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tables/table15.xml" ContentType="application/vnd.openxmlformats-officedocument.spreadsheetml.table+xml"/>
  <Override PartName="/xl/queryTables/queryTable7.xml" ContentType="application/vnd.openxmlformats-officedocument.spreadsheetml.queryTable+xml"/>
  <Override PartName="/xl/tables/table16.xml" ContentType="application/vnd.openxmlformats-officedocument.spreadsheetml.table+xml"/>
  <Override PartName="/xl/queryTables/queryTable8.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9.xml" ContentType="application/vnd.openxmlformats-officedocument.spreadsheetml.queryTable+xml"/>
  <Override PartName="/xl/tables/table19.xml" ContentType="application/vnd.openxmlformats-officedocument.spreadsheetml.table+xml"/>
  <Override PartName="/xl/tables/table20.xml" ContentType="application/vnd.openxmlformats-officedocument.spreadsheetml.table+xml"/>
  <Override PartName="/xl/queryTables/queryTable10.xml" ContentType="application/vnd.openxmlformats-officedocument.spreadsheetml.queryTable+xml"/>
  <Override PartName="/xl/tables/table21.xml" ContentType="application/vnd.openxmlformats-officedocument.spreadsheetml.table+xml"/>
  <Override PartName="/xl/tables/table22.xml" ContentType="application/vnd.openxmlformats-officedocument.spreadsheetml.table+xml"/>
  <Override PartName="/xl/queryTables/queryTable11.xml" ContentType="application/vnd.openxmlformats-officedocument.spreadsheetml.queryTable+xml"/>
  <Override PartName="/xl/tables/table23.xml" ContentType="application/vnd.openxmlformats-officedocument.spreadsheetml.table+xml"/>
  <Override PartName="/xl/queryTables/queryTable12.xml" ContentType="application/vnd.openxmlformats-officedocument.spreadsheetml.queryTable+xml"/>
  <Override PartName="/xl/tables/table24.xml" ContentType="application/vnd.openxmlformats-officedocument.spreadsheetml.table+xml"/>
  <Override PartName="/xl/queryTables/queryTable13.xml" ContentType="application/vnd.openxmlformats-officedocument.spreadsheetml.queryTable+xml"/>
  <Override PartName="/xl/tables/table25.xml" ContentType="application/vnd.openxmlformats-officedocument.spreadsheetml.table+xml"/>
  <Override PartName="/xl/queryTables/queryTable14.xml" ContentType="application/vnd.openxmlformats-officedocument.spreadsheetml.queryTable+xml"/>
  <Override PartName="/xl/tables/table26.xml" ContentType="application/vnd.openxmlformats-officedocument.spreadsheetml.table+xml"/>
  <Override PartName="/xl/queryTables/queryTable15.xml" ContentType="application/vnd.openxmlformats-officedocument.spreadsheetml.queryTable+xml"/>
  <Override PartName="/xl/tables/table27.xml" ContentType="application/vnd.openxmlformats-officedocument.spreadsheetml.table+xml"/>
  <Override PartName="/xl/queryTables/queryTable16.xml" ContentType="application/vnd.openxmlformats-officedocument.spreadsheetml.queryTable+xml"/>
  <Override PartName="/xl/tables/table28.xml" ContentType="application/vnd.openxmlformats-officedocument.spreadsheetml.table+xml"/>
  <Override PartName="/xl/queryTables/queryTable17.xml" ContentType="application/vnd.openxmlformats-officedocument.spreadsheetml.queryTable+xml"/>
  <Override PartName="/xl/tables/table29.xml" ContentType="application/vnd.openxmlformats-officedocument.spreadsheetml.table+xml"/>
  <Override PartName="/xl/queryTables/queryTable18.xml" ContentType="application/vnd.openxmlformats-officedocument.spreadsheetml.queryTable+xml"/>
  <Override PartName="/xl/tables/table30.xml" ContentType="application/vnd.openxmlformats-officedocument.spreadsheetml.table+xml"/>
  <Override PartName="/xl/queryTables/queryTable19.xml" ContentType="application/vnd.openxmlformats-officedocument.spreadsheetml.queryTable+xml"/>
  <Override PartName="/xl/tables/table31.xml" ContentType="application/vnd.openxmlformats-officedocument.spreadsheetml.table+xml"/>
  <Override PartName="/xl/queryTables/queryTable20.xml" ContentType="application/vnd.openxmlformats-officedocument.spreadsheetml.queryTable+xml"/>
  <Override PartName="/xl/tables/table32.xml" ContentType="application/vnd.openxmlformats-officedocument.spreadsheetml.table+xml"/>
  <Override PartName="/xl/queryTables/queryTable21.xml" ContentType="application/vnd.openxmlformats-officedocument.spreadsheetml.queryTable+xml"/>
  <Override PartName="/xl/tables/table33.xml" ContentType="application/vnd.openxmlformats-officedocument.spreadsheetml.table+xml"/>
  <Override PartName="/xl/queryTables/queryTable22.xml" ContentType="application/vnd.openxmlformats-officedocument.spreadsheetml.queryTable+xml"/>
  <Override PartName="/xl/tables/table34.xml" ContentType="application/vnd.openxmlformats-officedocument.spreadsheetml.table+xml"/>
  <Override PartName="/xl/queryTables/queryTable23.xml" ContentType="application/vnd.openxmlformats-officedocument.spreadsheetml.queryTable+xml"/>
  <Override PartName="/xl/tables/table35.xml" ContentType="application/vnd.openxmlformats-officedocument.spreadsheetml.table+xml"/>
  <Override PartName="/xl/queryTables/queryTable24.xml" ContentType="application/vnd.openxmlformats-officedocument.spreadsheetml.query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queryTables/queryTable29.xml" ContentType="application/vnd.openxmlformats-officedocument.spreadsheetml.queryTable+xml"/>
  <Override PartName="/xl/tables/table44.xml" ContentType="application/vnd.openxmlformats-officedocument.spreadsheetml.table+xml"/>
  <Override PartName="/xl/queryTables/queryTable30.xml" ContentType="application/vnd.openxmlformats-officedocument.spreadsheetml.queryTable+xml"/>
  <Override PartName="/xl/tables/table45.xml" ContentType="application/vnd.openxmlformats-officedocument.spreadsheetml.table+xml"/>
  <Override PartName="/xl/queryTables/queryTable31.xml" ContentType="application/vnd.openxmlformats-officedocument.spreadsheetml.queryTable+xml"/>
  <Override PartName="/xl/tables/table46.xml" ContentType="application/vnd.openxmlformats-officedocument.spreadsheetml.table+xml"/>
  <Override PartName="/xl/queryTables/queryTable32.xml" ContentType="application/vnd.openxmlformats-officedocument.spreadsheetml.queryTable+xml"/>
  <Override PartName="/xl/tables/table47.xml" ContentType="application/vnd.openxmlformats-officedocument.spreadsheetml.table+xml"/>
  <Override PartName="/xl/queryTables/queryTable33.xml" ContentType="application/vnd.openxmlformats-officedocument.spreadsheetml.queryTable+xml"/>
  <Override PartName="/xl/tables/table48.xml" ContentType="application/vnd.openxmlformats-officedocument.spreadsheetml.table+xml"/>
  <Override PartName="/xl/queryTables/queryTable34.xml" ContentType="application/vnd.openxmlformats-officedocument.spreadsheetml.queryTable+xml"/>
  <Override PartName="/xl/tables/table49.xml" ContentType="application/vnd.openxmlformats-officedocument.spreadsheetml.table+xml"/>
  <Override PartName="/xl/queryTables/queryTable35.xml" ContentType="application/vnd.openxmlformats-officedocument.spreadsheetml.queryTable+xml"/>
  <Override PartName="/xl/tables/table50.xml" ContentType="application/vnd.openxmlformats-officedocument.spreadsheetml.table+xml"/>
  <Override PartName="/xl/queryTables/queryTable36.xml" ContentType="application/vnd.openxmlformats-officedocument.spreadsheetml.queryTable+xml"/>
  <Override PartName="/xl/tables/table51.xml" ContentType="application/vnd.openxmlformats-officedocument.spreadsheetml.table+xml"/>
  <Override PartName="/xl/queryTables/queryTable37.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38.xml" ContentType="application/vnd.openxmlformats-officedocument.spreadsheetml.queryTable+xml"/>
  <Override PartName="/xl/tables/table57.xml" ContentType="application/vnd.openxmlformats-officedocument.spreadsheetml.table+xml"/>
  <Override PartName="/xl/drawings/drawing1.xml" ContentType="application/vnd.openxmlformats-officedocument.drawing+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queryTables/queryTable39.xml" ContentType="application/vnd.openxmlformats-officedocument.spreadsheetml.queryTable+xml"/>
  <Override PartName="/xl/tables/table63.xml" ContentType="application/vnd.openxmlformats-officedocument.spreadsheetml.table+xml"/>
  <Override PartName="/xl/queryTables/queryTable40.xml" ContentType="application/vnd.openxmlformats-officedocument.spreadsheetml.queryTable+xml"/>
  <Override PartName="/xl/tables/table64.xml" ContentType="application/vnd.openxmlformats-officedocument.spreadsheetml.table+xml"/>
  <Override PartName="/xl/queryTables/queryTable41.xml" ContentType="application/vnd.openxmlformats-officedocument.spreadsheetml.queryTable+xml"/>
  <Override PartName="/xl/tables/table65.xml" ContentType="application/vnd.openxmlformats-officedocument.spreadsheetml.table+xml"/>
  <Override PartName="/xl/queryTables/queryTable42.xml" ContentType="application/vnd.openxmlformats-officedocument.spreadsheetml.queryTable+xml"/>
  <Override PartName="/xl/tables/table66.xml" ContentType="application/vnd.openxmlformats-officedocument.spreadsheetml.table+xml"/>
  <Override PartName="/xl/tables/table6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7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tables/table73.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tables/table74.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75.xml" ContentType="application/vnd.openxmlformats-officedocument.spreadsheetml.table+xml"/>
  <Override PartName="/xl/queryTables/queryTable43.xml" ContentType="application/vnd.openxmlformats-officedocument.spreadsheetml.queryTable+xml"/>
  <Override PartName="/xl/tables/table76.xml" ContentType="application/vnd.openxmlformats-officedocument.spreadsheetml.table+xml"/>
  <Override PartName="/xl/queryTables/queryTable44.xml" ContentType="application/vnd.openxmlformats-officedocument.spreadsheetml.queryTable+xml"/>
  <Override PartName="/xl/tables/table77.xml" ContentType="application/vnd.openxmlformats-officedocument.spreadsheetml.table+xml"/>
  <Override PartName="/xl/queryTables/queryTable4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3579a1b86c13ae3a/Important Stuff/R/R files/NFL/GITHUB REPOS/Roster and Season Simulations/Monte Carlo Simulation/"/>
    </mc:Choice>
  </mc:AlternateContent>
  <xr:revisionPtr revIDLastSave="10258" documentId="8_{3BEDFB2C-0610-4370-969E-CD0A95734CD7}" xr6:coauthVersionLast="47" xr6:coauthVersionMax="47" xr10:uidLastSave="{CDCF6DD7-F9C1-4E0B-B19F-35936373489F}"/>
  <bookViews>
    <workbookView xWindow="28680" yWindow="-120" windowWidth="29040" windowHeight="15720" activeTab="2" xr2:uid="{466BEADA-E24D-4DA2-89FD-1246FE4D8EB2}"/>
  </bookViews>
  <sheets>
    <sheet name="Rankings" sheetId="1" r:id="rId1"/>
    <sheet name="Schedule" sheetId="2" r:id="rId2"/>
    <sheet name="Points scored" sheetId="3" r:id="rId3"/>
    <sheet name="Season index" sheetId="5" r:id="rId4"/>
    <sheet name="Projected Win Totals v1" sheetId="6" r:id="rId5"/>
    <sheet name="Projected Win Totals v2" sheetId="7" r:id="rId6"/>
    <sheet name="passing_summary" sheetId="15" r:id="rId7"/>
    <sheet name="Coordinater Eval" sheetId="14" r:id="rId8"/>
    <sheet name="2019 OC Eval" sheetId="23" r:id="rId9"/>
    <sheet name="Stefanski" sheetId="24" r:id="rId10"/>
    <sheet name="2018 Close Games" sheetId="12" r:id="rId11"/>
    <sheet name="Betting odds" sheetId="8" r:id="rId12"/>
    <sheet name="Offense vs Defense" sheetId="9" r:id="rId13"/>
    <sheet name="Josh Mcdaniels OC" sheetId="18" r:id="rId14"/>
    <sheet name="Mike Mccarthy" sheetId="19" r:id="rId15"/>
    <sheet name="Andrew Reid" sheetId="21" r:id="rId16"/>
    <sheet name="Greg Roman" sheetId="22" r:id="rId17"/>
    <sheet name="Career Stats" sheetId="16" r:id="rId18"/>
  </sheets>
  <definedNames>
    <definedName name="ExternalData_1" localSheetId="8" hidden="1">'2019 OC Eval'!$A$20:$D$52</definedName>
    <definedName name="ExternalData_1" localSheetId="17" hidden="1">'Career Stats'!$A$2:$D$252</definedName>
    <definedName name="ExternalData_1" localSheetId="7" hidden="1">'Coordinater Eval'!$A$2:$E$34</definedName>
    <definedName name="ExternalData_1" localSheetId="12" hidden="1">'Offense vs Defense'!$C$107:$H$139</definedName>
    <definedName name="ExternalData_1" localSheetId="6" hidden="1">passing_summary!$A$36:$D$67</definedName>
    <definedName name="ExternalData_1" localSheetId="2" hidden="1">'Points scored'!$B$39:$F$71</definedName>
    <definedName name="ExternalData_10" localSheetId="8" hidden="1">'2019 OC Eval'!$CC$20:$CF$52</definedName>
    <definedName name="ExternalData_10" localSheetId="7" hidden="1">'Coordinater Eval'!$BU$2:$BY$34</definedName>
    <definedName name="ExternalData_11" localSheetId="8" hidden="1">'2019 OC Eval'!$CK$20:$CN$52</definedName>
    <definedName name="ExternalData_11" localSheetId="7" hidden="1">'Coordinater Eval'!$CC$2:$CG$34</definedName>
    <definedName name="ExternalData_12" localSheetId="8" hidden="1">'2019 OC Eval'!$CS$20:$CV$52</definedName>
    <definedName name="ExternalData_12" localSheetId="7" hidden="1">'Coordinater Eval'!$CK$2:$CO$34</definedName>
    <definedName name="ExternalData_13" localSheetId="8" hidden="1">'2019 OC Eval'!$DA$20:$DD$52</definedName>
    <definedName name="ExternalData_13" localSheetId="7" hidden="1">'Coordinater Eval'!$CS$2:$CW$34</definedName>
    <definedName name="ExternalData_14" localSheetId="7" hidden="1">'Coordinater Eval'!$DA$2:$DE$34</definedName>
    <definedName name="ExternalData_2" localSheetId="8" hidden="1">'2019 OC Eval'!$I$20:$L$52</definedName>
    <definedName name="ExternalData_2" localSheetId="17" hidden="1">'Career Stats'!$A$255:$B$505</definedName>
    <definedName name="ExternalData_2" localSheetId="7" hidden="1">'Coordinater Eval'!$I$2:$M$34</definedName>
    <definedName name="ExternalData_2" localSheetId="12" hidden="1">'Offense vs Defense'!$C$142:$H$174</definedName>
    <definedName name="ExternalData_2" localSheetId="6" hidden="1">passing_summary!$A$71:$C$92</definedName>
    <definedName name="ExternalData_2" localSheetId="2" hidden="1">'Points scored'!$K$39:$O$71</definedName>
    <definedName name="ExternalData_3" localSheetId="8" hidden="1">'2019 OC Eval'!$Q$20:$T$52</definedName>
    <definedName name="ExternalData_3" localSheetId="17" hidden="1">'Career Stats'!$I$2:$M$255</definedName>
    <definedName name="ExternalData_3" localSheetId="7" hidden="1">'Coordinater Eval'!$Q$2:$U$34</definedName>
    <definedName name="ExternalData_3" localSheetId="12" hidden="1">'Offense vs Defense'!$C$177:$H$209</definedName>
    <definedName name="ExternalData_3" localSheetId="6" hidden="1">passing_summary!#REF!</definedName>
    <definedName name="ExternalData_3" localSheetId="2" hidden="1">'Points scored'!$J$75:$M$107</definedName>
    <definedName name="ExternalData_4" localSheetId="10" hidden="1">'2018 Close Games'!$A$1:$E$269</definedName>
    <definedName name="ExternalData_4" localSheetId="8" hidden="1">'2019 OC Eval'!$AG$20:$AJ$52</definedName>
    <definedName name="ExternalData_4" localSheetId="7" hidden="1">'Coordinater Eval'!$Y$2:$AC$34</definedName>
    <definedName name="ExternalData_4" localSheetId="12" hidden="1">'Offense vs Defense'!$C$212:$H$244</definedName>
    <definedName name="ExternalData_4" localSheetId="2" hidden="1">'Points scored'!$AC$75:$AF$107</definedName>
    <definedName name="ExternalData_5" localSheetId="8" hidden="1">'2019 OC Eval'!$AO$20:$AR$52</definedName>
    <definedName name="ExternalData_5" localSheetId="7" hidden="1">'Coordinater Eval'!$AG$2:$AK$34</definedName>
    <definedName name="ExternalData_5" localSheetId="12" hidden="1">'Offense vs Defense'!#REF!</definedName>
    <definedName name="ExternalData_5" localSheetId="2" hidden="1">'Points scored'!$AL$75:$AO$107</definedName>
    <definedName name="ExternalData_6" localSheetId="8" hidden="1">'2019 OC Eval'!$AW$20:$AZ$52</definedName>
    <definedName name="ExternalData_6" localSheetId="7" hidden="1">'Coordinater Eval'!$AO$2:$AS$34</definedName>
    <definedName name="ExternalData_6" localSheetId="12" hidden="1">'Offense vs Defense'!#REF!</definedName>
    <definedName name="ExternalData_6" localSheetId="2" hidden="1">'Points scored'!$AT$75:$AW$107</definedName>
    <definedName name="ExternalData_7" localSheetId="8" hidden="1">'2019 OC Eval'!$BF$20:$BI$52</definedName>
    <definedName name="ExternalData_7" localSheetId="7" hidden="1">'Coordinater Eval'!$AW$2:$BA$34</definedName>
    <definedName name="ExternalData_7" localSheetId="2" hidden="1">'Points scored'!$H$134:$J$166</definedName>
    <definedName name="ExternalData_8" localSheetId="8" hidden="1">'2019 OC Eval'!$BM$20:$BP$52</definedName>
    <definedName name="ExternalData_8" localSheetId="7" hidden="1">'Coordinater Eval'!$BE$2:$BI$34</definedName>
    <definedName name="ExternalData_8" localSheetId="2" hidden="1">'Points scored'!$L$134:$N$166</definedName>
    <definedName name="ExternalData_9" localSheetId="8" hidden="1">'2019 OC Eval'!$BU$20:$BX$52</definedName>
    <definedName name="ExternalData_9" localSheetId="7" hidden="1">'Coordinater Eval'!$BM$2:$BQ$34</definedName>
    <definedName name="Get_Color">"Get.cell(38,table32[[#Headers],[Cardinals]]"</definedName>
    <definedName name="solver_adj" localSheetId="7" hidden="1">'Coordinater Eval'!$W$37:$AJ$37</definedName>
    <definedName name="solver_cvg" localSheetId="7" hidden="1">0.0001</definedName>
    <definedName name="solver_drv" localSheetId="7" hidden="1">2</definedName>
    <definedName name="solver_eng" localSheetId="7" hidden="1">1</definedName>
    <definedName name="solver_eng" localSheetId="12" hidden="1">1</definedName>
    <definedName name="solver_eng" localSheetId="2" hidden="1">1</definedName>
    <definedName name="solver_eng" localSheetId="9" hidden="1">1</definedName>
    <definedName name="solver_est" localSheetId="7" hidden="1">1</definedName>
    <definedName name="solver_itr" localSheetId="7" hidden="1">2147483647</definedName>
    <definedName name="solver_lhs1" localSheetId="7" hidden="1">'Coordinater Eval'!$AK$37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eg" localSheetId="12" hidden="1">1</definedName>
    <definedName name="solver_neg" localSheetId="2" hidden="1">1</definedName>
    <definedName name="solver_neg" localSheetId="9" hidden="1">1</definedName>
    <definedName name="solver_nod" localSheetId="7" hidden="1">2147483647</definedName>
    <definedName name="solver_num" localSheetId="7" hidden="1">1</definedName>
    <definedName name="solver_num" localSheetId="12" hidden="1">0</definedName>
    <definedName name="solver_num" localSheetId="2" hidden="1">0</definedName>
    <definedName name="solver_num" localSheetId="9" hidden="1">0</definedName>
    <definedName name="solver_nwt" localSheetId="7" hidden="1">1</definedName>
    <definedName name="solver_opt" localSheetId="7" hidden="1">'Coordinater Eval'!$AK$39</definedName>
    <definedName name="solver_opt" localSheetId="12" hidden="1">'Offense vs Defense'!$T$54</definedName>
    <definedName name="solver_opt" localSheetId="2" hidden="1">'Points scored'!$AA$28</definedName>
    <definedName name="solver_opt" localSheetId="9" hidden="1">Stefanski!$D$11</definedName>
    <definedName name="solver_pre" localSheetId="7" hidden="1">0.000001</definedName>
    <definedName name="solver_rbv" localSheetId="7" hidden="1">2</definedName>
    <definedName name="solver_rel1" localSheetId="7" hidden="1">2</definedName>
    <definedName name="solver_rhs1" localSheetId="7" hidden="1">1</definedName>
    <definedName name="solver_rlx" localSheetId="7" hidden="1">2</definedName>
    <definedName name="solver_rsd" localSheetId="7" hidden="1">0</definedName>
    <definedName name="solver_scl" localSheetId="7" hidden="1">2</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typ" localSheetId="12" hidden="1">1</definedName>
    <definedName name="solver_typ" localSheetId="2" hidden="1">1</definedName>
    <definedName name="solver_typ" localSheetId="9" hidden="1">1</definedName>
    <definedName name="solver_val" localSheetId="7" hidden="1">0</definedName>
    <definedName name="solver_val" localSheetId="12" hidden="1">0</definedName>
    <definedName name="solver_val" localSheetId="2" hidden="1">0</definedName>
    <definedName name="solver_val" localSheetId="9" hidden="1">0</definedName>
    <definedName name="solver_ver" localSheetId="7" hidden="1">3</definedName>
    <definedName name="solver_ver" localSheetId="12" hidden="1">3</definedName>
    <definedName name="solver_ver" localSheetId="2" hidden="1">3</definedName>
    <definedName name="solver_ver" localSheetId="9" hidden="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3" l="1"/>
  <c r="AK37" i="14"/>
  <c r="AL57" i="23"/>
  <c r="AL58" i="23"/>
  <c r="AL59" i="23"/>
  <c r="AL60" i="23"/>
  <c r="AL61" i="23"/>
  <c r="AL62" i="23"/>
  <c r="AL63" i="23"/>
  <c r="AL64" i="23"/>
  <c r="AL65" i="23"/>
  <c r="AL66" i="23"/>
  <c r="AL67" i="23"/>
  <c r="AL68" i="23"/>
  <c r="AL69" i="23"/>
  <c r="AL70" i="23"/>
  <c r="AL71" i="23"/>
  <c r="AL72" i="23"/>
  <c r="AL73" i="23"/>
  <c r="AL74" i="23"/>
  <c r="AL75" i="23"/>
  <c r="AL76" i="23"/>
  <c r="AL77" i="23"/>
  <c r="AL78" i="23"/>
  <c r="AL79" i="23"/>
  <c r="AL80" i="23"/>
  <c r="AL81" i="23"/>
  <c r="AL82" i="23"/>
  <c r="AL83" i="23"/>
  <c r="AL84" i="23"/>
  <c r="AL85" i="23"/>
  <c r="AL86" i="23"/>
  <c r="AL87" i="23"/>
  <c r="AL88" i="23"/>
  <c r="AL55" i="23"/>
  <c r="M4" i="24"/>
  <c r="M3" i="24"/>
  <c r="M2" i="24"/>
  <c r="V20" i="24"/>
  <c r="V19" i="24"/>
  <c r="V18" i="24"/>
  <c r="V17" i="24"/>
  <c r="O20" i="24"/>
  <c r="O19" i="24"/>
  <c r="O18" i="24"/>
  <c r="O17" i="24"/>
  <c r="I18" i="24"/>
  <c r="I19" i="24"/>
  <c r="I20" i="24"/>
  <c r="I17" i="24"/>
  <c r="T14" i="24"/>
  <c r="T13" i="24"/>
  <c r="T12" i="24"/>
  <c r="T11" i="24"/>
  <c r="S14" i="24"/>
  <c r="S13" i="24"/>
  <c r="S12" i="24"/>
  <c r="S11" i="24"/>
  <c r="R18" i="24"/>
  <c r="R12" i="24"/>
  <c r="K18" i="24"/>
  <c r="E18" i="24"/>
  <c r="M14" i="24"/>
  <c r="L14" i="24"/>
  <c r="O14" i="24" s="1"/>
  <c r="M13" i="24"/>
  <c r="P13" i="24" s="1"/>
  <c r="L13" i="24"/>
  <c r="M12" i="24"/>
  <c r="L12" i="24"/>
  <c r="M11" i="24"/>
  <c r="L11" i="24"/>
  <c r="K12" i="24"/>
  <c r="G14" i="24"/>
  <c r="F14" i="24"/>
  <c r="G13" i="24"/>
  <c r="F13" i="24"/>
  <c r="G12" i="24"/>
  <c r="F12" i="24"/>
  <c r="G11" i="24"/>
  <c r="F11" i="24"/>
  <c r="E12" i="24"/>
  <c r="T4" i="24"/>
  <c r="T3" i="24"/>
  <c r="G4" i="24"/>
  <c r="G3" i="24"/>
  <c r="T2" i="24"/>
  <c r="G2" i="24"/>
  <c r="D153" i="23"/>
  <c r="D134" i="23"/>
  <c r="D140" i="23"/>
  <c r="D162" i="23"/>
  <c r="D148" i="23"/>
  <c r="D151" i="23"/>
  <c r="D132" i="23"/>
  <c r="D141" i="23"/>
  <c r="D138" i="23"/>
  <c r="D156" i="23"/>
  <c r="D133" i="23"/>
  <c r="D135" i="23"/>
  <c r="D142" i="23"/>
  <c r="D154" i="23"/>
  <c r="D144" i="23"/>
  <c r="D157" i="23"/>
  <c r="D158" i="23"/>
  <c r="D145" i="23"/>
  <c r="D152" i="23"/>
  <c r="D160" i="23"/>
  <c r="D149" i="23"/>
  <c r="D146" i="23"/>
  <c r="D155" i="23"/>
  <c r="D150" i="23"/>
  <c r="D159" i="23"/>
  <c r="D163" i="23"/>
  <c r="D136" i="23"/>
  <c r="D143" i="23"/>
  <c r="D137" i="23"/>
  <c r="D139" i="23"/>
  <c r="D161" i="23"/>
  <c r="D147" i="23"/>
  <c r="R44" i="14"/>
  <c r="R46" i="14"/>
  <c r="R53" i="14"/>
  <c r="R59" i="14"/>
  <c r="R47" i="14"/>
  <c r="R58" i="14"/>
  <c r="R57" i="14"/>
  <c r="R42" i="14"/>
  <c r="R41" i="14"/>
  <c r="R49" i="14"/>
  <c r="R55" i="14"/>
  <c r="R37" i="14"/>
  <c r="P97" i="23" a="1"/>
  <c r="P97" i="23" s="1"/>
  <c r="P94" i="23" a="1"/>
  <c r="P94" i="23" s="1"/>
  <c r="P92" i="23" a="1"/>
  <c r="P92" i="23" s="1"/>
  <c r="P98" i="23" a="1"/>
  <c r="P98" i="23" s="1"/>
  <c r="P93" i="23" a="1"/>
  <c r="P93" i="23" s="1"/>
  <c r="P96" i="23" a="1"/>
  <c r="P96" i="23" s="1"/>
  <c r="P110" i="23" a="1"/>
  <c r="P110" i="23" s="1"/>
  <c r="P108" i="23" a="1"/>
  <c r="P108" i="23" s="1"/>
  <c r="P99" i="23" a="1"/>
  <c r="P99" i="23" s="1"/>
  <c r="P95" i="23" a="1"/>
  <c r="P95" i="23" s="1"/>
  <c r="P109" i="23" a="1"/>
  <c r="P109" i="23" s="1"/>
  <c r="P111" i="23" a="1"/>
  <c r="P111" i="23" s="1"/>
  <c r="P103" i="23" a="1"/>
  <c r="P103" i="23" s="1"/>
  <c r="P115" i="23" a="1"/>
  <c r="P115" i="23" s="1"/>
  <c r="P114" i="23" a="1"/>
  <c r="P114" i="23" s="1"/>
  <c r="P105" i="23" a="1"/>
  <c r="P105" i="23" s="1"/>
  <c r="P100" i="23" a="1"/>
  <c r="P100" i="23" s="1"/>
  <c r="P101" i="23" a="1"/>
  <c r="P101" i="23" s="1"/>
  <c r="P102" i="23" a="1"/>
  <c r="P102" i="23" s="1"/>
  <c r="P119" i="23" a="1"/>
  <c r="P119" i="23" s="1"/>
  <c r="P112" i="23" a="1"/>
  <c r="P112" i="23" s="1"/>
  <c r="P107" i="23" a="1"/>
  <c r="P107" i="23" s="1"/>
  <c r="P104" i="23" a="1"/>
  <c r="P104" i="23" s="1"/>
  <c r="P113" i="23" a="1"/>
  <c r="P113" i="23" s="1"/>
  <c r="P116" i="23" a="1"/>
  <c r="P116" i="23" s="1"/>
  <c r="P121" i="23" a="1"/>
  <c r="P121" i="23" s="1"/>
  <c r="P106" i="23" a="1"/>
  <c r="P106" i="23" s="1"/>
  <c r="P120" i="23" a="1"/>
  <c r="P120" i="23" s="1"/>
  <c r="P118" i="23" a="1"/>
  <c r="P118" i="23" s="1"/>
  <c r="P123" i="23" a="1"/>
  <c r="P123" i="23" s="1"/>
  <c r="P117" i="23" a="1"/>
  <c r="P117" i="23" s="1"/>
  <c r="P122" i="23" a="1"/>
  <c r="P122" i="23" s="1"/>
  <c r="O97" i="23" a="1"/>
  <c r="O97" i="23" s="1"/>
  <c r="O94" i="23" a="1"/>
  <c r="O94" i="23" s="1"/>
  <c r="O92" i="23" a="1"/>
  <c r="O92" i="23" s="1"/>
  <c r="O98" i="23" a="1"/>
  <c r="O98" i="23" s="1"/>
  <c r="O93" i="23" a="1"/>
  <c r="O93" i="23" s="1"/>
  <c r="O96" i="23" a="1"/>
  <c r="O96" i="23" s="1"/>
  <c r="O110" i="23" a="1"/>
  <c r="O110" i="23" s="1"/>
  <c r="O108" i="23" a="1"/>
  <c r="O108" i="23" s="1"/>
  <c r="O99" i="23" a="1"/>
  <c r="O99" i="23" s="1"/>
  <c r="O95" i="23" a="1"/>
  <c r="O95" i="23" s="1"/>
  <c r="O109" i="23" a="1"/>
  <c r="O109" i="23" s="1"/>
  <c r="O111" i="23" a="1"/>
  <c r="O111" i="23" s="1"/>
  <c r="O103" i="23" a="1"/>
  <c r="O103" i="23" s="1"/>
  <c r="O115" i="23" a="1"/>
  <c r="O115" i="23" s="1"/>
  <c r="O114" i="23" a="1"/>
  <c r="O114" i="23" s="1"/>
  <c r="O105" i="23" a="1"/>
  <c r="O105" i="23" s="1"/>
  <c r="O100" i="23" a="1"/>
  <c r="O100" i="23" s="1"/>
  <c r="O101" i="23" a="1"/>
  <c r="O101" i="23" s="1"/>
  <c r="O102" i="23" a="1"/>
  <c r="O102" i="23" s="1"/>
  <c r="O119" i="23" a="1"/>
  <c r="O119" i="23" s="1"/>
  <c r="O112" i="23" a="1"/>
  <c r="O112" i="23" s="1"/>
  <c r="O107" i="23" a="1"/>
  <c r="O107" i="23" s="1"/>
  <c r="O104" i="23" a="1"/>
  <c r="O104" i="23" s="1"/>
  <c r="O113" i="23" a="1"/>
  <c r="O113" i="23" s="1"/>
  <c r="O116" i="23" a="1"/>
  <c r="O116" i="23" s="1"/>
  <c r="O121" i="23" a="1"/>
  <c r="O121" i="23" s="1"/>
  <c r="O106" i="23" a="1"/>
  <c r="O106" i="23" s="1"/>
  <c r="O120" i="23" a="1"/>
  <c r="O120" i="23" s="1"/>
  <c r="O118" i="23" a="1"/>
  <c r="O118" i="23" s="1"/>
  <c r="O123" i="23" a="1"/>
  <c r="O123" i="23" s="1"/>
  <c r="O117" i="23" a="1"/>
  <c r="O117" i="23" s="1"/>
  <c r="O122" i="23" a="1"/>
  <c r="O122" i="23" s="1"/>
  <c r="N97" i="23" a="1"/>
  <c r="N97" i="23" s="1"/>
  <c r="N94" i="23" a="1"/>
  <c r="N94" i="23" s="1"/>
  <c r="N92" i="23" a="1"/>
  <c r="N92" i="23" s="1"/>
  <c r="N98" i="23" a="1"/>
  <c r="N98" i="23" s="1"/>
  <c r="N93" i="23" a="1"/>
  <c r="N93" i="23" s="1"/>
  <c r="N96" i="23" a="1"/>
  <c r="N96" i="23" s="1"/>
  <c r="N110" i="23" a="1"/>
  <c r="N110" i="23" s="1"/>
  <c r="N108" i="23" a="1"/>
  <c r="N108" i="23" s="1"/>
  <c r="N99" i="23" a="1"/>
  <c r="N99" i="23" s="1"/>
  <c r="N95" i="23" a="1"/>
  <c r="N95" i="23" s="1"/>
  <c r="N109" i="23" a="1"/>
  <c r="N109" i="23" s="1"/>
  <c r="N111" i="23" a="1"/>
  <c r="N111" i="23" s="1"/>
  <c r="N103" i="23" a="1"/>
  <c r="N103" i="23" s="1"/>
  <c r="N115" i="23" a="1"/>
  <c r="N115" i="23" s="1"/>
  <c r="N114" i="23" a="1"/>
  <c r="N114" i="23" s="1"/>
  <c r="N105" i="23" a="1"/>
  <c r="N105" i="23" s="1"/>
  <c r="N100" i="23" a="1"/>
  <c r="N100" i="23" s="1"/>
  <c r="N101" i="23" a="1"/>
  <c r="N101" i="23" s="1"/>
  <c r="N102" i="23" a="1"/>
  <c r="N102" i="23" s="1"/>
  <c r="N119" i="23" a="1"/>
  <c r="N119" i="23" s="1"/>
  <c r="N112" i="23" a="1"/>
  <c r="N112" i="23" s="1"/>
  <c r="N107" i="23" a="1"/>
  <c r="N107" i="23" s="1"/>
  <c r="N104" i="23" a="1"/>
  <c r="N104" i="23" s="1"/>
  <c r="N113" i="23" a="1"/>
  <c r="N113" i="23" s="1"/>
  <c r="N116" i="23" a="1"/>
  <c r="N116" i="23" s="1"/>
  <c r="N121" i="23" a="1"/>
  <c r="N121" i="23" s="1"/>
  <c r="N106" i="23" a="1"/>
  <c r="N106" i="23" s="1"/>
  <c r="N120" i="23" a="1"/>
  <c r="N120" i="23" s="1"/>
  <c r="N118" i="23" a="1"/>
  <c r="N118" i="23" s="1"/>
  <c r="N123" i="23" a="1"/>
  <c r="N123" i="23" s="1"/>
  <c r="N117" i="23" a="1"/>
  <c r="N117" i="23" s="1"/>
  <c r="N122" i="23" a="1"/>
  <c r="N122" i="23" s="1"/>
  <c r="M97" i="23" a="1"/>
  <c r="M97" i="23" s="1"/>
  <c r="M94" i="23" a="1"/>
  <c r="M94" i="23" s="1"/>
  <c r="M92" i="23" a="1"/>
  <c r="M92" i="23" s="1"/>
  <c r="M98" i="23" a="1"/>
  <c r="M98" i="23" s="1"/>
  <c r="M93" i="23" a="1"/>
  <c r="M93" i="23" s="1"/>
  <c r="M96" i="23" a="1"/>
  <c r="M96" i="23" s="1"/>
  <c r="M110" i="23" a="1"/>
  <c r="M110" i="23" s="1"/>
  <c r="M108" i="23" a="1"/>
  <c r="M108" i="23" s="1"/>
  <c r="M99" i="23" a="1"/>
  <c r="M99" i="23" s="1"/>
  <c r="M95" i="23" a="1"/>
  <c r="M95" i="23" s="1"/>
  <c r="M109" i="23" a="1"/>
  <c r="M109" i="23" s="1"/>
  <c r="M111" i="23" a="1"/>
  <c r="M111" i="23" s="1"/>
  <c r="M103" i="23" a="1"/>
  <c r="M103" i="23" s="1"/>
  <c r="M115" i="23" a="1"/>
  <c r="M115" i="23" s="1"/>
  <c r="M114" i="23" a="1"/>
  <c r="M114" i="23" s="1"/>
  <c r="M105" i="23" a="1"/>
  <c r="M105" i="23" s="1"/>
  <c r="M100" i="23" a="1"/>
  <c r="M100" i="23" s="1"/>
  <c r="M101" i="23" a="1"/>
  <c r="M101" i="23" s="1"/>
  <c r="M102" i="23" a="1"/>
  <c r="M102" i="23" s="1"/>
  <c r="M119" i="23" a="1"/>
  <c r="M119" i="23" s="1"/>
  <c r="M112" i="23" a="1"/>
  <c r="M112" i="23" s="1"/>
  <c r="M107" i="23" a="1"/>
  <c r="M107" i="23" s="1"/>
  <c r="M104" i="23" a="1"/>
  <c r="M104" i="23" s="1"/>
  <c r="M113" i="23" a="1"/>
  <c r="M113" i="23" s="1"/>
  <c r="M116" i="23" a="1"/>
  <c r="M116" i="23" s="1"/>
  <c r="M121" i="23" a="1"/>
  <c r="M121" i="23" s="1"/>
  <c r="M106" i="23" a="1"/>
  <c r="M106" i="23" s="1"/>
  <c r="M120" i="23" a="1"/>
  <c r="M120" i="23" s="1"/>
  <c r="M118" i="23" a="1"/>
  <c r="M118" i="23" s="1"/>
  <c r="M123" i="23" a="1"/>
  <c r="M123" i="23" s="1"/>
  <c r="M117" i="23" a="1"/>
  <c r="M117" i="23" s="1"/>
  <c r="M122" i="23" a="1"/>
  <c r="M122" i="23" s="1"/>
  <c r="L97" i="23" a="1"/>
  <c r="L97" i="23" s="1"/>
  <c r="L94" i="23" a="1"/>
  <c r="L94" i="23" s="1"/>
  <c r="L92" i="23" a="1"/>
  <c r="L92" i="23" s="1"/>
  <c r="L98" i="23" a="1"/>
  <c r="L98" i="23" s="1"/>
  <c r="L93" i="23" a="1"/>
  <c r="L93" i="23" s="1"/>
  <c r="L96" i="23" a="1"/>
  <c r="L96" i="23" s="1"/>
  <c r="L110" i="23" a="1"/>
  <c r="L110" i="23" s="1"/>
  <c r="L108" i="23" a="1"/>
  <c r="L108" i="23" s="1"/>
  <c r="L99" i="23" a="1"/>
  <c r="L99" i="23" s="1"/>
  <c r="L95" i="23" a="1"/>
  <c r="L95" i="23" s="1"/>
  <c r="L109" i="23" a="1"/>
  <c r="L109" i="23" s="1"/>
  <c r="L111" i="23" a="1"/>
  <c r="L111" i="23" s="1"/>
  <c r="L103" i="23" a="1"/>
  <c r="L103" i="23" s="1"/>
  <c r="L115" i="23" a="1"/>
  <c r="L115" i="23" s="1"/>
  <c r="L114" i="23" a="1"/>
  <c r="L114" i="23" s="1"/>
  <c r="L105" i="23" a="1"/>
  <c r="L105" i="23" s="1"/>
  <c r="L100" i="23" a="1"/>
  <c r="L100" i="23" s="1"/>
  <c r="L101" i="23" a="1"/>
  <c r="L101" i="23" s="1"/>
  <c r="L102" i="23" a="1"/>
  <c r="L102" i="23" s="1"/>
  <c r="L119" i="23" a="1"/>
  <c r="L119" i="23" s="1"/>
  <c r="L112" i="23" a="1"/>
  <c r="L112" i="23" s="1"/>
  <c r="L107" i="23" a="1"/>
  <c r="L107" i="23" s="1"/>
  <c r="L104" i="23" a="1"/>
  <c r="L104" i="23" s="1"/>
  <c r="L113" i="23" a="1"/>
  <c r="L113" i="23" s="1"/>
  <c r="L116" i="23" a="1"/>
  <c r="L116" i="23" s="1"/>
  <c r="L121" i="23" a="1"/>
  <c r="L121" i="23" s="1"/>
  <c r="L106" i="23" a="1"/>
  <c r="L106" i="23" s="1"/>
  <c r="L120" i="23" a="1"/>
  <c r="L120" i="23" s="1"/>
  <c r="L118" i="23" a="1"/>
  <c r="L118" i="23" s="1"/>
  <c r="L123" i="23" a="1"/>
  <c r="L123" i="23" s="1"/>
  <c r="L117" i="23" a="1"/>
  <c r="L117" i="23" s="1"/>
  <c r="L122" i="23" a="1"/>
  <c r="L122" i="23" s="1"/>
  <c r="K97" i="23" a="1"/>
  <c r="K97" i="23" s="1"/>
  <c r="K94" i="23" a="1"/>
  <c r="K94" i="23" s="1"/>
  <c r="K92" i="23" a="1"/>
  <c r="K92" i="23" s="1"/>
  <c r="K98" i="23" a="1"/>
  <c r="K98" i="23" s="1"/>
  <c r="K93" i="23" a="1"/>
  <c r="K93" i="23" s="1"/>
  <c r="K96" i="23" a="1"/>
  <c r="K96" i="23" s="1"/>
  <c r="K110" i="23" a="1"/>
  <c r="K110" i="23" s="1"/>
  <c r="K108" i="23" a="1"/>
  <c r="K108" i="23" s="1"/>
  <c r="K99" i="23" a="1"/>
  <c r="K99" i="23" s="1"/>
  <c r="K95" i="23" a="1"/>
  <c r="K95" i="23" s="1"/>
  <c r="K109" i="23" a="1"/>
  <c r="K109" i="23" s="1"/>
  <c r="K111" i="23" a="1"/>
  <c r="K111" i="23" s="1"/>
  <c r="K103" i="23" a="1"/>
  <c r="K103" i="23" s="1"/>
  <c r="K115" i="23" a="1"/>
  <c r="K115" i="23" s="1"/>
  <c r="K114" i="23" a="1"/>
  <c r="K114" i="23" s="1"/>
  <c r="K105" i="23" a="1"/>
  <c r="K105" i="23" s="1"/>
  <c r="K100" i="23" a="1"/>
  <c r="K100" i="23" s="1"/>
  <c r="K101" i="23" a="1"/>
  <c r="K101" i="23" s="1"/>
  <c r="K102" i="23" a="1"/>
  <c r="K102" i="23" s="1"/>
  <c r="K119" i="23" a="1"/>
  <c r="K119" i="23" s="1"/>
  <c r="K112" i="23" a="1"/>
  <c r="K112" i="23" s="1"/>
  <c r="K107" i="23" a="1"/>
  <c r="K107" i="23" s="1"/>
  <c r="K104" i="23" a="1"/>
  <c r="K104" i="23" s="1"/>
  <c r="K113" i="23" a="1"/>
  <c r="K113" i="23" s="1"/>
  <c r="K116" i="23" a="1"/>
  <c r="K116" i="23" s="1"/>
  <c r="K121" i="23" a="1"/>
  <c r="K121" i="23" s="1"/>
  <c r="K106" i="23" a="1"/>
  <c r="K106" i="23" s="1"/>
  <c r="K120" i="23" a="1"/>
  <c r="K120" i="23" s="1"/>
  <c r="K118" i="23" a="1"/>
  <c r="K118" i="23" s="1"/>
  <c r="K123" i="23" a="1"/>
  <c r="K123" i="23" s="1"/>
  <c r="K117" i="23" a="1"/>
  <c r="K117" i="23" s="1"/>
  <c r="K122" i="23" a="1"/>
  <c r="K122" i="23" s="1"/>
  <c r="J97" i="23" a="1"/>
  <c r="J97" i="23" s="1"/>
  <c r="J94" i="23" a="1"/>
  <c r="J94" i="23" s="1"/>
  <c r="J92" i="23" a="1"/>
  <c r="J92" i="23" s="1"/>
  <c r="J98" i="23" a="1"/>
  <c r="J98" i="23" s="1"/>
  <c r="J93" i="23" a="1"/>
  <c r="J93" i="23" s="1"/>
  <c r="J96" i="23" a="1"/>
  <c r="J96" i="23" s="1"/>
  <c r="J110" i="23" a="1"/>
  <c r="J110" i="23" s="1"/>
  <c r="J108" i="23" a="1"/>
  <c r="J108" i="23" s="1"/>
  <c r="J99" i="23" a="1"/>
  <c r="J99" i="23" s="1"/>
  <c r="J95" i="23" a="1"/>
  <c r="J95" i="23" s="1"/>
  <c r="J109" i="23" a="1"/>
  <c r="J109" i="23" s="1"/>
  <c r="J111" i="23" a="1"/>
  <c r="J111" i="23" s="1"/>
  <c r="J103" i="23" a="1"/>
  <c r="J103" i="23" s="1"/>
  <c r="J115" i="23" a="1"/>
  <c r="J115" i="23" s="1"/>
  <c r="J114" i="23" a="1"/>
  <c r="J114" i="23" s="1"/>
  <c r="J105" i="23" a="1"/>
  <c r="J105" i="23" s="1"/>
  <c r="J100" i="23" a="1"/>
  <c r="J100" i="23" s="1"/>
  <c r="J101" i="23" a="1"/>
  <c r="J101" i="23" s="1"/>
  <c r="J102" i="23" a="1"/>
  <c r="J102" i="23" s="1"/>
  <c r="J119" i="23" a="1"/>
  <c r="J119" i="23" s="1"/>
  <c r="J112" i="23" a="1"/>
  <c r="J112" i="23" s="1"/>
  <c r="J107" i="23" a="1"/>
  <c r="J107" i="23" s="1"/>
  <c r="J104" i="23" a="1"/>
  <c r="J104" i="23" s="1"/>
  <c r="J113" i="23" a="1"/>
  <c r="J113" i="23" s="1"/>
  <c r="J116" i="23" a="1"/>
  <c r="J116" i="23" s="1"/>
  <c r="J121" i="23" a="1"/>
  <c r="J121" i="23" s="1"/>
  <c r="J106" i="23" a="1"/>
  <c r="J106" i="23" s="1"/>
  <c r="J120" i="23" a="1"/>
  <c r="J120" i="23" s="1"/>
  <c r="J118" i="23" a="1"/>
  <c r="J118" i="23" s="1"/>
  <c r="J123" i="23" a="1"/>
  <c r="J123" i="23" s="1"/>
  <c r="J117" i="23" a="1"/>
  <c r="J117" i="23" s="1"/>
  <c r="J122" i="23" a="1"/>
  <c r="J122" i="23" s="1"/>
  <c r="I97" i="23" a="1"/>
  <c r="I97" i="23" s="1"/>
  <c r="I94" i="23" a="1"/>
  <c r="I94" i="23" s="1"/>
  <c r="I92" i="23" a="1"/>
  <c r="I92" i="23" s="1"/>
  <c r="I98" i="23" a="1"/>
  <c r="I98" i="23" s="1"/>
  <c r="I93" i="23" a="1"/>
  <c r="I93" i="23" s="1"/>
  <c r="I96" i="23" a="1"/>
  <c r="I96" i="23" s="1"/>
  <c r="I110" i="23" a="1"/>
  <c r="I110" i="23" s="1"/>
  <c r="I108" i="23" a="1"/>
  <c r="I108" i="23" s="1"/>
  <c r="I99" i="23" a="1"/>
  <c r="I99" i="23" s="1"/>
  <c r="I95" i="23" a="1"/>
  <c r="I95" i="23" s="1"/>
  <c r="I109" i="23" a="1"/>
  <c r="I109" i="23" s="1"/>
  <c r="I111" i="23" a="1"/>
  <c r="I111" i="23" s="1"/>
  <c r="I103" i="23" a="1"/>
  <c r="I103" i="23" s="1"/>
  <c r="I115" i="23" a="1"/>
  <c r="I115" i="23" s="1"/>
  <c r="I114" i="23" a="1"/>
  <c r="I114" i="23" s="1"/>
  <c r="I105" i="23" a="1"/>
  <c r="I105" i="23" s="1"/>
  <c r="I100" i="23" a="1"/>
  <c r="I100" i="23" s="1"/>
  <c r="I101" i="23" a="1"/>
  <c r="I101" i="23" s="1"/>
  <c r="I102" i="23" a="1"/>
  <c r="I102" i="23" s="1"/>
  <c r="I119" i="23" a="1"/>
  <c r="I119" i="23" s="1"/>
  <c r="I112" i="23" a="1"/>
  <c r="I112" i="23" s="1"/>
  <c r="I107" i="23" a="1"/>
  <c r="I107" i="23" s="1"/>
  <c r="I104" i="23" a="1"/>
  <c r="I104" i="23" s="1"/>
  <c r="I113" i="23" a="1"/>
  <c r="I113" i="23" s="1"/>
  <c r="I116" i="23" a="1"/>
  <c r="I116" i="23" s="1"/>
  <c r="I121" i="23" a="1"/>
  <c r="I121" i="23" s="1"/>
  <c r="I106" i="23" a="1"/>
  <c r="I106" i="23" s="1"/>
  <c r="I120" i="23" a="1"/>
  <c r="I120" i="23" s="1"/>
  <c r="I118" i="23" a="1"/>
  <c r="I118" i="23" s="1"/>
  <c r="I123" i="23" a="1"/>
  <c r="I123" i="23" s="1"/>
  <c r="I117" i="23" a="1"/>
  <c r="I117" i="23" s="1"/>
  <c r="I122" i="23" a="1"/>
  <c r="I122" i="23" s="1"/>
  <c r="H97" i="23" a="1"/>
  <c r="H97" i="23" s="1"/>
  <c r="H94" i="23" a="1"/>
  <c r="H94" i="23" s="1"/>
  <c r="H92" i="23" a="1"/>
  <c r="H92" i="23" s="1"/>
  <c r="H98" i="23" a="1"/>
  <c r="H98" i="23" s="1"/>
  <c r="H93" i="23" a="1"/>
  <c r="H93" i="23" s="1"/>
  <c r="H96" i="23" a="1"/>
  <c r="H96" i="23" s="1"/>
  <c r="H110" i="23" a="1"/>
  <c r="H110" i="23" s="1"/>
  <c r="H108" i="23" a="1"/>
  <c r="H108" i="23" s="1"/>
  <c r="H99" i="23" a="1"/>
  <c r="H99" i="23" s="1"/>
  <c r="H95" i="23" a="1"/>
  <c r="H95" i="23" s="1"/>
  <c r="H109" i="23" a="1"/>
  <c r="H109" i="23" s="1"/>
  <c r="H111" i="23" a="1"/>
  <c r="H111" i="23" s="1"/>
  <c r="H103" i="23" a="1"/>
  <c r="H103" i="23" s="1"/>
  <c r="H115" i="23" a="1"/>
  <c r="H115" i="23" s="1"/>
  <c r="H114" i="23" a="1"/>
  <c r="H114" i="23" s="1"/>
  <c r="H105" i="23" a="1"/>
  <c r="H105" i="23" s="1"/>
  <c r="H100" i="23" a="1"/>
  <c r="H100" i="23" s="1"/>
  <c r="H101" i="23" a="1"/>
  <c r="H101" i="23" s="1"/>
  <c r="H102" i="23" a="1"/>
  <c r="H102" i="23" s="1"/>
  <c r="H119" i="23" a="1"/>
  <c r="H119" i="23" s="1"/>
  <c r="H112" i="23" a="1"/>
  <c r="H112" i="23" s="1"/>
  <c r="H107" i="23" a="1"/>
  <c r="H107" i="23" s="1"/>
  <c r="H104" i="23" a="1"/>
  <c r="H104" i="23" s="1"/>
  <c r="H113" i="23" a="1"/>
  <c r="H113" i="23" s="1"/>
  <c r="H116" i="23" a="1"/>
  <c r="H116" i="23" s="1"/>
  <c r="H121" i="23" a="1"/>
  <c r="H121" i="23" s="1"/>
  <c r="H106" i="23" a="1"/>
  <c r="H106" i="23" s="1"/>
  <c r="H120" i="23" a="1"/>
  <c r="H120" i="23" s="1"/>
  <c r="H118" i="23" a="1"/>
  <c r="H118" i="23" s="1"/>
  <c r="H123" i="23" a="1"/>
  <c r="H123" i="23" s="1"/>
  <c r="H117" i="23" a="1"/>
  <c r="H117" i="23" s="1"/>
  <c r="H122" i="23" a="1"/>
  <c r="H122" i="23" s="1"/>
  <c r="G97" i="23" a="1"/>
  <c r="G97" i="23" s="1"/>
  <c r="G94" i="23" a="1"/>
  <c r="G94" i="23" s="1"/>
  <c r="G92" i="23" a="1"/>
  <c r="G92" i="23" s="1"/>
  <c r="G98" i="23" a="1"/>
  <c r="G98" i="23" s="1"/>
  <c r="G93" i="23" a="1"/>
  <c r="G93" i="23" s="1"/>
  <c r="G96" i="23" a="1"/>
  <c r="G96" i="23" s="1"/>
  <c r="G110" i="23" a="1"/>
  <c r="G110" i="23" s="1"/>
  <c r="G108" i="23" a="1"/>
  <c r="G108" i="23" s="1"/>
  <c r="G99" i="23" a="1"/>
  <c r="G99" i="23" s="1"/>
  <c r="G95" i="23" a="1"/>
  <c r="G95" i="23" s="1"/>
  <c r="G109" i="23" a="1"/>
  <c r="G109" i="23" s="1"/>
  <c r="G111" i="23" a="1"/>
  <c r="G111" i="23" s="1"/>
  <c r="G103" i="23" a="1"/>
  <c r="G103" i="23" s="1"/>
  <c r="G115" i="23" a="1"/>
  <c r="G115" i="23" s="1"/>
  <c r="G114" i="23" a="1"/>
  <c r="G114" i="23" s="1"/>
  <c r="G105" i="23" a="1"/>
  <c r="G105" i="23" s="1"/>
  <c r="G100" i="23" a="1"/>
  <c r="G100" i="23" s="1"/>
  <c r="G101" i="23" a="1"/>
  <c r="G101" i="23" s="1"/>
  <c r="G102" i="23" a="1"/>
  <c r="G102" i="23" s="1"/>
  <c r="G119" i="23" a="1"/>
  <c r="G119" i="23" s="1"/>
  <c r="G112" i="23" a="1"/>
  <c r="G112" i="23" s="1"/>
  <c r="G107" i="23" a="1"/>
  <c r="G107" i="23" s="1"/>
  <c r="G104" i="23" a="1"/>
  <c r="G104" i="23" s="1"/>
  <c r="G113" i="23" a="1"/>
  <c r="G113" i="23" s="1"/>
  <c r="G116" i="23" a="1"/>
  <c r="G116" i="23" s="1"/>
  <c r="G121" i="23" a="1"/>
  <c r="G121" i="23" s="1"/>
  <c r="G106" i="23" a="1"/>
  <c r="G106" i="23" s="1"/>
  <c r="G120" i="23" a="1"/>
  <c r="G120" i="23" s="1"/>
  <c r="G118" i="23" a="1"/>
  <c r="G118" i="23" s="1"/>
  <c r="G123" i="23" a="1"/>
  <c r="G123" i="23" s="1"/>
  <c r="G117" i="23" a="1"/>
  <c r="G117" i="23" s="1"/>
  <c r="G122" i="23" a="1"/>
  <c r="G122" i="23" s="1"/>
  <c r="F97" i="23" a="1"/>
  <c r="F97" i="23" s="1"/>
  <c r="F94" i="23" a="1"/>
  <c r="F94" i="23" s="1"/>
  <c r="F92" i="23" a="1"/>
  <c r="F92" i="23" s="1"/>
  <c r="F98" i="23" a="1"/>
  <c r="F98" i="23" s="1"/>
  <c r="F93" i="23" a="1"/>
  <c r="F93" i="23" s="1"/>
  <c r="F96" i="23" a="1"/>
  <c r="F96" i="23" s="1"/>
  <c r="F110" i="23" a="1"/>
  <c r="F110" i="23" s="1"/>
  <c r="F108" i="23" a="1"/>
  <c r="F108" i="23" s="1"/>
  <c r="F99" i="23" a="1"/>
  <c r="F99" i="23" s="1"/>
  <c r="F95" i="23" a="1"/>
  <c r="F95" i="23" s="1"/>
  <c r="F109" i="23" a="1"/>
  <c r="F109" i="23" s="1"/>
  <c r="F111" i="23" a="1"/>
  <c r="F111" i="23" s="1"/>
  <c r="F103" i="23" a="1"/>
  <c r="F103" i="23" s="1"/>
  <c r="F115" i="23" a="1"/>
  <c r="F115" i="23" s="1"/>
  <c r="F114" i="23" a="1"/>
  <c r="F114" i="23" s="1"/>
  <c r="F105" i="23" a="1"/>
  <c r="F105" i="23" s="1"/>
  <c r="F100" i="23" a="1"/>
  <c r="F100" i="23" s="1"/>
  <c r="F101" i="23" a="1"/>
  <c r="F101" i="23" s="1"/>
  <c r="F102" i="23" a="1"/>
  <c r="F102" i="23" s="1"/>
  <c r="F119" i="23" a="1"/>
  <c r="F119" i="23" s="1"/>
  <c r="F112" i="23" a="1"/>
  <c r="F112" i="23" s="1"/>
  <c r="F107" i="23" a="1"/>
  <c r="F107" i="23" s="1"/>
  <c r="F104" i="23" a="1"/>
  <c r="F104" i="23" s="1"/>
  <c r="F113" i="23" a="1"/>
  <c r="F113" i="23" s="1"/>
  <c r="F116" i="23" a="1"/>
  <c r="F116" i="23" s="1"/>
  <c r="F121" i="23" a="1"/>
  <c r="F121" i="23" s="1"/>
  <c r="F106" i="23" a="1"/>
  <c r="F106" i="23" s="1"/>
  <c r="F120" i="23" a="1"/>
  <c r="F120" i="23" s="1"/>
  <c r="F118" i="23" a="1"/>
  <c r="F118" i="23" s="1"/>
  <c r="F123" i="23" a="1"/>
  <c r="F123" i="23" s="1"/>
  <c r="F117" i="23" a="1"/>
  <c r="F117" i="23" s="1"/>
  <c r="F122" i="23" a="1"/>
  <c r="F122" i="23" s="1"/>
  <c r="E97" i="23" a="1"/>
  <c r="E97" i="23" s="1"/>
  <c r="E94" i="23" a="1"/>
  <c r="E94" i="23" s="1"/>
  <c r="E92" i="23" a="1"/>
  <c r="E92" i="23" s="1"/>
  <c r="E98" i="23" a="1"/>
  <c r="E98" i="23" s="1"/>
  <c r="E93" i="23" a="1"/>
  <c r="E93" i="23" s="1"/>
  <c r="E96" i="23" a="1"/>
  <c r="E96" i="23" s="1"/>
  <c r="E110" i="23" a="1"/>
  <c r="E110" i="23" s="1"/>
  <c r="E108" i="23" a="1"/>
  <c r="E108" i="23" s="1"/>
  <c r="E99" i="23" a="1"/>
  <c r="E99" i="23" s="1"/>
  <c r="E95" i="23" a="1"/>
  <c r="E95" i="23" s="1"/>
  <c r="E109" i="23" a="1"/>
  <c r="E109" i="23" s="1"/>
  <c r="E111" i="23" a="1"/>
  <c r="E111" i="23" s="1"/>
  <c r="E103" i="23" a="1"/>
  <c r="E103" i="23" s="1"/>
  <c r="E115" i="23" a="1"/>
  <c r="E115" i="23" s="1"/>
  <c r="E114" i="23" a="1"/>
  <c r="E114" i="23" s="1"/>
  <c r="E105" i="23" a="1"/>
  <c r="E105" i="23" s="1"/>
  <c r="E100" i="23" a="1"/>
  <c r="E100" i="23" s="1"/>
  <c r="E101" i="23" a="1"/>
  <c r="E101" i="23" s="1"/>
  <c r="E102" i="23" a="1"/>
  <c r="E102" i="23" s="1"/>
  <c r="E119" i="23" a="1"/>
  <c r="E119" i="23" s="1"/>
  <c r="E112" i="23" a="1"/>
  <c r="E112" i="23" s="1"/>
  <c r="E107" i="23" a="1"/>
  <c r="E107" i="23" s="1"/>
  <c r="E104" i="23" a="1"/>
  <c r="E104" i="23" s="1"/>
  <c r="E113" i="23" a="1"/>
  <c r="E113" i="23" s="1"/>
  <c r="E116" i="23" a="1"/>
  <c r="E116" i="23" s="1"/>
  <c r="E121" i="23" a="1"/>
  <c r="E121" i="23" s="1"/>
  <c r="E106" i="23" a="1"/>
  <c r="E106" i="23" s="1"/>
  <c r="E120" i="23" a="1"/>
  <c r="E120" i="23" s="1"/>
  <c r="E118" i="23" a="1"/>
  <c r="E118" i="23" s="1"/>
  <c r="E123" i="23" a="1"/>
  <c r="E123" i="23" s="1"/>
  <c r="E117" i="23" a="1"/>
  <c r="E117" i="23" s="1"/>
  <c r="E122" i="23" a="1"/>
  <c r="E122" i="23" s="1"/>
  <c r="D97" i="23" a="1"/>
  <c r="D97" i="23" s="1"/>
  <c r="D94" i="23" a="1"/>
  <c r="D94" i="23" s="1"/>
  <c r="D92" i="23" a="1"/>
  <c r="D92" i="23" s="1"/>
  <c r="D98" i="23" a="1"/>
  <c r="D98" i="23" s="1"/>
  <c r="D93" i="23" a="1"/>
  <c r="D93" i="23" s="1"/>
  <c r="D96" i="23" a="1"/>
  <c r="D96" i="23" s="1"/>
  <c r="D110" i="23" a="1"/>
  <c r="D110" i="23" s="1"/>
  <c r="D108" i="23" a="1"/>
  <c r="D108" i="23" s="1"/>
  <c r="D99" i="23" a="1"/>
  <c r="D99" i="23" s="1"/>
  <c r="D95" i="23" a="1"/>
  <c r="D95" i="23" s="1"/>
  <c r="D109" i="23" a="1"/>
  <c r="D109" i="23" s="1"/>
  <c r="D111" i="23" a="1"/>
  <c r="D111" i="23" s="1"/>
  <c r="D103" i="23" a="1"/>
  <c r="D103" i="23" s="1"/>
  <c r="D115" i="23" a="1"/>
  <c r="D115" i="23" s="1"/>
  <c r="D114" i="23" a="1"/>
  <c r="D114" i="23" s="1"/>
  <c r="D105" i="23" a="1"/>
  <c r="D105" i="23" s="1"/>
  <c r="D100" i="23" a="1"/>
  <c r="D100" i="23" s="1"/>
  <c r="D101" i="23" a="1"/>
  <c r="D101" i="23" s="1"/>
  <c r="D102" i="23" a="1"/>
  <c r="D102" i="23" s="1"/>
  <c r="D119" i="23" a="1"/>
  <c r="D119" i="23" s="1"/>
  <c r="D112" i="23" a="1"/>
  <c r="D112" i="23" s="1"/>
  <c r="D107" i="23" a="1"/>
  <c r="D107" i="23" s="1"/>
  <c r="D104" i="23" a="1"/>
  <c r="D104" i="23" s="1"/>
  <c r="D113" i="23" a="1"/>
  <c r="D113" i="23" s="1"/>
  <c r="D116" i="23" a="1"/>
  <c r="D116" i="23" s="1"/>
  <c r="D121" i="23" a="1"/>
  <c r="D121" i="23" s="1"/>
  <c r="D106" i="23" a="1"/>
  <c r="D106" i="23" s="1"/>
  <c r="D120" i="23" a="1"/>
  <c r="D120" i="23" s="1"/>
  <c r="D118" i="23" a="1"/>
  <c r="D118" i="23" s="1"/>
  <c r="D123" i="23" a="1"/>
  <c r="D123" i="23" s="1"/>
  <c r="D117" i="23" a="1"/>
  <c r="D117" i="23" s="1"/>
  <c r="D122" i="23" a="1"/>
  <c r="D122" i="23" s="1"/>
  <c r="C97" i="23" a="1"/>
  <c r="C97" i="23" s="1"/>
  <c r="C94" i="23" a="1"/>
  <c r="C94" i="23" s="1"/>
  <c r="C92" i="23" a="1"/>
  <c r="C92" i="23" s="1"/>
  <c r="C98" i="23" a="1"/>
  <c r="C98" i="23" s="1"/>
  <c r="C93" i="23" a="1"/>
  <c r="C93" i="23" s="1"/>
  <c r="C96" i="23" a="1"/>
  <c r="C96" i="23" s="1"/>
  <c r="C110" i="23" a="1"/>
  <c r="C110" i="23" s="1"/>
  <c r="C108" i="23" a="1"/>
  <c r="C108" i="23" s="1"/>
  <c r="C99" i="23" a="1"/>
  <c r="C99" i="23" s="1"/>
  <c r="C95" i="23" a="1"/>
  <c r="C95" i="23" s="1"/>
  <c r="C109" i="23" a="1"/>
  <c r="C109" i="23" s="1"/>
  <c r="C111" i="23" a="1"/>
  <c r="C111" i="23" s="1"/>
  <c r="Q111" i="23" s="1"/>
  <c r="C103" i="23" a="1"/>
  <c r="C103" i="23" s="1"/>
  <c r="C115" i="23" a="1"/>
  <c r="C115" i="23" s="1"/>
  <c r="C114" i="23" a="1"/>
  <c r="C114" i="23" s="1"/>
  <c r="C105" i="23" a="1"/>
  <c r="C105" i="23" s="1"/>
  <c r="Q105" i="23" s="1"/>
  <c r="C100" i="23" a="1"/>
  <c r="C100" i="23" s="1"/>
  <c r="C101" i="23" a="1"/>
  <c r="C101" i="23" s="1"/>
  <c r="C102" i="23" a="1"/>
  <c r="C102" i="23" s="1"/>
  <c r="C119" i="23" a="1"/>
  <c r="C119" i="23" s="1"/>
  <c r="C112" i="23" a="1"/>
  <c r="C112" i="23" s="1"/>
  <c r="C107" i="23" a="1"/>
  <c r="C107" i="23" s="1"/>
  <c r="C104" i="23" a="1"/>
  <c r="C104" i="23" s="1"/>
  <c r="C113" i="23" a="1"/>
  <c r="C113" i="23" s="1"/>
  <c r="C116" i="23" a="1"/>
  <c r="C116" i="23" s="1"/>
  <c r="C121" i="23" a="1"/>
  <c r="C121" i="23" s="1"/>
  <c r="C106" i="23" a="1"/>
  <c r="C106" i="23" s="1"/>
  <c r="C120" i="23" a="1"/>
  <c r="C120" i="23" s="1"/>
  <c r="Q120" i="23" s="1"/>
  <c r="C118" i="23" a="1"/>
  <c r="C118" i="23" s="1"/>
  <c r="C123" i="23" a="1"/>
  <c r="C123" i="23" s="1"/>
  <c r="C117" i="23" a="1"/>
  <c r="C117" i="23" s="1"/>
  <c r="C122" i="23" a="1"/>
  <c r="C122" i="23" s="1"/>
  <c r="Q90" i="23"/>
  <c r="W41" i="14"/>
  <c r="AE44" i="14"/>
  <c r="P67" i="23" a="1"/>
  <c r="P67" i="23" s="1"/>
  <c r="P63" i="23" a="1"/>
  <c r="P63" i="23" s="1"/>
  <c r="P85" i="23" a="1"/>
  <c r="P85" i="23" s="1"/>
  <c r="P80" i="23" a="1"/>
  <c r="P80" i="23" s="1"/>
  <c r="P61" i="23" a="1"/>
  <c r="P61" i="23" s="1"/>
  <c r="P66" i="23" a="1"/>
  <c r="P66" i="23" s="1"/>
  <c r="P71" i="23" a="1"/>
  <c r="P71" i="23" s="1"/>
  <c r="P57" i="23" a="1"/>
  <c r="P57" i="23" s="1"/>
  <c r="P76" i="23" a="1"/>
  <c r="P76" i="23" s="1"/>
  <c r="P73" i="23" a="1"/>
  <c r="P73" i="23" s="1"/>
  <c r="P64" i="23" a="1"/>
  <c r="P64" i="23" s="1"/>
  <c r="P81" i="23" a="1"/>
  <c r="P81" i="23" s="1"/>
  <c r="P72" i="23" a="1"/>
  <c r="P72" i="23" s="1"/>
  <c r="P58" i="23" a="1"/>
  <c r="P58" i="23" s="1"/>
  <c r="P62" i="23" a="1"/>
  <c r="P62" i="23" s="1"/>
  <c r="P87" i="23" a="1"/>
  <c r="P87" i="23" s="1"/>
  <c r="P77" i="23" a="1"/>
  <c r="P77" i="23" s="1"/>
  <c r="P79" i="23" a="1"/>
  <c r="P79" i="23" s="1"/>
  <c r="P59" i="23" a="1"/>
  <c r="P59" i="23" s="1"/>
  <c r="P70" i="23" a="1"/>
  <c r="P70" i="23" s="1"/>
  <c r="P82" i="23" a="1"/>
  <c r="P82" i="23" s="1"/>
  <c r="P68" i="23" a="1"/>
  <c r="P68" i="23" s="1"/>
  <c r="P78" i="23" a="1"/>
  <c r="P78" i="23" s="1"/>
  <c r="P69" i="23" a="1"/>
  <c r="P69" i="23" s="1"/>
  <c r="P74" i="23" a="1"/>
  <c r="P74" i="23" s="1"/>
  <c r="P86" i="23" a="1"/>
  <c r="P86" i="23" s="1"/>
  <c r="P84" i="23" a="1"/>
  <c r="P84" i="23" s="1"/>
  <c r="P65" i="23" a="1"/>
  <c r="P65" i="23"/>
  <c r="P60" i="23" a="1"/>
  <c r="P60" i="23" s="1"/>
  <c r="P88" i="23" a="1"/>
  <c r="P88" i="23" s="1"/>
  <c r="P75" i="23" a="1"/>
  <c r="P75" i="23" s="1"/>
  <c r="P83" i="23" a="1"/>
  <c r="P83" i="23" s="1"/>
  <c r="O63" i="23" a="1"/>
  <c r="O63" i="23" s="1"/>
  <c r="O85" i="23" a="1"/>
  <c r="O85" i="23" s="1"/>
  <c r="O67" i="23" a="1"/>
  <c r="O67" i="23" s="1"/>
  <c r="O80" i="23" a="1"/>
  <c r="O80" i="23" s="1"/>
  <c r="O61" i="23" a="1"/>
  <c r="O61" i="23" s="1"/>
  <c r="O66" i="23" a="1"/>
  <c r="O66" i="23" s="1"/>
  <c r="O71" i="23" a="1"/>
  <c r="O71" i="23" s="1"/>
  <c r="O57" i="23" a="1"/>
  <c r="O57" i="23" s="1"/>
  <c r="O76" i="23" a="1"/>
  <c r="O76" i="23" s="1"/>
  <c r="O73" i="23" a="1"/>
  <c r="O73" i="23" s="1"/>
  <c r="O64" i="23" a="1"/>
  <c r="O64" i="23" s="1"/>
  <c r="O81" i="23" a="1"/>
  <c r="O81" i="23" s="1"/>
  <c r="O72" i="23" a="1"/>
  <c r="O72" i="23" s="1"/>
  <c r="O58" i="23" a="1"/>
  <c r="O58" i="23" s="1"/>
  <c r="O62" i="23" a="1"/>
  <c r="O62" i="23" s="1"/>
  <c r="O87" i="23" a="1"/>
  <c r="O87" i="23" s="1"/>
  <c r="O77" i="23" a="1"/>
  <c r="O77" i="23" s="1"/>
  <c r="O79" i="23" a="1"/>
  <c r="O79" i="23" s="1"/>
  <c r="O59" i="23" a="1"/>
  <c r="O59" i="23" s="1"/>
  <c r="O70" i="23" a="1"/>
  <c r="O70" i="23" s="1"/>
  <c r="O82" i="23" a="1"/>
  <c r="O82" i="23" s="1"/>
  <c r="O68" i="23" a="1"/>
  <c r="O68" i="23" s="1"/>
  <c r="O78" i="23" a="1"/>
  <c r="O78" i="23" s="1"/>
  <c r="O69" i="23" a="1"/>
  <c r="O69" i="23" s="1"/>
  <c r="O74" i="23" a="1"/>
  <c r="O74" i="23" s="1"/>
  <c r="O86" i="23" a="1"/>
  <c r="O86" i="23" s="1"/>
  <c r="O84" i="23" a="1"/>
  <c r="O84" i="23" s="1"/>
  <c r="O65" i="23" a="1"/>
  <c r="O65" i="23" s="1"/>
  <c r="O60" i="23" a="1"/>
  <c r="O60" i="23" s="1"/>
  <c r="O88" i="23" a="1"/>
  <c r="O88" i="23" s="1"/>
  <c r="O75" i="23" a="1"/>
  <c r="O75" i="23" s="1"/>
  <c r="O83" i="23" a="1"/>
  <c r="O83" i="23" s="1"/>
  <c r="N63" i="23" a="1"/>
  <c r="N63" i="23" s="1"/>
  <c r="N85" i="23" a="1"/>
  <c r="N85" i="23" s="1"/>
  <c r="N67" i="23" a="1"/>
  <c r="N67" i="23" s="1"/>
  <c r="N80" i="23" a="1"/>
  <c r="N80" i="23" s="1"/>
  <c r="N61" i="23" a="1"/>
  <c r="N61" i="23" s="1"/>
  <c r="N66" i="23" a="1"/>
  <c r="N66" i="23" s="1"/>
  <c r="N71" i="23" a="1"/>
  <c r="N71" i="23" s="1"/>
  <c r="N57" i="23" a="1"/>
  <c r="N57" i="23" s="1"/>
  <c r="N76" i="23" a="1"/>
  <c r="N76" i="23" s="1"/>
  <c r="N73" i="23" a="1"/>
  <c r="N73" i="23" s="1"/>
  <c r="N64" i="23" a="1"/>
  <c r="N64" i="23" s="1"/>
  <c r="N81" i="23" a="1"/>
  <c r="N81" i="23" s="1"/>
  <c r="N72" i="23" a="1"/>
  <c r="N72" i="23" s="1"/>
  <c r="N58" i="23" a="1"/>
  <c r="N58" i="23" s="1"/>
  <c r="N62" i="23" a="1"/>
  <c r="N62" i="23" s="1"/>
  <c r="N87" i="23" a="1"/>
  <c r="N87" i="23" s="1"/>
  <c r="N77" i="23" a="1"/>
  <c r="N77" i="23" s="1"/>
  <c r="N79" i="23" a="1"/>
  <c r="N79" i="23" s="1"/>
  <c r="N59" i="23" a="1"/>
  <c r="N59" i="23" s="1"/>
  <c r="N70" i="23" a="1"/>
  <c r="N70" i="23" s="1"/>
  <c r="N82" i="23" a="1"/>
  <c r="N82" i="23" s="1"/>
  <c r="N68" i="23" a="1"/>
  <c r="N68" i="23" s="1"/>
  <c r="N78" i="23" a="1"/>
  <c r="N78" i="23" s="1"/>
  <c r="N69" i="23" a="1"/>
  <c r="N69" i="23" s="1"/>
  <c r="N74" i="23" a="1"/>
  <c r="N74" i="23"/>
  <c r="N86" i="23" a="1"/>
  <c r="N86" i="23" s="1"/>
  <c r="N84" i="23" a="1"/>
  <c r="N84" i="23" s="1"/>
  <c r="N65" i="23" a="1"/>
  <c r="N65" i="23" s="1"/>
  <c r="N60" i="23" a="1"/>
  <c r="N60" i="23" s="1"/>
  <c r="N88" i="23" a="1"/>
  <c r="N88" i="23" s="1"/>
  <c r="N75" i="23" a="1"/>
  <c r="N75" i="23" s="1"/>
  <c r="N83" i="23" a="1"/>
  <c r="N83" i="23" s="1"/>
  <c r="M63" i="23" a="1"/>
  <c r="M63" i="23" s="1"/>
  <c r="M85" i="23" a="1"/>
  <c r="M85" i="23" s="1"/>
  <c r="M67" i="23" a="1"/>
  <c r="M67" i="23" s="1"/>
  <c r="M80" i="23" a="1"/>
  <c r="M80" i="23" s="1"/>
  <c r="M61" i="23" a="1"/>
  <c r="M61" i="23" s="1"/>
  <c r="M66" i="23" a="1"/>
  <c r="M66" i="23" s="1"/>
  <c r="M71" i="23" a="1"/>
  <c r="M71" i="23" s="1"/>
  <c r="M57" i="23" a="1"/>
  <c r="M57" i="23" s="1"/>
  <c r="M76" i="23" a="1"/>
  <c r="M76" i="23" s="1"/>
  <c r="M73" i="23" a="1"/>
  <c r="M73" i="23" s="1"/>
  <c r="M64" i="23" a="1"/>
  <c r="M64" i="23" s="1"/>
  <c r="M81" i="23" a="1"/>
  <c r="M81" i="23" s="1"/>
  <c r="M72" i="23" a="1"/>
  <c r="M72" i="23" s="1"/>
  <c r="M58" i="23" a="1"/>
  <c r="M58" i="23" s="1"/>
  <c r="M62" i="23" a="1"/>
  <c r="M62" i="23" s="1"/>
  <c r="M87" i="23" a="1"/>
  <c r="M87" i="23" s="1"/>
  <c r="M77" i="23" a="1"/>
  <c r="M77" i="23" s="1"/>
  <c r="M79" i="23" a="1"/>
  <c r="M79" i="23" s="1"/>
  <c r="M59" i="23" a="1"/>
  <c r="M59" i="23" s="1"/>
  <c r="M70" i="23" a="1"/>
  <c r="M70" i="23" s="1"/>
  <c r="M82" i="23" a="1"/>
  <c r="M82" i="23" s="1"/>
  <c r="M68" i="23" a="1"/>
  <c r="M68" i="23" s="1"/>
  <c r="M78" i="23" a="1"/>
  <c r="M78" i="23" s="1"/>
  <c r="M69" i="23" a="1"/>
  <c r="M69" i="23" s="1"/>
  <c r="M74" i="23" a="1"/>
  <c r="M74" i="23" s="1"/>
  <c r="M86" i="23" a="1"/>
  <c r="M86" i="23" s="1"/>
  <c r="M84" i="23" a="1"/>
  <c r="M84" i="23" s="1"/>
  <c r="M65" i="23" a="1"/>
  <c r="M65" i="23" s="1"/>
  <c r="M60" i="23" a="1"/>
  <c r="M60" i="23" s="1"/>
  <c r="M88" i="23" a="1"/>
  <c r="M88" i="23" s="1"/>
  <c r="M75" i="23" a="1"/>
  <c r="M75" i="23" s="1"/>
  <c r="M83" i="23" a="1"/>
  <c r="M83" i="23" s="1"/>
  <c r="L63" i="23" a="1"/>
  <c r="L63" i="23" s="1"/>
  <c r="L85" i="23" a="1"/>
  <c r="L85" i="23" s="1"/>
  <c r="L67" i="23" a="1"/>
  <c r="L67" i="23" s="1"/>
  <c r="L80" i="23" a="1"/>
  <c r="L80" i="23" s="1"/>
  <c r="L61" i="23" a="1"/>
  <c r="L61" i="23" s="1"/>
  <c r="L66" i="23" a="1"/>
  <c r="L66" i="23" s="1"/>
  <c r="L71" i="23" a="1"/>
  <c r="L71" i="23" s="1"/>
  <c r="L57" i="23" a="1"/>
  <c r="L57" i="23" s="1"/>
  <c r="L76" i="23" a="1"/>
  <c r="L76" i="23" s="1"/>
  <c r="L73" i="23" a="1"/>
  <c r="L73" i="23" s="1"/>
  <c r="L64" i="23" a="1"/>
  <c r="L64" i="23" s="1"/>
  <c r="L81" i="23" a="1"/>
  <c r="L81" i="23" s="1"/>
  <c r="L72" i="23" a="1"/>
  <c r="L72" i="23" s="1"/>
  <c r="L58" i="23" a="1"/>
  <c r="L58" i="23" s="1"/>
  <c r="L62" i="23" a="1"/>
  <c r="L62" i="23" s="1"/>
  <c r="L87" i="23" a="1"/>
  <c r="L87" i="23" s="1"/>
  <c r="L77" i="23" a="1"/>
  <c r="L77" i="23" s="1"/>
  <c r="L79" i="23" a="1"/>
  <c r="L79" i="23" s="1"/>
  <c r="L59" i="23" a="1"/>
  <c r="L59" i="23" s="1"/>
  <c r="L70" i="23" a="1"/>
  <c r="L70" i="23" s="1"/>
  <c r="L82" i="23" a="1"/>
  <c r="L82" i="23" s="1"/>
  <c r="L68" i="23" a="1"/>
  <c r="L68" i="23" s="1"/>
  <c r="L78" i="23" a="1"/>
  <c r="L78" i="23" s="1"/>
  <c r="L69" i="23" a="1"/>
  <c r="L69" i="23" s="1"/>
  <c r="L74" i="23" a="1"/>
  <c r="L74" i="23" s="1"/>
  <c r="L86" i="23" a="1"/>
  <c r="L86" i="23" s="1"/>
  <c r="L84" i="23" a="1"/>
  <c r="L84" i="23" s="1"/>
  <c r="L65" i="23" a="1"/>
  <c r="L65" i="23" s="1"/>
  <c r="L60" i="23" a="1"/>
  <c r="L60" i="23" s="1"/>
  <c r="L88" i="23" a="1"/>
  <c r="L88" i="23" s="1"/>
  <c r="L75" i="23" a="1"/>
  <c r="L75" i="23" s="1"/>
  <c r="L83" i="23" a="1"/>
  <c r="L83" i="23" s="1"/>
  <c r="K63" i="23" a="1"/>
  <c r="K63" i="23" s="1"/>
  <c r="K85" i="23" a="1"/>
  <c r="K85" i="23" s="1"/>
  <c r="K67" i="23" a="1"/>
  <c r="K67" i="23" s="1"/>
  <c r="K80" i="23" a="1"/>
  <c r="K80" i="23" s="1"/>
  <c r="K61" i="23" a="1"/>
  <c r="K61" i="23" s="1"/>
  <c r="K66" i="23" a="1"/>
  <c r="K66" i="23" s="1"/>
  <c r="K71" i="23" a="1"/>
  <c r="K71" i="23" s="1"/>
  <c r="K57" i="23" a="1"/>
  <c r="K57" i="23" s="1"/>
  <c r="K76" i="23" a="1"/>
  <c r="K76" i="23" s="1"/>
  <c r="K73" i="23" a="1"/>
  <c r="K73" i="23" s="1"/>
  <c r="K64" i="23" a="1"/>
  <c r="K64" i="23" s="1"/>
  <c r="K81" i="23" a="1"/>
  <c r="K81" i="23" s="1"/>
  <c r="K72" i="23" a="1"/>
  <c r="K72" i="23" s="1"/>
  <c r="K58" i="23" a="1"/>
  <c r="K58" i="23" s="1"/>
  <c r="K62" i="23" a="1"/>
  <c r="K62" i="23" s="1"/>
  <c r="K87" i="23" a="1"/>
  <c r="K87" i="23" s="1"/>
  <c r="K77" i="23" a="1"/>
  <c r="K77" i="23" s="1"/>
  <c r="K79" i="23" a="1"/>
  <c r="K79" i="23" s="1"/>
  <c r="K59" i="23" a="1"/>
  <c r="K59" i="23" s="1"/>
  <c r="K70" i="23" a="1"/>
  <c r="K70" i="23" s="1"/>
  <c r="K82" i="23" a="1"/>
  <c r="K82" i="23" s="1"/>
  <c r="K68" i="23" a="1"/>
  <c r="K68" i="23" s="1"/>
  <c r="K78" i="23" a="1"/>
  <c r="K78" i="23" s="1"/>
  <c r="K69" i="23" a="1"/>
  <c r="K69" i="23" s="1"/>
  <c r="K74" i="23" a="1"/>
  <c r="K74" i="23" s="1"/>
  <c r="K86" i="23" a="1"/>
  <c r="K86" i="23" s="1"/>
  <c r="K84" i="23" a="1"/>
  <c r="K84" i="23" s="1"/>
  <c r="K65" i="23" a="1"/>
  <c r="K65" i="23" s="1"/>
  <c r="K60" i="23" a="1"/>
  <c r="K60" i="23" s="1"/>
  <c r="K88" i="23" a="1"/>
  <c r="K88" i="23" s="1"/>
  <c r="K75" i="23" a="1"/>
  <c r="K75" i="23" s="1"/>
  <c r="K83" i="23" a="1"/>
  <c r="K83" i="23" s="1"/>
  <c r="J63" i="23" a="1"/>
  <c r="J63" i="23" s="1"/>
  <c r="J85" i="23" a="1"/>
  <c r="J85" i="23" s="1"/>
  <c r="J67" i="23" a="1"/>
  <c r="J67" i="23" s="1"/>
  <c r="J80" i="23" a="1"/>
  <c r="J80" i="23" s="1"/>
  <c r="J61" i="23" a="1"/>
  <c r="J61" i="23" s="1"/>
  <c r="J66" i="23" a="1"/>
  <c r="J66" i="23" s="1"/>
  <c r="J71" i="23" a="1"/>
  <c r="J71" i="23" s="1"/>
  <c r="J57" i="23" a="1"/>
  <c r="J57" i="23" s="1"/>
  <c r="J76" i="23" a="1"/>
  <c r="J76" i="23" s="1"/>
  <c r="J73" i="23" a="1"/>
  <c r="J73" i="23" s="1"/>
  <c r="J64" i="23" a="1"/>
  <c r="J64" i="23" s="1"/>
  <c r="J81" i="23" a="1"/>
  <c r="J81" i="23" s="1"/>
  <c r="J72" i="23" a="1"/>
  <c r="J72" i="23" s="1"/>
  <c r="J58" i="23" a="1"/>
  <c r="J58" i="23" s="1"/>
  <c r="J62" i="23" a="1"/>
  <c r="J62" i="23" s="1"/>
  <c r="J87" i="23" a="1"/>
  <c r="J87" i="23" s="1"/>
  <c r="J77" i="23" a="1"/>
  <c r="J77" i="23" s="1"/>
  <c r="J79" i="23" a="1"/>
  <c r="J79" i="23" s="1"/>
  <c r="J59" i="23" a="1"/>
  <c r="J59" i="23" s="1"/>
  <c r="J70" i="23" a="1"/>
  <c r="J70" i="23" s="1"/>
  <c r="J82" i="23" a="1"/>
  <c r="J82" i="23" s="1"/>
  <c r="J68" i="23" a="1"/>
  <c r="J68" i="23" s="1"/>
  <c r="J78" i="23" a="1"/>
  <c r="J78" i="23" s="1"/>
  <c r="J69" i="23" a="1"/>
  <c r="J69" i="23" s="1"/>
  <c r="J74" i="23" a="1"/>
  <c r="J74" i="23" s="1"/>
  <c r="J86" i="23" a="1"/>
  <c r="J86" i="23" s="1"/>
  <c r="J84" i="23" a="1"/>
  <c r="J84" i="23" s="1"/>
  <c r="J65" i="23" a="1"/>
  <c r="J65" i="23" s="1"/>
  <c r="J60" i="23" a="1"/>
  <c r="J60" i="23" s="1"/>
  <c r="J88" i="23" a="1"/>
  <c r="J88" i="23" s="1"/>
  <c r="J75" i="23" a="1"/>
  <c r="J75" i="23" s="1"/>
  <c r="J83" i="23" a="1"/>
  <c r="J83" i="23" s="1"/>
  <c r="I63" i="23" a="1"/>
  <c r="I63" i="23" s="1"/>
  <c r="I85" i="23" a="1"/>
  <c r="I85" i="23" s="1"/>
  <c r="I67" i="23" a="1"/>
  <c r="I67" i="23" s="1"/>
  <c r="I80" i="23" a="1"/>
  <c r="I80" i="23" s="1"/>
  <c r="I61" i="23" a="1"/>
  <c r="I61" i="23" s="1"/>
  <c r="I66" i="23" a="1"/>
  <c r="I66" i="23" s="1"/>
  <c r="I71" i="23" a="1"/>
  <c r="I71" i="23" s="1"/>
  <c r="I57" i="23" a="1"/>
  <c r="I57" i="23" s="1"/>
  <c r="I76" i="23" a="1"/>
  <c r="I76" i="23" s="1"/>
  <c r="I73" i="23" a="1"/>
  <c r="I73" i="23" s="1"/>
  <c r="I64" i="23" a="1"/>
  <c r="I64" i="23" s="1"/>
  <c r="I81" i="23" a="1"/>
  <c r="I81" i="23" s="1"/>
  <c r="I72" i="23" a="1"/>
  <c r="I72" i="23" s="1"/>
  <c r="I58" i="23" a="1"/>
  <c r="I58" i="23" s="1"/>
  <c r="I62" i="23" a="1"/>
  <c r="I62" i="23" s="1"/>
  <c r="I87" i="23" a="1"/>
  <c r="I87" i="23" s="1"/>
  <c r="I77" i="23" a="1"/>
  <c r="I77" i="23" s="1"/>
  <c r="I79" i="23" a="1"/>
  <c r="I79" i="23" s="1"/>
  <c r="I59" i="23" a="1"/>
  <c r="I59" i="23" s="1"/>
  <c r="I70" i="23" a="1"/>
  <c r="I70" i="23" s="1"/>
  <c r="I82" i="23" a="1"/>
  <c r="I82" i="23" s="1"/>
  <c r="I68" i="23" a="1"/>
  <c r="I68" i="23" s="1"/>
  <c r="I78" i="23" a="1"/>
  <c r="I78" i="23" s="1"/>
  <c r="I69" i="23" a="1"/>
  <c r="I69" i="23" s="1"/>
  <c r="I74" i="23" a="1"/>
  <c r="I74" i="23" s="1"/>
  <c r="I86" i="23" a="1"/>
  <c r="I86" i="23" s="1"/>
  <c r="I84" i="23" a="1"/>
  <c r="I84" i="23" s="1"/>
  <c r="I65" i="23" a="1"/>
  <c r="I65" i="23" s="1"/>
  <c r="I60" i="23" a="1"/>
  <c r="I60" i="23" s="1"/>
  <c r="I88" i="23" a="1"/>
  <c r="I88" i="23" s="1"/>
  <c r="I75" i="23" a="1"/>
  <c r="I75" i="23" s="1"/>
  <c r="I83" i="23" a="1"/>
  <c r="I83" i="23" s="1"/>
  <c r="H63" i="23" a="1"/>
  <c r="H63" i="23" s="1"/>
  <c r="H85" i="23" a="1"/>
  <c r="H85" i="23" s="1"/>
  <c r="H67" i="23" a="1"/>
  <c r="H67" i="23" s="1"/>
  <c r="H80" i="23" a="1"/>
  <c r="H80" i="23" s="1"/>
  <c r="H61" i="23" a="1"/>
  <c r="H61" i="23" s="1"/>
  <c r="H66" i="23" a="1"/>
  <c r="H66" i="23" s="1"/>
  <c r="H71" i="23" a="1"/>
  <c r="H71" i="23" s="1"/>
  <c r="H57" i="23" a="1"/>
  <c r="H57" i="23" s="1"/>
  <c r="H76" i="23" a="1"/>
  <c r="H76" i="23" s="1"/>
  <c r="H73" i="23" a="1"/>
  <c r="H73" i="23" s="1"/>
  <c r="H64" i="23" a="1"/>
  <c r="H64" i="23" s="1"/>
  <c r="H81" i="23" a="1"/>
  <c r="H81" i="23" s="1"/>
  <c r="H72" i="23" a="1"/>
  <c r="H72" i="23" s="1"/>
  <c r="H58" i="23" a="1"/>
  <c r="H58" i="23" s="1"/>
  <c r="H62" i="23" a="1"/>
  <c r="H62" i="23" s="1"/>
  <c r="H87" i="23" a="1"/>
  <c r="H87" i="23" s="1"/>
  <c r="H77" i="23" a="1"/>
  <c r="H77" i="23" s="1"/>
  <c r="H79" i="23" a="1"/>
  <c r="H79" i="23" s="1"/>
  <c r="H59" i="23" a="1"/>
  <c r="H59" i="23" s="1"/>
  <c r="H70" i="23" a="1"/>
  <c r="H70" i="23" s="1"/>
  <c r="H82" i="23" a="1"/>
  <c r="H82" i="23" s="1"/>
  <c r="H68" i="23" a="1"/>
  <c r="H68" i="23" s="1"/>
  <c r="H78" i="23" a="1"/>
  <c r="H78" i="23" s="1"/>
  <c r="H69" i="23" a="1"/>
  <c r="H69" i="23" s="1"/>
  <c r="H74" i="23" a="1"/>
  <c r="H74" i="23" s="1"/>
  <c r="H86" i="23" a="1"/>
  <c r="H86" i="23" s="1"/>
  <c r="H84" i="23" a="1"/>
  <c r="H84" i="23" s="1"/>
  <c r="H65" i="23" a="1"/>
  <c r="H65" i="23" s="1"/>
  <c r="H60" i="23" a="1"/>
  <c r="H60" i="23" s="1"/>
  <c r="H88" i="23" a="1"/>
  <c r="H88" i="23" s="1"/>
  <c r="H75" i="23" a="1"/>
  <c r="H75" i="23" s="1"/>
  <c r="H83" i="23" a="1"/>
  <c r="H83" i="23" s="1"/>
  <c r="G63" i="23" a="1"/>
  <c r="G63" i="23" s="1"/>
  <c r="G85" i="23" a="1"/>
  <c r="G85" i="23" s="1"/>
  <c r="G67" i="23" a="1"/>
  <c r="G67" i="23" s="1"/>
  <c r="G80" i="23" a="1"/>
  <c r="G80" i="23" s="1"/>
  <c r="G61" i="23" a="1"/>
  <c r="G61" i="23" s="1"/>
  <c r="G66" i="23" a="1"/>
  <c r="G66" i="23" s="1"/>
  <c r="G71" i="23" a="1"/>
  <c r="G71" i="23" s="1"/>
  <c r="G57" i="23" a="1"/>
  <c r="G57" i="23" s="1"/>
  <c r="G76" i="23" a="1"/>
  <c r="G76" i="23" s="1"/>
  <c r="G73" i="23" a="1"/>
  <c r="G73" i="23" s="1"/>
  <c r="G64" i="23" a="1"/>
  <c r="G64" i="23" s="1"/>
  <c r="G81" i="23" a="1"/>
  <c r="G81" i="23" s="1"/>
  <c r="G72" i="23" a="1"/>
  <c r="G72" i="23" s="1"/>
  <c r="G58" i="23" a="1"/>
  <c r="G58" i="23" s="1"/>
  <c r="G62" i="23" a="1"/>
  <c r="G62" i="23" s="1"/>
  <c r="G87" i="23" a="1"/>
  <c r="G87" i="23" s="1"/>
  <c r="G77" i="23" a="1"/>
  <c r="G77" i="23" s="1"/>
  <c r="G79" i="23" a="1"/>
  <c r="G79" i="23" s="1"/>
  <c r="G59" i="23" a="1"/>
  <c r="G59" i="23" s="1"/>
  <c r="G70" i="23" a="1"/>
  <c r="G70" i="23" s="1"/>
  <c r="G82" i="23" a="1"/>
  <c r="G82" i="23" s="1"/>
  <c r="G68" i="23" a="1"/>
  <c r="G68" i="23" s="1"/>
  <c r="G78" i="23" a="1"/>
  <c r="G78" i="23" s="1"/>
  <c r="G69" i="23" a="1"/>
  <c r="G69" i="23" s="1"/>
  <c r="G74" i="23" a="1"/>
  <c r="G74" i="23" s="1"/>
  <c r="G86" i="23" a="1"/>
  <c r="G86" i="23" s="1"/>
  <c r="G84" i="23" a="1"/>
  <c r="G84" i="23" s="1"/>
  <c r="G65" i="23" a="1"/>
  <c r="G65" i="23" s="1"/>
  <c r="G60" i="23" a="1"/>
  <c r="G60" i="23" s="1"/>
  <c r="G88" i="23" a="1"/>
  <c r="G88" i="23" s="1"/>
  <c r="G75" i="23" a="1"/>
  <c r="G75" i="23" s="1"/>
  <c r="G83" i="23" a="1"/>
  <c r="G83" i="23" s="1"/>
  <c r="F63" i="23" a="1"/>
  <c r="F63" i="23" s="1"/>
  <c r="F85" i="23" a="1"/>
  <c r="F85" i="23" s="1"/>
  <c r="F67" i="23" a="1"/>
  <c r="F67" i="23" s="1"/>
  <c r="F80" i="23" a="1"/>
  <c r="F80" i="23" s="1"/>
  <c r="F61" i="23" a="1"/>
  <c r="F61" i="23" s="1"/>
  <c r="F66" i="23" a="1"/>
  <c r="F66" i="23" s="1"/>
  <c r="F71" i="23" a="1"/>
  <c r="F71" i="23" s="1"/>
  <c r="F57" i="23" a="1"/>
  <c r="F57" i="23" s="1"/>
  <c r="F76" i="23" a="1"/>
  <c r="F76" i="23" s="1"/>
  <c r="F73" i="23" a="1"/>
  <c r="F73" i="23" s="1"/>
  <c r="F64" i="23" a="1"/>
  <c r="F64" i="23" s="1"/>
  <c r="F81" i="23" a="1"/>
  <c r="F81" i="23" s="1"/>
  <c r="F72" i="23" a="1"/>
  <c r="F72" i="23" s="1"/>
  <c r="F58" i="23" a="1"/>
  <c r="F58" i="23" s="1"/>
  <c r="F62" i="23" a="1"/>
  <c r="F62" i="23" s="1"/>
  <c r="F87" i="23" a="1"/>
  <c r="F87" i="23" s="1"/>
  <c r="F77" i="23" a="1"/>
  <c r="F77" i="23" s="1"/>
  <c r="F79" i="23" a="1"/>
  <c r="F79" i="23" s="1"/>
  <c r="F59" i="23" a="1"/>
  <c r="F59" i="23" s="1"/>
  <c r="F70" i="23" a="1"/>
  <c r="F70" i="23" s="1"/>
  <c r="F82" i="23" a="1"/>
  <c r="F82" i="23" s="1"/>
  <c r="F68" i="23" a="1"/>
  <c r="F68" i="23" s="1"/>
  <c r="F78" i="23" a="1"/>
  <c r="F78" i="23" s="1"/>
  <c r="F69" i="23" a="1"/>
  <c r="F69" i="23" s="1"/>
  <c r="F74" i="23" a="1"/>
  <c r="F74" i="23" s="1"/>
  <c r="F86" i="23" a="1"/>
  <c r="F86" i="23" s="1"/>
  <c r="F84" i="23" a="1"/>
  <c r="F84" i="23" s="1"/>
  <c r="F65" i="23" a="1"/>
  <c r="F65" i="23" s="1"/>
  <c r="F60" i="23" a="1"/>
  <c r="F60" i="23" s="1"/>
  <c r="F88" i="23" a="1"/>
  <c r="F88" i="23" s="1"/>
  <c r="F75" i="23" a="1"/>
  <c r="F75" i="23" s="1"/>
  <c r="F83" i="23" a="1"/>
  <c r="F83" i="23" s="1"/>
  <c r="E63" i="23" a="1"/>
  <c r="E63" i="23" s="1"/>
  <c r="E85" i="23" a="1"/>
  <c r="E85" i="23" s="1"/>
  <c r="E67" i="23" a="1"/>
  <c r="E67" i="23" s="1"/>
  <c r="E80" i="23" a="1"/>
  <c r="E80" i="23" s="1"/>
  <c r="E61" i="23" a="1"/>
  <c r="E61" i="23" s="1"/>
  <c r="E66" i="23" a="1"/>
  <c r="E66" i="23" s="1"/>
  <c r="E71" i="23" a="1"/>
  <c r="E71" i="23" s="1"/>
  <c r="E57" i="23" a="1"/>
  <c r="E57" i="23" s="1"/>
  <c r="E76" i="23" a="1"/>
  <c r="E76" i="23" s="1"/>
  <c r="E73" i="23" a="1"/>
  <c r="E73" i="23" s="1"/>
  <c r="E64" i="23" a="1"/>
  <c r="E64" i="23" s="1"/>
  <c r="E81" i="23" a="1"/>
  <c r="E81" i="23" s="1"/>
  <c r="E72" i="23" a="1"/>
  <c r="E72" i="23" s="1"/>
  <c r="E58" i="23" a="1"/>
  <c r="E58" i="23" s="1"/>
  <c r="E62" i="23" a="1"/>
  <c r="E62" i="23" s="1"/>
  <c r="E87" i="23" a="1"/>
  <c r="E87" i="23" s="1"/>
  <c r="E77" i="23" a="1"/>
  <c r="E77" i="23" s="1"/>
  <c r="E79" i="23" a="1"/>
  <c r="E79" i="23" s="1"/>
  <c r="E59" i="23" a="1"/>
  <c r="E59" i="23" s="1"/>
  <c r="E70" i="23" a="1"/>
  <c r="E70" i="23" s="1"/>
  <c r="E82" i="23" a="1"/>
  <c r="E82" i="23" s="1"/>
  <c r="E68" i="23" a="1"/>
  <c r="E68" i="23" s="1"/>
  <c r="E78" i="23" a="1"/>
  <c r="E78" i="23" s="1"/>
  <c r="E69" i="23" a="1"/>
  <c r="E69" i="23" s="1"/>
  <c r="E74" i="23" a="1"/>
  <c r="E74" i="23" s="1"/>
  <c r="E86" i="23" a="1"/>
  <c r="E86" i="23" s="1"/>
  <c r="E84" i="23" a="1"/>
  <c r="E84" i="23" s="1"/>
  <c r="E65" i="23" a="1"/>
  <c r="E65" i="23" s="1"/>
  <c r="E60" i="23" a="1"/>
  <c r="E60" i="23" s="1"/>
  <c r="E88" i="23" a="1"/>
  <c r="E88" i="23" s="1"/>
  <c r="E75" i="23" a="1"/>
  <c r="E75" i="23" s="1"/>
  <c r="E83" i="23" a="1"/>
  <c r="E83" i="23" s="1"/>
  <c r="D63" i="23" a="1"/>
  <c r="D63" i="23" s="1"/>
  <c r="D85" i="23" a="1"/>
  <c r="D85" i="23" s="1"/>
  <c r="D67" i="23" a="1"/>
  <c r="D67" i="23" s="1"/>
  <c r="D80" i="23" a="1"/>
  <c r="D80" i="23" s="1"/>
  <c r="D61" i="23" a="1"/>
  <c r="D61" i="23" s="1"/>
  <c r="D66" i="23" a="1"/>
  <c r="D66" i="23" s="1"/>
  <c r="D71" i="23" a="1"/>
  <c r="D71" i="23" s="1"/>
  <c r="D57" i="23" a="1"/>
  <c r="D57" i="23" s="1"/>
  <c r="D76" i="23" a="1"/>
  <c r="D76" i="23" s="1"/>
  <c r="D73" i="23" a="1"/>
  <c r="D73" i="23" s="1"/>
  <c r="D64" i="23" a="1"/>
  <c r="D64" i="23" s="1"/>
  <c r="D81" i="23" a="1"/>
  <c r="D81" i="23" s="1"/>
  <c r="D72" i="23" a="1"/>
  <c r="D72" i="23" s="1"/>
  <c r="D58" i="23" a="1"/>
  <c r="D58" i="23" s="1"/>
  <c r="D62" i="23" a="1"/>
  <c r="D62" i="23" s="1"/>
  <c r="D87" i="23" a="1"/>
  <c r="D87" i="23" s="1"/>
  <c r="D77" i="23" a="1"/>
  <c r="D77" i="23" s="1"/>
  <c r="D79" i="23" a="1"/>
  <c r="D79" i="23" s="1"/>
  <c r="D59" i="23" a="1"/>
  <c r="D59" i="23" s="1"/>
  <c r="D70" i="23" a="1"/>
  <c r="D70" i="23" s="1"/>
  <c r="D82" i="23" a="1"/>
  <c r="D82" i="23" s="1"/>
  <c r="D68" i="23" a="1"/>
  <c r="D68" i="23" s="1"/>
  <c r="D78" i="23" a="1"/>
  <c r="D78" i="23" s="1"/>
  <c r="D69" i="23" a="1"/>
  <c r="D69" i="23" s="1"/>
  <c r="D74" i="23" a="1"/>
  <c r="D74" i="23" s="1"/>
  <c r="D86" i="23" a="1"/>
  <c r="D86" i="23" s="1"/>
  <c r="D84" i="23" a="1"/>
  <c r="D84" i="23" s="1"/>
  <c r="D65" i="23" a="1"/>
  <c r="D65" i="23" s="1"/>
  <c r="D60" i="23" a="1"/>
  <c r="D60" i="23" s="1"/>
  <c r="D88" i="23" a="1"/>
  <c r="D88" i="23" s="1"/>
  <c r="D75" i="23" a="1"/>
  <c r="D75" i="23" s="1"/>
  <c r="D83" i="23" a="1"/>
  <c r="D83" i="23" s="1"/>
  <c r="C85" i="23" a="1"/>
  <c r="C85" i="23" s="1"/>
  <c r="C67" i="23" a="1"/>
  <c r="C67" i="23" s="1"/>
  <c r="C80" i="23" a="1"/>
  <c r="C80" i="23" s="1"/>
  <c r="C61" i="23" a="1"/>
  <c r="C61" i="23" s="1"/>
  <c r="C66" i="23" a="1"/>
  <c r="C66" i="23" s="1"/>
  <c r="C71" i="23" a="1"/>
  <c r="C71" i="23" s="1"/>
  <c r="C57" i="23" a="1"/>
  <c r="C57" i="23" s="1"/>
  <c r="C76" i="23" a="1"/>
  <c r="C76" i="23" s="1"/>
  <c r="C73" i="23" a="1"/>
  <c r="C73" i="23" s="1"/>
  <c r="C64" i="23" a="1"/>
  <c r="C64" i="23" s="1"/>
  <c r="C81" i="23" a="1"/>
  <c r="C81" i="23" s="1"/>
  <c r="C72" i="23" a="1"/>
  <c r="C72" i="23" s="1"/>
  <c r="C58" i="23" a="1"/>
  <c r="C58" i="23" s="1"/>
  <c r="C62" i="23" a="1"/>
  <c r="C62" i="23" s="1"/>
  <c r="C87" i="23" a="1"/>
  <c r="C87" i="23" s="1"/>
  <c r="C77" i="23" a="1"/>
  <c r="C77" i="23" s="1"/>
  <c r="C79" i="23" a="1"/>
  <c r="C79" i="23" s="1"/>
  <c r="C59" i="23" a="1"/>
  <c r="C59" i="23" s="1"/>
  <c r="C70" i="23" a="1"/>
  <c r="C70" i="23" s="1"/>
  <c r="C82" i="23" a="1"/>
  <c r="C82" i="23" s="1"/>
  <c r="C68" i="23" a="1"/>
  <c r="C68" i="23" s="1"/>
  <c r="C78" i="23" a="1"/>
  <c r="C78" i="23" s="1"/>
  <c r="C69" i="23" a="1"/>
  <c r="C69" i="23" s="1"/>
  <c r="C74" i="23" a="1"/>
  <c r="C74" i="23" s="1"/>
  <c r="C86" i="23" a="1"/>
  <c r="C86" i="23" s="1"/>
  <c r="C84" i="23" a="1"/>
  <c r="C84" i="23" s="1"/>
  <c r="C65" i="23" a="1"/>
  <c r="C65" i="23" s="1"/>
  <c r="C60" i="23" a="1"/>
  <c r="C60" i="23" s="1"/>
  <c r="C88" i="23" a="1"/>
  <c r="C88" i="23" s="1"/>
  <c r="C75" i="23" a="1"/>
  <c r="C75" i="23" s="1"/>
  <c r="C83" i="23" a="1"/>
  <c r="C83" i="23" s="1"/>
  <c r="C63" i="23" a="1"/>
  <c r="C63" i="23" s="1"/>
  <c r="Q55" i="23"/>
  <c r="DE31" i="23"/>
  <c r="DE21" i="23"/>
  <c r="DE41" i="23"/>
  <c r="DE24" i="23"/>
  <c r="DE22" i="23"/>
  <c r="DE36" i="23"/>
  <c r="DE25" i="23"/>
  <c r="DE29" i="23"/>
  <c r="DE26" i="23"/>
  <c r="DE35" i="23"/>
  <c r="DE34" i="23"/>
  <c r="DE30" i="23"/>
  <c r="DE43" i="23"/>
  <c r="DE28" i="23"/>
  <c r="DE27" i="23"/>
  <c r="DE46" i="23"/>
  <c r="DE44" i="23"/>
  <c r="DE51" i="23"/>
  <c r="DE33" i="23"/>
  <c r="DE48" i="23"/>
  <c r="DE39" i="23"/>
  <c r="DE45" i="23"/>
  <c r="DE38" i="23"/>
  <c r="DE23" i="23"/>
  <c r="DE37" i="23"/>
  <c r="DE42" i="23"/>
  <c r="DE50" i="23"/>
  <c r="DE47" i="23"/>
  <c r="DE32" i="23"/>
  <c r="DE52" i="23"/>
  <c r="DE40" i="23"/>
  <c r="DE49" i="23"/>
  <c r="CW32" i="23"/>
  <c r="CW21" i="23"/>
  <c r="CW37" i="23"/>
  <c r="CW26" i="23"/>
  <c r="CW33" i="23"/>
  <c r="CW28" i="23"/>
  <c r="CW43" i="23"/>
  <c r="CW25" i="23"/>
  <c r="CW29" i="23"/>
  <c r="CW38" i="23"/>
  <c r="CW23" i="23"/>
  <c r="CW41" i="23"/>
  <c r="CW24" i="23"/>
  <c r="CW39" i="23"/>
  <c r="CW31" i="23"/>
  <c r="CW30" i="23"/>
  <c r="CW48" i="23"/>
  <c r="CW40" i="23"/>
  <c r="CW27" i="23"/>
  <c r="CW44" i="23"/>
  <c r="CW35" i="23"/>
  <c r="CW51" i="23"/>
  <c r="CW45" i="23"/>
  <c r="CW36" i="23"/>
  <c r="CW46" i="23"/>
  <c r="CW34" i="23"/>
  <c r="CW22" i="23"/>
  <c r="CW49" i="23"/>
  <c r="CW52" i="23"/>
  <c r="CW42" i="23"/>
  <c r="CW50" i="23"/>
  <c r="CW47" i="23"/>
  <c r="CO35" i="23"/>
  <c r="CO22" i="23"/>
  <c r="CO37" i="23"/>
  <c r="CO26" i="23"/>
  <c r="CO21" i="23"/>
  <c r="CO25" i="23"/>
  <c r="CO30" i="23"/>
  <c r="CO38" i="23"/>
  <c r="CO36" i="23"/>
  <c r="CO24" i="23"/>
  <c r="CO46" i="23"/>
  <c r="CO31" i="23"/>
  <c r="CO34" i="23"/>
  <c r="CO28" i="23"/>
  <c r="CO40" i="23"/>
  <c r="CO49" i="23"/>
  <c r="CO27" i="23"/>
  <c r="CO48" i="23"/>
  <c r="CO45" i="23"/>
  <c r="CO44" i="23"/>
  <c r="CO41" i="23"/>
  <c r="CO32" i="23"/>
  <c r="CO33" i="23"/>
  <c r="CO43" i="23"/>
  <c r="CO42" i="23"/>
  <c r="CO23" i="23"/>
  <c r="CO50" i="23"/>
  <c r="CO52" i="23"/>
  <c r="CO39" i="23"/>
  <c r="CO29" i="23"/>
  <c r="CO51" i="23"/>
  <c r="CO47" i="23"/>
  <c r="CG26" i="23"/>
  <c r="CG48" i="23"/>
  <c r="CG27" i="23"/>
  <c r="CG22" i="23"/>
  <c r="CG29" i="23"/>
  <c r="CG39" i="23"/>
  <c r="CG30" i="23"/>
  <c r="CG49" i="23"/>
  <c r="CG42" i="23"/>
  <c r="CG21" i="23"/>
  <c r="CG34" i="23"/>
  <c r="CG40" i="23"/>
  <c r="CG46" i="23"/>
  <c r="CG37" i="23"/>
  <c r="CG41" i="23"/>
  <c r="CG32" i="23"/>
  <c r="CG44" i="23"/>
  <c r="CG24" i="23"/>
  <c r="CG47" i="23"/>
  <c r="CG28" i="23"/>
  <c r="CG43" i="23"/>
  <c r="CG35" i="23"/>
  <c r="CG36" i="23"/>
  <c r="CG23" i="23"/>
  <c r="CG50" i="23"/>
  <c r="CG31" i="23"/>
  <c r="CG25" i="23"/>
  <c r="CG51" i="23"/>
  <c r="CG33" i="23"/>
  <c r="CG45" i="23"/>
  <c r="CG38" i="23"/>
  <c r="CG52" i="23"/>
  <c r="BY33" i="23"/>
  <c r="BY21" i="23"/>
  <c r="BY49" i="23"/>
  <c r="BY23" i="23"/>
  <c r="BY32" i="23"/>
  <c r="BY38" i="23"/>
  <c r="BY22" i="23"/>
  <c r="BY48" i="23"/>
  <c r="BY40" i="23"/>
  <c r="BY36" i="23"/>
  <c r="BY28" i="23"/>
  <c r="BY24" i="23"/>
  <c r="BY31" i="23"/>
  <c r="BY27" i="23"/>
  <c r="BY34" i="23"/>
  <c r="BY41" i="23"/>
  <c r="BY46" i="23"/>
  <c r="BY25" i="23"/>
  <c r="BY45" i="23"/>
  <c r="BY29" i="23"/>
  <c r="BY30" i="23"/>
  <c r="BY37" i="23"/>
  <c r="BY42" i="23"/>
  <c r="BY35" i="23"/>
  <c r="BY47" i="23"/>
  <c r="BY26" i="23"/>
  <c r="BY43" i="23"/>
  <c r="BY50" i="23"/>
  <c r="BY44" i="23"/>
  <c r="BY51" i="23"/>
  <c r="BY39" i="23"/>
  <c r="BY52" i="23"/>
  <c r="BQ21" i="23"/>
  <c r="BQ27" i="23"/>
  <c r="BQ43" i="23"/>
  <c r="BQ23" i="23"/>
  <c r="BQ42" i="23"/>
  <c r="BQ31" i="23"/>
  <c r="BQ25" i="23"/>
  <c r="BQ39" i="23"/>
  <c r="BQ26" i="23"/>
  <c r="BQ40" i="23"/>
  <c r="BQ32" i="23"/>
  <c r="BQ24" i="23"/>
  <c r="BQ45" i="23"/>
  <c r="BQ44" i="23"/>
  <c r="BQ30" i="23"/>
  <c r="BQ41" i="23"/>
  <c r="BQ35" i="23"/>
  <c r="BQ28" i="23"/>
  <c r="BQ50" i="23"/>
  <c r="BQ22" i="23"/>
  <c r="BQ48" i="23"/>
  <c r="BQ36" i="23"/>
  <c r="BQ29" i="23"/>
  <c r="BQ38" i="23"/>
  <c r="BQ47" i="23"/>
  <c r="BQ46" i="23"/>
  <c r="BQ33" i="23"/>
  <c r="BQ37" i="23"/>
  <c r="BQ34" i="23"/>
  <c r="BQ52" i="23"/>
  <c r="BQ49" i="23"/>
  <c r="BQ51" i="23"/>
  <c r="BJ22" i="23"/>
  <c r="BJ23" i="23"/>
  <c r="BJ39" i="23"/>
  <c r="BJ38" i="23"/>
  <c r="BJ47" i="23"/>
  <c r="BJ31" i="23"/>
  <c r="BJ28" i="23"/>
  <c r="BJ46" i="23"/>
  <c r="BJ37" i="23"/>
  <c r="BJ33" i="23"/>
  <c r="BJ27" i="23"/>
  <c r="BJ34" i="23"/>
  <c r="BJ35" i="23"/>
  <c r="BJ24" i="23"/>
  <c r="BJ51" i="23"/>
  <c r="BJ30" i="23"/>
  <c r="BJ41" i="23"/>
  <c r="BJ36" i="23"/>
  <c r="BJ45" i="23"/>
  <c r="BJ25" i="23"/>
  <c r="BJ21" i="23"/>
  <c r="BJ44" i="23"/>
  <c r="BJ40" i="23"/>
  <c r="BJ26" i="23"/>
  <c r="BJ50" i="23"/>
  <c r="BJ32" i="23"/>
  <c r="BJ29" i="23"/>
  <c r="BJ49" i="23"/>
  <c r="BJ48" i="23"/>
  <c r="BJ52" i="23"/>
  <c r="BJ42" i="23"/>
  <c r="BJ43" i="23"/>
  <c r="BA22" i="23"/>
  <c r="BA45" i="23"/>
  <c r="BA23" i="23"/>
  <c r="BA34" i="23"/>
  <c r="BA35" i="23"/>
  <c r="BA44" i="23"/>
  <c r="BA27" i="23"/>
  <c r="BA39" i="23"/>
  <c r="BA25" i="23"/>
  <c r="BA40" i="23"/>
  <c r="BA50" i="23"/>
  <c r="BA51" i="23"/>
  <c r="BA33" i="23"/>
  <c r="BA41" i="23"/>
  <c r="BA28" i="23"/>
  <c r="BA30" i="23"/>
  <c r="BA21" i="23"/>
  <c r="BA38" i="23"/>
  <c r="BA31" i="23"/>
  <c r="BA49" i="23"/>
  <c r="BA48" i="23"/>
  <c r="BA26" i="23"/>
  <c r="BA24" i="23"/>
  <c r="BA32" i="23"/>
  <c r="BA42" i="23"/>
  <c r="BA46" i="23"/>
  <c r="BA43" i="23"/>
  <c r="BA29" i="23"/>
  <c r="BA47" i="23"/>
  <c r="BA52" i="23"/>
  <c r="BA37" i="23"/>
  <c r="BA36" i="23"/>
  <c r="AS21" i="23"/>
  <c r="AS26" i="23"/>
  <c r="AS35" i="23"/>
  <c r="AS22" i="23"/>
  <c r="AS43" i="23"/>
  <c r="AS24" i="23"/>
  <c r="AS32" i="23"/>
  <c r="AS25" i="23"/>
  <c r="AS31" i="23"/>
  <c r="AS41" i="23"/>
  <c r="AS36" i="23"/>
  <c r="AS37" i="23"/>
  <c r="AS47" i="23"/>
  <c r="AS28" i="23"/>
  <c r="AS42" i="23"/>
  <c r="AS38" i="23"/>
  <c r="AS27" i="23"/>
  <c r="AS46" i="23"/>
  <c r="AS33" i="23"/>
  <c r="AS23" i="23"/>
  <c r="AS34" i="23"/>
  <c r="AS48" i="23"/>
  <c r="AS50" i="23"/>
  <c r="AS39" i="23"/>
  <c r="AS52" i="23"/>
  <c r="AS49" i="23"/>
  <c r="AS44" i="23"/>
  <c r="AS45" i="23"/>
  <c r="AS29" i="23"/>
  <c r="AS40" i="23"/>
  <c r="AS30" i="23"/>
  <c r="AS51" i="23"/>
  <c r="AK27" i="23"/>
  <c r="AK30" i="23"/>
  <c r="AK28" i="23"/>
  <c r="AK24" i="23"/>
  <c r="AK26" i="23"/>
  <c r="AK23" i="23"/>
  <c r="AK39" i="23"/>
  <c r="AK22" i="23"/>
  <c r="AK21" i="23"/>
  <c r="AK44" i="23"/>
  <c r="AK31" i="23"/>
  <c r="AK48" i="23"/>
  <c r="AK50" i="23"/>
  <c r="AK34" i="23"/>
  <c r="AK40" i="23"/>
  <c r="AK35" i="23"/>
  <c r="AK41" i="23"/>
  <c r="AK46" i="23"/>
  <c r="AK25" i="23"/>
  <c r="AK36" i="23"/>
  <c r="AK37" i="23"/>
  <c r="AK43" i="23"/>
  <c r="AK29" i="23"/>
  <c r="AK42" i="23"/>
  <c r="AK38" i="23"/>
  <c r="AK45" i="23"/>
  <c r="AK52" i="23"/>
  <c r="AK32" i="23"/>
  <c r="AK49" i="23"/>
  <c r="AK47" i="23"/>
  <c r="AK51" i="23"/>
  <c r="AK33" i="23"/>
  <c r="AC36" i="23"/>
  <c r="AC21" i="23"/>
  <c r="AC23" i="23"/>
  <c r="AC31" i="23"/>
  <c r="AC24" i="23"/>
  <c r="AC26" i="23"/>
  <c r="AC35" i="23"/>
  <c r="AC27" i="23"/>
  <c r="AC29" i="23"/>
  <c r="AC22" i="23"/>
  <c r="AC42" i="23"/>
  <c r="AC38" i="23"/>
  <c r="AC43" i="23"/>
  <c r="AC28" i="23"/>
  <c r="AC44" i="23"/>
  <c r="AC52" i="23"/>
  <c r="AC34" i="23"/>
  <c r="AC47" i="23"/>
  <c r="AC40" i="23"/>
  <c r="AC51" i="23"/>
  <c r="AC41" i="23"/>
  <c r="AC25" i="23"/>
  <c r="AC33" i="23"/>
  <c r="AC45" i="23"/>
  <c r="AC32" i="23"/>
  <c r="AC46" i="23"/>
  <c r="AC39" i="23"/>
  <c r="AC37" i="23"/>
  <c r="AC30" i="23"/>
  <c r="AC48" i="23"/>
  <c r="AC50" i="23"/>
  <c r="AC49" i="23"/>
  <c r="U21" i="23"/>
  <c r="U22" i="23"/>
  <c r="U48" i="23"/>
  <c r="U39" i="23"/>
  <c r="U24" i="23"/>
  <c r="U28" i="23"/>
  <c r="U27" i="23"/>
  <c r="U25" i="23"/>
  <c r="U42" i="23"/>
  <c r="U37" i="23"/>
  <c r="U47" i="23"/>
  <c r="U34" i="23"/>
  <c r="U33" i="23"/>
  <c r="U23" i="23"/>
  <c r="U40" i="23"/>
  <c r="U45" i="23"/>
  <c r="U35" i="23"/>
  <c r="U36" i="23"/>
  <c r="U50" i="23"/>
  <c r="U41" i="23"/>
  <c r="U31" i="23"/>
  <c r="U30" i="23"/>
  <c r="U44" i="23"/>
  <c r="U49" i="23"/>
  <c r="U29" i="23"/>
  <c r="U32" i="23"/>
  <c r="U46" i="23"/>
  <c r="U38" i="23"/>
  <c r="U26" i="23"/>
  <c r="U43" i="23"/>
  <c r="U52" i="23"/>
  <c r="U51" i="23"/>
  <c r="M21" i="23"/>
  <c r="M23" i="23"/>
  <c r="M43" i="23"/>
  <c r="M46" i="23"/>
  <c r="M29" i="23"/>
  <c r="M22" i="23"/>
  <c r="M26" i="23"/>
  <c r="M25" i="23"/>
  <c r="M34" i="23"/>
  <c r="M28" i="23"/>
  <c r="M49" i="23"/>
  <c r="M24" i="23"/>
  <c r="M48" i="23"/>
  <c r="M39" i="23"/>
  <c r="M30" i="23"/>
  <c r="M41" i="23"/>
  <c r="M45" i="23"/>
  <c r="M42" i="23"/>
  <c r="M33" i="23"/>
  <c r="M44" i="23"/>
  <c r="M40" i="23"/>
  <c r="M47" i="23"/>
  <c r="M37" i="23"/>
  <c r="M35" i="23"/>
  <c r="M32" i="23"/>
  <c r="M50" i="23"/>
  <c r="M36" i="23"/>
  <c r="M31" i="23"/>
  <c r="M51" i="23"/>
  <c r="M27" i="23"/>
  <c r="M52" i="23"/>
  <c r="M38" i="23"/>
  <c r="AD3" i="14"/>
  <c r="E21" i="23"/>
  <c r="E22" i="23"/>
  <c r="E23" i="23"/>
  <c r="E24" i="23"/>
  <c r="E25" i="23"/>
  <c r="E26" i="23"/>
  <c r="E27" i="23"/>
  <c r="E28" i="23"/>
  <c r="E29" i="23"/>
  <c r="E30" i="23"/>
  <c r="E31" i="23"/>
  <c r="E32" i="23"/>
  <c r="E33" i="23"/>
  <c r="E34" i="23"/>
  <c r="E35" i="23"/>
  <c r="E36" i="23"/>
  <c r="E37" i="23"/>
  <c r="E38" i="23"/>
  <c r="E40" i="23"/>
  <c r="E39" i="23"/>
  <c r="E41" i="23"/>
  <c r="E42" i="23"/>
  <c r="E43" i="23"/>
  <c r="E44" i="23"/>
  <c r="E45" i="23"/>
  <c r="E46" i="23"/>
  <c r="E47" i="23"/>
  <c r="E48" i="23"/>
  <c r="E49" i="23"/>
  <c r="E50" i="23"/>
  <c r="E51" i="23"/>
  <c r="E52" i="23"/>
  <c r="R39" i="14"/>
  <c r="R70" i="14"/>
  <c r="R66" i="14"/>
  <c r="R68" i="14"/>
  <c r="R62" i="14"/>
  <c r="R52" i="14"/>
  <c r="R54" i="14"/>
  <c r="R56" i="14"/>
  <c r="R51" i="14"/>
  <c r="R61" i="14"/>
  <c r="R60" i="14"/>
  <c r="R50" i="14"/>
  <c r="R48" i="14"/>
  <c r="R45" i="14"/>
  <c r="R43" i="14"/>
  <c r="R69" i="14"/>
  <c r="R67" i="14"/>
  <c r="R63" i="14"/>
  <c r="R64" i="14"/>
  <c r="R65" i="14"/>
  <c r="Q96" i="23"/>
  <c r="Q108" i="23"/>
  <c r="Q113" i="23"/>
  <c r="Q14" i="23"/>
  <c r="Q12" i="23"/>
  <c r="Q15" i="23"/>
  <c r="Q16" i="23"/>
  <c r="Q13" i="23"/>
  <c r="Q10" i="23"/>
  <c r="R40" i="14"/>
  <c r="DD7" i="23"/>
  <c r="CV7" i="23"/>
  <c r="CN7" i="23"/>
  <c r="CF7" i="23"/>
  <c r="BX7" i="23"/>
  <c r="BP7" i="23"/>
  <c r="BH7" i="23"/>
  <c r="AZ7" i="23"/>
  <c r="AZ4" i="23"/>
  <c r="AZ5" i="23"/>
  <c r="AR7" i="23"/>
  <c r="AK7" i="23"/>
  <c r="AB7" i="23"/>
  <c r="T7" i="23"/>
  <c r="L7" i="23"/>
  <c r="D7" i="23"/>
  <c r="DD6" i="23"/>
  <c r="DD5" i="23"/>
  <c r="DD4" i="23"/>
  <c r="DD3" i="23"/>
  <c r="CV6" i="23"/>
  <c r="CV5" i="23"/>
  <c r="CV4" i="23"/>
  <c r="CV3" i="23"/>
  <c r="CN6" i="23"/>
  <c r="CN5" i="23"/>
  <c r="CN4" i="23"/>
  <c r="CN3" i="23"/>
  <c r="CF6" i="23"/>
  <c r="CF5" i="23"/>
  <c r="CF4" i="23"/>
  <c r="CF3" i="23"/>
  <c r="BX6" i="23"/>
  <c r="BX5" i="23"/>
  <c r="BX4" i="23"/>
  <c r="BX3" i="23"/>
  <c r="BP6" i="23"/>
  <c r="BP5" i="23"/>
  <c r="BP4" i="23"/>
  <c r="BP3" i="23"/>
  <c r="BH6" i="23"/>
  <c r="BH5" i="23"/>
  <c r="BH4" i="23"/>
  <c r="BH3" i="23"/>
  <c r="AZ6" i="23"/>
  <c r="AZ3" i="23"/>
  <c r="AR6" i="23"/>
  <c r="AR5" i="23"/>
  <c r="AR4" i="23"/>
  <c r="AR3" i="23"/>
  <c r="AK6" i="23"/>
  <c r="AK5" i="23"/>
  <c r="AK4" i="23"/>
  <c r="AK3" i="23"/>
  <c r="AB6" i="23"/>
  <c r="AB5" i="23"/>
  <c r="AB4" i="23"/>
  <c r="AB3" i="23"/>
  <c r="T6" i="23"/>
  <c r="T5" i="23"/>
  <c r="T4" i="23"/>
  <c r="T3" i="23"/>
  <c r="L6" i="23"/>
  <c r="L5" i="23"/>
  <c r="L4" i="23"/>
  <c r="L3" i="23"/>
  <c r="D4" i="23"/>
  <c r="D5" i="23"/>
  <c r="D6" i="23"/>
  <c r="D3" i="23"/>
  <c r="H10" i="22"/>
  <c r="G10" i="22"/>
  <c r="F10" i="22"/>
  <c r="E10" i="22"/>
  <c r="D10" i="22"/>
  <c r="C10" i="22"/>
  <c r="B10" i="22"/>
  <c r="F18" i="21"/>
  <c r="H18" i="21"/>
  <c r="G18" i="21"/>
  <c r="E18" i="21"/>
  <c r="D18" i="21"/>
  <c r="C18" i="21"/>
  <c r="B18" i="21"/>
  <c r="F16" i="18"/>
  <c r="C18" i="19"/>
  <c r="D18" i="19"/>
  <c r="E18" i="19"/>
  <c r="F18" i="19"/>
  <c r="G18" i="19"/>
  <c r="H18" i="19"/>
  <c r="I18" i="19"/>
  <c r="J18" i="19"/>
  <c r="K18" i="19"/>
  <c r="L17" i="19"/>
  <c r="L16" i="19"/>
  <c r="B18" i="19"/>
  <c r="L15" i="19"/>
  <c r="L14" i="19"/>
  <c r="L13" i="19"/>
  <c r="L12" i="19"/>
  <c r="L11" i="19"/>
  <c r="L10" i="19"/>
  <c r="L9" i="19"/>
  <c r="L8" i="19"/>
  <c r="L7" i="19"/>
  <c r="L6" i="19"/>
  <c r="L5" i="19"/>
  <c r="N36" i="18"/>
  <c r="I24" i="18"/>
  <c r="I16" i="18"/>
  <c r="Q33" i="18"/>
  <c r="P36" i="18"/>
  <c r="O36" i="18"/>
  <c r="M36" i="18"/>
  <c r="L36" i="18"/>
  <c r="K36" i="18"/>
  <c r="J36" i="18"/>
  <c r="I36" i="18"/>
  <c r="H36" i="18"/>
  <c r="G36" i="18"/>
  <c r="Q35" i="18"/>
  <c r="Q34" i="18"/>
  <c r="C45" i="18"/>
  <c r="B45" i="18"/>
  <c r="K24" i="18"/>
  <c r="K16" i="18"/>
  <c r="L21" i="18"/>
  <c r="L22" i="18"/>
  <c r="L23" i="18"/>
  <c r="L5" i="18"/>
  <c r="L6" i="18"/>
  <c r="L7" i="18"/>
  <c r="L8" i="18"/>
  <c r="L9" i="18"/>
  <c r="L10" i="18"/>
  <c r="L11" i="18"/>
  <c r="L12" i="18"/>
  <c r="L13" i="18"/>
  <c r="L14" i="18"/>
  <c r="L15" i="18"/>
  <c r="D32" i="18"/>
  <c r="D33" i="18"/>
  <c r="D34" i="18"/>
  <c r="D35" i="18"/>
  <c r="D36" i="18"/>
  <c r="D37" i="18"/>
  <c r="D38" i="18"/>
  <c r="D39" i="18"/>
  <c r="D40" i="18"/>
  <c r="D41" i="18"/>
  <c r="D42" i="18"/>
  <c r="D43" i="18"/>
  <c r="D44" i="18"/>
  <c r="D31" i="18"/>
  <c r="J24" i="18"/>
  <c r="J16" i="18"/>
  <c r="C24" i="18"/>
  <c r="D24" i="18"/>
  <c r="E24" i="18"/>
  <c r="F24" i="18"/>
  <c r="G24" i="18"/>
  <c r="H24" i="18"/>
  <c r="B24" i="18"/>
  <c r="C16" i="18"/>
  <c r="D16" i="18"/>
  <c r="E16" i="18"/>
  <c r="G16" i="18"/>
  <c r="H16" i="18"/>
  <c r="B16" i="18"/>
  <c r="J310" i="9"/>
  <c r="J309" i="9"/>
  <c r="J307" i="9"/>
  <c r="J308" i="9"/>
  <c r="J305" i="9"/>
  <c r="J302" i="9"/>
  <c r="J306" i="9"/>
  <c r="J311" i="9"/>
  <c r="J304" i="9"/>
  <c r="J300" i="9"/>
  <c r="J303" i="9"/>
  <c r="J301" i="9"/>
  <c r="J286" i="9"/>
  <c r="J288" i="9"/>
  <c r="J287" i="9"/>
  <c r="J290" i="9"/>
  <c r="J291" i="9"/>
  <c r="J295" i="9"/>
  <c r="J289" i="9"/>
  <c r="J296" i="9"/>
  <c r="J293" i="9"/>
  <c r="J294" i="9"/>
  <c r="J292" i="9"/>
  <c r="J285" i="9"/>
  <c r="AG102" i="2"/>
  <c r="AF102" i="2"/>
  <c r="AE102" i="2"/>
  <c r="AD102" i="2"/>
  <c r="AC102" i="2"/>
  <c r="AB102" i="2"/>
  <c r="AA102" i="2"/>
  <c r="Z102" i="2"/>
  <c r="Y102" i="2"/>
  <c r="X102" i="2"/>
  <c r="W102" i="2"/>
  <c r="V102" i="2"/>
  <c r="U102" i="2"/>
  <c r="T102" i="2"/>
  <c r="S102" i="2"/>
  <c r="R102" i="2"/>
  <c r="Q102" i="2"/>
  <c r="P102" i="2"/>
  <c r="O102" i="2"/>
  <c r="N102" i="2"/>
  <c r="M102" i="2"/>
  <c r="L102" i="2"/>
  <c r="K102" i="2"/>
  <c r="J102" i="2"/>
  <c r="I102" i="2"/>
  <c r="H102" i="2"/>
  <c r="G102" i="2"/>
  <c r="F102" i="2"/>
  <c r="E102" i="2"/>
  <c r="D102" i="2"/>
  <c r="C102" i="2"/>
  <c r="B102" i="2"/>
  <c r="C80" i="2"/>
  <c r="D80" i="2"/>
  <c r="E80" i="2"/>
  <c r="F80" i="2"/>
  <c r="G80" i="2"/>
  <c r="H80" i="2"/>
  <c r="I80" i="2"/>
  <c r="J80" i="2"/>
  <c r="K80" i="2"/>
  <c r="L80" i="2"/>
  <c r="M80" i="2"/>
  <c r="N80" i="2"/>
  <c r="O80" i="2"/>
  <c r="P80" i="2"/>
  <c r="Q80" i="2"/>
  <c r="R80" i="2"/>
  <c r="S80" i="2"/>
  <c r="T80" i="2"/>
  <c r="U80" i="2"/>
  <c r="V80" i="2"/>
  <c r="W80" i="2"/>
  <c r="X80" i="2"/>
  <c r="Y80" i="2"/>
  <c r="Z80" i="2"/>
  <c r="AA80" i="2"/>
  <c r="AB80" i="2"/>
  <c r="AC80" i="2"/>
  <c r="AD80" i="2"/>
  <c r="AE80" i="2"/>
  <c r="AF80" i="2"/>
  <c r="AG80" i="2"/>
  <c r="B80" i="2"/>
  <c r="O142" i="2"/>
  <c r="K147" i="2"/>
  <c r="K142" i="2"/>
  <c r="K146" i="2"/>
  <c r="K141" i="2"/>
  <c r="L147" i="2"/>
  <c r="H147" i="2"/>
  <c r="G147" i="2"/>
  <c r="L146" i="2"/>
  <c r="H146" i="2"/>
  <c r="G146" i="2"/>
  <c r="P142" i="2"/>
  <c r="L142" i="2"/>
  <c r="H142" i="2"/>
  <c r="G142" i="2"/>
  <c r="P141" i="2"/>
  <c r="O141" i="2"/>
  <c r="L141" i="2"/>
  <c r="H141" i="2"/>
  <c r="G141" i="2"/>
  <c r="G138" i="2"/>
  <c r="AH101" i="2"/>
  <c r="AG100" i="2"/>
  <c r="AF100" i="2"/>
  <c r="AE100" i="2"/>
  <c r="AD100" i="2"/>
  <c r="AC100" i="2"/>
  <c r="AB100" i="2"/>
  <c r="AA100" i="2"/>
  <c r="Z100" i="2"/>
  <c r="Y100" i="2"/>
  <c r="X100" i="2"/>
  <c r="W100" i="2"/>
  <c r="V100" i="2"/>
  <c r="U100" i="2"/>
  <c r="T100" i="2"/>
  <c r="S100" i="2"/>
  <c r="R100" i="2"/>
  <c r="Q100" i="2"/>
  <c r="P100" i="2"/>
  <c r="O100" i="2"/>
  <c r="N100" i="2"/>
  <c r="M100" i="2"/>
  <c r="L100" i="2"/>
  <c r="K100" i="2"/>
  <c r="J100" i="2"/>
  <c r="I100" i="2"/>
  <c r="H100" i="2"/>
  <c r="G100" i="2"/>
  <c r="F100" i="2"/>
  <c r="E100" i="2"/>
  <c r="D100" i="2"/>
  <c r="C100" i="2"/>
  <c r="B100" i="2"/>
  <c r="B78" i="2"/>
  <c r="F24" i="3"/>
  <c r="G23" i="3"/>
  <c r="G18" i="3"/>
  <c r="R43" i="3" s="1"/>
  <c r="G11" i="3"/>
  <c r="G26" i="3"/>
  <c r="G22" i="3"/>
  <c r="G16" i="3"/>
  <c r="G20" i="3"/>
  <c r="G10" i="3"/>
  <c r="G3" i="3"/>
  <c r="I3" i="3" s="1"/>
  <c r="G29" i="3"/>
  <c r="R45" i="3" s="1"/>
  <c r="G27" i="3"/>
  <c r="G9" i="3"/>
  <c r="G6" i="3"/>
  <c r="G24" i="3"/>
  <c r="R69" i="3" s="1"/>
  <c r="G7" i="3"/>
  <c r="R44" i="3" s="1"/>
  <c r="G21" i="3"/>
  <c r="G17" i="3"/>
  <c r="G14" i="3"/>
  <c r="R49" i="3" s="1"/>
  <c r="G12" i="3"/>
  <c r="G15" i="3"/>
  <c r="G4" i="3"/>
  <c r="G30" i="3"/>
  <c r="G32" i="3"/>
  <c r="I32" i="3" s="1"/>
  <c r="G8" i="3"/>
  <c r="G25" i="3"/>
  <c r="I25" i="3" s="1"/>
  <c r="G31" i="3"/>
  <c r="G5" i="3"/>
  <c r="G33" i="3"/>
  <c r="G19" i="3"/>
  <c r="G13" i="3"/>
  <c r="G28" i="3"/>
  <c r="G34" i="3"/>
  <c r="F23" i="3"/>
  <c r="I43" i="3" s="1"/>
  <c r="F18" i="3"/>
  <c r="H18" i="3" s="1"/>
  <c r="F11" i="3"/>
  <c r="F26" i="3"/>
  <c r="F22" i="3"/>
  <c r="F16" i="3"/>
  <c r="N16" i="3" s="1"/>
  <c r="F20" i="3"/>
  <c r="F10" i="3"/>
  <c r="I49" i="3" s="1"/>
  <c r="I41" i="3"/>
  <c r="F29" i="3"/>
  <c r="F27" i="3"/>
  <c r="F9" i="3"/>
  <c r="F6" i="3"/>
  <c r="H6" i="3" s="1"/>
  <c r="F7" i="3"/>
  <c r="F21" i="3"/>
  <c r="F17" i="3"/>
  <c r="F14" i="3"/>
  <c r="H14" i="3" s="1"/>
  <c r="F12" i="3"/>
  <c r="F15" i="3"/>
  <c r="F4" i="3"/>
  <c r="F30" i="3"/>
  <c r="F32" i="3"/>
  <c r="H32" i="3" s="1"/>
  <c r="F8" i="3"/>
  <c r="F25" i="3"/>
  <c r="F31" i="3"/>
  <c r="I62" i="3" s="1"/>
  <c r="F5" i="3"/>
  <c r="F33" i="3"/>
  <c r="F19" i="3"/>
  <c r="F13" i="3"/>
  <c r="F28" i="3"/>
  <c r="H28" i="3" s="1"/>
  <c r="F34" i="3"/>
  <c r="M17" i="16"/>
  <c r="N17" i="16" s="1"/>
  <c r="M21" i="16"/>
  <c r="N21" i="16" s="1"/>
  <c r="M50" i="16"/>
  <c r="N50" i="16" s="1"/>
  <c r="M36" i="16"/>
  <c r="N36" i="16" s="1"/>
  <c r="M20" i="16"/>
  <c r="N20" i="16" s="1"/>
  <c r="M61" i="16"/>
  <c r="N61" i="16" s="1"/>
  <c r="M13" i="16"/>
  <c r="N13" i="16" s="1"/>
  <c r="M46" i="16"/>
  <c r="N46" i="16" s="1"/>
  <c r="M38" i="16"/>
  <c r="N38" i="16" s="1"/>
  <c r="M99" i="16"/>
  <c r="N99" i="16" s="1"/>
  <c r="M48" i="16"/>
  <c r="N48" i="16" s="1"/>
  <c r="M19" i="16"/>
  <c r="N19" i="16" s="1"/>
  <c r="M30" i="16"/>
  <c r="N30" i="16" s="1"/>
  <c r="M51" i="16"/>
  <c r="N51" i="16" s="1"/>
  <c r="M54" i="16"/>
  <c r="N54" i="16" s="1"/>
  <c r="M85" i="16"/>
  <c r="N85" i="16" s="1"/>
  <c r="M35" i="16"/>
  <c r="N35" i="16" s="1"/>
  <c r="M79" i="16"/>
  <c r="N79" i="16" s="1"/>
  <c r="M70" i="16"/>
  <c r="N70" i="16" s="1"/>
  <c r="M58" i="16"/>
  <c r="N58" i="16" s="1"/>
  <c r="M86" i="16"/>
  <c r="N86" i="16" s="1"/>
  <c r="M69" i="16"/>
  <c r="N69" i="16" s="1"/>
  <c r="M3" i="16"/>
  <c r="N3" i="16" s="1"/>
  <c r="M47" i="16"/>
  <c r="N47" i="16" s="1"/>
  <c r="M82" i="16"/>
  <c r="N82" i="16" s="1"/>
  <c r="M23" i="16"/>
  <c r="N23" i="16" s="1"/>
  <c r="M57" i="16"/>
  <c r="N57" i="16" s="1"/>
  <c r="M24" i="16"/>
  <c r="N24" i="16" s="1"/>
  <c r="M8" i="16"/>
  <c r="N8" i="16" s="1"/>
  <c r="M55" i="16"/>
  <c r="N55" i="16" s="1"/>
  <c r="M33" i="16"/>
  <c r="N33" i="16" s="1"/>
  <c r="M34" i="16"/>
  <c r="N34" i="16" s="1"/>
  <c r="M95" i="16"/>
  <c r="N95" i="16" s="1"/>
  <c r="M84" i="16"/>
  <c r="N84" i="16" s="1"/>
  <c r="M22" i="16"/>
  <c r="N22" i="16" s="1"/>
  <c r="M40" i="16"/>
  <c r="N40" i="16" s="1"/>
  <c r="M25" i="16"/>
  <c r="N25" i="16" s="1"/>
  <c r="M77" i="16"/>
  <c r="N77" i="16" s="1"/>
  <c r="M43" i="16"/>
  <c r="N43" i="16" s="1"/>
  <c r="M80" i="16"/>
  <c r="N80" i="16" s="1"/>
  <c r="M67" i="16"/>
  <c r="N67" i="16" s="1"/>
  <c r="M81" i="16"/>
  <c r="N81" i="16" s="1"/>
  <c r="M98" i="16"/>
  <c r="N98" i="16" s="1"/>
  <c r="M31" i="16"/>
  <c r="N31" i="16" s="1"/>
  <c r="M123" i="16"/>
  <c r="N123" i="16" s="1"/>
  <c r="M115" i="16"/>
  <c r="N115" i="16" s="1"/>
  <c r="M72" i="16"/>
  <c r="N72" i="16" s="1"/>
  <c r="M6" i="16"/>
  <c r="N6" i="16" s="1"/>
  <c r="M130" i="16"/>
  <c r="N130" i="16" s="1"/>
  <c r="M133" i="16"/>
  <c r="N133" i="16" s="1"/>
  <c r="M39" i="16"/>
  <c r="N39" i="16" s="1"/>
  <c r="M92" i="16"/>
  <c r="N92" i="16" s="1"/>
  <c r="M169" i="16"/>
  <c r="N169" i="16" s="1"/>
  <c r="M11" i="16"/>
  <c r="N11" i="16" s="1"/>
  <c r="M29" i="16"/>
  <c r="N29" i="16" s="1"/>
  <c r="M106" i="16"/>
  <c r="N106" i="16" s="1"/>
  <c r="M157" i="16"/>
  <c r="N157" i="16" s="1"/>
  <c r="M63" i="16"/>
  <c r="N63" i="16" s="1"/>
  <c r="M143" i="16"/>
  <c r="N143" i="16" s="1"/>
  <c r="M52" i="16"/>
  <c r="N52" i="16" s="1"/>
  <c r="M101" i="16"/>
  <c r="N101" i="16" s="1"/>
  <c r="M41" i="16"/>
  <c r="N41" i="16" s="1"/>
  <c r="M103" i="16"/>
  <c r="N103" i="16" s="1"/>
  <c r="M71" i="16"/>
  <c r="N71" i="16" s="1"/>
  <c r="M73" i="16"/>
  <c r="N73" i="16" s="1"/>
  <c r="M74" i="16"/>
  <c r="N74" i="16" s="1"/>
  <c r="M89" i="16"/>
  <c r="N89" i="16" s="1"/>
  <c r="M75" i="16"/>
  <c r="N75" i="16" s="1"/>
  <c r="M12" i="16"/>
  <c r="N12" i="16" s="1"/>
  <c r="M93" i="16"/>
  <c r="N93" i="16" s="1"/>
  <c r="M128" i="16"/>
  <c r="N128" i="16" s="1"/>
  <c r="M129" i="16"/>
  <c r="N129" i="16" s="1"/>
  <c r="M32" i="16"/>
  <c r="N32" i="16" s="1"/>
  <c r="M118" i="16"/>
  <c r="N118" i="16" s="1"/>
  <c r="M119" i="16"/>
  <c r="N119" i="16" s="1"/>
  <c r="M100" i="16"/>
  <c r="N100" i="16" s="1"/>
  <c r="M14" i="16"/>
  <c r="N14" i="16" s="1"/>
  <c r="M148" i="16"/>
  <c r="N148" i="16" s="1"/>
  <c r="M102" i="16"/>
  <c r="N102" i="16" s="1"/>
  <c r="M151" i="16"/>
  <c r="N151" i="16" s="1"/>
  <c r="M178" i="16"/>
  <c r="N178" i="16" s="1"/>
  <c r="M105" i="16"/>
  <c r="N105" i="16" s="1"/>
  <c r="M9" i="16"/>
  <c r="N9" i="16" s="1"/>
  <c r="M174" i="16"/>
  <c r="N174" i="16" s="1"/>
  <c r="M56" i="16"/>
  <c r="N56" i="16" s="1"/>
  <c r="M60" i="16"/>
  <c r="N60" i="16" s="1"/>
  <c r="M156" i="16"/>
  <c r="N156" i="16" s="1"/>
  <c r="M62" i="16"/>
  <c r="N62" i="16" s="1"/>
  <c r="M186" i="16"/>
  <c r="N186" i="16" s="1"/>
  <c r="M116" i="16"/>
  <c r="N116" i="16" s="1"/>
  <c r="M155" i="16"/>
  <c r="N155" i="16" s="1"/>
  <c r="M96" i="16"/>
  <c r="N96" i="16" s="1"/>
  <c r="M137" i="16"/>
  <c r="N137" i="16" s="1"/>
  <c r="M76" i="16"/>
  <c r="N76" i="16" s="1"/>
  <c r="M170" i="16"/>
  <c r="N170" i="16" s="1"/>
  <c r="M140" i="16"/>
  <c r="N140" i="16" s="1"/>
  <c r="M110" i="16"/>
  <c r="N110" i="16" s="1"/>
  <c r="M66" i="16"/>
  <c r="N66" i="16" s="1"/>
  <c r="M4" i="16"/>
  <c r="N4" i="16" s="1"/>
  <c r="M68" i="16"/>
  <c r="N68" i="16" s="1"/>
  <c r="M177" i="16"/>
  <c r="N177" i="16" s="1"/>
  <c r="M117" i="16"/>
  <c r="N117" i="16" s="1"/>
  <c r="M167" i="16"/>
  <c r="N167" i="16" s="1"/>
  <c r="M104" i="16"/>
  <c r="N104" i="16" s="1"/>
  <c r="M126" i="16"/>
  <c r="N126" i="16" s="1"/>
  <c r="M107" i="16"/>
  <c r="N107" i="16" s="1"/>
  <c r="M108" i="16"/>
  <c r="N108" i="16" s="1"/>
  <c r="M83" i="16"/>
  <c r="N83" i="16" s="1"/>
  <c r="M194" i="16"/>
  <c r="N194" i="16" s="1"/>
  <c r="M154" i="16"/>
  <c r="N154" i="16" s="1"/>
  <c r="M187" i="16"/>
  <c r="N187" i="16" s="1"/>
  <c r="M59" i="16"/>
  <c r="N59" i="16" s="1"/>
  <c r="M44" i="16"/>
  <c r="N44" i="16" s="1"/>
  <c r="M161" i="16"/>
  <c r="N161" i="16" s="1"/>
  <c r="M18" i="16"/>
  <c r="N18" i="16" s="1"/>
  <c r="M90" i="16"/>
  <c r="N90" i="16" s="1"/>
  <c r="M141" i="16"/>
  <c r="N141" i="16" s="1"/>
  <c r="M173" i="16"/>
  <c r="N173" i="16" s="1"/>
  <c r="M200" i="16"/>
  <c r="N200" i="16" s="1"/>
  <c r="M120" i="16"/>
  <c r="N120" i="16" s="1"/>
  <c r="M215" i="16"/>
  <c r="N215" i="16" s="1"/>
  <c r="M7" i="16"/>
  <c r="N7" i="16" s="1"/>
  <c r="M124" i="16"/>
  <c r="N124" i="16" s="1"/>
  <c r="M152" i="16"/>
  <c r="N152" i="16" s="1"/>
  <c r="M197" i="16"/>
  <c r="N197" i="16" s="1"/>
  <c r="M132" i="16"/>
  <c r="N132" i="16" s="1"/>
  <c r="M214" i="16"/>
  <c r="N214" i="16" s="1"/>
  <c r="M162" i="16"/>
  <c r="N162" i="16" s="1"/>
  <c r="M87" i="16"/>
  <c r="N87" i="16" s="1"/>
  <c r="M175" i="16"/>
  <c r="N175" i="16" s="1"/>
  <c r="M168" i="16"/>
  <c r="N168" i="16" s="1"/>
  <c r="M94" i="16"/>
  <c r="N94" i="16" s="1"/>
  <c r="M45" i="16"/>
  <c r="N45" i="16" s="1"/>
  <c r="M127" i="16"/>
  <c r="N127" i="16" s="1"/>
  <c r="M134" i="16"/>
  <c r="N134" i="16" s="1"/>
  <c r="M136" i="16"/>
  <c r="N136" i="16" s="1"/>
  <c r="M112" i="16"/>
  <c r="N112" i="16" s="1"/>
  <c r="M16" i="16"/>
  <c r="N16" i="16" s="1"/>
  <c r="M183" i="16"/>
  <c r="N183" i="16" s="1"/>
  <c r="M122" i="16"/>
  <c r="N122" i="16" s="1"/>
  <c r="M26" i="16"/>
  <c r="N26" i="16" s="1"/>
  <c r="M160" i="16"/>
  <c r="N160" i="16" s="1"/>
  <c r="M189" i="16"/>
  <c r="N189" i="16" s="1"/>
  <c r="M64" i="16"/>
  <c r="N64" i="16" s="1"/>
  <c r="M65" i="16"/>
  <c r="N65" i="16" s="1"/>
  <c r="M165" i="16"/>
  <c r="N165" i="16" s="1"/>
  <c r="M135" i="16"/>
  <c r="N135" i="16" s="1"/>
  <c r="M208" i="16"/>
  <c r="N208" i="16" s="1"/>
  <c r="M241" i="16"/>
  <c r="N241" i="16" s="1"/>
  <c r="M182" i="16"/>
  <c r="N182" i="16" s="1"/>
  <c r="M224" i="16"/>
  <c r="N224" i="16" s="1"/>
  <c r="M78" i="16"/>
  <c r="N78" i="16" s="1"/>
  <c r="M203" i="16"/>
  <c r="N203" i="16" s="1"/>
  <c r="M199" i="16"/>
  <c r="N199" i="16" s="1"/>
  <c r="M10" i="16"/>
  <c r="N10" i="16" s="1"/>
  <c r="M227" i="16"/>
  <c r="N227" i="16" s="1"/>
  <c r="M121" i="16"/>
  <c r="N121" i="16" s="1"/>
  <c r="M158" i="16"/>
  <c r="N158" i="16" s="1"/>
  <c r="M190" i="16"/>
  <c r="N190" i="16" s="1"/>
  <c r="M125" i="16"/>
  <c r="N125" i="16" s="1"/>
  <c r="M217" i="16"/>
  <c r="N217" i="16" s="1"/>
  <c r="M163" i="16"/>
  <c r="N163" i="16" s="1"/>
  <c r="M245" i="16"/>
  <c r="N245" i="16" s="1"/>
  <c r="M166" i="16"/>
  <c r="N166" i="16" s="1"/>
  <c r="M198" i="16"/>
  <c r="N198" i="16" s="1"/>
  <c r="M209" i="16"/>
  <c r="N209" i="16" s="1"/>
  <c r="M201" i="16"/>
  <c r="N201" i="16" s="1"/>
  <c r="M146" i="16"/>
  <c r="N146" i="16" s="1"/>
  <c r="M172" i="16"/>
  <c r="N172" i="16" s="1"/>
  <c r="M231" i="16"/>
  <c r="N231" i="16" s="1"/>
  <c r="M27" i="16"/>
  <c r="N27" i="16" s="1"/>
  <c r="M28" i="16"/>
  <c r="N28" i="16" s="1"/>
  <c r="M204" i="16"/>
  <c r="N204" i="16" s="1"/>
  <c r="M213" i="16"/>
  <c r="N213" i="16" s="1"/>
  <c r="M246" i="16"/>
  <c r="N246" i="16" s="1"/>
  <c r="M234" i="16"/>
  <c r="N234" i="16" s="1"/>
  <c r="M243" i="16"/>
  <c r="N243" i="16" s="1"/>
  <c r="M222" i="16"/>
  <c r="N222" i="16" s="1"/>
  <c r="M206" i="16"/>
  <c r="N206" i="16" s="1"/>
  <c r="M207" i="16"/>
  <c r="N207" i="16" s="1"/>
  <c r="M5" i="16"/>
  <c r="N5" i="16" s="1"/>
  <c r="M210" i="16"/>
  <c r="N210" i="16" s="1"/>
  <c r="M131" i="16"/>
  <c r="N131" i="16" s="1"/>
  <c r="M188" i="16"/>
  <c r="N188" i="16" s="1"/>
  <c r="M42" i="16"/>
  <c r="N42" i="16" s="1"/>
  <c r="M138" i="16"/>
  <c r="N138" i="16" s="1"/>
  <c r="M139" i="16"/>
  <c r="N139" i="16" s="1"/>
  <c r="M212" i="16"/>
  <c r="N212" i="16" s="1"/>
  <c r="M142" i="16"/>
  <c r="N142" i="16" s="1"/>
  <c r="M91" i="16"/>
  <c r="N91" i="16" s="1"/>
  <c r="M229" i="16"/>
  <c r="N229" i="16" s="1"/>
  <c r="M230" i="16"/>
  <c r="N230" i="16" s="1"/>
  <c r="M144" i="16"/>
  <c r="N144" i="16" s="1"/>
  <c r="M205" i="16"/>
  <c r="N205" i="16" s="1"/>
  <c r="M145" i="16"/>
  <c r="N145" i="16" s="1"/>
  <c r="M149" i="16"/>
  <c r="N149" i="16" s="1"/>
  <c r="M150" i="16"/>
  <c r="N150" i="16" s="1"/>
  <c r="M216" i="16"/>
  <c r="N216" i="16" s="1"/>
  <c r="M238" i="16"/>
  <c r="N238" i="16" s="1"/>
  <c r="M218" i="16"/>
  <c r="N218" i="16" s="1"/>
  <c r="M179" i="16"/>
  <c r="N179" i="16" s="1"/>
  <c r="M153" i="16"/>
  <c r="N153" i="16" s="1"/>
  <c r="M53" i="16"/>
  <c r="N53" i="16" s="1"/>
  <c r="M221" i="16"/>
  <c r="N221" i="16" s="1"/>
  <c r="M211" i="16"/>
  <c r="N211" i="16" s="1"/>
  <c r="M111" i="16"/>
  <c r="N111" i="16" s="1"/>
  <c r="M240" i="16"/>
  <c r="N240" i="16" s="1"/>
  <c r="M180" i="16"/>
  <c r="N180" i="16" s="1"/>
  <c r="M181" i="16"/>
  <c r="N181" i="16" s="1"/>
  <c r="M184" i="16"/>
  <c r="N184" i="16" s="1"/>
  <c r="M164" i="16"/>
  <c r="N164" i="16" s="1"/>
  <c r="M247" i="16"/>
  <c r="N247" i="16" s="1"/>
  <c r="M223" i="16"/>
  <c r="N223" i="16" s="1"/>
  <c r="M232" i="16"/>
  <c r="N232" i="16" s="1"/>
  <c r="M250" i="16"/>
  <c r="N250" i="16" s="1"/>
  <c r="M253" i="16"/>
  <c r="N253" i="16" s="1"/>
  <c r="M192" i="16"/>
  <c r="N192" i="16" s="1"/>
  <c r="M235" i="16"/>
  <c r="N235" i="16" s="1"/>
  <c r="M242" i="16"/>
  <c r="N242" i="16" s="1"/>
  <c r="M171" i="16"/>
  <c r="N171" i="16" s="1"/>
  <c r="M236" i="16"/>
  <c r="N236" i="16" s="1"/>
  <c r="M15" i="16"/>
  <c r="N15" i="16" s="1"/>
  <c r="M176" i="16"/>
  <c r="N176" i="16" s="1"/>
  <c r="M237" i="16"/>
  <c r="N237" i="16" s="1"/>
  <c r="M248" i="16"/>
  <c r="N248" i="16" s="1"/>
  <c r="M252" i="16"/>
  <c r="N252" i="16" s="1"/>
  <c r="M239" i="16"/>
  <c r="N239" i="16" s="1"/>
  <c r="M226" i="16"/>
  <c r="N226" i="16" s="1"/>
  <c r="M244" i="16"/>
  <c r="N244" i="16" s="1"/>
  <c r="M147" i="16"/>
  <c r="N147" i="16" s="1"/>
  <c r="M202" i="16"/>
  <c r="N202" i="16" s="1"/>
  <c r="M185" i="16"/>
  <c r="N185" i="16" s="1"/>
  <c r="M88" i="16"/>
  <c r="N88" i="16" s="1"/>
  <c r="M159" i="16"/>
  <c r="N159" i="16" s="1"/>
  <c r="M228" i="16"/>
  <c r="N228" i="16" s="1"/>
  <c r="M97" i="16"/>
  <c r="N97" i="16" s="1"/>
  <c r="M219" i="16"/>
  <c r="N219" i="16" s="1"/>
  <c r="M220" i="16"/>
  <c r="N220" i="16" s="1"/>
  <c r="M254" i="16"/>
  <c r="N254" i="16" s="1"/>
  <c r="M191" i="16"/>
  <c r="N191" i="16" s="1"/>
  <c r="M249" i="16"/>
  <c r="N249" i="16" s="1"/>
  <c r="M109" i="16"/>
  <c r="N109" i="16" s="1"/>
  <c r="M37" i="16"/>
  <c r="N37" i="16" s="1"/>
  <c r="M193" i="16"/>
  <c r="N193" i="16" s="1"/>
  <c r="M251" i="16"/>
  <c r="N251" i="16" s="1"/>
  <c r="M113" i="16"/>
  <c r="N113" i="16" s="1"/>
  <c r="M225" i="16"/>
  <c r="N225" i="16" s="1"/>
  <c r="M195" i="16"/>
  <c r="N195" i="16" s="1"/>
  <c r="M114" i="16"/>
  <c r="N114" i="16" s="1"/>
  <c r="M255" i="16"/>
  <c r="N255" i="16" s="1"/>
  <c r="M233" i="16"/>
  <c r="N233" i="16" s="1"/>
  <c r="M196" i="16"/>
  <c r="N196" i="16" s="1"/>
  <c r="M49" i="16"/>
  <c r="N49" i="16" s="1"/>
  <c r="G76" i="16"/>
  <c r="G225" i="16"/>
  <c r="G121" i="16"/>
  <c r="G141" i="16"/>
  <c r="G105" i="16"/>
  <c r="G212" i="16"/>
  <c r="G86" i="16"/>
  <c r="G148" i="16"/>
  <c r="G168" i="16"/>
  <c r="G98" i="16"/>
  <c r="G166" i="16"/>
  <c r="G133" i="16"/>
  <c r="G75" i="16"/>
  <c r="G179" i="16"/>
  <c r="G169" i="16"/>
  <c r="G207" i="16"/>
  <c r="G144" i="16"/>
  <c r="G96" i="16"/>
  <c r="G27" i="16"/>
  <c r="G70" i="16"/>
  <c r="G196" i="16"/>
  <c r="G238" i="16"/>
  <c r="G130" i="16"/>
  <c r="G140" i="16"/>
  <c r="G151" i="16"/>
  <c r="G53" i="16"/>
  <c r="G31" i="16"/>
  <c r="G54" i="16"/>
  <c r="G178" i="16"/>
  <c r="G28" i="16"/>
  <c r="G12" i="16"/>
  <c r="G51" i="16"/>
  <c r="G93" i="16"/>
  <c r="G222" i="16"/>
  <c r="G6" i="16"/>
  <c r="G228" i="16"/>
  <c r="G160" i="16"/>
  <c r="G74" i="16"/>
  <c r="G161" i="16"/>
  <c r="G205" i="16"/>
  <c r="G20" i="16"/>
  <c r="G104" i="16"/>
  <c r="G89" i="16"/>
  <c r="G167" i="16"/>
  <c r="G202" i="16"/>
  <c r="G182" i="16"/>
  <c r="G49" i="16"/>
  <c r="G211" i="16"/>
  <c r="G236" i="16"/>
  <c r="G132" i="16"/>
  <c r="G117" i="16"/>
  <c r="G224" i="16"/>
  <c r="G43" i="16"/>
  <c r="G199" i="16"/>
  <c r="G189" i="16"/>
  <c r="G214" i="16"/>
  <c r="G137" i="16"/>
  <c r="G235" i="16"/>
  <c r="G78" i="16"/>
  <c r="G237" i="16"/>
  <c r="G197" i="16"/>
  <c r="G68" i="16"/>
  <c r="G91" i="16"/>
  <c r="G162" i="16"/>
  <c r="G192" i="16"/>
  <c r="G102" i="16"/>
  <c r="G107" i="16"/>
  <c r="G95" i="16"/>
  <c r="G113" i="16"/>
  <c r="G220" i="16"/>
  <c r="G181" i="16"/>
  <c r="G245" i="16"/>
  <c r="G209" i="16"/>
  <c r="G138" i="16"/>
  <c r="G206" i="16"/>
  <c r="G26" i="16"/>
  <c r="G126" i="16"/>
  <c r="G246" i="16"/>
  <c r="G165" i="16"/>
  <c r="G158" i="16"/>
  <c r="G193" i="16"/>
  <c r="G183" i="16"/>
  <c r="G69" i="16"/>
  <c r="G176" i="16"/>
  <c r="G157" i="16"/>
  <c r="G52" i="16"/>
  <c r="G67" i="16"/>
  <c r="G45" i="16"/>
  <c r="G217" i="16"/>
  <c r="G240" i="16"/>
  <c r="G36" i="16"/>
  <c r="G40" i="16"/>
  <c r="G110" i="16"/>
  <c r="G150" i="16"/>
  <c r="G227" i="16"/>
  <c r="G187" i="16"/>
  <c r="G136" i="16"/>
  <c r="G252" i="16"/>
  <c r="G221" i="16"/>
  <c r="G215" i="16"/>
  <c r="G25" i="16"/>
  <c r="G232" i="16"/>
  <c r="G16" i="16"/>
  <c r="G124" i="16"/>
  <c r="G32" i="16"/>
  <c r="G116" i="16"/>
  <c r="G159" i="16"/>
  <c r="G37" i="16"/>
  <c r="G208" i="16"/>
  <c r="G99" i="16"/>
  <c r="G18" i="16"/>
  <c r="G38" i="16"/>
  <c r="G42" i="16"/>
  <c r="G30" i="16"/>
  <c r="G57" i="16"/>
  <c r="G21" i="16"/>
  <c r="G5" i="16"/>
  <c r="G127" i="16"/>
  <c r="G47" i="16"/>
  <c r="G195" i="16"/>
  <c r="G200" i="16"/>
  <c r="G128" i="16"/>
  <c r="G10" i="16"/>
  <c r="G29" i="16"/>
  <c r="G81" i="16"/>
  <c r="G65" i="16"/>
  <c r="G35" i="16"/>
  <c r="G177" i="16"/>
  <c r="G185" i="16"/>
  <c r="G94" i="16"/>
  <c r="G180" i="16"/>
  <c r="G164" i="16"/>
  <c r="G244" i="16"/>
  <c r="G156" i="16"/>
  <c r="G186" i="16"/>
  <c r="G248" i="16"/>
  <c r="G233" i="16"/>
  <c r="G142" i="16"/>
  <c r="G242" i="16"/>
  <c r="G72" i="16"/>
  <c r="G82" i="16"/>
  <c r="G173" i="16"/>
  <c r="G63" i="16"/>
  <c r="G120" i="16"/>
  <c r="G251" i="16"/>
  <c r="G115" i="16"/>
  <c r="G84" i="16"/>
  <c r="G60" i="16"/>
  <c r="G92" i="16"/>
  <c r="G149" i="16"/>
  <c r="G201" i="16"/>
  <c r="G50" i="16"/>
  <c r="G131" i="16"/>
  <c r="G171" i="16"/>
  <c r="G243" i="16"/>
  <c r="G109" i="16"/>
  <c r="G249" i="16"/>
  <c r="G71" i="16"/>
  <c r="G219" i="16"/>
  <c r="G143" i="16"/>
  <c r="G123" i="16"/>
  <c r="G9" i="16"/>
  <c r="G103" i="16"/>
  <c r="G24" i="16"/>
  <c r="G13" i="16"/>
  <c r="G80" i="16"/>
  <c r="G62" i="16"/>
  <c r="G250" i="16"/>
  <c r="G188" i="16"/>
  <c r="G7" i="16"/>
  <c r="G83" i="16"/>
  <c r="G239" i="16"/>
  <c r="G56" i="16"/>
  <c r="G77" i="16"/>
  <c r="G112" i="16"/>
  <c r="G154" i="16"/>
  <c r="G147" i="16"/>
  <c r="G23" i="16"/>
  <c r="G44" i="16"/>
  <c r="G8" i="16"/>
  <c r="G73" i="16"/>
  <c r="G153" i="16"/>
  <c r="G22" i="16"/>
  <c r="G14" i="16"/>
  <c r="G234" i="16"/>
  <c r="G172" i="16"/>
  <c r="G190" i="16"/>
  <c r="G152" i="16"/>
  <c r="G184" i="16"/>
  <c r="G139" i="16"/>
  <c r="G33" i="16"/>
  <c r="G191" i="16"/>
  <c r="G90" i="16"/>
  <c r="G61" i="16"/>
  <c r="G125" i="16"/>
  <c r="G203" i="16"/>
  <c r="G11" i="16"/>
  <c r="G19" i="16"/>
  <c r="G100" i="16"/>
  <c r="G64" i="16"/>
  <c r="G46" i="16"/>
  <c r="G231" i="16"/>
  <c r="G59" i="16"/>
  <c r="G97" i="16"/>
  <c r="G122" i="16"/>
  <c r="G118" i="16"/>
  <c r="G114" i="16"/>
  <c r="G48" i="16"/>
  <c r="G241" i="16"/>
  <c r="G247" i="16"/>
  <c r="G216" i="16"/>
  <c r="G213" i="16"/>
  <c r="G194" i="16"/>
  <c r="G175" i="16"/>
  <c r="G3" i="16"/>
  <c r="G223" i="16"/>
  <c r="G34" i="16"/>
  <c r="G226" i="16"/>
  <c r="G170" i="16"/>
  <c r="G204" i="16"/>
  <c r="G88" i="16"/>
  <c r="G58" i="16"/>
  <c r="G108" i="16"/>
  <c r="G101" i="16"/>
  <c r="G229" i="16"/>
  <c r="G218" i="16"/>
  <c r="G85" i="16"/>
  <c r="G4" i="16"/>
  <c r="G87" i="16"/>
  <c r="G111" i="16"/>
  <c r="G134" i="16"/>
  <c r="G17" i="16"/>
  <c r="G55" i="16"/>
  <c r="G119" i="16"/>
  <c r="G163" i="16"/>
  <c r="G155" i="16"/>
  <c r="G146" i="16"/>
  <c r="G198" i="16"/>
  <c r="G79" i="16"/>
  <c r="G106" i="16"/>
  <c r="G66" i="16"/>
  <c r="G41" i="16"/>
  <c r="G39" i="16"/>
  <c r="G135" i="16"/>
  <c r="G230" i="16"/>
  <c r="G210" i="16"/>
  <c r="G129" i="16"/>
  <c r="G145" i="16"/>
  <c r="G174" i="16"/>
  <c r="G15" i="16"/>
  <c r="E81" i="16"/>
  <c r="F81" i="16" s="1"/>
  <c r="E92" i="16"/>
  <c r="F92" i="16" s="1"/>
  <c r="E87" i="16"/>
  <c r="F87" i="16" s="1"/>
  <c r="E90" i="16"/>
  <c r="F90" i="16" s="1"/>
  <c r="E99" i="16"/>
  <c r="F99" i="16" s="1"/>
  <c r="E155" i="16"/>
  <c r="F155" i="16" s="1"/>
  <c r="E134" i="16"/>
  <c r="F134" i="16" s="1"/>
  <c r="E101" i="16"/>
  <c r="F101" i="16" s="1"/>
  <c r="E80" i="16"/>
  <c r="F80" i="16" s="1"/>
  <c r="E100" i="16"/>
  <c r="F100" i="16"/>
  <c r="E86" i="16"/>
  <c r="F86" i="16" s="1"/>
  <c r="E127" i="16"/>
  <c r="F127" i="16" s="1"/>
  <c r="E132" i="16"/>
  <c r="F132" i="16" s="1"/>
  <c r="E98" i="16"/>
  <c r="F98" i="16" s="1"/>
  <c r="E124" i="16"/>
  <c r="F124" i="16" s="1"/>
  <c r="E79" i="16"/>
  <c r="F79" i="16" s="1"/>
  <c r="E148" i="16"/>
  <c r="F148" i="16" s="1"/>
  <c r="E108" i="16"/>
  <c r="F108" i="16" s="1"/>
  <c r="E208" i="16"/>
  <c r="F208" i="16" s="1"/>
  <c r="E144" i="16"/>
  <c r="F144" i="16" s="1"/>
  <c r="E195" i="16"/>
  <c r="F195" i="16" s="1"/>
  <c r="E93" i="16"/>
  <c r="F93" i="16" s="1"/>
  <c r="E94" i="16"/>
  <c r="F94" i="16" s="1"/>
  <c r="E202" i="16"/>
  <c r="F202" i="16" s="1"/>
  <c r="E159" i="16"/>
  <c r="F159" i="16" s="1"/>
  <c r="E192" i="16"/>
  <c r="F192" i="16" s="1"/>
  <c r="E83" i="16"/>
  <c r="F83" i="16" s="1"/>
  <c r="E207" i="16"/>
  <c r="F207" i="16" s="1"/>
  <c r="E113" i="16"/>
  <c r="F113" i="16" s="1"/>
  <c r="E74" i="16"/>
  <c r="F74" i="16" s="1"/>
  <c r="E147" i="16"/>
  <c r="F147" i="16" s="1"/>
  <c r="E118" i="16"/>
  <c r="F118" i="16" s="1"/>
  <c r="E173" i="16"/>
  <c r="F173" i="16" s="1"/>
  <c r="E75" i="16"/>
  <c r="F75" i="16" s="1"/>
  <c r="E104" i="16"/>
  <c r="F104" i="16" s="1"/>
  <c r="E164" i="16"/>
  <c r="F164" i="16" s="1"/>
  <c r="E72" i="16"/>
  <c r="F72" i="16" s="1"/>
  <c r="E114" i="16"/>
  <c r="F114" i="16" s="1"/>
  <c r="E110" i="16"/>
  <c r="F110" i="16" s="1"/>
  <c r="E170" i="16"/>
  <c r="F170" i="16" s="1"/>
  <c r="E115" i="16"/>
  <c r="F115" i="16" s="1"/>
  <c r="E102" i="16"/>
  <c r="F102" i="16" s="1"/>
  <c r="E215" i="16"/>
  <c r="F215" i="16" s="1"/>
  <c r="E194" i="16"/>
  <c r="F194" i="16" s="1"/>
  <c r="E84" i="16"/>
  <c r="F84" i="16" s="1"/>
  <c r="E168" i="16"/>
  <c r="F168" i="16" s="1"/>
  <c r="E220" i="16"/>
  <c r="F220" i="16" s="1"/>
  <c r="E223" i="16"/>
  <c r="F223" i="16" s="1"/>
  <c r="E176" i="16"/>
  <c r="F176" i="16" s="1"/>
  <c r="E145" i="16"/>
  <c r="F145" i="16" s="1"/>
  <c r="E245" i="16"/>
  <c r="F245" i="16" s="1"/>
  <c r="E103" i="16"/>
  <c r="F103" i="16" s="1"/>
  <c r="E212" i="16"/>
  <c r="F212" i="16" s="1"/>
  <c r="E122" i="16"/>
  <c r="F122" i="16" s="1"/>
  <c r="E91" i="16"/>
  <c r="F91" i="16" s="1"/>
  <c r="E125" i="16"/>
  <c r="F125" i="16" s="1"/>
  <c r="E116" i="16"/>
  <c r="F116" i="16" s="1"/>
  <c r="E133" i="16"/>
  <c r="F133" i="16" s="1"/>
  <c r="E167" i="16"/>
  <c r="F167" i="16" s="1"/>
  <c r="E135" i="16"/>
  <c r="F135" i="16" s="1"/>
  <c r="E198" i="16"/>
  <c r="F198" i="16" s="1"/>
  <c r="E221" i="16"/>
  <c r="F221" i="16" s="1"/>
  <c r="E240" i="16"/>
  <c r="F240" i="16"/>
  <c r="E143" i="16"/>
  <c r="F143" i="16" s="1"/>
  <c r="E129" i="16"/>
  <c r="F129" i="16" s="1"/>
  <c r="E241" i="16"/>
  <c r="F241" i="16" s="1"/>
  <c r="E76" i="16"/>
  <c r="F76" i="16" s="1"/>
  <c r="E46" i="16"/>
  <c r="F46" i="16" s="1"/>
  <c r="E123" i="16"/>
  <c r="F123" i="16" s="1"/>
  <c r="E111" i="16"/>
  <c r="F111" i="16" s="1"/>
  <c r="E4" i="16"/>
  <c r="F4" i="16" s="1"/>
  <c r="E219" i="16"/>
  <c r="F219" i="16" s="1"/>
  <c r="E180" i="16"/>
  <c r="F180" i="16" s="1"/>
  <c r="E186" i="16"/>
  <c r="F186" i="16" s="1"/>
  <c r="E233" i="16"/>
  <c r="F233" i="16" s="1"/>
  <c r="E236" i="16"/>
  <c r="F236" i="16" s="1"/>
  <c r="E149" i="16"/>
  <c r="F149" i="16" s="1"/>
  <c r="E142" i="16"/>
  <c r="F142" i="16" s="1"/>
  <c r="E172" i="16"/>
  <c r="F172" i="16" s="1"/>
  <c r="E139" i="16"/>
  <c r="F139" i="16" s="1"/>
  <c r="E130" i="16"/>
  <c r="F130" i="16" s="1"/>
  <c r="E163" i="16"/>
  <c r="F163" i="16" s="1"/>
  <c r="E246" i="16"/>
  <c r="F246" i="16" s="1"/>
  <c r="E174" i="16"/>
  <c r="F174" i="16" s="1"/>
  <c r="E136" i="16"/>
  <c r="F136" i="16" s="1"/>
  <c r="E20" i="16"/>
  <c r="F20" i="16" s="1"/>
  <c r="E224" i="16"/>
  <c r="F224" i="16" s="1"/>
  <c r="E85" i="16"/>
  <c r="F85" i="16" s="1"/>
  <c r="E157" i="16"/>
  <c r="F157" i="16" s="1"/>
  <c r="E200" i="16"/>
  <c r="F200" i="16" s="1"/>
  <c r="E183" i="16"/>
  <c r="F183" i="16" s="1"/>
  <c r="E88" i="16"/>
  <c r="F88" i="16" s="1"/>
  <c r="E210" i="16"/>
  <c r="F210" i="16" s="1"/>
  <c r="E25" i="16"/>
  <c r="F25" i="16" s="1"/>
  <c r="E154" i="16"/>
  <c r="F154" i="16" s="1"/>
  <c r="E96" i="16"/>
  <c r="F96" i="16" s="1"/>
  <c r="E238" i="16"/>
  <c r="F238" i="16" s="1"/>
  <c r="E252" i="16"/>
  <c r="F252" i="16" s="1"/>
  <c r="E95" i="16"/>
  <c r="F95" i="16" s="1"/>
  <c r="E146" i="16"/>
  <c r="F146" i="16" s="1"/>
  <c r="E14" i="16"/>
  <c r="F14" i="16" s="1"/>
  <c r="E178" i="16"/>
  <c r="F178" i="16" s="1"/>
  <c r="E57" i="16"/>
  <c r="F57" i="16" s="1"/>
  <c r="E185" i="16"/>
  <c r="F185" i="16" s="1"/>
  <c r="E97" i="16"/>
  <c r="F97" i="16" s="1"/>
  <c r="E184" i="16"/>
  <c r="F184" i="16" s="1"/>
  <c r="E209" i="16"/>
  <c r="F209" i="16" s="1"/>
  <c r="E31" i="16"/>
  <c r="F31" i="16" s="1"/>
  <c r="E166" i="16"/>
  <c r="F166" i="16" s="1"/>
  <c r="E211" i="16"/>
  <c r="F211" i="16" s="1"/>
  <c r="E228" i="16"/>
  <c r="F228" i="16" s="1"/>
  <c r="E78" i="16"/>
  <c r="F78" i="16" s="1"/>
  <c r="E23" i="16"/>
  <c r="F23" i="16" s="1"/>
  <c r="E247" i="16"/>
  <c r="F247" i="16" s="1"/>
  <c r="E150" i="16"/>
  <c r="F150" i="16" s="1"/>
  <c r="E39" i="16"/>
  <c r="F39" i="16" s="1"/>
  <c r="E188" i="16"/>
  <c r="F188" i="16" s="1"/>
  <c r="E177" i="16"/>
  <c r="F177" i="16" s="1"/>
  <c r="E107" i="16"/>
  <c r="F107" i="16" s="1"/>
  <c r="E26" i="16"/>
  <c r="F26" i="16" s="1"/>
  <c r="E151" i="16"/>
  <c r="F151" i="16" s="1"/>
  <c r="E152" i="16"/>
  <c r="F152" i="16" s="1"/>
  <c r="E230" i="16"/>
  <c r="F230" i="16" s="1"/>
  <c r="E153" i="16"/>
  <c r="F153" i="16" s="1"/>
  <c r="E28" i="16"/>
  <c r="F28" i="16" s="1"/>
  <c r="E169" i="16"/>
  <c r="F169" i="16" s="1"/>
  <c r="E218" i="16"/>
  <c r="F218" i="16" s="1"/>
  <c r="E187" i="16"/>
  <c r="F187" i="16" s="1"/>
  <c r="E138" i="16"/>
  <c r="F138" i="16" s="1"/>
  <c r="E158" i="16"/>
  <c r="F158" i="16" s="1"/>
  <c r="E131" i="16"/>
  <c r="F131" i="16" s="1"/>
  <c r="E137" i="16"/>
  <c r="F137" i="16" s="1"/>
  <c r="E161" i="16"/>
  <c r="F161" i="16" s="1"/>
  <c r="E251" i="16"/>
  <c r="F251" i="16" s="1"/>
  <c r="E18" i="16"/>
  <c r="F18" i="16" s="1"/>
  <c r="E19" i="16"/>
  <c r="F19" i="16" s="1"/>
  <c r="E244" i="16"/>
  <c r="F244" i="16" s="1"/>
  <c r="E165" i="16"/>
  <c r="F165" i="16" s="1"/>
  <c r="E34" i="16"/>
  <c r="F34" i="16" s="1"/>
  <c r="E234" i="16"/>
  <c r="F234" i="16" s="1"/>
  <c r="E21" i="16"/>
  <c r="F21" i="16" s="1"/>
  <c r="E38" i="16"/>
  <c r="F38" i="16" s="1"/>
  <c r="E162" i="16"/>
  <c r="F162" i="16" s="1"/>
  <c r="E8" i="16"/>
  <c r="F8" i="16" s="1"/>
  <c r="E24" i="16"/>
  <c r="F24" i="16" s="1"/>
  <c r="E227" i="16"/>
  <c r="F227" i="16" s="1"/>
  <c r="E128" i="16"/>
  <c r="F128" i="16" s="1"/>
  <c r="E225" i="16"/>
  <c r="F225" i="16" s="1"/>
  <c r="E89" i="16"/>
  <c r="F89" i="16" s="1"/>
  <c r="E60" i="16"/>
  <c r="F60" i="16" s="1"/>
  <c r="E206" i="16"/>
  <c r="F206" i="16" s="1"/>
  <c r="E217" i="16"/>
  <c r="F217" i="16" s="1"/>
  <c r="E120" i="16"/>
  <c r="F120" i="16" s="1"/>
  <c r="E45" i="16"/>
  <c r="F45" i="16" s="1"/>
  <c r="E13" i="16"/>
  <c r="F13" i="16" s="1"/>
  <c r="E117" i="16"/>
  <c r="F117" i="16" s="1"/>
  <c r="E237" i="16"/>
  <c r="F237" i="16" s="1"/>
  <c r="E250" i="16"/>
  <c r="F250" i="16" s="1"/>
  <c r="E15" i="16"/>
  <c r="F15" i="16" s="1"/>
  <c r="E29" i="16"/>
  <c r="F29" i="16" s="1"/>
  <c r="E121" i="16"/>
  <c r="F121" i="16" s="1"/>
  <c r="E6" i="16"/>
  <c r="F6" i="16" s="1"/>
  <c r="E7" i="16"/>
  <c r="F7" i="16" s="1"/>
  <c r="E16" i="16"/>
  <c r="F16" i="16" s="1"/>
  <c r="E181" i="16"/>
  <c r="F181" i="16" s="1"/>
  <c r="E32" i="16"/>
  <c r="F32" i="16" s="1"/>
  <c r="E189" i="16"/>
  <c r="F189" i="16" s="1"/>
  <c r="E231" i="16"/>
  <c r="F231" i="16" s="1"/>
  <c r="E197" i="16"/>
  <c r="F197" i="16" s="1"/>
  <c r="E112" i="16"/>
  <c r="F112" i="16" s="1"/>
  <c r="E33" i="16"/>
  <c r="F33" i="16" s="1"/>
  <c r="E213" i="16"/>
  <c r="F213" i="16" s="1"/>
  <c r="E37" i="16"/>
  <c r="F37" i="16" s="1"/>
  <c r="E205" i="16"/>
  <c r="F205" i="16" s="1"/>
  <c r="E66" i="16"/>
  <c r="F66" i="16" s="1"/>
  <c r="E62" i="16"/>
  <c r="F62" i="16" s="1"/>
  <c r="E204" i="16"/>
  <c r="F204" i="16" s="1"/>
  <c r="E232" i="16"/>
  <c r="F232" i="16" s="1"/>
  <c r="E58" i="16"/>
  <c r="F58" i="16" s="1"/>
  <c r="E3" i="16"/>
  <c r="F3" i="16" s="1"/>
  <c r="E141" i="16"/>
  <c r="F141" i="16" s="1"/>
  <c r="E105" i="16"/>
  <c r="F105" i="16" s="1"/>
  <c r="E214" i="16"/>
  <c r="F214" i="16" s="1"/>
  <c r="E77" i="16"/>
  <c r="F77" i="16" s="1"/>
  <c r="E10" i="16"/>
  <c r="F10" i="16" s="1"/>
  <c r="E126" i="16"/>
  <c r="F126" i="16" s="1"/>
  <c r="E229" i="16"/>
  <c r="F229" i="16" s="1"/>
  <c r="E48" i="16"/>
  <c r="F48" i="16" s="1"/>
  <c r="E203" i="16"/>
  <c r="F203" i="16" s="1"/>
  <c r="E50" i="16"/>
  <c r="F50" i="16" s="1"/>
  <c r="E175" i="16"/>
  <c r="F175" i="16" s="1"/>
  <c r="E171" i="16"/>
  <c r="F171" i="16"/>
  <c r="E30" i="16"/>
  <c r="F30" i="16" s="1"/>
  <c r="E201" i="16"/>
  <c r="F201" i="16" s="1"/>
  <c r="E226" i="16"/>
  <c r="F226" i="16" s="1"/>
  <c r="E51" i="16"/>
  <c r="F51" i="16" s="1"/>
  <c r="E54" i="16"/>
  <c r="F54" i="16" s="1"/>
  <c r="E140" i="16"/>
  <c r="F140" i="16" s="1"/>
  <c r="E70" i="16"/>
  <c r="F70" i="16" s="1"/>
  <c r="E17" i="16"/>
  <c r="F17" i="16" s="1"/>
  <c r="E55" i="16"/>
  <c r="F55" i="16" s="1"/>
  <c r="E5" i="16"/>
  <c r="F5" i="16" s="1"/>
  <c r="E35" i="16"/>
  <c r="F35" i="16" s="1"/>
  <c r="E36" i="16"/>
  <c r="F36" i="16" s="1"/>
  <c r="E193" i="16"/>
  <c r="F193" i="16" s="1"/>
  <c r="E56" i="16"/>
  <c r="F56" i="16" s="1"/>
  <c r="E68" i="16"/>
  <c r="F68" i="16" s="1"/>
  <c r="E59" i="16"/>
  <c r="F59" i="16" s="1"/>
  <c r="E216" i="16"/>
  <c r="F216" i="16" s="1"/>
  <c r="E156" i="16"/>
  <c r="F156" i="16" s="1"/>
  <c r="E73" i="16"/>
  <c r="F73" i="16" s="1"/>
  <c r="E40" i="16"/>
  <c r="F40" i="16" s="1"/>
  <c r="E41" i="16"/>
  <c r="F41" i="16" s="1"/>
  <c r="E42" i="16"/>
  <c r="F42" i="16" s="1"/>
  <c r="E199" i="16"/>
  <c r="F199" i="16" s="1"/>
  <c r="E179" i="16"/>
  <c r="F179" i="16" s="1"/>
  <c r="E43" i="16"/>
  <c r="F43" i="16" s="1"/>
  <c r="E63" i="16"/>
  <c r="F63" i="16" s="1"/>
  <c r="E22" i="16"/>
  <c r="F22" i="16" s="1"/>
  <c r="E44" i="16"/>
  <c r="F44" i="16" s="1"/>
  <c r="E235" i="16"/>
  <c r="F235" i="16" s="1"/>
  <c r="E190" i="16"/>
  <c r="F190" i="16" s="1"/>
  <c r="E191" i="16"/>
  <c r="F191" i="16" s="1"/>
  <c r="E109" i="16"/>
  <c r="F109" i="16" s="1"/>
  <c r="E248" i="16"/>
  <c r="F248" i="16" s="1"/>
  <c r="E69" i="16"/>
  <c r="F69" i="16" s="1"/>
  <c r="E27" i="16"/>
  <c r="F27" i="16" s="1"/>
  <c r="E9" i="16"/>
  <c r="F9" i="16" s="1"/>
  <c r="E249" i="16"/>
  <c r="F249" i="16" s="1"/>
  <c r="E47" i="16"/>
  <c r="F47" i="16" s="1"/>
  <c r="E242" i="16"/>
  <c r="F242" i="16" s="1"/>
  <c r="E222" i="16"/>
  <c r="F222" i="16"/>
  <c r="E64" i="16"/>
  <c r="F64" i="16" s="1"/>
  <c r="E61" i="16"/>
  <c r="F61" i="16" s="1"/>
  <c r="E182" i="16"/>
  <c r="F182" i="16" s="1"/>
  <c r="E49" i="16"/>
  <c r="F49" i="16" s="1"/>
  <c r="E65" i="16"/>
  <c r="F65" i="16" s="1"/>
  <c r="E243" i="16"/>
  <c r="F243" i="16" s="1"/>
  <c r="E11" i="16"/>
  <c r="F11" i="16" s="1"/>
  <c r="E196" i="16"/>
  <c r="F196" i="16" s="1"/>
  <c r="E160" i="16"/>
  <c r="F160" i="16" s="1"/>
  <c r="E67" i="16"/>
  <c r="F67" i="16" s="1"/>
  <c r="E106" i="16"/>
  <c r="F106" i="16" s="1"/>
  <c r="E82" i="16"/>
  <c r="F82" i="16" s="1"/>
  <c r="E52" i="16"/>
  <c r="F52" i="16" s="1"/>
  <c r="E53" i="16"/>
  <c r="F53" i="16" s="1"/>
  <c r="E71" i="16"/>
  <c r="F71" i="16" s="1"/>
  <c r="E12" i="16"/>
  <c r="F12" i="16" s="1"/>
  <c r="E119" i="16"/>
  <c r="F119" i="16" s="1"/>
  <c r="E239" i="16"/>
  <c r="F239" i="16" s="1"/>
  <c r="AX76" i="3"/>
  <c r="AX77" i="3"/>
  <c r="AX78" i="3"/>
  <c r="AX79" i="3"/>
  <c r="AX80" i="3"/>
  <c r="AX81" i="3"/>
  <c r="AX82" i="3"/>
  <c r="AX83" i="3"/>
  <c r="AX84" i="3"/>
  <c r="AX85" i="3"/>
  <c r="AX86" i="3"/>
  <c r="AX87" i="3"/>
  <c r="AX88" i="3"/>
  <c r="AX89" i="3"/>
  <c r="AX90" i="3"/>
  <c r="AX91" i="3"/>
  <c r="AX92" i="3"/>
  <c r="AX93" i="3"/>
  <c r="AX94" i="3"/>
  <c r="AX95" i="3"/>
  <c r="AX96" i="3"/>
  <c r="AX97" i="3"/>
  <c r="AX98" i="3"/>
  <c r="AX99" i="3"/>
  <c r="AX100" i="3"/>
  <c r="AX101" i="3"/>
  <c r="AX102" i="3"/>
  <c r="AX103" i="3"/>
  <c r="AX104" i="3"/>
  <c r="AX105" i="3"/>
  <c r="AX106" i="3"/>
  <c r="AX107" i="3"/>
  <c r="AP77" i="3"/>
  <c r="AP86" i="3"/>
  <c r="AP79" i="3"/>
  <c r="AP88" i="3"/>
  <c r="AP78" i="3"/>
  <c r="AP91" i="3"/>
  <c r="AP76" i="3"/>
  <c r="AP87" i="3"/>
  <c r="AP90" i="3"/>
  <c r="AP94" i="3"/>
  <c r="AP103" i="3"/>
  <c r="AP85" i="3"/>
  <c r="AP80" i="3"/>
  <c r="AP83" i="3"/>
  <c r="AP100" i="3"/>
  <c r="AP95" i="3"/>
  <c r="AP96" i="3"/>
  <c r="AP92" i="3"/>
  <c r="AP101" i="3"/>
  <c r="AP84" i="3"/>
  <c r="AP81" i="3"/>
  <c r="AP98" i="3"/>
  <c r="AP82" i="3"/>
  <c r="AP93" i="3"/>
  <c r="AP99" i="3"/>
  <c r="AP106" i="3"/>
  <c r="AP89" i="3"/>
  <c r="AP104" i="3"/>
  <c r="AP102" i="3"/>
  <c r="AP107" i="3"/>
  <c r="AP97" i="3"/>
  <c r="AP105" i="3"/>
  <c r="AG88" i="3"/>
  <c r="AG106" i="3"/>
  <c r="AG105" i="3"/>
  <c r="AG98" i="3"/>
  <c r="AG80" i="3"/>
  <c r="AG97" i="3"/>
  <c r="AG82" i="3"/>
  <c r="AG100" i="3"/>
  <c r="AG95" i="3"/>
  <c r="AG86" i="3"/>
  <c r="AG79" i="3"/>
  <c r="AG99" i="3"/>
  <c r="AG104" i="3"/>
  <c r="AG91" i="3"/>
  <c r="AG102" i="3"/>
  <c r="AG94" i="3"/>
  <c r="AG89" i="3"/>
  <c r="AG84" i="3"/>
  <c r="AG85" i="3"/>
  <c r="AG93" i="3"/>
  <c r="AG107" i="3"/>
  <c r="AG81" i="3"/>
  <c r="AG103" i="3"/>
  <c r="AG77" i="3"/>
  <c r="AG96" i="3"/>
  <c r="AG78" i="3"/>
  <c r="AG92" i="3"/>
  <c r="AG87" i="3"/>
  <c r="AG101" i="3"/>
  <c r="AG90" i="3"/>
  <c r="AG83" i="3"/>
  <c r="AG76" i="3"/>
  <c r="AD93" i="3"/>
  <c r="AI93" i="3" s="1"/>
  <c r="AU76" i="3"/>
  <c r="AY76" i="3" s="1"/>
  <c r="AU77" i="3"/>
  <c r="AY77" i="3" s="1"/>
  <c r="AU78" i="3"/>
  <c r="AY78" i="3" s="1"/>
  <c r="AU79" i="3"/>
  <c r="AY79" i="3" s="1"/>
  <c r="AU80" i="3"/>
  <c r="AY80" i="3" s="1"/>
  <c r="AU81" i="3"/>
  <c r="AY81" i="3" s="1"/>
  <c r="AU82" i="3"/>
  <c r="AY82" i="3" s="1"/>
  <c r="AU83" i="3"/>
  <c r="AY83" i="3" s="1"/>
  <c r="AU84" i="3"/>
  <c r="AY84" i="3" s="1"/>
  <c r="AU85" i="3"/>
  <c r="AY85" i="3" s="1"/>
  <c r="AU86" i="3"/>
  <c r="AY86" i="3" s="1"/>
  <c r="AU87" i="3"/>
  <c r="AY87" i="3" s="1"/>
  <c r="AU88" i="3"/>
  <c r="AY88" i="3" s="1"/>
  <c r="AU89" i="3"/>
  <c r="AY89" i="3" s="1"/>
  <c r="AU90" i="3"/>
  <c r="AY90" i="3" s="1"/>
  <c r="AU91" i="3"/>
  <c r="AY91" i="3" s="1"/>
  <c r="AU92" i="3"/>
  <c r="AY92" i="3" s="1"/>
  <c r="AU93" i="3"/>
  <c r="AY93" i="3" s="1"/>
  <c r="AU94" i="3"/>
  <c r="AY94" i="3" s="1"/>
  <c r="AU95" i="3"/>
  <c r="AY95" i="3" s="1"/>
  <c r="AU96" i="3"/>
  <c r="AY96" i="3" s="1"/>
  <c r="AU97" i="3"/>
  <c r="AY97" i="3" s="1"/>
  <c r="AU98" i="3"/>
  <c r="AY98" i="3" s="1"/>
  <c r="AU99" i="3"/>
  <c r="AY99" i="3" s="1"/>
  <c r="AU100" i="3"/>
  <c r="AY100" i="3" s="1"/>
  <c r="AU101" i="3"/>
  <c r="AY101" i="3"/>
  <c r="AU102" i="3"/>
  <c r="AY102" i="3" s="1"/>
  <c r="AU103" i="3"/>
  <c r="AY103" i="3" s="1"/>
  <c r="AU104" i="3"/>
  <c r="AY104" i="3" s="1"/>
  <c r="AU105" i="3"/>
  <c r="AY105" i="3" s="1"/>
  <c r="AU106" i="3"/>
  <c r="AY106" i="3" s="1"/>
  <c r="AU107" i="3"/>
  <c r="AY107" i="3" s="1"/>
  <c r="AM77" i="3"/>
  <c r="AQ77" i="3" s="1"/>
  <c r="AM86" i="3"/>
  <c r="AQ86" i="3" s="1"/>
  <c r="AM79" i="3"/>
  <c r="AQ79" i="3" s="1"/>
  <c r="AM88" i="3"/>
  <c r="AQ88" i="3" s="1"/>
  <c r="AM78" i="3"/>
  <c r="AQ78" i="3" s="1"/>
  <c r="AM91" i="3"/>
  <c r="AQ91" i="3" s="1"/>
  <c r="AM76" i="3"/>
  <c r="AQ76" i="3" s="1"/>
  <c r="AM87" i="3"/>
  <c r="AQ87" i="3" s="1"/>
  <c r="AM90" i="3"/>
  <c r="AQ90" i="3" s="1"/>
  <c r="AM94" i="3"/>
  <c r="AQ94" i="3" s="1"/>
  <c r="AM103" i="3"/>
  <c r="AQ103" i="3" s="1"/>
  <c r="AM85" i="3"/>
  <c r="AQ85" i="3" s="1"/>
  <c r="AM80" i="3"/>
  <c r="AQ80" i="3" s="1"/>
  <c r="AM83" i="3"/>
  <c r="AQ83" i="3" s="1"/>
  <c r="AM100" i="3"/>
  <c r="AQ100" i="3" s="1"/>
  <c r="AM95" i="3"/>
  <c r="AQ95" i="3" s="1"/>
  <c r="AM96" i="3"/>
  <c r="AQ96" i="3" s="1"/>
  <c r="AM92" i="3"/>
  <c r="AQ92" i="3" s="1"/>
  <c r="AM101" i="3"/>
  <c r="AQ101" i="3" s="1"/>
  <c r="AM84" i="3"/>
  <c r="AQ84" i="3" s="1"/>
  <c r="AM81" i="3"/>
  <c r="AQ81" i="3" s="1"/>
  <c r="AM98" i="3"/>
  <c r="AQ98" i="3" s="1"/>
  <c r="AM82" i="3"/>
  <c r="AQ82" i="3" s="1"/>
  <c r="AM93" i="3"/>
  <c r="AQ93" i="3" s="1"/>
  <c r="AM99" i="3"/>
  <c r="AQ99" i="3" s="1"/>
  <c r="AM106" i="3"/>
  <c r="AQ106" i="3" s="1"/>
  <c r="AM89" i="3"/>
  <c r="AQ89" i="3" s="1"/>
  <c r="AM104" i="3"/>
  <c r="AQ104" i="3" s="1"/>
  <c r="AM102" i="3"/>
  <c r="AQ102" i="3" s="1"/>
  <c r="AM107" i="3"/>
  <c r="AQ107" i="3" s="1"/>
  <c r="AM97" i="3"/>
  <c r="AQ97" i="3" s="1"/>
  <c r="AM105" i="3"/>
  <c r="AQ105" i="3" s="1"/>
  <c r="AD88" i="3"/>
  <c r="AI88" i="3" s="1"/>
  <c r="AD106" i="3"/>
  <c r="AH106" i="3" s="1"/>
  <c r="AD105" i="3"/>
  <c r="AI105" i="3" s="1"/>
  <c r="AD98" i="3"/>
  <c r="AI98" i="3" s="1"/>
  <c r="AD80" i="3"/>
  <c r="AI80" i="3" s="1"/>
  <c r="AD97" i="3"/>
  <c r="AI97" i="3" s="1"/>
  <c r="AD82" i="3"/>
  <c r="AI82" i="3" s="1"/>
  <c r="AD100" i="3"/>
  <c r="AI100" i="3" s="1"/>
  <c r="AD95" i="3"/>
  <c r="AI95" i="3" s="1"/>
  <c r="AD86" i="3"/>
  <c r="AI86" i="3" s="1"/>
  <c r="AD79" i="3"/>
  <c r="AD99" i="3"/>
  <c r="AI99" i="3" s="1"/>
  <c r="AD104" i="3"/>
  <c r="AI104" i="3" s="1"/>
  <c r="AD91" i="3"/>
  <c r="AD102" i="3"/>
  <c r="AH102" i="3" s="1"/>
  <c r="AD94" i="3"/>
  <c r="AH94" i="3" s="1"/>
  <c r="AD89" i="3"/>
  <c r="AI89" i="3" s="1"/>
  <c r="AD84" i="3"/>
  <c r="AI84" i="3" s="1"/>
  <c r="AD85" i="3"/>
  <c r="AH85" i="3" s="1"/>
  <c r="AD107" i="3"/>
  <c r="AI107" i="3" s="1"/>
  <c r="AD81" i="3"/>
  <c r="AI81" i="3" s="1"/>
  <c r="AD103" i="3"/>
  <c r="AI103" i="3" s="1"/>
  <c r="AD77" i="3"/>
  <c r="AD96" i="3"/>
  <c r="AI96" i="3" s="1"/>
  <c r="AD78" i="3"/>
  <c r="AH78" i="3" s="1"/>
  <c r="AD92" i="3"/>
  <c r="AH92" i="3" s="1"/>
  <c r="AD87" i="3"/>
  <c r="AD101" i="3"/>
  <c r="AD90" i="3"/>
  <c r="AI90" i="3" s="1"/>
  <c r="AD83" i="3"/>
  <c r="AH83" i="3" s="1"/>
  <c r="AD76" i="3"/>
  <c r="AH76" i="3" s="1"/>
  <c r="X104" i="3"/>
  <c r="X96" i="3"/>
  <c r="X95" i="3"/>
  <c r="X87" i="3"/>
  <c r="X88" i="3"/>
  <c r="X85" i="3"/>
  <c r="X98" i="3"/>
  <c r="X89" i="3"/>
  <c r="X77" i="3"/>
  <c r="X102" i="3"/>
  <c r="X105" i="3"/>
  <c r="X83" i="3"/>
  <c r="X93" i="3"/>
  <c r="X94" i="3"/>
  <c r="X103" i="3"/>
  <c r="X107" i="3"/>
  <c r="X80" i="3"/>
  <c r="X91" i="3"/>
  <c r="X97" i="3"/>
  <c r="X101" i="3"/>
  <c r="X99" i="3"/>
  <c r="X76" i="3"/>
  <c r="X78" i="3"/>
  <c r="X92" i="3"/>
  <c r="X106" i="3"/>
  <c r="X86" i="3"/>
  <c r="X90" i="3"/>
  <c r="X81" i="3"/>
  <c r="X100" i="3"/>
  <c r="X84" i="3"/>
  <c r="X82" i="3"/>
  <c r="X79"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W106" i="3"/>
  <c r="W91" i="3"/>
  <c r="W89" i="3"/>
  <c r="W100" i="3"/>
  <c r="W83" i="3"/>
  <c r="W82" i="3"/>
  <c r="W84" i="3"/>
  <c r="W90" i="3"/>
  <c r="W99" i="3"/>
  <c r="W81" i="3"/>
  <c r="W94" i="3"/>
  <c r="W93" i="3"/>
  <c r="W95" i="3"/>
  <c r="W76" i="3"/>
  <c r="W107" i="3"/>
  <c r="W78" i="3"/>
  <c r="W92" i="3"/>
  <c r="W77" i="3"/>
  <c r="W101" i="3"/>
  <c r="W104" i="3"/>
  <c r="W105" i="3"/>
  <c r="W85" i="3"/>
  <c r="W80" i="3"/>
  <c r="W103" i="3"/>
  <c r="W102" i="3"/>
  <c r="W97" i="3"/>
  <c r="W87" i="3"/>
  <c r="W79" i="3"/>
  <c r="W88" i="3"/>
  <c r="W86" i="3"/>
  <c r="W96" i="3"/>
  <c r="W98" i="3"/>
  <c r="V106" i="3"/>
  <c r="V91" i="3"/>
  <c r="V89" i="3"/>
  <c r="V100" i="3"/>
  <c r="V83" i="3"/>
  <c r="V82" i="3"/>
  <c r="V84" i="3"/>
  <c r="V90" i="3"/>
  <c r="V99" i="3"/>
  <c r="V81" i="3"/>
  <c r="V94" i="3"/>
  <c r="V93" i="3"/>
  <c r="V95" i="3"/>
  <c r="V76" i="3"/>
  <c r="V107" i="3"/>
  <c r="V78" i="3"/>
  <c r="V92" i="3"/>
  <c r="V77" i="3"/>
  <c r="V101" i="3"/>
  <c r="V104" i="3"/>
  <c r="V105" i="3"/>
  <c r="V85" i="3"/>
  <c r="V80" i="3"/>
  <c r="V103" i="3"/>
  <c r="V102" i="3"/>
  <c r="V97" i="3"/>
  <c r="V87" i="3"/>
  <c r="V79" i="3"/>
  <c r="V88" i="3"/>
  <c r="V86" i="3"/>
  <c r="V96" i="3"/>
  <c r="V98" i="3"/>
  <c r="O103" i="3"/>
  <c r="O80" i="3"/>
  <c r="O101" i="3"/>
  <c r="O78" i="3"/>
  <c r="O93" i="3"/>
  <c r="O95" i="3"/>
  <c r="O107" i="3"/>
  <c r="N77" i="3"/>
  <c r="N83" i="3"/>
  <c r="N79" i="3"/>
  <c r="N103" i="3"/>
  <c r="N90" i="3"/>
  <c r="N81" i="3"/>
  <c r="N76" i="3"/>
  <c r="N80" i="3"/>
  <c r="N84" i="3"/>
  <c r="N88" i="3"/>
  <c r="N92" i="3"/>
  <c r="N101" i="3"/>
  <c r="N87" i="3"/>
  <c r="N94" i="3"/>
  <c r="N100" i="3"/>
  <c r="N78" i="3"/>
  <c r="N85" i="3"/>
  <c r="N96" i="3"/>
  <c r="N91" i="3"/>
  <c r="N93" i="3"/>
  <c r="N89" i="3"/>
  <c r="N104" i="3"/>
  <c r="N82" i="3"/>
  <c r="N95" i="3"/>
  <c r="N86" i="3"/>
  <c r="N99" i="3"/>
  <c r="N97" i="3"/>
  <c r="N98" i="3"/>
  <c r="N106" i="3"/>
  <c r="N102" i="3"/>
  <c r="N105" i="3"/>
  <c r="N107" i="3"/>
  <c r="O89" i="3"/>
  <c r="O85" i="3"/>
  <c r="O87" i="3"/>
  <c r="O106" i="3"/>
  <c r="O77" i="3"/>
  <c r="O86" i="3"/>
  <c r="O102" i="3"/>
  <c r="O90" i="3"/>
  <c r="O99" i="3"/>
  <c r="F108" i="3"/>
  <c r="F109" i="3" s="1"/>
  <c r="E108" i="3"/>
  <c r="E109" i="3" s="1"/>
  <c r="D108" i="3"/>
  <c r="C108" i="3"/>
  <c r="C109" i="3" s="1"/>
  <c r="B108" i="3"/>
  <c r="B109" i="3" s="1"/>
  <c r="O98" i="3"/>
  <c r="O105" i="3"/>
  <c r="O97" i="3"/>
  <c r="O82" i="3"/>
  <c r="O91" i="3"/>
  <c r="O100" i="3"/>
  <c r="O92" i="3"/>
  <c r="O76" i="3"/>
  <c r="O79" i="3"/>
  <c r="O104" i="3"/>
  <c r="O96" i="3"/>
  <c r="O94" i="3"/>
  <c r="O88" i="3"/>
  <c r="O81" i="3"/>
  <c r="O83" i="3"/>
  <c r="O84" i="3"/>
  <c r="P249" i="9"/>
  <c r="P250" i="9"/>
  <c r="P251" i="9"/>
  <c r="P252" i="9"/>
  <c r="P253" i="9"/>
  <c r="P254" i="9"/>
  <c r="P255" i="9"/>
  <c r="O249" i="9"/>
  <c r="O250" i="9"/>
  <c r="O251" i="9"/>
  <c r="O252" i="9"/>
  <c r="O253" i="9"/>
  <c r="O254" i="9"/>
  <c r="O255" i="9"/>
  <c r="N255" i="9"/>
  <c r="M255" i="9"/>
  <c r="L255" i="9"/>
  <c r="K255" i="9"/>
  <c r="J255" i="9"/>
  <c r="I255" i="9"/>
  <c r="H255" i="9"/>
  <c r="G255" i="9"/>
  <c r="N254" i="9"/>
  <c r="M254" i="9"/>
  <c r="L254" i="9"/>
  <c r="K254" i="9"/>
  <c r="J254" i="9"/>
  <c r="I254" i="9"/>
  <c r="H254" i="9"/>
  <c r="G254" i="9"/>
  <c r="N253" i="9"/>
  <c r="M253" i="9"/>
  <c r="L253" i="9"/>
  <c r="K253" i="9"/>
  <c r="J253" i="9"/>
  <c r="I253" i="9"/>
  <c r="H253" i="9"/>
  <c r="G253" i="9"/>
  <c r="N252" i="9"/>
  <c r="M252" i="9"/>
  <c r="L252" i="9"/>
  <c r="K252" i="9"/>
  <c r="J252" i="9"/>
  <c r="I252" i="9"/>
  <c r="G252" i="9"/>
  <c r="H252" i="9"/>
  <c r="G251" i="9"/>
  <c r="G256" i="9" s="1"/>
  <c r="G258" i="9" s="1"/>
  <c r="N251" i="9"/>
  <c r="M251" i="9"/>
  <c r="L251" i="9"/>
  <c r="K251" i="9"/>
  <c r="J251" i="9"/>
  <c r="I251" i="9"/>
  <c r="H251" i="9"/>
  <c r="N250" i="9"/>
  <c r="M250" i="9"/>
  <c r="L250" i="9"/>
  <c r="K250" i="9"/>
  <c r="J250" i="9"/>
  <c r="I250" i="9"/>
  <c r="H250" i="9"/>
  <c r="G250" i="9"/>
  <c r="N249" i="9"/>
  <c r="N256" i="9" s="1"/>
  <c r="H261" i="9" s="1"/>
  <c r="M249" i="9"/>
  <c r="L249" i="9"/>
  <c r="K249" i="9"/>
  <c r="J249" i="9"/>
  <c r="I249" i="9"/>
  <c r="H249" i="9"/>
  <c r="G249" i="9"/>
  <c r="B61" i="15"/>
  <c r="B41" i="15"/>
  <c r="B54" i="15"/>
  <c r="B55" i="15"/>
  <c r="B38" i="15"/>
  <c r="B65" i="15"/>
  <c r="B53" i="15"/>
  <c r="B52" i="15"/>
  <c r="B60" i="15"/>
  <c r="B50" i="15"/>
  <c r="B59" i="15"/>
  <c r="B47" i="15"/>
  <c r="B39" i="15"/>
  <c r="B56" i="15"/>
  <c r="B46" i="15"/>
  <c r="B45" i="15"/>
  <c r="B62" i="15"/>
  <c r="B67" i="15"/>
  <c r="B49" i="15"/>
  <c r="B64" i="15"/>
  <c r="B58" i="15"/>
  <c r="B42" i="15"/>
  <c r="B57" i="15"/>
  <c r="B40" i="15"/>
  <c r="B37" i="15"/>
  <c r="B43" i="15"/>
  <c r="B48" i="15"/>
  <c r="B66" i="15"/>
  <c r="B63" i="15"/>
  <c r="B44" i="15"/>
  <c r="B51" i="15"/>
  <c r="V70" i="14"/>
  <c r="C44" i="14"/>
  <c r="C66" i="14"/>
  <c r="C40" i="14"/>
  <c r="C49" i="14"/>
  <c r="C41" i="14"/>
  <c r="C61" i="14"/>
  <c r="C70" i="14"/>
  <c r="C60" i="14"/>
  <c r="C68" i="14"/>
  <c r="C46" i="14"/>
  <c r="C59" i="14"/>
  <c r="C64" i="14"/>
  <c r="C45" i="14"/>
  <c r="C54" i="14"/>
  <c r="C42" i="14"/>
  <c r="C48" i="14"/>
  <c r="C50" i="14"/>
  <c r="C55" i="14"/>
  <c r="C62" i="14"/>
  <c r="C69" i="14"/>
  <c r="C65" i="14"/>
  <c r="C56" i="14"/>
  <c r="C57" i="14"/>
  <c r="C53" i="14"/>
  <c r="C67" i="14"/>
  <c r="C39" i="14"/>
  <c r="C43" i="14"/>
  <c r="C51" i="14"/>
  <c r="C47" i="14"/>
  <c r="C52" i="14"/>
  <c r="C58" i="14"/>
  <c r="C63" i="14"/>
  <c r="V69" i="14"/>
  <c r="V43" i="14"/>
  <c r="E44" i="15"/>
  <c r="J44" i="15" s="1"/>
  <c r="I44" i="15"/>
  <c r="K44" i="15"/>
  <c r="V39" i="14"/>
  <c r="V40" i="14"/>
  <c r="V41" i="14"/>
  <c r="V42" i="14"/>
  <c r="V44" i="14"/>
  <c r="V45" i="14"/>
  <c r="V46" i="14"/>
  <c r="V47" i="14"/>
  <c r="V48" i="14"/>
  <c r="V49" i="14"/>
  <c r="V50" i="14"/>
  <c r="V51" i="14"/>
  <c r="V52" i="14"/>
  <c r="V53" i="14"/>
  <c r="V54" i="14"/>
  <c r="V55" i="14"/>
  <c r="V56" i="14"/>
  <c r="V57" i="14"/>
  <c r="V58" i="14"/>
  <c r="V59" i="14"/>
  <c r="V60" i="14"/>
  <c r="V61" i="14"/>
  <c r="V62" i="14"/>
  <c r="V63" i="14"/>
  <c r="V64" i="14"/>
  <c r="V65" i="14"/>
  <c r="V66" i="14"/>
  <c r="V67" i="14"/>
  <c r="V68" i="14"/>
  <c r="W39" i="14"/>
  <c r="X39" i="14"/>
  <c r="Y39" i="14"/>
  <c r="Z39" i="14"/>
  <c r="AA39" i="14"/>
  <c r="AB39" i="14"/>
  <c r="AC39" i="14"/>
  <c r="AD39" i="14"/>
  <c r="AE39" i="14"/>
  <c r="AF39" i="14"/>
  <c r="AG39" i="14"/>
  <c r="AH39" i="14"/>
  <c r="AI39" i="14"/>
  <c r="AJ39" i="14"/>
  <c r="W42" i="14"/>
  <c r="X42" i="14"/>
  <c r="Y42" i="14"/>
  <c r="Z42" i="14"/>
  <c r="AA42" i="14"/>
  <c r="AB42" i="14"/>
  <c r="AC42" i="14"/>
  <c r="AD42" i="14"/>
  <c r="AE42" i="14"/>
  <c r="AF42" i="14"/>
  <c r="AG42" i="14"/>
  <c r="AH42" i="14"/>
  <c r="AI42" i="14"/>
  <c r="AJ42" i="14"/>
  <c r="X41" i="14"/>
  <c r="Y41" i="14"/>
  <c r="Z41" i="14"/>
  <c r="AA41" i="14"/>
  <c r="AB41" i="14"/>
  <c r="AC41" i="14"/>
  <c r="AD41" i="14"/>
  <c r="AE41" i="14"/>
  <c r="AF41" i="14"/>
  <c r="AG41" i="14"/>
  <c r="AH41" i="14"/>
  <c r="AK41" i="14" s="1"/>
  <c r="AI41" i="14"/>
  <c r="AJ41" i="14"/>
  <c r="W57" i="14"/>
  <c r="X57" i="14"/>
  <c r="Y57" i="14"/>
  <c r="Z57" i="14"/>
  <c r="AA57" i="14"/>
  <c r="AB57" i="14"/>
  <c r="AC57" i="14"/>
  <c r="AD57" i="14"/>
  <c r="AE57" i="14"/>
  <c r="AF57" i="14"/>
  <c r="AG57" i="14"/>
  <c r="AH57" i="14"/>
  <c r="AI57" i="14"/>
  <c r="AJ57" i="14"/>
  <c r="AK57" i="14" s="1"/>
  <c r="W48" i="14"/>
  <c r="X48" i="14"/>
  <c r="Y48" i="14"/>
  <c r="Z48" i="14"/>
  <c r="AA48" i="14"/>
  <c r="AB48" i="14"/>
  <c r="AC48" i="14"/>
  <c r="AD48" i="14"/>
  <c r="AE48" i="14"/>
  <c r="AF48" i="14"/>
  <c r="AG48" i="14"/>
  <c r="AH48" i="14"/>
  <c r="AI48" i="14"/>
  <c r="AJ48" i="14"/>
  <c r="W40" i="14"/>
  <c r="X40" i="14"/>
  <c r="AK40" i="14" s="1"/>
  <c r="Y40" i="14"/>
  <c r="Z40" i="14"/>
  <c r="AA40" i="14"/>
  <c r="AB40" i="14"/>
  <c r="AC40" i="14"/>
  <c r="AD40" i="14"/>
  <c r="AE40" i="14"/>
  <c r="AF40" i="14"/>
  <c r="AG40" i="14"/>
  <c r="AH40" i="14"/>
  <c r="AI40" i="14"/>
  <c r="AJ40" i="14"/>
  <c r="W47" i="14"/>
  <c r="X47" i="14"/>
  <c r="Y47" i="14"/>
  <c r="Z47" i="14"/>
  <c r="AK47" i="14" s="1"/>
  <c r="AA47" i="14"/>
  <c r="AB47" i="14"/>
  <c r="AC47" i="14"/>
  <c r="AD47" i="14"/>
  <c r="AE47" i="14"/>
  <c r="AF47" i="14"/>
  <c r="AG47" i="14"/>
  <c r="AH47" i="14"/>
  <c r="AI47" i="14"/>
  <c r="AJ47" i="14"/>
  <c r="W50" i="14"/>
  <c r="X50" i="14"/>
  <c r="Y50" i="14"/>
  <c r="Z50" i="14"/>
  <c r="AA50" i="14"/>
  <c r="AB50" i="14"/>
  <c r="AC50" i="14"/>
  <c r="AD50" i="14"/>
  <c r="AE50" i="14"/>
  <c r="AF50" i="14"/>
  <c r="AG50" i="14"/>
  <c r="AH50" i="14"/>
  <c r="AI50" i="14"/>
  <c r="AJ50" i="14"/>
  <c r="W60" i="14"/>
  <c r="X60" i="14"/>
  <c r="Y60" i="14"/>
  <c r="Z60" i="14"/>
  <c r="AA60" i="14"/>
  <c r="AB60" i="14"/>
  <c r="AC60" i="14"/>
  <c r="AD60" i="14"/>
  <c r="AK60" i="14" s="1"/>
  <c r="AE60" i="14"/>
  <c r="AF60" i="14"/>
  <c r="AG60" i="14"/>
  <c r="AH60" i="14"/>
  <c r="AI60" i="14"/>
  <c r="AJ60" i="14"/>
  <c r="W54" i="14"/>
  <c r="X54" i="14"/>
  <c r="Y54" i="14"/>
  <c r="Z54" i="14"/>
  <c r="AA54" i="14"/>
  <c r="AB54" i="14"/>
  <c r="AC54" i="14"/>
  <c r="AD54" i="14"/>
  <c r="AE54" i="14"/>
  <c r="AF54" i="14"/>
  <c r="AG54" i="14"/>
  <c r="AH54" i="14"/>
  <c r="AI54" i="14"/>
  <c r="AJ54" i="14"/>
  <c r="W43" i="14"/>
  <c r="X43" i="14"/>
  <c r="Y43" i="14"/>
  <c r="Z43" i="14"/>
  <c r="AA43" i="14"/>
  <c r="AB43" i="14"/>
  <c r="AC43" i="14"/>
  <c r="AD43" i="14"/>
  <c r="AE43" i="14"/>
  <c r="AF43" i="14"/>
  <c r="AG43" i="14"/>
  <c r="AH43" i="14"/>
  <c r="AI43" i="14"/>
  <c r="AJ43" i="14"/>
  <c r="W44" i="14"/>
  <c r="X44" i="14"/>
  <c r="Y44" i="14"/>
  <c r="Z44" i="14"/>
  <c r="AA44" i="14"/>
  <c r="AB44" i="14"/>
  <c r="AC44" i="14"/>
  <c r="AD44" i="14"/>
  <c r="AF44" i="14"/>
  <c r="AG44" i="14"/>
  <c r="AH44" i="14"/>
  <c r="AI44" i="14"/>
  <c r="AJ44" i="14"/>
  <c r="W87" i="14"/>
  <c r="W75" i="14"/>
  <c r="W76" i="14"/>
  <c r="W77" i="14"/>
  <c r="W78" i="14"/>
  <c r="W79" i="14"/>
  <c r="W80" i="14"/>
  <c r="W81" i="14"/>
  <c r="W82" i="14"/>
  <c r="W83" i="14"/>
  <c r="W84" i="14"/>
  <c r="W85" i="14"/>
  <c r="W86" i="14"/>
  <c r="W74" i="14"/>
  <c r="K129" i="2"/>
  <c r="K124" i="2"/>
  <c r="L129" i="2"/>
  <c r="H129" i="2"/>
  <c r="G129" i="2"/>
  <c r="L128" i="2"/>
  <c r="K128" i="2"/>
  <c r="H128" i="2"/>
  <c r="G128" i="2"/>
  <c r="P124" i="2"/>
  <c r="O124" i="2"/>
  <c r="L124" i="2"/>
  <c r="H124" i="2"/>
  <c r="G124" i="2"/>
  <c r="P123" i="2"/>
  <c r="O123" i="2"/>
  <c r="L123" i="2"/>
  <c r="K123" i="2"/>
  <c r="H123" i="2"/>
  <c r="G123" i="2"/>
  <c r="X113" i="2"/>
  <c r="Z113" i="2" s="1"/>
  <c r="X122" i="2"/>
  <c r="Z122" i="2" s="1"/>
  <c r="X126" i="2"/>
  <c r="AA126" i="2" s="1"/>
  <c r="X127" i="2"/>
  <c r="AA127" i="2" s="1"/>
  <c r="X116" i="2"/>
  <c r="AA116" i="2" s="1"/>
  <c r="X133" i="2"/>
  <c r="AA133" i="2" s="1"/>
  <c r="X111" i="2"/>
  <c r="AA111" i="2" s="1"/>
  <c r="X118" i="2"/>
  <c r="X123" i="2"/>
  <c r="AA123" i="2" s="1"/>
  <c r="X128" i="2"/>
  <c r="AA128" i="2" s="1"/>
  <c r="X114" i="2"/>
  <c r="AA114" i="2" s="1"/>
  <c r="X119" i="2"/>
  <c r="X132" i="2"/>
  <c r="Y132" i="2" s="1"/>
  <c r="X120" i="2"/>
  <c r="Y120" i="2" s="1"/>
  <c r="X106" i="2"/>
  <c r="Z106" i="2" s="1"/>
  <c r="X107" i="2"/>
  <c r="AA107" i="2" s="1"/>
  <c r="X112" i="2"/>
  <c r="AA112" i="2" s="1"/>
  <c r="X136" i="2"/>
  <c r="Z136" i="2" s="1"/>
  <c r="X115" i="2"/>
  <c r="X108" i="2"/>
  <c r="AA108" i="2" s="1"/>
  <c r="X109" i="2"/>
  <c r="Z109" i="2" s="1"/>
  <c r="X134" i="2"/>
  <c r="X124" i="2"/>
  <c r="Z124" i="2" s="1"/>
  <c r="X135" i="2"/>
  <c r="Y135" i="2" s="1"/>
  <c r="X105" i="2"/>
  <c r="Z105" i="2" s="1"/>
  <c r="X110" i="2"/>
  <c r="AA110" i="2" s="1"/>
  <c r="X129" i="2"/>
  <c r="Z129" i="2" s="1"/>
  <c r="X117" i="2"/>
  <c r="Y117" i="2" s="1"/>
  <c r="X121" i="2"/>
  <c r="AA121" i="2" s="1"/>
  <c r="X125" i="2"/>
  <c r="Y125" i="2" s="1"/>
  <c r="X131" i="2"/>
  <c r="Z131" i="2" s="1"/>
  <c r="X130" i="2"/>
  <c r="Y130" i="2" s="1"/>
  <c r="P112" i="2"/>
  <c r="P111" i="2"/>
  <c r="O112" i="2"/>
  <c r="O111" i="2"/>
  <c r="L117" i="2"/>
  <c r="L116" i="2"/>
  <c r="L112" i="2"/>
  <c r="L111" i="2"/>
  <c r="K117" i="2"/>
  <c r="K116" i="2"/>
  <c r="K112" i="2"/>
  <c r="K111" i="2"/>
  <c r="H111" i="2"/>
  <c r="H112" i="2"/>
  <c r="H116" i="2"/>
  <c r="H117" i="2"/>
  <c r="G117" i="2"/>
  <c r="G116" i="2"/>
  <c r="G112" i="2"/>
  <c r="G111" i="2"/>
  <c r="R108" i="2"/>
  <c r="P108" i="2"/>
  <c r="N108" i="2"/>
  <c r="L108" i="2"/>
  <c r="R107" i="2"/>
  <c r="P107" i="2"/>
  <c r="N107" i="2"/>
  <c r="L107" i="2"/>
  <c r="R106" i="2"/>
  <c r="P106" i="2"/>
  <c r="N106" i="2"/>
  <c r="L106" i="2"/>
  <c r="R105" i="2"/>
  <c r="P105" i="2"/>
  <c r="N105" i="2"/>
  <c r="L105" i="2"/>
  <c r="I108" i="2"/>
  <c r="I107" i="2"/>
  <c r="I106" i="2"/>
  <c r="I105" i="2"/>
  <c r="G108" i="2"/>
  <c r="G107" i="2"/>
  <c r="G106" i="2"/>
  <c r="G105" i="2"/>
  <c r="E108" i="2"/>
  <c r="E107" i="2"/>
  <c r="E106" i="2"/>
  <c r="E105" i="2"/>
  <c r="C106" i="2"/>
  <c r="C107" i="2"/>
  <c r="C108" i="2"/>
  <c r="C105" i="2"/>
  <c r="AH79" i="2"/>
  <c r="C78" i="2"/>
  <c r="D78" i="2"/>
  <c r="E78" i="2"/>
  <c r="F78" i="2"/>
  <c r="G78" i="2"/>
  <c r="H78" i="2"/>
  <c r="I78" i="2"/>
  <c r="J78" i="2"/>
  <c r="K78" i="2"/>
  <c r="L78" i="2"/>
  <c r="M78" i="2"/>
  <c r="N78" i="2"/>
  <c r="O78" i="2"/>
  <c r="P78" i="2"/>
  <c r="Q78" i="2"/>
  <c r="R78" i="2"/>
  <c r="S78" i="2"/>
  <c r="T78" i="2"/>
  <c r="U78" i="2"/>
  <c r="V78" i="2"/>
  <c r="W78" i="2"/>
  <c r="X78" i="2"/>
  <c r="Y78" i="2"/>
  <c r="Z78" i="2"/>
  <c r="AA78" i="2"/>
  <c r="AB78" i="2"/>
  <c r="AC78" i="2"/>
  <c r="AD78" i="2"/>
  <c r="AE78" i="2"/>
  <c r="AF78" i="2"/>
  <c r="AG78" i="2"/>
  <c r="H57" i="2"/>
  <c r="I57" i="2"/>
  <c r="J57" i="2"/>
  <c r="K57" i="2"/>
  <c r="L57" i="2"/>
  <c r="M57" i="2"/>
  <c r="N57" i="2"/>
  <c r="O57" i="2"/>
  <c r="P57" i="2"/>
  <c r="Q57" i="2"/>
  <c r="R57" i="2"/>
  <c r="S57" i="2"/>
  <c r="T57" i="2"/>
  <c r="U57" i="2"/>
  <c r="V57" i="2"/>
  <c r="W57" i="2"/>
  <c r="X57" i="2"/>
  <c r="Y57" i="2"/>
  <c r="Z57" i="2"/>
  <c r="AA57" i="2"/>
  <c r="AB57" i="2"/>
  <c r="AC57" i="2"/>
  <c r="AD57" i="2"/>
  <c r="AE57" i="2"/>
  <c r="AF57" i="2"/>
  <c r="AG57" i="2"/>
  <c r="B57" i="2"/>
  <c r="C57" i="2"/>
  <c r="D57" i="2"/>
  <c r="E57" i="2"/>
  <c r="F57" i="2"/>
  <c r="G57" i="2"/>
  <c r="K67" i="15"/>
  <c r="I67" i="15"/>
  <c r="K48" i="15"/>
  <c r="I48" i="15"/>
  <c r="K65" i="15"/>
  <c r="I65" i="15"/>
  <c r="K64" i="15"/>
  <c r="I64" i="15"/>
  <c r="K66" i="15"/>
  <c r="I66" i="15"/>
  <c r="K61" i="15"/>
  <c r="I61" i="15"/>
  <c r="K62" i="15"/>
  <c r="I62" i="15"/>
  <c r="K59" i="15"/>
  <c r="I59" i="15"/>
  <c r="K60" i="15"/>
  <c r="I60" i="15"/>
  <c r="K58" i="15"/>
  <c r="I58" i="15"/>
  <c r="K57" i="15"/>
  <c r="I57" i="15"/>
  <c r="K55" i="15"/>
  <c r="I55" i="15"/>
  <c r="K56" i="15"/>
  <c r="I56" i="15"/>
  <c r="K54" i="15"/>
  <c r="I54" i="15"/>
  <c r="K51" i="15"/>
  <c r="I51" i="15"/>
  <c r="K52" i="15"/>
  <c r="I52" i="15"/>
  <c r="K53" i="15"/>
  <c r="I53" i="15"/>
  <c r="K50" i="15"/>
  <c r="I50" i="15"/>
  <c r="K49" i="15"/>
  <c r="I49" i="15"/>
  <c r="K43" i="15"/>
  <c r="I43" i="15"/>
  <c r="K47" i="15"/>
  <c r="I47" i="15"/>
  <c r="K46" i="15"/>
  <c r="L46" i="15" s="1"/>
  <c r="I46" i="15"/>
  <c r="K45" i="15"/>
  <c r="I45" i="15"/>
  <c r="K63" i="15"/>
  <c r="I63" i="15"/>
  <c r="L63" i="15" s="1"/>
  <c r="K37" i="15"/>
  <c r="I37" i="15"/>
  <c r="K42" i="15"/>
  <c r="I42" i="15"/>
  <c r="K41" i="15"/>
  <c r="I41" i="15"/>
  <c r="K39" i="15"/>
  <c r="I39" i="15"/>
  <c r="K38" i="15"/>
  <c r="I38" i="15"/>
  <c r="K40" i="15"/>
  <c r="I40" i="15"/>
  <c r="D68" i="15"/>
  <c r="H51" i="15" s="1"/>
  <c r="O51" i="15" s="1"/>
  <c r="C68" i="15"/>
  <c r="F67" i="15" s="1"/>
  <c r="M67" i="15" s="1"/>
  <c r="E38" i="15"/>
  <c r="J38" i="15" s="1"/>
  <c r="E40" i="15"/>
  <c r="J40" i="15" s="1"/>
  <c r="E39" i="15"/>
  <c r="E42" i="15"/>
  <c r="J42" i="15" s="1"/>
  <c r="E41" i="15"/>
  <c r="J41" i="15" s="1"/>
  <c r="E46" i="15"/>
  <c r="J46" i="15" s="1"/>
  <c r="E63" i="15"/>
  <c r="J63" i="15" s="1"/>
  <c r="E37" i="15"/>
  <c r="J37" i="15" s="1"/>
  <c r="E45" i="15"/>
  <c r="J45" i="15" s="1"/>
  <c r="E47" i="15"/>
  <c r="J47" i="15" s="1"/>
  <c r="E50" i="15"/>
  <c r="E49" i="15"/>
  <c r="J49" i="15" s="1"/>
  <c r="E43" i="15"/>
  <c r="J43" i="15" s="1"/>
  <c r="L43" i="15" s="1"/>
  <c r="E53" i="15"/>
  <c r="E52" i="15"/>
  <c r="J52" i="15" s="1"/>
  <c r="E51" i="15"/>
  <c r="J51" i="15" s="1"/>
  <c r="E54" i="15"/>
  <c r="E56" i="15"/>
  <c r="J56" i="15" s="1"/>
  <c r="L56" i="15" s="1"/>
  <c r="E55" i="15"/>
  <c r="J55" i="15" s="1"/>
  <c r="E60" i="15"/>
  <c r="E59" i="15"/>
  <c r="J59" i="15" s="1"/>
  <c r="E58" i="15"/>
  <c r="J58" i="15"/>
  <c r="E62" i="15"/>
  <c r="J62" i="15" s="1"/>
  <c r="E57" i="15"/>
  <c r="J57" i="15" s="1"/>
  <c r="E61" i="15"/>
  <c r="E66" i="15"/>
  <c r="J66" i="15" s="1"/>
  <c r="E64" i="15"/>
  <c r="J64" i="15" s="1"/>
  <c r="E65" i="15"/>
  <c r="J65" i="15" s="1"/>
  <c r="L65" i="15" s="1"/>
  <c r="E48" i="15"/>
  <c r="J48" i="15" s="1"/>
  <c r="E67" i="15"/>
  <c r="J67" i="15" s="1"/>
  <c r="D80" i="15"/>
  <c r="E87" i="15"/>
  <c r="E84" i="15"/>
  <c r="F84" i="15" s="1"/>
  <c r="E88" i="15"/>
  <c r="E92" i="15"/>
  <c r="E78" i="15"/>
  <c r="E91" i="15"/>
  <c r="E73" i="15"/>
  <c r="E89" i="15"/>
  <c r="E83" i="15"/>
  <c r="E75" i="15"/>
  <c r="E85" i="15"/>
  <c r="E90" i="15"/>
  <c r="E86" i="15"/>
  <c r="E80" i="15"/>
  <c r="E82" i="15"/>
  <c r="E74" i="15"/>
  <c r="E76" i="15"/>
  <c r="E81" i="15"/>
  <c r="F81" i="15" s="1"/>
  <c r="E77" i="15"/>
  <c r="E79" i="15"/>
  <c r="E72" i="15"/>
  <c r="D84" i="15"/>
  <c r="D88" i="15"/>
  <c r="D92" i="15"/>
  <c r="D87" i="15"/>
  <c r="D78" i="15"/>
  <c r="D91" i="15"/>
  <c r="D73" i="15"/>
  <c r="D89" i="15"/>
  <c r="F89" i="15" s="1"/>
  <c r="D83" i="15"/>
  <c r="D75" i="15"/>
  <c r="D85" i="15"/>
  <c r="D90" i="15"/>
  <c r="D86" i="15"/>
  <c r="D82" i="15"/>
  <c r="D74" i="15"/>
  <c r="D76" i="15"/>
  <c r="D81" i="15"/>
  <c r="D77" i="15"/>
  <c r="D79" i="15"/>
  <c r="D72" i="15"/>
  <c r="V87" i="14"/>
  <c r="V86" i="14"/>
  <c r="V85" i="14"/>
  <c r="V84" i="14"/>
  <c r="V75" i="14"/>
  <c r="V76" i="14"/>
  <c r="V77" i="14"/>
  <c r="V78" i="14"/>
  <c r="V79" i="14"/>
  <c r="V80" i="14"/>
  <c r="V81" i="14"/>
  <c r="V82" i="14"/>
  <c r="V83" i="14"/>
  <c r="U73" i="14"/>
  <c r="V74" i="14"/>
  <c r="B69" i="14"/>
  <c r="B53" i="14"/>
  <c r="B56" i="14"/>
  <c r="B62" i="14"/>
  <c r="B60" i="14"/>
  <c r="B39" i="14"/>
  <c r="B49" i="14"/>
  <c r="B41" i="14"/>
  <c r="B59" i="14"/>
  <c r="B46" i="14"/>
  <c r="B67" i="14"/>
  <c r="B44" i="14"/>
  <c r="B45" i="14"/>
  <c r="B40" i="14"/>
  <c r="B70" i="14"/>
  <c r="B43" i="14"/>
  <c r="B51" i="14"/>
  <c r="B50" i="14"/>
  <c r="B52" i="14"/>
  <c r="B65" i="14"/>
  <c r="B63" i="14"/>
  <c r="B54" i="14"/>
  <c r="B42" i="14"/>
  <c r="B58" i="14"/>
  <c r="B64" i="14"/>
  <c r="B68" i="14"/>
  <c r="B61" i="14"/>
  <c r="B55" i="14"/>
  <c r="B47" i="14"/>
  <c r="B48" i="14"/>
  <c r="B57" i="14"/>
  <c r="B66" i="14"/>
  <c r="U39" i="14"/>
  <c r="U42" i="14"/>
  <c r="U41" i="14"/>
  <c r="U57" i="14"/>
  <c r="U48" i="14"/>
  <c r="U40" i="14"/>
  <c r="U47" i="14"/>
  <c r="U50" i="14"/>
  <c r="U60" i="14"/>
  <c r="U54" i="14"/>
  <c r="U43" i="14"/>
  <c r="U44" i="14"/>
  <c r="U49" i="14"/>
  <c r="U51" i="14"/>
  <c r="U59" i="14"/>
  <c r="U45" i="14"/>
  <c r="U70" i="14"/>
  <c r="U53" i="14"/>
  <c r="U55" i="14"/>
  <c r="U65" i="14"/>
  <c r="U46" i="14"/>
  <c r="U52" i="14"/>
  <c r="U63" i="14"/>
  <c r="U64" i="14"/>
  <c r="U56" i="14"/>
  <c r="U66" i="14"/>
  <c r="U58" i="14"/>
  <c r="U62" i="14"/>
  <c r="U61" i="14"/>
  <c r="U69" i="14"/>
  <c r="U68" i="14"/>
  <c r="U67" i="14"/>
  <c r="AB56" i="14"/>
  <c r="AB51" i="14"/>
  <c r="AB55" i="14"/>
  <c r="AB59" i="14"/>
  <c r="AB49" i="14"/>
  <c r="AB53" i="14"/>
  <c r="AB45" i="14"/>
  <c r="AB46" i="14"/>
  <c r="AB62" i="14"/>
  <c r="AB66" i="14"/>
  <c r="AB65" i="14"/>
  <c r="AB63" i="14"/>
  <c r="AB58" i="14"/>
  <c r="AB52" i="14"/>
  <c r="AB64" i="14"/>
  <c r="AB61" i="14"/>
  <c r="AB68" i="14"/>
  <c r="AB67" i="14"/>
  <c r="AB70" i="14"/>
  <c r="AB69" i="14"/>
  <c r="AA56" i="14"/>
  <c r="AK56" i="14" s="1"/>
  <c r="AA51" i="14"/>
  <c r="AA55" i="14"/>
  <c r="AA59" i="14"/>
  <c r="AA49" i="14"/>
  <c r="AA53" i="14"/>
  <c r="AA45" i="14"/>
  <c r="AA46" i="14"/>
  <c r="AA62" i="14"/>
  <c r="AA66" i="14"/>
  <c r="AA65" i="14"/>
  <c r="AA63" i="14"/>
  <c r="AA58" i="14"/>
  <c r="AA52" i="14"/>
  <c r="AA64" i="14"/>
  <c r="AA61" i="14"/>
  <c r="AA68" i="14"/>
  <c r="AK68" i="14" s="1"/>
  <c r="AA67" i="14"/>
  <c r="AA70" i="14"/>
  <c r="AA69" i="14"/>
  <c r="Z56" i="14"/>
  <c r="Z51" i="14"/>
  <c r="Z55" i="14"/>
  <c r="Z59" i="14"/>
  <c r="Z49" i="14"/>
  <c r="Z53" i="14"/>
  <c r="Z45" i="14"/>
  <c r="Z46" i="14"/>
  <c r="Z62" i="14"/>
  <c r="Z66" i="14"/>
  <c r="Z65" i="14"/>
  <c r="Z63" i="14"/>
  <c r="Z58" i="14"/>
  <c r="AK58" i="14" s="1"/>
  <c r="Z52" i="14"/>
  <c r="Z64" i="14"/>
  <c r="Z61" i="14"/>
  <c r="Z68" i="14"/>
  <c r="Z67" i="14"/>
  <c r="Z70" i="14"/>
  <c r="Z69" i="14"/>
  <c r="W56" i="14"/>
  <c r="W51" i="14"/>
  <c r="W55" i="14"/>
  <c r="W59" i="14"/>
  <c r="W49" i="14"/>
  <c r="W53" i="14"/>
  <c r="W45" i="14"/>
  <c r="W46" i="14"/>
  <c r="W62" i="14"/>
  <c r="W66" i="14"/>
  <c r="W65" i="14"/>
  <c r="W63" i="14"/>
  <c r="W58" i="14"/>
  <c r="W52" i="14"/>
  <c r="W64" i="14"/>
  <c r="W61" i="14"/>
  <c r="W68" i="14"/>
  <c r="W67" i="14"/>
  <c r="W70" i="14"/>
  <c r="W69" i="14"/>
  <c r="AJ53" i="14"/>
  <c r="AJ63" i="14"/>
  <c r="AJ56" i="14"/>
  <c r="AJ65" i="14"/>
  <c r="AJ59" i="14"/>
  <c r="AK59" i="14" s="1"/>
  <c r="AJ62" i="14"/>
  <c r="AJ64" i="14"/>
  <c r="AJ45" i="14"/>
  <c r="AJ66" i="14"/>
  <c r="AJ55" i="14"/>
  <c r="AJ51" i="14"/>
  <c r="AJ52" i="14"/>
  <c r="AJ49" i="14"/>
  <c r="AJ69" i="14"/>
  <c r="AJ58" i="14"/>
  <c r="AJ46" i="14"/>
  <c r="AJ67" i="14"/>
  <c r="AJ61" i="14"/>
  <c r="AJ68" i="14"/>
  <c r="AJ70" i="14"/>
  <c r="AI53" i="14"/>
  <c r="AI63" i="14"/>
  <c r="AI56" i="14"/>
  <c r="AI65" i="14"/>
  <c r="AI59" i="14"/>
  <c r="AI62" i="14"/>
  <c r="AI64" i="14"/>
  <c r="AI45" i="14"/>
  <c r="AI66" i="14"/>
  <c r="AI55" i="14"/>
  <c r="AI51" i="14"/>
  <c r="AI52" i="14"/>
  <c r="AI49" i="14"/>
  <c r="AI69" i="14"/>
  <c r="AI58" i="14"/>
  <c r="AI46" i="14"/>
  <c r="AI67" i="14"/>
  <c r="AI61" i="14"/>
  <c r="AI68" i="14"/>
  <c r="AI70" i="14"/>
  <c r="AH53" i="14"/>
  <c r="AH63" i="14"/>
  <c r="AH56" i="14"/>
  <c r="AH65" i="14"/>
  <c r="AH59" i="14"/>
  <c r="AH62" i="14"/>
  <c r="AH64" i="14"/>
  <c r="AH45" i="14"/>
  <c r="AH66" i="14"/>
  <c r="AH55" i="14"/>
  <c r="AH51" i="14"/>
  <c r="AH52" i="14"/>
  <c r="AH49" i="14"/>
  <c r="AK49" i="14" s="1"/>
  <c r="AH69" i="14"/>
  <c r="AH58" i="14"/>
  <c r="AH46" i="14"/>
  <c r="AH67" i="14"/>
  <c r="AH61" i="14"/>
  <c r="AH68" i="14"/>
  <c r="AH70" i="14"/>
  <c r="AG53" i="14"/>
  <c r="AG63" i="14"/>
  <c r="AG56" i="14"/>
  <c r="AG65" i="14"/>
  <c r="AG59" i="14"/>
  <c r="AG62" i="14"/>
  <c r="AG64" i="14"/>
  <c r="AG45" i="14"/>
  <c r="AG66" i="14"/>
  <c r="AG55" i="14"/>
  <c r="AG51" i="14"/>
  <c r="AG52" i="14"/>
  <c r="AG49" i="14"/>
  <c r="AG69" i="14"/>
  <c r="AG58" i="14"/>
  <c r="AG46" i="14"/>
  <c r="AG67" i="14"/>
  <c r="AG61" i="14"/>
  <c r="AG68" i="14"/>
  <c r="AG70" i="14"/>
  <c r="AF53" i="14"/>
  <c r="AF63" i="14"/>
  <c r="AF56" i="14"/>
  <c r="AF65" i="14"/>
  <c r="AF59" i="14"/>
  <c r="AF62" i="14"/>
  <c r="AF64" i="14"/>
  <c r="AF45" i="14"/>
  <c r="AF66" i="14"/>
  <c r="AF55" i="14"/>
  <c r="AF51" i="14"/>
  <c r="AF52" i="14"/>
  <c r="AF49" i="14"/>
  <c r="AF69" i="14"/>
  <c r="AF58" i="14"/>
  <c r="AF46" i="14"/>
  <c r="AF67" i="14"/>
  <c r="AF61" i="14"/>
  <c r="AF68" i="14"/>
  <c r="AF70" i="14"/>
  <c r="AE53" i="14"/>
  <c r="AE63" i="14"/>
  <c r="AE56" i="14"/>
  <c r="AE65" i="14"/>
  <c r="AE59" i="14"/>
  <c r="AE62" i="14"/>
  <c r="AE64" i="14"/>
  <c r="AE45" i="14"/>
  <c r="AE66" i="14"/>
  <c r="AE55" i="14"/>
  <c r="AE51" i="14"/>
  <c r="AE52" i="14"/>
  <c r="AE49" i="14"/>
  <c r="AE69" i="14"/>
  <c r="AE58" i="14"/>
  <c r="AE46" i="14"/>
  <c r="AE67" i="14"/>
  <c r="AE61" i="14"/>
  <c r="AE68" i="14"/>
  <c r="AE70" i="14"/>
  <c r="AD53" i="14"/>
  <c r="AD63" i="14"/>
  <c r="AD56" i="14"/>
  <c r="AD65" i="14"/>
  <c r="AD59" i="14"/>
  <c r="AD62" i="14"/>
  <c r="AD64" i="14"/>
  <c r="AD45" i="14"/>
  <c r="AD66" i="14"/>
  <c r="AD55" i="14"/>
  <c r="AD51" i="14"/>
  <c r="AD52" i="14"/>
  <c r="AD49" i="14"/>
  <c r="AD69" i="14"/>
  <c r="AD58" i="14"/>
  <c r="AD46" i="14"/>
  <c r="AD67" i="14"/>
  <c r="AD61" i="14"/>
  <c r="AD68" i="14"/>
  <c r="AD70" i="14"/>
  <c r="AC53" i="14"/>
  <c r="AC63" i="14"/>
  <c r="AC56" i="14"/>
  <c r="AC65" i="14"/>
  <c r="AC59" i="14"/>
  <c r="AC62" i="14"/>
  <c r="AC64" i="14"/>
  <c r="AC45" i="14"/>
  <c r="AC66" i="14"/>
  <c r="AC55" i="14"/>
  <c r="AC51" i="14"/>
  <c r="AC52" i="14"/>
  <c r="AC49" i="14"/>
  <c r="AC69" i="14"/>
  <c r="AC58" i="14"/>
  <c r="AC46" i="14"/>
  <c r="AC67" i="14"/>
  <c r="AC61" i="14"/>
  <c r="AC68" i="14"/>
  <c r="AC70" i="14"/>
  <c r="Y53" i="14"/>
  <c r="Y63" i="14"/>
  <c r="Y56" i="14"/>
  <c r="Y65" i="14"/>
  <c r="Y59" i="14"/>
  <c r="Y62" i="14"/>
  <c r="Y64" i="14"/>
  <c r="Y45" i="14"/>
  <c r="Y66" i="14"/>
  <c r="Y55" i="14"/>
  <c r="Y51" i="14"/>
  <c r="Y52" i="14"/>
  <c r="Y49" i="14"/>
  <c r="Y69" i="14"/>
  <c r="Y58" i="14"/>
  <c r="Y46" i="14"/>
  <c r="Y67" i="14"/>
  <c r="Y61" i="14"/>
  <c r="Y68" i="14"/>
  <c r="Y70" i="14"/>
  <c r="X53" i="14"/>
  <c r="X63" i="14"/>
  <c r="X56" i="14"/>
  <c r="X65" i="14"/>
  <c r="X59" i="14"/>
  <c r="X62" i="14"/>
  <c r="X64" i="14"/>
  <c r="X45" i="14"/>
  <c r="X66" i="14"/>
  <c r="X55" i="14"/>
  <c r="X51" i="14"/>
  <c r="X52" i="14"/>
  <c r="X49" i="14"/>
  <c r="X69" i="14"/>
  <c r="X58" i="14"/>
  <c r="X46" i="14"/>
  <c r="X67" i="14"/>
  <c r="X61" i="14"/>
  <c r="X68" i="14"/>
  <c r="X70" i="14"/>
  <c r="N34" i="14"/>
  <c r="N25" i="14"/>
  <c r="N24" i="14"/>
  <c r="N17" i="14"/>
  <c r="N30" i="14"/>
  <c r="N21" i="14"/>
  <c r="N33" i="14"/>
  <c r="N23" i="14"/>
  <c r="N32" i="14"/>
  <c r="N7" i="14"/>
  <c r="N22" i="14"/>
  <c r="N13" i="14"/>
  <c r="N16" i="14"/>
  <c r="N20" i="14"/>
  <c r="N31" i="14"/>
  <c r="N19" i="14"/>
  <c r="N28" i="14"/>
  <c r="N15" i="14"/>
  <c r="N27" i="14"/>
  <c r="N29" i="14"/>
  <c r="N5" i="14"/>
  <c r="N4" i="14"/>
  <c r="N14" i="14"/>
  <c r="N10" i="14"/>
  <c r="N8" i="14"/>
  <c r="N3" i="14"/>
  <c r="N12" i="14"/>
  <c r="N11" i="14"/>
  <c r="N9" i="14"/>
  <c r="N6" i="14"/>
  <c r="N26" i="14"/>
  <c r="N18" i="14"/>
  <c r="DB35" i="14"/>
  <c r="DC35" i="14"/>
  <c r="DD35" i="14"/>
  <c r="DE35" i="14"/>
  <c r="DF3" i="14"/>
  <c r="DF4" i="14"/>
  <c r="DF5" i="14"/>
  <c r="DF6" i="14"/>
  <c r="DF7" i="14"/>
  <c r="DF8" i="14"/>
  <c r="DF9" i="14"/>
  <c r="DF10" i="14"/>
  <c r="DF11" i="14"/>
  <c r="DF35" i="14" s="1"/>
  <c r="DF12" i="14"/>
  <c r="DF13" i="14"/>
  <c r="DF14" i="14"/>
  <c r="DF15" i="14"/>
  <c r="DF16" i="14"/>
  <c r="DF17" i="14"/>
  <c r="DF18" i="14"/>
  <c r="DF19" i="14"/>
  <c r="DF20" i="14"/>
  <c r="DF21" i="14"/>
  <c r="DF22" i="14"/>
  <c r="DF23" i="14"/>
  <c r="DF24" i="14"/>
  <c r="DF25" i="14"/>
  <c r="DF26" i="14"/>
  <c r="DF27" i="14"/>
  <c r="DF28" i="14"/>
  <c r="DF29" i="14"/>
  <c r="DF30" i="14"/>
  <c r="DF31" i="14"/>
  <c r="DF32" i="14"/>
  <c r="DF33" i="14"/>
  <c r="DF34" i="14"/>
  <c r="CT35" i="14"/>
  <c r="CU35" i="14"/>
  <c r="CV35" i="14"/>
  <c r="CW35" i="14"/>
  <c r="CX3" i="14"/>
  <c r="CX4" i="14"/>
  <c r="CX5" i="14"/>
  <c r="CX6" i="14"/>
  <c r="CX7" i="14"/>
  <c r="CX35" i="14" s="1"/>
  <c r="CX8" i="14"/>
  <c r="CX9" i="14"/>
  <c r="CX10" i="14"/>
  <c r="CX11" i="14"/>
  <c r="CX12" i="14"/>
  <c r="CX13" i="14"/>
  <c r="CX14" i="14"/>
  <c r="CX15" i="14"/>
  <c r="CX16" i="14"/>
  <c r="CX17" i="14"/>
  <c r="CX18" i="14"/>
  <c r="CX19" i="14"/>
  <c r="CX20" i="14"/>
  <c r="CX21" i="14"/>
  <c r="CX22" i="14"/>
  <c r="CX23" i="14"/>
  <c r="CX24" i="14"/>
  <c r="CX25" i="14"/>
  <c r="CX26" i="14"/>
  <c r="CX27" i="14"/>
  <c r="CX28" i="14"/>
  <c r="CX29" i="14"/>
  <c r="CX30" i="14"/>
  <c r="CX31" i="14"/>
  <c r="CX32" i="14"/>
  <c r="CX33" i="14"/>
  <c r="CX34" i="14"/>
  <c r="CL35" i="14"/>
  <c r="CM35" i="14"/>
  <c r="CN35" i="14"/>
  <c r="CO35" i="14"/>
  <c r="CP3" i="14"/>
  <c r="CP4" i="14"/>
  <c r="CP5" i="14"/>
  <c r="CP6" i="14"/>
  <c r="CP7" i="14"/>
  <c r="CP8" i="14"/>
  <c r="CP9" i="14"/>
  <c r="CP10" i="14"/>
  <c r="CP11" i="14"/>
  <c r="CP12" i="14"/>
  <c r="CP13" i="14"/>
  <c r="CP14" i="14"/>
  <c r="CP15" i="14"/>
  <c r="CP16" i="14"/>
  <c r="CP17" i="14"/>
  <c r="CP18" i="14"/>
  <c r="CP19" i="14"/>
  <c r="CP20" i="14"/>
  <c r="CP21" i="14"/>
  <c r="CP22" i="14"/>
  <c r="CP23" i="14"/>
  <c r="CP24" i="14"/>
  <c r="CP25" i="14"/>
  <c r="CP26" i="14"/>
  <c r="CP27" i="14"/>
  <c r="CP28" i="14"/>
  <c r="CP29" i="14"/>
  <c r="CP30" i="14"/>
  <c r="CP31" i="14"/>
  <c r="CP32" i="14"/>
  <c r="CP33" i="14"/>
  <c r="CP34" i="14"/>
  <c r="CD35" i="14"/>
  <c r="CE35" i="14"/>
  <c r="CF35" i="14"/>
  <c r="CG35" i="14"/>
  <c r="CH3" i="14"/>
  <c r="CH4" i="14"/>
  <c r="CH5" i="14"/>
  <c r="CH6" i="14"/>
  <c r="CH7" i="14"/>
  <c r="CH8" i="14"/>
  <c r="CH9" i="14"/>
  <c r="CH10" i="14"/>
  <c r="CH11" i="14"/>
  <c r="CH12" i="14"/>
  <c r="CH13" i="14"/>
  <c r="CH14" i="14"/>
  <c r="CH15" i="14"/>
  <c r="CH16" i="14"/>
  <c r="CH17" i="14"/>
  <c r="CH19" i="14"/>
  <c r="CH18" i="14"/>
  <c r="CH20" i="14"/>
  <c r="CH21" i="14"/>
  <c r="CH22" i="14"/>
  <c r="CH23" i="14"/>
  <c r="CH24" i="14"/>
  <c r="CH25" i="14"/>
  <c r="CH26" i="14"/>
  <c r="CH27" i="14"/>
  <c r="CH28" i="14"/>
  <c r="CH29" i="14"/>
  <c r="CH30" i="14"/>
  <c r="CH31" i="14"/>
  <c r="CH32" i="14"/>
  <c r="CH33" i="14"/>
  <c r="CH34" i="14"/>
  <c r="BV35" i="14"/>
  <c r="BW35" i="14"/>
  <c r="BX35" i="14"/>
  <c r="BY35" i="14"/>
  <c r="BZ3" i="14"/>
  <c r="BZ4" i="14"/>
  <c r="BZ5" i="14"/>
  <c r="BZ6" i="14"/>
  <c r="BZ7" i="14"/>
  <c r="BZ8" i="14"/>
  <c r="BZ9" i="14"/>
  <c r="BZ10" i="14"/>
  <c r="BZ12" i="14"/>
  <c r="BZ11" i="14"/>
  <c r="BZ13" i="14"/>
  <c r="BZ14" i="14"/>
  <c r="BZ15" i="14"/>
  <c r="BZ16" i="14"/>
  <c r="BZ17" i="14"/>
  <c r="BZ18" i="14"/>
  <c r="BZ19" i="14"/>
  <c r="BZ21" i="14"/>
  <c r="BZ20" i="14"/>
  <c r="BZ23" i="14"/>
  <c r="BZ22" i="14"/>
  <c r="BZ26" i="14"/>
  <c r="BZ25" i="14"/>
  <c r="BZ24" i="14"/>
  <c r="BZ28" i="14"/>
  <c r="BZ27" i="14"/>
  <c r="BZ29" i="14"/>
  <c r="BZ30" i="14"/>
  <c r="BZ32" i="14"/>
  <c r="BZ31" i="14"/>
  <c r="BZ33" i="14"/>
  <c r="BZ34" i="14"/>
  <c r="BN35" i="14"/>
  <c r="BO35" i="14"/>
  <c r="BP35" i="14"/>
  <c r="BQ35" i="14"/>
  <c r="BR3" i="14"/>
  <c r="BR4" i="14"/>
  <c r="BR5" i="14"/>
  <c r="BR6" i="14"/>
  <c r="BR7" i="14"/>
  <c r="BR8" i="14"/>
  <c r="BR9" i="14"/>
  <c r="BR11" i="14"/>
  <c r="BR10" i="14"/>
  <c r="BR12" i="14"/>
  <c r="BR13" i="14"/>
  <c r="BR14" i="14"/>
  <c r="BR15" i="14"/>
  <c r="BR17" i="14"/>
  <c r="BR16" i="14"/>
  <c r="BR18" i="14"/>
  <c r="BR19" i="14"/>
  <c r="BR20" i="14"/>
  <c r="BR21" i="14"/>
  <c r="BR22" i="14"/>
  <c r="BR23" i="14"/>
  <c r="BR24" i="14"/>
  <c r="BR25" i="14"/>
  <c r="BR26" i="14"/>
  <c r="BR27" i="14"/>
  <c r="BR28" i="14"/>
  <c r="BR29" i="14"/>
  <c r="BR30" i="14"/>
  <c r="BR31" i="14"/>
  <c r="BR32" i="14"/>
  <c r="BR33" i="14"/>
  <c r="BR34" i="14"/>
  <c r="BF35" i="14"/>
  <c r="BG35" i="14"/>
  <c r="BH35" i="14"/>
  <c r="BI35" i="14"/>
  <c r="BJ3" i="14"/>
  <c r="BJ4" i="14"/>
  <c r="BJ5" i="14"/>
  <c r="BJ6" i="14"/>
  <c r="BJ7" i="14"/>
  <c r="BJ8" i="14"/>
  <c r="BJ9" i="14"/>
  <c r="BJ10" i="14"/>
  <c r="BJ11" i="14"/>
  <c r="BJ12" i="14"/>
  <c r="BJ13" i="14"/>
  <c r="BJ14" i="14"/>
  <c r="BJ15" i="14"/>
  <c r="BJ16" i="14"/>
  <c r="BJ17" i="14"/>
  <c r="BJ18" i="14"/>
  <c r="BJ19" i="14"/>
  <c r="BJ20" i="14"/>
  <c r="BJ21" i="14"/>
  <c r="BJ22" i="14"/>
  <c r="BJ23" i="14"/>
  <c r="BJ24" i="14"/>
  <c r="BJ25" i="14"/>
  <c r="BJ26" i="14"/>
  <c r="BJ27" i="14"/>
  <c r="BJ28" i="14"/>
  <c r="BJ29" i="14"/>
  <c r="BJ30" i="14"/>
  <c r="BJ31" i="14"/>
  <c r="BJ32" i="14"/>
  <c r="BJ33" i="14"/>
  <c r="BJ34" i="14"/>
  <c r="AX35" i="14"/>
  <c r="AY35" i="14"/>
  <c r="AZ35" i="14"/>
  <c r="BA35" i="14"/>
  <c r="BB3" i="14"/>
  <c r="BB5" i="14"/>
  <c r="BB4" i="14"/>
  <c r="BB6" i="14"/>
  <c r="BB7" i="14"/>
  <c r="BB8" i="14"/>
  <c r="BB9" i="14"/>
  <c r="BB10" i="14"/>
  <c r="BB11" i="14"/>
  <c r="BB12" i="14"/>
  <c r="BB13" i="14"/>
  <c r="BB14" i="14"/>
  <c r="BB15" i="14"/>
  <c r="BB16" i="14"/>
  <c r="BB17" i="14"/>
  <c r="BB18" i="14"/>
  <c r="BB19" i="14"/>
  <c r="BB20" i="14"/>
  <c r="BB21" i="14"/>
  <c r="BB22" i="14"/>
  <c r="BB23" i="14"/>
  <c r="BB24" i="14"/>
  <c r="BB26" i="14"/>
  <c r="BB25" i="14"/>
  <c r="BB27" i="14"/>
  <c r="BB28" i="14"/>
  <c r="BB29" i="14"/>
  <c r="BB30" i="14"/>
  <c r="BB31" i="14"/>
  <c r="BB32" i="14"/>
  <c r="BB33" i="14"/>
  <c r="BB34" i="14"/>
  <c r="AT3" i="14"/>
  <c r="AT4" i="14"/>
  <c r="AT5" i="14"/>
  <c r="AT6" i="14"/>
  <c r="AT7" i="14"/>
  <c r="AT8" i="14"/>
  <c r="AT9" i="14"/>
  <c r="AT10" i="14"/>
  <c r="AT11" i="14"/>
  <c r="AT12" i="14"/>
  <c r="AT13" i="14"/>
  <c r="AT14" i="14"/>
  <c r="AT15" i="14"/>
  <c r="AT16" i="14"/>
  <c r="AT17" i="14"/>
  <c r="AT18" i="14"/>
  <c r="AT19" i="14"/>
  <c r="AT20" i="14"/>
  <c r="AT21" i="14"/>
  <c r="AT22" i="14"/>
  <c r="AT23" i="14"/>
  <c r="AT24" i="14"/>
  <c r="AT25" i="14"/>
  <c r="AT26" i="14"/>
  <c r="AT27" i="14"/>
  <c r="AT28" i="14"/>
  <c r="AT29" i="14"/>
  <c r="AT30" i="14"/>
  <c r="AT31" i="14"/>
  <c r="AT32" i="14"/>
  <c r="AT33" i="14"/>
  <c r="AT34" i="14"/>
  <c r="AP35" i="14"/>
  <c r="AQ35" i="14"/>
  <c r="AR35" i="14"/>
  <c r="AS35" i="14"/>
  <c r="AL3" i="14"/>
  <c r="AL5" i="14"/>
  <c r="AL4" i="14"/>
  <c r="AL6" i="14"/>
  <c r="AL7" i="14"/>
  <c r="AL8" i="14"/>
  <c r="AL9" i="14"/>
  <c r="AL10" i="14"/>
  <c r="AL11" i="14"/>
  <c r="AL35" i="14" s="1"/>
  <c r="AL12" i="14"/>
  <c r="AL13" i="14"/>
  <c r="AL14" i="14"/>
  <c r="AL15" i="14"/>
  <c r="AL16" i="14"/>
  <c r="AL17" i="14"/>
  <c r="AL18" i="14"/>
  <c r="AL19" i="14"/>
  <c r="AL20" i="14"/>
  <c r="AL21" i="14"/>
  <c r="AL22" i="14"/>
  <c r="AL23" i="14"/>
  <c r="AL25" i="14"/>
  <c r="AL24" i="14"/>
  <c r="AL27" i="14"/>
  <c r="AL26" i="14"/>
  <c r="AL28" i="14"/>
  <c r="AL29" i="14"/>
  <c r="AL30" i="14"/>
  <c r="AL31" i="14"/>
  <c r="AL32" i="14"/>
  <c r="AL33" i="14"/>
  <c r="AL34" i="14"/>
  <c r="AH35" i="14"/>
  <c r="AI35" i="14"/>
  <c r="AJ35" i="14"/>
  <c r="AK35" i="14"/>
  <c r="Z35" i="14"/>
  <c r="AA35" i="14"/>
  <c r="AB35" i="14"/>
  <c r="AC35" i="14"/>
  <c r="AD4" i="14"/>
  <c r="AD5" i="14"/>
  <c r="AD6" i="14"/>
  <c r="AD7" i="14"/>
  <c r="AD8" i="14"/>
  <c r="AD10" i="14"/>
  <c r="AD9" i="14"/>
  <c r="AD11" i="14"/>
  <c r="AD12" i="14"/>
  <c r="AD13" i="14"/>
  <c r="AD14" i="14"/>
  <c r="AD15" i="14"/>
  <c r="AD16" i="14"/>
  <c r="AD17" i="14"/>
  <c r="AD18" i="14"/>
  <c r="AD19" i="14"/>
  <c r="AD20" i="14"/>
  <c r="AD21" i="14"/>
  <c r="AD22" i="14"/>
  <c r="AD23" i="14"/>
  <c r="AD24" i="14"/>
  <c r="AD25" i="14"/>
  <c r="AD26" i="14"/>
  <c r="AD27" i="14"/>
  <c r="AD28" i="14"/>
  <c r="AD29" i="14"/>
  <c r="AD30" i="14"/>
  <c r="AD31" i="14"/>
  <c r="AD32" i="14"/>
  <c r="AD33" i="14"/>
  <c r="AD34" i="14"/>
  <c r="R35" i="14"/>
  <c r="S35" i="14"/>
  <c r="T35" i="14"/>
  <c r="U35" i="14"/>
  <c r="V3" i="14"/>
  <c r="V4" i="14"/>
  <c r="V5" i="14"/>
  <c r="V6" i="14"/>
  <c r="V7" i="14"/>
  <c r="V8" i="14"/>
  <c r="V9" i="14"/>
  <c r="V10" i="14"/>
  <c r="V11" i="14"/>
  <c r="V12" i="14"/>
  <c r="V13" i="14"/>
  <c r="V15" i="14"/>
  <c r="V14" i="14"/>
  <c r="V16" i="14"/>
  <c r="V17" i="14"/>
  <c r="V18" i="14"/>
  <c r="V19" i="14"/>
  <c r="V20" i="14"/>
  <c r="V21" i="14"/>
  <c r="V22" i="14"/>
  <c r="V23" i="14"/>
  <c r="V24" i="14"/>
  <c r="V25" i="14"/>
  <c r="V26" i="14"/>
  <c r="V27" i="14"/>
  <c r="V28" i="14"/>
  <c r="V29" i="14"/>
  <c r="V30" i="14"/>
  <c r="V31" i="14"/>
  <c r="V32" i="14"/>
  <c r="V33" i="14"/>
  <c r="V34" i="14"/>
  <c r="J35" i="14"/>
  <c r="K35" i="14"/>
  <c r="L35" i="14"/>
  <c r="M35" i="14"/>
  <c r="B35" i="14"/>
  <c r="C35" i="14"/>
  <c r="D35" i="14"/>
  <c r="E35" i="14"/>
  <c r="F9" i="14"/>
  <c r="F13" i="14"/>
  <c r="F4" i="14"/>
  <c r="F17" i="14"/>
  <c r="F23" i="14"/>
  <c r="F16" i="14"/>
  <c r="F15" i="14"/>
  <c r="F3" i="14"/>
  <c r="F12" i="14"/>
  <c r="F20" i="14"/>
  <c r="F5" i="14"/>
  <c r="F30" i="14"/>
  <c r="F33" i="14"/>
  <c r="F18" i="14"/>
  <c r="F10" i="14"/>
  <c r="F25" i="14"/>
  <c r="F28" i="14"/>
  <c r="F8" i="14"/>
  <c r="F11" i="14"/>
  <c r="F6" i="14"/>
  <c r="F29" i="14"/>
  <c r="F7" i="14"/>
  <c r="F19" i="14"/>
  <c r="F34" i="14"/>
  <c r="F24" i="14"/>
  <c r="F22" i="14"/>
  <c r="F26" i="14"/>
  <c r="F27" i="14"/>
  <c r="F21" i="14"/>
  <c r="F14" i="14"/>
  <c r="F31" i="14"/>
  <c r="F32" i="14"/>
  <c r="R40" i="3"/>
  <c r="I50" i="3"/>
  <c r="H17" i="3"/>
  <c r="H26"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M72" i="3"/>
  <c r="N72" i="3"/>
  <c r="O72" i="3"/>
  <c r="L72" i="3"/>
  <c r="F72" i="3"/>
  <c r="E72" i="3"/>
  <c r="D72" i="3"/>
  <c r="C72"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I34" i="12"/>
  <c r="L34" i="12"/>
  <c r="K34" i="12"/>
  <c r="J6" i="12" s="1"/>
  <c r="M25" i="12"/>
  <c r="M17" i="12"/>
  <c r="M10" i="12"/>
  <c r="M24" i="12"/>
  <c r="M26" i="12"/>
  <c r="M29" i="12"/>
  <c r="M30" i="12"/>
  <c r="M28" i="12"/>
  <c r="M15" i="12"/>
  <c r="M27" i="12"/>
  <c r="M18" i="12"/>
  <c r="M20" i="12"/>
  <c r="M21" i="12"/>
  <c r="M33" i="12"/>
  <c r="M2" i="12"/>
  <c r="M16" i="12"/>
  <c r="M19" i="12"/>
  <c r="M11" i="12"/>
  <c r="M12" i="12"/>
  <c r="M7" i="12"/>
  <c r="M23" i="12"/>
  <c r="M13" i="12"/>
  <c r="M3" i="12"/>
  <c r="M8" i="12"/>
  <c r="M4" i="12"/>
  <c r="M5" i="12"/>
  <c r="M31" i="12"/>
  <c r="M9" i="12"/>
  <c r="M14" i="12"/>
  <c r="M32" i="12"/>
  <c r="M22" i="12"/>
  <c r="M6" i="12"/>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N1" i="9"/>
  <c r="K238" i="9" s="1"/>
  <c r="K46" i="8"/>
  <c r="S45" i="8" s="1"/>
  <c r="C51" i="8"/>
  <c r="T32" i="8"/>
  <c r="Q37" i="8"/>
  <c r="T33" i="8"/>
  <c r="T34" i="8"/>
  <c r="T35" i="8"/>
  <c r="T36" i="8"/>
  <c r="L51" i="8"/>
  <c r="L45" i="8"/>
  <c r="S44" i="8" s="1"/>
  <c r="D51" i="8"/>
  <c r="D45" i="8"/>
  <c r="K58" i="8"/>
  <c r="K57" i="8"/>
  <c r="O56" i="8" s="1"/>
  <c r="P56" i="8" s="1"/>
  <c r="D39" i="8"/>
  <c r="C40" i="8"/>
  <c r="L52" i="8"/>
  <c r="K52" i="8"/>
  <c r="K51" i="8"/>
  <c r="O50" i="8" s="1"/>
  <c r="P50" i="8" s="1"/>
  <c r="D40" i="8"/>
  <c r="C39" i="8"/>
  <c r="L57" i="8"/>
  <c r="L58" i="8"/>
  <c r="L46" i="8"/>
  <c r="K45" i="8"/>
  <c r="K64" i="8"/>
  <c r="S59" i="8" s="1"/>
  <c r="AE61" i="8" s="1"/>
  <c r="AE62" i="8" s="1"/>
  <c r="L63" i="8"/>
  <c r="L64" i="8"/>
  <c r="K63" i="8"/>
  <c r="D69" i="8"/>
  <c r="G68" i="8" s="1"/>
  <c r="H68" i="8" s="1"/>
  <c r="C70" i="8"/>
  <c r="D70" i="8"/>
  <c r="C69" i="8"/>
  <c r="D57" i="8"/>
  <c r="S56" i="8" s="1"/>
  <c r="C58" i="8"/>
  <c r="S57" i="8" s="1"/>
  <c r="C46" i="8"/>
  <c r="C52" i="8"/>
  <c r="D58" i="8"/>
  <c r="T56" i="8" s="1"/>
  <c r="C57" i="8"/>
  <c r="D52" i="8"/>
  <c r="D46" i="8"/>
  <c r="T44" i="8" s="1"/>
  <c r="C45" i="8"/>
  <c r="T45" i="8" s="1"/>
  <c r="T46" i="8" s="1"/>
  <c r="T49" i="8" s="1"/>
  <c r="D33" i="8"/>
  <c r="C34" i="8"/>
  <c r="C33" i="8"/>
  <c r="D34" i="8"/>
  <c r="L69" i="8"/>
  <c r="K69" i="8"/>
  <c r="C63" i="8"/>
  <c r="S58" i="8" s="1"/>
  <c r="D64" i="8"/>
  <c r="C64" i="8"/>
  <c r="G63" i="8" s="1"/>
  <c r="H63" i="8" s="1"/>
  <c r="D63" i="8"/>
  <c r="D27" i="8"/>
  <c r="C27" i="8"/>
  <c r="D28" i="8"/>
  <c r="C28" i="8"/>
  <c r="D21" i="8"/>
  <c r="C21" i="8"/>
  <c r="G22" i="8" s="1"/>
  <c r="H22" i="8" s="1"/>
  <c r="D22" i="8"/>
  <c r="C22" i="8"/>
  <c r="D15" i="8"/>
  <c r="C15" i="8"/>
  <c r="D16" i="8"/>
  <c r="C16" i="8"/>
  <c r="L70" i="8"/>
  <c r="K70" i="8"/>
  <c r="C3" i="8"/>
  <c r="D3" i="8"/>
  <c r="D4" i="8"/>
  <c r="C4" i="8"/>
  <c r="I19" i="3"/>
  <c r="I15" i="3"/>
  <c r="I12" i="3"/>
  <c r="H9" i="3"/>
  <c r="AG38" i="1"/>
  <c r="AG39" i="1"/>
  <c r="AG40" i="1"/>
  <c r="AG41" i="1"/>
  <c r="AG42" i="1"/>
  <c r="AG43" i="1"/>
  <c r="AG44" i="1"/>
  <c r="AG45" i="1"/>
  <c r="AG46" i="1"/>
  <c r="AG47" i="1"/>
  <c r="AG48" i="1"/>
  <c r="AG49" i="1"/>
  <c r="AG50" i="1"/>
  <c r="AG51" i="1"/>
  <c r="AG73" i="1" s="1"/>
  <c r="AG52" i="1"/>
  <c r="AG53" i="1"/>
  <c r="AG37" i="1"/>
  <c r="AA38" i="1"/>
  <c r="AA39" i="1"/>
  <c r="AA40" i="1"/>
  <c r="AA41" i="1"/>
  <c r="AA42" i="1"/>
  <c r="AA43" i="1"/>
  <c r="AA44" i="1"/>
  <c r="AA45" i="1"/>
  <c r="AA46" i="1"/>
  <c r="AA47" i="1"/>
  <c r="AA48" i="1"/>
  <c r="AA49" i="1"/>
  <c r="AA50" i="1"/>
  <c r="AA51" i="1"/>
  <c r="AA73" i="1" s="1"/>
  <c r="AA52" i="1"/>
  <c r="AA53" i="1"/>
  <c r="AA37" i="1"/>
  <c r="Q38" i="1"/>
  <c r="Q39" i="1"/>
  <c r="Q40" i="1"/>
  <c r="Q41" i="1"/>
  <c r="Q42" i="1"/>
  <c r="Q43" i="1"/>
  <c r="Q44" i="1"/>
  <c r="Q45" i="1"/>
  <c r="Q46" i="1"/>
  <c r="Q47" i="1"/>
  <c r="Q48" i="1"/>
  <c r="Q49" i="1"/>
  <c r="Q50" i="1"/>
  <c r="Q51" i="1"/>
  <c r="Q73" i="1" s="1"/>
  <c r="Q52" i="1"/>
  <c r="Q53" i="1"/>
  <c r="Q37" i="1"/>
  <c r="R38" i="1"/>
  <c r="R39" i="1"/>
  <c r="R40" i="1"/>
  <c r="R41" i="1"/>
  <c r="R42" i="1"/>
  <c r="R43" i="1"/>
  <c r="R44" i="1"/>
  <c r="R45" i="1"/>
  <c r="R46" i="1"/>
  <c r="R47" i="1"/>
  <c r="R48" i="1"/>
  <c r="R49" i="1"/>
  <c r="R50" i="1"/>
  <c r="R51" i="1"/>
  <c r="R73" i="1" s="1"/>
  <c r="R52" i="1"/>
  <c r="R53" i="1"/>
  <c r="R37" i="1"/>
  <c r="O38" i="1"/>
  <c r="O39" i="1"/>
  <c r="O40" i="1"/>
  <c r="O41" i="1"/>
  <c r="O42" i="1"/>
  <c r="O43" i="1"/>
  <c r="O44" i="1"/>
  <c r="O45" i="1"/>
  <c r="O46" i="1"/>
  <c r="O47" i="1"/>
  <c r="O48" i="1"/>
  <c r="O49" i="1"/>
  <c r="O50" i="1"/>
  <c r="O51" i="1"/>
  <c r="O73" i="1" s="1"/>
  <c r="O52" i="1"/>
  <c r="O53" i="1"/>
  <c r="O37" i="1"/>
  <c r="H30" i="3"/>
  <c r="A1" i="5"/>
  <c r="EI33" i="6"/>
  <c r="EI30" i="6"/>
  <c r="EI29" i="6"/>
  <c r="EF33" i="6"/>
  <c r="EF30" i="6"/>
  <c r="EF29" i="6"/>
  <c r="EF64" i="6"/>
  <c r="EF63" i="6"/>
  <c r="EF62" i="6"/>
  <c r="EF61" i="6"/>
  <c r="EF60" i="6"/>
  <c r="EF59" i="6"/>
  <c r="EF58" i="6"/>
  <c r="EF57" i="6"/>
  <c r="EF56" i="6"/>
  <c r="EF55" i="6"/>
  <c r="EF54" i="6"/>
  <c r="EF53" i="6"/>
  <c r="EF52" i="6"/>
  <c r="EF51" i="6"/>
  <c r="EF50" i="6"/>
  <c r="EF49" i="6"/>
  <c r="EP2008" i="6"/>
  <c r="EQ2008" i="6" s="1"/>
  <c r="ER2008" i="6"/>
  <c r="EP2009" i="6"/>
  <c r="EQ2009" i="6" s="1"/>
  <c r="ER2009" i="6"/>
  <c r="EP2010" i="6"/>
  <c r="EQ2010" i="6" s="1"/>
  <c r="ER2010" i="6"/>
  <c r="EP2011" i="6"/>
  <c r="EQ2011" i="6" s="1"/>
  <c r="ER2011" i="6"/>
  <c r="EP2012" i="6"/>
  <c r="EQ2012" i="6" s="1"/>
  <c r="ER2012" i="6"/>
  <c r="EP2013" i="6"/>
  <c r="EQ2013" i="6" s="1"/>
  <c r="ER2013" i="6"/>
  <c r="EP2014" i="6"/>
  <c r="EQ2014" i="6" s="1"/>
  <c r="ER2014" i="6"/>
  <c r="EP2015" i="6"/>
  <c r="EQ2015" i="6" s="1"/>
  <c r="ER2015" i="6"/>
  <c r="EP2016" i="6"/>
  <c r="EQ2016" i="6" s="1"/>
  <c r="ER2016" i="6"/>
  <c r="EP2017" i="6"/>
  <c r="EQ2017" i="6" s="1"/>
  <c r="ER2017" i="6"/>
  <c r="EP2018" i="6"/>
  <c r="EQ2018" i="6" s="1"/>
  <c r="ER2018" i="6"/>
  <c r="EP2019" i="6"/>
  <c r="EQ2019" i="6" s="1"/>
  <c r="ER2019" i="6"/>
  <c r="EP2020" i="6"/>
  <c r="EQ2020" i="6" s="1"/>
  <c r="ER2020" i="6"/>
  <c r="EP2021" i="6"/>
  <c r="EQ2021" i="6" s="1"/>
  <c r="ER2021" i="6"/>
  <c r="EP2022" i="6"/>
  <c r="EQ2022" i="6" s="1"/>
  <c r="ER2022" i="6"/>
  <c r="EP2023" i="6"/>
  <c r="EQ2023" i="6" s="1"/>
  <c r="ER2023" i="6"/>
  <c r="EP2024" i="6"/>
  <c r="EQ2024" i="6" s="1"/>
  <c r="ER2024" i="6"/>
  <c r="EP2025" i="6"/>
  <c r="EQ2025" i="6" s="1"/>
  <c r="ER2025" i="6"/>
  <c r="EP2026" i="6"/>
  <c r="EQ2026" i="6" s="1"/>
  <c r="ER2026" i="6"/>
  <c r="EP2027" i="6"/>
  <c r="EQ2027" i="6" s="1"/>
  <c r="ER2027" i="6"/>
  <c r="EP2028" i="6"/>
  <c r="EQ2028" i="6" s="1"/>
  <c r="ER2028" i="6"/>
  <c r="EP2029" i="6"/>
  <c r="EQ2029" i="6" s="1"/>
  <c r="ER2029" i="6"/>
  <c r="EP2030" i="6"/>
  <c r="EQ2030" i="6" s="1"/>
  <c r="ER2030" i="6"/>
  <c r="EP2031" i="6"/>
  <c r="EQ2031" i="6" s="1"/>
  <c r="ER2031" i="6"/>
  <c r="EP2032" i="6"/>
  <c r="EQ2032" i="6" s="1"/>
  <c r="ER2032" i="6"/>
  <c r="EP2033" i="6"/>
  <c r="EQ2033" i="6" s="1"/>
  <c r="ER2033" i="6"/>
  <c r="EP2034" i="6"/>
  <c r="EQ2034" i="6" s="1"/>
  <c r="ER2034" i="6"/>
  <c r="EP2035" i="6"/>
  <c r="EQ2035" i="6" s="1"/>
  <c r="ER2035" i="6"/>
  <c r="EP2036" i="6"/>
  <c r="EQ2036" i="6" s="1"/>
  <c r="ER2036" i="6"/>
  <c r="EP2037" i="6"/>
  <c r="EQ2037" i="6" s="1"/>
  <c r="ER2037" i="6"/>
  <c r="EP2038" i="6"/>
  <c r="EQ2038" i="6" s="1"/>
  <c r="ER2038" i="6"/>
  <c r="EP2039" i="6"/>
  <c r="EQ2039" i="6" s="1"/>
  <c r="ER2039" i="6"/>
  <c r="EP2040" i="6"/>
  <c r="EQ2040" i="6" s="1"/>
  <c r="ER2040" i="6"/>
  <c r="EP2041" i="6"/>
  <c r="EQ2041" i="6" s="1"/>
  <c r="ER2041" i="6"/>
  <c r="EP2042" i="6"/>
  <c r="EQ2042" i="6" s="1"/>
  <c r="ER2042" i="6"/>
  <c r="EP2043" i="6"/>
  <c r="EQ2043" i="6" s="1"/>
  <c r="ER2043" i="6"/>
  <c r="EP2044" i="6"/>
  <c r="EQ2044" i="6" s="1"/>
  <c r="ER2044" i="6"/>
  <c r="EP2045" i="6"/>
  <c r="EQ2045" i="6" s="1"/>
  <c r="ER2045" i="6"/>
  <c r="EP2046" i="6"/>
  <c r="EQ2046" i="6" s="1"/>
  <c r="ER2046" i="6"/>
  <c r="EP2047" i="6"/>
  <c r="EQ2047" i="6" s="1"/>
  <c r="ER2047" i="6"/>
  <c r="EP2048" i="6"/>
  <c r="EQ2048" i="6" s="1"/>
  <c r="ER2048" i="6"/>
  <c r="EP2049" i="6"/>
  <c r="EQ2049" i="6" s="1"/>
  <c r="ER2049" i="6"/>
  <c r="EP2050" i="6"/>
  <c r="EQ2050" i="6" s="1"/>
  <c r="ER2050" i="6"/>
  <c r="EP2051" i="6"/>
  <c r="EQ2051" i="6" s="1"/>
  <c r="ER2051" i="6"/>
  <c r="EP2052" i="6"/>
  <c r="EQ2052" i="6" s="1"/>
  <c r="ER2052" i="6"/>
  <c r="EP2053" i="6"/>
  <c r="EQ2053" i="6" s="1"/>
  <c r="ER2053" i="6"/>
  <c r="EP2054" i="6"/>
  <c r="EQ2054" i="6" s="1"/>
  <c r="ER2054" i="6"/>
  <c r="EP2055" i="6"/>
  <c r="EQ2055" i="6" s="1"/>
  <c r="ER2055" i="6"/>
  <c r="EP2056" i="6"/>
  <c r="EQ2056" i="6" s="1"/>
  <c r="ER2056" i="6"/>
  <c r="EP2057" i="6"/>
  <c r="EQ2057" i="6" s="1"/>
  <c r="ER2057" i="6"/>
  <c r="EP2058" i="6"/>
  <c r="EQ2058" i="6" s="1"/>
  <c r="ER2058" i="6"/>
  <c r="EP2059" i="6"/>
  <c r="EQ2059" i="6" s="1"/>
  <c r="ER2059" i="6"/>
  <c r="EP2060" i="6"/>
  <c r="EQ2060" i="6" s="1"/>
  <c r="ER2060" i="6"/>
  <c r="EP2061" i="6"/>
  <c r="EQ2061" i="6" s="1"/>
  <c r="ER2061" i="6"/>
  <c r="EP2062" i="6"/>
  <c r="EQ2062" i="6" s="1"/>
  <c r="ER2062" i="6"/>
  <c r="EP2063" i="6"/>
  <c r="EQ2063" i="6" s="1"/>
  <c r="ER2063" i="6"/>
  <c r="EP2064" i="6"/>
  <c r="EQ2064" i="6" s="1"/>
  <c r="ER2064" i="6"/>
  <c r="EP2065" i="6"/>
  <c r="EQ2065" i="6" s="1"/>
  <c r="ER2065" i="6"/>
  <c r="EP2066" i="6"/>
  <c r="EQ2066" i="6" s="1"/>
  <c r="ER2066" i="6"/>
  <c r="EP2067" i="6"/>
  <c r="EQ2067" i="6" s="1"/>
  <c r="ER2067" i="6"/>
  <c r="EP2068" i="6"/>
  <c r="EQ2068" i="6" s="1"/>
  <c r="ER2068" i="6"/>
  <c r="EP2069" i="6"/>
  <c r="EQ2069" i="6" s="1"/>
  <c r="ER2069" i="6"/>
  <c r="EP2070" i="6"/>
  <c r="EQ2070" i="6" s="1"/>
  <c r="ER2070" i="6"/>
  <c r="EP2071" i="6"/>
  <c r="EQ2071" i="6" s="1"/>
  <c r="ER2071" i="6"/>
  <c r="EP2072" i="6"/>
  <c r="EQ2072" i="6" s="1"/>
  <c r="ER2072" i="6"/>
  <c r="EP2073" i="6"/>
  <c r="EQ2073" i="6" s="1"/>
  <c r="ER2073" i="6"/>
  <c r="EP2074" i="6"/>
  <c r="EQ2074" i="6" s="1"/>
  <c r="ER2074" i="6"/>
  <c r="EP2075" i="6"/>
  <c r="EQ2075" i="6" s="1"/>
  <c r="ER2075" i="6"/>
  <c r="EP2076" i="6"/>
  <c r="EQ2076" i="6" s="1"/>
  <c r="ER2076" i="6"/>
  <c r="EP2077" i="6"/>
  <c r="EQ2077" i="6" s="1"/>
  <c r="ER2077" i="6"/>
  <c r="EP2078" i="6"/>
  <c r="EQ2078" i="6" s="1"/>
  <c r="ER2078" i="6"/>
  <c r="EP2079" i="6"/>
  <c r="EQ2079" i="6" s="1"/>
  <c r="ER2079" i="6"/>
  <c r="EP2080" i="6"/>
  <c r="EQ2080" i="6" s="1"/>
  <c r="ER2080" i="6"/>
  <c r="EP2081" i="6"/>
  <c r="EQ2081" i="6" s="1"/>
  <c r="ER2081" i="6"/>
  <c r="EP2082" i="6"/>
  <c r="EQ2082" i="6" s="1"/>
  <c r="ER2082" i="6"/>
  <c r="EP2083" i="6"/>
  <c r="EQ2083" i="6" s="1"/>
  <c r="ER2083" i="6"/>
  <c r="EP2084" i="6"/>
  <c r="EQ2084" i="6" s="1"/>
  <c r="ER2084" i="6"/>
  <c r="EP2085" i="6"/>
  <c r="EQ2085" i="6" s="1"/>
  <c r="ER2085" i="6"/>
  <c r="EP2086" i="6"/>
  <c r="EQ2086" i="6" s="1"/>
  <c r="ER2086" i="6"/>
  <c r="EP2087" i="6"/>
  <c r="EQ2087" i="6" s="1"/>
  <c r="ER2087" i="6"/>
  <c r="EP2088" i="6"/>
  <c r="EQ2088" i="6" s="1"/>
  <c r="ER2088" i="6"/>
  <c r="EP2089" i="6"/>
  <c r="EQ2089" i="6" s="1"/>
  <c r="ER2089" i="6"/>
  <c r="EP2090" i="6"/>
  <c r="EQ2090" i="6" s="1"/>
  <c r="ER2090" i="6"/>
  <c r="EP2091" i="6"/>
  <c r="EQ2091" i="6" s="1"/>
  <c r="ER2091" i="6"/>
  <c r="EP2092" i="6"/>
  <c r="EQ2092" i="6" s="1"/>
  <c r="ER2092" i="6"/>
  <c r="EP2093" i="6"/>
  <c r="EQ2093" i="6" s="1"/>
  <c r="ER2093" i="6"/>
  <c r="EP2094" i="6"/>
  <c r="EQ2094" i="6" s="1"/>
  <c r="ER2094" i="6"/>
  <c r="EP2095" i="6"/>
  <c r="EQ2095" i="6" s="1"/>
  <c r="ER2095" i="6"/>
  <c r="EP2096" i="6"/>
  <c r="EQ2096" i="6" s="1"/>
  <c r="ER2096" i="6"/>
  <c r="EP2097" i="6"/>
  <c r="EQ2097" i="6" s="1"/>
  <c r="ER2097" i="6"/>
  <c r="EP2098" i="6"/>
  <c r="EQ2098" i="6" s="1"/>
  <c r="ER2098" i="6"/>
  <c r="EP2099" i="6"/>
  <c r="EQ2099" i="6" s="1"/>
  <c r="ER2099" i="6"/>
  <c r="EP2100" i="6"/>
  <c r="EQ2100" i="6" s="1"/>
  <c r="ER2100" i="6"/>
  <c r="EP2101" i="6"/>
  <c r="EQ2101" i="6" s="1"/>
  <c r="ER2101" i="6"/>
  <c r="EP2102" i="6"/>
  <c r="EQ2102" i="6" s="1"/>
  <c r="ER2102" i="6"/>
  <c r="EP2103" i="6"/>
  <c r="EQ2103" i="6" s="1"/>
  <c r="ER2103" i="6"/>
  <c r="EP2104" i="6"/>
  <c r="EQ2104" i="6" s="1"/>
  <c r="ER2104" i="6"/>
  <c r="EP2105" i="6"/>
  <c r="EQ2105" i="6" s="1"/>
  <c r="ER2105" i="6"/>
  <c r="EP2106" i="6"/>
  <c r="EQ2106" i="6" s="1"/>
  <c r="ER2106" i="6"/>
  <c r="EP2107" i="6"/>
  <c r="EQ2107" i="6" s="1"/>
  <c r="ER2107" i="6"/>
  <c r="EP2108" i="6"/>
  <c r="EQ2108" i="6" s="1"/>
  <c r="ER2108" i="6"/>
  <c r="EP2109" i="6"/>
  <c r="EQ2109" i="6" s="1"/>
  <c r="ER2109" i="6"/>
  <c r="EP2110" i="6"/>
  <c r="EQ2110" i="6" s="1"/>
  <c r="ER2110" i="6"/>
  <c r="EP2111" i="6"/>
  <c r="EQ2111" i="6" s="1"/>
  <c r="ER2111" i="6"/>
  <c r="EP2112" i="6"/>
  <c r="EQ2112" i="6" s="1"/>
  <c r="ER2112" i="6"/>
  <c r="EP2113" i="6"/>
  <c r="EQ2113" i="6" s="1"/>
  <c r="ER2113" i="6"/>
  <c r="EP2114" i="6"/>
  <c r="EQ2114" i="6" s="1"/>
  <c r="ER2114" i="6"/>
  <c r="EP2115" i="6"/>
  <c r="EQ2115" i="6" s="1"/>
  <c r="ER2115" i="6"/>
  <c r="EP2116" i="6"/>
  <c r="EQ2116" i="6" s="1"/>
  <c r="ER2116" i="6"/>
  <c r="EP2117" i="6"/>
  <c r="EQ2117" i="6" s="1"/>
  <c r="ER2117" i="6"/>
  <c r="EP2118" i="6"/>
  <c r="EQ2118" i="6" s="1"/>
  <c r="ER2118" i="6"/>
  <c r="EP2119" i="6"/>
  <c r="EQ2119" i="6" s="1"/>
  <c r="ER2119" i="6"/>
  <c r="EP2120" i="6"/>
  <c r="EQ2120" i="6" s="1"/>
  <c r="ER2120" i="6"/>
  <c r="EP2121" i="6"/>
  <c r="EQ2121" i="6" s="1"/>
  <c r="ER2121" i="6"/>
  <c r="EP2122" i="6"/>
  <c r="EQ2122" i="6" s="1"/>
  <c r="ER2122" i="6"/>
  <c r="EP2123" i="6"/>
  <c r="EQ2123" i="6" s="1"/>
  <c r="ER2123" i="6"/>
  <c r="EP2124" i="6"/>
  <c r="EQ2124" i="6" s="1"/>
  <c r="ER2124" i="6"/>
  <c r="EP2125" i="6"/>
  <c r="EQ2125" i="6" s="1"/>
  <c r="ER2125" i="6"/>
  <c r="EP2126" i="6"/>
  <c r="EQ2126" i="6" s="1"/>
  <c r="ER2126" i="6"/>
  <c r="EP2127" i="6"/>
  <c r="EQ2127" i="6" s="1"/>
  <c r="ER2127" i="6"/>
  <c r="EP2128" i="6"/>
  <c r="EQ2128" i="6" s="1"/>
  <c r="ER2128" i="6"/>
  <c r="EP2129" i="6"/>
  <c r="EQ2129" i="6" s="1"/>
  <c r="ER2129" i="6"/>
  <c r="EP2130" i="6"/>
  <c r="EQ2130" i="6" s="1"/>
  <c r="ER2130" i="6"/>
  <c r="EP2131" i="6"/>
  <c r="EQ2131" i="6" s="1"/>
  <c r="ER2131" i="6"/>
  <c r="EP2132" i="6"/>
  <c r="EQ2132" i="6" s="1"/>
  <c r="ER2132" i="6"/>
  <c r="EP2133" i="6"/>
  <c r="EQ2133" i="6" s="1"/>
  <c r="ER2133" i="6"/>
  <c r="EP2134" i="6"/>
  <c r="EQ2134" i="6" s="1"/>
  <c r="ER2134" i="6"/>
  <c r="EP2135" i="6"/>
  <c r="EQ2135" i="6" s="1"/>
  <c r="ER2135" i="6"/>
  <c r="EP2136" i="6"/>
  <c r="EQ2136" i="6" s="1"/>
  <c r="ER2136" i="6"/>
  <c r="EP2137" i="6"/>
  <c r="EQ2137" i="6" s="1"/>
  <c r="ER2137" i="6"/>
  <c r="EP2138" i="6"/>
  <c r="EQ2138" i="6" s="1"/>
  <c r="ER2138" i="6"/>
  <c r="EP2139" i="6"/>
  <c r="EQ2139" i="6" s="1"/>
  <c r="ER2139" i="6"/>
  <c r="EP2140" i="6"/>
  <c r="EQ2140" i="6" s="1"/>
  <c r="ER2140" i="6"/>
  <c r="EP2141" i="6"/>
  <c r="EQ2141" i="6" s="1"/>
  <c r="ER2141" i="6"/>
  <c r="EP2142" i="6"/>
  <c r="EQ2142" i="6" s="1"/>
  <c r="ER2142" i="6"/>
  <c r="EP2143" i="6"/>
  <c r="EQ2143" i="6" s="1"/>
  <c r="ER2143" i="6"/>
  <c r="EP2144" i="6"/>
  <c r="EQ2144" i="6" s="1"/>
  <c r="ER2144" i="6"/>
  <c r="EP2145" i="6"/>
  <c r="EQ2145" i="6" s="1"/>
  <c r="ER2145" i="6"/>
  <c r="EP2146" i="6"/>
  <c r="EQ2146" i="6" s="1"/>
  <c r="ER2146" i="6"/>
  <c r="EP2147" i="6"/>
  <c r="EQ2147" i="6" s="1"/>
  <c r="ER2147" i="6"/>
  <c r="EP2148" i="6"/>
  <c r="EQ2148" i="6" s="1"/>
  <c r="ER2148" i="6"/>
  <c r="EP2149" i="6"/>
  <c r="EQ2149" i="6" s="1"/>
  <c r="ER2149" i="6"/>
  <c r="EP2150" i="6"/>
  <c r="EQ2150" i="6" s="1"/>
  <c r="ER2150" i="6"/>
  <c r="EP2151" i="6"/>
  <c r="EQ2151" i="6" s="1"/>
  <c r="ER2151" i="6"/>
  <c r="EP2152" i="6"/>
  <c r="EQ2152" i="6" s="1"/>
  <c r="ER2152" i="6"/>
  <c r="EP2153" i="6"/>
  <c r="EQ2153" i="6" s="1"/>
  <c r="ER2153" i="6"/>
  <c r="EP2154" i="6"/>
  <c r="EQ2154" i="6" s="1"/>
  <c r="ER2154" i="6"/>
  <c r="EP2155" i="6"/>
  <c r="EQ2155" i="6" s="1"/>
  <c r="ER2155" i="6"/>
  <c r="EP2156" i="6"/>
  <c r="EQ2156" i="6" s="1"/>
  <c r="ER2156" i="6"/>
  <c r="EP2157" i="6"/>
  <c r="EQ2157" i="6" s="1"/>
  <c r="ER2157" i="6"/>
  <c r="EP2158" i="6"/>
  <c r="EQ2158" i="6" s="1"/>
  <c r="ER2158" i="6"/>
  <c r="EP2159" i="6"/>
  <c r="EQ2159" i="6" s="1"/>
  <c r="ER2159" i="6"/>
  <c r="EP2160" i="6"/>
  <c r="EQ2160" i="6" s="1"/>
  <c r="ER2160" i="6"/>
  <c r="EP2161" i="6"/>
  <c r="EQ2161" i="6" s="1"/>
  <c r="ER2161" i="6"/>
  <c r="EP2162" i="6"/>
  <c r="EQ2162" i="6" s="1"/>
  <c r="ER2162" i="6"/>
  <c r="EP2163" i="6"/>
  <c r="EQ2163" i="6" s="1"/>
  <c r="ER2163" i="6"/>
  <c r="EP2164" i="6"/>
  <c r="EQ2164" i="6" s="1"/>
  <c r="ER2164" i="6"/>
  <c r="EP2165" i="6"/>
  <c r="EQ2165" i="6" s="1"/>
  <c r="ER2165" i="6"/>
  <c r="EP2166" i="6"/>
  <c r="EQ2166" i="6" s="1"/>
  <c r="ER2166" i="6"/>
  <c r="EP2167" i="6"/>
  <c r="EQ2167" i="6" s="1"/>
  <c r="ER2167" i="6"/>
  <c r="EP2168" i="6"/>
  <c r="EQ2168" i="6" s="1"/>
  <c r="ER2168" i="6"/>
  <c r="EP2169" i="6"/>
  <c r="EQ2169" i="6" s="1"/>
  <c r="ER2169" i="6"/>
  <c r="EP2170" i="6"/>
  <c r="EQ2170" i="6" s="1"/>
  <c r="ER2170" i="6"/>
  <c r="EP2171" i="6"/>
  <c r="EQ2171" i="6" s="1"/>
  <c r="ER2171" i="6"/>
  <c r="EP2172" i="6"/>
  <c r="EQ2172" i="6" s="1"/>
  <c r="ER2172" i="6"/>
  <c r="EP2173" i="6"/>
  <c r="EQ2173" i="6" s="1"/>
  <c r="ER2173" i="6"/>
  <c r="EP2174" i="6"/>
  <c r="EQ2174" i="6" s="1"/>
  <c r="ER2174" i="6"/>
  <c r="EP2175" i="6"/>
  <c r="EQ2175" i="6" s="1"/>
  <c r="ER2175" i="6"/>
  <c r="EP2176" i="6"/>
  <c r="EQ2176" i="6" s="1"/>
  <c r="ER2176" i="6"/>
  <c r="EP2177" i="6"/>
  <c r="EQ2177" i="6" s="1"/>
  <c r="ER2177" i="6"/>
  <c r="EP2178" i="6"/>
  <c r="EQ2178" i="6" s="1"/>
  <c r="ER2178" i="6"/>
  <c r="EP2179" i="6"/>
  <c r="EQ2179" i="6" s="1"/>
  <c r="ER2179" i="6"/>
  <c r="EP2180" i="6"/>
  <c r="EQ2180" i="6" s="1"/>
  <c r="ER2180" i="6"/>
  <c r="EP2181" i="6"/>
  <c r="EQ2181" i="6" s="1"/>
  <c r="ER2181" i="6"/>
  <c r="EP2182" i="6"/>
  <c r="EQ2182" i="6" s="1"/>
  <c r="ER2182" i="6"/>
  <c r="EP2183" i="6"/>
  <c r="EQ2183" i="6" s="1"/>
  <c r="ER2183" i="6"/>
  <c r="EP2184" i="6"/>
  <c r="EQ2184" i="6" s="1"/>
  <c r="ER2184" i="6"/>
  <c r="EP2185" i="6"/>
  <c r="EQ2185" i="6" s="1"/>
  <c r="ER2185" i="6"/>
  <c r="EP2186" i="6"/>
  <c r="EQ2186" i="6" s="1"/>
  <c r="ER2186" i="6"/>
  <c r="EP2187" i="6"/>
  <c r="EQ2187" i="6" s="1"/>
  <c r="ER2187" i="6"/>
  <c r="EP2188" i="6"/>
  <c r="EQ2188" i="6" s="1"/>
  <c r="ER2188" i="6"/>
  <c r="EP2189" i="6"/>
  <c r="EQ2189" i="6" s="1"/>
  <c r="ER2189" i="6"/>
  <c r="EP2190" i="6"/>
  <c r="EQ2190" i="6" s="1"/>
  <c r="ER2190" i="6"/>
  <c r="EP2191" i="6"/>
  <c r="EQ2191" i="6" s="1"/>
  <c r="ER2191" i="6"/>
  <c r="EP2192" i="6"/>
  <c r="EQ2192" i="6" s="1"/>
  <c r="ER2192" i="6"/>
  <c r="EP2193" i="6"/>
  <c r="EQ2193" i="6" s="1"/>
  <c r="ER2193" i="6"/>
  <c r="EP2194" i="6"/>
  <c r="EQ2194" i="6" s="1"/>
  <c r="ER2194" i="6"/>
  <c r="EP2195" i="6"/>
  <c r="EQ2195" i="6" s="1"/>
  <c r="ER2195" i="6"/>
  <c r="EP2196" i="6"/>
  <c r="EQ2196" i="6" s="1"/>
  <c r="ER2196" i="6"/>
  <c r="EP2197" i="6"/>
  <c r="EQ2197" i="6" s="1"/>
  <c r="ER2197" i="6"/>
  <c r="EP2198" i="6"/>
  <c r="EQ2198" i="6" s="1"/>
  <c r="ER2198" i="6"/>
  <c r="EP2199" i="6"/>
  <c r="EQ2199" i="6" s="1"/>
  <c r="ER2199" i="6"/>
  <c r="EP2200" i="6"/>
  <c r="EQ2200" i="6" s="1"/>
  <c r="ER2200" i="6"/>
  <c r="EP2201" i="6"/>
  <c r="EQ2201" i="6" s="1"/>
  <c r="ER2201" i="6"/>
  <c r="EP2202" i="6"/>
  <c r="EQ2202" i="6" s="1"/>
  <c r="ER2202" i="6"/>
  <c r="EP2203" i="6"/>
  <c r="EQ2203" i="6" s="1"/>
  <c r="ER2203" i="6"/>
  <c r="EP2204" i="6"/>
  <c r="EQ2204" i="6" s="1"/>
  <c r="ER2204" i="6"/>
  <c r="EP2205" i="6"/>
  <c r="EQ2205" i="6" s="1"/>
  <c r="ER2205" i="6"/>
  <c r="EP2206" i="6"/>
  <c r="EQ2206" i="6" s="1"/>
  <c r="ER2206" i="6"/>
  <c r="EP2207" i="6"/>
  <c r="EQ2207" i="6" s="1"/>
  <c r="ER2207" i="6"/>
  <c r="EP2208" i="6"/>
  <c r="EQ2208" i="6" s="1"/>
  <c r="ER2208" i="6"/>
  <c r="EP2209" i="6"/>
  <c r="EQ2209" i="6" s="1"/>
  <c r="ER2209" i="6"/>
  <c r="EP2210" i="6"/>
  <c r="EQ2210" i="6" s="1"/>
  <c r="ER2210" i="6"/>
  <c r="EP2211" i="6"/>
  <c r="EQ2211" i="6" s="1"/>
  <c r="ER2211" i="6"/>
  <c r="EP2212" i="6"/>
  <c r="EQ2212" i="6" s="1"/>
  <c r="ER2212" i="6"/>
  <c r="EP2213" i="6"/>
  <c r="EQ2213" i="6" s="1"/>
  <c r="ER2213" i="6"/>
  <c r="EP2214" i="6"/>
  <c r="EQ2214" i="6" s="1"/>
  <c r="ER2214" i="6"/>
  <c r="EP2215" i="6"/>
  <c r="EQ2215" i="6" s="1"/>
  <c r="ER2215" i="6"/>
  <c r="EP2216" i="6"/>
  <c r="EQ2216" i="6" s="1"/>
  <c r="ER2216" i="6"/>
  <c r="EP2217" i="6"/>
  <c r="EQ2217" i="6" s="1"/>
  <c r="ER2217" i="6"/>
  <c r="EP2218" i="6"/>
  <c r="EQ2218" i="6" s="1"/>
  <c r="ER2218" i="6"/>
  <c r="EP2219" i="6"/>
  <c r="EQ2219" i="6" s="1"/>
  <c r="ER2219" i="6"/>
  <c r="EP2220" i="6"/>
  <c r="EQ2220" i="6" s="1"/>
  <c r="ER2220" i="6"/>
  <c r="EP2221" i="6"/>
  <c r="EQ2221" i="6" s="1"/>
  <c r="ER2221" i="6"/>
  <c r="EP2222" i="6"/>
  <c r="EQ2222" i="6" s="1"/>
  <c r="ER2222" i="6"/>
  <c r="EP2223" i="6"/>
  <c r="EQ2223" i="6" s="1"/>
  <c r="ER2223" i="6"/>
  <c r="EP2224" i="6"/>
  <c r="EQ2224" i="6" s="1"/>
  <c r="ER2224" i="6"/>
  <c r="EP2225" i="6"/>
  <c r="EQ2225" i="6" s="1"/>
  <c r="ER2225" i="6"/>
  <c r="EP2226" i="6"/>
  <c r="EQ2226" i="6" s="1"/>
  <c r="ER2226" i="6"/>
  <c r="EP2227" i="6"/>
  <c r="EQ2227" i="6" s="1"/>
  <c r="ER2227" i="6"/>
  <c r="EP2228" i="6"/>
  <c r="EQ2228" i="6" s="1"/>
  <c r="ER2228" i="6"/>
  <c r="EP2229" i="6"/>
  <c r="EQ2229" i="6" s="1"/>
  <c r="ER2229" i="6"/>
  <c r="EP2230" i="6"/>
  <c r="EQ2230" i="6" s="1"/>
  <c r="ER2230" i="6"/>
  <c r="EP2231" i="6"/>
  <c r="EQ2231" i="6" s="1"/>
  <c r="ER2231" i="6"/>
  <c r="EP2232" i="6"/>
  <c r="EQ2232" i="6" s="1"/>
  <c r="ER2232" i="6"/>
  <c r="EP2233" i="6"/>
  <c r="EQ2233" i="6" s="1"/>
  <c r="ER2233" i="6"/>
  <c r="EP2234" i="6"/>
  <c r="EQ2234" i="6" s="1"/>
  <c r="ER2234" i="6"/>
  <c r="EP2235" i="6"/>
  <c r="EQ2235" i="6" s="1"/>
  <c r="ER2235" i="6"/>
  <c r="EP2236" i="6"/>
  <c r="EQ2236" i="6" s="1"/>
  <c r="ER2236" i="6"/>
  <c r="EP2237" i="6"/>
  <c r="EQ2237" i="6" s="1"/>
  <c r="ER2237" i="6"/>
  <c r="EP2238" i="6"/>
  <c r="EQ2238" i="6" s="1"/>
  <c r="ER2238" i="6"/>
  <c r="EP2239" i="6"/>
  <c r="EQ2239" i="6" s="1"/>
  <c r="ER2239" i="6"/>
  <c r="EP2240" i="6"/>
  <c r="EQ2240" i="6" s="1"/>
  <c r="ER2240" i="6"/>
  <c r="EP2241" i="6"/>
  <c r="EQ2241" i="6" s="1"/>
  <c r="ER2241" i="6"/>
  <c r="EP2242" i="6"/>
  <c r="EQ2242" i="6" s="1"/>
  <c r="ER2242" i="6"/>
  <c r="EP2243" i="6"/>
  <c r="EQ2243" i="6" s="1"/>
  <c r="ER2243" i="6"/>
  <c r="EP2244" i="6"/>
  <c r="EQ2244" i="6" s="1"/>
  <c r="ER2244" i="6"/>
  <c r="EP2245" i="6"/>
  <c r="EQ2245" i="6" s="1"/>
  <c r="ER2245" i="6"/>
  <c r="EP2246" i="6"/>
  <c r="EQ2246" i="6" s="1"/>
  <c r="ER2246" i="6"/>
  <c r="EP2247" i="6"/>
  <c r="EQ2247" i="6" s="1"/>
  <c r="ER2247" i="6"/>
  <c r="EP2248" i="6"/>
  <c r="EQ2248" i="6" s="1"/>
  <c r="ER2248" i="6"/>
  <c r="EP2249" i="6"/>
  <c r="EQ2249" i="6" s="1"/>
  <c r="ER2249" i="6"/>
  <c r="EP2250" i="6"/>
  <c r="EQ2250" i="6" s="1"/>
  <c r="ER2250" i="6"/>
  <c r="EP2251" i="6"/>
  <c r="EQ2251" i="6" s="1"/>
  <c r="ER2251" i="6"/>
  <c r="EP2252" i="6"/>
  <c r="EQ2252" i="6" s="1"/>
  <c r="ER2252" i="6"/>
  <c r="EP2253" i="6"/>
  <c r="EQ2253" i="6" s="1"/>
  <c r="ER2253" i="6"/>
  <c r="EP2254" i="6"/>
  <c r="EQ2254" i="6" s="1"/>
  <c r="ER2254" i="6"/>
  <c r="EP2255" i="6"/>
  <c r="EQ2255" i="6" s="1"/>
  <c r="ER2255" i="6"/>
  <c r="EP2256" i="6"/>
  <c r="EQ2256" i="6" s="1"/>
  <c r="ER2256" i="6"/>
  <c r="EP2257" i="6"/>
  <c r="EQ2257" i="6" s="1"/>
  <c r="ER2257" i="6"/>
  <c r="EP2258" i="6"/>
  <c r="EQ2258" i="6" s="1"/>
  <c r="ER2258" i="6"/>
  <c r="EP2259" i="6"/>
  <c r="EQ2259" i="6" s="1"/>
  <c r="ER2259" i="6"/>
  <c r="EP2260" i="6"/>
  <c r="EQ2260" i="6" s="1"/>
  <c r="ER2260" i="6"/>
  <c r="EP2261" i="6"/>
  <c r="EQ2261" i="6" s="1"/>
  <c r="ER2261" i="6"/>
  <c r="EP2262" i="6"/>
  <c r="EQ2262" i="6" s="1"/>
  <c r="ER2262" i="6"/>
  <c r="EP2263" i="6"/>
  <c r="EQ2263" i="6" s="1"/>
  <c r="ER2263" i="6"/>
  <c r="EP2264" i="6"/>
  <c r="EQ2264" i="6" s="1"/>
  <c r="ER2264" i="6"/>
  <c r="EP2265" i="6"/>
  <c r="EQ2265" i="6" s="1"/>
  <c r="ER2265" i="6"/>
  <c r="EP2266" i="6"/>
  <c r="EQ2266" i="6" s="1"/>
  <c r="ER2266" i="6"/>
  <c r="EP2267" i="6"/>
  <c r="EQ2267" i="6" s="1"/>
  <c r="ER2267" i="6"/>
  <c r="EP2268" i="6"/>
  <c r="EQ2268" i="6" s="1"/>
  <c r="ER2268" i="6"/>
  <c r="EP2269" i="6"/>
  <c r="EQ2269" i="6" s="1"/>
  <c r="ER2269" i="6"/>
  <c r="EP2270" i="6"/>
  <c r="EQ2270" i="6" s="1"/>
  <c r="ER2270" i="6"/>
  <c r="EP2271" i="6"/>
  <c r="EQ2271" i="6" s="1"/>
  <c r="ER2271" i="6"/>
  <c r="EP2272" i="6"/>
  <c r="EQ2272" i="6" s="1"/>
  <c r="ER2272" i="6"/>
  <c r="EP2273" i="6"/>
  <c r="EQ2273" i="6" s="1"/>
  <c r="ER2273" i="6"/>
  <c r="EP2274" i="6"/>
  <c r="EQ2274" i="6" s="1"/>
  <c r="ER2274" i="6"/>
  <c r="EP2275" i="6"/>
  <c r="EQ2275" i="6" s="1"/>
  <c r="ER2275" i="6"/>
  <c r="EP2276" i="6"/>
  <c r="EQ2276" i="6" s="1"/>
  <c r="ER2276" i="6"/>
  <c r="EP2277" i="6"/>
  <c r="EQ2277" i="6" s="1"/>
  <c r="ER2277" i="6"/>
  <c r="EP2278" i="6"/>
  <c r="EQ2278" i="6" s="1"/>
  <c r="ER2278" i="6"/>
  <c r="EP2279" i="6"/>
  <c r="EQ2279" i="6" s="1"/>
  <c r="ER2279" i="6"/>
  <c r="EP2280" i="6"/>
  <c r="EQ2280" i="6" s="1"/>
  <c r="ER2280" i="6"/>
  <c r="EP2281" i="6"/>
  <c r="EQ2281" i="6" s="1"/>
  <c r="ER2281" i="6"/>
  <c r="EP2282" i="6"/>
  <c r="EQ2282" i="6" s="1"/>
  <c r="ER2282" i="6"/>
  <c r="EP2283" i="6"/>
  <c r="EQ2283" i="6" s="1"/>
  <c r="ER2283" i="6"/>
  <c r="EP2284" i="6"/>
  <c r="EQ2284" i="6" s="1"/>
  <c r="ER2284" i="6"/>
  <c r="EP2285" i="6"/>
  <c r="EQ2285" i="6" s="1"/>
  <c r="ER2285" i="6"/>
  <c r="EP2286" i="6"/>
  <c r="EQ2286" i="6" s="1"/>
  <c r="ER2286" i="6"/>
  <c r="EP2287" i="6"/>
  <c r="EQ2287" i="6" s="1"/>
  <c r="ER2287" i="6"/>
  <c r="EP2288" i="6"/>
  <c r="EQ2288" i="6" s="1"/>
  <c r="ER2288" i="6"/>
  <c r="EP2289" i="6"/>
  <c r="EQ2289" i="6" s="1"/>
  <c r="ER2289" i="6"/>
  <c r="EP2290" i="6"/>
  <c r="EQ2290" i="6" s="1"/>
  <c r="ER2290" i="6"/>
  <c r="EP2291" i="6"/>
  <c r="EQ2291" i="6" s="1"/>
  <c r="ER2291" i="6"/>
  <c r="EP2292" i="6"/>
  <c r="EQ2292" i="6" s="1"/>
  <c r="ER2292" i="6"/>
  <c r="EP2293" i="6"/>
  <c r="EQ2293" i="6" s="1"/>
  <c r="ER2293" i="6"/>
  <c r="EP2294" i="6"/>
  <c r="EQ2294" i="6" s="1"/>
  <c r="ER2294" i="6"/>
  <c r="EP2295" i="6"/>
  <c r="EQ2295" i="6" s="1"/>
  <c r="ER2295" i="6"/>
  <c r="EP2296" i="6"/>
  <c r="EQ2296" i="6" s="1"/>
  <c r="ER2296" i="6"/>
  <c r="EP2297" i="6"/>
  <c r="EQ2297" i="6" s="1"/>
  <c r="ER2297" i="6"/>
  <c r="EP2298" i="6"/>
  <c r="EQ2298" i="6" s="1"/>
  <c r="ER2298" i="6"/>
  <c r="EP2299" i="6"/>
  <c r="EQ2299" i="6" s="1"/>
  <c r="ER2299" i="6"/>
  <c r="EP2300" i="6"/>
  <c r="EQ2300" i="6" s="1"/>
  <c r="ER2300" i="6"/>
  <c r="EP2301" i="6"/>
  <c r="EQ2301" i="6" s="1"/>
  <c r="ER2301" i="6"/>
  <c r="EP2302" i="6"/>
  <c r="EQ2302" i="6" s="1"/>
  <c r="ER2302" i="6"/>
  <c r="EP2303" i="6"/>
  <c r="EQ2303" i="6" s="1"/>
  <c r="ER2303" i="6"/>
  <c r="EP2304" i="6"/>
  <c r="EQ2304" i="6" s="1"/>
  <c r="ER2304" i="6"/>
  <c r="EP2305" i="6"/>
  <c r="EQ2305" i="6" s="1"/>
  <c r="ER2305" i="6"/>
  <c r="EP2306" i="6"/>
  <c r="EQ2306" i="6" s="1"/>
  <c r="ER2306" i="6"/>
  <c r="EP2307" i="6"/>
  <c r="EQ2307" i="6" s="1"/>
  <c r="ER2307" i="6"/>
  <c r="EP2308" i="6"/>
  <c r="EQ2308" i="6" s="1"/>
  <c r="ER2308" i="6"/>
  <c r="EP2309" i="6"/>
  <c r="EQ2309" i="6" s="1"/>
  <c r="ER2309" i="6"/>
  <c r="EP2310" i="6"/>
  <c r="EQ2310" i="6" s="1"/>
  <c r="ER2310" i="6"/>
  <c r="EP2311" i="6"/>
  <c r="EQ2311" i="6" s="1"/>
  <c r="ER2311" i="6"/>
  <c r="EP2312" i="6"/>
  <c r="EQ2312" i="6" s="1"/>
  <c r="ER2312" i="6"/>
  <c r="EP2313" i="6"/>
  <c r="EQ2313" i="6" s="1"/>
  <c r="ER2313" i="6"/>
  <c r="EP2314" i="6"/>
  <c r="EQ2314" i="6" s="1"/>
  <c r="ER2314" i="6"/>
  <c r="EP2315" i="6"/>
  <c r="EQ2315" i="6" s="1"/>
  <c r="ER2315" i="6"/>
  <c r="EP2316" i="6"/>
  <c r="EQ2316" i="6" s="1"/>
  <c r="ER2316" i="6"/>
  <c r="EP2317" i="6"/>
  <c r="EQ2317" i="6" s="1"/>
  <c r="ER2317" i="6"/>
  <c r="EP2318" i="6"/>
  <c r="EQ2318" i="6" s="1"/>
  <c r="ER2318" i="6"/>
  <c r="EP2319" i="6"/>
  <c r="EQ2319" i="6" s="1"/>
  <c r="ER2319" i="6"/>
  <c r="EP2320" i="6"/>
  <c r="EQ2320" i="6" s="1"/>
  <c r="ER2320" i="6"/>
  <c r="EP2321" i="6"/>
  <c r="EQ2321" i="6" s="1"/>
  <c r="ER2321" i="6"/>
  <c r="EP2322" i="6"/>
  <c r="EQ2322" i="6" s="1"/>
  <c r="ER2322" i="6"/>
  <c r="EP2323" i="6"/>
  <c r="EQ2323" i="6" s="1"/>
  <c r="ER2323" i="6"/>
  <c r="EP2324" i="6"/>
  <c r="EQ2324" i="6" s="1"/>
  <c r="ER2324" i="6"/>
  <c r="EP2325" i="6"/>
  <c r="EQ2325" i="6" s="1"/>
  <c r="ER2325" i="6"/>
  <c r="EP2326" i="6"/>
  <c r="EQ2326" i="6" s="1"/>
  <c r="ER2326" i="6"/>
  <c r="EP2327" i="6"/>
  <c r="EQ2327" i="6" s="1"/>
  <c r="ER2327" i="6"/>
  <c r="EP2328" i="6"/>
  <c r="EQ2328" i="6" s="1"/>
  <c r="ER2328" i="6"/>
  <c r="EP2329" i="6"/>
  <c r="EQ2329" i="6" s="1"/>
  <c r="ER2329" i="6"/>
  <c r="EP2330" i="6"/>
  <c r="EQ2330" i="6" s="1"/>
  <c r="ER2330" i="6"/>
  <c r="EP2331" i="6"/>
  <c r="EQ2331" i="6" s="1"/>
  <c r="ER2331" i="6"/>
  <c r="EP2332" i="6"/>
  <c r="EQ2332" i="6" s="1"/>
  <c r="ER2332" i="6"/>
  <c r="EP2333" i="6"/>
  <c r="EQ2333" i="6" s="1"/>
  <c r="ER2333" i="6"/>
  <c r="EP2334" i="6"/>
  <c r="EQ2334" i="6" s="1"/>
  <c r="ER2334" i="6"/>
  <c r="EP2335" i="6"/>
  <c r="EQ2335" i="6" s="1"/>
  <c r="ER2335" i="6"/>
  <c r="EP2336" i="6"/>
  <c r="EQ2336" i="6" s="1"/>
  <c r="ER2336" i="6"/>
  <c r="EP2337" i="6"/>
  <c r="EQ2337" i="6" s="1"/>
  <c r="ER2337" i="6"/>
  <c r="EP2338" i="6"/>
  <c r="EQ2338" i="6" s="1"/>
  <c r="ER2338" i="6"/>
  <c r="EP2339" i="6"/>
  <c r="EQ2339" i="6" s="1"/>
  <c r="ER2339" i="6"/>
  <c r="EP2340" i="6"/>
  <c r="EQ2340" i="6" s="1"/>
  <c r="ER2340" i="6"/>
  <c r="EP2341" i="6"/>
  <c r="EQ2341" i="6" s="1"/>
  <c r="ER2341" i="6"/>
  <c r="EP2342" i="6"/>
  <c r="EQ2342" i="6" s="1"/>
  <c r="ER2342" i="6"/>
  <c r="EP2343" i="6"/>
  <c r="EQ2343" i="6" s="1"/>
  <c r="ER2343" i="6"/>
  <c r="EP2344" i="6"/>
  <c r="EQ2344" i="6" s="1"/>
  <c r="ER2344" i="6"/>
  <c r="EP2345" i="6"/>
  <c r="EQ2345" i="6" s="1"/>
  <c r="ER2345" i="6"/>
  <c r="EP2346" i="6"/>
  <c r="EQ2346" i="6" s="1"/>
  <c r="ER2346" i="6"/>
  <c r="EP2347" i="6"/>
  <c r="EQ2347" i="6" s="1"/>
  <c r="ER2347" i="6"/>
  <c r="EP2348" i="6"/>
  <c r="EQ2348" i="6" s="1"/>
  <c r="ER2348" i="6"/>
  <c r="EP2349" i="6"/>
  <c r="EQ2349" i="6" s="1"/>
  <c r="ER2349" i="6"/>
  <c r="EP2350" i="6"/>
  <c r="EQ2350" i="6" s="1"/>
  <c r="ER2350" i="6"/>
  <c r="EP2351" i="6"/>
  <c r="EQ2351" i="6" s="1"/>
  <c r="ER2351" i="6"/>
  <c r="EP2352" i="6"/>
  <c r="EQ2352" i="6" s="1"/>
  <c r="ER2352" i="6"/>
  <c r="EP2353" i="6"/>
  <c r="EQ2353" i="6" s="1"/>
  <c r="ER2353" i="6"/>
  <c r="EP2354" i="6"/>
  <c r="EQ2354" i="6" s="1"/>
  <c r="ER2354" i="6"/>
  <c r="EP2355" i="6"/>
  <c r="EQ2355" i="6" s="1"/>
  <c r="ER2355" i="6"/>
  <c r="EP2356" i="6"/>
  <c r="EQ2356" i="6" s="1"/>
  <c r="ER2356" i="6"/>
  <c r="EP2357" i="6"/>
  <c r="EQ2357" i="6" s="1"/>
  <c r="ER2357" i="6"/>
  <c r="EP2358" i="6"/>
  <c r="EQ2358" i="6" s="1"/>
  <c r="ER2358" i="6"/>
  <c r="EP2359" i="6"/>
  <c r="EQ2359" i="6" s="1"/>
  <c r="ER2359" i="6"/>
  <c r="EP2360" i="6"/>
  <c r="EQ2360" i="6" s="1"/>
  <c r="ER2360" i="6"/>
  <c r="EP2361" i="6"/>
  <c r="EQ2361" i="6" s="1"/>
  <c r="ER2361" i="6"/>
  <c r="EP2362" i="6"/>
  <c r="EQ2362" i="6" s="1"/>
  <c r="ER2362" i="6"/>
  <c r="EP2363" i="6"/>
  <c r="EQ2363" i="6" s="1"/>
  <c r="ER2363" i="6"/>
  <c r="EP2364" i="6"/>
  <c r="EQ2364" i="6" s="1"/>
  <c r="ER2364" i="6"/>
  <c r="EP2365" i="6"/>
  <c r="EQ2365" i="6" s="1"/>
  <c r="ER2365" i="6"/>
  <c r="EP2366" i="6"/>
  <c r="EQ2366" i="6" s="1"/>
  <c r="ER2366" i="6"/>
  <c r="EP2367" i="6"/>
  <c r="EQ2367" i="6" s="1"/>
  <c r="ER2367" i="6"/>
  <c r="EP2368" i="6"/>
  <c r="EQ2368" i="6" s="1"/>
  <c r="ER2368" i="6"/>
  <c r="EP2369" i="6"/>
  <c r="EQ2369" i="6" s="1"/>
  <c r="ER2369" i="6"/>
  <c r="EP2370" i="6"/>
  <c r="EQ2370" i="6" s="1"/>
  <c r="ER2370" i="6"/>
  <c r="EP2371" i="6"/>
  <c r="EQ2371" i="6" s="1"/>
  <c r="ER2371" i="6"/>
  <c r="EP2372" i="6"/>
  <c r="EQ2372" i="6" s="1"/>
  <c r="ER2372" i="6"/>
  <c r="EP2373" i="6"/>
  <c r="EQ2373" i="6" s="1"/>
  <c r="ER2373" i="6"/>
  <c r="EP2374" i="6"/>
  <c r="EQ2374" i="6" s="1"/>
  <c r="ER2374" i="6"/>
  <c r="EP2375" i="6"/>
  <c r="EQ2375" i="6" s="1"/>
  <c r="ER2375" i="6"/>
  <c r="EP2376" i="6"/>
  <c r="EQ2376" i="6" s="1"/>
  <c r="ER2376" i="6"/>
  <c r="EP2377" i="6"/>
  <c r="EQ2377" i="6" s="1"/>
  <c r="ER2377" i="6"/>
  <c r="EP2378" i="6"/>
  <c r="EQ2378" i="6" s="1"/>
  <c r="ER2378" i="6"/>
  <c r="EP2379" i="6"/>
  <c r="EQ2379" i="6" s="1"/>
  <c r="ER2379" i="6"/>
  <c r="EP2380" i="6"/>
  <c r="EQ2380" i="6" s="1"/>
  <c r="ER2380" i="6"/>
  <c r="EP2381" i="6"/>
  <c r="EQ2381" i="6" s="1"/>
  <c r="ER2381" i="6"/>
  <c r="EP2382" i="6"/>
  <c r="EQ2382" i="6" s="1"/>
  <c r="ER2382" i="6"/>
  <c r="EP2383" i="6"/>
  <c r="EQ2383" i="6" s="1"/>
  <c r="ER2383" i="6"/>
  <c r="EP2384" i="6"/>
  <c r="EQ2384" i="6" s="1"/>
  <c r="ER2384" i="6"/>
  <c r="EP2385" i="6"/>
  <c r="EQ2385" i="6" s="1"/>
  <c r="ER2385" i="6"/>
  <c r="EP2386" i="6"/>
  <c r="EQ2386" i="6" s="1"/>
  <c r="ER2386" i="6"/>
  <c r="EP2387" i="6"/>
  <c r="EQ2387" i="6" s="1"/>
  <c r="ER2387" i="6"/>
  <c r="EP2388" i="6"/>
  <c r="EQ2388" i="6" s="1"/>
  <c r="ER2388" i="6"/>
  <c r="EP2389" i="6"/>
  <c r="EQ2389" i="6" s="1"/>
  <c r="ER2389" i="6"/>
  <c r="EP2390" i="6"/>
  <c r="EQ2390" i="6" s="1"/>
  <c r="ER2390" i="6"/>
  <c r="EP2391" i="6"/>
  <c r="EQ2391" i="6" s="1"/>
  <c r="ER2391" i="6"/>
  <c r="EP2392" i="6"/>
  <c r="EQ2392" i="6" s="1"/>
  <c r="ER2392" i="6"/>
  <c r="EP2393" i="6"/>
  <c r="EQ2393" i="6" s="1"/>
  <c r="ER2393" i="6"/>
  <c r="EP2394" i="6"/>
  <c r="EQ2394" i="6" s="1"/>
  <c r="ER2394" i="6"/>
  <c r="EP2395" i="6"/>
  <c r="EQ2395" i="6" s="1"/>
  <c r="ER2395" i="6"/>
  <c r="EP2396" i="6"/>
  <c r="EQ2396" i="6" s="1"/>
  <c r="ER2396" i="6"/>
  <c r="EP2397" i="6"/>
  <c r="EQ2397" i="6" s="1"/>
  <c r="ER2397" i="6"/>
  <c r="EP2398" i="6"/>
  <c r="EQ2398" i="6" s="1"/>
  <c r="ER2398" i="6"/>
  <c r="EP2399" i="6"/>
  <c r="EQ2399" i="6" s="1"/>
  <c r="ER2399" i="6"/>
  <c r="EP2400" i="6"/>
  <c r="EQ2400" i="6" s="1"/>
  <c r="ER2400" i="6"/>
  <c r="EP2401" i="6"/>
  <c r="EQ2401" i="6" s="1"/>
  <c r="ER2401" i="6"/>
  <c r="EP2402" i="6"/>
  <c r="EQ2402" i="6" s="1"/>
  <c r="ER2402" i="6"/>
  <c r="EP2403" i="6"/>
  <c r="EQ2403" i="6" s="1"/>
  <c r="ER2403" i="6"/>
  <c r="EP2404" i="6"/>
  <c r="EQ2404" i="6" s="1"/>
  <c r="ER2404" i="6"/>
  <c r="EP2405" i="6"/>
  <c r="EQ2405" i="6" s="1"/>
  <c r="ER2405" i="6"/>
  <c r="EP2406" i="6"/>
  <c r="EQ2406" i="6" s="1"/>
  <c r="ER2406" i="6"/>
  <c r="EP2407" i="6"/>
  <c r="EQ2407" i="6" s="1"/>
  <c r="ER2407" i="6"/>
  <c r="EP2408" i="6"/>
  <c r="EQ2408" i="6" s="1"/>
  <c r="ER2408" i="6"/>
  <c r="EP2409" i="6"/>
  <c r="EQ2409" i="6" s="1"/>
  <c r="ER2409" i="6"/>
  <c r="EP2410" i="6"/>
  <c r="EQ2410" i="6" s="1"/>
  <c r="ER2410" i="6"/>
  <c r="EP2411" i="6"/>
  <c r="EQ2411" i="6" s="1"/>
  <c r="ER2411" i="6"/>
  <c r="EP2412" i="6"/>
  <c r="EQ2412" i="6" s="1"/>
  <c r="ER2412" i="6"/>
  <c r="EP2413" i="6"/>
  <c r="EQ2413" i="6" s="1"/>
  <c r="ER2413" i="6"/>
  <c r="EP2414" i="6"/>
  <c r="EQ2414" i="6" s="1"/>
  <c r="ER2414" i="6"/>
  <c r="EP2415" i="6"/>
  <c r="EQ2415" i="6" s="1"/>
  <c r="ER2415" i="6"/>
  <c r="EP2416" i="6"/>
  <c r="EQ2416" i="6" s="1"/>
  <c r="ER2416" i="6"/>
  <c r="EP2417" i="6"/>
  <c r="EQ2417" i="6" s="1"/>
  <c r="ER2417" i="6"/>
  <c r="EP2418" i="6"/>
  <c r="EQ2418" i="6" s="1"/>
  <c r="ER2418" i="6"/>
  <c r="EP2419" i="6"/>
  <c r="EQ2419" i="6" s="1"/>
  <c r="ER2419" i="6"/>
  <c r="EP2420" i="6"/>
  <c r="EQ2420" i="6" s="1"/>
  <c r="ER2420" i="6"/>
  <c r="EP2421" i="6"/>
  <c r="EQ2421" i="6" s="1"/>
  <c r="ER2421" i="6"/>
  <c r="EP2422" i="6"/>
  <c r="EQ2422" i="6" s="1"/>
  <c r="ER2422" i="6"/>
  <c r="EP2423" i="6"/>
  <c r="EQ2423" i="6" s="1"/>
  <c r="ER2423" i="6"/>
  <c r="EP2424" i="6"/>
  <c r="EQ2424" i="6" s="1"/>
  <c r="ER2424" i="6"/>
  <c r="EP2425" i="6"/>
  <c r="EQ2425" i="6" s="1"/>
  <c r="ER2425" i="6"/>
  <c r="EP2426" i="6"/>
  <c r="EQ2426" i="6" s="1"/>
  <c r="ER2426" i="6"/>
  <c r="EP2427" i="6"/>
  <c r="EQ2427" i="6" s="1"/>
  <c r="ER2427" i="6"/>
  <c r="EP2428" i="6"/>
  <c r="EQ2428" i="6" s="1"/>
  <c r="ER2428" i="6"/>
  <c r="EP2429" i="6"/>
  <c r="EQ2429" i="6" s="1"/>
  <c r="ER2429" i="6"/>
  <c r="EP2430" i="6"/>
  <c r="EQ2430" i="6" s="1"/>
  <c r="ER2430" i="6"/>
  <c r="EP2431" i="6"/>
  <c r="EQ2431" i="6" s="1"/>
  <c r="ER2431" i="6"/>
  <c r="EP2432" i="6"/>
  <c r="EQ2432" i="6" s="1"/>
  <c r="ER2432" i="6"/>
  <c r="EP2433" i="6"/>
  <c r="EQ2433" i="6" s="1"/>
  <c r="ER2433" i="6"/>
  <c r="EP2434" i="6"/>
  <c r="EQ2434" i="6" s="1"/>
  <c r="ER2434" i="6"/>
  <c r="EP2435" i="6"/>
  <c r="EQ2435" i="6" s="1"/>
  <c r="ER2435" i="6"/>
  <c r="EP2436" i="6"/>
  <c r="EQ2436" i="6" s="1"/>
  <c r="ER2436" i="6"/>
  <c r="EP2437" i="6"/>
  <c r="EQ2437" i="6" s="1"/>
  <c r="ER2437" i="6"/>
  <c r="EP2438" i="6"/>
  <c r="EQ2438" i="6" s="1"/>
  <c r="ER2438" i="6"/>
  <c r="EP2439" i="6"/>
  <c r="EQ2439" i="6" s="1"/>
  <c r="ER2439" i="6"/>
  <c r="EP2440" i="6"/>
  <c r="EQ2440" i="6" s="1"/>
  <c r="ER2440" i="6"/>
  <c r="EP2441" i="6"/>
  <c r="EQ2441" i="6" s="1"/>
  <c r="ER2441" i="6"/>
  <c r="EP2442" i="6"/>
  <c r="EQ2442" i="6" s="1"/>
  <c r="ER2442" i="6"/>
  <c r="EP2443" i="6"/>
  <c r="EQ2443" i="6" s="1"/>
  <c r="ER2443" i="6"/>
  <c r="EP2444" i="6"/>
  <c r="EQ2444" i="6" s="1"/>
  <c r="ER2444" i="6"/>
  <c r="EP2445" i="6"/>
  <c r="EQ2445" i="6" s="1"/>
  <c r="ER2445" i="6"/>
  <c r="EP2446" i="6"/>
  <c r="EQ2446" i="6" s="1"/>
  <c r="ER2446" i="6"/>
  <c r="EP2447" i="6"/>
  <c r="EQ2447" i="6" s="1"/>
  <c r="ER2447" i="6"/>
  <c r="EP2448" i="6"/>
  <c r="EQ2448" i="6" s="1"/>
  <c r="ER2448" i="6"/>
  <c r="EP2449" i="6"/>
  <c r="EQ2449" i="6" s="1"/>
  <c r="ER2449" i="6"/>
  <c r="EP2450" i="6"/>
  <c r="EQ2450" i="6" s="1"/>
  <c r="ER2450" i="6"/>
  <c r="EP2451" i="6"/>
  <c r="EQ2451" i="6" s="1"/>
  <c r="ER2451" i="6"/>
  <c r="EP2452" i="6"/>
  <c r="EQ2452" i="6" s="1"/>
  <c r="ER2452" i="6"/>
  <c r="EP2453" i="6"/>
  <c r="EQ2453" i="6" s="1"/>
  <c r="ER2453" i="6"/>
  <c r="EP2454" i="6"/>
  <c r="EQ2454" i="6" s="1"/>
  <c r="ER2454" i="6"/>
  <c r="EP2455" i="6"/>
  <c r="EQ2455" i="6" s="1"/>
  <c r="ER2455" i="6"/>
  <c r="EP2456" i="6"/>
  <c r="EQ2456" i="6" s="1"/>
  <c r="ER2456" i="6"/>
  <c r="EP2457" i="6"/>
  <c r="EQ2457" i="6" s="1"/>
  <c r="ER2457" i="6"/>
  <c r="EP2458" i="6"/>
  <c r="EQ2458" i="6" s="1"/>
  <c r="ER2458" i="6"/>
  <c r="EP2459" i="6"/>
  <c r="EQ2459" i="6" s="1"/>
  <c r="ER2459" i="6"/>
  <c r="EP2460" i="6"/>
  <c r="EQ2460" i="6" s="1"/>
  <c r="ER2460" i="6"/>
  <c r="EP2461" i="6"/>
  <c r="EQ2461" i="6" s="1"/>
  <c r="ER2461" i="6"/>
  <c r="EP2462" i="6"/>
  <c r="EQ2462" i="6" s="1"/>
  <c r="ER2462" i="6"/>
  <c r="EP2463" i="6"/>
  <c r="EQ2463" i="6" s="1"/>
  <c r="ER2463" i="6"/>
  <c r="EP2464" i="6"/>
  <c r="EQ2464" i="6" s="1"/>
  <c r="ER2464" i="6"/>
  <c r="EP2465" i="6"/>
  <c r="EQ2465" i="6" s="1"/>
  <c r="ER2465" i="6"/>
  <c r="EP2466" i="6"/>
  <c r="EQ2466" i="6" s="1"/>
  <c r="ER2466" i="6"/>
  <c r="EP2467" i="6"/>
  <c r="EQ2467" i="6" s="1"/>
  <c r="ER2467" i="6"/>
  <c r="EP2468" i="6"/>
  <c r="EQ2468" i="6" s="1"/>
  <c r="ER2468" i="6"/>
  <c r="EP2469" i="6"/>
  <c r="EQ2469" i="6" s="1"/>
  <c r="ER2469" i="6"/>
  <c r="EP2470" i="6"/>
  <c r="EQ2470" i="6" s="1"/>
  <c r="ER2470" i="6"/>
  <c r="EP2471" i="6"/>
  <c r="EQ2471" i="6" s="1"/>
  <c r="ER2471" i="6"/>
  <c r="EP2472" i="6"/>
  <c r="EQ2472" i="6" s="1"/>
  <c r="ER2472" i="6"/>
  <c r="EP2473" i="6"/>
  <c r="EQ2473" i="6" s="1"/>
  <c r="ER2473" i="6"/>
  <c r="EP2474" i="6"/>
  <c r="EQ2474" i="6" s="1"/>
  <c r="ER2474" i="6"/>
  <c r="EP2475" i="6"/>
  <c r="EQ2475" i="6" s="1"/>
  <c r="ER2475" i="6"/>
  <c r="EP2476" i="6"/>
  <c r="EQ2476" i="6" s="1"/>
  <c r="ER2476" i="6"/>
  <c r="EP2477" i="6"/>
  <c r="EQ2477" i="6" s="1"/>
  <c r="ER2477" i="6"/>
  <c r="EP2478" i="6"/>
  <c r="EQ2478" i="6" s="1"/>
  <c r="ER2478" i="6"/>
  <c r="EP2479" i="6"/>
  <c r="EQ2479" i="6" s="1"/>
  <c r="ER2479" i="6"/>
  <c r="EP2480" i="6"/>
  <c r="EQ2480" i="6" s="1"/>
  <c r="ER2480" i="6"/>
  <c r="EP2481" i="6"/>
  <c r="EQ2481" i="6" s="1"/>
  <c r="ER2481" i="6"/>
  <c r="EP2482" i="6"/>
  <c r="EQ2482" i="6" s="1"/>
  <c r="ER2482" i="6"/>
  <c r="EP2483" i="6"/>
  <c r="EQ2483" i="6" s="1"/>
  <c r="ER2483" i="6"/>
  <c r="EP2484" i="6"/>
  <c r="EQ2484" i="6" s="1"/>
  <c r="ER2484" i="6"/>
  <c r="EP2485" i="6"/>
  <c r="EQ2485" i="6" s="1"/>
  <c r="ER2485" i="6"/>
  <c r="EP2486" i="6"/>
  <c r="EQ2486" i="6" s="1"/>
  <c r="ER2486" i="6"/>
  <c r="EP2487" i="6"/>
  <c r="EQ2487" i="6" s="1"/>
  <c r="ER2487" i="6"/>
  <c r="EP2488" i="6"/>
  <c r="EQ2488" i="6" s="1"/>
  <c r="ER2488" i="6"/>
  <c r="EP2489" i="6"/>
  <c r="EQ2489" i="6" s="1"/>
  <c r="ER2489" i="6"/>
  <c r="EP2490" i="6"/>
  <c r="EQ2490" i="6" s="1"/>
  <c r="ER2490" i="6"/>
  <c r="EP2491" i="6"/>
  <c r="EQ2491" i="6" s="1"/>
  <c r="ER2491" i="6"/>
  <c r="EP2492" i="6"/>
  <c r="EQ2492" i="6" s="1"/>
  <c r="ER2492" i="6"/>
  <c r="EP2493" i="6"/>
  <c r="EQ2493" i="6" s="1"/>
  <c r="ER2493" i="6"/>
  <c r="EP2494" i="6"/>
  <c r="EQ2494" i="6" s="1"/>
  <c r="ER2494" i="6"/>
  <c r="EP2495" i="6"/>
  <c r="EQ2495" i="6" s="1"/>
  <c r="ER2495" i="6"/>
  <c r="EP2496" i="6"/>
  <c r="EQ2496" i="6" s="1"/>
  <c r="ER2496" i="6"/>
  <c r="EP2497" i="6"/>
  <c r="EQ2497" i="6" s="1"/>
  <c r="ER2497" i="6"/>
  <c r="EP2498" i="6"/>
  <c r="EQ2498" i="6" s="1"/>
  <c r="ER2498" i="6"/>
  <c r="EP2499" i="6"/>
  <c r="EQ2499" i="6" s="1"/>
  <c r="ER2499" i="6"/>
  <c r="EP2500" i="6"/>
  <c r="EQ2500" i="6" s="1"/>
  <c r="ER2500" i="6"/>
  <c r="EP2501" i="6"/>
  <c r="EQ2501" i="6" s="1"/>
  <c r="ER2501" i="6"/>
  <c r="EP2502" i="6"/>
  <c r="EQ2502" i="6" s="1"/>
  <c r="ER2502" i="6"/>
  <c r="EP2503" i="6"/>
  <c r="EQ2503" i="6" s="1"/>
  <c r="ER2503" i="6"/>
  <c r="EP2504" i="6"/>
  <c r="EQ2504" i="6" s="1"/>
  <c r="ER2504" i="6"/>
  <c r="EP2505" i="6"/>
  <c r="EQ2505" i="6" s="1"/>
  <c r="ER2505" i="6"/>
  <c r="EP2506" i="6"/>
  <c r="EQ2506" i="6" s="1"/>
  <c r="ER2506" i="6"/>
  <c r="EP2507" i="6"/>
  <c r="EQ2507" i="6" s="1"/>
  <c r="ER2507" i="6"/>
  <c r="EP2508" i="6"/>
  <c r="EQ2508" i="6" s="1"/>
  <c r="ER2508" i="6"/>
  <c r="EP2509" i="6"/>
  <c r="EQ2509" i="6" s="1"/>
  <c r="ER2509" i="6"/>
  <c r="EP2510" i="6"/>
  <c r="EQ2510" i="6" s="1"/>
  <c r="ER2510" i="6"/>
  <c r="EP2511" i="6"/>
  <c r="EQ2511" i="6" s="1"/>
  <c r="ER2511" i="6"/>
  <c r="EP2512" i="6"/>
  <c r="EQ2512" i="6" s="1"/>
  <c r="ER2512" i="6"/>
  <c r="EP2513" i="6"/>
  <c r="EQ2513" i="6" s="1"/>
  <c r="ER2513" i="6"/>
  <c r="EP2514" i="6"/>
  <c r="EQ2514" i="6" s="1"/>
  <c r="ER2514" i="6"/>
  <c r="EP2515" i="6"/>
  <c r="EQ2515" i="6" s="1"/>
  <c r="ER2515" i="6"/>
  <c r="EP2516" i="6"/>
  <c r="EQ2516" i="6" s="1"/>
  <c r="ER2516" i="6"/>
  <c r="EP2517" i="6"/>
  <c r="EQ2517" i="6" s="1"/>
  <c r="ER2517" i="6"/>
  <c r="EP2518" i="6"/>
  <c r="EQ2518" i="6" s="1"/>
  <c r="ER2518" i="6"/>
  <c r="EP2519" i="6"/>
  <c r="EQ2519" i="6" s="1"/>
  <c r="ER2519" i="6"/>
  <c r="EP2520" i="6"/>
  <c r="EQ2520" i="6" s="1"/>
  <c r="ER2520" i="6"/>
  <c r="EP2521" i="6"/>
  <c r="EQ2521" i="6" s="1"/>
  <c r="ER2521" i="6"/>
  <c r="EP2522" i="6"/>
  <c r="EQ2522" i="6" s="1"/>
  <c r="ER2522" i="6"/>
  <c r="EP2523" i="6"/>
  <c r="EQ2523" i="6" s="1"/>
  <c r="ER2523" i="6"/>
  <c r="EP2524" i="6"/>
  <c r="EQ2524" i="6" s="1"/>
  <c r="ER2524" i="6"/>
  <c r="EP2525" i="6"/>
  <c r="EQ2525" i="6" s="1"/>
  <c r="ER2525" i="6"/>
  <c r="EP2526" i="6"/>
  <c r="EQ2526" i="6" s="1"/>
  <c r="ER2526" i="6"/>
  <c r="EP2527" i="6"/>
  <c r="EQ2527" i="6" s="1"/>
  <c r="ER2527" i="6"/>
  <c r="EP2528" i="6"/>
  <c r="EQ2528" i="6" s="1"/>
  <c r="ER2528" i="6"/>
  <c r="EP2529" i="6"/>
  <c r="EQ2529" i="6" s="1"/>
  <c r="ER2529" i="6"/>
  <c r="EP2530" i="6"/>
  <c r="EQ2530" i="6" s="1"/>
  <c r="ER2530" i="6"/>
  <c r="EP2531" i="6"/>
  <c r="EQ2531" i="6" s="1"/>
  <c r="ER2531" i="6"/>
  <c r="EP2532" i="6"/>
  <c r="EQ2532" i="6" s="1"/>
  <c r="ER2532" i="6"/>
  <c r="EP2533" i="6"/>
  <c r="EQ2533" i="6" s="1"/>
  <c r="ER2533" i="6"/>
  <c r="EP2534" i="6"/>
  <c r="EQ2534" i="6" s="1"/>
  <c r="ER2534" i="6"/>
  <c r="EP2535" i="6"/>
  <c r="EQ2535" i="6" s="1"/>
  <c r="ER2535" i="6"/>
  <c r="EP2536" i="6"/>
  <c r="EQ2536" i="6" s="1"/>
  <c r="ER2536" i="6"/>
  <c r="EP2537" i="6"/>
  <c r="EQ2537" i="6" s="1"/>
  <c r="ER2537" i="6"/>
  <c r="EP2538" i="6"/>
  <c r="EQ2538" i="6" s="1"/>
  <c r="ER2538" i="6"/>
  <c r="EP2539" i="6"/>
  <c r="EQ2539" i="6" s="1"/>
  <c r="ER2539" i="6"/>
  <c r="EP2540" i="6"/>
  <c r="EQ2540" i="6" s="1"/>
  <c r="ER2540" i="6"/>
  <c r="EP2541" i="6"/>
  <c r="EQ2541" i="6" s="1"/>
  <c r="ER2541" i="6"/>
  <c r="EP2542" i="6"/>
  <c r="EQ2542" i="6" s="1"/>
  <c r="ER2542" i="6"/>
  <c r="EP2543" i="6"/>
  <c r="EQ2543" i="6" s="1"/>
  <c r="ER2543" i="6"/>
  <c r="EP2544" i="6"/>
  <c r="EQ2544" i="6" s="1"/>
  <c r="ER2544" i="6"/>
  <c r="EP2545" i="6"/>
  <c r="EQ2545" i="6" s="1"/>
  <c r="ER2545" i="6"/>
  <c r="EP2546" i="6"/>
  <c r="EQ2546" i="6" s="1"/>
  <c r="ER2546" i="6"/>
  <c r="EP2547" i="6"/>
  <c r="EQ2547" i="6" s="1"/>
  <c r="ER2547" i="6"/>
  <c r="EP2548" i="6"/>
  <c r="EQ2548" i="6" s="1"/>
  <c r="ER2548" i="6"/>
  <c r="EP2549" i="6"/>
  <c r="EQ2549" i="6" s="1"/>
  <c r="ER2549" i="6"/>
  <c r="EP2550" i="6"/>
  <c r="EQ2550" i="6" s="1"/>
  <c r="ER2550" i="6"/>
  <c r="EP2551" i="6"/>
  <c r="EQ2551" i="6" s="1"/>
  <c r="ER2551" i="6"/>
  <c r="EP2552" i="6"/>
  <c r="EQ2552" i="6" s="1"/>
  <c r="ER2552" i="6"/>
  <c r="EP2553" i="6"/>
  <c r="EQ2553" i="6" s="1"/>
  <c r="ER2553" i="6"/>
  <c r="EP2554" i="6"/>
  <c r="EQ2554" i="6" s="1"/>
  <c r="ER2554" i="6"/>
  <c r="EP2555" i="6"/>
  <c r="EQ2555" i="6" s="1"/>
  <c r="ER2555" i="6"/>
  <c r="EP2556" i="6"/>
  <c r="EQ2556" i="6" s="1"/>
  <c r="ER2556" i="6"/>
  <c r="EP2557" i="6"/>
  <c r="EQ2557" i="6" s="1"/>
  <c r="ER2557" i="6"/>
  <c r="EP2558" i="6"/>
  <c r="EQ2558" i="6" s="1"/>
  <c r="ER2558" i="6"/>
  <c r="EP2559" i="6"/>
  <c r="EQ2559" i="6" s="1"/>
  <c r="ER2559" i="6"/>
  <c r="EP2560" i="6"/>
  <c r="EQ2560" i="6" s="1"/>
  <c r="ER2560" i="6"/>
  <c r="EP2561" i="6"/>
  <c r="EQ2561" i="6" s="1"/>
  <c r="ER2561" i="6"/>
  <c r="EP2562" i="6"/>
  <c r="EQ2562" i="6" s="1"/>
  <c r="ER2562" i="6"/>
  <c r="EP2563" i="6"/>
  <c r="EQ2563" i="6" s="1"/>
  <c r="ER2563" i="6"/>
  <c r="EP2564" i="6"/>
  <c r="EQ2564" i="6" s="1"/>
  <c r="ER2564" i="6"/>
  <c r="EP2565" i="6"/>
  <c r="EQ2565" i="6" s="1"/>
  <c r="ER2565" i="6"/>
  <c r="EP2566" i="6"/>
  <c r="EQ2566" i="6" s="1"/>
  <c r="ER2566" i="6"/>
  <c r="EP2567" i="6"/>
  <c r="EQ2567" i="6" s="1"/>
  <c r="ER2567" i="6"/>
  <c r="EP2568" i="6"/>
  <c r="EQ2568" i="6" s="1"/>
  <c r="ER2568" i="6"/>
  <c r="EP2569" i="6"/>
  <c r="EQ2569" i="6" s="1"/>
  <c r="ER2569" i="6"/>
  <c r="EP2570" i="6"/>
  <c r="EQ2570" i="6" s="1"/>
  <c r="ER2570" i="6"/>
  <c r="EP2571" i="6"/>
  <c r="EQ2571" i="6" s="1"/>
  <c r="ER2571" i="6"/>
  <c r="EP2572" i="6"/>
  <c r="EQ2572" i="6" s="1"/>
  <c r="ER2572" i="6"/>
  <c r="EP2573" i="6"/>
  <c r="EQ2573" i="6" s="1"/>
  <c r="ER2573" i="6"/>
  <c r="EP2574" i="6"/>
  <c r="EQ2574" i="6" s="1"/>
  <c r="ER2574" i="6"/>
  <c r="EP2575" i="6"/>
  <c r="EQ2575" i="6" s="1"/>
  <c r="ER2575" i="6"/>
  <c r="EP2576" i="6"/>
  <c r="EQ2576" i="6" s="1"/>
  <c r="ER2576" i="6"/>
  <c r="EP2577" i="6"/>
  <c r="EQ2577" i="6" s="1"/>
  <c r="ER2577" i="6"/>
  <c r="EP2578" i="6"/>
  <c r="EQ2578" i="6" s="1"/>
  <c r="ER2578" i="6"/>
  <c r="EP2579" i="6"/>
  <c r="EQ2579" i="6" s="1"/>
  <c r="ER2579" i="6"/>
  <c r="EP2580" i="6"/>
  <c r="EQ2580" i="6" s="1"/>
  <c r="ER2580" i="6"/>
  <c r="EP2581" i="6"/>
  <c r="EQ2581" i="6" s="1"/>
  <c r="ER2581" i="6"/>
  <c r="EP2582" i="6"/>
  <c r="EQ2582" i="6" s="1"/>
  <c r="ER2582" i="6"/>
  <c r="EP2583" i="6"/>
  <c r="EQ2583" i="6" s="1"/>
  <c r="ER2583" i="6"/>
  <c r="EP2584" i="6"/>
  <c r="EQ2584" i="6" s="1"/>
  <c r="ER2584" i="6"/>
  <c r="EP2585" i="6"/>
  <c r="EQ2585" i="6" s="1"/>
  <c r="ER2585" i="6"/>
  <c r="EP2586" i="6"/>
  <c r="EQ2586" i="6" s="1"/>
  <c r="ER2586" i="6"/>
  <c r="EP2587" i="6"/>
  <c r="EQ2587" i="6" s="1"/>
  <c r="ER2587" i="6"/>
  <c r="EP2588" i="6"/>
  <c r="EQ2588" i="6" s="1"/>
  <c r="ER2588" i="6"/>
  <c r="EP2589" i="6"/>
  <c r="EQ2589" i="6" s="1"/>
  <c r="ER2589" i="6"/>
  <c r="EP2590" i="6"/>
  <c r="EQ2590" i="6" s="1"/>
  <c r="ER2590" i="6"/>
  <c r="EP2591" i="6"/>
  <c r="EQ2591" i="6" s="1"/>
  <c r="ER2591" i="6"/>
  <c r="EP2592" i="6"/>
  <c r="EQ2592" i="6" s="1"/>
  <c r="ER2592" i="6"/>
  <c r="EP2593" i="6"/>
  <c r="EQ2593" i="6" s="1"/>
  <c r="ER2593" i="6"/>
  <c r="EP2594" i="6"/>
  <c r="EQ2594" i="6" s="1"/>
  <c r="ER2594" i="6"/>
  <c r="EP2595" i="6"/>
  <c r="EQ2595" i="6" s="1"/>
  <c r="ER2595" i="6"/>
  <c r="EP2596" i="6"/>
  <c r="EQ2596" i="6" s="1"/>
  <c r="ER2596" i="6"/>
  <c r="EP2597" i="6"/>
  <c r="EQ2597" i="6" s="1"/>
  <c r="ER2597" i="6"/>
  <c r="EP2598" i="6"/>
  <c r="EQ2598" i="6" s="1"/>
  <c r="ER2598" i="6"/>
  <c r="EP2599" i="6"/>
  <c r="EQ2599" i="6" s="1"/>
  <c r="ER2599" i="6"/>
  <c r="EP2600" i="6"/>
  <c r="EQ2600" i="6" s="1"/>
  <c r="ER2600" i="6"/>
  <c r="EP2601" i="6"/>
  <c r="EQ2601" i="6" s="1"/>
  <c r="ER2601" i="6"/>
  <c r="EP2602" i="6"/>
  <c r="EQ2602" i="6" s="1"/>
  <c r="ER2602" i="6"/>
  <c r="EP2603" i="6"/>
  <c r="EQ2603" i="6" s="1"/>
  <c r="ER2603" i="6"/>
  <c r="EP2604" i="6"/>
  <c r="EQ2604" i="6" s="1"/>
  <c r="ER2604" i="6"/>
  <c r="EP2605" i="6"/>
  <c r="EQ2605" i="6" s="1"/>
  <c r="ER2605" i="6"/>
  <c r="EP2606" i="6"/>
  <c r="EQ2606" i="6" s="1"/>
  <c r="ER2606" i="6"/>
  <c r="EP2607" i="6"/>
  <c r="EQ2607" i="6" s="1"/>
  <c r="ER2607" i="6"/>
  <c r="EP2608" i="6"/>
  <c r="EQ2608" i="6" s="1"/>
  <c r="ER2608" i="6"/>
  <c r="EP2609" i="6"/>
  <c r="EQ2609" i="6" s="1"/>
  <c r="ER2609" i="6"/>
  <c r="EP2610" i="6"/>
  <c r="EQ2610" i="6" s="1"/>
  <c r="ER2610" i="6"/>
  <c r="EP2611" i="6"/>
  <c r="EQ2611" i="6" s="1"/>
  <c r="ER2611" i="6"/>
  <c r="EP2612" i="6"/>
  <c r="EQ2612" i="6" s="1"/>
  <c r="ER2612" i="6"/>
  <c r="EP2613" i="6"/>
  <c r="EQ2613" i="6" s="1"/>
  <c r="ER2613" i="6"/>
  <c r="EP2614" i="6"/>
  <c r="EQ2614" i="6" s="1"/>
  <c r="ER2614" i="6"/>
  <c r="EP2615" i="6"/>
  <c r="EQ2615" i="6" s="1"/>
  <c r="ER2615" i="6"/>
  <c r="EP2616" i="6"/>
  <c r="EQ2616" i="6" s="1"/>
  <c r="ER2616" i="6"/>
  <c r="EP2617" i="6"/>
  <c r="EQ2617" i="6" s="1"/>
  <c r="ER2617" i="6"/>
  <c r="EP2618" i="6"/>
  <c r="EQ2618" i="6" s="1"/>
  <c r="ER2618" i="6"/>
  <c r="EP2619" i="6"/>
  <c r="EQ2619" i="6" s="1"/>
  <c r="ER2619" i="6"/>
  <c r="EP2620" i="6"/>
  <c r="EQ2620" i="6" s="1"/>
  <c r="ER2620" i="6"/>
  <c r="EP2621" i="6"/>
  <c r="EQ2621" i="6" s="1"/>
  <c r="ER2621" i="6"/>
  <c r="EP2622" i="6"/>
  <c r="EQ2622" i="6" s="1"/>
  <c r="ER2622" i="6"/>
  <c r="EP2623" i="6"/>
  <c r="EQ2623" i="6" s="1"/>
  <c r="ER2623" i="6"/>
  <c r="EP2624" i="6"/>
  <c r="EQ2624" i="6" s="1"/>
  <c r="ER2624" i="6"/>
  <c r="EP2625" i="6"/>
  <c r="EQ2625" i="6" s="1"/>
  <c r="ER2625" i="6"/>
  <c r="EP2626" i="6"/>
  <c r="EQ2626" i="6" s="1"/>
  <c r="ER2626" i="6"/>
  <c r="EP2627" i="6"/>
  <c r="EQ2627" i="6" s="1"/>
  <c r="ER2627" i="6"/>
  <c r="EP2628" i="6"/>
  <c r="EQ2628" i="6" s="1"/>
  <c r="ER2628" i="6"/>
  <c r="EP2629" i="6"/>
  <c r="EQ2629" i="6" s="1"/>
  <c r="ER2629" i="6"/>
  <c r="EP2630" i="6"/>
  <c r="EQ2630" i="6" s="1"/>
  <c r="ER2630" i="6"/>
  <c r="EP2631" i="6"/>
  <c r="EQ2631" i="6" s="1"/>
  <c r="ER2631" i="6"/>
  <c r="EP2632" i="6"/>
  <c r="EQ2632" i="6" s="1"/>
  <c r="ER2632" i="6"/>
  <c r="EP2633" i="6"/>
  <c r="EQ2633" i="6" s="1"/>
  <c r="ER2633" i="6"/>
  <c r="EP2634" i="6"/>
  <c r="EQ2634" i="6" s="1"/>
  <c r="ER2634" i="6"/>
  <c r="EP2635" i="6"/>
  <c r="EQ2635" i="6" s="1"/>
  <c r="ER2635" i="6"/>
  <c r="EP2636" i="6"/>
  <c r="EQ2636" i="6" s="1"/>
  <c r="ER2636" i="6"/>
  <c r="EP2637" i="6"/>
  <c r="EQ2637" i="6" s="1"/>
  <c r="ER2637" i="6"/>
  <c r="EP2638" i="6"/>
  <c r="EQ2638" i="6" s="1"/>
  <c r="ER2638" i="6"/>
  <c r="EP2639" i="6"/>
  <c r="EQ2639" i="6" s="1"/>
  <c r="ER2639" i="6"/>
  <c r="EP2640" i="6"/>
  <c r="EQ2640" i="6" s="1"/>
  <c r="ER2640" i="6"/>
  <c r="EP2641" i="6"/>
  <c r="EQ2641" i="6" s="1"/>
  <c r="ER2641" i="6"/>
  <c r="EP2642" i="6"/>
  <c r="EQ2642" i="6" s="1"/>
  <c r="ER2642" i="6"/>
  <c r="EP2643" i="6"/>
  <c r="EQ2643" i="6" s="1"/>
  <c r="ER2643" i="6"/>
  <c r="EP2644" i="6"/>
  <c r="EQ2644" i="6" s="1"/>
  <c r="ER2644" i="6"/>
  <c r="EP2645" i="6"/>
  <c r="EQ2645" i="6" s="1"/>
  <c r="ER2645" i="6"/>
  <c r="EP2646" i="6"/>
  <c r="EQ2646" i="6" s="1"/>
  <c r="ER2646" i="6"/>
  <c r="EP2647" i="6"/>
  <c r="EQ2647" i="6" s="1"/>
  <c r="ER2647" i="6"/>
  <c r="EP2648" i="6"/>
  <c r="EQ2648" i="6" s="1"/>
  <c r="ER2648" i="6"/>
  <c r="EP2649" i="6"/>
  <c r="EQ2649" i="6" s="1"/>
  <c r="ER2649" i="6"/>
  <c r="EP2650" i="6"/>
  <c r="EQ2650" i="6" s="1"/>
  <c r="ER2650" i="6"/>
  <c r="EP2651" i="6"/>
  <c r="EQ2651" i="6" s="1"/>
  <c r="ER2651" i="6"/>
  <c r="EP2652" i="6"/>
  <c r="EQ2652" i="6" s="1"/>
  <c r="ER2652" i="6"/>
  <c r="EP2653" i="6"/>
  <c r="EQ2653" i="6" s="1"/>
  <c r="ER2653" i="6"/>
  <c r="EP2654" i="6"/>
  <c r="EQ2654" i="6" s="1"/>
  <c r="ER2654" i="6"/>
  <c r="EP2655" i="6"/>
  <c r="EQ2655" i="6" s="1"/>
  <c r="ER2655" i="6"/>
  <c r="EP2656" i="6"/>
  <c r="EQ2656" i="6" s="1"/>
  <c r="ER2656" i="6"/>
  <c r="EP2657" i="6"/>
  <c r="EQ2657" i="6" s="1"/>
  <c r="ER2657" i="6"/>
  <c r="EP2658" i="6"/>
  <c r="EQ2658" i="6" s="1"/>
  <c r="ER2658" i="6"/>
  <c r="EP2659" i="6"/>
  <c r="EQ2659" i="6" s="1"/>
  <c r="ER2659" i="6"/>
  <c r="EP2660" i="6"/>
  <c r="EQ2660" i="6" s="1"/>
  <c r="ER2660" i="6"/>
  <c r="EP2661" i="6"/>
  <c r="EQ2661" i="6" s="1"/>
  <c r="ER2661" i="6"/>
  <c r="EP2662" i="6"/>
  <c r="EQ2662" i="6" s="1"/>
  <c r="ER2662" i="6"/>
  <c r="EP2663" i="6"/>
  <c r="EQ2663" i="6" s="1"/>
  <c r="ER2663" i="6"/>
  <c r="EP2664" i="6"/>
  <c r="EQ2664" i="6" s="1"/>
  <c r="ER2664" i="6"/>
  <c r="EP2665" i="6"/>
  <c r="EQ2665" i="6" s="1"/>
  <c r="ER2665" i="6"/>
  <c r="EP2666" i="6"/>
  <c r="EQ2666" i="6" s="1"/>
  <c r="ER2666" i="6"/>
  <c r="EP2667" i="6"/>
  <c r="EQ2667" i="6" s="1"/>
  <c r="ER2667" i="6"/>
  <c r="EP2668" i="6"/>
  <c r="EQ2668" i="6" s="1"/>
  <c r="ER2668" i="6"/>
  <c r="EP2669" i="6"/>
  <c r="EQ2669" i="6" s="1"/>
  <c r="ER2669" i="6"/>
  <c r="EP2670" i="6"/>
  <c r="EQ2670" i="6" s="1"/>
  <c r="ER2670" i="6"/>
  <c r="EP2671" i="6"/>
  <c r="EQ2671" i="6" s="1"/>
  <c r="ER2671" i="6"/>
  <c r="EP2672" i="6"/>
  <c r="EQ2672" i="6" s="1"/>
  <c r="ER2672" i="6"/>
  <c r="EP2673" i="6"/>
  <c r="EQ2673" i="6" s="1"/>
  <c r="ER2673" i="6"/>
  <c r="EP2674" i="6"/>
  <c r="EQ2674" i="6" s="1"/>
  <c r="ER2674" i="6"/>
  <c r="EP2675" i="6"/>
  <c r="EQ2675" i="6" s="1"/>
  <c r="ER2675" i="6"/>
  <c r="EP2676" i="6"/>
  <c r="EQ2676" i="6" s="1"/>
  <c r="ER2676" i="6"/>
  <c r="EP2677" i="6"/>
  <c r="EQ2677" i="6" s="1"/>
  <c r="ER2677" i="6"/>
  <c r="EP2678" i="6"/>
  <c r="EQ2678" i="6" s="1"/>
  <c r="ER2678" i="6"/>
  <c r="EP2679" i="6"/>
  <c r="EQ2679" i="6" s="1"/>
  <c r="ER2679" i="6"/>
  <c r="EP2680" i="6"/>
  <c r="EQ2680" i="6" s="1"/>
  <c r="ER2680" i="6"/>
  <c r="EP2681" i="6"/>
  <c r="EQ2681" i="6" s="1"/>
  <c r="ER2681" i="6"/>
  <c r="EP2682" i="6"/>
  <c r="EQ2682" i="6" s="1"/>
  <c r="ER2682" i="6"/>
  <c r="EP2683" i="6"/>
  <c r="EQ2683" i="6" s="1"/>
  <c r="ER2683" i="6"/>
  <c r="EP2684" i="6"/>
  <c r="EQ2684" i="6" s="1"/>
  <c r="ER2684" i="6"/>
  <c r="EP2685" i="6"/>
  <c r="EQ2685" i="6" s="1"/>
  <c r="ER2685" i="6"/>
  <c r="EP2686" i="6"/>
  <c r="EQ2686" i="6" s="1"/>
  <c r="ER2686" i="6"/>
  <c r="EP2687" i="6"/>
  <c r="EQ2687" i="6" s="1"/>
  <c r="ER2687" i="6"/>
  <c r="EP2688" i="6"/>
  <c r="EQ2688" i="6" s="1"/>
  <c r="ER2688" i="6"/>
  <c r="EP2689" i="6"/>
  <c r="EQ2689" i="6" s="1"/>
  <c r="ER2689" i="6"/>
  <c r="EP2690" i="6"/>
  <c r="EQ2690" i="6" s="1"/>
  <c r="ER2690" i="6"/>
  <c r="EP2691" i="6"/>
  <c r="EQ2691" i="6" s="1"/>
  <c r="ER2691" i="6"/>
  <c r="EP2692" i="6"/>
  <c r="EQ2692" i="6" s="1"/>
  <c r="ER2692" i="6"/>
  <c r="EP2693" i="6"/>
  <c r="EQ2693" i="6" s="1"/>
  <c r="ER2693" i="6"/>
  <c r="EP2694" i="6"/>
  <c r="EQ2694" i="6" s="1"/>
  <c r="ER2694" i="6"/>
  <c r="EP2695" i="6"/>
  <c r="EQ2695" i="6" s="1"/>
  <c r="ER2695" i="6"/>
  <c r="EP2696" i="6"/>
  <c r="EQ2696" i="6" s="1"/>
  <c r="ER2696" i="6"/>
  <c r="EP2697" i="6"/>
  <c r="EQ2697" i="6" s="1"/>
  <c r="ER2697" i="6"/>
  <c r="EP2698" i="6"/>
  <c r="EQ2698" i="6" s="1"/>
  <c r="ER2698" i="6"/>
  <c r="EP2699" i="6"/>
  <c r="EQ2699" i="6" s="1"/>
  <c r="ER2699" i="6"/>
  <c r="EP2700" i="6"/>
  <c r="EQ2700" i="6" s="1"/>
  <c r="ER2700" i="6"/>
  <c r="EP2701" i="6"/>
  <c r="EQ2701" i="6" s="1"/>
  <c r="ER2701" i="6"/>
  <c r="EP2702" i="6"/>
  <c r="EQ2702" i="6" s="1"/>
  <c r="ER2702" i="6"/>
  <c r="EP2703" i="6"/>
  <c r="EQ2703" i="6" s="1"/>
  <c r="ER2703" i="6"/>
  <c r="EP2704" i="6"/>
  <c r="EQ2704" i="6" s="1"/>
  <c r="ER2704" i="6"/>
  <c r="EP2705" i="6"/>
  <c r="EQ2705" i="6" s="1"/>
  <c r="ER2705" i="6"/>
  <c r="EP2706" i="6"/>
  <c r="EQ2706" i="6" s="1"/>
  <c r="ER2706" i="6"/>
  <c r="EP2707" i="6"/>
  <c r="EQ2707" i="6" s="1"/>
  <c r="ER2707" i="6"/>
  <c r="EP2708" i="6"/>
  <c r="EQ2708" i="6" s="1"/>
  <c r="ER2708" i="6"/>
  <c r="EP2709" i="6"/>
  <c r="EQ2709" i="6" s="1"/>
  <c r="ER2709" i="6"/>
  <c r="EP2710" i="6"/>
  <c r="EQ2710" i="6" s="1"/>
  <c r="ER2710" i="6"/>
  <c r="EP2711" i="6"/>
  <c r="EQ2711" i="6" s="1"/>
  <c r="ER2711" i="6"/>
  <c r="EP2712" i="6"/>
  <c r="EQ2712" i="6" s="1"/>
  <c r="ER2712" i="6"/>
  <c r="EP2713" i="6"/>
  <c r="EQ2713" i="6" s="1"/>
  <c r="ER2713" i="6"/>
  <c r="EP2714" i="6"/>
  <c r="EQ2714" i="6" s="1"/>
  <c r="ER2714" i="6"/>
  <c r="EP2715" i="6"/>
  <c r="EQ2715" i="6" s="1"/>
  <c r="ER2715" i="6"/>
  <c r="EP2716" i="6"/>
  <c r="EQ2716" i="6" s="1"/>
  <c r="ER2716" i="6"/>
  <c r="EP2717" i="6"/>
  <c r="EQ2717" i="6" s="1"/>
  <c r="ER2717" i="6"/>
  <c r="EP2718" i="6"/>
  <c r="EQ2718" i="6" s="1"/>
  <c r="ER2718" i="6"/>
  <c r="EP2719" i="6"/>
  <c r="EQ2719" i="6" s="1"/>
  <c r="ER2719" i="6"/>
  <c r="EP2720" i="6"/>
  <c r="EQ2720" i="6" s="1"/>
  <c r="ER2720" i="6"/>
  <c r="EP2721" i="6"/>
  <c r="EQ2721" i="6" s="1"/>
  <c r="ER2721" i="6"/>
  <c r="EP2722" i="6"/>
  <c r="EQ2722" i="6" s="1"/>
  <c r="ER2722" i="6"/>
  <c r="EP2723" i="6"/>
  <c r="EQ2723" i="6" s="1"/>
  <c r="ER2723" i="6"/>
  <c r="EP2724" i="6"/>
  <c r="EQ2724" i="6" s="1"/>
  <c r="ER2724" i="6"/>
  <c r="EP2725" i="6"/>
  <c r="EQ2725" i="6" s="1"/>
  <c r="ER2725" i="6"/>
  <c r="EP2726" i="6"/>
  <c r="EQ2726" i="6" s="1"/>
  <c r="ER2726" i="6"/>
  <c r="EP2727" i="6"/>
  <c r="EQ2727" i="6" s="1"/>
  <c r="ER2727" i="6"/>
  <c r="EP2728" i="6"/>
  <c r="EQ2728" i="6" s="1"/>
  <c r="ER2728" i="6"/>
  <c r="EP2729" i="6"/>
  <c r="EQ2729" i="6" s="1"/>
  <c r="ER2729" i="6"/>
  <c r="EP2730" i="6"/>
  <c r="EQ2730" i="6" s="1"/>
  <c r="ER2730" i="6"/>
  <c r="EP2731" i="6"/>
  <c r="EQ2731" i="6" s="1"/>
  <c r="ER2731" i="6"/>
  <c r="EP2732" i="6"/>
  <c r="EQ2732" i="6" s="1"/>
  <c r="ER2732" i="6"/>
  <c r="EP2733" i="6"/>
  <c r="EQ2733" i="6" s="1"/>
  <c r="ER2733" i="6"/>
  <c r="EP2734" i="6"/>
  <c r="EQ2734" i="6" s="1"/>
  <c r="ER2734" i="6"/>
  <c r="EP2735" i="6"/>
  <c r="EQ2735" i="6" s="1"/>
  <c r="ER2735" i="6"/>
  <c r="EP2736" i="6"/>
  <c r="EQ2736" i="6" s="1"/>
  <c r="ER2736" i="6"/>
  <c r="EP2737" i="6"/>
  <c r="EQ2737" i="6" s="1"/>
  <c r="ER2737" i="6"/>
  <c r="EP2738" i="6"/>
  <c r="EQ2738" i="6" s="1"/>
  <c r="ER2738" i="6"/>
  <c r="EP2739" i="6"/>
  <c r="EQ2739" i="6" s="1"/>
  <c r="ER2739" i="6"/>
  <c r="EP2740" i="6"/>
  <c r="EQ2740" i="6" s="1"/>
  <c r="ER2740" i="6"/>
  <c r="EP2741" i="6"/>
  <c r="EQ2741" i="6" s="1"/>
  <c r="ER2741" i="6"/>
  <c r="EP2742" i="6"/>
  <c r="EQ2742" i="6" s="1"/>
  <c r="ER2742" i="6"/>
  <c r="EP2743" i="6"/>
  <c r="EQ2743" i="6" s="1"/>
  <c r="ER2743" i="6"/>
  <c r="EP2744" i="6"/>
  <c r="EQ2744" i="6" s="1"/>
  <c r="ER2744" i="6"/>
  <c r="EP2745" i="6"/>
  <c r="EQ2745" i="6" s="1"/>
  <c r="ER2745" i="6"/>
  <c r="EP2746" i="6"/>
  <c r="EQ2746" i="6" s="1"/>
  <c r="ER2746" i="6"/>
  <c r="EP2747" i="6"/>
  <c r="EQ2747" i="6" s="1"/>
  <c r="ER2747" i="6"/>
  <c r="EP2748" i="6"/>
  <c r="EQ2748" i="6" s="1"/>
  <c r="ER2748" i="6"/>
  <c r="EP2749" i="6"/>
  <c r="EQ2749" i="6" s="1"/>
  <c r="ER2749" i="6"/>
  <c r="EP2750" i="6"/>
  <c r="EQ2750" i="6" s="1"/>
  <c r="ER2750" i="6"/>
  <c r="EP2751" i="6"/>
  <c r="EQ2751" i="6" s="1"/>
  <c r="ER2751" i="6"/>
  <c r="EP2752" i="6"/>
  <c r="EQ2752" i="6" s="1"/>
  <c r="ER2752" i="6"/>
  <c r="EP2753" i="6"/>
  <c r="EQ2753" i="6" s="1"/>
  <c r="ER2753" i="6"/>
  <c r="EP2754" i="6"/>
  <c r="EQ2754" i="6" s="1"/>
  <c r="ER2754" i="6"/>
  <c r="EP2755" i="6"/>
  <c r="EQ2755" i="6" s="1"/>
  <c r="ER2755" i="6"/>
  <c r="EP2756" i="6"/>
  <c r="EQ2756" i="6" s="1"/>
  <c r="ER2756" i="6"/>
  <c r="EP2757" i="6"/>
  <c r="EQ2757" i="6" s="1"/>
  <c r="ER2757" i="6"/>
  <c r="EP2758" i="6"/>
  <c r="EQ2758" i="6" s="1"/>
  <c r="ER2758" i="6"/>
  <c r="EP2759" i="6"/>
  <c r="EQ2759" i="6" s="1"/>
  <c r="ER2759" i="6"/>
  <c r="EP2760" i="6"/>
  <c r="EQ2760" i="6" s="1"/>
  <c r="ER2760" i="6"/>
  <c r="EP2761" i="6"/>
  <c r="EQ2761" i="6" s="1"/>
  <c r="ER2761" i="6"/>
  <c r="EP2762" i="6"/>
  <c r="EQ2762" i="6" s="1"/>
  <c r="ER2762" i="6"/>
  <c r="EP2763" i="6"/>
  <c r="EQ2763" i="6" s="1"/>
  <c r="ER2763" i="6"/>
  <c r="EP2764" i="6"/>
  <c r="EQ2764" i="6" s="1"/>
  <c r="ER2764" i="6"/>
  <c r="EP2765" i="6"/>
  <c r="EQ2765" i="6" s="1"/>
  <c r="ER2765" i="6"/>
  <c r="EP2766" i="6"/>
  <c r="EQ2766" i="6" s="1"/>
  <c r="ER2766" i="6"/>
  <c r="EP2767" i="6"/>
  <c r="EQ2767" i="6" s="1"/>
  <c r="ER2767" i="6"/>
  <c r="EP2768" i="6"/>
  <c r="EQ2768" i="6" s="1"/>
  <c r="ER2768" i="6"/>
  <c r="EP2769" i="6"/>
  <c r="EQ2769" i="6" s="1"/>
  <c r="ER2769" i="6"/>
  <c r="EP2770" i="6"/>
  <c r="EQ2770" i="6" s="1"/>
  <c r="ER2770" i="6"/>
  <c r="EP2771" i="6"/>
  <c r="EQ2771" i="6" s="1"/>
  <c r="ER2771" i="6"/>
  <c r="EP2772" i="6"/>
  <c r="EQ2772" i="6" s="1"/>
  <c r="ER2772" i="6"/>
  <c r="EP2773" i="6"/>
  <c r="EQ2773" i="6" s="1"/>
  <c r="ER2773" i="6"/>
  <c r="EP2774" i="6"/>
  <c r="EQ2774" i="6" s="1"/>
  <c r="ER2774" i="6"/>
  <c r="EP2775" i="6"/>
  <c r="EQ2775" i="6" s="1"/>
  <c r="ER2775" i="6"/>
  <c r="EP2776" i="6"/>
  <c r="EQ2776" i="6" s="1"/>
  <c r="ER2776" i="6"/>
  <c r="EP2777" i="6"/>
  <c r="EQ2777" i="6" s="1"/>
  <c r="ER2777" i="6"/>
  <c r="EP2778" i="6"/>
  <c r="EQ2778" i="6" s="1"/>
  <c r="ER2778" i="6"/>
  <c r="EP2779" i="6"/>
  <c r="EQ2779" i="6" s="1"/>
  <c r="ER2779" i="6"/>
  <c r="EP2780" i="6"/>
  <c r="EQ2780" i="6" s="1"/>
  <c r="ER2780" i="6"/>
  <c r="EP2781" i="6"/>
  <c r="EQ2781" i="6" s="1"/>
  <c r="ER2781" i="6"/>
  <c r="EP2782" i="6"/>
  <c r="EQ2782" i="6" s="1"/>
  <c r="ER2782" i="6"/>
  <c r="EP2783" i="6"/>
  <c r="EQ2783" i="6" s="1"/>
  <c r="ER2783" i="6"/>
  <c r="EP2784" i="6"/>
  <c r="EQ2784" i="6" s="1"/>
  <c r="ER2784" i="6"/>
  <c r="EP2785" i="6"/>
  <c r="EQ2785" i="6" s="1"/>
  <c r="ER2785" i="6"/>
  <c r="EP2786" i="6"/>
  <c r="EQ2786" i="6" s="1"/>
  <c r="ER2786" i="6"/>
  <c r="EP2787" i="6"/>
  <c r="EQ2787" i="6" s="1"/>
  <c r="ER2787" i="6"/>
  <c r="EP2788" i="6"/>
  <c r="EQ2788" i="6" s="1"/>
  <c r="ER2788" i="6"/>
  <c r="EP2789" i="6"/>
  <c r="EQ2789" i="6" s="1"/>
  <c r="ER2789" i="6"/>
  <c r="EP2790" i="6"/>
  <c r="EQ2790" i="6" s="1"/>
  <c r="ER2790" i="6"/>
  <c r="EP2791" i="6"/>
  <c r="EQ2791" i="6" s="1"/>
  <c r="ER2791" i="6"/>
  <c r="EP2792" i="6"/>
  <c r="EQ2792" i="6" s="1"/>
  <c r="ER2792" i="6"/>
  <c r="EP2793" i="6"/>
  <c r="EQ2793" i="6" s="1"/>
  <c r="ER2793" i="6"/>
  <c r="EP2794" i="6"/>
  <c r="EQ2794" i="6" s="1"/>
  <c r="ER2794" i="6"/>
  <c r="EP2795" i="6"/>
  <c r="EQ2795" i="6" s="1"/>
  <c r="ER2795" i="6"/>
  <c r="EP2796" i="6"/>
  <c r="EQ2796" i="6" s="1"/>
  <c r="ER2796" i="6"/>
  <c r="EP2797" i="6"/>
  <c r="EQ2797" i="6" s="1"/>
  <c r="ER2797" i="6"/>
  <c r="EP2798" i="6"/>
  <c r="EQ2798" i="6" s="1"/>
  <c r="ER2798" i="6"/>
  <c r="EP2799" i="6"/>
  <c r="EQ2799" i="6" s="1"/>
  <c r="ER2799" i="6"/>
  <c r="EP2800" i="6"/>
  <c r="EQ2800" i="6" s="1"/>
  <c r="ER2800" i="6"/>
  <c r="EP2801" i="6"/>
  <c r="EQ2801" i="6" s="1"/>
  <c r="ER2801" i="6"/>
  <c r="EP2802" i="6"/>
  <c r="EQ2802" i="6" s="1"/>
  <c r="ER2802" i="6"/>
  <c r="EP2803" i="6"/>
  <c r="EQ2803" i="6" s="1"/>
  <c r="ER2803" i="6"/>
  <c r="EP2804" i="6"/>
  <c r="EQ2804" i="6" s="1"/>
  <c r="ER2804" i="6"/>
  <c r="EP2805" i="6"/>
  <c r="EQ2805" i="6" s="1"/>
  <c r="ER2805" i="6"/>
  <c r="EP2806" i="6"/>
  <c r="EQ2806" i="6" s="1"/>
  <c r="ER2806" i="6"/>
  <c r="EP2807" i="6"/>
  <c r="EQ2807" i="6" s="1"/>
  <c r="ER2807" i="6"/>
  <c r="EP2808" i="6"/>
  <c r="EQ2808" i="6" s="1"/>
  <c r="ER2808" i="6"/>
  <c r="EP2809" i="6"/>
  <c r="EQ2809" i="6" s="1"/>
  <c r="ER2809" i="6"/>
  <c r="EP2810" i="6"/>
  <c r="EQ2810" i="6" s="1"/>
  <c r="ER2810" i="6"/>
  <c r="EP2811" i="6"/>
  <c r="EQ2811" i="6" s="1"/>
  <c r="ER2811" i="6"/>
  <c r="EP2812" i="6"/>
  <c r="EQ2812" i="6" s="1"/>
  <c r="ER2812" i="6"/>
  <c r="EP2813" i="6"/>
  <c r="EQ2813" i="6" s="1"/>
  <c r="ER2813" i="6"/>
  <c r="EP2814" i="6"/>
  <c r="EQ2814" i="6" s="1"/>
  <c r="ER2814" i="6"/>
  <c r="EP2815" i="6"/>
  <c r="EQ2815" i="6" s="1"/>
  <c r="ER2815" i="6"/>
  <c r="EP2816" i="6"/>
  <c r="EQ2816" i="6" s="1"/>
  <c r="ER2816" i="6"/>
  <c r="EP2817" i="6"/>
  <c r="EQ2817" i="6" s="1"/>
  <c r="ER2817" i="6"/>
  <c r="EP2818" i="6"/>
  <c r="EQ2818" i="6" s="1"/>
  <c r="ER2818" i="6"/>
  <c r="EP2819" i="6"/>
  <c r="EQ2819" i="6" s="1"/>
  <c r="ER2819" i="6"/>
  <c r="EP2820" i="6"/>
  <c r="EQ2820" i="6" s="1"/>
  <c r="ER2820" i="6"/>
  <c r="EP2821" i="6"/>
  <c r="EQ2821" i="6" s="1"/>
  <c r="ER2821" i="6"/>
  <c r="EP2822" i="6"/>
  <c r="EQ2822" i="6" s="1"/>
  <c r="ER2822" i="6"/>
  <c r="EP2823" i="6"/>
  <c r="EQ2823" i="6" s="1"/>
  <c r="ER2823" i="6"/>
  <c r="EP2824" i="6"/>
  <c r="EQ2824" i="6" s="1"/>
  <c r="ER2824" i="6"/>
  <c r="EP2825" i="6"/>
  <c r="EQ2825" i="6" s="1"/>
  <c r="ER2825" i="6"/>
  <c r="EP2826" i="6"/>
  <c r="EQ2826" i="6" s="1"/>
  <c r="ER2826" i="6"/>
  <c r="EP2827" i="6"/>
  <c r="EQ2827" i="6" s="1"/>
  <c r="ER2827" i="6"/>
  <c r="EP2828" i="6"/>
  <c r="EQ2828" i="6" s="1"/>
  <c r="ER2828" i="6"/>
  <c r="EP2829" i="6"/>
  <c r="EQ2829" i="6" s="1"/>
  <c r="ER2829" i="6"/>
  <c r="EP2830" i="6"/>
  <c r="EQ2830" i="6" s="1"/>
  <c r="ER2830" i="6"/>
  <c r="EP2831" i="6"/>
  <c r="EQ2831" i="6" s="1"/>
  <c r="ER2831" i="6"/>
  <c r="EP2832" i="6"/>
  <c r="EQ2832" i="6" s="1"/>
  <c r="ER2832" i="6"/>
  <c r="EP2833" i="6"/>
  <c r="EQ2833" i="6" s="1"/>
  <c r="ER2833" i="6"/>
  <c r="EP2834" i="6"/>
  <c r="EQ2834" i="6" s="1"/>
  <c r="ER2834" i="6"/>
  <c r="EP2835" i="6"/>
  <c r="EQ2835" i="6" s="1"/>
  <c r="ER2835" i="6"/>
  <c r="EP2836" i="6"/>
  <c r="EQ2836" i="6" s="1"/>
  <c r="ER2836" i="6"/>
  <c r="EP2837" i="6"/>
  <c r="EQ2837" i="6" s="1"/>
  <c r="ER2837" i="6"/>
  <c r="EP2838" i="6"/>
  <c r="EQ2838" i="6" s="1"/>
  <c r="ER2838" i="6"/>
  <c r="EP2839" i="6"/>
  <c r="EQ2839" i="6" s="1"/>
  <c r="ER2839" i="6"/>
  <c r="EP2840" i="6"/>
  <c r="EQ2840" i="6" s="1"/>
  <c r="ER2840" i="6"/>
  <c r="EP2841" i="6"/>
  <c r="EQ2841" i="6" s="1"/>
  <c r="ER2841" i="6"/>
  <c r="EP2842" i="6"/>
  <c r="EQ2842" i="6" s="1"/>
  <c r="ER2842" i="6"/>
  <c r="EP2843" i="6"/>
  <c r="EQ2843" i="6" s="1"/>
  <c r="ER2843" i="6"/>
  <c r="EP2844" i="6"/>
  <c r="EQ2844" i="6" s="1"/>
  <c r="ER2844" i="6"/>
  <c r="EP2845" i="6"/>
  <c r="EQ2845" i="6" s="1"/>
  <c r="ER2845" i="6"/>
  <c r="EP2846" i="6"/>
  <c r="EQ2846" i="6" s="1"/>
  <c r="ER2846" i="6"/>
  <c r="EP2847" i="6"/>
  <c r="EQ2847" i="6" s="1"/>
  <c r="ER2847" i="6"/>
  <c r="EP2848" i="6"/>
  <c r="EQ2848" i="6" s="1"/>
  <c r="ER2848" i="6"/>
  <c r="EP2849" i="6"/>
  <c r="EQ2849" i="6" s="1"/>
  <c r="ER2849" i="6"/>
  <c r="EP2850" i="6"/>
  <c r="EQ2850" i="6" s="1"/>
  <c r="ER2850" i="6"/>
  <c r="EP2851" i="6"/>
  <c r="EQ2851" i="6" s="1"/>
  <c r="ER2851" i="6"/>
  <c r="EP2852" i="6"/>
  <c r="EQ2852" i="6" s="1"/>
  <c r="ER2852" i="6"/>
  <c r="EP2853" i="6"/>
  <c r="EQ2853" i="6" s="1"/>
  <c r="ER2853" i="6"/>
  <c r="EP2854" i="6"/>
  <c r="EQ2854" i="6" s="1"/>
  <c r="ER2854" i="6"/>
  <c r="EP2855" i="6"/>
  <c r="EQ2855" i="6" s="1"/>
  <c r="ER2855" i="6"/>
  <c r="EP2856" i="6"/>
  <c r="EQ2856" i="6" s="1"/>
  <c r="ER2856" i="6"/>
  <c r="EP2857" i="6"/>
  <c r="EQ2857" i="6" s="1"/>
  <c r="ER2857" i="6"/>
  <c r="EP2858" i="6"/>
  <c r="EQ2858" i="6" s="1"/>
  <c r="ER2858" i="6"/>
  <c r="EP2859" i="6"/>
  <c r="EQ2859" i="6" s="1"/>
  <c r="ER2859" i="6"/>
  <c r="EP2860" i="6"/>
  <c r="EQ2860" i="6" s="1"/>
  <c r="ER2860" i="6"/>
  <c r="EP2861" i="6"/>
  <c r="EQ2861" i="6" s="1"/>
  <c r="ER2861" i="6"/>
  <c r="EP2862" i="6"/>
  <c r="EQ2862" i="6" s="1"/>
  <c r="ER2862" i="6"/>
  <c r="EP2863" i="6"/>
  <c r="EQ2863" i="6" s="1"/>
  <c r="ER2863" i="6"/>
  <c r="EP2864" i="6"/>
  <c r="EQ2864" i="6" s="1"/>
  <c r="ER2864" i="6"/>
  <c r="EP2865" i="6"/>
  <c r="EQ2865" i="6" s="1"/>
  <c r="ER2865" i="6"/>
  <c r="EP2866" i="6"/>
  <c r="EQ2866" i="6" s="1"/>
  <c r="ER2866" i="6"/>
  <c r="EP2867" i="6"/>
  <c r="EQ2867" i="6" s="1"/>
  <c r="ER2867" i="6"/>
  <c r="EP2868" i="6"/>
  <c r="EQ2868" i="6" s="1"/>
  <c r="ER2868" i="6"/>
  <c r="EP2869" i="6"/>
  <c r="EQ2869" i="6" s="1"/>
  <c r="ER2869" i="6"/>
  <c r="EP2870" i="6"/>
  <c r="EQ2870" i="6" s="1"/>
  <c r="ER2870" i="6"/>
  <c r="EP2871" i="6"/>
  <c r="EQ2871" i="6" s="1"/>
  <c r="ER2871" i="6"/>
  <c r="EP2872" i="6"/>
  <c r="EQ2872" i="6" s="1"/>
  <c r="ER2872" i="6"/>
  <c r="EP2873" i="6"/>
  <c r="EQ2873" i="6" s="1"/>
  <c r="ER2873" i="6"/>
  <c r="EP2874" i="6"/>
  <c r="EQ2874" i="6" s="1"/>
  <c r="ER2874" i="6"/>
  <c r="EP2875" i="6"/>
  <c r="EQ2875" i="6" s="1"/>
  <c r="ER2875" i="6"/>
  <c r="EP2876" i="6"/>
  <c r="EQ2876" i="6" s="1"/>
  <c r="ER2876" i="6"/>
  <c r="EP2877" i="6"/>
  <c r="EQ2877" i="6" s="1"/>
  <c r="ER2877" i="6"/>
  <c r="EP2878" i="6"/>
  <c r="EQ2878" i="6" s="1"/>
  <c r="ER2878" i="6"/>
  <c r="EP2879" i="6"/>
  <c r="EQ2879" i="6" s="1"/>
  <c r="ER2879" i="6"/>
  <c r="EP2880" i="6"/>
  <c r="EQ2880" i="6" s="1"/>
  <c r="ER2880" i="6"/>
  <c r="EP2881" i="6"/>
  <c r="EQ2881" i="6" s="1"/>
  <c r="ER2881" i="6"/>
  <c r="EP2882" i="6"/>
  <c r="EQ2882" i="6" s="1"/>
  <c r="ER2882" i="6"/>
  <c r="EP2883" i="6"/>
  <c r="EQ2883" i="6" s="1"/>
  <c r="ER2883" i="6"/>
  <c r="EP2884" i="6"/>
  <c r="EQ2884" i="6" s="1"/>
  <c r="ER2884" i="6"/>
  <c r="EP2885" i="6"/>
  <c r="EQ2885" i="6" s="1"/>
  <c r="ER2885" i="6"/>
  <c r="EP2886" i="6"/>
  <c r="EQ2886" i="6" s="1"/>
  <c r="ER2886" i="6"/>
  <c r="EP2887" i="6"/>
  <c r="EQ2887" i="6" s="1"/>
  <c r="ER2887" i="6"/>
  <c r="EP2888" i="6"/>
  <c r="EQ2888" i="6" s="1"/>
  <c r="ER2888" i="6"/>
  <c r="EP2889" i="6"/>
  <c r="EQ2889" i="6" s="1"/>
  <c r="ER2889" i="6"/>
  <c r="EP2890" i="6"/>
  <c r="EQ2890" i="6" s="1"/>
  <c r="ER2890" i="6"/>
  <c r="EP2891" i="6"/>
  <c r="EQ2891" i="6" s="1"/>
  <c r="ER2891" i="6"/>
  <c r="EP2892" i="6"/>
  <c r="EQ2892" i="6" s="1"/>
  <c r="ER2892" i="6"/>
  <c r="EP2893" i="6"/>
  <c r="EQ2893" i="6" s="1"/>
  <c r="ER2893" i="6"/>
  <c r="EP2894" i="6"/>
  <c r="EQ2894" i="6" s="1"/>
  <c r="ER2894" i="6"/>
  <c r="EP2895" i="6"/>
  <c r="EQ2895" i="6" s="1"/>
  <c r="ER2895" i="6"/>
  <c r="EP2896" i="6"/>
  <c r="EQ2896" i="6" s="1"/>
  <c r="ER2896" i="6"/>
  <c r="EP2897" i="6"/>
  <c r="EQ2897" i="6" s="1"/>
  <c r="ER2897" i="6"/>
  <c r="EP2898" i="6"/>
  <c r="EQ2898" i="6" s="1"/>
  <c r="ER2898" i="6"/>
  <c r="EP2899" i="6"/>
  <c r="EQ2899" i="6" s="1"/>
  <c r="ER2899" i="6"/>
  <c r="EP2900" i="6"/>
  <c r="EQ2900" i="6" s="1"/>
  <c r="ER2900" i="6"/>
  <c r="EP2901" i="6"/>
  <c r="EQ2901" i="6" s="1"/>
  <c r="ER2901" i="6"/>
  <c r="EP2902" i="6"/>
  <c r="EQ2902" i="6" s="1"/>
  <c r="ER2902" i="6"/>
  <c r="EP2903" i="6"/>
  <c r="EQ2903" i="6" s="1"/>
  <c r="ER2903" i="6"/>
  <c r="EP2904" i="6"/>
  <c r="EQ2904" i="6" s="1"/>
  <c r="ER2904" i="6"/>
  <c r="EP2905" i="6"/>
  <c r="EQ2905" i="6" s="1"/>
  <c r="ER2905" i="6"/>
  <c r="EP2906" i="6"/>
  <c r="EQ2906" i="6" s="1"/>
  <c r="ER2906" i="6"/>
  <c r="EP2907" i="6"/>
  <c r="EQ2907" i="6" s="1"/>
  <c r="ER2907" i="6"/>
  <c r="EP2908" i="6"/>
  <c r="EQ2908" i="6" s="1"/>
  <c r="ER2908" i="6"/>
  <c r="EP2909" i="6"/>
  <c r="EQ2909" i="6" s="1"/>
  <c r="ER2909" i="6"/>
  <c r="EP2910" i="6"/>
  <c r="EQ2910" i="6" s="1"/>
  <c r="ER2910" i="6"/>
  <c r="EP2911" i="6"/>
  <c r="EQ2911" i="6" s="1"/>
  <c r="ER2911" i="6"/>
  <c r="EP2912" i="6"/>
  <c r="EQ2912" i="6" s="1"/>
  <c r="ER2912" i="6"/>
  <c r="EP2913" i="6"/>
  <c r="EQ2913" i="6" s="1"/>
  <c r="ER2913" i="6"/>
  <c r="EP2914" i="6"/>
  <c r="EQ2914" i="6" s="1"/>
  <c r="ER2914" i="6"/>
  <c r="EP2915" i="6"/>
  <c r="EQ2915" i="6" s="1"/>
  <c r="ER2915" i="6"/>
  <c r="EP2916" i="6"/>
  <c r="EQ2916" i="6" s="1"/>
  <c r="ER2916" i="6"/>
  <c r="EP2917" i="6"/>
  <c r="EQ2917" i="6" s="1"/>
  <c r="ER2917" i="6"/>
  <c r="EP2918" i="6"/>
  <c r="EQ2918" i="6" s="1"/>
  <c r="ER2918" i="6"/>
  <c r="EP2919" i="6"/>
  <c r="EQ2919" i="6" s="1"/>
  <c r="ER2919" i="6"/>
  <c r="EP2920" i="6"/>
  <c r="EQ2920" i="6" s="1"/>
  <c r="ER2920" i="6"/>
  <c r="EP2921" i="6"/>
  <c r="EQ2921" i="6" s="1"/>
  <c r="ER2921" i="6"/>
  <c r="EP2922" i="6"/>
  <c r="EQ2922" i="6" s="1"/>
  <c r="ER2922" i="6"/>
  <c r="EP2923" i="6"/>
  <c r="EQ2923" i="6" s="1"/>
  <c r="ER2923" i="6"/>
  <c r="EP2924" i="6"/>
  <c r="EQ2924" i="6" s="1"/>
  <c r="ER2924" i="6"/>
  <c r="EP2925" i="6"/>
  <c r="EQ2925" i="6" s="1"/>
  <c r="ER2925" i="6"/>
  <c r="EP2926" i="6"/>
  <c r="EQ2926" i="6" s="1"/>
  <c r="ER2926" i="6"/>
  <c r="EP2927" i="6"/>
  <c r="EQ2927" i="6" s="1"/>
  <c r="ER2927" i="6"/>
  <c r="EP2928" i="6"/>
  <c r="EQ2928" i="6" s="1"/>
  <c r="ER2928" i="6"/>
  <c r="EP2929" i="6"/>
  <c r="EQ2929" i="6" s="1"/>
  <c r="ER2929" i="6"/>
  <c r="EP2930" i="6"/>
  <c r="EQ2930" i="6" s="1"/>
  <c r="ER2930" i="6"/>
  <c r="EP2931" i="6"/>
  <c r="EQ2931" i="6" s="1"/>
  <c r="ER2931" i="6"/>
  <c r="EP2932" i="6"/>
  <c r="EQ2932" i="6" s="1"/>
  <c r="ER2932" i="6"/>
  <c r="EP2933" i="6"/>
  <c r="EQ2933" i="6" s="1"/>
  <c r="ER2933" i="6"/>
  <c r="EP2934" i="6"/>
  <c r="EQ2934" i="6" s="1"/>
  <c r="ER2934" i="6"/>
  <c r="EP2935" i="6"/>
  <c r="EQ2935" i="6" s="1"/>
  <c r="ER2935" i="6"/>
  <c r="EP2936" i="6"/>
  <c r="EQ2936" i="6" s="1"/>
  <c r="ER2936" i="6"/>
  <c r="EP2937" i="6"/>
  <c r="EQ2937" i="6" s="1"/>
  <c r="ER2937" i="6"/>
  <c r="EP2938" i="6"/>
  <c r="EQ2938" i="6" s="1"/>
  <c r="ER2938" i="6"/>
  <c r="EP2939" i="6"/>
  <c r="EQ2939" i="6" s="1"/>
  <c r="ER2939" i="6"/>
  <c r="EP2940" i="6"/>
  <c r="EQ2940" i="6" s="1"/>
  <c r="ER2940" i="6"/>
  <c r="EP2941" i="6"/>
  <c r="EQ2941" i="6" s="1"/>
  <c r="ER2941" i="6"/>
  <c r="EP2942" i="6"/>
  <c r="EQ2942" i="6" s="1"/>
  <c r="ER2942" i="6"/>
  <c r="EP2943" i="6"/>
  <c r="EQ2943" i="6" s="1"/>
  <c r="ER2943" i="6"/>
  <c r="EP2944" i="6"/>
  <c r="EQ2944" i="6" s="1"/>
  <c r="ER2944" i="6"/>
  <c r="EP2945" i="6"/>
  <c r="EQ2945" i="6" s="1"/>
  <c r="ER2945" i="6"/>
  <c r="EP2946" i="6"/>
  <c r="EQ2946" i="6" s="1"/>
  <c r="ER2946" i="6"/>
  <c r="EP2947" i="6"/>
  <c r="EQ2947" i="6" s="1"/>
  <c r="ER2947" i="6"/>
  <c r="EP2948" i="6"/>
  <c r="EQ2948" i="6" s="1"/>
  <c r="ER2948" i="6"/>
  <c r="EP2949" i="6"/>
  <c r="EQ2949" i="6" s="1"/>
  <c r="ER2949" i="6"/>
  <c r="EP2950" i="6"/>
  <c r="EQ2950" i="6" s="1"/>
  <c r="ER2950" i="6"/>
  <c r="EP2951" i="6"/>
  <c r="EQ2951" i="6" s="1"/>
  <c r="ER2951" i="6"/>
  <c r="EP2952" i="6"/>
  <c r="EQ2952" i="6" s="1"/>
  <c r="ER2952" i="6"/>
  <c r="EP2953" i="6"/>
  <c r="EQ2953" i="6" s="1"/>
  <c r="ER2953" i="6"/>
  <c r="EP2954" i="6"/>
  <c r="EQ2954" i="6" s="1"/>
  <c r="ER2954" i="6"/>
  <c r="EP2955" i="6"/>
  <c r="EQ2955" i="6" s="1"/>
  <c r="ER2955" i="6"/>
  <c r="EP2956" i="6"/>
  <c r="EQ2956" i="6" s="1"/>
  <c r="ER2956" i="6"/>
  <c r="EP2957" i="6"/>
  <c r="EQ2957" i="6" s="1"/>
  <c r="ER2957" i="6"/>
  <c r="EP2958" i="6"/>
  <c r="EQ2958" i="6" s="1"/>
  <c r="ER2958" i="6"/>
  <c r="EP2959" i="6"/>
  <c r="EQ2959" i="6" s="1"/>
  <c r="ER2959" i="6"/>
  <c r="EP2960" i="6"/>
  <c r="EQ2960" i="6" s="1"/>
  <c r="ER2960" i="6"/>
  <c r="EP2961" i="6"/>
  <c r="EQ2961" i="6" s="1"/>
  <c r="ER2961" i="6"/>
  <c r="EP2962" i="6"/>
  <c r="EQ2962" i="6" s="1"/>
  <c r="ER2962" i="6"/>
  <c r="EP2963" i="6"/>
  <c r="EQ2963" i="6" s="1"/>
  <c r="ER2963" i="6"/>
  <c r="EP2964" i="6"/>
  <c r="EQ2964" i="6" s="1"/>
  <c r="ER2964" i="6"/>
  <c r="EP2965" i="6"/>
  <c r="EQ2965" i="6" s="1"/>
  <c r="ER2965" i="6"/>
  <c r="EP2966" i="6"/>
  <c r="EQ2966" i="6" s="1"/>
  <c r="ER2966" i="6"/>
  <c r="EP2967" i="6"/>
  <c r="EQ2967" i="6" s="1"/>
  <c r="ER2967" i="6"/>
  <c r="EP2968" i="6"/>
  <c r="EQ2968" i="6" s="1"/>
  <c r="ER2968" i="6"/>
  <c r="EP2969" i="6"/>
  <c r="EQ2969" i="6" s="1"/>
  <c r="ER2969" i="6"/>
  <c r="EP2970" i="6"/>
  <c r="EQ2970" i="6" s="1"/>
  <c r="ER2970" i="6"/>
  <c r="EP2971" i="6"/>
  <c r="EQ2971" i="6" s="1"/>
  <c r="ER2971" i="6"/>
  <c r="EP2972" i="6"/>
  <c r="EQ2972" i="6" s="1"/>
  <c r="ER2972" i="6"/>
  <c r="EP2973" i="6"/>
  <c r="EQ2973" i="6" s="1"/>
  <c r="ER2973" i="6"/>
  <c r="EP2974" i="6"/>
  <c r="EQ2974" i="6" s="1"/>
  <c r="ER2974" i="6"/>
  <c r="EP2975" i="6"/>
  <c r="EQ2975" i="6" s="1"/>
  <c r="ER2975" i="6"/>
  <c r="EP2976" i="6"/>
  <c r="EQ2976" i="6" s="1"/>
  <c r="ER2976" i="6"/>
  <c r="EP2977" i="6"/>
  <c r="EQ2977" i="6" s="1"/>
  <c r="ER2977" i="6"/>
  <c r="EP2978" i="6"/>
  <c r="EQ2978" i="6" s="1"/>
  <c r="ER2978" i="6"/>
  <c r="EP2979" i="6"/>
  <c r="EQ2979" i="6" s="1"/>
  <c r="ER2979" i="6"/>
  <c r="EP2980" i="6"/>
  <c r="EQ2980" i="6" s="1"/>
  <c r="ER2980" i="6"/>
  <c r="EP2981" i="6"/>
  <c r="EQ2981" i="6" s="1"/>
  <c r="ER2981" i="6"/>
  <c r="EP2982" i="6"/>
  <c r="EQ2982" i="6" s="1"/>
  <c r="ER2982" i="6"/>
  <c r="EP2983" i="6"/>
  <c r="EQ2983" i="6" s="1"/>
  <c r="ER2983" i="6"/>
  <c r="EP2984" i="6"/>
  <c r="EQ2984" i="6" s="1"/>
  <c r="ER2984" i="6"/>
  <c r="EP2985" i="6"/>
  <c r="EQ2985" i="6" s="1"/>
  <c r="ER2985" i="6"/>
  <c r="EP2986" i="6"/>
  <c r="EQ2986" i="6" s="1"/>
  <c r="ER2986" i="6"/>
  <c r="EP2987" i="6"/>
  <c r="EQ2987" i="6" s="1"/>
  <c r="ER2987" i="6"/>
  <c r="EP2988" i="6"/>
  <c r="EQ2988" i="6" s="1"/>
  <c r="ER2988" i="6"/>
  <c r="EP2989" i="6"/>
  <c r="EQ2989" i="6" s="1"/>
  <c r="ER2989" i="6"/>
  <c r="EP2990" i="6"/>
  <c r="EQ2990" i="6" s="1"/>
  <c r="ER2990" i="6"/>
  <c r="EP2991" i="6"/>
  <c r="EQ2991" i="6" s="1"/>
  <c r="ER2991" i="6"/>
  <c r="EP2992" i="6"/>
  <c r="EQ2992" i="6" s="1"/>
  <c r="ER2992" i="6"/>
  <c r="EP2993" i="6"/>
  <c r="EQ2993" i="6" s="1"/>
  <c r="ER2993" i="6"/>
  <c r="EP2994" i="6"/>
  <c r="EQ2994" i="6" s="1"/>
  <c r="ER2994" i="6"/>
  <c r="EP2995" i="6"/>
  <c r="EQ2995" i="6" s="1"/>
  <c r="ER2995" i="6"/>
  <c r="EP2996" i="6"/>
  <c r="EQ2996" i="6" s="1"/>
  <c r="ER2996" i="6"/>
  <c r="EP2997" i="6"/>
  <c r="EQ2997" i="6" s="1"/>
  <c r="ER2997" i="6"/>
  <c r="EP2998" i="6"/>
  <c r="EQ2998" i="6" s="1"/>
  <c r="ER2998" i="6"/>
  <c r="EP2999" i="6"/>
  <c r="EQ2999" i="6" s="1"/>
  <c r="ER2999" i="6"/>
  <c r="EP3000" i="6"/>
  <c r="EQ3000" i="6" s="1"/>
  <c r="ER3000" i="6"/>
  <c r="EP3001" i="6"/>
  <c r="EQ3001" i="6" s="1"/>
  <c r="ER3001" i="6"/>
  <c r="EP3002" i="6"/>
  <c r="EQ3002" i="6" s="1"/>
  <c r="ER3002" i="6"/>
  <c r="EP3003" i="6"/>
  <c r="EQ3003" i="6" s="1"/>
  <c r="ER3003" i="6"/>
  <c r="EP3004" i="6"/>
  <c r="EQ3004" i="6" s="1"/>
  <c r="ER3004" i="6"/>
  <c r="EP3005" i="6"/>
  <c r="EQ3005" i="6" s="1"/>
  <c r="ER3005" i="6"/>
  <c r="EP3006" i="6"/>
  <c r="EQ3006" i="6" s="1"/>
  <c r="ER3006" i="6"/>
  <c r="EP3007" i="6"/>
  <c r="EQ3007" i="6" s="1"/>
  <c r="ER3007" i="6"/>
  <c r="EP3008" i="6"/>
  <c r="EQ3008" i="6" s="1"/>
  <c r="ER3008" i="6"/>
  <c r="EP3009" i="6"/>
  <c r="EQ3009" i="6" s="1"/>
  <c r="ER3009" i="6"/>
  <c r="EP3010" i="6"/>
  <c r="EQ3010" i="6" s="1"/>
  <c r="ER3010" i="6"/>
  <c r="EP3011" i="6"/>
  <c r="EQ3011" i="6" s="1"/>
  <c r="ER3011" i="6"/>
  <c r="EP3012" i="6"/>
  <c r="EQ3012" i="6" s="1"/>
  <c r="ER3012" i="6"/>
  <c r="EP3013" i="6"/>
  <c r="EQ3013" i="6" s="1"/>
  <c r="ER3013" i="6"/>
  <c r="EP3014" i="6"/>
  <c r="EQ3014" i="6" s="1"/>
  <c r="ER3014" i="6"/>
  <c r="EP3015" i="6"/>
  <c r="EQ3015" i="6" s="1"/>
  <c r="ER3015" i="6"/>
  <c r="EP3016" i="6"/>
  <c r="EQ3016" i="6" s="1"/>
  <c r="ER3016" i="6"/>
  <c r="EP3017" i="6"/>
  <c r="EQ3017" i="6" s="1"/>
  <c r="ER3017" i="6"/>
  <c r="EP3018" i="6"/>
  <c r="EQ3018" i="6" s="1"/>
  <c r="ER3018" i="6"/>
  <c r="EP3019" i="6"/>
  <c r="EQ3019" i="6" s="1"/>
  <c r="ER3019" i="6"/>
  <c r="EP3020" i="6"/>
  <c r="EQ3020" i="6" s="1"/>
  <c r="ER3020" i="6"/>
  <c r="EP3021" i="6"/>
  <c r="EQ3021" i="6" s="1"/>
  <c r="ER3021" i="6"/>
  <c r="EP3022" i="6"/>
  <c r="EQ3022" i="6" s="1"/>
  <c r="ER3022" i="6"/>
  <c r="EP3023" i="6"/>
  <c r="EQ3023" i="6" s="1"/>
  <c r="ER3023" i="6"/>
  <c r="EP3024" i="6"/>
  <c r="EQ3024" i="6" s="1"/>
  <c r="ER3024" i="6"/>
  <c r="EP3025" i="6"/>
  <c r="EQ3025" i="6" s="1"/>
  <c r="ER3025" i="6"/>
  <c r="EP3026" i="6"/>
  <c r="EQ3026" i="6" s="1"/>
  <c r="ER3026" i="6"/>
  <c r="EP3027" i="6"/>
  <c r="EQ3027" i="6" s="1"/>
  <c r="ER3027" i="6"/>
  <c r="EP3028" i="6"/>
  <c r="EQ3028" i="6" s="1"/>
  <c r="ER3028" i="6"/>
  <c r="EP3029" i="6"/>
  <c r="EQ3029" i="6" s="1"/>
  <c r="ER3029" i="6"/>
  <c r="EP3030" i="6"/>
  <c r="EQ3030" i="6" s="1"/>
  <c r="ER3030" i="6"/>
  <c r="EP3031" i="6"/>
  <c r="EQ3031" i="6" s="1"/>
  <c r="ER3031" i="6"/>
  <c r="EP3032" i="6"/>
  <c r="EQ3032" i="6" s="1"/>
  <c r="ER3032" i="6"/>
  <c r="EP3033" i="6"/>
  <c r="EQ3033" i="6" s="1"/>
  <c r="ER3033" i="6"/>
  <c r="EP3034" i="6"/>
  <c r="EQ3034" i="6" s="1"/>
  <c r="ER3034" i="6"/>
  <c r="EP3035" i="6"/>
  <c r="EQ3035" i="6" s="1"/>
  <c r="ER3035" i="6"/>
  <c r="EP3036" i="6"/>
  <c r="EQ3036" i="6" s="1"/>
  <c r="ER3036" i="6"/>
  <c r="EP3037" i="6"/>
  <c r="EQ3037" i="6" s="1"/>
  <c r="ER3037" i="6"/>
  <c r="EP3038" i="6"/>
  <c r="EQ3038" i="6" s="1"/>
  <c r="ER3038" i="6"/>
  <c r="EP3039" i="6"/>
  <c r="EQ3039" i="6" s="1"/>
  <c r="ER3039" i="6"/>
  <c r="EP3040" i="6"/>
  <c r="EQ3040" i="6" s="1"/>
  <c r="ER3040" i="6"/>
  <c r="EP3041" i="6"/>
  <c r="EQ3041" i="6" s="1"/>
  <c r="ER3041" i="6"/>
  <c r="EP3042" i="6"/>
  <c r="EQ3042" i="6" s="1"/>
  <c r="ER3042" i="6"/>
  <c r="EP3043" i="6"/>
  <c r="EQ3043" i="6" s="1"/>
  <c r="ER3043" i="6"/>
  <c r="EP3044" i="6"/>
  <c r="EQ3044" i="6" s="1"/>
  <c r="ER3044" i="6"/>
  <c r="EP3045" i="6"/>
  <c r="EQ3045" i="6" s="1"/>
  <c r="ER3045" i="6"/>
  <c r="EP3046" i="6"/>
  <c r="EQ3046" i="6" s="1"/>
  <c r="ER3046" i="6"/>
  <c r="EP3047" i="6"/>
  <c r="EQ3047" i="6" s="1"/>
  <c r="ER3047" i="6"/>
  <c r="EP3048" i="6"/>
  <c r="EQ3048" i="6" s="1"/>
  <c r="ER3048" i="6"/>
  <c r="EP3049" i="6"/>
  <c r="EQ3049" i="6" s="1"/>
  <c r="ER3049" i="6"/>
  <c r="EP3050" i="6"/>
  <c r="EQ3050" i="6" s="1"/>
  <c r="ER3050" i="6"/>
  <c r="EP3051" i="6"/>
  <c r="EQ3051" i="6" s="1"/>
  <c r="ER3051" i="6"/>
  <c r="EP3052" i="6"/>
  <c r="EQ3052" i="6" s="1"/>
  <c r="ER3052" i="6"/>
  <c r="EP3053" i="6"/>
  <c r="EQ3053" i="6" s="1"/>
  <c r="ER3053" i="6"/>
  <c r="EP3054" i="6"/>
  <c r="EQ3054" i="6" s="1"/>
  <c r="ER3054" i="6"/>
  <c r="EP3055" i="6"/>
  <c r="EQ3055" i="6" s="1"/>
  <c r="ER3055" i="6"/>
  <c r="EP3056" i="6"/>
  <c r="EQ3056" i="6" s="1"/>
  <c r="ER3056" i="6"/>
  <c r="EP3057" i="6"/>
  <c r="EQ3057" i="6" s="1"/>
  <c r="ER3057" i="6"/>
  <c r="EP3058" i="6"/>
  <c r="EQ3058" i="6" s="1"/>
  <c r="ER3058" i="6"/>
  <c r="EP3059" i="6"/>
  <c r="EQ3059" i="6" s="1"/>
  <c r="ER3059" i="6"/>
  <c r="EP3060" i="6"/>
  <c r="EQ3060" i="6" s="1"/>
  <c r="ER3060" i="6"/>
  <c r="EP3061" i="6"/>
  <c r="EQ3061" i="6" s="1"/>
  <c r="ER3061" i="6"/>
  <c r="EP3062" i="6"/>
  <c r="EQ3062" i="6" s="1"/>
  <c r="ER3062" i="6"/>
  <c r="EP3063" i="6"/>
  <c r="EQ3063" i="6" s="1"/>
  <c r="ER3063" i="6"/>
  <c r="EP3064" i="6"/>
  <c r="EQ3064" i="6" s="1"/>
  <c r="ER3064" i="6"/>
  <c r="EP3065" i="6"/>
  <c r="EQ3065" i="6" s="1"/>
  <c r="ER3065" i="6"/>
  <c r="EP3066" i="6"/>
  <c r="EQ3066" i="6" s="1"/>
  <c r="ER3066" i="6"/>
  <c r="EP3067" i="6"/>
  <c r="EQ3067" i="6" s="1"/>
  <c r="ER3067" i="6"/>
  <c r="EP3068" i="6"/>
  <c r="EQ3068" i="6" s="1"/>
  <c r="ER3068" i="6"/>
  <c r="EP3069" i="6"/>
  <c r="EQ3069" i="6" s="1"/>
  <c r="ER3069" i="6"/>
  <c r="EP3070" i="6"/>
  <c r="EQ3070" i="6" s="1"/>
  <c r="ER3070" i="6"/>
  <c r="EP3071" i="6"/>
  <c r="EQ3071" i="6" s="1"/>
  <c r="ER3071" i="6"/>
  <c r="EP3072" i="6"/>
  <c r="EQ3072" i="6" s="1"/>
  <c r="ER3072" i="6"/>
  <c r="EP3073" i="6"/>
  <c r="EQ3073" i="6" s="1"/>
  <c r="ER3073" i="6"/>
  <c r="EP3074" i="6"/>
  <c r="EQ3074" i="6" s="1"/>
  <c r="ER3074" i="6"/>
  <c r="EP3075" i="6"/>
  <c r="EQ3075" i="6" s="1"/>
  <c r="ER3075" i="6"/>
  <c r="EP3076" i="6"/>
  <c r="EQ3076" i="6" s="1"/>
  <c r="ER3076" i="6"/>
  <c r="EP3077" i="6"/>
  <c r="EQ3077" i="6" s="1"/>
  <c r="ER3077" i="6"/>
  <c r="EP3078" i="6"/>
  <c r="EQ3078" i="6" s="1"/>
  <c r="ER3078" i="6"/>
  <c r="EP3079" i="6"/>
  <c r="EQ3079" i="6" s="1"/>
  <c r="ER3079" i="6"/>
  <c r="EP3080" i="6"/>
  <c r="EQ3080" i="6" s="1"/>
  <c r="ER3080" i="6"/>
  <c r="EP3081" i="6"/>
  <c r="EQ3081" i="6" s="1"/>
  <c r="ER3081" i="6"/>
  <c r="EP3082" i="6"/>
  <c r="EQ3082" i="6" s="1"/>
  <c r="ER3082" i="6"/>
  <c r="EP3083" i="6"/>
  <c r="EQ3083" i="6" s="1"/>
  <c r="ER3083" i="6"/>
  <c r="EP3084" i="6"/>
  <c r="EQ3084" i="6" s="1"/>
  <c r="ER3084" i="6"/>
  <c r="EP3085" i="6"/>
  <c r="EQ3085" i="6" s="1"/>
  <c r="ER3085" i="6"/>
  <c r="EP3086" i="6"/>
  <c r="EQ3086" i="6" s="1"/>
  <c r="ER3086" i="6"/>
  <c r="EP3087" i="6"/>
  <c r="EQ3087" i="6" s="1"/>
  <c r="ER3087" i="6"/>
  <c r="EP3088" i="6"/>
  <c r="EQ3088" i="6" s="1"/>
  <c r="ER3088" i="6"/>
  <c r="EP3089" i="6"/>
  <c r="EQ3089" i="6" s="1"/>
  <c r="ER3089" i="6"/>
  <c r="EP3090" i="6"/>
  <c r="EQ3090" i="6" s="1"/>
  <c r="ER3090" i="6"/>
  <c r="EP3091" i="6"/>
  <c r="EQ3091" i="6" s="1"/>
  <c r="ER3091" i="6"/>
  <c r="EP3092" i="6"/>
  <c r="EQ3092" i="6" s="1"/>
  <c r="ER3092" i="6"/>
  <c r="EP3093" i="6"/>
  <c r="EQ3093" i="6" s="1"/>
  <c r="ER3093" i="6"/>
  <c r="EP3094" i="6"/>
  <c r="EQ3094" i="6" s="1"/>
  <c r="ER3094" i="6"/>
  <c r="EP3095" i="6"/>
  <c r="EQ3095" i="6" s="1"/>
  <c r="ER3095" i="6"/>
  <c r="EP3096" i="6"/>
  <c r="EQ3096" i="6" s="1"/>
  <c r="ER3096" i="6"/>
  <c r="EP3097" i="6"/>
  <c r="EQ3097" i="6" s="1"/>
  <c r="ER3097" i="6"/>
  <c r="EP3098" i="6"/>
  <c r="EQ3098" i="6" s="1"/>
  <c r="ER3098" i="6"/>
  <c r="EP3099" i="6"/>
  <c r="EQ3099" i="6" s="1"/>
  <c r="ER3099" i="6"/>
  <c r="EP3100" i="6"/>
  <c r="EQ3100" i="6" s="1"/>
  <c r="ER3100" i="6"/>
  <c r="EP3101" i="6"/>
  <c r="EQ3101" i="6" s="1"/>
  <c r="ER3101" i="6"/>
  <c r="EP3102" i="6"/>
  <c r="EQ3102" i="6" s="1"/>
  <c r="ER3102" i="6"/>
  <c r="EP3103" i="6"/>
  <c r="EQ3103" i="6" s="1"/>
  <c r="ER3103" i="6"/>
  <c r="EP3104" i="6"/>
  <c r="EQ3104" i="6" s="1"/>
  <c r="ER3104" i="6"/>
  <c r="EP3105" i="6"/>
  <c r="EQ3105" i="6" s="1"/>
  <c r="ER3105" i="6"/>
  <c r="EP3106" i="6"/>
  <c r="EQ3106" i="6" s="1"/>
  <c r="ER3106" i="6"/>
  <c r="EP3107" i="6"/>
  <c r="EQ3107" i="6" s="1"/>
  <c r="ER3107" i="6"/>
  <c r="EP3108" i="6"/>
  <c r="EQ3108" i="6" s="1"/>
  <c r="ER3108" i="6"/>
  <c r="EP3109" i="6"/>
  <c r="EQ3109" i="6" s="1"/>
  <c r="ER3109" i="6"/>
  <c r="EP3110" i="6"/>
  <c r="EQ3110" i="6" s="1"/>
  <c r="ER3110" i="6"/>
  <c r="EP3111" i="6"/>
  <c r="EQ3111" i="6" s="1"/>
  <c r="ER3111" i="6"/>
  <c r="EP3112" i="6"/>
  <c r="EQ3112" i="6" s="1"/>
  <c r="ER3112" i="6"/>
  <c r="EP3113" i="6"/>
  <c r="EQ3113" i="6" s="1"/>
  <c r="ER3113" i="6"/>
  <c r="EP3114" i="6"/>
  <c r="EQ3114" i="6" s="1"/>
  <c r="ER3114" i="6"/>
  <c r="EP3115" i="6"/>
  <c r="EQ3115" i="6" s="1"/>
  <c r="ER3115" i="6"/>
  <c r="EP3116" i="6"/>
  <c r="EQ3116" i="6" s="1"/>
  <c r="ER3116" i="6"/>
  <c r="EP3117" i="6"/>
  <c r="EQ3117" i="6" s="1"/>
  <c r="ER3117" i="6"/>
  <c r="EP3118" i="6"/>
  <c r="EQ3118" i="6" s="1"/>
  <c r="ER3118" i="6"/>
  <c r="EP3119" i="6"/>
  <c r="EQ3119" i="6" s="1"/>
  <c r="ER3119" i="6"/>
  <c r="EP3120" i="6"/>
  <c r="EQ3120" i="6" s="1"/>
  <c r="ER3120" i="6"/>
  <c r="EP3121" i="6"/>
  <c r="EQ3121" i="6" s="1"/>
  <c r="ER3121" i="6"/>
  <c r="EP3122" i="6"/>
  <c r="EQ3122" i="6" s="1"/>
  <c r="ER3122" i="6"/>
  <c r="EP3123" i="6"/>
  <c r="EQ3123" i="6" s="1"/>
  <c r="ER3123" i="6"/>
  <c r="EP3124" i="6"/>
  <c r="EQ3124" i="6" s="1"/>
  <c r="ER3124" i="6"/>
  <c r="EP3125" i="6"/>
  <c r="EQ3125" i="6" s="1"/>
  <c r="ER3125" i="6"/>
  <c r="EP3126" i="6"/>
  <c r="EQ3126" i="6" s="1"/>
  <c r="ER3126" i="6"/>
  <c r="EP3127" i="6"/>
  <c r="EQ3127" i="6" s="1"/>
  <c r="ER3127" i="6"/>
  <c r="EP3128" i="6"/>
  <c r="EQ3128" i="6" s="1"/>
  <c r="ER3128" i="6"/>
  <c r="EP3129" i="6"/>
  <c r="EQ3129" i="6" s="1"/>
  <c r="ER3129" i="6"/>
  <c r="EP3130" i="6"/>
  <c r="EQ3130" i="6" s="1"/>
  <c r="ER3130" i="6"/>
  <c r="EP3131" i="6"/>
  <c r="EQ3131" i="6" s="1"/>
  <c r="ER3131" i="6"/>
  <c r="EP3132" i="6"/>
  <c r="EQ3132" i="6" s="1"/>
  <c r="ER3132" i="6"/>
  <c r="EP3133" i="6"/>
  <c r="EQ3133" i="6" s="1"/>
  <c r="ER3133" i="6"/>
  <c r="EP3134" i="6"/>
  <c r="EQ3134" i="6" s="1"/>
  <c r="ER3134" i="6"/>
  <c r="EP3135" i="6"/>
  <c r="EQ3135" i="6" s="1"/>
  <c r="ER3135" i="6"/>
  <c r="EP3136" i="6"/>
  <c r="EQ3136" i="6" s="1"/>
  <c r="ER3136" i="6"/>
  <c r="EP3137" i="6"/>
  <c r="EQ3137" i="6" s="1"/>
  <c r="ER3137" i="6"/>
  <c r="EP3138" i="6"/>
  <c r="EQ3138" i="6" s="1"/>
  <c r="ER3138" i="6"/>
  <c r="EP3139" i="6"/>
  <c r="EQ3139" i="6" s="1"/>
  <c r="ER3139" i="6"/>
  <c r="EP3140" i="6"/>
  <c r="EQ3140" i="6" s="1"/>
  <c r="ER3140" i="6"/>
  <c r="EP3141" i="6"/>
  <c r="EQ3141" i="6" s="1"/>
  <c r="ER3141" i="6"/>
  <c r="EP3142" i="6"/>
  <c r="EQ3142" i="6" s="1"/>
  <c r="ER3142" i="6"/>
  <c r="EP3143" i="6"/>
  <c r="EQ3143" i="6" s="1"/>
  <c r="ER3143" i="6"/>
  <c r="EP3144" i="6"/>
  <c r="EQ3144" i="6" s="1"/>
  <c r="ER3144" i="6"/>
  <c r="EP3145" i="6"/>
  <c r="EQ3145" i="6" s="1"/>
  <c r="ER3145" i="6"/>
  <c r="EP3146" i="6"/>
  <c r="EQ3146" i="6" s="1"/>
  <c r="ER3146" i="6"/>
  <c r="EP3147" i="6"/>
  <c r="EQ3147" i="6" s="1"/>
  <c r="ER3147" i="6"/>
  <c r="EP3148" i="6"/>
  <c r="EQ3148" i="6" s="1"/>
  <c r="ER3148" i="6"/>
  <c r="EP3149" i="6"/>
  <c r="EQ3149" i="6" s="1"/>
  <c r="ER3149" i="6"/>
  <c r="EP3150" i="6"/>
  <c r="EQ3150" i="6" s="1"/>
  <c r="ER3150" i="6"/>
  <c r="EP3151" i="6"/>
  <c r="EQ3151" i="6" s="1"/>
  <c r="ER3151" i="6"/>
  <c r="EP3152" i="6"/>
  <c r="EQ3152" i="6" s="1"/>
  <c r="ER3152" i="6"/>
  <c r="EP3153" i="6"/>
  <c r="EQ3153" i="6" s="1"/>
  <c r="ER3153" i="6"/>
  <c r="EP3154" i="6"/>
  <c r="EQ3154" i="6" s="1"/>
  <c r="ER3154" i="6"/>
  <c r="EP3155" i="6"/>
  <c r="EQ3155" i="6" s="1"/>
  <c r="ER3155" i="6"/>
  <c r="EP3156" i="6"/>
  <c r="EQ3156" i="6" s="1"/>
  <c r="ER3156" i="6"/>
  <c r="EP3157" i="6"/>
  <c r="EQ3157" i="6" s="1"/>
  <c r="ER3157" i="6"/>
  <c r="EP3158" i="6"/>
  <c r="EQ3158" i="6" s="1"/>
  <c r="ER3158" i="6"/>
  <c r="EP3159" i="6"/>
  <c r="EQ3159" i="6" s="1"/>
  <c r="ER3159" i="6"/>
  <c r="EP3160" i="6"/>
  <c r="EQ3160" i="6" s="1"/>
  <c r="ER3160" i="6"/>
  <c r="EP3161" i="6"/>
  <c r="EQ3161" i="6" s="1"/>
  <c r="ER3161" i="6"/>
  <c r="EP3162" i="6"/>
  <c r="EQ3162" i="6" s="1"/>
  <c r="ER3162" i="6"/>
  <c r="EP3163" i="6"/>
  <c r="EQ3163" i="6" s="1"/>
  <c r="ER3163" i="6"/>
  <c r="EP3164" i="6"/>
  <c r="EQ3164" i="6" s="1"/>
  <c r="ER3164" i="6"/>
  <c r="EP3165" i="6"/>
  <c r="EQ3165" i="6" s="1"/>
  <c r="ER3165" i="6"/>
  <c r="EP3166" i="6"/>
  <c r="EQ3166" i="6" s="1"/>
  <c r="ER3166" i="6"/>
  <c r="EP3167" i="6"/>
  <c r="EQ3167" i="6" s="1"/>
  <c r="ER3167" i="6"/>
  <c r="EP3168" i="6"/>
  <c r="EQ3168" i="6" s="1"/>
  <c r="ER3168" i="6"/>
  <c r="EP3169" i="6"/>
  <c r="EQ3169" i="6" s="1"/>
  <c r="ER3169" i="6"/>
  <c r="EP3170" i="6"/>
  <c r="EQ3170" i="6" s="1"/>
  <c r="ER3170" i="6"/>
  <c r="EP3171" i="6"/>
  <c r="EQ3171" i="6" s="1"/>
  <c r="ER3171" i="6"/>
  <c r="EP3172" i="6"/>
  <c r="EQ3172" i="6" s="1"/>
  <c r="ER3172" i="6"/>
  <c r="EP3173" i="6"/>
  <c r="EQ3173" i="6" s="1"/>
  <c r="ER3173" i="6"/>
  <c r="EP3174" i="6"/>
  <c r="EQ3174" i="6" s="1"/>
  <c r="ER3174" i="6"/>
  <c r="EP3175" i="6"/>
  <c r="EQ3175" i="6" s="1"/>
  <c r="ER3175" i="6"/>
  <c r="EP3176" i="6"/>
  <c r="EQ3176" i="6" s="1"/>
  <c r="ER3176" i="6"/>
  <c r="EP3177" i="6"/>
  <c r="EQ3177" i="6" s="1"/>
  <c r="ER3177" i="6"/>
  <c r="EP3178" i="6"/>
  <c r="EQ3178" i="6" s="1"/>
  <c r="ER3178" i="6"/>
  <c r="EP3179" i="6"/>
  <c r="EQ3179" i="6" s="1"/>
  <c r="ER3179" i="6"/>
  <c r="EP3180" i="6"/>
  <c r="EQ3180" i="6" s="1"/>
  <c r="ER3180" i="6"/>
  <c r="EP3181" i="6"/>
  <c r="EQ3181" i="6" s="1"/>
  <c r="ER3181" i="6"/>
  <c r="EP3182" i="6"/>
  <c r="EQ3182" i="6" s="1"/>
  <c r="ER3182" i="6"/>
  <c r="EP3183" i="6"/>
  <c r="EQ3183" i="6" s="1"/>
  <c r="ER3183" i="6"/>
  <c r="EP3184" i="6"/>
  <c r="EQ3184" i="6" s="1"/>
  <c r="ER3184" i="6"/>
  <c r="EP3185" i="6"/>
  <c r="EQ3185" i="6" s="1"/>
  <c r="ER3185" i="6"/>
  <c r="EP3186" i="6"/>
  <c r="EQ3186" i="6" s="1"/>
  <c r="ER3186" i="6"/>
  <c r="EP3187" i="6"/>
  <c r="EQ3187" i="6" s="1"/>
  <c r="ER3187" i="6"/>
  <c r="EP3188" i="6"/>
  <c r="EQ3188" i="6" s="1"/>
  <c r="ER3188" i="6"/>
  <c r="EP3189" i="6"/>
  <c r="EQ3189" i="6" s="1"/>
  <c r="ER3189" i="6"/>
  <c r="EP3190" i="6"/>
  <c r="EQ3190" i="6" s="1"/>
  <c r="ER3190" i="6"/>
  <c r="EP3191" i="6"/>
  <c r="EQ3191" i="6" s="1"/>
  <c r="ER3191" i="6"/>
  <c r="EP3192" i="6"/>
  <c r="EQ3192" i="6" s="1"/>
  <c r="ER3192" i="6"/>
  <c r="EP3193" i="6"/>
  <c r="EQ3193" i="6" s="1"/>
  <c r="ER3193" i="6"/>
  <c r="EP3194" i="6"/>
  <c r="EQ3194" i="6" s="1"/>
  <c r="ER3194" i="6"/>
  <c r="EP3195" i="6"/>
  <c r="EQ3195" i="6" s="1"/>
  <c r="ER3195" i="6"/>
  <c r="EP3196" i="6"/>
  <c r="EQ3196" i="6" s="1"/>
  <c r="ER3196" i="6"/>
  <c r="EP3197" i="6"/>
  <c r="EQ3197" i="6" s="1"/>
  <c r="ER3197" i="6"/>
  <c r="EP3198" i="6"/>
  <c r="EQ3198" i="6" s="1"/>
  <c r="ER3198" i="6"/>
  <c r="EP3199" i="6"/>
  <c r="EQ3199" i="6" s="1"/>
  <c r="ER3199" i="6"/>
  <c r="EP3200" i="6"/>
  <c r="EQ3200" i="6" s="1"/>
  <c r="ER3200" i="6"/>
  <c r="EP3201" i="6"/>
  <c r="EQ3201" i="6" s="1"/>
  <c r="ER3201" i="6"/>
  <c r="EP3202" i="6"/>
  <c r="EQ3202" i="6" s="1"/>
  <c r="ER3202" i="6"/>
  <c r="EP3203" i="6"/>
  <c r="EQ3203" i="6" s="1"/>
  <c r="ER3203" i="6"/>
  <c r="EP3204" i="6"/>
  <c r="EQ3204" i="6" s="1"/>
  <c r="ER3204" i="6"/>
  <c r="EP3205" i="6"/>
  <c r="EQ3205" i="6" s="1"/>
  <c r="ER3205" i="6"/>
  <c r="EP3206" i="6"/>
  <c r="EQ3206" i="6" s="1"/>
  <c r="ER3206" i="6"/>
  <c r="EP3207" i="6"/>
  <c r="EQ3207" i="6" s="1"/>
  <c r="ER3207" i="6"/>
  <c r="EP3208" i="6"/>
  <c r="EQ3208" i="6" s="1"/>
  <c r="ER3208" i="6"/>
  <c r="EP3209" i="6"/>
  <c r="EQ3209" i="6" s="1"/>
  <c r="ER3209" i="6"/>
  <c r="EP3210" i="6"/>
  <c r="EQ3210" i="6" s="1"/>
  <c r="ER3210" i="6"/>
  <c r="EP3211" i="6"/>
  <c r="EQ3211" i="6" s="1"/>
  <c r="ER3211" i="6"/>
  <c r="EP3212" i="6"/>
  <c r="EQ3212" i="6" s="1"/>
  <c r="ER3212" i="6"/>
  <c r="EP3213" i="6"/>
  <c r="EQ3213" i="6" s="1"/>
  <c r="ER3213" i="6"/>
  <c r="EP3214" i="6"/>
  <c r="EQ3214" i="6" s="1"/>
  <c r="ER3214" i="6"/>
  <c r="EP3215" i="6"/>
  <c r="EQ3215" i="6" s="1"/>
  <c r="ER3215" i="6"/>
  <c r="EP3216" i="6"/>
  <c r="EQ3216" i="6" s="1"/>
  <c r="ER3216" i="6"/>
  <c r="EP3217" i="6"/>
  <c r="EQ3217" i="6" s="1"/>
  <c r="ER3217" i="6"/>
  <c r="EP3218" i="6"/>
  <c r="EQ3218" i="6" s="1"/>
  <c r="ER3218" i="6"/>
  <c r="EP3219" i="6"/>
  <c r="EQ3219" i="6" s="1"/>
  <c r="ER3219" i="6"/>
  <c r="EP3220" i="6"/>
  <c r="EQ3220" i="6" s="1"/>
  <c r="ER3220" i="6"/>
  <c r="EP3221" i="6"/>
  <c r="EQ3221" i="6" s="1"/>
  <c r="ER3221" i="6"/>
  <c r="EP3222" i="6"/>
  <c r="EQ3222" i="6" s="1"/>
  <c r="ER3222" i="6"/>
  <c r="EP3223" i="6"/>
  <c r="EQ3223" i="6" s="1"/>
  <c r="ER3223" i="6"/>
  <c r="EP3224" i="6"/>
  <c r="EQ3224" i="6" s="1"/>
  <c r="ER3224" i="6"/>
  <c r="EP3225" i="6"/>
  <c r="EQ3225" i="6" s="1"/>
  <c r="ER3225" i="6"/>
  <c r="EP3226" i="6"/>
  <c r="EQ3226" i="6" s="1"/>
  <c r="ER3226" i="6"/>
  <c r="EP3227" i="6"/>
  <c r="EQ3227" i="6" s="1"/>
  <c r="ER3227" i="6"/>
  <c r="EP3228" i="6"/>
  <c r="EQ3228" i="6" s="1"/>
  <c r="ER3228" i="6"/>
  <c r="EP3229" i="6"/>
  <c r="EQ3229" i="6" s="1"/>
  <c r="ER3229" i="6"/>
  <c r="EP3230" i="6"/>
  <c r="EQ3230" i="6" s="1"/>
  <c r="ER3230" i="6"/>
  <c r="EP3231" i="6"/>
  <c r="EQ3231" i="6" s="1"/>
  <c r="ER3231" i="6"/>
  <c r="EP3232" i="6"/>
  <c r="EQ3232" i="6" s="1"/>
  <c r="ER3232" i="6"/>
  <c r="EP3233" i="6"/>
  <c r="EQ3233" i="6" s="1"/>
  <c r="ER3233" i="6"/>
  <c r="EP3234" i="6"/>
  <c r="EQ3234" i="6" s="1"/>
  <c r="ER3234" i="6"/>
  <c r="EP3235" i="6"/>
  <c r="EQ3235" i="6" s="1"/>
  <c r="ER3235" i="6"/>
  <c r="EP3236" i="6"/>
  <c r="EQ3236" i="6" s="1"/>
  <c r="ER3236" i="6"/>
  <c r="EP3237" i="6"/>
  <c r="EQ3237" i="6" s="1"/>
  <c r="ER3237" i="6"/>
  <c r="EP3238" i="6"/>
  <c r="EQ3238" i="6" s="1"/>
  <c r="ER3238" i="6"/>
  <c r="EP3239" i="6"/>
  <c r="EQ3239" i="6" s="1"/>
  <c r="ER3239" i="6"/>
  <c r="EP3240" i="6"/>
  <c r="EQ3240" i="6" s="1"/>
  <c r="ER3240" i="6"/>
  <c r="EP3241" i="6"/>
  <c r="EQ3241" i="6" s="1"/>
  <c r="ER3241" i="6"/>
  <c r="EP3242" i="6"/>
  <c r="EQ3242" i="6" s="1"/>
  <c r="ER3242" i="6"/>
  <c r="EP3243" i="6"/>
  <c r="EQ3243" i="6" s="1"/>
  <c r="ER3243" i="6"/>
  <c r="EP3244" i="6"/>
  <c r="EQ3244" i="6" s="1"/>
  <c r="ER3244" i="6"/>
  <c r="EP3245" i="6"/>
  <c r="EQ3245" i="6" s="1"/>
  <c r="ER3245" i="6"/>
  <c r="EP3246" i="6"/>
  <c r="EQ3246" i="6" s="1"/>
  <c r="ER3246" i="6"/>
  <c r="EP3247" i="6"/>
  <c r="EQ3247" i="6" s="1"/>
  <c r="ER3247" i="6"/>
  <c r="EP3248" i="6"/>
  <c r="EQ3248" i="6" s="1"/>
  <c r="ER3248" i="6"/>
  <c r="EP3249" i="6"/>
  <c r="EQ3249" i="6" s="1"/>
  <c r="ER3249" i="6"/>
  <c r="EP3250" i="6"/>
  <c r="EQ3250" i="6" s="1"/>
  <c r="ER3250" i="6"/>
  <c r="EP3251" i="6"/>
  <c r="EQ3251" i="6" s="1"/>
  <c r="ER3251" i="6"/>
  <c r="EP3252" i="6"/>
  <c r="EQ3252" i="6" s="1"/>
  <c r="ER3252" i="6"/>
  <c r="EP3253" i="6"/>
  <c r="EQ3253" i="6" s="1"/>
  <c r="ER3253" i="6"/>
  <c r="EP3254" i="6"/>
  <c r="EQ3254" i="6" s="1"/>
  <c r="ER3254" i="6"/>
  <c r="EP3255" i="6"/>
  <c r="EQ3255" i="6" s="1"/>
  <c r="ER3255" i="6"/>
  <c r="EP3256" i="6"/>
  <c r="EQ3256" i="6" s="1"/>
  <c r="ER3256" i="6"/>
  <c r="EP3257" i="6"/>
  <c r="EQ3257" i="6" s="1"/>
  <c r="ER3257" i="6"/>
  <c r="EP3258" i="6"/>
  <c r="EQ3258" i="6" s="1"/>
  <c r="ER3258" i="6"/>
  <c r="EP3259" i="6"/>
  <c r="EQ3259" i="6" s="1"/>
  <c r="ER3259" i="6"/>
  <c r="EP3260" i="6"/>
  <c r="EQ3260" i="6" s="1"/>
  <c r="ER3260" i="6"/>
  <c r="EP3261" i="6"/>
  <c r="EQ3261" i="6" s="1"/>
  <c r="ER3261" i="6"/>
  <c r="EP3262" i="6"/>
  <c r="EQ3262" i="6" s="1"/>
  <c r="ER3262" i="6"/>
  <c r="EP3263" i="6"/>
  <c r="EQ3263" i="6" s="1"/>
  <c r="ER3263" i="6"/>
  <c r="EP3264" i="6"/>
  <c r="EQ3264" i="6" s="1"/>
  <c r="ER3264" i="6"/>
  <c r="EP3265" i="6"/>
  <c r="EQ3265" i="6" s="1"/>
  <c r="ER3265" i="6"/>
  <c r="EP3266" i="6"/>
  <c r="EQ3266" i="6" s="1"/>
  <c r="ER3266" i="6"/>
  <c r="EP3267" i="6"/>
  <c r="EQ3267" i="6" s="1"/>
  <c r="ER3267" i="6"/>
  <c r="EP3268" i="6"/>
  <c r="EQ3268" i="6" s="1"/>
  <c r="ER3268" i="6"/>
  <c r="EP3269" i="6"/>
  <c r="EQ3269" i="6" s="1"/>
  <c r="ER3269" i="6"/>
  <c r="EP3270" i="6"/>
  <c r="EQ3270" i="6" s="1"/>
  <c r="ER3270" i="6"/>
  <c r="EP3271" i="6"/>
  <c r="EQ3271" i="6" s="1"/>
  <c r="ER3271" i="6"/>
  <c r="EP3272" i="6"/>
  <c r="EQ3272" i="6" s="1"/>
  <c r="ER3272" i="6"/>
  <c r="EP3273" i="6"/>
  <c r="EQ3273" i="6" s="1"/>
  <c r="ER3273" i="6"/>
  <c r="EP3274" i="6"/>
  <c r="EQ3274" i="6" s="1"/>
  <c r="ER3274" i="6"/>
  <c r="EP3275" i="6"/>
  <c r="EQ3275" i="6" s="1"/>
  <c r="ER3275" i="6"/>
  <c r="EP3276" i="6"/>
  <c r="EQ3276" i="6" s="1"/>
  <c r="ER3276" i="6"/>
  <c r="EP3277" i="6"/>
  <c r="EQ3277" i="6" s="1"/>
  <c r="ER3277" i="6"/>
  <c r="EP3278" i="6"/>
  <c r="EQ3278" i="6" s="1"/>
  <c r="ER3278" i="6"/>
  <c r="EP3279" i="6"/>
  <c r="EQ3279" i="6" s="1"/>
  <c r="ER3279" i="6"/>
  <c r="EP3280" i="6"/>
  <c r="EQ3280" i="6" s="1"/>
  <c r="ER3280" i="6"/>
  <c r="EP3281" i="6"/>
  <c r="EQ3281" i="6" s="1"/>
  <c r="ER3281" i="6"/>
  <c r="EP3282" i="6"/>
  <c r="EQ3282" i="6" s="1"/>
  <c r="ER3282" i="6"/>
  <c r="EP3283" i="6"/>
  <c r="EQ3283" i="6" s="1"/>
  <c r="ER3283" i="6"/>
  <c r="EP3284" i="6"/>
  <c r="EQ3284" i="6" s="1"/>
  <c r="ER3284" i="6"/>
  <c r="EP3285" i="6"/>
  <c r="EQ3285" i="6" s="1"/>
  <c r="ER3285" i="6"/>
  <c r="EP3286" i="6"/>
  <c r="EQ3286" i="6" s="1"/>
  <c r="ER3286" i="6"/>
  <c r="EP3287" i="6"/>
  <c r="EQ3287" i="6" s="1"/>
  <c r="ER3287" i="6"/>
  <c r="EP3288" i="6"/>
  <c r="EQ3288" i="6" s="1"/>
  <c r="ER3288" i="6"/>
  <c r="EP3289" i="6"/>
  <c r="EQ3289" i="6" s="1"/>
  <c r="ER3289" i="6"/>
  <c r="EP3290" i="6"/>
  <c r="EQ3290" i="6" s="1"/>
  <c r="ER3290" i="6"/>
  <c r="EP3291" i="6"/>
  <c r="EQ3291" i="6" s="1"/>
  <c r="ER3291" i="6"/>
  <c r="EP3292" i="6"/>
  <c r="EQ3292" i="6" s="1"/>
  <c r="ER3292" i="6"/>
  <c r="EP3293" i="6"/>
  <c r="EQ3293" i="6" s="1"/>
  <c r="ER3293" i="6"/>
  <c r="EP3294" i="6"/>
  <c r="EQ3294" i="6" s="1"/>
  <c r="ER3294" i="6"/>
  <c r="EP3295" i="6"/>
  <c r="EQ3295" i="6" s="1"/>
  <c r="ER3295" i="6"/>
  <c r="EP3296" i="6"/>
  <c r="EQ3296" i="6" s="1"/>
  <c r="ER3296" i="6"/>
  <c r="EP3297" i="6"/>
  <c r="EQ3297" i="6" s="1"/>
  <c r="ER3297" i="6"/>
  <c r="EP3298" i="6"/>
  <c r="EQ3298" i="6" s="1"/>
  <c r="ER3298" i="6"/>
  <c r="EP3299" i="6"/>
  <c r="EQ3299" i="6" s="1"/>
  <c r="ER3299" i="6"/>
  <c r="EP3300" i="6"/>
  <c r="EQ3300" i="6" s="1"/>
  <c r="ER3300" i="6"/>
  <c r="EP3301" i="6"/>
  <c r="EQ3301" i="6" s="1"/>
  <c r="ER3301" i="6"/>
  <c r="EP3302" i="6"/>
  <c r="EQ3302" i="6" s="1"/>
  <c r="ER3302" i="6"/>
  <c r="EP3303" i="6"/>
  <c r="EQ3303" i="6" s="1"/>
  <c r="ER3303" i="6"/>
  <c r="EP3304" i="6"/>
  <c r="EQ3304" i="6" s="1"/>
  <c r="ER3304" i="6"/>
  <c r="EP3305" i="6"/>
  <c r="EQ3305" i="6" s="1"/>
  <c r="ER3305" i="6"/>
  <c r="EP3306" i="6"/>
  <c r="EQ3306" i="6" s="1"/>
  <c r="ER3306" i="6"/>
  <c r="EP3307" i="6"/>
  <c r="EQ3307" i="6" s="1"/>
  <c r="ER3307" i="6"/>
  <c r="EP3308" i="6"/>
  <c r="EQ3308" i="6" s="1"/>
  <c r="ER3308" i="6"/>
  <c r="EP3309" i="6"/>
  <c r="EQ3309" i="6" s="1"/>
  <c r="ER3309" i="6"/>
  <c r="EP3310" i="6"/>
  <c r="EQ3310" i="6" s="1"/>
  <c r="ER3310" i="6"/>
  <c r="EP3311" i="6"/>
  <c r="EQ3311" i="6" s="1"/>
  <c r="ER3311" i="6"/>
  <c r="EP3312" i="6"/>
  <c r="EQ3312" i="6" s="1"/>
  <c r="ER3312" i="6"/>
  <c r="EP3313" i="6"/>
  <c r="EQ3313" i="6" s="1"/>
  <c r="ER3313" i="6"/>
  <c r="EP3314" i="6"/>
  <c r="EQ3314" i="6" s="1"/>
  <c r="ER3314" i="6"/>
  <c r="EP3315" i="6"/>
  <c r="EQ3315" i="6" s="1"/>
  <c r="ER3315" i="6"/>
  <c r="EP3316" i="6"/>
  <c r="EQ3316" i="6" s="1"/>
  <c r="ER3316" i="6"/>
  <c r="EP3317" i="6"/>
  <c r="EQ3317" i="6" s="1"/>
  <c r="ER3317" i="6"/>
  <c r="EP3318" i="6"/>
  <c r="EQ3318" i="6" s="1"/>
  <c r="ER3318" i="6"/>
  <c r="EP3319" i="6"/>
  <c r="EQ3319" i="6" s="1"/>
  <c r="ER3319" i="6"/>
  <c r="EP3320" i="6"/>
  <c r="EQ3320" i="6" s="1"/>
  <c r="ER3320" i="6"/>
  <c r="EP3321" i="6"/>
  <c r="EQ3321" i="6" s="1"/>
  <c r="ER3321" i="6"/>
  <c r="EP3322" i="6"/>
  <c r="EQ3322" i="6" s="1"/>
  <c r="ER3322" i="6"/>
  <c r="EP3323" i="6"/>
  <c r="EQ3323" i="6" s="1"/>
  <c r="ER3323" i="6"/>
  <c r="EP3324" i="6"/>
  <c r="EQ3324" i="6" s="1"/>
  <c r="ER3324" i="6"/>
  <c r="EP3325" i="6"/>
  <c r="EQ3325" i="6" s="1"/>
  <c r="ER3325" i="6"/>
  <c r="EP3326" i="6"/>
  <c r="EQ3326" i="6" s="1"/>
  <c r="ER3326" i="6"/>
  <c r="EP3327" i="6"/>
  <c r="EQ3327" i="6" s="1"/>
  <c r="ER3327" i="6"/>
  <c r="EP3328" i="6"/>
  <c r="EQ3328" i="6" s="1"/>
  <c r="ER3328" i="6"/>
  <c r="EP3329" i="6"/>
  <c r="EQ3329" i="6" s="1"/>
  <c r="ER3329" i="6"/>
  <c r="EP3330" i="6"/>
  <c r="EQ3330" i="6" s="1"/>
  <c r="ER3330" i="6"/>
  <c r="EP3331" i="6"/>
  <c r="EQ3331" i="6" s="1"/>
  <c r="ER3331" i="6"/>
  <c r="EP3332" i="6"/>
  <c r="EQ3332" i="6" s="1"/>
  <c r="ER3332" i="6"/>
  <c r="EP3333" i="6"/>
  <c r="EQ3333" i="6" s="1"/>
  <c r="ER3333" i="6"/>
  <c r="EP3334" i="6"/>
  <c r="EQ3334" i="6" s="1"/>
  <c r="ER3334" i="6"/>
  <c r="EP3335" i="6"/>
  <c r="EQ3335" i="6" s="1"/>
  <c r="ER3335" i="6"/>
  <c r="EP3336" i="6"/>
  <c r="EQ3336" i="6" s="1"/>
  <c r="ER3336" i="6"/>
  <c r="EP3337" i="6"/>
  <c r="EQ3337" i="6" s="1"/>
  <c r="ER3337" i="6"/>
  <c r="EP3338" i="6"/>
  <c r="EQ3338" i="6" s="1"/>
  <c r="ER3338" i="6"/>
  <c r="EP3339" i="6"/>
  <c r="EQ3339" i="6" s="1"/>
  <c r="ER3339" i="6"/>
  <c r="EP3340" i="6"/>
  <c r="EQ3340" i="6" s="1"/>
  <c r="ER3340" i="6"/>
  <c r="EP3341" i="6"/>
  <c r="EQ3341" i="6" s="1"/>
  <c r="ER3341" i="6"/>
  <c r="EP3342" i="6"/>
  <c r="EQ3342" i="6" s="1"/>
  <c r="ER3342" i="6"/>
  <c r="EP3343" i="6"/>
  <c r="EQ3343" i="6" s="1"/>
  <c r="ER3343" i="6"/>
  <c r="EP3344" i="6"/>
  <c r="EQ3344" i="6" s="1"/>
  <c r="ER3344" i="6"/>
  <c r="EP3345" i="6"/>
  <c r="EQ3345" i="6" s="1"/>
  <c r="ER3345" i="6"/>
  <c r="EP3346" i="6"/>
  <c r="EQ3346" i="6" s="1"/>
  <c r="ER3346" i="6"/>
  <c r="EP3347" i="6"/>
  <c r="EQ3347" i="6" s="1"/>
  <c r="ER3347" i="6"/>
  <c r="EP3348" i="6"/>
  <c r="EQ3348" i="6" s="1"/>
  <c r="ER3348" i="6"/>
  <c r="EP3349" i="6"/>
  <c r="EQ3349" i="6" s="1"/>
  <c r="ER3349" i="6"/>
  <c r="EP3350" i="6"/>
  <c r="EQ3350" i="6" s="1"/>
  <c r="ER3350" i="6"/>
  <c r="EP3351" i="6"/>
  <c r="EQ3351" i="6" s="1"/>
  <c r="ER3351" i="6"/>
  <c r="EP3352" i="6"/>
  <c r="EQ3352" i="6" s="1"/>
  <c r="ER3352" i="6"/>
  <c r="EP3353" i="6"/>
  <c r="EQ3353" i="6" s="1"/>
  <c r="ER3353" i="6"/>
  <c r="EP3354" i="6"/>
  <c r="EQ3354" i="6" s="1"/>
  <c r="ER3354" i="6"/>
  <c r="EP3355" i="6"/>
  <c r="EQ3355" i="6" s="1"/>
  <c r="ER3355" i="6"/>
  <c r="EP3356" i="6"/>
  <c r="EQ3356" i="6" s="1"/>
  <c r="ER3356" i="6"/>
  <c r="EP3357" i="6"/>
  <c r="EQ3357" i="6" s="1"/>
  <c r="ER3357" i="6"/>
  <c r="EP3358" i="6"/>
  <c r="EQ3358" i="6" s="1"/>
  <c r="ER3358" i="6"/>
  <c r="EP3359" i="6"/>
  <c r="EQ3359" i="6" s="1"/>
  <c r="ER3359" i="6"/>
  <c r="EP3360" i="6"/>
  <c r="EQ3360" i="6" s="1"/>
  <c r="ER3360" i="6"/>
  <c r="EP3361" i="6"/>
  <c r="EQ3361" i="6" s="1"/>
  <c r="ER3361" i="6"/>
  <c r="EP3362" i="6"/>
  <c r="EQ3362" i="6" s="1"/>
  <c r="ER3362" i="6"/>
  <c r="EP3363" i="6"/>
  <c r="EQ3363" i="6" s="1"/>
  <c r="ER3363" i="6"/>
  <c r="EP3364" i="6"/>
  <c r="EQ3364" i="6" s="1"/>
  <c r="ER3364" i="6"/>
  <c r="EP3365" i="6"/>
  <c r="EQ3365" i="6" s="1"/>
  <c r="ER3365" i="6"/>
  <c r="EP3366" i="6"/>
  <c r="EQ3366" i="6" s="1"/>
  <c r="ER3366" i="6"/>
  <c r="EP3367" i="6"/>
  <c r="EQ3367" i="6" s="1"/>
  <c r="ER3367" i="6"/>
  <c r="EP3368" i="6"/>
  <c r="EQ3368" i="6" s="1"/>
  <c r="ER3368" i="6"/>
  <c r="EP3369" i="6"/>
  <c r="EQ3369" i="6" s="1"/>
  <c r="ER3369" i="6"/>
  <c r="EP3370" i="6"/>
  <c r="EQ3370" i="6" s="1"/>
  <c r="ER3370" i="6"/>
  <c r="EP3371" i="6"/>
  <c r="EQ3371" i="6" s="1"/>
  <c r="ER3371" i="6"/>
  <c r="EP3372" i="6"/>
  <c r="EQ3372" i="6" s="1"/>
  <c r="ER3372" i="6"/>
  <c r="EP3373" i="6"/>
  <c r="EQ3373" i="6" s="1"/>
  <c r="ER3373" i="6"/>
  <c r="EP3374" i="6"/>
  <c r="EQ3374" i="6" s="1"/>
  <c r="ER3374" i="6"/>
  <c r="EP3375" i="6"/>
  <c r="EQ3375" i="6" s="1"/>
  <c r="ER3375" i="6"/>
  <c r="EP3376" i="6"/>
  <c r="EQ3376" i="6" s="1"/>
  <c r="ER3376" i="6"/>
  <c r="EP3377" i="6"/>
  <c r="EQ3377" i="6" s="1"/>
  <c r="ER3377" i="6"/>
  <c r="EP3378" i="6"/>
  <c r="EQ3378" i="6" s="1"/>
  <c r="ER3378" i="6"/>
  <c r="EP3379" i="6"/>
  <c r="EQ3379" i="6" s="1"/>
  <c r="ER3379" i="6"/>
  <c r="EP3380" i="6"/>
  <c r="EQ3380" i="6" s="1"/>
  <c r="ER3380" i="6"/>
  <c r="EP3381" i="6"/>
  <c r="EQ3381" i="6" s="1"/>
  <c r="ER3381" i="6"/>
  <c r="EP3382" i="6"/>
  <c r="EQ3382" i="6" s="1"/>
  <c r="ER3382" i="6"/>
  <c r="EP3383" i="6"/>
  <c r="EQ3383" i="6" s="1"/>
  <c r="ER3383" i="6"/>
  <c r="EP3384" i="6"/>
  <c r="EQ3384" i="6" s="1"/>
  <c r="ER3384" i="6"/>
  <c r="EP3385" i="6"/>
  <c r="EQ3385" i="6" s="1"/>
  <c r="ER3385" i="6"/>
  <c r="EP3386" i="6"/>
  <c r="EQ3386" i="6" s="1"/>
  <c r="ER3386" i="6"/>
  <c r="EP3387" i="6"/>
  <c r="EQ3387" i="6" s="1"/>
  <c r="ER3387" i="6"/>
  <c r="EP3388" i="6"/>
  <c r="EQ3388" i="6" s="1"/>
  <c r="ER3388" i="6"/>
  <c r="EP3389" i="6"/>
  <c r="EQ3389" i="6" s="1"/>
  <c r="ER3389" i="6"/>
  <c r="EP3390" i="6"/>
  <c r="EQ3390" i="6" s="1"/>
  <c r="ER3390" i="6"/>
  <c r="EP3391" i="6"/>
  <c r="EQ3391" i="6" s="1"/>
  <c r="ER3391" i="6"/>
  <c r="EP3392" i="6"/>
  <c r="EQ3392" i="6" s="1"/>
  <c r="ER3392" i="6"/>
  <c r="EP3393" i="6"/>
  <c r="EQ3393" i="6" s="1"/>
  <c r="ER3393" i="6"/>
  <c r="EP3394" i="6"/>
  <c r="EQ3394" i="6" s="1"/>
  <c r="ER3394" i="6"/>
  <c r="EP3395" i="6"/>
  <c r="EQ3395" i="6" s="1"/>
  <c r="ER3395" i="6"/>
  <c r="EP3396" i="6"/>
  <c r="EQ3396" i="6" s="1"/>
  <c r="ER3396" i="6"/>
  <c r="EP3397" i="6"/>
  <c r="EQ3397" i="6" s="1"/>
  <c r="ER3397" i="6"/>
  <c r="EP3398" i="6"/>
  <c r="EQ3398" i="6" s="1"/>
  <c r="ER3398" i="6"/>
  <c r="EP3399" i="6"/>
  <c r="EQ3399" i="6" s="1"/>
  <c r="ER3399" i="6"/>
  <c r="EP3400" i="6"/>
  <c r="EQ3400" i="6" s="1"/>
  <c r="ER3400" i="6"/>
  <c r="EP3401" i="6"/>
  <c r="EQ3401" i="6" s="1"/>
  <c r="ER3401" i="6"/>
  <c r="EP3402" i="6"/>
  <c r="EQ3402" i="6" s="1"/>
  <c r="ER3402" i="6"/>
  <c r="EP3403" i="6"/>
  <c r="EQ3403" i="6" s="1"/>
  <c r="ER3403" i="6"/>
  <c r="EP3404" i="6"/>
  <c r="EQ3404" i="6" s="1"/>
  <c r="ER3404" i="6"/>
  <c r="EP3405" i="6"/>
  <c r="EQ3405" i="6" s="1"/>
  <c r="ER3405" i="6"/>
  <c r="EP3406" i="6"/>
  <c r="EQ3406" i="6" s="1"/>
  <c r="ER3406" i="6"/>
  <c r="EP3407" i="6"/>
  <c r="EQ3407" i="6" s="1"/>
  <c r="ER3407" i="6"/>
  <c r="EP3408" i="6"/>
  <c r="EQ3408" i="6" s="1"/>
  <c r="ER3408" i="6"/>
  <c r="EP3409" i="6"/>
  <c r="EQ3409" i="6" s="1"/>
  <c r="ER3409" i="6"/>
  <c r="EP3410" i="6"/>
  <c r="EQ3410" i="6" s="1"/>
  <c r="ER3410" i="6"/>
  <c r="EP3411" i="6"/>
  <c r="EQ3411" i="6" s="1"/>
  <c r="ER3411" i="6"/>
  <c r="EP3412" i="6"/>
  <c r="EQ3412" i="6" s="1"/>
  <c r="ER3412" i="6"/>
  <c r="EP3413" i="6"/>
  <c r="EQ3413" i="6" s="1"/>
  <c r="ER3413" i="6"/>
  <c r="EP3414" i="6"/>
  <c r="EQ3414" i="6" s="1"/>
  <c r="ER3414" i="6"/>
  <c r="EP3415" i="6"/>
  <c r="EQ3415" i="6" s="1"/>
  <c r="ER3415" i="6"/>
  <c r="EP3416" i="6"/>
  <c r="EQ3416" i="6" s="1"/>
  <c r="ER3416" i="6"/>
  <c r="EP3417" i="6"/>
  <c r="EQ3417" i="6" s="1"/>
  <c r="ER3417" i="6"/>
  <c r="EP3418" i="6"/>
  <c r="EQ3418" i="6" s="1"/>
  <c r="ER3418" i="6"/>
  <c r="EP3419" i="6"/>
  <c r="EQ3419" i="6" s="1"/>
  <c r="ER3419" i="6"/>
  <c r="EP3420" i="6"/>
  <c r="EQ3420" i="6" s="1"/>
  <c r="ER3420" i="6"/>
  <c r="EP3421" i="6"/>
  <c r="EQ3421" i="6" s="1"/>
  <c r="ER3421" i="6"/>
  <c r="EP3422" i="6"/>
  <c r="EQ3422" i="6" s="1"/>
  <c r="ER3422" i="6"/>
  <c r="EP3423" i="6"/>
  <c r="EQ3423" i="6" s="1"/>
  <c r="ER3423" i="6"/>
  <c r="EP3424" i="6"/>
  <c r="EQ3424" i="6" s="1"/>
  <c r="ER3424" i="6"/>
  <c r="EP3425" i="6"/>
  <c r="EQ3425" i="6" s="1"/>
  <c r="ER3425" i="6"/>
  <c r="EP3426" i="6"/>
  <c r="EQ3426" i="6" s="1"/>
  <c r="ER3426" i="6"/>
  <c r="EP3427" i="6"/>
  <c r="EQ3427" i="6" s="1"/>
  <c r="ER3427" i="6"/>
  <c r="EP3428" i="6"/>
  <c r="EQ3428" i="6" s="1"/>
  <c r="ER3428" i="6"/>
  <c r="EP3429" i="6"/>
  <c r="EQ3429" i="6" s="1"/>
  <c r="ER3429" i="6"/>
  <c r="EP3430" i="6"/>
  <c r="EQ3430" i="6" s="1"/>
  <c r="ER3430" i="6"/>
  <c r="EP3431" i="6"/>
  <c r="EQ3431" i="6" s="1"/>
  <c r="ER3431" i="6"/>
  <c r="EP3432" i="6"/>
  <c r="EQ3432" i="6" s="1"/>
  <c r="ER3432" i="6"/>
  <c r="EP3433" i="6"/>
  <c r="EQ3433" i="6" s="1"/>
  <c r="ER3433" i="6"/>
  <c r="EP3434" i="6"/>
  <c r="EQ3434" i="6" s="1"/>
  <c r="ER3434" i="6"/>
  <c r="EP3435" i="6"/>
  <c r="EQ3435" i="6" s="1"/>
  <c r="ER3435" i="6"/>
  <c r="EP3436" i="6"/>
  <c r="EQ3436" i="6" s="1"/>
  <c r="ER3436" i="6"/>
  <c r="EP3437" i="6"/>
  <c r="EQ3437" i="6" s="1"/>
  <c r="ER3437" i="6"/>
  <c r="EP3438" i="6"/>
  <c r="EQ3438" i="6" s="1"/>
  <c r="ER3438" i="6"/>
  <c r="EP3439" i="6"/>
  <c r="EQ3439" i="6" s="1"/>
  <c r="ER3439" i="6"/>
  <c r="EP3440" i="6"/>
  <c r="EQ3440" i="6" s="1"/>
  <c r="ER3440" i="6"/>
  <c r="EP3441" i="6"/>
  <c r="EQ3441" i="6" s="1"/>
  <c r="ER3441" i="6"/>
  <c r="EP3442" i="6"/>
  <c r="EQ3442" i="6" s="1"/>
  <c r="ER3442" i="6"/>
  <c r="EP3443" i="6"/>
  <c r="EQ3443" i="6" s="1"/>
  <c r="ER3443" i="6"/>
  <c r="EP3444" i="6"/>
  <c r="EQ3444" i="6" s="1"/>
  <c r="ER3444" i="6"/>
  <c r="EP3445" i="6"/>
  <c r="EQ3445" i="6" s="1"/>
  <c r="ER3445" i="6"/>
  <c r="EP3446" i="6"/>
  <c r="EQ3446" i="6" s="1"/>
  <c r="ER3446" i="6"/>
  <c r="EP3447" i="6"/>
  <c r="EQ3447" i="6" s="1"/>
  <c r="ER3447" i="6"/>
  <c r="EP3448" i="6"/>
  <c r="EQ3448" i="6" s="1"/>
  <c r="ER3448" i="6"/>
  <c r="EP3449" i="6"/>
  <c r="EQ3449" i="6" s="1"/>
  <c r="ER3449" i="6"/>
  <c r="EP3450" i="6"/>
  <c r="EQ3450" i="6" s="1"/>
  <c r="ER3450" i="6"/>
  <c r="EP3451" i="6"/>
  <c r="EQ3451" i="6" s="1"/>
  <c r="ER3451" i="6"/>
  <c r="EP3452" i="6"/>
  <c r="EQ3452" i="6" s="1"/>
  <c r="ER3452" i="6"/>
  <c r="EP3453" i="6"/>
  <c r="EQ3453" i="6" s="1"/>
  <c r="ER3453" i="6"/>
  <c r="EP3454" i="6"/>
  <c r="EQ3454" i="6" s="1"/>
  <c r="ER3454" i="6"/>
  <c r="EP3455" i="6"/>
  <c r="EQ3455" i="6" s="1"/>
  <c r="ER3455" i="6"/>
  <c r="EP3456" i="6"/>
  <c r="EQ3456" i="6" s="1"/>
  <c r="ER3456" i="6"/>
  <c r="EP3457" i="6"/>
  <c r="EQ3457" i="6" s="1"/>
  <c r="ER3457" i="6"/>
  <c r="EP3458" i="6"/>
  <c r="EQ3458" i="6" s="1"/>
  <c r="ER3458" i="6"/>
  <c r="EP3459" i="6"/>
  <c r="EQ3459" i="6" s="1"/>
  <c r="ER3459" i="6"/>
  <c r="EP3460" i="6"/>
  <c r="EQ3460" i="6" s="1"/>
  <c r="ER3460" i="6"/>
  <c r="EP3461" i="6"/>
  <c r="EQ3461" i="6" s="1"/>
  <c r="ER3461" i="6"/>
  <c r="EP3462" i="6"/>
  <c r="EQ3462" i="6" s="1"/>
  <c r="ER3462" i="6"/>
  <c r="EP3463" i="6"/>
  <c r="EQ3463" i="6" s="1"/>
  <c r="ER3463" i="6"/>
  <c r="EP3464" i="6"/>
  <c r="EQ3464" i="6" s="1"/>
  <c r="ER3464" i="6"/>
  <c r="EP3465" i="6"/>
  <c r="EQ3465" i="6" s="1"/>
  <c r="ER3465" i="6"/>
  <c r="EP3466" i="6"/>
  <c r="EQ3466" i="6" s="1"/>
  <c r="ER3466" i="6"/>
  <c r="EP3467" i="6"/>
  <c r="EQ3467" i="6" s="1"/>
  <c r="ER3467" i="6"/>
  <c r="EP3468" i="6"/>
  <c r="EQ3468" i="6" s="1"/>
  <c r="ER3468" i="6"/>
  <c r="EP3469" i="6"/>
  <c r="EQ3469" i="6" s="1"/>
  <c r="ER3469" i="6"/>
  <c r="EP3470" i="6"/>
  <c r="EQ3470" i="6" s="1"/>
  <c r="ER3470" i="6"/>
  <c r="EP3471" i="6"/>
  <c r="EQ3471" i="6" s="1"/>
  <c r="ER3471" i="6"/>
  <c r="EP3472" i="6"/>
  <c r="EQ3472" i="6" s="1"/>
  <c r="ER3472" i="6"/>
  <c r="EP3473" i="6"/>
  <c r="EQ3473" i="6" s="1"/>
  <c r="ER3473" i="6"/>
  <c r="EP3474" i="6"/>
  <c r="EQ3474" i="6" s="1"/>
  <c r="ER3474" i="6"/>
  <c r="EP3475" i="6"/>
  <c r="EQ3475" i="6" s="1"/>
  <c r="ER3475" i="6"/>
  <c r="EP3476" i="6"/>
  <c r="EQ3476" i="6" s="1"/>
  <c r="ER3476" i="6"/>
  <c r="EP3477" i="6"/>
  <c r="EQ3477" i="6" s="1"/>
  <c r="ER3477" i="6"/>
  <c r="EP3478" i="6"/>
  <c r="EQ3478" i="6" s="1"/>
  <c r="ER3478" i="6"/>
  <c r="EP3479" i="6"/>
  <c r="EQ3479" i="6" s="1"/>
  <c r="ER3479" i="6"/>
  <c r="EP3480" i="6"/>
  <c r="EQ3480" i="6" s="1"/>
  <c r="ER3480" i="6"/>
  <c r="EP3481" i="6"/>
  <c r="EQ3481" i="6" s="1"/>
  <c r="ER3481" i="6"/>
  <c r="EP3482" i="6"/>
  <c r="EQ3482" i="6" s="1"/>
  <c r="ER3482" i="6"/>
  <c r="EP3483" i="6"/>
  <c r="EQ3483" i="6" s="1"/>
  <c r="ER3483" i="6"/>
  <c r="EP3484" i="6"/>
  <c r="EQ3484" i="6" s="1"/>
  <c r="ER3484" i="6"/>
  <c r="EP3485" i="6"/>
  <c r="EQ3485" i="6" s="1"/>
  <c r="ER3485" i="6"/>
  <c r="EP3486" i="6"/>
  <c r="EQ3486" i="6" s="1"/>
  <c r="ER3486" i="6"/>
  <c r="EP3487" i="6"/>
  <c r="EQ3487" i="6" s="1"/>
  <c r="ER3487" i="6"/>
  <c r="EP3488" i="6"/>
  <c r="EQ3488" i="6" s="1"/>
  <c r="ER3488" i="6"/>
  <c r="EP3489" i="6"/>
  <c r="EQ3489" i="6" s="1"/>
  <c r="ER3489" i="6"/>
  <c r="EP3490" i="6"/>
  <c r="EQ3490" i="6" s="1"/>
  <c r="ER3490" i="6"/>
  <c r="EP3491" i="6"/>
  <c r="EQ3491" i="6" s="1"/>
  <c r="ER3491" i="6"/>
  <c r="EP3492" i="6"/>
  <c r="EQ3492" i="6" s="1"/>
  <c r="ER3492" i="6"/>
  <c r="EP3493" i="6"/>
  <c r="EQ3493" i="6" s="1"/>
  <c r="ER3493" i="6"/>
  <c r="EP3494" i="6"/>
  <c r="EQ3494" i="6" s="1"/>
  <c r="ER3494" i="6"/>
  <c r="EP3495" i="6"/>
  <c r="EQ3495" i="6" s="1"/>
  <c r="ER3495" i="6"/>
  <c r="EP3496" i="6"/>
  <c r="EQ3496" i="6" s="1"/>
  <c r="ER3496" i="6"/>
  <c r="EP3497" i="6"/>
  <c r="EQ3497" i="6" s="1"/>
  <c r="ER3497" i="6"/>
  <c r="EP3498" i="6"/>
  <c r="EQ3498" i="6" s="1"/>
  <c r="ER3498" i="6"/>
  <c r="EP3499" i="6"/>
  <c r="EQ3499" i="6" s="1"/>
  <c r="ER3499" i="6"/>
  <c r="EP3500" i="6"/>
  <c r="EQ3500" i="6" s="1"/>
  <c r="ER3500" i="6"/>
  <c r="EP3501" i="6"/>
  <c r="EQ3501" i="6" s="1"/>
  <c r="ER3501" i="6"/>
  <c r="EP3502" i="6"/>
  <c r="EQ3502" i="6" s="1"/>
  <c r="ER3502" i="6"/>
  <c r="EP3503" i="6"/>
  <c r="EQ3503" i="6" s="1"/>
  <c r="ER3503" i="6"/>
  <c r="EP3504" i="6"/>
  <c r="EQ3504" i="6" s="1"/>
  <c r="ER3504" i="6"/>
  <c r="EP3505" i="6"/>
  <c r="EQ3505" i="6" s="1"/>
  <c r="ER3505" i="6"/>
  <c r="EP3506" i="6"/>
  <c r="EQ3506" i="6" s="1"/>
  <c r="ER3506" i="6"/>
  <c r="EP3507" i="6"/>
  <c r="EQ3507" i="6" s="1"/>
  <c r="ER3507" i="6"/>
  <c r="EP3508" i="6"/>
  <c r="EQ3508" i="6" s="1"/>
  <c r="ER3508" i="6"/>
  <c r="EP3509" i="6"/>
  <c r="EQ3509" i="6" s="1"/>
  <c r="ER3509" i="6"/>
  <c r="EP3510" i="6"/>
  <c r="EQ3510" i="6" s="1"/>
  <c r="ER3510" i="6"/>
  <c r="EP3511" i="6"/>
  <c r="EQ3511" i="6" s="1"/>
  <c r="ER3511" i="6"/>
  <c r="EP3512" i="6"/>
  <c r="EQ3512" i="6" s="1"/>
  <c r="ER3512" i="6"/>
  <c r="EP3513" i="6"/>
  <c r="EQ3513" i="6" s="1"/>
  <c r="ER3513" i="6"/>
  <c r="EP3514" i="6"/>
  <c r="EQ3514" i="6" s="1"/>
  <c r="ER3514" i="6"/>
  <c r="EP3515" i="6"/>
  <c r="EQ3515" i="6" s="1"/>
  <c r="ER3515" i="6"/>
  <c r="EP3516" i="6"/>
  <c r="EQ3516" i="6" s="1"/>
  <c r="ER3516" i="6"/>
  <c r="EP3517" i="6"/>
  <c r="EQ3517" i="6" s="1"/>
  <c r="ER3517" i="6"/>
  <c r="EP3518" i="6"/>
  <c r="EQ3518" i="6" s="1"/>
  <c r="ER3518" i="6"/>
  <c r="EP3519" i="6"/>
  <c r="EQ3519" i="6" s="1"/>
  <c r="ER3519" i="6"/>
  <c r="EP3520" i="6"/>
  <c r="EQ3520" i="6" s="1"/>
  <c r="ER3520" i="6"/>
  <c r="EP3521" i="6"/>
  <c r="EQ3521" i="6" s="1"/>
  <c r="ER3521" i="6"/>
  <c r="EP3522" i="6"/>
  <c r="EQ3522" i="6" s="1"/>
  <c r="ER3522" i="6"/>
  <c r="EP3523" i="6"/>
  <c r="EQ3523" i="6" s="1"/>
  <c r="ER3523" i="6"/>
  <c r="EP3524" i="6"/>
  <c r="EQ3524" i="6" s="1"/>
  <c r="ER3524" i="6"/>
  <c r="EP3525" i="6"/>
  <c r="EQ3525" i="6" s="1"/>
  <c r="ER3525" i="6"/>
  <c r="EP3526" i="6"/>
  <c r="EQ3526" i="6" s="1"/>
  <c r="ER3526" i="6"/>
  <c r="EP3527" i="6"/>
  <c r="EQ3527" i="6" s="1"/>
  <c r="ER3527" i="6"/>
  <c r="EP3528" i="6"/>
  <c r="EQ3528" i="6" s="1"/>
  <c r="ER3528" i="6"/>
  <c r="EP3529" i="6"/>
  <c r="EQ3529" i="6" s="1"/>
  <c r="ER3529" i="6"/>
  <c r="EP3530" i="6"/>
  <c r="EQ3530" i="6" s="1"/>
  <c r="ER3530" i="6"/>
  <c r="EP3531" i="6"/>
  <c r="EQ3531" i="6" s="1"/>
  <c r="ER3531" i="6"/>
  <c r="EP3532" i="6"/>
  <c r="EQ3532" i="6" s="1"/>
  <c r="ER3532" i="6"/>
  <c r="EP3533" i="6"/>
  <c r="EQ3533" i="6" s="1"/>
  <c r="ER3533" i="6"/>
  <c r="EP3534" i="6"/>
  <c r="EQ3534" i="6" s="1"/>
  <c r="ER3534" i="6"/>
  <c r="EP3535" i="6"/>
  <c r="EQ3535" i="6" s="1"/>
  <c r="ER3535" i="6"/>
  <c r="EP3536" i="6"/>
  <c r="EQ3536" i="6" s="1"/>
  <c r="ER3536" i="6"/>
  <c r="EP3537" i="6"/>
  <c r="EQ3537" i="6" s="1"/>
  <c r="ER3537" i="6"/>
  <c r="EP3538" i="6"/>
  <c r="EQ3538" i="6" s="1"/>
  <c r="ER3538" i="6"/>
  <c r="EP3539" i="6"/>
  <c r="EQ3539" i="6" s="1"/>
  <c r="ER3539" i="6"/>
  <c r="EP3540" i="6"/>
  <c r="EQ3540" i="6" s="1"/>
  <c r="ER3540" i="6"/>
  <c r="EP3541" i="6"/>
  <c r="EQ3541" i="6" s="1"/>
  <c r="ER3541" i="6"/>
  <c r="EP3542" i="6"/>
  <c r="EQ3542" i="6" s="1"/>
  <c r="ER3542" i="6"/>
  <c r="EP3543" i="6"/>
  <c r="EQ3543" i="6" s="1"/>
  <c r="ER3543" i="6"/>
  <c r="EP3544" i="6"/>
  <c r="EQ3544" i="6" s="1"/>
  <c r="ER3544" i="6"/>
  <c r="EP3545" i="6"/>
  <c r="EQ3545" i="6" s="1"/>
  <c r="ER3545" i="6"/>
  <c r="EP3546" i="6"/>
  <c r="EQ3546" i="6" s="1"/>
  <c r="ER3546" i="6"/>
  <c r="EP3547" i="6"/>
  <c r="EQ3547" i="6" s="1"/>
  <c r="ER3547" i="6"/>
  <c r="EP3548" i="6"/>
  <c r="EQ3548" i="6" s="1"/>
  <c r="ER3548" i="6"/>
  <c r="EP3549" i="6"/>
  <c r="EQ3549" i="6" s="1"/>
  <c r="ER3549" i="6"/>
  <c r="EP3550" i="6"/>
  <c r="EQ3550" i="6" s="1"/>
  <c r="ER3550" i="6"/>
  <c r="EP3551" i="6"/>
  <c r="EQ3551" i="6" s="1"/>
  <c r="ER3551" i="6"/>
  <c r="EP3552" i="6"/>
  <c r="EQ3552" i="6" s="1"/>
  <c r="ER3552" i="6"/>
  <c r="EP3553" i="6"/>
  <c r="EQ3553" i="6" s="1"/>
  <c r="ER3553" i="6"/>
  <c r="EP3554" i="6"/>
  <c r="EQ3554" i="6" s="1"/>
  <c r="ER3554" i="6"/>
  <c r="EP3555" i="6"/>
  <c r="EQ3555" i="6" s="1"/>
  <c r="ER3555" i="6"/>
  <c r="EP3556" i="6"/>
  <c r="EQ3556" i="6" s="1"/>
  <c r="ER3556" i="6"/>
  <c r="EP3557" i="6"/>
  <c r="EQ3557" i="6" s="1"/>
  <c r="ER3557" i="6"/>
  <c r="EP3558" i="6"/>
  <c r="EQ3558" i="6" s="1"/>
  <c r="ER3558" i="6"/>
  <c r="EP3559" i="6"/>
  <c r="EQ3559" i="6" s="1"/>
  <c r="ER3559" i="6"/>
  <c r="EP3560" i="6"/>
  <c r="EQ3560" i="6" s="1"/>
  <c r="ER3560" i="6"/>
  <c r="EP3561" i="6"/>
  <c r="EQ3561" i="6" s="1"/>
  <c r="ER3561" i="6"/>
  <c r="EP3562" i="6"/>
  <c r="EQ3562" i="6" s="1"/>
  <c r="ER3562" i="6"/>
  <c r="EP3563" i="6"/>
  <c r="EQ3563" i="6" s="1"/>
  <c r="ER3563" i="6"/>
  <c r="EP3564" i="6"/>
  <c r="EQ3564" i="6" s="1"/>
  <c r="ER3564" i="6"/>
  <c r="EP3565" i="6"/>
  <c r="EQ3565" i="6" s="1"/>
  <c r="ER3565" i="6"/>
  <c r="EP3566" i="6"/>
  <c r="EQ3566" i="6" s="1"/>
  <c r="ER3566" i="6"/>
  <c r="EP3567" i="6"/>
  <c r="EQ3567" i="6" s="1"/>
  <c r="ER3567" i="6"/>
  <c r="EP3568" i="6"/>
  <c r="EQ3568" i="6" s="1"/>
  <c r="ER3568" i="6"/>
  <c r="EP3569" i="6"/>
  <c r="EQ3569" i="6" s="1"/>
  <c r="ER3569" i="6"/>
  <c r="EP3570" i="6"/>
  <c r="EQ3570" i="6" s="1"/>
  <c r="ER3570" i="6"/>
  <c r="EP3571" i="6"/>
  <c r="EQ3571" i="6" s="1"/>
  <c r="ER3571" i="6"/>
  <c r="EP3572" i="6"/>
  <c r="EQ3572" i="6" s="1"/>
  <c r="ER3572" i="6"/>
  <c r="EP3573" i="6"/>
  <c r="EQ3573" i="6" s="1"/>
  <c r="ER3573" i="6"/>
  <c r="EP3574" i="6"/>
  <c r="EQ3574" i="6" s="1"/>
  <c r="ER3574" i="6"/>
  <c r="EP3575" i="6"/>
  <c r="EQ3575" i="6" s="1"/>
  <c r="ER3575" i="6"/>
  <c r="EP3576" i="6"/>
  <c r="EQ3576" i="6" s="1"/>
  <c r="ER3576" i="6"/>
  <c r="EP3577" i="6"/>
  <c r="EQ3577" i="6" s="1"/>
  <c r="ER3577" i="6"/>
  <c r="EP3578" i="6"/>
  <c r="EQ3578" i="6" s="1"/>
  <c r="ER3578" i="6"/>
  <c r="EP3579" i="6"/>
  <c r="EQ3579" i="6" s="1"/>
  <c r="ER3579" i="6"/>
  <c r="EP3580" i="6"/>
  <c r="EQ3580" i="6" s="1"/>
  <c r="ER3580" i="6"/>
  <c r="EP3581" i="6"/>
  <c r="EQ3581" i="6" s="1"/>
  <c r="ER3581" i="6"/>
  <c r="EP3582" i="6"/>
  <c r="EQ3582" i="6" s="1"/>
  <c r="ER3582" i="6"/>
  <c r="EP3583" i="6"/>
  <c r="EQ3583" i="6" s="1"/>
  <c r="ER3583" i="6"/>
  <c r="EP3584" i="6"/>
  <c r="EQ3584" i="6" s="1"/>
  <c r="ER3584" i="6"/>
  <c r="EP3585" i="6"/>
  <c r="EQ3585" i="6" s="1"/>
  <c r="ER3585" i="6"/>
  <c r="EP3586" i="6"/>
  <c r="EQ3586" i="6" s="1"/>
  <c r="ER3586" i="6"/>
  <c r="EP3587" i="6"/>
  <c r="EQ3587" i="6" s="1"/>
  <c r="ER3587" i="6"/>
  <c r="EP3588" i="6"/>
  <c r="EQ3588" i="6" s="1"/>
  <c r="ER3588" i="6"/>
  <c r="EP3589" i="6"/>
  <c r="EQ3589" i="6" s="1"/>
  <c r="ER3589" i="6"/>
  <c r="EP3590" i="6"/>
  <c r="EQ3590" i="6" s="1"/>
  <c r="ER3590" i="6"/>
  <c r="EP3591" i="6"/>
  <c r="EQ3591" i="6" s="1"/>
  <c r="ER3591" i="6"/>
  <c r="EP3592" i="6"/>
  <c r="EQ3592" i="6" s="1"/>
  <c r="ER3592" i="6"/>
  <c r="EP3593" i="6"/>
  <c r="EQ3593" i="6" s="1"/>
  <c r="ER3593" i="6"/>
  <c r="EP3594" i="6"/>
  <c r="EQ3594" i="6" s="1"/>
  <c r="ER3594" i="6"/>
  <c r="EP3595" i="6"/>
  <c r="EQ3595" i="6" s="1"/>
  <c r="ER3595" i="6"/>
  <c r="EP3596" i="6"/>
  <c r="EQ3596" i="6" s="1"/>
  <c r="ER3596" i="6"/>
  <c r="EP3597" i="6"/>
  <c r="EQ3597" i="6" s="1"/>
  <c r="ER3597" i="6"/>
  <c r="EP3598" i="6"/>
  <c r="EQ3598" i="6" s="1"/>
  <c r="ER3598" i="6"/>
  <c r="EP3599" i="6"/>
  <c r="EQ3599" i="6" s="1"/>
  <c r="ER3599" i="6"/>
  <c r="EP3600" i="6"/>
  <c r="EQ3600" i="6" s="1"/>
  <c r="ER3600" i="6"/>
  <c r="EP3601" i="6"/>
  <c r="EQ3601" i="6" s="1"/>
  <c r="ER3601" i="6"/>
  <c r="EP3602" i="6"/>
  <c r="EQ3602" i="6" s="1"/>
  <c r="ER3602" i="6"/>
  <c r="EP3603" i="6"/>
  <c r="EQ3603" i="6" s="1"/>
  <c r="ER3603" i="6"/>
  <c r="EP3604" i="6"/>
  <c r="EQ3604" i="6" s="1"/>
  <c r="ER3604" i="6"/>
  <c r="EP3605" i="6"/>
  <c r="EQ3605" i="6" s="1"/>
  <c r="ER3605" i="6"/>
  <c r="EP3606" i="6"/>
  <c r="EQ3606" i="6" s="1"/>
  <c r="ER3606" i="6"/>
  <c r="EP3607" i="6"/>
  <c r="EQ3607" i="6" s="1"/>
  <c r="ER3607" i="6"/>
  <c r="EP3608" i="6"/>
  <c r="EQ3608" i="6" s="1"/>
  <c r="ER3608" i="6"/>
  <c r="EP3609" i="6"/>
  <c r="EQ3609" i="6" s="1"/>
  <c r="ER3609" i="6"/>
  <c r="EP3610" i="6"/>
  <c r="EQ3610" i="6" s="1"/>
  <c r="ER3610" i="6"/>
  <c r="EP3611" i="6"/>
  <c r="EQ3611" i="6" s="1"/>
  <c r="ER3611" i="6"/>
  <c r="EP3612" i="6"/>
  <c r="EQ3612" i="6" s="1"/>
  <c r="ER3612" i="6"/>
  <c r="EP3613" i="6"/>
  <c r="EQ3613" i="6" s="1"/>
  <c r="ER3613" i="6"/>
  <c r="EP3614" i="6"/>
  <c r="EQ3614" i="6" s="1"/>
  <c r="ER3614" i="6"/>
  <c r="EP3615" i="6"/>
  <c r="EQ3615" i="6" s="1"/>
  <c r="ER3615" i="6"/>
  <c r="EP3616" i="6"/>
  <c r="EQ3616" i="6" s="1"/>
  <c r="ER3616" i="6"/>
  <c r="EP3617" i="6"/>
  <c r="EQ3617" i="6" s="1"/>
  <c r="ER3617" i="6"/>
  <c r="EP3618" i="6"/>
  <c r="EQ3618" i="6" s="1"/>
  <c r="ER3618" i="6"/>
  <c r="EP3619" i="6"/>
  <c r="EQ3619" i="6" s="1"/>
  <c r="ER3619" i="6"/>
  <c r="EP3620" i="6"/>
  <c r="EQ3620" i="6" s="1"/>
  <c r="ER3620" i="6"/>
  <c r="EP3621" i="6"/>
  <c r="EQ3621" i="6" s="1"/>
  <c r="ER3621" i="6"/>
  <c r="EP3622" i="6"/>
  <c r="EQ3622" i="6" s="1"/>
  <c r="ER3622" i="6"/>
  <c r="EP3623" i="6"/>
  <c r="EQ3623" i="6" s="1"/>
  <c r="ER3623" i="6"/>
  <c r="EP3624" i="6"/>
  <c r="EQ3624" i="6" s="1"/>
  <c r="ER3624" i="6"/>
  <c r="EP3625" i="6"/>
  <c r="EQ3625" i="6" s="1"/>
  <c r="ER3625" i="6"/>
  <c r="EP3626" i="6"/>
  <c r="EQ3626" i="6" s="1"/>
  <c r="ER3626" i="6"/>
  <c r="EP3627" i="6"/>
  <c r="EQ3627" i="6" s="1"/>
  <c r="ER3627" i="6"/>
  <c r="EP3628" i="6"/>
  <c r="EQ3628" i="6" s="1"/>
  <c r="ER3628" i="6"/>
  <c r="EP3629" i="6"/>
  <c r="EQ3629" i="6" s="1"/>
  <c r="ER3629" i="6"/>
  <c r="EP3630" i="6"/>
  <c r="EQ3630" i="6" s="1"/>
  <c r="ER3630" i="6"/>
  <c r="EP3631" i="6"/>
  <c r="EQ3631" i="6" s="1"/>
  <c r="ER3631" i="6"/>
  <c r="EP3632" i="6"/>
  <c r="EQ3632" i="6" s="1"/>
  <c r="ER3632" i="6"/>
  <c r="EP3633" i="6"/>
  <c r="EQ3633" i="6" s="1"/>
  <c r="ER3633" i="6"/>
  <c r="EP3634" i="6"/>
  <c r="EQ3634" i="6" s="1"/>
  <c r="ER3634" i="6"/>
  <c r="EP3635" i="6"/>
  <c r="EQ3635" i="6" s="1"/>
  <c r="ER3635" i="6"/>
  <c r="EP3636" i="6"/>
  <c r="EQ3636" i="6" s="1"/>
  <c r="ER3636" i="6"/>
  <c r="EP3637" i="6"/>
  <c r="EQ3637" i="6" s="1"/>
  <c r="ER3637" i="6"/>
  <c r="EP3638" i="6"/>
  <c r="EQ3638" i="6" s="1"/>
  <c r="ER3638" i="6"/>
  <c r="EP3639" i="6"/>
  <c r="EQ3639" i="6" s="1"/>
  <c r="ER3639" i="6"/>
  <c r="EP3640" i="6"/>
  <c r="EQ3640" i="6" s="1"/>
  <c r="ER3640" i="6"/>
  <c r="EP3641" i="6"/>
  <c r="EQ3641" i="6" s="1"/>
  <c r="ER3641" i="6"/>
  <c r="EP3642" i="6"/>
  <c r="EQ3642" i="6" s="1"/>
  <c r="ER3642" i="6"/>
  <c r="EP3643" i="6"/>
  <c r="EQ3643" i="6" s="1"/>
  <c r="ER3643" i="6"/>
  <c r="EP3644" i="6"/>
  <c r="EQ3644" i="6" s="1"/>
  <c r="ER3644" i="6"/>
  <c r="EP3645" i="6"/>
  <c r="EQ3645" i="6" s="1"/>
  <c r="ER3645" i="6"/>
  <c r="EP3646" i="6"/>
  <c r="EQ3646" i="6" s="1"/>
  <c r="ER3646" i="6"/>
  <c r="EP3647" i="6"/>
  <c r="EQ3647" i="6" s="1"/>
  <c r="ER3647" i="6"/>
  <c r="EP3648" i="6"/>
  <c r="EQ3648" i="6" s="1"/>
  <c r="ER3648" i="6"/>
  <c r="EP3649" i="6"/>
  <c r="EQ3649" i="6" s="1"/>
  <c r="ER3649" i="6"/>
  <c r="EP3650" i="6"/>
  <c r="EQ3650" i="6" s="1"/>
  <c r="ER3650" i="6"/>
  <c r="EP3651" i="6"/>
  <c r="EQ3651" i="6" s="1"/>
  <c r="ER3651" i="6"/>
  <c r="EP3652" i="6"/>
  <c r="EQ3652" i="6" s="1"/>
  <c r="ER3652" i="6"/>
  <c r="EP3653" i="6"/>
  <c r="EQ3653" i="6" s="1"/>
  <c r="ER3653" i="6"/>
  <c r="EP3654" i="6"/>
  <c r="EQ3654" i="6" s="1"/>
  <c r="ER3654" i="6"/>
  <c r="EP3655" i="6"/>
  <c r="EQ3655" i="6" s="1"/>
  <c r="ER3655" i="6"/>
  <c r="EP3656" i="6"/>
  <c r="EQ3656" i="6" s="1"/>
  <c r="ER3656" i="6"/>
  <c r="EP3657" i="6"/>
  <c r="EQ3657" i="6" s="1"/>
  <c r="ER3657" i="6"/>
  <c r="EP3658" i="6"/>
  <c r="EQ3658" i="6" s="1"/>
  <c r="ER3658" i="6"/>
  <c r="EP3659" i="6"/>
  <c r="EQ3659" i="6" s="1"/>
  <c r="ER3659" i="6"/>
  <c r="EP3660" i="6"/>
  <c r="EQ3660" i="6" s="1"/>
  <c r="ER3660" i="6"/>
  <c r="EP3661" i="6"/>
  <c r="EQ3661" i="6" s="1"/>
  <c r="ER3661" i="6"/>
  <c r="EP3662" i="6"/>
  <c r="EQ3662" i="6" s="1"/>
  <c r="ER3662" i="6"/>
  <c r="EP3663" i="6"/>
  <c r="EQ3663" i="6" s="1"/>
  <c r="ER3663" i="6"/>
  <c r="EP3664" i="6"/>
  <c r="EQ3664" i="6" s="1"/>
  <c r="ER3664" i="6"/>
  <c r="EP3665" i="6"/>
  <c r="EQ3665" i="6" s="1"/>
  <c r="ER3665" i="6"/>
  <c r="EP3666" i="6"/>
  <c r="EQ3666" i="6" s="1"/>
  <c r="ER3666" i="6"/>
  <c r="EP3667" i="6"/>
  <c r="EQ3667" i="6" s="1"/>
  <c r="ER3667" i="6"/>
  <c r="EP3668" i="6"/>
  <c r="EQ3668" i="6" s="1"/>
  <c r="ER3668" i="6"/>
  <c r="EP3669" i="6"/>
  <c r="EQ3669" i="6" s="1"/>
  <c r="ER3669" i="6"/>
  <c r="EP3670" i="6"/>
  <c r="EQ3670" i="6" s="1"/>
  <c r="ER3670" i="6"/>
  <c r="EP3671" i="6"/>
  <c r="EQ3671" i="6" s="1"/>
  <c r="ER3671" i="6"/>
  <c r="EP3672" i="6"/>
  <c r="EQ3672" i="6" s="1"/>
  <c r="ER3672" i="6"/>
  <c r="EP3673" i="6"/>
  <c r="EQ3673" i="6" s="1"/>
  <c r="ER3673" i="6"/>
  <c r="EP3674" i="6"/>
  <c r="EQ3674" i="6" s="1"/>
  <c r="ER3674" i="6"/>
  <c r="EP3675" i="6"/>
  <c r="EQ3675" i="6" s="1"/>
  <c r="ER3675" i="6"/>
  <c r="EP3676" i="6"/>
  <c r="EQ3676" i="6" s="1"/>
  <c r="ER3676" i="6"/>
  <c r="EP3677" i="6"/>
  <c r="EQ3677" i="6" s="1"/>
  <c r="ER3677" i="6"/>
  <c r="EP3678" i="6"/>
  <c r="EQ3678" i="6" s="1"/>
  <c r="ER3678" i="6"/>
  <c r="EP3679" i="6"/>
  <c r="EQ3679" i="6" s="1"/>
  <c r="ER3679" i="6"/>
  <c r="EP3680" i="6"/>
  <c r="EQ3680" i="6" s="1"/>
  <c r="ER3680" i="6"/>
  <c r="EP3681" i="6"/>
  <c r="EQ3681" i="6" s="1"/>
  <c r="ER3681" i="6"/>
  <c r="EP3682" i="6"/>
  <c r="EQ3682" i="6" s="1"/>
  <c r="ER3682" i="6"/>
  <c r="EP3683" i="6"/>
  <c r="EQ3683" i="6" s="1"/>
  <c r="ER3683" i="6"/>
  <c r="EP3684" i="6"/>
  <c r="EQ3684" i="6" s="1"/>
  <c r="ER3684" i="6"/>
  <c r="EP3685" i="6"/>
  <c r="EQ3685" i="6" s="1"/>
  <c r="ER3685" i="6"/>
  <c r="EP3686" i="6"/>
  <c r="EQ3686" i="6" s="1"/>
  <c r="ER3686" i="6"/>
  <c r="EP3687" i="6"/>
  <c r="EQ3687" i="6" s="1"/>
  <c r="ER3687" i="6"/>
  <c r="EP3688" i="6"/>
  <c r="EQ3688" i="6" s="1"/>
  <c r="ER3688" i="6"/>
  <c r="EP3689" i="6"/>
  <c r="EQ3689" i="6" s="1"/>
  <c r="ER3689" i="6"/>
  <c r="EP3690" i="6"/>
  <c r="EQ3690" i="6" s="1"/>
  <c r="ER3690" i="6"/>
  <c r="EP3691" i="6"/>
  <c r="EQ3691" i="6" s="1"/>
  <c r="ER3691" i="6"/>
  <c r="EP3692" i="6"/>
  <c r="EQ3692" i="6" s="1"/>
  <c r="ER3692" i="6"/>
  <c r="EP3693" i="6"/>
  <c r="EQ3693" i="6" s="1"/>
  <c r="ER3693" i="6"/>
  <c r="EP3694" i="6"/>
  <c r="EQ3694" i="6" s="1"/>
  <c r="ER3694" i="6"/>
  <c r="EP3695" i="6"/>
  <c r="EQ3695" i="6" s="1"/>
  <c r="ER3695" i="6"/>
  <c r="EP3696" i="6"/>
  <c r="EQ3696" i="6" s="1"/>
  <c r="ER3696" i="6"/>
  <c r="EP3697" i="6"/>
  <c r="EQ3697" i="6" s="1"/>
  <c r="ER3697" i="6"/>
  <c r="EP3698" i="6"/>
  <c r="EQ3698" i="6" s="1"/>
  <c r="ER3698" i="6"/>
  <c r="EP3699" i="6"/>
  <c r="EQ3699" i="6" s="1"/>
  <c r="ER3699" i="6"/>
  <c r="EP3700" i="6"/>
  <c r="EQ3700" i="6" s="1"/>
  <c r="ER3700" i="6"/>
  <c r="EP3701" i="6"/>
  <c r="EQ3701" i="6" s="1"/>
  <c r="ER3701" i="6"/>
  <c r="EP3702" i="6"/>
  <c r="EQ3702" i="6" s="1"/>
  <c r="ER3702" i="6"/>
  <c r="EP3703" i="6"/>
  <c r="EQ3703" i="6" s="1"/>
  <c r="ER3703" i="6"/>
  <c r="EP3704" i="6"/>
  <c r="EQ3704" i="6" s="1"/>
  <c r="ER3704" i="6"/>
  <c r="EP3705" i="6"/>
  <c r="EQ3705" i="6" s="1"/>
  <c r="ER3705" i="6"/>
  <c r="EP3706" i="6"/>
  <c r="EQ3706" i="6" s="1"/>
  <c r="ER3706" i="6"/>
  <c r="EP3707" i="6"/>
  <c r="EQ3707" i="6" s="1"/>
  <c r="ER3707" i="6"/>
  <c r="EP3708" i="6"/>
  <c r="EQ3708" i="6" s="1"/>
  <c r="ER3708" i="6"/>
  <c r="EP3709" i="6"/>
  <c r="EQ3709" i="6" s="1"/>
  <c r="ER3709" i="6"/>
  <c r="EP3710" i="6"/>
  <c r="EQ3710" i="6" s="1"/>
  <c r="ER3710" i="6"/>
  <c r="EP3711" i="6"/>
  <c r="EQ3711" i="6" s="1"/>
  <c r="ER3711" i="6"/>
  <c r="EP3712" i="6"/>
  <c r="EQ3712" i="6" s="1"/>
  <c r="ER3712" i="6"/>
  <c r="EP3713" i="6"/>
  <c r="EQ3713" i="6" s="1"/>
  <c r="ER3713" i="6"/>
  <c r="EP3714" i="6"/>
  <c r="EQ3714" i="6" s="1"/>
  <c r="ER3714" i="6"/>
  <c r="EP3715" i="6"/>
  <c r="EQ3715" i="6" s="1"/>
  <c r="ER3715" i="6"/>
  <c r="EP3716" i="6"/>
  <c r="EQ3716" i="6" s="1"/>
  <c r="ER3716" i="6"/>
  <c r="EP3717" i="6"/>
  <c r="EQ3717" i="6" s="1"/>
  <c r="ER3717" i="6"/>
  <c r="EP3718" i="6"/>
  <c r="EQ3718" i="6" s="1"/>
  <c r="ER3718" i="6"/>
  <c r="EP3719" i="6"/>
  <c r="EQ3719" i="6" s="1"/>
  <c r="ER3719" i="6"/>
  <c r="EP3720" i="6"/>
  <c r="EQ3720" i="6" s="1"/>
  <c r="ER3720" i="6"/>
  <c r="EP3721" i="6"/>
  <c r="EQ3721" i="6" s="1"/>
  <c r="ER3721" i="6"/>
  <c r="EP3722" i="6"/>
  <c r="EQ3722" i="6" s="1"/>
  <c r="ER3722" i="6"/>
  <c r="EP3723" i="6"/>
  <c r="EQ3723" i="6" s="1"/>
  <c r="ER3723" i="6"/>
  <c r="EP3724" i="6"/>
  <c r="EQ3724" i="6" s="1"/>
  <c r="ER3724" i="6"/>
  <c r="EP3725" i="6"/>
  <c r="EQ3725" i="6" s="1"/>
  <c r="ER3725" i="6"/>
  <c r="EP3726" i="6"/>
  <c r="EQ3726" i="6" s="1"/>
  <c r="ER3726" i="6"/>
  <c r="EP3727" i="6"/>
  <c r="EQ3727" i="6" s="1"/>
  <c r="ER3727" i="6"/>
  <c r="EP3728" i="6"/>
  <c r="EQ3728" i="6" s="1"/>
  <c r="ER3728" i="6"/>
  <c r="EP3729" i="6"/>
  <c r="EQ3729" i="6" s="1"/>
  <c r="ER3729" i="6"/>
  <c r="EP3730" i="6"/>
  <c r="EQ3730" i="6" s="1"/>
  <c r="ER3730" i="6"/>
  <c r="EP3731" i="6"/>
  <c r="EQ3731" i="6" s="1"/>
  <c r="ER3731" i="6"/>
  <c r="EP3732" i="6"/>
  <c r="EQ3732" i="6" s="1"/>
  <c r="ER3732" i="6"/>
  <c r="EP3733" i="6"/>
  <c r="EQ3733" i="6" s="1"/>
  <c r="ER3733" i="6"/>
  <c r="EP3734" i="6"/>
  <c r="EQ3734" i="6" s="1"/>
  <c r="ER3734" i="6"/>
  <c r="EP3735" i="6"/>
  <c r="EQ3735" i="6" s="1"/>
  <c r="ER3735" i="6"/>
  <c r="EP3736" i="6"/>
  <c r="EQ3736" i="6" s="1"/>
  <c r="ER3736" i="6"/>
  <c r="EP3737" i="6"/>
  <c r="EQ3737" i="6" s="1"/>
  <c r="ER3737" i="6"/>
  <c r="EP3738" i="6"/>
  <c r="EQ3738" i="6" s="1"/>
  <c r="ER3738" i="6"/>
  <c r="EP3739" i="6"/>
  <c r="EQ3739" i="6" s="1"/>
  <c r="ER3739" i="6"/>
  <c r="EP3740" i="6"/>
  <c r="EQ3740" i="6" s="1"/>
  <c r="ER3740" i="6"/>
  <c r="EP3741" i="6"/>
  <c r="EQ3741" i="6" s="1"/>
  <c r="ER3741" i="6"/>
  <c r="EP3742" i="6"/>
  <c r="EQ3742" i="6" s="1"/>
  <c r="ER3742" i="6"/>
  <c r="EP3743" i="6"/>
  <c r="EQ3743" i="6" s="1"/>
  <c r="ER3743" i="6"/>
  <c r="EP3744" i="6"/>
  <c r="EQ3744" i="6" s="1"/>
  <c r="ER3744" i="6"/>
  <c r="EP3745" i="6"/>
  <c r="EQ3745" i="6" s="1"/>
  <c r="ER3745" i="6"/>
  <c r="EP3746" i="6"/>
  <c r="EQ3746" i="6" s="1"/>
  <c r="ER3746" i="6"/>
  <c r="EP3747" i="6"/>
  <c r="EQ3747" i="6" s="1"/>
  <c r="ER3747" i="6"/>
  <c r="EP3748" i="6"/>
  <c r="EQ3748" i="6" s="1"/>
  <c r="ER3748" i="6"/>
  <c r="EP3749" i="6"/>
  <c r="EQ3749" i="6" s="1"/>
  <c r="ER3749" i="6"/>
  <c r="EP3750" i="6"/>
  <c r="EQ3750" i="6" s="1"/>
  <c r="ER3750" i="6"/>
  <c r="EP3751" i="6"/>
  <c r="EQ3751" i="6" s="1"/>
  <c r="ER3751" i="6"/>
  <c r="EP3752" i="6"/>
  <c r="EQ3752" i="6" s="1"/>
  <c r="ER3752" i="6"/>
  <c r="EP3753" i="6"/>
  <c r="EQ3753" i="6" s="1"/>
  <c r="ER3753" i="6"/>
  <c r="EP3754" i="6"/>
  <c r="EQ3754" i="6" s="1"/>
  <c r="ER3754" i="6"/>
  <c r="EP3755" i="6"/>
  <c r="EQ3755" i="6" s="1"/>
  <c r="ER3755" i="6"/>
  <c r="EP3756" i="6"/>
  <c r="EQ3756" i="6" s="1"/>
  <c r="ER3756" i="6"/>
  <c r="EP3757" i="6"/>
  <c r="EQ3757" i="6" s="1"/>
  <c r="ER3757" i="6"/>
  <c r="EP3758" i="6"/>
  <c r="EQ3758" i="6" s="1"/>
  <c r="ER3758" i="6"/>
  <c r="EP3759" i="6"/>
  <c r="EQ3759" i="6" s="1"/>
  <c r="ER3759" i="6"/>
  <c r="EP3760" i="6"/>
  <c r="EQ3760" i="6" s="1"/>
  <c r="ER3760" i="6"/>
  <c r="EP3761" i="6"/>
  <c r="EQ3761" i="6" s="1"/>
  <c r="ER3761" i="6"/>
  <c r="EP3762" i="6"/>
  <c r="EQ3762" i="6" s="1"/>
  <c r="ER3762" i="6"/>
  <c r="EP3763" i="6"/>
  <c r="EQ3763" i="6" s="1"/>
  <c r="ER3763" i="6"/>
  <c r="EP3764" i="6"/>
  <c r="EQ3764" i="6" s="1"/>
  <c r="ER3764" i="6"/>
  <c r="EP3765" i="6"/>
  <c r="EQ3765" i="6" s="1"/>
  <c r="ER3765" i="6"/>
  <c r="EP3766" i="6"/>
  <c r="EQ3766" i="6" s="1"/>
  <c r="ER3766" i="6"/>
  <c r="EP3767" i="6"/>
  <c r="EQ3767" i="6" s="1"/>
  <c r="ER3767" i="6"/>
  <c r="EP3768" i="6"/>
  <c r="EQ3768" i="6" s="1"/>
  <c r="ER3768" i="6"/>
  <c r="EP3769" i="6"/>
  <c r="EQ3769" i="6" s="1"/>
  <c r="ER3769" i="6"/>
  <c r="EP3770" i="6"/>
  <c r="EQ3770" i="6" s="1"/>
  <c r="ER3770" i="6"/>
  <c r="EP3771" i="6"/>
  <c r="EQ3771" i="6" s="1"/>
  <c r="ER3771" i="6"/>
  <c r="EP3772" i="6"/>
  <c r="EQ3772" i="6" s="1"/>
  <c r="ER3772" i="6"/>
  <c r="EP3773" i="6"/>
  <c r="EQ3773" i="6" s="1"/>
  <c r="ER3773" i="6"/>
  <c r="EP3774" i="6"/>
  <c r="EQ3774" i="6" s="1"/>
  <c r="ER3774" i="6"/>
  <c r="EP3775" i="6"/>
  <c r="EQ3775" i="6" s="1"/>
  <c r="ER3775" i="6"/>
  <c r="EP3776" i="6"/>
  <c r="EQ3776" i="6" s="1"/>
  <c r="ER3776" i="6"/>
  <c r="EP3777" i="6"/>
  <c r="EQ3777" i="6" s="1"/>
  <c r="ER3777" i="6"/>
  <c r="EP3778" i="6"/>
  <c r="EQ3778" i="6" s="1"/>
  <c r="ER3778" i="6"/>
  <c r="EP3779" i="6"/>
  <c r="EQ3779" i="6" s="1"/>
  <c r="ER3779" i="6"/>
  <c r="EP3780" i="6"/>
  <c r="EQ3780" i="6" s="1"/>
  <c r="ER3780" i="6"/>
  <c r="EP3781" i="6"/>
  <c r="EQ3781" i="6" s="1"/>
  <c r="ER3781" i="6"/>
  <c r="EP3782" i="6"/>
  <c r="EQ3782" i="6" s="1"/>
  <c r="ER3782" i="6"/>
  <c r="EP3783" i="6"/>
  <c r="EQ3783" i="6" s="1"/>
  <c r="ER3783" i="6"/>
  <c r="EP3784" i="6"/>
  <c r="EQ3784" i="6" s="1"/>
  <c r="ER3784" i="6"/>
  <c r="EP3785" i="6"/>
  <c r="EQ3785" i="6" s="1"/>
  <c r="ER3785" i="6"/>
  <c r="EP3786" i="6"/>
  <c r="EQ3786" i="6" s="1"/>
  <c r="ER3786" i="6"/>
  <c r="EP3787" i="6"/>
  <c r="EQ3787" i="6" s="1"/>
  <c r="ER3787" i="6"/>
  <c r="EP3788" i="6"/>
  <c r="EQ3788" i="6" s="1"/>
  <c r="ER3788" i="6"/>
  <c r="EP3789" i="6"/>
  <c r="EQ3789" i="6" s="1"/>
  <c r="ER3789" i="6"/>
  <c r="EP3790" i="6"/>
  <c r="EQ3790" i="6" s="1"/>
  <c r="ER3790" i="6"/>
  <c r="EP3791" i="6"/>
  <c r="EQ3791" i="6" s="1"/>
  <c r="ER3791" i="6"/>
  <c r="EP3792" i="6"/>
  <c r="EQ3792" i="6" s="1"/>
  <c r="ER3792" i="6"/>
  <c r="EP3793" i="6"/>
  <c r="EQ3793" i="6" s="1"/>
  <c r="ER3793" i="6"/>
  <c r="EP3794" i="6"/>
  <c r="EQ3794" i="6" s="1"/>
  <c r="ER3794" i="6"/>
  <c r="EP3795" i="6"/>
  <c r="EQ3795" i="6" s="1"/>
  <c r="ER3795" i="6"/>
  <c r="EP3796" i="6"/>
  <c r="EQ3796" i="6" s="1"/>
  <c r="ER3796" i="6"/>
  <c r="EP3797" i="6"/>
  <c r="EQ3797" i="6" s="1"/>
  <c r="ER3797" i="6"/>
  <c r="EP3798" i="6"/>
  <c r="EQ3798" i="6" s="1"/>
  <c r="ER3798" i="6"/>
  <c r="EP3799" i="6"/>
  <c r="EQ3799" i="6" s="1"/>
  <c r="ER3799" i="6"/>
  <c r="EP3800" i="6"/>
  <c r="EQ3800" i="6" s="1"/>
  <c r="ER3800" i="6"/>
  <c r="EP3801" i="6"/>
  <c r="EQ3801" i="6" s="1"/>
  <c r="ER3801" i="6"/>
  <c r="EP3802" i="6"/>
  <c r="EQ3802" i="6" s="1"/>
  <c r="ER3802" i="6"/>
  <c r="EP3803" i="6"/>
  <c r="EQ3803" i="6" s="1"/>
  <c r="ER3803" i="6"/>
  <c r="EP3804" i="6"/>
  <c r="EQ3804" i="6" s="1"/>
  <c r="ER3804" i="6"/>
  <c r="EP3805" i="6"/>
  <c r="EQ3805" i="6" s="1"/>
  <c r="ER3805" i="6"/>
  <c r="EP3806" i="6"/>
  <c r="EQ3806" i="6" s="1"/>
  <c r="ER3806" i="6"/>
  <c r="EP3807" i="6"/>
  <c r="EQ3807" i="6" s="1"/>
  <c r="ER3807" i="6"/>
  <c r="EP3808" i="6"/>
  <c r="EQ3808" i="6" s="1"/>
  <c r="ER3808" i="6"/>
  <c r="EP3809" i="6"/>
  <c r="EQ3809" i="6" s="1"/>
  <c r="ER3809" i="6"/>
  <c r="EP3810" i="6"/>
  <c r="EQ3810" i="6" s="1"/>
  <c r="ER3810" i="6"/>
  <c r="EP3811" i="6"/>
  <c r="EQ3811" i="6" s="1"/>
  <c r="ER3811" i="6"/>
  <c r="EP3812" i="6"/>
  <c r="EQ3812" i="6" s="1"/>
  <c r="ER3812" i="6"/>
  <c r="EP3813" i="6"/>
  <c r="EQ3813" i="6" s="1"/>
  <c r="ER3813" i="6"/>
  <c r="EP3814" i="6"/>
  <c r="EQ3814" i="6" s="1"/>
  <c r="ER3814" i="6"/>
  <c r="EP3815" i="6"/>
  <c r="EQ3815" i="6" s="1"/>
  <c r="ER3815" i="6"/>
  <c r="EP3816" i="6"/>
  <c r="EQ3816" i="6" s="1"/>
  <c r="ER3816" i="6"/>
  <c r="EP3817" i="6"/>
  <c r="EQ3817" i="6" s="1"/>
  <c r="ER3817" i="6"/>
  <c r="EP3818" i="6"/>
  <c r="EQ3818" i="6" s="1"/>
  <c r="ER3818" i="6"/>
  <c r="EP3819" i="6"/>
  <c r="EQ3819" i="6" s="1"/>
  <c r="ER3819" i="6"/>
  <c r="EP3820" i="6"/>
  <c r="EQ3820" i="6" s="1"/>
  <c r="ER3820" i="6"/>
  <c r="EP3821" i="6"/>
  <c r="EQ3821" i="6" s="1"/>
  <c r="ER3821" i="6"/>
  <c r="EP3822" i="6"/>
  <c r="EQ3822" i="6" s="1"/>
  <c r="ER3822" i="6"/>
  <c r="EP3823" i="6"/>
  <c r="EQ3823" i="6" s="1"/>
  <c r="ER3823" i="6"/>
  <c r="EP3824" i="6"/>
  <c r="EQ3824" i="6" s="1"/>
  <c r="ER3824" i="6"/>
  <c r="EP3825" i="6"/>
  <c r="EQ3825" i="6" s="1"/>
  <c r="ER3825" i="6"/>
  <c r="EP3826" i="6"/>
  <c r="EQ3826" i="6" s="1"/>
  <c r="ER3826" i="6"/>
  <c r="EP3827" i="6"/>
  <c r="EQ3827" i="6" s="1"/>
  <c r="ER3827" i="6"/>
  <c r="EP3828" i="6"/>
  <c r="EQ3828" i="6" s="1"/>
  <c r="ER3828" i="6"/>
  <c r="EP3829" i="6"/>
  <c r="EQ3829" i="6" s="1"/>
  <c r="ER3829" i="6"/>
  <c r="EP3830" i="6"/>
  <c r="EQ3830" i="6" s="1"/>
  <c r="ER3830" i="6"/>
  <c r="EP3831" i="6"/>
  <c r="EQ3831" i="6" s="1"/>
  <c r="ER3831" i="6"/>
  <c r="EP3832" i="6"/>
  <c r="EQ3832" i="6" s="1"/>
  <c r="ER3832" i="6"/>
  <c r="EP3833" i="6"/>
  <c r="EQ3833" i="6" s="1"/>
  <c r="ER3833" i="6"/>
  <c r="EP3834" i="6"/>
  <c r="EQ3834" i="6" s="1"/>
  <c r="ER3834" i="6"/>
  <c r="EP3835" i="6"/>
  <c r="EQ3835" i="6" s="1"/>
  <c r="ER3835" i="6"/>
  <c r="EP3836" i="6"/>
  <c r="EQ3836" i="6" s="1"/>
  <c r="ER3836" i="6"/>
  <c r="EP3837" i="6"/>
  <c r="EQ3837" i="6" s="1"/>
  <c r="ER3837" i="6"/>
  <c r="EP3838" i="6"/>
  <c r="EQ3838" i="6" s="1"/>
  <c r="ER3838" i="6"/>
  <c r="EP3839" i="6"/>
  <c r="EQ3839" i="6" s="1"/>
  <c r="ER3839" i="6"/>
  <c r="EP3840" i="6"/>
  <c r="EQ3840" i="6" s="1"/>
  <c r="ER3840" i="6"/>
  <c r="EP3841" i="6"/>
  <c r="EQ3841" i="6" s="1"/>
  <c r="ER3841" i="6"/>
  <c r="EP3842" i="6"/>
  <c r="EQ3842" i="6" s="1"/>
  <c r="ER3842" i="6"/>
  <c r="EP3843" i="6"/>
  <c r="EQ3843" i="6" s="1"/>
  <c r="ER3843" i="6"/>
  <c r="EP3844" i="6"/>
  <c r="EQ3844" i="6" s="1"/>
  <c r="ER3844" i="6"/>
  <c r="EP3845" i="6"/>
  <c r="EQ3845" i="6" s="1"/>
  <c r="ER3845" i="6"/>
  <c r="EP3846" i="6"/>
  <c r="EQ3846" i="6" s="1"/>
  <c r="ER3846" i="6"/>
  <c r="EP3847" i="6"/>
  <c r="EQ3847" i="6" s="1"/>
  <c r="ER3847" i="6"/>
  <c r="EP3848" i="6"/>
  <c r="EQ3848" i="6" s="1"/>
  <c r="ER3848" i="6"/>
  <c r="EP3849" i="6"/>
  <c r="EQ3849" i="6" s="1"/>
  <c r="ER3849" i="6"/>
  <c r="EP3850" i="6"/>
  <c r="EQ3850" i="6" s="1"/>
  <c r="ER3850" i="6"/>
  <c r="EP3851" i="6"/>
  <c r="EQ3851" i="6" s="1"/>
  <c r="ER3851" i="6"/>
  <c r="EP3852" i="6"/>
  <c r="EQ3852" i="6" s="1"/>
  <c r="ER3852" i="6"/>
  <c r="EP3853" i="6"/>
  <c r="EQ3853" i="6" s="1"/>
  <c r="ER3853" i="6"/>
  <c r="EP3854" i="6"/>
  <c r="EQ3854" i="6" s="1"/>
  <c r="ER3854" i="6"/>
  <c r="EP3855" i="6"/>
  <c r="EQ3855" i="6" s="1"/>
  <c r="ER3855" i="6"/>
  <c r="EP3856" i="6"/>
  <c r="EQ3856" i="6" s="1"/>
  <c r="ER3856" i="6"/>
  <c r="EP3857" i="6"/>
  <c r="EQ3857" i="6" s="1"/>
  <c r="ER3857" i="6"/>
  <c r="EP3858" i="6"/>
  <c r="EQ3858" i="6" s="1"/>
  <c r="ER3858" i="6"/>
  <c r="EP3859" i="6"/>
  <c r="EQ3859" i="6" s="1"/>
  <c r="ER3859" i="6"/>
  <c r="EP3860" i="6"/>
  <c r="EQ3860" i="6" s="1"/>
  <c r="ER3860" i="6"/>
  <c r="EP3861" i="6"/>
  <c r="EQ3861" i="6" s="1"/>
  <c r="ER3861" i="6"/>
  <c r="EP3862" i="6"/>
  <c r="EQ3862" i="6" s="1"/>
  <c r="ER3862" i="6"/>
  <c r="EP3863" i="6"/>
  <c r="EQ3863" i="6" s="1"/>
  <c r="ER3863" i="6"/>
  <c r="EP3864" i="6"/>
  <c r="EQ3864" i="6" s="1"/>
  <c r="ER3864" i="6"/>
  <c r="EP3865" i="6"/>
  <c r="EQ3865" i="6" s="1"/>
  <c r="ER3865" i="6"/>
  <c r="EP3866" i="6"/>
  <c r="EQ3866" i="6" s="1"/>
  <c r="ER3866" i="6"/>
  <c r="EP3867" i="6"/>
  <c r="EQ3867" i="6" s="1"/>
  <c r="ER3867" i="6"/>
  <c r="EP3868" i="6"/>
  <c r="EQ3868" i="6" s="1"/>
  <c r="ER3868" i="6"/>
  <c r="EP3869" i="6"/>
  <c r="EQ3869" i="6" s="1"/>
  <c r="ER3869" i="6"/>
  <c r="EP3870" i="6"/>
  <c r="EQ3870" i="6" s="1"/>
  <c r="ER3870" i="6"/>
  <c r="EP3871" i="6"/>
  <c r="EQ3871" i="6" s="1"/>
  <c r="ER3871" i="6"/>
  <c r="EP3872" i="6"/>
  <c r="EQ3872" i="6" s="1"/>
  <c r="ER3872" i="6"/>
  <c r="EP3873" i="6"/>
  <c r="EQ3873" i="6" s="1"/>
  <c r="ER3873" i="6"/>
  <c r="EP3874" i="6"/>
  <c r="EQ3874" i="6" s="1"/>
  <c r="ER3874" i="6"/>
  <c r="EP3875" i="6"/>
  <c r="EQ3875" i="6" s="1"/>
  <c r="ER3875" i="6"/>
  <c r="EP3876" i="6"/>
  <c r="EQ3876" i="6" s="1"/>
  <c r="ER3876" i="6"/>
  <c r="EP3877" i="6"/>
  <c r="EQ3877" i="6" s="1"/>
  <c r="ER3877" i="6"/>
  <c r="EP3878" i="6"/>
  <c r="EQ3878" i="6" s="1"/>
  <c r="ER3878" i="6"/>
  <c r="EP3879" i="6"/>
  <c r="EQ3879" i="6" s="1"/>
  <c r="ER3879" i="6"/>
  <c r="EP3880" i="6"/>
  <c r="EQ3880" i="6" s="1"/>
  <c r="ER3880" i="6"/>
  <c r="EP3881" i="6"/>
  <c r="EQ3881" i="6" s="1"/>
  <c r="ER3881" i="6"/>
  <c r="EP3882" i="6"/>
  <c r="EQ3882" i="6" s="1"/>
  <c r="ER3882" i="6"/>
  <c r="EP3883" i="6"/>
  <c r="EQ3883" i="6" s="1"/>
  <c r="ER3883" i="6"/>
  <c r="EP3884" i="6"/>
  <c r="EQ3884" i="6" s="1"/>
  <c r="ER3884" i="6"/>
  <c r="EP3885" i="6"/>
  <c r="EQ3885" i="6" s="1"/>
  <c r="ER3885" i="6"/>
  <c r="EP3886" i="6"/>
  <c r="EQ3886" i="6" s="1"/>
  <c r="ER3886" i="6"/>
  <c r="EP3887" i="6"/>
  <c r="EQ3887" i="6" s="1"/>
  <c r="ER3887" i="6"/>
  <c r="EP3888" i="6"/>
  <c r="EQ3888" i="6" s="1"/>
  <c r="ER3888" i="6"/>
  <c r="EP3889" i="6"/>
  <c r="EQ3889" i="6" s="1"/>
  <c r="ER3889" i="6"/>
  <c r="EP3890" i="6"/>
  <c r="EQ3890" i="6" s="1"/>
  <c r="ER3890" i="6"/>
  <c r="EP3891" i="6"/>
  <c r="EQ3891" i="6" s="1"/>
  <c r="ER3891" i="6"/>
  <c r="EP3892" i="6"/>
  <c r="EQ3892" i="6" s="1"/>
  <c r="ER3892" i="6"/>
  <c r="EP3893" i="6"/>
  <c r="EQ3893" i="6" s="1"/>
  <c r="ER3893" i="6"/>
  <c r="EP3894" i="6"/>
  <c r="EQ3894" i="6" s="1"/>
  <c r="ER3894" i="6"/>
  <c r="EP3895" i="6"/>
  <c r="EQ3895" i="6" s="1"/>
  <c r="ER3895" i="6"/>
  <c r="EP3896" i="6"/>
  <c r="EQ3896" i="6" s="1"/>
  <c r="ER3896" i="6"/>
  <c r="EP3897" i="6"/>
  <c r="EQ3897" i="6" s="1"/>
  <c r="ER3897" i="6"/>
  <c r="EP3898" i="6"/>
  <c r="EQ3898" i="6" s="1"/>
  <c r="ER3898" i="6"/>
  <c r="EP3899" i="6"/>
  <c r="EQ3899" i="6" s="1"/>
  <c r="ER3899" i="6"/>
  <c r="EP3900" i="6"/>
  <c r="EQ3900" i="6" s="1"/>
  <c r="ER3900" i="6"/>
  <c r="EP3901" i="6"/>
  <c r="EQ3901" i="6" s="1"/>
  <c r="ER3901" i="6"/>
  <c r="EP3902" i="6"/>
  <c r="EQ3902" i="6" s="1"/>
  <c r="ER3902" i="6"/>
  <c r="EP3903" i="6"/>
  <c r="EQ3903" i="6" s="1"/>
  <c r="ER3903" i="6"/>
  <c r="EP3904" i="6"/>
  <c r="EQ3904" i="6" s="1"/>
  <c r="ER3904" i="6"/>
  <c r="EP3905" i="6"/>
  <c r="EQ3905" i="6" s="1"/>
  <c r="ER3905" i="6"/>
  <c r="EP3906" i="6"/>
  <c r="EQ3906" i="6" s="1"/>
  <c r="ER3906" i="6"/>
  <c r="EP3907" i="6"/>
  <c r="EQ3907" i="6" s="1"/>
  <c r="ER3907" i="6"/>
  <c r="EP3908" i="6"/>
  <c r="EQ3908" i="6" s="1"/>
  <c r="ER3908" i="6"/>
  <c r="EP3909" i="6"/>
  <c r="EQ3909" i="6" s="1"/>
  <c r="ER3909" i="6"/>
  <c r="EP3910" i="6"/>
  <c r="EQ3910" i="6" s="1"/>
  <c r="ER3910" i="6"/>
  <c r="EP3911" i="6"/>
  <c r="EQ3911" i="6" s="1"/>
  <c r="ER3911" i="6"/>
  <c r="EP3912" i="6"/>
  <c r="EQ3912" i="6" s="1"/>
  <c r="ER3912" i="6"/>
  <c r="EP3913" i="6"/>
  <c r="EQ3913" i="6" s="1"/>
  <c r="ER3913" i="6"/>
  <c r="EP3914" i="6"/>
  <c r="EQ3914" i="6" s="1"/>
  <c r="ER3914" i="6"/>
  <c r="EP3915" i="6"/>
  <c r="EQ3915" i="6" s="1"/>
  <c r="ER3915" i="6"/>
  <c r="EP3916" i="6"/>
  <c r="EQ3916" i="6" s="1"/>
  <c r="ER3916" i="6"/>
  <c r="EP3917" i="6"/>
  <c r="EQ3917" i="6" s="1"/>
  <c r="ER3917" i="6"/>
  <c r="EP3918" i="6"/>
  <c r="EQ3918" i="6" s="1"/>
  <c r="ER3918" i="6"/>
  <c r="EP3919" i="6"/>
  <c r="EQ3919" i="6" s="1"/>
  <c r="ER3919" i="6"/>
  <c r="EP3920" i="6"/>
  <c r="EQ3920" i="6" s="1"/>
  <c r="ER3920" i="6"/>
  <c r="EP3921" i="6"/>
  <c r="EQ3921" i="6" s="1"/>
  <c r="ER3921" i="6"/>
  <c r="EP3922" i="6"/>
  <c r="EQ3922" i="6" s="1"/>
  <c r="ER3922" i="6"/>
  <c r="EP3923" i="6"/>
  <c r="EQ3923" i="6" s="1"/>
  <c r="ER3923" i="6"/>
  <c r="EP3924" i="6"/>
  <c r="EQ3924" i="6" s="1"/>
  <c r="ER3924" i="6"/>
  <c r="EP3925" i="6"/>
  <c r="EQ3925" i="6" s="1"/>
  <c r="ER3925" i="6"/>
  <c r="EP3926" i="6"/>
  <c r="EQ3926" i="6" s="1"/>
  <c r="ER3926" i="6"/>
  <c r="EP3927" i="6"/>
  <c r="EQ3927" i="6" s="1"/>
  <c r="ER3927" i="6"/>
  <c r="EP3928" i="6"/>
  <c r="EQ3928" i="6" s="1"/>
  <c r="ER3928" i="6"/>
  <c r="EP3929" i="6"/>
  <c r="EQ3929" i="6" s="1"/>
  <c r="ER3929" i="6"/>
  <c r="EP3930" i="6"/>
  <c r="EQ3930" i="6" s="1"/>
  <c r="ER3930" i="6"/>
  <c r="EP3931" i="6"/>
  <c r="EQ3931" i="6" s="1"/>
  <c r="ER3931" i="6"/>
  <c r="EP3932" i="6"/>
  <c r="EQ3932" i="6" s="1"/>
  <c r="ER3932" i="6"/>
  <c r="EP3933" i="6"/>
  <c r="EQ3933" i="6" s="1"/>
  <c r="ER3933" i="6"/>
  <c r="EP3934" i="6"/>
  <c r="EQ3934" i="6" s="1"/>
  <c r="ER3934" i="6"/>
  <c r="EP3935" i="6"/>
  <c r="EQ3935" i="6" s="1"/>
  <c r="ER3935" i="6"/>
  <c r="EP3936" i="6"/>
  <c r="EQ3936" i="6" s="1"/>
  <c r="ER3936" i="6"/>
  <c r="EP3937" i="6"/>
  <c r="EQ3937" i="6" s="1"/>
  <c r="ER3937" i="6"/>
  <c r="EP3938" i="6"/>
  <c r="EQ3938" i="6" s="1"/>
  <c r="ER3938" i="6"/>
  <c r="EP3939" i="6"/>
  <c r="EQ3939" i="6" s="1"/>
  <c r="ER3939" i="6"/>
  <c r="EP3940" i="6"/>
  <c r="EQ3940" i="6" s="1"/>
  <c r="ER3940" i="6"/>
  <c r="EP3941" i="6"/>
  <c r="EQ3941" i="6" s="1"/>
  <c r="ER3941" i="6"/>
  <c r="EP3942" i="6"/>
  <c r="EQ3942" i="6" s="1"/>
  <c r="ER3942" i="6"/>
  <c r="EP3943" i="6"/>
  <c r="EQ3943" i="6" s="1"/>
  <c r="ER3943" i="6"/>
  <c r="EP3944" i="6"/>
  <c r="EQ3944" i="6" s="1"/>
  <c r="ER3944" i="6"/>
  <c r="EP3945" i="6"/>
  <c r="EQ3945" i="6" s="1"/>
  <c r="ER3945" i="6"/>
  <c r="EP3946" i="6"/>
  <c r="EQ3946" i="6" s="1"/>
  <c r="ER3946" i="6"/>
  <c r="EP3947" i="6"/>
  <c r="EQ3947" i="6" s="1"/>
  <c r="ER3947" i="6"/>
  <c r="EP3948" i="6"/>
  <c r="EQ3948" i="6" s="1"/>
  <c r="ER3948" i="6"/>
  <c r="EP3949" i="6"/>
  <c r="EQ3949" i="6" s="1"/>
  <c r="ER3949" i="6"/>
  <c r="EP3950" i="6"/>
  <c r="EQ3950" i="6" s="1"/>
  <c r="ER3950" i="6"/>
  <c r="EP3951" i="6"/>
  <c r="EQ3951" i="6" s="1"/>
  <c r="ER3951" i="6"/>
  <c r="EP3952" i="6"/>
  <c r="EQ3952" i="6" s="1"/>
  <c r="ER3952" i="6"/>
  <c r="EP3953" i="6"/>
  <c r="EQ3953" i="6" s="1"/>
  <c r="ER3953" i="6"/>
  <c r="EP3954" i="6"/>
  <c r="EQ3954" i="6" s="1"/>
  <c r="ER3954" i="6"/>
  <c r="EP3955" i="6"/>
  <c r="EQ3955" i="6" s="1"/>
  <c r="ER3955" i="6"/>
  <c r="EP3956" i="6"/>
  <c r="EQ3956" i="6" s="1"/>
  <c r="ER3956" i="6"/>
  <c r="EP3957" i="6"/>
  <c r="EQ3957" i="6" s="1"/>
  <c r="ER3957" i="6"/>
  <c r="EP3958" i="6"/>
  <c r="EQ3958" i="6" s="1"/>
  <c r="ER3958" i="6"/>
  <c r="EP3959" i="6"/>
  <c r="EQ3959" i="6" s="1"/>
  <c r="ER3959" i="6"/>
  <c r="EP3960" i="6"/>
  <c r="EQ3960" i="6" s="1"/>
  <c r="ER3960" i="6"/>
  <c r="EP3961" i="6"/>
  <c r="EQ3961" i="6" s="1"/>
  <c r="ER3961" i="6"/>
  <c r="EP3962" i="6"/>
  <c r="EQ3962" i="6" s="1"/>
  <c r="ER3962" i="6"/>
  <c r="EP3963" i="6"/>
  <c r="EQ3963" i="6" s="1"/>
  <c r="ER3963" i="6"/>
  <c r="EP3964" i="6"/>
  <c r="EQ3964" i="6" s="1"/>
  <c r="ER3964" i="6"/>
  <c r="EP3965" i="6"/>
  <c r="EQ3965" i="6" s="1"/>
  <c r="ER3965" i="6"/>
  <c r="EP3966" i="6"/>
  <c r="EQ3966" i="6" s="1"/>
  <c r="ER3966" i="6"/>
  <c r="EP3967" i="6"/>
  <c r="EQ3967" i="6" s="1"/>
  <c r="ER3967" i="6"/>
  <c r="EP3968" i="6"/>
  <c r="EQ3968" i="6" s="1"/>
  <c r="ER3968" i="6"/>
  <c r="EP3969" i="6"/>
  <c r="EQ3969" i="6" s="1"/>
  <c r="ER3969" i="6"/>
  <c r="EP3970" i="6"/>
  <c r="EQ3970" i="6" s="1"/>
  <c r="ER3970" i="6"/>
  <c r="EP3971" i="6"/>
  <c r="EQ3971" i="6" s="1"/>
  <c r="ER3971" i="6"/>
  <c r="EP3972" i="6"/>
  <c r="EQ3972" i="6" s="1"/>
  <c r="ER3972" i="6"/>
  <c r="EP3973" i="6"/>
  <c r="EQ3973" i="6" s="1"/>
  <c r="ER3973" i="6"/>
  <c r="EP3974" i="6"/>
  <c r="EQ3974" i="6" s="1"/>
  <c r="ER3974" i="6"/>
  <c r="EP3975" i="6"/>
  <c r="EQ3975" i="6" s="1"/>
  <c r="ER3975" i="6"/>
  <c r="EP3976" i="6"/>
  <c r="EQ3976" i="6" s="1"/>
  <c r="ER3976" i="6"/>
  <c r="EP3977" i="6"/>
  <c r="EQ3977" i="6" s="1"/>
  <c r="ER3977" i="6"/>
  <c r="EP3978" i="6"/>
  <c r="EQ3978" i="6" s="1"/>
  <c r="ER3978" i="6"/>
  <c r="EP3979" i="6"/>
  <c r="EQ3979" i="6" s="1"/>
  <c r="ER3979" i="6"/>
  <c r="EP3980" i="6"/>
  <c r="EQ3980" i="6" s="1"/>
  <c r="ER3980" i="6"/>
  <c r="EP3981" i="6"/>
  <c r="EQ3981" i="6" s="1"/>
  <c r="ER3981" i="6"/>
  <c r="EP3982" i="6"/>
  <c r="EQ3982" i="6" s="1"/>
  <c r="ER3982" i="6"/>
  <c r="EP3983" i="6"/>
  <c r="EQ3983" i="6" s="1"/>
  <c r="ER3983" i="6"/>
  <c r="EP3984" i="6"/>
  <c r="EQ3984" i="6" s="1"/>
  <c r="ER3984" i="6"/>
  <c r="EP3985" i="6"/>
  <c r="EQ3985" i="6" s="1"/>
  <c r="ER3985" i="6"/>
  <c r="EP3986" i="6"/>
  <c r="EQ3986" i="6" s="1"/>
  <c r="ER3986" i="6"/>
  <c r="EP3987" i="6"/>
  <c r="EQ3987" i="6" s="1"/>
  <c r="ER3987" i="6"/>
  <c r="EP3988" i="6"/>
  <c r="EQ3988" i="6" s="1"/>
  <c r="ER3988" i="6"/>
  <c r="EP3989" i="6"/>
  <c r="EQ3989" i="6" s="1"/>
  <c r="ER3989" i="6"/>
  <c r="EP3990" i="6"/>
  <c r="EQ3990" i="6" s="1"/>
  <c r="ER3990" i="6"/>
  <c r="EP3991" i="6"/>
  <c r="EQ3991" i="6" s="1"/>
  <c r="ER3991" i="6"/>
  <c r="EP3992" i="6"/>
  <c r="EQ3992" i="6" s="1"/>
  <c r="ER3992" i="6"/>
  <c r="EP3993" i="6"/>
  <c r="EQ3993" i="6" s="1"/>
  <c r="ER3993" i="6"/>
  <c r="EP3994" i="6"/>
  <c r="EQ3994" i="6" s="1"/>
  <c r="ER3994" i="6"/>
  <c r="EP3995" i="6"/>
  <c r="EQ3995" i="6" s="1"/>
  <c r="ER3995" i="6"/>
  <c r="EP3996" i="6"/>
  <c r="EQ3996" i="6" s="1"/>
  <c r="ER3996" i="6"/>
  <c r="EP3997" i="6"/>
  <c r="EQ3997" i="6" s="1"/>
  <c r="ER3997" i="6"/>
  <c r="EP3998" i="6"/>
  <c r="EQ3998" i="6" s="1"/>
  <c r="ER3998" i="6"/>
  <c r="EP3999" i="6"/>
  <c r="EQ3999" i="6" s="1"/>
  <c r="ER3999" i="6"/>
  <c r="EP4000" i="6"/>
  <c r="EQ4000" i="6" s="1"/>
  <c r="ER4000" i="6"/>
  <c r="EP4001" i="6"/>
  <c r="EQ4001" i="6" s="1"/>
  <c r="ER4001" i="6"/>
  <c r="EP4002" i="6"/>
  <c r="EQ4002" i="6" s="1"/>
  <c r="ER4002" i="6"/>
  <c r="EP4003" i="6"/>
  <c r="EQ4003" i="6" s="1"/>
  <c r="ER4003" i="6"/>
  <c r="EP4004" i="6"/>
  <c r="EQ4004" i="6" s="1"/>
  <c r="ER4004" i="6"/>
  <c r="EP4005" i="6"/>
  <c r="EQ4005" i="6" s="1"/>
  <c r="ER4005" i="6"/>
  <c r="EP4006" i="6"/>
  <c r="EQ4006" i="6" s="1"/>
  <c r="ER4006" i="6"/>
  <c r="EP4007" i="6"/>
  <c r="EQ4007" i="6" s="1"/>
  <c r="ER4007" i="6"/>
  <c r="EP4008" i="6"/>
  <c r="EQ4008" i="6" s="1"/>
  <c r="ER4008" i="6"/>
  <c r="EP4009" i="6"/>
  <c r="EQ4009" i="6" s="1"/>
  <c r="ER4009" i="6"/>
  <c r="EP4010" i="6"/>
  <c r="EQ4010" i="6" s="1"/>
  <c r="ER4010" i="6"/>
  <c r="EP4011" i="6"/>
  <c r="EQ4011" i="6" s="1"/>
  <c r="ER4011" i="6"/>
  <c r="EP4012" i="6"/>
  <c r="EQ4012" i="6" s="1"/>
  <c r="ER4012" i="6"/>
  <c r="EP4013" i="6"/>
  <c r="EQ4013" i="6" s="1"/>
  <c r="ER4013" i="6"/>
  <c r="EP4014" i="6"/>
  <c r="EQ4014" i="6" s="1"/>
  <c r="ER4014" i="6"/>
  <c r="EP4015" i="6"/>
  <c r="EQ4015" i="6" s="1"/>
  <c r="ER4015" i="6"/>
  <c r="EP4016" i="6"/>
  <c r="EQ4016" i="6" s="1"/>
  <c r="ER4016" i="6"/>
  <c r="EP4017" i="6"/>
  <c r="EQ4017" i="6" s="1"/>
  <c r="ER4017" i="6"/>
  <c r="EP4018" i="6"/>
  <c r="EQ4018" i="6" s="1"/>
  <c r="ER4018" i="6"/>
  <c r="EP4019" i="6"/>
  <c r="EQ4019" i="6" s="1"/>
  <c r="ER4019" i="6"/>
  <c r="EP4020" i="6"/>
  <c r="EQ4020" i="6" s="1"/>
  <c r="ER4020" i="6"/>
  <c r="EP4021" i="6"/>
  <c r="EQ4021" i="6" s="1"/>
  <c r="ER4021" i="6"/>
  <c r="EP4022" i="6"/>
  <c r="EQ4022" i="6" s="1"/>
  <c r="ER4022" i="6"/>
  <c r="EP4023" i="6"/>
  <c r="EQ4023" i="6" s="1"/>
  <c r="ER4023" i="6"/>
  <c r="EP4024" i="6"/>
  <c r="EQ4024" i="6" s="1"/>
  <c r="ER4024" i="6"/>
  <c r="EP4025" i="6"/>
  <c r="EQ4025" i="6" s="1"/>
  <c r="ER4025" i="6"/>
  <c r="EP4026" i="6"/>
  <c r="EQ4026" i="6" s="1"/>
  <c r="ER4026" i="6"/>
  <c r="EP4027" i="6"/>
  <c r="EQ4027" i="6" s="1"/>
  <c r="ER4027" i="6"/>
  <c r="EP4028" i="6"/>
  <c r="EQ4028" i="6" s="1"/>
  <c r="ER4028" i="6"/>
  <c r="EP4029" i="6"/>
  <c r="EQ4029" i="6" s="1"/>
  <c r="ER4029" i="6"/>
  <c r="EP4030" i="6"/>
  <c r="EQ4030" i="6" s="1"/>
  <c r="ER4030" i="6"/>
  <c r="EP4031" i="6"/>
  <c r="EQ4031" i="6" s="1"/>
  <c r="ER4031" i="6"/>
  <c r="EP4032" i="6"/>
  <c r="EQ4032" i="6" s="1"/>
  <c r="ER4032" i="6"/>
  <c r="EP4033" i="6"/>
  <c r="EQ4033" i="6" s="1"/>
  <c r="ER4033" i="6"/>
  <c r="EP4034" i="6"/>
  <c r="EQ4034" i="6" s="1"/>
  <c r="ER4034" i="6"/>
  <c r="EP4035" i="6"/>
  <c r="EQ4035" i="6" s="1"/>
  <c r="ER4035" i="6"/>
  <c r="EP4036" i="6"/>
  <c r="EQ4036" i="6" s="1"/>
  <c r="ER4036" i="6"/>
  <c r="EP4037" i="6"/>
  <c r="EQ4037" i="6" s="1"/>
  <c r="ER4037" i="6"/>
  <c r="EP4038" i="6"/>
  <c r="EQ4038" i="6" s="1"/>
  <c r="ER4038" i="6"/>
  <c r="EP4039" i="6"/>
  <c r="EQ4039" i="6" s="1"/>
  <c r="ER4039" i="6"/>
  <c r="EP4040" i="6"/>
  <c r="EQ4040" i="6" s="1"/>
  <c r="ER4040" i="6"/>
  <c r="EP4041" i="6"/>
  <c r="EQ4041" i="6" s="1"/>
  <c r="ER4041" i="6"/>
  <c r="EP4042" i="6"/>
  <c r="EQ4042" i="6" s="1"/>
  <c r="ER4042" i="6"/>
  <c r="EP4043" i="6"/>
  <c r="EQ4043" i="6" s="1"/>
  <c r="ER4043" i="6"/>
  <c r="EP4044" i="6"/>
  <c r="EQ4044" i="6" s="1"/>
  <c r="ER4044" i="6"/>
  <c r="EP4045" i="6"/>
  <c r="EQ4045" i="6" s="1"/>
  <c r="ER4045" i="6"/>
  <c r="EP4046" i="6"/>
  <c r="EQ4046" i="6" s="1"/>
  <c r="ER4046" i="6"/>
  <c r="EP4047" i="6"/>
  <c r="EQ4047" i="6" s="1"/>
  <c r="ER4047" i="6"/>
  <c r="EP4048" i="6"/>
  <c r="EQ4048" i="6" s="1"/>
  <c r="ER4048" i="6"/>
  <c r="EP4049" i="6"/>
  <c r="EQ4049" i="6" s="1"/>
  <c r="ER4049" i="6"/>
  <c r="EP4050" i="6"/>
  <c r="EQ4050" i="6" s="1"/>
  <c r="ER4050" i="6"/>
  <c r="EP4051" i="6"/>
  <c r="EQ4051" i="6" s="1"/>
  <c r="ER4051" i="6"/>
  <c r="EP4052" i="6"/>
  <c r="EQ4052" i="6" s="1"/>
  <c r="ER4052" i="6"/>
  <c r="EP4053" i="6"/>
  <c r="EQ4053" i="6" s="1"/>
  <c r="ER4053" i="6"/>
  <c r="EP4054" i="6"/>
  <c r="EQ4054" i="6" s="1"/>
  <c r="ER4054" i="6"/>
  <c r="EP4055" i="6"/>
  <c r="EQ4055" i="6" s="1"/>
  <c r="ER4055" i="6"/>
  <c r="EP4056" i="6"/>
  <c r="EQ4056" i="6" s="1"/>
  <c r="ER4056" i="6"/>
  <c r="EP4057" i="6"/>
  <c r="EQ4057" i="6" s="1"/>
  <c r="ER4057" i="6"/>
  <c r="EP4058" i="6"/>
  <c r="EQ4058" i="6" s="1"/>
  <c r="ER4058" i="6"/>
  <c r="EP4059" i="6"/>
  <c r="EQ4059" i="6" s="1"/>
  <c r="ER4059" i="6"/>
  <c r="EP4060" i="6"/>
  <c r="EQ4060" i="6" s="1"/>
  <c r="ER4060" i="6"/>
  <c r="EP4061" i="6"/>
  <c r="EQ4061" i="6" s="1"/>
  <c r="ER4061" i="6"/>
  <c r="EP4062" i="6"/>
  <c r="EQ4062" i="6" s="1"/>
  <c r="ER4062" i="6"/>
  <c r="EP4063" i="6"/>
  <c r="EQ4063" i="6" s="1"/>
  <c r="ER4063" i="6"/>
  <c r="EP4064" i="6"/>
  <c r="EQ4064" i="6" s="1"/>
  <c r="ER4064" i="6"/>
  <c r="EP4065" i="6"/>
  <c r="EQ4065" i="6" s="1"/>
  <c r="ER4065" i="6"/>
  <c r="EP4066" i="6"/>
  <c r="EQ4066" i="6" s="1"/>
  <c r="ER4066" i="6"/>
  <c r="EP4067" i="6"/>
  <c r="EQ4067" i="6" s="1"/>
  <c r="ER4067" i="6"/>
  <c r="EP4068" i="6"/>
  <c r="EQ4068" i="6" s="1"/>
  <c r="ER4068" i="6"/>
  <c r="EP4069" i="6"/>
  <c r="EQ4069" i="6" s="1"/>
  <c r="ER4069" i="6"/>
  <c r="EP4070" i="6"/>
  <c r="EQ4070" i="6" s="1"/>
  <c r="ER4070" i="6"/>
  <c r="EP4071" i="6"/>
  <c r="EQ4071" i="6" s="1"/>
  <c r="ER4071" i="6"/>
  <c r="EP4072" i="6"/>
  <c r="EQ4072" i="6" s="1"/>
  <c r="ER4072" i="6"/>
  <c r="EP4073" i="6"/>
  <c r="EQ4073" i="6" s="1"/>
  <c r="ER4073" i="6"/>
  <c r="EP4074" i="6"/>
  <c r="EQ4074" i="6" s="1"/>
  <c r="ER4074" i="6"/>
  <c r="EP4075" i="6"/>
  <c r="EQ4075" i="6" s="1"/>
  <c r="ER4075" i="6"/>
  <c r="EP4076" i="6"/>
  <c r="EQ4076" i="6" s="1"/>
  <c r="ER4076" i="6"/>
  <c r="EP4077" i="6"/>
  <c r="EQ4077" i="6" s="1"/>
  <c r="ER4077" i="6"/>
  <c r="EP4078" i="6"/>
  <c r="EQ4078" i="6" s="1"/>
  <c r="ER4078" i="6"/>
  <c r="EP4079" i="6"/>
  <c r="EQ4079" i="6" s="1"/>
  <c r="ER4079" i="6"/>
  <c r="EP4080" i="6"/>
  <c r="EQ4080" i="6" s="1"/>
  <c r="ER4080" i="6"/>
  <c r="EP4081" i="6"/>
  <c r="EQ4081" i="6" s="1"/>
  <c r="ER4081" i="6"/>
  <c r="EP4082" i="6"/>
  <c r="EQ4082" i="6" s="1"/>
  <c r="ER4082" i="6"/>
  <c r="EP4083" i="6"/>
  <c r="EQ4083" i="6" s="1"/>
  <c r="ER4083" i="6"/>
  <c r="EP4084" i="6"/>
  <c r="EQ4084" i="6" s="1"/>
  <c r="ER4084" i="6"/>
  <c r="EP4085" i="6"/>
  <c r="EQ4085" i="6" s="1"/>
  <c r="ER4085" i="6"/>
  <c r="EP4086" i="6"/>
  <c r="EQ4086" i="6" s="1"/>
  <c r="ER4086" i="6"/>
  <c r="EP4087" i="6"/>
  <c r="EQ4087" i="6" s="1"/>
  <c r="ER4087" i="6"/>
  <c r="EP4088" i="6"/>
  <c r="EQ4088" i="6" s="1"/>
  <c r="ER4088" i="6"/>
  <c r="EP4089" i="6"/>
  <c r="EQ4089" i="6" s="1"/>
  <c r="ER4089" i="6"/>
  <c r="EP4090" i="6"/>
  <c r="EQ4090" i="6" s="1"/>
  <c r="ER4090" i="6"/>
  <c r="EP4091" i="6"/>
  <c r="EQ4091" i="6" s="1"/>
  <c r="ER4091" i="6"/>
  <c r="EP4092" i="6"/>
  <c r="EQ4092" i="6" s="1"/>
  <c r="ER4092" i="6"/>
  <c r="EP4093" i="6"/>
  <c r="EQ4093" i="6" s="1"/>
  <c r="ER4093" i="6"/>
  <c r="EP4094" i="6"/>
  <c r="EQ4094" i="6" s="1"/>
  <c r="ER4094" i="6"/>
  <c r="EP4095" i="6"/>
  <c r="EQ4095" i="6" s="1"/>
  <c r="ER4095" i="6"/>
  <c r="EP4096" i="6"/>
  <c r="EQ4096" i="6" s="1"/>
  <c r="ER4096" i="6"/>
  <c r="EP4097" i="6"/>
  <c r="EQ4097" i="6" s="1"/>
  <c r="ER4097" i="6"/>
  <c r="EP4098" i="6"/>
  <c r="EQ4098" i="6" s="1"/>
  <c r="ER4098" i="6"/>
  <c r="EP4099" i="6"/>
  <c r="EQ4099" i="6" s="1"/>
  <c r="ER4099" i="6"/>
  <c r="EP4100" i="6"/>
  <c r="EQ4100" i="6" s="1"/>
  <c r="ER4100" i="6"/>
  <c r="EP4101" i="6"/>
  <c r="EQ4101" i="6" s="1"/>
  <c r="ER4101" i="6"/>
  <c r="EP4102" i="6"/>
  <c r="EQ4102" i="6" s="1"/>
  <c r="ER4102" i="6"/>
  <c r="EP4103" i="6"/>
  <c r="EQ4103" i="6" s="1"/>
  <c r="ER4103" i="6"/>
  <c r="EP4104" i="6"/>
  <c r="EQ4104" i="6" s="1"/>
  <c r="ER4104" i="6"/>
  <c r="EP4105" i="6"/>
  <c r="EQ4105" i="6" s="1"/>
  <c r="ER4105" i="6"/>
  <c r="EP4106" i="6"/>
  <c r="EQ4106" i="6" s="1"/>
  <c r="ER4106" i="6"/>
  <c r="EP4107" i="6"/>
  <c r="EQ4107" i="6" s="1"/>
  <c r="ER4107" i="6"/>
  <c r="EP4108" i="6"/>
  <c r="EQ4108" i="6" s="1"/>
  <c r="ER4108" i="6"/>
  <c r="EP4109" i="6"/>
  <c r="EQ4109" i="6" s="1"/>
  <c r="ER4109" i="6"/>
  <c r="EP4110" i="6"/>
  <c r="EQ4110" i="6" s="1"/>
  <c r="ER4110" i="6"/>
  <c r="EP4111" i="6"/>
  <c r="EQ4111" i="6" s="1"/>
  <c r="ER4111" i="6"/>
  <c r="EP4112" i="6"/>
  <c r="EQ4112" i="6" s="1"/>
  <c r="ER4112" i="6"/>
  <c r="EP4113" i="6"/>
  <c r="EQ4113" i="6" s="1"/>
  <c r="ER4113" i="6"/>
  <c r="EP4114" i="6"/>
  <c r="EQ4114" i="6" s="1"/>
  <c r="ER4114" i="6"/>
  <c r="EP4115" i="6"/>
  <c r="EQ4115" i="6" s="1"/>
  <c r="ER4115" i="6"/>
  <c r="EP4116" i="6"/>
  <c r="EQ4116" i="6" s="1"/>
  <c r="ER4116" i="6"/>
  <c r="EP4117" i="6"/>
  <c r="EQ4117" i="6" s="1"/>
  <c r="ER4117" i="6"/>
  <c r="EP4118" i="6"/>
  <c r="EQ4118" i="6" s="1"/>
  <c r="ER4118" i="6"/>
  <c r="EP4119" i="6"/>
  <c r="EQ4119" i="6" s="1"/>
  <c r="ER4119" i="6"/>
  <c r="EP4120" i="6"/>
  <c r="EQ4120" i="6" s="1"/>
  <c r="ER4120" i="6"/>
  <c r="EP4121" i="6"/>
  <c r="EQ4121" i="6" s="1"/>
  <c r="ER4121" i="6"/>
  <c r="EP4122" i="6"/>
  <c r="EQ4122" i="6" s="1"/>
  <c r="ER4122" i="6"/>
  <c r="EP4123" i="6"/>
  <c r="EQ4123" i="6" s="1"/>
  <c r="ER4123" i="6"/>
  <c r="EP4124" i="6"/>
  <c r="EQ4124" i="6" s="1"/>
  <c r="ER4124" i="6"/>
  <c r="EP4125" i="6"/>
  <c r="EQ4125" i="6" s="1"/>
  <c r="ER4125" i="6"/>
  <c r="EP4126" i="6"/>
  <c r="EQ4126" i="6" s="1"/>
  <c r="ER4126" i="6"/>
  <c r="EP4127" i="6"/>
  <c r="EQ4127" i="6" s="1"/>
  <c r="ER4127" i="6"/>
  <c r="EP4128" i="6"/>
  <c r="EQ4128" i="6" s="1"/>
  <c r="ER4128" i="6"/>
  <c r="EP4129" i="6"/>
  <c r="EQ4129" i="6" s="1"/>
  <c r="ER4129" i="6"/>
  <c r="EP4130" i="6"/>
  <c r="EQ4130" i="6" s="1"/>
  <c r="ER4130" i="6"/>
  <c r="EP4131" i="6"/>
  <c r="EQ4131" i="6" s="1"/>
  <c r="ER4131" i="6"/>
  <c r="EP4132" i="6"/>
  <c r="EQ4132" i="6" s="1"/>
  <c r="ER4132" i="6"/>
  <c r="EP4133" i="6"/>
  <c r="EQ4133" i="6" s="1"/>
  <c r="ER4133" i="6"/>
  <c r="EP4134" i="6"/>
  <c r="EQ4134" i="6" s="1"/>
  <c r="ER4134" i="6"/>
  <c r="EP4135" i="6"/>
  <c r="EQ4135" i="6" s="1"/>
  <c r="ER4135" i="6"/>
  <c r="EP4136" i="6"/>
  <c r="EQ4136" i="6" s="1"/>
  <c r="ER4136" i="6"/>
  <c r="EP4137" i="6"/>
  <c r="EQ4137" i="6" s="1"/>
  <c r="ER4137" i="6"/>
  <c r="EP4138" i="6"/>
  <c r="EQ4138" i="6" s="1"/>
  <c r="ER4138" i="6"/>
  <c r="EP4139" i="6"/>
  <c r="EQ4139" i="6" s="1"/>
  <c r="ER4139" i="6"/>
  <c r="EP4140" i="6"/>
  <c r="EQ4140" i="6" s="1"/>
  <c r="ER4140" i="6"/>
  <c r="EP4141" i="6"/>
  <c r="EQ4141" i="6" s="1"/>
  <c r="ER4141" i="6"/>
  <c r="EP4142" i="6"/>
  <c r="EQ4142" i="6" s="1"/>
  <c r="ER4142" i="6"/>
  <c r="EP4143" i="6"/>
  <c r="EQ4143" i="6" s="1"/>
  <c r="ER4143" i="6"/>
  <c r="EP4144" i="6"/>
  <c r="EQ4144" i="6" s="1"/>
  <c r="ER4144" i="6"/>
  <c r="EP4145" i="6"/>
  <c r="EQ4145" i="6" s="1"/>
  <c r="ER4145" i="6"/>
  <c r="EP4146" i="6"/>
  <c r="EQ4146" i="6" s="1"/>
  <c r="ER4146" i="6"/>
  <c r="EP4147" i="6"/>
  <c r="EQ4147" i="6" s="1"/>
  <c r="ER4147" i="6"/>
  <c r="EP4148" i="6"/>
  <c r="EQ4148" i="6" s="1"/>
  <c r="ER4148" i="6"/>
  <c r="EP4149" i="6"/>
  <c r="EQ4149" i="6" s="1"/>
  <c r="ER4149" i="6"/>
  <c r="EP4150" i="6"/>
  <c r="EQ4150" i="6" s="1"/>
  <c r="ER4150" i="6"/>
  <c r="EP4151" i="6"/>
  <c r="EQ4151" i="6" s="1"/>
  <c r="ER4151" i="6"/>
  <c r="EP4152" i="6"/>
  <c r="EQ4152" i="6" s="1"/>
  <c r="ER4152" i="6"/>
  <c r="EP4153" i="6"/>
  <c r="EQ4153" i="6" s="1"/>
  <c r="ER4153" i="6"/>
  <c r="EP4154" i="6"/>
  <c r="EQ4154" i="6" s="1"/>
  <c r="ER4154" i="6"/>
  <c r="EP4155" i="6"/>
  <c r="EQ4155" i="6" s="1"/>
  <c r="ER4155" i="6"/>
  <c r="EP4156" i="6"/>
  <c r="EQ4156" i="6" s="1"/>
  <c r="ER4156" i="6"/>
  <c r="EP4157" i="6"/>
  <c r="EQ4157" i="6" s="1"/>
  <c r="ER4157" i="6"/>
  <c r="EP4158" i="6"/>
  <c r="EQ4158" i="6" s="1"/>
  <c r="ER4158" i="6"/>
  <c r="EP4159" i="6"/>
  <c r="EQ4159" i="6" s="1"/>
  <c r="ER4159" i="6"/>
  <c r="EP4160" i="6"/>
  <c r="EQ4160" i="6" s="1"/>
  <c r="ER4160" i="6"/>
  <c r="EP4161" i="6"/>
  <c r="EQ4161" i="6" s="1"/>
  <c r="ER4161" i="6"/>
  <c r="EP4162" i="6"/>
  <c r="EQ4162" i="6" s="1"/>
  <c r="ER4162" i="6"/>
  <c r="EP4163" i="6"/>
  <c r="EQ4163" i="6" s="1"/>
  <c r="ER4163" i="6"/>
  <c r="EP4164" i="6"/>
  <c r="EQ4164" i="6" s="1"/>
  <c r="ER4164" i="6"/>
  <c r="EP4165" i="6"/>
  <c r="EQ4165" i="6" s="1"/>
  <c r="ER4165" i="6"/>
  <c r="EP4166" i="6"/>
  <c r="EQ4166" i="6" s="1"/>
  <c r="ER4166" i="6"/>
  <c r="EP4167" i="6"/>
  <c r="EQ4167" i="6" s="1"/>
  <c r="ER4167" i="6"/>
  <c r="EP4168" i="6"/>
  <c r="EQ4168" i="6" s="1"/>
  <c r="ER4168" i="6"/>
  <c r="EP4169" i="6"/>
  <c r="EQ4169" i="6" s="1"/>
  <c r="ER4169" i="6"/>
  <c r="EP4170" i="6"/>
  <c r="EQ4170" i="6" s="1"/>
  <c r="ER4170" i="6"/>
  <c r="EP4171" i="6"/>
  <c r="EQ4171" i="6" s="1"/>
  <c r="ER4171" i="6"/>
  <c r="EP4172" i="6"/>
  <c r="EQ4172" i="6" s="1"/>
  <c r="ER4172" i="6"/>
  <c r="EP4173" i="6"/>
  <c r="EQ4173" i="6" s="1"/>
  <c r="ER4173" i="6"/>
  <c r="EP4174" i="6"/>
  <c r="EQ4174" i="6" s="1"/>
  <c r="ER4174" i="6"/>
  <c r="EP4175" i="6"/>
  <c r="EQ4175" i="6" s="1"/>
  <c r="ER4175" i="6"/>
  <c r="EP4176" i="6"/>
  <c r="EQ4176" i="6" s="1"/>
  <c r="ER4176" i="6"/>
  <c r="EP4177" i="6"/>
  <c r="EQ4177" i="6" s="1"/>
  <c r="ER4177" i="6"/>
  <c r="EP4178" i="6"/>
  <c r="EQ4178" i="6" s="1"/>
  <c r="ER4178" i="6"/>
  <c r="EP4179" i="6"/>
  <c r="EQ4179" i="6" s="1"/>
  <c r="ER4179" i="6"/>
  <c r="EP4180" i="6"/>
  <c r="EQ4180" i="6" s="1"/>
  <c r="ER4180" i="6"/>
  <c r="EP4181" i="6"/>
  <c r="EQ4181" i="6" s="1"/>
  <c r="ER4181" i="6"/>
  <c r="EP4182" i="6"/>
  <c r="EQ4182" i="6" s="1"/>
  <c r="ER4182" i="6"/>
  <c r="EP4183" i="6"/>
  <c r="EQ4183" i="6" s="1"/>
  <c r="ER4183" i="6"/>
  <c r="EP4184" i="6"/>
  <c r="EQ4184" i="6" s="1"/>
  <c r="ER4184" i="6"/>
  <c r="EP4185" i="6"/>
  <c r="EQ4185" i="6" s="1"/>
  <c r="ER4185" i="6"/>
  <c r="EP4186" i="6"/>
  <c r="EQ4186" i="6" s="1"/>
  <c r="ER4186" i="6"/>
  <c r="EP4187" i="6"/>
  <c r="EQ4187" i="6" s="1"/>
  <c r="ER4187" i="6"/>
  <c r="EP4188" i="6"/>
  <c r="EQ4188" i="6" s="1"/>
  <c r="ER4188" i="6"/>
  <c r="EP4189" i="6"/>
  <c r="EQ4189" i="6" s="1"/>
  <c r="ER4189" i="6"/>
  <c r="EP4190" i="6"/>
  <c r="EQ4190" i="6" s="1"/>
  <c r="ER4190" i="6"/>
  <c r="EP4191" i="6"/>
  <c r="EQ4191" i="6" s="1"/>
  <c r="ER4191" i="6"/>
  <c r="EP4192" i="6"/>
  <c r="EQ4192" i="6" s="1"/>
  <c r="ER4192" i="6"/>
  <c r="EP4193" i="6"/>
  <c r="EQ4193" i="6" s="1"/>
  <c r="ER4193" i="6"/>
  <c r="EP4194" i="6"/>
  <c r="EQ4194" i="6" s="1"/>
  <c r="ER4194" i="6"/>
  <c r="EP4195" i="6"/>
  <c r="EQ4195" i="6" s="1"/>
  <c r="ER4195" i="6"/>
  <c r="EP4196" i="6"/>
  <c r="EQ4196" i="6" s="1"/>
  <c r="ER4196" i="6"/>
  <c r="EP4197" i="6"/>
  <c r="EQ4197" i="6" s="1"/>
  <c r="ER4197" i="6"/>
  <c r="EP4198" i="6"/>
  <c r="EQ4198" i="6" s="1"/>
  <c r="ER4198" i="6"/>
  <c r="EP4199" i="6"/>
  <c r="EQ4199" i="6" s="1"/>
  <c r="ER4199" i="6"/>
  <c r="EP4200" i="6"/>
  <c r="EQ4200" i="6" s="1"/>
  <c r="ER4200" i="6"/>
  <c r="EP4201" i="6"/>
  <c r="EQ4201" i="6" s="1"/>
  <c r="ER4201" i="6"/>
  <c r="EP4202" i="6"/>
  <c r="EQ4202" i="6" s="1"/>
  <c r="ER4202" i="6"/>
  <c r="EP4203" i="6"/>
  <c r="EQ4203" i="6" s="1"/>
  <c r="ER4203" i="6"/>
  <c r="EP4204" i="6"/>
  <c r="EQ4204" i="6" s="1"/>
  <c r="ER4204" i="6"/>
  <c r="EP4205" i="6"/>
  <c r="EQ4205" i="6" s="1"/>
  <c r="ER4205" i="6"/>
  <c r="EP4206" i="6"/>
  <c r="EQ4206" i="6" s="1"/>
  <c r="ER4206" i="6"/>
  <c r="EP4207" i="6"/>
  <c r="EQ4207" i="6" s="1"/>
  <c r="ER4207" i="6"/>
  <c r="EP4208" i="6"/>
  <c r="EQ4208" i="6" s="1"/>
  <c r="ER4208" i="6"/>
  <c r="EP4209" i="6"/>
  <c r="EQ4209" i="6" s="1"/>
  <c r="ER4209" i="6"/>
  <c r="EP4210" i="6"/>
  <c r="EQ4210" i="6" s="1"/>
  <c r="ER4210" i="6"/>
  <c r="EP4211" i="6"/>
  <c r="EQ4211" i="6" s="1"/>
  <c r="ER4211" i="6"/>
  <c r="EP4212" i="6"/>
  <c r="EQ4212" i="6" s="1"/>
  <c r="ER4212" i="6"/>
  <c r="EP4213" i="6"/>
  <c r="EQ4213" i="6" s="1"/>
  <c r="ER4213" i="6"/>
  <c r="EP4214" i="6"/>
  <c r="EQ4214" i="6" s="1"/>
  <c r="ER4214" i="6"/>
  <c r="EP4215" i="6"/>
  <c r="EQ4215" i="6" s="1"/>
  <c r="ER4215" i="6"/>
  <c r="EP4216" i="6"/>
  <c r="EQ4216" i="6" s="1"/>
  <c r="ER4216" i="6"/>
  <c r="EP4217" i="6"/>
  <c r="EQ4217" i="6" s="1"/>
  <c r="ER4217" i="6"/>
  <c r="EP4218" i="6"/>
  <c r="EQ4218" i="6" s="1"/>
  <c r="ER4218" i="6"/>
  <c r="EP4219" i="6"/>
  <c r="EQ4219" i="6" s="1"/>
  <c r="ER4219" i="6"/>
  <c r="EP4220" i="6"/>
  <c r="EQ4220" i="6" s="1"/>
  <c r="ER4220" i="6"/>
  <c r="EP4221" i="6"/>
  <c r="EQ4221" i="6" s="1"/>
  <c r="ER4221" i="6"/>
  <c r="EP4222" i="6"/>
  <c r="EQ4222" i="6" s="1"/>
  <c r="ER4222" i="6"/>
  <c r="EP4223" i="6"/>
  <c r="EQ4223" i="6" s="1"/>
  <c r="ER4223" i="6"/>
  <c r="EP4224" i="6"/>
  <c r="EQ4224" i="6" s="1"/>
  <c r="ER4224" i="6"/>
  <c r="EP4225" i="6"/>
  <c r="EQ4225" i="6" s="1"/>
  <c r="ER4225" i="6"/>
  <c r="EP4226" i="6"/>
  <c r="EQ4226" i="6" s="1"/>
  <c r="ER4226" i="6"/>
  <c r="EP4227" i="6"/>
  <c r="EQ4227" i="6" s="1"/>
  <c r="ER4227" i="6"/>
  <c r="EP4228" i="6"/>
  <c r="EQ4228" i="6" s="1"/>
  <c r="ER4228" i="6"/>
  <c r="EP4229" i="6"/>
  <c r="EQ4229" i="6" s="1"/>
  <c r="ER4229" i="6"/>
  <c r="EP4230" i="6"/>
  <c r="EQ4230" i="6" s="1"/>
  <c r="ER4230" i="6"/>
  <c r="EP4231" i="6"/>
  <c r="EQ4231" i="6" s="1"/>
  <c r="ER4231" i="6"/>
  <c r="EP4232" i="6"/>
  <c r="EQ4232" i="6" s="1"/>
  <c r="ER4232" i="6"/>
  <c r="EP4233" i="6"/>
  <c r="EQ4233" i="6" s="1"/>
  <c r="ER4233" i="6"/>
  <c r="EP4234" i="6"/>
  <c r="EQ4234" i="6" s="1"/>
  <c r="ER4234" i="6"/>
  <c r="EP4235" i="6"/>
  <c r="EQ4235" i="6" s="1"/>
  <c r="ER4235" i="6"/>
  <c r="EP4236" i="6"/>
  <c r="EQ4236" i="6" s="1"/>
  <c r="ER4236" i="6"/>
  <c r="EP4237" i="6"/>
  <c r="EQ4237" i="6" s="1"/>
  <c r="ER4237" i="6"/>
  <c r="EP4238" i="6"/>
  <c r="EQ4238" i="6" s="1"/>
  <c r="ER4238" i="6"/>
  <c r="EP4239" i="6"/>
  <c r="EQ4239" i="6" s="1"/>
  <c r="ER4239" i="6"/>
  <c r="EP4240" i="6"/>
  <c r="EQ4240" i="6" s="1"/>
  <c r="ER4240" i="6"/>
  <c r="EP4241" i="6"/>
  <c r="EQ4241" i="6" s="1"/>
  <c r="ER4241" i="6"/>
  <c r="EP4242" i="6"/>
  <c r="EQ4242" i="6" s="1"/>
  <c r="ER4242" i="6"/>
  <c r="EP4243" i="6"/>
  <c r="EQ4243" i="6" s="1"/>
  <c r="ER4243" i="6"/>
  <c r="EP4244" i="6"/>
  <c r="EQ4244" i="6" s="1"/>
  <c r="ER4244" i="6"/>
  <c r="EP4245" i="6"/>
  <c r="EQ4245" i="6" s="1"/>
  <c r="ER4245" i="6"/>
  <c r="EP4246" i="6"/>
  <c r="EQ4246" i="6" s="1"/>
  <c r="ER4246" i="6"/>
  <c r="EP4247" i="6"/>
  <c r="EQ4247" i="6" s="1"/>
  <c r="ER4247" i="6"/>
  <c r="EP4248" i="6"/>
  <c r="EQ4248" i="6" s="1"/>
  <c r="ER4248" i="6"/>
  <c r="EP4249" i="6"/>
  <c r="EQ4249" i="6" s="1"/>
  <c r="ER4249" i="6"/>
  <c r="EP4250" i="6"/>
  <c r="EQ4250" i="6" s="1"/>
  <c r="ER4250" i="6"/>
  <c r="EP4251" i="6"/>
  <c r="EQ4251" i="6" s="1"/>
  <c r="ER4251" i="6"/>
  <c r="EP4252" i="6"/>
  <c r="EQ4252" i="6" s="1"/>
  <c r="ER4252" i="6"/>
  <c r="EP4253" i="6"/>
  <c r="EQ4253" i="6" s="1"/>
  <c r="ER4253" i="6"/>
  <c r="EP4254" i="6"/>
  <c r="EQ4254" i="6" s="1"/>
  <c r="ER4254" i="6"/>
  <c r="EP4255" i="6"/>
  <c r="EQ4255" i="6" s="1"/>
  <c r="ER4255" i="6"/>
  <c r="EP4256" i="6"/>
  <c r="EQ4256" i="6" s="1"/>
  <c r="ER4256" i="6"/>
  <c r="EP4257" i="6"/>
  <c r="EQ4257" i="6" s="1"/>
  <c r="ER4257" i="6"/>
  <c r="EP4258" i="6"/>
  <c r="EQ4258" i="6" s="1"/>
  <c r="ER4258" i="6"/>
  <c r="EP4259" i="6"/>
  <c r="EQ4259" i="6" s="1"/>
  <c r="ER4259" i="6"/>
  <c r="EP4260" i="6"/>
  <c r="EQ4260" i="6" s="1"/>
  <c r="ER4260" i="6"/>
  <c r="EP4261" i="6"/>
  <c r="EQ4261" i="6" s="1"/>
  <c r="ER4261" i="6"/>
  <c r="EP4262" i="6"/>
  <c r="EQ4262" i="6" s="1"/>
  <c r="ER4262" i="6"/>
  <c r="EP4263" i="6"/>
  <c r="EQ4263" i="6" s="1"/>
  <c r="ER4263" i="6"/>
  <c r="EP4264" i="6"/>
  <c r="EQ4264" i="6" s="1"/>
  <c r="ER4264" i="6"/>
  <c r="EP4265" i="6"/>
  <c r="EQ4265" i="6" s="1"/>
  <c r="ER4265" i="6"/>
  <c r="EP4266" i="6"/>
  <c r="EQ4266" i="6" s="1"/>
  <c r="ER4266" i="6"/>
  <c r="EP4267" i="6"/>
  <c r="EQ4267" i="6" s="1"/>
  <c r="ER4267" i="6"/>
  <c r="EP4268" i="6"/>
  <c r="EQ4268" i="6" s="1"/>
  <c r="ER4268" i="6"/>
  <c r="EP4269" i="6"/>
  <c r="EQ4269" i="6" s="1"/>
  <c r="ER4269" i="6"/>
  <c r="EP4270" i="6"/>
  <c r="EQ4270" i="6" s="1"/>
  <c r="ER4270" i="6"/>
  <c r="EP4271" i="6"/>
  <c r="EQ4271" i="6" s="1"/>
  <c r="ER4271" i="6"/>
  <c r="EP4272" i="6"/>
  <c r="EQ4272" i="6" s="1"/>
  <c r="ER4272" i="6"/>
  <c r="EP4273" i="6"/>
  <c r="EQ4273" i="6" s="1"/>
  <c r="ER4273" i="6"/>
  <c r="EP4274" i="6"/>
  <c r="EQ4274" i="6" s="1"/>
  <c r="ER4274" i="6"/>
  <c r="EP4275" i="6"/>
  <c r="EQ4275" i="6" s="1"/>
  <c r="ER4275" i="6"/>
  <c r="EP4276" i="6"/>
  <c r="EQ4276" i="6" s="1"/>
  <c r="ER4276" i="6"/>
  <c r="EP4277" i="6"/>
  <c r="EQ4277" i="6" s="1"/>
  <c r="ER4277" i="6"/>
  <c r="EP4278" i="6"/>
  <c r="EQ4278" i="6" s="1"/>
  <c r="ER4278" i="6"/>
  <c r="EP4279" i="6"/>
  <c r="EQ4279" i="6" s="1"/>
  <c r="ER4279" i="6"/>
  <c r="EP4280" i="6"/>
  <c r="EQ4280" i="6" s="1"/>
  <c r="ER4280" i="6"/>
  <c r="EP4281" i="6"/>
  <c r="EQ4281" i="6" s="1"/>
  <c r="ER4281" i="6"/>
  <c r="EP4282" i="6"/>
  <c r="EQ4282" i="6" s="1"/>
  <c r="ER4282" i="6"/>
  <c r="EP4283" i="6"/>
  <c r="EQ4283" i="6" s="1"/>
  <c r="ER4283" i="6"/>
  <c r="EP4284" i="6"/>
  <c r="EQ4284" i="6" s="1"/>
  <c r="ER4284" i="6"/>
  <c r="EP4285" i="6"/>
  <c r="EQ4285" i="6" s="1"/>
  <c r="ER4285" i="6"/>
  <c r="EP4286" i="6"/>
  <c r="EQ4286" i="6" s="1"/>
  <c r="ER4286" i="6"/>
  <c r="EP4287" i="6"/>
  <c r="EQ4287" i="6" s="1"/>
  <c r="ER4287" i="6"/>
  <c r="EP4288" i="6"/>
  <c r="EQ4288" i="6" s="1"/>
  <c r="ER4288" i="6"/>
  <c r="EP4289" i="6"/>
  <c r="EQ4289" i="6" s="1"/>
  <c r="ER4289" i="6"/>
  <c r="EP4290" i="6"/>
  <c r="EQ4290" i="6" s="1"/>
  <c r="ER4290" i="6"/>
  <c r="EP4291" i="6"/>
  <c r="EQ4291" i="6" s="1"/>
  <c r="ER4291" i="6"/>
  <c r="EP4292" i="6"/>
  <c r="EQ4292" i="6" s="1"/>
  <c r="ER4292" i="6"/>
  <c r="EP4293" i="6"/>
  <c r="EQ4293" i="6" s="1"/>
  <c r="ER4293" i="6"/>
  <c r="EP4294" i="6"/>
  <c r="EQ4294" i="6" s="1"/>
  <c r="ER4294" i="6"/>
  <c r="EP4295" i="6"/>
  <c r="EQ4295" i="6" s="1"/>
  <c r="ER4295" i="6"/>
  <c r="EP4296" i="6"/>
  <c r="EQ4296" i="6" s="1"/>
  <c r="ER4296" i="6"/>
  <c r="EP4297" i="6"/>
  <c r="EQ4297" i="6" s="1"/>
  <c r="ER4297" i="6"/>
  <c r="EP4298" i="6"/>
  <c r="EQ4298" i="6" s="1"/>
  <c r="ER4298" i="6"/>
  <c r="EP4299" i="6"/>
  <c r="EQ4299" i="6" s="1"/>
  <c r="ER4299" i="6"/>
  <c r="EP4300" i="6"/>
  <c r="EQ4300" i="6" s="1"/>
  <c r="ER4300" i="6"/>
  <c r="EP4301" i="6"/>
  <c r="EQ4301" i="6" s="1"/>
  <c r="ER4301" i="6"/>
  <c r="EP4302" i="6"/>
  <c r="EQ4302" i="6" s="1"/>
  <c r="ER4302" i="6"/>
  <c r="EP4303" i="6"/>
  <c r="EQ4303" i="6" s="1"/>
  <c r="ER4303" i="6"/>
  <c r="EP4304" i="6"/>
  <c r="EQ4304" i="6" s="1"/>
  <c r="ER4304" i="6"/>
  <c r="EP4305" i="6"/>
  <c r="EQ4305" i="6" s="1"/>
  <c r="ER4305" i="6"/>
  <c r="EP4306" i="6"/>
  <c r="EQ4306" i="6" s="1"/>
  <c r="ER4306" i="6"/>
  <c r="EP4307" i="6"/>
  <c r="EQ4307" i="6" s="1"/>
  <c r="ER4307" i="6"/>
  <c r="EP4308" i="6"/>
  <c r="EQ4308" i="6" s="1"/>
  <c r="ER4308" i="6"/>
  <c r="EP4309" i="6"/>
  <c r="EQ4309" i="6" s="1"/>
  <c r="ER4309" i="6"/>
  <c r="EP4310" i="6"/>
  <c r="EQ4310" i="6" s="1"/>
  <c r="ER4310" i="6"/>
  <c r="EP4311" i="6"/>
  <c r="EQ4311" i="6" s="1"/>
  <c r="ER4311" i="6"/>
  <c r="EP4312" i="6"/>
  <c r="EQ4312" i="6" s="1"/>
  <c r="ER4312" i="6"/>
  <c r="EP4313" i="6"/>
  <c r="EQ4313" i="6" s="1"/>
  <c r="ER4313" i="6"/>
  <c r="EP4314" i="6"/>
  <c r="EQ4314" i="6" s="1"/>
  <c r="ER4314" i="6"/>
  <c r="EP4315" i="6"/>
  <c r="EQ4315" i="6" s="1"/>
  <c r="ER4315" i="6"/>
  <c r="EP4316" i="6"/>
  <c r="EQ4316" i="6" s="1"/>
  <c r="ER4316" i="6"/>
  <c r="EP4317" i="6"/>
  <c r="EQ4317" i="6" s="1"/>
  <c r="ER4317" i="6"/>
  <c r="EP4318" i="6"/>
  <c r="EQ4318" i="6" s="1"/>
  <c r="ER4318" i="6"/>
  <c r="EP4319" i="6"/>
  <c r="EQ4319" i="6" s="1"/>
  <c r="ER4319" i="6"/>
  <c r="EP4320" i="6"/>
  <c r="EQ4320" i="6" s="1"/>
  <c r="ER4320" i="6"/>
  <c r="EP4321" i="6"/>
  <c r="EQ4321" i="6" s="1"/>
  <c r="ER4321" i="6"/>
  <c r="EP4322" i="6"/>
  <c r="EQ4322" i="6" s="1"/>
  <c r="ER4322" i="6"/>
  <c r="EP4323" i="6"/>
  <c r="EQ4323" i="6" s="1"/>
  <c r="ER4323" i="6"/>
  <c r="EP4324" i="6"/>
  <c r="EQ4324" i="6" s="1"/>
  <c r="ER4324" i="6"/>
  <c r="EP4325" i="6"/>
  <c r="EQ4325" i="6" s="1"/>
  <c r="ER4325" i="6"/>
  <c r="EP4326" i="6"/>
  <c r="EQ4326" i="6" s="1"/>
  <c r="ER4326" i="6"/>
  <c r="EP4327" i="6"/>
  <c r="EQ4327" i="6" s="1"/>
  <c r="ER4327" i="6"/>
  <c r="EP4328" i="6"/>
  <c r="EQ4328" i="6" s="1"/>
  <c r="ER4328" i="6"/>
  <c r="EP4329" i="6"/>
  <c r="EQ4329" i="6" s="1"/>
  <c r="ER4329" i="6"/>
  <c r="EP4330" i="6"/>
  <c r="EQ4330" i="6" s="1"/>
  <c r="ER4330" i="6"/>
  <c r="EP4331" i="6"/>
  <c r="EQ4331" i="6" s="1"/>
  <c r="ER4331" i="6"/>
  <c r="EP4332" i="6"/>
  <c r="EQ4332" i="6" s="1"/>
  <c r="ER4332" i="6"/>
  <c r="EP4333" i="6"/>
  <c r="EQ4333" i="6" s="1"/>
  <c r="ER4333" i="6"/>
  <c r="EP4334" i="6"/>
  <c r="EQ4334" i="6" s="1"/>
  <c r="ER4334" i="6"/>
  <c r="EP4335" i="6"/>
  <c r="EQ4335" i="6" s="1"/>
  <c r="ER4335" i="6"/>
  <c r="EP4336" i="6"/>
  <c r="EQ4336" i="6" s="1"/>
  <c r="ER4336" i="6"/>
  <c r="EP4337" i="6"/>
  <c r="EQ4337" i="6" s="1"/>
  <c r="ER4337" i="6"/>
  <c r="EP4338" i="6"/>
  <c r="EQ4338" i="6" s="1"/>
  <c r="ER4338" i="6"/>
  <c r="EP4339" i="6"/>
  <c r="EQ4339" i="6" s="1"/>
  <c r="ER4339" i="6"/>
  <c r="EP4340" i="6"/>
  <c r="EQ4340" i="6" s="1"/>
  <c r="ER4340" i="6"/>
  <c r="EP4341" i="6"/>
  <c r="EQ4341" i="6" s="1"/>
  <c r="ER4341" i="6"/>
  <c r="EP4342" i="6"/>
  <c r="EQ4342" i="6" s="1"/>
  <c r="ER4342" i="6"/>
  <c r="EP4343" i="6"/>
  <c r="EQ4343" i="6" s="1"/>
  <c r="ER4343" i="6"/>
  <c r="EP4344" i="6"/>
  <c r="EQ4344" i="6" s="1"/>
  <c r="ER4344" i="6"/>
  <c r="EP4345" i="6"/>
  <c r="EQ4345" i="6" s="1"/>
  <c r="ER4345" i="6"/>
  <c r="EP4346" i="6"/>
  <c r="EQ4346" i="6" s="1"/>
  <c r="ER4346" i="6"/>
  <c r="EP4347" i="6"/>
  <c r="EQ4347" i="6" s="1"/>
  <c r="ER4347" i="6"/>
  <c r="EP4348" i="6"/>
  <c r="EQ4348" i="6" s="1"/>
  <c r="ER4348" i="6"/>
  <c r="EP4349" i="6"/>
  <c r="EQ4349" i="6" s="1"/>
  <c r="ER4349" i="6"/>
  <c r="EP4350" i="6"/>
  <c r="EQ4350" i="6" s="1"/>
  <c r="ER4350" i="6"/>
  <c r="EP4351" i="6"/>
  <c r="EQ4351" i="6" s="1"/>
  <c r="ER4351" i="6"/>
  <c r="EP4352" i="6"/>
  <c r="EQ4352" i="6" s="1"/>
  <c r="ER4352" i="6"/>
  <c r="EP4353" i="6"/>
  <c r="EQ4353" i="6" s="1"/>
  <c r="ER4353" i="6"/>
  <c r="EP4354" i="6"/>
  <c r="EQ4354" i="6" s="1"/>
  <c r="ER4354" i="6"/>
  <c r="EP4355" i="6"/>
  <c r="EQ4355" i="6" s="1"/>
  <c r="ER4355" i="6"/>
  <c r="EP4356" i="6"/>
  <c r="EQ4356" i="6" s="1"/>
  <c r="ER4356" i="6"/>
  <c r="EP4357" i="6"/>
  <c r="EQ4357" i="6" s="1"/>
  <c r="ER4357" i="6"/>
  <c r="EP4358" i="6"/>
  <c r="EQ4358" i="6" s="1"/>
  <c r="ER4358" i="6"/>
  <c r="EP4359" i="6"/>
  <c r="EQ4359" i="6" s="1"/>
  <c r="ER4359" i="6"/>
  <c r="EP4360" i="6"/>
  <c r="EQ4360" i="6" s="1"/>
  <c r="ER4360" i="6"/>
  <c r="EP4361" i="6"/>
  <c r="EQ4361" i="6" s="1"/>
  <c r="ER4361" i="6"/>
  <c r="EP4362" i="6"/>
  <c r="EQ4362" i="6" s="1"/>
  <c r="ER4362" i="6"/>
  <c r="EP4363" i="6"/>
  <c r="EQ4363" i="6" s="1"/>
  <c r="ER4363" i="6"/>
  <c r="EP4364" i="6"/>
  <c r="EQ4364" i="6" s="1"/>
  <c r="ER4364" i="6"/>
  <c r="EP4365" i="6"/>
  <c r="EQ4365" i="6" s="1"/>
  <c r="ER4365" i="6"/>
  <c r="EP4366" i="6"/>
  <c r="EQ4366" i="6" s="1"/>
  <c r="ER4366" i="6"/>
  <c r="EP4367" i="6"/>
  <c r="EQ4367" i="6" s="1"/>
  <c r="ER4367" i="6"/>
  <c r="EP4368" i="6"/>
  <c r="EQ4368" i="6" s="1"/>
  <c r="ER4368" i="6"/>
  <c r="EP4369" i="6"/>
  <c r="EQ4369" i="6" s="1"/>
  <c r="ER4369" i="6"/>
  <c r="EP4370" i="6"/>
  <c r="EQ4370" i="6" s="1"/>
  <c r="ER4370" i="6"/>
  <c r="EP4371" i="6"/>
  <c r="EQ4371" i="6" s="1"/>
  <c r="ER4371" i="6"/>
  <c r="EP4372" i="6"/>
  <c r="EQ4372" i="6" s="1"/>
  <c r="ER4372" i="6"/>
  <c r="EP4373" i="6"/>
  <c r="EQ4373" i="6" s="1"/>
  <c r="ER4373" i="6"/>
  <c r="EP4374" i="6"/>
  <c r="EQ4374" i="6" s="1"/>
  <c r="ER4374" i="6"/>
  <c r="EP4375" i="6"/>
  <c r="EQ4375" i="6" s="1"/>
  <c r="ER4375" i="6"/>
  <c r="EP4376" i="6"/>
  <c r="EQ4376" i="6" s="1"/>
  <c r="ER4376" i="6"/>
  <c r="EP4377" i="6"/>
  <c r="EQ4377" i="6" s="1"/>
  <c r="ER4377" i="6"/>
  <c r="EP4378" i="6"/>
  <c r="EQ4378" i="6" s="1"/>
  <c r="ER4378" i="6"/>
  <c r="EP4379" i="6"/>
  <c r="EQ4379" i="6" s="1"/>
  <c r="ER4379" i="6"/>
  <c r="EP4380" i="6"/>
  <c r="EQ4380" i="6" s="1"/>
  <c r="ER4380" i="6"/>
  <c r="EP4381" i="6"/>
  <c r="EQ4381" i="6" s="1"/>
  <c r="ER4381" i="6"/>
  <c r="EP4382" i="6"/>
  <c r="EQ4382" i="6" s="1"/>
  <c r="ER4382" i="6"/>
  <c r="EP4383" i="6"/>
  <c r="EQ4383" i="6" s="1"/>
  <c r="ER4383" i="6"/>
  <c r="EP4384" i="6"/>
  <c r="EQ4384" i="6" s="1"/>
  <c r="ER4384" i="6"/>
  <c r="EP4385" i="6"/>
  <c r="EQ4385" i="6" s="1"/>
  <c r="ER4385" i="6"/>
  <c r="EP4386" i="6"/>
  <c r="EQ4386" i="6" s="1"/>
  <c r="ER4386" i="6"/>
  <c r="EP4387" i="6"/>
  <c r="EQ4387" i="6" s="1"/>
  <c r="ER4387" i="6"/>
  <c r="EP4388" i="6"/>
  <c r="EQ4388" i="6" s="1"/>
  <c r="ER4388" i="6"/>
  <c r="EP4389" i="6"/>
  <c r="EQ4389" i="6" s="1"/>
  <c r="ER4389" i="6"/>
  <c r="EP4390" i="6"/>
  <c r="EQ4390" i="6" s="1"/>
  <c r="ER4390" i="6"/>
  <c r="EP4391" i="6"/>
  <c r="EQ4391" i="6" s="1"/>
  <c r="ER4391" i="6"/>
  <c r="EP4392" i="6"/>
  <c r="EQ4392" i="6" s="1"/>
  <c r="ER4392" i="6"/>
  <c r="EP4393" i="6"/>
  <c r="EQ4393" i="6" s="1"/>
  <c r="ER4393" i="6"/>
  <c r="EP4394" i="6"/>
  <c r="EQ4394" i="6" s="1"/>
  <c r="ER4394" i="6"/>
  <c r="EP4395" i="6"/>
  <c r="EQ4395" i="6" s="1"/>
  <c r="ER4395" i="6"/>
  <c r="EP4396" i="6"/>
  <c r="EQ4396" i="6" s="1"/>
  <c r="ER4396" i="6"/>
  <c r="EP4397" i="6"/>
  <c r="EQ4397" i="6" s="1"/>
  <c r="ER4397" i="6"/>
  <c r="EP4398" i="6"/>
  <c r="EQ4398" i="6" s="1"/>
  <c r="ER4398" i="6"/>
  <c r="EP4399" i="6"/>
  <c r="EQ4399" i="6" s="1"/>
  <c r="ER4399" i="6"/>
  <c r="EP4400" i="6"/>
  <c r="EQ4400" i="6" s="1"/>
  <c r="ER4400" i="6"/>
  <c r="EP4401" i="6"/>
  <c r="EQ4401" i="6" s="1"/>
  <c r="ER4401" i="6"/>
  <c r="EP4402" i="6"/>
  <c r="EQ4402" i="6" s="1"/>
  <c r="ER4402" i="6"/>
  <c r="EP4403" i="6"/>
  <c r="EQ4403" i="6" s="1"/>
  <c r="ER4403" i="6"/>
  <c r="EP4404" i="6"/>
  <c r="EQ4404" i="6" s="1"/>
  <c r="ER4404" i="6"/>
  <c r="EP4405" i="6"/>
  <c r="EQ4405" i="6" s="1"/>
  <c r="ER4405" i="6"/>
  <c r="EP4406" i="6"/>
  <c r="EQ4406" i="6" s="1"/>
  <c r="ER4406" i="6"/>
  <c r="EP4407" i="6"/>
  <c r="EQ4407" i="6" s="1"/>
  <c r="ER4407" i="6"/>
  <c r="EP4408" i="6"/>
  <c r="EQ4408" i="6" s="1"/>
  <c r="ER4408" i="6"/>
  <c r="EP4409" i="6"/>
  <c r="EQ4409" i="6" s="1"/>
  <c r="ER4409" i="6"/>
  <c r="EP4410" i="6"/>
  <c r="EQ4410" i="6" s="1"/>
  <c r="ER4410" i="6"/>
  <c r="EP4411" i="6"/>
  <c r="EQ4411" i="6" s="1"/>
  <c r="ER4411" i="6"/>
  <c r="EP4412" i="6"/>
  <c r="EQ4412" i="6" s="1"/>
  <c r="ER4412" i="6"/>
  <c r="EP4413" i="6"/>
  <c r="EQ4413" i="6" s="1"/>
  <c r="ER4413" i="6"/>
  <c r="EP4414" i="6"/>
  <c r="EQ4414" i="6" s="1"/>
  <c r="ER4414" i="6"/>
  <c r="EP4415" i="6"/>
  <c r="EQ4415" i="6" s="1"/>
  <c r="ER4415" i="6"/>
  <c r="EP4416" i="6"/>
  <c r="EQ4416" i="6" s="1"/>
  <c r="ER4416" i="6"/>
  <c r="EP4417" i="6"/>
  <c r="EQ4417" i="6" s="1"/>
  <c r="ER4417" i="6"/>
  <c r="EP4418" i="6"/>
  <c r="EQ4418" i="6" s="1"/>
  <c r="ER4418" i="6"/>
  <c r="EP4419" i="6"/>
  <c r="EQ4419" i="6" s="1"/>
  <c r="ER4419" i="6"/>
  <c r="EP4420" i="6"/>
  <c r="EQ4420" i="6" s="1"/>
  <c r="ER4420" i="6"/>
  <c r="EP4421" i="6"/>
  <c r="EQ4421" i="6" s="1"/>
  <c r="ER4421" i="6"/>
  <c r="EP4422" i="6"/>
  <c r="EQ4422" i="6" s="1"/>
  <c r="ER4422" i="6"/>
  <c r="EP4423" i="6"/>
  <c r="EQ4423" i="6" s="1"/>
  <c r="ER4423" i="6"/>
  <c r="EP4424" i="6"/>
  <c r="EQ4424" i="6" s="1"/>
  <c r="ER4424" i="6"/>
  <c r="EP4425" i="6"/>
  <c r="EQ4425" i="6" s="1"/>
  <c r="ER4425" i="6"/>
  <c r="EP4426" i="6"/>
  <c r="EQ4426" i="6" s="1"/>
  <c r="ER4426" i="6"/>
  <c r="EP4427" i="6"/>
  <c r="EQ4427" i="6" s="1"/>
  <c r="ER4427" i="6"/>
  <c r="EP4428" i="6"/>
  <c r="EQ4428" i="6" s="1"/>
  <c r="ER4428" i="6"/>
  <c r="EP4429" i="6"/>
  <c r="EQ4429" i="6" s="1"/>
  <c r="ER4429" i="6"/>
  <c r="EP4430" i="6"/>
  <c r="EQ4430" i="6" s="1"/>
  <c r="ER4430" i="6"/>
  <c r="EP4431" i="6"/>
  <c r="EQ4431" i="6" s="1"/>
  <c r="ER4431" i="6"/>
  <c r="EP4432" i="6"/>
  <c r="EQ4432" i="6" s="1"/>
  <c r="ER4432" i="6"/>
  <c r="EP4433" i="6"/>
  <c r="EQ4433" i="6" s="1"/>
  <c r="ER4433" i="6"/>
  <c r="EP4434" i="6"/>
  <c r="EQ4434" i="6" s="1"/>
  <c r="ER4434" i="6"/>
  <c r="EP4435" i="6"/>
  <c r="EQ4435" i="6" s="1"/>
  <c r="ER4435" i="6"/>
  <c r="EP4436" i="6"/>
  <c r="EQ4436" i="6" s="1"/>
  <c r="ER4436" i="6"/>
  <c r="EP4437" i="6"/>
  <c r="EQ4437" i="6" s="1"/>
  <c r="ER4437" i="6"/>
  <c r="EP4438" i="6"/>
  <c r="EQ4438" i="6" s="1"/>
  <c r="ER4438" i="6"/>
  <c r="EP4439" i="6"/>
  <c r="EQ4439" i="6" s="1"/>
  <c r="ER4439" i="6"/>
  <c r="EP4440" i="6"/>
  <c r="EQ4440" i="6" s="1"/>
  <c r="ER4440" i="6"/>
  <c r="EP4441" i="6"/>
  <c r="EQ4441" i="6" s="1"/>
  <c r="ER4441" i="6"/>
  <c r="EP4442" i="6"/>
  <c r="EQ4442" i="6" s="1"/>
  <c r="ER4442" i="6"/>
  <c r="EP4443" i="6"/>
  <c r="EQ4443" i="6" s="1"/>
  <c r="ER4443" i="6"/>
  <c r="EP4444" i="6"/>
  <c r="EQ4444" i="6" s="1"/>
  <c r="ER4444" i="6"/>
  <c r="EP4445" i="6"/>
  <c r="EQ4445" i="6" s="1"/>
  <c r="ER4445" i="6"/>
  <c r="EP4446" i="6"/>
  <c r="EQ4446" i="6" s="1"/>
  <c r="ER4446" i="6"/>
  <c r="EP4447" i="6"/>
  <c r="EQ4447" i="6" s="1"/>
  <c r="ER4447" i="6"/>
  <c r="EP4448" i="6"/>
  <c r="EQ4448" i="6" s="1"/>
  <c r="ER4448" i="6"/>
  <c r="EP4449" i="6"/>
  <c r="EQ4449" i="6" s="1"/>
  <c r="ER4449" i="6"/>
  <c r="EP4450" i="6"/>
  <c r="EQ4450" i="6" s="1"/>
  <c r="ER4450" i="6"/>
  <c r="EP4451" i="6"/>
  <c r="EQ4451" i="6" s="1"/>
  <c r="ER4451" i="6"/>
  <c r="EP4452" i="6"/>
  <c r="EQ4452" i="6" s="1"/>
  <c r="ER4452" i="6"/>
  <c r="EP4453" i="6"/>
  <c r="EQ4453" i="6" s="1"/>
  <c r="ER4453" i="6"/>
  <c r="EP4454" i="6"/>
  <c r="EQ4454" i="6" s="1"/>
  <c r="ER4454" i="6"/>
  <c r="EP4455" i="6"/>
  <c r="EQ4455" i="6" s="1"/>
  <c r="ER4455" i="6"/>
  <c r="EP4456" i="6"/>
  <c r="EQ4456" i="6" s="1"/>
  <c r="ER4456" i="6"/>
  <c r="EP4457" i="6"/>
  <c r="EQ4457" i="6" s="1"/>
  <c r="ER4457" i="6"/>
  <c r="EP4458" i="6"/>
  <c r="EQ4458" i="6" s="1"/>
  <c r="ER4458" i="6"/>
  <c r="EP4459" i="6"/>
  <c r="EQ4459" i="6" s="1"/>
  <c r="ER4459" i="6"/>
  <c r="EP4460" i="6"/>
  <c r="EQ4460" i="6" s="1"/>
  <c r="ER4460" i="6"/>
  <c r="EP4461" i="6"/>
  <c r="EQ4461" i="6" s="1"/>
  <c r="ER4461" i="6"/>
  <c r="EP4462" i="6"/>
  <c r="EQ4462" i="6" s="1"/>
  <c r="ER4462" i="6"/>
  <c r="EP4463" i="6"/>
  <c r="EQ4463" i="6" s="1"/>
  <c r="ER4463" i="6"/>
  <c r="EP4464" i="6"/>
  <c r="EQ4464" i="6" s="1"/>
  <c r="ER4464" i="6"/>
  <c r="EP4465" i="6"/>
  <c r="EQ4465" i="6" s="1"/>
  <c r="ER4465" i="6"/>
  <c r="EP4466" i="6"/>
  <c r="EQ4466" i="6" s="1"/>
  <c r="ER4466" i="6"/>
  <c r="EP4467" i="6"/>
  <c r="EQ4467" i="6" s="1"/>
  <c r="ER4467" i="6"/>
  <c r="EP4468" i="6"/>
  <c r="EQ4468" i="6" s="1"/>
  <c r="ER4468" i="6"/>
  <c r="EP4469" i="6"/>
  <c r="EQ4469" i="6" s="1"/>
  <c r="ER4469" i="6"/>
  <c r="EP4470" i="6"/>
  <c r="EQ4470" i="6" s="1"/>
  <c r="ER4470" i="6"/>
  <c r="EP4471" i="6"/>
  <c r="EQ4471" i="6" s="1"/>
  <c r="ER4471" i="6"/>
  <c r="EP4472" i="6"/>
  <c r="EQ4472" i="6" s="1"/>
  <c r="ER4472" i="6"/>
  <c r="EP4473" i="6"/>
  <c r="EQ4473" i="6" s="1"/>
  <c r="ER4473" i="6"/>
  <c r="EP4474" i="6"/>
  <c r="EQ4474" i="6" s="1"/>
  <c r="ER4474" i="6"/>
  <c r="EP4475" i="6"/>
  <c r="EQ4475" i="6" s="1"/>
  <c r="ER4475" i="6"/>
  <c r="EP4476" i="6"/>
  <c r="EQ4476" i="6" s="1"/>
  <c r="ER4476" i="6"/>
  <c r="EP4477" i="6"/>
  <c r="EQ4477" i="6" s="1"/>
  <c r="ER4477" i="6"/>
  <c r="EP4478" i="6"/>
  <c r="EQ4478" i="6" s="1"/>
  <c r="ER4478" i="6"/>
  <c r="EP4479" i="6"/>
  <c r="EQ4479" i="6" s="1"/>
  <c r="ER4479" i="6"/>
  <c r="EP4480" i="6"/>
  <c r="EQ4480" i="6" s="1"/>
  <c r="ER4480" i="6"/>
  <c r="EP4481" i="6"/>
  <c r="EQ4481" i="6" s="1"/>
  <c r="ER4481" i="6"/>
  <c r="EP4482" i="6"/>
  <c r="EQ4482" i="6" s="1"/>
  <c r="ER4482" i="6"/>
  <c r="EP4483" i="6"/>
  <c r="EQ4483" i="6" s="1"/>
  <c r="ER4483" i="6"/>
  <c r="EP4484" i="6"/>
  <c r="EQ4484" i="6" s="1"/>
  <c r="ER4484" i="6"/>
  <c r="EP4485" i="6"/>
  <c r="EQ4485" i="6" s="1"/>
  <c r="ER4485" i="6"/>
  <c r="EP4486" i="6"/>
  <c r="EQ4486" i="6" s="1"/>
  <c r="ER4486" i="6"/>
  <c r="EP4487" i="6"/>
  <c r="EQ4487" i="6" s="1"/>
  <c r="ER4487" i="6"/>
  <c r="EP4488" i="6"/>
  <c r="EQ4488" i="6" s="1"/>
  <c r="ER4488" i="6"/>
  <c r="EP4489" i="6"/>
  <c r="EQ4489" i="6" s="1"/>
  <c r="ER4489" i="6"/>
  <c r="EP4490" i="6"/>
  <c r="EQ4490" i="6" s="1"/>
  <c r="ER4490" i="6"/>
  <c r="EP4491" i="6"/>
  <c r="EQ4491" i="6" s="1"/>
  <c r="ER4491" i="6"/>
  <c r="EP4492" i="6"/>
  <c r="EQ4492" i="6" s="1"/>
  <c r="ER4492" i="6"/>
  <c r="EP4493" i="6"/>
  <c r="EQ4493" i="6" s="1"/>
  <c r="ER4493" i="6"/>
  <c r="EP4494" i="6"/>
  <c r="EQ4494" i="6" s="1"/>
  <c r="ER4494" i="6"/>
  <c r="EP4495" i="6"/>
  <c r="EQ4495" i="6" s="1"/>
  <c r="ER4495" i="6"/>
  <c r="EP4496" i="6"/>
  <c r="EQ4496" i="6" s="1"/>
  <c r="ER4496" i="6"/>
  <c r="EP4497" i="6"/>
  <c r="EQ4497" i="6" s="1"/>
  <c r="ER4497" i="6"/>
  <c r="EP4498" i="6"/>
  <c r="EQ4498" i="6" s="1"/>
  <c r="ER4498" i="6"/>
  <c r="EP4499" i="6"/>
  <c r="EQ4499" i="6" s="1"/>
  <c r="ER4499" i="6"/>
  <c r="EP4500" i="6"/>
  <c r="EQ4500" i="6" s="1"/>
  <c r="ER4500" i="6"/>
  <c r="EP4501" i="6"/>
  <c r="EQ4501" i="6" s="1"/>
  <c r="ER4501" i="6"/>
  <c r="EP4502" i="6"/>
  <c r="EQ4502" i="6" s="1"/>
  <c r="ER4502" i="6"/>
  <c r="EP4503" i="6"/>
  <c r="EQ4503" i="6" s="1"/>
  <c r="ER4503" i="6"/>
  <c r="EP4504" i="6"/>
  <c r="EQ4504" i="6" s="1"/>
  <c r="ER4504" i="6"/>
  <c r="EP4505" i="6"/>
  <c r="EQ4505" i="6" s="1"/>
  <c r="ER4505" i="6"/>
  <c r="EP4506" i="6"/>
  <c r="EQ4506" i="6" s="1"/>
  <c r="ER4506" i="6"/>
  <c r="EP4507" i="6"/>
  <c r="EQ4507" i="6" s="1"/>
  <c r="ER4507" i="6"/>
  <c r="EP4508" i="6"/>
  <c r="EQ4508" i="6" s="1"/>
  <c r="ER4508" i="6"/>
  <c r="EP4509" i="6"/>
  <c r="EQ4509" i="6" s="1"/>
  <c r="ER4509" i="6"/>
  <c r="EP4510" i="6"/>
  <c r="EQ4510" i="6" s="1"/>
  <c r="ER4510" i="6"/>
  <c r="EP4511" i="6"/>
  <c r="EQ4511" i="6" s="1"/>
  <c r="ER4511" i="6"/>
  <c r="EP4512" i="6"/>
  <c r="EQ4512" i="6" s="1"/>
  <c r="ER4512" i="6"/>
  <c r="EP4513" i="6"/>
  <c r="EQ4513" i="6" s="1"/>
  <c r="ER4513" i="6"/>
  <c r="EP4514" i="6"/>
  <c r="EQ4514" i="6" s="1"/>
  <c r="ER4514" i="6"/>
  <c r="EP4515" i="6"/>
  <c r="EQ4515" i="6" s="1"/>
  <c r="ER4515" i="6"/>
  <c r="EP4516" i="6"/>
  <c r="EQ4516" i="6" s="1"/>
  <c r="ER4516" i="6"/>
  <c r="EP4517" i="6"/>
  <c r="EQ4517" i="6" s="1"/>
  <c r="ER4517" i="6"/>
  <c r="EP4518" i="6"/>
  <c r="EQ4518" i="6" s="1"/>
  <c r="ER4518" i="6"/>
  <c r="EP4519" i="6"/>
  <c r="EQ4519" i="6" s="1"/>
  <c r="ER4519" i="6"/>
  <c r="EP4520" i="6"/>
  <c r="EQ4520" i="6" s="1"/>
  <c r="ER4520" i="6"/>
  <c r="EP4521" i="6"/>
  <c r="EQ4521" i="6" s="1"/>
  <c r="ER4521" i="6"/>
  <c r="EP4522" i="6"/>
  <c r="EQ4522" i="6" s="1"/>
  <c r="ER4522" i="6"/>
  <c r="EP4523" i="6"/>
  <c r="EQ4523" i="6" s="1"/>
  <c r="ER4523" i="6"/>
  <c r="EP4524" i="6"/>
  <c r="EQ4524" i="6" s="1"/>
  <c r="ER4524" i="6"/>
  <c r="EP4525" i="6"/>
  <c r="EQ4525" i="6" s="1"/>
  <c r="ER4525" i="6"/>
  <c r="EP4526" i="6"/>
  <c r="EQ4526" i="6" s="1"/>
  <c r="ER4526" i="6"/>
  <c r="EP4527" i="6"/>
  <c r="EQ4527" i="6" s="1"/>
  <c r="ER4527" i="6"/>
  <c r="EP4528" i="6"/>
  <c r="EQ4528" i="6" s="1"/>
  <c r="ER4528" i="6"/>
  <c r="EP4529" i="6"/>
  <c r="EQ4529" i="6" s="1"/>
  <c r="ER4529" i="6"/>
  <c r="EP4530" i="6"/>
  <c r="EQ4530" i="6" s="1"/>
  <c r="ER4530" i="6"/>
  <c r="EP4531" i="6"/>
  <c r="EQ4531" i="6" s="1"/>
  <c r="ER4531" i="6"/>
  <c r="EP4532" i="6"/>
  <c r="EQ4532" i="6" s="1"/>
  <c r="ER4532" i="6"/>
  <c r="EP4533" i="6"/>
  <c r="EQ4533" i="6" s="1"/>
  <c r="ER4533" i="6"/>
  <c r="EP4534" i="6"/>
  <c r="EQ4534" i="6" s="1"/>
  <c r="ER4534" i="6"/>
  <c r="EP4535" i="6"/>
  <c r="EQ4535" i="6" s="1"/>
  <c r="ER4535" i="6"/>
  <c r="EP4536" i="6"/>
  <c r="EQ4536" i="6" s="1"/>
  <c r="ER4536" i="6"/>
  <c r="EP4537" i="6"/>
  <c r="EQ4537" i="6" s="1"/>
  <c r="ER4537" i="6"/>
  <c r="EP4538" i="6"/>
  <c r="EQ4538" i="6" s="1"/>
  <c r="ER4538" i="6"/>
  <c r="EP4539" i="6"/>
  <c r="EQ4539" i="6" s="1"/>
  <c r="ER4539" i="6"/>
  <c r="EP4540" i="6"/>
  <c r="EQ4540" i="6" s="1"/>
  <c r="ER4540" i="6"/>
  <c r="EP4541" i="6"/>
  <c r="EQ4541" i="6" s="1"/>
  <c r="ER4541" i="6"/>
  <c r="EP4542" i="6"/>
  <c r="EQ4542" i="6" s="1"/>
  <c r="ER4542" i="6"/>
  <c r="EP4543" i="6"/>
  <c r="EQ4543" i="6" s="1"/>
  <c r="ER4543" i="6"/>
  <c r="EP4544" i="6"/>
  <c r="EQ4544" i="6" s="1"/>
  <c r="ER4544" i="6"/>
  <c r="EP4545" i="6"/>
  <c r="EQ4545" i="6" s="1"/>
  <c r="ER4545" i="6"/>
  <c r="EP4546" i="6"/>
  <c r="EQ4546" i="6" s="1"/>
  <c r="ER4546" i="6"/>
  <c r="EP4547" i="6"/>
  <c r="EQ4547" i="6" s="1"/>
  <c r="ER4547" i="6"/>
  <c r="EP4548" i="6"/>
  <c r="EQ4548" i="6" s="1"/>
  <c r="ER4548" i="6"/>
  <c r="EP4549" i="6"/>
  <c r="EQ4549" i="6" s="1"/>
  <c r="ER4549" i="6"/>
  <c r="EP4550" i="6"/>
  <c r="EQ4550" i="6" s="1"/>
  <c r="ER4550" i="6"/>
  <c r="EP4551" i="6"/>
  <c r="EQ4551" i="6" s="1"/>
  <c r="ER4551" i="6"/>
  <c r="EP4552" i="6"/>
  <c r="EQ4552" i="6" s="1"/>
  <c r="ER4552" i="6"/>
  <c r="EP4553" i="6"/>
  <c r="EQ4553" i="6" s="1"/>
  <c r="ER4553" i="6"/>
  <c r="EP4554" i="6"/>
  <c r="EQ4554" i="6" s="1"/>
  <c r="ER4554" i="6"/>
  <c r="EP4555" i="6"/>
  <c r="EQ4555" i="6" s="1"/>
  <c r="ER4555" i="6"/>
  <c r="EP4556" i="6"/>
  <c r="EQ4556" i="6" s="1"/>
  <c r="ER4556" i="6"/>
  <c r="EP4557" i="6"/>
  <c r="EQ4557" i="6" s="1"/>
  <c r="ER4557" i="6"/>
  <c r="EP4558" i="6"/>
  <c r="EQ4558" i="6" s="1"/>
  <c r="ER4558" i="6"/>
  <c r="EP4559" i="6"/>
  <c r="EQ4559" i="6" s="1"/>
  <c r="ER4559" i="6"/>
  <c r="EP4560" i="6"/>
  <c r="EQ4560" i="6" s="1"/>
  <c r="ER4560" i="6"/>
  <c r="EP4561" i="6"/>
  <c r="EQ4561" i="6" s="1"/>
  <c r="ER4561" i="6"/>
  <c r="EP4562" i="6"/>
  <c r="EQ4562" i="6" s="1"/>
  <c r="ER4562" i="6"/>
  <c r="EP4563" i="6"/>
  <c r="EQ4563" i="6" s="1"/>
  <c r="ER4563" i="6"/>
  <c r="EP4564" i="6"/>
  <c r="EQ4564" i="6" s="1"/>
  <c r="ER4564" i="6"/>
  <c r="EP4565" i="6"/>
  <c r="EQ4565" i="6" s="1"/>
  <c r="ER4565" i="6"/>
  <c r="EP4566" i="6"/>
  <c r="EQ4566" i="6" s="1"/>
  <c r="ER4566" i="6"/>
  <c r="EP4567" i="6"/>
  <c r="EQ4567" i="6" s="1"/>
  <c r="ER4567" i="6"/>
  <c r="EP4568" i="6"/>
  <c r="EQ4568" i="6" s="1"/>
  <c r="ER4568" i="6"/>
  <c r="EP4569" i="6"/>
  <c r="EQ4569" i="6" s="1"/>
  <c r="ER4569" i="6"/>
  <c r="EP4570" i="6"/>
  <c r="EQ4570" i="6" s="1"/>
  <c r="ER4570" i="6"/>
  <c r="EP4571" i="6"/>
  <c r="EQ4571" i="6" s="1"/>
  <c r="ER4571" i="6"/>
  <c r="EP4572" i="6"/>
  <c r="EQ4572" i="6" s="1"/>
  <c r="ER4572" i="6"/>
  <c r="EP4573" i="6"/>
  <c r="EQ4573" i="6" s="1"/>
  <c r="ER4573" i="6"/>
  <c r="EP4574" i="6"/>
  <c r="EQ4574" i="6" s="1"/>
  <c r="ER4574" i="6"/>
  <c r="EP4575" i="6"/>
  <c r="EQ4575" i="6" s="1"/>
  <c r="ER4575" i="6"/>
  <c r="EP4576" i="6"/>
  <c r="EQ4576" i="6" s="1"/>
  <c r="ER4576" i="6"/>
  <c r="EP4577" i="6"/>
  <c r="EQ4577" i="6" s="1"/>
  <c r="ER4577" i="6"/>
  <c r="EP4578" i="6"/>
  <c r="EQ4578" i="6" s="1"/>
  <c r="ER4578" i="6"/>
  <c r="EP4579" i="6"/>
  <c r="EQ4579" i="6" s="1"/>
  <c r="ER4579" i="6"/>
  <c r="EP4580" i="6"/>
  <c r="EQ4580" i="6" s="1"/>
  <c r="ER4580" i="6"/>
  <c r="EP4581" i="6"/>
  <c r="EQ4581" i="6" s="1"/>
  <c r="ER4581" i="6"/>
  <c r="EP4582" i="6"/>
  <c r="EQ4582" i="6" s="1"/>
  <c r="ER4582" i="6"/>
  <c r="EP4583" i="6"/>
  <c r="EQ4583" i="6" s="1"/>
  <c r="ER4583" i="6"/>
  <c r="EP4584" i="6"/>
  <c r="EQ4584" i="6" s="1"/>
  <c r="ER4584" i="6"/>
  <c r="EP4585" i="6"/>
  <c r="EQ4585" i="6" s="1"/>
  <c r="ER4585" i="6"/>
  <c r="EP4586" i="6"/>
  <c r="EQ4586" i="6" s="1"/>
  <c r="ER4586" i="6"/>
  <c r="EP4587" i="6"/>
  <c r="EQ4587" i="6" s="1"/>
  <c r="ER4587" i="6"/>
  <c r="EP4588" i="6"/>
  <c r="EQ4588" i="6" s="1"/>
  <c r="ER4588" i="6"/>
  <c r="EP4589" i="6"/>
  <c r="EQ4589" i="6" s="1"/>
  <c r="ER4589" i="6"/>
  <c r="EP4590" i="6"/>
  <c r="EQ4590" i="6" s="1"/>
  <c r="ER4590" i="6"/>
  <c r="EP4591" i="6"/>
  <c r="EQ4591" i="6" s="1"/>
  <c r="ER4591" i="6"/>
  <c r="EP4592" i="6"/>
  <c r="EQ4592" i="6" s="1"/>
  <c r="ER4592" i="6"/>
  <c r="EP4593" i="6"/>
  <c r="EQ4593" i="6" s="1"/>
  <c r="ER4593" i="6"/>
  <c r="EP4594" i="6"/>
  <c r="EQ4594" i="6" s="1"/>
  <c r="ER4594" i="6"/>
  <c r="EP4595" i="6"/>
  <c r="EQ4595" i="6" s="1"/>
  <c r="ER4595" i="6"/>
  <c r="EP4596" i="6"/>
  <c r="EQ4596" i="6" s="1"/>
  <c r="ER4596" i="6"/>
  <c r="EP4597" i="6"/>
  <c r="EQ4597" i="6" s="1"/>
  <c r="ER4597" i="6"/>
  <c r="EP4598" i="6"/>
  <c r="EQ4598" i="6" s="1"/>
  <c r="ER4598" i="6"/>
  <c r="EP4599" i="6"/>
  <c r="EQ4599" i="6" s="1"/>
  <c r="ER4599" i="6"/>
  <c r="EP4600" i="6"/>
  <c r="EQ4600" i="6" s="1"/>
  <c r="ER4600" i="6"/>
  <c r="EP4601" i="6"/>
  <c r="EQ4601" i="6" s="1"/>
  <c r="ER4601" i="6"/>
  <c r="EP4602" i="6"/>
  <c r="EQ4602" i="6" s="1"/>
  <c r="ER4602" i="6"/>
  <c r="EP4603" i="6"/>
  <c r="EQ4603" i="6" s="1"/>
  <c r="ER4603" i="6"/>
  <c r="EP4604" i="6"/>
  <c r="EQ4604" i="6" s="1"/>
  <c r="ER4604" i="6"/>
  <c r="EP4605" i="6"/>
  <c r="EQ4605" i="6" s="1"/>
  <c r="ER4605" i="6"/>
  <c r="EP4606" i="6"/>
  <c r="EQ4606" i="6" s="1"/>
  <c r="ER4606" i="6"/>
  <c r="EP4607" i="6"/>
  <c r="EQ4607" i="6" s="1"/>
  <c r="ER4607" i="6"/>
  <c r="EP4608" i="6"/>
  <c r="EQ4608" i="6" s="1"/>
  <c r="ER4608" i="6"/>
  <c r="EP4609" i="6"/>
  <c r="EQ4609" i="6" s="1"/>
  <c r="ER4609" i="6"/>
  <c r="EP4610" i="6"/>
  <c r="EQ4610" i="6" s="1"/>
  <c r="ER4610" i="6"/>
  <c r="EP4611" i="6"/>
  <c r="EQ4611" i="6" s="1"/>
  <c r="ER4611" i="6"/>
  <c r="EP4612" i="6"/>
  <c r="EQ4612" i="6" s="1"/>
  <c r="ER4612" i="6"/>
  <c r="EP4613" i="6"/>
  <c r="EQ4613" i="6" s="1"/>
  <c r="ER4613" i="6"/>
  <c r="EP4614" i="6"/>
  <c r="EQ4614" i="6" s="1"/>
  <c r="ER4614" i="6"/>
  <c r="EP4615" i="6"/>
  <c r="EQ4615" i="6" s="1"/>
  <c r="ER4615" i="6"/>
  <c r="EP4616" i="6"/>
  <c r="EQ4616" i="6" s="1"/>
  <c r="ER4616" i="6"/>
  <c r="EP4617" i="6"/>
  <c r="EQ4617" i="6" s="1"/>
  <c r="ER4617" i="6"/>
  <c r="EP4618" i="6"/>
  <c r="EQ4618" i="6" s="1"/>
  <c r="ER4618" i="6"/>
  <c r="EP4619" i="6"/>
  <c r="EQ4619" i="6" s="1"/>
  <c r="ER4619" i="6"/>
  <c r="EP4620" i="6"/>
  <c r="EQ4620" i="6" s="1"/>
  <c r="ER4620" i="6"/>
  <c r="EP4621" i="6"/>
  <c r="EQ4621" i="6" s="1"/>
  <c r="ER4621" i="6"/>
  <c r="EP4622" i="6"/>
  <c r="EQ4622" i="6" s="1"/>
  <c r="ER4622" i="6"/>
  <c r="EP4623" i="6"/>
  <c r="EQ4623" i="6" s="1"/>
  <c r="ER4623" i="6"/>
  <c r="EP4624" i="6"/>
  <c r="EQ4624" i="6" s="1"/>
  <c r="ER4624" i="6"/>
  <c r="EP4625" i="6"/>
  <c r="EQ4625" i="6" s="1"/>
  <c r="ER4625" i="6"/>
  <c r="EP4626" i="6"/>
  <c r="EQ4626" i="6" s="1"/>
  <c r="ER4626" i="6"/>
  <c r="EP4627" i="6"/>
  <c r="EQ4627" i="6" s="1"/>
  <c r="ER4627" i="6"/>
  <c r="EP4628" i="6"/>
  <c r="EQ4628" i="6" s="1"/>
  <c r="ER4628" i="6"/>
  <c r="EP4629" i="6"/>
  <c r="EQ4629" i="6" s="1"/>
  <c r="ER4629" i="6"/>
  <c r="EP4630" i="6"/>
  <c r="EQ4630" i="6" s="1"/>
  <c r="ER4630" i="6"/>
  <c r="EP4631" i="6"/>
  <c r="EQ4631" i="6" s="1"/>
  <c r="ER4631" i="6"/>
  <c r="EP4632" i="6"/>
  <c r="EQ4632" i="6" s="1"/>
  <c r="ER4632" i="6"/>
  <c r="EP4633" i="6"/>
  <c r="EQ4633" i="6" s="1"/>
  <c r="ER4633" i="6"/>
  <c r="EP4634" i="6"/>
  <c r="EQ4634" i="6" s="1"/>
  <c r="ER4634" i="6"/>
  <c r="EP4635" i="6"/>
  <c r="EQ4635" i="6" s="1"/>
  <c r="ER4635" i="6"/>
  <c r="EP4636" i="6"/>
  <c r="EQ4636" i="6" s="1"/>
  <c r="ER4636" i="6"/>
  <c r="EP4637" i="6"/>
  <c r="EQ4637" i="6" s="1"/>
  <c r="ER4637" i="6"/>
  <c r="EP4638" i="6"/>
  <c r="EQ4638" i="6" s="1"/>
  <c r="ER4638" i="6"/>
  <c r="EP4639" i="6"/>
  <c r="EQ4639" i="6" s="1"/>
  <c r="ER4639" i="6"/>
  <c r="EP4640" i="6"/>
  <c r="EQ4640" i="6" s="1"/>
  <c r="ER4640" i="6"/>
  <c r="EP4641" i="6"/>
  <c r="EQ4641" i="6" s="1"/>
  <c r="ER4641" i="6"/>
  <c r="EP4642" i="6"/>
  <c r="EQ4642" i="6" s="1"/>
  <c r="ER4642" i="6"/>
  <c r="EP4643" i="6"/>
  <c r="EQ4643" i="6" s="1"/>
  <c r="ER4643" i="6"/>
  <c r="EP4644" i="6"/>
  <c r="EQ4644" i="6" s="1"/>
  <c r="ER4644" i="6"/>
  <c r="EP4645" i="6"/>
  <c r="EQ4645" i="6" s="1"/>
  <c r="ER4645" i="6"/>
  <c r="EP4646" i="6"/>
  <c r="EQ4646" i="6" s="1"/>
  <c r="ER4646" i="6"/>
  <c r="EP4647" i="6"/>
  <c r="EQ4647" i="6" s="1"/>
  <c r="ER4647" i="6"/>
  <c r="EP4648" i="6"/>
  <c r="EQ4648" i="6" s="1"/>
  <c r="ER4648" i="6"/>
  <c r="EP4649" i="6"/>
  <c r="EQ4649" i="6" s="1"/>
  <c r="ER4649" i="6"/>
  <c r="EP4650" i="6"/>
  <c r="EQ4650" i="6" s="1"/>
  <c r="ER4650" i="6"/>
  <c r="EP4651" i="6"/>
  <c r="EQ4651" i="6" s="1"/>
  <c r="ER4651" i="6"/>
  <c r="EP4652" i="6"/>
  <c r="EQ4652" i="6" s="1"/>
  <c r="ER4652" i="6"/>
  <c r="EP4653" i="6"/>
  <c r="EQ4653" i="6" s="1"/>
  <c r="ER4653" i="6"/>
  <c r="EP4654" i="6"/>
  <c r="EQ4654" i="6" s="1"/>
  <c r="ER4654" i="6"/>
  <c r="EP4655" i="6"/>
  <c r="EQ4655" i="6" s="1"/>
  <c r="ER4655" i="6"/>
  <c r="EP4656" i="6"/>
  <c r="EQ4656" i="6" s="1"/>
  <c r="ER4656" i="6"/>
  <c r="EP4657" i="6"/>
  <c r="EQ4657" i="6" s="1"/>
  <c r="ER4657" i="6"/>
  <c r="EP4658" i="6"/>
  <c r="EQ4658" i="6" s="1"/>
  <c r="ER4658" i="6"/>
  <c r="EP4659" i="6"/>
  <c r="EQ4659" i="6" s="1"/>
  <c r="ER4659" i="6"/>
  <c r="EP4660" i="6"/>
  <c r="EQ4660" i="6" s="1"/>
  <c r="ER4660" i="6"/>
  <c r="EP4661" i="6"/>
  <c r="EQ4661" i="6" s="1"/>
  <c r="ER4661" i="6"/>
  <c r="EP4662" i="6"/>
  <c r="EQ4662" i="6" s="1"/>
  <c r="ER4662" i="6"/>
  <c r="EP4663" i="6"/>
  <c r="EQ4663" i="6" s="1"/>
  <c r="ER4663" i="6"/>
  <c r="EP4664" i="6"/>
  <c r="EQ4664" i="6" s="1"/>
  <c r="ER4664" i="6"/>
  <c r="EP4665" i="6"/>
  <c r="EQ4665" i="6" s="1"/>
  <c r="ER4665" i="6"/>
  <c r="EP4666" i="6"/>
  <c r="EQ4666" i="6" s="1"/>
  <c r="ER4666" i="6"/>
  <c r="EP4667" i="6"/>
  <c r="EQ4667" i="6" s="1"/>
  <c r="ER4667" i="6"/>
  <c r="EP4668" i="6"/>
  <c r="EQ4668" i="6" s="1"/>
  <c r="ER4668" i="6"/>
  <c r="EP4669" i="6"/>
  <c r="EQ4669" i="6" s="1"/>
  <c r="ER4669" i="6"/>
  <c r="EP4670" i="6"/>
  <c r="EQ4670" i="6" s="1"/>
  <c r="ER4670" i="6"/>
  <c r="EP4671" i="6"/>
  <c r="EQ4671" i="6" s="1"/>
  <c r="ER4671" i="6"/>
  <c r="EP4672" i="6"/>
  <c r="EQ4672" i="6" s="1"/>
  <c r="ER4672" i="6"/>
  <c r="EP4673" i="6"/>
  <c r="EQ4673" i="6" s="1"/>
  <c r="ER4673" i="6"/>
  <c r="EP4674" i="6"/>
  <c r="EQ4674" i="6" s="1"/>
  <c r="ER4674" i="6"/>
  <c r="EP4675" i="6"/>
  <c r="EQ4675" i="6" s="1"/>
  <c r="ER4675" i="6"/>
  <c r="EP4676" i="6"/>
  <c r="EQ4676" i="6" s="1"/>
  <c r="ER4676" i="6"/>
  <c r="EP4677" i="6"/>
  <c r="EQ4677" i="6" s="1"/>
  <c r="ER4677" i="6"/>
  <c r="EP4678" i="6"/>
  <c r="EQ4678" i="6" s="1"/>
  <c r="ER4678" i="6"/>
  <c r="EP4679" i="6"/>
  <c r="EQ4679" i="6" s="1"/>
  <c r="ER4679" i="6"/>
  <c r="EP4680" i="6"/>
  <c r="EQ4680" i="6" s="1"/>
  <c r="ER4680" i="6"/>
  <c r="EP4681" i="6"/>
  <c r="EQ4681" i="6" s="1"/>
  <c r="ER4681" i="6"/>
  <c r="EP4682" i="6"/>
  <c r="EQ4682" i="6" s="1"/>
  <c r="ER4682" i="6"/>
  <c r="EP4683" i="6"/>
  <c r="EQ4683" i="6" s="1"/>
  <c r="ER4683" i="6"/>
  <c r="EP4684" i="6"/>
  <c r="EQ4684" i="6" s="1"/>
  <c r="ER4684" i="6"/>
  <c r="EP4685" i="6"/>
  <c r="EQ4685" i="6" s="1"/>
  <c r="ER4685" i="6"/>
  <c r="EP4686" i="6"/>
  <c r="EQ4686" i="6" s="1"/>
  <c r="ER4686" i="6"/>
  <c r="EP4687" i="6"/>
  <c r="EQ4687" i="6" s="1"/>
  <c r="ER4687" i="6"/>
  <c r="EP4688" i="6"/>
  <c r="EQ4688" i="6" s="1"/>
  <c r="ER4688" i="6"/>
  <c r="EP4689" i="6"/>
  <c r="EQ4689" i="6" s="1"/>
  <c r="ER4689" i="6"/>
  <c r="EP4690" i="6"/>
  <c r="EQ4690" i="6" s="1"/>
  <c r="ER4690" i="6"/>
  <c r="EP4691" i="6"/>
  <c r="EQ4691" i="6" s="1"/>
  <c r="ER4691" i="6"/>
  <c r="EP4692" i="6"/>
  <c r="EQ4692" i="6" s="1"/>
  <c r="ER4692" i="6"/>
  <c r="EP4693" i="6"/>
  <c r="EQ4693" i="6" s="1"/>
  <c r="ER4693" i="6"/>
  <c r="EP4694" i="6"/>
  <c r="EQ4694" i="6" s="1"/>
  <c r="ER4694" i="6"/>
  <c r="EP4695" i="6"/>
  <c r="EQ4695" i="6" s="1"/>
  <c r="ER4695" i="6"/>
  <c r="EP4696" i="6"/>
  <c r="EQ4696" i="6" s="1"/>
  <c r="ER4696" i="6"/>
  <c r="EP4697" i="6"/>
  <c r="EQ4697" i="6" s="1"/>
  <c r="ER4697" i="6"/>
  <c r="EP4698" i="6"/>
  <c r="EQ4698" i="6" s="1"/>
  <c r="ER4698" i="6"/>
  <c r="EP4699" i="6"/>
  <c r="EQ4699" i="6" s="1"/>
  <c r="ER4699" i="6"/>
  <c r="EP4700" i="6"/>
  <c r="EQ4700" i="6" s="1"/>
  <c r="ER4700" i="6"/>
  <c r="EP4701" i="6"/>
  <c r="EQ4701" i="6" s="1"/>
  <c r="ER4701" i="6"/>
  <c r="EP4702" i="6"/>
  <c r="EQ4702" i="6" s="1"/>
  <c r="ER4702" i="6"/>
  <c r="EP4703" i="6"/>
  <c r="EQ4703" i="6" s="1"/>
  <c r="ER4703" i="6"/>
  <c r="EP4704" i="6"/>
  <c r="EQ4704" i="6" s="1"/>
  <c r="ER4704" i="6"/>
  <c r="EP4705" i="6"/>
  <c r="EQ4705" i="6" s="1"/>
  <c r="ER4705" i="6"/>
  <c r="EP4706" i="6"/>
  <c r="EQ4706" i="6" s="1"/>
  <c r="ER4706" i="6"/>
  <c r="EP4707" i="6"/>
  <c r="EQ4707" i="6" s="1"/>
  <c r="ER4707" i="6"/>
  <c r="EP4708" i="6"/>
  <c r="EQ4708" i="6" s="1"/>
  <c r="ER4708" i="6"/>
  <c r="EP4709" i="6"/>
  <c r="EQ4709" i="6" s="1"/>
  <c r="ER4709" i="6"/>
  <c r="EP4710" i="6"/>
  <c r="EQ4710" i="6" s="1"/>
  <c r="ER4710" i="6"/>
  <c r="EP4711" i="6"/>
  <c r="EQ4711" i="6" s="1"/>
  <c r="ER4711" i="6"/>
  <c r="EP4712" i="6"/>
  <c r="EQ4712" i="6" s="1"/>
  <c r="ER4712" i="6"/>
  <c r="EP4713" i="6"/>
  <c r="EQ4713" i="6" s="1"/>
  <c r="ER4713" i="6"/>
  <c r="EP4714" i="6"/>
  <c r="EQ4714" i="6" s="1"/>
  <c r="ER4714" i="6"/>
  <c r="EP4715" i="6"/>
  <c r="EQ4715" i="6" s="1"/>
  <c r="ER4715" i="6"/>
  <c r="EP4716" i="6"/>
  <c r="EQ4716" i="6" s="1"/>
  <c r="ER4716" i="6"/>
  <c r="EP4717" i="6"/>
  <c r="EQ4717" i="6" s="1"/>
  <c r="ER4717" i="6"/>
  <c r="EP4718" i="6"/>
  <c r="EQ4718" i="6" s="1"/>
  <c r="ER4718" i="6"/>
  <c r="EP4719" i="6"/>
  <c r="EQ4719" i="6" s="1"/>
  <c r="ER4719" i="6"/>
  <c r="EP4720" i="6"/>
  <c r="EQ4720" i="6" s="1"/>
  <c r="ER4720" i="6"/>
  <c r="EP4721" i="6"/>
  <c r="EQ4721" i="6" s="1"/>
  <c r="ER4721" i="6"/>
  <c r="EP4722" i="6"/>
  <c r="EQ4722" i="6" s="1"/>
  <c r="ER4722" i="6"/>
  <c r="EP4723" i="6"/>
  <c r="EQ4723" i="6" s="1"/>
  <c r="ER4723" i="6"/>
  <c r="EP4724" i="6"/>
  <c r="EQ4724" i="6" s="1"/>
  <c r="ER4724" i="6"/>
  <c r="EP4725" i="6"/>
  <c r="EQ4725" i="6" s="1"/>
  <c r="ER4725" i="6"/>
  <c r="EP4726" i="6"/>
  <c r="EQ4726" i="6" s="1"/>
  <c r="ER4726" i="6"/>
  <c r="EP4727" i="6"/>
  <c r="EQ4727" i="6" s="1"/>
  <c r="ER4727" i="6"/>
  <c r="EP4728" i="6"/>
  <c r="EQ4728" i="6" s="1"/>
  <c r="ER4728" i="6"/>
  <c r="EP4729" i="6"/>
  <c r="EQ4729" i="6" s="1"/>
  <c r="ER4729" i="6"/>
  <c r="EP4730" i="6"/>
  <c r="EQ4730" i="6" s="1"/>
  <c r="ER4730" i="6"/>
  <c r="EP4731" i="6"/>
  <c r="EQ4731" i="6" s="1"/>
  <c r="ER4731" i="6"/>
  <c r="EP4732" i="6"/>
  <c r="EQ4732" i="6" s="1"/>
  <c r="ER4732" i="6"/>
  <c r="EP4733" i="6"/>
  <c r="EQ4733" i="6" s="1"/>
  <c r="ER4733" i="6"/>
  <c r="EP4734" i="6"/>
  <c r="EQ4734" i="6" s="1"/>
  <c r="ER4734" i="6"/>
  <c r="EP4735" i="6"/>
  <c r="EQ4735" i="6" s="1"/>
  <c r="ER4735" i="6"/>
  <c r="EP4736" i="6"/>
  <c r="EQ4736" i="6" s="1"/>
  <c r="ER4736" i="6"/>
  <c r="EP4737" i="6"/>
  <c r="EQ4737" i="6" s="1"/>
  <c r="ER4737" i="6"/>
  <c r="EP4738" i="6"/>
  <c r="EQ4738" i="6" s="1"/>
  <c r="ER4738" i="6"/>
  <c r="EP4739" i="6"/>
  <c r="EQ4739" i="6" s="1"/>
  <c r="ER4739" i="6"/>
  <c r="EP4740" i="6"/>
  <c r="EQ4740" i="6" s="1"/>
  <c r="ER4740" i="6"/>
  <c r="EP4741" i="6"/>
  <c r="EQ4741" i="6" s="1"/>
  <c r="ER4741" i="6"/>
  <c r="EP4742" i="6"/>
  <c r="EQ4742" i="6" s="1"/>
  <c r="ER4742" i="6"/>
  <c r="EP4743" i="6"/>
  <c r="EQ4743" i="6" s="1"/>
  <c r="ER4743" i="6"/>
  <c r="EP4744" i="6"/>
  <c r="EQ4744" i="6" s="1"/>
  <c r="ER4744" i="6"/>
  <c r="EP4745" i="6"/>
  <c r="EQ4745" i="6" s="1"/>
  <c r="ER4745" i="6"/>
  <c r="EP4746" i="6"/>
  <c r="EQ4746" i="6" s="1"/>
  <c r="ER4746" i="6"/>
  <c r="EP4747" i="6"/>
  <c r="EQ4747" i="6" s="1"/>
  <c r="ER4747" i="6"/>
  <c r="EP4748" i="6"/>
  <c r="EQ4748" i="6" s="1"/>
  <c r="ER4748" i="6"/>
  <c r="EP4749" i="6"/>
  <c r="EQ4749" i="6" s="1"/>
  <c r="ER4749" i="6"/>
  <c r="EP4750" i="6"/>
  <c r="EQ4750" i="6" s="1"/>
  <c r="ER4750" i="6"/>
  <c r="EP4751" i="6"/>
  <c r="EQ4751" i="6" s="1"/>
  <c r="ER4751" i="6"/>
  <c r="EP4752" i="6"/>
  <c r="EQ4752" i="6" s="1"/>
  <c r="ER4752" i="6"/>
  <c r="EP4753" i="6"/>
  <c r="EQ4753" i="6" s="1"/>
  <c r="ER4753" i="6"/>
  <c r="EP4754" i="6"/>
  <c r="EQ4754" i="6" s="1"/>
  <c r="ER4754" i="6"/>
  <c r="EP4755" i="6"/>
  <c r="EQ4755" i="6" s="1"/>
  <c r="ER4755" i="6"/>
  <c r="EP4756" i="6"/>
  <c r="EQ4756" i="6" s="1"/>
  <c r="ER4756" i="6"/>
  <c r="EP4757" i="6"/>
  <c r="EQ4757" i="6" s="1"/>
  <c r="ER4757" i="6"/>
  <c r="EP4758" i="6"/>
  <c r="EQ4758" i="6" s="1"/>
  <c r="ER4758" i="6"/>
  <c r="EP4759" i="6"/>
  <c r="EQ4759" i="6" s="1"/>
  <c r="ER4759" i="6"/>
  <c r="EP4760" i="6"/>
  <c r="EQ4760" i="6" s="1"/>
  <c r="ER4760" i="6"/>
  <c r="EP4761" i="6"/>
  <c r="EQ4761" i="6" s="1"/>
  <c r="ER4761" i="6"/>
  <c r="EP4762" i="6"/>
  <c r="EQ4762" i="6" s="1"/>
  <c r="ER4762" i="6"/>
  <c r="EP4763" i="6"/>
  <c r="EQ4763" i="6" s="1"/>
  <c r="ER4763" i="6"/>
  <c r="EP4764" i="6"/>
  <c r="EQ4764" i="6" s="1"/>
  <c r="ER4764" i="6"/>
  <c r="EP4765" i="6"/>
  <c r="EQ4765" i="6" s="1"/>
  <c r="ER4765" i="6"/>
  <c r="EP4766" i="6"/>
  <c r="EQ4766" i="6" s="1"/>
  <c r="ER4766" i="6"/>
  <c r="EP4767" i="6"/>
  <c r="EQ4767" i="6" s="1"/>
  <c r="ER4767" i="6"/>
  <c r="EP4768" i="6"/>
  <c r="EQ4768" i="6" s="1"/>
  <c r="ER4768" i="6"/>
  <c r="EP4769" i="6"/>
  <c r="EQ4769" i="6" s="1"/>
  <c r="ER4769" i="6"/>
  <c r="EP4770" i="6"/>
  <c r="EQ4770" i="6" s="1"/>
  <c r="ER4770" i="6"/>
  <c r="EP4771" i="6"/>
  <c r="EQ4771" i="6" s="1"/>
  <c r="ER4771" i="6"/>
  <c r="EP4772" i="6"/>
  <c r="EQ4772" i="6" s="1"/>
  <c r="ER4772" i="6"/>
  <c r="EP4773" i="6"/>
  <c r="EQ4773" i="6" s="1"/>
  <c r="ER4773" i="6"/>
  <c r="EP4774" i="6"/>
  <c r="EQ4774" i="6" s="1"/>
  <c r="ER4774" i="6"/>
  <c r="EP4775" i="6"/>
  <c r="EQ4775" i="6" s="1"/>
  <c r="ER4775" i="6"/>
  <c r="EP4776" i="6"/>
  <c r="EQ4776" i="6" s="1"/>
  <c r="ER4776" i="6"/>
  <c r="EP4777" i="6"/>
  <c r="EQ4777" i="6" s="1"/>
  <c r="ER4777" i="6"/>
  <c r="EP4778" i="6"/>
  <c r="EQ4778" i="6" s="1"/>
  <c r="ER4778" i="6"/>
  <c r="EP4779" i="6"/>
  <c r="EQ4779" i="6" s="1"/>
  <c r="ER4779" i="6"/>
  <c r="EP4780" i="6"/>
  <c r="EQ4780" i="6" s="1"/>
  <c r="ER4780" i="6"/>
  <c r="EP4781" i="6"/>
  <c r="EQ4781" i="6" s="1"/>
  <c r="ER4781" i="6"/>
  <c r="EP4782" i="6"/>
  <c r="EQ4782" i="6" s="1"/>
  <c r="ER4782" i="6"/>
  <c r="EP4783" i="6"/>
  <c r="EQ4783" i="6" s="1"/>
  <c r="ER4783" i="6"/>
  <c r="EP4784" i="6"/>
  <c r="EQ4784" i="6" s="1"/>
  <c r="ER4784" i="6"/>
  <c r="EP4785" i="6"/>
  <c r="EQ4785" i="6" s="1"/>
  <c r="ER4785" i="6"/>
  <c r="EP4786" i="6"/>
  <c r="EQ4786" i="6" s="1"/>
  <c r="ER4786" i="6"/>
  <c r="EP4787" i="6"/>
  <c r="EQ4787" i="6" s="1"/>
  <c r="ER4787" i="6"/>
  <c r="EP4788" i="6"/>
  <c r="EQ4788" i="6" s="1"/>
  <c r="ER4788" i="6"/>
  <c r="EP4789" i="6"/>
  <c r="EQ4789" i="6" s="1"/>
  <c r="ER4789" i="6"/>
  <c r="EP4790" i="6"/>
  <c r="EQ4790" i="6" s="1"/>
  <c r="ER4790" i="6"/>
  <c r="EP4791" i="6"/>
  <c r="EQ4791" i="6" s="1"/>
  <c r="ER4791" i="6"/>
  <c r="EP4792" i="6"/>
  <c r="EQ4792" i="6" s="1"/>
  <c r="ER4792" i="6"/>
  <c r="EP4793" i="6"/>
  <c r="EQ4793" i="6" s="1"/>
  <c r="ER4793" i="6"/>
  <c r="EP4794" i="6"/>
  <c r="EQ4794" i="6" s="1"/>
  <c r="ER4794" i="6"/>
  <c r="EP4795" i="6"/>
  <c r="EQ4795" i="6" s="1"/>
  <c r="ER4795" i="6"/>
  <c r="EP4796" i="6"/>
  <c r="EQ4796" i="6" s="1"/>
  <c r="ER4796" i="6"/>
  <c r="EP4797" i="6"/>
  <c r="EQ4797" i="6" s="1"/>
  <c r="ER4797" i="6"/>
  <c r="EP4798" i="6"/>
  <c r="EQ4798" i="6" s="1"/>
  <c r="ER4798" i="6"/>
  <c r="EP4799" i="6"/>
  <c r="EQ4799" i="6" s="1"/>
  <c r="ER4799" i="6"/>
  <c r="EP4800" i="6"/>
  <c r="EQ4800" i="6" s="1"/>
  <c r="ER4800" i="6"/>
  <c r="EP4801" i="6"/>
  <c r="EQ4801" i="6" s="1"/>
  <c r="ER4801" i="6"/>
  <c r="EP4802" i="6"/>
  <c r="EQ4802" i="6" s="1"/>
  <c r="ER4802" i="6"/>
  <c r="EP4803" i="6"/>
  <c r="EQ4803" i="6" s="1"/>
  <c r="ER4803" i="6"/>
  <c r="EP4804" i="6"/>
  <c r="EQ4804" i="6" s="1"/>
  <c r="ER4804" i="6"/>
  <c r="EP4805" i="6"/>
  <c r="EQ4805" i="6" s="1"/>
  <c r="ER4805" i="6"/>
  <c r="EP4806" i="6"/>
  <c r="EQ4806" i="6" s="1"/>
  <c r="ER4806" i="6"/>
  <c r="EP4807" i="6"/>
  <c r="EQ4807" i="6" s="1"/>
  <c r="ER4807" i="6"/>
  <c r="EP4808" i="6"/>
  <c r="EQ4808" i="6" s="1"/>
  <c r="ER4808" i="6"/>
  <c r="EP4809" i="6"/>
  <c r="EQ4809" i="6" s="1"/>
  <c r="ER4809" i="6"/>
  <c r="EP4810" i="6"/>
  <c r="EQ4810" i="6" s="1"/>
  <c r="ER4810" i="6"/>
  <c r="EP4811" i="6"/>
  <c r="EQ4811" i="6" s="1"/>
  <c r="ER4811" i="6"/>
  <c r="EP4812" i="6"/>
  <c r="EQ4812" i="6" s="1"/>
  <c r="ER4812" i="6"/>
  <c r="EP4813" i="6"/>
  <c r="EQ4813" i="6" s="1"/>
  <c r="ER4813" i="6"/>
  <c r="EP4814" i="6"/>
  <c r="EQ4814" i="6" s="1"/>
  <c r="ER4814" i="6"/>
  <c r="EP4815" i="6"/>
  <c r="EQ4815" i="6" s="1"/>
  <c r="ER4815" i="6"/>
  <c r="EP4816" i="6"/>
  <c r="EQ4816" i="6" s="1"/>
  <c r="ER4816" i="6"/>
  <c r="EP4817" i="6"/>
  <c r="EQ4817" i="6" s="1"/>
  <c r="ER4817" i="6"/>
  <c r="EP4818" i="6"/>
  <c r="EQ4818" i="6" s="1"/>
  <c r="ER4818" i="6"/>
  <c r="EP4819" i="6"/>
  <c r="EQ4819" i="6" s="1"/>
  <c r="ER4819" i="6"/>
  <c r="EP4820" i="6"/>
  <c r="EQ4820" i="6" s="1"/>
  <c r="ER4820" i="6"/>
  <c r="EP4821" i="6"/>
  <c r="EQ4821" i="6" s="1"/>
  <c r="ER4821" i="6"/>
  <c r="EP4822" i="6"/>
  <c r="EQ4822" i="6" s="1"/>
  <c r="ER4822" i="6"/>
  <c r="EP4823" i="6"/>
  <c r="EQ4823" i="6" s="1"/>
  <c r="ER4823" i="6"/>
  <c r="EP4824" i="6"/>
  <c r="EQ4824" i="6" s="1"/>
  <c r="ER4824" i="6"/>
  <c r="EP4825" i="6"/>
  <c r="EQ4825" i="6" s="1"/>
  <c r="ER4825" i="6"/>
  <c r="EP4826" i="6"/>
  <c r="EQ4826" i="6" s="1"/>
  <c r="ER4826" i="6"/>
  <c r="EP4827" i="6"/>
  <c r="EQ4827" i="6" s="1"/>
  <c r="ER4827" i="6"/>
  <c r="EP4828" i="6"/>
  <c r="EQ4828" i="6" s="1"/>
  <c r="ER4828" i="6"/>
  <c r="EP4829" i="6"/>
  <c r="EQ4829" i="6" s="1"/>
  <c r="ER4829" i="6"/>
  <c r="EP4830" i="6"/>
  <c r="EQ4830" i="6" s="1"/>
  <c r="ER4830" i="6"/>
  <c r="EP4831" i="6"/>
  <c r="EQ4831" i="6" s="1"/>
  <c r="ER4831" i="6"/>
  <c r="EP4832" i="6"/>
  <c r="EQ4832" i="6" s="1"/>
  <c r="ER4832" i="6"/>
  <c r="EP4833" i="6"/>
  <c r="EQ4833" i="6" s="1"/>
  <c r="ER4833" i="6"/>
  <c r="EP4834" i="6"/>
  <c r="EQ4834" i="6" s="1"/>
  <c r="ER4834" i="6"/>
  <c r="EP4835" i="6"/>
  <c r="EQ4835" i="6" s="1"/>
  <c r="ER4835" i="6"/>
  <c r="EP4836" i="6"/>
  <c r="EQ4836" i="6" s="1"/>
  <c r="ER4836" i="6"/>
  <c r="EP4837" i="6"/>
  <c r="EQ4837" i="6" s="1"/>
  <c r="ER4837" i="6"/>
  <c r="EP4838" i="6"/>
  <c r="EQ4838" i="6" s="1"/>
  <c r="ER4838" i="6"/>
  <c r="EP4839" i="6"/>
  <c r="EQ4839" i="6" s="1"/>
  <c r="ER4839" i="6"/>
  <c r="EP4840" i="6"/>
  <c r="EQ4840" i="6" s="1"/>
  <c r="ER4840" i="6"/>
  <c r="EP4841" i="6"/>
  <c r="EQ4841" i="6" s="1"/>
  <c r="ER4841" i="6"/>
  <c r="EP4842" i="6"/>
  <c r="EQ4842" i="6" s="1"/>
  <c r="ER4842" i="6"/>
  <c r="EP4843" i="6"/>
  <c r="EQ4843" i="6" s="1"/>
  <c r="ER4843" i="6"/>
  <c r="EP4844" i="6"/>
  <c r="EQ4844" i="6" s="1"/>
  <c r="ER4844" i="6"/>
  <c r="EP4845" i="6"/>
  <c r="EQ4845" i="6" s="1"/>
  <c r="ER4845" i="6"/>
  <c r="EP4846" i="6"/>
  <c r="EQ4846" i="6" s="1"/>
  <c r="ER4846" i="6"/>
  <c r="EP4847" i="6"/>
  <c r="EQ4847" i="6" s="1"/>
  <c r="ER4847" i="6"/>
  <c r="EP4848" i="6"/>
  <c r="EQ4848" i="6" s="1"/>
  <c r="ER4848" i="6"/>
  <c r="EP4849" i="6"/>
  <c r="EQ4849" i="6" s="1"/>
  <c r="ER4849" i="6"/>
  <c r="EP4850" i="6"/>
  <c r="EQ4850" i="6" s="1"/>
  <c r="ER4850" i="6"/>
  <c r="EP4851" i="6"/>
  <c r="EQ4851" i="6" s="1"/>
  <c r="ER4851" i="6"/>
  <c r="EP4852" i="6"/>
  <c r="EQ4852" i="6" s="1"/>
  <c r="ER4852" i="6"/>
  <c r="EP4853" i="6"/>
  <c r="EQ4853" i="6" s="1"/>
  <c r="ER4853" i="6"/>
  <c r="EP4854" i="6"/>
  <c r="EQ4854" i="6" s="1"/>
  <c r="ER4854" i="6"/>
  <c r="EP4855" i="6"/>
  <c r="EQ4855" i="6" s="1"/>
  <c r="ER4855" i="6"/>
  <c r="EP4856" i="6"/>
  <c r="EQ4856" i="6" s="1"/>
  <c r="ER4856" i="6"/>
  <c r="EP4857" i="6"/>
  <c r="EQ4857" i="6" s="1"/>
  <c r="ER4857" i="6"/>
  <c r="EP4858" i="6"/>
  <c r="EQ4858" i="6" s="1"/>
  <c r="ER4858" i="6"/>
  <c r="EP4859" i="6"/>
  <c r="EQ4859" i="6" s="1"/>
  <c r="ER4859" i="6"/>
  <c r="EP4860" i="6"/>
  <c r="EQ4860" i="6" s="1"/>
  <c r="ER4860" i="6"/>
  <c r="EP4861" i="6"/>
  <c r="EQ4861" i="6" s="1"/>
  <c r="ER4861" i="6"/>
  <c r="EP4862" i="6"/>
  <c r="EQ4862" i="6" s="1"/>
  <c r="ER4862" i="6"/>
  <c r="EP4863" i="6"/>
  <c r="EQ4863" i="6" s="1"/>
  <c r="ER4863" i="6"/>
  <c r="EP4864" i="6"/>
  <c r="EQ4864" i="6" s="1"/>
  <c r="ER4864" i="6"/>
  <c r="EP4865" i="6"/>
  <c r="EQ4865" i="6" s="1"/>
  <c r="ER4865" i="6"/>
  <c r="EP4866" i="6"/>
  <c r="EQ4866" i="6" s="1"/>
  <c r="ER4866" i="6"/>
  <c r="EP4867" i="6"/>
  <c r="EQ4867" i="6" s="1"/>
  <c r="ER4867" i="6"/>
  <c r="EP4868" i="6"/>
  <c r="EQ4868" i="6" s="1"/>
  <c r="ER4868" i="6"/>
  <c r="EP4869" i="6"/>
  <c r="EQ4869" i="6" s="1"/>
  <c r="ER4869" i="6"/>
  <c r="EP4870" i="6"/>
  <c r="EQ4870" i="6" s="1"/>
  <c r="ER4870" i="6"/>
  <c r="EP4871" i="6"/>
  <c r="EQ4871" i="6" s="1"/>
  <c r="ER4871" i="6"/>
  <c r="EP4872" i="6"/>
  <c r="EQ4872" i="6" s="1"/>
  <c r="ER4872" i="6"/>
  <c r="EP4873" i="6"/>
  <c r="EQ4873" i="6" s="1"/>
  <c r="ER4873" i="6"/>
  <c r="EP4874" i="6"/>
  <c r="EQ4874" i="6" s="1"/>
  <c r="ER4874" i="6"/>
  <c r="EP4875" i="6"/>
  <c r="EQ4875" i="6" s="1"/>
  <c r="ER4875" i="6"/>
  <c r="EP4876" i="6"/>
  <c r="EQ4876" i="6" s="1"/>
  <c r="ER4876" i="6"/>
  <c r="EP4877" i="6"/>
  <c r="EQ4877" i="6" s="1"/>
  <c r="ER4877" i="6"/>
  <c r="EP4878" i="6"/>
  <c r="EQ4878" i="6" s="1"/>
  <c r="ER4878" i="6"/>
  <c r="EP4879" i="6"/>
  <c r="EQ4879" i="6" s="1"/>
  <c r="ER4879" i="6"/>
  <c r="EP4880" i="6"/>
  <c r="EQ4880" i="6" s="1"/>
  <c r="ER4880" i="6"/>
  <c r="EP4881" i="6"/>
  <c r="EQ4881" i="6" s="1"/>
  <c r="ER4881" i="6"/>
  <c r="EP4882" i="6"/>
  <c r="EQ4882" i="6" s="1"/>
  <c r="ER4882" i="6"/>
  <c r="EP4883" i="6"/>
  <c r="EQ4883" i="6" s="1"/>
  <c r="ER4883" i="6"/>
  <c r="EP4884" i="6"/>
  <c r="EQ4884" i="6" s="1"/>
  <c r="ER4884" i="6"/>
  <c r="EP4885" i="6"/>
  <c r="EQ4885" i="6" s="1"/>
  <c r="ER4885" i="6"/>
  <c r="EP4886" i="6"/>
  <c r="EQ4886" i="6" s="1"/>
  <c r="ER4886" i="6"/>
  <c r="EP4887" i="6"/>
  <c r="EQ4887" i="6" s="1"/>
  <c r="ER4887" i="6"/>
  <c r="EP4888" i="6"/>
  <c r="EQ4888" i="6" s="1"/>
  <c r="ER4888" i="6"/>
  <c r="EP4889" i="6"/>
  <c r="EQ4889" i="6" s="1"/>
  <c r="ER4889" i="6"/>
  <c r="EP4890" i="6"/>
  <c r="EQ4890" i="6" s="1"/>
  <c r="ER4890" i="6"/>
  <c r="EP4891" i="6"/>
  <c r="EQ4891" i="6" s="1"/>
  <c r="ER4891" i="6"/>
  <c r="EP4892" i="6"/>
  <c r="EQ4892" i="6" s="1"/>
  <c r="ER4892" i="6"/>
  <c r="EP4893" i="6"/>
  <c r="EQ4893" i="6" s="1"/>
  <c r="ER4893" i="6"/>
  <c r="EP4894" i="6"/>
  <c r="EQ4894" i="6" s="1"/>
  <c r="ER4894" i="6"/>
  <c r="EP4895" i="6"/>
  <c r="EQ4895" i="6" s="1"/>
  <c r="ER4895" i="6"/>
  <c r="EP4896" i="6"/>
  <c r="EQ4896" i="6" s="1"/>
  <c r="ER4896" i="6"/>
  <c r="EP4897" i="6"/>
  <c r="EQ4897" i="6" s="1"/>
  <c r="ER4897" i="6"/>
  <c r="EP4898" i="6"/>
  <c r="EQ4898" i="6" s="1"/>
  <c r="ER4898" i="6"/>
  <c r="EP4899" i="6"/>
  <c r="EQ4899" i="6" s="1"/>
  <c r="ER4899" i="6"/>
  <c r="EP4900" i="6"/>
  <c r="EQ4900" i="6" s="1"/>
  <c r="ER4900" i="6"/>
  <c r="EP4901" i="6"/>
  <c r="EQ4901" i="6" s="1"/>
  <c r="ER4901" i="6"/>
  <c r="EP4902" i="6"/>
  <c r="EQ4902" i="6" s="1"/>
  <c r="ER4902" i="6"/>
  <c r="EP4903" i="6"/>
  <c r="EQ4903" i="6" s="1"/>
  <c r="ER4903" i="6"/>
  <c r="EP4904" i="6"/>
  <c r="EQ4904" i="6" s="1"/>
  <c r="ER4904" i="6"/>
  <c r="EP4905" i="6"/>
  <c r="EQ4905" i="6" s="1"/>
  <c r="ER4905" i="6"/>
  <c r="EP4906" i="6"/>
  <c r="EQ4906" i="6" s="1"/>
  <c r="ER4906" i="6"/>
  <c r="EP4907" i="6"/>
  <c r="EQ4907" i="6" s="1"/>
  <c r="ER4907" i="6"/>
  <c r="EP4908" i="6"/>
  <c r="EQ4908" i="6" s="1"/>
  <c r="ER4908" i="6"/>
  <c r="EP4909" i="6"/>
  <c r="EQ4909" i="6" s="1"/>
  <c r="ER4909" i="6"/>
  <c r="EP4910" i="6"/>
  <c r="EQ4910" i="6" s="1"/>
  <c r="ER4910" i="6"/>
  <c r="EP4911" i="6"/>
  <c r="EQ4911" i="6" s="1"/>
  <c r="ER4911" i="6"/>
  <c r="EP4912" i="6"/>
  <c r="EQ4912" i="6" s="1"/>
  <c r="ER4912" i="6"/>
  <c r="EP4913" i="6"/>
  <c r="EQ4913" i="6" s="1"/>
  <c r="ER4913" i="6"/>
  <c r="EP4914" i="6"/>
  <c r="EQ4914" i="6" s="1"/>
  <c r="ER4914" i="6"/>
  <c r="EP4915" i="6"/>
  <c r="EQ4915" i="6" s="1"/>
  <c r="ER4915" i="6"/>
  <c r="EP4916" i="6"/>
  <c r="EQ4916" i="6" s="1"/>
  <c r="ER4916" i="6"/>
  <c r="EP4917" i="6"/>
  <c r="EQ4917" i="6" s="1"/>
  <c r="ER4917" i="6"/>
  <c r="EP4918" i="6"/>
  <c r="EQ4918" i="6" s="1"/>
  <c r="ER4918" i="6"/>
  <c r="EP4919" i="6"/>
  <c r="EQ4919" i="6" s="1"/>
  <c r="ER4919" i="6"/>
  <c r="EP4920" i="6"/>
  <c r="EQ4920" i="6" s="1"/>
  <c r="ER4920" i="6"/>
  <c r="EP4921" i="6"/>
  <c r="EQ4921" i="6" s="1"/>
  <c r="ER4921" i="6"/>
  <c r="EP4922" i="6"/>
  <c r="EQ4922" i="6" s="1"/>
  <c r="ER4922" i="6"/>
  <c r="EP4923" i="6"/>
  <c r="EQ4923" i="6" s="1"/>
  <c r="ER4923" i="6"/>
  <c r="EP4924" i="6"/>
  <c r="EQ4924" i="6" s="1"/>
  <c r="ER4924" i="6"/>
  <c r="EP4925" i="6"/>
  <c r="EQ4925" i="6" s="1"/>
  <c r="ER4925" i="6"/>
  <c r="EP4926" i="6"/>
  <c r="EQ4926" i="6" s="1"/>
  <c r="ER4926" i="6"/>
  <c r="EP4927" i="6"/>
  <c r="EQ4927" i="6" s="1"/>
  <c r="ER4927" i="6"/>
  <c r="EP4928" i="6"/>
  <c r="EQ4928" i="6" s="1"/>
  <c r="ER4928" i="6"/>
  <c r="EP4929" i="6"/>
  <c r="EQ4929" i="6" s="1"/>
  <c r="ER4929" i="6"/>
  <c r="EP4930" i="6"/>
  <c r="EQ4930" i="6" s="1"/>
  <c r="ER4930" i="6"/>
  <c r="EP4931" i="6"/>
  <c r="EQ4931" i="6" s="1"/>
  <c r="ER4931" i="6"/>
  <c r="EP4932" i="6"/>
  <c r="EQ4932" i="6" s="1"/>
  <c r="ER4932" i="6"/>
  <c r="EP4933" i="6"/>
  <c r="EQ4933" i="6" s="1"/>
  <c r="ER4933" i="6"/>
  <c r="EP4934" i="6"/>
  <c r="EQ4934" i="6" s="1"/>
  <c r="ER4934" i="6"/>
  <c r="EP4935" i="6"/>
  <c r="EQ4935" i="6" s="1"/>
  <c r="ER4935" i="6"/>
  <c r="EP4936" i="6"/>
  <c r="EQ4936" i="6" s="1"/>
  <c r="ER4936" i="6"/>
  <c r="EP4937" i="6"/>
  <c r="EQ4937" i="6" s="1"/>
  <c r="ER4937" i="6"/>
  <c r="EP4938" i="6"/>
  <c r="EQ4938" i="6" s="1"/>
  <c r="ER4938" i="6"/>
  <c r="EP4939" i="6"/>
  <c r="EQ4939" i="6" s="1"/>
  <c r="ER4939" i="6"/>
  <c r="EP4940" i="6"/>
  <c r="EQ4940" i="6" s="1"/>
  <c r="ER4940" i="6"/>
  <c r="EP4941" i="6"/>
  <c r="EQ4941" i="6" s="1"/>
  <c r="ER4941" i="6"/>
  <c r="EP4942" i="6"/>
  <c r="EQ4942" i="6" s="1"/>
  <c r="ER4942" i="6"/>
  <c r="EP4943" i="6"/>
  <c r="EQ4943" i="6" s="1"/>
  <c r="ER4943" i="6"/>
  <c r="EP4944" i="6"/>
  <c r="EQ4944" i="6" s="1"/>
  <c r="ER4944" i="6"/>
  <c r="EP4945" i="6"/>
  <c r="EQ4945" i="6" s="1"/>
  <c r="ER4945" i="6"/>
  <c r="EP4946" i="6"/>
  <c r="EQ4946" i="6" s="1"/>
  <c r="ER4946" i="6"/>
  <c r="EP4947" i="6"/>
  <c r="EQ4947" i="6" s="1"/>
  <c r="ER4947" i="6"/>
  <c r="EP4948" i="6"/>
  <c r="EQ4948" i="6" s="1"/>
  <c r="ER4948" i="6"/>
  <c r="EP4949" i="6"/>
  <c r="EQ4949" i="6" s="1"/>
  <c r="ER4949" i="6"/>
  <c r="EP4950" i="6"/>
  <c r="EQ4950" i="6" s="1"/>
  <c r="ER4950" i="6"/>
  <c r="EP4951" i="6"/>
  <c r="EQ4951" i="6" s="1"/>
  <c r="ER4951" i="6"/>
  <c r="EP4952" i="6"/>
  <c r="EQ4952" i="6" s="1"/>
  <c r="ER4952" i="6"/>
  <c r="EP4953" i="6"/>
  <c r="EQ4953" i="6" s="1"/>
  <c r="ER4953" i="6"/>
  <c r="EP4954" i="6"/>
  <c r="EQ4954" i="6" s="1"/>
  <c r="ER4954" i="6"/>
  <c r="EP4955" i="6"/>
  <c r="EQ4955" i="6" s="1"/>
  <c r="ER4955" i="6"/>
  <c r="EP4956" i="6"/>
  <c r="EQ4956" i="6" s="1"/>
  <c r="ER4956" i="6"/>
  <c r="EP4957" i="6"/>
  <c r="EQ4957" i="6" s="1"/>
  <c r="ER4957" i="6"/>
  <c r="EP4958" i="6"/>
  <c r="EQ4958" i="6" s="1"/>
  <c r="ER4958" i="6"/>
  <c r="EP4959" i="6"/>
  <c r="EQ4959" i="6" s="1"/>
  <c r="ER4959" i="6"/>
  <c r="EP4960" i="6"/>
  <c r="EQ4960" i="6" s="1"/>
  <c r="ER4960" i="6"/>
  <c r="EP4961" i="6"/>
  <c r="EQ4961" i="6" s="1"/>
  <c r="ER4961" i="6"/>
  <c r="EP4962" i="6"/>
  <c r="EQ4962" i="6" s="1"/>
  <c r="ER4962" i="6"/>
  <c r="EP4963" i="6"/>
  <c r="EQ4963" i="6" s="1"/>
  <c r="ER4963" i="6"/>
  <c r="EP4964" i="6"/>
  <c r="EQ4964" i="6" s="1"/>
  <c r="ER4964" i="6"/>
  <c r="EP4965" i="6"/>
  <c r="EQ4965" i="6" s="1"/>
  <c r="ER4965" i="6"/>
  <c r="EP4966" i="6"/>
  <c r="EQ4966" i="6" s="1"/>
  <c r="ER4966" i="6"/>
  <c r="EP4967" i="6"/>
  <c r="EQ4967" i="6" s="1"/>
  <c r="ER4967" i="6"/>
  <c r="EP4968" i="6"/>
  <c r="EQ4968" i="6" s="1"/>
  <c r="ER4968" i="6"/>
  <c r="EP4969" i="6"/>
  <c r="EQ4969" i="6" s="1"/>
  <c r="ER4969" i="6"/>
  <c r="EP4970" i="6"/>
  <c r="EQ4970" i="6" s="1"/>
  <c r="ER4970" i="6"/>
  <c r="EP4971" i="6"/>
  <c r="EQ4971" i="6" s="1"/>
  <c r="ER4971" i="6"/>
  <c r="EP4972" i="6"/>
  <c r="EQ4972" i="6" s="1"/>
  <c r="ER4972" i="6"/>
  <c r="EP4973" i="6"/>
  <c r="EQ4973" i="6" s="1"/>
  <c r="ER4973" i="6"/>
  <c r="EP4974" i="6"/>
  <c r="EQ4974" i="6" s="1"/>
  <c r="ER4974" i="6"/>
  <c r="EP4975" i="6"/>
  <c r="EQ4975" i="6" s="1"/>
  <c r="ER4975" i="6"/>
  <c r="EP4976" i="6"/>
  <c r="EQ4976" i="6" s="1"/>
  <c r="ER4976" i="6"/>
  <c r="EP4977" i="6"/>
  <c r="EQ4977" i="6" s="1"/>
  <c r="ER4977" i="6"/>
  <c r="EP4978" i="6"/>
  <c r="EQ4978" i="6" s="1"/>
  <c r="ER4978" i="6"/>
  <c r="EP4979" i="6"/>
  <c r="EQ4979" i="6" s="1"/>
  <c r="ER4979" i="6"/>
  <c r="EP4980" i="6"/>
  <c r="EQ4980" i="6" s="1"/>
  <c r="ER4980" i="6"/>
  <c r="EP4981" i="6"/>
  <c r="EQ4981" i="6" s="1"/>
  <c r="ER4981" i="6"/>
  <c r="EP4982" i="6"/>
  <c r="EQ4982" i="6" s="1"/>
  <c r="ER4982" i="6"/>
  <c r="EP4983" i="6"/>
  <c r="EQ4983" i="6" s="1"/>
  <c r="ER4983" i="6"/>
  <c r="EP4984" i="6"/>
  <c r="EQ4984" i="6" s="1"/>
  <c r="ER4984" i="6"/>
  <c r="EP4985" i="6"/>
  <c r="EQ4985" i="6" s="1"/>
  <c r="ER4985" i="6"/>
  <c r="EP4986" i="6"/>
  <c r="EQ4986" i="6" s="1"/>
  <c r="ER4986" i="6"/>
  <c r="EP4987" i="6"/>
  <c r="EQ4987" i="6" s="1"/>
  <c r="ER4987" i="6"/>
  <c r="EP4988" i="6"/>
  <c r="EQ4988" i="6" s="1"/>
  <c r="ER4988" i="6"/>
  <c r="EP4989" i="6"/>
  <c r="EQ4989" i="6" s="1"/>
  <c r="ER4989" i="6"/>
  <c r="EP4990" i="6"/>
  <c r="EQ4990" i="6" s="1"/>
  <c r="ER4990" i="6"/>
  <c r="EP4991" i="6"/>
  <c r="EQ4991" i="6" s="1"/>
  <c r="ER4991" i="6"/>
  <c r="EP4992" i="6"/>
  <c r="EQ4992" i="6" s="1"/>
  <c r="ER4992" i="6"/>
  <c r="EP4993" i="6"/>
  <c r="EQ4993" i="6" s="1"/>
  <c r="ER4993" i="6"/>
  <c r="EP4994" i="6"/>
  <c r="EQ4994" i="6" s="1"/>
  <c r="ER4994" i="6"/>
  <c r="EP4995" i="6"/>
  <c r="EQ4995" i="6" s="1"/>
  <c r="ER4995" i="6"/>
  <c r="EP4996" i="6"/>
  <c r="EQ4996" i="6" s="1"/>
  <c r="ER4996" i="6"/>
  <c r="EP4997" i="6"/>
  <c r="EQ4997" i="6" s="1"/>
  <c r="ER4997" i="6"/>
  <c r="EP4998" i="6"/>
  <c r="EQ4998" i="6" s="1"/>
  <c r="ER4998" i="6"/>
  <c r="EP4999" i="6"/>
  <c r="EQ4999" i="6" s="1"/>
  <c r="ER4999" i="6"/>
  <c r="EP5000" i="6"/>
  <c r="EQ5000" i="6" s="1"/>
  <c r="ER5000" i="6"/>
  <c r="EP5001" i="6"/>
  <c r="EQ5001" i="6" s="1"/>
  <c r="ER5001" i="6"/>
  <c r="EP5002" i="6"/>
  <c r="EQ5002" i="6" s="1"/>
  <c r="ER5002" i="6"/>
  <c r="EP5003" i="6"/>
  <c r="EQ5003" i="6" s="1"/>
  <c r="ER5003" i="6"/>
  <c r="EP5004" i="6"/>
  <c r="EQ5004" i="6" s="1"/>
  <c r="ER5004" i="6"/>
  <c r="EP5005" i="6"/>
  <c r="EQ5005" i="6" s="1"/>
  <c r="ER5005" i="6"/>
  <c r="EP5006" i="6"/>
  <c r="EQ5006" i="6" s="1"/>
  <c r="ER5006" i="6"/>
  <c r="EP5007" i="6"/>
  <c r="EQ5007" i="6" s="1"/>
  <c r="ER5007" i="6"/>
  <c r="EP5008" i="6"/>
  <c r="EQ5008" i="6" s="1"/>
  <c r="ER5008" i="6"/>
  <c r="EP5009" i="6"/>
  <c r="EQ5009" i="6" s="1"/>
  <c r="ER5009" i="6"/>
  <c r="EP5010" i="6"/>
  <c r="EQ5010" i="6" s="1"/>
  <c r="ER5010" i="6"/>
  <c r="EP5011" i="6"/>
  <c r="EQ5011" i="6" s="1"/>
  <c r="ER5011" i="6"/>
  <c r="EP5012" i="6"/>
  <c r="EQ5012" i="6" s="1"/>
  <c r="ER5012" i="6"/>
  <c r="EP5013" i="6"/>
  <c r="EQ5013" i="6" s="1"/>
  <c r="ER5013" i="6"/>
  <c r="EP5014" i="6"/>
  <c r="EQ5014" i="6" s="1"/>
  <c r="ER5014" i="6"/>
  <c r="EP5015" i="6"/>
  <c r="EQ5015" i="6" s="1"/>
  <c r="ER5015" i="6"/>
  <c r="EP5016" i="6"/>
  <c r="EQ5016" i="6" s="1"/>
  <c r="ER5016" i="6"/>
  <c r="EP5017" i="6"/>
  <c r="EQ5017" i="6" s="1"/>
  <c r="ER5017" i="6"/>
  <c r="EP5018" i="6"/>
  <c r="EQ5018" i="6" s="1"/>
  <c r="ER5018" i="6"/>
  <c r="EP5019" i="6"/>
  <c r="EQ5019" i="6" s="1"/>
  <c r="ER5019" i="6"/>
  <c r="EP5020" i="6"/>
  <c r="EQ5020" i="6" s="1"/>
  <c r="ER5020" i="6"/>
  <c r="EP5021" i="6"/>
  <c r="EQ5021" i="6" s="1"/>
  <c r="ER5021" i="6"/>
  <c r="EP5022" i="6"/>
  <c r="EQ5022" i="6" s="1"/>
  <c r="ER5022" i="6"/>
  <c r="EP5023" i="6"/>
  <c r="EQ5023" i="6" s="1"/>
  <c r="ER5023" i="6"/>
  <c r="EP5024" i="6"/>
  <c r="EQ5024" i="6" s="1"/>
  <c r="ER5024" i="6"/>
  <c r="EP5025" i="6"/>
  <c r="EQ5025" i="6" s="1"/>
  <c r="ER5025" i="6"/>
  <c r="EP5026" i="6"/>
  <c r="EQ5026" i="6" s="1"/>
  <c r="ER5026" i="6"/>
  <c r="EP5027" i="6"/>
  <c r="EQ5027" i="6" s="1"/>
  <c r="ER5027" i="6"/>
  <c r="EP5028" i="6"/>
  <c r="EQ5028" i="6" s="1"/>
  <c r="ER5028" i="6"/>
  <c r="EP5029" i="6"/>
  <c r="EQ5029" i="6" s="1"/>
  <c r="ER5029" i="6"/>
  <c r="EP5030" i="6"/>
  <c r="EQ5030" i="6" s="1"/>
  <c r="ER5030" i="6"/>
  <c r="EP5031" i="6"/>
  <c r="EQ5031" i="6" s="1"/>
  <c r="ER5031" i="6"/>
  <c r="EP5032" i="6"/>
  <c r="EQ5032" i="6" s="1"/>
  <c r="ER5032" i="6"/>
  <c r="EP5033" i="6"/>
  <c r="EQ5033" i="6" s="1"/>
  <c r="ER5033" i="6"/>
  <c r="EP5034" i="6"/>
  <c r="EQ5034" i="6" s="1"/>
  <c r="ER5034" i="6"/>
  <c r="EP5035" i="6"/>
  <c r="EQ5035" i="6" s="1"/>
  <c r="ER5035" i="6"/>
  <c r="EP5036" i="6"/>
  <c r="EQ5036" i="6" s="1"/>
  <c r="ER5036" i="6"/>
  <c r="EP5037" i="6"/>
  <c r="EQ5037" i="6" s="1"/>
  <c r="ER5037" i="6"/>
  <c r="EP5038" i="6"/>
  <c r="EQ5038" i="6" s="1"/>
  <c r="ER5038" i="6"/>
  <c r="EP5039" i="6"/>
  <c r="EQ5039" i="6" s="1"/>
  <c r="ER5039" i="6"/>
  <c r="EP5040" i="6"/>
  <c r="EQ5040" i="6" s="1"/>
  <c r="ER5040" i="6"/>
  <c r="EP5041" i="6"/>
  <c r="EQ5041" i="6" s="1"/>
  <c r="ER5041" i="6"/>
  <c r="EP5042" i="6"/>
  <c r="EQ5042" i="6" s="1"/>
  <c r="ER5042" i="6"/>
  <c r="EP5043" i="6"/>
  <c r="EQ5043" i="6" s="1"/>
  <c r="ER5043" i="6"/>
  <c r="EP5044" i="6"/>
  <c r="EQ5044" i="6" s="1"/>
  <c r="ER5044" i="6"/>
  <c r="EP5045" i="6"/>
  <c r="EQ5045" i="6" s="1"/>
  <c r="ER5045" i="6"/>
  <c r="EP5046" i="6"/>
  <c r="EQ5046" i="6" s="1"/>
  <c r="ER5046" i="6"/>
  <c r="EP5047" i="6"/>
  <c r="EQ5047" i="6" s="1"/>
  <c r="ER5047" i="6"/>
  <c r="EP5048" i="6"/>
  <c r="EQ5048" i="6" s="1"/>
  <c r="ER5048" i="6"/>
  <c r="EP5049" i="6"/>
  <c r="EQ5049" i="6" s="1"/>
  <c r="ER5049" i="6"/>
  <c r="EP5050" i="6"/>
  <c r="EQ5050" i="6" s="1"/>
  <c r="ER5050" i="6"/>
  <c r="EP5051" i="6"/>
  <c r="EQ5051" i="6" s="1"/>
  <c r="ER5051" i="6"/>
  <c r="EP5052" i="6"/>
  <c r="EQ5052" i="6" s="1"/>
  <c r="ER5052" i="6"/>
  <c r="EP5053" i="6"/>
  <c r="EQ5053" i="6" s="1"/>
  <c r="ER5053" i="6"/>
  <c r="EP5054" i="6"/>
  <c r="EQ5054" i="6" s="1"/>
  <c r="ER5054" i="6"/>
  <c r="EP5055" i="6"/>
  <c r="EQ5055" i="6" s="1"/>
  <c r="ER5055" i="6"/>
  <c r="EP5056" i="6"/>
  <c r="EQ5056" i="6" s="1"/>
  <c r="ER5056" i="6"/>
  <c r="EP5057" i="6"/>
  <c r="EQ5057" i="6" s="1"/>
  <c r="ER5057" i="6"/>
  <c r="EP5058" i="6"/>
  <c r="EQ5058" i="6" s="1"/>
  <c r="ER5058" i="6"/>
  <c r="EP5059" i="6"/>
  <c r="EQ5059" i="6" s="1"/>
  <c r="ER5059" i="6"/>
  <c r="EP5060" i="6"/>
  <c r="EQ5060" i="6" s="1"/>
  <c r="ER5060" i="6"/>
  <c r="EP5061" i="6"/>
  <c r="EQ5061" i="6" s="1"/>
  <c r="ER5061" i="6"/>
  <c r="EP5062" i="6"/>
  <c r="EQ5062" i="6" s="1"/>
  <c r="ER5062" i="6"/>
  <c r="EP5063" i="6"/>
  <c r="EQ5063" i="6" s="1"/>
  <c r="ER5063" i="6"/>
  <c r="EP5064" i="6"/>
  <c r="EQ5064" i="6" s="1"/>
  <c r="ER5064" i="6"/>
  <c r="EP5065" i="6"/>
  <c r="EQ5065" i="6" s="1"/>
  <c r="ER5065" i="6"/>
  <c r="EP5066" i="6"/>
  <c r="EQ5066" i="6" s="1"/>
  <c r="ER5066" i="6"/>
  <c r="EP5067" i="6"/>
  <c r="EQ5067" i="6" s="1"/>
  <c r="ER5067" i="6"/>
  <c r="EP5068" i="6"/>
  <c r="EQ5068" i="6" s="1"/>
  <c r="ER5068" i="6"/>
  <c r="EP5069" i="6"/>
  <c r="EQ5069" i="6" s="1"/>
  <c r="ER5069" i="6"/>
  <c r="EP5070" i="6"/>
  <c r="EQ5070" i="6" s="1"/>
  <c r="ER5070" i="6"/>
  <c r="EP5071" i="6"/>
  <c r="EQ5071" i="6" s="1"/>
  <c r="ER5071" i="6"/>
  <c r="EP5072" i="6"/>
  <c r="EQ5072" i="6" s="1"/>
  <c r="ER5072" i="6"/>
  <c r="EP5073" i="6"/>
  <c r="EQ5073" i="6" s="1"/>
  <c r="ER5073" i="6"/>
  <c r="EP5074" i="6"/>
  <c r="EQ5074" i="6" s="1"/>
  <c r="ER5074" i="6"/>
  <c r="EP5075" i="6"/>
  <c r="EQ5075" i="6" s="1"/>
  <c r="ER5075" i="6"/>
  <c r="EP5076" i="6"/>
  <c r="EQ5076" i="6" s="1"/>
  <c r="ER5076" i="6"/>
  <c r="EP5077" i="6"/>
  <c r="EQ5077" i="6" s="1"/>
  <c r="ER5077" i="6"/>
  <c r="EP5078" i="6"/>
  <c r="EQ5078" i="6" s="1"/>
  <c r="ER5078" i="6"/>
  <c r="EP5079" i="6"/>
  <c r="EQ5079" i="6" s="1"/>
  <c r="ER5079" i="6"/>
  <c r="EP5080" i="6"/>
  <c r="EQ5080" i="6" s="1"/>
  <c r="ER5080" i="6"/>
  <c r="EP5081" i="6"/>
  <c r="EQ5081" i="6" s="1"/>
  <c r="ER5081" i="6"/>
  <c r="EP5082" i="6"/>
  <c r="EQ5082" i="6" s="1"/>
  <c r="ER5082" i="6"/>
  <c r="EP5083" i="6"/>
  <c r="EQ5083" i="6" s="1"/>
  <c r="ER5083" i="6"/>
  <c r="EP5084" i="6"/>
  <c r="EQ5084" i="6" s="1"/>
  <c r="ER5084" i="6"/>
  <c r="EP5085" i="6"/>
  <c r="EQ5085" i="6" s="1"/>
  <c r="ER5085" i="6"/>
  <c r="EP5086" i="6"/>
  <c r="EQ5086" i="6" s="1"/>
  <c r="ER5086" i="6"/>
  <c r="EP5087" i="6"/>
  <c r="EQ5087" i="6" s="1"/>
  <c r="ER5087" i="6"/>
  <c r="EP5088" i="6"/>
  <c r="EQ5088" i="6" s="1"/>
  <c r="ER5088" i="6"/>
  <c r="EP5089" i="6"/>
  <c r="EQ5089" i="6" s="1"/>
  <c r="ER5089" i="6"/>
  <c r="EP5090" i="6"/>
  <c r="EQ5090" i="6" s="1"/>
  <c r="ER5090" i="6"/>
  <c r="EP5091" i="6"/>
  <c r="EQ5091" i="6" s="1"/>
  <c r="ER5091" i="6"/>
  <c r="EP5092" i="6"/>
  <c r="EQ5092" i="6" s="1"/>
  <c r="ER5092" i="6"/>
  <c r="EP5093" i="6"/>
  <c r="EQ5093" i="6" s="1"/>
  <c r="ER5093" i="6"/>
  <c r="EP5094" i="6"/>
  <c r="EQ5094" i="6" s="1"/>
  <c r="ER5094" i="6"/>
  <c r="EP5095" i="6"/>
  <c r="EQ5095" i="6" s="1"/>
  <c r="ER5095" i="6"/>
  <c r="EP5096" i="6"/>
  <c r="EQ5096" i="6" s="1"/>
  <c r="ER5096" i="6"/>
  <c r="EP5097" i="6"/>
  <c r="EQ5097" i="6" s="1"/>
  <c r="ER5097" i="6"/>
  <c r="EP5098" i="6"/>
  <c r="EQ5098" i="6" s="1"/>
  <c r="ER5098" i="6"/>
  <c r="EP5099" i="6"/>
  <c r="EQ5099" i="6" s="1"/>
  <c r="ER5099" i="6"/>
  <c r="EP5100" i="6"/>
  <c r="EQ5100" i="6" s="1"/>
  <c r="ER5100" i="6"/>
  <c r="EP5101" i="6"/>
  <c r="EQ5101" i="6" s="1"/>
  <c r="ER5101" i="6"/>
  <c r="EP5102" i="6"/>
  <c r="EQ5102" i="6" s="1"/>
  <c r="ER5102" i="6"/>
  <c r="EP5103" i="6"/>
  <c r="EQ5103" i="6" s="1"/>
  <c r="ER5103" i="6"/>
  <c r="EP5104" i="6"/>
  <c r="EQ5104" i="6" s="1"/>
  <c r="ER5104" i="6"/>
  <c r="EP5105" i="6"/>
  <c r="EQ5105" i="6" s="1"/>
  <c r="ER5105" i="6"/>
  <c r="EP5106" i="6"/>
  <c r="EQ5106" i="6" s="1"/>
  <c r="ER5106" i="6"/>
  <c r="EP5107" i="6"/>
  <c r="EQ5107" i="6" s="1"/>
  <c r="ER5107" i="6"/>
  <c r="EP5108" i="6"/>
  <c r="EQ5108" i="6" s="1"/>
  <c r="ER5108" i="6"/>
  <c r="EP5109" i="6"/>
  <c r="EQ5109" i="6" s="1"/>
  <c r="ER5109" i="6"/>
  <c r="EP5110" i="6"/>
  <c r="EQ5110" i="6" s="1"/>
  <c r="ER5110" i="6"/>
  <c r="EP5111" i="6"/>
  <c r="EQ5111" i="6" s="1"/>
  <c r="ER5111" i="6"/>
  <c r="EP5112" i="6"/>
  <c r="EQ5112" i="6" s="1"/>
  <c r="ER5112" i="6"/>
  <c r="EP5113" i="6"/>
  <c r="EQ5113" i="6" s="1"/>
  <c r="ER5113" i="6"/>
  <c r="EP5114" i="6"/>
  <c r="EQ5114" i="6" s="1"/>
  <c r="ER5114" i="6"/>
  <c r="EP5115" i="6"/>
  <c r="EQ5115" i="6" s="1"/>
  <c r="ER5115" i="6"/>
  <c r="EP5116" i="6"/>
  <c r="EQ5116" i="6" s="1"/>
  <c r="ER5116" i="6"/>
  <c r="EP5117" i="6"/>
  <c r="EQ5117" i="6" s="1"/>
  <c r="ER5117" i="6"/>
  <c r="EP5118" i="6"/>
  <c r="EQ5118" i="6" s="1"/>
  <c r="ER5118" i="6"/>
  <c r="EP5119" i="6"/>
  <c r="EQ5119" i="6" s="1"/>
  <c r="ER5119" i="6"/>
  <c r="EP5120" i="6"/>
  <c r="EQ5120" i="6" s="1"/>
  <c r="ER5120" i="6"/>
  <c r="EP5121" i="6"/>
  <c r="EQ5121" i="6" s="1"/>
  <c r="ER5121" i="6"/>
  <c r="EP5122" i="6"/>
  <c r="EQ5122" i="6" s="1"/>
  <c r="ER5122" i="6"/>
  <c r="EP5123" i="6"/>
  <c r="EQ5123" i="6" s="1"/>
  <c r="ER5123" i="6"/>
  <c r="EP5124" i="6"/>
  <c r="EQ5124" i="6" s="1"/>
  <c r="ER5124" i="6"/>
  <c r="EP5125" i="6"/>
  <c r="EQ5125" i="6" s="1"/>
  <c r="ER5125" i="6"/>
  <c r="EP5126" i="6"/>
  <c r="EQ5126" i="6" s="1"/>
  <c r="ER5126" i="6"/>
  <c r="EP5127" i="6"/>
  <c r="EQ5127" i="6" s="1"/>
  <c r="ER5127" i="6"/>
  <c r="EP5128" i="6"/>
  <c r="EQ5128" i="6" s="1"/>
  <c r="ER5128" i="6"/>
  <c r="EP5129" i="6"/>
  <c r="EQ5129" i="6" s="1"/>
  <c r="ER5129" i="6"/>
  <c r="EP5130" i="6"/>
  <c r="EQ5130" i="6" s="1"/>
  <c r="ER5130" i="6"/>
  <c r="EP5131" i="6"/>
  <c r="EQ5131" i="6" s="1"/>
  <c r="ER5131" i="6"/>
  <c r="EP5132" i="6"/>
  <c r="EQ5132" i="6" s="1"/>
  <c r="ER5132" i="6"/>
  <c r="EP5133" i="6"/>
  <c r="EQ5133" i="6" s="1"/>
  <c r="ER5133" i="6"/>
  <c r="EP5134" i="6"/>
  <c r="EQ5134" i="6" s="1"/>
  <c r="ER5134" i="6"/>
  <c r="EP5135" i="6"/>
  <c r="EQ5135" i="6" s="1"/>
  <c r="ER5135" i="6"/>
  <c r="EP5136" i="6"/>
  <c r="EQ5136" i="6" s="1"/>
  <c r="ER5136" i="6"/>
  <c r="EP5137" i="6"/>
  <c r="EQ5137" i="6" s="1"/>
  <c r="ER5137" i="6"/>
  <c r="EP5138" i="6"/>
  <c r="EQ5138" i="6" s="1"/>
  <c r="ER5138" i="6"/>
  <c r="EP5139" i="6"/>
  <c r="EQ5139" i="6" s="1"/>
  <c r="ER5139" i="6"/>
  <c r="EP5140" i="6"/>
  <c r="EQ5140" i="6" s="1"/>
  <c r="ER5140" i="6"/>
  <c r="EP5141" i="6"/>
  <c r="EQ5141" i="6" s="1"/>
  <c r="ER5141" i="6"/>
  <c r="EP5142" i="6"/>
  <c r="EQ5142" i="6" s="1"/>
  <c r="ER5142" i="6"/>
  <c r="EP5143" i="6"/>
  <c r="EQ5143" i="6" s="1"/>
  <c r="ER5143" i="6"/>
  <c r="EP5144" i="6"/>
  <c r="EQ5144" i="6" s="1"/>
  <c r="ER5144" i="6"/>
  <c r="EP5145" i="6"/>
  <c r="EQ5145" i="6" s="1"/>
  <c r="ER5145" i="6"/>
  <c r="EP5146" i="6"/>
  <c r="EQ5146" i="6" s="1"/>
  <c r="ER5146" i="6"/>
  <c r="EP5147" i="6"/>
  <c r="EQ5147" i="6" s="1"/>
  <c r="ER5147" i="6"/>
  <c r="EP5148" i="6"/>
  <c r="EQ5148" i="6" s="1"/>
  <c r="ER5148" i="6"/>
  <c r="EP5149" i="6"/>
  <c r="EQ5149" i="6" s="1"/>
  <c r="ER5149" i="6"/>
  <c r="EP5150" i="6"/>
  <c r="EQ5150" i="6" s="1"/>
  <c r="ER5150" i="6"/>
  <c r="EP5151" i="6"/>
  <c r="EQ5151" i="6" s="1"/>
  <c r="ER5151" i="6"/>
  <c r="EP5152" i="6"/>
  <c r="EQ5152" i="6" s="1"/>
  <c r="ER5152" i="6"/>
  <c r="EP5153" i="6"/>
  <c r="EQ5153" i="6" s="1"/>
  <c r="ER5153" i="6"/>
  <c r="EP5154" i="6"/>
  <c r="EQ5154" i="6" s="1"/>
  <c r="ER5154" i="6"/>
  <c r="EP5155" i="6"/>
  <c r="EQ5155" i="6" s="1"/>
  <c r="ER5155" i="6"/>
  <c r="EP5156" i="6"/>
  <c r="EQ5156" i="6" s="1"/>
  <c r="ER5156" i="6"/>
  <c r="EP5157" i="6"/>
  <c r="EQ5157" i="6" s="1"/>
  <c r="ER5157" i="6"/>
  <c r="EP5158" i="6"/>
  <c r="EQ5158" i="6" s="1"/>
  <c r="ER5158" i="6"/>
  <c r="EP5159" i="6"/>
  <c r="EQ5159" i="6" s="1"/>
  <c r="ER5159" i="6"/>
  <c r="EP5160" i="6"/>
  <c r="EQ5160" i="6" s="1"/>
  <c r="ER5160" i="6"/>
  <c r="EP5161" i="6"/>
  <c r="EQ5161" i="6" s="1"/>
  <c r="ER5161" i="6"/>
  <c r="EP5162" i="6"/>
  <c r="EQ5162" i="6" s="1"/>
  <c r="ER5162" i="6"/>
  <c r="EP5163" i="6"/>
  <c r="EQ5163" i="6" s="1"/>
  <c r="ER5163" i="6"/>
  <c r="EP5164" i="6"/>
  <c r="EQ5164" i="6" s="1"/>
  <c r="ER5164" i="6"/>
  <c r="EP5165" i="6"/>
  <c r="EQ5165" i="6" s="1"/>
  <c r="ER5165" i="6"/>
  <c r="EP5166" i="6"/>
  <c r="EQ5166" i="6" s="1"/>
  <c r="ER5166" i="6"/>
  <c r="EP5167" i="6"/>
  <c r="EQ5167" i="6" s="1"/>
  <c r="ER5167" i="6"/>
  <c r="EP5168" i="6"/>
  <c r="EQ5168" i="6" s="1"/>
  <c r="ER5168" i="6"/>
  <c r="EP5169" i="6"/>
  <c r="EQ5169" i="6" s="1"/>
  <c r="ER5169" i="6"/>
  <c r="EP5170" i="6"/>
  <c r="EQ5170" i="6" s="1"/>
  <c r="ER5170" i="6"/>
  <c r="EP5171" i="6"/>
  <c r="EQ5171" i="6" s="1"/>
  <c r="ER5171" i="6"/>
  <c r="EP5172" i="6"/>
  <c r="EQ5172" i="6" s="1"/>
  <c r="ER5172" i="6"/>
  <c r="EP5173" i="6"/>
  <c r="EQ5173" i="6" s="1"/>
  <c r="ER5173" i="6"/>
  <c r="EP5174" i="6"/>
  <c r="EQ5174" i="6" s="1"/>
  <c r="ER5174" i="6"/>
  <c r="EP5175" i="6"/>
  <c r="EQ5175" i="6" s="1"/>
  <c r="ER5175" i="6"/>
  <c r="EP5176" i="6"/>
  <c r="EQ5176" i="6" s="1"/>
  <c r="ER5176" i="6"/>
  <c r="EP5177" i="6"/>
  <c r="EQ5177" i="6" s="1"/>
  <c r="ER5177" i="6"/>
  <c r="EP5178" i="6"/>
  <c r="EQ5178" i="6" s="1"/>
  <c r="ER5178" i="6"/>
  <c r="EP5179" i="6"/>
  <c r="EQ5179" i="6" s="1"/>
  <c r="ER5179" i="6"/>
  <c r="EP5180" i="6"/>
  <c r="EQ5180" i="6" s="1"/>
  <c r="ER5180" i="6"/>
  <c r="EP5181" i="6"/>
  <c r="EQ5181" i="6" s="1"/>
  <c r="ER5181" i="6"/>
  <c r="EP5182" i="6"/>
  <c r="EQ5182" i="6" s="1"/>
  <c r="ER5182" i="6"/>
  <c r="EP5183" i="6"/>
  <c r="EQ5183" i="6" s="1"/>
  <c r="ER5183" i="6"/>
  <c r="EP5184" i="6"/>
  <c r="EQ5184" i="6" s="1"/>
  <c r="ER5184" i="6"/>
  <c r="EP5185" i="6"/>
  <c r="EQ5185" i="6" s="1"/>
  <c r="ER5185" i="6"/>
  <c r="EP5186" i="6"/>
  <c r="EQ5186" i="6" s="1"/>
  <c r="ER5186" i="6"/>
  <c r="EP5187" i="6"/>
  <c r="EQ5187" i="6" s="1"/>
  <c r="ER5187" i="6"/>
  <c r="EP5188" i="6"/>
  <c r="EQ5188" i="6" s="1"/>
  <c r="ER5188" i="6"/>
  <c r="EP5189" i="6"/>
  <c r="EQ5189" i="6" s="1"/>
  <c r="ER5189" i="6"/>
  <c r="EP5190" i="6"/>
  <c r="EQ5190" i="6" s="1"/>
  <c r="ER5190" i="6"/>
  <c r="EP5191" i="6"/>
  <c r="EQ5191" i="6" s="1"/>
  <c r="ER5191" i="6"/>
  <c r="EP5192" i="6"/>
  <c r="EQ5192" i="6" s="1"/>
  <c r="ER5192" i="6"/>
  <c r="EP5193" i="6"/>
  <c r="EQ5193" i="6" s="1"/>
  <c r="ER5193" i="6"/>
  <c r="EP5194" i="6"/>
  <c r="EQ5194" i="6" s="1"/>
  <c r="ER5194" i="6"/>
  <c r="EP5195" i="6"/>
  <c r="EQ5195" i="6" s="1"/>
  <c r="ER5195" i="6"/>
  <c r="EP5196" i="6"/>
  <c r="EQ5196" i="6" s="1"/>
  <c r="ER5196" i="6"/>
  <c r="EP5197" i="6"/>
  <c r="EQ5197" i="6" s="1"/>
  <c r="ER5197" i="6"/>
  <c r="EP5198" i="6"/>
  <c r="EQ5198" i="6" s="1"/>
  <c r="ER5198" i="6"/>
  <c r="EP5199" i="6"/>
  <c r="EQ5199" i="6" s="1"/>
  <c r="ER5199" i="6"/>
  <c r="EP5200" i="6"/>
  <c r="EQ5200" i="6" s="1"/>
  <c r="ER5200" i="6"/>
  <c r="EP5201" i="6"/>
  <c r="EQ5201" i="6" s="1"/>
  <c r="ER5201" i="6"/>
  <c r="EP5202" i="6"/>
  <c r="EQ5202" i="6" s="1"/>
  <c r="ER5202" i="6"/>
  <c r="EP5203" i="6"/>
  <c r="EQ5203" i="6" s="1"/>
  <c r="ER5203" i="6"/>
  <c r="EP5204" i="6"/>
  <c r="EQ5204" i="6" s="1"/>
  <c r="ER5204" i="6"/>
  <c r="EP5205" i="6"/>
  <c r="EQ5205" i="6" s="1"/>
  <c r="ER5205" i="6"/>
  <c r="EP5206" i="6"/>
  <c r="EQ5206" i="6" s="1"/>
  <c r="ER5206" i="6"/>
  <c r="EP5207" i="6"/>
  <c r="EQ5207" i="6" s="1"/>
  <c r="ER5207" i="6"/>
  <c r="EP5208" i="6"/>
  <c r="EQ5208" i="6" s="1"/>
  <c r="ER5208" i="6"/>
  <c r="EP5209" i="6"/>
  <c r="EQ5209" i="6" s="1"/>
  <c r="ER5209" i="6"/>
  <c r="EP5210" i="6"/>
  <c r="EQ5210" i="6" s="1"/>
  <c r="ER5210" i="6"/>
  <c r="EP5211" i="6"/>
  <c r="EQ5211" i="6" s="1"/>
  <c r="ER5211" i="6"/>
  <c r="EP5212" i="6"/>
  <c r="EQ5212" i="6" s="1"/>
  <c r="ER5212" i="6"/>
  <c r="EP5213" i="6"/>
  <c r="EQ5213" i="6" s="1"/>
  <c r="ER5213" i="6"/>
  <c r="EP5214" i="6"/>
  <c r="EQ5214" i="6" s="1"/>
  <c r="ER5214" i="6"/>
  <c r="EP5215" i="6"/>
  <c r="EQ5215" i="6" s="1"/>
  <c r="ER5215" i="6"/>
  <c r="EP5216" i="6"/>
  <c r="EQ5216" i="6" s="1"/>
  <c r="ER5216" i="6"/>
  <c r="EP5217" i="6"/>
  <c r="EQ5217" i="6" s="1"/>
  <c r="ER5217" i="6"/>
  <c r="EP5218" i="6"/>
  <c r="EQ5218" i="6" s="1"/>
  <c r="ER5218" i="6"/>
  <c r="EP5219" i="6"/>
  <c r="EQ5219" i="6" s="1"/>
  <c r="ER5219" i="6"/>
  <c r="EP5220" i="6"/>
  <c r="EQ5220" i="6" s="1"/>
  <c r="ER5220" i="6"/>
  <c r="EP5221" i="6"/>
  <c r="EQ5221" i="6" s="1"/>
  <c r="ER5221" i="6"/>
  <c r="EP5222" i="6"/>
  <c r="EQ5222" i="6" s="1"/>
  <c r="ER5222" i="6"/>
  <c r="EP5223" i="6"/>
  <c r="EQ5223" i="6" s="1"/>
  <c r="ER5223" i="6"/>
  <c r="EP5224" i="6"/>
  <c r="EQ5224" i="6" s="1"/>
  <c r="ER5224" i="6"/>
  <c r="EP5225" i="6"/>
  <c r="EQ5225" i="6" s="1"/>
  <c r="ER5225" i="6"/>
  <c r="EP5226" i="6"/>
  <c r="EQ5226" i="6" s="1"/>
  <c r="ER5226" i="6"/>
  <c r="EP5227" i="6"/>
  <c r="EQ5227" i="6" s="1"/>
  <c r="ER5227" i="6"/>
  <c r="EP5228" i="6"/>
  <c r="EQ5228" i="6" s="1"/>
  <c r="ER5228" i="6"/>
  <c r="EP5229" i="6"/>
  <c r="EQ5229" i="6" s="1"/>
  <c r="ER5229" i="6"/>
  <c r="EP5230" i="6"/>
  <c r="EQ5230" i="6" s="1"/>
  <c r="ER5230" i="6"/>
  <c r="EP5231" i="6"/>
  <c r="EQ5231" i="6" s="1"/>
  <c r="ER5231" i="6"/>
  <c r="EP5232" i="6"/>
  <c r="EQ5232" i="6" s="1"/>
  <c r="ER5232" i="6"/>
  <c r="EP5233" i="6"/>
  <c r="EQ5233" i="6" s="1"/>
  <c r="ER5233" i="6"/>
  <c r="EP5234" i="6"/>
  <c r="EQ5234" i="6" s="1"/>
  <c r="ER5234" i="6"/>
  <c r="EP5235" i="6"/>
  <c r="EQ5235" i="6" s="1"/>
  <c r="ER5235" i="6"/>
  <c r="EP5236" i="6"/>
  <c r="EQ5236" i="6" s="1"/>
  <c r="ER5236" i="6"/>
  <c r="EP5237" i="6"/>
  <c r="EQ5237" i="6" s="1"/>
  <c r="ER5237" i="6"/>
  <c r="EP5238" i="6"/>
  <c r="EQ5238" i="6" s="1"/>
  <c r="ER5238" i="6"/>
  <c r="EP5239" i="6"/>
  <c r="EQ5239" i="6" s="1"/>
  <c r="ER5239" i="6"/>
  <c r="EP5240" i="6"/>
  <c r="EQ5240" i="6" s="1"/>
  <c r="ER5240" i="6"/>
  <c r="EP5241" i="6"/>
  <c r="EQ5241" i="6" s="1"/>
  <c r="ER5241" i="6"/>
  <c r="EP5242" i="6"/>
  <c r="EQ5242" i="6" s="1"/>
  <c r="ER5242" i="6"/>
  <c r="EP5243" i="6"/>
  <c r="EQ5243" i="6" s="1"/>
  <c r="ER5243" i="6"/>
  <c r="EP5244" i="6"/>
  <c r="EQ5244" i="6" s="1"/>
  <c r="ER5244" i="6"/>
  <c r="EP5245" i="6"/>
  <c r="EQ5245" i="6" s="1"/>
  <c r="ER5245" i="6"/>
  <c r="EP5246" i="6"/>
  <c r="EQ5246" i="6" s="1"/>
  <c r="ER5246" i="6"/>
  <c r="EP5247" i="6"/>
  <c r="EQ5247" i="6" s="1"/>
  <c r="ER5247" i="6"/>
  <c r="EP5248" i="6"/>
  <c r="EQ5248" i="6" s="1"/>
  <c r="ER5248" i="6"/>
  <c r="EP5249" i="6"/>
  <c r="EQ5249" i="6" s="1"/>
  <c r="ER5249" i="6"/>
  <c r="EP5250" i="6"/>
  <c r="EQ5250" i="6" s="1"/>
  <c r="ER5250" i="6"/>
  <c r="EP5251" i="6"/>
  <c r="EQ5251" i="6" s="1"/>
  <c r="ER5251" i="6"/>
  <c r="EP5252" i="6"/>
  <c r="EQ5252" i="6" s="1"/>
  <c r="ER5252" i="6"/>
  <c r="EP5253" i="6"/>
  <c r="EQ5253" i="6" s="1"/>
  <c r="ER5253" i="6"/>
  <c r="EP5254" i="6"/>
  <c r="EQ5254" i="6" s="1"/>
  <c r="ER5254" i="6"/>
  <c r="EP5255" i="6"/>
  <c r="EQ5255" i="6" s="1"/>
  <c r="ER5255" i="6"/>
  <c r="EP5256" i="6"/>
  <c r="EQ5256" i="6" s="1"/>
  <c r="ER5256" i="6"/>
  <c r="EP5257" i="6"/>
  <c r="EQ5257" i="6" s="1"/>
  <c r="ER5257" i="6"/>
  <c r="EP5258" i="6"/>
  <c r="EQ5258" i="6" s="1"/>
  <c r="ER5258" i="6"/>
  <c r="EP5259" i="6"/>
  <c r="EQ5259" i="6" s="1"/>
  <c r="ER5259" i="6"/>
  <c r="EP5260" i="6"/>
  <c r="EQ5260" i="6" s="1"/>
  <c r="ER5260" i="6"/>
  <c r="EP5261" i="6"/>
  <c r="EQ5261" i="6" s="1"/>
  <c r="ER5261" i="6"/>
  <c r="EP5262" i="6"/>
  <c r="EQ5262" i="6" s="1"/>
  <c r="ER5262" i="6"/>
  <c r="EP5263" i="6"/>
  <c r="EQ5263" i="6" s="1"/>
  <c r="ER5263" i="6"/>
  <c r="EP5264" i="6"/>
  <c r="EQ5264" i="6" s="1"/>
  <c r="ER5264" i="6"/>
  <c r="EP5265" i="6"/>
  <c r="EQ5265" i="6" s="1"/>
  <c r="ER5265" i="6"/>
  <c r="EP5266" i="6"/>
  <c r="EQ5266" i="6" s="1"/>
  <c r="ER5266" i="6"/>
  <c r="EP5267" i="6"/>
  <c r="EQ5267" i="6" s="1"/>
  <c r="ER5267" i="6"/>
  <c r="EP5268" i="6"/>
  <c r="EQ5268" i="6" s="1"/>
  <c r="ER5268" i="6"/>
  <c r="EP5269" i="6"/>
  <c r="EQ5269" i="6" s="1"/>
  <c r="ER5269" i="6"/>
  <c r="EP5270" i="6"/>
  <c r="EQ5270" i="6" s="1"/>
  <c r="ER5270" i="6"/>
  <c r="EP5271" i="6"/>
  <c r="EQ5271" i="6" s="1"/>
  <c r="ER5271" i="6"/>
  <c r="EP5272" i="6"/>
  <c r="EQ5272" i="6" s="1"/>
  <c r="ER5272" i="6"/>
  <c r="EP5273" i="6"/>
  <c r="EQ5273" i="6" s="1"/>
  <c r="ER5273" i="6"/>
  <c r="EP5274" i="6"/>
  <c r="EQ5274" i="6" s="1"/>
  <c r="ER5274" i="6"/>
  <c r="EP5275" i="6"/>
  <c r="EQ5275" i="6" s="1"/>
  <c r="ER5275" i="6"/>
  <c r="EP5276" i="6"/>
  <c r="EQ5276" i="6" s="1"/>
  <c r="ER5276" i="6"/>
  <c r="EP5277" i="6"/>
  <c r="EQ5277" i="6" s="1"/>
  <c r="ER5277" i="6"/>
  <c r="EP5278" i="6"/>
  <c r="EQ5278" i="6" s="1"/>
  <c r="ER5278" i="6"/>
  <c r="EP5279" i="6"/>
  <c r="EQ5279" i="6" s="1"/>
  <c r="ER5279" i="6"/>
  <c r="EP5280" i="6"/>
  <c r="EQ5280" i="6" s="1"/>
  <c r="ER5280" i="6"/>
  <c r="EP5281" i="6"/>
  <c r="EQ5281" i="6" s="1"/>
  <c r="ER5281" i="6"/>
  <c r="EP5282" i="6"/>
  <c r="EQ5282" i="6" s="1"/>
  <c r="ER5282" i="6"/>
  <c r="EP5283" i="6"/>
  <c r="EQ5283" i="6" s="1"/>
  <c r="ER5283" i="6"/>
  <c r="EP5284" i="6"/>
  <c r="EQ5284" i="6" s="1"/>
  <c r="ER5284" i="6"/>
  <c r="EP5285" i="6"/>
  <c r="EQ5285" i="6" s="1"/>
  <c r="ER5285" i="6"/>
  <c r="EP5286" i="6"/>
  <c r="EQ5286" i="6" s="1"/>
  <c r="ER5286" i="6"/>
  <c r="EP5287" i="6"/>
  <c r="EQ5287" i="6" s="1"/>
  <c r="ER5287" i="6"/>
  <c r="EP5288" i="6"/>
  <c r="EQ5288" i="6" s="1"/>
  <c r="ER5288" i="6"/>
  <c r="EP5289" i="6"/>
  <c r="EQ5289" i="6" s="1"/>
  <c r="ER5289" i="6"/>
  <c r="EP5290" i="6"/>
  <c r="EQ5290" i="6" s="1"/>
  <c r="ER5290" i="6"/>
  <c r="EP5291" i="6"/>
  <c r="EQ5291" i="6" s="1"/>
  <c r="ER5291" i="6"/>
  <c r="EP5292" i="6"/>
  <c r="EQ5292" i="6" s="1"/>
  <c r="ER5292" i="6"/>
  <c r="EP5293" i="6"/>
  <c r="EQ5293" i="6" s="1"/>
  <c r="ER5293" i="6"/>
  <c r="EP5294" i="6"/>
  <c r="EQ5294" i="6" s="1"/>
  <c r="ER5294" i="6"/>
  <c r="EP5295" i="6"/>
  <c r="EQ5295" i="6" s="1"/>
  <c r="ER5295" i="6"/>
  <c r="EP5296" i="6"/>
  <c r="EQ5296" i="6" s="1"/>
  <c r="ER5296" i="6"/>
  <c r="EP5297" i="6"/>
  <c r="EQ5297" i="6" s="1"/>
  <c r="ER5297" i="6"/>
  <c r="EP5298" i="6"/>
  <c r="EQ5298" i="6" s="1"/>
  <c r="ER5298" i="6"/>
  <c r="EP5299" i="6"/>
  <c r="EQ5299" i="6" s="1"/>
  <c r="ER5299" i="6"/>
  <c r="EP5300" i="6"/>
  <c r="EQ5300" i="6" s="1"/>
  <c r="ER5300" i="6"/>
  <c r="EP5301" i="6"/>
  <c r="EQ5301" i="6" s="1"/>
  <c r="ER5301" i="6"/>
  <c r="EP5302" i="6"/>
  <c r="EQ5302" i="6" s="1"/>
  <c r="ER5302" i="6"/>
  <c r="EP5303" i="6"/>
  <c r="EQ5303" i="6" s="1"/>
  <c r="ER5303" i="6"/>
  <c r="EP5304" i="6"/>
  <c r="EQ5304" i="6" s="1"/>
  <c r="ER5304" i="6"/>
  <c r="EP5305" i="6"/>
  <c r="EQ5305" i="6" s="1"/>
  <c r="ER5305" i="6"/>
  <c r="EP5306" i="6"/>
  <c r="EQ5306" i="6" s="1"/>
  <c r="ER5306" i="6"/>
  <c r="EP5307" i="6"/>
  <c r="EQ5307" i="6" s="1"/>
  <c r="ER5307" i="6"/>
  <c r="EP5308" i="6"/>
  <c r="EQ5308" i="6" s="1"/>
  <c r="ER5308" i="6"/>
  <c r="EP5309" i="6"/>
  <c r="EQ5309" i="6" s="1"/>
  <c r="ER5309" i="6"/>
  <c r="EP5310" i="6"/>
  <c r="EQ5310" i="6" s="1"/>
  <c r="ER5310" i="6"/>
  <c r="EP5311" i="6"/>
  <c r="EQ5311" i="6" s="1"/>
  <c r="ER5311" i="6"/>
  <c r="EP5312" i="6"/>
  <c r="EQ5312" i="6" s="1"/>
  <c r="ER5312" i="6"/>
  <c r="EP5313" i="6"/>
  <c r="EQ5313" i="6" s="1"/>
  <c r="ER5313" i="6"/>
  <c r="EP5314" i="6"/>
  <c r="EQ5314" i="6" s="1"/>
  <c r="ER5314" i="6"/>
  <c r="EP5315" i="6"/>
  <c r="EQ5315" i="6" s="1"/>
  <c r="ER5315" i="6"/>
  <c r="EP5316" i="6"/>
  <c r="EQ5316" i="6" s="1"/>
  <c r="ER5316" i="6"/>
  <c r="EP5317" i="6"/>
  <c r="EQ5317" i="6" s="1"/>
  <c r="ER5317" i="6"/>
  <c r="EP5318" i="6"/>
  <c r="EQ5318" i="6" s="1"/>
  <c r="ER5318" i="6"/>
  <c r="EP5319" i="6"/>
  <c r="EQ5319" i="6" s="1"/>
  <c r="ER5319" i="6"/>
  <c r="EP5320" i="6"/>
  <c r="EQ5320" i="6" s="1"/>
  <c r="ER5320" i="6"/>
  <c r="EP5321" i="6"/>
  <c r="EQ5321" i="6" s="1"/>
  <c r="ER5321" i="6"/>
  <c r="EP5322" i="6"/>
  <c r="EQ5322" i="6" s="1"/>
  <c r="ER5322" i="6"/>
  <c r="EP5323" i="6"/>
  <c r="EQ5323" i="6" s="1"/>
  <c r="ER5323" i="6"/>
  <c r="EP5324" i="6"/>
  <c r="EQ5324" i="6" s="1"/>
  <c r="ER5324" i="6"/>
  <c r="EP5325" i="6"/>
  <c r="EQ5325" i="6" s="1"/>
  <c r="ER5325" i="6"/>
  <c r="EP5326" i="6"/>
  <c r="EQ5326" i="6" s="1"/>
  <c r="ER5326" i="6"/>
  <c r="EP5327" i="6"/>
  <c r="EQ5327" i="6" s="1"/>
  <c r="ER5327" i="6"/>
  <c r="EP5328" i="6"/>
  <c r="EQ5328" i="6" s="1"/>
  <c r="ER5328" i="6"/>
  <c r="EP5329" i="6"/>
  <c r="EQ5329" i="6" s="1"/>
  <c r="ER5329" i="6"/>
  <c r="EP5330" i="6"/>
  <c r="EQ5330" i="6" s="1"/>
  <c r="ER5330" i="6"/>
  <c r="EP5331" i="6"/>
  <c r="EQ5331" i="6" s="1"/>
  <c r="ER5331" i="6"/>
  <c r="EP5332" i="6"/>
  <c r="EQ5332" i="6" s="1"/>
  <c r="ER5332" i="6"/>
  <c r="EP5333" i="6"/>
  <c r="EQ5333" i="6" s="1"/>
  <c r="ER5333" i="6"/>
  <c r="EP5334" i="6"/>
  <c r="EQ5334" i="6" s="1"/>
  <c r="ER5334" i="6"/>
  <c r="EP5335" i="6"/>
  <c r="EQ5335" i="6" s="1"/>
  <c r="ER5335" i="6"/>
  <c r="EP5336" i="6"/>
  <c r="EQ5336" i="6" s="1"/>
  <c r="ER5336" i="6"/>
  <c r="EP5337" i="6"/>
  <c r="EQ5337" i="6" s="1"/>
  <c r="ER5337" i="6"/>
  <c r="EP5338" i="6"/>
  <c r="EQ5338" i="6" s="1"/>
  <c r="ER5338" i="6"/>
  <c r="EP5339" i="6"/>
  <c r="EQ5339" i="6" s="1"/>
  <c r="ER5339" i="6"/>
  <c r="EP5340" i="6"/>
  <c r="EQ5340" i="6" s="1"/>
  <c r="ER5340" i="6"/>
  <c r="EP5341" i="6"/>
  <c r="EQ5341" i="6" s="1"/>
  <c r="ER5341" i="6"/>
  <c r="EP5342" i="6"/>
  <c r="EQ5342" i="6" s="1"/>
  <c r="ER5342" i="6"/>
  <c r="EP5343" i="6"/>
  <c r="EQ5343" i="6" s="1"/>
  <c r="ER5343" i="6"/>
  <c r="EP5344" i="6"/>
  <c r="EQ5344" i="6" s="1"/>
  <c r="ER5344" i="6"/>
  <c r="EP5345" i="6"/>
  <c r="EQ5345" i="6" s="1"/>
  <c r="ER5345" i="6"/>
  <c r="EP5346" i="6"/>
  <c r="EQ5346" i="6" s="1"/>
  <c r="ER5346" i="6"/>
  <c r="EP5347" i="6"/>
  <c r="EQ5347" i="6" s="1"/>
  <c r="ER5347" i="6"/>
  <c r="EP5348" i="6"/>
  <c r="EQ5348" i="6" s="1"/>
  <c r="ER5348" i="6"/>
  <c r="EP5349" i="6"/>
  <c r="EQ5349" i="6" s="1"/>
  <c r="ER5349" i="6"/>
  <c r="EP5350" i="6"/>
  <c r="EQ5350" i="6" s="1"/>
  <c r="ER5350" i="6"/>
  <c r="EP5351" i="6"/>
  <c r="EQ5351" i="6" s="1"/>
  <c r="ER5351" i="6"/>
  <c r="EP5352" i="6"/>
  <c r="EQ5352" i="6" s="1"/>
  <c r="ER5352" i="6"/>
  <c r="EP5353" i="6"/>
  <c r="EQ5353" i="6" s="1"/>
  <c r="ER5353" i="6"/>
  <c r="EP5354" i="6"/>
  <c r="EQ5354" i="6" s="1"/>
  <c r="ER5354" i="6"/>
  <c r="EP5355" i="6"/>
  <c r="EQ5355" i="6" s="1"/>
  <c r="ER5355" i="6"/>
  <c r="EP5356" i="6"/>
  <c r="EQ5356" i="6" s="1"/>
  <c r="ER5356" i="6"/>
  <c r="EP5357" i="6"/>
  <c r="EQ5357" i="6" s="1"/>
  <c r="ER5357" i="6"/>
  <c r="EP5358" i="6"/>
  <c r="EQ5358" i="6" s="1"/>
  <c r="ER5358" i="6"/>
  <c r="EP5359" i="6"/>
  <c r="EQ5359" i="6" s="1"/>
  <c r="ER5359" i="6"/>
  <c r="EP5360" i="6"/>
  <c r="EQ5360" i="6" s="1"/>
  <c r="ER5360" i="6"/>
  <c r="EP5361" i="6"/>
  <c r="EQ5361" i="6" s="1"/>
  <c r="ER5361" i="6"/>
  <c r="EP5362" i="6"/>
  <c r="EQ5362" i="6" s="1"/>
  <c r="ER5362" i="6"/>
  <c r="EP5363" i="6"/>
  <c r="EQ5363" i="6" s="1"/>
  <c r="ER5363" i="6"/>
  <c r="EP5364" i="6"/>
  <c r="EQ5364" i="6" s="1"/>
  <c r="ER5364" i="6"/>
  <c r="EP5365" i="6"/>
  <c r="EQ5365" i="6" s="1"/>
  <c r="ER5365" i="6"/>
  <c r="EP5366" i="6"/>
  <c r="EQ5366" i="6" s="1"/>
  <c r="ER5366" i="6"/>
  <c r="EP5367" i="6"/>
  <c r="EQ5367" i="6" s="1"/>
  <c r="ER5367" i="6"/>
  <c r="EP5368" i="6"/>
  <c r="EQ5368" i="6" s="1"/>
  <c r="ER5368" i="6"/>
  <c r="EP5369" i="6"/>
  <c r="EQ5369" i="6" s="1"/>
  <c r="ER5369" i="6"/>
  <c r="EP5370" i="6"/>
  <c r="EQ5370" i="6" s="1"/>
  <c r="ER5370" i="6"/>
  <c r="EP5371" i="6"/>
  <c r="EQ5371" i="6" s="1"/>
  <c r="ER5371" i="6"/>
  <c r="EP5372" i="6"/>
  <c r="EQ5372" i="6" s="1"/>
  <c r="ER5372" i="6"/>
  <c r="EP5373" i="6"/>
  <c r="EQ5373" i="6" s="1"/>
  <c r="ER5373" i="6"/>
  <c r="EP5374" i="6"/>
  <c r="EQ5374" i="6" s="1"/>
  <c r="ER5374" i="6"/>
  <c r="EP5375" i="6"/>
  <c r="EQ5375" i="6" s="1"/>
  <c r="ER5375" i="6"/>
  <c r="EP5376" i="6"/>
  <c r="EQ5376" i="6" s="1"/>
  <c r="ER5376" i="6"/>
  <c r="EP5377" i="6"/>
  <c r="EQ5377" i="6" s="1"/>
  <c r="ER5377" i="6"/>
  <c r="EP5378" i="6"/>
  <c r="EQ5378" i="6" s="1"/>
  <c r="ER5378" i="6"/>
  <c r="EP5379" i="6"/>
  <c r="EQ5379" i="6" s="1"/>
  <c r="ER5379" i="6"/>
  <c r="EP5380" i="6"/>
  <c r="EQ5380" i="6" s="1"/>
  <c r="ER5380" i="6"/>
  <c r="EP5381" i="6"/>
  <c r="EQ5381" i="6" s="1"/>
  <c r="ER5381" i="6"/>
  <c r="EP5382" i="6"/>
  <c r="EQ5382" i="6" s="1"/>
  <c r="ER5382" i="6"/>
  <c r="EP5383" i="6"/>
  <c r="EQ5383" i="6" s="1"/>
  <c r="ER5383" i="6"/>
  <c r="EP5384" i="6"/>
  <c r="EQ5384" i="6" s="1"/>
  <c r="ER5384" i="6"/>
  <c r="EP5385" i="6"/>
  <c r="EQ5385" i="6" s="1"/>
  <c r="ER5385" i="6"/>
  <c r="EP5386" i="6"/>
  <c r="EQ5386" i="6" s="1"/>
  <c r="ER5386" i="6"/>
  <c r="EP5387" i="6"/>
  <c r="EQ5387" i="6" s="1"/>
  <c r="ER5387" i="6"/>
  <c r="EP5388" i="6"/>
  <c r="EQ5388" i="6" s="1"/>
  <c r="ER5388" i="6"/>
  <c r="EP5389" i="6"/>
  <c r="EQ5389" i="6" s="1"/>
  <c r="ER5389" i="6"/>
  <c r="EP5390" i="6"/>
  <c r="EQ5390" i="6" s="1"/>
  <c r="ER5390" i="6"/>
  <c r="EP5391" i="6"/>
  <c r="EQ5391" i="6" s="1"/>
  <c r="ER5391" i="6"/>
  <c r="EP5392" i="6"/>
  <c r="EQ5392" i="6" s="1"/>
  <c r="ER5392" i="6"/>
  <c r="EP5393" i="6"/>
  <c r="EQ5393" i="6" s="1"/>
  <c r="ER5393" i="6"/>
  <c r="EP5394" i="6"/>
  <c r="EQ5394" i="6" s="1"/>
  <c r="ER5394" i="6"/>
  <c r="EP5395" i="6"/>
  <c r="EQ5395" i="6" s="1"/>
  <c r="ER5395" i="6"/>
  <c r="EP5396" i="6"/>
  <c r="EQ5396" i="6" s="1"/>
  <c r="ER5396" i="6"/>
  <c r="EP5397" i="6"/>
  <c r="EQ5397" i="6" s="1"/>
  <c r="ER5397" i="6"/>
  <c r="EP5398" i="6"/>
  <c r="EQ5398" i="6" s="1"/>
  <c r="ER5398" i="6"/>
  <c r="EP5399" i="6"/>
  <c r="EQ5399" i="6" s="1"/>
  <c r="ER5399" i="6"/>
  <c r="EP5400" i="6"/>
  <c r="EQ5400" i="6" s="1"/>
  <c r="ER5400" i="6"/>
  <c r="EP5401" i="6"/>
  <c r="EQ5401" i="6" s="1"/>
  <c r="ER5401" i="6"/>
  <c r="EP5402" i="6"/>
  <c r="EQ5402" i="6" s="1"/>
  <c r="ER5402" i="6"/>
  <c r="EP5403" i="6"/>
  <c r="EQ5403" i="6" s="1"/>
  <c r="ER5403" i="6"/>
  <c r="EP5404" i="6"/>
  <c r="EQ5404" i="6" s="1"/>
  <c r="ER5404" i="6"/>
  <c r="EP5405" i="6"/>
  <c r="EQ5405" i="6" s="1"/>
  <c r="ER5405" i="6"/>
  <c r="EP5406" i="6"/>
  <c r="EQ5406" i="6" s="1"/>
  <c r="ER5406" i="6"/>
  <c r="EP5407" i="6"/>
  <c r="EQ5407" i="6" s="1"/>
  <c r="ER5407" i="6"/>
  <c r="EP5408" i="6"/>
  <c r="EQ5408" i="6" s="1"/>
  <c r="ER5408" i="6"/>
  <c r="EP5409" i="6"/>
  <c r="EQ5409" i="6" s="1"/>
  <c r="ER5409" i="6"/>
  <c r="EP5410" i="6"/>
  <c r="EQ5410" i="6" s="1"/>
  <c r="ER5410" i="6"/>
  <c r="EP5411" i="6"/>
  <c r="EQ5411" i="6" s="1"/>
  <c r="ER5411" i="6"/>
  <c r="EP5412" i="6"/>
  <c r="EQ5412" i="6" s="1"/>
  <c r="ER5412" i="6"/>
  <c r="EP5413" i="6"/>
  <c r="EQ5413" i="6" s="1"/>
  <c r="ER5413" i="6"/>
  <c r="EP5414" i="6"/>
  <c r="EQ5414" i="6" s="1"/>
  <c r="ER5414" i="6"/>
  <c r="EP5415" i="6"/>
  <c r="EQ5415" i="6" s="1"/>
  <c r="ER5415" i="6"/>
  <c r="EP5416" i="6"/>
  <c r="EQ5416" i="6" s="1"/>
  <c r="ER5416" i="6"/>
  <c r="EP5417" i="6"/>
  <c r="EQ5417" i="6" s="1"/>
  <c r="ER5417" i="6"/>
  <c r="EP5418" i="6"/>
  <c r="EQ5418" i="6" s="1"/>
  <c r="ER5418" i="6"/>
  <c r="EP5419" i="6"/>
  <c r="EQ5419" i="6" s="1"/>
  <c r="ER5419" i="6"/>
  <c r="EP5420" i="6"/>
  <c r="EQ5420" i="6" s="1"/>
  <c r="ER5420" i="6"/>
  <c r="EP5421" i="6"/>
  <c r="EQ5421" i="6" s="1"/>
  <c r="ER5421" i="6"/>
  <c r="EP5422" i="6"/>
  <c r="EQ5422" i="6" s="1"/>
  <c r="ER5422" i="6"/>
  <c r="EP5423" i="6"/>
  <c r="EQ5423" i="6" s="1"/>
  <c r="ER5423" i="6"/>
  <c r="EP5424" i="6"/>
  <c r="EQ5424" i="6" s="1"/>
  <c r="ER5424" i="6"/>
  <c r="EP5425" i="6"/>
  <c r="EQ5425" i="6" s="1"/>
  <c r="ER5425" i="6"/>
  <c r="EP5426" i="6"/>
  <c r="EQ5426" i="6" s="1"/>
  <c r="ER5426" i="6"/>
  <c r="EP5427" i="6"/>
  <c r="EQ5427" i="6" s="1"/>
  <c r="ER5427" i="6"/>
  <c r="EP5428" i="6"/>
  <c r="EQ5428" i="6" s="1"/>
  <c r="ER5428" i="6"/>
  <c r="EP5429" i="6"/>
  <c r="EQ5429" i="6" s="1"/>
  <c r="ER5429" i="6"/>
  <c r="EP5430" i="6"/>
  <c r="EQ5430" i="6" s="1"/>
  <c r="ER5430" i="6"/>
  <c r="EP5431" i="6"/>
  <c r="EQ5431" i="6" s="1"/>
  <c r="ER5431" i="6"/>
  <c r="EP5432" i="6"/>
  <c r="EQ5432" i="6" s="1"/>
  <c r="ER5432" i="6"/>
  <c r="EP5433" i="6"/>
  <c r="EQ5433" i="6" s="1"/>
  <c r="ER5433" i="6"/>
  <c r="EP5434" i="6"/>
  <c r="EQ5434" i="6" s="1"/>
  <c r="ER5434" i="6"/>
  <c r="EP5435" i="6"/>
  <c r="EQ5435" i="6" s="1"/>
  <c r="ER5435" i="6"/>
  <c r="EP5436" i="6"/>
  <c r="EQ5436" i="6" s="1"/>
  <c r="ER5436" i="6"/>
  <c r="EP5437" i="6"/>
  <c r="EQ5437" i="6" s="1"/>
  <c r="ER5437" i="6"/>
  <c r="EP5438" i="6"/>
  <c r="EQ5438" i="6" s="1"/>
  <c r="ER5438" i="6"/>
  <c r="EP5439" i="6"/>
  <c r="EQ5439" i="6" s="1"/>
  <c r="ER5439" i="6"/>
  <c r="EP5440" i="6"/>
  <c r="EQ5440" i="6" s="1"/>
  <c r="ER5440" i="6"/>
  <c r="EP5441" i="6"/>
  <c r="EQ5441" i="6" s="1"/>
  <c r="ER5441" i="6"/>
  <c r="EP5442" i="6"/>
  <c r="EQ5442" i="6" s="1"/>
  <c r="ER5442" i="6"/>
  <c r="EP5443" i="6"/>
  <c r="EQ5443" i="6" s="1"/>
  <c r="ER5443" i="6"/>
  <c r="EP5444" i="6"/>
  <c r="EQ5444" i="6" s="1"/>
  <c r="ER5444" i="6"/>
  <c r="EP5445" i="6"/>
  <c r="EQ5445" i="6" s="1"/>
  <c r="ER5445" i="6"/>
  <c r="EP5446" i="6"/>
  <c r="EQ5446" i="6" s="1"/>
  <c r="ER5446" i="6"/>
  <c r="EP5447" i="6"/>
  <c r="EQ5447" i="6" s="1"/>
  <c r="ER5447" i="6"/>
  <c r="EP5448" i="6"/>
  <c r="EQ5448" i="6" s="1"/>
  <c r="ER5448" i="6"/>
  <c r="EP5449" i="6"/>
  <c r="EQ5449" i="6" s="1"/>
  <c r="ER5449" i="6"/>
  <c r="EP5450" i="6"/>
  <c r="EQ5450" i="6" s="1"/>
  <c r="ER5450" i="6"/>
  <c r="EP5451" i="6"/>
  <c r="EQ5451" i="6" s="1"/>
  <c r="ER5451" i="6"/>
  <c r="EP5452" i="6"/>
  <c r="EQ5452" i="6" s="1"/>
  <c r="ER5452" i="6"/>
  <c r="EP5453" i="6"/>
  <c r="EQ5453" i="6" s="1"/>
  <c r="ER5453" i="6"/>
  <c r="EP5454" i="6"/>
  <c r="EQ5454" i="6" s="1"/>
  <c r="ER5454" i="6"/>
  <c r="EP5455" i="6"/>
  <c r="EQ5455" i="6" s="1"/>
  <c r="ER5455" i="6"/>
  <c r="EP5456" i="6"/>
  <c r="EQ5456" i="6" s="1"/>
  <c r="ER5456" i="6"/>
  <c r="EP5457" i="6"/>
  <c r="EQ5457" i="6" s="1"/>
  <c r="ER5457" i="6"/>
  <c r="EP5458" i="6"/>
  <c r="EQ5458" i="6" s="1"/>
  <c r="ER5458" i="6"/>
  <c r="EP5459" i="6"/>
  <c r="EQ5459" i="6" s="1"/>
  <c r="ER5459" i="6"/>
  <c r="EP5460" i="6"/>
  <c r="EQ5460" i="6" s="1"/>
  <c r="ER5460" i="6"/>
  <c r="EP5461" i="6"/>
  <c r="EQ5461" i="6" s="1"/>
  <c r="ER5461" i="6"/>
  <c r="EP5462" i="6"/>
  <c r="EQ5462" i="6" s="1"/>
  <c r="ER5462" i="6"/>
  <c r="EP5463" i="6"/>
  <c r="EQ5463" i="6" s="1"/>
  <c r="ER5463" i="6"/>
  <c r="EP5464" i="6"/>
  <c r="EQ5464" i="6" s="1"/>
  <c r="ER5464" i="6"/>
  <c r="EP5465" i="6"/>
  <c r="EQ5465" i="6" s="1"/>
  <c r="ER5465" i="6"/>
  <c r="EP5466" i="6"/>
  <c r="EQ5466" i="6" s="1"/>
  <c r="ER5466" i="6"/>
  <c r="EP5467" i="6"/>
  <c r="EQ5467" i="6" s="1"/>
  <c r="ER5467" i="6"/>
  <c r="EP5468" i="6"/>
  <c r="EQ5468" i="6" s="1"/>
  <c r="ER5468" i="6"/>
  <c r="EP5469" i="6"/>
  <c r="EQ5469" i="6" s="1"/>
  <c r="ER5469" i="6"/>
  <c r="EP5470" i="6"/>
  <c r="EQ5470" i="6" s="1"/>
  <c r="ER5470" i="6"/>
  <c r="EP5471" i="6"/>
  <c r="EQ5471" i="6" s="1"/>
  <c r="ER5471" i="6"/>
  <c r="EP5472" i="6"/>
  <c r="EQ5472" i="6" s="1"/>
  <c r="ER5472" i="6"/>
  <c r="EP5473" i="6"/>
  <c r="EQ5473" i="6" s="1"/>
  <c r="ER5473" i="6"/>
  <c r="EP5474" i="6"/>
  <c r="EQ5474" i="6" s="1"/>
  <c r="ER5474" i="6"/>
  <c r="EP5475" i="6"/>
  <c r="EQ5475" i="6" s="1"/>
  <c r="ER5475" i="6"/>
  <c r="EP5476" i="6"/>
  <c r="EQ5476" i="6" s="1"/>
  <c r="ER5476" i="6"/>
  <c r="EP5477" i="6"/>
  <c r="EQ5477" i="6" s="1"/>
  <c r="ER5477" i="6"/>
  <c r="EP5478" i="6"/>
  <c r="EQ5478" i="6" s="1"/>
  <c r="ER5478" i="6"/>
  <c r="EP5479" i="6"/>
  <c r="EQ5479" i="6" s="1"/>
  <c r="ER5479" i="6"/>
  <c r="EP5480" i="6"/>
  <c r="EQ5480" i="6" s="1"/>
  <c r="ER5480" i="6"/>
  <c r="EP5481" i="6"/>
  <c r="EQ5481" i="6" s="1"/>
  <c r="ER5481" i="6"/>
  <c r="EP5482" i="6"/>
  <c r="EQ5482" i="6" s="1"/>
  <c r="ER5482" i="6"/>
  <c r="EP5483" i="6"/>
  <c r="EQ5483" i="6" s="1"/>
  <c r="ER5483" i="6"/>
  <c r="EP5484" i="6"/>
  <c r="EQ5484" i="6" s="1"/>
  <c r="ER5484" i="6"/>
  <c r="EP5485" i="6"/>
  <c r="EQ5485" i="6" s="1"/>
  <c r="ER5485" i="6"/>
  <c r="EP5486" i="6"/>
  <c r="EQ5486" i="6" s="1"/>
  <c r="ER5486" i="6"/>
  <c r="EP5487" i="6"/>
  <c r="EQ5487" i="6" s="1"/>
  <c r="ER5487" i="6"/>
  <c r="EP5488" i="6"/>
  <c r="EQ5488" i="6" s="1"/>
  <c r="ER5488" i="6"/>
  <c r="EP5489" i="6"/>
  <c r="EQ5489" i="6" s="1"/>
  <c r="ER5489" i="6"/>
  <c r="EP5490" i="6"/>
  <c r="EQ5490" i="6" s="1"/>
  <c r="ER5490" i="6"/>
  <c r="EP5491" i="6"/>
  <c r="EQ5491" i="6" s="1"/>
  <c r="ER5491" i="6"/>
  <c r="EP5492" i="6"/>
  <c r="EQ5492" i="6" s="1"/>
  <c r="ER5492" i="6"/>
  <c r="EP5493" i="6"/>
  <c r="EQ5493" i="6" s="1"/>
  <c r="ER5493" i="6"/>
  <c r="EP5494" i="6"/>
  <c r="EQ5494" i="6" s="1"/>
  <c r="ER5494" i="6"/>
  <c r="EP5495" i="6"/>
  <c r="EQ5495" i="6" s="1"/>
  <c r="ER5495" i="6"/>
  <c r="EP5496" i="6"/>
  <c r="EQ5496" i="6" s="1"/>
  <c r="ER5496" i="6"/>
  <c r="EP5497" i="6"/>
  <c r="EQ5497" i="6" s="1"/>
  <c r="ER5497" i="6"/>
  <c r="EP5498" i="6"/>
  <c r="EQ5498" i="6" s="1"/>
  <c r="ER5498" i="6"/>
  <c r="EP5499" i="6"/>
  <c r="EQ5499" i="6" s="1"/>
  <c r="ER5499" i="6"/>
  <c r="EP5500" i="6"/>
  <c r="EQ5500" i="6" s="1"/>
  <c r="ER5500" i="6"/>
  <c r="EP5501" i="6"/>
  <c r="EQ5501" i="6" s="1"/>
  <c r="ER5501" i="6"/>
  <c r="EP5502" i="6"/>
  <c r="EQ5502" i="6" s="1"/>
  <c r="ER5502" i="6"/>
  <c r="EP5503" i="6"/>
  <c r="EQ5503" i="6" s="1"/>
  <c r="ER5503" i="6"/>
  <c r="EP5504" i="6"/>
  <c r="EQ5504" i="6" s="1"/>
  <c r="ER5504" i="6"/>
  <c r="EP5505" i="6"/>
  <c r="EQ5505" i="6" s="1"/>
  <c r="ER5505" i="6"/>
  <c r="EP5506" i="6"/>
  <c r="EQ5506" i="6" s="1"/>
  <c r="ER5506" i="6"/>
  <c r="EP5507" i="6"/>
  <c r="EQ5507" i="6" s="1"/>
  <c r="ER5507" i="6"/>
  <c r="EP5508" i="6"/>
  <c r="EQ5508" i="6" s="1"/>
  <c r="ER5508" i="6"/>
  <c r="EP5509" i="6"/>
  <c r="EQ5509" i="6" s="1"/>
  <c r="ER5509" i="6"/>
  <c r="EP5510" i="6"/>
  <c r="EQ5510" i="6" s="1"/>
  <c r="ER5510" i="6"/>
  <c r="EP5511" i="6"/>
  <c r="EQ5511" i="6" s="1"/>
  <c r="ER5511" i="6"/>
  <c r="EP5512" i="6"/>
  <c r="EQ5512" i="6" s="1"/>
  <c r="ER5512" i="6"/>
  <c r="EP5513" i="6"/>
  <c r="EQ5513" i="6" s="1"/>
  <c r="ER5513" i="6"/>
  <c r="EP5514" i="6"/>
  <c r="EQ5514" i="6" s="1"/>
  <c r="ER5514" i="6"/>
  <c r="EP5515" i="6"/>
  <c r="EQ5515" i="6" s="1"/>
  <c r="ER5515" i="6"/>
  <c r="EP5516" i="6"/>
  <c r="EQ5516" i="6" s="1"/>
  <c r="ER5516" i="6"/>
  <c r="EP5517" i="6"/>
  <c r="EQ5517" i="6" s="1"/>
  <c r="ER5517" i="6"/>
  <c r="EP5518" i="6"/>
  <c r="EQ5518" i="6" s="1"/>
  <c r="ER5518" i="6"/>
  <c r="EP5519" i="6"/>
  <c r="EQ5519" i="6" s="1"/>
  <c r="ER5519" i="6"/>
  <c r="EP5520" i="6"/>
  <c r="EQ5520" i="6" s="1"/>
  <c r="ER5520" i="6"/>
  <c r="EP5521" i="6"/>
  <c r="EQ5521" i="6" s="1"/>
  <c r="ER5521" i="6"/>
  <c r="EP5522" i="6"/>
  <c r="EQ5522" i="6" s="1"/>
  <c r="ER5522" i="6"/>
  <c r="EP5523" i="6"/>
  <c r="EQ5523" i="6" s="1"/>
  <c r="ER5523" i="6"/>
  <c r="EP5524" i="6"/>
  <c r="EQ5524" i="6" s="1"/>
  <c r="ER5524" i="6"/>
  <c r="EP5525" i="6"/>
  <c r="EQ5525" i="6" s="1"/>
  <c r="ER5525" i="6"/>
  <c r="EP5526" i="6"/>
  <c r="EQ5526" i="6" s="1"/>
  <c r="ER5526" i="6"/>
  <c r="EP5527" i="6"/>
  <c r="EQ5527" i="6" s="1"/>
  <c r="ER5527" i="6"/>
  <c r="EP5528" i="6"/>
  <c r="EQ5528" i="6" s="1"/>
  <c r="ER5528" i="6"/>
  <c r="EP5529" i="6"/>
  <c r="EQ5529" i="6" s="1"/>
  <c r="ER5529" i="6"/>
  <c r="EP5530" i="6"/>
  <c r="EQ5530" i="6" s="1"/>
  <c r="ER5530" i="6"/>
  <c r="EP5531" i="6"/>
  <c r="EQ5531" i="6" s="1"/>
  <c r="ER5531" i="6"/>
  <c r="EP5532" i="6"/>
  <c r="EQ5532" i="6" s="1"/>
  <c r="ER5532" i="6"/>
  <c r="EP5533" i="6"/>
  <c r="EQ5533" i="6" s="1"/>
  <c r="ER5533" i="6"/>
  <c r="EP5534" i="6"/>
  <c r="EQ5534" i="6" s="1"/>
  <c r="ER5534" i="6"/>
  <c r="EP5535" i="6"/>
  <c r="EQ5535" i="6" s="1"/>
  <c r="ER5535" i="6"/>
  <c r="EP5536" i="6"/>
  <c r="EQ5536" i="6" s="1"/>
  <c r="ER5536" i="6"/>
  <c r="EP5537" i="6"/>
  <c r="EQ5537" i="6" s="1"/>
  <c r="ER5537" i="6"/>
  <c r="EP5538" i="6"/>
  <c r="EQ5538" i="6" s="1"/>
  <c r="ER5538" i="6"/>
  <c r="EP5539" i="6"/>
  <c r="EQ5539" i="6" s="1"/>
  <c r="ER5539" i="6"/>
  <c r="EP5540" i="6"/>
  <c r="EQ5540" i="6" s="1"/>
  <c r="ER5540" i="6"/>
  <c r="EP5541" i="6"/>
  <c r="EQ5541" i="6" s="1"/>
  <c r="ER5541" i="6"/>
  <c r="EP5542" i="6"/>
  <c r="EQ5542" i="6" s="1"/>
  <c r="ER5542" i="6"/>
  <c r="EP5543" i="6"/>
  <c r="EQ5543" i="6" s="1"/>
  <c r="ER5543" i="6"/>
  <c r="EP5544" i="6"/>
  <c r="EQ5544" i="6" s="1"/>
  <c r="ER5544" i="6"/>
  <c r="EP5545" i="6"/>
  <c r="EQ5545" i="6" s="1"/>
  <c r="ER5545" i="6"/>
  <c r="EP5546" i="6"/>
  <c r="EQ5546" i="6" s="1"/>
  <c r="ER5546" i="6"/>
  <c r="EP5547" i="6"/>
  <c r="EQ5547" i="6" s="1"/>
  <c r="ER5547" i="6"/>
  <c r="EP5548" i="6"/>
  <c r="EQ5548" i="6" s="1"/>
  <c r="ER5548" i="6"/>
  <c r="EP5549" i="6"/>
  <c r="EQ5549" i="6" s="1"/>
  <c r="ER5549" i="6"/>
  <c r="EP5550" i="6"/>
  <c r="EQ5550" i="6" s="1"/>
  <c r="ER5550" i="6"/>
  <c r="EP5551" i="6"/>
  <c r="EQ5551" i="6" s="1"/>
  <c r="ER5551" i="6"/>
  <c r="EP5552" i="6"/>
  <c r="EQ5552" i="6" s="1"/>
  <c r="ER5552" i="6"/>
  <c r="EP5553" i="6"/>
  <c r="EQ5553" i="6" s="1"/>
  <c r="ER5553" i="6"/>
  <c r="EP5554" i="6"/>
  <c r="EQ5554" i="6" s="1"/>
  <c r="ER5554" i="6"/>
  <c r="EP5555" i="6"/>
  <c r="EQ5555" i="6" s="1"/>
  <c r="ER5555" i="6"/>
  <c r="EP5556" i="6"/>
  <c r="EQ5556" i="6" s="1"/>
  <c r="ER5556" i="6"/>
  <c r="EP5557" i="6"/>
  <c r="EQ5557" i="6" s="1"/>
  <c r="ER5557" i="6"/>
  <c r="EP5558" i="6"/>
  <c r="EQ5558" i="6" s="1"/>
  <c r="ER5558" i="6"/>
  <c r="EP5559" i="6"/>
  <c r="EQ5559" i="6" s="1"/>
  <c r="ER5559" i="6"/>
  <c r="EP5560" i="6"/>
  <c r="EQ5560" i="6" s="1"/>
  <c r="ER5560" i="6"/>
  <c r="EP5561" i="6"/>
  <c r="EQ5561" i="6" s="1"/>
  <c r="ER5561" i="6"/>
  <c r="EP5562" i="6"/>
  <c r="EQ5562" i="6" s="1"/>
  <c r="ER5562" i="6"/>
  <c r="EP5563" i="6"/>
  <c r="EQ5563" i="6" s="1"/>
  <c r="ER5563" i="6"/>
  <c r="EP5564" i="6"/>
  <c r="EQ5564" i="6" s="1"/>
  <c r="ER5564" i="6"/>
  <c r="EP5565" i="6"/>
  <c r="EQ5565" i="6" s="1"/>
  <c r="ER5565" i="6"/>
  <c r="EP5566" i="6"/>
  <c r="EQ5566" i="6" s="1"/>
  <c r="ER5566" i="6"/>
  <c r="EP5567" i="6"/>
  <c r="EQ5567" i="6" s="1"/>
  <c r="ER5567" i="6"/>
  <c r="EP5568" i="6"/>
  <c r="EQ5568" i="6" s="1"/>
  <c r="ER5568" i="6"/>
  <c r="EP5569" i="6"/>
  <c r="EQ5569" i="6" s="1"/>
  <c r="ER5569" i="6"/>
  <c r="EP5570" i="6"/>
  <c r="EQ5570" i="6" s="1"/>
  <c r="ER5570" i="6"/>
  <c r="EP5571" i="6"/>
  <c r="EQ5571" i="6" s="1"/>
  <c r="ER5571" i="6"/>
  <c r="EP5572" i="6"/>
  <c r="EQ5572" i="6" s="1"/>
  <c r="ER5572" i="6"/>
  <c r="EP5573" i="6"/>
  <c r="EQ5573" i="6" s="1"/>
  <c r="ER5573" i="6"/>
  <c r="EP5574" i="6"/>
  <c r="EQ5574" i="6" s="1"/>
  <c r="ER5574" i="6"/>
  <c r="EP5575" i="6"/>
  <c r="EQ5575" i="6" s="1"/>
  <c r="ER5575" i="6"/>
  <c r="EP5576" i="6"/>
  <c r="EQ5576" i="6" s="1"/>
  <c r="ER5576" i="6"/>
  <c r="EP5577" i="6"/>
  <c r="EQ5577" i="6" s="1"/>
  <c r="ER5577" i="6"/>
  <c r="EP5578" i="6"/>
  <c r="EQ5578" i="6" s="1"/>
  <c r="ER5578" i="6"/>
  <c r="EP5579" i="6"/>
  <c r="EQ5579" i="6" s="1"/>
  <c r="ER5579" i="6"/>
  <c r="EP5580" i="6"/>
  <c r="EQ5580" i="6" s="1"/>
  <c r="ER5580" i="6"/>
  <c r="EP5581" i="6"/>
  <c r="EQ5581" i="6" s="1"/>
  <c r="ER5581" i="6"/>
  <c r="EP5582" i="6"/>
  <c r="EQ5582" i="6" s="1"/>
  <c r="ER5582" i="6"/>
  <c r="EP5583" i="6"/>
  <c r="EQ5583" i="6" s="1"/>
  <c r="ER5583" i="6"/>
  <c r="EP5584" i="6"/>
  <c r="EQ5584" i="6" s="1"/>
  <c r="ER5584" i="6"/>
  <c r="EP5585" i="6"/>
  <c r="EQ5585" i="6" s="1"/>
  <c r="ER5585" i="6"/>
  <c r="EP5586" i="6"/>
  <c r="EQ5586" i="6" s="1"/>
  <c r="ER5586" i="6"/>
  <c r="EP5587" i="6"/>
  <c r="EQ5587" i="6" s="1"/>
  <c r="ER5587" i="6"/>
  <c r="EP5588" i="6"/>
  <c r="EQ5588" i="6" s="1"/>
  <c r="ER5588" i="6"/>
  <c r="EP5589" i="6"/>
  <c r="EQ5589" i="6" s="1"/>
  <c r="ER5589" i="6"/>
  <c r="EP5590" i="6"/>
  <c r="EQ5590" i="6" s="1"/>
  <c r="ER5590" i="6"/>
  <c r="EP5591" i="6"/>
  <c r="EQ5591" i="6" s="1"/>
  <c r="ER5591" i="6"/>
  <c r="EP5592" i="6"/>
  <c r="EQ5592" i="6" s="1"/>
  <c r="ER5592" i="6"/>
  <c r="EP5593" i="6"/>
  <c r="EQ5593" i="6" s="1"/>
  <c r="ER5593" i="6"/>
  <c r="EP5594" i="6"/>
  <c r="EQ5594" i="6" s="1"/>
  <c r="ER5594" i="6"/>
  <c r="EP5595" i="6"/>
  <c r="EQ5595" i="6" s="1"/>
  <c r="ER5595" i="6"/>
  <c r="EP5596" i="6"/>
  <c r="EQ5596" i="6" s="1"/>
  <c r="ER5596" i="6"/>
  <c r="EP5597" i="6"/>
  <c r="EQ5597" i="6" s="1"/>
  <c r="ER5597" i="6"/>
  <c r="EP5598" i="6"/>
  <c r="EQ5598" i="6" s="1"/>
  <c r="ER5598" i="6"/>
  <c r="EP5599" i="6"/>
  <c r="EQ5599" i="6" s="1"/>
  <c r="ER5599" i="6"/>
  <c r="EP5600" i="6"/>
  <c r="EQ5600" i="6" s="1"/>
  <c r="ER5600" i="6"/>
  <c r="EP5601" i="6"/>
  <c r="EQ5601" i="6" s="1"/>
  <c r="ER5601" i="6"/>
  <c r="EP5602" i="6"/>
  <c r="EQ5602" i="6" s="1"/>
  <c r="ER5602" i="6"/>
  <c r="EP5603" i="6"/>
  <c r="EQ5603" i="6" s="1"/>
  <c r="ER5603" i="6"/>
  <c r="EP5604" i="6"/>
  <c r="EQ5604" i="6" s="1"/>
  <c r="ER5604" i="6"/>
  <c r="EP5605" i="6"/>
  <c r="EQ5605" i="6" s="1"/>
  <c r="ER5605" i="6"/>
  <c r="EP5606" i="6"/>
  <c r="EQ5606" i="6" s="1"/>
  <c r="ER5606" i="6"/>
  <c r="EP5607" i="6"/>
  <c r="EQ5607" i="6" s="1"/>
  <c r="ER5607" i="6"/>
  <c r="EP5608" i="6"/>
  <c r="EQ5608" i="6" s="1"/>
  <c r="ER5608" i="6"/>
  <c r="EP5609" i="6"/>
  <c r="EQ5609" i="6" s="1"/>
  <c r="ER5609" i="6"/>
  <c r="EP5610" i="6"/>
  <c r="EQ5610" i="6" s="1"/>
  <c r="ER5610" i="6"/>
  <c r="EP5611" i="6"/>
  <c r="EQ5611" i="6" s="1"/>
  <c r="ER5611" i="6"/>
  <c r="EP5612" i="6"/>
  <c r="EQ5612" i="6" s="1"/>
  <c r="ER5612" i="6"/>
  <c r="EP5613" i="6"/>
  <c r="EQ5613" i="6" s="1"/>
  <c r="ER5613" i="6"/>
  <c r="EP5614" i="6"/>
  <c r="EQ5614" i="6" s="1"/>
  <c r="ER5614" i="6"/>
  <c r="EP5615" i="6"/>
  <c r="EQ5615" i="6" s="1"/>
  <c r="ER5615" i="6"/>
  <c r="EP5616" i="6"/>
  <c r="EQ5616" i="6" s="1"/>
  <c r="ER5616" i="6"/>
  <c r="EP5617" i="6"/>
  <c r="EQ5617" i="6" s="1"/>
  <c r="ER5617" i="6"/>
  <c r="EP5618" i="6"/>
  <c r="EQ5618" i="6" s="1"/>
  <c r="ER5618" i="6"/>
  <c r="EP5619" i="6"/>
  <c r="EQ5619" i="6" s="1"/>
  <c r="ER5619" i="6"/>
  <c r="EP5620" i="6"/>
  <c r="EQ5620" i="6" s="1"/>
  <c r="ER5620" i="6"/>
  <c r="EP5621" i="6"/>
  <c r="EQ5621" i="6" s="1"/>
  <c r="ER5621" i="6"/>
  <c r="EP5622" i="6"/>
  <c r="EQ5622" i="6" s="1"/>
  <c r="ER5622" i="6"/>
  <c r="EP5623" i="6"/>
  <c r="EQ5623" i="6" s="1"/>
  <c r="ER5623" i="6"/>
  <c r="EP5624" i="6"/>
  <c r="EQ5624" i="6" s="1"/>
  <c r="ER5624" i="6"/>
  <c r="EP5625" i="6"/>
  <c r="EQ5625" i="6" s="1"/>
  <c r="ER5625" i="6"/>
  <c r="EP5626" i="6"/>
  <c r="EQ5626" i="6" s="1"/>
  <c r="ER5626" i="6"/>
  <c r="EP5627" i="6"/>
  <c r="EQ5627" i="6" s="1"/>
  <c r="ER5627" i="6"/>
  <c r="EP5628" i="6"/>
  <c r="EQ5628" i="6" s="1"/>
  <c r="ER5628" i="6"/>
  <c r="EP5629" i="6"/>
  <c r="EQ5629" i="6" s="1"/>
  <c r="ER5629" i="6"/>
  <c r="EP5630" i="6"/>
  <c r="EQ5630" i="6" s="1"/>
  <c r="ER5630" i="6"/>
  <c r="EP5631" i="6"/>
  <c r="EQ5631" i="6" s="1"/>
  <c r="ER5631" i="6"/>
  <c r="EP5632" i="6"/>
  <c r="EQ5632" i="6" s="1"/>
  <c r="ER5632" i="6"/>
  <c r="EP5633" i="6"/>
  <c r="EQ5633" i="6" s="1"/>
  <c r="ER5633" i="6"/>
  <c r="EP5634" i="6"/>
  <c r="EQ5634" i="6" s="1"/>
  <c r="ER5634" i="6"/>
  <c r="EP5635" i="6"/>
  <c r="EQ5635" i="6" s="1"/>
  <c r="ER5635" i="6"/>
  <c r="EP5636" i="6"/>
  <c r="EQ5636" i="6" s="1"/>
  <c r="ER5636" i="6"/>
  <c r="EP5637" i="6"/>
  <c r="EQ5637" i="6" s="1"/>
  <c r="ER5637" i="6"/>
  <c r="EP5638" i="6"/>
  <c r="EQ5638" i="6" s="1"/>
  <c r="ER5638" i="6"/>
  <c r="EP5639" i="6"/>
  <c r="EQ5639" i="6" s="1"/>
  <c r="ER5639" i="6"/>
  <c r="EP5640" i="6"/>
  <c r="EQ5640" i="6" s="1"/>
  <c r="ER5640" i="6"/>
  <c r="EP5641" i="6"/>
  <c r="EQ5641" i="6" s="1"/>
  <c r="ER5641" i="6"/>
  <c r="EP5642" i="6"/>
  <c r="EQ5642" i="6" s="1"/>
  <c r="ER5642" i="6"/>
  <c r="EP5643" i="6"/>
  <c r="EQ5643" i="6" s="1"/>
  <c r="ER5643" i="6"/>
  <c r="EP5644" i="6"/>
  <c r="EQ5644" i="6" s="1"/>
  <c r="ER5644" i="6"/>
  <c r="EP5645" i="6"/>
  <c r="EQ5645" i="6" s="1"/>
  <c r="ER5645" i="6"/>
  <c r="EP5646" i="6"/>
  <c r="EQ5646" i="6" s="1"/>
  <c r="ER5646" i="6"/>
  <c r="EP5647" i="6"/>
  <c r="EQ5647" i="6" s="1"/>
  <c r="ER5647" i="6"/>
  <c r="EP5648" i="6"/>
  <c r="EQ5648" i="6" s="1"/>
  <c r="ER5648" i="6"/>
  <c r="EP5649" i="6"/>
  <c r="EQ5649" i="6" s="1"/>
  <c r="ER5649" i="6"/>
  <c r="EP5650" i="6"/>
  <c r="EQ5650" i="6" s="1"/>
  <c r="ER5650" i="6"/>
  <c r="EP5651" i="6"/>
  <c r="EQ5651" i="6" s="1"/>
  <c r="ER5651" i="6"/>
  <c r="EP5652" i="6"/>
  <c r="EQ5652" i="6" s="1"/>
  <c r="ER5652" i="6"/>
  <c r="EP5653" i="6"/>
  <c r="EQ5653" i="6" s="1"/>
  <c r="ER5653" i="6"/>
  <c r="EP5654" i="6"/>
  <c r="EQ5654" i="6" s="1"/>
  <c r="ER5654" i="6"/>
  <c r="EP5655" i="6"/>
  <c r="EQ5655" i="6" s="1"/>
  <c r="ER5655" i="6"/>
  <c r="EP5656" i="6"/>
  <c r="EQ5656" i="6" s="1"/>
  <c r="ER5656" i="6"/>
  <c r="EP5657" i="6"/>
  <c r="EQ5657" i="6" s="1"/>
  <c r="ER5657" i="6"/>
  <c r="EP5658" i="6"/>
  <c r="EQ5658" i="6" s="1"/>
  <c r="ER5658" i="6"/>
  <c r="EP5659" i="6"/>
  <c r="EQ5659" i="6" s="1"/>
  <c r="ER5659" i="6"/>
  <c r="EP5660" i="6"/>
  <c r="EQ5660" i="6" s="1"/>
  <c r="ER5660" i="6"/>
  <c r="EP5661" i="6"/>
  <c r="EQ5661" i="6" s="1"/>
  <c r="ER5661" i="6"/>
  <c r="EP5662" i="6"/>
  <c r="EQ5662" i="6" s="1"/>
  <c r="ER5662" i="6"/>
  <c r="EP5663" i="6"/>
  <c r="EQ5663" i="6" s="1"/>
  <c r="ER5663" i="6"/>
  <c r="EP5664" i="6"/>
  <c r="EQ5664" i="6" s="1"/>
  <c r="ER5664" i="6"/>
  <c r="EP5665" i="6"/>
  <c r="EQ5665" i="6" s="1"/>
  <c r="ER5665" i="6"/>
  <c r="EP5666" i="6"/>
  <c r="EQ5666" i="6" s="1"/>
  <c r="ER5666" i="6"/>
  <c r="EP5667" i="6"/>
  <c r="EQ5667" i="6" s="1"/>
  <c r="ER5667" i="6"/>
  <c r="EP5668" i="6"/>
  <c r="EQ5668" i="6" s="1"/>
  <c r="ER5668" i="6"/>
  <c r="EP5669" i="6"/>
  <c r="EQ5669" i="6" s="1"/>
  <c r="ER5669" i="6"/>
  <c r="EP5670" i="6"/>
  <c r="EQ5670" i="6" s="1"/>
  <c r="ER5670" i="6"/>
  <c r="EP5671" i="6"/>
  <c r="EQ5671" i="6" s="1"/>
  <c r="ER5671" i="6"/>
  <c r="EP5672" i="6"/>
  <c r="EQ5672" i="6" s="1"/>
  <c r="ER5672" i="6"/>
  <c r="EP5673" i="6"/>
  <c r="EQ5673" i="6" s="1"/>
  <c r="ER5673" i="6"/>
  <c r="EP5674" i="6"/>
  <c r="EQ5674" i="6" s="1"/>
  <c r="ER5674" i="6"/>
  <c r="EP5675" i="6"/>
  <c r="EQ5675" i="6" s="1"/>
  <c r="ER5675" i="6"/>
  <c r="EP5676" i="6"/>
  <c r="EQ5676" i="6" s="1"/>
  <c r="ER5676" i="6"/>
  <c r="EP5677" i="6"/>
  <c r="EQ5677" i="6" s="1"/>
  <c r="ER5677" i="6"/>
  <c r="EP5678" i="6"/>
  <c r="EQ5678" i="6" s="1"/>
  <c r="ER5678" i="6"/>
  <c r="EP5679" i="6"/>
  <c r="EQ5679" i="6" s="1"/>
  <c r="ER5679" i="6"/>
  <c r="EP5680" i="6"/>
  <c r="EQ5680" i="6" s="1"/>
  <c r="ER5680" i="6"/>
  <c r="EP5681" i="6"/>
  <c r="EQ5681" i="6" s="1"/>
  <c r="ER5681" i="6"/>
  <c r="EP5682" i="6"/>
  <c r="EQ5682" i="6" s="1"/>
  <c r="ER5682" i="6"/>
  <c r="EP5683" i="6"/>
  <c r="EQ5683" i="6" s="1"/>
  <c r="ER5683" i="6"/>
  <c r="EP5684" i="6"/>
  <c r="EQ5684" i="6" s="1"/>
  <c r="ER5684" i="6"/>
  <c r="EP5685" i="6"/>
  <c r="EQ5685" i="6" s="1"/>
  <c r="ER5685" i="6"/>
  <c r="EP5686" i="6"/>
  <c r="EQ5686" i="6" s="1"/>
  <c r="ER5686" i="6"/>
  <c r="EP5687" i="6"/>
  <c r="EQ5687" i="6" s="1"/>
  <c r="ER5687" i="6"/>
  <c r="EP5688" i="6"/>
  <c r="EQ5688" i="6" s="1"/>
  <c r="ER5688" i="6"/>
  <c r="EP5689" i="6"/>
  <c r="EQ5689" i="6" s="1"/>
  <c r="ER5689" i="6"/>
  <c r="EP5690" i="6"/>
  <c r="EQ5690" i="6" s="1"/>
  <c r="ER5690" i="6"/>
  <c r="EP5691" i="6"/>
  <c r="EQ5691" i="6" s="1"/>
  <c r="ER5691" i="6"/>
  <c r="EP5692" i="6"/>
  <c r="EQ5692" i="6" s="1"/>
  <c r="ER5692" i="6"/>
  <c r="EP5693" i="6"/>
  <c r="EQ5693" i="6" s="1"/>
  <c r="ER5693" i="6"/>
  <c r="EP5694" i="6"/>
  <c r="EQ5694" i="6" s="1"/>
  <c r="ER5694" i="6"/>
  <c r="EP5695" i="6"/>
  <c r="EQ5695" i="6" s="1"/>
  <c r="ER5695" i="6"/>
  <c r="EP5696" i="6"/>
  <c r="EQ5696" i="6" s="1"/>
  <c r="ER5696" i="6"/>
  <c r="EP5697" i="6"/>
  <c r="EQ5697" i="6" s="1"/>
  <c r="ER5697" i="6"/>
  <c r="EP5698" i="6"/>
  <c r="EQ5698" i="6" s="1"/>
  <c r="ER5698" i="6"/>
  <c r="EP5699" i="6"/>
  <c r="EQ5699" i="6" s="1"/>
  <c r="ER5699" i="6"/>
  <c r="EP5700" i="6"/>
  <c r="EQ5700" i="6" s="1"/>
  <c r="ER5700" i="6"/>
  <c r="EP5701" i="6"/>
  <c r="EQ5701" i="6" s="1"/>
  <c r="ER5701" i="6"/>
  <c r="EP5702" i="6"/>
  <c r="EQ5702" i="6" s="1"/>
  <c r="ER5702" i="6"/>
  <c r="EP5703" i="6"/>
  <c r="EQ5703" i="6" s="1"/>
  <c r="ER5703" i="6"/>
  <c r="EP5704" i="6"/>
  <c r="EQ5704" i="6" s="1"/>
  <c r="ER5704" i="6"/>
  <c r="EP5705" i="6"/>
  <c r="EQ5705" i="6" s="1"/>
  <c r="ER5705" i="6"/>
  <c r="EP5706" i="6"/>
  <c r="EQ5706" i="6" s="1"/>
  <c r="ER5706" i="6"/>
  <c r="EP5707" i="6"/>
  <c r="EQ5707" i="6" s="1"/>
  <c r="ER5707" i="6"/>
  <c r="EP5708" i="6"/>
  <c r="EQ5708" i="6" s="1"/>
  <c r="ER5708" i="6"/>
  <c r="EP5709" i="6"/>
  <c r="EQ5709" i="6" s="1"/>
  <c r="ER5709" i="6"/>
  <c r="EP5710" i="6"/>
  <c r="EQ5710" i="6" s="1"/>
  <c r="ER5710" i="6"/>
  <c r="EP5711" i="6"/>
  <c r="EQ5711" i="6" s="1"/>
  <c r="ER5711" i="6"/>
  <c r="EP5712" i="6"/>
  <c r="EQ5712" i="6" s="1"/>
  <c r="ER5712" i="6"/>
  <c r="EP5713" i="6"/>
  <c r="EQ5713" i="6" s="1"/>
  <c r="ER5713" i="6"/>
  <c r="EP5714" i="6"/>
  <c r="EQ5714" i="6" s="1"/>
  <c r="ER5714" i="6"/>
  <c r="EP5715" i="6"/>
  <c r="EQ5715" i="6" s="1"/>
  <c r="ER5715" i="6"/>
  <c r="EP5716" i="6"/>
  <c r="EQ5716" i="6" s="1"/>
  <c r="ER5716" i="6"/>
  <c r="EP5717" i="6"/>
  <c r="EQ5717" i="6" s="1"/>
  <c r="ER5717" i="6"/>
  <c r="EP5718" i="6"/>
  <c r="EQ5718" i="6" s="1"/>
  <c r="ER5718" i="6"/>
  <c r="EP5719" i="6"/>
  <c r="EQ5719" i="6" s="1"/>
  <c r="ER5719" i="6"/>
  <c r="EP5720" i="6"/>
  <c r="EQ5720" i="6" s="1"/>
  <c r="ER5720" i="6"/>
  <c r="EP5721" i="6"/>
  <c r="EQ5721" i="6" s="1"/>
  <c r="ER5721" i="6"/>
  <c r="EP5722" i="6"/>
  <c r="EQ5722" i="6" s="1"/>
  <c r="ER5722" i="6"/>
  <c r="EP5723" i="6"/>
  <c r="EQ5723" i="6" s="1"/>
  <c r="ER5723" i="6"/>
  <c r="EP5724" i="6"/>
  <c r="EQ5724" i="6" s="1"/>
  <c r="ER5724" i="6"/>
  <c r="EP5725" i="6"/>
  <c r="EQ5725" i="6" s="1"/>
  <c r="ER5725" i="6"/>
  <c r="EP5726" i="6"/>
  <c r="EQ5726" i="6" s="1"/>
  <c r="ER5726" i="6"/>
  <c r="EP5727" i="6"/>
  <c r="EQ5727" i="6" s="1"/>
  <c r="ER5727" i="6"/>
  <c r="EP5728" i="6"/>
  <c r="EQ5728" i="6" s="1"/>
  <c r="ER5728" i="6"/>
  <c r="EP5729" i="6"/>
  <c r="EQ5729" i="6" s="1"/>
  <c r="ER5729" i="6"/>
  <c r="EP5730" i="6"/>
  <c r="EQ5730" i="6" s="1"/>
  <c r="ER5730" i="6"/>
  <c r="EP5731" i="6"/>
  <c r="EQ5731" i="6" s="1"/>
  <c r="ER5731" i="6"/>
  <c r="EP5732" i="6"/>
  <c r="EQ5732" i="6" s="1"/>
  <c r="ER5732" i="6"/>
  <c r="EP5733" i="6"/>
  <c r="EQ5733" i="6" s="1"/>
  <c r="ER5733" i="6"/>
  <c r="EP5734" i="6"/>
  <c r="EQ5734" i="6" s="1"/>
  <c r="ER5734" i="6"/>
  <c r="EP5735" i="6"/>
  <c r="EQ5735" i="6" s="1"/>
  <c r="ER5735" i="6"/>
  <c r="EP5736" i="6"/>
  <c r="EQ5736" i="6" s="1"/>
  <c r="ER5736" i="6"/>
  <c r="EP5737" i="6"/>
  <c r="EQ5737" i="6" s="1"/>
  <c r="ER5737" i="6"/>
  <c r="EP5738" i="6"/>
  <c r="EQ5738" i="6" s="1"/>
  <c r="ER5738" i="6"/>
  <c r="EP5739" i="6"/>
  <c r="EQ5739" i="6" s="1"/>
  <c r="ER5739" i="6"/>
  <c r="EP5740" i="6"/>
  <c r="EQ5740" i="6" s="1"/>
  <c r="ER5740" i="6"/>
  <c r="EP5741" i="6"/>
  <c r="EQ5741" i="6" s="1"/>
  <c r="ER5741" i="6"/>
  <c r="EP5742" i="6"/>
  <c r="EQ5742" i="6" s="1"/>
  <c r="ER5742" i="6"/>
  <c r="EP5743" i="6"/>
  <c r="EQ5743" i="6" s="1"/>
  <c r="ER5743" i="6"/>
  <c r="EP5744" i="6"/>
  <c r="EQ5744" i="6" s="1"/>
  <c r="ER5744" i="6"/>
  <c r="EP5745" i="6"/>
  <c r="EQ5745" i="6" s="1"/>
  <c r="ER5745" i="6"/>
  <c r="EP5746" i="6"/>
  <c r="EQ5746" i="6" s="1"/>
  <c r="ER5746" i="6"/>
  <c r="EP5747" i="6"/>
  <c r="EQ5747" i="6" s="1"/>
  <c r="ER5747" i="6"/>
  <c r="EP5748" i="6"/>
  <c r="EQ5748" i="6" s="1"/>
  <c r="ER5748" i="6"/>
  <c r="EP5749" i="6"/>
  <c r="EQ5749" i="6" s="1"/>
  <c r="ER5749" i="6"/>
  <c r="EP5750" i="6"/>
  <c r="EQ5750" i="6" s="1"/>
  <c r="ER5750" i="6"/>
  <c r="EP5751" i="6"/>
  <c r="EQ5751" i="6" s="1"/>
  <c r="ER5751" i="6"/>
  <c r="EP5752" i="6"/>
  <c r="EQ5752" i="6" s="1"/>
  <c r="ER5752" i="6"/>
  <c r="EP5753" i="6"/>
  <c r="EQ5753" i="6" s="1"/>
  <c r="ER5753" i="6"/>
  <c r="EP5754" i="6"/>
  <c r="EQ5754" i="6" s="1"/>
  <c r="ER5754" i="6"/>
  <c r="EP5755" i="6"/>
  <c r="EQ5755" i="6" s="1"/>
  <c r="ER5755" i="6"/>
  <c r="EP5756" i="6"/>
  <c r="EQ5756" i="6" s="1"/>
  <c r="ER5756" i="6"/>
  <c r="EP5757" i="6"/>
  <c r="EQ5757" i="6" s="1"/>
  <c r="ER5757" i="6"/>
  <c r="EP5758" i="6"/>
  <c r="EQ5758" i="6" s="1"/>
  <c r="ER5758" i="6"/>
  <c r="EP5759" i="6"/>
  <c r="EQ5759" i="6" s="1"/>
  <c r="ER5759" i="6"/>
  <c r="EP5760" i="6"/>
  <c r="EQ5760" i="6" s="1"/>
  <c r="ER5760" i="6"/>
  <c r="EP5761" i="6"/>
  <c r="EQ5761" i="6" s="1"/>
  <c r="ER5761" i="6"/>
  <c r="EP5762" i="6"/>
  <c r="EQ5762" i="6" s="1"/>
  <c r="ER5762" i="6"/>
  <c r="EP5763" i="6"/>
  <c r="EQ5763" i="6" s="1"/>
  <c r="ER5763" i="6"/>
  <c r="EP5764" i="6"/>
  <c r="EQ5764" i="6" s="1"/>
  <c r="ER5764" i="6"/>
  <c r="EP5765" i="6"/>
  <c r="EQ5765" i="6" s="1"/>
  <c r="ER5765" i="6"/>
  <c r="EP5766" i="6"/>
  <c r="EQ5766" i="6" s="1"/>
  <c r="ER5766" i="6"/>
  <c r="EP5767" i="6"/>
  <c r="EQ5767" i="6" s="1"/>
  <c r="ER5767" i="6"/>
  <c r="EP5768" i="6"/>
  <c r="EQ5768" i="6" s="1"/>
  <c r="ER5768" i="6"/>
  <c r="EP5769" i="6"/>
  <c r="EQ5769" i="6" s="1"/>
  <c r="ER5769" i="6"/>
  <c r="EP5770" i="6"/>
  <c r="EQ5770" i="6" s="1"/>
  <c r="ER5770" i="6"/>
  <c r="EP5771" i="6"/>
  <c r="EQ5771" i="6" s="1"/>
  <c r="ER5771" i="6"/>
  <c r="EP5772" i="6"/>
  <c r="EQ5772" i="6" s="1"/>
  <c r="ER5772" i="6"/>
  <c r="EP5773" i="6"/>
  <c r="EQ5773" i="6" s="1"/>
  <c r="ER5773" i="6"/>
  <c r="EP5774" i="6"/>
  <c r="EQ5774" i="6" s="1"/>
  <c r="ER5774" i="6"/>
  <c r="EP5775" i="6"/>
  <c r="EQ5775" i="6" s="1"/>
  <c r="ER5775" i="6"/>
  <c r="EP5776" i="6"/>
  <c r="EQ5776" i="6" s="1"/>
  <c r="ER5776" i="6"/>
  <c r="EP5777" i="6"/>
  <c r="EQ5777" i="6" s="1"/>
  <c r="ER5777" i="6"/>
  <c r="EP5778" i="6"/>
  <c r="EQ5778" i="6" s="1"/>
  <c r="ER5778" i="6"/>
  <c r="EP5779" i="6"/>
  <c r="EQ5779" i="6" s="1"/>
  <c r="ER5779" i="6"/>
  <c r="EP5780" i="6"/>
  <c r="EQ5780" i="6" s="1"/>
  <c r="ER5780" i="6"/>
  <c r="EP5781" i="6"/>
  <c r="EQ5781" i="6" s="1"/>
  <c r="ER5781" i="6"/>
  <c r="EP5782" i="6"/>
  <c r="EQ5782" i="6" s="1"/>
  <c r="ER5782" i="6"/>
  <c r="EP5783" i="6"/>
  <c r="EQ5783" i="6" s="1"/>
  <c r="ER5783" i="6"/>
  <c r="EP5784" i="6"/>
  <c r="EQ5784" i="6" s="1"/>
  <c r="ER5784" i="6"/>
  <c r="EP5785" i="6"/>
  <c r="EQ5785" i="6" s="1"/>
  <c r="ER5785" i="6"/>
  <c r="EP5786" i="6"/>
  <c r="EQ5786" i="6" s="1"/>
  <c r="ER5786" i="6"/>
  <c r="EP5787" i="6"/>
  <c r="EQ5787" i="6" s="1"/>
  <c r="ER5787" i="6"/>
  <c r="EP5788" i="6"/>
  <c r="EQ5788" i="6" s="1"/>
  <c r="ER5788" i="6"/>
  <c r="EP5789" i="6"/>
  <c r="EQ5789" i="6" s="1"/>
  <c r="ER5789" i="6"/>
  <c r="EP5790" i="6"/>
  <c r="EQ5790" i="6" s="1"/>
  <c r="ER5790" i="6"/>
  <c r="EP5791" i="6"/>
  <c r="EQ5791" i="6" s="1"/>
  <c r="ER5791" i="6"/>
  <c r="EP5792" i="6"/>
  <c r="EQ5792" i="6" s="1"/>
  <c r="ER5792" i="6"/>
  <c r="EP5793" i="6"/>
  <c r="EQ5793" i="6" s="1"/>
  <c r="ER5793" i="6"/>
  <c r="EP5794" i="6"/>
  <c r="EQ5794" i="6" s="1"/>
  <c r="ER5794" i="6"/>
  <c r="EP5795" i="6"/>
  <c r="EQ5795" i="6" s="1"/>
  <c r="ER5795" i="6"/>
  <c r="EP5796" i="6"/>
  <c r="EQ5796" i="6" s="1"/>
  <c r="ER5796" i="6"/>
  <c r="EP5797" i="6"/>
  <c r="EQ5797" i="6" s="1"/>
  <c r="ER5797" i="6"/>
  <c r="EP5798" i="6"/>
  <c r="EQ5798" i="6" s="1"/>
  <c r="ER5798" i="6"/>
  <c r="EP5799" i="6"/>
  <c r="EQ5799" i="6" s="1"/>
  <c r="ER5799" i="6"/>
  <c r="EP5800" i="6"/>
  <c r="EQ5800" i="6" s="1"/>
  <c r="ER5800" i="6"/>
  <c r="EP5801" i="6"/>
  <c r="EQ5801" i="6" s="1"/>
  <c r="ER5801" i="6"/>
  <c r="EP5802" i="6"/>
  <c r="EQ5802" i="6" s="1"/>
  <c r="ER5802" i="6"/>
  <c r="EP5803" i="6"/>
  <c r="EQ5803" i="6" s="1"/>
  <c r="ER5803" i="6"/>
  <c r="EP5804" i="6"/>
  <c r="EQ5804" i="6" s="1"/>
  <c r="ER5804" i="6"/>
  <c r="EP5805" i="6"/>
  <c r="EQ5805" i="6" s="1"/>
  <c r="ER5805" i="6"/>
  <c r="EP5806" i="6"/>
  <c r="EQ5806" i="6" s="1"/>
  <c r="ER5806" i="6"/>
  <c r="EP5807" i="6"/>
  <c r="EQ5807" i="6" s="1"/>
  <c r="ER5807" i="6"/>
  <c r="EP5808" i="6"/>
  <c r="EQ5808" i="6" s="1"/>
  <c r="ER5808" i="6"/>
  <c r="EP5809" i="6"/>
  <c r="EQ5809" i="6" s="1"/>
  <c r="ER5809" i="6"/>
  <c r="EP5810" i="6"/>
  <c r="EQ5810" i="6" s="1"/>
  <c r="ER5810" i="6"/>
  <c r="EP5811" i="6"/>
  <c r="EQ5811" i="6" s="1"/>
  <c r="ER5811" i="6"/>
  <c r="EP5812" i="6"/>
  <c r="EQ5812" i="6" s="1"/>
  <c r="ER5812" i="6"/>
  <c r="EP5813" i="6"/>
  <c r="EQ5813" i="6" s="1"/>
  <c r="ER5813" i="6"/>
  <c r="EP5814" i="6"/>
  <c r="EQ5814" i="6" s="1"/>
  <c r="ER5814" i="6"/>
  <c r="EP5815" i="6"/>
  <c r="EQ5815" i="6" s="1"/>
  <c r="ER5815" i="6"/>
  <c r="EP5816" i="6"/>
  <c r="EQ5816" i="6" s="1"/>
  <c r="ER5816" i="6"/>
  <c r="EP5817" i="6"/>
  <c r="EQ5817" i="6" s="1"/>
  <c r="ER5817" i="6"/>
  <c r="EP5818" i="6"/>
  <c r="EQ5818" i="6" s="1"/>
  <c r="ER5818" i="6"/>
  <c r="EP5819" i="6"/>
  <c r="EQ5819" i="6" s="1"/>
  <c r="ER5819" i="6"/>
  <c r="EP5820" i="6"/>
  <c r="EQ5820" i="6" s="1"/>
  <c r="ER5820" i="6"/>
  <c r="EP5821" i="6"/>
  <c r="EQ5821" i="6" s="1"/>
  <c r="ER5821" i="6"/>
  <c r="EP5822" i="6"/>
  <c r="EQ5822" i="6" s="1"/>
  <c r="ER5822" i="6"/>
  <c r="EP5823" i="6"/>
  <c r="EQ5823" i="6" s="1"/>
  <c r="ER5823" i="6"/>
  <c r="EP5824" i="6"/>
  <c r="EQ5824" i="6" s="1"/>
  <c r="ER5824" i="6"/>
  <c r="EP5825" i="6"/>
  <c r="EQ5825" i="6" s="1"/>
  <c r="ER5825" i="6"/>
  <c r="EP5826" i="6"/>
  <c r="EQ5826" i="6" s="1"/>
  <c r="ER5826" i="6"/>
  <c r="EP5827" i="6"/>
  <c r="EQ5827" i="6" s="1"/>
  <c r="ER5827" i="6"/>
  <c r="EP5828" i="6"/>
  <c r="EQ5828" i="6" s="1"/>
  <c r="ER5828" i="6"/>
  <c r="EP5829" i="6"/>
  <c r="EQ5829" i="6" s="1"/>
  <c r="ER5829" i="6"/>
  <c r="EP5830" i="6"/>
  <c r="EQ5830" i="6" s="1"/>
  <c r="ER5830" i="6"/>
  <c r="EP5831" i="6"/>
  <c r="EQ5831" i="6" s="1"/>
  <c r="ER5831" i="6"/>
  <c r="EP5832" i="6"/>
  <c r="EQ5832" i="6" s="1"/>
  <c r="ER5832" i="6"/>
  <c r="EP5833" i="6"/>
  <c r="EQ5833" i="6" s="1"/>
  <c r="ER5833" i="6"/>
  <c r="EP5834" i="6"/>
  <c r="EQ5834" i="6" s="1"/>
  <c r="ER5834" i="6"/>
  <c r="EP5835" i="6"/>
  <c r="EQ5835" i="6" s="1"/>
  <c r="ER5835" i="6"/>
  <c r="EP5836" i="6"/>
  <c r="EQ5836" i="6" s="1"/>
  <c r="ER5836" i="6"/>
  <c r="EP5837" i="6"/>
  <c r="EQ5837" i="6" s="1"/>
  <c r="ER5837" i="6"/>
  <c r="EP5838" i="6"/>
  <c r="EQ5838" i="6" s="1"/>
  <c r="ER5838" i="6"/>
  <c r="EP5839" i="6"/>
  <c r="EQ5839" i="6" s="1"/>
  <c r="ER5839" i="6"/>
  <c r="EP5840" i="6"/>
  <c r="EQ5840" i="6" s="1"/>
  <c r="ER5840" i="6"/>
  <c r="EP5841" i="6"/>
  <c r="EQ5841" i="6" s="1"/>
  <c r="ER5841" i="6"/>
  <c r="EP5842" i="6"/>
  <c r="EQ5842" i="6" s="1"/>
  <c r="ER5842" i="6"/>
  <c r="EP5843" i="6"/>
  <c r="EQ5843" i="6" s="1"/>
  <c r="ER5843" i="6"/>
  <c r="EP5844" i="6"/>
  <c r="EQ5844" i="6" s="1"/>
  <c r="ER5844" i="6"/>
  <c r="EP5845" i="6"/>
  <c r="EQ5845" i="6" s="1"/>
  <c r="ER5845" i="6"/>
  <c r="EP5846" i="6"/>
  <c r="EQ5846" i="6" s="1"/>
  <c r="ER5846" i="6"/>
  <c r="EP5847" i="6"/>
  <c r="EQ5847" i="6" s="1"/>
  <c r="ER5847" i="6"/>
  <c r="EP5848" i="6"/>
  <c r="EQ5848" i="6" s="1"/>
  <c r="ER5848" i="6"/>
  <c r="EP5849" i="6"/>
  <c r="EQ5849" i="6" s="1"/>
  <c r="ER5849" i="6"/>
  <c r="EP5850" i="6"/>
  <c r="EQ5850" i="6" s="1"/>
  <c r="ER5850" i="6"/>
  <c r="EP5851" i="6"/>
  <c r="EQ5851" i="6" s="1"/>
  <c r="ER5851" i="6"/>
  <c r="EP5852" i="6"/>
  <c r="EQ5852" i="6" s="1"/>
  <c r="ER5852" i="6"/>
  <c r="EP5853" i="6"/>
  <c r="EQ5853" i="6" s="1"/>
  <c r="ER5853" i="6"/>
  <c r="EP5854" i="6"/>
  <c r="EQ5854" i="6" s="1"/>
  <c r="ER5854" i="6"/>
  <c r="EP5855" i="6"/>
  <c r="EQ5855" i="6" s="1"/>
  <c r="ER5855" i="6"/>
  <c r="EP5856" i="6"/>
  <c r="EQ5856" i="6" s="1"/>
  <c r="ER5856" i="6"/>
  <c r="EP5857" i="6"/>
  <c r="EQ5857" i="6" s="1"/>
  <c r="ER5857" i="6"/>
  <c r="EP5858" i="6"/>
  <c r="EQ5858" i="6" s="1"/>
  <c r="ER5858" i="6"/>
  <c r="EP5859" i="6"/>
  <c r="EQ5859" i="6" s="1"/>
  <c r="ER5859" i="6"/>
  <c r="EP5860" i="6"/>
  <c r="EQ5860" i="6" s="1"/>
  <c r="ER5860" i="6"/>
  <c r="EP5861" i="6"/>
  <c r="EQ5861" i="6" s="1"/>
  <c r="ER5861" i="6"/>
  <c r="EP5862" i="6"/>
  <c r="EQ5862" i="6" s="1"/>
  <c r="ER5862" i="6"/>
  <c r="EP5863" i="6"/>
  <c r="EQ5863" i="6" s="1"/>
  <c r="ER5863" i="6"/>
  <c r="EP5864" i="6"/>
  <c r="EQ5864" i="6" s="1"/>
  <c r="ER5864" i="6"/>
  <c r="EP5865" i="6"/>
  <c r="EQ5865" i="6" s="1"/>
  <c r="ER5865" i="6"/>
  <c r="EP5866" i="6"/>
  <c r="EQ5866" i="6" s="1"/>
  <c r="ER5866" i="6"/>
  <c r="EP5867" i="6"/>
  <c r="EQ5867" i="6" s="1"/>
  <c r="ER5867" i="6"/>
  <c r="EP5868" i="6"/>
  <c r="EQ5868" i="6" s="1"/>
  <c r="ER5868" i="6"/>
  <c r="EP5869" i="6"/>
  <c r="EQ5869" i="6" s="1"/>
  <c r="ER5869" i="6"/>
  <c r="EP5870" i="6"/>
  <c r="EQ5870" i="6" s="1"/>
  <c r="ER5870" i="6"/>
  <c r="EP5871" i="6"/>
  <c r="EQ5871" i="6" s="1"/>
  <c r="ER5871" i="6"/>
  <c r="EP5872" i="6"/>
  <c r="EQ5872" i="6" s="1"/>
  <c r="ER5872" i="6"/>
  <c r="EP5873" i="6"/>
  <c r="EQ5873" i="6" s="1"/>
  <c r="ER5873" i="6"/>
  <c r="EP5874" i="6"/>
  <c r="EQ5874" i="6" s="1"/>
  <c r="ER5874" i="6"/>
  <c r="EP5875" i="6"/>
  <c r="EQ5875" i="6" s="1"/>
  <c r="ER5875" i="6"/>
  <c r="EP5876" i="6"/>
  <c r="EQ5876" i="6" s="1"/>
  <c r="ER5876" i="6"/>
  <c r="EP5877" i="6"/>
  <c r="EQ5877" i="6" s="1"/>
  <c r="ER5877" i="6"/>
  <c r="EP5878" i="6"/>
  <c r="EQ5878" i="6" s="1"/>
  <c r="ER5878" i="6"/>
  <c r="EP5879" i="6"/>
  <c r="EQ5879" i="6" s="1"/>
  <c r="ER5879" i="6"/>
  <c r="EP5880" i="6"/>
  <c r="EQ5880" i="6" s="1"/>
  <c r="ER5880" i="6"/>
  <c r="EP5881" i="6"/>
  <c r="EQ5881" i="6" s="1"/>
  <c r="ER5881" i="6"/>
  <c r="EP5882" i="6"/>
  <c r="EQ5882" i="6" s="1"/>
  <c r="ER5882" i="6"/>
  <c r="EP5883" i="6"/>
  <c r="EQ5883" i="6" s="1"/>
  <c r="ER5883" i="6"/>
  <c r="EP5884" i="6"/>
  <c r="EQ5884" i="6" s="1"/>
  <c r="ER5884" i="6"/>
  <c r="EP5885" i="6"/>
  <c r="EQ5885" i="6" s="1"/>
  <c r="ER5885" i="6"/>
  <c r="EP5886" i="6"/>
  <c r="EQ5886" i="6" s="1"/>
  <c r="ER5886" i="6"/>
  <c r="EP5887" i="6"/>
  <c r="EQ5887" i="6" s="1"/>
  <c r="ER5887" i="6"/>
  <c r="EP5888" i="6"/>
  <c r="EQ5888" i="6" s="1"/>
  <c r="ER5888" i="6"/>
  <c r="EP5889" i="6"/>
  <c r="EQ5889" i="6" s="1"/>
  <c r="ER5889" i="6"/>
  <c r="EP5890" i="6"/>
  <c r="EQ5890" i="6" s="1"/>
  <c r="ER5890" i="6"/>
  <c r="EP5891" i="6"/>
  <c r="EQ5891" i="6" s="1"/>
  <c r="ER5891" i="6"/>
  <c r="EP5892" i="6"/>
  <c r="EQ5892" i="6" s="1"/>
  <c r="ER5892" i="6"/>
  <c r="EP5893" i="6"/>
  <c r="EQ5893" i="6" s="1"/>
  <c r="ER5893" i="6"/>
  <c r="EP5894" i="6"/>
  <c r="EQ5894" i="6" s="1"/>
  <c r="ER5894" i="6"/>
  <c r="EP5895" i="6"/>
  <c r="EQ5895" i="6" s="1"/>
  <c r="ER5895" i="6"/>
  <c r="EP5896" i="6"/>
  <c r="EQ5896" i="6" s="1"/>
  <c r="ER5896" i="6"/>
  <c r="EP5897" i="6"/>
  <c r="EQ5897" i="6" s="1"/>
  <c r="ER5897" i="6"/>
  <c r="EP5898" i="6"/>
  <c r="EQ5898" i="6" s="1"/>
  <c r="ER5898" i="6"/>
  <c r="EP5899" i="6"/>
  <c r="EQ5899" i="6" s="1"/>
  <c r="ER5899" i="6"/>
  <c r="EP5900" i="6"/>
  <c r="EQ5900" i="6" s="1"/>
  <c r="ER5900" i="6"/>
  <c r="EP5901" i="6"/>
  <c r="EQ5901" i="6" s="1"/>
  <c r="ER5901" i="6"/>
  <c r="EP5902" i="6"/>
  <c r="EQ5902" i="6" s="1"/>
  <c r="ER5902" i="6"/>
  <c r="EP5903" i="6"/>
  <c r="EQ5903" i="6" s="1"/>
  <c r="ER5903" i="6"/>
  <c r="EP5904" i="6"/>
  <c r="EQ5904" i="6" s="1"/>
  <c r="ER5904" i="6"/>
  <c r="EP5905" i="6"/>
  <c r="EQ5905" i="6" s="1"/>
  <c r="ER5905" i="6"/>
  <c r="EP5906" i="6"/>
  <c r="EQ5906" i="6" s="1"/>
  <c r="ER5906" i="6"/>
  <c r="EP5907" i="6"/>
  <c r="EQ5907" i="6" s="1"/>
  <c r="ER5907" i="6"/>
  <c r="EP5908" i="6"/>
  <c r="EQ5908" i="6" s="1"/>
  <c r="ER5908" i="6"/>
  <c r="EP5909" i="6"/>
  <c r="EQ5909" i="6" s="1"/>
  <c r="ER5909" i="6"/>
  <c r="EP5910" i="6"/>
  <c r="EQ5910" i="6" s="1"/>
  <c r="ER5910" i="6"/>
  <c r="EP5911" i="6"/>
  <c r="EQ5911" i="6" s="1"/>
  <c r="ER5911" i="6"/>
  <c r="EP5912" i="6"/>
  <c r="EQ5912" i="6" s="1"/>
  <c r="ER5912" i="6"/>
  <c r="EP5913" i="6"/>
  <c r="EQ5913" i="6" s="1"/>
  <c r="ER5913" i="6"/>
  <c r="EP5914" i="6"/>
  <c r="EQ5914" i="6" s="1"/>
  <c r="ER5914" i="6"/>
  <c r="EP5915" i="6"/>
  <c r="EQ5915" i="6" s="1"/>
  <c r="ER5915" i="6"/>
  <c r="EP5916" i="6"/>
  <c r="EQ5916" i="6" s="1"/>
  <c r="ER5916" i="6"/>
  <c r="EP5917" i="6"/>
  <c r="EQ5917" i="6" s="1"/>
  <c r="ER5917" i="6"/>
  <c r="EP5918" i="6"/>
  <c r="EQ5918" i="6" s="1"/>
  <c r="ER5918" i="6"/>
  <c r="EP5919" i="6"/>
  <c r="EQ5919" i="6" s="1"/>
  <c r="ER5919" i="6"/>
  <c r="EP5920" i="6"/>
  <c r="EQ5920" i="6" s="1"/>
  <c r="ER5920" i="6"/>
  <c r="EP5921" i="6"/>
  <c r="EQ5921" i="6" s="1"/>
  <c r="ER5921" i="6"/>
  <c r="EP5922" i="6"/>
  <c r="EQ5922" i="6" s="1"/>
  <c r="ER5922" i="6"/>
  <c r="EP5923" i="6"/>
  <c r="EQ5923" i="6" s="1"/>
  <c r="ER5923" i="6"/>
  <c r="EP5924" i="6"/>
  <c r="EQ5924" i="6" s="1"/>
  <c r="ER5924" i="6"/>
  <c r="EP5925" i="6"/>
  <c r="EQ5925" i="6" s="1"/>
  <c r="ER5925" i="6"/>
  <c r="EP5926" i="6"/>
  <c r="EQ5926" i="6" s="1"/>
  <c r="ER5926" i="6"/>
  <c r="EP5927" i="6"/>
  <c r="EQ5927" i="6" s="1"/>
  <c r="ER5927" i="6"/>
  <c r="EP5928" i="6"/>
  <c r="EQ5928" i="6" s="1"/>
  <c r="ER5928" i="6"/>
  <c r="EP5929" i="6"/>
  <c r="EQ5929" i="6" s="1"/>
  <c r="ER5929" i="6"/>
  <c r="EP5930" i="6"/>
  <c r="EQ5930" i="6" s="1"/>
  <c r="ER5930" i="6"/>
  <c r="EP5931" i="6"/>
  <c r="EQ5931" i="6" s="1"/>
  <c r="ER5931" i="6"/>
  <c r="EP5932" i="6"/>
  <c r="EQ5932" i="6" s="1"/>
  <c r="ER5932" i="6"/>
  <c r="EP5933" i="6"/>
  <c r="EQ5933" i="6" s="1"/>
  <c r="ER5933" i="6"/>
  <c r="EP5934" i="6"/>
  <c r="EQ5934" i="6" s="1"/>
  <c r="ER5934" i="6"/>
  <c r="EP5935" i="6"/>
  <c r="EQ5935" i="6" s="1"/>
  <c r="ER5935" i="6"/>
  <c r="EP5936" i="6"/>
  <c r="EQ5936" i="6" s="1"/>
  <c r="ER5936" i="6"/>
  <c r="EP5937" i="6"/>
  <c r="EQ5937" i="6" s="1"/>
  <c r="ER5937" i="6"/>
  <c r="EP5938" i="6"/>
  <c r="EQ5938" i="6" s="1"/>
  <c r="ER5938" i="6"/>
  <c r="EP5939" i="6"/>
  <c r="EQ5939" i="6" s="1"/>
  <c r="ER5939" i="6"/>
  <c r="EP5940" i="6"/>
  <c r="EQ5940" i="6" s="1"/>
  <c r="ER5940" i="6"/>
  <c r="EP5941" i="6"/>
  <c r="EQ5941" i="6" s="1"/>
  <c r="ER5941" i="6"/>
  <c r="EP5942" i="6"/>
  <c r="EQ5942" i="6" s="1"/>
  <c r="ER5942" i="6"/>
  <c r="EP5943" i="6"/>
  <c r="EQ5943" i="6" s="1"/>
  <c r="ER5943" i="6"/>
  <c r="EP5944" i="6"/>
  <c r="EQ5944" i="6" s="1"/>
  <c r="ER5944" i="6"/>
  <c r="EP5945" i="6"/>
  <c r="EQ5945" i="6" s="1"/>
  <c r="ER5945" i="6"/>
  <c r="EP5946" i="6"/>
  <c r="EQ5946" i="6" s="1"/>
  <c r="ER5946" i="6"/>
  <c r="EP5947" i="6"/>
  <c r="EQ5947" i="6" s="1"/>
  <c r="ER5947" i="6"/>
  <c r="EP5948" i="6"/>
  <c r="EQ5948" i="6" s="1"/>
  <c r="ER5948" i="6"/>
  <c r="EP5949" i="6"/>
  <c r="EQ5949" i="6" s="1"/>
  <c r="ER5949" i="6"/>
  <c r="EP5950" i="6"/>
  <c r="EQ5950" i="6" s="1"/>
  <c r="ER5950" i="6"/>
  <c r="EP5951" i="6"/>
  <c r="EQ5951" i="6" s="1"/>
  <c r="ER5951" i="6"/>
  <c r="EP5952" i="6"/>
  <c r="EQ5952" i="6" s="1"/>
  <c r="ER5952" i="6"/>
  <c r="EP5953" i="6"/>
  <c r="EQ5953" i="6" s="1"/>
  <c r="ER5953" i="6"/>
  <c r="EP5954" i="6"/>
  <c r="EQ5954" i="6" s="1"/>
  <c r="ER5954" i="6"/>
  <c r="EP5955" i="6"/>
  <c r="EQ5955" i="6" s="1"/>
  <c r="ER5955" i="6"/>
  <c r="EP5956" i="6"/>
  <c r="EQ5956" i="6" s="1"/>
  <c r="ER5956" i="6"/>
  <c r="EP5957" i="6"/>
  <c r="EQ5957" i="6" s="1"/>
  <c r="ER5957" i="6"/>
  <c r="EP5958" i="6"/>
  <c r="EQ5958" i="6" s="1"/>
  <c r="ER5958" i="6"/>
  <c r="EP5959" i="6"/>
  <c r="EQ5959" i="6" s="1"/>
  <c r="ER5959" i="6"/>
  <c r="EP5960" i="6"/>
  <c r="EQ5960" i="6" s="1"/>
  <c r="ER5960" i="6"/>
  <c r="EP5961" i="6"/>
  <c r="EQ5961" i="6" s="1"/>
  <c r="ER5961" i="6"/>
  <c r="EP5962" i="6"/>
  <c r="EQ5962" i="6" s="1"/>
  <c r="ER5962" i="6"/>
  <c r="EP5963" i="6"/>
  <c r="EQ5963" i="6" s="1"/>
  <c r="ER5963" i="6"/>
  <c r="EP5964" i="6"/>
  <c r="EQ5964" i="6" s="1"/>
  <c r="ER5964" i="6"/>
  <c r="EP5965" i="6"/>
  <c r="EQ5965" i="6" s="1"/>
  <c r="ER5965" i="6"/>
  <c r="EP5966" i="6"/>
  <c r="EQ5966" i="6" s="1"/>
  <c r="ER5966" i="6"/>
  <c r="EP5967" i="6"/>
  <c r="EQ5967" i="6" s="1"/>
  <c r="ER5967" i="6"/>
  <c r="EP5968" i="6"/>
  <c r="EQ5968" i="6" s="1"/>
  <c r="ER5968" i="6"/>
  <c r="EP5969" i="6"/>
  <c r="EQ5969" i="6" s="1"/>
  <c r="ER5969" i="6"/>
  <c r="EP5970" i="6"/>
  <c r="EQ5970" i="6" s="1"/>
  <c r="ER5970" i="6"/>
  <c r="EP5971" i="6"/>
  <c r="EQ5971" i="6" s="1"/>
  <c r="ER5971" i="6"/>
  <c r="EP5972" i="6"/>
  <c r="EQ5972" i="6" s="1"/>
  <c r="ER5972" i="6"/>
  <c r="EP5973" i="6"/>
  <c r="EQ5973" i="6" s="1"/>
  <c r="ER5973" i="6"/>
  <c r="EP5974" i="6"/>
  <c r="EQ5974" i="6" s="1"/>
  <c r="ER5974" i="6"/>
  <c r="EP5975" i="6"/>
  <c r="EQ5975" i="6" s="1"/>
  <c r="ER5975" i="6"/>
  <c r="EP5976" i="6"/>
  <c r="EQ5976" i="6" s="1"/>
  <c r="ER5976" i="6"/>
  <c r="EP5977" i="6"/>
  <c r="EQ5977" i="6" s="1"/>
  <c r="ER5977" i="6"/>
  <c r="EP5978" i="6"/>
  <c r="EQ5978" i="6" s="1"/>
  <c r="ER5978" i="6"/>
  <c r="EP5979" i="6"/>
  <c r="EQ5979" i="6" s="1"/>
  <c r="ER5979" i="6"/>
  <c r="EP5980" i="6"/>
  <c r="EQ5980" i="6" s="1"/>
  <c r="ER5980" i="6"/>
  <c r="EP5981" i="6"/>
  <c r="EQ5981" i="6" s="1"/>
  <c r="ER5981" i="6"/>
  <c r="EP5982" i="6"/>
  <c r="EQ5982" i="6" s="1"/>
  <c r="ER5982" i="6"/>
  <c r="EP5983" i="6"/>
  <c r="EQ5983" i="6" s="1"/>
  <c r="ER5983" i="6"/>
  <c r="EP5984" i="6"/>
  <c r="EQ5984" i="6" s="1"/>
  <c r="ER5984" i="6"/>
  <c r="EP5985" i="6"/>
  <c r="EQ5985" i="6" s="1"/>
  <c r="ER5985" i="6"/>
  <c r="EP5986" i="6"/>
  <c r="EQ5986" i="6" s="1"/>
  <c r="ER5986" i="6"/>
  <c r="EP5987" i="6"/>
  <c r="EQ5987" i="6" s="1"/>
  <c r="ER5987" i="6"/>
  <c r="EP5988" i="6"/>
  <c r="EQ5988" i="6" s="1"/>
  <c r="ER5988" i="6"/>
  <c r="EP5989" i="6"/>
  <c r="EQ5989" i="6" s="1"/>
  <c r="ER5989" i="6"/>
  <c r="EP5990" i="6"/>
  <c r="EQ5990" i="6" s="1"/>
  <c r="ER5990" i="6"/>
  <c r="EP5991" i="6"/>
  <c r="EQ5991" i="6" s="1"/>
  <c r="ER5991" i="6"/>
  <c r="EP5992" i="6"/>
  <c r="EQ5992" i="6" s="1"/>
  <c r="ER5992" i="6"/>
  <c r="EP5993" i="6"/>
  <c r="EQ5993" i="6" s="1"/>
  <c r="ER5993" i="6"/>
  <c r="EP5994" i="6"/>
  <c r="EQ5994" i="6" s="1"/>
  <c r="ER5994" i="6"/>
  <c r="EP5995" i="6"/>
  <c r="EQ5995" i="6" s="1"/>
  <c r="ER5995" i="6"/>
  <c r="EP5996" i="6"/>
  <c r="EQ5996" i="6" s="1"/>
  <c r="ER5996" i="6"/>
  <c r="EP5997" i="6"/>
  <c r="EQ5997" i="6" s="1"/>
  <c r="ER5997" i="6"/>
  <c r="EP5998" i="6"/>
  <c r="EQ5998" i="6" s="1"/>
  <c r="ER5998" i="6"/>
  <c r="EP5999" i="6"/>
  <c r="EQ5999" i="6" s="1"/>
  <c r="ER5999" i="6"/>
  <c r="EP6000" i="6"/>
  <c r="EQ6000" i="6" s="1"/>
  <c r="ER6000" i="6"/>
  <c r="EP6001" i="6"/>
  <c r="EQ6001" i="6" s="1"/>
  <c r="ER6001" i="6"/>
  <c r="EP6002" i="6"/>
  <c r="EQ6002" i="6" s="1"/>
  <c r="ER6002" i="6"/>
  <c r="EP6003" i="6"/>
  <c r="EQ6003" i="6" s="1"/>
  <c r="ER6003" i="6"/>
  <c r="EP6004" i="6"/>
  <c r="EQ6004" i="6" s="1"/>
  <c r="ER6004" i="6"/>
  <c r="EP6005" i="6"/>
  <c r="EQ6005" i="6" s="1"/>
  <c r="ER6005" i="6"/>
  <c r="EP6006" i="6"/>
  <c r="EQ6006" i="6" s="1"/>
  <c r="ER6006" i="6"/>
  <c r="EP6007" i="6"/>
  <c r="EQ6007" i="6" s="1"/>
  <c r="ER6007" i="6"/>
  <c r="EP6008" i="6"/>
  <c r="EQ6008" i="6" s="1"/>
  <c r="ER6008" i="6"/>
  <c r="EP6009" i="6"/>
  <c r="EQ6009" i="6" s="1"/>
  <c r="ER6009" i="6"/>
  <c r="EP6010" i="6"/>
  <c r="EQ6010" i="6" s="1"/>
  <c r="ER6010" i="6"/>
  <c r="EP6011" i="6"/>
  <c r="EQ6011" i="6" s="1"/>
  <c r="ER6011" i="6"/>
  <c r="EP6012" i="6"/>
  <c r="EQ6012" i="6" s="1"/>
  <c r="ER6012" i="6"/>
  <c r="EP6013" i="6"/>
  <c r="EQ6013" i="6" s="1"/>
  <c r="ER6013" i="6"/>
  <c r="EP6014" i="6"/>
  <c r="EQ6014" i="6" s="1"/>
  <c r="ER6014" i="6"/>
  <c r="EP6015" i="6"/>
  <c r="EQ6015" i="6" s="1"/>
  <c r="ER6015" i="6"/>
  <c r="EP6016" i="6"/>
  <c r="EQ6016" i="6" s="1"/>
  <c r="ER6016" i="6"/>
  <c r="EP6017" i="6"/>
  <c r="EQ6017" i="6" s="1"/>
  <c r="ER6017" i="6"/>
  <c r="EP6018" i="6"/>
  <c r="EQ6018" i="6" s="1"/>
  <c r="ER6018" i="6"/>
  <c r="EP6019" i="6"/>
  <c r="EQ6019" i="6" s="1"/>
  <c r="ER6019" i="6"/>
  <c r="EP6020" i="6"/>
  <c r="EQ6020" i="6" s="1"/>
  <c r="ER6020" i="6"/>
  <c r="EP6021" i="6"/>
  <c r="EQ6021" i="6" s="1"/>
  <c r="ER6021" i="6"/>
  <c r="EP6022" i="6"/>
  <c r="EQ6022" i="6" s="1"/>
  <c r="ER6022" i="6"/>
  <c r="EP6023" i="6"/>
  <c r="EQ6023" i="6" s="1"/>
  <c r="ER6023" i="6"/>
  <c r="EP6024" i="6"/>
  <c r="EQ6024" i="6" s="1"/>
  <c r="ER6024" i="6"/>
  <c r="EP6025" i="6"/>
  <c r="EQ6025" i="6" s="1"/>
  <c r="ER6025" i="6"/>
  <c r="EP6026" i="6"/>
  <c r="EQ6026" i="6" s="1"/>
  <c r="ER6026" i="6"/>
  <c r="EP6027" i="6"/>
  <c r="EQ6027" i="6" s="1"/>
  <c r="ER6027" i="6"/>
  <c r="EP6028" i="6"/>
  <c r="EQ6028" i="6" s="1"/>
  <c r="ER6028" i="6"/>
  <c r="EP6029" i="6"/>
  <c r="EQ6029" i="6" s="1"/>
  <c r="ER6029" i="6"/>
  <c r="EP6030" i="6"/>
  <c r="EQ6030" i="6" s="1"/>
  <c r="ER6030" i="6"/>
  <c r="EP6031" i="6"/>
  <c r="EQ6031" i="6" s="1"/>
  <c r="ER6031" i="6"/>
  <c r="EP6032" i="6"/>
  <c r="EQ6032" i="6" s="1"/>
  <c r="ER6032" i="6"/>
  <c r="EP6033" i="6"/>
  <c r="EQ6033" i="6" s="1"/>
  <c r="ER6033" i="6"/>
  <c r="EP6034" i="6"/>
  <c r="EQ6034" i="6" s="1"/>
  <c r="ER6034" i="6"/>
  <c r="EP6035" i="6"/>
  <c r="EQ6035" i="6" s="1"/>
  <c r="ER6035" i="6"/>
  <c r="EP6036" i="6"/>
  <c r="EQ6036" i="6" s="1"/>
  <c r="ER6036" i="6"/>
  <c r="EP6037" i="6"/>
  <c r="EQ6037" i="6" s="1"/>
  <c r="ER6037" i="6"/>
  <c r="EP6038" i="6"/>
  <c r="EQ6038" i="6" s="1"/>
  <c r="ER6038" i="6"/>
  <c r="EP6039" i="6"/>
  <c r="EQ6039" i="6" s="1"/>
  <c r="ER6039" i="6"/>
  <c r="EP6040" i="6"/>
  <c r="EQ6040" i="6" s="1"/>
  <c r="ER6040" i="6"/>
  <c r="EP6041" i="6"/>
  <c r="EQ6041" i="6" s="1"/>
  <c r="ER6041" i="6"/>
  <c r="EP6042" i="6"/>
  <c r="EQ6042" i="6" s="1"/>
  <c r="ER6042" i="6"/>
  <c r="EP6043" i="6"/>
  <c r="EQ6043" i="6" s="1"/>
  <c r="ER6043" i="6"/>
  <c r="EP6044" i="6"/>
  <c r="EQ6044" i="6" s="1"/>
  <c r="ER6044" i="6"/>
  <c r="EP6045" i="6"/>
  <c r="EQ6045" i="6" s="1"/>
  <c r="ER6045" i="6"/>
  <c r="EP6046" i="6"/>
  <c r="EQ6046" i="6" s="1"/>
  <c r="ER6046" i="6"/>
  <c r="EP6047" i="6"/>
  <c r="EQ6047" i="6" s="1"/>
  <c r="ER6047" i="6"/>
  <c r="EP6048" i="6"/>
  <c r="EQ6048" i="6" s="1"/>
  <c r="ER6048" i="6"/>
  <c r="EP6049" i="6"/>
  <c r="EQ6049" i="6" s="1"/>
  <c r="ER6049" i="6"/>
  <c r="EP6050" i="6"/>
  <c r="EQ6050" i="6" s="1"/>
  <c r="ER6050" i="6"/>
  <c r="EP6051" i="6"/>
  <c r="EQ6051" i="6" s="1"/>
  <c r="ER6051" i="6"/>
  <c r="EP6052" i="6"/>
  <c r="EQ6052" i="6" s="1"/>
  <c r="ER6052" i="6"/>
  <c r="EP6053" i="6"/>
  <c r="EQ6053" i="6" s="1"/>
  <c r="ER6053" i="6"/>
  <c r="EP6054" i="6"/>
  <c r="EQ6054" i="6" s="1"/>
  <c r="ER6054" i="6"/>
  <c r="EP6055" i="6"/>
  <c r="EQ6055" i="6" s="1"/>
  <c r="ER6055" i="6"/>
  <c r="EP6056" i="6"/>
  <c r="EQ6056" i="6" s="1"/>
  <c r="ER6056" i="6"/>
  <c r="EP6057" i="6"/>
  <c r="EQ6057" i="6" s="1"/>
  <c r="ER6057" i="6"/>
  <c r="EP6058" i="6"/>
  <c r="EQ6058" i="6" s="1"/>
  <c r="ER6058" i="6"/>
  <c r="EP6059" i="6"/>
  <c r="EQ6059" i="6" s="1"/>
  <c r="ER6059" i="6"/>
  <c r="EP6060" i="6"/>
  <c r="EQ6060" i="6" s="1"/>
  <c r="ER6060" i="6"/>
  <c r="EP6061" i="6"/>
  <c r="EQ6061" i="6" s="1"/>
  <c r="ER6061" i="6"/>
  <c r="EP6062" i="6"/>
  <c r="EQ6062" i="6" s="1"/>
  <c r="ER6062" i="6"/>
  <c r="EP6063" i="6"/>
  <c r="EQ6063" i="6" s="1"/>
  <c r="ER6063" i="6"/>
  <c r="EP6064" i="6"/>
  <c r="EQ6064" i="6" s="1"/>
  <c r="ER6064" i="6"/>
  <c r="EP6065" i="6"/>
  <c r="EQ6065" i="6" s="1"/>
  <c r="ER6065" i="6"/>
  <c r="EP6066" i="6"/>
  <c r="EQ6066" i="6" s="1"/>
  <c r="ER6066" i="6"/>
  <c r="EP6067" i="6"/>
  <c r="EQ6067" i="6" s="1"/>
  <c r="ER6067" i="6"/>
  <c r="EP6068" i="6"/>
  <c r="EQ6068" i="6" s="1"/>
  <c r="ER6068" i="6"/>
  <c r="EP6069" i="6"/>
  <c r="EQ6069" i="6" s="1"/>
  <c r="ER6069" i="6"/>
  <c r="EP6070" i="6"/>
  <c r="EQ6070" i="6" s="1"/>
  <c r="ER6070" i="6"/>
  <c r="EP6071" i="6"/>
  <c r="EQ6071" i="6" s="1"/>
  <c r="ER6071" i="6"/>
  <c r="EP6072" i="6"/>
  <c r="EQ6072" i="6" s="1"/>
  <c r="ER6072" i="6"/>
  <c r="EP6073" i="6"/>
  <c r="EQ6073" i="6" s="1"/>
  <c r="ER6073" i="6"/>
  <c r="EP6074" i="6"/>
  <c r="EQ6074" i="6" s="1"/>
  <c r="ER6074" i="6"/>
  <c r="EP6075" i="6"/>
  <c r="EQ6075" i="6" s="1"/>
  <c r="ER6075" i="6"/>
  <c r="EP6076" i="6"/>
  <c r="EQ6076" i="6" s="1"/>
  <c r="ER6076" i="6"/>
  <c r="EP6077" i="6"/>
  <c r="EQ6077" i="6" s="1"/>
  <c r="ER6077" i="6"/>
  <c r="EP6078" i="6"/>
  <c r="EQ6078" i="6" s="1"/>
  <c r="ER6078" i="6"/>
  <c r="EP6079" i="6"/>
  <c r="EQ6079" i="6" s="1"/>
  <c r="ER6079" i="6"/>
  <c r="EP6080" i="6"/>
  <c r="EQ6080" i="6" s="1"/>
  <c r="ER6080" i="6"/>
  <c r="EP6081" i="6"/>
  <c r="EQ6081" i="6" s="1"/>
  <c r="ER6081" i="6"/>
  <c r="EP6082" i="6"/>
  <c r="EQ6082" i="6" s="1"/>
  <c r="ER6082" i="6"/>
  <c r="EP6083" i="6"/>
  <c r="EQ6083" i="6" s="1"/>
  <c r="ER6083" i="6"/>
  <c r="EP6084" i="6"/>
  <c r="EQ6084" i="6" s="1"/>
  <c r="ER6084" i="6"/>
  <c r="EP6085" i="6"/>
  <c r="EQ6085" i="6" s="1"/>
  <c r="ER6085" i="6"/>
  <c r="EP6086" i="6"/>
  <c r="EQ6086" i="6" s="1"/>
  <c r="ER6086" i="6"/>
  <c r="EP6087" i="6"/>
  <c r="EQ6087" i="6" s="1"/>
  <c r="ER6087" i="6"/>
  <c r="EP6088" i="6"/>
  <c r="EQ6088" i="6" s="1"/>
  <c r="ER6088" i="6"/>
  <c r="EP6089" i="6"/>
  <c r="EQ6089" i="6" s="1"/>
  <c r="ER6089" i="6"/>
  <c r="EP6090" i="6"/>
  <c r="EQ6090" i="6" s="1"/>
  <c r="ER6090" i="6"/>
  <c r="EP6091" i="6"/>
  <c r="EQ6091" i="6" s="1"/>
  <c r="ER6091" i="6"/>
  <c r="EP6092" i="6"/>
  <c r="EQ6092" i="6" s="1"/>
  <c r="ER6092" i="6"/>
  <c r="EP6093" i="6"/>
  <c r="EQ6093" i="6" s="1"/>
  <c r="ER6093" i="6"/>
  <c r="EP6094" i="6"/>
  <c r="EQ6094" i="6" s="1"/>
  <c r="ER6094" i="6"/>
  <c r="EP6095" i="6"/>
  <c r="EQ6095" i="6" s="1"/>
  <c r="ER6095" i="6"/>
  <c r="EP6096" i="6"/>
  <c r="EQ6096" i="6" s="1"/>
  <c r="ER6096" i="6"/>
  <c r="EP6097" i="6"/>
  <c r="EQ6097" i="6" s="1"/>
  <c r="ER6097" i="6"/>
  <c r="EP6098" i="6"/>
  <c r="EQ6098" i="6" s="1"/>
  <c r="ER6098" i="6"/>
  <c r="EP6099" i="6"/>
  <c r="EQ6099" i="6" s="1"/>
  <c r="ER6099" i="6"/>
  <c r="EP6100" i="6"/>
  <c r="EQ6100" i="6" s="1"/>
  <c r="ER6100" i="6"/>
  <c r="EP6101" i="6"/>
  <c r="EQ6101" i="6" s="1"/>
  <c r="ER6101" i="6"/>
  <c r="EP6102" i="6"/>
  <c r="EQ6102" i="6" s="1"/>
  <c r="ER6102" i="6"/>
  <c r="EP6103" i="6"/>
  <c r="EQ6103" i="6" s="1"/>
  <c r="ER6103" i="6"/>
  <c r="EP6104" i="6"/>
  <c r="EQ6104" i="6" s="1"/>
  <c r="ER6104" i="6"/>
  <c r="EP6105" i="6"/>
  <c r="EQ6105" i="6" s="1"/>
  <c r="ER6105" i="6"/>
  <c r="EP6106" i="6"/>
  <c r="EQ6106" i="6" s="1"/>
  <c r="ER6106" i="6"/>
  <c r="EP6107" i="6"/>
  <c r="EQ6107" i="6" s="1"/>
  <c r="ER6107" i="6"/>
  <c r="EP6108" i="6"/>
  <c r="EQ6108" i="6" s="1"/>
  <c r="ER6108" i="6"/>
  <c r="EP6109" i="6"/>
  <c r="EQ6109" i="6" s="1"/>
  <c r="ER6109" i="6"/>
  <c r="EP6110" i="6"/>
  <c r="EQ6110" i="6" s="1"/>
  <c r="ER6110" i="6"/>
  <c r="EP6111" i="6"/>
  <c r="EQ6111" i="6" s="1"/>
  <c r="ER6111" i="6"/>
  <c r="EP6112" i="6"/>
  <c r="EQ6112" i="6" s="1"/>
  <c r="ER6112" i="6"/>
  <c r="EP6113" i="6"/>
  <c r="EQ6113" i="6" s="1"/>
  <c r="ER6113" i="6"/>
  <c r="EP6114" i="6"/>
  <c r="EQ6114" i="6" s="1"/>
  <c r="ER6114" i="6"/>
  <c r="EP6115" i="6"/>
  <c r="EQ6115" i="6" s="1"/>
  <c r="ER6115" i="6"/>
  <c r="EP6116" i="6"/>
  <c r="EQ6116" i="6" s="1"/>
  <c r="ER6116" i="6"/>
  <c r="EP6117" i="6"/>
  <c r="EQ6117" i="6" s="1"/>
  <c r="ER6117" i="6"/>
  <c r="EP6118" i="6"/>
  <c r="EQ6118" i="6" s="1"/>
  <c r="ER6118" i="6"/>
  <c r="EP6119" i="6"/>
  <c r="EQ6119" i="6" s="1"/>
  <c r="ER6119" i="6"/>
  <c r="EP6120" i="6"/>
  <c r="EQ6120" i="6" s="1"/>
  <c r="ER6120" i="6"/>
  <c r="EP6121" i="6"/>
  <c r="EQ6121" i="6" s="1"/>
  <c r="ER6121" i="6"/>
  <c r="EP6122" i="6"/>
  <c r="EQ6122" i="6" s="1"/>
  <c r="ER6122" i="6"/>
  <c r="EP6123" i="6"/>
  <c r="EQ6123" i="6" s="1"/>
  <c r="ER6123" i="6"/>
  <c r="EP6124" i="6"/>
  <c r="EQ6124" i="6" s="1"/>
  <c r="ER6124" i="6"/>
  <c r="EP6125" i="6"/>
  <c r="EQ6125" i="6" s="1"/>
  <c r="ER6125" i="6"/>
  <c r="EP6126" i="6"/>
  <c r="EQ6126" i="6" s="1"/>
  <c r="ER6126" i="6"/>
  <c r="EP6127" i="6"/>
  <c r="EQ6127" i="6" s="1"/>
  <c r="ER6127" i="6"/>
  <c r="EP6128" i="6"/>
  <c r="EQ6128" i="6" s="1"/>
  <c r="ER6128" i="6"/>
  <c r="EP6129" i="6"/>
  <c r="EQ6129" i="6" s="1"/>
  <c r="ER6129" i="6"/>
  <c r="EP6130" i="6"/>
  <c r="EQ6130" i="6" s="1"/>
  <c r="ER6130" i="6"/>
  <c r="EP6131" i="6"/>
  <c r="EQ6131" i="6" s="1"/>
  <c r="ER6131" i="6"/>
  <c r="EP6132" i="6"/>
  <c r="EQ6132" i="6" s="1"/>
  <c r="ER6132" i="6"/>
  <c r="EP6133" i="6"/>
  <c r="EQ6133" i="6" s="1"/>
  <c r="ER6133" i="6"/>
  <c r="EP6134" i="6"/>
  <c r="EQ6134" i="6" s="1"/>
  <c r="ER6134" i="6"/>
  <c r="EP6135" i="6"/>
  <c r="EQ6135" i="6" s="1"/>
  <c r="ER6135" i="6"/>
  <c r="EP6136" i="6"/>
  <c r="EQ6136" i="6" s="1"/>
  <c r="ER6136" i="6"/>
  <c r="EP6137" i="6"/>
  <c r="EQ6137" i="6" s="1"/>
  <c r="ER6137" i="6"/>
  <c r="EP6138" i="6"/>
  <c r="EQ6138" i="6" s="1"/>
  <c r="ER6138" i="6"/>
  <c r="EP6139" i="6"/>
  <c r="EQ6139" i="6" s="1"/>
  <c r="ER6139" i="6"/>
  <c r="EP6140" i="6"/>
  <c r="EQ6140" i="6" s="1"/>
  <c r="ER6140" i="6"/>
  <c r="EP6141" i="6"/>
  <c r="EQ6141" i="6" s="1"/>
  <c r="ER6141" i="6"/>
  <c r="EP6142" i="6"/>
  <c r="EQ6142" i="6" s="1"/>
  <c r="ER6142" i="6"/>
  <c r="EP6143" i="6"/>
  <c r="EQ6143" i="6" s="1"/>
  <c r="ER6143" i="6"/>
  <c r="EP6144" i="6"/>
  <c r="EQ6144" i="6" s="1"/>
  <c r="ER6144" i="6"/>
  <c r="EP6145" i="6"/>
  <c r="EQ6145" i="6" s="1"/>
  <c r="ER6145" i="6"/>
  <c r="EP6146" i="6"/>
  <c r="EQ6146" i="6" s="1"/>
  <c r="ER6146" i="6"/>
  <c r="EP6147" i="6"/>
  <c r="EQ6147" i="6" s="1"/>
  <c r="ER6147" i="6"/>
  <c r="EP6148" i="6"/>
  <c r="EQ6148" i="6" s="1"/>
  <c r="ER6148" i="6"/>
  <c r="EP6149" i="6"/>
  <c r="EQ6149" i="6" s="1"/>
  <c r="ER6149" i="6"/>
  <c r="EP6150" i="6"/>
  <c r="EQ6150" i="6" s="1"/>
  <c r="ER6150" i="6"/>
  <c r="EP6151" i="6"/>
  <c r="EQ6151" i="6" s="1"/>
  <c r="ER6151" i="6"/>
  <c r="EP6152" i="6"/>
  <c r="EQ6152" i="6" s="1"/>
  <c r="ER6152" i="6"/>
  <c r="EP6153" i="6"/>
  <c r="EQ6153" i="6" s="1"/>
  <c r="ER6153" i="6"/>
  <c r="EP6154" i="6"/>
  <c r="EQ6154" i="6" s="1"/>
  <c r="ER6154" i="6"/>
  <c r="EP6155" i="6"/>
  <c r="EQ6155" i="6" s="1"/>
  <c r="ER6155" i="6"/>
  <c r="EP6156" i="6"/>
  <c r="EQ6156" i="6" s="1"/>
  <c r="ER6156" i="6"/>
  <c r="EP6157" i="6"/>
  <c r="EQ6157" i="6" s="1"/>
  <c r="ER6157" i="6"/>
  <c r="EP6158" i="6"/>
  <c r="EQ6158" i="6" s="1"/>
  <c r="ER6158" i="6"/>
  <c r="EP6159" i="6"/>
  <c r="EQ6159" i="6" s="1"/>
  <c r="ER6159" i="6"/>
  <c r="EP6160" i="6"/>
  <c r="EQ6160" i="6" s="1"/>
  <c r="ER6160" i="6"/>
  <c r="EP6161" i="6"/>
  <c r="EQ6161" i="6" s="1"/>
  <c r="ER6161" i="6"/>
  <c r="EP6162" i="6"/>
  <c r="EQ6162" i="6" s="1"/>
  <c r="ER6162" i="6"/>
  <c r="EP6163" i="6"/>
  <c r="EQ6163" i="6" s="1"/>
  <c r="ER6163" i="6"/>
  <c r="EP6164" i="6"/>
  <c r="EQ6164" i="6" s="1"/>
  <c r="ER6164" i="6"/>
  <c r="EP6165" i="6"/>
  <c r="EQ6165" i="6" s="1"/>
  <c r="ER6165" i="6"/>
  <c r="EP6166" i="6"/>
  <c r="EQ6166" i="6" s="1"/>
  <c r="ER6166" i="6"/>
  <c r="EP6167" i="6"/>
  <c r="EQ6167" i="6" s="1"/>
  <c r="ER6167" i="6"/>
  <c r="EP6168" i="6"/>
  <c r="EQ6168" i="6" s="1"/>
  <c r="ER6168" i="6"/>
  <c r="EP6169" i="6"/>
  <c r="EQ6169" i="6" s="1"/>
  <c r="ER6169" i="6"/>
  <c r="EP6170" i="6"/>
  <c r="EQ6170" i="6" s="1"/>
  <c r="ER6170" i="6"/>
  <c r="EP6171" i="6"/>
  <c r="EQ6171" i="6" s="1"/>
  <c r="ER6171" i="6"/>
  <c r="EP6172" i="6"/>
  <c r="EQ6172" i="6" s="1"/>
  <c r="ER6172" i="6"/>
  <c r="EP6173" i="6"/>
  <c r="EQ6173" i="6" s="1"/>
  <c r="ER6173" i="6"/>
  <c r="EP6174" i="6"/>
  <c r="EQ6174" i="6" s="1"/>
  <c r="ER6174" i="6"/>
  <c r="EP6175" i="6"/>
  <c r="EQ6175" i="6" s="1"/>
  <c r="ER6175" i="6"/>
  <c r="EP6176" i="6"/>
  <c r="EQ6176" i="6" s="1"/>
  <c r="ER6176" i="6"/>
  <c r="EP6177" i="6"/>
  <c r="EQ6177" i="6" s="1"/>
  <c r="ER6177" i="6"/>
  <c r="EP6178" i="6"/>
  <c r="EQ6178" i="6" s="1"/>
  <c r="ER6178" i="6"/>
  <c r="EP6179" i="6"/>
  <c r="EQ6179" i="6" s="1"/>
  <c r="ER6179" i="6"/>
  <c r="EP6180" i="6"/>
  <c r="EQ6180" i="6" s="1"/>
  <c r="ER6180" i="6"/>
  <c r="EP6181" i="6"/>
  <c r="EQ6181" i="6" s="1"/>
  <c r="ER6181" i="6"/>
  <c r="EP6182" i="6"/>
  <c r="EQ6182" i="6" s="1"/>
  <c r="ER6182" i="6"/>
  <c r="EP6183" i="6"/>
  <c r="EQ6183" i="6" s="1"/>
  <c r="ER6183" i="6"/>
  <c r="EP6184" i="6"/>
  <c r="EQ6184" i="6" s="1"/>
  <c r="ER6184" i="6"/>
  <c r="EP6185" i="6"/>
  <c r="EQ6185" i="6" s="1"/>
  <c r="ER6185" i="6"/>
  <c r="EP6186" i="6"/>
  <c r="EQ6186" i="6" s="1"/>
  <c r="ER6186" i="6"/>
  <c r="EP6187" i="6"/>
  <c r="EQ6187" i="6" s="1"/>
  <c r="ER6187" i="6"/>
  <c r="EP6188" i="6"/>
  <c r="EQ6188" i="6" s="1"/>
  <c r="ER6188" i="6"/>
  <c r="EP6189" i="6"/>
  <c r="EQ6189" i="6" s="1"/>
  <c r="ER6189" i="6"/>
  <c r="EP6190" i="6"/>
  <c r="EQ6190" i="6" s="1"/>
  <c r="ER6190" i="6"/>
  <c r="EP6191" i="6"/>
  <c r="EQ6191" i="6" s="1"/>
  <c r="ER6191" i="6"/>
  <c r="EP6192" i="6"/>
  <c r="EQ6192" i="6" s="1"/>
  <c r="ER6192" i="6"/>
  <c r="EP6193" i="6"/>
  <c r="EQ6193" i="6" s="1"/>
  <c r="ER6193" i="6"/>
  <c r="EP6194" i="6"/>
  <c r="EQ6194" i="6" s="1"/>
  <c r="ER6194" i="6"/>
  <c r="EP6195" i="6"/>
  <c r="EQ6195" i="6" s="1"/>
  <c r="ER6195" i="6"/>
  <c r="EP6196" i="6"/>
  <c r="EQ6196" i="6" s="1"/>
  <c r="ER6196" i="6"/>
  <c r="EP6197" i="6"/>
  <c r="EQ6197" i="6" s="1"/>
  <c r="ER6197" i="6"/>
  <c r="EP6198" i="6"/>
  <c r="EQ6198" i="6" s="1"/>
  <c r="ER6198" i="6"/>
  <c r="EP6199" i="6"/>
  <c r="EQ6199" i="6" s="1"/>
  <c r="ER6199" i="6"/>
  <c r="EP6200" i="6"/>
  <c r="EQ6200" i="6" s="1"/>
  <c r="ER6200" i="6"/>
  <c r="EP6201" i="6"/>
  <c r="EQ6201" i="6" s="1"/>
  <c r="ER6201" i="6"/>
  <c r="EP6202" i="6"/>
  <c r="EQ6202" i="6" s="1"/>
  <c r="ER6202" i="6"/>
  <c r="EP6203" i="6"/>
  <c r="EQ6203" i="6" s="1"/>
  <c r="ER6203" i="6"/>
  <c r="EP6204" i="6"/>
  <c r="EQ6204" i="6" s="1"/>
  <c r="ER6204" i="6"/>
  <c r="EP6205" i="6"/>
  <c r="EQ6205" i="6" s="1"/>
  <c r="ER6205" i="6"/>
  <c r="EP6206" i="6"/>
  <c r="EQ6206" i="6" s="1"/>
  <c r="ER6206" i="6"/>
  <c r="EP6207" i="6"/>
  <c r="EQ6207" i="6" s="1"/>
  <c r="ER6207" i="6"/>
  <c r="EP6208" i="6"/>
  <c r="EQ6208" i="6" s="1"/>
  <c r="ER6208" i="6"/>
  <c r="EP6209" i="6"/>
  <c r="EQ6209" i="6" s="1"/>
  <c r="ER6209" i="6"/>
  <c r="EP6210" i="6"/>
  <c r="EQ6210" i="6" s="1"/>
  <c r="ER6210" i="6"/>
  <c r="EP6211" i="6"/>
  <c r="EQ6211" i="6" s="1"/>
  <c r="ER6211" i="6"/>
  <c r="EP6212" i="6"/>
  <c r="EQ6212" i="6" s="1"/>
  <c r="ER6212" i="6"/>
  <c r="EP6213" i="6"/>
  <c r="EQ6213" i="6" s="1"/>
  <c r="ER6213" i="6"/>
  <c r="EP6214" i="6"/>
  <c r="EQ6214" i="6" s="1"/>
  <c r="ER6214" i="6"/>
  <c r="EP6215" i="6"/>
  <c r="EQ6215" i="6" s="1"/>
  <c r="ER6215" i="6"/>
  <c r="EP6216" i="6"/>
  <c r="EQ6216" i="6" s="1"/>
  <c r="ER6216" i="6"/>
  <c r="EP6217" i="6"/>
  <c r="EQ6217" i="6" s="1"/>
  <c r="ER6217" i="6"/>
  <c r="EP6218" i="6"/>
  <c r="EQ6218" i="6" s="1"/>
  <c r="ER6218" i="6"/>
  <c r="EP6219" i="6"/>
  <c r="EQ6219" i="6" s="1"/>
  <c r="ER6219" i="6"/>
  <c r="EP6220" i="6"/>
  <c r="EQ6220" i="6" s="1"/>
  <c r="ER6220" i="6"/>
  <c r="EP6221" i="6"/>
  <c r="EQ6221" i="6" s="1"/>
  <c r="ER6221" i="6"/>
  <c r="EP6222" i="6"/>
  <c r="EQ6222" i="6" s="1"/>
  <c r="ER6222" i="6"/>
  <c r="EP6223" i="6"/>
  <c r="EQ6223" i="6" s="1"/>
  <c r="ER6223" i="6"/>
  <c r="EP6224" i="6"/>
  <c r="EQ6224" i="6" s="1"/>
  <c r="ER6224" i="6"/>
  <c r="EP6225" i="6"/>
  <c r="EQ6225" i="6" s="1"/>
  <c r="ER6225" i="6"/>
  <c r="EP6226" i="6"/>
  <c r="EQ6226" i="6" s="1"/>
  <c r="ER6226" i="6"/>
  <c r="EP6227" i="6"/>
  <c r="EQ6227" i="6" s="1"/>
  <c r="ER6227" i="6"/>
  <c r="EP6228" i="6"/>
  <c r="EQ6228" i="6" s="1"/>
  <c r="ER6228" i="6"/>
  <c r="EP6229" i="6"/>
  <c r="EQ6229" i="6" s="1"/>
  <c r="ER6229" i="6"/>
  <c r="EP6230" i="6"/>
  <c r="EQ6230" i="6" s="1"/>
  <c r="ER6230" i="6"/>
  <c r="EP6231" i="6"/>
  <c r="EQ6231" i="6" s="1"/>
  <c r="ER6231" i="6"/>
  <c r="EP6232" i="6"/>
  <c r="EQ6232" i="6" s="1"/>
  <c r="ER6232" i="6"/>
  <c r="EP6233" i="6"/>
  <c r="EQ6233" i="6" s="1"/>
  <c r="ER6233" i="6"/>
  <c r="EP6234" i="6"/>
  <c r="EQ6234" i="6" s="1"/>
  <c r="ER6234" i="6"/>
  <c r="EP6235" i="6"/>
  <c r="EQ6235" i="6" s="1"/>
  <c r="ER6235" i="6"/>
  <c r="EP6236" i="6"/>
  <c r="EQ6236" i="6" s="1"/>
  <c r="ER6236" i="6"/>
  <c r="EP6237" i="6"/>
  <c r="EQ6237" i="6" s="1"/>
  <c r="ER6237" i="6"/>
  <c r="EP6238" i="6"/>
  <c r="EQ6238" i="6" s="1"/>
  <c r="ER6238" i="6"/>
  <c r="EP6239" i="6"/>
  <c r="EQ6239" i="6" s="1"/>
  <c r="ER6239" i="6"/>
  <c r="EP6240" i="6"/>
  <c r="EQ6240" i="6" s="1"/>
  <c r="ER6240" i="6"/>
  <c r="EP6241" i="6"/>
  <c r="EQ6241" i="6" s="1"/>
  <c r="ER6241" i="6"/>
  <c r="EP6242" i="6"/>
  <c r="EQ6242" i="6" s="1"/>
  <c r="ER6242" i="6"/>
  <c r="EP6243" i="6"/>
  <c r="EQ6243" i="6" s="1"/>
  <c r="ER6243" i="6"/>
  <c r="EP6244" i="6"/>
  <c r="EQ6244" i="6" s="1"/>
  <c r="ER6244" i="6"/>
  <c r="EP6245" i="6"/>
  <c r="EQ6245" i="6" s="1"/>
  <c r="ER6245" i="6"/>
  <c r="EP6246" i="6"/>
  <c r="EQ6246" i="6" s="1"/>
  <c r="ER6246" i="6"/>
  <c r="EP6247" i="6"/>
  <c r="EQ6247" i="6" s="1"/>
  <c r="ER6247" i="6"/>
  <c r="EP6248" i="6"/>
  <c r="EQ6248" i="6" s="1"/>
  <c r="ER6248" i="6"/>
  <c r="EP6249" i="6"/>
  <c r="EQ6249" i="6" s="1"/>
  <c r="ER6249" i="6"/>
  <c r="EP6250" i="6"/>
  <c r="EQ6250" i="6" s="1"/>
  <c r="ER6250" i="6"/>
  <c r="EP6251" i="6"/>
  <c r="EQ6251" i="6" s="1"/>
  <c r="ER6251" i="6"/>
  <c r="EP6252" i="6"/>
  <c r="EQ6252" i="6" s="1"/>
  <c r="ER6252" i="6"/>
  <c r="EP6253" i="6"/>
  <c r="EQ6253" i="6" s="1"/>
  <c r="ER6253" i="6"/>
  <c r="EP6254" i="6"/>
  <c r="EQ6254" i="6" s="1"/>
  <c r="ER6254" i="6"/>
  <c r="EP6255" i="6"/>
  <c r="EQ6255" i="6" s="1"/>
  <c r="ER6255" i="6"/>
  <c r="EP6256" i="6"/>
  <c r="EQ6256" i="6" s="1"/>
  <c r="ER6256" i="6"/>
  <c r="EP6257" i="6"/>
  <c r="EQ6257" i="6" s="1"/>
  <c r="ER6257" i="6"/>
  <c r="EP6258" i="6"/>
  <c r="EQ6258" i="6" s="1"/>
  <c r="ER6258" i="6"/>
  <c r="EP6259" i="6"/>
  <c r="EQ6259" i="6" s="1"/>
  <c r="ER6259" i="6"/>
  <c r="EP6260" i="6"/>
  <c r="EQ6260" i="6" s="1"/>
  <c r="ER6260" i="6"/>
  <c r="EP6261" i="6"/>
  <c r="EQ6261" i="6" s="1"/>
  <c r="ER6261" i="6"/>
  <c r="EP6262" i="6"/>
  <c r="EQ6262" i="6" s="1"/>
  <c r="ER6262" i="6"/>
  <c r="EP6263" i="6"/>
  <c r="EQ6263" i="6" s="1"/>
  <c r="ER6263" i="6"/>
  <c r="EP6264" i="6"/>
  <c r="EQ6264" i="6" s="1"/>
  <c r="ER6264" i="6"/>
  <c r="EP6265" i="6"/>
  <c r="EQ6265" i="6" s="1"/>
  <c r="ER6265" i="6"/>
  <c r="EP6266" i="6"/>
  <c r="EQ6266" i="6" s="1"/>
  <c r="ER6266" i="6"/>
  <c r="EP6267" i="6"/>
  <c r="EQ6267" i="6" s="1"/>
  <c r="ER6267" i="6"/>
  <c r="EP6268" i="6"/>
  <c r="EQ6268" i="6" s="1"/>
  <c r="ER6268" i="6"/>
  <c r="EP6269" i="6"/>
  <c r="EQ6269" i="6" s="1"/>
  <c r="ER6269" i="6"/>
  <c r="EP6270" i="6"/>
  <c r="EQ6270" i="6" s="1"/>
  <c r="ER6270" i="6"/>
  <c r="EP6271" i="6"/>
  <c r="EQ6271" i="6" s="1"/>
  <c r="ER6271" i="6"/>
  <c r="EP6272" i="6"/>
  <c r="EQ6272" i="6" s="1"/>
  <c r="ER6272" i="6"/>
  <c r="EP6273" i="6"/>
  <c r="EQ6273" i="6" s="1"/>
  <c r="ER6273" i="6"/>
  <c r="EP6274" i="6"/>
  <c r="EQ6274" i="6" s="1"/>
  <c r="ER6274" i="6"/>
  <c r="EP6275" i="6"/>
  <c r="EQ6275" i="6" s="1"/>
  <c r="ER6275" i="6"/>
  <c r="EP6276" i="6"/>
  <c r="EQ6276" i="6" s="1"/>
  <c r="ER6276" i="6"/>
  <c r="EP6277" i="6"/>
  <c r="EQ6277" i="6" s="1"/>
  <c r="ER6277" i="6"/>
  <c r="EP6278" i="6"/>
  <c r="EQ6278" i="6" s="1"/>
  <c r="ER6278" i="6"/>
  <c r="EP6279" i="6"/>
  <c r="EQ6279" i="6" s="1"/>
  <c r="ER6279" i="6"/>
  <c r="EP6280" i="6"/>
  <c r="EQ6280" i="6" s="1"/>
  <c r="ER6280" i="6"/>
  <c r="EP6281" i="6"/>
  <c r="EQ6281" i="6" s="1"/>
  <c r="ER6281" i="6"/>
  <c r="EP6282" i="6"/>
  <c r="EQ6282" i="6" s="1"/>
  <c r="ER6282" i="6"/>
  <c r="EP6283" i="6"/>
  <c r="EQ6283" i="6" s="1"/>
  <c r="ER6283" i="6"/>
  <c r="EP6284" i="6"/>
  <c r="EQ6284" i="6" s="1"/>
  <c r="ER6284" i="6"/>
  <c r="EP6285" i="6"/>
  <c r="EQ6285" i="6" s="1"/>
  <c r="ER6285" i="6"/>
  <c r="EP6286" i="6"/>
  <c r="EQ6286" i="6" s="1"/>
  <c r="ER6286" i="6"/>
  <c r="EP6287" i="6"/>
  <c r="EQ6287" i="6" s="1"/>
  <c r="ER6287" i="6"/>
  <c r="EP6288" i="6"/>
  <c r="EQ6288" i="6" s="1"/>
  <c r="ER6288" i="6"/>
  <c r="EP6289" i="6"/>
  <c r="EQ6289" i="6" s="1"/>
  <c r="ER6289" i="6"/>
  <c r="EP6290" i="6"/>
  <c r="EQ6290" i="6" s="1"/>
  <c r="ER6290" i="6"/>
  <c r="EP6291" i="6"/>
  <c r="EQ6291" i="6" s="1"/>
  <c r="ER6291" i="6"/>
  <c r="EP6292" i="6"/>
  <c r="EQ6292" i="6" s="1"/>
  <c r="ER6292" i="6"/>
  <c r="EP6293" i="6"/>
  <c r="EQ6293" i="6" s="1"/>
  <c r="ER6293" i="6"/>
  <c r="EP6294" i="6"/>
  <c r="EQ6294" i="6" s="1"/>
  <c r="ER6294" i="6"/>
  <c r="EP6295" i="6"/>
  <c r="EQ6295" i="6" s="1"/>
  <c r="ER6295" i="6"/>
  <c r="EP6296" i="6"/>
  <c r="EQ6296" i="6" s="1"/>
  <c r="ER6296" i="6"/>
  <c r="EP6297" i="6"/>
  <c r="EQ6297" i="6" s="1"/>
  <c r="ER6297" i="6"/>
  <c r="EP6298" i="6"/>
  <c r="EQ6298" i="6" s="1"/>
  <c r="ER6298" i="6"/>
  <c r="EP6299" i="6"/>
  <c r="EQ6299" i="6" s="1"/>
  <c r="ER6299" i="6"/>
  <c r="EP6300" i="6"/>
  <c r="EQ6300" i="6" s="1"/>
  <c r="ER6300" i="6"/>
  <c r="EP6301" i="6"/>
  <c r="EQ6301" i="6" s="1"/>
  <c r="ER6301" i="6"/>
  <c r="EP6302" i="6"/>
  <c r="EQ6302" i="6" s="1"/>
  <c r="ER6302" i="6"/>
  <c r="EP6303" i="6"/>
  <c r="EQ6303" i="6" s="1"/>
  <c r="ER6303" i="6"/>
  <c r="EP6304" i="6"/>
  <c r="EQ6304" i="6" s="1"/>
  <c r="ER6304" i="6"/>
  <c r="EP6305" i="6"/>
  <c r="EQ6305" i="6" s="1"/>
  <c r="ER6305" i="6"/>
  <c r="EP6306" i="6"/>
  <c r="EQ6306" i="6" s="1"/>
  <c r="ER6306" i="6"/>
  <c r="EP6307" i="6"/>
  <c r="EQ6307" i="6" s="1"/>
  <c r="ER6307" i="6"/>
  <c r="EP6308" i="6"/>
  <c r="EQ6308" i="6" s="1"/>
  <c r="ER6308" i="6"/>
  <c r="EP6309" i="6"/>
  <c r="EQ6309" i="6" s="1"/>
  <c r="ER6309" i="6"/>
  <c r="EP6310" i="6"/>
  <c r="EQ6310" i="6" s="1"/>
  <c r="ER6310" i="6"/>
  <c r="EP6311" i="6"/>
  <c r="EQ6311" i="6" s="1"/>
  <c r="ER6311" i="6"/>
  <c r="EP6312" i="6"/>
  <c r="EQ6312" i="6" s="1"/>
  <c r="ER6312" i="6"/>
  <c r="EP6313" i="6"/>
  <c r="EQ6313" i="6" s="1"/>
  <c r="ER6313" i="6"/>
  <c r="EP6314" i="6"/>
  <c r="EQ6314" i="6" s="1"/>
  <c r="ER6314" i="6"/>
  <c r="EP6315" i="6"/>
  <c r="EQ6315" i="6" s="1"/>
  <c r="ER6315" i="6"/>
  <c r="EP6316" i="6"/>
  <c r="EQ6316" i="6" s="1"/>
  <c r="ER6316" i="6"/>
  <c r="EP6317" i="6"/>
  <c r="EQ6317" i="6" s="1"/>
  <c r="ER6317" i="6"/>
  <c r="EP6318" i="6"/>
  <c r="EQ6318" i="6" s="1"/>
  <c r="ER6318" i="6"/>
  <c r="EP6319" i="6"/>
  <c r="EQ6319" i="6" s="1"/>
  <c r="ER6319" i="6"/>
  <c r="EP6320" i="6"/>
  <c r="EQ6320" i="6" s="1"/>
  <c r="ER6320" i="6"/>
  <c r="EP6321" i="6"/>
  <c r="EQ6321" i="6" s="1"/>
  <c r="ER6321" i="6"/>
  <c r="EP6322" i="6"/>
  <c r="EQ6322" i="6" s="1"/>
  <c r="ER6322" i="6"/>
  <c r="EP6323" i="6"/>
  <c r="EQ6323" i="6" s="1"/>
  <c r="ER6323" i="6"/>
  <c r="EP6324" i="6"/>
  <c r="EQ6324" i="6" s="1"/>
  <c r="ER6324" i="6"/>
  <c r="EP6325" i="6"/>
  <c r="EQ6325" i="6" s="1"/>
  <c r="ER6325" i="6"/>
  <c r="EP6326" i="6"/>
  <c r="EQ6326" i="6" s="1"/>
  <c r="ER6326" i="6"/>
  <c r="EP6327" i="6"/>
  <c r="EQ6327" i="6" s="1"/>
  <c r="ER6327" i="6"/>
  <c r="EP6328" i="6"/>
  <c r="EQ6328" i="6" s="1"/>
  <c r="ER6328" i="6"/>
  <c r="EP6329" i="6"/>
  <c r="EQ6329" i="6" s="1"/>
  <c r="ER6329" i="6"/>
  <c r="EP6330" i="6"/>
  <c r="EQ6330" i="6" s="1"/>
  <c r="ER6330" i="6"/>
  <c r="EP6331" i="6"/>
  <c r="EQ6331" i="6" s="1"/>
  <c r="ER6331" i="6"/>
  <c r="EP6332" i="6"/>
  <c r="EQ6332" i="6" s="1"/>
  <c r="ER6332" i="6"/>
  <c r="EP6333" i="6"/>
  <c r="EQ6333" i="6" s="1"/>
  <c r="ER6333" i="6"/>
  <c r="EP6334" i="6"/>
  <c r="EQ6334" i="6" s="1"/>
  <c r="ER6334" i="6"/>
  <c r="EP6335" i="6"/>
  <c r="EQ6335" i="6" s="1"/>
  <c r="ER6335" i="6"/>
  <c r="EP6336" i="6"/>
  <c r="EQ6336" i="6" s="1"/>
  <c r="ER6336" i="6"/>
  <c r="EP6337" i="6"/>
  <c r="EQ6337" i="6" s="1"/>
  <c r="ER6337" i="6"/>
  <c r="EP6338" i="6"/>
  <c r="EQ6338" i="6" s="1"/>
  <c r="ER6338" i="6"/>
  <c r="EP6339" i="6"/>
  <c r="EQ6339" i="6" s="1"/>
  <c r="ER6339" i="6"/>
  <c r="EP6340" i="6"/>
  <c r="EQ6340" i="6" s="1"/>
  <c r="ER6340" i="6"/>
  <c r="EP6341" i="6"/>
  <c r="EQ6341" i="6" s="1"/>
  <c r="ER6341" i="6"/>
  <c r="EP6342" i="6"/>
  <c r="EQ6342" i="6" s="1"/>
  <c r="ER6342" i="6"/>
  <c r="EP6343" i="6"/>
  <c r="EQ6343" i="6" s="1"/>
  <c r="ER6343" i="6"/>
  <c r="EP6344" i="6"/>
  <c r="EQ6344" i="6" s="1"/>
  <c r="ER6344" i="6"/>
  <c r="EP6345" i="6"/>
  <c r="EQ6345" i="6" s="1"/>
  <c r="ER6345" i="6"/>
  <c r="EP6346" i="6"/>
  <c r="EQ6346" i="6" s="1"/>
  <c r="ER6346" i="6"/>
  <c r="EP6347" i="6"/>
  <c r="EQ6347" i="6" s="1"/>
  <c r="ER6347" i="6"/>
  <c r="EP6348" i="6"/>
  <c r="EQ6348" i="6" s="1"/>
  <c r="ER6348" i="6"/>
  <c r="EP6349" i="6"/>
  <c r="EQ6349" i="6" s="1"/>
  <c r="ER6349" i="6"/>
  <c r="EP6350" i="6"/>
  <c r="EQ6350" i="6" s="1"/>
  <c r="ER6350" i="6"/>
  <c r="EP6351" i="6"/>
  <c r="EQ6351" i="6" s="1"/>
  <c r="ER6351" i="6"/>
  <c r="EP6352" i="6"/>
  <c r="EQ6352" i="6" s="1"/>
  <c r="ER6352" i="6"/>
  <c r="EP6353" i="6"/>
  <c r="EQ6353" i="6" s="1"/>
  <c r="ER6353" i="6"/>
  <c r="EP6354" i="6"/>
  <c r="EQ6354" i="6" s="1"/>
  <c r="ER6354" i="6"/>
  <c r="EP6355" i="6"/>
  <c r="EQ6355" i="6" s="1"/>
  <c r="ER6355" i="6"/>
  <c r="EP6356" i="6"/>
  <c r="EQ6356" i="6" s="1"/>
  <c r="ER6356" i="6"/>
  <c r="EP6357" i="6"/>
  <c r="EQ6357" i="6" s="1"/>
  <c r="ER6357" i="6"/>
  <c r="EP6358" i="6"/>
  <c r="EQ6358" i="6" s="1"/>
  <c r="ER6358" i="6"/>
  <c r="EP6359" i="6"/>
  <c r="EQ6359" i="6" s="1"/>
  <c r="ER6359" i="6"/>
  <c r="EP6360" i="6"/>
  <c r="EQ6360" i="6" s="1"/>
  <c r="ER6360" i="6"/>
  <c r="EP6361" i="6"/>
  <c r="EQ6361" i="6" s="1"/>
  <c r="ER6361" i="6"/>
  <c r="EP6362" i="6"/>
  <c r="EQ6362" i="6" s="1"/>
  <c r="ER6362" i="6"/>
  <c r="EP6363" i="6"/>
  <c r="EQ6363" i="6" s="1"/>
  <c r="ER6363" i="6"/>
  <c r="EP6364" i="6"/>
  <c r="EQ6364" i="6" s="1"/>
  <c r="ER6364" i="6"/>
  <c r="EP6365" i="6"/>
  <c r="EQ6365" i="6" s="1"/>
  <c r="ER6365" i="6"/>
  <c r="EP6366" i="6"/>
  <c r="EQ6366" i="6" s="1"/>
  <c r="ER6366" i="6"/>
  <c r="EP6367" i="6"/>
  <c r="EQ6367" i="6" s="1"/>
  <c r="ER6367" i="6"/>
  <c r="EP6368" i="6"/>
  <c r="EQ6368" i="6" s="1"/>
  <c r="ER6368" i="6"/>
  <c r="EP6369" i="6"/>
  <c r="EQ6369" i="6" s="1"/>
  <c r="ER6369" i="6"/>
  <c r="EP6370" i="6"/>
  <c r="EQ6370" i="6" s="1"/>
  <c r="ER6370" i="6"/>
  <c r="EP6371" i="6"/>
  <c r="EQ6371" i="6" s="1"/>
  <c r="ER6371" i="6"/>
  <c r="EP6372" i="6"/>
  <c r="EQ6372" i="6" s="1"/>
  <c r="ER6372" i="6"/>
  <c r="EP6373" i="6"/>
  <c r="EQ6373" i="6" s="1"/>
  <c r="ER6373" i="6"/>
  <c r="EP6374" i="6"/>
  <c r="EQ6374" i="6" s="1"/>
  <c r="ER6374" i="6"/>
  <c r="EP6375" i="6"/>
  <c r="EQ6375" i="6" s="1"/>
  <c r="ER6375" i="6"/>
  <c r="EP6376" i="6"/>
  <c r="EQ6376" i="6" s="1"/>
  <c r="ER6376" i="6"/>
  <c r="EP6377" i="6"/>
  <c r="EQ6377" i="6" s="1"/>
  <c r="ER6377" i="6"/>
  <c r="EP6378" i="6"/>
  <c r="EQ6378" i="6" s="1"/>
  <c r="ER6378" i="6"/>
  <c r="EP6379" i="6"/>
  <c r="EQ6379" i="6" s="1"/>
  <c r="ER6379" i="6"/>
  <c r="EP6380" i="6"/>
  <c r="EQ6380" i="6" s="1"/>
  <c r="ER6380" i="6"/>
  <c r="EP6381" i="6"/>
  <c r="EQ6381" i="6" s="1"/>
  <c r="ER6381" i="6"/>
  <c r="EP6382" i="6"/>
  <c r="EQ6382" i="6" s="1"/>
  <c r="ER6382" i="6"/>
  <c r="EP6383" i="6"/>
  <c r="EQ6383" i="6" s="1"/>
  <c r="ER6383" i="6"/>
  <c r="EP6384" i="6"/>
  <c r="EQ6384" i="6" s="1"/>
  <c r="ER6384" i="6"/>
  <c r="EP6385" i="6"/>
  <c r="EQ6385" i="6" s="1"/>
  <c r="ER6385" i="6"/>
  <c r="EP6386" i="6"/>
  <c r="EQ6386" i="6" s="1"/>
  <c r="ER6386" i="6"/>
  <c r="EP6387" i="6"/>
  <c r="EQ6387" i="6" s="1"/>
  <c r="ER6387" i="6"/>
  <c r="EP6388" i="6"/>
  <c r="EQ6388" i="6" s="1"/>
  <c r="ER6388" i="6"/>
  <c r="EP6389" i="6"/>
  <c r="EQ6389" i="6" s="1"/>
  <c r="ER6389" i="6"/>
  <c r="EP6390" i="6"/>
  <c r="EQ6390" i="6" s="1"/>
  <c r="ER6390" i="6"/>
  <c r="EP6391" i="6"/>
  <c r="EQ6391" i="6" s="1"/>
  <c r="ER6391" i="6"/>
  <c r="EP6392" i="6"/>
  <c r="EQ6392" i="6" s="1"/>
  <c r="ER6392" i="6"/>
  <c r="EP6393" i="6"/>
  <c r="EQ6393" i="6" s="1"/>
  <c r="ER6393" i="6"/>
  <c r="EP6394" i="6"/>
  <c r="EQ6394" i="6" s="1"/>
  <c r="ER6394" i="6"/>
  <c r="EP6395" i="6"/>
  <c r="EQ6395" i="6" s="1"/>
  <c r="ER6395" i="6"/>
  <c r="EP6396" i="6"/>
  <c r="EQ6396" i="6" s="1"/>
  <c r="ER6396" i="6"/>
  <c r="EP6397" i="6"/>
  <c r="EQ6397" i="6" s="1"/>
  <c r="ER6397" i="6"/>
  <c r="EP6398" i="6"/>
  <c r="EQ6398" i="6" s="1"/>
  <c r="ER6398" i="6"/>
  <c r="EP6399" i="6"/>
  <c r="EQ6399" i="6" s="1"/>
  <c r="ER6399" i="6"/>
  <c r="EP6400" i="6"/>
  <c r="EQ6400" i="6" s="1"/>
  <c r="ER6400" i="6"/>
  <c r="EP6401" i="6"/>
  <c r="EQ6401" i="6" s="1"/>
  <c r="ER6401" i="6"/>
  <c r="EP6402" i="6"/>
  <c r="EQ6402" i="6" s="1"/>
  <c r="ER6402" i="6"/>
  <c r="EP6403" i="6"/>
  <c r="EQ6403" i="6" s="1"/>
  <c r="ER6403" i="6"/>
  <c r="EP6404" i="6"/>
  <c r="EQ6404" i="6" s="1"/>
  <c r="ER6404" i="6"/>
  <c r="EP6405" i="6"/>
  <c r="EQ6405" i="6" s="1"/>
  <c r="ER6405" i="6"/>
  <c r="EP6406" i="6"/>
  <c r="EQ6406" i="6" s="1"/>
  <c r="ER6406" i="6"/>
  <c r="EP6407" i="6"/>
  <c r="EQ6407" i="6" s="1"/>
  <c r="ER6407" i="6"/>
  <c r="EP6408" i="6"/>
  <c r="EQ6408" i="6" s="1"/>
  <c r="ER6408" i="6"/>
  <c r="EP6409" i="6"/>
  <c r="EQ6409" i="6" s="1"/>
  <c r="ER6409" i="6"/>
  <c r="EP6410" i="6"/>
  <c r="EQ6410" i="6" s="1"/>
  <c r="ER6410" i="6"/>
  <c r="EP6411" i="6"/>
  <c r="EQ6411" i="6" s="1"/>
  <c r="ER6411" i="6"/>
  <c r="EP6412" i="6"/>
  <c r="EQ6412" i="6" s="1"/>
  <c r="ER6412" i="6"/>
  <c r="EP6413" i="6"/>
  <c r="EQ6413" i="6" s="1"/>
  <c r="ER6413" i="6"/>
  <c r="EP6414" i="6"/>
  <c r="EQ6414" i="6" s="1"/>
  <c r="ER6414" i="6"/>
  <c r="EP6415" i="6"/>
  <c r="EQ6415" i="6" s="1"/>
  <c r="ER6415" i="6"/>
  <c r="EP6416" i="6"/>
  <c r="EQ6416" i="6" s="1"/>
  <c r="ER6416" i="6"/>
  <c r="EP6417" i="6"/>
  <c r="EQ6417" i="6" s="1"/>
  <c r="ER6417" i="6"/>
  <c r="EP6418" i="6"/>
  <c r="EQ6418" i="6" s="1"/>
  <c r="ER6418" i="6"/>
  <c r="EP6419" i="6"/>
  <c r="EQ6419" i="6" s="1"/>
  <c r="ER6419" i="6"/>
  <c r="EP6420" i="6"/>
  <c r="EQ6420" i="6" s="1"/>
  <c r="ER6420" i="6"/>
  <c r="EP6421" i="6"/>
  <c r="EQ6421" i="6" s="1"/>
  <c r="ER6421" i="6"/>
  <c r="EP6422" i="6"/>
  <c r="EQ6422" i="6" s="1"/>
  <c r="ER6422" i="6"/>
  <c r="EP6423" i="6"/>
  <c r="EQ6423" i="6" s="1"/>
  <c r="ER6423" i="6"/>
  <c r="EP6424" i="6"/>
  <c r="EQ6424" i="6" s="1"/>
  <c r="ER6424" i="6"/>
  <c r="EP6425" i="6"/>
  <c r="EQ6425" i="6" s="1"/>
  <c r="ER6425" i="6"/>
  <c r="EP6426" i="6"/>
  <c r="EQ6426" i="6" s="1"/>
  <c r="ER6426" i="6"/>
  <c r="EP6427" i="6"/>
  <c r="EQ6427" i="6" s="1"/>
  <c r="ER6427" i="6"/>
  <c r="EP6428" i="6"/>
  <c r="EQ6428" i="6" s="1"/>
  <c r="ER6428" i="6"/>
  <c r="EP6429" i="6"/>
  <c r="EQ6429" i="6" s="1"/>
  <c r="ER6429" i="6"/>
  <c r="EP6430" i="6"/>
  <c r="EQ6430" i="6" s="1"/>
  <c r="ER6430" i="6"/>
  <c r="EP6431" i="6"/>
  <c r="EQ6431" i="6" s="1"/>
  <c r="ER6431" i="6"/>
  <c r="EP6432" i="6"/>
  <c r="EQ6432" i="6" s="1"/>
  <c r="ER6432" i="6"/>
  <c r="EP6433" i="6"/>
  <c r="EQ6433" i="6" s="1"/>
  <c r="ER6433" i="6"/>
  <c r="EP6434" i="6"/>
  <c r="EQ6434" i="6" s="1"/>
  <c r="ER6434" i="6"/>
  <c r="EP6435" i="6"/>
  <c r="EQ6435" i="6" s="1"/>
  <c r="ER6435" i="6"/>
  <c r="EP6436" i="6"/>
  <c r="EQ6436" i="6" s="1"/>
  <c r="ER6436" i="6"/>
  <c r="EP6437" i="6"/>
  <c r="EQ6437" i="6" s="1"/>
  <c r="ER6437" i="6"/>
  <c r="EP6438" i="6"/>
  <c r="EQ6438" i="6" s="1"/>
  <c r="ER6438" i="6"/>
  <c r="EP6439" i="6"/>
  <c r="EQ6439" i="6" s="1"/>
  <c r="ER6439" i="6"/>
  <c r="EP6440" i="6"/>
  <c r="EQ6440" i="6" s="1"/>
  <c r="ER6440" i="6"/>
  <c r="EP6441" i="6"/>
  <c r="EQ6441" i="6" s="1"/>
  <c r="ER6441" i="6"/>
  <c r="EP6442" i="6"/>
  <c r="EQ6442" i="6" s="1"/>
  <c r="ER6442" i="6"/>
  <c r="EP6443" i="6"/>
  <c r="EQ6443" i="6" s="1"/>
  <c r="ER6443" i="6"/>
  <c r="EP6444" i="6"/>
  <c r="EQ6444" i="6" s="1"/>
  <c r="ER6444" i="6"/>
  <c r="EP6445" i="6"/>
  <c r="EQ6445" i="6" s="1"/>
  <c r="ER6445" i="6"/>
  <c r="EP6446" i="6"/>
  <c r="EQ6446" i="6" s="1"/>
  <c r="ER6446" i="6"/>
  <c r="EP6447" i="6"/>
  <c r="EQ6447" i="6" s="1"/>
  <c r="ER6447" i="6"/>
  <c r="EP6448" i="6"/>
  <c r="EQ6448" i="6" s="1"/>
  <c r="ER6448" i="6"/>
  <c r="EP6449" i="6"/>
  <c r="EQ6449" i="6" s="1"/>
  <c r="ER6449" i="6"/>
  <c r="EP6450" i="6"/>
  <c r="EQ6450" i="6" s="1"/>
  <c r="ER6450" i="6"/>
  <c r="EP6451" i="6"/>
  <c r="EQ6451" i="6" s="1"/>
  <c r="ER6451" i="6"/>
  <c r="EP6452" i="6"/>
  <c r="EQ6452" i="6" s="1"/>
  <c r="ER6452" i="6"/>
  <c r="EP6453" i="6"/>
  <c r="EQ6453" i="6" s="1"/>
  <c r="ER6453" i="6"/>
  <c r="EP6454" i="6"/>
  <c r="EQ6454" i="6" s="1"/>
  <c r="ER6454" i="6"/>
  <c r="EP6455" i="6"/>
  <c r="EQ6455" i="6" s="1"/>
  <c r="ER6455" i="6"/>
  <c r="EP6456" i="6"/>
  <c r="EQ6456" i="6" s="1"/>
  <c r="ER6456" i="6"/>
  <c r="EP6457" i="6"/>
  <c r="EQ6457" i="6" s="1"/>
  <c r="ER6457" i="6"/>
  <c r="EP6458" i="6"/>
  <c r="EQ6458" i="6" s="1"/>
  <c r="ER6458" i="6"/>
  <c r="EP6459" i="6"/>
  <c r="EQ6459" i="6" s="1"/>
  <c r="ER6459" i="6"/>
  <c r="EP6460" i="6"/>
  <c r="EQ6460" i="6" s="1"/>
  <c r="ER6460" i="6"/>
  <c r="EP6461" i="6"/>
  <c r="EQ6461" i="6" s="1"/>
  <c r="ER6461" i="6"/>
  <c r="EP6462" i="6"/>
  <c r="EQ6462" i="6" s="1"/>
  <c r="ER6462" i="6"/>
  <c r="EP6463" i="6"/>
  <c r="EQ6463" i="6" s="1"/>
  <c r="ER6463" i="6"/>
  <c r="EP6464" i="6"/>
  <c r="EQ6464" i="6" s="1"/>
  <c r="ER6464" i="6"/>
  <c r="EP6465" i="6"/>
  <c r="EQ6465" i="6" s="1"/>
  <c r="ER6465" i="6"/>
  <c r="EP6466" i="6"/>
  <c r="EQ6466" i="6" s="1"/>
  <c r="ER6466" i="6"/>
  <c r="EP6467" i="6"/>
  <c r="EQ6467" i="6" s="1"/>
  <c r="ER6467" i="6"/>
  <c r="EP6468" i="6"/>
  <c r="EQ6468" i="6" s="1"/>
  <c r="ER6468" i="6"/>
  <c r="EP6469" i="6"/>
  <c r="EQ6469" i="6" s="1"/>
  <c r="ER6469" i="6"/>
  <c r="EP6470" i="6"/>
  <c r="EQ6470" i="6" s="1"/>
  <c r="ER6470" i="6"/>
  <c r="EP6471" i="6"/>
  <c r="EQ6471" i="6" s="1"/>
  <c r="ER6471" i="6"/>
  <c r="EP6472" i="6"/>
  <c r="EQ6472" i="6" s="1"/>
  <c r="ER6472" i="6"/>
  <c r="EP6473" i="6"/>
  <c r="EQ6473" i="6" s="1"/>
  <c r="ER6473" i="6"/>
  <c r="EP6474" i="6"/>
  <c r="EQ6474" i="6" s="1"/>
  <c r="ER6474" i="6"/>
  <c r="EP6475" i="6"/>
  <c r="EQ6475" i="6" s="1"/>
  <c r="ER6475" i="6"/>
  <c r="EP6476" i="6"/>
  <c r="EQ6476" i="6" s="1"/>
  <c r="ER6476" i="6"/>
  <c r="EP6477" i="6"/>
  <c r="EQ6477" i="6" s="1"/>
  <c r="ER6477" i="6"/>
  <c r="EP6478" i="6"/>
  <c r="EQ6478" i="6" s="1"/>
  <c r="ER6478" i="6"/>
  <c r="EP6479" i="6"/>
  <c r="EQ6479" i="6" s="1"/>
  <c r="ER6479" i="6"/>
  <c r="EP6480" i="6"/>
  <c r="EQ6480" i="6" s="1"/>
  <c r="ER6480" i="6"/>
  <c r="EP6481" i="6"/>
  <c r="EQ6481" i="6" s="1"/>
  <c r="ER6481" i="6"/>
  <c r="EP6482" i="6"/>
  <c r="EQ6482" i="6" s="1"/>
  <c r="ER6482" i="6"/>
  <c r="EP6483" i="6"/>
  <c r="EQ6483" i="6" s="1"/>
  <c r="ER6483" i="6"/>
  <c r="EP6484" i="6"/>
  <c r="EQ6484" i="6" s="1"/>
  <c r="ER6484" i="6"/>
  <c r="EP6485" i="6"/>
  <c r="EQ6485" i="6" s="1"/>
  <c r="ER6485" i="6"/>
  <c r="EP6486" i="6"/>
  <c r="EQ6486" i="6" s="1"/>
  <c r="ER6486" i="6"/>
  <c r="EP6487" i="6"/>
  <c r="EQ6487" i="6" s="1"/>
  <c r="ER6487" i="6"/>
  <c r="EP6488" i="6"/>
  <c r="EQ6488" i="6" s="1"/>
  <c r="ER6488" i="6"/>
  <c r="EP6489" i="6"/>
  <c r="EQ6489" i="6" s="1"/>
  <c r="ER6489" i="6"/>
  <c r="EP6490" i="6"/>
  <c r="EQ6490" i="6" s="1"/>
  <c r="ER6490" i="6"/>
  <c r="EP6491" i="6"/>
  <c r="EQ6491" i="6" s="1"/>
  <c r="ER6491" i="6"/>
  <c r="EP6492" i="6"/>
  <c r="EQ6492" i="6" s="1"/>
  <c r="ER6492" i="6"/>
  <c r="EP6493" i="6"/>
  <c r="EQ6493" i="6" s="1"/>
  <c r="ER6493" i="6"/>
  <c r="EP6494" i="6"/>
  <c r="EQ6494" i="6" s="1"/>
  <c r="ER6494" i="6"/>
  <c r="EP6495" i="6"/>
  <c r="EQ6495" i="6" s="1"/>
  <c r="ER6495" i="6"/>
  <c r="EP6496" i="6"/>
  <c r="EQ6496" i="6" s="1"/>
  <c r="ER6496" i="6"/>
  <c r="EP6497" i="6"/>
  <c r="EQ6497" i="6" s="1"/>
  <c r="ER6497" i="6"/>
  <c r="EP6498" i="6"/>
  <c r="EQ6498" i="6" s="1"/>
  <c r="ER6498" i="6"/>
  <c r="EP6499" i="6"/>
  <c r="EQ6499" i="6" s="1"/>
  <c r="ER6499" i="6"/>
  <c r="EP6500" i="6"/>
  <c r="EQ6500" i="6" s="1"/>
  <c r="ER6500" i="6"/>
  <c r="EP6501" i="6"/>
  <c r="EQ6501" i="6" s="1"/>
  <c r="ER6501" i="6"/>
  <c r="EP6502" i="6"/>
  <c r="EQ6502" i="6" s="1"/>
  <c r="ER6502" i="6"/>
  <c r="EP6503" i="6"/>
  <c r="EQ6503" i="6" s="1"/>
  <c r="ER6503" i="6"/>
  <c r="EP6504" i="6"/>
  <c r="EQ6504" i="6" s="1"/>
  <c r="ER6504" i="6"/>
  <c r="EP6505" i="6"/>
  <c r="EQ6505" i="6" s="1"/>
  <c r="ER6505" i="6"/>
  <c r="EP6506" i="6"/>
  <c r="EQ6506" i="6" s="1"/>
  <c r="ER6506" i="6"/>
  <c r="EP6507" i="6"/>
  <c r="EQ6507" i="6" s="1"/>
  <c r="ER6507" i="6"/>
  <c r="EP6508" i="6"/>
  <c r="EQ6508" i="6" s="1"/>
  <c r="ER6508" i="6"/>
  <c r="EP6509" i="6"/>
  <c r="EQ6509" i="6" s="1"/>
  <c r="ER6509" i="6"/>
  <c r="EP6510" i="6"/>
  <c r="EQ6510" i="6" s="1"/>
  <c r="ER6510" i="6"/>
  <c r="EP6511" i="6"/>
  <c r="EQ6511" i="6" s="1"/>
  <c r="ER6511" i="6"/>
  <c r="EP6512" i="6"/>
  <c r="EQ6512" i="6" s="1"/>
  <c r="ER6512" i="6"/>
  <c r="EP6513" i="6"/>
  <c r="EQ6513" i="6" s="1"/>
  <c r="ER6513" i="6"/>
  <c r="EP6514" i="6"/>
  <c r="EQ6514" i="6" s="1"/>
  <c r="ER6514" i="6"/>
  <c r="EP6515" i="6"/>
  <c r="EQ6515" i="6" s="1"/>
  <c r="ER6515" i="6"/>
  <c r="EP6516" i="6"/>
  <c r="EQ6516" i="6" s="1"/>
  <c r="ER6516" i="6"/>
  <c r="EP6517" i="6"/>
  <c r="EQ6517" i="6" s="1"/>
  <c r="ER6517" i="6"/>
  <c r="EP6518" i="6"/>
  <c r="EQ6518" i="6" s="1"/>
  <c r="ER6518" i="6"/>
  <c r="EP6519" i="6"/>
  <c r="EQ6519" i="6" s="1"/>
  <c r="ER6519" i="6"/>
  <c r="EP6520" i="6"/>
  <c r="EQ6520" i="6" s="1"/>
  <c r="ER6520" i="6"/>
  <c r="EP6521" i="6"/>
  <c r="EQ6521" i="6" s="1"/>
  <c r="ER6521" i="6"/>
  <c r="EP6522" i="6"/>
  <c r="EQ6522" i="6" s="1"/>
  <c r="ER6522" i="6"/>
  <c r="EP6523" i="6"/>
  <c r="EQ6523" i="6" s="1"/>
  <c r="ER6523" i="6"/>
  <c r="EP6524" i="6"/>
  <c r="EQ6524" i="6" s="1"/>
  <c r="ER6524" i="6"/>
  <c r="EP6525" i="6"/>
  <c r="EQ6525" i="6" s="1"/>
  <c r="ER6525" i="6"/>
  <c r="EP6526" i="6"/>
  <c r="EQ6526" i="6" s="1"/>
  <c r="ER6526" i="6"/>
  <c r="EP6527" i="6"/>
  <c r="EQ6527" i="6" s="1"/>
  <c r="ER6527" i="6"/>
  <c r="EP6528" i="6"/>
  <c r="EQ6528" i="6" s="1"/>
  <c r="ER6528" i="6"/>
  <c r="EP6529" i="6"/>
  <c r="EQ6529" i="6" s="1"/>
  <c r="ER6529" i="6"/>
  <c r="EP6530" i="6"/>
  <c r="EQ6530" i="6" s="1"/>
  <c r="ER6530" i="6"/>
  <c r="EP6531" i="6"/>
  <c r="EQ6531" i="6" s="1"/>
  <c r="ER6531" i="6"/>
  <c r="EP6532" i="6"/>
  <c r="EQ6532" i="6" s="1"/>
  <c r="ER6532" i="6"/>
  <c r="EP6533" i="6"/>
  <c r="EQ6533" i="6" s="1"/>
  <c r="ER6533" i="6"/>
  <c r="EP6534" i="6"/>
  <c r="EQ6534" i="6" s="1"/>
  <c r="ER6534" i="6"/>
  <c r="EP6535" i="6"/>
  <c r="EQ6535" i="6" s="1"/>
  <c r="ER6535" i="6"/>
  <c r="EP6536" i="6"/>
  <c r="EQ6536" i="6" s="1"/>
  <c r="ER6536" i="6"/>
  <c r="EP6537" i="6"/>
  <c r="EQ6537" i="6" s="1"/>
  <c r="ER6537" i="6"/>
  <c r="EP6538" i="6"/>
  <c r="EQ6538" i="6" s="1"/>
  <c r="ER6538" i="6"/>
  <c r="EP6539" i="6"/>
  <c r="EQ6539" i="6" s="1"/>
  <c r="ER6539" i="6"/>
  <c r="EP6540" i="6"/>
  <c r="EQ6540" i="6" s="1"/>
  <c r="ER6540" i="6"/>
  <c r="EP6541" i="6"/>
  <c r="EQ6541" i="6" s="1"/>
  <c r="ER6541" i="6"/>
  <c r="EP6542" i="6"/>
  <c r="EQ6542" i="6" s="1"/>
  <c r="ER6542" i="6"/>
  <c r="EP6543" i="6"/>
  <c r="EQ6543" i="6" s="1"/>
  <c r="ER6543" i="6"/>
  <c r="EP6544" i="6"/>
  <c r="EQ6544" i="6" s="1"/>
  <c r="ER6544" i="6"/>
  <c r="EP6545" i="6"/>
  <c r="EQ6545" i="6" s="1"/>
  <c r="ER6545" i="6"/>
  <c r="EP6546" i="6"/>
  <c r="EQ6546" i="6" s="1"/>
  <c r="ER6546" i="6"/>
  <c r="EP6547" i="6"/>
  <c r="EQ6547" i="6" s="1"/>
  <c r="ER6547" i="6"/>
  <c r="EP6548" i="6"/>
  <c r="EQ6548" i="6" s="1"/>
  <c r="ER6548" i="6"/>
  <c r="EP6549" i="6"/>
  <c r="EQ6549" i="6" s="1"/>
  <c r="ER6549" i="6"/>
  <c r="EP6550" i="6"/>
  <c r="EQ6550" i="6" s="1"/>
  <c r="ER6550" i="6"/>
  <c r="EP6551" i="6"/>
  <c r="EQ6551" i="6" s="1"/>
  <c r="ER6551" i="6"/>
  <c r="EP6552" i="6"/>
  <c r="EQ6552" i="6" s="1"/>
  <c r="ER6552" i="6"/>
  <c r="EP6553" i="6"/>
  <c r="EQ6553" i="6" s="1"/>
  <c r="ER6553" i="6"/>
  <c r="EP6554" i="6"/>
  <c r="EQ6554" i="6" s="1"/>
  <c r="ER6554" i="6"/>
  <c r="EP6555" i="6"/>
  <c r="EQ6555" i="6" s="1"/>
  <c r="ER6555" i="6"/>
  <c r="EP6556" i="6"/>
  <c r="EQ6556" i="6" s="1"/>
  <c r="ER6556" i="6"/>
  <c r="EP6557" i="6"/>
  <c r="EQ6557" i="6" s="1"/>
  <c r="ER6557" i="6"/>
  <c r="EP6558" i="6"/>
  <c r="EQ6558" i="6" s="1"/>
  <c r="ER6558" i="6"/>
  <c r="EP6559" i="6"/>
  <c r="EQ6559" i="6" s="1"/>
  <c r="ER6559" i="6"/>
  <c r="EP6560" i="6"/>
  <c r="EQ6560" i="6" s="1"/>
  <c r="ER6560" i="6"/>
  <c r="EP6561" i="6"/>
  <c r="EQ6561" i="6" s="1"/>
  <c r="ER6561" i="6"/>
  <c r="EP6562" i="6"/>
  <c r="EQ6562" i="6" s="1"/>
  <c r="ER6562" i="6"/>
  <c r="EP6563" i="6"/>
  <c r="EQ6563" i="6" s="1"/>
  <c r="ER6563" i="6"/>
  <c r="EP6564" i="6"/>
  <c r="EQ6564" i="6" s="1"/>
  <c r="ER6564" i="6"/>
  <c r="EP6565" i="6"/>
  <c r="EQ6565" i="6" s="1"/>
  <c r="ER6565" i="6"/>
  <c r="EP6566" i="6"/>
  <c r="EQ6566" i="6" s="1"/>
  <c r="ER6566" i="6"/>
  <c r="EP6567" i="6"/>
  <c r="EQ6567" i="6" s="1"/>
  <c r="ER6567" i="6"/>
  <c r="EP6568" i="6"/>
  <c r="EQ6568" i="6" s="1"/>
  <c r="ER6568" i="6"/>
  <c r="EP6569" i="6"/>
  <c r="EQ6569" i="6" s="1"/>
  <c r="ER6569" i="6"/>
  <c r="EP6570" i="6"/>
  <c r="EQ6570" i="6" s="1"/>
  <c r="ER6570" i="6"/>
  <c r="EP6571" i="6"/>
  <c r="EQ6571" i="6" s="1"/>
  <c r="ER6571" i="6"/>
  <c r="EP6572" i="6"/>
  <c r="EQ6572" i="6" s="1"/>
  <c r="ER6572" i="6"/>
  <c r="EP6573" i="6"/>
  <c r="EQ6573" i="6" s="1"/>
  <c r="ER6573" i="6"/>
  <c r="EP6574" i="6"/>
  <c r="EQ6574" i="6" s="1"/>
  <c r="ER6574" i="6"/>
  <c r="EP6575" i="6"/>
  <c r="EQ6575" i="6" s="1"/>
  <c r="ER6575" i="6"/>
  <c r="EP6576" i="6"/>
  <c r="EQ6576" i="6" s="1"/>
  <c r="ER6576" i="6"/>
  <c r="EP6577" i="6"/>
  <c r="EQ6577" i="6" s="1"/>
  <c r="ER6577" i="6"/>
  <c r="EP6578" i="6"/>
  <c r="EQ6578" i="6" s="1"/>
  <c r="ER6578" i="6"/>
  <c r="EP6579" i="6"/>
  <c r="EQ6579" i="6" s="1"/>
  <c r="ER6579" i="6"/>
  <c r="EP6580" i="6"/>
  <c r="EQ6580" i="6" s="1"/>
  <c r="ER6580" i="6"/>
  <c r="EP6581" i="6"/>
  <c r="EQ6581" i="6" s="1"/>
  <c r="ER6581" i="6"/>
  <c r="EP6582" i="6"/>
  <c r="EQ6582" i="6" s="1"/>
  <c r="ER6582" i="6"/>
  <c r="EP6583" i="6"/>
  <c r="EQ6583" i="6" s="1"/>
  <c r="ER6583" i="6"/>
  <c r="EP6584" i="6"/>
  <c r="EQ6584" i="6" s="1"/>
  <c r="ER6584" i="6"/>
  <c r="EP6585" i="6"/>
  <c r="EQ6585" i="6" s="1"/>
  <c r="ER6585" i="6"/>
  <c r="EP6586" i="6"/>
  <c r="EQ6586" i="6" s="1"/>
  <c r="ER6586" i="6"/>
  <c r="EP6587" i="6"/>
  <c r="EQ6587" i="6" s="1"/>
  <c r="ER6587" i="6"/>
  <c r="EP6588" i="6"/>
  <c r="EQ6588" i="6" s="1"/>
  <c r="ER6588" i="6"/>
  <c r="EP6589" i="6"/>
  <c r="EQ6589" i="6" s="1"/>
  <c r="ER6589" i="6"/>
  <c r="EP6590" i="6"/>
  <c r="EQ6590" i="6" s="1"/>
  <c r="ER6590" i="6"/>
  <c r="EP6591" i="6"/>
  <c r="EQ6591" i="6" s="1"/>
  <c r="ER6591" i="6"/>
  <c r="EP6592" i="6"/>
  <c r="EQ6592" i="6" s="1"/>
  <c r="ER6592" i="6"/>
  <c r="EP6593" i="6"/>
  <c r="EQ6593" i="6" s="1"/>
  <c r="ER6593" i="6"/>
  <c r="EP6594" i="6"/>
  <c r="EQ6594" i="6" s="1"/>
  <c r="ER6594" i="6"/>
  <c r="EP6595" i="6"/>
  <c r="EQ6595" i="6" s="1"/>
  <c r="ER6595" i="6"/>
  <c r="EP6596" i="6"/>
  <c r="EQ6596" i="6" s="1"/>
  <c r="ER6596" i="6"/>
  <c r="EP6597" i="6"/>
  <c r="EQ6597" i="6" s="1"/>
  <c r="ER6597" i="6"/>
  <c r="EP6598" i="6"/>
  <c r="EQ6598" i="6" s="1"/>
  <c r="ER6598" i="6"/>
  <c r="EP6599" i="6"/>
  <c r="EQ6599" i="6" s="1"/>
  <c r="ER6599" i="6"/>
  <c r="EP6600" i="6"/>
  <c r="EQ6600" i="6" s="1"/>
  <c r="ER6600" i="6"/>
  <c r="EP6601" i="6"/>
  <c r="EQ6601" i="6" s="1"/>
  <c r="ER6601" i="6"/>
  <c r="EP6602" i="6"/>
  <c r="EQ6602" i="6" s="1"/>
  <c r="ER6602" i="6"/>
  <c r="EP6603" i="6"/>
  <c r="EQ6603" i="6" s="1"/>
  <c r="ER6603" i="6"/>
  <c r="EP6604" i="6"/>
  <c r="EQ6604" i="6" s="1"/>
  <c r="ER6604" i="6"/>
  <c r="EP6605" i="6"/>
  <c r="EQ6605" i="6" s="1"/>
  <c r="ER6605" i="6"/>
  <c r="EP6606" i="6"/>
  <c r="EQ6606" i="6" s="1"/>
  <c r="ER6606" i="6"/>
  <c r="EP6607" i="6"/>
  <c r="EQ6607" i="6" s="1"/>
  <c r="ER6607" i="6"/>
  <c r="EP6608" i="6"/>
  <c r="EQ6608" i="6" s="1"/>
  <c r="ER6608" i="6"/>
  <c r="EP6609" i="6"/>
  <c r="EQ6609" i="6" s="1"/>
  <c r="ER6609" i="6"/>
  <c r="EP6610" i="6"/>
  <c r="EQ6610" i="6" s="1"/>
  <c r="ER6610" i="6"/>
  <c r="EP6611" i="6"/>
  <c r="EQ6611" i="6" s="1"/>
  <c r="ER6611" i="6"/>
  <c r="EP6612" i="6"/>
  <c r="EQ6612" i="6" s="1"/>
  <c r="ER6612" i="6"/>
  <c r="EP6613" i="6"/>
  <c r="EQ6613" i="6" s="1"/>
  <c r="ER6613" i="6"/>
  <c r="EP6614" i="6"/>
  <c r="EQ6614" i="6" s="1"/>
  <c r="ER6614" i="6"/>
  <c r="EP6615" i="6"/>
  <c r="EQ6615" i="6" s="1"/>
  <c r="ER6615" i="6"/>
  <c r="EP6616" i="6"/>
  <c r="EQ6616" i="6" s="1"/>
  <c r="ER6616" i="6"/>
  <c r="EP6617" i="6"/>
  <c r="EQ6617" i="6" s="1"/>
  <c r="ER6617" i="6"/>
  <c r="EP6618" i="6"/>
  <c r="EQ6618" i="6" s="1"/>
  <c r="ER6618" i="6"/>
  <c r="EP6619" i="6"/>
  <c r="EQ6619" i="6" s="1"/>
  <c r="ER6619" i="6"/>
  <c r="EP6620" i="6"/>
  <c r="EQ6620" i="6" s="1"/>
  <c r="ER6620" i="6"/>
  <c r="EP6621" i="6"/>
  <c r="EQ6621" i="6" s="1"/>
  <c r="ER6621" i="6"/>
  <c r="EP6622" i="6"/>
  <c r="EQ6622" i="6" s="1"/>
  <c r="ER6622" i="6"/>
  <c r="EP6623" i="6"/>
  <c r="EQ6623" i="6" s="1"/>
  <c r="ER6623" i="6"/>
  <c r="EP6624" i="6"/>
  <c r="EQ6624" i="6" s="1"/>
  <c r="ER6624" i="6"/>
  <c r="EP6625" i="6"/>
  <c r="EQ6625" i="6" s="1"/>
  <c r="ER6625" i="6"/>
  <c r="EP6626" i="6"/>
  <c r="EQ6626" i="6" s="1"/>
  <c r="ER6626" i="6"/>
  <c r="EP6627" i="6"/>
  <c r="EQ6627" i="6" s="1"/>
  <c r="ER6627" i="6"/>
  <c r="EP6628" i="6"/>
  <c r="EQ6628" i="6" s="1"/>
  <c r="ER6628" i="6"/>
  <c r="EP6629" i="6"/>
  <c r="EQ6629" i="6" s="1"/>
  <c r="ER6629" i="6"/>
  <c r="EP6630" i="6"/>
  <c r="EQ6630" i="6" s="1"/>
  <c r="ER6630" i="6"/>
  <c r="EP6631" i="6"/>
  <c r="EQ6631" i="6" s="1"/>
  <c r="ER6631" i="6"/>
  <c r="EP6632" i="6"/>
  <c r="EQ6632" i="6" s="1"/>
  <c r="ER6632" i="6"/>
  <c r="EP6633" i="6"/>
  <c r="EQ6633" i="6" s="1"/>
  <c r="ER6633" i="6"/>
  <c r="EP6634" i="6"/>
  <c r="EQ6634" i="6" s="1"/>
  <c r="ER6634" i="6"/>
  <c r="EP6635" i="6"/>
  <c r="EQ6635" i="6" s="1"/>
  <c r="ER6635" i="6"/>
  <c r="EP6636" i="6"/>
  <c r="EQ6636" i="6" s="1"/>
  <c r="ER6636" i="6"/>
  <c r="EP6637" i="6"/>
  <c r="EQ6637" i="6" s="1"/>
  <c r="ER6637" i="6"/>
  <c r="EP6638" i="6"/>
  <c r="EQ6638" i="6" s="1"/>
  <c r="ER6638" i="6"/>
  <c r="EP6639" i="6"/>
  <c r="EQ6639" i="6" s="1"/>
  <c r="ER6639" i="6"/>
  <c r="EP6640" i="6"/>
  <c r="EQ6640" i="6" s="1"/>
  <c r="ER6640" i="6"/>
  <c r="EP6641" i="6"/>
  <c r="EQ6641" i="6" s="1"/>
  <c r="ER6641" i="6"/>
  <c r="EP6642" i="6"/>
  <c r="EQ6642" i="6" s="1"/>
  <c r="ER6642" i="6"/>
  <c r="EP6643" i="6"/>
  <c r="EQ6643" i="6" s="1"/>
  <c r="ER6643" i="6"/>
  <c r="EP6644" i="6"/>
  <c r="EQ6644" i="6" s="1"/>
  <c r="ER6644" i="6"/>
  <c r="EP6645" i="6"/>
  <c r="EQ6645" i="6" s="1"/>
  <c r="ER6645" i="6"/>
  <c r="EP6646" i="6"/>
  <c r="EQ6646" i="6" s="1"/>
  <c r="ER6646" i="6"/>
  <c r="EP6647" i="6"/>
  <c r="EQ6647" i="6" s="1"/>
  <c r="ER6647" i="6"/>
  <c r="EP6648" i="6"/>
  <c r="EQ6648" i="6" s="1"/>
  <c r="ER6648" i="6"/>
  <c r="EP6649" i="6"/>
  <c r="EQ6649" i="6" s="1"/>
  <c r="ER6649" i="6"/>
  <c r="EP6650" i="6"/>
  <c r="EQ6650" i="6" s="1"/>
  <c r="ER6650" i="6"/>
  <c r="EP6651" i="6"/>
  <c r="EQ6651" i="6" s="1"/>
  <c r="ER6651" i="6"/>
  <c r="EP6652" i="6"/>
  <c r="EQ6652" i="6" s="1"/>
  <c r="ER6652" i="6"/>
  <c r="EP6653" i="6"/>
  <c r="EQ6653" i="6" s="1"/>
  <c r="ER6653" i="6"/>
  <c r="EP6654" i="6"/>
  <c r="EQ6654" i="6" s="1"/>
  <c r="ER6654" i="6"/>
  <c r="EP6655" i="6"/>
  <c r="EQ6655" i="6" s="1"/>
  <c r="ER6655" i="6"/>
  <c r="EP6656" i="6"/>
  <c r="EQ6656" i="6" s="1"/>
  <c r="ER6656" i="6"/>
  <c r="EP6657" i="6"/>
  <c r="EQ6657" i="6" s="1"/>
  <c r="ER6657" i="6"/>
  <c r="EP6658" i="6"/>
  <c r="EQ6658" i="6" s="1"/>
  <c r="ER6658" i="6"/>
  <c r="EP6659" i="6"/>
  <c r="EQ6659" i="6" s="1"/>
  <c r="ER6659" i="6"/>
  <c r="EP6660" i="6"/>
  <c r="EQ6660" i="6" s="1"/>
  <c r="ER6660" i="6"/>
  <c r="EP6661" i="6"/>
  <c r="EQ6661" i="6" s="1"/>
  <c r="ER6661" i="6"/>
  <c r="EP6662" i="6"/>
  <c r="EQ6662" i="6" s="1"/>
  <c r="ER6662" i="6"/>
  <c r="EP6663" i="6"/>
  <c r="EQ6663" i="6" s="1"/>
  <c r="ER6663" i="6"/>
  <c r="EP6664" i="6"/>
  <c r="EQ6664" i="6" s="1"/>
  <c r="ER6664" i="6"/>
  <c r="EP6665" i="6"/>
  <c r="EQ6665" i="6" s="1"/>
  <c r="ER6665" i="6"/>
  <c r="EP6666" i="6"/>
  <c r="EQ6666" i="6" s="1"/>
  <c r="ER6666" i="6"/>
  <c r="EP6667" i="6"/>
  <c r="EQ6667" i="6" s="1"/>
  <c r="ER6667" i="6"/>
  <c r="EP6668" i="6"/>
  <c r="EQ6668" i="6" s="1"/>
  <c r="ER6668" i="6"/>
  <c r="EP6669" i="6"/>
  <c r="EQ6669" i="6" s="1"/>
  <c r="ER6669" i="6"/>
  <c r="EP6670" i="6"/>
  <c r="EQ6670" i="6" s="1"/>
  <c r="ER6670" i="6"/>
  <c r="EP6671" i="6"/>
  <c r="EQ6671" i="6" s="1"/>
  <c r="ER6671" i="6"/>
  <c r="EP6672" i="6"/>
  <c r="EQ6672" i="6" s="1"/>
  <c r="ER6672" i="6"/>
  <c r="EP6673" i="6"/>
  <c r="EQ6673" i="6" s="1"/>
  <c r="ER6673" i="6"/>
  <c r="EP6674" i="6"/>
  <c r="EQ6674" i="6" s="1"/>
  <c r="ER6674" i="6"/>
  <c r="EP6675" i="6"/>
  <c r="EQ6675" i="6" s="1"/>
  <c r="ER6675" i="6"/>
  <c r="EP6676" i="6"/>
  <c r="EQ6676" i="6" s="1"/>
  <c r="ER6676" i="6"/>
  <c r="EP6677" i="6"/>
  <c r="EQ6677" i="6" s="1"/>
  <c r="ER6677" i="6"/>
  <c r="EP6678" i="6"/>
  <c r="EQ6678" i="6" s="1"/>
  <c r="ER6678" i="6"/>
  <c r="EP6679" i="6"/>
  <c r="EQ6679" i="6" s="1"/>
  <c r="ER6679" i="6"/>
  <c r="EP6680" i="6"/>
  <c r="EQ6680" i="6" s="1"/>
  <c r="ER6680" i="6"/>
  <c r="EP6681" i="6"/>
  <c r="EQ6681" i="6" s="1"/>
  <c r="ER6681" i="6"/>
  <c r="EP6682" i="6"/>
  <c r="EQ6682" i="6" s="1"/>
  <c r="ER6682" i="6"/>
  <c r="EP6683" i="6"/>
  <c r="EQ6683" i="6" s="1"/>
  <c r="ER6683" i="6"/>
  <c r="EP6684" i="6"/>
  <c r="EQ6684" i="6" s="1"/>
  <c r="ER6684" i="6"/>
  <c r="EP6685" i="6"/>
  <c r="EQ6685" i="6" s="1"/>
  <c r="ER6685" i="6"/>
  <c r="EP6686" i="6"/>
  <c r="EQ6686" i="6" s="1"/>
  <c r="ER6686" i="6"/>
  <c r="EP6687" i="6"/>
  <c r="EQ6687" i="6" s="1"/>
  <c r="ER6687" i="6"/>
  <c r="EP6688" i="6"/>
  <c r="EQ6688" i="6" s="1"/>
  <c r="ER6688" i="6"/>
  <c r="EP6689" i="6"/>
  <c r="EQ6689" i="6" s="1"/>
  <c r="ER6689" i="6"/>
  <c r="EP6690" i="6"/>
  <c r="EQ6690" i="6" s="1"/>
  <c r="ER6690" i="6"/>
  <c r="EP6691" i="6"/>
  <c r="EQ6691" i="6" s="1"/>
  <c r="ER6691" i="6"/>
  <c r="EP6692" i="6"/>
  <c r="EQ6692" i="6" s="1"/>
  <c r="ER6692" i="6"/>
  <c r="EP6693" i="6"/>
  <c r="EQ6693" i="6" s="1"/>
  <c r="ER6693" i="6"/>
  <c r="EP6694" i="6"/>
  <c r="EQ6694" i="6" s="1"/>
  <c r="ER6694" i="6"/>
  <c r="EP6695" i="6"/>
  <c r="EQ6695" i="6" s="1"/>
  <c r="ER6695" i="6"/>
  <c r="EP6696" i="6"/>
  <c r="EQ6696" i="6" s="1"/>
  <c r="ER6696" i="6"/>
  <c r="EP6697" i="6"/>
  <c r="EQ6697" i="6" s="1"/>
  <c r="ER6697" i="6"/>
  <c r="EP6698" i="6"/>
  <c r="EQ6698" i="6" s="1"/>
  <c r="ER6698" i="6"/>
  <c r="EP6699" i="6"/>
  <c r="EQ6699" i="6" s="1"/>
  <c r="ER6699" i="6"/>
  <c r="EP6700" i="6"/>
  <c r="EQ6700" i="6" s="1"/>
  <c r="ER6700" i="6"/>
  <c r="EP6701" i="6"/>
  <c r="EQ6701" i="6" s="1"/>
  <c r="ER6701" i="6"/>
  <c r="EP6702" i="6"/>
  <c r="EQ6702" i="6" s="1"/>
  <c r="ER6702" i="6"/>
  <c r="EP6703" i="6"/>
  <c r="EQ6703" i="6" s="1"/>
  <c r="ER6703" i="6"/>
  <c r="EP6704" i="6"/>
  <c r="EQ6704" i="6" s="1"/>
  <c r="ER6704" i="6"/>
  <c r="EP6705" i="6"/>
  <c r="EQ6705" i="6" s="1"/>
  <c r="ER6705" i="6"/>
  <c r="EP6706" i="6"/>
  <c r="EQ6706" i="6" s="1"/>
  <c r="ER6706" i="6"/>
  <c r="EP6707" i="6"/>
  <c r="EQ6707" i="6" s="1"/>
  <c r="ER6707" i="6"/>
  <c r="EP6708" i="6"/>
  <c r="EQ6708" i="6" s="1"/>
  <c r="ER6708" i="6"/>
  <c r="EP6709" i="6"/>
  <c r="EQ6709" i="6" s="1"/>
  <c r="ER6709" i="6"/>
  <c r="EP6710" i="6"/>
  <c r="EQ6710" i="6" s="1"/>
  <c r="ER6710" i="6"/>
  <c r="EP6711" i="6"/>
  <c r="EQ6711" i="6" s="1"/>
  <c r="ER6711" i="6"/>
  <c r="EP6712" i="6"/>
  <c r="EQ6712" i="6" s="1"/>
  <c r="ER6712" i="6"/>
  <c r="EP6713" i="6"/>
  <c r="EQ6713" i="6" s="1"/>
  <c r="ER6713" i="6"/>
  <c r="EP6714" i="6"/>
  <c r="EQ6714" i="6" s="1"/>
  <c r="ER6714" i="6"/>
  <c r="EP6715" i="6"/>
  <c r="EQ6715" i="6" s="1"/>
  <c r="ER6715" i="6"/>
  <c r="EP6716" i="6"/>
  <c r="EQ6716" i="6" s="1"/>
  <c r="ER6716" i="6"/>
  <c r="EP6717" i="6"/>
  <c r="EQ6717" i="6" s="1"/>
  <c r="ER6717" i="6"/>
  <c r="EP6718" i="6"/>
  <c r="EQ6718" i="6" s="1"/>
  <c r="ER6718" i="6"/>
  <c r="EP6719" i="6"/>
  <c r="EQ6719" i="6" s="1"/>
  <c r="ER6719" i="6"/>
  <c r="EP6720" i="6"/>
  <c r="EQ6720" i="6" s="1"/>
  <c r="ER6720" i="6"/>
  <c r="EP6721" i="6"/>
  <c r="EQ6721" i="6" s="1"/>
  <c r="ER6721" i="6"/>
  <c r="EP6722" i="6"/>
  <c r="EQ6722" i="6" s="1"/>
  <c r="ER6722" i="6"/>
  <c r="EP6723" i="6"/>
  <c r="EQ6723" i="6" s="1"/>
  <c r="ER6723" i="6"/>
  <c r="EP6724" i="6"/>
  <c r="EQ6724" i="6" s="1"/>
  <c r="ER6724" i="6"/>
  <c r="EP6725" i="6"/>
  <c r="EQ6725" i="6" s="1"/>
  <c r="ER6725" i="6"/>
  <c r="EP6726" i="6"/>
  <c r="EQ6726" i="6" s="1"/>
  <c r="ER6726" i="6"/>
  <c r="EP6727" i="6"/>
  <c r="EQ6727" i="6" s="1"/>
  <c r="ER6727" i="6"/>
  <c r="EP6728" i="6"/>
  <c r="EQ6728" i="6" s="1"/>
  <c r="ER6728" i="6"/>
  <c r="EP6729" i="6"/>
  <c r="EQ6729" i="6" s="1"/>
  <c r="ER6729" i="6"/>
  <c r="EP6730" i="6"/>
  <c r="EQ6730" i="6" s="1"/>
  <c r="ER6730" i="6"/>
  <c r="EP6731" i="6"/>
  <c r="EQ6731" i="6" s="1"/>
  <c r="ER6731" i="6"/>
  <c r="EP6732" i="6"/>
  <c r="EQ6732" i="6" s="1"/>
  <c r="ER6732" i="6"/>
  <c r="EP6733" i="6"/>
  <c r="EQ6733" i="6" s="1"/>
  <c r="ER6733" i="6"/>
  <c r="EP6734" i="6"/>
  <c r="EQ6734" i="6" s="1"/>
  <c r="ER6734" i="6"/>
  <c r="EP6735" i="6"/>
  <c r="EQ6735" i="6" s="1"/>
  <c r="ER6735" i="6"/>
  <c r="EP6736" i="6"/>
  <c r="EQ6736" i="6" s="1"/>
  <c r="ER6736" i="6"/>
  <c r="EP6737" i="6"/>
  <c r="EQ6737" i="6" s="1"/>
  <c r="ER6737" i="6"/>
  <c r="EP6738" i="6"/>
  <c r="EQ6738" i="6" s="1"/>
  <c r="ER6738" i="6"/>
  <c r="EP6739" i="6"/>
  <c r="EQ6739" i="6" s="1"/>
  <c r="ER6739" i="6"/>
  <c r="EP6740" i="6"/>
  <c r="EQ6740" i="6" s="1"/>
  <c r="ER6740" i="6"/>
  <c r="EP6741" i="6"/>
  <c r="EQ6741" i="6" s="1"/>
  <c r="ER6741" i="6"/>
  <c r="EP6742" i="6"/>
  <c r="EQ6742" i="6" s="1"/>
  <c r="ER6742" i="6"/>
  <c r="EP6743" i="6"/>
  <c r="EQ6743" i="6" s="1"/>
  <c r="ER6743" i="6"/>
  <c r="EP6744" i="6"/>
  <c r="EQ6744" i="6" s="1"/>
  <c r="ER6744" i="6"/>
  <c r="EP6745" i="6"/>
  <c r="EQ6745" i="6" s="1"/>
  <c r="ER6745" i="6"/>
  <c r="EP6746" i="6"/>
  <c r="EQ6746" i="6" s="1"/>
  <c r="ER6746" i="6"/>
  <c r="EP6747" i="6"/>
  <c r="EQ6747" i="6" s="1"/>
  <c r="ER6747" i="6"/>
  <c r="EP6748" i="6"/>
  <c r="EQ6748" i="6" s="1"/>
  <c r="ER6748" i="6"/>
  <c r="EP6749" i="6"/>
  <c r="EQ6749" i="6" s="1"/>
  <c r="ER6749" i="6"/>
  <c r="EP6750" i="6"/>
  <c r="EQ6750" i="6" s="1"/>
  <c r="ER6750" i="6"/>
  <c r="EP6751" i="6"/>
  <c r="EQ6751" i="6" s="1"/>
  <c r="ER6751" i="6"/>
  <c r="EP6752" i="6"/>
  <c r="EQ6752" i="6" s="1"/>
  <c r="ER6752" i="6"/>
  <c r="EP6753" i="6"/>
  <c r="EQ6753" i="6" s="1"/>
  <c r="ER6753" i="6"/>
  <c r="EP6754" i="6"/>
  <c r="EQ6754" i="6" s="1"/>
  <c r="ER6754" i="6"/>
  <c r="EP6755" i="6"/>
  <c r="EQ6755" i="6" s="1"/>
  <c r="ER6755" i="6"/>
  <c r="EP6756" i="6"/>
  <c r="EQ6756" i="6" s="1"/>
  <c r="ER6756" i="6"/>
  <c r="EP6757" i="6"/>
  <c r="EQ6757" i="6" s="1"/>
  <c r="ER6757" i="6"/>
  <c r="EP6758" i="6"/>
  <c r="EQ6758" i="6" s="1"/>
  <c r="ER6758" i="6"/>
  <c r="EP6759" i="6"/>
  <c r="EQ6759" i="6" s="1"/>
  <c r="ER6759" i="6"/>
  <c r="EP6760" i="6"/>
  <c r="EQ6760" i="6" s="1"/>
  <c r="ER6760" i="6"/>
  <c r="EP6761" i="6"/>
  <c r="EQ6761" i="6" s="1"/>
  <c r="ER6761" i="6"/>
  <c r="EP6762" i="6"/>
  <c r="EQ6762" i="6" s="1"/>
  <c r="ER6762" i="6"/>
  <c r="EP6763" i="6"/>
  <c r="EQ6763" i="6" s="1"/>
  <c r="ER6763" i="6"/>
  <c r="EP6764" i="6"/>
  <c r="EQ6764" i="6" s="1"/>
  <c r="ER6764" i="6"/>
  <c r="EP6765" i="6"/>
  <c r="EQ6765" i="6" s="1"/>
  <c r="ER6765" i="6"/>
  <c r="EP6766" i="6"/>
  <c r="EQ6766" i="6" s="1"/>
  <c r="ER6766" i="6"/>
  <c r="EP6767" i="6"/>
  <c r="EQ6767" i="6" s="1"/>
  <c r="ER6767" i="6"/>
  <c r="EP6768" i="6"/>
  <c r="EQ6768" i="6" s="1"/>
  <c r="ER6768" i="6"/>
  <c r="EP6769" i="6"/>
  <c r="EQ6769" i="6" s="1"/>
  <c r="ER6769" i="6"/>
  <c r="EP6770" i="6"/>
  <c r="EQ6770" i="6" s="1"/>
  <c r="ER6770" i="6"/>
  <c r="EP6771" i="6"/>
  <c r="EQ6771" i="6" s="1"/>
  <c r="ER6771" i="6"/>
  <c r="EP6772" i="6"/>
  <c r="EQ6772" i="6" s="1"/>
  <c r="ER6772" i="6"/>
  <c r="EP6773" i="6"/>
  <c r="EQ6773" i="6" s="1"/>
  <c r="ER6773" i="6"/>
  <c r="EP6774" i="6"/>
  <c r="EQ6774" i="6" s="1"/>
  <c r="ER6774" i="6"/>
  <c r="EP6775" i="6"/>
  <c r="EQ6775" i="6" s="1"/>
  <c r="ER6775" i="6"/>
  <c r="EP6776" i="6"/>
  <c r="EQ6776" i="6" s="1"/>
  <c r="ER6776" i="6"/>
  <c r="EP6777" i="6"/>
  <c r="EQ6777" i="6" s="1"/>
  <c r="ER6777" i="6"/>
  <c r="EP6778" i="6"/>
  <c r="EQ6778" i="6" s="1"/>
  <c r="ER6778" i="6"/>
  <c r="EP6779" i="6"/>
  <c r="EQ6779" i="6" s="1"/>
  <c r="ER6779" i="6"/>
  <c r="EP6780" i="6"/>
  <c r="EQ6780" i="6" s="1"/>
  <c r="ER6780" i="6"/>
  <c r="EP6781" i="6"/>
  <c r="EQ6781" i="6" s="1"/>
  <c r="ER6781" i="6"/>
  <c r="EP6782" i="6"/>
  <c r="EQ6782" i="6" s="1"/>
  <c r="ER6782" i="6"/>
  <c r="EP6783" i="6"/>
  <c r="EQ6783" i="6" s="1"/>
  <c r="ER6783" i="6"/>
  <c r="EP6784" i="6"/>
  <c r="EQ6784" i="6" s="1"/>
  <c r="ER6784" i="6"/>
  <c r="EP6785" i="6"/>
  <c r="EQ6785" i="6" s="1"/>
  <c r="ER6785" i="6"/>
  <c r="EP6786" i="6"/>
  <c r="EQ6786" i="6" s="1"/>
  <c r="ER6786" i="6"/>
  <c r="EP6787" i="6"/>
  <c r="EQ6787" i="6" s="1"/>
  <c r="ER6787" i="6"/>
  <c r="EP6788" i="6"/>
  <c r="EQ6788" i="6" s="1"/>
  <c r="ER6788" i="6"/>
  <c r="EP6789" i="6"/>
  <c r="EQ6789" i="6" s="1"/>
  <c r="ER6789" i="6"/>
  <c r="EP6790" i="6"/>
  <c r="EQ6790" i="6" s="1"/>
  <c r="ER6790" i="6"/>
  <c r="EP6791" i="6"/>
  <c r="EQ6791" i="6" s="1"/>
  <c r="ER6791" i="6"/>
  <c r="EP6792" i="6"/>
  <c r="EQ6792" i="6" s="1"/>
  <c r="ER6792" i="6"/>
  <c r="EP6793" i="6"/>
  <c r="EQ6793" i="6" s="1"/>
  <c r="ER6793" i="6"/>
  <c r="EP6794" i="6"/>
  <c r="EQ6794" i="6" s="1"/>
  <c r="ER6794" i="6"/>
  <c r="EP6795" i="6"/>
  <c r="EQ6795" i="6" s="1"/>
  <c r="ER6795" i="6"/>
  <c r="EP6796" i="6"/>
  <c r="EQ6796" i="6" s="1"/>
  <c r="ER6796" i="6"/>
  <c r="EP6797" i="6"/>
  <c r="EQ6797" i="6" s="1"/>
  <c r="ER6797" i="6"/>
  <c r="EP6798" i="6"/>
  <c r="EQ6798" i="6" s="1"/>
  <c r="ER6798" i="6"/>
  <c r="EP6799" i="6"/>
  <c r="EQ6799" i="6" s="1"/>
  <c r="ER6799" i="6"/>
  <c r="EP6800" i="6"/>
  <c r="EQ6800" i="6" s="1"/>
  <c r="ER6800" i="6"/>
  <c r="EP6801" i="6"/>
  <c r="EQ6801" i="6" s="1"/>
  <c r="ER6801" i="6"/>
  <c r="EP6802" i="6"/>
  <c r="EQ6802" i="6" s="1"/>
  <c r="ER6802" i="6"/>
  <c r="EP6803" i="6"/>
  <c r="EQ6803" i="6" s="1"/>
  <c r="ER6803" i="6"/>
  <c r="EP6804" i="6"/>
  <c r="EQ6804" i="6" s="1"/>
  <c r="ER6804" i="6"/>
  <c r="EP6805" i="6"/>
  <c r="EQ6805" i="6" s="1"/>
  <c r="ER6805" i="6"/>
  <c r="EP6806" i="6"/>
  <c r="EQ6806" i="6" s="1"/>
  <c r="ER6806" i="6"/>
  <c r="EP6807" i="6"/>
  <c r="EQ6807" i="6" s="1"/>
  <c r="ER6807" i="6"/>
  <c r="EP6808" i="6"/>
  <c r="EQ6808" i="6" s="1"/>
  <c r="ER6808" i="6"/>
  <c r="EP6809" i="6"/>
  <c r="EQ6809" i="6" s="1"/>
  <c r="ER6809" i="6"/>
  <c r="EP6810" i="6"/>
  <c r="EQ6810" i="6" s="1"/>
  <c r="ER6810" i="6"/>
  <c r="EP6811" i="6"/>
  <c r="EQ6811" i="6" s="1"/>
  <c r="ER6811" i="6"/>
  <c r="EP6812" i="6"/>
  <c r="EQ6812" i="6" s="1"/>
  <c r="ER6812" i="6"/>
  <c r="EP6813" i="6"/>
  <c r="EQ6813" i="6" s="1"/>
  <c r="ER6813" i="6"/>
  <c r="EP6814" i="6"/>
  <c r="EQ6814" i="6" s="1"/>
  <c r="ER6814" i="6"/>
  <c r="EP6815" i="6"/>
  <c r="EQ6815" i="6" s="1"/>
  <c r="ER6815" i="6"/>
  <c r="EP6816" i="6"/>
  <c r="EQ6816" i="6" s="1"/>
  <c r="ER6816" i="6"/>
  <c r="EP6817" i="6"/>
  <c r="EQ6817" i="6" s="1"/>
  <c r="ER6817" i="6"/>
  <c r="EP6818" i="6"/>
  <c r="EQ6818" i="6" s="1"/>
  <c r="ER6818" i="6"/>
  <c r="EP6819" i="6"/>
  <c r="EQ6819" i="6" s="1"/>
  <c r="ER6819" i="6"/>
  <c r="EP6820" i="6"/>
  <c r="EQ6820" i="6" s="1"/>
  <c r="ER6820" i="6"/>
  <c r="EP6821" i="6"/>
  <c r="EQ6821" i="6" s="1"/>
  <c r="ER6821" i="6"/>
  <c r="EP6822" i="6"/>
  <c r="EQ6822" i="6" s="1"/>
  <c r="ER6822" i="6"/>
  <c r="EP6823" i="6"/>
  <c r="EQ6823" i="6" s="1"/>
  <c r="ER6823" i="6"/>
  <c r="EP6824" i="6"/>
  <c r="EQ6824" i="6" s="1"/>
  <c r="ER6824" i="6"/>
  <c r="EP6825" i="6"/>
  <c r="EQ6825" i="6" s="1"/>
  <c r="ER6825" i="6"/>
  <c r="EP6826" i="6"/>
  <c r="EQ6826" i="6" s="1"/>
  <c r="ER6826" i="6"/>
  <c r="EP6827" i="6"/>
  <c r="EQ6827" i="6" s="1"/>
  <c r="ER6827" i="6"/>
  <c r="EP6828" i="6"/>
  <c r="EQ6828" i="6" s="1"/>
  <c r="ER6828" i="6"/>
  <c r="EP6829" i="6"/>
  <c r="EQ6829" i="6" s="1"/>
  <c r="ER6829" i="6"/>
  <c r="EP6830" i="6"/>
  <c r="EQ6830" i="6" s="1"/>
  <c r="ER6830" i="6"/>
  <c r="EP6831" i="6"/>
  <c r="EQ6831" i="6" s="1"/>
  <c r="ER6831" i="6"/>
  <c r="EP6832" i="6"/>
  <c r="EQ6832" i="6" s="1"/>
  <c r="ER6832" i="6"/>
  <c r="EP6833" i="6"/>
  <c r="EQ6833" i="6" s="1"/>
  <c r="ER6833" i="6"/>
  <c r="EP6834" i="6"/>
  <c r="EQ6834" i="6" s="1"/>
  <c r="ER6834" i="6"/>
  <c r="EP6835" i="6"/>
  <c r="EQ6835" i="6" s="1"/>
  <c r="ER6835" i="6"/>
  <c r="EP6836" i="6"/>
  <c r="EQ6836" i="6" s="1"/>
  <c r="ER6836" i="6"/>
  <c r="EP6837" i="6"/>
  <c r="EQ6837" i="6" s="1"/>
  <c r="ER6837" i="6"/>
  <c r="EP6838" i="6"/>
  <c r="EQ6838" i="6" s="1"/>
  <c r="ER6838" i="6"/>
  <c r="EP6839" i="6"/>
  <c r="EQ6839" i="6" s="1"/>
  <c r="ER6839" i="6"/>
  <c r="EP6840" i="6"/>
  <c r="EQ6840" i="6" s="1"/>
  <c r="ER6840" i="6"/>
  <c r="EP6841" i="6"/>
  <c r="EQ6841" i="6" s="1"/>
  <c r="ER6841" i="6"/>
  <c r="EP6842" i="6"/>
  <c r="EQ6842" i="6" s="1"/>
  <c r="ER6842" i="6"/>
  <c r="EP6843" i="6"/>
  <c r="EQ6843" i="6" s="1"/>
  <c r="ER6843" i="6"/>
  <c r="EP6844" i="6"/>
  <c r="EQ6844" i="6" s="1"/>
  <c r="ER6844" i="6"/>
  <c r="EP6845" i="6"/>
  <c r="EQ6845" i="6" s="1"/>
  <c r="ER6845" i="6"/>
  <c r="EP6846" i="6"/>
  <c r="EQ6846" i="6" s="1"/>
  <c r="ER6846" i="6"/>
  <c r="EP6847" i="6"/>
  <c r="EQ6847" i="6" s="1"/>
  <c r="ER6847" i="6"/>
  <c r="EP6848" i="6"/>
  <c r="EQ6848" i="6" s="1"/>
  <c r="ER6848" i="6"/>
  <c r="EP6849" i="6"/>
  <c r="EQ6849" i="6" s="1"/>
  <c r="ER6849" i="6"/>
  <c r="EP6850" i="6"/>
  <c r="EQ6850" i="6" s="1"/>
  <c r="ER6850" i="6"/>
  <c r="EP6851" i="6"/>
  <c r="EQ6851" i="6" s="1"/>
  <c r="ER6851" i="6"/>
  <c r="EP6852" i="6"/>
  <c r="EQ6852" i="6" s="1"/>
  <c r="ER6852" i="6"/>
  <c r="EP6853" i="6"/>
  <c r="EQ6853" i="6" s="1"/>
  <c r="ER6853" i="6"/>
  <c r="EP6854" i="6"/>
  <c r="EQ6854" i="6" s="1"/>
  <c r="ER6854" i="6"/>
  <c r="EP6855" i="6"/>
  <c r="EQ6855" i="6" s="1"/>
  <c r="ER6855" i="6"/>
  <c r="EP6856" i="6"/>
  <c r="EQ6856" i="6" s="1"/>
  <c r="ER6856" i="6"/>
  <c r="EP6857" i="6"/>
  <c r="EQ6857" i="6" s="1"/>
  <c r="ER6857" i="6"/>
  <c r="EP6858" i="6"/>
  <c r="EQ6858" i="6" s="1"/>
  <c r="ER6858" i="6"/>
  <c r="EP6859" i="6"/>
  <c r="EQ6859" i="6" s="1"/>
  <c r="ER6859" i="6"/>
  <c r="EP6860" i="6"/>
  <c r="EQ6860" i="6" s="1"/>
  <c r="ER6860" i="6"/>
  <c r="EP6861" i="6"/>
  <c r="EQ6861" i="6" s="1"/>
  <c r="ER6861" i="6"/>
  <c r="EP6862" i="6"/>
  <c r="EQ6862" i="6" s="1"/>
  <c r="ER6862" i="6"/>
  <c r="EP6863" i="6"/>
  <c r="EQ6863" i="6" s="1"/>
  <c r="ER6863" i="6"/>
  <c r="EP6864" i="6"/>
  <c r="EQ6864" i="6" s="1"/>
  <c r="ER6864" i="6"/>
  <c r="EP6865" i="6"/>
  <c r="EQ6865" i="6" s="1"/>
  <c r="ER6865" i="6"/>
  <c r="EP6866" i="6"/>
  <c r="EQ6866" i="6" s="1"/>
  <c r="ER6866" i="6"/>
  <c r="EP6867" i="6"/>
  <c r="EQ6867" i="6" s="1"/>
  <c r="ER6867" i="6"/>
  <c r="EP6868" i="6"/>
  <c r="EQ6868" i="6" s="1"/>
  <c r="ER6868" i="6"/>
  <c r="EP6869" i="6"/>
  <c r="EQ6869" i="6" s="1"/>
  <c r="ER6869" i="6"/>
  <c r="EP6870" i="6"/>
  <c r="EQ6870" i="6" s="1"/>
  <c r="ER6870" i="6"/>
  <c r="EP6871" i="6"/>
  <c r="EQ6871" i="6" s="1"/>
  <c r="ER6871" i="6"/>
  <c r="EP6872" i="6"/>
  <c r="EQ6872" i="6" s="1"/>
  <c r="ER6872" i="6"/>
  <c r="EP6873" i="6"/>
  <c r="EQ6873" i="6" s="1"/>
  <c r="ER6873" i="6"/>
  <c r="EP6874" i="6"/>
  <c r="EQ6874" i="6" s="1"/>
  <c r="ER6874" i="6"/>
  <c r="EP6875" i="6"/>
  <c r="EQ6875" i="6" s="1"/>
  <c r="ER6875" i="6"/>
  <c r="EP6876" i="6"/>
  <c r="EQ6876" i="6" s="1"/>
  <c r="ER6876" i="6"/>
  <c r="EP6877" i="6"/>
  <c r="EQ6877" i="6" s="1"/>
  <c r="ER6877" i="6"/>
  <c r="EP6878" i="6"/>
  <c r="EQ6878" i="6" s="1"/>
  <c r="ER6878" i="6"/>
  <c r="EP6879" i="6"/>
  <c r="EQ6879" i="6" s="1"/>
  <c r="ER6879" i="6"/>
  <c r="EP6880" i="6"/>
  <c r="EQ6880" i="6" s="1"/>
  <c r="ER6880" i="6"/>
  <c r="EP6881" i="6"/>
  <c r="EQ6881" i="6" s="1"/>
  <c r="ER6881" i="6"/>
  <c r="EP6882" i="6"/>
  <c r="EQ6882" i="6" s="1"/>
  <c r="ER6882" i="6"/>
  <c r="EP6883" i="6"/>
  <c r="EQ6883" i="6" s="1"/>
  <c r="ER6883" i="6"/>
  <c r="EP6884" i="6"/>
  <c r="EQ6884" i="6" s="1"/>
  <c r="ER6884" i="6"/>
  <c r="EP6885" i="6"/>
  <c r="EQ6885" i="6" s="1"/>
  <c r="ER6885" i="6"/>
  <c r="EP6886" i="6"/>
  <c r="EQ6886" i="6" s="1"/>
  <c r="ER6886" i="6"/>
  <c r="EP6887" i="6"/>
  <c r="EQ6887" i="6" s="1"/>
  <c r="ER6887" i="6"/>
  <c r="EP6888" i="6"/>
  <c r="EQ6888" i="6" s="1"/>
  <c r="ER6888" i="6"/>
  <c r="EP6889" i="6"/>
  <c r="EQ6889" i="6" s="1"/>
  <c r="ER6889" i="6"/>
  <c r="EP6890" i="6"/>
  <c r="EQ6890" i="6" s="1"/>
  <c r="ER6890" i="6"/>
  <c r="EP6891" i="6"/>
  <c r="EQ6891" i="6" s="1"/>
  <c r="ER6891" i="6"/>
  <c r="EP6892" i="6"/>
  <c r="EQ6892" i="6" s="1"/>
  <c r="ER6892" i="6"/>
  <c r="EP6893" i="6"/>
  <c r="EQ6893" i="6" s="1"/>
  <c r="ER6893" i="6"/>
  <c r="EP6894" i="6"/>
  <c r="EQ6894" i="6" s="1"/>
  <c r="ER6894" i="6"/>
  <c r="EP6895" i="6"/>
  <c r="EQ6895" i="6" s="1"/>
  <c r="ER6895" i="6"/>
  <c r="EP6896" i="6"/>
  <c r="EQ6896" i="6" s="1"/>
  <c r="ER6896" i="6"/>
  <c r="EP6897" i="6"/>
  <c r="EQ6897" i="6" s="1"/>
  <c r="ER6897" i="6"/>
  <c r="EP6898" i="6"/>
  <c r="EQ6898" i="6" s="1"/>
  <c r="ER6898" i="6"/>
  <c r="EP6899" i="6"/>
  <c r="EQ6899" i="6" s="1"/>
  <c r="ER6899" i="6"/>
  <c r="EP6900" i="6"/>
  <c r="EQ6900" i="6" s="1"/>
  <c r="ER6900" i="6"/>
  <c r="EP6901" i="6"/>
  <c r="EQ6901" i="6" s="1"/>
  <c r="ER6901" i="6"/>
  <c r="EP6902" i="6"/>
  <c r="EQ6902" i="6" s="1"/>
  <c r="ER6902" i="6"/>
  <c r="EP6903" i="6"/>
  <c r="EQ6903" i="6" s="1"/>
  <c r="ER6903" i="6"/>
  <c r="EP6904" i="6"/>
  <c r="EQ6904" i="6" s="1"/>
  <c r="ER6904" i="6"/>
  <c r="EP6905" i="6"/>
  <c r="EQ6905" i="6" s="1"/>
  <c r="ER6905" i="6"/>
  <c r="EP6906" i="6"/>
  <c r="EQ6906" i="6" s="1"/>
  <c r="ER6906" i="6"/>
  <c r="EP6907" i="6"/>
  <c r="EQ6907" i="6" s="1"/>
  <c r="ER6907" i="6"/>
  <c r="EP6908" i="6"/>
  <c r="EQ6908" i="6" s="1"/>
  <c r="ER6908" i="6"/>
  <c r="EP6909" i="6"/>
  <c r="EQ6909" i="6" s="1"/>
  <c r="ER6909" i="6"/>
  <c r="EP6910" i="6"/>
  <c r="EQ6910" i="6" s="1"/>
  <c r="ER6910" i="6"/>
  <c r="EP6911" i="6"/>
  <c r="EQ6911" i="6" s="1"/>
  <c r="ER6911" i="6"/>
  <c r="EP6912" i="6"/>
  <c r="EQ6912" i="6" s="1"/>
  <c r="ER6912" i="6"/>
  <c r="EP6913" i="6"/>
  <c r="EQ6913" i="6" s="1"/>
  <c r="ER6913" i="6"/>
  <c r="EP6914" i="6"/>
  <c r="EQ6914" i="6" s="1"/>
  <c r="ER6914" i="6"/>
  <c r="EP6915" i="6"/>
  <c r="EQ6915" i="6" s="1"/>
  <c r="ER6915" i="6"/>
  <c r="EP6916" i="6"/>
  <c r="EQ6916" i="6" s="1"/>
  <c r="ER6916" i="6"/>
  <c r="EP6917" i="6"/>
  <c r="EQ6917" i="6" s="1"/>
  <c r="ER6917" i="6"/>
  <c r="EP6918" i="6"/>
  <c r="EQ6918" i="6" s="1"/>
  <c r="ER6918" i="6"/>
  <c r="EP6919" i="6"/>
  <c r="EQ6919" i="6" s="1"/>
  <c r="ER6919" i="6"/>
  <c r="EP6920" i="6"/>
  <c r="EQ6920" i="6" s="1"/>
  <c r="ER6920" i="6"/>
  <c r="EP6921" i="6"/>
  <c r="EQ6921" i="6" s="1"/>
  <c r="ER6921" i="6"/>
  <c r="EP6922" i="6"/>
  <c r="EQ6922" i="6" s="1"/>
  <c r="ER6922" i="6"/>
  <c r="EP6923" i="6"/>
  <c r="EQ6923" i="6" s="1"/>
  <c r="ER6923" i="6"/>
  <c r="EP6924" i="6"/>
  <c r="EQ6924" i="6" s="1"/>
  <c r="ER6924" i="6"/>
  <c r="EP6925" i="6"/>
  <c r="EQ6925" i="6" s="1"/>
  <c r="ER6925" i="6"/>
  <c r="EP6926" i="6"/>
  <c r="EQ6926" i="6" s="1"/>
  <c r="ER6926" i="6"/>
  <c r="EP6927" i="6"/>
  <c r="EQ6927" i="6" s="1"/>
  <c r="ER6927" i="6"/>
  <c r="EP6928" i="6"/>
  <c r="EQ6928" i="6" s="1"/>
  <c r="ER6928" i="6"/>
  <c r="EP6929" i="6"/>
  <c r="EQ6929" i="6" s="1"/>
  <c r="ER6929" i="6"/>
  <c r="EP6930" i="6"/>
  <c r="EQ6930" i="6" s="1"/>
  <c r="ER6930" i="6"/>
  <c r="EP6931" i="6"/>
  <c r="EQ6931" i="6" s="1"/>
  <c r="ER6931" i="6"/>
  <c r="EP6932" i="6"/>
  <c r="EQ6932" i="6" s="1"/>
  <c r="ER6932" i="6"/>
  <c r="EP6933" i="6"/>
  <c r="EQ6933" i="6" s="1"/>
  <c r="ER6933" i="6"/>
  <c r="EP6934" i="6"/>
  <c r="EQ6934" i="6" s="1"/>
  <c r="ER6934" i="6"/>
  <c r="EP6935" i="6"/>
  <c r="EQ6935" i="6" s="1"/>
  <c r="ER6935" i="6"/>
  <c r="EP6936" i="6"/>
  <c r="EQ6936" i="6" s="1"/>
  <c r="ER6936" i="6"/>
  <c r="EP6937" i="6"/>
  <c r="EQ6937" i="6" s="1"/>
  <c r="ER6937" i="6"/>
  <c r="EP6938" i="6"/>
  <c r="EQ6938" i="6" s="1"/>
  <c r="ER6938" i="6"/>
  <c r="EP6939" i="6"/>
  <c r="EQ6939" i="6" s="1"/>
  <c r="ER6939" i="6"/>
  <c r="EP6940" i="6"/>
  <c r="EQ6940" i="6" s="1"/>
  <c r="ER6940" i="6"/>
  <c r="EP6941" i="6"/>
  <c r="EQ6941" i="6" s="1"/>
  <c r="ER6941" i="6"/>
  <c r="EP6942" i="6"/>
  <c r="EQ6942" i="6" s="1"/>
  <c r="ER6942" i="6"/>
  <c r="EP6943" i="6"/>
  <c r="EQ6943" i="6" s="1"/>
  <c r="ER6943" i="6"/>
  <c r="EP6944" i="6"/>
  <c r="EQ6944" i="6" s="1"/>
  <c r="ER6944" i="6"/>
  <c r="EP6945" i="6"/>
  <c r="EQ6945" i="6" s="1"/>
  <c r="ER6945" i="6"/>
  <c r="EP6946" i="6"/>
  <c r="EQ6946" i="6" s="1"/>
  <c r="ER6946" i="6"/>
  <c r="EP6947" i="6"/>
  <c r="EQ6947" i="6" s="1"/>
  <c r="ER6947" i="6"/>
  <c r="EP6948" i="6"/>
  <c r="EQ6948" i="6" s="1"/>
  <c r="ER6948" i="6"/>
  <c r="EP6949" i="6"/>
  <c r="EQ6949" i="6" s="1"/>
  <c r="ER6949" i="6"/>
  <c r="EP6950" i="6"/>
  <c r="EQ6950" i="6" s="1"/>
  <c r="ER6950" i="6"/>
  <c r="EP6951" i="6"/>
  <c r="EQ6951" i="6" s="1"/>
  <c r="ER6951" i="6"/>
  <c r="EP6952" i="6"/>
  <c r="EQ6952" i="6" s="1"/>
  <c r="ER6952" i="6"/>
  <c r="EP6953" i="6"/>
  <c r="EQ6953" i="6" s="1"/>
  <c r="ER6953" i="6"/>
  <c r="EP6954" i="6"/>
  <c r="EQ6954" i="6" s="1"/>
  <c r="ER6954" i="6"/>
  <c r="EP6955" i="6"/>
  <c r="EQ6955" i="6" s="1"/>
  <c r="ER6955" i="6"/>
  <c r="EP6956" i="6"/>
  <c r="EQ6956" i="6" s="1"/>
  <c r="ER6956" i="6"/>
  <c r="EP6957" i="6"/>
  <c r="EQ6957" i="6" s="1"/>
  <c r="ER6957" i="6"/>
  <c r="EP6958" i="6"/>
  <c r="EQ6958" i="6" s="1"/>
  <c r="ER6958" i="6"/>
  <c r="EP6959" i="6"/>
  <c r="EQ6959" i="6" s="1"/>
  <c r="ER6959" i="6"/>
  <c r="EP6960" i="6"/>
  <c r="EQ6960" i="6" s="1"/>
  <c r="ER6960" i="6"/>
  <c r="EP6961" i="6"/>
  <c r="EQ6961" i="6" s="1"/>
  <c r="ER6961" i="6"/>
  <c r="EP6962" i="6"/>
  <c r="EQ6962" i="6" s="1"/>
  <c r="ER6962" i="6"/>
  <c r="EP6963" i="6"/>
  <c r="EQ6963" i="6" s="1"/>
  <c r="ER6963" i="6"/>
  <c r="EP6964" i="6"/>
  <c r="EQ6964" i="6" s="1"/>
  <c r="ER6964" i="6"/>
  <c r="EP6965" i="6"/>
  <c r="EQ6965" i="6" s="1"/>
  <c r="ER6965" i="6"/>
  <c r="EP6966" i="6"/>
  <c r="EQ6966" i="6" s="1"/>
  <c r="ER6966" i="6"/>
  <c r="EP6967" i="6"/>
  <c r="EQ6967" i="6" s="1"/>
  <c r="ER6967" i="6"/>
  <c r="EP6968" i="6"/>
  <c r="EQ6968" i="6" s="1"/>
  <c r="ER6968" i="6"/>
  <c r="EP6969" i="6"/>
  <c r="EQ6969" i="6" s="1"/>
  <c r="ER6969" i="6"/>
  <c r="EP6970" i="6"/>
  <c r="EQ6970" i="6" s="1"/>
  <c r="ER6970" i="6"/>
  <c r="EP6971" i="6"/>
  <c r="EQ6971" i="6" s="1"/>
  <c r="ER6971" i="6"/>
  <c r="EP6972" i="6"/>
  <c r="EQ6972" i="6" s="1"/>
  <c r="ER6972" i="6"/>
  <c r="EP6973" i="6"/>
  <c r="EQ6973" i="6" s="1"/>
  <c r="ER6973" i="6"/>
  <c r="EP6974" i="6"/>
  <c r="EQ6974" i="6" s="1"/>
  <c r="ER6974" i="6"/>
  <c r="EP6975" i="6"/>
  <c r="EQ6975" i="6" s="1"/>
  <c r="ER6975" i="6"/>
  <c r="EP6976" i="6"/>
  <c r="EQ6976" i="6" s="1"/>
  <c r="ER6976" i="6"/>
  <c r="EP6977" i="6"/>
  <c r="EQ6977" i="6" s="1"/>
  <c r="ER6977" i="6"/>
  <c r="EP6978" i="6"/>
  <c r="EQ6978" i="6" s="1"/>
  <c r="ER6978" i="6"/>
  <c r="EP6979" i="6"/>
  <c r="EQ6979" i="6" s="1"/>
  <c r="ER6979" i="6"/>
  <c r="EP6980" i="6"/>
  <c r="EQ6980" i="6" s="1"/>
  <c r="ER6980" i="6"/>
  <c r="EP6981" i="6"/>
  <c r="EQ6981" i="6" s="1"/>
  <c r="ER6981" i="6"/>
  <c r="EP6982" i="6"/>
  <c r="EQ6982" i="6" s="1"/>
  <c r="ER6982" i="6"/>
  <c r="EP6983" i="6"/>
  <c r="EQ6983" i="6" s="1"/>
  <c r="ER6983" i="6"/>
  <c r="EP6984" i="6"/>
  <c r="EQ6984" i="6" s="1"/>
  <c r="ER6984" i="6"/>
  <c r="EP6985" i="6"/>
  <c r="EQ6985" i="6" s="1"/>
  <c r="ER6985" i="6"/>
  <c r="EP6986" i="6"/>
  <c r="EQ6986" i="6" s="1"/>
  <c r="ER6986" i="6"/>
  <c r="EP6987" i="6"/>
  <c r="EQ6987" i="6" s="1"/>
  <c r="ER6987" i="6"/>
  <c r="EP6988" i="6"/>
  <c r="EQ6988" i="6" s="1"/>
  <c r="ER6988" i="6"/>
  <c r="EP6989" i="6"/>
  <c r="EQ6989" i="6" s="1"/>
  <c r="ER6989" i="6"/>
  <c r="EP6990" i="6"/>
  <c r="EQ6990" i="6" s="1"/>
  <c r="ER6990" i="6"/>
  <c r="EP6991" i="6"/>
  <c r="EQ6991" i="6" s="1"/>
  <c r="ER6991" i="6"/>
  <c r="EP6992" i="6"/>
  <c r="EQ6992" i="6" s="1"/>
  <c r="ER6992" i="6"/>
  <c r="EP6993" i="6"/>
  <c r="EQ6993" i="6" s="1"/>
  <c r="ER6993" i="6"/>
  <c r="EP6994" i="6"/>
  <c r="EQ6994" i="6" s="1"/>
  <c r="ER6994" i="6"/>
  <c r="EP6995" i="6"/>
  <c r="EQ6995" i="6" s="1"/>
  <c r="ER6995" i="6"/>
  <c r="EP6996" i="6"/>
  <c r="EQ6996" i="6" s="1"/>
  <c r="ER6996" i="6"/>
  <c r="EP6997" i="6"/>
  <c r="EQ6997" i="6" s="1"/>
  <c r="ER6997" i="6"/>
  <c r="EP6998" i="6"/>
  <c r="EQ6998" i="6" s="1"/>
  <c r="ER6998" i="6"/>
  <c r="EP6999" i="6"/>
  <c r="EQ6999" i="6" s="1"/>
  <c r="ER6999" i="6"/>
  <c r="EP7000" i="6"/>
  <c r="EQ7000" i="6" s="1"/>
  <c r="ER7000" i="6"/>
  <c r="EP7001" i="6"/>
  <c r="EQ7001" i="6" s="1"/>
  <c r="ER7001" i="6"/>
  <c r="EP7002" i="6"/>
  <c r="EQ7002" i="6" s="1"/>
  <c r="ER7002" i="6"/>
  <c r="EP7003" i="6"/>
  <c r="EQ7003" i="6" s="1"/>
  <c r="ER7003" i="6"/>
  <c r="EP7004" i="6"/>
  <c r="EQ7004" i="6" s="1"/>
  <c r="ER7004" i="6"/>
  <c r="EP7005" i="6"/>
  <c r="EQ7005" i="6" s="1"/>
  <c r="ER7005" i="6"/>
  <c r="EP7006" i="6"/>
  <c r="EQ7006" i="6" s="1"/>
  <c r="ER7006" i="6"/>
  <c r="EP7007" i="6"/>
  <c r="EQ7007" i="6" s="1"/>
  <c r="ER7007" i="6"/>
  <c r="EP7008" i="6"/>
  <c r="EQ7008" i="6" s="1"/>
  <c r="ER7008" i="6"/>
  <c r="EP7009" i="6"/>
  <c r="EQ7009" i="6" s="1"/>
  <c r="ER7009" i="6"/>
  <c r="EP7010" i="6"/>
  <c r="EQ7010" i="6" s="1"/>
  <c r="ER7010" i="6"/>
  <c r="EP7011" i="6"/>
  <c r="EQ7011" i="6" s="1"/>
  <c r="ER7011" i="6"/>
  <c r="EP7012" i="6"/>
  <c r="EQ7012" i="6" s="1"/>
  <c r="ER7012" i="6"/>
  <c r="EP7013" i="6"/>
  <c r="EQ7013" i="6" s="1"/>
  <c r="ER7013" i="6"/>
  <c r="EP7014" i="6"/>
  <c r="EQ7014" i="6" s="1"/>
  <c r="ER7014" i="6"/>
  <c r="EP7015" i="6"/>
  <c r="EQ7015" i="6" s="1"/>
  <c r="ER7015" i="6"/>
  <c r="EP7016" i="6"/>
  <c r="EQ7016" i="6" s="1"/>
  <c r="ER7016" i="6"/>
  <c r="EP7017" i="6"/>
  <c r="EQ7017" i="6" s="1"/>
  <c r="ER7017" i="6"/>
  <c r="EP7018" i="6"/>
  <c r="EQ7018" i="6" s="1"/>
  <c r="ER7018" i="6"/>
  <c r="EP7019" i="6"/>
  <c r="EQ7019" i="6" s="1"/>
  <c r="ER7019" i="6"/>
  <c r="EP7020" i="6"/>
  <c r="EQ7020" i="6" s="1"/>
  <c r="ER7020" i="6"/>
  <c r="EP7021" i="6"/>
  <c r="EQ7021" i="6" s="1"/>
  <c r="ER7021" i="6"/>
  <c r="EP7022" i="6"/>
  <c r="EQ7022" i="6" s="1"/>
  <c r="ER7022" i="6"/>
  <c r="EP7023" i="6"/>
  <c r="EQ7023" i="6" s="1"/>
  <c r="ER7023" i="6"/>
  <c r="EP7024" i="6"/>
  <c r="EQ7024" i="6" s="1"/>
  <c r="ER7024" i="6"/>
  <c r="EP7025" i="6"/>
  <c r="EQ7025" i="6" s="1"/>
  <c r="ER7025" i="6"/>
  <c r="EP7026" i="6"/>
  <c r="EQ7026" i="6" s="1"/>
  <c r="ER7026" i="6"/>
  <c r="EP7027" i="6"/>
  <c r="EQ7027" i="6" s="1"/>
  <c r="ER7027" i="6"/>
  <c r="EP7028" i="6"/>
  <c r="EQ7028" i="6" s="1"/>
  <c r="ER7028" i="6"/>
  <c r="EP7029" i="6"/>
  <c r="EQ7029" i="6" s="1"/>
  <c r="ER7029" i="6"/>
  <c r="EP7030" i="6"/>
  <c r="EQ7030" i="6" s="1"/>
  <c r="ER7030" i="6"/>
  <c r="EP7031" i="6"/>
  <c r="EQ7031" i="6" s="1"/>
  <c r="ER7031" i="6"/>
  <c r="EP7032" i="6"/>
  <c r="EQ7032" i="6" s="1"/>
  <c r="ER7032" i="6"/>
  <c r="EP7033" i="6"/>
  <c r="EQ7033" i="6" s="1"/>
  <c r="ER7033" i="6"/>
  <c r="EP7034" i="6"/>
  <c r="EQ7034" i="6" s="1"/>
  <c r="ER7034" i="6"/>
  <c r="EP7035" i="6"/>
  <c r="EQ7035" i="6" s="1"/>
  <c r="ER7035" i="6"/>
  <c r="EP7036" i="6"/>
  <c r="EQ7036" i="6" s="1"/>
  <c r="ER7036" i="6"/>
  <c r="EP7037" i="6"/>
  <c r="EQ7037" i="6" s="1"/>
  <c r="ER7037" i="6"/>
  <c r="EP7038" i="6"/>
  <c r="EQ7038" i="6" s="1"/>
  <c r="ER7038" i="6"/>
  <c r="EP7039" i="6"/>
  <c r="EQ7039" i="6" s="1"/>
  <c r="ER7039" i="6"/>
  <c r="EP7040" i="6"/>
  <c r="EQ7040" i="6" s="1"/>
  <c r="ER7040" i="6"/>
  <c r="EP7041" i="6"/>
  <c r="EQ7041" i="6" s="1"/>
  <c r="ER7041" i="6"/>
  <c r="EP7042" i="6"/>
  <c r="EQ7042" i="6" s="1"/>
  <c r="ER7042" i="6"/>
  <c r="EP7043" i="6"/>
  <c r="EQ7043" i="6" s="1"/>
  <c r="ER7043" i="6"/>
  <c r="EP7044" i="6"/>
  <c r="EQ7044" i="6" s="1"/>
  <c r="ER7044" i="6"/>
  <c r="EP7045" i="6"/>
  <c r="EQ7045" i="6" s="1"/>
  <c r="ER7045" i="6"/>
  <c r="EP7046" i="6"/>
  <c r="EQ7046" i="6" s="1"/>
  <c r="ER7046" i="6"/>
  <c r="EP7047" i="6"/>
  <c r="EQ7047" i="6" s="1"/>
  <c r="ER7047" i="6"/>
  <c r="EP7048" i="6"/>
  <c r="EQ7048" i="6" s="1"/>
  <c r="ER7048" i="6"/>
  <c r="EP7049" i="6"/>
  <c r="EQ7049" i="6" s="1"/>
  <c r="ER7049" i="6"/>
  <c r="EP7050" i="6"/>
  <c r="EQ7050" i="6" s="1"/>
  <c r="ER7050" i="6"/>
  <c r="EP7051" i="6"/>
  <c r="EQ7051" i="6" s="1"/>
  <c r="ER7051" i="6"/>
  <c r="EP7052" i="6"/>
  <c r="EQ7052" i="6" s="1"/>
  <c r="ER7052" i="6"/>
  <c r="EP7053" i="6"/>
  <c r="EQ7053" i="6" s="1"/>
  <c r="ER7053" i="6"/>
  <c r="EP7054" i="6"/>
  <c r="EQ7054" i="6" s="1"/>
  <c r="ER7054" i="6"/>
  <c r="EP7055" i="6"/>
  <c r="EQ7055" i="6" s="1"/>
  <c r="ER7055" i="6"/>
  <c r="EP7056" i="6"/>
  <c r="EQ7056" i="6" s="1"/>
  <c r="ER7056" i="6"/>
  <c r="EP7057" i="6"/>
  <c r="EQ7057" i="6" s="1"/>
  <c r="ER7057" i="6"/>
  <c r="EP7058" i="6"/>
  <c r="EQ7058" i="6" s="1"/>
  <c r="ER7058" i="6"/>
  <c r="EP7059" i="6"/>
  <c r="EQ7059" i="6" s="1"/>
  <c r="ER7059" i="6"/>
  <c r="EP7060" i="6"/>
  <c r="EQ7060" i="6" s="1"/>
  <c r="ER7060" i="6"/>
  <c r="EP7061" i="6"/>
  <c r="EQ7061" i="6" s="1"/>
  <c r="ER7061" i="6"/>
  <c r="EP7062" i="6"/>
  <c r="EQ7062" i="6" s="1"/>
  <c r="ER7062" i="6"/>
  <c r="EP7063" i="6"/>
  <c r="EQ7063" i="6" s="1"/>
  <c r="ER7063" i="6"/>
  <c r="EP7064" i="6"/>
  <c r="EQ7064" i="6" s="1"/>
  <c r="ER7064" i="6"/>
  <c r="EP7065" i="6"/>
  <c r="EQ7065" i="6" s="1"/>
  <c r="ER7065" i="6"/>
  <c r="EP7066" i="6"/>
  <c r="EQ7066" i="6" s="1"/>
  <c r="ER7066" i="6"/>
  <c r="EP7067" i="6"/>
  <c r="EQ7067" i="6" s="1"/>
  <c r="ER7067" i="6"/>
  <c r="EP7068" i="6"/>
  <c r="EQ7068" i="6" s="1"/>
  <c r="ER7068" i="6"/>
  <c r="EP7069" i="6"/>
  <c r="EQ7069" i="6" s="1"/>
  <c r="ER7069" i="6"/>
  <c r="EP7070" i="6"/>
  <c r="EQ7070" i="6" s="1"/>
  <c r="ER7070" i="6"/>
  <c r="EP7071" i="6"/>
  <c r="EQ7071" i="6" s="1"/>
  <c r="ER7071" i="6"/>
  <c r="EP7072" i="6"/>
  <c r="EQ7072" i="6" s="1"/>
  <c r="ER7072" i="6"/>
  <c r="EP7073" i="6"/>
  <c r="EQ7073" i="6" s="1"/>
  <c r="ER7073" i="6"/>
  <c r="EP7074" i="6"/>
  <c r="EQ7074" i="6" s="1"/>
  <c r="ER7074" i="6"/>
  <c r="EP7075" i="6"/>
  <c r="EQ7075" i="6" s="1"/>
  <c r="ER7075" i="6"/>
  <c r="EP7076" i="6"/>
  <c r="EQ7076" i="6" s="1"/>
  <c r="ER7076" i="6"/>
  <c r="EP7077" i="6"/>
  <c r="EQ7077" i="6" s="1"/>
  <c r="ER7077" i="6"/>
  <c r="EP7078" i="6"/>
  <c r="EQ7078" i="6" s="1"/>
  <c r="ER7078" i="6"/>
  <c r="EP7079" i="6"/>
  <c r="EQ7079" i="6" s="1"/>
  <c r="ER7079" i="6"/>
  <c r="EP7080" i="6"/>
  <c r="EQ7080" i="6" s="1"/>
  <c r="ER7080" i="6"/>
  <c r="EP7081" i="6"/>
  <c r="EQ7081" i="6" s="1"/>
  <c r="ER7081" i="6"/>
  <c r="EP7082" i="6"/>
  <c r="EQ7082" i="6" s="1"/>
  <c r="ER7082" i="6"/>
  <c r="EP7083" i="6"/>
  <c r="EQ7083" i="6" s="1"/>
  <c r="ER7083" i="6"/>
  <c r="EP7084" i="6"/>
  <c r="EQ7084" i="6" s="1"/>
  <c r="ER7084" i="6"/>
  <c r="EP7085" i="6"/>
  <c r="EQ7085" i="6" s="1"/>
  <c r="ER7085" i="6"/>
  <c r="EP7086" i="6"/>
  <c r="EQ7086" i="6" s="1"/>
  <c r="ER7086" i="6"/>
  <c r="EP7087" i="6"/>
  <c r="EQ7087" i="6" s="1"/>
  <c r="ER7087" i="6"/>
  <c r="EP7088" i="6"/>
  <c r="EQ7088" i="6" s="1"/>
  <c r="ER7088" i="6"/>
  <c r="EP7089" i="6"/>
  <c r="EQ7089" i="6" s="1"/>
  <c r="ER7089" i="6"/>
  <c r="EP7090" i="6"/>
  <c r="EQ7090" i="6" s="1"/>
  <c r="ER7090" i="6"/>
  <c r="EP7091" i="6"/>
  <c r="EQ7091" i="6" s="1"/>
  <c r="ER7091" i="6"/>
  <c r="EP7092" i="6"/>
  <c r="EQ7092" i="6" s="1"/>
  <c r="ER7092" i="6"/>
  <c r="EP7093" i="6"/>
  <c r="EQ7093" i="6" s="1"/>
  <c r="ER7093" i="6"/>
  <c r="EP7094" i="6"/>
  <c r="EQ7094" i="6" s="1"/>
  <c r="ER7094" i="6"/>
  <c r="EP7095" i="6"/>
  <c r="EQ7095" i="6" s="1"/>
  <c r="ER7095" i="6"/>
  <c r="EP7096" i="6"/>
  <c r="EQ7096" i="6" s="1"/>
  <c r="ER7096" i="6"/>
  <c r="EP7097" i="6"/>
  <c r="EQ7097" i="6" s="1"/>
  <c r="ER7097" i="6"/>
  <c r="EP7098" i="6"/>
  <c r="EQ7098" i="6" s="1"/>
  <c r="ER7098" i="6"/>
  <c r="EP7099" i="6"/>
  <c r="EQ7099" i="6" s="1"/>
  <c r="ER7099" i="6"/>
  <c r="EP7100" i="6"/>
  <c r="EQ7100" i="6" s="1"/>
  <c r="ER7100" i="6"/>
  <c r="EP7101" i="6"/>
  <c r="EQ7101" i="6" s="1"/>
  <c r="ER7101" i="6"/>
  <c r="EP7102" i="6"/>
  <c r="EQ7102" i="6" s="1"/>
  <c r="ER7102" i="6"/>
  <c r="EP7103" i="6"/>
  <c r="EQ7103" i="6" s="1"/>
  <c r="ER7103" i="6"/>
  <c r="EP7104" i="6"/>
  <c r="EQ7104" i="6" s="1"/>
  <c r="ER7104" i="6"/>
  <c r="EP7105" i="6"/>
  <c r="EQ7105" i="6" s="1"/>
  <c r="ER7105" i="6"/>
  <c r="EP7106" i="6"/>
  <c r="EQ7106" i="6" s="1"/>
  <c r="ER7106" i="6"/>
  <c r="EP7107" i="6"/>
  <c r="EQ7107" i="6" s="1"/>
  <c r="ER7107" i="6"/>
  <c r="EP7108" i="6"/>
  <c r="EQ7108" i="6" s="1"/>
  <c r="ER7108" i="6"/>
  <c r="EP7109" i="6"/>
  <c r="EQ7109" i="6" s="1"/>
  <c r="ER7109" i="6"/>
  <c r="EP7110" i="6"/>
  <c r="EQ7110" i="6" s="1"/>
  <c r="ER7110" i="6"/>
  <c r="EP7111" i="6"/>
  <c r="EQ7111" i="6" s="1"/>
  <c r="ER7111" i="6"/>
  <c r="EP7112" i="6"/>
  <c r="EQ7112" i="6" s="1"/>
  <c r="ER7112" i="6"/>
  <c r="EP7113" i="6"/>
  <c r="EQ7113" i="6" s="1"/>
  <c r="ER7113" i="6"/>
  <c r="EP7114" i="6"/>
  <c r="EQ7114" i="6" s="1"/>
  <c r="ER7114" i="6"/>
  <c r="EP7115" i="6"/>
  <c r="EQ7115" i="6" s="1"/>
  <c r="ER7115" i="6"/>
  <c r="EP7116" i="6"/>
  <c r="EQ7116" i="6" s="1"/>
  <c r="ER7116" i="6"/>
  <c r="EP7117" i="6"/>
  <c r="EQ7117" i="6" s="1"/>
  <c r="ER7117" i="6"/>
  <c r="EP7118" i="6"/>
  <c r="EQ7118" i="6" s="1"/>
  <c r="ER7118" i="6"/>
  <c r="EP7119" i="6"/>
  <c r="EQ7119" i="6" s="1"/>
  <c r="ER7119" i="6"/>
  <c r="EP7120" i="6"/>
  <c r="EQ7120" i="6" s="1"/>
  <c r="ER7120" i="6"/>
  <c r="EP7121" i="6"/>
  <c r="EQ7121" i="6" s="1"/>
  <c r="ER7121" i="6"/>
  <c r="EP7122" i="6"/>
  <c r="EQ7122" i="6" s="1"/>
  <c r="ER7122" i="6"/>
  <c r="EP7123" i="6"/>
  <c r="EQ7123" i="6" s="1"/>
  <c r="ER7123" i="6"/>
  <c r="EP7124" i="6"/>
  <c r="EQ7124" i="6" s="1"/>
  <c r="ER7124" i="6"/>
  <c r="EP7125" i="6"/>
  <c r="EQ7125" i="6" s="1"/>
  <c r="ER7125" i="6"/>
  <c r="EP7126" i="6"/>
  <c r="EQ7126" i="6" s="1"/>
  <c r="ER7126" i="6"/>
  <c r="EP7127" i="6"/>
  <c r="EQ7127" i="6" s="1"/>
  <c r="ER7127" i="6"/>
  <c r="EP7128" i="6"/>
  <c r="EQ7128" i="6" s="1"/>
  <c r="ER7128" i="6"/>
  <c r="EP7129" i="6"/>
  <c r="EQ7129" i="6" s="1"/>
  <c r="ER7129" i="6"/>
  <c r="EP7130" i="6"/>
  <c r="EQ7130" i="6" s="1"/>
  <c r="ER7130" i="6"/>
  <c r="EP7131" i="6"/>
  <c r="EQ7131" i="6" s="1"/>
  <c r="ER7131" i="6"/>
  <c r="EP7132" i="6"/>
  <c r="EQ7132" i="6" s="1"/>
  <c r="ER7132" i="6"/>
  <c r="EP7133" i="6"/>
  <c r="EQ7133" i="6" s="1"/>
  <c r="ER7133" i="6"/>
  <c r="EP7134" i="6"/>
  <c r="EQ7134" i="6" s="1"/>
  <c r="ER7134" i="6"/>
  <c r="EP7135" i="6"/>
  <c r="EQ7135" i="6" s="1"/>
  <c r="ER7135" i="6"/>
  <c r="EP7136" i="6"/>
  <c r="EQ7136" i="6" s="1"/>
  <c r="ER7136" i="6"/>
  <c r="EP7137" i="6"/>
  <c r="EQ7137" i="6" s="1"/>
  <c r="ER7137" i="6"/>
  <c r="EP7138" i="6"/>
  <c r="EQ7138" i="6" s="1"/>
  <c r="ER7138" i="6"/>
  <c r="EP7139" i="6"/>
  <c r="EQ7139" i="6" s="1"/>
  <c r="ER7139" i="6"/>
  <c r="EP7140" i="6"/>
  <c r="EQ7140" i="6" s="1"/>
  <c r="ER7140" i="6"/>
  <c r="EP7141" i="6"/>
  <c r="EQ7141" i="6" s="1"/>
  <c r="ER7141" i="6"/>
  <c r="EP7142" i="6"/>
  <c r="EQ7142" i="6" s="1"/>
  <c r="ER7142" i="6"/>
  <c r="EP7143" i="6"/>
  <c r="EQ7143" i="6" s="1"/>
  <c r="ER7143" i="6"/>
  <c r="EP7144" i="6"/>
  <c r="EQ7144" i="6" s="1"/>
  <c r="ER7144" i="6"/>
  <c r="EP7145" i="6"/>
  <c r="EQ7145" i="6" s="1"/>
  <c r="ER7145" i="6"/>
  <c r="EP7146" i="6"/>
  <c r="EQ7146" i="6" s="1"/>
  <c r="ER7146" i="6"/>
  <c r="EP7147" i="6"/>
  <c r="EQ7147" i="6" s="1"/>
  <c r="ER7147" i="6"/>
  <c r="EP7148" i="6"/>
  <c r="EQ7148" i="6" s="1"/>
  <c r="ER7148" i="6"/>
  <c r="EP7149" i="6"/>
  <c r="EQ7149" i="6" s="1"/>
  <c r="ER7149" i="6"/>
  <c r="EP7150" i="6"/>
  <c r="EQ7150" i="6" s="1"/>
  <c r="ER7150" i="6"/>
  <c r="EP7151" i="6"/>
  <c r="EQ7151" i="6" s="1"/>
  <c r="ER7151" i="6"/>
  <c r="EP7152" i="6"/>
  <c r="EQ7152" i="6" s="1"/>
  <c r="ER7152" i="6"/>
  <c r="EP7153" i="6"/>
  <c r="EQ7153" i="6" s="1"/>
  <c r="ER7153" i="6"/>
  <c r="EP7154" i="6"/>
  <c r="EQ7154" i="6" s="1"/>
  <c r="ER7154" i="6"/>
  <c r="EP7155" i="6"/>
  <c r="EQ7155" i="6" s="1"/>
  <c r="ER7155" i="6"/>
  <c r="EP7156" i="6"/>
  <c r="EQ7156" i="6" s="1"/>
  <c r="ER7156" i="6"/>
  <c r="EP7157" i="6"/>
  <c r="EQ7157" i="6" s="1"/>
  <c r="ER7157" i="6"/>
  <c r="EP7158" i="6"/>
  <c r="EQ7158" i="6" s="1"/>
  <c r="ER7158" i="6"/>
  <c r="EP7159" i="6"/>
  <c r="EQ7159" i="6" s="1"/>
  <c r="ER7159" i="6"/>
  <c r="EP7160" i="6"/>
  <c r="EQ7160" i="6" s="1"/>
  <c r="ER7160" i="6"/>
  <c r="EP7161" i="6"/>
  <c r="EQ7161" i="6" s="1"/>
  <c r="ER7161" i="6"/>
  <c r="EP7162" i="6"/>
  <c r="EQ7162" i="6" s="1"/>
  <c r="ER7162" i="6"/>
  <c r="EP7163" i="6"/>
  <c r="EQ7163" i="6" s="1"/>
  <c r="ER7163" i="6"/>
  <c r="EP7164" i="6"/>
  <c r="EQ7164" i="6" s="1"/>
  <c r="ER7164" i="6"/>
  <c r="EP7165" i="6"/>
  <c r="EQ7165" i="6" s="1"/>
  <c r="ER7165" i="6"/>
  <c r="EP7166" i="6"/>
  <c r="EQ7166" i="6" s="1"/>
  <c r="ER7166" i="6"/>
  <c r="EP7167" i="6"/>
  <c r="EQ7167" i="6" s="1"/>
  <c r="ER7167" i="6"/>
  <c r="EP7168" i="6"/>
  <c r="EQ7168" i="6" s="1"/>
  <c r="ER7168" i="6"/>
  <c r="EP7169" i="6"/>
  <c r="EQ7169" i="6" s="1"/>
  <c r="ER7169" i="6"/>
  <c r="EP7170" i="6"/>
  <c r="EQ7170" i="6" s="1"/>
  <c r="ER7170" i="6"/>
  <c r="EP7171" i="6"/>
  <c r="EQ7171" i="6" s="1"/>
  <c r="ER7171" i="6"/>
  <c r="EP7172" i="6"/>
  <c r="EQ7172" i="6" s="1"/>
  <c r="ER7172" i="6"/>
  <c r="EP7173" i="6"/>
  <c r="EQ7173" i="6" s="1"/>
  <c r="ER7173" i="6"/>
  <c r="EP7174" i="6"/>
  <c r="EQ7174" i="6" s="1"/>
  <c r="ER7174" i="6"/>
  <c r="EP7175" i="6"/>
  <c r="EQ7175" i="6" s="1"/>
  <c r="ER7175" i="6"/>
  <c r="EP7176" i="6"/>
  <c r="EQ7176" i="6" s="1"/>
  <c r="ER7176" i="6"/>
  <c r="EP7177" i="6"/>
  <c r="EQ7177" i="6" s="1"/>
  <c r="ER7177" i="6"/>
  <c r="EP7178" i="6"/>
  <c r="EQ7178" i="6" s="1"/>
  <c r="ER7178" i="6"/>
  <c r="EP7179" i="6"/>
  <c r="EQ7179" i="6" s="1"/>
  <c r="ER7179" i="6"/>
  <c r="EP7180" i="6"/>
  <c r="EQ7180" i="6" s="1"/>
  <c r="ER7180" i="6"/>
  <c r="EP7181" i="6"/>
  <c r="EQ7181" i="6" s="1"/>
  <c r="ER7181" i="6"/>
  <c r="EP7182" i="6"/>
  <c r="EQ7182" i="6" s="1"/>
  <c r="ER7182" i="6"/>
  <c r="EP7183" i="6"/>
  <c r="EQ7183" i="6" s="1"/>
  <c r="ER7183" i="6"/>
  <c r="EP7184" i="6"/>
  <c r="EQ7184" i="6" s="1"/>
  <c r="ER7184" i="6"/>
  <c r="EP7185" i="6"/>
  <c r="EQ7185" i="6" s="1"/>
  <c r="ER7185" i="6"/>
  <c r="EP7186" i="6"/>
  <c r="EQ7186" i="6" s="1"/>
  <c r="ER7186" i="6"/>
  <c r="EP7187" i="6"/>
  <c r="EQ7187" i="6" s="1"/>
  <c r="ER7187" i="6"/>
  <c r="EP7188" i="6"/>
  <c r="EQ7188" i="6" s="1"/>
  <c r="ER7188" i="6"/>
  <c r="EP7189" i="6"/>
  <c r="EQ7189" i="6" s="1"/>
  <c r="ER7189" i="6"/>
  <c r="EP7190" i="6"/>
  <c r="EQ7190" i="6" s="1"/>
  <c r="ER7190" i="6"/>
  <c r="EP7191" i="6"/>
  <c r="EQ7191" i="6" s="1"/>
  <c r="ER7191" i="6"/>
  <c r="EP7192" i="6"/>
  <c r="EQ7192" i="6" s="1"/>
  <c r="ER7192" i="6"/>
  <c r="EP7193" i="6"/>
  <c r="EQ7193" i="6" s="1"/>
  <c r="ER7193" i="6"/>
  <c r="EP7194" i="6"/>
  <c r="EQ7194" i="6" s="1"/>
  <c r="ER7194" i="6"/>
  <c r="EP7195" i="6"/>
  <c r="EQ7195" i="6" s="1"/>
  <c r="ER7195" i="6"/>
  <c r="EP7196" i="6"/>
  <c r="EQ7196" i="6" s="1"/>
  <c r="ER7196" i="6"/>
  <c r="EP7197" i="6"/>
  <c r="EQ7197" i="6" s="1"/>
  <c r="ER7197" i="6"/>
  <c r="EP7198" i="6"/>
  <c r="EQ7198" i="6" s="1"/>
  <c r="ER7198" i="6"/>
  <c r="EP7199" i="6"/>
  <c r="EQ7199" i="6" s="1"/>
  <c r="ER7199" i="6"/>
  <c r="EP7200" i="6"/>
  <c r="EQ7200" i="6" s="1"/>
  <c r="ER7200" i="6"/>
  <c r="EP7201" i="6"/>
  <c r="EQ7201" i="6" s="1"/>
  <c r="ER7201" i="6"/>
  <c r="EP7202" i="6"/>
  <c r="EQ7202" i="6" s="1"/>
  <c r="ER7202" i="6"/>
  <c r="EP7203" i="6"/>
  <c r="EQ7203" i="6" s="1"/>
  <c r="ER7203" i="6"/>
  <c r="EP7204" i="6"/>
  <c r="EQ7204" i="6" s="1"/>
  <c r="ER7204" i="6"/>
  <c r="EP7205" i="6"/>
  <c r="EQ7205" i="6" s="1"/>
  <c r="ER7205" i="6"/>
  <c r="EP7206" i="6"/>
  <c r="EQ7206" i="6" s="1"/>
  <c r="ER7206" i="6"/>
  <c r="EP7207" i="6"/>
  <c r="EQ7207" i="6" s="1"/>
  <c r="ER7207" i="6"/>
  <c r="EP7208" i="6"/>
  <c r="EQ7208" i="6" s="1"/>
  <c r="ER7208" i="6"/>
  <c r="EP7209" i="6"/>
  <c r="EQ7209" i="6" s="1"/>
  <c r="ER7209" i="6"/>
  <c r="EP7210" i="6"/>
  <c r="EQ7210" i="6" s="1"/>
  <c r="ER7210" i="6"/>
  <c r="EP7211" i="6"/>
  <c r="EQ7211" i="6" s="1"/>
  <c r="ER7211" i="6"/>
  <c r="EP7212" i="6"/>
  <c r="EQ7212" i="6" s="1"/>
  <c r="ER7212" i="6"/>
  <c r="EP7213" i="6"/>
  <c r="EQ7213" i="6" s="1"/>
  <c r="ER7213" i="6"/>
  <c r="EP7214" i="6"/>
  <c r="EQ7214" i="6" s="1"/>
  <c r="ER7214" i="6"/>
  <c r="EP7215" i="6"/>
  <c r="EQ7215" i="6" s="1"/>
  <c r="ER7215" i="6"/>
  <c r="EP7216" i="6"/>
  <c r="EQ7216" i="6" s="1"/>
  <c r="ER7216" i="6"/>
  <c r="EP7217" i="6"/>
  <c r="EQ7217" i="6" s="1"/>
  <c r="ER7217" i="6"/>
  <c r="EP7218" i="6"/>
  <c r="EQ7218" i="6" s="1"/>
  <c r="ER7218" i="6"/>
  <c r="EP7219" i="6"/>
  <c r="EQ7219" i="6" s="1"/>
  <c r="ER7219" i="6"/>
  <c r="EP7220" i="6"/>
  <c r="EQ7220" i="6" s="1"/>
  <c r="ER7220" i="6"/>
  <c r="EP7221" i="6"/>
  <c r="EQ7221" i="6" s="1"/>
  <c r="ER7221" i="6"/>
  <c r="EP7222" i="6"/>
  <c r="EQ7222" i="6" s="1"/>
  <c r="ER7222" i="6"/>
  <c r="EP7223" i="6"/>
  <c r="EQ7223" i="6" s="1"/>
  <c r="ER7223" i="6"/>
  <c r="EP7224" i="6"/>
  <c r="EQ7224" i="6" s="1"/>
  <c r="ER7224" i="6"/>
  <c r="EP7225" i="6"/>
  <c r="EQ7225" i="6" s="1"/>
  <c r="ER7225" i="6"/>
  <c r="EP7226" i="6"/>
  <c r="EQ7226" i="6" s="1"/>
  <c r="ER7226" i="6"/>
  <c r="EP7227" i="6"/>
  <c r="EQ7227" i="6" s="1"/>
  <c r="ER7227" i="6"/>
  <c r="EP7228" i="6"/>
  <c r="EQ7228" i="6" s="1"/>
  <c r="ER7228" i="6"/>
  <c r="EP7229" i="6"/>
  <c r="EQ7229" i="6" s="1"/>
  <c r="ER7229" i="6"/>
  <c r="EP7230" i="6"/>
  <c r="EQ7230" i="6" s="1"/>
  <c r="ER7230" i="6"/>
  <c r="EP7231" i="6"/>
  <c r="EQ7231" i="6" s="1"/>
  <c r="ER7231" i="6"/>
  <c r="EP7232" i="6"/>
  <c r="EQ7232" i="6" s="1"/>
  <c r="ER7232" i="6"/>
  <c r="EP7233" i="6"/>
  <c r="EQ7233" i="6" s="1"/>
  <c r="ER7233" i="6"/>
  <c r="EP7234" i="6"/>
  <c r="EQ7234" i="6" s="1"/>
  <c r="ER7234" i="6"/>
  <c r="EP7235" i="6"/>
  <c r="EQ7235" i="6" s="1"/>
  <c r="ER7235" i="6"/>
  <c r="EP7236" i="6"/>
  <c r="EQ7236" i="6" s="1"/>
  <c r="ER7236" i="6"/>
  <c r="EP7237" i="6"/>
  <c r="EQ7237" i="6" s="1"/>
  <c r="ER7237" i="6"/>
  <c r="EP7238" i="6"/>
  <c r="EQ7238" i="6" s="1"/>
  <c r="ER7238" i="6"/>
  <c r="EP7239" i="6"/>
  <c r="EQ7239" i="6" s="1"/>
  <c r="ER7239" i="6"/>
  <c r="EP7240" i="6"/>
  <c r="EQ7240" i="6" s="1"/>
  <c r="ER7240" i="6"/>
  <c r="EP7241" i="6"/>
  <c r="EQ7241" i="6" s="1"/>
  <c r="ER7241" i="6"/>
  <c r="EP7242" i="6"/>
  <c r="EQ7242" i="6" s="1"/>
  <c r="ER7242" i="6"/>
  <c r="EP7243" i="6"/>
  <c r="EQ7243" i="6" s="1"/>
  <c r="ER7243" i="6"/>
  <c r="EP7244" i="6"/>
  <c r="EQ7244" i="6" s="1"/>
  <c r="ER7244" i="6"/>
  <c r="EP7245" i="6"/>
  <c r="EQ7245" i="6" s="1"/>
  <c r="ER7245" i="6"/>
  <c r="EP7246" i="6"/>
  <c r="EQ7246" i="6" s="1"/>
  <c r="ER7246" i="6"/>
  <c r="EP7247" i="6"/>
  <c r="EQ7247" i="6" s="1"/>
  <c r="ER7247" i="6"/>
  <c r="EP7248" i="6"/>
  <c r="EQ7248" i="6" s="1"/>
  <c r="ER7248" i="6"/>
  <c r="EP7249" i="6"/>
  <c r="EQ7249" i="6" s="1"/>
  <c r="ER7249" i="6"/>
  <c r="EP7250" i="6"/>
  <c r="EQ7250" i="6" s="1"/>
  <c r="ER7250" i="6"/>
  <c r="EP7251" i="6"/>
  <c r="EQ7251" i="6" s="1"/>
  <c r="ER7251" i="6"/>
  <c r="EP7252" i="6"/>
  <c r="EQ7252" i="6" s="1"/>
  <c r="ER7252" i="6"/>
  <c r="EP7253" i="6"/>
  <c r="EQ7253" i="6" s="1"/>
  <c r="ER7253" i="6"/>
  <c r="EP7254" i="6"/>
  <c r="EQ7254" i="6" s="1"/>
  <c r="ER7254" i="6"/>
  <c r="EP7255" i="6"/>
  <c r="EQ7255" i="6" s="1"/>
  <c r="ER7255" i="6"/>
  <c r="EP7256" i="6"/>
  <c r="EQ7256" i="6" s="1"/>
  <c r="ER7256" i="6"/>
  <c r="EP7257" i="6"/>
  <c r="EQ7257" i="6" s="1"/>
  <c r="ER7257" i="6"/>
  <c r="EP7258" i="6"/>
  <c r="EQ7258" i="6" s="1"/>
  <c r="ER7258" i="6"/>
  <c r="EP7259" i="6"/>
  <c r="EQ7259" i="6" s="1"/>
  <c r="ER7259" i="6"/>
  <c r="EP7260" i="6"/>
  <c r="EQ7260" i="6" s="1"/>
  <c r="ER7260" i="6"/>
  <c r="EP7261" i="6"/>
  <c r="EQ7261" i="6" s="1"/>
  <c r="ER7261" i="6"/>
  <c r="EP7262" i="6"/>
  <c r="EQ7262" i="6" s="1"/>
  <c r="ER7262" i="6"/>
  <c r="EP7263" i="6"/>
  <c r="EQ7263" i="6" s="1"/>
  <c r="ER7263" i="6"/>
  <c r="EP7264" i="6"/>
  <c r="EQ7264" i="6" s="1"/>
  <c r="ER7264" i="6"/>
  <c r="EP7265" i="6"/>
  <c r="EQ7265" i="6" s="1"/>
  <c r="ER7265" i="6"/>
  <c r="EP7266" i="6"/>
  <c r="EQ7266" i="6" s="1"/>
  <c r="ER7266" i="6"/>
  <c r="EP7267" i="6"/>
  <c r="EQ7267" i="6" s="1"/>
  <c r="ER7267" i="6"/>
  <c r="EP7268" i="6"/>
  <c r="EQ7268" i="6" s="1"/>
  <c r="ER7268" i="6"/>
  <c r="EP7269" i="6"/>
  <c r="EQ7269" i="6" s="1"/>
  <c r="ER7269" i="6"/>
  <c r="EP7270" i="6"/>
  <c r="EQ7270" i="6" s="1"/>
  <c r="ER7270" i="6"/>
  <c r="EP7271" i="6"/>
  <c r="EQ7271" i="6" s="1"/>
  <c r="ER7271" i="6"/>
  <c r="EP7272" i="6"/>
  <c r="EQ7272" i="6" s="1"/>
  <c r="ER7272" i="6"/>
  <c r="EP7273" i="6"/>
  <c r="EQ7273" i="6" s="1"/>
  <c r="ER7273" i="6"/>
  <c r="EP7274" i="6"/>
  <c r="EQ7274" i="6" s="1"/>
  <c r="ER7274" i="6"/>
  <c r="EP7275" i="6"/>
  <c r="EQ7275" i="6" s="1"/>
  <c r="ER7275" i="6"/>
  <c r="EP7276" i="6"/>
  <c r="EQ7276" i="6" s="1"/>
  <c r="ER7276" i="6"/>
  <c r="EP7277" i="6"/>
  <c r="EQ7277" i="6" s="1"/>
  <c r="ER7277" i="6"/>
  <c r="EP7278" i="6"/>
  <c r="EQ7278" i="6" s="1"/>
  <c r="ER7278" i="6"/>
  <c r="EP7279" i="6"/>
  <c r="EQ7279" i="6" s="1"/>
  <c r="ER7279" i="6"/>
  <c r="EP7280" i="6"/>
  <c r="EQ7280" i="6" s="1"/>
  <c r="ER7280" i="6"/>
  <c r="EP7281" i="6"/>
  <c r="EQ7281" i="6" s="1"/>
  <c r="ER7281" i="6"/>
  <c r="EP7282" i="6"/>
  <c r="EQ7282" i="6" s="1"/>
  <c r="ER7282" i="6"/>
  <c r="EP7283" i="6"/>
  <c r="EQ7283" i="6" s="1"/>
  <c r="ER7283" i="6"/>
  <c r="EP7284" i="6"/>
  <c r="EQ7284" i="6" s="1"/>
  <c r="ER7284" i="6"/>
  <c r="EP7285" i="6"/>
  <c r="EQ7285" i="6" s="1"/>
  <c r="ER7285" i="6"/>
  <c r="EP7286" i="6"/>
  <c r="EQ7286" i="6" s="1"/>
  <c r="ER7286" i="6"/>
  <c r="EP7287" i="6"/>
  <c r="EQ7287" i="6" s="1"/>
  <c r="ER7287" i="6"/>
  <c r="EP7288" i="6"/>
  <c r="EQ7288" i="6" s="1"/>
  <c r="ER7288" i="6"/>
  <c r="EP7289" i="6"/>
  <c r="EQ7289" i="6" s="1"/>
  <c r="ER7289" i="6"/>
  <c r="EP7290" i="6"/>
  <c r="EQ7290" i="6" s="1"/>
  <c r="ER7290" i="6"/>
  <c r="EP7291" i="6"/>
  <c r="EQ7291" i="6" s="1"/>
  <c r="ER7291" i="6"/>
  <c r="EP7292" i="6"/>
  <c r="EQ7292" i="6" s="1"/>
  <c r="ER7292" i="6"/>
  <c r="EP7293" i="6"/>
  <c r="EQ7293" i="6" s="1"/>
  <c r="ER7293" i="6"/>
  <c r="EP7294" i="6"/>
  <c r="EQ7294" i="6" s="1"/>
  <c r="ER7294" i="6"/>
  <c r="EP7295" i="6"/>
  <c r="EQ7295" i="6" s="1"/>
  <c r="ER7295" i="6"/>
  <c r="EP7296" i="6"/>
  <c r="EQ7296" i="6" s="1"/>
  <c r="ER7296" i="6"/>
  <c r="EP7297" i="6"/>
  <c r="EQ7297" i="6" s="1"/>
  <c r="ER7297" i="6"/>
  <c r="EP7298" i="6"/>
  <c r="EQ7298" i="6" s="1"/>
  <c r="ER7298" i="6"/>
  <c r="EP7299" i="6"/>
  <c r="EQ7299" i="6" s="1"/>
  <c r="ER7299" i="6"/>
  <c r="EP7300" i="6"/>
  <c r="EQ7300" i="6" s="1"/>
  <c r="ER7300" i="6"/>
  <c r="EP7301" i="6"/>
  <c r="EQ7301" i="6" s="1"/>
  <c r="ER7301" i="6"/>
  <c r="EP7302" i="6"/>
  <c r="EQ7302" i="6" s="1"/>
  <c r="ER7302" i="6"/>
  <c r="EP7303" i="6"/>
  <c r="EQ7303" i="6" s="1"/>
  <c r="ER7303" i="6"/>
  <c r="EP7304" i="6"/>
  <c r="EQ7304" i="6" s="1"/>
  <c r="ER7304" i="6"/>
  <c r="EP7305" i="6"/>
  <c r="EQ7305" i="6" s="1"/>
  <c r="ER7305" i="6"/>
  <c r="EP7306" i="6"/>
  <c r="EQ7306" i="6" s="1"/>
  <c r="ER7306" i="6"/>
  <c r="EP7307" i="6"/>
  <c r="EQ7307" i="6" s="1"/>
  <c r="ER7307" i="6"/>
  <c r="EP7308" i="6"/>
  <c r="EQ7308" i="6" s="1"/>
  <c r="ER7308" i="6"/>
  <c r="EP7309" i="6"/>
  <c r="EQ7309" i="6" s="1"/>
  <c r="ER7309" i="6"/>
  <c r="EP7310" i="6"/>
  <c r="EQ7310" i="6" s="1"/>
  <c r="ER7310" i="6"/>
  <c r="EP7311" i="6"/>
  <c r="EQ7311" i="6" s="1"/>
  <c r="ER7311" i="6"/>
  <c r="EP7312" i="6"/>
  <c r="EQ7312" i="6" s="1"/>
  <c r="ER7312" i="6"/>
  <c r="EP7313" i="6"/>
  <c r="EQ7313" i="6" s="1"/>
  <c r="ER7313" i="6"/>
  <c r="EP7314" i="6"/>
  <c r="EQ7314" i="6" s="1"/>
  <c r="ER7314" i="6"/>
  <c r="EP7315" i="6"/>
  <c r="EQ7315" i="6" s="1"/>
  <c r="ER7315" i="6"/>
  <c r="EP7316" i="6"/>
  <c r="EQ7316" i="6" s="1"/>
  <c r="ER7316" i="6"/>
  <c r="EP7317" i="6"/>
  <c r="EQ7317" i="6" s="1"/>
  <c r="ER7317" i="6"/>
  <c r="EP7318" i="6"/>
  <c r="EQ7318" i="6" s="1"/>
  <c r="ER7318" i="6"/>
  <c r="EP7319" i="6"/>
  <c r="EQ7319" i="6" s="1"/>
  <c r="ER7319" i="6"/>
  <c r="EP7320" i="6"/>
  <c r="EQ7320" i="6" s="1"/>
  <c r="ER7320" i="6"/>
  <c r="EP7321" i="6"/>
  <c r="EQ7321" i="6" s="1"/>
  <c r="ER7321" i="6"/>
  <c r="EP7322" i="6"/>
  <c r="EQ7322" i="6" s="1"/>
  <c r="ER7322" i="6"/>
  <c r="EP7323" i="6"/>
  <c r="EQ7323" i="6" s="1"/>
  <c r="ER7323" i="6"/>
  <c r="EP7324" i="6"/>
  <c r="EQ7324" i="6" s="1"/>
  <c r="ER7324" i="6"/>
  <c r="EP7325" i="6"/>
  <c r="EQ7325" i="6" s="1"/>
  <c r="ER7325" i="6"/>
  <c r="EP7326" i="6"/>
  <c r="EQ7326" i="6" s="1"/>
  <c r="ER7326" i="6"/>
  <c r="EP7327" i="6"/>
  <c r="EQ7327" i="6" s="1"/>
  <c r="ER7327" i="6"/>
  <c r="EP7328" i="6"/>
  <c r="EQ7328" i="6" s="1"/>
  <c r="ER7328" i="6"/>
  <c r="EP7329" i="6"/>
  <c r="EQ7329" i="6" s="1"/>
  <c r="ER7329" i="6"/>
  <c r="EP7330" i="6"/>
  <c r="EQ7330" i="6" s="1"/>
  <c r="ER7330" i="6"/>
  <c r="EP7331" i="6"/>
  <c r="EQ7331" i="6" s="1"/>
  <c r="ER7331" i="6"/>
  <c r="EP7332" i="6"/>
  <c r="EQ7332" i="6" s="1"/>
  <c r="ER7332" i="6"/>
  <c r="EP7333" i="6"/>
  <c r="EQ7333" i="6" s="1"/>
  <c r="ER7333" i="6"/>
  <c r="EP7334" i="6"/>
  <c r="EQ7334" i="6" s="1"/>
  <c r="ER7334" i="6"/>
  <c r="EP7335" i="6"/>
  <c r="EQ7335" i="6" s="1"/>
  <c r="ER7335" i="6"/>
  <c r="EP7336" i="6"/>
  <c r="EQ7336" i="6" s="1"/>
  <c r="ER7336" i="6"/>
  <c r="EP7337" i="6"/>
  <c r="EQ7337" i="6" s="1"/>
  <c r="ER7337" i="6"/>
  <c r="EP7338" i="6"/>
  <c r="EQ7338" i="6" s="1"/>
  <c r="ER7338" i="6"/>
  <c r="EP7339" i="6"/>
  <c r="EQ7339" i="6" s="1"/>
  <c r="ER7339" i="6"/>
  <c r="EP7340" i="6"/>
  <c r="EQ7340" i="6" s="1"/>
  <c r="ER7340" i="6"/>
  <c r="EP7341" i="6"/>
  <c r="EQ7341" i="6" s="1"/>
  <c r="ER7341" i="6"/>
  <c r="EP7342" i="6"/>
  <c r="EQ7342" i="6" s="1"/>
  <c r="ER7342" i="6"/>
  <c r="EP7343" i="6"/>
  <c r="EQ7343" i="6" s="1"/>
  <c r="ER7343" i="6"/>
  <c r="EP7344" i="6"/>
  <c r="EQ7344" i="6" s="1"/>
  <c r="ER7344" i="6"/>
  <c r="EP7345" i="6"/>
  <c r="EQ7345" i="6" s="1"/>
  <c r="ER7345" i="6"/>
  <c r="EP7346" i="6"/>
  <c r="EQ7346" i="6" s="1"/>
  <c r="ER7346" i="6"/>
  <c r="EP7347" i="6"/>
  <c r="EQ7347" i="6" s="1"/>
  <c r="ER7347" i="6"/>
  <c r="EP7348" i="6"/>
  <c r="EQ7348" i="6" s="1"/>
  <c r="ER7348" i="6"/>
  <c r="EP7349" i="6"/>
  <c r="EQ7349" i="6" s="1"/>
  <c r="ER7349" i="6"/>
  <c r="EP7350" i="6"/>
  <c r="EQ7350" i="6" s="1"/>
  <c r="ER7350" i="6"/>
  <c r="EP7351" i="6"/>
  <c r="EQ7351" i="6" s="1"/>
  <c r="ER7351" i="6"/>
  <c r="EP7352" i="6"/>
  <c r="EQ7352" i="6" s="1"/>
  <c r="ER7352" i="6"/>
  <c r="EP7353" i="6"/>
  <c r="EQ7353" i="6" s="1"/>
  <c r="ER7353" i="6"/>
  <c r="EP7354" i="6"/>
  <c r="EQ7354" i="6" s="1"/>
  <c r="ER7354" i="6"/>
  <c r="EP7355" i="6"/>
  <c r="EQ7355" i="6" s="1"/>
  <c r="ER7355" i="6"/>
  <c r="EP7356" i="6"/>
  <c r="EQ7356" i="6" s="1"/>
  <c r="ER7356" i="6"/>
  <c r="EP7357" i="6"/>
  <c r="EQ7357" i="6" s="1"/>
  <c r="ER7357" i="6"/>
  <c r="EP7358" i="6"/>
  <c r="EQ7358" i="6" s="1"/>
  <c r="ER7358" i="6"/>
  <c r="EP7359" i="6"/>
  <c r="EQ7359" i="6" s="1"/>
  <c r="ER7359" i="6"/>
  <c r="EP7360" i="6"/>
  <c r="EQ7360" i="6" s="1"/>
  <c r="ER7360" i="6"/>
  <c r="EP7361" i="6"/>
  <c r="EQ7361" i="6" s="1"/>
  <c r="ER7361" i="6"/>
  <c r="EP7362" i="6"/>
  <c r="EQ7362" i="6" s="1"/>
  <c r="ER7362" i="6"/>
  <c r="EP7363" i="6"/>
  <c r="EQ7363" i="6" s="1"/>
  <c r="ER7363" i="6"/>
  <c r="EP7364" i="6"/>
  <c r="EQ7364" i="6" s="1"/>
  <c r="ER7364" i="6"/>
  <c r="EP7365" i="6"/>
  <c r="EQ7365" i="6" s="1"/>
  <c r="ER7365" i="6"/>
  <c r="EP7366" i="6"/>
  <c r="EQ7366" i="6" s="1"/>
  <c r="ER7366" i="6"/>
  <c r="EP7367" i="6"/>
  <c r="EQ7367" i="6" s="1"/>
  <c r="ER7367" i="6"/>
  <c r="EP7368" i="6"/>
  <c r="EQ7368" i="6" s="1"/>
  <c r="ER7368" i="6"/>
  <c r="EP7369" i="6"/>
  <c r="EQ7369" i="6" s="1"/>
  <c r="ER7369" i="6"/>
  <c r="EP7370" i="6"/>
  <c r="EQ7370" i="6" s="1"/>
  <c r="ER7370" i="6"/>
  <c r="EP7371" i="6"/>
  <c r="EQ7371" i="6" s="1"/>
  <c r="ER7371" i="6"/>
  <c r="EP7372" i="6"/>
  <c r="EQ7372" i="6" s="1"/>
  <c r="ER7372" i="6"/>
  <c r="EP7373" i="6"/>
  <c r="EQ7373" i="6" s="1"/>
  <c r="ER7373" i="6"/>
  <c r="EP7374" i="6"/>
  <c r="EQ7374" i="6" s="1"/>
  <c r="ER7374" i="6"/>
  <c r="EP7375" i="6"/>
  <c r="EQ7375" i="6" s="1"/>
  <c r="ER7375" i="6"/>
  <c r="EP7376" i="6"/>
  <c r="EQ7376" i="6" s="1"/>
  <c r="ER7376" i="6"/>
  <c r="EP7377" i="6"/>
  <c r="EQ7377" i="6" s="1"/>
  <c r="ER7377" i="6"/>
  <c r="EP7378" i="6"/>
  <c r="EQ7378" i="6" s="1"/>
  <c r="ER7378" i="6"/>
  <c r="EP7379" i="6"/>
  <c r="EQ7379" i="6" s="1"/>
  <c r="ER7379" i="6"/>
  <c r="EP7380" i="6"/>
  <c r="EQ7380" i="6" s="1"/>
  <c r="ER7380" i="6"/>
  <c r="EP7381" i="6"/>
  <c r="EQ7381" i="6" s="1"/>
  <c r="ER7381" i="6"/>
  <c r="EP7382" i="6"/>
  <c r="EQ7382" i="6" s="1"/>
  <c r="ER7382" i="6"/>
  <c r="EP7383" i="6"/>
  <c r="EQ7383" i="6" s="1"/>
  <c r="ER7383" i="6"/>
  <c r="EP7384" i="6"/>
  <c r="EQ7384" i="6" s="1"/>
  <c r="ER7384" i="6"/>
  <c r="EP7385" i="6"/>
  <c r="EQ7385" i="6" s="1"/>
  <c r="ER7385" i="6"/>
  <c r="EP7386" i="6"/>
  <c r="EQ7386" i="6" s="1"/>
  <c r="ER7386" i="6"/>
  <c r="EP7387" i="6"/>
  <c r="EQ7387" i="6" s="1"/>
  <c r="ER7387" i="6"/>
  <c r="EP7388" i="6"/>
  <c r="EQ7388" i="6" s="1"/>
  <c r="ER7388" i="6"/>
  <c r="EP7389" i="6"/>
  <c r="EQ7389" i="6" s="1"/>
  <c r="ER7389" i="6"/>
  <c r="EP7390" i="6"/>
  <c r="EQ7390" i="6" s="1"/>
  <c r="ER7390" i="6"/>
  <c r="EP7391" i="6"/>
  <c r="EQ7391" i="6" s="1"/>
  <c r="ER7391" i="6"/>
  <c r="EP7392" i="6"/>
  <c r="EQ7392" i="6" s="1"/>
  <c r="ER7392" i="6"/>
  <c r="EP7393" i="6"/>
  <c r="EQ7393" i="6" s="1"/>
  <c r="ER7393" i="6"/>
  <c r="EP7394" i="6"/>
  <c r="EQ7394" i="6" s="1"/>
  <c r="ER7394" i="6"/>
  <c r="EP7395" i="6"/>
  <c r="EQ7395" i="6" s="1"/>
  <c r="ER7395" i="6"/>
  <c r="EP7396" i="6"/>
  <c r="EQ7396" i="6" s="1"/>
  <c r="ER7396" i="6"/>
  <c r="EP7397" i="6"/>
  <c r="EQ7397" i="6" s="1"/>
  <c r="ER7397" i="6"/>
  <c r="EP7398" i="6"/>
  <c r="EQ7398" i="6" s="1"/>
  <c r="ER7398" i="6"/>
  <c r="EP7399" i="6"/>
  <c r="EQ7399" i="6" s="1"/>
  <c r="ER7399" i="6"/>
  <c r="EP7400" i="6"/>
  <c r="EQ7400" i="6" s="1"/>
  <c r="ER7400" i="6"/>
  <c r="EP7401" i="6"/>
  <c r="EQ7401" i="6" s="1"/>
  <c r="ER7401" i="6"/>
  <c r="EP7402" i="6"/>
  <c r="EQ7402" i="6" s="1"/>
  <c r="ER7402" i="6"/>
  <c r="EP7403" i="6"/>
  <c r="EQ7403" i="6" s="1"/>
  <c r="ER7403" i="6"/>
  <c r="EP7404" i="6"/>
  <c r="EQ7404" i="6" s="1"/>
  <c r="ER7404" i="6"/>
  <c r="EP7405" i="6"/>
  <c r="EQ7405" i="6" s="1"/>
  <c r="ER7405" i="6"/>
  <c r="EP7406" i="6"/>
  <c r="EQ7406" i="6" s="1"/>
  <c r="ER7406" i="6"/>
  <c r="EP7407" i="6"/>
  <c r="EQ7407" i="6" s="1"/>
  <c r="ER7407" i="6"/>
  <c r="EP7408" i="6"/>
  <c r="EQ7408" i="6" s="1"/>
  <c r="ER7408" i="6"/>
  <c r="EP7409" i="6"/>
  <c r="EQ7409" i="6" s="1"/>
  <c r="ER7409" i="6"/>
  <c r="EP7410" i="6"/>
  <c r="EQ7410" i="6" s="1"/>
  <c r="ER7410" i="6"/>
  <c r="EP7411" i="6"/>
  <c r="EQ7411" i="6" s="1"/>
  <c r="ER7411" i="6"/>
  <c r="EP7412" i="6"/>
  <c r="EQ7412" i="6" s="1"/>
  <c r="ER7412" i="6"/>
  <c r="EP7413" i="6"/>
  <c r="EQ7413" i="6" s="1"/>
  <c r="ER7413" i="6"/>
  <c r="EP7414" i="6"/>
  <c r="EQ7414" i="6" s="1"/>
  <c r="ER7414" i="6"/>
  <c r="EP7415" i="6"/>
  <c r="EQ7415" i="6" s="1"/>
  <c r="ER7415" i="6"/>
  <c r="EP7416" i="6"/>
  <c r="EQ7416" i="6" s="1"/>
  <c r="ER7416" i="6"/>
  <c r="EP7417" i="6"/>
  <c r="EQ7417" i="6" s="1"/>
  <c r="ER7417" i="6"/>
  <c r="EP7418" i="6"/>
  <c r="EQ7418" i="6" s="1"/>
  <c r="ER7418" i="6"/>
  <c r="EP7419" i="6"/>
  <c r="EQ7419" i="6" s="1"/>
  <c r="ER7419" i="6"/>
  <c r="EP7420" i="6"/>
  <c r="EQ7420" i="6" s="1"/>
  <c r="ER7420" i="6"/>
  <c r="EP7421" i="6"/>
  <c r="EQ7421" i="6" s="1"/>
  <c r="ER7421" i="6"/>
  <c r="EP7422" i="6"/>
  <c r="EQ7422" i="6" s="1"/>
  <c r="ER7422" i="6"/>
  <c r="EP7423" i="6"/>
  <c r="EQ7423" i="6" s="1"/>
  <c r="ER7423" i="6"/>
  <c r="EP7424" i="6"/>
  <c r="EQ7424" i="6" s="1"/>
  <c r="ER7424" i="6"/>
  <c r="EP7425" i="6"/>
  <c r="EQ7425" i="6" s="1"/>
  <c r="ER7425" i="6"/>
  <c r="EP7426" i="6"/>
  <c r="EQ7426" i="6" s="1"/>
  <c r="ER7426" i="6"/>
  <c r="EP7427" i="6"/>
  <c r="EQ7427" i="6" s="1"/>
  <c r="ER7427" i="6"/>
  <c r="EP7428" i="6"/>
  <c r="EQ7428" i="6" s="1"/>
  <c r="ER7428" i="6"/>
  <c r="EP7429" i="6"/>
  <c r="EQ7429" i="6" s="1"/>
  <c r="ER7429" i="6"/>
  <c r="EP7430" i="6"/>
  <c r="EQ7430" i="6" s="1"/>
  <c r="ER7430" i="6"/>
  <c r="EP7431" i="6"/>
  <c r="EQ7431" i="6" s="1"/>
  <c r="ER7431" i="6"/>
  <c r="EP7432" i="6"/>
  <c r="EQ7432" i="6" s="1"/>
  <c r="ER7432" i="6"/>
  <c r="EP7433" i="6"/>
  <c r="EQ7433" i="6" s="1"/>
  <c r="ER7433" i="6"/>
  <c r="EP7434" i="6"/>
  <c r="EQ7434" i="6" s="1"/>
  <c r="ER7434" i="6"/>
  <c r="EP7435" i="6"/>
  <c r="EQ7435" i="6" s="1"/>
  <c r="ER7435" i="6"/>
  <c r="EP7436" i="6"/>
  <c r="EQ7436" i="6" s="1"/>
  <c r="ER7436" i="6"/>
  <c r="EP7437" i="6"/>
  <c r="EQ7437" i="6" s="1"/>
  <c r="ER7437" i="6"/>
  <c r="EP7438" i="6"/>
  <c r="EQ7438" i="6" s="1"/>
  <c r="ER7438" i="6"/>
  <c r="EP7439" i="6"/>
  <c r="EQ7439" i="6" s="1"/>
  <c r="ER7439" i="6"/>
  <c r="EP7440" i="6"/>
  <c r="EQ7440" i="6" s="1"/>
  <c r="ER7440" i="6"/>
  <c r="EP7441" i="6"/>
  <c r="EQ7441" i="6" s="1"/>
  <c r="ER7441" i="6"/>
  <c r="EP7442" i="6"/>
  <c r="EQ7442" i="6" s="1"/>
  <c r="ER7442" i="6"/>
  <c r="EP7443" i="6"/>
  <c r="EQ7443" i="6" s="1"/>
  <c r="ER7443" i="6"/>
  <c r="EP7444" i="6"/>
  <c r="EQ7444" i="6" s="1"/>
  <c r="ER7444" i="6"/>
  <c r="EP7445" i="6"/>
  <c r="EQ7445" i="6" s="1"/>
  <c r="ER7445" i="6"/>
  <c r="EP7446" i="6"/>
  <c r="EQ7446" i="6" s="1"/>
  <c r="ER7446" i="6"/>
  <c r="EP7447" i="6"/>
  <c r="EQ7447" i="6" s="1"/>
  <c r="ER7447" i="6"/>
  <c r="EP7448" i="6"/>
  <c r="EQ7448" i="6" s="1"/>
  <c r="ER7448" i="6"/>
  <c r="EP7449" i="6"/>
  <c r="EQ7449" i="6" s="1"/>
  <c r="ER7449" i="6"/>
  <c r="EP7450" i="6"/>
  <c r="EQ7450" i="6" s="1"/>
  <c r="ER7450" i="6"/>
  <c r="EP7451" i="6"/>
  <c r="EQ7451" i="6" s="1"/>
  <c r="ER7451" i="6"/>
  <c r="EP7452" i="6"/>
  <c r="EQ7452" i="6" s="1"/>
  <c r="ER7452" i="6"/>
  <c r="EP7453" i="6"/>
  <c r="EQ7453" i="6" s="1"/>
  <c r="ER7453" i="6"/>
  <c r="EP7454" i="6"/>
  <c r="EQ7454" i="6" s="1"/>
  <c r="ER7454" i="6"/>
  <c r="EP7455" i="6"/>
  <c r="EQ7455" i="6" s="1"/>
  <c r="ER7455" i="6"/>
  <c r="EP7456" i="6"/>
  <c r="EQ7456" i="6" s="1"/>
  <c r="ER7456" i="6"/>
  <c r="EP7457" i="6"/>
  <c r="EQ7457" i="6" s="1"/>
  <c r="ER7457" i="6"/>
  <c r="EP7458" i="6"/>
  <c r="EQ7458" i="6" s="1"/>
  <c r="ER7458" i="6"/>
  <c r="EP7459" i="6"/>
  <c r="EQ7459" i="6" s="1"/>
  <c r="ER7459" i="6"/>
  <c r="EP7460" i="6"/>
  <c r="EQ7460" i="6" s="1"/>
  <c r="ER7460" i="6"/>
  <c r="EP7461" i="6"/>
  <c r="EQ7461" i="6" s="1"/>
  <c r="ER7461" i="6"/>
  <c r="EP7462" i="6"/>
  <c r="EQ7462" i="6" s="1"/>
  <c r="ER7462" i="6"/>
  <c r="EP7463" i="6"/>
  <c r="EQ7463" i="6" s="1"/>
  <c r="ER7463" i="6"/>
  <c r="EP7464" i="6"/>
  <c r="EQ7464" i="6" s="1"/>
  <c r="ER7464" i="6"/>
  <c r="EP7465" i="6"/>
  <c r="EQ7465" i="6" s="1"/>
  <c r="ER7465" i="6"/>
  <c r="EP7466" i="6"/>
  <c r="EQ7466" i="6" s="1"/>
  <c r="ER7466" i="6"/>
  <c r="EP7467" i="6"/>
  <c r="EQ7467" i="6" s="1"/>
  <c r="ER7467" i="6"/>
  <c r="EP7468" i="6"/>
  <c r="EQ7468" i="6" s="1"/>
  <c r="ER7468" i="6"/>
  <c r="EP7469" i="6"/>
  <c r="EQ7469" i="6" s="1"/>
  <c r="ER7469" i="6"/>
  <c r="EP7470" i="6"/>
  <c r="EQ7470" i="6" s="1"/>
  <c r="ER7470" i="6"/>
  <c r="EP7471" i="6"/>
  <c r="EQ7471" i="6" s="1"/>
  <c r="ER7471" i="6"/>
  <c r="EP7472" i="6"/>
  <c r="EQ7472" i="6" s="1"/>
  <c r="ER7472" i="6"/>
  <c r="EP7473" i="6"/>
  <c r="EQ7473" i="6" s="1"/>
  <c r="ER7473" i="6"/>
  <c r="EP7474" i="6"/>
  <c r="EQ7474" i="6" s="1"/>
  <c r="ER7474" i="6"/>
  <c r="EP7475" i="6"/>
  <c r="EQ7475" i="6" s="1"/>
  <c r="ER7475" i="6"/>
  <c r="EP7476" i="6"/>
  <c r="EQ7476" i="6" s="1"/>
  <c r="ER7476" i="6"/>
  <c r="EP7477" i="6"/>
  <c r="EQ7477" i="6" s="1"/>
  <c r="ER7477" i="6"/>
  <c r="EP7478" i="6"/>
  <c r="EQ7478" i="6" s="1"/>
  <c r="ER7478" i="6"/>
  <c r="EP7479" i="6"/>
  <c r="EQ7479" i="6" s="1"/>
  <c r="ER7479" i="6"/>
  <c r="EP7480" i="6"/>
  <c r="EQ7480" i="6" s="1"/>
  <c r="ER7480" i="6"/>
  <c r="EP7481" i="6"/>
  <c r="EQ7481" i="6" s="1"/>
  <c r="ER7481" i="6"/>
  <c r="EP7482" i="6"/>
  <c r="EQ7482" i="6" s="1"/>
  <c r="ER7482" i="6"/>
  <c r="EP7483" i="6"/>
  <c r="EQ7483" i="6" s="1"/>
  <c r="ER7483" i="6"/>
  <c r="EP7484" i="6"/>
  <c r="EQ7484" i="6" s="1"/>
  <c r="ER7484" i="6"/>
  <c r="EP7485" i="6"/>
  <c r="EQ7485" i="6" s="1"/>
  <c r="ER7485" i="6"/>
  <c r="EP7486" i="6"/>
  <c r="EQ7486" i="6" s="1"/>
  <c r="ER7486" i="6"/>
  <c r="EP7487" i="6"/>
  <c r="EQ7487" i="6" s="1"/>
  <c r="ER7487" i="6"/>
  <c r="EP7488" i="6"/>
  <c r="EQ7488" i="6" s="1"/>
  <c r="ER7488" i="6"/>
  <c r="EP7489" i="6"/>
  <c r="EQ7489" i="6" s="1"/>
  <c r="ER7489" i="6"/>
  <c r="EP7490" i="6"/>
  <c r="EQ7490" i="6" s="1"/>
  <c r="ER7490" i="6"/>
  <c r="EP7491" i="6"/>
  <c r="EQ7491" i="6" s="1"/>
  <c r="ER7491" i="6"/>
  <c r="EP7492" i="6"/>
  <c r="EQ7492" i="6" s="1"/>
  <c r="ER7492" i="6"/>
  <c r="EP7493" i="6"/>
  <c r="EQ7493" i="6" s="1"/>
  <c r="ER7493" i="6"/>
  <c r="EP7494" i="6"/>
  <c r="EQ7494" i="6" s="1"/>
  <c r="ER7494" i="6"/>
  <c r="EP7495" i="6"/>
  <c r="EQ7495" i="6" s="1"/>
  <c r="ER7495" i="6"/>
  <c r="EP7496" i="6"/>
  <c r="EQ7496" i="6" s="1"/>
  <c r="ER7496" i="6"/>
  <c r="EP7497" i="6"/>
  <c r="EQ7497" i="6" s="1"/>
  <c r="ER7497" i="6"/>
  <c r="EP7498" i="6"/>
  <c r="EQ7498" i="6" s="1"/>
  <c r="ER7498" i="6"/>
  <c r="EP7499" i="6"/>
  <c r="EQ7499" i="6" s="1"/>
  <c r="ER7499" i="6"/>
  <c r="EP7500" i="6"/>
  <c r="EQ7500" i="6" s="1"/>
  <c r="ER7500" i="6"/>
  <c r="EP7501" i="6"/>
  <c r="EQ7501" i="6" s="1"/>
  <c r="ER7501" i="6"/>
  <c r="EP7502" i="6"/>
  <c r="EQ7502" i="6" s="1"/>
  <c r="ER7502" i="6"/>
  <c r="EP7503" i="6"/>
  <c r="EQ7503" i="6" s="1"/>
  <c r="ER7503" i="6"/>
  <c r="EP7504" i="6"/>
  <c r="EQ7504" i="6" s="1"/>
  <c r="ER7504" i="6"/>
  <c r="EP7505" i="6"/>
  <c r="EQ7505" i="6" s="1"/>
  <c r="ER7505" i="6"/>
  <c r="EP7506" i="6"/>
  <c r="EQ7506" i="6" s="1"/>
  <c r="ER7506" i="6"/>
  <c r="EP7507" i="6"/>
  <c r="EQ7507" i="6" s="1"/>
  <c r="ER7507" i="6"/>
  <c r="EP7508" i="6"/>
  <c r="EQ7508" i="6" s="1"/>
  <c r="ER7508" i="6"/>
  <c r="EP7509" i="6"/>
  <c r="EQ7509" i="6" s="1"/>
  <c r="ER7509" i="6"/>
  <c r="EP7510" i="6"/>
  <c r="EQ7510" i="6" s="1"/>
  <c r="ER7510" i="6"/>
  <c r="EP7511" i="6"/>
  <c r="EQ7511" i="6" s="1"/>
  <c r="ER7511" i="6"/>
  <c r="EP7512" i="6"/>
  <c r="EQ7512" i="6" s="1"/>
  <c r="ER7512" i="6"/>
  <c r="EP7513" i="6"/>
  <c r="EQ7513" i="6" s="1"/>
  <c r="ER7513" i="6"/>
  <c r="EP7514" i="6"/>
  <c r="EQ7514" i="6" s="1"/>
  <c r="ER7514" i="6"/>
  <c r="EP7515" i="6"/>
  <c r="EQ7515" i="6" s="1"/>
  <c r="ER7515" i="6"/>
  <c r="EP7516" i="6"/>
  <c r="EQ7516" i="6" s="1"/>
  <c r="ER7516" i="6"/>
  <c r="EP7517" i="6"/>
  <c r="EQ7517" i="6" s="1"/>
  <c r="ER7517" i="6"/>
  <c r="EP7518" i="6"/>
  <c r="EQ7518" i="6" s="1"/>
  <c r="ER7518" i="6"/>
  <c r="EP7519" i="6"/>
  <c r="EQ7519" i="6" s="1"/>
  <c r="ER7519" i="6"/>
  <c r="EP7520" i="6"/>
  <c r="EQ7520" i="6" s="1"/>
  <c r="ER7520" i="6"/>
  <c r="EP7521" i="6"/>
  <c r="EQ7521" i="6" s="1"/>
  <c r="ER7521" i="6"/>
  <c r="EP7522" i="6"/>
  <c r="EQ7522" i="6" s="1"/>
  <c r="ER7522" i="6"/>
  <c r="EP7523" i="6"/>
  <c r="EQ7523" i="6" s="1"/>
  <c r="ER7523" i="6"/>
  <c r="EP7524" i="6"/>
  <c r="EQ7524" i="6" s="1"/>
  <c r="ER7524" i="6"/>
  <c r="EP7525" i="6"/>
  <c r="EQ7525" i="6" s="1"/>
  <c r="ER7525" i="6"/>
  <c r="EP7526" i="6"/>
  <c r="EQ7526" i="6" s="1"/>
  <c r="ER7526" i="6"/>
  <c r="EP7527" i="6"/>
  <c r="EQ7527" i="6" s="1"/>
  <c r="ER7527" i="6"/>
  <c r="EP7528" i="6"/>
  <c r="EQ7528" i="6" s="1"/>
  <c r="ER7528" i="6"/>
  <c r="EP7529" i="6"/>
  <c r="EQ7529" i="6" s="1"/>
  <c r="ER7529" i="6"/>
  <c r="EP7530" i="6"/>
  <c r="EQ7530" i="6" s="1"/>
  <c r="ER7530" i="6"/>
  <c r="EP7531" i="6"/>
  <c r="EQ7531" i="6" s="1"/>
  <c r="ER7531" i="6"/>
  <c r="EP7532" i="6"/>
  <c r="EQ7532" i="6" s="1"/>
  <c r="ER7532" i="6"/>
  <c r="EP7533" i="6"/>
  <c r="EQ7533" i="6" s="1"/>
  <c r="ER7533" i="6"/>
  <c r="EP7534" i="6"/>
  <c r="EQ7534" i="6" s="1"/>
  <c r="ER7534" i="6"/>
  <c r="EP7535" i="6"/>
  <c r="EQ7535" i="6" s="1"/>
  <c r="ER7535" i="6"/>
  <c r="EP7536" i="6"/>
  <c r="EQ7536" i="6" s="1"/>
  <c r="ER7536" i="6"/>
  <c r="EP7537" i="6"/>
  <c r="EQ7537" i="6" s="1"/>
  <c r="ER7537" i="6"/>
  <c r="EP7538" i="6"/>
  <c r="EQ7538" i="6" s="1"/>
  <c r="ER7538" i="6"/>
  <c r="EP7539" i="6"/>
  <c r="EQ7539" i="6" s="1"/>
  <c r="ER7539" i="6"/>
  <c r="EP7540" i="6"/>
  <c r="EQ7540" i="6" s="1"/>
  <c r="ER7540" i="6"/>
  <c r="EP7541" i="6"/>
  <c r="EQ7541" i="6" s="1"/>
  <c r="ER7541" i="6"/>
  <c r="EP7542" i="6"/>
  <c r="EQ7542" i="6" s="1"/>
  <c r="ER7542" i="6"/>
  <c r="EP7543" i="6"/>
  <c r="EQ7543" i="6" s="1"/>
  <c r="ER7543" i="6"/>
  <c r="EP7544" i="6"/>
  <c r="EQ7544" i="6" s="1"/>
  <c r="ER7544" i="6"/>
  <c r="EP7545" i="6"/>
  <c r="EQ7545" i="6" s="1"/>
  <c r="ER7545" i="6"/>
  <c r="EP7546" i="6"/>
  <c r="EQ7546" i="6" s="1"/>
  <c r="ER7546" i="6"/>
  <c r="EP7547" i="6"/>
  <c r="EQ7547" i="6" s="1"/>
  <c r="ER7547" i="6"/>
  <c r="EP7548" i="6"/>
  <c r="EQ7548" i="6" s="1"/>
  <c r="ER7548" i="6"/>
  <c r="EP7549" i="6"/>
  <c r="EQ7549" i="6" s="1"/>
  <c r="ER7549" i="6"/>
  <c r="EP7550" i="6"/>
  <c r="EQ7550" i="6" s="1"/>
  <c r="ER7550" i="6"/>
  <c r="EP7551" i="6"/>
  <c r="EQ7551" i="6" s="1"/>
  <c r="ER7551" i="6"/>
  <c r="EP7552" i="6"/>
  <c r="EQ7552" i="6" s="1"/>
  <c r="ER7552" i="6"/>
  <c r="EP7553" i="6"/>
  <c r="EQ7553" i="6" s="1"/>
  <c r="ER7553" i="6"/>
  <c r="EP7554" i="6"/>
  <c r="EQ7554" i="6" s="1"/>
  <c r="ER7554" i="6"/>
  <c r="EP7555" i="6"/>
  <c r="EQ7555" i="6" s="1"/>
  <c r="ER7555" i="6"/>
  <c r="EP7556" i="6"/>
  <c r="EQ7556" i="6" s="1"/>
  <c r="ER7556" i="6"/>
  <c r="EP7557" i="6"/>
  <c r="EQ7557" i="6" s="1"/>
  <c r="ER7557" i="6"/>
  <c r="EP7558" i="6"/>
  <c r="EQ7558" i="6" s="1"/>
  <c r="ER7558" i="6"/>
  <c r="EP7559" i="6"/>
  <c r="EQ7559" i="6" s="1"/>
  <c r="ER7559" i="6"/>
  <c r="EP7560" i="6"/>
  <c r="EQ7560" i="6" s="1"/>
  <c r="ER7560" i="6"/>
  <c r="EP7561" i="6"/>
  <c r="EQ7561" i="6" s="1"/>
  <c r="ER7561" i="6"/>
  <c r="EP7562" i="6"/>
  <c r="EQ7562" i="6" s="1"/>
  <c r="ER7562" i="6"/>
  <c r="EP7563" i="6"/>
  <c r="EQ7563" i="6" s="1"/>
  <c r="ER7563" i="6"/>
  <c r="EP7564" i="6"/>
  <c r="EQ7564" i="6" s="1"/>
  <c r="ER7564" i="6"/>
  <c r="EP7565" i="6"/>
  <c r="EQ7565" i="6" s="1"/>
  <c r="ER7565" i="6"/>
  <c r="EP7566" i="6"/>
  <c r="EQ7566" i="6" s="1"/>
  <c r="ER7566" i="6"/>
  <c r="EP7567" i="6"/>
  <c r="EQ7567" i="6" s="1"/>
  <c r="ER7567" i="6"/>
  <c r="EP7568" i="6"/>
  <c r="EQ7568" i="6" s="1"/>
  <c r="ER7568" i="6"/>
  <c r="EP7569" i="6"/>
  <c r="EQ7569" i="6" s="1"/>
  <c r="ER7569" i="6"/>
  <c r="EP7570" i="6"/>
  <c r="EQ7570" i="6" s="1"/>
  <c r="ER7570" i="6"/>
  <c r="EP7571" i="6"/>
  <c r="EQ7571" i="6" s="1"/>
  <c r="ER7571" i="6"/>
  <c r="EP7572" i="6"/>
  <c r="EQ7572" i="6" s="1"/>
  <c r="ER7572" i="6"/>
  <c r="EP7573" i="6"/>
  <c r="EQ7573" i="6" s="1"/>
  <c r="ER7573" i="6"/>
  <c r="EP7574" i="6"/>
  <c r="EQ7574" i="6" s="1"/>
  <c r="ER7574" i="6"/>
  <c r="EP7575" i="6"/>
  <c r="EQ7575" i="6" s="1"/>
  <c r="ER7575" i="6"/>
  <c r="EP7576" i="6"/>
  <c r="EQ7576" i="6" s="1"/>
  <c r="ER7576" i="6"/>
  <c r="EP7577" i="6"/>
  <c r="EQ7577" i="6" s="1"/>
  <c r="ER7577" i="6"/>
  <c r="EP7578" i="6"/>
  <c r="EQ7578" i="6" s="1"/>
  <c r="ER7578" i="6"/>
  <c r="EP7579" i="6"/>
  <c r="EQ7579" i="6" s="1"/>
  <c r="ER7579" i="6"/>
  <c r="EP7580" i="6"/>
  <c r="EQ7580" i="6" s="1"/>
  <c r="ER7580" i="6"/>
  <c r="EP7581" i="6"/>
  <c r="EQ7581" i="6" s="1"/>
  <c r="ER7581" i="6"/>
  <c r="EP7582" i="6"/>
  <c r="EQ7582" i="6" s="1"/>
  <c r="ER7582" i="6"/>
  <c r="EP7583" i="6"/>
  <c r="EQ7583" i="6" s="1"/>
  <c r="ER7583" i="6"/>
  <c r="EP7584" i="6"/>
  <c r="EQ7584" i="6" s="1"/>
  <c r="ER7584" i="6"/>
  <c r="EP7585" i="6"/>
  <c r="EQ7585" i="6" s="1"/>
  <c r="ER7585" i="6"/>
  <c r="EP7586" i="6"/>
  <c r="EQ7586" i="6" s="1"/>
  <c r="ER7586" i="6"/>
  <c r="EP7587" i="6"/>
  <c r="EQ7587" i="6" s="1"/>
  <c r="ER7587" i="6"/>
  <c r="EP7588" i="6"/>
  <c r="EQ7588" i="6" s="1"/>
  <c r="ER7588" i="6"/>
  <c r="EP7589" i="6"/>
  <c r="EQ7589" i="6" s="1"/>
  <c r="ER7589" i="6"/>
  <c r="EP7590" i="6"/>
  <c r="EQ7590" i="6" s="1"/>
  <c r="ER7590" i="6"/>
  <c r="EP7591" i="6"/>
  <c r="EQ7591" i="6" s="1"/>
  <c r="ER7591" i="6"/>
  <c r="EP7592" i="6"/>
  <c r="EQ7592" i="6" s="1"/>
  <c r="ER7592" i="6"/>
  <c r="EP7593" i="6"/>
  <c r="EQ7593" i="6" s="1"/>
  <c r="ER7593" i="6"/>
  <c r="EP7594" i="6"/>
  <c r="EQ7594" i="6" s="1"/>
  <c r="ER7594" i="6"/>
  <c r="EP7595" i="6"/>
  <c r="EQ7595" i="6" s="1"/>
  <c r="ER7595" i="6"/>
  <c r="EP7596" i="6"/>
  <c r="EQ7596" i="6" s="1"/>
  <c r="ER7596" i="6"/>
  <c r="EP7597" i="6"/>
  <c r="EQ7597" i="6" s="1"/>
  <c r="ER7597" i="6"/>
  <c r="EP7598" i="6"/>
  <c r="EQ7598" i="6" s="1"/>
  <c r="ER7598" i="6"/>
  <c r="EP7599" i="6"/>
  <c r="EQ7599" i="6" s="1"/>
  <c r="ER7599" i="6"/>
  <c r="EP7600" i="6"/>
  <c r="EQ7600" i="6" s="1"/>
  <c r="ER7600" i="6"/>
  <c r="EP7601" i="6"/>
  <c r="EQ7601" i="6" s="1"/>
  <c r="ER7601" i="6"/>
  <c r="EP7602" i="6"/>
  <c r="EQ7602" i="6" s="1"/>
  <c r="ER7602" i="6"/>
  <c r="EP7603" i="6"/>
  <c r="EQ7603" i="6" s="1"/>
  <c r="ER7603" i="6"/>
  <c r="EP7604" i="6"/>
  <c r="EQ7604" i="6" s="1"/>
  <c r="ER7604" i="6"/>
  <c r="EP7605" i="6"/>
  <c r="EQ7605" i="6" s="1"/>
  <c r="ER7605" i="6"/>
  <c r="EP7606" i="6"/>
  <c r="EQ7606" i="6" s="1"/>
  <c r="ER7606" i="6"/>
  <c r="EP7607" i="6"/>
  <c r="EQ7607" i="6" s="1"/>
  <c r="ER7607" i="6"/>
  <c r="EP7608" i="6"/>
  <c r="EQ7608" i="6" s="1"/>
  <c r="ER7608" i="6"/>
  <c r="EP7609" i="6"/>
  <c r="EQ7609" i="6" s="1"/>
  <c r="ER7609" i="6"/>
  <c r="EP7610" i="6"/>
  <c r="EQ7610" i="6" s="1"/>
  <c r="ER7610" i="6"/>
  <c r="EP7611" i="6"/>
  <c r="EQ7611" i="6" s="1"/>
  <c r="ER7611" i="6"/>
  <c r="EP7612" i="6"/>
  <c r="EQ7612" i="6" s="1"/>
  <c r="ER7612" i="6"/>
  <c r="EP7613" i="6"/>
  <c r="EQ7613" i="6" s="1"/>
  <c r="ER7613" i="6"/>
  <c r="EP7614" i="6"/>
  <c r="EQ7614" i="6" s="1"/>
  <c r="ER7614" i="6"/>
  <c r="EP7615" i="6"/>
  <c r="EQ7615" i="6" s="1"/>
  <c r="ER7615" i="6"/>
  <c r="EP7616" i="6"/>
  <c r="EQ7616" i="6" s="1"/>
  <c r="ER7616" i="6"/>
  <c r="EP7617" i="6"/>
  <c r="EQ7617" i="6" s="1"/>
  <c r="ER7617" i="6"/>
  <c r="EP7618" i="6"/>
  <c r="EQ7618" i="6" s="1"/>
  <c r="ER7618" i="6"/>
  <c r="EP7619" i="6"/>
  <c r="EQ7619" i="6" s="1"/>
  <c r="ER7619" i="6"/>
  <c r="EP7620" i="6"/>
  <c r="EQ7620" i="6" s="1"/>
  <c r="ER7620" i="6"/>
  <c r="EP7621" i="6"/>
  <c r="EQ7621" i="6" s="1"/>
  <c r="ER7621" i="6"/>
  <c r="EP7622" i="6"/>
  <c r="EQ7622" i="6" s="1"/>
  <c r="ER7622" i="6"/>
  <c r="EP7623" i="6"/>
  <c r="EQ7623" i="6" s="1"/>
  <c r="ER7623" i="6"/>
  <c r="EP7624" i="6"/>
  <c r="EQ7624" i="6" s="1"/>
  <c r="ER7624" i="6"/>
  <c r="EP7625" i="6"/>
  <c r="EQ7625" i="6" s="1"/>
  <c r="ER7625" i="6"/>
  <c r="EP7626" i="6"/>
  <c r="EQ7626" i="6" s="1"/>
  <c r="ER7626" i="6"/>
  <c r="EP7627" i="6"/>
  <c r="EQ7627" i="6" s="1"/>
  <c r="ER7627" i="6"/>
  <c r="EP7628" i="6"/>
  <c r="EQ7628" i="6" s="1"/>
  <c r="ER7628" i="6"/>
  <c r="EP7629" i="6"/>
  <c r="EQ7629" i="6" s="1"/>
  <c r="ER7629" i="6"/>
  <c r="EP7630" i="6"/>
  <c r="EQ7630" i="6" s="1"/>
  <c r="ER7630" i="6"/>
  <c r="EP7631" i="6"/>
  <c r="EQ7631" i="6" s="1"/>
  <c r="ER7631" i="6"/>
  <c r="EP7632" i="6"/>
  <c r="EQ7632" i="6" s="1"/>
  <c r="ER7632" i="6"/>
  <c r="EP7633" i="6"/>
  <c r="EQ7633" i="6" s="1"/>
  <c r="ER7633" i="6"/>
  <c r="EP7634" i="6"/>
  <c r="EQ7634" i="6" s="1"/>
  <c r="ER7634" i="6"/>
  <c r="EP7635" i="6"/>
  <c r="EQ7635" i="6" s="1"/>
  <c r="ER7635" i="6"/>
  <c r="EP7636" i="6"/>
  <c r="EQ7636" i="6" s="1"/>
  <c r="ER7636" i="6"/>
  <c r="EP7637" i="6"/>
  <c r="EQ7637" i="6" s="1"/>
  <c r="ER7637" i="6"/>
  <c r="EP7638" i="6"/>
  <c r="EQ7638" i="6" s="1"/>
  <c r="ER7638" i="6"/>
  <c r="EP7639" i="6"/>
  <c r="EQ7639" i="6" s="1"/>
  <c r="ER7639" i="6"/>
  <c r="EP7640" i="6"/>
  <c r="EQ7640" i="6" s="1"/>
  <c r="ER7640" i="6"/>
  <c r="EP7641" i="6"/>
  <c r="EQ7641" i="6" s="1"/>
  <c r="ER7641" i="6"/>
  <c r="EP7642" i="6"/>
  <c r="EQ7642" i="6" s="1"/>
  <c r="ER7642" i="6"/>
  <c r="EP7643" i="6"/>
  <c r="EQ7643" i="6" s="1"/>
  <c r="ER7643" i="6"/>
  <c r="EP7644" i="6"/>
  <c r="EQ7644" i="6" s="1"/>
  <c r="ER7644" i="6"/>
  <c r="EP7645" i="6"/>
  <c r="EQ7645" i="6" s="1"/>
  <c r="ER7645" i="6"/>
  <c r="EP7646" i="6"/>
  <c r="EQ7646" i="6" s="1"/>
  <c r="ER7646" i="6"/>
  <c r="EP7647" i="6"/>
  <c r="EQ7647" i="6" s="1"/>
  <c r="ER7647" i="6"/>
  <c r="EP7648" i="6"/>
  <c r="EQ7648" i="6" s="1"/>
  <c r="ER7648" i="6"/>
  <c r="EP7649" i="6"/>
  <c r="EQ7649" i="6" s="1"/>
  <c r="ER7649" i="6"/>
  <c r="EP7650" i="6"/>
  <c r="EQ7650" i="6" s="1"/>
  <c r="ER7650" i="6"/>
  <c r="EP7651" i="6"/>
  <c r="EQ7651" i="6" s="1"/>
  <c r="ER7651" i="6"/>
  <c r="EP7652" i="6"/>
  <c r="EQ7652" i="6" s="1"/>
  <c r="ER7652" i="6"/>
  <c r="EP7653" i="6"/>
  <c r="EQ7653" i="6" s="1"/>
  <c r="ER7653" i="6"/>
  <c r="EP7654" i="6"/>
  <c r="EQ7654" i="6" s="1"/>
  <c r="ER7654" i="6"/>
  <c r="EP7655" i="6"/>
  <c r="EQ7655" i="6" s="1"/>
  <c r="ER7655" i="6"/>
  <c r="EP7656" i="6"/>
  <c r="EQ7656" i="6" s="1"/>
  <c r="ER7656" i="6"/>
  <c r="EP7657" i="6"/>
  <c r="EQ7657" i="6" s="1"/>
  <c r="ER7657" i="6"/>
  <c r="EP7658" i="6"/>
  <c r="EQ7658" i="6" s="1"/>
  <c r="ER7658" i="6"/>
  <c r="EP7659" i="6"/>
  <c r="EQ7659" i="6" s="1"/>
  <c r="ER7659" i="6"/>
  <c r="EP7660" i="6"/>
  <c r="EQ7660" i="6" s="1"/>
  <c r="ER7660" i="6"/>
  <c r="EP7661" i="6"/>
  <c r="EQ7661" i="6" s="1"/>
  <c r="ER7661" i="6"/>
  <c r="EP7662" i="6"/>
  <c r="EQ7662" i="6" s="1"/>
  <c r="ER7662" i="6"/>
  <c r="EP7663" i="6"/>
  <c r="EQ7663" i="6" s="1"/>
  <c r="ER7663" i="6"/>
  <c r="EP7664" i="6"/>
  <c r="EQ7664" i="6" s="1"/>
  <c r="ER7664" i="6"/>
  <c r="EP7665" i="6"/>
  <c r="EQ7665" i="6" s="1"/>
  <c r="ER7665" i="6"/>
  <c r="EP7666" i="6"/>
  <c r="EQ7666" i="6" s="1"/>
  <c r="ER7666" i="6"/>
  <c r="EP7667" i="6"/>
  <c r="EQ7667" i="6" s="1"/>
  <c r="ER7667" i="6"/>
  <c r="EP7668" i="6"/>
  <c r="EQ7668" i="6" s="1"/>
  <c r="ER7668" i="6"/>
  <c r="EP7669" i="6"/>
  <c r="EQ7669" i="6" s="1"/>
  <c r="ER7669" i="6"/>
  <c r="EP7670" i="6"/>
  <c r="EQ7670" i="6" s="1"/>
  <c r="ER7670" i="6"/>
  <c r="EP7671" i="6"/>
  <c r="EQ7671" i="6" s="1"/>
  <c r="ER7671" i="6"/>
  <c r="EP7672" i="6"/>
  <c r="EQ7672" i="6" s="1"/>
  <c r="ER7672" i="6"/>
  <c r="EP7673" i="6"/>
  <c r="EQ7673" i="6" s="1"/>
  <c r="ER7673" i="6"/>
  <c r="EP7674" i="6"/>
  <c r="EQ7674" i="6" s="1"/>
  <c r="ER7674" i="6"/>
  <c r="EP7675" i="6"/>
  <c r="EQ7675" i="6" s="1"/>
  <c r="ER7675" i="6"/>
  <c r="EP7676" i="6"/>
  <c r="EQ7676" i="6" s="1"/>
  <c r="ER7676" i="6"/>
  <c r="EP7677" i="6"/>
  <c r="EQ7677" i="6" s="1"/>
  <c r="ER7677" i="6"/>
  <c r="EP7678" i="6"/>
  <c r="EQ7678" i="6" s="1"/>
  <c r="ER7678" i="6"/>
  <c r="EP7679" i="6"/>
  <c r="EQ7679" i="6" s="1"/>
  <c r="ER7679" i="6"/>
  <c r="EP7680" i="6"/>
  <c r="EQ7680" i="6" s="1"/>
  <c r="ER7680" i="6"/>
  <c r="EP7681" i="6"/>
  <c r="EQ7681" i="6" s="1"/>
  <c r="ER7681" i="6"/>
  <c r="EP7682" i="6"/>
  <c r="EQ7682" i="6" s="1"/>
  <c r="ER7682" i="6"/>
  <c r="EP7683" i="6"/>
  <c r="EQ7683" i="6" s="1"/>
  <c r="ER7683" i="6"/>
  <c r="EP7684" i="6"/>
  <c r="EQ7684" i="6" s="1"/>
  <c r="ER7684" i="6"/>
  <c r="EP7685" i="6"/>
  <c r="EQ7685" i="6" s="1"/>
  <c r="ER7685" i="6"/>
  <c r="EP7686" i="6"/>
  <c r="EQ7686" i="6" s="1"/>
  <c r="ER7686" i="6"/>
  <c r="EP7687" i="6"/>
  <c r="EQ7687" i="6" s="1"/>
  <c r="ER7687" i="6"/>
  <c r="EP7688" i="6"/>
  <c r="EQ7688" i="6" s="1"/>
  <c r="ER7688" i="6"/>
  <c r="EP7689" i="6"/>
  <c r="EQ7689" i="6" s="1"/>
  <c r="ER7689" i="6"/>
  <c r="EP7690" i="6"/>
  <c r="EQ7690" i="6" s="1"/>
  <c r="ER7690" i="6"/>
  <c r="EP7691" i="6"/>
  <c r="EQ7691" i="6" s="1"/>
  <c r="ER7691" i="6"/>
  <c r="EP7692" i="6"/>
  <c r="EQ7692" i="6" s="1"/>
  <c r="ER7692" i="6"/>
  <c r="EP7693" i="6"/>
  <c r="EQ7693" i="6" s="1"/>
  <c r="ER7693" i="6"/>
  <c r="EP7694" i="6"/>
  <c r="EQ7694" i="6" s="1"/>
  <c r="ER7694" i="6"/>
  <c r="EP7695" i="6"/>
  <c r="EQ7695" i="6" s="1"/>
  <c r="ER7695" i="6"/>
  <c r="EP7696" i="6"/>
  <c r="EQ7696" i="6" s="1"/>
  <c r="ER7696" i="6"/>
  <c r="EP7697" i="6"/>
  <c r="EQ7697" i="6" s="1"/>
  <c r="ER7697" i="6"/>
  <c r="EP7698" i="6"/>
  <c r="EQ7698" i="6" s="1"/>
  <c r="ER7698" i="6"/>
  <c r="EP7699" i="6"/>
  <c r="EQ7699" i="6" s="1"/>
  <c r="ER7699" i="6"/>
  <c r="EP7700" i="6"/>
  <c r="EQ7700" i="6" s="1"/>
  <c r="ER7700" i="6"/>
  <c r="EP7701" i="6"/>
  <c r="EQ7701" i="6" s="1"/>
  <c r="ER7701" i="6"/>
  <c r="EP7702" i="6"/>
  <c r="EQ7702" i="6" s="1"/>
  <c r="ER7702" i="6"/>
  <c r="EP7703" i="6"/>
  <c r="EQ7703" i="6" s="1"/>
  <c r="ER7703" i="6"/>
  <c r="EP7704" i="6"/>
  <c r="EQ7704" i="6" s="1"/>
  <c r="ER7704" i="6"/>
  <c r="EP7705" i="6"/>
  <c r="EQ7705" i="6" s="1"/>
  <c r="ER7705" i="6"/>
  <c r="EP7706" i="6"/>
  <c r="EQ7706" i="6" s="1"/>
  <c r="ER7706" i="6"/>
  <c r="EP7707" i="6"/>
  <c r="EQ7707" i="6" s="1"/>
  <c r="ER7707" i="6"/>
  <c r="EP7708" i="6"/>
  <c r="EQ7708" i="6" s="1"/>
  <c r="ER7708" i="6"/>
  <c r="EP7709" i="6"/>
  <c r="EQ7709" i="6" s="1"/>
  <c r="ER7709" i="6"/>
  <c r="EP7710" i="6"/>
  <c r="EQ7710" i="6" s="1"/>
  <c r="ER7710" i="6"/>
  <c r="EP7711" i="6"/>
  <c r="EQ7711" i="6" s="1"/>
  <c r="ER7711" i="6"/>
  <c r="EP7712" i="6"/>
  <c r="EQ7712" i="6" s="1"/>
  <c r="ER7712" i="6"/>
  <c r="EP7713" i="6"/>
  <c r="EQ7713" i="6" s="1"/>
  <c r="ER7713" i="6"/>
  <c r="EP7714" i="6"/>
  <c r="EQ7714" i="6" s="1"/>
  <c r="ER7714" i="6"/>
  <c r="EP7715" i="6"/>
  <c r="EQ7715" i="6" s="1"/>
  <c r="ER7715" i="6"/>
  <c r="EP7716" i="6"/>
  <c r="EQ7716" i="6" s="1"/>
  <c r="ER7716" i="6"/>
  <c r="EP7717" i="6"/>
  <c r="EQ7717" i="6" s="1"/>
  <c r="ER7717" i="6"/>
  <c r="EP7718" i="6"/>
  <c r="EQ7718" i="6" s="1"/>
  <c r="ER7718" i="6"/>
  <c r="EP7719" i="6"/>
  <c r="EQ7719" i="6" s="1"/>
  <c r="ER7719" i="6"/>
  <c r="EP7720" i="6"/>
  <c r="EQ7720" i="6" s="1"/>
  <c r="ER7720" i="6"/>
  <c r="EP7721" i="6"/>
  <c r="EQ7721" i="6" s="1"/>
  <c r="ER7721" i="6"/>
  <c r="EP7722" i="6"/>
  <c r="EQ7722" i="6" s="1"/>
  <c r="ER7722" i="6"/>
  <c r="EP7723" i="6"/>
  <c r="EQ7723" i="6" s="1"/>
  <c r="ER7723" i="6"/>
  <c r="EP7724" i="6"/>
  <c r="EQ7724" i="6" s="1"/>
  <c r="ER7724" i="6"/>
  <c r="EP7725" i="6"/>
  <c r="EQ7725" i="6" s="1"/>
  <c r="ER7725" i="6"/>
  <c r="EP7726" i="6"/>
  <c r="EQ7726" i="6" s="1"/>
  <c r="ER7726" i="6"/>
  <c r="EP7727" i="6"/>
  <c r="EQ7727" i="6" s="1"/>
  <c r="ER7727" i="6"/>
  <c r="EP7728" i="6"/>
  <c r="EQ7728" i="6" s="1"/>
  <c r="ER7728" i="6"/>
  <c r="EP7729" i="6"/>
  <c r="EQ7729" i="6" s="1"/>
  <c r="ER7729" i="6"/>
  <c r="EP7730" i="6"/>
  <c r="EQ7730" i="6" s="1"/>
  <c r="ER7730" i="6"/>
  <c r="EP7731" i="6"/>
  <c r="EQ7731" i="6" s="1"/>
  <c r="ER7731" i="6"/>
  <c r="EP7732" i="6"/>
  <c r="EQ7732" i="6" s="1"/>
  <c r="ER7732" i="6"/>
  <c r="EP7733" i="6"/>
  <c r="EQ7733" i="6" s="1"/>
  <c r="ER7733" i="6"/>
  <c r="EP7734" i="6"/>
  <c r="EQ7734" i="6" s="1"/>
  <c r="ER7734" i="6"/>
  <c r="EP7735" i="6"/>
  <c r="EQ7735" i="6" s="1"/>
  <c r="ER7735" i="6"/>
  <c r="EP7736" i="6"/>
  <c r="EQ7736" i="6" s="1"/>
  <c r="ER7736" i="6"/>
  <c r="EP7737" i="6"/>
  <c r="EQ7737" i="6" s="1"/>
  <c r="ER7737" i="6"/>
  <c r="EP7738" i="6"/>
  <c r="EQ7738" i="6" s="1"/>
  <c r="ER7738" i="6"/>
  <c r="EP7739" i="6"/>
  <c r="EQ7739" i="6" s="1"/>
  <c r="ER7739" i="6"/>
  <c r="EP7740" i="6"/>
  <c r="EQ7740" i="6" s="1"/>
  <c r="ER7740" i="6"/>
  <c r="EP7741" i="6"/>
  <c r="EQ7741" i="6" s="1"/>
  <c r="ER7741" i="6"/>
  <c r="EP7742" i="6"/>
  <c r="EQ7742" i="6" s="1"/>
  <c r="ER7742" i="6"/>
  <c r="EP7743" i="6"/>
  <c r="EQ7743" i="6" s="1"/>
  <c r="ER7743" i="6"/>
  <c r="EP7744" i="6"/>
  <c r="EQ7744" i="6" s="1"/>
  <c r="ER7744" i="6"/>
  <c r="EP7745" i="6"/>
  <c r="EQ7745" i="6" s="1"/>
  <c r="ER7745" i="6"/>
  <c r="EP7746" i="6"/>
  <c r="EQ7746" i="6" s="1"/>
  <c r="ER7746" i="6"/>
  <c r="EP7747" i="6"/>
  <c r="EQ7747" i="6" s="1"/>
  <c r="ER7747" i="6"/>
  <c r="EP7748" i="6"/>
  <c r="EQ7748" i="6" s="1"/>
  <c r="ER7748" i="6"/>
  <c r="EP7749" i="6"/>
  <c r="EQ7749" i="6" s="1"/>
  <c r="ER7749" i="6"/>
  <c r="EP7750" i="6"/>
  <c r="EQ7750" i="6" s="1"/>
  <c r="ER7750" i="6"/>
  <c r="EP7751" i="6"/>
  <c r="EQ7751" i="6" s="1"/>
  <c r="ER7751" i="6"/>
  <c r="EP7752" i="6"/>
  <c r="EQ7752" i="6" s="1"/>
  <c r="ER7752" i="6"/>
  <c r="EP7753" i="6"/>
  <c r="EQ7753" i="6" s="1"/>
  <c r="ER7753" i="6"/>
  <c r="EP7754" i="6"/>
  <c r="EQ7754" i="6" s="1"/>
  <c r="ER7754" i="6"/>
  <c r="EP7755" i="6"/>
  <c r="EQ7755" i="6" s="1"/>
  <c r="ER7755" i="6"/>
  <c r="EP7756" i="6"/>
  <c r="EQ7756" i="6" s="1"/>
  <c r="ER7756" i="6"/>
  <c r="EP7757" i="6"/>
  <c r="EQ7757" i="6" s="1"/>
  <c r="ER7757" i="6"/>
  <c r="EP7758" i="6"/>
  <c r="EQ7758" i="6" s="1"/>
  <c r="ER7758" i="6"/>
  <c r="EP7759" i="6"/>
  <c r="EQ7759" i="6" s="1"/>
  <c r="ER7759" i="6"/>
  <c r="EP7760" i="6"/>
  <c r="EQ7760" i="6" s="1"/>
  <c r="ER7760" i="6"/>
  <c r="EP7761" i="6"/>
  <c r="EQ7761" i="6" s="1"/>
  <c r="ER7761" i="6"/>
  <c r="EP7762" i="6"/>
  <c r="EQ7762" i="6" s="1"/>
  <c r="ER7762" i="6"/>
  <c r="EP7763" i="6"/>
  <c r="EQ7763" i="6" s="1"/>
  <c r="ER7763" i="6"/>
  <c r="EP7764" i="6"/>
  <c r="EQ7764" i="6" s="1"/>
  <c r="ER7764" i="6"/>
  <c r="EP7765" i="6"/>
  <c r="EQ7765" i="6" s="1"/>
  <c r="ER7765" i="6"/>
  <c r="EP7766" i="6"/>
  <c r="EQ7766" i="6" s="1"/>
  <c r="ER7766" i="6"/>
  <c r="EP7767" i="6"/>
  <c r="EQ7767" i="6" s="1"/>
  <c r="ER7767" i="6"/>
  <c r="EP7768" i="6"/>
  <c r="EQ7768" i="6" s="1"/>
  <c r="ER7768" i="6"/>
  <c r="EP7769" i="6"/>
  <c r="EQ7769" i="6" s="1"/>
  <c r="ER7769" i="6"/>
  <c r="EP7770" i="6"/>
  <c r="EQ7770" i="6" s="1"/>
  <c r="ER7770" i="6"/>
  <c r="EP7771" i="6"/>
  <c r="EQ7771" i="6" s="1"/>
  <c r="ER7771" i="6"/>
  <c r="EP7772" i="6"/>
  <c r="EQ7772" i="6" s="1"/>
  <c r="ER7772" i="6"/>
  <c r="EP7773" i="6"/>
  <c r="EQ7773" i="6" s="1"/>
  <c r="ER7773" i="6"/>
  <c r="EP7774" i="6"/>
  <c r="EQ7774" i="6" s="1"/>
  <c r="ER7774" i="6"/>
  <c r="EP7775" i="6"/>
  <c r="EQ7775" i="6" s="1"/>
  <c r="ER7775" i="6"/>
  <c r="EP7776" i="6"/>
  <c r="EQ7776" i="6" s="1"/>
  <c r="ER7776" i="6"/>
  <c r="EP7777" i="6"/>
  <c r="EQ7777" i="6" s="1"/>
  <c r="ER7777" i="6"/>
  <c r="EP7778" i="6"/>
  <c r="EQ7778" i="6" s="1"/>
  <c r="ER7778" i="6"/>
  <c r="EP7779" i="6"/>
  <c r="EQ7779" i="6" s="1"/>
  <c r="ER7779" i="6"/>
  <c r="EP7780" i="6"/>
  <c r="EQ7780" i="6" s="1"/>
  <c r="ER7780" i="6"/>
  <c r="EP7781" i="6"/>
  <c r="EQ7781" i="6" s="1"/>
  <c r="ER7781" i="6"/>
  <c r="EP7782" i="6"/>
  <c r="EQ7782" i="6" s="1"/>
  <c r="ER7782" i="6"/>
  <c r="EP7783" i="6"/>
  <c r="EQ7783" i="6" s="1"/>
  <c r="ER7783" i="6"/>
  <c r="EP7784" i="6"/>
  <c r="EQ7784" i="6" s="1"/>
  <c r="ER7784" i="6"/>
  <c r="EP7785" i="6"/>
  <c r="EQ7785" i="6" s="1"/>
  <c r="ER7785" i="6"/>
  <c r="EP7786" i="6"/>
  <c r="EQ7786" i="6" s="1"/>
  <c r="ER7786" i="6"/>
  <c r="EP7787" i="6"/>
  <c r="EQ7787" i="6" s="1"/>
  <c r="ER7787" i="6"/>
  <c r="EP7788" i="6"/>
  <c r="EQ7788" i="6" s="1"/>
  <c r="ER7788" i="6"/>
  <c r="EP7789" i="6"/>
  <c r="EQ7789" i="6" s="1"/>
  <c r="ER7789" i="6"/>
  <c r="EP7790" i="6"/>
  <c r="EQ7790" i="6" s="1"/>
  <c r="ER7790" i="6"/>
  <c r="EP7791" i="6"/>
  <c r="EQ7791" i="6" s="1"/>
  <c r="ER7791" i="6"/>
  <c r="EP7792" i="6"/>
  <c r="EQ7792" i="6" s="1"/>
  <c r="ER7792" i="6"/>
  <c r="EP7793" i="6"/>
  <c r="EQ7793" i="6" s="1"/>
  <c r="ER7793" i="6"/>
  <c r="EP7794" i="6"/>
  <c r="EQ7794" i="6" s="1"/>
  <c r="ER7794" i="6"/>
  <c r="EP7795" i="6"/>
  <c r="EQ7795" i="6" s="1"/>
  <c r="ER7795" i="6"/>
  <c r="EP7796" i="6"/>
  <c r="EQ7796" i="6" s="1"/>
  <c r="ER7796" i="6"/>
  <c r="EP7797" i="6"/>
  <c r="EQ7797" i="6" s="1"/>
  <c r="ER7797" i="6"/>
  <c r="EP7798" i="6"/>
  <c r="EQ7798" i="6" s="1"/>
  <c r="ER7798" i="6"/>
  <c r="EP7799" i="6"/>
  <c r="EQ7799" i="6" s="1"/>
  <c r="ER7799" i="6"/>
  <c r="EP7800" i="6"/>
  <c r="EQ7800" i="6" s="1"/>
  <c r="ER7800" i="6"/>
  <c r="EP7801" i="6"/>
  <c r="EQ7801" i="6" s="1"/>
  <c r="ER7801" i="6"/>
  <c r="EP7802" i="6"/>
  <c r="EQ7802" i="6" s="1"/>
  <c r="ER7802" i="6"/>
  <c r="EP7803" i="6"/>
  <c r="EQ7803" i="6" s="1"/>
  <c r="ER7803" i="6"/>
  <c r="EP7804" i="6"/>
  <c r="EQ7804" i="6" s="1"/>
  <c r="ER7804" i="6"/>
  <c r="EP7805" i="6"/>
  <c r="EQ7805" i="6" s="1"/>
  <c r="ER7805" i="6"/>
  <c r="EP7806" i="6"/>
  <c r="EQ7806" i="6" s="1"/>
  <c r="ER7806" i="6"/>
  <c r="EP7807" i="6"/>
  <c r="EQ7807" i="6" s="1"/>
  <c r="ER7807" i="6"/>
  <c r="EP7808" i="6"/>
  <c r="EQ7808" i="6" s="1"/>
  <c r="ER7808" i="6"/>
  <c r="EP7809" i="6"/>
  <c r="EQ7809" i="6" s="1"/>
  <c r="ER7809" i="6"/>
  <c r="EP7810" i="6"/>
  <c r="EQ7810" i="6" s="1"/>
  <c r="ER7810" i="6"/>
  <c r="EP7811" i="6"/>
  <c r="EQ7811" i="6" s="1"/>
  <c r="ER7811" i="6"/>
  <c r="EP7812" i="6"/>
  <c r="EQ7812" i="6" s="1"/>
  <c r="ER7812" i="6"/>
  <c r="EP7813" i="6"/>
  <c r="EQ7813" i="6" s="1"/>
  <c r="ER7813" i="6"/>
  <c r="EP7814" i="6"/>
  <c r="EQ7814" i="6" s="1"/>
  <c r="ER7814" i="6"/>
  <c r="EP7815" i="6"/>
  <c r="EQ7815" i="6" s="1"/>
  <c r="ER7815" i="6"/>
  <c r="EP7816" i="6"/>
  <c r="EQ7816" i="6" s="1"/>
  <c r="ER7816" i="6"/>
  <c r="EP7817" i="6"/>
  <c r="EQ7817" i="6" s="1"/>
  <c r="ER7817" i="6"/>
  <c r="EP7818" i="6"/>
  <c r="EQ7818" i="6" s="1"/>
  <c r="ER7818" i="6"/>
  <c r="EP7819" i="6"/>
  <c r="EQ7819" i="6" s="1"/>
  <c r="ER7819" i="6"/>
  <c r="EP7820" i="6"/>
  <c r="EQ7820" i="6" s="1"/>
  <c r="ER7820" i="6"/>
  <c r="EP7821" i="6"/>
  <c r="EQ7821" i="6" s="1"/>
  <c r="ER7821" i="6"/>
  <c r="EP7822" i="6"/>
  <c r="EQ7822" i="6" s="1"/>
  <c r="ER7822" i="6"/>
  <c r="EP7823" i="6"/>
  <c r="EQ7823" i="6" s="1"/>
  <c r="ER7823" i="6"/>
  <c r="EP7824" i="6"/>
  <c r="EQ7824" i="6" s="1"/>
  <c r="ER7824" i="6"/>
  <c r="EP7825" i="6"/>
  <c r="EQ7825" i="6" s="1"/>
  <c r="ER7825" i="6"/>
  <c r="EP7826" i="6"/>
  <c r="EQ7826" i="6" s="1"/>
  <c r="ER7826" i="6"/>
  <c r="EP7827" i="6"/>
  <c r="EQ7827" i="6" s="1"/>
  <c r="ER7827" i="6"/>
  <c r="EP7828" i="6"/>
  <c r="EQ7828" i="6" s="1"/>
  <c r="ER7828" i="6"/>
  <c r="EP7829" i="6"/>
  <c r="EQ7829" i="6" s="1"/>
  <c r="ER7829" i="6"/>
  <c r="EP7830" i="6"/>
  <c r="EQ7830" i="6" s="1"/>
  <c r="ER7830" i="6"/>
  <c r="EP7831" i="6"/>
  <c r="EQ7831" i="6" s="1"/>
  <c r="ER7831" i="6"/>
  <c r="EP7832" i="6"/>
  <c r="EQ7832" i="6" s="1"/>
  <c r="ER7832" i="6"/>
  <c r="EP7833" i="6"/>
  <c r="EQ7833" i="6" s="1"/>
  <c r="ER7833" i="6"/>
  <c r="EP7834" i="6"/>
  <c r="EQ7834" i="6" s="1"/>
  <c r="ER7834" i="6"/>
  <c r="EP7835" i="6"/>
  <c r="EQ7835" i="6" s="1"/>
  <c r="ER7835" i="6"/>
  <c r="EP7836" i="6"/>
  <c r="EQ7836" i="6" s="1"/>
  <c r="ER7836" i="6"/>
  <c r="EP7837" i="6"/>
  <c r="EQ7837" i="6" s="1"/>
  <c r="ER7837" i="6"/>
  <c r="EP7838" i="6"/>
  <c r="EQ7838" i="6" s="1"/>
  <c r="ER7838" i="6"/>
  <c r="EP7839" i="6"/>
  <c r="EQ7839" i="6" s="1"/>
  <c r="ER7839" i="6"/>
  <c r="EP7840" i="6"/>
  <c r="EQ7840" i="6" s="1"/>
  <c r="ER7840" i="6"/>
  <c r="EP7841" i="6"/>
  <c r="EQ7841" i="6" s="1"/>
  <c r="ER7841" i="6"/>
  <c r="EP7842" i="6"/>
  <c r="EQ7842" i="6" s="1"/>
  <c r="ER7842" i="6"/>
  <c r="EP7843" i="6"/>
  <c r="EQ7843" i="6" s="1"/>
  <c r="ER7843" i="6"/>
  <c r="EP7844" i="6"/>
  <c r="EQ7844" i="6" s="1"/>
  <c r="ER7844" i="6"/>
  <c r="EP7845" i="6"/>
  <c r="EQ7845" i="6" s="1"/>
  <c r="ER7845" i="6"/>
  <c r="EP7846" i="6"/>
  <c r="EQ7846" i="6" s="1"/>
  <c r="ER7846" i="6"/>
  <c r="EP7847" i="6"/>
  <c r="EQ7847" i="6" s="1"/>
  <c r="ER7847" i="6"/>
  <c r="EP7848" i="6"/>
  <c r="EQ7848" i="6" s="1"/>
  <c r="ER7848" i="6"/>
  <c r="EP7849" i="6"/>
  <c r="EQ7849" i="6" s="1"/>
  <c r="ER7849" i="6"/>
  <c r="EP7850" i="6"/>
  <c r="EQ7850" i="6" s="1"/>
  <c r="ER7850" i="6"/>
  <c r="EP7851" i="6"/>
  <c r="EQ7851" i="6" s="1"/>
  <c r="ER7851" i="6"/>
  <c r="EP7852" i="6"/>
  <c r="EQ7852" i="6" s="1"/>
  <c r="ER7852" i="6"/>
  <c r="EP7853" i="6"/>
  <c r="EQ7853" i="6" s="1"/>
  <c r="ER7853" i="6"/>
  <c r="EP7854" i="6"/>
  <c r="EQ7854" i="6" s="1"/>
  <c r="ER7854" i="6"/>
  <c r="EP7855" i="6"/>
  <c r="EQ7855" i="6" s="1"/>
  <c r="ER7855" i="6"/>
  <c r="EP7856" i="6"/>
  <c r="EQ7856" i="6" s="1"/>
  <c r="ER7856" i="6"/>
  <c r="EP7857" i="6"/>
  <c r="EQ7857" i="6" s="1"/>
  <c r="ER7857" i="6"/>
  <c r="EP7858" i="6"/>
  <c r="EQ7858" i="6" s="1"/>
  <c r="ER7858" i="6"/>
  <c r="EP7859" i="6"/>
  <c r="EQ7859" i="6" s="1"/>
  <c r="ER7859" i="6"/>
  <c r="EP7860" i="6"/>
  <c r="EQ7860" i="6" s="1"/>
  <c r="ER7860" i="6"/>
  <c r="EP7861" i="6"/>
  <c r="EQ7861" i="6" s="1"/>
  <c r="ER7861" i="6"/>
  <c r="EP7862" i="6"/>
  <c r="EQ7862" i="6" s="1"/>
  <c r="ER7862" i="6"/>
  <c r="EP7863" i="6"/>
  <c r="EQ7863" i="6" s="1"/>
  <c r="ER7863" i="6"/>
  <c r="EP7864" i="6"/>
  <c r="EQ7864" i="6" s="1"/>
  <c r="ER7864" i="6"/>
  <c r="EP7865" i="6"/>
  <c r="EQ7865" i="6" s="1"/>
  <c r="ER7865" i="6"/>
  <c r="EP7866" i="6"/>
  <c r="EQ7866" i="6" s="1"/>
  <c r="ER7866" i="6"/>
  <c r="EP7867" i="6"/>
  <c r="EQ7867" i="6" s="1"/>
  <c r="ER7867" i="6"/>
  <c r="EP7868" i="6"/>
  <c r="EQ7868" i="6" s="1"/>
  <c r="ER7868" i="6"/>
  <c r="EP7869" i="6"/>
  <c r="EQ7869" i="6" s="1"/>
  <c r="ER7869" i="6"/>
  <c r="EP7870" i="6"/>
  <c r="EQ7870" i="6" s="1"/>
  <c r="ER7870" i="6"/>
  <c r="EP7871" i="6"/>
  <c r="EQ7871" i="6" s="1"/>
  <c r="ER7871" i="6"/>
  <c r="EP7872" i="6"/>
  <c r="EQ7872" i="6" s="1"/>
  <c r="ER7872" i="6"/>
  <c r="EP7873" i="6"/>
  <c r="EQ7873" i="6" s="1"/>
  <c r="ER7873" i="6"/>
  <c r="EP7874" i="6"/>
  <c r="EQ7874" i="6" s="1"/>
  <c r="ER7874" i="6"/>
  <c r="EP7875" i="6"/>
  <c r="EQ7875" i="6" s="1"/>
  <c r="ER7875" i="6"/>
  <c r="EP7876" i="6"/>
  <c r="EQ7876" i="6" s="1"/>
  <c r="ER7876" i="6"/>
  <c r="EP7877" i="6"/>
  <c r="EQ7877" i="6" s="1"/>
  <c r="ER7877" i="6"/>
  <c r="EP7878" i="6"/>
  <c r="EQ7878" i="6" s="1"/>
  <c r="ER7878" i="6"/>
  <c r="EP7879" i="6"/>
  <c r="EQ7879" i="6" s="1"/>
  <c r="ER7879" i="6"/>
  <c r="EP7880" i="6"/>
  <c r="EQ7880" i="6" s="1"/>
  <c r="ER7880" i="6"/>
  <c r="EP7881" i="6"/>
  <c r="EQ7881" i="6" s="1"/>
  <c r="ER7881" i="6"/>
  <c r="EP7882" i="6"/>
  <c r="EQ7882" i="6" s="1"/>
  <c r="ER7882" i="6"/>
  <c r="EP7883" i="6"/>
  <c r="EQ7883" i="6" s="1"/>
  <c r="ER7883" i="6"/>
  <c r="EP7884" i="6"/>
  <c r="EQ7884" i="6" s="1"/>
  <c r="ER7884" i="6"/>
  <c r="EP7885" i="6"/>
  <c r="EQ7885" i="6" s="1"/>
  <c r="ER7885" i="6"/>
  <c r="EP7886" i="6"/>
  <c r="EQ7886" i="6" s="1"/>
  <c r="ER7886" i="6"/>
  <c r="EP7887" i="6"/>
  <c r="EQ7887" i="6" s="1"/>
  <c r="ER7887" i="6"/>
  <c r="EP7888" i="6"/>
  <c r="EQ7888" i="6" s="1"/>
  <c r="ER7888" i="6"/>
  <c r="EP7889" i="6"/>
  <c r="EQ7889" i="6" s="1"/>
  <c r="ER7889" i="6"/>
  <c r="EP7890" i="6"/>
  <c r="EQ7890" i="6" s="1"/>
  <c r="ER7890" i="6"/>
  <c r="EP7891" i="6"/>
  <c r="EQ7891" i="6" s="1"/>
  <c r="ER7891" i="6"/>
  <c r="EP7892" i="6"/>
  <c r="EQ7892" i="6" s="1"/>
  <c r="ER7892" i="6"/>
  <c r="EP7893" i="6"/>
  <c r="EQ7893" i="6" s="1"/>
  <c r="ER7893" i="6"/>
  <c r="EP7894" i="6"/>
  <c r="EQ7894" i="6" s="1"/>
  <c r="ER7894" i="6"/>
  <c r="EP7895" i="6"/>
  <c r="EQ7895" i="6" s="1"/>
  <c r="ER7895" i="6"/>
  <c r="EP7896" i="6"/>
  <c r="EQ7896" i="6" s="1"/>
  <c r="ER7896" i="6"/>
  <c r="EP7897" i="6"/>
  <c r="EQ7897" i="6" s="1"/>
  <c r="ER7897" i="6"/>
  <c r="EP7898" i="6"/>
  <c r="EQ7898" i="6" s="1"/>
  <c r="ER7898" i="6"/>
  <c r="EP7899" i="6"/>
  <c r="EQ7899" i="6" s="1"/>
  <c r="ER7899" i="6"/>
  <c r="EP7900" i="6"/>
  <c r="EQ7900" i="6" s="1"/>
  <c r="ER7900" i="6"/>
  <c r="EP7901" i="6"/>
  <c r="EQ7901" i="6" s="1"/>
  <c r="ER7901" i="6"/>
  <c r="EP7902" i="6"/>
  <c r="EQ7902" i="6" s="1"/>
  <c r="ER7902" i="6"/>
  <c r="EP7903" i="6"/>
  <c r="EQ7903" i="6" s="1"/>
  <c r="ER7903" i="6"/>
  <c r="EP7904" i="6"/>
  <c r="EQ7904" i="6" s="1"/>
  <c r="ER7904" i="6"/>
  <c r="EP7905" i="6"/>
  <c r="EQ7905" i="6" s="1"/>
  <c r="ER7905" i="6"/>
  <c r="EP7906" i="6"/>
  <c r="EQ7906" i="6" s="1"/>
  <c r="ER7906" i="6"/>
  <c r="EP7907" i="6"/>
  <c r="EQ7907" i="6" s="1"/>
  <c r="ER7907" i="6"/>
  <c r="EP7908" i="6"/>
  <c r="EQ7908" i="6" s="1"/>
  <c r="ER7908" i="6"/>
  <c r="EP7909" i="6"/>
  <c r="EQ7909" i="6" s="1"/>
  <c r="ER7909" i="6"/>
  <c r="EP7910" i="6"/>
  <c r="EQ7910" i="6" s="1"/>
  <c r="ER7910" i="6"/>
  <c r="EP7911" i="6"/>
  <c r="EQ7911" i="6" s="1"/>
  <c r="ER7911" i="6"/>
  <c r="EP7912" i="6"/>
  <c r="EQ7912" i="6" s="1"/>
  <c r="ER7912" i="6"/>
  <c r="EP7913" i="6"/>
  <c r="EQ7913" i="6" s="1"/>
  <c r="ER7913" i="6"/>
  <c r="EP7914" i="6"/>
  <c r="EQ7914" i="6" s="1"/>
  <c r="ER7914" i="6"/>
  <c r="EP7915" i="6"/>
  <c r="EQ7915" i="6" s="1"/>
  <c r="ER7915" i="6"/>
  <c r="EP7916" i="6"/>
  <c r="EQ7916" i="6" s="1"/>
  <c r="ER7916" i="6"/>
  <c r="EP7917" i="6"/>
  <c r="EQ7917" i="6" s="1"/>
  <c r="ER7917" i="6"/>
  <c r="EP7918" i="6"/>
  <c r="EQ7918" i="6" s="1"/>
  <c r="ER7918" i="6"/>
  <c r="EP7919" i="6"/>
  <c r="EQ7919" i="6" s="1"/>
  <c r="ER7919" i="6"/>
  <c r="EP7920" i="6"/>
  <c r="EQ7920" i="6" s="1"/>
  <c r="ER7920" i="6"/>
  <c r="EP7921" i="6"/>
  <c r="EQ7921" i="6" s="1"/>
  <c r="ER7921" i="6"/>
  <c r="EP7922" i="6"/>
  <c r="EQ7922" i="6" s="1"/>
  <c r="ER7922" i="6"/>
  <c r="EP7923" i="6"/>
  <c r="EQ7923" i="6" s="1"/>
  <c r="ER7923" i="6"/>
  <c r="EP7924" i="6"/>
  <c r="EQ7924" i="6" s="1"/>
  <c r="ER7924" i="6"/>
  <c r="EP7925" i="6"/>
  <c r="EQ7925" i="6" s="1"/>
  <c r="ER7925" i="6"/>
  <c r="EP7926" i="6"/>
  <c r="EQ7926" i="6" s="1"/>
  <c r="ER7926" i="6"/>
  <c r="EP7927" i="6"/>
  <c r="EQ7927" i="6" s="1"/>
  <c r="ER7927" i="6"/>
  <c r="EP7928" i="6"/>
  <c r="EQ7928" i="6" s="1"/>
  <c r="ER7928" i="6"/>
  <c r="EP7929" i="6"/>
  <c r="EQ7929" i="6" s="1"/>
  <c r="ER7929" i="6"/>
  <c r="EP7930" i="6"/>
  <c r="EQ7930" i="6" s="1"/>
  <c r="ER7930" i="6"/>
  <c r="EP7931" i="6"/>
  <c r="EQ7931" i="6" s="1"/>
  <c r="ER7931" i="6"/>
  <c r="EP7932" i="6"/>
  <c r="EQ7932" i="6" s="1"/>
  <c r="ER7932" i="6"/>
  <c r="EP7933" i="6"/>
  <c r="EQ7933" i="6" s="1"/>
  <c r="ER7933" i="6"/>
  <c r="EP7934" i="6"/>
  <c r="EQ7934" i="6" s="1"/>
  <c r="ER7934" i="6"/>
  <c r="EP7935" i="6"/>
  <c r="EQ7935" i="6" s="1"/>
  <c r="ER7935" i="6"/>
  <c r="EP7936" i="6"/>
  <c r="EQ7936" i="6" s="1"/>
  <c r="ER7936" i="6"/>
  <c r="EP7937" i="6"/>
  <c r="EQ7937" i="6" s="1"/>
  <c r="ER7937" i="6"/>
  <c r="EP7938" i="6"/>
  <c r="EQ7938" i="6" s="1"/>
  <c r="ER7938" i="6"/>
  <c r="EP7939" i="6"/>
  <c r="EQ7939" i="6" s="1"/>
  <c r="ER7939" i="6"/>
  <c r="EP7940" i="6"/>
  <c r="EQ7940" i="6" s="1"/>
  <c r="ER7940" i="6"/>
  <c r="EP7941" i="6"/>
  <c r="EQ7941" i="6" s="1"/>
  <c r="ER7941" i="6"/>
  <c r="EP7942" i="6"/>
  <c r="EQ7942" i="6" s="1"/>
  <c r="ER7942" i="6"/>
  <c r="EP7943" i="6"/>
  <c r="EQ7943" i="6" s="1"/>
  <c r="ER7943" i="6"/>
  <c r="EP7944" i="6"/>
  <c r="EQ7944" i="6" s="1"/>
  <c r="ER7944" i="6"/>
  <c r="EP7945" i="6"/>
  <c r="EQ7945" i="6" s="1"/>
  <c r="ER7945" i="6"/>
  <c r="EP7946" i="6"/>
  <c r="EQ7946" i="6" s="1"/>
  <c r="ER7946" i="6"/>
  <c r="EP7947" i="6"/>
  <c r="EQ7947" i="6" s="1"/>
  <c r="ER7947" i="6"/>
  <c r="EP7948" i="6"/>
  <c r="EQ7948" i="6" s="1"/>
  <c r="ER7948" i="6"/>
  <c r="EP7949" i="6"/>
  <c r="EQ7949" i="6" s="1"/>
  <c r="ER7949" i="6"/>
  <c r="EP7950" i="6"/>
  <c r="EQ7950" i="6" s="1"/>
  <c r="ER7950" i="6"/>
  <c r="EP7951" i="6"/>
  <c r="EQ7951" i="6" s="1"/>
  <c r="ER7951" i="6"/>
  <c r="EP7952" i="6"/>
  <c r="EQ7952" i="6" s="1"/>
  <c r="ER7952" i="6"/>
  <c r="EP7953" i="6"/>
  <c r="EQ7953" i="6" s="1"/>
  <c r="ER7953" i="6"/>
  <c r="EP7954" i="6"/>
  <c r="EQ7954" i="6" s="1"/>
  <c r="ER7954" i="6"/>
  <c r="EP7955" i="6"/>
  <c r="EQ7955" i="6" s="1"/>
  <c r="ER7955" i="6"/>
  <c r="EP7956" i="6"/>
  <c r="EQ7956" i="6" s="1"/>
  <c r="ER7956" i="6"/>
  <c r="EP7957" i="6"/>
  <c r="EQ7957" i="6" s="1"/>
  <c r="ER7957" i="6"/>
  <c r="EP7958" i="6"/>
  <c r="EQ7958" i="6" s="1"/>
  <c r="ER7958" i="6"/>
  <c r="EP7959" i="6"/>
  <c r="EQ7959" i="6" s="1"/>
  <c r="ER7959" i="6"/>
  <c r="EP7960" i="6"/>
  <c r="EQ7960" i="6" s="1"/>
  <c r="ER7960" i="6"/>
  <c r="EP7961" i="6"/>
  <c r="EQ7961" i="6" s="1"/>
  <c r="ER7961" i="6"/>
  <c r="EP7962" i="6"/>
  <c r="EQ7962" i="6" s="1"/>
  <c r="ER7962" i="6"/>
  <c r="EP7963" i="6"/>
  <c r="EQ7963" i="6" s="1"/>
  <c r="ER7963" i="6"/>
  <c r="EP7964" i="6"/>
  <c r="EQ7964" i="6" s="1"/>
  <c r="ER7964" i="6"/>
  <c r="EP7965" i="6"/>
  <c r="EQ7965" i="6" s="1"/>
  <c r="ER7965" i="6"/>
  <c r="EP7966" i="6"/>
  <c r="EQ7966" i="6" s="1"/>
  <c r="ER7966" i="6"/>
  <c r="EP7967" i="6"/>
  <c r="EQ7967" i="6" s="1"/>
  <c r="ER7967" i="6"/>
  <c r="EP7968" i="6"/>
  <c r="EQ7968" i="6" s="1"/>
  <c r="ER7968" i="6"/>
  <c r="EP7969" i="6"/>
  <c r="EQ7969" i="6" s="1"/>
  <c r="ER7969" i="6"/>
  <c r="EP7970" i="6"/>
  <c r="EQ7970" i="6" s="1"/>
  <c r="ER7970" i="6"/>
  <c r="EP7971" i="6"/>
  <c r="EQ7971" i="6" s="1"/>
  <c r="ER7971" i="6"/>
  <c r="EP7972" i="6"/>
  <c r="EQ7972" i="6" s="1"/>
  <c r="ER7972" i="6"/>
  <c r="EP7973" i="6"/>
  <c r="EQ7973" i="6" s="1"/>
  <c r="ER7973" i="6"/>
  <c r="EP7974" i="6"/>
  <c r="EQ7974" i="6" s="1"/>
  <c r="ER7974" i="6"/>
  <c r="EP7975" i="6"/>
  <c r="EQ7975" i="6" s="1"/>
  <c r="ER7975" i="6"/>
  <c r="EP7976" i="6"/>
  <c r="EQ7976" i="6" s="1"/>
  <c r="ER7976" i="6"/>
  <c r="EP7977" i="6"/>
  <c r="EQ7977" i="6" s="1"/>
  <c r="ER7977" i="6"/>
  <c r="EP7978" i="6"/>
  <c r="EQ7978" i="6" s="1"/>
  <c r="ER7978" i="6"/>
  <c r="EP7979" i="6"/>
  <c r="EQ7979" i="6" s="1"/>
  <c r="ER7979" i="6"/>
  <c r="EP7980" i="6"/>
  <c r="EQ7980" i="6" s="1"/>
  <c r="ER7980" i="6"/>
  <c r="EP7981" i="6"/>
  <c r="EQ7981" i="6" s="1"/>
  <c r="ER7981" i="6"/>
  <c r="EP7982" i="6"/>
  <c r="EQ7982" i="6" s="1"/>
  <c r="ER7982" i="6"/>
  <c r="EP7983" i="6"/>
  <c r="EQ7983" i="6" s="1"/>
  <c r="ER7983" i="6"/>
  <c r="EP7984" i="6"/>
  <c r="EQ7984" i="6" s="1"/>
  <c r="ER7984" i="6"/>
  <c r="EP7985" i="6"/>
  <c r="EQ7985" i="6" s="1"/>
  <c r="ER7985" i="6"/>
  <c r="EP7986" i="6"/>
  <c r="EQ7986" i="6" s="1"/>
  <c r="ER7986" i="6"/>
  <c r="EP7987" i="6"/>
  <c r="EQ7987" i="6" s="1"/>
  <c r="ER7987" i="6"/>
  <c r="EP7988" i="6"/>
  <c r="EQ7988" i="6" s="1"/>
  <c r="ER7988" i="6"/>
  <c r="EP7989" i="6"/>
  <c r="EQ7989" i="6" s="1"/>
  <c r="ER7989" i="6"/>
  <c r="EP7990" i="6"/>
  <c r="EQ7990" i="6" s="1"/>
  <c r="ER7990" i="6"/>
  <c r="EP7991" i="6"/>
  <c r="EQ7991" i="6" s="1"/>
  <c r="ER7991" i="6"/>
  <c r="EP7992" i="6"/>
  <c r="EQ7992" i="6" s="1"/>
  <c r="ER7992" i="6"/>
  <c r="EP7993" i="6"/>
  <c r="EQ7993" i="6" s="1"/>
  <c r="ER7993" i="6"/>
  <c r="EP7994" i="6"/>
  <c r="EQ7994" i="6" s="1"/>
  <c r="ER7994" i="6"/>
  <c r="EP7995" i="6"/>
  <c r="EQ7995" i="6" s="1"/>
  <c r="ER7995" i="6"/>
  <c r="EP7996" i="6"/>
  <c r="EQ7996" i="6" s="1"/>
  <c r="ER7996" i="6"/>
  <c r="EP7997" i="6"/>
  <c r="EQ7997" i="6" s="1"/>
  <c r="ER7997" i="6"/>
  <c r="EP7998" i="6"/>
  <c r="EQ7998" i="6" s="1"/>
  <c r="ER7998" i="6"/>
  <c r="EP7999" i="6"/>
  <c r="EQ7999" i="6" s="1"/>
  <c r="ER7999" i="6"/>
  <c r="EP8000" i="6"/>
  <c r="EQ8000" i="6" s="1"/>
  <c r="ER8000" i="6"/>
  <c r="EP8001" i="6"/>
  <c r="EQ8001" i="6" s="1"/>
  <c r="ER8001" i="6"/>
  <c r="EP8002" i="6"/>
  <c r="EQ8002" i="6" s="1"/>
  <c r="ER8002" i="6"/>
  <c r="EP8003" i="6"/>
  <c r="EQ8003" i="6" s="1"/>
  <c r="ER8003" i="6"/>
  <c r="EP8004" i="6"/>
  <c r="EQ8004" i="6" s="1"/>
  <c r="ER8004" i="6"/>
  <c r="EP8005" i="6"/>
  <c r="EQ8005" i="6" s="1"/>
  <c r="ER8005" i="6"/>
  <c r="EP8006" i="6"/>
  <c r="EQ8006" i="6" s="1"/>
  <c r="ER8006" i="6"/>
  <c r="EP8007" i="6"/>
  <c r="EQ8007" i="6" s="1"/>
  <c r="ER8007" i="6"/>
  <c r="EP8008" i="6"/>
  <c r="EQ8008" i="6" s="1"/>
  <c r="ER8008" i="6"/>
  <c r="EP8009" i="6"/>
  <c r="EQ8009" i="6" s="1"/>
  <c r="ER8009" i="6"/>
  <c r="EP8010" i="6"/>
  <c r="EQ8010" i="6" s="1"/>
  <c r="ER8010" i="6"/>
  <c r="EP8011" i="6"/>
  <c r="EQ8011" i="6" s="1"/>
  <c r="ER8011" i="6"/>
  <c r="EP8012" i="6"/>
  <c r="EQ8012" i="6" s="1"/>
  <c r="ER8012" i="6"/>
  <c r="EP8013" i="6"/>
  <c r="EQ8013" i="6" s="1"/>
  <c r="ER8013" i="6"/>
  <c r="EP8014" i="6"/>
  <c r="EQ8014" i="6" s="1"/>
  <c r="ER8014" i="6"/>
  <c r="EP8015" i="6"/>
  <c r="EQ8015" i="6" s="1"/>
  <c r="ER8015" i="6"/>
  <c r="EP8016" i="6"/>
  <c r="EQ8016" i="6" s="1"/>
  <c r="ER8016" i="6"/>
  <c r="EP8017" i="6"/>
  <c r="EQ8017" i="6" s="1"/>
  <c r="ER8017" i="6"/>
  <c r="EP8018" i="6"/>
  <c r="EQ8018" i="6" s="1"/>
  <c r="ER8018" i="6"/>
  <c r="EP8019" i="6"/>
  <c r="EQ8019" i="6" s="1"/>
  <c r="ER8019" i="6"/>
  <c r="EP8020" i="6"/>
  <c r="EQ8020" i="6" s="1"/>
  <c r="ER8020" i="6"/>
  <c r="EP8021" i="6"/>
  <c r="EQ8021" i="6" s="1"/>
  <c r="ER8021" i="6"/>
  <c r="EP8022" i="6"/>
  <c r="EQ8022" i="6" s="1"/>
  <c r="ER8022" i="6"/>
  <c r="EP8023" i="6"/>
  <c r="EQ8023" i="6" s="1"/>
  <c r="ER8023" i="6"/>
  <c r="EP8024" i="6"/>
  <c r="EQ8024" i="6" s="1"/>
  <c r="ER8024" i="6"/>
  <c r="EP8025" i="6"/>
  <c r="EQ8025" i="6" s="1"/>
  <c r="ER8025" i="6"/>
  <c r="EP8026" i="6"/>
  <c r="EQ8026" i="6" s="1"/>
  <c r="ER8026" i="6"/>
  <c r="EP8027" i="6"/>
  <c r="EQ8027" i="6" s="1"/>
  <c r="ER8027" i="6"/>
  <c r="EP8028" i="6"/>
  <c r="EQ8028" i="6" s="1"/>
  <c r="ER8028" i="6"/>
  <c r="EP8029" i="6"/>
  <c r="EQ8029" i="6" s="1"/>
  <c r="ER8029" i="6"/>
  <c r="EP8030" i="6"/>
  <c r="EQ8030" i="6" s="1"/>
  <c r="ER8030" i="6"/>
  <c r="EP8031" i="6"/>
  <c r="EQ8031" i="6" s="1"/>
  <c r="ER8031" i="6"/>
  <c r="EP8032" i="6"/>
  <c r="EQ8032" i="6" s="1"/>
  <c r="ER8032" i="6"/>
  <c r="EP8033" i="6"/>
  <c r="EQ8033" i="6" s="1"/>
  <c r="ER8033" i="6"/>
  <c r="EP8034" i="6"/>
  <c r="EQ8034" i="6" s="1"/>
  <c r="ER8034" i="6"/>
  <c r="EP8035" i="6"/>
  <c r="EQ8035" i="6" s="1"/>
  <c r="ER8035" i="6"/>
  <c r="EP8036" i="6"/>
  <c r="EQ8036" i="6" s="1"/>
  <c r="ER8036" i="6"/>
  <c r="EP8037" i="6"/>
  <c r="EQ8037" i="6" s="1"/>
  <c r="ER8037" i="6"/>
  <c r="EP8038" i="6"/>
  <c r="EQ8038" i="6" s="1"/>
  <c r="ER8038" i="6"/>
  <c r="EP8039" i="6"/>
  <c r="EQ8039" i="6" s="1"/>
  <c r="ER8039" i="6"/>
  <c r="EP8040" i="6"/>
  <c r="EQ8040" i="6" s="1"/>
  <c r="ER8040" i="6"/>
  <c r="EP8041" i="6"/>
  <c r="EQ8041" i="6" s="1"/>
  <c r="ER8041" i="6"/>
  <c r="EP8042" i="6"/>
  <c r="EQ8042" i="6" s="1"/>
  <c r="ER8042" i="6"/>
  <c r="EP8043" i="6"/>
  <c r="EQ8043" i="6" s="1"/>
  <c r="ER8043" i="6"/>
  <c r="EP8044" i="6"/>
  <c r="EQ8044" i="6" s="1"/>
  <c r="ER8044" i="6"/>
  <c r="EP8045" i="6"/>
  <c r="EQ8045" i="6" s="1"/>
  <c r="ER8045" i="6"/>
  <c r="EP8046" i="6"/>
  <c r="EQ8046" i="6" s="1"/>
  <c r="ER8046" i="6"/>
  <c r="EP8047" i="6"/>
  <c r="EQ8047" i="6" s="1"/>
  <c r="ER8047" i="6"/>
  <c r="EP8048" i="6"/>
  <c r="EQ8048" i="6" s="1"/>
  <c r="ER8048" i="6"/>
  <c r="EP8049" i="6"/>
  <c r="EQ8049" i="6" s="1"/>
  <c r="ER8049" i="6"/>
  <c r="EP8050" i="6"/>
  <c r="EQ8050" i="6" s="1"/>
  <c r="ER8050" i="6"/>
  <c r="EP8051" i="6"/>
  <c r="EQ8051" i="6" s="1"/>
  <c r="ER8051" i="6"/>
  <c r="EP8052" i="6"/>
  <c r="EQ8052" i="6" s="1"/>
  <c r="ER8052" i="6"/>
  <c r="EP8053" i="6"/>
  <c r="EQ8053" i="6" s="1"/>
  <c r="ER8053" i="6"/>
  <c r="EP8054" i="6"/>
  <c r="EQ8054" i="6" s="1"/>
  <c r="ER8054" i="6"/>
  <c r="EP8055" i="6"/>
  <c r="EQ8055" i="6" s="1"/>
  <c r="ER8055" i="6"/>
  <c r="EP8056" i="6"/>
  <c r="EQ8056" i="6" s="1"/>
  <c r="ER8056" i="6"/>
  <c r="EP8057" i="6"/>
  <c r="EQ8057" i="6" s="1"/>
  <c r="ER8057" i="6"/>
  <c r="EP8058" i="6"/>
  <c r="EQ8058" i="6" s="1"/>
  <c r="ER8058" i="6"/>
  <c r="EP8059" i="6"/>
  <c r="EQ8059" i="6" s="1"/>
  <c r="ER8059" i="6"/>
  <c r="EP8060" i="6"/>
  <c r="EQ8060" i="6" s="1"/>
  <c r="ER8060" i="6"/>
  <c r="EP8061" i="6"/>
  <c r="EQ8061" i="6" s="1"/>
  <c r="ER8061" i="6"/>
  <c r="EP8062" i="6"/>
  <c r="EQ8062" i="6" s="1"/>
  <c r="ER8062" i="6"/>
  <c r="EP8063" i="6"/>
  <c r="EQ8063" i="6" s="1"/>
  <c r="ER8063" i="6"/>
  <c r="EP8064" i="6"/>
  <c r="EQ8064" i="6" s="1"/>
  <c r="ER8064" i="6"/>
  <c r="EP8065" i="6"/>
  <c r="EQ8065" i="6" s="1"/>
  <c r="ER8065" i="6"/>
  <c r="EP8066" i="6"/>
  <c r="EQ8066" i="6" s="1"/>
  <c r="ER8066" i="6"/>
  <c r="EP8067" i="6"/>
  <c r="EQ8067" i="6" s="1"/>
  <c r="ER8067" i="6"/>
  <c r="EP8068" i="6"/>
  <c r="EQ8068" i="6" s="1"/>
  <c r="ER8068" i="6"/>
  <c r="EP8069" i="6"/>
  <c r="EQ8069" i="6" s="1"/>
  <c r="ER8069" i="6"/>
  <c r="EP8070" i="6"/>
  <c r="EQ8070" i="6" s="1"/>
  <c r="ER8070" i="6"/>
  <c r="EP8071" i="6"/>
  <c r="EQ8071" i="6" s="1"/>
  <c r="ER8071" i="6"/>
  <c r="EP8072" i="6"/>
  <c r="EQ8072" i="6" s="1"/>
  <c r="ER8072" i="6"/>
  <c r="EP8073" i="6"/>
  <c r="EQ8073" i="6" s="1"/>
  <c r="ER8073" i="6"/>
  <c r="EP8074" i="6"/>
  <c r="EQ8074" i="6" s="1"/>
  <c r="ER8074" i="6"/>
  <c r="EP8075" i="6"/>
  <c r="EQ8075" i="6" s="1"/>
  <c r="ER8075" i="6"/>
  <c r="EP8076" i="6"/>
  <c r="EQ8076" i="6" s="1"/>
  <c r="ER8076" i="6"/>
  <c r="EP8077" i="6"/>
  <c r="EQ8077" i="6" s="1"/>
  <c r="ER8077" i="6"/>
  <c r="EP8078" i="6"/>
  <c r="EQ8078" i="6" s="1"/>
  <c r="ER8078" i="6"/>
  <c r="EP8079" i="6"/>
  <c r="EQ8079" i="6" s="1"/>
  <c r="ER8079" i="6"/>
  <c r="EP8080" i="6"/>
  <c r="EQ8080" i="6" s="1"/>
  <c r="ER8080" i="6"/>
  <c r="EP8081" i="6"/>
  <c r="EQ8081" i="6" s="1"/>
  <c r="ER8081" i="6"/>
  <c r="EP8082" i="6"/>
  <c r="EQ8082" i="6" s="1"/>
  <c r="ER8082" i="6"/>
  <c r="EP8083" i="6"/>
  <c r="EQ8083" i="6" s="1"/>
  <c r="ER8083" i="6"/>
  <c r="EP8084" i="6"/>
  <c r="EQ8084" i="6" s="1"/>
  <c r="ER8084" i="6"/>
  <c r="EP8085" i="6"/>
  <c r="EQ8085" i="6" s="1"/>
  <c r="ER8085" i="6"/>
  <c r="EP8086" i="6"/>
  <c r="EQ8086" i="6" s="1"/>
  <c r="ER8086" i="6"/>
  <c r="EP8087" i="6"/>
  <c r="EQ8087" i="6" s="1"/>
  <c r="ER8087" i="6"/>
  <c r="EP8088" i="6"/>
  <c r="EQ8088" i="6" s="1"/>
  <c r="ER8088" i="6"/>
  <c r="EP8089" i="6"/>
  <c r="EQ8089" i="6" s="1"/>
  <c r="ER8089" i="6"/>
  <c r="EP8090" i="6"/>
  <c r="EQ8090" i="6" s="1"/>
  <c r="ER8090" i="6"/>
  <c r="EP8091" i="6"/>
  <c r="EQ8091" i="6" s="1"/>
  <c r="ER8091" i="6"/>
  <c r="EP8092" i="6"/>
  <c r="EQ8092" i="6" s="1"/>
  <c r="ER8092" i="6"/>
  <c r="EP8093" i="6"/>
  <c r="EQ8093" i="6" s="1"/>
  <c r="ER8093" i="6"/>
  <c r="EP8094" i="6"/>
  <c r="EQ8094" i="6" s="1"/>
  <c r="ER8094" i="6"/>
  <c r="EP8095" i="6"/>
  <c r="EQ8095" i="6" s="1"/>
  <c r="ER8095" i="6"/>
  <c r="EP8096" i="6"/>
  <c r="EQ8096" i="6" s="1"/>
  <c r="ER8096" i="6"/>
  <c r="EP8097" i="6"/>
  <c r="EQ8097" i="6" s="1"/>
  <c r="ER8097" i="6"/>
  <c r="EP8098" i="6"/>
  <c r="EQ8098" i="6" s="1"/>
  <c r="ER8098" i="6"/>
  <c r="EP8099" i="6"/>
  <c r="EQ8099" i="6" s="1"/>
  <c r="ER8099" i="6"/>
  <c r="EP8100" i="6"/>
  <c r="EQ8100" i="6" s="1"/>
  <c r="ER8100" i="6"/>
  <c r="EP8101" i="6"/>
  <c r="EQ8101" i="6" s="1"/>
  <c r="ER8101" i="6"/>
  <c r="EP8102" i="6"/>
  <c r="EQ8102" i="6" s="1"/>
  <c r="ER8102" i="6"/>
  <c r="EP8103" i="6"/>
  <c r="EQ8103" i="6" s="1"/>
  <c r="ER8103" i="6"/>
  <c r="EP8104" i="6"/>
  <c r="EQ8104" i="6" s="1"/>
  <c r="ER8104" i="6"/>
  <c r="EP8105" i="6"/>
  <c r="EQ8105" i="6" s="1"/>
  <c r="ER8105" i="6"/>
  <c r="EP8106" i="6"/>
  <c r="EQ8106" i="6" s="1"/>
  <c r="ER8106" i="6"/>
  <c r="EP8107" i="6"/>
  <c r="EQ8107" i="6" s="1"/>
  <c r="ER8107" i="6"/>
  <c r="EP8108" i="6"/>
  <c r="EQ8108" i="6" s="1"/>
  <c r="ER8108" i="6"/>
  <c r="EP8109" i="6"/>
  <c r="EQ8109" i="6" s="1"/>
  <c r="ER8109" i="6"/>
  <c r="EP8110" i="6"/>
  <c r="EQ8110" i="6" s="1"/>
  <c r="ER8110" i="6"/>
  <c r="EP8111" i="6"/>
  <c r="EQ8111" i="6" s="1"/>
  <c r="ER8111" i="6"/>
  <c r="EP8112" i="6"/>
  <c r="EQ8112" i="6" s="1"/>
  <c r="ER8112" i="6"/>
  <c r="EP8113" i="6"/>
  <c r="EQ8113" i="6" s="1"/>
  <c r="ER8113" i="6"/>
  <c r="EP8114" i="6"/>
  <c r="EQ8114" i="6" s="1"/>
  <c r="ER8114" i="6"/>
  <c r="EP8115" i="6"/>
  <c r="EQ8115" i="6" s="1"/>
  <c r="ER8115" i="6"/>
  <c r="EP8116" i="6"/>
  <c r="EQ8116" i="6" s="1"/>
  <c r="ER8116" i="6"/>
  <c r="EP8117" i="6"/>
  <c r="EQ8117" i="6" s="1"/>
  <c r="ER8117" i="6"/>
  <c r="EP8118" i="6"/>
  <c r="EQ8118" i="6" s="1"/>
  <c r="ER8118" i="6"/>
  <c r="EP8119" i="6"/>
  <c r="EQ8119" i="6" s="1"/>
  <c r="ER8119" i="6"/>
  <c r="EP8120" i="6"/>
  <c r="EQ8120" i="6" s="1"/>
  <c r="ER8120" i="6"/>
  <c r="EP8121" i="6"/>
  <c r="EQ8121" i="6" s="1"/>
  <c r="ER8121" i="6"/>
  <c r="EP8122" i="6"/>
  <c r="EQ8122" i="6" s="1"/>
  <c r="ER8122" i="6"/>
  <c r="EP8123" i="6"/>
  <c r="EQ8123" i="6" s="1"/>
  <c r="ER8123" i="6"/>
  <c r="EP8124" i="6"/>
  <c r="EQ8124" i="6" s="1"/>
  <c r="ER8124" i="6"/>
  <c r="EP8125" i="6"/>
  <c r="EQ8125" i="6" s="1"/>
  <c r="ER8125" i="6"/>
  <c r="EP8126" i="6"/>
  <c r="EQ8126" i="6" s="1"/>
  <c r="ER8126" i="6"/>
  <c r="EP8127" i="6"/>
  <c r="EQ8127" i="6" s="1"/>
  <c r="ER8127" i="6"/>
  <c r="EP8128" i="6"/>
  <c r="EQ8128" i="6" s="1"/>
  <c r="ER8128" i="6"/>
  <c r="EP8129" i="6"/>
  <c r="EQ8129" i="6" s="1"/>
  <c r="ER8129" i="6"/>
  <c r="EP8130" i="6"/>
  <c r="EQ8130" i="6" s="1"/>
  <c r="ER8130" i="6"/>
  <c r="EP8131" i="6"/>
  <c r="EQ8131" i="6" s="1"/>
  <c r="ER8131" i="6"/>
  <c r="EP8132" i="6"/>
  <c r="EQ8132" i="6" s="1"/>
  <c r="ER8132" i="6"/>
  <c r="EP8133" i="6"/>
  <c r="EQ8133" i="6" s="1"/>
  <c r="ER8133" i="6"/>
  <c r="EP8134" i="6"/>
  <c r="EQ8134" i="6" s="1"/>
  <c r="ER8134" i="6"/>
  <c r="EP8135" i="6"/>
  <c r="EQ8135" i="6" s="1"/>
  <c r="ER8135" i="6"/>
  <c r="EP8136" i="6"/>
  <c r="EQ8136" i="6" s="1"/>
  <c r="ER8136" i="6"/>
  <c r="EP8137" i="6"/>
  <c r="EQ8137" i="6" s="1"/>
  <c r="ER8137" i="6"/>
  <c r="EP8138" i="6"/>
  <c r="EQ8138" i="6" s="1"/>
  <c r="ER8138" i="6"/>
  <c r="EP8139" i="6"/>
  <c r="EQ8139" i="6" s="1"/>
  <c r="ER8139" i="6"/>
  <c r="EP8140" i="6"/>
  <c r="EQ8140" i="6" s="1"/>
  <c r="ER8140" i="6"/>
  <c r="EP8141" i="6"/>
  <c r="EQ8141" i="6" s="1"/>
  <c r="ER8141" i="6"/>
  <c r="EP8142" i="6"/>
  <c r="EQ8142" i="6" s="1"/>
  <c r="ER8142" i="6"/>
  <c r="EP8143" i="6"/>
  <c r="EQ8143" i="6" s="1"/>
  <c r="ER8143" i="6"/>
  <c r="EP8144" i="6"/>
  <c r="EQ8144" i="6" s="1"/>
  <c r="ER8144" i="6"/>
  <c r="EP8145" i="6"/>
  <c r="EQ8145" i="6" s="1"/>
  <c r="ER8145" i="6"/>
  <c r="EP8146" i="6"/>
  <c r="EQ8146" i="6" s="1"/>
  <c r="ER8146" i="6"/>
  <c r="EP8147" i="6"/>
  <c r="EQ8147" i="6" s="1"/>
  <c r="ER8147" i="6"/>
  <c r="EP8148" i="6"/>
  <c r="EQ8148" i="6" s="1"/>
  <c r="ER8148" i="6"/>
  <c r="EP8149" i="6"/>
  <c r="EQ8149" i="6" s="1"/>
  <c r="ER8149" i="6"/>
  <c r="EP8150" i="6"/>
  <c r="EQ8150" i="6" s="1"/>
  <c r="ER8150" i="6"/>
  <c r="EP8151" i="6"/>
  <c r="EQ8151" i="6" s="1"/>
  <c r="ER8151" i="6"/>
  <c r="EP8152" i="6"/>
  <c r="EQ8152" i="6" s="1"/>
  <c r="ER8152" i="6"/>
  <c r="EP8153" i="6"/>
  <c r="EQ8153" i="6" s="1"/>
  <c r="ER8153" i="6"/>
  <c r="EP8154" i="6"/>
  <c r="EQ8154" i="6" s="1"/>
  <c r="ER8154" i="6"/>
  <c r="EP8155" i="6"/>
  <c r="EQ8155" i="6" s="1"/>
  <c r="ER8155" i="6"/>
  <c r="EP8156" i="6"/>
  <c r="EQ8156" i="6" s="1"/>
  <c r="ER8156" i="6"/>
  <c r="EP8157" i="6"/>
  <c r="EQ8157" i="6" s="1"/>
  <c r="ER8157" i="6"/>
  <c r="EP8158" i="6"/>
  <c r="EQ8158" i="6" s="1"/>
  <c r="ER8158" i="6"/>
  <c r="EP8159" i="6"/>
  <c r="EQ8159" i="6" s="1"/>
  <c r="ER8159" i="6"/>
  <c r="EP8160" i="6"/>
  <c r="EQ8160" i="6" s="1"/>
  <c r="ER8160" i="6"/>
  <c r="EP8161" i="6"/>
  <c r="EQ8161" i="6" s="1"/>
  <c r="ER8161" i="6"/>
  <c r="EP8162" i="6"/>
  <c r="EQ8162" i="6" s="1"/>
  <c r="ER8162" i="6"/>
  <c r="EP8163" i="6"/>
  <c r="EQ8163" i="6" s="1"/>
  <c r="ER8163" i="6"/>
  <c r="EP8164" i="6"/>
  <c r="EQ8164" i="6" s="1"/>
  <c r="ER8164" i="6"/>
  <c r="EP8165" i="6"/>
  <c r="EQ8165" i="6" s="1"/>
  <c r="ER8165" i="6"/>
  <c r="EP8166" i="6"/>
  <c r="EQ8166" i="6" s="1"/>
  <c r="ER8166" i="6"/>
  <c r="EP8167" i="6"/>
  <c r="EQ8167" i="6" s="1"/>
  <c r="ER8167" i="6"/>
  <c r="EP8168" i="6"/>
  <c r="EQ8168" i="6" s="1"/>
  <c r="ER8168" i="6"/>
  <c r="EP8169" i="6"/>
  <c r="EQ8169" i="6" s="1"/>
  <c r="ER8169" i="6"/>
  <c r="EP8170" i="6"/>
  <c r="EQ8170" i="6" s="1"/>
  <c r="ER8170" i="6"/>
  <c r="EP8171" i="6"/>
  <c r="EQ8171" i="6" s="1"/>
  <c r="ER8171" i="6"/>
  <c r="EP8172" i="6"/>
  <c r="EQ8172" i="6" s="1"/>
  <c r="ER8172" i="6"/>
  <c r="EP8173" i="6"/>
  <c r="EQ8173" i="6" s="1"/>
  <c r="ER8173" i="6"/>
  <c r="EP8174" i="6"/>
  <c r="EQ8174" i="6" s="1"/>
  <c r="ER8174" i="6"/>
  <c r="EP8175" i="6"/>
  <c r="EQ8175" i="6" s="1"/>
  <c r="ER8175" i="6"/>
  <c r="EP8176" i="6"/>
  <c r="EQ8176" i="6" s="1"/>
  <c r="ER8176" i="6"/>
  <c r="EP8177" i="6"/>
  <c r="EQ8177" i="6" s="1"/>
  <c r="ER8177" i="6"/>
  <c r="EP8178" i="6"/>
  <c r="EQ8178" i="6" s="1"/>
  <c r="ER8178" i="6"/>
  <c r="EP8179" i="6"/>
  <c r="EQ8179" i="6" s="1"/>
  <c r="ER8179" i="6"/>
  <c r="EP8180" i="6"/>
  <c r="EQ8180" i="6" s="1"/>
  <c r="ER8180" i="6"/>
  <c r="EP8181" i="6"/>
  <c r="EQ8181" i="6" s="1"/>
  <c r="ER8181" i="6"/>
  <c r="EP8182" i="6"/>
  <c r="EQ8182" i="6" s="1"/>
  <c r="ER8182" i="6"/>
  <c r="EP8183" i="6"/>
  <c r="EQ8183" i="6" s="1"/>
  <c r="ER8183" i="6"/>
  <c r="EP8184" i="6"/>
  <c r="EQ8184" i="6" s="1"/>
  <c r="ER8184" i="6"/>
  <c r="EP8185" i="6"/>
  <c r="EQ8185" i="6" s="1"/>
  <c r="ER8185" i="6"/>
  <c r="EP8186" i="6"/>
  <c r="EQ8186" i="6" s="1"/>
  <c r="ER8186" i="6"/>
  <c r="EP8187" i="6"/>
  <c r="EQ8187" i="6" s="1"/>
  <c r="ER8187" i="6"/>
  <c r="EP8188" i="6"/>
  <c r="EQ8188" i="6" s="1"/>
  <c r="ER8188" i="6"/>
  <c r="EP8189" i="6"/>
  <c r="EQ8189" i="6" s="1"/>
  <c r="ER8189" i="6"/>
  <c r="EP8190" i="6"/>
  <c r="EQ8190" i="6" s="1"/>
  <c r="ER8190" i="6"/>
  <c r="EP8191" i="6"/>
  <c r="EQ8191" i="6" s="1"/>
  <c r="ER8191" i="6"/>
  <c r="EP8192" i="6"/>
  <c r="EQ8192" i="6" s="1"/>
  <c r="ER8192" i="6"/>
  <c r="EP8193" i="6"/>
  <c r="EQ8193" i="6" s="1"/>
  <c r="ER8193" i="6"/>
  <c r="EP8194" i="6"/>
  <c r="EQ8194" i="6" s="1"/>
  <c r="ER8194" i="6"/>
  <c r="EP8195" i="6"/>
  <c r="EQ8195" i="6" s="1"/>
  <c r="ER8195" i="6"/>
  <c r="EP8196" i="6"/>
  <c r="EQ8196" i="6" s="1"/>
  <c r="ER8196" i="6"/>
  <c r="EP8197" i="6"/>
  <c r="EQ8197" i="6" s="1"/>
  <c r="ER8197" i="6"/>
  <c r="EP8198" i="6"/>
  <c r="EQ8198" i="6" s="1"/>
  <c r="ER8198" i="6"/>
  <c r="EP8199" i="6"/>
  <c r="EQ8199" i="6" s="1"/>
  <c r="ER8199" i="6"/>
  <c r="EP8200" i="6"/>
  <c r="EQ8200" i="6" s="1"/>
  <c r="ER8200" i="6"/>
  <c r="EP8201" i="6"/>
  <c r="EQ8201" i="6" s="1"/>
  <c r="ER8201" i="6"/>
  <c r="EP8202" i="6"/>
  <c r="EQ8202" i="6" s="1"/>
  <c r="ER8202" i="6"/>
  <c r="EP8203" i="6"/>
  <c r="EQ8203" i="6" s="1"/>
  <c r="ER8203" i="6"/>
  <c r="EP8204" i="6"/>
  <c r="EQ8204" i="6" s="1"/>
  <c r="ER8204" i="6"/>
  <c r="EP8205" i="6"/>
  <c r="EQ8205" i="6" s="1"/>
  <c r="ER8205" i="6"/>
  <c r="EP8206" i="6"/>
  <c r="EQ8206" i="6" s="1"/>
  <c r="ER8206" i="6"/>
  <c r="EP8207" i="6"/>
  <c r="EQ8207" i="6" s="1"/>
  <c r="ER8207" i="6"/>
  <c r="EP8208" i="6"/>
  <c r="EQ8208" i="6" s="1"/>
  <c r="ER8208" i="6"/>
  <c r="EP8209" i="6"/>
  <c r="EQ8209" i="6" s="1"/>
  <c r="ER8209" i="6"/>
  <c r="EP8210" i="6"/>
  <c r="EQ8210" i="6" s="1"/>
  <c r="ER8210" i="6"/>
  <c r="EP8211" i="6"/>
  <c r="EQ8211" i="6" s="1"/>
  <c r="ER8211" i="6"/>
  <c r="EP8212" i="6"/>
  <c r="EQ8212" i="6" s="1"/>
  <c r="ER8212" i="6"/>
  <c r="EP8213" i="6"/>
  <c r="EQ8213" i="6" s="1"/>
  <c r="ER8213" i="6"/>
  <c r="EP8214" i="6"/>
  <c r="EQ8214" i="6" s="1"/>
  <c r="ER8214" i="6"/>
  <c r="EP8215" i="6"/>
  <c r="EQ8215" i="6" s="1"/>
  <c r="ER8215" i="6"/>
  <c r="EP8216" i="6"/>
  <c r="EQ8216" i="6" s="1"/>
  <c r="ER8216" i="6"/>
  <c r="EP8217" i="6"/>
  <c r="EQ8217" i="6" s="1"/>
  <c r="ER8217" i="6"/>
  <c r="EP8218" i="6"/>
  <c r="EQ8218" i="6" s="1"/>
  <c r="ER8218" i="6"/>
  <c r="EP8219" i="6"/>
  <c r="EQ8219" i="6" s="1"/>
  <c r="ER8219" i="6"/>
  <c r="EP8220" i="6"/>
  <c r="EQ8220" i="6" s="1"/>
  <c r="ER8220" i="6"/>
  <c r="EP8221" i="6"/>
  <c r="EQ8221" i="6" s="1"/>
  <c r="ER8221" i="6"/>
  <c r="EP8222" i="6"/>
  <c r="EQ8222" i="6" s="1"/>
  <c r="ER8222" i="6"/>
  <c r="EP8223" i="6"/>
  <c r="EQ8223" i="6" s="1"/>
  <c r="ER8223" i="6"/>
  <c r="EP8224" i="6"/>
  <c r="EQ8224" i="6" s="1"/>
  <c r="ER8224" i="6"/>
  <c r="EP8225" i="6"/>
  <c r="EQ8225" i="6" s="1"/>
  <c r="ER8225" i="6"/>
  <c r="EP8226" i="6"/>
  <c r="EQ8226" i="6" s="1"/>
  <c r="ER8226" i="6"/>
  <c r="EP8227" i="6"/>
  <c r="EQ8227" i="6" s="1"/>
  <c r="ER8227" i="6"/>
  <c r="EP8228" i="6"/>
  <c r="EQ8228" i="6" s="1"/>
  <c r="ER8228" i="6"/>
  <c r="EP8229" i="6"/>
  <c r="EQ8229" i="6" s="1"/>
  <c r="ER8229" i="6"/>
  <c r="EP8230" i="6"/>
  <c r="EQ8230" i="6" s="1"/>
  <c r="ER8230" i="6"/>
  <c r="EP8231" i="6"/>
  <c r="EQ8231" i="6" s="1"/>
  <c r="ER8231" i="6"/>
  <c r="EP8232" i="6"/>
  <c r="EQ8232" i="6" s="1"/>
  <c r="ER8232" i="6"/>
  <c r="EP8233" i="6"/>
  <c r="EQ8233" i="6" s="1"/>
  <c r="ER8233" i="6"/>
  <c r="EP8234" i="6"/>
  <c r="EQ8234" i="6" s="1"/>
  <c r="ER8234" i="6"/>
  <c r="EP8235" i="6"/>
  <c r="EQ8235" i="6" s="1"/>
  <c r="ER8235" i="6"/>
  <c r="EP8236" i="6"/>
  <c r="EQ8236" i="6" s="1"/>
  <c r="ER8236" i="6"/>
  <c r="EP8237" i="6"/>
  <c r="EQ8237" i="6" s="1"/>
  <c r="ER8237" i="6"/>
  <c r="EP8238" i="6"/>
  <c r="EQ8238" i="6" s="1"/>
  <c r="ER8238" i="6"/>
  <c r="EP8239" i="6"/>
  <c r="EQ8239" i="6" s="1"/>
  <c r="ER8239" i="6"/>
  <c r="EP8240" i="6"/>
  <c r="EQ8240" i="6" s="1"/>
  <c r="ER8240" i="6"/>
  <c r="EP8241" i="6"/>
  <c r="EQ8241" i="6" s="1"/>
  <c r="ER8241" i="6"/>
  <c r="EP8242" i="6"/>
  <c r="EQ8242" i="6" s="1"/>
  <c r="ER8242" i="6"/>
  <c r="EP8243" i="6"/>
  <c r="EQ8243" i="6" s="1"/>
  <c r="ER8243" i="6"/>
  <c r="EP8244" i="6"/>
  <c r="EQ8244" i="6" s="1"/>
  <c r="ER8244" i="6"/>
  <c r="EP8245" i="6"/>
  <c r="EQ8245" i="6" s="1"/>
  <c r="ER8245" i="6"/>
  <c r="EP8246" i="6"/>
  <c r="EQ8246" i="6" s="1"/>
  <c r="ER8246" i="6"/>
  <c r="EP8247" i="6"/>
  <c r="EQ8247" i="6" s="1"/>
  <c r="ER8247" i="6"/>
  <c r="EP8248" i="6"/>
  <c r="EQ8248" i="6" s="1"/>
  <c r="ER8248" i="6"/>
  <c r="EP8249" i="6"/>
  <c r="EQ8249" i="6" s="1"/>
  <c r="ER8249" i="6"/>
  <c r="EP8250" i="6"/>
  <c r="EQ8250" i="6" s="1"/>
  <c r="ER8250" i="6"/>
  <c r="EP8251" i="6"/>
  <c r="EQ8251" i="6" s="1"/>
  <c r="ER8251" i="6"/>
  <c r="EP8252" i="6"/>
  <c r="EQ8252" i="6" s="1"/>
  <c r="ER8252" i="6"/>
  <c r="EP8253" i="6"/>
  <c r="EQ8253" i="6" s="1"/>
  <c r="ER8253" i="6"/>
  <c r="EP8254" i="6"/>
  <c r="EQ8254" i="6" s="1"/>
  <c r="ER8254" i="6"/>
  <c r="EP8255" i="6"/>
  <c r="EQ8255" i="6" s="1"/>
  <c r="ER8255" i="6"/>
  <c r="EP8256" i="6"/>
  <c r="EQ8256" i="6" s="1"/>
  <c r="ER8256" i="6"/>
  <c r="EP8257" i="6"/>
  <c r="EQ8257" i="6" s="1"/>
  <c r="ER8257" i="6"/>
  <c r="EP8258" i="6"/>
  <c r="EQ8258" i="6" s="1"/>
  <c r="ER8258" i="6"/>
  <c r="EP8259" i="6"/>
  <c r="EQ8259" i="6" s="1"/>
  <c r="ER8259" i="6"/>
  <c r="EP8260" i="6"/>
  <c r="EQ8260" i="6" s="1"/>
  <c r="ER8260" i="6"/>
  <c r="EP8261" i="6"/>
  <c r="EQ8261" i="6" s="1"/>
  <c r="ER8261" i="6"/>
  <c r="EP8262" i="6"/>
  <c r="EQ8262" i="6" s="1"/>
  <c r="ER8262" i="6"/>
  <c r="EP8263" i="6"/>
  <c r="EQ8263" i="6" s="1"/>
  <c r="ER8263" i="6"/>
  <c r="EP8264" i="6"/>
  <c r="EQ8264" i="6" s="1"/>
  <c r="ER8264" i="6"/>
  <c r="EP8265" i="6"/>
  <c r="EQ8265" i="6" s="1"/>
  <c r="ER8265" i="6"/>
  <c r="EP8266" i="6"/>
  <c r="EQ8266" i="6" s="1"/>
  <c r="ER8266" i="6"/>
  <c r="EP8267" i="6"/>
  <c r="EQ8267" i="6" s="1"/>
  <c r="ER8267" i="6"/>
  <c r="EP8268" i="6"/>
  <c r="EQ8268" i="6" s="1"/>
  <c r="ER8268" i="6"/>
  <c r="EP8269" i="6"/>
  <c r="EQ8269" i="6" s="1"/>
  <c r="ER8269" i="6"/>
  <c r="EP8270" i="6"/>
  <c r="EQ8270" i="6" s="1"/>
  <c r="ER8270" i="6"/>
  <c r="EP8271" i="6"/>
  <c r="EQ8271" i="6" s="1"/>
  <c r="ER8271" i="6"/>
  <c r="EP8272" i="6"/>
  <c r="EQ8272" i="6" s="1"/>
  <c r="ER8272" i="6"/>
  <c r="EP8273" i="6"/>
  <c r="EQ8273" i="6" s="1"/>
  <c r="ER8273" i="6"/>
  <c r="EP8274" i="6"/>
  <c r="EQ8274" i="6" s="1"/>
  <c r="ER8274" i="6"/>
  <c r="EP8275" i="6"/>
  <c r="EQ8275" i="6" s="1"/>
  <c r="ER8275" i="6"/>
  <c r="EP8276" i="6"/>
  <c r="EQ8276" i="6" s="1"/>
  <c r="ER8276" i="6"/>
  <c r="EP8277" i="6"/>
  <c r="EQ8277" i="6" s="1"/>
  <c r="ER8277" i="6"/>
  <c r="EP8278" i="6"/>
  <c r="EQ8278" i="6" s="1"/>
  <c r="ER8278" i="6"/>
  <c r="EP8279" i="6"/>
  <c r="EQ8279" i="6" s="1"/>
  <c r="ER8279" i="6"/>
  <c r="EP8280" i="6"/>
  <c r="EQ8280" i="6" s="1"/>
  <c r="ER8280" i="6"/>
  <c r="EP8281" i="6"/>
  <c r="EQ8281" i="6" s="1"/>
  <c r="ER8281" i="6"/>
  <c r="EP8282" i="6"/>
  <c r="EQ8282" i="6" s="1"/>
  <c r="ER8282" i="6"/>
  <c r="EP8283" i="6"/>
  <c r="EQ8283" i="6" s="1"/>
  <c r="ER8283" i="6"/>
  <c r="EP8284" i="6"/>
  <c r="EQ8284" i="6" s="1"/>
  <c r="ER8284" i="6"/>
  <c r="EP8285" i="6"/>
  <c r="EQ8285" i="6" s="1"/>
  <c r="ER8285" i="6"/>
  <c r="EP8286" i="6"/>
  <c r="EQ8286" i="6" s="1"/>
  <c r="ER8286" i="6"/>
  <c r="EP8287" i="6"/>
  <c r="EQ8287" i="6" s="1"/>
  <c r="ER8287" i="6"/>
  <c r="EP8288" i="6"/>
  <c r="EQ8288" i="6" s="1"/>
  <c r="ER8288" i="6"/>
  <c r="EP8289" i="6"/>
  <c r="EQ8289" i="6" s="1"/>
  <c r="ER8289" i="6"/>
  <c r="EP8290" i="6"/>
  <c r="EQ8290" i="6" s="1"/>
  <c r="ER8290" i="6"/>
  <c r="EP8291" i="6"/>
  <c r="EQ8291" i="6" s="1"/>
  <c r="ER8291" i="6"/>
  <c r="EP8292" i="6"/>
  <c r="EQ8292" i="6" s="1"/>
  <c r="ER8292" i="6"/>
  <c r="EP8293" i="6"/>
  <c r="EQ8293" i="6" s="1"/>
  <c r="ER8293" i="6"/>
  <c r="EP8294" i="6"/>
  <c r="EQ8294" i="6" s="1"/>
  <c r="ER8294" i="6"/>
  <c r="EP8295" i="6"/>
  <c r="EQ8295" i="6" s="1"/>
  <c r="ER8295" i="6"/>
  <c r="EP8296" i="6"/>
  <c r="EQ8296" i="6" s="1"/>
  <c r="ER8296" i="6"/>
  <c r="EP8297" i="6"/>
  <c r="EQ8297" i="6" s="1"/>
  <c r="ER8297" i="6"/>
  <c r="EP8298" i="6"/>
  <c r="EQ8298" i="6" s="1"/>
  <c r="ER8298" i="6"/>
  <c r="EP8299" i="6"/>
  <c r="EQ8299" i="6" s="1"/>
  <c r="ER8299" i="6"/>
  <c r="EP8300" i="6"/>
  <c r="EQ8300" i="6" s="1"/>
  <c r="ER8300" i="6"/>
  <c r="EP8301" i="6"/>
  <c r="EQ8301" i="6" s="1"/>
  <c r="ER8301" i="6"/>
  <c r="EP8302" i="6"/>
  <c r="EQ8302" i="6" s="1"/>
  <c r="ER8302" i="6"/>
  <c r="EP8303" i="6"/>
  <c r="EQ8303" i="6" s="1"/>
  <c r="ER8303" i="6"/>
  <c r="EP8304" i="6"/>
  <c r="EQ8304" i="6" s="1"/>
  <c r="ER8304" i="6"/>
  <c r="EP8305" i="6"/>
  <c r="EQ8305" i="6" s="1"/>
  <c r="ER8305" i="6"/>
  <c r="EP8306" i="6"/>
  <c r="EQ8306" i="6" s="1"/>
  <c r="ER8306" i="6"/>
  <c r="EP8307" i="6"/>
  <c r="EQ8307" i="6" s="1"/>
  <c r="ER8307" i="6"/>
  <c r="EP8308" i="6"/>
  <c r="EQ8308" i="6" s="1"/>
  <c r="ER8308" i="6"/>
  <c r="EP8309" i="6"/>
  <c r="EQ8309" i="6" s="1"/>
  <c r="ER8309" i="6"/>
  <c r="EP8310" i="6"/>
  <c r="EQ8310" i="6" s="1"/>
  <c r="ER8310" i="6"/>
  <c r="EP8311" i="6"/>
  <c r="EQ8311" i="6" s="1"/>
  <c r="ER8311" i="6"/>
  <c r="EP8312" i="6"/>
  <c r="EQ8312" i="6" s="1"/>
  <c r="ER8312" i="6"/>
  <c r="EP8313" i="6"/>
  <c r="EQ8313" i="6" s="1"/>
  <c r="ER8313" i="6"/>
  <c r="EP8314" i="6"/>
  <c r="EQ8314" i="6" s="1"/>
  <c r="ER8314" i="6"/>
  <c r="EP8315" i="6"/>
  <c r="EQ8315" i="6" s="1"/>
  <c r="ER8315" i="6"/>
  <c r="EP8316" i="6"/>
  <c r="EQ8316" i="6" s="1"/>
  <c r="ER8316" i="6"/>
  <c r="EP8317" i="6"/>
  <c r="EQ8317" i="6" s="1"/>
  <c r="ER8317" i="6"/>
  <c r="EP8318" i="6"/>
  <c r="EQ8318" i="6" s="1"/>
  <c r="ER8318" i="6"/>
  <c r="EP8319" i="6"/>
  <c r="EQ8319" i="6" s="1"/>
  <c r="ER8319" i="6"/>
  <c r="EP8320" i="6"/>
  <c r="EQ8320" i="6" s="1"/>
  <c r="ER8320" i="6"/>
  <c r="EP8321" i="6"/>
  <c r="EQ8321" i="6" s="1"/>
  <c r="ER8321" i="6"/>
  <c r="EP8322" i="6"/>
  <c r="EQ8322" i="6" s="1"/>
  <c r="ER8322" i="6"/>
  <c r="EP8323" i="6"/>
  <c r="EQ8323" i="6" s="1"/>
  <c r="ER8323" i="6"/>
  <c r="EP8324" i="6"/>
  <c r="EQ8324" i="6" s="1"/>
  <c r="ER8324" i="6"/>
  <c r="EP8325" i="6"/>
  <c r="EQ8325" i="6" s="1"/>
  <c r="ER8325" i="6"/>
  <c r="EP8326" i="6"/>
  <c r="EQ8326" i="6" s="1"/>
  <c r="ER8326" i="6"/>
  <c r="EP8327" i="6"/>
  <c r="EQ8327" i="6" s="1"/>
  <c r="ER8327" i="6"/>
  <c r="EP8328" i="6"/>
  <c r="EQ8328" i="6" s="1"/>
  <c r="ER8328" i="6"/>
  <c r="EP8329" i="6"/>
  <c r="EQ8329" i="6" s="1"/>
  <c r="ER8329" i="6"/>
  <c r="EP8330" i="6"/>
  <c r="EQ8330" i="6" s="1"/>
  <c r="ER8330" i="6"/>
  <c r="EP8331" i="6"/>
  <c r="EQ8331" i="6" s="1"/>
  <c r="ER8331" i="6"/>
  <c r="EP8332" i="6"/>
  <c r="EQ8332" i="6" s="1"/>
  <c r="ER8332" i="6"/>
  <c r="EP8333" i="6"/>
  <c r="EQ8333" i="6" s="1"/>
  <c r="ER8333" i="6"/>
  <c r="EP8334" i="6"/>
  <c r="EQ8334" i="6" s="1"/>
  <c r="ER8334" i="6"/>
  <c r="EP8335" i="6"/>
  <c r="EQ8335" i="6" s="1"/>
  <c r="ER8335" i="6"/>
  <c r="EP8336" i="6"/>
  <c r="EQ8336" i="6" s="1"/>
  <c r="ER8336" i="6"/>
  <c r="EP8337" i="6"/>
  <c r="EQ8337" i="6" s="1"/>
  <c r="ER8337" i="6"/>
  <c r="EP8338" i="6"/>
  <c r="EQ8338" i="6" s="1"/>
  <c r="ER8338" i="6"/>
  <c r="EP8339" i="6"/>
  <c r="EQ8339" i="6" s="1"/>
  <c r="ER8339" i="6"/>
  <c r="EP8340" i="6"/>
  <c r="EQ8340" i="6" s="1"/>
  <c r="ER8340" i="6"/>
  <c r="EP8341" i="6"/>
  <c r="EQ8341" i="6" s="1"/>
  <c r="ER8341" i="6"/>
  <c r="EP8342" i="6"/>
  <c r="EQ8342" i="6" s="1"/>
  <c r="ER8342" i="6"/>
  <c r="EP8343" i="6"/>
  <c r="EQ8343" i="6" s="1"/>
  <c r="ER8343" i="6"/>
  <c r="EP8344" i="6"/>
  <c r="EQ8344" i="6" s="1"/>
  <c r="ER8344" i="6"/>
  <c r="EP8345" i="6"/>
  <c r="EQ8345" i="6" s="1"/>
  <c r="ER8345" i="6"/>
  <c r="EP8346" i="6"/>
  <c r="EQ8346" i="6" s="1"/>
  <c r="ER8346" i="6"/>
  <c r="EP8347" i="6"/>
  <c r="EQ8347" i="6" s="1"/>
  <c r="ER8347" i="6"/>
  <c r="EP8348" i="6"/>
  <c r="EQ8348" i="6" s="1"/>
  <c r="ER8348" i="6"/>
  <c r="EP8349" i="6"/>
  <c r="EQ8349" i="6" s="1"/>
  <c r="ER8349" i="6"/>
  <c r="EP8350" i="6"/>
  <c r="EQ8350" i="6" s="1"/>
  <c r="ER8350" i="6"/>
  <c r="EP8351" i="6"/>
  <c r="EQ8351" i="6" s="1"/>
  <c r="ER8351" i="6"/>
  <c r="EP8352" i="6"/>
  <c r="EQ8352" i="6" s="1"/>
  <c r="ER8352" i="6"/>
  <c r="EP8353" i="6"/>
  <c r="EQ8353" i="6" s="1"/>
  <c r="ER8353" i="6"/>
  <c r="EP8354" i="6"/>
  <c r="EQ8354" i="6" s="1"/>
  <c r="ER8354" i="6"/>
  <c r="EP8355" i="6"/>
  <c r="EQ8355" i="6" s="1"/>
  <c r="ER8355" i="6"/>
  <c r="EP8356" i="6"/>
  <c r="EQ8356" i="6" s="1"/>
  <c r="ER8356" i="6"/>
  <c r="EP8357" i="6"/>
  <c r="EQ8357" i="6" s="1"/>
  <c r="ER8357" i="6"/>
  <c r="EP8358" i="6"/>
  <c r="EQ8358" i="6" s="1"/>
  <c r="ER8358" i="6"/>
  <c r="EP8359" i="6"/>
  <c r="EQ8359" i="6" s="1"/>
  <c r="ER8359" i="6"/>
  <c r="EP8360" i="6"/>
  <c r="EQ8360" i="6" s="1"/>
  <c r="ER8360" i="6"/>
  <c r="EP8361" i="6"/>
  <c r="EQ8361" i="6" s="1"/>
  <c r="ER8361" i="6"/>
  <c r="EP8362" i="6"/>
  <c r="EQ8362" i="6" s="1"/>
  <c r="ER8362" i="6"/>
  <c r="EP8363" i="6"/>
  <c r="EQ8363" i="6" s="1"/>
  <c r="ER8363" i="6"/>
  <c r="EP8364" i="6"/>
  <c r="EQ8364" i="6" s="1"/>
  <c r="ER8364" i="6"/>
  <c r="EP8365" i="6"/>
  <c r="EQ8365" i="6" s="1"/>
  <c r="ER8365" i="6"/>
  <c r="EP8366" i="6"/>
  <c r="EQ8366" i="6" s="1"/>
  <c r="ER8366" i="6"/>
  <c r="EP8367" i="6"/>
  <c r="EQ8367" i="6" s="1"/>
  <c r="ER8367" i="6"/>
  <c r="EP8368" i="6"/>
  <c r="EQ8368" i="6" s="1"/>
  <c r="ER8368" i="6"/>
  <c r="EP8369" i="6"/>
  <c r="EQ8369" i="6" s="1"/>
  <c r="ER8369" i="6"/>
  <c r="EP8370" i="6"/>
  <c r="EQ8370" i="6" s="1"/>
  <c r="ER8370" i="6"/>
  <c r="EP8371" i="6"/>
  <c r="EQ8371" i="6" s="1"/>
  <c r="ER8371" i="6"/>
  <c r="EP8372" i="6"/>
  <c r="EQ8372" i="6" s="1"/>
  <c r="ER8372" i="6"/>
  <c r="EP8373" i="6"/>
  <c r="EQ8373" i="6" s="1"/>
  <c r="ER8373" i="6"/>
  <c r="EP8374" i="6"/>
  <c r="EQ8374" i="6" s="1"/>
  <c r="ER8374" i="6"/>
  <c r="EP8375" i="6"/>
  <c r="EQ8375" i="6" s="1"/>
  <c r="ER8375" i="6"/>
  <c r="EP8376" i="6"/>
  <c r="EQ8376" i="6" s="1"/>
  <c r="ER8376" i="6"/>
  <c r="EP8377" i="6"/>
  <c r="EQ8377" i="6" s="1"/>
  <c r="ER8377" i="6"/>
  <c r="EP8378" i="6"/>
  <c r="EQ8378" i="6" s="1"/>
  <c r="ER8378" i="6"/>
  <c r="EP8379" i="6"/>
  <c r="EQ8379" i="6" s="1"/>
  <c r="ER8379" i="6"/>
  <c r="EP8380" i="6"/>
  <c r="EQ8380" i="6" s="1"/>
  <c r="ER8380" i="6"/>
  <c r="EP8381" i="6"/>
  <c r="EQ8381" i="6" s="1"/>
  <c r="ER8381" i="6"/>
  <c r="EP8382" i="6"/>
  <c r="EQ8382" i="6" s="1"/>
  <c r="ER8382" i="6"/>
  <c r="EP8383" i="6"/>
  <c r="EQ8383" i="6" s="1"/>
  <c r="ER8383" i="6"/>
  <c r="EP8384" i="6"/>
  <c r="EQ8384" i="6" s="1"/>
  <c r="ER8384" i="6"/>
  <c r="EP8385" i="6"/>
  <c r="EQ8385" i="6" s="1"/>
  <c r="ER8385" i="6"/>
  <c r="EP8386" i="6"/>
  <c r="EQ8386" i="6" s="1"/>
  <c r="ER8386" i="6"/>
  <c r="EP8387" i="6"/>
  <c r="EQ8387" i="6" s="1"/>
  <c r="ER8387" i="6"/>
  <c r="EP8388" i="6"/>
  <c r="EQ8388" i="6" s="1"/>
  <c r="ER8388" i="6"/>
  <c r="EP8389" i="6"/>
  <c r="EQ8389" i="6" s="1"/>
  <c r="ER8389" i="6"/>
  <c r="EP8390" i="6"/>
  <c r="EQ8390" i="6" s="1"/>
  <c r="ER8390" i="6"/>
  <c r="EP8391" i="6"/>
  <c r="EQ8391" i="6" s="1"/>
  <c r="ER8391" i="6"/>
  <c r="EP8392" i="6"/>
  <c r="EQ8392" i="6" s="1"/>
  <c r="ER8392" i="6"/>
  <c r="EP8393" i="6"/>
  <c r="EQ8393" i="6" s="1"/>
  <c r="ER8393" i="6"/>
  <c r="EP8394" i="6"/>
  <c r="EQ8394" i="6" s="1"/>
  <c r="ER8394" i="6"/>
  <c r="EP8395" i="6"/>
  <c r="EQ8395" i="6" s="1"/>
  <c r="ER8395" i="6"/>
  <c r="EP8396" i="6"/>
  <c r="EQ8396" i="6" s="1"/>
  <c r="ER8396" i="6"/>
  <c r="EP8397" i="6"/>
  <c r="EQ8397" i="6" s="1"/>
  <c r="ER8397" i="6"/>
  <c r="EP8398" i="6"/>
  <c r="EQ8398" i="6" s="1"/>
  <c r="ER8398" i="6"/>
  <c r="EP8399" i="6"/>
  <c r="EQ8399" i="6" s="1"/>
  <c r="ER8399" i="6"/>
  <c r="EP8400" i="6"/>
  <c r="EQ8400" i="6" s="1"/>
  <c r="ER8400" i="6"/>
  <c r="EP8401" i="6"/>
  <c r="EQ8401" i="6" s="1"/>
  <c r="ER8401" i="6"/>
  <c r="EP8402" i="6"/>
  <c r="EQ8402" i="6" s="1"/>
  <c r="ER8402" i="6"/>
  <c r="EP8403" i="6"/>
  <c r="EQ8403" i="6" s="1"/>
  <c r="ER8403" i="6"/>
  <c r="EP8404" i="6"/>
  <c r="EQ8404" i="6" s="1"/>
  <c r="ER8404" i="6"/>
  <c r="EP8405" i="6"/>
  <c r="EQ8405" i="6" s="1"/>
  <c r="ER8405" i="6"/>
  <c r="EP8406" i="6"/>
  <c r="EQ8406" i="6" s="1"/>
  <c r="ER8406" i="6"/>
  <c r="EP8407" i="6"/>
  <c r="EQ8407" i="6" s="1"/>
  <c r="ER8407" i="6"/>
  <c r="EP8408" i="6"/>
  <c r="EQ8408" i="6" s="1"/>
  <c r="ER8408" i="6"/>
  <c r="EP8409" i="6"/>
  <c r="EQ8409" i="6" s="1"/>
  <c r="ER8409" i="6"/>
  <c r="EP8410" i="6"/>
  <c r="EQ8410" i="6" s="1"/>
  <c r="ER8410" i="6"/>
  <c r="EP8411" i="6"/>
  <c r="EQ8411" i="6" s="1"/>
  <c r="ER8411" i="6"/>
  <c r="EP8412" i="6"/>
  <c r="EQ8412" i="6" s="1"/>
  <c r="ER8412" i="6"/>
  <c r="EP8413" i="6"/>
  <c r="EQ8413" i="6" s="1"/>
  <c r="ER8413" i="6"/>
  <c r="EP8414" i="6"/>
  <c r="EQ8414" i="6" s="1"/>
  <c r="ER8414" i="6"/>
  <c r="EP8415" i="6"/>
  <c r="EQ8415" i="6" s="1"/>
  <c r="ER8415" i="6"/>
  <c r="EP8416" i="6"/>
  <c r="EQ8416" i="6" s="1"/>
  <c r="ER8416" i="6"/>
  <c r="EP8417" i="6"/>
  <c r="EQ8417" i="6" s="1"/>
  <c r="ER8417" i="6"/>
  <c r="EP8418" i="6"/>
  <c r="EQ8418" i="6" s="1"/>
  <c r="ER8418" i="6"/>
  <c r="EP8419" i="6"/>
  <c r="EQ8419" i="6" s="1"/>
  <c r="ER8419" i="6"/>
  <c r="EP8420" i="6"/>
  <c r="EQ8420" i="6" s="1"/>
  <c r="ER8420" i="6"/>
  <c r="EP8421" i="6"/>
  <c r="EQ8421" i="6" s="1"/>
  <c r="ER8421" i="6"/>
  <c r="EP8422" i="6"/>
  <c r="EQ8422" i="6" s="1"/>
  <c r="ER8422" i="6"/>
  <c r="EP8423" i="6"/>
  <c r="EQ8423" i="6" s="1"/>
  <c r="ER8423" i="6"/>
  <c r="EP8424" i="6"/>
  <c r="EQ8424" i="6" s="1"/>
  <c r="ER8424" i="6"/>
  <c r="EP8425" i="6"/>
  <c r="EQ8425" i="6" s="1"/>
  <c r="ER8425" i="6"/>
  <c r="EP8426" i="6"/>
  <c r="EQ8426" i="6" s="1"/>
  <c r="ER8426" i="6"/>
  <c r="EP8427" i="6"/>
  <c r="EQ8427" i="6" s="1"/>
  <c r="ER8427" i="6"/>
  <c r="EP8428" i="6"/>
  <c r="EQ8428" i="6" s="1"/>
  <c r="ER8428" i="6"/>
  <c r="EP8429" i="6"/>
  <c r="EQ8429" i="6" s="1"/>
  <c r="ER8429" i="6"/>
  <c r="EP8430" i="6"/>
  <c r="EQ8430" i="6" s="1"/>
  <c r="ER8430" i="6"/>
  <c r="EP8431" i="6"/>
  <c r="EQ8431" i="6" s="1"/>
  <c r="ER8431" i="6"/>
  <c r="EP8432" i="6"/>
  <c r="EQ8432" i="6" s="1"/>
  <c r="ER8432" i="6"/>
  <c r="EP8433" i="6"/>
  <c r="EQ8433" i="6" s="1"/>
  <c r="ER8433" i="6"/>
  <c r="EP8434" i="6"/>
  <c r="EQ8434" i="6" s="1"/>
  <c r="ER8434" i="6"/>
  <c r="EP8435" i="6"/>
  <c r="EQ8435" i="6" s="1"/>
  <c r="ER8435" i="6"/>
  <c r="EP8436" i="6"/>
  <c r="EQ8436" i="6" s="1"/>
  <c r="ER8436" i="6"/>
  <c r="EP8437" i="6"/>
  <c r="EQ8437" i="6" s="1"/>
  <c r="ER8437" i="6"/>
  <c r="EP8438" i="6"/>
  <c r="EQ8438" i="6" s="1"/>
  <c r="ER8438" i="6"/>
  <c r="EP8439" i="6"/>
  <c r="EQ8439" i="6" s="1"/>
  <c r="ER8439" i="6"/>
  <c r="EP8440" i="6"/>
  <c r="EQ8440" i="6" s="1"/>
  <c r="ER8440" i="6"/>
  <c r="EP8441" i="6"/>
  <c r="EQ8441" i="6" s="1"/>
  <c r="ER8441" i="6"/>
  <c r="EP8442" i="6"/>
  <c r="EQ8442" i="6" s="1"/>
  <c r="ER8442" i="6"/>
  <c r="EP8443" i="6"/>
  <c r="EQ8443" i="6" s="1"/>
  <c r="ER8443" i="6"/>
  <c r="EP8444" i="6"/>
  <c r="EQ8444" i="6" s="1"/>
  <c r="ER8444" i="6"/>
  <c r="EP8445" i="6"/>
  <c r="EQ8445" i="6" s="1"/>
  <c r="ER8445" i="6"/>
  <c r="EP8446" i="6"/>
  <c r="EQ8446" i="6" s="1"/>
  <c r="ER8446" i="6"/>
  <c r="EP8447" i="6"/>
  <c r="EQ8447" i="6" s="1"/>
  <c r="ER8447" i="6"/>
  <c r="EP8448" i="6"/>
  <c r="EQ8448" i="6" s="1"/>
  <c r="ER8448" i="6"/>
  <c r="EP8449" i="6"/>
  <c r="EQ8449" i="6" s="1"/>
  <c r="ER8449" i="6"/>
  <c r="EP8450" i="6"/>
  <c r="EQ8450" i="6" s="1"/>
  <c r="ER8450" i="6"/>
  <c r="EP8451" i="6"/>
  <c r="EQ8451" i="6" s="1"/>
  <c r="ER8451" i="6"/>
  <c r="EP8452" i="6"/>
  <c r="EQ8452" i="6" s="1"/>
  <c r="ER8452" i="6"/>
  <c r="EP8453" i="6"/>
  <c r="EQ8453" i="6" s="1"/>
  <c r="ER8453" i="6"/>
  <c r="EP8454" i="6"/>
  <c r="EQ8454" i="6" s="1"/>
  <c r="ER8454" i="6"/>
  <c r="EP8455" i="6"/>
  <c r="EQ8455" i="6" s="1"/>
  <c r="ER8455" i="6"/>
  <c r="EP8456" i="6"/>
  <c r="EQ8456" i="6" s="1"/>
  <c r="ER8456" i="6"/>
  <c r="EP8457" i="6"/>
  <c r="EQ8457" i="6" s="1"/>
  <c r="ER8457" i="6"/>
  <c r="EP8458" i="6"/>
  <c r="EQ8458" i="6" s="1"/>
  <c r="ER8458" i="6"/>
  <c r="EP8459" i="6"/>
  <c r="EQ8459" i="6" s="1"/>
  <c r="ER8459" i="6"/>
  <c r="EP8460" i="6"/>
  <c r="EQ8460" i="6" s="1"/>
  <c r="ER8460" i="6"/>
  <c r="EP8461" i="6"/>
  <c r="EQ8461" i="6" s="1"/>
  <c r="ER8461" i="6"/>
  <c r="EP8462" i="6"/>
  <c r="EQ8462" i="6" s="1"/>
  <c r="ER8462" i="6"/>
  <c r="EP8463" i="6"/>
  <c r="EQ8463" i="6" s="1"/>
  <c r="ER8463" i="6"/>
  <c r="EP8464" i="6"/>
  <c r="EQ8464" i="6" s="1"/>
  <c r="ER8464" i="6"/>
  <c r="EP8465" i="6"/>
  <c r="EQ8465" i="6" s="1"/>
  <c r="ER8465" i="6"/>
  <c r="EP8466" i="6"/>
  <c r="EQ8466" i="6" s="1"/>
  <c r="ER8466" i="6"/>
  <c r="EP8467" i="6"/>
  <c r="EQ8467" i="6" s="1"/>
  <c r="ER8467" i="6"/>
  <c r="EP8468" i="6"/>
  <c r="EQ8468" i="6" s="1"/>
  <c r="ER8468" i="6"/>
  <c r="EP8469" i="6"/>
  <c r="EQ8469" i="6" s="1"/>
  <c r="ER8469" i="6"/>
  <c r="EP8470" i="6"/>
  <c r="EQ8470" i="6" s="1"/>
  <c r="ER8470" i="6"/>
  <c r="EP8471" i="6"/>
  <c r="EQ8471" i="6" s="1"/>
  <c r="ER8471" i="6"/>
  <c r="EP8472" i="6"/>
  <c r="EQ8472" i="6" s="1"/>
  <c r="ER8472" i="6"/>
  <c r="EP8473" i="6"/>
  <c r="EQ8473" i="6" s="1"/>
  <c r="ER8473" i="6"/>
  <c r="EP8474" i="6"/>
  <c r="EQ8474" i="6" s="1"/>
  <c r="ER8474" i="6"/>
  <c r="EP8475" i="6"/>
  <c r="EQ8475" i="6" s="1"/>
  <c r="ER8475" i="6"/>
  <c r="EP8476" i="6"/>
  <c r="EQ8476" i="6" s="1"/>
  <c r="ER8476" i="6"/>
  <c r="EP8477" i="6"/>
  <c r="EQ8477" i="6" s="1"/>
  <c r="ER8477" i="6"/>
  <c r="EP8478" i="6"/>
  <c r="EQ8478" i="6" s="1"/>
  <c r="ER8478" i="6"/>
  <c r="EP8479" i="6"/>
  <c r="EQ8479" i="6" s="1"/>
  <c r="ER8479" i="6"/>
  <c r="EP8480" i="6"/>
  <c r="EQ8480" i="6" s="1"/>
  <c r="ER8480" i="6"/>
  <c r="EP8481" i="6"/>
  <c r="EQ8481" i="6" s="1"/>
  <c r="ER8481" i="6"/>
  <c r="EP8482" i="6"/>
  <c r="EQ8482" i="6" s="1"/>
  <c r="ER8482" i="6"/>
  <c r="EP8483" i="6"/>
  <c r="EQ8483" i="6" s="1"/>
  <c r="ER8483" i="6"/>
  <c r="EP8484" i="6"/>
  <c r="EQ8484" i="6" s="1"/>
  <c r="ER8484" i="6"/>
  <c r="EP8485" i="6"/>
  <c r="EQ8485" i="6" s="1"/>
  <c r="ER8485" i="6"/>
  <c r="EP8486" i="6"/>
  <c r="EQ8486" i="6" s="1"/>
  <c r="ER8486" i="6"/>
  <c r="EP8487" i="6"/>
  <c r="EQ8487" i="6" s="1"/>
  <c r="ER8487" i="6"/>
  <c r="EP8488" i="6"/>
  <c r="EQ8488" i="6" s="1"/>
  <c r="ER8488" i="6"/>
  <c r="EP8489" i="6"/>
  <c r="EQ8489" i="6" s="1"/>
  <c r="ER8489" i="6"/>
  <c r="EP8490" i="6"/>
  <c r="EQ8490" i="6" s="1"/>
  <c r="ER8490" i="6"/>
  <c r="EP8491" i="6"/>
  <c r="EQ8491" i="6" s="1"/>
  <c r="ER8491" i="6"/>
  <c r="EP8492" i="6"/>
  <c r="EQ8492" i="6" s="1"/>
  <c r="ER8492" i="6"/>
  <c r="EP8493" i="6"/>
  <c r="EQ8493" i="6" s="1"/>
  <c r="ER8493" i="6"/>
  <c r="EP8494" i="6"/>
  <c r="EQ8494" i="6" s="1"/>
  <c r="ER8494" i="6"/>
  <c r="EP8495" i="6"/>
  <c r="EQ8495" i="6" s="1"/>
  <c r="ER8495" i="6"/>
  <c r="EP8496" i="6"/>
  <c r="EQ8496" i="6" s="1"/>
  <c r="ER8496" i="6"/>
  <c r="EP8497" i="6"/>
  <c r="EQ8497" i="6" s="1"/>
  <c r="ER8497" i="6"/>
  <c r="EP8498" i="6"/>
  <c r="EQ8498" i="6" s="1"/>
  <c r="ER8498" i="6"/>
  <c r="EP8499" i="6"/>
  <c r="EQ8499" i="6" s="1"/>
  <c r="ER8499" i="6"/>
  <c r="EP8500" i="6"/>
  <c r="EQ8500" i="6" s="1"/>
  <c r="ER8500" i="6"/>
  <c r="EP8501" i="6"/>
  <c r="EQ8501" i="6" s="1"/>
  <c r="ER8501" i="6"/>
  <c r="EP8502" i="6"/>
  <c r="EQ8502" i="6" s="1"/>
  <c r="ER8502" i="6"/>
  <c r="EP8503" i="6"/>
  <c r="EQ8503" i="6" s="1"/>
  <c r="ER8503" i="6"/>
  <c r="EP8504" i="6"/>
  <c r="EQ8504" i="6" s="1"/>
  <c r="ER8504" i="6"/>
  <c r="EP8505" i="6"/>
  <c r="EQ8505" i="6" s="1"/>
  <c r="ER8505" i="6"/>
  <c r="EP8506" i="6"/>
  <c r="EQ8506" i="6" s="1"/>
  <c r="ER8506" i="6"/>
  <c r="EP8507" i="6"/>
  <c r="EQ8507" i="6" s="1"/>
  <c r="ER8507" i="6"/>
  <c r="EP8508" i="6"/>
  <c r="EQ8508" i="6" s="1"/>
  <c r="ER8508" i="6"/>
  <c r="EP8509" i="6"/>
  <c r="EQ8509" i="6" s="1"/>
  <c r="ER8509" i="6"/>
  <c r="EP8510" i="6"/>
  <c r="EQ8510" i="6" s="1"/>
  <c r="ER8510" i="6"/>
  <c r="EP8511" i="6"/>
  <c r="EQ8511" i="6" s="1"/>
  <c r="ER8511" i="6"/>
  <c r="EP8512" i="6"/>
  <c r="EQ8512" i="6" s="1"/>
  <c r="ER8512" i="6"/>
  <c r="EP8513" i="6"/>
  <c r="EQ8513" i="6" s="1"/>
  <c r="ER8513" i="6"/>
  <c r="EP8514" i="6"/>
  <c r="EQ8514" i="6" s="1"/>
  <c r="ER8514" i="6"/>
  <c r="EP8515" i="6"/>
  <c r="EQ8515" i="6" s="1"/>
  <c r="ER8515" i="6"/>
  <c r="EP8516" i="6"/>
  <c r="EQ8516" i="6" s="1"/>
  <c r="ER8516" i="6"/>
  <c r="EP8517" i="6"/>
  <c r="EQ8517" i="6" s="1"/>
  <c r="ER8517" i="6"/>
  <c r="EP8518" i="6"/>
  <c r="EQ8518" i="6" s="1"/>
  <c r="ER8518" i="6"/>
  <c r="EP8519" i="6"/>
  <c r="EQ8519" i="6" s="1"/>
  <c r="ER8519" i="6"/>
  <c r="EP8520" i="6"/>
  <c r="EQ8520" i="6" s="1"/>
  <c r="ER8520" i="6"/>
  <c r="EP8521" i="6"/>
  <c r="EQ8521" i="6" s="1"/>
  <c r="ER8521" i="6"/>
  <c r="EP8522" i="6"/>
  <c r="EQ8522" i="6" s="1"/>
  <c r="ER8522" i="6"/>
  <c r="EP8523" i="6"/>
  <c r="EQ8523" i="6" s="1"/>
  <c r="ER8523" i="6"/>
  <c r="EP8524" i="6"/>
  <c r="EQ8524" i="6" s="1"/>
  <c r="ER8524" i="6"/>
  <c r="EP8525" i="6"/>
  <c r="EQ8525" i="6" s="1"/>
  <c r="ER8525" i="6"/>
  <c r="EP8526" i="6"/>
  <c r="EQ8526" i="6" s="1"/>
  <c r="ER8526" i="6"/>
  <c r="EP8527" i="6"/>
  <c r="EQ8527" i="6" s="1"/>
  <c r="ER8527" i="6"/>
  <c r="EP8528" i="6"/>
  <c r="EQ8528" i="6" s="1"/>
  <c r="ER8528" i="6"/>
  <c r="EP8529" i="6"/>
  <c r="EQ8529" i="6" s="1"/>
  <c r="ER8529" i="6"/>
  <c r="EP8530" i="6"/>
  <c r="EQ8530" i="6" s="1"/>
  <c r="ER8530" i="6"/>
  <c r="EP8531" i="6"/>
  <c r="EQ8531" i="6" s="1"/>
  <c r="ER8531" i="6"/>
  <c r="EP8532" i="6"/>
  <c r="EQ8532" i="6" s="1"/>
  <c r="ER8532" i="6"/>
  <c r="EP8533" i="6"/>
  <c r="EQ8533" i="6" s="1"/>
  <c r="ER8533" i="6"/>
  <c r="EP8534" i="6"/>
  <c r="EQ8534" i="6" s="1"/>
  <c r="ER8534" i="6"/>
  <c r="EP8535" i="6"/>
  <c r="EQ8535" i="6" s="1"/>
  <c r="ER8535" i="6"/>
  <c r="EP8536" i="6"/>
  <c r="EQ8536" i="6" s="1"/>
  <c r="ER8536" i="6"/>
  <c r="EP8537" i="6"/>
  <c r="EQ8537" i="6" s="1"/>
  <c r="ER8537" i="6"/>
  <c r="EP8538" i="6"/>
  <c r="EQ8538" i="6" s="1"/>
  <c r="ER8538" i="6"/>
  <c r="EP8539" i="6"/>
  <c r="EQ8539" i="6" s="1"/>
  <c r="ER8539" i="6"/>
  <c r="EP8540" i="6"/>
  <c r="EQ8540" i="6" s="1"/>
  <c r="ER8540" i="6"/>
  <c r="EP8541" i="6"/>
  <c r="EQ8541" i="6" s="1"/>
  <c r="ER8541" i="6"/>
  <c r="EP8542" i="6"/>
  <c r="EQ8542" i="6" s="1"/>
  <c r="ER8542" i="6"/>
  <c r="EP8543" i="6"/>
  <c r="EQ8543" i="6" s="1"/>
  <c r="ER8543" i="6"/>
  <c r="EP8544" i="6"/>
  <c r="EQ8544" i="6" s="1"/>
  <c r="ER8544" i="6"/>
  <c r="EP8545" i="6"/>
  <c r="EQ8545" i="6" s="1"/>
  <c r="ER8545" i="6"/>
  <c r="EP8546" i="6"/>
  <c r="EQ8546" i="6" s="1"/>
  <c r="ER8546" i="6"/>
  <c r="EP8547" i="6"/>
  <c r="EQ8547" i="6" s="1"/>
  <c r="ER8547" i="6"/>
  <c r="EP8548" i="6"/>
  <c r="EQ8548" i="6" s="1"/>
  <c r="ER8548" i="6"/>
  <c r="EP8549" i="6"/>
  <c r="EQ8549" i="6" s="1"/>
  <c r="ER8549" i="6"/>
  <c r="EP8550" i="6"/>
  <c r="EQ8550" i="6" s="1"/>
  <c r="ER8550" i="6"/>
  <c r="EP8551" i="6"/>
  <c r="EQ8551" i="6" s="1"/>
  <c r="ER8551" i="6"/>
  <c r="EP8552" i="6"/>
  <c r="EQ8552" i="6" s="1"/>
  <c r="ER8552" i="6"/>
  <c r="EP8553" i="6"/>
  <c r="EQ8553" i="6" s="1"/>
  <c r="ER8553" i="6"/>
  <c r="EP8554" i="6"/>
  <c r="EQ8554" i="6" s="1"/>
  <c r="ER8554" i="6"/>
  <c r="EP8555" i="6"/>
  <c r="EQ8555" i="6" s="1"/>
  <c r="ER8555" i="6"/>
  <c r="EP8556" i="6"/>
  <c r="EQ8556" i="6" s="1"/>
  <c r="ER8556" i="6"/>
  <c r="EP8557" i="6"/>
  <c r="EQ8557" i="6" s="1"/>
  <c r="ER8557" i="6"/>
  <c r="EP8558" i="6"/>
  <c r="EQ8558" i="6" s="1"/>
  <c r="ER8558" i="6"/>
  <c r="EP8559" i="6"/>
  <c r="EQ8559" i="6" s="1"/>
  <c r="ER8559" i="6"/>
  <c r="EP8560" i="6"/>
  <c r="EQ8560" i="6" s="1"/>
  <c r="ER8560" i="6"/>
  <c r="EP8561" i="6"/>
  <c r="EQ8561" i="6" s="1"/>
  <c r="ER8561" i="6"/>
  <c r="EP8562" i="6"/>
  <c r="EQ8562" i="6" s="1"/>
  <c r="ER8562" i="6"/>
  <c r="EP8563" i="6"/>
  <c r="EQ8563" i="6" s="1"/>
  <c r="ER8563" i="6"/>
  <c r="EP8564" i="6"/>
  <c r="EQ8564" i="6" s="1"/>
  <c r="ER8564" i="6"/>
  <c r="EP8565" i="6"/>
  <c r="EQ8565" i="6" s="1"/>
  <c r="ER8565" i="6"/>
  <c r="EP8566" i="6"/>
  <c r="EQ8566" i="6" s="1"/>
  <c r="ER8566" i="6"/>
  <c r="EP8567" i="6"/>
  <c r="EQ8567" i="6" s="1"/>
  <c r="ER8567" i="6"/>
  <c r="EP8568" i="6"/>
  <c r="EQ8568" i="6" s="1"/>
  <c r="ER8568" i="6"/>
  <c r="EP8569" i="6"/>
  <c r="EQ8569" i="6" s="1"/>
  <c r="ER8569" i="6"/>
  <c r="EP8570" i="6"/>
  <c r="EQ8570" i="6" s="1"/>
  <c r="ER8570" i="6"/>
  <c r="EP8571" i="6"/>
  <c r="EQ8571" i="6" s="1"/>
  <c r="ER8571" i="6"/>
  <c r="EP8572" i="6"/>
  <c r="EQ8572" i="6" s="1"/>
  <c r="ER8572" i="6"/>
  <c r="EP8573" i="6"/>
  <c r="EQ8573" i="6" s="1"/>
  <c r="ER8573" i="6"/>
  <c r="EP8574" i="6"/>
  <c r="EQ8574" i="6" s="1"/>
  <c r="ER8574" i="6"/>
  <c r="EP8575" i="6"/>
  <c r="EQ8575" i="6" s="1"/>
  <c r="ER8575" i="6"/>
  <c r="EP8576" i="6"/>
  <c r="EQ8576" i="6" s="1"/>
  <c r="ER8576" i="6"/>
  <c r="EP8577" i="6"/>
  <c r="EQ8577" i="6" s="1"/>
  <c r="ER8577" i="6"/>
  <c r="EP8578" i="6"/>
  <c r="EQ8578" i="6" s="1"/>
  <c r="ER8578" i="6"/>
  <c r="EP8579" i="6"/>
  <c r="EQ8579" i="6" s="1"/>
  <c r="ER8579" i="6"/>
  <c r="EP8580" i="6"/>
  <c r="EQ8580" i="6" s="1"/>
  <c r="ER8580" i="6"/>
  <c r="EP8581" i="6"/>
  <c r="EQ8581" i="6" s="1"/>
  <c r="ER8581" i="6"/>
  <c r="EP8582" i="6"/>
  <c r="EQ8582" i="6" s="1"/>
  <c r="ER8582" i="6"/>
  <c r="EP8583" i="6"/>
  <c r="EQ8583" i="6" s="1"/>
  <c r="ER8583" i="6"/>
  <c r="EP8584" i="6"/>
  <c r="EQ8584" i="6" s="1"/>
  <c r="ER8584" i="6"/>
  <c r="EP8585" i="6"/>
  <c r="EQ8585" i="6" s="1"/>
  <c r="ER8585" i="6"/>
  <c r="EP8586" i="6"/>
  <c r="EQ8586" i="6" s="1"/>
  <c r="ER8586" i="6"/>
  <c r="EP8587" i="6"/>
  <c r="EQ8587" i="6" s="1"/>
  <c r="ER8587" i="6"/>
  <c r="EP8588" i="6"/>
  <c r="EQ8588" i="6" s="1"/>
  <c r="ER8588" i="6"/>
  <c r="EP8589" i="6"/>
  <c r="EQ8589" i="6" s="1"/>
  <c r="ER8589" i="6"/>
  <c r="EP8590" i="6"/>
  <c r="EQ8590" i="6" s="1"/>
  <c r="ER8590" i="6"/>
  <c r="EP8591" i="6"/>
  <c r="EQ8591" i="6" s="1"/>
  <c r="ER8591" i="6"/>
  <c r="EP8592" i="6"/>
  <c r="EQ8592" i="6" s="1"/>
  <c r="ER8592" i="6"/>
  <c r="EP8593" i="6"/>
  <c r="EQ8593" i="6" s="1"/>
  <c r="ER8593" i="6"/>
  <c r="EP8594" i="6"/>
  <c r="EQ8594" i="6" s="1"/>
  <c r="ER8594" i="6"/>
  <c r="EP8595" i="6"/>
  <c r="EQ8595" i="6" s="1"/>
  <c r="ER8595" i="6"/>
  <c r="EP8596" i="6"/>
  <c r="EQ8596" i="6" s="1"/>
  <c r="ER8596" i="6"/>
  <c r="EP8597" i="6"/>
  <c r="EQ8597" i="6" s="1"/>
  <c r="ER8597" i="6"/>
  <c r="EP8598" i="6"/>
  <c r="EQ8598" i="6" s="1"/>
  <c r="ER8598" i="6"/>
  <c r="EP8599" i="6"/>
  <c r="EQ8599" i="6" s="1"/>
  <c r="ER8599" i="6"/>
  <c r="EP8600" i="6"/>
  <c r="EQ8600" i="6" s="1"/>
  <c r="ER8600" i="6"/>
  <c r="EP8601" i="6"/>
  <c r="EQ8601" i="6" s="1"/>
  <c r="ER8601" i="6"/>
  <c r="EP8602" i="6"/>
  <c r="EQ8602" i="6" s="1"/>
  <c r="ER8602" i="6"/>
  <c r="EP8603" i="6"/>
  <c r="EQ8603" i="6" s="1"/>
  <c r="ER8603" i="6"/>
  <c r="EP8604" i="6"/>
  <c r="EQ8604" i="6" s="1"/>
  <c r="ER8604" i="6"/>
  <c r="EP8605" i="6"/>
  <c r="EQ8605" i="6" s="1"/>
  <c r="ER8605" i="6"/>
  <c r="EP8606" i="6"/>
  <c r="EQ8606" i="6" s="1"/>
  <c r="ER8606" i="6"/>
  <c r="EP8607" i="6"/>
  <c r="EQ8607" i="6" s="1"/>
  <c r="ER8607" i="6"/>
  <c r="EP8608" i="6"/>
  <c r="EQ8608" i="6" s="1"/>
  <c r="ER8608" i="6"/>
  <c r="EP8609" i="6"/>
  <c r="EQ8609" i="6" s="1"/>
  <c r="ER8609" i="6"/>
  <c r="EP8610" i="6"/>
  <c r="EQ8610" i="6" s="1"/>
  <c r="ER8610" i="6"/>
  <c r="EP8611" i="6"/>
  <c r="EQ8611" i="6" s="1"/>
  <c r="ER8611" i="6"/>
  <c r="EP8612" i="6"/>
  <c r="EQ8612" i="6" s="1"/>
  <c r="ER8612" i="6"/>
  <c r="EP8613" i="6"/>
  <c r="EQ8613" i="6" s="1"/>
  <c r="ER8613" i="6"/>
  <c r="EP8614" i="6"/>
  <c r="EQ8614" i="6" s="1"/>
  <c r="ER8614" i="6"/>
  <c r="EP8615" i="6"/>
  <c r="EQ8615" i="6" s="1"/>
  <c r="ER8615" i="6"/>
  <c r="EP8616" i="6"/>
  <c r="EQ8616" i="6" s="1"/>
  <c r="ER8616" i="6"/>
  <c r="EP8617" i="6"/>
  <c r="EQ8617" i="6" s="1"/>
  <c r="ER8617" i="6"/>
  <c r="EP8618" i="6"/>
  <c r="EQ8618" i="6" s="1"/>
  <c r="ER8618" i="6"/>
  <c r="EP8619" i="6"/>
  <c r="EQ8619" i="6" s="1"/>
  <c r="ER8619" i="6"/>
  <c r="EP8620" i="6"/>
  <c r="EQ8620" i="6" s="1"/>
  <c r="ER8620" i="6"/>
  <c r="EP8621" i="6"/>
  <c r="EQ8621" i="6" s="1"/>
  <c r="ER8621" i="6"/>
  <c r="EP8622" i="6"/>
  <c r="EQ8622" i="6" s="1"/>
  <c r="ER8622" i="6"/>
  <c r="EP8623" i="6"/>
  <c r="EQ8623" i="6" s="1"/>
  <c r="ER8623" i="6"/>
  <c r="EP8624" i="6"/>
  <c r="EQ8624" i="6" s="1"/>
  <c r="ER8624" i="6"/>
  <c r="EP8625" i="6"/>
  <c r="EQ8625" i="6" s="1"/>
  <c r="ER8625" i="6"/>
  <c r="EP8626" i="6"/>
  <c r="EQ8626" i="6" s="1"/>
  <c r="ER8626" i="6"/>
  <c r="EP8627" i="6"/>
  <c r="EQ8627" i="6" s="1"/>
  <c r="ER8627" i="6"/>
  <c r="EP8628" i="6"/>
  <c r="EQ8628" i="6" s="1"/>
  <c r="ER8628" i="6"/>
  <c r="EP8629" i="6"/>
  <c r="EQ8629" i="6" s="1"/>
  <c r="ER8629" i="6"/>
  <c r="EP8630" i="6"/>
  <c r="EQ8630" i="6" s="1"/>
  <c r="ER8630" i="6"/>
  <c r="EP8631" i="6"/>
  <c r="EQ8631" i="6" s="1"/>
  <c r="ER8631" i="6"/>
  <c r="EP8632" i="6"/>
  <c r="EQ8632" i="6" s="1"/>
  <c r="ER8632" i="6"/>
  <c r="EP8633" i="6"/>
  <c r="EQ8633" i="6" s="1"/>
  <c r="ER8633" i="6"/>
  <c r="EP8634" i="6"/>
  <c r="EQ8634" i="6" s="1"/>
  <c r="ER8634" i="6"/>
  <c r="EP8635" i="6"/>
  <c r="EQ8635" i="6" s="1"/>
  <c r="ER8635" i="6"/>
  <c r="EP8636" i="6"/>
  <c r="EQ8636" i="6" s="1"/>
  <c r="ER8636" i="6"/>
  <c r="EP8637" i="6"/>
  <c r="EQ8637" i="6" s="1"/>
  <c r="ER8637" i="6"/>
  <c r="EP8638" i="6"/>
  <c r="EQ8638" i="6" s="1"/>
  <c r="ER8638" i="6"/>
  <c r="EP8639" i="6"/>
  <c r="EQ8639" i="6" s="1"/>
  <c r="ER8639" i="6"/>
  <c r="EP8640" i="6"/>
  <c r="EQ8640" i="6" s="1"/>
  <c r="ER8640" i="6"/>
  <c r="EP8641" i="6"/>
  <c r="EQ8641" i="6" s="1"/>
  <c r="ER8641" i="6"/>
  <c r="EP8642" i="6"/>
  <c r="EQ8642" i="6" s="1"/>
  <c r="ER8642" i="6"/>
  <c r="EP8643" i="6"/>
  <c r="EQ8643" i="6" s="1"/>
  <c r="ER8643" i="6"/>
  <c r="EP8644" i="6"/>
  <c r="EQ8644" i="6" s="1"/>
  <c r="ER8644" i="6"/>
  <c r="EP8645" i="6"/>
  <c r="EQ8645" i="6" s="1"/>
  <c r="ER8645" i="6"/>
  <c r="EP8646" i="6"/>
  <c r="EQ8646" i="6" s="1"/>
  <c r="ER8646" i="6"/>
  <c r="EP8647" i="6"/>
  <c r="EQ8647" i="6" s="1"/>
  <c r="ER8647" i="6"/>
  <c r="EP8648" i="6"/>
  <c r="EQ8648" i="6" s="1"/>
  <c r="ER8648" i="6"/>
  <c r="EP8649" i="6"/>
  <c r="EQ8649" i="6" s="1"/>
  <c r="ER8649" i="6"/>
  <c r="EP8650" i="6"/>
  <c r="EQ8650" i="6" s="1"/>
  <c r="ER8650" i="6"/>
  <c r="EP8651" i="6"/>
  <c r="EQ8651" i="6" s="1"/>
  <c r="ER8651" i="6"/>
  <c r="EP8652" i="6"/>
  <c r="EQ8652" i="6" s="1"/>
  <c r="ER8652" i="6"/>
  <c r="EP8653" i="6"/>
  <c r="EQ8653" i="6" s="1"/>
  <c r="ER8653" i="6"/>
  <c r="EP8654" i="6"/>
  <c r="EQ8654" i="6" s="1"/>
  <c r="ER8654" i="6"/>
  <c r="EP8655" i="6"/>
  <c r="EQ8655" i="6" s="1"/>
  <c r="ER8655" i="6"/>
  <c r="EP8656" i="6"/>
  <c r="EQ8656" i="6" s="1"/>
  <c r="ER8656" i="6"/>
  <c r="EP8657" i="6"/>
  <c r="EQ8657" i="6" s="1"/>
  <c r="ER8657" i="6"/>
  <c r="EP8658" i="6"/>
  <c r="EQ8658" i="6" s="1"/>
  <c r="ER8658" i="6"/>
  <c r="EP8659" i="6"/>
  <c r="EQ8659" i="6" s="1"/>
  <c r="ER8659" i="6"/>
  <c r="EP8660" i="6"/>
  <c r="EQ8660" i="6" s="1"/>
  <c r="ER8660" i="6"/>
  <c r="EP8661" i="6"/>
  <c r="EQ8661" i="6" s="1"/>
  <c r="ER8661" i="6"/>
  <c r="EP8662" i="6"/>
  <c r="EQ8662" i="6" s="1"/>
  <c r="ER8662" i="6"/>
  <c r="EP8663" i="6"/>
  <c r="EQ8663" i="6" s="1"/>
  <c r="ER8663" i="6"/>
  <c r="EP8664" i="6"/>
  <c r="EQ8664" i="6" s="1"/>
  <c r="ER8664" i="6"/>
  <c r="EP8665" i="6"/>
  <c r="EQ8665" i="6" s="1"/>
  <c r="ER8665" i="6"/>
  <c r="EP8666" i="6"/>
  <c r="EQ8666" i="6" s="1"/>
  <c r="ER8666" i="6"/>
  <c r="EP8667" i="6"/>
  <c r="EQ8667" i="6" s="1"/>
  <c r="ER8667" i="6"/>
  <c r="EP8668" i="6"/>
  <c r="EQ8668" i="6" s="1"/>
  <c r="ER8668" i="6"/>
  <c r="EP8669" i="6"/>
  <c r="EQ8669" i="6" s="1"/>
  <c r="ER8669" i="6"/>
  <c r="EP8670" i="6"/>
  <c r="EQ8670" i="6" s="1"/>
  <c r="ER8670" i="6"/>
  <c r="EP8671" i="6"/>
  <c r="EQ8671" i="6" s="1"/>
  <c r="ER8671" i="6"/>
  <c r="EP8672" i="6"/>
  <c r="EQ8672" i="6" s="1"/>
  <c r="ER8672" i="6"/>
  <c r="EP8673" i="6"/>
  <c r="EQ8673" i="6" s="1"/>
  <c r="ER8673" i="6"/>
  <c r="EP8674" i="6"/>
  <c r="EQ8674" i="6" s="1"/>
  <c r="ER8674" i="6"/>
  <c r="EP8675" i="6"/>
  <c r="EQ8675" i="6" s="1"/>
  <c r="ER8675" i="6"/>
  <c r="EP8676" i="6"/>
  <c r="EQ8676" i="6" s="1"/>
  <c r="ER8676" i="6"/>
  <c r="EP8677" i="6"/>
  <c r="EQ8677" i="6" s="1"/>
  <c r="ER8677" i="6"/>
  <c r="EP8678" i="6"/>
  <c r="EQ8678" i="6" s="1"/>
  <c r="ER8678" i="6"/>
  <c r="EP8679" i="6"/>
  <c r="EQ8679" i="6" s="1"/>
  <c r="ER8679" i="6"/>
  <c r="EP8680" i="6"/>
  <c r="EQ8680" i="6" s="1"/>
  <c r="ER8680" i="6"/>
  <c r="EP8681" i="6"/>
  <c r="EQ8681" i="6" s="1"/>
  <c r="ER8681" i="6"/>
  <c r="EP8682" i="6"/>
  <c r="EQ8682" i="6" s="1"/>
  <c r="ER8682" i="6"/>
  <c r="EP8683" i="6"/>
  <c r="EQ8683" i="6" s="1"/>
  <c r="ER8683" i="6"/>
  <c r="EP8684" i="6"/>
  <c r="EQ8684" i="6" s="1"/>
  <c r="ER8684" i="6"/>
  <c r="EP8685" i="6"/>
  <c r="EQ8685" i="6" s="1"/>
  <c r="ER8685" i="6"/>
  <c r="EP8686" i="6"/>
  <c r="EQ8686" i="6" s="1"/>
  <c r="ER8686" i="6"/>
  <c r="EP8687" i="6"/>
  <c r="EQ8687" i="6" s="1"/>
  <c r="ER8687" i="6"/>
  <c r="EP8688" i="6"/>
  <c r="EQ8688" i="6" s="1"/>
  <c r="ER8688" i="6"/>
  <c r="EP8689" i="6"/>
  <c r="EQ8689" i="6" s="1"/>
  <c r="ER8689" i="6"/>
  <c r="EP8690" i="6"/>
  <c r="EQ8690" i="6" s="1"/>
  <c r="ER8690" i="6"/>
  <c r="EP8691" i="6"/>
  <c r="EQ8691" i="6" s="1"/>
  <c r="ER8691" i="6"/>
  <c r="EP8692" i="6"/>
  <c r="EQ8692" i="6" s="1"/>
  <c r="ER8692" i="6"/>
  <c r="EP8693" i="6"/>
  <c r="EQ8693" i="6" s="1"/>
  <c r="ER8693" i="6"/>
  <c r="EP8694" i="6"/>
  <c r="EQ8694" i="6" s="1"/>
  <c r="ER8694" i="6"/>
  <c r="EP8695" i="6"/>
  <c r="EQ8695" i="6" s="1"/>
  <c r="ER8695" i="6"/>
  <c r="EP8696" i="6"/>
  <c r="EQ8696" i="6" s="1"/>
  <c r="ER8696" i="6"/>
  <c r="EP8697" i="6"/>
  <c r="EQ8697" i="6" s="1"/>
  <c r="ER8697" i="6"/>
  <c r="EP8698" i="6"/>
  <c r="EQ8698" i="6" s="1"/>
  <c r="ER8698" i="6"/>
  <c r="EP8699" i="6"/>
  <c r="EQ8699" i="6" s="1"/>
  <c r="ER8699" i="6"/>
  <c r="EP8700" i="6"/>
  <c r="EQ8700" i="6" s="1"/>
  <c r="ER8700" i="6"/>
  <c r="EP8701" i="6"/>
  <c r="EQ8701" i="6" s="1"/>
  <c r="ER8701" i="6"/>
  <c r="EP8702" i="6"/>
  <c r="EQ8702" i="6" s="1"/>
  <c r="ER8702" i="6"/>
  <c r="EP8703" i="6"/>
  <c r="EQ8703" i="6" s="1"/>
  <c r="ER8703" i="6"/>
  <c r="EP8704" i="6"/>
  <c r="EQ8704" i="6" s="1"/>
  <c r="ER8704" i="6"/>
  <c r="EP8705" i="6"/>
  <c r="EQ8705" i="6" s="1"/>
  <c r="ER8705" i="6"/>
  <c r="EP8706" i="6"/>
  <c r="EQ8706" i="6" s="1"/>
  <c r="ER8706" i="6"/>
  <c r="EP8707" i="6"/>
  <c r="EQ8707" i="6" s="1"/>
  <c r="ER8707" i="6"/>
  <c r="EP8708" i="6"/>
  <c r="EQ8708" i="6" s="1"/>
  <c r="ER8708" i="6"/>
  <c r="EP8709" i="6"/>
  <c r="EQ8709" i="6" s="1"/>
  <c r="ER8709" i="6"/>
  <c r="EP8710" i="6"/>
  <c r="EQ8710" i="6" s="1"/>
  <c r="ER8710" i="6"/>
  <c r="EP8711" i="6"/>
  <c r="EQ8711" i="6" s="1"/>
  <c r="ER8711" i="6"/>
  <c r="EP8712" i="6"/>
  <c r="EQ8712" i="6" s="1"/>
  <c r="ER8712" i="6"/>
  <c r="EP8713" i="6"/>
  <c r="EQ8713" i="6" s="1"/>
  <c r="ER8713" i="6"/>
  <c r="EP8714" i="6"/>
  <c r="EQ8714" i="6" s="1"/>
  <c r="ER8714" i="6"/>
  <c r="EP8715" i="6"/>
  <c r="EQ8715" i="6" s="1"/>
  <c r="ER8715" i="6"/>
  <c r="EP8716" i="6"/>
  <c r="EQ8716" i="6" s="1"/>
  <c r="ER8716" i="6"/>
  <c r="EP8717" i="6"/>
  <c r="EQ8717" i="6" s="1"/>
  <c r="ER8717" i="6"/>
  <c r="EP8718" i="6"/>
  <c r="EQ8718" i="6" s="1"/>
  <c r="ER8718" i="6"/>
  <c r="EP8719" i="6"/>
  <c r="EQ8719" i="6" s="1"/>
  <c r="ER8719" i="6"/>
  <c r="EP8720" i="6"/>
  <c r="EQ8720" i="6" s="1"/>
  <c r="ER8720" i="6"/>
  <c r="EP8721" i="6"/>
  <c r="EQ8721" i="6" s="1"/>
  <c r="ER8721" i="6"/>
  <c r="EP8722" i="6"/>
  <c r="EQ8722" i="6" s="1"/>
  <c r="ER8722" i="6"/>
  <c r="EP8723" i="6"/>
  <c r="EQ8723" i="6" s="1"/>
  <c r="ER8723" i="6"/>
  <c r="EP8724" i="6"/>
  <c r="EQ8724" i="6" s="1"/>
  <c r="ER8724" i="6"/>
  <c r="EP8725" i="6"/>
  <c r="EQ8725" i="6" s="1"/>
  <c r="ER8725" i="6"/>
  <c r="EP8726" i="6"/>
  <c r="EQ8726" i="6" s="1"/>
  <c r="ER8726" i="6"/>
  <c r="EP8727" i="6"/>
  <c r="EQ8727" i="6" s="1"/>
  <c r="ER8727" i="6"/>
  <c r="EP8728" i="6"/>
  <c r="EQ8728" i="6" s="1"/>
  <c r="ER8728" i="6"/>
  <c r="EP8729" i="6"/>
  <c r="EQ8729" i="6" s="1"/>
  <c r="ER8729" i="6"/>
  <c r="EP8730" i="6"/>
  <c r="EQ8730" i="6" s="1"/>
  <c r="ER8730" i="6"/>
  <c r="EP8731" i="6"/>
  <c r="EQ8731" i="6" s="1"/>
  <c r="ER8731" i="6"/>
  <c r="EP8732" i="6"/>
  <c r="EQ8732" i="6" s="1"/>
  <c r="ER8732" i="6"/>
  <c r="EP8733" i="6"/>
  <c r="EQ8733" i="6" s="1"/>
  <c r="ER8733" i="6"/>
  <c r="EP8734" i="6"/>
  <c r="EQ8734" i="6" s="1"/>
  <c r="ER8734" i="6"/>
  <c r="EP8735" i="6"/>
  <c r="EQ8735" i="6" s="1"/>
  <c r="ER8735" i="6"/>
  <c r="EP8736" i="6"/>
  <c r="EQ8736" i="6" s="1"/>
  <c r="ER8736" i="6"/>
  <c r="EP8737" i="6"/>
  <c r="EQ8737" i="6" s="1"/>
  <c r="ER8737" i="6"/>
  <c r="EP8738" i="6"/>
  <c r="EQ8738" i="6" s="1"/>
  <c r="ER8738" i="6"/>
  <c r="EP8739" i="6"/>
  <c r="EQ8739" i="6" s="1"/>
  <c r="ER8739" i="6"/>
  <c r="EP8740" i="6"/>
  <c r="EQ8740" i="6" s="1"/>
  <c r="ER8740" i="6"/>
  <c r="EP8741" i="6"/>
  <c r="EQ8741" i="6" s="1"/>
  <c r="ER8741" i="6"/>
  <c r="EP8742" i="6"/>
  <c r="EQ8742" i="6" s="1"/>
  <c r="ER8742" i="6"/>
  <c r="EP8743" i="6"/>
  <c r="EQ8743" i="6" s="1"/>
  <c r="ER8743" i="6"/>
  <c r="EP8744" i="6"/>
  <c r="EQ8744" i="6" s="1"/>
  <c r="ER8744" i="6"/>
  <c r="EP8745" i="6"/>
  <c r="EQ8745" i="6" s="1"/>
  <c r="ER8745" i="6"/>
  <c r="EP8746" i="6"/>
  <c r="EQ8746" i="6" s="1"/>
  <c r="ER8746" i="6"/>
  <c r="EP8747" i="6"/>
  <c r="EQ8747" i="6" s="1"/>
  <c r="ER8747" i="6"/>
  <c r="EP8748" i="6"/>
  <c r="EQ8748" i="6" s="1"/>
  <c r="ER8748" i="6"/>
  <c r="EP8749" i="6"/>
  <c r="EQ8749" i="6" s="1"/>
  <c r="ER8749" i="6"/>
  <c r="EP8750" i="6"/>
  <c r="EQ8750" i="6" s="1"/>
  <c r="ER8750" i="6"/>
  <c r="EP8751" i="6"/>
  <c r="EQ8751" i="6" s="1"/>
  <c r="ER8751" i="6"/>
  <c r="EP8752" i="6"/>
  <c r="EQ8752" i="6" s="1"/>
  <c r="ER8752" i="6"/>
  <c r="EP8753" i="6"/>
  <c r="EQ8753" i="6" s="1"/>
  <c r="ER8753" i="6"/>
  <c r="EP8754" i="6"/>
  <c r="EQ8754" i="6" s="1"/>
  <c r="ER8754" i="6"/>
  <c r="EP8755" i="6"/>
  <c r="EQ8755" i="6" s="1"/>
  <c r="ER8755" i="6"/>
  <c r="EP8756" i="6"/>
  <c r="EQ8756" i="6" s="1"/>
  <c r="ER8756" i="6"/>
  <c r="EP8757" i="6"/>
  <c r="EQ8757" i="6" s="1"/>
  <c r="ER8757" i="6"/>
  <c r="EP8758" i="6"/>
  <c r="EQ8758" i="6" s="1"/>
  <c r="ER8758" i="6"/>
  <c r="EP8759" i="6"/>
  <c r="EQ8759" i="6" s="1"/>
  <c r="ER8759" i="6"/>
  <c r="EP8760" i="6"/>
  <c r="EQ8760" i="6" s="1"/>
  <c r="ER8760" i="6"/>
  <c r="EP8761" i="6"/>
  <c r="EQ8761" i="6" s="1"/>
  <c r="ER8761" i="6"/>
  <c r="EP8762" i="6"/>
  <c r="EQ8762" i="6" s="1"/>
  <c r="ER8762" i="6"/>
  <c r="EP8763" i="6"/>
  <c r="EQ8763" i="6" s="1"/>
  <c r="ER8763" i="6"/>
  <c r="EP8764" i="6"/>
  <c r="EQ8764" i="6" s="1"/>
  <c r="ER8764" i="6"/>
  <c r="EP8765" i="6"/>
  <c r="EQ8765" i="6" s="1"/>
  <c r="ER8765" i="6"/>
  <c r="EP8766" i="6"/>
  <c r="EQ8766" i="6" s="1"/>
  <c r="ER8766" i="6"/>
  <c r="EP8767" i="6"/>
  <c r="EQ8767" i="6" s="1"/>
  <c r="ER8767" i="6"/>
  <c r="EP8768" i="6"/>
  <c r="EQ8768" i="6" s="1"/>
  <c r="ER8768" i="6"/>
  <c r="EP8769" i="6"/>
  <c r="EQ8769" i="6" s="1"/>
  <c r="ER8769" i="6"/>
  <c r="EP8770" i="6"/>
  <c r="EQ8770" i="6" s="1"/>
  <c r="ER8770" i="6"/>
  <c r="EP8771" i="6"/>
  <c r="EQ8771" i="6" s="1"/>
  <c r="ER8771" i="6"/>
  <c r="EP8772" i="6"/>
  <c r="EQ8772" i="6" s="1"/>
  <c r="ER8772" i="6"/>
  <c r="EP8773" i="6"/>
  <c r="EQ8773" i="6" s="1"/>
  <c r="ER8773" i="6"/>
  <c r="EP8774" i="6"/>
  <c r="EQ8774" i="6" s="1"/>
  <c r="ER8774" i="6"/>
  <c r="EP8775" i="6"/>
  <c r="EQ8775" i="6" s="1"/>
  <c r="ER8775" i="6"/>
  <c r="EP8776" i="6"/>
  <c r="EQ8776" i="6" s="1"/>
  <c r="ER8776" i="6"/>
  <c r="EP8777" i="6"/>
  <c r="EQ8777" i="6" s="1"/>
  <c r="ER8777" i="6"/>
  <c r="EP8778" i="6"/>
  <c r="EQ8778" i="6" s="1"/>
  <c r="ER8778" i="6"/>
  <c r="EP8779" i="6"/>
  <c r="EQ8779" i="6" s="1"/>
  <c r="ER8779" i="6"/>
  <c r="EP8780" i="6"/>
  <c r="EQ8780" i="6" s="1"/>
  <c r="ER8780" i="6"/>
  <c r="EP8781" i="6"/>
  <c r="EQ8781" i="6" s="1"/>
  <c r="ER8781" i="6"/>
  <c r="EP8782" i="6"/>
  <c r="EQ8782" i="6" s="1"/>
  <c r="ER8782" i="6"/>
  <c r="EP8783" i="6"/>
  <c r="EQ8783" i="6" s="1"/>
  <c r="ER8783" i="6"/>
  <c r="EP8784" i="6"/>
  <c r="EQ8784" i="6" s="1"/>
  <c r="ER8784" i="6"/>
  <c r="EP8785" i="6"/>
  <c r="EQ8785" i="6" s="1"/>
  <c r="ER8785" i="6"/>
  <c r="EP8786" i="6"/>
  <c r="EQ8786" i="6" s="1"/>
  <c r="ER8786" i="6"/>
  <c r="EP8787" i="6"/>
  <c r="EQ8787" i="6" s="1"/>
  <c r="ER8787" i="6"/>
  <c r="EP8788" i="6"/>
  <c r="EQ8788" i="6" s="1"/>
  <c r="ER8788" i="6"/>
  <c r="EP8789" i="6"/>
  <c r="EQ8789" i="6" s="1"/>
  <c r="ER8789" i="6"/>
  <c r="EP8790" i="6"/>
  <c r="EQ8790" i="6" s="1"/>
  <c r="ER8790" i="6"/>
  <c r="EP8791" i="6"/>
  <c r="EQ8791" i="6" s="1"/>
  <c r="ER8791" i="6"/>
  <c r="EP8792" i="6"/>
  <c r="EQ8792" i="6" s="1"/>
  <c r="ER8792" i="6"/>
  <c r="EP8793" i="6"/>
  <c r="EQ8793" i="6" s="1"/>
  <c r="ER8793" i="6"/>
  <c r="EP8794" i="6"/>
  <c r="EQ8794" i="6" s="1"/>
  <c r="ER8794" i="6"/>
  <c r="EP8795" i="6"/>
  <c r="EQ8795" i="6" s="1"/>
  <c r="ER8795" i="6"/>
  <c r="EP8796" i="6"/>
  <c r="EQ8796" i="6" s="1"/>
  <c r="ER8796" i="6"/>
  <c r="EP8797" i="6"/>
  <c r="EQ8797" i="6" s="1"/>
  <c r="ER8797" i="6"/>
  <c r="EP8798" i="6"/>
  <c r="EQ8798" i="6" s="1"/>
  <c r="ER8798" i="6"/>
  <c r="EP8799" i="6"/>
  <c r="EQ8799" i="6" s="1"/>
  <c r="ER8799" i="6"/>
  <c r="EP8800" i="6"/>
  <c r="EQ8800" i="6" s="1"/>
  <c r="ER8800" i="6"/>
  <c r="EP8801" i="6"/>
  <c r="EQ8801" i="6" s="1"/>
  <c r="ER8801" i="6"/>
  <c r="EP8802" i="6"/>
  <c r="EQ8802" i="6" s="1"/>
  <c r="ER8802" i="6"/>
  <c r="EP8803" i="6"/>
  <c r="EQ8803" i="6" s="1"/>
  <c r="ER8803" i="6"/>
  <c r="EP8804" i="6"/>
  <c r="EQ8804" i="6" s="1"/>
  <c r="ER8804" i="6"/>
  <c r="EP8805" i="6"/>
  <c r="EQ8805" i="6" s="1"/>
  <c r="ER8805" i="6"/>
  <c r="EP8806" i="6"/>
  <c r="EQ8806" i="6" s="1"/>
  <c r="ER8806" i="6"/>
  <c r="EP8807" i="6"/>
  <c r="EQ8807" i="6" s="1"/>
  <c r="ER8807" i="6"/>
  <c r="EP8808" i="6"/>
  <c r="EQ8808" i="6" s="1"/>
  <c r="ER8808" i="6"/>
  <c r="EP8809" i="6"/>
  <c r="EQ8809" i="6" s="1"/>
  <c r="ER8809" i="6"/>
  <c r="EP8810" i="6"/>
  <c r="EQ8810" i="6" s="1"/>
  <c r="ER8810" i="6"/>
  <c r="EP8811" i="6"/>
  <c r="EQ8811" i="6" s="1"/>
  <c r="ER8811" i="6"/>
  <c r="EP8812" i="6"/>
  <c r="EQ8812" i="6" s="1"/>
  <c r="ER8812" i="6"/>
  <c r="EP8813" i="6"/>
  <c r="EQ8813" i="6" s="1"/>
  <c r="ER8813" i="6"/>
  <c r="EP8814" i="6"/>
  <c r="EQ8814" i="6" s="1"/>
  <c r="ER8814" i="6"/>
  <c r="EP8815" i="6"/>
  <c r="EQ8815" i="6" s="1"/>
  <c r="ER8815" i="6"/>
  <c r="EP8816" i="6"/>
  <c r="EQ8816" i="6" s="1"/>
  <c r="ER8816" i="6"/>
  <c r="EP8817" i="6"/>
  <c r="EQ8817" i="6" s="1"/>
  <c r="ER8817" i="6"/>
  <c r="EP8818" i="6"/>
  <c r="EQ8818" i="6" s="1"/>
  <c r="ER8818" i="6"/>
  <c r="EP8819" i="6"/>
  <c r="EQ8819" i="6" s="1"/>
  <c r="ER8819" i="6"/>
  <c r="EP8820" i="6"/>
  <c r="EQ8820" i="6" s="1"/>
  <c r="ER8820" i="6"/>
  <c r="EP8821" i="6"/>
  <c r="EQ8821" i="6" s="1"/>
  <c r="ER8821" i="6"/>
  <c r="EP8822" i="6"/>
  <c r="EQ8822" i="6" s="1"/>
  <c r="ER8822" i="6"/>
  <c r="EP8823" i="6"/>
  <c r="EQ8823" i="6" s="1"/>
  <c r="ER8823" i="6"/>
  <c r="EP8824" i="6"/>
  <c r="EQ8824" i="6" s="1"/>
  <c r="ER8824" i="6"/>
  <c r="EP8825" i="6"/>
  <c r="EQ8825" i="6" s="1"/>
  <c r="ER8825" i="6"/>
  <c r="EP8826" i="6"/>
  <c r="EQ8826" i="6" s="1"/>
  <c r="ER8826" i="6"/>
  <c r="EP8827" i="6"/>
  <c r="EQ8827" i="6" s="1"/>
  <c r="ER8827" i="6"/>
  <c r="EP8828" i="6"/>
  <c r="EQ8828" i="6" s="1"/>
  <c r="ER8828" i="6"/>
  <c r="EP8829" i="6"/>
  <c r="EQ8829" i="6" s="1"/>
  <c r="ER8829" i="6"/>
  <c r="EP8830" i="6"/>
  <c r="EQ8830" i="6" s="1"/>
  <c r="ER8830" i="6"/>
  <c r="EP8831" i="6"/>
  <c r="EQ8831" i="6" s="1"/>
  <c r="ER8831" i="6"/>
  <c r="EP8832" i="6"/>
  <c r="EQ8832" i="6" s="1"/>
  <c r="ER8832" i="6"/>
  <c r="EP8833" i="6"/>
  <c r="EQ8833" i="6" s="1"/>
  <c r="ER8833" i="6"/>
  <c r="EP8834" i="6"/>
  <c r="EQ8834" i="6" s="1"/>
  <c r="ER8834" i="6"/>
  <c r="EP8835" i="6"/>
  <c r="EQ8835" i="6" s="1"/>
  <c r="ER8835" i="6"/>
  <c r="EP8836" i="6"/>
  <c r="EQ8836" i="6" s="1"/>
  <c r="ER8836" i="6"/>
  <c r="EP8837" i="6"/>
  <c r="EQ8837" i="6" s="1"/>
  <c r="ER8837" i="6"/>
  <c r="EP8838" i="6"/>
  <c r="EQ8838" i="6" s="1"/>
  <c r="ER8838" i="6"/>
  <c r="EP8839" i="6"/>
  <c r="EQ8839" i="6" s="1"/>
  <c r="ER8839" i="6"/>
  <c r="EP8840" i="6"/>
  <c r="EQ8840" i="6" s="1"/>
  <c r="ER8840" i="6"/>
  <c r="EP8841" i="6"/>
  <c r="EQ8841" i="6" s="1"/>
  <c r="ER8841" i="6"/>
  <c r="EP8842" i="6"/>
  <c r="EQ8842" i="6" s="1"/>
  <c r="ER8842" i="6"/>
  <c r="EP8843" i="6"/>
  <c r="EQ8843" i="6" s="1"/>
  <c r="ER8843" i="6"/>
  <c r="EP8844" i="6"/>
  <c r="EQ8844" i="6" s="1"/>
  <c r="ER8844" i="6"/>
  <c r="EP8845" i="6"/>
  <c r="EQ8845" i="6" s="1"/>
  <c r="ER8845" i="6"/>
  <c r="EP8846" i="6"/>
  <c r="EQ8846" i="6" s="1"/>
  <c r="ER8846" i="6"/>
  <c r="EP8847" i="6"/>
  <c r="EQ8847" i="6" s="1"/>
  <c r="ER8847" i="6"/>
  <c r="EP8848" i="6"/>
  <c r="EQ8848" i="6" s="1"/>
  <c r="ER8848" i="6"/>
  <c r="EP8849" i="6"/>
  <c r="EQ8849" i="6" s="1"/>
  <c r="ER8849" i="6"/>
  <c r="EP8850" i="6"/>
  <c r="EQ8850" i="6" s="1"/>
  <c r="ER8850" i="6"/>
  <c r="EP8851" i="6"/>
  <c r="EQ8851" i="6" s="1"/>
  <c r="ER8851" i="6"/>
  <c r="EP8852" i="6"/>
  <c r="EQ8852" i="6" s="1"/>
  <c r="ER8852" i="6"/>
  <c r="EP8853" i="6"/>
  <c r="EQ8853" i="6" s="1"/>
  <c r="ER8853" i="6"/>
  <c r="EP8854" i="6"/>
  <c r="EQ8854" i="6" s="1"/>
  <c r="ER8854" i="6"/>
  <c r="EP8855" i="6"/>
  <c r="EQ8855" i="6" s="1"/>
  <c r="ER8855" i="6"/>
  <c r="EP8856" i="6"/>
  <c r="EQ8856" i="6" s="1"/>
  <c r="ER8856" i="6"/>
  <c r="EP8857" i="6"/>
  <c r="EQ8857" i="6" s="1"/>
  <c r="ER8857" i="6"/>
  <c r="EP8858" i="6"/>
  <c r="EQ8858" i="6" s="1"/>
  <c r="ER8858" i="6"/>
  <c r="EP8859" i="6"/>
  <c r="EQ8859" i="6" s="1"/>
  <c r="ER8859" i="6"/>
  <c r="EP8860" i="6"/>
  <c r="EQ8860" i="6" s="1"/>
  <c r="ER8860" i="6"/>
  <c r="EP8861" i="6"/>
  <c r="EQ8861" i="6" s="1"/>
  <c r="ER8861" i="6"/>
  <c r="EP8862" i="6"/>
  <c r="EQ8862" i="6" s="1"/>
  <c r="ER8862" i="6"/>
  <c r="EP8863" i="6"/>
  <c r="EQ8863" i="6" s="1"/>
  <c r="ER8863" i="6"/>
  <c r="EP8864" i="6"/>
  <c r="EQ8864" i="6" s="1"/>
  <c r="ER8864" i="6"/>
  <c r="EP8865" i="6"/>
  <c r="EQ8865" i="6" s="1"/>
  <c r="ER8865" i="6"/>
  <c r="EP8866" i="6"/>
  <c r="EQ8866" i="6" s="1"/>
  <c r="ER8866" i="6"/>
  <c r="EP8867" i="6"/>
  <c r="EQ8867" i="6" s="1"/>
  <c r="ER8867" i="6"/>
  <c r="EP8868" i="6"/>
  <c r="EQ8868" i="6" s="1"/>
  <c r="ER8868" i="6"/>
  <c r="EP8869" i="6"/>
  <c r="EQ8869" i="6" s="1"/>
  <c r="ER8869" i="6"/>
  <c r="EP8870" i="6"/>
  <c r="EQ8870" i="6" s="1"/>
  <c r="ER8870" i="6"/>
  <c r="EP8871" i="6"/>
  <c r="EQ8871" i="6" s="1"/>
  <c r="ER8871" i="6"/>
  <c r="EP8872" i="6"/>
  <c r="EQ8872" i="6" s="1"/>
  <c r="ER8872" i="6"/>
  <c r="EP8873" i="6"/>
  <c r="EQ8873" i="6" s="1"/>
  <c r="ER8873" i="6"/>
  <c r="EP8874" i="6"/>
  <c r="EQ8874" i="6" s="1"/>
  <c r="ER8874" i="6"/>
  <c r="EP8875" i="6"/>
  <c r="EQ8875" i="6" s="1"/>
  <c r="ER8875" i="6"/>
  <c r="EP8876" i="6"/>
  <c r="EQ8876" i="6" s="1"/>
  <c r="ER8876" i="6"/>
  <c r="EP8877" i="6"/>
  <c r="EQ8877" i="6" s="1"/>
  <c r="ER8877" i="6"/>
  <c r="EP8878" i="6"/>
  <c r="EQ8878" i="6" s="1"/>
  <c r="ER8878" i="6"/>
  <c r="EP8879" i="6"/>
  <c r="EQ8879" i="6" s="1"/>
  <c r="ER8879" i="6"/>
  <c r="EP8880" i="6"/>
  <c r="EQ8880" i="6" s="1"/>
  <c r="ER8880" i="6"/>
  <c r="EP8881" i="6"/>
  <c r="EQ8881" i="6" s="1"/>
  <c r="ER8881" i="6"/>
  <c r="EP8882" i="6"/>
  <c r="EQ8882" i="6" s="1"/>
  <c r="ER8882" i="6"/>
  <c r="EP8883" i="6"/>
  <c r="EQ8883" i="6" s="1"/>
  <c r="ER8883" i="6"/>
  <c r="EP8884" i="6"/>
  <c r="EQ8884" i="6" s="1"/>
  <c r="ER8884" i="6"/>
  <c r="EP8885" i="6"/>
  <c r="EQ8885" i="6" s="1"/>
  <c r="ER8885" i="6"/>
  <c r="EP8886" i="6"/>
  <c r="EQ8886" i="6" s="1"/>
  <c r="ER8886" i="6"/>
  <c r="EP8887" i="6"/>
  <c r="EQ8887" i="6" s="1"/>
  <c r="ER8887" i="6"/>
  <c r="EP8888" i="6"/>
  <c r="EQ8888" i="6" s="1"/>
  <c r="ER8888" i="6"/>
  <c r="EP8889" i="6"/>
  <c r="EQ8889" i="6" s="1"/>
  <c r="ER8889" i="6"/>
  <c r="EP8890" i="6"/>
  <c r="EQ8890" i="6" s="1"/>
  <c r="ER8890" i="6"/>
  <c r="EP8891" i="6"/>
  <c r="EQ8891" i="6" s="1"/>
  <c r="ER8891" i="6"/>
  <c r="EP8892" i="6"/>
  <c r="EQ8892" i="6" s="1"/>
  <c r="ER8892" i="6"/>
  <c r="EP8893" i="6"/>
  <c r="EQ8893" i="6" s="1"/>
  <c r="ER8893" i="6"/>
  <c r="EP8894" i="6"/>
  <c r="EQ8894" i="6" s="1"/>
  <c r="ER8894" i="6"/>
  <c r="EP8895" i="6"/>
  <c r="EQ8895" i="6" s="1"/>
  <c r="ER8895" i="6"/>
  <c r="EP8896" i="6"/>
  <c r="EQ8896" i="6" s="1"/>
  <c r="ER8896" i="6"/>
  <c r="EP8897" i="6"/>
  <c r="EQ8897" i="6" s="1"/>
  <c r="ER8897" i="6"/>
  <c r="EP8898" i="6"/>
  <c r="EQ8898" i="6" s="1"/>
  <c r="ER8898" i="6"/>
  <c r="EP8899" i="6"/>
  <c r="EQ8899" i="6" s="1"/>
  <c r="ER8899" i="6"/>
  <c r="EP8900" i="6"/>
  <c r="EQ8900" i="6" s="1"/>
  <c r="ER8900" i="6"/>
  <c r="EP8901" i="6"/>
  <c r="EQ8901" i="6" s="1"/>
  <c r="ER8901" i="6"/>
  <c r="EP8902" i="6"/>
  <c r="EQ8902" i="6" s="1"/>
  <c r="ER8902" i="6"/>
  <c r="EP8903" i="6"/>
  <c r="EQ8903" i="6" s="1"/>
  <c r="ER8903" i="6"/>
  <c r="EP8904" i="6"/>
  <c r="EQ8904" i="6" s="1"/>
  <c r="ER8904" i="6"/>
  <c r="EP8905" i="6"/>
  <c r="EQ8905" i="6" s="1"/>
  <c r="ER8905" i="6"/>
  <c r="EP8906" i="6"/>
  <c r="EQ8906" i="6" s="1"/>
  <c r="ER8906" i="6"/>
  <c r="EP8907" i="6"/>
  <c r="EQ8907" i="6" s="1"/>
  <c r="ER8907" i="6"/>
  <c r="EP8908" i="6"/>
  <c r="EQ8908" i="6" s="1"/>
  <c r="ER8908" i="6"/>
  <c r="EP8909" i="6"/>
  <c r="EQ8909" i="6" s="1"/>
  <c r="ER8909" i="6"/>
  <c r="EP8910" i="6"/>
  <c r="EQ8910" i="6" s="1"/>
  <c r="ER8910" i="6"/>
  <c r="EP8911" i="6"/>
  <c r="EQ8911" i="6" s="1"/>
  <c r="ER8911" i="6"/>
  <c r="EP8912" i="6"/>
  <c r="EQ8912" i="6" s="1"/>
  <c r="ER8912" i="6"/>
  <c r="EP8913" i="6"/>
  <c r="EQ8913" i="6" s="1"/>
  <c r="ER8913" i="6"/>
  <c r="EP8914" i="6"/>
  <c r="EQ8914" i="6" s="1"/>
  <c r="ER8914" i="6"/>
  <c r="EP8915" i="6"/>
  <c r="EQ8915" i="6" s="1"/>
  <c r="ER8915" i="6"/>
  <c r="EP8916" i="6"/>
  <c r="EQ8916" i="6" s="1"/>
  <c r="ER8916" i="6"/>
  <c r="EP8917" i="6"/>
  <c r="EQ8917" i="6" s="1"/>
  <c r="ER8917" i="6"/>
  <c r="EP8918" i="6"/>
  <c r="EQ8918" i="6" s="1"/>
  <c r="ER8918" i="6"/>
  <c r="EP8919" i="6"/>
  <c r="EQ8919" i="6" s="1"/>
  <c r="ER8919" i="6"/>
  <c r="EP8920" i="6"/>
  <c r="EQ8920" i="6" s="1"/>
  <c r="ER8920" i="6"/>
  <c r="EP8921" i="6"/>
  <c r="EQ8921" i="6" s="1"/>
  <c r="ER8921" i="6"/>
  <c r="EP8922" i="6"/>
  <c r="EQ8922" i="6" s="1"/>
  <c r="ER8922" i="6"/>
  <c r="EP8923" i="6"/>
  <c r="EQ8923" i="6" s="1"/>
  <c r="ER8923" i="6"/>
  <c r="EP8924" i="6"/>
  <c r="EQ8924" i="6" s="1"/>
  <c r="ER8924" i="6"/>
  <c r="EP8925" i="6"/>
  <c r="EQ8925" i="6" s="1"/>
  <c r="ER8925" i="6"/>
  <c r="EP8926" i="6"/>
  <c r="EQ8926" i="6" s="1"/>
  <c r="ER8926" i="6"/>
  <c r="EP8927" i="6"/>
  <c r="EQ8927" i="6" s="1"/>
  <c r="ER8927" i="6"/>
  <c r="EP8928" i="6"/>
  <c r="EQ8928" i="6" s="1"/>
  <c r="ER8928" i="6"/>
  <c r="EP8929" i="6"/>
  <c r="EQ8929" i="6" s="1"/>
  <c r="ER8929" i="6"/>
  <c r="EP8930" i="6"/>
  <c r="EQ8930" i="6" s="1"/>
  <c r="ER8930" i="6"/>
  <c r="EP8931" i="6"/>
  <c r="EQ8931" i="6" s="1"/>
  <c r="ER8931" i="6"/>
  <c r="EP8932" i="6"/>
  <c r="EQ8932" i="6" s="1"/>
  <c r="ER8932" i="6"/>
  <c r="EP8933" i="6"/>
  <c r="EQ8933" i="6" s="1"/>
  <c r="ER8933" i="6"/>
  <c r="EP8934" i="6"/>
  <c r="EQ8934" i="6" s="1"/>
  <c r="ER8934" i="6"/>
  <c r="EP8935" i="6"/>
  <c r="EQ8935" i="6" s="1"/>
  <c r="ER8935" i="6"/>
  <c r="EP8936" i="6"/>
  <c r="EQ8936" i="6" s="1"/>
  <c r="ER8936" i="6"/>
  <c r="EP8937" i="6"/>
  <c r="EQ8937" i="6" s="1"/>
  <c r="ER8937" i="6"/>
  <c r="EP8938" i="6"/>
  <c r="EQ8938" i="6" s="1"/>
  <c r="ER8938" i="6"/>
  <c r="EP8939" i="6"/>
  <c r="EQ8939" i="6" s="1"/>
  <c r="ER8939" i="6"/>
  <c r="EP8940" i="6"/>
  <c r="EQ8940" i="6" s="1"/>
  <c r="ER8940" i="6"/>
  <c r="EP8941" i="6"/>
  <c r="EQ8941" i="6" s="1"/>
  <c r="ER8941" i="6"/>
  <c r="EP8942" i="6"/>
  <c r="EQ8942" i="6" s="1"/>
  <c r="ER8942" i="6"/>
  <c r="EP8943" i="6"/>
  <c r="EQ8943" i="6" s="1"/>
  <c r="ER8943" i="6"/>
  <c r="EP8944" i="6"/>
  <c r="EQ8944" i="6" s="1"/>
  <c r="ER8944" i="6"/>
  <c r="EP8945" i="6"/>
  <c r="EQ8945" i="6" s="1"/>
  <c r="ER8945" i="6"/>
  <c r="EP8946" i="6"/>
  <c r="EQ8946" i="6" s="1"/>
  <c r="ER8946" i="6"/>
  <c r="EP8947" i="6"/>
  <c r="EQ8947" i="6" s="1"/>
  <c r="ER8947" i="6"/>
  <c r="EP8948" i="6"/>
  <c r="EQ8948" i="6" s="1"/>
  <c r="ER8948" i="6"/>
  <c r="EP8949" i="6"/>
  <c r="EQ8949" i="6" s="1"/>
  <c r="ER8949" i="6"/>
  <c r="EP8950" i="6"/>
  <c r="EQ8950" i="6" s="1"/>
  <c r="ER8950" i="6"/>
  <c r="EP8951" i="6"/>
  <c r="EQ8951" i="6" s="1"/>
  <c r="ER8951" i="6"/>
  <c r="EP8952" i="6"/>
  <c r="EQ8952" i="6" s="1"/>
  <c r="ER8952" i="6"/>
  <c r="EP8953" i="6"/>
  <c r="EQ8953" i="6" s="1"/>
  <c r="ER8953" i="6"/>
  <c r="EP8954" i="6"/>
  <c r="EQ8954" i="6" s="1"/>
  <c r="ER8954" i="6"/>
  <c r="EP8955" i="6"/>
  <c r="EQ8955" i="6" s="1"/>
  <c r="ER8955" i="6"/>
  <c r="EP8956" i="6"/>
  <c r="EQ8956" i="6" s="1"/>
  <c r="ER8956" i="6"/>
  <c r="EP8957" i="6"/>
  <c r="EQ8957" i="6" s="1"/>
  <c r="ER8957" i="6"/>
  <c r="EP8958" i="6"/>
  <c r="EQ8958" i="6" s="1"/>
  <c r="ER8958" i="6"/>
  <c r="EP8959" i="6"/>
  <c r="EQ8959" i="6" s="1"/>
  <c r="ER8959" i="6"/>
  <c r="EP8960" i="6"/>
  <c r="EQ8960" i="6" s="1"/>
  <c r="ER8960" i="6"/>
  <c r="EP8961" i="6"/>
  <c r="EQ8961" i="6" s="1"/>
  <c r="ER8961" i="6"/>
  <c r="EP8962" i="6"/>
  <c r="EQ8962" i="6" s="1"/>
  <c r="ER8962" i="6"/>
  <c r="EP8963" i="6"/>
  <c r="EQ8963" i="6" s="1"/>
  <c r="ER8963" i="6"/>
  <c r="EP8964" i="6"/>
  <c r="EQ8964" i="6" s="1"/>
  <c r="ER8964" i="6"/>
  <c r="EP8965" i="6"/>
  <c r="EQ8965" i="6" s="1"/>
  <c r="ER8965" i="6"/>
  <c r="EP8966" i="6"/>
  <c r="EQ8966" i="6" s="1"/>
  <c r="ER8966" i="6"/>
  <c r="EP8967" i="6"/>
  <c r="EQ8967" i="6" s="1"/>
  <c r="ER8967" i="6"/>
  <c r="EP8968" i="6"/>
  <c r="EQ8968" i="6" s="1"/>
  <c r="ER8968" i="6"/>
  <c r="EP8969" i="6"/>
  <c r="EQ8969" i="6" s="1"/>
  <c r="ER8969" i="6"/>
  <c r="EP8970" i="6"/>
  <c r="EQ8970" i="6" s="1"/>
  <c r="ER8970" i="6"/>
  <c r="EP8971" i="6"/>
  <c r="EQ8971" i="6" s="1"/>
  <c r="ER8971" i="6"/>
  <c r="EP8972" i="6"/>
  <c r="EQ8972" i="6" s="1"/>
  <c r="ER8972" i="6"/>
  <c r="EP8973" i="6"/>
  <c r="EQ8973" i="6" s="1"/>
  <c r="ER8973" i="6"/>
  <c r="EP8974" i="6"/>
  <c r="EQ8974" i="6" s="1"/>
  <c r="ER8974" i="6"/>
  <c r="EP8975" i="6"/>
  <c r="EQ8975" i="6" s="1"/>
  <c r="ER8975" i="6"/>
  <c r="EP8976" i="6"/>
  <c r="EQ8976" i="6" s="1"/>
  <c r="ER8976" i="6"/>
  <c r="EP8977" i="6"/>
  <c r="EQ8977" i="6" s="1"/>
  <c r="ER8977" i="6"/>
  <c r="EP8978" i="6"/>
  <c r="EQ8978" i="6" s="1"/>
  <c r="ER8978" i="6"/>
  <c r="EP8979" i="6"/>
  <c r="EQ8979" i="6" s="1"/>
  <c r="ER8979" i="6"/>
  <c r="EP8980" i="6"/>
  <c r="EQ8980" i="6" s="1"/>
  <c r="ER8980" i="6"/>
  <c r="EP8981" i="6"/>
  <c r="EQ8981" i="6" s="1"/>
  <c r="ER8981" i="6"/>
  <c r="EP8982" i="6"/>
  <c r="EQ8982" i="6" s="1"/>
  <c r="ER8982" i="6"/>
  <c r="EP8983" i="6"/>
  <c r="EQ8983" i="6" s="1"/>
  <c r="ER8983" i="6"/>
  <c r="EP8984" i="6"/>
  <c r="EQ8984" i="6" s="1"/>
  <c r="ER8984" i="6"/>
  <c r="EP8985" i="6"/>
  <c r="EQ8985" i="6" s="1"/>
  <c r="ER8985" i="6"/>
  <c r="EP8986" i="6"/>
  <c r="EQ8986" i="6" s="1"/>
  <c r="ER8986" i="6"/>
  <c r="EP8987" i="6"/>
  <c r="EQ8987" i="6" s="1"/>
  <c r="ER8987" i="6"/>
  <c r="EP8988" i="6"/>
  <c r="EQ8988" i="6" s="1"/>
  <c r="ER8988" i="6"/>
  <c r="EP8989" i="6"/>
  <c r="EQ8989" i="6" s="1"/>
  <c r="ER8989" i="6"/>
  <c r="EP8990" i="6"/>
  <c r="EQ8990" i="6" s="1"/>
  <c r="ER8990" i="6"/>
  <c r="EP8991" i="6"/>
  <c r="EQ8991" i="6" s="1"/>
  <c r="ER8991" i="6"/>
  <c r="EP8992" i="6"/>
  <c r="EQ8992" i="6" s="1"/>
  <c r="ER8992" i="6"/>
  <c r="EP8993" i="6"/>
  <c r="EQ8993" i="6" s="1"/>
  <c r="ER8993" i="6"/>
  <c r="EP8994" i="6"/>
  <c r="EQ8994" i="6" s="1"/>
  <c r="ER8994" i="6"/>
  <c r="EP8995" i="6"/>
  <c r="EQ8995" i="6" s="1"/>
  <c r="ER8995" i="6"/>
  <c r="EP8996" i="6"/>
  <c r="EQ8996" i="6" s="1"/>
  <c r="ER8996" i="6"/>
  <c r="EP8997" i="6"/>
  <c r="EQ8997" i="6" s="1"/>
  <c r="ER8997" i="6"/>
  <c r="EP8998" i="6"/>
  <c r="EQ8998" i="6" s="1"/>
  <c r="ER8998" i="6"/>
  <c r="EP8999" i="6"/>
  <c r="EQ8999" i="6" s="1"/>
  <c r="ER8999" i="6"/>
  <c r="EP9000" i="6"/>
  <c r="EQ9000" i="6" s="1"/>
  <c r="ER9000" i="6"/>
  <c r="EP9001" i="6"/>
  <c r="EQ9001" i="6" s="1"/>
  <c r="ER9001" i="6"/>
  <c r="EP9002" i="6"/>
  <c r="EQ9002" i="6" s="1"/>
  <c r="ER9002" i="6"/>
  <c r="EP9003" i="6"/>
  <c r="EQ9003" i="6" s="1"/>
  <c r="ER9003" i="6"/>
  <c r="EP9004" i="6"/>
  <c r="EQ9004" i="6" s="1"/>
  <c r="ER9004" i="6"/>
  <c r="EP9005" i="6"/>
  <c r="EQ9005" i="6" s="1"/>
  <c r="ER9005" i="6"/>
  <c r="EP9006" i="6"/>
  <c r="EQ9006" i="6" s="1"/>
  <c r="ER9006" i="6"/>
  <c r="EP9007" i="6"/>
  <c r="EQ9007" i="6" s="1"/>
  <c r="ER9007" i="6"/>
  <c r="EP9008" i="6"/>
  <c r="EQ9008" i="6" s="1"/>
  <c r="ER9008" i="6"/>
  <c r="EP9009" i="6"/>
  <c r="EQ9009" i="6" s="1"/>
  <c r="ER9009" i="6"/>
  <c r="EP9010" i="6"/>
  <c r="EQ9010" i="6" s="1"/>
  <c r="ER9010" i="6"/>
  <c r="EP9011" i="6"/>
  <c r="EQ9011" i="6" s="1"/>
  <c r="ER9011" i="6"/>
  <c r="EP9012" i="6"/>
  <c r="EQ9012" i="6" s="1"/>
  <c r="ER9012" i="6"/>
  <c r="EP9013" i="6"/>
  <c r="EQ9013" i="6" s="1"/>
  <c r="ER9013" i="6"/>
  <c r="EP9014" i="6"/>
  <c r="EQ9014" i="6" s="1"/>
  <c r="ER9014" i="6"/>
  <c r="EP9015" i="6"/>
  <c r="EQ9015" i="6" s="1"/>
  <c r="ER9015" i="6"/>
  <c r="EP9016" i="6"/>
  <c r="EQ9016" i="6" s="1"/>
  <c r="ER9016" i="6"/>
  <c r="EP9017" i="6"/>
  <c r="EQ9017" i="6" s="1"/>
  <c r="ER9017" i="6"/>
  <c r="EP9018" i="6"/>
  <c r="EQ9018" i="6" s="1"/>
  <c r="ER9018" i="6"/>
  <c r="EP9019" i="6"/>
  <c r="EQ9019" i="6" s="1"/>
  <c r="ER9019" i="6"/>
  <c r="EP9020" i="6"/>
  <c r="EQ9020" i="6" s="1"/>
  <c r="ER9020" i="6"/>
  <c r="EP9021" i="6"/>
  <c r="EQ9021" i="6" s="1"/>
  <c r="ER9021" i="6"/>
  <c r="EP9022" i="6"/>
  <c r="EQ9022" i="6" s="1"/>
  <c r="ER9022" i="6"/>
  <c r="EP9023" i="6"/>
  <c r="EQ9023" i="6" s="1"/>
  <c r="ER9023" i="6"/>
  <c r="EP9024" i="6"/>
  <c r="EQ9024" i="6" s="1"/>
  <c r="ER9024" i="6"/>
  <c r="EP9025" i="6"/>
  <c r="EQ9025" i="6" s="1"/>
  <c r="ER9025" i="6"/>
  <c r="EP9026" i="6"/>
  <c r="EQ9026" i="6" s="1"/>
  <c r="ER9026" i="6"/>
  <c r="EP9027" i="6"/>
  <c r="EQ9027" i="6" s="1"/>
  <c r="ER9027" i="6"/>
  <c r="EP9028" i="6"/>
  <c r="EQ9028" i="6" s="1"/>
  <c r="ER9028" i="6"/>
  <c r="EP9029" i="6"/>
  <c r="EQ9029" i="6" s="1"/>
  <c r="ER9029" i="6"/>
  <c r="EP9030" i="6"/>
  <c r="EQ9030" i="6" s="1"/>
  <c r="ER9030" i="6"/>
  <c r="EP9031" i="6"/>
  <c r="EQ9031" i="6" s="1"/>
  <c r="ER9031" i="6"/>
  <c r="EP9032" i="6"/>
  <c r="EQ9032" i="6" s="1"/>
  <c r="ER9032" i="6"/>
  <c r="EP9033" i="6"/>
  <c r="EQ9033" i="6" s="1"/>
  <c r="ER9033" i="6"/>
  <c r="EP9034" i="6"/>
  <c r="EQ9034" i="6" s="1"/>
  <c r="ER9034" i="6"/>
  <c r="EP9035" i="6"/>
  <c r="EQ9035" i="6" s="1"/>
  <c r="ER9035" i="6"/>
  <c r="EP9036" i="6"/>
  <c r="EQ9036" i="6" s="1"/>
  <c r="ER9036" i="6"/>
  <c r="EP9037" i="6"/>
  <c r="EQ9037" i="6" s="1"/>
  <c r="ER9037" i="6"/>
  <c r="EP9038" i="6"/>
  <c r="EQ9038" i="6" s="1"/>
  <c r="ER9038" i="6"/>
  <c r="EP9039" i="6"/>
  <c r="EQ9039" i="6" s="1"/>
  <c r="ER9039" i="6"/>
  <c r="EP9040" i="6"/>
  <c r="EQ9040" i="6" s="1"/>
  <c r="ER9040" i="6"/>
  <c r="EP9041" i="6"/>
  <c r="EQ9041" i="6" s="1"/>
  <c r="ER9041" i="6"/>
  <c r="EP9042" i="6"/>
  <c r="EQ9042" i="6" s="1"/>
  <c r="ER9042" i="6"/>
  <c r="EP9043" i="6"/>
  <c r="EQ9043" i="6" s="1"/>
  <c r="ER9043" i="6"/>
  <c r="EP9044" i="6"/>
  <c r="EQ9044" i="6" s="1"/>
  <c r="ER9044" i="6"/>
  <c r="EP9045" i="6"/>
  <c r="EQ9045" i="6" s="1"/>
  <c r="ER9045" i="6"/>
  <c r="EP9046" i="6"/>
  <c r="EQ9046" i="6" s="1"/>
  <c r="ER9046" i="6"/>
  <c r="EP9047" i="6"/>
  <c r="EQ9047" i="6" s="1"/>
  <c r="ER9047" i="6"/>
  <c r="EP9048" i="6"/>
  <c r="EQ9048" i="6" s="1"/>
  <c r="ER9048" i="6"/>
  <c r="EP9049" i="6"/>
  <c r="EQ9049" i="6" s="1"/>
  <c r="ER9049" i="6"/>
  <c r="EP9050" i="6"/>
  <c r="EQ9050" i="6" s="1"/>
  <c r="ER9050" i="6"/>
  <c r="EP9051" i="6"/>
  <c r="EQ9051" i="6" s="1"/>
  <c r="ER9051" i="6"/>
  <c r="EP9052" i="6"/>
  <c r="EQ9052" i="6" s="1"/>
  <c r="ER9052" i="6"/>
  <c r="EP9053" i="6"/>
  <c r="EQ9053" i="6" s="1"/>
  <c r="ER9053" i="6"/>
  <c r="EP9054" i="6"/>
  <c r="EQ9054" i="6" s="1"/>
  <c r="ER9054" i="6"/>
  <c r="EP9055" i="6"/>
  <c r="EQ9055" i="6" s="1"/>
  <c r="ER9055" i="6"/>
  <c r="EP9056" i="6"/>
  <c r="EQ9056" i="6" s="1"/>
  <c r="ER9056" i="6"/>
  <c r="EP9057" i="6"/>
  <c r="EQ9057" i="6" s="1"/>
  <c r="ER9057" i="6"/>
  <c r="EP9058" i="6"/>
  <c r="EQ9058" i="6" s="1"/>
  <c r="ER9058" i="6"/>
  <c r="EP9059" i="6"/>
  <c r="EQ9059" i="6" s="1"/>
  <c r="ER9059" i="6"/>
  <c r="EP9060" i="6"/>
  <c r="EQ9060" i="6" s="1"/>
  <c r="ER9060" i="6"/>
  <c r="EP9061" i="6"/>
  <c r="EQ9061" i="6" s="1"/>
  <c r="ER9061" i="6"/>
  <c r="EP9062" i="6"/>
  <c r="EQ9062" i="6" s="1"/>
  <c r="ER9062" i="6"/>
  <c r="EP9063" i="6"/>
  <c r="EQ9063" i="6" s="1"/>
  <c r="ER9063" i="6"/>
  <c r="EP9064" i="6"/>
  <c r="EQ9064" i="6" s="1"/>
  <c r="ER9064" i="6"/>
  <c r="EP9065" i="6"/>
  <c r="EQ9065" i="6" s="1"/>
  <c r="ER9065" i="6"/>
  <c r="EP9066" i="6"/>
  <c r="EQ9066" i="6" s="1"/>
  <c r="ER9066" i="6"/>
  <c r="EP9067" i="6"/>
  <c r="EQ9067" i="6" s="1"/>
  <c r="ER9067" i="6"/>
  <c r="EP9068" i="6"/>
  <c r="EQ9068" i="6" s="1"/>
  <c r="ER9068" i="6"/>
  <c r="EP9069" i="6"/>
  <c r="EQ9069" i="6" s="1"/>
  <c r="ER9069" i="6"/>
  <c r="EP9070" i="6"/>
  <c r="EQ9070" i="6" s="1"/>
  <c r="ER9070" i="6"/>
  <c r="EP9071" i="6"/>
  <c r="EQ9071" i="6" s="1"/>
  <c r="ER9071" i="6"/>
  <c r="EP9072" i="6"/>
  <c r="EQ9072" i="6" s="1"/>
  <c r="ER9072" i="6"/>
  <c r="EP9073" i="6"/>
  <c r="EQ9073" i="6" s="1"/>
  <c r="ER9073" i="6"/>
  <c r="EP9074" i="6"/>
  <c r="EQ9074" i="6" s="1"/>
  <c r="ER9074" i="6"/>
  <c r="EP9075" i="6"/>
  <c r="EQ9075" i="6" s="1"/>
  <c r="ER9075" i="6"/>
  <c r="EP9076" i="6"/>
  <c r="EQ9076" i="6" s="1"/>
  <c r="ER9076" i="6"/>
  <c r="EP9077" i="6"/>
  <c r="EQ9077" i="6" s="1"/>
  <c r="ER9077" i="6"/>
  <c r="EP9078" i="6"/>
  <c r="EQ9078" i="6" s="1"/>
  <c r="ER9078" i="6"/>
  <c r="EP9079" i="6"/>
  <c r="EQ9079" i="6" s="1"/>
  <c r="ER9079" i="6"/>
  <c r="EP9080" i="6"/>
  <c r="EQ9080" i="6" s="1"/>
  <c r="ER9080" i="6"/>
  <c r="EP9081" i="6"/>
  <c r="EQ9081" i="6" s="1"/>
  <c r="ER9081" i="6"/>
  <c r="EP9082" i="6"/>
  <c r="EQ9082" i="6" s="1"/>
  <c r="ER9082" i="6"/>
  <c r="EP9083" i="6"/>
  <c r="EQ9083" i="6" s="1"/>
  <c r="ER9083" i="6"/>
  <c r="EP9084" i="6"/>
  <c r="EQ9084" i="6" s="1"/>
  <c r="ER9084" i="6"/>
  <c r="EP9085" i="6"/>
  <c r="EQ9085" i="6" s="1"/>
  <c r="ER9085" i="6"/>
  <c r="EP9086" i="6"/>
  <c r="EQ9086" i="6" s="1"/>
  <c r="ER9086" i="6"/>
  <c r="EP9087" i="6"/>
  <c r="EQ9087" i="6" s="1"/>
  <c r="ER9087" i="6"/>
  <c r="EP9088" i="6"/>
  <c r="EQ9088" i="6" s="1"/>
  <c r="ER9088" i="6"/>
  <c r="EP9089" i="6"/>
  <c r="EQ9089" i="6" s="1"/>
  <c r="ER9089" i="6"/>
  <c r="EP9090" i="6"/>
  <c r="EQ9090" i="6" s="1"/>
  <c r="ER9090" i="6"/>
  <c r="EP9091" i="6"/>
  <c r="EQ9091" i="6" s="1"/>
  <c r="ER9091" i="6"/>
  <c r="EP9092" i="6"/>
  <c r="EQ9092" i="6" s="1"/>
  <c r="ER9092" i="6"/>
  <c r="EP9093" i="6"/>
  <c r="EQ9093" i="6" s="1"/>
  <c r="ER9093" i="6"/>
  <c r="EP9094" i="6"/>
  <c r="EQ9094" i="6" s="1"/>
  <c r="ER9094" i="6"/>
  <c r="EP9095" i="6"/>
  <c r="EQ9095" i="6" s="1"/>
  <c r="ER9095" i="6"/>
  <c r="EP9096" i="6"/>
  <c r="EQ9096" i="6" s="1"/>
  <c r="ER9096" i="6"/>
  <c r="EP9097" i="6"/>
  <c r="EQ9097" i="6" s="1"/>
  <c r="ER9097" i="6"/>
  <c r="EP9098" i="6"/>
  <c r="EQ9098" i="6" s="1"/>
  <c r="ER9098" i="6"/>
  <c r="EP9099" i="6"/>
  <c r="EQ9099" i="6" s="1"/>
  <c r="ER9099" i="6"/>
  <c r="EP9100" i="6"/>
  <c r="EQ9100" i="6" s="1"/>
  <c r="ER9100" i="6"/>
  <c r="EP9101" i="6"/>
  <c r="EQ9101" i="6" s="1"/>
  <c r="ER9101" i="6"/>
  <c r="EP9102" i="6"/>
  <c r="EQ9102" i="6" s="1"/>
  <c r="ER9102" i="6"/>
  <c r="EP9103" i="6"/>
  <c r="EQ9103" i="6" s="1"/>
  <c r="ER9103" i="6"/>
  <c r="EP9104" i="6"/>
  <c r="EQ9104" i="6" s="1"/>
  <c r="ER9104" i="6"/>
  <c r="EP9105" i="6"/>
  <c r="EQ9105" i="6" s="1"/>
  <c r="ER9105" i="6"/>
  <c r="EP9106" i="6"/>
  <c r="EQ9106" i="6" s="1"/>
  <c r="ER9106" i="6"/>
  <c r="EP9107" i="6"/>
  <c r="EQ9107" i="6" s="1"/>
  <c r="ER9107" i="6"/>
  <c r="EP9108" i="6"/>
  <c r="EQ9108" i="6" s="1"/>
  <c r="ER9108" i="6"/>
  <c r="EP9109" i="6"/>
  <c r="EQ9109" i="6" s="1"/>
  <c r="ER9109" i="6"/>
  <c r="EP9110" i="6"/>
  <c r="EQ9110" i="6" s="1"/>
  <c r="ER9110" i="6"/>
  <c r="EP9111" i="6"/>
  <c r="EQ9111" i="6" s="1"/>
  <c r="ER9111" i="6"/>
  <c r="EP9112" i="6"/>
  <c r="EQ9112" i="6" s="1"/>
  <c r="ER9112" i="6"/>
  <c r="EP9113" i="6"/>
  <c r="EQ9113" i="6" s="1"/>
  <c r="ER9113" i="6"/>
  <c r="EP9114" i="6"/>
  <c r="EQ9114" i="6" s="1"/>
  <c r="ER9114" i="6"/>
  <c r="EP9115" i="6"/>
  <c r="EQ9115" i="6" s="1"/>
  <c r="ER9115" i="6"/>
  <c r="EP9116" i="6"/>
  <c r="EQ9116" i="6" s="1"/>
  <c r="ER9116" i="6"/>
  <c r="EP9117" i="6"/>
  <c r="EQ9117" i="6" s="1"/>
  <c r="ER9117" i="6"/>
  <c r="EP9118" i="6"/>
  <c r="EQ9118" i="6" s="1"/>
  <c r="ER9118" i="6"/>
  <c r="EP9119" i="6"/>
  <c r="EQ9119" i="6" s="1"/>
  <c r="ER9119" i="6"/>
  <c r="EP9120" i="6"/>
  <c r="EQ9120" i="6" s="1"/>
  <c r="ER9120" i="6"/>
  <c r="EP9121" i="6"/>
  <c r="EQ9121" i="6" s="1"/>
  <c r="ER9121" i="6"/>
  <c r="EP9122" i="6"/>
  <c r="EQ9122" i="6" s="1"/>
  <c r="ER9122" i="6"/>
  <c r="EP9123" i="6"/>
  <c r="EQ9123" i="6" s="1"/>
  <c r="ER9123" i="6"/>
  <c r="EP9124" i="6"/>
  <c r="EQ9124" i="6" s="1"/>
  <c r="ER9124" i="6"/>
  <c r="EP9125" i="6"/>
  <c r="EQ9125" i="6" s="1"/>
  <c r="ER9125" i="6"/>
  <c r="EP9126" i="6"/>
  <c r="EQ9126" i="6" s="1"/>
  <c r="ER9126" i="6"/>
  <c r="EP9127" i="6"/>
  <c r="EQ9127" i="6" s="1"/>
  <c r="ER9127" i="6"/>
  <c r="EP9128" i="6"/>
  <c r="EQ9128" i="6" s="1"/>
  <c r="ER9128" i="6"/>
  <c r="EP9129" i="6"/>
  <c r="EQ9129" i="6" s="1"/>
  <c r="ER9129" i="6"/>
  <c r="EP9130" i="6"/>
  <c r="EQ9130" i="6" s="1"/>
  <c r="ER9130" i="6"/>
  <c r="EP9131" i="6"/>
  <c r="EQ9131" i="6" s="1"/>
  <c r="ER9131" i="6"/>
  <c r="EP9132" i="6"/>
  <c r="EQ9132" i="6" s="1"/>
  <c r="ER9132" i="6"/>
  <c r="EP9133" i="6"/>
  <c r="EQ9133" i="6" s="1"/>
  <c r="ER9133" i="6"/>
  <c r="EP9134" i="6"/>
  <c r="EQ9134" i="6" s="1"/>
  <c r="ER9134" i="6"/>
  <c r="EP9135" i="6"/>
  <c r="EQ9135" i="6" s="1"/>
  <c r="ER9135" i="6"/>
  <c r="EP9136" i="6"/>
  <c r="EQ9136" i="6" s="1"/>
  <c r="ER9136" i="6"/>
  <c r="EP9137" i="6"/>
  <c r="EQ9137" i="6" s="1"/>
  <c r="ER9137" i="6"/>
  <c r="EP9138" i="6"/>
  <c r="EQ9138" i="6" s="1"/>
  <c r="ER9138" i="6"/>
  <c r="EP9139" i="6"/>
  <c r="EQ9139" i="6" s="1"/>
  <c r="ER9139" i="6"/>
  <c r="EP9140" i="6"/>
  <c r="EQ9140" i="6" s="1"/>
  <c r="ER9140" i="6"/>
  <c r="EP9141" i="6"/>
  <c r="EQ9141" i="6" s="1"/>
  <c r="ER9141" i="6"/>
  <c r="EP9142" i="6"/>
  <c r="EQ9142" i="6" s="1"/>
  <c r="ER9142" i="6"/>
  <c r="EP9143" i="6"/>
  <c r="EQ9143" i="6" s="1"/>
  <c r="ER9143" i="6"/>
  <c r="EP9144" i="6"/>
  <c r="EQ9144" i="6" s="1"/>
  <c r="ER9144" i="6"/>
  <c r="EP9145" i="6"/>
  <c r="EQ9145" i="6" s="1"/>
  <c r="ER9145" i="6"/>
  <c r="EP9146" i="6"/>
  <c r="EQ9146" i="6" s="1"/>
  <c r="ER9146" i="6"/>
  <c r="EP9147" i="6"/>
  <c r="EQ9147" i="6" s="1"/>
  <c r="ER9147" i="6"/>
  <c r="EP9148" i="6"/>
  <c r="EQ9148" i="6" s="1"/>
  <c r="ER9148" i="6"/>
  <c r="EP9149" i="6"/>
  <c r="EQ9149" i="6" s="1"/>
  <c r="ER9149" i="6"/>
  <c r="EP9150" i="6"/>
  <c r="EQ9150" i="6" s="1"/>
  <c r="ER9150" i="6"/>
  <c r="EP9151" i="6"/>
  <c r="EQ9151" i="6" s="1"/>
  <c r="ER9151" i="6"/>
  <c r="EP9152" i="6"/>
  <c r="EQ9152" i="6" s="1"/>
  <c r="ER9152" i="6"/>
  <c r="EP9153" i="6"/>
  <c r="EQ9153" i="6" s="1"/>
  <c r="ER9153" i="6"/>
  <c r="EP9154" i="6"/>
  <c r="EQ9154" i="6" s="1"/>
  <c r="ER9154" i="6"/>
  <c r="EP9155" i="6"/>
  <c r="EQ9155" i="6" s="1"/>
  <c r="ER9155" i="6"/>
  <c r="EP9156" i="6"/>
  <c r="EQ9156" i="6" s="1"/>
  <c r="ER9156" i="6"/>
  <c r="EP9157" i="6"/>
  <c r="EQ9157" i="6" s="1"/>
  <c r="ER9157" i="6"/>
  <c r="EP9158" i="6"/>
  <c r="EQ9158" i="6" s="1"/>
  <c r="ER9158" i="6"/>
  <c r="EP9159" i="6"/>
  <c r="EQ9159" i="6" s="1"/>
  <c r="ER9159" i="6"/>
  <c r="EP9160" i="6"/>
  <c r="EQ9160" i="6" s="1"/>
  <c r="ER9160" i="6"/>
  <c r="EP9161" i="6"/>
  <c r="EQ9161" i="6" s="1"/>
  <c r="ER9161" i="6"/>
  <c r="EP9162" i="6"/>
  <c r="EQ9162" i="6" s="1"/>
  <c r="ER9162" i="6"/>
  <c r="EP9163" i="6"/>
  <c r="EQ9163" i="6" s="1"/>
  <c r="ER9163" i="6"/>
  <c r="EP9164" i="6"/>
  <c r="EQ9164" i="6" s="1"/>
  <c r="ER9164" i="6"/>
  <c r="EP9165" i="6"/>
  <c r="EQ9165" i="6" s="1"/>
  <c r="ER9165" i="6"/>
  <c r="EP9166" i="6"/>
  <c r="EQ9166" i="6" s="1"/>
  <c r="ER9166" i="6"/>
  <c r="EP9167" i="6"/>
  <c r="EQ9167" i="6" s="1"/>
  <c r="ER9167" i="6"/>
  <c r="EP9168" i="6"/>
  <c r="EQ9168" i="6" s="1"/>
  <c r="ER9168" i="6"/>
  <c r="EP9169" i="6"/>
  <c r="EQ9169" i="6" s="1"/>
  <c r="ER9169" i="6"/>
  <c r="EP9170" i="6"/>
  <c r="EQ9170" i="6" s="1"/>
  <c r="ER9170" i="6"/>
  <c r="EP9171" i="6"/>
  <c r="EQ9171" i="6" s="1"/>
  <c r="ER9171" i="6"/>
  <c r="EP9172" i="6"/>
  <c r="EQ9172" i="6" s="1"/>
  <c r="ER9172" i="6"/>
  <c r="EP9173" i="6"/>
  <c r="EQ9173" i="6" s="1"/>
  <c r="ER9173" i="6"/>
  <c r="EP9174" i="6"/>
  <c r="EQ9174" i="6" s="1"/>
  <c r="ER9174" i="6"/>
  <c r="EP9175" i="6"/>
  <c r="EQ9175" i="6" s="1"/>
  <c r="ER9175" i="6"/>
  <c r="EP9176" i="6"/>
  <c r="EQ9176" i="6" s="1"/>
  <c r="ER9176" i="6"/>
  <c r="EP9177" i="6"/>
  <c r="EQ9177" i="6" s="1"/>
  <c r="ER9177" i="6"/>
  <c r="EP9178" i="6"/>
  <c r="EQ9178" i="6" s="1"/>
  <c r="ER9178" i="6"/>
  <c r="EP9179" i="6"/>
  <c r="EQ9179" i="6" s="1"/>
  <c r="ER9179" i="6"/>
  <c r="EP9180" i="6"/>
  <c r="EQ9180" i="6" s="1"/>
  <c r="ER9180" i="6"/>
  <c r="EP9181" i="6"/>
  <c r="EQ9181" i="6" s="1"/>
  <c r="ER9181" i="6"/>
  <c r="EP9182" i="6"/>
  <c r="EQ9182" i="6" s="1"/>
  <c r="ER9182" i="6"/>
  <c r="EP9183" i="6"/>
  <c r="EQ9183" i="6" s="1"/>
  <c r="ER9183" i="6"/>
  <c r="EP9184" i="6"/>
  <c r="EQ9184" i="6" s="1"/>
  <c r="ER9184" i="6"/>
  <c r="EP9185" i="6"/>
  <c r="EQ9185" i="6" s="1"/>
  <c r="ER9185" i="6"/>
  <c r="EP9186" i="6"/>
  <c r="EQ9186" i="6" s="1"/>
  <c r="ER9186" i="6"/>
  <c r="EP9187" i="6"/>
  <c r="EQ9187" i="6" s="1"/>
  <c r="ER9187" i="6"/>
  <c r="EP9188" i="6"/>
  <c r="EQ9188" i="6" s="1"/>
  <c r="ER9188" i="6"/>
  <c r="EP9189" i="6"/>
  <c r="EQ9189" i="6" s="1"/>
  <c r="ER9189" i="6"/>
  <c r="EP9190" i="6"/>
  <c r="EQ9190" i="6" s="1"/>
  <c r="ER9190" i="6"/>
  <c r="EP9191" i="6"/>
  <c r="EQ9191" i="6" s="1"/>
  <c r="ER9191" i="6"/>
  <c r="EP9192" i="6"/>
  <c r="EQ9192" i="6" s="1"/>
  <c r="ER9192" i="6"/>
  <c r="EP9193" i="6"/>
  <c r="EQ9193" i="6" s="1"/>
  <c r="ER9193" i="6"/>
  <c r="EP9194" i="6"/>
  <c r="EQ9194" i="6" s="1"/>
  <c r="ER9194" i="6"/>
  <c r="EP9195" i="6"/>
  <c r="EQ9195" i="6" s="1"/>
  <c r="ER9195" i="6"/>
  <c r="EP9196" i="6"/>
  <c r="EQ9196" i="6" s="1"/>
  <c r="ER9196" i="6"/>
  <c r="EP9197" i="6"/>
  <c r="EQ9197" i="6" s="1"/>
  <c r="ER9197" i="6"/>
  <c r="EP9198" i="6"/>
  <c r="EQ9198" i="6" s="1"/>
  <c r="ER9198" i="6"/>
  <c r="EP9199" i="6"/>
  <c r="EQ9199" i="6" s="1"/>
  <c r="ER9199" i="6"/>
  <c r="EP9200" i="6"/>
  <c r="EQ9200" i="6" s="1"/>
  <c r="ER9200" i="6"/>
  <c r="EP9201" i="6"/>
  <c r="EQ9201" i="6" s="1"/>
  <c r="ER9201" i="6"/>
  <c r="EP9202" i="6"/>
  <c r="EQ9202" i="6" s="1"/>
  <c r="ER9202" i="6"/>
  <c r="EP9203" i="6"/>
  <c r="EQ9203" i="6" s="1"/>
  <c r="ER9203" i="6"/>
  <c r="EP9204" i="6"/>
  <c r="EQ9204" i="6" s="1"/>
  <c r="ER9204" i="6"/>
  <c r="EP9205" i="6"/>
  <c r="EQ9205" i="6" s="1"/>
  <c r="ER9205" i="6"/>
  <c r="EP9206" i="6"/>
  <c r="EQ9206" i="6" s="1"/>
  <c r="ER9206" i="6"/>
  <c r="EP9207" i="6"/>
  <c r="EQ9207" i="6" s="1"/>
  <c r="ER9207" i="6"/>
  <c r="EP9208" i="6"/>
  <c r="EQ9208" i="6" s="1"/>
  <c r="ER9208" i="6"/>
  <c r="EP9209" i="6"/>
  <c r="EQ9209" i="6" s="1"/>
  <c r="ER9209" i="6"/>
  <c r="EP9210" i="6"/>
  <c r="EQ9210" i="6" s="1"/>
  <c r="ER9210" i="6"/>
  <c r="EP9211" i="6"/>
  <c r="EQ9211" i="6" s="1"/>
  <c r="ER9211" i="6"/>
  <c r="EP9212" i="6"/>
  <c r="EQ9212" i="6" s="1"/>
  <c r="ER9212" i="6"/>
  <c r="EP9213" i="6"/>
  <c r="EQ9213" i="6" s="1"/>
  <c r="ER9213" i="6"/>
  <c r="EP9214" i="6"/>
  <c r="EQ9214" i="6" s="1"/>
  <c r="ER9214" i="6"/>
  <c r="EP9215" i="6"/>
  <c r="EQ9215" i="6" s="1"/>
  <c r="ER9215" i="6"/>
  <c r="EP9216" i="6"/>
  <c r="EQ9216" i="6" s="1"/>
  <c r="ER9216" i="6"/>
  <c r="EP9217" i="6"/>
  <c r="EQ9217" i="6" s="1"/>
  <c r="ER9217" i="6"/>
  <c r="EP9218" i="6"/>
  <c r="EQ9218" i="6" s="1"/>
  <c r="ER9218" i="6"/>
  <c r="EP9219" i="6"/>
  <c r="EQ9219" i="6" s="1"/>
  <c r="ER9219" i="6"/>
  <c r="EP9220" i="6"/>
  <c r="EQ9220" i="6" s="1"/>
  <c r="ER9220" i="6"/>
  <c r="EP9221" i="6"/>
  <c r="EQ9221" i="6" s="1"/>
  <c r="ER9221" i="6"/>
  <c r="EP9222" i="6"/>
  <c r="EQ9222" i="6" s="1"/>
  <c r="ER9222" i="6"/>
  <c r="EP9223" i="6"/>
  <c r="EQ9223" i="6" s="1"/>
  <c r="ER9223" i="6"/>
  <c r="EP9224" i="6"/>
  <c r="EQ9224" i="6" s="1"/>
  <c r="ER9224" i="6"/>
  <c r="EP9225" i="6"/>
  <c r="EQ9225" i="6" s="1"/>
  <c r="ER9225" i="6"/>
  <c r="EP9226" i="6"/>
  <c r="EQ9226" i="6" s="1"/>
  <c r="ER9226" i="6"/>
  <c r="EP9227" i="6"/>
  <c r="EQ9227" i="6" s="1"/>
  <c r="ER9227" i="6"/>
  <c r="EP9228" i="6"/>
  <c r="EQ9228" i="6" s="1"/>
  <c r="ER9228" i="6"/>
  <c r="EP9229" i="6"/>
  <c r="EQ9229" i="6" s="1"/>
  <c r="ER9229" i="6"/>
  <c r="EP9230" i="6"/>
  <c r="EQ9230" i="6" s="1"/>
  <c r="ER9230" i="6"/>
  <c r="EP9231" i="6"/>
  <c r="EQ9231" i="6" s="1"/>
  <c r="ER9231" i="6"/>
  <c r="EP9232" i="6"/>
  <c r="EQ9232" i="6" s="1"/>
  <c r="ER9232" i="6"/>
  <c r="EP9233" i="6"/>
  <c r="EQ9233" i="6" s="1"/>
  <c r="ER9233" i="6"/>
  <c r="EP9234" i="6"/>
  <c r="EQ9234" i="6" s="1"/>
  <c r="ER9234" i="6"/>
  <c r="EP9235" i="6"/>
  <c r="EQ9235" i="6" s="1"/>
  <c r="ER9235" i="6"/>
  <c r="EP9236" i="6"/>
  <c r="EQ9236" i="6" s="1"/>
  <c r="ER9236" i="6"/>
  <c r="EP9237" i="6"/>
  <c r="EQ9237" i="6" s="1"/>
  <c r="ER9237" i="6"/>
  <c r="EP9238" i="6"/>
  <c r="EQ9238" i="6" s="1"/>
  <c r="ER9238" i="6"/>
  <c r="EP9239" i="6"/>
  <c r="EQ9239" i="6" s="1"/>
  <c r="ER9239" i="6"/>
  <c r="EP9240" i="6"/>
  <c r="EQ9240" i="6" s="1"/>
  <c r="ER9240" i="6"/>
  <c r="EP9241" i="6"/>
  <c r="EQ9241" i="6" s="1"/>
  <c r="ER9241" i="6"/>
  <c r="EP9242" i="6"/>
  <c r="EQ9242" i="6" s="1"/>
  <c r="ER9242" i="6"/>
  <c r="EP9243" i="6"/>
  <c r="EQ9243" i="6" s="1"/>
  <c r="ER9243" i="6"/>
  <c r="EP9244" i="6"/>
  <c r="EQ9244" i="6" s="1"/>
  <c r="ER9244" i="6"/>
  <c r="EP9245" i="6"/>
  <c r="EQ9245" i="6" s="1"/>
  <c r="ER9245" i="6"/>
  <c r="EP9246" i="6"/>
  <c r="EQ9246" i="6" s="1"/>
  <c r="ER9246" i="6"/>
  <c r="EP9247" i="6"/>
  <c r="EQ9247" i="6" s="1"/>
  <c r="ER9247" i="6"/>
  <c r="EP9248" i="6"/>
  <c r="EQ9248" i="6" s="1"/>
  <c r="ER9248" i="6"/>
  <c r="EP9249" i="6"/>
  <c r="EQ9249" i="6" s="1"/>
  <c r="ER9249" i="6"/>
  <c r="EP9250" i="6"/>
  <c r="EQ9250" i="6" s="1"/>
  <c r="ER9250" i="6"/>
  <c r="EP9251" i="6"/>
  <c r="EQ9251" i="6" s="1"/>
  <c r="ER9251" i="6"/>
  <c r="EP9252" i="6"/>
  <c r="EQ9252" i="6" s="1"/>
  <c r="ER9252" i="6"/>
  <c r="EP9253" i="6"/>
  <c r="EQ9253" i="6" s="1"/>
  <c r="ER9253" i="6"/>
  <c r="EP9254" i="6"/>
  <c r="EQ9254" i="6" s="1"/>
  <c r="ER9254" i="6"/>
  <c r="EP9255" i="6"/>
  <c r="EQ9255" i="6" s="1"/>
  <c r="ER9255" i="6"/>
  <c r="EP9256" i="6"/>
  <c r="EQ9256" i="6" s="1"/>
  <c r="ER9256" i="6"/>
  <c r="EP9257" i="6"/>
  <c r="EQ9257" i="6" s="1"/>
  <c r="ER9257" i="6"/>
  <c r="EP9258" i="6"/>
  <c r="EQ9258" i="6" s="1"/>
  <c r="ER9258" i="6"/>
  <c r="EP9259" i="6"/>
  <c r="EQ9259" i="6" s="1"/>
  <c r="ER9259" i="6"/>
  <c r="EP9260" i="6"/>
  <c r="EQ9260" i="6" s="1"/>
  <c r="ER9260" i="6"/>
  <c r="EP9261" i="6"/>
  <c r="EQ9261" i="6" s="1"/>
  <c r="ER9261" i="6"/>
  <c r="EP9262" i="6"/>
  <c r="EQ9262" i="6" s="1"/>
  <c r="ER9262" i="6"/>
  <c r="EP9263" i="6"/>
  <c r="EQ9263" i="6" s="1"/>
  <c r="ER9263" i="6"/>
  <c r="EP9264" i="6"/>
  <c r="EQ9264" i="6" s="1"/>
  <c r="ER9264" i="6"/>
  <c r="EP9265" i="6"/>
  <c r="EQ9265" i="6" s="1"/>
  <c r="ER9265" i="6"/>
  <c r="EP9266" i="6"/>
  <c r="EQ9266" i="6" s="1"/>
  <c r="ER9266" i="6"/>
  <c r="EP9267" i="6"/>
  <c r="EQ9267" i="6" s="1"/>
  <c r="ER9267" i="6"/>
  <c r="EP9268" i="6"/>
  <c r="EQ9268" i="6" s="1"/>
  <c r="ER9268" i="6"/>
  <c r="EP9269" i="6"/>
  <c r="EQ9269" i="6" s="1"/>
  <c r="ER9269" i="6"/>
  <c r="EP9270" i="6"/>
  <c r="EQ9270" i="6" s="1"/>
  <c r="ER9270" i="6"/>
  <c r="EP9271" i="6"/>
  <c r="EQ9271" i="6" s="1"/>
  <c r="ER9271" i="6"/>
  <c r="EP9272" i="6"/>
  <c r="EQ9272" i="6" s="1"/>
  <c r="ER9272" i="6"/>
  <c r="EP9273" i="6"/>
  <c r="EQ9273" i="6" s="1"/>
  <c r="ER9273" i="6"/>
  <c r="EP9274" i="6"/>
  <c r="EQ9274" i="6" s="1"/>
  <c r="ER9274" i="6"/>
  <c r="EP9275" i="6"/>
  <c r="EQ9275" i="6" s="1"/>
  <c r="ER9275" i="6"/>
  <c r="EP9276" i="6"/>
  <c r="EQ9276" i="6" s="1"/>
  <c r="ER9276" i="6"/>
  <c r="EP9277" i="6"/>
  <c r="EQ9277" i="6" s="1"/>
  <c r="ER9277" i="6"/>
  <c r="EP9278" i="6"/>
  <c r="EQ9278" i="6" s="1"/>
  <c r="ER9278" i="6"/>
  <c r="EP9279" i="6"/>
  <c r="EQ9279" i="6" s="1"/>
  <c r="ER9279" i="6"/>
  <c r="EP9280" i="6"/>
  <c r="EQ9280" i="6" s="1"/>
  <c r="ER9280" i="6"/>
  <c r="EP9281" i="6"/>
  <c r="EQ9281" i="6" s="1"/>
  <c r="ER9281" i="6"/>
  <c r="EP9282" i="6"/>
  <c r="EQ9282" i="6" s="1"/>
  <c r="ER9282" i="6"/>
  <c r="EP9283" i="6"/>
  <c r="EQ9283" i="6" s="1"/>
  <c r="ER9283" i="6"/>
  <c r="EP9284" i="6"/>
  <c r="EQ9284" i="6" s="1"/>
  <c r="ER9284" i="6"/>
  <c r="EP9285" i="6"/>
  <c r="EQ9285" i="6" s="1"/>
  <c r="ER9285" i="6"/>
  <c r="EP9286" i="6"/>
  <c r="EQ9286" i="6" s="1"/>
  <c r="ER9286" i="6"/>
  <c r="EP9287" i="6"/>
  <c r="EQ9287" i="6" s="1"/>
  <c r="ER9287" i="6"/>
  <c r="EP9288" i="6"/>
  <c r="EQ9288" i="6" s="1"/>
  <c r="ER9288" i="6"/>
  <c r="EP9289" i="6"/>
  <c r="EQ9289" i="6" s="1"/>
  <c r="ER9289" i="6"/>
  <c r="EP9290" i="6"/>
  <c r="EQ9290" i="6" s="1"/>
  <c r="ER9290" i="6"/>
  <c r="EP9291" i="6"/>
  <c r="EQ9291" i="6" s="1"/>
  <c r="ER9291" i="6"/>
  <c r="EP9292" i="6"/>
  <c r="EQ9292" i="6" s="1"/>
  <c r="ER9292" i="6"/>
  <c r="EP9293" i="6"/>
  <c r="EQ9293" i="6" s="1"/>
  <c r="ER9293" i="6"/>
  <c r="EP9294" i="6"/>
  <c r="EQ9294" i="6" s="1"/>
  <c r="ER9294" i="6"/>
  <c r="EP9295" i="6"/>
  <c r="EQ9295" i="6" s="1"/>
  <c r="ER9295" i="6"/>
  <c r="EP9296" i="6"/>
  <c r="EQ9296" i="6" s="1"/>
  <c r="ER9296" i="6"/>
  <c r="EP9297" i="6"/>
  <c r="EQ9297" i="6" s="1"/>
  <c r="ER9297" i="6"/>
  <c r="EP9298" i="6"/>
  <c r="EQ9298" i="6" s="1"/>
  <c r="ER9298" i="6"/>
  <c r="EP9299" i="6"/>
  <c r="EQ9299" i="6" s="1"/>
  <c r="ER9299" i="6"/>
  <c r="EP9300" i="6"/>
  <c r="EQ9300" i="6" s="1"/>
  <c r="ER9300" i="6"/>
  <c r="EP9301" i="6"/>
  <c r="EQ9301" i="6" s="1"/>
  <c r="ER9301" i="6"/>
  <c r="EP9302" i="6"/>
  <c r="EQ9302" i="6" s="1"/>
  <c r="ER9302" i="6"/>
  <c r="EP9303" i="6"/>
  <c r="EQ9303" i="6" s="1"/>
  <c r="ER9303" i="6"/>
  <c r="EP9304" i="6"/>
  <c r="EQ9304" i="6" s="1"/>
  <c r="ER9304" i="6"/>
  <c r="EP9305" i="6"/>
  <c r="EQ9305" i="6" s="1"/>
  <c r="ER9305" i="6"/>
  <c r="EP9306" i="6"/>
  <c r="EQ9306" i="6" s="1"/>
  <c r="ER9306" i="6"/>
  <c r="EP9307" i="6"/>
  <c r="EQ9307" i="6" s="1"/>
  <c r="ER9307" i="6"/>
  <c r="EP9308" i="6"/>
  <c r="EQ9308" i="6" s="1"/>
  <c r="ER9308" i="6"/>
  <c r="EP9309" i="6"/>
  <c r="EQ9309" i="6" s="1"/>
  <c r="ER9309" i="6"/>
  <c r="EP9310" i="6"/>
  <c r="EQ9310" i="6" s="1"/>
  <c r="ER9310" i="6"/>
  <c r="EP9311" i="6"/>
  <c r="EQ9311" i="6" s="1"/>
  <c r="ER9311" i="6"/>
  <c r="EP9312" i="6"/>
  <c r="EQ9312" i="6" s="1"/>
  <c r="ER9312" i="6"/>
  <c r="EP9313" i="6"/>
  <c r="EQ9313" i="6" s="1"/>
  <c r="ER9313" i="6"/>
  <c r="EP9314" i="6"/>
  <c r="EQ9314" i="6" s="1"/>
  <c r="ER9314" i="6"/>
  <c r="EP9315" i="6"/>
  <c r="EQ9315" i="6" s="1"/>
  <c r="ER9315" i="6"/>
  <c r="EP9316" i="6"/>
  <c r="EQ9316" i="6" s="1"/>
  <c r="ER9316" i="6"/>
  <c r="EP9317" i="6"/>
  <c r="EQ9317" i="6" s="1"/>
  <c r="ER9317" i="6"/>
  <c r="EP9318" i="6"/>
  <c r="EQ9318" i="6" s="1"/>
  <c r="ER9318" i="6"/>
  <c r="EP9319" i="6"/>
  <c r="EQ9319" i="6" s="1"/>
  <c r="ER9319" i="6"/>
  <c r="EP9320" i="6"/>
  <c r="EQ9320" i="6" s="1"/>
  <c r="ER9320" i="6"/>
  <c r="EP9321" i="6"/>
  <c r="EQ9321" i="6" s="1"/>
  <c r="ER9321" i="6"/>
  <c r="EP9322" i="6"/>
  <c r="EQ9322" i="6" s="1"/>
  <c r="ER9322" i="6"/>
  <c r="EP9323" i="6"/>
  <c r="EQ9323" i="6" s="1"/>
  <c r="ER9323" i="6"/>
  <c r="EP9324" i="6"/>
  <c r="EQ9324" i="6" s="1"/>
  <c r="ER9324" i="6"/>
  <c r="EP9325" i="6"/>
  <c r="EQ9325" i="6" s="1"/>
  <c r="ER9325" i="6"/>
  <c r="EP9326" i="6"/>
  <c r="EQ9326" i="6" s="1"/>
  <c r="ER9326" i="6"/>
  <c r="EP9327" i="6"/>
  <c r="EQ9327" i="6" s="1"/>
  <c r="ER9327" i="6"/>
  <c r="EP9328" i="6"/>
  <c r="EQ9328" i="6" s="1"/>
  <c r="ER9328" i="6"/>
  <c r="EP9329" i="6"/>
  <c r="EQ9329" i="6" s="1"/>
  <c r="ER9329" i="6"/>
  <c r="EP9330" i="6"/>
  <c r="EQ9330" i="6" s="1"/>
  <c r="ER9330" i="6"/>
  <c r="EP9331" i="6"/>
  <c r="EQ9331" i="6" s="1"/>
  <c r="ER9331" i="6"/>
  <c r="EP9332" i="6"/>
  <c r="EQ9332" i="6" s="1"/>
  <c r="ER9332" i="6"/>
  <c r="EP9333" i="6"/>
  <c r="EQ9333" i="6" s="1"/>
  <c r="ER9333" i="6"/>
  <c r="EP9334" i="6"/>
  <c r="EQ9334" i="6" s="1"/>
  <c r="ER9334" i="6"/>
  <c r="EP9335" i="6"/>
  <c r="EQ9335" i="6" s="1"/>
  <c r="ER9335" i="6"/>
  <c r="EP9336" i="6"/>
  <c r="EQ9336" i="6" s="1"/>
  <c r="ER9336" i="6"/>
  <c r="EP9337" i="6"/>
  <c r="EQ9337" i="6" s="1"/>
  <c r="ER9337" i="6"/>
  <c r="EP9338" i="6"/>
  <c r="EQ9338" i="6" s="1"/>
  <c r="ER9338" i="6"/>
  <c r="EP9339" i="6"/>
  <c r="EQ9339" i="6" s="1"/>
  <c r="ER9339" i="6"/>
  <c r="EP9340" i="6"/>
  <c r="EQ9340" i="6" s="1"/>
  <c r="ER9340" i="6"/>
  <c r="EP9341" i="6"/>
  <c r="EQ9341" i="6" s="1"/>
  <c r="ER9341" i="6"/>
  <c r="EP9342" i="6"/>
  <c r="EQ9342" i="6" s="1"/>
  <c r="ER9342" i="6"/>
  <c r="EP9343" i="6"/>
  <c r="EQ9343" i="6" s="1"/>
  <c r="ER9343" i="6"/>
  <c r="EP9344" i="6"/>
  <c r="EQ9344" i="6" s="1"/>
  <c r="ER9344" i="6"/>
  <c r="EP9345" i="6"/>
  <c r="EQ9345" i="6" s="1"/>
  <c r="ER9345" i="6"/>
  <c r="EP9346" i="6"/>
  <c r="EQ9346" i="6" s="1"/>
  <c r="ER9346" i="6"/>
  <c r="EP9347" i="6"/>
  <c r="EQ9347" i="6" s="1"/>
  <c r="ER9347" i="6"/>
  <c r="EP9348" i="6"/>
  <c r="EQ9348" i="6" s="1"/>
  <c r="ER9348" i="6"/>
  <c r="EP9349" i="6"/>
  <c r="EQ9349" i="6" s="1"/>
  <c r="ER9349" i="6"/>
  <c r="EP9350" i="6"/>
  <c r="EQ9350" i="6" s="1"/>
  <c r="ER9350" i="6"/>
  <c r="EP9351" i="6"/>
  <c r="EQ9351" i="6" s="1"/>
  <c r="ER9351" i="6"/>
  <c r="EP9352" i="6"/>
  <c r="EQ9352" i="6" s="1"/>
  <c r="ER9352" i="6"/>
  <c r="EP9353" i="6"/>
  <c r="EQ9353" i="6" s="1"/>
  <c r="ER9353" i="6"/>
  <c r="EP9354" i="6"/>
  <c r="EQ9354" i="6" s="1"/>
  <c r="ER9354" i="6"/>
  <c r="EP9355" i="6"/>
  <c r="EQ9355" i="6" s="1"/>
  <c r="ER9355" i="6"/>
  <c r="EP9356" i="6"/>
  <c r="EQ9356" i="6" s="1"/>
  <c r="ER9356" i="6"/>
  <c r="EP9357" i="6"/>
  <c r="EQ9357" i="6" s="1"/>
  <c r="ER9357" i="6"/>
  <c r="EP9358" i="6"/>
  <c r="EQ9358" i="6" s="1"/>
  <c r="ER9358" i="6"/>
  <c r="EP9359" i="6"/>
  <c r="EQ9359" i="6" s="1"/>
  <c r="ER9359" i="6"/>
  <c r="EP9360" i="6"/>
  <c r="EQ9360" i="6" s="1"/>
  <c r="ER9360" i="6"/>
  <c r="EP9361" i="6"/>
  <c r="EQ9361" i="6" s="1"/>
  <c r="ER9361" i="6"/>
  <c r="EP9362" i="6"/>
  <c r="EQ9362" i="6" s="1"/>
  <c r="ER9362" i="6"/>
  <c r="EP9363" i="6"/>
  <c r="EQ9363" i="6" s="1"/>
  <c r="ER9363" i="6"/>
  <c r="EP9364" i="6"/>
  <c r="EQ9364" i="6" s="1"/>
  <c r="ER9364" i="6"/>
  <c r="EP9365" i="6"/>
  <c r="EQ9365" i="6" s="1"/>
  <c r="ER9365" i="6"/>
  <c r="EP9366" i="6"/>
  <c r="EQ9366" i="6" s="1"/>
  <c r="ER9366" i="6"/>
  <c r="EP9367" i="6"/>
  <c r="EQ9367" i="6" s="1"/>
  <c r="ER9367" i="6"/>
  <c r="EP9368" i="6"/>
  <c r="EQ9368" i="6" s="1"/>
  <c r="ER9368" i="6"/>
  <c r="EP9369" i="6"/>
  <c r="EQ9369" i="6" s="1"/>
  <c r="ER9369" i="6"/>
  <c r="EP9370" i="6"/>
  <c r="EQ9370" i="6" s="1"/>
  <c r="ER9370" i="6"/>
  <c r="EP9371" i="6"/>
  <c r="EQ9371" i="6" s="1"/>
  <c r="ER9371" i="6"/>
  <c r="EP9372" i="6"/>
  <c r="EQ9372" i="6" s="1"/>
  <c r="ER9372" i="6"/>
  <c r="EP9373" i="6"/>
  <c r="EQ9373" i="6" s="1"/>
  <c r="ER9373" i="6"/>
  <c r="EP9374" i="6"/>
  <c r="EQ9374" i="6" s="1"/>
  <c r="ER9374" i="6"/>
  <c r="EP9375" i="6"/>
  <c r="EQ9375" i="6" s="1"/>
  <c r="ER9375" i="6"/>
  <c r="EP9376" i="6"/>
  <c r="EQ9376" i="6" s="1"/>
  <c r="ER9376" i="6"/>
  <c r="EP9377" i="6"/>
  <c r="EQ9377" i="6" s="1"/>
  <c r="ER9377" i="6"/>
  <c r="EP9378" i="6"/>
  <c r="EQ9378" i="6" s="1"/>
  <c r="ER9378" i="6"/>
  <c r="EP9379" i="6"/>
  <c r="EQ9379" i="6" s="1"/>
  <c r="ER9379" i="6"/>
  <c r="EP9380" i="6"/>
  <c r="EQ9380" i="6" s="1"/>
  <c r="ER9380" i="6"/>
  <c r="EP9381" i="6"/>
  <c r="EQ9381" i="6" s="1"/>
  <c r="ER9381" i="6"/>
  <c r="EP9382" i="6"/>
  <c r="EQ9382" i="6" s="1"/>
  <c r="ER9382" i="6"/>
  <c r="EP9383" i="6"/>
  <c r="EQ9383" i="6" s="1"/>
  <c r="ER9383" i="6"/>
  <c r="EP9384" i="6"/>
  <c r="EQ9384" i="6" s="1"/>
  <c r="ER9384" i="6"/>
  <c r="EP9385" i="6"/>
  <c r="EQ9385" i="6" s="1"/>
  <c r="ER9385" i="6"/>
  <c r="EP9386" i="6"/>
  <c r="EQ9386" i="6" s="1"/>
  <c r="ER9386" i="6"/>
  <c r="EP9387" i="6"/>
  <c r="EQ9387" i="6" s="1"/>
  <c r="ER9387" i="6"/>
  <c r="EP9388" i="6"/>
  <c r="EQ9388" i="6" s="1"/>
  <c r="ER9388" i="6"/>
  <c r="EP9389" i="6"/>
  <c r="EQ9389" i="6" s="1"/>
  <c r="ER9389" i="6"/>
  <c r="EP9390" i="6"/>
  <c r="EQ9390" i="6" s="1"/>
  <c r="ER9390" i="6"/>
  <c r="EP9391" i="6"/>
  <c r="EQ9391" i="6" s="1"/>
  <c r="ER9391" i="6"/>
  <c r="EP9392" i="6"/>
  <c r="EQ9392" i="6" s="1"/>
  <c r="ER9392" i="6"/>
  <c r="EP9393" i="6"/>
  <c r="EQ9393" i="6" s="1"/>
  <c r="ER9393" i="6"/>
  <c r="EP9394" i="6"/>
  <c r="EQ9394" i="6" s="1"/>
  <c r="ER9394" i="6"/>
  <c r="EP9395" i="6"/>
  <c r="EQ9395" i="6" s="1"/>
  <c r="ER9395" i="6"/>
  <c r="EP9396" i="6"/>
  <c r="EQ9396" i="6" s="1"/>
  <c r="ER9396" i="6"/>
  <c r="EP9397" i="6"/>
  <c r="EQ9397" i="6" s="1"/>
  <c r="ER9397" i="6"/>
  <c r="EP9398" i="6"/>
  <c r="EQ9398" i="6" s="1"/>
  <c r="ER9398" i="6"/>
  <c r="EP9399" i="6"/>
  <c r="EQ9399" i="6" s="1"/>
  <c r="ER9399" i="6"/>
  <c r="EP9400" i="6"/>
  <c r="EQ9400" i="6" s="1"/>
  <c r="ER9400" i="6"/>
  <c r="EP9401" i="6"/>
  <c r="EQ9401" i="6" s="1"/>
  <c r="ER9401" i="6"/>
  <c r="EP9402" i="6"/>
  <c r="EQ9402" i="6" s="1"/>
  <c r="ER9402" i="6"/>
  <c r="EP9403" i="6"/>
  <c r="EQ9403" i="6" s="1"/>
  <c r="ER9403" i="6"/>
  <c r="EP9404" i="6"/>
  <c r="EQ9404" i="6" s="1"/>
  <c r="ER9404" i="6"/>
  <c r="EP9405" i="6"/>
  <c r="EQ9405" i="6" s="1"/>
  <c r="ER9405" i="6"/>
  <c r="EP9406" i="6"/>
  <c r="EQ9406" i="6" s="1"/>
  <c r="ER9406" i="6"/>
  <c r="EP9407" i="6"/>
  <c r="EQ9407" i="6" s="1"/>
  <c r="ER9407" i="6"/>
  <c r="EP9408" i="6"/>
  <c r="EQ9408" i="6" s="1"/>
  <c r="ER9408" i="6"/>
  <c r="EP9409" i="6"/>
  <c r="EQ9409" i="6" s="1"/>
  <c r="ER9409" i="6"/>
  <c r="EP9410" i="6"/>
  <c r="EQ9410" i="6" s="1"/>
  <c r="ER9410" i="6"/>
  <c r="EP9411" i="6"/>
  <c r="EQ9411" i="6" s="1"/>
  <c r="ER9411" i="6"/>
  <c r="EP9412" i="6"/>
  <c r="EQ9412" i="6" s="1"/>
  <c r="ER9412" i="6"/>
  <c r="EP9413" i="6"/>
  <c r="EQ9413" i="6" s="1"/>
  <c r="ER9413" i="6"/>
  <c r="EP9414" i="6"/>
  <c r="EQ9414" i="6" s="1"/>
  <c r="ER9414" i="6"/>
  <c r="EP9415" i="6"/>
  <c r="EQ9415" i="6" s="1"/>
  <c r="ER9415" i="6"/>
  <c r="EP9416" i="6"/>
  <c r="EQ9416" i="6" s="1"/>
  <c r="ER9416" i="6"/>
  <c r="EP9417" i="6"/>
  <c r="EQ9417" i="6" s="1"/>
  <c r="ER9417" i="6"/>
  <c r="EP9418" i="6"/>
  <c r="EQ9418" i="6" s="1"/>
  <c r="ER9418" i="6"/>
  <c r="EP9419" i="6"/>
  <c r="EQ9419" i="6" s="1"/>
  <c r="ER9419" i="6"/>
  <c r="EP9420" i="6"/>
  <c r="EQ9420" i="6" s="1"/>
  <c r="ER9420" i="6"/>
  <c r="EP9421" i="6"/>
  <c r="EQ9421" i="6" s="1"/>
  <c r="ER9421" i="6"/>
  <c r="EP9422" i="6"/>
  <c r="EQ9422" i="6" s="1"/>
  <c r="ER9422" i="6"/>
  <c r="EP9423" i="6"/>
  <c r="EQ9423" i="6" s="1"/>
  <c r="ER9423" i="6"/>
  <c r="EP9424" i="6"/>
  <c r="EQ9424" i="6" s="1"/>
  <c r="ER9424" i="6"/>
  <c r="EP9425" i="6"/>
  <c r="EQ9425" i="6" s="1"/>
  <c r="ER9425" i="6"/>
  <c r="EP9426" i="6"/>
  <c r="EQ9426" i="6" s="1"/>
  <c r="ER9426" i="6"/>
  <c r="EP9427" i="6"/>
  <c r="EQ9427" i="6" s="1"/>
  <c r="ER9427" i="6"/>
  <c r="EP9428" i="6"/>
  <c r="EQ9428" i="6" s="1"/>
  <c r="ER9428" i="6"/>
  <c r="EP9429" i="6"/>
  <c r="EQ9429" i="6" s="1"/>
  <c r="ER9429" i="6"/>
  <c r="EP9430" i="6"/>
  <c r="EQ9430" i="6" s="1"/>
  <c r="ER9430" i="6"/>
  <c r="EP9431" i="6"/>
  <c r="EQ9431" i="6" s="1"/>
  <c r="ER9431" i="6"/>
  <c r="EP9432" i="6"/>
  <c r="EQ9432" i="6" s="1"/>
  <c r="ER9432" i="6"/>
  <c r="EP9433" i="6"/>
  <c r="EQ9433" i="6" s="1"/>
  <c r="ER9433" i="6"/>
  <c r="EP9434" i="6"/>
  <c r="EQ9434" i="6" s="1"/>
  <c r="ER9434" i="6"/>
  <c r="EP9435" i="6"/>
  <c r="EQ9435" i="6" s="1"/>
  <c r="ER9435" i="6"/>
  <c r="EP9436" i="6"/>
  <c r="EQ9436" i="6" s="1"/>
  <c r="ER9436" i="6"/>
  <c r="EP9437" i="6"/>
  <c r="EQ9437" i="6" s="1"/>
  <c r="ER9437" i="6"/>
  <c r="EP9438" i="6"/>
  <c r="EQ9438" i="6" s="1"/>
  <c r="ER9438" i="6"/>
  <c r="EP9439" i="6"/>
  <c r="EQ9439" i="6" s="1"/>
  <c r="ER9439" i="6"/>
  <c r="EP9440" i="6"/>
  <c r="EQ9440" i="6" s="1"/>
  <c r="ER9440" i="6"/>
  <c r="EP9441" i="6"/>
  <c r="EQ9441" i="6" s="1"/>
  <c r="ER9441" i="6"/>
  <c r="EP9442" i="6"/>
  <c r="EQ9442" i="6" s="1"/>
  <c r="ER9442" i="6"/>
  <c r="EP9443" i="6"/>
  <c r="EQ9443" i="6" s="1"/>
  <c r="ER9443" i="6"/>
  <c r="EP9444" i="6"/>
  <c r="EQ9444" i="6" s="1"/>
  <c r="ER9444" i="6"/>
  <c r="EP9445" i="6"/>
  <c r="EQ9445" i="6" s="1"/>
  <c r="ER9445" i="6"/>
  <c r="EP9446" i="6"/>
  <c r="EQ9446" i="6" s="1"/>
  <c r="ER9446" i="6"/>
  <c r="EP9447" i="6"/>
  <c r="EQ9447" i="6" s="1"/>
  <c r="ER9447" i="6"/>
  <c r="EP9448" i="6"/>
  <c r="EQ9448" i="6" s="1"/>
  <c r="ER9448" i="6"/>
  <c r="EP9449" i="6"/>
  <c r="EQ9449" i="6" s="1"/>
  <c r="ER9449" i="6"/>
  <c r="EP9450" i="6"/>
  <c r="EQ9450" i="6" s="1"/>
  <c r="ER9450" i="6"/>
  <c r="EP9451" i="6"/>
  <c r="EQ9451" i="6" s="1"/>
  <c r="ER9451" i="6"/>
  <c r="EP9452" i="6"/>
  <c r="EQ9452" i="6" s="1"/>
  <c r="ER9452" i="6"/>
  <c r="EP9453" i="6"/>
  <c r="EQ9453" i="6" s="1"/>
  <c r="ER9453" i="6"/>
  <c r="EP9454" i="6"/>
  <c r="EQ9454" i="6" s="1"/>
  <c r="ER9454" i="6"/>
  <c r="EP9455" i="6"/>
  <c r="EQ9455" i="6" s="1"/>
  <c r="ER9455" i="6"/>
  <c r="EP9456" i="6"/>
  <c r="EQ9456" i="6" s="1"/>
  <c r="ER9456" i="6"/>
  <c r="EP9457" i="6"/>
  <c r="EQ9457" i="6" s="1"/>
  <c r="ER9457" i="6"/>
  <c r="EP9458" i="6"/>
  <c r="EQ9458" i="6" s="1"/>
  <c r="ER9458" i="6"/>
  <c r="EP9459" i="6"/>
  <c r="EQ9459" i="6" s="1"/>
  <c r="ER9459" i="6"/>
  <c r="EP9460" i="6"/>
  <c r="EQ9460" i="6" s="1"/>
  <c r="ER9460" i="6"/>
  <c r="EP9461" i="6"/>
  <c r="EQ9461" i="6" s="1"/>
  <c r="ER9461" i="6"/>
  <c r="EP9462" i="6"/>
  <c r="EQ9462" i="6" s="1"/>
  <c r="ER9462" i="6"/>
  <c r="EP9463" i="6"/>
  <c r="EQ9463" i="6" s="1"/>
  <c r="ER9463" i="6"/>
  <c r="EP9464" i="6"/>
  <c r="EQ9464" i="6" s="1"/>
  <c r="ER9464" i="6"/>
  <c r="EP9465" i="6"/>
  <c r="EQ9465" i="6" s="1"/>
  <c r="ER9465" i="6"/>
  <c r="EP9466" i="6"/>
  <c r="EQ9466" i="6" s="1"/>
  <c r="ER9466" i="6"/>
  <c r="EP9467" i="6"/>
  <c r="EQ9467" i="6" s="1"/>
  <c r="ER9467" i="6"/>
  <c r="EP9468" i="6"/>
  <c r="EQ9468" i="6" s="1"/>
  <c r="ER9468" i="6"/>
  <c r="EP9469" i="6"/>
  <c r="EQ9469" i="6" s="1"/>
  <c r="ER9469" i="6"/>
  <c r="EP9470" i="6"/>
  <c r="EQ9470" i="6" s="1"/>
  <c r="ER9470" i="6"/>
  <c r="EP9471" i="6"/>
  <c r="EQ9471" i="6" s="1"/>
  <c r="ER9471" i="6"/>
  <c r="EP9472" i="6"/>
  <c r="EQ9472" i="6" s="1"/>
  <c r="ER9472" i="6"/>
  <c r="EP9473" i="6"/>
  <c r="EQ9473" i="6" s="1"/>
  <c r="ER9473" i="6"/>
  <c r="EP9474" i="6"/>
  <c r="EQ9474" i="6" s="1"/>
  <c r="ER9474" i="6"/>
  <c r="EP9475" i="6"/>
  <c r="EQ9475" i="6" s="1"/>
  <c r="ER9475" i="6"/>
  <c r="EP9476" i="6"/>
  <c r="EQ9476" i="6" s="1"/>
  <c r="ER9476" i="6"/>
  <c r="EP9477" i="6"/>
  <c r="EQ9477" i="6" s="1"/>
  <c r="ER9477" i="6"/>
  <c r="EP9478" i="6"/>
  <c r="EQ9478" i="6" s="1"/>
  <c r="ER9478" i="6"/>
  <c r="EP9479" i="6"/>
  <c r="EQ9479" i="6" s="1"/>
  <c r="ER9479" i="6"/>
  <c r="EP9480" i="6"/>
  <c r="EQ9480" i="6" s="1"/>
  <c r="ER9480" i="6"/>
  <c r="EP9481" i="6"/>
  <c r="EQ9481" i="6" s="1"/>
  <c r="ER9481" i="6"/>
  <c r="EP9482" i="6"/>
  <c r="EQ9482" i="6" s="1"/>
  <c r="ER9482" i="6"/>
  <c r="EP9483" i="6"/>
  <c r="EQ9483" i="6" s="1"/>
  <c r="ER9483" i="6"/>
  <c r="EP9484" i="6"/>
  <c r="EQ9484" i="6" s="1"/>
  <c r="ER9484" i="6"/>
  <c r="EP9485" i="6"/>
  <c r="EQ9485" i="6" s="1"/>
  <c r="ER9485" i="6"/>
  <c r="EP9486" i="6"/>
  <c r="EQ9486" i="6" s="1"/>
  <c r="ER9486" i="6"/>
  <c r="EP9487" i="6"/>
  <c r="EQ9487" i="6" s="1"/>
  <c r="ER9487" i="6"/>
  <c r="EP9488" i="6"/>
  <c r="EQ9488" i="6" s="1"/>
  <c r="ER9488" i="6"/>
  <c r="EP9489" i="6"/>
  <c r="EQ9489" i="6" s="1"/>
  <c r="ER9489" i="6"/>
  <c r="EP9490" i="6"/>
  <c r="EQ9490" i="6" s="1"/>
  <c r="ER9490" i="6"/>
  <c r="EP9491" i="6"/>
  <c r="EQ9491" i="6" s="1"/>
  <c r="ER9491" i="6"/>
  <c r="EP9492" i="6"/>
  <c r="EQ9492" i="6" s="1"/>
  <c r="ER9492" i="6"/>
  <c r="EP9493" i="6"/>
  <c r="EQ9493" i="6" s="1"/>
  <c r="ER9493" i="6"/>
  <c r="EP9494" i="6"/>
  <c r="EQ9494" i="6" s="1"/>
  <c r="ER9494" i="6"/>
  <c r="EP9495" i="6"/>
  <c r="EQ9495" i="6" s="1"/>
  <c r="ER9495" i="6"/>
  <c r="EP9496" i="6"/>
  <c r="EQ9496" i="6" s="1"/>
  <c r="ER9496" i="6"/>
  <c r="EP9497" i="6"/>
  <c r="EQ9497" i="6" s="1"/>
  <c r="ER9497" i="6"/>
  <c r="EP9498" i="6"/>
  <c r="EQ9498" i="6" s="1"/>
  <c r="ER9498" i="6"/>
  <c r="EP9499" i="6"/>
  <c r="EQ9499" i="6" s="1"/>
  <c r="ER9499" i="6"/>
  <c r="EP9500" i="6"/>
  <c r="EQ9500" i="6" s="1"/>
  <c r="ER9500" i="6"/>
  <c r="EP9501" i="6"/>
  <c r="EQ9501" i="6" s="1"/>
  <c r="ER9501" i="6"/>
  <c r="EP9502" i="6"/>
  <c r="EQ9502" i="6" s="1"/>
  <c r="ER9502" i="6"/>
  <c r="EP9503" i="6"/>
  <c r="EQ9503" i="6" s="1"/>
  <c r="ER9503" i="6"/>
  <c r="EP9504" i="6"/>
  <c r="EQ9504" i="6" s="1"/>
  <c r="ER9504" i="6"/>
  <c r="EP9505" i="6"/>
  <c r="EQ9505" i="6" s="1"/>
  <c r="ER9505" i="6"/>
  <c r="EP9506" i="6"/>
  <c r="EQ9506" i="6" s="1"/>
  <c r="ER9506" i="6"/>
  <c r="EP9507" i="6"/>
  <c r="EQ9507" i="6" s="1"/>
  <c r="ER9507" i="6"/>
  <c r="EP9508" i="6"/>
  <c r="EQ9508" i="6" s="1"/>
  <c r="ER9508" i="6"/>
  <c r="EP9509" i="6"/>
  <c r="EQ9509" i="6" s="1"/>
  <c r="ER9509" i="6"/>
  <c r="EP9510" i="6"/>
  <c r="EQ9510" i="6" s="1"/>
  <c r="ER9510" i="6"/>
  <c r="EP9511" i="6"/>
  <c r="EQ9511" i="6" s="1"/>
  <c r="ER9511" i="6"/>
  <c r="EP9512" i="6"/>
  <c r="EQ9512" i="6" s="1"/>
  <c r="ER9512" i="6"/>
  <c r="EP9513" i="6"/>
  <c r="EQ9513" i="6" s="1"/>
  <c r="ER9513" i="6"/>
  <c r="EP9514" i="6"/>
  <c r="EQ9514" i="6" s="1"/>
  <c r="ER9514" i="6"/>
  <c r="EP9515" i="6"/>
  <c r="EQ9515" i="6" s="1"/>
  <c r="ER9515" i="6"/>
  <c r="EP9516" i="6"/>
  <c r="EQ9516" i="6" s="1"/>
  <c r="ER9516" i="6"/>
  <c r="EP9517" i="6"/>
  <c r="EQ9517" i="6" s="1"/>
  <c r="ER9517" i="6"/>
  <c r="EP9518" i="6"/>
  <c r="EQ9518" i="6" s="1"/>
  <c r="ER9518" i="6"/>
  <c r="EP9519" i="6"/>
  <c r="EQ9519" i="6" s="1"/>
  <c r="ER9519" i="6"/>
  <c r="EP9520" i="6"/>
  <c r="EQ9520" i="6" s="1"/>
  <c r="ER9520" i="6"/>
  <c r="EP9521" i="6"/>
  <c r="EQ9521" i="6" s="1"/>
  <c r="ER9521" i="6"/>
  <c r="EP9522" i="6"/>
  <c r="EQ9522" i="6" s="1"/>
  <c r="ER9522" i="6"/>
  <c r="EP9523" i="6"/>
  <c r="EQ9523" i="6" s="1"/>
  <c r="ER9523" i="6"/>
  <c r="EP9524" i="6"/>
  <c r="EQ9524" i="6" s="1"/>
  <c r="ER9524" i="6"/>
  <c r="EP9525" i="6"/>
  <c r="EQ9525" i="6" s="1"/>
  <c r="ER9525" i="6"/>
  <c r="EP9526" i="6"/>
  <c r="EQ9526" i="6" s="1"/>
  <c r="ER9526" i="6"/>
  <c r="EP9527" i="6"/>
  <c r="EQ9527" i="6" s="1"/>
  <c r="ER9527" i="6"/>
  <c r="EP9528" i="6"/>
  <c r="EQ9528" i="6" s="1"/>
  <c r="ER9528" i="6"/>
  <c r="EP9529" i="6"/>
  <c r="EQ9529" i="6" s="1"/>
  <c r="ER9529" i="6"/>
  <c r="EP9530" i="6"/>
  <c r="EQ9530" i="6" s="1"/>
  <c r="ER9530" i="6"/>
  <c r="EP9531" i="6"/>
  <c r="EQ9531" i="6" s="1"/>
  <c r="ER9531" i="6"/>
  <c r="EP9532" i="6"/>
  <c r="EQ9532" i="6" s="1"/>
  <c r="ER9532" i="6"/>
  <c r="EP9533" i="6"/>
  <c r="EQ9533" i="6" s="1"/>
  <c r="ER9533" i="6"/>
  <c r="EP9534" i="6"/>
  <c r="EQ9534" i="6" s="1"/>
  <c r="ER9534" i="6"/>
  <c r="EP9535" i="6"/>
  <c r="EQ9535" i="6" s="1"/>
  <c r="ER9535" i="6"/>
  <c r="EP9536" i="6"/>
  <c r="EQ9536" i="6" s="1"/>
  <c r="ER9536" i="6"/>
  <c r="EP9537" i="6"/>
  <c r="EQ9537" i="6" s="1"/>
  <c r="ER9537" i="6"/>
  <c r="EP9538" i="6"/>
  <c r="EQ9538" i="6" s="1"/>
  <c r="ER9538" i="6"/>
  <c r="EP9539" i="6"/>
  <c r="EQ9539" i="6" s="1"/>
  <c r="ER9539" i="6"/>
  <c r="EP9540" i="6"/>
  <c r="EQ9540" i="6" s="1"/>
  <c r="ER9540" i="6"/>
  <c r="EP9541" i="6"/>
  <c r="EQ9541" i="6" s="1"/>
  <c r="ER9541" i="6"/>
  <c r="EP9542" i="6"/>
  <c r="EQ9542" i="6" s="1"/>
  <c r="ER9542" i="6"/>
  <c r="EP9543" i="6"/>
  <c r="EQ9543" i="6" s="1"/>
  <c r="ER9543" i="6"/>
  <c r="EP9544" i="6"/>
  <c r="EQ9544" i="6" s="1"/>
  <c r="ER9544" i="6"/>
  <c r="EP9545" i="6"/>
  <c r="EQ9545" i="6" s="1"/>
  <c r="ER9545" i="6"/>
  <c r="EP9546" i="6"/>
  <c r="EQ9546" i="6" s="1"/>
  <c r="ER9546" i="6"/>
  <c r="EP9547" i="6"/>
  <c r="EQ9547" i="6" s="1"/>
  <c r="ER9547" i="6"/>
  <c r="EP9548" i="6"/>
  <c r="EQ9548" i="6" s="1"/>
  <c r="ER9548" i="6"/>
  <c r="EP9549" i="6"/>
  <c r="EQ9549" i="6" s="1"/>
  <c r="ER9549" i="6"/>
  <c r="EP9550" i="6"/>
  <c r="EQ9550" i="6" s="1"/>
  <c r="ER9550" i="6"/>
  <c r="EP9551" i="6"/>
  <c r="EQ9551" i="6" s="1"/>
  <c r="ER9551" i="6"/>
  <c r="EP9552" i="6"/>
  <c r="EQ9552" i="6" s="1"/>
  <c r="ER9552" i="6"/>
  <c r="EP9553" i="6"/>
  <c r="EQ9553" i="6" s="1"/>
  <c r="ER9553" i="6"/>
  <c r="EP9554" i="6"/>
  <c r="EQ9554" i="6" s="1"/>
  <c r="ER9554" i="6"/>
  <c r="EP9555" i="6"/>
  <c r="EQ9555" i="6" s="1"/>
  <c r="ER9555" i="6"/>
  <c r="EP9556" i="6"/>
  <c r="EQ9556" i="6" s="1"/>
  <c r="ER9556" i="6"/>
  <c r="EP9557" i="6"/>
  <c r="EQ9557" i="6" s="1"/>
  <c r="ER9557" i="6"/>
  <c r="EP9558" i="6"/>
  <c r="EQ9558" i="6" s="1"/>
  <c r="ER9558" i="6"/>
  <c r="EP9559" i="6"/>
  <c r="EQ9559" i="6" s="1"/>
  <c r="ER9559" i="6"/>
  <c r="EP9560" i="6"/>
  <c r="EQ9560" i="6" s="1"/>
  <c r="ER9560" i="6"/>
  <c r="EP9561" i="6"/>
  <c r="EQ9561" i="6" s="1"/>
  <c r="ER9561" i="6"/>
  <c r="EP9562" i="6"/>
  <c r="EQ9562" i="6" s="1"/>
  <c r="ER9562" i="6"/>
  <c r="EP9563" i="6"/>
  <c r="EQ9563" i="6" s="1"/>
  <c r="ER9563" i="6"/>
  <c r="EP9564" i="6"/>
  <c r="EQ9564" i="6" s="1"/>
  <c r="ER9564" i="6"/>
  <c r="EP9565" i="6"/>
  <c r="EQ9565" i="6" s="1"/>
  <c r="ER9565" i="6"/>
  <c r="EP9566" i="6"/>
  <c r="EQ9566" i="6" s="1"/>
  <c r="ER9566" i="6"/>
  <c r="EP9567" i="6"/>
  <c r="EQ9567" i="6" s="1"/>
  <c r="ER9567" i="6"/>
  <c r="EP9568" i="6"/>
  <c r="EQ9568" i="6" s="1"/>
  <c r="ER9568" i="6"/>
  <c r="EP9569" i="6"/>
  <c r="EQ9569" i="6" s="1"/>
  <c r="ER9569" i="6"/>
  <c r="EP9570" i="6"/>
  <c r="EQ9570" i="6" s="1"/>
  <c r="ER9570" i="6"/>
  <c r="EP9571" i="6"/>
  <c r="EQ9571" i="6" s="1"/>
  <c r="ER9571" i="6"/>
  <c r="EP9572" i="6"/>
  <c r="EQ9572" i="6" s="1"/>
  <c r="ER9572" i="6"/>
  <c r="EP9573" i="6"/>
  <c r="EQ9573" i="6" s="1"/>
  <c r="ER9573" i="6"/>
  <c r="EP9574" i="6"/>
  <c r="EQ9574" i="6" s="1"/>
  <c r="ER9574" i="6"/>
  <c r="EP9575" i="6"/>
  <c r="EQ9575" i="6" s="1"/>
  <c r="ER9575" i="6"/>
  <c r="EP9576" i="6"/>
  <c r="EQ9576" i="6" s="1"/>
  <c r="ER9576" i="6"/>
  <c r="EP9577" i="6"/>
  <c r="EQ9577" i="6" s="1"/>
  <c r="ER9577" i="6"/>
  <c r="EP9578" i="6"/>
  <c r="EQ9578" i="6" s="1"/>
  <c r="ER9578" i="6"/>
  <c r="EP9579" i="6"/>
  <c r="EQ9579" i="6" s="1"/>
  <c r="ER9579" i="6"/>
  <c r="EP9580" i="6"/>
  <c r="EQ9580" i="6" s="1"/>
  <c r="ER9580" i="6"/>
  <c r="EP9581" i="6"/>
  <c r="EQ9581" i="6" s="1"/>
  <c r="ER9581" i="6"/>
  <c r="EP9582" i="6"/>
  <c r="EQ9582" i="6" s="1"/>
  <c r="ER9582" i="6"/>
  <c r="EP9583" i="6"/>
  <c r="EQ9583" i="6" s="1"/>
  <c r="ER9583" i="6"/>
  <c r="EP9584" i="6"/>
  <c r="EQ9584" i="6" s="1"/>
  <c r="ER9584" i="6"/>
  <c r="EP9585" i="6"/>
  <c r="EQ9585" i="6" s="1"/>
  <c r="ER9585" i="6"/>
  <c r="EP9586" i="6"/>
  <c r="EQ9586" i="6" s="1"/>
  <c r="ER9586" i="6"/>
  <c r="EP9587" i="6"/>
  <c r="EQ9587" i="6" s="1"/>
  <c r="ER9587" i="6"/>
  <c r="EP9588" i="6"/>
  <c r="EQ9588" i="6" s="1"/>
  <c r="ER9588" i="6"/>
  <c r="EP9589" i="6"/>
  <c r="EQ9589" i="6" s="1"/>
  <c r="ER9589" i="6"/>
  <c r="EP9590" i="6"/>
  <c r="EQ9590" i="6" s="1"/>
  <c r="ER9590" i="6"/>
  <c r="EP9591" i="6"/>
  <c r="EQ9591" i="6" s="1"/>
  <c r="ER9591" i="6"/>
  <c r="EP9592" i="6"/>
  <c r="EQ9592" i="6" s="1"/>
  <c r="ER9592" i="6"/>
  <c r="EP9593" i="6"/>
  <c r="EQ9593" i="6" s="1"/>
  <c r="ER9593" i="6"/>
  <c r="EP9594" i="6"/>
  <c r="EQ9594" i="6" s="1"/>
  <c r="ER9594" i="6"/>
  <c r="EP9595" i="6"/>
  <c r="EQ9595" i="6" s="1"/>
  <c r="ER9595" i="6"/>
  <c r="EP9596" i="6"/>
  <c r="EQ9596" i="6" s="1"/>
  <c r="ER9596" i="6"/>
  <c r="EP9597" i="6"/>
  <c r="EQ9597" i="6" s="1"/>
  <c r="ER9597" i="6"/>
  <c r="EP9598" i="6"/>
  <c r="EQ9598" i="6" s="1"/>
  <c r="ER9598" i="6"/>
  <c r="EP9599" i="6"/>
  <c r="EQ9599" i="6" s="1"/>
  <c r="ER9599" i="6"/>
  <c r="EP9600" i="6"/>
  <c r="EQ9600" i="6" s="1"/>
  <c r="ER9600" i="6"/>
  <c r="EP9601" i="6"/>
  <c r="EQ9601" i="6" s="1"/>
  <c r="ER9601" i="6"/>
  <c r="EP9602" i="6"/>
  <c r="EQ9602" i="6" s="1"/>
  <c r="ER9602" i="6"/>
  <c r="EP9603" i="6"/>
  <c r="EQ9603" i="6" s="1"/>
  <c r="ER9603" i="6"/>
  <c r="EP9604" i="6"/>
  <c r="EQ9604" i="6" s="1"/>
  <c r="ER9604" i="6"/>
  <c r="EP9605" i="6"/>
  <c r="EQ9605" i="6" s="1"/>
  <c r="ER9605" i="6"/>
  <c r="EP9606" i="6"/>
  <c r="EQ9606" i="6" s="1"/>
  <c r="ER9606" i="6"/>
  <c r="EP9607" i="6"/>
  <c r="EQ9607" i="6" s="1"/>
  <c r="ER9607" i="6"/>
  <c r="EP9608" i="6"/>
  <c r="EQ9608" i="6" s="1"/>
  <c r="ER9608" i="6"/>
  <c r="EP9609" i="6"/>
  <c r="EQ9609" i="6" s="1"/>
  <c r="ER9609" i="6"/>
  <c r="EP9610" i="6"/>
  <c r="EQ9610" i="6" s="1"/>
  <c r="ER9610" i="6"/>
  <c r="EP9611" i="6"/>
  <c r="EQ9611" i="6" s="1"/>
  <c r="ER9611" i="6"/>
  <c r="EP9612" i="6"/>
  <c r="EQ9612" i="6" s="1"/>
  <c r="ER9612" i="6"/>
  <c r="EP9613" i="6"/>
  <c r="EQ9613" i="6" s="1"/>
  <c r="ER9613" i="6"/>
  <c r="EP9614" i="6"/>
  <c r="EQ9614" i="6" s="1"/>
  <c r="ER9614" i="6"/>
  <c r="EP9615" i="6"/>
  <c r="EQ9615" i="6" s="1"/>
  <c r="ER9615" i="6"/>
  <c r="EP9616" i="6"/>
  <c r="EQ9616" i="6" s="1"/>
  <c r="ER9616" i="6"/>
  <c r="EP9617" i="6"/>
  <c r="EQ9617" i="6" s="1"/>
  <c r="ER9617" i="6"/>
  <c r="EP9618" i="6"/>
  <c r="EQ9618" i="6" s="1"/>
  <c r="ER9618" i="6"/>
  <c r="EP9619" i="6"/>
  <c r="EQ9619" i="6" s="1"/>
  <c r="ER9619" i="6"/>
  <c r="EP9620" i="6"/>
  <c r="EQ9620" i="6" s="1"/>
  <c r="ER9620" i="6"/>
  <c r="EP9621" i="6"/>
  <c r="EQ9621" i="6" s="1"/>
  <c r="ER9621" i="6"/>
  <c r="EP9622" i="6"/>
  <c r="EQ9622" i="6" s="1"/>
  <c r="ER9622" i="6"/>
  <c r="EP9623" i="6"/>
  <c r="EQ9623" i="6" s="1"/>
  <c r="ER9623" i="6"/>
  <c r="EP9624" i="6"/>
  <c r="EQ9624" i="6" s="1"/>
  <c r="ER9624" i="6"/>
  <c r="EP9625" i="6"/>
  <c r="EQ9625" i="6" s="1"/>
  <c r="ER9625" i="6"/>
  <c r="EP9626" i="6"/>
  <c r="EQ9626" i="6" s="1"/>
  <c r="ER9626" i="6"/>
  <c r="EP9627" i="6"/>
  <c r="EQ9627" i="6" s="1"/>
  <c r="ER9627" i="6"/>
  <c r="EP9628" i="6"/>
  <c r="EQ9628" i="6" s="1"/>
  <c r="ER9628" i="6"/>
  <c r="EP9629" i="6"/>
  <c r="EQ9629" i="6" s="1"/>
  <c r="ER9629" i="6"/>
  <c r="EP9630" i="6"/>
  <c r="EQ9630" i="6" s="1"/>
  <c r="ER9630" i="6"/>
  <c r="EP9631" i="6"/>
  <c r="EQ9631" i="6" s="1"/>
  <c r="ER9631" i="6"/>
  <c r="EP9632" i="6"/>
  <c r="EQ9632" i="6" s="1"/>
  <c r="ER9632" i="6"/>
  <c r="EP9633" i="6"/>
  <c r="EQ9633" i="6" s="1"/>
  <c r="ER9633" i="6"/>
  <c r="EP9634" i="6"/>
  <c r="EQ9634" i="6" s="1"/>
  <c r="ER9634" i="6"/>
  <c r="EP9635" i="6"/>
  <c r="EQ9635" i="6" s="1"/>
  <c r="ER9635" i="6"/>
  <c r="EP9636" i="6"/>
  <c r="EQ9636" i="6" s="1"/>
  <c r="ER9636" i="6"/>
  <c r="EP9637" i="6"/>
  <c r="EQ9637" i="6" s="1"/>
  <c r="ER9637" i="6"/>
  <c r="EP9638" i="6"/>
  <c r="EQ9638" i="6" s="1"/>
  <c r="ER9638" i="6"/>
  <c r="EP9639" i="6"/>
  <c r="EQ9639" i="6" s="1"/>
  <c r="ER9639" i="6"/>
  <c r="EP9640" i="6"/>
  <c r="EQ9640" i="6" s="1"/>
  <c r="ER9640" i="6"/>
  <c r="EP9641" i="6"/>
  <c r="EQ9641" i="6" s="1"/>
  <c r="ER9641" i="6"/>
  <c r="EP9642" i="6"/>
  <c r="EQ9642" i="6" s="1"/>
  <c r="ER9642" i="6"/>
  <c r="EP9643" i="6"/>
  <c r="EQ9643" i="6" s="1"/>
  <c r="ER9643" i="6"/>
  <c r="EP9644" i="6"/>
  <c r="EQ9644" i="6" s="1"/>
  <c r="ER9644" i="6"/>
  <c r="EP9645" i="6"/>
  <c r="EQ9645" i="6" s="1"/>
  <c r="ER9645" i="6"/>
  <c r="EP9646" i="6"/>
  <c r="EQ9646" i="6" s="1"/>
  <c r="ER9646" i="6"/>
  <c r="EP9647" i="6"/>
  <c r="EQ9647" i="6" s="1"/>
  <c r="ER9647" i="6"/>
  <c r="EP9648" i="6"/>
  <c r="EQ9648" i="6" s="1"/>
  <c r="ER9648" i="6"/>
  <c r="EP9649" i="6"/>
  <c r="EQ9649" i="6" s="1"/>
  <c r="ER9649" i="6"/>
  <c r="EP9650" i="6"/>
  <c r="EQ9650" i="6" s="1"/>
  <c r="ER9650" i="6"/>
  <c r="EP9651" i="6"/>
  <c r="EQ9651" i="6" s="1"/>
  <c r="ER9651" i="6"/>
  <c r="EP9652" i="6"/>
  <c r="EQ9652" i="6" s="1"/>
  <c r="ER9652" i="6"/>
  <c r="EP9653" i="6"/>
  <c r="EQ9653" i="6" s="1"/>
  <c r="ER9653" i="6"/>
  <c r="EP9654" i="6"/>
  <c r="EQ9654" i="6" s="1"/>
  <c r="ER9654" i="6"/>
  <c r="EP9655" i="6"/>
  <c r="EQ9655" i="6" s="1"/>
  <c r="ER9655" i="6"/>
  <c r="EP9656" i="6"/>
  <c r="EQ9656" i="6" s="1"/>
  <c r="ER9656" i="6"/>
  <c r="EP9657" i="6"/>
  <c r="EQ9657" i="6" s="1"/>
  <c r="ER9657" i="6"/>
  <c r="EP9658" i="6"/>
  <c r="EQ9658" i="6" s="1"/>
  <c r="ER9658" i="6"/>
  <c r="EP9659" i="6"/>
  <c r="EQ9659" i="6" s="1"/>
  <c r="ER9659" i="6"/>
  <c r="EP9660" i="6"/>
  <c r="EQ9660" i="6" s="1"/>
  <c r="ER9660" i="6"/>
  <c r="EP9661" i="6"/>
  <c r="EQ9661" i="6" s="1"/>
  <c r="ER9661" i="6"/>
  <c r="EP9662" i="6"/>
  <c r="EQ9662" i="6" s="1"/>
  <c r="ER9662" i="6"/>
  <c r="EP9663" i="6"/>
  <c r="EQ9663" i="6" s="1"/>
  <c r="ER9663" i="6"/>
  <c r="EP9664" i="6"/>
  <c r="EQ9664" i="6" s="1"/>
  <c r="ER9664" i="6"/>
  <c r="EP9665" i="6"/>
  <c r="EQ9665" i="6" s="1"/>
  <c r="ER9665" i="6"/>
  <c r="EP9666" i="6"/>
  <c r="EQ9666" i="6" s="1"/>
  <c r="ER9666" i="6"/>
  <c r="EP9667" i="6"/>
  <c r="EQ9667" i="6" s="1"/>
  <c r="ER9667" i="6"/>
  <c r="EP9668" i="6"/>
  <c r="EQ9668" i="6" s="1"/>
  <c r="ER9668" i="6"/>
  <c r="EP9669" i="6"/>
  <c r="EQ9669" i="6" s="1"/>
  <c r="ER9669" i="6"/>
  <c r="EP9670" i="6"/>
  <c r="EQ9670" i="6" s="1"/>
  <c r="ER9670" i="6"/>
  <c r="EP9671" i="6"/>
  <c r="EQ9671" i="6" s="1"/>
  <c r="ER9671" i="6"/>
  <c r="EP9672" i="6"/>
  <c r="EQ9672" i="6" s="1"/>
  <c r="ER9672" i="6"/>
  <c r="EP9673" i="6"/>
  <c r="EQ9673" i="6" s="1"/>
  <c r="ER9673" i="6"/>
  <c r="EP9674" i="6"/>
  <c r="EQ9674" i="6" s="1"/>
  <c r="ER9674" i="6"/>
  <c r="EP9675" i="6"/>
  <c r="EQ9675" i="6" s="1"/>
  <c r="ER9675" i="6"/>
  <c r="EP9676" i="6"/>
  <c r="EQ9676" i="6" s="1"/>
  <c r="ER9676" i="6"/>
  <c r="EP9677" i="6"/>
  <c r="EQ9677" i="6" s="1"/>
  <c r="ER9677" i="6"/>
  <c r="EP9678" i="6"/>
  <c r="EQ9678" i="6" s="1"/>
  <c r="ER9678" i="6"/>
  <c r="EP9679" i="6"/>
  <c r="EQ9679" i="6" s="1"/>
  <c r="ER9679" i="6"/>
  <c r="EP9680" i="6"/>
  <c r="EQ9680" i="6" s="1"/>
  <c r="ER9680" i="6"/>
  <c r="EP9681" i="6"/>
  <c r="EQ9681" i="6" s="1"/>
  <c r="ER9681" i="6"/>
  <c r="EP9682" i="6"/>
  <c r="EQ9682" i="6" s="1"/>
  <c r="ER9682" i="6"/>
  <c r="EP9683" i="6"/>
  <c r="EQ9683" i="6" s="1"/>
  <c r="ER9683" i="6"/>
  <c r="EP9684" i="6"/>
  <c r="EQ9684" i="6" s="1"/>
  <c r="ER9684" i="6"/>
  <c r="EP9685" i="6"/>
  <c r="EQ9685" i="6" s="1"/>
  <c r="ER9685" i="6"/>
  <c r="EP9686" i="6"/>
  <c r="EQ9686" i="6" s="1"/>
  <c r="ER9686" i="6"/>
  <c r="EP9687" i="6"/>
  <c r="EQ9687" i="6" s="1"/>
  <c r="ER9687" i="6"/>
  <c r="EP9688" i="6"/>
  <c r="EQ9688" i="6" s="1"/>
  <c r="ER9688" i="6"/>
  <c r="EP9689" i="6"/>
  <c r="EQ9689" i="6" s="1"/>
  <c r="ER9689" i="6"/>
  <c r="EP9690" i="6"/>
  <c r="EQ9690" i="6" s="1"/>
  <c r="ER9690" i="6"/>
  <c r="EP9691" i="6"/>
  <c r="EQ9691" i="6" s="1"/>
  <c r="ER9691" i="6"/>
  <c r="EP9692" i="6"/>
  <c r="EQ9692" i="6" s="1"/>
  <c r="ER9692" i="6"/>
  <c r="EP9693" i="6"/>
  <c r="EQ9693" i="6" s="1"/>
  <c r="ER9693" i="6"/>
  <c r="EP9694" i="6"/>
  <c r="EQ9694" i="6" s="1"/>
  <c r="ER9694" i="6"/>
  <c r="EP9695" i="6"/>
  <c r="EQ9695" i="6" s="1"/>
  <c r="ER9695" i="6"/>
  <c r="EP9696" i="6"/>
  <c r="EQ9696" i="6" s="1"/>
  <c r="ER9696" i="6"/>
  <c r="EP9697" i="6"/>
  <c r="EQ9697" i="6" s="1"/>
  <c r="ER9697" i="6"/>
  <c r="EP9698" i="6"/>
  <c r="EQ9698" i="6" s="1"/>
  <c r="ER9698" i="6"/>
  <c r="EP9699" i="6"/>
  <c r="EQ9699" i="6" s="1"/>
  <c r="ER9699" i="6"/>
  <c r="EP9700" i="6"/>
  <c r="EQ9700" i="6" s="1"/>
  <c r="ER9700" i="6"/>
  <c r="EP9701" i="6"/>
  <c r="EQ9701" i="6" s="1"/>
  <c r="ER9701" i="6"/>
  <c r="EP9702" i="6"/>
  <c r="EQ9702" i="6" s="1"/>
  <c r="ER9702" i="6"/>
  <c r="EP9703" i="6"/>
  <c r="EQ9703" i="6" s="1"/>
  <c r="ER9703" i="6"/>
  <c r="EP9704" i="6"/>
  <c r="EQ9704" i="6" s="1"/>
  <c r="ER9704" i="6"/>
  <c r="EP9705" i="6"/>
  <c r="EQ9705" i="6" s="1"/>
  <c r="ER9705" i="6"/>
  <c r="EP9706" i="6"/>
  <c r="EQ9706" i="6" s="1"/>
  <c r="ER9706" i="6"/>
  <c r="EP9707" i="6"/>
  <c r="EQ9707" i="6" s="1"/>
  <c r="ER9707" i="6"/>
  <c r="EP9708" i="6"/>
  <c r="EQ9708" i="6" s="1"/>
  <c r="ER9708" i="6"/>
  <c r="EP9709" i="6"/>
  <c r="EQ9709" i="6" s="1"/>
  <c r="ER9709" i="6"/>
  <c r="EP9710" i="6"/>
  <c r="EQ9710" i="6" s="1"/>
  <c r="ER9710" i="6"/>
  <c r="EP9711" i="6"/>
  <c r="EQ9711" i="6" s="1"/>
  <c r="ER9711" i="6"/>
  <c r="EP9712" i="6"/>
  <c r="EQ9712" i="6" s="1"/>
  <c r="ER9712" i="6"/>
  <c r="EP9713" i="6"/>
  <c r="EQ9713" i="6" s="1"/>
  <c r="ER9713" i="6"/>
  <c r="EP9714" i="6"/>
  <c r="EQ9714" i="6" s="1"/>
  <c r="ER9714" i="6"/>
  <c r="EP9715" i="6"/>
  <c r="EQ9715" i="6" s="1"/>
  <c r="ER9715" i="6"/>
  <c r="EP9716" i="6"/>
  <c r="EQ9716" i="6" s="1"/>
  <c r="ER9716" i="6"/>
  <c r="EP9717" i="6"/>
  <c r="EQ9717" i="6" s="1"/>
  <c r="ER9717" i="6"/>
  <c r="EP9718" i="6"/>
  <c r="EQ9718" i="6" s="1"/>
  <c r="ER9718" i="6"/>
  <c r="EP9719" i="6"/>
  <c r="EQ9719" i="6" s="1"/>
  <c r="ER9719" i="6"/>
  <c r="EP9720" i="6"/>
  <c r="EQ9720" i="6" s="1"/>
  <c r="ER9720" i="6"/>
  <c r="EP9721" i="6"/>
  <c r="EQ9721" i="6" s="1"/>
  <c r="ER9721" i="6"/>
  <c r="EP9722" i="6"/>
  <c r="EQ9722" i="6" s="1"/>
  <c r="ER9722" i="6"/>
  <c r="EP9723" i="6"/>
  <c r="EQ9723" i="6" s="1"/>
  <c r="ER9723" i="6"/>
  <c r="EP9724" i="6"/>
  <c r="EQ9724" i="6" s="1"/>
  <c r="ER9724" i="6"/>
  <c r="EP9725" i="6"/>
  <c r="EQ9725" i="6" s="1"/>
  <c r="ER9725" i="6"/>
  <c r="EP9726" i="6"/>
  <c r="EQ9726" i="6" s="1"/>
  <c r="ER9726" i="6"/>
  <c r="EP9727" i="6"/>
  <c r="EQ9727" i="6" s="1"/>
  <c r="ER9727" i="6"/>
  <c r="EP9728" i="6"/>
  <c r="EQ9728" i="6" s="1"/>
  <c r="ER9728" i="6"/>
  <c r="EP9729" i="6"/>
  <c r="EQ9729" i="6" s="1"/>
  <c r="ER9729" i="6"/>
  <c r="EP9730" i="6"/>
  <c r="EQ9730" i="6" s="1"/>
  <c r="ER9730" i="6"/>
  <c r="EP9731" i="6"/>
  <c r="EQ9731" i="6" s="1"/>
  <c r="ER9731" i="6"/>
  <c r="EP9732" i="6"/>
  <c r="EQ9732" i="6" s="1"/>
  <c r="ER9732" i="6"/>
  <c r="EP9733" i="6"/>
  <c r="EQ9733" i="6" s="1"/>
  <c r="ER9733" i="6"/>
  <c r="EP9734" i="6"/>
  <c r="EQ9734" i="6" s="1"/>
  <c r="ER9734" i="6"/>
  <c r="EP9735" i="6"/>
  <c r="EQ9735" i="6" s="1"/>
  <c r="ER9735" i="6"/>
  <c r="EP9736" i="6"/>
  <c r="EQ9736" i="6" s="1"/>
  <c r="ER9736" i="6"/>
  <c r="EP9737" i="6"/>
  <c r="EQ9737" i="6" s="1"/>
  <c r="ER9737" i="6"/>
  <c r="EP9738" i="6"/>
  <c r="EQ9738" i="6" s="1"/>
  <c r="ER9738" i="6"/>
  <c r="EP9739" i="6"/>
  <c r="EQ9739" i="6" s="1"/>
  <c r="ER9739" i="6"/>
  <c r="EP9740" i="6"/>
  <c r="EQ9740" i="6" s="1"/>
  <c r="ER9740" i="6"/>
  <c r="EP9741" i="6"/>
  <c r="EQ9741" i="6" s="1"/>
  <c r="ER9741" i="6"/>
  <c r="EP9742" i="6"/>
  <c r="EQ9742" i="6" s="1"/>
  <c r="ER9742" i="6"/>
  <c r="EP9743" i="6"/>
  <c r="EQ9743" i="6" s="1"/>
  <c r="ER9743" i="6"/>
  <c r="EP9744" i="6"/>
  <c r="EQ9744" i="6" s="1"/>
  <c r="ER9744" i="6"/>
  <c r="EP9745" i="6"/>
  <c r="EQ9745" i="6" s="1"/>
  <c r="ER9745" i="6"/>
  <c r="EP9746" i="6"/>
  <c r="EQ9746" i="6" s="1"/>
  <c r="ER9746" i="6"/>
  <c r="EP9747" i="6"/>
  <c r="EQ9747" i="6" s="1"/>
  <c r="ER9747" i="6"/>
  <c r="EP9748" i="6"/>
  <c r="EQ9748" i="6" s="1"/>
  <c r="ER9748" i="6"/>
  <c r="EP9749" i="6"/>
  <c r="EQ9749" i="6" s="1"/>
  <c r="ER9749" i="6"/>
  <c r="EP9750" i="6"/>
  <c r="EQ9750" i="6" s="1"/>
  <c r="ER9750" i="6"/>
  <c r="EP9751" i="6"/>
  <c r="EQ9751" i="6" s="1"/>
  <c r="ER9751" i="6"/>
  <c r="EP9752" i="6"/>
  <c r="EQ9752" i="6" s="1"/>
  <c r="ER9752" i="6"/>
  <c r="EP9753" i="6"/>
  <c r="EQ9753" i="6" s="1"/>
  <c r="ER9753" i="6"/>
  <c r="EP9754" i="6"/>
  <c r="EQ9754" i="6" s="1"/>
  <c r="ER9754" i="6"/>
  <c r="EP9755" i="6"/>
  <c r="EQ9755" i="6" s="1"/>
  <c r="ER9755" i="6"/>
  <c r="EP9756" i="6"/>
  <c r="EQ9756" i="6" s="1"/>
  <c r="ER9756" i="6"/>
  <c r="EP9757" i="6"/>
  <c r="EQ9757" i="6" s="1"/>
  <c r="ER9757" i="6"/>
  <c r="EP9758" i="6"/>
  <c r="EQ9758" i="6" s="1"/>
  <c r="ER9758" i="6"/>
  <c r="EP9759" i="6"/>
  <c r="EQ9759" i="6" s="1"/>
  <c r="ER9759" i="6"/>
  <c r="EP9760" i="6"/>
  <c r="EQ9760" i="6" s="1"/>
  <c r="ER9760" i="6"/>
  <c r="EP9761" i="6"/>
  <c r="EQ9761" i="6" s="1"/>
  <c r="ER9761" i="6"/>
  <c r="EP9762" i="6"/>
  <c r="EQ9762" i="6" s="1"/>
  <c r="ER9762" i="6"/>
  <c r="EP9763" i="6"/>
  <c r="EQ9763" i="6" s="1"/>
  <c r="ER9763" i="6"/>
  <c r="EP9764" i="6"/>
  <c r="EQ9764" i="6" s="1"/>
  <c r="ER9764" i="6"/>
  <c r="EP9765" i="6"/>
  <c r="EQ9765" i="6" s="1"/>
  <c r="ER9765" i="6"/>
  <c r="EP9766" i="6"/>
  <c r="EQ9766" i="6" s="1"/>
  <c r="ER9766" i="6"/>
  <c r="EP9767" i="6"/>
  <c r="EQ9767" i="6" s="1"/>
  <c r="ER9767" i="6"/>
  <c r="EP9768" i="6"/>
  <c r="EQ9768" i="6" s="1"/>
  <c r="ER9768" i="6"/>
  <c r="EP9769" i="6"/>
  <c r="EQ9769" i="6" s="1"/>
  <c r="ER9769" i="6"/>
  <c r="EP9770" i="6"/>
  <c r="EQ9770" i="6" s="1"/>
  <c r="ER9770" i="6"/>
  <c r="EP9771" i="6"/>
  <c r="EQ9771" i="6" s="1"/>
  <c r="ER9771" i="6"/>
  <c r="EP9772" i="6"/>
  <c r="EQ9772" i="6" s="1"/>
  <c r="ER9772" i="6"/>
  <c r="EP9773" i="6"/>
  <c r="EQ9773" i="6" s="1"/>
  <c r="ER9773" i="6"/>
  <c r="EP9774" i="6"/>
  <c r="EQ9774" i="6" s="1"/>
  <c r="ER9774" i="6"/>
  <c r="EP9775" i="6"/>
  <c r="EQ9775" i="6" s="1"/>
  <c r="ER9775" i="6"/>
  <c r="EP9776" i="6"/>
  <c r="EQ9776" i="6" s="1"/>
  <c r="ER9776" i="6"/>
  <c r="EP9777" i="6"/>
  <c r="EQ9777" i="6" s="1"/>
  <c r="ER9777" i="6"/>
  <c r="EP9778" i="6"/>
  <c r="EQ9778" i="6" s="1"/>
  <c r="ER9778" i="6"/>
  <c r="EP9779" i="6"/>
  <c r="EQ9779" i="6" s="1"/>
  <c r="ER9779" i="6"/>
  <c r="EP9780" i="6"/>
  <c r="EQ9780" i="6" s="1"/>
  <c r="ER9780" i="6"/>
  <c r="EP9781" i="6"/>
  <c r="EQ9781" i="6" s="1"/>
  <c r="ER9781" i="6"/>
  <c r="EP9782" i="6"/>
  <c r="EQ9782" i="6" s="1"/>
  <c r="ER9782" i="6"/>
  <c r="EP9783" i="6"/>
  <c r="EQ9783" i="6" s="1"/>
  <c r="ER9783" i="6"/>
  <c r="EP9784" i="6"/>
  <c r="EQ9784" i="6" s="1"/>
  <c r="ER9784" i="6"/>
  <c r="EP9785" i="6"/>
  <c r="EQ9785" i="6" s="1"/>
  <c r="ER9785" i="6"/>
  <c r="EP9786" i="6"/>
  <c r="EQ9786" i="6" s="1"/>
  <c r="ER9786" i="6"/>
  <c r="EP9787" i="6"/>
  <c r="EQ9787" i="6" s="1"/>
  <c r="ER9787" i="6"/>
  <c r="EP9788" i="6"/>
  <c r="EQ9788" i="6" s="1"/>
  <c r="ER9788" i="6"/>
  <c r="EP9789" i="6"/>
  <c r="EQ9789" i="6" s="1"/>
  <c r="ER9789" i="6"/>
  <c r="EP9790" i="6"/>
  <c r="EQ9790" i="6" s="1"/>
  <c r="ER9790" i="6"/>
  <c r="EP9791" i="6"/>
  <c r="EQ9791" i="6" s="1"/>
  <c r="ER9791" i="6"/>
  <c r="EP9792" i="6"/>
  <c r="EQ9792" i="6" s="1"/>
  <c r="ER9792" i="6"/>
  <c r="EP9793" i="6"/>
  <c r="EQ9793" i="6" s="1"/>
  <c r="ER9793" i="6"/>
  <c r="EP9794" i="6"/>
  <c r="EQ9794" i="6" s="1"/>
  <c r="ER9794" i="6"/>
  <c r="EP9795" i="6"/>
  <c r="EQ9795" i="6" s="1"/>
  <c r="ER9795" i="6"/>
  <c r="EP9796" i="6"/>
  <c r="EQ9796" i="6" s="1"/>
  <c r="ER9796" i="6"/>
  <c r="EP9797" i="6"/>
  <c r="EQ9797" i="6" s="1"/>
  <c r="ER9797" i="6"/>
  <c r="EP9798" i="6"/>
  <c r="EQ9798" i="6" s="1"/>
  <c r="ER9798" i="6"/>
  <c r="EP9799" i="6"/>
  <c r="EQ9799" i="6" s="1"/>
  <c r="ER9799" i="6"/>
  <c r="EP9800" i="6"/>
  <c r="EQ9800" i="6" s="1"/>
  <c r="ER9800" i="6"/>
  <c r="EP9801" i="6"/>
  <c r="EQ9801" i="6" s="1"/>
  <c r="ER9801" i="6"/>
  <c r="EP9802" i="6"/>
  <c r="EQ9802" i="6" s="1"/>
  <c r="ER9802" i="6"/>
  <c r="EP9803" i="6"/>
  <c r="EQ9803" i="6" s="1"/>
  <c r="ER9803" i="6"/>
  <c r="EP9804" i="6"/>
  <c r="EQ9804" i="6" s="1"/>
  <c r="ER9804" i="6"/>
  <c r="EP9805" i="6"/>
  <c r="EQ9805" i="6" s="1"/>
  <c r="ER9805" i="6"/>
  <c r="EP9806" i="6"/>
  <c r="EQ9806" i="6" s="1"/>
  <c r="ER9806" i="6"/>
  <c r="EP9807" i="6"/>
  <c r="EQ9807" i="6" s="1"/>
  <c r="ER9807" i="6"/>
  <c r="EP9808" i="6"/>
  <c r="EQ9808" i="6" s="1"/>
  <c r="ER9808" i="6"/>
  <c r="EP9809" i="6"/>
  <c r="EQ9809" i="6" s="1"/>
  <c r="ER9809" i="6"/>
  <c r="EP9810" i="6"/>
  <c r="EQ9810" i="6" s="1"/>
  <c r="ER9810" i="6"/>
  <c r="EP9811" i="6"/>
  <c r="EQ9811" i="6" s="1"/>
  <c r="ER9811" i="6"/>
  <c r="EP9812" i="6"/>
  <c r="EQ9812" i="6" s="1"/>
  <c r="ER9812" i="6"/>
  <c r="EP9813" i="6"/>
  <c r="EQ9813" i="6" s="1"/>
  <c r="ER9813" i="6"/>
  <c r="EP9814" i="6"/>
  <c r="EQ9814" i="6" s="1"/>
  <c r="ER9814" i="6"/>
  <c r="EP9815" i="6"/>
  <c r="EQ9815" i="6" s="1"/>
  <c r="ER9815" i="6"/>
  <c r="EP9816" i="6"/>
  <c r="EQ9816" i="6" s="1"/>
  <c r="ER9816" i="6"/>
  <c r="EP9817" i="6"/>
  <c r="EQ9817" i="6" s="1"/>
  <c r="ER9817" i="6"/>
  <c r="EP9818" i="6"/>
  <c r="EQ9818" i="6" s="1"/>
  <c r="ER9818" i="6"/>
  <c r="EP9819" i="6"/>
  <c r="EQ9819" i="6" s="1"/>
  <c r="ER9819" i="6"/>
  <c r="EP9820" i="6"/>
  <c r="EQ9820" i="6" s="1"/>
  <c r="ER9820" i="6"/>
  <c r="EP9821" i="6"/>
  <c r="EQ9821" i="6" s="1"/>
  <c r="ER9821" i="6"/>
  <c r="EP9822" i="6"/>
  <c r="EQ9822" i="6" s="1"/>
  <c r="ER9822" i="6"/>
  <c r="EP9823" i="6"/>
  <c r="EQ9823" i="6" s="1"/>
  <c r="ER9823" i="6"/>
  <c r="EP9824" i="6"/>
  <c r="EQ9824" i="6" s="1"/>
  <c r="ER9824" i="6"/>
  <c r="EP9825" i="6"/>
  <c r="EQ9825" i="6" s="1"/>
  <c r="ER9825" i="6"/>
  <c r="EP9826" i="6"/>
  <c r="EQ9826" i="6" s="1"/>
  <c r="ER9826" i="6"/>
  <c r="EP9827" i="6"/>
  <c r="EQ9827" i="6" s="1"/>
  <c r="ER9827" i="6"/>
  <c r="EP9828" i="6"/>
  <c r="EQ9828" i="6" s="1"/>
  <c r="ER9828" i="6"/>
  <c r="EP9829" i="6"/>
  <c r="EQ9829" i="6" s="1"/>
  <c r="ER9829" i="6"/>
  <c r="EP9830" i="6"/>
  <c r="EQ9830" i="6" s="1"/>
  <c r="ER9830" i="6"/>
  <c r="EP9831" i="6"/>
  <c r="EQ9831" i="6" s="1"/>
  <c r="ER9831" i="6"/>
  <c r="EP9832" i="6"/>
  <c r="EQ9832" i="6" s="1"/>
  <c r="ER9832" i="6"/>
  <c r="EP9833" i="6"/>
  <c r="EQ9833" i="6" s="1"/>
  <c r="ER9833" i="6"/>
  <c r="EP9834" i="6"/>
  <c r="EQ9834" i="6" s="1"/>
  <c r="ER9834" i="6"/>
  <c r="EP9835" i="6"/>
  <c r="EQ9835" i="6" s="1"/>
  <c r="ER9835" i="6"/>
  <c r="EP9836" i="6"/>
  <c r="EQ9836" i="6" s="1"/>
  <c r="ER9836" i="6"/>
  <c r="EP9837" i="6"/>
  <c r="EQ9837" i="6" s="1"/>
  <c r="ER9837" i="6"/>
  <c r="EP9838" i="6"/>
  <c r="EQ9838" i="6" s="1"/>
  <c r="ER9838" i="6"/>
  <c r="EP9839" i="6"/>
  <c r="EQ9839" i="6" s="1"/>
  <c r="ER9839" i="6"/>
  <c r="EP9840" i="6"/>
  <c r="EQ9840" i="6" s="1"/>
  <c r="ER9840" i="6"/>
  <c r="EP9841" i="6"/>
  <c r="EQ9841" i="6" s="1"/>
  <c r="ER9841" i="6"/>
  <c r="EP9842" i="6"/>
  <c r="EQ9842" i="6" s="1"/>
  <c r="ER9842" i="6"/>
  <c r="EP9843" i="6"/>
  <c r="EQ9843" i="6" s="1"/>
  <c r="ER9843" i="6"/>
  <c r="EP9844" i="6"/>
  <c r="EQ9844" i="6" s="1"/>
  <c r="ER9844" i="6"/>
  <c r="EP9845" i="6"/>
  <c r="EQ9845" i="6" s="1"/>
  <c r="ER9845" i="6"/>
  <c r="EP9846" i="6"/>
  <c r="EQ9846" i="6" s="1"/>
  <c r="ER9846" i="6"/>
  <c r="EP9847" i="6"/>
  <c r="EQ9847" i="6" s="1"/>
  <c r="ER9847" i="6"/>
  <c r="EP9848" i="6"/>
  <c r="EQ9848" i="6" s="1"/>
  <c r="ER9848" i="6"/>
  <c r="EP9849" i="6"/>
  <c r="EQ9849" i="6" s="1"/>
  <c r="ER9849" i="6"/>
  <c r="EP9850" i="6"/>
  <c r="EQ9850" i="6" s="1"/>
  <c r="ER9850" i="6"/>
  <c r="EP9851" i="6"/>
  <c r="EQ9851" i="6" s="1"/>
  <c r="ER9851" i="6"/>
  <c r="EP9852" i="6"/>
  <c r="EQ9852" i="6" s="1"/>
  <c r="ER9852" i="6"/>
  <c r="EP9853" i="6"/>
  <c r="EQ9853" i="6" s="1"/>
  <c r="ER9853" i="6"/>
  <c r="EP9854" i="6"/>
  <c r="EQ9854" i="6" s="1"/>
  <c r="ER9854" i="6"/>
  <c r="EP9855" i="6"/>
  <c r="EQ9855" i="6" s="1"/>
  <c r="ER9855" i="6"/>
  <c r="EP9856" i="6"/>
  <c r="EQ9856" i="6" s="1"/>
  <c r="ER9856" i="6"/>
  <c r="EP9857" i="6"/>
  <c r="EQ9857" i="6" s="1"/>
  <c r="ER9857" i="6"/>
  <c r="EP9858" i="6"/>
  <c r="EQ9858" i="6" s="1"/>
  <c r="ER9858" i="6"/>
  <c r="EP9859" i="6"/>
  <c r="EQ9859" i="6" s="1"/>
  <c r="ER9859" i="6"/>
  <c r="EP9860" i="6"/>
  <c r="EQ9860" i="6" s="1"/>
  <c r="ER9860" i="6"/>
  <c r="EP9861" i="6"/>
  <c r="EQ9861" i="6" s="1"/>
  <c r="ER9861" i="6"/>
  <c r="EP9862" i="6"/>
  <c r="EQ9862" i="6" s="1"/>
  <c r="ER9862" i="6"/>
  <c r="EP9863" i="6"/>
  <c r="EQ9863" i="6" s="1"/>
  <c r="ER9863" i="6"/>
  <c r="EP9864" i="6"/>
  <c r="EQ9864" i="6" s="1"/>
  <c r="ER9864" i="6"/>
  <c r="EP9865" i="6"/>
  <c r="EQ9865" i="6" s="1"/>
  <c r="ER9865" i="6"/>
  <c r="EP9866" i="6"/>
  <c r="EQ9866" i="6" s="1"/>
  <c r="ER9866" i="6"/>
  <c r="EP9867" i="6"/>
  <c r="EQ9867" i="6" s="1"/>
  <c r="ER9867" i="6"/>
  <c r="EP9868" i="6"/>
  <c r="EQ9868" i="6" s="1"/>
  <c r="ER9868" i="6"/>
  <c r="EP9869" i="6"/>
  <c r="EQ9869" i="6" s="1"/>
  <c r="ER9869" i="6"/>
  <c r="EP9870" i="6"/>
  <c r="EQ9870" i="6" s="1"/>
  <c r="ER9870" i="6"/>
  <c r="EP9871" i="6"/>
  <c r="EQ9871" i="6" s="1"/>
  <c r="ER9871" i="6"/>
  <c r="EP9872" i="6"/>
  <c r="EQ9872" i="6" s="1"/>
  <c r="ER9872" i="6"/>
  <c r="EP9873" i="6"/>
  <c r="EQ9873" i="6" s="1"/>
  <c r="ER9873" i="6"/>
  <c r="EP9874" i="6"/>
  <c r="EQ9874" i="6" s="1"/>
  <c r="ER9874" i="6"/>
  <c r="EP9875" i="6"/>
  <c r="EQ9875" i="6" s="1"/>
  <c r="ER9875" i="6"/>
  <c r="EP9876" i="6"/>
  <c r="EQ9876" i="6" s="1"/>
  <c r="ER9876" i="6"/>
  <c r="EP9877" i="6"/>
  <c r="EQ9877" i="6" s="1"/>
  <c r="ER9877" i="6"/>
  <c r="EP9878" i="6"/>
  <c r="EQ9878" i="6" s="1"/>
  <c r="ER9878" i="6"/>
  <c r="EP9879" i="6"/>
  <c r="EQ9879" i="6" s="1"/>
  <c r="ER9879" i="6"/>
  <c r="EP9880" i="6"/>
  <c r="EQ9880" i="6" s="1"/>
  <c r="ER9880" i="6"/>
  <c r="EP9881" i="6"/>
  <c r="EQ9881" i="6" s="1"/>
  <c r="ER9881" i="6"/>
  <c r="EP9882" i="6"/>
  <c r="EQ9882" i="6" s="1"/>
  <c r="ER9882" i="6"/>
  <c r="EP9883" i="6"/>
  <c r="EQ9883" i="6" s="1"/>
  <c r="ER9883" i="6"/>
  <c r="EP9884" i="6"/>
  <c r="EQ9884" i="6" s="1"/>
  <c r="ER9884" i="6"/>
  <c r="EP9885" i="6"/>
  <c r="EQ9885" i="6" s="1"/>
  <c r="ER9885" i="6"/>
  <c r="EP9886" i="6"/>
  <c r="EQ9886" i="6" s="1"/>
  <c r="ER9886" i="6"/>
  <c r="EP9887" i="6"/>
  <c r="EQ9887" i="6" s="1"/>
  <c r="ER9887" i="6"/>
  <c r="EP9888" i="6"/>
  <c r="EQ9888" i="6" s="1"/>
  <c r="ER9888" i="6"/>
  <c r="EP9889" i="6"/>
  <c r="EQ9889" i="6" s="1"/>
  <c r="ER9889" i="6"/>
  <c r="EP9890" i="6"/>
  <c r="EQ9890" i="6" s="1"/>
  <c r="ER9890" i="6"/>
  <c r="EP9891" i="6"/>
  <c r="EQ9891" i="6" s="1"/>
  <c r="ER9891" i="6"/>
  <c r="EP9892" i="6"/>
  <c r="EQ9892" i="6" s="1"/>
  <c r="ER9892" i="6"/>
  <c r="EP9893" i="6"/>
  <c r="EQ9893" i="6" s="1"/>
  <c r="ER9893" i="6"/>
  <c r="EP9894" i="6"/>
  <c r="EQ9894" i="6" s="1"/>
  <c r="ER9894" i="6"/>
  <c r="EP9895" i="6"/>
  <c r="EQ9895" i="6" s="1"/>
  <c r="ER9895" i="6"/>
  <c r="EP9896" i="6"/>
  <c r="EQ9896" i="6" s="1"/>
  <c r="ER9896" i="6"/>
  <c r="EP9897" i="6"/>
  <c r="EQ9897" i="6" s="1"/>
  <c r="ER9897" i="6"/>
  <c r="EP9898" i="6"/>
  <c r="EQ9898" i="6" s="1"/>
  <c r="ER9898" i="6"/>
  <c r="EP9899" i="6"/>
  <c r="EQ9899" i="6" s="1"/>
  <c r="ER9899" i="6"/>
  <c r="EP9900" i="6"/>
  <c r="EQ9900" i="6" s="1"/>
  <c r="ER9900" i="6"/>
  <c r="EP9901" i="6"/>
  <c r="EQ9901" i="6" s="1"/>
  <c r="ER9901" i="6"/>
  <c r="EP9902" i="6"/>
  <c r="EQ9902" i="6" s="1"/>
  <c r="ER9902" i="6"/>
  <c r="EP9903" i="6"/>
  <c r="EQ9903" i="6" s="1"/>
  <c r="ER9903" i="6"/>
  <c r="EP9904" i="6"/>
  <c r="EQ9904" i="6" s="1"/>
  <c r="ER9904" i="6"/>
  <c r="EP9905" i="6"/>
  <c r="EQ9905" i="6" s="1"/>
  <c r="ER9905" i="6"/>
  <c r="EP9906" i="6"/>
  <c r="EQ9906" i="6" s="1"/>
  <c r="ER9906" i="6"/>
  <c r="EP9907" i="6"/>
  <c r="EQ9907" i="6" s="1"/>
  <c r="ER9907" i="6"/>
  <c r="EP9908" i="6"/>
  <c r="EQ9908" i="6" s="1"/>
  <c r="ER9908" i="6"/>
  <c r="EP9909" i="6"/>
  <c r="EQ9909" i="6" s="1"/>
  <c r="ER9909" i="6"/>
  <c r="EP9910" i="6"/>
  <c r="EQ9910" i="6" s="1"/>
  <c r="ER9910" i="6"/>
  <c r="EP9911" i="6"/>
  <c r="EQ9911" i="6" s="1"/>
  <c r="ER9911" i="6"/>
  <c r="EP9912" i="6"/>
  <c r="EQ9912" i="6" s="1"/>
  <c r="ER9912" i="6"/>
  <c r="EP9913" i="6"/>
  <c r="EQ9913" i="6" s="1"/>
  <c r="ER9913" i="6"/>
  <c r="EP9914" i="6"/>
  <c r="EQ9914" i="6" s="1"/>
  <c r="ER9914" i="6"/>
  <c r="EP9915" i="6"/>
  <c r="EQ9915" i="6" s="1"/>
  <c r="ER9915" i="6"/>
  <c r="EP9916" i="6"/>
  <c r="EQ9916" i="6" s="1"/>
  <c r="ER9916" i="6"/>
  <c r="EP9917" i="6"/>
  <c r="EQ9917" i="6" s="1"/>
  <c r="ER9917" i="6"/>
  <c r="EP9918" i="6"/>
  <c r="EQ9918" i="6" s="1"/>
  <c r="ER9918" i="6"/>
  <c r="EP9919" i="6"/>
  <c r="EQ9919" i="6" s="1"/>
  <c r="ER9919" i="6"/>
  <c r="EP9920" i="6"/>
  <c r="EQ9920" i="6" s="1"/>
  <c r="ER9920" i="6"/>
  <c r="EP9921" i="6"/>
  <c r="EQ9921" i="6" s="1"/>
  <c r="ER9921" i="6"/>
  <c r="EP9922" i="6"/>
  <c r="EQ9922" i="6" s="1"/>
  <c r="ER9922" i="6"/>
  <c r="EP9923" i="6"/>
  <c r="EQ9923" i="6" s="1"/>
  <c r="ER9923" i="6"/>
  <c r="EP9924" i="6"/>
  <c r="EQ9924" i="6" s="1"/>
  <c r="ER9924" i="6"/>
  <c r="EP9925" i="6"/>
  <c r="EQ9925" i="6" s="1"/>
  <c r="ER9925" i="6"/>
  <c r="EP9926" i="6"/>
  <c r="EQ9926" i="6" s="1"/>
  <c r="ER9926" i="6"/>
  <c r="EP9927" i="6"/>
  <c r="EQ9927" i="6" s="1"/>
  <c r="ER9927" i="6"/>
  <c r="EP9928" i="6"/>
  <c r="EQ9928" i="6" s="1"/>
  <c r="ER9928" i="6"/>
  <c r="EP9929" i="6"/>
  <c r="EQ9929" i="6" s="1"/>
  <c r="ER9929" i="6"/>
  <c r="EP9930" i="6"/>
  <c r="EQ9930" i="6" s="1"/>
  <c r="ER9930" i="6"/>
  <c r="EP9931" i="6"/>
  <c r="EQ9931" i="6" s="1"/>
  <c r="ER9931" i="6"/>
  <c r="EP9932" i="6"/>
  <c r="EQ9932" i="6" s="1"/>
  <c r="ER9932" i="6"/>
  <c r="EP9933" i="6"/>
  <c r="EQ9933" i="6" s="1"/>
  <c r="ER9933" i="6"/>
  <c r="EP9934" i="6"/>
  <c r="EQ9934" i="6" s="1"/>
  <c r="ER9934" i="6"/>
  <c r="EP9935" i="6"/>
  <c r="EQ9935" i="6" s="1"/>
  <c r="ER9935" i="6"/>
  <c r="EP9936" i="6"/>
  <c r="EQ9936" i="6" s="1"/>
  <c r="ER9936" i="6"/>
  <c r="EP9937" i="6"/>
  <c r="EQ9937" i="6" s="1"/>
  <c r="ER9937" i="6"/>
  <c r="EP9938" i="6"/>
  <c r="EQ9938" i="6" s="1"/>
  <c r="ER9938" i="6"/>
  <c r="EP9939" i="6"/>
  <c r="EQ9939" i="6" s="1"/>
  <c r="ER9939" i="6"/>
  <c r="EP9940" i="6"/>
  <c r="EQ9940" i="6" s="1"/>
  <c r="ER9940" i="6"/>
  <c r="EP9941" i="6"/>
  <c r="EQ9941" i="6" s="1"/>
  <c r="ER9941" i="6"/>
  <c r="EP9942" i="6"/>
  <c r="EQ9942" i="6" s="1"/>
  <c r="ER9942" i="6"/>
  <c r="EP9943" i="6"/>
  <c r="EQ9943" i="6" s="1"/>
  <c r="ER9943" i="6"/>
  <c r="EP9944" i="6"/>
  <c r="EQ9944" i="6" s="1"/>
  <c r="ER9944" i="6"/>
  <c r="EP9945" i="6"/>
  <c r="EQ9945" i="6" s="1"/>
  <c r="ER9945" i="6"/>
  <c r="EP9946" i="6"/>
  <c r="EQ9946" i="6" s="1"/>
  <c r="ER9946" i="6"/>
  <c r="EP9947" i="6"/>
  <c r="EQ9947" i="6" s="1"/>
  <c r="ER9947" i="6"/>
  <c r="EP9948" i="6"/>
  <c r="EQ9948" i="6" s="1"/>
  <c r="ER9948" i="6"/>
  <c r="EP9949" i="6"/>
  <c r="EQ9949" i="6" s="1"/>
  <c r="ER9949" i="6"/>
  <c r="EP9950" i="6"/>
  <c r="EQ9950" i="6" s="1"/>
  <c r="ER9950" i="6"/>
  <c r="EP9951" i="6"/>
  <c r="EQ9951" i="6" s="1"/>
  <c r="ER9951" i="6"/>
  <c r="EP9952" i="6"/>
  <c r="EQ9952" i="6" s="1"/>
  <c r="ER9952" i="6"/>
  <c r="EP9953" i="6"/>
  <c r="EQ9953" i="6" s="1"/>
  <c r="ER9953" i="6"/>
  <c r="EP9954" i="6"/>
  <c r="EQ9954" i="6" s="1"/>
  <c r="ER9954" i="6"/>
  <c r="EP9955" i="6"/>
  <c r="EQ9955" i="6" s="1"/>
  <c r="ER9955" i="6"/>
  <c r="EP9956" i="6"/>
  <c r="EQ9956" i="6" s="1"/>
  <c r="ER9956" i="6"/>
  <c r="EP9957" i="6"/>
  <c r="EQ9957" i="6" s="1"/>
  <c r="ER9957" i="6"/>
  <c r="EP9958" i="6"/>
  <c r="EQ9958" i="6" s="1"/>
  <c r="ER9958" i="6"/>
  <c r="EP9959" i="6"/>
  <c r="EQ9959" i="6" s="1"/>
  <c r="ER9959" i="6"/>
  <c r="EP9960" i="6"/>
  <c r="EQ9960" i="6" s="1"/>
  <c r="ER9960" i="6"/>
  <c r="EP9961" i="6"/>
  <c r="EQ9961" i="6" s="1"/>
  <c r="ER9961" i="6"/>
  <c r="EP9962" i="6"/>
  <c r="EQ9962" i="6" s="1"/>
  <c r="ER9962" i="6"/>
  <c r="EP9963" i="6"/>
  <c r="EQ9963" i="6" s="1"/>
  <c r="ER9963" i="6"/>
  <c r="EP9964" i="6"/>
  <c r="EQ9964" i="6" s="1"/>
  <c r="ER9964" i="6"/>
  <c r="EP9965" i="6"/>
  <c r="EQ9965" i="6" s="1"/>
  <c r="ER9965" i="6"/>
  <c r="EP9966" i="6"/>
  <c r="EQ9966" i="6" s="1"/>
  <c r="ER9966" i="6"/>
  <c r="EP9967" i="6"/>
  <c r="EQ9967" i="6" s="1"/>
  <c r="ER9967" i="6"/>
  <c r="EP9968" i="6"/>
  <c r="EQ9968" i="6" s="1"/>
  <c r="ER9968" i="6"/>
  <c r="EP9969" i="6"/>
  <c r="EQ9969" i="6" s="1"/>
  <c r="ER9969" i="6"/>
  <c r="EP9970" i="6"/>
  <c r="EQ9970" i="6" s="1"/>
  <c r="ER9970" i="6"/>
  <c r="EP9971" i="6"/>
  <c r="EQ9971" i="6" s="1"/>
  <c r="ER9971" i="6"/>
  <c r="EP9972" i="6"/>
  <c r="EQ9972" i="6" s="1"/>
  <c r="ER9972" i="6"/>
  <c r="EP9973" i="6"/>
  <c r="EQ9973" i="6" s="1"/>
  <c r="ER9973" i="6"/>
  <c r="EP9974" i="6"/>
  <c r="EQ9974" i="6" s="1"/>
  <c r="ER9974" i="6"/>
  <c r="EP9975" i="6"/>
  <c r="EQ9975" i="6" s="1"/>
  <c r="ER9975" i="6"/>
  <c r="EP9976" i="6"/>
  <c r="EQ9976" i="6" s="1"/>
  <c r="ER9976" i="6"/>
  <c r="EP9977" i="6"/>
  <c r="EQ9977" i="6" s="1"/>
  <c r="ER9977" i="6"/>
  <c r="EP9978" i="6"/>
  <c r="EQ9978" i="6" s="1"/>
  <c r="ER9978" i="6"/>
  <c r="EP9979" i="6"/>
  <c r="EQ9979" i="6" s="1"/>
  <c r="ER9979" i="6"/>
  <c r="EP9980" i="6"/>
  <c r="EQ9980" i="6" s="1"/>
  <c r="ER9980" i="6"/>
  <c r="EP9981" i="6"/>
  <c r="EQ9981" i="6" s="1"/>
  <c r="ER9981" i="6"/>
  <c r="EP9982" i="6"/>
  <c r="EQ9982" i="6" s="1"/>
  <c r="ER9982" i="6"/>
  <c r="EP9983" i="6"/>
  <c r="EQ9983" i="6" s="1"/>
  <c r="ER9983" i="6"/>
  <c r="EP9984" i="6"/>
  <c r="EQ9984" i="6" s="1"/>
  <c r="ER9984" i="6"/>
  <c r="EP9985" i="6"/>
  <c r="EQ9985" i="6" s="1"/>
  <c r="ER9985" i="6"/>
  <c r="EP9986" i="6"/>
  <c r="EQ9986" i="6" s="1"/>
  <c r="ER9986" i="6"/>
  <c r="EP9987" i="6"/>
  <c r="EQ9987" i="6" s="1"/>
  <c r="ER9987" i="6"/>
  <c r="EP9988" i="6"/>
  <c r="EQ9988" i="6" s="1"/>
  <c r="ER9988" i="6"/>
  <c r="EP9989" i="6"/>
  <c r="EQ9989" i="6" s="1"/>
  <c r="ER9989" i="6"/>
  <c r="EP9990" i="6"/>
  <c r="EQ9990" i="6" s="1"/>
  <c r="ER9990" i="6"/>
  <c r="EP9991" i="6"/>
  <c r="EQ9991" i="6" s="1"/>
  <c r="ER9991" i="6"/>
  <c r="EP9992" i="6"/>
  <c r="EQ9992" i="6" s="1"/>
  <c r="ER9992" i="6"/>
  <c r="EP9993" i="6"/>
  <c r="EQ9993" i="6" s="1"/>
  <c r="ER9993" i="6"/>
  <c r="EP9994" i="6"/>
  <c r="EQ9994" i="6" s="1"/>
  <c r="ER9994" i="6"/>
  <c r="EP9995" i="6"/>
  <c r="EQ9995" i="6" s="1"/>
  <c r="ER9995" i="6"/>
  <c r="EP9996" i="6"/>
  <c r="EQ9996" i="6" s="1"/>
  <c r="ER9996" i="6"/>
  <c r="EP9997" i="6"/>
  <c r="EQ9997" i="6" s="1"/>
  <c r="ER9997" i="6"/>
  <c r="EP9998" i="6"/>
  <c r="EQ9998" i="6" s="1"/>
  <c r="ER9998" i="6"/>
  <c r="EP9999" i="6"/>
  <c r="EQ9999" i="6" s="1"/>
  <c r="ER9999" i="6"/>
  <c r="EP10000" i="6"/>
  <c r="EQ10000" i="6" s="1"/>
  <c r="ER10000" i="6"/>
  <c r="EP10001" i="6"/>
  <c r="EQ10001" i="6" s="1"/>
  <c r="ER10001" i="6"/>
  <c r="EP10002" i="6"/>
  <c r="EQ10002" i="6" s="1"/>
  <c r="ER10002" i="6"/>
  <c r="EP10003" i="6"/>
  <c r="EQ10003" i="6" s="1"/>
  <c r="ER10003" i="6"/>
  <c r="EP10004" i="6"/>
  <c r="EQ10004" i="6" s="1"/>
  <c r="ER10004" i="6"/>
  <c r="EP10005" i="6"/>
  <c r="EQ10005" i="6" s="1"/>
  <c r="ER10005" i="6"/>
  <c r="EP10006" i="6"/>
  <c r="EQ10006" i="6" s="1"/>
  <c r="ER10006" i="6"/>
  <c r="EP10007" i="6"/>
  <c r="EQ10007" i="6" s="1"/>
  <c r="ER10007" i="6"/>
  <c r="EM6" i="6"/>
  <c r="EP6" i="6"/>
  <c r="EN4" i="6"/>
  <c r="EO3" i="6" s="1"/>
  <c r="EN3" i="6"/>
  <c r="EM4" i="6"/>
  <c r="EM3" i="6"/>
  <c r="ER2007" i="6"/>
  <c r="EP2007" i="6"/>
  <c r="EQ2007" i="6" s="1"/>
  <c r="ER2006" i="6"/>
  <c r="EP2006" i="6"/>
  <c r="EQ2006" i="6" s="1"/>
  <c r="ER2005" i="6"/>
  <c r="EP2005" i="6"/>
  <c r="EQ2005" i="6" s="1"/>
  <c r="ER2004" i="6"/>
  <c r="EP2004" i="6"/>
  <c r="EQ2004" i="6" s="1"/>
  <c r="ER2003" i="6"/>
  <c r="EP2003" i="6"/>
  <c r="EQ2003" i="6" s="1"/>
  <c r="ER2002" i="6"/>
  <c r="EP2002" i="6"/>
  <c r="EQ2002" i="6" s="1"/>
  <c r="ER2001" i="6"/>
  <c r="EP2001" i="6"/>
  <c r="EQ2001" i="6" s="1"/>
  <c r="ER2000" i="6"/>
  <c r="EP2000" i="6"/>
  <c r="EQ2000" i="6" s="1"/>
  <c r="ER1999" i="6"/>
  <c r="EP1999" i="6"/>
  <c r="EQ1999" i="6" s="1"/>
  <c r="ER1998" i="6"/>
  <c r="EP1998" i="6"/>
  <c r="EQ1998" i="6" s="1"/>
  <c r="ER1997" i="6"/>
  <c r="EP1997" i="6"/>
  <c r="EQ1997" i="6" s="1"/>
  <c r="ER1996" i="6"/>
  <c r="EP1996" i="6"/>
  <c r="EQ1996" i="6" s="1"/>
  <c r="ER1995" i="6"/>
  <c r="EP1995" i="6"/>
  <c r="EQ1995" i="6" s="1"/>
  <c r="ER1994" i="6"/>
  <c r="EP1994" i="6"/>
  <c r="EQ1994" i="6" s="1"/>
  <c r="ER1993" i="6"/>
  <c r="EP1993" i="6"/>
  <c r="EQ1993" i="6" s="1"/>
  <c r="ER1992" i="6"/>
  <c r="EP1992" i="6"/>
  <c r="EQ1992" i="6" s="1"/>
  <c r="ER1991" i="6"/>
  <c r="EP1991" i="6"/>
  <c r="EQ1991" i="6" s="1"/>
  <c r="ER1990" i="6"/>
  <c r="EP1990" i="6"/>
  <c r="EQ1990" i="6" s="1"/>
  <c r="ER1989" i="6"/>
  <c r="EP1989" i="6"/>
  <c r="EQ1989" i="6" s="1"/>
  <c r="ER1988" i="6"/>
  <c r="EP1988" i="6"/>
  <c r="EQ1988" i="6" s="1"/>
  <c r="ER1987" i="6"/>
  <c r="EP1987" i="6"/>
  <c r="EQ1987" i="6" s="1"/>
  <c r="ER1986" i="6"/>
  <c r="EP1986" i="6"/>
  <c r="EQ1986" i="6" s="1"/>
  <c r="ER1985" i="6"/>
  <c r="EP1985" i="6"/>
  <c r="EQ1985" i="6" s="1"/>
  <c r="ER1984" i="6"/>
  <c r="EP1984" i="6"/>
  <c r="EQ1984" i="6" s="1"/>
  <c r="ER1983" i="6"/>
  <c r="EP1983" i="6"/>
  <c r="EQ1983" i="6" s="1"/>
  <c r="ER1982" i="6"/>
  <c r="EP1982" i="6"/>
  <c r="EQ1982" i="6" s="1"/>
  <c r="ER1981" i="6"/>
  <c r="EP1981" i="6"/>
  <c r="EQ1981" i="6" s="1"/>
  <c r="ER1980" i="6"/>
  <c r="EP1980" i="6"/>
  <c r="EQ1980" i="6" s="1"/>
  <c r="ER1979" i="6"/>
  <c r="EP1979" i="6"/>
  <c r="EQ1979" i="6" s="1"/>
  <c r="ER1978" i="6"/>
  <c r="EP1978" i="6"/>
  <c r="EQ1978" i="6" s="1"/>
  <c r="ER1977" i="6"/>
  <c r="EP1977" i="6"/>
  <c r="EQ1977" i="6" s="1"/>
  <c r="ER1976" i="6"/>
  <c r="EP1976" i="6"/>
  <c r="EQ1976" i="6" s="1"/>
  <c r="ER1975" i="6"/>
  <c r="EP1975" i="6"/>
  <c r="EQ1975" i="6" s="1"/>
  <c r="ER1974" i="6"/>
  <c r="EP1974" i="6"/>
  <c r="EQ1974" i="6" s="1"/>
  <c r="ER1973" i="6"/>
  <c r="EP1973" i="6"/>
  <c r="EQ1973" i="6" s="1"/>
  <c r="ER1972" i="6"/>
  <c r="EP1972" i="6"/>
  <c r="EQ1972" i="6" s="1"/>
  <c r="ER1971" i="6"/>
  <c r="EP1971" i="6"/>
  <c r="EQ1971" i="6" s="1"/>
  <c r="ER1970" i="6"/>
  <c r="EP1970" i="6"/>
  <c r="EQ1970" i="6" s="1"/>
  <c r="ER1969" i="6"/>
  <c r="EP1969" i="6"/>
  <c r="EQ1969" i="6" s="1"/>
  <c r="ER1968" i="6"/>
  <c r="EP1968" i="6"/>
  <c r="EQ1968" i="6" s="1"/>
  <c r="ER1967" i="6"/>
  <c r="EP1967" i="6"/>
  <c r="EQ1967" i="6" s="1"/>
  <c r="ER1966" i="6"/>
  <c r="EP1966" i="6"/>
  <c r="EQ1966" i="6" s="1"/>
  <c r="ER1965" i="6"/>
  <c r="EP1965" i="6"/>
  <c r="EQ1965" i="6" s="1"/>
  <c r="ER1964" i="6"/>
  <c r="EP1964" i="6"/>
  <c r="EQ1964" i="6" s="1"/>
  <c r="ER1963" i="6"/>
  <c r="EP1963" i="6"/>
  <c r="EQ1963" i="6" s="1"/>
  <c r="ER1962" i="6"/>
  <c r="EP1962" i="6"/>
  <c r="EQ1962" i="6" s="1"/>
  <c r="ER1961" i="6"/>
  <c r="EP1961" i="6"/>
  <c r="EQ1961" i="6" s="1"/>
  <c r="ER1960" i="6"/>
  <c r="EP1960" i="6"/>
  <c r="EQ1960" i="6" s="1"/>
  <c r="ER1959" i="6"/>
  <c r="EP1959" i="6"/>
  <c r="EQ1959" i="6" s="1"/>
  <c r="ER1958" i="6"/>
  <c r="EP1958" i="6"/>
  <c r="EQ1958" i="6" s="1"/>
  <c r="ER1957" i="6"/>
  <c r="EP1957" i="6"/>
  <c r="EQ1957" i="6" s="1"/>
  <c r="ER1956" i="6"/>
  <c r="EP1956" i="6"/>
  <c r="EQ1956" i="6" s="1"/>
  <c r="ER1955" i="6"/>
  <c r="EP1955" i="6"/>
  <c r="EQ1955" i="6" s="1"/>
  <c r="ER1954" i="6"/>
  <c r="EP1954" i="6"/>
  <c r="EQ1954" i="6" s="1"/>
  <c r="ER1953" i="6"/>
  <c r="EP1953" i="6"/>
  <c r="EQ1953" i="6" s="1"/>
  <c r="ER1952" i="6"/>
  <c r="EP1952" i="6"/>
  <c r="EQ1952" i="6" s="1"/>
  <c r="ER1951" i="6"/>
  <c r="EP1951" i="6"/>
  <c r="EQ1951" i="6" s="1"/>
  <c r="ER1950" i="6"/>
  <c r="EP1950" i="6"/>
  <c r="EQ1950" i="6" s="1"/>
  <c r="ER1949" i="6"/>
  <c r="EP1949" i="6"/>
  <c r="EQ1949" i="6" s="1"/>
  <c r="ER1948" i="6"/>
  <c r="EP1948" i="6"/>
  <c r="EQ1948" i="6" s="1"/>
  <c r="ER1947" i="6"/>
  <c r="EP1947" i="6"/>
  <c r="EQ1947" i="6" s="1"/>
  <c r="ER1946" i="6"/>
  <c r="EP1946" i="6"/>
  <c r="EQ1946" i="6" s="1"/>
  <c r="ER1945" i="6"/>
  <c r="EP1945" i="6"/>
  <c r="EQ1945" i="6" s="1"/>
  <c r="ER1944" i="6"/>
  <c r="EP1944" i="6"/>
  <c r="EQ1944" i="6" s="1"/>
  <c r="ER1943" i="6"/>
  <c r="EP1943" i="6"/>
  <c r="EQ1943" i="6" s="1"/>
  <c r="ER1942" i="6"/>
  <c r="EP1942" i="6"/>
  <c r="EQ1942" i="6" s="1"/>
  <c r="ER1941" i="6"/>
  <c r="EP1941" i="6"/>
  <c r="EQ1941" i="6" s="1"/>
  <c r="ER1940" i="6"/>
  <c r="EP1940" i="6"/>
  <c r="EQ1940" i="6" s="1"/>
  <c r="ER1939" i="6"/>
  <c r="EP1939" i="6"/>
  <c r="EQ1939" i="6" s="1"/>
  <c r="ER1938" i="6"/>
  <c r="EP1938" i="6"/>
  <c r="EQ1938" i="6" s="1"/>
  <c r="ER1937" i="6"/>
  <c r="EP1937" i="6"/>
  <c r="EQ1937" i="6" s="1"/>
  <c r="ER1936" i="6"/>
  <c r="EP1936" i="6"/>
  <c r="EQ1936" i="6" s="1"/>
  <c r="ER1935" i="6"/>
  <c r="EP1935" i="6"/>
  <c r="EQ1935" i="6" s="1"/>
  <c r="ER1934" i="6"/>
  <c r="EP1934" i="6"/>
  <c r="EQ1934" i="6" s="1"/>
  <c r="ER1933" i="6"/>
  <c r="EP1933" i="6"/>
  <c r="EQ1933" i="6" s="1"/>
  <c r="ER1932" i="6"/>
  <c r="EP1932" i="6"/>
  <c r="EQ1932" i="6" s="1"/>
  <c r="ER1931" i="6"/>
  <c r="EP1931" i="6"/>
  <c r="EQ1931" i="6" s="1"/>
  <c r="ER1930" i="6"/>
  <c r="EP1930" i="6"/>
  <c r="EQ1930" i="6" s="1"/>
  <c r="ER1929" i="6"/>
  <c r="EP1929" i="6"/>
  <c r="EQ1929" i="6" s="1"/>
  <c r="ER1928" i="6"/>
  <c r="EP1928" i="6"/>
  <c r="EQ1928" i="6" s="1"/>
  <c r="ER1927" i="6"/>
  <c r="EP1927" i="6"/>
  <c r="EQ1927" i="6" s="1"/>
  <c r="ER1926" i="6"/>
  <c r="EP1926" i="6"/>
  <c r="EQ1926" i="6" s="1"/>
  <c r="ER1925" i="6"/>
  <c r="EP1925" i="6"/>
  <c r="EQ1925" i="6" s="1"/>
  <c r="ER1924" i="6"/>
  <c r="EP1924" i="6"/>
  <c r="EQ1924" i="6" s="1"/>
  <c r="ER1923" i="6"/>
  <c r="EP1923" i="6"/>
  <c r="EQ1923" i="6" s="1"/>
  <c r="ER1922" i="6"/>
  <c r="EP1922" i="6"/>
  <c r="EQ1922" i="6" s="1"/>
  <c r="ER1921" i="6"/>
  <c r="EP1921" i="6"/>
  <c r="EQ1921" i="6" s="1"/>
  <c r="ER1920" i="6"/>
  <c r="EP1920" i="6"/>
  <c r="EQ1920" i="6" s="1"/>
  <c r="ER1919" i="6"/>
  <c r="EP1919" i="6"/>
  <c r="EQ1919" i="6" s="1"/>
  <c r="ER1918" i="6"/>
  <c r="EP1918" i="6"/>
  <c r="EQ1918" i="6" s="1"/>
  <c r="ER1917" i="6"/>
  <c r="EP1917" i="6"/>
  <c r="EQ1917" i="6" s="1"/>
  <c r="ER1916" i="6"/>
  <c r="EP1916" i="6"/>
  <c r="EQ1916" i="6" s="1"/>
  <c r="ER1915" i="6"/>
  <c r="EP1915" i="6"/>
  <c r="EQ1915" i="6" s="1"/>
  <c r="ER1914" i="6"/>
  <c r="EP1914" i="6"/>
  <c r="EQ1914" i="6" s="1"/>
  <c r="ER1913" i="6"/>
  <c r="EP1913" i="6"/>
  <c r="EQ1913" i="6" s="1"/>
  <c r="ER1912" i="6"/>
  <c r="EP1912" i="6"/>
  <c r="EQ1912" i="6" s="1"/>
  <c r="ER1911" i="6"/>
  <c r="EP1911" i="6"/>
  <c r="EQ1911" i="6" s="1"/>
  <c r="ER1910" i="6"/>
  <c r="EP1910" i="6"/>
  <c r="EQ1910" i="6" s="1"/>
  <c r="ER1909" i="6"/>
  <c r="EP1909" i="6"/>
  <c r="EQ1909" i="6" s="1"/>
  <c r="ER1908" i="6"/>
  <c r="EP1908" i="6"/>
  <c r="EQ1908" i="6" s="1"/>
  <c r="ER1907" i="6"/>
  <c r="EP1907" i="6"/>
  <c r="EQ1907" i="6" s="1"/>
  <c r="ER1906" i="6"/>
  <c r="EP1906" i="6"/>
  <c r="EQ1906" i="6" s="1"/>
  <c r="ER1905" i="6"/>
  <c r="EP1905" i="6"/>
  <c r="EQ1905" i="6" s="1"/>
  <c r="ER1904" i="6"/>
  <c r="EP1904" i="6"/>
  <c r="EQ1904" i="6" s="1"/>
  <c r="ER1903" i="6"/>
  <c r="EP1903" i="6"/>
  <c r="EQ1903" i="6" s="1"/>
  <c r="ER1902" i="6"/>
  <c r="EP1902" i="6"/>
  <c r="EQ1902" i="6" s="1"/>
  <c r="ER1901" i="6"/>
  <c r="EP1901" i="6"/>
  <c r="EQ1901" i="6" s="1"/>
  <c r="ER1900" i="6"/>
  <c r="EP1900" i="6"/>
  <c r="EQ1900" i="6" s="1"/>
  <c r="ER1899" i="6"/>
  <c r="EP1899" i="6"/>
  <c r="EQ1899" i="6" s="1"/>
  <c r="ER1898" i="6"/>
  <c r="EP1898" i="6"/>
  <c r="EQ1898" i="6" s="1"/>
  <c r="ER1897" i="6"/>
  <c r="EP1897" i="6"/>
  <c r="EQ1897" i="6" s="1"/>
  <c r="ER1896" i="6"/>
  <c r="EP1896" i="6"/>
  <c r="EQ1896" i="6" s="1"/>
  <c r="ER1895" i="6"/>
  <c r="EP1895" i="6"/>
  <c r="EQ1895" i="6" s="1"/>
  <c r="ER1894" i="6"/>
  <c r="EP1894" i="6"/>
  <c r="EQ1894" i="6" s="1"/>
  <c r="ER1893" i="6"/>
  <c r="EP1893" i="6"/>
  <c r="EQ1893" i="6" s="1"/>
  <c r="ER1892" i="6"/>
  <c r="EP1892" i="6"/>
  <c r="EQ1892" i="6" s="1"/>
  <c r="ER1891" i="6"/>
  <c r="EP1891" i="6"/>
  <c r="EQ1891" i="6" s="1"/>
  <c r="ER1890" i="6"/>
  <c r="EP1890" i="6"/>
  <c r="EQ1890" i="6" s="1"/>
  <c r="ER1889" i="6"/>
  <c r="EP1889" i="6"/>
  <c r="EQ1889" i="6" s="1"/>
  <c r="ER1888" i="6"/>
  <c r="EP1888" i="6"/>
  <c r="EQ1888" i="6" s="1"/>
  <c r="ER1887" i="6"/>
  <c r="EP1887" i="6"/>
  <c r="EQ1887" i="6" s="1"/>
  <c r="ER1886" i="6"/>
  <c r="EP1886" i="6"/>
  <c r="EQ1886" i="6" s="1"/>
  <c r="ER1885" i="6"/>
  <c r="EP1885" i="6"/>
  <c r="EQ1885" i="6" s="1"/>
  <c r="ER1884" i="6"/>
  <c r="EP1884" i="6"/>
  <c r="EQ1884" i="6" s="1"/>
  <c r="ER1883" i="6"/>
  <c r="EP1883" i="6"/>
  <c r="EQ1883" i="6" s="1"/>
  <c r="ER1882" i="6"/>
  <c r="EP1882" i="6"/>
  <c r="EQ1882" i="6" s="1"/>
  <c r="ER1881" i="6"/>
  <c r="EP1881" i="6"/>
  <c r="EQ1881" i="6" s="1"/>
  <c r="ER1880" i="6"/>
  <c r="EP1880" i="6"/>
  <c r="EQ1880" i="6" s="1"/>
  <c r="ER1879" i="6"/>
  <c r="EP1879" i="6"/>
  <c r="EQ1879" i="6" s="1"/>
  <c r="ER1878" i="6"/>
  <c r="EP1878" i="6"/>
  <c r="EQ1878" i="6" s="1"/>
  <c r="ER1877" i="6"/>
  <c r="EP1877" i="6"/>
  <c r="EQ1877" i="6" s="1"/>
  <c r="ER1876" i="6"/>
  <c r="EP1876" i="6"/>
  <c r="EQ1876" i="6" s="1"/>
  <c r="ER1875" i="6"/>
  <c r="EP1875" i="6"/>
  <c r="EQ1875" i="6" s="1"/>
  <c r="ER1874" i="6"/>
  <c r="EP1874" i="6"/>
  <c r="EQ1874" i="6" s="1"/>
  <c r="ER1873" i="6"/>
  <c r="EP1873" i="6"/>
  <c r="EQ1873" i="6" s="1"/>
  <c r="ER1872" i="6"/>
  <c r="EP1872" i="6"/>
  <c r="EQ1872" i="6" s="1"/>
  <c r="ER1871" i="6"/>
  <c r="EP1871" i="6"/>
  <c r="EQ1871" i="6" s="1"/>
  <c r="ER1870" i="6"/>
  <c r="EP1870" i="6"/>
  <c r="EQ1870" i="6" s="1"/>
  <c r="ER1869" i="6"/>
  <c r="EP1869" i="6"/>
  <c r="EQ1869" i="6" s="1"/>
  <c r="ER1868" i="6"/>
  <c r="EP1868" i="6"/>
  <c r="EQ1868" i="6" s="1"/>
  <c r="ER1867" i="6"/>
  <c r="EP1867" i="6"/>
  <c r="EQ1867" i="6" s="1"/>
  <c r="ER1866" i="6"/>
  <c r="EP1866" i="6"/>
  <c r="EQ1866" i="6" s="1"/>
  <c r="ER1865" i="6"/>
  <c r="EP1865" i="6"/>
  <c r="EQ1865" i="6" s="1"/>
  <c r="ER1864" i="6"/>
  <c r="EP1864" i="6"/>
  <c r="EQ1864" i="6" s="1"/>
  <c r="ER1863" i="6"/>
  <c r="EP1863" i="6"/>
  <c r="EQ1863" i="6" s="1"/>
  <c r="ER1862" i="6"/>
  <c r="EP1862" i="6"/>
  <c r="EQ1862" i="6" s="1"/>
  <c r="ER1861" i="6"/>
  <c r="EP1861" i="6"/>
  <c r="EQ1861" i="6" s="1"/>
  <c r="ER1860" i="6"/>
  <c r="EP1860" i="6"/>
  <c r="EQ1860" i="6" s="1"/>
  <c r="ER1859" i="6"/>
  <c r="EP1859" i="6"/>
  <c r="EQ1859" i="6" s="1"/>
  <c r="ER1858" i="6"/>
  <c r="EP1858" i="6"/>
  <c r="EQ1858" i="6" s="1"/>
  <c r="ER1857" i="6"/>
  <c r="EP1857" i="6"/>
  <c r="EQ1857" i="6" s="1"/>
  <c r="ER1856" i="6"/>
  <c r="EP1856" i="6"/>
  <c r="EQ1856" i="6" s="1"/>
  <c r="ER1855" i="6"/>
  <c r="EP1855" i="6"/>
  <c r="EQ1855" i="6" s="1"/>
  <c r="ER1854" i="6"/>
  <c r="EP1854" i="6"/>
  <c r="EQ1854" i="6" s="1"/>
  <c r="ER1853" i="6"/>
  <c r="EP1853" i="6"/>
  <c r="EQ1853" i="6" s="1"/>
  <c r="ER1852" i="6"/>
  <c r="EP1852" i="6"/>
  <c r="EQ1852" i="6" s="1"/>
  <c r="ER1851" i="6"/>
  <c r="EP1851" i="6"/>
  <c r="EQ1851" i="6" s="1"/>
  <c r="ER1850" i="6"/>
  <c r="EP1850" i="6"/>
  <c r="EQ1850" i="6" s="1"/>
  <c r="ER1849" i="6"/>
  <c r="EP1849" i="6"/>
  <c r="EQ1849" i="6" s="1"/>
  <c r="ER1848" i="6"/>
  <c r="EP1848" i="6"/>
  <c r="EQ1848" i="6" s="1"/>
  <c r="ER1847" i="6"/>
  <c r="EP1847" i="6"/>
  <c r="EQ1847" i="6" s="1"/>
  <c r="ER1846" i="6"/>
  <c r="EP1846" i="6"/>
  <c r="EQ1846" i="6" s="1"/>
  <c r="ER1845" i="6"/>
  <c r="EP1845" i="6"/>
  <c r="EQ1845" i="6" s="1"/>
  <c r="ER1844" i="6"/>
  <c r="EP1844" i="6"/>
  <c r="EQ1844" i="6" s="1"/>
  <c r="ER1843" i="6"/>
  <c r="EP1843" i="6"/>
  <c r="EQ1843" i="6" s="1"/>
  <c r="ER1842" i="6"/>
  <c r="EP1842" i="6"/>
  <c r="EQ1842" i="6" s="1"/>
  <c r="ER1841" i="6"/>
  <c r="EP1841" i="6"/>
  <c r="EQ1841" i="6" s="1"/>
  <c r="ER1840" i="6"/>
  <c r="EP1840" i="6"/>
  <c r="EQ1840" i="6" s="1"/>
  <c r="ER1839" i="6"/>
  <c r="EP1839" i="6"/>
  <c r="EQ1839" i="6" s="1"/>
  <c r="ER1838" i="6"/>
  <c r="EP1838" i="6"/>
  <c r="EQ1838" i="6" s="1"/>
  <c r="ER1837" i="6"/>
  <c r="EP1837" i="6"/>
  <c r="EQ1837" i="6" s="1"/>
  <c r="ER1836" i="6"/>
  <c r="EP1836" i="6"/>
  <c r="EQ1836" i="6" s="1"/>
  <c r="ER1835" i="6"/>
  <c r="EP1835" i="6"/>
  <c r="EQ1835" i="6" s="1"/>
  <c r="ER1834" i="6"/>
  <c r="EP1834" i="6"/>
  <c r="EQ1834" i="6" s="1"/>
  <c r="ER1833" i="6"/>
  <c r="EP1833" i="6"/>
  <c r="EQ1833" i="6" s="1"/>
  <c r="ER1832" i="6"/>
  <c r="EP1832" i="6"/>
  <c r="EQ1832" i="6" s="1"/>
  <c r="ER1831" i="6"/>
  <c r="EP1831" i="6"/>
  <c r="EQ1831" i="6" s="1"/>
  <c r="ER1830" i="6"/>
  <c r="EP1830" i="6"/>
  <c r="EQ1830" i="6" s="1"/>
  <c r="ER1829" i="6"/>
  <c r="EP1829" i="6"/>
  <c r="EQ1829" i="6" s="1"/>
  <c r="ER1828" i="6"/>
  <c r="EP1828" i="6"/>
  <c r="EQ1828" i="6" s="1"/>
  <c r="ER1827" i="6"/>
  <c r="EP1827" i="6"/>
  <c r="EQ1827" i="6" s="1"/>
  <c r="ER1826" i="6"/>
  <c r="EP1826" i="6"/>
  <c r="EQ1826" i="6" s="1"/>
  <c r="ER1825" i="6"/>
  <c r="EP1825" i="6"/>
  <c r="EQ1825" i="6" s="1"/>
  <c r="ER1824" i="6"/>
  <c r="EP1824" i="6"/>
  <c r="EQ1824" i="6" s="1"/>
  <c r="ER1823" i="6"/>
  <c r="EP1823" i="6"/>
  <c r="EQ1823" i="6" s="1"/>
  <c r="ER1822" i="6"/>
  <c r="EP1822" i="6"/>
  <c r="EQ1822" i="6" s="1"/>
  <c r="ER1821" i="6"/>
  <c r="EP1821" i="6"/>
  <c r="EQ1821" i="6" s="1"/>
  <c r="ER1820" i="6"/>
  <c r="EP1820" i="6"/>
  <c r="EQ1820" i="6" s="1"/>
  <c r="ER1819" i="6"/>
  <c r="EP1819" i="6"/>
  <c r="EQ1819" i="6" s="1"/>
  <c r="ER1818" i="6"/>
  <c r="EP1818" i="6"/>
  <c r="EQ1818" i="6" s="1"/>
  <c r="ER1817" i="6"/>
  <c r="EP1817" i="6"/>
  <c r="EQ1817" i="6" s="1"/>
  <c r="ER1816" i="6"/>
  <c r="EP1816" i="6"/>
  <c r="EQ1816" i="6" s="1"/>
  <c r="ER1815" i="6"/>
  <c r="EP1815" i="6"/>
  <c r="EQ1815" i="6" s="1"/>
  <c r="ER1814" i="6"/>
  <c r="EP1814" i="6"/>
  <c r="EQ1814" i="6" s="1"/>
  <c r="ER1813" i="6"/>
  <c r="EP1813" i="6"/>
  <c r="EQ1813" i="6" s="1"/>
  <c r="ER1812" i="6"/>
  <c r="EP1812" i="6"/>
  <c r="EQ1812" i="6" s="1"/>
  <c r="ER1811" i="6"/>
  <c r="EP1811" i="6"/>
  <c r="EQ1811" i="6" s="1"/>
  <c r="ER1810" i="6"/>
  <c r="EP1810" i="6"/>
  <c r="EQ1810" i="6" s="1"/>
  <c r="ER1809" i="6"/>
  <c r="EP1809" i="6"/>
  <c r="EQ1809" i="6" s="1"/>
  <c r="ER1808" i="6"/>
  <c r="EP1808" i="6"/>
  <c r="EQ1808" i="6" s="1"/>
  <c r="ER1807" i="6"/>
  <c r="EP1807" i="6"/>
  <c r="EQ1807" i="6" s="1"/>
  <c r="ER1806" i="6"/>
  <c r="EP1806" i="6"/>
  <c r="EQ1806" i="6" s="1"/>
  <c r="ER1805" i="6"/>
  <c r="EP1805" i="6"/>
  <c r="EQ1805" i="6" s="1"/>
  <c r="ER1804" i="6"/>
  <c r="EP1804" i="6"/>
  <c r="EQ1804" i="6" s="1"/>
  <c r="ER1803" i="6"/>
  <c r="EP1803" i="6"/>
  <c r="EQ1803" i="6" s="1"/>
  <c r="ER1802" i="6"/>
  <c r="EP1802" i="6"/>
  <c r="EQ1802" i="6" s="1"/>
  <c r="ER1801" i="6"/>
  <c r="EP1801" i="6"/>
  <c r="EQ1801" i="6" s="1"/>
  <c r="ER1800" i="6"/>
  <c r="EP1800" i="6"/>
  <c r="EQ1800" i="6" s="1"/>
  <c r="ER1799" i="6"/>
  <c r="EP1799" i="6"/>
  <c r="EQ1799" i="6" s="1"/>
  <c r="ER1798" i="6"/>
  <c r="EP1798" i="6"/>
  <c r="EQ1798" i="6" s="1"/>
  <c r="ER1797" i="6"/>
  <c r="EP1797" i="6"/>
  <c r="EQ1797" i="6" s="1"/>
  <c r="ER1796" i="6"/>
  <c r="EP1796" i="6"/>
  <c r="EQ1796" i="6" s="1"/>
  <c r="ER1795" i="6"/>
  <c r="EP1795" i="6"/>
  <c r="EQ1795" i="6" s="1"/>
  <c r="ER1794" i="6"/>
  <c r="EP1794" i="6"/>
  <c r="EQ1794" i="6" s="1"/>
  <c r="ER1793" i="6"/>
  <c r="EP1793" i="6"/>
  <c r="EQ1793" i="6" s="1"/>
  <c r="ER1792" i="6"/>
  <c r="EP1792" i="6"/>
  <c r="EQ1792" i="6" s="1"/>
  <c r="ER1791" i="6"/>
  <c r="EP1791" i="6"/>
  <c r="EQ1791" i="6" s="1"/>
  <c r="ER1790" i="6"/>
  <c r="EP1790" i="6"/>
  <c r="EQ1790" i="6" s="1"/>
  <c r="ER1789" i="6"/>
  <c r="EP1789" i="6"/>
  <c r="EQ1789" i="6" s="1"/>
  <c r="ER1788" i="6"/>
  <c r="EP1788" i="6"/>
  <c r="EQ1788" i="6" s="1"/>
  <c r="ER1787" i="6"/>
  <c r="EP1787" i="6"/>
  <c r="EQ1787" i="6" s="1"/>
  <c r="ER1786" i="6"/>
  <c r="EP1786" i="6"/>
  <c r="EQ1786" i="6" s="1"/>
  <c r="ER1785" i="6"/>
  <c r="EP1785" i="6"/>
  <c r="EQ1785" i="6" s="1"/>
  <c r="ER1784" i="6"/>
  <c r="EP1784" i="6"/>
  <c r="EQ1784" i="6" s="1"/>
  <c r="ER1783" i="6"/>
  <c r="EP1783" i="6"/>
  <c r="EQ1783" i="6" s="1"/>
  <c r="ER1782" i="6"/>
  <c r="EP1782" i="6"/>
  <c r="EQ1782" i="6" s="1"/>
  <c r="ER1781" i="6"/>
  <c r="EP1781" i="6"/>
  <c r="EQ1781" i="6" s="1"/>
  <c r="ER1780" i="6"/>
  <c r="EP1780" i="6"/>
  <c r="EQ1780" i="6" s="1"/>
  <c r="ER1779" i="6"/>
  <c r="EP1779" i="6"/>
  <c r="EQ1779" i="6" s="1"/>
  <c r="ER1778" i="6"/>
  <c r="EP1778" i="6"/>
  <c r="EQ1778" i="6" s="1"/>
  <c r="ER1777" i="6"/>
  <c r="EP1777" i="6"/>
  <c r="EQ1777" i="6" s="1"/>
  <c r="ER1776" i="6"/>
  <c r="EP1776" i="6"/>
  <c r="EQ1776" i="6" s="1"/>
  <c r="ER1775" i="6"/>
  <c r="EP1775" i="6"/>
  <c r="EQ1775" i="6" s="1"/>
  <c r="ER1774" i="6"/>
  <c r="EP1774" i="6"/>
  <c r="EQ1774" i="6" s="1"/>
  <c r="ER1773" i="6"/>
  <c r="EP1773" i="6"/>
  <c r="EQ1773" i="6" s="1"/>
  <c r="ER1772" i="6"/>
  <c r="EP1772" i="6"/>
  <c r="EQ1772" i="6" s="1"/>
  <c r="ER1771" i="6"/>
  <c r="EP1771" i="6"/>
  <c r="EQ1771" i="6" s="1"/>
  <c r="ER1770" i="6"/>
  <c r="EP1770" i="6"/>
  <c r="EQ1770" i="6" s="1"/>
  <c r="ER1769" i="6"/>
  <c r="EP1769" i="6"/>
  <c r="EQ1769" i="6" s="1"/>
  <c r="ER1768" i="6"/>
  <c r="EP1768" i="6"/>
  <c r="EQ1768" i="6" s="1"/>
  <c r="ER1767" i="6"/>
  <c r="EP1767" i="6"/>
  <c r="EQ1767" i="6" s="1"/>
  <c r="ER1766" i="6"/>
  <c r="EP1766" i="6"/>
  <c r="EQ1766" i="6" s="1"/>
  <c r="ER1765" i="6"/>
  <c r="EP1765" i="6"/>
  <c r="EQ1765" i="6" s="1"/>
  <c r="ER1764" i="6"/>
  <c r="EP1764" i="6"/>
  <c r="EQ1764" i="6" s="1"/>
  <c r="ER1763" i="6"/>
  <c r="EP1763" i="6"/>
  <c r="EQ1763" i="6" s="1"/>
  <c r="ER1762" i="6"/>
  <c r="EP1762" i="6"/>
  <c r="EQ1762" i="6" s="1"/>
  <c r="ER1761" i="6"/>
  <c r="EP1761" i="6"/>
  <c r="EQ1761" i="6" s="1"/>
  <c r="ER1760" i="6"/>
  <c r="EP1760" i="6"/>
  <c r="EQ1760" i="6" s="1"/>
  <c r="ER1759" i="6"/>
  <c r="EP1759" i="6"/>
  <c r="EQ1759" i="6" s="1"/>
  <c r="ER1758" i="6"/>
  <c r="EP1758" i="6"/>
  <c r="EQ1758" i="6" s="1"/>
  <c r="ER1757" i="6"/>
  <c r="EP1757" i="6"/>
  <c r="EQ1757" i="6" s="1"/>
  <c r="ER1756" i="6"/>
  <c r="EP1756" i="6"/>
  <c r="EQ1756" i="6" s="1"/>
  <c r="ER1755" i="6"/>
  <c r="EP1755" i="6"/>
  <c r="EQ1755" i="6" s="1"/>
  <c r="ER1754" i="6"/>
  <c r="EP1754" i="6"/>
  <c r="EQ1754" i="6" s="1"/>
  <c r="ER1753" i="6"/>
  <c r="EP1753" i="6"/>
  <c r="EQ1753" i="6" s="1"/>
  <c r="ER1752" i="6"/>
  <c r="EP1752" i="6"/>
  <c r="EQ1752" i="6" s="1"/>
  <c r="ER1751" i="6"/>
  <c r="EP1751" i="6"/>
  <c r="EQ1751" i="6" s="1"/>
  <c r="ER1750" i="6"/>
  <c r="EP1750" i="6"/>
  <c r="EQ1750" i="6" s="1"/>
  <c r="ER1749" i="6"/>
  <c r="EP1749" i="6"/>
  <c r="EQ1749" i="6" s="1"/>
  <c r="ER1748" i="6"/>
  <c r="EP1748" i="6"/>
  <c r="EQ1748" i="6" s="1"/>
  <c r="ER1747" i="6"/>
  <c r="EP1747" i="6"/>
  <c r="EQ1747" i="6" s="1"/>
  <c r="ER1746" i="6"/>
  <c r="EP1746" i="6"/>
  <c r="EQ1746" i="6" s="1"/>
  <c r="ER1745" i="6"/>
  <c r="EP1745" i="6"/>
  <c r="EQ1745" i="6" s="1"/>
  <c r="ER1744" i="6"/>
  <c r="EP1744" i="6"/>
  <c r="EQ1744" i="6" s="1"/>
  <c r="ER1743" i="6"/>
  <c r="EP1743" i="6"/>
  <c r="EQ1743" i="6" s="1"/>
  <c r="ER1742" i="6"/>
  <c r="EP1742" i="6"/>
  <c r="EQ1742" i="6" s="1"/>
  <c r="ER1741" i="6"/>
  <c r="EP1741" i="6"/>
  <c r="EQ1741" i="6" s="1"/>
  <c r="ER1740" i="6"/>
  <c r="EP1740" i="6"/>
  <c r="EQ1740" i="6" s="1"/>
  <c r="ER1739" i="6"/>
  <c r="EP1739" i="6"/>
  <c r="EQ1739" i="6" s="1"/>
  <c r="ER1738" i="6"/>
  <c r="EP1738" i="6"/>
  <c r="EQ1738" i="6" s="1"/>
  <c r="ER1737" i="6"/>
  <c r="EP1737" i="6"/>
  <c r="EQ1737" i="6" s="1"/>
  <c r="ER1736" i="6"/>
  <c r="EP1736" i="6"/>
  <c r="EQ1736" i="6" s="1"/>
  <c r="ER1735" i="6"/>
  <c r="EP1735" i="6"/>
  <c r="EQ1735" i="6" s="1"/>
  <c r="ER1734" i="6"/>
  <c r="EP1734" i="6"/>
  <c r="EQ1734" i="6" s="1"/>
  <c r="ER1733" i="6"/>
  <c r="EP1733" i="6"/>
  <c r="EQ1733" i="6" s="1"/>
  <c r="ER1732" i="6"/>
  <c r="EP1732" i="6"/>
  <c r="EQ1732" i="6" s="1"/>
  <c r="ER1731" i="6"/>
  <c r="EP1731" i="6"/>
  <c r="EQ1731" i="6" s="1"/>
  <c r="ER1730" i="6"/>
  <c r="EP1730" i="6"/>
  <c r="EQ1730" i="6" s="1"/>
  <c r="ER1729" i="6"/>
  <c r="EP1729" i="6"/>
  <c r="EQ1729" i="6" s="1"/>
  <c r="ER1728" i="6"/>
  <c r="EP1728" i="6"/>
  <c r="EQ1728" i="6" s="1"/>
  <c r="ER1727" i="6"/>
  <c r="EP1727" i="6"/>
  <c r="EQ1727" i="6" s="1"/>
  <c r="ER1726" i="6"/>
  <c r="EP1726" i="6"/>
  <c r="EQ1726" i="6" s="1"/>
  <c r="ER1725" i="6"/>
  <c r="EP1725" i="6"/>
  <c r="EQ1725" i="6" s="1"/>
  <c r="ER1724" i="6"/>
  <c r="EP1724" i="6"/>
  <c r="EQ1724" i="6" s="1"/>
  <c r="ER1723" i="6"/>
  <c r="EP1723" i="6"/>
  <c r="EQ1723" i="6" s="1"/>
  <c r="ER1722" i="6"/>
  <c r="EP1722" i="6"/>
  <c r="EQ1722" i="6" s="1"/>
  <c r="ER1721" i="6"/>
  <c r="EP1721" i="6"/>
  <c r="EQ1721" i="6" s="1"/>
  <c r="ER1720" i="6"/>
  <c r="EP1720" i="6"/>
  <c r="EQ1720" i="6" s="1"/>
  <c r="ER1719" i="6"/>
  <c r="EP1719" i="6"/>
  <c r="EQ1719" i="6" s="1"/>
  <c r="ER1718" i="6"/>
  <c r="EP1718" i="6"/>
  <c r="EQ1718" i="6" s="1"/>
  <c r="ER1717" i="6"/>
  <c r="EP1717" i="6"/>
  <c r="EQ1717" i="6" s="1"/>
  <c r="ER1716" i="6"/>
  <c r="EP1716" i="6"/>
  <c r="EQ1716" i="6" s="1"/>
  <c r="ER1715" i="6"/>
  <c r="EP1715" i="6"/>
  <c r="EQ1715" i="6" s="1"/>
  <c r="ER1714" i="6"/>
  <c r="EP1714" i="6"/>
  <c r="EQ1714" i="6" s="1"/>
  <c r="ER1713" i="6"/>
  <c r="EP1713" i="6"/>
  <c r="EQ1713" i="6" s="1"/>
  <c r="ER1712" i="6"/>
  <c r="EP1712" i="6"/>
  <c r="EQ1712" i="6" s="1"/>
  <c r="ER1711" i="6"/>
  <c r="EP1711" i="6"/>
  <c r="EQ1711" i="6" s="1"/>
  <c r="ER1710" i="6"/>
  <c r="EP1710" i="6"/>
  <c r="EQ1710" i="6" s="1"/>
  <c r="ER1709" i="6"/>
  <c r="EP1709" i="6"/>
  <c r="EQ1709" i="6" s="1"/>
  <c r="ER1708" i="6"/>
  <c r="EP1708" i="6"/>
  <c r="EQ1708" i="6" s="1"/>
  <c r="ER1707" i="6"/>
  <c r="EP1707" i="6"/>
  <c r="EQ1707" i="6" s="1"/>
  <c r="ER1706" i="6"/>
  <c r="EP1706" i="6"/>
  <c r="EQ1706" i="6" s="1"/>
  <c r="ER1705" i="6"/>
  <c r="EP1705" i="6"/>
  <c r="EQ1705" i="6" s="1"/>
  <c r="ER1704" i="6"/>
  <c r="EP1704" i="6"/>
  <c r="EQ1704" i="6" s="1"/>
  <c r="ER1703" i="6"/>
  <c r="EP1703" i="6"/>
  <c r="EQ1703" i="6" s="1"/>
  <c r="ER1702" i="6"/>
  <c r="EP1702" i="6"/>
  <c r="EQ1702" i="6" s="1"/>
  <c r="ER1701" i="6"/>
  <c r="EP1701" i="6"/>
  <c r="EQ1701" i="6" s="1"/>
  <c r="ER1700" i="6"/>
  <c r="EP1700" i="6"/>
  <c r="EQ1700" i="6" s="1"/>
  <c r="ER1699" i="6"/>
  <c r="EP1699" i="6"/>
  <c r="EQ1699" i="6" s="1"/>
  <c r="ER1698" i="6"/>
  <c r="EP1698" i="6"/>
  <c r="EQ1698" i="6" s="1"/>
  <c r="ER1697" i="6"/>
  <c r="EP1697" i="6"/>
  <c r="EQ1697" i="6" s="1"/>
  <c r="ER1696" i="6"/>
  <c r="EP1696" i="6"/>
  <c r="EQ1696" i="6" s="1"/>
  <c r="ER1695" i="6"/>
  <c r="EP1695" i="6"/>
  <c r="EQ1695" i="6" s="1"/>
  <c r="ER1694" i="6"/>
  <c r="EP1694" i="6"/>
  <c r="EQ1694" i="6" s="1"/>
  <c r="ER1693" i="6"/>
  <c r="EP1693" i="6"/>
  <c r="EQ1693" i="6" s="1"/>
  <c r="ER1692" i="6"/>
  <c r="EP1692" i="6"/>
  <c r="EQ1692" i="6" s="1"/>
  <c r="ER1691" i="6"/>
  <c r="EP1691" i="6"/>
  <c r="EQ1691" i="6" s="1"/>
  <c r="ER1690" i="6"/>
  <c r="EP1690" i="6"/>
  <c r="EQ1690" i="6" s="1"/>
  <c r="ER1689" i="6"/>
  <c r="EP1689" i="6"/>
  <c r="EQ1689" i="6" s="1"/>
  <c r="ER1688" i="6"/>
  <c r="EP1688" i="6"/>
  <c r="EQ1688" i="6" s="1"/>
  <c r="ER1687" i="6"/>
  <c r="EP1687" i="6"/>
  <c r="EQ1687" i="6" s="1"/>
  <c r="ER1686" i="6"/>
  <c r="EP1686" i="6"/>
  <c r="EQ1686" i="6" s="1"/>
  <c r="ER1685" i="6"/>
  <c r="EP1685" i="6"/>
  <c r="EQ1685" i="6" s="1"/>
  <c r="ER1684" i="6"/>
  <c r="EP1684" i="6"/>
  <c r="EQ1684" i="6" s="1"/>
  <c r="ER1683" i="6"/>
  <c r="EP1683" i="6"/>
  <c r="EQ1683" i="6" s="1"/>
  <c r="ER1682" i="6"/>
  <c r="EP1682" i="6"/>
  <c r="EQ1682" i="6" s="1"/>
  <c r="ER1681" i="6"/>
  <c r="EP1681" i="6"/>
  <c r="EQ1681" i="6" s="1"/>
  <c r="ER1680" i="6"/>
  <c r="EP1680" i="6"/>
  <c r="EQ1680" i="6" s="1"/>
  <c r="ER1679" i="6"/>
  <c r="EP1679" i="6"/>
  <c r="EQ1679" i="6" s="1"/>
  <c r="ER1678" i="6"/>
  <c r="EP1678" i="6"/>
  <c r="EQ1678" i="6" s="1"/>
  <c r="ER1677" i="6"/>
  <c r="EP1677" i="6"/>
  <c r="EQ1677" i="6" s="1"/>
  <c r="ER1676" i="6"/>
  <c r="EP1676" i="6"/>
  <c r="EQ1676" i="6" s="1"/>
  <c r="ER1675" i="6"/>
  <c r="EP1675" i="6"/>
  <c r="EQ1675" i="6" s="1"/>
  <c r="ER1674" i="6"/>
  <c r="EP1674" i="6"/>
  <c r="EQ1674" i="6" s="1"/>
  <c r="ER1673" i="6"/>
  <c r="EP1673" i="6"/>
  <c r="EQ1673" i="6" s="1"/>
  <c r="ER1672" i="6"/>
  <c r="EP1672" i="6"/>
  <c r="EQ1672" i="6" s="1"/>
  <c r="ER1671" i="6"/>
  <c r="EP1671" i="6"/>
  <c r="EQ1671" i="6" s="1"/>
  <c r="ER1670" i="6"/>
  <c r="EP1670" i="6"/>
  <c r="EQ1670" i="6" s="1"/>
  <c r="ER1669" i="6"/>
  <c r="EP1669" i="6"/>
  <c r="EQ1669" i="6" s="1"/>
  <c r="ER1668" i="6"/>
  <c r="EP1668" i="6"/>
  <c r="EQ1668" i="6" s="1"/>
  <c r="ER1667" i="6"/>
  <c r="EP1667" i="6"/>
  <c r="EQ1667" i="6" s="1"/>
  <c r="ER1666" i="6"/>
  <c r="EP1666" i="6"/>
  <c r="EQ1666" i="6" s="1"/>
  <c r="ER1665" i="6"/>
  <c r="EP1665" i="6"/>
  <c r="EQ1665" i="6" s="1"/>
  <c r="ER1664" i="6"/>
  <c r="EP1664" i="6"/>
  <c r="EQ1664" i="6" s="1"/>
  <c r="ER1663" i="6"/>
  <c r="EP1663" i="6"/>
  <c r="EQ1663" i="6" s="1"/>
  <c r="ER1662" i="6"/>
  <c r="EP1662" i="6"/>
  <c r="EQ1662" i="6" s="1"/>
  <c r="ER1661" i="6"/>
  <c r="EP1661" i="6"/>
  <c r="EQ1661" i="6" s="1"/>
  <c r="ER1660" i="6"/>
  <c r="EP1660" i="6"/>
  <c r="EQ1660" i="6" s="1"/>
  <c r="ER1659" i="6"/>
  <c r="EP1659" i="6"/>
  <c r="EQ1659" i="6" s="1"/>
  <c r="ER1658" i="6"/>
  <c r="EP1658" i="6"/>
  <c r="EQ1658" i="6" s="1"/>
  <c r="ER1657" i="6"/>
  <c r="EP1657" i="6"/>
  <c r="EQ1657" i="6" s="1"/>
  <c r="ER1656" i="6"/>
  <c r="EP1656" i="6"/>
  <c r="EQ1656" i="6" s="1"/>
  <c r="ER1655" i="6"/>
  <c r="EP1655" i="6"/>
  <c r="EQ1655" i="6" s="1"/>
  <c r="ER1654" i="6"/>
  <c r="EP1654" i="6"/>
  <c r="EQ1654" i="6" s="1"/>
  <c r="ER1653" i="6"/>
  <c r="EP1653" i="6"/>
  <c r="EQ1653" i="6" s="1"/>
  <c r="ER1652" i="6"/>
  <c r="EP1652" i="6"/>
  <c r="EQ1652" i="6" s="1"/>
  <c r="ER1651" i="6"/>
  <c r="EP1651" i="6"/>
  <c r="EQ1651" i="6" s="1"/>
  <c r="ER1650" i="6"/>
  <c r="EP1650" i="6"/>
  <c r="EQ1650" i="6" s="1"/>
  <c r="ER1649" i="6"/>
  <c r="EP1649" i="6"/>
  <c r="EQ1649" i="6" s="1"/>
  <c r="ER1648" i="6"/>
  <c r="EP1648" i="6"/>
  <c r="EQ1648" i="6" s="1"/>
  <c r="ER1647" i="6"/>
  <c r="EP1647" i="6"/>
  <c r="EQ1647" i="6" s="1"/>
  <c r="ER1646" i="6"/>
  <c r="EP1646" i="6"/>
  <c r="EQ1646" i="6" s="1"/>
  <c r="ER1645" i="6"/>
  <c r="EP1645" i="6"/>
  <c r="EQ1645" i="6" s="1"/>
  <c r="ER1644" i="6"/>
  <c r="EP1644" i="6"/>
  <c r="EQ1644" i="6" s="1"/>
  <c r="ER1643" i="6"/>
  <c r="EP1643" i="6"/>
  <c r="EQ1643" i="6" s="1"/>
  <c r="ER1642" i="6"/>
  <c r="EP1642" i="6"/>
  <c r="EQ1642" i="6" s="1"/>
  <c r="ER1641" i="6"/>
  <c r="EP1641" i="6"/>
  <c r="EQ1641" i="6" s="1"/>
  <c r="ER1640" i="6"/>
  <c r="EP1640" i="6"/>
  <c r="EQ1640" i="6" s="1"/>
  <c r="ER1639" i="6"/>
  <c r="EP1639" i="6"/>
  <c r="EQ1639" i="6" s="1"/>
  <c r="ER1638" i="6"/>
  <c r="EP1638" i="6"/>
  <c r="EQ1638" i="6" s="1"/>
  <c r="ER1637" i="6"/>
  <c r="EP1637" i="6"/>
  <c r="EQ1637" i="6" s="1"/>
  <c r="ER1636" i="6"/>
  <c r="EP1636" i="6"/>
  <c r="EQ1636" i="6" s="1"/>
  <c r="ER1635" i="6"/>
  <c r="EP1635" i="6"/>
  <c r="EQ1635" i="6" s="1"/>
  <c r="ER1634" i="6"/>
  <c r="EP1634" i="6"/>
  <c r="EQ1634" i="6" s="1"/>
  <c r="ER1633" i="6"/>
  <c r="EP1633" i="6"/>
  <c r="EQ1633" i="6" s="1"/>
  <c r="ER1632" i="6"/>
  <c r="EP1632" i="6"/>
  <c r="EQ1632" i="6" s="1"/>
  <c r="ER1631" i="6"/>
  <c r="EP1631" i="6"/>
  <c r="EQ1631" i="6" s="1"/>
  <c r="ER1630" i="6"/>
  <c r="EP1630" i="6"/>
  <c r="EQ1630" i="6" s="1"/>
  <c r="ER1629" i="6"/>
  <c r="EP1629" i="6"/>
  <c r="EQ1629" i="6" s="1"/>
  <c r="ER1628" i="6"/>
  <c r="EP1628" i="6"/>
  <c r="EQ1628" i="6" s="1"/>
  <c r="ER1627" i="6"/>
  <c r="EP1627" i="6"/>
  <c r="EQ1627" i="6" s="1"/>
  <c r="ER1626" i="6"/>
  <c r="EP1626" i="6"/>
  <c r="EQ1626" i="6" s="1"/>
  <c r="ER1625" i="6"/>
  <c r="EP1625" i="6"/>
  <c r="EQ1625" i="6" s="1"/>
  <c r="ER1624" i="6"/>
  <c r="EP1624" i="6"/>
  <c r="EQ1624" i="6" s="1"/>
  <c r="ER1623" i="6"/>
  <c r="EP1623" i="6"/>
  <c r="EQ1623" i="6" s="1"/>
  <c r="ER1622" i="6"/>
  <c r="EP1622" i="6"/>
  <c r="EQ1622" i="6" s="1"/>
  <c r="ER1621" i="6"/>
  <c r="EP1621" i="6"/>
  <c r="EQ1621" i="6" s="1"/>
  <c r="ER1620" i="6"/>
  <c r="EP1620" i="6"/>
  <c r="EQ1620" i="6" s="1"/>
  <c r="ER1619" i="6"/>
  <c r="EP1619" i="6"/>
  <c r="EQ1619" i="6" s="1"/>
  <c r="ER1618" i="6"/>
  <c r="EP1618" i="6"/>
  <c r="EQ1618" i="6" s="1"/>
  <c r="ER1617" i="6"/>
  <c r="EP1617" i="6"/>
  <c r="EQ1617" i="6" s="1"/>
  <c r="ER1616" i="6"/>
  <c r="EP1616" i="6"/>
  <c r="EQ1616" i="6" s="1"/>
  <c r="ER1615" i="6"/>
  <c r="EP1615" i="6"/>
  <c r="EQ1615" i="6" s="1"/>
  <c r="ER1614" i="6"/>
  <c r="EP1614" i="6"/>
  <c r="EQ1614" i="6" s="1"/>
  <c r="ER1613" i="6"/>
  <c r="EP1613" i="6"/>
  <c r="EQ1613" i="6" s="1"/>
  <c r="ER1612" i="6"/>
  <c r="EP1612" i="6"/>
  <c r="EQ1612" i="6" s="1"/>
  <c r="ER1611" i="6"/>
  <c r="EP1611" i="6"/>
  <c r="EQ1611" i="6" s="1"/>
  <c r="ER1610" i="6"/>
  <c r="EP1610" i="6"/>
  <c r="EQ1610" i="6" s="1"/>
  <c r="ER1609" i="6"/>
  <c r="EP1609" i="6"/>
  <c r="EQ1609" i="6" s="1"/>
  <c r="ER1608" i="6"/>
  <c r="EP1608" i="6"/>
  <c r="EQ1608" i="6" s="1"/>
  <c r="ER1607" i="6"/>
  <c r="EP1607" i="6"/>
  <c r="EQ1607" i="6" s="1"/>
  <c r="ER1606" i="6"/>
  <c r="EP1606" i="6"/>
  <c r="EQ1606" i="6" s="1"/>
  <c r="ER1605" i="6"/>
  <c r="EP1605" i="6"/>
  <c r="EQ1605" i="6" s="1"/>
  <c r="ER1604" i="6"/>
  <c r="EP1604" i="6"/>
  <c r="EQ1604" i="6" s="1"/>
  <c r="ER1603" i="6"/>
  <c r="EP1603" i="6"/>
  <c r="EQ1603" i="6" s="1"/>
  <c r="ER1602" i="6"/>
  <c r="EP1602" i="6"/>
  <c r="EQ1602" i="6" s="1"/>
  <c r="ER1601" i="6"/>
  <c r="EP1601" i="6"/>
  <c r="EQ1601" i="6" s="1"/>
  <c r="ER1600" i="6"/>
  <c r="EP1600" i="6"/>
  <c r="EQ1600" i="6" s="1"/>
  <c r="ER1599" i="6"/>
  <c r="EP1599" i="6"/>
  <c r="EQ1599" i="6" s="1"/>
  <c r="ER1598" i="6"/>
  <c r="EP1598" i="6"/>
  <c r="EQ1598" i="6" s="1"/>
  <c r="ER1597" i="6"/>
  <c r="EP1597" i="6"/>
  <c r="EQ1597" i="6" s="1"/>
  <c r="ER1596" i="6"/>
  <c r="EP1596" i="6"/>
  <c r="EQ1596" i="6" s="1"/>
  <c r="ER1595" i="6"/>
  <c r="EP1595" i="6"/>
  <c r="EQ1595" i="6" s="1"/>
  <c r="ER1594" i="6"/>
  <c r="EP1594" i="6"/>
  <c r="EQ1594" i="6" s="1"/>
  <c r="ER1593" i="6"/>
  <c r="EP1593" i="6"/>
  <c r="EQ1593" i="6" s="1"/>
  <c r="ER1592" i="6"/>
  <c r="EP1592" i="6"/>
  <c r="EQ1592" i="6" s="1"/>
  <c r="ER1591" i="6"/>
  <c r="EP1591" i="6"/>
  <c r="EQ1591" i="6" s="1"/>
  <c r="ER1590" i="6"/>
  <c r="EP1590" i="6"/>
  <c r="EQ1590" i="6" s="1"/>
  <c r="ER1589" i="6"/>
  <c r="EP1589" i="6"/>
  <c r="EQ1589" i="6" s="1"/>
  <c r="ER1588" i="6"/>
  <c r="EP1588" i="6"/>
  <c r="EQ1588" i="6" s="1"/>
  <c r="ER1587" i="6"/>
  <c r="EP1587" i="6"/>
  <c r="EQ1587" i="6" s="1"/>
  <c r="ER1586" i="6"/>
  <c r="EP1586" i="6"/>
  <c r="EQ1586" i="6" s="1"/>
  <c r="ER1585" i="6"/>
  <c r="EP1585" i="6"/>
  <c r="EQ1585" i="6" s="1"/>
  <c r="ER1584" i="6"/>
  <c r="EP1584" i="6"/>
  <c r="EQ1584" i="6" s="1"/>
  <c r="ER1583" i="6"/>
  <c r="EP1583" i="6"/>
  <c r="EQ1583" i="6" s="1"/>
  <c r="ER1582" i="6"/>
  <c r="EP1582" i="6"/>
  <c r="EQ1582" i="6" s="1"/>
  <c r="ER1581" i="6"/>
  <c r="EP1581" i="6"/>
  <c r="EQ1581" i="6" s="1"/>
  <c r="ER1580" i="6"/>
  <c r="EP1580" i="6"/>
  <c r="EQ1580" i="6" s="1"/>
  <c r="ER1579" i="6"/>
  <c r="EP1579" i="6"/>
  <c r="EQ1579" i="6" s="1"/>
  <c r="ER1578" i="6"/>
  <c r="EP1578" i="6"/>
  <c r="EQ1578" i="6" s="1"/>
  <c r="ER1577" i="6"/>
  <c r="EP1577" i="6"/>
  <c r="EQ1577" i="6" s="1"/>
  <c r="ER1576" i="6"/>
  <c r="EP1576" i="6"/>
  <c r="EQ1576" i="6" s="1"/>
  <c r="ER1575" i="6"/>
  <c r="EP1575" i="6"/>
  <c r="EQ1575" i="6" s="1"/>
  <c r="ER1574" i="6"/>
  <c r="EP1574" i="6"/>
  <c r="EQ1574" i="6" s="1"/>
  <c r="ER1573" i="6"/>
  <c r="EP1573" i="6"/>
  <c r="EQ1573" i="6" s="1"/>
  <c r="ER1572" i="6"/>
  <c r="EP1572" i="6"/>
  <c r="EQ1572" i="6" s="1"/>
  <c r="ER1571" i="6"/>
  <c r="EP1571" i="6"/>
  <c r="EQ1571" i="6" s="1"/>
  <c r="ER1570" i="6"/>
  <c r="EP1570" i="6"/>
  <c r="EQ1570" i="6" s="1"/>
  <c r="ER1569" i="6"/>
  <c r="EP1569" i="6"/>
  <c r="EQ1569" i="6" s="1"/>
  <c r="ER1568" i="6"/>
  <c r="EP1568" i="6"/>
  <c r="EQ1568" i="6" s="1"/>
  <c r="ER1567" i="6"/>
  <c r="EP1567" i="6"/>
  <c r="EQ1567" i="6" s="1"/>
  <c r="ER1566" i="6"/>
  <c r="EP1566" i="6"/>
  <c r="EQ1566" i="6" s="1"/>
  <c r="ER1565" i="6"/>
  <c r="EP1565" i="6"/>
  <c r="EQ1565" i="6" s="1"/>
  <c r="ER1564" i="6"/>
  <c r="EP1564" i="6"/>
  <c r="EQ1564" i="6" s="1"/>
  <c r="ER1563" i="6"/>
  <c r="EP1563" i="6"/>
  <c r="EQ1563" i="6" s="1"/>
  <c r="ER1562" i="6"/>
  <c r="EP1562" i="6"/>
  <c r="EQ1562" i="6" s="1"/>
  <c r="ER1561" i="6"/>
  <c r="EP1561" i="6"/>
  <c r="EQ1561" i="6" s="1"/>
  <c r="ER1560" i="6"/>
  <c r="EP1560" i="6"/>
  <c r="EQ1560" i="6" s="1"/>
  <c r="ER1559" i="6"/>
  <c r="EP1559" i="6"/>
  <c r="EQ1559" i="6" s="1"/>
  <c r="ER1558" i="6"/>
  <c r="EP1558" i="6"/>
  <c r="EQ1558" i="6" s="1"/>
  <c r="ER1557" i="6"/>
  <c r="EP1557" i="6"/>
  <c r="EQ1557" i="6" s="1"/>
  <c r="ER1556" i="6"/>
  <c r="EP1556" i="6"/>
  <c r="EQ1556" i="6" s="1"/>
  <c r="ER1555" i="6"/>
  <c r="EP1555" i="6"/>
  <c r="EQ1555" i="6" s="1"/>
  <c r="ER1554" i="6"/>
  <c r="EP1554" i="6"/>
  <c r="EQ1554" i="6" s="1"/>
  <c r="ER1553" i="6"/>
  <c r="EP1553" i="6"/>
  <c r="EQ1553" i="6" s="1"/>
  <c r="ER1552" i="6"/>
  <c r="EP1552" i="6"/>
  <c r="EQ1552" i="6" s="1"/>
  <c r="ER1551" i="6"/>
  <c r="EP1551" i="6"/>
  <c r="EQ1551" i="6" s="1"/>
  <c r="ER1550" i="6"/>
  <c r="EP1550" i="6"/>
  <c r="EQ1550" i="6" s="1"/>
  <c r="ER1549" i="6"/>
  <c r="EP1549" i="6"/>
  <c r="EQ1549" i="6" s="1"/>
  <c r="ER1548" i="6"/>
  <c r="EP1548" i="6"/>
  <c r="EQ1548" i="6" s="1"/>
  <c r="ER1547" i="6"/>
  <c r="EP1547" i="6"/>
  <c r="EQ1547" i="6" s="1"/>
  <c r="ER1546" i="6"/>
  <c r="EP1546" i="6"/>
  <c r="EQ1546" i="6" s="1"/>
  <c r="ER1545" i="6"/>
  <c r="EP1545" i="6"/>
  <c r="EQ1545" i="6" s="1"/>
  <c r="ER1544" i="6"/>
  <c r="EP1544" i="6"/>
  <c r="EQ1544" i="6" s="1"/>
  <c r="ER1543" i="6"/>
  <c r="EP1543" i="6"/>
  <c r="EQ1543" i="6" s="1"/>
  <c r="ER1542" i="6"/>
  <c r="EP1542" i="6"/>
  <c r="EQ1542" i="6" s="1"/>
  <c r="ER1541" i="6"/>
  <c r="EP1541" i="6"/>
  <c r="EQ1541" i="6" s="1"/>
  <c r="ER1540" i="6"/>
  <c r="EP1540" i="6"/>
  <c r="EQ1540" i="6" s="1"/>
  <c r="ER1539" i="6"/>
  <c r="EP1539" i="6"/>
  <c r="EQ1539" i="6" s="1"/>
  <c r="ER1538" i="6"/>
  <c r="EP1538" i="6"/>
  <c r="EQ1538" i="6" s="1"/>
  <c r="ER1537" i="6"/>
  <c r="EP1537" i="6"/>
  <c r="EQ1537" i="6" s="1"/>
  <c r="ER1536" i="6"/>
  <c r="EP1536" i="6"/>
  <c r="EQ1536" i="6" s="1"/>
  <c r="ER1535" i="6"/>
  <c r="EP1535" i="6"/>
  <c r="EQ1535" i="6" s="1"/>
  <c r="ER1534" i="6"/>
  <c r="EP1534" i="6"/>
  <c r="EQ1534" i="6" s="1"/>
  <c r="ER1533" i="6"/>
  <c r="EP1533" i="6"/>
  <c r="EQ1533" i="6" s="1"/>
  <c r="ER1532" i="6"/>
  <c r="EP1532" i="6"/>
  <c r="EQ1532" i="6" s="1"/>
  <c r="ER1531" i="6"/>
  <c r="EP1531" i="6"/>
  <c r="EQ1531" i="6" s="1"/>
  <c r="ER1530" i="6"/>
  <c r="EP1530" i="6"/>
  <c r="EQ1530" i="6" s="1"/>
  <c r="ER1529" i="6"/>
  <c r="EP1529" i="6"/>
  <c r="EQ1529" i="6" s="1"/>
  <c r="ER1528" i="6"/>
  <c r="EP1528" i="6"/>
  <c r="EQ1528" i="6" s="1"/>
  <c r="ER1527" i="6"/>
  <c r="EP1527" i="6"/>
  <c r="EQ1527" i="6" s="1"/>
  <c r="ER1526" i="6"/>
  <c r="EP1526" i="6"/>
  <c r="EQ1526" i="6" s="1"/>
  <c r="ER1525" i="6"/>
  <c r="EP1525" i="6"/>
  <c r="EQ1525" i="6" s="1"/>
  <c r="ER1524" i="6"/>
  <c r="EP1524" i="6"/>
  <c r="EQ1524" i="6" s="1"/>
  <c r="ER1523" i="6"/>
  <c r="EP1523" i="6"/>
  <c r="EQ1523" i="6" s="1"/>
  <c r="ER1522" i="6"/>
  <c r="EP1522" i="6"/>
  <c r="EQ1522" i="6" s="1"/>
  <c r="ER1521" i="6"/>
  <c r="EP1521" i="6"/>
  <c r="EQ1521" i="6" s="1"/>
  <c r="ER1520" i="6"/>
  <c r="EP1520" i="6"/>
  <c r="EQ1520" i="6" s="1"/>
  <c r="ER1519" i="6"/>
  <c r="EP1519" i="6"/>
  <c r="EQ1519" i="6" s="1"/>
  <c r="ER1518" i="6"/>
  <c r="EP1518" i="6"/>
  <c r="EQ1518" i="6" s="1"/>
  <c r="ER1517" i="6"/>
  <c r="EP1517" i="6"/>
  <c r="EQ1517" i="6" s="1"/>
  <c r="ER1516" i="6"/>
  <c r="EP1516" i="6"/>
  <c r="EQ1516" i="6" s="1"/>
  <c r="ER1515" i="6"/>
  <c r="EP1515" i="6"/>
  <c r="EQ1515" i="6" s="1"/>
  <c r="ER1514" i="6"/>
  <c r="EP1514" i="6"/>
  <c r="EQ1514" i="6" s="1"/>
  <c r="ER1513" i="6"/>
  <c r="EP1513" i="6"/>
  <c r="EQ1513" i="6" s="1"/>
  <c r="ER1512" i="6"/>
  <c r="EP1512" i="6"/>
  <c r="EQ1512" i="6" s="1"/>
  <c r="ER1511" i="6"/>
  <c r="EP1511" i="6"/>
  <c r="EQ1511" i="6" s="1"/>
  <c r="ER1510" i="6"/>
  <c r="EP1510" i="6"/>
  <c r="EQ1510" i="6" s="1"/>
  <c r="ER1509" i="6"/>
  <c r="EP1509" i="6"/>
  <c r="EQ1509" i="6" s="1"/>
  <c r="ER1508" i="6"/>
  <c r="EP1508" i="6"/>
  <c r="EQ1508" i="6" s="1"/>
  <c r="ER1507" i="6"/>
  <c r="EP1507" i="6"/>
  <c r="EQ1507" i="6" s="1"/>
  <c r="ER1506" i="6"/>
  <c r="EP1506" i="6"/>
  <c r="EQ1506" i="6" s="1"/>
  <c r="ER1505" i="6"/>
  <c r="EP1505" i="6"/>
  <c r="EQ1505" i="6" s="1"/>
  <c r="ER1504" i="6"/>
  <c r="EP1504" i="6"/>
  <c r="EQ1504" i="6" s="1"/>
  <c r="ER1503" i="6"/>
  <c r="EP1503" i="6"/>
  <c r="EQ1503" i="6" s="1"/>
  <c r="ER1502" i="6"/>
  <c r="EP1502" i="6"/>
  <c r="EQ1502" i="6" s="1"/>
  <c r="ER1501" i="6"/>
  <c r="EP1501" i="6"/>
  <c r="EQ1501" i="6" s="1"/>
  <c r="ER1500" i="6"/>
  <c r="EP1500" i="6"/>
  <c r="EQ1500" i="6" s="1"/>
  <c r="ER1499" i="6"/>
  <c r="EP1499" i="6"/>
  <c r="EQ1499" i="6" s="1"/>
  <c r="ER1498" i="6"/>
  <c r="EP1498" i="6"/>
  <c r="EQ1498" i="6" s="1"/>
  <c r="ER1497" i="6"/>
  <c r="EP1497" i="6"/>
  <c r="EQ1497" i="6" s="1"/>
  <c r="ER1496" i="6"/>
  <c r="EP1496" i="6"/>
  <c r="EQ1496" i="6" s="1"/>
  <c r="ER1495" i="6"/>
  <c r="EP1495" i="6"/>
  <c r="EQ1495" i="6" s="1"/>
  <c r="ER1494" i="6"/>
  <c r="EP1494" i="6"/>
  <c r="EQ1494" i="6" s="1"/>
  <c r="ER1493" i="6"/>
  <c r="EP1493" i="6"/>
  <c r="EQ1493" i="6" s="1"/>
  <c r="ER1492" i="6"/>
  <c r="EP1492" i="6"/>
  <c r="EQ1492" i="6" s="1"/>
  <c r="ER1491" i="6"/>
  <c r="EP1491" i="6"/>
  <c r="EQ1491" i="6" s="1"/>
  <c r="ER1490" i="6"/>
  <c r="EP1490" i="6"/>
  <c r="EQ1490" i="6" s="1"/>
  <c r="ER1489" i="6"/>
  <c r="EP1489" i="6"/>
  <c r="EQ1489" i="6" s="1"/>
  <c r="ER1488" i="6"/>
  <c r="EP1488" i="6"/>
  <c r="EQ1488" i="6" s="1"/>
  <c r="ER1487" i="6"/>
  <c r="EP1487" i="6"/>
  <c r="EQ1487" i="6" s="1"/>
  <c r="ER1486" i="6"/>
  <c r="EP1486" i="6"/>
  <c r="EQ1486" i="6" s="1"/>
  <c r="ER1485" i="6"/>
  <c r="EP1485" i="6"/>
  <c r="EQ1485" i="6" s="1"/>
  <c r="ER1484" i="6"/>
  <c r="EP1484" i="6"/>
  <c r="EQ1484" i="6" s="1"/>
  <c r="ER1483" i="6"/>
  <c r="EP1483" i="6"/>
  <c r="EQ1483" i="6" s="1"/>
  <c r="ER1482" i="6"/>
  <c r="EP1482" i="6"/>
  <c r="EQ1482" i="6" s="1"/>
  <c r="ER1481" i="6"/>
  <c r="EP1481" i="6"/>
  <c r="EQ1481" i="6" s="1"/>
  <c r="ER1480" i="6"/>
  <c r="EP1480" i="6"/>
  <c r="EQ1480" i="6" s="1"/>
  <c r="ER1479" i="6"/>
  <c r="EP1479" i="6"/>
  <c r="EQ1479" i="6" s="1"/>
  <c r="ER1478" i="6"/>
  <c r="EP1478" i="6"/>
  <c r="EQ1478" i="6" s="1"/>
  <c r="ER1477" i="6"/>
  <c r="EP1477" i="6"/>
  <c r="EQ1477" i="6" s="1"/>
  <c r="ER1476" i="6"/>
  <c r="EP1476" i="6"/>
  <c r="EQ1476" i="6" s="1"/>
  <c r="ER1475" i="6"/>
  <c r="EP1475" i="6"/>
  <c r="EQ1475" i="6" s="1"/>
  <c r="ER1474" i="6"/>
  <c r="EP1474" i="6"/>
  <c r="EQ1474" i="6" s="1"/>
  <c r="ER1473" i="6"/>
  <c r="EP1473" i="6"/>
  <c r="EQ1473" i="6" s="1"/>
  <c r="ER1472" i="6"/>
  <c r="EP1472" i="6"/>
  <c r="EQ1472" i="6" s="1"/>
  <c r="ER1471" i="6"/>
  <c r="EP1471" i="6"/>
  <c r="EQ1471" i="6" s="1"/>
  <c r="ER1470" i="6"/>
  <c r="EP1470" i="6"/>
  <c r="EQ1470" i="6" s="1"/>
  <c r="ER1469" i="6"/>
  <c r="EP1469" i="6"/>
  <c r="EQ1469" i="6" s="1"/>
  <c r="ER1468" i="6"/>
  <c r="EP1468" i="6"/>
  <c r="EQ1468" i="6" s="1"/>
  <c r="ER1467" i="6"/>
  <c r="EP1467" i="6"/>
  <c r="EQ1467" i="6" s="1"/>
  <c r="ER1466" i="6"/>
  <c r="EP1466" i="6"/>
  <c r="EQ1466" i="6" s="1"/>
  <c r="ER1465" i="6"/>
  <c r="EP1465" i="6"/>
  <c r="EQ1465" i="6" s="1"/>
  <c r="ER1464" i="6"/>
  <c r="EP1464" i="6"/>
  <c r="EQ1464" i="6" s="1"/>
  <c r="ER1463" i="6"/>
  <c r="EP1463" i="6"/>
  <c r="EQ1463" i="6" s="1"/>
  <c r="ER1462" i="6"/>
  <c r="EP1462" i="6"/>
  <c r="EQ1462" i="6" s="1"/>
  <c r="ER1461" i="6"/>
  <c r="EP1461" i="6"/>
  <c r="EQ1461" i="6" s="1"/>
  <c r="ER1460" i="6"/>
  <c r="EP1460" i="6"/>
  <c r="EQ1460" i="6" s="1"/>
  <c r="ER1459" i="6"/>
  <c r="EP1459" i="6"/>
  <c r="EQ1459" i="6" s="1"/>
  <c r="ER1458" i="6"/>
  <c r="EP1458" i="6"/>
  <c r="EQ1458" i="6" s="1"/>
  <c r="ER1457" i="6"/>
  <c r="EP1457" i="6"/>
  <c r="EQ1457" i="6" s="1"/>
  <c r="ER1456" i="6"/>
  <c r="EP1456" i="6"/>
  <c r="EQ1456" i="6" s="1"/>
  <c r="ER1455" i="6"/>
  <c r="EP1455" i="6"/>
  <c r="EQ1455" i="6" s="1"/>
  <c r="ER1454" i="6"/>
  <c r="EP1454" i="6"/>
  <c r="EQ1454" i="6" s="1"/>
  <c r="ER1453" i="6"/>
  <c r="EP1453" i="6"/>
  <c r="EQ1453" i="6" s="1"/>
  <c r="ER1452" i="6"/>
  <c r="EP1452" i="6"/>
  <c r="EQ1452" i="6" s="1"/>
  <c r="ER1451" i="6"/>
  <c r="EP1451" i="6"/>
  <c r="EQ1451" i="6" s="1"/>
  <c r="ER1450" i="6"/>
  <c r="EP1450" i="6"/>
  <c r="EQ1450" i="6" s="1"/>
  <c r="ER1449" i="6"/>
  <c r="EP1449" i="6"/>
  <c r="EQ1449" i="6" s="1"/>
  <c r="ER1448" i="6"/>
  <c r="EP1448" i="6"/>
  <c r="EQ1448" i="6" s="1"/>
  <c r="ER1447" i="6"/>
  <c r="EP1447" i="6"/>
  <c r="EQ1447" i="6" s="1"/>
  <c r="ER1446" i="6"/>
  <c r="EP1446" i="6"/>
  <c r="EQ1446" i="6" s="1"/>
  <c r="ER1445" i="6"/>
  <c r="EP1445" i="6"/>
  <c r="EQ1445" i="6" s="1"/>
  <c r="ER1444" i="6"/>
  <c r="EP1444" i="6"/>
  <c r="EQ1444" i="6" s="1"/>
  <c r="ER1443" i="6"/>
  <c r="EP1443" i="6"/>
  <c r="EQ1443" i="6" s="1"/>
  <c r="ER1442" i="6"/>
  <c r="EP1442" i="6"/>
  <c r="EQ1442" i="6" s="1"/>
  <c r="ER1441" i="6"/>
  <c r="EP1441" i="6"/>
  <c r="EQ1441" i="6" s="1"/>
  <c r="ER1440" i="6"/>
  <c r="EP1440" i="6"/>
  <c r="EQ1440" i="6" s="1"/>
  <c r="ER1439" i="6"/>
  <c r="EP1439" i="6"/>
  <c r="EQ1439" i="6" s="1"/>
  <c r="ER1438" i="6"/>
  <c r="EP1438" i="6"/>
  <c r="EQ1438" i="6" s="1"/>
  <c r="ER1437" i="6"/>
  <c r="EP1437" i="6"/>
  <c r="EQ1437" i="6" s="1"/>
  <c r="ER1436" i="6"/>
  <c r="EP1436" i="6"/>
  <c r="EQ1436" i="6" s="1"/>
  <c r="ER1435" i="6"/>
  <c r="EP1435" i="6"/>
  <c r="EQ1435" i="6" s="1"/>
  <c r="ER1434" i="6"/>
  <c r="EP1434" i="6"/>
  <c r="EQ1434" i="6" s="1"/>
  <c r="ER1433" i="6"/>
  <c r="EP1433" i="6"/>
  <c r="EQ1433" i="6" s="1"/>
  <c r="ER1432" i="6"/>
  <c r="EP1432" i="6"/>
  <c r="EQ1432" i="6" s="1"/>
  <c r="ER1431" i="6"/>
  <c r="EP1431" i="6"/>
  <c r="EQ1431" i="6" s="1"/>
  <c r="ER1430" i="6"/>
  <c r="EP1430" i="6"/>
  <c r="EQ1430" i="6" s="1"/>
  <c r="ER1429" i="6"/>
  <c r="EP1429" i="6"/>
  <c r="EQ1429" i="6" s="1"/>
  <c r="ER1428" i="6"/>
  <c r="EP1428" i="6"/>
  <c r="EQ1428" i="6" s="1"/>
  <c r="ER1427" i="6"/>
  <c r="EP1427" i="6"/>
  <c r="EQ1427" i="6" s="1"/>
  <c r="ER1426" i="6"/>
  <c r="EP1426" i="6"/>
  <c r="EQ1426" i="6" s="1"/>
  <c r="ER1425" i="6"/>
  <c r="EP1425" i="6"/>
  <c r="EQ1425" i="6" s="1"/>
  <c r="ER1424" i="6"/>
  <c r="EP1424" i="6"/>
  <c r="EQ1424" i="6" s="1"/>
  <c r="ER1423" i="6"/>
  <c r="EP1423" i="6"/>
  <c r="EQ1423" i="6" s="1"/>
  <c r="ER1422" i="6"/>
  <c r="EP1422" i="6"/>
  <c r="EQ1422" i="6" s="1"/>
  <c r="ER1421" i="6"/>
  <c r="EP1421" i="6"/>
  <c r="EQ1421" i="6" s="1"/>
  <c r="ER1420" i="6"/>
  <c r="EP1420" i="6"/>
  <c r="EQ1420" i="6" s="1"/>
  <c r="ER1419" i="6"/>
  <c r="EP1419" i="6"/>
  <c r="EQ1419" i="6" s="1"/>
  <c r="ER1418" i="6"/>
  <c r="EP1418" i="6"/>
  <c r="EQ1418" i="6" s="1"/>
  <c r="ER1417" i="6"/>
  <c r="EP1417" i="6"/>
  <c r="EQ1417" i="6" s="1"/>
  <c r="ER1416" i="6"/>
  <c r="EP1416" i="6"/>
  <c r="EQ1416" i="6" s="1"/>
  <c r="ER1415" i="6"/>
  <c r="EP1415" i="6"/>
  <c r="EQ1415" i="6" s="1"/>
  <c r="ER1414" i="6"/>
  <c r="EP1414" i="6"/>
  <c r="EQ1414" i="6" s="1"/>
  <c r="ER1413" i="6"/>
  <c r="EP1413" i="6"/>
  <c r="EQ1413" i="6" s="1"/>
  <c r="ER1412" i="6"/>
  <c r="EP1412" i="6"/>
  <c r="EQ1412" i="6" s="1"/>
  <c r="ER1411" i="6"/>
  <c r="EP1411" i="6"/>
  <c r="EQ1411" i="6" s="1"/>
  <c r="ER1410" i="6"/>
  <c r="EP1410" i="6"/>
  <c r="EQ1410" i="6" s="1"/>
  <c r="ER1409" i="6"/>
  <c r="EP1409" i="6"/>
  <c r="EQ1409" i="6" s="1"/>
  <c r="ER1408" i="6"/>
  <c r="EP1408" i="6"/>
  <c r="EQ1408" i="6" s="1"/>
  <c r="ER1407" i="6"/>
  <c r="EP1407" i="6"/>
  <c r="EQ1407" i="6" s="1"/>
  <c r="ER1406" i="6"/>
  <c r="EP1406" i="6"/>
  <c r="EQ1406" i="6" s="1"/>
  <c r="ER1405" i="6"/>
  <c r="EP1405" i="6"/>
  <c r="EQ1405" i="6" s="1"/>
  <c r="ER1404" i="6"/>
  <c r="EP1404" i="6"/>
  <c r="EQ1404" i="6" s="1"/>
  <c r="ER1403" i="6"/>
  <c r="EP1403" i="6"/>
  <c r="EQ1403" i="6" s="1"/>
  <c r="ER1402" i="6"/>
  <c r="EP1402" i="6"/>
  <c r="EQ1402" i="6" s="1"/>
  <c r="ER1401" i="6"/>
  <c r="EP1401" i="6"/>
  <c r="EQ1401" i="6" s="1"/>
  <c r="ER1400" i="6"/>
  <c r="EP1400" i="6"/>
  <c r="EQ1400" i="6" s="1"/>
  <c r="ER1399" i="6"/>
  <c r="EP1399" i="6"/>
  <c r="EQ1399" i="6" s="1"/>
  <c r="ER1398" i="6"/>
  <c r="EP1398" i="6"/>
  <c r="EQ1398" i="6" s="1"/>
  <c r="ER1397" i="6"/>
  <c r="EP1397" i="6"/>
  <c r="EQ1397" i="6" s="1"/>
  <c r="ER1396" i="6"/>
  <c r="EP1396" i="6"/>
  <c r="EQ1396" i="6" s="1"/>
  <c r="ER1395" i="6"/>
  <c r="EP1395" i="6"/>
  <c r="EQ1395" i="6" s="1"/>
  <c r="ER1394" i="6"/>
  <c r="EP1394" i="6"/>
  <c r="EQ1394" i="6" s="1"/>
  <c r="ER1393" i="6"/>
  <c r="EP1393" i="6"/>
  <c r="EQ1393" i="6" s="1"/>
  <c r="ER1392" i="6"/>
  <c r="EP1392" i="6"/>
  <c r="EQ1392" i="6" s="1"/>
  <c r="ER1391" i="6"/>
  <c r="EP1391" i="6"/>
  <c r="EQ1391" i="6" s="1"/>
  <c r="ER1390" i="6"/>
  <c r="EP1390" i="6"/>
  <c r="EQ1390" i="6" s="1"/>
  <c r="ER1389" i="6"/>
  <c r="EP1389" i="6"/>
  <c r="EQ1389" i="6" s="1"/>
  <c r="ER1388" i="6"/>
  <c r="EP1388" i="6"/>
  <c r="EQ1388" i="6" s="1"/>
  <c r="ER1387" i="6"/>
  <c r="EP1387" i="6"/>
  <c r="EQ1387" i="6" s="1"/>
  <c r="ER1386" i="6"/>
  <c r="EP1386" i="6"/>
  <c r="EQ1386" i="6" s="1"/>
  <c r="ER1385" i="6"/>
  <c r="EP1385" i="6"/>
  <c r="EQ1385" i="6" s="1"/>
  <c r="ER1384" i="6"/>
  <c r="EP1384" i="6"/>
  <c r="EQ1384" i="6" s="1"/>
  <c r="ER1383" i="6"/>
  <c r="EP1383" i="6"/>
  <c r="EQ1383" i="6" s="1"/>
  <c r="ER1382" i="6"/>
  <c r="EP1382" i="6"/>
  <c r="EQ1382" i="6" s="1"/>
  <c r="ER1381" i="6"/>
  <c r="EP1381" i="6"/>
  <c r="EQ1381" i="6" s="1"/>
  <c r="ER1380" i="6"/>
  <c r="EP1380" i="6"/>
  <c r="EQ1380" i="6" s="1"/>
  <c r="ER1379" i="6"/>
  <c r="EP1379" i="6"/>
  <c r="EQ1379" i="6" s="1"/>
  <c r="ER1378" i="6"/>
  <c r="EP1378" i="6"/>
  <c r="EQ1378" i="6" s="1"/>
  <c r="ER1377" i="6"/>
  <c r="EP1377" i="6"/>
  <c r="EQ1377" i="6" s="1"/>
  <c r="ER1376" i="6"/>
  <c r="EP1376" i="6"/>
  <c r="EQ1376" i="6" s="1"/>
  <c r="ER1375" i="6"/>
  <c r="EP1375" i="6"/>
  <c r="EQ1375" i="6" s="1"/>
  <c r="ER1374" i="6"/>
  <c r="EP1374" i="6"/>
  <c r="EQ1374" i="6" s="1"/>
  <c r="ER1373" i="6"/>
  <c r="EP1373" i="6"/>
  <c r="EQ1373" i="6" s="1"/>
  <c r="ER1372" i="6"/>
  <c r="EP1372" i="6"/>
  <c r="EQ1372" i="6" s="1"/>
  <c r="ER1371" i="6"/>
  <c r="EP1371" i="6"/>
  <c r="EQ1371" i="6" s="1"/>
  <c r="ER1370" i="6"/>
  <c r="EP1370" i="6"/>
  <c r="EQ1370" i="6" s="1"/>
  <c r="ER1369" i="6"/>
  <c r="EP1369" i="6"/>
  <c r="EQ1369" i="6" s="1"/>
  <c r="ER1368" i="6"/>
  <c r="EP1368" i="6"/>
  <c r="EQ1368" i="6" s="1"/>
  <c r="ER1367" i="6"/>
  <c r="EP1367" i="6"/>
  <c r="EQ1367" i="6" s="1"/>
  <c r="ER1366" i="6"/>
  <c r="EP1366" i="6"/>
  <c r="EQ1366" i="6" s="1"/>
  <c r="ER1365" i="6"/>
  <c r="EP1365" i="6"/>
  <c r="EQ1365" i="6" s="1"/>
  <c r="ER1364" i="6"/>
  <c r="EP1364" i="6"/>
  <c r="EQ1364" i="6" s="1"/>
  <c r="ER1363" i="6"/>
  <c r="EP1363" i="6"/>
  <c r="EQ1363" i="6" s="1"/>
  <c r="ER1362" i="6"/>
  <c r="EP1362" i="6"/>
  <c r="EQ1362" i="6" s="1"/>
  <c r="ER1361" i="6"/>
  <c r="EP1361" i="6"/>
  <c r="EQ1361" i="6" s="1"/>
  <c r="ER1360" i="6"/>
  <c r="EP1360" i="6"/>
  <c r="EQ1360" i="6" s="1"/>
  <c r="ER1359" i="6"/>
  <c r="EP1359" i="6"/>
  <c r="EQ1359" i="6" s="1"/>
  <c r="ER1358" i="6"/>
  <c r="EP1358" i="6"/>
  <c r="EQ1358" i="6" s="1"/>
  <c r="ER1357" i="6"/>
  <c r="EP1357" i="6"/>
  <c r="EQ1357" i="6" s="1"/>
  <c r="ER1356" i="6"/>
  <c r="EP1356" i="6"/>
  <c r="EQ1356" i="6" s="1"/>
  <c r="ER1355" i="6"/>
  <c r="EP1355" i="6"/>
  <c r="EQ1355" i="6" s="1"/>
  <c r="ER1354" i="6"/>
  <c r="EP1354" i="6"/>
  <c r="EQ1354" i="6" s="1"/>
  <c r="ER1353" i="6"/>
  <c r="EP1353" i="6"/>
  <c r="EQ1353" i="6" s="1"/>
  <c r="ER1352" i="6"/>
  <c r="EP1352" i="6"/>
  <c r="EQ1352" i="6" s="1"/>
  <c r="ER1351" i="6"/>
  <c r="EP1351" i="6"/>
  <c r="EQ1351" i="6" s="1"/>
  <c r="ER1350" i="6"/>
  <c r="EP1350" i="6"/>
  <c r="EQ1350" i="6" s="1"/>
  <c r="ER1349" i="6"/>
  <c r="EP1349" i="6"/>
  <c r="EQ1349" i="6" s="1"/>
  <c r="ER1348" i="6"/>
  <c r="EP1348" i="6"/>
  <c r="EQ1348" i="6" s="1"/>
  <c r="ER1347" i="6"/>
  <c r="EP1347" i="6"/>
  <c r="EQ1347" i="6" s="1"/>
  <c r="ER1346" i="6"/>
  <c r="EP1346" i="6"/>
  <c r="EQ1346" i="6" s="1"/>
  <c r="ER1345" i="6"/>
  <c r="EP1345" i="6"/>
  <c r="EQ1345" i="6" s="1"/>
  <c r="ER1344" i="6"/>
  <c r="EP1344" i="6"/>
  <c r="EQ1344" i="6" s="1"/>
  <c r="ER1343" i="6"/>
  <c r="EP1343" i="6"/>
  <c r="EQ1343" i="6" s="1"/>
  <c r="ER1342" i="6"/>
  <c r="EP1342" i="6"/>
  <c r="EQ1342" i="6" s="1"/>
  <c r="ER1341" i="6"/>
  <c r="EP1341" i="6"/>
  <c r="EQ1341" i="6" s="1"/>
  <c r="ER1340" i="6"/>
  <c r="EP1340" i="6"/>
  <c r="EQ1340" i="6" s="1"/>
  <c r="ER1339" i="6"/>
  <c r="EP1339" i="6"/>
  <c r="EQ1339" i="6" s="1"/>
  <c r="ER1338" i="6"/>
  <c r="EP1338" i="6"/>
  <c r="EQ1338" i="6" s="1"/>
  <c r="ER1337" i="6"/>
  <c r="EP1337" i="6"/>
  <c r="EQ1337" i="6" s="1"/>
  <c r="ER1336" i="6"/>
  <c r="EP1336" i="6"/>
  <c r="EQ1336" i="6" s="1"/>
  <c r="ER1335" i="6"/>
  <c r="EP1335" i="6"/>
  <c r="EQ1335" i="6" s="1"/>
  <c r="ER1334" i="6"/>
  <c r="EP1334" i="6"/>
  <c r="EQ1334" i="6" s="1"/>
  <c r="ER1333" i="6"/>
  <c r="EP1333" i="6"/>
  <c r="EQ1333" i="6" s="1"/>
  <c r="ER1332" i="6"/>
  <c r="EP1332" i="6"/>
  <c r="EQ1332" i="6" s="1"/>
  <c r="ER1331" i="6"/>
  <c r="EP1331" i="6"/>
  <c r="EQ1331" i="6" s="1"/>
  <c r="ER1330" i="6"/>
  <c r="EP1330" i="6"/>
  <c r="EQ1330" i="6" s="1"/>
  <c r="ER1329" i="6"/>
  <c r="EP1329" i="6"/>
  <c r="EQ1329" i="6" s="1"/>
  <c r="ER1328" i="6"/>
  <c r="EP1328" i="6"/>
  <c r="EQ1328" i="6" s="1"/>
  <c r="ER1327" i="6"/>
  <c r="EP1327" i="6"/>
  <c r="EQ1327" i="6" s="1"/>
  <c r="ER1326" i="6"/>
  <c r="EP1326" i="6"/>
  <c r="EQ1326" i="6" s="1"/>
  <c r="ER1325" i="6"/>
  <c r="EP1325" i="6"/>
  <c r="EQ1325" i="6" s="1"/>
  <c r="ER1324" i="6"/>
  <c r="EP1324" i="6"/>
  <c r="EQ1324" i="6" s="1"/>
  <c r="ER1323" i="6"/>
  <c r="EP1323" i="6"/>
  <c r="EQ1323" i="6" s="1"/>
  <c r="ER1322" i="6"/>
  <c r="EP1322" i="6"/>
  <c r="EQ1322" i="6" s="1"/>
  <c r="ER1321" i="6"/>
  <c r="EP1321" i="6"/>
  <c r="EQ1321" i="6" s="1"/>
  <c r="ER1320" i="6"/>
  <c r="EP1320" i="6"/>
  <c r="EQ1320" i="6" s="1"/>
  <c r="ER1319" i="6"/>
  <c r="EP1319" i="6"/>
  <c r="EQ1319" i="6" s="1"/>
  <c r="ER1318" i="6"/>
  <c r="EP1318" i="6"/>
  <c r="EQ1318" i="6" s="1"/>
  <c r="ER1317" i="6"/>
  <c r="EP1317" i="6"/>
  <c r="EQ1317" i="6" s="1"/>
  <c r="ER1316" i="6"/>
  <c r="EP1316" i="6"/>
  <c r="EQ1316" i="6" s="1"/>
  <c r="ER1315" i="6"/>
  <c r="EP1315" i="6"/>
  <c r="EQ1315" i="6" s="1"/>
  <c r="ER1314" i="6"/>
  <c r="EP1314" i="6"/>
  <c r="EQ1314" i="6" s="1"/>
  <c r="ER1313" i="6"/>
  <c r="EP1313" i="6"/>
  <c r="EQ1313" i="6" s="1"/>
  <c r="ER1312" i="6"/>
  <c r="EP1312" i="6"/>
  <c r="EQ1312" i="6" s="1"/>
  <c r="ER1311" i="6"/>
  <c r="EP1311" i="6"/>
  <c r="EQ1311" i="6" s="1"/>
  <c r="ER1310" i="6"/>
  <c r="EP1310" i="6"/>
  <c r="EQ1310" i="6" s="1"/>
  <c r="ER1309" i="6"/>
  <c r="EP1309" i="6"/>
  <c r="EQ1309" i="6" s="1"/>
  <c r="ER1308" i="6"/>
  <c r="EP1308" i="6"/>
  <c r="EQ1308" i="6" s="1"/>
  <c r="ER1307" i="6"/>
  <c r="EP1307" i="6"/>
  <c r="EQ1307" i="6" s="1"/>
  <c r="ER1306" i="6"/>
  <c r="EP1306" i="6"/>
  <c r="EQ1306" i="6" s="1"/>
  <c r="ER1305" i="6"/>
  <c r="EP1305" i="6"/>
  <c r="EQ1305" i="6" s="1"/>
  <c r="ER1304" i="6"/>
  <c r="EP1304" i="6"/>
  <c r="EQ1304" i="6" s="1"/>
  <c r="ER1303" i="6"/>
  <c r="EP1303" i="6"/>
  <c r="EQ1303" i="6" s="1"/>
  <c r="ER1302" i="6"/>
  <c r="EP1302" i="6"/>
  <c r="EQ1302" i="6" s="1"/>
  <c r="ER1301" i="6"/>
  <c r="EP1301" i="6"/>
  <c r="EQ1301" i="6" s="1"/>
  <c r="ER1300" i="6"/>
  <c r="EP1300" i="6"/>
  <c r="EQ1300" i="6" s="1"/>
  <c r="ER1299" i="6"/>
  <c r="EP1299" i="6"/>
  <c r="EQ1299" i="6" s="1"/>
  <c r="ER1298" i="6"/>
  <c r="EP1298" i="6"/>
  <c r="EQ1298" i="6" s="1"/>
  <c r="ER1297" i="6"/>
  <c r="EP1297" i="6"/>
  <c r="EQ1297" i="6" s="1"/>
  <c r="ER1296" i="6"/>
  <c r="EP1296" i="6"/>
  <c r="EQ1296" i="6" s="1"/>
  <c r="ER1295" i="6"/>
  <c r="EP1295" i="6"/>
  <c r="EQ1295" i="6" s="1"/>
  <c r="ER1294" i="6"/>
  <c r="EP1294" i="6"/>
  <c r="EQ1294" i="6" s="1"/>
  <c r="ER1293" i="6"/>
  <c r="EP1293" i="6"/>
  <c r="EQ1293" i="6" s="1"/>
  <c r="ER1292" i="6"/>
  <c r="EP1292" i="6"/>
  <c r="EQ1292" i="6" s="1"/>
  <c r="ER1291" i="6"/>
  <c r="EP1291" i="6"/>
  <c r="EQ1291" i="6" s="1"/>
  <c r="ER1290" i="6"/>
  <c r="EP1290" i="6"/>
  <c r="EQ1290" i="6" s="1"/>
  <c r="ER1289" i="6"/>
  <c r="EP1289" i="6"/>
  <c r="EQ1289" i="6" s="1"/>
  <c r="ER1288" i="6"/>
  <c r="EP1288" i="6"/>
  <c r="EQ1288" i="6" s="1"/>
  <c r="ER1287" i="6"/>
  <c r="EP1287" i="6"/>
  <c r="EQ1287" i="6" s="1"/>
  <c r="ER1286" i="6"/>
  <c r="EP1286" i="6"/>
  <c r="EQ1286" i="6" s="1"/>
  <c r="ER1285" i="6"/>
  <c r="EP1285" i="6"/>
  <c r="EQ1285" i="6" s="1"/>
  <c r="ER1284" i="6"/>
  <c r="EP1284" i="6"/>
  <c r="EQ1284" i="6" s="1"/>
  <c r="ER1283" i="6"/>
  <c r="EP1283" i="6"/>
  <c r="EQ1283" i="6" s="1"/>
  <c r="ER1282" i="6"/>
  <c r="EP1282" i="6"/>
  <c r="EQ1282" i="6" s="1"/>
  <c r="ER1281" i="6"/>
  <c r="EP1281" i="6"/>
  <c r="EQ1281" i="6" s="1"/>
  <c r="ER1280" i="6"/>
  <c r="EP1280" i="6"/>
  <c r="EQ1280" i="6" s="1"/>
  <c r="ER1279" i="6"/>
  <c r="EP1279" i="6"/>
  <c r="EQ1279" i="6" s="1"/>
  <c r="ER1278" i="6"/>
  <c r="EP1278" i="6"/>
  <c r="EQ1278" i="6" s="1"/>
  <c r="ER1277" i="6"/>
  <c r="EP1277" i="6"/>
  <c r="EQ1277" i="6" s="1"/>
  <c r="ER1276" i="6"/>
  <c r="EP1276" i="6"/>
  <c r="EQ1276" i="6" s="1"/>
  <c r="ER1275" i="6"/>
  <c r="EP1275" i="6"/>
  <c r="EQ1275" i="6" s="1"/>
  <c r="ER1274" i="6"/>
  <c r="EP1274" i="6"/>
  <c r="EQ1274" i="6" s="1"/>
  <c r="ER1273" i="6"/>
  <c r="EP1273" i="6"/>
  <c r="EQ1273" i="6" s="1"/>
  <c r="ER1272" i="6"/>
  <c r="EP1272" i="6"/>
  <c r="EQ1272" i="6" s="1"/>
  <c r="ER1271" i="6"/>
  <c r="EP1271" i="6"/>
  <c r="EQ1271" i="6" s="1"/>
  <c r="ER1270" i="6"/>
  <c r="EP1270" i="6"/>
  <c r="EQ1270" i="6" s="1"/>
  <c r="ER1269" i="6"/>
  <c r="EP1269" i="6"/>
  <c r="EQ1269" i="6" s="1"/>
  <c r="ER1268" i="6"/>
  <c r="EP1268" i="6"/>
  <c r="EQ1268" i="6" s="1"/>
  <c r="ER1267" i="6"/>
  <c r="EP1267" i="6"/>
  <c r="EQ1267" i="6" s="1"/>
  <c r="ER1266" i="6"/>
  <c r="EP1266" i="6"/>
  <c r="EQ1266" i="6" s="1"/>
  <c r="ER1265" i="6"/>
  <c r="EP1265" i="6"/>
  <c r="EQ1265" i="6" s="1"/>
  <c r="ER1264" i="6"/>
  <c r="EP1264" i="6"/>
  <c r="EQ1264" i="6" s="1"/>
  <c r="ER1263" i="6"/>
  <c r="EP1263" i="6"/>
  <c r="EQ1263" i="6" s="1"/>
  <c r="ER1262" i="6"/>
  <c r="EP1262" i="6"/>
  <c r="EQ1262" i="6" s="1"/>
  <c r="ER1261" i="6"/>
  <c r="EP1261" i="6"/>
  <c r="EQ1261" i="6" s="1"/>
  <c r="ER1260" i="6"/>
  <c r="EP1260" i="6"/>
  <c r="EQ1260" i="6" s="1"/>
  <c r="ER1259" i="6"/>
  <c r="EP1259" i="6"/>
  <c r="EQ1259" i="6" s="1"/>
  <c r="ER1258" i="6"/>
  <c r="EP1258" i="6"/>
  <c r="EQ1258" i="6" s="1"/>
  <c r="ER1257" i="6"/>
  <c r="EP1257" i="6"/>
  <c r="EQ1257" i="6" s="1"/>
  <c r="ER1256" i="6"/>
  <c r="EP1256" i="6"/>
  <c r="EQ1256" i="6" s="1"/>
  <c r="ER1255" i="6"/>
  <c r="EP1255" i="6"/>
  <c r="EQ1255" i="6" s="1"/>
  <c r="ER1254" i="6"/>
  <c r="EP1254" i="6"/>
  <c r="EQ1254" i="6" s="1"/>
  <c r="ER1253" i="6"/>
  <c r="EP1253" i="6"/>
  <c r="EQ1253" i="6" s="1"/>
  <c r="ER1252" i="6"/>
  <c r="EP1252" i="6"/>
  <c r="EQ1252" i="6" s="1"/>
  <c r="ER1251" i="6"/>
  <c r="EP1251" i="6"/>
  <c r="EQ1251" i="6" s="1"/>
  <c r="ER1250" i="6"/>
  <c r="EP1250" i="6"/>
  <c r="EQ1250" i="6" s="1"/>
  <c r="ER1249" i="6"/>
  <c r="EP1249" i="6"/>
  <c r="EQ1249" i="6" s="1"/>
  <c r="ER1248" i="6"/>
  <c r="EP1248" i="6"/>
  <c r="EQ1248" i="6" s="1"/>
  <c r="ER1247" i="6"/>
  <c r="EP1247" i="6"/>
  <c r="EQ1247" i="6" s="1"/>
  <c r="ER1246" i="6"/>
  <c r="EP1246" i="6"/>
  <c r="EQ1246" i="6" s="1"/>
  <c r="ER1245" i="6"/>
  <c r="EP1245" i="6"/>
  <c r="EQ1245" i="6" s="1"/>
  <c r="ER1244" i="6"/>
  <c r="EP1244" i="6"/>
  <c r="EQ1244" i="6" s="1"/>
  <c r="ER1243" i="6"/>
  <c r="EP1243" i="6"/>
  <c r="EQ1243" i="6" s="1"/>
  <c r="ER1242" i="6"/>
  <c r="EP1242" i="6"/>
  <c r="EQ1242" i="6" s="1"/>
  <c r="ER1241" i="6"/>
  <c r="EP1241" i="6"/>
  <c r="EQ1241" i="6" s="1"/>
  <c r="ER1240" i="6"/>
  <c r="EP1240" i="6"/>
  <c r="EQ1240" i="6" s="1"/>
  <c r="ER1239" i="6"/>
  <c r="EP1239" i="6"/>
  <c r="EQ1239" i="6" s="1"/>
  <c r="ER1238" i="6"/>
  <c r="EP1238" i="6"/>
  <c r="EQ1238" i="6" s="1"/>
  <c r="ER1237" i="6"/>
  <c r="EP1237" i="6"/>
  <c r="EQ1237" i="6" s="1"/>
  <c r="ER1236" i="6"/>
  <c r="EP1236" i="6"/>
  <c r="EQ1236" i="6" s="1"/>
  <c r="ER1235" i="6"/>
  <c r="EP1235" i="6"/>
  <c r="EQ1235" i="6" s="1"/>
  <c r="ER1234" i="6"/>
  <c r="EP1234" i="6"/>
  <c r="EQ1234" i="6" s="1"/>
  <c r="ER1233" i="6"/>
  <c r="EP1233" i="6"/>
  <c r="EQ1233" i="6" s="1"/>
  <c r="ER1232" i="6"/>
  <c r="EP1232" i="6"/>
  <c r="EQ1232" i="6" s="1"/>
  <c r="ER1231" i="6"/>
  <c r="EP1231" i="6"/>
  <c r="EQ1231" i="6" s="1"/>
  <c r="ER1230" i="6"/>
  <c r="EP1230" i="6"/>
  <c r="EQ1230" i="6" s="1"/>
  <c r="ER1229" i="6"/>
  <c r="EP1229" i="6"/>
  <c r="EQ1229" i="6" s="1"/>
  <c r="ER1228" i="6"/>
  <c r="EP1228" i="6"/>
  <c r="EQ1228" i="6" s="1"/>
  <c r="ER1227" i="6"/>
  <c r="EP1227" i="6"/>
  <c r="EQ1227" i="6" s="1"/>
  <c r="ER1226" i="6"/>
  <c r="EP1226" i="6"/>
  <c r="EQ1226" i="6" s="1"/>
  <c r="ER1225" i="6"/>
  <c r="EP1225" i="6"/>
  <c r="EQ1225" i="6" s="1"/>
  <c r="ER1224" i="6"/>
  <c r="EP1224" i="6"/>
  <c r="EQ1224" i="6" s="1"/>
  <c r="ER1223" i="6"/>
  <c r="EP1223" i="6"/>
  <c r="EQ1223" i="6" s="1"/>
  <c r="ER1222" i="6"/>
  <c r="EP1222" i="6"/>
  <c r="EQ1222" i="6" s="1"/>
  <c r="ER1221" i="6"/>
  <c r="EP1221" i="6"/>
  <c r="EQ1221" i="6" s="1"/>
  <c r="ER1220" i="6"/>
  <c r="EP1220" i="6"/>
  <c r="EQ1220" i="6" s="1"/>
  <c r="ER1219" i="6"/>
  <c r="EP1219" i="6"/>
  <c r="EQ1219" i="6" s="1"/>
  <c r="ER1218" i="6"/>
  <c r="EP1218" i="6"/>
  <c r="EQ1218" i="6" s="1"/>
  <c r="ER1217" i="6"/>
  <c r="EP1217" i="6"/>
  <c r="EQ1217" i="6" s="1"/>
  <c r="ER1216" i="6"/>
  <c r="EP1216" i="6"/>
  <c r="EQ1216" i="6" s="1"/>
  <c r="ER1215" i="6"/>
  <c r="EP1215" i="6"/>
  <c r="EQ1215" i="6" s="1"/>
  <c r="ER1214" i="6"/>
  <c r="EP1214" i="6"/>
  <c r="EQ1214" i="6" s="1"/>
  <c r="ER1213" i="6"/>
  <c r="EP1213" i="6"/>
  <c r="EQ1213" i="6" s="1"/>
  <c r="ER1212" i="6"/>
  <c r="EP1212" i="6"/>
  <c r="EQ1212" i="6" s="1"/>
  <c r="ER1211" i="6"/>
  <c r="EP1211" i="6"/>
  <c r="EQ1211" i="6" s="1"/>
  <c r="ER1210" i="6"/>
  <c r="EP1210" i="6"/>
  <c r="EQ1210" i="6" s="1"/>
  <c r="ER1209" i="6"/>
  <c r="EP1209" i="6"/>
  <c r="EQ1209" i="6" s="1"/>
  <c r="ER1208" i="6"/>
  <c r="EP1208" i="6"/>
  <c r="EQ1208" i="6" s="1"/>
  <c r="ER1207" i="6"/>
  <c r="EP1207" i="6"/>
  <c r="EQ1207" i="6" s="1"/>
  <c r="ER1206" i="6"/>
  <c r="EP1206" i="6"/>
  <c r="EQ1206" i="6" s="1"/>
  <c r="ER1205" i="6"/>
  <c r="EP1205" i="6"/>
  <c r="EQ1205" i="6" s="1"/>
  <c r="ER1204" i="6"/>
  <c r="EP1204" i="6"/>
  <c r="EQ1204" i="6" s="1"/>
  <c r="ER1203" i="6"/>
  <c r="EP1203" i="6"/>
  <c r="EQ1203" i="6" s="1"/>
  <c r="ER1202" i="6"/>
  <c r="EP1202" i="6"/>
  <c r="EQ1202" i="6" s="1"/>
  <c r="ER1201" i="6"/>
  <c r="EP1201" i="6"/>
  <c r="EQ1201" i="6" s="1"/>
  <c r="ER1200" i="6"/>
  <c r="EP1200" i="6"/>
  <c r="EQ1200" i="6" s="1"/>
  <c r="ER1199" i="6"/>
  <c r="EP1199" i="6"/>
  <c r="EQ1199" i="6" s="1"/>
  <c r="ER1198" i="6"/>
  <c r="EP1198" i="6"/>
  <c r="EQ1198" i="6" s="1"/>
  <c r="ER1197" i="6"/>
  <c r="EP1197" i="6"/>
  <c r="EQ1197" i="6" s="1"/>
  <c r="ER1196" i="6"/>
  <c r="EP1196" i="6"/>
  <c r="EQ1196" i="6" s="1"/>
  <c r="ER1195" i="6"/>
  <c r="EP1195" i="6"/>
  <c r="EQ1195" i="6" s="1"/>
  <c r="ER1194" i="6"/>
  <c r="EP1194" i="6"/>
  <c r="EQ1194" i="6" s="1"/>
  <c r="ER1193" i="6"/>
  <c r="EP1193" i="6"/>
  <c r="EQ1193" i="6" s="1"/>
  <c r="ER1192" i="6"/>
  <c r="EP1192" i="6"/>
  <c r="EQ1192" i="6" s="1"/>
  <c r="ER1191" i="6"/>
  <c r="EP1191" i="6"/>
  <c r="EQ1191" i="6" s="1"/>
  <c r="ER1190" i="6"/>
  <c r="EP1190" i="6"/>
  <c r="EQ1190" i="6" s="1"/>
  <c r="ER1189" i="6"/>
  <c r="EP1189" i="6"/>
  <c r="EQ1189" i="6" s="1"/>
  <c r="ER1188" i="6"/>
  <c r="EP1188" i="6"/>
  <c r="EQ1188" i="6" s="1"/>
  <c r="ER1187" i="6"/>
  <c r="EP1187" i="6"/>
  <c r="EQ1187" i="6" s="1"/>
  <c r="ER1186" i="6"/>
  <c r="EP1186" i="6"/>
  <c r="EQ1186" i="6" s="1"/>
  <c r="ER1185" i="6"/>
  <c r="EP1185" i="6"/>
  <c r="EQ1185" i="6" s="1"/>
  <c r="ER1184" i="6"/>
  <c r="EP1184" i="6"/>
  <c r="EQ1184" i="6" s="1"/>
  <c r="ER1183" i="6"/>
  <c r="EP1183" i="6"/>
  <c r="EQ1183" i="6" s="1"/>
  <c r="ER1182" i="6"/>
  <c r="EP1182" i="6"/>
  <c r="EQ1182" i="6" s="1"/>
  <c r="ER1181" i="6"/>
  <c r="EP1181" i="6"/>
  <c r="EQ1181" i="6" s="1"/>
  <c r="ER1180" i="6"/>
  <c r="EP1180" i="6"/>
  <c r="EQ1180" i="6" s="1"/>
  <c r="ER1179" i="6"/>
  <c r="EP1179" i="6"/>
  <c r="EQ1179" i="6" s="1"/>
  <c r="ER1178" i="6"/>
  <c r="EP1178" i="6"/>
  <c r="EQ1178" i="6" s="1"/>
  <c r="ER1177" i="6"/>
  <c r="EP1177" i="6"/>
  <c r="EQ1177" i="6" s="1"/>
  <c r="ER1176" i="6"/>
  <c r="EP1176" i="6"/>
  <c r="EQ1176" i="6" s="1"/>
  <c r="ER1175" i="6"/>
  <c r="EP1175" i="6"/>
  <c r="EQ1175" i="6" s="1"/>
  <c r="ER1174" i="6"/>
  <c r="EP1174" i="6"/>
  <c r="EQ1174" i="6" s="1"/>
  <c r="ER1173" i="6"/>
  <c r="EP1173" i="6"/>
  <c r="EQ1173" i="6" s="1"/>
  <c r="ER1172" i="6"/>
  <c r="EP1172" i="6"/>
  <c r="EQ1172" i="6" s="1"/>
  <c r="ER1171" i="6"/>
  <c r="EP1171" i="6"/>
  <c r="EQ1171" i="6" s="1"/>
  <c r="ER1170" i="6"/>
  <c r="EP1170" i="6"/>
  <c r="EQ1170" i="6" s="1"/>
  <c r="ER1169" i="6"/>
  <c r="EP1169" i="6"/>
  <c r="EQ1169" i="6" s="1"/>
  <c r="ER1168" i="6"/>
  <c r="EP1168" i="6"/>
  <c r="EQ1168" i="6" s="1"/>
  <c r="ER1167" i="6"/>
  <c r="EP1167" i="6"/>
  <c r="EQ1167" i="6" s="1"/>
  <c r="ER1166" i="6"/>
  <c r="EP1166" i="6"/>
  <c r="EQ1166" i="6" s="1"/>
  <c r="ER1165" i="6"/>
  <c r="EP1165" i="6"/>
  <c r="EQ1165" i="6" s="1"/>
  <c r="ER1164" i="6"/>
  <c r="EP1164" i="6"/>
  <c r="EQ1164" i="6" s="1"/>
  <c r="ER1163" i="6"/>
  <c r="EP1163" i="6"/>
  <c r="EQ1163" i="6" s="1"/>
  <c r="ER1162" i="6"/>
  <c r="EP1162" i="6"/>
  <c r="EQ1162" i="6" s="1"/>
  <c r="ER1161" i="6"/>
  <c r="EP1161" i="6"/>
  <c r="EQ1161" i="6" s="1"/>
  <c r="ER1160" i="6"/>
  <c r="EP1160" i="6"/>
  <c r="EQ1160" i="6" s="1"/>
  <c r="ER1159" i="6"/>
  <c r="EP1159" i="6"/>
  <c r="EQ1159" i="6" s="1"/>
  <c r="ER1158" i="6"/>
  <c r="EP1158" i="6"/>
  <c r="EQ1158" i="6" s="1"/>
  <c r="ER1157" i="6"/>
  <c r="EP1157" i="6"/>
  <c r="EQ1157" i="6" s="1"/>
  <c r="ER1156" i="6"/>
  <c r="EP1156" i="6"/>
  <c r="EQ1156" i="6" s="1"/>
  <c r="ER1155" i="6"/>
  <c r="EP1155" i="6"/>
  <c r="EQ1155" i="6" s="1"/>
  <c r="ER1154" i="6"/>
  <c r="EP1154" i="6"/>
  <c r="EQ1154" i="6" s="1"/>
  <c r="ER1153" i="6"/>
  <c r="EP1153" i="6"/>
  <c r="EQ1153" i="6" s="1"/>
  <c r="ER1152" i="6"/>
  <c r="EP1152" i="6"/>
  <c r="EQ1152" i="6" s="1"/>
  <c r="ER1151" i="6"/>
  <c r="EP1151" i="6"/>
  <c r="EQ1151" i="6" s="1"/>
  <c r="ER1150" i="6"/>
  <c r="EP1150" i="6"/>
  <c r="EQ1150" i="6" s="1"/>
  <c r="ER1149" i="6"/>
  <c r="EP1149" i="6"/>
  <c r="EQ1149" i="6" s="1"/>
  <c r="ER1148" i="6"/>
  <c r="EP1148" i="6"/>
  <c r="EQ1148" i="6" s="1"/>
  <c r="ER1147" i="6"/>
  <c r="EP1147" i="6"/>
  <c r="EQ1147" i="6" s="1"/>
  <c r="ER1146" i="6"/>
  <c r="EP1146" i="6"/>
  <c r="EQ1146" i="6" s="1"/>
  <c r="ER1145" i="6"/>
  <c r="EP1145" i="6"/>
  <c r="EQ1145" i="6" s="1"/>
  <c r="ER1144" i="6"/>
  <c r="EP1144" i="6"/>
  <c r="EQ1144" i="6" s="1"/>
  <c r="ER1143" i="6"/>
  <c r="EP1143" i="6"/>
  <c r="EQ1143" i="6" s="1"/>
  <c r="ER1142" i="6"/>
  <c r="EP1142" i="6"/>
  <c r="EQ1142" i="6" s="1"/>
  <c r="ER1141" i="6"/>
  <c r="EP1141" i="6"/>
  <c r="EQ1141" i="6" s="1"/>
  <c r="ER1140" i="6"/>
  <c r="EP1140" i="6"/>
  <c r="EQ1140" i="6" s="1"/>
  <c r="ER1139" i="6"/>
  <c r="EP1139" i="6"/>
  <c r="EQ1139" i="6" s="1"/>
  <c r="ER1138" i="6"/>
  <c r="EP1138" i="6"/>
  <c r="EQ1138" i="6" s="1"/>
  <c r="ER1137" i="6"/>
  <c r="EP1137" i="6"/>
  <c r="EQ1137" i="6" s="1"/>
  <c r="ER1136" i="6"/>
  <c r="EP1136" i="6"/>
  <c r="EQ1136" i="6" s="1"/>
  <c r="ER1135" i="6"/>
  <c r="EP1135" i="6"/>
  <c r="EQ1135" i="6" s="1"/>
  <c r="ER1134" i="6"/>
  <c r="EP1134" i="6"/>
  <c r="EQ1134" i="6" s="1"/>
  <c r="ER1133" i="6"/>
  <c r="EP1133" i="6"/>
  <c r="EQ1133" i="6" s="1"/>
  <c r="ER1132" i="6"/>
  <c r="EP1132" i="6"/>
  <c r="EQ1132" i="6" s="1"/>
  <c r="ER1131" i="6"/>
  <c r="EP1131" i="6"/>
  <c r="EQ1131" i="6" s="1"/>
  <c r="ER1130" i="6"/>
  <c r="EP1130" i="6"/>
  <c r="EQ1130" i="6" s="1"/>
  <c r="ER1129" i="6"/>
  <c r="EP1129" i="6"/>
  <c r="EQ1129" i="6" s="1"/>
  <c r="ER1128" i="6"/>
  <c r="EP1128" i="6"/>
  <c r="EQ1128" i="6" s="1"/>
  <c r="ER1127" i="6"/>
  <c r="EP1127" i="6"/>
  <c r="EQ1127" i="6" s="1"/>
  <c r="ER1126" i="6"/>
  <c r="EP1126" i="6"/>
  <c r="EQ1126" i="6" s="1"/>
  <c r="ER1125" i="6"/>
  <c r="EP1125" i="6"/>
  <c r="EQ1125" i="6" s="1"/>
  <c r="ER1124" i="6"/>
  <c r="EP1124" i="6"/>
  <c r="EQ1124" i="6" s="1"/>
  <c r="ER1123" i="6"/>
  <c r="EP1123" i="6"/>
  <c r="EQ1123" i="6" s="1"/>
  <c r="ER1122" i="6"/>
  <c r="EP1122" i="6"/>
  <c r="EQ1122" i="6" s="1"/>
  <c r="ER1121" i="6"/>
  <c r="EP1121" i="6"/>
  <c r="EQ1121" i="6" s="1"/>
  <c r="ER1120" i="6"/>
  <c r="EP1120" i="6"/>
  <c r="EQ1120" i="6" s="1"/>
  <c r="ER1119" i="6"/>
  <c r="EP1119" i="6"/>
  <c r="EQ1119" i="6" s="1"/>
  <c r="ER1118" i="6"/>
  <c r="EP1118" i="6"/>
  <c r="EQ1118" i="6" s="1"/>
  <c r="ER1117" i="6"/>
  <c r="EP1117" i="6"/>
  <c r="EQ1117" i="6" s="1"/>
  <c r="ER1116" i="6"/>
  <c r="EP1116" i="6"/>
  <c r="EQ1116" i="6" s="1"/>
  <c r="ER1115" i="6"/>
  <c r="EP1115" i="6"/>
  <c r="EQ1115" i="6" s="1"/>
  <c r="ER1114" i="6"/>
  <c r="EP1114" i="6"/>
  <c r="EQ1114" i="6" s="1"/>
  <c r="ER1113" i="6"/>
  <c r="EP1113" i="6"/>
  <c r="EQ1113" i="6" s="1"/>
  <c r="ER1112" i="6"/>
  <c r="EP1112" i="6"/>
  <c r="EQ1112" i="6" s="1"/>
  <c r="ER1111" i="6"/>
  <c r="EP1111" i="6"/>
  <c r="EQ1111" i="6" s="1"/>
  <c r="ER1110" i="6"/>
  <c r="EP1110" i="6"/>
  <c r="EQ1110" i="6" s="1"/>
  <c r="ER1109" i="6"/>
  <c r="EP1109" i="6"/>
  <c r="EQ1109" i="6" s="1"/>
  <c r="ER1108" i="6"/>
  <c r="EP1108" i="6"/>
  <c r="EQ1108" i="6" s="1"/>
  <c r="ER1107" i="6"/>
  <c r="EP1107" i="6"/>
  <c r="EQ1107" i="6" s="1"/>
  <c r="ER1106" i="6"/>
  <c r="EP1106" i="6"/>
  <c r="EQ1106" i="6" s="1"/>
  <c r="ER1105" i="6"/>
  <c r="EP1105" i="6"/>
  <c r="EQ1105" i="6" s="1"/>
  <c r="ER1104" i="6"/>
  <c r="EP1104" i="6"/>
  <c r="EQ1104" i="6" s="1"/>
  <c r="ER1103" i="6"/>
  <c r="EP1103" i="6"/>
  <c r="EQ1103" i="6" s="1"/>
  <c r="ER1102" i="6"/>
  <c r="EP1102" i="6"/>
  <c r="EQ1102" i="6" s="1"/>
  <c r="ER1101" i="6"/>
  <c r="EP1101" i="6"/>
  <c r="EQ1101" i="6" s="1"/>
  <c r="ER1100" i="6"/>
  <c r="EP1100" i="6"/>
  <c r="EQ1100" i="6" s="1"/>
  <c r="ER1099" i="6"/>
  <c r="EP1099" i="6"/>
  <c r="EQ1099" i="6" s="1"/>
  <c r="ER1098" i="6"/>
  <c r="EP1098" i="6"/>
  <c r="EQ1098" i="6" s="1"/>
  <c r="ER1097" i="6"/>
  <c r="EP1097" i="6"/>
  <c r="EQ1097" i="6" s="1"/>
  <c r="ER1096" i="6"/>
  <c r="EP1096" i="6"/>
  <c r="EQ1096" i="6" s="1"/>
  <c r="ER1095" i="6"/>
  <c r="EP1095" i="6"/>
  <c r="EQ1095" i="6" s="1"/>
  <c r="ER1094" i="6"/>
  <c r="EP1094" i="6"/>
  <c r="EQ1094" i="6" s="1"/>
  <c r="ER1093" i="6"/>
  <c r="EP1093" i="6"/>
  <c r="EQ1093" i="6" s="1"/>
  <c r="ER1092" i="6"/>
  <c r="EP1092" i="6"/>
  <c r="EQ1092" i="6" s="1"/>
  <c r="ER1091" i="6"/>
  <c r="EP1091" i="6"/>
  <c r="EQ1091" i="6" s="1"/>
  <c r="ER1090" i="6"/>
  <c r="EP1090" i="6"/>
  <c r="EQ1090" i="6" s="1"/>
  <c r="ER1089" i="6"/>
  <c r="EP1089" i="6"/>
  <c r="EQ1089" i="6" s="1"/>
  <c r="ER1088" i="6"/>
  <c r="EP1088" i="6"/>
  <c r="EQ1088" i="6" s="1"/>
  <c r="ER1087" i="6"/>
  <c r="EP1087" i="6"/>
  <c r="EQ1087" i="6" s="1"/>
  <c r="ER1086" i="6"/>
  <c r="EP1086" i="6"/>
  <c r="EQ1086" i="6" s="1"/>
  <c r="ER1085" i="6"/>
  <c r="EP1085" i="6"/>
  <c r="EQ1085" i="6" s="1"/>
  <c r="ER1084" i="6"/>
  <c r="EP1084" i="6"/>
  <c r="EQ1084" i="6" s="1"/>
  <c r="ER1083" i="6"/>
  <c r="EP1083" i="6"/>
  <c r="EQ1083" i="6" s="1"/>
  <c r="ER1082" i="6"/>
  <c r="EP1082" i="6"/>
  <c r="EQ1082" i="6" s="1"/>
  <c r="ER1081" i="6"/>
  <c r="EP1081" i="6"/>
  <c r="EQ1081" i="6" s="1"/>
  <c r="ER1080" i="6"/>
  <c r="EP1080" i="6"/>
  <c r="EQ1080" i="6" s="1"/>
  <c r="ER1079" i="6"/>
  <c r="EP1079" i="6"/>
  <c r="EQ1079" i="6" s="1"/>
  <c r="ER1078" i="6"/>
  <c r="EP1078" i="6"/>
  <c r="EQ1078" i="6" s="1"/>
  <c r="ER1077" i="6"/>
  <c r="EP1077" i="6"/>
  <c r="EQ1077" i="6" s="1"/>
  <c r="ER1076" i="6"/>
  <c r="EP1076" i="6"/>
  <c r="EQ1076" i="6" s="1"/>
  <c r="ER1075" i="6"/>
  <c r="EP1075" i="6"/>
  <c r="EQ1075" i="6" s="1"/>
  <c r="ER1074" i="6"/>
  <c r="EP1074" i="6"/>
  <c r="EQ1074" i="6" s="1"/>
  <c r="ER1073" i="6"/>
  <c r="EP1073" i="6"/>
  <c r="EQ1073" i="6" s="1"/>
  <c r="ER1072" i="6"/>
  <c r="EP1072" i="6"/>
  <c r="EQ1072" i="6" s="1"/>
  <c r="ER1071" i="6"/>
  <c r="EP1071" i="6"/>
  <c r="EQ1071" i="6" s="1"/>
  <c r="ER1070" i="6"/>
  <c r="EP1070" i="6"/>
  <c r="EQ1070" i="6" s="1"/>
  <c r="ER1069" i="6"/>
  <c r="EP1069" i="6"/>
  <c r="EQ1069" i="6" s="1"/>
  <c r="ER1068" i="6"/>
  <c r="EP1068" i="6"/>
  <c r="EQ1068" i="6" s="1"/>
  <c r="ER1067" i="6"/>
  <c r="EP1067" i="6"/>
  <c r="EQ1067" i="6" s="1"/>
  <c r="ER1066" i="6"/>
  <c r="EP1066" i="6"/>
  <c r="EQ1066" i="6" s="1"/>
  <c r="ER1065" i="6"/>
  <c r="EP1065" i="6"/>
  <c r="EQ1065" i="6" s="1"/>
  <c r="ER1064" i="6"/>
  <c r="EP1064" i="6"/>
  <c r="EQ1064" i="6" s="1"/>
  <c r="ER1063" i="6"/>
  <c r="EP1063" i="6"/>
  <c r="EQ1063" i="6" s="1"/>
  <c r="ER1062" i="6"/>
  <c r="EP1062" i="6"/>
  <c r="EQ1062" i="6" s="1"/>
  <c r="ER1061" i="6"/>
  <c r="EP1061" i="6"/>
  <c r="EQ1061" i="6" s="1"/>
  <c r="ER1060" i="6"/>
  <c r="EP1060" i="6"/>
  <c r="EQ1060" i="6" s="1"/>
  <c r="ER1059" i="6"/>
  <c r="EP1059" i="6"/>
  <c r="EQ1059" i="6" s="1"/>
  <c r="ER1058" i="6"/>
  <c r="EP1058" i="6"/>
  <c r="EQ1058" i="6" s="1"/>
  <c r="ER1057" i="6"/>
  <c r="EP1057" i="6"/>
  <c r="EQ1057" i="6" s="1"/>
  <c r="ER1056" i="6"/>
  <c r="EP1056" i="6"/>
  <c r="EQ1056" i="6" s="1"/>
  <c r="ER1055" i="6"/>
  <c r="EP1055" i="6"/>
  <c r="EQ1055" i="6" s="1"/>
  <c r="ER1054" i="6"/>
  <c r="EP1054" i="6"/>
  <c r="EQ1054" i="6" s="1"/>
  <c r="ER1053" i="6"/>
  <c r="EP1053" i="6"/>
  <c r="EQ1053" i="6" s="1"/>
  <c r="ER1052" i="6"/>
  <c r="EP1052" i="6"/>
  <c r="EQ1052" i="6" s="1"/>
  <c r="ER1051" i="6"/>
  <c r="EP1051" i="6"/>
  <c r="EQ1051" i="6" s="1"/>
  <c r="ER1050" i="6"/>
  <c r="EP1050" i="6"/>
  <c r="EQ1050" i="6" s="1"/>
  <c r="ER1049" i="6"/>
  <c r="EP1049" i="6"/>
  <c r="EQ1049" i="6" s="1"/>
  <c r="ER1048" i="6"/>
  <c r="EP1048" i="6"/>
  <c r="EQ1048" i="6" s="1"/>
  <c r="ER1047" i="6"/>
  <c r="EP1047" i="6"/>
  <c r="EQ1047" i="6" s="1"/>
  <c r="ER1046" i="6"/>
  <c r="EP1046" i="6"/>
  <c r="EQ1046" i="6" s="1"/>
  <c r="ER1045" i="6"/>
  <c r="EP1045" i="6"/>
  <c r="EQ1045" i="6" s="1"/>
  <c r="ER1044" i="6"/>
  <c r="EP1044" i="6"/>
  <c r="EQ1044" i="6" s="1"/>
  <c r="ER1043" i="6"/>
  <c r="EP1043" i="6"/>
  <c r="EQ1043" i="6" s="1"/>
  <c r="ER1042" i="6"/>
  <c r="EP1042" i="6"/>
  <c r="EQ1042" i="6" s="1"/>
  <c r="ER1041" i="6"/>
  <c r="EP1041" i="6"/>
  <c r="EQ1041" i="6" s="1"/>
  <c r="ER1040" i="6"/>
  <c r="EP1040" i="6"/>
  <c r="EQ1040" i="6" s="1"/>
  <c r="ER1039" i="6"/>
  <c r="EP1039" i="6"/>
  <c r="EQ1039" i="6" s="1"/>
  <c r="ER1038" i="6"/>
  <c r="EP1038" i="6"/>
  <c r="EQ1038" i="6" s="1"/>
  <c r="ER1037" i="6"/>
  <c r="EP1037" i="6"/>
  <c r="EQ1037" i="6" s="1"/>
  <c r="ER1036" i="6"/>
  <c r="EP1036" i="6"/>
  <c r="EQ1036" i="6" s="1"/>
  <c r="ER1035" i="6"/>
  <c r="EP1035" i="6"/>
  <c r="EQ1035" i="6" s="1"/>
  <c r="ER1034" i="6"/>
  <c r="EP1034" i="6"/>
  <c r="EQ1034" i="6" s="1"/>
  <c r="ER1033" i="6"/>
  <c r="EP1033" i="6"/>
  <c r="EQ1033" i="6" s="1"/>
  <c r="ER1032" i="6"/>
  <c r="EP1032" i="6"/>
  <c r="EQ1032" i="6" s="1"/>
  <c r="ER1031" i="6"/>
  <c r="EP1031" i="6"/>
  <c r="EQ1031" i="6" s="1"/>
  <c r="ER1030" i="6"/>
  <c r="EP1030" i="6"/>
  <c r="EQ1030" i="6" s="1"/>
  <c r="ER1029" i="6"/>
  <c r="EP1029" i="6"/>
  <c r="EQ1029" i="6" s="1"/>
  <c r="ER1028" i="6"/>
  <c r="EP1028" i="6"/>
  <c r="EQ1028" i="6" s="1"/>
  <c r="ER1027" i="6"/>
  <c r="EP1027" i="6"/>
  <c r="EQ1027" i="6" s="1"/>
  <c r="ER1026" i="6"/>
  <c r="EP1026" i="6"/>
  <c r="EQ1026" i="6" s="1"/>
  <c r="ER1025" i="6"/>
  <c r="EP1025" i="6"/>
  <c r="EQ1025" i="6" s="1"/>
  <c r="ER1024" i="6"/>
  <c r="EP1024" i="6"/>
  <c r="EQ1024" i="6" s="1"/>
  <c r="ER1023" i="6"/>
  <c r="EP1023" i="6"/>
  <c r="EQ1023" i="6" s="1"/>
  <c r="ER1022" i="6"/>
  <c r="EP1022" i="6"/>
  <c r="EQ1022" i="6" s="1"/>
  <c r="ER1021" i="6"/>
  <c r="EP1021" i="6"/>
  <c r="EQ1021" i="6" s="1"/>
  <c r="ER1020" i="6"/>
  <c r="EP1020" i="6"/>
  <c r="EQ1020" i="6" s="1"/>
  <c r="ER1019" i="6"/>
  <c r="EP1019" i="6"/>
  <c r="EQ1019" i="6" s="1"/>
  <c r="ER1018" i="6"/>
  <c r="EP1018" i="6"/>
  <c r="EQ1018" i="6" s="1"/>
  <c r="ER1017" i="6"/>
  <c r="EP1017" i="6"/>
  <c r="EQ1017" i="6" s="1"/>
  <c r="ER1016" i="6"/>
  <c r="EP1016" i="6"/>
  <c r="EQ1016" i="6" s="1"/>
  <c r="ER1015" i="6"/>
  <c r="EP1015" i="6"/>
  <c r="EQ1015" i="6" s="1"/>
  <c r="ER1014" i="6"/>
  <c r="EP1014" i="6"/>
  <c r="EQ1014" i="6" s="1"/>
  <c r="ER1013" i="6"/>
  <c r="EP1013" i="6"/>
  <c r="EQ1013" i="6" s="1"/>
  <c r="ER1012" i="6"/>
  <c r="EP1012" i="6"/>
  <c r="EQ1012" i="6" s="1"/>
  <c r="ER1011" i="6"/>
  <c r="EP1011" i="6"/>
  <c r="EQ1011" i="6" s="1"/>
  <c r="ER1010" i="6"/>
  <c r="EP1010" i="6"/>
  <c r="EQ1010" i="6" s="1"/>
  <c r="ER1009" i="6"/>
  <c r="EP1009" i="6"/>
  <c r="EQ1009" i="6" s="1"/>
  <c r="ER1008" i="6"/>
  <c r="EP1008" i="6"/>
  <c r="EQ1008" i="6" s="1"/>
  <c r="ER1007" i="6"/>
  <c r="EP1007" i="6"/>
  <c r="EQ1007" i="6" s="1"/>
  <c r="ER1006" i="6"/>
  <c r="EP1006" i="6"/>
  <c r="EQ1006" i="6" s="1"/>
  <c r="ER1005" i="6"/>
  <c r="EP1005" i="6"/>
  <c r="EQ1005" i="6" s="1"/>
  <c r="ER1004" i="6"/>
  <c r="EP1004" i="6"/>
  <c r="EQ1004" i="6" s="1"/>
  <c r="ER1003" i="6"/>
  <c r="EP1003" i="6"/>
  <c r="EQ1003" i="6" s="1"/>
  <c r="ER1002" i="6"/>
  <c r="EP1002" i="6"/>
  <c r="EQ1002" i="6" s="1"/>
  <c r="ER1001" i="6"/>
  <c r="EP1001" i="6"/>
  <c r="EQ1001" i="6" s="1"/>
  <c r="ER1000" i="6"/>
  <c r="EP1000" i="6"/>
  <c r="EQ1000" i="6" s="1"/>
  <c r="ER999" i="6"/>
  <c r="EP999" i="6"/>
  <c r="EQ999" i="6" s="1"/>
  <c r="ER998" i="6"/>
  <c r="EP998" i="6"/>
  <c r="EQ998" i="6" s="1"/>
  <c r="ER997" i="6"/>
  <c r="EP997" i="6"/>
  <c r="EQ997" i="6" s="1"/>
  <c r="ER996" i="6"/>
  <c r="EP996" i="6"/>
  <c r="EQ996" i="6" s="1"/>
  <c r="ER995" i="6"/>
  <c r="EP995" i="6"/>
  <c r="EQ995" i="6" s="1"/>
  <c r="ER994" i="6"/>
  <c r="EP994" i="6"/>
  <c r="EQ994" i="6" s="1"/>
  <c r="ER993" i="6"/>
  <c r="EP993" i="6"/>
  <c r="EQ993" i="6" s="1"/>
  <c r="ER992" i="6"/>
  <c r="EP992" i="6"/>
  <c r="EQ992" i="6" s="1"/>
  <c r="ER991" i="6"/>
  <c r="EP991" i="6"/>
  <c r="EQ991" i="6" s="1"/>
  <c r="ER990" i="6"/>
  <c r="EP990" i="6"/>
  <c r="EQ990" i="6" s="1"/>
  <c r="ER989" i="6"/>
  <c r="EP989" i="6"/>
  <c r="EQ989" i="6" s="1"/>
  <c r="ER988" i="6"/>
  <c r="EP988" i="6"/>
  <c r="EQ988" i="6" s="1"/>
  <c r="ER987" i="6"/>
  <c r="EP987" i="6"/>
  <c r="EQ987" i="6" s="1"/>
  <c r="ER986" i="6"/>
  <c r="EP986" i="6"/>
  <c r="EQ986" i="6" s="1"/>
  <c r="ER985" i="6"/>
  <c r="EP985" i="6"/>
  <c r="EQ985" i="6" s="1"/>
  <c r="ER984" i="6"/>
  <c r="EP984" i="6"/>
  <c r="EQ984" i="6" s="1"/>
  <c r="ER983" i="6"/>
  <c r="EP983" i="6"/>
  <c r="EQ983" i="6" s="1"/>
  <c r="ER982" i="6"/>
  <c r="EP982" i="6"/>
  <c r="EQ982" i="6" s="1"/>
  <c r="ER981" i="6"/>
  <c r="EP981" i="6"/>
  <c r="EQ981" i="6" s="1"/>
  <c r="ER980" i="6"/>
  <c r="EP980" i="6"/>
  <c r="EQ980" i="6" s="1"/>
  <c r="ER979" i="6"/>
  <c r="EP979" i="6"/>
  <c r="EQ979" i="6" s="1"/>
  <c r="ER978" i="6"/>
  <c r="EP978" i="6"/>
  <c r="EQ978" i="6" s="1"/>
  <c r="ER977" i="6"/>
  <c r="EP977" i="6"/>
  <c r="EQ977" i="6" s="1"/>
  <c r="ER976" i="6"/>
  <c r="EP976" i="6"/>
  <c r="EQ976" i="6" s="1"/>
  <c r="ER975" i="6"/>
  <c r="EP975" i="6"/>
  <c r="EQ975" i="6" s="1"/>
  <c r="ER974" i="6"/>
  <c r="EP974" i="6"/>
  <c r="EQ974" i="6" s="1"/>
  <c r="ER973" i="6"/>
  <c r="EP973" i="6"/>
  <c r="EQ973" i="6" s="1"/>
  <c r="ER972" i="6"/>
  <c r="EP972" i="6"/>
  <c r="EQ972" i="6" s="1"/>
  <c r="ER971" i="6"/>
  <c r="EP971" i="6"/>
  <c r="EQ971" i="6" s="1"/>
  <c r="ER970" i="6"/>
  <c r="EP970" i="6"/>
  <c r="EQ970" i="6" s="1"/>
  <c r="ER969" i="6"/>
  <c r="EP969" i="6"/>
  <c r="EQ969" i="6" s="1"/>
  <c r="ER968" i="6"/>
  <c r="EP968" i="6"/>
  <c r="EQ968" i="6" s="1"/>
  <c r="ER967" i="6"/>
  <c r="EP967" i="6"/>
  <c r="EQ967" i="6" s="1"/>
  <c r="ER966" i="6"/>
  <c r="EP966" i="6"/>
  <c r="EQ966" i="6" s="1"/>
  <c r="ER965" i="6"/>
  <c r="EP965" i="6"/>
  <c r="EQ965" i="6" s="1"/>
  <c r="ER964" i="6"/>
  <c r="EP964" i="6"/>
  <c r="EQ964" i="6" s="1"/>
  <c r="ER963" i="6"/>
  <c r="EP963" i="6"/>
  <c r="EQ963" i="6" s="1"/>
  <c r="ER962" i="6"/>
  <c r="EP962" i="6"/>
  <c r="EQ962" i="6" s="1"/>
  <c r="ER961" i="6"/>
  <c r="EP961" i="6"/>
  <c r="EQ961" i="6" s="1"/>
  <c r="ER960" i="6"/>
  <c r="EP960" i="6"/>
  <c r="EQ960" i="6" s="1"/>
  <c r="ER959" i="6"/>
  <c r="EP959" i="6"/>
  <c r="EQ959" i="6" s="1"/>
  <c r="ER958" i="6"/>
  <c r="EP958" i="6"/>
  <c r="EQ958" i="6" s="1"/>
  <c r="ER957" i="6"/>
  <c r="EP957" i="6"/>
  <c r="EQ957" i="6" s="1"/>
  <c r="ER956" i="6"/>
  <c r="EP956" i="6"/>
  <c r="EQ956" i="6" s="1"/>
  <c r="ER955" i="6"/>
  <c r="EP955" i="6"/>
  <c r="EQ955" i="6" s="1"/>
  <c r="ER954" i="6"/>
  <c r="EP954" i="6"/>
  <c r="EQ954" i="6" s="1"/>
  <c r="ER953" i="6"/>
  <c r="EP953" i="6"/>
  <c r="EQ953" i="6" s="1"/>
  <c r="ER952" i="6"/>
  <c r="EP952" i="6"/>
  <c r="EQ952" i="6" s="1"/>
  <c r="ER951" i="6"/>
  <c r="EP951" i="6"/>
  <c r="EQ951" i="6" s="1"/>
  <c r="ER950" i="6"/>
  <c r="EP950" i="6"/>
  <c r="EQ950" i="6" s="1"/>
  <c r="ER949" i="6"/>
  <c r="EP949" i="6"/>
  <c r="EQ949" i="6" s="1"/>
  <c r="ER948" i="6"/>
  <c r="EP948" i="6"/>
  <c r="EQ948" i="6" s="1"/>
  <c r="ER947" i="6"/>
  <c r="EP947" i="6"/>
  <c r="EQ947" i="6" s="1"/>
  <c r="ER946" i="6"/>
  <c r="EP946" i="6"/>
  <c r="EQ946" i="6" s="1"/>
  <c r="ER945" i="6"/>
  <c r="EP945" i="6"/>
  <c r="EQ945" i="6" s="1"/>
  <c r="ER944" i="6"/>
  <c r="EP944" i="6"/>
  <c r="EQ944" i="6" s="1"/>
  <c r="ER943" i="6"/>
  <c r="EP943" i="6"/>
  <c r="EQ943" i="6" s="1"/>
  <c r="ER942" i="6"/>
  <c r="EP942" i="6"/>
  <c r="EQ942" i="6" s="1"/>
  <c r="ER941" i="6"/>
  <c r="EP941" i="6"/>
  <c r="EQ941" i="6" s="1"/>
  <c r="ER940" i="6"/>
  <c r="EP940" i="6"/>
  <c r="EQ940" i="6" s="1"/>
  <c r="ER939" i="6"/>
  <c r="EP939" i="6"/>
  <c r="EQ939" i="6" s="1"/>
  <c r="ER938" i="6"/>
  <c r="EP938" i="6"/>
  <c r="EQ938" i="6" s="1"/>
  <c r="ER937" i="6"/>
  <c r="EP937" i="6"/>
  <c r="EQ937" i="6" s="1"/>
  <c r="ER936" i="6"/>
  <c r="EP936" i="6"/>
  <c r="EQ936" i="6" s="1"/>
  <c r="ER935" i="6"/>
  <c r="EP935" i="6"/>
  <c r="EQ935" i="6" s="1"/>
  <c r="ER934" i="6"/>
  <c r="EP934" i="6"/>
  <c r="EQ934" i="6" s="1"/>
  <c r="ER933" i="6"/>
  <c r="EP933" i="6"/>
  <c r="EQ933" i="6" s="1"/>
  <c r="ER932" i="6"/>
  <c r="EP932" i="6"/>
  <c r="EQ932" i="6" s="1"/>
  <c r="ER931" i="6"/>
  <c r="EP931" i="6"/>
  <c r="EQ931" i="6" s="1"/>
  <c r="ER930" i="6"/>
  <c r="EP930" i="6"/>
  <c r="EQ930" i="6" s="1"/>
  <c r="ER929" i="6"/>
  <c r="EP929" i="6"/>
  <c r="EQ929" i="6" s="1"/>
  <c r="ER928" i="6"/>
  <c r="EP928" i="6"/>
  <c r="EQ928" i="6" s="1"/>
  <c r="ER927" i="6"/>
  <c r="EP927" i="6"/>
  <c r="EQ927" i="6" s="1"/>
  <c r="ER926" i="6"/>
  <c r="EP926" i="6"/>
  <c r="EQ926" i="6" s="1"/>
  <c r="ER925" i="6"/>
  <c r="EP925" i="6"/>
  <c r="EQ925" i="6" s="1"/>
  <c r="ER924" i="6"/>
  <c r="EP924" i="6"/>
  <c r="EQ924" i="6" s="1"/>
  <c r="ER923" i="6"/>
  <c r="EP923" i="6"/>
  <c r="EQ923" i="6" s="1"/>
  <c r="ER922" i="6"/>
  <c r="EP922" i="6"/>
  <c r="EQ922" i="6" s="1"/>
  <c r="ER921" i="6"/>
  <c r="EP921" i="6"/>
  <c r="EQ921" i="6" s="1"/>
  <c r="ER920" i="6"/>
  <c r="EP920" i="6"/>
  <c r="EQ920" i="6" s="1"/>
  <c r="ER919" i="6"/>
  <c r="EP919" i="6"/>
  <c r="EQ919" i="6" s="1"/>
  <c r="ER918" i="6"/>
  <c r="EP918" i="6"/>
  <c r="EQ918" i="6" s="1"/>
  <c r="ER917" i="6"/>
  <c r="EP917" i="6"/>
  <c r="EQ917" i="6" s="1"/>
  <c r="ER916" i="6"/>
  <c r="EP916" i="6"/>
  <c r="EQ916" i="6" s="1"/>
  <c r="ER915" i="6"/>
  <c r="EP915" i="6"/>
  <c r="EQ915" i="6" s="1"/>
  <c r="ER914" i="6"/>
  <c r="EP914" i="6"/>
  <c r="EQ914" i="6" s="1"/>
  <c r="ER913" i="6"/>
  <c r="EP913" i="6"/>
  <c r="EQ913" i="6" s="1"/>
  <c r="ER912" i="6"/>
  <c r="EP912" i="6"/>
  <c r="EQ912" i="6" s="1"/>
  <c r="ER911" i="6"/>
  <c r="EP911" i="6"/>
  <c r="EQ911" i="6" s="1"/>
  <c r="ER910" i="6"/>
  <c r="EP910" i="6"/>
  <c r="EQ910" i="6" s="1"/>
  <c r="ER909" i="6"/>
  <c r="EP909" i="6"/>
  <c r="EQ909" i="6" s="1"/>
  <c r="ER908" i="6"/>
  <c r="EP908" i="6"/>
  <c r="EQ908" i="6" s="1"/>
  <c r="ER907" i="6"/>
  <c r="EP907" i="6"/>
  <c r="EQ907" i="6" s="1"/>
  <c r="ER906" i="6"/>
  <c r="EP906" i="6"/>
  <c r="EQ906" i="6" s="1"/>
  <c r="ER905" i="6"/>
  <c r="EP905" i="6"/>
  <c r="EQ905" i="6" s="1"/>
  <c r="ER904" i="6"/>
  <c r="EP904" i="6"/>
  <c r="EQ904" i="6" s="1"/>
  <c r="ER903" i="6"/>
  <c r="EP903" i="6"/>
  <c r="EQ903" i="6" s="1"/>
  <c r="ER902" i="6"/>
  <c r="EP902" i="6"/>
  <c r="EQ902" i="6" s="1"/>
  <c r="ER901" i="6"/>
  <c r="EP901" i="6"/>
  <c r="EQ901" i="6" s="1"/>
  <c r="ER900" i="6"/>
  <c r="EP900" i="6"/>
  <c r="EQ900" i="6" s="1"/>
  <c r="ER899" i="6"/>
  <c r="EP899" i="6"/>
  <c r="EQ899" i="6" s="1"/>
  <c r="ER898" i="6"/>
  <c r="EP898" i="6"/>
  <c r="EQ898" i="6" s="1"/>
  <c r="ER897" i="6"/>
  <c r="EP897" i="6"/>
  <c r="EQ897" i="6" s="1"/>
  <c r="ER896" i="6"/>
  <c r="EP896" i="6"/>
  <c r="EQ896" i="6" s="1"/>
  <c r="ER895" i="6"/>
  <c r="EP895" i="6"/>
  <c r="EQ895" i="6" s="1"/>
  <c r="ER894" i="6"/>
  <c r="EP894" i="6"/>
  <c r="EQ894" i="6" s="1"/>
  <c r="ER893" i="6"/>
  <c r="EP893" i="6"/>
  <c r="EQ893" i="6" s="1"/>
  <c r="ER892" i="6"/>
  <c r="EP892" i="6"/>
  <c r="EQ892" i="6" s="1"/>
  <c r="ER891" i="6"/>
  <c r="EP891" i="6"/>
  <c r="EQ891" i="6" s="1"/>
  <c r="ER890" i="6"/>
  <c r="EP890" i="6"/>
  <c r="EQ890" i="6" s="1"/>
  <c r="ER889" i="6"/>
  <c r="EP889" i="6"/>
  <c r="EQ889" i="6" s="1"/>
  <c r="ER888" i="6"/>
  <c r="EP888" i="6"/>
  <c r="EQ888" i="6" s="1"/>
  <c r="ER887" i="6"/>
  <c r="EP887" i="6"/>
  <c r="EQ887" i="6" s="1"/>
  <c r="ER886" i="6"/>
  <c r="EP886" i="6"/>
  <c r="EQ886" i="6" s="1"/>
  <c r="ER885" i="6"/>
  <c r="EP885" i="6"/>
  <c r="EQ885" i="6" s="1"/>
  <c r="ER884" i="6"/>
  <c r="EP884" i="6"/>
  <c r="EQ884" i="6" s="1"/>
  <c r="ER883" i="6"/>
  <c r="EP883" i="6"/>
  <c r="EQ883" i="6" s="1"/>
  <c r="ER882" i="6"/>
  <c r="EP882" i="6"/>
  <c r="EQ882" i="6" s="1"/>
  <c r="ER881" i="6"/>
  <c r="EP881" i="6"/>
  <c r="EQ881" i="6" s="1"/>
  <c r="ER880" i="6"/>
  <c r="EP880" i="6"/>
  <c r="EQ880" i="6" s="1"/>
  <c r="ER879" i="6"/>
  <c r="EP879" i="6"/>
  <c r="EQ879" i="6" s="1"/>
  <c r="ER878" i="6"/>
  <c r="EP878" i="6"/>
  <c r="EQ878" i="6" s="1"/>
  <c r="ER877" i="6"/>
  <c r="EP877" i="6"/>
  <c r="EQ877" i="6" s="1"/>
  <c r="ER876" i="6"/>
  <c r="EP876" i="6"/>
  <c r="EQ876" i="6" s="1"/>
  <c r="ER875" i="6"/>
  <c r="EP875" i="6"/>
  <c r="EQ875" i="6" s="1"/>
  <c r="ER874" i="6"/>
  <c r="EP874" i="6"/>
  <c r="EQ874" i="6" s="1"/>
  <c r="ER873" i="6"/>
  <c r="EP873" i="6"/>
  <c r="EQ873" i="6" s="1"/>
  <c r="ER872" i="6"/>
  <c r="EP872" i="6"/>
  <c r="EQ872" i="6" s="1"/>
  <c r="ER871" i="6"/>
  <c r="EP871" i="6"/>
  <c r="EQ871" i="6" s="1"/>
  <c r="ER870" i="6"/>
  <c r="EP870" i="6"/>
  <c r="EQ870" i="6" s="1"/>
  <c r="ER869" i="6"/>
  <c r="EP869" i="6"/>
  <c r="EQ869" i="6" s="1"/>
  <c r="ER868" i="6"/>
  <c r="EP868" i="6"/>
  <c r="EQ868" i="6" s="1"/>
  <c r="ER867" i="6"/>
  <c r="EP867" i="6"/>
  <c r="EQ867" i="6" s="1"/>
  <c r="ER866" i="6"/>
  <c r="EP866" i="6"/>
  <c r="EQ866" i="6" s="1"/>
  <c r="ER865" i="6"/>
  <c r="EP865" i="6"/>
  <c r="EQ865" i="6" s="1"/>
  <c r="ER864" i="6"/>
  <c r="EP864" i="6"/>
  <c r="EQ864" i="6" s="1"/>
  <c r="ER863" i="6"/>
  <c r="EP863" i="6"/>
  <c r="EQ863" i="6" s="1"/>
  <c r="ER862" i="6"/>
  <c r="EP862" i="6"/>
  <c r="EQ862" i="6" s="1"/>
  <c r="ER861" i="6"/>
  <c r="EP861" i="6"/>
  <c r="EQ861" i="6" s="1"/>
  <c r="ER860" i="6"/>
  <c r="EP860" i="6"/>
  <c r="EQ860" i="6" s="1"/>
  <c r="ER859" i="6"/>
  <c r="EP859" i="6"/>
  <c r="EQ859" i="6" s="1"/>
  <c r="ER858" i="6"/>
  <c r="EP858" i="6"/>
  <c r="EQ858" i="6" s="1"/>
  <c r="ER857" i="6"/>
  <c r="EP857" i="6"/>
  <c r="EQ857" i="6" s="1"/>
  <c r="ER856" i="6"/>
  <c r="EP856" i="6"/>
  <c r="EQ856" i="6" s="1"/>
  <c r="ER855" i="6"/>
  <c r="EP855" i="6"/>
  <c r="EQ855" i="6" s="1"/>
  <c r="ER854" i="6"/>
  <c r="EP854" i="6"/>
  <c r="EQ854" i="6" s="1"/>
  <c r="ER853" i="6"/>
  <c r="EP853" i="6"/>
  <c r="EQ853" i="6" s="1"/>
  <c r="ER852" i="6"/>
  <c r="EP852" i="6"/>
  <c r="EQ852" i="6" s="1"/>
  <c r="ER851" i="6"/>
  <c r="EP851" i="6"/>
  <c r="EQ851" i="6" s="1"/>
  <c r="ER850" i="6"/>
  <c r="EP850" i="6"/>
  <c r="EQ850" i="6" s="1"/>
  <c r="ER849" i="6"/>
  <c r="EP849" i="6"/>
  <c r="EQ849" i="6" s="1"/>
  <c r="ER848" i="6"/>
  <c r="EP848" i="6"/>
  <c r="EQ848" i="6" s="1"/>
  <c r="ER847" i="6"/>
  <c r="EP847" i="6"/>
  <c r="EQ847" i="6" s="1"/>
  <c r="ER846" i="6"/>
  <c r="EP846" i="6"/>
  <c r="EQ846" i="6" s="1"/>
  <c r="ER845" i="6"/>
  <c r="EP845" i="6"/>
  <c r="EQ845" i="6" s="1"/>
  <c r="ER844" i="6"/>
  <c r="EP844" i="6"/>
  <c r="EQ844" i="6" s="1"/>
  <c r="ER843" i="6"/>
  <c r="EP843" i="6"/>
  <c r="EQ843" i="6" s="1"/>
  <c r="ER842" i="6"/>
  <c r="EP842" i="6"/>
  <c r="EQ842" i="6" s="1"/>
  <c r="ER841" i="6"/>
  <c r="EP841" i="6"/>
  <c r="EQ841" i="6" s="1"/>
  <c r="ER840" i="6"/>
  <c r="EP840" i="6"/>
  <c r="EQ840" i="6" s="1"/>
  <c r="ER839" i="6"/>
  <c r="EP839" i="6"/>
  <c r="EQ839" i="6" s="1"/>
  <c r="ER838" i="6"/>
  <c r="EP838" i="6"/>
  <c r="EQ838" i="6" s="1"/>
  <c r="ER837" i="6"/>
  <c r="EP837" i="6"/>
  <c r="EQ837" i="6" s="1"/>
  <c r="ER836" i="6"/>
  <c r="EP836" i="6"/>
  <c r="EQ836" i="6" s="1"/>
  <c r="ER835" i="6"/>
  <c r="EP835" i="6"/>
  <c r="EQ835" i="6" s="1"/>
  <c r="ER834" i="6"/>
  <c r="EP834" i="6"/>
  <c r="EQ834" i="6" s="1"/>
  <c r="ER833" i="6"/>
  <c r="EP833" i="6"/>
  <c r="EQ833" i="6" s="1"/>
  <c r="ER832" i="6"/>
  <c r="EP832" i="6"/>
  <c r="EQ832" i="6" s="1"/>
  <c r="ER831" i="6"/>
  <c r="EP831" i="6"/>
  <c r="EQ831" i="6" s="1"/>
  <c r="ER830" i="6"/>
  <c r="EP830" i="6"/>
  <c r="EQ830" i="6" s="1"/>
  <c r="ER829" i="6"/>
  <c r="EP829" i="6"/>
  <c r="EQ829" i="6" s="1"/>
  <c r="ER828" i="6"/>
  <c r="EP828" i="6"/>
  <c r="EQ828" i="6" s="1"/>
  <c r="ER827" i="6"/>
  <c r="EP827" i="6"/>
  <c r="EQ827" i="6" s="1"/>
  <c r="ER826" i="6"/>
  <c r="EP826" i="6"/>
  <c r="EQ826" i="6" s="1"/>
  <c r="ER825" i="6"/>
  <c r="EP825" i="6"/>
  <c r="EQ825" i="6" s="1"/>
  <c r="ER824" i="6"/>
  <c r="EP824" i="6"/>
  <c r="EQ824" i="6" s="1"/>
  <c r="ER823" i="6"/>
  <c r="EP823" i="6"/>
  <c r="EQ823" i="6" s="1"/>
  <c r="ER822" i="6"/>
  <c r="EP822" i="6"/>
  <c r="EQ822" i="6" s="1"/>
  <c r="ER821" i="6"/>
  <c r="EP821" i="6"/>
  <c r="EQ821" i="6" s="1"/>
  <c r="ER820" i="6"/>
  <c r="EP820" i="6"/>
  <c r="EQ820" i="6" s="1"/>
  <c r="ER819" i="6"/>
  <c r="EP819" i="6"/>
  <c r="EQ819" i="6" s="1"/>
  <c r="ER818" i="6"/>
  <c r="EP818" i="6"/>
  <c r="EQ818" i="6" s="1"/>
  <c r="ER817" i="6"/>
  <c r="EP817" i="6"/>
  <c r="EQ817" i="6" s="1"/>
  <c r="ER816" i="6"/>
  <c r="EP816" i="6"/>
  <c r="EQ816" i="6" s="1"/>
  <c r="ER815" i="6"/>
  <c r="EP815" i="6"/>
  <c r="EQ815" i="6" s="1"/>
  <c r="ER814" i="6"/>
  <c r="EP814" i="6"/>
  <c r="EQ814" i="6" s="1"/>
  <c r="ER813" i="6"/>
  <c r="EP813" i="6"/>
  <c r="EQ813" i="6" s="1"/>
  <c r="ER812" i="6"/>
  <c r="EP812" i="6"/>
  <c r="EQ812" i="6" s="1"/>
  <c r="ER811" i="6"/>
  <c r="EP811" i="6"/>
  <c r="EQ811" i="6" s="1"/>
  <c r="ER810" i="6"/>
  <c r="EP810" i="6"/>
  <c r="EQ810" i="6" s="1"/>
  <c r="ER809" i="6"/>
  <c r="EP809" i="6"/>
  <c r="EQ809" i="6" s="1"/>
  <c r="ER808" i="6"/>
  <c r="EP808" i="6"/>
  <c r="EQ808" i="6" s="1"/>
  <c r="ER807" i="6"/>
  <c r="EP807" i="6"/>
  <c r="EQ807" i="6" s="1"/>
  <c r="ER806" i="6"/>
  <c r="EP806" i="6"/>
  <c r="EQ806" i="6" s="1"/>
  <c r="ER805" i="6"/>
  <c r="EP805" i="6"/>
  <c r="EQ805" i="6" s="1"/>
  <c r="ER804" i="6"/>
  <c r="EP804" i="6"/>
  <c r="EQ804" i="6" s="1"/>
  <c r="ER803" i="6"/>
  <c r="EP803" i="6"/>
  <c r="EQ803" i="6" s="1"/>
  <c r="ER802" i="6"/>
  <c r="EP802" i="6"/>
  <c r="EQ802" i="6" s="1"/>
  <c r="ER801" i="6"/>
  <c r="EP801" i="6"/>
  <c r="EQ801" i="6" s="1"/>
  <c r="ER800" i="6"/>
  <c r="EP800" i="6"/>
  <c r="EQ800" i="6" s="1"/>
  <c r="ER799" i="6"/>
  <c r="EP799" i="6"/>
  <c r="EQ799" i="6" s="1"/>
  <c r="ER798" i="6"/>
  <c r="EP798" i="6"/>
  <c r="EQ798" i="6" s="1"/>
  <c r="ER797" i="6"/>
  <c r="EP797" i="6"/>
  <c r="EQ797" i="6" s="1"/>
  <c r="ER796" i="6"/>
  <c r="EP796" i="6"/>
  <c r="EQ796" i="6" s="1"/>
  <c r="ER795" i="6"/>
  <c r="EP795" i="6"/>
  <c r="EQ795" i="6" s="1"/>
  <c r="ER794" i="6"/>
  <c r="EP794" i="6"/>
  <c r="EQ794" i="6" s="1"/>
  <c r="ER793" i="6"/>
  <c r="EP793" i="6"/>
  <c r="EQ793" i="6" s="1"/>
  <c r="ER792" i="6"/>
  <c r="EP792" i="6"/>
  <c r="EQ792" i="6" s="1"/>
  <c r="ER791" i="6"/>
  <c r="EP791" i="6"/>
  <c r="EQ791" i="6" s="1"/>
  <c r="ER790" i="6"/>
  <c r="EP790" i="6"/>
  <c r="EQ790" i="6" s="1"/>
  <c r="ER789" i="6"/>
  <c r="EP789" i="6"/>
  <c r="EQ789" i="6" s="1"/>
  <c r="ER788" i="6"/>
  <c r="EP788" i="6"/>
  <c r="EQ788" i="6" s="1"/>
  <c r="ER787" i="6"/>
  <c r="EP787" i="6"/>
  <c r="EQ787" i="6" s="1"/>
  <c r="ER786" i="6"/>
  <c r="EP786" i="6"/>
  <c r="EQ786" i="6" s="1"/>
  <c r="ER785" i="6"/>
  <c r="EP785" i="6"/>
  <c r="EQ785" i="6" s="1"/>
  <c r="ER784" i="6"/>
  <c r="EP784" i="6"/>
  <c r="EQ784" i="6" s="1"/>
  <c r="ER783" i="6"/>
  <c r="EP783" i="6"/>
  <c r="EQ783" i="6" s="1"/>
  <c r="ER782" i="6"/>
  <c r="EP782" i="6"/>
  <c r="EQ782" i="6" s="1"/>
  <c r="ER781" i="6"/>
  <c r="EP781" i="6"/>
  <c r="EQ781" i="6" s="1"/>
  <c r="ER780" i="6"/>
  <c r="EP780" i="6"/>
  <c r="EQ780" i="6" s="1"/>
  <c r="ER779" i="6"/>
  <c r="EP779" i="6"/>
  <c r="EQ779" i="6" s="1"/>
  <c r="ER778" i="6"/>
  <c r="EP778" i="6"/>
  <c r="EQ778" i="6" s="1"/>
  <c r="ER777" i="6"/>
  <c r="EP777" i="6"/>
  <c r="EQ777" i="6" s="1"/>
  <c r="ER776" i="6"/>
  <c r="EP776" i="6"/>
  <c r="EQ776" i="6" s="1"/>
  <c r="ER775" i="6"/>
  <c r="EP775" i="6"/>
  <c r="EQ775" i="6" s="1"/>
  <c r="ER774" i="6"/>
  <c r="EP774" i="6"/>
  <c r="EQ774" i="6" s="1"/>
  <c r="ER773" i="6"/>
  <c r="EP773" i="6"/>
  <c r="EQ773" i="6" s="1"/>
  <c r="ER772" i="6"/>
  <c r="EP772" i="6"/>
  <c r="EQ772" i="6" s="1"/>
  <c r="ER771" i="6"/>
  <c r="EP771" i="6"/>
  <c r="EQ771" i="6" s="1"/>
  <c r="ER770" i="6"/>
  <c r="EP770" i="6"/>
  <c r="EQ770" i="6" s="1"/>
  <c r="ER769" i="6"/>
  <c r="EP769" i="6"/>
  <c r="EQ769" i="6" s="1"/>
  <c r="ER768" i="6"/>
  <c r="EP768" i="6"/>
  <c r="EQ768" i="6" s="1"/>
  <c r="ER767" i="6"/>
  <c r="EP767" i="6"/>
  <c r="EQ767" i="6" s="1"/>
  <c r="ER766" i="6"/>
  <c r="EP766" i="6"/>
  <c r="EQ766" i="6" s="1"/>
  <c r="ER765" i="6"/>
  <c r="EP765" i="6"/>
  <c r="EQ765" i="6" s="1"/>
  <c r="ER764" i="6"/>
  <c r="EP764" i="6"/>
  <c r="EQ764" i="6" s="1"/>
  <c r="ER763" i="6"/>
  <c r="EP763" i="6"/>
  <c r="EQ763" i="6" s="1"/>
  <c r="ER762" i="6"/>
  <c r="EP762" i="6"/>
  <c r="EQ762" i="6" s="1"/>
  <c r="ER761" i="6"/>
  <c r="EP761" i="6"/>
  <c r="EQ761" i="6" s="1"/>
  <c r="ER760" i="6"/>
  <c r="EP760" i="6"/>
  <c r="EQ760" i="6" s="1"/>
  <c r="ER759" i="6"/>
  <c r="EP759" i="6"/>
  <c r="EQ759" i="6" s="1"/>
  <c r="ER758" i="6"/>
  <c r="EP758" i="6"/>
  <c r="EQ758" i="6" s="1"/>
  <c r="ER757" i="6"/>
  <c r="EP757" i="6"/>
  <c r="EQ757" i="6" s="1"/>
  <c r="ER756" i="6"/>
  <c r="EP756" i="6"/>
  <c r="EQ756" i="6" s="1"/>
  <c r="ER755" i="6"/>
  <c r="EP755" i="6"/>
  <c r="EQ755" i="6" s="1"/>
  <c r="ER754" i="6"/>
  <c r="EP754" i="6"/>
  <c r="EQ754" i="6" s="1"/>
  <c r="ER753" i="6"/>
  <c r="EP753" i="6"/>
  <c r="EQ753" i="6" s="1"/>
  <c r="ER752" i="6"/>
  <c r="EP752" i="6"/>
  <c r="EQ752" i="6" s="1"/>
  <c r="ER751" i="6"/>
  <c r="EP751" i="6"/>
  <c r="EQ751" i="6" s="1"/>
  <c r="ER750" i="6"/>
  <c r="EP750" i="6"/>
  <c r="EQ750" i="6" s="1"/>
  <c r="ER749" i="6"/>
  <c r="EP749" i="6"/>
  <c r="EQ749" i="6" s="1"/>
  <c r="ER748" i="6"/>
  <c r="EP748" i="6"/>
  <c r="EQ748" i="6" s="1"/>
  <c r="ER747" i="6"/>
  <c r="EP747" i="6"/>
  <c r="EQ747" i="6" s="1"/>
  <c r="ER746" i="6"/>
  <c r="EP746" i="6"/>
  <c r="EQ746" i="6" s="1"/>
  <c r="ER745" i="6"/>
  <c r="EP745" i="6"/>
  <c r="EQ745" i="6" s="1"/>
  <c r="ER744" i="6"/>
  <c r="EP744" i="6"/>
  <c r="EQ744" i="6" s="1"/>
  <c r="ER743" i="6"/>
  <c r="EP743" i="6"/>
  <c r="EQ743" i="6" s="1"/>
  <c r="ER742" i="6"/>
  <c r="EP742" i="6"/>
  <c r="EQ742" i="6" s="1"/>
  <c r="ER741" i="6"/>
  <c r="EP741" i="6"/>
  <c r="EQ741" i="6" s="1"/>
  <c r="ER740" i="6"/>
  <c r="EP740" i="6"/>
  <c r="EQ740" i="6" s="1"/>
  <c r="ER739" i="6"/>
  <c r="EP739" i="6"/>
  <c r="EQ739" i="6" s="1"/>
  <c r="ER738" i="6"/>
  <c r="EP738" i="6"/>
  <c r="EQ738" i="6" s="1"/>
  <c r="ER737" i="6"/>
  <c r="EP737" i="6"/>
  <c r="EQ737" i="6" s="1"/>
  <c r="ER736" i="6"/>
  <c r="EP736" i="6"/>
  <c r="EQ736" i="6" s="1"/>
  <c r="ER735" i="6"/>
  <c r="EP735" i="6"/>
  <c r="EQ735" i="6" s="1"/>
  <c r="ER734" i="6"/>
  <c r="EP734" i="6"/>
  <c r="EQ734" i="6" s="1"/>
  <c r="ER733" i="6"/>
  <c r="EP733" i="6"/>
  <c r="EQ733" i="6" s="1"/>
  <c r="ER732" i="6"/>
  <c r="EP732" i="6"/>
  <c r="EQ732" i="6" s="1"/>
  <c r="ER731" i="6"/>
  <c r="EP731" i="6"/>
  <c r="EQ731" i="6" s="1"/>
  <c r="ER730" i="6"/>
  <c r="EP730" i="6"/>
  <c r="EQ730" i="6" s="1"/>
  <c r="ER729" i="6"/>
  <c r="EP729" i="6"/>
  <c r="EQ729" i="6" s="1"/>
  <c r="ER728" i="6"/>
  <c r="EP728" i="6"/>
  <c r="EQ728" i="6" s="1"/>
  <c r="ER727" i="6"/>
  <c r="EP727" i="6"/>
  <c r="EQ727" i="6" s="1"/>
  <c r="ER726" i="6"/>
  <c r="EP726" i="6"/>
  <c r="EQ726" i="6" s="1"/>
  <c r="ER725" i="6"/>
  <c r="EP725" i="6"/>
  <c r="EQ725" i="6" s="1"/>
  <c r="ER724" i="6"/>
  <c r="EP724" i="6"/>
  <c r="EQ724" i="6" s="1"/>
  <c r="ER723" i="6"/>
  <c r="EP723" i="6"/>
  <c r="EQ723" i="6" s="1"/>
  <c r="ER722" i="6"/>
  <c r="EP722" i="6"/>
  <c r="EQ722" i="6" s="1"/>
  <c r="ER721" i="6"/>
  <c r="EP721" i="6"/>
  <c r="EQ721" i="6" s="1"/>
  <c r="ER720" i="6"/>
  <c r="EP720" i="6"/>
  <c r="EQ720" i="6" s="1"/>
  <c r="ER719" i="6"/>
  <c r="EP719" i="6"/>
  <c r="EQ719" i="6" s="1"/>
  <c r="ER718" i="6"/>
  <c r="EP718" i="6"/>
  <c r="EQ718" i="6" s="1"/>
  <c r="ER717" i="6"/>
  <c r="EP717" i="6"/>
  <c r="EQ717" i="6" s="1"/>
  <c r="ER716" i="6"/>
  <c r="EP716" i="6"/>
  <c r="EQ716" i="6" s="1"/>
  <c r="ER715" i="6"/>
  <c r="EP715" i="6"/>
  <c r="EQ715" i="6" s="1"/>
  <c r="ER714" i="6"/>
  <c r="EP714" i="6"/>
  <c r="EQ714" i="6" s="1"/>
  <c r="ER713" i="6"/>
  <c r="EP713" i="6"/>
  <c r="EQ713" i="6" s="1"/>
  <c r="ER712" i="6"/>
  <c r="EP712" i="6"/>
  <c r="EQ712" i="6" s="1"/>
  <c r="ER711" i="6"/>
  <c r="EP711" i="6"/>
  <c r="EQ711" i="6" s="1"/>
  <c r="ER710" i="6"/>
  <c r="EP710" i="6"/>
  <c r="EQ710" i="6" s="1"/>
  <c r="ER709" i="6"/>
  <c r="EP709" i="6"/>
  <c r="EQ709" i="6" s="1"/>
  <c r="ER708" i="6"/>
  <c r="EP708" i="6"/>
  <c r="EQ708" i="6" s="1"/>
  <c r="ER707" i="6"/>
  <c r="EP707" i="6"/>
  <c r="EQ707" i="6" s="1"/>
  <c r="ER706" i="6"/>
  <c r="EP706" i="6"/>
  <c r="EQ706" i="6" s="1"/>
  <c r="ER705" i="6"/>
  <c r="EP705" i="6"/>
  <c r="EQ705" i="6" s="1"/>
  <c r="ER704" i="6"/>
  <c r="EP704" i="6"/>
  <c r="EQ704" i="6" s="1"/>
  <c r="ER703" i="6"/>
  <c r="EP703" i="6"/>
  <c r="EQ703" i="6" s="1"/>
  <c r="ER702" i="6"/>
  <c r="EP702" i="6"/>
  <c r="EQ702" i="6" s="1"/>
  <c r="ER701" i="6"/>
  <c r="EP701" i="6"/>
  <c r="EQ701" i="6" s="1"/>
  <c r="ER700" i="6"/>
  <c r="EP700" i="6"/>
  <c r="EQ700" i="6" s="1"/>
  <c r="ER699" i="6"/>
  <c r="EP699" i="6"/>
  <c r="EQ699" i="6" s="1"/>
  <c r="ER698" i="6"/>
  <c r="EP698" i="6"/>
  <c r="EQ698" i="6" s="1"/>
  <c r="ER697" i="6"/>
  <c r="EP697" i="6"/>
  <c r="EQ697" i="6" s="1"/>
  <c r="ER696" i="6"/>
  <c r="EP696" i="6"/>
  <c r="EQ696" i="6" s="1"/>
  <c r="ER695" i="6"/>
  <c r="EP695" i="6"/>
  <c r="EQ695" i="6" s="1"/>
  <c r="ER694" i="6"/>
  <c r="EP694" i="6"/>
  <c r="EQ694" i="6" s="1"/>
  <c r="ER693" i="6"/>
  <c r="EP693" i="6"/>
  <c r="EQ693" i="6" s="1"/>
  <c r="ER692" i="6"/>
  <c r="EP692" i="6"/>
  <c r="EQ692" i="6" s="1"/>
  <c r="ER691" i="6"/>
  <c r="EP691" i="6"/>
  <c r="EQ691" i="6" s="1"/>
  <c r="ER690" i="6"/>
  <c r="EP690" i="6"/>
  <c r="EQ690" i="6" s="1"/>
  <c r="ER689" i="6"/>
  <c r="EP689" i="6"/>
  <c r="EQ689" i="6" s="1"/>
  <c r="ER688" i="6"/>
  <c r="EP688" i="6"/>
  <c r="EQ688" i="6" s="1"/>
  <c r="ER687" i="6"/>
  <c r="EP687" i="6"/>
  <c r="EQ687" i="6" s="1"/>
  <c r="ER686" i="6"/>
  <c r="EP686" i="6"/>
  <c r="EQ686" i="6" s="1"/>
  <c r="ER685" i="6"/>
  <c r="EP685" i="6"/>
  <c r="EQ685" i="6" s="1"/>
  <c r="ER684" i="6"/>
  <c r="EP684" i="6"/>
  <c r="EQ684" i="6" s="1"/>
  <c r="ER683" i="6"/>
  <c r="EP683" i="6"/>
  <c r="EQ683" i="6" s="1"/>
  <c r="ER682" i="6"/>
  <c r="EP682" i="6"/>
  <c r="EQ682" i="6" s="1"/>
  <c r="ER681" i="6"/>
  <c r="EP681" i="6"/>
  <c r="EQ681" i="6" s="1"/>
  <c r="ER680" i="6"/>
  <c r="EP680" i="6"/>
  <c r="EQ680" i="6" s="1"/>
  <c r="ER679" i="6"/>
  <c r="EP679" i="6"/>
  <c r="EQ679" i="6" s="1"/>
  <c r="ER678" i="6"/>
  <c r="EP678" i="6"/>
  <c r="EQ678" i="6" s="1"/>
  <c r="ER677" i="6"/>
  <c r="EP677" i="6"/>
  <c r="EQ677" i="6" s="1"/>
  <c r="ER676" i="6"/>
  <c r="EP676" i="6"/>
  <c r="EQ676" i="6" s="1"/>
  <c r="ER675" i="6"/>
  <c r="EP675" i="6"/>
  <c r="EQ675" i="6" s="1"/>
  <c r="ER674" i="6"/>
  <c r="EP674" i="6"/>
  <c r="EQ674" i="6" s="1"/>
  <c r="ER673" i="6"/>
  <c r="EP673" i="6"/>
  <c r="EQ673" i="6" s="1"/>
  <c r="ER672" i="6"/>
  <c r="EP672" i="6"/>
  <c r="EQ672" i="6" s="1"/>
  <c r="ER671" i="6"/>
  <c r="EP671" i="6"/>
  <c r="EQ671" i="6" s="1"/>
  <c r="ER670" i="6"/>
  <c r="EP670" i="6"/>
  <c r="EQ670" i="6" s="1"/>
  <c r="ER669" i="6"/>
  <c r="EP669" i="6"/>
  <c r="EQ669" i="6" s="1"/>
  <c r="ER668" i="6"/>
  <c r="EP668" i="6"/>
  <c r="EQ668" i="6" s="1"/>
  <c r="ER667" i="6"/>
  <c r="EP667" i="6"/>
  <c r="EQ667" i="6" s="1"/>
  <c r="ER666" i="6"/>
  <c r="EP666" i="6"/>
  <c r="EQ666" i="6" s="1"/>
  <c r="ER665" i="6"/>
  <c r="EP665" i="6"/>
  <c r="EQ665" i="6" s="1"/>
  <c r="ER664" i="6"/>
  <c r="EP664" i="6"/>
  <c r="EQ664" i="6" s="1"/>
  <c r="ER663" i="6"/>
  <c r="EP663" i="6"/>
  <c r="EQ663" i="6" s="1"/>
  <c r="ER662" i="6"/>
  <c r="EP662" i="6"/>
  <c r="EQ662" i="6" s="1"/>
  <c r="ER661" i="6"/>
  <c r="EP661" i="6"/>
  <c r="EQ661" i="6" s="1"/>
  <c r="ER660" i="6"/>
  <c r="EP660" i="6"/>
  <c r="EQ660" i="6" s="1"/>
  <c r="ER659" i="6"/>
  <c r="EP659" i="6"/>
  <c r="EQ659" i="6" s="1"/>
  <c r="ER658" i="6"/>
  <c r="EP658" i="6"/>
  <c r="EQ658" i="6" s="1"/>
  <c r="ER657" i="6"/>
  <c r="EP657" i="6"/>
  <c r="EQ657" i="6" s="1"/>
  <c r="ER656" i="6"/>
  <c r="EP656" i="6"/>
  <c r="EQ656" i="6" s="1"/>
  <c r="ER655" i="6"/>
  <c r="EP655" i="6"/>
  <c r="EQ655" i="6" s="1"/>
  <c r="ER654" i="6"/>
  <c r="EP654" i="6"/>
  <c r="EQ654" i="6" s="1"/>
  <c r="ER653" i="6"/>
  <c r="EP653" i="6"/>
  <c r="EQ653" i="6" s="1"/>
  <c r="ER652" i="6"/>
  <c r="EP652" i="6"/>
  <c r="EQ652" i="6" s="1"/>
  <c r="ER651" i="6"/>
  <c r="EP651" i="6"/>
  <c r="EQ651" i="6" s="1"/>
  <c r="ER650" i="6"/>
  <c r="EP650" i="6"/>
  <c r="EQ650" i="6" s="1"/>
  <c r="ER649" i="6"/>
  <c r="EP649" i="6"/>
  <c r="EQ649" i="6" s="1"/>
  <c r="ER648" i="6"/>
  <c r="EP648" i="6"/>
  <c r="EQ648" i="6" s="1"/>
  <c r="ER647" i="6"/>
  <c r="EP647" i="6"/>
  <c r="EQ647" i="6" s="1"/>
  <c r="ER646" i="6"/>
  <c r="EP646" i="6"/>
  <c r="EQ646" i="6" s="1"/>
  <c r="ER645" i="6"/>
  <c r="EP645" i="6"/>
  <c r="EQ645" i="6" s="1"/>
  <c r="ER644" i="6"/>
  <c r="EP644" i="6"/>
  <c r="EQ644" i="6" s="1"/>
  <c r="ER643" i="6"/>
  <c r="EP643" i="6"/>
  <c r="EQ643" i="6" s="1"/>
  <c r="ER642" i="6"/>
  <c r="EP642" i="6"/>
  <c r="EQ642" i="6" s="1"/>
  <c r="ER641" i="6"/>
  <c r="EP641" i="6"/>
  <c r="EQ641" i="6" s="1"/>
  <c r="ER640" i="6"/>
  <c r="EP640" i="6"/>
  <c r="EQ640" i="6" s="1"/>
  <c r="ER639" i="6"/>
  <c r="EP639" i="6"/>
  <c r="EQ639" i="6" s="1"/>
  <c r="ER638" i="6"/>
  <c r="EP638" i="6"/>
  <c r="EQ638" i="6" s="1"/>
  <c r="ER637" i="6"/>
  <c r="EP637" i="6"/>
  <c r="EQ637" i="6" s="1"/>
  <c r="ER636" i="6"/>
  <c r="EP636" i="6"/>
  <c r="EQ636" i="6" s="1"/>
  <c r="ER635" i="6"/>
  <c r="EP635" i="6"/>
  <c r="EQ635" i="6" s="1"/>
  <c r="ER634" i="6"/>
  <c r="EP634" i="6"/>
  <c r="EQ634" i="6" s="1"/>
  <c r="ER633" i="6"/>
  <c r="EP633" i="6"/>
  <c r="EQ633" i="6" s="1"/>
  <c r="ER632" i="6"/>
  <c r="EP632" i="6"/>
  <c r="EQ632" i="6" s="1"/>
  <c r="ER631" i="6"/>
  <c r="EP631" i="6"/>
  <c r="EQ631" i="6" s="1"/>
  <c r="ER630" i="6"/>
  <c r="EP630" i="6"/>
  <c r="EQ630" i="6" s="1"/>
  <c r="ER629" i="6"/>
  <c r="EP629" i="6"/>
  <c r="EQ629" i="6" s="1"/>
  <c r="ER628" i="6"/>
  <c r="EP628" i="6"/>
  <c r="EQ628" i="6" s="1"/>
  <c r="ER627" i="6"/>
  <c r="EP627" i="6"/>
  <c r="EQ627" i="6" s="1"/>
  <c r="ER626" i="6"/>
  <c r="EP626" i="6"/>
  <c r="EQ626" i="6" s="1"/>
  <c r="ER625" i="6"/>
  <c r="EP625" i="6"/>
  <c r="EQ625" i="6" s="1"/>
  <c r="ER624" i="6"/>
  <c r="EP624" i="6"/>
  <c r="EQ624" i="6" s="1"/>
  <c r="ER623" i="6"/>
  <c r="EP623" i="6"/>
  <c r="EQ623" i="6" s="1"/>
  <c r="ER622" i="6"/>
  <c r="EP622" i="6"/>
  <c r="EQ622" i="6" s="1"/>
  <c r="ER621" i="6"/>
  <c r="EP621" i="6"/>
  <c r="EQ621" i="6" s="1"/>
  <c r="ER620" i="6"/>
  <c r="EP620" i="6"/>
  <c r="EQ620" i="6" s="1"/>
  <c r="ER619" i="6"/>
  <c r="EP619" i="6"/>
  <c r="EQ619" i="6" s="1"/>
  <c r="ER618" i="6"/>
  <c r="EP618" i="6"/>
  <c r="EQ618" i="6" s="1"/>
  <c r="ER617" i="6"/>
  <c r="EP617" i="6"/>
  <c r="EQ617" i="6" s="1"/>
  <c r="ER616" i="6"/>
  <c r="EP616" i="6"/>
  <c r="EQ616" i="6" s="1"/>
  <c r="ER615" i="6"/>
  <c r="EP615" i="6"/>
  <c r="EQ615" i="6" s="1"/>
  <c r="ER614" i="6"/>
  <c r="EP614" i="6"/>
  <c r="EQ614" i="6" s="1"/>
  <c r="ER613" i="6"/>
  <c r="EP613" i="6"/>
  <c r="EQ613" i="6" s="1"/>
  <c r="ER612" i="6"/>
  <c r="EP612" i="6"/>
  <c r="EQ612" i="6" s="1"/>
  <c r="ER611" i="6"/>
  <c r="EP611" i="6"/>
  <c r="EQ611" i="6" s="1"/>
  <c r="ER610" i="6"/>
  <c r="EP610" i="6"/>
  <c r="EQ610" i="6" s="1"/>
  <c r="ER609" i="6"/>
  <c r="EP609" i="6"/>
  <c r="EQ609" i="6" s="1"/>
  <c r="ER608" i="6"/>
  <c r="EP608" i="6"/>
  <c r="EQ608" i="6" s="1"/>
  <c r="ER607" i="6"/>
  <c r="EP607" i="6"/>
  <c r="EQ607" i="6" s="1"/>
  <c r="ER606" i="6"/>
  <c r="EP606" i="6"/>
  <c r="EQ606" i="6" s="1"/>
  <c r="ER605" i="6"/>
  <c r="EP605" i="6"/>
  <c r="EQ605" i="6" s="1"/>
  <c r="ER604" i="6"/>
  <c r="EP604" i="6"/>
  <c r="EQ604" i="6" s="1"/>
  <c r="ER603" i="6"/>
  <c r="EP603" i="6"/>
  <c r="EQ603" i="6" s="1"/>
  <c r="ER602" i="6"/>
  <c r="EP602" i="6"/>
  <c r="EQ602" i="6" s="1"/>
  <c r="ER601" i="6"/>
  <c r="EP601" i="6"/>
  <c r="EQ601" i="6" s="1"/>
  <c r="ER600" i="6"/>
  <c r="EP600" i="6"/>
  <c r="EQ600" i="6" s="1"/>
  <c r="ER599" i="6"/>
  <c r="EP599" i="6"/>
  <c r="EQ599" i="6" s="1"/>
  <c r="ER598" i="6"/>
  <c r="EP598" i="6"/>
  <c r="EQ598" i="6" s="1"/>
  <c r="ER597" i="6"/>
  <c r="EP597" i="6"/>
  <c r="EQ597" i="6" s="1"/>
  <c r="ER596" i="6"/>
  <c r="EP596" i="6"/>
  <c r="EQ596" i="6" s="1"/>
  <c r="ER595" i="6"/>
  <c r="EP595" i="6"/>
  <c r="EQ595" i="6" s="1"/>
  <c r="ER594" i="6"/>
  <c r="EP594" i="6"/>
  <c r="EQ594" i="6" s="1"/>
  <c r="ER593" i="6"/>
  <c r="EP593" i="6"/>
  <c r="EQ593" i="6" s="1"/>
  <c r="ER592" i="6"/>
  <c r="EP592" i="6"/>
  <c r="EQ592" i="6" s="1"/>
  <c r="ER591" i="6"/>
  <c r="EP591" i="6"/>
  <c r="EQ591" i="6" s="1"/>
  <c r="ER590" i="6"/>
  <c r="EP590" i="6"/>
  <c r="EQ590" i="6" s="1"/>
  <c r="ER589" i="6"/>
  <c r="EP589" i="6"/>
  <c r="EQ589" i="6" s="1"/>
  <c r="ER588" i="6"/>
  <c r="EP588" i="6"/>
  <c r="EQ588" i="6" s="1"/>
  <c r="ER587" i="6"/>
  <c r="EP587" i="6"/>
  <c r="EQ587" i="6" s="1"/>
  <c r="ER586" i="6"/>
  <c r="EP586" i="6"/>
  <c r="EQ586" i="6" s="1"/>
  <c r="ER585" i="6"/>
  <c r="EP585" i="6"/>
  <c r="EQ585" i="6" s="1"/>
  <c r="ER584" i="6"/>
  <c r="EP584" i="6"/>
  <c r="EQ584" i="6" s="1"/>
  <c r="ER583" i="6"/>
  <c r="EP583" i="6"/>
  <c r="EQ583" i="6" s="1"/>
  <c r="ER582" i="6"/>
  <c r="EP582" i="6"/>
  <c r="EQ582" i="6" s="1"/>
  <c r="ER581" i="6"/>
  <c r="EP581" i="6"/>
  <c r="EQ581" i="6" s="1"/>
  <c r="ER580" i="6"/>
  <c r="EP580" i="6"/>
  <c r="EQ580" i="6" s="1"/>
  <c r="ER579" i="6"/>
  <c r="EP579" i="6"/>
  <c r="EQ579" i="6" s="1"/>
  <c r="ER578" i="6"/>
  <c r="EP578" i="6"/>
  <c r="EQ578" i="6" s="1"/>
  <c r="ER577" i="6"/>
  <c r="EP577" i="6"/>
  <c r="EQ577" i="6" s="1"/>
  <c r="ER576" i="6"/>
  <c r="EP576" i="6"/>
  <c r="EQ576" i="6" s="1"/>
  <c r="ER575" i="6"/>
  <c r="EP575" i="6"/>
  <c r="EQ575" i="6" s="1"/>
  <c r="ER574" i="6"/>
  <c r="EP574" i="6"/>
  <c r="EQ574" i="6" s="1"/>
  <c r="ER573" i="6"/>
  <c r="EP573" i="6"/>
  <c r="EQ573" i="6" s="1"/>
  <c r="ER572" i="6"/>
  <c r="EP572" i="6"/>
  <c r="EQ572" i="6" s="1"/>
  <c r="ER571" i="6"/>
  <c r="EP571" i="6"/>
  <c r="EQ571" i="6" s="1"/>
  <c r="ER570" i="6"/>
  <c r="EP570" i="6"/>
  <c r="EQ570" i="6" s="1"/>
  <c r="ER569" i="6"/>
  <c r="EP569" i="6"/>
  <c r="EQ569" i="6" s="1"/>
  <c r="ER568" i="6"/>
  <c r="EP568" i="6"/>
  <c r="EQ568" i="6" s="1"/>
  <c r="ER567" i="6"/>
  <c r="EP567" i="6"/>
  <c r="EQ567" i="6" s="1"/>
  <c r="ER566" i="6"/>
  <c r="EP566" i="6"/>
  <c r="EQ566" i="6" s="1"/>
  <c r="ER565" i="6"/>
  <c r="EP565" i="6"/>
  <c r="EQ565" i="6" s="1"/>
  <c r="ER564" i="6"/>
  <c r="EP564" i="6"/>
  <c r="EQ564" i="6" s="1"/>
  <c r="ER563" i="6"/>
  <c r="EP563" i="6"/>
  <c r="EQ563" i="6" s="1"/>
  <c r="ER562" i="6"/>
  <c r="EP562" i="6"/>
  <c r="EQ562" i="6" s="1"/>
  <c r="ER561" i="6"/>
  <c r="EP561" i="6"/>
  <c r="EQ561" i="6" s="1"/>
  <c r="ER560" i="6"/>
  <c r="EP560" i="6"/>
  <c r="EQ560" i="6" s="1"/>
  <c r="ER559" i="6"/>
  <c r="EP559" i="6"/>
  <c r="EQ559" i="6" s="1"/>
  <c r="ER558" i="6"/>
  <c r="EP558" i="6"/>
  <c r="EQ558" i="6" s="1"/>
  <c r="ER557" i="6"/>
  <c r="EP557" i="6"/>
  <c r="EQ557" i="6" s="1"/>
  <c r="ER556" i="6"/>
  <c r="EP556" i="6"/>
  <c r="EQ556" i="6" s="1"/>
  <c r="ER555" i="6"/>
  <c r="EP555" i="6"/>
  <c r="EQ555" i="6" s="1"/>
  <c r="ER554" i="6"/>
  <c r="EP554" i="6"/>
  <c r="EQ554" i="6" s="1"/>
  <c r="ER553" i="6"/>
  <c r="EP553" i="6"/>
  <c r="EQ553" i="6" s="1"/>
  <c r="ER552" i="6"/>
  <c r="EP552" i="6"/>
  <c r="EQ552" i="6" s="1"/>
  <c r="ER551" i="6"/>
  <c r="EP551" i="6"/>
  <c r="EQ551" i="6" s="1"/>
  <c r="ER550" i="6"/>
  <c r="EP550" i="6"/>
  <c r="EQ550" i="6" s="1"/>
  <c r="ER549" i="6"/>
  <c r="EP549" i="6"/>
  <c r="EQ549" i="6" s="1"/>
  <c r="ER548" i="6"/>
  <c r="EP548" i="6"/>
  <c r="EQ548" i="6" s="1"/>
  <c r="ER547" i="6"/>
  <c r="EP547" i="6"/>
  <c r="EQ547" i="6" s="1"/>
  <c r="ER546" i="6"/>
  <c r="EP546" i="6"/>
  <c r="EQ546" i="6" s="1"/>
  <c r="ER545" i="6"/>
  <c r="EP545" i="6"/>
  <c r="EQ545" i="6" s="1"/>
  <c r="ER544" i="6"/>
  <c r="EP544" i="6"/>
  <c r="EQ544" i="6" s="1"/>
  <c r="ER543" i="6"/>
  <c r="EP543" i="6"/>
  <c r="EQ543" i="6" s="1"/>
  <c r="ER542" i="6"/>
  <c r="EP542" i="6"/>
  <c r="EQ542" i="6" s="1"/>
  <c r="ER541" i="6"/>
  <c r="EP541" i="6"/>
  <c r="EQ541" i="6" s="1"/>
  <c r="ER540" i="6"/>
  <c r="EP540" i="6"/>
  <c r="EQ540" i="6" s="1"/>
  <c r="ER539" i="6"/>
  <c r="EP539" i="6"/>
  <c r="EQ539" i="6" s="1"/>
  <c r="ER538" i="6"/>
  <c r="EP538" i="6"/>
  <c r="EQ538" i="6" s="1"/>
  <c r="ER537" i="6"/>
  <c r="EP537" i="6"/>
  <c r="EQ537" i="6" s="1"/>
  <c r="ER536" i="6"/>
  <c r="EP536" i="6"/>
  <c r="EQ536" i="6" s="1"/>
  <c r="ER535" i="6"/>
  <c r="EP535" i="6"/>
  <c r="EQ535" i="6" s="1"/>
  <c r="ER534" i="6"/>
  <c r="EP534" i="6"/>
  <c r="EQ534" i="6" s="1"/>
  <c r="ER533" i="6"/>
  <c r="EP533" i="6"/>
  <c r="EQ533" i="6" s="1"/>
  <c r="ER532" i="6"/>
  <c r="EP532" i="6"/>
  <c r="EQ532" i="6" s="1"/>
  <c r="ER531" i="6"/>
  <c r="EP531" i="6"/>
  <c r="EQ531" i="6" s="1"/>
  <c r="ER530" i="6"/>
  <c r="EP530" i="6"/>
  <c r="EQ530" i="6" s="1"/>
  <c r="ER529" i="6"/>
  <c r="EP529" i="6"/>
  <c r="EQ529" i="6" s="1"/>
  <c r="ER528" i="6"/>
  <c r="EP528" i="6"/>
  <c r="EQ528" i="6" s="1"/>
  <c r="ER527" i="6"/>
  <c r="EP527" i="6"/>
  <c r="EQ527" i="6" s="1"/>
  <c r="ER526" i="6"/>
  <c r="EP526" i="6"/>
  <c r="EQ526" i="6" s="1"/>
  <c r="ER525" i="6"/>
  <c r="EP525" i="6"/>
  <c r="EQ525" i="6" s="1"/>
  <c r="ER524" i="6"/>
  <c r="EP524" i="6"/>
  <c r="EQ524" i="6" s="1"/>
  <c r="ER523" i="6"/>
  <c r="EP523" i="6"/>
  <c r="EQ523" i="6" s="1"/>
  <c r="ER522" i="6"/>
  <c r="EP522" i="6"/>
  <c r="EQ522" i="6" s="1"/>
  <c r="ER521" i="6"/>
  <c r="EP521" i="6"/>
  <c r="EQ521" i="6" s="1"/>
  <c r="ER520" i="6"/>
  <c r="EP520" i="6"/>
  <c r="EQ520" i="6" s="1"/>
  <c r="ER519" i="6"/>
  <c r="EP519" i="6"/>
  <c r="EQ519" i="6" s="1"/>
  <c r="ER518" i="6"/>
  <c r="EP518" i="6"/>
  <c r="EQ518" i="6" s="1"/>
  <c r="ER517" i="6"/>
  <c r="EP517" i="6"/>
  <c r="EQ517" i="6" s="1"/>
  <c r="ER516" i="6"/>
  <c r="EP516" i="6"/>
  <c r="EQ516" i="6" s="1"/>
  <c r="ER515" i="6"/>
  <c r="EP515" i="6"/>
  <c r="EQ515" i="6" s="1"/>
  <c r="ER514" i="6"/>
  <c r="EP514" i="6"/>
  <c r="EQ514" i="6" s="1"/>
  <c r="ER513" i="6"/>
  <c r="EP513" i="6"/>
  <c r="EQ513" i="6" s="1"/>
  <c r="ER512" i="6"/>
  <c r="EP512" i="6"/>
  <c r="EQ512" i="6" s="1"/>
  <c r="ER511" i="6"/>
  <c r="EP511" i="6"/>
  <c r="EQ511" i="6" s="1"/>
  <c r="ER510" i="6"/>
  <c r="EP510" i="6"/>
  <c r="EQ510" i="6" s="1"/>
  <c r="ER509" i="6"/>
  <c r="EP509" i="6"/>
  <c r="EQ509" i="6" s="1"/>
  <c r="ER508" i="6"/>
  <c r="EP508" i="6"/>
  <c r="EQ508" i="6" s="1"/>
  <c r="ER507" i="6"/>
  <c r="EP507" i="6"/>
  <c r="EQ507" i="6" s="1"/>
  <c r="ER506" i="6"/>
  <c r="EP506" i="6"/>
  <c r="EQ506" i="6" s="1"/>
  <c r="ER505" i="6"/>
  <c r="EP505" i="6"/>
  <c r="EQ505" i="6" s="1"/>
  <c r="ER504" i="6"/>
  <c r="EP504" i="6"/>
  <c r="EQ504" i="6" s="1"/>
  <c r="ER503" i="6"/>
  <c r="EP503" i="6"/>
  <c r="EQ503" i="6" s="1"/>
  <c r="ER502" i="6"/>
  <c r="EP502" i="6"/>
  <c r="EQ502" i="6" s="1"/>
  <c r="ER501" i="6"/>
  <c r="EP501" i="6"/>
  <c r="EQ501" i="6" s="1"/>
  <c r="ER500" i="6"/>
  <c r="EP500" i="6"/>
  <c r="EQ500" i="6" s="1"/>
  <c r="ER499" i="6"/>
  <c r="EP499" i="6"/>
  <c r="EQ499" i="6" s="1"/>
  <c r="ER498" i="6"/>
  <c r="EP498" i="6"/>
  <c r="EQ498" i="6" s="1"/>
  <c r="ER497" i="6"/>
  <c r="EP497" i="6"/>
  <c r="EQ497" i="6" s="1"/>
  <c r="ER496" i="6"/>
  <c r="EP496" i="6"/>
  <c r="EQ496" i="6" s="1"/>
  <c r="ER495" i="6"/>
  <c r="EP495" i="6"/>
  <c r="EQ495" i="6" s="1"/>
  <c r="ER494" i="6"/>
  <c r="EP494" i="6"/>
  <c r="EQ494" i="6" s="1"/>
  <c r="ER493" i="6"/>
  <c r="EP493" i="6"/>
  <c r="EQ493" i="6" s="1"/>
  <c r="ER492" i="6"/>
  <c r="EP492" i="6"/>
  <c r="EQ492" i="6" s="1"/>
  <c r="ER491" i="6"/>
  <c r="EP491" i="6"/>
  <c r="EQ491" i="6" s="1"/>
  <c r="ER490" i="6"/>
  <c r="EP490" i="6"/>
  <c r="EQ490" i="6" s="1"/>
  <c r="ER489" i="6"/>
  <c r="EP489" i="6"/>
  <c r="EQ489" i="6" s="1"/>
  <c r="ER488" i="6"/>
  <c r="EP488" i="6"/>
  <c r="EQ488" i="6" s="1"/>
  <c r="ER487" i="6"/>
  <c r="EP487" i="6"/>
  <c r="EQ487" i="6" s="1"/>
  <c r="ER486" i="6"/>
  <c r="EP486" i="6"/>
  <c r="EQ486" i="6" s="1"/>
  <c r="ER485" i="6"/>
  <c r="EP485" i="6"/>
  <c r="EQ485" i="6" s="1"/>
  <c r="ER484" i="6"/>
  <c r="EP484" i="6"/>
  <c r="EQ484" i="6" s="1"/>
  <c r="ER483" i="6"/>
  <c r="EP483" i="6"/>
  <c r="EQ483" i="6" s="1"/>
  <c r="ER482" i="6"/>
  <c r="EP482" i="6"/>
  <c r="EQ482" i="6" s="1"/>
  <c r="ER481" i="6"/>
  <c r="EP481" i="6"/>
  <c r="EQ481" i="6" s="1"/>
  <c r="ER480" i="6"/>
  <c r="EP480" i="6"/>
  <c r="EQ480" i="6" s="1"/>
  <c r="ER479" i="6"/>
  <c r="EP479" i="6"/>
  <c r="EQ479" i="6" s="1"/>
  <c r="ER478" i="6"/>
  <c r="EP478" i="6"/>
  <c r="EQ478" i="6" s="1"/>
  <c r="ER477" i="6"/>
  <c r="EP477" i="6"/>
  <c r="EQ477" i="6" s="1"/>
  <c r="ER476" i="6"/>
  <c r="EP476" i="6"/>
  <c r="EQ476" i="6" s="1"/>
  <c r="ER475" i="6"/>
  <c r="EP475" i="6"/>
  <c r="EQ475" i="6" s="1"/>
  <c r="ER474" i="6"/>
  <c r="EP474" i="6"/>
  <c r="EQ474" i="6" s="1"/>
  <c r="ER473" i="6"/>
  <c r="EP473" i="6"/>
  <c r="EQ473" i="6" s="1"/>
  <c r="ER472" i="6"/>
  <c r="EP472" i="6"/>
  <c r="EQ472" i="6" s="1"/>
  <c r="ER471" i="6"/>
  <c r="EP471" i="6"/>
  <c r="EQ471" i="6" s="1"/>
  <c r="ER470" i="6"/>
  <c r="EP470" i="6"/>
  <c r="EQ470" i="6" s="1"/>
  <c r="ER469" i="6"/>
  <c r="EP469" i="6"/>
  <c r="EQ469" i="6" s="1"/>
  <c r="ER468" i="6"/>
  <c r="EP468" i="6"/>
  <c r="EQ468" i="6" s="1"/>
  <c r="ER467" i="6"/>
  <c r="EP467" i="6"/>
  <c r="EQ467" i="6" s="1"/>
  <c r="ER466" i="6"/>
  <c r="EP466" i="6"/>
  <c r="EQ466" i="6" s="1"/>
  <c r="ER465" i="6"/>
  <c r="EP465" i="6"/>
  <c r="EQ465" i="6" s="1"/>
  <c r="ER464" i="6"/>
  <c r="EP464" i="6"/>
  <c r="EQ464" i="6" s="1"/>
  <c r="ER463" i="6"/>
  <c r="EP463" i="6"/>
  <c r="EQ463" i="6" s="1"/>
  <c r="ER462" i="6"/>
  <c r="EP462" i="6"/>
  <c r="EQ462" i="6" s="1"/>
  <c r="ER461" i="6"/>
  <c r="EP461" i="6"/>
  <c r="EQ461" i="6" s="1"/>
  <c r="ER460" i="6"/>
  <c r="EP460" i="6"/>
  <c r="EQ460" i="6" s="1"/>
  <c r="ER459" i="6"/>
  <c r="EP459" i="6"/>
  <c r="EQ459" i="6" s="1"/>
  <c r="ER458" i="6"/>
  <c r="EP458" i="6"/>
  <c r="EQ458" i="6" s="1"/>
  <c r="ER457" i="6"/>
  <c r="EP457" i="6"/>
  <c r="EQ457" i="6" s="1"/>
  <c r="ER456" i="6"/>
  <c r="EP456" i="6"/>
  <c r="EQ456" i="6" s="1"/>
  <c r="ER455" i="6"/>
  <c r="EP455" i="6"/>
  <c r="EQ455" i="6" s="1"/>
  <c r="ER454" i="6"/>
  <c r="EP454" i="6"/>
  <c r="EQ454" i="6" s="1"/>
  <c r="ER453" i="6"/>
  <c r="EP453" i="6"/>
  <c r="EQ453" i="6" s="1"/>
  <c r="ER452" i="6"/>
  <c r="EP452" i="6"/>
  <c r="EQ452" i="6" s="1"/>
  <c r="ER451" i="6"/>
  <c r="EP451" i="6"/>
  <c r="EQ451" i="6" s="1"/>
  <c r="ER450" i="6"/>
  <c r="EP450" i="6"/>
  <c r="EQ450" i="6" s="1"/>
  <c r="ER449" i="6"/>
  <c r="EP449" i="6"/>
  <c r="EQ449" i="6" s="1"/>
  <c r="ER448" i="6"/>
  <c r="EP448" i="6"/>
  <c r="EQ448" i="6" s="1"/>
  <c r="ER447" i="6"/>
  <c r="EP447" i="6"/>
  <c r="EQ447" i="6" s="1"/>
  <c r="ER446" i="6"/>
  <c r="EP446" i="6"/>
  <c r="EQ446" i="6" s="1"/>
  <c r="ER445" i="6"/>
  <c r="EP445" i="6"/>
  <c r="EQ445" i="6" s="1"/>
  <c r="ER444" i="6"/>
  <c r="EP444" i="6"/>
  <c r="EQ444" i="6" s="1"/>
  <c r="ER443" i="6"/>
  <c r="EP443" i="6"/>
  <c r="EQ443" i="6" s="1"/>
  <c r="ER442" i="6"/>
  <c r="EP442" i="6"/>
  <c r="EQ442" i="6" s="1"/>
  <c r="ER441" i="6"/>
  <c r="EP441" i="6"/>
  <c r="EQ441" i="6" s="1"/>
  <c r="ER440" i="6"/>
  <c r="EP440" i="6"/>
  <c r="EQ440" i="6" s="1"/>
  <c r="ER439" i="6"/>
  <c r="EP439" i="6"/>
  <c r="EQ439" i="6" s="1"/>
  <c r="ER438" i="6"/>
  <c r="EP438" i="6"/>
  <c r="EQ438" i="6" s="1"/>
  <c r="ER437" i="6"/>
  <c r="EP437" i="6"/>
  <c r="EQ437" i="6" s="1"/>
  <c r="ER436" i="6"/>
  <c r="EP436" i="6"/>
  <c r="EQ436" i="6" s="1"/>
  <c r="ER435" i="6"/>
  <c r="EP435" i="6"/>
  <c r="EQ435" i="6" s="1"/>
  <c r="ER434" i="6"/>
  <c r="EP434" i="6"/>
  <c r="EQ434" i="6" s="1"/>
  <c r="ER433" i="6"/>
  <c r="EP433" i="6"/>
  <c r="EQ433" i="6" s="1"/>
  <c r="ER432" i="6"/>
  <c r="EP432" i="6"/>
  <c r="EQ432" i="6" s="1"/>
  <c r="ER431" i="6"/>
  <c r="EP431" i="6"/>
  <c r="EQ431" i="6" s="1"/>
  <c r="ER430" i="6"/>
  <c r="EP430" i="6"/>
  <c r="EQ430" i="6" s="1"/>
  <c r="ER429" i="6"/>
  <c r="EP429" i="6"/>
  <c r="EQ429" i="6" s="1"/>
  <c r="ER428" i="6"/>
  <c r="EP428" i="6"/>
  <c r="EQ428" i="6" s="1"/>
  <c r="ER427" i="6"/>
  <c r="EP427" i="6"/>
  <c r="EQ427" i="6" s="1"/>
  <c r="ER426" i="6"/>
  <c r="EP426" i="6"/>
  <c r="EQ426" i="6" s="1"/>
  <c r="ER425" i="6"/>
  <c r="EP425" i="6"/>
  <c r="EQ425" i="6" s="1"/>
  <c r="ER424" i="6"/>
  <c r="EP424" i="6"/>
  <c r="EQ424" i="6" s="1"/>
  <c r="ER423" i="6"/>
  <c r="EP423" i="6"/>
  <c r="EQ423" i="6" s="1"/>
  <c r="ER422" i="6"/>
  <c r="EP422" i="6"/>
  <c r="EQ422" i="6" s="1"/>
  <c r="ER421" i="6"/>
  <c r="EP421" i="6"/>
  <c r="EQ421" i="6" s="1"/>
  <c r="ER420" i="6"/>
  <c r="EP420" i="6"/>
  <c r="EQ420" i="6" s="1"/>
  <c r="ER419" i="6"/>
  <c r="EP419" i="6"/>
  <c r="EQ419" i="6" s="1"/>
  <c r="ER418" i="6"/>
  <c r="EP418" i="6"/>
  <c r="EQ418" i="6" s="1"/>
  <c r="ER417" i="6"/>
  <c r="EP417" i="6"/>
  <c r="EQ417" i="6" s="1"/>
  <c r="ER416" i="6"/>
  <c r="EP416" i="6"/>
  <c r="EQ416" i="6" s="1"/>
  <c r="ER415" i="6"/>
  <c r="EP415" i="6"/>
  <c r="EQ415" i="6" s="1"/>
  <c r="ER414" i="6"/>
  <c r="EP414" i="6"/>
  <c r="EQ414" i="6" s="1"/>
  <c r="ER413" i="6"/>
  <c r="EP413" i="6"/>
  <c r="EQ413" i="6" s="1"/>
  <c r="ER412" i="6"/>
  <c r="EP412" i="6"/>
  <c r="EQ412" i="6" s="1"/>
  <c r="ER411" i="6"/>
  <c r="EP411" i="6"/>
  <c r="EQ411" i="6" s="1"/>
  <c r="ER410" i="6"/>
  <c r="EP410" i="6"/>
  <c r="EQ410" i="6" s="1"/>
  <c r="ER409" i="6"/>
  <c r="EP409" i="6"/>
  <c r="EQ409" i="6" s="1"/>
  <c r="ER408" i="6"/>
  <c r="EP408" i="6"/>
  <c r="EQ408" i="6" s="1"/>
  <c r="ER407" i="6"/>
  <c r="EP407" i="6"/>
  <c r="EQ407" i="6" s="1"/>
  <c r="ER406" i="6"/>
  <c r="EP406" i="6"/>
  <c r="EQ406" i="6" s="1"/>
  <c r="ER405" i="6"/>
  <c r="EP405" i="6"/>
  <c r="EQ405" i="6" s="1"/>
  <c r="ER404" i="6"/>
  <c r="EP404" i="6"/>
  <c r="EQ404" i="6" s="1"/>
  <c r="ER403" i="6"/>
  <c r="EP403" i="6"/>
  <c r="EQ403" i="6" s="1"/>
  <c r="ER402" i="6"/>
  <c r="EP402" i="6"/>
  <c r="EQ402" i="6" s="1"/>
  <c r="ER401" i="6"/>
  <c r="EP401" i="6"/>
  <c r="EQ401" i="6" s="1"/>
  <c r="ER400" i="6"/>
  <c r="EP400" i="6"/>
  <c r="EQ400" i="6" s="1"/>
  <c r="ER399" i="6"/>
  <c r="EP399" i="6"/>
  <c r="EQ399" i="6" s="1"/>
  <c r="ER398" i="6"/>
  <c r="EP398" i="6"/>
  <c r="EQ398" i="6" s="1"/>
  <c r="ER397" i="6"/>
  <c r="EP397" i="6"/>
  <c r="EQ397" i="6" s="1"/>
  <c r="ER396" i="6"/>
  <c r="EP396" i="6"/>
  <c r="EQ396" i="6" s="1"/>
  <c r="ER395" i="6"/>
  <c r="EP395" i="6"/>
  <c r="EQ395" i="6" s="1"/>
  <c r="ER394" i="6"/>
  <c r="EP394" i="6"/>
  <c r="EQ394" i="6" s="1"/>
  <c r="ER393" i="6"/>
  <c r="EP393" i="6"/>
  <c r="EQ393" i="6" s="1"/>
  <c r="ER392" i="6"/>
  <c r="EP392" i="6"/>
  <c r="EQ392" i="6" s="1"/>
  <c r="ER391" i="6"/>
  <c r="EP391" i="6"/>
  <c r="EQ391" i="6" s="1"/>
  <c r="ER390" i="6"/>
  <c r="EP390" i="6"/>
  <c r="EQ390" i="6" s="1"/>
  <c r="ER389" i="6"/>
  <c r="EP389" i="6"/>
  <c r="EQ389" i="6" s="1"/>
  <c r="ER388" i="6"/>
  <c r="EP388" i="6"/>
  <c r="EQ388" i="6" s="1"/>
  <c r="ER387" i="6"/>
  <c r="EP387" i="6"/>
  <c r="EQ387" i="6" s="1"/>
  <c r="ER386" i="6"/>
  <c r="EP386" i="6"/>
  <c r="EQ386" i="6" s="1"/>
  <c r="ER385" i="6"/>
  <c r="EP385" i="6"/>
  <c r="EQ385" i="6" s="1"/>
  <c r="ER384" i="6"/>
  <c r="EP384" i="6"/>
  <c r="EQ384" i="6" s="1"/>
  <c r="ER383" i="6"/>
  <c r="EP383" i="6"/>
  <c r="EQ383" i="6" s="1"/>
  <c r="ER382" i="6"/>
  <c r="EP382" i="6"/>
  <c r="EQ382" i="6" s="1"/>
  <c r="ER381" i="6"/>
  <c r="EP381" i="6"/>
  <c r="EQ381" i="6" s="1"/>
  <c r="ER380" i="6"/>
  <c r="EP380" i="6"/>
  <c r="EQ380" i="6" s="1"/>
  <c r="ER379" i="6"/>
  <c r="EP379" i="6"/>
  <c r="EQ379" i="6" s="1"/>
  <c r="ER378" i="6"/>
  <c r="EP378" i="6"/>
  <c r="EQ378" i="6" s="1"/>
  <c r="ER377" i="6"/>
  <c r="EP377" i="6"/>
  <c r="EQ377" i="6" s="1"/>
  <c r="ER376" i="6"/>
  <c r="EP376" i="6"/>
  <c r="EQ376" i="6" s="1"/>
  <c r="ER375" i="6"/>
  <c r="EP375" i="6"/>
  <c r="EQ375" i="6" s="1"/>
  <c r="ER374" i="6"/>
  <c r="EP374" i="6"/>
  <c r="EQ374" i="6" s="1"/>
  <c r="ER373" i="6"/>
  <c r="EP373" i="6"/>
  <c r="EQ373" i="6" s="1"/>
  <c r="ER372" i="6"/>
  <c r="EP372" i="6"/>
  <c r="EQ372" i="6" s="1"/>
  <c r="ER371" i="6"/>
  <c r="EP371" i="6"/>
  <c r="EQ371" i="6" s="1"/>
  <c r="ER370" i="6"/>
  <c r="EP370" i="6"/>
  <c r="EQ370" i="6" s="1"/>
  <c r="ER369" i="6"/>
  <c r="EP369" i="6"/>
  <c r="EQ369" i="6" s="1"/>
  <c r="ER368" i="6"/>
  <c r="EP368" i="6"/>
  <c r="EQ368" i="6" s="1"/>
  <c r="ER367" i="6"/>
  <c r="EP367" i="6"/>
  <c r="EQ367" i="6" s="1"/>
  <c r="ER366" i="6"/>
  <c r="EP366" i="6"/>
  <c r="EQ366" i="6" s="1"/>
  <c r="ER365" i="6"/>
  <c r="EP365" i="6"/>
  <c r="EQ365" i="6" s="1"/>
  <c r="ER364" i="6"/>
  <c r="EP364" i="6"/>
  <c r="EQ364" i="6" s="1"/>
  <c r="ER363" i="6"/>
  <c r="EP363" i="6"/>
  <c r="EQ363" i="6" s="1"/>
  <c r="ER362" i="6"/>
  <c r="EP362" i="6"/>
  <c r="EQ362" i="6" s="1"/>
  <c r="ER361" i="6"/>
  <c r="EP361" i="6"/>
  <c r="EQ361" i="6" s="1"/>
  <c r="ER360" i="6"/>
  <c r="EP360" i="6"/>
  <c r="EQ360" i="6" s="1"/>
  <c r="ER359" i="6"/>
  <c r="EP359" i="6"/>
  <c r="EQ359" i="6" s="1"/>
  <c r="ER358" i="6"/>
  <c r="EP358" i="6"/>
  <c r="EQ358" i="6" s="1"/>
  <c r="ER357" i="6"/>
  <c r="EP357" i="6"/>
  <c r="EQ357" i="6" s="1"/>
  <c r="ER356" i="6"/>
  <c r="EP356" i="6"/>
  <c r="EQ356" i="6" s="1"/>
  <c r="ER355" i="6"/>
  <c r="EP355" i="6"/>
  <c r="EQ355" i="6" s="1"/>
  <c r="ER354" i="6"/>
  <c r="EP354" i="6"/>
  <c r="EQ354" i="6" s="1"/>
  <c r="ER353" i="6"/>
  <c r="EP353" i="6"/>
  <c r="EQ353" i="6" s="1"/>
  <c r="ER352" i="6"/>
  <c r="EP352" i="6"/>
  <c r="EQ352" i="6" s="1"/>
  <c r="ER351" i="6"/>
  <c r="EP351" i="6"/>
  <c r="EQ351" i="6" s="1"/>
  <c r="ER350" i="6"/>
  <c r="EP350" i="6"/>
  <c r="EQ350" i="6" s="1"/>
  <c r="ER349" i="6"/>
  <c r="EP349" i="6"/>
  <c r="EQ349" i="6" s="1"/>
  <c r="ER348" i="6"/>
  <c r="EP348" i="6"/>
  <c r="EQ348" i="6" s="1"/>
  <c r="ER347" i="6"/>
  <c r="EP347" i="6"/>
  <c r="EQ347" i="6" s="1"/>
  <c r="ER346" i="6"/>
  <c r="EP346" i="6"/>
  <c r="EQ346" i="6" s="1"/>
  <c r="ER345" i="6"/>
  <c r="EP345" i="6"/>
  <c r="EQ345" i="6" s="1"/>
  <c r="ER344" i="6"/>
  <c r="EP344" i="6"/>
  <c r="EQ344" i="6" s="1"/>
  <c r="ER343" i="6"/>
  <c r="EP343" i="6"/>
  <c r="EQ343" i="6" s="1"/>
  <c r="ER342" i="6"/>
  <c r="EP342" i="6"/>
  <c r="EQ342" i="6" s="1"/>
  <c r="ER341" i="6"/>
  <c r="EP341" i="6"/>
  <c r="EQ341" i="6" s="1"/>
  <c r="ER340" i="6"/>
  <c r="EP340" i="6"/>
  <c r="EQ340" i="6" s="1"/>
  <c r="ER339" i="6"/>
  <c r="EP339" i="6"/>
  <c r="EQ339" i="6" s="1"/>
  <c r="ER338" i="6"/>
  <c r="EP338" i="6"/>
  <c r="EQ338" i="6" s="1"/>
  <c r="ER337" i="6"/>
  <c r="EP337" i="6"/>
  <c r="EQ337" i="6" s="1"/>
  <c r="ER336" i="6"/>
  <c r="EP336" i="6"/>
  <c r="EQ336" i="6" s="1"/>
  <c r="ER335" i="6"/>
  <c r="EP335" i="6"/>
  <c r="EQ335" i="6" s="1"/>
  <c r="ER334" i="6"/>
  <c r="EP334" i="6"/>
  <c r="EQ334" i="6" s="1"/>
  <c r="ER333" i="6"/>
  <c r="EP333" i="6"/>
  <c r="EQ333" i="6" s="1"/>
  <c r="ER332" i="6"/>
  <c r="EP332" i="6"/>
  <c r="EQ332" i="6" s="1"/>
  <c r="ER331" i="6"/>
  <c r="EP331" i="6"/>
  <c r="EQ331" i="6" s="1"/>
  <c r="ER330" i="6"/>
  <c r="EP330" i="6"/>
  <c r="EQ330" i="6" s="1"/>
  <c r="ER329" i="6"/>
  <c r="EP329" i="6"/>
  <c r="EQ329" i="6" s="1"/>
  <c r="ER328" i="6"/>
  <c r="EP328" i="6"/>
  <c r="EQ328" i="6" s="1"/>
  <c r="ER327" i="6"/>
  <c r="EP327" i="6"/>
  <c r="EQ327" i="6" s="1"/>
  <c r="ER326" i="6"/>
  <c r="EP326" i="6"/>
  <c r="EQ326" i="6" s="1"/>
  <c r="ER325" i="6"/>
  <c r="EP325" i="6"/>
  <c r="EQ325" i="6" s="1"/>
  <c r="ER324" i="6"/>
  <c r="EP324" i="6"/>
  <c r="EQ324" i="6" s="1"/>
  <c r="ER323" i="6"/>
  <c r="EP323" i="6"/>
  <c r="EQ323" i="6" s="1"/>
  <c r="ER322" i="6"/>
  <c r="EP322" i="6"/>
  <c r="EQ322" i="6" s="1"/>
  <c r="ER321" i="6"/>
  <c r="EP321" i="6"/>
  <c r="EQ321" i="6" s="1"/>
  <c r="ER320" i="6"/>
  <c r="EP320" i="6"/>
  <c r="EQ320" i="6" s="1"/>
  <c r="ER319" i="6"/>
  <c r="EP319" i="6"/>
  <c r="EQ319" i="6" s="1"/>
  <c r="ER318" i="6"/>
  <c r="EP318" i="6"/>
  <c r="EQ318" i="6" s="1"/>
  <c r="ER317" i="6"/>
  <c r="EP317" i="6"/>
  <c r="EQ317" i="6" s="1"/>
  <c r="ER316" i="6"/>
  <c r="EP316" i="6"/>
  <c r="EQ316" i="6" s="1"/>
  <c r="ER315" i="6"/>
  <c r="EP315" i="6"/>
  <c r="EQ315" i="6" s="1"/>
  <c r="ER314" i="6"/>
  <c r="EP314" i="6"/>
  <c r="EQ314" i="6" s="1"/>
  <c r="ER313" i="6"/>
  <c r="EP313" i="6"/>
  <c r="EQ313" i="6" s="1"/>
  <c r="ER312" i="6"/>
  <c r="EP312" i="6"/>
  <c r="EQ312" i="6" s="1"/>
  <c r="ER311" i="6"/>
  <c r="EP311" i="6"/>
  <c r="EQ311" i="6" s="1"/>
  <c r="ER310" i="6"/>
  <c r="EP310" i="6"/>
  <c r="EQ310" i="6" s="1"/>
  <c r="ER309" i="6"/>
  <c r="EP309" i="6"/>
  <c r="EQ309" i="6" s="1"/>
  <c r="ER308" i="6"/>
  <c r="EP308" i="6"/>
  <c r="EQ308" i="6" s="1"/>
  <c r="ER307" i="6"/>
  <c r="EP307" i="6"/>
  <c r="EQ307" i="6" s="1"/>
  <c r="ER306" i="6"/>
  <c r="EP306" i="6"/>
  <c r="EQ306" i="6" s="1"/>
  <c r="ER305" i="6"/>
  <c r="EP305" i="6"/>
  <c r="EQ305" i="6" s="1"/>
  <c r="ER304" i="6"/>
  <c r="EP304" i="6"/>
  <c r="EQ304" i="6" s="1"/>
  <c r="ER303" i="6"/>
  <c r="EP303" i="6"/>
  <c r="EQ303" i="6" s="1"/>
  <c r="ER302" i="6"/>
  <c r="EP302" i="6"/>
  <c r="EQ302" i="6" s="1"/>
  <c r="ER301" i="6"/>
  <c r="EP301" i="6"/>
  <c r="EQ301" i="6" s="1"/>
  <c r="ER300" i="6"/>
  <c r="EP300" i="6"/>
  <c r="EQ300" i="6" s="1"/>
  <c r="ER299" i="6"/>
  <c r="EP299" i="6"/>
  <c r="EQ299" i="6" s="1"/>
  <c r="ER298" i="6"/>
  <c r="EP298" i="6"/>
  <c r="EQ298" i="6" s="1"/>
  <c r="ER297" i="6"/>
  <c r="EP297" i="6"/>
  <c r="EQ297" i="6" s="1"/>
  <c r="ER296" i="6"/>
  <c r="EP296" i="6"/>
  <c r="EQ296" i="6" s="1"/>
  <c r="ER295" i="6"/>
  <c r="EP295" i="6"/>
  <c r="EQ295" i="6" s="1"/>
  <c r="ER294" i="6"/>
  <c r="EP294" i="6"/>
  <c r="EQ294" i="6" s="1"/>
  <c r="ER293" i="6"/>
  <c r="EP293" i="6"/>
  <c r="EQ293" i="6" s="1"/>
  <c r="ER292" i="6"/>
  <c r="EP292" i="6"/>
  <c r="EQ292" i="6" s="1"/>
  <c r="ER291" i="6"/>
  <c r="EP291" i="6"/>
  <c r="EQ291" i="6" s="1"/>
  <c r="ER290" i="6"/>
  <c r="EP290" i="6"/>
  <c r="EQ290" i="6" s="1"/>
  <c r="ER289" i="6"/>
  <c r="EP289" i="6"/>
  <c r="EQ289" i="6" s="1"/>
  <c r="ER288" i="6"/>
  <c r="EP288" i="6"/>
  <c r="EQ288" i="6" s="1"/>
  <c r="ER287" i="6"/>
  <c r="EP287" i="6"/>
  <c r="EQ287" i="6" s="1"/>
  <c r="ER286" i="6"/>
  <c r="EP286" i="6"/>
  <c r="EQ286" i="6" s="1"/>
  <c r="ER285" i="6"/>
  <c r="EP285" i="6"/>
  <c r="EQ285" i="6" s="1"/>
  <c r="ER284" i="6"/>
  <c r="EP284" i="6"/>
  <c r="EQ284" i="6" s="1"/>
  <c r="ER283" i="6"/>
  <c r="EP283" i="6"/>
  <c r="EQ283" i="6" s="1"/>
  <c r="ER282" i="6"/>
  <c r="EP282" i="6"/>
  <c r="EQ282" i="6" s="1"/>
  <c r="ER281" i="6"/>
  <c r="EP281" i="6"/>
  <c r="EQ281" i="6" s="1"/>
  <c r="ER280" i="6"/>
  <c r="EP280" i="6"/>
  <c r="EQ280" i="6" s="1"/>
  <c r="ER279" i="6"/>
  <c r="EP279" i="6"/>
  <c r="EQ279" i="6" s="1"/>
  <c r="ER278" i="6"/>
  <c r="EP278" i="6"/>
  <c r="EQ278" i="6" s="1"/>
  <c r="ER277" i="6"/>
  <c r="EP277" i="6"/>
  <c r="EQ277" i="6" s="1"/>
  <c r="ER276" i="6"/>
  <c r="EP276" i="6"/>
  <c r="EQ276" i="6" s="1"/>
  <c r="ER275" i="6"/>
  <c r="EP275" i="6"/>
  <c r="EQ275" i="6" s="1"/>
  <c r="ER274" i="6"/>
  <c r="EP274" i="6"/>
  <c r="EQ274" i="6" s="1"/>
  <c r="ER273" i="6"/>
  <c r="EP273" i="6"/>
  <c r="EQ273" i="6" s="1"/>
  <c r="ER272" i="6"/>
  <c r="EP272" i="6"/>
  <c r="EQ272" i="6" s="1"/>
  <c r="ER271" i="6"/>
  <c r="EP271" i="6"/>
  <c r="EQ271" i="6" s="1"/>
  <c r="ER270" i="6"/>
  <c r="EP270" i="6"/>
  <c r="EQ270" i="6" s="1"/>
  <c r="ER269" i="6"/>
  <c r="EP269" i="6"/>
  <c r="EQ269" i="6" s="1"/>
  <c r="ER268" i="6"/>
  <c r="EP268" i="6"/>
  <c r="EQ268" i="6" s="1"/>
  <c r="ER267" i="6"/>
  <c r="EP267" i="6"/>
  <c r="EQ267" i="6" s="1"/>
  <c r="ER266" i="6"/>
  <c r="EP266" i="6"/>
  <c r="EQ266" i="6" s="1"/>
  <c r="ER265" i="6"/>
  <c r="EP265" i="6"/>
  <c r="EQ265" i="6" s="1"/>
  <c r="ER264" i="6"/>
  <c r="EP264" i="6"/>
  <c r="EQ264" i="6" s="1"/>
  <c r="ER263" i="6"/>
  <c r="EP263" i="6"/>
  <c r="EQ263" i="6" s="1"/>
  <c r="ER262" i="6"/>
  <c r="EP262" i="6"/>
  <c r="EQ262" i="6" s="1"/>
  <c r="ER261" i="6"/>
  <c r="EP261" i="6"/>
  <c r="EQ261" i="6" s="1"/>
  <c r="ER260" i="6"/>
  <c r="EP260" i="6"/>
  <c r="EQ260" i="6" s="1"/>
  <c r="ER259" i="6"/>
  <c r="EP259" i="6"/>
  <c r="EQ259" i="6" s="1"/>
  <c r="ER258" i="6"/>
  <c r="EP258" i="6"/>
  <c r="EQ258" i="6" s="1"/>
  <c r="ER257" i="6"/>
  <c r="EP257" i="6"/>
  <c r="EQ257" i="6" s="1"/>
  <c r="ER256" i="6"/>
  <c r="EP256" i="6"/>
  <c r="EQ256" i="6" s="1"/>
  <c r="ER255" i="6"/>
  <c r="EP255" i="6"/>
  <c r="EQ255" i="6" s="1"/>
  <c r="ER254" i="6"/>
  <c r="EP254" i="6"/>
  <c r="EQ254" i="6" s="1"/>
  <c r="ER253" i="6"/>
  <c r="EP253" i="6"/>
  <c r="EQ253" i="6" s="1"/>
  <c r="ER252" i="6"/>
  <c r="EP252" i="6"/>
  <c r="EQ252" i="6" s="1"/>
  <c r="ER251" i="6"/>
  <c r="EP251" i="6"/>
  <c r="EQ251" i="6" s="1"/>
  <c r="ER250" i="6"/>
  <c r="EP250" i="6"/>
  <c r="EQ250" i="6" s="1"/>
  <c r="ER249" i="6"/>
  <c r="EP249" i="6"/>
  <c r="EQ249" i="6" s="1"/>
  <c r="ER248" i="6"/>
  <c r="EP248" i="6"/>
  <c r="EQ248" i="6" s="1"/>
  <c r="ER247" i="6"/>
  <c r="EP247" i="6"/>
  <c r="EQ247" i="6" s="1"/>
  <c r="ER246" i="6"/>
  <c r="EP246" i="6"/>
  <c r="EQ246" i="6" s="1"/>
  <c r="ER245" i="6"/>
  <c r="EP245" i="6"/>
  <c r="EQ245" i="6" s="1"/>
  <c r="ER244" i="6"/>
  <c r="EP244" i="6"/>
  <c r="EQ244" i="6" s="1"/>
  <c r="ER243" i="6"/>
  <c r="EP243" i="6"/>
  <c r="EQ243" i="6" s="1"/>
  <c r="ER242" i="6"/>
  <c r="EP242" i="6"/>
  <c r="EQ242" i="6" s="1"/>
  <c r="ER241" i="6"/>
  <c r="EP241" i="6"/>
  <c r="EQ241" i="6" s="1"/>
  <c r="ER240" i="6"/>
  <c r="EP240" i="6"/>
  <c r="EQ240" i="6" s="1"/>
  <c r="ER239" i="6"/>
  <c r="EP239" i="6"/>
  <c r="EQ239" i="6" s="1"/>
  <c r="ER238" i="6"/>
  <c r="EP238" i="6"/>
  <c r="EQ238" i="6" s="1"/>
  <c r="ER237" i="6"/>
  <c r="EP237" i="6"/>
  <c r="EQ237" i="6" s="1"/>
  <c r="ER236" i="6"/>
  <c r="EP236" i="6"/>
  <c r="EQ236" i="6" s="1"/>
  <c r="ER235" i="6"/>
  <c r="EP235" i="6"/>
  <c r="EQ235" i="6" s="1"/>
  <c r="ER234" i="6"/>
  <c r="EP234" i="6"/>
  <c r="EQ234" i="6" s="1"/>
  <c r="ER233" i="6"/>
  <c r="EP233" i="6"/>
  <c r="EQ233" i="6" s="1"/>
  <c r="ER232" i="6"/>
  <c r="EP232" i="6"/>
  <c r="EQ232" i="6" s="1"/>
  <c r="ER231" i="6"/>
  <c r="EP231" i="6"/>
  <c r="EQ231" i="6" s="1"/>
  <c r="ER230" i="6"/>
  <c r="EP230" i="6"/>
  <c r="EQ230" i="6" s="1"/>
  <c r="ER229" i="6"/>
  <c r="EP229" i="6"/>
  <c r="EQ229" i="6" s="1"/>
  <c r="ER228" i="6"/>
  <c r="EP228" i="6"/>
  <c r="EQ228" i="6" s="1"/>
  <c r="ER227" i="6"/>
  <c r="EP227" i="6"/>
  <c r="EQ227" i="6" s="1"/>
  <c r="ER226" i="6"/>
  <c r="EP226" i="6"/>
  <c r="EQ226" i="6" s="1"/>
  <c r="ER225" i="6"/>
  <c r="EP225" i="6"/>
  <c r="EQ225" i="6" s="1"/>
  <c r="ER224" i="6"/>
  <c r="EP224" i="6"/>
  <c r="EQ224" i="6" s="1"/>
  <c r="ER223" i="6"/>
  <c r="EP223" i="6"/>
  <c r="EQ223" i="6" s="1"/>
  <c r="ER222" i="6"/>
  <c r="EP222" i="6"/>
  <c r="EQ222" i="6" s="1"/>
  <c r="ER221" i="6"/>
  <c r="EP221" i="6"/>
  <c r="EQ221" i="6" s="1"/>
  <c r="ER220" i="6"/>
  <c r="EP220" i="6"/>
  <c r="EQ220" i="6" s="1"/>
  <c r="ER219" i="6"/>
  <c r="EP219" i="6"/>
  <c r="EQ219" i="6" s="1"/>
  <c r="ER218" i="6"/>
  <c r="EP218" i="6"/>
  <c r="EQ218" i="6" s="1"/>
  <c r="ER217" i="6"/>
  <c r="EP217" i="6"/>
  <c r="EQ217" i="6" s="1"/>
  <c r="ER216" i="6"/>
  <c r="EP216" i="6"/>
  <c r="EQ216" i="6" s="1"/>
  <c r="ER215" i="6"/>
  <c r="EP215" i="6"/>
  <c r="EQ215" i="6" s="1"/>
  <c r="ER214" i="6"/>
  <c r="EP214" i="6"/>
  <c r="EQ214" i="6" s="1"/>
  <c r="ER213" i="6"/>
  <c r="EP213" i="6"/>
  <c r="EQ213" i="6" s="1"/>
  <c r="ER212" i="6"/>
  <c r="EP212" i="6"/>
  <c r="EQ212" i="6" s="1"/>
  <c r="ER211" i="6"/>
  <c r="EP211" i="6"/>
  <c r="EQ211" i="6" s="1"/>
  <c r="ER210" i="6"/>
  <c r="EP210" i="6"/>
  <c r="EQ210" i="6" s="1"/>
  <c r="ER209" i="6"/>
  <c r="EP209" i="6"/>
  <c r="EQ209" i="6" s="1"/>
  <c r="ER208" i="6"/>
  <c r="EP208" i="6"/>
  <c r="EQ208" i="6" s="1"/>
  <c r="ER207" i="6"/>
  <c r="EP207" i="6"/>
  <c r="EQ207" i="6" s="1"/>
  <c r="ER206" i="6"/>
  <c r="EP206" i="6"/>
  <c r="EQ206" i="6" s="1"/>
  <c r="ER205" i="6"/>
  <c r="EP205" i="6"/>
  <c r="EQ205" i="6" s="1"/>
  <c r="ER204" i="6"/>
  <c r="EP204" i="6"/>
  <c r="EQ204" i="6" s="1"/>
  <c r="ER203" i="6"/>
  <c r="EP203" i="6"/>
  <c r="EQ203" i="6" s="1"/>
  <c r="ER202" i="6"/>
  <c r="EP202" i="6"/>
  <c r="EQ202" i="6" s="1"/>
  <c r="ER201" i="6"/>
  <c r="EP201" i="6"/>
  <c r="EQ201" i="6" s="1"/>
  <c r="ER200" i="6"/>
  <c r="EP200" i="6"/>
  <c r="EQ200" i="6" s="1"/>
  <c r="ER199" i="6"/>
  <c r="EP199" i="6"/>
  <c r="EQ199" i="6" s="1"/>
  <c r="ER198" i="6"/>
  <c r="EP198" i="6"/>
  <c r="EQ198" i="6" s="1"/>
  <c r="ER197" i="6"/>
  <c r="EP197" i="6"/>
  <c r="EQ197" i="6" s="1"/>
  <c r="ER196" i="6"/>
  <c r="EP196" i="6"/>
  <c r="EQ196" i="6" s="1"/>
  <c r="ER195" i="6"/>
  <c r="EP195" i="6"/>
  <c r="EQ195" i="6" s="1"/>
  <c r="ER194" i="6"/>
  <c r="EP194" i="6"/>
  <c r="EQ194" i="6" s="1"/>
  <c r="ER193" i="6"/>
  <c r="EP193" i="6"/>
  <c r="EQ193" i="6" s="1"/>
  <c r="ER192" i="6"/>
  <c r="EP192" i="6"/>
  <c r="EQ192" i="6" s="1"/>
  <c r="ER191" i="6"/>
  <c r="EP191" i="6"/>
  <c r="EQ191" i="6" s="1"/>
  <c r="ER190" i="6"/>
  <c r="EP190" i="6"/>
  <c r="EQ190" i="6" s="1"/>
  <c r="ER189" i="6"/>
  <c r="EP189" i="6"/>
  <c r="EQ189" i="6" s="1"/>
  <c r="ER188" i="6"/>
  <c r="EP188" i="6"/>
  <c r="EQ188" i="6" s="1"/>
  <c r="ER187" i="6"/>
  <c r="EP187" i="6"/>
  <c r="EQ187" i="6" s="1"/>
  <c r="ER186" i="6"/>
  <c r="EP186" i="6"/>
  <c r="EQ186" i="6" s="1"/>
  <c r="ER185" i="6"/>
  <c r="EP185" i="6"/>
  <c r="EQ185" i="6" s="1"/>
  <c r="ER184" i="6"/>
  <c r="EP184" i="6"/>
  <c r="EQ184" i="6" s="1"/>
  <c r="ER183" i="6"/>
  <c r="EP183" i="6"/>
  <c r="EQ183" i="6" s="1"/>
  <c r="ER182" i="6"/>
  <c r="EP182" i="6"/>
  <c r="EQ182" i="6" s="1"/>
  <c r="ER181" i="6"/>
  <c r="EP181" i="6"/>
  <c r="EQ181" i="6" s="1"/>
  <c r="ER180" i="6"/>
  <c r="EP180" i="6"/>
  <c r="EQ180" i="6" s="1"/>
  <c r="ER179" i="6"/>
  <c r="EP179" i="6"/>
  <c r="EQ179" i="6" s="1"/>
  <c r="ER178" i="6"/>
  <c r="EP178" i="6"/>
  <c r="EQ178" i="6" s="1"/>
  <c r="ER177" i="6"/>
  <c r="EP177" i="6"/>
  <c r="EQ177" i="6" s="1"/>
  <c r="ER176" i="6"/>
  <c r="EP176" i="6"/>
  <c r="EQ176" i="6" s="1"/>
  <c r="ER175" i="6"/>
  <c r="EP175" i="6"/>
  <c r="EQ175" i="6" s="1"/>
  <c r="ER174" i="6"/>
  <c r="EP174" i="6"/>
  <c r="EQ174" i="6" s="1"/>
  <c r="ER173" i="6"/>
  <c r="EP173" i="6"/>
  <c r="EQ173" i="6" s="1"/>
  <c r="ER172" i="6"/>
  <c r="EP172" i="6"/>
  <c r="EQ172" i="6" s="1"/>
  <c r="ER171" i="6"/>
  <c r="EP171" i="6"/>
  <c r="EQ171" i="6" s="1"/>
  <c r="ER170" i="6"/>
  <c r="EP170" i="6"/>
  <c r="EQ170" i="6" s="1"/>
  <c r="ER169" i="6"/>
  <c r="EP169" i="6"/>
  <c r="EQ169" i="6" s="1"/>
  <c r="ER168" i="6"/>
  <c r="EP168" i="6"/>
  <c r="EQ168" i="6" s="1"/>
  <c r="ER167" i="6"/>
  <c r="EP167" i="6"/>
  <c r="EQ167" i="6" s="1"/>
  <c r="ER166" i="6"/>
  <c r="EP166" i="6"/>
  <c r="EQ166" i="6" s="1"/>
  <c r="ER165" i="6"/>
  <c r="EP165" i="6"/>
  <c r="EQ165" i="6" s="1"/>
  <c r="ER164" i="6"/>
  <c r="EP164" i="6"/>
  <c r="EQ164" i="6" s="1"/>
  <c r="ER163" i="6"/>
  <c r="EP163" i="6"/>
  <c r="EQ163" i="6" s="1"/>
  <c r="ER162" i="6"/>
  <c r="EP162" i="6"/>
  <c r="EQ162" i="6" s="1"/>
  <c r="ER161" i="6"/>
  <c r="EP161" i="6"/>
  <c r="EQ161" i="6" s="1"/>
  <c r="ER160" i="6"/>
  <c r="EP160" i="6"/>
  <c r="EQ160" i="6" s="1"/>
  <c r="ER159" i="6"/>
  <c r="EP159" i="6"/>
  <c r="EQ159" i="6" s="1"/>
  <c r="ER158" i="6"/>
  <c r="EP158" i="6"/>
  <c r="EQ158" i="6" s="1"/>
  <c r="ER157" i="6"/>
  <c r="EP157" i="6"/>
  <c r="EQ157" i="6" s="1"/>
  <c r="ER156" i="6"/>
  <c r="EP156" i="6"/>
  <c r="EQ156" i="6" s="1"/>
  <c r="ER155" i="6"/>
  <c r="EP155" i="6"/>
  <c r="EQ155" i="6" s="1"/>
  <c r="ER154" i="6"/>
  <c r="EP154" i="6"/>
  <c r="EQ154" i="6" s="1"/>
  <c r="ER153" i="6"/>
  <c r="EP153" i="6"/>
  <c r="EQ153" i="6" s="1"/>
  <c r="ER152" i="6"/>
  <c r="EP152" i="6"/>
  <c r="EQ152" i="6" s="1"/>
  <c r="ER151" i="6"/>
  <c r="EP151" i="6"/>
  <c r="EQ151" i="6" s="1"/>
  <c r="ER150" i="6"/>
  <c r="EP150" i="6"/>
  <c r="EQ150" i="6" s="1"/>
  <c r="ER149" i="6"/>
  <c r="EP149" i="6"/>
  <c r="EQ149" i="6" s="1"/>
  <c r="ER148" i="6"/>
  <c r="EP148" i="6"/>
  <c r="EQ148" i="6" s="1"/>
  <c r="ER147" i="6"/>
  <c r="EP147" i="6"/>
  <c r="EQ147" i="6" s="1"/>
  <c r="ER146" i="6"/>
  <c r="EP146" i="6"/>
  <c r="EQ146" i="6" s="1"/>
  <c r="ER145" i="6"/>
  <c r="EP145" i="6"/>
  <c r="EQ145" i="6" s="1"/>
  <c r="ER144" i="6"/>
  <c r="EP144" i="6"/>
  <c r="EQ144" i="6" s="1"/>
  <c r="ER143" i="6"/>
  <c r="EP143" i="6"/>
  <c r="EQ143" i="6" s="1"/>
  <c r="ER142" i="6"/>
  <c r="EP142" i="6"/>
  <c r="EQ142" i="6" s="1"/>
  <c r="ER141" i="6"/>
  <c r="EP141" i="6"/>
  <c r="EQ141" i="6" s="1"/>
  <c r="ER140" i="6"/>
  <c r="EP140" i="6"/>
  <c r="EQ140" i="6" s="1"/>
  <c r="ER139" i="6"/>
  <c r="EP139" i="6"/>
  <c r="EQ139" i="6" s="1"/>
  <c r="ER138" i="6"/>
  <c r="EP138" i="6"/>
  <c r="EQ138" i="6" s="1"/>
  <c r="ER137" i="6"/>
  <c r="EP137" i="6"/>
  <c r="EQ137" i="6" s="1"/>
  <c r="ER136" i="6"/>
  <c r="EP136" i="6"/>
  <c r="EQ136" i="6" s="1"/>
  <c r="ER135" i="6"/>
  <c r="EP135" i="6"/>
  <c r="EQ135" i="6" s="1"/>
  <c r="ER134" i="6"/>
  <c r="EP134" i="6"/>
  <c r="EQ134" i="6" s="1"/>
  <c r="ER133" i="6"/>
  <c r="EP133" i="6"/>
  <c r="EQ133" i="6" s="1"/>
  <c r="ER132" i="6"/>
  <c r="EP132" i="6"/>
  <c r="EQ132" i="6" s="1"/>
  <c r="ER131" i="6"/>
  <c r="EP131" i="6"/>
  <c r="EQ131" i="6" s="1"/>
  <c r="ER130" i="6"/>
  <c r="EP130" i="6"/>
  <c r="EQ130" i="6" s="1"/>
  <c r="ER129" i="6"/>
  <c r="EP129" i="6"/>
  <c r="EQ129" i="6" s="1"/>
  <c r="ER128" i="6"/>
  <c r="EP128" i="6"/>
  <c r="EQ128" i="6" s="1"/>
  <c r="ER127" i="6"/>
  <c r="EP127" i="6"/>
  <c r="EQ127" i="6" s="1"/>
  <c r="ER126" i="6"/>
  <c r="EP126" i="6"/>
  <c r="EQ126" i="6" s="1"/>
  <c r="ER125" i="6"/>
  <c r="EP125" i="6"/>
  <c r="EQ125" i="6" s="1"/>
  <c r="ER124" i="6"/>
  <c r="EP124" i="6"/>
  <c r="EQ124" i="6" s="1"/>
  <c r="ER123" i="6"/>
  <c r="EP123" i="6"/>
  <c r="EQ123" i="6" s="1"/>
  <c r="ER122" i="6"/>
  <c r="EP122" i="6"/>
  <c r="EQ122" i="6" s="1"/>
  <c r="ER121" i="6"/>
  <c r="EP121" i="6"/>
  <c r="EQ121" i="6" s="1"/>
  <c r="ER120" i="6"/>
  <c r="EP120" i="6"/>
  <c r="EQ120" i="6" s="1"/>
  <c r="ER119" i="6"/>
  <c r="EP119" i="6"/>
  <c r="EQ119" i="6" s="1"/>
  <c r="ER118" i="6"/>
  <c r="EP118" i="6"/>
  <c r="EQ118" i="6" s="1"/>
  <c r="ER117" i="6"/>
  <c r="EP117" i="6"/>
  <c r="EQ117" i="6" s="1"/>
  <c r="ER116" i="6"/>
  <c r="EP116" i="6"/>
  <c r="EQ116" i="6" s="1"/>
  <c r="ER115" i="6"/>
  <c r="EP115" i="6"/>
  <c r="EQ115" i="6" s="1"/>
  <c r="ER114" i="6"/>
  <c r="EP114" i="6"/>
  <c r="EQ114" i="6" s="1"/>
  <c r="ER113" i="6"/>
  <c r="EP113" i="6"/>
  <c r="EQ113" i="6" s="1"/>
  <c r="ER112" i="6"/>
  <c r="EP112" i="6"/>
  <c r="EQ112" i="6" s="1"/>
  <c r="ER111" i="6"/>
  <c r="EP111" i="6"/>
  <c r="EQ111" i="6" s="1"/>
  <c r="ER110" i="6"/>
  <c r="EP110" i="6"/>
  <c r="EQ110" i="6" s="1"/>
  <c r="ER109" i="6"/>
  <c r="EP109" i="6"/>
  <c r="EQ109" i="6" s="1"/>
  <c r="ER108" i="6"/>
  <c r="EP108" i="6"/>
  <c r="EQ108" i="6" s="1"/>
  <c r="ER107" i="6"/>
  <c r="EP107" i="6"/>
  <c r="EQ107" i="6" s="1"/>
  <c r="ER106" i="6"/>
  <c r="EP106" i="6"/>
  <c r="EQ106" i="6" s="1"/>
  <c r="ER105" i="6"/>
  <c r="EP105" i="6"/>
  <c r="EQ105" i="6" s="1"/>
  <c r="ER104" i="6"/>
  <c r="EP104" i="6"/>
  <c r="EQ104" i="6" s="1"/>
  <c r="ER103" i="6"/>
  <c r="EP103" i="6"/>
  <c r="EQ103" i="6" s="1"/>
  <c r="ER102" i="6"/>
  <c r="EP102" i="6"/>
  <c r="EQ102" i="6" s="1"/>
  <c r="ER101" i="6"/>
  <c r="EP101" i="6"/>
  <c r="EQ101" i="6" s="1"/>
  <c r="ER100" i="6"/>
  <c r="EP100" i="6"/>
  <c r="EQ100" i="6" s="1"/>
  <c r="ER99" i="6"/>
  <c r="EP99" i="6"/>
  <c r="EQ99" i="6" s="1"/>
  <c r="ER98" i="6"/>
  <c r="EP98" i="6"/>
  <c r="EQ98" i="6" s="1"/>
  <c r="ER97" i="6"/>
  <c r="EP97" i="6"/>
  <c r="EQ97" i="6" s="1"/>
  <c r="ER96" i="6"/>
  <c r="EP96" i="6"/>
  <c r="EQ96" i="6" s="1"/>
  <c r="ER95" i="6"/>
  <c r="EP95" i="6"/>
  <c r="EQ95" i="6" s="1"/>
  <c r="ER94" i="6"/>
  <c r="EP94" i="6"/>
  <c r="EQ94" i="6" s="1"/>
  <c r="ER93" i="6"/>
  <c r="EP93" i="6"/>
  <c r="EQ93" i="6" s="1"/>
  <c r="ER92" i="6"/>
  <c r="EP92" i="6"/>
  <c r="EQ92" i="6" s="1"/>
  <c r="ER91" i="6"/>
  <c r="EP91" i="6"/>
  <c r="EQ91" i="6" s="1"/>
  <c r="ER90" i="6"/>
  <c r="EP90" i="6"/>
  <c r="EQ90" i="6" s="1"/>
  <c r="ER89" i="6"/>
  <c r="EP89" i="6"/>
  <c r="EQ89" i="6" s="1"/>
  <c r="ER88" i="6"/>
  <c r="EP88" i="6"/>
  <c r="EQ88" i="6" s="1"/>
  <c r="ER87" i="6"/>
  <c r="EP87" i="6"/>
  <c r="EQ87" i="6" s="1"/>
  <c r="ER86" i="6"/>
  <c r="EP86" i="6"/>
  <c r="EQ86" i="6" s="1"/>
  <c r="ER85" i="6"/>
  <c r="EP85" i="6"/>
  <c r="EQ85" i="6" s="1"/>
  <c r="ER84" i="6"/>
  <c r="EP84" i="6"/>
  <c r="EQ84" i="6" s="1"/>
  <c r="ER83" i="6"/>
  <c r="EP83" i="6"/>
  <c r="EQ83" i="6" s="1"/>
  <c r="ER82" i="6"/>
  <c r="EP82" i="6"/>
  <c r="EQ82" i="6" s="1"/>
  <c r="ER81" i="6"/>
  <c r="EP81" i="6"/>
  <c r="EQ81" i="6" s="1"/>
  <c r="ER80" i="6"/>
  <c r="EP80" i="6"/>
  <c r="EQ80" i="6" s="1"/>
  <c r="ER79" i="6"/>
  <c r="EP79" i="6"/>
  <c r="EQ79" i="6" s="1"/>
  <c r="ER78" i="6"/>
  <c r="EP78" i="6"/>
  <c r="EQ78" i="6" s="1"/>
  <c r="ER77" i="6"/>
  <c r="EP77" i="6"/>
  <c r="EQ77" i="6" s="1"/>
  <c r="ER76" i="6"/>
  <c r="EP76" i="6"/>
  <c r="EQ76" i="6" s="1"/>
  <c r="ER75" i="6"/>
  <c r="EP75" i="6"/>
  <c r="EQ75" i="6" s="1"/>
  <c r="ER74" i="6"/>
  <c r="EP74" i="6"/>
  <c r="EQ74" i="6" s="1"/>
  <c r="ER73" i="6"/>
  <c r="EP73" i="6"/>
  <c r="EQ73" i="6" s="1"/>
  <c r="ER72" i="6"/>
  <c r="EP72" i="6"/>
  <c r="EQ72" i="6" s="1"/>
  <c r="ER71" i="6"/>
  <c r="EP71" i="6"/>
  <c r="EQ71" i="6" s="1"/>
  <c r="ER70" i="6"/>
  <c r="EP70" i="6"/>
  <c r="EQ70" i="6" s="1"/>
  <c r="ER69" i="6"/>
  <c r="EP69" i="6"/>
  <c r="EQ69" i="6" s="1"/>
  <c r="ER68" i="6"/>
  <c r="EP68" i="6"/>
  <c r="EQ68" i="6" s="1"/>
  <c r="ER67" i="6"/>
  <c r="EP67" i="6"/>
  <c r="EQ67" i="6" s="1"/>
  <c r="ER66" i="6"/>
  <c r="EP66" i="6"/>
  <c r="EQ66" i="6" s="1"/>
  <c r="ER65" i="6"/>
  <c r="EP65" i="6"/>
  <c r="EQ65" i="6" s="1"/>
  <c r="ER64" i="6"/>
  <c r="EP64" i="6"/>
  <c r="EQ64" i="6" s="1"/>
  <c r="ER63" i="6"/>
  <c r="EP63" i="6"/>
  <c r="EQ63" i="6" s="1"/>
  <c r="ER62" i="6"/>
  <c r="EP62" i="6"/>
  <c r="EQ62" i="6" s="1"/>
  <c r="ER61" i="6"/>
  <c r="EP61" i="6"/>
  <c r="EQ61" i="6" s="1"/>
  <c r="ER60" i="6"/>
  <c r="EP60" i="6"/>
  <c r="EQ60" i="6" s="1"/>
  <c r="ER59" i="6"/>
  <c r="EP59" i="6"/>
  <c r="EQ59" i="6" s="1"/>
  <c r="ER58" i="6"/>
  <c r="EP58" i="6"/>
  <c r="EQ58" i="6" s="1"/>
  <c r="ER57" i="6"/>
  <c r="EP57" i="6"/>
  <c r="EQ57" i="6" s="1"/>
  <c r="ER56" i="6"/>
  <c r="EP56" i="6"/>
  <c r="EQ56" i="6" s="1"/>
  <c r="ER55" i="6"/>
  <c r="EP55" i="6"/>
  <c r="EQ55" i="6" s="1"/>
  <c r="ER54" i="6"/>
  <c r="EP54" i="6"/>
  <c r="EQ54" i="6" s="1"/>
  <c r="ER53" i="6"/>
  <c r="EP53" i="6"/>
  <c r="EQ53" i="6" s="1"/>
  <c r="ER52" i="6"/>
  <c r="EP52" i="6"/>
  <c r="EQ52" i="6" s="1"/>
  <c r="ER51" i="6"/>
  <c r="EP51" i="6"/>
  <c r="EQ51" i="6" s="1"/>
  <c r="ER50" i="6"/>
  <c r="EP50" i="6"/>
  <c r="EQ50" i="6" s="1"/>
  <c r="ER49" i="6"/>
  <c r="EP49" i="6"/>
  <c r="EQ49" i="6" s="1"/>
  <c r="ER48" i="6"/>
  <c r="EP48" i="6"/>
  <c r="EQ48" i="6" s="1"/>
  <c r="ER47" i="6"/>
  <c r="EP47" i="6"/>
  <c r="EQ47" i="6" s="1"/>
  <c r="ER46" i="6"/>
  <c r="EP46" i="6"/>
  <c r="EQ46" i="6" s="1"/>
  <c r="ER45" i="6"/>
  <c r="EP45" i="6"/>
  <c r="EQ45" i="6" s="1"/>
  <c r="ER44" i="6"/>
  <c r="EP44" i="6"/>
  <c r="EQ44" i="6" s="1"/>
  <c r="ER43" i="6"/>
  <c r="EP43" i="6"/>
  <c r="EQ43" i="6" s="1"/>
  <c r="ER42" i="6"/>
  <c r="EP42" i="6"/>
  <c r="EQ42" i="6" s="1"/>
  <c r="ER41" i="6"/>
  <c r="EP41" i="6"/>
  <c r="EQ41" i="6" s="1"/>
  <c r="ER40" i="6"/>
  <c r="EP40" i="6"/>
  <c r="EQ40" i="6" s="1"/>
  <c r="ER39" i="6"/>
  <c r="EP39" i="6"/>
  <c r="EQ39" i="6" s="1"/>
  <c r="ER38" i="6"/>
  <c r="EP38" i="6"/>
  <c r="EQ38" i="6" s="1"/>
  <c r="ER37" i="6"/>
  <c r="EP37" i="6"/>
  <c r="EQ37" i="6" s="1"/>
  <c r="ER36" i="6"/>
  <c r="EP36" i="6"/>
  <c r="EQ36" i="6" s="1"/>
  <c r="ER35" i="6"/>
  <c r="EP35" i="6"/>
  <c r="EQ35" i="6" s="1"/>
  <c r="ER34" i="6"/>
  <c r="EP34" i="6"/>
  <c r="EQ34" i="6" s="1"/>
  <c r="ER33" i="6"/>
  <c r="EP33" i="6"/>
  <c r="EQ33" i="6" s="1"/>
  <c r="ER32" i="6"/>
  <c r="EP32" i="6"/>
  <c r="EQ32" i="6" s="1"/>
  <c r="ER31" i="6"/>
  <c r="EP31" i="6"/>
  <c r="EQ31" i="6" s="1"/>
  <c r="ER30" i="6"/>
  <c r="EP30" i="6"/>
  <c r="EQ30" i="6" s="1"/>
  <c r="ER29" i="6"/>
  <c r="EP29" i="6"/>
  <c r="EQ29" i="6" s="1"/>
  <c r="ER28" i="6"/>
  <c r="EP28" i="6"/>
  <c r="EQ28" i="6" s="1"/>
  <c r="ER27" i="6"/>
  <c r="EP27" i="6"/>
  <c r="EQ27" i="6" s="1"/>
  <c r="ER26" i="6"/>
  <c r="EP26" i="6"/>
  <c r="EQ26" i="6" s="1"/>
  <c r="ER25" i="6"/>
  <c r="EP25" i="6"/>
  <c r="EQ25" i="6" s="1"/>
  <c r="ER24" i="6"/>
  <c r="EP24" i="6"/>
  <c r="EQ24" i="6" s="1"/>
  <c r="ER23" i="6"/>
  <c r="EP23" i="6"/>
  <c r="EQ23" i="6" s="1"/>
  <c r="ER22" i="6"/>
  <c r="EP22" i="6"/>
  <c r="EQ22" i="6" s="1"/>
  <c r="ER21" i="6"/>
  <c r="EP21" i="6"/>
  <c r="EQ21" i="6" s="1"/>
  <c r="ER20" i="6"/>
  <c r="EP20" i="6"/>
  <c r="EQ20" i="6" s="1"/>
  <c r="ER19" i="6"/>
  <c r="EP19" i="6"/>
  <c r="EQ19" i="6" s="1"/>
  <c r="ER18" i="6"/>
  <c r="EP18" i="6"/>
  <c r="EQ18" i="6" s="1"/>
  <c r="ER17" i="6"/>
  <c r="EP17" i="6"/>
  <c r="EQ17" i="6" s="1"/>
  <c r="ER16" i="6"/>
  <c r="EP16" i="6"/>
  <c r="EQ16" i="6" s="1"/>
  <c r="ER15" i="6"/>
  <c r="EP15" i="6"/>
  <c r="EQ15" i="6" s="1"/>
  <c r="ER14" i="6"/>
  <c r="EP14" i="6"/>
  <c r="EQ14" i="6" s="1"/>
  <c r="ER13" i="6"/>
  <c r="EP13" i="6"/>
  <c r="EQ13" i="6" s="1"/>
  <c r="ER12" i="6"/>
  <c r="EP12" i="6"/>
  <c r="EQ12" i="6" s="1"/>
  <c r="ER11" i="6"/>
  <c r="EP11" i="6"/>
  <c r="EQ11" i="6" s="1"/>
  <c r="ER10" i="6"/>
  <c r="EP10" i="6"/>
  <c r="EQ10" i="6" s="1"/>
  <c r="ER9" i="6"/>
  <c r="EP9" i="6"/>
  <c r="EQ9" i="6" s="1"/>
  <c r="ER8" i="6"/>
  <c r="EP8" i="6"/>
  <c r="EQ8" i="6" s="1"/>
  <c r="EQ6" i="6"/>
  <c r="EN6" i="6"/>
  <c r="EH12" i="6"/>
  <c r="EH9" i="6"/>
  <c r="EH10" i="6"/>
  <c r="EH11" i="6"/>
  <c r="EH5" i="6"/>
  <c r="EH4" i="6"/>
  <c r="EH7" i="6"/>
  <c r="EH6" i="6"/>
  <c r="EF11" i="6"/>
  <c r="EF10" i="6"/>
  <c r="EF25" i="6" s="1"/>
  <c r="EF12" i="6"/>
  <c r="EI18" i="6" s="1"/>
  <c r="EF9" i="6"/>
  <c r="EF5" i="6"/>
  <c r="EF7" i="6"/>
  <c r="EF4" i="6"/>
  <c r="EF23" i="6" s="1"/>
  <c r="EF6" i="6"/>
  <c r="DX19" i="6"/>
  <c r="DX18" i="6"/>
  <c r="DX17" i="6"/>
  <c r="DX16" i="6"/>
  <c r="DX15" i="6"/>
  <c r="DX14" i="6"/>
  <c r="DX13" i="6"/>
  <c r="DX12" i="6"/>
  <c r="DX11" i="6"/>
  <c r="DX10" i="6"/>
  <c r="DX9" i="6"/>
  <c r="DX20" i="6" s="1"/>
  <c r="ED13" i="6" s="1"/>
  <c r="DX8" i="6"/>
  <c r="DX7" i="6"/>
  <c r="DX6" i="6"/>
  <c r="DX5" i="6"/>
  <c r="DX4" i="6"/>
  <c r="DX3" i="6"/>
  <c r="DT19" i="6"/>
  <c r="DT18" i="6"/>
  <c r="DT17" i="6"/>
  <c r="DT16" i="6"/>
  <c r="DT15" i="6"/>
  <c r="DT14" i="6"/>
  <c r="DT13" i="6"/>
  <c r="DT12" i="6"/>
  <c r="DT11" i="6"/>
  <c r="DT10" i="6"/>
  <c r="DT9" i="6"/>
  <c r="DT8" i="6"/>
  <c r="DT7" i="6"/>
  <c r="DT6" i="6"/>
  <c r="DT5" i="6"/>
  <c r="DT4" i="6"/>
  <c r="DT3" i="6"/>
  <c r="DP19" i="6"/>
  <c r="DP18" i="6"/>
  <c r="DP17" i="6"/>
  <c r="DP16" i="6"/>
  <c r="DP15" i="6"/>
  <c r="DP14" i="6"/>
  <c r="DP13" i="6"/>
  <c r="DP12" i="6"/>
  <c r="DP11" i="6"/>
  <c r="DP10" i="6"/>
  <c r="DP9" i="6"/>
  <c r="DP8" i="6"/>
  <c r="DP7" i="6"/>
  <c r="DP6" i="6"/>
  <c r="DP5" i="6"/>
  <c r="DP4" i="6"/>
  <c r="DP3" i="6"/>
  <c r="DL19" i="6"/>
  <c r="DL18" i="6"/>
  <c r="DL17" i="6"/>
  <c r="DL16" i="6"/>
  <c r="DL15" i="6"/>
  <c r="DL14" i="6"/>
  <c r="DL13" i="6"/>
  <c r="DL12" i="6"/>
  <c r="DL11" i="6"/>
  <c r="DL10" i="6"/>
  <c r="DL9" i="6"/>
  <c r="DL8" i="6"/>
  <c r="DL7" i="6"/>
  <c r="DL6" i="6"/>
  <c r="DL5" i="6"/>
  <c r="DL4" i="6"/>
  <c r="DL3" i="6"/>
  <c r="DH19" i="6"/>
  <c r="DH18" i="6"/>
  <c r="DH17" i="6"/>
  <c r="DH16" i="6"/>
  <c r="DH15" i="6"/>
  <c r="DH14" i="6"/>
  <c r="DH13" i="6"/>
  <c r="DH12" i="6"/>
  <c r="DH11" i="6"/>
  <c r="DH10" i="6"/>
  <c r="DH9" i="6"/>
  <c r="DH8" i="6"/>
  <c r="DH7" i="6"/>
  <c r="DH6" i="6"/>
  <c r="DH5" i="6"/>
  <c r="DH4" i="6"/>
  <c r="DH3" i="6"/>
  <c r="DD19" i="6"/>
  <c r="DD18" i="6"/>
  <c r="DD17" i="6"/>
  <c r="DD16" i="6"/>
  <c r="DD15" i="6"/>
  <c r="DD14" i="6"/>
  <c r="DD13" i="6"/>
  <c r="DD12" i="6"/>
  <c r="DD11" i="6"/>
  <c r="DD10" i="6"/>
  <c r="DD9" i="6"/>
  <c r="DD8" i="6"/>
  <c r="DD7" i="6"/>
  <c r="DD6" i="6"/>
  <c r="DD5" i="6"/>
  <c r="DD4" i="6"/>
  <c r="DD3" i="6"/>
  <c r="CZ19" i="6"/>
  <c r="CZ18" i="6"/>
  <c r="CZ17" i="6"/>
  <c r="CZ16" i="6"/>
  <c r="CZ15" i="6"/>
  <c r="CZ14" i="6"/>
  <c r="CZ13" i="6"/>
  <c r="CZ12" i="6"/>
  <c r="CZ11" i="6"/>
  <c r="CZ10" i="6"/>
  <c r="CZ9" i="6"/>
  <c r="CZ8" i="6"/>
  <c r="CZ7" i="6"/>
  <c r="CZ6" i="6"/>
  <c r="CZ5" i="6"/>
  <c r="CZ4" i="6"/>
  <c r="CZ3" i="6"/>
  <c r="CV19" i="6"/>
  <c r="CV18" i="6"/>
  <c r="CV17" i="6"/>
  <c r="CV16" i="6"/>
  <c r="CV15" i="6"/>
  <c r="CV14" i="6"/>
  <c r="CV13" i="6"/>
  <c r="CV12" i="6"/>
  <c r="CV11" i="6"/>
  <c r="CV10" i="6"/>
  <c r="CV9" i="6"/>
  <c r="CV8" i="6"/>
  <c r="CV7" i="6"/>
  <c r="CV6" i="6"/>
  <c r="CV5" i="6"/>
  <c r="CV4" i="6"/>
  <c r="CV3" i="6"/>
  <c r="CR19" i="6"/>
  <c r="CR18" i="6"/>
  <c r="CR17" i="6"/>
  <c r="CR16" i="6"/>
  <c r="CR15" i="6"/>
  <c r="CR14" i="6"/>
  <c r="CR13" i="6"/>
  <c r="CR12" i="6"/>
  <c r="CR11" i="6"/>
  <c r="CR10" i="6"/>
  <c r="CR9" i="6"/>
  <c r="CR8" i="6"/>
  <c r="CR7" i="6"/>
  <c r="CR6" i="6"/>
  <c r="CR5" i="6"/>
  <c r="CR4" i="6"/>
  <c r="CR3" i="6"/>
  <c r="CN19" i="6"/>
  <c r="CN18" i="6"/>
  <c r="CN20" i="6" s="1"/>
  <c r="ED7" i="6" s="1"/>
  <c r="CN17" i="6"/>
  <c r="CN16" i="6"/>
  <c r="CN15" i="6"/>
  <c r="CN14" i="6"/>
  <c r="CN13" i="6"/>
  <c r="CN12" i="6"/>
  <c r="CN11" i="6"/>
  <c r="CN10" i="6"/>
  <c r="CN9" i="6"/>
  <c r="CN8" i="6"/>
  <c r="CN7" i="6"/>
  <c r="CN6" i="6"/>
  <c r="CN5" i="6"/>
  <c r="CN4" i="6"/>
  <c r="CN3" i="6"/>
  <c r="CJ19" i="6"/>
  <c r="CJ18" i="6"/>
  <c r="CJ17" i="6"/>
  <c r="CJ16" i="6"/>
  <c r="CJ15" i="6"/>
  <c r="CJ14" i="6"/>
  <c r="CJ13" i="6"/>
  <c r="CJ12" i="6"/>
  <c r="CJ11" i="6"/>
  <c r="CJ10" i="6"/>
  <c r="CJ9" i="6"/>
  <c r="CJ8" i="6"/>
  <c r="CJ7" i="6"/>
  <c r="CJ6" i="6"/>
  <c r="CJ5" i="6"/>
  <c r="CJ4" i="6"/>
  <c r="CJ3" i="6"/>
  <c r="CF19" i="6"/>
  <c r="CF18" i="6"/>
  <c r="CF17" i="6"/>
  <c r="CF16" i="6"/>
  <c r="CF15" i="6"/>
  <c r="CF14" i="6"/>
  <c r="CF13" i="6"/>
  <c r="CF12" i="6"/>
  <c r="CF11" i="6"/>
  <c r="CF10" i="6"/>
  <c r="CF9" i="6"/>
  <c r="CF8" i="6"/>
  <c r="CF7" i="6"/>
  <c r="CF6" i="6"/>
  <c r="CF5" i="6"/>
  <c r="CF4" i="6"/>
  <c r="CF3" i="6"/>
  <c r="CB19" i="6"/>
  <c r="CB18" i="6"/>
  <c r="CB17" i="6"/>
  <c r="CB16" i="6"/>
  <c r="CB15" i="6"/>
  <c r="CB14" i="6"/>
  <c r="CB13" i="6"/>
  <c r="CB12" i="6"/>
  <c r="CB11" i="6"/>
  <c r="CB10" i="6"/>
  <c r="CB9" i="6"/>
  <c r="CB8" i="6"/>
  <c r="CB7" i="6"/>
  <c r="CB6" i="6"/>
  <c r="CB5" i="6"/>
  <c r="CB4" i="6"/>
  <c r="CB3" i="6"/>
  <c r="BX19" i="6"/>
  <c r="BX18" i="6"/>
  <c r="BX17" i="6"/>
  <c r="BX16" i="6"/>
  <c r="BX15" i="6"/>
  <c r="BX14" i="6"/>
  <c r="BX13" i="6"/>
  <c r="BX12" i="6"/>
  <c r="BX11" i="6"/>
  <c r="BX10" i="6"/>
  <c r="BX9" i="6"/>
  <c r="BX8" i="6"/>
  <c r="BX7" i="6"/>
  <c r="BX6" i="6"/>
  <c r="BX5" i="6"/>
  <c r="BX4" i="6"/>
  <c r="BX3" i="6"/>
  <c r="BT19" i="6"/>
  <c r="BT18" i="6"/>
  <c r="BT17" i="6"/>
  <c r="BT16" i="6"/>
  <c r="BT15" i="6"/>
  <c r="BT14" i="6"/>
  <c r="BT13" i="6"/>
  <c r="BT12" i="6"/>
  <c r="BT11" i="6"/>
  <c r="BT10" i="6"/>
  <c r="BT9" i="6"/>
  <c r="BT8" i="6"/>
  <c r="BT7" i="6"/>
  <c r="BT6" i="6"/>
  <c r="BT5" i="6"/>
  <c r="BT4" i="6"/>
  <c r="BT3" i="6"/>
  <c r="BP19" i="6"/>
  <c r="BP18" i="6"/>
  <c r="BP17" i="6"/>
  <c r="BP16" i="6"/>
  <c r="BP15" i="6"/>
  <c r="BP14" i="6"/>
  <c r="BP13" i="6"/>
  <c r="BP12" i="6"/>
  <c r="BP11" i="6"/>
  <c r="BP10" i="6"/>
  <c r="BP9" i="6"/>
  <c r="BP8" i="6"/>
  <c r="BP7" i="6"/>
  <c r="BP6" i="6"/>
  <c r="BP5" i="6"/>
  <c r="BP4" i="6"/>
  <c r="BP3" i="6"/>
  <c r="BL19" i="6"/>
  <c r="BL18" i="6"/>
  <c r="BL17" i="6"/>
  <c r="BL16" i="6"/>
  <c r="BL15" i="6"/>
  <c r="BL14" i="6"/>
  <c r="BL13" i="6"/>
  <c r="BL12" i="6"/>
  <c r="BL11" i="6"/>
  <c r="BL10" i="6"/>
  <c r="BL9" i="6"/>
  <c r="BL8" i="6"/>
  <c r="BL7" i="6"/>
  <c r="BL6" i="6"/>
  <c r="BL5" i="6"/>
  <c r="BL4" i="6"/>
  <c r="BL3" i="6"/>
  <c r="BH19" i="6"/>
  <c r="BH18" i="6"/>
  <c r="BH17" i="6"/>
  <c r="BH16" i="6"/>
  <c r="BH15" i="6"/>
  <c r="BH14" i="6"/>
  <c r="BH13" i="6"/>
  <c r="BH12" i="6"/>
  <c r="BH11" i="6"/>
  <c r="BH10" i="6"/>
  <c r="BH9" i="6"/>
  <c r="BH8" i="6"/>
  <c r="BH7" i="6"/>
  <c r="BH6" i="6"/>
  <c r="BH5" i="6"/>
  <c r="BH4" i="6"/>
  <c r="BH3" i="6"/>
  <c r="BD19" i="6"/>
  <c r="BD18" i="6"/>
  <c r="BD17" i="6"/>
  <c r="BD16" i="6"/>
  <c r="BD15" i="6"/>
  <c r="BD14" i="6"/>
  <c r="BD13" i="6"/>
  <c r="BD12" i="6"/>
  <c r="BD11" i="6"/>
  <c r="BD10" i="6"/>
  <c r="BD9" i="6"/>
  <c r="BD8" i="6"/>
  <c r="BD7" i="6"/>
  <c r="BD6" i="6"/>
  <c r="BD5" i="6"/>
  <c r="BD4" i="6"/>
  <c r="BD3" i="6"/>
  <c r="AZ19" i="6"/>
  <c r="AZ18" i="6"/>
  <c r="AZ17" i="6"/>
  <c r="AZ16" i="6"/>
  <c r="AZ15" i="6"/>
  <c r="AZ14" i="6"/>
  <c r="AZ13" i="6"/>
  <c r="AZ12" i="6"/>
  <c r="AZ11" i="6"/>
  <c r="AZ10" i="6"/>
  <c r="AZ9" i="6"/>
  <c r="AZ8" i="6"/>
  <c r="AZ7" i="6"/>
  <c r="AZ6" i="6"/>
  <c r="AZ5" i="6"/>
  <c r="AZ4" i="6"/>
  <c r="AZ3" i="6"/>
  <c r="AV19" i="6"/>
  <c r="AV18" i="6"/>
  <c r="AV17" i="6"/>
  <c r="AV16" i="6"/>
  <c r="AV15" i="6"/>
  <c r="AV14" i="6"/>
  <c r="AV13" i="6"/>
  <c r="AV12" i="6"/>
  <c r="AV11" i="6"/>
  <c r="AV10" i="6"/>
  <c r="AV9" i="6"/>
  <c r="AV8" i="6"/>
  <c r="AV7" i="6"/>
  <c r="AV6" i="6"/>
  <c r="AV5" i="6"/>
  <c r="AV4" i="6"/>
  <c r="AV3" i="6"/>
  <c r="AR19" i="6"/>
  <c r="AR18" i="6"/>
  <c r="AR17" i="6"/>
  <c r="AR16" i="6"/>
  <c r="AR15" i="6"/>
  <c r="AR14" i="6"/>
  <c r="AR13" i="6"/>
  <c r="AR12" i="6"/>
  <c r="AR11" i="6"/>
  <c r="AR10" i="6"/>
  <c r="AR9" i="6"/>
  <c r="AR8" i="6"/>
  <c r="AR7" i="6"/>
  <c r="AR6" i="6"/>
  <c r="AR5" i="6"/>
  <c r="AR4" i="6"/>
  <c r="AR3" i="6"/>
  <c r="AN19" i="6"/>
  <c r="AN18" i="6"/>
  <c r="AN17" i="6"/>
  <c r="AN16" i="6"/>
  <c r="AN15" i="6"/>
  <c r="AN14" i="6"/>
  <c r="AN13" i="6"/>
  <c r="AN12" i="6"/>
  <c r="AN11" i="6"/>
  <c r="AN10" i="6"/>
  <c r="AN9" i="6"/>
  <c r="AN8" i="6"/>
  <c r="AN7" i="6"/>
  <c r="AN6" i="6"/>
  <c r="AN5" i="6"/>
  <c r="AN4" i="6"/>
  <c r="AN3" i="6"/>
  <c r="AJ19" i="6"/>
  <c r="AJ18" i="6"/>
  <c r="AJ17" i="6"/>
  <c r="AJ16" i="6"/>
  <c r="AJ15" i="6"/>
  <c r="AJ14" i="6"/>
  <c r="AJ13" i="6"/>
  <c r="AJ12" i="6"/>
  <c r="AJ11" i="6"/>
  <c r="AJ10" i="6"/>
  <c r="AJ9" i="6"/>
  <c r="AJ8" i="6"/>
  <c r="AJ7" i="6"/>
  <c r="AJ6" i="6"/>
  <c r="AJ5" i="6"/>
  <c r="AJ4" i="6"/>
  <c r="AJ3" i="6"/>
  <c r="AF19" i="6"/>
  <c r="AF18" i="6"/>
  <c r="AF17" i="6"/>
  <c r="AF16" i="6"/>
  <c r="AF15" i="6"/>
  <c r="AF14" i="6"/>
  <c r="AF13" i="6"/>
  <c r="AF12" i="6"/>
  <c r="AF11" i="6"/>
  <c r="AF10" i="6"/>
  <c r="AF9" i="6"/>
  <c r="AF8" i="6"/>
  <c r="AF7" i="6"/>
  <c r="AF6" i="6"/>
  <c r="AF5" i="6"/>
  <c r="AF4" i="6"/>
  <c r="AF3" i="6"/>
  <c r="AB19" i="6"/>
  <c r="AB18" i="6"/>
  <c r="AB17" i="6"/>
  <c r="AB16" i="6"/>
  <c r="AB15" i="6"/>
  <c r="AB14" i="6"/>
  <c r="AB13" i="6"/>
  <c r="AB12" i="6"/>
  <c r="AB11" i="6"/>
  <c r="AB10" i="6"/>
  <c r="AB9" i="6"/>
  <c r="AB8" i="6"/>
  <c r="AB7" i="6"/>
  <c r="AB6" i="6"/>
  <c r="AB5" i="6"/>
  <c r="AB4" i="6"/>
  <c r="AB3" i="6"/>
  <c r="X19" i="6"/>
  <c r="X18" i="6"/>
  <c r="X17" i="6"/>
  <c r="X16" i="6"/>
  <c r="X15" i="6"/>
  <c r="X14" i="6"/>
  <c r="X13" i="6"/>
  <c r="X12" i="6"/>
  <c r="X11" i="6"/>
  <c r="X10" i="6"/>
  <c r="X9" i="6"/>
  <c r="X8" i="6"/>
  <c r="X7" i="6"/>
  <c r="X6" i="6"/>
  <c r="X5" i="6"/>
  <c r="X4" i="6"/>
  <c r="X3" i="6"/>
  <c r="T19" i="6"/>
  <c r="T18" i="6"/>
  <c r="T17" i="6"/>
  <c r="T16" i="6"/>
  <c r="T15" i="6"/>
  <c r="T14" i="6"/>
  <c r="T13" i="6"/>
  <c r="T12" i="6"/>
  <c r="T11" i="6"/>
  <c r="T10" i="6"/>
  <c r="T9" i="6"/>
  <c r="T8" i="6"/>
  <c r="T7" i="6"/>
  <c r="T6" i="6"/>
  <c r="T5" i="6"/>
  <c r="T4" i="6"/>
  <c r="T3" i="6"/>
  <c r="P19" i="6"/>
  <c r="P18" i="6"/>
  <c r="P17" i="6"/>
  <c r="P16" i="6"/>
  <c r="P15" i="6"/>
  <c r="P14" i="6"/>
  <c r="P13" i="6"/>
  <c r="P12" i="6"/>
  <c r="P11" i="6"/>
  <c r="P10" i="6"/>
  <c r="P9" i="6"/>
  <c r="P8" i="6"/>
  <c r="P7" i="6"/>
  <c r="P6" i="6"/>
  <c r="P5" i="6"/>
  <c r="P20" i="6" s="1"/>
  <c r="EA16" i="6" s="1"/>
  <c r="EG10" i="6" s="1"/>
  <c r="P4" i="6"/>
  <c r="P3" i="6"/>
  <c r="L19" i="6"/>
  <c r="L18" i="6"/>
  <c r="L17" i="6"/>
  <c r="L16" i="6"/>
  <c r="L15" i="6"/>
  <c r="L14" i="6"/>
  <c r="L13" i="6"/>
  <c r="L12" i="6"/>
  <c r="L11" i="6"/>
  <c r="L10" i="6"/>
  <c r="L9" i="6"/>
  <c r="L8" i="6"/>
  <c r="L7" i="6"/>
  <c r="L6" i="6"/>
  <c r="L5" i="6"/>
  <c r="L4" i="6"/>
  <c r="L3" i="6"/>
  <c r="H19" i="6"/>
  <c r="H18" i="6"/>
  <c r="H17" i="6"/>
  <c r="H16" i="6"/>
  <c r="H15" i="6"/>
  <c r="H14" i="6"/>
  <c r="H13" i="6"/>
  <c r="H12" i="6"/>
  <c r="H11" i="6"/>
  <c r="H10" i="6"/>
  <c r="H9" i="6"/>
  <c r="H8" i="6"/>
  <c r="H7" i="6"/>
  <c r="H6" i="6"/>
  <c r="H5" i="6"/>
  <c r="H4" i="6"/>
  <c r="H3" i="6"/>
  <c r="D4" i="6"/>
  <c r="D5" i="6"/>
  <c r="D6" i="6"/>
  <c r="D7" i="6"/>
  <c r="D8" i="6"/>
  <c r="D9" i="6"/>
  <c r="D10" i="6"/>
  <c r="D11" i="6"/>
  <c r="D12" i="6"/>
  <c r="D13" i="6"/>
  <c r="D14" i="6"/>
  <c r="D15" i="6"/>
  <c r="D16" i="6"/>
  <c r="D17" i="6"/>
  <c r="D18" i="6"/>
  <c r="D19" i="6"/>
  <c r="D3" i="6"/>
  <c r="FB6" i="5"/>
  <c r="FB7" i="5" s="1"/>
  <c r="FB8" i="5"/>
  <c r="FB9" i="5" s="1"/>
  <c r="FB10" i="5" s="1"/>
  <c r="FB11" i="5" s="1"/>
  <c r="FB12" i="5" s="1"/>
  <c r="FB13" i="5" s="1"/>
  <c r="FB14" i="5" s="1"/>
  <c r="FB15" i="5" s="1"/>
  <c r="FB16" i="5" s="1"/>
  <c r="FB17" i="5" s="1"/>
  <c r="FB18" i="5" s="1"/>
  <c r="FB19" i="5" s="1"/>
  <c r="FB20" i="5" s="1"/>
  <c r="FB21" i="5" s="1"/>
  <c r="C4" i="1"/>
  <c r="D5" i="1"/>
  <c r="L5" i="1"/>
  <c r="Q5" i="1"/>
  <c r="R5" i="1"/>
  <c r="T5" i="1"/>
  <c r="V5" i="1"/>
  <c r="W5" i="1"/>
  <c r="AF5" i="1"/>
  <c r="AH3" i="1"/>
  <c r="C5" i="1"/>
  <c r="ES6" i="5"/>
  <c r="EP6" i="5"/>
  <c r="EJ6" i="5"/>
  <c r="EG6" i="5"/>
  <c r="EA6" i="5"/>
  <c r="DX6" i="5"/>
  <c r="DR6" i="5"/>
  <c r="DO6" i="5"/>
  <c r="DI6" i="5"/>
  <c r="DF6" i="5"/>
  <c r="CZ6" i="5"/>
  <c r="CW6" i="5"/>
  <c r="CQ6" i="5"/>
  <c r="CN6" i="5"/>
  <c r="CH6" i="5"/>
  <c r="CE6" i="5"/>
  <c r="BY6" i="5"/>
  <c r="BV6" i="5"/>
  <c r="BP6" i="5"/>
  <c r="BM6" i="5"/>
  <c r="BG6" i="5"/>
  <c r="BD6" i="5"/>
  <c r="AX6" i="5"/>
  <c r="AU6" i="5"/>
  <c r="AO6" i="5"/>
  <c r="AL6" i="5"/>
  <c r="AF6" i="5"/>
  <c r="AC6" i="5"/>
  <c r="W6" i="5"/>
  <c r="T6" i="5"/>
  <c r="N6" i="5"/>
  <c r="K6" i="5"/>
  <c r="E6" i="5"/>
  <c r="B6" i="5"/>
  <c r="EO3" i="5"/>
  <c r="EF3" i="5"/>
  <c r="DW3" i="5"/>
  <c r="DN3" i="5"/>
  <c r="DE3" i="5"/>
  <c r="CV3" i="5"/>
  <c r="CM3" i="5"/>
  <c r="CD3" i="5"/>
  <c r="BU3" i="5"/>
  <c r="BL3" i="5"/>
  <c r="BC3" i="5"/>
  <c r="AT3" i="5"/>
  <c r="AK3" i="5"/>
  <c r="AB3" i="5"/>
  <c r="S3" i="5"/>
  <c r="J3" i="5"/>
  <c r="ES21" i="5"/>
  <c r="ET21" i="5" s="1"/>
  <c r="EU2007" i="5"/>
  <c r="ES2007" i="5"/>
  <c r="ET2007" i="5" s="1"/>
  <c r="EU2006" i="5"/>
  <c r="ES2006" i="5"/>
  <c r="ET2006" i="5" s="1"/>
  <c r="EU2005" i="5"/>
  <c r="ES2005" i="5"/>
  <c r="ET2005" i="5" s="1"/>
  <c r="EU2004" i="5"/>
  <c r="ES2004" i="5"/>
  <c r="ET2004" i="5" s="1"/>
  <c r="EU2003" i="5"/>
  <c r="ES2003" i="5"/>
  <c r="ET2003" i="5" s="1"/>
  <c r="EU2002" i="5"/>
  <c r="ES2002" i="5"/>
  <c r="ET2002" i="5" s="1"/>
  <c r="EU2001" i="5"/>
  <c r="ES2001" i="5"/>
  <c r="ET2001" i="5" s="1"/>
  <c r="EU2000" i="5"/>
  <c r="ES2000" i="5"/>
  <c r="ET2000" i="5" s="1"/>
  <c r="EU1999" i="5"/>
  <c r="ES1999" i="5"/>
  <c r="ET1999" i="5" s="1"/>
  <c r="EU1998" i="5"/>
  <c r="ES1998" i="5"/>
  <c r="ET1998" i="5" s="1"/>
  <c r="EU1997" i="5"/>
  <c r="ES1997" i="5"/>
  <c r="ET1997" i="5" s="1"/>
  <c r="EU1996" i="5"/>
  <c r="ES1996" i="5"/>
  <c r="ET1996" i="5" s="1"/>
  <c r="EU1995" i="5"/>
  <c r="ES1995" i="5"/>
  <c r="ET1995" i="5" s="1"/>
  <c r="EU1994" i="5"/>
  <c r="ES1994" i="5"/>
  <c r="ET1994" i="5" s="1"/>
  <c r="EU1993" i="5"/>
  <c r="ES1993" i="5"/>
  <c r="ET1993" i="5" s="1"/>
  <c r="EU1992" i="5"/>
  <c r="ES1992" i="5"/>
  <c r="ET1992" i="5" s="1"/>
  <c r="EU1991" i="5"/>
  <c r="ES1991" i="5"/>
  <c r="ET1991" i="5" s="1"/>
  <c r="EU1990" i="5"/>
  <c r="ES1990" i="5"/>
  <c r="ET1990" i="5" s="1"/>
  <c r="EU1989" i="5"/>
  <c r="ES1989" i="5"/>
  <c r="ET1989" i="5" s="1"/>
  <c r="EU1988" i="5"/>
  <c r="ES1988" i="5"/>
  <c r="ET1988" i="5" s="1"/>
  <c r="EU1987" i="5"/>
  <c r="ES1987" i="5"/>
  <c r="ET1987" i="5" s="1"/>
  <c r="EU1986" i="5"/>
  <c r="ES1986" i="5"/>
  <c r="ET1986" i="5" s="1"/>
  <c r="EU1985" i="5"/>
  <c r="ES1985" i="5"/>
  <c r="ET1985" i="5" s="1"/>
  <c r="EU1984" i="5"/>
  <c r="ES1984" i="5"/>
  <c r="ET1984" i="5" s="1"/>
  <c r="EU1983" i="5"/>
  <c r="ES1983" i="5"/>
  <c r="ET1983" i="5" s="1"/>
  <c r="EU1982" i="5"/>
  <c r="ES1982" i="5"/>
  <c r="ET1982" i="5" s="1"/>
  <c r="EU1981" i="5"/>
  <c r="ES1981" i="5"/>
  <c r="ET1981" i="5" s="1"/>
  <c r="EU1980" i="5"/>
  <c r="ES1980" i="5"/>
  <c r="ET1980" i="5" s="1"/>
  <c r="EU1979" i="5"/>
  <c r="ES1979" i="5"/>
  <c r="ET1979" i="5" s="1"/>
  <c r="EU1978" i="5"/>
  <c r="ES1978" i="5"/>
  <c r="ET1978" i="5" s="1"/>
  <c r="EU1977" i="5"/>
  <c r="ES1977" i="5"/>
  <c r="ET1977" i="5" s="1"/>
  <c r="EU1976" i="5"/>
  <c r="ES1976" i="5"/>
  <c r="ET1976" i="5" s="1"/>
  <c r="EU1975" i="5"/>
  <c r="ES1975" i="5"/>
  <c r="ET1975" i="5" s="1"/>
  <c r="EU1974" i="5"/>
  <c r="ES1974" i="5"/>
  <c r="ET1974" i="5" s="1"/>
  <c r="EU1973" i="5"/>
  <c r="ES1973" i="5"/>
  <c r="ET1973" i="5" s="1"/>
  <c r="EU1972" i="5"/>
  <c r="ES1972" i="5"/>
  <c r="ET1972" i="5" s="1"/>
  <c r="EU1971" i="5"/>
  <c r="ES1971" i="5"/>
  <c r="ET1971" i="5" s="1"/>
  <c r="EU1970" i="5"/>
  <c r="ES1970" i="5"/>
  <c r="ET1970" i="5" s="1"/>
  <c r="EU1969" i="5"/>
  <c r="ES1969" i="5"/>
  <c r="ET1969" i="5" s="1"/>
  <c r="EU1968" i="5"/>
  <c r="ES1968" i="5"/>
  <c r="ET1968" i="5" s="1"/>
  <c r="EU1967" i="5"/>
  <c r="ES1967" i="5"/>
  <c r="ET1967" i="5" s="1"/>
  <c r="EU1966" i="5"/>
  <c r="ES1966" i="5"/>
  <c r="ET1966" i="5" s="1"/>
  <c r="EU1965" i="5"/>
  <c r="ES1965" i="5"/>
  <c r="ET1965" i="5" s="1"/>
  <c r="EU1964" i="5"/>
  <c r="ES1964" i="5"/>
  <c r="ET1964" i="5" s="1"/>
  <c r="EU1963" i="5"/>
  <c r="ES1963" i="5"/>
  <c r="ET1963" i="5" s="1"/>
  <c r="EU1962" i="5"/>
  <c r="ES1962" i="5"/>
  <c r="ET1962" i="5" s="1"/>
  <c r="EU1961" i="5"/>
  <c r="ES1961" i="5"/>
  <c r="ET1961" i="5" s="1"/>
  <c r="EU1960" i="5"/>
  <c r="ES1960" i="5"/>
  <c r="ET1960" i="5" s="1"/>
  <c r="EU1959" i="5"/>
  <c r="ES1959" i="5"/>
  <c r="ET1959" i="5" s="1"/>
  <c r="EU1958" i="5"/>
  <c r="ES1958" i="5"/>
  <c r="ET1958" i="5" s="1"/>
  <c r="EU1957" i="5"/>
  <c r="ES1957" i="5"/>
  <c r="ET1957" i="5" s="1"/>
  <c r="EU1956" i="5"/>
  <c r="ES1956" i="5"/>
  <c r="ET1956" i="5" s="1"/>
  <c r="EU1955" i="5"/>
  <c r="ES1955" i="5"/>
  <c r="ET1955" i="5" s="1"/>
  <c r="EU1954" i="5"/>
  <c r="ES1954" i="5"/>
  <c r="ET1954" i="5" s="1"/>
  <c r="EU1953" i="5"/>
  <c r="ES1953" i="5"/>
  <c r="ET1953" i="5" s="1"/>
  <c r="EU1952" i="5"/>
  <c r="ES1952" i="5"/>
  <c r="ET1952" i="5" s="1"/>
  <c r="EU1951" i="5"/>
  <c r="ES1951" i="5"/>
  <c r="ET1951" i="5" s="1"/>
  <c r="EU1950" i="5"/>
  <c r="ES1950" i="5"/>
  <c r="ET1950" i="5" s="1"/>
  <c r="EU1949" i="5"/>
  <c r="ES1949" i="5"/>
  <c r="ET1949" i="5" s="1"/>
  <c r="EU1948" i="5"/>
  <c r="ES1948" i="5"/>
  <c r="ET1948" i="5" s="1"/>
  <c r="EU1947" i="5"/>
  <c r="ES1947" i="5"/>
  <c r="ET1947" i="5" s="1"/>
  <c r="EU1946" i="5"/>
  <c r="ES1946" i="5"/>
  <c r="ET1946" i="5" s="1"/>
  <c r="EU1945" i="5"/>
  <c r="ES1945" i="5"/>
  <c r="ET1945" i="5" s="1"/>
  <c r="EU1944" i="5"/>
  <c r="ES1944" i="5"/>
  <c r="ET1944" i="5" s="1"/>
  <c r="EU1943" i="5"/>
  <c r="ES1943" i="5"/>
  <c r="ET1943" i="5" s="1"/>
  <c r="EU1942" i="5"/>
  <c r="ES1942" i="5"/>
  <c r="ET1942" i="5" s="1"/>
  <c r="EU1941" i="5"/>
  <c r="ES1941" i="5"/>
  <c r="ET1941" i="5" s="1"/>
  <c r="EU1940" i="5"/>
  <c r="ES1940" i="5"/>
  <c r="ET1940" i="5" s="1"/>
  <c r="EU1939" i="5"/>
  <c r="ES1939" i="5"/>
  <c r="ET1939" i="5" s="1"/>
  <c r="EU1938" i="5"/>
  <c r="ES1938" i="5"/>
  <c r="ET1938" i="5" s="1"/>
  <c r="EU1937" i="5"/>
  <c r="ES1937" i="5"/>
  <c r="ET1937" i="5" s="1"/>
  <c r="EU1936" i="5"/>
  <c r="ES1936" i="5"/>
  <c r="ET1936" i="5" s="1"/>
  <c r="EU1935" i="5"/>
  <c r="ES1935" i="5"/>
  <c r="ET1935" i="5" s="1"/>
  <c r="EU1934" i="5"/>
  <c r="ES1934" i="5"/>
  <c r="ET1934" i="5" s="1"/>
  <c r="EU1933" i="5"/>
  <c r="ES1933" i="5"/>
  <c r="ET1933" i="5" s="1"/>
  <c r="EU1932" i="5"/>
  <c r="ES1932" i="5"/>
  <c r="ET1932" i="5" s="1"/>
  <c r="EU1931" i="5"/>
  <c r="ES1931" i="5"/>
  <c r="ET1931" i="5" s="1"/>
  <c r="EU1930" i="5"/>
  <c r="ES1930" i="5"/>
  <c r="ET1930" i="5" s="1"/>
  <c r="EU1929" i="5"/>
  <c r="ES1929" i="5"/>
  <c r="ET1929" i="5" s="1"/>
  <c r="EU1928" i="5"/>
  <c r="ES1928" i="5"/>
  <c r="ET1928" i="5" s="1"/>
  <c r="EU1927" i="5"/>
  <c r="ES1927" i="5"/>
  <c r="ET1927" i="5" s="1"/>
  <c r="EU1926" i="5"/>
  <c r="ES1926" i="5"/>
  <c r="ET1926" i="5" s="1"/>
  <c r="EU1925" i="5"/>
  <c r="ES1925" i="5"/>
  <c r="ET1925" i="5" s="1"/>
  <c r="EU1924" i="5"/>
  <c r="ES1924" i="5"/>
  <c r="ET1924" i="5" s="1"/>
  <c r="EU1923" i="5"/>
  <c r="ES1923" i="5"/>
  <c r="ET1923" i="5" s="1"/>
  <c r="EU1922" i="5"/>
  <c r="ES1922" i="5"/>
  <c r="ET1922" i="5" s="1"/>
  <c r="EU1921" i="5"/>
  <c r="ES1921" i="5"/>
  <c r="ET1921" i="5" s="1"/>
  <c r="EU1920" i="5"/>
  <c r="ES1920" i="5"/>
  <c r="ET1920" i="5" s="1"/>
  <c r="EU1919" i="5"/>
  <c r="ES1919" i="5"/>
  <c r="ET1919" i="5" s="1"/>
  <c r="EU1918" i="5"/>
  <c r="ES1918" i="5"/>
  <c r="ET1918" i="5" s="1"/>
  <c r="EU1917" i="5"/>
  <c r="ES1917" i="5"/>
  <c r="ET1917" i="5" s="1"/>
  <c r="EU1916" i="5"/>
  <c r="ES1916" i="5"/>
  <c r="ET1916" i="5" s="1"/>
  <c r="EU1915" i="5"/>
  <c r="ES1915" i="5"/>
  <c r="ET1915" i="5" s="1"/>
  <c r="EU1914" i="5"/>
  <c r="ES1914" i="5"/>
  <c r="ET1914" i="5" s="1"/>
  <c r="EU1913" i="5"/>
  <c r="ES1913" i="5"/>
  <c r="ET1913" i="5" s="1"/>
  <c r="EU1912" i="5"/>
  <c r="ES1912" i="5"/>
  <c r="ET1912" i="5" s="1"/>
  <c r="EU1911" i="5"/>
  <c r="ES1911" i="5"/>
  <c r="ET1911" i="5" s="1"/>
  <c r="EU1910" i="5"/>
  <c r="ES1910" i="5"/>
  <c r="ET1910" i="5" s="1"/>
  <c r="EU1909" i="5"/>
  <c r="ES1909" i="5"/>
  <c r="ET1909" i="5" s="1"/>
  <c r="EU1908" i="5"/>
  <c r="ES1908" i="5"/>
  <c r="ET1908" i="5" s="1"/>
  <c r="EU1907" i="5"/>
  <c r="ES1907" i="5"/>
  <c r="ET1907" i="5" s="1"/>
  <c r="EU1906" i="5"/>
  <c r="ES1906" i="5"/>
  <c r="ET1906" i="5" s="1"/>
  <c r="EU1905" i="5"/>
  <c r="ES1905" i="5"/>
  <c r="ET1905" i="5" s="1"/>
  <c r="EU1904" i="5"/>
  <c r="ES1904" i="5"/>
  <c r="ET1904" i="5" s="1"/>
  <c r="EU1903" i="5"/>
  <c r="ES1903" i="5"/>
  <c r="ET1903" i="5" s="1"/>
  <c r="EU1902" i="5"/>
  <c r="ES1902" i="5"/>
  <c r="ET1902" i="5" s="1"/>
  <c r="EU1901" i="5"/>
  <c r="ES1901" i="5"/>
  <c r="ET1901" i="5" s="1"/>
  <c r="EU1900" i="5"/>
  <c r="ES1900" i="5"/>
  <c r="ET1900" i="5" s="1"/>
  <c r="EU1899" i="5"/>
  <c r="ES1899" i="5"/>
  <c r="ET1899" i="5" s="1"/>
  <c r="EU1898" i="5"/>
  <c r="ES1898" i="5"/>
  <c r="ET1898" i="5" s="1"/>
  <c r="EU1897" i="5"/>
  <c r="ES1897" i="5"/>
  <c r="ET1897" i="5" s="1"/>
  <c r="EU1896" i="5"/>
  <c r="ES1896" i="5"/>
  <c r="ET1896" i="5" s="1"/>
  <c r="EU1895" i="5"/>
  <c r="ES1895" i="5"/>
  <c r="ET1895" i="5" s="1"/>
  <c r="EU1894" i="5"/>
  <c r="ES1894" i="5"/>
  <c r="ET1894" i="5" s="1"/>
  <c r="EU1893" i="5"/>
  <c r="ES1893" i="5"/>
  <c r="ET1893" i="5" s="1"/>
  <c r="EU1892" i="5"/>
  <c r="ES1892" i="5"/>
  <c r="ET1892" i="5" s="1"/>
  <c r="EU1891" i="5"/>
  <c r="ES1891" i="5"/>
  <c r="ET1891" i="5" s="1"/>
  <c r="EU1890" i="5"/>
  <c r="ES1890" i="5"/>
  <c r="ET1890" i="5" s="1"/>
  <c r="EU1889" i="5"/>
  <c r="ES1889" i="5"/>
  <c r="ET1889" i="5" s="1"/>
  <c r="EU1888" i="5"/>
  <c r="ES1888" i="5"/>
  <c r="ET1888" i="5" s="1"/>
  <c r="EU1887" i="5"/>
  <c r="ES1887" i="5"/>
  <c r="ET1887" i="5" s="1"/>
  <c r="EU1886" i="5"/>
  <c r="ES1886" i="5"/>
  <c r="ET1886" i="5" s="1"/>
  <c r="EU1885" i="5"/>
  <c r="ES1885" i="5"/>
  <c r="ET1885" i="5" s="1"/>
  <c r="EU1884" i="5"/>
  <c r="ES1884" i="5"/>
  <c r="ET1884" i="5" s="1"/>
  <c r="EU1883" i="5"/>
  <c r="ES1883" i="5"/>
  <c r="ET1883" i="5" s="1"/>
  <c r="EU1882" i="5"/>
  <c r="ES1882" i="5"/>
  <c r="ET1882" i="5" s="1"/>
  <c r="EU1881" i="5"/>
  <c r="ES1881" i="5"/>
  <c r="ET1881" i="5" s="1"/>
  <c r="EU1880" i="5"/>
  <c r="ES1880" i="5"/>
  <c r="ET1880" i="5" s="1"/>
  <c r="EU1879" i="5"/>
  <c r="ES1879" i="5"/>
  <c r="ET1879" i="5" s="1"/>
  <c r="EU1878" i="5"/>
  <c r="ES1878" i="5"/>
  <c r="ET1878" i="5" s="1"/>
  <c r="EU1877" i="5"/>
  <c r="ES1877" i="5"/>
  <c r="ET1877" i="5" s="1"/>
  <c r="EU1876" i="5"/>
  <c r="ES1876" i="5"/>
  <c r="ET1876" i="5" s="1"/>
  <c r="EU1875" i="5"/>
  <c r="ES1875" i="5"/>
  <c r="ET1875" i="5" s="1"/>
  <c r="EU1874" i="5"/>
  <c r="ES1874" i="5"/>
  <c r="ET1874" i="5" s="1"/>
  <c r="EU1873" i="5"/>
  <c r="ES1873" i="5"/>
  <c r="ET1873" i="5" s="1"/>
  <c r="EU1872" i="5"/>
  <c r="ES1872" i="5"/>
  <c r="ET1872" i="5" s="1"/>
  <c r="EU1871" i="5"/>
  <c r="ES1871" i="5"/>
  <c r="ET1871" i="5" s="1"/>
  <c r="EU1870" i="5"/>
  <c r="ES1870" i="5"/>
  <c r="ET1870" i="5" s="1"/>
  <c r="EU1869" i="5"/>
  <c r="ES1869" i="5"/>
  <c r="ET1869" i="5" s="1"/>
  <c r="EU1868" i="5"/>
  <c r="ES1868" i="5"/>
  <c r="ET1868" i="5" s="1"/>
  <c r="EU1867" i="5"/>
  <c r="ES1867" i="5"/>
  <c r="ET1867" i="5" s="1"/>
  <c r="EU1866" i="5"/>
  <c r="ES1866" i="5"/>
  <c r="ET1866" i="5" s="1"/>
  <c r="EU1865" i="5"/>
  <c r="ES1865" i="5"/>
  <c r="ET1865" i="5" s="1"/>
  <c r="EU1864" i="5"/>
  <c r="ES1864" i="5"/>
  <c r="ET1864" i="5" s="1"/>
  <c r="EU1863" i="5"/>
  <c r="ES1863" i="5"/>
  <c r="ET1863" i="5" s="1"/>
  <c r="EU1862" i="5"/>
  <c r="ES1862" i="5"/>
  <c r="ET1862" i="5" s="1"/>
  <c r="EU1861" i="5"/>
  <c r="ES1861" i="5"/>
  <c r="ET1861" i="5" s="1"/>
  <c r="EU1860" i="5"/>
  <c r="ES1860" i="5"/>
  <c r="ET1860" i="5" s="1"/>
  <c r="EU1859" i="5"/>
  <c r="ES1859" i="5"/>
  <c r="ET1859" i="5" s="1"/>
  <c r="EU1858" i="5"/>
  <c r="ES1858" i="5"/>
  <c r="ET1858" i="5" s="1"/>
  <c r="EU1857" i="5"/>
  <c r="ES1857" i="5"/>
  <c r="ET1857" i="5" s="1"/>
  <c r="EU1856" i="5"/>
  <c r="ES1856" i="5"/>
  <c r="ET1856" i="5" s="1"/>
  <c r="EU1855" i="5"/>
  <c r="ES1855" i="5"/>
  <c r="ET1855" i="5" s="1"/>
  <c r="EU1854" i="5"/>
  <c r="ES1854" i="5"/>
  <c r="ET1854" i="5" s="1"/>
  <c r="EU1853" i="5"/>
  <c r="ES1853" i="5"/>
  <c r="ET1853" i="5" s="1"/>
  <c r="EU1852" i="5"/>
  <c r="ES1852" i="5"/>
  <c r="ET1852" i="5" s="1"/>
  <c r="EU1851" i="5"/>
  <c r="ES1851" i="5"/>
  <c r="ET1851" i="5" s="1"/>
  <c r="EU1850" i="5"/>
  <c r="ES1850" i="5"/>
  <c r="ET1850" i="5" s="1"/>
  <c r="EU1849" i="5"/>
  <c r="ES1849" i="5"/>
  <c r="ET1849" i="5" s="1"/>
  <c r="EU1848" i="5"/>
  <c r="ES1848" i="5"/>
  <c r="ET1848" i="5" s="1"/>
  <c r="EU1847" i="5"/>
  <c r="ES1847" i="5"/>
  <c r="ET1847" i="5" s="1"/>
  <c r="EU1846" i="5"/>
  <c r="ES1846" i="5"/>
  <c r="ET1846" i="5" s="1"/>
  <c r="EU1845" i="5"/>
  <c r="ES1845" i="5"/>
  <c r="ET1845" i="5" s="1"/>
  <c r="EU1844" i="5"/>
  <c r="ES1844" i="5"/>
  <c r="ET1844" i="5" s="1"/>
  <c r="EU1843" i="5"/>
  <c r="ES1843" i="5"/>
  <c r="ET1843" i="5" s="1"/>
  <c r="EU1842" i="5"/>
  <c r="ES1842" i="5"/>
  <c r="ET1842" i="5" s="1"/>
  <c r="EU1841" i="5"/>
  <c r="ES1841" i="5"/>
  <c r="ET1841" i="5" s="1"/>
  <c r="EU1840" i="5"/>
  <c r="ES1840" i="5"/>
  <c r="ET1840" i="5" s="1"/>
  <c r="EU1839" i="5"/>
  <c r="ES1839" i="5"/>
  <c r="ET1839" i="5" s="1"/>
  <c r="EU1838" i="5"/>
  <c r="ES1838" i="5"/>
  <c r="ET1838" i="5" s="1"/>
  <c r="EU1837" i="5"/>
  <c r="ES1837" i="5"/>
  <c r="ET1837" i="5" s="1"/>
  <c r="EU1836" i="5"/>
  <c r="ES1836" i="5"/>
  <c r="ET1836" i="5" s="1"/>
  <c r="EU1835" i="5"/>
  <c r="ES1835" i="5"/>
  <c r="ET1835" i="5" s="1"/>
  <c r="EU1834" i="5"/>
  <c r="ES1834" i="5"/>
  <c r="ET1834" i="5" s="1"/>
  <c r="EU1833" i="5"/>
  <c r="ES1833" i="5"/>
  <c r="ET1833" i="5" s="1"/>
  <c r="EU1832" i="5"/>
  <c r="ES1832" i="5"/>
  <c r="ET1832" i="5" s="1"/>
  <c r="EU1831" i="5"/>
  <c r="ES1831" i="5"/>
  <c r="ET1831" i="5" s="1"/>
  <c r="EU1830" i="5"/>
  <c r="ES1830" i="5"/>
  <c r="ET1830" i="5" s="1"/>
  <c r="EU1829" i="5"/>
  <c r="ES1829" i="5"/>
  <c r="ET1829" i="5" s="1"/>
  <c r="EU1828" i="5"/>
  <c r="ES1828" i="5"/>
  <c r="ET1828" i="5" s="1"/>
  <c r="EU1827" i="5"/>
  <c r="ES1827" i="5"/>
  <c r="ET1827" i="5" s="1"/>
  <c r="EU1826" i="5"/>
  <c r="ES1826" i="5"/>
  <c r="ET1826" i="5" s="1"/>
  <c r="EU1825" i="5"/>
  <c r="ES1825" i="5"/>
  <c r="ET1825" i="5" s="1"/>
  <c r="EU1824" i="5"/>
  <c r="ES1824" i="5"/>
  <c r="ET1824" i="5" s="1"/>
  <c r="EU1823" i="5"/>
  <c r="ES1823" i="5"/>
  <c r="ET1823" i="5" s="1"/>
  <c r="EU1822" i="5"/>
  <c r="ES1822" i="5"/>
  <c r="ET1822" i="5" s="1"/>
  <c r="EU1821" i="5"/>
  <c r="ES1821" i="5"/>
  <c r="ET1821" i="5" s="1"/>
  <c r="EU1820" i="5"/>
  <c r="ES1820" i="5"/>
  <c r="ET1820" i="5" s="1"/>
  <c r="EU1819" i="5"/>
  <c r="ES1819" i="5"/>
  <c r="ET1819" i="5" s="1"/>
  <c r="EU1818" i="5"/>
  <c r="ES1818" i="5"/>
  <c r="ET1818" i="5" s="1"/>
  <c r="EU1817" i="5"/>
  <c r="ES1817" i="5"/>
  <c r="ET1817" i="5" s="1"/>
  <c r="EU1816" i="5"/>
  <c r="ES1816" i="5"/>
  <c r="ET1816" i="5" s="1"/>
  <c r="EU1815" i="5"/>
  <c r="ES1815" i="5"/>
  <c r="ET1815" i="5" s="1"/>
  <c r="EU1814" i="5"/>
  <c r="ES1814" i="5"/>
  <c r="ET1814" i="5" s="1"/>
  <c r="EU1813" i="5"/>
  <c r="ES1813" i="5"/>
  <c r="ET1813" i="5" s="1"/>
  <c r="EU1812" i="5"/>
  <c r="ES1812" i="5"/>
  <c r="ET1812" i="5" s="1"/>
  <c r="EU1811" i="5"/>
  <c r="ES1811" i="5"/>
  <c r="ET1811" i="5" s="1"/>
  <c r="EU1810" i="5"/>
  <c r="ES1810" i="5"/>
  <c r="ET1810" i="5" s="1"/>
  <c r="EU1809" i="5"/>
  <c r="ES1809" i="5"/>
  <c r="ET1809" i="5" s="1"/>
  <c r="EU1808" i="5"/>
  <c r="ES1808" i="5"/>
  <c r="ET1808" i="5" s="1"/>
  <c r="EU1807" i="5"/>
  <c r="ES1807" i="5"/>
  <c r="ET1807" i="5" s="1"/>
  <c r="EU1806" i="5"/>
  <c r="ES1806" i="5"/>
  <c r="ET1806" i="5" s="1"/>
  <c r="EU1805" i="5"/>
  <c r="ES1805" i="5"/>
  <c r="ET1805" i="5" s="1"/>
  <c r="EU1804" i="5"/>
  <c r="ES1804" i="5"/>
  <c r="ET1804" i="5" s="1"/>
  <c r="EU1803" i="5"/>
  <c r="ES1803" i="5"/>
  <c r="ET1803" i="5" s="1"/>
  <c r="EU1802" i="5"/>
  <c r="ES1802" i="5"/>
  <c r="ET1802" i="5" s="1"/>
  <c r="EU1801" i="5"/>
  <c r="ES1801" i="5"/>
  <c r="ET1801" i="5" s="1"/>
  <c r="EU1800" i="5"/>
  <c r="ES1800" i="5"/>
  <c r="ET1800" i="5" s="1"/>
  <c r="EU1799" i="5"/>
  <c r="ES1799" i="5"/>
  <c r="ET1799" i="5" s="1"/>
  <c r="EU1798" i="5"/>
  <c r="ES1798" i="5"/>
  <c r="ET1798" i="5" s="1"/>
  <c r="EU1797" i="5"/>
  <c r="ES1797" i="5"/>
  <c r="ET1797" i="5" s="1"/>
  <c r="EU1796" i="5"/>
  <c r="ES1796" i="5"/>
  <c r="ET1796" i="5" s="1"/>
  <c r="EU1795" i="5"/>
  <c r="ES1795" i="5"/>
  <c r="ET1795" i="5" s="1"/>
  <c r="EU1794" i="5"/>
  <c r="ES1794" i="5"/>
  <c r="ET1794" i="5" s="1"/>
  <c r="EU1793" i="5"/>
  <c r="ES1793" i="5"/>
  <c r="ET1793" i="5" s="1"/>
  <c r="EU1792" i="5"/>
  <c r="ES1792" i="5"/>
  <c r="ET1792" i="5" s="1"/>
  <c r="EU1791" i="5"/>
  <c r="ES1791" i="5"/>
  <c r="ET1791" i="5" s="1"/>
  <c r="EU1790" i="5"/>
  <c r="ES1790" i="5"/>
  <c r="ET1790" i="5" s="1"/>
  <c r="EU1789" i="5"/>
  <c r="ES1789" i="5"/>
  <c r="ET1789" i="5" s="1"/>
  <c r="EU1788" i="5"/>
  <c r="ES1788" i="5"/>
  <c r="ET1788" i="5" s="1"/>
  <c r="EU1787" i="5"/>
  <c r="ES1787" i="5"/>
  <c r="ET1787" i="5" s="1"/>
  <c r="EU1786" i="5"/>
  <c r="ES1786" i="5"/>
  <c r="ET1786" i="5" s="1"/>
  <c r="EU1785" i="5"/>
  <c r="ES1785" i="5"/>
  <c r="ET1785" i="5" s="1"/>
  <c r="EU1784" i="5"/>
  <c r="ES1784" i="5"/>
  <c r="ET1784" i="5" s="1"/>
  <c r="EU1783" i="5"/>
  <c r="ES1783" i="5"/>
  <c r="ET1783" i="5" s="1"/>
  <c r="EU1782" i="5"/>
  <c r="ES1782" i="5"/>
  <c r="ET1782" i="5" s="1"/>
  <c r="EU1781" i="5"/>
  <c r="ES1781" i="5"/>
  <c r="ET1781" i="5" s="1"/>
  <c r="EU1780" i="5"/>
  <c r="ES1780" i="5"/>
  <c r="ET1780" i="5" s="1"/>
  <c r="EU1779" i="5"/>
  <c r="ES1779" i="5"/>
  <c r="ET1779" i="5" s="1"/>
  <c r="EU1778" i="5"/>
  <c r="ES1778" i="5"/>
  <c r="ET1778" i="5" s="1"/>
  <c r="EU1777" i="5"/>
  <c r="ES1777" i="5"/>
  <c r="ET1777" i="5" s="1"/>
  <c r="EU1776" i="5"/>
  <c r="ES1776" i="5"/>
  <c r="ET1776" i="5" s="1"/>
  <c r="EU1775" i="5"/>
  <c r="ES1775" i="5"/>
  <c r="ET1775" i="5" s="1"/>
  <c r="EU1774" i="5"/>
  <c r="ES1774" i="5"/>
  <c r="ET1774" i="5" s="1"/>
  <c r="EU1773" i="5"/>
  <c r="ES1773" i="5"/>
  <c r="ET1773" i="5" s="1"/>
  <c r="EU1772" i="5"/>
  <c r="ES1772" i="5"/>
  <c r="ET1772" i="5" s="1"/>
  <c r="EU1771" i="5"/>
  <c r="ES1771" i="5"/>
  <c r="ET1771" i="5" s="1"/>
  <c r="EU1770" i="5"/>
  <c r="ES1770" i="5"/>
  <c r="ET1770" i="5" s="1"/>
  <c r="EU1769" i="5"/>
  <c r="ES1769" i="5"/>
  <c r="ET1769" i="5" s="1"/>
  <c r="EU1768" i="5"/>
  <c r="ES1768" i="5"/>
  <c r="ET1768" i="5" s="1"/>
  <c r="EU1767" i="5"/>
  <c r="ES1767" i="5"/>
  <c r="ET1767" i="5" s="1"/>
  <c r="EU1766" i="5"/>
  <c r="ES1766" i="5"/>
  <c r="ET1766" i="5" s="1"/>
  <c r="EU1765" i="5"/>
  <c r="ES1765" i="5"/>
  <c r="ET1765" i="5" s="1"/>
  <c r="EU1764" i="5"/>
  <c r="ES1764" i="5"/>
  <c r="ET1764" i="5" s="1"/>
  <c r="EU1763" i="5"/>
  <c r="ES1763" i="5"/>
  <c r="ET1763" i="5" s="1"/>
  <c r="EU1762" i="5"/>
  <c r="ES1762" i="5"/>
  <c r="ET1762" i="5" s="1"/>
  <c r="EU1761" i="5"/>
  <c r="ES1761" i="5"/>
  <c r="ET1761" i="5" s="1"/>
  <c r="EU1760" i="5"/>
  <c r="ES1760" i="5"/>
  <c r="ET1760" i="5" s="1"/>
  <c r="EU1759" i="5"/>
  <c r="ES1759" i="5"/>
  <c r="ET1759" i="5" s="1"/>
  <c r="EU1758" i="5"/>
  <c r="ES1758" i="5"/>
  <c r="ET1758" i="5" s="1"/>
  <c r="EU1757" i="5"/>
  <c r="ES1757" i="5"/>
  <c r="ET1757" i="5" s="1"/>
  <c r="EU1756" i="5"/>
  <c r="ES1756" i="5"/>
  <c r="ET1756" i="5" s="1"/>
  <c r="EU1755" i="5"/>
  <c r="ES1755" i="5"/>
  <c r="ET1755" i="5" s="1"/>
  <c r="EU1754" i="5"/>
  <c r="ES1754" i="5"/>
  <c r="ET1754" i="5" s="1"/>
  <c r="EU1753" i="5"/>
  <c r="ES1753" i="5"/>
  <c r="ET1753" i="5" s="1"/>
  <c r="EU1752" i="5"/>
  <c r="ES1752" i="5"/>
  <c r="ET1752" i="5" s="1"/>
  <c r="EU1751" i="5"/>
  <c r="ES1751" i="5"/>
  <c r="ET1751" i="5" s="1"/>
  <c r="EU1750" i="5"/>
  <c r="ES1750" i="5"/>
  <c r="ET1750" i="5" s="1"/>
  <c r="EU1749" i="5"/>
  <c r="ES1749" i="5"/>
  <c r="ET1749" i="5" s="1"/>
  <c r="EU1748" i="5"/>
  <c r="ES1748" i="5"/>
  <c r="ET1748" i="5" s="1"/>
  <c r="EU1747" i="5"/>
  <c r="ES1747" i="5"/>
  <c r="ET1747" i="5" s="1"/>
  <c r="EU1746" i="5"/>
  <c r="ES1746" i="5"/>
  <c r="ET1746" i="5" s="1"/>
  <c r="EU1745" i="5"/>
  <c r="ES1745" i="5"/>
  <c r="ET1745" i="5" s="1"/>
  <c r="EU1744" i="5"/>
  <c r="ES1744" i="5"/>
  <c r="ET1744" i="5" s="1"/>
  <c r="EU1743" i="5"/>
  <c r="ES1743" i="5"/>
  <c r="ET1743" i="5" s="1"/>
  <c r="EU1742" i="5"/>
  <c r="ES1742" i="5"/>
  <c r="ET1742" i="5" s="1"/>
  <c r="EU1741" i="5"/>
  <c r="ES1741" i="5"/>
  <c r="ET1741" i="5" s="1"/>
  <c r="EU1740" i="5"/>
  <c r="ES1740" i="5"/>
  <c r="ET1740" i="5" s="1"/>
  <c r="EU1739" i="5"/>
  <c r="ES1739" i="5"/>
  <c r="ET1739" i="5" s="1"/>
  <c r="EU1738" i="5"/>
  <c r="ES1738" i="5"/>
  <c r="ET1738" i="5" s="1"/>
  <c r="EU1737" i="5"/>
  <c r="ES1737" i="5"/>
  <c r="ET1737" i="5" s="1"/>
  <c r="EU1736" i="5"/>
  <c r="ES1736" i="5"/>
  <c r="ET1736" i="5" s="1"/>
  <c r="EU1735" i="5"/>
  <c r="ES1735" i="5"/>
  <c r="ET1735" i="5" s="1"/>
  <c r="EU1734" i="5"/>
  <c r="ES1734" i="5"/>
  <c r="ET1734" i="5" s="1"/>
  <c r="EU1733" i="5"/>
  <c r="ES1733" i="5"/>
  <c r="ET1733" i="5" s="1"/>
  <c r="EU1732" i="5"/>
  <c r="ES1732" i="5"/>
  <c r="ET1732" i="5" s="1"/>
  <c r="EU1731" i="5"/>
  <c r="ES1731" i="5"/>
  <c r="ET1731" i="5" s="1"/>
  <c r="EU1730" i="5"/>
  <c r="ES1730" i="5"/>
  <c r="ET1730" i="5" s="1"/>
  <c r="EU1729" i="5"/>
  <c r="ES1729" i="5"/>
  <c r="ET1729" i="5" s="1"/>
  <c r="EU1728" i="5"/>
  <c r="ES1728" i="5"/>
  <c r="ET1728" i="5" s="1"/>
  <c r="EU1727" i="5"/>
  <c r="ES1727" i="5"/>
  <c r="ET1727" i="5" s="1"/>
  <c r="EU1726" i="5"/>
  <c r="ES1726" i="5"/>
  <c r="ET1726" i="5" s="1"/>
  <c r="EU1725" i="5"/>
  <c r="ES1725" i="5"/>
  <c r="ET1725" i="5" s="1"/>
  <c r="EU1724" i="5"/>
  <c r="ES1724" i="5"/>
  <c r="ET1724" i="5" s="1"/>
  <c r="EU1723" i="5"/>
  <c r="ES1723" i="5"/>
  <c r="ET1723" i="5" s="1"/>
  <c r="EU1722" i="5"/>
  <c r="ES1722" i="5"/>
  <c r="ET1722" i="5" s="1"/>
  <c r="EU1721" i="5"/>
  <c r="ES1721" i="5"/>
  <c r="ET1721" i="5" s="1"/>
  <c r="EU1720" i="5"/>
  <c r="ES1720" i="5"/>
  <c r="ET1720" i="5" s="1"/>
  <c r="EU1719" i="5"/>
  <c r="ES1719" i="5"/>
  <c r="ET1719" i="5" s="1"/>
  <c r="EU1718" i="5"/>
  <c r="ES1718" i="5"/>
  <c r="ET1718" i="5" s="1"/>
  <c r="EU1717" i="5"/>
  <c r="ES1717" i="5"/>
  <c r="ET1717" i="5" s="1"/>
  <c r="EU1716" i="5"/>
  <c r="ES1716" i="5"/>
  <c r="ET1716" i="5" s="1"/>
  <c r="EU1715" i="5"/>
  <c r="ES1715" i="5"/>
  <c r="ET1715" i="5" s="1"/>
  <c r="EU1714" i="5"/>
  <c r="ES1714" i="5"/>
  <c r="ET1714" i="5" s="1"/>
  <c r="EU1713" i="5"/>
  <c r="ES1713" i="5"/>
  <c r="ET1713" i="5" s="1"/>
  <c r="EU1712" i="5"/>
  <c r="ES1712" i="5"/>
  <c r="ET1712" i="5" s="1"/>
  <c r="EU1711" i="5"/>
  <c r="ES1711" i="5"/>
  <c r="ET1711" i="5" s="1"/>
  <c r="EU1710" i="5"/>
  <c r="ES1710" i="5"/>
  <c r="ET1710" i="5" s="1"/>
  <c r="EU1709" i="5"/>
  <c r="ES1709" i="5"/>
  <c r="ET1709" i="5" s="1"/>
  <c r="EU1708" i="5"/>
  <c r="ES1708" i="5"/>
  <c r="ET1708" i="5" s="1"/>
  <c r="EU1707" i="5"/>
  <c r="ES1707" i="5"/>
  <c r="ET1707" i="5" s="1"/>
  <c r="EU1706" i="5"/>
  <c r="ES1706" i="5"/>
  <c r="ET1706" i="5" s="1"/>
  <c r="EU1705" i="5"/>
  <c r="ES1705" i="5"/>
  <c r="ET1705" i="5" s="1"/>
  <c r="EU1704" i="5"/>
  <c r="ES1704" i="5"/>
  <c r="ET1704" i="5" s="1"/>
  <c r="EU1703" i="5"/>
  <c r="ES1703" i="5"/>
  <c r="ET1703" i="5" s="1"/>
  <c r="EU1702" i="5"/>
  <c r="ES1702" i="5"/>
  <c r="ET1702" i="5" s="1"/>
  <c r="EU1701" i="5"/>
  <c r="ES1701" i="5"/>
  <c r="ET1701" i="5" s="1"/>
  <c r="EU1700" i="5"/>
  <c r="ES1700" i="5"/>
  <c r="ET1700" i="5" s="1"/>
  <c r="EU1699" i="5"/>
  <c r="ES1699" i="5"/>
  <c r="ET1699" i="5" s="1"/>
  <c r="EU1698" i="5"/>
  <c r="ES1698" i="5"/>
  <c r="ET1698" i="5" s="1"/>
  <c r="EU1697" i="5"/>
  <c r="ES1697" i="5"/>
  <c r="ET1697" i="5" s="1"/>
  <c r="EU1696" i="5"/>
  <c r="ES1696" i="5"/>
  <c r="ET1696" i="5" s="1"/>
  <c r="EU1695" i="5"/>
  <c r="ES1695" i="5"/>
  <c r="ET1695" i="5" s="1"/>
  <c r="EU1694" i="5"/>
  <c r="ES1694" i="5"/>
  <c r="ET1694" i="5" s="1"/>
  <c r="EU1693" i="5"/>
  <c r="ES1693" i="5"/>
  <c r="ET1693" i="5" s="1"/>
  <c r="EU1692" i="5"/>
  <c r="ES1692" i="5"/>
  <c r="ET1692" i="5" s="1"/>
  <c r="EU1691" i="5"/>
  <c r="ES1691" i="5"/>
  <c r="ET1691" i="5" s="1"/>
  <c r="EU1690" i="5"/>
  <c r="ES1690" i="5"/>
  <c r="ET1690" i="5" s="1"/>
  <c r="EU1689" i="5"/>
  <c r="ES1689" i="5"/>
  <c r="ET1689" i="5" s="1"/>
  <c r="EU1688" i="5"/>
  <c r="ES1688" i="5"/>
  <c r="ET1688" i="5" s="1"/>
  <c r="EU1687" i="5"/>
  <c r="ES1687" i="5"/>
  <c r="ET1687" i="5" s="1"/>
  <c r="EU1686" i="5"/>
  <c r="ES1686" i="5"/>
  <c r="ET1686" i="5" s="1"/>
  <c r="EU1685" i="5"/>
  <c r="ES1685" i="5"/>
  <c r="ET1685" i="5" s="1"/>
  <c r="EU1684" i="5"/>
  <c r="ES1684" i="5"/>
  <c r="ET1684" i="5" s="1"/>
  <c r="EU1683" i="5"/>
  <c r="ES1683" i="5"/>
  <c r="ET1683" i="5" s="1"/>
  <c r="EU1682" i="5"/>
  <c r="ES1682" i="5"/>
  <c r="ET1682" i="5" s="1"/>
  <c r="EU1681" i="5"/>
  <c r="ES1681" i="5"/>
  <c r="ET1681" i="5" s="1"/>
  <c r="EU1680" i="5"/>
  <c r="ES1680" i="5"/>
  <c r="ET1680" i="5" s="1"/>
  <c r="EU1679" i="5"/>
  <c r="ES1679" i="5"/>
  <c r="ET1679" i="5" s="1"/>
  <c r="EU1678" i="5"/>
  <c r="ES1678" i="5"/>
  <c r="ET1678" i="5" s="1"/>
  <c r="EU1677" i="5"/>
  <c r="ES1677" i="5"/>
  <c r="ET1677" i="5" s="1"/>
  <c r="EU1676" i="5"/>
  <c r="ES1676" i="5"/>
  <c r="ET1676" i="5" s="1"/>
  <c r="EU1675" i="5"/>
  <c r="ES1675" i="5"/>
  <c r="ET1675" i="5" s="1"/>
  <c r="EU1674" i="5"/>
  <c r="ES1674" i="5"/>
  <c r="ET1674" i="5" s="1"/>
  <c r="EU1673" i="5"/>
  <c r="ES1673" i="5"/>
  <c r="ET1673" i="5" s="1"/>
  <c r="EU1672" i="5"/>
  <c r="ES1672" i="5"/>
  <c r="ET1672" i="5" s="1"/>
  <c r="EU1671" i="5"/>
  <c r="ES1671" i="5"/>
  <c r="ET1671" i="5" s="1"/>
  <c r="EU1670" i="5"/>
  <c r="ES1670" i="5"/>
  <c r="ET1670" i="5" s="1"/>
  <c r="EU1669" i="5"/>
  <c r="ES1669" i="5"/>
  <c r="ET1669" i="5" s="1"/>
  <c r="EU1668" i="5"/>
  <c r="ES1668" i="5"/>
  <c r="ET1668" i="5" s="1"/>
  <c r="EU1667" i="5"/>
  <c r="ES1667" i="5"/>
  <c r="ET1667" i="5" s="1"/>
  <c r="EU1666" i="5"/>
  <c r="ES1666" i="5"/>
  <c r="ET1666" i="5" s="1"/>
  <c r="EU1665" i="5"/>
  <c r="ES1665" i="5"/>
  <c r="ET1665" i="5" s="1"/>
  <c r="EU1664" i="5"/>
  <c r="ES1664" i="5"/>
  <c r="ET1664" i="5" s="1"/>
  <c r="EU1663" i="5"/>
  <c r="ES1663" i="5"/>
  <c r="ET1663" i="5" s="1"/>
  <c r="EU1662" i="5"/>
  <c r="ES1662" i="5"/>
  <c r="ET1662" i="5" s="1"/>
  <c r="EU1661" i="5"/>
  <c r="ES1661" i="5"/>
  <c r="ET1661" i="5" s="1"/>
  <c r="EU1660" i="5"/>
  <c r="ES1660" i="5"/>
  <c r="ET1660" i="5" s="1"/>
  <c r="EU1659" i="5"/>
  <c r="ES1659" i="5"/>
  <c r="ET1659" i="5" s="1"/>
  <c r="EU1658" i="5"/>
  <c r="ES1658" i="5"/>
  <c r="ET1658" i="5" s="1"/>
  <c r="EU1657" i="5"/>
  <c r="ES1657" i="5"/>
  <c r="ET1657" i="5" s="1"/>
  <c r="EU1656" i="5"/>
  <c r="ES1656" i="5"/>
  <c r="ET1656" i="5" s="1"/>
  <c r="EU1655" i="5"/>
  <c r="ES1655" i="5"/>
  <c r="ET1655" i="5" s="1"/>
  <c r="EU1654" i="5"/>
  <c r="ES1654" i="5"/>
  <c r="ET1654" i="5" s="1"/>
  <c r="EU1653" i="5"/>
  <c r="ES1653" i="5"/>
  <c r="ET1653" i="5" s="1"/>
  <c r="EU1652" i="5"/>
  <c r="ES1652" i="5"/>
  <c r="ET1652" i="5" s="1"/>
  <c r="EU1651" i="5"/>
  <c r="ES1651" i="5"/>
  <c r="ET1651" i="5" s="1"/>
  <c r="EU1650" i="5"/>
  <c r="ES1650" i="5"/>
  <c r="ET1650" i="5" s="1"/>
  <c r="EU1649" i="5"/>
  <c r="ES1649" i="5"/>
  <c r="ET1649" i="5" s="1"/>
  <c r="EU1648" i="5"/>
  <c r="ES1648" i="5"/>
  <c r="ET1648" i="5" s="1"/>
  <c r="EU1647" i="5"/>
  <c r="ES1647" i="5"/>
  <c r="ET1647" i="5" s="1"/>
  <c r="EU1646" i="5"/>
  <c r="ES1646" i="5"/>
  <c r="ET1646" i="5" s="1"/>
  <c r="EU1645" i="5"/>
  <c r="ES1645" i="5"/>
  <c r="ET1645" i="5" s="1"/>
  <c r="EU1644" i="5"/>
  <c r="ES1644" i="5"/>
  <c r="ET1644" i="5" s="1"/>
  <c r="EU1643" i="5"/>
  <c r="ES1643" i="5"/>
  <c r="ET1643" i="5" s="1"/>
  <c r="EU1642" i="5"/>
  <c r="ES1642" i="5"/>
  <c r="ET1642" i="5" s="1"/>
  <c r="EU1641" i="5"/>
  <c r="ES1641" i="5"/>
  <c r="ET1641" i="5" s="1"/>
  <c r="EU1640" i="5"/>
  <c r="ES1640" i="5"/>
  <c r="ET1640" i="5" s="1"/>
  <c r="EU1639" i="5"/>
  <c r="ES1639" i="5"/>
  <c r="ET1639" i="5" s="1"/>
  <c r="EU1638" i="5"/>
  <c r="ES1638" i="5"/>
  <c r="ET1638" i="5" s="1"/>
  <c r="EU1637" i="5"/>
  <c r="ES1637" i="5"/>
  <c r="ET1637" i="5" s="1"/>
  <c r="EU1636" i="5"/>
  <c r="ES1636" i="5"/>
  <c r="ET1636" i="5" s="1"/>
  <c r="EU1635" i="5"/>
  <c r="ES1635" i="5"/>
  <c r="ET1635" i="5" s="1"/>
  <c r="EU1634" i="5"/>
  <c r="ES1634" i="5"/>
  <c r="ET1634" i="5" s="1"/>
  <c r="EU1633" i="5"/>
  <c r="ES1633" i="5"/>
  <c r="ET1633" i="5" s="1"/>
  <c r="EU1632" i="5"/>
  <c r="ES1632" i="5"/>
  <c r="ET1632" i="5" s="1"/>
  <c r="EU1631" i="5"/>
  <c r="ES1631" i="5"/>
  <c r="ET1631" i="5" s="1"/>
  <c r="EU1630" i="5"/>
  <c r="ES1630" i="5"/>
  <c r="ET1630" i="5" s="1"/>
  <c r="EU1629" i="5"/>
  <c r="ES1629" i="5"/>
  <c r="ET1629" i="5" s="1"/>
  <c r="EU1628" i="5"/>
  <c r="ES1628" i="5"/>
  <c r="ET1628" i="5" s="1"/>
  <c r="EU1627" i="5"/>
  <c r="ES1627" i="5"/>
  <c r="ET1627" i="5" s="1"/>
  <c r="EU1626" i="5"/>
  <c r="ES1626" i="5"/>
  <c r="ET1626" i="5" s="1"/>
  <c r="EU1625" i="5"/>
  <c r="ES1625" i="5"/>
  <c r="ET1625" i="5" s="1"/>
  <c r="EU1624" i="5"/>
  <c r="ES1624" i="5"/>
  <c r="ET1624" i="5" s="1"/>
  <c r="EU1623" i="5"/>
  <c r="ES1623" i="5"/>
  <c r="ET1623" i="5" s="1"/>
  <c r="EU1622" i="5"/>
  <c r="ES1622" i="5"/>
  <c r="ET1622" i="5" s="1"/>
  <c r="EU1621" i="5"/>
  <c r="ES1621" i="5"/>
  <c r="ET1621" i="5" s="1"/>
  <c r="EU1620" i="5"/>
  <c r="ES1620" i="5"/>
  <c r="ET1620" i="5" s="1"/>
  <c r="EU1619" i="5"/>
  <c r="ES1619" i="5"/>
  <c r="ET1619" i="5" s="1"/>
  <c r="EU1618" i="5"/>
  <c r="ES1618" i="5"/>
  <c r="ET1618" i="5" s="1"/>
  <c r="EU1617" i="5"/>
  <c r="ES1617" i="5"/>
  <c r="ET1617" i="5" s="1"/>
  <c r="EU1616" i="5"/>
  <c r="ES1616" i="5"/>
  <c r="ET1616" i="5" s="1"/>
  <c r="EU1615" i="5"/>
  <c r="ES1615" i="5"/>
  <c r="ET1615" i="5" s="1"/>
  <c r="EU1614" i="5"/>
  <c r="ES1614" i="5"/>
  <c r="ET1614" i="5" s="1"/>
  <c r="EU1613" i="5"/>
  <c r="ES1613" i="5"/>
  <c r="ET1613" i="5" s="1"/>
  <c r="EU1612" i="5"/>
  <c r="ES1612" i="5"/>
  <c r="ET1612" i="5" s="1"/>
  <c r="EU1611" i="5"/>
  <c r="ES1611" i="5"/>
  <c r="ET1611" i="5" s="1"/>
  <c r="EU1610" i="5"/>
  <c r="ES1610" i="5"/>
  <c r="ET1610" i="5" s="1"/>
  <c r="EU1609" i="5"/>
  <c r="ES1609" i="5"/>
  <c r="ET1609" i="5" s="1"/>
  <c r="EU1608" i="5"/>
  <c r="ES1608" i="5"/>
  <c r="ET1608" i="5" s="1"/>
  <c r="EU1607" i="5"/>
  <c r="ES1607" i="5"/>
  <c r="ET1607" i="5" s="1"/>
  <c r="EU1606" i="5"/>
  <c r="ES1606" i="5"/>
  <c r="ET1606" i="5" s="1"/>
  <c r="EU1605" i="5"/>
  <c r="ES1605" i="5"/>
  <c r="ET1605" i="5" s="1"/>
  <c r="EU1604" i="5"/>
  <c r="ES1604" i="5"/>
  <c r="ET1604" i="5" s="1"/>
  <c r="EU1603" i="5"/>
  <c r="ES1603" i="5"/>
  <c r="ET1603" i="5" s="1"/>
  <c r="EU1602" i="5"/>
  <c r="ES1602" i="5"/>
  <c r="ET1602" i="5" s="1"/>
  <c r="EU1601" i="5"/>
  <c r="ES1601" i="5"/>
  <c r="ET1601" i="5" s="1"/>
  <c r="EU1600" i="5"/>
  <c r="ES1600" i="5"/>
  <c r="ET1600" i="5" s="1"/>
  <c r="EU1599" i="5"/>
  <c r="ES1599" i="5"/>
  <c r="ET1599" i="5" s="1"/>
  <c r="EU1598" i="5"/>
  <c r="ES1598" i="5"/>
  <c r="ET1598" i="5" s="1"/>
  <c r="EU1597" i="5"/>
  <c r="ES1597" i="5"/>
  <c r="ET1597" i="5" s="1"/>
  <c r="EU1596" i="5"/>
  <c r="ES1596" i="5"/>
  <c r="ET1596" i="5" s="1"/>
  <c r="EU1595" i="5"/>
  <c r="ES1595" i="5"/>
  <c r="ET1595" i="5" s="1"/>
  <c r="EU1594" i="5"/>
  <c r="ES1594" i="5"/>
  <c r="ET1594" i="5" s="1"/>
  <c r="EU1593" i="5"/>
  <c r="ES1593" i="5"/>
  <c r="ET1593" i="5" s="1"/>
  <c r="EU1592" i="5"/>
  <c r="ES1592" i="5"/>
  <c r="ET1592" i="5" s="1"/>
  <c r="EU1591" i="5"/>
  <c r="ES1591" i="5"/>
  <c r="ET1591" i="5" s="1"/>
  <c r="EU1590" i="5"/>
  <c r="ES1590" i="5"/>
  <c r="ET1590" i="5" s="1"/>
  <c r="EU1589" i="5"/>
  <c r="ES1589" i="5"/>
  <c r="ET1589" i="5" s="1"/>
  <c r="EU1588" i="5"/>
  <c r="ES1588" i="5"/>
  <c r="ET1588" i="5" s="1"/>
  <c r="EU1587" i="5"/>
  <c r="ES1587" i="5"/>
  <c r="ET1587" i="5" s="1"/>
  <c r="EU1586" i="5"/>
  <c r="ES1586" i="5"/>
  <c r="ET1586" i="5" s="1"/>
  <c r="EU1585" i="5"/>
  <c r="ES1585" i="5"/>
  <c r="ET1585" i="5" s="1"/>
  <c r="EU1584" i="5"/>
  <c r="ES1584" i="5"/>
  <c r="ET1584" i="5" s="1"/>
  <c r="EU1583" i="5"/>
  <c r="ES1583" i="5"/>
  <c r="ET1583" i="5" s="1"/>
  <c r="EU1582" i="5"/>
  <c r="ES1582" i="5"/>
  <c r="ET1582" i="5" s="1"/>
  <c r="EU1581" i="5"/>
  <c r="ES1581" i="5"/>
  <c r="ET1581" i="5" s="1"/>
  <c r="EU1580" i="5"/>
  <c r="ES1580" i="5"/>
  <c r="ET1580" i="5" s="1"/>
  <c r="EU1579" i="5"/>
  <c r="ES1579" i="5"/>
  <c r="ET1579" i="5" s="1"/>
  <c r="EU1578" i="5"/>
  <c r="ES1578" i="5"/>
  <c r="ET1578" i="5" s="1"/>
  <c r="EU1577" i="5"/>
  <c r="ES1577" i="5"/>
  <c r="ET1577" i="5" s="1"/>
  <c r="EU1576" i="5"/>
  <c r="ES1576" i="5"/>
  <c r="ET1576" i="5" s="1"/>
  <c r="EU1575" i="5"/>
  <c r="ES1575" i="5"/>
  <c r="ET1575" i="5" s="1"/>
  <c r="EU1574" i="5"/>
  <c r="ES1574" i="5"/>
  <c r="ET1574" i="5" s="1"/>
  <c r="EU1573" i="5"/>
  <c r="ES1573" i="5"/>
  <c r="ET1573" i="5" s="1"/>
  <c r="EU1572" i="5"/>
  <c r="ES1572" i="5"/>
  <c r="ET1572" i="5" s="1"/>
  <c r="EU1571" i="5"/>
  <c r="ES1571" i="5"/>
  <c r="ET1571" i="5" s="1"/>
  <c r="EU1570" i="5"/>
  <c r="ES1570" i="5"/>
  <c r="ET1570" i="5" s="1"/>
  <c r="EU1569" i="5"/>
  <c r="ES1569" i="5"/>
  <c r="ET1569" i="5" s="1"/>
  <c r="EU1568" i="5"/>
  <c r="ES1568" i="5"/>
  <c r="ET1568" i="5" s="1"/>
  <c r="EU1567" i="5"/>
  <c r="ES1567" i="5"/>
  <c r="ET1567" i="5" s="1"/>
  <c r="EU1566" i="5"/>
  <c r="ES1566" i="5"/>
  <c r="ET1566" i="5" s="1"/>
  <c r="EU1565" i="5"/>
  <c r="ES1565" i="5"/>
  <c r="ET1565" i="5" s="1"/>
  <c r="EU1564" i="5"/>
  <c r="ES1564" i="5"/>
  <c r="ET1564" i="5" s="1"/>
  <c r="EU1563" i="5"/>
  <c r="ES1563" i="5"/>
  <c r="ET1563" i="5" s="1"/>
  <c r="EU1562" i="5"/>
  <c r="ES1562" i="5"/>
  <c r="ET1562" i="5" s="1"/>
  <c r="EU1561" i="5"/>
  <c r="ES1561" i="5"/>
  <c r="ET1561" i="5" s="1"/>
  <c r="EU1560" i="5"/>
  <c r="ES1560" i="5"/>
  <c r="ET1560" i="5" s="1"/>
  <c r="EU1559" i="5"/>
  <c r="ES1559" i="5"/>
  <c r="ET1559" i="5" s="1"/>
  <c r="EU1558" i="5"/>
  <c r="ES1558" i="5"/>
  <c r="ET1558" i="5" s="1"/>
  <c r="EU1557" i="5"/>
  <c r="ES1557" i="5"/>
  <c r="ET1557" i="5" s="1"/>
  <c r="EU1556" i="5"/>
  <c r="ES1556" i="5"/>
  <c r="ET1556" i="5" s="1"/>
  <c r="EU1555" i="5"/>
  <c r="ES1555" i="5"/>
  <c r="ET1555" i="5" s="1"/>
  <c r="EU1554" i="5"/>
  <c r="ES1554" i="5"/>
  <c r="ET1554" i="5" s="1"/>
  <c r="EU1553" i="5"/>
  <c r="ES1553" i="5"/>
  <c r="ET1553" i="5" s="1"/>
  <c r="EU1552" i="5"/>
  <c r="ES1552" i="5"/>
  <c r="ET1552" i="5" s="1"/>
  <c r="EU1551" i="5"/>
  <c r="ES1551" i="5"/>
  <c r="ET1551" i="5" s="1"/>
  <c r="EU1550" i="5"/>
  <c r="ES1550" i="5"/>
  <c r="ET1550" i="5" s="1"/>
  <c r="EU1549" i="5"/>
  <c r="ES1549" i="5"/>
  <c r="ET1549" i="5" s="1"/>
  <c r="EU1548" i="5"/>
  <c r="ES1548" i="5"/>
  <c r="ET1548" i="5" s="1"/>
  <c r="EU1547" i="5"/>
  <c r="ES1547" i="5"/>
  <c r="ET1547" i="5" s="1"/>
  <c r="EU1546" i="5"/>
  <c r="ES1546" i="5"/>
  <c r="ET1546" i="5" s="1"/>
  <c r="EU1545" i="5"/>
  <c r="ES1545" i="5"/>
  <c r="ET1545" i="5" s="1"/>
  <c r="EU1544" i="5"/>
  <c r="ES1544" i="5"/>
  <c r="ET1544" i="5" s="1"/>
  <c r="EU1543" i="5"/>
  <c r="ES1543" i="5"/>
  <c r="ET1543" i="5" s="1"/>
  <c r="EU1542" i="5"/>
  <c r="ES1542" i="5"/>
  <c r="ET1542" i="5" s="1"/>
  <c r="EU1541" i="5"/>
  <c r="ES1541" i="5"/>
  <c r="ET1541" i="5" s="1"/>
  <c r="EU1540" i="5"/>
  <c r="ES1540" i="5"/>
  <c r="ET1540" i="5" s="1"/>
  <c r="EU1539" i="5"/>
  <c r="ES1539" i="5"/>
  <c r="ET1539" i="5" s="1"/>
  <c r="EU1538" i="5"/>
  <c r="ES1538" i="5"/>
  <c r="ET1538" i="5" s="1"/>
  <c r="EU1537" i="5"/>
  <c r="ES1537" i="5"/>
  <c r="ET1537" i="5" s="1"/>
  <c r="EU1536" i="5"/>
  <c r="ES1536" i="5"/>
  <c r="ET1536" i="5" s="1"/>
  <c r="EU1535" i="5"/>
  <c r="ES1535" i="5"/>
  <c r="ET1535" i="5" s="1"/>
  <c r="EU1534" i="5"/>
  <c r="ES1534" i="5"/>
  <c r="ET1534" i="5" s="1"/>
  <c r="EU1533" i="5"/>
  <c r="ES1533" i="5"/>
  <c r="ET1533" i="5" s="1"/>
  <c r="EU1532" i="5"/>
  <c r="ES1532" i="5"/>
  <c r="ET1532" i="5" s="1"/>
  <c r="EU1531" i="5"/>
  <c r="ES1531" i="5"/>
  <c r="ET1531" i="5" s="1"/>
  <c r="EU1530" i="5"/>
  <c r="ES1530" i="5"/>
  <c r="ET1530" i="5" s="1"/>
  <c r="EU1529" i="5"/>
  <c r="ES1529" i="5"/>
  <c r="ET1529" i="5" s="1"/>
  <c r="EU1528" i="5"/>
  <c r="ES1528" i="5"/>
  <c r="ET1528" i="5" s="1"/>
  <c r="EU1527" i="5"/>
  <c r="ES1527" i="5"/>
  <c r="ET1527" i="5" s="1"/>
  <c r="EU1526" i="5"/>
  <c r="ES1526" i="5"/>
  <c r="ET1526" i="5" s="1"/>
  <c r="EU1525" i="5"/>
  <c r="ES1525" i="5"/>
  <c r="ET1525" i="5" s="1"/>
  <c r="EU1524" i="5"/>
  <c r="ES1524" i="5"/>
  <c r="ET1524" i="5" s="1"/>
  <c r="EU1523" i="5"/>
  <c r="ES1523" i="5"/>
  <c r="ET1523" i="5" s="1"/>
  <c r="EU1522" i="5"/>
  <c r="ES1522" i="5"/>
  <c r="ET1522" i="5" s="1"/>
  <c r="EU1521" i="5"/>
  <c r="ES1521" i="5"/>
  <c r="ET1521" i="5" s="1"/>
  <c r="EU1520" i="5"/>
  <c r="ES1520" i="5"/>
  <c r="ET1520" i="5" s="1"/>
  <c r="EU1519" i="5"/>
  <c r="ES1519" i="5"/>
  <c r="ET1519" i="5" s="1"/>
  <c r="EU1518" i="5"/>
  <c r="ES1518" i="5"/>
  <c r="ET1518" i="5" s="1"/>
  <c r="EU1517" i="5"/>
  <c r="ES1517" i="5"/>
  <c r="ET1517" i="5" s="1"/>
  <c r="EU1516" i="5"/>
  <c r="ES1516" i="5"/>
  <c r="ET1516" i="5" s="1"/>
  <c r="EU1515" i="5"/>
  <c r="ES1515" i="5"/>
  <c r="ET1515" i="5" s="1"/>
  <c r="EU1514" i="5"/>
  <c r="ES1514" i="5"/>
  <c r="ET1514" i="5" s="1"/>
  <c r="EU1513" i="5"/>
  <c r="ES1513" i="5"/>
  <c r="ET1513" i="5" s="1"/>
  <c r="EU1512" i="5"/>
  <c r="ES1512" i="5"/>
  <c r="ET1512" i="5" s="1"/>
  <c r="EU1511" i="5"/>
  <c r="ES1511" i="5"/>
  <c r="ET1511" i="5" s="1"/>
  <c r="EU1510" i="5"/>
  <c r="ES1510" i="5"/>
  <c r="ET1510" i="5" s="1"/>
  <c r="EU1509" i="5"/>
  <c r="ES1509" i="5"/>
  <c r="ET1509" i="5" s="1"/>
  <c r="EU1508" i="5"/>
  <c r="ES1508" i="5"/>
  <c r="ET1508" i="5" s="1"/>
  <c r="EU1507" i="5"/>
  <c r="ES1507" i="5"/>
  <c r="ET1507" i="5" s="1"/>
  <c r="EU1506" i="5"/>
  <c r="ES1506" i="5"/>
  <c r="ET1506" i="5" s="1"/>
  <c r="EU1505" i="5"/>
  <c r="ES1505" i="5"/>
  <c r="ET1505" i="5" s="1"/>
  <c r="EU1504" i="5"/>
  <c r="ES1504" i="5"/>
  <c r="ET1504" i="5" s="1"/>
  <c r="EU1503" i="5"/>
  <c r="ES1503" i="5"/>
  <c r="ET1503" i="5" s="1"/>
  <c r="EU1502" i="5"/>
  <c r="ES1502" i="5"/>
  <c r="ET1502" i="5" s="1"/>
  <c r="EU1501" i="5"/>
  <c r="ES1501" i="5"/>
  <c r="ET1501" i="5" s="1"/>
  <c r="EU1500" i="5"/>
  <c r="ES1500" i="5"/>
  <c r="ET1500" i="5" s="1"/>
  <c r="EU1499" i="5"/>
  <c r="ES1499" i="5"/>
  <c r="ET1499" i="5" s="1"/>
  <c r="EU1498" i="5"/>
  <c r="ES1498" i="5"/>
  <c r="ET1498" i="5" s="1"/>
  <c r="EU1497" i="5"/>
  <c r="ES1497" i="5"/>
  <c r="ET1497" i="5" s="1"/>
  <c r="EU1496" i="5"/>
  <c r="ES1496" i="5"/>
  <c r="ET1496" i="5" s="1"/>
  <c r="EU1495" i="5"/>
  <c r="ES1495" i="5"/>
  <c r="ET1495" i="5" s="1"/>
  <c r="EU1494" i="5"/>
  <c r="ES1494" i="5"/>
  <c r="ET1494" i="5" s="1"/>
  <c r="EU1493" i="5"/>
  <c r="ES1493" i="5"/>
  <c r="ET1493" i="5" s="1"/>
  <c r="EU1492" i="5"/>
  <c r="ES1492" i="5"/>
  <c r="ET1492" i="5" s="1"/>
  <c r="EU1491" i="5"/>
  <c r="ES1491" i="5"/>
  <c r="ET1491" i="5" s="1"/>
  <c r="EU1490" i="5"/>
  <c r="ES1490" i="5"/>
  <c r="ET1490" i="5" s="1"/>
  <c r="EU1489" i="5"/>
  <c r="ES1489" i="5"/>
  <c r="ET1489" i="5" s="1"/>
  <c r="EU1488" i="5"/>
  <c r="ES1488" i="5"/>
  <c r="ET1488" i="5" s="1"/>
  <c r="EU1487" i="5"/>
  <c r="ES1487" i="5"/>
  <c r="ET1487" i="5" s="1"/>
  <c r="EU1486" i="5"/>
  <c r="ES1486" i="5"/>
  <c r="ET1486" i="5" s="1"/>
  <c r="EU1485" i="5"/>
  <c r="ES1485" i="5"/>
  <c r="ET1485" i="5" s="1"/>
  <c r="EU1484" i="5"/>
  <c r="ES1484" i="5"/>
  <c r="ET1484" i="5" s="1"/>
  <c r="EU1483" i="5"/>
  <c r="ES1483" i="5"/>
  <c r="ET1483" i="5" s="1"/>
  <c r="EU1482" i="5"/>
  <c r="ES1482" i="5"/>
  <c r="ET1482" i="5" s="1"/>
  <c r="EU1481" i="5"/>
  <c r="ES1481" i="5"/>
  <c r="ET1481" i="5" s="1"/>
  <c r="EU1480" i="5"/>
  <c r="ES1480" i="5"/>
  <c r="ET1480" i="5" s="1"/>
  <c r="EU1479" i="5"/>
  <c r="ES1479" i="5"/>
  <c r="ET1479" i="5" s="1"/>
  <c r="EU1478" i="5"/>
  <c r="ES1478" i="5"/>
  <c r="ET1478" i="5" s="1"/>
  <c r="EU1477" i="5"/>
  <c r="ES1477" i="5"/>
  <c r="ET1477" i="5" s="1"/>
  <c r="EU1476" i="5"/>
  <c r="ES1476" i="5"/>
  <c r="ET1476" i="5" s="1"/>
  <c r="EU1475" i="5"/>
  <c r="ES1475" i="5"/>
  <c r="ET1475" i="5" s="1"/>
  <c r="EU1474" i="5"/>
  <c r="ES1474" i="5"/>
  <c r="ET1474" i="5" s="1"/>
  <c r="EU1473" i="5"/>
  <c r="ES1473" i="5"/>
  <c r="ET1473" i="5" s="1"/>
  <c r="EU1472" i="5"/>
  <c r="ES1472" i="5"/>
  <c r="ET1472" i="5" s="1"/>
  <c r="EU1471" i="5"/>
  <c r="ES1471" i="5"/>
  <c r="ET1471" i="5" s="1"/>
  <c r="EU1470" i="5"/>
  <c r="ES1470" i="5"/>
  <c r="ET1470" i="5" s="1"/>
  <c r="EU1469" i="5"/>
  <c r="ES1469" i="5"/>
  <c r="ET1469" i="5" s="1"/>
  <c r="EU1468" i="5"/>
  <c r="ES1468" i="5"/>
  <c r="ET1468" i="5" s="1"/>
  <c r="EU1467" i="5"/>
  <c r="ES1467" i="5"/>
  <c r="ET1467" i="5" s="1"/>
  <c r="EU1466" i="5"/>
  <c r="ES1466" i="5"/>
  <c r="ET1466" i="5" s="1"/>
  <c r="EU1465" i="5"/>
  <c r="ES1465" i="5"/>
  <c r="ET1465" i="5" s="1"/>
  <c r="EU1464" i="5"/>
  <c r="ES1464" i="5"/>
  <c r="ET1464" i="5" s="1"/>
  <c r="EU1463" i="5"/>
  <c r="ES1463" i="5"/>
  <c r="ET1463" i="5" s="1"/>
  <c r="EU1462" i="5"/>
  <c r="ES1462" i="5"/>
  <c r="ET1462" i="5" s="1"/>
  <c r="EU1461" i="5"/>
  <c r="ES1461" i="5"/>
  <c r="ET1461" i="5" s="1"/>
  <c r="EU1460" i="5"/>
  <c r="ES1460" i="5"/>
  <c r="ET1460" i="5" s="1"/>
  <c r="EU1459" i="5"/>
  <c r="ES1459" i="5"/>
  <c r="ET1459" i="5" s="1"/>
  <c r="EU1458" i="5"/>
  <c r="ES1458" i="5"/>
  <c r="ET1458" i="5" s="1"/>
  <c r="EU1457" i="5"/>
  <c r="ES1457" i="5"/>
  <c r="ET1457" i="5" s="1"/>
  <c r="EU1456" i="5"/>
  <c r="ES1456" i="5"/>
  <c r="ET1456" i="5" s="1"/>
  <c r="EU1455" i="5"/>
  <c r="ES1455" i="5"/>
  <c r="ET1455" i="5" s="1"/>
  <c r="EU1454" i="5"/>
  <c r="ES1454" i="5"/>
  <c r="ET1454" i="5" s="1"/>
  <c r="EU1453" i="5"/>
  <c r="ES1453" i="5"/>
  <c r="ET1453" i="5" s="1"/>
  <c r="EU1452" i="5"/>
  <c r="ES1452" i="5"/>
  <c r="ET1452" i="5" s="1"/>
  <c r="EU1451" i="5"/>
  <c r="ES1451" i="5"/>
  <c r="ET1451" i="5" s="1"/>
  <c r="EU1450" i="5"/>
  <c r="ES1450" i="5"/>
  <c r="ET1450" i="5" s="1"/>
  <c r="EU1449" i="5"/>
  <c r="ES1449" i="5"/>
  <c r="ET1449" i="5" s="1"/>
  <c r="EU1448" i="5"/>
  <c r="ES1448" i="5"/>
  <c r="ET1448" i="5" s="1"/>
  <c r="EU1447" i="5"/>
  <c r="ES1447" i="5"/>
  <c r="ET1447" i="5" s="1"/>
  <c r="EU1446" i="5"/>
  <c r="ES1446" i="5"/>
  <c r="ET1446" i="5" s="1"/>
  <c r="EU1445" i="5"/>
  <c r="ES1445" i="5"/>
  <c r="ET1445" i="5" s="1"/>
  <c r="EU1444" i="5"/>
  <c r="ES1444" i="5"/>
  <c r="ET1444" i="5" s="1"/>
  <c r="EU1443" i="5"/>
  <c r="ES1443" i="5"/>
  <c r="ET1443" i="5" s="1"/>
  <c r="EU1442" i="5"/>
  <c r="ES1442" i="5"/>
  <c r="ET1442" i="5" s="1"/>
  <c r="EU1441" i="5"/>
  <c r="ES1441" i="5"/>
  <c r="ET1441" i="5" s="1"/>
  <c r="EU1440" i="5"/>
  <c r="ES1440" i="5"/>
  <c r="ET1440" i="5" s="1"/>
  <c r="EU1439" i="5"/>
  <c r="ES1439" i="5"/>
  <c r="ET1439" i="5" s="1"/>
  <c r="EU1438" i="5"/>
  <c r="ES1438" i="5"/>
  <c r="ET1438" i="5" s="1"/>
  <c r="EU1437" i="5"/>
  <c r="ES1437" i="5"/>
  <c r="ET1437" i="5" s="1"/>
  <c r="EU1436" i="5"/>
  <c r="ES1436" i="5"/>
  <c r="ET1436" i="5" s="1"/>
  <c r="EU1435" i="5"/>
  <c r="ES1435" i="5"/>
  <c r="ET1435" i="5" s="1"/>
  <c r="EU1434" i="5"/>
  <c r="ES1434" i="5"/>
  <c r="ET1434" i="5" s="1"/>
  <c r="EU1433" i="5"/>
  <c r="ES1433" i="5"/>
  <c r="ET1433" i="5" s="1"/>
  <c r="EU1432" i="5"/>
  <c r="ES1432" i="5"/>
  <c r="ET1432" i="5" s="1"/>
  <c r="EU1431" i="5"/>
  <c r="ES1431" i="5"/>
  <c r="ET1431" i="5" s="1"/>
  <c r="EU1430" i="5"/>
  <c r="ES1430" i="5"/>
  <c r="ET1430" i="5" s="1"/>
  <c r="EU1429" i="5"/>
  <c r="ES1429" i="5"/>
  <c r="ET1429" i="5" s="1"/>
  <c r="EU1428" i="5"/>
  <c r="ES1428" i="5"/>
  <c r="ET1428" i="5" s="1"/>
  <c r="EU1427" i="5"/>
  <c r="ES1427" i="5"/>
  <c r="ET1427" i="5" s="1"/>
  <c r="EU1426" i="5"/>
  <c r="ES1426" i="5"/>
  <c r="ET1426" i="5" s="1"/>
  <c r="EU1425" i="5"/>
  <c r="ES1425" i="5"/>
  <c r="ET1425" i="5" s="1"/>
  <c r="EU1424" i="5"/>
  <c r="ES1424" i="5"/>
  <c r="ET1424" i="5" s="1"/>
  <c r="EU1423" i="5"/>
  <c r="ES1423" i="5"/>
  <c r="ET1423" i="5" s="1"/>
  <c r="EU1422" i="5"/>
  <c r="ES1422" i="5"/>
  <c r="ET1422" i="5" s="1"/>
  <c r="EU1421" i="5"/>
  <c r="ES1421" i="5"/>
  <c r="ET1421" i="5" s="1"/>
  <c r="EU1420" i="5"/>
  <c r="ES1420" i="5"/>
  <c r="ET1420" i="5" s="1"/>
  <c r="EU1419" i="5"/>
  <c r="ES1419" i="5"/>
  <c r="ET1419" i="5" s="1"/>
  <c r="EU1418" i="5"/>
  <c r="ES1418" i="5"/>
  <c r="ET1418" i="5" s="1"/>
  <c r="EU1417" i="5"/>
  <c r="ES1417" i="5"/>
  <c r="ET1417" i="5" s="1"/>
  <c r="EU1416" i="5"/>
  <c r="ES1416" i="5"/>
  <c r="ET1416" i="5" s="1"/>
  <c r="EU1415" i="5"/>
  <c r="ES1415" i="5"/>
  <c r="ET1415" i="5" s="1"/>
  <c r="EU1414" i="5"/>
  <c r="ES1414" i="5"/>
  <c r="ET1414" i="5" s="1"/>
  <c r="EU1413" i="5"/>
  <c r="ES1413" i="5"/>
  <c r="ET1413" i="5" s="1"/>
  <c r="EU1412" i="5"/>
  <c r="ES1412" i="5"/>
  <c r="ET1412" i="5" s="1"/>
  <c r="EU1411" i="5"/>
  <c r="ES1411" i="5"/>
  <c r="ET1411" i="5" s="1"/>
  <c r="EU1410" i="5"/>
  <c r="ES1410" i="5"/>
  <c r="ET1410" i="5" s="1"/>
  <c r="EU1409" i="5"/>
  <c r="ES1409" i="5"/>
  <c r="ET1409" i="5" s="1"/>
  <c r="EU1408" i="5"/>
  <c r="ES1408" i="5"/>
  <c r="ET1408" i="5" s="1"/>
  <c r="EU1407" i="5"/>
  <c r="ES1407" i="5"/>
  <c r="ET1407" i="5" s="1"/>
  <c r="EU1406" i="5"/>
  <c r="ES1406" i="5"/>
  <c r="ET1406" i="5" s="1"/>
  <c r="EU1405" i="5"/>
  <c r="ES1405" i="5"/>
  <c r="ET1405" i="5" s="1"/>
  <c r="EU1404" i="5"/>
  <c r="ES1404" i="5"/>
  <c r="ET1404" i="5" s="1"/>
  <c r="EU1403" i="5"/>
  <c r="ES1403" i="5"/>
  <c r="ET1403" i="5" s="1"/>
  <c r="EU1402" i="5"/>
  <c r="ES1402" i="5"/>
  <c r="ET1402" i="5" s="1"/>
  <c r="EU1401" i="5"/>
  <c r="ES1401" i="5"/>
  <c r="ET1401" i="5" s="1"/>
  <c r="EU1400" i="5"/>
  <c r="ES1400" i="5"/>
  <c r="ET1400" i="5" s="1"/>
  <c r="EU1399" i="5"/>
  <c r="ES1399" i="5"/>
  <c r="ET1399" i="5" s="1"/>
  <c r="EU1398" i="5"/>
  <c r="ES1398" i="5"/>
  <c r="ET1398" i="5" s="1"/>
  <c r="EU1397" i="5"/>
  <c r="ES1397" i="5"/>
  <c r="ET1397" i="5" s="1"/>
  <c r="EU1396" i="5"/>
  <c r="ES1396" i="5"/>
  <c r="ET1396" i="5" s="1"/>
  <c r="EU1395" i="5"/>
  <c r="ES1395" i="5"/>
  <c r="ET1395" i="5" s="1"/>
  <c r="EU1394" i="5"/>
  <c r="ES1394" i="5"/>
  <c r="ET1394" i="5" s="1"/>
  <c r="EU1393" i="5"/>
  <c r="ES1393" i="5"/>
  <c r="ET1393" i="5" s="1"/>
  <c r="EU1392" i="5"/>
  <c r="ES1392" i="5"/>
  <c r="ET1392" i="5" s="1"/>
  <c r="EU1391" i="5"/>
  <c r="ES1391" i="5"/>
  <c r="ET1391" i="5" s="1"/>
  <c r="EU1390" i="5"/>
  <c r="ES1390" i="5"/>
  <c r="ET1390" i="5" s="1"/>
  <c r="EU1389" i="5"/>
  <c r="ES1389" i="5"/>
  <c r="ET1389" i="5" s="1"/>
  <c r="EU1388" i="5"/>
  <c r="ES1388" i="5"/>
  <c r="ET1388" i="5" s="1"/>
  <c r="EU1387" i="5"/>
  <c r="ES1387" i="5"/>
  <c r="ET1387" i="5" s="1"/>
  <c r="EU1386" i="5"/>
  <c r="ES1386" i="5"/>
  <c r="ET1386" i="5" s="1"/>
  <c r="EU1385" i="5"/>
  <c r="ES1385" i="5"/>
  <c r="ET1385" i="5" s="1"/>
  <c r="EU1384" i="5"/>
  <c r="ES1384" i="5"/>
  <c r="ET1384" i="5" s="1"/>
  <c r="EU1383" i="5"/>
  <c r="ES1383" i="5"/>
  <c r="ET1383" i="5" s="1"/>
  <c r="EU1382" i="5"/>
  <c r="ES1382" i="5"/>
  <c r="ET1382" i="5" s="1"/>
  <c r="EU1381" i="5"/>
  <c r="ES1381" i="5"/>
  <c r="ET1381" i="5" s="1"/>
  <c r="EU1380" i="5"/>
  <c r="ES1380" i="5"/>
  <c r="ET1380" i="5" s="1"/>
  <c r="EU1379" i="5"/>
  <c r="ES1379" i="5"/>
  <c r="ET1379" i="5" s="1"/>
  <c r="EU1378" i="5"/>
  <c r="ES1378" i="5"/>
  <c r="ET1378" i="5" s="1"/>
  <c r="EU1377" i="5"/>
  <c r="ES1377" i="5"/>
  <c r="ET1377" i="5" s="1"/>
  <c r="EU1376" i="5"/>
  <c r="ES1376" i="5"/>
  <c r="ET1376" i="5" s="1"/>
  <c r="EU1375" i="5"/>
  <c r="ES1375" i="5"/>
  <c r="ET1375" i="5" s="1"/>
  <c r="EU1374" i="5"/>
  <c r="ES1374" i="5"/>
  <c r="ET1374" i="5" s="1"/>
  <c r="EU1373" i="5"/>
  <c r="ES1373" i="5"/>
  <c r="ET1373" i="5" s="1"/>
  <c r="EU1372" i="5"/>
  <c r="ES1372" i="5"/>
  <c r="ET1372" i="5" s="1"/>
  <c r="EU1371" i="5"/>
  <c r="ES1371" i="5"/>
  <c r="ET1371" i="5" s="1"/>
  <c r="EU1370" i="5"/>
  <c r="ES1370" i="5"/>
  <c r="ET1370" i="5" s="1"/>
  <c r="EU1369" i="5"/>
  <c r="ES1369" i="5"/>
  <c r="ET1369" i="5" s="1"/>
  <c r="EU1368" i="5"/>
  <c r="ES1368" i="5"/>
  <c r="ET1368" i="5" s="1"/>
  <c r="EU1367" i="5"/>
  <c r="ES1367" i="5"/>
  <c r="ET1367" i="5" s="1"/>
  <c r="EU1366" i="5"/>
  <c r="ES1366" i="5"/>
  <c r="ET1366" i="5" s="1"/>
  <c r="EU1365" i="5"/>
  <c r="ES1365" i="5"/>
  <c r="ET1365" i="5" s="1"/>
  <c r="EU1364" i="5"/>
  <c r="ES1364" i="5"/>
  <c r="ET1364" i="5" s="1"/>
  <c r="EU1363" i="5"/>
  <c r="ES1363" i="5"/>
  <c r="ET1363" i="5" s="1"/>
  <c r="EU1362" i="5"/>
  <c r="ES1362" i="5"/>
  <c r="ET1362" i="5" s="1"/>
  <c r="EU1361" i="5"/>
  <c r="ES1361" i="5"/>
  <c r="ET1361" i="5" s="1"/>
  <c r="EU1360" i="5"/>
  <c r="ES1360" i="5"/>
  <c r="ET1360" i="5" s="1"/>
  <c r="EU1359" i="5"/>
  <c r="ES1359" i="5"/>
  <c r="ET1359" i="5" s="1"/>
  <c r="EU1358" i="5"/>
  <c r="ES1358" i="5"/>
  <c r="ET1358" i="5" s="1"/>
  <c r="EU1357" i="5"/>
  <c r="ES1357" i="5"/>
  <c r="ET1357" i="5" s="1"/>
  <c r="EU1356" i="5"/>
  <c r="ES1356" i="5"/>
  <c r="ET1356" i="5" s="1"/>
  <c r="EU1355" i="5"/>
  <c r="ES1355" i="5"/>
  <c r="ET1355" i="5" s="1"/>
  <c r="EU1354" i="5"/>
  <c r="ES1354" i="5"/>
  <c r="ET1354" i="5" s="1"/>
  <c r="EU1353" i="5"/>
  <c r="ES1353" i="5"/>
  <c r="ET1353" i="5" s="1"/>
  <c r="EU1352" i="5"/>
  <c r="ES1352" i="5"/>
  <c r="ET1352" i="5" s="1"/>
  <c r="EU1351" i="5"/>
  <c r="ES1351" i="5"/>
  <c r="ET1351" i="5" s="1"/>
  <c r="EU1350" i="5"/>
  <c r="ES1350" i="5"/>
  <c r="ET1350" i="5" s="1"/>
  <c r="EU1349" i="5"/>
  <c r="ES1349" i="5"/>
  <c r="ET1349" i="5" s="1"/>
  <c r="EU1348" i="5"/>
  <c r="ES1348" i="5"/>
  <c r="ET1348" i="5" s="1"/>
  <c r="EU1347" i="5"/>
  <c r="ES1347" i="5"/>
  <c r="ET1347" i="5" s="1"/>
  <c r="EU1346" i="5"/>
  <c r="ES1346" i="5"/>
  <c r="ET1346" i="5" s="1"/>
  <c r="EU1345" i="5"/>
  <c r="ES1345" i="5"/>
  <c r="ET1345" i="5" s="1"/>
  <c r="EU1344" i="5"/>
  <c r="ES1344" i="5"/>
  <c r="ET1344" i="5" s="1"/>
  <c r="EU1343" i="5"/>
  <c r="ES1343" i="5"/>
  <c r="ET1343" i="5" s="1"/>
  <c r="EU1342" i="5"/>
  <c r="ES1342" i="5"/>
  <c r="ET1342" i="5" s="1"/>
  <c r="EU1341" i="5"/>
  <c r="ES1341" i="5"/>
  <c r="ET1341" i="5" s="1"/>
  <c r="EU1340" i="5"/>
  <c r="ES1340" i="5"/>
  <c r="ET1340" i="5" s="1"/>
  <c r="EU1339" i="5"/>
  <c r="ES1339" i="5"/>
  <c r="ET1339" i="5" s="1"/>
  <c r="EU1338" i="5"/>
  <c r="ES1338" i="5"/>
  <c r="ET1338" i="5" s="1"/>
  <c r="EU1337" i="5"/>
  <c r="ES1337" i="5"/>
  <c r="ET1337" i="5" s="1"/>
  <c r="EU1336" i="5"/>
  <c r="ES1336" i="5"/>
  <c r="ET1336" i="5" s="1"/>
  <c r="EU1335" i="5"/>
  <c r="ES1335" i="5"/>
  <c r="ET1335" i="5" s="1"/>
  <c r="EU1334" i="5"/>
  <c r="ES1334" i="5"/>
  <c r="ET1334" i="5" s="1"/>
  <c r="EU1333" i="5"/>
  <c r="ES1333" i="5"/>
  <c r="ET1333" i="5" s="1"/>
  <c r="EU1332" i="5"/>
  <c r="ES1332" i="5"/>
  <c r="ET1332" i="5" s="1"/>
  <c r="EU1331" i="5"/>
  <c r="ES1331" i="5"/>
  <c r="ET1331" i="5" s="1"/>
  <c r="EU1330" i="5"/>
  <c r="ES1330" i="5"/>
  <c r="ET1330" i="5" s="1"/>
  <c r="EU1329" i="5"/>
  <c r="ES1329" i="5"/>
  <c r="ET1329" i="5" s="1"/>
  <c r="EU1328" i="5"/>
  <c r="ES1328" i="5"/>
  <c r="ET1328" i="5" s="1"/>
  <c r="EU1327" i="5"/>
  <c r="ES1327" i="5"/>
  <c r="ET1327" i="5" s="1"/>
  <c r="EU1326" i="5"/>
  <c r="ES1326" i="5"/>
  <c r="ET1326" i="5" s="1"/>
  <c r="EU1325" i="5"/>
  <c r="ES1325" i="5"/>
  <c r="ET1325" i="5" s="1"/>
  <c r="EU1324" i="5"/>
  <c r="ES1324" i="5"/>
  <c r="ET1324" i="5" s="1"/>
  <c r="EU1323" i="5"/>
  <c r="ES1323" i="5"/>
  <c r="ET1323" i="5" s="1"/>
  <c r="EU1322" i="5"/>
  <c r="ES1322" i="5"/>
  <c r="ET1322" i="5" s="1"/>
  <c r="EU1321" i="5"/>
  <c r="ES1321" i="5"/>
  <c r="ET1321" i="5" s="1"/>
  <c r="EU1320" i="5"/>
  <c r="ES1320" i="5"/>
  <c r="ET1320" i="5" s="1"/>
  <c r="EU1319" i="5"/>
  <c r="ES1319" i="5"/>
  <c r="ET1319" i="5" s="1"/>
  <c r="EU1318" i="5"/>
  <c r="ES1318" i="5"/>
  <c r="ET1318" i="5" s="1"/>
  <c r="EU1317" i="5"/>
  <c r="ES1317" i="5"/>
  <c r="ET1317" i="5" s="1"/>
  <c r="EU1316" i="5"/>
  <c r="ES1316" i="5"/>
  <c r="ET1316" i="5" s="1"/>
  <c r="EU1315" i="5"/>
  <c r="ES1315" i="5"/>
  <c r="ET1315" i="5" s="1"/>
  <c r="EU1314" i="5"/>
  <c r="ES1314" i="5"/>
  <c r="ET1314" i="5" s="1"/>
  <c r="EU1313" i="5"/>
  <c r="ES1313" i="5"/>
  <c r="ET1313" i="5" s="1"/>
  <c r="EU1312" i="5"/>
  <c r="ES1312" i="5"/>
  <c r="ET1312" i="5" s="1"/>
  <c r="EU1311" i="5"/>
  <c r="ES1311" i="5"/>
  <c r="ET1311" i="5" s="1"/>
  <c r="EU1310" i="5"/>
  <c r="ES1310" i="5"/>
  <c r="ET1310" i="5" s="1"/>
  <c r="EU1309" i="5"/>
  <c r="ES1309" i="5"/>
  <c r="ET1309" i="5" s="1"/>
  <c r="EU1308" i="5"/>
  <c r="ES1308" i="5"/>
  <c r="ET1308" i="5" s="1"/>
  <c r="EU1307" i="5"/>
  <c r="ES1307" i="5"/>
  <c r="ET1307" i="5" s="1"/>
  <c r="EU1306" i="5"/>
  <c r="ES1306" i="5"/>
  <c r="ET1306" i="5" s="1"/>
  <c r="EU1305" i="5"/>
  <c r="ES1305" i="5"/>
  <c r="ET1305" i="5" s="1"/>
  <c r="EU1304" i="5"/>
  <c r="ES1304" i="5"/>
  <c r="ET1304" i="5" s="1"/>
  <c r="EU1303" i="5"/>
  <c r="ES1303" i="5"/>
  <c r="ET1303" i="5" s="1"/>
  <c r="EU1302" i="5"/>
  <c r="ES1302" i="5"/>
  <c r="ET1302" i="5" s="1"/>
  <c r="EU1301" i="5"/>
  <c r="ES1301" i="5"/>
  <c r="ET1301" i="5" s="1"/>
  <c r="EU1300" i="5"/>
  <c r="ES1300" i="5"/>
  <c r="ET1300" i="5" s="1"/>
  <c r="EU1299" i="5"/>
  <c r="ES1299" i="5"/>
  <c r="ET1299" i="5" s="1"/>
  <c r="EU1298" i="5"/>
  <c r="ES1298" i="5"/>
  <c r="ET1298" i="5" s="1"/>
  <c r="EU1297" i="5"/>
  <c r="ES1297" i="5"/>
  <c r="ET1297" i="5" s="1"/>
  <c r="EU1296" i="5"/>
  <c r="ES1296" i="5"/>
  <c r="ET1296" i="5" s="1"/>
  <c r="EU1295" i="5"/>
  <c r="ES1295" i="5"/>
  <c r="ET1295" i="5" s="1"/>
  <c r="EU1294" i="5"/>
  <c r="ES1294" i="5"/>
  <c r="ET1294" i="5" s="1"/>
  <c r="EU1293" i="5"/>
  <c r="ES1293" i="5"/>
  <c r="ET1293" i="5" s="1"/>
  <c r="EU1292" i="5"/>
  <c r="ES1292" i="5"/>
  <c r="ET1292" i="5" s="1"/>
  <c r="EU1291" i="5"/>
  <c r="ES1291" i="5"/>
  <c r="ET1291" i="5" s="1"/>
  <c r="EU1290" i="5"/>
  <c r="ES1290" i="5"/>
  <c r="ET1290" i="5" s="1"/>
  <c r="EU1289" i="5"/>
  <c r="ES1289" i="5"/>
  <c r="ET1289" i="5" s="1"/>
  <c r="EU1288" i="5"/>
  <c r="ES1288" i="5"/>
  <c r="ET1288" i="5" s="1"/>
  <c r="EU1287" i="5"/>
  <c r="ES1287" i="5"/>
  <c r="ET1287" i="5" s="1"/>
  <c r="EU1286" i="5"/>
  <c r="ES1286" i="5"/>
  <c r="ET1286" i="5" s="1"/>
  <c r="EU1285" i="5"/>
  <c r="ES1285" i="5"/>
  <c r="ET1285" i="5" s="1"/>
  <c r="EU1284" i="5"/>
  <c r="ES1284" i="5"/>
  <c r="ET1284" i="5" s="1"/>
  <c r="EU1283" i="5"/>
  <c r="ES1283" i="5"/>
  <c r="ET1283" i="5" s="1"/>
  <c r="EU1282" i="5"/>
  <c r="ES1282" i="5"/>
  <c r="ET1282" i="5" s="1"/>
  <c r="EU1281" i="5"/>
  <c r="ES1281" i="5"/>
  <c r="ET1281" i="5" s="1"/>
  <c r="EU1280" i="5"/>
  <c r="ES1280" i="5"/>
  <c r="ET1280" i="5" s="1"/>
  <c r="EU1279" i="5"/>
  <c r="ES1279" i="5"/>
  <c r="ET1279" i="5" s="1"/>
  <c r="EU1278" i="5"/>
  <c r="ES1278" i="5"/>
  <c r="ET1278" i="5" s="1"/>
  <c r="EU1277" i="5"/>
  <c r="ES1277" i="5"/>
  <c r="ET1277" i="5" s="1"/>
  <c r="EU1276" i="5"/>
  <c r="ES1276" i="5"/>
  <c r="ET1276" i="5" s="1"/>
  <c r="EU1275" i="5"/>
  <c r="ES1275" i="5"/>
  <c r="ET1275" i="5" s="1"/>
  <c r="EU1274" i="5"/>
  <c r="ES1274" i="5"/>
  <c r="ET1274" i="5" s="1"/>
  <c r="EU1273" i="5"/>
  <c r="ES1273" i="5"/>
  <c r="ET1273" i="5" s="1"/>
  <c r="EU1272" i="5"/>
  <c r="ES1272" i="5"/>
  <c r="ET1272" i="5" s="1"/>
  <c r="EU1271" i="5"/>
  <c r="ES1271" i="5"/>
  <c r="ET1271" i="5" s="1"/>
  <c r="EU1270" i="5"/>
  <c r="ES1270" i="5"/>
  <c r="ET1270" i="5" s="1"/>
  <c r="EU1269" i="5"/>
  <c r="ES1269" i="5"/>
  <c r="ET1269" i="5" s="1"/>
  <c r="EU1268" i="5"/>
  <c r="ES1268" i="5"/>
  <c r="ET1268" i="5" s="1"/>
  <c r="EU1267" i="5"/>
  <c r="ES1267" i="5"/>
  <c r="ET1267" i="5" s="1"/>
  <c r="EU1266" i="5"/>
  <c r="ES1266" i="5"/>
  <c r="ET1266" i="5" s="1"/>
  <c r="EU1265" i="5"/>
  <c r="ES1265" i="5"/>
  <c r="ET1265" i="5" s="1"/>
  <c r="EU1264" i="5"/>
  <c r="ES1264" i="5"/>
  <c r="ET1264" i="5" s="1"/>
  <c r="EU1263" i="5"/>
  <c r="ES1263" i="5"/>
  <c r="ET1263" i="5" s="1"/>
  <c r="EU1262" i="5"/>
  <c r="ES1262" i="5"/>
  <c r="ET1262" i="5" s="1"/>
  <c r="EU1261" i="5"/>
  <c r="ES1261" i="5"/>
  <c r="ET1261" i="5" s="1"/>
  <c r="EU1260" i="5"/>
  <c r="ES1260" i="5"/>
  <c r="ET1260" i="5" s="1"/>
  <c r="EU1259" i="5"/>
  <c r="ES1259" i="5"/>
  <c r="ET1259" i="5" s="1"/>
  <c r="EU1258" i="5"/>
  <c r="ES1258" i="5"/>
  <c r="ET1258" i="5" s="1"/>
  <c r="EU1257" i="5"/>
  <c r="ES1257" i="5"/>
  <c r="ET1257" i="5" s="1"/>
  <c r="EU1256" i="5"/>
  <c r="ES1256" i="5"/>
  <c r="ET1256" i="5" s="1"/>
  <c r="EU1255" i="5"/>
  <c r="ES1255" i="5"/>
  <c r="ET1255" i="5" s="1"/>
  <c r="EU1254" i="5"/>
  <c r="ES1254" i="5"/>
  <c r="ET1254" i="5" s="1"/>
  <c r="EU1253" i="5"/>
  <c r="ES1253" i="5"/>
  <c r="ET1253" i="5" s="1"/>
  <c r="EU1252" i="5"/>
  <c r="ES1252" i="5"/>
  <c r="ET1252" i="5" s="1"/>
  <c r="EU1251" i="5"/>
  <c r="ES1251" i="5"/>
  <c r="ET1251" i="5" s="1"/>
  <c r="EU1250" i="5"/>
  <c r="ES1250" i="5"/>
  <c r="ET1250" i="5" s="1"/>
  <c r="EU1249" i="5"/>
  <c r="ES1249" i="5"/>
  <c r="ET1249" i="5" s="1"/>
  <c r="EU1248" i="5"/>
  <c r="ES1248" i="5"/>
  <c r="ET1248" i="5" s="1"/>
  <c r="EU1247" i="5"/>
  <c r="ES1247" i="5"/>
  <c r="ET1247" i="5" s="1"/>
  <c r="EU1246" i="5"/>
  <c r="ES1246" i="5"/>
  <c r="ET1246" i="5" s="1"/>
  <c r="EU1245" i="5"/>
  <c r="ES1245" i="5"/>
  <c r="ET1245" i="5" s="1"/>
  <c r="EU1244" i="5"/>
  <c r="ES1244" i="5"/>
  <c r="ET1244" i="5" s="1"/>
  <c r="EU1243" i="5"/>
  <c r="ES1243" i="5"/>
  <c r="ET1243" i="5" s="1"/>
  <c r="EU1242" i="5"/>
  <c r="ES1242" i="5"/>
  <c r="ET1242" i="5" s="1"/>
  <c r="EU1241" i="5"/>
  <c r="ES1241" i="5"/>
  <c r="ET1241" i="5" s="1"/>
  <c r="EU1240" i="5"/>
  <c r="ES1240" i="5"/>
  <c r="ET1240" i="5" s="1"/>
  <c r="EU1239" i="5"/>
  <c r="ES1239" i="5"/>
  <c r="ET1239" i="5" s="1"/>
  <c r="EU1238" i="5"/>
  <c r="ES1238" i="5"/>
  <c r="ET1238" i="5" s="1"/>
  <c r="EU1237" i="5"/>
  <c r="ES1237" i="5"/>
  <c r="ET1237" i="5" s="1"/>
  <c r="EU1236" i="5"/>
  <c r="ES1236" i="5"/>
  <c r="ET1236" i="5" s="1"/>
  <c r="EU1235" i="5"/>
  <c r="ES1235" i="5"/>
  <c r="ET1235" i="5" s="1"/>
  <c r="EU1234" i="5"/>
  <c r="ES1234" i="5"/>
  <c r="ET1234" i="5" s="1"/>
  <c r="EU1233" i="5"/>
  <c r="ES1233" i="5"/>
  <c r="ET1233" i="5" s="1"/>
  <c r="EU1232" i="5"/>
  <c r="ES1232" i="5"/>
  <c r="ET1232" i="5" s="1"/>
  <c r="EU1231" i="5"/>
  <c r="ES1231" i="5"/>
  <c r="ET1231" i="5" s="1"/>
  <c r="EU1230" i="5"/>
  <c r="ES1230" i="5"/>
  <c r="ET1230" i="5" s="1"/>
  <c r="EU1229" i="5"/>
  <c r="ES1229" i="5"/>
  <c r="ET1229" i="5" s="1"/>
  <c r="EU1228" i="5"/>
  <c r="ES1228" i="5"/>
  <c r="ET1228" i="5" s="1"/>
  <c r="EU1227" i="5"/>
  <c r="ES1227" i="5"/>
  <c r="ET1227" i="5" s="1"/>
  <c r="EU1226" i="5"/>
  <c r="ES1226" i="5"/>
  <c r="ET1226" i="5" s="1"/>
  <c r="EU1225" i="5"/>
  <c r="ES1225" i="5"/>
  <c r="ET1225" i="5" s="1"/>
  <c r="EU1224" i="5"/>
  <c r="ES1224" i="5"/>
  <c r="ET1224" i="5" s="1"/>
  <c r="EU1223" i="5"/>
  <c r="ES1223" i="5"/>
  <c r="ET1223" i="5" s="1"/>
  <c r="EU1222" i="5"/>
  <c r="ES1222" i="5"/>
  <c r="ET1222" i="5" s="1"/>
  <c r="EU1221" i="5"/>
  <c r="ES1221" i="5"/>
  <c r="ET1221" i="5" s="1"/>
  <c r="EU1220" i="5"/>
  <c r="ES1220" i="5"/>
  <c r="ET1220" i="5" s="1"/>
  <c r="EU1219" i="5"/>
  <c r="ES1219" i="5"/>
  <c r="ET1219" i="5" s="1"/>
  <c r="EU1218" i="5"/>
  <c r="ES1218" i="5"/>
  <c r="ET1218" i="5" s="1"/>
  <c r="EU1217" i="5"/>
  <c r="ES1217" i="5"/>
  <c r="ET1217" i="5" s="1"/>
  <c r="EU1216" i="5"/>
  <c r="ES1216" i="5"/>
  <c r="ET1216" i="5" s="1"/>
  <c r="EU1215" i="5"/>
  <c r="ES1215" i="5"/>
  <c r="ET1215" i="5" s="1"/>
  <c r="EU1214" i="5"/>
  <c r="ES1214" i="5"/>
  <c r="ET1214" i="5" s="1"/>
  <c r="EU1213" i="5"/>
  <c r="ES1213" i="5"/>
  <c r="ET1213" i="5" s="1"/>
  <c r="EU1212" i="5"/>
  <c r="ES1212" i="5"/>
  <c r="ET1212" i="5" s="1"/>
  <c r="EU1211" i="5"/>
  <c r="ES1211" i="5"/>
  <c r="ET1211" i="5" s="1"/>
  <c r="EU1210" i="5"/>
  <c r="ES1210" i="5"/>
  <c r="ET1210" i="5" s="1"/>
  <c r="EU1209" i="5"/>
  <c r="ES1209" i="5"/>
  <c r="ET1209" i="5" s="1"/>
  <c r="EU1208" i="5"/>
  <c r="ES1208" i="5"/>
  <c r="ET1208" i="5" s="1"/>
  <c r="EU1207" i="5"/>
  <c r="ES1207" i="5"/>
  <c r="ET1207" i="5" s="1"/>
  <c r="EU1206" i="5"/>
  <c r="ES1206" i="5"/>
  <c r="ET1206" i="5" s="1"/>
  <c r="EU1205" i="5"/>
  <c r="ES1205" i="5"/>
  <c r="ET1205" i="5" s="1"/>
  <c r="EU1204" i="5"/>
  <c r="ES1204" i="5"/>
  <c r="ET1204" i="5" s="1"/>
  <c r="EU1203" i="5"/>
  <c r="ES1203" i="5"/>
  <c r="ET1203" i="5" s="1"/>
  <c r="EU1202" i="5"/>
  <c r="ES1202" i="5"/>
  <c r="ET1202" i="5" s="1"/>
  <c r="EU1201" i="5"/>
  <c r="ES1201" i="5"/>
  <c r="ET1201" i="5" s="1"/>
  <c r="EU1200" i="5"/>
  <c r="ES1200" i="5"/>
  <c r="ET1200" i="5" s="1"/>
  <c r="EU1199" i="5"/>
  <c r="ES1199" i="5"/>
  <c r="ET1199" i="5" s="1"/>
  <c r="EU1198" i="5"/>
  <c r="ES1198" i="5"/>
  <c r="ET1198" i="5" s="1"/>
  <c r="EU1197" i="5"/>
  <c r="ES1197" i="5"/>
  <c r="ET1197" i="5" s="1"/>
  <c r="EU1196" i="5"/>
  <c r="ES1196" i="5"/>
  <c r="ET1196" i="5" s="1"/>
  <c r="EU1195" i="5"/>
  <c r="ES1195" i="5"/>
  <c r="ET1195" i="5" s="1"/>
  <c r="EU1194" i="5"/>
  <c r="ES1194" i="5"/>
  <c r="ET1194" i="5" s="1"/>
  <c r="EU1193" i="5"/>
  <c r="ES1193" i="5"/>
  <c r="ET1193" i="5" s="1"/>
  <c r="EU1192" i="5"/>
  <c r="ES1192" i="5"/>
  <c r="ET1192" i="5" s="1"/>
  <c r="EU1191" i="5"/>
  <c r="ES1191" i="5"/>
  <c r="ET1191" i="5" s="1"/>
  <c r="EU1190" i="5"/>
  <c r="ES1190" i="5"/>
  <c r="ET1190" i="5" s="1"/>
  <c r="EU1189" i="5"/>
  <c r="ES1189" i="5"/>
  <c r="ET1189" i="5" s="1"/>
  <c r="EU1188" i="5"/>
  <c r="ES1188" i="5"/>
  <c r="ET1188" i="5" s="1"/>
  <c r="EU1187" i="5"/>
  <c r="ES1187" i="5"/>
  <c r="ET1187" i="5" s="1"/>
  <c r="EU1186" i="5"/>
  <c r="ES1186" i="5"/>
  <c r="ET1186" i="5" s="1"/>
  <c r="EU1185" i="5"/>
  <c r="ES1185" i="5"/>
  <c r="ET1185" i="5" s="1"/>
  <c r="EU1184" i="5"/>
  <c r="ES1184" i="5"/>
  <c r="ET1184" i="5" s="1"/>
  <c r="EU1183" i="5"/>
  <c r="ES1183" i="5"/>
  <c r="ET1183" i="5" s="1"/>
  <c r="EU1182" i="5"/>
  <c r="ES1182" i="5"/>
  <c r="ET1182" i="5" s="1"/>
  <c r="EU1181" i="5"/>
  <c r="ES1181" i="5"/>
  <c r="ET1181" i="5" s="1"/>
  <c r="EU1180" i="5"/>
  <c r="ES1180" i="5"/>
  <c r="ET1180" i="5" s="1"/>
  <c r="EU1179" i="5"/>
  <c r="ES1179" i="5"/>
  <c r="ET1179" i="5" s="1"/>
  <c r="EU1178" i="5"/>
  <c r="ES1178" i="5"/>
  <c r="ET1178" i="5" s="1"/>
  <c r="EU1177" i="5"/>
  <c r="ES1177" i="5"/>
  <c r="ET1177" i="5" s="1"/>
  <c r="EU1176" i="5"/>
  <c r="ES1176" i="5"/>
  <c r="ET1176" i="5" s="1"/>
  <c r="EU1175" i="5"/>
  <c r="ES1175" i="5"/>
  <c r="ET1175" i="5" s="1"/>
  <c r="EU1174" i="5"/>
  <c r="ES1174" i="5"/>
  <c r="ET1174" i="5" s="1"/>
  <c r="EU1173" i="5"/>
  <c r="ES1173" i="5"/>
  <c r="ET1173" i="5" s="1"/>
  <c r="EU1172" i="5"/>
  <c r="ES1172" i="5"/>
  <c r="ET1172" i="5" s="1"/>
  <c r="EU1171" i="5"/>
  <c r="ES1171" i="5"/>
  <c r="ET1171" i="5" s="1"/>
  <c r="EU1170" i="5"/>
  <c r="ES1170" i="5"/>
  <c r="ET1170" i="5" s="1"/>
  <c r="EU1169" i="5"/>
  <c r="ES1169" i="5"/>
  <c r="ET1169" i="5" s="1"/>
  <c r="EU1168" i="5"/>
  <c r="ES1168" i="5"/>
  <c r="ET1168" i="5" s="1"/>
  <c r="EU1167" i="5"/>
  <c r="ES1167" i="5"/>
  <c r="ET1167" i="5" s="1"/>
  <c r="EU1166" i="5"/>
  <c r="ES1166" i="5"/>
  <c r="ET1166" i="5" s="1"/>
  <c r="EU1165" i="5"/>
  <c r="ES1165" i="5"/>
  <c r="ET1165" i="5" s="1"/>
  <c r="EU1164" i="5"/>
  <c r="ES1164" i="5"/>
  <c r="ET1164" i="5" s="1"/>
  <c r="EU1163" i="5"/>
  <c r="ES1163" i="5"/>
  <c r="ET1163" i="5" s="1"/>
  <c r="EU1162" i="5"/>
  <c r="ES1162" i="5"/>
  <c r="ET1162" i="5" s="1"/>
  <c r="EU1161" i="5"/>
  <c r="ES1161" i="5"/>
  <c r="ET1161" i="5" s="1"/>
  <c r="EU1160" i="5"/>
  <c r="ES1160" i="5"/>
  <c r="ET1160" i="5" s="1"/>
  <c r="EU1159" i="5"/>
  <c r="ES1159" i="5"/>
  <c r="ET1159" i="5" s="1"/>
  <c r="EU1158" i="5"/>
  <c r="ES1158" i="5"/>
  <c r="ET1158" i="5" s="1"/>
  <c r="EU1157" i="5"/>
  <c r="ES1157" i="5"/>
  <c r="ET1157" i="5" s="1"/>
  <c r="EU1156" i="5"/>
  <c r="ES1156" i="5"/>
  <c r="ET1156" i="5" s="1"/>
  <c r="EU1155" i="5"/>
  <c r="ES1155" i="5"/>
  <c r="ET1155" i="5" s="1"/>
  <c r="EU1154" i="5"/>
  <c r="ES1154" i="5"/>
  <c r="ET1154" i="5" s="1"/>
  <c r="EU1153" i="5"/>
  <c r="ES1153" i="5"/>
  <c r="ET1153" i="5" s="1"/>
  <c r="EU1152" i="5"/>
  <c r="ES1152" i="5"/>
  <c r="ET1152" i="5" s="1"/>
  <c r="EU1151" i="5"/>
  <c r="ES1151" i="5"/>
  <c r="ET1151" i="5" s="1"/>
  <c r="EU1150" i="5"/>
  <c r="ES1150" i="5"/>
  <c r="ET1150" i="5" s="1"/>
  <c r="EU1149" i="5"/>
  <c r="ES1149" i="5"/>
  <c r="ET1149" i="5" s="1"/>
  <c r="EU1148" i="5"/>
  <c r="ES1148" i="5"/>
  <c r="ET1148" i="5" s="1"/>
  <c r="EU1147" i="5"/>
  <c r="ES1147" i="5"/>
  <c r="ET1147" i="5" s="1"/>
  <c r="EU1146" i="5"/>
  <c r="ES1146" i="5"/>
  <c r="ET1146" i="5" s="1"/>
  <c r="EU1145" i="5"/>
  <c r="ES1145" i="5"/>
  <c r="ET1145" i="5" s="1"/>
  <c r="EU1144" i="5"/>
  <c r="ES1144" i="5"/>
  <c r="ET1144" i="5" s="1"/>
  <c r="EU1143" i="5"/>
  <c r="ES1143" i="5"/>
  <c r="ET1143" i="5" s="1"/>
  <c r="EU1142" i="5"/>
  <c r="ES1142" i="5"/>
  <c r="ET1142" i="5" s="1"/>
  <c r="EU1141" i="5"/>
  <c r="ES1141" i="5"/>
  <c r="ET1141" i="5" s="1"/>
  <c r="EU1140" i="5"/>
  <c r="ES1140" i="5"/>
  <c r="ET1140" i="5" s="1"/>
  <c r="EU1139" i="5"/>
  <c r="ES1139" i="5"/>
  <c r="ET1139" i="5" s="1"/>
  <c r="EU1138" i="5"/>
  <c r="ES1138" i="5"/>
  <c r="ET1138" i="5" s="1"/>
  <c r="EU1137" i="5"/>
  <c r="ES1137" i="5"/>
  <c r="ET1137" i="5" s="1"/>
  <c r="EU1136" i="5"/>
  <c r="ES1136" i="5"/>
  <c r="ET1136" i="5" s="1"/>
  <c r="EU1135" i="5"/>
  <c r="ES1135" i="5"/>
  <c r="ET1135" i="5" s="1"/>
  <c r="EU1134" i="5"/>
  <c r="ES1134" i="5"/>
  <c r="ET1134" i="5" s="1"/>
  <c r="EU1133" i="5"/>
  <c r="ES1133" i="5"/>
  <c r="ET1133" i="5" s="1"/>
  <c r="EU1132" i="5"/>
  <c r="ES1132" i="5"/>
  <c r="ET1132" i="5" s="1"/>
  <c r="EU1131" i="5"/>
  <c r="ES1131" i="5"/>
  <c r="ET1131" i="5" s="1"/>
  <c r="EU1130" i="5"/>
  <c r="ES1130" i="5"/>
  <c r="ET1130" i="5" s="1"/>
  <c r="EU1129" i="5"/>
  <c r="ES1129" i="5"/>
  <c r="ET1129" i="5" s="1"/>
  <c r="EU1128" i="5"/>
  <c r="ES1128" i="5"/>
  <c r="ET1128" i="5" s="1"/>
  <c r="EU1127" i="5"/>
  <c r="ES1127" i="5"/>
  <c r="ET1127" i="5" s="1"/>
  <c r="EU1126" i="5"/>
  <c r="ES1126" i="5"/>
  <c r="ET1126" i="5" s="1"/>
  <c r="EU1125" i="5"/>
  <c r="ES1125" i="5"/>
  <c r="ET1125" i="5" s="1"/>
  <c r="EU1124" i="5"/>
  <c r="ES1124" i="5"/>
  <c r="ET1124" i="5" s="1"/>
  <c r="EU1123" i="5"/>
  <c r="ES1123" i="5"/>
  <c r="ET1123" i="5" s="1"/>
  <c r="EU1122" i="5"/>
  <c r="ES1122" i="5"/>
  <c r="ET1122" i="5" s="1"/>
  <c r="EU1121" i="5"/>
  <c r="ES1121" i="5"/>
  <c r="ET1121" i="5" s="1"/>
  <c r="EU1120" i="5"/>
  <c r="ES1120" i="5"/>
  <c r="ET1120" i="5" s="1"/>
  <c r="EU1119" i="5"/>
  <c r="ES1119" i="5"/>
  <c r="ET1119" i="5" s="1"/>
  <c r="EU1118" i="5"/>
  <c r="ES1118" i="5"/>
  <c r="ET1118" i="5" s="1"/>
  <c r="EU1117" i="5"/>
  <c r="ES1117" i="5"/>
  <c r="ET1117" i="5" s="1"/>
  <c r="EU1116" i="5"/>
  <c r="ES1116" i="5"/>
  <c r="ET1116" i="5" s="1"/>
  <c r="EU1115" i="5"/>
  <c r="ES1115" i="5"/>
  <c r="ET1115" i="5" s="1"/>
  <c r="EU1114" i="5"/>
  <c r="ES1114" i="5"/>
  <c r="ET1114" i="5" s="1"/>
  <c r="EU1113" i="5"/>
  <c r="ES1113" i="5"/>
  <c r="ET1113" i="5" s="1"/>
  <c r="EU1112" i="5"/>
  <c r="ES1112" i="5"/>
  <c r="ET1112" i="5" s="1"/>
  <c r="EU1111" i="5"/>
  <c r="ES1111" i="5"/>
  <c r="ET1111" i="5" s="1"/>
  <c r="EU1110" i="5"/>
  <c r="ES1110" i="5"/>
  <c r="ET1110" i="5" s="1"/>
  <c r="EU1109" i="5"/>
  <c r="ES1109" i="5"/>
  <c r="ET1109" i="5" s="1"/>
  <c r="EU1108" i="5"/>
  <c r="ES1108" i="5"/>
  <c r="ET1108" i="5" s="1"/>
  <c r="EU1107" i="5"/>
  <c r="ES1107" i="5"/>
  <c r="ET1107" i="5" s="1"/>
  <c r="EU1106" i="5"/>
  <c r="ES1106" i="5"/>
  <c r="ET1106" i="5" s="1"/>
  <c r="EU1105" i="5"/>
  <c r="ES1105" i="5"/>
  <c r="ET1105" i="5" s="1"/>
  <c r="EU1104" i="5"/>
  <c r="ES1104" i="5"/>
  <c r="ET1104" i="5" s="1"/>
  <c r="EU1103" i="5"/>
  <c r="ES1103" i="5"/>
  <c r="ET1103" i="5" s="1"/>
  <c r="EU1102" i="5"/>
  <c r="ES1102" i="5"/>
  <c r="ET1102" i="5" s="1"/>
  <c r="EU1101" i="5"/>
  <c r="ES1101" i="5"/>
  <c r="ET1101" i="5" s="1"/>
  <c r="EU1100" i="5"/>
  <c r="ES1100" i="5"/>
  <c r="ET1100" i="5" s="1"/>
  <c r="EU1099" i="5"/>
  <c r="ES1099" i="5"/>
  <c r="ET1099" i="5" s="1"/>
  <c r="EU1098" i="5"/>
  <c r="ES1098" i="5"/>
  <c r="ET1098" i="5" s="1"/>
  <c r="EU1097" i="5"/>
  <c r="ES1097" i="5"/>
  <c r="ET1097" i="5" s="1"/>
  <c r="EU1096" i="5"/>
  <c r="ES1096" i="5"/>
  <c r="ET1096" i="5" s="1"/>
  <c r="EU1095" i="5"/>
  <c r="ES1095" i="5"/>
  <c r="ET1095" i="5" s="1"/>
  <c r="EU1094" i="5"/>
  <c r="ES1094" i="5"/>
  <c r="ET1094" i="5" s="1"/>
  <c r="EU1093" i="5"/>
  <c r="ES1093" i="5"/>
  <c r="ET1093" i="5" s="1"/>
  <c r="EU1092" i="5"/>
  <c r="ES1092" i="5"/>
  <c r="ET1092" i="5" s="1"/>
  <c r="EU1091" i="5"/>
  <c r="ES1091" i="5"/>
  <c r="ET1091" i="5" s="1"/>
  <c r="EU1090" i="5"/>
  <c r="ES1090" i="5"/>
  <c r="ET1090" i="5" s="1"/>
  <c r="EU1089" i="5"/>
  <c r="ES1089" i="5"/>
  <c r="ET1089" i="5" s="1"/>
  <c r="EU1088" i="5"/>
  <c r="ES1088" i="5"/>
  <c r="ET1088" i="5" s="1"/>
  <c r="EU1087" i="5"/>
  <c r="ES1087" i="5"/>
  <c r="ET1087" i="5" s="1"/>
  <c r="EU1086" i="5"/>
  <c r="ES1086" i="5"/>
  <c r="ET1086" i="5" s="1"/>
  <c r="EU1085" i="5"/>
  <c r="ES1085" i="5"/>
  <c r="ET1085" i="5" s="1"/>
  <c r="EU1084" i="5"/>
  <c r="ES1084" i="5"/>
  <c r="ET1084" i="5" s="1"/>
  <c r="EU1083" i="5"/>
  <c r="ES1083" i="5"/>
  <c r="ET1083" i="5" s="1"/>
  <c r="EU1082" i="5"/>
  <c r="ES1082" i="5"/>
  <c r="ET1082" i="5" s="1"/>
  <c r="EU1081" i="5"/>
  <c r="ES1081" i="5"/>
  <c r="ET1081" i="5" s="1"/>
  <c r="EU1080" i="5"/>
  <c r="ES1080" i="5"/>
  <c r="ET1080" i="5" s="1"/>
  <c r="EU1079" i="5"/>
  <c r="ES1079" i="5"/>
  <c r="ET1079" i="5" s="1"/>
  <c r="EU1078" i="5"/>
  <c r="ES1078" i="5"/>
  <c r="ET1078" i="5" s="1"/>
  <c r="EU1077" i="5"/>
  <c r="ES1077" i="5"/>
  <c r="ET1077" i="5" s="1"/>
  <c r="EU1076" i="5"/>
  <c r="ES1076" i="5"/>
  <c r="ET1076" i="5" s="1"/>
  <c r="EU1075" i="5"/>
  <c r="ES1075" i="5"/>
  <c r="ET1075" i="5" s="1"/>
  <c r="EU1074" i="5"/>
  <c r="ES1074" i="5"/>
  <c r="ET1074" i="5" s="1"/>
  <c r="EU1073" i="5"/>
  <c r="ES1073" i="5"/>
  <c r="ET1073" i="5" s="1"/>
  <c r="EU1072" i="5"/>
  <c r="ES1072" i="5"/>
  <c r="ET1072" i="5" s="1"/>
  <c r="EU1071" i="5"/>
  <c r="ES1071" i="5"/>
  <c r="ET1071" i="5" s="1"/>
  <c r="EU1070" i="5"/>
  <c r="ES1070" i="5"/>
  <c r="ET1070" i="5" s="1"/>
  <c r="EU1069" i="5"/>
  <c r="ES1069" i="5"/>
  <c r="ET1069" i="5" s="1"/>
  <c r="EU1068" i="5"/>
  <c r="ES1068" i="5"/>
  <c r="ET1068" i="5" s="1"/>
  <c r="EU1067" i="5"/>
  <c r="ES1067" i="5"/>
  <c r="ET1067" i="5" s="1"/>
  <c r="EU1066" i="5"/>
  <c r="ES1066" i="5"/>
  <c r="ET1066" i="5" s="1"/>
  <c r="EU1065" i="5"/>
  <c r="ES1065" i="5"/>
  <c r="ET1065" i="5" s="1"/>
  <c r="EU1064" i="5"/>
  <c r="ES1064" i="5"/>
  <c r="ET1064" i="5" s="1"/>
  <c r="EU1063" i="5"/>
  <c r="ES1063" i="5"/>
  <c r="ET1063" i="5" s="1"/>
  <c r="EU1062" i="5"/>
  <c r="ES1062" i="5"/>
  <c r="ET1062" i="5" s="1"/>
  <c r="EU1061" i="5"/>
  <c r="ES1061" i="5"/>
  <c r="ET1061" i="5" s="1"/>
  <c r="EU1060" i="5"/>
  <c r="ES1060" i="5"/>
  <c r="ET1060" i="5" s="1"/>
  <c r="EU1059" i="5"/>
  <c r="ES1059" i="5"/>
  <c r="ET1059" i="5" s="1"/>
  <c r="EU1058" i="5"/>
  <c r="ES1058" i="5"/>
  <c r="ET1058" i="5" s="1"/>
  <c r="EU1057" i="5"/>
  <c r="ES1057" i="5"/>
  <c r="ET1057" i="5" s="1"/>
  <c r="EU1056" i="5"/>
  <c r="ES1056" i="5"/>
  <c r="ET1056" i="5" s="1"/>
  <c r="EU1055" i="5"/>
  <c r="ES1055" i="5"/>
  <c r="ET1055" i="5" s="1"/>
  <c r="EU1054" i="5"/>
  <c r="ES1054" i="5"/>
  <c r="ET1054" i="5" s="1"/>
  <c r="EU1053" i="5"/>
  <c r="ES1053" i="5"/>
  <c r="ET1053" i="5" s="1"/>
  <c r="EU1052" i="5"/>
  <c r="ES1052" i="5"/>
  <c r="ET1052" i="5" s="1"/>
  <c r="EU1051" i="5"/>
  <c r="ES1051" i="5"/>
  <c r="ET1051" i="5" s="1"/>
  <c r="EU1050" i="5"/>
  <c r="ES1050" i="5"/>
  <c r="ET1050" i="5" s="1"/>
  <c r="EU1049" i="5"/>
  <c r="ES1049" i="5"/>
  <c r="ET1049" i="5" s="1"/>
  <c r="EU1048" i="5"/>
  <c r="ES1048" i="5"/>
  <c r="ET1048" i="5" s="1"/>
  <c r="EU1047" i="5"/>
  <c r="ES1047" i="5"/>
  <c r="ET1047" i="5" s="1"/>
  <c r="EU1046" i="5"/>
  <c r="ES1046" i="5"/>
  <c r="ET1046" i="5" s="1"/>
  <c r="EU1045" i="5"/>
  <c r="ES1045" i="5"/>
  <c r="ET1045" i="5" s="1"/>
  <c r="EU1044" i="5"/>
  <c r="ES1044" i="5"/>
  <c r="ET1044" i="5" s="1"/>
  <c r="EU1043" i="5"/>
  <c r="ES1043" i="5"/>
  <c r="ET1043" i="5" s="1"/>
  <c r="EU1042" i="5"/>
  <c r="ES1042" i="5"/>
  <c r="ET1042" i="5" s="1"/>
  <c r="EU1041" i="5"/>
  <c r="ES1041" i="5"/>
  <c r="ET1041" i="5" s="1"/>
  <c r="EU1040" i="5"/>
  <c r="ES1040" i="5"/>
  <c r="ET1040" i="5" s="1"/>
  <c r="EU1039" i="5"/>
  <c r="ES1039" i="5"/>
  <c r="ET1039" i="5" s="1"/>
  <c r="EU1038" i="5"/>
  <c r="ES1038" i="5"/>
  <c r="ET1038" i="5" s="1"/>
  <c r="EU1037" i="5"/>
  <c r="ES1037" i="5"/>
  <c r="ET1037" i="5" s="1"/>
  <c r="EU1036" i="5"/>
  <c r="ES1036" i="5"/>
  <c r="ET1036" i="5" s="1"/>
  <c r="EU1035" i="5"/>
  <c r="ES1035" i="5"/>
  <c r="ET1035" i="5" s="1"/>
  <c r="EU1034" i="5"/>
  <c r="ES1034" i="5"/>
  <c r="ET1034" i="5" s="1"/>
  <c r="EU1033" i="5"/>
  <c r="ES1033" i="5"/>
  <c r="ET1033" i="5" s="1"/>
  <c r="EU1032" i="5"/>
  <c r="ES1032" i="5"/>
  <c r="ET1032" i="5" s="1"/>
  <c r="EU1031" i="5"/>
  <c r="ES1031" i="5"/>
  <c r="ET1031" i="5" s="1"/>
  <c r="EU1030" i="5"/>
  <c r="ES1030" i="5"/>
  <c r="ET1030" i="5" s="1"/>
  <c r="EU1029" i="5"/>
  <c r="ES1029" i="5"/>
  <c r="ET1029" i="5" s="1"/>
  <c r="EU1028" i="5"/>
  <c r="ES1028" i="5"/>
  <c r="ET1028" i="5" s="1"/>
  <c r="EU1027" i="5"/>
  <c r="ES1027" i="5"/>
  <c r="ET1027" i="5" s="1"/>
  <c r="EU1026" i="5"/>
  <c r="ES1026" i="5"/>
  <c r="ET1026" i="5" s="1"/>
  <c r="EU1025" i="5"/>
  <c r="ES1025" i="5"/>
  <c r="ET1025" i="5" s="1"/>
  <c r="EU1024" i="5"/>
  <c r="ES1024" i="5"/>
  <c r="ET1024" i="5" s="1"/>
  <c r="EU1023" i="5"/>
  <c r="ES1023" i="5"/>
  <c r="ET1023" i="5" s="1"/>
  <c r="EU1022" i="5"/>
  <c r="ES1022" i="5"/>
  <c r="ET1022" i="5" s="1"/>
  <c r="EU1021" i="5"/>
  <c r="ES1021" i="5"/>
  <c r="ET1021" i="5" s="1"/>
  <c r="EU1020" i="5"/>
  <c r="ES1020" i="5"/>
  <c r="ET1020" i="5" s="1"/>
  <c r="EU1019" i="5"/>
  <c r="ES1019" i="5"/>
  <c r="ET1019" i="5" s="1"/>
  <c r="EU1018" i="5"/>
  <c r="ES1018" i="5"/>
  <c r="ET1018" i="5" s="1"/>
  <c r="EU1017" i="5"/>
  <c r="ES1017" i="5"/>
  <c r="ET1017" i="5" s="1"/>
  <c r="EU1016" i="5"/>
  <c r="ES1016" i="5"/>
  <c r="ET1016" i="5" s="1"/>
  <c r="EU1015" i="5"/>
  <c r="ES1015" i="5"/>
  <c r="ET1015" i="5" s="1"/>
  <c r="EU1014" i="5"/>
  <c r="ES1014" i="5"/>
  <c r="ET1014" i="5" s="1"/>
  <c r="EU1013" i="5"/>
  <c r="ES1013" i="5"/>
  <c r="ET1013" i="5" s="1"/>
  <c r="EU1012" i="5"/>
  <c r="ES1012" i="5"/>
  <c r="ET1012" i="5" s="1"/>
  <c r="EU1011" i="5"/>
  <c r="ES1011" i="5"/>
  <c r="ET1011" i="5" s="1"/>
  <c r="EU1010" i="5"/>
  <c r="ES1010" i="5"/>
  <c r="ET1010" i="5" s="1"/>
  <c r="EU1009" i="5"/>
  <c r="ES1009" i="5"/>
  <c r="ET1009" i="5" s="1"/>
  <c r="EU1008" i="5"/>
  <c r="ES1008" i="5"/>
  <c r="ET1008" i="5" s="1"/>
  <c r="EU1007" i="5"/>
  <c r="ES1007" i="5"/>
  <c r="ET1007" i="5" s="1"/>
  <c r="EU1006" i="5"/>
  <c r="ES1006" i="5"/>
  <c r="ET1006" i="5" s="1"/>
  <c r="EU1005" i="5"/>
  <c r="ES1005" i="5"/>
  <c r="ET1005" i="5" s="1"/>
  <c r="EU1004" i="5"/>
  <c r="ES1004" i="5"/>
  <c r="ET1004" i="5" s="1"/>
  <c r="EU1003" i="5"/>
  <c r="ES1003" i="5"/>
  <c r="ET1003" i="5" s="1"/>
  <c r="EU1002" i="5"/>
  <c r="ES1002" i="5"/>
  <c r="ET1002" i="5" s="1"/>
  <c r="EU1001" i="5"/>
  <c r="ES1001" i="5"/>
  <c r="ET1001" i="5" s="1"/>
  <c r="EU1000" i="5"/>
  <c r="ES1000" i="5"/>
  <c r="ET1000" i="5" s="1"/>
  <c r="EU999" i="5"/>
  <c r="ES999" i="5"/>
  <c r="ET999" i="5" s="1"/>
  <c r="EU998" i="5"/>
  <c r="ES998" i="5"/>
  <c r="ET998" i="5" s="1"/>
  <c r="EU997" i="5"/>
  <c r="ES997" i="5"/>
  <c r="ET997" i="5" s="1"/>
  <c r="EU996" i="5"/>
  <c r="ES996" i="5"/>
  <c r="ET996" i="5" s="1"/>
  <c r="EU995" i="5"/>
  <c r="ES995" i="5"/>
  <c r="ET995" i="5" s="1"/>
  <c r="EU994" i="5"/>
  <c r="ES994" i="5"/>
  <c r="ET994" i="5" s="1"/>
  <c r="EU993" i="5"/>
  <c r="ES993" i="5"/>
  <c r="ET993" i="5" s="1"/>
  <c r="EU992" i="5"/>
  <c r="ES992" i="5"/>
  <c r="ET992" i="5" s="1"/>
  <c r="EU991" i="5"/>
  <c r="ES991" i="5"/>
  <c r="ET991" i="5" s="1"/>
  <c r="EU990" i="5"/>
  <c r="ES990" i="5"/>
  <c r="ET990" i="5" s="1"/>
  <c r="EU989" i="5"/>
  <c r="ES989" i="5"/>
  <c r="ET989" i="5" s="1"/>
  <c r="EU988" i="5"/>
  <c r="ES988" i="5"/>
  <c r="ET988" i="5" s="1"/>
  <c r="EU987" i="5"/>
  <c r="ES987" i="5"/>
  <c r="ET987" i="5" s="1"/>
  <c r="EU986" i="5"/>
  <c r="ES986" i="5"/>
  <c r="ET986" i="5" s="1"/>
  <c r="EU985" i="5"/>
  <c r="ES985" i="5"/>
  <c r="ET985" i="5" s="1"/>
  <c r="EU984" i="5"/>
  <c r="ES984" i="5"/>
  <c r="ET984" i="5" s="1"/>
  <c r="EU983" i="5"/>
  <c r="ES983" i="5"/>
  <c r="ET983" i="5" s="1"/>
  <c r="EU982" i="5"/>
  <c r="ES982" i="5"/>
  <c r="ET982" i="5" s="1"/>
  <c r="EU981" i="5"/>
  <c r="ES981" i="5"/>
  <c r="ET981" i="5" s="1"/>
  <c r="EU980" i="5"/>
  <c r="ES980" i="5"/>
  <c r="ET980" i="5" s="1"/>
  <c r="EU979" i="5"/>
  <c r="ES979" i="5"/>
  <c r="ET979" i="5" s="1"/>
  <c r="EU978" i="5"/>
  <c r="ES978" i="5"/>
  <c r="ET978" i="5" s="1"/>
  <c r="EU977" i="5"/>
  <c r="ES977" i="5"/>
  <c r="ET977" i="5" s="1"/>
  <c r="EU976" i="5"/>
  <c r="ES976" i="5"/>
  <c r="ET976" i="5" s="1"/>
  <c r="EU975" i="5"/>
  <c r="ES975" i="5"/>
  <c r="ET975" i="5" s="1"/>
  <c r="EU974" i="5"/>
  <c r="ES974" i="5"/>
  <c r="ET974" i="5" s="1"/>
  <c r="EU973" i="5"/>
  <c r="ES973" i="5"/>
  <c r="ET973" i="5" s="1"/>
  <c r="EU972" i="5"/>
  <c r="ES972" i="5"/>
  <c r="ET972" i="5" s="1"/>
  <c r="EU971" i="5"/>
  <c r="ES971" i="5"/>
  <c r="ET971" i="5" s="1"/>
  <c r="EU970" i="5"/>
  <c r="ES970" i="5"/>
  <c r="ET970" i="5" s="1"/>
  <c r="EU969" i="5"/>
  <c r="ES969" i="5"/>
  <c r="ET969" i="5" s="1"/>
  <c r="EU968" i="5"/>
  <c r="ES968" i="5"/>
  <c r="ET968" i="5" s="1"/>
  <c r="EU967" i="5"/>
  <c r="ES967" i="5"/>
  <c r="ET967" i="5" s="1"/>
  <c r="EU966" i="5"/>
  <c r="ES966" i="5"/>
  <c r="ET966" i="5" s="1"/>
  <c r="EU965" i="5"/>
  <c r="ES965" i="5"/>
  <c r="ET965" i="5" s="1"/>
  <c r="EU964" i="5"/>
  <c r="ES964" i="5"/>
  <c r="ET964" i="5" s="1"/>
  <c r="EU963" i="5"/>
  <c r="ES963" i="5"/>
  <c r="ET963" i="5" s="1"/>
  <c r="EU962" i="5"/>
  <c r="ES962" i="5"/>
  <c r="ET962" i="5" s="1"/>
  <c r="EU961" i="5"/>
  <c r="ES961" i="5"/>
  <c r="ET961" i="5" s="1"/>
  <c r="EU960" i="5"/>
  <c r="ES960" i="5"/>
  <c r="ET960" i="5" s="1"/>
  <c r="EU959" i="5"/>
  <c r="ES959" i="5"/>
  <c r="ET959" i="5" s="1"/>
  <c r="EU958" i="5"/>
  <c r="ES958" i="5"/>
  <c r="ET958" i="5" s="1"/>
  <c r="EU957" i="5"/>
  <c r="ES957" i="5"/>
  <c r="ET957" i="5" s="1"/>
  <c r="EU956" i="5"/>
  <c r="ES956" i="5"/>
  <c r="ET956" i="5" s="1"/>
  <c r="EU955" i="5"/>
  <c r="ES955" i="5"/>
  <c r="ET955" i="5" s="1"/>
  <c r="EU954" i="5"/>
  <c r="ES954" i="5"/>
  <c r="ET954" i="5" s="1"/>
  <c r="EU953" i="5"/>
  <c r="ES953" i="5"/>
  <c r="ET953" i="5" s="1"/>
  <c r="EU952" i="5"/>
  <c r="ES952" i="5"/>
  <c r="ET952" i="5" s="1"/>
  <c r="EU951" i="5"/>
  <c r="ES951" i="5"/>
  <c r="ET951" i="5" s="1"/>
  <c r="EU950" i="5"/>
  <c r="ES950" i="5"/>
  <c r="ET950" i="5" s="1"/>
  <c r="EU949" i="5"/>
  <c r="ES949" i="5"/>
  <c r="ET949" i="5" s="1"/>
  <c r="EU948" i="5"/>
  <c r="ES948" i="5"/>
  <c r="ET948" i="5" s="1"/>
  <c r="EU947" i="5"/>
  <c r="ES947" i="5"/>
  <c r="ET947" i="5" s="1"/>
  <c r="EU946" i="5"/>
  <c r="ES946" i="5"/>
  <c r="ET946" i="5" s="1"/>
  <c r="EU945" i="5"/>
  <c r="ES945" i="5"/>
  <c r="ET945" i="5" s="1"/>
  <c r="EU944" i="5"/>
  <c r="ES944" i="5"/>
  <c r="ET944" i="5" s="1"/>
  <c r="EU943" i="5"/>
  <c r="ES943" i="5"/>
  <c r="ET943" i="5" s="1"/>
  <c r="EU942" i="5"/>
  <c r="ES942" i="5"/>
  <c r="ET942" i="5" s="1"/>
  <c r="EU941" i="5"/>
  <c r="ES941" i="5"/>
  <c r="ET941" i="5" s="1"/>
  <c r="EU940" i="5"/>
  <c r="ES940" i="5"/>
  <c r="ET940" i="5" s="1"/>
  <c r="EU939" i="5"/>
  <c r="ES939" i="5"/>
  <c r="ET939" i="5" s="1"/>
  <c r="EU938" i="5"/>
  <c r="ES938" i="5"/>
  <c r="ET938" i="5" s="1"/>
  <c r="EU937" i="5"/>
  <c r="ES937" i="5"/>
  <c r="ET937" i="5" s="1"/>
  <c r="EU936" i="5"/>
  <c r="ES936" i="5"/>
  <c r="ET936" i="5" s="1"/>
  <c r="EU935" i="5"/>
  <c r="ES935" i="5"/>
  <c r="ET935" i="5" s="1"/>
  <c r="EU934" i="5"/>
  <c r="ES934" i="5"/>
  <c r="ET934" i="5" s="1"/>
  <c r="EU933" i="5"/>
  <c r="ES933" i="5"/>
  <c r="ET933" i="5" s="1"/>
  <c r="EU932" i="5"/>
  <c r="ES932" i="5"/>
  <c r="ET932" i="5" s="1"/>
  <c r="EU931" i="5"/>
  <c r="ES931" i="5"/>
  <c r="ET931" i="5" s="1"/>
  <c r="EU930" i="5"/>
  <c r="ES930" i="5"/>
  <c r="ET930" i="5" s="1"/>
  <c r="EU929" i="5"/>
  <c r="ES929" i="5"/>
  <c r="ET929" i="5" s="1"/>
  <c r="EU928" i="5"/>
  <c r="ES928" i="5"/>
  <c r="ET928" i="5" s="1"/>
  <c r="EU927" i="5"/>
  <c r="ES927" i="5"/>
  <c r="ET927" i="5" s="1"/>
  <c r="EU926" i="5"/>
  <c r="ES926" i="5"/>
  <c r="ET926" i="5" s="1"/>
  <c r="EU925" i="5"/>
  <c r="ES925" i="5"/>
  <c r="ET925" i="5" s="1"/>
  <c r="EU924" i="5"/>
  <c r="ES924" i="5"/>
  <c r="ET924" i="5" s="1"/>
  <c r="EU923" i="5"/>
  <c r="ES923" i="5"/>
  <c r="ET923" i="5" s="1"/>
  <c r="EU922" i="5"/>
  <c r="ES922" i="5"/>
  <c r="ET922" i="5" s="1"/>
  <c r="EU921" i="5"/>
  <c r="ES921" i="5"/>
  <c r="ET921" i="5" s="1"/>
  <c r="EU920" i="5"/>
  <c r="ES920" i="5"/>
  <c r="ET920" i="5" s="1"/>
  <c r="EU919" i="5"/>
  <c r="ES919" i="5"/>
  <c r="ET919" i="5" s="1"/>
  <c r="EU918" i="5"/>
  <c r="ES918" i="5"/>
  <c r="ET918" i="5" s="1"/>
  <c r="EU917" i="5"/>
  <c r="ES917" i="5"/>
  <c r="ET917" i="5" s="1"/>
  <c r="EU916" i="5"/>
  <c r="ES916" i="5"/>
  <c r="ET916" i="5" s="1"/>
  <c r="EU915" i="5"/>
  <c r="ES915" i="5"/>
  <c r="ET915" i="5" s="1"/>
  <c r="EU914" i="5"/>
  <c r="ES914" i="5"/>
  <c r="ET914" i="5" s="1"/>
  <c r="EU913" i="5"/>
  <c r="ES913" i="5"/>
  <c r="ET913" i="5" s="1"/>
  <c r="EU912" i="5"/>
  <c r="ES912" i="5"/>
  <c r="ET912" i="5" s="1"/>
  <c r="EU911" i="5"/>
  <c r="ES911" i="5"/>
  <c r="ET911" i="5" s="1"/>
  <c r="EU910" i="5"/>
  <c r="ES910" i="5"/>
  <c r="ET910" i="5" s="1"/>
  <c r="EU909" i="5"/>
  <c r="ES909" i="5"/>
  <c r="ET909" i="5" s="1"/>
  <c r="EU908" i="5"/>
  <c r="ES908" i="5"/>
  <c r="ET908" i="5" s="1"/>
  <c r="EU907" i="5"/>
  <c r="ES907" i="5"/>
  <c r="ET907" i="5" s="1"/>
  <c r="EU906" i="5"/>
  <c r="ES906" i="5"/>
  <c r="ET906" i="5" s="1"/>
  <c r="EU905" i="5"/>
  <c r="ES905" i="5"/>
  <c r="ET905" i="5" s="1"/>
  <c r="EU904" i="5"/>
  <c r="ES904" i="5"/>
  <c r="ET904" i="5" s="1"/>
  <c r="EU903" i="5"/>
  <c r="ES903" i="5"/>
  <c r="ET903" i="5" s="1"/>
  <c r="EU902" i="5"/>
  <c r="ES902" i="5"/>
  <c r="ET902" i="5" s="1"/>
  <c r="EU901" i="5"/>
  <c r="ES901" i="5"/>
  <c r="ET901" i="5" s="1"/>
  <c r="EU900" i="5"/>
  <c r="ES900" i="5"/>
  <c r="ET900" i="5" s="1"/>
  <c r="EU899" i="5"/>
  <c r="ES899" i="5"/>
  <c r="ET899" i="5" s="1"/>
  <c r="EU898" i="5"/>
  <c r="ES898" i="5"/>
  <c r="ET898" i="5" s="1"/>
  <c r="EU897" i="5"/>
  <c r="ES897" i="5"/>
  <c r="ET897" i="5" s="1"/>
  <c r="EU896" i="5"/>
  <c r="ES896" i="5"/>
  <c r="ET896" i="5" s="1"/>
  <c r="EU895" i="5"/>
  <c r="ES895" i="5"/>
  <c r="ET895" i="5" s="1"/>
  <c r="EU894" i="5"/>
  <c r="ES894" i="5"/>
  <c r="ET894" i="5" s="1"/>
  <c r="EU893" i="5"/>
  <c r="ES893" i="5"/>
  <c r="ET893" i="5" s="1"/>
  <c r="EU892" i="5"/>
  <c r="ES892" i="5"/>
  <c r="ET892" i="5" s="1"/>
  <c r="EU891" i="5"/>
  <c r="ES891" i="5"/>
  <c r="ET891" i="5" s="1"/>
  <c r="EU890" i="5"/>
  <c r="ES890" i="5"/>
  <c r="ET890" i="5" s="1"/>
  <c r="EU889" i="5"/>
  <c r="ES889" i="5"/>
  <c r="ET889" i="5" s="1"/>
  <c r="EU888" i="5"/>
  <c r="ES888" i="5"/>
  <c r="ET888" i="5" s="1"/>
  <c r="EU887" i="5"/>
  <c r="ES887" i="5"/>
  <c r="ET887" i="5" s="1"/>
  <c r="EU886" i="5"/>
  <c r="ES886" i="5"/>
  <c r="ET886" i="5" s="1"/>
  <c r="EU885" i="5"/>
  <c r="ES885" i="5"/>
  <c r="ET885" i="5" s="1"/>
  <c r="EU884" i="5"/>
  <c r="ES884" i="5"/>
  <c r="ET884" i="5" s="1"/>
  <c r="EU883" i="5"/>
  <c r="ES883" i="5"/>
  <c r="ET883" i="5" s="1"/>
  <c r="EU882" i="5"/>
  <c r="ES882" i="5"/>
  <c r="ET882" i="5" s="1"/>
  <c r="EU881" i="5"/>
  <c r="ES881" i="5"/>
  <c r="ET881" i="5" s="1"/>
  <c r="EU880" i="5"/>
  <c r="ES880" i="5"/>
  <c r="ET880" i="5" s="1"/>
  <c r="EU879" i="5"/>
  <c r="ES879" i="5"/>
  <c r="ET879" i="5" s="1"/>
  <c r="EU878" i="5"/>
  <c r="ES878" i="5"/>
  <c r="ET878" i="5" s="1"/>
  <c r="EU877" i="5"/>
  <c r="ES877" i="5"/>
  <c r="ET877" i="5" s="1"/>
  <c r="EU876" i="5"/>
  <c r="ES876" i="5"/>
  <c r="ET876" i="5" s="1"/>
  <c r="EU875" i="5"/>
  <c r="ES875" i="5"/>
  <c r="ET875" i="5" s="1"/>
  <c r="EU874" i="5"/>
  <c r="ES874" i="5"/>
  <c r="ET874" i="5" s="1"/>
  <c r="EU873" i="5"/>
  <c r="ES873" i="5"/>
  <c r="ET873" i="5" s="1"/>
  <c r="EU872" i="5"/>
  <c r="ES872" i="5"/>
  <c r="ET872" i="5" s="1"/>
  <c r="EU871" i="5"/>
  <c r="ES871" i="5"/>
  <c r="ET871" i="5" s="1"/>
  <c r="EU870" i="5"/>
  <c r="ES870" i="5"/>
  <c r="ET870" i="5" s="1"/>
  <c r="EU869" i="5"/>
  <c r="ES869" i="5"/>
  <c r="ET869" i="5" s="1"/>
  <c r="EU868" i="5"/>
  <c r="ES868" i="5"/>
  <c r="ET868" i="5" s="1"/>
  <c r="EU867" i="5"/>
  <c r="ES867" i="5"/>
  <c r="ET867" i="5" s="1"/>
  <c r="EU866" i="5"/>
  <c r="ES866" i="5"/>
  <c r="ET866" i="5" s="1"/>
  <c r="EU865" i="5"/>
  <c r="ES865" i="5"/>
  <c r="ET865" i="5" s="1"/>
  <c r="EU864" i="5"/>
  <c r="ES864" i="5"/>
  <c r="ET864" i="5" s="1"/>
  <c r="EU863" i="5"/>
  <c r="ES863" i="5"/>
  <c r="ET863" i="5" s="1"/>
  <c r="EU862" i="5"/>
  <c r="ES862" i="5"/>
  <c r="ET862" i="5" s="1"/>
  <c r="EU861" i="5"/>
  <c r="ES861" i="5"/>
  <c r="ET861" i="5" s="1"/>
  <c r="EU860" i="5"/>
  <c r="ES860" i="5"/>
  <c r="ET860" i="5" s="1"/>
  <c r="EU859" i="5"/>
  <c r="ES859" i="5"/>
  <c r="ET859" i="5" s="1"/>
  <c r="EU858" i="5"/>
  <c r="ES858" i="5"/>
  <c r="ET858" i="5" s="1"/>
  <c r="EU857" i="5"/>
  <c r="ES857" i="5"/>
  <c r="ET857" i="5" s="1"/>
  <c r="EU856" i="5"/>
  <c r="ES856" i="5"/>
  <c r="ET856" i="5" s="1"/>
  <c r="EU855" i="5"/>
  <c r="ES855" i="5"/>
  <c r="ET855" i="5" s="1"/>
  <c r="EU854" i="5"/>
  <c r="ES854" i="5"/>
  <c r="ET854" i="5" s="1"/>
  <c r="EU853" i="5"/>
  <c r="ES853" i="5"/>
  <c r="ET853" i="5" s="1"/>
  <c r="EU852" i="5"/>
  <c r="ES852" i="5"/>
  <c r="ET852" i="5" s="1"/>
  <c r="EU851" i="5"/>
  <c r="ES851" i="5"/>
  <c r="ET851" i="5" s="1"/>
  <c r="EU850" i="5"/>
  <c r="ES850" i="5"/>
  <c r="ET850" i="5" s="1"/>
  <c r="EU849" i="5"/>
  <c r="ES849" i="5"/>
  <c r="ET849" i="5" s="1"/>
  <c r="EU848" i="5"/>
  <c r="ES848" i="5"/>
  <c r="ET848" i="5" s="1"/>
  <c r="EU847" i="5"/>
  <c r="ES847" i="5"/>
  <c r="ET847" i="5" s="1"/>
  <c r="EU846" i="5"/>
  <c r="ES846" i="5"/>
  <c r="ET846" i="5" s="1"/>
  <c r="EU845" i="5"/>
  <c r="ES845" i="5"/>
  <c r="ET845" i="5" s="1"/>
  <c r="EU844" i="5"/>
  <c r="ES844" i="5"/>
  <c r="ET844" i="5" s="1"/>
  <c r="EU843" i="5"/>
  <c r="ES843" i="5"/>
  <c r="ET843" i="5" s="1"/>
  <c r="EU842" i="5"/>
  <c r="ES842" i="5"/>
  <c r="ET842" i="5" s="1"/>
  <c r="EU841" i="5"/>
  <c r="ES841" i="5"/>
  <c r="ET841" i="5" s="1"/>
  <c r="EU840" i="5"/>
  <c r="ES840" i="5"/>
  <c r="ET840" i="5" s="1"/>
  <c r="EU839" i="5"/>
  <c r="ES839" i="5"/>
  <c r="ET839" i="5" s="1"/>
  <c r="EU838" i="5"/>
  <c r="ES838" i="5"/>
  <c r="ET838" i="5" s="1"/>
  <c r="EU837" i="5"/>
  <c r="ES837" i="5"/>
  <c r="ET837" i="5" s="1"/>
  <c r="EU836" i="5"/>
  <c r="ES836" i="5"/>
  <c r="ET836" i="5" s="1"/>
  <c r="EU835" i="5"/>
  <c r="ES835" i="5"/>
  <c r="ET835" i="5" s="1"/>
  <c r="EU834" i="5"/>
  <c r="ES834" i="5"/>
  <c r="ET834" i="5" s="1"/>
  <c r="EU833" i="5"/>
  <c r="ES833" i="5"/>
  <c r="ET833" i="5" s="1"/>
  <c r="EU832" i="5"/>
  <c r="ES832" i="5"/>
  <c r="ET832" i="5" s="1"/>
  <c r="EU831" i="5"/>
  <c r="ES831" i="5"/>
  <c r="ET831" i="5" s="1"/>
  <c r="EU830" i="5"/>
  <c r="ES830" i="5"/>
  <c r="ET830" i="5" s="1"/>
  <c r="EU829" i="5"/>
  <c r="ES829" i="5"/>
  <c r="ET829" i="5" s="1"/>
  <c r="EU828" i="5"/>
  <c r="ES828" i="5"/>
  <c r="ET828" i="5" s="1"/>
  <c r="EU827" i="5"/>
  <c r="ES827" i="5"/>
  <c r="ET827" i="5" s="1"/>
  <c r="EU826" i="5"/>
  <c r="ES826" i="5"/>
  <c r="ET826" i="5" s="1"/>
  <c r="EU825" i="5"/>
  <c r="ES825" i="5"/>
  <c r="ET825" i="5" s="1"/>
  <c r="EU824" i="5"/>
  <c r="ES824" i="5"/>
  <c r="ET824" i="5" s="1"/>
  <c r="EU823" i="5"/>
  <c r="ES823" i="5"/>
  <c r="ET823" i="5" s="1"/>
  <c r="EU822" i="5"/>
  <c r="ES822" i="5"/>
  <c r="ET822" i="5" s="1"/>
  <c r="EU821" i="5"/>
  <c r="ES821" i="5"/>
  <c r="ET821" i="5" s="1"/>
  <c r="EU820" i="5"/>
  <c r="ES820" i="5"/>
  <c r="ET820" i="5" s="1"/>
  <c r="EU819" i="5"/>
  <c r="ES819" i="5"/>
  <c r="ET819" i="5" s="1"/>
  <c r="EU818" i="5"/>
  <c r="ES818" i="5"/>
  <c r="ET818" i="5" s="1"/>
  <c r="EU817" i="5"/>
  <c r="ES817" i="5"/>
  <c r="ET817" i="5" s="1"/>
  <c r="EU816" i="5"/>
  <c r="ES816" i="5"/>
  <c r="ET816" i="5" s="1"/>
  <c r="EU815" i="5"/>
  <c r="ES815" i="5"/>
  <c r="ET815" i="5" s="1"/>
  <c r="EU814" i="5"/>
  <c r="ES814" i="5"/>
  <c r="ET814" i="5" s="1"/>
  <c r="EU813" i="5"/>
  <c r="ES813" i="5"/>
  <c r="ET813" i="5" s="1"/>
  <c r="EU812" i="5"/>
  <c r="ES812" i="5"/>
  <c r="ET812" i="5" s="1"/>
  <c r="EU811" i="5"/>
  <c r="ES811" i="5"/>
  <c r="ET811" i="5" s="1"/>
  <c r="EU810" i="5"/>
  <c r="ES810" i="5"/>
  <c r="ET810" i="5" s="1"/>
  <c r="EU809" i="5"/>
  <c r="ES809" i="5"/>
  <c r="ET809" i="5" s="1"/>
  <c r="EU808" i="5"/>
  <c r="ES808" i="5"/>
  <c r="ET808" i="5" s="1"/>
  <c r="EU807" i="5"/>
  <c r="ES807" i="5"/>
  <c r="ET807" i="5" s="1"/>
  <c r="EU806" i="5"/>
  <c r="ES806" i="5"/>
  <c r="ET806" i="5" s="1"/>
  <c r="EU805" i="5"/>
  <c r="ES805" i="5"/>
  <c r="ET805" i="5" s="1"/>
  <c r="EU804" i="5"/>
  <c r="ES804" i="5"/>
  <c r="ET804" i="5" s="1"/>
  <c r="EU803" i="5"/>
  <c r="ES803" i="5"/>
  <c r="ET803" i="5" s="1"/>
  <c r="EU802" i="5"/>
  <c r="ES802" i="5"/>
  <c r="ET802" i="5" s="1"/>
  <c r="EU801" i="5"/>
  <c r="ES801" i="5"/>
  <c r="ET801" i="5" s="1"/>
  <c r="EU800" i="5"/>
  <c r="ES800" i="5"/>
  <c r="ET800" i="5" s="1"/>
  <c r="EU799" i="5"/>
  <c r="ES799" i="5"/>
  <c r="ET799" i="5" s="1"/>
  <c r="EU798" i="5"/>
  <c r="ES798" i="5"/>
  <c r="ET798" i="5" s="1"/>
  <c r="EU797" i="5"/>
  <c r="ES797" i="5"/>
  <c r="ET797" i="5" s="1"/>
  <c r="EU796" i="5"/>
  <c r="ES796" i="5"/>
  <c r="ET796" i="5" s="1"/>
  <c r="EU795" i="5"/>
  <c r="ES795" i="5"/>
  <c r="ET795" i="5" s="1"/>
  <c r="EU794" i="5"/>
  <c r="ES794" i="5"/>
  <c r="ET794" i="5" s="1"/>
  <c r="EU793" i="5"/>
  <c r="ES793" i="5"/>
  <c r="ET793" i="5" s="1"/>
  <c r="EU792" i="5"/>
  <c r="ES792" i="5"/>
  <c r="ET792" i="5" s="1"/>
  <c r="EU791" i="5"/>
  <c r="ES791" i="5"/>
  <c r="ET791" i="5" s="1"/>
  <c r="EU790" i="5"/>
  <c r="ES790" i="5"/>
  <c r="ET790" i="5" s="1"/>
  <c r="EU789" i="5"/>
  <c r="ES789" i="5"/>
  <c r="ET789" i="5" s="1"/>
  <c r="EU788" i="5"/>
  <c r="ES788" i="5"/>
  <c r="ET788" i="5" s="1"/>
  <c r="EU787" i="5"/>
  <c r="ES787" i="5"/>
  <c r="ET787" i="5" s="1"/>
  <c r="EU786" i="5"/>
  <c r="ES786" i="5"/>
  <c r="ET786" i="5" s="1"/>
  <c r="EU785" i="5"/>
  <c r="ES785" i="5"/>
  <c r="ET785" i="5" s="1"/>
  <c r="EU784" i="5"/>
  <c r="ES784" i="5"/>
  <c r="ET784" i="5" s="1"/>
  <c r="EU783" i="5"/>
  <c r="ES783" i="5"/>
  <c r="ET783" i="5" s="1"/>
  <c r="EU782" i="5"/>
  <c r="ES782" i="5"/>
  <c r="ET782" i="5" s="1"/>
  <c r="EU781" i="5"/>
  <c r="ES781" i="5"/>
  <c r="ET781" i="5" s="1"/>
  <c r="EU780" i="5"/>
  <c r="ES780" i="5"/>
  <c r="ET780" i="5" s="1"/>
  <c r="EU779" i="5"/>
  <c r="ES779" i="5"/>
  <c r="ET779" i="5" s="1"/>
  <c r="EU778" i="5"/>
  <c r="ES778" i="5"/>
  <c r="ET778" i="5" s="1"/>
  <c r="EU777" i="5"/>
  <c r="ES777" i="5"/>
  <c r="ET777" i="5" s="1"/>
  <c r="EU776" i="5"/>
  <c r="ES776" i="5"/>
  <c r="ET776" i="5" s="1"/>
  <c r="EU775" i="5"/>
  <c r="ES775" i="5"/>
  <c r="ET775" i="5" s="1"/>
  <c r="EU774" i="5"/>
  <c r="ES774" i="5"/>
  <c r="ET774" i="5" s="1"/>
  <c r="EU773" i="5"/>
  <c r="ES773" i="5"/>
  <c r="ET773" i="5" s="1"/>
  <c r="EU772" i="5"/>
  <c r="ES772" i="5"/>
  <c r="ET772" i="5" s="1"/>
  <c r="EU771" i="5"/>
  <c r="ES771" i="5"/>
  <c r="ET771" i="5" s="1"/>
  <c r="EU770" i="5"/>
  <c r="ES770" i="5"/>
  <c r="ET770" i="5" s="1"/>
  <c r="EU769" i="5"/>
  <c r="ES769" i="5"/>
  <c r="ET769" i="5" s="1"/>
  <c r="EU768" i="5"/>
  <c r="ES768" i="5"/>
  <c r="ET768" i="5" s="1"/>
  <c r="EU767" i="5"/>
  <c r="ES767" i="5"/>
  <c r="ET767" i="5" s="1"/>
  <c r="EU766" i="5"/>
  <c r="ES766" i="5"/>
  <c r="ET766" i="5" s="1"/>
  <c r="EU765" i="5"/>
  <c r="ES765" i="5"/>
  <c r="ET765" i="5" s="1"/>
  <c r="EU764" i="5"/>
  <c r="ES764" i="5"/>
  <c r="ET764" i="5" s="1"/>
  <c r="EU763" i="5"/>
  <c r="ES763" i="5"/>
  <c r="ET763" i="5" s="1"/>
  <c r="EU762" i="5"/>
  <c r="ES762" i="5"/>
  <c r="ET762" i="5" s="1"/>
  <c r="EU761" i="5"/>
  <c r="ES761" i="5"/>
  <c r="ET761" i="5" s="1"/>
  <c r="EU760" i="5"/>
  <c r="ES760" i="5"/>
  <c r="ET760" i="5" s="1"/>
  <c r="EU759" i="5"/>
  <c r="ES759" i="5"/>
  <c r="ET759" i="5" s="1"/>
  <c r="EU758" i="5"/>
  <c r="ES758" i="5"/>
  <c r="ET758" i="5" s="1"/>
  <c r="EU757" i="5"/>
  <c r="ES757" i="5"/>
  <c r="ET757" i="5" s="1"/>
  <c r="EU756" i="5"/>
  <c r="ES756" i="5"/>
  <c r="ET756" i="5" s="1"/>
  <c r="EU755" i="5"/>
  <c r="ES755" i="5"/>
  <c r="ET755" i="5" s="1"/>
  <c r="EU754" i="5"/>
  <c r="ES754" i="5"/>
  <c r="ET754" i="5" s="1"/>
  <c r="EU753" i="5"/>
  <c r="ES753" i="5"/>
  <c r="ET753" i="5" s="1"/>
  <c r="EU752" i="5"/>
  <c r="ES752" i="5"/>
  <c r="ET752" i="5" s="1"/>
  <c r="EU751" i="5"/>
  <c r="ES751" i="5"/>
  <c r="ET751" i="5" s="1"/>
  <c r="EU750" i="5"/>
  <c r="ES750" i="5"/>
  <c r="ET750" i="5" s="1"/>
  <c r="EU749" i="5"/>
  <c r="ES749" i="5"/>
  <c r="ET749" i="5" s="1"/>
  <c r="EU748" i="5"/>
  <c r="ES748" i="5"/>
  <c r="ET748" i="5" s="1"/>
  <c r="EU747" i="5"/>
  <c r="ES747" i="5"/>
  <c r="ET747" i="5" s="1"/>
  <c r="EU746" i="5"/>
  <c r="ES746" i="5"/>
  <c r="ET746" i="5" s="1"/>
  <c r="EU745" i="5"/>
  <c r="ES745" i="5"/>
  <c r="ET745" i="5" s="1"/>
  <c r="EU744" i="5"/>
  <c r="ES744" i="5"/>
  <c r="ET744" i="5" s="1"/>
  <c r="EU743" i="5"/>
  <c r="ES743" i="5"/>
  <c r="ET743" i="5" s="1"/>
  <c r="EU742" i="5"/>
  <c r="ES742" i="5"/>
  <c r="ET742" i="5" s="1"/>
  <c r="EU741" i="5"/>
  <c r="ES741" i="5"/>
  <c r="ET741" i="5" s="1"/>
  <c r="EU740" i="5"/>
  <c r="ES740" i="5"/>
  <c r="ET740" i="5" s="1"/>
  <c r="EU739" i="5"/>
  <c r="ES739" i="5"/>
  <c r="ET739" i="5" s="1"/>
  <c r="EU738" i="5"/>
  <c r="ES738" i="5"/>
  <c r="ET738" i="5" s="1"/>
  <c r="EU737" i="5"/>
  <c r="ES737" i="5"/>
  <c r="ET737" i="5" s="1"/>
  <c r="EU736" i="5"/>
  <c r="ES736" i="5"/>
  <c r="ET736" i="5" s="1"/>
  <c r="EU735" i="5"/>
  <c r="ES735" i="5"/>
  <c r="ET735" i="5" s="1"/>
  <c r="EU734" i="5"/>
  <c r="ES734" i="5"/>
  <c r="ET734" i="5" s="1"/>
  <c r="EU733" i="5"/>
  <c r="ES733" i="5"/>
  <c r="ET733" i="5" s="1"/>
  <c r="EU732" i="5"/>
  <c r="ES732" i="5"/>
  <c r="ET732" i="5" s="1"/>
  <c r="EU731" i="5"/>
  <c r="ES731" i="5"/>
  <c r="ET731" i="5" s="1"/>
  <c r="EU730" i="5"/>
  <c r="ES730" i="5"/>
  <c r="ET730" i="5" s="1"/>
  <c r="EU729" i="5"/>
  <c r="ES729" i="5"/>
  <c r="ET729" i="5" s="1"/>
  <c r="EU728" i="5"/>
  <c r="ES728" i="5"/>
  <c r="ET728" i="5" s="1"/>
  <c r="EU727" i="5"/>
  <c r="ES727" i="5"/>
  <c r="ET727" i="5" s="1"/>
  <c r="EU726" i="5"/>
  <c r="ES726" i="5"/>
  <c r="ET726" i="5" s="1"/>
  <c r="EU725" i="5"/>
  <c r="ES725" i="5"/>
  <c r="ET725" i="5" s="1"/>
  <c r="EU724" i="5"/>
  <c r="ES724" i="5"/>
  <c r="ET724" i="5" s="1"/>
  <c r="EU723" i="5"/>
  <c r="ES723" i="5"/>
  <c r="ET723" i="5" s="1"/>
  <c r="EU722" i="5"/>
  <c r="ES722" i="5"/>
  <c r="ET722" i="5" s="1"/>
  <c r="EU721" i="5"/>
  <c r="ES721" i="5"/>
  <c r="ET721" i="5" s="1"/>
  <c r="EU720" i="5"/>
  <c r="ES720" i="5"/>
  <c r="ET720" i="5" s="1"/>
  <c r="EU719" i="5"/>
  <c r="ES719" i="5"/>
  <c r="ET719" i="5" s="1"/>
  <c r="EU718" i="5"/>
  <c r="ES718" i="5"/>
  <c r="ET718" i="5" s="1"/>
  <c r="EU717" i="5"/>
  <c r="ES717" i="5"/>
  <c r="ET717" i="5" s="1"/>
  <c r="EU716" i="5"/>
  <c r="ES716" i="5"/>
  <c r="ET716" i="5" s="1"/>
  <c r="EU715" i="5"/>
  <c r="ES715" i="5"/>
  <c r="ET715" i="5" s="1"/>
  <c r="EU714" i="5"/>
  <c r="ES714" i="5"/>
  <c r="ET714" i="5" s="1"/>
  <c r="EU713" i="5"/>
  <c r="ES713" i="5"/>
  <c r="ET713" i="5" s="1"/>
  <c r="EU712" i="5"/>
  <c r="ES712" i="5"/>
  <c r="ET712" i="5" s="1"/>
  <c r="EU711" i="5"/>
  <c r="ES711" i="5"/>
  <c r="ET711" i="5" s="1"/>
  <c r="EU710" i="5"/>
  <c r="ES710" i="5"/>
  <c r="ET710" i="5" s="1"/>
  <c r="EU709" i="5"/>
  <c r="ES709" i="5"/>
  <c r="ET709" i="5" s="1"/>
  <c r="EU708" i="5"/>
  <c r="ES708" i="5"/>
  <c r="ET708" i="5" s="1"/>
  <c r="EU707" i="5"/>
  <c r="ES707" i="5"/>
  <c r="ET707" i="5" s="1"/>
  <c r="EU706" i="5"/>
  <c r="ES706" i="5"/>
  <c r="ET706" i="5" s="1"/>
  <c r="EU705" i="5"/>
  <c r="ES705" i="5"/>
  <c r="ET705" i="5" s="1"/>
  <c r="EU704" i="5"/>
  <c r="ES704" i="5"/>
  <c r="ET704" i="5" s="1"/>
  <c r="EU703" i="5"/>
  <c r="ES703" i="5"/>
  <c r="ET703" i="5" s="1"/>
  <c r="EU702" i="5"/>
  <c r="ES702" i="5"/>
  <c r="ET702" i="5" s="1"/>
  <c r="EU701" i="5"/>
  <c r="ES701" i="5"/>
  <c r="ET701" i="5" s="1"/>
  <c r="EU700" i="5"/>
  <c r="ES700" i="5"/>
  <c r="ET700" i="5" s="1"/>
  <c r="EU699" i="5"/>
  <c r="ES699" i="5"/>
  <c r="ET699" i="5" s="1"/>
  <c r="EU698" i="5"/>
  <c r="ES698" i="5"/>
  <c r="ET698" i="5" s="1"/>
  <c r="EU697" i="5"/>
  <c r="ES697" i="5"/>
  <c r="ET697" i="5" s="1"/>
  <c r="EU696" i="5"/>
  <c r="ES696" i="5"/>
  <c r="ET696" i="5" s="1"/>
  <c r="EU695" i="5"/>
  <c r="ES695" i="5"/>
  <c r="ET695" i="5" s="1"/>
  <c r="EU694" i="5"/>
  <c r="ES694" i="5"/>
  <c r="ET694" i="5" s="1"/>
  <c r="EU693" i="5"/>
  <c r="ES693" i="5"/>
  <c r="ET693" i="5" s="1"/>
  <c r="EU692" i="5"/>
  <c r="ES692" i="5"/>
  <c r="ET692" i="5" s="1"/>
  <c r="EU691" i="5"/>
  <c r="ES691" i="5"/>
  <c r="ET691" i="5" s="1"/>
  <c r="EU690" i="5"/>
  <c r="ES690" i="5"/>
  <c r="ET690" i="5" s="1"/>
  <c r="EU689" i="5"/>
  <c r="ES689" i="5"/>
  <c r="ET689" i="5" s="1"/>
  <c r="EU688" i="5"/>
  <c r="ES688" i="5"/>
  <c r="ET688" i="5" s="1"/>
  <c r="EU687" i="5"/>
  <c r="ES687" i="5"/>
  <c r="ET687" i="5" s="1"/>
  <c r="EU686" i="5"/>
  <c r="ES686" i="5"/>
  <c r="ET686" i="5" s="1"/>
  <c r="EU685" i="5"/>
  <c r="ES685" i="5"/>
  <c r="ET685" i="5" s="1"/>
  <c r="EU684" i="5"/>
  <c r="ES684" i="5"/>
  <c r="ET684" i="5" s="1"/>
  <c r="EU683" i="5"/>
  <c r="ES683" i="5"/>
  <c r="ET683" i="5" s="1"/>
  <c r="EU682" i="5"/>
  <c r="ES682" i="5"/>
  <c r="ET682" i="5" s="1"/>
  <c r="EU681" i="5"/>
  <c r="ES681" i="5"/>
  <c r="ET681" i="5" s="1"/>
  <c r="EU680" i="5"/>
  <c r="ES680" i="5"/>
  <c r="ET680" i="5" s="1"/>
  <c r="EU679" i="5"/>
  <c r="ES679" i="5"/>
  <c r="ET679" i="5" s="1"/>
  <c r="EU678" i="5"/>
  <c r="ES678" i="5"/>
  <c r="ET678" i="5" s="1"/>
  <c r="EU677" i="5"/>
  <c r="ES677" i="5"/>
  <c r="ET677" i="5" s="1"/>
  <c r="EU676" i="5"/>
  <c r="ES676" i="5"/>
  <c r="ET676" i="5" s="1"/>
  <c r="EU675" i="5"/>
  <c r="ES675" i="5"/>
  <c r="ET675" i="5" s="1"/>
  <c r="EU674" i="5"/>
  <c r="ES674" i="5"/>
  <c r="ET674" i="5" s="1"/>
  <c r="EU673" i="5"/>
  <c r="ES673" i="5"/>
  <c r="ET673" i="5" s="1"/>
  <c r="EU672" i="5"/>
  <c r="ES672" i="5"/>
  <c r="ET672" i="5" s="1"/>
  <c r="EU671" i="5"/>
  <c r="ES671" i="5"/>
  <c r="ET671" i="5" s="1"/>
  <c r="EU670" i="5"/>
  <c r="ES670" i="5"/>
  <c r="ET670" i="5" s="1"/>
  <c r="EU669" i="5"/>
  <c r="ES669" i="5"/>
  <c r="ET669" i="5" s="1"/>
  <c r="EU668" i="5"/>
  <c r="ES668" i="5"/>
  <c r="ET668" i="5" s="1"/>
  <c r="EU667" i="5"/>
  <c r="ES667" i="5"/>
  <c r="ET667" i="5" s="1"/>
  <c r="EU666" i="5"/>
  <c r="ES666" i="5"/>
  <c r="ET666" i="5" s="1"/>
  <c r="EU665" i="5"/>
  <c r="ES665" i="5"/>
  <c r="ET665" i="5" s="1"/>
  <c r="EU664" i="5"/>
  <c r="ES664" i="5"/>
  <c r="ET664" i="5" s="1"/>
  <c r="EU663" i="5"/>
  <c r="ES663" i="5"/>
  <c r="ET663" i="5" s="1"/>
  <c r="EU662" i="5"/>
  <c r="ES662" i="5"/>
  <c r="ET662" i="5" s="1"/>
  <c r="EU661" i="5"/>
  <c r="ES661" i="5"/>
  <c r="ET661" i="5" s="1"/>
  <c r="EU660" i="5"/>
  <c r="ES660" i="5"/>
  <c r="ET660" i="5" s="1"/>
  <c r="EU659" i="5"/>
  <c r="ES659" i="5"/>
  <c r="ET659" i="5" s="1"/>
  <c r="EU658" i="5"/>
  <c r="ES658" i="5"/>
  <c r="ET658" i="5" s="1"/>
  <c r="EU657" i="5"/>
  <c r="ES657" i="5"/>
  <c r="ET657" i="5" s="1"/>
  <c r="EU656" i="5"/>
  <c r="ES656" i="5"/>
  <c r="ET656" i="5" s="1"/>
  <c r="EU655" i="5"/>
  <c r="ES655" i="5"/>
  <c r="ET655" i="5" s="1"/>
  <c r="EU654" i="5"/>
  <c r="ES654" i="5"/>
  <c r="ET654" i="5" s="1"/>
  <c r="EU653" i="5"/>
  <c r="ES653" i="5"/>
  <c r="ET653" i="5" s="1"/>
  <c r="EU652" i="5"/>
  <c r="ES652" i="5"/>
  <c r="ET652" i="5" s="1"/>
  <c r="EU651" i="5"/>
  <c r="ES651" i="5"/>
  <c r="ET651" i="5" s="1"/>
  <c r="EU650" i="5"/>
  <c r="ES650" i="5"/>
  <c r="ET650" i="5" s="1"/>
  <c r="EU649" i="5"/>
  <c r="ES649" i="5"/>
  <c r="ET649" i="5" s="1"/>
  <c r="EU648" i="5"/>
  <c r="ES648" i="5"/>
  <c r="ET648" i="5" s="1"/>
  <c r="EU647" i="5"/>
  <c r="ES647" i="5"/>
  <c r="ET647" i="5" s="1"/>
  <c r="EU646" i="5"/>
  <c r="ES646" i="5"/>
  <c r="ET646" i="5" s="1"/>
  <c r="EU645" i="5"/>
  <c r="ES645" i="5"/>
  <c r="ET645" i="5" s="1"/>
  <c r="EU644" i="5"/>
  <c r="ES644" i="5"/>
  <c r="ET644" i="5" s="1"/>
  <c r="EU643" i="5"/>
  <c r="ES643" i="5"/>
  <c r="ET643" i="5" s="1"/>
  <c r="EU642" i="5"/>
  <c r="ES642" i="5"/>
  <c r="ET642" i="5" s="1"/>
  <c r="EU641" i="5"/>
  <c r="ES641" i="5"/>
  <c r="ET641" i="5" s="1"/>
  <c r="EU640" i="5"/>
  <c r="ES640" i="5"/>
  <c r="ET640" i="5" s="1"/>
  <c r="EU639" i="5"/>
  <c r="ES639" i="5"/>
  <c r="ET639" i="5" s="1"/>
  <c r="EU638" i="5"/>
  <c r="ES638" i="5"/>
  <c r="ET638" i="5" s="1"/>
  <c r="EU637" i="5"/>
  <c r="ES637" i="5"/>
  <c r="ET637" i="5" s="1"/>
  <c r="EU636" i="5"/>
  <c r="ES636" i="5"/>
  <c r="ET636" i="5" s="1"/>
  <c r="EU635" i="5"/>
  <c r="ES635" i="5"/>
  <c r="ET635" i="5" s="1"/>
  <c r="EU634" i="5"/>
  <c r="ES634" i="5"/>
  <c r="ET634" i="5" s="1"/>
  <c r="EU633" i="5"/>
  <c r="ES633" i="5"/>
  <c r="ET633" i="5" s="1"/>
  <c r="EU632" i="5"/>
  <c r="ES632" i="5"/>
  <c r="ET632" i="5" s="1"/>
  <c r="EU631" i="5"/>
  <c r="ES631" i="5"/>
  <c r="ET631" i="5" s="1"/>
  <c r="EU630" i="5"/>
  <c r="ES630" i="5"/>
  <c r="ET630" i="5" s="1"/>
  <c r="EU629" i="5"/>
  <c r="ES629" i="5"/>
  <c r="ET629" i="5" s="1"/>
  <c r="EU628" i="5"/>
  <c r="ES628" i="5"/>
  <c r="ET628" i="5" s="1"/>
  <c r="EU627" i="5"/>
  <c r="ES627" i="5"/>
  <c r="ET627" i="5" s="1"/>
  <c r="EU626" i="5"/>
  <c r="ES626" i="5"/>
  <c r="ET626" i="5" s="1"/>
  <c r="EU625" i="5"/>
  <c r="ES625" i="5"/>
  <c r="ET625" i="5" s="1"/>
  <c r="EU624" i="5"/>
  <c r="ES624" i="5"/>
  <c r="ET624" i="5" s="1"/>
  <c r="EU623" i="5"/>
  <c r="ES623" i="5"/>
  <c r="ET623" i="5" s="1"/>
  <c r="EU622" i="5"/>
  <c r="ES622" i="5"/>
  <c r="ET622" i="5" s="1"/>
  <c r="EU621" i="5"/>
  <c r="ES621" i="5"/>
  <c r="ET621" i="5" s="1"/>
  <c r="EU620" i="5"/>
  <c r="ES620" i="5"/>
  <c r="ET620" i="5" s="1"/>
  <c r="EU619" i="5"/>
  <c r="ES619" i="5"/>
  <c r="ET619" i="5" s="1"/>
  <c r="EU618" i="5"/>
  <c r="ES618" i="5"/>
  <c r="ET618" i="5" s="1"/>
  <c r="EU617" i="5"/>
  <c r="ES617" i="5"/>
  <c r="ET617" i="5" s="1"/>
  <c r="EU616" i="5"/>
  <c r="ES616" i="5"/>
  <c r="ET616" i="5" s="1"/>
  <c r="EU615" i="5"/>
  <c r="ES615" i="5"/>
  <c r="ET615" i="5" s="1"/>
  <c r="EU614" i="5"/>
  <c r="ES614" i="5"/>
  <c r="ET614" i="5" s="1"/>
  <c r="EU613" i="5"/>
  <c r="ES613" i="5"/>
  <c r="ET613" i="5" s="1"/>
  <c r="EU612" i="5"/>
  <c r="ES612" i="5"/>
  <c r="ET612" i="5" s="1"/>
  <c r="EU611" i="5"/>
  <c r="ES611" i="5"/>
  <c r="ET611" i="5" s="1"/>
  <c r="EU610" i="5"/>
  <c r="ES610" i="5"/>
  <c r="ET610" i="5" s="1"/>
  <c r="EU609" i="5"/>
  <c r="ES609" i="5"/>
  <c r="ET609" i="5" s="1"/>
  <c r="EU608" i="5"/>
  <c r="ES608" i="5"/>
  <c r="ET608" i="5" s="1"/>
  <c r="EU607" i="5"/>
  <c r="ES607" i="5"/>
  <c r="ET607" i="5" s="1"/>
  <c r="EU606" i="5"/>
  <c r="ES606" i="5"/>
  <c r="ET606" i="5" s="1"/>
  <c r="EU605" i="5"/>
  <c r="ES605" i="5"/>
  <c r="ET605" i="5" s="1"/>
  <c r="EU604" i="5"/>
  <c r="ES604" i="5"/>
  <c r="ET604" i="5" s="1"/>
  <c r="EU603" i="5"/>
  <c r="ES603" i="5"/>
  <c r="ET603" i="5" s="1"/>
  <c r="EU602" i="5"/>
  <c r="ES602" i="5"/>
  <c r="ET602" i="5" s="1"/>
  <c r="EU601" i="5"/>
  <c r="ES601" i="5"/>
  <c r="ET601" i="5" s="1"/>
  <c r="EU600" i="5"/>
  <c r="ES600" i="5"/>
  <c r="ET600" i="5" s="1"/>
  <c r="EU599" i="5"/>
  <c r="ES599" i="5"/>
  <c r="ET599" i="5" s="1"/>
  <c r="EU598" i="5"/>
  <c r="ES598" i="5"/>
  <c r="ET598" i="5" s="1"/>
  <c r="EU597" i="5"/>
  <c r="ES597" i="5"/>
  <c r="ET597" i="5" s="1"/>
  <c r="EU596" i="5"/>
  <c r="ES596" i="5"/>
  <c r="ET596" i="5" s="1"/>
  <c r="EU595" i="5"/>
  <c r="ES595" i="5"/>
  <c r="ET595" i="5" s="1"/>
  <c r="EU594" i="5"/>
  <c r="ES594" i="5"/>
  <c r="ET594" i="5" s="1"/>
  <c r="EU593" i="5"/>
  <c r="ES593" i="5"/>
  <c r="ET593" i="5" s="1"/>
  <c r="EU592" i="5"/>
  <c r="ES592" i="5"/>
  <c r="ET592" i="5" s="1"/>
  <c r="EU591" i="5"/>
  <c r="ES591" i="5"/>
  <c r="ET591" i="5" s="1"/>
  <c r="EU590" i="5"/>
  <c r="ES590" i="5"/>
  <c r="ET590" i="5" s="1"/>
  <c r="EU589" i="5"/>
  <c r="ES589" i="5"/>
  <c r="ET589" i="5" s="1"/>
  <c r="EU588" i="5"/>
  <c r="ES588" i="5"/>
  <c r="ET588" i="5" s="1"/>
  <c r="EU587" i="5"/>
  <c r="ES587" i="5"/>
  <c r="ET587" i="5" s="1"/>
  <c r="EU586" i="5"/>
  <c r="ES586" i="5"/>
  <c r="ET586" i="5" s="1"/>
  <c r="EU585" i="5"/>
  <c r="ES585" i="5"/>
  <c r="ET585" i="5" s="1"/>
  <c r="EU584" i="5"/>
  <c r="ES584" i="5"/>
  <c r="ET584" i="5" s="1"/>
  <c r="EU583" i="5"/>
  <c r="ES583" i="5"/>
  <c r="ET583" i="5" s="1"/>
  <c r="EU582" i="5"/>
  <c r="ES582" i="5"/>
  <c r="ET582" i="5" s="1"/>
  <c r="EU581" i="5"/>
  <c r="ES581" i="5"/>
  <c r="ET581" i="5" s="1"/>
  <c r="EU580" i="5"/>
  <c r="ES580" i="5"/>
  <c r="ET580" i="5" s="1"/>
  <c r="EU579" i="5"/>
  <c r="ES579" i="5"/>
  <c r="ET579" i="5" s="1"/>
  <c r="EU578" i="5"/>
  <c r="ES578" i="5"/>
  <c r="ET578" i="5" s="1"/>
  <c r="EU577" i="5"/>
  <c r="ES577" i="5"/>
  <c r="ET577" i="5" s="1"/>
  <c r="EU576" i="5"/>
  <c r="ES576" i="5"/>
  <c r="ET576" i="5" s="1"/>
  <c r="EU575" i="5"/>
  <c r="ES575" i="5"/>
  <c r="ET575" i="5" s="1"/>
  <c r="EU574" i="5"/>
  <c r="ES574" i="5"/>
  <c r="ET574" i="5" s="1"/>
  <c r="EU573" i="5"/>
  <c r="ES573" i="5"/>
  <c r="ET573" i="5" s="1"/>
  <c r="EU572" i="5"/>
  <c r="ES572" i="5"/>
  <c r="ET572" i="5" s="1"/>
  <c r="EU571" i="5"/>
  <c r="ES571" i="5"/>
  <c r="ET571" i="5" s="1"/>
  <c r="EU570" i="5"/>
  <c r="ES570" i="5"/>
  <c r="ET570" i="5" s="1"/>
  <c r="EU569" i="5"/>
  <c r="ES569" i="5"/>
  <c r="ET569" i="5" s="1"/>
  <c r="EU568" i="5"/>
  <c r="ES568" i="5"/>
  <c r="ET568" i="5" s="1"/>
  <c r="EU567" i="5"/>
  <c r="ES567" i="5"/>
  <c r="ET567" i="5" s="1"/>
  <c r="EU566" i="5"/>
  <c r="ES566" i="5"/>
  <c r="ET566" i="5" s="1"/>
  <c r="EU565" i="5"/>
  <c r="ES565" i="5"/>
  <c r="ET565" i="5" s="1"/>
  <c r="EU564" i="5"/>
  <c r="ES564" i="5"/>
  <c r="ET564" i="5" s="1"/>
  <c r="EU563" i="5"/>
  <c r="ES563" i="5"/>
  <c r="ET563" i="5" s="1"/>
  <c r="EU562" i="5"/>
  <c r="ES562" i="5"/>
  <c r="ET562" i="5" s="1"/>
  <c r="EU561" i="5"/>
  <c r="ES561" i="5"/>
  <c r="ET561" i="5" s="1"/>
  <c r="EU560" i="5"/>
  <c r="ES560" i="5"/>
  <c r="ET560" i="5" s="1"/>
  <c r="EU559" i="5"/>
  <c r="ES559" i="5"/>
  <c r="ET559" i="5" s="1"/>
  <c r="EU558" i="5"/>
  <c r="ES558" i="5"/>
  <c r="ET558" i="5" s="1"/>
  <c r="EU557" i="5"/>
  <c r="ES557" i="5"/>
  <c r="ET557" i="5" s="1"/>
  <c r="EU556" i="5"/>
  <c r="ES556" i="5"/>
  <c r="ET556" i="5" s="1"/>
  <c r="EU555" i="5"/>
  <c r="ES555" i="5"/>
  <c r="ET555" i="5" s="1"/>
  <c r="EU554" i="5"/>
  <c r="ES554" i="5"/>
  <c r="ET554" i="5" s="1"/>
  <c r="EU553" i="5"/>
  <c r="ES553" i="5"/>
  <c r="ET553" i="5" s="1"/>
  <c r="EU552" i="5"/>
  <c r="ES552" i="5"/>
  <c r="ET552" i="5" s="1"/>
  <c r="EU551" i="5"/>
  <c r="ES551" i="5"/>
  <c r="ET551" i="5" s="1"/>
  <c r="EU550" i="5"/>
  <c r="ES550" i="5"/>
  <c r="ET550" i="5" s="1"/>
  <c r="EU549" i="5"/>
  <c r="ES549" i="5"/>
  <c r="ET549" i="5" s="1"/>
  <c r="EU548" i="5"/>
  <c r="ES548" i="5"/>
  <c r="ET548" i="5" s="1"/>
  <c r="EU547" i="5"/>
  <c r="ES547" i="5"/>
  <c r="ET547" i="5" s="1"/>
  <c r="EU546" i="5"/>
  <c r="ES546" i="5"/>
  <c r="ET546" i="5" s="1"/>
  <c r="EU545" i="5"/>
  <c r="ES545" i="5"/>
  <c r="ET545" i="5" s="1"/>
  <c r="EU544" i="5"/>
  <c r="ES544" i="5"/>
  <c r="ET544" i="5" s="1"/>
  <c r="EU543" i="5"/>
  <c r="ES543" i="5"/>
  <c r="ET543" i="5" s="1"/>
  <c r="EU542" i="5"/>
  <c r="ES542" i="5"/>
  <c r="ET542" i="5" s="1"/>
  <c r="EU541" i="5"/>
  <c r="ES541" i="5"/>
  <c r="ET541" i="5" s="1"/>
  <c r="EU540" i="5"/>
  <c r="ES540" i="5"/>
  <c r="ET540" i="5" s="1"/>
  <c r="EU539" i="5"/>
  <c r="ES539" i="5"/>
  <c r="ET539" i="5" s="1"/>
  <c r="EU538" i="5"/>
  <c r="ES538" i="5"/>
  <c r="ET538" i="5" s="1"/>
  <c r="EU537" i="5"/>
  <c r="ES537" i="5"/>
  <c r="ET537" i="5" s="1"/>
  <c r="EU536" i="5"/>
  <c r="ES536" i="5"/>
  <c r="ET536" i="5" s="1"/>
  <c r="EU535" i="5"/>
  <c r="ES535" i="5"/>
  <c r="ET535" i="5" s="1"/>
  <c r="EU534" i="5"/>
  <c r="ES534" i="5"/>
  <c r="ET534" i="5" s="1"/>
  <c r="EU533" i="5"/>
  <c r="ES533" i="5"/>
  <c r="ET533" i="5" s="1"/>
  <c r="EU532" i="5"/>
  <c r="ES532" i="5"/>
  <c r="ET532" i="5" s="1"/>
  <c r="EU531" i="5"/>
  <c r="ES531" i="5"/>
  <c r="ET531" i="5" s="1"/>
  <c r="EU530" i="5"/>
  <c r="ES530" i="5"/>
  <c r="ET530" i="5" s="1"/>
  <c r="EU529" i="5"/>
  <c r="ES529" i="5"/>
  <c r="ET529" i="5" s="1"/>
  <c r="EU528" i="5"/>
  <c r="ES528" i="5"/>
  <c r="ET528" i="5" s="1"/>
  <c r="EU527" i="5"/>
  <c r="ES527" i="5"/>
  <c r="ET527" i="5" s="1"/>
  <c r="EU526" i="5"/>
  <c r="ES526" i="5"/>
  <c r="ET526" i="5" s="1"/>
  <c r="EU525" i="5"/>
  <c r="ES525" i="5"/>
  <c r="ET525" i="5" s="1"/>
  <c r="EU524" i="5"/>
  <c r="ES524" i="5"/>
  <c r="ET524" i="5" s="1"/>
  <c r="EU523" i="5"/>
  <c r="ES523" i="5"/>
  <c r="ET523" i="5" s="1"/>
  <c r="EU522" i="5"/>
  <c r="ES522" i="5"/>
  <c r="ET522" i="5" s="1"/>
  <c r="EU521" i="5"/>
  <c r="ES521" i="5"/>
  <c r="ET521" i="5" s="1"/>
  <c r="EU520" i="5"/>
  <c r="ES520" i="5"/>
  <c r="ET520" i="5" s="1"/>
  <c r="EU519" i="5"/>
  <c r="ES519" i="5"/>
  <c r="ET519" i="5" s="1"/>
  <c r="EU518" i="5"/>
  <c r="ES518" i="5"/>
  <c r="ET518" i="5" s="1"/>
  <c r="EU517" i="5"/>
  <c r="ES517" i="5"/>
  <c r="ET517" i="5" s="1"/>
  <c r="EU516" i="5"/>
  <c r="ES516" i="5"/>
  <c r="ET516" i="5" s="1"/>
  <c r="EU515" i="5"/>
  <c r="ES515" i="5"/>
  <c r="ET515" i="5" s="1"/>
  <c r="EU514" i="5"/>
  <c r="ES514" i="5"/>
  <c r="ET514" i="5" s="1"/>
  <c r="EU513" i="5"/>
  <c r="ES513" i="5"/>
  <c r="ET513" i="5" s="1"/>
  <c r="EU512" i="5"/>
  <c r="ES512" i="5"/>
  <c r="ET512" i="5" s="1"/>
  <c r="EU511" i="5"/>
  <c r="ES511" i="5"/>
  <c r="ET511" i="5" s="1"/>
  <c r="EU510" i="5"/>
  <c r="ES510" i="5"/>
  <c r="ET510" i="5" s="1"/>
  <c r="EU509" i="5"/>
  <c r="ES509" i="5"/>
  <c r="ET509" i="5" s="1"/>
  <c r="EU508" i="5"/>
  <c r="ES508" i="5"/>
  <c r="ET508" i="5" s="1"/>
  <c r="EU507" i="5"/>
  <c r="ES507" i="5"/>
  <c r="ET507" i="5" s="1"/>
  <c r="EU506" i="5"/>
  <c r="ES506" i="5"/>
  <c r="ET506" i="5" s="1"/>
  <c r="EU505" i="5"/>
  <c r="ES505" i="5"/>
  <c r="ET505" i="5" s="1"/>
  <c r="EU504" i="5"/>
  <c r="ES504" i="5"/>
  <c r="ET504" i="5" s="1"/>
  <c r="EU503" i="5"/>
  <c r="ES503" i="5"/>
  <c r="ET503" i="5" s="1"/>
  <c r="EU502" i="5"/>
  <c r="ES502" i="5"/>
  <c r="ET502" i="5" s="1"/>
  <c r="EU501" i="5"/>
  <c r="ES501" i="5"/>
  <c r="ET501" i="5" s="1"/>
  <c r="EU500" i="5"/>
  <c r="ES500" i="5"/>
  <c r="ET500" i="5" s="1"/>
  <c r="EU499" i="5"/>
  <c r="ES499" i="5"/>
  <c r="ET499" i="5" s="1"/>
  <c r="EU498" i="5"/>
  <c r="ES498" i="5"/>
  <c r="ET498" i="5" s="1"/>
  <c r="EU497" i="5"/>
  <c r="ES497" i="5"/>
  <c r="ET497" i="5" s="1"/>
  <c r="EU496" i="5"/>
  <c r="ES496" i="5"/>
  <c r="ET496" i="5" s="1"/>
  <c r="EU495" i="5"/>
  <c r="ES495" i="5"/>
  <c r="ET495" i="5" s="1"/>
  <c r="EU494" i="5"/>
  <c r="ES494" i="5"/>
  <c r="ET494" i="5" s="1"/>
  <c r="EU493" i="5"/>
  <c r="ES493" i="5"/>
  <c r="ET493" i="5" s="1"/>
  <c r="EU492" i="5"/>
  <c r="ES492" i="5"/>
  <c r="ET492" i="5" s="1"/>
  <c r="EU491" i="5"/>
  <c r="ES491" i="5"/>
  <c r="ET491" i="5" s="1"/>
  <c r="EU490" i="5"/>
  <c r="ES490" i="5"/>
  <c r="ET490" i="5" s="1"/>
  <c r="EU489" i="5"/>
  <c r="ES489" i="5"/>
  <c r="ET489" i="5" s="1"/>
  <c r="EU488" i="5"/>
  <c r="ES488" i="5"/>
  <c r="ET488" i="5" s="1"/>
  <c r="EU487" i="5"/>
  <c r="ES487" i="5"/>
  <c r="ET487" i="5" s="1"/>
  <c r="EU486" i="5"/>
  <c r="ES486" i="5"/>
  <c r="ET486" i="5" s="1"/>
  <c r="EU485" i="5"/>
  <c r="ES485" i="5"/>
  <c r="ET485" i="5" s="1"/>
  <c r="EU484" i="5"/>
  <c r="ES484" i="5"/>
  <c r="ET484" i="5" s="1"/>
  <c r="EU483" i="5"/>
  <c r="ES483" i="5"/>
  <c r="ET483" i="5" s="1"/>
  <c r="EU482" i="5"/>
  <c r="ES482" i="5"/>
  <c r="ET482" i="5" s="1"/>
  <c r="EU481" i="5"/>
  <c r="ES481" i="5"/>
  <c r="ET481" i="5" s="1"/>
  <c r="EU480" i="5"/>
  <c r="ES480" i="5"/>
  <c r="ET480" i="5" s="1"/>
  <c r="EU479" i="5"/>
  <c r="ES479" i="5"/>
  <c r="ET479" i="5" s="1"/>
  <c r="EU478" i="5"/>
  <c r="ES478" i="5"/>
  <c r="ET478" i="5" s="1"/>
  <c r="EU477" i="5"/>
  <c r="ES477" i="5"/>
  <c r="ET477" i="5" s="1"/>
  <c r="EU476" i="5"/>
  <c r="ES476" i="5"/>
  <c r="ET476" i="5" s="1"/>
  <c r="EU475" i="5"/>
  <c r="ES475" i="5"/>
  <c r="ET475" i="5" s="1"/>
  <c r="EU474" i="5"/>
  <c r="ES474" i="5"/>
  <c r="ET474" i="5" s="1"/>
  <c r="EU473" i="5"/>
  <c r="ES473" i="5"/>
  <c r="ET473" i="5" s="1"/>
  <c r="EU472" i="5"/>
  <c r="ES472" i="5"/>
  <c r="ET472" i="5" s="1"/>
  <c r="EU471" i="5"/>
  <c r="ES471" i="5"/>
  <c r="ET471" i="5" s="1"/>
  <c r="EU470" i="5"/>
  <c r="ES470" i="5"/>
  <c r="ET470" i="5" s="1"/>
  <c r="EU469" i="5"/>
  <c r="ES469" i="5"/>
  <c r="ET469" i="5" s="1"/>
  <c r="EU468" i="5"/>
  <c r="ES468" i="5"/>
  <c r="ET468" i="5" s="1"/>
  <c r="EU467" i="5"/>
  <c r="ES467" i="5"/>
  <c r="ET467" i="5" s="1"/>
  <c r="EU466" i="5"/>
  <c r="ES466" i="5"/>
  <c r="ET466" i="5" s="1"/>
  <c r="EU465" i="5"/>
  <c r="ES465" i="5"/>
  <c r="ET465" i="5" s="1"/>
  <c r="EU464" i="5"/>
  <c r="ES464" i="5"/>
  <c r="ET464" i="5" s="1"/>
  <c r="EU463" i="5"/>
  <c r="ES463" i="5"/>
  <c r="ET463" i="5" s="1"/>
  <c r="EU462" i="5"/>
  <c r="ES462" i="5"/>
  <c r="ET462" i="5" s="1"/>
  <c r="EU461" i="5"/>
  <c r="ES461" i="5"/>
  <c r="ET461" i="5" s="1"/>
  <c r="EU460" i="5"/>
  <c r="ES460" i="5"/>
  <c r="ET460" i="5" s="1"/>
  <c r="EU459" i="5"/>
  <c r="ES459" i="5"/>
  <c r="ET459" i="5" s="1"/>
  <c r="EU458" i="5"/>
  <c r="ES458" i="5"/>
  <c r="ET458" i="5" s="1"/>
  <c r="EU457" i="5"/>
  <c r="ES457" i="5"/>
  <c r="ET457" i="5" s="1"/>
  <c r="EU456" i="5"/>
  <c r="ES456" i="5"/>
  <c r="ET456" i="5" s="1"/>
  <c r="EU455" i="5"/>
  <c r="ES455" i="5"/>
  <c r="ET455" i="5" s="1"/>
  <c r="EU454" i="5"/>
  <c r="ES454" i="5"/>
  <c r="ET454" i="5" s="1"/>
  <c r="EU453" i="5"/>
  <c r="ES453" i="5"/>
  <c r="ET453" i="5" s="1"/>
  <c r="EU452" i="5"/>
  <c r="ES452" i="5"/>
  <c r="ET452" i="5" s="1"/>
  <c r="EU451" i="5"/>
  <c r="ES451" i="5"/>
  <c r="ET451" i="5" s="1"/>
  <c r="EU450" i="5"/>
  <c r="ES450" i="5"/>
  <c r="ET450" i="5" s="1"/>
  <c r="EU449" i="5"/>
  <c r="ES449" i="5"/>
  <c r="ET449" i="5" s="1"/>
  <c r="EU448" i="5"/>
  <c r="ES448" i="5"/>
  <c r="ET448" i="5" s="1"/>
  <c r="EU447" i="5"/>
  <c r="ES447" i="5"/>
  <c r="ET447" i="5" s="1"/>
  <c r="EU446" i="5"/>
  <c r="ES446" i="5"/>
  <c r="ET446" i="5" s="1"/>
  <c r="EU445" i="5"/>
  <c r="ES445" i="5"/>
  <c r="ET445" i="5" s="1"/>
  <c r="EU444" i="5"/>
  <c r="ES444" i="5"/>
  <c r="ET444" i="5" s="1"/>
  <c r="EU443" i="5"/>
  <c r="ES443" i="5"/>
  <c r="ET443" i="5" s="1"/>
  <c r="EU442" i="5"/>
  <c r="ES442" i="5"/>
  <c r="ET442" i="5" s="1"/>
  <c r="EU441" i="5"/>
  <c r="ES441" i="5"/>
  <c r="ET441" i="5" s="1"/>
  <c r="EU440" i="5"/>
  <c r="ES440" i="5"/>
  <c r="ET440" i="5" s="1"/>
  <c r="EU439" i="5"/>
  <c r="ES439" i="5"/>
  <c r="ET439" i="5" s="1"/>
  <c r="EU438" i="5"/>
  <c r="ES438" i="5"/>
  <c r="ET438" i="5" s="1"/>
  <c r="EU437" i="5"/>
  <c r="ES437" i="5"/>
  <c r="ET437" i="5" s="1"/>
  <c r="EU436" i="5"/>
  <c r="ES436" i="5"/>
  <c r="ET436" i="5" s="1"/>
  <c r="EU435" i="5"/>
  <c r="ES435" i="5"/>
  <c r="ET435" i="5" s="1"/>
  <c r="EU434" i="5"/>
  <c r="ES434" i="5"/>
  <c r="ET434" i="5" s="1"/>
  <c r="EU433" i="5"/>
  <c r="ES433" i="5"/>
  <c r="ET433" i="5" s="1"/>
  <c r="EU432" i="5"/>
  <c r="ES432" i="5"/>
  <c r="ET432" i="5" s="1"/>
  <c r="EU431" i="5"/>
  <c r="ES431" i="5"/>
  <c r="ET431" i="5" s="1"/>
  <c r="EU430" i="5"/>
  <c r="ES430" i="5"/>
  <c r="ET430" i="5" s="1"/>
  <c r="EU429" i="5"/>
  <c r="ES429" i="5"/>
  <c r="ET429" i="5" s="1"/>
  <c r="EU428" i="5"/>
  <c r="ES428" i="5"/>
  <c r="ET428" i="5" s="1"/>
  <c r="EU427" i="5"/>
  <c r="ES427" i="5"/>
  <c r="ET427" i="5" s="1"/>
  <c r="EU426" i="5"/>
  <c r="ES426" i="5"/>
  <c r="ET426" i="5" s="1"/>
  <c r="EU425" i="5"/>
  <c r="ES425" i="5"/>
  <c r="ET425" i="5" s="1"/>
  <c r="EU424" i="5"/>
  <c r="ES424" i="5"/>
  <c r="ET424" i="5" s="1"/>
  <c r="EU423" i="5"/>
  <c r="ES423" i="5"/>
  <c r="ET423" i="5" s="1"/>
  <c r="EU422" i="5"/>
  <c r="ES422" i="5"/>
  <c r="ET422" i="5" s="1"/>
  <c r="EU421" i="5"/>
  <c r="ES421" i="5"/>
  <c r="ET421" i="5" s="1"/>
  <c r="EU420" i="5"/>
  <c r="ES420" i="5"/>
  <c r="ET420" i="5" s="1"/>
  <c r="EU419" i="5"/>
  <c r="ES419" i="5"/>
  <c r="ET419" i="5" s="1"/>
  <c r="EU418" i="5"/>
  <c r="ES418" i="5"/>
  <c r="ET418" i="5" s="1"/>
  <c r="EU417" i="5"/>
  <c r="ES417" i="5"/>
  <c r="ET417" i="5" s="1"/>
  <c r="EU416" i="5"/>
  <c r="ES416" i="5"/>
  <c r="ET416" i="5" s="1"/>
  <c r="EU415" i="5"/>
  <c r="ES415" i="5"/>
  <c r="ET415" i="5" s="1"/>
  <c r="EU414" i="5"/>
  <c r="ES414" i="5"/>
  <c r="ET414" i="5" s="1"/>
  <c r="EU413" i="5"/>
  <c r="ES413" i="5"/>
  <c r="ET413" i="5" s="1"/>
  <c r="EU412" i="5"/>
  <c r="ES412" i="5"/>
  <c r="ET412" i="5" s="1"/>
  <c r="EU411" i="5"/>
  <c r="ES411" i="5"/>
  <c r="ET411" i="5" s="1"/>
  <c r="EU410" i="5"/>
  <c r="ES410" i="5"/>
  <c r="ET410" i="5" s="1"/>
  <c r="EU409" i="5"/>
  <c r="ES409" i="5"/>
  <c r="ET409" i="5" s="1"/>
  <c r="EU408" i="5"/>
  <c r="ES408" i="5"/>
  <c r="ET408" i="5" s="1"/>
  <c r="EU407" i="5"/>
  <c r="ES407" i="5"/>
  <c r="ET407" i="5" s="1"/>
  <c r="EU406" i="5"/>
  <c r="ES406" i="5"/>
  <c r="ET406" i="5" s="1"/>
  <c r="EU405" i="5"/>
  <c r="ES405" i="5"/>
  <c r="ET405" i="5" s="1"/>
  <c r="EU404" i="5"/>
  <c r="ES404" i="5"/>
  <c r="ET404" i="5" s="1"/>
  <c r="EU403" i="5"/>
  <c r="ES403" i="5"/>
  <c r="ET403" i="5" s="1"/>
  <c r="EU402" i="5"/>
  <c r="ES402" i="5"/>
  <c r="ET402" i="5" s="1"/>
  <c r="EU401" i="5"/>
  <c r="ES401" i="5"/>
  <c r="ET401" i="5" s="1"/>
  <c r="EU400" i="5"/>
  <c r="ES400" i="5"/>
  <c r="ET400" i="5" s="1"/>
  <c r="EU399" i="5"/>
  <c r="ES399" i="5"/>
  <c r="ET399" i="5" s="1"/>
  <c r="EU398" i="5"/>
  <c r="ES398" i="5"/>
  <c r="ET398" i="5" s="1"/>
  <c r="EU397" i="5"/>
  <c r="ES397" i="5"/>
  <c r="ET397" i="5" s="1"/>
  <c r="EU396" i="5"/>
  <c r="ES396" i="5"/>
  <c r="ET396" i="5" s="1"/>
  <c r="EU395" i="5"/>
  <c r="ES395" i="5"/>
  <c r="ET395" i="5" s="1"/>
  <c r="EU394" i="5"/>
  <c r="ES394" i="5"/>
  <c r="ET394" i="5" s="1"/>
  <c r="EU393" i="5"/>
  <c r="ES393" i="5"/>
  <c r="ET393" i="5" s="1"/>
  <c r="EU392" i="5"/>
  <c r="ES392" i="5"/>
  <c r="ET392" i="5" s="1"/>
  <c r="EU391" i="5"/>
  <c r="ES391" i="5"/>
  <c r="ET391" i="5" s="1"/>
  <c r="EU390" i="5"/>
  <c r="ES390" i="5"/>
  <c r="ET390" i="5" s="1"/>
  <c r="EU389" i="5"/>
  <c r="ES389" i="5"/>
  <c r="ET389" i="5" s="1"/>
  <c r="EU388" i="5"/>
  <c r="ES388" i="5"/>
  <c r="ET388" i="5" s="1"/>
  <c r="EU387" i="5"/>
  <c r="ES387" i="5"/>
  <c r="ET387" i="5" s="1"/>
  <c r="EU386" i="5"/>
  <c r="ES386" i="5"/>
  <c r="ET386" i="5" s="1"/>
  <c r="EU385" i="5"/>
  <c r="ES385" i="5"/>
  <c r="ET385" i="5" s="1"/>
  <c r="EU384" i="5"/>
  <c r="ES384" i="5"/>
  <c r="ET384" i="5" s="1"/>
  <c r="EU383" i="5"/>
  <c r="ES383" i="5"/>
  <c r="ET383" i="5" s="1"/>
  <c r="EU382" i="5"/>
  <c r="ES382" i="5"/>
  <c r="ET382" i="5" s="1"/>
  <c r="EU381" i="5"/>
  <c r="ES381" i="5"/>
  <c r="ET381" i="5" s="1"/>
  <c r="EU380" i="5"/>
  <c r="ES380" i="5"/>
  <c r="ET380" i="5" s="1"/>
  <c r="EU379" i="5"/>
  <c r="ES379" i="5"/>
  <c r="ET379" i="5" s="1"/>
  <c r="EU378" i="5"/>
  <c r="ES378" i="5"/>
  <c r="ET378" i="5" s="1"/>
  <c r="EU377" i="5"/>
  <c r="ES377" i="5"/>
  <c r="ET377" i="5" s="1"/>
  <c r="EU376" i="5"/>
  <c r="ES376" i="5"/>
  <c r="ET376" i="5" s="1"/>
  <c r="EU375" i="5"/>
  <c r="ES375" i="5"/>
  <c r="ET375" i="5" s="1"/>
  <c r="EU374" i="5"/>
  <c r="ES374" i="5"/>
  <c r="ET374" i="5" s="1"/>
  <c r="EU373" i="5"/>
  <c r="ES373" i="5"/>
  <c r="ET373" i="5" s="1"/>
  <c r="EU372" i="5"/>
  <c r="ES372" i="5"/>
  <c r="ET372" i="5" s="1"/>
  <c r="EU371" i="5"/>
  <c r="ES371" i="5"/>
  <c r="ET371" i="5" s="1"/>
  <c r="EU370" i="5"/>
  <c r="ES370" i="5"/>
  <c r="ET370" i="5" s="1"/>
  <c r="EU369" i="5"/>
  <c r="ES369" i="5"/>
  <c r="ET369" i="5" s="1"/>
  <c r="EU368" i="5"/>
  <c r="ES368" i="5"/>
  <c r="ET368" i="5" s="1"/>
  <c r="EU367" i="5"/>
  <c r="ES367" i="5"/>
  <c r="ET367" i="5" s="1"/>
  <c r="EU366" i="5"/>
  <c r="ES366" i="5"/>
  <c r="ET366" i="5" s="1"/>
  <c r="EU365" i="5"/>
  <c r="ES365" i="5"/>
  <c r="ET365" i="5" s="1"/>
  <c r="EU364" i="5"/>
  <c r="ES364" i="5"/>
  <c r="ET364" i="5" s="1"/>
  <c r="EU363" i="5"/>
  <c r="ES363" i="5"/>
  <c r="ET363" i="5" s="1"/>
  <c r="EU362" i="5"/>
  <c r="ES362" i="5"/>
  <c r="ET362" i="5" s="1"/>
  <c r="EU361" i="5"/>
  <c r="ES361" i="5"/>
  <c r="ET361" i="5" s="1"/>
  <c r="EU360" i="5"/>
  <c r="ES360" i="5"/>
  <c r="ET360" i="5" s="1"/>
  <c r="EU359" i="5"/>
  <c r="ES359" i="5"/>
  <c r="ET359" i="5" s="1"/>
  <c r="EU358" i="5"/>
  <c r="ES358" i="5"/>
  <c r="ET358" i="5" s="1"/>
  <c r="EU357" i="5"/>
  <c r="ES357" i="5"/>
  <c r="ET357" i="5" s="1"/>
  <c r="EU356" i="5"/>
  <c r="ES356" i="5"/>
  <c r="ET356" i="5" s="1"/>
  <c r="EU355" i="5"/>
  <c r="ES355" i="5"/>
  <c r="ET355" i="5" s="1"/>
  <c r="EU354" i="5"/>
  <c r="ES354" i="5"/>
  <c r="ET354" i="5" s="1"/>
  <c r="EU353" i="5"/>
  <c r="ES353" i="5"/>
  <c r="ET353" i="5" s="1"/>
  <c r="EU352" i="5"/>
  <c r="ES352" i="5"/>
  <c r="ET352" i="5" s="1"/>
  <c r="EU351" i="5"/>
  <c r="ES351" i="5"/>
  <c r="ET351" i="5" s="1"/>
  <c r="EU350" i="5"/>
  <c r="ES350" i="5"/>
  <c r="ET350" i="5" s="1"/>
  <c r="EU349" i="5"/>
  <c r="ES349" i="5"/>
  <c r="ET349" i="5" s="1"/>
  <c r="EU348" i="5"/>
  <c r="ES348" i="5"/>
  <c r="ET348" i="5" s="1"/>
  <c r="EU347" i="5"/>
  <c r="ES347" i="5"/>
  <c r="ET347" i="5" s="1"/>
  <c r="EU346" i="5"/>
  <c r="ES346" i="5"/>
  <c r="ET346" i="5" s="1"/>
  <c r="EU345" i="5"/>
  <c r="ES345" i="5"/>
  <c r="ET345" i="5" s="1"/>
  <c r="EU344" i="5"/>
  <c r="ES344" i="5"/>
  <c r="ET344" i="5" s="1"/>
  <c r="EU343" i="5"/>
  <c r="ES343" i="5"/>
  <c r="ET343" i="5" s="1"/>
  <c r="EU342" i="5"/>
  <c r="ES342" i="5"/>
  <c r="ET342" i="5" s="1"/>
  <c r="EU341" i="5"/>
  <c r="ES341" i="5"/>
  <c r="ET341" i="5" s="1"/>
  <c r="EU340" i="5"/>
  <c r="ES340" i="5"/>
  <c r="ET340" i="5" s="1"/>
  <c r="EU339" i="5"/>
  <c r="ES339" i="5"/>
  <c r="ET339" i="5" s="1"/>
  <c r="EU338" i="5"/>
  <c r="ES338" i="5"/>
  <c r="ET338" i="5" s="1"/>
  <c r="EU337" i="5"/>
  <c r="ES337" i="5"/>
  <c r="ET337" i="5" s="1"/>
  <c r="EU336" i="5"/>
  <c r="ES336" i="5"/>
  <c r="ET336" i="5" s="1"/>
  <c r="EU335" i="5"/>
  <c r="ES335" i="5"/>
  <c r="ET335" i="5" s="1"/>
  <c r="EU334" i="5"/>
  <c r="ES334" i="5"/>
  <c r="ET334" i="5" s="1"/>
  <c r="EU333" i="5"/>
  <c r="ES333" i="5"/>
  <c r="ET333" i="5" s="1"/>
  <c r="EU332" i="5"/>
  <c r="ES332" i="5"/>
  <c r="ET332" i="5" s="1"/>
  <c r="EU331" i="5"/>
  <c r="ES331" i="5"/>
  <c r="ET331" i="5" s="1"/>
  <c r="EU330" i="5"/>
  <c r="ES330" i="5"/>
  <c r="ET330" i="5" s="1"/>
  <c r="EU329" i="5"/>
  <c r="ES329" i="5"/>
  <c r="ET329" i="5" s="1"/>
  <c r="EU328" i="5"/>
  <c r="ES328" i="5"/>
  <c r="ET328" i="5" s="1"/>
  <c r="EU327" i="5"/>
  <c r="ES327" i="5"/>
  <c r="ET327" i="5" s="1"/>
  <c r="EU326" i="5"/>
  <c r="ES326" i="5"/>
  <c r="ET326" i="5" s="1"/>
  <c r="EU325" i="5"/>
  <c r="ES325" i="5"/>
  <c r="ET325" i="5" s="1"/>
  <c r="EU324" i="5"/>
  <c r="ES324" i="5"/>
  <c r="ET324" i="5" s="1"/>
  <c r="EU323" i="5"/>
  <c r="ES323" i="5"/>
  <c r="ET323" i="5" s="1"/>
  <c r="EU322" i="5"/>
  <c r="ES322" i="5"/>
  <c r="ET322" i="5" s="1"/>
  <c r="EU321" i="5"/>
  <c r="ES321" i="5"/>
  <c r="ET321" i="5" s="1"/>
  <c r="EU320" i="5"/>
  <c r="ES320" i="5"/>
  <c r="ET320" i="5" s="1"/>
  <c r="EU319" i="5"/>
  <c r="ES319" i="5"/>
  <c r="ET319" i="5" s="1"/>
  <c r="EU318" i="5"/>
  <c r="ES318" i="5"/>
  <c r="ET318" i="5" s="1"/>
  <c r="EU317" i="5"/>
  <c r="ES317" i="5"/>
  <c r="ET317" i="5" s="1"/>
  <c r="EU316" i="5"/>
  <c r="ES316" i="5"/>
  <c r="ET316" i="5" s="1"/>
  <c r="EU315" i="5"/>
  <c r="ES315" i="5"/>
  <c r="ET315" i="5" s="1"/>
  <c r="EU314" i="5"/>
  <c r="ES314" i="5"/>
  <c r="ET314" i="5" s="1"/>
  <c r="EU313" i="5"/>
  <c r="ES313" i="5"/>
  <c r="ET313" i="5" s="1"/>
  <c r="EU312" i="5"/>
  <c r="ES312" i="5"/>
  <c r="ET312" i="5" s="1"/>
  <c r="EU311" i="5"/>
  <c r="ES311" i="5"/>
  <c r="ET311" i="5" s="1"/>
  <c r="EU310" i="5"/>
  <c r="ES310" i="5"/>
  <c r="ET310" i="5" s="1"/>
  <c r="EU309" i="5"/>
  <c r="ES309" i="5"/>
  <c r="ET309" i="5" s="1"/>
  <c r="EU308" i="5"/>
  <c r="ES308" i="5"/>
  <c r="ET308" i="5" s="1"/>
  <c r="EU307" i="5"/>
  <c r="ES307" i="5"/>
  <c r="ET307" i="5" s="1"/>
  <c r="EU306" i="5"/>
  <c r="ES306" i="5"/>
  <c r="ET306" i="5" s="1"/>
  <c r="EU305" i="5"/>
  <c r="ES305" i="5"/>
  <c r="ET305" i="5" s="1"/>
  <c r="EU304" i="5"/>
  <c r="ES304" i="5"/>
  <c r="ET304" i="5" s="1"/>
  <c r="EU303" i="5"/>
  <c r="ES303" i="5"/>
  <c r="ET303" i="5" s="1"/>
  <c r="EU302" i="5"/>
  <c r="ES302" i="5"/>
  <c r="ET302" i="5" s="1"/>
  <c r="EU301" i="5"/>
  <c r="ES301" i="5"/>
  <c r="ET301" i="5" s="1"/>
  <c r="EU300" i="5"/>
  <c r="ES300" i="5"/>
  <c r="ET300" i="5" s="1"/>
  <c r="EU299" i="5"/>
  <c r="ES299" i="5"/>
  <c r="ET299" i="5" s="1"/>
  <c r="EU298" i="5"/>
  <c r="ES298" i="5"/>
  <c r="ET298" i="5" s="1"/>
  <c r="EU297" i="5"/>
  <c r="ES297" i="5"/>
  <c r="ET297" i="5" s="1"/>
  <c r="EU296" i="5"/>
  <c r="ES296" i="5"/>
  <c r="ET296" i="5" s="1"/>
  <c r="EU295" i="5"/>
  <c r="ES295" i="5"/>
  <c r="ET295" i="5" s="1"/>
  <c r="EU294" i="5"/>
  <c r="ES294" i="5"/>
  <c r="ET294" i="5" s="1"/>
  <c r="EU293" i="5"/>
  <c r="ES293" i="5"/>
  <c r="ET293" i="5" s="1"/>
  <c r="EU292" i="5"/>
  <c r="ES292" i="5"/>
  <c r="ET292" i="5" s="1"/>
  <c r="EU291" i="5"/>
  <c r="ES291" i="5"/>
  <c r="ET291" i="5" s="1"/>
  <c r="EU290" i="5"/>
  <c r="ES290" i="5"/>
  <c r="ET290" i="5" s="1"/>
  <c r="EU289" i="5"/>
  <c r="ES289" i="5"/>
  <c r="ET289" i="5" s="1"/>
  <c r="EU288" i="5"/>
  <c r="ES288" i="5"/>
  <c r="ET288" i="5" s="1"/>
  <c r="EU287" i="5"/>
  <c r="ES287" i="5"/>
  <c r="ET287" i="5" s="1"/>
  <c r="EU286" i="5"/>
  <c r="ES286" i="5"/>
  <c r="ET286" i="5" s="1"/>
  <c r="EU285" i="5"/>
  <c r="ES285" i="5"/>
  <c r="ET285" i="5" s="1"/>
  <c r="EU284" i="5"/>
  <c r="ES284" i="5"/>
  <c r="ET284" i="5" s="1"/>
  <c r="EU283" i="5"/>
  <c r="ES283" i="5"/>
  <c r="ET283" i="5" s="1"/>
  <c r="EU282" i="5"/>
  <c r="ES282" i="5"/>
  <c r="ET282" i="5" s="1"/>
  <c r="EU281" i="5"/>
  <c r="ES281" i="5"/>
  <c r="ET281" i="5" s="1"/>
  <c r="EU280" i="5"/>
  <c r="ES280" i="5"/>
  <c r="ET280" i="5" s="1"/>
  <c r="EU279" i="5"/>
  <c r="ES279" i="5"/>
  <c r="ET279" i="5" s="1"/>
  <c r="EU278" i="5"/>
  <c r="ES278" i="5"/>
  <c r="ET278" i="5" s="1"/>
  <c r="EU277" i="5"/>
  <c r="ES277" i="5"/>
  <c r="ET277" i="5" s="1"/>
  <c r="EU276" i="5"/>
  <c r="ES276" i="5"/>
  <c r="ET276" i="5" s="1"/>
  <c r="EU275" i="5"/>
  <c r="ES275" i="5"/>
  <c r="ET275" i="5" s="1"/>
  <c r="EU274" i="5"/>
  <c r="ES274" i="5"/>
  <c r="ET274" i="5" s="1"/>
  <c r="EU273" i="5"/>
  <c r="ES273" i="5"/>
  <c r="ET273" i="5" s="1"/>
  <c r="EU272" i="5"/>
  <c r="ES272" i="5"/>
  <c r="ET272" i="5" s="1"/>
  <c r="EU271" i="5"/>
  <c r="ES271" i="5"/>
  <c r="ET271" i="5" s="1"/>
  <c r="EU270" i="5"/>
  <c r="ES270" i="5"/>
  <c r="ET270" i="5" s="1"/>
  <c r="EU269" i="5"/>
  <c r="ES269" i="5"/>
  <c r="ET269" i="5" s="1"/>
  <c r="EU268" i="5"/>
  <c r="ES268" i="5"/>
  <c r="ET268" i="5" s="1"/>
  <c r="EU267" i="5"/>
  <c r="ES267" i="5"/>
  <c r="ET267" i="5" s="1"/>
  <c r="EU266" i="5"/>
  <c r="ES266" i="5"/>
  <c r="ET266" i="5" s="1"/>
  <c r="EU265" i="5"/>
  <c r="ES265" i="5"/>
  <c r="ET265" i="5" s="1"/>
  <c r="EU264" i="5"/>
  <c r="ES264" i="5"/>
  <c r="ET264" i="5" s="1"/>
  <c r="EU263" i="5"/>
  <c r="ES263" i="5"/>
  <c r="ET263" i="5" s="1"/>
  <c r="EU262" i="5"/>
  <c r="ES262" i="5"/>
  <c r="ET262" i="5" s="1"/>
  <c r="EU261" i="5"/>
  <c r="ES261" i="5"/>
  <c r="ET261" i="5" s="1"/>
  <c r="EU260" i="5"/>
  <c r="ES260" i="5"/>
  <c r="ET260" i="5" s="1"/>
  <c r="EU259" i="5"/>
  <c r="ES259" i="5"/>
  <c r="ET259" i="5" s="1"/>
  <c r="EU258" i="5"/>
  <c r="ES258" i="5"/>
  <c r="ET258" i="5" s="1"/>
  <c r="EU257" i="5"/>
  <c r="ES257" i="5"/>
  <c r="ET257" i="5" s="1"/>
  <c r="EU256" i="5"/>
  <c r="ES256" i="5"/>
  <c r="ET256" i="5" s="1"/>
  <c r="EU255" i="5"/>
  <c r="ES255" i="5"/>
  <c r="ET255" i="5" s="1"/>
  <c r="EU254" i="5"/>
  <c r="ES254" i="5"/>
  <c r="ET254" i="5" s="1"/>
  <c r="EU253" i="5"/>
  <c r="ES253" i="5"/>
  <c r="ET253" i="5" s="1"/>
  <c r="EU252" i="5"/>
  <c r="ES252" i="5"/>
  <c r="ET252" i="5" s="1"/>
  <c r="EU251" i="5"/>
  <c r="ES251" i="5"/>
  <c r="ET251" i="5" s="1"/>
  <c r="EU250" i="5"/>
  <c r="ES250" i="5"/>
  <c r="ET250" i="5" s="1"/>
  <c r="EU249" i="5"/>
  <c r="ES249" i="5"/>
  <c r="ET249" i="5" s="1"/>
  <c r="EU248" i="5"/>
  <c r="ES248" i="5"/>
  <c r="ET248" i="5" s="1"/>
  <c r="EU247" i="5"/>
  <c r="ES247" i="5"/>
  <c r="ET247" i="5" s="1"/>
  <c r="EU246" i="5"/>
  <c r="ES246" i="5"/>
  <c r="ET246" i="5" s="1"/>
  <c r="EU245" i="5"/>
  <c r="ES245" i="5"/>
  <c r="ET245" i="5" s="1"/>
  <c r="EU244" i="5"/>
  <c r="ES244" i="5"/>
  <c r="ET244" i="5" s="1"/>
  <c r="EU243" i="5"/>
  <c r="ES243" i="5"/>
  <c r="ET243" i="5" s="1"/>
  <c r="EU242" i="5"/>
  <c r="ES242" i="5"/>
  <c r="ET242" i="5" s="1"/>
  <c r="EU241" i="5"/>
  <c r="ES241" i="5"/>
  <c r="ET241" i="5" s="1"/>
  <c r="EU240" i="5"/>
  <c r="ES240" i="5"/>
  <c r="ET240" i="5" s="1"/>
  <c r="EU239" i="5"/>
  <c r="ES239" i="5"/>
  <c r="ET239" i="5" s="1"/>
  <c r="EU238" i="5"/>
  <c r="ES238" i="5"/>
  <c r="ET238" i="5" s="1"/>
  <c r="EU237" i="5"/>
  <c r="ES237" i="5"/>
  <c r="ET237" i="5" s="1"/>
  <c r="EU236" i="5"/>
  <c r="ES236" i="5"/>
  <c r="ET236" i="5" s="1"/>
  <c r="EU235" i="5"/>
  <c r="ES235" i="5"/>
  <c r="ET235" i="5" s="1"/>
  <c r="EU234" i="5"/>
  <c r="ES234" i="5"/>
  <c r="ET234" i="5" s="1"/>
  <c r="EU233" i="5"/>
  <c r="ES233" i="5"/>
  <c r="ET233" i="5" s="1"/>
  <c r="EU232" i="5"/>
  <c r="ES232" i="5"/>
  <c r="ET232" i="5" s="1"/>
  <c r="EU231" i="5"/>
  <c r="ES231" i="5"/>
  <c r="ET231" i="5" s="1"/>
  <c r="EU230" i="5"/>
  <c r="ES230" i="5"/>
  <c r="ET230" i="5" s="1"/>
  <c r="EU229" i="5"/>
  <c r="ES229" i="5"/>
  <c r="ET229" i="5" s="1"/>
  <c r="EU228" i="5"/>
  <c r="ES228" i="5"/>
  <c r="ET228" i="5" s="1"/>
  <c r="EU227" i="5"/>
  <c r="ES227" i="5"/>
  <c r="ET227" i="5" s="1"/>
  <c r="EU226" i="5"/>
  <c r="ES226" i="5"/>
  <c r="ET226" i="5" s="1"/>
  <c r="EU225" i="5"/>
  <c r="ES225" i="5"/>
  <c r="ET225" i="5" s="1"/>
  <c r="EU224" i="5"/>
  <c r="ES224" i="5"/>
  <c r="ET224" i="5" s="1"/>
  <c r="EU223" i="5"/>
  <c r="ES223" i="5"/>
  <c r="ET223" i="5" s="1"/>
  <c r="EU222" i="5"/>
  <c r="ES222" i="5"/>
  <c r="ET222" i="5" s="1"/>
  <c r="EU221" i="5"/>
  <c r="ES221" i="5"/>
  <c r="ET221" i="5" s="1"/>
  <c r="EU220" i="5"/>
  <c r="ES220" i="5"/>
  <c r="ET220" i="5" s="1"/>
  <c r="EU219" i="5"/>
  <c r="ES219" i="5"/>
  <c r="ET219" i="5" s="1"/>
  <c r="EU218" i="5"/>
  <c r="ES218" i="5"/>
  <c r="ET218" i="5" s="1"/>
  <c r="EU217" i="5"/>
  <c r="ES217" i="5"/>
  <c r="ET217" i="5" s="1"/>
  <c r="EU216" i="5"/>
  <c r="ES216" i="5"/>
  <c r="ET216" i="5" s="1"/>
  <c r="EU215" i="5"/>
  <c r="ES215" i="5"/>
  <c r="ET215" i="5" s="1"/>
  <c r="EU214" i="5"/>
  <c r="ES214" i="5"/>
  <c r="ET214" i="5" s="1"/>
  <c r="EU213" i="5"/>
  <c r="ES213" i="5"/>
  <c r="ET213" i="5" s="1"/>
  <c r="EU212" i="5"/>
  <c r="ES212" i="5"/>
  <c r="ET212" i="5" s="1"/>
  <c r="EU211" i="5"/>
  <c r="ES211" i="5"/>
  <c r="ET211" i="5" s="1"/>
  <c r="EU210" i="5"/>
  <c r="ES210" i="5"/>
  <c r="ET210" i="5" s="1"/>
  <c r="EU209" i="5"/>
  <c r="ES209" i="5"/>
  <c r="ET209" i="5" s="1"/>
  <c r="EU208" i="5"/>
  <c r="ES208" i="5"/>
  <c r="ET208" i="5" s="1"/>
  <c r="EU207" i="5"/>
  <c r="ES207" i="5"/>
  <c r="ET207" i="5" s="1"/>
  <c r="EU206" i="5"/>
  <c r="ES206" i="5"/>
  <c r="ET206" i="5" s="1"/>
  <c r="EU205" i="5"/>
  <c r="ES205" i="5"/>
  <c r="ET205" i="5" s="1"/>
  <c r="EU204" i="5"/>
  <c r="ES204" i="5"/>
  <c r="ET204" i="5" s="1"/>
  <c r="EU203" i="5"/>
  <c r="ES203" i="5"/>
  <c r="ET203" i="5" s="1"/>
  <c r="EU202" i="5"/>
  <c r="ES202" i="5"/>
  <c r="ET202" i="5" s="1"/>
  <c r="EU201" i="5"/>
  <c r="ES201" i="5"/>
  <c r="ET201" i="5" s="1"/>
  <c r="EU200" i="5"/>
  <c r="ES200" i="5"/>
  <c r="ET200" i="5" s="1"/>
  <c r="EU199" i="5"/>
  <c r="ES199" i="5"/>
  <c r="ET199" i="5" s="1"/>
  <c r="EU198" i="5"/>
  <c r="ES198" i="5"/>
  <c r="ET198" i="5" s="1"/>
  <c r="EU197" i="5"/>
  <c r="ES197" i="5"/>
  <c r="ET197" i="5" s="1"/>
  <c r="EU196" i="5"/>
  <c r="ES196" i="5"/>
  <c r="ET196" i="5" s="1"/>
  <c r="EU195" i="5"/>
  <c r="ES195" i="5"/>
  <c r="ET195" i="5" s="1"/>
  <c r="EU194" i="5"/>
  <c r="ES194" i="5"/>
  <c r="ET194" i="5" s="1"/>
  <c r="EU193" i="5"/>
  <c r="ES193" i="5"/>
  <c r="ET193" i="5" s="1"/>
  <c r="EU192" i="5"/>
  <c r="ES192" i="5"/>
  <c r="ET192" i="5" s="1"/>
  <c r="EU191" i="5"/>
  <c r="ES191" i="5"/>
  <c r="ET191" i="5" s="1"/>
  <c r="EU190" i="5"/>
  <c r="ES190" i="5"/>
  <c r="ET190" i="5" s="1"/>
  <c r="EU189" i="5"/>
  <c r="ES189" i="5"/>
  <c r="ET189" i="5" s="1"/>
  <c r="EU188" i="5"/>
  <c r="ES188" i="5"/>
  <c r="ET188" i="5" s="1"/>
  <c r="EU187" i="5"/>
  <c r="ES187" i="5"/>
  <c r="ET187" i="5" s="1"/>
  <c r="EU186" i="5"/>
  <c r="ES186" i="5"/>
  <c r="ET186" i="5" s="1"/>
  <c r="EU185" i="5"/>
  <c r="ES185" i="5"/>
  <c r="ET185" i="5" s="1"/>
  <c r="EU184" i="5"/>
  <c r="ES184" i="5"/>
  <c r="ET184" i="5" s="1"/>
  <c r="EU183" i="5"/>
  <c r="ES183" i="5"/>
  <c r="ET183" i="5" s="1"/>
  <c r="EU182" i="5"/>
  <c r="ES182" i="5"/>
  <c r="ET182" i="5" s="1"/>
  <c r="EU181" i="5"/>
  <c r="ES181" i="5"/>
  <c r="ET181" i="5" s="1"/>
  <c r="EU180" i="5"/>
  <c r="ES180" i="5"/>
  <c r="ET180" i="5" s="1"/>
  <c r="EU179" i="5"/>
  <c r="ES179" i="5"/>
  <c r="ET179" i="5" s="1"/>
  <c r="EU178" i="5"/>
  <c r="ES178" i="5"/>
  <c r="ET178" i="5" s="1"/>
  <c r="EU177" i="5"/>
  <c r="ES177" i="5"/>
  <c r="ET177" i="5" s="1"/>
  <c r="EU176" i="5"/>
  <c r="ES176" i="5"/>
  <c r="ET176" i="5" s="1"/>
  <c r="EU175" i="5"/>
  <c r="ES175" i="5"/>
  <c r="ET175" i="5" s="1"/>
  <c r="EU174" i="5"/>
  <c r="ES174" i="5"/>
  <c r="ET174" i="5" s="1"/>
  <c r="EU173" i="5"/>
  <c r="ES173" i="5"/>
  <c r="ET173" i="5" s="1"/>
  <c r="EU172" i="5"/>
  <c r="ES172" i="5"/>
  <c r="ET172" i="5" s="1"/>
  <c r="EU171" i="5"/>
  <c r="ES171" i="5"/>
  <c r="ET171" i="5" s="1"/>
  <c r="EU170" i="5"/>
  <c r="ES170" i="5"/>
  <c r="ET170" i="5" s="1"/>
  <c r="EU169" i="5"/>
  <c r="ES169" i="5"/>
  <c r="ET169" i="5" s="1"/>
  <c r="EU168" i="5"/>
  <c r="ES168" i="5"/>
  <c r="ET168" i="5" s="1"/>
  <c r="EU167" i="5"/>
  <c r="ES167" i="5"/>
  <c r="ET167" i="5" s="1"/>
  <c r="EU166" i="5"/>
  <c r="ES166" i="5"/>
  <c r="ET166" i="5" s="1"/>
  <c r="EU165" i="5"/>
  <c r="ES165" i="5"/>
  <c r="ET165" i="5" s="1"/>
  <c r="EU164" i="5"/>
  <c r="ES164" i="5"/>
  <c r="ET164" i="5" s="1"/>
  <c r="EU163" i="5"/>
  <c r="ES163" i="5"/>
  <c r="ET163" i="5" s="1"/>
  <c r="EU162" i="5"/>
  <c r="ES162" i="5"/>
  <c r="ET162" i="5" s="1"/>
  <c r="EU161" i="5"/>
  <c r="ES161" i="5"/>
  <c r="ET161" i="5" s="1"/>
  <c r="EU160" i="5"/>
  <c r="ES160" i="5"/>
  <c r="ET160" i="5" s="1"/>
  <c r="EU159" i="5"/>
  <c r="ES159" i="5"/>
  <c r="ET159" i="5" s="1"/>
  <c r="EU158" i="5"/>
  <c r="ES158" i="5"/>
  <c r="ET158" i="5" s="1"/>
  <c r="EU157" i="5"/>
  <c r="ES157" i="5"/>
  <c r="ET157" i="5" s="1"/>
  <c r="EU156" i="5"/>
  <c r="ES156" i="5"/>
  <c r="ET156" i="5" s="1"/>
  <c r="EU155" i="5"/>
  <c r="ES155" i="5"/>
  <c r="ET155" i="5" s="1"/>
  <c r="EU154" i="5"/>
  <c r="ES154" i="5"/>
  <c r="ET154" i="5" s="1"/>
  <c r="EU153" i="5"/>
  <c r="ES153" i="5"/>
  <c r="ET153" i="5" s="1"/>
  <c r="EU152" i="5"/>
  <c r="ES152" i="5"/>
  <c r="ET152" i="5" s="1"/>
  <c r="EU151" i="5"/>
  <c r="ES151" i="5"/>
  <c r="ET151" i="5" s="1"/>
  <c r="EU150" i="5"/>
  <c r="ES150" i="5"/>
  <c r="ET150" i="5" s="1"/>
  <c r="EU149" i="5"/>
  <c r="ES149" i="5"/>
  <c r="ET149" i="5" s="1"/>
  <c r="EU148" i="5"/>
  <c r="ES148" i="5"/>
  <c r="ET148" i="5" s="1"/>
  <c r="EU147" i="5"/>
  <c r="ES147" i="5"/>
  <c r="ET147" i="5" s="1"/>
  <c r="EU146" i="5"/>
  <c r="ES146" i="5"/>
  <c r="ET146" i="5" s="1"/>
  <c r="EU145" i="5"/>
  <c r="ES145" i="5"/>
  <c r="ET145" i="5" s="1"/>
  <c r="EU144" i="5"/>
  <c r="ES144" i="5"/>
  <c r="ET144" i="5" s="1"/>
  <c r="EU143" i="5"/>
  <c r="ES143" i="5"/>
  <c r="ET143" i="5" s="1"/>
  <c r="EU142" i="5"/>
  <c r="ES142" i="5"/>
  <c r="ET142" i="5" s="1"/>
  <c r="EU141" i="5"/>
  <c r="ES141" i="5"/>
  <c r="ET141" i="5" s="1"/>
  <c r="EU140" i="5"/>
  <c r="ES140" i="5"/>
  <c r="ET140" i="5" s="1"/>
  <c r="EU139" i="5"/>
  <c r="ES139" i="5"/>
  <c r="ET139" i="5" s="1"/>
  <c r="EU138" i="5"/>
  <c r="ES138" i="5"/>
  <c r="ET138" i="5" s="1"/>
  <c r="EU137" i="5"/>
  <c r="ES137" i="5"/>
  <c r="ET137" i="5" s="1"/>
  <c r="EU136" i="5"/>
  <c r="ES136" i="5"/>
  <c r="ET136" i="5" s="1"/>
  <c r="EU135" i="5"/>
  <c r="ES135" i="5"/>
  <c r="ET135" i="5" s="1"/>
  <c r="EU134" i="5"/>
  <c r="ES134" i="5"/>
  <c r="ET134" i="5" s="1"/>
  <c r="EU133" i="5"/>
  <c r="ES133" i="5"/>
  <c r="ET133" i="5" s="1"/>
  <c r="EU132" i="5"/>
  <c r="ES132" i="5"/>
  <c r="ET132" i="5" s="1"/>
  <c r="EU131" i="5"/>
  <c r="ES131" i="5"/>
  <c r="ET131" i="5" s="1"/>
  <c r="EU130" i="5"/>
  <c r="ES130" i="5"/>
  <c r="ET130" i="5" s="1"/>
  <c r="EU129" i="5"/>
  <c r="ES129" i="5"/>
  <c r="ET129" i="5" s="1"/>
  <c r="EU128" i="5"/>
  <c r="ES128" i="5"/>
  <c r="ET128" i="5" s="1"/>
  <c r="EU127" i="5"/>
  <c r="ES127" i="5"/>
  <c r="ET127" i="5" s="1"/>
  <c r="EU126" i="5"/>
  <c r="ES126" i="5"/>
  <c r="ET126" i="5" s="1"/>
  <c r="EU125" i="5"/>
  <c r="ES125" i="5"/>
  <c r="ET125" i="5" s="1"/>
  <c r="EU124" i="5"/>
  <c r="ES124" i="5"/>
  <c r="ET124" i="5" s="1"/>
  <c r="EU123" i="5"/>
  <c r="ES123" i="5"/>
  <c r="ET123" i="5" s="1"/>
  <c r="EU122" i="5"/>
  <c r="ES122" i="5"/>
  <c r="ET122" i="5" s="1"/>
  <c r="EU121" i="5"/>
  <c r="ES121" i="5"/>
  <c r="ET121" i="5" s="1"/>
  <c r="EU120" i="5"/>
  <c r="ES120" i="5"/>
  <c r="ET120" i="5" s="1"/>
  <c r="EU119" i="5"/>
  <c r="ES119" i="5"/>
  <c r="ET119" i="5" s="1"/>
  <c r="EU118" i="5"/>
  <c r="ES118" i="5"/>
  <c r="ET118" i="5" s="1"/>
  <c r="EU117" i="5"/>
  <c r="ES117" i="5"/>
  <c r="ET117" i="5" s="1"/>
  <c r="EU116" i="5"/>
  <c r="ES116" i="5"/>
  <c r="ET116" i="5" s="1"/>
  <c r="EU115" i="5"/>
  <c r="ES115" i="5"/>
  <c r="ET115" i="5" s="1"/>
  <c r="EU114" i="5"/>
  <c r="ES114" i="5"/>
  <c r="ET114" i="5" s="1"/>
  <c r="EU113" i="5"/>
  <c r="ES113" i="5"/>
  <c r="ET113" i="5" s="1"/>
  <c r="EU112" i="5"/>
  <c r="ES112" i="5"/>
  <c r="ET112" i="5" s="1"/>
  <c r="EU111" i="5"/>
  <c r="ES111" i="5"/>
  <c r="ET111" i="5" s="1"/>
  <c r="EU110" i="5"/>
  <c r="ES110" i="5"/>
  <c r="ET110" i="5" s="1"/>
  <c r="EU109" i="5"/>
  <c r="ES109" i="5"/>
  <c r="ET109" i="5" s="1"/>
  <c r="EU108" i="5"/>
  <c r="ES108" i="5"/>
  <c r="ET108" i="5" s="1"/>
  <c r="EU107" i="5"/>
  <c r="ES107" i="5"/>
  <c r="ET107" i="5" s="1"/>
  <c r="EU106" i="5"/>
  <c r="ES106" i="5"/>
  <c r="ET106" i="5" s="1"/>
  <c r="EU105" i="5"/>
  <c r="ES105" i="5"/>
  <c r="ET105" i="5" s="1"/>
  <c r="EU104" i="5"/>
  <c r="ES104" i="5"/>
  <c r="ET104" i="5" s="1"/>
  <c r="EU103" i="5"/>
  <c r="ES103" i="5"/>
  <c r="ET103" i="5" s="1"/>
  <c r="EU102" i="5"/>
  <c r="ES102" i="5"/>
  <c r="ET102" i="5" s="1"/>
  <c r="EU101" i="5"/>
  <c r="ES101" i="5"/>
  <c r="ET101" i="5" s="1"/>
  <c r="EU100" i="5"/>
  <c r="ES100" i="5"/>
  <c r="ET100" i="5" s="1"/>
  <c r="EU99" i="5"/>
  <c r="ES99" i="5"/>
  <c r="ET99" i="5" s="1"/>
  <c r="EU98" i="5"/>
  <c r="ES98" i="5"/>
  <c r="ET98" i="5" s="1"/>
  <c r="EU97" i="5"/>
  <c r="ES97" i="5"/>
  <c r="ET97" i="5" s="1"/>
  <c r="EU96" i="5"/>
  <c r="ES96" i="5"/>
  <c r="ET96" i="5" s="1"/>
  <c r="EU95" i="5"/>
  <c r="ES95" i="5"/>
  <c r="ET95" i="5" s="1"/>
  <c r="EU94" i="5"/>
  <c r="ES94" i="5"/>
  <c r="ET94" i="5" s="1"/>
  <c r="EU93" i="5"/>
  <c r="ES93" i="5"/>
  <c r="ET93" i="5" s="1"/>
  <c r="EU92" i="5"/>
  <c r="ES92" i="5"/>
  <c r="ET92" i="5" s="1"/>
  <c r="EU91" i="5"/>
  <c r="ES91" i="5"/>
  <c r="ET91" i="5" s="1"/>
  <c r="EU90" i="5"/>
  <c r="ES90" i="5"/>
  <c r="ET90" i="5" s="1"/>
  <c r="EU89" i="5"/>
  <c r="ES89" i="5"/>
  <c r="ET89" i="5" s="1"/>
  <c r="EU88" i="5"/>
  <c r="ES88" i="5"/>
  <c r="ET88" i="5" s="1"/>
  <c r="EU87" i="5"/>
  <c r="ES87" i="5"/>
  <c r="ET87" i="5" s="1"/>
  <c r="EU86" i="5"/>
  <c r="ES86" i="5"/>
  <c r="ET86" i="5" s="1"/>
  <c r="EU85" i="5"/>
  <c r="ES85" i="5"/>
  <c r="ET85" i="5" s="1"/>
  <c r="EU84" i="5"/>
  <c r="ES84" i="5"/>
  <c r="ET84" i="5" s="1"/>
  <c r="EU83" i="5"/>
  <c r="ES83" i="5"/>
  <c r="ET83" i="5" s="1"/>
  <c r="EU82" i="5"/>
  <c r="ES82" i="5"/>
  <c r="ET82" i="5" s="1"/>
  <c r="EU81" i="5"/>
  <c r="ES81" i="5"/>
  <c r="ET81" i="5" s="1"/>
  <c r="EU80" i="5"/>
  <c r="ES80" i="5"/>
  <c r="ET80" i="5" s="1"/>
  <c r="EU79" i="5"/>
  <c r="ES79" i="5"/>
  <c r="ET79" i="5" s="1"/>
  <c r="EU78" i="5"/>
  <c r="ES78" i="5"/>
  <c r="ET78" i="5" s="1"/>
  <c r="EU77" i="5"/>
  <c r="ES77" i="5"/>
  <c r="ET77" i="5" s="1"/>
  <c r="EU76" i="5"/>
  <c r="ES76" i="5"/>
  <c r="ET76" i="5" s="1"/>
  <c r="EU75" i="5"/>
  <c r="ES75" i="5"/>
  <c r="ET75" i="5" s="1"/>
  <c r="EU74" i="5"/>
  <c r="ES74" i="5"/>
  <c r="ET74" i="5" s="1"/>
  <c r="EU73" i="5"/>
  <c r="ES73" i="5"/>
  <c r="ET73" i="5" s="1"/>
  <c r="EU72" i="5"/>
  <c r="ES72" i="5"/>
  <c r="ET72" i="5" s="1"/>
  <c r="EU71" i="5"/>
  <c r="ES71" i="5"/>
  <c r="ET71" i="5" s="1"/>
  <c r="EU70" i="5"/>
  <c r="ES70" i="5"/>
  <c r="ET70" i="5" s="1"/>
  <c r="EU69" i="5"/>
  <c r="ES69" i="5"/>
  <c r="ET69" i="5" s="1"/>
  <c r="EU68" i="5"/>
  <c r="ES68" i="5"/>
  <c r="ET68" i="5" s="1"/>
  <c r="EU67" i="5"/>
  <c r="ES67" i="5"/>
  <c r="ET67" i="5" s="1"/>
  <c r="EU66" i="5"/>
  <c r="ES66" i="5"/>
  <c r="ET66" i="5" s="1"/>
  <c r="EU65" i="5"/>
  <c r="ES65" i="5"/>
  <c r="ET65" i="5" s="1"/>
  <c r="EU64" i="5"/>
  <c r="ES64" i="5"/>
  <c r="ET64" i="5" s="1"/>
  <c r="EU63" i="5"/>
  <c r="ES63" i="5"/>
  <c r="ET63" i="5" s="1"/>
  <c r="EU62" i="5"/>
  <c r="ES62" i="5"/>
  <c r="ET62" i="5" s="1"/>
  <c r="EU61" i="5"/>
  <c r="ES61" i="5"/>
  <c r="ET61" i="5" s="1"/>
  <c r="EU60" i="5"/>
  <c r="ES60" i="5"/>
  <c r="ET60" i="5" s="1"/>
  <c r="EU59" i="5"/>
  <c r="ES59" i="5"/>
  <c r="ET59" i="5" s="1"/>
  <c r="EU58" i="5"/>
  <c r="ES58" i="5"/>
  <c r="ET58" i="5" s="1"/>
  <c r="EU57" i="5"/>
  <c r="ES57" i="5"/>
  <c r="ET57" i="5" s="1"/>
  <c r="EU56" i="5"/>
  <c r="ES56" i="5"/>
  <c r="ET56" i="5" s="1"/>
  <c r="EU55" i="5"/>
  <c r="ES55" i="5"/>
  <c r="ET55" i="5" s="1"/>
  <c r="EU54" i="5"/>
  <c r="ES54" i="5"/>
  <c r="ET54" i="5" s="1"/>
  <c r="EU53" i="5"/>
  <c r="ES53" i="5"/>
  <c r="ET53" i="5" s="1"/>
  <c r="EU52" i="5"/>
  <c r="ES52" i="5"/>
  <c r="ET52" i="5" s="1"/>
  <c r="EU51" i="5"/>
  <c r="ES51" i="5"/>
  <c r="ET51" i="5" s="1"/>
  <c r="EU50" i="5"/>
  <c r="ES50" i="5"/>
  <c r="ET50" i="5" s="1"/>
  <c r="EU49" i="5"/>
  <c r="ES49" i="5"/>
  <c r="ET49" i="5" s="1"/>
  <c r="EU48" i="5"/>
  <c r="ES48" i="5"/>
  <c r="ET48" i="5" s="1"/>
  <c r="EU47" i="5"/>
  <c r="ES47" i="5"/>
  <c r="ET47" i="5" s="1"/>
  <c r="EU46" i="5"/>
  <c r="ES46" i="5"/>
  <c r="ET46" i="5" s="1"/>
  <c r="EU45" i="5"/>
  <c r="ES45" i="5"/>
  <c r="ET45" i="5" s="1"/>
  <c r="EU44" i="5"/>
  <c r="ES44" i="5"/>
  <c r="ET44" i="5" s="1"/>
  <c r="EU43" i="5"/>
  <c r="ES43" i="5"/>
  <c r="ET43" i="5" s="1"/>
  <c r="EU42" i="5"/>
  <c r="ES42" i="5"/>
  <c r="ET42" i="5" s="1"/>
  <c r="EU41" i="5"/>
  <c r="ES41" i="5"/>
  <c r="ET41" i="5" s="1"/>
  <c r="EU40" i="5"/>
  <c r="ES40" i="5"/>
  <c r="ET40" i="5" s="1"/>
  <c r="EU39" i="5"/>
  <c r="ES39" i="5"/>
  <c r="ET39" i="5" s="1"/>
  <c r="EU38" i="5"/>
  <c r="ES38" i="5"/>
  <c r="ET38" i="5" s="1"/>
  <c r="EU37" i="5"/>
  <c r="ES37" i="5"/>
  <c r="ET37" i="5" s="1"/>
  <c r="EU36" i="5"/>
  <c r="ES36" i="5"/>
  <c r="ET36" i="5" s="1"/>
  <c r="EU35" i="5"/>
  <c r="ES35" i="5"/>
  <c r="ET35" i="5" s="1"/>
  <c r="EU34" i="5"/>
  <c r="ES34" i="5"/>
  <c r="ET34" i="5" s="1"/>
  <c r="EU33" i="5"/>
  <c r="ES33" i="5"/>
  <c r="ET33" i="5" s="1"/>
  <c r="EU32" i="5"/>
  <c r="ES32" i="5"/>
  <c r="ET32" i="5" s="1"/>
  <c r="EU31" i="5"/>
  <c r="ES31" i="5"/>
  <c r="ET31" i="5" s="1"/>
  <c r="EU30" i="5"/>
  <c r="ES30" i="5"/>
  <c r="ET30" i="5" s="1"/>
  <c r="EU29" i="5"/>
  <c r="ES29" i="5"/>
  <c r="ET29" i="5" s="1"/>
  <c r="EU28" i="5"/>
  <c r="ES28" i="5"/>
  <c r="ET28" i="5" s="1"/>
  <c r="EU27" i="5"/>
  <c r="ES27" i="5"/>
  <c r="ET27" i="5" s="1"/>
  <c r="EU26" i="5"/>
  <c r="ES26" i="5"/>
  <c r="ET26" i="5" s="1"/>
  <c r="EU25" i="5"/>
  <c r="ES25" i="5"/>
  <c r="ET25" i="5" s="1"/>
  <c r="EU24" i="5"/>
  <c r="ES24" i="5"/>
  <c r="ET24" i="5" s="1"/>
  <c r="EU23" i="5"/>
  <c r="ES23" i="5"/>
  <c r="ET23" i="5" s="1"/>
  <c r="EU22" i="5"/>
  <c r="ES22" i="5"/>
  <c r="ET22" i="5" s="1"/>
  <c r="EU21" i="5"/>
  <c r="EU20" i="5"/>
  <c r="ES20" i="5"/>
  <c r="ET20" i="5" s="1"/>
  <c r="EU19" i="5"/>
  <c r="ES19" i="5"/>
  <c r="ET19" i="5" s="1"/>
  <c r="EU18" i="5"/>
  <c r="ES18" i="5"/>
  <c r="ET18" i="5" s="1"/>
  <c r="EU17" i="5"/>
  <c r="ES17" i="5"/>
  <c r="ET17" i="5" s="1"/>
  <c r="EU16" i="5"/>
  <c r="ES16" i="5"/>
  <c r="ET16" i="5" s="1"/>
  <c r="EU15" i="5"/>
  <c r="ES15" i="5"/>
  <c r="ET15" i="5" s="1"/>
  <c r="EU14" i="5"/>
  <c r="ES14" i="5"/>
  <c r="ET14" i="5" s="1"/>
  <c r="EU13" i="5"/>
  <c r="ES13" i="5"/>
  <c r="ET13" i="5" s="1"/>
  <c r="EU12" i="5"/>
  <c r="ES12" i="5"/>
  <c r="ET12" i="5" s="1"/>
  <c r="EU11" i="5"/>
  <c r="ES11" i="5"/>
  <c r="ET11" i="5" s="1"/>
  <c r="EU10" i="5"/>
  <c r="ES10" i="5"/>
  <c r="ET10" i="5" s="1"/>
  <c r="EU9" i="5"/>
  <c r="ES9" i="5"/>
  <c r="ET9" i="5" s="1"/>
  <c r="EU8" i="5"/>
  <c r="ES8" i="5"/>
  <c r="ET8" i="5" s="1"/>
  <c r="EL2007" i="5"/>
  <c r="EJ2007" i="5"/>
  <c r="EK2007" i="5" s="1"/>
  <c r="EL2006" i="5"/>
  <c r="EJ2006" i="5"/>
  <c r="EK2006" i="5" s="1"/>
  <c r="EL2005" i="5"/>
  <c r="EJ2005" i="5"/>
  <c r="EK2005" i="5" s="1"/>
  <c r="EL2004" i="5"/>
  <c r="EJ2004" i="5"/>
  <c r="EK2004" i="5" s="1"/>
  <c r="EL2003" i="5"/>
  <c r="EJ2003" i="5"/>
  <c r="EK2003" i="5" s="1"/>
  <c r="EL2002" i="5"/>
  <c r="EJ2002" i="5"/>
  <c r="EK2002" i="5" s="1"/>
  <c r="EL2001" i="5"/>
  <c r="EJ2001" i="5"/>
  <c r="EK2001" i="5" s="1"/>
  <c r="EL2000" i="5"/>
  <c r="EJ2000" i="5"/>
  <c r="EK2000" i="5" s="1"/>
  <c r="EL1999" i="5"/>
  <c r="EJ1999" i="5"/>
  <c r="EK1999" i="5" s="1"/>
  <c r="EL1998" i="5"/>
  <c r="EJ1998" i="5"/>
  <c r="EK1998" i="5" s="1"/>
  <c r="EL1997" i="5"/>
  <c r="EJ1997" i="5"/>
  <c r="EK1997" i="5" s="1"/>
  <c r="EL1996" i="5"/>
  <c r="EJ1996" i="5"/>
  <c r="EK1996" i="5" s="1"/>
  <c r="EL1995" i="5"/>
  <c r="EJ1995" i="5"/>
  <c r="EK1995" i="5" s="1"/>
  <c r="EL1994" i="5"/>
  <c r="EJ1994" i="5"/>
  <c r="EK1994" i="5" s="1"/>
  <c r="EL1993" i="5"/>
  <c r="EJ1993" i="5"/>
  <c r="EK1993" i="5" s="1"/>
  <c r="EL1992" i="5"/>
  <c r="EJ1992" i="5"/>
  <c r="EK1992" i="5" s="1"/>
  <c r="EL1991" i="5"/>
  <c r="EJ1991" i="5"/>
  <c r="EK1991" i="5" s="1"/>
  <c r="EL1990" i="5"/>
  <c r="EJ1990" i="5"/>
  <c r="EK1990" i="5" s="1"/>
  <c r="EL1989" i="5"/>
  <c r="EJ1989" i="5"/>
  <c r="EK1989" i="5" s="1"/>
  <c r="EL1988" i="5"/>
  <c r="EJ1988" i="5"/>
  <c r="EK1988" i="5" s="1"/>
  <c r="EL1987" i="5"/>
  <c r="EJ1987" i="5"/>
  <c r="EK1987" i="5" s="1"/>
  <c r="EL1986" i="5"/>
  <c r="EJ1986" i="5"/>
  <c r="EK1986" i="5" s="1"/>
  <c r="EL1985" i="5"/>
  <c r="EJ1985" i="5"/>
  <c r="EK1985" i="5" s="1"/>
  <c r="EL1984" i="5"/>
  <c r="EJ1984" i="5"/>
  <c r="EK1984" i="5" s="1"/>
  <c r="EL1983" i="5"/>
  <c r="EJ1983" i="5"/>
  <c r="EK1983" i="5" s="1"/>
  <c r="EL1982" i="5"/>
  <c r="EJ1982" i="5"/>
  <c r="EK1982" i="5" s="1"/>
  <c r="EL1981" i="5"/>
  <c r="EJ1981" i="5"/>
  <c r="EK1981" i="5" s="1"/>
  <c r="EL1980" i="5"/>
  <c r="EJ1980" i="5"/>
  <c r="EK1980" i="5" s="1"/>
  <c r="EL1979" i="5"/>
  <c r="EJ1979" i="5"/>
  <c r="EK1979" i="5" s="1"/>
  <c r="EL1978" i="5"/>
  <c r="EJ1978" i="5"/>
  <c r="EK1978" i="5" s="1"/>
  <c r="EL1977" i="5"/>
  <c r="EJ1977" i="5"/>
  <c r="EK1977" i="5" s="1"/>
  <c r="EL1976" i="5"/>
  <c r="EJ1976" i="5"/>
  <c r="EK1976" i="5" s="1"/>
  <c r="EL1975" i="5"/>
  <c r="EJ1975" i="5"/>
  <c r="EK1975" i="5" s="1"/>
  <c r="EL1974" i="5"/>
  <c r="EJ1974" i="5"/>
  <c r="EK1974" i="5" s="1"/>
  <c r="EL1973" i="5"/>
  <c r="EJ1973" i="5"/>
  <c r="EK1973" i="5" s="1"/>
  <c r="EL1972" i="5"/>
  <c r="EJ1972" i="5"/>
  <c r="EK1972" i="5" s="1"/>
  <c r="EL1971" i="5"/>
  <c r="EJ1971" i="5"/>
  <c r="EK1971" i="5" s="1"/>
  <c r="EL1970" i="5"/>
  <c r="EJ1970" i="5"/>
  <c r="EK1970" i="5" s="1"/>
  <c r="EL1969" i="5"/>
  <c r="EJ1969" i="5"/>
  <c r="EK1969" i="5" s="1"/>
  <c r="EL1968" i="5"/>
  <c r="EJ1968" i="5"/>
  <c r="EK1968" i="5" s="1"/>
  <c r="EL1967" i="5"/>
  <c r="EJ1967" i="5"/>
  <c r="EK1967" i="5" s="1"/>
  <c r="EL1966" i="5"/>
  <c r="EJ1966" i="5"/>
  <c r="EK1966" i="5" s="1"/>
  <c r="EL1965" i="5"/>
  <c r="EJ1965" i="5"/>
  <c r="EK1965" i="5" s="1"/>
  <c r="EL1964" i="5"/>
  <c r="EJ1964" i="5"/>
  <c r="EK1964" i="5" s="1"/>
  <c r="EL1963" i="5"/>
  <c r="EJ1963" i="5"/>
  <c r="EK1963" i="5" s="1"/>
  <c r="EL1962" i="5"/>
  <c r="EJ1962" i="5"/>
  <c r="EK1962" i="5" s="1"/>
  <c r="EL1961" i="5"/>
  <c r="EJ1961" i="5"/>
  <c r="EK1961" i="5" s="1"/>
  <c r="EL1960" i="5"/>
  <c r="EJ1960" i="5"/>
  <c r="EK1960" i="5" s="1"/>
  <c r="EL1959" i="5"/>
  <c r="EJ1959" i="5"/>
  <c r="EK1959" i="5" s="1"/>
  <c r="EL1958" i="5"/>
  <c r="EJ1958" i="5"/>
  <c r="EK1958" i="5" s="1"/>
  <c r="EL1957" i="5"/>
  <c r="EJ1957" i="5"/>
  <c r="EK1957" i="5" s="1"/>
  <c r="EL1956" i="5"/>
  <c r="EJ1956" i="5"/>
  <c r="EK1956" i="5" s="1"/>
  <c r="EL1955" i="5"/>
  <c r="EJ1955" i="5"/>
  <c r="EK1955" i="5" s="1"/>
  <c r="EL1954" i="5"/>
  <c r="EJ1954" i="5"/>
  <c r="EK1954" i="5" s="1"/>
  <c r="EL1953" i="5"/>
  <c r="EJ1953" i="5"/>
  <c r="EK1953" i="5" s="1"/>
  <c r="EL1952" i="5"/>
  <c r="EJ1952" i="5"/>
  <c r="EK1952" i="5" s="1"/>
  <c r="EL1951" i="5"/>
  <c r="EJ1951" i="5"/>
  <c r="EK1951" i="5" s="1"/>
  <c r="EL1950" i="5"/>
  <c r="EJ1950" i="5"/>
  <c r="EK1950" i="5" s="1"/>
  <c r="EL1949" i="5"/>
  <c r="EJ1949" i="5"/>
  <c r="EK1949" i="5" s="1"/>
  <c r="EL1948" i="5"/>
  <c r="EJ1948" i="5"/>
  <c r="EK1948" i="5" s="1"/>
  <c r="EL1947" i="5"/>
  <c r="EJ1947" i="5"/>
  <c r="EK1947" i="5" s="1"/>
  <c r="EL1946" i="5"/>
  <c r="EJ1946" i="5"/>
  <c r="EK1946" i="5" s="1"/>
  <c r="EL1945" i="5"/>
  <c r="EJ1945" i="5"/>
  <c r="EK1945" i="5" s="1"/>
  <c r="EL1944" i="5"/>
  <c r="EJ1944" i="5"/>
  <c r="EK1944" i="5" s="1"/>
  <c r="EL1943" i="5"/>
  <c r="EJ1943" i="5"/>
  <c r="EK1943" i="5" s="1"/>
  <c r="EL1942" i="5"/>
  <c r="EJ1942" i="5"/>
  <c r="EK1942" i="5" s="1"/>
  <c r="EL1941" i="5"/>
  <c r="EJ1941" i="5"/>
  <c r="EK1941" i="5" s="1"/>
  <c r="EL1940" i="5"/>
  <c r="EJ1940" i="5"/>
  <c r="EK1940" i="5" s="1"/>
  <c r="EL1939" i="5"/>
  <c r="EJ1939" i="5"/>
  <c r="EK1939" i="5" s="1"/>
  <c r="EL1938" i="5"/>
  <c r="EJ1938" i="5"/>
  <c r="EK1938" i="5" s="1"/>
  <c r="EL1937" i="5"/>
  <c r="EJ1937" i="5"/>
  <c r="EK1937" i="5" s="1"/>
  <c r="EL1936" i="5"/>
  <c r="EJ1936" i="5"/>
  <c r="EK1936" i="5" s="1"/>
  <c r="EL1935" i="5"/>
  <c r="EJ1935" i="5"/>
  <c r="EK1935" i="5" s="1"/>
  <c r="EL1934" i="5"/>
  <c r="EJ1934" i="5"/>
  <c r="EK1934" i="5" s="1"/>
  <c r="EL1933" i="5"/>
  <c r="EJ1933" i="5"/>
  <c r="EK1933" i="5" s="1"/>
  <c r="EL1932" i="5"/>
  <c r="EJ1932" i="5"/>
  <c r="EK1932" i="5" s="1"/>
  <c r="EL1931" i="5"/>
  <c r="EJ1931" i="5"/>
  <c r="EK1931" i="5" s="1"/>
  <c r="EL1930" i="5"/>
  <c r="EJ1930" i="5"/>
  <c r="EK1930" i="5" s="1"/>
  <c r="EL1929" i="5"/>
  <c r="EJ1929" i="5"/>
  <c r="EK1929" i="5" s="1"/>
  <c r="EL1928" i="5"/>
  <c r="EJ1928" i="5"/>
  <c r="EK1928" i="5" s="1"/>
  <c r="EL1927" i="5"/>
  <c r="EJ1927" i="5"/>
  <c r="EK1927" i="5" s="1"/>
  <c r="EL1926" i="5"/>
  <c r="EJ1926" i="5"/>
  <c r="EK1926" i="5" s="1"/>
  <c r="EL1925" i="5"/>
  <c r="EJ1925" i="5"/>
  <c r="EK1925" i="5" s="1"/>
  <c r="EL1924" i="5"/>
  <c r="EJ1924" i="5"/>
  <c r="EK1924" i="5" s="1"/>
  <c r="EL1923" i="5"/>
  <c r="EJ1923" i="5"/>
  <c r="EK1923" i="5" s="1"/>
  <c r="EL1922" i="5"/>
  <c r="EJ1922" i="5"/>
  <c r="EK1922" i="5" s="1"/>
  <c r="EL1921" i="5"/>
  <c r="EJ1921" i="5"/>
  <c r="EK1921" i="5" s="1"/>
  <c r="EL1920" i="5"/>
  <c r="EJ1920" i="5"/>
  <c r="EK1920" i="5" s="1"/>
  <c r="EL1919" i="5"/>
  <c r="EJ1919" i="5"/>
  <c r="EK1919" i="5" s="1"/>
  <c r="EL1918" i="5"/>
  <c r="EJ1918" i="5"/>
  <c r="EK1918" i="5" s="1"/>
  <c r="EL1917" i="5"/>
  <c r="EJ1917" i="5"/>
  <c r="EK1917" i="5" s="1"/>
  <c r="EL1916" i="5"/>
  <c r="EJ1916" i="5"/>
  <c r="EK1916" i="5" s="1"/>
  <c r="EL1915" i="5"/>
  <c r="EJ1915" i="5"/>
  <c r="EK1915" i="5" s="1"/>
  <c r="EL1914" i="5"/>
  <c r="EJ1914" i="5"/>
  <c r="EK1914" i="5" s="1"/>
  <c r="EL1913" i="5"/>
  <c r="EJ1913" i="5"/>
  <c r="EK1913" i="5" s="1"/>
  <c r="EL1912" i="5"/>
  <c r="EJ1912" i="5"/>
  <c r="EK1912" i="5" s="1"/>
  <c r="EL1911" i="5"/>
  <c r="EJ1911" i="5"/>
  <c r="EK1911" i="5" s="1"/>
  <c r="EL1910" i="5"/>
  <c r="EJ1910" i="5"/>
  <c r="EK1910" i="5" s="1"/>
  <c r="EL1909" i="5"/>
  <c r="EJ1909" i="5"/>
  <c r="EK1909" i="5" s="1"/>
  <c r="EL1908" i="5"/>
  <c r="EJ1908" i="5"/>
  <c r="EK1908" i="5" s="1"/>
  <c r="EL1907" i="5"/>
  <c r="EJ1907" i="5"/>
  <c r="EK1907" i="5" s="1"/>
  <c r="EL1906" i="5"/>
  <c r="EJ1906" i="5"/>
  <c r="EK1906" i="5" s="1"/>
  <c r="EL1905" i="5"/>
  <c r="EJ1905" i="5"/>
  <c r="EK1905" i="5" s="1"/>
  <c r="EL1904" i="5"/>
  <c r="EJ1904" i="5"/>
  <c r="EK1904" i="5" s="1"/>
  <c r="EL1903" i="5"/>
  <c r="EJ1903" i="5"/>
  <c r="EK1903" i="5" s="1"/>
  <c r="EL1902" i="5"/>
  <c r="EJ1902" i="5"/>
  <c r="EK1902" i="5" s="1"/>
  <c r="EL1901" i="5"/>
  <c r="EJ1901" i="5"/>
  <c r="EK1901" i="5" s="1"/>
  <c r="EL1900" i="5"/>
  <c r="EJ1900" i="5"/>
  <c r="EK1900" i="5" s="1"/>
  <c r="EL1899" i="5"/>
  <c r="EJ1899" i="5"/>
  <c r="EK1899" i="5" s="1"/>
  <c r="EL1898" i="5"/>
  <c r="EJ1898" i="5"/>
  <c r="EK1898" i="5" s="1"/>
  <c r="EL1897" i="5"/>
  <c r="EJ1897" i="5"/>
  <c r="EK1897" i="5" s="1"/>
  <c r="EL1896" i="5"/>
  <c r="EJ1896" i="5"/>
  <c r="EK1896" i="5" s="1"/>
  <c r="EL1895" i="5"/>
  <c r="EJ1895" i="5"/>
  <c r="EK1895" i="5" s="1"/>
  <c r="EL1894" i="5"/>
  <c r="EJ1894" i="5"/>
  <c r="EK1894" i="5" s="1"/>
  <c r="EL1893" i="5"/>
  <c r="EJ1893" i="5"/>
  <c r="EK1893" i="5" s="1"/>
  <c r="EL1892" i="5"/>
  <c r="EJ1892" i="5"/>
  <c r="EK1892" i="5" s="1"/>
  <c r="EL1891" i="5"/>
  <c r="EJ1891" i="5"/>
  <c r="EK1891" i="5" s="1"/>
  <c r="EL1890" i="5"/>
  <c r="EJ1890" i="5"/>
  <c r="EK1890" i="5" s="1"/>
  <c r="EL1889" i="5"/>
  <c r="EJ1889" i="5"/>
  <c r="EK1889" i="5" s="1"/>
  <c r="EL1888" i="5"/>
  <c r="EJ1888" i="5"/>
  <c r="EK1888" i="5" s="1"/>
  <c r="EL1887" i="5"/>
  <c r="EJ1887" i="5"/>
  <c r="EK1887" i="5" s="1"/>
  <c r="EL1886" i="5"/>
  <c r="EJ1886" i="5"/>
  <c r="EK1886" i="5" s="1"/>
  <c r="EL1885" i="5"/>
  <c r="EJ1885" i="5"/>
  <c r="EK1885" i="5" s="1"/>
  <c r="EL1884" i="5"/>
  <c r="EJ1884" i="5"/>
  <c r="EK1884" i="5" s="1"/>
  <c r="EL1883" i="5"/>
  <c r="EJ1883" i="5"/>
  <c r="EK1883" i="5" s="1"/>
  <c r="EL1882" i="5"/>
  <c r="EJ1882" i="5"/>
  <c r="EK1882" i="5" s="1"/>
  <c r="EL1881" i="5"/>
  <c r="EJ1881" i="5"/>
  <c r="EK1881" i="5" s="1"/>
  <c r="EL1880" i="5"/>
  <c r="EJ1880" i="5"/>
  <c r="EK1880" i="5" s="1"/>
  <c r="EL1879" i="5"/>
  <c r="EJ1879" i="5"/>
  <c r="EK1879" i="5" s="1"/>
  <c r="EL1878" i="5"/>
  <c r="EJ1878" i="5"/>
  <c r="EK1878" i="5" s="1"/>
  <c r="EL1877" i="5"/>
  <c r="EJ1877" i="5"/>
  <c r="EK1877" i="5" s="1"/>
  <c r="EL1876" i="5"/>
  <c r="EJ1876" i="5"/>
  <c r="EK1876" i="5" s="1"/>
  <c r="EL1875" i="5"/>
  <c r="EJ1875" i="5"/>
  <c r="EK1875" i="5" s="1"/>
  <c r="EL1874" i="5"/>
  <c r="EJ1874" i="5"/>
  <c r="EK1874" i="5" s="1"/>
  <c r="EL1873" i="5"/>
  <c r="EJ1873" i="5"/>
  <c r="EK1873" i="5" s="1"/>
  <c r="EL1872" i="5"/>
  <c r="EJ1872" i="5"/>
  <c r="EK1872" i="5" s="1"/>
  <c r="EL1871" i="5"/>
  <c r="EJ1871" i="5"/>
  <c r="EK1871" i="5" s="1"/>
  <c r="EL1870" i="5"/>
  <c r="EJ1870" i="5"/>
  <c r="EK1870" i="5" s="1"/>
  <c r="EL1869" i="5"/>
  <c r="EJ1869" i="5"/>
  <c r="EK1869" i="5" s="1"/>
  <c r="EL1868" i="5"/>
  <c r="EJ1868" i="5"/>
  <c r="EK1868" i="5" s="1"/>
  <c r="EL1867" i="5"/>
  <c r="EJ1867" i="5"/>
  <c r="EK1867" i="5" s="1"/>
  <c r="EL1866" i="5"/>
  <c r="EJ1866" i="5"/>
  <c r="EK1866" i="5" s="1"/>
  <c r="EL1865" i="5"/>
  <c r="EJ1865" i="5"/>
  <c r="EK1865" i="5" s="1"/>
  <c r="EL1864" i="5"/>
  <c r="EJ1864" i="5"/>
  <c r="EK1864" i="5" s="1"/>
  <c r="EL1863" i="5"/>
  <c r="EJ1863" i="5"/>
  <c r="EK1863" i="5" s="1"/>
  <c r="EL1862" i="5"/>
  <c r="EJ1862" i="5"/>
  <c r="EK1862" i="5" s="1"/>
  <c r="EL1861" i="5"/>
  <c r="EJ1861" i="5"/>
  <c r="EK1861" i="5" s="1"/>
  <c r="EL1860" i="5"/>
  <c r="EJ1860" i="5"/>
  <c r="EK1860" i="5" s="1"/>
  <c r="EL1859" i="5"/>
  <c r="EJ1859" i="5"/>
  <c r="EK1859" i="5" s="1"/>
  <c r="EL1858" i="5"/>
  <c r="EJ1858" i="5"/>
  <c r="EK1858" i="5" s="1"/>
  <c r="EL1857" i="5"/>
  <c r="EJ1857" i="5"/>
  <c r="EK1857" i="5" s="1"/>
  <c r="EL1856" i="5"/>
  <c r="EJ1856" i="5"/>
  <c r="EK1856" i="5" s="1"/>
  <c r="EL1855" i="5"/>
  <c r="EJ1855" i="5"/>
  <c r="EK1855" i="5" s="1"/>
  <c r="EL1854" i="5"/>
  <c r="EJ1854" i="5"/>
  <c r="EK1854" i="5" s="1"/>
  <c r="EL1853" i="5"/>
  <c r="EJ1853" i="5"/>
  <c r="EK1853" i="5" s="1"/>
  <c r="EL1852" i="5"/>
  <c r="EJ1852" i="5"/>
  <c r="EK1852" i="5" s="1"/>
  <c r="EL1851" i="5"/>
  <c r="EJ1851" i="5"/>
  <c r="EK1851" i="5" s="1"/>
  <c r="EL1850" i="5"/>
  <c r="EJ1850" i="5"/>
  <c r="EK1850" i="5" s="1"/>
  <c r="EL1849" i="5"/>
  <c r="EJ1849" i="5"/>
  <c r="EK1849" i="5" s="1"/>
  <c r="EL1848" i="5"/>
  <c r="EJ1848" i="5"/>
  <c r="EK1848" i="5" s="1"/>
  <c r="EL1847" i="5"/>
  <c r="EJ1847" i="5"/>
  <c r="EK1847" i="5" s="1"/>
  <c r="EL1846" i="5"/>
  <c r="EJ1846" i="5"/>
  <c r="EK1846" i="5" s="1"/>
  <c r="EL1845" i="5"/>
  <c r="EJ1845" i="5"/>
  <c r="EK1845" i="5" s="1"/>
  <c r="EL1844" i="5"/>
  <c r="EJ1844" i="5"/>
  <c r="EK1844" i="5" s="1"/>
  <c r="EL1843" i="5"/>
  <c r="EJ1843" i="5"/>
  <c r="EK1843" i="5" s="1"/>
  <c r="EL1842" i="5"/>
  <c r="EJ1842" i="5"/>
  <c r="EK1842" i="5" s="1"/>
  <c r="EL1841" i="5"/>
  <c r="EJ1841" i="5"/>
  <c r="EK1841" i="5" s="1"/>
  <c r="EL1840" i="5"/>
  <c r="EJ1840" i="5"/>
  <c r="EK1840" i="5" s="1"/>
  <c r="EL1839" i="5"/>
  <c r="EJ1839" i="5"/>
  <c r="EK1839" i="5" s="1"/>
  <c r="EL1838" i="5"/>
  <c r="EJ1838" i="5"/>
  <c r="EK1838" i="5" s="1"/>
  <c r="EL1837" i="5"/>
  <c r="EJ1837" i="5"/>
  <c r="EK1837" i="5" s="1"/>
  <c r="EL1836" i="5"/>
  <c r="EJ1836" i="5"/>
  <c r="EK1836" i="5" s="1"/>
  <c r="EL1835" i="5"/>
  <c r="EJ1835" i="5"/>
  <c r="EK1835" i="5" s="1"/>
  <c r="EL1834" i="5"/>
  <c r="EJ1834" i="5"/>
  <c r="EK1834" i="5" s="1"/>
  <c r="EL1833" i="5"/>
  <c r="EJ1833" i="5"/>
  <c r="EK1833" i="5" s="1"/>
  <c r="EL1832" i="5"/>
  <c r="EJ1832" i="5"/>
  <c r="EK1832" i="5" s="1"/>
  <c r="EL1831" i="5"/>
  <c r="EJ1831" i="5"/>
  <c r="EK1831" i="5" s="1"/>
  <c r="EL1830" i="5"/>
  <c r="EJ1830" i="5"/>
  <c r="EK1830" i="5" s="1"/>
  <c r="EL1829" i="5"/>
  <c r="EJ1829" i="5"/>
  <c r="EK1829" i="5" s="1"/>
  <c r="EL1828" i="5"/>
  <c r="EJ1828" i="5"/>
  <c r="EK1828" i="5" s="1"/>
  <c r="EL1827" i="5"/>
  <c r="EJ1827" i="5"/>
  <c r="EK1827" i="5" s="1"/>
  <c r="EL1826" i="5"/>
  <c r="EJ1826" i="5"/>
  <c r="EK1826" i="5" s="1"/>
  <c r="EL1825" i="5"/>
  <c r="EJ1825" i="5"/>
  <c r="EK1825" i="5" s="1"/>
  <c r="EL1824" i="5"/>
  <c r="EJ1824" i="5"/>
  <c r="EK1824" i="5" s="1"/>
  <c r="EL1823" i="5"/>
  <c r="EJ1823" i="5"/>
  <c r="EK1823" i="5" s="1"/>
  <c r="EL1822" i="5"/>
  <c r="EJ1822" i="5"/>
  <c r="EK1822" i="5" s="1"/>
  <c r="EL1821" i="5"/>
  <c r="EJ1821" i="5"/>
  <c r="EK1821" i="5" s="1"/>
  <c r="EL1820" i="5"/>
  <c r="EJ1820" i="5"/>
  <c r="EK1820" i="5" s="1"/>
  <c r="EL1819" i="5"/>
  <c r="EJ1819" i="5"/>
  <c r="EK1819" i="5" s="1"/>
  <c r="EL1818" i="5"/>
  <c r="EJ1818" i="5"/>
  <c r="EK1818" i="5" s="1"/>
  <c r="EL1817" i="5"/>
  <c r="EJ1817" i="5"/>
  <c r="EK1817" i="5" s="1"/>
  <c r="EL1816" i="5"/>
  <c r="EJ1816" i="5"/>
  <c r="EK1816" i="5" s="1"/>
  <c r="EL1815" i="5"/>
  <c r="EJ1815" i="5"/>
  <c r="EK1815" i="5" s="1"/>
  <c r="EL1814" i="5"/>
  <c r="EJ1814" i="5"/>
  <c r="EK1814" i="5" s="1"/>
  <c r="EL1813" i="5"/>
  <c r="EJ1813" i="5"/>
  <c r="EK1813" i="5" s="1"/>
  <c r="EL1812" i="5"/>
  <c r="EJ1812" i="5"/>
  <c r="EK1812" i="5" s="1"/>
  <c r="EL1811" i="5"/>
  <c r="EJ1811" i="5"/>
  <c r="EK1811" i="5" s="1"/>
  <c r="EL1810" i="5"/>
  <c r="EJ1810" i="5"/>
  <c r="EK1810" i="5" s="1"/>
  <c r="EL1809" i="5"/>
  <c r="EJ1809" i="5"/>
  <c r="EK1809" i="5" s="1"/>
  <c r="EL1808" i="5"/>
  <c r="EJ1808" i="5"/>
  <c r="EK1808" i="5" s="1"/>
  <c r="EL1807" i="5"/>
  <c r="EJ1807" i="5"/>
  <c r="EK1807" i="5" s="1"/>
  <c r="EL1806" i="5"/>
  <c r="EJ1806" i="5"/>
  <c r="EK1806" i="5" s="1"/>
  <c r="EL1805" i="5"/>
  <c r="EJ1805" i="5"/>
  <c r="EK1805" i="5" s="1"/>
  <c r="EL1804" i="5"/>
  <c r="EJ1804" i="5"/>
  <c r="EK1804" i="5" s="1"/>
  <c r="EL1803" i="5"/>
  <c r="EJ1803" i="5"/>
  <c r="EK1803" i="5" s="1"/>
  <c r="EL1802" i="5"/>
  <c r="EJ1802" i="5"/>
  <c r="EK1802" i="5" s="1"/>
  <c r="EL1801" i="5"/>
  <c r="EJ1801" i="5"/>
  <c r="EK1801" i="5" s="1"/>
  <c r="EL1800" i="5"/>
  <c r="EJ1800" i="5"/>
  <c r="EK1800" i="5" s="1"/>
  <c r="EL1799" i="5"/>
  <c r="EJ1799" i="5"/>
  <c r="EK1799" i="5" s="1"/>
  <c r="EL1798" i="5"/>
  <c r="EJ1798" i="5"/>
  <c r="EK1798" i="5" s="1"/>
  <c r="EL1797" i="5"/>
  <c r="EJ1797" i="5"/>
  <c r="EK1797" i="5" s="1"/>
  <c r="EL1796" i="5"/>
  <c r="EJ1796" i="5"/>
  <c r="EK1796" i="5" s="1"/>
  <c r="EL1795" i="5"/>
  <c r="EJ1795" i="5"/>
  <c r="EK1795" i="5" s="1"/>
  <c r="EL1794" i="5"/>
  <c r="EJ1794" i="5"/>
  <c r="EK1794" i="5" s="1"/>
  <c r="EL1793" i="5"/>
  <c r="EJ1793" i="5"/>
  <c r="EK1793" i="5" s="1"/>
  <c r="EL1792" i="5"/>
  <c r="EJ1792" i="5"/>
  <c r="EK1792" i="5" s="1"/>
  <c r="EL1791" i="5"/>
  <c r="EJ1791" i="5"/>
  <c r="EK1791" i="5" s="1"/>
  <c r="EL1790" i="5"/>
  <c r="EJ1790" i="5"/>
  <c r="EK1790" i="5" s="1"/>
  <c r="EL1789" i="5"/>
  <c r="EJ1789" i="5"/>
  <c r="EK1789" i="5" s="1"/>
  <c r="EL1788" i="5"/>
  <c r="EJ1788" i="5"/>
  <c r="EK1788" i="5" s="1"/>
  <c r="EL1787" i="5"/>
  <c r="EJ1787" i="5"/>
  <c r="EK1787" i="5" s="1"/>
  <c r="EL1786" i="5"/>
  <c r="EJ1786" i="5"/>
  <c r="EK1786" i="5" s="1"/>
  <c r="EL1785" i="5"/>
  <c r="EJ1785" i="5"/>
  <c r="EK1785" i="5" s="1"/>
  <c r="EL1784" i="5"/>
  <c r="EJ1784" i="5"/>
  <c r="EK1784" i="5" s="1"/>
  <c r="EL1783" i="5"/>
  <c r="EJ1783" i="5"/>
  <c r="EK1783" i="5" s="1"/>
  <c r="EL1782" i="5"/>
  <c r="EJ1782" i="5"/>
  <c r="EK1782" i="5" s="1"/>
  <c r="EL1781" i="5"/>
  <c r="EJ1781" i="5"/>
  <c r="EK1781" i="5" s="1"/>
  <c r="EL1780" i="5"/>
  <c r="EJ1780" i="5"/>
  <c r="EK1780" i="5" s="1"/>
  <c r="EL1779" i="5"/>
  <c r="EJ1779" i="5"/>
  <c r="EK1779" i="5" s="1"/>
  <c r="EL1778" i="5"/>
  <c r="EJ1778" i="5"/>
  <c r="EK1778" i="5" s="1"/>
  <c r="EL1777" i="5"/>
  <c r="EJ1777" i="5"/>
  <c r="EK1777" i="5" s="1"/>
  <c r="EL1776" i="5"/>
  <c r="EJ1776" i="5"/>
  <c r="EK1776" i="5" s="1"/>
  <c r="EL1775" i="5"/>
  <c r="EJ1775" i="5"/>
  <c r="EK1775" i="5" s="1"/>
  <c r="EL1774" i="5"/>
  <c r="EJ1774" i="5"/>
  <c r="EK1774" i="5" s="1"/>
  <c r="EL1773" i="5"/>
  <c r="EJ1773" i="5"/>
  <c r="EK1773" i="5" s="1"/>
  <c r="EL1772" i="5"/>
  <c r="EJ1772" i="5"/>
  <c r="EK1772" i="5" s="1"/>
  <c r="EL1771" i="5"/>
  <c r="EJ1771" i="5"/>
  <c r="EK1771" i="5" s="1"/>
  <c r="EL1770" i="5"/>
  <c r="EJ1770" i="5"/>
  <c r="EK1770" i="5" s="1"/>
  <c r="EL1769" i="5"/>
  <c r="EJ1769" i="5"/>
  <c r="EK1769" i="5" s="1"/>
  <c r="EL1768" i="5"/>
  <c r="EJ1768" i="5"/>
  <c r="EK1768" i="5" s="1"/>
  <c r="EL1767" i="5"/>
  <c r="EJ1767" i="5"/>
  <c r="EK1767" i="5" s="1"/>
  <c r="EL1766" i="5"/>
  <c r="EJ1766" i="5"/>
  <c r="EK1766" i="5" s="1"/>
  <c r="EL1765" i="5"/>
  <c r="EJ1765" i="5"/>
  <c r="EK1765" i="5" s="1"/>
  <c r="EL1764" i="5"/>
  <c r="EJ1764" i="5"/>
  <c r="EK1764" i="5" s="1"/>
  <c r="EL1763" i="5"/>
  <c r="EJ1763" i="5"/>
  <c r="EK1763" i="5" s="1"/>
  <c r="EL1762" i="5"/>
  <c r="EJ1762" i="5"/>
  <c r="EK1762" i="5" s="1"/>
  <c r="EL1761" i="5"/>
  <c r="EJ1761" i="5"/>
  <c r="EK1761" i="5" s="1"/>
  <c r="EL1760" i="5"/>
  <c r="EJ1760" i="5"/>
  <c r="EK1760" i="5" s="1"/>
  <c r="EL1759" i="5"/>
  <c r="EJ1759" i="5"/>
  <c r="EK1759" i="5" s="1"/>
  <c r="EL1758" i="5"/>
  <c r="EJ1758" i="5"/>
  <c r="EK1758" i="5" s="1"/>
  <c r="EL1757" i="5"/>
  <c r="EJ1757" i="5"/>
  <c r="EK1757" i="5" s="1"/>
  <c r="EL1756" i="5"/>
  <c r="EJ1756" i="5"/>
  <c r="EK1756" i="5" s="1"/>
  <c r="EL1755" i="5"/>
  <c r="EJ1755" i="5"/>
  <c r="EK1755" i="5" s="1"/>
  <c r="EL1754" i="5"/>
  <c r="EJ1754" i="5"/>
  <c r="EK1754" i="5" s="1"/>
  <c r="EL1753" i="5"/>
  <c r="EJ1753" i="5"/>
  <c r="EK1753" i="5" s="1"/>
  <c r="EL1752" i="5"/>
  <c r="EJ1752" i="5"/>
  <c r="EK1752" i="5" s="1"/>
  <c r="EL1751" i="5"/>
  <c r="EJ1751" i="5"/>
  <c r="EK1751" i="5" s="1"/>
  <c r="EL1750" i="5"/>
  <c r="EJ1750" i="5"/>
  <c r="EK1750" i="5" s="1"/>
  <c r="EL1749" i="5"/>
  <c r="EJ1749" i="5"/>
  <c r="EK1749" i="5" s="1"/>
  <c r="EL1748" i="5"/>
  <c r="EJ1748" i="5"/>
  <c r="EK1748" i="5" s="1"/>
  <c r="EL1747" i="5"/>
  <c r="EJ1747" i="5"/>
  <c r="EK1747" i="5" s="1"/>
  <c r="EL1746" i="5"/>
  <c r="EJ1746" i="5"/>
  <c r="EK1746" i="5" s="1"/>
  <c r="EL1745" i="5"/>
  <c r="EJ1745" i="5"/>
  <c r="EK1745" i="5" s="1"/>
  <c r="EL1744" i="5"/>
  <c r="EJ1744" i="5"/>
  <c r="EK1744" i="5" s="1"/>
  <c r="EL1743" i="5"/>
  <c r="EJ1743" i="5"/>
  <c r="EK1743" i="5" s="1"/>
  <c r="EL1742" i="5"/>
  <c r="EJ1742" i="5"/>
  <c r="EK1742" i="5" s="1"/>
  <c r="EL1741" i="5"/>
  <c r="EJ1741" i="5"/>
  <c r="EK1741" i="5" s="1"/>
  <c r="EL1740" i="5"/>
  <c r="EJ1740" i="5"/>
  <c r="EK1740" i="5" s="1"/>
  <c r="EL1739" i="5"/>
  <c r="EJ1739" i="5"/>
  <c r="EK1739" i="5" s="1"/>
  <c r="EL1738" i="5"/>
  <c r="EJ1738" i="5"/>
  <c r="EK1738" i="5" s="1"/>
  <c r="EL1737" i="5"/>
  <c r="EJ1737" i="5"/>
  <c r="EK1737" i="5" s="1"/>
  <c r="EL1736" i="5"/>
  <c r="EJ1736" i="5"/>
  <c r="EK1736" i="5" s="1"/>
  <c r="EL1735" i="5"/>
  <c r="EJ1735" i="5"/>
  <c r="EK1735" i="5" s="1"/>
  <c r="EL1734" i="5"/>
  <c r="EJ1734" i="5"/>
  <c r="EK1734" i="5" s="1"/>
  <c r="EL1733" i="5"/>
  <c r="EJ1733" i="5"/>
  <c r="EK1733" i="5" s="1"/>
  <c r="EL1732" i="5"/>
  <c r="EJ1732" i="5"/>
  <c r="EK1732" i="5" s="1"/>
  <c r="EL1731" i="5"/>
  <c r="EJ1731" i="5"/>
  <c r="EK1731" i="5" s="1"/>
  <c r="EL1730" i="5"/>
  <c r="EJ1730" i="5"/>
  <c r="EK1730" i="5" s="1"/>
  <c r="EL1729" i="5"/>
  <c r="EJ1729" i="5"/>
  <c r="EK1729" i="5" s="1"/>
  <c r="EL1728" i="5"/>
  <c r="EJ1728" i="5"/>
  <c r="EK1728" i="5" s="1"/>
  <c r="EL1727" i="5"/>
  <c r="EJ1727" i="5"/>
  <c r="EK1727" i="5" s="1"/>
  <c r="EL1726" i="5"/>
  <c r="EJ1726" i="5"/>
  <c r="EK1726" i="5" s="1"/>
  <c r="EL1725" i="5"/>
  <c r="EJ1725" i="5"/>
  <c r="EK1725" i="5" s="1"/>
  <c r="EL1724" i="5"/>
  <c r="EJ1724" i="5"/>
  <c r="EK1724" i="5" s="1"/>
  <c r="EL1723" i="5"/>
  <c r="EJ1723" i="5"/>
  <c r="EK1723" i="5" s="1"/>
  <c r="EL1722" i="5"/>
  <c r="EJ1722" i="5"/>
  <c r="EK1722" i="5" s="1"/>
  <c r="EL1721" i="5"/>
  <c r="EJ1721" i="5"/>
  <c r="EK1721" i="5" s="1"/>
  <c r="EL1720" i="5"/>
  <c r="EJ1720" i="5"/>
  <c r="EK1720" i="5" s="1"/>
  <c r="EL1719" i="5"/>
  <c r="EJ1719" i="5"/>
  <c r="EK1719" i="5" s="1"/>
  <c r="EL1718" i="5"/>
  <c r="EJ1718" i="5"/>
  <c r="EK1718" i="5" s="1"/>
  <c r="EL1717" i="5"/>
  <c r="EJ1717" i="5"/>
  <c r="EK1717" i="5" s="1"/>
  <c r="EL1716" i="5"/>
  <c r="EJ1716" i="5"/>
  <c r="EK1716" i="5" s="1"/>
  <c r="EL1715" i="5"/>
  <c r="EJ1715" i="5"/>
  <c r="EK1715" i="5" s="1"/>
  <c r="EL1714" i="5"/>
  <c r="EJ1714" i="5"/>
  <c r="EK1714" i="5" s="1"/>
  <c r="EL1713" i="5"/>
  <c r="EJ1713" i="5"/>
  <c r="EK1713" i="5" s="1"/>
  <c r="EL1712" i="5"/>
  <c r="EJ1712" i="5"/>
  <c r="EK1712" i="5" s="1"/>
  <c r="EL1711" i="5"/>
  <c r="EJ1711" i="5"/>
  <c r="EK1711" i="5" s="1"/>
  <c r="EL1710" i="5"/>
  <c r="EJ1710" i="5"/>
  <c r="EK1710" i="5" s="1"/>
  <c r="EL1709" i="5"/>
  <c r="EJ1709" i="5"/>
  <c r="EK1709" i="5" s="1"/>
  <c r="EL1708" i="5"/>
  <c r="EJ1708" i="5"/>
  <c r="EK1708" i="5" s="1"/>
  <c r="EL1707" i="5"/>
  <c r="EJ1707" i="5"/>
  <c r="EK1707" i="5" s="1"/>
  <c r="EL1706" i="5"/>
  <c r="EJ1706" i="5"/>
  <c r="EK1706" i="5" s="1"/>
  <c r="EL1705" i="5"/>
  <c r="EJ1705" i="5"/>
  <c r="EK1705" i="5" s="1"/>
  <c r="EL1704" i="5"/>
  <c r="EJ1704" i="5"/>
  <c r="EK1704" i="5" s="1"/>
  <c r="EL1703" i="5"/>
  <c r="EJ1703" i="5"/>
  <c r="EK1703" i="5" s="1"/>
  <c r="EL1702" i="5"/>
  <c r="EJ1702" i="5"/>
  <c r="EK1702" i="5" s="1"/>
  <c r="EL1701" i="5"/>
  <c r="EJ1701" i="5"/>
  <c r="EK1701" i="5" s="1"/>
  <c r="EL1700" i="5"/>
  <c r="EJ1700" i="5"/>
  <c r="EK1700" i="5" s="1"/>
  <c r="EL1699" i="5"/>
  <c r="EJ1699" i="5"/>
  <c r="EK1699" i="5" s="1"/>
  <c r="EL1698" i="5"/>
  <c r="EJ1698" i="5"/>
  <c r="EK1698" i="5" s="1"/>
  <c r="EL1697" i="5"/>
  <c r="EJ1697" i="5"/>
  <c r="EK1697" i="5" s="1"/>
  <c r="EL1696" i="5"/>
  <c r="EJ1696" i="5"/>
  <c r="EK1696" i="5" s="1"/>
  <c r="EL1695" i="5"/>
  <c r="EJ1695" i="5"/>
  <c r="EK1695" i="5" s="1"/>
  <c r="EL1694" i="5"/>
  <c r="EJ1694" i="5"/>
  <c r="EK1694" i="5" s="1"/>
  <c r="EL1693" i="5"/>
  <c r="EJ1693" i="5"/>
  <c r="EK1693" i="5" s="1"/>
  <c r="EL1692" i="5"/>
  <c r="EJ1692" i="5"/>
  <c r="EK1692" i="5" s="1"/>
  <c r="EL1691" i="5"/>
  <c r="EJ1691" i="5"/>
  <c r="EK1691" i="5" s="1"/>
  <c r="EL1690" i="5"/>
  <c r="EJ1690" i="5"/>
  <c r="EK1690" i="5" s="1"/>
  <c r="EL1689" i="5"/>
  <c r="EJ1689" i="5"/>
  <c r="EK1689" i="5" s="1"/>
  <c r="EL1688" i="5"/>
  <c r="EJ1688" i="5"/>
  <c r="EK1688" i="5" s="1"/>
  <c r="EL1687" i="5"/>
  <c r="EJ1687" i="5"/>
  <c r="EK1687" i="5" s="1"/>
  <c r="EL1686" i="5"/>
  <c r="EJ1686" i="5"/>
  <c r="EK1686" i="5" s="1"/>
  <c r="EL1685" i="5"/>
  <c r="EJ1685" i="5"/>
  <c r="EK1685" i="5" s="1"/>
  <c r="EL1684" i="5"/>
  <c r="EJ1684" i="5"/>
  <c r="EK1684" i="5" s="1"/>
  <c r="EL1683" i="5"/>
  <c r="EJ1683" i="5"/>
  <c r="EK1683" i="5" s="1"/>
  <c r="EL1682" i="5"/>
  <c r="EJ1682" i="5"/>
  <c r="EK1682" i="5" s="1"/>
  <c r="EL1681" i="5"/>
  <c r="EJ1681" i="5"/>
  <c r="EK1681" i="5" s="1"/>
  <c r="EL1680" i="5"/>
  <c r="EJ1680" i="5"/>
  <c r="EK1680" i="5" s="1"/>
  <c r="EL1679" i="5"/>
  <c r="EJ1679" i="5"/>
  <c r="EK1679" i="5" s="1"/>
  <c r="EL1678" i="5"/>
  <c r="EJ1678" i="5"/>
  <c r="EK1678" i="5" s="1"/>
  <c r="EL1677" i="5"/>
  <c r="EJ1677" i="5"/>
  <c r="EK1677" i="5" s="1"/>
  <c r="EL1676" i="5"/>
  <c r="EJ1676" i="5"/>
  <c r="EK1676" i="5" s="1"/>
  <c r="EL1675" i="5"/>
  <c r="EJ1675" i="5"/>
  <c r="EK1675" i="5" s="1"/>
  <c r="EL1674" i="5"/>
  <c r="EJ1674" i="5"/>
  <c r="EK1674" i="5" s="1"/>
  <c r="EL1673" i="5"/>
  <c r="EJ1673" i="5"/>
  <c r="EK1673" i="5" s="1"/>
  <c r="EL1672" i="5"/>
  <c r="EJ1672" i="5"/>
  <c r="EK1672" i="5" s="1"/>
  <c r="EL1671" i="5"/>
  <c r="EJ1671" i="5"/>
  <c r="EK1671" i="5" s="1"/>
  <c r="EL1670" i="5"/>
  <c r="EJ1670" i="5"/>
  <c r="EK1670" i="5" s="1"/>
  <c r="EL1669" i="5"/>
  <c r="EJ1669" i="5"/>
  <c r="EK1669" i="5" s="1"/>
  <c r="EL1668" i="5"/>
  <c r="EJ1668" i="5"/>
  <c r="EK1668" i="5" s="1"/>
  <c r="EL1667" i="5"/>
  <c r="EJ1667" i="5"/>
  <c r="EK1667" i="5" s="1"/>
  <c r="EL1666" i="5"/>
  <c r="EJ1666" i="5"/>
  <c r="EK1666" i="5" s="1"/>
  <c r="EL1665" i="5"/>
  <c r="EJ1665" i="5"/>
  <c r="EK1665" i="5" s="1"/>
  <c r="EL1664" i="5"/>
  <c r="EJ1664" i="5"/>
  <c r="EK1664" i="5" s="1"/>
  <c r="EL1663" i="5"/>
  <c r="EJ1663" i="5"/>
  <c r="EK1663" i="5" s="1"/>
  <c r="EL1662" i="5"/>
  <c r="EJ1662" i="5"/>
  <c r="EK1662" i="5" s="1"/>
  <c r="EL1661" i="5"/>
  <c r="EJ1661" i="5"/>
  <c r="EK1661" i="5" s="1"/>
  <c r="EL1660" i="5"/>
  <c r="EJ1660" i="5"/>
  <c r="EK1660" i="5" s="1"/>
  <c r="EL1659" i="5"/>
  <c r="EJ1659" i="5"/>
  <c r="EK1659" i="5" s="1"/>
  <c r="EL1658" i="5"/>
  <c r="EJ1658" i="5"/>
  <c r="EK1658" i="5" s="1"/>
  <c r="EL1657" i="5"/>
  <c r="EJ1657" i="5"/>
  <c r="EK1657" i="5" s="1"/>
  <c r="EL1656" i="5"/>
  <c r="EJ1656" i="5"/>
  <c r="EK1656" i="5" s="1"/>
  <c r="EL1655" i="5"/>
  <c r="EJ1655" i="5"/>
  <c r="EK1655" i="5" s="1"/>
  <c r="EL1654" i="5"/>
  <c r="EJ1654" i="5"/>
  <c r="EK1654" i="5" s="1"/>
  <c r="EL1653" i="5"/>
  <c r="EJ1653" i="5"/>
  <c r="EK1653" i="5" s="1"/>
  <c r="EL1652" i="5"/>
  <c r="EJ1652" i="5"/>
  <c r="EK1652" i="5" s="1"/>
  <c r="EL1651" i="5"/>
  <c r="EJ1651" i="5"/>
  <c r="EK1651" i="5" s="1"/>
  <c r="EL1650" i="5"/>
  <c r="EJ1650" i="5"/>
  <c r="EK1650" i="5" s="1"/>
  <c r="EL1649" i="5"/>
  <c r="EJ1649" i="5"/>
  <c r="EK1649" i="5" s="1"/>
  <c r="EL1648" i="5"/>
  <c r="EJ1648" i="5"/>
  <c r="EK1648" i="5" s="1"/>
  <c r="EL1647" i="5"/>
  <c r="EJ1647" i="5"/>
  <c r="EK1647" i="5" s="1"/>
  <c r="EL1646" i="5"/>
  <c r="EJ1646" i="5"/>
  <c r="EK1646" i="5" s="1"/>
  <c r="EL1645" i="5"/>
  <c r="EJ1645" i="5"/>
  <c r="EK1645" i="5" s="1"/>
  <c r="EL1644" i="5"/>
  <c r="EJ1644" i="5"/>
  <c r="EK1644" i="5" s="1"/>
  <c r="EL1643" i="5"/>
  <c r="EJ1643" i="5"/>
  <c r="EK1643" i="5" s="1"/>
  <c r="EL1642" i="5"/>
  <c r="EJ1642" i="5"/>
  <c r="EK1642" i="5" s="1"/>
  <c r="EL1641" i="5"/>
  <c r="EJ1641" i="5"/>
  <c r="EK1641" i="5" s="1"/>
  <c r="EL1640" i="5"/>
  <c r="EJ1640" i="5"/>
  <c r="EK1640" i="5" s="1"/>
  <c r="EL1639" i="5"/>
  <c r="EJ1639" i="5"/>
  <c r="EK1639" i="5" s="1"/>
  <c r="EL1638" i="5"/>
  <c r="EJ1638" i="5"/>
  <c r="EK1638" i="5" s="1"/>
  <c r="EL1637" i="5"/>
  <c r="EJ1637" i="5"/>
  <c r="EK1637" i="5" s="1"/>
  <c r="EL1636" i="5"/>
  <c r="EJ1636" i="5"/>
  <c r="EK1636" i="5" s="1"/>
  <c r="EL1635" i="5"/>
  <c r="EJ1635" i="5"/>
  <c r="EK1635" i="5" s="1"/>
  <c r="EL1634" i="5"/>
  <c r="EJ1634" i="5"/>
  <c r="EK1634" i="5" s="1"/>
  <c r="EL1633" i="5"/>
  <c r="EJ1633" i="5"/>
  <c r="EK1633" i="5" s="1"/>
  <c r="EL1632" i="5"/>
  <c r="EJ1632" i="5"/>
  <c r="EK1632" i="5" s="1"/>
  <c r="EL1631" i="5"/>
  <c r="EJ1631" i="5"/>
  <c r="EK1631" i="5" s="1"/>
  <c r="EL1630" i="5"/>
  <c r="EJ1630" i="5"/>
  <c r="EK1630" i="5" s="1"/>
  <c r="EL1629" i="5"/>
  <c r="EJ1629" i="5"/>
  <c r="EK1629" i="5" s="1"/>
  <c r="EL1628" i="5"/>
  <c r="EJ1628" i="5"/>
  <c r="EK1628" i="5" s="1"/>
  <c r="EL1627" i="5"/>
  <c r="EJ1627" i="5"/>
  <c r="EK1627" i="5" s="1"/>
  <c r="EL1626" i="5"/>
  <c r="EJ1626" i="5"/>
  <c r="EK1626" i="5" s="1"/>
  <c r="EL1625" i="5"/>
  <c r="EJ1625" i="5"/>
  <c r="EK1625" i="5" s="1"/>
  <c r="EL1624" i="5"/>
  <c r="EJ1624" i="5"/>
  <c r="EK1624" i="5" s="1"/>
  <c r="EL1623" i="5"/>
  <c r="EJ1623" i="5"/>
  <c r="EK1623" i="5" s="1"/>
  <c r="EL1622" i="5"/>
  <c r="EJ1622" i="5"/>
  <c r="EK1622" i="5" s="1"/>
  <c r="EL1621" i="5"/>
  <c r="EJ1621" i="5"/>
  <c r="EK1621" i="5" s="1"/>
  <c r="EL1620" i="5"/>
  <c r="EJ1620" i="5"/>
  <c r="EK1620" i="5" s="1"/>
  <c r="EL1619" i="5"/>
  <c r="EJ1619" i="5"/>
  <c r="EK1619" i="5" s="1"/>
  <c r="EL1618" i="5"/>
  <c r="EJ1618" i="5"/>
  <c r="EK1618" i="5" s="1"/>
  <c r="EL1617" i="5"/>
  <c r="EJ1617" i="5"/>
  <c r="EK1617" i="5" s="1"/>
  <c r="EL1616" i="5"/>
  <c r="EJ1616" i="5"/>
  <c r="EK1616" i="5" s="1"/>
  <c r="EL1615" i="5"/>
  <c r="EJ1615" i="5"/>
  <c r="EK1615" i="5" s="1"/>
  <c r="EL1614" i="5"/>
  <c r="EJ1614" i="5"/>
  <c r="EK1614" i="5" s="1"/>
  <c r="EL1613" i="5"/>
  <c r="EJ1613" i="5"/>
  <c r="EK1613" i="5" s="1"/>
  <c r="EL1612" i="5"/>
  <c r="EJ1612" i="5"/>
  <c r="EK1612" i="5" s="1"/>
  <c r="EL1611" i="5"/>
  <c r="EJ1611" i="5"/>
  <c r="EK1611" i="5" s="1"/>
  <c r="EL1610" i="5"/>
  <c r="EJ1610" i="5"/>
  <c r="EK1610" i="5" s="1"/>
  <c r="EL1609" i="5"/>
  <c r="EJ1609" i="5"/>
  <c r="EK1609" i="5" s="1"/>
  <c r="EL1608" i="5"/>
  <c r="EJ1608" i="5"/>
  <c r="EK1608" i="5" s="1"/>
  <c r="EL1607" i="5"/>
  <c r="EJ1607" i="5"/>
  <c r="EK1607" i="5" s="1"/>
  <c r="EL1606" i="5"/>
  <c r="EJ1606" i="5"/>
  <c r="EK1606" i="5" s="1"/>
  <c r="EL1605" i="5"/>
  <c r="EJ1605" i="5"/>
  <c r="EK1605" i="5" s="1"/>
  <c r="EL1604" i="5"/>
  <c r="EJ1604" i="5"/>
  <c r="EK1604" i="5" s="1"/>
  <c r="EL1603" i="5"/>
  <c r="EJ1603" i="5"/>
  <c r="EK1603" i="5" s="1"/>
  <c r="EL1602" i="5"/>
  <c r="EJ1602" i="5"/>
  <c r="EK1602" i="5" s="1"/>
  <c r="EL1601" i="5"/>
  <c r="EJ1601" i="5"/>
  <c r="EK1601" i="5" s="1"/>
  <c r="EL1600" i="5"/>
  <c r="EJ1600" i="5"/>
  <c r="EK1600" i="5" s="1"/>
  <c r="EL1599" i="5"/>
  <c r="EJ1599" i="5"/>
  <c r="EK1599" i="5" s="1"/>
  <c r="EL1598" i="5"/>
  <c r="EJ1598" i="5"/>
  <c r="EK1598" i="5" s="1"/>
  <c r="EL1597" i="5"/>
  <c r="EJ1597" i="5"/>
  <c r="EK1597" i="5" s="1"/>
  <c r="EL1596" i="5"/>
  <c r="EJ1596" i="5"/>
  <c r="EK1596" i="5" s="1"/>
  <c r="EL1595" i="5"/>
  <c r="EJ1595" i="5"/>
  <c r="EK1595" i="5" s="1"/>
  <c r="EL1594" i="5"/>
  <c r="EJ1594" i="5"/>
  <c r="EK1594" i="5" s="1"/>
  <c r="EL1593" i="5"/>
  <c r="EJ1593" i="5"/>
  <c r="EK1593" i="5" s="1"/>
  <c r="EL1592" i="5"/>
  <c r="EJ1592" i="5"/>
  <c r="EK1592" i="5" s="1"/>
  <c r="EL1591" i="5"/>
  <c r="EJ1591" i="5"/>
  <c r="EK1591" i="5" s="1"/>
  <c r="EL1590" i="5"/>
  <c r="EJ1590" i="5"/>
  <c r="EK1590" i="5" s="1"/>
  <c r="EL1589" i="5"/>
  <c r="EJ1589" i="5"/>
  <c r="EK1589" i="5" s="1"/>
  <c r="EL1588" i="5"/>
  <c r="EJ1588" i="5"/>
  <c r="EK1588" i="5" s="1"/>
  <c r="EL1587" i="5"/>
  <c r="EJ1587" i="5"/>
  <c r="EK1587" i="5" s="1"/>
  <c r="EL1586" i="5"/>
  <c r="EJ1586" i="5"/>
  <c r="EK1586" i="5" s="1"/>
  <c r="EL1585" i="5"/>
  <c r="EJ1585" i="5"/>
  <c r="EK1585" i="5" s="1"/>
  <c r="EL1584" i="5"/>
  <c r="EJ1584" i="5"/>
  <c r="EK1584" i="5" s="1"/>
  <c r="EL1583" i="5"/>
  <c r="EJ1583" i="5"/>
  <c r="EK1583" i="5" s="1"/>
  <c r="EL1582" i="5"/>
  <c r="EJ1582" i="5"/>
  <c r="EK1582" i="5" s="1"/>
  <c r="EL1581" i="5"/>
  <c r="EJ1581" i="5"/>
  <c r="EK1581" i="5" s="1"/>
  <c r="EL1580" i="5"/>
  <c r="EJ1580" i="5"/>
  <c r="EK1580" i="5" s="1"/>
  <c r="EL1579" i="5"/>
  <c r="EJ1579" i="5"/>
  <c r="EK1579" i="5" s="1"/>
  <c r="EL1578" i="5"/>
  <c r="EJ1578" i="5"/>
  <c r="EK1578" i="5" s="1"/>
  <c r="EL1577" i="5"/>
  <c r="EJ1577" i="5"/>
  <c r="EK1577" i="5" s="1"/>
  <c r="EL1576" i="5"/>
  <c r="EJ1576" i="5"/>
  <c r="EK1576" i="5" s="1"/>
  <c r="EL1575" i="5"/>
  <c r="EJ1575" i="5"/>
  <c r="EK1575" i="5" s="1"/>
  <c r="EL1574" i="5"/>
  <c r="EJ1574" i="5"/>
  <c r="EK1574" i="5" s="1"/>
  <c r="EL1573" i="5"/>
  <c r="EJ1573" i="5"/>
  <c r="EK1573" i="5" s="1"/>
  <c r="EL1572" i="5"/>
  <c r="EJ1572" i="5"/>
  <c r="EK1572" i="5" s="1"/>
  <c r="EL1571" i="5"/>
  <c r="EJ1571" i="5"/>
  <c r="EK1571" i="5" s="1"/>
  <c r="EL1570" i="5"/>
  <c r="EJ1570" i="5"/>
  <c r="EK1570" i="5" s="1"/>
  <c r="EL1569" i="5"/>
  <c r="EJ1569" i="5"/>
  <c r="EK1569" i="5" s="1"/>
  <c r="EL1568" i="5"/>
  <c r="EJ1568" i="5"/>
  <c r="EK1568" i="5" s="1"/>
  <c r="EL1567" i="5"/>
  <c r="EJ1567" i="5"/>
  <c r="EK1567" i="5" s="1"/>
  <c r="EL1566" i="5"/>
  <c r="EJ1566" i="5"/>
  <c r="EK1566" i="5" s="1"/>
  <c r="EL1565" i="5"/>
  <c r="EJ1565" i="5"/>
  <c r="EK1565" i="5" s="1"/>
  <c r="EL1564" i="5"/>
  <c r="EJ1564" i="5"/>
  <c r="EK1564" i="5" s="1"/>
  <c r="EL1563" i="5"/>
  <c r="EJ1563" i="5"/>
  <c r="EK1563" i="5" s="1"/>
  <c r="EL1562" i="5"/>
  <c r="EJ1562" i="5"/>
  <c r="EK1562" i="5" s="1"/>
  <c r="EL1561" i="5"/>
  <c r="EJ1561" i="5"/>
  <c r="EK1561" i="5" s="1"/>
  <c r="EL1560" i="5"/>
  <c r="EJ1560" i="5"/>
  <c r="EK1560" i="5" s="1"/>
  <c r="EL1559" i="5"/>
  <c r="EJ1559" i="5"/>
  <c r="EK1559" i="5" s="1"/>
  <c r="EL1558" i="5"/>
  <c r="EJ1558" i="5"/>
  <c r="EK1558" i="5" s="1"/>
  <c r="EL1557" i="5"/>
  <c r="EJ1557" i="5"/>
  <c r="EK1557" i="5" s="1"/>
  <c r="EL1556" i="5"/>
  <c r="EJ1556" i="5"/>
  <c r="EK1556" i="5" s="1"/>
  <c r="EL1555" i="5"/>
  <c r="EJ1555" i="5"/>
  <c r="EK1555" i="5" s="1"/>
  <c r="EL1554" i="5"/>
  <c r="EJ1554" i="5"/>
  <c r="EK1554" i="5" s="1"/>
  <c r="EL1553" i="5"/>
  <c r="EJ1553" i="5"/>
  <c r="EK1553" i="5" s="1"/>
  <c r="EL1552" i="5"/>
  <c r="EJ1552" i="5"/>
  <c r="EK1552" i="5" s="1"/>
  <c r="EL1551" i="5"/>
  <c r="EJ1551" i="5"/>
  <c r="EK1551" i="5" s="1"/>
  <c r="EL1550" i="5"/>
  <c r="EJ1550" i="5"/>
  <c r="EK1550" i="5" s="1"/>
  <c r="EL1549" i="5"/>
  <c r="EJ1549" i="5"/>
  <c r="EK1549" i="5" s="1"/>
  <c r="EL1548" i="5"/>
  <c r="EJ1548" i="5"/>
  <c r="EK1548" i="5" s="1"/>
  <c r="EL1547" i="5"/>
  <c r="EJ1547" i="5"/>
  <c r="EK1547" i="5" s="1"/>
  <c r="EL1546" i="5"/>
  <c r="EJ1546" i="5"/>
  <c r="EK1546" i="5" s="1"/>
  <c r="EL1545" i="5"/>
  <c r="EJ1545" i="5"/>
  <c r="EK1545" i="5" s="1"/>
  <c r="EL1544" i="5"/>
  <c r="EJ1544" i="5"/>
  <c r="EK1544" i="5" s="1"/>
  <c r="EL1543" i="5"/>
  <c r="EJ1543" i="5"/>
  <c r="EK1543" i="5" s="1"/>
  <c r="EL1542" i="5"/>
  <c r="EJ1542" i="5"/>
  <c r="EK1542" i="5" s="1"/>
  <c r="EL1541" i="5"/>
  <c r="EJ1541" i="5"/>
  <c r="EK1541" i="5" s="1"/>
  <c r="EL1540" i="5"/>
  <c r="EJ1540" i="5"/>
  <c r="EK1540" i="5" s="1"/>
  <c r="EL1539" i="5"/>
  <c r="EJ1539" i="5"/>
  <c r="EK1539" i="5" s="1"/>
  <c r="EL1538" i="5"/>
  <c r="EJ1538" i="5"/>
  <c r="EK1538" i="5" s="1"/>
  <c r="EL1537" i="5"/>
  <c r="EJ1537" i="5"/>
  <c r="EK1537" i="5" s="1"/>
  <c r="EL1536" i="5"/>
  <c r="EJ1536" i="5"/>
  <c r="EK1536" i="5" s="1"/>
  <c r="EL1535" i="5"/>
  <c r="EJ1535" i="5"/>
  <c r="EK1535" i="5" s="1"/>
  <c r="EL1534" i="5"/>
  <c r="EJ1534" i="5"/>
  <c r="EK1534" i="5" s="1"/>
  <c r="EL1533" i="5"/>
  <c r="EJ1533" i="5"/>
  <c r="EK1533" i="5" s="1"/>
  <c r="EL1532" i="5"/>
  <c r="EJ1532" i="5"/>
  <c r="EK1532" i="5" s="1"/>
  <c r="EL1531" i="5"/>
  <c r="EJ1531" i="5"/>
  <c r="EK1531" i="5" s="1"/>
  <c r="EL1530" i="5"/>
  <c r="EJ1530" i="5"/>
  <c r="EK1530" i="5" s="1"/>
  <c r="EL1529" i="5"/>
  <c r="EJ1529" i="5"/>
  <c r="EK1529" i="5" s="1"/>
  <c r="EL1528" i="5"/>
  <c r="EJ1528" i="5"/>
  <c r="EK1528" i="5" s="1"/>
  <c r="EL1527" i="5"/>
  <c r="EJ1527" i="5"/>
  <c r="EK1527" i="5" s="1"/>
  <c r="EL1526" i="5"/>
  <c r="EJ1526" i="5"/>
  <c r="EK1526" i="5" s="1"/>
  <c r="EL1525" i="5"/>
  <c r="EJ1525" i="5"/>
  <c r="EK1525" i="5" s="1"/>
  <c r="EL1524" i="5"/>
  <c r="EJ1524" i="5"/>
  <c r="EK1524" i="5" s="1"/>
  <c r="EL1523" i="5"/>
  <c r="EJ1523" i="5"/>
  <c r="EK1523" i="5" s="1"/>
  <c r="EL1522" i="5"/>
  <c r="EJ1522" i="5"/>
  <c r="EK1522" i="5" s="1"/>
  <c r="EL1521" i="5"/>
  <c r="EJ1521" i="5"/>
  <c r="EK1521" i="5" s="1"/>
  <c r="EL1520" i="5"/>
  <c r="EJ1520" i="5"/>
  <c r="EK1520" i="5" s="1"/>
  <c r="EL1519" i="5"/>
  <c r="EJ1519" i="5"/>
  <c r="EK1519" i="5" s="1"/>
  <c r="EL1518" i="5"/>
  <c r="EJ1518" i="5"/>
  <c r="EK1518" i="5" s="1"/>
  <c r="EL1517" i="5"/>
  <c r="EJ1517" i="5"/>
  <c r="EK1517" i="5" s="1"/>
  <c r="EL1516" i="5"/>
  <c r="EJ1516" i="5"/>
  <c r="EK1516" i="5" s="1"/>
  <c r="EL1515" i="5"/>
  <c r="EJ1515" i="5"/>
  <c r="EK1515" i="5" s="1"/>
  <c r="EL1514" i="5"/>
  <c r="EJ1514" i="5"/>
  <c r="EK1514" i="5" s="1"/>
  <c r="EL1513" i="5"/>
  <c r="EJ1513" i="5"/>
  <c r="EK1513" i="5" s="1"/>
  <c r="EL1512" i="5"/>
  <c r="EJ1512" i="5"/>
  <c r="EK1512" i="5" s="1"/>
  <c r="EL1511" i="5"/>
  <c r="EJ1511" i="5"/>
  <c r="EK1511" i="5" s="1"/>
  <c r="EL1510" i="5"/>
  <c r="EJ1510" i="5"/>
  <c r="EK1510" i="5" s="1"/>
  <c r="EL1509" i="5"/>
  <c r="EJ1509" i="5"/>
  <c r="EK1509" i="5" s="1"/>
  <c r="EL1508" i="5"/>
  <c r="EJ1508" i="5"/>
  <c r="EK1508" i="5" s="1"/>
  <c r="EL1507" i="5"/>
  <c r="EJ1507" i="5"/>
  <c r="EK1507" i="5" s="1"/>
  <c r="EL1506" i="5"/>
  <c r="EJ1506" i="5"/>
  <c r="EK1506" i="5" s="1"/>
  <c r="EL1505" i="5"/>
  <c r="EJ1505" i="5"/>
  <c r="EK1505" i="5" s="1"/>
  <c r="EL1504" i="5"/>
  <c r="EJ1504" i="5"/>
  <c r="EK1504" i="5" s="1"/>
  <c r="EL1503" i="5"/>
  <c r="EJ1503" i="5"/>
  <c r="EK1503" i="5" s="1"/>
  <c r="EL1502" i="5"/>
  <c r="EJ1502" i="5"/>
  <c r="EK1502" i="5" s="1"/>
  <c r="EL1501" i="5"/>
  <c r="EJ1501" i="5"/>
  <c r="EK1501" i="5" s="1"/>
  <c r="EL1500" i="5"/>
  <c r="EJ1500" i="5"/>
  <c r="EK1500" i="5" s="1"/>
  <c r="EL1499" i="5"/>
  <c r="EJ1499" i="5"/>
  <c r="EK1499" i="5" s="1"/>
  <c r="EL1498" i="5"/>
  <c r="EJ1498" i="5"/>
  <c r="EK1498" i="5" s="1"/>
  <c r="EL1497" i="5"/>
  <c r="EJ1497" i="5"/>
  <c r="EK1497" i="5" s="1"/>
  <c r="EL1496" i="5"/>
  <c r="EJ1496" i="5"/>
  <c r="EK1496" i="5" s="1"/>
  <c r="EL1495" i="5"/>
  <c r="EJ1495" i="5"/>
  <c r="EK1495" i="5" s="1"/>
  <c r="EL1494" i="5"/>
  <c r="EJ1494" i="5"/>
  <c r="EK1494" i="5" s="1"/>
  <c r="EL1493" i="5"/>
  <c r="EJ1493" i="5"/>
  <c r="EK1493" i="5" s="1"/>
  <c r="EL1492" i="5"/>
  <c r="EJ1492" i="5"/>
  <c r="EK1492" i="5" s="1"/>
  <c r="EL1491" i="5"/>
  <c r="EJ1491" i="5"/>
  <c r="EK1491" i="5" s="1"/>
  <c r="EL1490" i="5"/>
  <c r="EJ1490" i="5"/>
  <c r="EK1490" i="5" s="1"/>
  <c r="EL1489" i="5"/>
  <c r="EJ1489" i="5"/>
  <c r="EK1489" i="5" s="1"/>
  <c r="EL1488" i="5"/>
  <c r="EJ1488" i="5"/>
  <c r="EK1488" i="5" s="1"/>
  <c r="EL1487" i="5"/>
  <c r="EJ1487" i="5"/>
  <c r="EK1487" i="5" s="1"/>
  <c r="EL1486" i="5"/>
  <c r="EJ1486" i="5"/>
  <c r="EK1486" i="5" s="1"/>
  <c r="EL1485" i="5"/>
  <c r="EJ1485" i="5"/>
  <c r="EK1485" i="5" s="1"/>
  <c r="EL1484" i="5"/>
  <c r="EJ1484" i="5"/>
  <c r="EK1484" i="5" s="1"/>
  <c r="EL1483" i="5"/>
  <c r="EJ1483" i="5"/>
  <c r="EK1483" i="5" s="1"/>
  <c r="EL1482" i="5"/>
  <c r="EJ1482" i="5"/>
  <c r="EK1482" i="5" s="1"/>
  <c r="EL1481" i="5"/>
  <c r="EJ1481" i="5"/>
  <c r="EK1481" i="5" s="1"/>
  <c r="EL1480" i="5"/>
  <c r="EJ1480" i="5"/>
  <c r="EK1480" i="5" s="1"/>
  <c r="EL1479" i="5"/>
  <c r="EJ1479" i="5"/>
  <c r="EK1479" i="5" s="1"/>
  <c r="EL1478" i="5"/>
  <c r="EJ1478" i="5"/>
  <c r="EK1478" i="5" s="1"/>
  <c r="EL1477" i="5"/>
  <c r="EJ1477" i="5"/>
  <c r="EK1477" i="5" s="1"/>
  <c r="EL1476" i="5"/>
  <c r="EJ1476" i="5"/>
  <c r="EK1476" i="5" s="1"/>
  <c r="EL1475" i="5"/>
  <c r="EJ1475" i="5"/>
  <c r="EK1475" i="5" s="1"/>
  <c r="EL1474" i="5"/>
  <c r="EJ1474" i="5"/>
  <c r="EK1474" i="5" s="1"/>
  <c r="EL1473" i="5"/>
  <c r="EJ1473" i="5"/>
  <c r="EK1473" i="5" s="1"/>
  <c r="EL1472" i="5"/>
  <c r="EJ1472" i="5"/>
  <c r="EK1472" i="5" s="1"/>
  <c r="EL1471" i="5"/>
  <c r="EJ1471" i="5"/>
  <c r="EK1471" i="5" s="1"/>
  <c r="EL1470" i="5"/>
  <c r="EJ1470" i="5"/>
  <c r="EK1470" i="5" s="1"/>
  <c r="EL1469" i="5"/>
  <c r="EJ1469" i="5"/>
  <c r="EK1469" i="5" s="1"/>
  <c r="EL1468" i="5"/>
  <c r="EJ1468" i="5"/>
  <c r="EK1468" i="5" s="1"/>
  <c r="EL1467" i="5"/>
  <c r="EJ1467" i="5"/>
  <c r="EK1467" i="5" s="1"/>
  <c r="EL1466" i="5"/>
  <c r="EJ1466" i="5"/>
  <c r="EK1466" i="5" s="1"/>
  <c r="EL1465" i="5"/>
  <c r="EJ1465" i="5"/>
  <c r="EK1465" i="5" s="1"/>
  <c r="EL1464" i="5"/>
  <c r="EJ1464" i="5"/>
  <c r="EK1464" i="5" s="1"/>
  <c r="EL1463" i="5"/>
  <c r="EJ1463" i="5"/>
  <c r="EK1463" i="5" s="1"/>
  <c r="EL1462" i="5"/>
  <c r="EJ1462" i="5"/>
  <c r="EK1462" i="5" s="1"/>
  <c r="EL1461" i="5"/>
  <c r="EJ1461" i="5"/>
  <c r="EK1461" i="5" s="1"/>
  <c r="EL1460" i="5"/>
  <c r="EJ1460" i="5"/>
  <c r="EK1460" i="5" s="1"/>
  <c r="EL1459" i="5"/>
  <c r="EJ1459" i="5"/>
  <c r="EK1459" i="5" s="1"/>
  <c r="EL1458" i="5"/>
  <c r="EJ1458" i="5"/>
  <c r="EK1458" i="5" s="1"/>
  <c r="EL1457" i="5"/>
  <c r="EJ1457" i="5"/>
  <c r="EK1457" i="5" s="1"/>
  <c r="EL1456" i="5"/>
  <c r="EJ1456" i="5"/>
  <c r="EK1456" i="5" s="1"/>
  <c r="EL1455" i="5"/>
  <c r="EJ1455" i="5"/>
  <c r="EK1455" i="5" s="1"/>
  <c r="EL1454" i="5"/>
  <c r="EJ1454" i="5"/>
  <c r="EK1454" i="5" s="1"/>
  <c r="EL1453" i="5"/>
  <c r="EJ1453" i="5"/>
  <c r="EK1453" i="5" s="1"/>
  <c r="EL1452" i="5"/>
  <c r="EJ1452" i="5"/>
  <c r="EK1452" i="5" s="1"/>
  <c r="EL1451" i="5"/>
  <c r="EJ1451" i="5"/>
  <c r="EK1451" i="5" s="1"/>
  <c r="EL1450" i="5"/>
  <c r="EJ1450" i="5"/>
  <c r="EK1450" i="5" s="1"/>
  <c r="EL1449" i="5"/>
  <c r="EJ1449" i="5"/>
  <c r="EK1449" i="5" s="1"/>
  <c r="EL1448" i="5"/>
  <c r="EJ1448" i="5"/>
  <c r="EK1448" i="5" s="1"/>
  <c r="EL1447" i="5"/>
  <c r="EJ1447" i="5"/>
  <c r="EK1447" i="5" s="1"/>
  <c r="EL1446" i="5"/>
  <c r="EJ1446" i="5"/>
  <c r="EK1446" i="5" s="1"/>
  <c r="EL1445" i="5"/>
  <c r="EJ1445" i="5"/>
  <c r="EK1445" i="5" s="1"/>
  <c r="EL1444" i="5"/>
  <c r="EJ1444" i="5"/>
  <c r="EK1444" i="5" s="1"/>
  <c r="EL1443" i="5"/>
  <c r="EJ1443" i="5"/>
  <c r="EK1443" i="5" s="1"/>
  <c r="EL1442" i="5"/>
  <c r="EJ1442" i="5"/>
  <c r="EK1442" i="5" s="1"/>
  <c r="EL1441" i="5"/>
  <c r="EJ1441" i="5"/>
  <c r="EK1441" i="5" s="1"/>
  <c r="EL1440" i="5"/>
  <c r="EJ1440" i="5"/>
  <c r="EK1440" i="5" s="1"/>
  <c r="EL1439" i="5"/>
  <c r="EJ1439" i="5"/>
  <c r="EK1439" i="5" s="1"/>
  <c r="EL1438" i="5"/>
  <c r="EJ1438" i="5"/>
  <c r="EK1438" i="5" s="1"/>
  <c r="EL1437" i="5"/>
  <c r="EJ1437" i="5"/>
  <c r="EK1437" i="5" s="1"/>
  <c r="EL1436" i="5"/>
  <c r="EJ1436" i="5"/>
  <c r="EK1436" i="5" s="1"/>
  <c r="EL1435" i="5"/>
  <c r="EJ1435" i="5"/>
  <c r="EK1435" i="5" s="1"/>
  <c r="EL1434" i="5"/>
  <c r="EJ1434" i="5"/>
  <c r="EK1434" i="5" s="1"/>
  <c r="EL1433" i="5"/>
  <c r="EJ1433" i="5"/>
  <c r="EK1433" i="5" s="1"/>
  <c r="EL1432" i="5"/>
  <c r="EJ1432" i="5"/>
  <c r="EK1432" i="5" s="1"/>
  <c r="EL1431" i="5"/>
  <c r="EJ1431" i="5"/>
  <c r="EK1431" i="5" s="1"/>
  <c r="EL1430" i="5"/>
  <c r="EJ1430" i="5"/>
  <c r="EK1430" i="5" s="1"/>
  <c r="EL1429" i="5"/>
  <c r="EJ1429" i="5"/>
  <c r="EK1429" i="5" s="1"/>
  <c r="EL1428" i="5"/>
  <c r="EJ1428" i="5"/>
  <c r="EK1428" i="5" s="1"/>
  <c r="EL1427" i="5"/>
  <c r="EJ1427" i="5"/>
  <c r="EK1427" i="5" s="1"/>
  <c r="EL1426" i="5"/>
  <c r="EJ1426" i="5"/>
  <c r="EK1426" i="5" s="1"/>
  <c r="EL1425" i="5"/>
  <c r="EJ1425" i="5"/>
  <c r="EK1425" i="5" s="1"/>
  <c r="EL1424" i="5"/>
  <c r="EJ1424" i="5"/>
  <c r="EK1424" i="5" s="1"/>
  <c r="EL1423" i="5"/>
  <c r="EJ1423" i="5"/>
  <c r="EK1423" i="5" s="1"/>
  <c r="EL1422" i="5"/>
  <c r="EJ1422" i="5"/>
  <c r="EK1422" i="5" s="1"/>
  <c r="EL1421" i="5"/>
  <c r="EJ1421" i="5"/>
  <c r="EK1421" i="5" s="1"/>
  <c r="EL1420" i="5"/>
  <c r="EJ1420" i="5"/>
  <c r="EK1420" i="5" s="1"/>
  <c r="EL1419" i="5"/>
  <c r="EJ1419" i="5"/>
  <c r="EK1419" i="5" s="1"/>
  <c r="EL1418" i="5"/>
  <c r="EJ1418" i="5"/>
  <c r="EK1418" i="5" s="1"/>
  <c r="EL1417" i="5"/>
  <c r="EJ1417" i="5"/>
  <c r="EK1417" i="5" s="1"/>
  <c r="EL1416" i="5"/>
  <c r="EJ1416" i="5"/>
  <c r="EK1416" i="5" s="1"/>
  <c r="EL1415" i="5"/>
  <c r="EJ1415" i="5"/>
  <c r="EK1415" i="5" s="1"/>
  <c r="EL1414" i="5"/>
  <c r="EJ1414" i="5"/>
  <c r="EK1414" i="5" s="1"/>
  <c r="EL1413" i="5"/>
  <c r="EJ1413" i="5"/>
  <c r="EK1413" i="5" s="1"/>
  <c r="EL1412" i="5"/>
  <c r="EJ1412" i="5"/>
  <c r="EK1412" i="5" s="1"/>
  <c r="EL1411" i="5"/>
  <c r="EJ1411" i="5"/>
  <c r="EK1411" i="5" s="1"/>
  <c r="EL1410" i="5"/>
  <c r="EJ1410" i="5"/>
  <c r="EK1410" i="5" s="1"/>
  <c r="EL1409" i="5"/>
  <c r="EJ1409" i="5"/>
  <c r="EK1409" i="5" s="1"/>
  <c r="EL1408" i="5"/>
  <c r="EJ1408" i="5"/>
  <c r="EK1408" i="5" s="1"/>
  <c r="EL1407" i="5"/>
  <c r="EJ1407" i="5"/>
  <c r="EK1407" i="5" s="1"/>
  <c r="EL1406" i="5"/>
  <c r="EJ1406" i="5"/>
  <c r="EK1406" i="5" s="1"/>
  <c r="EL1405" i="5"/>
  <c r="EJ1405" i="5"/>
  <c r="EK1405" i="5" s="1"/>
  <c r="EL1404" i="5"/>
  <c r="EJ1404" i="5"/>
  <c r="EK1404" i="5" s="1"/>
  <c r="EL1403" i="5"/>
  <c r="EJ1403" i="5"/>
  <c r="EK1403" i="5" s="1"/>
  <c r="EL1402" i="5"/>
  <c r="EJ1402" i="5"/>
  <c r="EK1402" i="5" s="1"/>
  <c r="EL1401" i="5"/>
  <c r="EJ1401" i="5"/>
  <c r="EK1401" i="5" s="1"/>
  <c r="EL1400" i="5"/>
  <c r="EJ1400" i="5"/>
  <c r="EK1400" i="5" s="1"/>
  <c r="EL1399" i="5"/>
  <c r="EJ1399" i="5"/>
  <c r="EK1399" i="5" s="1"/>
  <c r="EL1398" i="5"/>
  <c r="EJ1398" i="5"/>
  <c r="EK1398" i="5" s="1"/>
  <c r="EL1397" i="5"/>
  <c r="EJ1397" i="5"/>
  <c r="EK1397" i="5" s="1"/>
  <c r="EL1396" i="5"/>
  <c r="EJ1396" i="5"/>
  <c r="EK1396" i="5" s="1"/>
  <c r="EL1395" i="5"/>
  <c r="EJ1395" i="5"/>
  <c r="EK1395" i="5" s="1"/>
  <c r="EL1394" i="5"/>
  <c r="EJ1394" i="5"/>
  <c r="EK1394" i="5" s="1"/>
  <c r="EL1393" i="5"/>
  <c r="EJ1393" i="5"/>
  <c r="EK1393" i="5" s="1"/>
  <c r="EL1392" i="5"/>
  <c r="EJ1392" i="5"/>
  <c r="EK1392" i="5" s="1"/>
  <c r="EL1391" i="5"/>
  <c r="EJ1391" i="5"/>
  <c r="EK1391" i="5" s="1"/>
  <c r="EL1390" i="5"/>
  <c r="EJ1390" i="5"/>
  <c r="EK1390" i="5" s="1"/>
  <c r="EL1389" i="5"/>
  <c r="EJ1389" i="5"/>
  <c r="EK1389" i="5" s="1"/>
  <c r="EL1388" i="5"/>
  <c r="EJ1388" i="5"/>
  <c r="EK1388" i="5" s="1"/>
  <c r="EL1387" i="5"/>
  <c r="EJ1387" i="5"/>
  <c r="EK1387" i="5" s="1"/>
  <c r="EL1386" i="5"/>
  <c r="EJ1386" i="5"/>
  <c r="EK1386" i="5" s="1"/>
  <c r="EL1385" i="5"/>
  <c r="EJ1385" i="5"/>
  <c r="EK1385" i="5" s="1"/>
  <c r="EL1384" i="5"/>
  <c r="EJ1384" i="5"/>
  <c r="EK1384" i="5" s="1"/>
  <c r="EL1383" i="5"/>
  <c r="EJ1383" i="5"/>
  <c r="EK1383" i="5" s="1"/>
  <c r="EL1382" i="5"/>
  <c r="EJ1382" i="5"/>
  <c r="EK1382" i="5" s="1"/>
  <c r="EL1381" i="5"/>
  <c r="EJ1381" i="5"/>
  <c r="EK1381" i="5" s="1"/>
  <c r="EL1380" i="5"/>
  <c r="EJ1380" i="5"/>
  <c r="EK1380" i="5" s="1"/>
  <c r="EL1379" i="5"/>
  <c r="EJ1379" i="5"/>
  <c r="EK1379" i="5" s="1"/>
  <c r="EL1378" i="5"/>
  <c r="EJ1378" i="5"/>
  <c r="EK1378" i="5" s="1"/>
  <c r="EL1377" i="5"/>
  <c r="EJ1377" i="5"/>
  <c r="EK1377" i="5" s="1"/>
  <c r="EL1376" i="5"/>
  <c r="EJ1376" i="5"/>
  <c r="EK1376" i="5" s="1"/>
  <c r="EL1375" i="5"/>
  <c r="EJ1375" i="5"/>
  <c r="EK1375" i="5" s="1"/>
  <c r="EL1374" i="5"/>
  <c r="EJ1374" i="5"/>
  <c r="EK1374" i="5" s="1"/>
  <c r="EL1373" i="5"/>
  <c r="EJ1373" i="5"/>
  <c r="EK1373" i="5" s="1"/>
  <c r="EL1372" i="5"/>
  <c r="EJ1372" i="5"/>
  <c r="EK1372" i="5" s="1"/>
  <c r="EL1371" i="5"/>
  <c r="EJ1371" i="5"/>
  <c r="EK1371" i="5" s="1"/>
  <c r="EL1370" i="5"/>
  <c r="EJ1370" i="5"/>
  <c r="EK1370" i="5" s="1"/>
  <c r="EL1369" i="5"/>
  <c r="EJ1369" i="5"/>
  <c r="EK1369" i="5" s="1"/>
  <c r="EL1368" i="5"/>
  <c r="EJ1368" i="5"/>
  <c r="EK1368" i="5" s="1"/>
  <c r="EL1367" i="5"/>
  <c r="EJ1367" i="5"/>
  <c r="EK1367" i="5" s="1"/>
  <c r="EL1366" i="5"/>
  <c r="EJ1366" i="5"/>
  <c r="EK1366" i="5" s="1"/>
  <c r="EL1365" i="5"/>
  <c r="EJ1365" i="5"/>
  <c r="EK1365" i="5" s="1"/>
  <c r="EL1364" i="5"/>
  <c r="EJ1364" i="5"/>
  <c r="EK1364" i="5" s="1"/>
  <c r="EL1363" i="5"/>
  <c r="EJ1363" i="5"/>
  <c r="EK1363" i="5" s="1"/>
  <c r="EL1362" i="5"/>
  <c r="EJ1362" i="5"/>
  <c r="EK1362" i="5" s="1"/>
  <c r="EL1361" i="5"/>
  <c r="EJ1361" i="5"/>
  <c r="EK1361" i="5" s="1"/>
  <c r="EL1360" i="5"/>
  <c r="EJ1360" i="5"/>
  <c r="EK1360" i="5" s="1"/>
  <c r="EL1359" i="5"/>
  <c r="EJ1359" i="5"/>
  <c r="EK1359" i="5" s="1"/>
  <c r="EL1358" i="5"/>
  <c r="EJ1358" i="5"/>
  <c r="EK1358" i="5" s="1"/>
  <c r="EL1357" i="5"/>
  <c r="EJ1357" i="5"/>
  <c r="EK1357" i="5" s="1"/>
  <c r="EL1356" i="5"/>
  <c r="EJ1356" i="5"/>
  <c r="EK1356" i="5" s="1"/>
  <c r="EL1355" i="5"/>
  <c r="EJ1355" i="5"/>
  <c r="EK1355" i="5" s="1"/>
  <c r="EL1354" i="5"/>
  <c r="EJ1354" i="5"/>
  <c r="EK1354" i="5" s="1"/>
  <c r="EL1353" i="5"/>
  <c r="EJ1353" i="5"/>
  <c r="EK1353" i="5" s="1"/>
  <c r="EL1352" i="5"/>
  <c r="EJ1352" i="5"/>
  <c r="EK1352" i="5" s="1"/>
  <c r="EL1351" i="5"/>
  <c r="EJ1351" i="5"/>
  <c r="EK1351" i="5" s="1"/>
  <c r="EL1350" i="5"/>
  <c r="EJ1350" i="5"/>
  <c r="EK1350" i="5" s="1"/>
  <c r="EL1349" i="5"/>
  <c r="EJ1349" i="5"/>
  <c r="EK1349" i="5" s="1"/>
  <c r="EL1348" i="5"/>
  <c r="EJ1348" i="5"/>
  <c r="EK1348" i="5" s="1"/>
  <c r="EL1347" i="5"/>
  <c r="EJ1347" i="5"/>
  <c r="EK1347" i="5" s="1"/>
  <c r="EL1346" i="5"/>
  <c r="EJ1346" i="5"/>
  <c r="EK1346" i="5" s="1"/>
  <c r="EL1345" i="5"/>
  <c r="EJ1345" i="5"/>
  <c r="EK1345" i="5" s="1"/>
  <c r="EL1344" i="5"/>
  <c r="EJ1344" i="5"/>
  <c r="EK1344" i="5" s="1"/>
  <c r="EL1343" i="5"/>
  <c r="EJ1343" i="5"/>
  <c r="EK1343" i="5" s="1"/>
  <c r="EL1342" i="5"/>
  <c r="EJ1342" i="5"/>
  <c r="EK1342" i="5" s="1"/>
  <c r="EL1341" i="5"/>
  <c r="EJ1341" i="5"/>
  <c r="EK1341" i="5" s="1"/>
  <c r="EL1340" i="5"/>
  <c r="EJ1340" i="5"/>
  <c r="EK1340" i="5" s="1"/>
  <c r="EL1339" i="5"/>
  <c r="EJ1339" i="5"/>
  <c r="EK1339" i="5" s="1"/>
  <c r="EL1338" i="5"/>
  <c r="EJ1338" i="5"/>
  <c r="EK1338" i="5" s="1"/>
  <c r="EL1337" i="5"/>
  <c r="EJ1337" i="5"/>
  <c r="EK1337" i="5" s="1"/>
  <c r="EL1336" i="5"/>
  <c r="EJ1336" i="5"/>
  <c r="EK1336" i="5" s="1"/>
  <c r="EL1335" i="5"/>
  <c r="EJ1335" i="5"/>
  <c r="EK1335" i="5" s="1"/>
  <c r="EL1334" i="5"/>
  <c r="EJ1334" i="5"/>
  <c r="EK1334" i="5" s="1"/>
  <c r="EL1333" i="5"/>
  <c r="EJ1333" i="5"/>
  <c r="EK1333" i="5" s="1"/>
  <c r="EL1332" i="5"/>
  <c r="EJ1332" i="5"/>
  <c r="EK1332" i="5" s="1"/>
  <c r="EL1331" i="5"/>
  <c r="EJ1331" i="5"/>
  <c r="EK1331" i="5" s="1"/>
  <c r="EL1330" i="5"/>
  <c r="EJ1330" i="5"/>
  <c r="EK1330" i="5" s="1"/>
  <c r="EL1329" i="5"/>
  <c r="EJ1329" i="5"/>
  <c r="EK1329" i="5" s="1"/>
  <c r="EL1328" i="5"/>
  <c r="EJ1328" i="5"/>
  <c r="EK1328" i="5" s="1"/>
  <c r="EL1327" i="5"/>
  <c r="EJ1327" i="5"/>
  <c r="EK1327" i="5" s="1"/>
  <c r="EL1326" i="5"/>
  <c r="EJ1326" i="5"/>
  <c r="EK1326" i="5" s="1"/>
  <c r="EL1325" i="5"/>
  <c r="EJ1325" i="5"/>
  <c r="EK1325" i="5" s="1"/>
  <c r="EL1324" i="5"/>
  <c r="EJ1324" i="5"/>
  <c r="EK1324" i="5" s="1"/>
  <c r="EL1323" i="5"/>
  <c r="EJ1323" i="5"/>
  <c r="EK1323" i="5" s="1"/>
  <c r="EL1322" i="5"/>
  <c r="EJ1322" i="5"/>
  <c r="EK1322" i="5" s="1"/>
  <c r="EL1321" i="5"/>
  <c r="EJ1321" i="5"/>
  <c r="EK1321" i="5" s="1"/>
  <c r="EL1320" i="5"/>
  <c r="EJ1320" i="5"/>
  <c r="EK1320" i="5" s="1"/>
  <c r="EL1319" i="5"/>
  <c r="EJ1319" i="5"/>
  <c r="EK1319" i="5" s="1"/>
  <c r="EL1318" i="5"/>
  <c r="EJ1318" i="5"/>
  <c r="EK1318" i="5" s="1"/>
  <c r="EL1317" i="5"/>
  <c r="EJ1317" i="5"/>
  <c r="EK1317" i="5" s="1"/>
  <c r="EL1316" i="5"/>
  <c r="EJ1316" i="5"/>
  <c r="EK1316" i="5" s="1"/>
  <c r="EL1315" i="5"/>
  <c r="EJ1315" i="5"/>
  <c r="EK1315" i="5" s="1"/>
  <c r="EL1314" i="5"/>
  <c r="EJ1314" i="5"/>
  <c r="EK1314" i="5" s="1"/>
  <c r="EL1313" i="5"/>
  <c r="EJ1313" i="5"/>
  <c r="EK1313" i="5" s="1"/>
  <c r="EL1312" i="5"/>
  <c r="EJ1312" i="5"/>
  <c r="EK1312" i="5" s="1"/>
  <c r="EL1311" i="5"/>
  <c r="EJ1311" i="5"/>
  <c r="EK1311" i="5" s="1"/>
  <c r="EL1310" i="5"/>
  <c r="EJ1310" i="5"/>
  <c r="EK1310" i="5" s="1"/>
  <c r="EL1309" i="5"/>
  <c r="EJ1309" i="5"/>
  <c r="EK1309" i="5" s="1"/>
  <c r="EL1308" i="5"/>
  <c r="EJ1308" i="5"/>
  <c r="EK1308" i="5" s="1"/>
  <c r="EL1307" i="5"/>
  <c r="EJ1307" i="5"/>
  <c r="EK1307" i="5" s="1"/>
  <c r="EL1306" i="5"/>
  <c r="EJ1306" i="5"/>
  <c r="EK1306" i="5" s="1"/>
  <c r="EL1305" i="5"/>
  <c r="EJ1305" i="5"/>
  <c r="EK1305" i="5" s="1"/>
  <c r="EL1304" i="5"/>
  <c r="EJ1304" i="5"/>
  <c r="EK1304" i="5" s="1"/>
  <c r="EL1303" i="5"/>
  <c r="EJ1303" i="5"/>
  <c r="EK1303" i="5" s="1"/>
  <c r="EL1302" i="5"/>
  <c r="EJ1302" i="5"/>
  <c r="EK1302" i="5" s="1"/>
  <c r="EL1301" i="5"/>
  <c r="EJ1301" i="5"/>
  <c r="EK1301" i="5" s="1"/>
  <c r="EL1300" i="5"/>
  <c r="EJ1300" i="5"/>
  <c r="EK1300" i="5" s="1"/>
  <c r="EL1299" i="5"/>
  <c r="EJ1299" i="5"/>
  <c r="EK1299" i="5" s="1"/>
  <c r="EL1298" i="5"/>
  <c r="EJ1298" i="5"/>
  <c r="EK1298" i="5" s="1"/>
  <c r="EL1297" i="5"/>
  <c r="EJ1297" i="5"/>
  <c r="EK1297" i="5" s="1"/>
  <c r="EL1296" i="5"/>
  <c r="EJ1296" i="5"/>
  <c r="EK1296" i="5" s="1"/>
  <c r="EL1295" i="5"/>
  <c r="EJ1295" i="5"/>
  <c r="EK1295" i="5" s="1"/>
  <c r="EL1294" i="5"/>
  <c r="EJ1294" i="5"/>
  <c r="EK1294" i="5" s="1"/>
  <c r="EL1293" i="5"/>
  <c r="EJ1293" i="5"/>
  <c r="EK1293" i="5" s="1"/>
  <c r="EL1292" i="5"/>
  <c r="EJ1292" i="5"/>
  <c r="EK1292" i="5" s="1"/>
  <c r="EL1291" i="5"/>
  <c r="EJ1291" i="5"/>
  <c r="EK1291" i="5" s="1"/>
  <c r="EL1290" i="5"/>
  <c r="EJ1290" i="5"/>
  <c r="EK1290" i="5" s="1"/>
  <c r="EL1289" i="5"/>
  <c r="EJ1289" i="5"/>
  <c r="EK1289" i="5" s="1"/>
  <c r="EL1288" i="5"/>
  <c r="EJ1288" i="5"/>
  <c r="EK1288" i="5" s="1"/>
  <c r="EL1287" i="5"/>
  <c r="EJ1287" i="5"/>
  <c r="EK1287" i="5" s="1"/>
  <c r="EL1286" i="5"/>
  <c r="EJ1286" i="5"/>
  <c r="EK1286" i="5" s="1"/>
  <c r="EL1285" i="5"/>
  <c r="EJ1285" i="5"/>
  <c r="EK1285" i="5" s="1"/>
  <c r="EL1284" i="5"/>
  <c r="EJ1284" i="5"/>
  <c r="EK1284" i="5" s="1"/>
  <c r="EL1283" i="5"/>
  <c r="EJ1283" i="5"/>
  <c r="EK1283" i="5" s="1"/>
  <c r="EL1282" i="5"/>
  <c r="EJ1282" i="5"/>
  <c r="EK1282" i="5" s="1"/>
  <c r="EL1281" i="5"/>
  <c r="EJ1281" i="5"/>
  <c r="EK1281" i="5" s="1"/>
  <c r="EL1280" i="5"/>
  <c r="EJ1280" i="5"/>
  <c r="EK1280" i="5" s="1"/>
  <c r="EL1279" i="5"/>
  <c r="EJ1279" i="5"/>
  <c r="EK1279" i="5" s="1"/>
  <c r="EL1278" i="5"/>
  <c r="EJ1278" i="5"/>
  <c r="EK1278" i="5" s="1"/>
  <c r="EL1277" i="5"/>
  <c r="EJ1277" i="5"/>
  <c r="EK1277" i="5" s="1"/>
  <c r="EL1276" i="5"/>
  <c r="EJ1276" i="5"/>
  <c r="EK1276" i="5" s="1"/>
  <c r="EL1275" i="5"/>
  <c r="EJ1275" i="5"/>
  <c r="EK1275" i="5" s="1"/>
  <c r="EL1274" i="5"/>
  <c r="EJ1274" i="5"/>
  <c r="EK1274" i="5" s="1"/>
  <c r="EL1273" i="5"/>
  <c r="EJ1273" i="5"/>
  <c r="EK1273" i="5" s="1"/>
  <c r="EL1272" i="5"/>
  <c r="EJ1272" i="5"/>
  <c r="EK1272" i="5" s="1"/>
  <c r="EL1271" i="5"/>
  <c r="EJ1271" i="5"/>
  <c r="EK1271" i="5" s="1"/>
  <c r="EL1270" i="5"/>
  <c r="EJ1270" i="5"/>
  <c r="EK1270" i="5" s="1"/>
  <c r="EL1269" i="5"/>
  <c r="EJ1269" i="5"/>
  <c r="EK1269" i="5" s="1"/>
  <c r="EL1268" i="5"/>
  <c r="EJ1268" i="5"/>
  <c r="EK1268" i="5" s="1"/>
  <c r="EL1267" i="5"/>
  <c r="EJ1267" i="5"/>
  <c r="EK1267" i="5" s="1"/>
  <c r="EL1266" i="5"/>
  <c r="EJ1266" i="5"/>
  <c r="EK1266" i="5" s="1"/>
  <c r="EL1265" i="5"/>
  <c r="EJ1265" i="5"/>
  <c r="EK1265" i="5" s="1"/>
  <c r="EL1264" i="5"/>
  <c r="EJ1264" i="5"/>
  <c r="EK1264" i="5" s="1"/>
  <c r="EL1263" i="5"/>
  <c r="EJ1263" i="5"/>
  <c r="EK1263" i="5" s="1"/>
  <c r="EL1262" i="5"/>
  <c r="EJ1262" i="5"/>
  <c r="EK1262" i="5" s="1"/>
  <c r="EL1261" i="5"/>
  <c r="EJ1261" i="5"/>
  <c r="EK1261" i="5" s="1"/>
  <c r="EL1260" i="5"/>
  <c r="EJ1260" i="5"/>
  <c r="EK1260" i="5" s="1"/>
  <c r="EL1259" i="5"/>
  <c r="EJ1259" i="5"/>
  <c r="EK1259" i="5" s="1"/>
  <c r="EL1258" i="5"/>
  <c r="EJ1258" i="5"/>
  <c r="EK1258" i="5" s="1"/>
  <c r="EL1257" i="5"/>
  <c r="EJ1257" i="5"/>
  <c r="EK1257" i="5" s="1"/>
  <c r="EL1256" i="5"/>
  <c r="EJ1256" i="5"/>
  <c r="EK1256" i="5" s="1"/>
  <c r="EL1255" i="5"/>
  <c r="EJ1255" i="5"/>
  <c r="EK1255" i="5" s="1"/>
  <c r="EL1254" i="5"/>
  <c r="EJ1254" i="5"/>
  <c r="EK1254" i="5" s="1"/>
  <c r="EL1253" i="5"/>
  <c r="EJ1253" i="5"/>
  <c r="EK1253" i="5" s="1"/>
  <c r="EL1252" i="5"/>
  <c r="EJ1252" i="5"/>
  <c r="EK1252" i="5" s="1"/>
  <c r="EL1251" i="5"/>
  <c r="EJ1251" i="5"/>
  <c r="EK1251" i="5" s="1"/>
  <c r="EL1250" i="5"/>
  <c r="EJ1250" i="5"/>
  <c r="EK1250" i="5" s="1"/>
  <c r="EL1249" i="5"/>
  <c r="EJ1249" i="5"/>
  <c r="EK1249" i="5" s="1"/>
  <c r="EL1248" i="5"/>
  <c r="EJ1248" i="5"/>
  <c r="EK1248" i="5" s="1"/>
  <c r="EL1247" i="5"/>
  <c r="EJ1247" i="5"/>
  <c r="EK1247" i="5" s="1"/>
  <c r="EL1246" i="5"/>
  <c r="EJ1246" i="5"/>
  <c r="EK1246" i="5" s="1"/>
  <c r="EL1245" i="5"/>
  <c r="EJ1245" i="5"/>
  <c r="EK1245" i="5" s="1"/>
  <c r="EL1244" i="5"/>
  <c r="EJ1244" i="5"/>
  <c r="EK1244" i="5" s="1"/>
  <c r="EL1243" i="5"/>
  <c r="EJ1243" i="5"/>
  <c r="EK1243" i="5" s="1"/>
  <c r="EL1242" i="5"/>
  <c r="EJ1242" i="5"/>
  <c r="EK1242" i="5" s="1"/>
  <c r="EL1241" i="5"/>
  <c r="EJ1241" i="5"/>
  <c r="EK1241" i="5" s="1"/>
  <c r="EL1240" i="5"/>
  <c r="EJ1240" i="5"/>
  <c r="EK1240" i="5" s="1"/>
  <c r="EL1239" i="5"/>
  <c r="EJ1239" i="5"/>
  <c r="EK1239" i="5" s="1"/>
  <c r="EL1238" i="5"/>
  <c r="EJ1238" i="5"/>
  <c r="EK1238" i="5" s="1"/>
  <c r="EL1237" i="5"/>
  <c r="EJ1237" i="5"/>
  <c r="EK1237" i="5" s="1"/>
  <c r="EL1236" i="5"/>
  <c r="EJ1236" i="5"/>
  <c r="EK1236" i="5" s="1"/>
  <c r="EL1235" i="5"/>
  <c r="EJ1235" i="5"/>
  <c r="EK1235" i="5" s="1"/>
  <c r="EL1234" i="5"/>
  <c r="EJ1234" i="5"/>
  <c r="EK1234" i="5" s="1"/>
  <c r="EL1233" i="5"/>
  <c r="EJ1233" i="5"/>
  <c r="EK1233" i="5" s="1"/>
  <c r="EL1232" i="5"/>
  <c r="EJ1232" i="5"/>
  <c r="EK1232" i="5" s="1"/>
  <c r="EL1231" i="5"/>
  <c r="EJ1231" i="5"/>
  <c r="EK1231" i="5" s="1"/>
  <c r="EL1230" i="5"/>
  <c r="EJ1230" i="5"/>
  <c r="EK1230" i="5" s="1"/>
  <c r="EL1229" i="5"/>
  <c r="EJ1229" i="5"/>
  <c r="EK1229" i="5" s="1"/>
  <c r="EL1228" i="5"/>
  <c r="EJ1228" i="5"/>
  <c r="EK1228" i="5" s="1"/>
  <c r="EL1227" i="5"/>
  <c r="EJ1227" i="5"/>
  <c r="EK1227" i="5" s="1"/>
  <c r="EL1226" i="5"/>
  <c r="EJ1226" i="5"/>
  <c r="EK1226" i="5" s="1"/>
  <c r="EL1225" i="5"/>
  <c r="EJ1225" i="5"/>
  <c r="EK1225" i="5" s="1"/>
  <c r="EL1224" i="5"/>
  <c r="EJ1224" i="5"/>
  <c r="EK1224" i="5" s="1"/>
  <c r="EL1223" i="5"/>
  <c r="EJ1223" i="5"/>
  <c r="EK1223" i="5" s="1"/>
  <c r="EL1222" i="5"/>
  <c r="EJ1222" i="5"/>
  <c r="EK1222" i="5" s="1"/>
  <c r="EL1221" i="5"/>
  <c r="EJ1221" i="5"/>
  <c r="EK1221" i="5" s="1"/>
  <c r="EL1220" i="5"/>
  <c r="EJ1220" i="5"/>
  <c r="EK1220" i="5" s="1"/>
  <c r="EL1219" i="5"/>
  <c r="EJ1219" i="5"/>
  <c r="EK1219" i="5" s="1"/>
  <c r="EL1218" i="5"/>
  <c r="EJ1218" i="5"/>
  <c r="EK1218" i="5" s="1"/>
  <c r="EL1217" i="5"/>
  <c r="EJ1217" i="5"/>
  <c r="EK1217" i="5" s="1"/>
  <c r="EL1216" i="5"/>
  <c r="EJ1216" i="5"/>
  <c r="EK1216" i="5" s="1"/>
  <c r="EL1215" i="5"/>
  <c r="EJ1215" i="5"/>
  <c r="EK1215" i="5" s="1"/>
  <c r="EL1214" i="5"/>
  <c r="EJ1214" i="5"/>
  <c r="EK1214" i="5" s="1"/>
  <c r="EL1213" i="5"/>
  <c r="EJ1213" i="5"/>
  <c r="EK1213" i="5" s="1"/>
  <c r="EL1212" i="5"/>
  <c r="EJ1212" i="5"/>
  <c r="EK1212" i="5" s="1"/>
  <c r="EL1211" i="5"/>
  <c r="EJ1211" i="5"/>
  <c r="EK1211" i="5" s="1"/>
  <c r="EL1210" i="5"/>
  <c r="EJ1210" i="5"/>
  <c r="EK1210" i="5" s="1"/>
  <c r="EL1209" i="5"/>
  <c r="EJ1209" i="5"/>
  <c r="EK1209" i="5" s="1"/>
  <c r="EL1208" i="5"/>
  <c r="EJ1208" i="5"/>
  <c r="EK1208" i="5" s="1"/>
  <c r="EL1207" i="5"/>
  <c r="EJ1207" i="5"/>
  <c r="EK1207" i="5" s="1"/>
  <c r="EL1206" i="5"/>
  <c r="EJ1206" i="5"/>
  <c r="EK1206" i="5" s="1"/>
  <c r="EL1205" i="5"/>
  <c r="EJ1205" i="5"/>
  <c r="EK1205" i="5" s="1"/>
  <c r="EL1204" i="5"/>
  <c r="EJ1204" i="5"/>
  <c r="EK1204" i="5" s="1"/>
  <c r="EL1203" i="5"/>
  <c r="EJ1203" i="5"/>
  <c r="EK1203" i="5" s="1"/>
  <c r="EL1202" i="5"/>
  <c r="EJ1202" i="5"/>
  <c r="EK1202" i="5" s="1"/>
  <c r="EL1201" i="5"/>
  <c r="EJ1201" i="5"/>
  <c r="EK1201" i="5" s="1"/>
  <c r="EL1200" i="5"/>
  <c r="EJ1200" i="5"/>
  <c r="EK1200" i="5" s="1"/>
  <c r="EL1199" i="5"/>
  <c r="EJ1199" i="5"/>
  <c r="EK1199" i="5" s="1"/>
  <c r="EL1198" i="5"/>
  <c r="EJ1198" i="5"/>
  <c r="EK1198" i="5" s="1"/>
  <c r="EL1197" i="5"/>
  <c r="EJ1197" i="5"/>
  <c r="EK1197" i="5" s="1"/>
  <c r="EL1196" i="5"/>
  <c r="EJ1196" i="5"/>
  <c r="EK1196" i="5" s="1"/>
  <c r="EL1195" i="5"/>
  <c r="EJ1195" i="5"/>
  <c r="EK1195" i="5" s="1"/>
  <c r="EL1194" i="5"/>
  <c r="EJ1194" i="5"/>
  <c r="EK1194" i="5" s="1"/>
  <c r="EL1193" i="5"/>
  <c r="EJ1193" i="5"/>
  <c r="EK1193" i="5" s="1"/>
  <c r="EL1192" i="5"/>
  <c r="EJ1192" i="5"/>
  <c r="EK1192" i="5" s="1"/>
  <c r="EL1191" i="5"/>
  <c r="EJ1191" i="5"/>
  <c r="EK1191" i="5" s="1"/>
  <c r="EL1190" i="5"/>
  <c r="EJ1190" i="5"/>
  <c r="EK1190" i="5" s="1"/>
  <c r="EL1189" i="5"/>
  <c r="EJ1189" i="5"/>
  <c r="EK1189" i="5" s="1"/>
  <c r="EL1188" i="5"/>
  <c r="EJ1188" i="5"/>
  <c r="EK1188" i="5" s="1"/>
  <c r="EL1187" i="5"/>
  <c r="EJ1187" i="5"/>
  <c r="EK1187" i="5" s="1"/>
  <c r="EL1186" i="5"/>
  <c r="EJ1186" i="5"/>
  <c r="EK1186" i="5" s="1"/>
  <c r="EL1185" i="5"/>
  <c r="EJ1185" i="5"/>
  <c r="EK1185" i="5" s="1"/>
  <c r="EL1184" i="5"/>
  <c r="EJ1184" i="5"/>
  <c r="EK1184" i="5" s="1"/>
  <c r="EL1183" i="5"/>
  <c r="EJ1183" i="5"/>
  <c r="EK1183" i="5" s="1"/>
  <c r="EL1182" i="5"/>
  <c r="EJ1182" i="5"/>
  <c r="EK1182" i="5" s="1"/>
  <c r="EL1181" i="5"/>
  <c r="EJ1181" i="5"/>
  <c r="EK1181" i="5" s="1"/>
  <c r="EL1180" i="5"/>
  <c r="EJ1180" i="5"/>
  <c r="EK1180" i="5" s="1"/>
  <c r="EL1179" i="5"/>
  <c r="EJ1179" i="5"/>
  <c r="EK1179" i="5" s="1"/>
  <c r="EL1178" i="5"/>
  <c r="EJ1178" i="5"/>
  <c r="EK1178" i="5" s="1"/>
  <c r="EL1177" i="5"/>
  <c r="EJ1177" i="5"/>
  <c r="EK1177" i="5" s="1"/>
  <c r="EL1176" i="5"/>
  <c r="EJ1176" i="5"/>
  <c r="EK1176" i="5" s="1"/>
  <c r="EL1175" i="5"/>
  <c r="EJ1175" i="5"/>
  <c r="EK1175" i="5" s="1"/>
  <c r="EL1174" i="5"/>
  <c r="EJ1174" i="5"/>
  <c r="EK1174" i="5" s="1"/>
  <c r="EL1173" i="5"/>
  <c r="EJ1173" i="5"/>
  <c r="EK1173" i="5" s="1"/>
  <c r="EL1172" i="5"/>
  <c r="EJ1172" i="5"/>
  <c r="EK1172" i="5" s="1"/>
  <c r="EL1171" i="5"/>
  <c r="EJ1171" i="5"/>
  <c r="EK1171" i="5" s="1"/>
  <c r="EL1170" i="5"/>
  <c r="EJ1170" i="5"/>
  <c r="EK1170" i="5" s="1"/>
  <c r="EL1169" i="5"/>
  <c r="EJ1169" i="5"/>
  <c r="EK1169" i="5" s="1"/>
  <c r="EL1168" i="5"/>
  <c r="EJ1168" i="5"/>
  <c r="EK1168" i="5" s="1"/>
  <c r="EL1167" i="5"/>
  <c r="EJ1167" i="5"/>
  <c r="EK1167" i="5" s="1"/>
  <c r="EL1166" i="5"/>
  <c r="EJ1166" i="5"/>
  <c r="EK1166" i="5" s="1"/>
  <c r="EL1165" i="5"/>
  <c r="EJ1165" i="5"/>
  <c r="EK1165" i="5" s="1"/>
  <c r="EL1164" i="5"/>
  <c r="EJ1164" i="5"/>
  <c r="EK1164" i="5" s="1"/>
  <c r="EL1163" i="5"/>
  <c r="EJ1163" i="5"/>
  <c r="EK1163" i="5" s="1"/>
  <c r="EL1162" i="5"/>
  <c r="EJ1162" i="5"/>
  <c r="EK1162" i="5" s="1"/>
  <c r="EL1161" i="5"/>
  <c r="EJ1161" i="5"/>
  <c r="EK1161" i="5" s="1"/>
  <c r="EL1160" i="5"/>
  <c r="EJ1160" i="5"/>
  <c r="EK1160" i="5" s="1"/>
  <c r="EL1159" i="5"/>
  <c r="EJ1159" i="5"/>
  <c r="EK1159" i="5" s="1"/>
  <c r="EL1158" i="5"/>
  <c r="EJ1158" i="5"/>
  <c r="EK1158" i="5" s="1"/>
  <c r="EL1157" i="5"/>
  <c r="EJ1157" i="5"/>
  <c r="EK1157" i="5" s="1"/>
  <c r="EL1156" i="5"/>
  <c r="EJ1156" i="5"/>
  <c r="EK1156" i="5" s="1"/>
  <c r="EL1155" i="5"/>
  <c r="EJ1155" i="5"/>
  <c r="EK1155" i="5" s="1"/>
  <c r="EL1154" i="5"/>
  <c r="EJ1154" i="5"/>
  <c r="EK1154" i="5" s="1"/>
  <c r="EL1153" i="5"/>
  <c r="EJ1153" i="5"/>
  <c r="EK1153" i="5" s="1"/>
  <c r="EL1152" i="5"/>
  <c r="EJ1152" i="5"/>
  <c r="EK1152" i="5" s="1"/>
  <c r="EL1151" i="5"/>
  <c r="EJ1151" i="5"/>
  <c r="EK1151" i="5" s="1"/>
  <c r="EL1150" i="5"/>
  <c r="EJ1150" i="5"/>
  <c r="EK1150" i="5" s="1"/>
  <c r="EL1149" i="5"/>
  <c r="EJ1149" i="5"/>
  <c r="EK1149" i="5" s="1"/>
  <c r="EL1148" i="5"/>
  <c r="EJ1148" i="5"/>
  <c r="EK1148" i="5" s="1"/>
  <c r="EL1147" i="5"/>
  <c r="EJ1147" i="5"/>
  <c r="EK1147" i="5" s="1"/>
  <c r="EL1146" i="5"/>
  <c r="EJ1146" i="5"/>
  <c r="EK1146" i="5" s="1"/>
  <c r="EL1145" i="5"/>
  <c r="EJ1145" i="5"/>
  <c r="EK1145" i="5" s="1"/>
  <c r="EL1144" i="5"/>
  <c r="EJ1144" i="5"/>
  <c r="EK1144" i="5" s="1"/>
  <c r="EL1143" i="5"/>
  <c r="EJ1143" i="5"/>
  <c r="EK1143" i="5" s="1"/>
  <c r="EL1142" i="5"/>
  <c r="EJ1142" i="5"/>
  <c r="EK1142" i="5" s="1"/>
  <c r="EL1141" i="5"/>
  <c r="EJ1141" i="5"/>
  <c r="EK1141" i="5" s="1"/>
  <c r="EL1140" i="5"/>
  <c r="EJ1140" i="5"/>
  <c r="EK1140" i="5" s="1"/>
  <c r="EL1139" i="5"/>
  <c r="EJ1139" i="5"/>
  <c r="EK1139" i="5" s="1"/>
  <c r="EL1138" i="5"/>
  <c r="EJ1138" i="5"/>
  <c r="EK1138" i="5" s="1"/>
  <c r="EL1137" i="5"/>
  <c r="EJ1137" i="5"/>
  <c r="EK1137" i="5" s="1"/>
  <c r="EL1136" i="5"/>
  <c r="EJ1136" i="5"/>
  <c r="EK1136" i="5" s="1"/>
  <c r="EL1135" i="5"/>
  <c r="EJ1135" i="5"/>
  <c r="EK1135" i="5" s="1"/>
  <c r="EL1134" i="5"/>
  <c r="EJ1134" i="5"/>
  <c r="EK1134" i="5" s="1"/>
  <c r="EL1133" i="5"/>
  <c r="EJ1133" i="5"/>
  <c r="EK1133" i="5" s="1"/>
  <c r="EL1132" i="5"/>
  <c r="EJ1132" i="5"/>
  <c r="EK1132" i="5" s="1"/>
  <c r="EL1131" i="5"/>
  <c r="EJ1131" i="5"/>
  <c r="EK1131" i="5" s="1"/>
  <c r="EL1130" i="5"/>
  <c r="EJ1130" i="5"/>
  <c r="EK1130" i="5" s="1"/>
  <c r="EL1129" i="5"/>
  <c r="EJ1129" i="5"/>
  <c r="EK1129" i="5" s="1"/>
  <c r="EL1128" i="5"/>
  <c r="EJ1128" i="5"/>
  <c r="EK1128" i="5" s="1"/>
  <c r="EL1127" i="5"/>
  <c r="EJ1127" i="5"/>
  <c r="EK1127" i="5" s="1"/>
  <c r="EL1126" i="5"/>
  <c r="EJ1126" i="5"/>
  <c r="EK1126" i="5" s="1"/>
  <c r="EL1125" i="5"/>
  <c r="EJ1125" i="5"/>
  <c r="EK1125" i="5" s="1"/>
  <c r="EL1124" i="5"/>
  <c r="EJ1124" i="5"/>
  <c r="EK1124" i="5" s="1"/>
  <c r="EL1123" i="5"/>
  <c r="EJ1123" i="5"/>
  <c r="EK1123" i="5" s="1"/>
  <c r="EL1122" i="5"/>
  <c r="EJ1122" i="5"/>
  <c r="EK1122" i="5" s="1"/>
  <c r="EL1121" i="5"/>
  <c r="EJ1121" i="5"/>
  <c r="EK1121" i="5" s="1"/>
  <c r="EL1120" i="5"/>
  <c r="EJ1120" i="5"/>
  <c r="EK1120" i="5" s="1"/>
  <c r="EL1119" i="5"/>
  <c r="EJ1119" i="5"/>
  <c r="EK1119" i="5" s="1"/>
  <c r="EL1118" i="5"/>
  <c r="EJ1118" i="5"/>
  <c r="EK1118" i="5" s="1"/>
  <c r="EL1117" i="5"/>
  <c r="EJ1117" i="5"/>
  <c r="EK1117" i="5" s="1"/>
  <c r="EL1116" i="5"/>
  <c r="EJ1116" i="5"/>
  <c r="EK1116" i="5" s="1"/>
  <c r="EL1115" i="5"/>
  <c r="EJ1115" i="5"/>
  <c r="EK1115" i="5" s="1"/>
  <c r="EL1114" i="5"/>
  <c r="EJ1114" i="5"/>
  <c r="EK1114" i="5" s="1"/>
  <c r="EL1113" i="5"/>
  <c r="EJ1113" i="5"/>
  <c r="EK1113" i="5" s="1"/>
  <c r="EL1112" i="5"/>
  <c r="EJ1112" i="5"/>
  <c r="EK1112" i="5" s="1"/>
  <c r="EL1111" i="5"/>
  <c r="EJ1111" i="5"/>
  <c r="EK1111" i="5" s="1"/>
  <c r="EL1110" i="5"/>
  <c r="EJ1110" i="5"/>
  <c r="EK1110" i="5" s="1"/>
  <c r="EL1109" i="5"/>
  <c r="EJ1109" i="5"/>
  <c r="EK1109" i="5" s="1"/>
  <c r="EL1108" i="5"/>
  <c r="EJ1108" i="5"/>
  <c r="EK1108" i="5" s="1"/>
  <c r="EL1107" i="5"/>
  <c r="EJ1107" i="5"/>
  <c r="EK1107" i="5" s="1"/>
  <c r="EL1106" i="5"/>
  <c r="EJ1106" i="5"/>
  <c r="EK1106" i="5" s="1"/>
  <c r="EL1105" i="5"/>
  <c r="EJ1105" i="5"/>
  <c r="EK1105" i="5" s="1"/>
  <c r="EL1104" i="5"/>
  <c r="EJ1104" i="5"/>
  <c r="EK1104" i="5" s="1"/>
  <c r="EL1103" i="5"/>
  <c r="EJ1103" i="5"/>
  <c r="EK1103" i="5" s="1"/>
  <c r="EL1102" i="5"/>
  <c r="EJ1102" i="5"/>
  <c r="EK1102" i="5" s="1"/>
  <c r="EL1101" i="5"/>
  <c r="EJ1101" i="5"/>
  <c r="EK1101" i="5" s="1"/>
  <c r="EL1100" i="5"/>
  <c r="EJ1100" i="5"/>
  <c r="EK1100" i="5" s="1"/>
  <c r="EL1099" i="5"/>
  <c r="EJ1099" i="5"/>
  <c r="EK1099" i="5" s="1"/>
  <c r="EL1098" i="5"/>
  <c r="EJ1098" i="5"/>
  <c r="EK1098" i="5" s="1"/>
  <c r="EL1097" i="5"/>
  <c r="EJ1097" i="5"/>
  <c r="EK1097" i="5" s="1"/>
  <c r="EL1096" i="5"/>
  <c r="EJ1096" i="5"/>
  <c r="EK1096" i="5" s="1"/>
  <c r="EL1095" i="5"/>
  <c r="EJ1095" i="5"/>
  <c r="EK1095" i="5" s="1"/>
  <c r="EL1094" i="5"/>
  <c r="EJ1094" i="5"/>
  <c r="EK1094" i="5" s="1"/>
  <c r="EL1093" i="5"/>
  <c r="EJ1093" i="5"/>
  <c r="EK1093" i="5" s="1"/>
  <c r="EL1092" i="5"/>
  <c r="EJ1092" i="5"/>
  <c r="EK1092" i="5" s="1"/>
  <c r="EL1091" i="5"/>
  <c r="EJ1091" i="5"/>
  <c r="EK1091" i="5" s="1"/>
  <c r="EL1090" i="5"/>
  <c r="EJ1090" i="5"/>
  <c r="EK1090" i="5" s="1"/>
  <c r="EL1089" i="5"/>
  <c r="EJ1089" i="5"/>
  <c r="EK1089" i="5" s="1"/>
  <c r="EL1088" i="5"/>
  <c r="EJ1088" i="5"/>
  <c r="EK1088" i="5" s="1"/>
  <c r="EL1087" i="5"/>
  <c r="EJ1087" i="5"/>
  <c r="EK1087" i="5" s="1"/>
  <c r="EL1086" i="5"/>
  <c r="EJ1086" i="5"/>
  <c r="EK1086" i="5" s="1"/>
  <c r="EL1085" i="5"/>
  <c r="EJ1085" i="5"/>
  <c r="EK1085" i="5" s="1"/>
  <c r="EL1084" i="5"/>
  <c r="EJ1084" i="5"/>
  <c r="EK1084" i="5" s="1"/>
  <c r="EL1083" i="5"/>
  <c r="EJ1083" i="5"/>
  <c r="EK1083" i="5" s="1"/>
  <c r="EL1082" i="5"/>
  <c r="EJ1082" i="5"/>
  <c r="EK1082" i="5" s="1"/>
  <c r="EL1081" i="5"/>
  <c r="EJ1081" i="5"/>
  <c r="EK1081" i="5" s="1"/>
  <c r="EL1080" i="5"/>
  <c r="EJ1080" i="5"/>
  <c r="EK1080" i="5" s="1"/>
  <c r="EL1079" i="5"/>
  <c r="EJ1079" i="5"/>
  <c r="EK1079" i="5" s="1"/>
  <c r="EL1078" i="5"/>
  <c r="EJ1078" i="5"/>
  <c r="EK1078" i="5" s="1"/>
  <c r="EL1077" i="5"/>
  <c r="EJ1077" i="5"/>
  <c r="EK1077" i="5" s="1"/>
  <c r="EL1076" i="5"/>
  <c r="EJ1076" i="5"/>
  <c r="EK1076" i="5" s="1"/>
  <c r="EL1075" i="5"/>
  <c r="EJ1075" i="5"/>
  <c r="EK1075" i="5" s="1"/>
  <c r="EL1074" i="5"/>
  <c r="EJ1074" i="5"/>
  <c r="EK1074" i="5" s="1"/>
  <c r="EL1073" i="5"/>
  <c r="EJ1073" i="5"/>
  <c r="EK1073" i="5" s="1"/>
  <c r="EL1072" i="5"/>
  <c r="EJ1072" i="5"/>
  <c r="EK1072" i="5" s="1"/>
  <c r="EL1071" i="5"/>
  <c r="EJ1071" i="5"/>
  <c r="EK1071" i="5" s="1"/>
  <c r="EL1070" i="5"/>
  <c r="EJ1070" i="5"/>
  <c r="EK1070" i="5" s="1"/>
  <c r="EL1069" i="5"/>
  <c r="EJ1069" i="5"/>
  <c r="EK1069" i="5" s="1"/>
  <c r="EL1068" i="5"/>
  <c r="EJ1068" i="5"/>
  <c r="EK1068" i="5" s="1"/>
  <c r="EL1067" i="5"/>
  <c r="EJ1067" i="5"/>
  <c r="EK1067" i="5" s="1"/>
  <c r="EL1066" i="5"/>
  <c r="EJ1066" i="5"/>
  <c r="EK1066" i="5" s="1"/>
  <c r="EL1065" i="5"/>
  <c r="EJ1065" i="5"/>
  <c r="EK1065" i="5" s="1"/>
  <c r="EL1064" i="5"/>
  <c r="EJ1064" i="5"/>
  <c r="EK1064" i="5" s="1"/>
  <c r="EL1063" i="5"/>
  <c r="EJ1063" i="5"/>
  <c r="EK1063" i="5" s="1"/>
  <c r="EL1062" i="5"/>
  <c r="EJ1062" i="5"/>
  <c r="EK1062" i="5" s="1"/>
  <c r="EL1061" i="5"/>
  <c r="EJ1061" i="5"/>
  <c r="EK1061" i="5" s="1"/>
  <c r="EL1060" i="5"/>
  <c r="EJ1060" i="5"/>
  <c r="EK1060" i="5" s="1"/>
  <c r="EL1059" i="5"/>
  <c r="EJ1059" i="5"/>
  <c r="EK1059" i="5" s="1"/>
  <c r="EL1058" i="5"/>
  <c r="EJ1058" i="5"/>
  <c r="EK1058" i="5" s="1"/>
  <c r="EL1057" i="5"/>
  <c r="EJ1057" i="5"/>
  <c r="EK1057" i="5" s="1"/>
  <c r="EL1056" i="5"/>
  <c r="EJ1056" i="5"/>
  <c r="EK1056" i="5" s="1"/>
  <c r="EL1055" i="5"/>
  <c r="EJ1055" i="5"/>
  <c r="EK1055" i="5" s="1"/>
  <c r="EL1054" i="5"/>
  <c r="EJ1054" i="5"/>
  <c r="EK1054" i="5" s="1"/>
  <c r="EL1053" i="5"/>
  <c r="EJ1053" i="5"/>
  <c r="EK1053" i="5" s="1"/>
  <c r="EL1052" i="5"/>
  <c r="EJ1052" i="5"/>
  <c r="EK1052" i="5" s="1"/>
  <c r="EL1051" i="5"/>
  <c r="EJ1051" i="5"/>
  <c r="EK1051" i="5" s="1"/>
  <c r="EL1050" i="5"/>
  <c r="EJ1050" i="5"/>
  <c r="EK1050" i="5" s="1"/>
  <c r="EL1049" i="5"/>
  <c r="EJ1049" i="5"/>
  <c r="EK1049" i="5" s="1"/>
  <c r="EL1048" i="5"/>
  <c r="EJ1048" i="5"/>
  <c r="EK1048" i="5" s="1"/>
  <c r="EL1047" i="5"/>
  <c r="EJ1047" i="5"/>
  <c r="EK1047" i="5" s="1"/>
  <c r="EL1046" i="5"/>
  <c r="EJ1046" i="5"/>
  <c r="EK1046" i="5" s="1"/>
  <c r="EL1045" i="5"/>
  <c r="EJ1045" i="5"/>
  <c r="EK1045" i="5" s="1"/>
  <c r="EL1044" i="5"/>
  <c r="EJ1044" i="5"/>
  <c r="EK1044" i="5" s="1"/>
  <c r="EL1043" i="5"/>
  <c r="EJ1043" i="5"/>
  <c r="EK1043" i="5" s="1"/>
  <c r="EL1042" i="5"/>
  <c r="EJ1042" i="5"/>
  <c r="EK1042" i="5" s="1"/>
  <c r="EL1041" i="5"/>
  <c r="EJ1041" i="5"/>
  <c r="EK1041" i="5" s="1"/>
  <c r="EL1040" i="5"/>
  <c r="EJ1040" i="5"/>
  <c r="EK1040" i="5" s="1"/>
  <c r="EL1039" i="5"/>
  <c r="EJ1039" i="5"/>
  <c r="EK1039" i="5" s="1"/>
  <c r="EL1038" i="5"/>
  <c r="EJ1038" i="5"/>
  <c r="EK1038" i="5" s="1"/>
  <c r="EL1037" i="5"/>
  <c r="EJ1037" i="5"/>
  <c r="EK1037" i="5" s="1"/>
  <c r="EL1036" i="5"/>
  <c r="EJ1036" i="5"/>
  <c r="EK1036" i="5" s="1"/>
  <c r="EL1035" i="5"/>
  <c r="EJ1035" i="5"/>
  <c r="EK1035" i="5" s="1"/>
  <c r="EL1034" i="5"/>
  <c r="EJ1034" i="5"/>
  <c r="EK1034" i="5" s="1"/>
  <c r="EL1033" i="5"/>
  <c r="EJ1033" i="5"/>
  <c r="EK1033" i="5" s="1"/>
  <c r="EL1032" i="5"/>
  <c r="EJ1032" i="5"/>
  <c r="EK1032" i="5" s="1"/>
  <c r="EL1031" i="5"/>
  <c r="EJ1031" i="5"/>
  <c r="EK1031" i="5" s="1"/>
  <c r="EL1030" i="5"/>
  <c r="EJ1030" i="5"/>
  <c r="EK1030" i="5" s="1"/>
  <c r="EL1029" i="5"/>
  <c r="EJ1029" i="5"/>
  <c r="EK1029" i="5" s="1"/>
  <c r="EL1028" i="5"/>
  <c r="EJ1028" i="5"/>
  <c r="EK1028" i="5" s="1"/>
  <c r="EL1027" i="5"/>
  <c r="EJ1027" i="5"/>
  <c r="EK1027" i="5" s="1"/>
  <c r="EL1026" i="5"/>
  <c r="EJ1026" i="5"/>
  <c r="EK1026" i="5" s="1"/>
  <c r="EL1025" i="5"/>
  <c r="EJ1025" i="5"/>
  <c r="EK1025" i="5" s="1"/>
  <c r="EL1024" i="5"/>
  <c r="EJ1024" i="5"/>
  <c r="EK1024" i="5" s="1"/>
  <c r="EL1023" i="5"/>
  <c r="EJ1023" i="5"/>
  <c r="EK1023" i="5" s="1"/>
  <c r="EL1022" i="5"/>
  <c r="EJ1022" i="5"/>
  <c r="EK1022" i="5" s="1"/>
  <c r="EL1021" i="5"/>
  <c r="EJ1021" i="5"/>
  <c r="EK1021" i="5" s="1"/>
  <c r="EL1020" i="5"/>
  <c r="EJ1020" i="5"/>
  <c r="EK1020" i="5" s="1"/>
  <c r="EL1019" i="5"/>
  <c r="EJ1019" i="5"/>
  <c r="EK1019" i="5" s="1"/>
  <c r="EL1018" i="5"/>
  <c r="EJ1018" i="5"/>
  <c r="EK1018" i="5" s="1"/>
  <c r="EL1017" i="5"/>
  <c r="EJ1017" i="5"/>
  <c r="EK1017" i="5" s="1"/>
  <c r="EL1016" i="5"/>
  <c r="EJ1016" i="5"/>
  <c r="EK1016" i="5" s="1"/>
  <c r="EL1015" i="5"/>
  <c r="EJ1015" i="5"/>
  <c r="EK1015" i="5" s="1"/>
  <c r="EL1014" i="5"/>
  <c r="EJ1014" i="5"/>
  <c r="EK1014" i="5" s="1"/>
  <c r="EL1013" i="5"/>
  <c r="EJ1013" i="5"/>
  <c r="EK1013" i="5" s="1"/>
  <c r="EL1012" i="5"/>
  <c r="EJ1012" i="5"/>
  <c r="EK1012" i="5" s="1"/>
  <c r="EL1011" i="5"/>
  <c r="EJ1011" i="5"/>
  <c r="EK1011" i="5" s="1"/>
  <c r="EL1010" i="5"/>
  <c r="EJ1010" i="5"/>
  <c r="EK1010" i="5" s="1"/>
  <c r="EL1009" i="5"/>
  <c r="EJ1009" i="5"/>
  <c r="EK1009" i="5" s="1"/>
  <c r="EL1008" i="5"/>
  <c r="EJ1008" i="5"/>
  <c r="EK1008" i="5" s="1"/>
  <c r="EL1007" i="5"/>
  <c r="EJ1007" i="5"/>
  <c r="EK1007" i="5" s="1"/>
  <c r="EL1006" i="5"/>
  <c r="EJ1006" i="5"/>
  <c r="EK1006" i="5" s="1"/>
  <c r="EL1005" i="5"/>
  <c r="EJ1005" i="5"/>
  <c r="EK1005" i="5" s="1"/>
  <c r="EL1004" i="5"/>
  <c r="EJ1004" i="5"/>
  <c r="EK1004" i="5" s="1"/>
  <c r="EL1003" i="5"/>
  <c r="EJ1003" i="5"/>
  <c r="EK1003" i="5" s="1"/>
  <c r="EL1002" i="5"/>
  <c r="EJ1002" i="5"/>
  <c r="EK1002" i="5" s="1"/>
  <c r="EL1001" i="5"/>
  <c r="EJ1001" i="5"/>
  <c r="EK1001" i="5" s="1"/>
  <c r="EL1000" i="5"/>
  <c r="EJ1000" i="5"/>
  <c r="EK1000" i="5" s="1"/>
  <c r="EL999" i="5"/>
  <c r="EJ999" i="5"/>
  <c r="EK999" i="5" s="1"/>
  <c r="EL998" i="5"/>
  <c r="EJ998" i="5"/>
  <c r="EK998" i="5" s="1"/>
  <c r="EL997" i="5"/>
  <c r="EJ997" i="5"/>
  <c r="EK997" i="5" s="1"/>
  <c r="EL996" i="5"/>
  <c r="EJ996" i="5"/>
  <c r="EK996" i="5" s="1"/>
  <c r="EL995" i="5"/>
  <c r="EJ995" i="5"/>
  <c r="EK995" i="5" s="1"/>
  <c r="EL994" i="5"/>
  <c r="EJ994" i="5"/>
  <c r="EK994" i="5" s="1"/>
  <c r="EL993" i="5"/>
  <c r="EJ993" i="5"/>
  <c r="EK993" i="5" s="1"/>
  <c r="EL992" i="5"/>
  <c r="EJ992" i="5"/>
  <c r="EK992" i="5" s="1"/>
  <c r="EL991" i="5"/>
  <c r="EJ991" i="5"/>
  <c r="EK991" i="5" s="1"/>
  <c r="EL990" i="5"/>
  <c r="EJ990" i="5"/>
  <c r="EK990" i="5" s="1"/>
  <c r="EL989" i="5"/>
  <c r="EJ989" i="5"/>
  <c r="EK989" i="5" s="1"/>
  <c r="EL988" i="5"/>
  <c r="EJ988" i="5"/>
  <c r="EK988" i="5" s="1"/>
  <c r="EL987" i="5"/>
  <c r="EJ987" i="5"/>
  <c r="EK987" i="5" s="1"/>
  <c r="EL986" i="5"/>
  <c r="EJ986" i="5"/>
  <c r="EK986" i="5" s="1"/>
  <c r="EL985" i="5"/>
  <c r="EJ985" i="5"/>
  <c r="EK985" i="5" s="1"/>
  <c r="EL984" i="5"/>
  <c r="EJ984" i="5"/>
  <c r="EK984" i="5" s="1"/>
  <c r="EL983" i="5"/>
  <c r="EJ983" i="5"/>
  <c r="EK983" i="5" s="1"/>
  <c r="EL982" i="5"/>
  <c r="EJ982" i="5"/>
  <c r="EK982" i="5" s="1"/>
  <c r="EL981" i="5"/>
  <c r="EJ981" i="5"/>
  <c r="EK981" i="5" s="1"/>
  <c r="EL980" i="5"/>
  <c r="EJ980" i="5"/>
  <c r="EK980" i="5" s="1"/>
  <c r="EL979" i="5"/>
  <c r="EJ979" i="5"/>
  <c r="EK979" i="5" s="1"/>
  <c r="EL978" i="5"/>
  <c r="EJ978" i="5"/>
  <c r="EK978" i="5" s="1"/>
  <c r="EL977" i="5"/>
  <c r="EJ977" i="5"/>
  <c r="EK977" i="5" s="1"/>
  <c r="EL976" i="5"/>
  <c r="EJ976" i="5"/>
  <c r="EK976" i="5" s="1"/>
  <c r="EL975" i="5"/>
  <c r="EJ975" i="5"/>
  <c r="EK975" i="5" s="1"/>
  <c r="EL974" i="5"/>
  <c r="EJ974" i="5"/>
  <c r="EK974" i="5" s="1"/>
  <c r="EL973" i="5"/>
  <c r="EJ973" i="5"/>
  <c r="EK973" i="5" s="1"/>
  <c r="EL972" i="5"/>
  <c r="EJ972" i="5"/>
  <c r="EK972" i="5" s="1"/>
  <c r="EL971" i="5"/>
  <c r="EJ971" i="5"/>
  <c r="EK971" i="5" s="1"/>
  <c r="EL970" i="5"/>
  <c r="EJ970" i="5"/>
  <c r="EK970" i="5" s="1"/>
  <c r="EL969" i="5"/>
  <c r="EJ969" i="5"/>
  <c r="EK969" i="5" s="1"/>
  <c r="EL968" i="5"/>
  <c r="EJ968" i="5"/>
  <c r="EK968" i="5" s="1"/>
  <c r="EL967" i="5"/>
  <c r="EJ967" i="5"/>
  <c r="EK967" i="5" s="1"/>
  <c r="EL966" i="5"/>
  <c r="EJ966" i="5"/>
  <c r="EK966" i="5" s="1"/>
  <c r="EL965" i="5"/>
  <c r="EJ965" i="5"/>
  <c r="EK965" i="5" s="1"/>
  <c r="EL964" i="5"/>
  <c r="EJ964" i="5"/>
  <c r="EK964" i="5" s="1"/>
  <c r="EL963" i="5"/>
  <c r="EJ963" i="5"/>
  <c r="EK963" i="5" s="1"/>
  <c r="EL962" i="5"/>
  <c r="EJ962" i="5"/>
  <c r="EK962" i="5" s="1"/>
  <c r="EL961" i="5"/>
  <c r="EJ961" i="5"/>
  <c r="EK961" i="5" s="1"/>
  <c r="EL960" i="5"/>
  <c r="EJ960" i="5"/>
  <c r="EK960" i="5" s="1"/>
  <c r="EL959" i="5"/>
  <c r="EJ959" i="5"/>
  <c r="EK959" i="5" s="1"/>
  <c r="EL958" i="5"/>
  <c r="EJ958" i="5"/>
  <c r="EK958" i="5" s="1"/>
  <c r="EL957" i="5"/>
  <c r="EJ957" i="5"/>
  <c r="EK957" i="5" s="1"/>
  <c r="EL956" i="5"/>
  <c r="EJ956" i="5"/>
  <c r="EK956" i="5" s="1"/>
  <c r="EL955" i="5"/>
  <c r="EJ955" i="5"/>
  <c r="EK955" i="5" s="1"/>
  <c r="EL954" i="5"/>
  <c r="EJ954" i="5"/>
  <c r="EK954" i="5" s="1"/>
  <c r="EL953" i="5"/>
  <c r="EJ953" i="5"/>
  <c r="EK953" i="5" s="1"/>
  <c r="EL952" i="5"/>
  <c r="EJ952" i="5"/>
  <c r="EK952" i="5" s="1"/>
  <c r="EL951" i="5"/>
  <c r="EJ951" i="5"/>
  <c r="EK951" i="5" s="1"/>
  <c r="EL950" i="5"/>
  <c r="EJ950" i="5"/>
  <c r="EK950" i="5" s="1"/>
  <c r="EL949" i="5"/>
  <c r="EJ949" i="5"/>
  <c r="EK949" i="5" s="1"/>
  <c r="EL948" i="5"/>
  <c r="EJ948" i="5"/>
  <c r="EK948" i="5" s="1"/>
  <c r="EL947" i="5"/>
  <c r="EJ947" i="5"/>
  <c r="EK947" i="5" s="1"/>
  <c r="EL946" i="5"/>
  <c r="EJ946" i="5"/>
  <c r="EK946" i="5" s="1"/>
  <c r="EL945" i="5"/>
  <c r="EJ945" i="5"/>
  <c r="EK945" i="5" s="1"/>
  <c r="EL944" i="5"/>
  <c r="EJ944" i="5"/>
  <c r="EK944" i="5" s="1"/>
  <c r="EL943" i="5"/>
  <c r="EJ943" i="5"/>
  <c r="EK943" i="5" s="1"/>
  <c r="EL942" i="5"/>
  <c r="EJ942" i="5"/>
  <c r="EK942" i="5" s="1"/>
  <c r="EL941" i="5"/>
  <c r="EJ941" i="5"/>
  <c r="EK941" i="5" s="1"/>
  <c r="EL940" i="5"/>
  <c r="EJ940" i="5"/>
  <c r="EK940" i="5" s="1"/>
  <c r="EL939" i="5"/>
  <c r="EJ939" i="5"/>
  <c r="EK939" i="5" s="1"/>
  <c r="EL938" i="5"/>
  <c r="EJ938" i="5"/>
  <c r="EK938" i="5" s="1"/>
  <c r="EL937" i="5"/>
  <c r="EJ937" i="5"/>
  <c r="EK937" i="5" s="1"/>
  <c r="EL936" i="5"/>
  <c r="EJ936" i="5"/>
  <c r="EK936" i="5" s="1"/>
  <c r="EL935" i="5"/>
  <c r="EJ935" i="5"/>
  <c r="EK935" i="5" s="1"/>
  <c r="EL934" i="5"/>
  <c r="EJ934" i="5"/>
  <c r="EK934" i="5" s="1"/>
  <c r="EL933" i="5"/>
  <c r="EJ933" i="5"/>
  <c r="EK933" i="5" s="1"/>
  <c r="EL932" i="5"/>
  <c r="EJ932" i="5"/>
  <c r="EK932" i="5" s="1"/>
  <c r="EL931" i="5"/>
  <c r="EJ931" i="5"/>
  <c r="EK931" i="5" s="1"/>
  <c r="EL930" i="5"/>
  <c r="EJ930" i="5"/>
  <c r="EK930" i="5" s="1"/>
  <c r="EL929" i="5"/>
  <c r="EJ929" i="5"/>
  <c r="EK929" i="5" s="1"/>
  <c r="EL928" i="5"/>
  <c r="EJ928" i="5"/>
  <c r="EK928" i="5" s="1"/>
  <c r="EL927" i="5"/>
  <c r="EJ927" i="5"/>
  <c r="EK927" i="5" s="1"/>
  <c r="EL926" i="5"/>
  <c r="EJ926" i="5"/>
  <c r="EK926" i="5" s="1"/>
  <c r="EL925" i="5"/>
  <c r="EJ925" i="5"/>
  <c r="EK925" i="5" s="1"/>
  <c r="EL924" i="5"/>
  <c r="EJ924" i="5"/>
  <c r="EK924" i="5" s="1"/>
  <c r="EL923" i="5"/>
  <c r="EJ923" i="5"/>
  <c r="EK923" i="5" s="1"/>
  <c r="EL922" i="5"/>
  <c r="EJ922" i="5"/>
  <c r="EK922" i="5" s="1"/>
  <c r="EL921" i="5"/>
  <c r="EJ921" i="5"/>
  <c r="EK921" i="5" s="1"/>
  <c r="EL920" i="5"/>
  <c r="EJ920" i="5"/>
  <c r="EK920" i="5" s="1"/>
  <c r="EL919" i="5"/>
  <c r="EJ919" i="5"/>
  <c r="EK919" i="5" s="1"/>
  <c r="EL918" i="5"/>
  <c r="EJ918" i="5"/>
  <c r="EK918" i="5" s="1"/>
  <c r="EL917" i="5"/>
  <c r="EJ917" i="5"/>
  <c r="EK917" i="5" s="1"/>
  <c r="EL916" i="5"/>
  <c r="EJ916" i="5"/>
  <c r="EK916" i="5" s="1"/>
  <c r="EL915" i="5"/>
  <c r="EJ915" i="5"/>
  <c r="EK915" i="5" s="1"/>
  <c r="EL914" i="5"/>
  <c r="EJ914" i="5"/>
  <c r="EK914" i="5" s="1"/>
  <c r="EL913" i="5"/>
  <c r="EJ913" i="5"/>
  <c r="EK913" i="5" s="1"/>
  <c r="EL912" i="5"/>
  <c r="EJ912" i="5"/>
  <c r="EK912" i="5" s="1"/>
  <c r="EL911" i="5"/>
  <c r="EJ911" i="5"/>
  <c r="EK911" i="5" s="1"/>
  <c r="EL910" i="5"/>
  <c r="EJ910" i="5"/>
  <c r="EK910" i="5" s="1"/>
  <c r="EL909" i="5"/>
  <c r="EJ909" i="5"/>
  <c r="EK909" i="5" s="1"/>
  <c r="EL908" i="5"/>
  <c r="EJ908" i="5"/>
  <c r="EK908" i="5" s="1"/>
  <c r="EL907" i="5"/>
  <c r="EJ907" i="5"/>
  <c r="EK907" i="5" s="1"/>
  <c r="EL906" i="5"/>
  <c r="EJ906" i="5"/>
  <c r="EK906" i="5" s="1"/>
  <c r="EL905" i="5"/>
  <c r="EJ905" i="5"/>
  <c r="EK905" i="5" s="1"/>
  <c r="EL904" i="5"/>
  <c r="EJ904" i="5"/>
  <c r="EK904" i="5" s="1"/>
  <c r="EL903" i="5"/>
  <c r="EJ903" i="5"/>
  <c r="EK903" i="5" s="1"/>
  <c r="EL902" i="5"/>
  <c r="EJ902" i="5"/>
  <c r="EK902" i="5" s="1"/>
  <c r="EL901" i="5"/>
  <c r="EJ901" i="5"/>
  <c r="EK901" i="5" s="1"/>
  <c r="EL900" i="5"/>
  <c r="EJ900" i="5"/>
  <c r="EK900" i="5" s="1"/>
  <c r="EL899" i="5"/>
  <c r="EJ899" i="5"/>
  <c r="EK899" i="5" s="1"/>
  <c r="EL898" i="5"/>
  <c r="EJ898" i="5"/>
  <c r="EK898" i="5" s="1"/>
  <c r="EL897" i="5"/>
  <c r="EJ897" i="5"/>
  <c r="EK897" i="5" s="1"/>
  <c r="EL896" i="5"/>
  <c r="EJ896" i="5"/>
  <c r="EK896" i="5" s="1"/>
  <c r="EL895" i="5"/>
  <c r="EJ895" i="5"/>
  <c r="EK895" i="5" s="1"/>
  <c r="EL894" i="5"/>
  <c r="EJ894" i="5"/>
  <c r="EK894" i="5" s="1"/>
  <c r="EL893" i="5"/>
  <c r="EJ893" i="5"/>
  <c r="EK893" i="5" s="1"/>
  <c r="EL892" i="5"/>
  <c r="EJ892" i="5"/>
  <c r="EK892" i="5" s="1"/>
  <c r="EL891" i="5"/>
  <c r="EJ891" i="5"/>
  <c r="EK891" i="5" s="1"/>
  <c r="EL890" i="5"/>
  <c r="EJ890" i="5"/>
  <c r="EK890" i="5" s="1"/>
  <c r="EL889" i="5"/>
  <c r="EJ889" i="5"/>
  <c r="EK889" i="5" s="1"/>
  <c r="EL888" i="5"/>
  <c r="EJ888" i="5"/>
  <c r="EK888" i="5" s="1"/>
  <c r="EL887" i="5"/>
  <c r="EJ887" i="5"/>
  <c r="EK887" i="5" s="1"/>
  <c r="EL886" i="5"/>
  <c r="EJ886" i="5"/>
  <c r="EK886" i="5" s="1"/>
  <c r="EL885" i="5"/>
  <c r="EJ885" i="5"/>
  <c r="EK885" i="5" s="1"/>
  <c r="EL884" i="5"/>
  <c r="EJ884" i="5"/>
  <c r="EK884" i="5" s="1"/>
  <c r="EL883" i="5"/>
  <c r="EJ883" i="5"/>
  <c r="EK883" i="5" s="1"/>
  <c r="EL882" i="5"/>
  <c r="EJ882" i="5"/>
  <c r="EK882" i="5" s="1"/>
  <c r="EL881" i="5"/>
  <c r="EJ881" i="5"/>
  <c r="EK881" i="5" s="1"/>
  <c r="EL880" i="5"/>
  <c r="EJ880" i="5"/>
  <c r="EK880" i="5" s="1"/>
  <c r="EL879" i="5"/>
  <c r="EJ879" i="5"/>
  <c r="EK879" i="5" s="1"/>
  <c r="EL878" i="5"/>
  <c r="EJ878" i="5"/>
  <c r="EK878" i="5" s="1"/>
  <c r="EL877" i="5"/>
  <c r="EJ877" i="5"/>
  <c r="EK877" i="5" s="1"/>
  <c r="EL876" i="5"/>
  <c r="EJ876" i="5"/>
  <c r="EK876" i="5" s="1"/>
  <c r="EL875" i="5"/>
  <c r="EJ875" i="5"/>
  <c r="EK875" i="5" s="1"/>
  <c r="EL874" i="5"/>
  <c r="EJ874" i="5"/>
  <c r="EK874" i="5" s="1"/>
  <c r="EL873" i="5"/>
  <c r="EJ873" i="5"/>
  <c r="EK873" i="5" s="1"/>
  <c r="EL872" i="5"/>
  <c r="EJ872" i="5"/>
  <c r="EK872" i="5" s="1"/>
  <c r="EL871" i="5"/>
  <c r="EJ871" i="5"/>
  <c r="EK871" i="5" s="1"/>
  <c r="EL870" i="5"/>
  <c r="EJ870" i="5"/>
  <c r="EK870" i="5" s="1"/>
  <c r="EL869" i="5"/>
  <c r="EJ869" i="5"/>
  <c r="EK869" i="5" s="1"/>
  <c r="EL868" i="5"/>
  <c r="EJ868" i="5"/>
  <c r="EK868" i="5" s="1"/>
  <c r="EL867" i="5"/>
  <c r="EJ867" i="5"/>
  <c r="EK867" i="5" s="1"/>
  <c r="EL866" i="5"/>
  <c r="EJ866" i="5"/>
  <c r="EK866" i="5" s="1"/>
  <c r="EL865" i="5"/>
  <c r="EJ865" i="5"/>
  <c r="EK865" i="5" s="1"/>
  <c r="EL864" i="5"/>
  <c r="EJ864" i="5"/>
  <c r="EK864" i="5" s="1"/>
  <c r="EL863" i="5"/>
  <c r="EJ863" i="5"/>
  <c r="EK863" i="5" s="1"/>
  <c r="EL862" i="5"/>
  <c r="EJ862" i="5"/>
  <c r="EK862" i="5" s="1"/>
  <c r="EL861" i="5"/>
  <c r="EJ861" i="5"/>
  <c r="EK861" i="5" s="1"/>
  <c r="EL860" i="5"/>
  <c r="EJ860" i="5"/>
  <c r="EK860" i="5" s="1"/>
  <c r="EL859" i="5"/>
  <c r="EJ859" i="5"/>
  <c r="EK859" i="5" s="1"/>
  <c r="EL858" i="5"/>
  <c r="EJ858" i="5"/>
  <c r="EK858" i="5" s="1"/>
  <c r="EL857" i="5"/>
  <c r="EJ857" i="5"/>
  <c r="EK857" i="5" s="1"/>
  <c r="EL856" i="5"/>
  <c r="EJ856" i="5"/>
  <c r="EK856" i="5" s="1"/>
  <c r="EL855" i="5"/>
  <c r="EJ855" i="5"/>
  <c r="EK855" i="5" s="1"/>
  <c r="EL854" i="5"/>
  <c r="EJ854" i="5"/>
  <c r="EK854" i="5" s="1"/>
  <c r="EL853" i="5"/>
  <c r="EJ853" i="5"/>
  <c r="EK853" i="5" s="1"/>
  <c r="EL852" i="5"/>
  <c r="EJ852" i="5"/>
  <c r="EK852" i="5" s="1"/>
  <c r="EL851" i="5"/>
  <c r="EJ851" i="5"/>
  <c r="EK851" i="5" s="1"/>
  <c r="EL850" i="5"/>
  <c r="EJ850" i="5"/>
  <c r="EK850" i="5" s="1"/>
  <c r="EL849" i="5"/>
  <c r="EJ849" i="5"/>
  <c r="EK849" i="5" s="1"/>
  <c r="EL848" i="5"/>
  <c r="EJ848" i="5"/>
  <c r="EK848" i="5" s="1"/>
  <c r="EL847" i="5"/>
  <c r="EJ847" i="5"/>
  <c r="EK847" i="5" s="1"/>
  <c r="EL846" i="5"/>
  <c r="EJ846" i="5"/>
  <c r="EK846" i="5" s="1"/>
  <c r="EL845" i="5"/>
  <c r="EJ845" i="5"/>
  <c r="EK845" i="5" s="1"/>
  <c r="EL844" i="5"/>
  <c r="EJ844" i="5"/>
  <c r="EK844" i="5" s="1"/>
  <c r="EL843" i="5"/>
  <c r="EJ843" i="5"/>
  <c r="EK843" i="5" s="1"/>
  <c r="EL842" i="5"/>
  <c r="EJ842" i="5"/>
  <c r="EK842" i="5" s="1"/>
  <c r="EL841" i="5"/>
  <c r="EJ841" i="5"/>
  <c r="EK841" i="5" s="1"/>
  <c r="EL840" i="5"/>
  <c r="EJ840" i="5"/>
  <c r="EK840" i="5" s="1"/>
  <c r="EL839" i="5"/>
  <c r="EJ839" i="5"/>
  <c r="EK839" i="5" s="1"/>
  <c r="EL838" i="5"/>
  <c r="EJ838" i="5"/>
  <c r="EK838" i="5" s="1"/>
  <c r="EL837" i="5"/>
  <c r="EJ837" i="5"/>
  <c r="EK837" i="5" s="1"/>
  <c r="EL836" i="5"/>
  <c r="EJ836" i="5"/>
  <c r="EK836" i="5" s="1"/>
  <c r="EL835" i="5"/>
  <c r="EJ835" i="5"/>
  <c r="EK835" i="5" s="1"/>
  <c r="EL834" i="5"/>
  <c r="EJ834" i="5"/>
  <c r="EK834" i="5" s="1"/>
  <c r="EL833" i="5"/>
  <c r="EJ833" i="5"/>
  <c r="EK833" i="5" s="1"/>
  <c r="EL832" i="5"/>
  <c r="EJ832" i="5"/>
  <c r="EK832" i="5" s="1"/>
  <c r="EL831" i="5"/>
  <c r="EJ831" i="5"/>
  <c r="EK831" i="5" s="1"/>
  <c r="EL830" i="5"/>
  <c r="EJ830" i="5"/>
  <c r="EK830" i="5" s="1"/>
  <c r="EL829" i="5"/>
  <c r="EJ829" i="5"/>
  <c r="EK829" i="5" s="1"/>
  <c r="EL828" i="5"/>
  <c r="EJ828" i="5"/>
  <c r="EK828" i="5" s="1"/>
  <c r="EL827" i="5"/>
  <c r="EJ827" i="5"/>
  <c r="EK827" i="5" s="1"/>
  <c r="EL826" i="5"/>
  <c r="EJ826" i="5"/>
  <c r="EK826" i="5" s="1"/>
  <c r="EL825" i="5"/>
  <c r="EJ825" i="5"/>
  <c r="EK825" i="5" s="1"/>
  <c r="EL824" i="5"/>
  <c r="EJ824" i="5"/>
  <c r="EK824" i="5" s="1"/>
  <c r="EL823" i="5"/>
  <c r="EJ823" i="5"/>
  <c r="EK823" i="5" s="1"/>
  <c r="EL822" i="5"/>
  <c r="EJ822" i="5"/>
  <c r="EK822" i="5" s="1"/>
  <c r="EL821" i="5"/>
  <c r="EJ821" i="5"/>
  <c r="EK821" i="5" s="1"/>
  <c r="EL820" i="5"/>
  <c r="EJ820" i="5"/>
  <c r="EK820" i="5" s="1"/>
  <c r="EL819" i="5"/>
  <c r="EJ819" i="5"/>
  <c r="EK819" i="5" s="1"/>
  <c r="EL818" i="5"/>
  <c r="EJ818" i="5"/>
  <c r="EK818" i="5" s="1"/>
  <c r="EL817" i="5"/>
  <c r="EJ817" i="5"/>
  <c r="EK817" i="5" s="1"/>
  <c r="EL816" i="5"/>
  <c r="EJ816" i="5"/>
  <c r="EK816" i="5" s="1"/>
  <c r="EL815" i="5"/>
  <c r="EJ815" i="5"/>
  <c r="EK815" i="5" s="1"/>
  <c r="EL814" i="5"/>
  <c r="EJ814" i="5"/>
  <c r="EK814" i="5" s="1"/>
  <c r="EL813" i="5"/>
  <c r="EJ813" i="5"/>
  <c r="EK813" i="5" s="1"/>
  <c r="EL812" i="5"/>
  <c r="EJ812" i="5"/>
  <c r="EK812" i="5" s="1"/>
  <c r="EL811" i="5"/>
  <c r="EJ811" i="5"/>
  <c r="EK811" i="5" s="1"/>
  <c r="EL810" i="5"/>
  <c r="EJ810" i="5"/>
  <c r="EK810" i="5" s="1"/>
  <c r="EL809" i="5"/>
  <c r="EJ809" i="5"/>
  <c r="EK809" i="5" s="1"/>
  <c r="EL808" i="5"/>
  <c r="EJ808" i="5"/>
  <c r="EK808" i="5" s="1"/>
  <c r="EL807" i="5"/>
  <c r="EJ807" i="5"/>
  <c r="EK807" i="5" s="1"/>
  <c r="EL806" i="5"/>
  <c r="EJ806" i="5"/>
  <c r="EK806" i="5" s="1"/>
  <c r="EL805" i="5"/>
  <c r="EJ805" i="5"/>
  <c r="EK805" i="5" s="1"/>
  <c r="EL804" i="5"/>
  <c r="EJ804" i="5"/>
  <c r="EK804" i="5" s="1"/>
  <c r="EL803" i="5"/>
  <c r="EJ803" i="5"/>
  <c r="EK803" i="5" s="1"/>
  <c r="EL802" i="5"/>
  <c r="EJ802" i="5"/>
  <c r="EK802" i="5" s="1"/>
  <c r="EL801" i="5"/>
  <c r="EJ801" i="5"/>
  <c r="EK801" i="5" s="1"/>
  <c r="EL800" i="5"/>
  <c r="EJ800" i="5"/>
  <c r="EK800" i="5" s="1"/>
  <c r="EL799" i="5"/>
  <c r="EJ799" i="5"/>
  <c r="EK799" i="5" s="1"/>
  <c r="EL798" i="5"/>
  <c r="EJ798" i="5"/>
  <c r="EK798" i="5" s="1"/>
  <c r="EL797" i="5"/>
  <c r="EJ797" i="5"/>
  <c r="EK797" i="5" s="1"/>
  <c r="EL796" i="5"/>
  <c r="EJ796" i="5"/>
  <c r="EK796" i="5" s="1"/>
  <c r="EL795" i="5"/>
  <c r="EJ795" i="5"/>
  <c r="EK795" i="5" s="1"/>
  <c r="EL794" i="5"/>
  <c r="EJ794" i="5"/>
  <c r="EK794" i="5" s="1"/>
  <c r="EL793" i="5"/>
  <c r="EJ793" i="5"/>
  <c r="EK793" i="5" s="1"/>
  <c r="EL792" i="5"/>
  <c r="EJ792" i="5"/>
  <c r="EK792" i="5" s="1"/>
  <c r="EL791" i="5"/>
  <c r="EJ791" i="5"/>
  <c r="EK791" i="5" s="1"/>
  <c r="EL790" i="5"/>
  <c r="EJ790" i="5"/>
  <c r="EK790" i="5" s="1"/>
  <c r="EL789" i="5"/>
  <c r="EJ789" i="5"/>
  <c r="EK789" i="5" s="1"/>
  <c r="EL788" i="5"/>
  <c r="EJ788" i="5"/>
  <c r="EK788" i="5" s="1"/>
  <c r="EL787" i="5"/>
  <c r="EJ787" i="5"/>
  <c r="EK787" i="5" s="1"/>
  <c r="EL786" i="5"/>
  <c r="EJ786" i="5"/>
  <c r="EK786" i="5" s="1"/>
  <c r="EL785" i="5"/>
  <c r="EJ785" i="5"/>
  <c r="EK785" i="5" s="1"/>
  <c r="EL784" i="5"/>
  <c r="EJ784" i="5"/>
  <c r="EK784" i="5" s="1"/>
  <c r="EL783" i="5"/>
  <c r="EJ783" i="5"/>
  <c r="EK783" i="5" s="1"/>
  <c r="EL782" i="5"/>
  <c r="EJ782" i="5"/>
  <c r="EK782" i="5" s="1"/>
  <c r="EL781" i="5"/>
  <c r="EJ781" i="5"/>
  <c r="EK781" i="5" s="1"/>
  <c r="EL780" i="5"/>
  <c r="EJ780" i="5"/>
  <c r="EK780" i="5" s="1"/>
  <c r="EL779" i="5"/>
  <c r="EJ779" i="5"/>
  <c r="EK779" i="5" s="1"/>
  <c r="EL778" i="5"/>
  <c r="EJ778" i="5"/>
  <c r="EK778" i="5" s="1"/>
  <c r="EL777" i="5"/>
  <c r="EJ777" i="5"/>
  <c r="EK777" i="5" s="1"/>
  <c r="EL776" i="5"/>
  <c r="EJ776" i="5"/>
  <c r="EK776" i="5" s="1"/>
  <c r="EL775" i="5"/>
  <c r="EJ775" i="5"/>
  <c r="EK775" i="5" s="1"/>
  <c r="EL774" i="5"/>
  <c r="EJ774" i="5"/>
  <c r="EK774" i="5" s="1"/>
  <c r="EL773" i="5"/>
  <c r="EJ773" i="5"/>
  <c r="EK773" i="5" s="1"/>
  <c r="EL772" i="5"/>
  <c r="EJ772" i="5"/>
  <c r="EK772" i="5" s="1"/>
  <c r="EL771" i="5"/>
  <c r="EJ771" i="5"/>
  <c r="EK771" i="5" s="1"/>
  <c r="EL770" i="5"/>
  <c r="EJ770" i="5"/>
  <c r="EK770" i="5" s="1"/>
  <c r="EL769" i="5"/>
  <c r="EJ769" i="5"/>
  <c r="EK769" i="5" s="1"/>
  <c r="EL768" i="5"/>
  <c r="EJ768" i="5"/>
  <c r="EK768" i="5" s="1"/>
  <c r="EL767" i="5"/>
  <c r="EJ767" i="5"/>
  <c r="EK767" i="5" s="1"/>
  <c r="EL766" i="5"/>
  <c r="EJ766" i="5"/>
  <c r="EK766" i="5" s="1"/>
  <c r="EL765" i="5"/>
  <c r="EJ765" i="5"/>
  <c r="EK765" i="5" s="1"/>
  <c r="EL764" i="5"/>
  <c r="EJ764" i="5"/>
  <c r="EK764" i="5" s="1"/>
  <c r="EL763" i="5"/>
  <c r="EJ763" i="5"/>
  <c r="EK763" i="5" s="1"/>
  <c r="EL762" i="5"/>
  <c r="EJ762" i="5"/>
  <c r="EK762" i="5" s="1"/>
  <c r="EL761" i="5"/>
  <c r="EJ761" i="5"/>
  <c r="EK761" i="5" s="1"/>
  <c r="EL760" i="5"/>
  <c r="EJ760" i="5"/>
  <c r="EK760" i="5" s="1"/>
  <c r="EL759" i="5"/>
  <c r="EJ759" i="5"/>
  <c r="EK759" i="5" s="1"/>
  <c r="EL758" i="5"/>
  <c r="EJ758" i="5"/>
  <c r="EK758" i="5" s="1"/>
  <c r="EL757" i="5"/>
  <c r="EJ757" i="5"/>
  <c r="EK757" i="5" s="1"/>
  <c r="EL756" i="5"/>
  <c r="EJ756" i="5"/>
  <c r="EK756" i="5" s="1"/>
  <c r="EL755" i="5"/>
  <c r="EJ755" i="5"/>
  <c r="EK755" i="5" s="1"/>
  <c r="EL754" i="5"/>
  <c r="EJ754" i="5"/>
  <c r="EK754" i="5" s="1"/>
  <c r="EL753" i="5"/>
  <c r="EJ753" i="5"/>
  <c r="EK753" i="5" s="1"/>
  <c r="EL752" i="5"/>
  <c r="EJ752" i="5"/>
  <c r="EK752" i="5" s="1"/>
  <c r="EL751" i="5"/>
  <c r="EJ751" i="5"/>
  <c r="EK751" i="5" s="1"/>
  <c r="EL750" i="5"/>
  <c r="EJ750" i="5"/>
  <c r="EK750" i="5" s="1"/>
  <c r="EL749" i="5"/>
  <c r="EJ749" i="5"/>
  <c r="EK749" i="5" s="1"/>
  <c r="EL748" i="5"/>
  <c r="EJ748" i="5"/>
  <c r="EK748" i="5" s="1"/>
  <c r="EL747" i="5"/>
  <c r="EJ747" i="5"/>
  <c r="EK747" i="5" s="1"/>
  <c r="EL746" i="5"/>
  <c r="EJ746" i="5"/>
  <c r="EK746" i="5" s="1"/>
  <c r="EL745" i="5"/>
  <c r="EJ745" i="5"/>
  <c r="EK745" i="5" s="1"/>
  <c r="EL744" i="5"/>
  <c r="EJ744" i="5"/>
  <c r="EK744" i="5" s="1"/>
  <c r="EL743" i="5"/>
  <c r="EJ743" i="5"/>
  <c r="EK743" i="5" s="1"/>
  <c r="EL742" i="5"/>
  <c r="EJ742" i="5"/>
  <c r="EK742" i="5" s="1"/>
  <c r="EL741" i="5"/>
  <c r="EJ741" i="5"/>
  <c r="EK741" i="5" s="1"/>
  <c r="EL740" i="5"/>
  <c r="EJ740" i="5"/>
  <c r="EK740" i="5" s="1"/>
  <c r="EL739" i="5"/>
  <c r="EJ739" i="5"/>
  <c r="EK739" i="5" s="1"/>
  <c r="EL738" i="5"/>
  <c r="EJ738" i="5"/>
  <c r="EK738" i="5" s="1"/>
  <c r="EL737" i="5"/>
  <c r="EJ737" i="5"/>
  <c r="EK737" i="5" s="1"/>
  <c r="EL736" i="5"/>
  <c r="EJ736" i="5"/>
  <c r="EK736" i="5" s="1"/>
  <c r="EL735" i="5"/>
  <c r="EJ735" i="5"/>
  <c r="EK735" i="5" s="1"/>
  <c r="EL734" i="5"/>
  <c r="EJ734" i="5"/>
  <c r="EK734" i="5" s="1"/>
  <c r="EL733" i="5"/>
  <c r="EJ733" i="5"/>
  <c r="EK733" i="5" s="1"/>
  <c r="EL732" i="5"/>
  <c r="EJ732" i="5"/>
  <c r="EK732" i="5" s="1"/>
  <c r="EL731" i="5"/>
  <c r="EJ731" i="5"/>
  <c r="EK731" i="5" s="1"/>
  <c r="EL730" i="5"/>
  <c r="EJ730" i="5"/>
  <c r="EK730" i="5" s="1"/>
  <c r="EL729" i="5"/>
  <c r="EJ729" i="5"/>
  <c r="EK729" i="5" s="1"/>
  <c r="EL728" i="5"/>
  <c r="EJ728" i="5"/>
  <c r="EK728" i="5" s="1"/>
  <c r="EL727" i="5"/>
  <c r="EJ727" i="5"/>
  <c r="EK727" i="5" s="1"/>
  <c r="EL726" i="5"/>
  <c r="EJ726" i="5"/>
  <c r="EK726" i="5" s="1"/>
  <c r="EL725" i="5"/>
  <c r="EJ725" i="5"/>
  <c r="EK725" i="5" s="1"/>
  <c r="EL724" i="5"/>
  <c r="EJ724" i="5"/>
  <c r="EK724" i="5" s="1"/>
  <c r="EL723" i="5"/>
  <c r="EJ723" i="5"/>
  <c r="EK723" i="5" s="1"/>
  <c r="EL722" i="5"/>
  <c r="EJ722" i="5"/>
  <c r="EK722" i="5" s="1"/>
  <c r="EL721" i="5"/>
  <c r="EJ721" i="5"/>
  <c r="EK721" i="5" s="1"/>
  <c r="EL720" i="5"/>
  <c r="EJ720" i="5"/>
  <c r="EK720" i="5" s="1"/>
  <c r="EL719" i="5"/>
  <c r="EJ719" i="5"/>
  <c r="EK719" i="5" s="1"/>
  <c r="EL718" i="5"/>
  <c r="EJ718" i="5"/>
  <c r="EK718" i="5" s="1"/>
  <c r="EL717" i="5"/>
  <c r="EJ717" i="5"/>
  <c r="EK717" i="5" s="1"/>
  <c r="EL716" i="5"/>
  <c r="EJ716" i="5"/>
  <c r="EK716" i="5" s="1"/>
  <c r="EL715" i="5"/>
  <c r="EJ715" i="5"/>
  <c r="EK715" i="5" s="1"/>
  <c r="EL714" i="5"/>
  <c r="EJ714" i="5"/>
  <c r="EK714" i="5" s="1"/>
  <c r="EL713" i="5"/>
  <c r="EJ713" i="5"/>
  <c r="EK713" i="5" s="1"/>
  <c r="EL712" i="5"/>
  <c r="EJ712" i="5"/>
  <c r="EK712" i="5" s="1"/>
  <c r="EL711" i="5"/>
  <c r="EJ711" i="5"/>
  <c r="EK711" i="5" s="1"/>
  <c r="EL710" i="5"/>
  <c r="EJ710" i="5"/>
  <c r="EK710" i="5" s="1"/>
  <c r="EL709" i="5"/>
  <c r="EJ709" i="5"/>
  <c r="EK709" i="5" s="1"/>
  <c r="EL708" i="5"/>
  <c r="EJ708" i="5"/>
  <c r="EK708" i="5" s="1"/>
  <c r="EL707" i="5"/>
  <c r="EJ707" i="5"/>
  <c r="EK707" i="5" s="1"/>
  <c r="EL706" i="5"/>
  <c r="EJ706" i="5"/>
  <c r="EK706" i="5" s="1"/>
  <c r="EL705" i="5"/>
  <c r="EJ705" i="5"/>
  <c r="EK705" i="5" s="1"/>
  <c r="EL704" i="5"/>
  <c r="EJ704" i="5"/>
  <c r="EK704" i="5" s="1"/>
  <c r="EL703" i="5"/>
  <c r="EJ703" i="5"/>
  <c r="EK703" i="5" s="1"/>
  <c r="EL702" i="5"/>
  <c r="EJ702" i="5"/>
  <c r="EK702" i="5" s="1"/>
  <c r="EL701" i="5"/>
  <c r="EJ701" i="5"/>
  <c r="EK701" i="5" s="1"/>
  <c r="EL700" i="5"/>
  <c r="EJ700" i="5"/>
  <c r="EK700" i="5" s="1"/>
  <c r="EL699" i="5"/>
  <c r="EJ699" i="5"/>
  <c r="EK699" i="5" s="1"/>
  <c r="EL698" i="5"/>
  <c r="EJ698" i="5"/>
  <c r="EK698" i="5" s="1"/>
  <c r="EL697" i="5"/>
  <c r="EJ697" i="5"/>
  <c r="EK697" i="5" s="1"/>
  <c r="EL696" i="5"/>
  <c r="EJ696" i="5"/>
  <c r="EK696" i="5" s="1"/>
  <c r="EL695" i="5"/>
  <c r="EJ695" i="5"/>
  <c r="EK695" i="5" s="1"/>
  <c r="EL694" i="5"/>
  <c r="EJ694" i="5"/>
  <c r="EK694" i="5" s="1"/>
  <c r="EL693" i="5"/>
  <c r="EJ693" i="5"/>
  <c r="EK693" i="5" s="1"/>
  <c r="EL692" i="5"/>
  <c r="EJ692" i="5"/>
  <c r="EK692" i="5" s="1"/>
  <c r="EL691" i="5"/>
  <c r="EJ691" i="5"/>
  <c r="EK691" i="5" s="1"/>
  <c r="EL690" i="5"/>
  <c r="EJ690" i="5"/>
  <c r="EK690" i="5" s="1"/>
  <c r="EL689" i="5"/>
  <c r="EJ689" i="5"/>
  <c r="EK689" i="5" s="1"/>
  <c r="EL688" i="5"/>
  <c r="EJ688" i="5"/>
  <c r="EK688" i="5" s="1"/>
  <c r="EL687" i="5"/>
  <c r="EJ687" i="5"/>
  <c r="EK687" i="5" s="1"/>
  <c r="EL686" i="5"/>
  <c r="EJ686" i="5"/>
  <c r="EK686" i="5" s="1"/>
  <c r="EL685" i="5"/>
  <c r="EJ685" i="5"/>
  <c r="EK685" i="5" s="1"/>
  <c r="EL684" i="5"/>
  <c r="EJ684" i="5"/>
  <c r="EK684" i="5" s="1"/>
  <c r="EL683" i="5"/>
  <c r="EJ683" i="5"/>
  <c r="EK683" i="5" s="1"/>
  <c r="EL682" i="5"/>
  <c r="EJ682" i="5"/>
  <c r="EK682" i="5" s="1"/>
  <c r="EL681" i="5"/>
  <c r="EJ681" i="5"/>
  <c r="EK681" i="5" s="1"/>
  <c r="EL680" i="5"/>
  <c r="EJ680" i="5"/>
  <c r="EK680" i="5" s="1"/>
  <c r="EL679" i="5"/>
  <c r="EJ679" i="5"/>
  <c r="EK679" i="5" s="1"/>
  <c r="EL678" i="5"/>
  <c r="EJ678" i="5"/>
  <c r="EK678" i="5" s="1"/>
  <c r="EL677" i="5"/>
  <c r="EJ677" i="5"/>
  <c r="EK677" i="5" s="1"/>
  <c r="EL676" i="5"/>
  <c r="EJ676" i="5"/>
  <c r="EK676" i="5" s="1"/>
  <c r="EL675" i="5"/>
  <c r="EJ675" i="5"/>
  <c r="EK675" i="5" s="1"/>
  <c r="EL674" i="5"/>
  <c r="EJ674" i="5"/>
  <c r="EK674" i="5" s="1"/>
  <c r="EL673" i="5"/>
  <c r="EJ673" i="5"/>
  <c r="EK673" i="5" s="1"/>
  <c r="EL672" i="5"/>
  <c r="EJ672" i="5"/>
  <c r="EK672" i="5" s="1"/>
  <c r="EL671" i="5"/>
  <c r="EJ671" i="5"/>
  <c r="EK671" i="5" s="1"/>
  <c r="EL670" i="5"/>
  <c r="EJ670" i="5"/>
  <c r="EK670" i="5" s="1"/>
  <c r="EL669" i="5"/>
  <c r="EJ669" i="5"/>
  <c r="EK669" i="5" s="1"/>
  <c r="EL668" i="5"/>
  <c r="EJ668" i="5"/>
  <c r="EK668" i="5" s="1"/>
  <c r="EL667" i="5"/>
  <c r="EJ667" i="5"/>
  <c r="EK667" i="5" s="1"/>
  <c r="EL666" i="5"/>
  <c r="EJ666" i="5"/>
  <c r="EK666" i="5" s="1"/>
  <c r="EL665" i="5"/>
  <c r="EJ665" i="5"/>
  <c r="EK665" i="5" s="1"/>
  <c r="EL664" i="5"/>
  <c r="EJ664" i="5"/>
  <c r="EK664" i="5" s="1"/>
  <c r="EL663" i="5"/>
  <c r="EJ663" i="5"/>
  <c r="EK663" i="5" s="1"/>
  <c r="EL662" i="5"/>
  <c r="EJ662" i="5"/>
  <c r="EK662" i="5" s="1"/>
  <c r="EL661" i="5"/>
  <c r="EJ661" i="5"/>
  <c r="EK661" i="5" s="1"/>
  <c r="EL660" i="5"/>
  <c r="EJ660" i="5"/>
  <c r="EK660" i="5" s="1"/>
  <c r="EL659" i="5"/>
  <c r="EJ659" i="5"/>
  <c r="EK659" i="5" s="1"/>
  <c r="EL658" i="5"/>
  <c r="EJ658" i="5"/>
  <c r="EK658" i="5" s="1"/>
  <c r="EL657" i="5"/>
  <c r="EJ657" i="5"/>
  <c r="EK657" i="5" s="1"/>
  <c r="EL656" i="5"/>
  <c r="EJ656" i="5"/>
  <c r="EK656" i="5" s="1"/>
  <c r="EL655" i="5"/>
  <c r="EJ655" i="5"/>
  <c r="EK655" i="5" s="1"/>
  <c r="EL654" i="5"/>
  <c r="EJ654" i="5"/>
  <c r="EK654" i="5" s="1"/>
  <c r="EL653" i="5"/>
  <c r="EJ653" i="5"/>
  <c r="EK653" i="5" s="1"/>
  <c r="EL652" i="5"/>
  <c r="EJ652" i="5"/>
  <c r="EK652" i="5" s="1"/>
  <c r="EL651" i="5"/>
  <c r="EJ651" i="5"/>
  <c r="EK651" i="5" s="1"/>
  <c r="EL650" i="5"/>
  <c r="EJ650" i="5"/>
  <c r="EK650" i="5" s="1"/>
  <c r="EL649" i="5"/>
  <c r="EJ649" i="5"/>
  <c r="EK649" i="5" s="1"/>
  <c r="EL648" i="5"/>
  <c r="EJ648" i="5"/>
  <c r="EK648" i="5" s="1"/>
  <c r="EL647" i="5"/>
  <c r="EJ647" i="5"/>
  <c r="EK647" i="5" s="1"/>
  <c r="EL646" i="5"/>
  <c r="EJ646" i="5"/>
  <c r="EK646" i="5" s="1"/>
  <c r="EL645" i="5"/>
  <c r="EJ645" i="5"/>
  <c r="EK645" i="5" s="1"/>
  <c r="EL644" i="5"/>
  <c r="EJ644" i="5"/>
  <c r="EK644" i="5" s="1"/>
  <c r="EL643" i="5"/>
  <c r="EJ643" i="5"/>
  <c r="EK643" i="5" s="1"/>
  <c r="EL642" i="5"/>
  <c r="EJ642" i="5"/>
  <c r="EK642" i="5" s="1"/>
  <c r="EL641" i="5"/>
  <c r="EJ641" i="5"/>
  <c r="EK641" i="5" s="1"/>
  <c r="EL640" i="5"/>
  <c r="EJ640" i="5"/>
  <c r="EK640" i="5" s="1"/>
  <c r="EL639" i="5"/>
  <c r="EJ639" i="5"/>
  <c r="EK639" i="5" s="1"/>
  <c r="EL638" i="5"/>
  <c r="EJ638" i="5"/>
  <c r="EK638" i="5" s="1"/>
  <c r="EL637" i="5"/>
  <c r="EJ637" i="5"/>
  <c r="EK637" i="5" s="1"/>
  <c r="EL636" i="5"/>
  <c r="EJ636" i="5"/>
  <c r="EK636" i="5" s="1"/>
  <c r="EL635" i="5"/>
  <c r="EJ635" i="5"/>
  <c r="EK635" i="5" s="1"/>
  <c r="EL634" i="5"/>
  <c r="EJ634" i="5"/>
  <c r="EK634" i="5" s="1"/>
  <c r="EL633" i="5"/>
  <c r="EJ633" i="5"/>
  <c r="EK633" i="5" s="1"/>
  <c r="EL632" i="5"/>
  <c r="EJ632" i="5"/>
  <c r="EK632" i="5" s="1"/>
  <c r="EL631" i="5"/>
  <c r="EJ631" i="5"/>
  <c r="EK631" i="5" s="1"/>
  <c r="EL630" i="5"/>
  <c r="EJ630" i="5"/>
  <c r="EK630" i="5" s="1"/>
  <c r="EL629" i="5"/>
  <c r="EJ629" i="5"/>
  <c r="EK629" i="5" s="1"/>
  <c r="EL628" i="5"/>
  <c r="EJ628" i="5"/>
  <c r="EK628" i="5" s="1"/>
  <c r="EL627" i="5"/>
  <c r="EJ627" i="5"/>
  <c r="EK627" i="5" s="1"/>
  <c r="EL626" i="5"/>
  <c r="EJ626" i="5"/>
  <c r="EK626" i="5" s="1"/>
  <c r="EL625" i="5"/>
  <c r="EJ625" i="5"/>
  <c r="EK625" i="5" s="1"/>
  <c r="EL624" i="5"/>
  <c r="EJ624" i="5"/>
  <c r="EK624" i="5" s="1"/>
  <c r="EL623" i="5"/>
  <c r="EJ623" i="5"/>
  <c r="EK623" i="5" s="1"/>
  <c r="EL622" i="5"/>
  <c r="EJ622" i="5"/>
  <c r="EK622" i="5" s="1"/>
  <c r="EL621" i="5"/>
  <c r="EJ621" i="5"/>
  <c r="EK621" i="5" s="1"/>
  <c r="EL620" i="5"/>
  <c r="EJ620" i="5"/>
  <c r="EK620" i="5" s="1"/>
  <c r="EL619" i="5"/>
  <c r="EJ619" i="5"/>
  <c r="EK619" i="5" s="1"/>
  <c r="EL618" i="5"/>
  <c r="EJ618" i="5"/>
  <c r="EK618" i="5" s="1"/>
  <c r="EL617" i="5"/>
  <c r="EJ617" i="5"/>
  <c r="EK617" i="5" s="1"/>
  <c r="EL616" i="5"/>
  <c r="EJ616" i="5"/>
  <c r="EK616" i="5" s="1"/>
  <c r="EL615" i="5"/>
  <c r="EJ615" i="5"/>
  <c r="EK615" i="5" s="1"/>
  <c r="EL614" i="5"/>
  <c r="EJ614" i="5"/>
  <c r="EK614" i="5" s="1"/>
  <c r="EL613" i="5"/>
  <c r="EJ613" i="5"/>
  <c r="EK613" i="5" s="1"/>
  <c r="EL612" i="5"/>
  <c r="EJ612" i="5"/>
  <c r="EK612" i="5" s="1"/>
  <c r="EL611" i="5"/>
  <c r="EJ611" i="5"/>
  <c r="EK611" i="5" s="1"/>
  <c r="EL610" i="5"/>
  <c r="EJ610" i="5"/>
  <c r="EK610" i="5" s="1"/>
  <c r="EL609" i="5"/>
  <c r="EJ609" i="5"/>
  <c r="EK609" i="5" s="1"/>
  <c r="EL608" i="5"/>
  <c r="EJ608" i="5"/>
  <c r="EK608" i="5" s="1"/>
  <c r="EL607" i="5"/>
  <c r="EJ607" i="5"/>
  <c r="EK607" i="5" s="1"/>
  <c r="EL606" i="5"/>
  <c r="EJ606" i="5"/>
  <c r="EK606" i="5" s="1"/>
  <c r="EL605" i="5"/>
  <c r="EJ605" i="5"/>
  <c r="EK605" i="5" s="1"/>
  <c r="EL604" i="5"/>
  <c r="EJ604" i="5"/>
  <c r="EK604" i="5" s="1"/>
  <c r="EL603" i="5"/>
  <c r="EJ603" i="5"/>
  <c r="EK603" i="5" s="1"/>
  <c r="EL602" i="5"/>
  <c r="EJ602" i="5"/>
  <c r="EK602" i="5" s="1"/>
  <c r="EL601" i="5"/>
  <c r="EJ601" i="5"/>
  <c r="EK601" i="5" s="1"/>
  <c r="EL600" i="5"/>
  <c r="EJ600" i="5"/>
  <c r="EK600" i="5" s="1"/>
  <c r="EL599" i="5"/>
  <c r="EJ599" i="5"/>
  <c r="EK599" i="5" s="1"/>
  <c r="EL598" i="5"/>
  <c r="EJ598" i="5"/>
  <c r="EK598" i="5" s="1"/>
  <c r="EL597" i="5"/>
  <c r="EJ597" i="5"/>
  <c r="EK597" i="5" s="1"/>
  <c r="EL596" i="5"/>
  <c r="EJ596" i="5"/>
  <c r="EK596" i="5" s="1"/>
  <c r="EL595" i="5"/>
  <c r="EJ595" i="5"/>
  <c r="EK595" i="5" s="1"/>
  <c r="EL594" i="5"/>
  <c r="EJ594" i="5"/>
  <c r="EK594" i="5" s="1"/>
  <c r="EL593" i="5"/>
  <c r="EJ593" i="5"/>
  <c r="EK593" i="5" s="1"/>
  <c r="EL592" i="5"/>
  <c r="EJ592" i="5"/>
  <c r="EK592" i="5" s="1"/>
  <c r="EL591" i="5"/>
  <c r="EJ591" i="5"/>
  <c r="EK591" i="5" s="1"/>
  <c r="EL590" i="5"/>
  <c r="EJ590" i="5"/>
  <c r="EK590" i="5" s="1"/>
  <c r="EL589" i="5"/>
  <c r="EJ589" i="5"/>
  <c r="EK589" i="5" s="1"/>
  <c r="EL588" i="5"/>
  <c r="EJ588" i="5"/>
  <c r="EK588" i="5" s="1"/>
  <c r="EL587" i="5"/>
  <c r="EJ587" i="5"/>
  <c r="EK587" i="5" s="1"/>
  <c r="EL586" i="5"/>
  <c r="EJ586" i="5"/>
  <c r="EK586" i="5" s="1"/>
  <c r="EL585" i="5"/>
  <c r="EJ585" i="5"/>
  <c r="EK585" i="5" s="1"/>
  <c r="EL584" i="5"/>
  <c r="EJ584" i="5"/>
  <c r="EK584" i="5" s="1"/>
  <c r="EL583" i="5"/>
  <c r="EJ583" i="5"/>
  <c r="EK583" i="5" s="1"/>
  <c r="EL582" i="5"/>
  <c r="EJ582" i="5"/>
  <c r="EK582" i="5" s="1"/>
  <c r="EL581" i="5"/>
  <c r="EJ581" i="5"/>
  <c r="EK581" i="5" s="1"/>
  <c r="EL580" i="5"/>
  <c r="EJ580" i="5"/>
  <c r="EK580" i="5" s="1"/>
  <c r="EL579" i="5"/>
  <c r="EJ579" i="5"/>
  <c r="EK579" i="5" s="1"/>
  <c r="EL578" i="5"/>
  <c r="EJ578" i="5"/>
  <c r="EK578" i="5" s="1"/>
  <c r="EL577" i="5"/>
  <c r="EJ577" i="5"/>
  <c r="EK577" i="5" s="1"/>
  <c r="EL576" i="5"/>
  <c r="EJ576" i="5"/>
  <c r="EK576" i="5" s="1"/>
  <c r="EL575" i="5"/>
  <c r="EJ575" i="5"/>
  <c r="EK575" i="5" s="1"/>
  <c r="EL574" i="5"/>
  <c r="EJ574" i="5"/>
  <c r="EK574" i="5" s="1"/>
  <c r="EL573" i="5"/>
  <c r="EJ573" i="5"/>
  <c r="EK573" i="5" s="1"/>
  <c r="EL572" i="5"/>
  <c r="EJ572" i="5"/>
  <c r="EK572" i="5" s="1"/>
  <c r="EL571" i="5"/>
  <c r="EJ571" i="5"/>
  <c r="EK571" i="5" s="1"/>
  <c r="EL570" i="5"/>
  <c r="EJ570" i="5"/>
  <c r="EK570" i="5" s="1"/>
  <c r="EL569" i="5"/>
  <c r="EJ569" i="5"/>
  <c r="EK569" i="5" s="1"/>
  <c r="EL568" i="5"/>
  <c r="EJ568" i="5"/>
  <c r="EK568" i="5" s="1"/>
  <c r="EL567" i="5"/>
  <c r="EJ567" i="5"/>
  <c r="EK567" i="5" s="1"/>
  <c r="EL566" i="5"/>
  <c r="EJ566" i="5"/>
  <c r="EK566" i="5" s="1"/>
  <c r="EL565" i="5"/>
  <c r="EJ565" i="5"/>
  <c r="EK565" i="5" s="1"/>
  <c r="EL564" i="5"/>
  <c r="EJ564" i="5"/>
  <c r="EK564" i="5" s="1"/>
  <c r="EL563" i="5"/>
  <c r="EJ563" i="5"/>
  <c r="EK563" i="5" s="1"/>
  <c r="EL562" i="5"/>
  <c r="EJ562" i="5"/>
  <c r="EK562" i="5" s="1"/>
  <c r="EL561" i="5"/>
  <c r="EJ561" i="5"/>
  <c r="EK561" i="5" s="1"/>
  <c r="EL560" i="5"/>
  <c r="EJ560" i="5"/>
  <c r="EK560" i="5" s="1"/>
  <c r="EL559" i="5"/>
  <c r="EJ559" i="5"/>
  <c r="EK559" i="5" s="1"/>
  <c r="EL558" i="5"/>
  <c r="EJ558" i="5"/>
  <c r="EK558" i="5" s="1"/>
  <c r="EL557" i="5"/>
  <c r="EJ557" i="5"/>
  <c r="EK557" i="5" s="1"/>
  <c r="EL556" i="5"/>
  <c r="EJ556" i="5"/>
  <c r="EK556" i="5" s="1"/>
  <c r="EL555" i="5"/>
  <c r="EJ555" i="5"/>
  <c r="EK555" i="5" s="1"/>
  <c r="EL554" i="5"/>
  <c r="EJ554" i="5"/>
  <c r="EK554" i="5" s="1"/>
  <c r="EL553" i="5"/>
  <c r="EJ553" i="5"/>
  <c r="EK553" i="5" s="1"/>
  <c r="EL552" i="5"/>
  <c r="EJ552" i="5"/>
  <c r="EK552" i="5" s="1"/>
  <c r="EL551" i="5"/>
  <c r="EJ551" i="5"/>
  <c r="EK551" i="5" s="1"/>
  <c r="EL550" i="5"/>
  <c r="EJ550" i="5"/>
  <c r="EK550" i="5" s="1"/>
  <c r="EL549" i="5"/>
  <c r="EJ549" i="5"/>
  <c r="EK549" i="5" s="1"/>
  <c r="EL548" i="5"/>
  <c r="EJ548" i="5"/>
  <c r="EK548" i="5" s="1"/>
  <c r="EL547" i="5"/>
  <c r="EJ547" i="5"/>
  <c r="EK547" i="5" s="1"/>
  <c r="EL546" i="5"/>
  <c r="EJ546" i="5"/>
  <c r="EK546" i="5" s="1"/>
  <c r="EL545" i="5"/>
  <c r="EJ545" i="5"/>
  <c r="EK545" i="5" s="1"/>
  <c r="EL544" i="5"/>
  <c r="EJ544" i="5"/>
  <c r="EK544" i="5" s="1"/>
  <c r="EL543" i="5"/>
  <c r="EJ543" i="5"/>
  <c r="EK543" i="5" s="1"/>
  <c r="EL542" i="5"/>
  <c r="EJ542" i="5"/>
  <c r="EK542" i="5" s="1"/>
  <c r="EL541" i="5"/>
  <c r="EJ541" i="5"/>
  <c r="EK541" i="5" s="1"/>
  <c r="EL540" i="5"/>
  <c r="EJ540" i="5"/>
  <c r="EK540" i="5" s="1"/>
  <c r="EL539" i="5"/>
  <c r="EJ539" i="5"/>
  <c r="EK539" i="5" s="1"/>
  <c r="EL538" i="5"/>
  <c r="EJ538" i="5"/>
  <c r="EK538" i="5" s="1"/>
  <c r="EL537" i="5"/>
  <c r="EJ537" i="5"/>
  <c r="EK537" i="5" s="1"/>
  <c r="EL536" i="5"/>
  <c r="EJ536" i="5"/>
  <c r="EK536" i="5" s="1"/>
  <c r="EL535" i="5"/>
  <c r="EJ535" i="5"/>
  <c r="EK535" i="5" s="1"/>
  <c r="EL534" i="5"/>
  <c r="EJ534" i="5"/>
  <c r="EK534" i="5" s="1"/>
  <c r="EL533" i="5"/>
  <c r="EJ533" i="5"/>
  <c r="EK533" i="5" s="1"/>
  <c r="EL532" i="5"/>
  <c r="EJ532" i="5"/>
  <c r="EK532" i="5" s="1"/>
  <c r="EL531" i="5"/>
  <c r="EJ531" i="5"/>
  <c r="EK531" i="5" s="1"/>
  <c r="EL530" i="5"/>
  <c r="EJ530" i="5"/>
  <c r="EK530" i="5" s="1"/>
  <c r="EL529" i="5"/>
  <c r="EJ529" i="5"/>
  <c r="EK529" i="5" s="1"/>
  <c r="EL528" i="5"/>
  <c r="EJ528" i="5"/>
  <c r="EK528" i="5" s="1"/>
  <c r="EL527" i="5"/>
  <c r="EJ527" i="5"/>
  <c r="EK527" i="5" s="1"/>
  <c r="EL526" i="5"/>
  <c r="EJ526" i="5"/>
  <c r="EK526" i="5" s="1"/>
  <c r="EL525" i="5"/>
  <c r="EJ525" i="5"/>
  <c r="EK525" i="5" s="1"/>
  <c r="EL524" i="5"/>
  <c r="EJ524" i="5"/>
  <c r="EK524" i="5" s="1"/>
  <c r="EL523" i="5"/>
  <c r="EJ523" i="5"/>
  <c r="EK523" i="5" s="1"/>
  <c r="EL522" i="5"/>
  <c r="EJ522" i="5"/>
  <c r="EK522" i="5" s="1"/>
  <c r="EL521" i="5"/>
  <c r="EJ521" i="5"/>
  <c r="EK521" i="5" s="1"/>
  <c r="EL520" i="5"/>
  <c r="EJ520" i="5"/>
  <c r="EK520" i="5" s="1"/>
  <c r="EL519" i="5"/>
  <c r="EJ519" i="5"/>
  <c r="EK519" i="5" s="1"/>
  <c r="EL518" i="5"/>
  <c r="EJ518" i="5"/>
  <c r="EK518" i="5" s="1"/>
  <c r="EL517" i="5"/>
  <c r="EJ517" i="5"/>
  <c r="EK517" i="5" s="1"/>
  <c r="EL516" i="5"/>
  <c r="EJ516" i="5"/>
  <c r="EK516" i="5" s="1"/>
  <c r="EL515" i="5"/>
  <c r="EJ515" i="5"/>
  <c r="EK515" i="5" s="1"/>
  <c r="EL514" i="5"/>
  <c r="EJ514" i="5"/>
  <c r="EK514" i="5" s="1"/>
  <c r="EL513" i="5"/>
  <c r="EJ513" i="5"/>
  <c r="EK513" i="5" s="1"/>
  <c r="EL512" i="5"/>
  <c r="EJ512" i="5"/>
  <c r="EK512" i="5" s="1"/>
  <c r="EL511" i="5"/>
  <c r="EJ511" i="5"/>
  <c r="EK511" i="5" s="1"/>
  <c r="EL510" i="5"/>
  <c r="EJ510" i="5"/>
  <c r="EK510" i="5" s="1"/>
  <c r="EL509" i="5"/>
  <c r="EJ509" i="5"/>
  <c r="EK509" i="5" s="1"/>
  <c r="EL508" i="5"/>
  <c r="EJ508" i="5"/>
  <c r="EK508" i="5" s="1"/>
  <c r="EL507" i="5"/>
  <c r="EJ507" i="5"/>
  <c r="EK507" i="5" s="1"/>
  <c r="EL506" i="5"/>
  <c r="EJ506" i="5"/>
  <c r="EK506" i="5" s="1"/>
  <c r="EL505" i="5"/>
  <c r="EJ505" i="5"/>
  <c r="EK505" i="5" s="1"/>
  <c r="EL504" i="5"/>
  <c r="EJ504" i="5"/>
  <c r="EK504" i="5" s="1"/>
  <c r="EL503" i="5"/>
  <c r="EJ503" i="5"/>
  <c r="EK503" i="5" s="1"/>
  <c r="EL502" i="5"/>
  <c r="EJ502" i="5"/>
  <c r="EK502" i="5" s="1"/>
  <c r="EL501" i="5"/>
  <c r="EJ501" i="5"/>
  <c r="EK501" i="5" s="1"/>
  <c r="EL500" i="5"/>
  <c r="EJ500" i="5"/>
  <c r="EK500" i="5" s="1"/>
  <c r="EL499" i="5"/>
  <c r="EJ499" i="5"/>
  <c r="EK499" i="5" s="1"/>
  <c r="EL498" i="5"/>
  <c r="EJ498" i="5"/>
  <c r="EK498" i="5" s="1"/>
  <c r="EL497" i="5"/>
  <c r="EJ497" i="5"/>
  <c r="EK497" i="5" s="1"/>
  <c r="EL496" i="5"/>
  <c r="EJ496" i="5"/>
  <c r="EK496" i="5" s="1"/>
  <c r="EL495" i="5"/>
  <c r="EJ495" i="5"/>
  <c r="EK495" i="5" s="1"/>
  <c r="EL494" i="5"/>
  <c r="EJ494" i="5"/>
  <c r="EK494" i="5" s="1"/>
  <c r="EL493" i="5"/>
  <c r="EJ493" i="5"/>
  <c r="EK493" i="5" s="1"/>
  <c r="EL492" i="5"/>
  <c r="EJ492" i="5"/>
  <c r="EK492" i="5" s="1"/>
  <c r="EL491" i="5"/>
  <c r="EJ491" i="5"/>
  <c r="EK491" i="5" s="1"/>
  <c r="EL490" i="5"/>
  <c r="EJ490" i="5"/>
  <c r="EK490" i="5" s="1"/>
  <c r="EL489" i="5"/>
  <c r="EJ489" i="5"/>
  <c r="EK489" i="5" s="1"/>
  <c r="EL488" i="5"/>
  <c r="EJ488" i="5"/>
  <c r="EK488" i="5" s="1"/>
  <c r="EL487" i="5"/>
  <c r="EJ487" i="5"/>
  <c r="EK487" i="5" s="1"/>
  <c r="EL486" i="5"/>
  <c r="EJ486" i="5"/>
  <c r="EK486" i="5" s="1"/>
  <c r="EL485" i="5"/>
  <c r="EJ485" i="5"/>
  <c r="EK485" i="5" s="1"/>
  <c r="EL484" i="5"/>
  <c r="EJ484" i="5"/>
  <c r="EK484" i="5" s="1"/>
  <c r="EL483" i="5"/>
  <c r="EJ483" i="5"/>
  <c r="EK483" i="5" s="1"/>
  <c r="EL482" i="5"/>
  <c r="EJ482" i="5"/>
  <c r="EK482" i="5" s="1"/>
  <c r="EL481" i="5"/>
  <c r="EJ481" i="5"/>
  <c r="EK481" i="5" s="1"/>
  <c r="EL480" i="5"/>
  <c r="EJ480" i="5"/>
  <c r="EK480" i="5" s="1"/>
  <c r="EL479" i="5"/>
  <c r="EJ479" i="5"/>
  <c r="EK479" i="5" s="1"/>
  <c r="EL478" i="5"/>
  <c r="EJ478" i="5"/>
  <c r="EK478" i="5" s="1"/>
  <c r="EL477" i="5"/>
  <c r="EJ477" i="5"/>
  <c r="EK477" i="5" s="1"/>
  <c r="EL476" i="5"/>
  <c r="EJ476" i="5"/>
  <c r="EK476" i="5" s="1"/>
  <c r="EL475" i="5"/>
  <c r="EJ475" i="5"/>
  <c r="EK475" i="5" s="1"/>
  <c r="EL474" i="5"/>
  <c r="EJ474" i="5"/>
  <c r="EK474" i="5" s="1"/>
  <c r="EL473" i="5"/>
  <c r="EJ473" i="5"/>
  <c r="EK473" i="5" s="1"/>
  <c r="EL472" i="5"/>
  <c r="EJ472" i="5"/>
  <c r="EK472" i="5" s="1"/>
  <c r="EL471" i="5"/>
  <c r="EJ471" i="5"/>
  <c r="EK471" i="5" s="1"/>
  <c r="EL470" i="5"/>
  <c r="EJ470" i="5"/>
  <c r="EK470" i="5" s="1"/>
  <c r="EL469" i="5"/>
  <c r="EJ469" i="5"/>
  <c r="EK469" i="5" s="1"/>
  <c r="EL468" i="5"/>
  <c r="EJ468" i="5"/>
  <c r="EK468" i="5" s="1"/>
  <c r="EL467" i="5"/>
  <c r="EJ467" i="5"/>
  <c r="EK467" i="5" s="1"/>
  <c r="EL466" i="5"/>
  <c r="EJ466" i="5"/>
  <c r="EK466" i="5" s="1"/>
  <c r="EL465" i="5"/>
  <c r="EJ465" i="5"/>
  <c r="EK465" i="5" s="1"/>
  <c r="EL464" i="5"/>
  <c r="EJ464" i="5"/>
  <c r="EK464" i="5" s="1"/>
  <c r="EL463" i="5"/>
  <c r="EJ463" i="5"/>
  <c r="EK463" i="5" s="1"/>
  <c r="EL462" i="5"/>
  <c r="EJ462" i="5"/>
  <c r="EK462" i="5" s="1"/>
  <c r="EL461" i="5"/>
  <c r="EJ461" i="5"/>
  <c r="EK461" i="5" s="1"/>
  <c r="EL460" i="5"/>
  <c r="EJ460" i="5"/>
  <c r="EK460" i="5" s="1"/>
  <c r="EL459" i="5"/>
  <c r="EJ459" i="5"/>
  <c r="EK459" i="5" s="1"/>
  <c r="EL458" i="5"/>
  <c r="EJ458" i="5"/>
  <c r="EK458" i="5" s="1"/>
  <c r="EL457" i="5"/>
  <c r="EJ457" i="5"/>
  <c r="EK457" i="5" s="1"/>
  <c r="EL456" i="5"/>
  <c r="EJ456" i="5"/>
  <c r="EK456" i="5" s="1"/>
  <c r="EL455" i="5"/>
  <c r="EJ455" i="5"/>
  <c r="EK455" i="5" s="1"/>
  <c r="EL454" i="5"/>
  <c r="EJ454" i="5"/>
  <c r="EK454" i="5" s="1"/>
  <c r="EL453" i="5"/>
  <c r="EJ453" i="5"/>
  <c r="EK453" i="5" s="1"/>
  <c r="EL452" i="5"/>
  <c r="EJ452" i="5"/>
  <c r="EK452" i="5" s="1"/>
  <c r="EL451" i="5"/>
  <c r="EJ451" i="5"/>
  <c r="EK451" i="5" s="1"/>
  <c r="EL450" i="5"/>
  <c r="EJ450" i="5"/>
  <c r="EK450" i="5" s="1"/>
  <c r="EL449" i="5"/>
  <c r="EJ449" i="5"/>
  <c r="EK449" i="5" s="1"/>
  <c r="EL448" i="5"/>
  <c r="EJ448" i="5"/>
  <c r="EK448" i="5" s="1"/>
  <c r="EL447" i="5"/>
  <c r="EJ447" i="5"/>
  <c r="EK447" i="5" s="1"/>
  <c r="EL446" i="5"/>
  <c r="EJ446" i="5"/>
  <c r="EK446" i="5" s="1"/>
  <c r="EL445" i="5"/>
  <c r="EJ445" i="5"/>
  <c r="EK445" i="5" s="1"/>
  <c r="EL444" i="5"/>
  <c r="EJ444" i="5"/>
  <c r="EK444" i="5" s="1"/>
  <c r="EL443" i="5"/>
  <c r="EJ443" i="5"/>
  <c r="EK443" i="5" s="1"/>
  <c r="EL442" i="5"/>
  <c r="EJ442" i="5"/>
  <c r="EK442" i="5" s="1"/>
  <c r="EL441" i="5"/>
  <c r="EJ441" i="5"/>
  <c r="EK441" i="5" s="1"/>
  <c r="EL440" i="5"/>
  <c r="EJ440" i="5"/>
  <c r="EK440" i="5" s="1"/>
  <c r="EL439" i="5"/>
  <c r="EJ439" i="5"/>
  <c r="EK439" i="5" s="1"/>
  <c r="EL438" i="5"/>
  <c r="EJ438" i="5"/>
  <c r="EK438" i="5" s="1"/>
  <c r="EL437" i="5"/>
  <c r="EJ437" i="5"/>
  <c r="EK437" i="5" s="1"/>
  <c r="EL436" i="5"/>
  <c r="EJ436" i="5"/>
  <c r="EK436" i="5" s="1"/>
  <c r="EL435" i="5"/>
  <c r="EJ435" i="5"/>
  <c r="EK435" i="5" s="1"/>
  <c r="EL434" i="5"/>
  <c r="EJ434" i="5"/>
  <c r="EK434" i="5" s="1"/>
  <c r="EL433" i="5"/>
  <c r="EJ433" i="5"/>
  <c r="EK433" i="5" s="1"/>
  <c r="EL432" i="5"/>
  <c r="EJ432" i="5"/>
  <c r="EK432" i="5" s="1"/>
  <c r="EL431" i="5"/>
  <c r="EJ431" i="5"/>
  <c r="EK431" i="5" s="1"/>
  <c r="EL430" i="5"/>
  <c r="EJ430" i="5"/>
  <c r="EK430" i="5" s="1"/>
  <c r="EL429" i="5"/>
  <c r="EJ429" i="5"/>
  <c r="EK429" i="5" s="1"/>
  <c r="EL428" i="5"/>
  <c r="EJ428" i="5"/>
  <c r="EK428" i="5" s="1"/>
  <c r="EL427" i="5"/>
  <c r="EJ427" i="5"/>
  <c r="EK427" i="5" s="1"/>
  <c r="EL426" i="5"/>
  <c r="EJ426" i="5"/>
  <c r="EK426" i="5" s="1"/>
  <c r="EL425" i="5"/>
  <c r="EJ425" i="5"/>
  <c r="EK425" i="5" s="1"/>
  <c r="EL424" i="5"/>
  <c r="EJ424" i="5"/>
  <c r="EK424" i="5" s="1"/>
  <c r="EL423" i="5"/>
  <c r="EJ423" i="5"/>
  <c r="EK423" i="5" s="1"/>
  <c r="EL422" i="5"/>
  <c r="EJ422" i="5"/>
  <c r="EK422" i="5" s="1"/>
  <c r="EL421" i="5"/>
  <c r="EJ421" i="5"/>
  <c r="EK421" i="5" s="1"/>
  <c r="EL420" i="5"/>
  <c r="EJ420" i="5"/>
  <c r="EK420" i="5" s="1"/>
  <c r="EL419" i="5"/>
  <c r="EJ419" i="5"/>
  <c r="EK419" i="5" s="1"/>
  <c r="EL418" i="5"/>
  <c r="EJ418" i="5"/>
  <c r="EK418" i="5" s="1"/>
  <c r="EL417" i="5"/>
  <c r="EJ417" i="5"/>
  <c r="EK417" i="5" s="1"/>
  <c r="EL416" i="5"/>
  <c r="EJ416" i="5"/>
  <c r="EK416" i="5" s="1"/>
  <c r="EL415" i="5"/>
  <c r="EJ415" i="5"/>
  <c r="EK415" i="5" s="1"/>
  <c r="EL414" i="5"/>
  <c r="EJ414" i="5"/>
  <c r="EK414" i="5" s="1"/>
  <c r="EL413" i="5"/>
  <c r="EJ413" i="5"/>
  <c r="EK413" i="5" s="1"/>
  <c r="EL412" i="5"/>
  <c r="EJ412" i="5"/>
  <c r="EK412" i="5" s="1"/>
  <c r="EL411" i="5"/>
  <c r="EJ411" i="5"/>
  <c r="EK411" i="5" s="1"/>
  <c r="EL410" i="5"/>
  <c r="EJ410" i="5"/>
  <c r="EK410" i="5" s="1"/>
  <c r="EL409" i="5"/>
  <c r="EJ409" i="5"/>
  <c r="EK409" i="5" s="1"/>
  <c r="EL408" i="5"/>
  <c r="EJ408" i="5"/>
  <c r="EK408" i="5" s="1"/>
  <c r="EL407" i="5"/>
  <c r="EJ407" i="5"/>
  <c r="EK407" i="5" s="1"/>
  <c r="EL406" i="5"/>
  <c r="EJ406" i="5"/>
  <c r="EK406" i="5" s="1"/>
  <c r="EL405" i="5"/>
  <c r="EJ405" i="5"/>
  <c r="EK405" i="5" s="1"/>
  <c r="EL404" i="5"/>
  <c r="EJ404" i="5"/>
  <c r="EK404" i="5" s="1"/>
  <c r="EL403" i="5"/>
  <c r="EJ403" i="5"/>
  <c r="EK403" i="5" s="1"/>
  <c r="EL402" i="5"/>
  <c r="EJ402" i="5"/>
  <c r="EK402" i="5" s="1"/>
  <c r="EL401" i="5"/>
  <c r="EJ401" i="5"/>
  <c r="EK401" i="5" s="1"/>
  <c r="EL400" i="5"/>
  <c r="EJ400" i="5"/>
  <c r="EK400" i="5" s="1"/>
  <c r="EL399" i="5"/>
  <c r="EJ399" i="5"/>
  <c r="EK399" i="5" s="1"/>
  <c r="EL398" i="5"/>
  <c r="EJ398" i="5"/>
  <c r="EK398" i="5" s="1"/>
  <c r="EL397" i="5"/>
  <c r="EJ397" i="5"/>
  <c r="EK397" i="5" s="1"/>
  <c r="EL396" i="5"/>
  <c r="EJ396" i="5"/>
  <c r="EK396" i="5" s="1"/>
  <c r="EL395" i="5"/>
  <c r="EJ395" i="5"/>
  <c r="EK395" i="5" s="1"/>
  <c r="EL394" i="5"/>
  <c r="EJ394" i="5"/>
  <c r="EK394" i="5" s="1"/>
  <c r="EL393" i="5"/>
  <c r="EJ393" i="5"/>
  <c r="EK393" i="5" s="1"/>
  <c r="EL392" i="5"/>
  <c r="EJ392" i="5"/>
  <c r="EK392" i="5" s="1"/>
  <c r="EL391" i="5"/>
  <c r="EJ391" i="5"/>
  <c r="EK391" i="5" s="1"/>
  <c r="EL390" i="5"/>
  <c r="EJ390" i="5"/>
  <c r="EK390" i="5" s="1"/>
  <c r="EL389" i="5"/>
  <c r="EJ389" i="5"/>
  <c r="EK389" i="5" s="1"/>
  <c r="EL388" i="5"/>
  <c r="EJ388" i="5"/>
  <c r="EK388" i="5" s="1"/>
  <c r="EL387" i="5"/>
  <c r="EJ387" i="5"/>
  <c r="EK387" i="5" s="1"/>
  <c r="EL386" i="5"/>
  <c r="EJ386" i="5"/>
  <c r="EK386" i="5" s="1"/>
  <c r="EL385" i="5"/>
  <c r="EJ385" i="5"/>
  <c r="EK385" i="5" s="1"/>
  <c r="EL384" i="5"/>
  <c r="EJ384" i="5"/>
  <c r="EK384" i="5" s="1"/>
  <c r="EL383" i="5"/>
  <c r="EJ383" i="5"/>
  <c r="EK383" i="5" s="1"/>
  <c r="EL382" i="5"/>
  <c r="EJ382" i="5"/>
  <c r="EK382" i="5" s="1"/>
  <c r="EL381" i="5"/>
  <c r="EJ381" i="5"/>
  <c r="EK381" i="5" s="1"/>
  <c r="EL380" i="5"/>
  <c r="EJ380" i="5"/>
  <c r="EK380" i="5" s="1"/>
  <c r="EL379" i="5"/>
  <c r="EJ379" i="5"/>
  <c r="EK379" i="5" s="1"/>
  <c r="EL378" i="5"/>
  <c r="EJ378" i="5"/>
  <c r="EK378" i="5" s="1"/>
  <c r="EL377" i="5"/>
  <c r="EJ377" i="5"/>
  <c r="EK377" i="5" s="1"/>
  <c r="EL376" i="5"/>
  <c r="EJ376" i="5"/>
  <c r="EK376" i="5" s="1"/>
  <c r="EL375" i="5"/>
  <c r="EJ375" i="5"/>
  <c r="EK375" i="5" s="1"/>
  <c r="EL374" i="5"/>
  <c r="EJ374" i="5"/>
  <c r="EK374" i="5" s="1"/>
  <c r="EL373" i="5"/>
  <c r="EJ373" i="5"/>
  <c r="EK373" i="5" s="1"/>
  <c r="EL372" i="5"/>
  <c r="EJ372" i="5"/>
  <c r="EK372" i="5" s="1"/>
  <c r="EL371" i="5"/>
  <c r="EJ371" i="5"/>
  <c r="EK371" i="5" s="1"/>
  <c r="EL370" i="5"/>
  <c r="EJ370" i="5"/>
  <c r="EK370" i="5" s="1"/>
  <c r="EL369" i="5"/>
  <c r="EJ369" i="5"/>
  <c r="EK369" i="5" s="1"/>
  <c r="EL368" i="5"/>
  <c r="EJ368" i="5"/>
  <c r="EK368" i="5" s="1"/>
  <c r="EL367" i="5"/>
  <c r="EJ367" i="5"/>
  <c r="EK367" i="5" s="1"/>
  <c r="EL366" i="5"/>
  <c r="EJ366" i="5"/>
  <c r="EK366" i="5" s="1"/>
  <c r="EL365" i="5"/>
  <c r="EJ365" i="5"/>
  <c r="EK365" i="5" s="1"/>
  <c r="EL364" i="5"/>
  <c r="EJ364" i="5"/>
  <c r="EK364" i="5" s="1"/>
  <c r="EL363" i="5"/>
  <c r="EJ363" i="5"/>
  <c r="EK363" i="5" s="1"/>
  <c r="EL362" i="5"/>
  <c r="EJ362" i="5"/>
  <c r="EK362" i="5" s="1"/>
  <c r="EL361" i="5"/>
  <c r="EJ361" i="5"/>
  <c r="EK361" i="5" s="1"/>
  <c r="EL360" i="5"/>
  <c r="EJ360" i="5"/>
  <c r="EK360" i="5" s="1"/>
  <c r="EL359" i="5"/>
  <c r="EJ359" i="5"/>
  <c r="EK359" i="5" s="1"/>
  <c r="EL358" i="5"/>
  <c r="EJ358" i="5"/>
  <c r="EK358" i="5" s="1"/>
  <c r="EL357" i="5"/>
  <c r="EJ357" i="5"/>
  <c r="EK357" i="5" s="1"/>
  <c r="EL356" i="5"/>
  <c r="EJ356" i="5"/>
  <c r="EK356" i="5" s="1"/>
  <c r="EL355" i="5"/>
  <c r="EJ355" i="5"/>
  <c r="EK355" i="5" s="1"/>
  <c r="EL354" i="5"/>
  <c r="EJ354" i="5"/>
  <c r="EK354" i="5" s="1"/>
  <c r="EL353" i="5"/>
  <c r="EJ353" i="5"/>
  <c r="EK353" i="5" s="1"/>
  <c r="EL352" i="5"/>
  <c r="EJ352" i="5"/>
  <c r="EK352" i="5" s="1"/>
  <c r="EL351" i="5"/>
  <c r="EJ351" i="5"/>
  <c r="EK351" i="5" s="1"/>
  <c r="EL350" i="5"/>
  <c r="EJ350" i="5"/>
  <c r="EK350" i="5" s="1"/>
  <c r="EL349" i="5"/>
  <c r="EJ349" i="5"/>
  <c r="EK349" i="5" s="1"/>
  <c r="EL348" i="5"/>
  <c r="EJ348" i="5"/>
  <c r="EK348" i="5" s="1"/>
  <c r="EL347" i="5"/>
  <c r="EJ347" i="5"/>
  <c r="EK347" i="5" s="1"/>
  <c r="EL346" i="5"/>
  <c r="EJ346" i="5"/>
  <c r="EK346" i="5" s="1"/>
  <c r="EL345" i="5"/>
  <c r="EJ345" i="5"/>
  <c r="EK345" i="5" s="1"/>
  <c r="EL344" i="5"/>
  <c r="EJ344" i="5"/>
  <c r="EK344" i="5" s="1"/>
  <c r="EL343" i="5"/>
  <c r="EJ343" i="5"/>
  <c r="EK343" i="5" s="1"/>
  <c r="EL342" i="5"/>
  <c r="EJ342" i="5"/>
  <c r="EK342" i="5" s="1"/>
  <c r="EL341" i="5"/>
  <c r="EJ341" i="5"/>
  <c r="EK341" i="5" s="1"/>
  <c r="EL340" i="5"/>
  <c r="EJ340" i="5"/>
  <c r="EK340" i="5" s="1"/>
  <c r="EL339" i="5"/>
  <c r="EJ339" i="5"/>
  <c r="EK339" i="5" s="1"/>
  <c r="EL338" i="5"/>
  <c r="EJ338" i="5"/>
  <c r="EK338" i="5" s="1"/>
  <c r="EL337" i="5"/>
  <c r="EJ337" i="5"/>
  <c r="EK337" i="5" s="1"/>
  <c r="EL336" i="5"/>
  <c r="EJ336" i="5"/>
  <c r="EK336" i="5" s="1"/>
  <c r="EL335" i="5"/>
  <c r="EJ335" i="5"/>
  <c r="EK335" i="5" s="1"/>
  <c r="EL334" i="5"/>
  <c r="EJ334" i="5"/>
  <c r="EK334" i="5" s="1"/>
  <c r="EL333" i="5"/>
  <c r="EJ333" i="5"/>
  <c r="EK333" i="5" s="1"/>
  <c r="EL332" i="5"/>
  <c r="EJ332" i="5"/>
  <c r="EK332" i="5" s="1"/>
  <c r="EL331" i="5"/>
  <c r="EJ331" i="5"/>
  <c r="EK331" i="5" s="1"/>
  <c r="EL330" i="5"/>
  <c r="EJ330" i="5"/>
  <c r="EK330" i="5" s="1"/>
  <c r="EL329" i="5"/>
  <c r="EJ329" i="5"/>
  <c r="EK329" i="5" s="1"/>
  <c r="EL328" i="5"/>
  <c r="EJ328" i="5"/>
  <c r="EK328" i="5" s="1"/>
  <c r="EL327" i="5"/>
  <c r="EJ327" i="5"/>
  <c r="EK327" i="5" s="1"/>
  <c r="EL326" i="5"/>
  <c r="EJ326" i="5"/>
  <c r="EK326" i="5" s="1"/>
  <c r="EL325" i="5"/>
  <c r="EJ325" i="5"/>
  <c r="EK325" i="5" s="1"/>
  <c r="EL324" i="5"/>
  <c r="EJ324" i="5"/>
  <c r="EK324" i="5" s="1"/>
  <c r="EL323" i="5"/>
  <c r="EJ323" i="5"/>
  <c r="EK323" i="5" s="1"/>
  <c r="EL322" i="5"/>
  <c r="EJ322" i="5"/>
  <c r="EK322" i="5" s="1"/>
  <c r="EL321" i="5"/>
  <c r="EJ321" i="5"/>
  <c r="EK321" i="5" s="1"/>
  <c r="EL320" i="5"/>
  <c r="EJ320" i="5"/>
  <c r="EK320" i="5" s="1"/>
  <c r="EL319" i="5"/>
  <c r="EJ319" i="5"/>
  <c r="EK319" i="5" s="1"/>
  <c r="EL318" i="5"/>
  <c r="EJ318" i="5"/>
  <c r="EK318" i="5" s="1"/>
  <c r="EL317" i="5"/>
  <c r="EJ317" i="5"/>
  <c r="EK317" i="5" s="1"/>
  <c r="EL316" i="5"/>
  <c r="EJ316" i="5"/>
  <c r="EK316" i="5" s="1"/>
  <c r="EL315" i="5"/>
  <c r="EJ315" i="5"/>
  <c r="EK315" i="5" s="1"/>
  <c r="EL314" i="5"/>
  <c r="EJ314" i="5"/>
  <c r="EK314" i="5" s="1"/>
  <c r="EL313" i="5"/>
  <c r="EJ313" i="5"/>
  <c r="EK313" i="5" s="1"/>
  <c r="EL312" i="5"/>
  <c r="EJ312" i="5"/>
  <c r="EK312" i="5" s="1"/>
  <c r="EL311" i="5"/>
  <c r="EJ311" i="5"/>
  <c r="EK311" i="5" s="1"/>
  <c r="EL310" i="5"/>
  <c r="EJ310" i="5"/>
  <c r="EK310" i="5" s="1"/>
  <c r="EL309" i="5"/>
  <c r="EJ309" i="5"/>
  <c r="EK309" i="5" s="1"/>
  <c r="EL308" i="5"/>
  <c r="EJ308" i="5"/>
  <c r="EK308" i="5" s="1"/>
  <c r="EL307" i="5"/>
  <c r="EJ307" i="5"/>
  <c r="EK307" i="5" s="1"/>
  <c r="EL306" i="5"/>
  <c r="EJ306" i="5"/>
  <c r="EK306" i="5" s="1"/>
  <c r="EL305" i="5"/>
  <c r="EJ305" i="5"/>
  <c r="EK305" i="5" s="1"/>
  <c r="EL304" i="5"/>
  <c r="EJ304" i="5"/>
  <c r="EK304" i="5" s="1"/>
  <c r="EL303" i="5"/>
  <c r="EJ303" i="5"/>
  <c r="EK303" i="5" s="1"/>
  <c r="EL302" i="5"/>
  <c r="EJ302" i="5"/>
  <c r="EK302" i="5" s="1"/>
  <c r="EL301" i="5"/>
  <c r="EJ301" i="5"/>
  <c r="EK301" i="5" s="1"/>
  <c r="EL300" i="5"/>
  <c r="EJ300" i="5"/>
  <c r="EK300" i="5" s="1"/>
  <c r="EL299" i="5"/>
  <c r="EJ299" i="5"/>
  <c r="EK299" i="5" s="1"/>
  <c r="EL298" i="5"/>
  <c r="EJ298" i="5"/>
  <c r="EK298" i="5" s="1"/>
  <c r="EL297" i="5"/>
  <c r="EJ297" i="5"/>
  <c r="EK297" i="5" s="1"/>
  <c r="EL296" i="5"/>
  <c r="EJ296" i="5"/>
  <c r="EK296" i="5" s="1"/>
  <c r="EL295" i="5"/>
  <c r="EJ295" i="5"/>
  <c r="EK295" i="5" s="1"/>
  <c r="EL294" i="5"/>
  <c r="EJ294" i="5"/>
  <c r="EK294" i="5" s="1"/>
  <c r="EL293" i="5"/>
  <c r="EJ293" i="5"/>
  <c r="EK293" i="5" s="1"/>
  <c r="EL292" i="5"/>
  <c r="EJ292" i="5"/>
  <c r="EK292" i="5" s="1"/>
  <c r="EL291" i="5"/>
  <c r="EJ291" i="5"/>
  <c r="EK291" i="5" s="1"/>
  <c r="EL290" i="5"/>
  <c r="EJ290" i="5"/>
  <c r="EK290" i="5" s="1"/>
  <c r="EL289" i="5"/>
  <c r="EJ289" i="5"/>
  <c r="EK289" i="5" s="1"/>
  <c r="EL288" i="5"/>
  <c r="EJ288" i="5"/>
  <c r="EK288" i="5" s="1"/>
  <c r="EL287" i="5"/>
  <c r="EJ287" i="5"/>
  <c r="EK287" i="5" s="1"/>
  <c r="EL286" i="5"/>
  <c r="EJ286" i="5"/>
  <c r="EK286" i="5" s="1"/>
  <c r="EL285" i="5"/>
  <c r="EJ285" i="5"/>
  <c r="EK285" i="5" s="1"/>
  <c r="EL284" i="5"/>
  <c r="EJ284" i="5"/>
  <c r="EK284" i="5" s="1"/>
  <c r="EL283" i="5"/>
  <c r="EJ283" i="5"/>
  <c r="EK283" i="5" s="1"/>
  <c r="EL282" i="5"/>
  <c r="EJ282" i="5"/>
  <c r="EK282" i="5" s="1"/>
  <c r="EL281" i="5"/>
  <c r="EJ281" i="5"/>
  <c r="EK281" i="5" s="1"/>
  <c r="EL280" i="5"/>
  <c r="EJ280" i="5"/>
  <c r="EK280" i="5" s="1"/>
  <c r="EL279" i="5"/>
  <c r="EJ279" i="5"/>
  <c r="EK279" i="5" s="1"/>
  <c r="EL278" i="5"/>
  <c r="EJ278" i="5"/>
  <c r="EK278" i="5" s="1"/>
  <c r="EL277" i="5"/>
  <c r="EJ277" i="5"/>
  <c r="EK277" i="5" s="1"/>
  <c r="EL276" i="5"/>
  <c r="EJ276" i="5"/>
  <c r="EK276" i="5" s="1"/>
  <c r="EL275" i="5"/>
  <c r="EJ275" i="5"/>
  <c r="EK275" i="5" s="1"/>
  <c r="EL274" i="5"/>
  <c r="EJ274" i="5"/>
  <c r="EK274" i="5" s="1"/>
  <c r="EL273" i="5"/>
  <c r="EJ273" i="5"/>
  <c r="EK273" i="5" s="1"/>
  <c r="EL272" i="5"/>
  <c r="EJ272" i="5"/>
  <c r="EK272" i="5" s="1"/>
  <c r="EL271" i="5"/>
  <c r="EJ271" i="5"/>
  <c r="EK271" i="5" s="1"/>
  <c r="EL270" i="5"/>
  <c r="EJ270" i="5"/>
  <c r="EK270" i="5" s="1"/>
  <c r="EL269" i="5"/>
  <c r="EJ269" i="5"/>
  <c r="EK269" i="5" s="1"/>
  <c r="EL268" i="5"/>
  <c r="EJ268" i="5"/>
  <c r="EK268" i="5" s="1"/>
  <c r="EL267" i="5"/>
  <c r="EJ267" i="5"/>
  <c r="EK267" i="5" s="1"/>
  <c r="EL266" i="5"/>
  <c r="EJ266" i="5"/>
  <c r="EK266" i="5" s="1"/>
  <c r="EL265" i="5"/>
  <c r="EJ265" i="5"/>
  <c r="EK265" i="5" s="1"/>
  <c r="EL264" i="5"/>
  <c r="EJ264" i="5"/>
  <c r="EK264" i="5" s="1"/>
  <c r="EL263" i="5"/>
  <c r="EJ263" i="5"/>
  <c r="EK263" i="5" s="1"/>
  <c r="EL262" i="5"/>
  <c r="EJ262" i="5"/>
  <c r="EK262" i="5" s="1"/>
  <c r="EL261" i="5"/>
  <c r="EJ261" i="5"/>
  <c r="EK261" i="5" s="1"/>
  <c r="EL260" i="5"/>
  <c r="EJ260" i="5"/>
  <c r="EK260" i="5" s="1"/>
  <c r="EL259" i="5"/>
  <c r="EJ259" i="5"/>
  <c r="EK259" i="5" s="1"/>
  <c r="EL258" i="5"/>
  <c r="EJ258" i="5"/>
  <c r="EK258" i="5" s="1"/>
  <c r="EL257" i="5"/>
  <c r="EJ257" i="5"/>
  <c r="EK257" i="5" s="1"/>
  <c r="EL256" i="5"/>
  <c r="EJ256" i="5"/>
  <c r="EK256" i="5" s="1"/>
  <c r="EL255" i="5"/>
  <c r="EJ255" i="5"/>
  <c r="EK255" i="5" s="1"/>
  <c r="EL254" i="5"/>
  <c r="EJ254" i="5"/>
  <c r="EK254" i="5" s="1"/>
  <c r="EL253" i="5"/>
  <c r="EJ253" i="5"/>
  <c r="EK253" i="5" s="1"/>
  <c r="EL252" i="5"/>
  <c r="EJ252" i="5"/>
  <c r="EK252" i="5" s="1"/>
  <c r="EL251" i="5"/>
  <c r="EJ251" i="5"/>
  <c r="EK251" i="5" s="1"/>
  <c r="EL250" i="5"/>
  <c r="EJ250" i="5"/>
  <c r="EK250" i="5" s="1"/>
  <c r="EL249" i="5"/>
  <c r="EJ249" i="5"/>
  <c r="EK249" i="5" s="1"/>
  <c r="EL248" i="5"/>
  <c r="EJ248" i="5"/>
  <c r="EK248" i="5" s="1"/>
  <c r="EL247" i="5"/>
  <c r="EJ247" i="5"/>
  <c r="EK247" i="5" s="1"/>
  <c r="EL246" i="5"/>
  <c r="EJ246" i="5"/>
  <c r="EK246" i="5" s="1"/>
  <c r="EL245" i="5"/>
  <c r="EJ245" i="5"/>
  <c r="EK245" i="5" s="1"/>
  <c r="EL244" i="5"/>
  <c r="EJ244" i="5"/>
  <c r="EK244" i="5" s="1"/>
  <c r="EL243" i="5"/>
  <c r="EJ243" i="5"/>
  <c r="EK243" i="5" s="1"/>
  <c r="EL242" i="5"/>
  <c r="EJ242" i="5"/>
  <c r="EK242" i="5" s="1"/>
  <c r="EL241" i="5"/>
  <c r="EJ241" i="5"/>
  <c r="EK241" i="5" s="1"/>
  <c r="EL240" i="5"/>
  <c r="EJ240" i="5"/>
  <c r="EK240" i="5" s="1"/>
  <c r="EL239" i="5"/>
  <c r="EJ239" i="5"/>
  <c r="EK239" i="5" s="1"/>
  <c r="EL238" i="5"/>
  <c r="EJ238" i="5"/>
  <c r="EK238" i="5" s="1"/>
  <c r="EL237" i="5"/>
  <c r="EJ237" i="5"/>
  <c r="EK237" i="5" s="1"/>
  <c r="EL236" i="5"/>
  <c r="EJ236" i="5"/>
  <c r="EK236" i="5" s="1"/>
  <c r="EL235" i="5"/>
  <c r="EJ235" i="5"/>
  <c r="EK235" i="5" s="1"/>
  <c r="EL234" i="5"/>
  <c r="EJ234" i="5"/>
  <c r="EK234" i="5" s="1"/>
  <c r="EL233" i="5"/>
  <c r="EJ233" i="5"/>
  <c r="EK233" i="5" s="1"/>
  <c r="EL232" i="5"/>
  <c r="EJ232" i="5"/>
  <c r="EK232" i="5" s="1"/>
  <c r="EL231" i="5"/>
  <c r="EJ231" i="5"/>
  <c r="EK231" i="5" s="1"/>
  <c r="EL230" i="5"/>
  <c r="EJ230" i="5"/>
  <c r="EK230" i="5" s="1"/>
  <c r="EL229" i="5"/>
  <c r="EJ229" i="5"/>
  <c r="EK229" i="5" s="1"/>
  <c r="EL228" i="5"/>
  <c r="EJ228" i="5"/>
  <c r="EK228" i="5" s="1"/>
  <c r="EL227" i="5"/>
  <c r="EJ227" i="5"/>
  <c r="EK227" i="5" s="1"/>
  <c r="EL226" i="5"/>
  <c r="EJ226" i="5"/>
  <c r="EK226" i="5" s="1"/>
  <c r="EL225" i="5"/>
  <c r="EJ225" i="5"/>
  <c r="EK225" i="5" s="1"/>
  <c r="EL224" i="5"/>
  <c r="EJ224" i="5"/>
  <c r="EK224" i="5" s="1"/>
  <c r="EL223" i="5"/>
  <c r="EJ223" i="5"/>
  <c r="EK223" i="5" s="1"/>
  <c r="EL222" i="5"/>
  <c r="EJ222" i="5"/>
  <c r="EK222" i="5" s="1"/>
  <c r="EL221" i="5"/>
  <c r="EJ221" i="5"/>
  <c r="EK221" i="5" s="1"/>
  <c r="EL220" i="5"/>
  <c r="EJ220" i="5"/>
  <c r="EK220" i="5" s="1"/>
  <c r="EL219" i="5"/>
  <c r="EJ219" i="5"/>
  <c r="EK219" i="5" s="1"/>
  <c r="EL218" i="5"/>
  <c r="EJ218" i="5"/>
  <c r="EK218" i="5" s="1"/>
  <c r="EL217" i="5"/>
  <c r="EJ217" i="5"/>
  <c r="EK217" i="5" s="1"/>
  <c r="EL216" i="5"/>
  <c r="EJ216" i="5"/>
  <c r="EK216" i="5" s="1"/>
  <c r="EL215" i="5"/>
  <c r="EJ215" i="5"/>
  <c r="EK215" i="5" s="1"/>
  <c r="EL214" i="5"/>
  <c r="EJ214" i="5"/>
  <c r="EK214" i="5" s="1"/>
  <c r="EL213" i="5"/>
  <c r="EJ213" i="5"/>
  <c r="EK213" i="5" s="1"/>
  <c r="EL212" i="5"/>
  <c r="EJ212" i="5"/>
  <c r="EK212" i="5" s="1"/>
  <c r="EL211" i="5"/>
  <c r="EJ211" i="5"/>
  <c r="EK211" i="5" s="1"/>
  <c r="EL210" i="5"/>
  <c r="EJ210" i="5"/>
  <c r="EK210" i="5" s="1"/>
  <c r="EL209" i="5"/>
  <c r="EJ209" i="5"/>
  <c r="EK209" i="5" s="1"/>
  <c r="EL208" i="5"/>
  <c r="EJ208" i="5"/>
  <c r="EK208" i="5" s="1"/>
  <c r="EL207" i="5"/>
  <c r="EJ207" i="5"/>
  <c r="EK207" i="5" s="1"/>
  <c r="EL206" i="5"/>
  <c r="EJ206" i="5"/>
  <c r="EK206" i="5" s="1"/>
  <c r="EL205" i="5"/>
  <c r="EJ205" i="5"/>
  <c r="EK205" i="5" s="1"/>
  <c r="EL204" i="5"/>
  <c r="EJ204" i="5"/>
  <c r="EK204" i="5" s="1"/>
  <c r="EL203" i="5"/>
  <c r="EJ203" i="5"/>
  <c r="EK203" i="5" s="1"/>
  <c r="EL202" i="5"/>
  <c r="EJ202" i="5"/>
  <c r="EK202" i="5" s="1"/>
  <c r="EL201" i="5"/>
  <c r="EJ201" i="5"/>
  <c r="EK201" i="5" s="1"/>
  <c r="EL200" i="5"/>
  <c r="EJ200" i="5"/>
  <c r="EK200" i="5" s="1"/>
  <c r="EL199" i="5"/>
  <c r="EJ199" i="5"/>
  <c r="EK199" i="5" s="1"/>
  <c r="EL198" i="5"/>
  <c r="EJ198" i="5"/>
  <c r="EK198" i="5" s="1"/>
  <c r="EL197" i="5"/>
  <c r="EJ197" i="5"/>
  <c r="EK197" i="5" s="1"/>
  <c r="EL196" i="5"/>
  <c r="EJ196" i="5"/>
  <c r="EK196" i="5" s="1"/>
  <c r="EL195" i="5"/>
  <c r="EJ195" i="5"/>
  <c r="EK195" i="5" s="1"/>
  <c r="EL194" i="5"/>
  <c r="EJ194" i="5"/>
  <c r="EK194" i="5" s="1"/>
  <c r="EL193" i="5"/>
  <c r="EJ193" i="5"/>
  <c r="EK193" i="5" s="1"/>
  <c r="EL192" i="5"/>
  <c r="EJ192" i="5"/>
  <c r="EK192" i="5" s="1"/>
  <c r="EL191" i="5"/>
  <c r="EJ191" i="5"/>
  <c r="EK191" i="5" s="1"/>
  <c r="EL190" i="5"/>
  <c r="EJ190" i="5"/>
  <c r="EK190" i="5" s="1"/>
  <c r="EL189" i="5"/>
  <c r="EJ189" i="5"/>
  <c r="EK189" i="5" s="1"/>
  <c r="EL188" i="5"/>
  <c r="EJ188" i="5"/>
  <c r="EK188" i="5" s="1"/>
  <c r="EL187" i="5"/>
  <c r="EJ187" i="5"/>
  <c r="EK187" i="5" s="1"/>
  <c r="EL186" i="5"/>
  <c r="EJ186" i="5"/>
  <c r="EK186" i="5" s="1"/>
  <c r="EL185" i="5"/>
  <c r="EJ185" i="5"/>
  <c r="EK185" i="5" s="1"/>
  <c r="EL184" i="5"/>
  <c r="EJ184" i="5"/>
  <c r="EK184" i="5" s="1"/>
  <c r="EL183" i="5"/>
  <c r="EJ183" i="5"/>
  <c r="EK183" i="5" s="1"/>
  <c r="EL182" i="5"/>
  <c r="EJ182" i="5"/>
  <c r="EK182" i="5" s="1"/>
  <c r="EL181" i="5"/>
  <c r="EJ181" i="5"/>
  <c r="EK181" i="5" s="1"/>
  <c r="EL180" i="5"/>
  <c r="EJ180" i="5"/>
  <c r="EK180" i="5" s="1"/>
  <c r="EL179" i="5"/>
  <c r="EJ179" i="5"/>
  <c r="EK179" i="5" s="1"/>
  <c r="EL178" i="5"/>
  <c r="EJ178" i="5"/>
  <c r="EK178" i="5" s="1"/>
  <c r="EL177" i="5"/>
  <c r="EJ177" i="5"/>
  <c r="EK177" i="5" s="1"/>
  <c r="EL176" i="5"/>
  <c r="EJ176" i="5"/>
  <c r="EK176" i="5" s="1"/>
  <c r="EL175" i="5"/>
  <c r="EJ175" i="5"/>
  <c r="EK175" i="5" s="1"/>
  <c r="EL174" i="5"/>
  <c r="EJ174" i="5"/>
  <c r="EK174" i="5" s="1"/>
  <c r="EL173" i="5"/>
  <c r="EJ173" i="5"/>
  <c r="EK173" i="5" s="1"/>
  <c r="EL172" i="5"/>
  <c r="EJ172" i="5"/>
  <c r="EK172" i="5" s="1"/>
  <c r="EL171" i="5"/>
  <c r="EJ171" i="5"/>
  <c r="EK171" i="5" s="1"/>
  <c r="EL170" i="5"/>
  <c r="EJ170" i="5"/>
  <c r="EK170" i="5" s="1"/>
  <c r="EL169" i="5"/>
  <c r="EJ169" i="5"/>
  <c r="EK169" i="5" s="1"/>
  <c r="EL168" i="5"/>
  <c r="EJ168" i="5"/>
  <c r="EK168" i="5" s="1"/>
  <c r="EL167" i="5"/>
  <c r="EJ167" i="5"/>
  <c r="EK167" i="5" s="1"/>
  <c r="EL166" i="5"/>
  <c r="EJ166" i="5"/>
  <c r="EK166" i="5" s="1"/>
  <c r="EL165" i="5"/>
  <c r="EJ165" i="5"/>
  <c r="EK165" i="5" s="1"/>
  <c r="EL164" i="5"/>
  <c r="EJ164" i="5"/>
  <c r="EK164" i="5" s="1"/>
  <c r="EL163" i="5"/>
  <c r="EJ163" i="5"/>
  <c r="EK163" i="5" s="1"/>
  <c r="EL162" i="5"/>
  <c r="EJ162" i="5"/>
  <c r="EK162" i="5" s="1"/>
  <c r="EL161" i="5"/>
  <c r="EJ161" i="5"/>
  <c r="EK161" i="5" s="1"/>
  <c r="EL160" i="5"/>
  <c r="EJ160" i="5"/>
  <c r="EK160" i="5" s="1"/>
  <c r="EL159" i="5"/>
  <c r="EJ159" i="5"/>
  <c r="EK159" i="5" s="1"/>
  <c r="EL158" i="5"/>
  <c r="EJ158" i="5"/>
  <c r="EK158" i="5" s="1"/>
  <c r="EL157" i="5"/>
  <c r="EJ157" i="5"/>
  <c r="EK157" i="5" s="1"/>
  <c r="EL156" i="5"/>
  <c r="EJ156" i="5"/>
  <c r="EK156" i="5" s="1"/>
  <c r="EL155" i="5"/>
  <c r="EJ155" i="5"/>
  <c r="EK155" i="5" s="1"/>
  <c r="EL154" i="5"/>
  <c r="EJ154" i="5"/>
  <c r="EK154" i="5" s="1"/>
  <c r="EL153" i="5"/>
  <c r="EJ153" i="5"/>
  <c r="EK153" i="5" s="1"/>
  <c r="EL152" i="5"/>
  <c r="EJ152" i="5"/>
  <c r="EK152" i="5" s="1"/>
  <c r="EL151" i="5"/>
  <c r="EJ151" i="5"/>
  <c r="EK151" i="5" s="1"/>
  <c r="EL150" i="5"/>
  <c r="EJ150" i="5"/>
  <c r="EK150" i="5" s="1"/>
  <c r="EL149" i="5"/>
  <c r="EJ149" i="5"/>
  <c r="EK149" i="5" s="1"/>
  <c r="EL148" i="5"/>
  <c r="EJ148" i="5"/>
  <c r="EK148" i="5" s="1"/>
  <c r="EL147" i="5"/>
  <c r="EJ147" i="5"/>
  <c r="EK147" i="5" s="1"/>
  <c r="EL146" i="5"/>
  <c r="EJ146" i="5"/>
  <c r="EK146" i="5" s="1"/>
  <c r="EL145" i="5"/>
  <c r="EJ145" i="5"/>
  <c r="EK145" i="5" s="1"/>
  <c r="EL144" i="5"/>
  <c r="EJ144" i="5"/>
  <c r="EK144" i="5" s="1"/>
  <c r="EL143" i="5"/>
  <c r="EJ143" i="5"/>
  <c r="EK143" i="5" s="1"/>
  <c r="EL142" i="5"/>
  <c r="EJ142" i="5"/>
  <c r="EK142" i="5" s="1"/>
  <c r="EL141" i="5"/>
  <c r="EJ141" i="5"/>
  <c r="EK141" i="5" s="1"/>
  <c r="EL140" i="5"/>
  <c r="EJ140" i="5"/>
  <c r="EK140" i="5" s="1"/>
  <c r="EL139" i="5"/>
  <c r="EJ139" i="5"/>
  <c r="EK139" i="5" s="1"/>
  <c r="EL138" i="5"/>
  <c r="EJ138" i="5"/>
  <c r="EK138" i="5" s="1"/>
  <c r="EL137" i="5"/>
  <c r="EJ137" i="5"/>
  <c r="EK137" i="5" s="1"/>
  <c r="EL136" i="5"/>
  <c r="EJ136" i="5"/>
  <c r="EK136" i="5" s="1"/>
  <c r="EL135" i="5"/>
  <c r="EJ135" i="5"/>
  <c r="EK135" i="5" s="1"/>
  <c r="EL134" i="5"/>
  <c r="EJ134" i="5"/>
  <c r="EK134" i="5" s="1"/>
  <c r="EL133" i="5"/>
  <c r="EJ133" i="5"/>
  <c r="EK133" i="5" s="1"/>
  <c r="EL132" i="5"/>
  <c r="EJ132" i="5"/>
  <c r="EK132" i="5" s="1"/>
  <c r="EL131" i="5"/>
  <c r="EJ131" i="5"/>
  <c r="EK131" i="5" s="1"/>
  <c r="EL130" i="5"/>
  <c r="EJ130" i="5"/>
  <c r="EK130" i="5" s="1"/>
  <c r="EL129" i="5"/>
  <c r="EJ129" i="5"/>
  <c r="EK129" i="5" s="1"/>
  <c r="EL128" i="5"/>
  <c r="EJ128" i="5"/>
  <c r="EK128" i="5" s="1"/>
  <c r="EL127" i="5"/>
  <c r="EJ127" i="5"/>
  <c r="EK127" i="5" s="1"/>
  <c r="EL126" i="5"/>
  <c r="EJ126" i="5"/>
  <c r="EK126" i="5" s="1"/>
  <c r="EL125" i="5"/>
  <c r="EJ125" i="5"/>
  <c r="EK125" i="5" s="1"/>
  <c r="EL124" i="5"/>
  <c r="EJ124" i="5"/>
  <c r="EK124" i="5" s="1"/>
  <c r="EL123" i="5"/>
  <c r="EJ123" i="5"/>
  <c r="EK123" i="5" s="1"/>
  <c r="EL122" i="5"/>
  <c r="EJ122" i="5"/>
  <c r="EK122" i="5" s="1"/>
  <c r="EL121" i="5"/>
  <c r="EJ121" i="5"/>
  <c r="EK121" i="5" s="1"/>
  <c r="EL120" i="5"/>
  <c r="EJ120" i="5"/>
  <c r="EK120" i="5" s="1"/>
  <c r="EL119" i="5"/>
  <c r="EJ119" i="5"/>
  <c r="EK119" i="5" s="1"/>
  <c r="EL118" i="5"/>
  <c r="EJ118" i="5"/>
  <c r="EK118" i="5" s="1"/>
  <c r="EL117" i="5"/>
  <c r="EJ117" i="5"/>
  <c r="EK117" i="5" s="1"/>
  <c r="EL116" i="5"/>
  <c r="EJ116" i="5"/>
  <c r="EK116" i="5" s="1"/>
  <c r="EL115" i="5"/>
  <c r="EJ115" i="5"/>
  <c r="EK115" i="5" s="1"/>
  <c r="EL114" i="5"/>
  <c r="EJ114" i="5"/>
  <c r="EK114" i="5" s="1"/>
  <c r="EL113" i="5"/>
  <c r="EJ113" i="5"/>
  <c r="EK113" i="5" s="1"/>
  <c r="EL112" i="5"/>
  <c r="EJ112" i="5"/>
  <c r="EK112" i="5" s="1"/>
  <c r="EL111" i="5"/>
  <c r="EJ111" i="5"/>
  <c r="EK111" i="5" s="1"/>
  <c r="EL110" i="5"/>
  <c r="EJ110" i="5"/>
  <c r="EK110" i="5" s="1"/>
  <c r="EL109" i="5"/>
  <c r="EJ109" i="5"/>
  <c r="EK109" i="5" s="1"/>
  <c r="EL108" i="5"/>
  <c r="EJ108" i="5"/>
  <c r="EK108" i="5" s="1"/>
  <c r="EL107" i="5"/>
  <c r="EJ107" i="5"/>
  <c r="EK107" i="5" s="1"/>
  <c r="EL106" i="5"/>
  <c r="EJ106" i="5"/>
  <c r="EK106" i="5" s="1"/>
  <c r="EL105" i="5"/>
  <c r="EJ105" i="5"/>
  <c r="EK105" i="5" s="1"/>
  <c r="EL104" i="5"/>
  <c r="EJ104" i="5"/>
  <c r="EK104" i="5" s="1"/>
  <c r="EL103" i="5"/>
  <c r="EJ103" i="5"/>
  <c r="EK103" i="5" s="1"/>
  <c r="EL102" i="5"/>
  <c r="EJ102" i="5"/>
  <c r="EK102" i="5" s="1"/>
  <c r="EL101" i="5"/>
  <c r="EJ101" i="5"/>
  <c r="EK101" i="5" s="1"/>
  <c r="EL100" i="5"/>
  <c r="EJ100" i="5"/>
  <c r="EK100" i="5" s="1"/>
  <c r="EL99" i="5"/>
  <c r="EJ99" i="5"/>
  <c r="EK99" i="5" s="1"/>
  <c r="EL98" i="5"/>
  <c r="EJ98" i="5"/>
  <c r="EK98" i="5" s="1"/>
  <c r="EL97" i="5"/>
  <c r="EJ97" i="5"/>
  <c r="EK97" i="5" s="1"/>
  <c r="EL96" i="5"/>
  <c r="EJ96" i="5"/>
  <c r="EK96" i="5" s="1"/>
  <c r="EL95" i="5"/>
  <c r="EJ95" i="5"/>
  <c r="EK95" i="5" s="1"/>
  <c r="EL94" i="5"/>
  <c r="EJ94" i="5"/>
  <c r="EK94" i="5" s="1"/>
  <c r="EL93" i="5"/>
  <c r="EJ93" i="5"/>
  <c r="EK93" i="5" s="1"/>
  <c r="EL92" i="5"/>
  <c r="EJ92" i="5"/>
  <c r="EK92" i="5" s="1"/>
  <c r="EL91" i="5"/>
  <c r="EJ91" i="5"/>
  <c r="EK91" i="5" s="1"/>
  <c r="EL90" i="5"/>
  <c r="EJ90" i="5"/>
  <c r="EK90" i="5" s="1"/>
  <c r="EL89" i="5"/>
  <c r="EJ89" i="5"/>
  <c r="EK89" i="5" s="1"/>
  <c r="EL88" i="5"/>
  <c r="EJ88" i="5"/>
  <c r="EK88" i="5" s="1"/>
  <c r="EL87" i="5"/>
  <c r="EJ87" i="5"/>
  <c r="EK87" i="5" s="1"/>
  <c r="EL86" i="5"/>
  <c r="EJ86" i="5"/>
  <c r="EK86" i="5" s="1"/>
  <c r="EL85" i="5"/>
  <c r="EJ85" i="5"/>
  <c r="EK85" i="5" s="1"/>
  <c r="EL84" i="5"/>
  <c r="EJ84" i="5"/>
  <c r="EK84" i="5" s="1"/>
  <c r="EL83" i="5"/>
  <c r="EJ83" i="5"/>
  <c r="EK83" i="5" s="1"/>
  <c r="EL82" i="5"/>
  <c r="EJ82" i="5"/>
  <c r="EK82" i="5" s="1"/>
  <c r="EL81" i="5"/>
  <c r="EJ81" i="5"/>
  <c r="EK81" i="5" s="1"/>
  <c r="EL80" i="5"/>
  <c r="EJ80" i="5"/>
  <c r="EK80" i="5" s="1"/>
  <c r="EL79" i="5"/>
  <c r="EJ79" i="5"/>
  <c r="EK79" i="5" s="1"/>
  <c r="EL78" i="5"/>
  <c r="EJ78" i="5"/>
  <c r="EK78" i="5" s="1"/>
  <c r="EL77" i="5"/>
  <c r="EJ77" i="5"/>
  <c r="EK77" i="5" s="1"/>
  <c r="EL76" i="5"/>
  <c r="EJ76" i="5"/>
  <c r="EK76" i="5" s="1"/>
  <c r="EL75" i="5"/>
  <c r="EJ75" i="5"/>
  <c r="EK75" i="5" s="1"/>
  <c r="EL74" i="5"/>
  <c r="EJ74" i="5"/>
  <c r="EK74" i="5" s="1"/>
  <c r="EL73" i="5"/>
  <c r="EJ73" i="5"/>
  <c r="EK73" i="5" s="1"/>
  <c r="EL72" i="5"/>
  <c r="EJ72" i="5"/>
  <c r="EK72" i="5" s="1"/>
  <c r="EL71" i="5"/>
  <c r="EJ71" i="5"/>
  <c r="EK71" i="5" s="1"/>
  <c r="EL70" i="5"/>
  <c r="EJ70" i="5"/>
  <c r="EK70" i="5" s="1"/>
  <c r="EL69" i="5"/>
  <c r="EJ69" i="5"/>
  <c r="EK69" i="5" s="1"/>
  <c r="EL68" i="5"/>
  <c r="EJ68" i="5"/>
  <c r="EK68" i="5" s="1"/>
  <c r="EL67" i="5"/>
  <c r="EJ67" i="5"/>
  <c r="EK67" i="5" s="1"/>
  <c r="EL66" i="5"/>
  <c r="EJ66" i="5"/>
  <c r="EK66" i="5" s="1"/>
  <c r="EL65" i="5"/>
  <c r="EJ65" i="5"/>
  <c r="EK65" i="5" s="1"/>
  <c r="EL64" i="5"/>
  <c r="EJ64" i="5"/>
  <c r="EK64" i="5" s="1"/>
  <c r="EL63" i="5"/>
  <c r="EJ63" i="5"/>
  <c r="EK63" i="5" s="1"/>
  <c r="EL62" i="5"/>
  <c r="EJ62" i="5"/>
  <c r="EK62" i="5" s="1"/>
  <c r="EL61" i="5"/>
  <c r="EJ61" i="5"/>
  <c r="EK61" i="5" s="1"/>
  <c r="EL60" i="5"/>
  <c r="EJ60" i="5"/>
  <c r="EK60" i="5" s="1"/>
  <c r="EL59" i="5"/>
  <c r="EJ59" i="5"/>
  <c r="EK59" i="5" s="1"/>
  <c r="EL58" i="5"/>
  <c r="EJ58" i="5"/>
  <c r="EK58" i="5" s="1"/>
  <c r="EL57" i="5"/>
  <c r="EJ57" i="5"/>
  <c r="EK57" i="5" s="1"/>
  <c r="EL56" i="5"/>
  <c r="EJ56" i="5"/>
  <c r="EK56" i="5" s="1"/>
  <c r="EL55" i="5"/>
  <c r="EJ55" i="5"/>
  <c r="EK55" i="5" s="1"/>
  <c r="EL54" i="5"/>
  <c r="EJ54" i="5"/>
  <c r="EK54" i="5" s="1"/>
  <c r="EL53" i="5"/>
  <c r="EJ53" i="5"/>
  <c r="EK53" i="5" s="1"/>
  <c r="EL52" i="5"/>
  <c r="EJ52" i="5"/>
  <c r="EK52" i="5" s="1"/>
  <c r="EL51" i="5"/>
  <c r="EJ51" i="5"/>
  <c r="EK51" i="5" s="1"/>
  <c r="EL50" i="5"/>
  <c r="EJ50" i="5"/>
  <c r="EK50" i="5" s="1"/>
  <c r="EL49" i="5"/>
  <c r="EJ49" i="5"/>
  <c r="EK49" i="5" s="1"/>
  <c r="EL48" i="5"/>
  <c r="EJ48" i="5"/>
  <c r="EK48" i="5" s="1"/>
  <c r="EL47" i="5"/>
  <c r="EJ47" i="5"/>
  <c r="EK47" i="5" s="1"/>
  <c r="EL46" i="5"/>
  <c r="EJ46" i="5"/>
  <c r="EK46" i="5" s="1"/>
  <c r="EL45" i="5"/>
  <c r="EJ45" i="5"/>
  <c r="EK45" i="5" s="1"/>
  <c r="EL44" i="5"/>
  <c r="EJ44" i="5"/>
  <c r="EK44" i="5" s="1"/>
  <c r="EL43" i="5"/>
  <c r="EJ43" i="5"/>
  <c r="EK43" i="5" s="1"/>
  <c r="EL42" i="5"/>
  <c r="EJ42" i="5"/>
  <c r="EK42" i="5" s="1"/>
  <c r="EL41" i="5"/>
  <c r="EJ41" i="5"/>
  <c r="EK41" i="5" s="1"/>
  <c r="EL40" i="5"/>
  <c r="EJ40" i="5"/>
  <c r="EK40" i="5" s="1"/>
  <c r="EL39" i="5"/>
  <c r="EJ39" i="5"/>
  <c r="EK39" i="5" s="1"/>
  <c r="EL38" i="5"/>
  <c r="EJ38" i="5"/>
  <c r="EK38" i="5" s="1"/>
  <c r="EL37" i="5"/>
  <c r="EJ37" i="5"/>
  <c r="EK37" i="5" s="1"/>
  <c r="EL36" i="5"/>
  <c r="EJ36" i="5"/>
  <c r="EK36" i="5" s="1"/>
  <c r="EL35" i="5"/>
  <c r="EJ35" i="5"/>
  <c r="EK35" i="5" s="1"/>
  <c r="EL34" i="5"/>
  <c r="EJ34" i="5"/>
  <c r="EK34" i="5" s="1"/>
  <c r="EL33" i="5"/>
  <c r="EJ33" i="5"/>
  <c r="EK33" i="5" s="1"/>
  <c r="EL32" i="5"/>
  <c r="EJ32" i="5"/>
  <c r="EK32" i="5" s="1"/>
  <c r="EL31" i="5"/>
  <c r="EJ31" i="5"/>
  <c r="EK31" i="5" s="1"/>
  <c r="EL30" i="5"/>
  <c r="EJ30" i="5"/>
  <c r="EK30" i="5" s="1"/>
  <c r="EL29" i="5"/>
  <c r="EJ29" i="5"/>
  <c r="EK29" i="5" s="1"/>
  <c r="EL28" i="5"/>
  <c r="EJ28" i="5"/>
  <c r="EK28" i="5" s="1"/>
  <c r="EL27" i="5"/>
  <c r="EJ27" i="5"/>
  <c r="EK27" i="5" s="1"/>
  <c r="EL26" i="5"/>
  <c r="EJ26" i="5"/>
  <c r="EK26" i="5" s="1"/>
  <c r="EL25" i="5"/>
  <c r="EJ25" i="5"/>
  <c r="EK25" i="5" s="1"/>
  <c r="EL24" i="5"/>
  <c r="EJ24" i="5"/>
  <c r="EK24" i="5" s="1"/>
  <c r="EL23" i="5"/>
  <c r="EJ23" i="5"/>
  <c r="EK23" i="5" s="1"/>
  <c r="EL22" i="5"/>
  <c r="EJ22" i="5"/>
  <c r="EK22" i="5" s="1"/>
  <c r="EL21" i="5"/>
  <c r="EJ21" i="5"/>
  <c r="EK21" i="5" s="1"/>
  <c r="EL20" i="5"/>
  <c r="EJ20" i="5"/>
  <c r="EK20" i="5" s="1"/>
  <c r="EL19" i="5"/>
  <c r="EJ19" i="5"/>
  <c r="EK19" i="5" s="1"/>
  <c r="EL18" i="5"/>
  <c r="EJ18" i="5"/>
  <c r="EK18" i="5" s="1"/>
  <c r="EL17" i="5"/>
  <c r="EJ17" i="5"/>
  <c r="EK17" i="5" s="1"/>
  <c r="EL16" i="5"/>
  <c r="EJ16" i="5"/>
  <c r="EK16" i="5" s="1"/>
  <c r="EL15" i="5"/>
  <c r="EJ15" i="5"/>
  <c r="EK15" i="5" s="1"/>
  <c r="EL14" i="5"/>
  <c r="EJ14" i="5"/>
  <c r="EK14" i="5" s="1"/>
  <c r="EL13" i="5"/>
  <c r="EJ13" i="5"/>
  <c r="EK13" i="5" s="1"/>
  <c r="EL12" i="5"/>
  <c r="EJ12" i="5"/>
  <c r="EK12" i="5" s="1"/>
  <c r="EL11" i="5"/>
  <c r="EJ11" i="5"/>
  <c r="EK11" i="5" s="1"/>
  <c r="EL10" i="5"/>
  <c r="EJ10" i="5"/>
  <c r="EK10" i="5" s="1"/>
  <c r="EL9" i="5"/>
  <c r="EJ9" i="5"/>
  <c r="EK9" i="5" s="1"/>
  <c r="EL8" i="5"/>
  <c r="EJ8" i="5"/>
  <c r="EK8" i="5" s="1"/>
  <c r="EC2007" i="5"/>
  <c r="EA2007" i="5"/>
  <c r="EB2007" i="5" s="1"/>
  <c r="EC2006" i="5"/>
  <c r="EA2006" i="5"/>
  <c r="EB2006" i="5" s="1"/>
  <c r="EC2005" i="5"/>
  <c r="EA2005" i="5"/>
  <c r="EB2005" i="5" s="1"/>
  <c r="EC2004" i="5"/>
  <c r="EA2004" i="5"/>
  <c r="EB2004" i="5" s="1"/>
  <c r="EC2003" i="5"/>
  <c r="EA2003" i="5"/>
  <c r="EB2003" i="5" s="1"/>
  <c r="EC2002" i="5"/>
  <c r="EA2002" i="5"/>
  <c r="EB2002" i="5" s="1"/>
  <c r="EC2001" i="5"/>
  <c r="EA2001" i="5"/>
  <c r="EB2001" i="5" s="1"/>
  <c r="EC2000" i="5"/>
  <c r="EA2000" i="5"/>
  <c r="EB2000" i="5" s="1"/>
  <c r="EC1999" i="5"/>
  <c r="EA1999" i="5"/>
  <c r="EB1999" i="5" s="1"/>
  <c r="EC1998" i="5"/>
  <c r="EA1998" i="5"/>
  <c r="EB1998" i="5" s="1"/>
  <c r="EC1997" i="5"/>
  <c r="EA1997" i="5"/>
  <c r="EB1997" i="5" s="1"/>
  <c r="EC1996" i="5"/>
  <c r="EA1996" i="5"/>
  <c r="EB1996" i="5" s="1"/>
  <c r="EC1995" i="5"/>
  <c r="EA1995" i="5"/>
  <c r="EB1995" i="5" s="1"/>
  <c r="EC1994" i="5"/>
  <c r="EA1994" i="5"/>
  <c r="EB1994" i="5" s="1"/>
  <c r="EC1993" i="5"/>
  <c r="EA1993" i="5"/>
  <c r="EB1993" i="5" s="1"/>
  <c r="EC1992" i="5"/>
  <c r="EA1992" i="5"/>
  <c r="EB1992" i="5" s="1"/>
  <c r="EC1991" i="5"/>
  <c r="EA1991" i="5"/>
  <c r="EB1991" i="5" s="1"/>
  <c r="EC1990" i="5"/>
  <c r="EA1990" i="5"/>
  <c r="EB1990" i="5" s="1"/>
  <c r="EC1989" i="5"/>
  <c r="EA1989" i="5"/>
  <c r="EB1989" i="5" s="1"/>
  <c r="EC1988" i="5"/>
  <c r="EA1988" i="5"/>
  <c r="EB1988" i="5" s="1"/>
  <c r="EC1987" i="5"/>
  <c r="EA1987" i="5"/>
  <c r="EB1987" i="5" s="1"/>
  <c r="EC1986" i="5"/>
  <c r="EA1986" i="5"/>
  <c r="EB1986" i="5" s="1"/>
  <c r="EC1985" i="5"/>
  <c r="EA1985" i="5"/>
  <c r="EB1985" i="5" s="1"/>
  <c r="EC1984" i="5"/>
  <c r="EA1984" i="5"/>
  <c r="EB1984" i="5" s="1"/>
  <c r="EC1983" i="5"/>
  <c r="EA1983" i="5"/>
  <c r="EB1983" i="5" s="1"/>
  <c r="EC1982" i="5"/>
  <c r="EA1982" i="5"/>
  <c r="EB1982" i="5" s="1"/>
  <c r="EC1981" i="5"/>
  <c r="EA1981" i="5"/>
  <c r="EB1981" i="5" s="1"/>
  <c r="EC1980" i="5"/>
  <c r="EA1980" i="5"/>
  <c r="EB1980" i="5" s="1"/>
  <c r="EC1979" i="5"/>
  <c r="EA1979" i="5"/>
  <c r="EB1979" i="5" s="1"/>
  <c r="EC1978" i="5"/>
  <c r="EA1978" i="5"/>
  <c r="EB1978" i="5" s="1"/>
  <c r="EC1977" i="5"/>
  <c r="EA1977" i="5"/>
  <c r="EB1977" i="5" s="1"/>
  <c r="EC1976" i="5"/>
  <c r="EA1976" i="5"/>
  <c r="EB1976" i="5" s="1"/>
  <c r="EC1975" i="5"/>
  <c r="EA1975" i="5"/>
  <c r="EB1975" i="5" s="1"/>
  <c r="EC1974" i="5"/>
  <c r="EA1974" i="5"/>
  <c r="EB1974" i="5" s="1"/>
  <c r="EC1973" i="5"/>
  <c r="EA1973" i="5"/>
  <c r="EB1973" i="5" s="1"/>
  <c r="EC1972" i="5"/>
  <c r="EA1972" i="5"/>
  <c r="EB1972" i="5" s="1"/>
  <c r="EC1971" i="5"/>
  <c r="EA1971" i="5"/>
  <c r="EB1971" i="5" s="1"/>
  <c r="EC1970" i="5"/>
  <c r="EA1970" i="5"/>
  <c r="EB1970" i="5" s="1"/>
  <c r="EC1969" i="5"/>
  <c r="EA1969" i="5"/>
  <c r="EB1969" i="5" s="1"/>
  <c r="EC1968" i="5"/>
  <c r="EA1968" i="5"/>
  <c r="EB1968" i="5" s="1"/>
  <c r="EC1967" i="5"/>
  <c r="EA1967" i="5"/>
  <c r="EB1967" i="5" s="1"/>
  <c r="EC1966" i="5"/>
  <c r="EA1966" i="5"/>
  <c r="EB1966" i="5" s="1"/>
  <c r="EC1965" i="5"/>
  <c r="EA1965" i="5"/>
  <c r="EB1965" i="5" s="1"/>
  <c r="EC1964" i="5"/>
  <c r="EA1964" i="5"/>
  <c r="EB1964" i="5" s="1"/>
  <c r="EC1963" i="5"/>
  <c r="EA1963" i="5"/>
  <c r="EB1963" i="5" s="1"/>
  <c r="EC1962" i="5"/>
  <c r="EA1962" i="5"/>
  <c r="EB1962" i="5" s="1"/>
  <c r="EC1961" i="5"/>
  <c r="EA1961" i="5"/>
  <c r="EB1961" i="5" s="1"/>
  <c r="EC1960" i="5"/>
  <c r="EA1960" i="5"/>
  <c r="EB1960" i="5" s="1"/>
  <c r="EC1959" i="5"/>
  <c r="EA1959" i="5"/>
  <c r="EB1959" i="5" s="1"/>
  <c r="EC1958" i="5"/>
  <c r="EA1958" i="5"/>
  <c r="EB1958" i="5" s="1"/>
  <c r="EC1957" i="5"/>
  <c r="EA1957" i="5"/>
  <c r="EB1957" i="5" s="1"/>
  <c r="EC1956" i="5"/>
  <c r="EA1956" i="5"/>
  <c r="EB1956" i="5" s="1"/>
  <c r="EC1955" i="5"/>
  <c r="EA1955" i="5"/>
  <c r="EB1955" i="5" s="1"/>
  <c r="EC1954" i="5"/>
  <c r="EA1954" i="5"/>
  <c r="EB1954" i="5" s="1"/>
  <c r="EC1953" i="5"/>
  <c r="EA1953" i="5"/>
  <c r="EB1953" i="5" s="1"/>
  <c r="EC1952" i="5"/>
  <c r="EA1952" i="5"/>
  <c r="EB1952" i="5" s="1"/>
  <c r="EC1951" i="5"/>
  <c r="EA1951" i="5"/>
  <c r="EB1951" i="5" s="1"/>
  <c r="EC1950" i="5"/>
  <c r="EA1950" i="5"/>
  <c r="EB1950" i="5" s="1"/>
  <c r="EC1949" i="5"/>
  <c r="EA1949" i="5"/>
  <c r="EB1949" i="5" s="1"/>
  <c r="EC1948" i="5"/>
  <c r="EA1948" i="5"/>
  <c r="EB1948" i="5" s="1"/>
  <c r="EC1947" i="5"/>
  <c r="EA1947" i="5"/>
  <c r="EB1947" i="5" s="1"/>
  <c r="EC1946" i="5"/>
  <c r="EA1946" i="5"/>
  <c r="EB1946" i="5" s="1"/>
  <c r="EC1945" i="5"/>
  <c r="EA1945" i="5"/>
  <c r="EB1945" i="5" s="1"/>
  <c r="EC1944" i="5"/>
  <c r="EA1944" i="5"/>
  <c r="EB1944" i="5" s="1"/>
  <c r="EC1943" i="5"/>
  <c r="EA1943" i="5"/>
  <c r="EB1943" i="5" s="1"/>
  <c r="EC1942" i="5"/>
  <c r="EA1942" i="5"/>
  <c r="EB1942" i="5" s="1"/>
  <c r="EC1941" i="5"/>
  <c r="EA1941" i="5"/>
  <c r="EB1941" i="5" s="1"/>
  <c r="EC1940" i="5"/>
  <c r="EA1940" i="5"/>
  <c r="EB1940" i="5" s="1"/>
  <c r="EC1939" i="5"/>
  <c r="EA1939" i="5"/>
  <c r="EB1939" i="5" s="1"/>
  <c r="EC1938" i="5"/>
  <c r="EA1938" i="5"/>
  <c r="EB1938" i="5" s="1"/>
  <c r="EC1937" i="5"/>
  <c r="EA1937" i="5"/>
  <c r="EB1937" i="5" s="1"/>
  <c r="EC1936" i="5"/>
  <c r="EA1936" i="5"/>
  <c r="EB1936" i="5" s="1"/>
  <c r="EC1935" i="5"/>
  <c r="EA1935" i="5"/>
  <c r="EB1935" i="5" s="1"/>
  <c r="EC1934" i="5"/>
  <c r="EA1934" i="5"/>
  <c r="EB1934" i="5" s="1"/>
  <c r="EC1933" i="5"/>
  <c r="EA1933" i="5"/>
  <c r="EB1933" i="5" s="1"/>
  <c r="EC1932" i="5"/>
  <c r="EA1932" i="5"/>
  <c r="EB1932" i="5" s="1"/>
  <c r="EC1931" i="5"/>
  <c r="EA1931" i="5"/>
  <c r="EB1931" i="5" s="1"/>
  <c r="EC1930" i="5"/>
  <c r="EA1930" i="5"/>
  <c r="EB1930" i="5" s="1"/>
  <c r="EC1929" i="5"/>
  <c r="EA1929" i="5"/>
  <c r="EB1929" i="5" s="1"/>
  <c r="EC1928" i="5"/>
  <c r="EA1928" i="5"/>
  <c r="EB1928" i="5" s="1"/>
  <c r="EC1927" i="5"/>
  <c r="EA1927" i="5"/>
  <c r="EB1927" i="5" s="1"/>
  <c r="EC1926" i="5"/>
  <c r="EA1926" i="5"/>
  <c r="EB1926" i="5" s="1"/>
  <c r="EC1925" i="5"/>
  <c r="EA1925" i="5"/>
  <c r="EB1925" i="5" s="1"/>
  <c r="EC1924" i="5"/>
  <c r="EA1924" i="5"/>
  <c r="EB1924" i="5" s="1"/>
  <c r="EC1923" i="5"/>
  <c r="EA1923" i="5"/>
  <c r="EB1923" i="5" s="1"/>
  <c r="EC1922" i="5"/>
  <c r="EA1922" i="5"/>
  <c r="EB1922" i="5" s="1"/>
  <c r="EC1921" i="5"/>
  <c r="EA1921" i="5"/>
  <c r="EB1921" i="5" s="1"/>
  <c r="EC1920" i="5"/>
  <c r="EA1920" i="5"/>
  <c r="EB1920" i="5" s="1"/>
  <c r="EC1919" i="5"/>
  <c r="EA1919" i="5"/>
  <c r="EB1919" i="5" s="1"/>
  <c r="EC1918" i="5"/>
  <c r="EA1918" i="5"/>
  <c r="EB1918" i="5" s="1"/>
  <c r="EC1917" i="5"/>
  <c r="EA1917" i="5"/>
  <c r="EB1917" i="5" s="1"/>
  <c r="EC1916" i="5"/>
  <c r="EA1916" i="5"/>
  <c r="EB1916" i="5" s="1"/>
  <c r="EC1915" i="5"/>
  <c r="EA1915" i="5"/>
  <c r="EB1915" i="5" s="1"/>
  <c r="EC1914" i="5"/>
  <c r="EA1914" i="5"/>
  <c r="EB1914" i="5" s="1"/>
  <c r="EC1913" i="5"/>
  <c r="EA1913" i="5"/>
  <c r="EB1913" i="5" s="1"/>
  <c r="EC1912" i="5"/>
  <c r="EA1912" i="5"/>
  <c r="EB1912" i="5" s="1"/>
  <c r="EC1911" i="5"/>
  <c r="EA1911" i="5"/>
  <c r="EB1911" i="5" s="1"/>
  <c r="EC1910" i="5"/>
  <c r="EA1910" i="5"/>
  <c r="EB1910" i="5" s="1"/>
  <c r="EC1909" i="5"/>
  <c r="EA1909" i="5"/>
  <c r="EB1909" i="5" s="1"/>
  <c r="EC1908" i="5"/>
  <c r="EA1908" i="5"/>
  <c r="EB1908" i="5" s="1"/>
  <c r="EC1907" i="5"/>
  <c r="EA1907" i="5"/>
  <c r="EB1907" i="5" s="1"/>
  <c r="EC1906" i="5"/>
  <c r="EA1906" i="5"/>
  <c r="EB1906" i="5" s="1"/>
  <c r="EC1905" i="5"/>
  <c r="EA1905" i="5"/>
  <c r="EB1905" i="5" s="1"/>
  <c r="EC1904" i="5"/>
  <c r="EA1904" i="5"/>
  <c r="EB1904" i="5" s="1"/>
  <c r="EC1903" i="5"/>
  <c r="EA1903" i="5"/>
  <c r="EB1903" i="5" s="1"/>
  <c r="EC1902" i="5"/>
  <c r="EA1902" i="5"/>
  <c r="EB1902" i="5" s="1"/>
  <c r="EC1901" i="5"/>
  <c r="EA1901" i="5"/>
  <c r="EB1901" i="5" s="1"/>
  <c r="EC1900" i="5"/>
  <c r="EA1900" i="5"/>
  <c r="EB1900" i="5" s="1"/>
  <c r="EC1899" i="5"/>
  <c r="EA1899" i="5"/>
  <c r="EB1899" i="5" s="1"/>
  <c r="EC1898" i="5"/>
  <c r="EA1898" i="5"/>
  <c r="EB1898" i="5" s="1"/>
  <c r="EC1897" i="5"/>
  <c r="EA1897" i="5"/>
  <c r="EB1897" i="5" s="1"/>
  <c r="EC1896" i="5"/>
  <c r="EA1896" i="5"/>
  <c r="EB1896" i="5" s="1"/>
  <c r="EC1895" i="5"/>
  <c r="EA1895" i="5"/>
  <c r="EB1895" i="5" s="1"/>
  <c r="EC1894" i="5"/>
  <c r="EA1894" i="5"/>
  <c r="EB1894" i="5" s="1"/>
  <c r="EC1893" i="5"/>
  <c r="EA1893" i="5"/>
  <c r="EB1893" i="5" s="1"/>
  <c r="EC1892" i="5"/>
  <c r="EA1892" i="5"/>
  <c r="EB1892" i="5" s="1"/>
  <c r="EC1891" i="5"/>
  <c r="EA1891" i="5"/>
  <c r="EB1891" i="5" s="1"/>
  <c r="EC1890" i="5"/>
  <c r="EA1890" i="5"/>
  <c r="EB1890" i="5" s="1"/>
  <c r="EC1889" i="5"/>
  <c r="EA1889" i="5"/>
  <c r="EB1889" i="5" s="1"/>
  <c r="EC1888" i="5"/>
  <c r="EA1888" i="5"/>
  <c r="EB1888" i="5" s="1"/>
  <c r="EC1887" i="5"/>
  <c r="EA1887" i="5"/>
  <c r="EB1887" i="5" s="1"/>
  <c r="EC1886" i="5"/>
  <c r="EA1886" i="5"/>
  <c r="EB1886" i="5" s="1"/>
  <c r="EC1885" i="5"/>
  <c r="EA1885" i="5"/>
  <c r="EB1885" i="5" s="1"/>
  <c r="EC1884" i="5"/>
  <c r="EA1884" i="5"/>
  <c r="EB1884" i="5" s="1"/>
  <c r="EC1883" i="5"/>
  <c r="EA1883" i="5"/>
  <c r="EB1883" i="5" s="1"/>
  <c r="EC1882" i="5"/>
  <c r="EA1882" i="5"/>
  <c r="EB1882" i="5" s="1"/>
  <c r="EC1881" i="5"/>
  <c r="EA1881" i="5"/>
  <c r="EB1881" i="5" s="1"/>
  <c r="EC1880" i="5"/>
  <c r="EA1880" i="5"/>
  <c r="EB1880" i="5" s="1"/>
  <c r="EC1879" i="5"/>
  <c r="EA1879" i="5"/>
  <c r="EB1879" i="5" s="1"/>
  <c r="EC1878" i="5"/>
  <c r="EA1878" i="5"/>
  <c r="EB1878" i="5" s="1"/>
  <c r="EC1877" i="5"/>
  <c r="EA1877" i="5"/>
  <c r="EB1877" i="5" s="1"/>
  <c r="EC1876" i="5"/>
  <c r="EA1876" i="5"/>
  <c r="EB1876" i="5" s="1"/>
  <c r="EC1875" i="5"/>
  <c r="EA1875" i="5"/>
  <c r="EB1875" i="5" s="1"/>
  <c r="EC1874" i="5"/>
  <c r="EA1874" i="5"/>
  <c r="EB1874" i="5" s="1"/>
  <c r="EC1873" i="5"/>
  <c r="EA1873" i="5"/>
  <c r="EB1873" i="5" s="1"/>
  <c r="EC1872" i="5"/>
  <c r="EA1872" i="5"/>
  <c r="EB1872" i="5" s="1"/>
  <c r="EC1871" i="5"/>
  <c r="EA1871" i="5"/>
  <c r="EB1871" i="5" s="1"/>
  <c r="EC1870" i="5"/>
  <c r="EA1870" i="5"/>
  <c r="EB1870" i="5" s="1"/>
  <c r="EC1869" i="5"/>
  <c r="EA1869" i="5"/>
  <c r="EB1869" i="5" s="1"/>
  <c r="EC1868" i="5"/>
  <c r="EA1868" i="5"/>
  <c r="EB1868" i="5" s="1"/>
  <c r="EC1867" i="5"/>
  <c r="EA1867" i="5"/>
  <c r="EB1867" i="5" s="1"/>
  <c r="EC1866" i="5"/>
  <c r="EA1866" i="5"/>
  <c r="EB1866" i="5" s="1"/>
  <c r="EC1865" i="5"/>
  <c r="EA1865" i="5"/>
  <c r="EB1865" i="5" s="1"/>
  <c r="EC1864" i="5"/>
  <c r="EA1864" i="5"/>
  <c r="EB1864" i="5" s="1"/>
  <c r="EC1863" i="5"/>
  <c r="EA1863" i="5"/>
  <c r="EB1863" i="5" s="1"/>
  <c r="EC1862" i="5"/>
  <c r="EA1862" i="5"/>
  <c r="EB1862" i="5" s="1"/>
  <c r="EC1861" i="5"/>
  <c r="EA1861" i="5"/>
  <c r="EB1861" i="5" s="1"/>
  <c r="EC1860" i="5"/>
  <c r="EA1860" i="5"/>
  <c r="EB1860" i="5" s="1"/>
  <c r="EC1859" i="5"/>
  <c r="EA1859" i="5"/>
  <c r="EB1859" i="5" s="1"/>
  <c r="EC1858" i="5"/>
  <c r="EA1858" i="5"/>
  <c r="EB1858" i="5" s="1"/>
  <c r="EC1857" i="5"/>
  <c r="EA1857" i="5"/>
  <c r="EB1857" i="5" s="1"/>
  <c r="EC1856" i="5"/>
  <c r="EA1856" i="5"/>
  <c r="EB1856" i="5" s="1"/>
  <c r="EC1855" i="5"/>
  <c r="EA1855" i="5"/>
  <c r="EB1855" i="5" s="1"/>
  <c r="EC1854" i="5"/>
  <c r="EA1854" i="5"/>
  <c r="EB1854" i="5" s="1"/>
  <c r="EC1853" i="5"/>
  <c r="EA1853" i="5"/>
  <c r="EB1853" i="5" s="1"/>
  <c r="EC1852" i="5"/>
  <c r="EA1852" i="5"/>
  <c r="EB1852" i="5" s="1"/>
  <c r="EC1851" i="5"/>
  <c r="EA1851" i="5"/>
  <c r="EB1851" i="5" s="1"/>
  <c r="EC1850" i="5"/>
  <c r="EA1850" i="5"/>
  <c r="EB1850" i="5" s="1"/>
  <c r="EC1849" i="5"/>
  <c r="EA1849" i="5"/>
  <c r="EB1849" i="5" s="1"/>
  <c r="EC1848" i="5"/>
  <c r="EA1848" i="5"/>
  <c r="EB1848" i="5" s="1"/>
  <c r="EC1847" i="5"/>
  <c r="EA1847" i="5"/>
  <c r="EB1847" i="5" s="1"/>
  <c r="EC1846" i="5"/>
  <c r="EA1846" i="5"/>
  <c r="EB1846" i="5" s="1"/>
  <c r="EC1845" i="5"/>
  <c r="EA1845" i="5"/>
  <c r="EB1845" i="5" s="1"/>
  <c r="EC1844" i="5"/>
  <c r="EA1844" i="5"/>
  <c r="EB1844" i="5" s="1"/>
  <c r="EC1843" i="5"/>
  <c r="EA1843" i="5"/>
  <c r="EB1843" i="5" s="1"/>
  <c r="EC1842" i="5"/>
  <c r="EA1842" i="5"/>
  <c r="EB1842" i="5" s="1"/>
  <c r="EC1841" i="5"/>
  <c r="EA1841" i="5"/>
  <c r="EB1841" i="5" s="1"/>
  <c r="EC1840" i="5"/>
  <c r="EA1840" i="5"/>
  <c r="EB1840" i="5" s="1"/>
  <c r="EC1839" i="5"/>
  <c r="EA1839" i="5"/>
  <c r="EB1839" i="5" s="1"/>
  <c r="EC1838" i="5"/>
  <c r="EA1838" i="5"/>
  <c r="EB1838" i="5" s="1"/>
  <c r="EC1837" i="5"/>
  <c r="EA1837" i="5"/>
  <c r="EB1837" i="5" s="1"/>
  <c r="EC1836" i="5"/>
  <c r="EA1836" i="5"/>
  <c r="EB1836" i="5" s="1"/>
  <c r="EC1835" i="5"/>
  <c r="EA1835" i="5"/>
  <c r="EB1835" i="5" s="1"/>
  <c r="EC1834" i="5"/>
  <c r="EA1834" i="5"/>
  <c r="EB1834" i="5" s="1"/>
  <c r="EC1833" i="5"/>
  <c r="EA1833" i="5"/>
  <c r="EB1833" i="5" s="1"/>
  <c r="EC1832" i="5"/>
  <c r="EA1832" i="5"/>
  <c r="EB1832" i="5" s="1"/>
  <c r="EC1831" i="5"/>
  <c r="EA1831" i="5"/>
  <c r="EB1831" i="5" s="1"/>
  <c r="EC1830" i="5"/>
  <c r="EA1830" i="5"/>
  <c r="EB1830" i="5" s="1"/>
  <c r="EC1829" i="5"/>
  <c r="EA1829" i="5"/>
  <c r="EB1829" i="5" s="1"/>
  <c r="EC1828" i="5"/>
  <c r="EA1828" i="5"/>
  <c r="EB1828" i="5" s="1"/>
  <c r="EC1827" i="5"/>
  <c r="EA1827" i="5"/>
  <c r="EB1827" i="5" s="1"/>
  <c r="EC1826" i="5"/>
  <c r="EA1826" i="5"/>
  <c r="EB1826" i="5" s="1"/>
  <c r="EC1825" i="5"/>
  <c r="EA1825" i="5"/>
  <c r="EB1825" i="5" s="1"/>
  <c r="EC1824" i="5"/>
  <c r="EA1824" i="5"/>
  <c r="EB1824" i="5" s="1"/>
  <c r="EC1823" i="5"/>
  <c r="EA1823" i="5"/>
  <c r="EB1823" i="5" s="1"/>
  <c r="EC1822" i="5"/>
  <c r="EA1822" i="5"/>
  <c r="EB1822" i="5" s="1"/>
  <c r="EC1821" i="5"/>
  <c r="EA1821" i="5"/>
  <c r="EB1821" i="5" s="1"/>
  <c r="EC1820" i="5"/>
  <c r="EA1820" i="5"/>
  <c r="EB1820" i="5" s="1"/>
  <c r="EC1819" i="5"/>
  <c r="EA1819" i="5"/>
  <c r="EB1819" i="5" s="1"/>
  <c r="EC1818" i="5"/>
  <c r="EA1818" i="5"/>
  <c r="EB1818" i="5" s="1"/>
  <c r="EC1817" i="5"/>
  <c r="EA1817" i="5"/>
  <c r="EB1817" i="5" s="1"/>
  <c r="EC1816" i="5"/>
  <c r="EA1816" i="5"/>
  <c r="EB1816" i="5" s="1"/>
  <c r="EC1815" i="5"/>
  <c r="EA1815" i="5"/>
  <c r="EB1815" i="5" s="1"/>
  <c r="EC1814" i="5"/>
  <c r="EA1814" i="5"/>
  <c r="EB1814" i="5" s="1"/>
  <c r="EC1813" i="5"/>
  <c r="EA1813" i="5"/>
  <c r="EB1813" i="5" s="1"/>
  <c r="EC1812" i="5"/>
  <c r="EA1812" i="5"/>
  <c r="EB1812" i="5" s="1"/>
  <c r="EC1811" i="5"/>
  <c r="EA1811" i="5"/>
  <c r="EB1811" i="5" s="1"/>
  <c r="EC1810" i="5"/>
  <c r="EA1810" i="5"/>
  <c r="EB1810" i="5" s="1"/>
  <c r="EC1809" i="5"/>
  <c r="EA1809" i="5"/>
  <c r="EB1809" i="5" s="1"/>
  <c r="EC1808" i="5"/>
  <c r="EA1808" i="5"/>
  <c r="EB1808" i="5" s="1"/>
  <c r="EC1807" i="5"/>
  <c r="EA1807" i="5"/>
  <c r="EB1807" i="5" s="1"/>
  <c r="EC1806" i="5"/>
  <c r="EA1806" i="5"/>
  <c r="EB1806" i="5" s="1"/>
  <c r="EC1805" i="5"/>
  <c r="EA1805" i="5"/>
  <c r="EB1805" i="5" s="1"/>
  <c r="EC1804" i="5"/>
  <c r="EA1804" i="5"/>
  <c r="EB1804" i="5" s="1"/>
  <c r="EC1803" i="5"/>
  <c r="EA1803" i="5"/>
  <c r="EB1803" i="5" s="1"/>
  <c r="EC1802" i="5"/>
  <c r="EA1802" i="5"/>
  <c r="EB1802" i="5" s="1"/>
  <c r="EC1801" i="5"/>
  <c r="EA1801" i="5"/>
  <c r="EB1801" i="5" s="1"/>
  <c r="EC1800" i="5"/>
  <c r="EA1800" i="5"/>
  <c r="EB1800" i="5" s="1"/>
  <c r="EC1799" i="5"/>
  <c r="EA1799" i="5"/>
  <c r="EB1799" i="5" s="1"/>
  <c r="EC1798" i="5"/>
  <c r="EA1798" i="5"/>
  <c r="EB1798" i="5" s="1"/>
  <c r="EC1797" i="5"/>
  <c r="EA1797" i="5"/>
  <c r="EB1797" i="5" s="1"/>
  <c r="EC1796" i="5"/>
  <c r="EA1796" i="5"/>
  <c r="EB1796" i="5" s="1"/>
  <c r="EC1795" i="5"/>
  <c r="EA1795" i="5"/>
  <c r="EB1795" i="5" s="1"/>
  <c r="EC1794" i="5"/>
  <c r="EA1794" i="5"/>
  <c r="EB1794" i="5" s="1"/>
  <c r="EC1793" i="5"/>
  <c r="EA1793" i="5"/>
  <c r="EB1793" i="5" s="1"/>
  <c r="EC1792" i="5"/>
  <c r="EA1792" i="5"/>
  <c r="EB1792" i="5" s="1"/>
  <c r="EC1791" i="5"/>
  <c r="EA1791" i="5"/>
  <c r="EB1791" i="5" s="1"/>
  <c r="EC1790" i="5"/>
  <c r="EA1790" i="5"/>
  <c r="EB1790" i="5" s="1"/>
  <c r="EC1789" i="5"/>
  <c r="EA1789" i="5"/>
  <c r="EB1789" i="5" s="1"/>
  <c r="EC1788" i="5"/>
  <c r="EA1788" i="5"/>
  <c r="EB1788" i="5" s="1"/>
  <c r="EC1787" i="5"/>
  <c r="EA1787" i="5"/>
  <c r="EB1787" i="5" s="1"/>
  <c r="EC1786" i="5"/>
  <c r="EA1786" i="5"/>
  <c r="EB1786" i="5" s="1"/>
  <c r="EC1785" i="5"/>
  <c r="EA1785" i="5"/>
  <c r="EB1785" i="5" s="1"/>
  <c r="EC1784" i="5"/>
  <c r="EA1784" i="5"/>
  <c r="EB1784" i="5" s="1"/>
  <c r="EC1783" i="5"/>
  <c r="EA1783" i="5"/>
  <c r="EB1783" i="5" s="1"/>
  <c r="EC1782" i="5"/>
  <c r="EA1782" i="5"/>
  <c r="EB1782" i="5" s="1"/>
  <c r="EC1781" i="5"/>
  <c r="EA1781" i="5"/>
  <c r="EB1781" i="5" s="1"/>
  <c r="EC1780" i="5"/>
  <c r="EA1780" i="5"/>
  <c r="EB1780" i="5" s="1"/>
  <c r="EC1779" i="5"/>
  <c r="EA1779" i="5"/>
  <c r="EB1779" i="5" s="1"/>
  <c r="EC1778" i="5"/>
  <c r="EA1778" i="5"/>
  <c r="EB1778" i="5" s="1"/>
  <c r="EC1777" i="5"/>
  <c r="EA1777" i="5"/>
  <c r="EB1777" i="5" s="1"/>
  <c r="EC1776" i="5"/>
  <c r="EA1776" i="5"/>
  <c r="EB1776" i="5" s="1"/>
  <c r="EC1775" i="5"/>
  <c r="EA1775" i="5"/>
  <c r="EB1775" i="5" s="1"/>
  <c r="EC1774" i="5"/>
  <c r="EA1774" i="5"/>
  <c r="EB1774" i="5" s="1"/>
  <c r="EC1773" i="5"/>
  <c r="EA1773" i="5"/>
  <c r="EB1773" i="5" s="1"/>
  <c r="EC1772" i="5"/>
  <c r="EA1772" i="5"/>
  <c r="EB1772" i="5" s="1"/>
  <c r="EC1771" i="5"/>
  <c r="EA1771" i="5"/>
  <c r="EB1771" i="5" s="1"/>
  <c r="EC1770" i="5"/>
  <c r="EA1770" i="5"/>
  <c r="EB1770" i="5" s="1"/>
  <c r="EC1769" i="5"/>
  <c r="EA1769" i="5"/>
  <c r="EB1769" i="5" s="1"/>
  <c r="EC1768" i="5"/>
  <c r="EA1768" i="5"/>
  <c r="EB1768" i="5" s="1"/>
  <c r="EC1767" i="5"/>
  <c r="EA1767" i="5"/>
  <c r="EB1767" i="5" s="1"/>
  <c r="EC1766" i="5"/>
  <c r="EA1766" i="5"/>
  <c r="EB1766" i="5" s="1"/>
  <c r="EC1765" i="5"/>
  <c r="EA1765" i="5"/>
  <c r="EB1765" i="5" s="1"/>
  <c r="EC1764" i="5"/>
  <c r="EA1764" i="5"/>
  <c r="EB1764" i="5" s="1"/>
  <c r="EC1763" i="5"/>
  <c r="EA1763" i="5"/>
  <c r="EB1763" i="5" s="1"/>
  <c r="EC1762" i="5"/>
  <c r="EA1762" i="5"/>
  <c r="EB1762" i="5" s="1"/>
  <c r="EC1761" i="5"/>
  <c r="EA1761" i="5"/>
  <c r="EB1761" i="5" s="1"/>
  <c r="EC1760" i="5"/>
  <c r="EA1760" i="5"/>
  <c r="EB1760" i="5" s="1"/>
  <c r="EC1759" i="5"/>
  <c r="EA1759" i="5"/>
  <c r="EB1759" i="5" s="1"/>
  <c r="EC1758" i="5"/>
  <c r="EA1758" i="5"/>
  <c r="EB1758" i="5" s="1"/>
  <c r="EC1757" i="5"/>
  <c r="EA1757" i="5"/>
  <c r="EB1757" i="5" s="1"/>
  <c r="EC1756" i="5"/>
  <c r="EA1756" i="5"/>
  <c r="EB1756" i="5" s="1"/>
  <c r="EC1755" i="5"/>
  <c r="EA1755" i="5"/>
  <c r="EB1755" i="5" s="1"/>
  <c r="EC1754" i="5"/>
  <c r="EA1754" i="5"/>
  <c r="EB1754" i="5" s="1"/>
  <c r="EC1753" i="5"/>
  <c r="EA1753" i="5"/>
  <c r="EB1753" i="5" s="1"/>
  <c r="EC1752" i="5"/>
  <c r="EA1752" i="5"/>
  <c r="EB1752" i="5" s="1"/>
  <c r="EC1751" i="5"/>
  <c r="EA1751" i="5"/>
  <c r="EB1751" i="5" s="1"/>
  <c r="EC1750" i="5"/>
  <c r="EA1750" i="5"/>
  <c r="EB1750" i="5" s="1"/>
  <c r="EC1749" i="5"/>
  <c r="EA1749" i="5"/>
  <c r="EB1749" i="5" s="1"/>
  <c r="EC1748" i="5"/>
  <c r="EA1748" i="5"/>
  <c r="EB1748" i="5" s="1"/>
  <c r="EC1747" i="5"/>
  <c r="EA1747" i="5"/>
  <c r="EB1747" i="5" s="1"/>
  <c r="EC1746" i="5"/>
  <c r="EA1746" i="5"/>
  <c r="EB1746" i="5" s="1"/>
  <c r="EC1745" i="5"/>
  <c r="EA1745" i="5"/>
  <c r="EB1745" i="5" s="1"/>
  <c r="EC1744" i="5"/>
  <c r="EA1744" i="5"/>
  <c r="EB1744" i="5" s="1"/>
  <c r="EC1743" i="5"/>
  <c r="EA1743" i="5"/>
  <c r="EB1743" i="5" s="1"/>
  <c r="EC1742" i="5"/>
  <c r="EA1742" i="5"/>
  <c r="EB1742" i="5" s="1"/>
  <c r="EC1741" i="5"/>
  <c r="EA1741" i="5"/>
  <c r="EB1741" i="5" s="1"/>
  <c r="EC1740" i="5"/>
  <c r="EA1740" i="5"/>
  <c r="EB1740" i="5" s="1"/>
  <c r="EC1739" i="5"/>
  <c r="EA1739" i="5"/>
  <c r="EB1739" i="5" s="1"/>
  <c r="EC1738" i="5"/>
  <c r="EA1738" i="5"/>
  <c r="EB1738" i="5" s="1"/>
  <c r="EC1737" i="5"/>
  <c r="EA1737" i="5"/>
  <c r="EB1737" i="5" s="1"/>
  <c r="EC1736" i="5"/>
  <c r="EA1736" i="5"/>
  <c r="EB1736" i="5" s="1"/>
  <c r="EC1735" i="5"/>
  <c r="EA1735" i="5"/>
  <c r="EB1735" i="5" s="1"/>
  <c r="EC1734" i="5"/>
  <c r="EA1734" i="5"/>
  <c r="EB1734" i="5" s="1"/>
  <c r="EC1733" i="5"/>
  <c r="EA1733" i="5"/>
  <c r="EB1733" i="5" s="1"/>
  <c r="EC1732" i="5"/>
  <c r="EA1732" i="5"/>
  <c r="EB1732" i="5" s="1"/>
  <c r="EC1731" i="5"/>
  <c r="EA1731" i="5"/>
  <c r="EB1731" i="5" s="1"/>
  <c r="EC1730" i="5"/>
  <c r="EA1730" i="5"/>
  <c r="EB1730" i="5" s="1"/>
  <c r="EC1729" i="5"/>
  <c r="EA1729" i="5"/>
  <c r="EB1729" i="5" s="1"/>
  <c r="EC1728" i="5"/>
  <c r="EA1728" i="5"/>
  <c r="EB1728" i="5" s="1"/>
  <c r="EC1727" i="5"/>
  <c r="EA1727" i="5"/>
  <c r="EB1727" i="5" s="1"/>
  <c r="EC1726" i="5"/>
  <c r="EA1726" i="5"/>
  <c r="EB1726" i="5" s="1"/>
  <c r="EC1725" i="5"/>
  <c r="EA1725" i="5"/>
  <c r="EB1725" i="5" s="1"/>
  <c r="EC1724" i="5"/>
  <c r="EA1724" i="5"/>
  <c r="EB1724" i="5" s="1"/>
  <c r="EC1723" i="5"/>
  <c r="EA1723" i="5"/>
  <c r="EB1723" i="5" s="1"/>
  <c r="EC1722" i="5"/>
  <c r="EA1722" i="5"/>
  <c r="EB1722" i="5" s="1"/>
  <c r="EC1721" i="5"/>
  <c r="EA1721" i="5"/>
  <c r="EB1721" i="5" s="1"/>
  <c r="EC1720" i="5"/>
  <c r="EA1720" i="5"/>
  <c r="EB1720" i="5" s="1"/>
  <c r="EC1719" i="5"/>
  <c r="EA1719" i="5"/>
  <c r="EB1719" i="5" s="1"/>
  <c r="EC1718" i="5"/>
  <c r="EA1718" i="5"/>
  <c r="EB1718" i="5" s="1"/>
  <c r="EC1717" i="5"/>
  <c r="EA1717" i="5"/>
  <c r="EB1717" i="5" s="1"/>
  <c r="EC1716" i="5"/>
  <c r="EA1716" i="5"/>
  <c r="EB1716" i="5" s="1"/>
  <c r="EC1715" i="5"/>
  <c r="EA1715" i="5"/>
  <c r="EB1715" i="5" s="1"/>
  <c r="EC1714" i="5"/>
  <c r="EA1714" i="5"/>
  <c r="EB1714" i="5" s="1"/>
  <c r="EC1713" i="5"/>
  <c r="EA1713" i="5"/>
  <c r="EB1713" i="5" s="1"/>
  <c r="EC1712" i="5"/>
  <c r="EA1712" i="5"/>
  <c r="EB1712" i="5" s="1"/>
  <c r="EC1711" i="5"/>
  <c r="EA1711" i="5"/>
  <c r="EB1711" i="5" s="1"/>
  <c r="EC1710" i="5"/>
  <c r="EA1710" i="5"/>
  <c r="EB1710" i="5" s="1"/>
  <c r="EC1709" i="5"/>
  <c r="EA1709" i="5"/>
  <c r="EB1709" i="5" s="1"/>
  <c r="EC1708" i="5"/>
  <c r="EA1708" i="5"/>
  <c r="EB1708" i="5" s="1"/>
  <c r="EC1707" i="5"/>
  <c r="EA1707" i="5"/>
  <c r="EB1707" i="5" s="1"/>
  <c r="EC1706" i="5"/>
  <c r="EA1706" i="5"/>
  <c r="EB1706" i="5" s="1"/>
  <c r="EC1705" i="5"/>
  <c r="EA1705" i="5"/>
  <c r="EB1705" i="5" s="1"/>
  <c r="EC1704" i="5"/>
  <c r="EA1704" i="5"/>
  <c r="EB1704" i="5" s="1"/>
  <c r="EC1703" i="5"/>
  <c r="EA1703" i="5"/>
  <c r="EB1703" i="5" s="1"/>
  <c r="EC1702" i="5"/>
  <c r="EA1702" i="5"/>
  <c r="EB1702" i="5" s="1"/>
  <c r="EC1701" i="5"/>
  <c r="EA1701" i="5"/>
  <c r="EB1701" i="5" s="1"/>
  <c r="EC1700" i="5"/>
  <c r="EA1700" i="5"/>
  <c r="EB1700" i="5" s="1"/>
  <c r="EC1699" i="5"/>
  <c r="EA1699" i="5"/>
  <c r="EB1699" i="5" s="1"/>
  <c r="EC1698" i="5"/>
  <c r="EA1698" i="5"/>
  <c r="EB1698" i="5" s="1"/>
  <c r="EC1697" i="5"/>
  <c r="EA1697" i="5"/>
  <c r="EB1697" i="5" s="1"/>
  <c r="EC1696" i="5"/>
  <c r="EA1696" i="5"/>
  <c r="EB1696" i="5" s="1"/>
  <c r="EC1695" i="5"/>
  <c r="EA1695" i="5"/>
  <c r="EB1695" i="5" s="1"/>
  <c r="EC1694" i="5"/>
  <c r="EA1694" i="5"/>
  <c r="EB1694" i="5" s="1"/>
  <c r="EC1693" i="5"/>
  <c r="EA1693" i="5"/>
  <c r="EB1693" i="5" s="1"/>
  <c r="EC1692" i="5"/>
  <c r="EA1692" i="5"/>
  <c r="EB1692" i="5" s="1"/>
  <c r="EC1691" i="5"/>
  <c r="EA1691" i="5"/>
  <c r="EB1691" i="5" s="1"/>
  <c r="EC1690" i="5"/>
  <c r="EA1690" i="5"/>
  <c r="EB1690" i="5" s="1"/>
  <c r="EC1689" i="5"/>
  <c r="EA1689" i="5"/>
  <c r="EB1689" i="5" s="1"/>
  <c r="EC1688" i="5"/>
  <c r="EA1688" i="5"/>
  <c r="EB1688" i="5" s="1"/>
  <c r="EC1687" i="5"/>
  <c r="EA1687" i="5"/>
  <c r="EB1687" i="5" s="1"/>
  <c r="EC1686" i="5"/>
  <c r="EA1686" i="5"/>
  <c r="EB1686" i="5" s="1"/>
  <c r="EC1685" i="5"/>
  <c r="EA1685" i="5"/>
  <c r="EB1685" i="5" s="1"/>
  <c r="EC1684" i="5"/>
  <c r="EA1684" i="5"/>
  <c r="EB1684" i="5" s="1"/>
  <c r="EC1683" i="5"/>
  <c r="EA1683" i="5"/>
  <c r="EB1683" i="5" s="1"/>
  <c r="EC1682" i="5"/>
  <c r="EA1682" i="5"/>
  <c r="EB1682" i="5" s="1"/>
  <c r="EC1681" i="5"/>
  <c r="EA1681" i="5"/>
  <c r="EB1681" i="5" s="1"/>
  <c r="EC1680" i="5"/>
  <c r="EA1680" i="5"/>
  <c r="EB1680" i="5" s="1"/>
  <c r="EC1679" i="5"/>
  <c r="EA1679" i="5"/>
  <c r="EB1679" i="5" s="1"/>
  <c r="EC1678" i="5"/>
  <c r="EA1678" i="5"/>
  <c r="EB1678" i="5" s="1"/>
  <c r="EC1677" i="5"/>
  <c r="EA1677" i="5"/>
  <c r="EB1677" i="5" s="1"/>
  <c r="EC1676" i="5"/>
  <c r="EA1676" i="5"/>
  <c r="EB1676" i="5" s="1"/>
  <c r="EC1675" i="5"/>
  <c r="EA1675" i="5"/>
  <c r="EB1675" i="5" s="1"/>
  <c r="EC1674" i="5"/>
  <c r="EA1674" i="5"/>
  <c r="EB1674" i="5" s="1"/>
  <c r="EC1673" i="5"/>
  <c r="EA1673" i="5"/>
  <c r="EB1673" i="5" s="1"/>
  <c r="EC1672" i="5"/>
  <c r="EA1672" i="5"/>
  <c r="EB1672" i="5" s="1"/>
  <c r="EC1671" i="5"/>
  <c r="EA1671" i="5"/>
  <c r="EB1671" i="5" s="1"/>
  <c r="EC1670" i="5"/>
  <c r="EA1670" i="5"/>
  <c r="EB1670" i="5" s="1"/>
  <c r="EC1669" i="5"/>
  <c r="EA1669" i="5"/>
  <c r="EB1669" i="5" s="1"/>
  <c r="EC1668" i="5"/>
  <c r="EA1668" i="5"/>
  <c r="EB1668" i="5" s="1"/>
  <c r="EC1667" i="5"/>
  <c r="EA1667" i="5"/>
  <c r="EB1667" i="5" s="1"/>
  <c r="EC1666" i="5"/>
  <c r="EA1666" i="5"/>
  <c r="EB1666" i="5" s="1"/>
  <c r="EC1665" i="5"/>
  <c r="EA1665" i="5"/>
  <c r="EB1665" i="5" s="1"/>
  <c r="EC1664" i="5"/>
  <c r="EA1664" i="5"/>
  <c r="EB1664" i="5" s="1"/>
  <c r="EC1663" i="5"/>
  <c r="EA1663" i="5"/>
  <c r="EB1663" i="5" s="1"/>
  <c r="EC1662" i="5"/>
  <c r="EA1662" i="5"/>
  <c r="EB1662" i="5" s="1"/>
  <c r="EC1661" i="5"/>
  <c r="EA1661" i="5"/>
  <c r="EB1661" i="5" s="1"/>
  <c r="EC1660" i="5"/>
  <c r="EA1660" i="5"/>
  <c r="EB1660" i="5" s="1"/>
  <c r="EC1659" i="5"/>
  <c r="EA1659" i="5"/>
  <c r="EB1659" i="5" s="1"/>
  <c r="EC1658" i="5"/>
  <c r="EA1658" i="5"/>
  <c r="EB1658" i="5" s="1"/>
  <c r="EC1657" i="5"/>
  <c r="EA1657" i="5"/>
  <c r="EB1657" i="5" s="1"/>
  <c r="EC1656" i="5"/>
  <c r="EA1656" i="5"/>
  <c r="EB1656" i="5" s="1"/>
  <c r="EC1655" i="5"/>
  <c r="EA1655" i="5"/>
  <c r="EB1655" i="5" s="1"/>
  <c r="EC1654" i="5"/>
  <c r="EA1654" i="5"/>
  <c r="EB1654" i="5" s="1"/>
  <c r="EC1653" i="5"/>
  <c r="EA1653" i="5"/>
  <c r="EB1653" i="5" s="1"/>
  <c r="EC1652" i="5"/>
  <c r="EA1652" i="5"/>
  <c r="EB1652" i="5" s="1"/>
  <c r="EC1651" i="5"/>
  <c r="EA1651" i="5"/>
  <c r="EB1651" i="5" s="1"/>
  <c r="EC1650" i="5"/>
  <c r="EA1650" i="5"/>
  <c r="EB1650" i="5" s="1"/>
  <c r="EC1649" i="5"/>
  <c r="EA1649" i="5"/>
  <c r="EB1649" i="5" s="1"/>
  <c r="EC1648" i="5"/>
  <c r="EA1648" i="5"/>
  <c r="EB1648" i="5" s="1"/>
  <c r="EC1647" i="5"/>
  <c r="EA1647" i="5"/>
  <c r="EB1647" i="5" s="1"/>
  <c r="EC1646" i="5"/>
  <c r="EA1646" i="5"/>
  <c r="EB1646" i="5" s="1"/>
  <c r="EC1645" i="5"/>
  <c r="EA1645" i="5"/>
  <c r="EB1645" i="5" s="1"/>
  <c r="EC1644" i="5"/>
  <c r="EA1644" i="5"/>
  <c r="EB1644" i="5" s="1"/>
  <c r="EC1643" i="5"/>
  <c r="EA1643" i="5"/>
  <c r="EB1643" i="5" s="1"/>
  <c r="EC1642" i="5"/>
  <c r="EA1642" i="5"/>
  <c r="EB1642" i="5" s="1"/>
  <c r="EC1641" i="5"/>
  <c r="EA1641" i="5"/>
  <c r="EB1641" i="5" s="1"/>
  <c r="EC1640" i="5"/>
  <c r="EA1640" i="5"/>
  <c r="EB1640" i="5" s="1"/>
  <c r="EC1639" i="5"/>
  <c r="EA1639" i="5"/>
  <c r="EB1639" i="5" s="1"/>
  <c r="EC1638" i="5"/>
  <c r="EA1638" i="5"/>
  <c r="EB1638" i="5" s="1"/>
  <c r="EC1637" i="5"/>
  <c r="EA1637" i="5"/>
  <c r="EB1637" i="5" s="1"/>
  <c r="EC1636" i="5"/>
  <c r="EA1636" i="5"/>
  <c r="EB1636" i="5" s="1"/>
  <c r="EC1635" i="5"/>
  <c r="EA1635" i="5"/>
  <c r="EB1635" i="5" s="1"/>
  <c r="EC1634" i="5"/>
  <c r="EA1634" i="5"/>
  <c r="EB1634" i="5" s="1"/>
  <c r="EC1633" i="5"/>
  <c r="EA1633" i="5"/>
  <c r="EB1633" i="5" s="1"/>
  <c r="EC1632" i="5"/>
  <c r="EA1632" i="5"/>
  <c r="EB1632" i="5" s="1"/>
  <c r="EC1631" i="5"/>
  <c r="EA1631" i="5"/>
  <c r="EB1631" i="5" s="1"/>
  <c r="EC1630" i="5"/>
  <c r="EA1630" i="5"/>
  <c r="EB1630" i="5" s="1"/>
  <c r="EC1629" i="5"/>
  <c r="EA1629" i="5"/>
  <c r="EB1629" i="5" s="1"/>
  <c r="EC1628" i="5"/>
  <c r="EA1628" i="5"/>
  <c r="EB1628" i="5" s="1"/>
  <c r="EC1627" i="5"/>
  <c r="EA1627" i="5"/>
  <c r="EB1627" i="5" s="1"/>
  <c r="EC1626" i="5"/>
  <c r="EA1626" i="5"/>
  <c r="EB1626" i="5" s="1"/>
  <c r="EC1625" i="5"/>
  <c r="EA1625" i="5"/>
  <c r="EB1625" i="5" s="1"/>
  <c r="EC1624" i="5"/>
  <c r="EA1624" i="5"/>
  <c r="EB1624" i="5" s="1"/>
  <c r="EC1623" i="5"/>
  <c r="EA1623" i="5"/>
  <c r="EB1623" i="5" s="1"/>
  <c r="EC1622" i="5"/>
  <c r="EA1622" i="5"/>
  <c r="EB1622" i="5" s="1"/>
  <c r="EC1621" i="5"/>
  <c r="EA1621" i="5"/>
  <c r="EB1621" i="5" s="1"/>
  <c r="EC1620" i="5"/>
  <c r="EA1620" i="5"/>
  <c r="EB1620" i="5" s="1"/>
  <c r="EC1619" i="5"/>
  <c r="EA1619" i="5"/>
  <c r="EB1619" i="5" s="1"/>
  <c r="EC1618" i="5"/>
  <c r="EA1618" i="5"/>
  <c r="EB1618" i="5" s="1"/>
  <c r="EC1617" i="5"/>
  <c r="EA1617" i="5"/>
  <c r="EB1617" i="5" s="1"/>
  <c r="EC1616" i="5"/>
  <c r="EA1616" i="5"/>
  <c r="EB1616" i="5" s="1"/>
  <c r="EC1615" i="5"/>
  <c r="EA1615" i="5"/>
  <c r="EB1615" i="5" s="1"/>
  <c r="EC1614" i="5"/>
  <c r="EA1614" i="5"/>
  <c r="EB1614" i="5" s="1"/>
  <c r="EC1613" i="5"/>
  <c r="EA1613" i="5"/>
  <c r="EB1613" i="5" s="1"/>
  <c r="EC1612" i="5"/>
  <c r="EA1612" i="5"/>
  <c r="EB1612" i="5" s="1"/>
  <c r="EC1611" i="5"/>
  <c r="EA1611" i="5"/>
  <c r="EB1611" i="5" s="1"/>
  <c r="EC1610" i="5"/>
  <c r="EA1610" i="5"/>
  <c r="EB1610" i="5" s="1"/>
  <c r="EC1609" i="5"/>
  <c r="EA1609" i="5"/>
  <c r="EB1609" i="5" s="1"/>
  <c r="EC1608" i="5"/>
  <c r="EA1608" i="5"/>
  <c r="EB1608" i="5" s="1"/>
  <c r="EC1607" i="5"/>
  <c r="EA1607" i="5"/>
  <c r="EB1607" i="5" s="1"/>
  <c r="EC1606" i="5"/>
  <c r="EA1606" i="5"/>
  <c r="EB1606" i="5" s="1"/>
  <c r="EC1605" i="5"/>
  <c r="EA1605" i="5"/>
  <c r="EB1605" i="5" s="1"/>
  <c r="EC1604" i="5"/>
  <c r="EA1604" i="5"/>
  <c r="EB1604" i="5" s="1"/>
  <c r="EC1603" i="5"/>
  <c r="EA1603" i="5"/>
  <c r="EB1603" i="5" s="1"/>
  <c r="EC1602" i="5"/>
  <c r="EA1602" i="5"/>
  <c r="EB1602" i="5" s="1"/>
  <c r="EC1601" i="5"/>
  <c r="EA1601" i="5"/>
  <c r="EB1601" i="5" s="1"/>
  <c r="EC1600" i="5"/>
  <c r="EA1600" i="5"/>
  <c r="EB1600" i="5" s="1"/>
  <c r="EC1599" i="5"/>
  <c r="EA1599" i="5"/>
  <c r="EB1599" i="5" s="1"/>
  <c r="EC1598" i="5"/>
  <c r="EA1598" i="5"/>
  <c r="EB1598" i="5" s="1"/>
  <c r="EC1597" i="5"/>
  <c r="EA1597" i="5"/>
  <c r="EB1597" i="5" s="1"/>
  <c r="EC1596" i="5"/>
  <c r="EA1596" i="5"/>
  <c r="EB1596" i="5" s="1"/>
  <c r="EC1595" i="5"/>
  <c r="EA1595" i="5"/>
  <c r="EB1595" i="5" s="1"/>
  <c r="EC1594" i="5"/>
  <c r="EA1594" i="5"/>
  <c r="EB1594" i="5" s="1"/>
  <c r="EC1593" i="5"/>
  <c r="EA1593" i="5"/>
  <c r="EB1593" i="5" s="1"/>
  <c r="EC1592" i="5"/>
  <c r="EA1592" i="5"/>
  <c r="EB1592" i="5" s="1"/>
  <c r="EC1591" i="5"/>
  <c r="EA1591" i="5"/>
  <c r="EB1591" i="5" s="1"/>
  <c r="EC1590" i="5"/>
  <c r="EA1590" i="5"/>
  <c r="EB1590" i="5" s="1"/>
  <c r="EC1589" i="5"/>
  <c r="EA1589" i="5"/>
  <c r="EB1589" i="5" s="1"/>
  <c r="EC1588" i="5"/>
  <c r="EA1588" i="5"/>
  <c r="EB1588" i="5" s="1"/>
  <c r="EC1587" i="5"/>
  <c r="EA1587" i="5"/>
  <c r="EB1587" i="5" s="1"/>
  <c r="EC1586" i="5"/>
  <c r="EA1586" i="5"/>
  <c r="EB1586" i="5" s="1"/>
  <c r="EC1585" i="5"/>
  <c r="EA1585" i="5"/>
  <c r="EB1585" i="5" s="1"/>
  <c r="EC1584" i="5"/>
  <c r="EA1584" i="5"/>
  <c r="EB1584" i="5" s="1"/>
  <c r="EC1583" i="5"/>
  <c r="EA1583" i="5"/>
  <c r="EB1583" i="5" s="1"/>
  <c r="EC1582" i="5"/>
  <c r="EA1582" i="5"/>
  <c r="EB1582" i="5" s="1"/>
  <c r="EC1581" i="5"/>
  <c r="EA1581" i="5"/>
  <c r="EB1581" i="5" s="1"/>
  <c r="EC1580" i="5"/>
  <c r="EA1580" i="5"/>
  <c r="EB1580" i="5" s="1"/>
  <c r="EC1579" i="5"/>
  <c r="EA1579" i="5"/>
  <c r="EB1579" i="5" s="1"/>
  <c r="EC1578" i="5"/>
  <c r="EA1578" i="5"/>
  <c r="EB1578" i="5" s="1"/>
  <c r="EC1577" i="5"/>
  <c r="EA1577" i="5"/>
  <c r="EB1577" i="5" s="1"/>
  <c r="EC1576" i="5"/>
  <c r="EA1576" i="5"/>
  <c r="EB1576" i="5" s="1"/>
  <c r="EC1575" i="5"/>
  <c r="EA1575" i="5"/>
  <c r="EB1575" i="5" s="1"/>
  <c r="EC1574" i="5"/>
  <c r="EA1574" i="5"/>
  <c r="EB1574" i="5" s="1"/>
  <c r="EC1573" i="5"/>
  <c r="EA1573" i="5"/>
  <c r="EB1573" i="5" s="1"/>
  <c r="EC1572" i="5"/>
  <c r="EA1572" i="5"/>
  <c r="EB1572" i="5" s="1"/>
  <c r="EC1571" i="5"/>
  <c r="EA1571" i="5"/>
  <c r="EB1571" i="5" s="1"/>
  <c r="EC1570" i="5"/>
  <c r="EA1570" i="5"/>
  <c r="EB1570" i="5" s="1"/>
  <c r="EC1569" i="5"/>
  <c r="EA1569" i="5"/>
  <c r="EB1569" i="5" s="1"/>
  <c r="EC1568" i="5"/>
  <c r="EA1568" i="5"/>
  <c r="EB1568" i="5" s="1"/>
  <c r="EC1567" i="5"/>
  <c r="EA1567" i="5"/>
  <c r="EB1567" i="5" s="1"/>
  <c r="EC1566" i="5"/>
  <c r="EA1566" i="5"/>
  <c r="EB1566" i="5" s="1"/>
  <c r="EC1565" i="5"/>
  <c r="EA1565" i="5"/>
  <c r="EB1565" i="5" s="1"/>
  <c r="EC1564" i="5"/>
  <c r="EA1564" i="5"/>
  <c r="EB1564" i="5" s="1"/>
  <c r="EC1563" i="5"/>
  <c r="EA1563" i="5"/>
  <c r="EB1563" i="5" s="1"/>
  <c r="EC1562" i="5"/>
  <c r="EA1562" i="5"/>
  <c r="EB1562" i="5" s="1"/>
  <c r="EC1561" i="5"/>
  <c r="EA1561" i="5"/>
  <c r="EB1561" i="5" s="1"/>
  <c r="EC1560" i="5"/>
  <c r="EA1560" i="5"/>
  <c r="EB1560" i="5" s="1"/>
  <c r="EC1559" i="5"/>
  <c r="EA1559" i="5"/>
  <c r="EB1559" i="5" s="1"/>
  <c r="EC1558" i="5"/>
  <c r="EA1558" i="5"/>
  <c r="EB1558" i="5" s="1"/>
  <c r="EC1557" i="5"/>
  <c r="EA1557" i="5"/>
  <c r="EB1557" i="5" s="1"/>
  <c r="EC1556" i="5"/>
  <c r="EA1556" i="5"/>
  <c r="EB1556" i="5" s="1"/>
  <c r="EC1555" i="5"/>
  <c r="EA1555" i="5"/>
  <c r="EB1555" i="5" s="1"/>
  <c r="EC1554" i="5"/>
  <c r="EA1554" i="5"/>
  <c r="EB1554" i="5" s="1"/>
  <c r="EC1553" i="5"/>
  <c r="EA1553" i="5"/>
  <c r="EB1553" i="5" s="1"/>
  <c r="EC1552" i="5"/>
  <c r="EA1552" i="5"/>
  <c r="EB1552" i="5" s="1"/>
  <c r="EC1551" i="5"/>
  <c r="EA1551" i="5"/>
  <c r="EB1551" i="5" s="1"/>
  <c r="EC1550" i="5"/>
  <c r="EA1550" i="5"/>
  <c r="EB1550" i="5" s="1"/>
  <c r="EC1549" i="5"/>
  <c r="EA1549" i="5"/>
  <c r="EB1549" i="5" s="1"/>
  <c r="EC1548" i="5"/>
  <c r="EA1548" i="5"/>
  <c r="EB1548" i="5" s="1"/>
  <c r="EC1547" i="5"/>
  <c r="EA1547" i="5"/>
  <c r="EB1547" i="5" s="1"/>
  <c r="EC1546" i="5"/>
  <c r="EA1546" i="5"/>
  <c r="EB1546" i="5" s="1"/>
  <c r="EC1545" i="5"/>
  <c r="EA1545" i="5"/>
  <c r="EB1545" i="5" s="1"/>
  <c r="EC1544" i="5"/>
  <c r="EA1544" i="5"/>
  <c r="EB1544" i="5" s="1"/>
  <c r="EC1543" i="5"/>
  <c r="EA1543" i="5"/>
  <c r="EB1543" i="5" s="1"/>
  <c r="EC1542" i="5"/>
  <c r="EA1542" i="5"/>
  <c r="EB1542" i="5" s="1"/>
  <c r="EC1541" i="5"/>
  <c r="EA1541" i="5"/>
  <c r="EB1541" i="5" s="1"/>
  <c r="EC1540" i="5"/>
  <c r="EA1540" i="5"/>
  <c r="EB1540" i="5" s="1"/>
  <c r="EC1539" i="5"/>
  <c r="EA1539" i="5"/>
  <c r="EB1539" i="5" s="1"/>
  <c r="EC1538" i="5"/>
  <c r="EA1538" i="5"/>
  <c r="EB1538" i="5" s="1"/>
  <c r="EC1537" i="5"/>
  <c r="EA1537" i="5"/>
  <c r="EB1537" i="5" s="1"/>
  <c r="EC1536" i="5"/>
  <c r="EA1536" i="5"/>
  <c r="EB1536" i="5" s="1"/>
  <c r="EC1535" i="5"/>
  <c r="EA1535" i="5"/>
  <c r="EB1535" i="5" s="1"/>
  <c r="EC1534" i="5"/>
  <c r="EA1534" i="5"/>
  <c r="EB1534" i="5" s="1"/>
  <c r="EC1533" i="5"/>
  <c r="EA1533" i="5"/>
  <c r="EB1533" i="5" s="1"/>
  <c r="EC1532" i="5"/>
  <c r="EA1532" i="5"/>
  <c r="EB1532" i="5" s="1"/>
  <c r="EC1531" i="5"/>
  <c r="EA1531" i="5"/>
  <c r="EB1531" i="5" s="1"/>
  <c r="EC1530" i="5"/>
  <c r="EA1530" i="5"/>
  <c r="EB1530" i="5" s="1"/>
  <c r="EC1529" i="5"/>
  <c r="EA1529" i="5"/>
  <c r="EB1529" i="5" s="1"/>
  <c r="EC1528" i="5"/>
  <c r="EA1528" i="5"/>
  <c r="EB1528" i="5" s="1"/>
  <c r="EC1527" i="5"/>
  <c r="EA1527" i="5"/>
  <c r="EB1527" i="5" s="1"/>
  <c r="EC1526" i="5"/>
  <c r="EA1526" i="5"/>
  <c r="EB1526" i="5" s="1"/>
  <c r="EC1525" i="5"/>
  <c r="EA1525" i="5"/>
  <c r="EB1525" i="5" s="1"/>
  <c r="EC1524" i="5"/>
  <c r="EA1524" i="5"/>
  <c r="EB1524" i="5" s="1"/>
  <c r="EC1523" i="5"/>
  <c r="EA1523" i="5"/>
  <c r="EB1523" i="5" s="1"/>
  <c r="EC1522" i="5"/>
  <c r="EA1522" i="5"/>
  <c r="EB1522" i="5" s="1"/>
  <c r="EC1521" i="5"/>
  <c r="EA1521" i="5"/>
  <c r="EB1521" i="5" s="1"/>
  <c r="EC1520" i="5"/>
  <c r="EA1520" i="5"/>
  <c r="EB1520" i="5" s="1"/>
  <c r="EC1519" i="5"/>
  <c r="EA1519" i="5"/>
  <c r="EB1519" i="5" s="1"/>
  <c r="EC1518" i="5"/>
  <c r="EA1518" i="5"/>
  <c r="EB1518" i="5" s="1"/>
  <c r="EC1517" i="5"/>
  <c r="EA1517" i="5"/>
  <c r="EB1517" i="5" s="1"/>
  <c r="EC1516" i="5"/>
  <c r="EA1516" i="5"/>
  <c r="EB1516" i="5" s="1"/>
  <c r="EC1515" i="5"/>
  <c r="EA1515" i="5"/>
  <c r="EB1515" i="5" s="1"/>
  <c r="EC1514" i="5"/>
  <c r="EA1514" i="5"/>
  <c r="EB1514" i="5" s="1"/>
  <c r="EC1513" i="5"/>
  <c r="EA1513" i="5"/>
  <c r="EB1513" i="5" s="1"/>
  <c r="EC1512" i="5"/>
  <c r="EA1512" i="5"/>
  <c r="EB1512" i="5" s="1"/>
  <c r="EC1511" i="5"/>
  <c r="EA1511" i="5"/>
  <c r="EB1511" i="5" s="1"/>
  <c r="EC1510" i="5"/>
  <c r="EA1510" i="5"/>
  <c r="EB1510" i="5" s="1"/>
  <c r="EC1509" i="5"/>
  <c r="EA1509" i="5"/>
  <c r="EB1509" i="5" s="1"/>
  <c r="EC1508" i="5"/>
  <c r="EA1508" i="5"/>
  <c r="EB1508" i="5" s="1"/>
  <c r="EC1507" i="5"/>
  <c r="EA1507" i="5"/>
  <c r="EB1507" i="5" s="1"/>
  <c r="EC1506" i="5"/>
  <c r="EA1506" i="5"/>
  <c r="EB1506" i="5" s="1"/>
  <c r="EC1505" i="5"/>
  <c r="EA1505" i="5"/>
  <c r="EB1505" i="5" s="1"/>
  <c r="EC1504" i="5"/>
  <c r="EA1504" i="5"/>
  <c r="EB1504" i="5" s="1"/>
  <c r="EC1503" i="5"/>
  <c r="EA1503" i="5"/>
  <c r="EB1503" i="5" s="1"/>
  <c r="EC1502" i="5"/>
  <c r="EA1502" i="5"/>
  <c r="EB1502" i="5" s="1"/>
  <c r="EC1501" i="5"/>
  <c r="EA1501" i="5"/>
  <c r="EB1501" i="5" s="1"/>
  <c r="EC1500" i="5"/>
  <c r="EA1500" i="5"/>
  <c r="EB1500" i="5" s="1"/>
  <c r="EC1499" i="5"/>
  <c r="EA1499" i="5"/>
  <c r="EB1499" i="5" s="1"/>
  <c r="EC1498" i="5"/>
  <c r="EA1498" i="5"/>
  <c r="EB1498" i="5" s="1"/>
  <c r="EC1497" i="5"/>
  <c r="EA1497" i="5"/>
  <c r="EB1497" i="5" s="1"/>
  <c r="EC1496" i="5"/>
  <c r="EA1496" i="5"/>
  <c r="EB1496" i="5" s="1"/>
  <c r="EC1495" i="5"/>
  <c r="EA1495" i="5"/>
  <c r="EB1495" i="5" s="1"/>
  <c r="EC1494" i="5"/>
  <c r="EA1494" i="5"/>
  <c r="EB1494" i="5" s="1"/>
  <c r="EC1493" i="5"/>
  <c r="EA1493" i="5"/>
  <c r="EB1493" i="5" s="1"/>
  <c r="EC1492" i="5"/>
  <c r="EA1492" i="5"/>
  <c r="EB1492" i="5" s="1"/>
  <c r="EC1491" i="5"/>
  <c r="EA1491" i="5"/>
  <c r="EB1491" i="5" s="1"/>
  <c r="EC1490" i="5"/>
  <c r="EA1490" i="5"/>
  <c r="EB1490" i="5" s="1"/>
  <c r="EC1489" i="5"/>
  <c r="EA1489" i="5"/>
  <c r="EB1489" i="5" s="1"/>
  <c r="EC1488" i="5"/>
  <c r="EA1488" i="5"/>
  <c r="EB1488" i="5" s="1"/>
  <c r="EC1487" i="5"/>
  <c r="EA1487" i="5"/>
  <c r="EB1487" i="5" s="1"/>
  <c r="EC1486" i="5"/>
  <c r="EA1486" i="5"/>
  <c r="EB1486" i="5" s="1"/>
  <c r="EC1485" i="5"/>
  <c r="EA1485" i="5"/>
  <c r="EB1485" i="5" s="1"/>
  <c r="EC1484" i="5"/>
  <c r="EA1484" i="5"/>
  <c r="EB1484" i="5" s="1"/>
  <c r="EC1483" i="5"/>
  <c r="EA1483" i="5"/>
  <c r="EB1483" i="5" s="1"/>
  <c r="EC1482" i="5"/>
  <c r="EA1482" i="5"/>
  <c r="EB1482" i="5" s="1"/>
  <c r="EC1481" i="5"/>
  <c r="EA1481" i="5"/>
  <c r="EB1481" i="5" s="1"/>
  <c r="EC1480" i="5"/>
  <c r="EA1480" i="5"/>
  <c r="EB1480" i="5" s="1"/>
  <c r="EC1479" i="5"/>
  <c r="EA1479" i="5"/>
  <c r="EB1479" i="5" s="1"/>
  <c r="EC1478" i="5"/>
  <c r="EA1478" i="5"/>
  <c r="EB1478" i="5" s="1"/>
  <c r="EC1477" i="5"/>
  <c r="EA1477" i="5"/>
  <c r="EB1477" i="5" s="1"/>
  <c r="EC1476" i="5"/>
  <c r="EA1476" i="5"/>
  <c r="EB1476" i="5" s="1"/>
  <c r="EC1475" i="5"/>
  <c r="EA1475" i="5"/>
  <c r="EB1475" i="5" s="1"/>
  <c r="EC1474" i="5"/>
  <c r="EA1474" i="5"/>
  <c r="EB1474" i="5" s="1"/>
  <c r="EC1473" i="5"/>
  <c r="EA1473" i="5"/>
  <c r="EB1473" i="5" s="1"/>
  <c r="EC1472" i="5"/>
  <c r="EA1472" i="5"/>
  <c r="EB1472" i="5" s="1"/>
  <c r="EC1471" i="5"/>
  <c r="EA1471" i="5"/>
  <c r="EB1471" i="5" s="1"/>
  <c r="EC1470" i="5"/>
  <c r="EA1470" i="5"/>
  <c r="EB1470" i="5" s="1"/>
  <c r="EC1469" i="5"/>
  <c r="EA1469" i="5"/>
  <c r="EB1469" i="5" s="1"/>
  <c r="EC1468" i="5"/>
  <c r="EA1468" i="5"/>
  <c r="EB1468" i="5" s="1"/>
  <c r="EC1467" i="5"/>
  <c r="EA1467" i="5"/>
  <c r="EB1467" i="5" s="1"/>
  <c r="EC1466" i="5"/>
  <c r="EA1466" i="5"/>
  <c r="EB1466" i="5" s="1"/>
  <c r="EC1465" i="5"/>
  <c r="EA1465" i="5"/>
  <c r="EB1465" i="5" s="1"/>
  <c r="EC1464" i="5"/>
  <c r="EA1464" i="5"/>
  <c r="EB1464" i="5" s="1"/>
  <c r="EC1463" i="5"/>
  <c r="EA1463" i="5"/>
  <c r="EB1463" i="5" s="1"/>
  <c r="EC1462" i="5"/>
  <c r="EA1462" i="5"/>
  <c r="EB1462" i="5" s="1"/>
  <c r="EC1461" i="5"/>
  <c r="EA1461" i="5"/>
  <c r="EB1461" i="5" s="1"/>
  <c r="EC1460" i="5"/>
  <c r="EA1460" i="5"/>
  <c r="EB1460" i="5" s="1"/>
  <c r="EC1459" i="5"/>
  <c r="EA1459" i="5"/>
  <c r="EB1459" i="5" s="1"/>
  <c r="EC1458" i="5"/>
  <c r="EA1458" i="5"/>
  <c r="EB1458" i="5" s="1"/>
  <c r="EC1457" i="5"/>
  <c r="EA1457" i="5"/>
  <c r="EB1457" i="5" s="1"/>
  <c r="EC1456" i="5"/>
  <c r="EA1456" i="5"/>
  <c r="EB1456" i="5" s="1"/>
  <c r="EC1455" i="5"/>
  <c r="EA1455" i="5"/>
  <c r="EB1455" i="5" s="1"/>
  <c r="EC1454" i="5"/>
  <c r="EA1454" i="5"/>
  <c r="EB1454" i="5" s="1"/>
  <c r="EC1453" i="5"/>
  <c r="EA1453" i="5"/>
  <c r="EB1453" i="5" s="1"/>
  <c r="EC1452" i="5"/>
  <c r="EA1452" i="5"/>
  <c r="EB1452" i="5" s="1"/>
  <c r="EC1451" i="5"/>
  <c r="EA1451" i="5"/>
  <c r="EB1451" i="5" s="1"/>
  <c r="EC1450" i="5"/>
  <c r="EA1450" i="5"/>
  <c r="EB1450" i="5" s="1"/>
  <c r="EC1449" i="5"/>
  <c r="EA1449" i="5"/>
  <c r="EB1449" i="5" s="1"/>
  <c r="EC1448" i="5"/>
  <c r="EA1448" i="5"/>
  <c r="EB1448" i="5" s="1"/>
  <c r="EC1447" i="5"/>
  <c r="EA1447" i="5"/>
  <c r="EB1447" i="5" s="1"/>
  <c r="EC1446" i="5"/>
  <c r="EA1446" i="5"/>
  <c r="EB1446" i="5" s="1"/>
  <c r="EC1445" i="5"/>
  <c r="EA1445" i="5"/>
  <c r="EB1445" i="5" s="1"/>
  <c r="EC1444" i="5"/>
  <c r="EA1444" i="5"/>
  <c r="EB1444" i="5" s="1"/>
  <c r="EC1443" i="5"/>
  <c r="EA1443" i="5"/>
  <c r="EB1443" i="5" s="1"/>
  <c r="EC1442" i="5"/>
  <c r="EA1442" i="5"/>
  <c r="EB1442" i="5" s="1"/>
  <c r="EC1441" i="5"/>
  <c r="EA1441" i="5"/>
  <c r="EB1441" i="5" s="1"/>
  <c r="EC1440" i="5"/>
  <c r="EA1440" i="5"/>
  <c r="EB1440" i="5" s="1"/>
  <c r="EC1439" i="5"/>
  <c r="EA1439" i="5"/>
  <c r="EB1439" i="5" s="1"/>
  <c r="EC1438" i="5"/>
  <c r="EA1438" i="5"/>
  <c r="EB1438" i="5" s="1"/>
  <c r="EC1437" i="5"/>
  <c r="EA1437" i="5"/>
  <c r="EB1437" i="5" s="1"/>
  <c r="EC1436" i="5"/>
  <c r="EA1436" i="5"/>
  <c r="EB1436" i="5" s="1"/>
  <c r="EC1435" i="5"/>
  <c r="EA1435" i="5"/>
  <c r="EB1435" i="5" s="1"/>
  <c r="EC1434" i="5"/>
  <c r="EA1434" i="5"/>
  <c r="EB1434" i="5" s="1"/>
  <c r="EC1433" i="5"/>
  <c r="EA1433" i="5"/>
  <c r="EB1433" i="5" s="1"/>
  <c r="EC1432" i="5"/>
  <c r="EA1432" i="5"/>
  <c r="EB1432" i="5" s="1"/>
  <c r="EC1431" i="5"/>
  <c r="EA1431" i="5"/>
  <c r="EB1431" i="5" s="1"/>
  <c r="EC1430" i="5"/>
  <c r="EA1430" i="5"/>
  <c r="EB1430" i="5" s="1"/>
  <c r="EC1429" i="5"/>
  <c r="EA1429" i="5"/>
  <c r="EB1429" i="5" s="1"/>
  <c r="EC1428" i="5"/>
  <c r="EA1428" i="5"/>
  <c r="EB1428" i="5" s="1"/>
  <c r="EC1427" i="5"/>
  <c r="EA1427" i="5"/>
  <c r="EB1427" i="5" s="1"/>
  <c r="EC1426" i="5"/>
  <c r="EA1426" i="5"/>
  <c r="EB1426" i="5" s="1"/>
  <c r="EC1425" i="5"/>
  <c r="EA1425" i="5"/>
  <c r="EB1425" i="5" s="1"/>
  <c r="EC1424" i="5"/>
  <c r="EA1424" i="5"/>
  <c r="EB1424" i="5" s="1"/>
  <c r="EC1423" i="5"/>
  <c r="EA1423" i="5"/>
  <c r="EB1423" i="5" s="1"/>
  <c r="EC1422" i="5"/>
  <c r="EA1422" i="5"/>
  <c r="EB1422" i="5" s="1"/>
  <c r="EC1421" i="5"/>
  <c r="EA1421" i="5"/>
  <c r="EB1421" i="5" s="1"/>
  <c r="EC1420" i="5"/>
  <c r="EA1420" i="5"/>
  <c r="EB1420" i="5" s="1"/>
  <c r="EC1419" i="5"/>
  <c r="EA1419" i="5"/>
  <c r="EB1419" i="5" s="1"/>
  <c r="EC1418" i="5"/>
  <c r="EA1418" i="5"/>
  <c r="EB1418" i="5" s="1"/>
  <c r="EC1417" i="5"/>
  <c r="EA1417" i="5"/>
  <c r="EB1417" i="5" s="1"/>
  <c r="EC1416" i="5"/>
  <c r="EA1416" i="5"/>
  <c r="EB1416" i="5" s="1"/>
  <c r="EC1415" i="5"/>
  <c r="EA1415" i="5"/>
  <c r="EB1415" i="5" s="1"/>
  <c r="EC1414" i="5"/>
  <c r="EA1414" i="5"/>
  <c r="EB1414" i="5" s="1"/>
  <c r="EC1413" i="5"/>
  <c r="EA1413" i="5"/>
  <c r="EB1413" i="5" s="1"/>
  <c r="EC1412" i="5"/>
  <c r="EA1412" i="5"/>
  <c r="EB1412" i="5" s="1"/>
  <c r="EC1411" i="5"/>
  <c r="EA1411" i="5"/>
  <c r="EB1411" i="5" s="1"/>
  <c r="EC1410" i="5"/>
  <c r="EA1410" i="5"/>
  <c r="EB1410" i="5" s="1"/>
  <c r="EC1409" i="5"/>
  <c r="EA1409" i="5"/>
  <c r="EB1409" i="5" s="1"/>
  <c r="EC1408" i="5"/>
  <c r="EA1408" i="5"/>
  <c r="EB1408" i="5" s="1"/>
  <c r="EC1407" i="5"/>
  <c r="EA1407" i="5"/>
  <c r="EB1407" i="5" s="1"/>
  <c r="EC1406" i="5"/>
  <c r="EA1406" i="5"/>
  <c r="EB1406" i="5" s="1"/>
  <c r="EC1405" i="5"/>
  <c r="EA1405" i="5"/>
  <c r="EB1405" i="5" s="1"/>
  <c r="EC1404" i="5"/>
  <c r="EA1404" i="5"/>
  <c r="EB1404" i="5" s="1"/>
  <c r="EC1403" i="5"/>
  <c r="EA1403" i="5"/>
  <c r="EB1403" i="5" s="1"/>
  <c r="EC1402" i="5"/>
  <c r="EA1402" i="5"/>
  <c r="EB1402" i="5" s="1"/>
  <c r="EC1401" i="5"/>
  <c r="EA1401" i="5"/>
  <c r="EB1401" i="5" s="1"/>
  <c r="EC1400" i="5"/>
  <c r="EA1400" i="5"/>
  <c r="EB1400" i="5" s="1"/>
  <c r="EC1399" i="5"/>
  <c r="EA1399" i="5"/>
  <c r="EB1399" i="5" s="1"/>
  <c r="EC1398" i="5"/>
  <c r="EA1398" i="5"/>
  <c r="EB1398" i="5" s="1"/>
  <c r="EC1397" i="5"/>
  <c r="EA1397" i="5"/>
  <c r="EB1397" i="5" s="1"/>
  <c r="EC1396" i="5"/>
  <c r="EA1396" i="5"/>
  <c r="EB1396" i="5" s="1"/>
  <c r="EC1395" i="5"/>
  <c r="EA1395" i="5"/>
  <c r="EB1395" i="5" s="1"/>
  <c r="EC1394" i="5"/>
  <c r="EA1394" i="5"/>
  <c r="EB1394" i="5" s="1"/>
  <c r="EC1393" i="5"/>
  <c r="EA1393" i="5"/>
  <c r="EB1393" i="5" s="1"/>
  <c r="EC1392" i="5"/>
  <c r="EA1392" i="5"/>
  <c r="EB1392" i="5" s="1"/>
  <c r="EC1391" i="5"/>
  <c r="EA1391" i="5"/>
  <c r="EB1391" i="5" s="1"/>
  <c r="EC1390" i="5"/>
  <c r="EA1390" i="5"/>
  <c r="EB1390" i="5" s="1"/>
  <c r="EC1389" i="5"/>
  <c r="EA1389" i="5"/>
  <c r="EB1389" i="5" s="1"/>
  <c r="EC1388" i="5"/>
  <c r="EA1388" i="5"/>
  <c r="EB1388" i="5" s="1"/>
  <c r="EC1387" i="5"/>
  <c r="EA1387" i="5"/>
  <c r="EB1387" i="5" s="1"/>
  <c r="EC1386" i="5"/>
  <c r="EA1386" i="5"/>
  <c r="EB1386" i="5" s="1"/>
  <c r="EC1385" i="5"/>
  <c r="EA1385" i="5"/>
  <c r="EB1385" i="5" s="1"/>
  <c r="EC1384" i="5"/>
  <c r="EA1384" i="5"/>
  <c r="EB1384" i="5" s="1"/>
  <c r="EC1383" i="5"/>
  <c r="EA1383" i="5"/>
  <c r="EB1383" i="5" s="1"/>
  <c r="EC1382" i="5"/>
  <c r="EA1382" i="5"/>
  <c r="EB1382" i="5" s="1"/>
  <c r="EC1381" i="5"/>
  <c r="EA1381" i="5"/>
  <c r="EB1381" i="5" s="1"/>
  <c r="EC1380" i="5"/>
  <c r="EA1380" i="5"/>
  <c r="EB1380" i="5" s="1"/>
  <c r="EC1379" i="5"/>
  <c r="EA1379" i="5"/>
  <c r="EB1379" i="5" s="1"/>
  <c r="EC1378" i="5"/>
  <c r="EA1378" i="5"/>
  <c r="EB1378" i="5" s="1"/>
  <c r="EC1377" i="5"/>
  <c r="EA1377" i="5"/>
  <c r="EB1377" i="5" s="1"/>
  <c r="EC1376" i="5"/>
  <c r="EA1376" i="5"/>
  <c r="EB1376" i="5" s="1"/>
  <c r="EC1375" i="5"/>
  <c r="EA1375" i="5"/>
  <c r="EB1375" i="5" s="1"/>
  <c r="EC1374" i="5"/>
  <c r="EA1374" i="5"/>
  <c r="EB1374" i="5" s="1"/>
  <c r="EC1373" i="5"/>
  <c r="EA1373" i="5"/>
  <c r="EB1373" i="5" s="1"/>
  <c r="EC1372" i="5"/>
  <c r="EA1372" i="5"/>
  <c r="EB1372" i="5" s="1"/>
  <c r="EC1371" i="5"/>
  <c r="EA1371" i="5"/>
  <c r="EB1371" i="5" s="1"/>
  <c r="EC1370" i="5"/>
  <c r="EA1370" i="5"/>
  <c r="EB1370" i="5" s="1"/>
  <c r="EC1369" i="5"/>
  <c r="EA1369" i="5"/>
  <c r="EB1369" i="5" s="1"/>
  <c r="EC1368" i="5"/>
  <c r="EA1368" i="5"/>
  <c r="EB1368" i="5" s="1"/>
  <c r="EC1367" i="5"/>
  <c r="EA1367" i="5"/>
  <c r="EB1367" i="5" s="1"/>
  <c r="EC1366" i="5"/>
  <c r="EA1366" i="5"/>
  <c r="EB1366" i="5" s="1"/>
  <c r="EC1365" i="5"/>
  <c r="EA1365" i="5"/>
  <c r="EB1365" i="5" s="1"/>
  <c r="EC1364" i="5"/>
  <c r="EA1364" i="5"/>
  <c r="EB1364" i="5" s="1"/>
  <c r="EC1363" i="5"/>
  <c r="EA1363" i="5"/>
  <c r="EB1363" i="5" s="1"/>
  <c r="EC1362" i="5"/>
  <c r="EA1362" i="5"/>
  <c r="EB1362" i="5" s="1"/>
  <c r="EC1361" i="5"/>
  <c r="EA1361" i="5"/>
  <c r="EB1361" i="5" s="1"/>
  <c r="EC1360" i="5"/>
  <c r="EA1360" i="5"/>
  <c r="EB1360" i="5" s="1"/>
  <c r="EC1359" i="5"/>
  <c r="EA1359" i="5"/>
  <c r="EB1359" i="5" s="1"/>
  <c r="EC1358" i="5"/>
  <c r="EA1358" i="5"/>
  <c r="EB1358" i="5" s="1"/>
  <c r="EC1357" i="5"/>
  <c r="EA1357" i="5"/>
  <c r="EB1357" i="5" s="1"/>
  <c r="EC1356" i="5"/>
  <c r="EA1356" i="5"/>
  <c r="EB1356" i="5" s="1"/>
  <c r="EC1355" i="5"/>
  <c r="EA1355" i="5"/>
  <c r="EB1355" i="5" s="1"/>
  <c r="EC1354" i="5"/>
  <c r="EA1354" i="5"/>
  <c r="EB1354" i="5" s="1"/>
  <c r="EC1353" i="5"/>
  <c r="EA1353" i="5"/>
  <c r="EB1353" i="5" s="1"/>
  <c r="EC1352" i="5"/>
  <c r="EA1352" i="5"/>
  <c r="EB1352" i="5" s="1"/>
  <c r="EC1351" i="5"/>
  <c r="EA1351" i="5"/>
  <c r="EB1351" i="5" s="1"/>
  <c r="EC1350" i="5"/>
  <c r="EA1350" i="5"/>
  <c r="EB1350" i="5" s="1"/>
  <c r="EC1349" i="5"/>
  <c r="EA1349" i="5"/>
  <c r="EB1349" i="5" s="1"/>
  <c r="EC1348" i="5"/>
  <c r="EA1348" i="5"/>
  <c r="EB1348" i="5" s="1"/>
  <c r="EC1347" i="5"/>
  <c r="EA1347" i="5"/>
  <c r="EB1347" i="5" s="1"/>
  <c r="EC1346" i="5"/>
  <c r="EA1346" i="5"/>
  <c r="EB1346" i="5" s="1"/>
  <c r="EC1345" i="5"/>
  <c r="EA1345" i="5"/>
  <c r="EB1345" i="5" s="1"/>
  <c r="EC1344" i="5"/>
  <c r="EA1344" i="5"/>
  <c r="EB1344" i="5" s="1"/>
  <c r="EC1343" i="5"/>
  <c r="EA1343" i="5"/>
  <c r="EB1343" i="5" s="1"/>
  <c r="EC1342" i="5"/>
  <c r="EA1342" i="5"/>
  <c r="EB1342" i="5" s="1"/>
  <c r="EC1341" i="5"/>
  <c r="EA1341" i="5"/>
  <c r="EB1341" i="5" s="1"/>
  <c r="EC1340" i="5"/>
  <c r="EA1340" i="5"/>
  <c r="EB1340" i="5" s="1"/>
  <c r="EC1339" i="5"/>
  <c r="EA1339" i="5"/>
  <c r="EB1339" i="5" s="1"/>
  <c r="EC1338" i="5"/>
  <c r="EA1338" i="5"/>
  <c r="EB1338" i="5" s="1"/>
  <c r="EC1337" i="5"/>
  <c r="EA1337" i="5"/>
  <c r="EB1337" i="5" s="1"/>
  <c r="EC1336" i="5"/>
  <c r="EA1336" i="5"/>
  <c r="EB1336" i="5" s="1"/>
  <c r="EC1335" i="5"/>
  <c r="EA1335" i="5"/>
  <c r="EB1335" i="5" s="1"/>
  <c r="EC1334" i="5"/>
  <c r="EA1334" i="5"/>
  <c r="EB1334" i="5" s="1"/>
  <c r="EC1333" i="5"/>
  <c r="EA1333" i="5"/>
  <c r="EB1333" i="5" s="1"/>
  <c r="EC1332" i="5"/>
  <c r="EA1332" i="5"/>
  <c r="EB1332" i="5" s="1"/>
  <c r="EC1331" i="5"/>
  <c r="EA1331" i="5"/>
  <c r="EB1331" i="5" s="1"/>
  <c r="EC1330" i="5"/>
  <c r="EA1330" i="5"/>
  <c r="EB1330" i="5" s="1"/>
  <c r="EC1329" i="5"/>
  <c r="EA1329" i="5"/>
  <c r="EB1329" i="5" s="1"/>
  <c r="EC1328" i="5"/>
  <c r="EA1328" i="5"/>
  <c r="EB1328" i="5" s="1"/>
  <c r="EC1327" i="5"/>
  <c r="EA1327" i="5"/>
  <c r="EB1327" i="5" s="1"/>
  <c r="EC1326" i="5"/>
  <c r="EA1326" i="5"/>
  <c r="EB1326" i="5" s="1"/>
  <c r="EC1325" i="5"/>
  <c r="EA1325" i="5"/>
  <c r="EB1325" i="5" s="1"/>
  <c r="EC1324" i="5"/>
  <c r="EA1324" i="5"/>
  <c r="EB1324" i="5" s="1"/>
  <c r="EC1323" i="5"/>
  <c r="EA1323" i="5"/>
  <c r="EB1323" i="5" s="1"/>
  <c r="EC1322" i="5"/>
  <c r="EA1322" i="5"/>
  <c r="EB1322" i="5" s="1"/>
  <c r="EC1321" i="5"/>
  <c r="EA1321" i="5"/>
  <c r="EB1321" i="5" s="1"/>
  <c r="EC1320" i="5"/>
  <c r="EA1320" i="5"/>
  <c r="EB1320" i="5" s="1"/>
  <c r="EC1319" i="5"/>
  <c r="EA1319" i="5"/>
  <c r="EB1319" i="5" s="1"/>
  <c r="EC1318" i="5"/>
  <c r="EA1318" i="5"/>
  <c r="EB1318" i="5" s="1"/>
  <c r="EC1317" i="5"/>
  <c r="EA1317" i="5"/>
  <c r="EB1317" i="5" s="1"/>
  <c r="EC1316" i="5"/>
  <c r="EA1316" i="5"/>
  <c r="EB1316" i="5" s="1"/>
  <c r="EC1315" i="5"/>
  <c r="EA1315" i="5"/>
  <c r="EB1315" i="5" s="1"/>
  <c r="EC1314" i="5"/>
  <c r="EA1314" i="5"/>
  <c r="EB1314" i="5" s="1"/>
  <c r="EC1313" i="5"/>
  <c r="EA1313" i="5"/>
  <c r="EB1313" i="5" s="1"/>
  <c r="EC1312" i="5"/>
  <c r="EA1312" i="5"/>
  <c r="EB1312" i="5" s="1"/>
  <c r="EC1311" i="5"/>
  <c r="EA1311" i="5"/>
  <c r="EB1311" i="5" s="1"/>
  <c r="EC1310" i="5"/>
  <c r="EA1310" i="5"/>
  <c r="EB1310" i="5" s="1"/>
  <c r="EC1309" i="5"/>
  <c r="EA1309" i="5"/>
  <c r="EB1309" i="5" s="1"/>
  <c r="EC1308" i="5"/>
  <c r="EA1308" i="5"/>
  <c r="EB1308" i="5" s="1"/>
  <c r="EC1307" i="5"/>
  <c r="EA1307" i="5"/>
  <c r="EB1307" i="5" s="1"/>
  <c r="EC1306" i="5"/>
  <c r="EA1306" i="5"/>
  <c r="EB1306" i="5" s="1"/>
  <c r="EC1305" i="5"/>
  <c r="EA1305" i="5"/>
  <c r="EB1305" i="5" s="1"/>
  <c r="EC1304" i="5"/>
  <c r="EA1304" i="5"/>
  <c r="EB1304" i="5" s="1"/>
  <c r="EC1303" i="5"/>
  <c r="EA1303" i="5"/>
  <c r="EB1303" i="5" s="1"/>
  <c r="EC1302" i="5"/>
  <c r="EA1302" i="5"/>
  <c r="EB1302" i="5" s="1"/>
  <c r="EC1301" i="5"/>
  <c r="EA1301" i="5"/>
  <c r="EB1301" i="5" s="1"/>
  <c r="EC1300" i="5"/>
  <c r="EA1300" i="5"/>
  <c r="EB1300" i="5" s="1"/>
  <c r="EC1299" i="5"/>
  <c r="EA1299" i="5"/>
  <c r="EB1299" i="5" s="1"/>
  <c r="EC1298" i="5"/>
  <c r="EA1298" i="5"/>
  <c r="EB1298" i="5" s="1"/>
  <c r="EC1297" i="5"/>
  <c r="EA1297" i="5"/>
  <c r="EB1297" i="5" s="1"/>
  <c r="EC1296" i="5"/>
  <c r="EA1296" i="5"/>
  <c r="EB1296" i="5" s="1"/>
  <c r="EC1295" i="5"/>
  <c r="EA1295" i="5"/>
  <c r="EB1295" i="5" s="1"/>
  <c r="EC1294" i="5"/>
  <c r="EA1294" i="5"/>
  <c r="EB1294" i="5" s="1"/>
  <c r="EC1293" i="5"/>
  <c r="EA1293" i="5"/>
  <c r="EB1293" i="5" s="1"/>
  <c r="EC1292" i="5"/>
  <c r="EA1292" i="5"/>
  <c r="EB1292" i="5" s="1"/>
  <c r="EC1291" i="5"/>
  <c r="EA1291" i="5"/>
  <c r="EB1291" i="5" s="1"/>
  <c r="EC1290" i="5"/>
  <c r="EA1290" i="5"/>
  <c r="EB1290" i="5" s="1"/>
  <c r="EC1289" i="5"/>
  <c r="EA1289" i="5"/>
  <c r="EB1289" i="5" s="1"/>
  <c r="EC1288" i="5"/>
  <c r="EA1288" i="5"/>
  <c r="EB1288" i="5" s="1"/>
  <c r="EC1287" i="5"/>
  <c r="EA1287" i="5"/>
  <c r="EB1287" i="5" s="1"/>
  <c r="EC1286" i="5"/>
  <c r="EA1286" i="5"/>
  <c r="EB1286" i="5" s="1"/>
  <c r="EC1285" i="5"/>
  <c r="EA1285" i="5"/>
  <c r="EB1285" i="5" s="1"/>
  <c r="EC1284" i="5"/>
  <c r="EA1284" i="5"/>
  <c r="EB1284" i="5" s="1"/>
  <c r="EC1283" i="5"/>
  <c r="EA1283" i="5"/>
  <c r="EB1283" i="5" s="1"/>
  <c r="EC1282" i="5"/>
  <c r="EA1282" i="5"/>
  <c r="EB1282" i="5" s="1"/>
  <c r="EC1281" i="5"/>
  <c r="EA1281" i="5"/>
  <c r="EB1281" i="5" s="1"/>
  <c r="EC1280" i="5"/>
  <c r="EA1280" i="5"/>
  <c r="EB1280" i="5" s="1"/>
  <c r="EC1279" i="5"/>
  <c r="EA1279" i="5"/>
  <c r="EB1279" i="5" s="1"/>
  <c r="EC1278" i="5"/>
  <c r="EA1278" i="5"/>
  <c r="EB1278" i="5" s="1"/>
  <c r="EC1277" i="5"/>
  <c r="EA1277" i="5"/>
  <c r="EB1277" i="5" s="1"/>
  <c r="EC1276" i="5"/>
  <c r="EA1276" i="5"/>
  <c r="EB1276" i="5" s="1"/>
  <c r="EC1275" i="5"/>
  <c r="EA1275" i="5"/>
  <c r="EB1275" i="5" s="1"/>
  <c r="EC1274" i="5"/>
  <c r="EA1274" i="5"/>
  <c r="EB1274" i="5" s="1"/>
  <c r="EC1273" i="5"/>
  <c r="EA1273" i="5"/>
  <c r="EB1273" i="5" s="1"/>
  <c r="EC1272" i="5"/>
  <c r="EA1272" i="5"/>
  <c r="EB1272" i="5" s="1"/>
  <c r="EC1271" i="5"/>
  <c r="EA1271" i="5"/>
  <c r="EB1271" i="5" s="1"/>
  <c r="EC1270" i="5"/>
  <c r="EA1270" i="5"/>
  <c r="EB1270" i="5" s="1"/>
  <c r="EC1269" i="5"/>
  <c r="EA1269" i="5"/>
  <c r="EB1269" i="5" s="1"/>
  <c r="EC1268" i="5"/>
  <c r="EA1268" i="5"/>
  <c r="EB1268" i="5" s="1"/>
  <c r="EC1267" i="5"/>
  <c r="EA1267" i="5"/>
  <c r="EB1267" i="5" s="1"/>
  <c r="EC1266" i="5"/>
  <c r="EA1266" i="5"/>
  <c r="EB1266" i="5" s="1"/>
  <c r="EC1265" i="5"/>
  <c r="EA1265" i="5"/>
  <c r="EB1265" i="5" s="1"/>
  <c r="EC1264" i="5"/>
  <c r="EA1264" i="5"/>
  <c r="EB1264" i="5" s="1"/>
  <c r="EC1263" i="5"/>
  <c r="EA1263" i="5"/>
  <c r="EB1263" i="5" s="1"/>
  <c r="EC1262" i="5"/>
  <c r="EA1262" i="5"/>
  <c r="EB1262" i="5" s="1"/>
  <c r="EC1261" i="5"/>
  <c r="EA1261" i="5"/>
  <c r="EB1261" i="5" s="1"/>
  <c r="EC1260" i="5"/>
  <c r="EA1260" i="5"/>
  <c r="EB1260" i="5" s="1"/>
  <c r="EC1259" i="5"/>
  <c r="EA1259" i="5"/>
  <c r="EB1259" i="5" s="1"/>
  <c r="EC1258" i="5"/>
  <c r="EA1258" i="5"/>
  <c r="EB1258" i="5" s="1"/>
  <c r="EC1257" i="5"/>
  <c r="EA1257" i="5"/>
  <c r="EB1257" i="5" s="1"/>
  <c r="EC1256" i="5"/>
  <c r="EA1256" i="5"/>
  <c r="EB1256" i="5" s="1"/>
  <c r="EC1255" i="5"/>
  <c r="EA1255" i="5"/>
  <c r="EB1255" i="5" s="1"/>
  <c r="EC1254" i="5"/>
  <c r="EA1254" i="5"/>
  <c r="EB1254" i="5" s="1"/>
  <c r="EC1253" i="5"/>
  <c r="EA1253" i="5"/>
  <c r="EB1253" i="5" s="1"/>
  <c r="EC1252" i="5"/>
  <c r="EA1252" i="5"/>
  <c r="EB1252" i="5" s="1"/>
  <c r="EC1251" i="5"/>
  <c r="EA1251" i="5"/>
  <c r="EB1251" i="5" s="1"/>
  <c r="EC1250" i="5"/>
  <c r="EA1250" i="5"/>
  <c r="EB1250" i="5" s="1"/>
  <c r="EC1249" i="5"/>
  <c r="EA1249" i="5"/>
  <c r="EB1249" i="5" s="1"/>
  <c r="EC1248" i="5"/>
  <c r="EA1248" i="5"/>
  <c r="EB1248" i="5" s="1"/>
  <c r="EC1247" i="5"/>
  <c r="EA1247" i="5"/>
  <c r="EB1247" i="5" s="1"/>
  <c r="EC1246" i="5"/>
  <c r="EA1246" i="5"/>
  <c r="EB1246" i="5" s="1"/>
  <c r="EC1245" i="5"/>
  <c r="EA1245" i="5"/>
  <c r="EB1245" i="5" s="1"/>
  <c r="EC1244" i="5"/>
  <c r="EA1244" i="5"/>
  <c r="EB1244" i="5" s="1"/>
  <c r="EC1243" i="5"/>
  <c r="EA1243" i="5"/>
  <c r="EB1243" i="5" s="1"/>
  <c r="EC1242" i="5"/>
  <c r="EA1242" i="5"/>
  <c r="EB1242" i="5" s="1"/>
  <c r="EC1241" i="5"/>
  <c r="EA1241" i="5"/>
  <c r="EB1241" i="5" s="1"/>
  <c r="EC1240" i="5"/>
  <c r="EA1240" i="5"/>
  <c r="EB1240" i="5" s="1"/>
  <c r="EC1239" i="5"/>
  <c r="EA1239" i="5"/>
  <c r="EB1239" i="5" s="1"/>
  <c r="EC1238" i="5"/>
  <c r="EA1238" i="5"/>
  <c r="EB1238" i="5" s="1"/>
  <c r="EC1237" i="5"/>
  <c r="EA1237" i="5"/>
  <c r="EB1237" i="5" s="1"/>
  <c r="EC1236" i="5"/>
  <c r="EA1236" i="5"/>
  <c r="EB1236" i="5" s="1"/>
  <c r="EC1235" i="5"/>
  <c r="EA1235" i="5"/>
  <c r="EB1235" i="5" s="1"/>
  <c r="EC1234" i="5"/>
  <c r="EA1234" i="5"/>
  <c r="EB1234" i="5" s="1"/>
  <c r="EC1233" i="5"/>
  <c r="EA1233" i="5"/>
  <c r="EB1233" i="5" s="1"/>
  <c r="EC1232" i="5"/>
  <c r="EA1232" i="5"/>
  <c r="EB1232" i="5" s="1"/>
  <c r="EC1231" i="5"/>
  <c r="EA1231" i="5"/>
  <c r="EB1231" i="5" s="1"/>
  <c r="EC1230" i="5"/>
  <c r="EA1230" i="5"/>
  <c r="EB1230" i="5" s="1"/>
  <c r="EC1229" i="5"/>
  <c r="EA1229" i="5"/>
  <c r="EB1229" i="5" s="1"/>
  <c r="EC1228" i="5"/>
  <c r="EA1228" i="5"/>
  <c r="EB1228" i="5" s="1"/>
  <c r="EC1227" i="5"/>
  <c r="EA1227" i="5"/>
  <c r="EB1227" i="5" s="1"/>
  <c r="EC1226" i="5"/>
  <c r="EA1226" i="5"/>
  <c r="EB1226" i="5" s="1"/>
  <c r="EC1225" i="5"/>
  <c r="EA1225" i="5"/>
  <c r="EB1225" i="5" s="1"/>
  <c r="EC1224" i="5"/>
  <c r="EA1224" i="5"/>
  <c r="EB1224" i="5" s="1"/>
  <c r="EC1223" i="5"/>
  <c r="EA1223" i="5"/>
  <c r="EB1223" i="5" s="1"/>
  <c r="EC1222" i="5"/>
  <c r="EA1222" i="5"/>
  <c r="EB1222" i="5" s="1"/>
  <c r="EC1221" i="5"/>
  <c r="EA1221" i="5"/>
  <c r="EB1221" i="5" s="1"/>
  <c r="EC1220" i="5"/>
  <c r="EA1220" i="5"/>
  <c r="EB1220" i="5" s="1"/>
  <c r="EC1219" i="5"/>
  <c r="EA1219" i="5"/>
  <c r="EB1219" i="5" s="1"/>
  <c r="EC1218" i="5"/>
  <c r="EA1218" i="5"/>
  <c r="EB1218" i="5" s="1"/>
  <c r="EC1217" i="5"/>
  <c r="EA1217" i="5"/>
  <c r="EB1217" i="5" s="1"/>
  <c r="EC1216" i="5"/>
  <c r="EA1216" i="5"/>
  <c r="EB1216" i="5" s="1"/>
  <c r="EC1215" i="5"/>
  <c r="EA1215" i="5"/>
  <c r="EB1215" i="5" s="1"/>
  <c r="EC1214" i="5"/>
  <c r="EA1214" i="5"/>
  <c r="EB1214" i="5" s="1"/>
  <c r="EC1213" i="5"/>
  <c r="EA1213" i="5"/>
  <c r="EB1213" i="5" s="1"/>
  <c r="EC1212" i="5"/>
  <c r="EA1212" i="5"/>
  <c r="EB1212" i="5" s="1"/>
  <c r="EC1211" i="5"/>
  <c r="EA1211" i="5"/>
  <c r="EB1211" i="5" s="1"/>
  <c r="EC1210" i="5"/>
  <c r="EA1210" i="5"/>
  <c r="EB1210" i="5" s="1"/>
  <c r="EC1209" i="5"/>
  <c r="EA1209" i="5"/>
  <c r="EB1209" i="5" s="1"/>
  <c r="EC1208" i="5"/>
  <c r="EA1208" i="5"/>
  <c r="EB1208" i="5" s="1"/>
  <c r="EC1207" i="5"/>
  <c r="EA1207" i="5"/>
  <c r="EB1207" i="5" s="1"/>
  <c r="EC1206" i="5"/>
  <c r="EA1206" i="5"/>
  <c r="EB1206" i="5" s="1"/>
  <c r="EC1205" i="5"/>
  <c r="EA1205" i="5"/>
  <c r="EB1205" i="5" s="1"/>
  <c r="EC1204" i="5"/>
  <c r="EA1204" i="5"/>
  <c r="EB1204" i="5" s="1"/>
  <c r="EC1203" i="5"/>
  <c r="EA1203" i="5"/>
  <c r="EB1203" i="5" s="1"/>
  <c r="EC1202" i="5"/>
  <c r="EA1202" i="5"/>
  <c r="EB1202" i="5" s="1"/>
  <c r="EC1201" i="5"/>
  <c r="EA1201" i="5"/>
  <c r="EB1201" i="5" s="1"/>
  <c r="EC1200" i="5"/>
  <c r="EA1200" i="5"/>
  <c r="EB1200" i="5" s="1"/>
  <c r="EC1199" i="5"/>
  <c r="EA1199" i="5"/>
  <c r="EB1199" i="5" s="1"/>
  <c r="EC1198" i="5"/>
  <c r="EA1198" i="5"/>
  <c r="EB1198" i="5" s="1"/>
  <c r="EC1197" i="5"/>
  <c r="EA1197" i="5"/>
  <c r="EB1197" i="5" s="1"/>
  <c r="EC1196" i="5"/>
  <c r="EA1196" i="5"/>
  <c r="EB1196" i="5" s="1"/>
  <c r="EC1195" i="5"/>
  <c r="EA1195" i="5"/>
  <c r="EB1195" i="5" s="1"/>
  <c r="EC1194" i="5"/>
  <c r="EA1194" i="5"/>
  <c r="EB1194" i="5" s="1"/>
  <c r="EC1193" i="5"/>
  <c r="EA1193" i="5"/>
  <c r="EB1193" i="5" s="1"/>
  <c r="EC1192" i="5"/>
  <c r="EA1192" i="5"/>
  <c r="EB1192" i="5" s="1"/>
  <c r="EC1191" i="5"/>
  <c r="EA1191" i="5"/>
  <c r="EB1191" i="5" s="1"/>
  <c r="EC1190" i="5"/>
  <c r="EA1190" i="5"/>
  <c r="EB1190" i="5" s="1"/>
  <c r="EC1189" i="5"/>
  <c r="EA1189" i="5"/>
  <c r="EB1189" i="5" s="1"/>
  <c r="EC1188" i="5"/>
  <c r="EA1188" i="5"/>
  <c r="EB1188" i="5" s="1"/>
  <c r="EC1187" i="5"/>
  <c r="EA1187" i="5"/>
  <c r="EB1187" i="5" s="1"/>
  <c r="EC1186" i="5"/>
  <c r="EA1186" i="5"/>
  <c r="EB1186" i="5" s="1"/>
  <c r="EC1185" i="5"/>
  <c r="EA1185" i="5"/>
  <c r="EB1185" i="5" s="1"/>
  <c r="EC1184" i="5"/>
  <c r="EA1184" i="5"/>
  <c r="EB1184" i="5" s="1"/>
  <c r="EC1183" i="5"/>
  <c r="EA1183" i="5"/>
  <c r="EB1183" i="5" s="1"/>
  <c r="EC1182" i="5"/>
  <c r="EA1182" i="5"/>
  <c r="EB1182" i="5" s="1"/>
  <c r="EC1181" i="5"/>
  <c r="EA1181" i="5"/>
  <c r="EB1181" i="5" s="1"/>
  <c r="EC1180" i="5"/>
  <c r="EA1180" i="5"/>
  <c r="EB1180" i="5" s="1"/>
  <c r="EC1179" i="5"/>
  <c r="EA1179" i="5"/>
  <c r="EB1179" i="5" s="1"/>
  <c r="EC1178" i="5"/>
  <c r="EA1178" i="5"/>
  <c r="EB1178" i="5" s="1"/>
  <c r="EC1177" i="5"/>
  <c r="EA1177" i="5"/>
  <c r="EB1177" i="5" s="1"/>
  <c r="EC1176" i="5"/>
  <c r="EA1176" i="5"/>
  <c r="EB1176" i="5" s="1"/>
  <c r="EC1175" i="5"/>
  <c r="EA1175" i="5"/>
  <c r="EB1175" i="5" s="1"/>
  <c r="EC1174" i="5"/>
  <c r="EA1174" i="5"/>
  <c r="EB1174" i="5" s="1"/>
  <c r="EC1173" i="5"/>
  <c r="EA1173" i="5"/>
  <c r="EB1173" i="5" s="1"/>
  <c r="EC1172" i="5"/>
  <c r="EA1172" i="5"/>
  <c r="EB1172" i="5" s="1"/>
  <c r="EC1171" i="5"/>
  <c r="EA1171" i="5"/>
  <c r="EB1171" i="5" s="1"/>
  <c r="EC1170" i="5"/>
  <c r="EA1170" i="5"/>
  <c r="EB1170" i="5" s="1"/>
  <c r="EC1169" i="5"/>
  <c r="EA1169" i="5"/>
  <c r="EB1169" i="5" s="1"/>
  <c r="EC1168" i="5"/>
  <c r="EA1168" i="5"/>
  <c r="EB1168" i="5" s="1"/>
  <c r="EC1167" i="5"/>
  <c r="EA1167" i="5"/>
  <c r="EB1167" i="5" s="1"/>
  <c r="EC1166" i="5"/>
  <c r="EA1166" i="5"/>
  <c r="EB1166" i="5" s="1"/>
  <c r="EC1165" i="5"/>
  <c r="EA1165" i="5"/>
  <c r="EB1165" i="5" s="1"/>
  <c r="EC1164" i="5"/>
  <c r="EA1164" i="5"/>
  <c r="EB1164" i="5" s="1"/>
  <c r="EC1163" i="5"/>
  <c r="EA1163" i="5"/>
  <c r="EB1163" i="5" s="1"/>
  <c r="EC1162" i="5"/>
  <c r="EA1162" i="5"/>
  <c r="EB1162" i="5" s="1"/>
  <c r="EC1161" i="5"/>
  <c r="EA1161" i="5"/>
  <c r="EB1161" i="5" s="1"/>
  <c r="EC1160" i="5"/>
  <c r="EA1160" i="5"/>
  <c r="EB1160" i="5" s="1"/>
  <c r="EC1159" i="5"/>
  <c r="EA1159" i="5"/>
  <c r="EB1159" i="5" s="1"/>
  <c r="EC1158" i="5"/>
  <c r="EA1158" i="5"/>
  <c r="EB1158" i="5" s="1"/>
  <c r="EC1157" i="5"/>
  <c r="EA1157" i="5"/>
  <c r="EB1157" i="5" s="1"/>
  <c r="EC1156" i="5"/>
  <c r="EA1156" i="5"/>
  <c r="EB1156" i="5" s="1"/>
  <c r="EC1155" i="5"/>
  <c r="EA1155" i="5"/>
  <c r="EB1155" i="5" s="1"/>
  <c r="EC1154" i="5"/>
  <c r="EA1154" i="5"/>
  <c r="EB1154" i="5" s="1"/>
  <c r="EC1153" i="5"/>
  <c r="EA1153" i="5"/>
  <c r="EB1153" i="5" s="1"/>
  <c r="EC1152" i="5"/>
  <c r="EA1152" i="5"/>
  <c r="EB1152" i="5" s="1"/>
  <c r="EC1151" i="5"/>
  <c r="EA1151" i="5"/>
  <c r="EB1151" i="5" s="1"/>
  <c r="EC1150" i="5"/>
  <c r="EA1150" i="5"/>
  <c r="EB1150" i="5" s="1"/>
  <c r="EC1149" i="5"/>
  <c r="EA1149" i="5"/>
  <c r="EB1149" i="5" s="1"/>
  <c r="EC1148" i="5"/>
  <c r="EA1148" i="5"/>
  <c r="EB1148" i="5" s="1"/>
  <c r="EC1147" i="5"/>
  <c r="EA1147" i="5"/>
  <c r="EB1147" i="5" s="1"/>
  <c r="EC1146" i="5"/>
  <c r="EA1146" i="5"/>
  <c r="EB1146" i="5" s="1"/>
  <c r="EC1145" i="5"/>
  <c r="EA1145" i="5"/>
  <c r="EB1145" i="5" s="1"/>
  <c r="EC1144" i="5"/>
  <c r="EA1144" i="5"/>
  <c r="EB1144" i="5" s="1"/>
  <c r="EC1143" i="5"/>
  <c r="EA1143" i="5"/>
  <c r="EB1143" i="5" s="1"/>
  <c r="EC1142" i="5"/>
  <c r="EA1142" i="5"/>
  <c r="EB1142" i="5" s="1"/>
  <c r="EC1141" i="5"/>
  <c r="EA1141" i="5"/>
  <c r="EB1141" i="5" s="1"/>
  <c r="EC1140" i="5"/>
  <c r="EA1140" i="5"/>
  <c r="EB1140" i="5" s="1"/>
  <c r="EC1139" i="5"/>
  <c r="EA1139" i="5"/>
  <c r="EB1139" i="5" s="1"/>
  <c r="EC1138" i="5"/>
  <c r="EA1138" i="5"/>
  <c r="EB1138" i="5" s="1"/>
  <c r="EC1137" i="5"/>
  <c r="EA1137" i="5"/>
  <c r="EB1137" i="5" s="1"/>
  <c r="EC1136" i="5"/>
  <c r="EA1136" i="5"/>
  <c r="EB1136" i="5" s="1"/>
  <c r="EC1135" i="5"/>
  <c r="EA1135" i="5"/>
  <c r="EB1135" i="5" s="1"/>
  <c r="EC1134" i="5"/>
  <c r="EA1134" i="5"/>
  <c r="EB1134" i="5" s="1"/>
  <c r="EC1133" i="5"/>
  <c r="EA1133" i="5"/>
  <c r="EB1133" i="5" s="1"/>
  <c r="EC1132" i="5"/>
  <c r="EA1132" i="5"/>
  <c r="EB1132" i="5" s="1"/>
  <c r="EC1131" i="5"/>
  <c r="EA1131" i="5"/>
  <c r="EB1131" i="5" s="1"/>
  <c r="EC1130" i="5"/>
  <c r="EA1130" i="5"/>
  <c r="EB1130" i="5" s="1"/>
  <c r="EC1129" i="5"/>
  <c r="EA1129" i="5"/>
  <c r="EB1129" i="5" s="1"/>
  <c r="EC1128" i="5"/>
  <c r="EA1128" i="5"/>
  <c r="EB1128" i="5" s="1"/>
  <c r="EC1127" i="5"/>
  <c r="EA1127" i="5"/>
  <c r="EB1127" i="5" s="1"/>
  <c r="EC1126" i="5"/>
  <c r="EA1126" i="5"/>
  <c r="EB1126" i="5" s="1"/>
  <c r="EC1125" i="5"/>
  <c r="EA1125" i="5"/>
  <c r="EB1125" i="5" s="1"/>
  <c r="EC1124" i="5"/>
  <c r="EA1124" i="5"/>
  <c r="EB1124" i="5" s="1"/>
  <c r="EC1123" i="5"/>
  <c r="EA1123" i="5"/>
  <c r="EB1123" i="5" s="1"/>
  <c r="EC1122" i="5"/>
  <c r="EA1122" i="5"/>
  <c r="EB1122" i="5" s="1"/>
  <c r="EC1121" i="5"/>
  <c r="EA1121" i="5"/>
  <c r="EB1121" i="5" s="1"/>
  <c r="EC1120" i="5"/>
  <c r="EA1120" i="5"/>
  <c r="EB1120" i="5" s="1"/>
  <c r="EC1119" i="5"/>
  <c r="EA1119" i="5"/>
  <c r="EB1119" i="5" s="1"/>
  <c r="EC1118" i="5"/>
  <c r="EA1118" i="5"/>
  <c r="EB1118" i="5" s="1"/>
  <c r="EC1117" i="5"/>
  <c r="EA1117" i="5"/>
  <c r="EB1117" i="5" s="1"/>
  <c r="EC1116" i="5"/>
  <c r="EA1116" i="5"/>
  <c r="EB1116" i="5" s="1"/>
  <c r="EC1115" i="5"/>
  <c r="EA1115" i="5"/>
  <c r="EB1115" i="5" s="1"/>
  <c r="EC1114" i="5"/>
  <c r="EA1114" i="5"/>
  <c r="EB1114" i="5" s="1"/>
  <c r="EC1113" i="5"/>
  <c r="EA1113" i="5"/>
  <c r="EB1113" i="5" s="1"/>
  <c r="EC1112" i="5"/>
  <c r="EA1112" i="5"/>
  <c r="EB1112" i="5" s="1"/>
  <c r="EC1111" i="5"/>
  <c r="EA1111" i="5"/>
  <c r="EB1111" i="5" s="1"/>
  <c r="EC1110" i="5"/>
  <c r="EA1110" i="5"/>
  <c r="EB1110" i="5" s="1"/>
  <c r="EC1109" i="5"/>
  <c r="EA1109" i="5"/>
  <c r="EB1109" i="5" s="1"/>
  <c r="EC1108" i="5"/>
  <c r="EA1108" i="5"/>
  <c r="EB1108" i="5" s="1"/>
  <c r="EC1107" i="5"/>
  <c r="EA1107" i="5"/>
  <c r="EB1107" i="5" s="1"/>
  <c r="EC1106" i="5"/>
  <c r="EA1106" i="5"/>
  <c r="EB1106" i="5" s="1"/>
  <c r="EC1105" i="5"/>
  <c r="EA1105" i="5"/>
  <c r="EB1105" i="5" s="1"/>
  <c r="EC1104" i="5"/>
  <c r="EA1104" i="5"/>
  <c r="EB1104" i="5" s="1"/>
  <c r="EC1103" i="5"/>
  <c r="EA1103" i="5"/>
  <c r="EB1103" i="5" s="1"/>
  <c r="EC1102" i="5"/>
  <c r="EA1102" i="5"/>
  <c r="EB1102" i="5" s="1"/>
  <c r="EC1101" i="5"/>
  <c r="EA1101" i="5"/>
  <c r="EB1101" i="5" s="1"/>
  <c r="EC1100" i="5"/>
  <c r="EA1100" i="5"/>
  <c r="EB1100" i="5" s="1"/>
  <c r="EC1099" i="5"/>
  <c r="EA1099" i="5"/>
  <c r="EB1099" i="5" s="1"/>
  <c r="EC1098" i="5"/>
  <c r="EA1098" i="5"/>
  <c r="EB1098" i="5" s="1"/>
  <c r="EC1097" i="5"/>
  <c r="EA1097" i="5"/>
  <c r="EB1097" i="5" s="1"/>
  <c r="EC1096" i="5"/>
  <c r="EA1096" i="5"/>
  <c r="EB1096" i="5" s="1"/>
  <c r="EC1095" i="5"/>
  <c r="EA1095" i="5"/>
  <c r="EB1095" i="5" s="1"/>
  <c r="EC1094" i="5"/>
  <c r="EA1094" i="5"/>
  <c r="EB1094" i="5" s="1"/>
  <c r="EC1093" i="5"/>
  <c r="EA1093" i="5"/>
  <c r="EB1093" i="5" s="1"/>
  <c r="EC1092" i="5"/>
  <c r="EA1092" i="5"/>
  <c r="EB1092" i="5" s="1"/>
  <c r="EC1091" i="5"/>
  <c r="EA1091" i="5"/>
  <c r="EB1091" i="5" s="1"/>
  <c r="EC1090" i="5"/>
  <c r="EA1090" i="5"/>
  <c r="EB1090" i="5" s="1"/>
  <c r="EC1089" i="5"/>
  <c r="EA1089" i="5"/>
  <c r="EB1089" i="5" s="1"/>
  <c r="EC1088" i="5"/>
  <c r="EA1088" i="5"/>
  <c r="EB1088" i="5" s="1"/>
  <c r="EC1087" i="5"/>
  <c r="EA1087" i="5"/>
  <c r="EB1087" i="5" s="1"/>
  <c r="EC1086" i="5"/>
  <c r="EA1086" i="5"/>
  <c r="EB1086" i="5" s="1"/>
  <c r="EC1085" i="5"/>
  <c r="EA1085" i="5"/>
  <c r="EB1085" i="5" s="1"/>
  <c r="EC1084" i="5"/>
  <c r="EA1084" i="5"/>
  <c r="EB1084" i="5" s="1"/>
  <c r="EC1083" i="5"/>
  <c r="EA1083" i="5"/>
  <c r="EB1083" i="5" s="1"/>
  <c r="EC1082" i="5"/>
  <c r="EA1082" i="5"/>
  <c r="EB1082" i="5" s="1"/>
  <c r="EC1081" i="5"/>
  <c r="EA1081" i="5"/>
  <c r="EB1081" i="5" s="1"/>
  <c r="EC1080" i="5"/>
  <c r="EA1080" i="5"/>
  <c r="EB1080" i="5" s="1"/>
  <c r="EC1079" i="5"/>
  <c r="EA1079" i="5"/>
  <c r="EB1079" i="5" s="1"/>
  <c r="EC1078" i="5"/>
  <c r="EA1078" i="5"/>
  <c r="EB1078" i="5" s="1"/>
  <c r="EC1077" i="5"/>
  <c r="EA1077" i="5"/>
  <c r="EB1077" i="5" s="1"/>
  <c r="EC1076" i="5"/>
  <c r="EA1076" i="5"/>
  <c r="EB1076" i="5" s="1"/>
  <c r="EC1075" i="5"/>
  <c r="EA1075" i="5"/>
  <c r="EB1075" i="5" s="1"/>
  <c r="EC1074" i="5"/>
  <c r="EA1074" i="5"/>
  <c r="EB1074" i="5" s="1"/>
  <c r="EC1073" i="5"/>
  <c r="EA1073" i="5"/>
  <c r="EB1073" i="5" s="1"/>
  <c r="EC1072" i="5"/>
  <c r="EA1072" i="5"/>
  <c r="EB1072" i="5" s="1"/>
  <c r="EC1071" i="5"/>
  <c r="EA1071" i="5"/>
  <c r="EB1071" i="5" s="1"/>
  <c r="EC1070" i="5"/>
  <c r="EA1070" i="5"/>
  <c r="EB1070" i="5" s="1"/>
  <c r="EC1069" i="5"/>
  <c r="EA1069" i="5"/>
  <c r="EB1069" i="5" s="1"/>
  <c r="EC1068" i="5"/>
  <c r="EA1068" i="5"/>
  <c r="EB1068" i="5" s="1"/>
  <c r="EC1067" i="5"/>
  <c r="EA1067" i="5"/>
  <c r="EB1067" i="5" s="1"/>
  <c r="EC1066" i="5"/>
  <c r="EA1066" i="5"/>
  <c r="EB1066" i="5" s="1"/>
  <c r="EC1065" i="5"/>
  <c r="EA1065" i="5"/>
  <c r="EB1065" i="5" s="1"/>
  <c r="EC1064" i="5"/>
  <c r="EA1064" i="5"/>
  <c r="EB1064" i="5" s="1"/>
  <c r="EC1063" i="5"/>
  <c r="EA1063" i="5"/>
  <c r="EB1063" i="5" s="1"/>
  <c r="EC1062" i="5"/>
  <c r="EA1062" i="5"/>
  <c r="EB1062" i="5" s="1"/>
  <c r="EC1061" i="5"/>
  <c r="EA1061" i="5"/>
  <c r="EB1061" i="5" s="1"/>
  <c r="EC1060" i="5"/>
  <c r="EA1060" i="5"/>
  <c r="EB1060" i="5" s="1"/>
  <c r="EC1059" i="5"/>
  <c r="EA1059" i="5"/>
  <c r="EB1059" i="5" s="1"/>
  <c r="EC1058" i="5"/>
  <c r="EA1058" i="5"/>
  <c r="EB1058" i="5" s="1"/>
  <c r="EC1057" i="5"/>
  <c r="EA1057" i="5"/>
  <c r="EB1057" i="5" s="1"/>
  <c r="EC1056" i="5"/>
  <c r="EA1056" i="5"/>
  <c r="EB1056" i="5" s="1"/>
  <c r="EC1055" i="5"/>
  <c r="EA1055" i="5"/>
  <c r="EB1055" i="5" s="1"/>
  <c r="EC1054" i="5"/>
  <c r="EA1054" i="5"/>
  <c r="EB1054" i="5" s="1"/>
  <c r="EC1053" i="5"/>
  <c r="EA1053" i="5"/>
  <c r="EB1053" i="5" s="1"/>
  <c r="EC1052" i="5"/>
  <c r="EA1052" i="5"/>
  <c r="EB1052" i="5" s="1"/>
  <c r="EC1051" i="5"/>
  <c r="EA1051" i="5"/>
  <c r="EB1051" i="5" s="1"/>
  <c r="EC1050" i="5"/>
  <c r="EA1050" i="5"/>
  <c r="EB1050" i="5" s="1"/>
  <c r="EC1049" i="5"/>
  <c r="EA1049" i="5"/>
  <c r="EB1049" i="5" s="1"/>
  <c r="EC1048" i="5"/>
  <c r="EA1048" i="5"/>
  <c r="EB1048" i="5" s="1"/>
  <c r="EC1047" i="5"/>
  <c r="EA1047" i="5"/>
  <c r="EB1047" i="5" s="1"/>
  <c r="EC1046" i="5"/>
  <c r="EA1046" i="5"/>
  <c r="EB1046" i="5" s="1"/>
  <c r="EC1045" i="5"/>
  <c r="EA1045" i="5"/>
  <c r="EB1045" i="5" s="1"/>
  <c r="EC1044" i="5"/>
  <c r="EA1044" i="5"/>
  <c r="EB1044" i="5" s="1"/>
  <c r="EC1043" i="5"/>
  <c r="EA1043" i="5"/>
  <c r="EB1043" i="5" s="1"/>
  <c r="EC1042" i="5"/>
  <c r="EA1042" i="5"/>
  <c r="EB1042" i="5" s="1"/>
  <c r="EC1041" i="5"/>
  <c r="EA1041" i="5"/>
  <c r="EB1041" i="5" s="1"/>
  <c r="EC1040" i="5"/>
  <c r="EA1040" i="5"/>
  <c r="EB1040" i="5" s="1"/>
  <c r="EC1039" i="5"/>
  <c r="EA1039" i="5"/>
  <c r="EB1039" i="5" s="1"/>
  <c r="EC1038" i="5"/>
  <c r="EA1038" i="5"/>
  <c r="EB1038" i="5" s="1"/>
  <c r="EC1037" i="5"/>
  <c r="EA1037" i="5"/>
  <c r="EB1037" i="5" s="1"/>
  <c r="EC1036" i="5"/>
  <c r="EA1036" i="5"/>
  <c r="EB1036" i="5" s="1"/>
  <c r="EC1035" i="5"/>
  <c r="EA1035" i="5"/>
  <c r="EB1035" i="5" s="1"/>
  <c r="EC1034" i="5"/>
  <c r="EA1034" i="5"/>
  <c r="EB1034" i="5" s="1"/>
  <c r="EC1033" i="5"/>
  <c r="EA1033" i="5"/>
  <c r="EB1033" i="5" s="1"/>
  <c r="EC1032" i="5"/>
  <c r="EA1032" i="5"/>
  <c r="EB1032" i="5" s="1"/>
  <c r="EC1031" i="5"/>
  <c r="EA1031" i="5"/>
  <c r="EB1031" i="5" s="1"/>
  <c r="EC1030" i="5"/>
  <c r="EA1030" i="5"/>
  <c r="EB1030" i="5" s="1"/>
  <c r="EC1029" i="5"/>
  <c r="EA1029" i="5"/>
  <c r="EB1029" i="5" s="1"/>
  <c r="EC1028" i="5"/>
  <c r="EA1028" i="5"/>
  <c r="EB1028" i="5" s="1"/>
  <c r="EC1027" i="5"/>
  <c r="EA1027" i="5"/>
  <c r="EB1027" i="5" s="1"/>
  <c r="EC1026" i="5"/>
  <c r="EA1026" i="5"/>
  <c r="EB1026" i="5" s="1"/>
  <c r="EC1025" i="5"/>
  <c r="EA1025" i="5"/>
  <c r="EB1025" i="5" s="1"/>
  <c r="EC1024" i="5"/>
  <c r="EA1024" i="5"/>
  <c r="EB1024" i="5" s="1"/>
  <c r="EC1023" i="5"/>
  <c r="EA1023" i="5"/>
  <c r="EB1023" i="5" s="1"/>
  <c r="EC1022" i="5"/>
  <c r="EA1022" i="5"/>
  <c r="EB1022" i="5" s="1"/>
  <c r="EC1021" i="5"/>
  <c r="EA1021" i="5"/>
  <c r="EB1021" i="5" s="1"/>
  <c r="EC1020" i="5"/>
  <c r="EA1020" i="5"/>
  <c r="EB1020" i="5" s="1"/>
  <c r="EC1019" i="5"/>
  <c r="EA1019" i="5"/>
  <c r="EB1019" i="5" s="1"/>
  <c r="EC1018" i="5"/>
  <c r="EA1018" i="5"/>
  <c r="EB1018" i="5" s="1"/>
  <c r="EC1017" i="5"/>
  <c r="EA1017" i="5"/>
  <c r="EB1017" i="5" s="1"/>
  <c r="EC1016" i="5"/>
  <c r="EA1016" i="5"/>
  <c r="EB1016" i="5" s="1"/>
  <c r="EC1015" i="5"/>
  <c r="EA1015" i="5"/>
  <c r="EB1015" i="5" s="1"/>
  <c r="EC1014" i="5"/>
  <c r="EA1014" i="5"/>
  <c r="EB1014" i="5" s="1"/>
  <c r="EC1013" i="5"/>
  <c r="EA1013" i="5"/>
  <c r="EB1013" i="5" s="1"/>
  <c r="EC1012" i="5"/>
  <c r="EA1012" i="5"/>
  <c r="EB1012" i="5" s="1"/>
  <c r="EC1011" i="5"/>
  <c r="EA1011" i="5"/>
  <c r="EB1011" i="5" s="1"/>
  <c r="EC1010" i="5"/>
  <c r="EA1010" i="5"/>
  <c r="EB1010" i="5" s="1"/>
  <c r="EC1009" i="5"/>
  <c r="EA1009" i="5"/>
  <c r="EB1009" i="5" s="1"/>
  <c r="EC1008" i="5"/>
  <c r="EA1008" i="5"/>
  <c r="EB1008" i="5" s="1"/>
  <c r="EC1007" i="5"/>
  <c r="EA1007" i="5"/>
  <c r="EB1007" i="5" s="1"/>
  <c r="EC1006" i="5"/>
  <c r="EA1006" i="5"/>
  <c r="EB1006" i="5" s="1"/>
  <c r="EC1005" i="5"/>
  <c r="EA1005" i="5"/>
  <c r="EB1005" i="5" s="1"/>
  <c r="EC1004" i="5"/>
  <c r="EA1004" i="5"/>
  <c r="EB1004" i="5" s="1"/>
  <c r="EC1003" i="5"/>
  <c r="EA1003" i="5"/>
  <c r="EB1003" i="5" s="1"/>
  <c r="EC1002" i="5"/>
  <c r="EA1002" i="5"/>
  <c r="EB1002" i="5" s="1"/>
  <c r="EC1001" i="5"/>
  <c r="EA1001" i="5"/>
  <c r="EB1001" i="5" s="1"/>
  <c r="EC1000" i="5"/>
  <c r="EA1000" i="5"/>
  <c r="EB1000" i="5" s="1"/>
  <c r="EC999" i="5"/>
  <c r="EA999" i="5"/>
  <c r="EB999" i="5" s="1"/>
  <c r="EC998" i="5"/>
  <c r="EA998" i="5"/>
  <c r="EB998" i="5" s="1"/>
  <c r="EC997" i="5"/>
  <c r="EA997" i="5"/>
  <c r="EB997" i="5" s="1"/>
  <c r="EC996" i="5"/>
  <c r="EA996" i="5"/>
  <c r="EB996" i="5" s="1"/>
  <c r="EC995" i="5"/>
  <c r="EA995" i="5"/>
  <c r="EB995" i="5" s="1"/>
  <c r="EC994" i="5"/>
  <c r="EA994" i="5"/>
  <c r="EB994" i="5" s="1"/>
  <c r="EC993" i="5"/>
  <c r="EA993" i="5"/>
  <c r="EB993" i="5" s="1"/>
  <c r="EC992" i="5"/>
  <c r="EA992" i="5"/>
  <c r="EB992" i="5" s="1"/>
  <c r="EC991" i="5"/>
  <c r="EA991" i="5"/>
  <c r="EB991" i="5" s="1"/>
  <c r="EC990" i="5"/>
  <c r="EA990" i="5"/>
  <c r="EB990" i="5" s="1"/>
  <c r="EC989" i="5"/>
  <c r="EA989" i="5"/>
  <c r="EB989" i="5" s="1"/>
  <c r="EC988" i="5"/>
  <c r="EA988" i="5"/>
  <c r="EB988" i="5" s="1"/>
  <c r="EC987" i="5"/>
  <c r="EA987" i="5"/>
  <c r="EB987" i="5" s="1"/>
  <c r="EC986" i="5"/>
  <c r="EA986" i="5"/>
  <c r="EB986" i="5" s="1"/>
  <c r="EC985" i="5"/>
  <c r="EA985" i="5"/>
  <c r="EB985" i="5" s="1"/>
  <c r="EC984" i="5"/>
  <c r="EA984" i="5"/>
  <c r="EB984" i="5" s="1"/>
  <c r="EC983" i="5"/>
  <c r="EA983" i="5"/>
  <c r="EB983" i="5" s="1"/>
  <c r="EC982" i="5"/>
  <c r="EA982" i="5"/>
  <c r="EB982" i="5" s="1"/>
  <c r="EC981" i="5"/>
  <c r="EA981" i="5"/>
  <c r="EB981" i="5" s="1"/>
  <c r="EC980" i="5"/>
  <c r="EA980" i="5"/>
  <c r="EB980" i="5" s="1"/>
  <c r="EC979" i="5"/>
  <c r="EA979" i="5"/>
  <c r="EB979" i="5" s="1"/>
  <c r="EC978" i="5"/>
  <c r="EA978" i="5"/>
  <c r="EB978" i="5" s="1"/>
  <c r="EC977" i="5"/>
  <c r="EA977" i="5"/>
  <c r="EB977" i="5" s="1"/>
  <c r="EC976" i="5"/>
  <c r="EA976" i="5"/>
  <c r="EB976" i="5" s="1"/>
  <c r="EC975" i="5"/>
  <c r="EA975" i="5"/>
  <c r="EB975" i="5" s="1"/>
  <c r="EC974" i="5"/>
  <c r="EA974" i="5"/>
  <c r="EB974" i="5" s="1"/>
  <c r="EC973" i="5"/>
  <c r="EA973" i="5"/>
  <c r="EB973" i="5" s="1"/>
  <c r="EC972" i="5"/>
  <c r="EA972" i="5"/>
  <c r="EB972" i="5" s="1"/>
  <c r="EC971" i="5"/>
  <c r="EA971" i="5"/>
  <c r="EB971" i="5" s="1"/>
  <c r="EC970" i="5"/>
  <c r="EA970" i="5"/>
  <c r="EB970" i="5" s="1"/>
  <c r="EC969" i="5"/>
  <c r="EA969" i="5"/>
  <c r="EB969" i="5" s="1"/>
  <c r="EC968" i="5"/>
  <c r="EA968" i="5"/>
  <c r="EB968" i="5" s="1"/>
  <c r="EC967" i="5"/>
  <c r="EA967" i="5"/>
  <c r="EB967" i="5" s="1"/>
  <c r="EC966" i="5"/>
  <c r="EA966" i="5"/>
  <c r="EB966" i="5" s="1"/>
  <c r="EC965" i="5"/>
  <c r="EA965" i="5"/>
  <c r="EB965" i="5" s="1"/>
  <c r="EC964" i="5"/>
  <c r="EA964" i="5"/>
  <c r="EB964" i="5" s="1"/>
  <c r="EC963" i="5"/>
  <c r="EA963" i="5"/>
  <c r="EB963" i="5" s="1"/>
  <c r="EC962" i="5"/>
  <c r="EA962" i="5"/>
  <c r="EB962" i="5" s="1"/>
  <c r="EC961" i="5"/>
  <c r="EA961" i="5"/>
  <c r="EB961" i="5" s="1"/>
  <c r="EC960" i="5"/>
  <c r="EA960" i="5"/>
  <c r="EB960" i="5" s="1"/>
  <c r="EC959" i="5"/>
  <c r="EA959" i="5"/>
  <c r="EB959" i="5" s="1"/>
  <c r="EC958" i="5"/>
  <c r="EA958" i="5"/>
  <c r="EB958" i="5" s="1"/>
  <c r="EC957" i="5"/>
  <c r="EA957" i="5"/>
  <c r="EB957" i="5" s="1"/>
  <c r="EC956" i="5"/>
  <c r="EA956" i="5"/>
  <c r="EB956" i="5" s="1"/>
  <c r="EC955" i="5"/>
  <c r="EA955" i="5"/>
  <c r="EB955" i="5" s="1"/>
  <c r="EC954" i="5"/>
  <c r="EA954" i="5"/>
  <c r="EB954" i="5" s="1"/>
  <c r="EC953" i="5"/>
  <c r="EA953" i="5"/>
  <c r="EB953" i="5" s="1"/>
  <c r="EC952" i="5"/>
  <c r="EA952" i="5"/>
  <c r="EB952" i="5" s="1"/>
  <c r="EC951" i="5"/>
  <c r="EA951" i="5"/>
  <c r="EB951" i="5" s="1"/>
  <c r="EC950" i="5"/>
  <c r="EA950" i="5"/>
  <c r="EB950" i="5" s="1"/>
  <c r="EC949" i="5"/>
  <c r="EA949" i="5"/>
  <c r="EB949" i="5" s="1"/>
  <c r="EC948" i="5"/>
  <c r="EA948" i="5"/>
  <c r="EB948" i="5" s="1"/>
  <c r="EC947" i="5"/>
  <c r="EA947" i="5"/>
  <c r="EB947" i="5" s="1"/>
  <c r="EC946" i="5"/>
  <c r="EA946" i="5"/>
  <c r="EB946" i="5" s="1"/>
  <c r="EC945" i="5"/>
  <c r="EA945" i="5"/>
  <c r="EB945" i="5" s="1"/>
  <c r="EC944" i="5"/>
  <c r="EA944" i="5"/>
  <c r="EB944" i="5" s="1"/>
  <c r="EC943" i="5"/>
  <c r="EA943" i="5"/>
  <c r="EB943" i="5" s="1"/>
  <c r="EC942" i="5"/>
  <c r="EA942" i="5"/>
  <c r="EB942" i="5" s="1"/>
  <c r="EC941" i="5"/>
  <c r="EA941" i="5"/>
  <c r="EB941" i="5" s="1"/>
  <c r="EC940" i="5"/>
  <c r="EA940" i="5"/>
  <c r="EB940" i="5" s="1"/>
  <c r="EC939" i="5"/>
  <c r="EA939" i="5"/>
  <c r="EB939" i="5" s="1"/>
  <c r="EC938" i="5"/>
  <c r="EA938" i="5"/>
  <c r="EB938" i="5" s="1"/>
  <c r="EC937" i="5"/>
  <c r="EA937" i="5"/>
  <c r="EB937" i="5" s="1"/>
  <c r="EC936" i="5"/>
  <c r="EA936" i="5"/>
  <c r="EB936" i="5" s="1"/>
  <c r="EC935" i="5"/>
  <c r="EA935" i="5"/>
  <c r="EB935" i="5" s="1"/>
  <c r="EC934" i="5"/>
  <c r="EA934" i="5"/>
  <c r="EB934" i="5" s="1"/>
  <c r="EC933" i="5"/>
  <c r="EA933" i="5"/>
  <c r="EB933" i="5" s="1"/>
  <c r="EC932" i="5"/>
  <c r="EA932" i="5"/>
  <c r="EB932" i="5" s="1"/>
  <c r="EC931" i="5"/>
  <c r="EA931" i="5"/>
  <c r="EB931" i="5" s="1"/>
  <c r="EC930" i="5"/>
  <c r="EA930" i="5"/>
  <c r="EB930" i="5" s="1"/>
  <c r="EC929" i="5"/>
  <c r="EA929" i="5"/>
  <c r="EB929" i="5" s="1"/>
  <c r="EC928" i="5"/>
  <c r="EA928" i="5"/>
  <c r="EB928" i="5" s="1"/>
  <c r="EC927" i="5"/>
  <c r="EA927" i="5"/>
  <c r="EB927" i="5" s="1"/>
  <c r="EC926" i="5"/>
  <c r="EA926" i="5"/>
  <c r="EB926" i="5" s="1"/>
  <c r="EC925" i="5"/>
  <c r="EA925" i="5"/>
  <c r="EB925" i="5" s="1"/>
  <c r="EC924" i="5"/>
  <c r="EA924" i="5"/>
  <c r="EB924" i="5" s="1"/>
  <c r="EC923" i="5"/>
  <c r="EA923" i="5"/>
  <c r="EB923" i="5" s="1"/>
  <c r="EC922" i="5"/>
  <c r="EA922" i="5"/>
  <c r="EB922" i="5" s="1"/>
  <c r="EC921" i="5"/>
  <c r="EA921" i="5"/>
  <c r="EB921" i="5" s="1"/>
  <c r="EC920" i="5"/>
  <c r="EA920" i="5"/>
  <c r="EB920" i="5" s="1"/>
  <c r="EC919" i="5"/>
  <c r="EA919" i="5"/>
  <c r="EB919" i="5" s="1"/>
  <c r="EC918" i="5"/>
  <c r="EA918" i="5"/>
  <c r="EB918" i="5" s="1"/>
  <c r="EC917" i="5"/>
  <c r="EA917" i="5"/>
  <c r="EB917" i="5" s="1"/>
  <c r="EC916" i="5"/>
  <c r="EA916" i="5"/>
  <c r="EB916" i="5" s="1"/>
  <c r="EC915" i="5"/>
  <c r="EA915" i="5"/>
  <c r="EB915" i="5" s="1"/>
  <c r="EC914" i="5"/>
  <c r="EA914" i="5"/>
  <c r="EB914" i="5" s="1"/>
  <c r="EC913" i="5"/>
  <c r="EA913" i="5"/>
  <c r="EB913" i="5" s="1"/>
  <c r="EC912" i="5"/>
  <c r="EA912" i="5"/>
  <c r="EB912" i="5" s="1"/>
  <c r="EC911" i="5"/>
  <c r="EA911" i="5"/>
  <c r="EB911" i="5" s="1"/>
  <c r="EC910" i="5"/>
  <c r="EA910" i="5"/>
  <c r="EB910" i="5" s="1"/>
  <c r="EC909" i="5"/>
  <c r="EA909" i="5"/>
  <c r="EB909" i="5" s="1"/>
  <c r="EC908" i="5"/>
  <c r="EA908" i="5"/>
  <c r="EB908" i="5" s="1"/>
  <c r="EC907" i="5"/>
  <c r="EA907" i="5"/>
  <c r="EB907" i="5" s="1"/>
  <c r="EC906" i="5"/>
  <c r="EA906" i="5"/>
  <c r="EB906" i="5" s="1"/>
  <c r="EC905" i="5"/>
  <c r="EA905" i="5"/>
  <c r="EB905" i="5" s="1"/>
  <c r="EC904" i="5"/>
  <c r="EA904" i="5"/>
  <c r="EB904" i="5" s="1"/>
  <c r="EC903" i="5"/>
  <c r="EA903" i="5"/>
  <c r="EB903" i="5" s="1"/>
  <c r="EC902" i="5"/>
  <c r="EA902" i="5"/>
  <c r="EB902" i="5" s="1"/>
  <c r="EC901" i="5"/>
  <c r="EA901" i="5"/>
  <c r="EB901" i="5" s="1"/>
  <c r="EC900" i="5"/>
  <c r="EA900" i="5"/>
  <c r="EB900" i="5" s="1"/>
  <c r="EC899" i="5"/>
  <c r="EA899" i="5"/>
  <c r="EB899" i="5" s="1"/>
  <c r="EC898" i="5"/>
  <c r="EA898" i="5"/>
  <c r="EB898" i="5" s="1"/>
  <c r="EC897" i="5"/>
  <c r="EA897" i="5"/>
  <c r="EB897" i="5" s="1"/>
  <c r="EC896" i="5"/>
  <c r="EA896" i="5"/>
  <c r="EB896" i="5" s="1"/>
  <c r="EC895" i="5"/>
  <c r="EA895" i="5"/>
  <c r="EB895" i="5" s="1"/>
  <c r="EC894" i="5"/>
  <c r="EA894" i="5"/>
  <c r="EB894" i="5" s="1"/>
  <c r="EC893" i="5"/>
  <c r="EA893" i="5"/>
  <c r="EB893" i="5" s="1"/>
  <c r="EC892" i="5"/>
  <c r="EA892" i="5"/>
  <c r="EB892" i="5" s="1"/>
  <c r="EC891" i="5"/>
  <c r="EA891" i="5"/>
  <c r="EB891" i="5" s="1"/>
  <c r="EC890" i="5"/>
  <c r="EA890" i="5"/>
  <c r="EB890" i="5" s="1"/>
  <c r="EC889" i="5"/>
  <c r="EA889" i="5"/>
  <c r="EB889" i="5" s="1"/>
  <c r="EC888" i="5"/>
  <c r="EA888" i="5"/>
  <c r="EB888" i="5" s="1"/>
  <c r="EC887" i="5"/>
  <c r="EA887" i="5"/>
  <c r="EB887" i="5" s="1"/>
  <c r="EC886" i="5"/>
  <c r="EA886" i="5"/>
  <c r="EB886" i="5" s="1"/>
  <c r="EC885" i="5"/>
  <c r="EA885" i="5"/>
  <c r="EB885" i="5" s="1"/>
  <c r="EC884" i="5"/>
  <c r="EA884" i="5"/>
  <c r="EB884" i="5" s="1"/>
  <c r="EC883" i="5"/>
  <c r="EA883" i="5"/>
  <c r="EB883" i="5" s="1"/>
  <c r="EC882" i="5"/>
  <c r="EA882" i="5"/>
  <c r="EB882" i="5" s="1"/>
  <c r="EC881" i="5"/>
  <c r="EA881" i="5"/>
  <c r="EB881" i="5" s="1"/>
  <c r="EC880" i="5"/>
  <c r="EA880" i="5"/>
  <c r="EB880" i="5" s="1"/>
  <c r="EC879" i="5"/>
  <c r="EA879" i="5"/>
  <c r="EB879" i="5" s="1"/>
  <c r="EC878" i="5"/>
  <c r="EA878" i="5"/>
  <c r="EB878" i="5" s="1"/>
  <c r="EC877" i="5"/>
  <c r="EA877" i="5"/>
  <c r="EB877" i="5" s="1"/>
  <c r="EC876" i="5"/>
  <c r="EA876" i="5"/>
  <c r="EB876" i="5" s="1"/>
  <c r="EC875" i="5"/>
  <c r="EA875" i="5"/>
  <c r="EB875" i="5" s="1"/>
  <c r="EC874" i="5"/>
  <c r="EA874" i="5"/>
  <c r="EB874" i="5" s="1"/>
  <c r="EC873" i="5"/>
  <c r="EA873" i="5"/>
  <c r="EB873" i="5" s="1"/>
  <c r="EC872" i="5"/>
  <c r="EA872" i="5"/>
  <c r="EB872" i="5" s="1"/>
  <c r="EC871" i="5"/>
  <c r="EA871" i="5"/>
  <c r="EB871" i="5" s="1"/>
  <c r="EC870" i="5"/>
  <c r="EA870" i="5"/>
  <c r="EB870" i="5" s="1"/>
  <c r="EC869" i="5"/>
  <c r="EA869" i="5"/>
  <c r="EB869" i="5" s="1"/>
  <c r="EC868" i="5"/>
  <c r="EA868" i="5"/>
  <c r="EB868" i="5" s="1"/>
  <c r="EC867" i="5"/>
  <c r="EA867" i="5"/>
  <c r="EB867" i="5" s="1"/>
  <c r="EC866" i="5"/>
  <c r="EA866" i="5"/>
  <c r="EB866" i="5" s="1"/>
  <c r="EC865" i="5"/>
  <c r="EA865" i="5"/>
  <c r="EB865" i="5" s="1"/>
  <c r="EC864" i="5"/>
  <c r="EA864" i="5"/>
  <c r="EB864" i="5" s="1"/>
  <c r="EC863" i="5"/>
  <c r="EA863" i="5"/>
  <c r="EB863" i="5" s="1"/>
  <c r="EC862" i="5"/>
  <c r="EA862" i="5"/>
  <c r="EB862" i="5" s="1"/>
  <c r="EC861" i="5"/>
  <c r="EA861" i="5"/>
  <c r="EB861" i="5" s="1"/>
  <c r="EC860" i="5"/>
  <c r="EA860" i="5"/>
  <c r="EB860" i="5" s="1"/>
  <c r="EC859" i="5"/>
  <c r="EA859" i="5"/>
  <c r="EB859" i="5" s="1"/>
  <c r="EC858" i="5"/>
  <c r="EA858" i="5"/>
  <c r="EB858" i="5" s="1"/>
  <c r="EC857" i="5"/>
  <c r="EA857" i="5"/>
  <c r="EB857" i="5" s="1"/>
  <c r="EC856" i="5"/>
  <c r="EA856" i="5"/>
  <c r="EB856" i="5" s="1"/>
  <c r="EC855" i="5"/>
  <c r="EA855" i="5"/>
  <c r="EB855" i="5" s="1"/>
  <c r="EC854" i="5"/>
  <c r="EA854" i="5"/>
  <c r="EB854" i="5" s="1"/>
  <c r="EC853" i="5"/>
  <c r="EA853" i="5"/>
  <c r="EB853" i="5" s="1"/>
  <c r="EC852" i="5"/>
  <c r="EA852" i="5"/>
  <c r="EB852" i="5" s="1"/>
  <c r="EC851" i="5"/>
  <c r="EA851" i="5"/>
  <c r="EB851" i="5" s="1"/>
  <c r="EC850" i="5"/>
  <c r="EA850" i="5"/>
  <c r="EB850" i="5" s="1"/>
  <c r="EC849" i="5"/>
  <c r="EA849" i="5"/>
  <c r="EB849" i="5" s="1"/>
  <c r="EC848" i="5"/>
  <c r="EA848" i="5"/>
  <c r="EB848" i="5" s="1"/>
  <c r="EC847" i="5"/>
  <c r="EA847" i="5"/>
  <c r="EB847" i="5" s="1"/>
  <c r="EC846" i="5"/>
  <c r="EA846" i="5"/>
  <c r="EB846" i="5" s="1"/>
  <c r="EC845" i="5"/>
  <c r="EA845" i="5"/>
  <c r="EB845" i="5" s="1"/>
  <c r="EC844" i="5"/>
  <c r="EA844" i="5"/>
  <c r="EB844" i="5" s="1"/>
  <c r="EC843" i="5"/>
  <c r="EA843" i="5"/>
  <c r="EB843" i="5" s="1"/>
  <c r="EC842" i="5"/>
  <c r="EA842" i="5"/>
  <c r="EB842" i="5" s="1"/>
  <c r="EC841" i="5"/>
  <c r="EA841" i="5"/>
  <c r="EB841" i="5" s="1"/>
  <c r="EC840" i="5"/>
  <c r="EA840" i="5"/>
  <c r="EB840" i="5" s="1"/>
  <c r="EC839" i="5"/>
  <c r="EA839" i="5"/>
  <c r="EB839" i="5" s="1"/>
  <c r="EC838" i="5"/>
  <c r="EA838" i="5"/>
  <c r="EB838" i="5" s="1"/>
  <c r="EC837" i="5"/>
  <c r="EA837" i="5"/>
  <c r="EB837" i="5" s="1"/>
  <c r="EC836" i="5"/>
  <c r="EA836" i="5"/>
  <c r="EB836" i="5" s="1"/>
  <c r="EC835" i="5"/>
  <c r="EA835" i="5"/>
  <c r="EB835" i="5" s="1"/>
  <c r="EC834" i="5"/>
  <c r="EA834" i="5"/>
  <c r="EB834" i="5" s="1"/>
  <c r="EC833" i="5"/>
  <c r="EA833" i="5"/>
  <c r="EB833" i="5" s="1"/>
  <c r="EC832" i="5"/>
  <c r="EA832" i="5"/>
  <c r="EB832" i="5" s="1"/>
  <c r="EC831" i="5"/>
  <c r="EA831" i="5"/>
  <c r="EB831" i="5" s="1"/>
  <c r="EC830" i="5"/>
  <c r="EA830" i="5"/>
  <c r="EB830" i="5" s="1"/>
  <c r="EC829" i="5"/>
  <c r="EA829" i="5"/>
  <c r="EB829" i="5" s="1"/>
  <c r="EC828" i="5"/>
  <c r="EA828" i="5"/>
  <c r="EB828" i="5" s="1"/>
  <c r="EC827" i="5"/>
  <c r="EA827" i="5"/>
  <c r="EB827" i="5" s="1"/>
  <c r="EC826" i="5"/>
  <c r="EA826" i="5"/>
  <c r="EB826" i="5" s="1"/>
  <c r="EC825" i="5"/>
  <c r="EA825" i="5"/>
  <c r="EB825" i="5" s="1"/>
  <c r="EC824" i="5"/>
  <c r="EA824" i="5"/>
  <c r="EB824" i="5" s="1"/>
  <c r="EC823" i="5"/>
  <c r="EA823" i="5"/>
  <c r="EB823" i="5" s="1"/>
  <c r="EC822" i="5"/>
  <c r="EA822" i="5"/>
  <c r="EB822" i="5" s="1"/>
  <c r="EC821" i="5"/>
  <c r="EA821" i="5"/>
  <c r="EB821" i="5" s="1"/>
  <c r="EC820" i="5"/>
  <c r="EA820" i="5"/>
  <c r="EB820" i="5" s="1"/>
  <c r="EC819" i="5"/>
  <c r="EA819" i="5"/>
  <c r="EB819" i="5" s="1"/>
  <c r="EC818" i="5"/>
  <c r="EA818" i="5"/>
  <c r="EB818" i="5" s="1"/>
  <c r="EC817" i="5"/>
  <c r="EA817" i="5"/>
  <c r="EB817" i="5" s="1"/>
  <c r="EC816" i="5"/>
  <c r="EA816" i="5"/>
  <c r="EB816" i="5" s="1"/>
  <c r="EC815" i="5"/>
  <c r="EA815" i="5"/>
  <c r="EB815" i="5" s="1"/>
  <c r="EC814" i="5"/>
  <c r="EA814" i="5"/>
  <c r="EB814" i="5" s="1"/>
  <c r="EC813" i="5"/>
  <c r="EA813" i="5"/>
  <c r="EB813" i="5" s="1"/>
  <c r="EC812" i="5"/>
  <c r="EA812" i="5"/>
  <c r="EB812" i="5" s="1"/>
  <c r="EC811" i="5"/>
  <c r="EA811" i="5"/>
  <c r="EB811" i="5" s="1"/>
  <c r="EC810" i="5"/>
  <c r="EA810" i="5"/>
  <c r="EB810" i="5" s="1"/>
  <c r="EC809" i="5"/>
  <c r="EA809" i="5"/>
  <c r="EB809" i="5" s="1"/>
  <c r="EC808" i="5"/>
  <c r="EA808" i="5"/>
  <c r="EB808" i="5" s="1"/>
  <c r="EC807" i="5"/>
  <c r="EA807" i="5"/>
  <c r="EB807" i="5" s="1"/>
  <c r="EC806" i="5"/>
  <c r="EA806" i="5"/>
  <c r="EB806" i="5" s="1"/>
  <c r="EC805" i="5"/>
  <c r="EA805" i="5"/>
  <c r="EB805" i="5" s="1"/>
  <c r="EC804" i="5"/>
  <c r="EA804" i="5"/>
  <c r="EB804" i="5" s="1"/>
  <c r="EC803" i="5"/>
  <c r="EA803" i="5"/>
  <c r="EB803" i="5" s="1"/>
  <c r="EC802" i="5"/>
  <c r="EA802" i="5"/>
  <c r="EB802" i="5" s="1"/>
  <c r="EC801" i="5"/>
  <c r="EA801" i="5"/>
  <c r="EB801" i="5" s="1"/>
  <c r="EC800" i="5"/>
  <c r="EA800" i="5"/>
  <c r="EB800" i="5" s="1"/>
  <c r="EC799" i="5"/>
  <c r="EA799" i="5"/>
  <c r="EB799" i="5" s="1"/>
  <c r="EC798" i="5"/>
  <c r="EA798" i="5"/>
  <c r="EB798" i="5" s="1"/>
  <c r="EC797" i="5"/>
  <c r="EA797" i="5"/>
  <c r="EB797" i="5" s="1"/>
  <c r="EC796" i="5"/>
  <c r="EA796" i="5"/>
  <c r="EB796" i="5" s="1"/>
  <c r="EC795" i="5"/>
  <c r="EA795" i="5"/>
  <c r="EB795" i="5" s="1"/>
  <c r="EC794" i="5"/>
  <c r="EA794" i="5"/>
  <c r="EB794" i="5" s="1"/>
  <c r="EC793" i="5"/>
  <c r="EA793" i="5"/>
  <c r="EB793" i="5" s="1"/>
  <c r="EC792" i="5"/>
  <c r="EA792" i="5"/>
  <c r="EB792" i="5" s="1"/>
  <c r="EC791" i="5"/>
  <c r="EA791" i="5"/>
  <c r="EB791" i="5" s="1"/>
  <c r="EC790" i="5"/>
  <c r="EA790" i="5"/>
  <c r="EB790" i="5" s="1"/>
  <c r="EC789" i="5"/>
  <c r="EA789" i="5"/>
  <c r="EB789" i="5" s="1"/>
  <c r="EC788" i="5"/>
  <c r="EA788" i="5"/>
  <c r="EB788" i="5" s="1"/>
  <c r="EC787" i="5"/>
  <c r="EA787" i="5"/>
  <c r="EB787" i="5" s="1"/>
  <c r="EC786" i="5"/>
  <c r="EA786" i="5"/>
  <c r="EB786" i="5" s="1"/>
  <c r="EC785" i="5"/>
  <c r="EA785" i="5"/>
  <c r="EB785" i="5" s="1"/>
  <c r="EC784" i="5"/>
  <c r="EA784" i="5"/>
  <c r="EB784" i="5" s="1"/>
  <c r="EC783" i="5"/>
  <c r="EA783" i="5"/>
  <c r="EB783" i="5" s="1"/>
  <c r="EC782" i="5"/>
  <c r="EA782" i="5"/>
  <c r="EB782" i="5" s="1"/>
  <c r="EC781" i="5"/>
  <c r="EA781" i="5"/>
  <c r="EB781" i="5" s="1"/>
  <c r="EC780" i="5"/>
  <c r="EA780" i="5"/>
  <c r="EB780" i="5" s="1"/>
  <c r="EC779" i="5"/>
  <c r="EA779" i="5"/>
  <c r="EB779" i="5" s="1"/>
  <c r="EC778" i="5"/>
  <c r="EA778" i="5"/>
  <c r="EB778" i="5" s="1"/>
  <c r="EC777" i="5"/>
  <c r="EA777" i="5"/>
  <c r="EB777" i="5" s="1"/>
  <c r="EC776" i="5"/>
  <c r="EA776" i="5"/>
  <c r="EB776" i="5" s="1"/>
  <c r="EC775" i="5"/>
  <c r="EA775" i="5"/>
  <c r="EB775" i="5" s="1"/>
  <c r="EC774" i="5"/>
  <c r="EA774" i="5"/>
  <c r="EB774" i="5" s="1"/>
  <c r="EC773" i="5"/>
  <c r="EA773" i="5"/>
  <c r="EB773" i="5" s="1"/>
  <c r="EC772" i="5"/>
  <c r="EA772" i="5"/>
  <c r="EB772" i="5" s="1"/>
  <c r="EC771" i="5"/>
  <c r="EA771" i="5"/>
  <c r="EB771" i="5" s="1"/>
  <c r="EC770" i="5"/>
  <c r="EA770" i="5"/>
  <c r="EB770" i="5" s="1"/>
  <c r="EC769" i="5"/>
  <c r="EA769" i="5"/>
  <c r="EB769" i="5" s="1"/>
  <c r="EC768" i="5"/>
  <c r="EA768" i="5"/>
  <c r="EB768" i="5" s="1"/>
  <c r="EC767" i="5"/>
  <c r="EA767" i="5"/>
  <c r="EB767" i="5" s="1"/>
  <c r="EC766" i="5"/>
  <c r="EA766" i="5"/>
  <c r="EB766" i="5" s="1"/>
  <c r="EC765" i="5"/>
  <c r="EA765" i="5"/>
  <c r="EB765" i="5" s="1"/>
  <c r="EC764" i="5"/>
  <c r="EA764" i="5"/>
  <c r="EB764" i="5" s="1"/>
  <c r="EC763" i="5"/>
  <c r="EA763" i="5"/>
  <c r="EB763" i="5" s="1"/>
  <c r="EC762" i="5"/>
  <c r="EA762" i="5"/>
  <c r="EB762" i="5" s="1"/>
  <c r="EC761" i="5"/>
  <c r="EA761" i="5"/>
  <c r="EB761" i="5" s="1"/>
  <c r="EC760" i="5"/>
  <c r="EA760" i="5"/>
  <c r="EB760" i="5" s="1"/>
  <c r="EC759" i="5"/>
  <c r="EA759" i="5"/>
  <c r="EB759" i="5" s="1"/>
  <c r="EC758" i="5"/>
  <c r="EA758" i="5"/>
  <c r="EB758" i="5" s="1"/>
  <c r="EC757" i="5"/>
  <c r="EA757" i="5"/>
  <c r="EB757" i="5" s="1"/>
  <c r="EC756" i="5"/>
  <c r="EA756" i="5"/>
  <c r="EB756" i="5" s="1"/>
  <c r="EC755" i="5"/>
  <c r="EA755" i="5"/>
  <c r="EB755" i="5" s="1"/>
  <c r="EC754" i="5"/>
  <c r="EA754" i="5"/>
  <c r="EB754" i="5" s="1"/>
  <c r="EC753" i="5"/>
  <c r="EA753" i="5"/>
  <c r="EB753" i="5" s="1"/>
  <c r="EC752" i="5"/>
  <c r="EA752" i="5"/>
  <c r="EB752" i="5" s="1"/>
  <c r="EC751" i="5"/>
  <c r="EA751" i="5"/>
  <c r="EB751" i="5" s="1"/>
  <c r="EC750" i="5"/>
  <c r="EA750" i="5"/>
  <c r="EB750" i="5" s="1"/>
  <c r="EC749" i="5"/>
  <c r="EA749" i="5"/>
  <c r="EB749" i="5" s="1"/>
  <c r="EC748" i="5"/>
  <c r="EA748" i="5"/>
  <c r="EB748" i="5" s="1"/>
  <c r="EC747" i="5"/>
  <c r="EA747" i="5"/>
  <c r="EB747" i="5" s="1"/>
  <c r="EC746" i="5"/>
  <c r="EA746" i="5"/>
  <c r="EB746" i="5" s="1"/>
  <c r="EC745" i="5"/>
  <c r="EA745" i="5"/>
  <c r="EB745" i="5" s="1"/>
  <c r="EC744" i="5"/>
  <c r="EA744" i="5"/>
  <c r="EB744" i="5" s="1"/>
  <c r="EC743" i="5"/>
  <c r="EA743" i="5"/>
  <c r="EB743" i="5" s="1"/>
  <c r="EC742" i="5"/>
  <c r="EA742" i="5"/>
  <c r="EB742" i="5" s="1"/>
  <c r="EC741" i="5"/>
  <c r="EA741" i="5"/>
  <c r="EB741" i="5" s="1"/>
  <c r="EC740" i="5"/>
  <c r="EA740" i="5"/>
  <c r="EB740" i="5" s="1"/>
  <c r="EC739" i="5"/>
  <c r="EA739" i="5"/>
  <c r="EB739" i="5" s="1"/>
  <c r="EC738" i="5"/>
  <c r="EA738" i="5"/>
  <c r="EB738" i="5" s="1"/>
  <c r="EC737" i="5"/>
  <c r="EA737" i="5"/>
  <c r="EB737" i="5" s="1"/>
  <c r="EC736" i="5"/>
  <c r="EA736" i="5"/>
  <c r="EB736" i="5" s="1"/>
  <c r="EC735" i="5"/>
  <c r="EA735" i="5"/>
  <c r="EB735" i="5" s="1"/>
  <c r="EC734" i="5"/>
  <c r="EA734" i="5"/>
  <c r="EB734" i="5" s="1"/>
  <c r="EC733" i="5"/>
  <c r="EA733" i="5"/>
  <c r="EB733" i="5" s="1"/>
  <c r="EC732" i="5"/>
  <c r="EA732" i="5"/>
  <c r="EB732" i="5" s="1"/>
  <c r="EC731" i="5"/>
  <c r="EA731" i="5"/>
  <c r="EB731" i="5" s="1"/>
  <c r="EC730" i="5"/>
  <c r="EA730" i="5"/>
  <c r="EB730" i="5" s="1"/>
  <c r="EC729" i="5"/>
  <c r="EA729" i="5"/>
  <c r="EB729" i="5" s="1"/>
  <c r="EC728" i="5"/>
  <c r="EA728" i="5"/>
  <c r="EB728" i="5" s="1"/>
  <c r="EC727" i="5"/>
  <c r="EA727" i="5"/>
  <c r="EB727" i="5" s="1"/>
  <c r="EC726" i="5"/>
  <c r="EA726" i="5"/>
  <c r="EB726" i="5" s="1"/>
  <c r="EC725" i="5"/>
  <c r="EA725" i="5"/>
  <c r="EB725" i="5" s="1"/>
  <c r="EC724" i="5"/>
  <c r="EA724" i="5"/>
  <c r="EB724" i="5" s="1"/>
  <c r="EC723" i="5"/>
  <c r="EA723" i="5"/>
  <c r="EB723" i="5" s="1"/>
  <c r="EC722" i="5"/>
  <c r="EA722" i="5"/>
  <c r="EB722" i="5" s="1"/>
  <c r="EC721" i="5"/>
  <c r="EA721" i="5"/>
  <c r="EB721" i="5" s="1"/>
  <c r="EC720" i="5"/>
  <c r="EA720" i="5"/>
  <c r="EB720" i="5" s="1"/>
  <c r="EC719" i="5"/>
  <c r="EA719" i="5"/>
  <c r="EB719" i="5" s="1"/>
  <c r="EC718" i="5"/>
  <c r="EA718" i="5"/>
  <c r="EB718" i="5" s="1"/>
  <c r="EC717" i="5"/>
  <c r="EA717" i="5"/>
  <c r="EB717" i="5" s="1"/>
  <c r="EC716" i="5"/>
  <c r="EA716" i="5"/>
  <c r="EB716" i="5" s="1"/>
  <c r="EC715" i="5"/>
  <c r="EA715" i="5"/>
  <c r="EB715" i="5" s="1"/>
  <c r="EC714" i="5"/>
  <c r="EA714" i="5"/>
  <c r="EB714" i="5" s="1"/>
  <c r="EC713" i="5"/>
  <c r="EA713" i="5"/>
  <c r="EB713" i="5" s="1"/>
  <c r="EC712" i="5"/>
  <c r="EA712" i="5"/>
  <c r="EB712" i="5" s="1"/>
  <c r="EC711" i="5"/>
  <c r="EA711" i="5"/>
  <c r="EB711" i="5" s="1"/>
  <c r="EC710" i="5"/>
  <c r="EA710" i="5"/>
  <c r="EB710" i="5" s="1"/>
  <c r="EC709" i="5"/>
  <c r="EA709" i="5"/>
  <c r="EB709" i="5" s="1"/>
  <c r="EC708" i="5"/>
  <c r="EA708" i="5"/>
  <c r="EB708" i="5" s="1"/>
  <c r="EC707" i="5"/>
  <c r="EA707" i="5"/>
  <c r="EB707" i="5" s="1"/>
  <c r="EC706" i="5"/>
  <c r="EA706" i="5"/>
  <c r="EB706" i="5" s="1"/>
  <c r="EC705" i="5"/>
  <c r="EA705" i="5"/>
  <c r="EB705" i="5" s="1"/>
  <c r="EC704" i="5"/>
  <c r="EA704" i="5"/>
  <c r="EB704" i="5" s="1"/>
  <c r="EC703" i="5"/>
  <c r="EA703" i="5"/>
  <c r="EB703" i="5" s="1"/>
  <c r="EC702" i="5"/>
  <c r="EA702" i="5"/>
  <c r="EB702" i="5" s="1"/>
  <c r="EC701" i="5"/>
  <c r="EA701" i="5"/>
  <c r="EB701" i="5" s="1"/>
  <c r="EC700" i="5"/>
  <c r="EA700" i="5"/>
  <c r="EB700" i="5" s="1"/>
  <c r="EC699" i="5"/>
  <c r="EA699" i="5"/>
  <c r="EB699" i="5" s="1"/>
  <c r="EC698" i="5"/>
  <c r="EA698" i="5"/>
  <c r="EB698" i="5" s="1"/>
  <c r="EC697" i="5"/>
  <c r="EA697" i="5"/>
  <c r="EB697" i="5" s="1"/>
  <c r="EC696" i="5"/>
  <c r="EA696" i="5"/>
  <c r="EB696" i="5" s="1"/>
  <c r="EC695" i="5"/>
  <c r="EA695" i="5"/>
  <c r="EB695" i="5" s="1"/>
  <c r="EC694" i="5"/>
  <c r="EA694" i="5"/>
  <c r="EB694" i="5" s="1"/>
  <c r="EC693" i="5"/>
  <c r="EA693" i="5"/>
  <c r="EB693" i="5" s="1"/>
  <c r="EC692" i="5"/>
  <c r="EA692" i="5"/>
  <c r="EB692" i="5" s="1"/>
  <c r="EC691" i="5"/>
  <c r="EA691" i="5"/>
  <c r="EB691" i="5" s="1"/>
  <c r="EC690" i="5"/>
  <c r="EA690" i="5"/>
  <c r="EB690" i="5" s="1"/>
  <c r="EC689" i="5"/>
  <c r="EA689" i="5"/>
  <c r="EB689" i="5" s="1"/>
  <c r="EC688" i="5"/>
  <c r="EA688" i="5"/>
  <c r="EB688" i="5" s="1"/>
  <c r="EC687" i="5"/>
  <c r="EA687" i="5"/>
  <c r="EB687" i="5" s="1"/>
  <c r="EC686" i="5"/>
  <c r="EA686" i="5"/>
  <c r="EB686" i="5" s="1"/>
  <c r="EC685" i="5"/>
  <c r="EA685" i="5"/>
  <c r="EB685" i="5" s="1"/>
  <c r="EC684" i="5"/>
  <c r="EA684" i="5"/>
  <c r="EB684" i="5" s="1"/>
  <c r="EC683" i="5"/>
  <c r="EA683" i="5"/>
  <c r="EB683" i="5" s="1"/>
  <c r="EC682" i="5"/>
  <c r="EA682" i="5"/>
  <c r="EB682" i="5" s="1"/>
  <c r="EC681" i="5"/>
  <c r="EA681" i="5"/>
  <c r="EB681" i="5" s="1"/>
  <c r="EC680" i="5"/>
  <c r="EA680" i="5"/>
  <c r="EB680" i="5" s="1"/>
  <c r="EC679" i="5"/>
  <c r="EA679" i="5"/>
  <c r="EB679" i="5" s="1"/>
  <c r="EC678" i="5"/>
  <c r="EA678" i="5"/>
  <c r="EB678" i="5" s="1"/>
  <c r="EC677" i="5"/>
  <c r="EA677" i="5"/>
  <c r="EB677" i="5" s="1"/>
  <c r="EC676" i="5"/>
  <c r="EA676" i="5"/>
  <c r="EB676" i="5" s="1"/>
  <c r="EC675" i="5"/>
  <c r="EA675" i="5"/>
  <c r="EB675" i="5" s="1"/>
  <c r="EC674" i="5"/>
  <c r="EA674" i="5"/>
  <c r="EB674" i="5" s="1"/>
  <c r="EC673" i="5"/>
  <c r="EA673" i="5"/>
  <c r="EB673" i="5" s="1"/>
  <c r="EC672" i="5"/>
  <c r="EA672" i="5"/>
  <c r="EB672" i="5" s="1"/>
  <c r="EC671" i="5"/>
  <c r="EA671" i="5"/>
  <c r="EB671" i="5" s="1"/>
  <c r="EC670" i="5"/>
  <c r="EA670" i="5"/>
  <c r="EB670" i="5" s="1"/>
  <c r="EC669" i="5"/>
  <c r="EA669" i="5"/>
  <c r="EB669" i="5" s="1"/>
  <c r="EC668" i="5"/>
  <c r="EA668" i="5"/>
  <c r="EB668" i="5" s="1"/>
  <c r="EC667" i="5"/>
  <c r="EA667" i="5"/>
  <c r="EB667" i="5" s="1"/>
  <c r="EC666" i="5"/>
  <c r="EA666" i="5"/>
  <c r="EB666" i="5" s="1"/>
  <c r="EC665" i="5"/>
  <c r="EA665" i="5"/>
  <c r="EB665" i="5" s="1"/>
  <c r="EC664" i="5"/>
  <c r="EA664" i="5"/>
  <c r="EB664" i="5" s="1"/>
  <c r="EC663" i="5"/>
  <c r="EA663" i="5"/>
  <c r="EB663" i="5" s="1"/>
  <c r="EC662" i="5"/>
  <c r="EA662" i="5"/>
  <c r="EB662" i="5" s="1"/>
  <c r="EC661" i="5"/>
  <c r="EA661" i="5"/>
  <c r="EB661" i="5" s="1"/>
  <c r="EC660" i="5"/>
  <c r="EA660" i="5"/>
  <c r="EB660" i="5" s="1"/>
  <c r="EC659" i="5"/>
  <c r="EA659" i="5"/>
  <c r="EB659" i="5" s="1"/>
  <c r="EC658" i="5"/>
  <c r="EA658" i="5"/>
  <c r="EB658" i="5" s="1"/>
  <c r="EC657" i="5"/>
  <c r="EA657" i="5"/>
  <c r="EB657" i="5" s="1"/>
  <c r="EC656" i="5"/>
  <c r="EA656" i="5"/>
  <c r="EB656" i="5" s="1"/>
  <c r="EC655" i="5"/>
  <c r="EA655" i="5"/>
  <c r="EB655" i="5" s="1"/>
  <c r="EC654" i="5"/>
  <c r="EA654" i="5"/>
  <c r="EB654" i="5" s="1"/>
  <c r="EC653" i="5"/>
  <c r="EA653" i="5"/>
  <c r="EB653" i="5" s="1"/>
  <c r="EC652" i="5"/>
  <c r="EA652" i="5"/>
  <c r="EB652" i="5" s="1"/>
  <c r="EC651" i="5"/>
  <c r="EA651" i="5"/>
  <c r="EB651" i="5" s="1"/>
  <c r="EC650" i="5"/>
  <c r="EA650" i="5"/>
  <c r="EB650" i="5" s="1"/>
  <c r="EC649" i="5"/>
  <c r="EA649" i="5"/>
  <c r="EB649" i="5" s="1"/>
  <c r="EC648" i="5"/>
  <c r="EA648" i="5"/>
  <c r="EB648" i="5" s="1"/>
  <c r="EC647" i="5"/>
  <c r="EA647" i="5"/>
  <c r="EB647" i="5" s="1"/>
  <c r="EC646" i="5"/>
  <c r="EA646" i="5"/>
  <c r="EB646" i="5" s="1"/>
  <c r="EC645" i="5"/>
  <c r="EA645" i="5"/>
  <c r="EB645" i="5" s="1"/>
  <c r="EC644" i="5"/>
  <c r="EA644" i="5"/>
  <c r="EB644" i="5" s="1"/>
  <c r="EC643" i="5"/>
  <c r="EA643" i="5"/>
  <c r="EB643" i="5" s="1"/>
  <c r="EC642" i="5"/>
  <c r="EA642" i="5"/>
  <c r="EB642" i="5" s="1"/>
  <c r="EC641" i="5"/>
  <c r="EA641" i="5"/>
  <c r="EB641" i="5" s="1"/>
  <c r="EC640" i="5"/>
  <c r="EA640" i="5"/>
  <c r="EB640" i="5" s="1"/>
  <c r="EC639" i="5"/>
  <c r="EA639" i="5"/>
  <c r="EB639" i="5" s="1"/>
  <c r="EC638" i="5"/>
  <c r="EA638" i="5"/>
  <c r="EB638" i="5" s="1"/>
  <c r="EC637" i="5"/>
  <c r="EA637" i="5"/>
  <c r="EB637" i="5" s="1"/>
  <c r="EC636" i="5"/>
  <c r="EA636" i="5"/>
  <c r="EB636" i="5" s="1"/>
  <c r="EC635" i="5"/>
  <c r="EA635" i="5"/>
  <c r="EB635" i="5" s="1"/>
  <c r="EC634" i="5"/>
  <c r="EA634" i="5"/>
  <c r="EB634" i="5" s="1"/>
  <c r="EC633" i="5"/>
  <c r="EA633" i="5"/>
  <c r="EB633" i="5" s="1"/>
  <c r="EC632" i="5"/>
  <c r="EA632" i="5"/>
  <c r="EB632" i="5" s="1"/>
  <c r="EC631" i="5"/>
  <c r="EA631" i="5"/>
  <c r="EB631" i="5" s="1"/>
  <c r="EC630" i="5"/>
  <c r="EA630" i="5"/>
  <c r="EB630" i="5" s="1"/>
  <c r="EC629" i="5"/>
  <c r="EA629" i="5"/>
  <c r="EB629" i="5" s="1"/>
  <c r="EC628" i="5"/>
  <c r="EA628" i="5"/>
  <c r="EB628" i="5" s="1"/>
  <c r="EC627" i="5"/>
  <c r="EA627" i="5"/>
  <c r="EB627" i="5" s="1"/>
  <c r="EC626" i="5"/>
  <c r="EA626" i="5"/>
  <c r="EB626" i="5" s="1"/>
  <c r="EC625" i="5"/>
  <c r="EA625" i="5"/>
  <c r="EB625" i="5" s="1"/>
  <c r="EC624" i="5"/>
  <c r="EA624" i="5"/>
  <c r="EB624" i="5" s="1"/>
  <c r="EC623" i="5"/>
  <c r="EA623" i="5"/>
  <c r="EB623" i="5" s="1"/>
  <c r="EC622" i="5"/>
  <c r="EA622" i="5"/>
  <c r="EB622" i="5" s="1"/>
  <c r="EC621" i="5"/>
  <c r="EA621" i="5"/>
  <c r="EB621" i="5" s="1"/>
  <c r="EC620" i="5"/>
  <c r="EA620" i="5"/>
  <c r="EB620" i="5" s="1"/>
  <c r="EC619" i="5"/>
  <c r="EA619" i="5"/>
  <c r="EB619" i="5" s="1"/>
  <c r="EC618" i="5"/>
  <c r="EA618" i="5"/>
  <c r="EB618" i="5" s="1"/>
  <c r="EC617" i="5"/>
  <c r="EA617" i="5"/>
  <c r="EB617" i="5" s="1"/>
  <c r="EC616" i="5"/>
  <c r="EA616" i="5"/>
  <c r="EB616" i="5" s="1"/>
  <c r="EC615" i="5"/>
  <c r="EA615" i="5"/>
  <c r="EB615" i="5" s="1"/>
  <c r="EC614" i="5"/>
  <c r="EA614" i="5"/>
  <c r="EB614" i="5" s="1"/>
  <c r="EC613" i="5"/>
  <c r="EA613" i="5"/>
  <c r="EB613" i="5" s="1"/>
  <c r="EC612" i="5"/>
  <c r="EA612" i="5"/>
  <c r="EB612" i="5" s="1"/>
  <c r="EC611" i="5"/>
  <c r="EA611" i="5"/>
  <c r="EB611" i="5" s="1"/>
  <c r="EC610" i="5"/>
  <c r="EA610" i="5"/>
  <c r="EB610" i="5" s="1"/>
  <c r="EC609" i="5"/>
  <c r="EA609" i="5"/>
  <c r="EB609" i="5" s="1"/>
  <c r="EC608" i="5"/>
  <c r="EA608" i="5"/>
  <c r="EB608" i="5" s="1"/>
  <c r="EC607" i="5"/>
  <c r="EA607" i="5"/>
  <c r="EB607" i="5" s="1"/>
  <c r="EC606" i="5"/>
  <c r="EA606" i="5"/>
  <c r="EB606" i="5" s="1"/>
  <c r="EC605" i="5"/>
  <c r="EA605" i="5"/>
  <c r="EB605" i="5" s="1"/>
  <c r="EC604" i="5"/>
  <c r="EA604" i="5"/>
  <c r="EB604" i="5" s="1"/>
  <c r="EC603" i="5"/>
  <c r="EA603" i="5"/>
  <c r="EB603" i="5" s="1"/>
  <c r="EC602" i="5"/>
  <c r="EA602" i="5"/>
  <c r="EB602" i="5" s="1"/>
  <c r="EC601" i="5"/>
  <c r="EA601" i="5"/>
  <c r="EB601" i="5" s="1"/>
  <c r="EC600" i="5"/>
  <c r="EA600" i="5"/>
  <c r="EB600" i="5" s="1"/>
  <c r="EC599" i="5"/>
  <c r="EA599" i="5"/>
  <c r="EB599" i="5" s="1"/>
  <c r="EC598" i="5"/>
  <c r="EA598" i="5"/>
  <c r="EB598" i="5" s="1"/>
  <c r="EC597" i="5"/>
  <c r="EA597" i="5"/>
  <c r="EB597" i="5" s="1"/>
  <c r="EC596" i="5"/>
  <c r="EA596" i="5"/>
  <c r="EB596" i="5" s="1"/>
  <c r="EC595" i="5"/>
  <c r="EA595" i="5"/>
  <c r="EB595" i="5" s="1"/>
  <c r="EC594" i="5"/>
  <c r="EA594" i="5"/>
  <c r="EB594" i="5" s="1"/>
  <c r="EC593" i="5"/>
  <c r="EA593" i="5"/>
  <c r="EB593" i="5" s="1"/>
  <c r="EC592" i="5"/>
  <c r="EA592" i="5"/>
  <c r="EB592" i="5" s="1"/>
  <c r="EC591" i="5"/>
  <c r="EA591" i="5"/>
  <c r="EB591" i="5" s="1"/>
  <c r="EC590" i="5"/>
  <c r="EA590" i="5"/>
  <c r="EB590" i="5" s="1"/>
  <c r="EC589" i="5"/>
  <c r="EA589" i="5"/>
  <c r="EB589" i="5" s="1"/>
  <c r="EC588" i="5"/>
  <c r="EA588" i="5"/>
  <c r="EB588" i="5" s="1"/>
  <c r="EC587" i="5"/>
  <c r="EA587" i="5"/>
  <c r="EB587" i="5" s="1"/>
  <c r="EC586" i="5"/>
  <c r="EA586" i="5"/>
  <c r="EB586" i="5" s="1"/>
  <c r="EC585" i="5"/>
  <c r="EA585" i="5"/>
  <c r="EB585" i="5" s="1"/>
  <c r="EC584" i="5"/>
  <c r="EA584" i="5"/>
  <c r="EB584" i="5" s="1"/>
  <c r="EC583" i="5"/>
  <c r="EA583" i="5"/>
  <c r="EB583" i="5" s="1"/>
  <c r="EC582" i="5"/>
  <c r="EA582" i="5"/>
  <c r="EB582" i="5" s="1"/>
  <c r="EC581" i="5"/>
  <c r="EA581" i="5"/>
  <c r="EB581" i="5" s="1"/>
  <c r="EC580" i="5"/>
  <c r="EA580" i="5"/>
  <c r="EB580" i="5" s="1"/>
  <c r="EC579" i="5"/>
  <c r="EA579" i="5"/>
  <c r="EB579" i="5" s="1"/>
  <c r="EC578" i="5"/>
  <c r="EA578" i="5"/>
  <c r="EB578" i="5" s="1"/>
  <c r="EC577" i="5"/>
  <c r="EA577" i="5"/>
  <c r="EB577" i="5" s="1"/>
  <c r="EC576" i="5"/>
  <c r="EA576" i="5"/>
  <c r="EB576" i="5" s="1"/>
  <c r="EC575" i="5"/>
  <c r="EA575" i="5"/>
  <c r="EB575" i="5" s="1"/>
  <c r="EC574" i="5"/>
  <c r="EA574" i="5"/>
  <c r="EB574" i="5" s="1"/>
  <c r="EC573" i="5"/>
  <c r="EA573" i="5"/>
  <c r="EB573" i="5" s="1"/>
  <c r="EC572" i="5"/>
  <c r="EA572" i="5"/>
  <c r="EB572" i="5" s="1"/>
  <c r="EC571" i="5"/>
  <c r="EA571" i="5"/>
  <c r="EB571" i="5" s="1"/>
  <c r="EC570" i="5"/>
  <c r="EA570" i="5"/>
  <c r="EB570" i="5" s="1"/>
  <c r="EC569" i="5"/>
  <c r="EA569" i="5"/>
  <c r="EB569" i="5" s="1"/>
  <c r="EC568" i="5"/>
  <c r="EA568" i="5"/>
  <c r="EB568" i="5" s="1"/>
  <c r="EC567" i="5"/>
  <c r="EA567" i="5"/>
  <c r="EB567" i="5" s="1"/>
  <c r="EC566" i="5"/>
  <c r="EA566" i="5"/>
  <c r="EB566" i="5" s="1"/>
  <c r="EC565" i="5"/>
  <c r="EA565" i="5"/>
  <c r="EB565" i="5" s="1"/>
  <c r="EC564" i="5"/>
  <c r="EA564" i="5"/>
  <c r="EB564" i="5" s="1"/>
  <c r="EC563" i="5"/>
  <c r="EA563" i="5"/>
  <c r="EB563" i="5" s="1"/>
  <c r="EC562" i="5"/>
  <c r="EA562" i="5"/>
  <c r="EB562" i="5" s="1"/>
  <c r="EC561" i="5"/>
  <c r="EA561" i="5"/>
  <c r="EB561" i="5" s="1"/>
  <c r="EC560" i="5"/>
  <c r="EA560" i="5"/>
  <c r="EB560" i="5" s="1"/>
  <c r="EC559" i="5"/>
  <c r="EA559" i="5"/>
  <c r="EB559" i="5" s="1"/>
  <c r="EC558" i="5"/>
  <c r="EA558" i="5"/>
  <c r="EB558" i="5" s="1"/>
  <c r="EC557" i="5"/>
  <c r="EA557" i="5"/>
  <c r="EB557" i="5" s="1"/>
  <c r="EC556" i="5"/>
  <c r="EA556" i="5"/>
  <c r="EB556" i="5" s="1"/>
  <c r="EC555" i="5"/>
  <c r="EA555" i="5"/>
  <c r="EB555" i="5" s="1"/>
  <c r="EC554" i="5"/>
  <c r="EA554" i="5"/>
  <c r="EB554" i="5" s="1"/>
  <c r="EC553" i="5"/>
  <c r="EA553" i="5"/>
  <c r="EB553" i="5" s="1"/>
  <c r="EC552" i="5"/>
  <c r="EA552" i="5"/>
  <c r="EB552" i="5" s="1"/>
  <c r="EC551" i="5"/>
  <c r="EA551" i="5"/>
  <c r="EB551" i="5" s="1"/>
  <c r="EC550" i="5"/>
  <c r="EA550" i="5"/>
  <c r="EB550" i="5" s="1"/>
  <c r="EC549" i="5"/>
  <c r="EA549" i="5"/>
  <c r="EB549" i="5" s="1"/>
  <c r="EC548" i="5"/>
  <c r="EA548" i="5"/>
  <c r="EB548" i="5" s="1"/>
  <c r="EC547" i="5"/>
  <c r="EA547" i="5"/>
  <c r="EB547" i="5" s="1"/>
  <c r="EC546" i="5"/>
  <c r="EA546" i="5"/>
  <c r="EB546" i="5" s="1"/>
  <c r="EC545" i="5"/>
  <c r="EA545" i="5"/>
  <c r="EB545" i="5" s="1"/>
  <c r="EC544" i="5"/>
  <c r="EA544" i="5"/>
  <c r="EB544" i="5" s="1"/>
  <c r="EC543" i="5"/>
  <c r="EA543" i="5"/>
  <c r="EB543" i="5" s="1"/>
  <c r="EC542" i="5"/>
  <c r="EA542" i="5"/>
  <c r="EB542" i="5" s="1"/>
  <c r="EC541" i="5"/>
  <c r="EA541" i="5"/>
  <c r="EB541" i="5" s="1"/>
  <c r="EC540" i="5"/>
  <c r="EA540" i="5"/>
  <c r="EB540" i="5" s="1"/>
  <c r="EC539" i="5"/>
  <c r="EA539" i="5"/>
  <c r="EB539" i="5" s="1"/>
  <c r="EC538" i="5"/>
  <c r="EA538" i="5"/>
  <c r="EB538" i="5" s="1"/>
  <c r="EC537" i="5"/>
  <c r="EA537" i="5"/>
  <c r="EB537" i="5" s="1"/>
  <c r="EC536" i="5"/>
  <c r="EA536" i="5"/>
  <c r="EB536" i="5" s="1"/>
  <c r="EC535" i="5"/>
  <c r="EA535" i="5"/>
  <c r="EB535" i="5" s="1"/>
  <c r="EC534" i="5"/>
  <c r="EA534" i="5"/>
  <c r="EB534" i="5" s="1"/>
  <c r="EC533" i="5"/>
  <c r="EA533" i="5"/>
  <c r="EB533" i="5" s="1"/>
  <c r="EC532" i="5"/>
  <c r="EA532" i="5"/>
  <c r="EB532" i="5" s="1"/>
  <c r="EC531" i="5"/>
  <c r="EA531" i="5"/>
  <c r="EB531" i="5" s="1"/>
  <c r="EC530" i="5"/>
  <c r="EA530" i="5"/>
  <c r="EB530" i="5" s="1"/>
  <c r="EC529" i="5"/>
  <c r="EA529" i="5"/>
  <c r="EB529" i="5" s="1"/>
  <c r="EC528" i="5"/>
  <c r="EA528" i="5"/>
  <c r="EB528" i="5" s="1"/>
  <c r="EC527" i="5"/>
  <c r="EA527" i="5"/>
  <c r="EB527" i="5" s="1"/>
  <c r="EC526" i="5"/>
  <c r="EA526" i="5"/>
  <c r="EB526" i="5" s="1"/>
  <c r="EC525" i="5"/>
  <c r="EA525" i="5"/>
  <c r="EB525" i="5" s="1"/>
  <c r="EC524" i="5"/>
  <c r="EA524" i="5"/>
  <c r="EB524" i="5" s="1"/>
  <c r="EC523" i="5"/>
  <c r="EA523" i="5"/>
  <c r="EB523" i="5" s="1"/>
  <c r="EC522" i="5"/>
  <c r="EA522" i="5"/>
  <c r="EB522" i="5" s="1"/>
  <c r="EC521" i="5"/>
  <c r="EA521" i="5"/>
  <c r="EB521" i="5" s="1"/>
  <c r="EC520" i="5"/>
  <c r="EA520" i="5"/>
  <c r="EB520" i="5" s="1"/>
  <c r="EC519" i="5"/>
  <c r="EA519" i="5"/>
  <c r="EB519" i="5" s="1"/>
  <c r="EC518" i="5"/>
  <c r="EA518" i="5"/>
  <c r="EB518" i="5" s="1"/>
  <c r="EC517" i="5"/>
  <c r="EA517" i="5"/>
  <c r="EB517" i="5" s="1"/>
  <c r="EC516" i="5"/>
  <c r="EA516" i="5"/>
  <c r="EB516" i="5" s="1"/>
  <c r="EC515" i="5"/>
  <c r="EA515" i="5"/>
  <c r="EB515" i="5" s="1"/>
  <c r="EC514" i="5"/>
  <c r="EA514" i="5"/>
  <c r="EB514" i="5" s="1"/>
  <c r="EC513" i="5"/>
  <c r="EA513" i="5"/>
  <c r="EB513" i="5" s="1"/>
  <c r="EC512" i="5"/>
  <c r="EA512" i="5"/>
  <c r="EB512" i="5" s="1"/>
  <c r="EC511" i="5"/>
  <c r="EA511" i="5"/>
  <c r="EB511" i="5" s="1"/>
  <c r="EC510" i="5"/>
  <c r="EA510" i="5"/>
  <c r="EB510" i="5" s="1"/>
  <c r="EC509" i="5"/>
  <c r="EA509" i="5"/>
  <c r="EB509" i="5" s="1"/>
  <c r="EC508" i="5"/>
  <c r="EA508" i="5"/>
  <c r="EB508" i="5" s="1"/>
  <c r="EC507" i="5"/>
  <c r="EA507" i="5"/>
  <c r="EB507" i="5" s="1"/>
  <c r="EC506" i="5"/>
  <c r="EA506" i="5"/>
  <c r="EB506" i="5" s="1"/>
  <c r="EC505" i="5"/>
  <c r="EA505" i="5"/>
  <c r="EB505" i="5" s="1"/>
  <c r="EC504" i="5"/>
  <c r="EA504" i="5"/>
  <c r="EB504" i="5" s="1"/>
  <c r="EC503" i="5"/>
  <c r="EA503" i="5"/>
  <c r="EB503" i="5" s="1"/>
  <c r="EC502" i="5"/>
  <c r="EA502" i="5"/>
  <c r="EB502" i="5" s="1"/>
  <c r="EC501" i="5"/>
  <c r="EA501" i="5"/>
  <c r="EB501" i="5" s="1"/>
  <c r="EC500" i="5"/>
  <c r="EA500" i="5"/>
  <c r="EB500" i="5" s="1"/>
  <c r="EC499" i="5"/>
  <c r="EA499" i="5"/>
  <c r="EB499" i="5" s="1"/>
  <c r="EC498" i="5"/>
  <c r="EA498" i="5"/>
  <c r="EB498" i="5" s="1"/>
  <c r="EC497" i="5"/>
  <c r="EA497" i="5"/>
  <c r="EB497" i="5" s="1"/>
  <c r="EC496" i="5"/>
  <c r="EA496" i="5"/>
  <c r="EB496" i="5" s="1"/>
  <c r="EC495" i="5"/>
  <c r="EA495" i="5"/>
  <c r="EB495" i="5" s="1"/>
  <c r="EC494" i="5"/>
  <c r="EA494" i="5"/>
  <c r="EB494" i="5" s="1"/>
  <c r="EC493" i="5"/>
  <c r="EA493" i="5"/>
  <c r="EB493" i="5" s="1"/>
  <c r="EC492" i="5"/>
  <c r="EA492" i="5"/>
  <c r="EB492" i="5" s="1"/>
  <c r="EC491" i="5"/>
  <c r="EA491" i="5"/>
  <c r="EB491" i="5" s="1"/>
  <c r="EC490" i="5"/>
  <c r="EA490" i="5"/>
  <c r="EB490" i="5" s="1"/>
  <c r="EC489" i="5"/>
  <c r="EA489" i="5"/>
  <c r="EB489" i="5" s="1"/>
  <c r="EC488" i="5"/>
  <c r="EA488" i="5"/>
  <c r="EB488" i="5" s="1"/>
  <c r="EC487" i="5"/>
  <c r="EA487" i="5"/>
  <c r="EB487" i="5" s="1"/>
  <c r="EC486" i="5"/>
  <c r="EA486" i="5"/>
  <c r="EB486" i="5" s="1"/>
  <c r="EC485" i="5"/>
  <c r="EA485" i="5"/>
  <c r="EB485" i="5" s="1"/>
  <c r="EC484" i="5"/>
  <c r="EA484" i="5"/>
  <c r="EB484" i="5" s="1"/>
  <c r="EC483" i="5"/>
  <c r="EA483" i="5"/>
  <c r="EB483" i="5" s="1"/>
  <c r="EC482" i="5"/>
  <c r="EA482" i="5"/>
  <c r="EB482" i="5" s="1"/>
  <c r="EC481" i="5"/>
  <c r="EA481" i="5"/>
  <c r="EB481" i="5" s="1"/>
  <c r="EC480" i="5"/>
  <c r="EA480" i="5"/>
  <c r="EB480" i="5" s="1"/>
  <c r="EC479" i="5"/>
  <c r="EA479" i="5"/>
  <c r="EB479" i="5" s="1"/>
  <c r="EC478" i="5"/>
  <c r="EA478" i="5"/>
  <c r="EB478" i="5" s="1"/>
  <c r="EC477" i="5"/>
  <c r="EA477" i="5"/>
  <c r="EB477" i="5" s="1"/>
  <c r="EC476" i="5"/>
  <c r="EA476" i="5"/>
  <c r="EB476" i="5" s="1"/>
  <c r="EC475" i="5"/>
  <c r="EA475" i="5"/>
  <c r="EB475" i="5" s="1"/>
  <c r="EC474" i="5"/>
  <c r="EA474" i="5"/>
  <c r="EB474" i="5" s="1"/>
  <c r="EC473" i="5"/>
  <c r="EA473" i="5"/>
  <c r="EB473" i="5" s="1"/>
  <c r="EC472" i="5"/>
  <c r="EA472" i="5"/>
  <c r="EB472" i="5" s="1"/>
  <c r="EC471" i="5"/>
  <c r="EA471" i="5"/>
  <c r="EB471" i="5" s="1"/>
  <c r="EC470" i="5"/>
  <c r="EA470" i="5"/>
  <c r="EB470" i="5" s="1"/>
  <c r="EC469" i="5"/>
  <c r="EA469" i="5"/>
  <c r="EB469" i="5" s="1"/>
  <c r="EC468" i="5"/>
  <c r="EA468" i="5"/>
  <c r="EB468" i="5" s="1"/>
  <c r="EC467" i="5"/>
  <c r="EA467" i="5"/>
  <c r="EB467" i="5" s="1"/>
  <c r="EC466" i="5"/>
  <c r="EA466" i="5"/>
  <c r="EB466" i="5" s="1"/>
  <c r="EC465" i="5"/>
  <c r="EA465" i="5"/>
  <c r="EB465" i="5" s="1"/>
  <c r="EC464" i="5"/>
  <c r="EA464" i="5"/>
  <c r="EB464" i="5" s="1"/>
  <c r="EC463" i="5"/>
  <c r="EA463" i="5"/>
  <c r="EB463" i="5" s="1"/>
  <c r="EC462" i="5"/>
  <c r="EA462" i="5"/>
  <c r="EB462" i="5" s="1"/>
  <c r="EC461" i="5"/>
  <c r="EA461" i="5"/>
  <c r="EB461" i="5" s="1"/>
  <c r="EC460" i="5"/>
  <c r="EA460" i="5"/>
  <c r="EB460" i="5" s="1"/>
  <c r="EC459" i="5"/>
  <c r="EA459" i="5"/>
  <c r="EB459" i="5" s="1"/>
  <c r="EC458" i="5"/>
  <c r="EA458" i="5"/>
  <c r="EB458" i="5" s="1"/>
  <c r="EC457" i="5"/>
  <c r="EA457" i="5"/>
  <c r="EB457" i="5" s="1"/>
  <c r="EC456" i="5"/>
  <c r="EA456" i="5"/>
  <c r="EB456" i="5" s="1"/>
  <c r="EC455" i="5"/>
  <c r="EA455" i="5"/>
  <c r="EB455" i="5" s="1"/>
  <c r="EC454" i="5"/>
  <c r="EA454" i="5"/>
  <c r="EB454" i="5" s="1"/>
  <c r="EC453" i="5"/>
  <c r="EA453" i="5"/>
  <c r="EB453" i="5" s="1"/>
  <c r="EC452" i="5"/>
  <c r="EA452" i="5"/>
  <c r="EB452" i="5" s="1"/>
  <c r="EC451" i="5"/>
  <c r="EA451" i="5"/>
  <c r="EB451" i="5" s="1"/>
  <c r="EC450" i="5"/>
  <c r="EA450" i="5"/>
  <c r="EB450" i="5" s="1"/>
  <c r="EC449" i="5"/>
  <c r="EA449" i="5"/>
  <c r="EB449" i="5" s="1"/>
  <c r="EC448" i="5"/>
  <c r="EA448" i="5"/>
  <c r="EB448" i="5" s="1"/>
  <c r="EC447" i="5"/>
  <c r="EA447" i="5"/>
  <c r="EB447" i="5" s="1"/>
  <c r="EC446" i="5"/>
  <c r="EA446" i="5"/>
  <c r="EB446" i="5" s="1"/>
  <c r="EC445" i="5"/>
  <c r="EA445" i="5"/>
  <c r="EB445" i="5" s="1"/>
  <c r="EC444" i="5"/>
  <c r="EA444" i="5"/>
  <c r="EB444" i="5" s="1"/>
  <c r="EC443" i="5"/>
  <c r="EA443" i="5"/>
  <c r="EB443" i="5" s="1"/>
  <c r="EC442" i="5"/>
  <c r="EA442" i="5"/>
  <c r="EB442" i="5" s="1"/>
  <c r="EC441" i="5"/>
  <c r="EA441" i="5"/>
  <c r="EB441" i="5" s="1"/>
  <c r="EC440" i="5"/>
  <c r="EA440" i="5"/>
  <c r="EB440" i="5" s="1"/>
  <c r="EC439" i="5"/>
  <c r="EA439" i="5"/>
  <c r="EB439" i="5" s="1"/>
  <c r="EC438" i="5"/>
  <c r="EA438" i="5"/>
  <c r="EB438" i="5" s="1"/>
  <c r="EC437" i="5"/>
  <c r="EA437" i="5"/>
  <c r="EB437" i="5" s="1"/>
  <c r="EC436" i="5"/>
  <c r="EA436" i="5"/>
  <c r="EB436" i="5" s="1"/>
  <c r="EC435" i="5"/>
  <c r="EA435" i="5"/>
  <c r="EB435" i="5" s="1"/>
  <c r="EC434" i="5"/>
  <c r="EA434" i="5"/>
  <c r="EB434" i="5" s="1"/>
  <c r="EC433" i="5"/>
  <c r="EA433" i="5"/>
  <c r="EB433" i="5" s="1"/>
  <c r="EC432" i="5"/>
  <c r="EA432" i="5"/>
  <c r="EB432" i="5" s="1"/>
  <c r="EC431" i="5"/>
  <c r="EA431" i="5"/>
  <c r="EB431" i="5" s="1"/>
  <c r="EC430" i="5"/>
  <c r="EA430" i="5"/>
  <c r="EB430" i="5" s="1"/>
  <c r="EC429" i="5"/>
  <c r="EA429" i="5"/>
  <c r="EB429" i="5" s="1"/>
  <c r="EC428" i="5"/>
  <c r="EA428" i="5"/>
  <c r="EB428" i="5" s="1"/>
  <c r="EC427" i="5"/>
  <c r="EA427" i="5"/>
  <c r="EB427" i="5" s="1"/>
  <c r="EC426" i="5"/>
  <c r="EA426" i="5"/>
  <c r="EB426" i="5" s="1"/>
  <c r="EC425" i="5"/>
  <c r="EA425" i="5"/>
  <c r="EB425" i="5" s="1"/>
  <c r="EC424" i="5"/>
  <c r="EA424" i="5"/>
  <c r="EB424" i="5" s="1"/>
  <c r="EC423" i="5"/>
  <c r="EA423" i="5"/>
  <c r="EB423" i="5" s="1"/>
  <c r="EC422" i="5"/>
  <c r="EA422" i="5"/>
  <c r="EB422" i="5" s="1"/>
  <c r="EC421" i="5"/>
  <c r="EA421" i="5"/>
  <c r="EB421" i="5" s="1"/>
  <c r="EC420" i="5"/>
  <c r="EA420" i="5"/>
  <c r="EB420" i="5" s="1"/>
  <c r="EC419" i="5"/>
  <c r="EA419" i="5"/>
  <c r="EB419" i="5" s="1"/>
  <c r="EC418" i="5"/>
  <c r="EA418" i="5"/>
  <c r="EB418" i="5" s="1"/>
  <c r="EC417" i="5"/>
  <c r="EA417" i="5"/>
  <c r="EB417" i="5" s="1"/>
  <c r="EC416" i="5"/>
  <c r="EA416" i="5"/>
  <c r="EB416" i="5" s="1"/>
  <c r="EC415" i="5"/>
  <c r="EA415" i="5"/>
  <c r="EB415" i="5" s="1"/>
  <c r="EC414" i="5"/>
  <c r="EA414" i="5"/>
  <c r="EB414" i="5" s="1"/>
  <c r="EC413" i="5"/>
  <c r="EA413" i="5"/>
  <c r="EB413" i="5" s="1"/>
  <c r="EC412" i="5"/>
  <c r="EA412" i="5"/>
  <c r="EB412" i="5" s="1"/>
  <c r="EC411" i="5"/>
  <c r="EA411" i="5"/>
  <c r="EB411" i="5" s="1"/>
  <c r="EC410" i="5"/>
  <c r="EA410" i="5"/>
  <c r="EB410" i="5" s="1"/>
  <c r="EC409" i="5"/>
  <c r="EA409" i="5"/>
  <c r="EB409" i="5" s="1"/>
  <c r="EC408" i="5"/>
  <c r="EA408" i="5"/>
  <c r="EB408" i="5" s="1"/>
  <c r="EC407" i="5"/>
  <c r="EA407" i="5"/>
  <c r="EB407" i="5" s="1"/>
  <c r="EC406" i="5"/>
  <c r="EA406" i="5"/>
  <c r="EB406" i="5" s="1"/>
  <c r="EC405" i="5"/>
  <c r="EA405" i="5"/>
  <c r="EB405" i="5" s="1"/>
  <c r="EC404" i="5"/>
  <c r="EA404" i="5"/>
  <c r="EB404" i="5" s="1"/>
  <c r="EC403" i="5"/>
  <c r="EA403" i="5"/>
  <c r="EB403" i="5" s="1"/>
  <c r="EC402" i="5"/>
  <c r="EA402" i="5"/>
  <c r="EB402" i="5" s="1"/>
  <c r="EC401" i="5"/>
  <c r="EA401" i="5"/>
  <c r="EB401" i="5" s="1"/>
  <c r="EC400" i="5"/>
  <c r="EA400" i="5"/>
  <c r="EB400" i="5" s="1"/>
  <c r="EC399" i="5"/>
  <c r="EA399" i="5"/>
  <c r="EB399" i="5" s="1"/>
  <c r="EC398" i="5"/>
  <c r="EA398" i="5"/>
  <c r="EB398" i="5" s="1"/>
  <c r="EC397" i="5"/>
  <c r="EA397" i="5"/>
  <c r="EB397" i="5" s="1"/>
  <c r="EC396" i="5"/>
  <c r="EA396" i="5"/>
  <c r="EB396" i="5" s="1"/>
  <c r="EC395" i="5"/>
  <c r="EA395" i="5"/>
  <c r="EB395" i="5" s="1"/>
  <c r="EC394" i="5"/>
  <c r="EA394" i="5"/>
  <c r="EB394" i="5" s="1"/>
  <c r="EC393" i="5"/>
  <c r="EA393" i="5"/>
  <c r="EB393" i="5" s="1"/>
  <c r="EC392" i="5"/>
  <c r="EA392" i="5"/>
  <c r="EB392" i="5" s="1"/>
  <c r="EC391" i="5"/>
  <c r="EA391" i="5"/>
  <c r="EB391" i="5" s="1"/>
  <c r="EC390" i="5"/>
  <c r="EA390" i="5"/>
  <c r="EB390" i="5" s="1"/>
  <c r="EC389" i="5"/>
  <c r="EA389" i="5"/>
  <c r="EB389" i="5" s="1"/>
  <c r="EC388" i="5"/>
  <c r="EA388" i="5"/>
  <c r="EB388" i="5" s="1"/>
  <c r="EC387" i="5"/>
  <c r="EA387" i="5"/>
  <c r="EB387" i="5" s="1"/>
  <c r="EC386" i="5"/>
  <c r="EA386" i="5"/>
  <c r="EB386" i="5" s="1"/>
  <c r="EC385" i="5"/>
  <c r="EA385" i="5"/>
  <c r="EB385" i="5" s="1"/>
  <c r="EC384" i="5"/>
  <c r="EA384" i="5"/>
  <c r="EB384" i="5" s="1"/>
  <c r="EC383" i="5"/>
  <c r="EA383" i="5"/>
  <c r="EB383" i="5" s="1"/>
  <c r="EC382" i="5"/>
  <c r="EA382" i="5"/>
  <c r="EB382" i="5" s="1"/>
  <c r="EC381" i="5"/>
  <c r="EA381" i="5"/>
  <c r="EB381" i="5" s="1"/>
  <c r="EC380" i="5"/>
  <c r="EA380" i="5"/>
  <c r="EB380" i="5" s="1"/>
  <c r="EC379" i="5"/>
  <c r="EA379" i="5"/>
  <c r="EB379" i="5" s="1"/>
  <c r="EC378" i="5"/>
  <c r="EA378" i="5"/>
  <c r="EB378" i="5" s="1"/>
  <c r="EC377" i="5"/>
  <c r="EA377" i="5"/>
  <c r="EB377" i="5" s="1"/>
  <c r="EC376" i="5"/>
  <c r="EA376" i="5"/>
  <c r="EB376" i="5" s="1"/>
  <c r="EC375" i="5"/>
  <c r="EA375" i="5"/>
  <c r="EB375" i="5" s="1"/>
  <c r="EC374" i="5"/>
  <c r="EA374" i="5"/>
  <c r="EB374" i="5" s="1"/>
  <c r="EC373" i="5"/>
  <c r="EA373" i="5"/>
  <c r="EB373" i="5" s="1"/>
  <c r="EC372" i="5"/>
  <c r="EA372" i="5"/>
  <c r="EB372" i="5" s="1"/>
  <c r="EC371" i="5"/>
  <c r="EA371" i="5"/>
  <c r="EB371" i="5" s="1"/>
  <c r="EC370" i="5"/>
  <c r="EA370" i="5"/>
  <c r="EB370" i="5" s="1"/>
  <c r="EC369" i="5"/>
  <c r="EA369" i="5"/>
  <c r="EB369" i="5" s="1"/>
  <c r="EC368" i="5"/>
  <c r="EA368" i="5"/>
  <c r="EB368" i="5" s="1"/>
  <c r="EC367" i="5"/>
  <c r="EA367" i="5"/>
  <c r="EB367" i="5" s="1"/>
  <c r="EC366" i="5"/>
  <c r="EA366" i="5"/>
  <c r="EB366" i="5" s="1"/>
  <c r="EC365" i="5"/>
  <c r="EA365" i="5"/>
  <c r="EB365" i="5" s="1"/>
  <c r="EC364" i="5"/>
  <c r="EA364" i="5"/>
  <c r="EB364" i="5" s="1"/>
  <c r="EC363" i="5"/>
  <c r="EA363" i="5"/>
  <c r="EB363" i="5" s="1"/>
  <c r="EC362" i="5"/>
  <c r="EA362" i="5"/>
  <c r="EB362" i="5" s="1"/>
  <c r="EC361" i="5"/>
  <c r="EA361" i="5"/>
  <c r="EB361" i="5" s="1"/>
  <c r="EC360" i="5"/>
  <c r="EA360" i="5"/>
  <c r="EB360" i="5" s="1"/>
  <c r="EC359" i="5"/>
  <c r="EA359" i="5"/>
  <c r="EB359" i="5" s="1"/>
  <c r="EC358" i="5"/>
  <c r="EA358" i="5"/>
  <c r="EB358" i="5" s="1"/>
  <c r="EC357" i="5"/>
  <c r="EA357" i="5"/>
  <c r="EB357" i="5" s="1"/>
  <c r="EC356" i="5"/>
  <c r="EA356" i="5"/>
  <c r="EB356" i="5" s="1"/>
  <c r="EC355" i="5"/>
  <c r="EA355" i="5"/>
  <c r="EB355" i="5" s="1"/>
  <c r="EC354" i="5"/>
  <c r="EA354" i="5"/>
  <c r="EB354" i="5" s="1"/>
  <c r="EC353" i="5"/>
  <c r="EA353" i="5"/>
  <c r="EB353" i="5" s="1"/>
  <c r="EC352" i="5"/>
  <c r="EA352" i="5"/>
  <c r="EB352" i="5" s="1"/>
  <c r="EC351" i="5"/>
  <c r="EA351" i="5"/>
  <c r="EB351" i="5" s="1"/>
  <c r="EC350" i="5"/>
  <c r="EA350" i="5"/>
  <c r="EB350" i="5" s="1"/>
  <c r="EC349" i="5"/>
  <c r="EA349" i="5"/>
  <c r="EB349" i="5" s="1"/>
  <c r="EC348" i="5"/>
  <c r="EA348" i="5"/>
  <c r="EB348" i="5" s="1"/>
  <c r="EC347" i="5"/>
  <c r="EA347" i="5"/>
  <c r="EB347" i="5" s="1"/>
  <c r="EC346" i="5"/>
  <c r="EA346" i="5"/>
  <c r="EB346" i="5" s="1"/>
  <c r="EC345" i="5"/>
  <c r="EA345" i="5"/>
  <c r="EB345" i="5" s="1"/>
  <c r="EC344" i="5"/>
  <c r="EA344" i="5"/>
  <c r="EB344" i="5" s="1"/>
  <c r="EC343" i="5"/>
  <c r="EA343" i="5"/>
  <c r="EB343" i="5" s="1"/>
  <c r="EC342" i="5"/>
  <c r="EA342" i="5"/>
  <c r="EB342" i="5" s="1"/>
  <c r="EC341" i="5"/>
  <c r="EA341" i="5"/>
  <c r="EB341" i="5" s="1"/>
  <c r="EC340" i="5"/>
  <c r="EA340" i="5"/>
  <c r="EB340" i="5" s="1"/>
  <c r="EC339" i="5"/>
  <c r="EA339" i="5"/>
  <c r="EB339" i="5" s="1"/>
  <c r="EC338" i="5"/>
  <c r="EA338" i="5"/>
  <c r="EB338" i="5" s="1"/>
  <c r="EC337" i="5"/>
  <c r="EA337" i="5"/>
  <c r="EB337" i="5" s="1"/>
  <c r="EC336" i="5"/>
  <c r="EA336" i="5"/>
  <c r="EB336" i="5" s="1"/>
  <c r="EC335" i="5"/>
  <c r="EA335" i="5"/>
  <c r="EB335" i="5" s="1"/>
  <c r="EC334" i="5"/>
  <c r="EA334" i="5"/>
  <c r="EB334" i="5" s="1"/>
  <c r="EC333" i="5"/>
  <c r="EA333" i="5"/>
  <c r="EB333" i="5" s="1"/>
  <c r="EC332" i="5"/>
  <c r="EA332" i="5"/>
  <c r="EB332" i="5" s="1"/>
  <c r="EC331" i="5"/>
  <c r="EA331" i="5"/>
  <c r="EB331" i="5" s="1"/>
  <c r="EC330" i="5"/>
  <c r="EA330" i="5"/>
  <c r="EB330" i="5" s="1"/>
  <c r="EC329" i="5"/>
  <c r="EA329" i="5"/>
  <c r="EB329" i="5" s="1"/>
  <c r="EC328" i="5"/>
  <c r="EA328" i="5"/>
  <c r="EB328" i="5" s="1"/>
  <c r="EC327" i="5"/>
  <c r="EA327" i="5"/>
  <c r="EB327" i="5" s="1"/>
  <c r="EC326" i="5"/>
  <c r="EA326" i="5"/>
  <c r="EB326" i="5" s="1"/>
  <c r="EC325" i="5"/>
  <c r="EA325" i="5"/>
  <c r="EB325" i="5" s="1"/>
  <c r="EC324" i="5"/>
  <c r="EA324" i="5"/>
  <c r="EB324" i="5" s="1"/>
  <c r="EC323" i="5"/>
  <c r="EA323" i="5"/>
  <c r="EB323" i="5" s="1"/>
  <c r="EC322" i="5"/>
  <c r="EA322" i="5"/>
  <c r="EB322" i="5" s="1"/>
  <c r="EC321" i="5"/>
  <c r="EA321" i="5"/>
  <c r="EB321" i="5" s="1"/>
  <c r="EC320" i="5"/>
  <c r="EA320" i="5"/>
  <c r="EB320" i="5" s="1"/>
  <c r="EC319" i="5"/>
  <c r="EA319" i="5"/>
  <c r="EB319" i="5" s="1"/>
  <c r="EC318" i="5"/>
  <c r="EA318" i="5"/>
  <c r="EB318" i="5" s="1"/>
  <c r="EC317" i="5"/>
  <c r="EA317" i="5"/>
  <c r="EB317" i="5" s="1"/>
  <c r="EC316" i="5"/>
  <c r="EA316" i="5"/>
  <c r="EB316" i="5" s="1"/>
  <c r="EC315" i="5"/>
  <c r="EA315" i="5"/>
  <c r="EB315" i="5" s="1"/>
  <c r="EC314" i="5"/>
  <c r="EA314" i="5"/>
  <c r="EB314" i="5" s="1"/>
  <c r="EC313" i="5"/>
  <c r="EA313" i="5"/>
  <c r="EB313" i="5" s="1"/>
  <c r="EC312" i="5"/>
  <c r="EA312" i="5"/>
  <c r="EB312" i="5" s="1"/>
  <c r="EC311" i="5"/>
  <c r="EA311" i="5"/>
  <c r="EB311" i="5" s="1"/>
  <c r="EC310" i="5"/>
  <c r="EA310" i="5"/>
  <c r="EB310" i="5" s="1"/>
  <c r="EC309" i="5"/>
  <c r="EA309" i="5"/>
  <c r="EB309" i="5" s="1"/>
  <c r="EC308" i="5"/>
  <c r="EA308" i="5"/>
  <c r="EB308" i="5" s="1"/>
  <c r="EC307" i="5"/>
  <c r="EA307" i="5"/>
  <c r="EB307" i="5" s="1"/>
  <c r="EC306" i="5"/>
  <c r="EA306" i="5"/>
  <c r="EB306" i="5" s="1"/>
  <c r="EC305" i="5"/>
  <c r="EA305" i="5"/>
  <c r="EB305" i="5" s="1"/>
  <c r="EC304" i="5"/>
  <c r="EA304" i="5"/>
  <c r="EB304" i="5" s="1"/>
  <c r="EC303" i="5"/>
  <c r="EA303" i="5"/>
  <c r="EB303" i="5" s="1"/>
  <c r="EC302" i="5"/>
  <c r="EA302" i="5"/>
  <c r="EB302" i="5" s="1"/>
  <c r="EC301" i="5"/>
  <c r="EA301" i="5"/>
  <c r="EB301" i="5" s="1"/>
  <c r="EC300" i="5"/>
  <c r="EA300" i="5"/>
  <c r="EB300" i="5" s="1"/>
  <c r="EC299" i="5"/>
  <c r="EA299" i="5"/>
  <c r="EB299" i="5" s="1"/>
  <c r="EC298" i="5"/>
  <c r="EA298" i="5"/>
  <c r="EB298" i="5" s="1"/>
  <c r="EC297" i="5"/>
  <c r="EA297" i="5"/>
  <c r="EB297" i="5" s="1"/>
  <c r="EC296" i="5"/>
  <c r="EA296" i="5"/>
  <c r="EB296" i="5" s="1"/>
  <c r="EC295" i="5"/>
  <c r="EA295" i="5"/>
  <c r="EB295" i="5" s="1"/>
  <c r="EC294" i="5"/>
  <c r="EA294" i="5"/>
  <c r="EB294" i="5" s="1"/>
  <c r="EC293" i="5"/>
  <c r="EA293" i="5"/>
  <c r="EB293" i="5" s="1"/>
  <c r="EC292" i="5"/>
  <c r="EA292" i="5"/>
  <c r="EB292" i="5" s="1"/>
  <c r="EC291" i="5"/>
  <c r="EA291" i="5"/>
  <c r="EB291" i="5" s="1"/>
  <c r="EC290" i="5"/>
  <c r="EA290" i="5"/>
  <c r="EB290" i="5" s="1"/>
  <c r="EC289" i="5"/>
  <c r="EA289" i="5"/>
  <c r="EB289" i="5" s="1"/>
  <c r="EC288" i="5"/>
  <c r="EA288" i="5"/>
  <c r="EB288" i="5" s="1"/>
  <c r="EC287" i="5"/>
  <c r="EA287" i="5"/>
  <c r="EB287" i="5" s="1"/>
  <c r="EC286" i="5"/>
  <c r="EA286" i="5"/>
  <c r="EB286" i="5" s="1"/>
  <c r="EC285" i="5"/>
  <c r="EA285" i="5"/>
  <c r="EB285" i="5" s="1"/>
  <c r="EC284" i="5"/>
  <c r="EA284" i="5"/>
  <c r="EB284" i="5" s="1"/>
  <c r="EC283" i="5"/>
  <c r="EA283" i="5"/>
  <c r="EB283" i="5" s="1"/>
  <c r="EC282" i="5"/>
  <c r="EA282" i="5"/>
  <c r="EB282" i="5" s="1"/>
  <c r="EC281" i="5"/>
  <c r="EA281" i="5"/>
  <c r="EB281" i="5" s="1"/>
  <c r="EC280" i="5"/>
  <c r="EA280" i="5"/>
  <c r="EB280" i="5" s="1"/>
  <c r="EC279" i="5"/>
  <c r="EA279" i="5"/>
  <c r="EB279" i="5" s="1"/>
  <c r="EC278" i="5"/>
  <c r="EA278" i="5"/>
  <c r="EB278" i="5" s="1"/>
  <c r="EC277" i="5"/>
  <c r="EA277" i="5"/>
  <c r="EB277" i="5" s="1"/>
  <c r="EC276" i="5"/>
  <c r="EA276" i="5"/>
  <c r="EB276" i="5" s="1"/>
  <c r="EC275" i="5"/>
  <c r="EA275" i="5"/>
  <c r="EB275" i="5" s="1"/>
  <c r="EC274" i="5"/>
  <c r="EA274" i="5"/>
  <c r="EB274" i="5" s="1"/>
  <c r="EC273" i="5"/>
  <c r="EA273" i="5"/>
  <c r="EB273" i="5" s="1"/>
  <c r="EC272" i="5"/>
  <c r="EA272" i="5"/>
  <c r="EB272" i="5" s="1"/>
  <c r="EC271" i="5"/>
  <c r="EA271" i="5"/>
  <c r="EB271" i="5" s="1"/>
  <c r="EC270" i="5"/>
  <c r="EA270" i="5"/>
  <c r="EB270" i="5" s="1"/>
  <c r="EC269" i="5"/>
  <c r="EA269" i="5"/>
  <c r="EB269" i="5" s="1"/>
  <c r="EC268" i="5"/>
  <c r="EA268" i="5"/>
  <c r="EB268" i="5" s="1"/>
  <c r="EC267" i="5"/>
  <c r="EA267" i="5"/>
  <c r="EB267" i="5" s="1"/>
  <c r="EC266" i="5"/>
  <c r="EA266" i="5"/>
  <c r="EB266" i="5" s="1"/>
  <c r="EC265" i="5"/>
  <c r="EA265" i="5"/>
  <c r="EB265" i="5" s="1"/>
  <c r="EC264" i="5"/>
  <c r="EA264" i="5"/>
  <c r="EB264" i="5" s="1"/>
  <c r="EC263" i="5"/>
  <c r="EA263" i="5"/>
  <c r="EB263" i="5" s="1"/>
  <c r="EC262" i="5"/>
  <c r="EA262" i="5"/>
  <c r="EB262" i="5" s="1"/>
  <c r="EC261" i="5"/>
  <c r="EA261" i="5"/>
  <c r="EB261" i="5" s="1"/>
  <c r="EC260" i="5"/>
  <c r="EA260" i="5"/>
  <c r="EB260" i="5" s="1"/>
  <c r="EC259" i="5"/>
  <c r="EA259" i="5"/>
  <c r="EB259" i="5" s="1"/>
  <c r="EC258" i="5"/>
  <c r="EA258" i="5"/>
  <c r="EB258" i="5" s="1"/>
  <c r="EC257" i="5"/>
  <c r="EA257" i="5"/>
  <c r="EB257" i="5" s="1"/>
  <c r="EC256" i="5"/>
  <c r="EA256" i="5"/>
  <c r="EB256" i="5" s="1"/>
  <c r="EC255" i="5"/>
  <c r="EA255" i="5"/>
  <c r="EB255" i="5" s="1"/>
  <c r="EC254" i="5"/>
  <c r="EA254" i="5"/>
  <c r="EB254" i="5" s="1"/>
  <c r="EC253" i="5"/>
  <c r="EA253" i="5"/>
  <c r="EB253" i="5" s="1"/>
  <c r="EC252" i="5"/>
  <c r="EA252" i="5"/>
  <c r="EB252" i="5" s="1"/>
  <c r="EC251" i="5"/>
  <c r="EA251" i="5"/>
  <c r="EB251" i="5" s="1"/>
  <c r="EC250" i="5"/>
  <c r="EA250" i="5"/>
  <c r="EB250" i="5" s="1"/>
  <c r="EC249" i="5"/>
  <c r="EA249" i="5"/>
  <c r="EB249" i="5" s="1"/>
  <c r="EC248" i="5"/>
  <c r="EA248" i="5"/>
  <c r="EB248" i="5" s="1"/>
  <c r="EC247" i="5"/>
  <c r="EA247" i="5"/>
  <c r="EB247" i="5" s="1"/>
  <c r="EC246" i="5"/>
  <c r="EA246" i="5"/>
  <c r="EB246" i="5" s="1"/>
  <c r="EC245" i="5"/>
  <c r="EA245" i="5"/>
  <c r="EB245" i="5" s="1"/>
  <c r="EC244" i="5"/>
  <c r="EA244" i="5"/>
  <c r="EB244" i="5" s="1"/>
  <c r="EC243" i="5"/>
  <c r="EA243" i="5"/>
  <c r="EB243" i="5" s="1"/>
  <c r="EC242" i="5"/>
  <c r="EA242" i="5"/>
  <c r="EB242" i="5" s="1"/>
  <c r="EC241" i="5"/>
  <c r="EA241" i="5"/>
  <c r="EB241" i="5" s="1"/>
  <c r="EC240" i="5"/>
  <c r="EA240" i="5"/>
  <c r="EB240" i="5" s="1"/>
  <c r="EC239" i="5"/>
  <c r="EA239" i="5"/>
  <c r="EB239" i="5" s="1"/>
  <c r="EC238" i="5"/>
  <c r="EA238" i="5"/>
  <c r="EB238" i="5" s="1"/>
  <c r="EC237" i="5"/>
  <c r="EA237" i="5"/>
  <c r="EB237" i="5" s="1"/>
  <c r="EC236" i="5"/>
  <c r="EA236" i="5"/>
  <c r="EB236" i="5" s="1"/>
  <c r="EC235" i="5"/>
  <c r="EA235" i="5"/>
  <c r="EB235" i="5" s="1"/>
  <c r="EC234" i="5"/>
  <c r="EA234" i="5"/>
  <c r="EB234" i="5" s="1"/>
  <c r="EC233" i="5"/>
  <c r="EA233" i="5"/>
  <c r="EB233" i="5" s="1"/>
  <c r="EC232" i="5"/>
  <c r="EA232" i="5"/>
  <c r="EB232" i="5" s="1"/>
  <c r="EC231" i="5"/>
  <c r="EA231" i="5"/>
  <c r="EB231" i="5" s="1"/>
  <c r="EC230" i="5"/>
  <c r="EA230" i="5"/>
  <c r="EB230" i="5" s="1"/>
  <c r="EC229" i="5"/>
  <c r="EA229" i="5"/>
  <c r="EB229" i="5" s="1"/>
  <c r="EC228" i="5"/>
  <c r="EA228" i="5"/>
  <c r="EB228" i="5" s="1"/>
  <c r="EC227" i="5"/>
  <c r="EA227" i="5"/>
  <c r="EB227" i="5" s="1"/>
  <c r="EC226" i="5"/>
  <c r="EA226" i="5"/>
  <c r="EB226" i="5" s="1"/>
  <c r="EC225" i="5"/>
  <c r="EA225" i="5"/>
  <c r="EB225" i="5" s="1"/>
  <c r="EC224" i="5"/>
  <c r="EA224" i="5"/>
  <c r="EB224" i="5" s="1"/>
  <c r="EC223" i="5"/>
  <c r="EA223" i="5"/>
  <c r="EB223" i="5" s="1"/>
  <c r="EC222" i="5"/>
  <c r="EA222" i="5"/>
  <c r="EB222" i="5" s="1"/>
  <c r="EC221" i="5"/>
  <c r="EA221" i="5"/>
  <c r="EB221" i="5" s="1"/>
  <c r="EC220" i="5"/>
  <c r="EA220" i="5"/>
  <c r="EB220" i="5" s="1"/>
  <c r="EC219" i="5"/>
  <c r="EA219" i="5"/>
  <c r="EB219" i="5" s="1"/>
  <c r="EC218" i="5"/>
  <c r="EA218" i="5"/>
  <c r="EB218" i="5" s="1"/>
  <c r="EC217" i="5"/>
  <c r="EA217" i="5"/>
  <c r="EB217" i="5" s="1"/>
  <c r="EC216" i="5"/>
  <c r="EA216" i="5"/>
  <c r="EB216" i="5" s="1"/>
  <c r="EC215" i="5"/>
  <c r="EA215" i="5"/>
  <c r="EB215" i="5" s="1"/>
  <c r="EC214" i="5"/>
  <c r="EA214" i="5"/>
  <c r="EB214" i="5" s="1"/>
  <c r="EC213" i="5"/>
  <c r="EA213" i="5"/>
  <c r="EB213" i="5" s="1"/>
  <c r="EC212" i="5"/>
  <c r="EA212" i="5"/>
  <c r="EB212" i="5" s="1"/>
  <c r="EC211" i="5"/>
  <c r="EA211" i="5"/>
  <c r="EB211" i="5" s="1"/>
  <c r="EC210" i="5"/>
  <c r="EA210" i="5"/>
  <c r="EB210" i="5" s="1"/>
  <c r="EC209" i="5"/>
  <c r="EA209" i="5"/>
  <c r="EB209" i="5" s="1"/>
  <c r="EC208" i="5"/>
  <c r="EA208" i="5"/>
  <c r="EB208" i="5" s="1"/>
  <c r="EC207" i="5"/>
  <c r="EA207" i="5"/>
  <c r="EB207" i="5" s="1"/>
  <c r="EC206" i="5"/>
  <c r="EA206" i="5"/>
  <c r="EB206" i="5" s="1"/>
  <c r="EC205" i="5"/>
  <c r="EA205" i="5"/>
  <c r="EB205" i="5" s="1"/>
  <c r="EC204" i="5"/>
  <c r="EA204" i="5"/>
  <c r="EB204" i="5" s="1"/>
  <c r="EC203" i="5"/>
  <c r="EA203" i="5"/>
  <c r="EB203" i="5" s="1"/>
  <c r="EC202" i="5"/>
  <c r="EA202" i="5"/>
  <c r="EB202" i="5" s="1"/>
  <c r="EC201" i="5"/>
  <c r="EA201" i="5"/>
  <c r="EB201" i="5" s="1"/>
  <c r="EC200" i="5"/>
  <c r="EA200" i="5"/>
  <c r="EB200" i="5" s="1"/>
  <c r="EC199" i="5"/>
  <c r="EA199" i="5"/>
  <c r="EB199" i="5" s="1"/>
  <c r="EC198" i="5"/>
  <c r="EA198" i="5"/>
  <c r="EB198" i="5" s="1"/>
  <c r="EC197" i="5"/>
  <c r="EA197" i="5"/>
  <c r="EB197" i="5" s="1"/>
  <c r="EC196" i="5"/>
  <c r="EA196" i="5"/>
  <c r="EB196" i="5" s="1"/>
  <c r="EC195" i="5"/>
  <c r="EA195" i="5"/>
  <c r="EB195" i="5" s="1"/>
  <c r="EC194" i="5"/>
  <c r="EA194" i="5"/>
  <c r="EB194" i="5" s="1"/>
  <c r="EC193" i="5"/>
  <c r="EA193" i="5"/>
  <c r="EB193" i="5" s="1"/>
  <c r="EC192" i="5"/>
  <c r="EA192" i="5"/>
  <c r="EB192" i="5" s="1"/>
  <c r="EC191" i="5"/>
  <c r="EA191" i="5"/>
  <c r="EB191" i="5" s="1"/>
  <c r="EC190" i="5"/>
  <c r="EA190" i="5"/>
  <c r="EB190" i="5" s="1"/>
  <c r="EC189" i="5"/>
  <c r="EA189" i="5"/>
  <c r="EB189" i="5" s="1"/>
  <c r="EC188" i="5"/>
  <c r="EA188" i="5"/>
  <c r="EB188" i="5" s="1"/>
  <c r="EC187" i="5"/>
  <c r="EA187" i="5"/>
  <c r="EB187" i="5" s="1"/>
  <c r="EC186" i="5"/>
  <c r="EA186" i="5"/>
  <c r="EB186" i="5" s="1"/>
  <c r="EC185" i="5"/>
  <c r="EA185" i="5"/>
  <c r="EB185" i="5" s="1"/>
  <c r="EC184" i="5"/>
  <c r="EA184" i="5"/>
  <c r="EB184" i="5" s="1"/>
  <c r="EC183" i="5"/>
  <c r="EA183" i="5"/>
  <c r="EB183" i="5" s="1"/>
  <c r="EC182" i="5"/>
  <c r="EA182" i="5"/>
  <c r="EB182" i="5" s="1"/>
  <c r="EC181" i="5"/>
  <c r="EA181" i="5"/>
  <c r="EB181" i="5" s="1"/>
  <c r="EC180" i="5"/>
  <c r="EA180" i="5"/>
  <c r="EB180" i="5" s="1"/>
  <c r="EC179" i="5"/>
  <c r="EA179" i="5"/>
  <c r="EB179" i="5" s="1"/>
  <c r="EC178" i="5"/>
  <c r="EA178" i="5"/>
  <c r="EB178" i="5" s="1"/>
  <c r="EC177" i="5"/>
  <c r="EA177" i="5"/>
  <c r="EB177" i="5" s="1"/>
  <c r="EC176" i="5"/>
  <c r="EA176" i="5"/>
  <c r="EB176" i="5" s="1"/>
  <c r="EC175" i="5"/>
  <c r="EA175" i="5"/>
  <c r="EB175" i="5" s="1"/>
  <c r="EC174" i="5"/>
  <c r="EA174" i="5"/>
  <c r="EB174" i="5" s="1"/>
  <c r="EC173" i="5"/>
  <c r="EA173" i="5"/>
  <c r="EB173" i="5" s="1"/>
  <c r="EC172" i="5"/>
  <c r="EA172" i="5"/>
  <c r="EB172" i="5" s="1"/>
  <c r="EC171" i="5"/>
  <c r="EA171" i="5"/>
  <c r="EB171" i="5" s="1"/>
  <c r="EC170" i="5"/>
  <c r="EA170" i="5"/>
  <c r="EB170" i="5" s="1"/>
  <c r="EC169" i="5"/>
  <c r="EA169" i="5"/>
  <c r="EB169" i="5" s="1"/>
  <c r="EC168" i="5"/>
  <c r="EA168" i="5"/>
  <c r="EB168" i="5" s="1"/>
  <c r="EC167" i="5"/>
  <c r="EA167" i="5"/>
  <c r="EB167" i="5" s="1"/>
  <c r="EC166" i="5"/>
  <c r="EA166" i="5"/>
  <c r="EB166" i="5" s="1"/>
  <c r="EC165" i="5"/>
  <c r="EA165" i="5"/>
  <c r="EB165" i="5" s="1"/>
  <c r="EC164" i="5"/>
  <c r="EA164" i="5"/>
  <c r="EB164" i="5" s="1"/>
  <c r="EC163" i="5"/>
  <c r="EA163" i="5"/>
  <c r="EB163" i="5" s="1"/>
  <c r="EC162" i="5"/>
  <c r="EA162" i="5"/>
  <c r="EB162" i="5" s="1"/>
  <c r="EC161" i="5"/>
  <c r="EA161" i="5"/>
  <c r="EB161" i="5" s="1"/>
  <c r="EC160" i="5"/>
  <c r="EA160" i="5"/>
  <c r="EB160" i="5" s="1"/>
  <c r="EC159" i="5"/>
  <c r="EA159" i="5"/>
  <c r="EB159" i="5" s="1"/>
  <c r="EC158" i="5"/>
  <c r="EA158" i="5"/>
  <c r="EB158" i="5" s="1"/>
  <c r="EC157" i="5"/>
  <c r="EA157" i="5"/>
  <c r="EB157" i="5" s="1"/>
  <c r="EC156" i="5"/>
  <c r="EA156" i="5"/>
  <c r="EB156" i="5" s="1"/>
  <c r="EC155" i="5"/>
  <c r="EA155" i="5"/>
  <c r="EB155" i="5" s="1"/>
  <c r="EC154" i="5"/>
  <c r="EA154" i="5"/>
  <c r="EB154" i="5" s="1"/>
  <c r="EC153" i="5"/>
  <c r="EA153" i="5"/>
  <c r="EB153" i="5" s="1"/>
  <c r="EC152" i="5"/>
  <c r="EA152" i="5"/>
  <c r="EB152" i="5" s="1"/>
  <c r="EC151" i="5"/>
  <c r="EA151" i="5"/>
  <c r="EB151" i="5" s="1"/>
  <c r="EC150" i="5"/>
  <c r="EA150" i="5"/>
  <c r="EB150" i="5" s="1"/>
  <c r="EC149" i="5"/>
  <c r="EA149" i="5"/>
  <c r="EB149" i="5" s="1"/>
  <c r="EC148" i="5"/>
  <c r="EA148" i="5"/>
  <c r="EB148" i="5" s="1"/>
  <c r="EC147" i="5"/>
  <c r="EA147" i="5"/>
  <c r="EB147" i="5" s="1"/>
  <c r="EC146" i="5"/>
  <c r="EA146" i="5"/>
  <c r="EB146" i="5" s="1"/>
  <c r="EC145" i="5"/>
  <c r="EA145" i="5"/>
  <c r="EB145" i="5" s="1"/>
  <c r="EC144" i="5"/>
  <c r="EA144" i="5"/>
  <c r="EB144" i="5" s="1"/>
  <c r="EC143" i="5"/>
  <c r="EA143" i="5"/>
  <c r="EB143" i="5" s="1"/>
  <c r="EC142" i="5"/>
  <c r="EA142" i="5"/>
  <c r="EB142" i="5" s="1"/>
  <c r="EC141" i="5"/>
  <c r="EA141" i="5"/>
  <c r="EB141" i="5" s="1"/>
  <c r="EC140" i="5"/>
  <c r="EA140" i="5"/>
  <c r="EB140" i="5" s="1"/>
  <c r="EC139" i="5"/>
  <c r="EA139" i="5"/>
  <c r="EB139" i="5" s="1"/>
  <c r="EC138" i="5"/>
  <c r="EA138" i="5"/>
  <c r="EB138" i="5" s="1"/>
  <c r="EC137" i="5"/>
  <c r="EA137" i="5"/>
  <c r="EB137" i="5" s="1"/>
  <c r="EC136" i="5"/>
  <c r="EA136" i="5"/>
  <c r="EB136" i="5" s="1"/>
  <c r="EC135" i="5"/>
  <c r="EA135" i="5"/>
  <c r="EB135" i="5" s="1"/>
  <c r="EC134" i="5"/>
  <c r="EA134" i="5"/>
  <c r="EB134" i="5" s="1"/>
  <c r="EC133" i="5"/>
  <c r="EA133" i="5"/>
  <c r="EB133" i="5" s="1"/>
  <c r="EC132" i="5"/>
  <c r="EA132" i="5"/>
  <c r="EB132" i="5" s="1"/>
  <c r="EC131" i="5"/>
  <c r="EA131" i="5"/>
  <c r="EB131" i="5" s="1"/>
  <c r="EC130" i="5"/>
  <c r="EA130" i="5"/>
  <c r="EB130" i="5" s="1"/>
  <c r="EC129" i="5"/>
  <c r="EA129" i="5"/>
  <c r="EB129" i="5" s="1"/>
  <c r="EC128" i="5"/>
  <c r="EA128" i="5"/>
  <c r="EB128" i="5" s="1"/>
  <c r="EC127" i="5"/>
  <c r="EA127" i="5"/>
  <c r="EB127" i="5" s="1"/>
  <c r="EC126" i="5"/>
  <c r="EA126" i="5"/>
  <c r="EB126" i="5" s="1"/>
  <c r="EC125" i="5"/>
  <c r="EA125" i="5"/>
  <c r="EB125" i="5" s="1"/>
  <c r="EC124" i="5"/>
  <c r="EA124" i="5"/>
  <c r="EB124" i="5" s="1"/>
  <c r="EC123" i="5"/>
  <c r="EA123" i="5"/>
  <c r="EB123" i="5" s="1"/>
  <c r="EC122" i="5"/>
  <c r="EA122" i="5"/>
  <c r="EB122" i="5" s="1"/>
  <c r="EC121" i="5"/>
  <c r="EA121" i="5"/>
  <c r="EB121" i="5" s="1"/>
  <c r="EC120" i="5"/>
  <c r="EA120" i="5"/>
  <c r="EB120" i="5" s="1"/>
  <c r="EC119" i="5"/>
  <c r="EA119" i="5"/>
  <c r="EB119" i="5" s="1"/>
  <c r="EC118" i="5"/>
  <c r="EA118" i="5"/>
  <c r="EB118" i="5" s="1"/>
  <c r="EC117" i="5"/>
  <c r="EA117" i="5"/>
  <c r="EB117" i="5" s="1"/>
  <c r="EC116" i="5"/>
  <c r="EA116" i="5"/>
  <c r="EB116" i="5" s="1"/>
  <c r="EC115" i="5"/>
  <c r="EA115" i="5"/>
  <c r="EB115" i="5" s="1"/>
  <c r="EC114" i="5"/>
  <c r="EA114" i="5"/>
  <c r="EB114" i="5" s="1"/>
  <c r="EC113" i="5"/>
  <c r="EA113" i="5"/>
  <c r="EB113" i="5" s="1"/>
  <c r="EC112" i="5"/>
  <c r="EA112" i="5"/>
  <c r="EB112" i="5" s="1"/>
  <c r="EC111" i="5"/>
  <c r="EA111" i="5"/>
  <c r="EB111" i="5" s="1"/>
  <c r="EC110" i="5"/>
  <c r="EA110" i="5"/>
  <c r="EB110" i="5" s="1"/>
  <c r="EC109" i="5"/>
  <c r="EA109" i="5"/>
  <c r="EB109" i="5" s="1"/>
  <c r="EC108" i="5"/>
  <c r="EA108" i="5"/>
  <c r="EB108" i="5" s="1"/>
  <c r="EC107" i="5"/>
  <c r="EA107" i="5"/>
  <c r="EB107" i="5" s="1"/>
  <c r="EC106" i="5"/>
  <c r="EA106" i="5"/>
  <c r="EB106" i="5" s="1"/>
  <c r="EC105" i="5"/>
  <c r="EA105" i="5"/>
  <c r="EB105" i="5" s="1"/>
  <c r="EC104" i="5"/>
  <c r="EA104" i="5"/>
  <c r="EB104" i="5" s="1"/>
  <c r="EC103" i="5"/>
  <c r="EA103" i="5"/>
  <c r="EB103" i="5" s="1"/>
  <c r="EC102" i="5"/>
  <c r="EA102" i="5"/>
  <c r="EB102" i="5" s="1"/>
  <c r="EC101" i="5"/>
  <c r="EA101" i="5"/>
  <c r="EB101" i="5" s="1"/>
  <c r="EC100" i="5"/>
  <c r="EA100" i="5"/>
  <c r="EB100" i="5" s="1"/>
  <c r="EC99" i="5"/>
  <c r="EA99" i="5"/>
  <c r="EB99" i="5" s="1"/>
  <c r="EC98" i="5"/>
  <c r="EA98" i="5"/>
  <c r="EB98" i="5" s="1"/>
  <c r="EC97" i="5"/>
  <c r="EA97" i="5"/>
  <c r="EB97" i="5" s="1"/>
  <c r="EC96" i="5"/>
  <c r="EA96" i="5"/>
  <c r="EB96" i="5" s="1"/>
  <c r="EC95" i="5"/>
  <c r="EA95" i="5"/>
  <c r="EB95" i="5" s="1"/>
  <c r="EC94" i="5"/>
  <c r="EA94" i="5"/>
  <c r="EB94" i="5" s="1"/>
  <c r="EC93" i="5"/>
  <c r="EA93" i="5"/>
  <c r="EB93" i="5" s="1"/>
  <c r="EC92" i="5"/>
  <c r="EA92" i="5"/>
  <c r="EB92" i="5" s="1"/>
  <c r="EC91" i="5"/>
  <c r="EA91" i="5"/>
  <c r="EB91" i="5" s="1"/>
  <c r="EC90" i="5"/>
  <c r="EA90" i="5"/>
  <c r="EB90" i="5" s="1"/>
  <c r="EC89" i="5"/>
  <c r="EA89" i="5"/>
  <c r="EB89" i="5" s="1"/>
  <c r="EC88" i="5"/>
  <c r="EA88" i="5"/>
  <c r="EB88" i="5" s="1"/>
  <c r="EC87" i="5"/>
  <c r="EA87" i="5"/>
  <c r="EB87" i="5" s="1"/>
  <c r="EC86" i="5"/>
  <c r="EA86" i="5"/>
  <c r="EB86" i="5" s="1"/>
  <c r="EC85" i="5"/>
  <c r="EA85" i="5"/>
  <c r="EB85" i="5" s="1"/>
  <c r="EC84" i="5"/>
  <c r="EA84" i="5"/>
  <c r="EB84" i="5" s="1"/>
  <c r="EC83" i="5"/>
  <c r="EA83" i="5"/>
  <c r="EB83" i="5" s="1"/>
  <c r="EC82" i="5"/>
  <c r="EA82" i="5"/>
  <c r="EB82" i="5" s="1"/>
  <c r="EC81" i="5"/>
  <c r="EA81" i="5"/>
  <c r="EB81" i="5" s="1"/>
  <c r="EC80" i="5"/>
  <c r="EA80" i="5"/>
  <c r="EB80" i="5" s="1"/>
  <c r="EC79" i="5"/>
  <c r="EA79" i="5"/>
  <c r="EB79" i="5" s="1"/>
  <c r="EC78" i="5"/>
  <c r="EA78" i="5"/>
  <c r="EB78" i="5" s="1"/>
  <c r="EC77" i="5"/>
  <c r="EA77" i="5"/>
  <c r="EB77" i="5" s="1"/>
  <c r="EC76" i="5"/>
  <c r="EA76" i="5"/>
  <c r="EB76" i="5" s="1"/>
  <c r="EC75" i="5"/>
  <c r="EA75" i="5"/>
  <c r="EB75" i="5" s="1"/>
  <c r="EC74" i="5"/>
  <c r="EA74" i="5"/>
  <c r="EB74" i="5" s="1"/>
  <c r="EC73" i="5"/>
  <c r="EA73" i="5"/>
  <c r="EB73" i="5" s="1"/>
  <c r="EC72" i="5"/>
  <c r="EA72" i="5"/>
  <c r="EB72" i="5" s="1"/>
  <c r="EC71" i="5"/>
  <c r="EA71" i="5"/>
  <c r="EB71" i="5" s="1"/>
  <c r="EC70" i="5"/>
  <c r="EA70" i="5"/>
  <c r="EB70" i="5" s="1"/>
  <c r="EC69" i="5"/>
  <c r="EA69" i="5"/>
  <c r="EB69" i="5" s="1"/>
  <c r="EC68" i="5"/>
  <c r="EA68" i="5"/>
  <c r="EB68" i="5" s="1"/>
  <c r="EC67" i="5"/>
  <c r="EA67" i="5"/>
  <c r="EB67" i="5" s="1"/>
  <c r="EC66" i="5"/>
  <c r="EA66" i="5"/>
  <c r="EB66" i="5" s="1"/>
  <c r="EC65" i="5"/>
  <c r="EA65" i="5"/>
  <c r="EB65" i="5" s="1"/>
  <c r="EC64" i="5"/>
  <c r="EA64" i="5"/>
  <c r="EB64" i="5" s="1"/>
  <c r="EC63" i="5"/>
  <c r="EA63" i="5"/>
  <c r="EB63" i="5" s="1"/>
  <c r="EC62" i="5"/>
  <c r="EA62" i="5"/>
  <c r="EB62" i="5" s="1"/>
  <c r="EC61" i="5"/>
  <c r="EA61" i="5"/>
  <c r="EB61" i="5" s="1"/>
  <c r="EC60" i="5"/>
  <c r="EA60" i="5"/>
  <c r="EB60" i="5" s="1"/>
  <c r="EC59" i="5"/>
  <c r="EA59" i="5"/>
  <c r="EB59" i="5" s="1"/>
  <c r="EC58" i="5"/>
  <c r="EA58" i="5"/>
  <c r="EB58" i="5" s="1"/>
  <c r="EC57" i="5"/>
  <c r="EA57" i="5"/>
  <c r="EB57" i="5" s="1"/>
  <c r="EC56" i="5"/>
  <c r="EA56" i="5"/>
  <c r="EB56" i="5" s="1"/>
  <c r="EC55" i="5"/>
  <c r="EA55" i="5"/>
  <c r="EB55" i="5" s="1"/>
  <c r="EC54" i="5"/>
  <c r="EA54" i="5"/>
  <c r="EB54" i="5" s="1"/>
  <c r="EC53" i="5"/>
  <c r="EA53" i="5"/>
  <c r="EB53" i="5" s="1"/>
  <c r="EC52" i="5"/>
  <c r="EA52" i="5"/>
  <c r="EB52" i="5" s="1"/>
  <c r="EC51" i="5"/>
  <c r="EA51" i="5"/>
  <c r="EB51" i="5" s="1"/>
  <c r="EC50" i="5"/>
  <c r="EA50" i="5"/>
  <c r="EB50" i="5" s="1"/>
  <c r="EC49" i="5"/>
  <c r="EA49" i="5"/>
  <c r="EB49" i="5" s="1"/>
  <c r="EC48" i="5"/>
  <c r="EA48" i="5"/>
  <c r="EB48" i="5" s="1"/>
  <c r="EC47" i="5"/>
  <c r="EA47" i="5"/>
  <c r="EB47" i="5" s="1"/>
  <c r="EC46" i="5"/>
  <c r="EA46" i="5"/>
  <c r="EB46" i="5" s="1"/>
  <c r="EC45" i="5"/>
  <c r="EA45" i="5"/>
  <c r="EB45" i="5" s="1"/>
  <c r="EC44" i="5"/>
  <c r="EA44" i="5"/>
  <c r="EB44" i="5" s="1"/>
  <c r="EC43" i="5"/>
  <c r="EA43" i="5"/>
  <c r="EB43" i="5" s="1"/>
  <c r="EC42" i="5"/>
  <c r="EA42" i="5"/>
  <c r="EB42" i="5" s="1"/>
  <c r="EC41" i="5"/>
  <c r="EA41" i="5"/>
  <c r="EB41" i="5" s="1"/>
  <c r="EC40" i="5"/>
  <c r="EA40" i="5"/>
  <c r="EB40" i="5" s="1"/>
  <c r="EC39" i="5"/>
  <c r="EA39" i="5"/>
  <c r="EB39" i="5" s="1"/>
  <c r="EC38" i="5"/>
  <c r="EA38" i="5"/>
  <c r="EB38" i="5" s="1"/>
  <c r="EC37" i="5"/>
  <c r="EA37" i="5"/>
  <c r="EB37" i="5" s="1"/>
  <c r="EC36" i="5"/>
  <c r="EA36" i="5"/>
  <c r="EB36" i="5" s="1"/>
  <c r="EC35" i="5"/>
  <c r="EA35" i="5"/>
  <c r="EB35" i="5" s="1"/>
  <c r="EC34" i="5"/>
  <c r="EA34" i="5"/>
  <c r="EB34" i="5" s="1"/>
  <c r="EC33" i="5"/>
  <c r="EA33" i="5"/>
  <c r="EB33" i="5" s="1"/>
  <c r="EC32" i="5"/>
  <c r="EA32" i="5"/>
  <c r="EB32" i="5" s="1"/>
  <c r="EC31" i="5"/>
  <c r="EA31" i="5"/>
  <c r="EB31" i="5" s="1"/>
  <c r="EC30" i="5"/>
  <c r="EA30" i="5"/>
  <c r="EB30" i="5" s="1"/>
  <c r="EC29" i="5"/>
  <c r="EA29" i="5"/>
  <c r="EB29" i="5" s="1"/>
  <c r="EC28" i="5"/>
  <c r="EA28" i="5"/>
  <c r="EB28" i="5" s="1"/>
  <c r="EC27" i="5"/>
  <c r="EA27" i="5"/>
  <c r="EB27" i="5" s="1"/>
  <c r="EC26" i="5"/>
  <c r="EA26" i="5"/>
  <c r="EB26" i="5" s="1"/>
  <c r="EC25" i="5"/>
  <c r="EA25" i="5"/>
  <c r="EB25" i="5" s="1"/>
  <c r="EC24" i="5"/>
  <c r="EA24" i="5"/>
  <c r="EB24" i="5" s="1"/>
  <c r="EC23" i="5"/>
  <c r="EA23" i="5"/>
  <c r="EB23" i="5" s="1"/>
  <c r="EC22" i="5"/>
  <c r="EA22" i="5"/>
  <c r="EB22" i="5" s="1"/>
  <c r="EC21" i="5"/>
  <c r="EA21" i="5"/>
  <c r="EB21" i="5" s="1"/>
  <c r="EC20" i="5"/>
  <c r="EA20" i="5"/>
  <c r="EB20" i="5" s="1"/>
  <c r="EC19" i="5"/>
  <c r="EA19" i="5"/>
  <c r="EB19" i="5" s="1"/>
  <c r="EC18" i="5"/>
  <c r="EA18" i="5"/>
  <c r="EB18" i="5" s="1"/>
  <c r="EC17" i="5"/>
  <c r="EA17" i="5"/>
  <c r="EB17" i="5" s="1"/>
  <c r="EC16" i="5"/>
  <c r="EA16" i="5"/>
  <c r="EB16" i="5" s="1"/>
  <c r="EC15" i="5"/>
  <c r="EA15" i="5"/>
  <c r="EB15" i="5" s="1"/>
  <c r="EC14" i="5"/>
  <c r="EA14" i="5"/>
  <c r="EB14" i="5" s="1"/>
  <c r="EC13" i="5"/>
  <c r="EA13" i="5"/>
  <c r="EB13" i="5" s="1"/>
  <c r="EC12" i="5"/>
  <c r="EA12" i="5"/>
  <c r="EB12" i="5" s="1"/>
  <c r="EC11" i="5"/>
  <c r="EA11" i="5"/>
  <c r="EB11" i="5" s="1"/>
  <c r="EC10" i="5"/>
  <c r="EA10" i="5"/>
  <c r="EB10" i="5" s="1"/>
  <c r="EC9" i="5"/>
  <c r="EA9" i="5"/>
  <c r="EB9" i="5" s="1"/>
  <c r="EC8" i="5"/>
  <c r="EA8" i="5"/>
  <c r="EB8" i="5" s="1"/>
  <c r="DT2007" i="5"/>
  <c r="DR2007" i="5"/>
  <c r="DS2007" i="5" s="1"/>
  <c r="DT2006" i="5"/>
  <c r="DR2006" i="5"/>
  <c r="DS2006" i="5" s="1"/>
  <c r="DT2005" i="5"/>
  <c r="DR2005" i="5"/>
  <c r="DS2005" i="5" s="1"/>
  <c r="DT2004" i="5"/>
  <c r="DR2004" i="5"/>
  <c r="DS2004" i="5" s="1"/>
  <c r="DT2003" i="5"/>
  <c r="DR2003" i="5"/>
  <c r="DS2003" i="5" s="1"/>
  <c r="DT2002" i="5"/>
  <c r="DR2002" i="5"/>
  <c r="DS2002" i="5" s="1"/>
  <c r="DT2001" i="5"/>
  <c r="DR2001" i="5"/>
  <c r="DS2001" i="5" s="1"/>
  <c r="DT2000" i="5"/>
  <c r="DR2000" i="5"/>
  <c r="DS2000" i="5" s="1"/>
  <c r="DT1999" i="5"/>
  <c r="DR1999" i="5"/>
  <c r="DS1999" i="5" s="1"/>
  <c r="DT1998" i="5"/>
  <c r="DR1998" i="5"/>
  <c r="DS1998" i="5" s="1"/>
  <c r="DT1997" i="5"/>
  <c r="DR1997" i="5"/>
  <c r="DS1997" i="5" s="1"/>
  <c r="DT1996" i="5"/>
  <c r="DR1996" i="5"/>
  <c r="DS1996" i="5" s="1"/>
  <c r="DT1995" i="5"/>
  <c r="DR1995" i="5"/>
  <c r="DS1995" i="5" s="1"/>
  <c r="DT1994" i="5"/>
  <c r="DR1994" i="5"/>
  <c r="DS1994" i="5" s="1"/>
  <c r="DT1993" i="5"/>
  <c r="DR1993" i="5"/>
  <c r="DS1993" i="5" s="1"/>
  <c r="DT1992" i="5"/>
  <c r="DR1992" i="5"/>
  <c r="DS1992" i="5" s="1"/>
  <c r="DT1991" i="5"/>
  <c r="DR1991" i="5"/>
  <c r="DS1991" i="5" s="1"/>
  <c r="DT1990" i="5"/>
  <c r="DR1990" i="5"/>
  <c r="DS1990" i="5" s="1"/>
  <c r="DT1989" i="5"/>
  <c r="DR1989" i="5"/>
  <c r="DS1989" i="5" s="1"/>
  <c r="DT1988" i="5"/>
  <c r="DR1988" i="5"/>
  <c r="DS1988" i="5" s="1"/>
  <c r="DT1987" i="5"/>
  <c r="DR1987" i="5"/>
  <c r="DS1987" i="5" s="1"/>
  <c r="DT1986" i="5"/>
  <c r="DR1986" i="5"/>
  <c r="DS1986" i="5" s="1"/>
  <c r="DT1985" i="5"/>
  <c r="DR1985" i="5"/>
  <c r="DS1985" i="5" s="1"/>
  <c r="DT1984" i="5"/>
  <c r="DR1984" i="5"/>
  <c r="DS1984" i="5" s="1"/>
  <c r="DT1983" i="5"/>
  <c r="DR1983" i="5"/>
  <c r="DS1983" i="5" s="1"/>
  <c r="DT1982" i="5"/>
  <c r="DR1982" i="5"/>
  <c r="DS1982" i="5" s="1"/>
  <c r="DT1981" i="5"/>
  <c r="DR1981" i="5"/>
  <c r="DS1981" i="5" s="1"/>
  <c r="DT1980" i="5"/>
  <c r="DR1980" i="5"/>
  <c r="DS1980" i="5" s="1"/>
  <c r="DT1979" i="5"/>
  <c r="DR1979" i="5"/>
  <c r="DS1979" i="5" s="1"/>
  <c r="DT1978" i="5"/>
  <c r="DR1978" i="5"/>
  <c r="DS1978" i="5" s="1"/>
  <c r="DT1977" i="5"/>
  <c r="DR1977" i="5"/>
  <c r="DS1977" i="5" s="1"/>
  <c r="DT1976" i="5"/>
  <c r="DR1976" i="5"/>
  <c r="DS1976" i="5" s="1"/>
  <c r="DT1975" i="5"/>
  <c r="DR1975" i="5"/>
  <c r="DS1975" i="5" s="1"/>
  <c r="DT1974" i="5"/>
  <c r="DR1974" i="5"/>
  <c r="DS1974" i="5" s="1"/>
  <c r="DT1973" i="5"/>
  <c r="DR1973" i="5"/>
  <c r="DS1973" i="5" s="1"/>
  <c r="DT1972" i="5"/>
  <c r="DR1972" i="5"/>
  <c r="DS1972" i="5" s="1"/>
  <c r="DT1971" i="5"/>
  <c r="DR1971" i="5"/>
  <c r="DS1971" i="5" s="1"/>
  <c r="DT1970" i="5"/>
  <c r="DR1970" i="5"/>
  <c r="DS1970" i="5" s="1"/>
  <c r="DT1969" i="5"/>
  <c r="DR1969" i="5"/>
  <c r="DS1969" i="5" s="1"/>
  <c r="DT1968" i="5"/>
  <c r="DR1968" i="5"/>
  <c r="DS1968" i="5" s="1"/>
  <c r="DT1967" i="5"/>
  <c r="DR1967" i="5"/>
  <c r="DS1967" i="5" s="1"/>
  <c r="DT1966" i="5"/>
  <c r="DR1966" i="5"/>
  <c r="DS1966" i="5" s="1"/>
  <c r="DT1965" i="5"/>
  <c r="DR1965" i="5"/>
  <c r="DS1965" i="5" s="1"/>
  <c r="DT1964" i="5"/>
  <c r="DR1964" i="5"/>
  <c r="DS1964" i="5" s="1"/>
  <c r="DT1963" i="5"/>
  <c r="DR1963" i="5"/>
  <c r="DS1963" i="5" s="1"/>
  <c r="DT1962" i="5"/>
  <c r="DR1962" i="5"/>
  <c r="DS1962" i="5" s="1"/>
  <c r="DT1961" i="5"/>
  <c r="DR1961" i="5"/>
  <c r="DS1961" i="5" s="1"/>
  <c r="DT1960" i="5"/>
  <c r="DR1960" i="5"/>
  <c r="DS1960" i="5" s="1"/>
  <c r="DT1959" i="5"/>
  <c r="DR1959" i="5"/>
  <c r="DS1959" i="5" s="1"/>
  <c r="DT1958" i="5"/>
  <c r="DR1958" i="5"/>
  <c r="DS1958" i="5" s="1"/>
  <c r="DT1957" i="5"/>
  <c r="DR1957" i="5"/>
  <c r="DS1957" i="5" s="1"/>
  <c r="DT1956" i="5"/>
  <c r="DR1956" i="5"/>
  <c r="DS1956" i="5" s="1"/>
  <c r="DT1955" i="5"/>
  <c r="DR1955" i="5"/>
  <c r="DS1955" i="5" s="1"/>
  <c r="DT1954" i="5"/>
  <c r="DR1954" i="5"/>
  <c r="DS1954" i="5" s="1"/>
  <c r="DT1953" i="5"/>
  <c r="DR1953" i="5"/>
  <c r="DS1953" i="5" s="1"/>
  <c r="DT1952" i="5"/>
  <c r="DR1952" i="5"/>
  <c r="DS1952" i="5" s="1"/>
  <c r="DT1951" i="5"/>
  <c r="DR1951" i="5"/>
  <c r="DS1951" i="5" s="1"/>
  <c r="DT1950" i="5"/>
  <c r="DR1950" i="5"/>
  <c r="DS1950" i="5" s="1"/>
  <c r="DT1949" i="5"/>
  <c r="DR1949" i="5"/>
  <c r="DS1949" i="5" s="1"/>
  <c r="DT1948" i="5"/>
  <c r="DR1948" i="5"/>
  <c r="DS1948" i="5" s="1"/>
  <c r="DT1947" i="5"/>
  <c r="DR1947" i="5"/>
  <c r="DS1947" i="5" s="1"/>
  <c r="DT1946" i="5"/>
  <c r="DR1946" i="5"/>
  <c r="DS1946" i="5" s="1"/>
  <c r="DT1945" i="5"/>
  <c r="DR1945" i="5"/>
  <c r="DS1945" i="5" s="1"/>
  <c r="DT1944" i="5"/>
  <c r="DR1944" i="5"/>
  <c r="DS1944" i="5" s="1"/>
  <c r="DT1943" i="5"/>
  <c r="DR1943" i="5"/>
  <c r="DS1943" i="5" s="1"/>
  <c r="DT1942" i="5"/>
  <c r="DR1942" i="5"/>
  <c r="DS1942" i="5" s="1"/>
  <c r="DT1941" i="5"/>
  <c r="DR1941" i="5"/>
  <c r="DS1941" i="5" s="1"/>
  <c r="DT1940" i="5"/>
  <c r="DR1940" i="5"/>
  <c r="DS1940" i="5" s="1"/>
  <c r="DT1939" i="5"/>
  <c r="DR1939" i="5"/>
  <c r="DS1939" i="5" s="1"/>
  <c r="DT1938" i="5"/>
  <c r="DR1938" i="5"/>
  <c r="DS1938" i="5" s="1"/>
  <c r="DT1937" i="5"/>
  <c r="DR1937" i="5"/>
  <c r="DS1937" i="5" s="1"/>
  <c r="DT1936" i="5"/>
  <c r="DR1936" i="5"/>
  <c r="DS1936" i="5" s="1"/>
  <c r="DT1935" i="5"/>
  <c r="DR1935" i="5"/>
  <c r="DS1935" i="5" s="1"/>
  <c r="DT1934" i="5"/>
  <c r="DR1934" i="5"/>
  <c r="DS1934" i="5" s="1"/>
  <c r="DT1933" i="5"/>
  <c r="DR1933" i="5"/>
  <c r="DS1933" i="5" s="1"/>
  <c r="DT1932" i="5"/>
  <c r="DR1932" i="5"/>
  <c r="DS1932" i="5" s="1"/>
  <c r="DT1931" i="5"/>
  <c r="DR1931" i="5"/>
  <c r="DS1931" i="5" s="1"/>
  <c r="DT1930" i="5"/>
  <c r="DR1930" i="5"/>
  <c r="DS1930" i="5" s="1"/>
  <c r="DT1929" i="5"/>
  <c r="DR1929" i="5"/>
  <c r="DS1929" i="5" s="1"/>
  <c r="DT1928" i="5"/>
  <c r="DR1928" i="5"/>
  <c r="DS1928" i="5" s="1"/>
  <c r="DT1927" i="5"/>
  <c r="DR1927" i="5"/>
  <c r="DS1927" i="5" s="1"/>
  <c r="DT1926" i="5"/>
  <c r="DR1926" i="5"/>
  <c r="DS1926" i="5" s="1"/>
  <c r="DT1925" i="5"/>
  <c r="DR1925" i="5"/>
  <c r="DS1925" i="5" s="1"/>
  <c r="DT1924" i="5"/>
  <c r="DR1924" i="5"/>
  <c r="DS1924" i="5" s="1"/>
  <c r="DT1923" i="5"/>
  <c r="DR1923" i="5"/>
  <c r="DS1923" i="5" s="1"/>
  <c r="DT1922" i="5"/>
  <c r="DR1922" i="5"/>
  <c r="DS1922" i="5" s="1"/>
  <c r="DT1921" i="5"/>
  <c r="DR1921" i="5"/>
  <c r="DS1921" i="5" s="1"/>
  <c r="DT1920" i="5"/>
  <c r="DR1920" i="5"/>
  <c r="DS1920" i="5" s="1"/>
  <c r="DT1919" i="5"/>
  <c r="DR1919" i="5"/>
  <c r="DS1919" i="5" s="1"/>
  <c r="DT1918" i="5"/>
  <c r="DR1918" i="5"/>
  <c r="DS1918" i="5" s="1"/>
  <c r="DT1917" i="5"/>
  <c r="DR1917" i="5"/>
  <c r="DS1917" i="5" s="1"/>
  <c r="DT1916" i="5"/>
  <c r="DR1916" i="5"/>
  <c r="DS1916" i="5" s="1"/>
  <c r="DT1915" i="5"/>
  <c r="DR1915" i="5"/>
  <c r="DS1915" i="5" s="1"/>
  <c r="DT1914" i="5"/>
  <c r="DR1914" i="5"/>
  <c r="DS1914" i="5" s="1"/>
  <c r="DT1913" i="5"/>
  <c r="DR1913" i="5"/>
  <c r="DS1913" i="5" s="1"/>
  <c r="DT1912" i="5"/>
  <c r="DR1912" i="5"/>
  <c r="DS1912" i="5" s="1"/>
  <c r="DT1911" i="5"/>
  <c r="DR1911" i="5"/>
  <c r="DS1911" i="5" s="1"/>
  <c r="DT1910" i="5"/>
  <c r="DR1910" i="5"/>
  <c r="DS1910" i="5" s="1"/>
  <c r="DT1909" i="5"/>
  <c r="DR1909" i="5"/>
  <c r="DS1909" i="5" s="1"/>
  <c r="DT1908" i="5"/>
  <c r="DR1908" i="5"/>
  <c r="DS1908" i="5" s="1"/>
  <c r="DT1907" i="5"/>
  <c r="DR1907" i="5"/>
  <c r="DS1907" i="5" s="1"/>
  <c r="DT1906" i="5"/>
  <c r="DR1906" i="5"/>
  <c r="DS1906" i="5" s="1"/>
  <c r="DT1905" i="5"/>
  <c r="DR1905" i="5"/>
  <c r="DS1905" i="5" s="1"/>
  <c r="DT1904" i="5"/>
  <c r="DR1904" i="5"/>
  <c r="DS1904" i="5" s="1"/>
  <c r="DT1903" i="5"/>
  <c r="DR1903" i="5"/>
  <c r="DS1903" i="5" s="1"/>
  <c r="DT1902" i="5"/>
  <c r="DR1902" i="5"/>
  <c r="DS1902" i="5" s="1"/>
  <c r="DT1901" i="5"/>
  <c r="DR1901" i="5"/>
  <c r="DS1901" i="5" s="1"/>
  <c r="DT1900" i="5"/>
  <c r="DR1900" i="5"/>
  <c r="DS1900" i="5" s="1"/>
  <c r="DT1899" i="5"/>
  <c r="DR1899" i="5"/>
  <c r="DS1899" i="5" s="1"/>
  <c r="DT1898" i="5"/>
  <c r="DR1898" i="5"/>
  <c r="DS1898" i="5" s="1"/>
  <c r="DT1897" i="5"/>
  <c r="DR1897" i="5"/>
  <c r="DS1897" i="5" s="1"/>
  <c r="DT1896" i="5"/>
  <c r="DR1896" i="5"/>
  <c r="DS1896" i="5" s="1"/>
  <c r="DT1895" i="5"/>
  <c r="DR1895" i="5"/>
  <c r="DS1895" i="5" s="1"/>
  <c r="DT1894" i="5"/>
  <c r="DR1894" i="5"/>
  <c r="DS1894" i="5" s="1"/>
  <c r="DT1893" i="5"/>
  <c r="DR1893" i="5"/>
  <c r="DS1893" i="5" s="1"/>
  <c r="DT1892" i="5"/>
  <c r="DR1892" i="5"/>
  <c r="DS1892" i="5" s="1"/>
  <c r="DT1891" i="5"/>
  <c r="DR1891" i="5"/>
  <c r="DS1891" i="5" s="1"/>
  <c r="DT1890" i="5"/>
  <c r="DR1890" i="5"/>
  <c r="DS1890" i="5" s="1"/>
  <c r="DT1889" i="5"/>
  <c r="DR1889" i="5"/>
  <c r="DS1889" i="5" s="1"/>
  <c r="DT1888" i="5"/>
  <c r="DR1888" i="5"/>
  <c r="DS1888" i="5" s="1"/>
  <c r="DT1887" i="5"/>
  <c r="DR1887" i="5"/>
  <c r="DS1887" i="5" s="1"/>
  <c r="DT1886" i="5"/>
  <c r="DR1886" i="5"/>
  <c r="DS1886" i="5" s="1"/>
  <c r="DT1885" i="5"/>
  <c r="DR1885" i="5"/>
  <c r="DS1885" i="5" s="1"/>
  <c r="DT1884" i="5"/>
  <c r="DR1884" i="5"/>
  <c r="DS1884" i="5" s="1"/>
  <c r="DT1883" i="5"/>
  <c r="DR1883" i="5"/>
  <c r="DS1883" i="5" s="1"/>
  <c r="DT1882" i="5"/>
  <c r="DR1882" i="5"/>
  <c r="DS1882" i="5" s="1"/>
  <c r="DT1881" i="5"/>
  <c r="DR1881" i="5"/>
  <c r="DS1881" i="5" s="1"/>
  <c r="DT1880" i="5"/>
  <c r="DR1880" i="5"/>
  <c r="DS1880" i="5" s="1"/>
  <c r="DT1879" i="5"/>
  <c r="DR1879" i="5"/>
  <c r="DS1879" i="5" s="1"/>
  <c r="DT1878" i="5"/>
  <c r="DR1878" i="5"/>
  <c r="DS1878" i="5" s="1"/>
  <c r="DT1877" i="5"/>
  <c r="DR1877" i="5"/>
  <c r="DS1877" i="5" s="1"/>
  <c r="DT1876" i="5"/>
  <c r="DR1876" i="5"/>
  <c r="DS1876" i="5" s="1"/>
  <c r="DT1875" i="5"/>
  <c r="DR1875" i="5"/>
  <c r="DS1875" i="5" s="1"/>
  <c r="DT1874" i="5"/>
  <c r="DR1874" i="5"/>
  <c r="DS1874" i="5" s="1"/>
  <c r="DT1873" i="5"/>
  <c r="DR1873" i="5"/>
  <c r="DS1873" i="5" s="1"/>
  <c r="DT1872" i="5"/>
  <c r="DR1872" i="5"/>
  <c r="DS1872" i="5" s="1"/>
  <c r="DT1871" i="5"/>
  <c r="DR1871" i="5"/>
  <c r="DS1871" i="5" s="1"/>
  <c r="DT1870" i="5"/>
  <c r="DR1870" i="5"/>
  <c r="DS1870" i="5" s="1"/>
  <c r="DT1869" i="5"/>
  <c r="DR1869" i="5"/>
  <c r="DS1869" i="5" s="1"/>
  <c r="DT1868" i="5"/>
  <c r="DR1868" i="5"/>
  <c r="DS1868" i="5" s="1"/>
  <c r="DT1867" i="5"/>
  <c r="DR1867" i="5"/>
  <c r="DS1867" i="5" s="1"/>
  <c r="DT1866" i="5"/>
  <c r="DR1866" i="5"/>
  <c r="DS1866" i="5" s="1"/>
  <c r="DT1865" i="5"/>
  <c r="DR1865" i="5"/>
  <c r="DS1865" i="5" s="1"/>
  <c r="DT1864" i="5"/>
  <c r="DR1864" i="5"/>
  <c r="DS1864" i="5" s="1"/>
  <c r="DT1863" i="5"/>
  <c r="DR1863" i="5"/>
  <c r="DS1863" i="5" s="1"/>
  <c r="DT1862" i="5"/>
  <c r="DR1862" i="5"/>
  <c r="DS1862" i="5" s="1"/>
  <c r="DT1861" i="5"/>
  <c r="DR1861" i="5"/>
  <c r="DS1861" i="5" s="1"/>
  <c r="DT1860" i="5"/>
  <c r="DR1860" i="5"/>
  <c r="DS1860" i="5" s="1"/>
  <c r="DT1859" i="5"/>
  <c r="DR1859" i="5"/>
  <c r="DS1859" i="5" s="1"/>
  <c r="DT1858" i="5"/>
  <c r="DR1858" i="5"/>
  <c r="DS1858" i="5" s="1"/>
  <c r="DT1857" i="5"/>
  <c r="DR1857" i="5"/>
  <c r="DS1857" i="5" s="1"/>
  <c r="DT1856" i="5"/>
  <c r="DR1856" i="5"/>
  <c r="DS1856" i="5" s="1"/>
  <c r="DT1855" i="5"/>
  <c r="DR1855" i="5"/>
  <c r="DS1855" i="5" s="1"/>
  <c r="DT1854" i="5"/>
  <c r="DR1854" i="5"/>
  <c r="DS1854" i="5" s="1"/>
  <c r="DT1853" i="5"/>
  <c r="DR1853" i="5"/>
  <c r="DS1853" i="5" s="1"/>
  <c r="DT1852" i="5"/>
  <c r="DR1852" i="5"/>
  <c r="DS1852" i="5" s="1"/>
  <c r="DT1851" i="5"/>
  <c r="DR1851" i="5"/>
  <c r="DS1851" i="5" s="1"/>
  <c r="DT1850" i="5"/>
  <c r="DR1850" i="5"/>
  <c r="DS1850" i="5" s="1"/>
  <c r="DT1849" i="5"/>
  <c r="DR1849" i="5"/>
  <c r="DS1849" i="5" s="1"/>
  <c r="DT1848" i="5"/>
  <c r="DR1848" i="5"/>
  <c r="DS1848" i="5" s="1"/>
  <c r="DT1847" i="5"/>
  <c r="DR1847" i="5"/>
  <c r="DS1847" i="5" s="1"/>
  <c r="DT1846" i="5"/>
  <c r="DR1846" i="5"/>
  <c r="DS1846" i="5" s="1"/>
  <c r="DT1845" i="5"/>
  <c r="DR1845" i="5"/>
  <c r="DS1845" i="5" s="1"/>
  <c r="DT1844" i="5"/>
  <c r="DR1844" i="5"/>
  <c r="DS1844" i="5" s="1"/>
  <c r="DT1843" i="5"/>
  <c r="DR1843" i="5"/>
  <c r="DS1843" i="5" s="1"/>
  <c r="DT1842" i="5"/>
  <c r="DR1842" i="5"/>
  <c r="DS1842" i="5" s="1"/>
  <c r="DT1841" i="5"/>
  <c r="DR1841" i="5"/>
  <c r="DS1841" i="5" s="1"/>
  <c r="DT1840" i="5"/>
  <c r="DR1840" i="5"/>
  <c r="DS1840" i="5" s="1"/>
  <c r="DT1839" i="5"/>
  <c r="DR1839" i="5"/>
  <c r="DS1839" i="5" s="1"/>
  <c r="DT1838" i="5"/>
  <c r="DR1838" i="5"/>
  <c r="DS1838" i="5" s="1"/>
  <c r="DT1837" i="5"/>
  <c r="DR1837" i="5"/>
  <c r="DS1837" i="5" s="1"/>
  <c r="DT1836" i="5"/>
  <c r="DR1836" i="5"/>
  <c r="DS1836" i="5" s="1"/>
  <c r="DT1835" i="5"/>
  <c r="DR1835" i="5"/>
  <c r="DS1835" i="5" s="1"/>
  <c r="DT1834" i="5"/>
  <c r="DR1834" i="5"/>
  <c r="DS1834" i="5" s="1"/>
  <c r="DT1833" i="5"/>
  <c r="DR1833" i="5"/>
  <c r="DS1833" i="5" s="1"/>
  <c r="DT1832" i="5"/>
  <c r="DR1832" i="5"/>
  <c r="DS1832" i="5" s="1"/>
  <c r="DT1831" i="5"/>
  <c r="DR1831" i="5"/>
  <c r="DS1831" i="5" s="1"/>
  <c r="DT1830" i="5"/>
  <c r="DR1830" i="5"/>
  <c r="DS1830" i="5" s="1"/>
  <c r="DT1829" i="5"/>
  <c r="DR1829" i="5"/>
  <c r="DS1829" i="5" s="1"/>
  <c r="DT1828" i="5"/>
  <c r="DR1828" i="5"/>
  <c r="DS1828" i="5" s="1"/>
  <c r="DT1827" i="5"/>
  <c r="DR1827" i="5"/>
  <c r="DS1827" i="5" s="1"/>
  <c r="DT1826" i="5"/>
  <c r="DR1826" i="5"/>
  <c r="DS1826" i="5" s="1"/>
  <c r="DT1825" i="5"/>
  <c r="DR1825" i="5"/>
  <c r="DS1825" i="5" s="1"/>
  <c r="DT1824" i="5"/>
  <c r="DR1824" i="5"/>
  <c r="DS1824" i="5" s="1"/>
  <c r="DT1823" i="5"/>
  <c r="DR1823" i="5"/>
  <c r="DS1823" i="5" s="1"/>
  <c r="DT1822" i="5"/>
  <c r="DR1822" i="5"/>
  <c r="DS1822" i="5" s="1"/>
  <c r="DT1821" i="5"/>
  <c r="DR1821" i="5"/>
  <c r="DS1821" i="5" s="1"/>
  <c r="DT1820" i="5"/>
  <c r="DR1820" i="5"/>
  <c r="DS1820" i="5" s="1"/>
  <c r="DT1819" i="5"/>
  <c r="DR1819" i="5"/>
  <c r="DS1819" i="5" s="1"/>
  <c r="DT1818" i="5"/>
  <c r="DR1818" i="5"/>
  <c r="DS1818" i="5" s="1"/>
  <c r="DT1817" i="5"/>
  <c r="DR1817" i="5"/>
  <c r="DS1817" i="5" s="1"/>
  <c r="DT1816" i="5"/>
  <c r="DR1816" i="5"/>
  <c r="DS1816" i="5" s="1"/>
  <c r="DT1815" i="5"/>
  <c r="DR1815" i="5"/>
  <c r="DS1815" i="5" s="1"/>
  <c r="DT1814" i="5"/>
  <c r="DR1814" i="5"/>
  <c r="DS1814" i="5" s="1"/>
  <c r="DT1813" i="5"/>
  <c r="DR1813" i="5"/>
  <c r="DS1813" i="5" s="1"/>
  <c r="DT1812" i="5"/>
  <c r="DR1812" i="5"/>
  <c r="DS1812" i="5" s="1"/>
  <c r="DT1811" i="5"/>
  <c r="DR1811" i="5"/>
  <c r="DS1811" i="5" s="1"/>
  <c r="DT1810" i="5"/>
  <c r="DR1810" i="5"/>
  <c r="DS1810" i="5" s="1"/>
  <c r="DT1809" i="5"/>
  <c r="DR1809" i="5"/>
  <c r="DS1809" i="5" s="1"/>
  <c r="DT1808" i="5"/>
  <c r="DR1808" i="5"/>
  <c r="DS1808" i="5" s="1"/>
  <c r="DT1807" i="5"/>
  <c r="DR1807" i="5"/>
  <c r="DS1807" i="5" s="1"/>
  <c r="DT1806" i="5"/>
  <c r="DR1806" i="5"/>
  <c r="DS1806" i="5" s="1"/>
  <c r="DT1805" i="5"/>
  <c r="DR1805" i="5"/>
  <c r="DS1805" i="5" s="1"/>
  <c r="DT1804" i="5"/>
  <c r="DR1804" i="5"/>
  <c r="DS1804" i="5" s="1"/>
  <c r="DT1803" i="5"/>
  <c r="DR1803" i="5"/>
  <c r="DS1803" i="5" s="1"/>
  <c r="DT1802" i="5"/>
  <c r="DR1802" i="5"/>
  <c r="DS1802" i="5" s="1"/>
  <c r="DT1801" i="5"/>
  <c r="DR1801" i="5"/>
  <c r="DS1801" i="5" s="1"/>
  <c r="DT1800" i="5"/>
  <c r="DR1800" i="5"/>
  <c r="DS1800" i="5" s="1"/>
  <c r="DT1799" i="5"/>
  <c r="DR1799" i="5"/>
  <c r="DS1799" i="5" s="1"/>
  <c r="DT1798" i="5"/>
  <c r="DR1798" i="5"/>
  <c r="DS1798" i="5" s="1"/>
  <c r="DT1797" i="5"/>
  <c r="DR1797" i="5"/>
  <c r="DS1797" i="5" s="1"/>
  <c r="DT1796" i="5"/>
  <c r="DR1796" i="5"/>
  <c r="DS1796" i="5" s="1"/>
  <c r="DT1795" i="5"/>
  <c r="DR1795" i="5"/>
  <c r="DS1795" i="5" s="1"/>
  <c r="DT1794" i="5"/>
  <c r="DR1794" i="5"/>
  <c r="DS1794" i="5" s="1"/>
  <c r="DT1793" i="5"/>
  <c r="DR1793" i="5"/>
  <c r="DS1793" i="5" s="1"/>
  <c r="DT1792" i="5"/>
  <c r="DR1792" i="5"/>
  <c r="DS1792" i="5" s="1"/>
  <c r="DT1791" i="5"/>
  <c r="DR1791" i="5"/>
  <c r="DS1791" i="5" s="1"/>
  <c r="DT1790" i="5"/>
  <c r="DR1790" i="5"/>
  <c r="DS1790" i="5" s="1"/>
  <c r="DT1789" i="5"/>
  <c r="DR1789" i="5"/>
  <c r="DS1789" i="5" s="1"/>
  <c r="DT1788" i="5"/>
  <c r="DR1788" i="5"/>
  <c r="DS1788" i="5" s="1"/>
  <c r="DT1787" i="5"/>
  <c r="DR1787" i="5"/>
  <c r="DS1787" i="5" s="1"/>
  <c r="DT1786" i="5"/>
  <c r="DR1786" i="5"/>
  <c r="DS1786" i="5" s="1"/>
  <c r="DT1785" i="5"/>
  <c r="DR1785" i="5"/>
  <c r="DS1785" i="5" s="1"/>
  <c r="DT1784" i="5"/>
  <c r="DR1784" i="5"/>
  <c r="DS1784" i="5" s="1"/>
  <c r="DT1783" i="5"/>
  <c r="DR1783" i="5"/>
  <c r="DS1783" i="5" s="1"/>
  <c r="DT1782" i="5"/>
  <c r="DR1782" i="5"/>
  <c r="DS1782" i="5" s="1"/>
  <c r="DT1781" i="5"/>
  <c r="DR1781" i="5"/>
  <c r="DS1781" i="5" s="1"/>
  <c r="DT1780" i="5"/>
  <c r="DR1780" i="5"/>
  <c r="DS1780" i="5" s="1"/>
  <c r="DT1779" i="5"/>
  <c r="DR1779" i="5"/>
  <c r="DS1779" i="5" s="1"/>
  <c r="DT1778" i="5"/>
  <c r="DR1778" i="5"/>
  <c r="DS1778" i="5" s="1"/>
  <c r="DT1777" i="5"/>
  <c r="DR1777" i="5"/>
  <c r="DS1777" i="5" s="1"/>
  <c r="DT1776" i="5"/>
  <c r="DR1776" i="5"/>
  <c r="DS1776" i="5" s="1"/>
  <c r="DT1775" i="5"/>
  <c r="DR1775" i="5"/>
  <c r="DS1775" i="5" s="1"/>
  <c r="DT1774" i="5"/>
  <c r="DR1774" i="5"/>
  <c r="DS1774" i="5" s="1"/>
  <c r="DT1773" i="5"/>
  <c r="DR1773" i="5"/>
  <c r="DS1773" i="5" s="1"/>
  <c r="DT1772" i="5"/>
  <c r="DR1772" i="5"/>
  <c r="DS1772" i="5" s="1"/>
  <c r="DT1771" i="5"/>
  <c r="DR1771" i="5"/>
  <c r="DS1771" i="5" s="1"/>
  <c r="DT1770" i="5"/>
  <c r="DR1770" i="5"/>
  <c r="DS1770" i="5" s="1"/>
  <c r="DT1769" i="5"/>
  <c r="DR1769" i="5"/>
  <c r="DS1769" i="5" s="1"/>
  <c r="DT1768" i="5"/>
  <c r="DR1768" i="5"/>
  <c r="DS1768" i="5" s="1"/>
  <c r="DT1767" i="5"/>
  <c r="DR1767" i="5"/>
  <c r="DS1767" i="5" s="1"/>
  <c r="DT1766" i="5"/>
  <c r="DR1766" i="5"/>
  <c r="DS1766" i="5" s="1"/>
  <c r="DT1765" i="5"/>
  <c r="DR1765" i="5"/>
  <c r="DS1765" i="5" s="1"/>
  <c r="DT1764" i="5"/>
  <c r="DR1764" i="5"/>
  <c r="DS1764" i="5" s="1"/>
  <c r="DT1763" i="5"/>
  <c r="DR1763" i="5"/>
  <c r="DS1763" i="5" s="1"/>
  <c r="DT1762" i="5"/>
  <c r="DR1762" i="5"/>
  <c r="DS1762" i="5" s="1"/>
  <c r="DT1761" i="5"/>
  <c r="DR1761" i="5"/>
  <c r="DS1761" i="5" s="1"/>
  <c r="DT1760" i="5"/>
  <c r="DR1760" i="5"/>
  <c r="DS1760" i="5" s="1"/>
  <c r="DT1759" i="5"/>
  <c r="DR1759" i="5"/>
  <c r="DS1759" i="5" s="1"/>
  <c r="DT1758" i="5"/>
  <c r="DR1758" i="5"/>
  <c r="DS1758" i="5" s="1"/>
  <c r="DT1757" i="5"/>
  <c r="DR1757" i="5"/>
  <c r="DS1757" i="5" s="1"/>
  <c r="DT1756" i="5"/>
  <c r="DR1756" i="5"/>
  <c r="DS1756" i="5" s="1"/>
  <c r="DT1755" i="5"/>
  <c r="DR1755" i="5"/>
  <c r="DS1755" i="5" s="1"/>
  <c r="DT1754" i="5"/>
  <c r="DR1754" i="5"/>
  <c r="DS1754" i="5" s="1"/>
  <c r="DT1753" i="5"/>
  <c r="DR1753" i="5"/>
  <c r="DS1753" i="5" s="1"/>
  <c r="DT1752" i="5"/>
  <c r="DR1752" i="5"/>
  <c r="DS1752" i="5" s="1"/>
  <c r="DT1751" i="5"/>
  <c r="DR1751" i="5"/>
  <c r="DS1751" i="5" s="1"/>
  <c r="DT1750" i="5"/>
  <c r="DR1750" i="5"/>
  <c r="DS1750" i="5" s="1"/>
  <c r="DT1749" i="5"/>
  <c r="DR1749" i="5"/>
  <c r="DS1749" i="5" s="1"/>
  <c r="DT1748" i="5"/>
  <c r="DR1748" i="5"/>
  <c r="DS1748" i="5" s="1"/>
  <c r="DT1747" i="5"/>
  <c r="DR1747" i="5"/>
  <c r="DS1747" i="5" s="1"/>
  <c r="DT1746" i="5"/>
  <c r="DR1746" i="5"/>
  <c r="DS1746" i="5" s="1"/>
  <c r="DT1745" i="5"/>
  <c r="DR1745" i="5"/>
  <c r="DS1745" i="5" s="1"/>
  <c r="DT1744" i="5"/>
  <c r="DR1744" i="5"/>
  <c r="DS1744" i="5" s="1"/>
  <c r="DT1743" i="5"/>
  <c r="DR1743" i="5"/>
  <c r="DS1743" i="5" s="1"/>
  <c r="DT1742" i="5"/>
  <c r="DR1742" i="5"/>
  <c r="DS1742" i="5" s="1"/>
  <c r="DT1741" i="5"/>
  <c r="DR1741" i="5"/>
  <c r="DS1741" i="5" s="1"/>
  <c r="DT1740" i="5"/>
  <c r="DR1740" i="5"/>
  <c r="DS1740" i="5" s="1"/>
  <c r="DT1739" i="5"/>
  <c r="DR1739" i="5"/>
  <c r="DS1739" i="5" s="1"/>
  <c r="DT1738" i="5"/>
  <c r="DR1738" i="5"/>
  <c r="DS1738" i="5" s="1"/>
  <c r="DT1737" i="5"/>
  <c r="DR1737" i="5"/>
  <c r="DS1737" i="5" s="1"/>
  <c r="DT1736" i="5"/>
  <c r="DR1736" i="5"/>
  <c r="DS1736" i="5" s="1"/>
  <c r="DT1735" i="5"/>
  <c r="DR1735" i="5"/>
  <c r="DS1735" i="5" s="1"/>
  <c r="DT1734" i="5"/>
  <c r="DR1734" i="5"/>
  <c r="DS1734" i="5" s="1"/>
  <c r="DT1733" i="5"/>
  <c r="DR1733" i="5"/>
  <c r="DS1733" i="5" s="1"/>
  <c r="DT1732" i="5"/>
  <c r="DR1732" i="5"/>
  <c r="DS1732" i="5" s="1"/>
  <c r="DT1731" i="5"/>
  <c r="DR1731" i="5"/>
  <c r="DS1731" i="5" s="1"/>
  <c r="DT1730" i="5"/>
  <c r="DR1730" i="5"/>
  <c r="DS1730" i="5" s="1"/>
  <c r="DT1729" i="5"/>
  <c r="DR1729" i="5"/>
  <c r="DS1729" i="5" s="1"/>
  <c r="DT1728" i="5"/>
  <c r="DR1728" i="5"/>
  <c r="DS1728" i="5" s="1"/>
  <c r="DT1727" i="5"/>
  <c r="DR1727" i="5"/>
  <c r="DS1727" i="5" s="1"/>
  <c r="DT1726" i="5"/>
  <c r="DR1726" i="5"/>
  <c r="DS1726" i="5" s="1"/>
  <c r="DT1725" i="5"/>
  <c r="DR1725" i="5"/>
  <c r="DS1725" i="5" s="1"/>
  <c r="DT1724" i="5"/>
  <c r="DR1724" i="5"/>
  <c r="DS1724" i="5" s="1"/>
  <c r="DT1723" i="5"/>
  <c r="DR1723" i="5"/>
  <c r="DS1723" i="5" s="1"/>
  <c r="DT1722" i="5"/>
  <c r="DR1722" i="5"/>
  <c r="DS1722" i="5" s="1"/>
  <c r="DT1721" i="5"/>
  <c r="DR1721" i="5"/>
  <c r="DS1721" i="5" s="1"/>
  <c r="DT1720" i="5"/>
  <c r="DR1720" i="5"/>
  <c r="DS1720" i="5" s="1"/>
  <c r="DT1719" i="5"/>
  <c r="DR1719" i="5"/>
  <c r="DS1719" i="5" s="1"/>
  <c r="DT1718" i="5"/>
  <c r="DR1718" i="5"/>
  <c r="DS1718" i="5" s="1"/>
  <c r="DT1717" i="5"/>
  <c r="DR1717" i="5"/>
  <c r="DS1717" i="5" s="1"/>
  <c r="DT1716" i="5"/>
  <c r="DR1716" i="5"/>
  <c r="DS1716" i="5" s="1"/>
  <c r="DT1715" i="5"/>
  <c r="DR1715" i="5"/>
  <c r="DS1715" i="5" s="1"/>
  <c r="DT1714" i="5"/>
  <c r="DR1714" i="5"/>
  <c r="DS1714" i="5" s="1"/>
  <c r="DT1713" i="5"/>
  <c r="DR1713" i="5"/>
  <c r="DS1713" i="5" s="1"/>
  <c r="DT1712" i="5"/>
  <c r="DR1712" i="5"/>
  <c r="DS1712" i="5" s="1"/>
  <c r="DT1711" i="5"/>
  <c r="DR1711" i="5"/>
  <c r="DS1711" i="5" s="1"/>
  <c r="DT1710" i="5"/>
  <c r="DR1710" i="5"/>
  <c r="DS1710" i="5" s="1"/>
  <c r="DT1709" i="5"/>
  <c r="DR1709" i="5"/>
  <c r="DS1709" i="5" s="1"/>
  <c r="DT1708" i="5"/>
  <c r="DR1708" i="5"/>
  <c r="DS1708" i="5" s="1"/>
  <c r="DT1707" i="5"/>
  <c r="DR1707" i="5"/>
  <c r="DS1707" i="5" s="1"/>
  <c r="DT1706" i="5"/>
  <c r="DR1706" i="5"/>
  <c r="DS1706" i="5" s="1"/>
  <c r="DT1705" i="5"/>
  <c r="DR1705" i="5"/>
  <c r="DS1705" i="5" s="1"/>
  <c r="DT1704" i="5"/>
  <c r="DR1704" i="5"/>
  <c r="DS1704" i="5" s="1"/>
  <c r="DT1703" i="5"/>
  <c r="DR1703" i="5"/>
  <c r="DS1703" i="5" s="1"/>
  <c r="DT1702" i="5"/>
  <c r="DR1702" i="5"/>
  <c r="DS1702" i="5" s="1"/>
  <c r="DT1701" i="5"/>
  <c r="DR1701" i="5"/>
  <c r="DS1701" i="5" s="1"/>
  <c r="DT1700" i="5"/>
  <c r="DR1700" i="5"/>
  <c r="DS1700" i="5" s="1"/>
  <c r="DT1699" i="5"/>
  <c r="DR1699" i="5"/>
  <c r="DS1699" i="5" s="1"/>
  <c r="DT1698" i="5"/>
  <c r="DR1698" i="5"/>
  <c r="DS1698" i="5" s="1"/>
  <c r="DT1697" i="5"/>
  <c r="DR1697" i="5"/>
  <c r="DS1697" i="5" s="1"/>
  <c r="DT1696" i="5"/>
  <c r="DR1696" i="5"/>
  <c r="DS1696" i="5" s="1"/>
  <c r="DT1695" i="5"/>
  <c r="DR1695" i="5"/>
  <c r="DS1695" i="5" s="1"/>
  <c r="DT1694" i="5"/>
  <c r="DR1694" i="5"/>
  <c r="DS1694" i="5" s="1"/>
  <c r="DT1693" i="5"/>
  <c r="DR1693" i="5"/>
  <c r="DS1693" i="5" s="1"/>
  <c r="DT1692" i="5"/>
  <c r="DR1692" i="5"/>
  <c r="DS1692" i="5" s="1"/>
  <c r="DT1691" i="5"/>
  <c r="DR1691" i="5"/>
  <c r="DS1691" i="5" s="1"/>
  <c r="DT1690" i="5"/>
  <c r="DR1690" i="5"/>
  <c r="DS1690" i="5" s="1"/>
  <c r="DT1689" i="5"/>
  <c r="DR1689" i="5"/>
  <c r="DS1689" i="5" s="1"/>
  <c r="DT1688" i="5"/>
  <c r="DR1688" i="5"/>
  <c r="DS1688" i="5" s="1"/>
  <c r="DT1687" i="5"/>
  <c r="DR1687" i="5"/>
  <c r="DS1687" i="5" s="1"/>
  <c r="DT1686" i="5"/>
  <c r="DR1686" i="5"/>
  <c r="DS1686" i="5" s="1"/>
  <c r="DT1685" i="5"/>
  <c r="DR1685" i="5"/>
  <c r="DS1685" i="5" s="1"/>
  <c r="DT1684" i="5"/>
  <c r="DR1684" i="5"/>
  <c r="DS1684" i="5" s="1"/>
  <c r="DT1683" i="5"/>
  <c r="DR1683" i="5"/>
  <c r="DS1683" i="5" s="1"/>
  <c r="DT1682" i="5"/>
  <c r="DR1682" i="5"/>
  <c r="DS1682" i="5" s="1"/>
  <c r="DT1681" i="5"/>
  <c r="DR1681" i="5"/>
  <c r="DS1681" i="5" s="1"/>
  <c r="DT1680" i="5"/>
  <c r="DR1680" i="5"/>
  <c r="DS1680" i="5" s="1"/>
  <c r="DT1679" i="5"/>
  <c r="DR1679" i="5"/>
  <c r="DS1679" i="5" s="1"/>
  <c r="DT1678" i="5"/>
  <c r="DR1678" i="5"/>
  <c r="DS1678" i="5" s="1"/>
  <c r="DT1677" i="5"/>
  <c r="DR1677" i="5"/>
  <c r="DS1677" i="5" s="1"/>
  <c r="DT1676" i="5"/>
  <c r="DR1676" i="5"/>
  <c r="DS1676" i="5" s="1"/>
  <c r="DT1675" i="5"/>
  <c r="DR1675" i="5"/>
  <c r="DS1675" i="5" s="1"/>
  <c r="DT1674" i="5"/>
  <c r="DR1674" i="5"/>
  <c r="DS1674" i="5" s="1"/>
  <c r="DT1673" i="5"/>
  <c r="DR1673" i="5"/>
  <c r="DS1673" i="5" s="1"/>
  <c r="DT1672" i="5"/>
  <c r="DR1672" i="5"/>
  <c r="DS1672" i="5" s="1"/>
  <c r="DT1671" i="5"/>
  <c r="DR1671" i="5"/>
  <c r="DS1671" i="5" s="1"/>
  <c r="DT1670" i="5"/>
  <c r="DR1670" i="5"/>
  <c r="DS1670" i="5" s="1"/>
  <c r="DT1669" i="5"/>
  <c r="DR1669" i="5"/>
  <c r="DS1669" i="5" s="1"/>
  <c r="DT1668" i="5"/>
  <c r="DR1668" i="5"/>
  <c r="DS1668" i="5" s="1"/>
  <c r="DT1667" i="5"/>
  <c r="DR1667" i="5"/>
  <c r="DS1667" i="5" s="1"/>
  <c r="DT1666" i="5"/>
  <c r="DR1666" i="5"/>
  <c r="DS1666" i="5" s="1"/>
  <c r="DT1665" i="5"/>
  <c r="DR1665" i="5"/>
  <c r="DS1665" i="5" s="1"/>
  <c r="DT1664" i="5"/>
  <c r="DR1664" i="5"/>
  <c r="DS1664" i="5" s="1"/>
  <c r="DT1663" i="5"/>
  <c r="DR1663" i="5"/>
  <c r="DS1663" i="5" s="1"/>
  <c r="DT1662" i="5"/>
  <c r="DR1662" i="5"/>
  <c r="DS1662" i="5" s="1"/>
  <c r="DT1661" i="5"/>
  <c r="DR1661" i="5"/>
  <c r="DS1661" i="5" s="1"/>
  <c r="DT1660" i="5"/>
  <c r="DR1660" i="5"/>
  <c r="DS1660" i="5" s="1"/>
  <c r="DT1659" i="5"/>
  <c r="DR1659" i="5"/>
  <c r="DS1659" i="5" s="1"/>
  <c r="DT1658" i="5"/>
  <c r="DR1658" i="5"/>
  <c r="DS1658" i="5" s="1"/>
  <c r="DT1657" i="5"/>
  <c r="DR1657" i="5"/>
  <c r="DS1657" i="5" s="1"/>
  <c r="DT1656" i="5"/>
  <c r="DR1656" i="5"/>
  <c r="DS1656" i="5" s="1"/>
  <c r="DT1655" i="5"/>
  <c r="DR1655" i="5"/>
  <c r="DS1655" i="5" s="1"/>
  <c r="DT1654" i="5"/>
  <c r="DR1654" i="5"/>
  <c r="DS1654" i="5" s="1"/>
  <c r="DT1653" i="5"/>
  <c r="DR1653" i="5"/>
  <c r="DS1653" i="5" s="1"/>
  <c r="DT1652" i="5"/>
  <c r="DR1652" i="5"/>
  <c r="DS1652" i="5" s="1"/>
  <c r="DT1651" i="5"/>
  <c r="DR1651" i="5"/>
  <c r="DS1651" i="5" s="1"/>
  <c r="DT1650" i="5"/>
  <c r="DR1650" i="5"/>
  <c r="DS1650" i="5" s="1"/>
  <c r="DT1649" i="5"/>
  <c r="DR1649" i="5"/>
  <c r="DS1649" i="5" s="1"/>
  <c r="DT1648" i="5"/>
  <c r="DR1648" i="5"/>
  <c r="DS1648" i="5" s="1"/>
  <c r="DT1647" i="5"/>
  <c r="DR1647" i="5"/>
  <c r="DS1647" i="5" s="1"/>
  <c r="DT1646" i="5"/>
  <c r="DR1646" i="5"/>
  <c r="DS1646" i="5" s="1"/>
  <c r="DT1645" i="5"/>
  <c r="DR1645" i="5"/>
  <c r="DS1645" i="5" s="1"/>
  <c r="DT1644" i="5"/>
  <c r="DR1644" i="5"/>
  <c r="DS1644" i="5" s="1"/>
  <c r="DT1643" i="5"/>
  <c r="DR1643" i="5"/>
  <c r="DS1643" i="5" s="1"/>
  <c r="DT1642" i="5"/>
  <c r="DR1642" i="5"/>
  <c r="DS1642" i="5" s="1"/>
  <c r="DT1641" i="5"/>
  <c r="DR1641" i="5"/>
  <c r="DS1641" i="5" s="1"/>
  <c r="DT1640" i="5"/>
  <c r="DR1640" i="5"/>
  <c r="DS1640" i="5" s="1"/>
  <c r="DT1639" i="5"/>
  <c r="DR1639" i="5"/>
  <c r="DS1639" i="5" s="1"/>
  <c r="DT1638" i="5"/>
  <c r="DR1638" i="5"/>
  <c r="DS1638" i="5" s="1"/>
  <c r="DT1637" i="5"/>
  <c r="DR1637" i="5"/>
  <c r="DS1637" i="5" s="1"/>
  <c r="DT1636" i="5"/>
  <c r="DR1636" i="5"/>
  <c r="DS1636" i="5" s="1"/>
  <c r="DT1635" i="5"/>
  <c r="DR1635" i="5"/>
  <c r="DS1635" i="5" s="1"/>
  <c r="DT1634" i="5"/>
  <c r="DR1634" i="5"/>
  <c r="DS1634" i="5" s="1"/>
  <c r="DT1633" i="5"/>
  <c r="DR1633" i="5"/>
  <c r="DS1633" i="5" s="1"/>
  <c r="DT1632" i="5"/>
  <c r="DR1632" i="5"/>
  <c r="DS1632" i="5" s="1"/>
  <c r="DT1631" i="5"/>
  <c r="DR1631" i="5"/>
  <c r="DS1631" i="5" s="1"/>
  <c r="DT1630" i="5"/>
  <c r="DR1630" i="5"/>
  <c r="DS1630" i="5" s="1"/>
  <c r="DT1629" i="5"/>
  <c r="DR1629" i="5"/>
  <c r="DS1629" i="5" s="1"/>
  <c r="DT1628" i="5"/>
  <c r="DR1628" i="5"/>
  <c r="DS1628" i="5" s="1"/>
  <c r="DT1627" i="5"/>
  <c r="DR1627" i="5"/>
  <c r="DS1627" i="5" s="1"/>
  <c r="DT1626" i="5"/>
  <c r="DR1626" i="5"/>
  <c r="DS1626" i="5" s="1"/>
  <c r="DT1625" i="5"/>
  <c r="DR1625" i="5"/>
  <c r="DS1625" i="5" s="1"/>
  <c r="DT1624" i="5"/>
  <c r="DR1624" i="5"/>
  <c r="DS1624" i="5" s="1"/>
  <c r="DT1623" i="5"/>
  <c r="DR1623" i="5"/>
  <c r="DS1623" i="5" s="1"/>
  <c r="DT1622" i="5"/>
  <c r="DR1622" i="5"/>
  <c r="DS1622" i="5" s="1"/>
  <c r="DT1621" i="5"/>
  <c r="DR1621" i="5"/>
  <c r="DS1621" i="5" s="1"/>
  <c r="DT1620" i="5"/>
  <c r="DR1620" i="5"/>
  <c r="DS1620" i="5" s="1"/>
  <c r="DT1619" i="5"/>
  <c r="DR1619" i="5"/>
  <c r="DS1619" i="5" s="1"/>
  <c r="DT1618" i="5"/>
  <c r="DR1618" i="5"/>
  <c r="DS1618" i="5" s="1"/>
  <c r="DT1617" i="5"/>
  <c r="DR1617" i="5"/>
  <c r="DS1617" i="5" s="1"/>
  <c r="DT1616" i="5"/>
  <c r="DR1616" i="5"/>
  <c r="DS1616" i="5" s="1"/>
  <c r="DT1615" i="5"/>
  <c r="DR1615" i="5"/>
  <c r="DS1615" i="5" s="1"/>
  <c r="DT1614" i="5"/>
  <c r="DR1614" i="5"/>
  <c r="DS1614" i="5" s="1"/>
  <c r="DT1613" i="5"/>
  <c r="DR1613" i="5"/>
  <c r="DS1613" i="5" s="1"/>
  <c r="DT1612" i="5"/>
  <c r="DR1612" i="5"/>
  <c r="DS1612" i="5" s="1"/>
  <c r="DT1611" i="5"/>
  <c r="DR1611" i="5"/>
  <c r="DS1611" i="5" s="1"/>
  <c r="DT1610" i="5"/>
  <c r="DR1610" i="5"/>
  <c r="DS1610" i="5" s="1"/>
  <c r="DT1609" i="5"/>
  <c r="DR1609" i="5"/>
  <c r="DS1609" i="5" s="1"/>
  <c r="DT1608" i="5"/>
  <c r="DR1608" i="5"/>
  <c r="DS1608" i="5" s="1"/>
  <c r="DT1607" i="5"/>
  <c r="DR1607" i="5"/>
  <c r="DS1607" i="5" s="1"/>
  <c r="DT1606" i="5"/>
  <c r="DR1606" i="5"/>
  <c r="DS1606" i="5" s="1"/>
  <c r="DT1605" i="5"/>
  <c r="DR1605" i="5"/>
  <c r="DS1605" i="5" s="1"/>
  <c r="DT1604" i="5"/>
  <c r="DR1604" i="5"/>
  <c r="DS1604" i="5" s="1"/>
  <c r="DT1603" i="5"/>
  <c r="DR1603" i="5"/>
  <c r="DS1603" i="5" s="1"/>
  <c r="DT1602" i="5"/>
  <c r="DR1602" i="5"/>
  <c r="DS1602" i="5" s="1"/>
  <c r="DT1601" i="5"/>
  <c r="DR1601" i="5"/>
  <c r="DS1601" i="5" s="1"/>
  <c r="DT1600" i="5"/>
  <c r="DR1600" i="5"/>
  <c r="DS1600" i="5" s="1"/>
  <c r="DT1599" i="5"/>
  <c r="DR1599" i="5"/>
  <c r="DS1599" i="5" s="1"/>
  <c r="DT1598" i="5"/>
  <c r="DR1598" i="5"/>
  <c r="DS1598" i="5" s="1"/>
  <c r="DT1597" i="5"/>
  <c r="DR1597" i="5"/>
  <c r="DS1597" i="5" s="1"/>
  <c r="DT1596" i="5"/>
  <c r="DR1596" i="5"/>
  <c r="DS1596" i="5" s="1"/>
  <c r="DT1595" i="5"/>
  <c r="DR1595" i="5"/>
  <c r="DS1595" i="5" s="1"/>
  <c r="DT1594" i="5"/>
  <c r="DR1594" i="5"/>
  <c r="DS1594" i="5" s="1"/>
  <c r="DT1593" i="5"/>
  <c r="DR1593" i="5"/>
  <c r="DS1593" i="5" s="1"/>
  <c r="DT1592" i="5"/>
  <c r="DR1592" i="5"/>
  <c r="DS1592" i="5" s="1"/>
  <c r="DT1591" i="5"/>
  <c r="DR1591" i="5"/>
  <c r="DS1591" i="5" s="1"/>
  <c r="DT1590" i="5"/>
  <c r="DR1590" i="5"/>
  <c r="DS1590" i="5" s="1"/>
  <c r="DT1589" i="5"/>
  <c r="DR1589" i="5"/>
  <c r="DS1589" i="5" s="1"/>
  <c r="DT1588" i="5"/>
  <c r="DR1588" i="5"/>
  <c r="DS1588" i="5" s="1"/>
  <c r="DT1587" i="5"/>
  <c r="DR1587" i="5"/>
  <c r="DS1587" i="5" s="1"/>
  <c r="DT1586" i="5"/>
  <c r="DR1586" i="5"/>
  <c r="DS1586" i="5" s="1"/>
  <c r="DT1585" i="5"/>
  <c r="DR1585" i="5"/>
  <c r="DS1585" i="5" s="1"/>
  <c r="DT1584" i="5"/>
  <c r="DR1584" i="5"/>
  <c r="DS1584" i="5" s="1"/>
  <c r="DT1583" i="5"/>
  <c r="DR1583" i="5"/>
  <c r="DS1583" i="5" s="1"/>
  <c r="DT1582" i="5"/>
  <c r="DR1582" i="5"/>
  <c r="DS1582" i="5" s="1"/>
  <c r="DT1581" i="5"/>
  <c r="DR1581" i="5"/>
  <c r="DS1581" i="5" s="1"/>
  <c r="DT1580" i="5"/>
  <c r="DR1580" i="5"/>
  <c r="DS1580" i="5" s="1"/>
  <c r="DT1579" i="5"/>
  <c r="DR1579" i="5"/>
  <c r="DS1579" i="5" s="1"/>
  <c r="DT1578" i="5"/>
  <c r="DR1578" i="5"/>
  <c r="DS1578" i="5" s="1"/>
  <c r="DT1577" i="5"/>
  <c r="DR1577" i="5"/>
  <c r="DS1577" i="5" s="1"/>
  <c r="DT1576" i="5"/>
  <c r="DR1576" i="5"/>
  <c r="DS1576" i="5" s="1"/>
  <c r="DT1575" i="5"/>
  <c r="DR1575" i="5"/>
  <c r="DS1575" i="5" s="1"/>
  <c r="DT1574" i="5"/>
  <c r="DR1574" i="5"/>
  <c r="DS1574" i="5" s="1"/>
  <c r="DT1573" i="5"/>
  <c r="DR1573" i="5"/>
  <c r="DS1573" i="5" s="1"/>
  <c r="DT1572" i="5"/>
  <c r="DR1572" i="5"/>
  <c r="DS1572" i="5" s="1"/>
  <c r="DT1571" i="5"/>
  <c r="DR1571" i="5"/>
  <c r="DS1571" i="5" s="1"/>
  <c r="DT1570" i="5"/>
  <c r="DR1570" i="5"/>
  <c r="DS1570" i="5" s="1"/>
  <c r="DT1569" i="5"/>
  <c r="DR1569" i="5"/>
  <c r="DS1569" i="5" s="1"/>
  <c r="DT1568" i="5"/>
  <c r="DR1568" i="5"/>
  <c r="DS1568" i="5" s="1"/>
  <c r="DT1567" i="5"/>
  <c r="DR1567" i="5"/>
  <c r="DS1567" i="5" s="1"/>
  <c r="DT1566" i="5"/>
  <c r="DR1566" i="5"/>
  <c r="DS1566" i="5" s="1"/>
  <c r="DT1565" i="5"/>
  <c r="DR1565" i="5"/>
  <c r="DS1565" i="5" s="1"/>
  <c r="DT1564" i="5"/>
  <c r="DR1564" i="5"/>
  <c r="DS1564" i="5" s="1"/>
  <c r="DT1563" i="5"/>
  <c r="DR1563" i="5"/>
  <c r="DS1563" i="5" s="1"/>
  <c r="DT1562" i="5"/>
  <c r="DR1562" i="5"/>
  <c r="DS1562" i="5" s="1"/>
  <c r="DT1561" i="5"/>
  <c r="DR1561" i="5"/>
  <c r="DS1561" i="5" s="1"/>
  <c r="DT1560" i="5"/>
  <c r="DR1560" i="5"/>
  <c r="DS1560" i="5" s="1"/>
  <c r="DT1559" i="5"/>
  <c r="DR1559" i="5"/>
  <c r="DS1559" i="5" s="1"/>
  <c r="DT1558" i="5"/>
  <c r="DR1558" i="5"/>
  <c r="DS1558" i="5" s="1"/>
  <c r="DT1557" i="5"/>
  <c r="DR1557" i="5"/>
  <c r="DS1557" i="5" s="1"/>
  <c r="DT1556" i="5"/>
  <c r="DR1556" i="5"/>
  <c r="DS1556" i="5" s="1"/>
  <c r="DT1555" i="5"/>
  <c r="DR1555" i="5"/>
  <c r="DS1555" i="5" s="1"/>
  <c r="DT1554" i="5"/>
  <c r="DR1554" i="5"/>
  <c r="DS1554" i="5" s="1"/>
  <c r="DT1553" i="5"/>
  <c r="DR1553" i="5"/>
  <c r="DS1553" i="5" s="1"/>
  <c r="DT1552" i="5"/>
  <c r="DR1552" i="5"/>
  <c r="DS1552" i="5" s="1"/>
  <c r="DT1551" i="5"/>
  <c r="DR1551" i="5"/>
  <c r="DS1551" i="5" s="1"/>
  <c r="DT1550" i="5"/>
  <c r="DR1550" i="5"/>
  <c r="DS1550" i="5" s="1"/>
  <c r="DT1549" i="5"/>
  <c r="DR1549" i="5"/>
  <c r="DS1549" i="5" s="1"/>
  <c r="DT1548" i="5"/>
  <c r="DR1548" i="5"/>
  <c r="DS1548" i="5" s="1"/>
  <c r="DT1547" i="5"/>
  <c r="DR1547" i="5"/>
  <c r="DS1547" i="5" s="1"/>
  <c r="DT1546" i="5"/>
  <c r="DR1546" i="5"/>
  <c r="DS1546" i="5" s="1"/>
  <c r="DT1545" i="5"/>
  <c r="DR1545" i="5"/>
  <c r="DS1545" i="5" s="1"/>
  <c r="DT1544" i="5"/>
  <c r="DR1544" i="5"/>
  <c r="DS1544" i="5" s="1"/>
  <c r="DT1543" i="5"/>
  <c r="DR1543" i="5"/>
  <c r="DS1543" i="5" s="1"/>
  <c r="DT1542" i="5"/>
  <c r="DR1542" i="5"/>
  <c r="DS1542" i="5" s="1"/>
  <c r="DT1541" i="5"/>
  <c r="DR1541" i="5"/>
  <c r="DS1541" i="5" s="1"/>
  <c r="DT1540" i="5"/>
  <c r="DR1540" i="5"/>
  <c r="DS1540" i="5" s="1"/>
  <c r="DT1539" i="5"/>
  <c r="DR1539" i="5"/>
  <c r="DS1539" i="5" s="1"/>
  <c r="DT1538" i="5"/>
  <c r="DR1538" i="5"/>
  <c r="DS1538" i="5" s="1"/>
  <c r="DT1537" i="5"/>
  <c r="DR1537" i="5"/>
  <c r="DS1537" i="5" s="1"/>
  <c r="DT1536" i="5"/>
  <c r="DR1536" i="5"/>
  <c r="DS1536" i="5" s="1"/>
  <c r="DT1535" i="5"/>
  <c r="DR1535" i="5"/>
  <c r="DS1535" i="5" s="1"/>
  <c r="DT1534" i="5"/>
  <c r="DR1534" i="5"/>
  <c r="DS1534" i="5" s="1"/>
  <c r="DT1533" i="5"/>
  <c r="DR1533" i="5"/>
  <c r="DS1533" i="5" s="1"/>
  <c r="DT1532" i="5"/>
  <c r="DR1532" i="5"/>
  <c r="DS1532" i="5" s="1"/>
  <c r="DT1531" i="5"/>
  <c r="DR1531" i="5"/>
  <c r="DS1531" i="5" s="1"/>
  <c r="DT1530" i="5"/>
  <c r="DR1530" i="5"/>
  <c r="DS1530" i="5" s="1"/>
  <c r="DT1529" i="5"/>
  <c r="DR1529" i="5"/>
  <c r="DS1529" i="5" s="1"/>
  <c r="DT1528" i="5"/>
  <c r="DR1528" i="5"/>
  <c r="DS1528" i="5" s="1"/>
  <c r="DT1527" i="5"/>
  <c r="DR1527" i="5"/>
  <c r="DS1527" i="5" s="1"/>
  <c r="DT1526" i="5"/>
  <c r="DR1526" i="5"/>
  <c r="DS1526" i="5" s="1"/>
  <c r="DT1525" i="5"/>
  <c r="DR1525" i="5"/>
  <c r="DS1525" i="5" s="1"/>
  <c r="DT1524" i="5"/>
  <c r="DR1524" i="5"/>
  <c r="DS1524" i="5" s="1"/>
  <c r="DT1523" i="5"/>
  <c r="DR1523" i="5"/>
  <c r="DS1523" i="5" s="1"/>
  <c r="DT1522" i="5"/>
  <c r="DR1522" i="5"/>
  <c r="DS1522" i="5" s="1"/>
  <c r="DT1521" i="5"/>
  <c r="DR1521" i="5"/>
  <c r="DS1521" i="5" s="1"/>
  <c r="DT1520" i="5"/>
  <c r="DR1520" i="5"/>
  <c r="DS1520" i="5" s="1"/>
  <c r="DT1519" i="5"/>
  <c r="DR1519" i="5"/>
  <c r="DS1519" i="5" s="1"/>
  <c r="DT1518" i="5"/>
  <c r="DR1518" i="5"/>
  <c r="DS1518" i="5" s="1"/>
  <c r="DT1517" i="5"/>
  <c r="DR1517" i="5"/>
  <c r="DS1517" i="5" s="1"/>
  <c r="DT1516" i="5"/>
  <c r="DR1516" i="5"/>
  <c r="DS1516" i="5" s="1"/>
  <c r="DT1515" i="5"/>
  <c r="DR1515" i="5"/>
  <c r="DS1515" i="5" s="1"/>
  <c r="DT1514" i="5"/>
  <c r="DR1514" i="5"/>
  <c r="DS1514" i="5" s="1"/>
  <c r="DT1513" i="5"/>
  <c r="DR1513" i="5"/>
  <c r="DS1513" i="5" s="1"/>
  <c r="DT1512" i="5"/>
  <c r="DR1512" i="5"/>
  <c r="DS1512" i="5" s="1"/>
  <c r="DT1511" i="5"/>
  <c r="DR1511" i="5"/>
  <c r="DS1511" i="5" s="1"/>
  <c r="DT1510" i="5"/>
  <c r="DR1510" i="5"/>
  <c r="DS1510" i="5" s="1"/>
  <c r="DT1509" i="5"/>
  <c r="DR1509" i="5"/>
  <c r="DS1509" i="5" s="1"/>
  <c r="DT1508" i="5"/>
  <c r="DR1508" i="5"/>
  <c r="DS1508" i="5" s="1"/>
  <c r="DT1507" i="5"/>
  <c r="DR1507" i="5"/>
  <c r="DS1507" i="5" s="1"/>
  <c r="DT1506" i="5"/>
  <c r="DR1506" i="5"/>
  <c r="DS1506" i="5" s="1"/>
  <c r="DT1505" i="5"/>
  <c r="DR1505" i="5"/>
  <c r="DS1505" i="5" s="1"/>
  <c r="DT1504" i="5"/>
  <c r="DR1504" i="5"/>
  <c r="DS1504" i="5" s="1"/>
  <c r="DT1503" i="5"/>
  <c r="DR1503" i="5"/>
  <c r="DS1503" i="5" s="1"/>
  <c r="DT1502" i="5"/>
  <c r="DR1502" i="5"/>
  <c r="DS1502" i="5" s="1"/>
  <c r="DT1501" i="5"/>
  <c r="DR1501" i="5"/>
  <c r="DS1501" i="5" s="1"/>
  <c r="DT1500" i="5"/>
  <c r="DR1500" i="5"/>
  <c r="DS1500" i="5" s="1"/>
  <c r="DT1499" i="5"/>
  <c r="DR1499" i="5"/>
  <c r="DS1499" i="5" s="1"/>
  <c r="DT1498" i="5"/>
  <c r="DR1498" i="5"/>
  <c r="DS1498" i="5" s="1"/>
  <c r="DT1497" i="5"/>
  <c r="DR1497" i="5"/>
  <c r="DS1497" i="5" s="1"/>
  <c r="DT1496" i="5"/>
  <c r="DR1496" i="5"/>
  <c r="DS1496" i="5" s="1"/>
  <c r="DT1495" i="5"/>
  <c r="DR1495" i="5"/>
  <c r="DS1495" i="5" s="1"/>
  <c r="DT1494" i="5"/>
  <c r="DR1494" i="5"/>
  <c r="DS1494" i="5" s="1"/>
  <c r="DT1493" i="5"/>
  <c r="DR1493" i="5"/>
  <c r="DS1493" i="5" s="1"/>
  <c r="DT1492" i="5"/>
  <c r="DR1492" i="5"/>
  <c r="DS1492" i="5" s="1"/>
  <c r="DT1491" i="5"/>
  <c r="DR1491" i="5"/>
  <c r="DS1491" i="5" s="1"/>
  <c r="DT1490" i="5"/>
  <c r="DR1490" i="5"/>
  <c r="DS1490" i="5" s="1"/>
  <c r="DT1489" i="5"/>
  <c r="DR1489" i="5"/>
  <c r="DS1489" i="5" s="1"/>
  <c r="DT1488" i="5"/>
  <c r="DR1488" i="5"/>
  <c r="DS1488" i="5" s="1"/>
  <c r="DT1487" i="5"/>
  <c r="DR1487" i="5"/>
  <c r="DS1487" i="5" s="1"/>
  <c r="DT1486" i="5"/>
  <c r="DR1486" i="5"/>
  <c r="DS1486" i="5" s="1"/>
  <c r="DT1485" i="5"/>
  <c r="DR1485" i="5"/>
  <c r="DS1485" i="5" s="1"/>
  <c r="DT1484" i="5"/>
  <c r="DR1484" i="5"/>
  <c r="DS1484" i="5" s="1"/>
  <c r="DT1483" i="5"/>
  <c r="DR1483" i="5"/>
  <c r="DS1483" i="5" s="1"/>
  <c r="DT1482" i="5"/>
  <c r="DR1482" i="5"/>
  <c r="DS1482" i="5" s="1"/>
  <c r="DT1481" i="5"/>
  <c r="DR1481" i="5"/>
  <c r="DS1481" i="5" s="1"/>
  <c r="DT1480" i="5"/>
  <c r="DR1480" i="5"/>
  <c r="DS1480" i="5" s="1"/>
  <c r="DT1479" i="5"/>
  <c r="DR1479" i="5"/>
  <c r="DS1479" i="5" s="1"/>
  <c r="DT1478" i="5"/>
  <c r="DR1478" i="5"/>
  <c r="DS1478" i="5" s="1"/>
  <c r="DT1477" i="5"/>
  <c r="DR1477" i="5"/>
  <c r="DS1477" i="5" s="1"/>
  <c r="DT1476" i="5"/>
  <c r="DR1476" i="5"/>
  <c r="DS1476" i="5" s="1"/>
  <c r="DT1475" i="5"/>
  <c r="DR1475" i="5"/>
  <c r="DS1475" i="5" s="1"/>
  <c r="DT1474" i="5"/>
  <c r="DR1474" i="5"/>
  <c r="DS1474" i="5" s="1"/>
  <c r="DT1473" i="5"/>
  <c r="DR1473" i="5"/>
  <c r="DS1473" i="5" s="1"/>
  <c r="DT1472" i="5"/>
  <c r="DR1472" i="5"/>
  <c r="DS1472" i="5" s="1"/>
  <c r="DT1471" i="5"/>
  <c r="DR1471" i="5"/>
  <c r="DS1471" i="5" s="1"/>
  <c r="DT1470" i="5"/>
  <c r="DR1470" i="5"/>
  <c r="DS1470" i="5" s="1"/>
  <c r="DT1469" i="5"/>
  <c r="DR1469" i="5"/>
  <c r="DS1469" i="5" s="1"/>
  <c r="DT1468" i="5"/>
  <c r="DR1468" i="5"/>
  <c r="DS1468" i="5" s="1"/>
  <c r="DT1467" i="5"/>
  <c r="DR1467" i="5"/>
  <c r="DS1467" i="5" s="1"/>
  <c r="DT1466" i="5"/>
  <c r="DR1466" i="5"/>
  <c r="DS1466" i="5" s="1"/>
  <c r="DT1465" i="5"/>
  <c r="DR1465" i="5"/>
  <c r="DS1465" i="5" s="1"/>
  <c r="DT1464" i="5"/>
  <c r="DR1464" i="5"/>
  <c r="DS1464" i="5" s="1"/>
  <c r="DT1463" i="5"/>
  <c r="DR1463" i="5"/>
  <c r="DS1463" i="5" s="1"/>
  <c r="DT1462" i="5"/>
  <c r="DR1462" i="5"/>
  <c r="DS1462" i="5" s="1"/>
  <c r="DT1461" i="5"/>
  <c r="DR1461" i="5"/>
  <c r="DS1461" i="5" s="1"/>
  <c r="DT1460" i="5"/>
  <c r="DR1460" i="5"/>
  <c r="DS1460" i="5" s="1"/>
  <c r="DT1459" i="5"/>
  <c r="DR1459" i="5"/>
  <c r="DS1459" i="5" s="1"/>
  <c r="DT1458" i="5"/>
  <c r="DR1458" i="5"/>
  <c r="DS1458" i="5" s="1"/>
  <c r="DT1457" i="5"/>
  <c r="DR1457" i="5"/>
  <c r="DS1457" i="5" s="1"/>
  <c r="DT1456" i="5"/>
  <c r="DR1456" i="5"/>
  <c r="DS1456" i="5" s="1"/>
  <c r="DT1455" i="5"/>
  <c r="DR1455" i="5"/>
  <c r="DS1455" i="5" s="1"/>
  <c r="DT1454" i="5"/>
  <c r="DR1454" i="5"/>
  <c r="DS1454" i="5" s="1"/>
  <c r="DT1453" i="5"/>
  <c r="DR1453" i="5"/>
  <c r="DS1453" i="5" s="1"/>
  <c r="DT1452" i="5"/>
  <c r="DR1452" i="5"/>
  <c r="DS1452" i="5" s="1"/>
  <c r="DT1451" i="5"/>
  <c r="DR1451" i="5"/>
  <c r="DS1451" i="5" s="1"/>
  <c r="DT1450" i="5"/>
  <c r="DR1450" i="5"/>
  <c r="DS1450" i="5" s="1"/>
  <c r="DT1449" i="5"/>
  <c r="DR1449" i="5"/>
  <c r="DS1449" i="5" s="1"/>
  <c r="DT1448" i="5"/>
  <c r="DR1448" i="5"/>
  <c r="DS1448" i="5" s="1"/>
  <c r="DT1447" i="5"/>
  <c r="DR1447" i="5"/>
  <c r="DS1447" i="5" s="1"/>
  <c r="DT1446" i="5"/>
  <c r="DR1446" i="5"/>
  <c r="DS1446" i="5" s="1"/>
  <c r="DT1445" i="5"/>
  <c r="DR1445" i="5"/>
  <c r="DS1445" i="5" s="1"/>
  <c r="DT1444" i="5"/>
  <c r="DR1444" i="5"/>
  <c r="DS1444" i="5" s="1"/>
  <c r="DT1443" i="5"/>
  <c r="DR1443" i="5"/>
  <c r="DS1443" i="5" s="1"/>
  <c r="DT1442" i="5"/>
  <c r="DR1442" i="5"/>
  <c r="DS1442" i="5" s="1"/>
  <c r="DT1441" i="5"/>
  <c r="DR1441" i="5"/>
  <c r="DS1441" i="5" s="1"/>
  <c r="DT1440" i="5"/>
  <c r="DR1440" i="5"/>
  <c r="DS1440" i="5" s="1"/>
  <c r="DT1439" i="5"/>
  <c r="DR1439" i="5"/>
  <c r="DS1439" i="5" s="1"/>
  <c r="DT1438" i="5"/>
  <c r="DR1438" i="5"/>
  <c r="DS1438" i="5" s="1"/>
  <c r="DT1437" i="5"/>
  <c r="DR1437" i="5"/>
  <c r="DS1437" i="5" s="1"/>
  <c r="DT1436" i="5"/>
  <c r="DR1436" i="5"/>
  <c r="DS1436" i="5" s="1"/>
  <c r="DT1435" i="5"/>
  <c r="DR1435" i="5"/>
  <c r="DS1435" i="5" s="1"/>
  <c r="DT1434" i="5"/>
  <c r="DR1434" i="5"/>
  <c r="DS1434" i="5" s="1"/>
  <c r="DT1433" i="5"/>
  <c r="DR1433" i="5"/>
  <c r="DS1433" i="5" s="1"/>
  <c r="DT1432" i="5"/>
  <c r="DR1432" i="5"/>
  <c r="DS1432" i="5" s="1"/>
  <c r="DT1431" i="5"/>
  <c r="DR1431" i="5"/>
  <c r="DS1431" i="5" s="1"/>
  <c r="DT1430" i="5"/>
  <c r="DR1430" i="5"/>
  <c r="DS1430" i="5" s="1"/>
  <c r="DT1429" i="5"/>
  <c r="DR1429" i="5"/>
  <c r="DS1429" i="5" s="1"/>
  <c r="DT1428" i="5"/>
  <c r="DR1428" i="5"/>
  <c r="DS1428" i="5" s="1"/>
  <c r="DT1427" i="5"/>
  <c r="DR1427" i="5"/>
  <c r="DS1427" i="5" s="1"/>
  <c r="DT1426" i="5"/>
  <c r="DR1426" i="5"/>
  <c r="DS1426" i="5" s="1"/>
  <c r="DT1425" i="5"/>
  <c r="DR1425" i="5"/>
  <c r="DS1425" i="5" s="1"/>
  <c r="DT1424" i="5"/>
  <c r="DR1424" i="5"/>
  <c r="DS1424" i="5" s="1"/>
  <c r="DT1423" i="5"/>
  <c r="DR1423" i="5"/>
  <c r="DS1423" i="5" s="1"/>
  <c r="DT1422" i="5"/>
  <c r="DR1422" i="5"/>
  <c r="DS1422" i="5" s="1"/>
  <c r="DT1421" i="5"/>
  <c r="DR1421" i="5"/>
  <c r="DS1421" i="5" s="1"/>
  <c r="DT1420" i="5"/>
  <c r="DR1420" i="5"/>
  <c r="DS1420" i="5" s="1"/>
  <c r="DT1419" i="5"/>
  <c r="DR1419" i="5"/>
  <c r="DS1419" i="5" s="1"/>
  <c r="DT1418" i="5"/>
  <c r="DR1418" i="5"/>
  <c r="DS1418" i="5" s="1"/>
  <c r="DT1417" i="5"/>
  <c r="DR1417" i="5"/>
  <c r="DS1417" i="5" s="1"/>
  <c r="DT1416" i="5"/>
  <c r="DR1416" i="5"/>
  <c r="DS1416" i="5" s="1"/>
  <c r="DT1415" i="5"/>
  <c r="DR1415" i="5"/>
  <c r="DS1415" i="5" s="1"/>
  <c r="DT1414" i="5"/>
  <c r="DR1414" i="5"/>
  <c r="DS1414" i="5" s="1"/>
  <c r="DT1413" i="5"/>
  <c r="DR1413" i="5"/>
  <c r="DS1413" i="5" s="1"/>
  <c r="DT1412" i="5"/>
  <c r="DR1412" i="5"/>
  <c r="DS1412" i="5" s="1"/>
  <c r="DT1411" i="5"/>
  <c r="DR1411" i="5"/>
  <c r="DS1411" i="5" s="1"/>
  <c r="DT1410" i="5"/>
  <c r="DR1410" i="5"/>
  <c r="DS1410" i="5" s="1"/>
  <c r="DT1409" i="5"/>
  <c r="DR1409" i="5"/>
  <c r="DS1409" i="5" s="1"/>
  <c r="DT1408" i="5"/>
  <c r="DR1408" i="5"/>
  <c r="DS1408" i="5" s="1"/>
  <c r="DT1407" i="5"/>
  <c r="DR1407" i="5"/>
  <c r="DS1407" i="5" s="1"/>
  <c r="DT1406" i="5"/>
  <c r="DR1406" i="5"/>
  <c r="DS1406" i="5" s="1"/>
  <c r="DT1405" i="5"/>
  <c r="DR1405" i="5"/>
  <c r="DS1405" i="5" s="1"/>
  <c r="DT1404" i="5"/>
  <c r="DR1404" i="5"/>
  <c r="DS1404" i="5" s="1"/>
  <c r="DT1403" i="5"/>
  <c r="DR1403" i="5"/>
  <c r="DS1403" i="5" s="1"/>
  <c r="DT1402" i="5"/>
  <c r="DR1402" i="5"/>
  <c r="DS1402" i="5" s="1"/>
  <c r="DT1401" i="5"/>
  <c r="DR1401" i="5"/>
  <c r="DS1401" i="5" s="1"/>
  <c r="DT1400" i="5"/>
  <c r="DR1400" i="5"/>
  <c r="DS1400" i="5" s="1"/>
  <c r="DT1399" i="5"/>
  <c r="DR1399" i="5"/>
  <c r="DS1399" i="5" s="1"/>
  <c r="DT1398" i="5"/>
  <c r="DR1398" i="5"/>
  <c r="DS1398" i="5" s="1"/>
  <c r="DT1397" i="5"/>
  <c r="DR1397" i="5"/>
  <c r="DS1397" i="5" s="1"/>
  <c r="DT1396" i="5"/>
  <c r="DR1396" i="5"/>
  <c r="DS1396" i="5" s="1"/>
  <c r="DT1395" i="5"/>
  <c r="DR1395" i="5"/>
  <c r="DS1395" i="5" s="1"/>
  <c r="DT1394" i="5"/>
  <c r="DR1394" i="5"/>
  <c r="DS1394" i="5" s="1"/>
  <c r="DT1393" i="5"/>
  <c r="DR1393" i="5"/>
  <c r="DS1393" i="5" s="1"/>
  <c r="DT1392" i="5"/>
  <c r="DR1392" i="5"/>
  <c r="DS1392" i="5" s="1"/>
  <c r="DT1391" i="5"/>
  <c r="DR1391" i="5"/>
  <c r="DS1391" i="5" s="1"/>
  <c r="DT1390" i="5"/>
  <c r="DR1390" i="5"/>
  <c r="DS1390" i="5" s="1"/>
  <c r="DT1389" i="5"/>
  <c r="DR1389" i="5"/>
  <c r="DS1389" i="5" s="1"/>
  <c r="DT1388" i="5"/>
  <c r="DR1388" i="5"/>
  <c r="DS1388" i="5" s="1"/>
  <c r="DT1387" i="5"/>
  <c r="DR1387" i="5"/>
  <c r="DS1387" i="5" s="1"/>
  <c r="DT1386" i="5"/>
  <c r="DR1386" i="5"/>
  <c r="DS1386" i="5" s="1"/>
  <c r="DT1385" i="5"/>
  <c r="DR1385" i="5"/>
  <c r="DS1385" i="5" s="1"/>
  <c r="DT1384" i="5"/>
  <c r="DR1384" i="5"/>
  <c r="DS1384" i="5" s="1"/>
  <c r="DT1383" i="5"/>
  <c r="DR1383" i="5"/>
  <c r="DS1383" i="5" s="1"/>
  <c r="DT1382" i="5"/>
  <c r="DR1382" i="5"/>
  <c r="DS1382" i="5" s="1"/>
  <c r="DT1381" i="5"/>
  <c r="DR1381" i="5"/>
  <c r="DS1381" i="5" s="1"/>
  <c r="DT1380" i="5"/>
  <c r="DR1380" i="5"/>
  <c r="DS1380" i="5" s="1"/>
  <c r="DT1379" i="5"/>
  <c r="DR1379" i="5"/>
  <c r="DS1379" i="5" s="1"/>
  <c r="DT1378" i="5"/>
  <c r="DR1378" i="5"/>
  <c r="DS1378" i="5" s="1"/>
  <c r="DT1377" i="5"/>
  <c r="DR1377" i="5"/>
  <c r="DS1377" i="5" s="1"/>
  <c r="DT1376" i="5"/>
  <c r="DR1376" i="5"/>
  <c r="DS1376" i="5" s="1"/>
  <c r="DT1375" i="5"/>
  <c r="DR1375" i="5"/>
  <c r="DS1375" i="5" s="1"/>
  <c r="DT1374" i="5"/>
  <c r="DR1374" i="5"/>
  <c r="DS1374" i="5" s="1"/>
  <c r="DT1373" i="5"/>
  <c r="DR1373" i="5"/>
  <c r="DS1373" i="5" s="1"/>
  <c r="DT1372" i="5"/>
  <c r="DR1372" i="5"/>
  <c r="DS1372" i="5" s="1"/>
  <c r="DT1371" i="5"/>
  <c r="DR1371" i="5"/>
  <c r="DS1371" i="5" s="1"/>
  <c r="DT1370" i="5"/>
  <c r="DR1370" i="5"/>
  <c r="DS1370" i="5" s="1"/>
  <c r="DT1369" i="5"/>
  <c r="DR1369" i="5"/>
  <c r="DS1369" i="5" s="1"/>
  <c r="DT1368" i="5"/>
  <c r="DR1368" i="5"/>
  <c r="DS1368" i="5" s="1"/>
  <c r="DT1367" i="5"/>
  <c r="DR1367" i="5"/>
  <c r="DS1367" i="5" s="1"/>
  <c r="DT1366" i="5"/>
  <c r="DR1366" i="5"/>
  <c r="DS1366" i="5" s="1"/>
  <c r="DT1365" i="5"/>
  <c r="DR1365" i="5"/>
  <c r="DS1365" i="5" s="1"/>
  <c r="DT1364" i="5"/>
  <c r="DR1364" i="5"/>
  <c r="DS1364" i="5" s="1"/>
  <c r="DT1363" i="5"/>
  <c r="DR1363" i="5"/>
  <c r="DS1363" i="5" s="1"/>
  <c r="DT1362" i="5"/>
  <c r="DR1362" i="5"/>
  <c r="DS1362" i="5" s="1"/>
  <c r="DT1361" i="5"/>
  <c r="DR1361" i="5"/>
  <c r="DS1361" i="5" s="1"/>
  <c r="DT1360" i="5"/>
  <c r="DR1360" i="5"/>
  <c r="DS1360" i="5" s="1"/>
  <c r="DT1359" i="5"/>
  <c r="DR1359" i="5"/>
  <c r="DS1359" i="5" s="1"/>
  <c r="DT1358" i="5"/>
  <c r="DR1358" i="5"/>
  <c r="DS1358" i="5" s="1"/>
  <c r="DT1357" i="5"/>
  <c r="DR1357" i="5"/>
  <c r="DS1357" i="5" s="1"/>
  <c r="DT1356" i="5"/>
  <c r="DR1356" i="5"/>
  <c r="DS1356" i="5" s="1"/>
  <c r="DT1355" i="5"/>
  <c r="DR1355" i="5"/>
  <c r="DS1355" i="5" s="1"/>
  <c r="DT1354" i="5"/>
  <c r="DR1354" i="5"/>
  <c r="DS1354" i="5" s="1"/>
  <c r="DT1353" i="5"/>
  <c r="DR1353" i="5"/>
  <c r="DS1353" i="5" s="1"/>
  <c r="DT1352" i="5"/>
  <c r="DR1352" i="5"/>
  <c r="DS1352" i="5" s="1"/>
  <c r="DT1351" i="5"/>
  <c r="DR1351" i="5"/>
  <c r="DS1351" i="5" s="1"/>
  <c r="DT1350" i="5"/>
  <c r="DR1350" i="5"/>
  <c r="DS1350" i="5" s="1"/>
  <c r="DT1349" i="5"/>
  <c r="DR1349" i="5"/>
  <c r="DS1349" i="5" s="1"/>
  <c r="DT1348" i="5"/>
  <c r="DR1348" i="5"/>
  <c r="DS1348" i="5" s="1"/>
  <c r="DT1347" i="5"/>
  <c r="DR1347" i="5"/>
  <c r="DS1347" i="5" s="1"/>
  <c r="DT1346" i="5"/>
  <c r="DR1346" i="5"/>
  <c r="DS1346" i="5" s="1"/>
  <c r="DT1345" i="5"/>
  <c r="DR1345" i="5"/>
  <c r="DS1345" i="5" s="1"/>
  <c r="DT1344" i="5"/>
  <c r="DR1344" i="5"/>
  <c r="DS1344" i="5" s="1"/>
  <c r="DT1343" i="5"/>
  <c r="DR1343" i="5"/>
  <c r="DS1343" i="5" s="1"/>
  <c r="DT1342" i="5"/>
  <c r="DR1342" i="5"/>
  <c r="DS1342" i="5" s="1"/>
  <c r="DT1341" i="5"/>
  <c r="DR1341" i="5"/>
  <c r="DS1341" i="5" s="1"/>
  <c r="DT1340" i="5"/>
  <c r="DR1340" i="5"/>
  <c r="DS1340" i="5" s="1"/>
  <c r="DT1339" i="5"/>
  <c r="DR1339" i="5"/>
  <c r="DS1339" i="5" s="1"/>
  <c r="DT1338" i="5"/>
  <c r="DR1338" i="5"/>
  <c r="DS1338" i="5" s="1"/>
  <c r="DT1337" i="5"/>
  <c r="DR1337" i="5"/>
  <c r="DS1337" i="5" s="1"/>
  <c r="DT1336" i="5"/>
  <c r="DR1336" i="5"/>
  <c r="DS1336" i="5" s="1"/>
  <c r="DT1335" i="5"/>
  <c r="DR1335" i="5"/>
  <c r="DS1335" i="5" s="1"/>
  <c r="DT1334" i="5"/>
  <c r="DR1334" i="5"/>
  <c r="DS1334" i="5" s="1"/>
  <c r="DT1333" i="5"/>
  <c r="DR1333" i="5"/>
  <c r="DS1333" i="5" s="1"/>
  <c r="DT1332" i="5"/>
  <c r="DR1332" i="5"/>
  <c r="DS1332" i="5" s="1"/>
  <c r="DT1331" i="5"/>
  <c r="DR1331" i="5"/>
  <c r="DS1331" i="5" s="1"/>
  <c r="DT1330" i="5"/>
  <c r="DR1330" i="5"/>
  <c r="DS1330" i="5" s="1"/>
  <c r="DT1329" i="5"/>
  <c r="DR1329" i="5"/>
  <c r="DS1329" i="5" s="1"/>
  <c r="DT1328" i="5"/>
  <c r="DR1328" i="5"/>
  <c r="DS1328" i="5" s="1"/>
  <c r="DT1327" i="5"/>
  <c r="DR1327" i="5"/>
  <c r="DS1327" i="5" s="1"/>
  <c r="DT1326" i="5"/>
  <c r="DR1326" i="5"/>
  <c r="DS1326" i="5" s="1"/>
  <c r="DT1325" i="5"/>
  <c r="DR1325" i="5"/>
  <c r="DS1325" i="5" s="1"/>
  <c r="DT1324" i="5"/>
  <c r="DR1324" i="5"/>
  <c r="DS1324" i="5" s="1"/>
  <c r="DT1323" i="5"/>
  <c r="DR1323" i="5"/>
  <c r="DS1323" i="5" s="1"/>
  <c r="DT1322" i="5"/>
  <c r="DR1322" i="5"/>
  <c r="DS1322" i="5" s="1"/>
  <c r="DT1321" i="5"/>
  <c r="DR1321" i="5"/>
  <c r="DS1321" i="5" s="1"/>
  <c r="DT1320" i="5"/>
  <c r="DR1320" i="5"/>
  <c r="DS1320" i="5" s="1"/>
  <c r="DT1319" i="5"/>
  <c r="DR1319" i="5"/>
  <c r="DS1319" i="5" s="1"/>
  <c r="DT1318" i="5"/>
  <c r="DR1318" i="5"/>
  <c r="DS1318" i="5" s="1"/>
  <c r="DT1317" i="5"/>
  <c r="DR1317" i="5"/>
  <c r="DS1317" i="5" s="1"/>
  <c r="DT1316" i="5"/>
  <c r="DR1316" i="5"/>
  <c r="DS1316" i="5" s="1"/>
  <c r="DT1315" i="5"/>
  <c r="DR1315" i="5"/>
  <c r="DS1315" i="5" s="1"/>
  <c r="DT1314" i="5"/>
  <c r="DR1314" i="5"/>
  <c r="DS1314" i="5" s="1"/>
  <c r="DT1313" i="5"/>
  <c r="DR1313" i="5"/>
  <c r="DS1313" i="5" s="1"/>
  <c r="DT1312" i="5"/>
  <c r="DR1312" i="5"/>
  <c r="DS1312" i="5" s="1"/>
  <c r="DT1311" i="5"/>
  <c r="DR1311" i="5"/>
  <c r="DS1311" i="5" s="1"/>
  <c r="DT1310" i="5"/>
  <c r="DR1310" i="5"/>
  <c r="DS1310" i="5" s="1"/>
  <c r="DT1309" i="5"/>
  <c r="DR1309" i="5"/>
  <c r="DS1309" i="5" s="1"/>
  <c r="DT1308" i="5"/>
  <c r="DR1308" i="5"/>
  <c r="DS1308" i="5" s="1"/>
  <c r="DT1307" i="5"/>
  <c r="DR1307" i="5"/>
  <c r="DS1307" i="5" s="1"/>
  <c r="DT1306" i="5"/>
  <c r="DR1306" i="5"/>
  <c r="DS1306" i="5" s="1"/>
  <c r="DT1305" i="5"/>
  <c r="DR1305" i="5"/>
  <c r="DS1305" i="5" s="1"/>
  <c r="DT1304" i="5"/>
  <c r="DR1304" i="5"/>
  <c r="DS1304" i="5" s="1"/>
  <c r="DT1303" i="5"/>
  <c r="DR1303" i="5"/>
  <c r="DS1303" i="5" s="1"/>
  <c r="DT1302" i="5"/>
  <c r="DR1302" i="5"/>
  <c r="DS1302" i="5" s="1"/>
  <c r="DT1301" i="5"/>
  <c r="DR1301" i="5"/>
  <c r="DS1301" i="5" s="1"/>
  <c r="DT1300" i="5"/>
  <c r="DR1300" i="5"/>
  <c r="DS1300" i="5" s="1"/>
  <c r="DT1299" i="5"/>
  <c r="DR1299" i="5"/>
  <c r="DS1299" i="5" s="1"/>
  <c r="DT1298" i="5"/>
  <c r="DR1298" i="5"/>
  <c r="DS1298" i="5" s="1"/>
  <c r="DT1297" i="5"/>
  <c r="DR1297" i="5"/>
  <c r="DS1297" i="5" s="1"/>
  <c r="DT1296" i="5"/>
  <c r="DR1296" i="5"/>
  <c r="DS1296" i="5" s="1"/>
  <c r="DT1295" i="5"/>
  <c r="DR1295" i="5"/>
  <c r="DS1295" i="5" s="1"/>
  <c r="DT1294" i="5"/>
  <c r="DR1294" i="5"/>
  <c r="DS1294" i="5" s="1"/>
  <c r="DT1293" i="5"/>
  <c r="DR1293" i="5"/>
  <c r="DS1293" i="5" s="1"/>
  <c r="DT1292" i="5"/>
  <c r="DR1292" i="5"/>
  <c r="DS1292" i="5" s="1"/>
  <c r="DT1291" i="5"/>
  <c r="DR1291" i="5"/>
  <c r="DS1291" i="5" s="1"/>
  <c r="DT1290" i="5"/>
  <c r="DR1290" i="5"/>
  <c r="DS1290" i="5" s="1"/>
  <c r="DT1289" i="5"/>
  <c r="DR1289" i="5"/>
  <c r="DS1289" i="5" s="1"/>
  <c r="DT1288" i="5"/>
  <c r="DR1288" i="5"/>
  <c r="DS1288" i="5" s="1"/>
  <c r="DT1287" i="5"/>
  <c r="DR1287" i="5"/>
  <c r="DS1287" i="5" s="1"/>
  <c r="DT1286" i="5"/>
  <c r="DR1286" i="5"/>
  <c r="DS1286" i="5" s="1"/>
  <c r="DT1285" i="5"/>
  <c r="DR1285" i="5"/>
  <c r="DS1285" i="5" s="1"/>
  <c r="DT1284" i="5"/>
  <c r="DR1284" i="5"/>
  <c r="DS1284" i="5" s="1"/>
  <c r="DT1283" i="5"/>
  <c r="DR1283" i="5"/>
  <c r="DS1283" i="5" s="1"/>
  <c r="DT1282" i="5"/>
  <c r="DR1282" i="5"/>
  <c r="DS1282" i="5" s="1"/>
  <c r="DT1281" i="5"/>
  <c r="DR1281" i="5"/>
  <c r="DS1281" i="5" s="1"/>
  <c r="DT1280" i="5"/>
  <c r="DR1280" i="5"/>
  <c r="DS1280" i="5" s="1"/>
  <c r="DT1279" i="5"/>
  <c r="DR1279" i="5"/>
  <c r="DS1279" i="5" s="1"/>
  <c r="DT1278" i="5"/>
  <c r="DR1278" i="5"/>
  <c r="DS1278" i="5" s="1"/>
  <c r="DT1277" i="5"/>
  <c r="DR1277" i="5"/>
  <c r="DS1277" i="5" s="1"/>
  <c r="DT1276" i="5"/>
  <c r="DR1276" i="5"/>
  <c r="DS1276" i="5" s="1"/>
  <c r="DT1275" i="5"/>
  <c r="DR1275" i="5"/>
  <c r="DS1275" i="5" s="1"/>
  <c r="DT1274" i="5"/>
  <c r="DR1274" i="5"/>
  <c r="DS1274" i="5" s="1"/>
  <c r="DT1273" i="5"/>
  <c r="DR1273" i="5"/>
  <c r="DS1273" i="5" s="1"/>
  <c r="DT1272" i="5"/>
  <c r="DR1272" i="5"/>
  <c r="DS1272" i="5" s="1"/>
  <c r="DT1271" i="5"/>
  <c r="DR1271" i="5"/>
  <c r="DS1271" i="5" s="1"/>
  <c r="DT1270" i="5"/>
  <c r="DR1270" i="5"/>
  <c r="DS1270" i="5" s="1"/>
  <c r="DT1269" i="5"/>
  <c r="DR1269" i="5"/>
  <c r="DS1269" i="5" s="1"/>
  <c r="DT1268" i="5"/>
  <c r="DR1268" i="5"/>
  <c r="DS1268" i="5" s="1"/>
  <c r="DT1267" i="5"/>
  <c r="DR1267" i="5"/>
  <c r="DS1267" i="5" s="1"/>
  <c r="DT1266" i="5"/>
  <c r="DR1266" i="5"/>
  <c r="DS1266" i="5" s="1"/>
  <c r="DT1265" i="5"/>
  <c r="DR1265" i="5"/>
  <c r="DS1265" i="5" s="1"/>
  <c r="DT1264" i="5"/>
  <c r="DR1264" i="5"/>
  <c r="DS1264" i="5" s="1"/>
  <c r="DT1263" i="5"/>
  <c r="DR1263" i="5"/>
  <c r="DS1263" i="5" s="1"/>
  <c r="DT1262" i="5"/>
  <c r="DR1262" i="5"/>
  <c r="DS1262" i="5" s="1"/>
  <c r="DT1261" i="5"/>
  <c r="DR1261" i="5"/>
  <c r="DS1261" i="5" s="1"/>
  <c r="DT1260" i="5"/>
  <c r="DR1260" i="5"/>
  <c r="DS1260" i="5" s="1"/>
  <c r="DT1259" i="5"/>
  <c r="DR1259" i="5"/>
  <c r="DS1259" i="5" s="1"/>
  <c r="DT1258" i="5"/>
  <c r="DR1258" i="5"/>
  <c r="DS1258" i="5" s="1"/>
  <c r="DT1257" i="5"/>
  <c r="DR1257" i="5"/>
  <c r="DS1257" i="5" s="1"/>
  <c r="DT1256" i="5"/>
  <c r="DR1256" i="5"/>
  <c r="DS1256" i="5" s="1"/>
  <c r="DT1255" i="5"/>
  <c r="DR1255" i="5"/>
  <c r="DS1255" i="5" s="1"/>
  <c r="DT1254" i="5"/>
  <c r="DR1254" i="5"/>
  <c r="DS1254" i="5" s="1"/>
  <c r="DT1253" i="5"/>
  <c r="DR1253" i="5"/>
  <c r="DS1253" i="5" s="1"/>
  <c r="DT1252" i="5"/>
  <c r="DR1252" i="5"/>
  <c r="DS1252" i="5" s="1"/>
  <c r="DT1251" i="5"/>
  <c r="DR1251" i="5"/>
  <c r="DS1251" i="5" s="1"/>
  <c r="DT1250" i="5"/>
  <c r="DR1250" i="5"/>
  <c r="DS1250" i="5" s="1"/>
  <c r="DT1249" i="5"/>
  <c r="DR1249" i="5"/>
  <c r="DS1249" i="5" s="1"/>
  <c r="DT1248" i="5"/>
  <c r="DR1248" i="5"/>
  <c r="DS1248" i="5" s="1"/>
  <c r="DT1247" i="5"/>
  <c r="DR1247" i="5"/>
  <c r="DS1247" i="5" s="1"/>
  <c r="DT1246" i="5"/>
  <c r="DR1246" i="5"/>
  <c r="DS1246" i="5" s="1"/>
  <c r="DT1245" i="5"/>
  <c r="DR1245" i="5"/>
  <c r="DS1245" i="5" s="1"/>
  <c r="DT1244" i="5"/>
  <c r="DR1244" i="5"/>
  <c r="DS1244" i="5" s="1"/>
  <c r="DT1243" i="5"/>
  <c r="DR1243" i="5"/>
  <c r="DS1243" i="5" s="1"/>
  <c r="DT1242" i="5"/>
  <c r="DR1242" i="5"/>
  <c r="DS1242" i="5" s="1"/>
  <c r="DT1241" i="5"/>
  <c r="DR1241" i="5"/>
  <c r="DS1241" i="5" s="1"/>
  <c r="DT1240" i="5"/>
  <c r="DR1240" i="5"/>
  <c r="DS1240" i="5" s="1"/>
  <c r="DT1239" i="5"/>
  <c r="DR1239" i="5"/>
  <c r="DS1239" i="5" s="1"/>
  <c r="DT1238" i="5"/>
  <c r="DR1238" i="5"/>
  <c r="DS1238" i="5" s="1"/>
  <c r="DT1237" i="5"/>
  <c r="DR1237" i="5"/>
  <c r="DS1237" i="5" s="1"/>
  <c r="DT1236" i="5"/>
  <c r="DR1236" i="5"/>
  <c r="DS1236" i="5" s="1"/>
  <c r="DT1235" i="5"/>
  <c r="DR1235" i="5"/>
  <c r="DS1235" i="5" s="1"/>
  <c r="DT1234" i="5"/>
  <c r="DR1234" i="5"/>
  <c r="DS1234" i="5" s="1"/>
  <c r="DT1233" i="5"/>
  <c r="DR1233" i="5"/>
  <c r="DS1233" i="5" s="1"/>
  <c r="DT1232" i="5"/>
  <c r="DR1232" i="5"/>
  <c r="DS1232" i="5" s="1"/>
  <c r="DT1231" i="5"/>
  <c r="DR1231" i="5"/>
  <c r="DS1231" i="5" s="1"/>
  <c r="DT1230" i="5"/>
  <c r="DR1230" i="5"/>
  <c r="DS1230" i="5" s="1"/>
  <c r="DT1229" i="5"/>
  <c r="DR1229" i="5"/>
  <c r="DS1229" i="5" s="1"/>
  <c r="DT1228" i="5"/>
  <c r="DR1228" i="5"/>
  <c r="DS1228" i="5" s="1"/>
  <c r="DT1227" i="5"/>
  <c r="DR1227" i="5"/>
  <c r="DS1227" i="5" s="1"/>
  <c r="DT1226" i="5"/>
  <c r="DR1226" i="5"/>
  <c r="DS1226" i="5" s="1"/>
  <c r="DT1225" i="5"/>
  <c r="DR1225" i="5"/>
  <c r="DS1225" i="5" s="1"/>
  <c r="DT1224" i="5"/>
  <c r="DR1224" i="5"/>
  <c r="DS1224" i="5" s="1"/>
  <c r="DT1223" i="5"/>
  <c r="DR1223" i="5"/>
  <c r="DS1223" i="5" s="1"/>
  <c r="DT1222" i="5"/>
  <c r="DR1222" i="5"/>
  <c r="DS1222" i="5" s="1"/>
  <c r="DT1221" i="5"/>
  <c r="DR1221" i="5"/>
  <c r="DS1221" i="5" s="1"/>
  <c r="DT1220" i="5"/>
  <c r="DR1220" i="5"/>
  <c r="DS1220" i="5" s="1"/>
  <c r="DT1219" i="5"/>
  <c r="DR1219" i="5"/>
  <c r="DS1219" i="5" s="1"/>
  <c r="DT1218" i="5"/>
  <c r="DR1218" i="5"/>
  <c r="DS1218" i="5" s="1"/>
  <c r="DT1217" i="5"/>
  <c r="DR1217" i="5"/>
  <c r="DS1217" i="5" s="1"/>
  <c r="DT1216" i="5"/>
  <c r="DR1216" i="5"/>
  <c r="DS1216" i="5" s="1"/>
  <c r="DT1215" i="5"/>
  <c r="DR1215" i="5"/>
  <c r="DS1215" i="5" s="1"/>
  <c r="DT1214" i="5"/>
  <c r="DR1214" i="5"/>
  <c r="DS1214" i="5" s="1"/>
  <c r="DT1213" i="5"/>
  <c r="DR1213" i="5"/>
  <c r="DS1213" i="5" s="1"/>
  <c r="DT1212" i="5"/>
  <c r="DR1212" i="5"/>
  <c r="DS1212" i="5" s="1"/>
  <c r="DT1211" i="5"/>
  <c r="DR1211" i="5"/>
  <c r="DS1211" i="5" s="1"/>
  <c r="DT1210" i="5"/>
  <c r="DR1210" i="5"/>
  <c r="DS1210" i="5" s="1"/>
  <c r="DT1209" i="5"/>
  <c r="DR1209" i="5"/>
  <c r="DS1209" i="5" s="1"/>
  <c r="DT1208" i="5"/>
  <c r="DR1208" i="5"/>
  <c r="DS1208" i="5" s="1"/>
  <c r="DT1207" i="5"/>
  <c r="DR1207" i="5"/>
  <c r="DS1207" i="5" s="1"/>
  <c r="DT1206" i="5"/>
  <c r="DR1206" i="5"/>
  <c r="DS1206" i="5" s="1"/>
  <c r="DT1205" i="5"/>
  <c r="DR1205" i="5"/>
  <c r="DS1205" i="5" s="1"/>
  <c r="DT1204" i="5"/>
  <c r="DR1204" i="5"/>
  <c r="DS1204" i="5" s="1"/>
  <c r="DT1203" i="5"/>
  <c r="DR1203" i="5"/>
  <c r="DS1203" i="5" s="1"/>
  <c r="DT1202" i="5"/>
  <c r="DR1202" i="5"/>
  <c r="DS1202" i="5" s="1"/>
  <c r="DT1201" i="5"/>
  <c r="DR1201" i="5"/>
  <c r="DS1201" i="5" s="1"/>
  <c r="DT1200" i="5"/>
  <c r="DR1200" i="5"/>
  <c r="DS1200" i="5" s="1"/>
  <c r="DT1199" i="5"/>
  <c r="DR1199" i="5"/>
  <c r="DS1199" i="5" s="1"/>
  <c r="DT1198" i="5"/>
  <c r="DR1198" i="5"/>
  <c r="DS1198" i="5" s="1"/>
  <c r="DT1197" i="5"/>
  <c r="DR1197" i="5"/>
  <c r="DS1197" i="5" s="1"/>
  <c r="DT1196" i="5"/>
  <c r="DR1196" i="5"/>
  <c r="DS1196" i="5" s="1"/>
  <c r="DT1195" i="5"/>
  <c r="DR1195" i="5"/>
  <c r="DS1195" i="5" s="1"/>
  <c r="DT1194" i="5"/>
  <c r="DR1194" i="5"/>
  <c r="DS1194" i="5" s="1"/>
  <c r="DT1193" i="5"/>
  <c r="DR1193" i="5"/>
  <c r="DS1193" i="5" s="1"/>
  <c r="DT1192" i="5"/>
  <c r="DR1192" i="5"/>
  <c r="DS1192" i="5" s="1"/>
  <c r="DT1191" i="5"/>
  <c r="DR1191" i="5"/>
  <c r="DS1191" i="5" s="1"/>
  <c r="DT1190" i="5"/>
  <c r="DR1190" i="5"/>
  <c r="DS1190" i="5" s="1"/>
  <c r="DT1189" i="5"/>
  <c r="DR1189" i="5"/>
  <c r="DS1189" i="5" s="1"/>
  <c r="DT1188" i="5"/>
  <c r="DR1188" i="5"/>
  <c r="DS1188" i="5" s="1"/>
  <c r="DT1187" i="5"/>
  <c r="DR1187" i="5"/>
  <c r="DS1187" i="5" s="1"/>
  <c r="DT1186" i="5"/>
  <c r="DR1186" i="5"/>
  <c r="DS1186" i="5" s="1"/>
  <c r="DT1185" i="5"/>
  <c r="DR1185" i="5"/>
  <c r="DS1185" i="5" s="1"/>
  <c r="DT1184" i="5"/>
  <c r="DR1184" i="5"/>
  <c r="DS1184" i="5" s="1"/>
  <c r="DT1183" i="5"/>
  <c r="DR1183" i="5"/>
  <c r="DS1183" i="5" s="1"/>
  <c r="DT1182" i="5"/>
  <c r="DR1182" i="5"/>
  <c r="DS1182" i="5" s="1"/>
  <c r="DT1181" i="5"/>
  <c r="DR1181" i="5"/>
  <c r="DS1181" i="5" s="1"/>
  <c r="DT1180" i="5"/>
  <c r="DR1180" i="5"/>
  <c r="DS1180" i="5" s="1"/>
  <c r="DT1179" i="5"/>
  <c r="DR1179" i="5"/>
  <c r="DS1179" i="5" s="1"/>
  <c r="DT1178" i="5"/>
  <c r="DR1178" i="5"/>
  <c r="DS1178" i="5" s="1"/>
  <c r="DT1177" i="5"/>
  <c r="DR1177" i="5"/>
  <c r="DS1177" i="5" s="1"/>
  <c r="DT1176" i="5"/>
  <c r="DR1176" i="5"/>
  <c r="DS1176" i="5" s="1"/>
  <c r="DT1175" i="5"/>
  <c r="DR1175" i="5"/>
  <c r="DS1175" i="5" s="1"/>
  <c r="DT1174" i="5"/>
  <c r="DR1174" i="5"/>
  <c r="DS1174" i="5" s="1"/>
  <c r="DT1173" i="5"/>
  <c r="DR1173" i="5"/>
  <c r="DS1173" i="5" s="1"/>
  <c r="DT1172" i="5"/>
  <c r="DR1172" i="5"/>
  <c r="DS1172" i="5" s="1"/>
  <c r="DT1171" i="5"/>
  <c r="DR1171" i="5"/>
  <c r="DS1171" i="5" s="1"/>
  <c r="DT1170" i="5"/>
  <c r="DR1170" i="5"/>
  <c r="DS1170" i="5" s="1"/>
  <c r="DT1169" i="5"/>
  <c r="DR1169" i="5"/>
  <c r="DS1169" i="5" s="1"/>
  <c r="DT1168" i="5"/>
  <c r="DR1168" i="5"/>
  <c r="DS1168" i="5" s="1"/>
  <c r="DT1167" i="5"/>
  <c r="DR1167" i="5"/>
  <c r="DS1167" i="5" s="1"/>
  <c r="DT1166" i="5"/>
  <c r="DR1166" i="5"/>
  <c r="DS1166" i="5" s="1"/>
  <c r="DT1165" i="5"/>
  <c r="DR1165" i="5"/>
  <c r="DS1165" i="5" s="1"/>
  <c r="DT1164" i="5"/>
  <c r="DR1164" i="5"/>
  <c r="DS1164" i="5" s="1"/>
  <c r="DT1163" i="5"/>
  <c r="DR1163" i="5"/>
  <c r="DS1163" i="5" s="1"/>
  <c r="DT1162" i="5"/>
  <c r="DR1162" i="5"/>
  <c r="DS1162" i="5" s="1"/>
  <c r="DT1161" i="5"/>
  <c r="DR1161" i="5"/>
  <c r="DS1161" i="5" s="1"/>
  <c r="DT1160" i="5"/>
  <c r="DR1160" i="5"/>
  <c r="DS1160" i="5" s="1"/>
  <c r="DT1159" i="5"/>
  <c r="DR1159" i="5"/>
  <c r="DS1159" i="5" s="1"/>
  <c r="DT1158" i="5"/>
  <c r="DR1158" i="5"/>
  <c r="DS1158" i="5" s="1"/>
  <c r="DT1157" i="5"/>
  <c r="DR1157" i="5"/>
  <c r="DS1157" i="5" s="1"/>
  <c r="DT1156" i="5"/>
  <c r="DR1156" i="5"/>
  <c r="DS1156" i="5" s="1"/>
  <c r="DT1155" i="5"/>
  <c r="DR1155" i="5"/>
  <c r="DS1155" i="5" s="1"/>
  <c r="DT1154" i="5"/>
  <c r="DR1154" i="5"/>
  <c r="DS1154" i="5" s="1"/>
  <c r="DT1153" i="5"/>
  <c r="DR1153" i="5"/>
  <c r="DS1153" i="5" s="1"/>
  <c r="DT1152" i="5"/>
  <c r="DR1152" i="5"/>
  <c r="DS1152" i="5" s="1"/>
  <c r="DT1151" i="5"/>
  <c r="DR1151" i="5"/>
  <c r="DS1151" i="5" s="1"/>
  <c r="DT1150" i="5"/>
  <c r="DR1150" i="5"/>
  <c r="DS1150" i="5" s="1"/>
  <c r="DT1149" i="5"/>
  <c r="DR1149" i="5"/>
  <c r="DS1149" i="5" s="1"/>
  <c r="DT1148" i="5"/>
  <c r="DR1148" i="5"/>
  <c r="DS1148" i="5" s="1"/>
  <c r="DT1147" i="5"/>
  <c r="DR1147" i="5"/>
  <c r="DS1147" i="5" s="1"/>
  <c r="DT1146" i="5"/>
  <c r="DR1146" i="5"/>
  <c r="DS1146" i="5" s="1"/>
  <c r="DT1145" i="5"/>
  <c r="DR1145" i="5"/>
  <c r="DS1145" i="5" s="1"/>
  <c r="DT1144" i="5"/>
  <c r="DR1144" i="5"/>
  <c r="DS1144" i="5" s="1"/>
  <c r="DT1143" i="5"/>
  <c r="DR1143" i="5"/>
  <c r="DS1143" i="5" s="1"/>
  <c r="DT1142" i="5"/>
  <c r="DR1142" i="5"/>
  <c r="DS1142" i="5" s="1"/>
  <c r="DT1141" i="5"/>
  <c r="DR1141" i="5"/>
  <c r="DS1141" i="5" s="1"/>
  <c r="DT1140" i="5"/>
  <c r="DR1140" i="5"/>
  <c r="DS1140" i="5" s="1"/>
  <c r="DT1139" i="5"/>
  <c r="DR1139" i="5"/>
  <c r="DS1139" i="5" s="1"/>
  <c r="DT1138" i="5"/>
  <c r="DR1138" i="5"/>
  <c r="DS1138" i="5" s="1"/>
  <c r="DT1137" i="5"/>
  <c r="DR1137" i="5"/>
  <c r="DS1137" i="5" s="1"/>
  <c r="DT1136" i="5"/>
  <c r="DR1136" i="5"/>
  <c r="DS1136" i="5" s="1"/>
  <c r="DT1135" i="5"/>
  <c r="DR1135" i="5"/>
  <c r="DS1135" i="5" s="1"/>
  <c r="DT1134" i="5"/>
  <c r="DR1134" i="5"/>
  <c r="DS1134" i="5" s="1"/>
  <c r="DT1133" i="5"/>
  <c r="DR1133" i="5"/>
  <c r="DS1133" i="5" s="1"/>
  <c r="DT1132" i="5"/>
  <c r="DR1132" i="5"/>
  <c r="DS1132" i="5" s="1"/>
  <c r="DT1131" i="5"/>
  <c r="DR1131" i="5"/>
  <c r="DS1131" i="5" s="1"/>
  <c r="DT1130" i="5"/>
  <c r="DR1130" i="5"/>
  <c r="DS1130" i="5" s="1"/>
  <c r="DT1129" i="5"/>
  <c r="DR1129" i="5"/>
  <c r="DS1129" i="5" s="1"/>
  <c r="DT1128" i="5"/>
  <c r="DR1128" i="5"/>
  <c r="DS1128" i="5" s="1"/>
  <c r="DT1127" i="5"/>
  <c r="DR1127" i="5"/>
  <c r="DS1127" i="5" s="1"/>
  <c r="DT1126" i="5"/>
  <c r="DR1126" i="5"/>
  <c r="DS1126" i="5" s="1"/>
  <c r="DT1125" i="5"/>
  <c r="DR1125" i="5"/>
  <c r="DS1125" i="5" s="1"/>
  <c r="DT1124" i="5"/>
  <c r="DR1124" i="5"/>
  <c r="DS1124" i="5" s="1"/>
  <c r="DT1123" i="5"/>
  <c r="DR1123" i="5"/>
  <c r="DS1123" i="5" s="1"/>
  <c r="DT1122" i="5"/>
  <c r="DR1122" i="5"/>
  <c r="DS1122" i="5" s="1"/>
  <c r="DT1121" i="5"/>
  <c r="DR1121" i="5"/>
  <c r="DS1121" i="5" s="1"/>
  <c r="DT1120" i="5"/>
  <c r="DR1120" i="5"/>
  <c r="DS1120" i="5" s="1"/>
  <c r="DT1119" i="5"/>
  <c r="DR1119" i="5"/>
  <c r="DS1119" i="5" s="1"/>
  <c r="DT1118" i="5"/>
  <c r="DR1118" i="5"/>
  <c r="DS1118" i="5" s="1"/>
  <c r="DT1117" i="5"/>
  <c r="DR1117" i="5"/>
  <c r="DS1117" i="5" s="1"/>
  <c r="DT1116" i="5"/>
  <c r="DR1116" i="5"/>
  <c r="DS1116" i="5" s="1"/>
  <c r="DT1115" i="5"/>
  <c r="DR1115" i="5"/>
  <c r="DS1115" i="5" s="1"/>
  <c r="DT1114" i="5"/>
  <c r="DR1114" i="5"/>
  <c r="DS1114" i="5" s="1"/>
  <c r="DT1113" i="5"/>
  <c r="DR1113" i="5"/>
  <c r="DS1113" i="5" s="1"/>
  <c r="DT1112" i="5"/>
  <c r="DR1112" i="5"/>
  <c r="DS1112" i="5" s="1"/>
  <c r="DT1111" i="5"/>
  <c r="DR1111" i="5"/>
  <c r="DS1111" i="5" s="1"/>
  <c r="DT1110" i="5"/>
  <c r="DR1110" i="5"/>
  <c r="DS1110" i="5" s="1"/>
  <c r="DT1109" i="5"/>
  <c r="DR1109" i="5"/>
  <c r="DS1109" i="5" s="1"/>
  <c r="DT1108" i="5"/>
  <c r="DR1108" i="5"/>
  <c r="DS1108" i="5" s="1"/>
  <c r="DT1107" i="5"/>
  <c r="DR1107" i="5"/>
  <c r="DS1107" i="5" s="1"/>
  <c r="DT1106" i="5"/>
  <c r="DR1106" i="5"/>
  <c r="DS1106" i="5" s="1"/>
  <c r="DT1105" i="5"/>
  <c r="DR1105" i="5"/>
  <c r="DS1105" i="5" s="1"/>
  <c r="DT1104" i="5"/>
  <c r="DR1104" i="5"/>
  <c r="DS1104" i="5" s="1"/>
  <c r="DT1103" i="5"/>
  <c r="DR1103" i="5"/>
  <c r="DS1103" i="5" s="1"/>
  <c r="DT1102" i="5"/>
  <c r="DR1102" i="5"/>
  <c r="DS1102" i="5" s="1"/>
  <c r="DT1101" i="5"/>
  <c r="DR1101" i="5"/>
  <c r="DS1101" i="5" s="1"/>
  <c r="DT1100" i="5"/>
  <c r="DR1100" i="5"/>
  <c r="DS1100" i="5" s="1"/>
  <c r="DT1099" i="5"/>
  <c r="DR1099" i="5"/>
  <c r="DS1099" i="5" s="1"/>
  <c r="DT1098" i="5"/>
  <c r="DR1098" i="5"/>
  <c r="DS1098" i="5" s="1"/>
  <c r="DT1097" i="5"/>
  <c r="DR1097" i="5"/>
  <c r="DS1097" i="5" s="1"/>
  <c r="DT1096" i="5"/>
  <c r="DR1096" i="5"/>
  <c r="DS1096" i="5" s="1"/>
  <c r="DT1095" i="5"/>
  <c r="DR1095" i="5"/>
  <c r="DS1095" i="5" s="1"/>
  <c r="DT1094" i="5"/>
  <c r="DR1094" i="5"/>
  <c r="DS1094" i="5" s="1"/>
  <c r="DT1093" i="5"/>
  <c r="DR1093" i="5"/>
  <c r="DS1093" i="5" s="1"/>
  <c r="DT1092" i="5"/>
  <c r="DR1092" i="5"/>
  <c r="DS1092" i="5" s="1"/>
  <c r="DT1091" i="5"/>
  <c r="DR1091" i="5"/>
  <c r="DS1091" i="5" s="1"/>
  <c r="DT1090" i="5"/>
  <c r="DR1090" i="5"/>
  <c r="DS1090" i="5" s="1"/>
  <c r="DT1089" i="5"/>
  <c r="DR1089" i="5"/>
  <c r="DS1089" i="5" s="1"/>
  <c r="DT1088" i="5"/>
  <c r="DR1088" i="5"/>
  <c r="DS1088" i="5" s="1"/>
  <c r="DT1087" i="5"/>
  <c r="DR1087" i="5"/>
  <c r="DS1087" i="5" s="1"/>
  <c r="DT1086" i="5"/>
  <c r="DR1086" i="5"/>
  <c r="DS1086" i="5" s="1"/>
  <c r="DT1085" i="5"/>
  <c r="DR1085" i="5"/>
  <c r="DS1085" i="5" s="1"/>
  <c r="DT1084" i="5"/>
  <c r="DR1084" i="5"/>
  <c r="DS1084" i="5" s="1"/>
  <c r="DT1083" i="5"/>
  <c r="DR1083" i="5"/>
  <c r="DS1083" i="5" s="1"/>
  <c r="DT1082" i="5"/>
  <c r="DR1082" i="5"/>
  <c r="DS1082" i="5" s="1"/>
  <c r="DT1081" i="5"/>
  <c r="DR1081" i="5"/>
  <c r="DS1081" i="5" s="1"/>
  <c r="DT1080" i="5"/>
  <c r="DR1080" i="5"/>
  <c r="DS1080" i="5" s="1"/>
  <c r="DT1079" i="5"/>
  <c r="DR1079" i="5"/>
  <c r="DS1079" i="5" s="1"/>
  <c r="DT1078" i="5"/>
  <c r="DR1078" i="5"/>
  <c r="DS1078" i="5" s="1"/>
  <c r="DT1077" i="5"/>
  <c r="DR1077" i="5"/>
  <c r="DS1077" i="5" s="1"/>
  <c r="DT1076" i="5"/>
  <c r="DR1076" i="5"/>
  <c r="DS1076" i="5" s="1"/>
  <c r="DT1075" i="5"/>
  <c r="DR1075" i="5"/>
  <c r="DS1075" i="5" s="1"/>
  <c r="DT1074" i="5"/>
  <c r="DR1074" i="5"/>
  <c r="DS1074" i="5" s="1"/>
  <c r="DT1073" i="5"/>
  <c r="DR1073" i="5"/>
  <c r="DS1073" i="5" s="1"/>
  <c r="DT1072" i="5"/>
  <c r="DR1072" i="5"/>
  <c r="DS1072" i="5" s="1"/>
  <c r="DT1071" i="5"/>
  <c r="DR1071" i="5"/>
  <c r="DS1071" i="5" s="1"/>
  <c r="DT1070" i="5"/>
  <c r="DR1070" i="5"/>
  <c r="DS1070" i="5" s="1"/>
  <c r="DT1069" i="5"/>
  <c r="DR1069" i="5"/>
  <c r="DS1069" i="5" s="1"/>
  <c r="DT1068" i="5"/>
  <c r="DR1068" i="5"/>
  <c r="DS1068" i="5" s="1"/>
  <c r="DT1067" i="5"/>
  <c r="DR1067" i="5"/>
  <c r="DS1067" i="5" s="1"/>
  <c r="DT1066" i="5"/>
  <c r="DR1066" i="5"/>
  <c r="DS1066" i="5" s="1"/>
  <c r="DT1065" i="5"/>
  <c r="DR1065" i="5"/>
  <c r="DS1065" i="5" s="1"/>
  <c r="DT1064" i="5"/>
  <c r="DR1064" i="5"/>
  <c r="DS1064" i="5" s="1"/>
  <c r="DT1063" i="5"/>
  <c r="DR1063" i="5"/>
  <c r="DS1063" i="5" s="1"/>
  <c r="DT1062" i="5"/>
  <c r="DR1062" i="5"/>
  <c r="DS1062" i="5" s="1"/>
  <c r="DT1061" i="5"/>
  <c r="DR1061" i="5"/>
  <c r="DS1061" i="5" s="1"/>
  <c r="DT1060" i="5"/>
  <c r="DR1060" i="5"/>
  <c r="DS1060" i="5" s="1"/>
  <c r="DT1059" i="5"/>
  <c r="DR1059" i="5"/>
  <c r="DS1059" i="5" s="1"/>
  <c r="DT1058" i="5"/>
  <c r="DR1058" i="5"/>
  <c r="DS1058" i="5" s="1"/>
  <c r="DT1057" i="5"/>
  <c r="DR1057" i="5"/>
  <c r="DS1057" i="5" s="1"/>
  <c r="DT1056" i="5"/>
  <c r="DR1056" i="5"/>
  <c r="DS1056" i="5" s="1"/>
  <c r="DT1055" i="5"/>
  <c r="DR1055" i="5"/>
  <c r="DS1055" i="5" s="1"/>
  <c r="DT1054" i="5"/>
  <c r="DR1054" i="5"/>
  <c r="DS1054" i="5" s="1"/>
  <c r="DT1053" i="5"/>
  <c r="DR1053" i="5"/>
  <c r="DS1053" i="5" s="1"/>
  <c r="DT1052" i="5"/>
  <c r="DR1052" i="5"/>
  <c r="DS1052" i="5" s="1"/>
  <c r="DT1051" i="5"/>
  <c r="DR1051" i="5"/>
  <c r="DS1051" i="5" s="1"/>
  <c r="DT1050" i="5"/>
  <c r="DR1050" i="5"/>
  <c r="DS1050" i="5" s="1"/>
  <c r="DT1049" i="5"/>
  <c r="DR1049" i="5"/>
  <c r="DS1049" i="5" s="1"/>
  <c r="DT1048" i="5"/>
  <c r="DR1048" i="5"/>
  <c r="DS1048" i="5" s="1"/>
  <c r="DT1047" i="5"/>
  <c r="DR1047" i="5"/>
  <c r="DS1047" i="5" s="1"/>
  <c r="DT1046" i="5"/>
  <c r="DR1046" i="5"/>
  <c r="DS1046" i="5" s="1"/>
  <c r="DT1045" i="5"/>
  <c r="DR1045" i="5"/>
  <c r="DS1045" i="5" s="1"/>
  <c r="DT1044" i="5"/>
  <c r="DR1044" i="5"/>
  <c r="DS1044" i="5" s="1"/>
  <c r="DT1043" i="5"/>
  <c r="DR1043" i="5"/>
  <c r="DS1043" i="5" s="1"/>
  <c r="DT1042" i="5"/>
  <c r="DR1042" i="5"/>
  <c r="DS1042" i="5" s="1"/>
  <c r="DT1041" i="5"/>
  <c r="DR1041" i="5"/>
  <c r="DS1041" i="5" s="1"/>
  <c r="DT1040" i="5"/>
  <c r="DR1040" i="5"/>
  <c r="DS1040" i="5" s="1"/>
  <c r="DT1039" i="5"/>
  <c r="DR1039" i="5"/>
  <c r="DS1039" i="5" s="1"/>
  <c r="DT1038" i="5"/>
  <c r="DR1038" i="5"/>
  <c r="DS1038" i="5" s="1"/>
  <c r="DT1037" i="5"/>
  <c r="DR1037" i="5"/>
  <c r="DS1037" i="5" s="1"/>
  <c r="DT1036" i="5"/>
  <c r="DR1036" i="5"/>
  <c r="DS1036" i="5" s="1"/>
  <c r="DT1035" i="5"/>
  <c r="DR1035" i="5"/>
  <c r="DS1035" i="5" s="1"/>
  <c r="DT1034" i="5"/>
  <c r="DR1034" i="5"/>
  <c r="DS1034" i="5" s="1"/>
  <c r="DT1033" i="5"/>
  <c r="DR1033" i="5"/>
  <c r="DS1033" i="5" s="1"/>
  <c r="DT1032" i="5"/>
  <c r="DR1032" i="5"/>
  <c r="DS1032" i="5" s="1"/>
  <c r="DT1031" i="5"/>
  <c r="DR1031" i="5"/>
  <c r="DS1031" i="5" s="1"/>
  <c r="DT1030" i="5"/>
  <c r="DR1030" i="5"/>
  <c r="DS1030" i="5" s="1"/>
  <c r="DT1029" i="5"/>
  <c r="DR1029" i="5"/>
  <c r="DS1029" i="5" s="1"/>
  <c r="DT1028" i="5"/>
  <c r="DR1028" i="5"/>
  <c r="DS1028" i="5" s="1"/>
  <c r="DT1027" i="5"/>
  <c r="DR1027" i="5"/>
  <c r="DS1027" i="5" s="1"/>
  <c r="DT1026" i="5"/>
  <c r="DR1026" i="5"/>
  <c r="DS1026" i="5" s="1"/>
  <c r="DT1025" i="5"/>
  <c r="DR1025" i="5"/>
  <c r="DS1025" i="5" s="1"/>
  <c r="DT1024" i="5"/>
  <c r="DR1024" i="5"/>
  <c r="DS1024" i="5" s="1"/>
  <c r="DT1023" i="5"/>
  <c r="DR1023" i="5"/>
  <c r="DS1023" i="5" s="1"/>
  <c r="DT1022" i="5"/>
  <c r="DR1022" i="5"/>
  <c r="DS1022" i="5" s="1"/>
  <c r="DT1021" i="5"/>
  <c r="DR1021" i="5"/>
  <c r="DS1021" i="5" s="1"/>
  <c r="DT1020" i="5"/>
  <c r="DR1020" i="5"/>
  <c r="DS1020" i="5" s="1"/>
  <c r="DT1019" i="5"/>
  <c r="DR1019" i="5"/>
  <c r="DS1019" i="5" s="1"/>
  <c r="DT1018" i="5"/>
  <c r="DR1018" i="5"/>
  <c r="DS1018" i="5" s="1"/>
  <c r="DT1017" i="5"/>
  <c r="DR1017" i="5"/>
  <c r="DS1017" i="5" s="1"/>
  <c r="DT1016" i="5"/>
  <c r="DR1016" i="5"/>
  <c r="DS1016" i="5" s="1"/>
  <c r="DT1015" i="5"/>
  <c r="DR1015" i="5"/>
  <c r="DS1015" i="5" s="1"/>
  <c r="DT1014" i="5"/>
  <c r="DR1014" i="5"/>
  <c r="DS1014" i="5" s="1"/>
  <c r="DT1013" i="5"/>
  <c r="DR1013" i="5"/>
  <c r="DS1013" i="5" s="1"/>
  <c r="DT1012" i="5"/>
  <c r="DR1012" i="5"/>
  <c r="DS1012" i="5" s="1"/>
  <c r="DT1011" i="5"/>
  <c r="DR1011" i="5"/>
  <c r="DS1011" i="5" s="1"/>
  <c r="DT1010" i="5"/>
  <c r="DR1010" i="5"/>
  <c r="DS1010" i="5" s="1"/>
  <c r="DT1009" i="5"/>
  <c r="DR1009" i="5"/>
  <c r="DS1009" i="5" s="1"/>
  <c r="DT1008" i="5"/>
  <c r="DR1008" i="5"/>
  <c r="DS1008" i="5" s="1"/>
  <c r="DT1007" i="5"/>
  <c r="DR1007" i="5"/>
  <c r="DS1007" i="5" s="1"/>
  <c r="DT1006" i="5"/>
  <c r="DR1006" i="5"/>
  <c r="DS1006" i="5" s="1"/>
  <c r="DT1005" i="5"/>
  <c r="DR1005" i="5"/>
  <c r="DS1005" i="5" s="1"/>
  <c r="DT1004" i="5"/>
  <c r="DR1004" i="5"/>
  <c r="DS1004" i="5" s="1"/>
  <c r="DT1003" i="5"/>
  <c r="DR1003" i="5"/>
  <c r="DS1003" i="5" s="1"/>
  <c r="DT1002" i="5"/>
  <c r="DR1002" i="5"/>
  <c r="DS1002" i="5" s="1"/>
  <c r="DT1001" i="5"/>
  <c r="DR1001" i="5"/>
  <c r="DS1001" i="5" s="1"/>
  <c r="DT1000" i="5"/>
  <c r="DR1000" i="5"/>
  <c r="DS1000" i="5" s="1"/>
  <c r="DT999" i="5"/>
  <c r="DR999" i="5"/>
  <c r="DS999" i="5" s="1"/>
  <c r="DT998" i="5"/>
  <c r="DR998" i="5"/>
  <c r="DS998" i="5" s="1"/>
  <c r="DT997" i="5"/>
  <c r="DR997" i="5"/>
  <c r="DS997" i="5" s="1"/>
  <c r="DT996" i="5"/>
  <c r="DR996" i="5"/>
  <c r="DS996" i="5" s="1"/>
  <c r="DT995" i="5"/>
  <c r="DR995" i="5"/>
  <c r="DS995" i="5" s="1"/>
  <c r="DT994" i="5"/>
  <c r="DR994" i="5"/>
  <c r="DS994" i="5" s="1"/>
  <c r="DT993" i="5"/>
  <c r="DR993" i="5"/>
  <c r="DS993" i="5" s="1"/>
  <c r="DT992" i="5"/>
  <c r="DR992" i="5"/>
  <c r="DS992" i="5" s="1"/>
  <c r="DT991" i="5"/>
  <c r="DR991" i="5"/>
  <c r="DS991" i="5" s="1"/>
  <c r="DT990" i="5"/>
  <c r="DR990" i="5"/>
  <c r="DS990" i="5" s="1"/>
  <c r="DT989" i="5"/>
  <c r="DR989" i="5"/>
  <c r="DS989" i="5" s="1"/>
  <c r="DT988" i="5"/>
  <c r="DR988" i="5"/>
  <c r="DS988" i="5" s="1"/>
  <c r="DT987" i="5"/>
  <c r="DR987" i="5"/>
  <c r="DS987" i="5" s="1"/>
  <c r="DT986" i="5"/>
  <c r="DR986" i="5"/>
  <c r="DS986" i="5" s="1"/>
  <c r="DT985" i="5"/>
  <c r="DR985" i="5"/>
  <c r="DS985" i="5" s="1"/>
  <c r="DT984" i="5"/>
  <c r="DR984" i="5"/>
  <c r="DS984" i="5" s="1"/>
  <c r="DT983" i="5"/>
  <c r="DR983" i="5"/>
  <c r="DS983" i="5" s="1"/>
  <c r="DT982" i="5"/>
  <c r="DR982" i="5"/>
  <c r="DS982" i="5" s="1"/>
  <c r="DT981" i="5"/>
  <c r="DR981" i="5"/>
  <c r="DS981" i="5" s="1"/>
  <c r="DT980" i="5"/>
  <c r="DR980" i="5"/>
  <c r="DS980" i="5" s="1"/>
  <c r="DT979" i="5"/>
  <c r="DR979" i="5"/>
  <c r="DS979" i="5" s="1"/>
  <c r="DT978" i="5"/>
  <c r="DR978" i="5"/>
  <c r="DS978" i="5" s="1"/>
  <c r="DT977" i="5"/>
  <c r="DR977" i="5"/>
  <c r="DS977" i="5" s="1"/>
  <c r="DT976" i="5"/>
  <c r="DR976" i="5"/>
  <c r="DS976" i="5" s="1"/>
  <c r="DT975" i="5"/>
  <c r="DR975" i="5"/>
  <c r="DS975" i="5" s="1"/>
  <c r="DT974" i="5"/>
  <c r="DR974" i="5"/>
  <c r="DS974" i="5" s="1"/>
  <c r="DT973" i="5"/>
  <c r="DR973" i="5"/>
  <c r="DS973" i="5" s="1"/>
  <c r="DT972" i="5"/>
  <c r="DR972" i="5"/>
  <c r="DS972" i="5" s="1"/>
  <c r="DT971" i="5"/>
  <c r="DR971" i="5"/>
  <c r="DS971" i="5" s="1"/>
  <c r="DT970" i="5"/>
  <c r="DR970" i="5"/>
  <c r="DS970" i="5" s="1"/>
  <c r="DT969" i="5"/>
  <c r="DR969" i="5"/>
  <c r="DS969" i="5" s="1"/>
  <c r="DT968" i="5"/>
  <c r="DR968" i="5"/>
  <c r="DS968" i="5" s="1"/>
  <c r="DT967" i="5"/>
  <c r="DR967" i="5"/>
  <c r="DS967" i="5" s="1"/>
  <c r="DT966" i="5"/>
  <c r="DR966" i="5"/>
  <c r="DS966" i="5" s="1"/>
  <c r="DT965" i="5"/>
  <c r="DR965" i="5"/>
  <c r="DS965" i="5" s="1"/>
  <c r="DT964" i="5"/>
  <c r="DR964" i="5"/>
  <c r="DS964" i="5" s="1"/>
  <c r="DT963" i="5"/>
  <c r="DR963" i="5"/>
  <c r="DS963" i="5" s="1"/>
  <c r="DT962" i="5"/>
  <c r="DR962" i="5"/>
  <c r="DS962" i="5" s="1"/>
  <c r="DT961" i="5"/>
  <c r="DR961" i="5"/>
  <c r="DS961" i="5" s="1"/>
  <c r="DT960" i="5"/>
  <c r="DR960" i="5"/>
  <c r="DS960" i="5" s="1"/>
  <c r="DT959" i="5"/>
  <c r="DR959" i="5"/>
  <c r="DS959" i="5" s="1"/>
  <c r="DT958" i="5"/>
  <c r="DR958" i="5"/>
  <c r="DS958" i="5" s="1"/>
  <c r="DT957" i="5"/>
  <c r="DR957" i="5"/>
  <c r="DS957" i="5" s="1"/>
  <c r="DT956" i="5"/>
  <c r="DR956" i="5"/>
  <c r="DS956" i="5" s="1"/>
  <c r="DT955" i="5"/>
  <c r="DR955" i="5"/>
  <c r="DS955" i="5" s="1"/>
  <c r="DT954" i="5"/>
  <c r="DR954" i="5"/>
  <c r="DS954" i="5" s="1"/>
  <c r="DT953" i="5"/>
  <c r="DR953" i="5"/>
  <c r="DS953" i="5" s="1"/>
  <c r="DT952" i="5"/>
  <c r="DR952" i="5"/>
  <c r="DS952" i="5" s="1"/>
  <c r="DT951" i="5"/>
  <c r="DR951" i="5"/>
  <c r="DS951" i="5" s="1"/>
  <c r="DT950" i="5"/>
  <c r="DR950" i="5"/>
  <c r="DS950" i="5" s="1"/>
  <c r="DT949" i="5"/>
  <c r="DR949" i="5"/>
  <c r="DS949" i="5" s="1"/>
  <c r="DT948" i="5"/>
  <c r="DR948" i="5"/>
  <c r="DS948" i="5" s="1"/>
  <c r="DT947" i="5"/>
  <c r="DR947" i="5"/>
  <c r="DS947" i="5" s="1"/>
  <c r="DT946" i="5"/>
  <c r="DR946" i="5"/>
  <c r="DS946" i="5" s="1"/>
  <c r="DT945" i="5"/>
  <c r="DR945" i="5"/>
  <c r="DS945" i="5" s="1"/>
  <c r="DT944" i="5"/>
  <c r="DR944" i="5"/>
  <c r="DS944" i="5" s="1"/>
  <c r="DT943" i="5"/>
  <c r="DR943" i="5"/>
  <c r="DS943" i="5" s="1"/>
  <c r="DT942" i="5"/>
  <c r="DR942" i="5"/>
  <c r="DS942" i="5" s="1"/>
  <c r="DT941" i="5"/>
  <c r="DR941" i="5"/>
  <c r="DS941" i="5" s="1"/>
  <c r="DT940" i="5"/>
  <c r="DR940" i="5"/>
  <c r="DS940" i="5" s="1"/>
  <c r="DT939" i="5"/>
  <c r="DR939" i="5"/>
  <c r="DS939" i="5" s="1"/>
  <c r="DT938" i="5"/>
  <c r="DR938" i="5"/>
  <c r="DS938" i="5" s="1"/>
  <c r="DT937" i="5"/>
  <c r="DR937" i="5"/>
  <c r="DS937" i="5" s="1"/>
  <c r="DT936" i="5"/>
  <c r="DR936" i="5"/>
  <c r="DS936" i="5" s="1"/>
  <c r="DT935" i="5"/>
  <c r="DR935" i="5"/>
  <c r="DS935" i="5" s="1"/>
  <c r="DT934" i="5"/>
  <c r="DR934" i="5"/>
  <c r="DS934" i="5" s="1"/>
  <c r="DT933" i="5"/>
  <c r="DR933" i="5"/>
  <c r="DS933" i="5" s="1"/>
  <c r="DT932" i="5"/>
  <c r="DR932" i="5"/>
  <c r="DS932" i="5" s="1"/>
  <c r="DT931" i="5"/>
  <c r="DR931" i="5"/>
  <c r="DS931" i="5" s="1"/>
  <c r="DT930" i="5"/>
  <c r="DR930" i="5"/>
  <c r="DS930" i="5" s="1"/>
  <c r="DT929" i="5"/>
  <c r="DR929" i="5"/>
  <c r="DS929" i="5" s="1"/>
  <c r="DT928" i="5"/>
  <c r="DR928" i="5"/>
  <c r="DS928" i="5" s="1"/>
  <c r="DT927" i="5"/>
  <c r="DR927" i="5"/>
  <c r="DS927" i="5" s="1"/>
  <c r="DT926" i="5"/>
  <c r="DR926" i="5"/>
  <c r="DS926" i="5" s="1"/>
  <c r="DT925" i="5"/>
  <c r="DR925" i="5"/>
  <c r="DS925" i="5" s="1"/>
  <c r="DT924" i="5"/>
  <c r="DR924" i="5"/>
  <c r="DS924" i="5" s="1"/>
  <c r="DT923" i="5"/>
  <c r="DR923" i="5"/>
  <c r="DS923" i="5" s="1"/>
  <c r="DT922" i="5"/>
  <c r="DR922" i="5"/>
  <c r="DS922" i="5" s="1"/>
  <c r="DT921" i="5"/>
  <c r="DR921" i="5"/>
  <c r="DS921" i="5" s="1"/>
  <c r="DT920" i="5"/>
  <c r="DR920" i="5"/>
  <c r="DS920" i="5" s="1"/>
  <c r="DT919" i="5"/>
  <c r="DR919" i="5"/>
  <c r="DS919" i="5" s="1"/>
  <c r="DT918" i="5"/>
  <c r="DR918" i="5"/>
  <c r="DS918" i="5" s="1"/>
  <c r="DT917" i="5"/>
  <c r="DR917" i="5"/>
  <c r="DS917" i="5" s="1"/>
  <c r="DT916" i="5"/>
  <c r="DR916" i="5"/>
  <c r="DS916" i="5" s="1"/>
  <c r="DT915" i="5"/>
  <c r="DR915" i="5"/>
  <c r="DS915" i="5" s="1"/>
  <c r="DT914" i="5"/>
  <c r="DR914" i="5"/>
  <c r="DS914" i="5" s="1"/>
  <c r="DT913" i="5"/>
  <c r="DR913" i="5"/>
  <c r="DS913" i="5" s="1"/>
  <c r="DT912" i="5"/>
  <c r="DR912" i="5"/>
  <c r="DS912" i="5" s="1"/>
  <c r="DT911" i="5"/>
  <c r="DR911" i="5"/>
  <c r="DS911" i="5" s="1"/>
  <c r="DT910" i="5"/>
  <c r="DR910" i="5"/>
  <c r="DS910" i="5" s="1"/>
  <c r="DT909" i="5"/>
  <c r="DR909" i="5"/>
  <c r="DS909" i="5" s="1"/>
  <c r="DT908" i="5"/>
  <c r="DR908" i="5"/>
  <c r="DS908" i="5" s="1"/>
  <c r="DT907" i="5"/>
  <c r="DR907" i="5"/>
  <c r="DS907" i="5" s="1"/>
  <c r="DT906" i="5"/>
  <c r="DR906" i="5"/>
  <c r="DS906" i="5" s="1"/>
  <c r="DT905" i="5"/>
  <c r="DR905" i="5"/>
  <c r="DS905" i="5" s="1"/>
  <c r="DT904" i="5"/>
  <c r="DR904" i="5"/>
  <c r="DS904" i="5" s="1"/>
  <c r="DT903" i="5"/>
  <c r="DR903" i="5"/>
  <c r="DS903" i="5" s="1"/>
  <c r="DT902" i="5"/>
  <c r="DR902" i="5"/>
  <c r="DS902" i="5" s="1"/>
  <c r="DT901" i="5"/>
  <c r="DR901" i="5"/>
  <c r="DS901" i="5" s="1"/>
  <c r="DT900" i="5"/>
  <c r="DR900" i="5"/>
  <c r="DS900" i="5" s="1"/>
  <c r="DT899" i="5"/>
  <c r="DR899" i="5"/>
  <c r="DS899" i="5" s="1"/>
  <c r="DT898" i="5"/>
  <c r="DR898" i="5"/>
  <c r="DS898" i="5" s="1"/>
  <c r="DT897" i="5"/>
  <c r="DR897" i="5"/>
  <c r="DS897" i="5" s="1"/>
  <c r="DT896" i="5"/>
  <c r="DR896" i="5"/>
  <c r="DS896" i="5" s="1"/>
  <c r="DT895" i="5"/>
  <c r="DR895" i="5"/>
  <c r="DS895" i="5" s="1"/>
  <c r="DT894" i="5"/>
  <c r="DR894" i="5"/>
  <c r="DS894" i="5" s="1"/>
  <c r="DT893" i="5"/>
  <c r="DR893" i="5"/>
  <c r="DS893" i="5" s="1"/>
  <c r="DT892" i="5"/>
  <c r="DR892" i="5"/>
  <c r="DS892" i="5" s="1"/>
  <c r="DT891" i="5"/>
  <c r="DR891" i="5"/>
  <c r="DS891" i="5" s="1"/>
  <c r="DT890" i="5"/>
  <c r="DR890" i="5"/>
  <c r="DS890" i="5" s="1"/>
  <c r="DT889" i="5"/>
  <c r="DR889" i="5"/>
  <c r="DS889" i="5" s="1"/>
  <c r="DT888" i="5"/>
  <c r="DR888" i="5"/>
  <c r="DS888" i="5" s="1"/>
  <c r="DT887" i="5"/>
  <c r="DR887" i="5"/>
  <c r="DS887" i="5" s="1"/>
  <c r="DT886" i="5"/>
  <c r="DR886" i="5"/>
  <c r="DS886" i="5" s="1"/>
  <c r="DT885" i="5"/>
  <c r="DR885" i="5"/>
  <c r="DS885" i="5" s="1"/>
  <c r="DT884" i="5"/>
  <c r="DR884" i="5"/>
  <c r="DS884" i="5" s="1"/>
  <c r="DT883" i="5"/>
  <c r="DR883" i="5"/>
  <c r="DS883" i="5" s="1"/>
  <c r="DT882" i="5"/>
  <c r="DR882" i="5"/>
  <c r="DS882" i="5" s="1"/>
  <c r="DT881" i="5"/>
  <c r="DR881" i="5"/>
  <c r="DS881" i="5" s="1"/>
  <c r="DT880" i="5"/>
  <c r="DR880" i="5"/>
  <c r="DS880" i="5" s="1"/>
  <c r="DT879" i="5"/>
  <c r="DR879" i="5"/>
  <c r="DS879" i="5" s="1"/>
  <c r="DT878" i="5"/>
  <c r="DR878" i="5"/>
  <c r="DS878" i="5" s="1"/>
  <c r="DT877" i="5"/>
  <c r="DR877" i="5"/>
  <c r="DS877" i="5" s="1"/>
  <c r="DT876" i="5"/>
  <c r="DR876" i="5"/>
  <c r="DS876" i="5" s="1"/>
  <c r="DT875" i="5"/>
  <c r="DR875" i="5"/>
  <c r="DS875" i="5" s="1"/>
  <c r="DT874" i="5"/>
  <c r="DR874" i="5"/>
  <c r="DS874" i="5" s="1"/>
  <c r="DT873" i="5"/>
  <c r="DR873" i="5"/>
  <c r="DS873" i="5" s="1"/>
  <c r="DT872" i="5"/>
  <c r="DR872" i="5"/>
  <c r="DS872" i="5" s="1"/>
  <c r="DT871" i="5"/>
  <c r="DR871" i="5"/>
  <c r="DS871" i="5" s="1"/>
  <c r="DT870" i="5"/>
  <c r="DR870" i="5"/>
  <c r="DS870" i="5" s="1"/>
  <c r="DT869" i="5"/>
  <c r="DR869" i="5"/>
  <c r="DS869" i="5" s="1"/>
  <c r="DT868" i="5"/>
  <c r="DR868" i="5"/>
  <c r="DS868" i="5" s="1"/>
  <c r="DT867" i="5"/>
  <c r="DR867" i="5"/>
  <c r="DS867" i="5" s="1"/>
  <c r="DT866" i="5"/>
  <c r="DR866" i="5"/>
  <c r="DS866" i="5" s="1"/>
  <c r="DT865" i="5"/>
  <c r="DR865" i="5"/>
  <c r="DS865" i="5" s="1"/>
  <c r="DT864" i="5"/>
  <c r="DR864" i="5"/>
  <c r="DS864" i="5" s="1"/>
  <c r="DT863" i="5"/>
  <c r="DR863" i="5"/>
  <c r="DS863" i="5" s="1"/>
  <c r="DT862" i="5"/>
  <c r="DR862" i="5"/>
  <c r="DS862" i="5" s="1"/>
  <c r="DT861" i="5"/>
  <c r="DR861" i="5"/>
  <c r="DS861" i="5" s="1"/>
  <c r="DT860" i="5"/>
  <c r="DR860" i="5"/>
  <c r="DS860" i="5" s="1"/>
  <c r="DT859" i="5"/>
  <c r="DR859" i="5"/>
  <c r="DS859" i="5" s="1"/>
  <c r="DT858" i="5"/>
  <c r="DR858" i="5"/>
  <c r="DS858" i="5" s="1"/>
  <c r="DT857" i="5"/>
  <c r="DR857" i="5"/>
  <c r="DS857" i="5" s="1"/>
  <c r="DT856" i="5"/>
  <c r="DR856" i="5"/>
  <c r="DS856" i="5" s="1"/>
  <c r="DT855" i="5"/>
  <c r="DR855" i="5"/>
  <c r="DS855" i="5" s="1"/>
  <c r="DT854" i="5"/>
  <c r="DR854" i="5"/>
  <c r="DS854" i="5" s="1"/>
  <c r="DT853" i="5"/>
  <c r="DR853" i="5"/>
  <c r="DS853" i="5" s="1"/>
  <c r="DT852" i="5"/>
  <c r="DR852" i="5"/>
  <c r="DS852" i="5" s="1"/>
  <c r="DT851" i="5"/>
  <c r="DR851" i="5"/>
  <c r="DS851" i="5" s="1"/>
  <c r="DT850" i="5"/>
  <c r="DR850" i="5"/>
  <c r="DS850" i="5" s="1"/>
  <c r="DT849" i="5"/>
  <c r="DR849" i="5"/>
  <c r="DS849" i="5" s="1"/>
  <c r="DT848" i="5"/>
  <c r="DR848" i="5"/>
  <c r="DS848" i="5" s="1"/>
  <c r="DT847" i="5"/>
  <c r="DR847" i="5"/>
  <c r="DS847" i="5" s="1"/>
  <c r="DT846" i="5"/>
  <c r="DR846" i="5"/>
  <c r="DS846" i="5" s="1"/>
  <c r="DT845" i="5"/>
  <c r="DR845" i="5"/>
  <c r="DS845" i="5" s="1"/>
  <c r="DT844" i="5"/>
  <c r="DR844" i="5"/>
  <c r="DS844" i="5" s="1"/>
  <c r="DT843" i="5"/>
  <c r="DR843" i="5"/>
  <c r="DS843" i="5" s="1"/>
  <c r="DT842" i="5"/>
  <c r="DR842" i="5"/>
  <c r="DS842" i="5" s="1"/>
  <c r="DT841" i="5"/>
  <c r="DR841" i="5"/>
  <c r="DS841" i="5" s="1"/>
  <c r="DT840" i="5"/>
  <c r="DR840" i="5"/>
  <c r="DS840" i="5" s="1"/>
  <c r="DT839" i="5"/>
  <c r="DR839" i="5"/>
  <c r="DS839" i="5" s="1"/>
  <c r="DT838" i="5"/>
  <c r="DR838" i="5"/>
  <c r="DS838" i="5" s="1"/>
  <c r="DT837" i="5"/>
  <c r="DR837" i="5"/>
  <c r="DS837" i="5" s="1"/>
  <c r="DT836" i="5"/>
  <c r="DR836" i="5"/>
  <c r="DS836" i="5" s="1"/>
  <c r="DT835" i="5"/>
  <c r="DR835" i="5"/>
  <c r="DS835" i="5" s="1"/>
  <c r="DT834" i="5"/>
  <c r="DR834" i="5"/>
  <c r="DS834" i="5" s="1"/>
  <c r="DT833" i="5"/>
  <c r="DR833" i="5"/>
  <c r="DS833" i="5" s="1"/>
  <c r="DT832" i="5"/>
  <c r="DR832" i="5"/>
  <c r="DS832" i="5" s="1"/>
  <c r="DT831" i="5"/>
  <c r="DR831" i="5"/>
  <c r="DS831" i="5" s="1"/>
  <c r="DT830" i="5"/>
  <c r="DR830" i="5"/>
  <c r="DS830" i="5" s="1"/>
  <c r="DT829" i="5"/>
  <c r="DR829" i="5"/>
  <c r="DS829" i="5" s="1"/>
  <c r="DT828" i="5"/>
  <c r="DR828" i="5"/>
  <c r="DS828" i="5" s="1"/>
  <c r="DT827" i="5"/>
  <c r="DR827" i="5"/>
  <c r="DS827" i="5" s="1"/>
  <c r="DT826" i="5"/>
  <c r="DR826" i="5"/>
  <c r="DS826" i="5" s="1"/>
  <c r="DT825" i="5"/>
  <c r="DR825" i="5"/>
  <c r="DS825" i="5" s="1"/>
  <c r="DT824" i="5"/>
  <c r="DR824" i="5"/>
  <c r="DS824" i="5" s="1"/>
  <c r="DT823" i="5"/>
  <c r="DR823" i="5"/>
  <c r="DS823" i="5" s="1"/>
  <c r="DT822" i="5"/>
  <c r="DR822" i="5"/>
  <c r="DS822" i="5" s="1"/>
  <c r="DT821" i="5"/>
  <c r="DR821" i="5"/>
  <c r="DS821" i="5" s="1"/>
  <c r="DT820" i="5"/>
  <c r="DR820" i="5"/>
  <c r="DS820" i="5" s="1"/>
  <c r="DT819" i="5"/>
  <c r="DR819" i="5"/>
  <c r="DS819" i="5" s="1"/>
  <c r="DT818" i="5"/>
  <c r="DR818" i="5"/>
  <c r="DS818" i="5" s="1"/>
  <c r="DT817" i="5"/>
  <c r="DR817" i="5"/>
  <c r="DS817" i="5" s="1"/>
  <c r="DT816" i="5"/>
  <c r="DR816" i="5"/>
  <c r="DS816" i="5" s="1"/>
  <c r="DT815" i="5"/>
  <c r="DR815" i="5"/>
  <c r="DS815" i="5" s="1"/>
  <c r="DT814" i="5"/>
  <c r="DR814" i="5"/>
  <c r="DS814" i="5" s="1"/>
  <c r="DT813" i="5"/>
  <c r="DR813" i="5"/>
  <c r="DS813" i="5" s="1"/>
  <c r="DT812" i="5"/>
  <c r="DR812" i="5"/>
  <c r="DS812" i="5" s="1"/>
  <c r="DT811" i="5"/>
  <c r="DR811" i="5"/>
  <c r="DS811" i="5" s="1"/>
  <c r="DT810" i="5"/>
  <c r="DR810" i="5"/>
  <c r="DS810" i="5" s="1"/>
  <c r="DT809" i="5"/>
  <c r="DR809" i="5"/>
  <c r="DS809" i="5" s="1"/>
  <c r="DT808" i="5"/>
  <c r="DR808" i="5"/>
  <c r="DS808" i="5" s="1"/>
  <c r="DT807" i="5"/>
  <c r="DR807" i="5"/>
  <c r="DS807" i="5" s="1"/>
  <c r="DT806" i="5"/>
  <c r="DR806" i="5"/>
  <c r="DS806" i="5" s="1"/>
  <c r="DT805" i="5"/>
  <c r="DR805" i="5"/>
  <c r="DS805" i="5" s="1"/>
  <c r="DT804" i="5"/>
  <c r="DR804" i="5"/>
  <c r="DS804" i="5" s="1"/>
  <c r="DT803" i="5"/>
  <c r="DR803" i="5"/>
  <c r="DS803" i="5" s="1"/>
  <c r="DT802" i="5"/>
  <c r="DR802" i="5"/>
  <c r="DS802" i="5" s="1"/>
  <c r="DT801" i="5"/>
  <c r="DR801" i="5"/>
  <c r="DS801" i="5" s="1"/>
  <c r="DT800" i="5"/>
  <c r="DR800" i="5"/>
  <c r="DS800" i="5" s="1"/>
  <c r="DT799" i="5"/>
  <c r="DR799" i="5"/>
  <c r="DS799" i="5" s="1"/>
  <c r="DT798" i="5"/>
  <c r="DR798" i="5"/>
  <c r="DS798" i="5" s="1"/>
  <c r="DT797" i="5"/>
  <c r="DR797" i="5"/>
  <c r="DS797" i="5" s="1"/>
  <c r="DT796" i="5"/>
  <c r="DR796" i="5"/>
  <c r="DS796" i="5" s="1"/>
  <c r="DT795" i="5"/>
  <c r="DR795" i="5"/>
  <c r="DS795" i="5" s="1"/>
  <c r="DT794" i="5"/>
  <c r="DR794" i="5"/>
  <c r="DS794" i="5" s="1"/>
  <c r="DT793" i="5"/>
  <c r="DR793" i="5"/>
  <c r="DS793" i="5" s="1"/>
  <c r="DT792" i="5"/>
  <c r="DR792" i="5"/>
  <c r="DS792" i="5" s="1"/>
  <c r="DT791" i="5"/>
  <c r="DR791" i="5"/>
  <c r="DS791" i="5" s="1"/>
  <c r="DT790" i="5"/>
  <c r="DR790" i="5"/>
  <c r="DS790" i="5" s="1"/>
  <c r="DT789" i="5"/>
  <c r="DR789" i="5"/>
  <c r="DS789" i="5" s="1"/>
  <c r="DT788" i="5"/>
  <c r="DR788" i="5"/>
  <c r="DS788" i="5" s="1"/>
  <c r="DT787" i="5"/>
  <c r="DR787" i="5"/>
  <c r="DS787" i="5" s="1"/>
  <c r="DT786" i="5"/>
  <c r="DR786" i="5"/>
  <c r="DS786" i="5" s="1"/>
  <c r="DT785" i="5"/>
  <c r="DR785" i="5"/>
  <c r="DS785" i="5" s="1"/>
  <c r="DT784" i="5"/>
  <c r="DR784" i="5"/>
  <c r="DS784" i="5" s="1"/>
  <c r="DT783" i="5"/>
  <c r="DR783" i="5"/>
  <c r="DS783" i="5" s="1"/>
  <c r="DT782" i="5"/>
  <c r="DR782" i="5"/>
  <c r="DS782" i="5" s="1"/>
  <c r="DT781" i="5"/>
  <c r="DR781" i="5"/>
  <c r="DS781" i="5" s="1"/>
  <c r="DT780" i="5"/>
  <c r="DR780" i="5"/>
  <c r="DS780" i="5" s="1"/>
  <c r="DT779" i="5"/>
  <c r="DR779" i="5"/>
  <c r="DS779" i="5" s="1"/>
  <c r="DT778" i="5"/>
  <c r="DR778" i="5"/>
  <c r="DS778" i="5" s="1"/>
  <c r="DT777" i="5"/>
  <c r="DR777" i="5"/>
  <c r="DS777" i="5" s="1"/>
  <c r="DT776" i="5"/>
  <c r="DR776" i="5"/>
  <c r="DS776" i="5" s="1"/>
  <c r="DT775" i="5"/>
  <c r="DR775" i="5"/>
  <c r="DS775" i="5" s="1"/>
  <c r="DT774" i="5"/>
  <c r="DR774" i="5"/>
  <c r="DS774" i="5" s="1"/>
  <c r="DT773" i="5"/>
  <c r="DR773" i="5"/>
  <c r="DS773" i="5" s="1"/>
  <c r="DT772" i="5"/>
  <c r="DR772" i="5"/>
  <c r="DS772" i="5" s="1"/>
  <c r="DT771" i="5"/>
  <c r="DR771" i="5"/>
  <c r="DS771" i="5" s="1"/>
  <c r="DT770" i="5"/>
  <c r="DR770" i="5"/>
  <c r="DS770" i="5" s="1"/>
  <c r="DT769" i="5"/>
  <c r="DR769" i="5"/>
  <c r="DS769" i="5" s="1"/>
  <c r="DT768" i="5"/>
  <c r="DR768" i="5"/>
  <c r="DS768" i="5" s="1"/>
  <c r="DT767" i="5"/>
  <c r="DR767" i="5"/>
  <c r="DS767" i="5" s="1"/>
  <c r="DT766" i="5"/>
  <c r="DR766" i="5"/>
  <c r="DS766" i="5" s="1"/>
  <c r="DT765" i="5"/>
  <c r="DR765" i="5"/>
  <c r="DS765" i="5" s="1"/>
  <c r="DT764" i="5"/>
  <c r="DR764" i="5"/>
  <c r="DS764" i="5" s="1"/>
  <c r="DT763" i="5"/>
  <c r="DR763" i="5"/>
  <c r="DS763" i="5" s="1"/>
  <c r="DT762" i="5"/>
  <c r="DR762" i="5"/>
  <c r="DS762" i="5" s="1"/>
  <c r="DT761" i="5"/>
  <c r="DR761" i="5"/>
  <c r="DS761" i="5" s="1"/>
  <c r="DT760" i="5"/>
  <c r="DR760" i="5"/>
  <c r="DS760" i="5" s="1"/>
  <c r="DT759" i="5"/>
  <c r="DR759" i="5"/>
  <c r="DS759" i="5" s="1"/>
  <c r="DT758" i="5"/>
  <c r="DR758" i="5"/>
  <c r="DS758" i="5" s="1"/>
  <c r="DT757" i="5"/>
  <c r="DR757" i="5"/>
  <c r="DS757" i="5" s="1"/>
  <c r="DT756" i="5"/>
  <c r="DR756" i="5"/>
  <c r="DS756" i="5" s="1"/>
  <c r="DT755" i="5"/>
  <c r="DR755" i="5"/>
  <c r="DS755" i="5" s="1"/>
  <c r="DT754" i="5"/>
  <c r="DR754" i="5"/>
  <c r="DS754" i="5" s="1"/>
  <c r="DT753" i="5"/>
  <c r="DR753" i="5"/>
  <c r="DS753" i="5" s="1"/>
  <c r="DT752" i="5"/>
  <c r="DR752" i="5"/>
  <c r="DS752" i="5" s="1"/>
  <c r="DT751" i="5"/>
  <c r="DR751" i="5"/>
  <c r="DS751" i="5" s="1"/>
  <c r="DT750" i="5"/>
  <c r="DR750" i="5"/>
  <c r="DS750" i="5" s="1"/>
  <c r="DT749" i="5"/>
  <c r="DR749" i="5"/>
  <c r="DS749" i="5" s="1"/>
  <c r="DT748" i="5"/>
  <c r="DR748" i="5"/>
  <c r="DS748" i="5" s="1"/>
  <c r="DT747" i="5"/>
  <c r="DR747" i="5"/>
  <c r="DS747" i="5" s="1"/>
  <c r="DT746" i="5"/>
  <c r="DR746" i="5"/>
  <c r="DS746" i="5" s="1"/>
  <c r="DT745" i="5"/>
  <c r="DR745" i="5"/>
  <c r="DS745" i="5" s="1"/>
  <c r="DT744" i="5"/>
  <c r="DR744" i="5"/>
  <c r="DS744" i="5" s="1"/>
  <c r="DT743" i="5"/>
  <c r="DR743" i="5"/>
  <c r="DS743" i="5" s="1"/>
  <c r="DT742" i="5"/>
  <c r="DR742" i="5"/>
  <c r="DS742" i="5" s="1"/>
  <c r="DT741" i="5"/>
  <c r="DR741" i="5"/>
  <c r="DS741" i="5" s="1"/>
  <c r="DT740" i="5"/>
  <c r="DR740" i="5"/>
  <c r="DS740" i="5" s="1"/>
  <c r="DT739" i="5"/>
  <c r="DR739" i="5"/>
  <c r="DS739" i="5" s="1"/>
  <c r="DT738" i="5"/>
  <c r="DR738" i="5"/>
  <c r="DS738" i="5" s="1"/>
  <c r="DT737" i="5"/>
  <c r="DR737" i="5"/>
  <c r="DS737" i="5" s="1"/>
  <c r="DT736" i="5"/>
  <c r="DR736" i="5"/>
  <c r="DS736" i="5" s="1"/>
  <c r="DT735" i="5"/>
  <c r="DR735" i="5"/>
  <c r="DS735" i="5" s="1"/>
  <c r="DT734" i="5"/>
  <c r="DR734" i="5"/>
  <c r="DS734" i="5" s="1"/>
  <c r="DT733" i="5"/>
  <c r="DR733" i="5"/>
  <c r="DS733" i="5" s="1"/>
  <c r="DT732" i="5"/>
  <c r="DR732" i="5"/>
  <c r="DS732" i="5" s="1"/>
  <c r="DT731" i="5"/>
  <c r="DR731" i="5"/>
  <c r="DS731" i="5" s="1"/>
  <c r="DT730" i="5"/>
  <c r="DR730" i="5"/>
  <c r="DS730" i="5" s="1"/>
  <c r="DT729" i="5"/>
  <c r="DR729" i="5"/>
  <c r="DS729" i="5" s="1"/>
  <c r="DT728" i="5"/>
  <c r="DR728" i="5"/>
  <c r="DS728" i="5" s="1"/>
  <c r="DT727" i="5"/>
  <c r="DR727" i="5"/>
  <c r="DS727" i="5" s="1"/>
  <c r="DT726" i="5"/>
  <c r="DR726" i="5"/>
  <c r="DS726" i="5" s="1"/>
  <c r="DT725" i="5"/>
  <c r="DR725" i="5"/>
  <c r="DS725" i="5" s="1"/>
  <c r="DT724" i="5"/>
  <c r="DR724" i="5"/>
  <c r="DS724" i="5" s="1"/>
  <c r="DT723" i="5"/>
  <c r="DR723" i="5"/>
  <c r="DS723" i="5" s="1"/>
  <c r="DT722" i="5"/>
  <c r="DR722" i="5"/>
  <c r="DS722" i="5" s="1"/>
  <c r="DT721" i="5"/>
  <c r="DR721" i="5"/>
  <c r="DS721" i="5" s="1"/>
  <c r="DT720" i="5"/>
  <c r="DR720" i="5"/>
  <c r="DS720" i="5" s="1"/>
  <c r="DT719" i="5"/>
  <c r="DR719" i="5"/>
  <c r="DS719" i="5" s="1"/>
  <c r="DT718" i="5"/>
  <c r="DR718" i="5"/>
  <c r="DS718" i="5" s="1"/>
  <c r="DT717" i="5"/>
  <c r="DR717" i="5"/>
  <c r="DS717" i="5" s="1"/>
  <c r="DT716" i="5"/>
  <c r="DR716" i="5"/>
  <c r="DS716" i="5" s="1"/>
  <c r="DT715" i="5"/>
  <c r="DR715" i="5"/>
  <c r="DS715" i="5" s="1"/>
  <c r="DT714" i="5"/>
  <c r="DR714" i="5"/>
  <c r="DS714" i="5" s="1"/>
  <c r="DT713" i="5"/>
  <c r="DR713" i="5"/>
  <c r="DS713" i="5" s="1"/>
  <c r="DT712" i="5"/>
  <c r="DR712" i="5"/>
  <c r="DS712" i="5" s="1"/>
  <c r="DT711" i="5"/>
  <c r="DR711" i="5"/>
  <c r="DS711" i="5" s="1"/>
  <c r="DT710" i="5"/>
  <c r="DR710" i="5"/>
  <c r="DS710" i="5" s="1"/>
  <c r="DT709" i="5"/>
  <c r="DR709" i="5"/>
  <c r="DS709" i="5" s="1"/>
  <c r="DT708" i="5"/>
  <c r="DR708" i="5"/>
  <c r="DS708" i="5" s="1"/>
  <c r="DT707" i="5"/>
  <c r="DR707" i="5"/>
  <c r="DS707" i="5" s="1"/>
  <c r="DT706" i="5"/>
  <c r="DR706" i="5"/>
  <c r="DS706" i="5" s="1"/>
  <c r="DT705" i="5"/>
  <c r="DR705" i="5"/>
  <c r="DS705" i="5" s="1"/>
  <c r="DT704" i="5"/>
  <c r="DR704" i="5"/>
  <c r="DS704" i="5" s="1"/>
  <c r="DT703" i="5"/>
  <c r="DR703" i="5"/>
  <c r="DS703" i="5" s="1"/>
  <c r="DT702" i="5"/>
  <c r="DR702" i="5"/>
  <c r="DS702" i="5" s="1"/>
  <c r="DT701" i="5"/>
  <c r="DR701" i="5"/>
  <c r="DS701" i="5" s="1"/>
  <c r="DT700" i="5"/>
  <c r="DR700" i="5"/>
  <c r="DS700" i="5" s="1"/>
  <c r="DT699" i="5"/>
  <c r="DR699" i="5"/>
  <c r="DS699" i="5" s="1"/>
  <c r="DT698" i="5"/>
  <c r="DR698" i="5"/>
  <c r="DS698" i="5" s="1"/>
  <c r="DT697" i="5"/>
  <c r="DR697" i="5"/>
  <c r="DS697" i="5" s="1"/>
  <c r="DT696" i="5"/>
  <c r="DR696" i="5"/>
  <c r="DS696" i="5" s="1"/>
  <c r="DT695" i="5"/>
  <c r="DR695" i="5"/>
  <c r="DS695" i="5" s="1"/>
  <c r="DT694" i="5"/>
  <c r="DR694" i="5"/>
  <c r="DS694" i="5" s="1"/>
  <c r="DT693" i="5"/>
  <c r="DR693" i="5"/>
  <c r="DS693" i="5" s="1"/>
  <c r="DT692" i="5"/>
  <c r="DR692" i="5"/>
  <c r="DS692" i="5" s="1"/>
  <c r="DT691" i="5"/>
  <c r="DR691" i="5"/>
  <c r="DS691" i="5" s="1"/>
  <c r="DT690" i="5"/>
  <c r="DR690" i="5"/>
  <c r="DS690" i="5" s="1"/>
  <c r="DT689" i="5"/>
  <c r="DR689" i="5"/>
  <c r="DS689" i="5" s="1"/>
  <c r="DT688" i="5"/>
  <c r="DR688" i="5"/>
  <c r="DS688" i="5" s="1"/>
  <c r="DT687" i="5"/>
  <c r="DR687" i="5"/>
  <c r="DS687" i="5" s="1"/>
  <c r="DT686" i="5"/>
  <c r="DR686" i="5"/>
  <c r="DS686" i="5" s="1"/>
  <c r="DT685" i="5"/>
  <c r="DR685" i="5"/>
  <c r="DS685" i="5" s="1"/>
  <c r="DT684" i="5"/>
  <c r="DR684" i="5"/>
  <c r="DS684" i="5" s="1"/>
  <c r="DT683" i="5"/>
  <c r="DR683" i="5"/>
  <c r="DS683" i="5" s="1"/>
  <c r="DT682" i="5"/>
  <c r="DR682" i="5"/>
  <c r="DS682" i="5" s="1"/>
  <c r="DT681" i="5"/>
  <c r="DR681" i="5"/>
  <c r="DS681" i="5" s="1"/>
  <c r="DT680" i="5"/>
  <c r="DR680" i="5"/>
  <c r="DS680" i="5" s="1"/>
  <c r="DT679" i="5"/>
  <c r="DR679" i="5"/>
  <c r="DS679" i="5" s="1"/>
  <c r="DT678" i="5"/>
  <c r="DR678" i="5"/>
  <c r="DS678" i="5" s="1"/>
  <c r="DT677" i="5"/>
  <c r="DR677" i="5"/>
  <c r="DS677" i="5" s="1"/>
  <c r="DT676" i="5"/>
  <c r="DR676" i="5"/>
  <c r="DS676" i="5" s="1"/>
  <c r="DT675" i="5"/>
  <c r="DR675" i="5"/>
  <c r="DS675" i="5" s="1"/>
  <c r="DT674" i="5"/>
  <c r="DR674" i="5"/>
  <c r="DS674" i="5" s="1"/>
  <c r="DT673" i="5"/>
  <c r="DR673" i="5"/>
  <c r="DS673" i="5" s="1"/>
  <c r="DT672" i="5"/>
  <c r="DR672" i="5"/>
  <c r="DS672" i="5" s="1"/>
  <c r="DT671" i="5"/>
  <c r="DR671" i="5"/>
  <c r="DS671" i="5" s="1"/>
  <c r="DT670" i="5"/>
  <c r="DR670" i="5"/>
  <c r="DS670" i="5" s="1"/>
  <c r="DT669" i="5"/>
  <c r="DR669" i="5"/>
  <c r="DS669" i="5" s="1"/>
  <c r="DT668" i="5"/>
  <c r="DR668" i="5"/>
  <c r="DS668" i="5" s="1"/>
  <c r="DT667" i="5"/>
  <c r="DR667" i="5"/>
  <c r="DS667" i="5" s="1"/>
  <c r="DT666" i="5"/>
  <c r="DR666" i="5"/>
  <c r="DS666" i="5" s="1"/>
  <c r="DT665" i="5"/>
  <c r="DR665" i="5"/>
  <c r="DS665" i="5" s="1"/>
  <c r="DT664" i="5"/>
  <c r="DR664" i="5"/>
  <c r="DS664" i="5" s="1"/>
  <c r="DT663" i="5"/>
  <c r="DR663" i="5"/>
  <c r="DS663" i="5" s="1"/>
  <c r="DT662" i="5"/>
  <c r="DR662" i="5"/>
  <c r="DS662" i="5" s="1"/>
  <c r="DT661" i="5"/>
  <c r="DR661" i="5"/>
  <c r="DS661" i="5" s="1"/>
  <c r="DT660" i="5"/>
  <c r="DR660" i="5"/>
  <c r="DS660" i="5" s="1"/>
  <c r="DT659" i="5"/>
  <c r="DR659" i="5"/>
  <c r="DS659" i="5" s="1"/>
  <c r="DT658" i="5"/>
  <c r="DR658" i="5"/>
  <c r="DS658" i="5" s="1"/>
  <c r="DT657" i="5"/>
  <c r="DR657" i="5"/>
  <c r="DS657" i="5" s="1"/>
  <c r="DT656" i="5"/>
  <c r="DR656" i="5"/>
  <c r="DS656" i="5" s="1"/>
  <c r="DT655" i="5"/>
  <c r="DR655" i="5"/>
  <c r="DS655" i="5" s="1"/>
  <c r="DT654" i="5"/>
  <c r="DR654" i="5"/>
  <c r="DS654" i="5" s="1"/>
  <c r="DT653" i="5"/>
  <c r="DR653" i="5"/>
  <c r="DS653" i="5" s="1"/>
  <c r="DT652" i="5"/>
  <c r="DR652" i="5"/>
  <c r="DS652" i="5" s="1"/>
  <c r="DT651" i="5"/>
  <c r="DR651" i="5"/>
  <c r="DS651" i="5" s="1"/>
  <c r="DT650" i="5"/>
  <c r="DR650" i="5"/>
  <c r="DS650" i="5" s="1"/>
  <c r="DT649" i="5"/>
  <c r="DR649" i="5"/>
  <c r="DS649" i="5" s="1"/>
  <c r="DT648" i="5"/>
  <c r="DR648" i="5"/>
  <c r="DS648" i="5" s="1"/>
  <c r="DT647" i="5"/>
  <c r="DR647" i="5"/>
  <c r="DS647" i="5" s="1"/>
  <c r="DT646" i="5"/>
  <c r="DR646" i="5"/>
  <c r="DS646" i="5" s="1"/>
  <c r="DT645" i="5"/>
  <c r="DR645" i="5"/>
  <c r="DS645" i="5" s="1"/>
  <c r="DT644" i="5"/>
  <c r="DR644" i="5"/>
  <c r="DS644" i="5" s="1"/>
  <c r="DT643" i="5"/>
  <c r="DR643" i="5"/>
  <c r="DS643" i="5" s="1"/>
  <c r="DT642" i="5"/>
  <c r="DR642" i="5"/>
  <c r="DS642" i="5" s="1"/>
  <c r="DT641" i="5"/>
  <c r="DR641" i="5"/>
  <c r="DS641" i="5" s="1"/>
  <c r="DT640" i="5"/>
  <c r="DR640" i="5"/>
  <c r="DS640" i="5" s="1"/>
  <c r="DT639" i="5"/>
  <c r="DR639" i="5"/>
  <c r="DS639" i="5" s="1"/>
  <c r="DT638" i="5"/>
  <c r="DR638" i="5"/>
  <c r="DS638" i="5" s="1"/>
  <c r="DT637" i="5"/>
  <c r="DR637" i="5"/>
  <c r="DS637" i="5" s="1"/>
  <c r="DT636" i="5"/>
  <c r="DR636" i="5"/>
  <c r="DS636" i="5" s="1"/>
  <c r="DT635" i="5"/>
  <c r="DR635" i="5"/>
  <c r="DS635" i="5" s="1"/>
  <c r="DT634" i="5"/>
  <c r="DR634" i="5"/>
  <c r="DS634" i="5" s="1"/>
  <c r="DT633" i="5"/>
  <c r="DR633" i="5"/>
  <c r="DS633" i="5" s="1"/>
  <c r="DT632" i="5"/>
  <c r="DR632" i="5"/>
  <c r="DS632" i="5" s="1"/>
  <c r="DT631" i="5"/>
  <c r="DR631" i="5"/>
  <c r="DS631" i="5" s="1"/>
  <c r="DT630" i="5"/>
  <c r="DR630" i="5"/>
  <c r="DS630" i="5" s="1"/>
  <c r="DT629" i="5"/>
  <c r="DR629" i="5"/>
  <c r="DS629" i="5" s="1"/>
  <c r="DT628" i="5"/>
  <c r="DR628" i="5"/>
  <c r="DS628" i="5" s="1"/>
  <c r="DT627" i="5"/>
  <c r="DR627" i="5"/>
  <c r="DS627" i="5" s="1"/>
  <c r="DT626" i="5"/>
  <c r="DR626" i="5"/>
  <c r="DS626" i="5" s="1"/>
  <c r="DT625" i="5"/>
  <c r="DR625" i="5"/>
  <c r="DS625" i="5" s="1"/>
  <c r="DT624" i="5"/>
  <c r="DR624" i="5"/>
  <c r="DS624" i="5" s="1"/>
  <c r="DT623" i="5"/>
  <c r="DR623" i="5"/>
  <c r="DS623" i="5" s="1"/>
  <c r="DT622" i="5"/>
  <c r="DR622" i="5"/>
  <c r="DS622" i="5" s="1"/>
  <c r="DT621" i="5"/>
  <c r="DR621" i="5"/>
  <c r="DS621" i="5" s="1"/>
  <c r="DT620" i="5"/>
  <c r="DR620" i="5"/>
  <c r="DS620" i="5" s="1"/>
  <c r="DT619" i="5"/>
  <c r="DR619" i="5"/>
  <c r="DS619" i="5" s="1"/>
  <c r="DT618" i="5"/>
  <c r="DR618" i="5"/>
  <c r="DS618" i="5" s="1"/>
  <c r="DT617" i="5"/>
  <c r="DR617" i="5"/>
  <c r="DS617" i="5" s="1"/>
  <c r="DT616" i="5"/>
  <c r="DR616" i="5"/>
  <c r="DS616" i="5" s="1"/>
  <c r="DT615" i="5"/>
  <c r="DR615" i="5"/>
  <c r="DS615" i="5" s="1"/>
  <c r="DT614" i="5"/>
  <c r="DR614" i="5"/>
  <c r="DS614" i="5" s="1"/>
  <c r="DT613" i="5"/>
  <c r="DR613" i="5"/>
  <c r="DS613" i="5" s="1"/>
  <c r="DT612" i="5"/>
  <c r="DR612" i="5"/>
  <c r="DS612" i="5" s="1"/>
  <c r="DT611" i="5"/>
  <c r="DR611" i="5"/>
  <c r="DS611" i="5" s="1"/>
  <c r="DT610" i="5"/>
  <c r="DR610" i="5"/>
  <c r="DS610" i="5" s="1"/>
  <c r="DT609" i="5"/>
  <c r="DR609" i="5"/>
  <c r="DS609" i="5" s="1"/>
  <c r="DT608" i="5"/>
  <c r="DR608" i="5"/>
  <c r="DS608" i="5" s="1"/>
  <c r="DT607" i="5"/>
  <c r="DR607" i="5"/>
  <c r="DS607" i="5" s="1"/>
  <c r="DT606" i="5"/>
  <c r="DR606" i="5"/>
  <c r="DS606" i="5" s="1"/>
  <c r="DT605" i="5"/>
  <c r="DR605" i="5"/>
  <c r="DS605" i="5" s="1"/>
  <c r="DT604" i="5"/>
  <c r="DR604" i="5"/>
  <c r="DS604" i="5" s="1"/>
  <c r="DT603" i="5"/>
  <c r="DR603" i="5"/>
  <c r="DS603" i="5" s="1"/>
  <c r="DT602" i="5"/>
  <c r="DR602" i="5"/>
  <c r="DS602" i="5" s="1"/>
  <c r="DT601" i="5"/>
  <c r="DR601" i="5"/>
  <c r="DS601" i="5" s="1"/>
  <c r="DT600" i="5"/>
  <c r="DR600" i="5"/>
  <c r="DS600" i="5" s="1"/>
  <c r="DT599" i="5"/>
  <c r="DR599" i="5"/>
  <c r="DS599" i="5" s="1"/>
  <c r="DT598" i="5"/>
  <c r="DR598" i="5"/>
  <c r="DS598" i="5" s="1"/>
  <c r="DT597" i="5"/>
  <c r="DR597" i="5"/>
  <c r="DS597" i="5" s="1"/>
  <c r="DT596" i="5"/>
  <c r="DR596" i="5"/>
  <c r="DS596" i="5" s="1"/>
  <c r="DT595" i="5"/>
  <c r="DR595" i="5"/>
  <c r="DS595" i="5" s="1"/>
  <c r="DT594" i="5"/>
  <c r="DR594" i="5"/>
  <c r="DS594" i="5" s="1"/>
  <c r="DT593" i="5"/>
  <c r="DR593" i="5"/>
  <c r="DS593" i="5" s="1"/>
  <c r="DT592" i="5"/>
  <c r="DR592" i="5"/>
  <c r="DS592" i="5" s="1"/>
  <c r="DT591" i="5"/>
  <c r="DR591" i="5"/>
  <c r="DS591" i="5" s="1"/>
  <c r="DT590" i="5"/>
  <c r="DR590" i="5"/>
  <c r="DS590" i="5" s="1"/>
  <c r="DT589" i="5"/>
  <c r="DR589" i="5"/>
  <c r="DS589" i="5" s="1"/>
  <c r="DT588" i="5"/>
  <c r="DR588" i="5"/>
  <c r="DS588" i="5" s="1"/>
  <c r="DT587" i="5"/>
  <c r="DR587" i="5"/>
  <c r="DS587" i="5" s="1"/>
  <c r="DT586" i="5"/>
  <c r="DR586" i="5"/>
  <c r="DS586" i="5" s="1"/>
  <c r="DT585" i="5"/>
  <c r="DR585" i="5"/>
  <c r="DS585" i="5" s="1"/>
  <c r="DT584" i="5"/>
  <c r="DR584" i="5"/>
  <c r="DS584" i="5" s="1"/>
  <c r="DT583" i="5"/>
  <c r="DR583" i="5"/>
  <c r="DS583" i="5" s="1"/>
  <c r="DT582" i="5"/>
  <c r="DR582" i="5"/>
  <c r="DS582" i="5" s="1"/>
  <c r="DT581" i="5"/>
  <c r="DR581" i="5"/>
  <c r="DS581" i="5" s="1"/>
  <c r="DT580" i="5"/>
  <c r="DR580" i="5"/>
  <c r="DS580" i="5" s="1"/>
  <c r="DT579" i="5"/>
  <c r="DR579" i="5"/>
  <c r="DS579" i="5" s="1"/>
  <c r="DT578" i="5"/>
  <c r="DR578" i="5"/>
  <c r="DS578" i="5" s="1"/>
  <c r="DT577" i="5"/>
  <c r="DR577" i="5"/>
  <c r="DS577" i="5" s="1"/>
  <c r="DT576" i="5"/>
  <c r="DR576" i="5"/>
  <c r="DS576" i="5" s="1"/>
  <c r="DT575" i="5"/>
  <c r="DR575" i="5"/>
  <c r="DS575" i="5" s="1"/>
  <c r="DT574" i="5"/>
  <c r="DR574" i="5"/>
  <c r="DS574" i="5" s="1"/>
  <c r="DT573" i="5"/>
  <c r="DR573" i="5"/>
  <c r="DS573" i="5" s="1"/>
  <c r="DT572" i="5"/>
  <c r="DR572" i="5"/>
  <c r="DS572" i="5" s="1"/>
  <c r="DT571" i="5"/>
  <c r="DR571" i="5"/>
  <c r="DS571" i="5" s="1"/>
  <c r="DT570" i="5"/>
  <c r="DR570" i="5"/>
  <c r="DS570" i="5" s="1"/>
  <c r="DT569" i="5"/>
  <c r="DR569" i="5"/>
  <c r="DS569" i="5" s="1"/>
  <c r="DT568" i="5"/>
  <c r="DR568" i="5"/>
  <c r="DS568" i="5" s="1"/>
  <c r="DT567" i="5"/>
  <c r="DR567" i="5"/>
  <c r="DS567" i="5" s="1"/>
  <c r="DT566" i="5"/>
  <c r="DR566" i="5"/>
  <c r="DS566" i="5" s="1"/>
  <c r="DT565" i="5"/>
  <c r="DR565" i="5"/>
  <c r="DS565" i="5" s="1"/>
  <c r="DT564" i="5"/>
  <c r="DR564" i="5"/>
  <c r="DS564" i="5" s="1"/>
  <c r="DT563" i="5"/>
  <c r="DR563" i="5"/>
  <c r="DS563" i="5" s="1"/>
  <c r="DT562" i="5"/>
  <c r="DR562" i="5"/>
  <c r="DS562" i="5" s="1"/>
  <c r="DT561" i="5"/>
  <c r="DR561" i="5"/>
  <c r="DS561" i="5" s="1"/>
  <c r="DT560" i="5"/>
  <c r="DR560" i="5"/>
  <c r="DS560" i="5" s="1"/>
  <c r="DT559" i="5"/>
  <c r="DR559" i="5"/>
  <c r="DS559" i="5" s="1"/>
  <c r="DT558" i="5"/>
  <c r="DR558" i="5"/>
  <c r="DS558" i="5" s="1"/>
  <c r="DT557" i="5"/>
  <c r="DR557" i="5"/>
  <c r="DS557" i="5" s="1"/>
  <c r="DT556" i="5"/>
  <c r="DR556" i="5"/>
  <c r="DS556" i="5" s="1"/>
  <c r="DT555" i="5"/>
  <c r="DR555" i="5"/>
  <c r="DS555" i="5" s="1"/>
  <c r="DT554" i="5"/>
  <c r="DR554" i="5"/>
  <c r="DS554" i="5" s="1"/>
  <c r="DT553" i="5"/>
  <c r="DR553" i="5"/>
  <c r="DS553" i="5" s="1"/>
  <c r="DT552" i="5"/>
  <c r="DR552" i="5"/>
  <c r="DS552" i="5" s="1"/>
  <c r="DT551" i="5"/>
  <c r="DR551" i="5"/>
  <c r="DS551" i="5" s="1"/>
  <c r="DT550" i="5"/>
  <c r="DR550" i="5"/>
  <c r="DS550" i="5" s="1"/>
  <c r="DT549" i="5"/>
  <c r="DR549" i="5"/>
  <c r="DS549" i="5" s="1"/>
  <c r="DT548" i="5"/>
  <c r="DR548" i="5"/>
  <c r="DS548" i="5" s="1"/>
  <c r="DT547" i="5"/>
  <c r="DR547" i="5"/>
  <c r="DS547" i="5" s="1"/>
  <c r="DT546" i="5"/>
  <c r="DR546" i="5"/>
  <c r="DS546" i="5" s="1"/>
  <c r="DT545" i="5"/>
  <c r="DR545" i="5"/>
  <c r="DS545" i="5" s="1"/>
  <c r="DT544" i="5"/>
  <c r="DR544" i="5"/>
  <c r="DS544" i="5" s="1"/>
  <c r="DT543" i="5"/>
  <c r="DR543" i="5"/>
  <c r="DS543" i="5" s="1"/>
  <c r="DT542" i="5"/>
  <c r="DR542" i="5"/>
  <c r="DS542" i="5" s="1"/>
  <c r="DT541" i="5"/>
  <c r="DR541" i="5"/>
  <c r="DS541" i="5" s="1"/>
  <c r="DT540" i="5"/>
  <c r="DR540" i="5"/>
  <c r="DS540" i="5" s="1"/>
  <c r="DT539" i="5"/>
  <c r="DR539" i="5"/>
  <c r="DS539" i="5" s="1"/>
  <c r="DT538" i="5"/>
  <c r="DR538" i="5"/>
  <c r="DS538" i="5" s="1"/>
  <c r="DT537" i="5"/>
  <c r="DR537" i="5"/>
  <c r="DS537" i="5" s="1"/>
  <c r="DT536" i="5"/>
  <c r="DR536" i="5"/>
  <c r="DS536" i="5" s="1"/>
  <c r="DT535" i="5"/>
  <c r="DR535" i="5"/>
  <c r="DS535" i="5" s="1"/>
  <c r="DT534" i="5"/>
  <c r="DR534" i="5"/>
  <c r="DS534" i="5" s="1"/>
  <c r="DT533" i="5"/>
  <c r="DR533" i="5"/>
  <c r="DS533" i="5" s="1"/>
  <c r="DT532" i="5"/>
  <c r="DR532" i="5"/>
  <c r="DS532" i="5" s="1"/>
  <c r="DT531" i="5"/>
  <c r="DR531" i="5"/>
  <c r="DS531" i="5" s="1"/>
  <c r="DT530" i="5"/>
  <c r="DR530" i="5"/>
  <c r="DS530" i="5" s="1"/>
  <c r="DT529" i="5"/>
  <c r="DR529" i="5"/>
  <c r="DS529" i="5" s="1"/>
  <c r="DT528" i="5"/>
  <c r="DR528" i="5"/>
  <c r="DS528" i="5" s="1"/>
  <c r="DT527" i="5"/>
  <c r="DR527" i="5"/>
  <c r="DS527" i="5" s="1"/>
  <c r="DT526" i="5"/>
  <c r="DR526" i="5"/>
  <c r="DS526" i="5" s="1"/>
  <c r="DT525" i="5"/>
  <c r="DR525" i="5"/>
  <c r="DS525" i="5" s="1"/>
  <c r="DT524" i="5"/>
  <c r="DR524" i="5"/>
  <c r="DS524" i="5" s="1"/>
  <c r="DT523" i="5"/>
  <c r="DR523" i="5"/>
  <c r="DS523" i="5" s="1"/>
  <c r="DT522" i="5"/>
  <c r="DR522" i="5"/>
  <c r="DS522" i="5" s="1"/>
  <c r="DT521" i="5"/>
  <c r="DR521" i="5"/>
  <c r="DS521" i="5" s="1"/>
  <c r="DT520" i="5"/>
  <c r="DR520" i="5"/>
  <c r="DS520" i="5" s="1"/>
  <c r="DT519" i="5"/>
  <c r="DR519" i="5"/>
  <c r="DS519" i="5" s="1"/>
  <c r="DT518" i="5"/>
  <c r="DR518" i="5"/>
  <c r="DS518" i="5" s="1"/>
  <c r="DT517" i="5"/>
  <c r="DR517" i="5"/>
  <c r="DS517" i="5" s="1"/>
  <c r="DT516" i="5"/>
  <c r="DR516" i="5"/>
  <c r="DS516" i="5" s="1"/>
  <c r="DT515" i="5"/>
  <c r="DR515" i="5"/>
  <c r="DS515" i="5" s="1"/>
  <c r="DT514" i="5"/>
  <c r="DR514" i="5"/>
  <c r="DS514" i="5" s="1"/>
  <c r="DT513" i="5"/>
  <c r="DR513" i="5"/>
  <c r="DS513" i="5" s="1"/>
  <c r="DT512" i="5"/>
  <c r="DR512" i="5"/>
  <c r="DS512" i="5" s="1"/>
  <c r="DT511" i="5"/>
  <c r="DR511" i="5"/>
  <c r="DS511" i="5" s="1"/>
  <c r="DT510" i="5"/>
  <c r="DR510" i="5"/>
  <c r="DS510" i="5" s="1"/>
  <c r="DT509" i="5"/>
  <c r="DR509" i="5"/>
  <c r="DS509" i="5" s="1"/>
  <c r="DT508" i="5"/>
  <c r="DR508" i="5"/>
  <c r="DS508" i="5" s="1"/>
  <c r="DT507" i="5"/>
  <c r="DR507" i="5"/>
  <c r="DS507" i="5" s="1"/>
  <c r="DT506" i="5"/>
  <c r="DR506" i="5"/>
  <c r="DS506" i="5" s="1"/>
  <c r="DT505" i="5"/>
  <c r="DR505" i="5"/>
  <c r="DS505" i="5" s="1"/>
  <c r="DT504" i="5"/>
  <c r="DR504" i="5"/>
  <c r="DS504" i="5" s="1"/>
  <c r="DT503" i="5"/>
  <c r="DR503" i="5"/>
  <c r="DS503" i="5" s="1"/>
  <c r="DT502" i="5"/>
  <c r="DR502" i="5"/>
  <c r="DS502" i="5" s="1"/>
  <c r="DT501" i="5"/>
  <c r="DR501" i="5"/>
  <c r="DS501" i="5" s="1"/>
  <c r="DT500" i="5"/>
  <c r="DR500" i="5"/>
  <c r="DS500" i="5" s="1"/>
  <c r="DT499" i="5"/>
  <c r="DR499" i="5"/>
  <c r="DS499" i="5" s="1"/>
  <c r="DT498" i="5"/>
  <c r="DR498" i="5"/>
  <c r="DS498" i="5" s="1"/>
  <c r="DT497" i="5"/>
  <c r="DR497" i="5"/>
  <c r="DS497" i="5" s="1"/>
  <c r="DT496" i="5"/>
  <c r="DR496" i="5"/>
  <c r="DS496" i="5" s="1"/>
  <c r="DT495" i="5"/>
  <c r="DR495" i="5"/>
  <c r="DS495" i="5" s="1"/>
  <c r="DT494" i="5"/>
  <c r="DR494" i="5"/>
  <c r="DS494" i="5" s="1"/>
  <c r="DT493" i="5"/>
  <c r="DR493" i="5"/>
  <c r="DS493" i="5" s="1"/>
  <c r="DT492" i="5"/>
  <c r="DR492" i="5"/>
  <c r="DS492" i="5" s="1"/>
  <c r="DT491" i="5"/>
  <c r="DR491" i="5"/>
  <c r="DS491" i="5" s="1"/>
  <c r="DT490" i="5"/>
  <c r="DR490" i="5"/>
  <c r="DS490" i="5" s="1"/>
  <c r="DT489" i="5"/>
  <c r="DR489" i="5"/>
  <c r="DS489" i="5" s="1"/>
  <c r="DT488" i="5"/>
  <c r="DR488" i="5"/>
  <c r="DS488" i="5" s="1"/>
  <c r="DT487" i="5"/>
  <c r="DR487" i="5"/>
  <c r="DS487" i="5" s="1"/>
  <c r="DT486" i="5"/>
  <c r="DR486" i="5"/>
  <c r="DS486" i="5" s="1"/>
  <c r="DT485" i="5"/>
  <c r="DR485" i="5"/>
  <c r="DS485" i="5" s="1"/>
  <c r="DT484" i="5"/>
  <c r="DR484" i="5"/>
  <c r="DS484" i="5" s="1"/>
  <c r="DT483" i="5"/>
  <c r="DR483" i="5"/>
  <c r="DS483" i="5" s="1"/>
  <c r="DT482" i="5"/>
  <c r="DR482" i="5"/>
  <c r="DS482" i="5" s="1"/>
  <c r="DT481" i="5"/>
  <c r="DR481" i="5"/>
  <c r="DS481" i="5" s="1"/>
  <c r="DT480" i="5"/>
  <c r="DR480" i="5"/>
  <c r="DS480" i="5" s="1"/>
  <c r="DT479" i="5"/>
  <c r="DR479" i="5"/>
  <c r="DS479" i="5" s="1"/>
  <c r="DT478" i="5"/>
  <c r="DR478" i="5"/>
  <c r="DS478" i="5" s="1"/>
  <c r="DT477" i="5"/>
  <c r="DR477" i="5"/>
  <c r="DS477" i="5" s="1"/>
  <c r="DT476" i="5"/>
  <c r="DR476" i="5"/>
  <c r="DS476" i="5" s="1"/>
  <c r="DT475" i="5"/>
  <c r="DR475" i="5"/>
  <c r="DS475" i="5" s="1"/>
  <c r="DT474" i="5"/>
  <c r="DR474" i="5"/>
  <c r="DS474" i="5" s="1"/>
  <c r="DT473" i="5"/>
  <c r="DR473" i="5"/>
  <c r="DS473" i="5" s="1"/>
  <c r="DT472" i="5"/>
  <c r="DR472" i="5"/>
  <c r="DS472" i="5" s="1"/>
  <c r="DT471" i="5"/>
  <c r="DR471" i="5"/>
  <c r="DS471" i="5" s="1"/>
  <c r="DT470" i="5"/>
  <c r="DR470" i="5"/>
  <c r="DS470" i="5" s="1"/>
  <c r="DT469" i="5"/>
  <c r="DR469" i="5"/>
  <c r="DS469" i="5" s="1"/>
  <c r="DT468" i="5"/>
  <c r="DR468" i="5"/>
  <c r="DS468" i="5" s="1"/>
  <c r="DT467" i="5"/>
  <c r="DR467" i="5"/>
  <c r="DS467" i="5" s="1"/>
  <c r="DT466" i="5"/>
  <c r="DR466" i="5"/>
  <c r="DS466" i="5" s="1"/>
  <c r="DT465" i="5"/>
  <c r="DR465" i="5"/>
  <c r="DS465" i="5" s="1"/>
  <c r="DT464" i="5"/>
  <c r="DR464" i="5"/>
  <c r="DS464" i="5" s="1"/>
  <c r="DT463" i="5"/>
  <c r="DR463" i="5"/>
  <c r="DS463" i="5" s="1"/>
  <c r="DT462" i="5"/>
  <c r="DR462" i="5"/>
  <c r="DS462" i="5" s="1"/>
  <c r="DT461" i="5"/>
  <c r="DR461" i="5"/>
  <c r="DS461" i="5" s="1"/>
  <c r="DT460" i="5"/>
  <c r="DR460" i="5"/>
  <c r="DS460" i="5" s="1"/>
  <c r="DT459" i="5"/>
  <c r="DR459" i="5"/>
  <c r="DS459" i="5" s="1"/>
  <c r="DT458" i="5"/>
  <c r="DR458" i="5"/>
  <c r="DS458" i="5" s="1"/>
  <c r="DT457" i="5"/>
  <c r="DR457" i="5"/>
  <c r="DS457" i="5" s="1"/>
  <c r="DT456" i="5"/>
  <c r="DR456" i="5"/>
  <c r="DS456" i="5" s="1"/>
  <c r="DT455" i="5"/>
  <c r="DR455" i="5"/>
  <c r="DS455" i="5" s="1"/>
  <c r="DT454" i="5"/>
  <c r="DR454" i="5"/>
  <c r="DS454" i="5" s="1"/>
  <c r="DT453" i="5"/>
  <c r="DR453" i="5"/>
  <c r="DS453" i="5" s="1"/>
  <c r="DT452" i="5"/>
  <c r="DR452" i="5"/>
  <c r="DS452" i="5" s="1"/>
  <c r="DT451" i="5"/>
  <c r="DR451" i="5"/>
  <c r="DS451" i="5" s="1"/>
  <c r="DT450" i="5"/>
  <c r="DR450" i="5"/>
  <c r="DS450" i="5" s="1"/>
  <c r="DT449" i="5"/>
  <c r="DR449" i="5"/>
  <c r="DS449" i="5" s="1"/>
  <c r="DT448" i="5"/>
  <c r="DR448" i="5"/>
  <c r="DS448" i="5" s="1"/>
  <c r="DT447" i="5"/>
  <c r="DR447" i="5"/>
  <c r="DS447" i="5" s="1"/>
  <c r="DT446" i="5"/>
  <c r="DR446" i="5"/>
  <c r="DS446" i="5" s="1"/>
  <c r="DT445" i="5"/>
  <c r="DR445" i="5"/>
  <c r="DS445" i="5" s="1"/>
  <c r="DT444" i="5"/>
  <c r="DR444" i="5"/>
  <c r="DS444" i="5" s="1"/>
  <c r="DT443" i="5"/>
  <c r="DR443" i="5"/>
  <c r="DS443" i="5" s="1"/>
  <c r="DT442" i="5"/>
  <c r="DR442" i="5"/>
  <c r="DS442" i="5" s="1"/>
  <c r="DT441" i="5"/>
  <c r="DR441" i="5"/>
  <c r="DS441" i="5" s="1"/>
  <c r="DT440" i="5"/>
  <c r="DR440" i="5"/>
  <c r="DS440" i="5" s="1"/>
  <c r="DT439" i="5"/>
  <c r="DR439" i="5"/>
  <c r="DS439" i="5" s="1"/>
  <c r="DT438" i="5"/>
  <c r="DR438" i="5"/>
  <c r="DS438" i="5" s="1"/>
  <c r="DT437" i="5"/>
  <c r="DR437" i="5"/>
  <c r="DS437" i="5" s="1"/>
  <c r="DT436" i="5"/>
  <c r="DR436" i="5"/>
  <c r="DS436" i="5" s="1"/>
  <c r="DT435" i="5"/>
  <c r="DR435" i="5"/>
  <c r="DS435" i="5" s="1"/>
  <c r="DT434" i="5"/>
  <c r="DR434" i="5"/>
  <c r="DS434" i="5" s="1"/>
  <c r="DT433" i="5"/>
  <c r="DR433" i="5"/>
  <c r="DS433" i="5" s="1"/>
  <c r="DT432" i="5"/>
  <c r="DR432" i="5"/>
  <c r="DS432" i="5" s="1"/>
  <c r="DT431" i="5"/>
  <c r="DR431" i="5"/>
  <c r="DS431" i="5" s="1"/>
  <c r="DT430" i="5"/>
  <c r="DR430" i="5"/>
  <c r="DS430" i="5" s="1"/>
  <c r="DT429" i="5"/>
  <c r="DR429" i="5"/>
  <c r="DS429" i="5" s="1"/>
  <c r="DT428" i="5"/>
  <c r="DR428" i="5"/>
  <c r="DS428" i="5" s="1"/>
  <c r="DT427" i="5"/>
  <c r="DR427" i="5"/>
  <c r="DS427" i="5" s="1"/>
  <c r="DT426" i="5"/>
  <c r="DR426" i="5"/>
  <c r="DS426" i="5" s="1"/>
  <c r="DT425" i="5"/>
  <c r="DR425" i="5"/>
  <c r="DS425" i="5" s="1"/>
  <c r="DT424" i="5"/>
  <c r="DR424" i="5"/>
  <c r="DS424" i="5" s="1"/>
  <c r="DT423" i="5"/>
  <c r="DR423" i="5"/>
  <c r="DS423" i="5" s="1"/>
  <c r="DT422" i="5"/>
  <c r="DR422" i="5"/>
  <c r="DS422" i="5" s="1"/>
  <c r="DT421" i="5"/>
  <c r="DR421" i="5"/>
  <c r="DS421" i="5" s="1"/>
  <c r="DT420" i="5"/>
  <c r="DR420" i="5"/>
  <c r="DS420" i="5" s="1"/>
  <c r="DT419" i="5"/>
  <c r="DR419" i="5"/>
  <c r="DS419" i="5" s="1"/>
  <c r="DT418" i="5"/>
  <c r="DR418" i="5"/>
  <c r="DS418" i="5" s="1"/>
  <c r="DT417" i="5"/>
  <c r="DR417" i="5"/>
  <c r="DS417" i="5" s="1"/>
  <c r="DT416" i="5"/>
  <c r="DR416" i="5"/>
  <c r="DS416" i="5" s="1"/>
  <c r="DT415" i="5"/>
  <c r="DR415" i="5"/>
  <c r="DS415" i="5" s="1"/>
  <c r="DT414" i="5"/>
  <c r="DR414" i="5"/>
  <c r="DS414" i="5" s="1"/>
  <c r="DT413" i="5"/>
  <c r="DR413" i="5"/>
  <c r="DS413" i="5" s="1"/>
  <c r="DT412" i="5"/>
  <c r="DR412" i="5"/>
  <c r="DS412" i="5" s="1"/>
  <c r="DT411" i="5"/>
  <c r="DR411" i="5"/>
  <c r="DS411" i="5" s="1"/>
  <c r="DT410" i="5"/>
  <c r="DR410" i="5"/>
  <c r="DS410" i="5" s="1"/>
  <c r="DT409" i="5"/>
  <c r="DR409" i="5"/>
  <c r="DS409" i="5" s="1"/>
  <c r="DT408" i="5"/>
  <c r="DR408" i="5"/>
  <c r="DS408" i="5" s="1"/>
  <c r="DT407" i="5"/>
  <c r="DR407" i="5"/>
  <c r="DS407" i="5" s="1"/>
  <c r="DT406" i="5"/>
  <c r="DR406" i="5"/>
  <c r="DS406" i="5" s="1"/>
  <c r="DT405" i="5"/>
  <c r="DR405" i="5"/>
  <c r="DS405" i="5" s="1"/>
  <c r="DT404" i="5"/>
  <c r="DR404" i="5"/>
  <c r="DS404" i="5" s="1"/>
  <c r="DT403" i="5"/>
  <c r="DR403" i="5"/>
  <c r="DS403" i="5" s="1"/>
  <c r="DT402" i="5"/>
  <c r="DR402" i="5"/>
  <c r="DS402" i="5" s="1"/>
  <c r="DT401" i="5"/>
  <c r="DR401" i="5"/>
  <c r="DS401" i="5" s="1"/>
  <c r="DT400" i="5"/>
  <c r="DR400" i="5"/>
  <c r="DS400" i="5" s="1"/>
  <c r="DT399" i="5"/>
  <c r="DR399" i="5"/>
  <c r="DS399" i="5" s="1"/>
  <c r="DT398" i="5"/>
  <c r="DR398" i="5"/>
  <c r="DS398" i="5" s="1"/>
  <c r="DT397" i="5"/>
  <c r="DR397" i="5"/>
  <c r="DS397" i="5" s="1"/>
  <c r="DT396" i="5"/>
  <c r="DR396" i="5"/>
  <c r="DS396" i="5" s="1"/>
  <c r="DT395" i="5"/>
  <c r="DR395" i="5"/>
  <c r="DS395" i="5" s="1"/>
  <c r="DT394" i="5"/>
  <c r="DR394" i="5"/>
  <c r="DS394" i="5" s="1"/>
  <c r="DT393" i="5"/>
  <c r="DR393" i="5"/>
  <c r="DS393" i="5" s="1"/>
  <c r="DT392" i="5"/>
  <c r="DR392" i="5"/>
  <c r="DS392" i="5" s="1"/>
  <c r="DT391" i="5"/>
  <c r="DR391" i="5"/>
  <c r="DS391" i="5" s="1"/>
  <c r="DT390" i="5"/>
  <c r="DR390" i="5"/>
  <c r="DS390" i="5" s="1"/>
  <c r="DT389" i="5"/>
  <c r="DR389" i="5"/>
  <c r="DS389" i="5" s="1"/>
  <c r="DT388" i="5"/>
  <c r="DR388" i="5"/>
  <c r="DS388" i="5" s="1"/>
  <c r="DT387" i="5"/>
  <c r="DR387" i="5"/>
  <c r="DS387" i="5" s="1"/>
  <c r="DT386" i="5"/>
  <c r="DR386" i="5"/>
  <c r="DS386" i="5" s="1"/>
  <c r="DT385" i="5"/>
  <c r="DR385" i="5"/>
  <c r="DS385" i="5" s="1"/>
  <c r="DT384" i="5"/>
  <c r="DR384" i="5"/>
  <c r="DS384" i="5" s="1"/>
  <c r="DT383" i="5"/>
  <c r="DR383" i="5"/>
  <c r="DS383" i="5" s="1"/>
  <c r="DT382" i="5"/>
  <c r="DR382" i="5"/>
  <c r="DS382" i="5" s="1"/>
  <c r="DT381" i="5"/>
  <c r="DR381" i="5"/>
  <c r="DS381" i="5" s="1"/>
  <c r="DT380" i="5"/>
  <c r="DR380" i="5"/>
  <c r="DS380" i="5" s="1"/>
  <c r="DT379" i="5"/>
  <c r="DR379" i="5"/>
  <c r="DS379" i="5" s="1"/>
  <c r="DT378" i="5"/>
  <c r="DR378" i="5"/>
  <c r="DS378" i="5" s="1"/>
  <c r="DT377" i="5"/>
  <c r="DR377" i="5"/>
  <c r="DS377" i="5" s="1"/>
  <c r="DT376" i="5"/>
  <c r="DR376" i="5"/>
  <c r="DS376" i="5" s="1"/>
  <c r="DT375" i="5"/>
  <c r="DR375" i="5"/>
  <c r="DS375" i="5" s="1"/>
  <c r="DT374" i="5"/>
  <c r="DR374" i="5"/>
  <c r="DS374" i="5" s="1"/>
  <c r="DT373" i="5"/>
  <c r="DR373" i="5"/>
  <c r="DS373" i="5" s="1"/>
  <c r="DT372" i="5"/>
  <c r="DR372" i="5"/>
  <c r="DS372" i="5" s="1"/>
  <c r="DT371" i="5"/>
  <c r="DR371" i="5"/>
  <c r="DS371" i="5" s="1"/>
  <c r="DT370" i="5"/>
  <c r="DR370" i="5"/>
  <c r="DS370" i="5" s="1"/>
  <c r="DT369" i="5"/>
  <c r="DR369" i="5"/>
  <c r="DS369" i="5" s="1"/>
  <c r="DT368" i="5"/>
  <c r="DR368" i="5"/>
  <c r="DS368" i="5" s="1"/>
  <c r="DT367" i="5"/>
  <c r="DR367" i="5"/>
  <c r="DS367" i="5" s="1"/>
  <c r="DT366" i="5"/>
  <c r="DR366" i="5"/>
  <c r="DS366" i="5" s="1"/>
  <c r="DT365" i="5"/>
  <c r="DR365" i="5"/>
  <c r="DS365" i="5" s="1"/>
  <c r="DT364" i="5"/>
  <c r="DR364" i="5"/>
  <c r="DS364" i="5" s="1"/>
  <c r="DT363" i="5"/>
  <c r="DR363" i="5"/>
  <c r="DS363" i="5" s="1"/>
  <c r="DT362" i="5"/>
  <c r="DR362" i="5"/>
  <c r="DS362" i="5" s="1"/>
  <c r="DT361" i="5"/>
  <c r="DR361" i="5"/>
  <c r="DS361" i="5" s="1"/>
  <c r="DT360" i="5"/>
  <c r="DR360" i="5"/>
  <c r="DS360" i="5" s="1"/>
  <c r="DT359" i="5"/>
  <c r="DR359" i="5"/>
  <c r="DS359" i="5" s="1"/>
  <c r="DT358" i="5"/>
  <c r="DR358" i="5"/>
  <c r="DS358" i="5" s="1"/>
  <c r="DT357" i="5"/>
  <c r="DR357" i="5"/>
  <c r="DS357" i="5" s="1"/>
  <c r="DT356" i="5"/>
  <c r="DR356" i="5"/>
  <c r="DS356" i="5" s="1"/>
  <c r="DT355" i="5"/>
  <c r="DR355" i="5"/>
  <c r="DS355" i="5" s="1"/>
  <c r="DT354" i="5"/>
  <c r="DR354" i="5"/>
  <c r="DS354" i="5" s="1"/>
  <c r="DT353" i="5"/>
  <c r="DR353" i="5"/>
  <c r="DS353" i="5" s="1"/>
  <c r="DT352" i="5"/>
  <c r="DR352" i="5"/>
  <c r="DS352" i="5" s="1"/>
  <c r="DT351" i="5"/>
  <c r="DR351" i="5"/>
  <c r="DS351" i="5" s="1"/>
  <c r="DT350" i="5"/>
  <c r="DR350" i="5"/>
  <c r="DS350" i="5" s="1"/>
  <c r="DT349" i="5"/>
  <c r="DR349" i="5"/>
  <c r="DS349" i="5" s="1"/>
  <c r="DT348" i="5"/>
  <c r="DR348" i="5"/>
  <c r="DS348" i="5" s="1"/>
  <c r="DT347" i="5"/>
  <c r="DR347" i="5"/>
  <c r="DS347" i="5" s="1"/>
  <c r="DT346" i="5"/>
  <c r="DR346" i="5"/>
  <c r="DS346" i="5" s="1"/>
  <c r="DT345" i="5"/>
  <c r="DR345" i="5"/>
  <c r="DS345" i="5" s="1"/>
  <c r="DT344" i="5"/>
  <c r="DR344" i="5"/>
  <c r="DS344" i="5" s="1"/>
  <c r="DT343" i="5"/>
  <c r="DR343" i="5"/>
  <c r="DS343" i="5" s="1"/>
  <c r="DT342" i="5"/>
  <c r="DR342" i="5"/>
  <c r="DS342" i="5" s="1"/>
  <c r="DT341" i="5"/>
  <c r="DR341" i="5"/>
  <c r="DS341" i="5" s="1"/>
  <c r="DT340" i="5"/>
  <c r="DR340" i="5"/>
  <c r="DS340" i="5" s="1"/>
  <c r="DT339" i="5"/>
  <c r="DR339" i="5"/>
  <c r="DS339" i="5" s="1"/>
  <c r="DT338" i="5"/>
  <c r="DR338" i="5"/>
  <c r="DS338" i="5" s="1"/>
  <c r="DT337" i="5"/>
  <c r="DR337" i="5"/>
  <c r="DS337" i="5" s="1"/>
  <c r="DT336" i="5"/>
  <c r="DR336" i="5"/>
  <c r="DS336" i="5" s="1"/>
  <c r="DT335" i="5"/>
  <c r="DR335" i="5"/>
  <c r="DS335" i="5" s="1"/>
  <c r="DT334" i="5"/>
  <c r="DR334" i="5"/>
  <c r="DS334" i="5" s="1"/>
  <c r="DT333" i="5"/>
  <c r="DR333" i="5"/>
  <c r="DS333" i="5" s="1"/>
  <c r="DT332" i="5"/>
  <c r="DR332" i="5"/>
  <c r="DS332" i="5" s="1"/>
  <c r="DT331" i="5"/>
  <c r="DR331" i="5"/>
  <c r="DS331" i="5" s="1"/>
  <c r="DT330" i="5"/>
  <c r="DR330" i="5"/>
  <c r="DS330" i="5" s="1"/>
  <c r="DT329" i="5"/>
  <c r="DR329" i="5"/>
  <c r="DS329" i="5" s="1"/>
  <c r="DT328" i="5"/>
  <c r="DR328" i="5"/>
  <c r="DS328" i="5" s="1"/>
  <c r="DT327" i="5"/>
  <c r="DR327" i="5"/>
  <c r="DS327" i="5" s="1"/>
  <c r="DT326" i="5"/>
  <c r="DR326" i="5"/>
  <c r="DS326" i="5" s="1"/>
  <c r="DT325" i="5"/>
  <c r="DR325" i="5"/>
  <c r="DS325" i="5" s="1"/>
  <c r="DT324" i="5"/>
  <c r="DR324" i="5"/>
  <c r="DS324" i="5" s="1"/>
  <c r="DT323" i="5"/>
  <c r="DR323" i="5"/>
  <c r="DS323" i="5" s="1"/>
  <c r="DT322" i="5"/>
  <c r="DR322" i="5"/>
  <c r="DS322" i="5" s="1"/>
  <c r="DT321" i="5"/>
  <c r="DR321" i="5"/>
  <c r="DS321" i="5" s="1"/>
  <c r="DT320" i="5"/>
  <c r="DR320" i="5"/>
  <c r="DS320" i="5" s="1"/>
  <c r="DT319" i="5"/>
  <c r="DR319" i="5"/>
  <c r="DS319" i="5" s="1"/>
  <c r="DT318" i="5"/>
  <c r="DR318" i="5"/>
  <c r="DS318" i="5" s="1"/>
  <c r="DT317" i="5"/>
  <c r="DR317" i="5"/>
  <c r="DS317" i="5" s="1"/>
  <c r="DT316" i="5"/>
  <c r="DR316" i="5"/>
  <c r="DS316" i="5" s="1"/>
  <c r="DT315" i="5"/>
  <c r="DR315" i="5"/>
  <c r="DS315" i="5" s="1"/>
  <c r="DT314" i="5"/>
  <c r="DR314" i="5"/>
  <c r="DS314" i="5" s="1"/>
  <c r="DT313" i="5"/>
  <c r="DR313" i="5"/>
  <c r="DS313" i="5" s="1"/>
  <c r="DT312" i="5"/>
  <c r="DR312" i="5"/>
  <c r="DS312" i="5" s="1"/>
  <c r="DT311" i="5"/>
  <c r="DR311" i="5"/>
  <c r="DS311" i="5" s="1"/>
  <c r="DT310" i="5"/>
  <c r="DR310" i="5"/>
  <c r="DS310" i="5" s="1"/>
  <c r="DT309" i="5"/>
  <c r="DR309" i="5"/>
  <c r="DS309" i="5" s="1"/>
  <c r="DT308" i="5"/>
  <c r="DR308" i="5"/>
  <c r="DS308" i="5" s="1"/>
  <c r="DT307" i="5"/>
  <c r="DR307" i="5"/>
  <c r="DS307" i="5" s="1"/>
  <c r="DT306" i="5"/>
  <c r="DR306" i="5"/>
  <c r="DS306" i="5" s="1"/>
  <c r="DT305" i="5"/>
  <c r="DR305" i="5"/>
  <c r="DS305" i="5" s="1"/>
  <c r="DT304" i="5"/>
  <c r="DR304" i="5"/>
  <c r="DS304" i="5" s="1"/>
  <c r="DT303" i="5"/>
  <c r="DR303" i="5"/>
  <c r="DS303" i="5" s="1"/>
  <c r="DT302" i="5"/>
  <c r="DR302" i="5"/>
  <c r="DS302" i="5" s="1"/>
  <c r="DT301" i="5"/>
  <c r="DR301" i="5"/>
  <c r="DS301" i="5" s="1"/>
  <c r="DT300" i="5"/>
  <c r="DR300" i="5"/>
  <c r="DS300" i="5" s="1"/>
  <c r="DT299" i="5"/>
  <c r="DR299" i="5"/>
  <c r="DS299" i="5" s="1"/>
  <c r="DT298" i="5"/>
  <c r="DR298" i="5"/>
  <c r="DS298" i="5" s="1"/>
  <c r="DT297" i="5"/>
  <c r="DR297" i="5"/>
  <c r="DS297" i="5" s="1"/>
  <c r="DT296" i="5"/>
  <c r="DR296" i="5"/>
  <c r="DS296" i="5" s="1"/>
  <c r="DT295" i="5"/>
  <c r="DR295" i="5"/>
  <c r="DS295" i="5" s="1"/>
  <c r="DT294" i="5"/>
  <c r="DR294" i="5"/>
  <c r="DS294" i="5" s="1"/>
  <c r="DT293" i="5"/>
  <c r="DR293" i="5"/>
  <c r="DS293" i="5" s="1"/>
  <c r="DT292" i="5"/>
  <c r="DR292" i="5"/>
  <c r="DS292" i="5" s="1"/>
  <c r="DT291" i="5"/>
  <c r="DR291" i="5"/>
  <c r="DS291" i="5" s="1"/>
  <c r="DT290" i="5"/>
  <c r="DR290" i="5"/>
  <c r="DS290" i="5" s="1"/>
  <c r="DT289" i="5"/>
  <c r="DR289" i="5"/>
  <c r="DS289" i="5" s="1"/>
  <c r="DT288" i="5"/>
  <c r="DR288" i="5"/>
  <c r="DS288" i="5" s="1"/>
  <c r="DT287" i="5"/>
  <c r="DR287" i="5"/>
  <c r="DS287" i="5" s="1"/>
  <c r="DT286" i="5"/>
  <c r="DR286" i="5"/>
  <c r="DS286" i="5" s="1"/>
  <c r="DT285" i="5"/>
  <c r="DR285" i="5"/>
  <c r="DS285" i="5" s="1"/>
  <c r="DT284" i="5"/>
  <c r="DR284" i="5"/>
  <c r="DS284" i="5" s="1"/>
  <c r="DT283" i="5"/>
  <c r="DR283" i="5"/>
  <c r="DS283" i="5" s="1"/>
  <c r="DT282" i="5"/>
  <c r="DR282" i="5"/>
  <c r="DS282" i="5" s="1"/>
  <c r="DT281" i="5"/>
  <c r="DR281" i="5"/>
  <c r="DS281" i="5" s="1"/>
  <c r="DT280" i="5"/>
  <c r="DR280" i="5"/>
  <c r="DS280" i="5" s="1"/>
  <c r="DT279" i="5"/>
  <c r="DR279" i="5"/>
  <c r="DS279" i="5" s="1"/>
  <c r="DT278" i="5"/>
  <c r="DR278" i="5"/>
  <c r="DS278" i="5" s="1"/>
  <c r="DT277" i="5"/>
  <c r="DR277" i="5"/>
  <c r="DS277" i="5" s="1"/>
  <c r="DT276" i="5"/>
  <c r="DR276" i="5"/>
  <c r="DS276" i="5" s="1"/>
  <c r="DT275" i="5"/>
  <c r="DR275" i="5"/>
  <c r="DS275" i="5" s="1"/>
  <c r="DT274" i="5"/>
  <c r="DR274" i="5"/>
  <c r="DS274" i="5" s="1"/>
  <c r="DT273" i="5"/>
  <c r="DR273" i="5"/>
  <c r="DS273" i="5" s="1"/>
  <c r="DT272" i="5"/>
  <c r="DR272" i="5"/>
  <c r="DS272" i="5" s="1"/>
  <c r="DT271" i="5"/>
  <c r="DR271" i="5"/>
  <c r="DS271" i="5" s="1"/>
  <c r="DT270" i="5"/>
  <c r="DR270" i="5"/>
  <c r="DS270" i="5" s="1"/>
  <c r="DT269" i="5"/>
  <c r="DR269" i="5"/>
  <c r="DS269" i="5" s="1"/>
  <c r="DT268" i="5"/>
  <c r="DR268" i="5"/>
  <c r="DS268" i="5" s="1"/>
  <c r="DT267" i="5"/>
  <c r="DR267" i="5"/>
  <c r="DS267" i="5" s="1"/>
  <c r="DT266" i="5"/>
  <c r="DR266" i="5"/>
  <c r="DS266" i="5" s="1"/>
  <c r="DT265" i="5"/>
  <c r="DR265" i="5"/>
  <c r="DS265" i="5" s="1"/>
  <c r="DT264" i="5"/>
  <c r="DR264" i="5"/>
  <c r="DS264" i="5" s="1"/>
  <c r="DT263" i="5"/>
  <c r="DR263" i="5"/>
  <c r="DS263" i="5" s="1"/>
  <c r="DT262" i="5"/>
  <c r="DR262" i="5"/>
  <c r="DS262" i="5" s="1"/>
  <c r="DT261" i="5"/>
  <c r="DR261" i="5"/>
  <c r="DS261" i="5" s="1"/>
  <c r="DT260" i="5"/>
  <c r="DR260" i="5"/>
  <c r="DS260" i="5" s="1"/>
  <c r="DT259" i="5"/>
  <c r="DR259" i="5"/>
  <c r="DS259" i="5" s="1"/>
  <c r="DT258" i="5"/>
  <c r="DR258" i="5"/>
  <c r="DS258" i="5" s="1"/>
  <c r="DT257" i="5"/>
  <c r="DR257" i="5"/>
  <c r="DS257" i="5" s="1"/>
  <c r="DT256" i="5"/>
  <c r="DR256" i="5"/>
  <c r="DS256" i="5" s="1"/>
  <c r="DT255" i="5"/>
  <c r="DR255" i="5"/>
  <c r="DS255" i="5" s="1"/>
  <c r="DT254" i="5"/>
  <c r="DR254" i="5"/>
  <c r="DS254" i="5" s="1"/>
  <c r="DT253" i="5"/>
  <c r="DR253" i="5"/>
  <c r="DS253" i="5" s="1"/>
  <c r="DT252" i="5"/>
  <c r="DR252" i="5"/>
  <c r="DS252" i="5" s="1"/>
  <c r="DT251" i="5"/>
  <c r="DR251" i="5"/>
  <c r="DS251" i="5" s="1"/>
  <c r="DT250" i="5"/>
  <c r="DR250" i="5"/>
  <c r="DS250" i="5" s="1"/>
  <c r="DT249" i="5"/>
  <c r="DR249" i="5"/>
  <c r="DS249" i="5" s="1"/>
  <c r="DT248" i="5"/>
  <c r="DR248" i="5"/>
  <c r="DS248" i="5" s="1"/>
  <c r="DT247" i="5"/>
  <c r="DR247" i="5"/>
  <c r="DS247" i="5" s="1"/>
  <c r="DT246" i="5"/>
  <c r="DR246" i="5"/>
  <c r="DS246" i="5" s="1"/>
  <c r="DT245" i="5"/>
  <c r="DR245" i="5"/>
  <c r="DS245" i="5" s="1"/>
  <c r="DT244" i="5"/>
  <c r="DR244" i="5"/>
  <c r="DS244" i="5" s="1"/>
  <c r="DT243" i="5"/>
  <c r="DR243" i="5"/>
  <c r="DS243" i="5" s="1"/>
  <c r="DT242" i="5"/>
  <c r="DR242" i="5"/>
  <c r="DS242" i="5" s="1"/>
  <c r="DT241" i="5"/>
  <c r="DR241" i="5"/>
  <c r="DS241" i="5" s="1"/>
  <c r="DT240" i="5"/>
  <c r="DR240" i="5"/>
  <c r="DS240" i="5" s="1"/>
  <c r="DT239" i="5"/>
  <c r="DR239" i="5"/>
  <c r="DS239" i="5" s="1"/>
  <c r="DT238" i="5"/>
  <c r="DR238" i="5"/>
  <c r="DS238" i="5" s="1"/>
  <c r="DT237" i="5"/>
  <c r="DR237" i="5"/>
  <c r="DS237" i="5" s="1"/>
  <c r="DT236" i="5"/>
  <c r="DR236" i="5"/>
  <c r="DS236" i="5" s="1"/>
  <c r="DT235" i="5"/>
  <c r="DR235" i="5"/>
  <c r="DS235" i="5" s="1"/>
  <c r="DT234" i="5"/>
  <c r="DR234" i="5"/>
  <c r="DS234" i="5" s="1"/>
  <c r="DT233" i="5"/>
  <c r="DR233" i="5"/>
  <c r="DS233" i="5" s="1"/>
  <c r="DT232" i="5"/>
  <c r="DR232" i="5"/>
  <c r="DS232" i="5" s="1"/>
  <c r="DT231" i="5"/>
  <c r="DR231" i="5"/>
  <c r="DS231" i="5" s="1"/>
  <c r="DT230" i="5"/>
  <c r="DR230" i="5"/>
  <c r="DS230" i="5" s="1"/>
  <c r="DT229" i="5"/>
  <c r="DR229" i="5"/>
  <c r="DS229" i="5" s="1"/>
  <c r="DT228" i="5"/>
  <c r="DR228" i="5"/>
  <c r="DS228" i="5" s="1"/>
  <c r="DT227" i="5"/>
  <c r="DR227" i="5"/>
  <c r="DS227" i="5" s="1"/>
  <c r="DT226" i="5"/>
  <c r="DR226" i="5"/>
  <c r="DS226" i="5" s="1"/>
  <c r="DT225" i="5"/>
  <c r="DR225" i="5"/>
  <c r="DS225" i="5" s="1"/>
  <c r="DT224" i="5"/>
  <c r="DR224" i="5"/>
  <c r="DS224" i="5" s="1"/>
  <c r="DT223" i="5"/>
  <c r="DR223" i="5"/>
  <c r="DS223" i="5" s="1"/>
  <c r="DT222" i="5"/>
  <c r="DR222" i="5"/>
  <c r="DS222" i="5" s="1"/>
  <c r="DT221" i="5"/>
  <c r="DR221" i="5"/>
  <c r="DS221" i="5" s="1"/>
  <c r="DT220" i="5"/>
  <c r="DR220" i="5"/>
  <c r="DS220" i="5" s="1"/>
  <c r="DT219" i="5"/>
  <c r="DR219" i="5"/>
  <c r="DS219" i="5" s="1"/>
  <c r="DT218" i="5"/>
  <c r="DR218" i="5"/>
  <c r="DS218" i="5" s="1"/>
  <c r="DT217" i="5"/>
  <c r="DR217" i="5"/>
  <c r="DS217" i="5" s="1"/>
  <c r="DT216" i="5"/>
  <c r="DR216" i="5"/>
  <c r="DS216" i="5" s="1"/>
  <c r="DT215" i="5"/>
  <c r="DR215" i="5"/>
  <c r="DS215" i="5" s="1"/>
  <c r="DT214" i="5"/>
  <c r="DR214" i="5"/>
  <c r="DS214" i="5" s="1"/>
  <c r="DT213" i="5"/>
  <c r="DR213" i="5"/>
  <c r="DS213" i="5" s="1"/>
  <c r="DT212" i="5"/>
  <c r="DR212" i="5"/>
  <c r="DS212" i="5" s="1"/>
  <c r="DT211" i="5"/>
  <c r="DR211" i="5"/>
  <c r="DS211" i="5" s="1"/>
  <c r="DT210" i="5"/>
  <c r="DR210" i="5"/>
  <c r="DS210" i="5" s="1"/>
  <c r="DT209" i="5"/>
  <c r="DR209" i="5"/>
  <c r="DS209" i="5" s="1"/>
  <c r="DT208" i="5"/>
  <c r="DR208" i="5"/>
  <c r="DS208" i="5" s="1"/>
  <c r="DT207" i="5"/>
  <c r="DR207" i="5"/>
  <c r="DS207" i="5" s="1"/>
  <c r="DT206" i="5"/>
  <c r="DR206" i="5"/>
  <c r="DS206" i="5" s="1"/>
  <c r="DT205" i="5"/>
  <c r="DR205" i="5"/>
  <c r="DS205" i="5" s="1"/>
  <c r="DT204" i="5"/>
  <c r="DR204" i="5"/>
  <c r="DS204" i="5" s="1"/>
  <c r="DT203" i="5"/>
  <c r="DR203" i="5"/>
  <c r="DS203" i="5" s="1"/>
  <c r="DT202" i="5"/>
  <c r="DR202" i="5"/>
  <c r="DS202" i="5" s="1"/>
  <c r="DT201" i="5"/>
  <c r="DR201" i="5"/>
  <c r="DS201" i="5" s="1"/>
  <c r="DT200" i="5"/>
  <c r="DR200" i="5"/>
  <c r="DS200" i="5" s="1"/>
  <c r="DT199" i="5"/>
  <c r="DR199" i="5"/>
  <c r="DS199" i="5" s="1"/>
  <c r="DT198" i="5"/>
  <c r="DR198" i="5"/>
  <c r="DS198" i="5" s="1"/>
  <c r="DT197" i="5"/>
  <c r="DR197" i="5"/>
  <c r="DS197" i="5" s="1"/>
  <c r="DT196" i="5"/>
  <c r="DR196" i="5"/>
  <c r="DS196" i="5" s="1"/>
  <c r="DT195" i="5"/>
  <c r="DR195" i="5"/>
  <c r="DS195" i="5" s="1"/>
  <c r="DT194" i="5"/>
  <c r="DR194" i="5"/>
  <c r="DS194" i="5" s="1"/>
  <c r="DT193" i="5"/>
  <c r="DR193" i="5"/>
  <c r="DS193" i="5" s="1"/>
  <c r="DT192" i="5"/>
  <c r="DR192" i="5"/>
  <c r="DS192" i="5" s="1"/>
  <c r="DT191" i="5"/>
  <c r="DR191" i="5"/>
  <c r="DS191" i="5" s="1"/>
  <c r="DT190" i="5"/>
  <c r="DR190" i="5"/>
  <c r="DS190" i="5" s="1"/>
  <c r="DT189" i="5"/>
  <c r="DR189" i="5"/>
  <c r="DS189" i="5" s="1"/>
  <c r="DT188" i="5"/>
  <c r="DR188" i="5"/>
  <c r="DS188" i="5" s="1"/>
  <c r="DT187" i="5"/>
  <c r="DR187" i="5"/>
  <c r="DS187" i="5" s="1"/>
  <c r="DT186" i="5"/>
  <c r="DR186" i="5"/>
  <c r="DS186" i="5" s="1"/>
  <c r="DT185" i="5"/>
  <c r="DR185" i="5"/>
  <c r="DS185" i="5" s="1"/>
  <c r="DT184" i="5"/>
  <c r="DR184" i="5"/>
  <c r="DS184" i="5" s="1"/>
  <c r="DT183" i="5"/>
  <c r="DR183" i="5"/>
  <c r="DS183" i="5" s="1"/>
  <c r="DT182" i="5"/>
  <c r="DR182" i="5"/>
  <c r="DS182" i="5" s="1"/>
  <c r="DT181" i="5"/>
  <c r="DR181" i="5"/>
  <c r="DS181" i="5" s="1"/>
  <c r="DT180" i="5"/>
  <c r="DR180" i="5"/>
  <c r="DS180" i="5" s="1"/>
  <c r="DT179" i="5"/>
  <c r="DR179" i="5"/>
  <c r="DS179" i="5" s="1"/>
  <c r="DT178" i="5"/>
  <c r="DR178" i="5"/>
  <c r="DS178" i="5" s="1"/>
  <c r="DT177" i="5"/>
  <c r="DR177" i="5"/>
  <c r="DS177" i="5" s="1"/>
  <c r="DT176" i="5"/>
  <c r="DR176" i="5"/>
  <c r="DS176" i="5" s="1"/>
  <c r="DT175" i="5"/>
  <c r="DR175" i="5"/>
  <c r="DS175" i="5" s="1"/>
  <c r="DT174" i="5"/>
  <c r="DR174" i="5"/>
  <c r="DS174" i="5" s="1"/>
  <c r="DT173" i="5"/>
  <c r="DR173" i="5"/>
  <c r="DS173" i="5" s="1"/>
  <c r="DT172" i="5"/>
  <c r="DR172" i="5"/>
  <c r="DS172" i="5" s="1"/>
  <c r="DT171" i="5"/>
  <c r="DR171" i="5"/>
  <c r="DS171" i="5" s="1"/>
  <c r="DT170" i="5"/>
  <c r="DR170" i="5"/>
  <c r="DS170" i="5" s="1"/>
  <c r="DT169" i="5"/>
  <c r="DR169" i="5"/>
  <c r="DS169" i="5" s="1"/>
  <c r="DT168" i="5"/>
  <c r="DR168" i="5"/>
  <c r="DS168" i="5" s="1"/>
  <c r="DT167" i="5"/>
  <c r="DR167" i="5"/>
  <c r="DS167" i="5" s="1"/>
  <c r="DT166" i="5"/>
  <c r="DR166" i="5"/>
  <c r="DS166" i="5" s="1"/>
  <c r="DT165" i="5"/>
  <c r="DR165" i="5"/>
  <c r="DS165" i="5" s="1"/>
  <c r="DT164" i="5"/>
  <c r="DR164" i="5"/>
  <c r="DS164" i="5" s="1"/>
  <c r="DT163" i="5"/>
  <c r="DR163" i="5"/>
  <c r="DS163" i="5" s="1"/>
  <c r="DT162" i="5"/>
  <c r="DR162" i="5"/>
  <c r="DS162" i="5" s="1"/>
  <c r="DT161" i="5"/>
  <c r="DR161" i="5"/>
  <c r="DS161" i="5" s="1"/>
  <c r="DT160" i="5"/>
  <c r="DR160" i="5"/>
  <c r="DS160" i="5" s="1"/>
  <c r="DT159" i="5"/>
  <c r="DR159" i="5"/>
  <c r="DS159" i="5" s="1"/>
  <c r="DT158" i="5"/>
  <c r="DR158" i="5"/>
  <c r="DS158" i="5" s="1"/>
  <c r="DT157" i="5"/>
  <c r="DR157" i="5"/>
  <c r="DS157" i="5" s="1"/>
  <c r="DT156" i="5"/>
  <c r="DR156" i="5"/>
  <c r="DS156" i="5" s="1"/>
  <c r="DT155" i="5"/>
  <c r="DR155" i="5"/>
  <c r="DS155" i="5" s="1"/>
  <c r="DT154" i="5"/>
  <c r="DR154" i="5"/>
  <c r="DS154" i="5" s="1"/>
  <c r="DT153" i="5"/>
  <c r="DR153" i="5"/>
  <c r="DS153" i="5" s="1"/>
  <c r="DT152" i="5"/>
  <c r="DR152" i="5"/>
  <c r="DS152" i="5" s="1"/>
  <c r="DT151" i="5"/>
  <c r="DR151" i="5"/>
  <c r="DS151" i="5" s="1"/>
  <c r="DT150" i="5"/>
  <c r="DR150" i="5"/>
  <c r="DS150" i="5" s="1"/>
  <c r="DT149" i="5"/>
  <c r="DR149" i="5"/>
  <c r="DS149" i="5" s="1"/>
  <c r="DT148" i="5"/>
  <c r="DR148" i="5"/>
  <c r="DS148" i="5" s="1"/>
  <c r="DT147" i="5"/>
  <c r="DR147" i="5"/>
  <c r="DS147" i="5" s="1"/>
  <c r="DT146" i="5"/>
  <c r="DR146" i="5"/>
  <c r="DS146" i="5" s="1"/>
  <c r="DT145" i="5"/>
  <c r="DR145" i="5"/>
  <c r="DS145" i="5" s="1"/>
  <c r="DT144" i="5"/>
  <c r="DR144" i="5"/>
  <c r="DS144" i="5" s="1"/>
  <c r="DT143" i="5"/>
  <c r="DR143" i="5"/>
  <c r="DS143" i="5" s="1"/>
  <c r="DT142" i="5"/>
  <c r="DR142" i="5"/>
  <c r="DS142" i="5" s="1"/>
  <c r="DT141" i="5"/>
  <c r="DR141" i="5"/>
  <c r="DS141" i="5" s="1"/>
  <c r="DT140" i="5"/>
  <c r="DR140" i="5"/>
  <c r="DS140" i="5" s="1"/>
  <c r="DT139" i="5"/>
  <c r="DR139" i="5"/>
  <c r="DS139" i="5" s="1"/>
  <c r="DT138" i="5"/>
  <c r="DR138" i="5"/>
  <c r="DS138" i="5" s="1"/>
  <c r="DT137" i="5"/>
  <c r="DR137" i="5"/>
  <c r="DS137" i="5" s="1"/>
  <c r="DT136" i="5"/>
  <c r="DR136" i="5"/>
  <c r="DS136" i="5" s="1"/>
  <c r="DT135" i="5"/>
  <c r="DR135" i="5"/>
  <c r="DS135" i="5" s="1"/>
  <c r="DT134" i="5"/>
  <c r="DR134" i="5"/>
  <c r="DS134" i="5" s="1"/>
  <c r="DT133" i="5"/>
  <c r="DR133" i="5"/>
  <c r="DS133" i="5" s="1"/>
  <c r="DT132" i="5"/>
  <c r="DR132" i="5"/>
  <c r="DS132" i="5" s="1"/>
  <c r="DT131" i="5"/>
  <c r="DR131" i="5"/>
  <c r="DS131" i="5" s="1"/>
  <c r="DT130" i="5"/>
  <c r="DR130" i="5"/>
  <c r="DS130" i="5" s="1"/>
  <c r="DT129" i="5"/>
  <c r="DR129" i="5"/>
  <c r="DS129" i="5" s="1"/>
  <c r="DT128" i="5"/>
  <c r="DR128" i="5"/>
  <c r="DS128" i="5" s="1"/>
  <c r="DT127" i="5"/>
  <c r="DR127" i="5"/>
  <c r="DS127" i="5" s="1"/>
  <c r="DT126" i="5"/>
  <c r="DR126" i="5"/>
  <c r="DS126" i="5" s="1"/>
  <c r="DT125" i="5"/>
  <c r="DR125" i="5"/>
  <c r="DS125" i="5" s="1"/>
  <c r="DT124" i="5"/>
  <c r="DR124" i="5"/>
  <c r="DS124" i="5" s="1"/>
  <c r="DT123" i="5"/>
  <c r="DR123" i="5"/>
  <c r="DS123" i="5" s="1"/>
  <c r="DT122" i="5"/>
  <c r="DR122" i="5"/>
  <c r="DS122" i="5" s="1"/>
  <c r="DT121" i="5"/>
  <c r="DR121" i="5"/>
  <c r="DS121" i="5" s="1"/>
  <c r="DT120" i="5"/>
  <c r="DR120" i="5"/>
  <c r="DS120" i="5" s="1"/>
  <c r="DT119" i="5"/>
  <c r="DR119" i="5"/>
  <c r="DS119" i="5" s="1"/>
  <c r="DT118" i="5"/>
  <c r="DR118" i="5"/>
  <c r="DS118" i="5" s="1"/>
  <c r="DT117" i="5"/>
  <c r="DR117" i="5"/>
  <c r="DS117" i="5" s="1"/>
  <c r="DT116" i="5"/>
  <c r="DR116" i="5"/>
  <c r="DS116" i="5" s="1"/>
  <c r="DT115" i="5"/>
  <c r="DR115" i="5"/>
  <c r="DS115" i="5" s="1"/>
  <c r="DT114" i="5"/>
  <c r="DR114" i="5"/>
  <c r="DS114" i="5" s="1"/>
  <c r="DT113" i="5"/>
  <c r="DR113" i="5"/>
  <c r="DS113" i="5" s="1"/>
  <c r="DT112" i="5"/>
  <c r="DR112" i="5"/>
  <c r="DS112" i="5" s="1"/>
  <c r="DT111" i="5"/>
  <c r="DR111" i="5"/>
  <c r="DS111" i="5" s="1"/>
  <c r="DT110" i="5"/>
  <c r="DR110" i="5"/>
  <c r="DS110" i="5" s="1"/>
  <c r="DT109" i="5"/>
  <c r="DR109" i="5"/>
  <c r="DS109" i="5" s="1"/>
  <c r="DT108" i="5"/>
  <c r="DR108" i="5"/>
  <c r="DS108" i="5" s="1"/>
  <c r="DT107" i="5"/>
  <c r="DR107" i="5"/>
  <c r="DS107" i="5" s="1"/>
  <c r="DT106" i="5"/>
  <c r="DR106" i="5"/>
  <c r="DS106" i="5" s="1"/>
  <c r="DT105" i="5"/>
  <c r="DR105" i="5"/>
  <c r="DS105" i="5" s="1"/>
  <c r="DT104" i="5"/>
  <c r="DR104" i="5"/>
  <c r="DS104" i="5" s="1"/>
  <c r="DT103" i="5"/>
  <c r="DR103" i="5"/>
  <c r="DS103" i="5" s="1"/>
  <c r="DT102" i="5"/>
  <c r="DR102" i="5"/>
  <c r="DS102" i="5" s="1"/>
  <c r="DT101" i="5"/>
  <c r="DR101" i="5"/>
  <c r="DS101" i="5" s="1"/>
  <c r="DT100" i="5"/>
  <c r="DR100" i="5"/>
  <c r="DS100" i="5" s="1"/>
  <c r="DT99" i="5"/>
  <c r="DR99" i="5"/>
  <c r="DS99" i="5" s="1"/>
  <c r="DT98" i="5"/>
  <c r="DR98" i="5"/>
  <c r="DS98" i="5" s="1"/>
  <c r="DT97" i="5"/>
  <c r="DR97" i="5"/>
  <c r="DS97" i="5" s="1"/>
  <c r="DT96" i="5"/>
  <c r="DR96" i="5"/>
  <c r="DS96" i="5" s="1"/>
  <c r="DT95" i="5"/>
  <c r="DR95" i="5"/>
  <c r="DS95" i="5" s="1"/>
  <c r="DT94" i="5"/>
  <c r="DR94" i="5"/>
  <c r="DS94" i="5" s="1"/>
  <c r="DT93" i="5"/>
  <c r="DR93" i="5"/>
  <c r="DS93" i="5" s="1"/>
  <c r="DT92" i="5"/>
  <c r="DR92" i="5"/>
  <c r="DS92" i="5" s="1"/>
  <c r="DT91" i="5"/>
  <c r="DR91" i="5"/>
  <c r="DS91" i="5" s="1"/>
  <c r="DT90" i="5"/>
  <c r="DR90" i="5"/>
  <c r="DS90" i="5" s="1"/>
  <c r="DT89" i="5"/>
  <c r="DR89" i="5"/>
  <c r="DS89" i="5" s="1"/>
  <c r="DT88" i="5"/>
  <c r="DR88" i="5"/>
  <c r="DS88" i="5" s="1"/>
  <c r="DT87" i="5"/>
  <c r="DR87" i="5"/>
  <c r="DS87" i="5" s="1"/>
  <c r="DT86" i="5"/>
  <c r="DR86" i="5"/>
  <c r="DS86" i="5" s="1"/>
  <c r="DT85" i="5"/>
  <c r="DR85" i="5"/>
  <c r="DS85" i="5" s="1"/>
  <c r="DT84" i="5"/>
  <c r="DR84" i="5"/>
  <c r="DS84" i="5" s="1"/>
  <c r="DT83" i="5"/>
  <c r="DR83" i="5"/>
  <c r="DS83" i="5" s="1"/>
  <c r="DT82" i="5"/>
  <c r="DR82" i="5"/>
  <c r="DS82" i="5" s="1"/>
  <c r="DT81" i="5"/>
  <c r="DR81" i="5"/>
  <c r="DS81" i="5" s="1"/>
  <c r="DT80" i="5"/>
  <c r="DR80" i="5"/>
  <c r="DS80" i="5" s="1"/>
  <c r="DT79" i="5"/>
  <c r="DR79" i="5"/>
  <c r="DS79" i="5" s="1"/>
  <c r="DT78" i="5"/>
  <c r="DR78" i="5"/>
  <c r="DS78" i="5" s="1"/>
  <c r="DT77" i="5"/>
  <c r="DR77" i="5"/>
  <c r="DS77" i="5" s="1"/>
  <c r="DT76" i="5"/>
  <c r="DR76" i="5"/>
  <c r="DS76" i="5" s="1"/>
  <c r="DT75" i="5"/>
  <c r="DR75" i="5"/>
  <c r="DS75" i="5" s="1"/>
  <c r="DT74" i="5"/>
  <c r="DR74" i="5"/>
  <c r="DS74" i="5" s="1"/>
  <c r="DT73" i="5"/>
  <c r="DR73" i="5"/>
  <c r="DS73" i="5" s="1"/>
  <c r="DT72" i="5"/>
  <c r="DR72" i="5"/>
  <c r="DS72" i="5" s="1"/>
  <c r="DT71" i="5"/>
  <c r="DR71" i="5"/>
  <c r="DS71" i="5" s="1"/>
  <c r="DT70" i="5"/>
  <c r="DR70" i="5"/>
  <c r="DS70" i="5" s="1"/>
  <c r="DT69" i="5"/>
  <c r="DR69" i="5"/>
  <c r="DS69" i="5" s="1"/>
  <c r="DT68" i="5"/>
  <c r="DR68" i="5"/>
  <c r="DS68" i="5" s="1"/>
  <c r="DT67" i="5"/>
  <c r="DR67" i="5"/>
  <c r="DS67" i="5" s="1"/>
  <c r="DT66" i="5"/>
  <c r="DR66" i="5"/>
  <c r="DS66" i="5" s="1"/>
  <c r="DT65" i="5"/>
  <c r="DR65" i="5"/>
  <c r="DS65" i="5" s="1"/>
  <c r="DT64" i="5"/>
  <c r="DR64" i="5"/>
  <c r="DS64" i="5" s="1"/>
  <c r="DT63" i="5"/>
  <c r="DR63" i="5"/>
  <c r="DS63" i="5" s="1"/>
  <c r="DT62" i="5"/>
  <c r="DR62" i="5"/>
  <c r="DS62" i="5" s="1"/>
  <c r="DT61" i="5"/>
  <c r="DR61" i="5"/>
  <c r="DS61" i="5" s="1"/>
  <c r="DT60" i="5"/>
  <c r="DR60" i="5"/>
  <c r="DS60" i="5" s="1"/>
  <c r="DT59" i="5"/>
  <c r="DR59" i="5"/>
  <c r="DS59" i="5" s="1"/>
  <c r="DT58" i="5"/>
  <c r="DR58" i="5"/>
  <c r="DS58" i="5" s="1"/>
  <c r="DT57" i="5"/>
  <c r="DR57" i="5"/>
  <c r="DS57" i="5" s="1"/>
  <c r="DT56" i="5"/>
  <c r="DR56" i="5"/>
  <c r="DS56" i="5" s="1"/>
  <c r="DT55" i="5"/>
  <c r="DR55" i="5"/>
  <c r="DS55" i="5" s="1"/>
  <c r="DT54" i="5"/>
  <c r="DR54" i="5"/>
  <c r="DS54" i="5" s="1"/>
  <c r="DT53" i="5"/>
  <c r="DR53" i="5"/>
  <c r="DS53" i="5" s="1"/>
  <c r="DT52" i="5"/>
  <c r="DR52" i="5"/>
  <c r="DS52" i="5" s="1"/>
  <c r="DT51" i="5"/>
  <c r="DR51" i="5"/>
  <c r="DS51" i="5" s="1"/>
  <c r="DT50" i="5"/>
  <c r="DR50" i="5"/>
  <c r="DS50" i="5" s="1"/>
  <c r="DT49" i="5"/>
  <c r="DR49" i="5"/>
  <c r="DS49" i="5" s="1"/>
  <c r="DT48" i="5"/>
  <c r="DR48" i="5"/>
  <c r="DS48" i="5" s="1"/>
  <c r="DT47" i="5"/>
  <c r="DR47" i="5"/>
  <c r="DS47" i="5" s="1"/>
  <c r="DT46" i="5"/>
  <c r="DR46" i="5"/>
  <c r="DS46" i="5" s="1"/>
  <c r="DT45" i="5"/>
  <c r="DR45" i="5"/>
  <c r="DS45" i="5" s="1"/>
  <c r="DT44" i="5"/>
  <c r="DR44" i="5"/>
  <c r="DS44" i="5" s="1"/>
  <c r="DT43" i="5"/>
  <c r="DR43" i="5"/>
  <c r="DS43" i="5" s="1"/>
  <c r="DT42" i="5"/>
  <c r="DR42" i="5"/>
  <c r="DS42" i="5" s="1"/>
  <c r="DT41" i="5"/>
  <c r="DR41" i="5"/>
  <c r="DS41" i="5" s="1"/>
  <c r="DT40" i="5"/>
  <c r="DR40" i="5"/>
  <c r="DS40" i="5" s="1"/>
  <c r="DT39" i="5"/>
  <c r="DR39" i="5"/>
  <c r="DS39" i="5" s="1"/>
  <c r="DT38" i="5"/>
  <c r="DR38" i="5"/>
  <c r="DS38" i="5" s="1"/>
  <c r="DT37" i="5"/>
  <c r="DR37" i="5"/>
  <c r="DS37" i="5" s="1"/>
  <c r="DT36" i="5"/>
  <c r="DR36" i="5"/>
  <c r="DS36" i="5" s="1"/>
  <c r="DT35" i="5"/>
  <c r="DR35" i="5"/>
  <c r="DS35" i="5" s="1"/>
  <c r="DT34" i="5"/>
  <c r="DR34" i="5"/>
  <c r="DS34" i="5" s="1"/>
  <c r="DT33" i="5"/>
  <c r="DR33" i="5"/>
  <c r="DS33" i="5" s="1"/>
  <c r="DT32" i="5"/>
  <c r="DR32" i="5"/>
  <c r="DS32" i="5" s="1"/>
  <c r="DT31" i="5"/>
  <c r="DR31" i="5"/>
  <c r="DS31" i="5" s="1"/>
  <c r="DT30" i="5"/>
  <c r="DR30" i="5"/>
  <c r="DS30" i="5" s="1"/>
  <c r="DT29" i="5"/>
  <c r="DR29" i="5"/>
  <c r="DS29" i="5" s="1"/>
  <c r="DT28" i="5"/>
  <c r="DR28" i="5"/>
  <c r="DS28" i="5" s="1"/>
  <c r="DT27" i="5"/>
  <c r="DR27" i="5"/>
  <c r="DS27" i="5" s="1"/>
  <c r="DT26" i="5"/>
  <c r="DR26" i="5"/>
  <c r="DS26" i="5" s="1"/>
  <c r="DT25" i="5"/>
  <c r="DR25" i="5"/>
  <c r="DS25" i="5" s="1"/>
  <c r="DT24" i="5"/>
  <c r="DR24" i="5"/>
  <c r="DS24" i="5" s="1"/>
  <c r="DT23" i="5"/>
  <c r="DR23" i="5"/>
  <c r="DS23" i="5" s="1"/>
  <c r="DT22" i="5"/>
  <c r="DR22" i="5"/>
  <c r="DS22" i="5" s="1"/>
  <c r="DT21" i="5"/>
  <c r="DR21" i="5"/>
  <c r="DS21" i="5" s="1"/>
  <c r="DT20" i="5"/>
  <c r="DR20" i="5"/>
  <c r="DS20" i="5" s="1"/>
  <c r="DT19" i="5"/>
  <c r="DR19" i="5"/>
  <c r="DS19" i="5" s="1"/>
  <c r="DT18" i="5"/>
  <c r="DR18" i="5"/>
  <c r="DS18" i="5" s="1"/>
  <c r="DT17" i="5"/>
  <c r="DR17" i="5"/>
  <c r="DS17" i="5" s="1"/>
  <c r="DT16" i="5"/>
  <c r="DR16" i="5"/>
  <c r="DS16" i="5" s="1"/>
  <c r="DT15" i="5"/>
  <c r="DR15" i="5"/>
  <c r="DS15" i="5" s="1"/>
  <c r="DT14" i="5"/>
  <c r="DR14" i="5"/>
  <c r="DS14" i="5" s="1"/>
  <c r="DT13" i="5"/>
  <c r="DR13" i="5"/>
  <c r="DS13" i="5" s="1"/>
  <c r="DT12" i="5"/>
  <c r="DR12" i="5"/>
  <c r="DS12" i="5" s="1"/>
  <c r="DT11" i="5"/>
  <c r="DR11" i="5"/>
  <c r="DS11" i="5" s="1"/>
  <c r="DT10" i="5"/>
  <c r="DR10" i="5"/>
  <c r="DS10" i="5" s="1"/>
  <c r="DT9" i="5"/>
  <c r="DR9" i="5"/>
  <c r="DS9" i="5" s="1"/>
  <c r="DT8" i="5"/>
  <c r="DR8" i="5"/>
  <c r="DS8" i="5" s="1"/>
  <c r="DK2007" i="5"/>
  <c r="DI2007" i="5"/>
  <c r="DJ2007" i="5" s="1"/>
  <c r="DK2006" i="5"/>
  <c r="DI2006" i="5"/>
  <c r="DJ2006" i="5" s="1"/>
  <c r="DK2005" i="5"/>
  <c r="DI2005" i="5"/>
  <c r="DJ2005" i="5" s="1"/>
  <c r="DK2004" i="5"/>
  <c r="DI2004" i="5"/>
  <c r="DJ2004" i="5" s="1"/>
  <c r="DK2003" i="5"/>
  <c r="DI2003" i="5"/>
  <c r="DJ2003" i="5" s="1"/>
  <c r="DK2002" i="5"/>
  <c r="DI2002" i="5"/>
  <c r="DJ2002" i="5" s="1"/>
  <c r="DK2001" i="5"/>
  <c r="DI2001" i="5"/>
  <c r="DJ2001" i="5" s="1"/>
  <c r="DK2000" i="5"/>
  <c r="DI2000" i="5"/>
  <c r="DJ2000" i="5" s="1"/>
  <c r="DK1999" i="5"/>
  <c r="DI1999" i="5"/>
  <c r="DJ1999" i="5" s="1"/>
  <c r="DK1998" i="5"/>
  <c r="DI1998" i="5"/>
  <c r="DJ1998" i="5" s="1"/>
  <c r="DK1997" i="5"/>
  <c r="DI1997" i="5"/>
  <c r="DJ1997" i="5" s="1"/>
  <c r="DK1996" i="5"/>
  <c r="DI1996" i="5"/>
  <c r="DJ1996" i="5" s="1"/>
  <c r="DK1995" i="5"/>
  <c r="DI1995" i="5"/>
  <c r="DJ1995" i="5" s="1"/>
  <c r="DK1994" i="5"/>
  <c r="DI1994" i="5"/>
  <c r="DJ1994" i="5" s="1"/>
  <c r="DK1993" i="5"/>
  <c r="DI1993" i="5"/>
  <c r="DJ1993" i="5" s="1"/>
  <c r="DK1992" i="5"/>
  <c r="DI1992" i="5"/>
  <c r="DJ1992" i="5" s="1"/>
  <c r="DK1991" i="5"/>
  <c r="DI1991" i="5"/>
  <c r="DJ1991" i="5" s="1"/>
  <c r="DK1990" i="5"/>
  <c r="DI1990" i="5"/>
  <c r="DJ1990" i="5" s="1"/>
  <c r="DK1989" i="5"/>
  <c r="DI1989" i="5"/>
  <c r="DJ1989" i="5" s="1"/>
  <c r="DK1988" i="5"/>
  <c r="DI1988" i="5"/>
  <c r="DJ1988" i="5" s="1"/>
  <c r="DK1987" i="5"/>
  <c r="DI1987" i="5"/>
  <c r="DJ1987" i="5" s="1"/>
  <c r="DK1986" i="5"/>
  <c r="DI1986" i="5"/>
  <c r="DJ1986" i="5" s="1"/>
  <c r="DK1985" i="5"/>
  <c r="DI1985" i="5"/>
  <c r="DJ1985" i="5" s="1"/>
  <c r="DK1984" i="5"/>
  <c r="DI1984" i="5"/>
  <c r="DJ1984" i="5" s="1"/>
  <c r="DK1983" i="5"/>
  <c r="DI1983" i="5"/>
  <c r="DJ1983" i="5" s="1"/>
  <c r="DK1982" i="5"/>
  <c r="DI1982" i="5"/>
  <c r="DJ1982" i="5" s="1"/>
  <c r="DK1981" i="5"/>
  <c r="DI1981" i="5"/>
  <c r="DJ1981" i="5" s="1"/>
  <c r="DK1980" i="5"/>
  <c r="DI1980" i="5"/>
  <c r="DJ1980" i="5" s="1"/>
  <c r="DK1979" i="5"/>
  <c r="DI1979" i="5"/>
  <c r="DJ1979" i="5" s="1"/>
  <c r="DK1978" i="5"/>
  <c r="DI1978" i="5"/>
  <c r="DJ1978" i="5" s="1"/>
  <c r="DK1977" i="5"/>
  <c r="DI1977" i="5"/>
  <c r="DJ1977" i="5" s="1"/>
  <c r="DK1976" i="5"/>
  <c r="DI1976" i="5"/>
  <c r="DJ1976" i="5" s="1"/>
  <c r="DK1975" i="5"/>
  <c r="DI1975" i="5"/>
  <c r="DJ1975" i="5" s="1"/>
  <c r="DK1974" i="5"/>
  <c r="DI1974" i="5"/>
  <c r="DJ1974" i="5" s="1"/>
  <c r="DK1973" i="5"/>
  <c r="DI1973" i="5"/>
  <c r="DJ1973" i="5" s="1"/>
  <c r="DK1972" i="5"/>
  <c r="DI1972" i="5"/>
  <c r="DJ1972" i="5" s="1"/>
  <c r="DK1971" i="5"/>
  <c r="DI1971" i="5"/>
  <c r="DJ1971" i="5" s="1"/>
  <c r="DK1970" i="5"/>
  <c r="DI1970" i="5"/>
  <c r="DJ1970" i="5" s="1"/>
  <c r="DK1969" i="5"/>
  <c r="DI1969" i="5"/>
  <c r="DJ1969" i="5" s="1"/>
  <c r="DK1968" i="5"/>
  <c r="DI1968" i="5"/>
  <c r="DJ1968" i="5" s="1"/>
  <c r="DK1967" i="5"/>
  <c r="DI1967" i="5"/>
  <c r="DJ1967" i="5" s="1"/>
  <c r="DK1966" i="5"/>
  <c r="DI1966" i="5"/>
  <c r="DJ1966" i="5" s="1"/>
  <c r="DK1965" i="5"/>
  <c r="DI1965" i="5"/>
  <c r="DJ1965" i="5" s="1"/>
  <c r="DK1964" i="5"/>
  <c r="DI1964" i="5"/>
  <c r="DJ1964" i="5" s="1"/>
  <c r="DK1963" i="5"/>
  <c r="DI1963" i="5"/>
  <c r="DJ1963" i="5" s="1"/>
  <c r="DK1962" i="5"/>
  <c r="DI1962" i="5"/>
  <c r="DJ1962" i="5" s="1"/>
  <c r="DK1961" i="5"/>
  <c r="DI1961" i="5"/>
  <c r="DJ1961" i="5" s="1"/>
  <c r="DK1960" i="5"/>
  <c r="DI1960" i="5"/>
  <c r="DJ1960" i="5" s="1"/>
  <c r="DK1959" i="5"/>
  <c r="DI1959" i="5"/>
  <c r="DJ1959" i="5" s="1"/>
  <c r="DK1958" i="5"/>
  <c r="DI1958" i="5"/>
  <c r="DJ1958" i="5" s="1"/>
  <c r="DK1957" i="5"/>
  <c r="DI1957" i="5"/>
  <c r="DJ1957" i="5" s="1"/>
  <c r="DK1956" i="5"/>
  <c r="DI1956" i="5"/>
  <c r="DJ1956" i="5" s="1"/>
  <c r="DK1955" i="5"/>
  <c r="DI1955" i="5"/>
  <c r="DJ1955" i="5" s="1"/>
  <c r="DK1954" i="5"/>
  <c r="DI1954" i="5"/>
  <c r="DJ1954" i="5" s="1"/>
  <c r="DK1953" i="5"/>
  <c r="DI1953" i="5"/>
  <c r="DJ1953" i="5" s="1"/>
  <c r="DK1952" i="5"/>
  <c r="DI1952" i="5"/>
  <c r="DJ1952" i="5" s="1"/>
  <c r="DK1951" i="5"/>
  <c r="DI1951" i="5"/>
  <c r="DJ1951" i="5" s="1"/>
  <c r="DK1950" i="5"/>
  <c r="DI1950" i="5"/>
  <c r="DJ1950" i="5" s="1"/>
  <c r="DK1949" i="5"/>
  <c r="DI1949" i="5"/>
  <c r="DJ1949" i="5" s="1"/>
  <c r="DK1948" i="5"/>
  <c r="DI1948" i="5"/>
  <c r="DJ1948" i="5" s="1"/>
  <c r="DK1947" i="5"/>
  <c r="DI1947" i="5"/>
  <c r="DJ1947" i="5" s="1"/>
  <c r="DK1946" i="5"/>
  <c r="DI1946" i="5"/>
  <c r="DJ1946" i="5" s="1"/>
  <c r="DK1945" i="5"/>
  <c r="DI1945" i="5"/>
  <c r="DJ1945" i="5" s="1"/>
  <c r="DK1944" i="5"/>
  <c r="DI1944" i="5"/>
  <c r="DJ1944" i="5" s="1"/>
  <c r="DK1943" i="5"/>
  <c r="DI1943" i="5"/>
  <c r="DJ1943" i="5" s="1"/>
  <c r="DK1942" i="5"/>
  <c r="DI1942" i="5"/>
  <c r="DJ1942" i="5" s="1"/>
  <c r="DK1941" i="5"/>
  <c r="DI1941" i="5"/>
  <c r="DJ1941" i="5" s="1"/>
  <c r="DK1940" i="5"/>
  <c r="DI1940" i="5"/>
  <c r="DJ1940" i="5" s="1"/>
  <c r="DK1939" i="5"/>
  <c r="DI1939" i="5"/>
  <c r="DJ1939" i="5" s="1"/>
  <c r="DK1938" i="5"/>
  <c r="DI1938" i="5"/>
  <c r="DJ1938" i="5" s="1"/>
  <c r="DK1937" i="5"/>
  <c r="DI1937" i="5"/>
  <c r="DJ1937" i="5" s="1"/>
  <c r="DK1936" i="5"/>
  <c r="DI1936" i="5"/>
  <c r="DJ1936" i="5" s="1"/>
  <c r="DK1935" i="5"/>
  <c r="DI1935" i="5"/>
  <c r="DJ1935" i="5" s="1"/>
  <c r="DK1934" i="5"/>
  <c r="DI1934" i="5"/>
  <c r="DJ1934" i="5" s="1"/>
  <c r="DK1933" i="5"/>
  <c r="DI1933" i="5"/>
  <c r="DJ1933" i="5" s="1"/>
  <c r="DK1932" i="5"/>
  <c r="DI1932" i="5"/>
  <c r="DJ1932" i="5" s="1"/>
  <c r="DK1931" i="5"/>
  <c r="DI1931" i="5"/>
  <c r="DJ1931" i="5" s="1"/>
  <c r="DK1930" i="5"/>
  <c r="DI1930" i="5"/>
  <c r="DJ1930" i="5" s="1"/>
  <c r="DK1929" i="5"/>
  <c r="DI1929" i="5"/>
  <c r="DJ1929" i="5" s="1"/>
  <c r="DK1928" i="5"/>
  <c r="DI1928" i="5"/>
  <c r="DJ1928" i="5" s="1"/>
  <c r="DK1927" i="5"/>
  <c r="DI1927" i="5"/>
  <c r="DJ1927" i="5" s="1"/>
  <c r="DK1926" i="5"/>
  <c r="DI1926" i="5"/>
  <c r="DJ1926" i="5" s="1"/>
  <c r="DK1925" i="5"/>
  <c r="DI1925" i="5"/>
  <c r="DJ1925" i="5" s="1"/>
  <c r="DK1924" i="5"/>
  <c r="DI1924" i="5"/>
  <c r="DJ1924" i="5" s="1"/>
  <c r="DK1923" i="5"/>
  <c r="DI1923" i="5"/>
  <c r="DJ1923" i="5" s="1"/>
  <c r="DK1922" i="5"/>
  <c r="DI1922" i="5"/>
  <c r="DJ1922" i="5" s="1"/>
  <c r="DK1921" i="5"/>
  <c r="DI1921" i="5"/>
  <c r="DJ1921" i="5" s="1"/>
  <c r="DK1920" i="5"/>
  <c r="DI1920" i="5"/>
  <c r="DJ1920" i="5" s="1"/>
  <c r="DK1919" i="5"/>
  <c r="DI1919" i="5"/>
  <c r="DJ1919" i="5" s="1"/>
  <c r="DK1918" i="5"/>
  <c r="DI1918" i="5"/>
  <c r="DJ1918" i="5" s="1"/>
  <c r="DK1917" i="5"/>
  <c r="DI1917" i="5"/>
  <c r="DJ1917" i="5" s="1"/>
  <c r="DK1916" i="5"/>
  <c r="DI1916" i="5"/>
  <c r="DJ1916" i="5" s="1"/>
  <c r="DK1915" i="5"/>
  <c r="DI1915" i="5"/>
  <c r="DJ1915" i="5" s="1"/>
  <c r="DK1914" i="5"/>
  <c r="DI1914" i="5"/>
  <c r="DJ1914" i="5" s="1"/>
  <c r="DK1913" i="5"/>
  <c r="DI1913" i="5"/>
  <c r="DJ1913" i="5" s="1"/>
  <c r="DK1912" i="5"/>
  <c r="DI1912" i="5"/>
  <c r="DJ1912" i="5" s="1"/>
  <c r="DK1911" i="5"/>
  <c r="DI1911" i="5"/>
  <c r="DJ1911" i="5" s="1"/>
  <c r="DK1910" i="5"/>
  <c r="DI1910" i="5"/>
  <c r="DJ1910" i="5" s="1"/>
  <c r="DK1909" i="5"/>
  <c r="DI1909" i="5"/>
  <c r="DJ1909" i="5" s="1"/>
  <c r="DK1908" i="5"/>
  <c r="DI1908" i="5"/>
  <c r="DJ1908" i="5" s="1"/>
  <c r="DK1907" i="5"/>
  <c r="DI1907" i="5"/>
  <c r="DJ1907" i="5" s="1"/>
  <c r="DK1906" i="5"/>
  <c r="DI1906" i="5"/>
  <c r="DJ1906" i="5" s="1"/>
  <c r="DK1905" i="5"/>
  <c r="DI1905" i="5"/>
  <c r="DJ1905" i="5" s="1"/>
  <c r="DK1904" i="5"/>
  <c r="DI1904" i="5"/>
  <c r="DJ1904" i="5" s="1"/>
  <c r="DK1903" i="5"/>
  <c r="DI1903" i="5"/>
  <c r="DJ1903" i="5" s="1"/>
  <c r="DK1902" i="5"/>
  <c r="DI1902" i="5"/>
  <c r="DJ1902" i="5" s="1"/>
  <c r="DK1901" i="5"/>
  <c r="DI1901" i="5"/>
  <c r="DJ1901" i="5" s="1"/>
  <c r="DK1900" i="5"/>
  <c r="DI1900" i="5"/>
  <c r="DJ1900" i="5" s="1"/>
  <c r="DK1899" i="5"/>
  <c r="DI1899" i="5"/>
  <c r="DJ1899" i="5" s="1"/>
  <c r="DK1898" i="5"/>
  <c r="DI1898" i="5"/>
  <c r="DJ1898" i="5" s="1"/>
  <c r="DK1897" i="5"/>
  <c r="DI1897" i="5"/>
  <c r="DJ1897" i="5" s="1"/>
  <c r="DK1896" i="5"/>
  <c r="DI1896" i="5"/>
  <c r="DJ1896" i="5" s="1"/>
  <c r="DK1895" i="5"/>
  <c r="DI1895" i="5"/>
  <c r="DJ1895" i="5" s="1"/>
  <c r="DK1894" i="5"/>
  <c r="DI1894" i="5"/>
  <c r="DJ1894" i="5" s="1"/>
  <c r="DK1893" i="5"/>
  <c r="DI1893" i="5"/>
  <c r="DJ1893" i="5" s="1"/>
  <c r="DK1892" i="5"/>
  <c r="DI1892" i="5"/>
  <c r="DJ1892" i="5" s="1"/>
  <c r="DK1891" i="5"/>
  <c r="DI1891" i="5"/>
  <c r="DJ1891" i="5" s="1"/>
  <c r="DK1890" i="5"/>
  <c r="DI1890" i="5"/>
  <c r="DJ1890" i="5" s="1"/>
  <c r="DK1889" i="5"/>
  <c r="DI1889" i="5"/>
  <c r="DJ1889" i="5" s="1"/>
  <c r="DK1888" i="5"/>
  <c r="DI1888" i="5"/>
  <c r="DJ1888" i="5" s="1"/>
  <c r="DK1887" i="5"/>
  <c r="DI1887" i="5"/>
  <c r="DJ1887" i="5" s="1"/>
  <c r="DK1886" i="5"/>
  <c r="DI1886" i="5"/>
  <c r="DJ1886" i="5" s="1"/>
  <c r="DK1885" i="5"/>
  <c r="DI1885" i="5"/>
  <c r="DJ1885" i="5" s="1"/>
  <c r="DK1884" i="5"/>
  <c r="DI1884" i="5"/>
  <c r="DJ1884" i="5" s="1"/>
  <c r="DK1883" i="5"/>
  <c r="DI1883" i="5"/>
  <c r="DJ1883" i="5" s="1"/>
  <c r="DK1882" i="5"/>
  <c r="DI1882" i="5"/>
  <c r="DJ1882" i="5" s="1"/>
  <c r="DK1881" i="5"/>
  <c r="DI1881" i="5"/>
  <c r="DJ1881" i="5" s="1"/>
  <c r="DK1880" i="5"/>
  <c r="DI1880" i="5"/>
  <c r="DJ1880" i="5" s="1"/>
  <c r="DK1879" i="5"/>
  <c r="DI1879" i="5"/>
  <c r="DJ1879" i="5" s="1"/>
  <c r="DK1878" i="5"/>
  <c r="DI1878" i="5"/>
  <c r="DJ1878" i="5" s="1"/>
  <c r="DK1877" i="5"/>
  <c r="DI1877" i="5"/>
  <c r="DJ1877" i="5" s="1"/>
  <c r="DK1876" i="5"/>
  <c r="DI1876" i="5"/>
  <c r="DJ1876" i="5" s="1"/>
  <c r="DK1875" i="5"/>
  <c r="DI1875" i="5"/>
  <c r="DJ1875" i="5" s="1"/>
  <c r="DK1874" i="5"/>
  <c r="DI1874" i="5"/>
  <c r="DJ1874" i="5" s="1"/>
  <c r="DK1873" i="5"/>
  <c r="DI1873" i="5"/>
  <c r="DJ1873" i="5" s="1"/>
  <c r="DK1872" i="5"/>
  <c r="DI1872" i="5"/>
  <c r="DJ1872" i="5" s="1"/>
  <c r="DK1871" i="5"/>
  <c r="DI1871" i="5"/>
  <c r="DJ1871" i="5" s="1"/>
  <c r="DK1870" i="5"/>
  <c r="DI1870" i="5"/>
  <c r="DJ1870" i="5" s="1"/>
  <c r="DK1869" i="5"/>
  <c r="DI1869" i="5"/>
  <c r="DJ1869" i="5" s="1"/>
  <c r="DK1868" i="5"/>
  <c r="DI1868" i="5"/>
  <c r="DJ1868" i="5" s="1"/>
  <c r="DK1867" i="5"/>
  <c r="DI1867" i="5"/>
  <c r="DJ1867" i="5" s="1"/>
  <c r="DK1866" i="5"/>
  <c r="DI1866" i="5"/>
  <c r="DJ1866" i="5" s="1"/>
  <c r="DK1865" i="5"/>
  <c r="DI1865" i="5"/>
  <c r="DJ1865" i="5" s="1"/>
  <c r="DK1864" i="5"/>
  <c r="DI1864" i="5"/>
  <c r="DJ1864" i="5" s="1"/>
  <c r="DK1863" i="5"/>
  <c r="DI1863" i="5"/>
  <c r="DJ1863" i="5" s="1"/>
  <c r="DK1862" i="5"/>
  <c r="DI1862" i="5"/>
  <c r="DJ1862" i="5" s="1"/>
  <c r="DK1861" i="5"/>
  <c r="DI1861" i="5"/>
  <c r="DJ1861" i="5" s="1"/>
  <c r="DK1860" i="5"/>
  <c r="DI1860" i="5"/>
  <c r="DJ1860" i="5" s="1"/>
  <c r="DK1859" i="5"/>
  <c r="DI1859" i="5"/>
  <c r="DJ1859" i="5" s="1"/>
  <c r="DK1858" i="5"/>
  <c r="DI1858" i="5"/>
  <c r="DJ1858" i="5" s="1"/>
  <c r="DK1857" i="5"/>
  <c r="DI1857" i="5"/>
  <c r="DJ1857" i="5" s="1"/>
  <c r="DK1856" i="5"/>
  <c r="DI1856" i="5"/>
  <c r="DJ1856" i="5" s="1"/>
  <c r="DK1855" i="5"/>
  <c r="DI1855" i="5"/>
  <c r="DJ1855" i="5" s="1"/>
  <c r="DK1854" i="5"/>
  <c r="DI1854" i="5"/>
  <c r="DJ1854" i="5" s="1"/>
  <c r="DK1853" i="5"/>
  <c r="DI1853" i="5"/>
  <c r="DJ1853" i="5" s="1"/>
  <c r="DK1852" i="5"/>
  <c r="DI1852" i="5"/>
  <c r="DJ1852" i="5" s="1"/>
  <c r="DK1851" i="5"/>
  <c r="DI1851" i="5"/>
  <c r="DJ1851" i="5" s="1"/>
  <c r="DK1850" i="5"/>
  <c r="DI1850" i="5"/>
  <c r="DJ1850" i="5" s="1"/>
  <c r="DK1849" i="5"/>
  <c r="DI1849" i="5"/>
  <c r="DJ1849" i="5" s="1"/>
  <c r="DK1848" i="5"/>
  <c r="DI1848" i="5"/>
  <c r="DJ1848" i="5" s="1"/>
  <c r="DK1847" i="5"/>
  <c r="DI1847" i="5"/>
  <c r="DJ1847" i="5" s="1"/>
  <c r="DK1846" i="5"/>
  <c r="DI1846" i="5"/>
  <c r="DJ1846" i="5" s="1"/>
  <c r="DK1845" i="5"/>
  <c r="DI1845" i="5"/>
  <c r="DJ1845" i="5" s="1"/>
  <c r="DK1844" i="5"/>
  <c r="DI1844" i="5"/>
  <c r="DJ1844" i="5" s="1"/>
  <c r="DK1843" i="5"/>
  <c r="DI1843" i="5"/>
  <c r="DJ1843" i="5" s="1"/>
  <c r="DK1842" i="5"/>
  <c r="DI1842" i="5"/>
  <c r="DJ1842" i="5" s="1"/>
  <c r="DK1841" i="5"/>
  <c r="DI1841" i="5"/>
  <c r="DJ1841" i="5" s="1"/>
  <c r="DK1840" i="5"/>
  <c r="DI1840" i="5"/>
  <c r="DJ1840" i="5" s="1"/>
  <c r="DK1839" i="5"/>
  <c r="DI1839" i="5"/>
  <c r="DJ1839" i="5" s="1"/>
  <c r="DK1838" i="5"/>
  <c r="DI1838" i="5"/>
  <c r="DJ1838" i="5" s="1"/>
  <c r="DK1837" i="5"/>
  <c r="DI1837" i="5"/>
  <c r="DJ1837" i="5" s="1"/>
  <c r="DK1836" i="5"/>
  <c r="DI1836" i="5"/>
  <c r="DJ1836" i="5" s="1"/>
  <c r="DK1835" i="5"/>
  <c r="DI1835" i="5"/>
  <c r="DJ1835" i="5" s="1"/>
  <c r="DK1834" i="5"/>
  <c r="DI1834" i="5"/>
  <c r="DJ1834" i="5" s="1"/>
  <c r="DK1833" i="5"/>
  <c r="DI1833" i="5"/>
  <c r="DJ1833" i="5" s="1"/>
  <c r="DK1832" i="5"/>
  <c r="DI1832" i="5"/>
  <c r="DJ1832" i="5" s="1"/>
  <c r="DK1831" i="5"/>
  <c r="DI1831" i="5"/>
  <c r="DJ1831" i="5" s="1"/>
  <c r="DK1830" i="5"/>
  <c r="DI1830" i="5"/>
  <c r="DJ1830" i="5" s="1"/>
  <c r="DK1829" i="5"/>
  <c r="DI1829" i="5"/>
  <c r="DJ1829" i="5" s="1"/>
  <c r="DK1828" i="5"/>
  <c r="DI1828" i="5"/>
  <c r="DJ1828" i="5" s="1"/>
  <c r="DK1827" i="5"/>
  <c r="DI1827" i="5"/>
  <c r="DJ1827" i="5" s="1"/>
  <c r="DK1826" i="5"/>
  <c r="DI1826" i="5"/>
  <c r="DJ1826" i="5" s="1"/>
  <c r="DK1825" i="5"/>
  <c r="DI1825" i="5"/>
  <c r="DJ1825" i="5" s="1"/>
  <c r="DK1824" i="5"/>
  <c r="DI1824" i="5"/>
  <c r="DJ1824" i="5" s="1"/>
  <c r="DK1823" i="5"/>
  <c r="DI1823" i="5"/>
  <c r="DJ1823" i="5" s="1"/>
  <c r="DK1822" i="5"/>
  <c r="DI1822" i="5"/>
  <c r="DJ1822" i="5" s="1"/>
  <c r="DK1821" i="5"/>
  <c r="DI1821" i="5"/>
  <c r="DJ1821" i="5" s="1"/>
  <c r="DK1820" i="5"/>
  <c r="DI1820" i="5"/>
  <c r="DJ1820" i="5" s="1"/>
  <c r="DK1819" i="5"/>
  <c r="DI1819" i="5"/>
  <c r="DJ1819" i="5" s="1"/>
  <c r="DK1818" i="5"/>
  <c r="DI1818" i="5"/>
  <c r="DJ1818" i="5" s="1"/>
  <c r="DK1817" i="5"/>
  <c r="DI1817" i="5"/>
  <c r="DJ1817" i="5" s="1"/>
  <c r="DK1816" i="5"/>
  <c r="DI1816" i="5"/>
  <c r="DJ1816" i="5" s="1"/>
  <c r="DK1815" i="5"/>
  <c r="DI1815" i="5"/>
  <c r="DJ1815" i="5" s="1"/>
  <c r="DK1814" i="5"/>
  <c r="DI1814" i="5"/>
  <c r="DJ1814" i="5" s="1"/>
  <c r="DK1813" i="5"/>
  <c r="DI1813" i="5"/>
  <c r="DJ1813" i="5" s="1"/>
  <c r="DK1812" i="5"/>
  <c r="DI1812" i="5"/>
  <c r="DJ1812" i="5" s="1"/>
  <c r="DK1811" i="5"/>
  <c r="DI1811" i="5"/>
  <c r="DJ1811" i="5" s="1"/>
  <c r="DK1810" i="5"/>
  <c r="DI1810" i="5"/>
  <c r="DJ1810" i="5" s="1"/>
  <c r="DK1809" i="5"/>
  <c r="DI1809" i="5"/>
  <c r="DJ1809" i="5" s="1"/>
  <c r="DK1808" i="5"/>
  <c r="DI1808" i="5"/>
  <c r="DJ1808" i="5" s="1"/>
  <c r="DK1807" i="5"/>
  <c r="DI1807" i="5"/>
  <c r="DJ1807" i="5" s="1"/>
  <c r="DK1806" i="5"/>
  <c r="DI1806" i="5"/>
  <c r="DJ1806" i="5" s="1"/>
  <c r="DK1805" i="5"/>
  <c r="DI1805" i="5"/>
  <c r="DJ1805" i="5" s="1"/>
  <c r="DK1804" i="5"/>
  <c r="DI1804" i="5"/>
  <c r="DJ1804" i="5" s="1"/>
  <c r="DK1803" i="5"/>
  <c r="DI1803" i="5"/>
  <c r="DJ1803" i="5" s="1"/>
  <c r="DK1802" i="5"/>
  <c r="DI1802" i="5"/>
  <c r="DJ1802" i="5" s="1"/>
  <c r="DK1801" i="5"/>
  <c r="DI1801" i="5"/>
  <c r="DJ1801" i="5" s="1"/>
  <c r="DK1800" i="5"/>
  <c r="DI1800" i="5"/>
  <c r="DJ1800" i="5" s="1"/>
  <c r="DK1799" i="5"/>
  <c r="DI1799" i="5"/>
  <c r="DJ1799" i="5" s="1"/>
  <c r="DK1798" i="5"/>
  <c r="DI1798" i="5"/>
  <c r="DJ1798" i="5" s="1"/>
  <c r="DK1797" i="5"/>
  <c r="DI1797" i="5"/>
  <c r="DJ1797" i="5" s="1"/>
  <c r="DK1796" i="5"/>
  <c r="DI1796" i="5"/>
  <c r="DJ1796" i="5" s="1"/>
  <c r="DK1795" i="5"/>
  <c r="DI1795" i="5"/>
  <c r="DJ1795" i="5" s="1"/>
  <c r="DK1794" i="5"/>
  <c r="DI1794" i="5"/>
  <c r="DJ1794" i="5" s="1"/>
  <c r="DK1793" i="5"/>
  <c r="DI1793" i="5"/>
  <c r="DJ1793" i="5" s="1"/>
  <c r="DK1792" i="5"/>
  <c r="DI1792" i="5"/>
  <c r="DJ1792" i="5" s="1"/>
  <c r="DK1791" i="5"/>
  <c r="DI1791" i="5"/>
  <c r="DJ1791" i="5" s="1"/>
  <c r="DK1790" i="5"/>
  <c r="DI1790" i="5"/>
  <c r="DJ1790" i="5" s="1"/>
  <c r="DK1789" i="5"/>
  <c r="DI1789" i="5"/>
  <c r="DJ1789" i="5" s="1"/>
  <c r="DK1788" i="5"/>
  <c r="DI1788" i="5"/>
  <c r="DJ1788" i="5" s="1"/>
  <c r="DK1787" i="5"/>
  <c r="DI1787" i="5"/>
  <c r="DJ1787" i="5" s="1"/>
  <c r="DK1786" i="5"/>
  <c r="DI1786" i="5"/>
  <c r="DJ1786" i="5" s="1"/>
  <c r="DK1785" i="5"/>
  <c r="DI1785" i="5"/>
  <c r="DJ1785" i="5" s="1"/>
  <c r="DK1784" i="5"/>
  <c r="DI1784" i="5"/>
  <c r="DJ1784" i="5" s="1"/>
  <c r="DK1783" i="5"/>
  <c r="DI1783" i="5"/>
  <c r="DJ1783" i="5" s="1"/>
  <c r="DK1782" i="5"/>
  <c r="DI1782" i="5"/>
  <c r="DJ1782" i="5" s="1"/>
  <c r="DK1781" i="5"/>
  <c r="DI1781" i="5"/>
  <c r="DJ1781" i="5" s="1"/>
  <c r="DK1780" i="5"/>
  <c r="DI1780" i="5"/>
  <c r="DJ1780" i="5" s="1"/>
  <c r="DK1779" i="5"/>
  <c r="DI1779" i="5"/>
  <c r="DJ1779" i="5" s="1"/>
  <c r="DK1778" i="5"/>
  <c r="DI1778" i="5"/>
  <c r="DJ1778" i="5" s="1"/>
  <c r="DK1777" i="5"/>
  <c r="DI1777" i="5"/>
  <c r="DJ1777" i="5" s="1"/>
  <c r="DK1776" i="5"/>
  <c r="DI1776" i="5"/>
  <c r="DJ1776" i="5" s="1"/>
  <c r="DK1775" i="5"/>
  <c r="DI1775" i="5"/>
  <c r="DJ1775" i="5" s="1"/>
  <c r="DK1774" i="5"/>
  <c r="DI1774" i="5"/>
  <c r="DJ1774" i="5" s="1"/>
  <c r="DK1773" i="5"/>
  <c r="DI1773" i="5"/>
  <c r="DJ1773" i="5" s="1"/>
  <c r="DK1772" i="5"/>
  <c r="DI1772" i="5"/>
  <c r="DJ1772" i="5" s="1"/>
  <c r="DK1771" i="5"/>
  <c r="DI1771" i="5"/>
  <c r="DJ1771" i="5" s="1"/>
  <c r="DK1770" i="5"/>
  <c r="DI1770" i="5"/>
  <c r="DJ1770" i="5" s="1"/>
  <c r="DK1769" i="5"/>
  <c r="DI1769" i="5"/>
  <c r="DJ1769" i="5" s="1"/>
  <c r="DK1768" i="5"/>
  <c r="DI1768" i="5"/>
  <c r="DJ1768" i="5" s="1"/>
  <c r="DK1767" i="5"/>
  <c r="DI1767" i="5"/>
  <c r="DJ1767" i="5" s="1"/>
  <c r="DK1766" i="5"/>
  <c r="DI1766" i="5"/>
  <c r="DJ1766" i="5" s="1"/>
  <c r="DK1765" i="5"/>
  <c r="DI1765" i="5"/>
  <c r="DJ1765" i="5" s="1"/>
  <c r="DK1764" i="5"/>
  <c r="DI1764" i="5"/>
  <c r="DJ1764" i="5" s="1"/>
  <c r="DK1763" i="5"/>
  <c r="DI1763" i="5"/>
  <c r="DJ1763" i="5" s="1"/>
  <c r="DK1762" i="5"/>
  <c r="DI1762" i="5"/>
  <c r="DJ1762" i="5" s="1"/>
  <c r="DK1761" i="5"/>
  <c r="DI1761" i="5"/>
  <c r="DJ1761" i="5" s="1"/>
  <c r="DK1760" i="5"/>
  <c r="DI1760" i="5"/>
  <c r="DJ1760" i="5" s="1"/>
  <c r="DK1759" i="5"/>
  <c r="DI1759" i="5"/>
  <c r="DJ1759" i="5" s="1"/>
  <c r="DK1758" i="5"/>
  <c r="DI1758" i="5"/>
  <c r="DJ1758" i="5" s="1"/>
  <c r="DK1757" i="5"/>
  <c r="DI1757" i="5"/>
  <c r="DJ1757" i="5" s="1"/>
  <c r="DK1756" i="5"/>
  <c r="DI1756" i="5"/>
  <c r="DJ1756" i="5" s="1"/>
  <c r="DK1755" i="5"/>
  <c r="DI1755" i="5"/>
  <c r="DJ1755" i="5" s="1"/>
  <c r="DK1754" i="5"/>
  <c r="DI1754" i="5"/>
  <c r="DJ1754" i="5" s="1"/>
  <c r="DK1753" i="5"/>
  <c r="DI1753" i="5"/>
  <c r="DJ1753" i="5" s="1"/>
  <c r="DK1752" i="5"/>
  <c r="DI1752" i="5"/>
  <c r="DJ1752" i="5" s="1"/>
  <c r="DK1751" i="5"/>
  <c r="DI1751" i="5"/>
  <c r="DJ1751" i="5" s="1"/>
  <c r="DK1750" i="5"/>
  <c r="DI1750" i="5"/>
  <c r="DJ1750" i="5" s="1"/>
  <c r="DK1749" i="5"/>
  <c r="DI1749" i="5"/>
  <c r="DJ1749" i="5" s="1"/>
  <c r="DK1748" i="5"/>
  <c r="DI1748" i="5"/>
  <c r="DJ1748" i="5" s="1"/>
  <c r="DK1747" i="5"/>
  <c r="DI1747" i="5"/>
  <c r="DJ1747" i="5" s="1"/>
  <c r="DK1746" i="5"/>
  <c r="DI1746" i="5"/>
  <c r="DJ1746" i="5" s="1"/>
  <c r="DK1745" i="5"/>
  <c r="DI1745" i="5"/>
  <c r="DJ1745" i="5" s="1"/>
  <c r="DK1744" i="5"/>
  <c r="DI1744" i="5"/>
  <c r="DJ1744" i="5" s="1"/>
  <c r="DK1743" i="5"/>
  <c r="DI1743" i="5"/>
  <c r="DJ1743" i="5" s="1"/>
  <c r="DK1742" i="5"/>
  <c r="DI1742" i="5"/>
  <c r="DJ1742" i="5" s="1"/>
  <c r="DK1741" i="5"/>
  <c r="DI1741" i="5"/>
  <c r="DJ1741" i="5" s="1"/>
  <c r="DK1740" i="5"/>
  <c r="DI1740" i="5"/>
  <c r="DJ1740" i="5" s="1"/>
  <c r="DK1739" i="5"/>
  <c r="DI1739" i="5"/>
  <c r="DJ1739" i="5" s="1"/>
  <c r="DK1738" i="5"/>
  <c r="DI1738" i="5"/>
  <c r="DJ1738" i="5" s="1"/>
  <c r="DK1737" i="5"/>
  <c r="DI1737" i="5"/>
  <c r="DJ1737" i="5" s="1"/>
  <c r="DK1736" i="5"/>
  <c r="DI1736" i="5"/>
  <c r="DJ1736" i="5" s="1"/>
  <c r="DK1735" i="5"/>
  <c r="DI1735" i="5"/>
  <c r="DJ1735" i="5" s="1"/>
  <c r="DK1734" i="5"/>
  <c r="DI1734" i="5"/>
  <c r="DJ1734" i="5" s="1"/>
  <c r="DK1733" i="5"/>
  <c r="DI1733" i="5"/>
  <c r="DJ1733" i="5" s="1"/>
  <c r="DK1732" i="5"/>
  <c r="DI1732" i="5"/>
  <c r="DJ1732" i="5" s="1"/>
  <c r="DK1731" i="5"/>
  <c r="DI1731" i="5"/>
  <c r="DJ1731" i="5" s="1"/>
  <c r="DK1730" i="5"/>
  <c r="DI1730" i="5"/>
  <c r="DJ1730" i="5" s="1"/>
  <c r="DK1729" i="5"/>
  <c r="DI1729" i="5"/>
  <c r="DJ1729" i="5" s="1"/>
  <c r="DK1728" i="5"/>
  <c r="DI1728" i="5"/>
  <c r="DJ1728" i="5" s="1"/>
  <c r="DK1727" i="5"/>
  <c r="DI1727" i="5"/>
  <c r="DJ1727" i="5" s="1"/>
  <c r="DK1726" i="5"/>
  <c r="DI1726" i="5"/>
  <c r="DJ1726" i="5" s="1"/>
  <c r="DK1725" i="5"/>
  <c r="DI1725" i="5"/>
  <c r="DJ1725" i="5" s="1"/>
  <c r="DK1724" i="5"/>
  <c r="DI1724" i="5"/>
  <c r="DJ1724" i="5" s="1"/>
  <c r="DK1723" i="5"/>
  <c r="DI1723" i="5"/>
  <c r="DJ1723" i="5" s="1"/>
  <c r="DK1722" i="5"/>
  <c r="DI1722" i="5"/>
  <c r="DJ1722" i="5" s="1"/>
  <c r="DK1721" i="5"/>
  <c r="DI1721" i="5"/>
  <c r="DJ1721" i="5" s="1"/>
  <c r="DK1720" i="5"/>
  <c r="DI1720" i="5"/>
  <c r="DJ1720" i="5" s="1"/>
  <c r="DK1719" i="5"/>
  <c r="DI1719" i="5"/>
  <c r="DJ1719" i="5" s="1"/>
  <c r="DK1718" i="5"/>
  <c r="DI1718" i="5"/>
  <c r="DJ1718" i="5" s="1"/>
  <c r="DK1717" i="5"/>
  <c r="DI1717" i="5"/>
  <c r="DJ1717" i="5" s="1"/>
  <c r="DK1716" i="5"/>
  <c r="DI1716" i="5"/>
  <c r="DJ1716" i="5" s="1"/>
  <c r="DK1715" i="5"/>
  <c r="DI1715" i="5"/>
  <c r="DJ1715" i="5" s="1"/>
  <c r="DK1714" i="5"/>
  <c r="DI1714" i="5"/>
  <c r="DJ1714" i="5" s="1"/>
  <c r="DK1713" i="5"/>
  <c r="DI1713" i="5"/>
  <c r="DJ1713" i="5" s="1"/>
  <c r="DK1712" i="5"/>
  <c r="DI1712" i="5"/>
  <c r="DJ1712" i="5" s="1"/>
  <c r="DK1711" i="5"/>
  <c r="DI1711" i="5"/>
  <c r="DJ1711" i="5" s="1"/>
  <c r="DK1710" i="5"/>
  <c r="DI1710" i="5"/>
  <c r="DJ1710" i="5" s="1"/>
  <c r="DK1709" i="5"/>
  <c r="DI1709" i="5"/>
  <c r="DJ1709" i="5" s="1"/>
  <c r="DK1708" i="5"/>
  <c r="DI1708" i="5"/>
  <c r="DJ1708" i="5" s="1"/>
  <c r="DK1707" i="5"/>
  <c r="DI1707" i="5"/>
  <c r="DJ1707" i="5" s="1"/>
  <c r="DK1706" i="5"/>
  <c r="DI1706" i="5"/>
  <c r="DJ1706" i="5" s="1"/>
  <c r="DK1705" i="5"/>
  <c r="DI1705" i="5"/>
  <c r="DJ1705" i="5" s="1"/>
  <c r="DK1704" i="5"/>
  <c r="DI1704" i="5"/>
  <c r="DJ1704" i="5" s="1"/>
  <c r="DK1703" i="5"/>
  <c r="DI1703" i="5"/>
  <c r="DJ1703" i="5" s="1"/>
  <c r="DK1702" i="5"/>
  <c r="DI1702" i="5"/>
  <c r="DJ1702" i="5" s="1"/>
  <c r="DK1701" i="5"/>
  <c r="DI1701" i="5"/>
  <c r="DJ1701" i="5" s="1"/>
  <c r="DK1700" i="5"/>
  <c r="DI1700" i="5"/>
  <c r="DJ1700" i="5" s="1"/>
  <c r="DK1699" i="5"/>
  <c r="DI1699" i="5"/>
  <c r="DJ1699" i="5" s="1"/>
  <c r="DK1698" i="5"/>
  <c r="DI1698" i="5"/>
  <c r="DJ1698" i="5" s="1"/>
  <c r="DK1697" i="5"/>
  <c r="DI1697" i="5"/>
  <c r="DJ1697" i="5" s="1"/>
  <c r="DK1696" i="5"/>
  <c r="DI1696" i="5"/>
  <c r="DJ1696" i="5" s="1"/>
  <c r="DK1695" i="5"/>
  <c r="DI1695" i="5"/>
  <c r="DJ1695" i="5" s="1"/>
  <c r="DK1694" i="5"/>
  <c r="DI1694" i="5"/>
  <c r="DJ1694" i="5" s="1"/>
  <c r="DK1693" i="5"/>
  <c r="DI1693" i="5"/>
  <c r="DJ1693" i="5" s="1"/>
  <c r="DK1692" i="5"/>
  <c r="DI1692" i="5"/>
  <c r="DJ1692" i="5" s="1"/>
  <c r="DK1691" i="5"/>
  <c r="DI1691" i="5"/>
  <c r="DJ1691" i="5" s="1"/>
  <c r="DK1690" i="5"/>
  <c r="DI1690" i="5"/>
  <c r="DJ1690" i="5" s="1"/>
  <c r="DK1689" i="5"/>
  <c r="DI1689" i="5"/>
  <c r="DJ1689" i="5" s="1"/>
  <c r="DK1688" i="5"/>
  <c r="DI1688" i="5"/>
  <c r="DJ1688" i="5" s="1"/>
  <c r="DK1687" i="5"/>
  <c r="DI1687" i="5"/>
  <c r="DJ1687" i="5" s="1"/>
  <c r="DK1686" i="5"/>
  <c r="DI1686" i="5"/>
  <c r="DJ1686" i="5" s="1"/>
  <c r="DK1685" i="5"/>
  <c r="DI1685" i="5"/>
  <c r="DJ1685" i="5" s="1"/>
  <c r="DK1684" i="5"/>
  <c r="DI1684" i="5"/>
  <c r="DJ1684" i="5" s="1"/>
  <c r="DK1683" i="5"/>
  <c r="DI1683" i="5"/>
  <c r="DJ1683" i="5" s="1"/>
  <c r="DK1682" i="5"/>
  <c r="DI1682" i="5"/>
  <c r="DJ1682" i="5" s="1"/>
  <c r="DK1681" i="5"/>
  <c r="DI1681" i="5"/>
  <c r="DJ1681" i="5" s="1"/>
  <c r="DK1680" i="5"/>
  <c r="DI1680" i="5"/>
  <c r="DJ1680" i="5" s="1"/>
  <c r="DK1679" i="5"/>
  <c r="DI1679" i="5"/>
  <c r="DJ1679" i="5" s="1"/>
  <c r="DK1678" i="5"/>
  <c r="DI1678" i="5"/>
  <c r="DJ1678" i="5" s="1"/>
  <c r="DK1677" i="5"/>
  <c r="DI1677" i="5"/>
  <c r="DJ1677" i="5" s="1"/>
  <c r="DK1676" i="5"/>
  <c r="DI1676" i="5"/>
  <c r="DJ1676" i="5" s="1"/>
  <c r="DK1675" i="5"/>
  <c r="DI1675" i="5"/>
  <c r="DJ1675" i="5" s="1"/>
  <c r="DK1674" i="5"/>
  <c r="DI1674" i="5"/>
  <c r="DJ1674" i="5" s="1"/>
  <c r="DK1673" i="5"/>
  <c r="DI1673" i="5"/>
  <c r="DJ1673" i="5" s="1"/>
  <c r="DK1672" i="5"/>
  <c r="DI1672" i="5"/>
  <c r="DJ1672" i="5" s="1"/>
  <c r="DK1671" i="5"/>
  <c r="DI1671" i="5"/>
  <c r="DJ1671" i="5" s="1"/>
  <c r="DK1670" i="5"/>
  <c r="DI1670" i="5"/>
  <c r="DJ1670" i="5" s="1"/>
  <c r="DK1669" i="5"/>
  <c r="DI1669" i="5"/>
  <c r="DJ1669" i="5" s="1"/>
  <c r="DK1668" i="5"/>
  <c r="DI1668" i="5"/>
  <c r="DJ1668" i="5" s="1"/>
  <c r="DK1667" i="5"/>
  <c r="DI1667" i="5"/>
  <c r="DJ1667" i="5" s="1"/>
  <c r="DK1666" i="5"/>
  <c r="DI1666" i="5"/>
  <c r="DJ1666" i="5" s="1"/>
  <c r="DK1665" i="5"/>
  <c r="DI1665" i="5"/>
  <c r="DJ1665" i="5" s="1"/>
  <c r="DK1664" i="5"/>
  <c r="DI1664" i="5"/>
  <c r="DJ1664" i="5" s="1"/>
  <c r="DK1663" i="5"/>
  <c r="DI1663" i="5"/>
  <c r="DJ1663" i="5" s="1"/>
  <c r="DK1662" i="5"/>
  <c r="DI1662" i="5"/>
  <c r="DJ1662" i="5" s="1"/>
  <c r="DK1661" i="5"/>
  <c r="DI1661" i="5"/>
  <c r="DJ1661" i="5" s="1"/>
  <c r="DK1660" i="5"/>
  <c r="DI1660" i="5"/>
  <c r="DJ1660" i="5" s="1"/>
  <c r="DK1659" i="5"/>
  <c r="DI1659" i="5"/>
  <c r="DJ1659" i="5" s="1"/>
  <c r="DK1658" i="5"/>
  <c r="DI1658" i="5"/>
  <c r="DJ1658" i="5" s="1"/>
  <c r="DK1657" i="5"/>
  <c r="DI1657" i="5"/>
  <c r="DJ1657" i="5" s="1"/>
  <c r="DK1656" i="5"/>
  <c r="DI1656" i="5"/>
  <c r="DJ1656" i="5" s="1"/>
  <c r="DK1655" i="5"/>
  <c r="DI1655" i="5"/>
  <c r="DJ1655" i="5" s="1"/>
  <c r="DK1654" i="5"/>
  <c r="DI1654" i="5"/>
  <c r="DJ1654" i="5" s="1"/>
  <c r="DK1653" i="5"/>
  <c r="DI1653" i="5"/>
  <c r="DJ1653" i="5" s="1"/>
  <c r="DK1652" i="5"/>
  <c r="DI1652" i="5"/>
  <c r="DJ1652" i="5" s="1"/>
  <c r="DK1651" i="5"/>
  <c r="DI1651" i="5"/>
  <c r="DJ1651" i="5" s="1"/>
  <c r="DK1650" i="5"/>
  <c r="DI1650" i="5"/>
  <c r="DJ1650" i="5" s="1"/>
  <c r="DK1649" i="5"/>
  <c r="DI1649" i="5"/>
  <c r="DJ1649" i="5" s="1"/>
  <c r="DK1648" i="5"/>
  <c r="DI1648" i="5"/>
  <c r="DJ1648" i="5" s="1"/>
  <c r="DK1647" i="5"/>
  <c r="DI1647" i="5"/>
  <c r="DJ1647" i="5" s="1"/>
  <c r="DK1646" i="5"/>
  <c r="DI1646" i="5"/>
  <c r="DJ1646" i="5" s="1"/>
  <c r="DK1645" i="5"/>
  <c r="DI1645" i="5"/>
  <c r="DJ1645" i="5" s="1"/>
  <c r="DK1644" i="5"/>
  <c r="DI1644" i="5"/>
  <c r="DJ1644" i="5" s="1"/>
  <c r="DK1643" i="5"/>
  <c r="DI1643" i="5"/>
  <c r="DJ1643" i="5" s="1"/>
  <c r="DK1642" i="5"/>
  <c r="DI1642" i="5"/>
  <c r="DJ1642" i="5" s="1"/>
  <c r="DK1641" i="5"/>
  <c r="DI1641" i="5"/>
  <c r="DJ1641" i="5" s="1"/>
  <c r="DK1640" i="5"/>
  <c r="DI1640" i="5"/>
  <c r="DJ1640" i="5" s="1"/>
  <c r="DK1639" i="5"/>
  <c r="DI1639" i="5"/>
  <c r="DJ1639" i="5" s="1"/>
  <c r="DK1638" i="5"/>
  <c r="DI1638" i="5"/>
  <c r="DJ1638" i="5" s="1"/>
  <c r="DK1637" i="5"/>
  <c r="DI1637" i="5"/>
  <c r="DJ1637" i="5" s="1"/>
  <c r="DK1636" i="5"/>
  <c r="DI1636" i="5"/>
  <c r="DJ1636" i="5" s="1"/>
  <c r="DK1635" i="5"/>
  <c r="DI1635" i="5"/>
  <c r="DJ1635" i="5" s="1"/>
  <c r="DK1634" i="5"/>
  <c r="DI1634" i="5"/>
  <c r="DJ1634" i="5" s="1"/>
  <c r="DK1633" i="5"/>
  <c r="DI1633" i="5"/>
  <c r="DJ1633" i="5" s="1"/>
  <c r="DK1632" i="5"/>
  <c r="DI1632" i="5"/>
  <c r="DJ1632" i="5" s="1"/>
  <c r="DK1631" i="5"/>
  <c r="DI1631" i="5"/>
  <c r="DJ1631" i="5" s="1"/>
  <c r="DK1630" i="5"/>
  <c r="DI1630" i="5"/>
  <c r="DJ1630" i="5" s="1"/>
  <c r="DK1629" i="5"/>
  <c r="DI1629" i="5"/>
  <c r="DJ1629" i="5" s="1"/>
  <c r="DK1628" i="5"/>
  <c r="DI1628" i="5"/>
  <c r="DJ1628" i="5" s="1"/>
  <c r="DK1627" i="5"/>
  <c r="DI1627" i="5"/>
  <c r="DJ1627" i="5" s="1"/>
  <c r="DK1626" i="5"/>
  <c r="DI1626" i="5"/>
  <c r="DJ1626" i="5" s="1"/>
  <c r="DK1625" i="5"/>
  <c r="DI1625" i="5"/>
  <c r="DJ1625" i="5" s="1"/>
  <c r="DK1624" i="5"/>
  <c r="DI1624" i="5"/>
  <c r="DJ1624" i="5" s="1"/>
  <c r="DK1623" i="5"/>
  <c r="DI1623" i="5"/>
  <c r="DJ1623" i="5" s="1"/>
  <c r="DK1622" i="5"/>
  <c r="DI1622" i="5"/>
  <c r="DJ1622" i="5" s="1"/>
  <c r="DK1621" i="5"/>
  <c r="DI1621" i="5"/>
  <c r="DJ1621" i="5" s="1"/>
  <c r="DK1620" i="5"/>
  <c r="DI1620" i="5"/>
  <c r="DJ1620" i="5" s="1"/>
  <c r="DK1619" i="5"/>
  <c r="DI1619" i="5"/>
  <c r="DJ1619" i="5" s="1"/>
  <c r="DK1618" i="5"/>
  <c r="DI1618" i="5"/>
  <c r="DJ1618" i="5" s="1"/>
  <c r="DK1617" i="5"/>
  <c r="DI1617" i="5"/>
  <c r="DJ1617" i="5" s="1"/>
  <c r="DK1616" i="5"/>
  <c r="DI1616" i="5"/>
  <c r="DJ1616" i="5" s="1"/>
  <c r="DK1615" i="5"/>
  <c r="DI1615" i="5"/>
  <c r="DJ1615" i="5" s="1"/>
  <c r="DK1614" i="5"/>
  <c r="DI1614" i="5"/>
  <c r="DJ1614" i="5" s="1"/>
  <c r="DK1613" i="5"/>
  <c r="DI1613" i="5"/>
  <c r="DJ1613" i="5" s="1"/>
  <c r="DK1612" i="5"/>
  <c r="DI1612" i="5"/>
  <c r="DJ1612" i="5" s="1"/>
  <c r="DK1611" i="5"/>
  <c r="DI1611" i="5"/>
  <c r="DJ1611" i="5" s="1"/>
  <c r="DK1610" i="5"/>
  <c r="DI1610" i="5"/>
  <c r="DJ1610" i="5" s="1"/>
  <c r="DK1609" i="5"/>
  <c r="DI1609" i="5"/>
  <c r="DJ1609" i="5" s="1"/>
  <c r="DK1608" i="5"/>
  <c r="DI1608" i="5"/>
  <c r="DJ1608" i="5" s="1"/>
  <c r="DK1607" i="5"/>
  <c r="DI1607" i="5"/>
  <c r="DJ1607" i="5" s="1"/>
  <c r="DK1606" i="5"/>
  <c r="DI1606" i="5"/>
  <c r="DJ1606" i="5" s="1"/>
  <c r="DK1605" i="5"/>
  <c r="DI1605" i="5"/>
  <c r="DJ1605" i="5" s="1"/>
  <c r="DK1604" i="5"/>
  <c r="DI1604" i="5"/>
  <c r="DJ1604" i="5" s="1"/>
  <c r="DK1603" i="5"/>
  <c r="DI1603" i="5"/>
  <c r="DJ1603" i="5" s="1"/>
  <c r="DK1602" i="5"/>
  <c r="DI1602" i="5"/>
  <c r="DJ1602" i="5" s="1"/>
  <c r="DK1601" i="5"/>
  <c r="DI1601" i="5"/>
  <c r="DJ1601" i="5" s="1"/>
  <c r="DK1600" i="5"/>
  <c r="DI1600" i="5"/>
  <c r="DJ1600" i="5" s="1"/>
  <c r="DK1599" i="5"/>
  <c r="DI1599" i="5"/>
  <c r="DJ1599" i="5" s="1"/>
  <c r="DK1598" i="5"/>
  <c r="DI1598" i="5"/>
  <c r="DJ1598" i="5" s="1"/>
  <c r="DK1597" i="5"/>
  <c r="DI1597" i="5"/>
  <c r="DJ1597" i="5" s="1"/>
  <c r="DK1596" i="5"/>
  <c r="DI1596" i="5"/>
  <c r="DJ1596" i="5" s="1"/>
  <c r="DK1595" i="5"/>
  <c r="DI1595" i="5"/>
  <c r="DJ1595" i="5" s="1"/>
  <c r="DK1594" i="5"/>
  <c r="DI1594" i="5"/>
  <c r="DJ1594" i="5" s="1"/>
  <c r="DK1593" i="5"/>
  <c r="DI1593" i="5"/>
  <c r="DJ1593" i="5" s="1"/>
  <c r="DK1592" i="5"/>
  <c r="DI1592" i="5"/>
  <c r="DJ1592" i="5" s="1"/>
  <c r="DK1591" i="5"/>
  <c r="DI1591" i="5"/>
  <c r="DJ1591" i="5" s="1"/>
  <c r="DK1590" i="5"/>
  <c r="DI1590" i="5"/>
  <c r="DJ1590" i="5" s="1"/>
  <c r="DK1589" i="5"/>
  <c r="DI1589" i="5"/>
  <c r="DJ1589" i="5" s="1"/>
  <c r="DK1588" i="5"/>
  <c r="DI1588" i="5"/>
  <c r="DJ1588" i="5" s="1"/>
  <c r="DK1587" i="5"/>
  <c r="DI1587" i="5"/>
  <c r="DJ1587" i="5" s="1"/>
  <c r="DK1586" i="5"/>
  <c r="DI1586" i="5"/>
  <c r="DJ1586" i="5" s="1"/>
  <c r="DK1585" i="5"/>
  <c r="DI1585" i="5"/>
  <c r="DJ1585" i="5" s="1"/>
  <c r="DK1584" i="5"/>
  <c r="DI1584" i="5"/>
  <c r="DJ1584" i="5" s="1"/>
  <c r="DK1583" i="5"/>
  <c r="DI1583" i="5"/>
  <c r="DJ1583" i="5" s="1"/>
  <c r="DK1582" i="5"/>
  <c r="DI1582" i="5"/>
  <c r="DJ1582" i="5" s="1"/>
  <c r="DK1581" i="5"/>
  <c r="DI1581" i="5"/>
  <c r="DJ1581" i="5" s="1"/>
  <c r="DK1580" i="5"/>
  <c r="DI1580" i="5"/>
  <c r="DJ1580" i="5" s="1"/>
  <c r="DK1579" i="5"/>
  <c r="DI1579" i="5"/>
  <c r="DJ1579" i="5" s="1"/>
  <c r="DK1578" i="5"/>
  <c r="DI1578" i="5"/>
  <c r="DJ1578" i="5" s="1"/>
  <c r="DK1577" i="5"/>
  <c r="DI1577" i="5"/>
  <c r="DJ1577" i="5" s="1"/>
  <c r="DK1576" i="5"/>
  <c r="DI1576" i="5"/>
  <c r="DJ1576" i="5" s="1"/>
  <c r="DK1575" i="5"/>
  <c r="DI1575" i="5"/>
  <c r="DJ1575" i="5" s="1"/>
  <c r="DK1574" i="5"/>
  <c r="DI1574" i="5"/>
  <c r="DJ1574" i="5" s="1"/>
  <c r="DK1573" i="5"/>
  <c r="DI1573" i="5"/>
  <c r="DJ1573" i="5" s="1"/>
  <c r="DK1572" i="5"/>
  <c r="DI1572" i="5"/>
  <c r="DJ1572" i="5" s="1"/>
  <c r="DK1571" i="5"/>
  <c r="DI1571" i="5"/>
  <c r="DJ1571" i="5" s="1"/>
  <c r="DK1570" i="5"/>
  <c r="DI1570" i="5"/>
  <c r="DJ1570" i="5" s="1"/>
  <c r="DK1569" i="5"/>
  <c r="DI1569" i="5"/>
  <c r="DJ1569" i="5" s="1"/>
  <c r="DK1568" i="5"/>
  <c r="DI1568" i="5"/>
  <c r="DJ1568" i="5" s="1"/>
  <c r="DK1567" i="5"/>
  <c r="DI1567" i="5"/>
  <c r="DJ1567" i="5" s="1"/>
  <c r="DK1566" i="5"/>
  <c r="DI1566" i="5"/>
  <c r="DJ1566" i="5" s="1"/>
  <c r="DK1565" i="5"/>
  <c r="DI1565" i="5"/>
  <c r="DJ1565" i="5" s="1"/>
  <c r="DK1564" i="5"/>
  <c r="DI1564" i="5"/>
  <c r="DJ1564" i="5" s="1"/>
  <c r="DK1563" i="5"/>
  <c r="DI1563" i="5"/>
  <c r="DJ1563" i="5" s="1"/>
  <c r="DK1562" i="5"/>
  <c r="DI1562" i="5"/>
  <c r="DJ1562" i="5" s="1"/>
  <c r="DK1561" i="5"/>
  <c r="DI1561" i="5"/>
  <c r="DJ1561" i="5" s="1"/>
  <c r="DK1560" i="5"/>
  <c r="DI1560" i="5"/>
  <c r="DJ1560" i="5" s="1"/>
  <c r="DK1559" i="5"/>
  <c r="DI1559" i="5"/>
  <c r="DJ1559" i="5" s="1"/>
  <c r="DK1558" i="5"/>
  <c r="DI1558" i="5"/>
  <c r="DJ1558" i="5" s="1"/>
  <c r="DK1557" i="5"/>
  <c r="DI1557" i="5"/>
  <c r="DJ1557" i="5" s="1"/>
  <c r="DK1556" i="5"/>
  <c r="DI1556" i="5"/>
  <c r="DJ1556" i="5" s="1"/>
  <c r="DK1555" i="5"/>
  <c r="DI1555" i="5"/>
  <c r="DJ1555" i="5" s="1"/>
  <c r="DK1554" i="5"/>
  <c r="DI1554" i="5"/>
  <c r="DJ1554" i="5" s="1"/>
  <c r="DK1553" i="5"/>
  <c r="DI1553" i="5"/>
  <c r="DJ1553" i="5" s="1"/>
  <c r="DK1552" i="5"/>
  <c r="DI1552" i="5"/>
  <c r="DJ1552" i="5" s="1"/>
  <c r="DK1551" i="5"/>
  <c r="DI1551" i="5"/>
  <c r="DJ1551" i="5" s="1"/>
  <c r="DK1550" i="5"/>
  <c r="DI1550" i="5"/>
  <c r="DJ1550" i="5" s="1"/>
  <c r="DK1549" i="5"/>
  <c r="DI1549" i="5"/>
  <c r="DJ1549" i="5" s="1"/>
  <c r="DK1548" i="5"/>
  <c r="DI1548" i="5"/>
  <c r="DJ1548" i="5" s="1"/>
  <c r="DK1547" i="5"/>
  <c r="DI1547" i="5"/>
  <c r="DJ1547" i="5" s="1"/>
  <c r="DK1546" i="5"/>
  <c r="DI1546" i="5"/>
  <c r="DJ1546" i="5" s="1"/>
  <c r="DK1545" i="5"/>
  <c r="DI1545" i="5"/>
  <c r="DJ1545" i="5" s="1"/>
  <c r="DK1544" i="5"/>
  <c r="DI1544" i="5"/>
  <c r="DJ1544" i="5" s="1"/>
  <c r="DK1543" i="5"/>
  <c r="DI1543" i="5"/>
  <c r="DJ1543" i="5" s="1"/>
  <c r="DK1542" i="5"/>
  <c r="DI1542" i="5"/>
  <c r="DJ1542" i="5" s="1"/>
  <c r="DK1541" i="5"/>
  <c r="DI1541" i="5"/>
  <c r="DJ1541" i="5" s="1"/>
  <c r="DK1540" i="5"/>
  <c r="DI1540" i="5"/>
  <c r="DJ1540" i="5" s="1"/>
  <c r="DK1539" i="5"/>
  <c r="DI1539" i="5"/>
  <c r="DJ1539" i="5" s="1"/>
  <c r="DK1538" i="5"/>
  <c r="DI1538" i="5"/>
  <c r="DJ1538" i="5" s="1"/>
  <c r="DK1537" i="5"/>
  <c r="DI1537" i="5"/>
  <c r="DJ1537" i="5" s="1"/>
  <c r="DK1536" i="5"/>
  <c r="DI1536" i="5"/>
  <c r="DJ1536" i="5" s="1"/>
  <c r="DK1535" i="5"/>
  <c r="DI1535" i="5"/>
  <c r="DJ1535" i="5" s="1"/>
  <c r="DK1534" i="5"/>
  <c r="DI1534" i="5"/>
  <c r="DJ1534" i="5" s="1"/>
  <c r="DK1533" i="5"/>
  <c r="DI1533" i="5"/>
  <c r="DJ1533" i="5" s="1"/>
  <c r="DK1532" i="5"/>
  <c r="DI1532" i="5"/>
  <c r="DJ1532" i="5" s="1"/>
  <c r="DK1531" i="5"/>
  <c r="DI1531" i="5"/>
  <c r="DJ1531" i="5" s="1"/>
  <c r="DK1530" i="5"/>
  <c r="DI1530" i="5"/>
  <c r="DJ1530" i="5" s="1"/>
  <c r="DK1529" i="5"/>
  <c r="DI1529" i="5"/>
  <c r="DJ1529" i="5" s="1"/>
  <c r="DK1528" i="5"/>
  <c r="DI1528" i="5"/>
  <c r="DJ1528" i="5" s="1"/>
  <c r="DK1527" i="5"/>
  <c r="DI1527" i="5"/>
  <c r="DJ1527" i="5" s="1"/>
  <c r="DK1526" i="5"/>
  <c r="DI1526" i="5"/>
  <c r="DJ1526" i="5" s="1"/>
  <c r="DK1525" i="5"/>
  <c r="DI1525" i="5"/>
  <c r="DJ1525" i="5" s="1"/>
  <c r="DK1524" i="5"/>
  <c r="DI1524" i="5"/>
  <c r="DJ1524" i="5" s="1"/>
  <c r="DK1523" i="5"/>
  <c r="DI1523" i="5"/>
  <c r="DJ1523" i="5" s="1"/>
  <c r="DK1522" i="5"/>
  <c r="DI1522" i="5"/>
  <c r="DJ1522" i="5" s="1"/>
  <c r="DK1521" i="5"/>
  <c r="DI1521" i="5"/>
  <c r="DJ1521" i="5" s="1"/>
  <c r="DK1520" i="5"/>
  <c r="DI1520" i="5"/>
  <c r="DJ1520" i="5" s="1"/>
  <c r="DK1519" i="5"/>
  <c r="DI1519" i="5"/>
  <c r="DJ1519" i="5" s="1"/>
  <c r="DK1518" i="5"/>
  <c r="DI1518" i="5"/>
  <c r="DJ1518" i="5" s="1"/>
  <c r="DK1517" i="5"/>
  <c r="DI1517" i="5"/>
  <c r="DJ1517" i="5" s="1"/>
  <c r="DK1516" i="5"/>
  <c r="DI1516" i="5"/>
  <c r="DJ1516" i="5" s="1"/>
  <c r="DK1515" i="5"/>
  <c r="DI1515" i="5"/>
  <c r="DJ1515" i="5" s="1"/>
  <c r="DK1514" i="5"/>
  <c r="DI1514" i="5"/>
  <c r="DJ1514" i="5" s="1"/>
  <c r="DK1513" i="5"/>
  <c r="DI1513" i="5"/>
  <c r="DJ1513" i="5" s="1"/>
  <c r="DK1512" i="5"/>
  <c r="DI1512" i="5"/>
  <c r="DJ1512" i="5" s="1"/>
  <c r="DK1511" i="5"/>
  <c r="DI1511" i="5"/>
  <c r="DJ1511" i="5" s="1"/>
  <c r="DK1510" i="5"/>
  <c r="DI1510" i="5"/>
  <c r="DJ1510" i="5" s="1"/>
  <c r="DK1509" i="5"/>
  <c r="DI1509" i="5"/>
  <c r="DJ1509" i="5" s="1"/>
  <c r="DK1508" i="5"/>
  <c r="DI1508" i="5"/>
  <c r="DJ1508" i="5" s="1"/>
  <c r="DK1507" i="5"/>
  <c r="DI1507" i="5"/>
  <c r="DJ1507" i="5" s="1"/>
  <c r="DK1506" i="5"/>
  <c r="DI1506" i="5"/>
  <c r="DJ1506" i="5" s="1"/>
  <c r="DK1505" i="5"/>
  <c r="DI1505" i="5"/>
  <c r="DJ1505" i="5" s="1"/>
  <c r="DK1504" i="5"/>
  <c r="DI1504" i="5"/>
  <c r="DJ1504" i="5" s="1"/>
  <c r="DK1503" i="5"/>
  <c r="DI1503" i="5"/>
  <c r="DJ1503" i="5" s="1"/>
  <c r="DK1502" i="5"/>
  <c r="DI1502" i="5"/>
  <c r="DJ1502" i="5" s="1"/>
  <c r="DK1501" i="5"/>
  <c r="DI1501" i="5"/>
  <c r="DJ1501" i="5" s="1"/>
  <c r="DK1500" i="5"/>
  <c r="DI1500" i="5"/>
  <c r="DJ1500" i="5" s="1"/>
  <c r="DK1499" i="5"/>
  <c r="DI1499" i="5"/>
  <c r="DJ1499" i="5" s="1"/>
  <c r="DK1498" i="5"/>
  <c r="DI1498" i="5"/>
  <c r="DJ1498" i="5" s="1"/>
  <c r="DK1497" i="5"/>
  <c r="DI1497" i="5"/>
  <c r="DJ1497" i="5" s="1"/>
  <c r="DK1496" i="5"/>
  <c r="DI1496" i="5"/>
  <c r="DJ1496" i="5" s="1"/>
  <c r="DK1495" i="5"/>
  <c r="DI1495" i="5"/>
  <c r="DJ1495" i="5" s="1"/>
  <c r="DK1494" i="5"/>
  <c r="DI1494" i="5"/>
  <c r="DJ1494" i="5" s="1"/>
  <c r="DK1493" i="5"/>
  <c r="DI1493" i="5"/>
  <c r="DJ1493" i="5" s="1"/>
  <c r="DK1492" i="5"/>
  <c r="DI1492" i="5"/>
  <c r="DJ1492" i="5" s="1"/>
  <c r="DK1491" i="5"/>
  <c r="DI1491" i="5"/>
  <c r="DJ1491" i="5" s="1"/>
  <c r="DK1490" i="5"/>
  <c r="DI1490" i="5"/>
  <c r="DJ1490" i="5" s="1"/>
  <c r="DK1489" i="5"/>
  <c r="DI1489" i="5"/>
  <c r="DJ1489" i="5" s="1"/>
  <c r="DK1488" i="5"/>
  <c r="DI1488" i="5"/>
  <c r="DJ1488" i="5" s="1"/>
  <c r="DK1487" i="5"/>
  <c r="DI1487" i="5"/>
  <c r="DJ1487" i="5" s="1"/>
  <c r="DK1486" i="5"/>
  <c r="DI1486" i="5"/>
  <c r="DJ1486" i="5" s="1"/>
  <c r="DK1485" i="5"/>
  <c r="DI1485" i="5"/>
  <c r="DJ1485" i="5" s="1"/>
  <c r="DK1484" i="5"/>
  <c r="DI1484" i="5"/>
  <c r="DJ1484" i="5" s="1"/>
  <c r="DK1483" i="5"/>
  <c r="DI1483" i="5"/>
  <c r="DJ1483" i="5" s="1"/>
  <c r="DK1482" i="5"/>
  <c r="DI1482" i="5"/>
  <c r="DJ1482" i="5" s="1"/>
  <c r="DK1481" i="5"/>
  <c r="DI1481" i="5"/>
  <c r="DJ1481" i="5" s="1"/>
  <c r="DK1480" i="5"/>
  <c r="DI1480" i="5"/>
  <c r="DJ1480" i="5" s="1"/>
  <c r="DK1479" i="5"/>
  <c r="DI1479" i="5"/>
  <c r="DJ1479" i="5" s="1"/>
  <c r="DK1478" i="5"/>
  <c r="DI1478" i="5"/>
  <c r="DJ1478" i="5" s="1"/>
  <c r="DK1477" i="5"/>
  <c r="DI1477" i="5"/>
  <c r="DJ1477" i="5" s="1"/>
  <c r="DK1476" i="5"/>
  <c r="DI1476" i="5"/>
  <c r="DJ1476" i="5" s="1"/>
  <c r="DK1475" i="5"/>
  <c r="DI1475" i="5"/>
  <c r="DJ1475" i="5" s="1"/>
  <c r="DK1474" i="5"/>
  <c r="DI1474" i="5"/>
  <c r="DJ1474" i="5" s="1"/>
  <c r="DK1473" i="5"/>
  <c r="DI1473" i="5"/>
  <c r="DJ1473" i="5" s="1"/>
  <c r="DK1472" i="5"/>
  <c r="DI1472" i="5"/>
  <c r="DJ1472" i="5" s="1"/>
  <c r="DK1471" i="5"/>
  <c r="DI1471" i="5"/>
  <c r="DJ1471" i="5" s="1"/>
  <c r="DK1470" i="5"/>
  <c r="DI1470" i="5"/>
  <c r="DJ1470" i="5" s="1"/>
  <c r="DK1469" i="5"/>
  <c r="DI1469" i="5"/>
  <c r="DJ1469" i="5" s="1"/>
  <c r="DK1468" i="5"/>
  <c r="DI1468" i="5"/>
  <c r="DJ1468" i="5" s="1"/>
  <c r="DK1467" i="5"/>
  <c r="DI1467" i="5"/>
  <c r="DJ1467" i="5" s="1"/>
  <c r="DK1466" i="5"/>
  <c r="DI1466" i="5"/>
  <c r="DJ1466" i="5" s="1"/>
  <c r="DK1465" i="5"/>
  <c r="DI1465" i="5"/>
  <c r="DJ1465" i="5" s="1"/>
  <c r="DK1464" i="5"/>
  <c r="DI1464" i="5"/>
  <c r="DJ1464" i="5" s="1"/>
  <c r="DK1463" i="5"/>
  <c r="DI1463" i="5"/>
  <c r="DJ1463" i="5" s="1"/>
  <c r="DK1462" i="5"/>
  <c r="DI1462" i="5"/>
  <c r="DJ1462" i="5" s="1"/>
  <c r="DK1461" i="5"/>
  <c r="DI1461" i="5"/>
  <c r="DJ1461" i="5" s="1"/>
  <c r="DK1460" i="5"/>
  <c r="DI1460" i="5"/>
  <c r="DJ1460" i="5" s="1"/>
  <c r="DK1459" i="5"/>
  <c r="DI1459" i="5"/>
  <c r="DJ1459" i="5" s="1"/>
  <c r="DK1458" i="5"/>
  <c r="DI1458" i="5"/>
  <c r="DJ1458" i="5" s="1"/>
  <c r="DK1457" i="5"/>
  <c r="DI1457" i="5"/>
  <c r="DJ1457" i="5" s="1"/>
  <c r="DK1456" i="5"/>
  <c r="DI1456" i="5"/>
  <c r="DJ1456" i="5" s="1"/>
  <c r="DK1455" i="5"/>
  <c r="DI1455" i="5"/>
  <c r="DJ1455" i="5" s="1"/>
  <c r="DK1454" i="5"/>
  <c r="DI1454" i="5"/>
  <c r="DJ1454" i="5" s="1"/>
  <c r="DK1453" i="5"/>
  <c r="DI1453" i="5"/>
  <c r="DJ1453" i="5" s="1"/>
  <c r="DK1452" i="5"/>
  <c r="DI1452" i="5"/>
  <c r="DJ1452" i="5" s="1"/>
  <c r="DK1451" i="5"/>
  <c r="DI1451" i="5"/>
  <c r="DJ1451" i="5" s="1"/>
  <c r="DK1450" i="5"/>
  <c r="DI1450" i="5"/>
  <c r="DJ1450" i="5" s="1"/>
  <c r="DK1449" i="5"/>
  <c r="DI1449" i="5"/>
  <c r="DJ1449" i="5" s="1"/>
  <c r="DK1448" i="5"/>
  <c r="DI1448" i="5"/>
  <c r="DJ1448" i="5" s="1"/>
  <c r="DK1447" i="5"/>
  <c r="DI1447" i="5"/>
  <c r="DJ1447" i="5" s="1"/>
  <c r="DK1446" i="5"/>
  <c r="DI1446" i="5"/>
  <c r="DJ1446" i="5" s="1"/>
  <c r="DK1445" i="5"/>
  <c r="DI1445" i="5"/>
  <c r="DJ1445" i="5" s="1"/>
  <c r="DK1444" i="5"/>
  <c r="DI1444" i="5"/>
  <c r="DJ1444" i="5" s="1"/>
  <c r="DK1443" i="5"/>
  <c r="DI1443" i="5"/>
  <c r="DJ1443" i="5" s="1"/>
  <c r="DK1442" i="5"/>
  <c r="DI1442" i="5"/>
  <c r="DJ1442" i="5" s="1"/>
  <c r="DK1441" i="5"/>
  <c r="DI1441" i="5"/>
  <c r="DJ1441" i="5" s="1"/>
  <c r="DK1440" i="5"/>
  <c r="DI1440" i="5"/>
  <c r="DJ1440" i="5" s="1"/>
  <c r="DK1439" i="5"/>
  <c r="DI1439" i="5"/>
  <c r="DJ1439" i="5" s="1"/>
  <c r="DK1438" i="5"/>
  <c r="DI1438" i="5"/>
  <c r="DJ1438" i="5" s="1"/>
  <c r="DK1437" i="5"/>
  <c r="DI1437" i="5"/>
  <c r="DJ1437" i="5" s="1"/>
  <c r="DK1436" i="5"/>
  <c r="DI1436" i="5"/>
  <c r="DJ1436" i="5" s="1"/>
  <c r="DK1435" i="5"/>
  <c r="DI1435" i="5"/>
  <c r="DJ1435" i="5" s="1"/>
  <c r="DK1434" i="5"/>
  <c r="DI1434" i="5"/>
  <c r="DJ1434" i="5" s="1"/>
  <c r="DK1433" i="5"/>
  <c r="DI1433" i="5"/>
  <c r="DJ1433" i="5" s="1"/>
  <c r="DK1432" i="5"/>
  <c r="DI1432" i="5"/>
  <c r="DJ1432" i="5" s="1"/>
  <c r="DK1431" i="5"/>
  <c r="DI1431" i="5"/>
  <c r="DJ1431" i="5" s="1"/>
  <c r="DK1430" i="5"/>
  <c r="DI1430" i="5"/>
  <c r="DJ1430" i="5" s="1"/>
  <c r="DK1429" i="5"/>
  <c r="DI1429" i="5"/>
  <c r="DJ1429" i="5" s="1"/>
  <c r="DK1428" i="5"/>
  <c r="DI1428" i="5"/>
  <c r="DJ1428" i="5" s="1"/>
  <c r="DK1427" i="5"/>
  <c r="DI1427" i="5"/>
  <c r="DJ1427" i="5" s="1"/>
  <c r="DK1426" i="5"/>
  <c r="DI1426" i="5"/>
  <c r="DJ1426" i="5" s="1"/>
  <c r="DK1425" i="5"/>
  <c r="DI1425" i="5"/>
  <c r="DJ1425" i="5" s="1"/>
  <c r="DK1424" i="5"/>
  <c r="DI1424" i="5"/>
  <c r="DJ1424" i="5" s="1"/>
  <c r="DK1423" i="5"/>
  <c r="DI1423" i="5"/>
  <c r="DJ1423" i="5" s="1"/>
  <c r="DK1422" i="5"/>
  <c r="DI1422" i="5"/>
  <c r="DJ1422" i="5" s="1"/>
  <c r="DK1421" i="5"/>
  <c r="DI1421" i="5"/>
  <c r="DJ1421" i="5" s="1"/>
  <c r="DK1420" i="5"/>
  <c r="DI1420" i="5"/>
  <c r="DJ1420" i="5" s="1"/>
  <c r="DK1419" i="5"/>
  <c r="DI1419" i="5"/>
  <c r="DJ1419" i="5" s="1"/>
  <c r="DK1418" i="5"/>
  <c r="DI1418" i="5"/>
  <c r="DJ1418" i="5" s="1"/>
  <c r="DK1417" i="5"/>
  <c r="DI1417" i="5"/>
  <c r="DJ1417" i="5" s="1"/>
  <c r="DK1416" i="5"/>
  <c r="DI1416" i="5"/>
  <c r="DJ1416" i="5" s="1"/>
  <c r="DK1415" i="5"/>
  <c r="DI1415" i="5"/>
  <c r="DJ1415" i="5" s="1"/>
  <c r="DK1414" i="5"/>
  <c r="DI1414" i="5"/>
  <c r="DJ1414" i="5" s="1"/>
  <c r="DK1413" i="5"/>
  <c r="DI1413" i="5"/>
  <c r="DJ1413" i="5" s="1"/>
  <c r="DK1412" i="5"/>
  <c r="DI1412" i="5"/>
  <c r="DJ1412" i="5" s="1"/>
  <c r="DK1411" i="5"/>
  <c r="DI1411" i="5"/>
  <c r="DJ1411" i="5" s="1"/>
  <c r="DK1410" i="5"/>
  <c r="DI1410" i="5"/>
  <c r="DJ1410" i="5" s="1"/>
  <c r="DK1409" i="5"/>
  <c r="DI1409" i="5"/>
  <c r="DJ1409" i="5" s="1"/>
  <c r="DK1408" i="5"/>
  <c r="DI1408" i="5"/>
  <c r="DJ1408" i="5" s="1"/>
  <c r="DK1407" i="5"/>
  <c r="DI1407" i="5"/>
  <c r="DJ1407" i="5" s="1"/>
  <c r="DK1406" i="5"/>
  <c r="DI1406" i="5"/>
  <c r="DJ1406" i="5" s="1"/>
  <c r="DK1405" i="5"/>
  <c r="DI1405" i="5"/>
  <c r="DJ1405" i="5" s="1"/>
  <c r="DK1404" i="5"/>
  <c r="DI1404" i="5"/>
  <c r="DJ1404" i="5" s="1"/>
  <c r="DK1403" i="5"/>
  <c r="DI1403" i="5"/>
  <c r="DJ1403" i="5" s="1"/>
  <c r="DK1402" i="5"/>
  <c r="DI1402" i="5"/>
  <c r="DJ1402" i="5" s="1"/>
  <c r="DK1401" i="5"/>
  <c r="DI1401" i="5"/>
  <c r="DJ1401" i="5" s="1"/>
  <c r="DK1400" i="5"/>
  <c r="DI1400" i="5"/>
  <c r="DJ1400" i="5" s="1"/>
  <c r="DK1399" i="5"/>
  <c r="DI1399" i="5"/>
  <c r="DJ1399" i="5" s="1"/>
  <c r="DK1398" i="5"/>
  <c r="DI1398" i="5"/>
  <c r="DJ1398" i="5" s="1"/>
  <c r="DK1397" i="5"/>
  <c r="DI1397" i="5"/>
  <c r="DJ1397" i="5" s="1"/>
  <c r="DK1396" i="5"/>
  <c r="DI1396" i="5"/>
  <c r="DJ1396" i="5" s="1"/>
  <c r="DK1395" i="5"/>
  <c r="DI1395" i="5"/>
  <c r="DJ1395" i="5" s="1"/>
  <c r="DK1394" i="5"/>
  <c r="DI1394" i="5"/>
  <c r="DJ1394" i="5" s="1"/>
  <c r="DK1393" i="5"/>
  <c r="DI1393" i="5"/>
  <c r="DJ1393" i="5" s="1"/>
  <c r="DK1392" i="5"/>
  <c r="DI1392" i="5"/>
  <c r="DJ1392" i="5" s="1"/>
  <c r="DK1391" i="5"/>
  <c r="DI1391" i="5"/>
  <c r="DJ1391" i="5" s="1"/>
  <c r="DK1390" i="5"/>
  <c r="DI1390" i="5"/>
  <c r="DJ1390" i="5" s="1"/>
  <c r="DK1389" i="5"/>
  <c r="DI1389" i="5"/>
  <c r="DJ1389" i="5" s="1"/>
  <c r="DK1388" i="5"/>
  <c r="DI1388" i="5"/>
  <c r="DJ1388" i="5" s="1"/>
  <c r="DK1387" i="5"/>
  <c r="DI1387" i="5"/>
  <c r="DJ1387" i="5" s="1"/>
  <c r="DK1386" i="5"/>
  <c r="DI1386" i="5"/>
  <c r="DJ1386" i="5" s="1"/>
  <c r="DK1385" i="5"/>
  <c r="DI1385" i="5"/>
  <c r="DJ1385" i="5" s="1"/>
  <c r="DK1384" i="5"/>
  <c r="DI1384" i="5"/>
  <c r="DJ1384" i="5" s="1"/>
  <c r="DK1383" i="5"/>
  <c r="DI1383" i="5"/>
  <c r="DJ1383" i="5" s="1"/>
  <c r="DK1382" i="5"/>
  <c r="DI1382" i="5"/>
  <c r="DJ1382" i="5" s="1"/>
  <c r="DK1381" i="5"/>
  <c r="DI1381" i="5"/>
  <c r="DJ1381" i="5" s="1"/>
  <c r="DK1380" i="5"/>
  <c r="DI1380" i="5"/>
  <c r="DJ1380" i="5" s="1"/>
  <c r="DK1379" i="5"/>
  <c r="DI1379" i="5"/>
  <c r="DJ1379" i="5" s="1"/>
  <c r="DK1378" i="5"/>
  <c r="DI1378" i="5"/>
  <c r="DJ1378" i="5" s="1"/>
  <c r="DK1377" i="5"/>
  <c r="DI1377" i="5"/>
  <c r="DJ1377" i="5" s="1"/>
  <c r="DK1376" i="5"/>
  <c r="DI1376" i="5"/>
  <c r="DJ1376" i="5" s="1"/>
  <c r="DK1375" i="5"/>
  <c r="DI1375" i="5"/>
  <c r="DJ1375" i="5" s="1"/>
  <c r="DK1374" i="5"/>
  <c r="DI1374" i="5"/>
  <c r="DJ1374" i="5" s="1"/>
  <c r="DK1373" i="5"/>
  <c r="DI1373" i="5"/>
  <c r="DJ1373" i="5" s="1"/>
  <c r="DK1372" i="5"/>
  <c r="DI1372" i="5"/>
  <c r="DJ1372" i="5" s="1"/>
  <c r="DK1371" i="5"/>
  <c r="DI1371" i="5"/>
  <c r="DJ1371" i="5" s="1"/>
  <c r="DK1370" i="5"/>
  <c r="DI1370" i="5"/>
  <c r="DJ1370" i="5" s="1"/>
  <c r="DK1369" i="5"/>
  <c r="DI1369" i="5"/>
  <c r="DJ1369" i="5" s="1"/>
  <c r="DK1368" i="5"/>
  <c r="DI1368" i="5"/>
  <c r="DJ1368" i="5" s="1"/>
  <c r="DK1367" i="5"/>
  <c r="DI1367" i="5"/>
  <c r="DJ1367" i="5" s="1"/>
  <c r="DK1366" i="5"/>
  <c r="DI1366" i="5"/>
  <c r="DJ1366" i="5" s="1"/>
  <c r="DK1365" i="5"/>
  <c r="DI1365" i="5"/>
  <c r="DJ1365" i="5" s="1"/>
  <c r="DK1364" i="5"/>
  <c r="DI1364" i="5"/>
  <c r="DJ1364" i="5" s="1"/>
  <c r="DK1363" i="5"/>
  <c r="DI1363" i="5"/>
  <c r="DJ1363" i="5" s="1"/>
  <c r="DK1362" i="5"/>
  <c r="DI1362" i="5"/>
  <c r="DJ1362" i="5" s="1"/>
  <c r="DK1361" i="5"/>
  <c r="DI1361" i="5"/>
  <c r="DJ1361" i="5" s="1"/>
  <c r="DK1360" i="5"/>
  <c r="DI1360" i="5"/>
  <c r="DJ1360" i="5" s="1"/>
  <c r="DK1359" i="5"/>
  <c r="DI1359" i="5"/>
  <c r="DJ1359" i="5" s="1"/>
  <c r="DK1358" i="5"/>
  <c r="DI1358" i="5"/>
  <c r="DJ1358" i="5" s="1"/>
  <c r="DK1357" i="5"/>
  <c r="DI1357" i="5"/>
  <c r="DJ1357" i="5" s="1"/>
  <c r="DK1356" i="5"/>
  <c r="DI1356" i="5"/>
  <c r="DJ1356" i="5" s="1"/>
  <c r="DK1355" i="5"/>
  <c r="DI1355" i="5"/>
  <c r="DJ1355" i="5" s="1"/>
  <c r="DK1354" i="5"/>
  <c r="DI1354" i="5"/>
  <c r="DJ1354" i="5" s="1"/>
  <c r="DK1353" i="5"/>
  <c r="DI1353" i="5"/>
  <c r="DJ1353" i="5" s="1"/>
  <c r="DK1352" i="5"/>
  <c r="DI1352" i="5"/>
  <c r="DJ1352" i="5" s="1"/>
  <c r="DK1351" i="5"/>
  <c r="DI1351" i="5"/>
  <c r="DJ1351" i="5" s="1"/>
  <c r="DK1350" i="5"/>
  <c r="DI1350" i="5"/>
  <c r="DJ1350" i="5" s="1"/>
  <c r="DK1349" i="5"/>
  <c r="DI1349" i="5"/>
  <c r="DJ1349" i="5" s="1"/>
  <c r="DK1348" i="5"/>
  <c r="DI1348" i="5"/>
  <c r="DJ1348" i="5" s="1"/>
  <c r="DK1347" i="5"/>
  <c r="DI1347" i="5"/>
  <c r="DJ1347" i="5" s="1"/>
  <c r="DK1346" i="5"/>
  <c r="DI1346" i="5"/>
  <c r="DJ1346" i="5" s="1"/>
  <c r="DK1345" i="5"/>
  <c r="DI1345" i="5"/>
  <c r="DJ1345" i="5" s="1"/>
  <c r="DK1344" i="5"/>
  <c r="DI1344" i="5"/>
  <c r="DJ1344" i="5" s="1"/>
  <c r="DK1343" i="5"/>
  <c r="DI1343" i="5"/>
  <c r="DJ1343" i="5" s="1"/>
  <c r="DK1342" i="5"/>
  <c r="DI1342" i="5"/>
  <c r="DJ1342" i="5" s="1"/>
  <c r="DK1341" i="5"/>
  <c r="DI1341" i="5"/>
  <c r="DJ1341" i="5" s="1"/>
  <c r="DK1340" i="5"/>
  <c r="DI1340" i="5"/>
  <c r="DJ1340" i="5" s="1"/>
  <c r="DK1339" i="5"/>
  <c r="DI1339" i="5"/>
  <c r="DJ1339" i="5" s="1"/>
  <c r="DK1338" i="5"/>
  <c r="DI1338" i="5"/>
  <c r="DJ1338" i="5" s="1"/>
  <c r="DK1337" i="5"/>
  <c r="DI1337" i="5"/>
  <c r="DJ1337" i="5" s="1"/>
  <c r="DK1336" i="5"/>
  <c r="DI1336" i="5"/>
  <c r="DJ1336" i="5" s="1"/>
  <c r="DK1335" i="5"/>
  <c r="DI1335" i="5"/>
  <c r="DJ1335" i="5" s="1"/>
  <c r="DK1334" i="5"/>
  <c r="DI1334" i="5"/>
  <c r="DJ1334" i="5" s="1"/>
  <c r="DK1333" i="5"/>
  <c r="DI1333" i="5"/>
  <c r="DJ1333" i="5" s="1"/>
  <c r="DK1332" i="5"/>
  <c r="DI1332" i="5"/>
  <c r="DJ1332" i="5" s="1"/>
  <c r="DK1331" i="5"/>
  <c r="DI1331" i="5"/>
  <c r="DJ1331" i="5" s="1"/>
  <c r="DK1330" i="5"/>
  <c r="DI1330" i="5"/>
  <c r="DJ1330" i="5" s="1"/>
  <c r="DK1329" i="5"/>
  <c r="DI1329" i="5"/>
  <c r="DJ1329" i="5" s="1"/>
  <c r="DK1328" i="5"/>
  <c r="DI1328" i="5"/>
  <c r="DJ1328" i="5" s="1"/>
  <c r="DK1327" i="5"/>
  <c r="DI1327" i="5"/>
  <c r="DJ1327" i="5" s="1"/>
  <c r="DK1326" i="5"/>
  <c r="DI1326" i="5"/>
  <c r="DJ1326" i="5" s="1"/>
  <c r="DK1325" i="5"/>
  <c r="DI1325" i="5"/>
  <c r="DJ1325" i="5" s="1"/>
  <c r="DK1324" i="5"/>
  <c r="DI1324" i="5"/>
  <c r="DJ1324" i="5" s="1"/>
  <c r="DK1323" i="5"/>
  <c r="DI1323" i="5"/>
  <c r="DJ1323" i="5" s="1"/>
  <c r="DK1322" i="5"/>
  <c r="DI1322" i="5"/>
  <c r="DJ1322" i="5" s="1"/>
  <c r="DK1321" i="5"/>
  <c r="DI1321" i="5"/>
  <c r="DJ1321" i="5" s="1"/>
  <c r="DK1320" i="5"/>
  <c r="DI1320" i="5"/>
  <c r="DJ1320" i="5" s="1"/>
  <c r="DK1319" i="5"/>
  <c r="DI1319" i="5"/>
  <c r="DJ1319" i="5" s="1"/>
  <c r="DK1318" i="5"/>
  <c r="DI1318" i="5"/>
  <c r="DJ1318" i="5" s="1"/>
  <c r="DK1317" i="5"/>
  <c r="DI1317" i="5"/>
  <c r="DJ1317" i="5" s="1"/>
  <c r="DK1316" i="5"/>
  <c r="DI1316" i="5"/>
  <c r="DJ1316" i="5" s="1"/>
  <c r="DK1315" i="5"/>
  <c r="DI1315" i="5"/>
  <c r="DJ1315" i="5" s="1"/>
  <c r="DK1314" i="5"/>
  <c r="DI1314" i="5"/>
  <c r="DJ1314" i="5" s="1"/>
  <c r="DK1313" i="5"/>
  <c r="DI1313" i="5"/>
  <c r="DJ1313" i="5" s="1"/>
  <c r="DK1312" i="5"/>
  <c r="DI1312" i="5"/>
  <c r="DJ1312" i="5" s="1"/>
  <c r="DK1311" i="5"/>
  <c r="DI1311" i="5"/>
  <c r="DJ1311" i="5" s="1"/>
  <c r="DK1310" i="5"/>
  <c r="DI1310" i="5"/>
  <c r="DJ1310" i="5" s="1"/>
  <c r="DK1309" i="5"/>
  <c r="DI1309" i="5"/>
  <c r="DJ1309" i="5" s="1"/>
  <c r="DK1308" i="5"/>
  <c r="DI1308" i="5"/>
  <c r="DJ1308" i="5" s="1"/>
  <c r="DK1307" i="5"/>
  <c r="DI1307" i="5"/>
  <c r="DJ1307" i="5" s="1"/>
  <c r="DK1306" i="5"/>
  <c r="DI1306" i="5"/>
  <c r="DJ1306" i="5" s="1"/>
  <c r="DK1305" i="5"/>
  <c r="DI1305" i="5"/>
  <c r="DJ1305" i="5" s="1"/>
  <c r="DK1304" i="5"/>
  <c r="DI1304" i="5"/>
  <c r="DJ1304" i="5" s="1"/>
  <c r="DK1303" i="5"/>
  <c r="DI1303" i="5"/>
  <c r="DJ1303" i="5" s="1"/>
  <c r="DK1302" i="5"/>
  <c r="DI1302" i="5"/>
  <c r="DJ1302" i="5" s="1"/>
  <c r="DK1301" i="5"/>
  <c r="DI1301" i="5"/>
  <c r="DJ1301" i="5" s="1"/>
  <c r="DK1300" i="5"/>
  <c r="DI1300" i="5"/>
  <c r="DJ1300" i="5" s="1"/>
  <c r="DK1299" i="5"/>
  <c r="DI1299" i="5"/>
  <c r="DJ1299" i="5" s="1"/>
  <c r="DK1298" i="5"/>
  <c r="DI1298" i="5"/>
  <c r="DJ1298" i="5" s="1"/>
  <c r="DK1297" i="5"/>
  <c r="DI1297" i="5"/>
  <c r="DJ1297" i="5" s="1"/>
  <c r="DK1296" i="5"/>
  <c r="DI1296" i="5"/>
  <c r="DJ1296" i="5" s="1"/>
  <c r="DK1295" i="5"/>
  <c r="DI1295" i="5"/>
  <c r="DJ1295" i="5" s="1"/>
  <c r="DK1294" i="5"/>
  <c r="DI1294" i="5"/>
  <c r="DJ1294" i="5" s="1"/>
  <c r="DK1293" i="5"/>
  <c r="DI1293" i="5"/>
  <c r="DJ1293" i="5" s="1"/>
  <c r="DK1292" i="5"/>
  <c r="DI1292" i="5"/>
  <c r="DJ1292" i="5" s="1"/>
  <c r="DK1291" i="5"/>
  <c r="DI1291" i="5"/>
  <c r="DJ1291" i="5" s="1"/>
  <c r="DK1290" i="5"/>
  <c r="DI1290" i="5"/>
  <c r="DJ1290" i="5" s="1"/>
  <c r="DK1289" i="5"/>
  <c r="DI1289" i="5"/>
  <c r="DJ1289" i="5" s="1"/>
  <c r="DK1288" i="5"/>
  <c r="DI1288" i="5"/>
  <c r="DJ1288" i="5" s="1"/>
  <c r="DK1287" i="5"/>
  <c r="DI1287" i="5"/>
  <c r="DJ1287" i="5" s="1"/>
  <c r="DK1286" i="5"/>
  <c r="DI1286" i="5"/>
  <c r="DJ1286" i="5" s="1"/>
  <c r="DK1285" i="5"/>
  <c r="DI1285" i="5"/>
  <c r="DJ1285" i="5" s="1"/>
  <c r="DK1284" i="5"/>
  <c r="DI1284" i="5"/>
  <c r="DJ1284" i="5" s="1"/>
  <c r="DK1283" i="5"/>
  <c r="DI1283" i="5"/>
  <c r="DJ1283" i="5" s="1"/>
  <c r="DK1282" i="5"/>
  <c r="DI1282" i="5"/>
  <c r="DJ1282" i="5" s="1"/>
  <c r="DK1281" i="5"/>
  <c r="DI1281" i="5"/>
  <c r="DJ1281" i="5" s="1"/>
  <c r="DK1280" i="5"/>
  <c r="DI1280" i="5"/>
  <c r="DJ1280" i="5" s="1"/>
  <c r="DK1279" i="5"/>
  <c r="DI1279" i="5"/>
  <c r="DJ1279" i="5" s="1"/>
  <c r="DK1278" i="5"/>
  <c r="DI1278" i="5"/>
  <c r="DJ1278" i="5" s="1"/>
  <c r="DK1277" i="5"/>
  <c r="DI1277" i="5"/>
  <c r="DJ1277" i="5" s="1"/>
  <c r="DK1276" i="5"/>
  <c r="DI1276" i="5"/>
  <c r="DJ1276" i="5" s="1"/>
  <c r="DK1275" i="5"/>
  <c r="DI1275" i="5"/>
  <c r="DJ1275" i="5" s="1"/>
  <c r="DK1274" i="5"/>
  <c r="DI1274" i="5"/>
  <c r="DJ1274" i="5" s="1"/>
  <c r="DK1273" i="5"/>
  <c r="DI1273" i="5"/>
  <c r="DJ1273" i="5" s="1"/>
  <c r="DK1272" i="5"/>
  <c r="DI1272" i="5"/>
  <c r="DJ1272" i="5" s="1"/>
  <c r="DK1271" i="5"/>
  <c r="DI1271" i="5"/>
  <c r="DJ1271" i="5" s="1"/>
  <c r="DK1270" i="5"/>
  <c r="DI1270" i="5"/>
  <c r="DJ1270" i="5" s="1"/>
  <c r="DK1269" i="5"/>
  <c r="DI1269" i="5"/>
  <c r="DJ1269" i="5" s="1"/>
  <c r="DK1268" i="5"/>
  <c r="DI1268" i="5"/>
  <c r="DJ1268" i="5" s="1"/>
  <c r="DK1267" i="5"/>
  <c r="DI1267" i="5"/>
  <c r="DJ1267" i="5" s="1"/>
  <c r="DK1266" i="5"/>
  <c r="DI1266" i="5"/>
  <c r="DJ1266" i="5" s="1"/>
  <c r="DK1265" i="5"/>
  <c r="DI1265" i="5"/>
  <c r="DJ1265" i="5" s="1"/>
  <c r="DK1264" i="5"/>
  <c r="DI1264" i="5"/>
  <c r="DJ1264" i="5" s="1"/>
  <c r="DK1263" i="5"/>
  <c r="DI1263" i="5"/>
  <c r="DJ1263" i="5" s="1"/>
  <c r="DK1262" i="5"/>
  <c r="DI1262" i="5"/>
  <c r="DJ1262" i="5" s="1"/>
  <c r="DK1261" i="5"/>
  <c r="DI1261" i="5"/>
  <c r="DJ1261" i="5" s="1"/>
  <c r="DK1260" i="5"/>
  <c r="DI1260" i="5"/>
  <c r="DJ1260" i="5" s="1"/>
  <c r="DK1259" i="5"/>
  <c r="DI1259" i="5"/>
  <c r="DJ1259" i="5" s="1"/>
  <c r="DK1258" i="5"/>
  <c r="DI1258" i="5"/>
  <c r="DJ1258" i="5" s="1"/>
  <c r="DK1257" i="5"/>
  <c r="DI1257" i="5"/>
  <c r="DJ1257" i="5" s="1"/>
  <c r="DK1256" i="5"/>
  <c r="DI1256" i="5"/>
  <c r="DJ1256" i="5" s="1"/>
  <c r="DK1255" i="5"/>
  <c r="DI1255" i="5"/>
  <c r="DJ1255" i="5" s="1"/>
  <c r="DK1254" i="5"/>
  <c r="DI1254" i="5"/>
  <c r="DJ1254" i="5" s="1"/>
  <c r="DK1253" i="5"/>
  <c r="DI1253" i="5"/>
  <c r="DJ1253" i="5" s="1"/>
  <c r="DK1252" i="5"/>
  <c r="DI1252" i="5"/>
  <c r="DJ1252" i="5" s="1"/>
  <c r="DK1251" i="5"/>
  <c r="DI1251" i="5"/>
  <c r="DJ1251" i="5" s="1"/>
  <c r="DK1250" i="5"/>
  <c r="DI1250" i="5"/>
  <c r="DJ1250" i="5" s="1"/>
  <c r="DK1249" i="5"/>
  <c r="DI1249" i="5"/>
  <c r="DJ1249" i="5" s="1"/>
  <c r="DK1248" i="5"/>
  <c r="DI1248" i="5"/>
  <c r="DJ1248" i="5" s="1"/>
  <c r="DK1247" i="5"/>
  <c r="DI1247" i="5"/>
  <c r="DJ1247" i="5" s="1"/>
  <c r="DK1246" i="5"/>
  <c r="DI1246" i="5"/>
  <c r="DJ1246" i="5" s="1"/>
  <c r="DK1245" i="5"/>
  <c r="DI1245" i="5"/>
  <c r="DJ1245" i="5" s="1"/>
  <c r="DK1244" i="5"/>
  <c r="DI1244" i="5"/>
  <c r="DJ1244" i="5" s="1"/>
  <c r="DK1243" i="5"/>
  <c r="DI1243" i="5"/>
  <c r="DJ1243" i="5" s="1"/>
  <c r="DK1242" i="5"/>
  <c r="DI1242" i="5"/>
  <c r="DJ1242" i="5" s="1"/>
  <c r="DK1241" i="5"/>
  <c r="DI1241" i="5"/>
  <c r="DJ1241" i="5" s="1"/>
  <c r="DK1240" i="5"/>
  <c r="DI1240" i="5"/>
  <c r="DJ1240" i="5" s="1"/>
  <c r="DK1239" i="5"/>
  <c r="DI1239" i="5"/>
  <c r="DJ1239" i="5" s="1"/>
  <c r="DK1238" i="5"/>
  <c r="DI1238" i="5"/>
  <c r="DJ1238" i="5" s="1"/>
  <c r="DK1237" i="5"/>
  <c r="DI1237" i="5"/>
  <c r="DJ1237" i="5" s="1"/>
  <c r="DK1236" i="5"/>
  <c r="DI1236" i="5"/>
  <c r="DJ1236" i="5" s="1"/>
  <c r="DK1235" i="5"/>
  <c r="DI1235" i="5"/>
  <c r="DJ1235" i="5" s="1"/>
  <c r="DK1234" i="5"/>
  <c r="DI1234" i="5"/>
  <c r="DJ1234" i="5" s="1"/>
  <c r="DK1233" i="5"/>
  <c r="DI1233" i="5"/>
  <c r="DJ1233" i="5" s="1"/>
  <c r="DK1232" i="5"/>
  <c r="DI1232" i="5"/>
  <c r="DJ1232" i="5" s="1"/>
  <c r="DK1231" i="5"/>
  <c r="DI1231" i="5"/>
  <c r="DJ1231" i="5" s="1"/>
  <c r="DK1230" i="5"/>
  <c r="DI1230" i="5"/>
  <c r="DJ1230" i="5" s="1"/>
  <c r="DK1229" i="5"/>
  <c r="DI1229" i="5"/>
  <c r="DJ1229" i="5" s="1"/>
  <c r="DK1228" i="5"/>
  <c r="DI1228" i="5"/>
  <c r="DJ1228" i="5" s="1"/>
  <c r="DK1227" i="5"/>
  <c r="DI1227" i="5"/>
  <c r="DJ1227" i="5" s="1"/>
  <c r="DK1226" i="5"/>
  <c r="DI1226" i="5"/>
  <c r="DJ1226" i="5" s="1"/>
  <c r="DK1225" i="5"/>
  <c r="DI1225" i="5"/>
  <c r="DJ1225" i="5" s="1"/>
  <c r="DK1224" i="5"/>
  <c r="DI1224" i="5"/>
  <c r="DJ1224" i="5" s="1"/>
  <c r="DK1223" i="5"/>
  <c r="DI1223" i="5"/>
  <c r="DJ1223" i="5" s="1"/>
  <c r="DK1222" i="5"/>
  <c r="DI1222" i="5"/>
  <c r="DJ1222" i="5" s="1"/>
  <c r="DK1221" i="5"/>
  <c r="DI1221" i="5"/>
  <c r="DJ1221" i="5" s="1"/>
  <c r="DK1220" i="5"/>
  <c r="DI1220" i="5"/>
  <c r="DJ1220" i="5" s="1"/>
  <c r="DK1219" i="5"/>
  <c r="DI1219" i="5"/>
  <c r="DJ1219" i="5" s="1"/>
  <c r="DK1218" i="5"/>
  <c r="DI1218" i="5"/>
  <c r="DJ1218" i="5" s="1"/>
  <c r="DK1217" i="5"/>
  <c r="DI1217" i="5"/>
  <c r="DJ1217" i="5" s="1"/>
  <c r="DK1216" i="5"/>
  <c r="DI1216" i="5"/>
  <c r="DJ1216" i="5" s="1"/>
  <c r="DK1215" i="5"/>
  <c r="DI1215" i="5"/>
  <c r="DJ1215" i="5" s="1"/>
  <c r="DK1214" i="5"/>
  <c r="DI1214" i="5"/>
  <c r="DJ1214" i="5" s="1"/>
  <c r="DK1213" i="5"/>
  <c r="DI1213" i="5"/>
  <c r="DJ1213" i="5" s="1"/>
  <c r="DK1212" i="5"/>
  <c r="DI1212" i="5"/>
  <c r="DJ1212" i="5" s="1"/>
  <c r="DK1211" i="5"/>
  <c r="DI1211" i="5"/>
  <c r="DJ1211" i="5" s="1"/>
  <c r="DK1210" i="5"/>
  <c r="DI1210" i="5"/>
  <c r="DJ1210" i="5" s="1"/>
  <c r="DK1209" i="5"/>
  <c r="DI1209" i="5"/>
  <c r="DJ1209" i="5" s="1"/>
  <c r="DK1208" i="5"/>
  <c r="DI1208" i="5"/>
  <c r="DJ1208" i="5" s="1"/>
  <c r="DK1207" i="5"/>
  <c r="DI1207" i="5"/>
  <c r="DJ1207" i="5" s="1"/>
  <c r="DK1206" i="5"/>
  <c r="DI1206" i="5"/>
  <c r="DJ1206" i="5" s="1"/>
  <c r="DK1205" i="5"/>
  <c r="DI1205" i="5"/>
  <c r="DJ1205" i="5" s="1"/>
  <c r="DK1204" i="5"/>
  <c r="DI1204" i="5"/>
  <c r="DJ1204" i="5" s="1"/>
  <c r="DK1203" i="5"/>
  <c r="DI1203" i="5"/>
  <c r="DJ1203" i="5" s="1"/>
  <c r="DK1202" i="5"/>
  <c r="DI1202" i="5"/>
  <c r="DJ1202" i="5" s="1"/>
  <c r="DK1201" i="5"/>
  <c r="DI1201" i="5"/>
  <c r="DJ1201" i="5" s="1"/>
  <c r="DK1200" i="5"/>
  <c r="DI1200" i="5"/>
  <c r="DJ1200" i="5" s="1"/>
  <c r="DK1199" i="5"/>
  <c r="DI1199" i="5"/>
  <c r="DJ1199" i="5" s="1"/>
  <c r="DK1198" i="5"/>
  <c r="DI1198" i="5"/>
  <c r="DJ1198" i="5" s="1"/>
  <c r="DK1197" i="5"/>
  <c r="DI1197" i="5"/>
  <c r="DJ1197" i="5" s="1"/>
  <c r="DK1196" i="5"/>
  <c r="DI1196" i="5"/>
  <c r="DJ1196" i="5" s="1"/>
  <c r="DK1195" i="5"/>
  <c r="DI1195" i="5"/>
  <c r="DJ1195" i="5" s="1"/>
  <c r="DK1194" i="5"/>
  <c r="DI1194" i="5"/>
  <c r="DJ1194" i="5" s="1"/>
  <c r="DK1193" i="5"/>
  <c r="DI1193" i="5"/>
  <c r="DJ1193" i="5" s="1"/>
  <c r="DK1192" i="5"/>
  <c r="DI1192" i="5"/>
  <c r="DJ1192" i="5" s="1"/>
  <c r="DK1191" i="5"/>
  <c r="DI1191" i="5"/>
  <c r="DJ1191" i="5" s="1"/>
  <c r="DK1190" i="5"/>
  <c r="DI1190" i="5"/>
  <c r="DJ1190" i="5" s="1"/>
  <c r="DK1189" i="5"/>
  <c r="DI1189" i="5"/>
  <c r="DJ1189" i="5" s="1"/>
  <c r="DK1188" i="5"/>
  <c r="DI1188" i="5"/>
  <c r="DJ1188" i="5" s="1"/>
  <c r="DK1187" i="5"/>
  <c r="DI1187" i="5"/>
  <c r="DJ1187" i="5" s="1"/>
  <c r="DK1186" i="5"/>
  <c r="DI1186" i="5"/>
  <c r="DJ1186" i="5" s="1"/>
  <c r="DK1185" i="5"/>
  <c r="DI1185" i="5"/>
  <c r="DJ1185" i="5" s="1"/>
  <c r="DK1184" i="5"/>
  <c r="DI1184" i="5"/>
  <c r="DJ1184" i="5" s="1"/>
  <c r="DK1183" i="5"/>
  <c r="DI1183" i="5"/>
  <c r="DJ1183" i="5" s="1"/>
  <c r="DK1182" i="5"/>
  <c r="DI1182" i="5"/>
  <c r="DJ1182" i="5" s="1"/>
  <c r="DK1181" i="5"/>
  <c r="DI1181" i="5"/>
  <c r="DJ1181" i="5" s="1"/>
  <c r="DK1180" i="5"/>
  <c r="DI1180" i="5"/>
  <c r="DJ1180" i="5" s="1"/>
  <c r="DK1179" i="5"/>
  <c r="DI1179" i="5"/>
  <c r="DJ1179" i="5" s="1"/>
  <c r="DK1178" i="5"/>
  <c r="DI1178" i="5"/>
  <c r="DJ1178" i="5" s="1"/>
  <c r="DK1177" i="5"/>
  <c r="DI1177" i="5"/>
  <c r="DJ1177" i="5" s="1"/>
  <c r="DK1176" i="5"/>
  <c r="DI1176" i="5"/>
  <c r="DJ1176" i="5" s="1"/>
  <c r="DK1175" i="5"/>
  <c r="DI1175" i="5"/>
  <c r="DJ1175" i="5" s="1"/>
  <c r="DK1174" i="5"/>
  <c r="DI1174" i="5"/>
  <c r="DJ1174" i="5" s="1"/>
  <c r="DK1173" i="5"/>
  <c r="DI1173" i="5"/>
  <c r="DJ1173" i="5" s="1"/>
  <c r="DK1172" i="5"/>
  <c r="DI1172" i="5"/>
  <c r="DJ1172" i="5" s="1"/>
  <c r="DK1171" i="5"/>
  <c r="DI1171" i="5"/>
  <c r="DJ1171" i="5" s="1"/>
  <c r="DK1170" i="5"/>
  <c r="DI1170" i="5"/>
  <c r="DJ1170" i="5" s="1"/>
  <c r="DK1169" i="5"/>
  <c r="DI1169" i="5"/>
  <c r="DJ1169" i="5" s="1"/>
  <c r="DK1168" i="5"/>
  <c r="DI1168" i="5"/>
  <c r="DJ1168" i="5" s="1"/>
  <c r="DK1167" i="5"/>
  <c r="DI1167" i="5"/>
  <c r="DJ1167" i="5" s="1"/>
  <c r="DK1166" i="5"/>
  <c r="DI1166" i="5"/>
  <c r="DJ1166" i="5" s="1"/>
  <c r="DK1165" i="5"/>
  <c r="DI1165" i="5"/>
  <c r="DJ1165" i="5" s="1"/>
  <c r="DK1164" i="5"/>
  <c r="DI1164" i="5"/>
  <c r="DJ1164" i="5" s="1"/>
  <c r="DK1163" i="5"/>
  <c r="DI1163" i="5"/>
  <c r="DJ1163" i="5" s="1"/>
  <c r="DK1162" i="5"/>
  <c r="DI1162" i="5"/>
  <c r="DJ1162" i="5" s="1"/>
  <c r="DK1161" i="5"/>
  <c r="DI1161" i="5"/>
  <c r="DJ1161" i="5" s="1"/>
  <c r="DK1160" i="5"/>
  <c r="DI1160" i="5"/>
  <c r="DJ1160" i="5" s="1"/>
  <c r="DK1159" i="5"/>
  <c r="DI1159" i="5"/>
  <c r="DJ1159" i="5" s="1"/>
  <c r="DK1158" i="5"/>
  <c r="DI1158" i="5"/>
  <c r="DJ1158" i="5" s="1"/>
  <c r="DK1157" i="5"/>
  <c r="DI1157" i="5"/>
  <c r="DJ1157" i="5" s="1"/>
  <c r="DK1156" i="5"/>
  <c r="DI1156" i="5"/>
  <c r="DJ1156" i="5" s="1"/>
  <c r="DK1155" i="5"/>
  <c r="DI1155" i="5"/>
  <c r="DJ1155" i="5" s="1"/>
  <c r="DK1154" i="5"/>
  <c r="DI1154" i="5"/>
  <c r="DJ1154" i="5" s="1"/>
  <c r="DK1153" i="5"/>
  <c r="DI1153" i="5"/>
  <c r="DJ1153" i="5" s="1"/>
  <c r="DK1152" i="5"/>
  <c r="DI1152" i="5"/>
  <c r="DJ1152" i="5" s="1"/>
  <c r="DK1151" i="5"/>
  <c r="DI1151" i="5"/>
  <c r="DJ1151" i="5" s="1"/>
  <c r="DK1150" i="5"/>
  <c r="DI1150" i="5"/>
  <c r="DJ1150" i="5" s="1"/>
  <c r="DK1149" i="5"/>
  <c r="DI1149" i="5"/>
  <c r="DJ1149" i="5" s="1"/>
  <c r="DK1148" i="5"/>
  <c r="DI1148" i="5"/>
  <c r="DJ1148" i="5" s="1"/>
  <c r="DK1147" i="5"/>
  <c r="DI1147" i="5"/>
  <c r="DJ1147" i="5" s="1"/>
  <c r="DK1146" i="5"/>
  <c r="DI1146" i="5"/>
  <c r="DJ1146" i="5" s="1"/>
  <c r="DK1145" i="5"/>
  <c r="DI1145" i="5"/>
  <c r="DJ1145" i="5" s="1"/>
  <c r="DK1144" i="5"/>
  <c r="DI1144" i="5"/>
  <c r="DJ1144" i="5" s="1"/>
  <c r="DK1143" i="5"/>
  <c r="DI1143" i="5"/>
  <c r="DJ1143" i="5" s="1"/>
  <c r="DK1142" i="5"/>
  <c r="DI1142" i="5"/>
  <c r="DJ1142" i="5" s="1"/>
  <c r="DK1141" i="5"/>
  <c r="DI1141" i="5"/>
  <c r="DJ1141" i="5" s="1"/>
  <c r="DK1140" i="5"/>
  <c r="DI1140" i="5"/>
  <c r="DJ1140" i="5" s="1"/>
  <c r="DK1139" i="5"/>
  <c r="DI1139" i="5"/>
  <c r="DJ1139" i="5" s="1"/>
  <c r="DK1138" i="5"/>
  <c r="DI1138" i="5"/>
  <c r="DJ1138" i="5" s="1"/>
  <c r="DK1137" i="5"/>
  <c r="DI1137" i="5"/>
  <c r="DJ1137" i="5" s="1"/>
  <c r="DK1136" i="5"/>
  <c r="DI1136" i="5"/>
  <c r="DJ1136" i="5" s="1"/>
  <c r="DK1135" i="5"/>
  <c r="DI1135" i="5"/>
  <c r="DJ1135" i="5" s="1"/>
  <c r="DK1134" i="5"/>
  <c r="DI1134" i="5"/>
  <c r="DJ1134" i="5" s="1"/>
  <c r="DK1133" i="5"/>
  <c r="DI1133" i="5"/>
  <c r="DJ1133" i="5" s="1"/>
  <c r="DK1132" i="5"/>
  <c r="DI1132" i="5"/>
  <c r="DJ1132" i="5" s="1"/>
  <c r="DK1131" i="5"/>
  <c r="DI1131" i="5"/>
  <c r="DJ1131" i="5" s="1"/>
  <c r="DK1130" i="5"/>
  <c r="DI1130" i="5"/>
  <c r="DJ1130" i="5" s="1"/>
  <c r="DK1129" i="5"/>
  <c r="DI1129" i="5"/>
  <c r="DJ1129" i="5" s="1"/>
  <c r="DK1128" i="5"/>
  <c r="DI1128" i="5"/>
  <c r="DJ1128" i="5" s="1"/>
  <c r="DK1127" i="5"/>
  <c r="DI1127" i="5"/>
  <c r="DJ1127" i="5" s="1"/>
  <c r="DK1126" i="5"/>
  <c r="DI1126" i="5"/>
  <c r="DJ1126" i="5" s="1"/>
  <c r="DK1125" i="5"/>
  <c r="DI1125" i="5"/>
  <c r="DJ1125" i="5" s="1"/>
  <c r="DK1124" i="5"/>
  <c r="DI1124" i="5"/>
  <c r="DJ1124" i="5" s="1"/>
  <c r="DK1123" i="5"/>
  <c r="DI1123" i="5"/>
  <c r="DJ1123" i="5" s="1"/>
  <c r="DK1122" i="5"/>
  <c r="DI1122" i="5"/>
  <c r="DJ1122" i="5" s="1"/>
  <c r="DK1121" i="5"/>
  <c r="DI1121" i="5"/>
  <c r="DJ1121" i="5" s="1"/>
  <c r="DK1120" i="5"/>
  <c r="DI1120" i="5"/>
  <c r="DJ1120" i="5" s="1"/>
  <c r="DK1119" i="5"/>
  <c r="DI1119" i="5"/>
  <c r="DJ1119" i="5" s="1"/>
  <c r="DK1118" i="5"/>
  <c r="DI1118" i="5"/>
  <c r="DJ1118" i="5" s="1"/>
  <c r="DK1117" i="5"/>
  <c r="DI1117" i="5"/>
  <c r="DJ1117" i="5" s="1"/>
  <c r="DK1116" i="5"/>
  <c r="DI1116" i="5"/>
  <c r="DJ1116" i="5" s="1"/>
  <c r="DK1115" i="5"/>
  <c r="DI1115" i="5"/>
  <c r="DJ1115" i="5" s="1"/>
  <c r="DK1114" i="5"/>
  <c r="DI1114" i="5"/>
  <c r="DJ1114" i="5" s="1"/>
  <c r="DK1113" i="5"/>
  <c r="DI1113" i="5"/>
  <c r="DJ1113" i="5" s="1"/>
  <c r="DK1112" i="5"/>
  <c r="DI1112" i="5"/>
  <c r="DJ1112" i="5" s="1"/>
  <c r="DK1111" i="5"/>
  <c r="DI1111" i="5"/>
  <c r="DJ1111" i="5" s="1"/>
  <c r="DK1110" i="5"/>
  <c r="DI1110" i="5"/>
  <c r="DJ1110" i="5" s="1"/>
  <c r="DK1109" i="5"/>
  <c r="DI1109" i="5"/>
  <c r="DJ1109" i="5" s="1"/>
  <c r="DK1108" i="5"/>
  <c r="DI1108" i="5"/>
  <c r="DJ1108" i="5" s="1"/>
  <c r="DK1107" i="5"/>
  <c r="DI1107" i="5"/>
  <c r="DJ1107" i="5" s="1"/>
  <c r="DK1106" i="5"/>
  <c r="DI1106" i="5"/>
  <c r="DJ1106" i="5" s="1"/>
  <c r="DK1105" i="5"/>
  <c r="DI1105" i="5"/>
  <c r="DJ1105" i="5" s="1"/>
  <c r="DK1104" i="5"/>
  <c r="DI1104" i="5"/>
  <c r="DJ1104" i="5" s="1"/>
  <c r="DK1103" i="5"/>
  <c r="DI1103" i="5"/>
  <c r="DJ1103" i="5" s="1"/>
  <c r="DK1102" i="5"/>
  <c r="DI1102" i="5"/>
  <c r="DJ1102" i="5" s="1"/>
  <c r="DK1101" i="5"/>
  <c r="DI1101" i="5"/>
  <c r="DJ1101" i="5" s="1"/>
  <c r="DK1100" i="5"/>
  <c r="DI1100" i="5"/>
  <c r="DJ1100" i="5" s="1"/>
  <c r="DK1099" i="5"/>
  <c r="DI1099" i="5"/>
  <c r="DJ1099" i="5" s="1"/>
  <c r="DK1098" i="5"/>
  <c r="DI1098" i="5"/>
  <c r="DJ1098" i="5" s="1"/>
  <c r="DK1097" i="5"/>
  <c r="DI1097" i="5"/>
  <c r="DJ1097" i="5" s="1"/>
  <c r="DK1096" i="5"/>
  <c r="DI1096" i="5"/>
  <c r="DJ1096" i="5" s="1"/>
  <c r="DK1095" i="5"/>
  <c r="DI1095" i="5"/>
  <c r="DJ1095" i="5" s="1"/>
  <c r="DK1094" i="5"/>
  <c r="DI1094" i="5"/>
  <c r="DJ1094" i="5" s="1"/>
  <c r="DK1093" i="5"/>
  <c r="DI1093" i="5"/>
  <c r="DJ1093" i="5" s="1"/>
  <c r="DK1092" i="5"/>
  <c r="DI1092" i="5"/>
  <c r="DJ1092" i="5" s="1"/>
  <c r="DK1091" i="5"/>
  <c r="DI1091" i="5"/>
  <c r="DJ1091" i="5" s="1"/>
  <c r="DK1090" i="5"/>
  <c r="DI1090" i="5"/>
  <c r="DJ1090" i="5" s="1"/>
  <c r="DK1089" i="5"/>
  <c r="DI1089" i="5"/>
  <c r="DJ1089" i="5" s="1"/>
  <c r="DK1088" i="5"/>
  <c r="DI1088" i="5"/>
  <c r="DJ1088" i="5" s="1"/>
  <c r="DK1087" i="5"/>
  <c r="DI1087" i="5"/>
  <c r="DJ1087" i="5" s="1"/>
  <c r="DK1086" i="5"/>
  <c r="DI1086" i="5"/>
  <c r="DJ1086" i="5" s="1"/>
  <c r="DK1085" i="5"/>
  <c r="DI1085" i="5"/>
  <c r="DJ1085" i="5" s="1"/>
  <c r="DK1084" i="5"/>
  <c r="DI1084" i="5"/>
  <c r="DJ1084" i="5" s="1"/>
  <c r="DK1083" i="5"/>
  <c r="DI1083" i="5"/>
  <c r="DJ1083" i="5" s="1"/>
  <c r="DK1082" i="5"/>
  <c r="DI1082" i="5"/>
  <c r="DJ1082" i="5" s="1"/>
  <c r="DK1081" i="5"/>
  <c r="DI1081" i="5"/>
  <c r="DJ1081" i="5" s="1"/>
  <c r="DK1080" i="5"/>
  <c r="DI1080" i="5"/>
  <c r="DJ1080" i="5" s="1"/>
  <c r="DK1079" i="5"/>
  <c r="DI1079" i="5"/>
  <c r="DJ1079" i="5" s="1"/>
  <c r="DK1078" i="5"/>
  <c r="DI1078" i="5"/>
  <c r="DJ1078" i="5" s="1"/>
  <c r="DK1077" i="5"/>
  <c r="DI1077" i="5"/>
  <c r="DJ1077" i="5" s="1"/>
  <c r="DK1076" i="5"/>
  <c r="DI1076" i="5"/>
  <c r="DJ1076" i="5" s="1"/>
  <c r="DK1075" i="5"/>
  <c r="DI1075" i="5"/>
  <c r="DJ1075" i="5" s="1"/>
  <c r="DK1074" i="5"/>
  <c r="DI1074" i="5"/>
  <c r="DJ1074" i="5" s="1"/>
  <c r="DK1073" i="5"/>
  <c r="DI1073" i="5"/>
  <c r="DJ1073" i="5" s="1"/>
  <c r="DK1072" i="5"/>
  <c r="DI1072" i="5"/>
  <c r="DJ1072" i="5" s="1"/>
  <c r="DK1071" i="5"/>
  <c r="DI1071" i="5"/>
  <c r="DJ1071" i="5" s="1"/>
  <c r="DK1070" i="5"/>
  <c r="DI1070" i="5"/>
  <c r="DJ1070" i="5" s="1"/>
  <c r="DK1069" i="5"/>
  <c r="DI1069" i="5"/>
  <c r="DJ1069" i="5" s="1"/>
  <c r="DK1068" i="5"/>
  <c r="DI1068" i="5"/>
  <c r="DJ1068" i="5" s="1"/>
  <c r="DK1067" i="5"/>
  <c r="DI1067" i="5"/>
  <c r="DJ1067" i="5" s="1"/>
  <c r="DK1066" i="5"/>
  <c r="DI1066" i="5"/>
  <c r="DJ1066" i="5" s="1"/>
  <c r="DK1065" i="5"/>
  <c r="DI1065" i="5"/>
  <c r="DJ1065" i="5" s="1"/>
  <c r="DK1064" i="5"/>
  <c r="DI1064" i="5"/>
  <c r="DJ1064" i="5" s="1"/>
  <c r="DK1063" i="5"/>
  <c r="DI1063" i="5"/>
  <c r="DJ1063" i="5" s="1"/>
  <c r="DK1062" i="5"/>
  <c r="DI1062" i="5"/>
  <c r="DJ1062" i="5" s="1"/>
  <c r="DK1061" i="5"/>
  <c r="DI1061" i="5"/>
  <c r="DJ1061" i="5" s="1"/>
  <c r="DK1060" i="5"/>
  <c r="DI1060" i="5"/>
  <c r="DJ1060" i="5" s="1"/>
  <c r="DK1059" i="5"/>
  <c r="DI1059" i="5"/>
  <c r="DJ1059" i="5" s="1"/>
  <c r="DK1058" i="5"/>
  <c r="DI1058" i="5"/>
  <c r="DJ1058" i="5" s="1"/>
  <c r="DK1057" i="5"/>
  <c r="DI1057" i="5"/>
  <c r="DJ1057" i="5" s="1"/>
  <c r="DK1056" i="5"/>
  <c r="DI1056" i="5"/>
  <c r="DJ1056" i="5" s="1"/>
  <c r="DK1055" i="5"/>
  <c r="DI1055" i="5"/>
  <c r="DJ1055" i="5" s="1"/>
  <c r="DK1054" i="5"/>
  <c r="DI1054" i="5"/>
  <c r="DJ1054" i="5" s="1"/>
  <c r="DK1053" i="5"/>
  <c r="DI1053" i="5"/>
  <c r="DJ1053" i="5" s="1"/>
  <c r="DK1052" i="5"/>
  <c r="DI1052" i="5"/>
  <c r="DJ1052" i="5" s="1"/>
  <c r="DK1051" i="5"/>
  <c r="DI1051" i="5"/>
  <c r="DJ1051" i="5" s="1"/>
  <c r="DK1050" i="5"/>
  <c r="DI1050" i="5"/>
  <c r="DJ1050" i="5" s="1"/>
  <c r="DK1049" i="5"/>
  <c r="DI1049" i="5"/>
  <c r="DJ1049" i="5" s="1"/>
  <c r="DK1048" i="5"/>
  <c r="DI1048" i="5"/>
  <c r="DJ1048" i="5" s="1"/>
  <c r="DK1047" i="5"/>
  <c r="DI1047" i="5"/>
  <c r="DJ1047" i="5" s="1"/>
  <c r="DK1046" i="5"/>
  <c r="DI1046" i="5"/>
  <c r="DJ1046" i="5" s="1"/>
  <c r="DK1045" i="5"/>
  <c r="DI1045" i="5"/>
  <c r="DJ1045" i="5" s="1"/>
  <c r="DK1044" i="5"/>
  <c r="DI1044" i="5"/>
  <c r="DJ1044" i="5" s="1"/>
  <c r="DK1043" i="5"/>
  <c r="DI1043" i="5"/>
  <c r="DJ1043" i="5" s="1"/>
  <c r="DK1042" i="5"/>
  <c r="DI1042" i="5"/>
  <c r="DJ1042" i="5" s="1"/>
  <c r="DK1041" i="5"/>
  <c r="DI1041" i="5"/>
  <c r="DJ1041" i="5" s="1"/>
  <c r="DK1040" i="5"/>
  <c r="DI1040" i="5"/>
  <c r="DJ1040" i="5" s="1"/>
  <c r="DK1039" i="5"/>
  <c r="DI1039" i="5"/>
  <c r="DJ1039" i="5" s="1"/>
  <c r="DK1038" i="5"/>
  <c r="DI1038" i="5"/>
  <c r="DJ1038" i="5" s="1"/>
  <c r="DK1037" i="5"/>
  <c r="DI1037" i="5"/>
  <c r="DJ1037" i="5" s="1"/>
  <c r="DK1036" i="5"/>
  <c r="DI1036" i="5"/>
  <c r="DJ1036" i="5" s="1"/>
  <c r="DK1035" i="5"/>
  <c r="DI1035" i="5"/>
  <c r="DJ1035" i="5" s="1"/>
  <c r="DK1034" i="5"/>
  <c r="DI1034" i="5"/>
  <c r="DJ1034" i="5" s="1"/>
  <c r="DK1033" i="5"/>
  <c r="DI1033" i="5"/>
  <c r="DJ1033" i="5" s="1"/>
  <c r="DK1032" i="5"/>
  <c r="DI1032" i="5"/>
  <c r="DJ1032" i="5" s="1"/>
  <c r="DK1031" i="5"/>
  <c r="DI1031" i="5"/>
  <c r="DJ1031" i="5" s="1"/>
  <c r="DK1030" i="5"/>
  <c r="DI1030" i="5"/>
  <c r="DJ1030" i="5" s="1"/>
  <c r="DK1029" i="5"/>
  <c r="DI1029" i="5"/>
  <c r="DJ1029" i="5" s="1"/>
  <c r="DK1028" i="5"/>
  <c r="DI1028" i="5"/>
  <c r="DJ1028" i="5" s="1"/>
  <c r="DK1027" i="5"/>
  <c r="DI1027" i="5"/>
  <c r="DJ1027" i="5" s="1"/>
  <c r="DK1026" i="5"/>
  <c r="DI1026" i="5"/>
  <c r="DJ1026" i="5" s="1"/>
  <c r="DK1025" i="5"/>
  <c r="DI1025" i="5"/>
  <c r="DJ1025" i="5" s="1"/>
  <c r="DK1024" i="5"/>
  <c r="DI1024" i="5"/>
  <c r="DJ1024" i="5" s="1"/>
  <c r="DK1023" i="5"/>
  <c r="DI1023" i="5"/>
  <c r="DJ1023" i="5" s="1"/>
  <c r="DK1022" i="5"/>
  <c r="DI1022" i="5"/>
  <c r="DJ1022" i="5" s="1"/>
  <c r="DK1021" i="5"/>
  <c r="DI1021" i="5"/>
  <c r="DJ1021" i="5" s="1"/>
  <c r="DK1020" i="5"/>
  <c r="DI1020" i="5"/>
  <c r="DJ1020" i="5" s="1"/>
  <c r="DK1019" i="5"/>
  <c r="DI1019" i="5"/>
  <c r="DJ1019" i="5" s="1"/>
  <c r="DK1018" i="5"/>
  <c r="DI1018" i="5"/>
  <c r="DJ1018" i="5" s="1"/>
  <c r="DK1017" i="5"/>
  <c r="DI1017" i="5"/>
  <c r="DJ1017" i="5" s="1"/>
  <c r="DK1016" i="5"/>
  <c r="DI1016" i="5"/>
  <c r="DJ1016" i="5" s="1"/>
  <c r="DK1015" i="5"/>
  <c r="DI1015" i="5"/>
  <c r="DJ1015" i="5" s="1"/>
  <c r="DK1014" i="5"/>
  <c r="DI1014" i="5"/>
  <c r="DJ1014" i="5" s="1"/>
  <c r="DK1013" i="5"/>
  <c r="DI1013" i="5"/>
  <c r="DJ1013" i="5" s="1"/>
  <c r="DK1012" i="5"/>
  <c r="DI1012" i="5"/>
  <c r="DJ1012" i="5" s="1"/>
  <c r="DK1011" i="5"/>
  <c r="DI1011" i="5"/>
  <c r="DJ1011" i="5" s="1"/>
  <c r="DK1010" i="5"/>
  <c r="DI1010" i="5"/>
  <c r="DJ1010" i="5" s="1"/>
  <c r="DK1009" i="5"/>
  <c r="DI1009" i="5"/>
  <c r="DJ1009" i="5" s="1"/>
  <c r="DK1008" i="5"/>
  <c r="DI1008" i="5"/>
  <c r="DJ1008" i="5" s="1"/>
  <c r="DK1007" i="5"/>
  <c r="DI1007" i="5"/>
  <c r="DJ1007" i="5" s="1"/>
  <c r="DK1006" i="5"/>
  <c r="DI1006" i="5"/>
  <c r="DJ1006" i="5" s="1"/>
  <c r="DK1005" i="5"/>
  <c r="DI1005" i="5"/>
  <c r="DJ1005" i="5" s="1"/>
  <c r="DK1004" i="5"/>
  <c r="DI1004" i="5"/>
  <c r="DJ1004" i="5" s="1"/>
  <c r="DK1003" i="5"/>
  <c r="DI1003" i="5"/>
  <c r="DJ1003" i="5" s="1"/>
  <c r="DK1002" i="5"/>
  <c r="DI1002" i="5"/>
  <c r="DJ1002" i="5" s="1"/>
  <c r="DK1001" i="5"/>
  <c r="DI1001" i="5"/>
  <c r="DJ1001" i="5" s="1"/>
  <c r="DK1000" i="5"/>
  <c r="DI1000" i="5"/>
  <c r="DJ1000" i="5" s="1"/>
  <c r="DK999" i="5"/>
  <c r="DI999" i="5"/>
  <c r="DJ999" i="5" s="1"/>
  <c r="DK998" i="5"/>
  <c r="DI998" i="5"/>
  <c r="DJ998" i="5" s="1"/>
  <c r="DK997" i="5"/>
  <c r="DI997" i="5"/>
  <c r="DJ997" i="5" s="1"/>
  <c r="DK996" i="5"/>
  <c r="DI996" i="5"/>
  <c r="DJ996" i="5" s="1"/>
  <c r="DK995" i="5"/>
  <c r="DI995" i="5"/>
  <c r="DJ995" i="5" s="1"/>
  <c r="DK994" i="5"/>
  <c r="DI994" i="5"/>
  <c r="DJ994" i="5" s="1"/>
  <c r="DK993" i="5"/>
  <c r="DI993" i="5"/>
  <c r="DJ993" i="5" s="1"/>
  <c r="DK992" i="5"/>
  <c r="DI992" i="5"/>
  <c r="DJ992" i="5" s="1"/>
  <c r="DK991" i="5"/>
  <c r="DI991" i="5"/>
  <c r="DJ991" i="5" s="1"/>
  <c r="DK990" i="5"/>
  <c r="DI990" i="5"/>
  <c r="DJ990" i="5" s="1"/>
  <c r="DK989" i="5"/>
  <c r="DI989" i="5"/>
  <c r="DJ989" i="5" s="1"/>
  <c r="DK988" i="5"/>
  <c r="DI988" i="5"/>
  <c r="DJ988" i="5" s="1"/>
  <c r="DK987" i="5"/>
  <c r="DI987" i="5"/>
  <c r="DJ987" i="5" s="1"/>
  <c r="DK986" i="5"/>
  <c r="DI986" i="5"/>
  <c r="DJ986" i="5" s="1"/>
  <c r="DK985" i="5"/>
  <c r="DI985" i="5"/>
  <c r="DJ985" i="5" s="1"/>
  <c r="DK984" i="5"/>
  <c r="DI984" i="5"/>
  <c r="DJ984" i="5" s="1"/>
  <c r="DK983" i="5"/>
  <c r="DI983" i="5"/>
  <c r="DJ983" i="5" s="1"/>
  <c r="DK982" i="5"/>
  <c r="DI982" i="5"/>
  <c r="DJ982" i="5" s="1"/>
  <c r="DK981" i="5"/>
  <c r="DI981" i="5"/>
  <c r="DJ981" i="5" s="1"/>
  <c r="DK980" i="5"/>
  <c r="DI980" i="5"/>
  <c r="DJ980" i="5" s="1"/>
  <c r="DK979" i="5"/>
  <c r="DI979" i="5"/>
  <c r="DJ979" i="5" s="1"/>
  <c r="DK978" i="5"/>
  <c r="DI978" i="5"/>
  <c r="DJ978" i="5" s="1"/>
  <c r="DK977" i="5"/>
  <c r="DI977" i="5"/>
  <c r="DJ977" i="5" s="1"/>
  <c r="DK976" i="5"/>
  <c r="DI976" i="5"/>
  <c r="DJ976" i="5" s="1"/>
  <c r="DK975" i="5"/>
  <c r="DI975" i="5"/>
  <c r="DJ975" i="5" s="1"/>
  <c r="DK974" i="5"/>
  <c r="DI974" i="5"/>
  <c r="DJ974" i="5" s="1"/>
  <c r="DK973" i="5"/>
  <c r="DI973" i="5"/>
  <c r="DJ973" i="5" s="1"/>
  <c r="DK972" i="5"/>
  <c r="DI972" i="5"/>
  <c r="DJ972" i="5" s="1"/>
  <c r="DK971" i="5"/>
  <c r="DI971" i="5"/>
  <c r="DJ971" i="5" s="1"/>
  <c r="DK970" i="5"/>
  <c r="DI970" i="5"/>
  <c r="DJ970" i="5" s="1"/>
  <c r="DK969" i="5"/>
  <c r="DI969" i="5"/>
  <c r="DJ969" i="5" s="1"/>
  <c r="DK968" i="5"/>
  <c r="DI968" i="5"/>
  <c r="DJ968" i="5" s="1"/>
  <c r="DK967" i="5"/>
  <c r="DI967" i="5"/>
  <c r="DJ967" i="5" s="1"/>
  <c r="DK966" i="5"/>
  <c r="DI966" i="5"/>
  <c r="DJ966" i="5" s="1"/>
  <c r="DK965" i="5"/>
  <c r="DI965" i="5"/>
  <c r="DJ965" i="5" s="1"/>
  <c r="DK964" i="5"/>
  <c r="DI964" i="5"/>
  <c r="DJ964" i="5" s="1"/>
  <c r="DK963" i="5"/>
  <c r="DI963" i="5"/>
  <c r="DJ963" i="5" s="1"/>
  <c r="DK962" i="5"/>
  <c r="DI962" i="5"/>
  <c r="DJ962" i="5" s="1"/>
  <c r="DK961" i="5"/>
  <c r="DI961" i="5"/>
  <c r="DJ961" i="5" s="1"/>
  <c r="DK960" i="5"/>
  <c r="DI960" i="5"/>
  <c r="DJ960" i="5" s="1"/>
  <c r="DK959" i="5"/>
  <c r="DI959" i="5"/>
  <c r="DJ959" i="5" s="1"/>
  <c r="DK958" i="5"/>
  <c r="DI958" i="5"/>
  <c r="DJ958" i="5" s="1"/>
  <c r="DK957" i="5"/>
  <c r="DI957" i="5"/>
  <c r="DJ957" i="5" s="1"/>
  <c r="DK956" i="5"/>
  <c r="DI956" i="5"/>
  <c r="DJ956" i="5" s="1"/>
  <c r="DK955" i="5"/>
  <c r="DI955" i="5"/>
  <c r="DJ955" i="5" s="1"/>
  <c r="DK954" i="5"/>
  <c r="DI954" i="5"/>
  <c r="DJ954" i="5" s="1"/>
  <c r="DK953" i="5"/>
  <c r="DI953" i="5"/>
  <c r="DJ953" i="5" s="1"/>
  <c r="DK952" i="5"/>
  <c r="DI952" i="5"/>
  <c r="DJ952" i="5" s="1"/>
  <c r="DK951" i="5"/>
  <c r="DI951" i="5"/>
  <c r="DJ951" i="5" s="1"/>
  <c r="DK950" i="5"/>
  <c r="DI950" i="5"/>
  <c r="DJ950" i="5" s="1"/>
  <c r="DK949" i="5"/>
  <c r="DI949" i="5"/>
  <c r="DJ949" i="5" s="1"/>
  <c r="DK948" i="5"/>
  <c r="DI948" i="5"/>
  <c r="DJ948" i="5" s="1"/>
  <c r="DK947" i="5"/>
  <c r="DI947" i="5"/>
  <c r="DJ947" i="5" s="1"/>
  <c r="DK946" i="5"/>
  <c r="DI946" i="5"/>
  <c r="DJ946" i="5" s="1"/>
  <c r="DK945" i="5"/>
  <c r="DI945" i="5"/>
  <c r="DJ945" i="5" s="1"/>
  <c r="DK944" i="5"/>
  <c r="DI944" i="5"/>
  <c r="DJ944" i="5" s="1"/>
  <c r="DK943" i="5"/>
  <c r="DI943" i="5"/>
  <c r="DJ943" i="5" s="1"/>
  <c r="DK942" i="5"/>
  <c r="DI942" i="5"/>
  <c r="DJ942" i="5" s="1"/>
  <c r="DK941" i="5"/>
  <c r="DI941" i="5"/>
  <c r="DJ941" i="5" s="1"/>
  <c r="DK940" i="5"/>
  <c r="DI940" i="5"/>
  <c r="DJ940" i="5" s="1"/>
  <c r="DK939" i="5"/>
  <c r="DI939" i="5"/>
  <c r="DJ939" i="5" s="1"/>
  <c r="DK938" i="5"/>
  <c r="DI938" i="5"/>
  <c r="DJ938" i="5" s="1"/>
  <c r="DK937" i="5"/>
  <c r="DI937" i="5"/>
  <c r="DJ937" i="5" s="1"/>
  <c r="DK936" i="5"/>
  <c r="DI936" i="5"/>
  <c r="DJ936" i="5" s="1"/>
  <c r="DK935" i="5"/>
  <c r="DI935" i="5"/>
  <c r="DJ935" i="5" s="1"/>
  <c r="DK934" i="5"/>
  <c r="DI934" i="5"/>
  <c r="DJ934" i="5" s="1"/>
  <c r="DK933" i="5"/>
  <c r="DI933" i="5"/>
  <c r="DJ933" i="5" s="1"/>
  <c r="DK932" i="5"/>
  <c r="DI932" i="5"/>
  <c r="DJ932" i="5" s="1"/>
  <c r="DK931" i="5"/>
  <c r="DI931" i="5"/>
  <c r="DJ931" i="5" s="1"/>
  <c r="DK930" i="5"/>
  <c r="DI930" i="5"/>
  <c r="DJ930" i="5" s="1"/>
  <c r="DK929" i="5"/>
  <c r="DI929" i="5"/>
  <c r="DJ929" i="5" s="1"/>
  <c r="DK928" i="5"/>
  <c r="DI928" i="5"/>
  <c r="DJ928" i="5" s="1"/>
  <c r="DK927" i="5"/>
  <c r="DI927" i="5"/>
  <c r="DJ927" i="5" s="1"/>
  <c r="DK926" i="5"/>
  <c r="DI926" i="5"/>
  <c r="DJ926" i="5" s="1"/>
  <c r="DK925" i="5"/>
  <c r="DI925" i="5"/>
  <c r="DJ925" i="5" s="1"/>
  <c r="DK924" i="5"/>
  <c r="DI924" i="5"/>
  <c r="DJ924" i="5" s="1"/>
  <c r="DK923" i="5"/>
  <c r="DI923" i="5"/>
  <c r="DJ923" i="5" s="1"/>
  <c r="DK922" i="5"/>
  <c r="DI922" i="5"/>
  <c r="DJ922" i="5" s="1"/>
  <c r="DK921" i="5"/>
  <c r="DI921" i="5"/>
  <c r="DJ921" i="5" s="1"/>
  <c r="DK920" i="5"/>
  <c r="DI920" i="5"/>
  <c r="DJ920" i="5" s="1"/>
  <c r="DK919" i="5"/>
  <c r="DI919" i="5"/>
  <c r="DJ919" i="5" s="1"/>
  <c r="DK918" i="5"/>
  <c r="DI918" i="5"/>
  <c r="DJ918" i="5" s="1"/>
  <c r="DK917" i="5"/>
  <c r="DI917" i="5"/>
  <c r="DJ917" i="5" s="1"/>
  <c r="DK916" i="5"/>
  <c r="DI916" i="5"/>
  <c r="DJ916" i="5" s="1"/>
  <c r="DK915" i="5"/>
  <c r="DI915" i="5"/>
  <c r="DJ915" i="5" s="1"/>
  <c r="DK914" i="5"/>
  <c r="DI914" i="5"/>
  <c r="DJ914" i="5" s="1"/>
  <c r="DK913" i="5"/>
  <c r="DI913" i="5"/>
  <c r="DJ913" i="5" s="1"/>
  <c r="DK912" i="5"/>
  <c r="DI912" i="5"/>
  <c r="DJ912" i="5" s="1"/>
  <c r="DK911" i="5"/>
  <c r="DI911" i="5"/>
  <c r="DJ911" i="5" s="1"/>
  <c r="DK910" i="5"/>
  <c r="DI910" i="5"/>
  <c r="DJ910" i="5" s="1"/>
  <c r="DK909" i="5"/>
  <c r="DI909" i="5"/>
  <c r="DJ909" i="5" s="1"/>
  <c r="DK908" i="5"/>
  <c r="DI908" i="5"/>
  <c r="DJ908" i="5" s="1"/>
  <c r="DK907" i="5"/>
  <c r="DI907" i="5"/>
  <c r="DJ907" i="5" s="1"/>
  <c r="DK906" i="5"/>
  <c r="DI906" i="5"/>
  <c r="DJ906" i="5" s="1"/>
  <c r="DK905" i="5"/>
  <c r="DI905" i="5"/>
  <c r="DJ905" i="5" s="1"/>
  <c r="DK904" i="5"/>
  <c r="DI904" i="5"/>
  <c r="DJ904" i="5" s="1"/>
  <c r="DK903" i="5"/>
  <c r="DI903" i="5"/>
  <c r="DJ903" i="5" s="1"/>
  <c r="DK902" i="5"/>
  <c r="DI902" i="5"/>
  <c r="DJ902" i="5" s="1"/>
  <c r="DK901" i="5"/>
  <c r="DI901" i="5"/>
  <c r="DJ901" i="5" s="1"/>
  <c r="DK900" i="5"/>
  <c r="DI900" i="5"/>
  <c r="DJ900" i="5" s="1"/>
  <c r="DK899" i="5"/>
  <c r="DI899" i="5"/>
  <c r="DJ899" i="5" s="1"/>
  <c r="DK898" i="5"/>
  <c r="DI898" i="5"/>
  <c r="DJ898" i="5" s="1"/>
  <c r="DK897" i="5"/>
  <c r="DI897" i="5"/>
  <c r="DJ897" i="5" s="1"/>
  <c r="DK896" i="5"/>
  <c r="DI896" i="5"/>
  <c r="DJ896" i="5" s="1"/>
  <c r="DK895" i="5"/>
  <c r="DI895" i="5"/>
  <c r="DJ895" i="5" s="1"/>
  <c r="DK894" i="5"/>
  <c r="DI894" i="5"/>
  <c r="DJ894" i="5" s="1"/>
  <c r="DK893" i="5"/>
  <c r="DI893" i="5"/>
  <c r="DJ893" i="5" s="1"/>
  <c r="DK892" i="5"/>
  <c r="DI892" i="5"/>
  <c r="DJ892" i="5" s="1"/>
  <c r="DK891" i="5"/>
  <c r="DI891" i="5"/>
  <c r="DJ891" i="5" s="1"/>
  <c r="DK890" i="5"/>
  <c r="DI890" i="5"/>
  <c r="DJ890" i="5" s="1"/>
  <c r="DK889" i="5"/>
  <c r="DI889" i="5"/>
  <c r="DJ889" i="5" s="1"/>
  <c r="DK888" i="5"/>
  <c r="DI888" i="5"/>
  <c r="DJ888" i="5" s="1"/>
  <c r="DK887" i="5"/>
  <c r="DI887" i="5"/>
  <c r="DJ887" i="5" s="1"/>
  <c r="DK886" i="5"/>
  <c r="DI886" i="5"/>
  <c r="DJ886" i="5" s="1"/>
  <c r="DK885" i="5"/>
  <c r="DI885" i="5"/>
  <c r="DJ885" i="5" s="1"/>
  <c r="DK884" i="5"/>
  <c r="DI884" i="5"/>
  <c r="DJ884" i="5" s="1"/>
  <c r="DK883" i="5"/>
  <c r="DI883" i="5"/>
  <c r="DJ883" i="5" s="1"/>
  <c r="DK882" i="5"/>
  <c r="DI882" i="5"/>
  <c r="DJ882" i="5" s="1"/>
  <c r="DK881" i="5"/>
  <c r="DI881" i="5"/>
  <c r="DJ881" i="5" s="1"/>
  <c r="DK880" i="5"/>
  <c r="DI880" i="5"/>
  <c r="DJ880" i="5" s="1"/>
  <c r="DK879" i="5"/>
  <c r="DI879" i="5"/>
  <c r="DJ879" i="5" s="1"/>
  <c r="DK878" i="5"/>
  <c r="DI878" i="5"/>
  <c r="DJ878" i="5" s="1"/>
  <c r="DK877" i="5"/>
  <c r="DI877" i="5"/>
  <c r="DJ877" i="5" s="1"/>
  <c r="DK876" i="5"/>
  <c r="DI876" i="5"/>
  <c r="DJ876" i="5" s="1"/>
  <c r="DK875" i="5"/>
  <c r="DI875" i="5"/>
  <c r="DJ875" i="5" s="1"/>
  <c r="DK874" i="5"/>
  <c r="DI874" i="5"/>
  <c r="DJ874" i="5" s="1"/>
  <c r="DK873" i="5"/>
  <c r="DI873" i="5"/>
  <c r="DJ873" i="5" s="1"/>
  <c r="DK872" i="5"/>
  <c r="DI872" i="5"/>
  <c r="DJ872" i="5" s="1"/>
  <c r="DK871" i="5"/>
  <c r="DI871" i="5"/>
  <c r="DJ871" i="5" s="1"/>
  <c r="DK870" i="5"/>
  <c r="DI870" i="5"/>
  <c r="DJ870" i="5" s="1"/>
  <c r="DK869" i="5"/>
  <c r="DI869" i="5"/>
  <c r="DJ869" i="5" s="1"/>
  <c r="DK868" i="5"/>
  <c r="DI868" i="5"/>
  <c r="DJ868" i="5" s="1"/>
  <c r="DK867" i="5"/>
  <c r="DI867" i="5"/>
  <c r="DJ867" i="5" s="1"/>
  <c r="DK866" i="5"/>
  <c r="DI866" i="5"/>
  <c r="DJ866" i="5" s="1"/>
  <c r="DK865" i="5"/>
  <c r="DI865" i="5"/>
  <c r="DJ865" i="5" s="1"/>
  <c r="DK864" i="5"/>
  <c r="DI864" i="5"/>
  <c r="DJ864" i="5" s="1"/>
  <c r="DK863" i="5"/>
  <c r="DI863" i="5"/>
  <c r="DJ863" i="5" s="1"/>
  <c r="DK862" i="5"/>
  <c r="DI862" i="5"/>
  <c r="DJ862" i="5" s="1"/>
  <c r="DK861" i="5"/>
  <c r="DI861" i="5"/>
  <c r="DJ861" i="5" s="1"/>
  <c r="DK860" i="5"/>
  <c r="DI860" i="5"/>
  <c r="DJ860" i="5" s="1"/>
  <c r="DK859" i="5"/>
  <c r="DI859" i="5"/>
  <c r="DJ859" i="5" s="1"/>
  <c r="DK858" i="5"/>
  <c r="DI858" i="5"/>
  <c r="DJ858" i="5" s="1"/>
  <c r="DK857" i="5"/>
  <c r="DI857" i="5"/>
  <c r="DJ857" i="5" s="1"/>
  <c r="DK856" i="5"/>
  <c r="DI856" i="5"/>
  <c r="DJ856" i="5" s="1"/>
  <c r="DK855" i="5"/>
  <c r="DI855" i="5"/>
  <c r="DJ855" i="5" s="1"/>
  <c r="DK854" i="5"/>
  <c r="DI854" i="5"/>
  <c r="DJ854" i="5" s="1"/>
  <c r="DK853" i="5"/>
  <c r="DI853" i="5"/>
  <c r="DJ853" i="5" s="1"/>
  <c r="DK852" i="5"/>
  <c r="DI852" i="5"/>
  <c r="DJ852" i="5" s="1"/>
  <c r="DK851" i="5"/>
  <c r="DI851" i="5"/>
  <c r="DJ851" i="5" s="1"/>
  <c r="DK850" i="5"/>
  <c r="DI850" i="5"/>
  <c r="DJ850" i="5" s="1"/>
  <c r="DK849" i="5"/>
  <c r="DI849" i="5"/>
  <c r="DJ849" i="5" s="1"/>
  <c r="DK848" i="5"/>
  <c r="DI848" i="5"/>
  <c r="DJ848" i="5" s="1"/>
  <c r="DK847" i="5"/>
  <c r="DI847" i="5"/>
  <c r="DJ847" i="5" s="1"/>
  <c r="DK846" i="5"/>
  <c r="DI846" i="5"/>
  <c r="DJ846" i="5" s="1"/>
  <c r="DK845" i="5"/>
  <c r="DI845" i="5"/>
  <c r="DJ845" i="5" s="1"/>
  <c r="DK844" i="5"/>
  <c r="DI844" i="5"/>
  <c r="DJ844" i="5" s="1"/>
  <c r="DK843" i="5"/>
  <c r="DI843" i="5"/>
  <c r="DJ843" i="5" s="1"/>
  <c r="DK842" i="5"/>
  <c r="DI842" i="5"/>
  <c r="DJ842" i="5" s="1"/>
  <c r="DK841" i="5"/>
  <c r="DI841" i="5"/>
  <c r="DJ841" i="5" s="1"/>
  <c r="DK840" i="5"/>
  <c r="DI840" i="5"/>
  <c r="DJ840" i="5" s="1"/>
  <c r="DK839" i="5"/>
  <c r="DI839" i="5"/>
  <c r="DJ839" i="5" s="1"/>
  <c r="DK838" i="5"/>
  <c r="DI838" i="5"/>
  <c r="DJ838" i="5" s="1"/>
  <c r="DK837" i="5"/>
  <c r="DI837" i="5"/>
  <c r="DJ837" i="5" s="1"/>
  <c r="DK836" i="5"/>
  <c r="DI836" i="5"/>
  <c r="DJ836" i="5" s="1"/>
  <c r="DK835" i="5"/>
  <c r="DI835" i="5"/>
  <c r="DJ835" i="5" s="1"/>
  <c r="DK834" i="5"/>
  <c r="DI834" i="5"/>
  <c r="DJ834" i="5" s="1"/>
  <c r="DK833" i="5"/>
  <c r="DI833" i="5"/>
  <c r="DJ833" i="5" s="1"/>
  <c r="DK832" i="5"/>
  <c r="DI832" i="5"/>
  <c r="DJ832" i="5" s="1"/>
  <c r="DK831" i="5"/>
  <c r="DI831" i="5"/>
  <c r="DJ831" i="5" s="1"/>
  <c r="DK830" i="5"/>
  <c r="DI830" i="5"/>
  <c r="DJ830" i="5" s="1"/>
  <c r="DK829" i="5"/>
  <c r="DI829" i="5"/>
  <c r="DJ829" i="5" s="1"/>
  <c r="DK828" i="5"/>
  <c r="DI828" i="5"/>
  <c r="DJ828" i="5" s="1"/>
  <c r="DK827" i="5"/>
  <c r="DI827" i="5"/>
  <c r="DJ827" i="5" s="1"/>
  <c r="DK826" i="5"/>
  <c r="DI826" i="5"/>
  <c r="DJ826" i="5" s="1"/>
  <c r="DK825" i="5"/>
  <c r="DI825" i="5"/>
  <c r="DJ825" i="5" s="1"/>
  <c r="DK824" i="5"/>
  <c r="DI824" i="5"/>
  <c r="DJ824" i="5" s="1"/>
  <c r="DK823" i="5"/>
  <c r="DI823" i="5"/>
  <c r="DJ823" i="5" s="1"/>
  <c r="DK822" i="5"/>
  <c r="DI822" i="5"/>
  <c r="DJ822" i="5" s="1"/>
  <c r="DK821" i="5"/>
  <c r="DI821" i="5"/>
  <c r="DJ821" i="5" s="1"/>
  <c r="DK820" i="5"/>
  <c r="DI820" i="5"/>
  <c r="DJ820" i="5" s="1"/>
  <c r="DK819" i="5"/>
  <c r="DI819" i="5"/>
  <c r="DJ819" i="5" s="1"/>
  <c r="DK818" i="5"/>
  <c r="DI818" i="5"/>
  <c r="DJ818" i="5" s="1"/>
  <c r="DK817" i="5"/>
  <c r="DI817" i="5"/>
  <c r="DJ817" i="5" s="1"/>
  <c r="DK816" i="5"/>
  <c r="DI816" i="5"/>
  <c r="DJ816" i="5" s="1"/>
  <c r="DK815" i="5"/>
  <c r="DI815" i="5"/>
  <c r="DJ815" i="5" s="1"/>
  <c r="DK814" i="5"/>
  <c r="DI814" i="5"/>
  <c r="DJ814" i="5" s="1"/>
  <c r="DK813" i="5"/>
  <c r="DI813" i="5"/>
  <c r="DJ813" i="5" s="1"/>
  <c r="DK812" i="5"/>
  <c r="DI812" i="5"/>
  <c r="DJ812" i="5" s="1"/>
  <c r="DK811" i="5"/>
  <c r="DI811" i="5"/>
  <c r="DJ811" i="5" s="1"/>
  <c r="DK810" i="5"/>
  <c r="DI810" i="5"/>
  <c r="DJ810" i="5" s="1"/>
  <c r="DK809" i="5"/>
  <c r="DI809" i="5"/>
  <c r="DJ809" i="5" s="1"/>
  <c r="DK808" i="5"/>
  <c r="DI808" i="5"/>
  <c r="DJ808" i="5" s="1"/>
  <c r="DK807" i="5"/>
  <c r="DI807" i="5"/>
  <c r="DJ807" i="5" s="1"/>
  <c r="DK806" i="5"/>
  <c r="DI806" i="5"/>
  <c r="DJ806" i="5" s="1"/>
  <c r="DK805" i="5"/>
  <c r="DI805" i="5"/>
  <c r="DJ805" i="5" s="1"/>
  <c r="DK804" i="5"/>
  <c r="DI804" i="5"/>
  <c r="DJ804" i="5" s="1"/>
  <c r="DK803" i="5"/>
  <c r="DI803" i="5"/>
  <c r="DJ803" i="5" s="1"/>
  <c r="DK802" i="5"/>
  <c r="DI802" i="5"/>
  <c r="DJ802" i="5" s="1"/>
  <c r="DK801" i="5"/>
  <c r="DI801" i="5"/>
  <c r="DJ801" i="5" s="1"/>
  <c r="DK800" i="5"/>
  <c r="DI800" i="5"/>
  <c r="DJ800" i="5" s="1"/>
  <c r="DK799" i="5"/>
  <c r="DI799" i="5"/>
  <c r="DJ799" i="5" s="1"/>
  <c r="DK798" i="5"/>
  <c r="DI798" i="5"/>
  <c r="DJ798" i="5" s="1"/>
  <c r="DK797" i="5"/>
  <c r="DI797" i="5"/>
  <c r="DJ797" i="5" s="1"/>
  <c r="DK796" i="5"/>
  <c r="DI796" i="5"/>
  <c r="DJ796" i="5" s="1"/>
  <c r="DK795" i="5"/>
  <c r="DI795" i="5"/>
  <c r="DJ795" i="5" s="1"/>
  <c r="DK794" i="5"/>
  <c r="DI794" i="5"/>
  <c r="DJ794" i="5" s="1"/>
  <c r="DK793" i="5"/>
  <c r="DI793" i="5"/>
  <c r="DJ793" i="5" s="1"/>
  <c r="DK792" i="5"/>
  <c r="DI792" i="5"/>
  <c r="DJ792" i="5" s="1"/>
  <c r="DK791" i="5"/>
  <c r="DI791" i="5"/>
  <c r="DJ791" i="5" s="1"/>
  <c r="DK790" i="5"/>
  <c r="DI790" i="5"/>
  <c r="DJ790" i="5" s="1"/>
  <c r="DK789" i="5"/>
  <c r="DI789" i="5"/>
  <c r="DJ789" i="5" s="1"/>
  <c r="DK788" i="5"/>
  <c r="DI788" i="5"/>
  <c r="DJ788" i="5" s="1"/>
  <c r="DK787" i="5"/>
  <c r="DI787" i="5"/>
  <c r="DJ787" i="5" s="1"/>
  <c r="DK786" i="5"/>
  <c r="DI786" i="5"/>
  <c r="DJ786" i="5" s="1"/>
  <c r="DK785" i="5"/>
  <c r="DI785" i="5"/>
  <c r="DJ785" i="5" s="1"/>
  <c r="DK784" i="5"/>
  <c r="DI784" i="5"/>
  <c r="DJ784" i="5" s="1"/>
  <c r="DK783" i="5"/>
  <c r="DI783" i="5"/>
  <c r="DJ783" i="5" s="1"/>
  <c r="DK782" i="5"/>
  <c r="DI782" i="5"/>
  <c r="DJ782" i="5" s="1"/>
  <c r="DK781" i="5"/>
  <c r="DI781" i="5"/>
  <c r="DJ781" i="5" s="1"/>
  <c r="DK780" i="5"/>
  <c r="DI780" i="5"/>
  <c r="DJ780" i="5" s="1"/>
  <c r="DK779" i="5"/>
  <c r="DI779" i="5"/>
  <c r="DJ779" i="5" s="1"/>
  <c r="DK778" i="5"/>
  <c r="DI778" i="5"/>
  <c r="DJ778" i="5" s="1"/>
  <c r="DK777" i="5"/>
  <c r="DI777" i="5"/>
  <c r="DJ777" i="5" s="1"/>
  <c r="DK776" i="5"/>
  <c r="DI776" i="5"/>
  <c r="DJ776" i="5" s="1"/>
  <c r="DK775" i="5"/>
  <c r="DI775" i="5"/>
  <c r="DJ775" i="5" s="1"/>
  <c r="DK774" i="5"/>
  <c r="DI774" i="5"/>
  <c r="DJ774" i="5" s="1"/>
  <c r="DK773" i="5"/>
  <c r="DI773" i="5"/>
  <c r="DJ773" i="5" s="1"/>
  <c r="DK772" i="5"/>
  <c r="DI772" i="5"/>
  <c r="DJ772" i="5" s="1"/>
  <c r="DK771" i="5"/>
  <c r="DI771" i="5"/>
  <c r="DJ771" i="5" s="1"/>
  <c r="DK770" i="5"/>
  <c r="DI770" i="5"/>
  <c r="DJ770" i="5" s="1"/>
  <c r="DK769" i="5"/>
  <c r="DI769" i="5"/>
  <c r="DJ769" i="5" s="1"/>
  <c r="DK768" i="5"/>
  <c r="DI768" i="5"/>
  <c r="DJ768" i="5" s="1"/>
  <c r="DK767" i="5"/>
  <c r="DI767" i="5"/>
  <c r="DJ767" i="5" s="1"/>
  <c r="DK766" i="5"/>
  <c r="DI766" i="5"/>
  <c r="DJ766" i="5" s="1"/>
  <c r="DK765" i="5"/>
  <c r="DI765" i="5"/>
  <c r="DJ765" i="5" s="1"/>
  <c r="DK764" i="5"/>
  <c r="DI764" i="5"/>
  <c r="DJ764" i="5" s="1"/>
  <c r="DK763" i="5"/>
  <c r="DI763" i="5"/>
  <c r="DJ763" i="5" s="1"/>
  <c r="DK762" i="5"/>
  <c r="DI762" i="5"/>
  <c r="DJ762" i="5" s="1"/>
  <c r="DK761" i="5"/>
  <c r="DI761" i="5"/>
  <c r="DJ761" i="5" s="1"/>
  <c r="DK760" i="5"/>
  <c r="DI760" i="5"/>
  <c r="DJ760" i="5" s="1"/>
  <c r="DK759" i="5"/>
  <c r="DI759" i="5"/>
  <c r="DJ759" i="5" s="1"/>
  <c r="DK758" i="5"/>
  <c r="DI758" i="5"/>
  <c r="DJ758" i="5" s="1"/>
  <c r="DK757" i="5"/>
  <c r="DI757" i="5"/>
  <c r="DJ757" i="5" s="1"/>
  <c r="DK756" i="5"/>
  <c r="DI756" i="5"/>
  <c r="DJ756" i="5" s="1"/>
  <c r="DK755" i="5"/>
  <c r="DI755" i="5"/>
  <c r="DJ755" i="5" s="1"/>
  <c r="DK754" i="5"/>
  <c r="DI754" i="5"/>
  <c r="DJ754" i="5" s="1"/>
  <c r="DK753" i="5"/>
  <c r="DI753" i="5"/>
  <c r="DJ753" i="5" s="1"/>
  <c r="DK752" i="5"/>
  <c r="DI752" i="5"/>
  <c r="DJ752" i="5" s="1"/>
  <c r="DK751" i="5"/>
  <c r="DI751" i="5"/>
  <c r="DJ751" i="5" s="1"/>
  <c r="DK750" i="5"/>
  <c r="DI750" i="5"/>
  <c r="DJ750" i="5" s="1"/>
  <c r="DK749" i="5"/>
  <c r="DI749" i="5"/>
  <c r="DJ749" i="5" s="1"/>
  <c r="DK748" i="5"/>
  <c r="DI748" i="5"/>
  <c r="DJ748" i="5" s="1"/>
  <c r="DK747" i="5"/>
  <c r="DI747" i="5"/>
  <c r="DJ747" i="5" s="1"/>
  <c r="DK746" i="5"/>
  <c r="DI746" i="5"/>
  <c r="DJ746" i="5" s="1"/>
  <c r="DK745" i="5"/>
  <c r="DI745" i="5"/>
  <c r="DJ745" i="5" s="1"/>
  <c r="DK744" i="5"/>
  <c r="DI744" i="5"/>
  <c r="DJ744" i="5" s="1"/>
  <c r="DK743" i="5"/>
  <c r="DI743" i="5"/>
  <c r="DJ743" i="5" s="1"/>
  <c r="DK742" i="5"/>
  <c r="DI742" i="5"/>
  <c r="DJ742" i="5" s="1"/>
  <c r="DK741" i="5"/>
  <c r="DI741" i="5"/>
  <c r="DJ741" i="5" s="1"/>
  <c r="DK740" i="5"/>
  <c r="DI740" i="5"/>
  <c r="DJ740" i="5" s="1"/>
  <c r="DK739" i="5"/>
  <c r="DI739" i="5"/>
  <c r="DJ739" i="5" s="1"/>
  <c r="DK738" i="5"/>
  <c r="DI738" i="5"/>
  <c r="DJ738" i="5" s="1"/>
  <c r="DK737" i="5"/>
  <c r="DI737" i="5"/>
  <c r="DJ737" i="5" s="1"/>
  <c r="DK736" i="5"/>
  <c r="DI736" i="5"/>
  <c r="DJ736" i="5" s="1"/>
  <c r="DK735" i="5"/>
  <c r="DI735" i="5"/>
  <c r="DJ735" i="5" s="1"/>
  <c r="DK734" i="5"/>
  <c r="DI734" i="5"/>
  <c r="DJ734" i="5" s="1"/>
  <c r="DK733" i="5"/>
  <c r="DI733" i="5"/>
  <c r="DJ733" i="5" s="1"/>
  <c r="DK732" i="5"/>
  <c r="DI732" i="5"/>
  <c r="DJ732" i="5" s="1"/>
  <c r="DK731" i="5"/>
  <c r="DI731" i="5"/>
  <c r="DJ731" i="5" s="1"/>
  <c r="DK730" i="5"/>
  <c r="DI730" i="5"/>
  <c r="DJ730" i="5" s="1"/>
  <c r="DK729" i="5"/>
  <c r="DI729" i="5"/>
  <c r="DJ729" i="5" s="1"/>
  <c r="DK728" i="5"/>
  <c r="DI728" i="5"/>
  <c r="DJ728" i="5" s="1"/>
  <c r="DK727" i="5"/>
  <c r="DI727" i="5"/>
  <c r="DJ727" i="5" s="1"/>
  <c r="DK726" i="5"/>
  <c r="DI726" i="5"/>
  <c r="DJ726" i="5" s="1"/>
  <c r="DK725" i="5"/>
  <c r="DI725" i="5"/>
  <c r="DJ725" i="5" s="1"/>
  <c r="DK724" i="5"/>
  <c r="DI724" i="5"/>
  <c r="DJ724" i="5" s="1"/>
  <c r="DK723" i="5"/>
  <c r="DI723" i="5"/>
  <c r="DJ723" i="5" s="1"/>
  <c r="DK722" i="5"/>
  <c r="DI722" i="5"/>
  <c r="DJ722" i="5" s="1"/>
  <c r="DK721" i="5"/>
  <c r="DI721" i="5"/>
  <c r="DJ721" i="5" s="1"/>
  <c r="DK720" i="5"/>
  <c r="DI720" i="5"/>
  <c r="DJ720" i="5" s="1"/>
  <c r="DK719" i="5"/>
  <c r="DI719" i="5"/>
  <c r="DJ719" i="5" s="1"/>
  <c r="DK718" i="5"/>
  <c r="DI718" i="5"/>
  <c r="DJ718" i="5" s="1"/>
  <c r="DK717" i="5"/>
  <c r="DI717" i="5"/>
  <c r="DJ717" i="5" s="1"/>
  <c r="DK716" i="5"/>
  <c r="DI716" i="5"/>
  <c r="DJ716" i="5" s="1"/>
  <c r="DK715" i="5"/>
  <c r="DI715" i="5"/>
  <c r="DJ715" i="5" s="1"/>
  <c r="DK714" i="5"/>
  <c r="DI714" i="5"/>
  <c r="DJ714" i="5" s="1"/>
  <c r="DK713" i="5"/>
  <c r="DI713" i="5"/>
  <c r="DJ713" i="5" s="1"/>
  <c r="DK712" i="5"/>
  <c r="DI712" i="5"/>
  <c r="DJ712" i="5" s="1"/>
  <c r="DK711" i="5"/>
  <c r="DI711" i="5"/>
  <c r="DJ711" i="5" s="1"/>
  <c r="DK710" i="5"/>
  <c r="DI710" i="5"/>
  <c r="DJ710" i="5" s="1"/>
  <c r="DK709" i="5"/>
  <c r="DI709" i="5"/>
  <c r="DJ709" i="5" s="1"/>
  <c r="DK708" i="5"/>
  <c r="DI708" i="5"/>
  <c r="DJ708" i="5" s="1"/>
  <c r="DK707" i="5"/>
  <c r="DI707" i="5"/>
  <c r="DJ707" i="5" s="1"/>
  <c r="DK706" i="5"/>
  <c r="DI706" i="5"/>
  <c r="DJ706" i="5" s="1"/>
  <c r="DK705" i="5"/>
  <c r="DI705" i="5"/>
  <c r="DJ705" i="5" s="1"/>
  <c r="DK704" i="5"/>
  <c r="DI704" i="5"/>
  <c r="DJ704" i="5" s="1"/>
  <c r="DK703" i="5"/>
  <c r="DI703" i="5"/>
  <c r="DJ703" i="5" s="1"/>
  <c r="DK702" i="5"/>
  <c r="DI702" i="5"/>
  <c r="DJ702" i="5" s="1"/>
  <c r="DK701" i="5"/>
  <c r="DI701" i="5"/>
  <c r="DJ701" i="5" s="1"/>
  <c r="DK700" i="5"/>
  <c r="DI700" i="5"/>
  <c r="DJ700" i="5" s="1"/>
  <c r="DK699" i="5"/>
  <c r="DI699" i="5"/>
  <c r="DJ699" i="5" s="1"/>
  <c r="DK698" i="5"/>
  <c r="DI698" i="5"/>
  <c r="DJ698" i="5" s="1"/>
  <c r="DK697" i="5"/>
  <c r="DI697" i="5"/>
  <c r="DJ697" i="5" s="1"/>
  <c r="DK696" i="5"/>
  <c r="DI696" i="5"/>
  <c r="DJ696" i="5" s="1"/>
  <c r="DK695" i="5"/>
  <c r="DI695" i="5"/>
  <c r="DJ695" i="5" s="1"/>
  <c r="DK694" i="5"/>
  <c r="DI694" i="5"/>
  <c r="DJ694" i="5" s="1"/>
  <c r="DK693" i="5"/>
  <c r="DI693" i="5"/>
  <c r="DJ693" i="5" s="1"/>
  <c r="DK692" i="5"/>
  <c r="DI692" i="5"/>
  <c r="DJ692" i="5" s="1"/>
  <c r="DK691" i="5"/>
  <c r="DI691" i="5"/>
  <c r="DJ691" i="5" s="1"/>
  <c r="DK690" i="5"/>
  <c r="DI690" i="5"/>
  <c r="DJ690" i="5" s="1"/>
  <c r="DK689" i="5"/>
  <c r="DI689" i="5"/>
  <c r="DJ689" i="5" s="1"/>
  <c r="DK688" i="5"/>
  <c r="DI688" i="5"/>
  <c r="DJ688" i="5" s="1"/>
  <c r="DK687" i="5"/>
  <c r="DI687" i="5"/>
  <c r="DJ687" i="5" s="1"/>
  <c r="DK686" i="5"/>
  <c r="DI686" i="5"/>
  <c r="DJ686" i="5" s="1"/>
  <c r="DK685" i="5"/>
  <c r="DI685" i="5"/>
  <c r="DJ685" i="5" s="1"/>
  <c r="DK684" i="5"/>
  <c r="DI684" i="5"/>
  <c r="DJ684" i="5" s="1"/>
  <c r="DK683" i="5"/>
  <c r="DI683" i="5"/>
  <c r="DJ683" i="5" s="1"/>
  <c r="DK682" i="5"/>
  <c r="DI682" i="5"/>
  <c r="DJ682" i="5" s="1"/>
  <c r="DK681" i="5"/>
  <c r="DI681" i="5"/>
  <c r="DJ681" i="5" s="1"/>
  <c r="DK680" i="5"/>
  <c r="DI680" i="5"/>
  <c r="DJ680" i="5" s="1"/>
  <c r="DK679" i="5"/>
  <c r="DI679" i="5"/>
  <c r="DJ679" i="5" s="1"/>
  <c r="DK678" i="5"/>
  <c r="DI678" i="5"/>
  <c r="DJ678" i="5" s="1"/>
  <c r="DK677" i="5"/>
  <c r="DI677" i="5"/>
  <c r="DJ677" i="5" s="1"/>
  <c r="DK676" i="5"/>
  <c r="DI676" i="5"/>
  <c r="DJ676" i="5" s="1"/>
  <c r="DK675" i="5"/>
  <c r="DI675" i="5"/>
  <c r="DJ675" i="5" s="1"/>
  <c r="DK674" i="5"/>
  <c r="DI674" i="5"/>
  <c r="DJ674" i="5" s="1"/>
  <c r="DK673" i="5"/>
  <c r="DI673" i="5"/>
  <c r="DJ673" i="5" s="1"/>
  <c r="DK672" i="5"/>
  <c r="DI672" i="5"/>
  <c r="DJ672" i="5" s="1"/>
  <c r="DK671" i="5"/>
  <c r="DI671" i="5"/>
  <c r="DJ671" i="5" s="1"/>
  <c r="DK670" i="5"/>
  <c r="DI670" i="5"/>
  <c r="DJ670" i="5" s="1"/>
  <c r="DK669" i="5"/>
  <c r="DI669" i="5"/>
  <c r="DJ669" i="5" s="1"/>
  <c r="DK668" i="5"/>
  <c r="DI668" i="5"/>
  <c r="DJ668" i="5" s="1"/>
  <c r="DK667" i="5"/>
  <c r="DI667" i="5"/>
  <c r="DJ667" i="5" s="1"/>
  <c r="DK666" i="5"/>
  <c r="DI666" i="5"/>
  <c r="DJ666" i="5" s="1"/>
  <c r="DK665" i="5"/>
  <c r="DI665" i="5"/>
  <c r="DJ665" i="5" s="1"/>
  <c r="DK664" i="5"/>
  <c r="DI664" i="5"/>
  <c r="DJ664" i="5" s="1"/>
  <c r="DK663" i="5"/>
  <c r="DI663" i="5"/>
  <c r="DJ663" i="5" s="1"/>
  <c r="DK662" i="5"/>
  <c r="DI662" i="5"/>
  <c r="DJ662" i="5" s="1"/>
  <c r="DK661" i="5"/>
  <c r="DI661" i="5"/>
  <c r="DJ661" i="5" s="1"/>
  <c r="DK660" i="5"/>
  <c r="DI660" i="5"/>
  <c r="DJ660" i="5" s="1"/>
  <c r="DK659" i="5"/>
  <c r="DI659" i="5"/>
  <c r="DJ659" i="5" s="1"/>
  <c r="DK658" i="5"/>
  <c r="DI658" i="5"/>
  <c r="DJ658" i="5" s="1"/>
  <c r="DK657" i="5"/>
  <c r="DI657" i="5"/>
  <c r="DJ657" i="5" s="1"/>
  <c r="DK656" i="5"/>
  <c r="DI656" i="5"/>
  <c r="DJ656" i="5" s="1"/>
  <c r="DK655" i="5"/>
  <c r="DI655" i="5"/>
  <c r="DJ655" i="5" s="1"/>
  <c r="DK654" i="5"/>
  <c r="DI654" i="5"/>
  <c r="DJ654" i="5" s="1"/>
  <c r="DK653" i="5"/>
  <c r="DI653" i="5"/>
  <c r="DJ653" i="5" s="1"/>
  <c r="DK652" i="5"/>
  <c r="DI652" i="5"/>
  <c r="DJ652" i="5" s="1"/>
  <c r="DK651" i="5"/>
  <c r="DI651" i="5"/>
  <c r="DJ651" i="5" s="1"/>
  <c r="DK650" i="5"/>
  <c r="DI650" i="5"/>
  <c r="DJ650" i="5" s="1"/>
  <c r="DK649" i="5"/>
  <c r="DI649" i="5"/>
  <c r="DJ649" i="5" s="1"/>
  <c r="DK648" i="5"/>
  <c r="DI648" i="5"/>
  <c r="DJ648" i="5" s="1"/>
  <c r="DK647" i="5"/>
  <c r="DI647" i="5"/>
  <c r="DJ647" i="5" s="1"/>
  <c r="DK646" i="5"/>
  <c r="DI646" i="5"/>
  <c r="DJ646" i="5" s="1"/>
  <c r="DK645" i="5"/>
  <c r="DI645" i="5"/>
  <c r="DJ645" i="5" s="1"/>
  <c r="DK644" i="5"/>
  <c r="DI644" i="5"/>
  <c r="DJ644" i="5" s="1"/>
  <c r="DK643" i="5"/>
  <c r="DI643" i="5"/>
  <c r="DJ643" i="5" s="1"/>
  <c r="DK642" i="5"/>
  <c r="DI642" i="5"/>
  <c r="DJ642" i="5" s="1"/>
  <c r="DK641" i="5"/>
  <c r="DI641" i="5"/>
  <c r="DJ641" i="5" s="1"/>
  <c r="DK640" i="5"/>
  <c r="DI640" i="5"/>
  <c r="DJ640" i="5" s="1"/>
  <c r="DK639" i="5"/>
  <c r="DI639" i="5"/>
  <c r="DJ639" i="5" s="1"/>
  <c r="DK638" i="5"/>
  <c r="DI638" i="5"/>
  <c r="DJ638" i="5" s="1"/>
  <c r="DK637" i="5"/>
  <c r="DI637" i="5"/>
  <c r="DJ637" i="5" s="1"/>
  <c r="DK636" i="5"/>
  <c r="DI636" i="5"/>
  <c r="DJ636" i="5" s="1"/>
  <c r="DK635" i="5"/>
  <c r="DI635" i="5"/>
  <c r="DJ635" i="5" s="1"/>
  <c r="DK634" i="5"/>
  <c r="DI634" i="5"/>
  <c r="DJ634" i="5" s="1"/>
  <c r="DK633" i="5"/>
  <c r="DI633" i="5"/>
  <c r="DJ633" i="5" s="1"/>
  <c r="DK632" i="5"/>
  <c r="DI632" i="5"/>
  <c r="DJ632" i="5" s="1"/>
  <c r="DK631" i="5"/>
  <c r="DI631" i="5"/>
  <c r="DJ631" i="5" s="1"/>
  <c r="DK630" i="5"/>
  <c r="DI630" i="5"/>
  <c r="DJ630" i="5" s="1"/>
  <c r="DK629" i="5"/>
  <c r="DI629" i="5"/>
  <c r="DJ629" i="5" s="1"/>
  <c r="DK628" i="5"/>
  <c r="DI628" i="5"/>
  <c r="DJ628" i="5" s="1"/>
  <c r="DK627" i="5"/>
  <c r="DI627" i="5"/>
  <c r="DJ627" i="5" s="1"/>
  <c r="DK626" i="5"/>
  <c r="DI626" i="5"/>
  <c r="DJ626" i="5" s="1"/>
  <c r="DK625" i="5"/>
  <c r="DI625" i="5"/>
  <c r="DJ625" i="5" s="1"/>
  <c r="DK624" i="5"/>
  <c r="DI624" i="5"/>
  <c r="DJ624" i="5" s="1"/>
  <c r="DK623" i="5"/>
  <c r="DI623" i="5"/>
  <c r="DJ623" i="5" s="1"/>
  <c r="DK622" i="5"/>
  <c r="DI622" i="5"/>
  <c r="DJ622" i="5" s="1"/>
  <c r="DK621" i="5"/>
  <c r="DI621" i="5"/>
  <c r="DJ621" i="5" s="1"/>
  <c r="DK620" i="5"/>
  <c r="DI620" i="5"/>
  <c r="DJ620" i="5" s="1"/>
  <c r="DK619" i="5"/>
  <c r="DI619" i="5"/>
  <c r="DJ619" i="5" s="1"/>
  <c r="DK618" i="5"/>
  <c r="DI618" i="5"/>
  <c r="DJ618" i="5" s="1"/>
  <c r="DK617" i="5"/>
  <c r="DI617" i="5"/>
  <c r="DJ617" i="5" s="1"/>
  <c r="DK616" i="5"/>
  <c r="DI616" i="5"/>
  <c r="DJ616" i="5" s="1"/>
  <c r="DK615" i="5"/>
  <c r="DI615" i="5"/>
  <c r="DJ615" i="5" s="1"/>
  <c r="DK614" i="5"/>
  <c r="DI614" i="5"/>
  <c r="DJ614" i="5" s="1"/>
  <c r="DK613" i="5"/>
  <c r="DI613" i="5"/>
  <c r="DJ613" i="5" s="1"/>
  <c r="DK612" i="5"/>
  <c r="DI612" i="5"/>
  <c r="DJ612" i="5" s="1"/>
  <c r="DK611" i="5"/>
  <c r="DI611" i="5"/>
  <c r="DJ611" i="5" s="1"/>
  <c r="DK610" i="5"/>
  <c r="DI610" i="5"/>
  <c r="DJ610" i="5" s="1"/>
  <c r="DK609" i="5"/>
  <c r="DI609" i="5"/>
  <c r="DJ609" i="5" s="1"/>
  <c r="DK608" i="5"/>
  <c r="DI608" i="5"/>
  <c r="DJ608" i="5" s="1"/>
  <c r="DK607" i="5"/>
  <c r="DI607" i="5"/>
  <c r="DJ607" i="5" s="1"/>
  <c r="DK606" i="5"/>
  <c r="DI606" i="5"/>
  <c r="DJ606" i="5" s="1"/>
  <c r="DK605" i="5"/>
  <c r="DI605" i="5"/>
  <c r="DJ605" i="5" s="1"/>
  <c r="DK604" i="5"/>
  <c r="DI604" i="5"/>
  <c r="DJ604" i="5" s="1"/>
  <c r="DK603" i="5"/>
  <c r="DI603" i="5"/>
  <c r="DJ603" i="5" s="1"/>
  <c r="DK602" i="5"/>
  <c r="DI602" i="5"/>
  <c r="DJ602" i="5" s="1"/>
  <c r="DK601" i="5"/>
  <c r="DI601" i="5"/>
  <c r="DJ601" i="5" s="1"/>
  <c r="DK600" i="5"/>
  <c r="DI600" i="5"/>
  <c r="DJ600" i="5" s="1"/>
  <c r="DK599" i="5"/>
  <c r="DI599" i="5"/>
  <c r="DJ599" i="5" s="1"/>
  <c r="DK598" i="5"/>
  <c r="DI598" i="5"/>
  <c r="DJ598" i="5" s="1"/>
  <c r="DK597" i="5"/>
  <c r="DI597" i="5"/>
  <c r="DJ597" i="5" s="1"/>
  <c r="DK596" i="5"/>
  <c r="DI596" i="5"/>
  <c r="DJ596" i="5" s="1"/>
  <c r="DK595" i="5"/>
  <c r="DI595" i="5"/>
  <c r="DJ595" i="5" s="1"/>
  <c r="DK594" i="5"/>
  <c r="DI594" i="5"/>
  <c r="DJ594" i="5" s="1"/>
  <c r="DK593" i="5"/>
  <c r="DI593" i="5"/>
  <c r="DJ593" i="5" s="1"/>
  <c r="DK592" i="5"/>
  <c r="DI592" i="5"/>
  <c r="DJ592" i="5" s="1"/>
  <c r="DK591" i="5"/>
  <c r="DI591" i="5"/>
  <c r="DJ591" i="5" s="1"/>
  <c r="DK590" i="5"/>
  <c r="DI590" i="5"/>
  <c r="DJ590" i="5" s="1"/>
  <c r="DK589" i="5"/>
  <c r="DI589" i="5"/>
  <c r="DJ589" i="5" s="1"/>
  <c r="DK588" i="5"/>
  <c r="DI588" i="5"/>
  <c r="DJ588" i="5" s="1"/>
  <c r="DK587" i="5"/>
  <c r="DI587" i="5"/>
  <c r="DJ587" i="5" s="1"/>
  <c r="DK586" i="5"/>
  <c r="DI586" i="5"/>
  <c r="DJ586" i="5" s="1"/>
  <c r="DK585" i="5"/>
  <c r="DI585" i="5"/>
  <c r="DJ585" i="5" s="1"/>
  <c r="DK584" i="5"/>
  <c r="DI584" i="5"/>
  <c r="DJ584" i="5" s="1"/>
  <c r="DK583" i="5"/>
  <c r="DI583" i="5"/>
  <c r="DJ583" i="5" s="1"/>
  <c r="DK582" i="5"/>
  <c r="DI582" i="5"/>
  <c r="DJ582" i="5" s="1"/>
  <c r="DK581" i="5"/>
  <c r="DI581" i="5"/>
  <c r="DJ581" i="5" s="1"/>
  <c r="DK580" i="5"/>
  <c r="DI580" i="5"/>
  <c r="DJ580" i="5" s="1"/>
  <c r="DK579" i="5"/>
  <c r="DI579" i="5"/>
  <c r="DJ579" i="5" s="1"/>
  <c r="DK578" i="5"/>
  <c r="DI578" i="5"/>
  <c r="DJ578" i="5" s="1"/>
  <c r="DK577" i="5"/>
  <c r="DI577" i="5"/>
  <c r="DJ577" i="5" s="1"/>
  <c r="DK576" i="5"/>
  <c r="DI576" i="5"/>
  <c r="DJ576" i="5" s="1"/>
  <c r="DK575" i="5"/>
  <c r="DI575" i="5"/>
  <c r="DJ575" i="5" s="1"/>
  <c r="DK574" i="5"/>
  <c r="DI574" i="5"/>
  <c r="DJ574" i="5" s="1"/>
  <c r="DK573" i="5"/>
  <c r="DI573" i="5"/>
  <c r="DJ573" i="5" s="1"/>
  <c r="DK572" i="5"/>
  <c r="DI572" i="5"/>
  <c r="DJ572" i="5" s="1"/>
  <c r="DK571" i="5"/>
  <c r="DI571" i="5"/>
  <c r="DJ571" i="5" s="1"/>
  <c r="DK570" i="5"/>
  <c r="DI570" i="5"/>
  <c r="DJ570" i="5" s="1"/>
  <c r="DK569" i="5"/>
  <c r="DI569" i="5"/>
  <c r="DJ569" i="5" s="1"/>
  <c r="DK568" i="5"/>
  <c r="DI568" i="5"/>
  <c r="DJ568" i="5" s="1"/>
  <c r="DK567" i="5"/>
  <c r="DI567" i="5"/>
  <c r="DJ567" i="5" s="1"/>
  <c r="DK566" i="5"/>
  <c r="DI566" i="5"/>
  <c r="DJ566" i="5" s="1"/>
  <c r="DK565" i="5"/>
  <c r="DI565" i="5"/>
  <c r="DJ565" i="5" s="1"/>
  <c r="DK564" i="5"/>
  <c r="DI564" i="5"/>
  <c r="DJ564" i="5" s="1"/>
  <c r="DK563" i="5"/>
  <c r="DI563" i="5"/>
  <c r="DJ563" i="5" s="1"/>
  <c r="DK562" i="5"/>
  <c r="DI562" i="5"/>
  <c r="DJ562" i="5" s="1"/>
  <c r="DK561" i="5"/>
  <c r="DI561" i="5"/>
  <c r="DJ561" i="5" s="1"/>
  <c r="DK560" i="5"/>
  <c r="DI560" i="5"/>
  <c r="DJ560" i="5" s="1"/>
  <c r="DK559" i="5"/>
  <c r="DI559" i="5"/>
  <c r="DJ559" i="5" s="1"/>
  <c r="DK558" i="5"/>
  <c r="DI558" i="5"/>
  <c r="DJ558" i="5" s="1"/>
  <c r="DK557" i="5"/>
  <c r="DI557" i="5"/>
  <c r="DJ557" i="5" s="1"/>
  <c r="DK556" i="5"/>
  <c r="DI556" i="5"/>
  <c r="DJ556" i="5" s="1"/>
  <c r="DK555" i="5"/>
  <c r="DI555" i="5"/>
  <c r="DJ555" i="5" s="1"/>
  <c r="DK554" i="5"/>
  <c r="DI554" i="5"/>
  <c r="DJ554" i="5" s="1"/>
  <c r="DK553" i="5"/>
  <c r="DI553" i="5"/>
  <c r="DJ553" i="5" s="1"/>
  <c r="DK552" i="5"/>
  <c r="DI552" i="5"/>
  <c r="DJ552" i="5" s="1"/>
  <c r="DK551" i="5"/>
  <c r="DI551" i="5"/>
  <c r="DJ551" i="5" s="1"/>
  <c r="DK550" i="5"/>
  <c r="DI550" i="5"/>
  <c r="DJ550" i="5" s="1"/>
  <c r="DK549" i="5"/>
  <c r="DI549" i="5"/>
  <c r="DJ549" i="5" s="1"/>
  <c r="DK548" i="5"/>
  <c r="DI548" i="5"/>
  <c r="DJ548" i="5" s="1"/>
  <c r="DK547" i="5"/>
  <c r="DI547" i="5"/>
  <c r="DJ547" i="5" s="1"/>
  <c r="DK546" i="5"/>
  <c r="DI546" i="5"/>
  <c r="DJ546" i="5" s="1"/>
  <c r="DK545" i="5"/>
  <c r="DI545" i="5"/>
  <c r="DJ545" i="5" s="1"/>
  <c r="DK544" i="5"/>
  <c r="DI544" i="5"/>
  <c r="DJ544" i="5" s="1"/>
  <c r="DK543" i="5"/>
  <c r="DI543" i="5"/>
  <c r="DJ543" i="5" s="1"/>
  <c r="DK542" i="5"/>
  <c r="DI542" i="5"/>
  <c r="DJ542" i="5" s="1"/>
  <c r="DK541" i="5"/>
  <c r="DI541" i="5"/>
  <c r="DJ541" i="5" s="1"/>
  <c r="DK540" i="5"/>
  <c r="DI540" i="5"/>
  <c r="DJ540" i="5" s="1"/>
  <c r="DK539" i="5"/>
  <c r="DI539" i="5"/>
  <c r="DJ539" i="5" s="1"/>
  <c r="DK538" i="5"/>
  <c r="DI538" i="5"/>
  <c r="DJ538" i="5" s="1"/>
  <c r="DK537" i="5"/>
  <c r="DI537" i="5"/>
  <c r="DJ537" i="5" s="1"/>
  <c r="DK536" i="5"/>
  <c r="DI536" i="5"/>
  <c r="DJ536" i="5" s="1"/>
  <c r="DK535" i="5"/>
  <c r="DI535" i="5"/>
  <c r="DJ535" i="5" s="1"/>
  <c r="DK534" i="5"/>
  <c r="DI534" i="5"/>
  <c r="DJ534" i="5" s="1"/>
  <c r="DK533" i="5"/>
  <c r="DI533" i="5"/>
  <c r="DJ533" i="5" s="1"/>
  <c r="DK532" i="5"/>
  <c r="DI532" i="5"/>
  <c r="DJ532" i="5" s="1"/>
  <c r="DK531" i="5"/>
  <c r="DI531" i="5"/>
  <c r="DJ531" i="5" s="1"/>
  <c r="DK530" i="5"/>
  <c r="DI530" i="5"/>
  <c r="DJ530" i="5" s="1"/>
  <c r="DK529" i="5"/>
  <c r="DI529" i="5"/>
  <c r="DJ529" i="5" s="1"/>
  <c r="DK528" i="5"/>
  <c r="DI528" i="5"/>
  <c r="DJ528" i="5" s="1"/>
  <c r="DK527" i="5"/>
  <c r="DI527" i="5"/>
  <c r="DJ527" i="5" s="1"/>
  <c r="DK526" i="5"/>
  <c r="DI526" i="5"/>
  <c r="DJ526" i="5" s="1"/>
  <c r="DK525" i="5"/>
  <c r="DI525" i="5"/>
  <c r="DJ525" i="5" s="1"/>
  <c r="DK524" i="5"/>
  <c r="DI524" i="5"/>
  <c r="DJ524" i="5" s="1"/>
  <c r="DK523" i="5"/>
  <c r="DI523" i="5"/>
  <c r="DJ523" i="5" s="1"/>
  <c r="DK522" i="5"/>
  <c r="DI522" i="5"/>
  <c r="DJ522" i="5" s="1"/>
  <c r="DK521" i="5"/>
  <c r="DI521" i="5"/>
  <c r="DJ521" i="5" s="1"/>
  <c r="DK520" i="5"/>
  <c r="DI520" i="5"/>
  <c r="DJ520" i="5" s="1"/>
  <c r="DK519" i="5"/>
  <c r="DI519" i="5"/>
  <c r="DJ519" i="5" s="1"/>
  <c r="DK518" i="5"/>
  <c r="DI518" i="5"/>
  <c r="DJ518" i="5" s="1"/>
  <c r="DK517" i="5"/>
  <c r="DI517" i="5"/>
  <c r="DJ517" i="5" s="1"/>
  <c r="DK516" i="5"/>
  <c r="DI516" i="5"/>
  <c r="DJ516" i="5" s="1"/>
  <c r="DK515" i="5"/>
  <c r="DI515" i="5"/>
  <c r="DJ515" i="5" s="1"/>
  <c r="DK514" i="5"/>
  <c r="DI514" i="5"/>
  <c r="DJ514" i="5" s="1"/>
  <c r="DK513" i="5"/>
  <c r="DI513" i="5"/>
  <c r="DJ513" i="5" s="1"/>
  <c r="DK512" i="5"/>
  <c r="DI512" i="5"/>
  <c r="DJ512" i="5" s="1"/>
  <c r="DK511" i="5"/>
  <c r="DI511" i="5"/>
  <c r="DJ511" i="5" s="1"/>
  <c r="DK510" i="5"/>
  <c r="DI510" i="5"/>
  <c r="DJ510" i="5" s="1"/>
  <c r="DK509" i="5"/>
  <c r="DI509" i="5"/>
  <c r="DJ509" i="5" s="1"/>
  <c r="DK508" i="5"/>
  <c r="DI508" i="5"/>
  <c r="DJ508" i="5" s="1"/>
  <c r="DK507" i="5"/>
  <c r="DI507" i="5"/>
  <c r="DJ507" i="5" s="1"/>
  <c r="DK506" i="5"/>
  <c r="DI506" i="5"/>
  <c r="DJ506" i="5" s="1"/>
  <c r="DK505" i="5"/>
  <c r="DI505" i="5"/>
  <c r="DJ505" i="5" s="1"/>
  <c r="DK504" i="5"/>
  <c r="DI504" i="5"/>
  <c r="DJ504" i="5" s="1"/>
  <c r="DK503" i="5"/>
  <c r="DI503" i="5"/>
  <c r="DJ503" i="5" s="1"/>
  <c r="DK502" i="5"/>
  <c r="DI502" i="5"/>
  <c r="DJ502" i="5" s="1"/>
  <c r="DK501" i="5"/>
  <c r="DI501" i="5"/>
  <c r="DJ501" i="5" s="1"/>
  <c r="DK500" i="5"/>
  <c r="DI500" i="5"/>
  <c r="DJ500" i="5" s="1"/>
  <c r="DK499" i="5"/>
  <c r="DI499" i="5"/>
  <c r="DJ499" i="5" s="1"/>
  <c r="DK498" i="5"/>
  <c r="DI498" i="5"/>
  <c r="DJ498" i="5" s="1"/>
  <c r="DK497" i="5"/>
  <c r="DI497" i="5"/>
  <c r="DJ497" i="5" s="1"/>
  <c r="DK496" i="5"/>
  <c r="DI496" i="5"/>
  <c r="DJ496" i="5" s="1"/>
  <c r="DK495" i="5"/>
  <c r="DI495" i="5"/>
  <c r="DJ495" i="5" s="1"/>
  <c r="DK494" i="5"/>
  <c r="DI494" i="5"/>
  <c r="DJ494" i="5" s="1"/>
  <c r="DK493" i="5"/>
  <c r="DI493" i="5"/>
  <c r="DJ493" i="5" s="1"/>
  <c r="DK492" i="5"/>
  <c r="DI492" i="5"/>
  <c r="DJ492" i="5" s="1"/>
  <c r="DK491" i="5"/>
  <c r="DI491" i="5"/>
  <c r="DJ491" i="5" s="1"/>
  <c r="DK490" i="5"/>
  <c r="DI490" i="5"/>
  <c r="DJ490" i="5" s="1"/>
  <c r="DK489" i="5"/>
  <c r="DI489" i="5"/>
  <c r="DJ489" i="5" s="1"/>
  <c r="DK488" i="5"/>
  <c r="DI488" i="5"/>
  <c r="DJ488" i="5" s="1"/>
  <c r="DK487" i="5"/>
  <c r="DI487" i="5"/>
  <c r="DJ487" i="5" s="1"/>
  <c r="DK486" i="5"/>
  <c r="DI486" i="5"/>
  <c r="DJ486" i="5" s="1"/>
  <c r="DK485" i="5"/>
  <c r="DI485" i="5"/>
  <c r="DJ485" i="5" s="1"/>
  <c r="DK484" i="5"/>
  <c r="DI484" i="5"/>
  <c r="DJ484" i="5" s="1"/>
  <c r="DK483" i="5"/>
  <c r="DI483" i="5"/>
  <c r="DJ483" i="5" s="1"/>
  <c r="DK482" i="5"/>
  <c r="DI482" i="5"/>
  <c r="DJ482" i="5" s="1"/>
  <c r="DK481" i="5"/>
  <c r="DI481" i="5"/>
  <c r="DJ481" i="5" s="1"/>
  <c r="DK480" i="5"/>
  <c r="DI480" i="5"/>
  <c r="DJ480" i="5" s="1"/>
  <c r="DK479" i="5"/>
  <c r="DI479" i="5"/>
  <c r="DJ479" i="5" s="1"/>
  <c r="DK478" i="5"/>
  <c r="DI478" i="5"/>
  <c r="DJ478" i="5" s="1"/>
  <c r="DK477" i="5"/>
  <c r="DI477" i="5"/>
  <c r="DJ477" i="5" s="1"/>
  <c r="DK476" i="5"/>
  <c r="DI476" i="5"/>
  <c r="DJ476" i="5" s="1"/>
  <c r="DK475" i="5"/>
  <c r="DI475" i="5"/>
  <c r="DJ475" i="5" s="1"/>
  <c r="DK474" i="5"/>
  <c r="DI474" i="5"/>
  <c r="DJ474" i="5" s="1"/>
  <c r="DK473" i="5"/>
  <c r="DI473" i="5"/>
  <c r="DJ473" i="5" s="1"/>
  <c r="DK472" i="5"/>
  <c r="DI472" i="5"/>
  <c r="DJ472" i="5" s="1"/>
  <c r="DK471" i="5"/>
  <c r="DI471" i="5"/>
  <c r="DJ471" i="5" s="1"/>
  <c r="DK470" i="5"/>
  <c r="DI470" i="5"/>
  <c r="DJ470" i="5" s="1"/>
  <c r="DK469" i="5"/>
  <c r="DI469" i="5"/>
  <c r="DJ469" i="5" s="1"/>
  <c r="DK468" i="5"/>
  <c r="DI468" i="5"/>
  <c r="DJ468" i="5" s="1"/>
  <c r="DK467" i="5"/>
  <c r="DI467" i="5"/>
  <c r="DJ467" i="5" s="1"/>
  <c r="DK466" i="5"/>
  <c r="DI466" i="5"/>
  <c r="DJ466" i="5" s="1"/>
  <c r="DK465" i="5"/>
  <c r="DI465" i="5"/>
  <c r="DJ465" i="5" s="1"/>
  <c r="DK464" i="5"/>
  <c r="DI464" i="5"/>
  <c r="DJ464" i="5" s="1"/>
  <c r="DK463" i="5"/>
  <c r="DI463" i="5"/>
  <c r="DJ463" i="5" s="1"/>
  <c r="DK462" i="5"/>
  <c r="DI462" i="5"/>
  <c r="DJ462" i="5" s="1"/>
  <c r="DK461" i="5"/>
  <c r="DI461" i="5"/>
  <c r="DJ461" i="5" s="1"/>
  <c r="DK460" i="5"/>
  <c r="DI460" i="5"/>
  <c r="DJ460" i="5" s="1"/>
  <c r="DK459" i="5"/>
  <c r="DI459" i="5"/>
  <c r="DJ459" i="5" s="1"/>
  <c r="DK458" i="5"/>
  <c r="DI458" i="5"/>
  <c r="DJ458" i="5" s="1"/>
  <c r="DK457" i="5"/>
  <c r="DI457" i="5"/>
  <c r="DJ457" i="5" s="1"/>
  <c r="DK456" i="5"/>
  <c r="DI456" i="5"/>
  <c r="DJ456" i="5" s="1"/>
  <c r="DK455" i="5"/>
  <c r="DI455" i="5"/>
  <c r="DJ455" i="5" s="1"/>
  <c r="DK454" i="5"/>
  <c r="DI454" i="5"/>
  <c r="DJ454" i="5" s="1"/>
  <c r="DK453" i="5"/>
  <c r="DI453" i="5"/>
  <c r="DJ453" i="5" s="1"/>
  <c r="DK452" i="5"/>
  <c r="DI452" i="5"/>
  <c r="DJ452" i="5" s="1"/>
  <c r="DK451" i="5"/>
  <c r="DI451" i="5"/>
  <c r="DJ451" i="5" s="1"/>
  <c r="DK450" i="5"/>
  <c r="DI450" i="5"/>
  <c r="DJ450" i="5" s="1"/>
  <c r="DK449" i="5"/>
  <c r="DI449" i="5"/>
  <c r="DJ449" i="5" s="1"/>
  <c r="DK448" i="5"/>
  <c r="DI448" i="5"/>
  <c r="DJ448" i="5" s="1"/>
  <c r="DK447" i="5"/>
  <c r="DI447" i="5"/>
  <c r="DJ447" i="5" s="1"/>
  <c r="DK446" i="5"/>
  <c r="DI446" i="5"/>
  <c r="DJ446" i="5" s="1"/>
  <c r="DK445" i="5"/>
  <c r="DI445" i="5"/>
  <c r="DJ445" i="5" s="1"/>
  <c r="DK444" i="5"/>
  <c r="DI444" i="5"/>
  <c r="DJ444" i="5" s="1"/>
  <c r="DK443" i="5"/>
  <c r="DI443" i="5"/>
  <c r="DJ443" i="5" s="1"/>
  <c r="DK442" i="5"/>
  <c r="DI442" i="5"/>
  <c r="DJ442" i="5" s="1"/>
  <c r="DK441" i="5"/>
  <c r="DI441" i="5"/>
  <c r="DJ441" i="5" s="1"/>
  <c r="DK440" i="5"/>
  <c r="DI440" i="5"/>
  <c r="DJ440" i="5" s="1"/>
  <c r="DK439" i="5"/>
  <c r="DI439" i="5"/>
  <c r="DJ439" i="5" s="1"/>
  <c r="DK438" i="5"/>
  <c r="DI438" i="5"/>
  <c r="DJ438" i="5" s="1"/>
  <c r="DK437" i="5"/>
  <c r="DI437" i="5"/>
  <c r="DJ437" i="5" s="1"/>
  <c r="DK436" i="5"/>
  <c r="DI436" i="5"/>
  <c r="DJ436" i="5" s="1"/>
  <c r="DK435" i="5"/>
  <c r="DI435" i="5"/>
  <c r="DJ435" i="5" s="1"/>
  <c r="DK434" i="5"/>
  <c r="DI434" i="5"/>
  <c r="DJ434" i="5" s="1"/>
  <c r="DK433" i="5"/>
  <c r="DI433" i="5"/>
  <c r="DJ433" i="5" s="1"/>
  <c r="DK432" i="5"/>
  <c r="DI432" i="5"/>
  <c r="DJ432" i="5" s="1"/>
  <c r="DK431" i="5"/>
  <c r="DI431" i="5"/>
  <c r="DJ431" i="5" s="1"/>
  <c r="DK430" i="5"/>
  <c r="DI430" i="5"/>
  <c r="DJ430" i="5" s="1"/>
  <c r="DK429" i="5"/>
  <c r="DI429" i="5"/>
  <c r="DJ429" i="5" s="1"/>
  <c r="DK428" i="5"/>
  <c r="DI428" i="5"/>
  <c r="DJ428" i="5" s="1"/>
  <c r="DK427" i="5"/>
  <c r="DI427" i="5"/>
  <c r="DJ427" i="5" s="1"/>
  <c r="DK426" i="5"/>
  <c r="DI426" i="5"/>
  <c r="DJ426" i="5" s="1"/>
  <c r="DK425" i="5"/>
  <c r="DI425" i="5"/>
  <c r="DJ425" i="5" s="1"/>
  <c r="DK424" i="5"/>
  <c r="DI424" i="5"/>
  <c r="DJ424" i="5" s="1"/>
  <c r="DK423" i="5"/>
  <c r="DI423" i="5"/>
  <c r="DJ423" i="5" s="1"/>
  <c r="DK422" i="5"/>
  <c r="DI422" i="5"/>
  <c r="DJ422" i="5" s="1"/>
  <c r="DK421" i="5"/>
  <c r="DI421" i="5"/>
  <c r="DJ421" i="5" s="1"/>
  <c r="DK420" i="5"/>
  <c r="DI420" i="5"/>
  <c r="DJ420" i="5" s="1"/>
  <c r="DK419" i="5"/>
  <c r="DI419" i="5"/>
  <c r="DJ419" i="5" s="1"/>
  <c r="DK418" i="5"/>
  <c r="DI418" i="5"/>
  <c r="DJ418" i="5" s="1"/>
  <c r="DK417" i="5"/>
  <c r="DI417" i="5"/>
  <c r="DJ417" i="5" s="1"/>
  <c r="DK416" i="5"/>
  <c r="DI416" i="5"/>
  <c r="DJ416" i="5" s="1"/>
  <c r="DK415" i="5"/>
  <c r="DI415" i="5"/>
  <c r="DJ415" i="5" s="1"/>
  <c r="DK414" i="5"/>
  <c r="DI414" i="5"/>
  <c r="DJ414" i="5" s="1"/>
  <c r="DK413" i="5"/>
  <c r="DI413" i="5"/>
  <c r="DJ413" i="5" s="1"/>
  <c r="DK412" i="5"/>
  <c r="DI412" i="5"/>
  <c r="DJ412" i="5" s="1"/>
  <c r="DK411" i="5"/>
  <c r="DI411" i="5"/>
  <c r="DJ411" i="5" s="1"/>
  <c r="DK410" i="5"/>
  <c r="DI410" i="5"/>
  <c r="DJ410" i="5" s="1"/>
  <c r="DK409" i="5"/>
  <c r="DI409" i="5"/>
  <c r="DJ409" i="5" s="1"/>
  <c r="DK408" i="5"/>
  <c r="DI408" i="5"/>
  <c r="DJ408" i="5" s="1"/>
  <c r="DK407" i="5"/>
  <c r="DI407" i="5"/>
  <c r="DJ407" i="5" s="1"/>
  <c r="DK406" i="5"/>
  <c r="DI406" i="5"/>
  <c r="DJ406" i="5" s="1"/>
  <c r="DK405" i="5"/>
  <c r="DI405" i="5"/>
  <c r="DJ405" i="5" s="1"/>
  <c r="DK404" i="5"/>
  <c r="DI404" i="5"/>
  <c r="DJ404" i="5" s="1"/>
  <c r="DK403" i="5"/>
  <c r="DI403" i="5"/>
  <c r="DJ403" i="5" s="1"/>
  <c r="DK402" i="5"/>
  <c r="DI402" i="5"/>
  <c r="DJ402" i="5" s="1"/>
  <c r="DK401" i="5"/>
  <c r="DI401" i="5"/>
  <c r="DJ401" i="5" s="1"/>
  <c r="DK400" i="5"/>
  <c r="DI400" i="5"/>
  <c r="DJ400" i="5" s="1"/>
  <c r="DK399" i="5"/>
  <c r="DI399" i="5"/>
  <c r="DJ399" i="5" s="1"/>
  <c r="DK398" i="5"/>
  <c r="DI398" i="5"/>
  <c r="DJ398" i="5" s="1"/>
  <c r="DK397" i="5"/>
  <c r="DI397" i="5"/>
  <c r="DJ397" i="5" s="1"/>
  <c r="DK396" i="5"/>
  <c r="DI396" i="5"/>
  <c r="DJ396" i="5" s="1"/>
  <c r="DK395" i="5"/>
  <c r="DI395" i="5"/>
  <c r="DJ395" i="5" s="1"/>
  <c r="DK394" i="5"/>
  <c r="DI394" i="5"/>
  <c r="DJ394" i="5" s="1"/>
  <c r="DK393" i="5"/>
  <c r="DI393" i="5"/>
  <c r="DJ393" i="5" s="1"/>
  <c r="DK392" i="5"/>
  <c r="DI392" i="5"/>
  <c r="DJ392" i="5" s="1"/>
  <c r="DK391" i="5"/>
  <c r="DI391" i="5"/>
  <c r="DJ391" i="5" s="1"/>
  <c r="DK390" i="5"/>
  <c r="DI390" i="5"/>
  <c r="DJ390" i="5" s="1"/>
  <c r="DK389" i="5"/>
  <c r="DI389" i="5"/>
  <c r="DJ389" i="5" s="1"/>
  <c r="DK388" i="5"/>
  <c r="DI388" i="5"/>
  <c r="DJ388" i="5" s="1"/>
  <c r="DK387" i="5"/>
  <c r="DI387" i="5"/>
  <c r="DJ387" i="5" s="1"/>
  <c r="DK386" i="5"/>
  <c r="DI386" i="5"/>
  <c r="DJ386" i="5" s="1"/>
  <c r="DK385" i="5"/>
  <c r="DI385" i="5"/>
  <c r="DJ385" i="5" s="1"/>
  <c r="DK384" i="5"/>
  <c r="DI384" i="5"/>
  <c r="DJ384" i="5" s="1"/>
  <c r="DK383" i="5"/>
  <c r="DI383" i="5"/>
  <c r="DJ383" i="5" s="1"/>
  <c r="DK382" i="5"/>
  <c r="DI382" i="5"/>
  <c r="DJ382" i="5" s="1"/>
  <c r="DK381" i="5"/>
  <c r="DI381" i="5"/>
  <c r="DJ381" i="5" s="1"/>
  <c r="DK380" i="5"/>
  <c r="DI380" i="5"/>
  <c r="DJ380" i="5" s="1"/>
  <c r="DK379" i="5"/>
  <c r="DI379" i="5"/>
  <c r="DJ379" i="5" s="1"/>
  <c r="DK378" i="5"/>
  <c r="DI378" i="5"/>
  <c r="DJ378" i="5" s="1"/>
  <c r="DK377" i="5"/>
  <c r="DI377" i="5"/>
  <c r="DJ377" i="5" s="1"/>
  <c r="DK376" i="5"/>
  <c r="DI376" i="5"/>
  <c r="DJ376" i="5" s="1"/>
  <c r="DK375" i="5"/>
  <c r="DI375" i="5"/>
  <c r="DJ375" i="5" s="1"/>
  <c r="DK374" i="5"/>
  <c r="DI374" i="5"/>
  <c r="DJ374" i="5" s="1"/>
  <c r="DK373" i="5"/>
  <c r="DI373" i="5"/>
  <c r="DJ373" i="5" s="1"/>
  <c r="DK372" i="5"/>
  <c r="DI372" i="5"/>
  <c r="DJ372" i="5" s="1"/>
  <c r="DK371" i="5"/>
  <c r="DI371" i="5"/>
  <c r="DJ371" i="5" s="1"/>
  <c r="DK370" i="5"/>
  <c r="DI370" i="5"/>
  <c r="DJ370" i="5" s="1"/>
  <c r="DK369" i="5"/>
  <c r="DI369" i="5"/>
  <c r="DJ369" i="5" s="1"/>
  <c r="DK368" i="5"/>
  <c r="DI368" i="5"/>
  <c r="DJ368" i="5" s="1"/>
  <c r="DK367" i="5"/>
  <c r="DI367" i="5"/>
  <c r="DJ367" i="5" s="1"/>
  <c r="DK366" i="5"/>
  <c r="DI366" i="5"/>
  <c r="DJ366" i="5" s="1"/>
  <c r="DK365" i="5"/>
  <c r="DI365" i="5"/>
  <c r="DJ365" i="5" s="1"/>
  <c r="DK364" i="5"/>
  <c r="DI364" i="5"/>
  <c r="DJ364" i="5" s="1"/>
  <c r="DK363" i="5"/>
  <c r="DI363" i="5"/>
  <c r="DJ363" i="5" s="1"/>
  <c r="DK362" i="5"/>
  <c r="DI362" i="5"/>
  <c r="DJ362" i="5" s="1"/>
  <c r="DK361" i="5"/>
  <c r="DI361" i="5"/>
  <c r="DJ361" i="5" s="1"/>
  <c r="DK360" i="5"/>
  <c r="DI360" i="5"/>
  <c r="DJ360" i="5" s="1"/>
  <c r="DK359" i="5"/>
  <c r="DI359" i="5"/>
  <c r="DJ359" i="5" s="1"/>
  <c r="DK358" i="5"/>
  <c r="DI358" i="5"/>
  <c r="DJ358" i="5" s="1"/>
  <c r="DK357" i="5"/>
  <c r="DI357" i="5"/>
  <c r="DJ357" i="5" s="1"/>
  <c r="DK356" i="5"/>
  <c r="DI356" i="5"/>
  <c r="DJ356" i="5" s="1"/>
  <c r="DK355" i="5"/>
  <c r="DI355" i="5"/>
  <c r="DJ355" i="5" s="1"/>
  <c r="DK354" i="5"/>
  <c r="DI354" i="5"/>
  <c r="DJ354" i="5" s="1"/>
  <c r="DK353" i="5"/>
  <c r="DI353" i="5"/>
  <c r="DJ353" i="5" s="1"/>
  <c r="DK352" i="5"/>
  <c r="DI352" i="5"/>
  <c r="DJ352" i="5" s="1"/>
  <c r="DK351" i="5"/>
  <c r="DI351" i="5"/>
  <c r="DJ351" i="5" s="1"/>
  <c r="DK350" i="5"/>
  <c r="DI350" i="5"/>
  <c r="DJ350" i="5" s="1"/>
  <c r="DK349" i="5"/>
  <c r="DI349" i="5"/>
  <c r="DJ349" i="5" s="1"/>
  <c r="DK348" i="5"/>
  <c r="DI348" i="5"/>
  <c r="DJ348" i="5" s="1"/>
  <c r="DK347" i="5"/>
  <c r="DI347" i="5"/>
  <c r="DJ347" i="5" s="1"/>
  <c r="DK346" i="5"/>
  <c r="DI346" i="5"/>
  <c r="DJ346" i="5" s="1"/>
  <c r="DK345" i="5"/>
  <c r="DI345" i="5"/>
  <c r="DJ345" i="5" s="1"/>
  <c r="DK344" i="5"/>
  <c r="DI344" i="5"/>
  <c r="DJ344" i="5" s="1"/>
  <c r="DK343" i="5"/>
  <c r="DI343" i="5"/>
  <c r="DJ343" i="5" s="1"/>
  <c r="DK342" i="5"/>
  <c r="DI342" i="5"/>
  <c r="DJ342" i="5" s="1"/>
  <c r="DK341" i="5"/>
  <c r="DI341" i="5"/>
  <c r="DJ341" i="5" s="1"/>
  <c r="DK340" i="5"/>
  <c r="DI340" i="5"/>
  <c r="DJ340" i="5" s="1"/>
  <c r="DK339" i="5"/>
  <c r="DI339" i="5"/>
  <c r="DJ339" i="5" s="1"/>
  <c r="DK338" i="5"/>
  <c r="DI338" i="5"/>
  <c r="DJ338" i="5" s="1"/>
  <c r="DK337" i="5"/>
  <c r="DI337" i="5"/>
  <c r="DJ337" i="5" s="1"/>
  <c r="DK336" i="5"/>
  <c r="DI336" i="5"/>
  <c r="DJ336" i="5" s="1"/>
  <c r="DK335" i="5"/>
  <c r="DI335" i="5"/>
  <c r="DJ335" i="5" s="1"/>
  <c r="DK334" i="5"/>
  <c r="DI334" i="5"/>
  <c r="DJ334" i="5" s="1"/>
  <c r="DK333" i="5"/>
  <c r="DI333" i="5"/>
  <c r="DJ333" i="5" s="1"/>
  <c r="DK332" i="5"/>
  <c r="DI332" i="5"/>
  <c r="DJ332" i="5" s="1"/>
  <c r="DK331" i="5"/>
  <c r="DI331" i="5"/>
  <c r="DJ331" i="5" s="1"/>
  <c r="DK330" i="5"/>
  <c r="DI330" i="5"/>
  <c r="DJ330" i="5" s="1"/>
  <c r="DK329" i="5"/>
  <c r="DI329" i="5"/>
  <c r="DJ329" i="5" s="1"/>
  <c r="DK328" i="5"/>
  <c r="DI328" i="5"/>
  <c r="DJ328" i="5" s="1"/>
  <c r="DK327" i="5"/>
  <c r="DI327" i="5"/>
  <c r="DJ327" i="5" s="1"/>
  <c r="DK326" i="5"/>
  <c r="DI326" i="5"/>
  <c r="DJ326" i="5" s="1"/>
  <c r="DK325" i="5"/>
  <c r="DI325" i="5"/>
  <c r="DJ325" i="5" s="1"/>
  <c r="DK324" i="5"/>
  <c r="DI324" i="5"/>
  <c r="DJ324" i="5" s="1"/>
  <c r="DK323" i="5"/>
  <c r="DI323" i="5"/>
  <c r="DJ323" i="5" s="1"/>
  <c r="DK322" i="5"/>
  <c r="DI322" i="5"/>
  <c r="DJ322" i="5" s="1"/>
  <c r="DK321" i="5"/>
  <c r="DI321" i="5"/>
  <c r="DJ321" i="5" s="1"/>
  <c r="DK320" i="5"/>
  <c r="DI320" i="5"/>
  <c r="DJ320" i="5" s="1"/>
  <c r="DK319" i="5"/>
  <c r="DI319" i="5"/>
  <c r="DJ319" i="5" s="1"/>
  <c r="DK318" i="5"/>
  <c r="DI318" i="5"/>
  <c r="DJ318" i="5" s="1"/>
  <c r="DK317" i="5"/>
  <c r="DI317" i="5"/>
  <c r="DJ317" i="5" s="1"/>
  <c r="DK316" i="5"/>
  <c r="DI316" i="5"/>
  <c r="DJ316" i="5" s="1"/>
  <c r="DK315" i="5"/>
  <c r="DI315" i="5"/>
  <c r="DJ315" i="5" s="1"/>
  <c r="DK314" i="5"/>
  <c r="DI314" i="5"/>
  <c r="DJ314" i="5" s="1"/>
  <c r="DK313" i="5"/>
  <c r="DI313" i="5"/>
  <c r="DJ313" i="5" s="1"/>
  <c r="DK312" i="5"/>
  <c r="DI312" i="5"/>
  <c r="DJ312" i="5" s="1"/>
  <c r="DK311" i="5"/>
  <c r="DI311" i="5"/>
  <c r="DJ311" i="5" s="1"/>
  <c r="DK310" i="5"/>
  <c r="DI310" i="5"/>
  <c r="DJ310" i="5" s="1"/>
  <c r="DK309" i="5"/>
  <c r="DI309" i="5"/>
  <c r="DJ309" i="5" s="1"/>
  <c r="DK308" i="5"/>
  <c r="DI308" i="5"/>
  <c r="DJ308" i="5" s="1"/>
  <c r="DK307" i="5"/>
  <c r="DI307" i="5"/>
  <c r="DJ307" i="5" s="1"/>
  <c r="DK306" i="5"/>
  <c r="DI306" i="5"/>
  <c r="DJ306" i="5" s="1"/>
  <c r="DK305" i="5"/>
  <c r="DI305" i="5"/>
  <c r="DJ305" i="5" s="1"/>
  <c r="DK304" i="5"/>
  <c r="DI304" i="5"/>
  <c r="DJ304" i="5" s="1"/>
  <c r="DK303" i="5"/>
  <c r="DI303" i="5"/>
  <c r="DJ303" i="5" s="1"/>
  <c r="DK302" i="5"/>
  <c r="DI302" i="5"/>
  <c r="DJ302" i="5" s="1"/>
  <c r="DK301" i="5"/>
  <c r="DI301" i="5"/>
  <c r="DJ301" i="5" s="1"/>
  <c r="DK300" i="5"/>
  <c r="DI300" i="5"/>
  <c r="DJ300" i="5" s="1"/>
  <c r="DK299" i="5"/>
  <c r="DI299" i="5"/>
  <c r="DJ299" i="5" s="1"/>
  <c r="DK298" i="5"/>
  <c r="DI298" i="5"/>
  <c r="DJ298" i="5" s="1"/>
  <c r="DK297" i="5"/>
  <c r="DI297" i="5"/>
  <c r="DJ297" i="5" s="1"/>
  <c r="DK296" i="5"/>
  <c r="DI296" i="5"/>
  <c r="DJ296" i="5" s="1"/>
  <c r="DK295" i="5"/>
  <c r="DI295" i="5"/>
  <c r="DJ295" i="5" s="1"/>
  <c r="DK294" i="5"/>
  <c r="DI294" i="5"/>
  <c r="DJ294" i="5" s="1"/>
  <c r="DK293" i="5"/>
  <c r="DI293" i="5"/>
  <c r="DJ293" i="5" s="1"/>
  <c r="DK292" i="5"/>
  <c r="DI292" i="5"/>
  <c r="DJ292" i="5" s="1"/>
  <c r="DK291" i="5"/>
  <c r="DI291" i="5"/>
  <c r="DJ291" i="5" s="1"/>
  <c r="DK290" i="5"/>
  <c r="DI290" i="5"/>
  <c r="DJ290" i="5" s="1"/>
  <c r="DK289" i="5"/>
  <c r="DI289" i="5"/>
  <c r="DJ289" i="5" s="1"/>
  <c r="DK288" i="5"/>
  <c r="DI288" i="5"/>
  <c r="DJ288" i="5" s="1"/>
  <c r="DK287" i="5"/>
  <c r="DI287" i="5"/>
  <c r="DJ287" i="5" s="1"/>
  <c r="DK286" i="5"/>
  <c r="DI286" i="5"/>
  <c r="DJ286" i="5" s="1"/>
  <c r="DK285" i="5"/>
  <c r="DI285" i="5"/>
  <c r="DJ285" i="5" s="1"/>
  <c r="DK284" i="5"/>
  <c r="DI284" i="5"/>
  <c r="DJ284" i="5" s="1"/>
  <c r="DK283" i="5"/>
  <c r="DI283" i="5"/>
  <c r="DJ283" i="5" s="1"/>
  <c r="DK282" i="5"/>
  <c r="DI282" i="5"/>
  <c r="DJ282" i="5" s="1"/>
  <c r="DK281" i="5"/>
  <c r="DI281" i="5"/>
  <c r="DJ281" i="5" s="1"/>
  <c r="DK280" i="5"/>
  <c r="DI280" i="5"/>
  <c r="DJ280" i="5" s="1"/>
  <c r="DK279" i="5"/>
  <c r="DI279" i="5"/>
  <c r="DJ279" i="5" s="1"/>
  <c r="DK278" i="5"/>
  <c r="DI278" i="5"/>
  <c r="DJ278" i="5" s="1"/>
  <c r="DK277" i="5"/>
  <c r="DI277" i="5"/>
  <c r="DJ277" i="5" s="1"/>
  <c r="DK276" i="5"/>
  <c r="DI276" i="5"/>
  <c r="DJ276" i="5" s="1"/>
  <c r="DK275" i="5"/>
  <c r="DI275" i="5"/>
  <c r="DJ275" i="5" s="1"/>
  <c r="DK274" i="5"/>
  <c r="DI274" i="5"/>
  <c r="DJ274" i="5" s="1"/>
  <c r="DK273" i="5"/>
  <c r="DI273" i="5"/>
  <c r="DJ273" i="5" s="1"/>
  <c r="DK272" i="5"/>
  <c r="DI272" i="5"/>
  <c r="DJ272" i="5" s="1"/>
  <c r="DK271" i="5"/>
  <c r="DI271" i="5"/>
  <c r="DJ271" i="5" s="1"/>
  <c r="DK270" i="5"/>
  <c r="DI270" i="5"/>
  <c r="DJ270" i="5" s="1"/>
  <c r="DK269" i="5"/>
  <c r="DI269" i="5"/>
  <c r="DJ269" i="5" s="1"/>
  <c r="DK268" i="5"/>
  <c r="DI268" i="5"/>
  <c r="DJ268" i="5" s="1"/>
  <c r="DK267" i="5"/>
  <c r="DI267" i="5"/>
  <c r="DJ267" i="5" s="1"/>
  <c r="DK266" i="5"/>
  <c r="DI266" i="5"/>
  <c r="DJ266" i="5" s="1"/>
  <c r="DK265" i="5"/>
  <c r="DI265" i="5"/>
  <c r="DJ265" i="5" s="1"/>
  <c r="DK264" i="5"/>
  <c r="DI264" i="5"/>
  <c r="DJ264" i="5" s="1"/>
  <c r="DK263" i="5"/>
  <c r="DI263" i="5"/>
  <c r="DJ263" i="5" s="1"/>
  <c r="DK262" i="5"/>
  <c r="DI262" i="5"/>
  <c r="DJ262" i="5" s="1"/>
  <c r="DK261" i="5"/>
  <c r="DI261" i="5"/>
  <c r="DJ261" i="5" s="1"/>
  <c r="DK260" i="5"/>
  <c r="DI260" i="5"/>
  <c r="DJ260" i="5" s="1"/>
  <c r="DK259" i="5"/>
  <c r="DI259" i="5"/>
  <c r="DJ259" i="5" s="1"/>
  <c r="DK258" i="5"/>
  <c r="DI258" i="5"/>
  <c r="DJ258" i="5" s="1"/>
  <c r="DK257" i="5"/>
  <c r="DI257" i="5"/>
  <c r="DJ257" i="5" s="1"/>
  <c r="DK256" i="5"/>
  <c r="DI256" i="5"/>
  <c r="DJ256" i="5" s="1"/>
  <c r="DK255" i="5"/>
  <c r="DI255" i="5"/>
  <c r="DJ255" i="5" s="1"/>
  <c r="DK254" i="5"/>
  <c r="DI254" i="5"/>
  <c r="DJ254" i="5" s="1"/>
  <c r="DK253" i="5"/>
  <c r="DI253" i="5"/>
  <c r="DJ253" i="5" s="1"/>
  <c r="DK252" i="5"/>
  <c r="DI252" i="5"/>
  <c r="DJ252" i="5" s="1"/>
  <c r="DK251" i="5"/>
  <c r="DI251" i="5"/>
  <c r="DJ251" i="5" s="1"/>
  <c r="DK250" i="5"/>
  <c r="DI250" i="5"/>
  <c r="DJ250" i="5" s="1"/>
  <c r="DK249" i="5"/>
  <c r="DI249" i="5"/>
  <c r="DJ249" i="5" s="1"/>
  <c r="DK248" i="5"/>
  <c r="DI248" i="5"/>
  <c r="DJ248" i="5" s="1"/>
  <c r="DK247" i="5"/>
  <c r="DI247" i="5"/>
  <c r="DJ247" i="5" s="1"/>
  <c r="DK246" i="5"/>
  <c r="DI246" i="5"/>
  <c r="DJ246" i="5" s="1"/>
  <c r="DK245" i="5"/>
  <c r="DI245" i="5"/>
  <c r="DJ245" i="5" s="1"/>
  <c r="DK244" i="5"/>
  <c r="DI244" i="5"/>
  <c r="DJ244" i="5" s="1"/>
  <c r="DK243" i="5"/>
  <c r="DI243" i="5"/>
  <c r="DJ243" i="5" s="1"/>
  <c r="DK242" i="5"/>
  <c r="DI242" i="5"/>
  <c r="DJ242" i="5" s="1"/>
  <c r="DK241" i="5"/>
  <c r="DI241" i="5"/>
  <c r="DJ241" i="5" s="1"/>
  <c r="DK240" i="5"/>
  <c r="DI240" i="5"/>
  <c r="DJ240" i="5" s="1"/>
  <c r="DK239" i="5"/>
  <c r="DI239" i="5"/>
  <c r="DJ239" i="5" s="1"/>
  <c r="DK238" i="5"/>
  <c r="DI238" i="5"/>
  <c r="DJ238" i="5" s="1"/>
  <c r="DK237" i="5"/>
  <c r="DI237" i="5"/>
  <c r="DJ237" i="5" s="1"/>
  <c r="DK236" i="5"/>
  <c r="DI236" i="5"/>
  <c r="DJ236" i="5" s="1"/>
  <c r="DK235" i="5"/>
  <c r="DI235" i="5"/>
  <c r="DJ235" i="5" s="1"/>
  <c r="DK234" i="5"/>
  <c r="DI234" i="5"/>
  <c r="DJ234" i="5" s="1"/>
  <c r="DK233" i="5"/>
  <c r="DI233" i="5"/>
  <c r="DJ233" i="5" s="1"/>
  <c r="DK232" i="5"/>
  <c r="DI232" i="5"/>
  <c r="DJ232" i="5" s="1"/>
  <c r="DK231" i="5"/>
  <c r="DI231" i="5"/>
  <c r="DJ231" i="5" s="1"/>
  <c r="DK230" i="5"/>
  <c r="DI230" i="5"/>
  <c r="DJ230" i="5" s="1"/>
  <c r="DK229" i="5"/>
  <c r="DI229" i="5"/>
  <c r="DJ229" i="5" s="1"/>
  <c r="DK228" i="5"/>
  <c r="DI228" i="5"/>
  <c r="DJ228" i="5" s="1"/>
  <c r="DK227" i="5"/>
  <c r="DI227" i="5"/>
  <c r="DJ227" i="5" s="1"/>
  <c r="DK226" i="5"/>
  <c r="DI226" i="5"/>
  <c r="DJ226" i="5" s="1"/>
  <c r="DK225" i="5"/>
  <c r="DI225" i="5"/>
  <c r="DJ225" i="5" s="1"/>
  <c r="DK224" i="5"/>
  <c r="DI224" i="5"/>
  <c r="DJ224" i="5" s="1"/>
  <c r="DK223" i="5"/>
  <c r="DI223" i="5"/>
  <c r="DJ223" i="5" s="1"/>
  <c r="DK222" i="5"/>
  <c r="DI222" i="5"/>
  <c r="DJ222" i="5" s="1"/>
  <c r="DK221" i="5"/>
  <c r="DI221" i="5"/>
  <c r="DJ221" i="5" s="1"/>
  <c r="DK220" i="5"/>
  <c r="DI220" i="5"/>
  <c r="DJ220" i="5" s="1"/>
  <c r="DK219" i="5"/>
  <c r="DI219" i="5"/>
  <c r="DJ219" i="5" s="1"/>
  <c r="DK218" i="5"/>
  <c r="DI218" i="5"/>
  <c r="DJ218" i="5" s="1"/>
  <c r="DK217" i="5"/>
  <c r="DI217" i="5"/>
  <c r="DJ217" i="5" s="1"/>
  <c r="DK216" i="5"/>
  <c r="DI216" i="5"/>
  <c r="DJ216" i="5" s="1"/>
  <c r="DK215" i="5"/>
  <c r="DI215" i="5"/>
  <c r="DJ215" i="5" s="1"/>
  <c r="DK214" i="5"/>
  <c r="DI214" i="5"/>
  <c r="DJ214" i="5" s="1"/>
  <c r="DK213" i="5"/>
  <c r="DI213" i="5"/>
  <c r="DJ213" i="5" s="1"/>
  <c r="DK212" i="5"/>
  <c r="DI212" i="5"/>
  <c r="DJ212" i="5" s="1"/>
  <c r="DK211" i="5"/>
  <c r="DI211" i="5"/>
  <c r="DJ211" i="5" s="1"/>
  <c r="DK210" i="5"/>
  <c r="DI210" i="5"/>
  <c r="DJ210" i="5" s="1"/>
  <c r="DK209" i="5"/>
  <c r="DI209" i="5"/>
  <c r="DJ209" i="5" s="1"/>
  <c r="DK208" i="5"/>
  <c r="DI208" i="5"/>
  <c r="DJ208" i="5" s="1"/>
  <c r="DK207" i="5"/>
  <c r="DI207" i="5"/>
  <c r="DJ207" i="5" s="1"/>
  <c r="DK206" i="5"/>
  <c r="DI206" i="5"/>
  <c r="DJ206" i="5" s="1"/>
  <c r="DK205" i="5"/>
  <c r="DI205" i="5"/>
  <c r="DJ205" i="5" s="1"/>
  <c r="DK204" i="5"/>
  <c r="DI204" i="5"/>
  <c r="DJ204" i="5" s="1"/>
  <c r="DK203" i="5"/>
  <c r="DI203" i="5"/>
  <c r="DJ203" i="5" s="1"/>
  <c r="DK202" i="5"/>
  <c r="DI202" i="5"/>
  <c r="DJ202" i="5" s="1"/>
  <c r="DK201" i="5"/>
  <c r="DI201" i="5"/>
  <c r="DJ201" i="5" s="1"/>
  <c r="DK200" i="5"/>
  <c r="DI200" i="5"/>
  <c r="DJ200" i="5" s="1"/>
  <c r="DK199" i="5"/>
  <c r="DI199" i="5"/>
  <c r="DJ199" i="5" s="1"/>
  <c r="DK198" i="5"/>
  <c r="DI198" i="5"/>
  <c r="DJ198" i="5" s="1"/>
  <c r="DK197" i="5"/>
  <c r="DI197" i="5"/>
  <c r="DJ197" i="5" s="1"/>
  <c r="DK196" i="5"/>
  <c r="DI196" i="5"/>
  <c r="DJ196" i="5" s="1"/>
  <c r="DK195" i="5"/>
  <c r="DI195" i="5"/>
  <c r="DJ195" i="5" s="1"/>
  <c r="DK194" i="5"/>
  <c r="DI194" i="5"/>
  <c r="DJ194" i="5" s="1"/>
  <c r="DK193" i="5"/>
  <c r="DI193" i="5"/>
  <c r="DJ193" i="5" s="1"/>
  <c r="DK192" i="5"/>
  <c r="DI192" i="5"/>
  <c r="DJ192" i="5" s="1"/>
  <c r="DK191" i="5"/>
  <c r="DI191" i="5"/>
  <c r="DJ191" i="5" s="1"/>
  <c r="DK190" i="5"/>
  <c r="DI190" i="5"/>
  <c r="DJ190" i="5" s="1"/>
  <c r="DK189" i="5"/>
  <c r="DI189" i="5"/>
  <c r="DJ189" i="5" s="1"/>
  <c r="DK188" i="5"/>
  <c r="DI188" i="5"/>
  <c r="DJ188" i="5" s="1"/>
  <c r="DK187" i="5"/>
  <c r="DI187" i="5"/>
  <c r="DJ187" i="5" s="1"/>
  <c r="DK186" i="5"/>
  <c r="DI186" i="5"/>
  <c r="DJ186" i="5" s="1"/>
  <c r="DK185" i="5"/>
  <c r="DI185" i="5"/>
  <c r="DJ185" i="5" s="1"/>
  <c r="DK184" i="5"/>
  <c r="DI184" i="5"/>
  <c r="DJ184" i="5" s="1"/>
  <c r="DK183" i="5"/>
  <c r="DI183" i="5"/>
  <c r="DJ183" i="5" s="1"/>
  <c r="DK182" i="5"/>
  <c r="DI182" i="5"/>
  <c r="DJ182" i="5" s="1"/>
  <c r="DK181" i="5"/>
  <c r="DI181" i="5"/>
  <c r="DJ181" i="5" s="1"/>
  <c r="DK180" i="5"/>
  <c r="DI180" i="5"/>
  <c r="DJ180" i="5" s="1"/>
  <c r="DK179" i="5"/>
  <c r="DI179" i="5"/>
  <c r="DJ179" i="5" s="1"/>
  <c r="DK178" i="5"/>
  <c r="DI178" i="5"/>
  <c r="DJ178" i="5" s="1"/>
  <c r="DK177" i="5"/>
  <c r="DI177" i="5"/>
  <c r="DJ177" i="5" s="1"/>
  <c r="DK176" i="5"/>
  <c r="DI176" i="5"/>
  <c r="DJ176" i="5" s="1"/>
  <c r="DK175" i="5"/>
  <c r="DI175" i="5"/>
  <c r="DJ175" i="5" s="1"/>
  <c r="DK174" i="5"/>
  <c r="DI174" i="5"/>
  <c r="DJ174" i="5" s="1"/>
  <c r="DK173" i="5"/>
  <c r="DI173" i="5"/>
  <c r="DJ173" i="5" s="1"/>
  <c r="DK172" i="5"/>
  <c r="DI172" i="5"/>
  <c r="DJ172" i="5" s="1"/>
  <c r="DK171" i="5"/>
  <c r="DI171" i="5"/>
  <c r="DJ171" i="5" s="1"/>
  <c r="DK170" i="5"/>
  <c r="DI170" i="5"/>
  <c r="DJ170" i="5" s="1"/>
  <c r="DK169" i="5"/>
  <c r="DI169" i="5"/>
  <c r="DJ169" i="5" s="1"/>
  <c r="DK168" i="5"/>
  <c r="DI168" i="5"/>
  <c r="DJ168" i="5" s="1"/>
  <c r="DK167" i="5"/>
  <c r="DI167" i="5"/>
  <c r="DJ167" i="5" s="1"/>
  <c r="DK166" i="5"/>
  <c r="DI166" i="5"/>
  <c r="DJ166" i="5" s="1"/>
  <c r="DK165" i="5"/>
  <c r="DI165" i="5"/>
  <c r="DJ165" i="5" s="1"/>
  <c r="DK164" i="5"/>
  <c r="DI164" i="5"/>
  <c r="DJ164" i="5" s="1"/>
  <c r="DK163" i="5"/>
  <c r="DI163" i="5"/>
  <c r="DJ163" i="5" s="1"/>
  <c r="DK162" i="5"/>
  <c r="DI162" i="5"/>
  <c r="DJ162" i="5" s="1"/>
  <c r="DK161" i="5"/>
  <c r="DI161" i="5"/>
  <c r="DJ161" i="5" s="1"/>
  <c r="DK160" i="5"/>
  <c r="DI160" i="5"/>
  <c r="DJ160" i="5" s="1"/>
  <c r="DK159" i="5"/>
  <c r="DI159" i="5"/>
  <c r="DJ159" i="5" s="1"/>
  <c r="DK158" i="5"/>
  <c r="DI158" i="5"/>
  <c r="DJ158" i="5" s="1"/>
  <c r="DK157" i="5"/>
  <c r="DI157" i="5"/>
  <c r="DJ157" i="5" s="1"/>
  <c r="DK156" i="5"/>
  <c r="DI156" i="5"/>
  <c r="DJ156" i="5" s="1"/>
  <c r="DK155" i="5"/>
  <c r="DI155" i="5"/>
  <c r="DJ155" i="5" s="1"/>
  <c r="DK154" i="5"/>
  <c r="DI154" i="5"/>
  <c r="DJ154" i="5" s="1"/>
  <c r="DK153" i="5"/>
  <c r="DI153" i="5"/>
  <c r="DJ153" i="5" s="1"/>
  <c r="DK152" i="5"/>
  <c r="DI152" i="5"/>
  <c r="DJ152" i="5" s="1"/>
  <c r="DK151" i="5"/>
  <c r="DI151" i="5"/>
  <c r="DJ151" i="5" s="1"/>
  <c r="DK150" i="5"/>
  <c r="DI150" i="5"/>
  <c r="DJ150" i="5" s="1"/>
  <c r="DK149" i="5"/>
  <c r="DI149" i="5"/>
  <c r="DJ149" i="5" s="1"/>
  <c r="DK148" i="5"/>
  <c r="DI148" i="5"/>
  <c r="DJ148" i="5" s="1"/>
  <c r="DK147" i="5"/>
  <c r="DI147" i="5"/>
  <c r="DJ147" i="5" s="1"/>
  <c r="DK146" i="5"/>
  <c r="DI146" i="5"/>
  <c r="DJ146" i="5" s="1"/>
  <c r="DK145" i="5"/>
  <c r="DI145" i="5"/>
  <c r="DJ145" i="5" s="1"/>
  <c r="DK144" i="5"/>
  <c r="DI144" i="5"/>
  <c r="DJ144" i="5" s="1"/>
  <c r="DK143" i="5"/>
  <c r="DI143" i="5"/>
  <c r="DJ143" i="5" s="1"/>
  <c r="DK142" i="5"/>
  <c r="DI142" i="5"/>
  <c r="DJ142" i="5" s="1"/>
  <c r="DK141" i="5"/>
  <c r="DI141" i="5"/>
  <c r="DJ141" i="5" s="1"/>
  <c r="DK140" i="5"/>
  <c r="DI140" i="5"/>
  <c r="DJ140" i="5" s="1"/>
  <c r="DK139" i="5"/>
  <c r="DI139" i="5"/>
  <c r="DJ139" i="5" s="1"/>
  <c r="DK138" i="5"/>
  <c r="DI138" i="5"/>
  <c r="DJ138" i="5" s="1"/>
  <c r="DK137" i="5"/>
  <c r="DI137" i="5"/>
  <c r="DJ137" i="5" s="1"/>
  <c r="DK136" i="5"/>
  <c r="DI136" i="5"/>
  <c r="DJ136" i="5" s="1"/>
  <c r="DK135" i="5"/>
  <c r="DI135" i="5"/>
  <c r="DJ135" i="5" s="1"/>
  <c r="DK134" i="5"/>
  <c r="DI134" i="5"/>
  <c r="DJ134" i="5" s="1"/>
  <c r="DK133" i="5"/>
  <c r="DI133" i="5"/>
  <c r="DJ133" i="5" s="1"/>
  <c r="DK132" i="5"/>
  <c r="DI132" i="5"/>
  <c r="DJ132" i="5" s="1"/>
  <c r="DK131" i="5"/>
  <c r="DI131" i="5"/>
  <c r="DJ131" i="5" s="1"/>
  <c r="DK130" i="5"/>
  <c r="DI130" i="5"/>
  <c r="DJ130" i="5" s="1"/>
  <c r="DK129" i="5"/>
  <c r="DI129" i="5"/>
  <c r="DJ129" i="5" s="1"/>
  <c r="DK128" i="5"/>
  <c r="DI128" i="5"/>
  <c r="DJ128" i="5" s="1"/>
  <c r="DK127" i="5"/>
  <c r="DI127" i="5"/>
  <c r="DJ127" i="5" s="1"/>
  <c r="DK126" i="5"/>
  <c r="DI126" i="5"/>
  <c r="DJ126" i="5" s="1"/>
  <c r="DK125" i="5"/>
  <c r="DI125" i="5"/>
  <c r="DJ125" i="5" s="1"/>
  <c r="DK124" i="5"/>
  <c r="DI124" i="5"/>
  <c r="DJ124" i="5" s="1"/>
  <c r="DK123" i="5"/>
  <c r="DI123" i="5"/>
  <c r="DJ123" i="5" s="1"/>
  <c r="DK122" i="5"/>
  <c r="DI122" i="5"/>
  <c r="DJ122" i="5" s="1"/>
  <c r="DK121" i="5"/>
  <c r="DI121" i="5"/>
  <c r="DJ121" i="5" s="1"/>
  <c r="DK120" i="5"/>
  <c r="DI120" i="5"/>
  <c r="DJ120" i="5" s="1"/>
  <c r="DK119" i="5"/>
  <c r="DI119" i="5"/>
  <c r="DJ119" i="5" s="1"/>
  <c r="DK118" i="5"/>
  <c r="DI118" i="5"/>
  <c r="DJ118" i="5" s="1"/>
  <c r="DK117" i="5"/>
  <c r="DI117" i="5"/>
  <c r="DJ117" i="5" s="1"/>
  <c r="DK116" i="5"/>
  <c r="DI116" i="5"/>
  <c r="DJ116" i="5" s="1"/>
  <c r="DK115" i="5"/>
  <c r="DI115" i="5"/>
  <c r="DJ115" i="5" s="1"/>
  <c r="DK114" i="5"/>
  <c r="DI114" i="5"/>
  <c r="DJ114" i="5" s="1"/>
  <c r="DK113" i="5"/>
  <c r="DI113" i="5"/>
  <c r="DJ113" i="5" s="1"/>
  <c r="DK112" i="5"/>
  <c r="DI112" i="5"/>
  <c r="DJ112" i="5" s="1"/>
  <c r="DK111" i="5"/>
  <c r="DI111" i="5"/>
  <c r="DJ111" i="5" s="1"/>
  <c r="DK110" i="5"/>
  <c r="DI110" i="5"/>
  <c r="DJ110" i="5" s="1"/>
  <c r="DK109" i="5"/>
  <c r="DI109" i="5"/>
  <c r="DJ109" i="5" s="1"/>
  <c r="DK108" i="5"/>
  <c r="DI108" i="5"/>
  <c r="DJ108" i="5" s="1"/>
  <c r="DK107" i="5"/>
  <c r="DI107" i="5"/>
  <c r="DJ107" i="5" s="1"/>
  <c r="DK106" i="5"/>
  <c r="DI106" i="5"/>
  <c r="DJ106" i="5" s="1"/>
  <c r="DK105" i="5"/>
  <c r="DI105" i="5"/>
  <c r="DJ105" i="5" s="1"/>
  <c r="DK104" i="5"/>
  <c r="DI104" i="5"/>
  <c r="DJ104" i="5" s="1"/>
  <c r="DK103" i="5"/>
  <c r="DI103" i="5"/>
  <c r="DJ103" i="5" s="1"/>
  <c r="DK102" i="5"/>
  <c r="DI102" i="5"/>
  <c r="DJ102" i="5" s="1"/>
  <c r="DK101" i="5"/>
  <c r="DI101" i="5"/>
  <c r="DJ101" i="5" s="1"/>
  <c r="DK100" i="5"/>
  <c r="DI100" i="5"/>
  <c r="DJ100" i="5" s="1"/>
  <c r="DK99" i="5"/>
  <c r="DI99" i="5"/>
  <c r="DJ99" i="5" s="1"/>
  <c r="DK98" i="5"/>
  <c r="DI98" i="5"/>
  <c r="DJ98" i="5" s="1"/>
  <c r="DK97" i="5"/>
  <c r="DI97" i="5"/>
  <c r="DJ97" i="5" s="1"/>
  <c r="DK96" i="5"/>
  <c r="DI96" i="5"/>
  <c r="DJ96" i="5" s="1"/>
  <c r="DK95" i="5"/>
  <c r="DI95" i="5"/>
  <c r="DJ95" i="5" s="1"/>
  <c r="DK94" i="5"/>
  <c r="DI94" i="5"/>
  <c r="DJ94" i="5" s="1"/>
  <c r="DK93" i="5"/>
  <c r="DI93" i="5"/>
  <c r="DJ93" i="5" s="1"/>
  <c r="DK92" i="5"/>
  <c r="DI92" i="5"/>
  <c r="DJ92" i="5" s="1"/>
  <c r="DK91" i="5"/>
  <c r="DI91" i="5"/>
  <c r="DJ91" i="5" s="1"/>
  <c r="DK90" i="5"/>
  <c r="DI90" i="5"/>
  <c r="DJ90" i="5" s="1"/>
  <c r="DK89" i="5"/>
  <c r="DI89" i="5"/>
  <c r="DJ89" i="5" s="1"/>
  <c r="DK88" i="5"/>
  <c r="DI88" i="5"/>
  <c r="DJ88" i="5" s="1"/>
  <c r="DK87" i="5"/>
  <c r="DI87" i="5"/>
  <c r="DJ87" i="5" s="1"/>
  <c r="DK86" i="5"/>
  <c r="DI86" i="5"/>
  <c r="DJ86" i="5" s="1"/>
  <c r="DK85" i="5"/>
  <c r="DI85" i="5"/>
  <c r="DJ85" i="5" s="1"/>
  <c r="DK84" i="5"/>
  <c r="DI84" i="5"/>
  <c r="DJ84" i="5" s="1"/>
  <c r="DK83" i="5"/>
  <c r="DI83" i="5"/>
  <c r="DJ83" i="5" s="1"/>
  <c r="DK82" i="5"/>
  <c r="DI82" i="5"/>
  <c r="DJ82" i="5" s="1"/>
  <c r="DK81" i="5"/>
  <c r="DI81" i="5"/>
  <c r="DJ81" i="5" s="1"/>
  <c r="DK80" i="5"/>
  <c r="DI80" i="5"/>
  <c r="DJ80" i="5" s="1"/>
  <c r="DK79" i="5"/>
  <c r="DI79" i="5"/>
  <c r="DJ79" i="5" s="1"/>
  <c r="DK78" i="5"/>
  <c r="DI78" i="5"/>
  <c r="DJ78" i="5" s="1"/>
  <c r="DK77" i="5"/>
  <c r="DI77" i="5"/>
  <c r="DJ77" i="5" s="1"/>
  <c r="DK76" i="5"/>
  <c r="DI76" i="5"/>
  <c r="DJ76" i="5" s="1"/>
  <c r="DK75" i="5"/>
  <c r="DI75" i="5"/>
  <c r="DJ75" i="5" s="1"/>
  <c r="DK74" i="5"/>
  <c r="DI74" i="5"/>
  <c r="DJ74" i="5" s="1"/>
  <c r="DK73" i="5"/>
  <c r="DI73" i="5"/>
  <c r="DJ73" i="5" s="1"/>
  <c r="DK72" i="5"/>
  <c r="DI72" i="5"/>
  <c r="DJ72" i="5" s="1"/>
  <c r="DK71" i="5"/>
  <c r="DI71" i="5"/>
  <c r="DJ71" i="5" s="1"/>
  <c r="DK70" i="5"/>
  <c r="DI70" i="5"/>
  <c r="DJ70" i="5" s="1"/>
  <c r="DK69" i="5"/>
  <c r="DI69" i="5"/>
  <c r="DJ69" i="5" s="1"/>
  <c r="DK68" i="5"/>
  <c r="DI68" i="5"/>
  <c r="DJ68" i="5" s="1"/>
  <c r="DK67" i="5"/>
  <c r="DI67" i="5"/>
  <c r="DJ67" i="5" s="1"/>
  <c r="DK66" i="5"/>
  <c r="DI66" i="5"/>
  <c r="DJ66" i="5" s="1"/>
  <c r="DK65" i="5"/>
  <c r="DI65" i="5"/>
  <c r="DJ65" i="5" s="1"/>
  <c r="DK64" i="5"/>
  <c r="DI64" i="5"/>
  <c r="DJ64" i="5" s="1"/>
  <c r="DK63" i="5"/>
  <c r="DI63" i="5"/>
  <c r="DJ63" i="5" s="1"/>
  <c r="DK62" i="5"/>
  <c r="DI62" i="5"/>
  <c r="DJ62" i="5" s="1"/>
  <c r="DK61" i="5"/>
  <c r="DI61" i="5"/>
  <c r="DJ61" i="5" s="1"/>
  <c r="DK60" i="5"/>
  <c r="DI60" i="5"/>
  <c r="DJ60" i="5" s="1"/>
  <c r="DK59" i="5"/>
  <c r="DI59" i="5"/>
  <c r="DJ59" i="5" s="1"/>
  <c r="DK58" i="5"/>
  <c r="DI58" i="5"/>
  <c r="DJ58" i="5" s="1"/>
  <c r="DK57" i="5"/>
  <c r="DI57" i="5"/>
  <c r="DJ57" i="5" s="1"/>
  <c r="DK56" i="5"/>
  <c r="DI56" i="5"/>
  <c r="DJ56" i="5" s="1"/>
  <c r="DK55" i="5"/>
  <c r="DI55" i="5"/>
  <c r="DJ55" i="5" s="1"/>
  <c r="DK54" i="5"/>
  <c r="DI54" i="5"/>
  <c r="DJ54" i="5" s="1"/>
  <c r="DK53" i="5"/>
  <c r="DI53" i="5"/>
  <c r="DJ53" i="5" s="1"/>
  <c r="DK52" i="5"/>
  <c r="DI52" i="5"/>
  <c r="DJ52" i="5" s="1"/>
  <c r="DK51" i="5"/>
  <c r="DI51" i="5"/>
  <c r="DJ51" i="5" s="1"/>
  <c r="DK50" i="5"/>
  <c r="DI50" i="5"/>
  <c r="DJ50" i="5" s="1"/>
  <c r="DK49" i="5"/>
  <c r="DI49" i="5"/>
  <c r="DJ49" i="5" s="1"/>
  <c r="DK48" i="5"/>
  <c r="DI48" i="5"/>
  <c r="DJ48" i="5" s="1"/>
  <c r="DK47" i="5"/>
  <c r="DI47" i="5"/>
  <c r="DJ47" i="5" s="1"/>
  <c r="DK46" i="5"/>
  <c r="DI46" i="5"/>
  <c r="DJ46" i="5" s="1"/>
  <c r="DK45" i="5"/>
  <c r="DI45" i="5"/>
  <c r="DJ45" i="5" s="1"/>
  <c r="DK44" i="5"/>
  <c r="DI44" i="5"/>
  <c r="DJ44" i="5" s="1"/>
  <c r="DK43" i="5"/>
  <c r="DI43" i="5"/>
  <c r="DJ43" i="5" s="1"/>
  <c r="DK42" i="5"/>
  <c r="DI42" i="5"/>
  <c r="DJ42" i="5" s="1"/>
  <c r="DK41" i="5"/>
  <c r="DI41" i="5"/>
  <c r="DJ41" i="5" s="1"/>
  <c r="DK40" i="5"/>
  <c r="DI40" i="5"/>
  <c r="DJ40" i="5" s="1"/>
  <c r="DK39" i="5"/>
  <c r="DI39" i="5"/>
  <c r="DJ39" i="5" s="1"/>
  <c r="DK38" i="5"/>
  <c r="DI38" i="5"/>
  <c r="DJ38" i="5" s="1"/>
  <c r="DK37" i="5"/>
  <c r="DI37" i="5"/>
  <c r="DJ37" i="5" s="1"/>
  <c r="DK36" i="5"/>
  <c r="DI36" i="5"/>
  <c r="DJ36" i="5" s="1"/>
  <c r="DK35" i="5"/>
  <c r="DI35" i="5"/>
  <c r="DJ35" i="5" s="1"/>
  <c r="DK34" i="5"/>
  <c r="DI34" i="5"/>
  <c r="DJ34" i="5" s="1"/>
  <c r="DK33" i="5"/>
  <c r="DI33" i="5"/>
  <c r="DJ33" i="5" s="1"/>
  <c r="DK32" i="5"/>
  <c r="DI32" i="5"/>
  <c r="DJ32" i="5" s="1"/>
  <c r="DK31" i="5"/>
  <c r="DI31" i="5"/>
  <c r="DJ31" i="5" s="1"/>
  <c r="DK30" i="5"/>
  <c r="DI30" i="5"/>
  <c r="DJ30" i="5" s="1"/>
  <c r="DK29" i="5"/>
  <c r="DI29" i="5"/>
  <c r="DJ29" i="5" s="1"/>
  <c r="DK28" i="5"/>
  <c r="DI28" i="5"/>
  <c r="DJ28" i="5" s="1"/>
  <c r="DK27" i="5"/>
  <c r="DI27" i="5"/>
  <c r="DJ27" i="5" s="1"/>
  <c r="DK26" i="5"/>
  <c r="DI26" i="5"/>
  <c r="DJ26" i="5" s="1"/>
  <c r="DK25" i="5"/>
  <c r="DI25" i="5"/>
  <c r="DJ25" i="5" s="1"/>
  <c r="DK24" i="5"/>
  <c r="DI24" i="5"/>
  <c r="DJ24" i="5" s="1"/>
  <c r="DK23" i="5"/>
  <c r="DI23" i="5"/>
  <c r="DJ23" i="5" s="1"/>
  <c r="DK22" i="5"/>
  <c r="DI22" i="5"/>
  <c r="DJ22" i="5" s="1"/>
  <c r="DK21" i="5"/>
  <c r="DI21" i="5"/>
  <c r="DJ21" i="5" s="1"/>
  <c r="DK20" i="5"/>
  <c r="DI20" i="5"/>
  <c r="DJ20" i="5" s="1"/>
  <c r="DK19" i="5"/>
  <c r="DI19" i="5"/>
  <c r="DJ19" i="5" s="1"/>
  <c r="DK18" i="5"/>
  <c r="DI18" i="5"/>
  <c r="DJ18" i="5" s="1"/>
  <c r="DK17" i="5"/>
  <c r="DI17" i="5"/>
  <c r="DJ17" i="5" s="1"/>
  <c r="DK16" i="5"/>
  <c r="DI16" i="5"/>
  <c r="DJ16" i="5" s="1"/>
  <c r="DK15" i="5"/>
  <c r="DI15" i="5"/>
  <c r="DJ15" i="5" s="1"/>
  <c r="DK14" i="5"/>
  <c r="DI14" i="5"/>
  <c r="DJ14" i="5" s="1"/>
  <c r="DK13" i="5"/>
  <c r="DI13" i="5"/>
  <c r="DJ13" i="5" s="1"/>
  <c r="DK12" i="5"/>
  <c r="DI12" i="5"/>
  <c r="DJ12" i="5" s="1"/>
  <c r="DK11" i="5"/>
  <c r="DI11" i="5"/>
  <c r="DJ11" i="5" s="1"/>
  <c r="DK10" i="5"/>
  <c r="DI10" i="5"/>
  <c r="DJ10" i="5" s="1"/>
  <c r="DK9" i="5"/>
  <c r="DI9" i="5"/>
  <c r="DJ9" i="5" s="1"/>
  <c r="DK8" i="5"/>
  <c r="DI8" i="5"/>
  <c r="DJ8" i="5" s="1"/>
  <c r="DB2007" i="5"/>
  <c r="CZ2007" i="5"/>
  <c r="DA2007" i="5" s="1"/>
  <c r="DB2006" i="5"/>
  <c r="CZ2006" i="5"/>
  <c r="DA2006" i="5" s="1"/>
  <c r="DB2005" i="5"/>
  <c r="CZ2005" i="5"/>
  <c r="DA2005" i="5" s="1"/>
  <c r="DB2004" i="5"/>
  <c r="CZ2004" i="5"/>
  <c r="DA2004" i="5" s="1"/>
  <c r="DB2003" i="5"/>
  <c r="CZ2003" i="5"/>
  <c r="DA2003" i="5" s="1"/>
  <c r="DB2002" i="5"/>
  <c r="CZ2002" i="5"/>
  <c r="DA2002" i="5" s="1"/>
  <c r="DB2001" i="5"/>
  <c r="CZ2001" i="5"/>
  <c r="DA2001" i="5" s="1"/>
  <c r="DB2000" i="5"/>
  <c r="CZ2000" i="5"/>
  <c r="DA2000" i="5" s="1"/>
  <c r="DB1999" i="5"/>
  <c r="CZ1999" i="5"/>
  <c r="DA1999" i="5" s="1"/>
  <c r="DB1998" i="5"/>
  <c r="CZ1998" i="5"/>
  <c r="DA1998" i="5" s="1"/>
  <c r="DB1997" i="5"/>
  <c r="CZ1997" i="5"/>
  <c r="DA1997" i="5" s="1"/>
  <c r="DB1996" i="5"/>
  <c r="CZ1996" i="5"/>
  <c r="DA1996" i="5" s="1"/>
  <c r="DB1995" i="5"/>
  <c r="CZ1995" i="5"/>
  <c r="DA1995" i="5" s="1"/>
  <c r="DB1994" i="5"/>
  <c r="CZ1994" i="5"/>
  <c r="DA1994" i="5" s="1"/>
  <c r="DB1993" i="5"/>
  <c r="CZ1993" i="5"/>
  <c r="DA1993" i="5" s="1"/>
  <c r="DB1992" i="5"/>
  <c r="CZ1992" i="5"/>
  <c r="DA1992" i="5" s="1"/>
  <c r="DB1991" i="5"/>
  <c r="CZ1991" i="5"/>
  <c r="DA1991" i="5" s="1"/>
  <c r="DB1990" i="5"/>
  <c r="CZ1990" i="5"/>
  <c r="DA1990" i="5" s="1"/>
  <c r="DB1989" i="5"/>
  <c r="CZ1989" i="5"/>
  <c r="DA1989" i="5" s="1"/>
  <c r="DB1988" i="5"/>
  <c r="CZ1988" i="5"/>
  <c r="DA1988" i="5" s="1"/>
  <c r="DB1987" i="5"/>
  <c r="CZ1987" i="5"/>
  <c r="DA1987" i="5" s="1"/>
  <c r="DB1986" i="5"/>
  <c r="CZ1986" i="5"/>
  <c r="DA1986" i="5" s="1"/>
  <c r="DB1985" i="5"/>
  <c r="CZ1985" i="5"/>
  <c r="DA1985" i="5" s="1"/>
  <c r="DB1984" i="5"/>
  <c r="CZ1984" i="5"/>
  <c r="DA1984" i="5" s="1"/>
  <c r="DB1983" i="5"/>
  <c r="CZ1983" i="5"/>
  <c r="DA1983" i="5" s="1"/>
  <c r="DB1982" i="5"/>
  <c r="CZ1982" i="5"/>
  <c r="DA1982" i="5" s="1"/>
  <c r="DB1981" i="5"/>
  <c r="CZ1981" i="5"/>
  <c r="DA1981" i="5" s="1"/>
  <c r="DB1980" i="5"/>
  <c r="CZ1980" i="5"/>
  <c r="DA1980" i="5" s="1"/>
  <c r="DB1979" i="5"/>
  <c r="CZ1979" i="5"/>
  <c r="DA1979" i="5" s="1"/>
  <c r="DB1978" i="5"/>
  <c r="CZ1978" i="5"/>
  <c r="DA1978" i="5" s="1"/>
  <c r="DB1977" i="5"/>
  <c r="CZ1977" i="5"/>
  <c r="DA1977" i="5" s="1"/>
  <c r="DB1976" i="5"/>
  <c r="CZ1976" i="5"/>
  <c r="DA1976" i="5" s="1"/>
  <c r="DB1975" i="5"/>
  <c r="CZ1975" i="5"/>
  <c r="DA1975" i="5" s="1"/>
  <c r="DB1974" i="5"/>
  <c r="CZ1974" i="5"/>
  <c r="DA1974" i="5" s="1"/>
  <c r="DB1973" i="5"/>
  <c r="CZ1973" i="5"/>
  <c r="DA1973" i="5" s="1"/>
  <c r="DB1972" i="5"/>
  <c r="CZ1972" i="5"/>
  <c r="DA1972" i="5" s="1"/>
  <c r="DB1971" i="5"/>
  <c r="CZ1971" i="5"/>
  <c r="DA1971" i="5" s="1"/>
  <c r="DB1970" i="5"/>
  <c r="CZ1970" i="5"/>
  <c r="DA1970" i="5" s="1"/>
  <c r="DB1969" i="5"/>
  <c r="CZ1969" i="5"/>
  <c r="DA1969" i="5" s="1"/>
  <c r="DB1968" i="5"/>
  <c r="CZ1968" i="5"/>
  <c r="DA1968" i="5" s="1"/>
  <c r="DB1967" i="5"/>
  <c r="CZ1967" i="5"/>
  <c r="DA1967" i="5" s="1"/>
  <c r="DB1966" i="5"/>
  <c r="CZ1966" i="5"/>
  <c r="DA1966" i="5" s="1"/>
  <c r="DB1965" i="5"/>
  <c r="CZ1965" i="5"/>
  <c r="DA1965" i="5" s="1"/>
  <c r="DB1964" i="5"/>
  <c r="CZ1964" i="5"/>
  <c r="DA1964" i="5" s="1"/>
  <c r="DB1963" i="5"/>
  <c r="CZ1963" i="5"/>
  <c r="DA1963" i="5" s="1"/>
  <c r="DB1962" i="5"/>
  <c r="CZ1962" i="5"/>
  <c r="DA1962" i="5" s="1"/>
  <c r="DB1961" i="5"/>
  <c r="CZ1961" i="5"/>
  <c r="DA1961" i="5" s="1"/>
  <c r="DB1960" i="5"/>
  <c r="CZ1960" i="5"/>
  <c r="DA1960" i="5" s="1"/>
  <c r="DB1959" i="5"/>
  <c r="CZ1959" i="5"/>
  <c r="DA1959" i="5" s="1"/>
  <c r="DB1958" i="5"/>
  <c r="CZ1958" i="5"/>
  <c r="DA1958" i="5" s="1"/>
  <c r="DB1957" i="5"/>
  <c r="CZ1957" i="5"/>
  <c r="DA1957" i="5" s="1"/>
  <c r="DB1956" i="5"/>
  <c r="CZ1956" i="5"/>
  <c r="DA1956" i="5" s="1"/>
  <c r="DB1955" i="5"/>
  <c r="CZ1955" i="5"/>
  <c r="DA1955" i="5" s="1"/>
  <c r="DB1954" i="5"/>
  <c r="CZ1954" i="5"/>
  <c r="DA1954" i="5" s="1"/>
  <c r="DB1953" i="5"/>
  <c r="CZ1953" i="5"/>
  <c r="DA1953" i="5" s="1"/>
  <c r="DB1952" i="5"/>
  <c r="CZ1952" i="5"/>
  <c r="DA1952" i="5" s="1"/>
  <c r="DB1951" i="5"/>
  <c r="CZ1951" i="5"/>
  <c r="DA1951" i="5" s="1"/>
  <c r="DB1950" i="5"/>
  <c r="CZ1950" i="5"/>
  <c r="DA1950" i="5" s="1"/>
  <c r="DB1949" i="5"/>
  <c r="CZ1949" i="5"/>
  <c r="DA1949" i="5" s="1"/>
  <c r="DB1948" i="5"/>
  <c r="CZ1948" i="5"/>
  <c r="DA1948" i="5" s="1"/>
  <c r="DB1947" i="5"/>
  <c r="CZ1947" i="5"/>
  <c r="DA1947" i="5" s="1"/>
  <c r="DB1946" i="5"/>
  <c r="CZ1946" i="5"/>
  <c r="DA1946" i="5" s="1"/>
  <c r="DB1945" i="5"/>
  <c r="CZ1945" i="5"/>
  <c r="DA1945" i="5" s="1"/>
  <c r="DB1944" i="5"/>
  <c r="CZ1944" i="5"/>
  <c r="DA1944" i="5" s="1"/>
  <c r="DB1943" i="5"/>
  <c r="CZ1943" i="5"/>
  <c r="DA1943" i="5" s="1"/>
  <c r="DB1942" i="5"/>
  <c r="CZ1942" i="5"/>
  <c r="DA1942" i="5" s="1"/>
  <c r="DB1941" i="5"/>
  <c r="CZ1941" i="5"/>
  <c r="DA1941" i="5" s="1"/>
  <c r="DB1940" i="5"/>
  <c r="CZ1940" i="5"/>
  <c r="DA1940" i="5" s="1"/>
  <c r="DB1939" i="5"/>
  <c r="CZ1939" i="5"/>
  <c r="DA1939" i="5" s="1"/>
  <c r="DB1938" i="5"/>
  <c r="CZ1938" i="5"/>
  <c r="DA1938" i="5" s="1"/>
  <c r="DB1937" i="5"/>
  <c r="CZ1937" i="5"/>
  <c r="DA1937" i="5" s="1"/>
  <c r="DB1936" i="5"/>
  <c r="CZ1936" i="5"/>
  <c r="DA1936" i="5" s="1"/>
  <c r="DB1935" i="5"/>
  <c r="CZ1935" i="5"/>
  <c r="DA1935" i="5" s="1"/>
  <c r="DB1934" i="5"/>
  <c r="CZ1934" i="5"/>
  <c r="DA1934" i="5" s="1"/>
  <c r="DB1933" i="5"/>
  <c r="CZ1933" i="5"/>
  <c r="DA1933" i="5" s="1"/>
  <c r="DB1932" i="5"/>
  <c r="CZ1932" i="5"/>
  <c r="DA1932" i="5" s="1"/>
  <c r="DB1931" i="5"/>
  <c r="CZ1931" i="5"/>
  <c r="DA1931" i="5" s="1"/>
  <c r="DB1930" i="5"/>
  <c r="CZ1930" i="5"/>
  <c r="DA1930" i="5" s="1"/>
  <c r="DB1929" i="5"/>
  <c r="CZ1929" i="5"/>
  <c r="DA1929" i="5" s="1"/>
  <c r="DB1928" i="5"/>
  <c r="CZ1928" i="5"/>
  <c r="DA1928" i="5" s="1"/>
  <c r="DB1927" i="5"/>
  <c r="CZ1927" i="5"/>
  <c r="DA1927" i="5" s="1"/>
  <c r="DB1926" i="5"/>
  <c r="CZ1926" i="5"/>
  <c r="DA1926" i="5" s="1"/>
  <c r="DB1925" i="5"/>
  <c r="CZ1925" i="5"/>
  <c r="DA1925" i="5" s="1"/>
  <c r="DB1924" i="5"/>
  <c r="CZ1924" i="5"/>
  <c r="DA1924" i="5" s="1"/>
  <c r="DB1923" i="5"/>
  <c r="CZ1923" i="5"/>
  <c r="DA1923" i="5" s="1"/>
  <c r="DB1922" i="5"/>
  <c r="CZ1922" i="5"/>
  <c r="DA1922" i="5" s="1"/>
  <c r="DB1921" i="5"/>
  <c r="CZ1921" i="5"/>
  <c r="DA1921" i="5" s="1"/>
  <c r="DB1920" i="5"/>
  <c r="CZ1920" i="5"/>
  <c r="DA1920" i="5" s="1"/>
  <c r="DB1919" i="5"/>
  <c r="CZ1919" i="5"/>
  <c r="DA1919" i="5" s="1"/>
  <c r="DB1918" i="5"/>
  <c r="CZ1918" i="5"/>
  <c r="DA1918" i="5" s="1"/>
  <c r="DB1917" i="5"/>
  <c r="CZ1917" i="5"/>
  <c r="DA1917" i="5" s="1"/>
  <c r="DB1916" i="5"/>
  <c r="CZ1916" i="5"/>
  <c r="DA1916" i="5" s="1"/>
  <c r="DB1915" i="5"/>
  <c r="CZ1915" i="5"/>
  <c r="DA1915" i="5" s="1"/>
  <c r="DB1914" i="5"/>
  <c r="CZ1914" i="5"/>
  <c r="DA1914" i="5" s="1"/>
  <c r="DB1913" i="5"/>
  <c r="CZ1913" i="5"/>
  <c r="DA1913" i="5" s="1"/>
  <c r="DB1912" i="5"/>
  <c r="CZ1912" i="5"/>
  <c r="DA1912" i="5" s="1"/>
  <c r="DB1911" i="5"/>
  <c r="CZ1911" i="5"/>
  <c r="DA1911" i="5" s="1"/>
  <c r="DB1910" i="5"/>
  <c r="CZ1910" i="5"/>
  <c r="DA1910" i="5" s="1"/>
  <c r="DB1909" i="5"/>
  <c r="CZ1909" i="5"/>
  <c r="DA1909" i="5" s="1"/>
  <c r="DB1908" i="5"/>
  <c r="CZ1908" i="5"/>
  <c r="DA1908" i="5" s="1"/>
  <c r="DB1907" i="5"/>
  <c r="CZ1907" i="5"/>
  <c r="DA1907" i="5" s="1"/>
  <c r="DB1906" i="5"/>
  <c r="CZ1906" i="5"/>
  <c r="DA1906" i="5" s="1"/>
  <c r="DB1905" i="5"/>
  <c r="CZ1905" i="5"/>
  <c r="DA1905" i="5" s="1"/>
  <c r="DB1904" i="5"/>
  <c r="CZ1904" i="5"/>
  <c r="DA1904" i="5" s="1"/>
  <c r="DB1903" i="5"/>
  <c r="CZ1903" i="5"/>
  <c r="DA1903" i="5" s="1"/>
  <c r="DB1902" i="5"/>
  <c r="CZ1902" i="5"/>
  <c r="DA1902" i="5" s="1"/>
  <c r="DB1901" i="5"/>
  <c r="CZ1901" i="5"/>
  <c r="DA1901" i="5" s="1"/>
  <c r="DB1900" i="5"/>
  <c r="CZ1900" i="5"/>
  <c r="DA1900" i="5" s="1"/>
  <c r="DB1899" i="5"/>
  <c r="CZ1899" i="5"/>
  <c r="DA1899" i="5" s="1"/>
  <c r="DB1898" i="5"/>
  <c r="CZ1898" i="5"/>
  <c r="DA1898" i="5" s="1"/>
  <c r="DB1897" i="5"/>
  <c r="CZ1897" i="5"/>
  <c r="DA1897" i="5" s="1"/>
  <c r="DB1896" i="5"/>
  <c r="CZ1896" i="5"/>
  <c r="DA1896" i="5" s="1"/>
  <c r="DB1895" i="5"/>
  <c r="CZ1895" i="5"/>
  <c r="DA1895" i="5" s="1"/>
  <c r="DB1894" i="5"/>
  <c r="CZ1894" i="5"/>
  <c r="DA1894" i="5" s="1"/>
  <c r="DB1893" i="5"/>
  <c r="CZ1893" i="5"/>
  <c r="DA1893" i="5" s="1"/>
  <c r="DB1892" i="5"/>
  <c r="CZ1892" i="5"/>
  <c r="DA1892" i="5" s="1"/>
  <c r="DB1891" i="5"/>
  <c r="CZ1891" i="5"/>
  <c r="DA1891" i="5" s="1"/>
  <c r="DB1890" i="5"/>
  <c r="CZ1890" i="5"/>
  <c r="DA1890" i="5" s="1"/>
  <c r="DB1889" i="5"/>
  <c r="CZ1889" i="5"/>
  <c r="DA1889" i="5" s="1"/>
  <c r="DB1888" i="5"/>
  <c r="CZ1888" i="5"/>
  <c r="DA1888" i="5" s="1"/>
  <c r="DB1887" i="5"/>
  <c r="CZ1887" i="5"/>
  <c r="DA1887" i="5" s="1"/>
  <c r="DB1886" i="5"/>
  <c r="CZ1886" i="5"/>
  <c r="DA1886" i="5" s="1"/>
  <c r="DB1885" i="5"/>
  <c r="CZ1885" i="5"/>
  <c r="DA1885" i="5" s="1"/>
  <c r="DB1884" i="5"/>
  <c r="CZ1884" i="5"/>
  <c r="DA1884" i="5" s="1"/>
  <c r="DB1883" i="5"/>
  <c r="CZ1883" i="5"/>
  <c r="DA1883" i="5" s="1"/>
  <c r="DB1882" i="5"/>
  <c r="CZ1882" i="5"/>
  <c r="DA1882" i="5" s="1"/>
  <c r="DB1881" i="5"/>
  <c r="CZ1881" i="5"/>
  <c r="DA1881" i="5" s="1"/>
  <c r="DB1880" i="5"/>
  <c r="CZ1880" i="5"/>
  <c r="DA1880" i="5" s="1"/>
  <c r="DB1879" i="5"/>
  <c r="CZ1879" i="5"/>
  <c r="DA1879" i="5" s="1"/>
  <c r="DB1878" i="5"/>
  <c r="CZ1878" i="5"/>
  <c r="DA1878" i="5" s="1"/>
  <c r="DB1877" i="5"/>
  <c r="CZ1877" i="5"/>
  <c r="DA1877" i="5" s="1"/>
  <c r="DB1876" i="5"/>
  <c r="CZ1876" i="5"/>
  <c r="DA1876" i="5" s="1"/>
  <c r="DB1875" i="5"/>
  <c r="CZ1875" i="5"/>
  <c r="DA1875" i="5" s="1"/>
  <c r="DB1874" i="5"/>
  <c r="CZ1874" i="5"/>
  <c r="DA1874" i="5" s="1"/>
  <c r="DB1873" i="5"/>
  <c r="CZ1873" i="5"/>
  <c r="DA1873" i="5" s="1"/>
  <c r="DB1872" i="5"/>
  <c r="CZ1872" i="5"/>
  <c r="DA1872" i="5" s="1"/>
  <c r="DB1871" i="5"/>
  <c r="CZ1871" i="5"/>
  <c r="DA1871" i="5" s="1"/>
  <c r="DB1870" i="5"/>
  <c r="CZ1870" i="5"/>
  <c r="DA1870" i="5" s="1"/>
  <c r="DB1869" i="5"/>
  <c r="CZ1869" i="5"/>
  <c r="DA1869" i="5" s="1"/>
  <c r="DB1868" i="5"/>
  <c r="CZ1868" i="5"/>
  <c r="DA1868" i="5" s="1"/>
  <c r="DB1867" i="5"/>
  <c r="CZ1867" i="5"/>
  <c r="DA1867" i="5" s="1"/>
  <c r="DB1866" i="5"/>
  <c r="CZ1866" i="5"/>
  <c r="DA1866" i="5" s="1"/>
  <c r="DB1865" i="5"/>
  <c r="CZ1865" i="5"/>
  <c r="DA1865" i="5" s="1"/>
  <c r="DB1864" i="5"/>
  <c r="CZ1864" i="5"/>
  <c r="DA1864" i="5" s="1"/>
  <c r="DB1863" i="5"/>
  <c r="CZ1863" i="5"/>
  <c r="DA1863" i="5" s="1"/>
  <c r="DB1862" i="5"/>
  <c r="CZ1862" i="5"/>
  <c r="DA1862" i="5" s="1"/>
  <c r="DB1861" i="5"/>
  <c r="CZ1861" i="5"/>
  <c r="DA1861" i="5" s="1"/>
  <c r="DB1860" i="5"/>
  <c r="CZ1860" i="5"/>
  <c r="DA1860" i="5" s="1"/>
  <c r="DB1859" i="5"/>
  <c r="CZ1859" i="5"/>
  <c r="DA1859" i="5" s="1"/>
  <c r="DB1858" i="5"/>
  <c r="CZ1858" i="5"/>
  <c r="DA1858" i="5" s="1"/>
  <c r="DB1857" i="5"/>
  <c r="CZ1857" i="5"/>
  <c r="DA1857" i="5" s="1"/>
  <c r="DB1856" i="5"/>
  <c r="CZ1856" i="5"/>
  <c r="DA1856" i="5" s="1"/>
  <c r="DB1855" i="5"/>
  <c r="CZ1855" i="5"/>
  <c r="DA1855" i="5" s="1"/>
  <c r="DB1854" i="5"/>
  <c r="CZ1854" i="5"/>
  <c r="DA1854" i="5" s="1"/>
  <c r="DB1853" i="5"/>
  <c r="CZ1853" i="5"/>
  <c r="DA1853" i="5" s="1"/>
  <c r="DB1852" i="5"/>
  <c r="CZ1852" i="5"/>
  <c r="DA1852" i="5" s="1"/>
  <c r="DB1851" i="5"/>
  <c r="CZ1851" i="5"/>
  <c r="DA1851" i="5" s="1"/>
  <c r="DB1850" i="5"/>
  <c r="CZ1850" i="5"/>
  <c r="DA1850" i="5" s="1"/>
  <c r="DB1849" i="5"/>
  <c r="CZ1849" i="5"/>
  <c r="DA1849" i="5" s="1"/>
  <c r="DB1848" i="5"/>
  <c r="CZ1848" i="5"/>
  <c r="DA1848" i="5" s="1"/>
  <c r="DB1847" i="5"/>
  <c r="CZ1847" i="5"/>
  <c r="DA1847" i="5" s="1"/>
  <c r="DB1846" i="5"/>
  <c r="CZ1846" i="5"/>
  <c r="DA1846" i="5" s="1"/>
  <c r="DB1845" i="5"/>
  <c r="CZ1845" i="5"/>
  <c r="DA1845" i="5" s="1"/>
  <c r="DB1844" i="5"/>
  <c r="CZ1844" i="5"/>
  <c r="DA1844" i="5" s="1"/>
  <c r="DB1843" i="5"/>
  <c r="CZ1843" i="5"/>
  <c r="DA1843" i="5" s="1"/>
  <c r="DB1842" i="5"/>
  <c r="CZ1842" i="5"/>
  <c r="DA1842" i="5" s="1"/>
  <c r="DB1841" i="5"/>
  <c r="CZ1841" i="5"/>
  <c r="DA1841" i="5" s="1"/>
  <c r="DB1840" i="5"/>
  <c r="CZ1840" i="5"/>
  <c r="DA1840" i="5" s="1"/>
  <c r="DB1839" i="5"/>
  <c r="CZ1839" i="5"/>
  <c r="DA1839" i="5" s="1"/>
  <c r="DB1838" i="5"/>
  <c r="CZ1838" i="5"/>
  <c r="DA1838" i="5" s="1"/>
  <c r="DB1837" i="5"/>
  <c r="CZ1837" i="5"/>
  <c r="DA1837" i="5" s="1"/>
  <c r="DB1836" i="5"/>
  <c r="CZ1836" i="5"/>
  <c r="DA1836" i="5" s="1"/>
  <c r="DB1835" i="5"/>
  <c r="CZ1835" i="5"/>
  <c r="DA1835" i="5" s="1"/>
  <c r="DB1834" i="5"/>
  <c r="CZ1834" i="5"/>
  <c r="DA1834" i="5" s="1"/>
  <c r="DB1833" i="5"/>
  <c r="CZ1833" i="5"/>
  <c r="DA1833" i="5" s="1"/>
  <c r="DB1832" i="5"/>
  <c r="CZ1832" i="5"/>
  <c r="DA1832" i="5" s="1"/>
  <c r="DB1831" i="5"/>
  <c r="CZ1831" i="5"/>
  <c r="DA1831" i="5" s="1"/>
  <c r="DB1830" i="5"/>
  <c r="CZ1830" i="5"/>
  <c r="DA1830" i="5" s="1"/>
  <c r="DB1829" i="5"/>
  <c r="CZ1829" i="5"/>
  <c r="DA1829" i="5" s="1"/>
  <c r="DB1828" i="5"/>
  <c r="CZ1828" i="5"/>
  <c r="DA1828" i="5" s="1"/>
  <c r="DB1827" i="5"/>
  <c r="CZ1827" i="5"/>
  <c r="DA1827" i="5" s="1"/>
  <c r="DB1826" i="5"/>
  <c r="CZ1826" i="5"/>
  <c r="DA1826" i="5" s="1"/>
  <c r="DB1825" i="5"/>
  <c r="CZ1825" i="5"/>
  <c r="DA1825" i="5" s="1"/>
  <c r="DB1824" i="5"/>
  <c r="CZ1824" i="5"/>
  <c r="DA1824" i="5" s="1"/>
  <c r="DB1823" i="5"/>
  <c r="CZ1823" i="5"/>
  <c r="DA1823" i="5" s="1"/>
  <c r="DB1822" i="5"/>
  <c r="CZ1822" i="5"/>
  <c r="DA1822" i="5" s="1"/>
  <c r="DB1821" i="5"/>
  <c r="CZ1821" i="5"/>
  <c r="DA1821" i="5" s="1"/>
  <c r="DB1820" i="5"/>
  <c r="CZ1820" i="5"/>
  <c r="DA1820" i="5" s="1"/>
  <c r="DB1819" i="5"/>
  <c r="CZ1819" i="5"/>
  <c r="DA1819" i="5" s="1"/>
  <c r="DB1818" i="5"/>
  <c r="CZ1818" i="5"/>
  <c r="DA1818" i="5" s="1"/>
  <c r="DB1817" i="5"/>
  <c r="CZ1817" i="5"/>
  <c r="DA1817" i="5" s="1"/>
  <c r="DB1816" i="5"/>
  <c r="CZ1816" i="5"/>
  <c r="DA1816" i="5" s="1"/>
  <c r="DB1815" i="5"/>
  <c r="CZ1815" i="5"/>
  <c r="DA1815" i="5" s="1"/>
  <c r="DB1814" i="5"/>
  <c r="CZ1814" i="5"/>
  <c r="DA1814" i="5" s="1"/>
  <c r="DB1813" i="5"/>
  <c r="CZ1813" i="5"/>
  <c r="DA1813" i="5" s="1"/>
  <c r="DB1812" i="5"/>
  <c r="CZ1812" i="5"/>
  <c r="DA1812" i="5" s="1"/>
  <c r="DB1811" i="5"/>
  <c r="CZ1811" i="5"/>
  <c r="DA1811" i="5" s="1"/>
  <c r="DB1810" i="5"/>
  <c r="CZ1810" i="5"/>
  <c r="DA1810" i="5" s="1"/>
  <c r="DB1809" i="5"/>
  <c r="CZ1809" i="5"/>
  <c r="DA1809" i="5" s="1"/>
  <c r="DB1808" i="5"/>
  <c r="CZ1808" i="5"/>
  <c r="DA1808" i="5" s="1"/>
  <c r="DB1807" i="5"/>
  <c r="CZ1807" i="5"/>
  <c r="DA1807" i="5" s="1"/>
  <c r="DB1806" i="5"/>
  <c r="CZ1806" i="5"/>
  <c r="DA1806" i="5" s="1"/>
  <c r="DB1805" i="5"/>
  <c r="CZ1805" i="5"/>
  <c r="DA1805" i="5" s="1"/>
  <c r="DB1804" i="5"/>
  <c r="CZ1804" i="5"/>
  <c r="DA1804" i="5" s="1"/>
  <c r="DB1803" i="5"/>
  <c r="CZ1803" i="5"/>
  <c r="DA1803" i="5" s="1"/>
  <c r="DB1802" i="5"/>
  <c r="CZ1802" i="5"/>
  <c r="DA1802" i="5" s="1"/>
  <c r="DB1801" i="5"/>
  <c r="CZ1801" i="5"/>
  <c r="DA1801" i="5" s="1"/>
  <c r="DB1800" i="5"/>
  <c r="CZ1800" i="5"/>
  <c r="DA1800" i="5" s="1"/>
  <c r="DB1799" i="5"/>
  <c r="CZ1799" i="5"/>
  <c r="DA1799" i="5" s="1"/>
  <c r="DB1798" i="5"/>
  <c r="CZ1798" i="5"/>
  <c r="DA1798" i="5" s="1"/>
  <c r="DB1797" i="5"/>
  <c r="CZ1797" i="5"/>
  <c r="DA1797" i="5" s="1"/>
  <c r="DB1796" i="5"/>
  <c r="CZ1796" i="5"/>
  <c r="DA1796" i="5" s="1"/>
  <c r="DB1795" i="5"/>
  <c r="CZ1795" i="5"/>
  <c r="DA1795" i="5" s="1"/>
  <c r="DB1794" i="5"/>
  <c r="CZ1794" i="5"/>
  <c r="DA1794" i="5" s="1"/>
  <c r="DB1793" i="5"/>
  <c r="CZ1793" i="5"/>
  <c r="DA1793" i="5" s="1"/>
  <c r="DB1792" i="5"/>
  <c r="CZ1792" i="5"/>
  <c r="DA1792" i="5" s="1"/>
  <c r="DB1791" i="5"/>
  <c r="CZ1791" i="5"/>
  <c r="DA1791" i="5" s="1"/>
  <c r="DB1790" i="5"/>
  <c r="CZ1790" i="5"/>
  <c r="DA1790" i="5" s="1"/>
  <c r="DB1789" i="5"/>
  <c r="CZ1789" i="5"/>
  <c r="DA1789" i="5" s="1"/>
  <c r="DB1788" i="5"/>
  <c r="CZ1788" i="5"/>
  <c r="DA1788" i="5" s="1"/>
  <c r="DB1787" i="5"/>
  <c r="CZ1787" i="5"/>
  <c r="DA1787" i="5" s="1"/>
  <c r="DB1786" i="5"/>
  <c r="CZ1786" i="5"/>
  <c r="DA1786" i="5" s="1"/>
  <c r="DB1785" i="5"/>
  <c r="CZ1785" i="5"/>
  <c r="DA1785" i="5" s="1"/>
  <c r="DB1784" i="5"/>
  <c r="CZ1784" i="5"/>
  <c r="DA1784" i="5" s="1"/>
  <c r="DB1783" i="5"/>
  <c r="CZ1783" i="5"/>
  <c r="DA1783" i="5" s="1"/>
  <c r="DB1782" i="5"/>
  <c r="CZ1782" i="5"/>
  <c r="DA1782" i="5" s="1"/>
  <c r="DB1781" i="5"/>
  <c r="CZ1781" i="5"/>
  <c r="DA1781" i="5" s="1"/>
  <c r="DB1780" i="5"/>
  <c r="CZ1780" i="5"/>
  <c r="DA1780" i="5" s="1"/>
  <c r="DB1779" i="5"/>
  <c r="CZ1779" i="5"/>
  <c r="DA1779" i="5" s="1"/>
  <c r="DB1778" i="5"/>
  <c r="CZ1778" i="5"/>
  <c r="DA1778" i="5" s="1"/>
  <c r="DB1777" i="5"/>
  <c r="CZ1777" i="5"/>
  <c r="DA1777" i="5" s="1"/>
  <c r="DB1776" i="5"/>
  <c r="CZ1776" i="5"/>
  <c r="DA1776" i="5" s="1"/>
  <c r="DB1775" i="5"/>
  <c r="CZ1775" i="5"/>
  <c r="DA1775" i="5" s="1"/>
  <c r="DB1774" i="5"/>
  <c r="CZ1774" i="5"/>
  <c r="DA1774" i="5" s="1"/>
  <c r="DB1773" i="5"/>
  <c r="CZ1773" i="5"/>
  <c r="DA1773" i="5" s="1"/>
  <c r="DB1772" i="5"/>
  <c r="CZ1772" i="5"/>
  <c r="DA1772" i="5" s="1"/>
  <c r="DB1771" i="5"/>
  <c r="CZ1771" i="5"/>
  <c r="DA1771" i="5" s="1"/>
  <c r="DB1770" i="5"/>
  <c r="CZ1770" i="5"/>
  <c r="DA1770" i="5" s="1"/>
  <c r="DB1769" i="5"/>
  <c r="CZ1769" i="5"/>
  <c r="DA1769" i="5" s="1"/>
  <c r="DB1768" i="5"/>
  <c r="CZ1768" i="5"/>
  <c r="DA1768" i="5" s="1"/>
  <c r="DB1767" i="5"/>
  <c r="CZ1767" i="5"/>
  <c r="DA1767" i="5" s="1"/>
  <c r="DB1766" i="5"/>
  <c r="CZ1766" i="5"/>
  <c r="DA1766" i="5" s="1"/>
  <c r="DB1765" i="5"/>
  <c r="CZ1765" i="5"/>
  <c r="DA1765" i="5" s="1"/>
  <c r="DB1764" i="5"/>
  <c r="CZ1764" i="5"/>
  <c r="DA1764" i="5" s="1"/>
  <c r="DB1763" i="5"/>
  <c r="CZ1763" i="5"/>
  <c r="DA1763" i="5" s="1"/>
  <c r="DB1762" i="5"/>
  <c r="CZ1762" i="5"/>
  <c r="DA1762" i="5" s="1"/>
  <c r="DB1761" i="5"/>
  <c r="CZ1761" i="5"/>
  <c r="DA1761" i="5" s="1"/>
  <c r="DB1760" i="5"/>
  <c r="CZ1760" i="5"/>
  <c r="DA1760" i="5" s="1"/>
  <c r="DB1759" i="5"/>
  <c r="CZ1759" i="5"/>
  <c r="DA1759" i="5" s="1"/>
  <c r="DB1758" i="5"/>
  <c r="CZ1758" i="5"/>
  <c r="DA1758" i="5" s="1"/>
  <c r="DB1757" i="5"/>
  <c r="CZ1757" i="5"/>
  <c r="DA1757" i="5" s="1"/>
  <c r="DB1756" i="5"/>
  <c r="CZ1756" i="5"/>
  <c r="DA1756" i="5" s="1"/>
  <c r="DB1755" i="5"/>
  <c r="CZ1755" i="5"/>
  <c r="DA1755" i="5" s="1"/>
  <c r="DB1754" i="5"/>
  <c r="CZ1754" i="5"/>
  <c r="DA1754" i="5" s="1"/>
  <c r="DB1753" i="5"/>
  <c r="CZ1753" i="5"/>
  <c r="DA1753" i="5" s="1"/>
  <c r="DB1752" i="5"/>
  <c r="CZ1752" i="5"/>
  <c r="DA1752" i="5" s="1"/>
  <c r="DB1751" i="5"/>
  <c r="CZ1751" i="5"/>
  <c r="DA1751" i="5" s="1"/>
  <c r="DB1750" i="5"/>
  <c r="CZ1750" i="5"/>
  <c r="DA1750" i="5" s="1"/>
  <c r="DB1749" i="5"/>
  <c r="CZ1749" i="5"/>
  <c r="DA1749" i="5" s="1"/>
  <c r="DB1748" i="5"/>
  <c r="CZ1748" i="5"/>
  <c r="DA1748" i="5" s="1"/>
  <c r="DB1747" i="5"/>
  <c r="CZ1747" i="5"/>
  <c r="DA1747" i="5" s="1"/>
  <c r="DB1746" i="5"/>
  <c r="CZ1746" i="5"/>
  <c r="DA1746" i="5" s="1"/>
  <c r="DB1745" i="5"/>
  <c r="CZ1745" i="5"/>
  <c r="DA1745" i="5" s="1"/>
  <c r="DB1744" i="5"/>
  <c r="CZ1744" i="5"/>
  <c r="DA1744" i="5" s="1"/>
  <c r="DB1743" i="5"/>
  <c r="CZ1743" i="5"/>
  <c r="DA1743" i="5" s="1"/>
  <c r="DB1742" i="5"/>
  <c r="CZ1742" i="5"/>
  <c r="DA1742" i="5" s="1"/>
  <c r="DB1741" i="5"/>
  <c r="CZ1741" i="5"/>
  <c r="DA1741" i="5" s="1"/>
  <c r="DB1740" i="5"/>
  <c r="CZ1740" i="5"/>
  <c r="DA1740" i="5" s="1"/>
  <c r="DB1739" i="5"/>
  <c r="CZ1739" i="5"/>
  <c r="DA1739" i="5" s="1"/>
  <c r="DB1738" i="5"/>
  <c r="CZ1738" i="5"/>
  <c r="DA1738" i="5" s="1"/>
  <c r="DB1737" i="5"/>
  <c r="CZ1737" i="5"/>
  <c r="DA1737" i="5" s="1"/>
  <c r="DB1736" i="5"/>
  <c r="CZ1736" i="5"/>
  <c r="DA1736" i="5" s="1"/>
  <c r="DB1735" i="5"/>
  <c r="CZ1735" i="5"/>
  <c r="DA1735" i="5" s="1"/>
  <c r="DB1734" i="5"/>
  <c r="CZ1734" i="5"/>
  <c r="DA1734" i="5" s="1"/>
  <c r="DB1733" i="5"/>
  <c r="CZ1733" i="5"/>
  <c r="DA1733" i="5" s="1"/>
  <c r="DB1732" i="5"/>
  <c r="CZ1732" i="5"/>
  <c r="DA1732" i="5" s="1"/>
  <c r="DB1731" i="5"/>
  <c r="CZ1731" i="5"/>
  <c r="DA1731" i="5" s="1"/>
  <c r="DB1730" i="5"/>
  <c r="CZ1730" i="5"/>
  <c r="DA1730" i="5" s="1"/>
  <c r="DB1729" i="5"/>
  <c r="CZ1729" i="5"/>
  <c r="DA1729" i="5" s="1"/>
  <c r="DB1728" i="5"/>
  <c r="CZ1728" i="5"/>
  <c r="DA1728" i="5" s="1"/>
  <c r="DB1727" i="5"/>
  <c r="CZ1727" i="5"/>
  <c r="DA1727" i="5" s="1"/>
  <c r="DB1726" i="5"/>
  <c r="CZ1726" i="5"/>
  <c r="DA1726" i="5" s="1"/>
  <c r="DB1725" i="5"/>
  <c r="CZ1725" i="5"/>
  <c r="DA1725" i="5" s="1"/>
  <c r="DB1724" i="5"/>
  <c r="CZ1724" i="5"/>
  <c r="DA1724" i="5" s="1"/>
  <c r="DB1723" i="5"/>
  <c r="CZ1723" i="5"/>
  <c r="DA1723" i="5" s="1"/>
  <c r="DB1722" i="5"/>
  <c r="CZ1722" i="5"/>
  <c r="DA1722" i="5" s="1"/>
  <c r="DB1721" i="5"/>
  <c r="CZ1721" i="5"/>
  <c r="DA1721" i="5" s="1"/>
  <c r="DB1720" i="5"/>
  <c r="CZ1720" i="5"/>
  <c r="DA1720" i="5" s="1"/>
  <c r="DB1719" i="5"/>
  <c r="CZ1719" i="5"/>
  <c r="DA1719" i="5" s="1"/>
  <c r="DB1718" i="5"/>
  <c r="CZ1718" i="5"/>
  <c r="DA1718" i="5" s="1"/>
  <c r="DB1717" i="5"/>
  <c r="CZ1717" i="5"/>
  <c r="DA1717" i="5" s="1"/>
  <c r="DB1716" i="5"/>
  <c r="CZ1716" i="5"/>
  <c r="DA1716" i="5" s="1"/>
  <c r="DB1715" i="5"/>
  <c r="CZ1715" i="5"/>
  <c r="DA1715" i="5" s="1"/>
  <c r="DB1714" i="5"/>
  <c r="CZ1714" i="5"/>
  <c r="DA1714" i="5" s="1"/>
  <c r="DB1713" i="5"/>
  <c r="CZ1713" i="5"/>
  <c r="DA1713" i="5" s="1"/>
  <c r="DB1712" i="5"/>
  <c r="CZ1712" i="5"/>
  <c r="DA1712" i="5" s="1"/>
  <c r="DB1711" i="5"/>
  <c r="CZ1711" i="5"/>
  <c r="DA1711" i="5" s="1"/>
  <c r="DB1710" i="5"/>
  <c r="CZ1710" i="5"/>
  <c r="DA1710" i="5" s="1"/>
  <c r="DB1709" i="5"/>
  <c r="CZ1709" i="5"/>
  <c r="DA1709" i="5" s="1"/>
  <c r="DB1708" i="5"/>
  <c r="CZ1708" i="5"/>
  <c r="DA1708" i="5" s="1"/>
  <c r="DB1707" i="5"/>
  <c r="CZ1707" i="5"/>
  <c r="DA1707" i="5" s="1"/>
  <c r="DB1706" i="5"/>
  <c r="CZ1706" i="5"/>
  <c r="DA1706" i="5" s="1"/>
  <c r="DB1705" i="5"/>
  <c r="CZ1705" i="5"/>
  <c r="DA1705" i="5" s="1"/>
  <c r="DB1704" i="5"/>
  <c r="CZ1704" i="5"/>
  <c r="DA1704" i="5" s="1"/>
  <c r="DB1703" i="5"/>
  <c r="CZ1703" i="5"/>
  <c r="DA1703" i="5" s="1"/>
  <c r="DB1702" i="5"/>
  <c r="CZ1702" i="5"/>
  <c r="DA1702" i="5" s="1"/>
  <c r="DB1701" i="5"/>
  <c r="CZ1701" i="5"/>
  <c r="DA1701" i="5" s="1"/>
  <c r="DB1700" i="5"/>
  <c r="CZ1700" i="5"/>
  <c r="DA1700" i="5" s="1"/>
  <c r="DB1699" i="5"/>
  <c r="CZ1699" i="5"/>
  <c r="DA1699" i="5" s="1"/>
  <c r="DB1698" i="5"/>
  <c r="CZ1698" i="5"/>
  <c r="DA1698" i="5" s="1"/>
  <c r="DB1697" i="5"/>
  <c r="CZ1697" i="5"/>
  <c r="DA1697" i="5" s="1"/>
  <c r="DB1696" i="5"/>
  <c r="CZ1696" i="5"/>
  <c r="DA1696" i="5" s="1"/>
  <c r="DB1695" i="5"/>
  <c r="CZ1695" i="5"/>
  <c r="DA1695" i="5" s="1"/>
  <c r="DB1694" i="5"/>
  <c r="CZ1694" i="5"/>
  <c r="DA1694" i="5" s="1"/>
  <c r="DB1693" i="5"/>
  <c r="CZ1693" i="5"/>
  <c r="DA1693" i="5" s="1"/>
  <c r="DB1692" i="5"/>
  <c r="CZ1692" i="5"/>
  <c r="DA1692" i="5" s="1"/>
  <c r="DB1691" i="5"/>
  <c r="CZ1691" i="5"/>
  <c r="DA1691" i="5" s="1"/>
  <c r="DB1690" i="5"/>
  <c r="CZ1690" i="5"/>
  <c r="DA1690" i="5" s="1"/>
  <c r="DB1689" i="5"/>
  <c r="CZ1689" i="5"/>
  <c r="DA1689" i="5" s="1"/>
  <c r="DB1688" i="5"/>
  <c r="CZ1688" i="5"/>
  <c r="DA1688" i="5" s="1"/>
  <c r="DB1687" i="5"/>
  <c r="CZ1687" i="5"/>
  <c r="DA1687" i="5" s="1"/>
  <c r="DB1686" i="5"/>
  <c r="CZ1686" i="5"/>
  <c r="DA1686" i="5" s="1"/>
  <c r="DB1685" i="5"/>
  <c r="CZ1685" i="5"/>
  <c r="DA1685" i="5" s="1"/>
  <c r="DB1684" i="5"/>
  <c r="CZ1684" i="5"/>
  <c r="DA1684" i="5" s="1"/>
  <c r="DB1683" i="5"/>
  <c r="CZ1683" i="5"/>
  <c r="DA1683" i="5" s="1"/>
  <c r="DB1682" i="5"/>
  <c r="CZ1682" i="5"/>
  <c r="DA1682" i="5" s="1"/>
  <c r="DB1681" i="5"/>
  <c r="CZ1681" i="5"/>
  <c r="DA1681" i="5" s="1"/>
  <c r="DB1680" i="5"/>
  <c r="CZ1680" i="5"/>
  <c r="DA1680" i="5" s="1"/>
  <c r="DB1679" i="5"/>
  <c r="CZ1679" i="5"/>
  <c r="DA1679" i="5" s="1"/>
  <c r="DB1678" i="5"/>
  <c r="CZ1678" i="5"/>
  <c r="DA1678" i="5" s="1"/>
  <c r="DB1677" i="5"/>
  <c r="CZ1677" i="5"/>
  <c r="DA1677" i="5" s="1"/>
  <c r="DB1676" i="5"/>
  <c r="CZ1676" i="5"/>
  <c r="DA1676" i="5" s="1"/>
  <c r="DB1675" i="5"/>
  <c r="CZ1675" i="5"/>
  <c r="DA1675" i="5" s="1"/>
  <c r="DB1674" i="5"/>
  <c r="CZ1674" i="5"/>
  <c r="DA1674" i="5" s="1"/>
  <c r="DB1673" i="5"/>
  <c r="CZ1673" i="5"/>
  <c r="DA1673" i="5" s="1"/>
  <c r="DB1672" i="5"/>
  <c r="CZ1672" i="5"/>
  <c r="DA1672" i="5" s="1"/>
  <c r="DB1671" i="5"/>
  <c r="CZ1671" i="5"/>
  <c r="DA1671" i="5" s="1"/>
  <c r="DB1670" i="5"/>
  <c r="CZ1670" i="5"/>
  <c r="DA1670" i="5" s="1"/>
  <c r="DB1669" i="5"/>
  <c r="CZ1669" i="5"/>
  <c r="DA1669" i="5" s="1"/>
  <c r="DB1668" i="5"/>
  <c r="CZ1668" i="5"/>
  <c r="DA1668" i="5" s="1"/>
  <c r="DB1667" i="5"/>
  <c r="CZ1667" i="5"/>
  <c r="DA1667" i="5" s="1"/>
  <c r="DB1666" i="5"/>
  <c r="CZ1666" i="5"/>
  <c r="DA1666" i="5" s="1"/>
  <c r="DB1665" i="5"/>
  <c r="CZ1665" i="5"/>
  <c r="DA1665" i="5" s="1"/>
  <c r="DB1664" i="5"/>
  <c r="CZ1664" i="5"/>
  <c r="DA1664" i="5" s="1"/>
  <c r="DB1663" i="5"/>
  <c r="CZ1663" i="5"/>
  <c r="DA1663" i="5" s="1"/>
  <c r="DB1662" i="5"/>
  <c r="CZ1662" i="5"/>
  <c r="DA1662" i="5" s="1"/>
  <c r="DB1661" i="5"/>
  <c r="CZ1661" i="5"/>
  <c r="DA1661" i="5" s="1"/>
  <c r="DB1660" i="5"/>
  <c r="CZ1660" i="5"/>
  <c r="DA1660" i="5" s="1"/>
  <c r="DB1659" i="5"/>
  <c r="CZ1659" i="5"/>
  <c r="DA1659" i="5" s="1"/>
  <c r="DB1658" i="5"/>
  <c r="CZ1658" i="5"/>
  <c r="DA1658" i="5" s="1"/>
  <c r="DB1657" i="5"/>
  <c r="CZ1657" i="5"/>
  <c r="DA1657" i="5" s="1"/>
  <c r="DB1656" i="5"/>
  <c r="CZ1656" i="5"/>
  <c r="DA1656" i="5" s="1"/>
  <c r="DB1655" i="5"/>
  <c r="CZ1655" i="5"/>
  <c r="DA1655" i="5" s="1"/>
  <c r="DB1654" i="5"/>
  <c r="CZ1654" i="5"/>
  <c r="DA1654" i="5" s="1"/>
  <c r="DB1653" i="5"/>
  <c r="CZ1653" i="5"/>
  <c r="DA1653" i="5" s="1"/>
  <c r="DB1652" i="5"/>
  <c r="CZ1652" i="5"/>
  <c r="DA1652" i="5" s="1"/>
  <c r="DB1651" i="5"/>
  <c r="CZ1651" i="5"/>
  <c r="DA1651" i="5" s="1"/>
  <c r="DB1650" i="5"/>
  <c r="CZ1650" i="5"/>
  <c r="DA1650" i="5" s="1"/>
  <c r="DB1649" i="5"/>
  <c r="CZ1649" i="5"/>
  <c r="DA1649" i="5" s="1"/>
  <c r="DB1648" i="5"/>
  <c r="CZ1648" i="5"/>
  <c r="DA1648" i="5" s="1"/>
  <c r="DB1647" i="5"/>
  <c r="CZ1647" i="5"/>
  <c r="DA1647" i="5" s="1"/>
  <c r="DB1646" i="5"/>
  <c r="CZ1646" i="5"/>
  <c r="DA1646" i="5" s="1"/>
  <c r="DB1645" i="5"/>
  <c r="CZ1645" i="5"/>
  <c r="DA1645" i="5" s="1"/>
  <c r="DB1644" i="5"/>
  <c r="CZ1644" i="5"/>
  <c r="DA1644" i="5" s="1"/>
  <c r="DB1643" i="5"/>
  <c r="CZ1643" i="5"/>
  <c r="DA1643" i="5" s="1"/>
  <c r="DB1642" i="5"/>
  <c r="CZ1642" i="5"/>
  <c r="DA1642" i="5" s="1"/>
  <c r="DB1641" i="5"/>
  <c r="CZ1641" i="5"/>
  <c r="DA1641" i="5" s="1"/>
  <c r="DB1640" i="5"/>
  <c r="CZ1640" i="5"/>
  <c r="DA1640" i="5" s="1"/>
  <c r="DB1639" i="5"/>
  <c r="CZ1639" i="5"/>
  <c r="DA1639" i="5" s="1"/>
  <c r="DB1638" i="5"/>
  <c r="CZ1638" i="5"/>
  <c r="DA1638" i="5" s="1"/>
  <c r="DB1637" i="5"/>
  <c r="CZ1637" i="5"/>
  <c r="DA1637" i="5" s="1"/>
  <c r="DB1636" i="5"/>
  <c r="CZ1636" i="5"/>
  <c r="DA1636" i="5" s="1"/>
  <c r="DB1635" i="5"/>
  <c r="CZ1635" i="5"/>
  <c r="DA1635" i="5" s="1"/>
  <c r="DB1634" i="5"/>
  <c r="CZ1634" i="5"/>
  <c r="DA1634" i="5" s="1"/>
  <c r="DB1633" i="5"/>
  <c r="CZ1633" i="5"/>
  <c r="DA1633" i="5" s="1"/>
  <c r="DB1632" i="5"/>
  <c r="CZ1632" i="5"/>
  <c r="DA1632" i="5" s="1"/>
  <c r="DB1631" i="5"/>
  <c r="CZ1631" i="5"/>
  <c r="DA1631" i="5" s="1"/>
  <c r="DB1630" i="5"/>
  <c r="CZ1630" i="5"/>
  <c r="DA1630" i="5" s="1"/>
  <c r="DB1629" i="5"/>
  <c r="CZ1629" i="5"/>
  <c r="DA1629" i="5" s="1"/>
  <c r="DB1628" i="5"/>
  <c r="CZ1628" i="5"/>
  <c r="DA1628" i="5" s="1"/>
  <c r="DB1627" i="5"/>
  <c r="CZ1627" i="5"/>
  <c r="DA1627" i="5" s="1"/>
  <c r="DB1626" i="5"/>
  <c r="CZ1626" i="5"/>
  <c r="DA1626" i="5" s="1"/>
  <c r="DB1625" i="5"/>
  <c r="CZ1625" i="5"/>
  <c r="DA1625" i="5" s="1"/>
  <c r="DB1624" i="5"/>
  <c r="CZ1624" i="5"/>
  <c r="DA1624" i="5" s="1"/>
  <c r="DB1623" i="5"/>
  <c r="CZ1623" i="5"/>
  <c r="DA1623" i="5" s="1"/>
  <c r="DB1622" i="5"/>
  <c r="CZ1622" i="5"/>
  <c r="DA1622" i="5" s="1"/>
  <c r="DB1621" i="5"/>
  <c r="CZ1621" i="5"/>
  <c r="DA1621" i="5" s="1"/>
  <c r="DB1620" i="5"/>
  <c r="CZ1620" i="5"/>
  <c r="DA1620" i="5" s="1"/>
  <c r="DB1619" i="5"/>
  <c r="CZ1619" i="5"/>
  <c r="DA1619" i="5" s="1"/>
  <c r="DB1618" i="5"/>
  <c r="CZ1618" i="5"/>
  <c r="DA1618" i="5" s="1"/>
  <c r="DB1617" i="5"/>
  <c r="CZ1617" i="5"/>
  <c r="DA1617" i="5" s="1"/>
  <c r="DB1616" i="5"/>
  <c r="CZ1616" i="5"/>
  <c r="DA1616" i="5" s="1"/>
  <c r="DB1615" i="5"/>
  <c r="CZ1615" i="5"/>
  <c r="DA1615" i="5" s="1"/>
  <c r="DB1614" i="5"/>
  <c r="CZ1614" i="5"/>
  <c r="DA1614" i="5" s="1"/>
  <c r="DB1613" i="5"/>
  <c r="CZ1613" i="5"/>
  <c r="DA1613" i="5" s="1"/>
  <c r="DB1612" i="5"/>
  <c r="CZ1612" i="5"/>
  <c r="DA1612" i="5" s="1"/>
  <c r="DB1611" i="5"/>
  <c r="CZ1611" i="5"/>
  <c r="DA1611" i="5" s="1"/>
  <c r="DB1610" i="5"/>
  <c r="CZ1610" i="5"/>
  <c r="DA1610" i="5" s="1"/>
  <c r="DB1609" i="5"/>
  <c r="CZ1609" i="5"/>
  <c r="DA1609" i="5" s="1"/>
  <c r="DB1608" i="5"/>
  <c r="CZ1608" i="5"/>
  <c r="DA1608" i="5" s="1"/>
  <c r="DB1607" i="5"/>
  <c r="CZ1607" i="5"/>
  <c r="DA1607" i="5" s="1"/>
  <c r="DB1606" i="5"/>
  <c r="CZ1606" i="5"/>
  <c r="DA1606" i="5" s="1"/>
  <c r="DB1605" i="5"/>
  <c r="CZ1605" i="5"/>
  <c r="DA1605" i="5" s="1"/>
  <c r="DB1604" i="5"/>
  <c r="CZ1604" i="5"/>
  <c r="DA1604" i="5" s="1"/>
  <c r="DB1603" i="5"/>
  <c r="CZ1603" i="5"/>
  <c r="DA1603" i="5" s="1"/>
  <c r="DB1602" i="5"/>
  <c r="CZ1602" i="5"/>
  <c r="DA1602" i="5" s="1"/>
  <c r="DB1601" i="5"/>
  <c r="CZ1601" i="5"/>
  <c r="DA1601" i="5" s="1"/>
  <c r="DB1600" i="5"/>
  <c r="CZ1600" i="5"/>
  <c r="DA1600" i="5" s="1"/>
  <c r="DB1599" i="5"/>
  <c r="CZ1599" i="5"/>
  <c r="DA1599" i="5" s="1"/>
  <c r="DB1598" i="5"/>
  <c r="CZ1598" i="5"/>
  <c r="DA1598" i="5" s="1"/>
  <c r="DB1597" i="5"/>
  <c r="CZ1597" i="5"/>
  <c r="DA1597" i="5" s="1"/>
  <c r="DB1596" i="5"/>
  <c r="CZ1596" i="5"/>
  <c r="DA1596" i="5" s="1"/>
  <c r="DB1595" i="5"/>
  <c r="CZ1595" i="5"/>
  <c r="DA1595" i="5" s="1"/>
  <c r="DB1594" i="5"/>
  <c r="CZ1594" i="5"/>
  <c r="DA1594" i="5" s="1"/>
  <c r="DB1593" i="5"/>
  <c r="CZ1593" i="5"/>
  <c r="DA1593" i="5" s="1"/>
  <c r="DB1592" i="5"/>
  <c r="CZ1592" i="5"/>
  <c r="DA1592" i="5" s="1"/>
  <c r="DB1591" i="5"/>
  <c r="CZ1591" i="5"/>
  <c r="DA1591" i="5" s="1"/>
  <c r="DB1590" i="5"/>
  <c r="CZ1590" i="5"/>
  <c r="DA1590" i="5" s="1"/>
  <c r="DB1589" i="5"/>
  <c r="CZ1589" i="5"/>
  <c r="DA1589" i="5" s="1"/>
  <c r="DB1588" i="5"/>
  <c r="CZ1588" i="5"/>
  <c r="DA1588" i="5" s="1"/>
  <c r="DB1587" i="5"/>
  <c r="CZ1587" i="5"/>
  <c r="DA1587" i="5" s="1"/>
  <c r="DB1586" i="5"/>
  <c r="CZ1586" i="5"/>
  <c r="DA1586" i="5" s="1"/>
  <c r="DB1585" i="5"/>
  <c r="CZ1585" i="5"/>
  <c r="DA1585" i="5" s="1"/>
  <c r="DB1584" i="5"/>
  <c r="CZ1584" i="5"/>
  <c r="DA1584" i="5" s="1"/>
  <c r="DB1583" i="5"/>
  <c r="CZ1583" i="5"/>
  <c r="DA1583" i="5" s="1"/>
  <c r="DB1582" i="5"/>
  <c r="CZ1582" i="5"/>
  <c r="DA1582" i="5" s="1"/>
  <c r="DB1581" i="5"/>
  <c r="CZ1581" i="5"/>
  <c r="DA1581" i="5" s="1"/>
  <c r="DB1580" i="5"/>
  <c r="CZ1580" i="5"/>
  <c r="DA1580" i="5" s="1"/>
  <c r="DB1579" i="5"/>
  <c r="CZ1579" i="5"/>
  <c r="DA1579" i="5" s="1"/>
  <c r="DB1578" i="5"/>
  <c r="CZ1578" i="5"/>
  <c r="DA1578" i="5" s="1"/>
  <c r="DB1577" i="5"/>
  <c r="CZ1577" i="5"/>
  <c r="DA1577" i="5" s="1"/>
  <c r="DB1576" i="5"/>
  <c r="CZ1576" i="5"/>
  <c r="DA1576" i="5" s="1"/>
  <c r="DB1575" i="5"/>
  <c r="CZ1575" i="5"/>
  <c r="DA1575" i="5" s="1"/>
  <c r="DB1574" i="5"/>
  <c r="CZ1574" i="5"/>
  <c r="DA1574" i="5" s="1"/>
  <c r="DB1573" i="5"/>
  <c r="CZ1573" i="5"/>
  <c r="DA1573" i="5" s="1"/>
  <c r="DB1572" i="5"/>
  <c r="CZ1572" i="5"/>
  <c r="DA1572" i="5" s="1"/>
  <c r="DB1571" i="5"/>
  <c r="CZ1571" i="5"/>
  <c r="DA1571" i="5" s="1"/>
  <c r="DB1570" i="5"/>
  <c r="CZ1570" i="5"/>
  <c r="DA1570" i="5" s="1"/>
  <c r="DB1569" i="5"/>
  <c r="CZ1569" i="5"/>
  <c r="DA1569" i="5" s="1"/>
  <c r="DB1568" i="5"/>
  <c r="CZ1568" i="5"/>
  <c r="DA1568" i="5" s="1"/>
  <c r="DB1567" i="5"/>
  <c r="CZ1567" i="5"/>
  <c r="DA1567" i="5" s="1"/>
  <c r="DB1566" i="5"/>
  <c r="CZ1566" i="5"/>
  <c r="DA1566" i="5" s="1"/>
  <c r="DB1565" i="5"/>
  <c r="CZ1565" i="5"/>
  <c r="DA1565" i="5" s="1"/>
  <c r="DB1564" i="5"/>
  <c r="CZ1564" i="5"/>
  <c r="DA1564" i="5" s="1"/>
  <c r="DB1563" i="5"/>
  <c r="CZ1563" i="5"/>
  <c r="DA1563" i="5" s="1"/>
  <c r="DB1562" i="5"/>
  <c r="CZ1562" i="5"/>
  <c r="DA1562" i="5" s="1"/>
  <c r="DB1561" i="5"/>
  <c r="CZ1561" i="5"/>
  <c r="DA1561" i="5" s="1"/>
  <c r="DB1560" i="5"/>
  <c r="CZ1560" i="5"/>
  <c r="DA1560" i="5" s="1"/>
  <c r="DB1559" i="5"/>
  <c r="CZ1559" i="5"/>
  <c r="DA1559" i="5" s="1"/>
  <c r="DB1558" i="5"/>
  <c r="CZ1558" i="5"/>
  <c r="DA1558" i="5" s="1"/>
  <c r="DB1557" i="5"/>
  <c r="CZ1557" i="5"/>
  <c r="DA1557" i="5" s="1"/>
  <c r="DB1556" i="5"/>
  <c r="CZ1556" i="5"/>
  <c r="DA1556" i="5" s="1"/>
  <c r="DB1555" i="5"/>
  <c r="CZ1555" i="5"/>
  <c r="DA1555" i="5" s="1"/>
  <c r="DB1554" i="5"/>
  <c r="CZ1554" i="5"/>
  <c r="DA1554" i="5" s="1"/>
  <c r="DB1553" i="5"/>
  <c r="CZ1553" i="5"/>
  <c r="DA1553" i="5" s="1"/>
  <c r="DB1552" i="5"/>
  <c r="CZ1552" i="5"/>
  <c r="DA1552" i="5" s="1"/>
  <c r="DB1551" i="5"/>
  <c r="CZ1551" i="5"/>
  <c r="DA1551" i="5" s="1"/>
  <c r="DB1550" i="5"/>
  <c r="CZ1550" i="5"/>
  <c r="DA1550" i="5" s="1"/>
  <c r="DB1549" i="5"/>
  <c r="CZ1549" i="5"/>
  <c r="DA1549" i="5" s="1"/>
  <c r="DB1548" i="5"/>
  <c r="CZ1548" i="5"/>
  <c r="DA1548" i="5" s="1"/>
  <c r="DB1547" i="5"/>
  <c r="CZ1547" i="5"/>
  <c r="DA1547" i="5" s="1"/>
  <c r="DB1546" i="5"/>
  <c r="CZ1546" i="5"/>
  <c r="DA1546" i="5" s="1"/>
  <c r="DB1545" i="5"/>
  <c r="CZ1545" i="5"/>
  <c r="DA1545" i="5" s="1"/>
  <c r="DB1544" i="5"/>
  <c r="CZ1544" i="5"/>
  <c r="DA1544" i="5" s="1"/>
  <c r="DB1543" i="5"/>
  <c r="CZ1543" i="5"/>
  <c r="DA1543" i="5" s="1"/>
  <c r="DB1542" i="5"/>
  <c r="CZ1542" i="5"/>
  <c r="DA1542" i="5" s="1"/>
  <c r="DB1541" i="5"/>
  <c r="CZ1541" i="5"/>
  <c r="DA1541" i="5" s="1"/>
  <c r="DB1540" i="5"/>
  <c r="CZ1540" i="5"/>
  <c r="DA1540" i="5" s="1"/>
  <c r="DB1539" i="5"/>
  <c r="CZ1539" i="5"/>
  <c r="DA1539" i="5" s="1"/>
  <c r="DB1538" i="5"/>
  <c r="CZ1538" i="5"/>
  <c r="DA1538" i="5" s="1"/>
  <c r="DB1537" i="5"/>
  <c r="CZ1537" i="5"/>
  <c r="DA1537" i="5" s="1"/>
  <c r="DB1536" i="5"/>
  <c r="CZ1536" i="5"/>
  <c r="DA1536" i="5" s="1"/>
  <c r="DB1535" i="5"/>
  <c r="CZ1535" i="5"/>
  <c r="DA1535" i="5" s="1"/>
  <c r="DB1534" i="5"/>
  <c r="CZ1534" i="5"/>
  <c r="DA1534" i="5" s="1"/>
  <c r="DB1533" i="5"/>
  <c r="CZ1533" i="5"/>
  <c r="DA1533" i="5" s="1"/>
  <c r="DB1532" i="5"/>
  <c r="CZ1532" i="5"/>
  <c r="DA1532" i="5" s="1"/>
  <c r="DB1531" i="5"/>
  <c r="CZ1531" i="5"/>
  <c r="DA1531" i="5" s="1"/>
  <c r="DB1530" i="5"/>
  <c r="CZ1530" i="5"/>
  <c r="DA1530" i="5" s="1"/>
  <c r="DB1529" i="5"/>
  <c r="CZ1529" i="5"/>
  <c r="DA1529" i="5" s="1"/>
  <c r="DB1528" i="5"/>
  <c r="CZ1528" i="5"/>
  <c r="DA1528" i="5" s="1"/>
  <c r="DB1527" i="5"/>
  <c r="CZ1527" i="5"/>
  <c r="DA1527" i="5" s="1"/>
  <c r="DB1526" i="5"/>
  <c r="CZ1526" i="5"/>
  <c r="DA1526" i="5" s="1"/>
  <c r="DB1525" i="5"/>
  <c r="CZ1525" i="5"/>
  <c r="DA1525" i="5" s="1"/>
  <c r="DB1524" i="5"/>
  <c r="CZ1524" i="5"/>
  <c r="DA1524" i="5" s="1"/>
  <c r="DB1523" i="5"/>
  <c r="CZ1523" i="5"/>
  <c r="DA1523" i="5" s="1"/>
  <c r="DB1522" i="5"/>
  <c r="CZ1522" i="5"/>
  <c r="DA1522" i="5" s="1"/>
  <c r="DB1521" i="5"/>
  <c r="CZ1521" i="5"/>
  <c r="DA1521" i="5" s="1"/>
  <c r="DB1520" i="5"/>
  <c r="CZ1520" i="5"/>
  <c r="DA1520" i="5" s="1"/>
  <c r="DB1519" i="5"/>
  <c r="CZ1519" i="5"/>
  <c r="DA1519" i="5" s="1"/>
  <c r="DB1518" i="5"/>
  <c r="CZ1518" i="5"/>
  <c r="DA1518" i="5" s="1"/>
  <c r="DB1517" i="5"/>
  <c r="CZ1517" i="5"/>
  <c r="DA1517" i="5" s="1"/>
  <c r="DB1516" i="5"/>
  <c r="CZ1516" i="5"/>
  <c r="DA1516" i="5" s="1"/>
  <c r="DB1515" i="5"/>
  <c r="CZ1515" i="5"/>
  <c r="DA1515" i="5" s="1"/>
  <c r="DB1514" i="5"/>
  <c r="CZ1514" i="5"/>
  <c r="DA1514" i="5" s="1"/>
  <c r="DB1513" i="5"/>
  <c r="CZ1513" i="5"/>
  <c r="DA1513" i="5" s="1"/>
  <c r="DB1512" i="5"/>
  <c r="CZ1512" i="5"/>
  <c r="DA1512" i="5" s="1"/>
  <c r="DB1511" i="5"/>
  <c r="CZ1511" i="5"/>
  <c r="DA1511" i="5" s="1"/>
  <c r="DB1510" i="5"/>
  <c r="CZ1510" i="5"/>
  <c r="DA1510" i="5" s="1"/>
  <c r="DB1509" i="5"/>
  <c r="CZ1509" i="5"/>
  <c r="DA1509" i="5" s="1"/>
  <c r="DB1508" i="5"/>
  <c r="CZ1508" i="5"/>
  <c r="DA1508" i="5" s="1"/>
  <c r="DB1507" i="5"/>
  <c r="CZ1507" i="5"/>
  <c r="DA1507" i="5" s="1"/>
  <c r="DB1506" i="5"/>
  <c r="CZ1506" i="5"/>
  <c r="DA1506" i="5" s="1"/>
  <c r="DB1505" i="5"/>
  <c r="CZ1505" i="5"/>
  <c r="DA1505" i="5" s="1"/>
  <c r="DB1504" i="5"/>
  <c r="CZ1504" i="5"/>
  <c r="DA1504" i="5" s="1"/>
  <c r="DB1503" i="5"/>
  <c r="CZ1503" i="5"/>
  <c r="DA1503" i="5" s="1"/>
  <c r="DB1502" i="5"/>
  <c r="CZ1502" i="5"/>
  <c r="DA1502" i="5" s="1"/>
  <c r="DB1501" i="5"/>
  <c r="CZ1501" i="5"/>
  <c r="DA1501" i="5" s="1"/>
  <c r="DB1500" i="5"/>
  <c r="CZ1500" i="5"/>
  <c r="DA1500" i="5" s="1"/>
  <c r="DB1499" i="5"/>
  <c r="CZ1499" i="5"/>
  <c r="DA1499" i="5" s="1"/>
  <c r="DB1498" i="5"/>
  <c r="CZ1498" i="5"/>
  <c r="DA1498" i="5" s="1"/>
  <c r="DB1497" i="5"/>
  <c r="CZ1497" i="5"/>
  <c r="DA1497" i="5" s="1"/>
  <c r="DB1496" i="5"/>
  <c r="CZ1496" i="5"/>
  <c r="DA1496" i="5" s="1"/>
  <c r="DB1495" i="5"/>
  <c r="CZ1495" i="5"/>
  <c r="DA1495" i="5" s="1"/>
  <c r="DB1494" i="5"/>
  <c r="CZ1494" i="5"/>
  <c r="DA1494" i="5" s="1"/>
  <c r="DB1493" i="5"/>
  <c r="CZ1493" i="5"/>
  <c r="DA1493" i="5" s="1"/>
  <c r="DB1492" i="5"/>
  <c r="CZ1492" i="5"/>
  <c r="DA1492" i="5" s="1"/>
  <c r="DB1491" i="5"/>
  <c r="CZ1491" i="5"/>
  <c r="DA1491" i="5" s="1"/>
  <c r="DB1490" i="5"/>
  <c r="CZ1490" i="5"/>
  <c r="DA1490" i="5" s="1"/>
  <c r="DB1489" i="5"/>
  <c r="CZ1489" i="5"/>
  <c r="DA1489" i="5" s="1"/>
  <c r="DB1488" i="5"/>
  <c r="CZ1488" i="5"/>
  <c r="DA1488" i="5" s="1"/>
  <c r="DB1487" i="5"/>
  <c r="CZ1487" i="5"/>
  <c r="DA1487" i="5" s="1"/>
  <c r="DB1486" i="5"/>
  <c r="CZ1486" i="5"/>
  <c r="DA1486" i="5" s="1"/>
  <c r="DB1485" i="5"/>
  <c r="CZ1485" i="5"/>
  <c r="DA1485" i="5" s="1"/>
  <c r="DB1484" i="5"/>
  <c r="CZ1484" i="5"/>
  <c r="DA1484" i="5" s="1"/>
  <c r="DB1483" i="5"/>
  <c r="CZ1483" i="5"/>
  <c r="DA1483" i="5" s="1"/>
  <c r="DB1482" i="5"/>
  <c r="CZ1482" i="5"/>
  <c r="DA1482" i="5" s="1"/>
  <c r="DB1481" i="5"/>
  <c r="CZ1481" i="5"/>
  <c r="DA1481" i="5" s="1"/>
  <c r="DB1480" i="5"/>
  <c r="CZ1480" i="5"/>
  <c r="DA1480" i="5" s="1"/>
  <c r="DB1479" i="5"/>
  <c r="CZ1479" i="5"/>
  <c r="DA1479" i="5" s="1"/>
  <c r="DB1478" i="5"/>
  <c r="CZ1478" i="5"/>
  <c r="DA1478" i="5" s="1"/>
  <c r="DB1477" i="5"/>
  <c r="CZ1477" i="5"/>
  <c r="DA1477" i="5" s="1"/>
  <c r="DB1476" i="5"/>
  <c r="CZ1476" i="5"/>
  <c r="DA1476" i="5" s="1"/>
  <c r="DB1475" i="5"/>
  <c r="CZ1475" i="5"/>
  <c r="DA1475" i="5" s="1"/>
  <c r="DB1474" i="5"/>
  <c r="CZ1474" i="5"/>
  <c r="DA1474" i="5" s="1"/>
  <c r="DB1473" i="5"/>
  <c r="CZ1473" i="5"/>
  <c r="DA1473" i="5" s="1"/>
  <c r="DB1472" i="5"/>
  <c r="CZ1472" i="5"/>
  <c r="DA1472" i="5" s="1"/>
  <c r="DB1471" i="5"/>
  <c r="CZ1471" i="5"/>
  <c r="DA1471" i="5" s="1"/>
  <c r="DB1470" i="5"/>
  <c r="CZ1470" i="5"/>
  <c r="DA1470" i="5" s="1"/>
  <c r="DB1469" i="5"/>
  <c r="CZ1469" i="5"/>
  <c r="DA1469" i="5" s="1"/>
  <c r="DB1468" i="5"/>
  <c r="CZ1468" i="5"/>
  <c r="DA1468" i="5" s="1"/>
  <c r="DB1467" i="5"/>
  <c r="CZ1467" i="5"/>
  <c r="DA1467" i="5" s="1"/>
  <c r="DB1466" i="5"/>
  <c r="CZ1466" i="5"/>
  <c r="DA1466" i="5" s="1"/>
  <c r="DB1465" i="5"/>
  <c r="CZ1465" i="5"/>
  <c r="DA1465" i="5" s="1"/>
  <c r="DB1464" i="5"/>
  <c r="CZ1464" i="5"/>
  <c r="DA1464" i="5" s="1"/>
  <c r="DB1463" i="5"/>
  <c r="CZ1463" i="5"/>
  <c r="DA1463" i="5" s="1"/>
  <c r="DB1462" i="5"/>
  <c r="CZ1462" i="5"/>
  <c r="DA1462" i="5" s="1"/>
  <c r="DB1461" i="5"/>
  <c r="CZ1461" i="5"/>
  <c r="DA1461" i="5" s="1"/>
  <c r="DB1460" i="5"/>
  <c r="CZ1460" i="5"/>
  <c r="DA1460" i="5" s="1"/>
  <c r="DB1459" i="5"/>
  <c r="CZ1459" i="5"/>
  <c r="DA1459" i="5" s="1"/>
  <c r="DB1458" i="5"/>
  <c r="CZ1458" i="5"/>
  <c r="DA1458" i="5" s="1"/>
  <c r="DB1457" i="5"/>
  <c r="CZ1457" i="5"/>
  <c r="DA1457" i="5" s="1"/>
  <c r="DB1456" i="5"/>
  <c r="CZ1456" i="5"/>
  <c r="DA1456" i="5" s="1"/>
  <c r="DB1455" i="5"/>
  <c r="CZ1455" i="5"/>
  <c r="DA1455" i="5" s="1"/>
  <c r="DB1454" i="5"/>
  <c r="CZ1454" i="5"/>
  <c r="DA1454" i="5" s="1"/>
  <c r="DB1453" i="5"/>
  <c r="CZ1453" i="5"/>
  <c r="DA1453" i="5" s="1"/>
  <c r="DB1452" i="5"/>
  <c r="CZ1452" i="5"/>
  <c r="DA1452" i="5" s="1"/>
  <c r="DB1451" i="5"/>
  <c r="CZ1451" i="5"/>
  <c r="DA1451" i="5" s="1"/>
  <c r="DB1450" i="5"/>
  <c r="CZ1450" i="5"/>
  <c r="DA1450" i="5" s="1"/>
  <c r="DB1449" i="5"/>
  <c r="CZ1449" i="5"/>
  <c r="DA1449" i="5" s="1"/>
  <c r="DB1448" i="5"/>
  <c r="CZ1448" i="5"/>
  <c r="DA1448" i="5" s="1"/>
  <c r="DB1447" i="5"/>
  <c r="CZ1447" i="5"/>
  <c r="DA1447" i="5" s="1"/>
  <c r="DB1446" i="5"/>
  <c r="CZ1446" i="5"/>
  <c r="DA1446" i="5" s="1"/>
  <c r="DB1445" i="5"/>
  <c r="CZ1445" i="5"/>
  <c r="DA1445" i="5" s="1"/>
  <c r="DB1444" i="5"/>
  <c r="CZ1444" i="5"/>
  <c r="DA1444" i="5" s="1"/>
  <c r="DB1443" i="5"/>
  <c r="CZ1443" i="5"/>
  <c r="DA1443" i="5" s="1"/>
  <c r="DB1442" i="5"/>
  <c r="CZ1442" i="5"/>
  <c r="DA1442" i="5" s="1"/>
  <c r="DB1441" i="5"/>
  <c r="CZ1441" i="5"/>
  <c r="DA1441" i="5" s="1"/>
  <c r="DB1440" i="5"/>
  <c r="CZ1440" i="5"/>
  <c r="DA1440" i="5" s="1"/>
  <c r="DB1439" i="5"/>
  <c r="CZ1439" i="5"/>
  <c r="DA1439" i="5" s="1"/>
  <c r="DB1438" i="5"/>
  <c r="CZ1438" i="5"/>
  <c r="DA1438" i="5" s="1"/>
  <c r="DB1437" i="5"/>
  <c r="CZ1437" i="5"/>
  <c r="DA1437" i="5" s="1"/>
  <c r="DB1436" i="5"/>
  <c r="CZ1436" i="5"/>
  <c r="DA1436" i="5" s="1"/>
  <c r="DB1435" i="5"/>
  <c r="CZ1435" i="5"/>
  <c r="DA1435" i="5" s="1"/>
  <c r="DB1434" i="5"/>
  <c r="CZ1434" i="5"/>
  <c r="DA1434" i="5" s="1"/>
  <c r="DB1433" i="5"/>
  <c r="CZ1433" i="5"/>
  <c r="DA1433" i="5" s="1"/>
  <c r="DB1432" i="5"/>
  <c r="CZ1432" i="5"/>
  <c r="DA1432" i="5" s="1"/>
  <c r="DB1431" i="5"/>
  <c r="CZ1431" i="5"/>
  <c r="DA1431" i="5" s="1"/>
  <c r="DB1430" i="5"/>
  <c r="CZ1430" i="5"/>
  <c r="DA1430" i="5" s="1"/>
  <c r="DB1429" i="5"/>
  <c r="CZ1429" i="5"/>
  <c r="DA1429" i="5" s="1"/>
  <c r="DB1428" i="5"/>
  <c r="CZ1428" i="5"/>
  <c r="DA1428" i="5" s="1"/>
  <c r="DB1427" i="5"/>
  <c r="CZ1427" i="5"/>
  <c r="DA1427" i="5" s="1"/>
  <c r="DB1426" i="5"/>
  <c r="CZ1426" i="5"/>
  <c r="DA1426" i="5" s="1"/>
  <c r="DB1425" i="5"/>
  <c r="CZ1425" i="5"/>
  <c r="DA1425" i="5" s="1"/>
  <c r="DB1424" i="5"/>
  <c r="CZ1424" i="5"/>
  <c r="DA1424" i="5" s="1"/>
  <c r="DB1423" i="5"/>
  <c r="CZ1423" i="5"/>
  <c r="DA1423" i="5" s="1"/>
  <c r="DB1422" i="5"/>
  <c r="CZ1422" i="5"/>
  <c r="DA1422" i="5" s="1"/>
  <c r="DB1421" i="5"/>
  <c r="CZ1421" i="5"/>
  <c r="DA1421" i="5" s="1"/>
  <c r="DB1420" i="5"/>
  <c r="CZ1420" i="5"/>
  <c r="DA1420" i="5" s="1"/>
  <c r="DB1419" i="5"/>
  <c r="CZ1419" i="5"/>
  <c r="DA1419" i="5" s="1"/>
  <c r="DB1418" i="5"/>
  <c r="CZ1418" i="5"/>
  <c r="DA1418" i="5" s="1"/>
  <c r="DB1417" i="5"/>
  <c r="CZ1417" i="5"/>
  <c r="DA1417" i="5" s="1"/>
  <c r="DB1416" i="5"/>
  <c r="CZ1416" i="5"/>
  <c r="DA1416" i="5" s="1"/>
  <c r="DB1415" i="5"/>
  <c r="CZ1415" i="5"/>
  <c r="DA1415" i="5" s="1"/>
  <c r="DB1414" i="5"/>
  <c r="CZ1414" i="5"/>
  <c r="DA1414" i="5" s="1"/>
  <c r="DB1413" i="5"/>
  <c r="CZ1413" i="5"/>
  <c r="DA1413" i="5" s="1"/>
  <c r="DB1412" i="5"/>
  <c r="CZ1412" i="5"/>
  <c r="DA1412" i="5" s="1"/>
  <c r="DB1411" i="5"/>
  <c r="CZ1411" i="5"/>
  <c r="DA1411" i="5" s="1"/>
  <c r="DB1410" i="5"/>
  <c r="CZ1410" i="5"/>
  <c r="DA1410" i="5" s="1"/>
  <c r="DB1409" i="5"/>
  <c r="CZ1409" i="5"/>
  <c r="DA1409" i="5" s="1"/>
  <c r="DB1408" i="5"/>
  <c r="CZ1408" i="5"/>
  <c r="DA1408" i="5" s="1"/>
  <c r="DB1407" i="5"/>
  <c r="CZ1407" i="5"/>
  <c r="DA1407" i="5" s="1"/>
  <c r="DB1406" i="5"/>
  <c r="CZ1406" i="5"/>
  <c r="DA1406" i="5" s="1"/>
  <c r="DB1405" i="5"/>
  <c r="CZ1405" i="5"/>
  <c r="DA1405" i="5" s="1"/>
  <c r="DB1404" i="5"/>
  <c r="CZ1404" i="5"/>
  <c r="DA1404" i="5" s="1"/>
  <c r="DB1403" i="5"/>
  <c r="CZ1403" i="5"/>
  <c r="DA1403" i="5" s="1"/>
  <c r="DB1402" i="5"/>
  <c r="CZ1402" i="5"/>
  <c r="DA1402" i="5" s="1"/>
  <c r="DB1401" i="5"/>
  <c r="CZ1401" i="5"/>
  <c r="DA1401" i="5" s="1"/>
  <c r="DB1400" i="5"/>
  <c r="CZ1400" i="5"/>
  <c r="DA1400" i="5" s="1"/>
  <c r="DB1399" i="5"/>
  <c r="CZ1399" i="5"/>
  <c r="DA1399" i="5" s="1"/>
  <c r="DB1398" i="5"/>
  <c r="CZ1398" i="5"/>
  <c r="DA1398" i="5" s="1"/>
  <c r="DB1397" i="5"/>
  <c r="CZ1397" i="5"/>
  <c r="DA1397" i="5" s="1"/>
  <c r="DB1396" i="5"/>
  <c r="CZ1396" i="5"/>
  <c r="DA1396" i="5" s="1"/>
  <c r="DB1395" i="5"/>
  <c r="CZ1395" i="5"/>
  <c r="DA1395" i="5" s="1"/>
  <c r="DB1394" i="5"/>
  <c r="CZ1394" i="5"/>
  <c r="DA1394" i="5" s="1"/>
  <c r="DB1393" i="5"/>
  <c r="CZ1393" i="5"/>
  <c r="DA1393" i="5" s="1"/>
  <c r="DB1392" i="5"/>
  <c r="CZ1392" i="5"/>
  <c r="DA1392" i="5" s="1"/>
  <c r="DB1391" i="5"/>
  <c r="CZ1391" i="5"/>
  <c r="DA1391" i="5" s="1"/>
  <c r="DB1390" i="5"/>
  <c r="CZ1390" i="5"/>
  <c r="DA1390" i="5" s="1"/>
  <c r="DB1389" i="5"/>
  <c r="CZ1389" i="5"/>
  <c r="DA1389" i="5" s="1"/>
  <c r="DB1388" i="5"/>
  <c r="CZ1388" i="5"/>
  <c r="DA1388" i="5" s="1"/>
  <c r="DB1387" i="5"/>
  <c r="CZ1387" i="5"/>
  <c r="DA1387" i="5" s="1"/>
  <c r="DB1386" i="5"/>
  <c r="CZ1386" i="5"/>
  <c r="DA1386" i="5" s="1"/>
  <c r="DB1385" i="5"/>
  <c r="CZ1385" i="5"/>
  <c r="DA1385" i="5" s="1"/>
  <c r="DB1384" i="5"/>
  <c r="CZ1384" i="5"/>
  <c r="DA1384" i="5" s="1"/>
  <c r="DB1383" i="5"/>
  <c r="CZ1383" i="5"/>
  <c r="DA1383" i="5" s="1"/>
  <c r="DB1382" i="5"/>
  <c r="CZ1382" i="5"/>
  <c r="DA1382" i="5" s="1"/>
  <c r="DB1381" i="5"/>
  <c r="CZ1381" i="5"/>
  <c r="DA1381" i="5" s="1"/>
  <c r="DB1380" i="5"/>
  <c r="CZ1380" i="5"/>
  <c r="DA1380" i="5" s="1"/>
  <c r="DB1379" i="5"/>
  <c r="CZ1379" i="5"/>
  <c r="DA1379" i="5" s="1"/>
  <c r="DB1378" i="5"/>
  <c r="CZ1378" i="5"/>
  <c r="DA1378" i="5" s="1"/>
  <c r="DB1377" i="5"/>
  <c r="CZ1377" i="5"/>
  <c r="DA1377" i="5" s="1"/>
  <c r="DB1376" i="5"/>
  <c r="CZ1376" i="5"/>
  <c r="DA1376" i="5" s="1"/>
  <c r="DB1375" i="5"/>
  <c r="CZ1375" i="5"/>
  <c r="DA1375" i="5" s="1"/>
  <c r="DB1374" i="5"/>
  <c r="CZ1374" i="5"/>
  <c r="DA1374" i="5" s="1"/>
  <c r="DB1373" i="5"/>
  <c r="CZ1373" i="5"/>
  <c r="DA1373" i="5" s="1"/>
  <c r="DB1372" i="5"/>
  <c r="CZ1372" i="5"/>
  <c r="DA1372" i="5" s="1"/>
  <c r="DB1371" i="5"/>
  <c r="CZ1371" i="5"/>
  <c r="DA1371" i="5" s="1"/>
  <c r="DB1370" i="5"/>
  <c r="CZ1370" i="5"/>
  <c r="DA1370" i="5" s="1"/>
  <c r="DB1369" i="5"/>
  <c r="CZ1369" i="5"/>
  <c r="DA1369" i="5" s="1"/>
  <c r="DB1368" i="5"/>
  <c r="CZ1368" i="5"/>
  <c r="DA1368" i="5" s="1"/>
  <c r="DB1367" i="5"/>
  <c r="CZ1367" i="5"/>
  <c r="DA1367" i="5" s="1"/>
  <c r="DB1366" i="5"/>
  <c r="CZ1366" i="5"/>
  <c r="DA1366" i="5" s="1"/>
  <c r="DB1365" i="5"/>
  <c r="CZ1365" i="5"/>
  <c r="DA1365" i="5" s="1"/>
  <c r="DB1364" i="5"/>
  <c r="CZ1364" i="5"/>
  <c r="DA1364" i="5" s="1"/>
  <c r="DB1363" i="5"/>
  <c r="CZ1363" i="5"/>
  <c r="DA1363" i="5" s="1"/>
  <c r="DB1362" i="5"/>
  <c r="CZ1362" i="5"/>
  <c r="DA1362" i="5" s="1"/>
  <c r="DB1361" i="5"/>
  <c r="CZ1361" i="5"/>
  <c r="DA1361" i="5" s="1"/>
  <c r="DB1360" i="5"/>
  <c r="CZ1360" i="5"/>
  <c r="DA1360" i="5" s="1"/>
  <c r="DB1359" i="5"/>
  <c r="CZ1359" i="5"/>
  <c r="DA1359" i="5" s="1"/>
  <c r="DB1358" i="5"/>
  <c r="CZ1358" i="5"/>
  <c r="DA1358" i="5" s="1"/>
  <c r="DB1357" i="5"/>
  <c r="CZ1357" i="5"/>
  <c r="DA1357" i="5" s="1"/>
  <c r="DB1356" i="5"/>
  <c r="CZ1356" i="5"/>
  <c r="DA1356" i="5" s="1"/>
  <c r="DB1355" i="5"/>
  <c r="CZ1355" i="5"/>
  <c r="DA1355" i="5" s="1"/>
  <c r="DB1354" i="5"/>
  <c r="CZ1354" i="5"/>
  <c r="DA1354" i="5" s="1"/>
  <c r="DB1353" i="5"/>
  <c r="CZ1353" i="5"/>
  <c r="DA1353" i="5" s="1"/>
  <c r="DB1352" i="5"/>
  <c r="CZ1352" i="5"/>
  <c r="DA1352" i="5" s="1"/>
  <c r="DB1351" i="5"/>
  <c r="CZ1351" i="5"/>
  <c r="DA1351" i="5" s="1"/>
  <c r="DB1350" i="5"/>
  <c r="CZ1350" i="5"/>
  <c r="DA1350" i="5" s="1"/>
  <c r="DB1349" i="5"/>
  <c r="CZ1349" i="5"/>
  <c r="DA1349" i="5" s="1"/>
  <c r="DB1348" i="5"/>
  <c r="CZ1348" i="5"/>
  <c r="DA1348" i="5" s="1"/>
  <c r="DB1347" i="5"/>
  <c r="CZ1347" i="5"/>
  <c r="DA1347" i="5" s="1"/>
  <c r="DB1346" i="5"/>
  <c r="CZ1346" i="5"/>
  <c r="DA1346" i="5" s="1"/>
  <c r="DB1345" i="5"/>
  <c r="CZ1345" i="5"/>
  <c r="DA1345" i="5" s="1"/>
  <c r="DB1344" i="5"/>
  <c r="CZ1344" i="5"/>
  <c r="DA1344" i="5" s="1"/>
  <c r="DB1343" i="5"/>
  <c r="CZ1343" i="5"/>
  <c r="DA1343" i="5" s="1"/>
  <c r="DB1342" i="5"/>
  <c r="CZ1342" i="5"/>
  <c r="DA1342" i="5" s="1"/>
  <c r="DB1341" i="5"/>
  <c r="CZ1341" i="5"/>
  <c r="DA1341" i="5" s="1"/>
  <c r="DB1340" i="5"/>
  <c r="CZ1340" i="5"/>
  <c r="DA1340" i="5" s="1"/>
  <c r="DB1339" i="5"/>
  <c r="CZ1339" i="5"/>
  <c r="DA1339" i="5" s="1"/>
  <c r="DB1338" i="5"/>
  <c r="CZ1338" i="5"/>
  <c r="DA1338" i="5" s="1"/>
  <c r="DB1337" i="5"/>
  <c r="CZ1337" i="5"/>
  <c r="DA1337" i="5" s="1"/>
  <c r="DB1336" i="5"/>
  <c r="CZ1336" i="5"/>
  <c r="DA1336" i="5" s="1"/>
  <c r="DB1335" i="5"/>
  <c r="CZ1335" i="5"/>
  <c r="DA1335" i="5" s="1"/>
  <c r="DB1334" i="5"/>
  <c r="CZ1334" i="5"/>
  <c r="DA1334" i="5" s="1"/>
  <c r="DB1333" i="5"/>
  <c r="CZ1333" i="5"/>
  <c r="DA1333" i="5" s="1"/>
  <c r="DB1332" i="5"/>
  <c r="CZ1332" i="5"/>
  <c r="DA1332" i="5" s="1"/>
  <c r="DB1331" i="5"/>
  <c r="CZ1331" i="5"/>
  <c r="DA1331" i="5" s="1"/>
  <c r="DB1330" i="5"/>
  <c r="CZ1330" i="5"/>
  <c r="DA1330" i="5" s="1"/>
  <c r="DB1329" i="5"/>
  <c r="CZ1329" i="5"/>
  <c r="DA1329" i="5" s="1"/>
  <c r="DB1328" i="5"/>
  <c r="CZ1328" i="5"/>
  <c r="DA1328" i="5" s="1"/>
  <c r="DB1327" i="5"/>
  <c r="CZ1327" i="5"/>
  <c r="DA1327" i="5" s="1"/>
  <c r="DB1326" i="5"/>
  <c r="CZ1326" i="5"/>
  <c r="DA1326" i="5" s="1"/>
  <c r="DB1325" i="5"/>
  <c r="CZ1325" i="5"/>
  <c r="DA1325" i="5" s="1"/>
  <c r="DB1324" i="5"/>
  <c r="CZ1324" i="5"/>
  <c r="DA1324" i="5" s="1"/>
  <c r="DB1323" i="5"/>
  <c r="CZ1323" i="5"/>
  <c r="DA1323" i="5" s="1"/>
  <c r="DB1322" i="5"/>
  <c r="CZ1322" i="5"/>
  <c r="DA1322" i="5" s="1"/>
  <c r="DB1321" i="5"/>
  <c r="CZ1321" i="5"/>
  <c r="DA1321" i="5" s="1"/>
  <c r="DB1320" i="5"/>
  <c r="CZ1320" i="5"/>
  <c r="DA1320" i="5" s="1"/>
  <c r="DB1319" i="5"/>
  <c r="CZ1319" i="5"/>
  <c r="DA1319" i="5" s="1"/>
  <c r="DB1318" i="5"/>
  <c r="CZ1318" i="5"/>
  <c r="DA1318" i="5" s="1"/>
  <c r="DB1317" i="5"/>
  <c r="CZ1317" i="5"/>
  <c r="DA1317" i="5" s="1"/>
  <c r="DB1316" i="5"/>
  <c r="CZ1316" i="5"/>
  <c r="DA1316" i="5" s="1"/>
  <c r="DB1315" i="5"/>
  <c r="CZ1315" i="5"/>
  <c r="DA1315" i="5" s="1"/>
  <c r="DB1314" i="5"/>
  <c r="CZ1314" i="5"/>
  <c r="DA1314" i="5" s="1"/>
  <c r="DB1313" i="5"/>
  <c r="CZ1313" i="5"/>
  <c r="DA1313" i="5" s="1"/>
  <c r="DB1312" i="5"/>
  <c r="CZ1312" i="5"/>
  <c r="DA1312" i="5" s="1"/>
  <c r="DB1311" i="5"/>
  <c r="CZ1311" i="5"/>
  <c r="DA1311" i="5" s="1"/>
  <c r="DB1310" i="5"/>
  <c r="CZ1310" i="5"/>
  <c r="DA1310" i="5" s="1"/>
  <c r="DB1309" i="5"/>
  <c r="CZ1309" i="5"/>
  <c r="DA1309" i="5" s="1"/>
  <c r="DB1308" i="5"/>
  <c r="CZ1308" i="5"/>
  <c r="DA1308" i="5" s="1"/>
  <c r="DB1307" i="5"/>
  <c r="CZ1307" i="5"/>
  <c r="DA1307" i="5" s="1"/>
  <c r="DB1306" i="5"/>
  <c r="CZ1306" i="5"/>
  <c r="DA1306" i="5" s="1"/>
  <c r="DB1305" i="5"/>
  <c r="CZ1305" i="5"/>
  <c r="DA1305" i="5" s="1"/>
  <c r="DB1304" i="5"/>
  <c r="CZ1304" i="5"/>
  <c r="DA1304" i="5" s="1"/>
  <c r="DB1303" i="5"/>
  <c r="CZ1303" i="5"/>
  <c r="DA1303" i="5" s="1"/>
  <c r="DB1302" i="5"/>
  <c r="CZ1302" i="5"/>
  <c r="DA1302" i="5" s="1"/>
  <c r="DB1301" i="5"/>
  <c r="CZ1301" i="5"/>
  <c r="DA1301" i="5" s="1"/>
  <c r="DB1300" i="5"/>
  <c r="CZ1300" i="5"/>
  <c r="DA1300" i="5" s="1"/>
  <c r="DB1299" i="5"/>
  <c r="CZ1299" i="5"/>
  <c r="DA1299" i="5" s="1"/>
  <c r="DB1298" i="5"/>
  <c r="CZ1298" i="5"/>
  <c r="DA1298" i="5" s="1"/>
  <c r="DB1297" i="5"/>
  <c r="CZ1297" i="5"/>
  <c r="DA1297" i="5" s="1"/>
  <c r="DB1296" i="5"/>
  <c r="CZ1296" i="5"/>
  <c r="DA1296" i="5" s="1"/>
  <c r="DB1295" i="5"/>
  <c r="CZ1295" i="5"/>
  <c r="DA1295" i="5" s="1"/>
  <c r="DB1294" i="5"/>
  <c r="CZ1294" i="5"/>
  <c r="DA1294" i="5" s="1"/>
  <c r="DB1293" i="5"/>
  <c r="CZ1293" i="5"/>
  <c r="DA1293" i="5" s="1"/>
  <c r="DB1292" i="5"/>
  <c r="CZ1292" i="5"/>
  <c r="DA1292" i="5" s="1"/>
  <c r="DB1291" i="5"/>
  <c r="CZ1291" i="5"/>
  <c r="DA1291" i="5" s="1"/>
  <c r="DB1290" i="5"/>
  <c r="CZ1290" i="5"/>
  <c r="DA1290" i="5" s="1"/>
  <c r="DB1289" i="5"/>
  <c r="CZ1289" i="5"/>
  <c r="DA1289" i="5" s="1"/>
  <c r="DB1288" i="5"/>
  <c r="CZ1288" i="5"/>
  <c r="DA1288" i="5" s="1"/>
  <c r="DB1287" i="5"/>
  <c r="CZ1287" i="5"/>
  <c r="DA1287" i="5" s="1"/>
  <c r="DB1286" i="5"/>
  <c r="CZ1286" i="5"/>
  <c r="DA1286" i="5" s="1"/>
  <c r="DB1285" i="5"/>
  <c r="CZ1285" i="5"/>
  <c r="DA1285" i="5" s="1"/>
  <c r="DB1284" i="5"/>
  <c r="CZ1284" i="5"/>
  <c r="DA1284" i="5" s="1"/>
  <c r="DB1283" i="5"/>
  <c r="CZ1283" i="5"/>
  <c r="DA1283" i="5" s="1"/>
  <c r="DB1282" i="5"/>
  <c r="CZ1282" i="5"/>
  <c r="DA1282" i="5" s="1"/>
  <c r="DB1281" i="5"/>
  <c r="CZ1281" i="5"/>
  <c r="DA1281" i="5" s="1"/>
  <c r="DB1280" i="5"/>
  <c r="CZ1280" i="5"/>
  <c r="DA1280" i="5" s="1"/>
  <c r="DB1279" i="5"/>
  <c r="CZ1279" i="5"/>
  <c r="DA1279" i="5" s="1"/>
  <c r="DB1278" i="5"/>
  <c r="CZ1278" i="5"/>
  <c r="DA1278" i="5" s="1"/>
  <c r="DB1277" i="5"/>
  <c r="CZ1277" i="5"/>
  <c r="DA1277" i="5" s="1"/>
  <c r="DB1276" i="5"/>
  <c r="CZ1276" i="5"/>
  <c r="DA1276" i="5" s="1"/>
  <c r="DB1275" i="5"/>
  <c r="CZ1275" i="5"/>
  <c r="DA1275" i="5" s="1"/>
  <c r="DB1274" i="5"/>
  <c r="CZ1274" i="5"/>
  <c r="DA1274" i="5" s="1"/>
  <c r="DB1273" i="5"/>
  <c r="CZ1273" i="5"/>
  <c r="DA1273" i="5" s="1"/>
  <c r="DB1272" i="5"/>
  <c r="CZ1272" i="5"/>
  <c r="DA1272" i="5" s="1"/>
  <c r="DB1271" i="5"/>
  <c r="CZ1271" i="5"/>
  <c r="DA1271" i="5" s="1"/>
  <c r="DB1270" i="5"/>
  <c r="CZ1270" i="5"/>
  <c r="DA1270" i="5" s="1"/>
  <c r="DB1269" i="5"/>
  <c r="CZ1269" i="5"/>
  <c r="DA1269" i="5" s="1"/>
  <c r="DB1268" i="5"/>
  <c r="CZ1268" i="5"/>
  <c r="DA1268" i="5" s="1"/>
  <c r="DB1267" i="5"/>
  <c r="CZ1267" i="5"/>
  <c r="DA1267" i="5" s="1"/>
  <c r="DB1266" i="5"/>
  <c r="CZ1266" i="5"/>
  <c r="DA1266" i="5" s="1"/>
  <c r="DB1265" i="5"/>
  <c r="CZ1265" i="5"/>
  <c r="DA1265" i="5" s="1"/>
  <c r="DB1264" i="5"/>
  <c r="CZ1264" i="5"/>
  <c r="DA1264" i="5" s="1"/>
  <c r="DB1263" i="5"/>
  <c r="CZ1263" i="5"/>
  <c r="DA1263" i="5" s="1"/>
  <c r="DB1262" i="5"/>
  <c r="CZ1262" i="5"/>
  <c r="DA1262" i="5" s="1"/>
  <c r="DB1261" i="5"/>
  <c r="CZ1261" i="5"/>
  <c r="DA1261" i="5" s="1"/>
  <c r="DB1260" i="5"/>
  <c r="CZ1260" i="5"/>
  <c r="DA1260" i="5" s="1"/>
  <c r="DB1259" i="5"/>
  <c r="CZ1259" i="5"/>
  <c r="DA1259" i="5" s="1"/>
  <c r="DB1258" i="5"/>
  <c r="CZ1258" i="5"/>
  <c r="DA1258" i="5" s="1"/>
  <c r="DB1257" i="5"/>
  <c r="CZ1257" i="5"/>
  <c r="DA1257" i="5" s="1"/>
  <c r="DB1256" i="5"/>
  <c r="CZ1256" i="5"/>
  <c r="DA1256" i="5" s="1"/>
  <c r="DB1255" i="5"/>
  <c r="CZ1255" i="5"/>
  <c r="DA1255" i="5" s="1"/>
  <c r="DB1254" i="5"/>
  <c r="CZ1254" i="5"/>
  <c r="DA1254" i="5" s="1"/>
  <c r="DB1253" i="5"/>
  <c r="CZ1253" i="5"/>
  <c r="DA1253" i="5" s="1"/>
  <c r="DB1252" i="5"/>
  <c r="CZ1252" i="5"/>
  <c r="DA1252" i="5" s="1"/>
  <c r="DB1251" i="5"/>
  <c r="CZ1251" i="5"/>
  <c r="DA1251" i="5" s="1"/>
  <c r="DB1250" i="5"/>
  <c r="CZ1250" i="5"/>
  <c r="DA1250" i="5" s="1"/>
  <c r="DB1249" i="5"/>
  <c r="CZ1249" i="5"/>
  <c r="DA1249" i="5" s="1"/>
  <c r="DB1248" i="5"/>
  <c r="CZ1248" i="5"/>
  <c r="DA1248" i="5" s="1"/>
  <c r="DB1247" i="5"/>
  <c r="CZ1247" i="5"/>
  <c r="DA1247" i="5" s="1"/>
  <c r="DB1246" i="5"/>
  <c r="CZ1246" i="5"/>
  <c r="DA1246" i="5" s="1"/>
  <c r="DB1245" i="5"/>
  <c r="CZ1245" i="5"/>
  <c r="DA1245" i="5" s="1"/>
  <c r="DB1244" i="5"/>
  <c r="CZ1244" i="5"/>
  <c r="DA1244" i="5" s="1"/>
  <c r="DB1243" i="5"/>
  <c r="CZ1243" i="5"/>
  <c r="DA1243" i="5" s="1"/>
  <c r="DB1242" i="5"/>
  <c r="CZ1242" i="5"/>
  <c r="DA1242" i="5" s="1"/>
  <c r="DB1241" i="5"/>
  <c r="CZ1241" i="5"/>
  <c r="DA1241" i="5" s="1"/>
  <c r="DB1240" i="5"/>
  <c r="CZ1240" i="5"/>
  <c r="DA1240" i="5" s="1"/>
  <c r="DB1239" i="5"/>
  <c r="CZ1239" i="5"/>
  <c r="DA1239" i="5" s="1"/>
  <c r="DB1238" i="5"/>
  <c r="CZ1238" i="5"/>
  <c r="DA1238" i="5" s="1"/>
  <c r="DB1237" i="5"/>
  <c r="CZ1237" i="5"/>
  <c r="DA1237" i="5" s="1"/>
  <c r="DB1236" i="5"/>
  <c r="CZ1236" i="5"/>
  <c r="DA1236" i="5" s="1"/>
  <c r="DB1235" i="5"/>
  <c r="CZ1235" i="5"/>
  <c r="DA1235" i="5" s="1"/>
  <c r="DB1234" i="5"/>
  <c r="CZ1234" i="5"/>
  <c r="DA1234" i="5" s="1"/>
  <c r="DB1233" i="5"/>
  <c r="CZ1233" i="5"/>
  <c r="DA1233" i="5" s="1"/>
  <c r="DB1232" i="5"/>
  <c r="CZ1232" i="5"/>
  <c r="DA1232" i="5" s="1"/>
  <c r="DB1231" i="5"/>
  <c r="CZ1231" i="5"/>
  <c r="DA1231" i="5" s="1"/>
  <c r="DB1230" i="5"/>
  <c r="CZ1230" i="5"/>
  <c r="DA1230" i="5" s="1"/>
  <c r="DB1229" i="5"/>
  <c r="CZ1229" i="5"/>
  <c r="DA1229" i="5" s="1"/>
  <c r="DB1228" i="5"/>
  <c r="CZ1228" i="5"/>
  <c r="DA1228" i="5" s="1"/>
  <c r="DB1227" i="5"/>
  <c r="CZ1227" i="5"/>
  <c r="DA1227" i="5" s="1"/>
  <c r="DB1226" i="5"/>
  <c r="CZ1226" i="5"/>
  <c r="DA1226" i="5" s="1"/>
  <c r="DB1225" i="5"/>
  <c r="CZ1225" i="5"/>
  <c r="DA1225" i="5" s="1"/>
  <c r="DB1224" i="5"/>
  <c r="CZ1224" i="5"/>
  <c r="DA1224" i="5" s="1"/>
  <c r="DB1223" i="5"/>
  <c r="CZ1223" i="5"/>
  <c r="DA1223" i="5" s="1"/>
  <c r="DB1222" i="5"/>
  <c r="CZ1222" i="5"/>
  <c r="DA1222" i="5" s="1"/>
  <c r="DB1221" i="5"/>
  <c r="CZ1221" i="5"/>
  <c r="DA1221" i="5" s="1"/>
  <c r="DB1220" i="5"/>
  <c r="CZ1220" i="5"/>
  <c r="DA1220" i="5" s="1"/>
  <c r="DB1219" i="5"/>
  <c r="CZ1219" i="5"/>
  <c r="DA1219" i="5" s="1"/>
  <c r="DB1218" i="5"/>
  <c r="CZ1218" i="5"/>
  <c r="DA1218" i="5" s="1"/>
  <c r="DB1217" i="5"/>
  <c r="CZ1217" i="5"/>
  <c r="DA1217" i="5" s="1"/>
  <c r="DB1216" i="5"/>
  <c r="CZ1216" i="5"/>
  <c r="DA1216" i="5" s="1"/>
  <c r="DB1215" i="5"/>
  <c r="CZ1215" i="5"/>
  <c r="DA1215" i="5" s="1"/>
  <c r="DB1214" i="5"/>
  <c r="CZ1214" i="5"/>
  <c r="DA1214" i="5" s="1"/>
  <c r="DB1213" i="5"/>
  <c r="CZ1213" i="5"/>
  <c r="DA1213" i="5" s="1"/>
  <c r="DB1212" i="5"/>
  <c r="CZ1212" i="5"/>
  <c r="DA1212" i="5" s="1"/>
  <c r="DB1211" i="5"/>
  <c r="CZ1211" i="5"/>
  <c r="DA1211" i="5" s="1"/>
  <c r="DB1210" i="5"/>
  <c r="CZ1210" i="5"/>
  <c r="DA1210" i="5" s="1"/>
  <c r="DB1209" i="5"/>
  <c r="CZ1209" i="5"/>
  <c r="DA1209" i="5" s="1"/>
  <c r="DB1208" i="5"/>
  <c r="CZ1208" i="5"/>
  <c r="DA1208" i="5" s="1"/>
  <c r="DB1207" i="5"/>
  <c r="CZ1207" i="5"/>
  <c r="DA1207" i="5" s="1"/>
  <c r="DB1206" i="5"/>
  <c r="CZ1206" i="5"/>
  <c r="DA1206" i="5" s="1"/>
  <c r="DB1205" i="5"/>
  <c r="CZ1205" i="5"/>
  <c r="DA1205" i="5" s="1"/>
  <c r="DB1204" i="5"/>
  <c r="CZ1204" i="5"/>
  <c r="DA1204" i="5" s="1"/>
  <c r="DB1203" i="5"/>
  <c r="CZ1203" i="5"/>
  <c r="DA1203" i="5" s="1"/>
  <c r="DB1202" i="5"/>
  <c r="CZ1202" i="5"/>
  <c r="DA1202" i="5" s="1"/>
  <c r="DB1201" i="5"/>
  <c r="CZ1201" i="5"/>
  <c r="DA1201" i="5" s="1"/>
  <c r="DB1200" i="5"/>
  <c r="CZ1200" i="5"/>
  <c r="DA1200" i="5" s="1"/>
  <c r="DB1199" i="5"/>
  <c r="CZ1199" i="5"/>
  <c r="DA1199" i="5" s="1"/>
  <c r="DB1198" i="5"/>
  <c r="CZ1198" i="5"/>
  <c r="DA1198" i="5" s="1"/>
  <c r="DB1197" i="5"/>
  <c r="CZ1197" i="5"/>
  <c r="DA1197" i="5" s="1"/>
  <c r="DB1196" i="5"/>
  <c r="CZ1196" i="5"/>
  <c r="DA1196" i="5" s="1"/>
  <c r="DB1195" i="5"/>
  <c r="CZ1195" i="5"/>
  <c r="DA1195" i="5" s="1"/>
  <c r="DB1194" i="5"/>
  <c r="CZ1194" i="5"/>
  <c r="DA1194" i="5" s="1"/>
  <c r="DB1193" i="5"/>
  <c r="CZ1193" i="5"/>
  <c r="DA1193" i="5" s="1"/>
  <c r="DB1192" i="5"/>
  <c r="CZ1192" i="5"/>
  <c r="DA1192" i="5" s="1"/>
  <c r="DB1191" i="5"/>
  <c r="CZ1191" i="5"/>
  <c r="DA1191" i="5" s="1"/>
  <c r="DB1190" i="5"/>
  <c r="CZ1190" i="5"/>
  <c r="DA1190" i="5" s="1"/>
  <c r="DB1189" i="5"/>
  <c r="CZ1189" i="5"/>
  <c r="DA1189" i="5" s="1"/>
  <c r="DB1188" i="5"/>
  <c r="CZ1188" i="5"/>
  <c r="DA1188" i="5" s="1"/>
  <c r="DB1187" i="5"/>
  <c r="CZ1187" i="5"/>
  <c r="DA1187" i="5" s="1"/>
  <c r="DB1186" i="5"/>
  <c r="CZ1186" i="5"/>
  <c r="DA1186" i="5" s="1"/>
  <c r="DB1185" i="5"/>
  <c r="CZ1185" i="5"/>
  <c r="DA1185" i="5" s="1"/>
  <c r="DB1184" i="5"/>
  <c r="CZ1184" i="5"/>
  <c r="DA1184" i="5" s="1"/>
  <c r="DB1183" i="5"/>
  <c r="CZ1183" i="5"/>
  <c r="DA1183" i="5" s="1"/>
  <c r="DB1182" i="5"/>
  <c r="CZ1182" i="5"/>
  <c r="DA1182" i="5" s="1"/>
  <c r="DB1181" i="5"/>
  <c r="CZ1181" i="5"/>
  <c r="DA1181" i="5" s="1"/>
  <c r="DB1180" i="5"/>
  <c r="CZ1180" i="5"/>
  <c r="DA1180" i="5" s="1"/>
  <c r="DB1179" i="5"/>
  <c r="CZ1179" i="5"/>
  <c r="DA1179" i="5" s="1"/>
  <c r="DB1178" i="5"/>
  <c r="CZ1178" i="5"/>
  <c r="DA1178" i="5" s="1"/>
  <c r="DB1177" i="5"/>
  <c r="CZ1177" i="5"/>
  <c r="DA1177" i="5" s="1"/>
  <c r="DB1176" i="5"/>
  <c r="CZ1176" i="5"/>
  <c r="DA1176" i="5" s="1"/>
  <c r="DB1175" i="5"/>
  <c r="CZ1175" i="5"/>
  <c r="DA1175" i="5" s="1"/>
  <c r="DB1174" i="5"/>
  <c r="CZ1174" i="5"/>
  <c r="DA1174" i="5" s="1"/>
  <c r="DB1173" i="5"/>
  <c r="CZ1173" i="5"/>
  <c r="DA1173" i="5" s="1"/>
  <c r="DB1172" i="5"/>
  <c r="CZ1172" i="5"/>
  <c r="DA1172" i="5" s="1"/>
  <c r="DB1171" i="5"/>
  <c r="CZ1171" i="5"/>
  <c r="DA1171" i="5" s="1"/>
  <c r="DB1170" i="5"/>
  <c r="CZ1170" i="5"/>
  <c r="DA1170" i="5" s="1"/>
  <c r="DB1169" i="5"/>
  <c r="CZ1169" i="5"/>
  <c r="DA1169" i="5" s="1"/>
  <c r="DB1168" i="5"/>
  <c r="CZ1168" i="5"/>
  <c r="DA1168" i="5" s="1"/>
  <c r="DB1167" i="5"/>
  <c r="CZ1167" i="5"/>
  <c r="DA1167" i="5" s="1"/>
  <c r="DB1166" i="5"/>
  <c r="CZ1166" i="5"/>
  <c r="DA1166" i="5" s="1"/>
  <c r="DB1165" i="5"/>
  <c r="CZ1165" i="5"/>
  <c r="DA1165" i="5" s="1"/>
  <c r="DB1164" i="5"/>
  <c r="CZ1164" i="5"/>
  <c r="DA1164" i="5" s="1"/>
  <c r="DB1163" i="5"/>
  <c r="CZ1163" i="5"/>
  <c r="DA1163" i="5" s="1"/>
  <c r="DB1162" i="5"/>
  <c r="CZ1162" i="5"/>
  <c r="DA1162" i="5" s="1"/>
  <c r="DB1161" i="5"/>
  <c r="CZ1161" i="5"/>
  <c r="DA1161" i="5" s="1"/>
  <c r="DB1160" i="5"/>
  <c r="CZ1160" i="5"/>
  <c r="DA1160" i="5" s="1"/>
  <c r="DB1159" i="5"/>
  <c r="CZ1159" i="5"/>
  <c r="DA1159" i="5" s="1"/>
  <c r="DB1158" i="5"/>
  <c r="CZ1158" i="5"/>
  <c r="DA1158" i="5" s="1"/>
  <c r="DB1157" i="5"/>
  <c r="CZ1157" i="5"/>
  <c r="DA1157" i="5" s="1"/>
  <c r="DB1156" i="5"/>
  <c r="CZ1156" i="5"/>
  <c r="DA1156" i="5" s="1"/>
  <c r="DB1155" i="5"/>
  <c r="CZ1155" i="5"/>
  <c r="DA1155" i="5" s="1"/>
  <c r="DB1154" i="5"/>
  <c r="CZ1154" i="5"/>
  <c r="DA1154" i="5" s="1"/>
  <c r="DB1153" i="5"/>
  <c r="CZ1153" i="5"/>
  <c r="DA1153" i="5" s="1"/>
  <c r="DB1152" i="5"/>
  <c r="CZ1152" i="5"/>
  <c r="DA1152" i="5" s="1"/>
  <c r="DB1151" i="5"/>
  <c r="CZ1151" i="5"/>
  <c r="DA1151" i="5" s="1"/>
  <c r="DB1150" i="5"/>
  <c r="CZ1150" i="5"/>
  <c r="DA1150" i="5" s="1"/>
  <c r="DB1149" i="5"/>
  <c r="CZ1149" i="5"/>
  <c r="DA1149" i="5" s="1"/>
  <c r="DB1148" i="5"/>
  <c r="CZ1148" i="5"/>
  <c r="DA1148" i="5" s="1"/>
  <c r="DB1147" i="5"/>
  <c r="CZ1147" i="5"/>
  <c r="DA1147" i="5" s="1"/>
  <c r="DB1146" i="5"/>
  <c r="CZ1146" i="5"/>
  <c r="DA1146" i="5" s="1"/>
  <c r="DB1145" i="5"/>
  <c r="CZ1145" i="5"/>
  <c r="DA1145" i="5" s="1"/>
  <c r="DB1144" i="5"/>
  <c r="CZ1144" i="5"/>
  <c r="DA1144" i="5" s="1"/>
  <c r="DB1143" i="5"/>
  <c r="CZ1143" i="5"/>
  <c r="DA1143" i="5" s="1"/>
  <c r="DB1142" i="5"/>
  <c r="CZ1142" i="5"/>
  <c r="DA1142" i="5" s="1"/>
  <c r="DB1141" i="5"/>
  <c r="CZ1141" i="5"/>
  <c r="DA1141" i="5" s="1"/>
  <c r="DB1140" i="5"/>
  <c r="CZ1140" i="5"/>
  <c r="DA1140" i="5" s="1"/>
  <c r="DB1139" i="5"/>
  <c r="CZ1139" i="5"/>
  <c r="DA1139" i="5" s="1"/>
  <c r="DB1138" i="5"/>
  <c r="CZ1138" i="5"/>
  <c r="DA1138" i="5" s="1"/>
  <c r="DB1137" i="5"/>
  <c r="CZ1137" i="5"/>
  <c r="DA1137" i="5" s="1"/>
  <c r="DB1136" i="5"/>
  <c r="CZ1136" i="5"/>
  <c r="DA1136" i="5" s="1"/>
  <c r="DB1135" i="5"/>
  <c r="CZ1135" i="5"/>
  <c r="DA1135" i="5" s="1"/>
  <c r="DB1134" i="5"/>
  <c r="CZ1134" i="5"/>
  <c r="DA1134" i="5" s="1"/>
  <c r="DB1133" i="5"/>
  <c r="CZ1133" i="5"/>
  <c r="DA1133" i="5" s="1"/>
  <c r="DB1132" i="5"/>
  <c r="CZ1132" i="5"/>
  <c r="DA1132" i="5" s="1"/>
  <c r="DB1131" i="5"/>
  <c r="CZ1131" i="5"/>
  <c r="DA1131" i="5" s="1"/>
  <c r="DB1130" i="5"/>
  <c r="CZ1130" i="5"/>
  <c r="DA1130" i="5" s="1"/>
  <c r="DB1129" i="5"/>
  <c r="CZ1129" i="5"/>
  <c r="DA1129" i="5" s="1"/>
  <c r="DB1128" i="5"/>
  <c r="CZ1128" i="5"/>
  <c r="DA1128" i="5" s="1"/>
  <c r="DB1127" i="5"/>
  <c r="CZ1127" i="5"/>
  <c r="DA1127" i="5" s="1"/>
  <c r="DB1126" i="5"/>
  <c r="CZ1126" i="5"/>
  <c r="DA1126" i="5" s="1"/>
  <c r="DB1125" i="5"/>
  <c r="CZ1125" i="5"/>
  <c r="DA1125" i="5" s="1"/>
  <c r="DB1124" i="5"/>
  <c r="CZ1124" i="5"/>
  <c r="DA1124" i="5" s="1"/>
  <c r="DB1123" i="5"/>
  <c r="CZ1123" i="5"/>
  <c r="DA1123" i="5" s="1"/>
  <c r="DB1122" i="5"/>
  <c r="CZ1122" i="5"/>
  <c r="DA1122" i="5" s="1"/>
  <c r="DB1121" i="5"/>
  <c r="CZ1121" i="5"/>
  <c r="DA1121" i="5" s="1"/>
  <c r="DB1120" i="5"/>
  <c r="CZ1120" i="5"/>
  <c r="DA1120" i="5" s="1"/>
  <c r="DB1119" i="5"/>
  <c r="CZ1119" i="5"/>
  <c r="DA1119" i="5" s="1"/>
  <c r="DB1118" i="5"/>
  <c r="CZ1118" i="5"/>
  <c r="DA1118" i="5" s="1"/>
  <c r="DB1117" i="5"/>
  <c r="CZ1117" i="5"/>
  <c r="DA1117" i="5" s="1"/>
  <c r="DB1116" i="5"/>
  <c r="CZ1116" i="5"/>
  <c r="DA1116" i="5" s="1"/>
  <c r="DB1115" i="5"/>
  <c r="CZ1115" i="5"/>
  <c r="DA1115" i="5" s="1"/>
  <c r="DB1114" i="5"/>
  <c r="CZ1114" i="5"/>
  <c r="DA1114" i="5" s="1"/>
  <c r="DB1113" i="5"/>
  <c r="CZ1113" i="5"/>
  <c r="DA1113" i="5" s="1"/>
  <c r="DB1112" i="5"/>
  <c r="CZ1112" i="5"/>
  <c r="DA1112" i="5" s="1"/>
  <c r="DB1111" i="5"/>
  <c r="CZ1111" i="5"/>
  <c r="DA1111" i="5" s="1"/>
  <c r="DB1110" i="5"/>
  <c r="CZ1110" i="5"/>
  <c r="DA1110" i="5" s="1"/>
  <c r="DB1109" i="5"/>
  <c r="CZ1109" i="5"/>
  <c r="DA1109" i="5" s="1"/>
  <c r="DB1108" i="5"/>
  <c r="CZ1108" i="5"/>
  <c r="DA1108" i="5" s="1"/>
  <c r="DB1107" i="5"/>
  <c r="CZ1107" i="5"/>
  <c r="DA1107" i="5" s="1"/>
  <c r="DB1106" i="5"/>
  <c r="CZ1106" i="5"/>
  <c r="DA1106" i="5" s="1"/>
  <c r="DB1105" i="5"/>
  <c r="CZ1105" i="5"/>
  <c r="DA1105" i="5" s="1"/>
  <c r="DB1104" i="5"/>
  <c r="CZ1104" i="5"/>
  <c r="DA1104" i="5" s="1"/>
  <c r="DB1103" i="5"/>
  <c r="CZ1103" i="5"/>
  <c r="DA1103" i="5" s="1"/>
  <c r="DB1102" i="5"/>
  <c r="CZ1102" i="5"/>
  <c r="DA1102" i="5" s="1"/>
  <c r="DB1101" i="5"/>
  <c r="CZ1101" i="5"/>
  <c r="DA1101" i="5" s="1"/>
  <c r="DB1100" i="5"/>
  <c r="CZ1100" i="5"/>
  <c r="DA1100" i="5" s="1"/>
  <c r="DB1099" i="5"/>
  <c r="CZ1099" i="5"/>
  <c r="DA1099" i="5" s="1"/>
  <c r="DB1098" i="5"/>
  <c r="CZ1098" i="5"/>
  <c r="DA1098" i="5" s="1"/>
  <c r="DB1097" i="5"/>
  <c r="CZ1097" i="5"/>
  <c r="DA1097" i="5" s="1"/>
  <c r="DB1096" i="5"/>
  <c r="CZ1096" i="5"/>
  <c r="DA1096" i="5" s="1"/>
  <c r="DB1095" i="5"/>
  <c r="CZ1095" i="5"/>
  <c r="DA1095" i="5" s="1"/>
  <c r="DB1094" i="5"/>
  <c r="CZ1094" i="5"/>
  <c r="DA1094" i="5" s="1"/>
  <c r="DB1093" i="5"/>
  <c r="CZ1093" i="5"/>
  <c r="DA1093" i="5" s="1"/>
  <c r="DB1092" i="5"/>
  <c r="CZ1092" i="5"/>
  <c r="DA1092" i="5" s="1"/>
  <c r="DB1091" i="5"/>
  <c r="CZ1091" i="5"/>
  <c r="DA1091" i="5" s="1"/>
  <c r="DB1090" i="5"/>
  <c r="CZ1090" i="5"/>
  <c r="DA1090" i="5" s="1"/>
  <c r="DB1089" i="5"/>
  <c r="CZ1089" i="5"/>
  <c r="DA1089" i="5" s="1"/>
  <c r="DB1088" i="5"/>
  <c r="CZ1088" i="5"/>
  <c r="DA1088" i="5" s="1"/>
  <c r="DB1087" i="5"/>
  <c r="CZ1087" i="5"/>
  <c r="DA1087" i="5" s="1"/>
  <c r="DB1086" i="5"/>
  <c r="CZ1086" i="5"/>
  <c r="DA1086" i="5" s="1"/>
  <c r="DB1085" i="5"/>
  <c r="CZ1085" i="5"/>
  <c r="DA1085" i="5" s="1"/>
  <c r="DB1084" i="5"/>
  <c r="CZ1084" i="5"/>
  <c r="DA1084" i="5" s="1"/>
  <c r="DB1083" i="5"/>
  <c r="CZ1083" i="5"/>
  <c r="DA1083" i="5" s="1"/>
  <c r="DB1082" i="5"/>
  <c r="CZ1082" i="5"/>
  <c r="DA1082" i="5" s="1"/>
  <c r="DB1081" i="5"/>
  <c r="CZ1081" i="5"/>
  <c r="DA1081" i="5" s="1"/>
  <c r="DB1080" i="5"/>
  <c r="CZ1080" i="5"/>
  <c r="DA1080" i="5" s="1"/>
  <c r="DB1079" i="5"/>
  <c r="CZ1079" i="5"/>
  <c r="DA1079" i="5" s="1"/>
  <c r="DB1078" i="5"/>
  <c r="CZ1078" i="5"/>
  <c r="DA1078" i="5" s="1"/>
  <c r="DB1077" i="5"/>
  <c r="CZ1077" i="5"/>
  <c r="DA1077" i="5" s="1"/>
  <c r="DB1076" i="5"/>
  <c r="CZ1076" i="5"/>
  <c r="DA1076" i="5" s="1"/>
  <c r="DB1075" i="5"/>
  <c r="CZ1075" i="5"/>
  <c r="DA1075" i="5" s="1"/>
  <c r="DB1074" i="5"/>
  <c r="CZ1074" i="5"/>
  <c r="DA1074" i="5" s="1"/>
  <c r="DB1073" i="5"/>
  <c r="CZ1073" i="5"/>
  <c r="DA1073" i="5" s="1"/>
  <c r="DB1072" i="5"/>
  <c r="CZ1072" i="5"/>
  <c r="DA1072" i="5" s="1"/>
  <c r="DB1071" i="5"/>
  <c r="CZ1071" i="5"/>
  <c r="DA1071" i="5" s="1"/>
  <c r="DB1070" i="5"/>
  <c r="CZ1070" i="5"/>
  <c r="DA1070" i="5" s="1"/>
  <c r="DB1069" i="5"/>
  <c r="CZ1069" i="5"/>
  <c r="DA1069" i="5" s="1"/>
  <c r="DB1068" i="5"/>
  <c r="CZ1068" i="5"/>
  <c r="DA1068" i="5" s="1"/>
  <c r="DB1067" i="5"/>
  <c r="CZ1067" i="5"/>
  <c r="DA1067" i="5" s="1"/>
  <c r="DB1066" i="5"/>
  <c r="CZ1066" i="5"/>
  <c r="DA1066" i="5" s="1"/>
  <c r="DB1065" i="5"/>
  <c r="CZ1065" i="5"/>
  <c r="DA1065" i="5" s="1"/>
  <c r="DB1064" i="5"/>
  <c r="CZ1064" i="5"/>
  <c r="DA1064" i="5" s="1"/>
  <c r="DB1063" i="5"/>
  <c r="CZ1063" i="5"/>
  <c r="DA1063" i="5" s="1"/>
  <c r="DB1062" i="5"/>
  <c r="CZ1062" i="5"/>
  <c r="DA1062" i="5" s="1"/>
  <c r="DB1061" i="5"/>
  <c r="CZ1061" i="5"/>
  <c r="DA1061" i="5" s="1"/>
  <c r="DB1060" i="5"/>
  <c r="CZ1060" i="5"/>
  <c r="DA1060" i="5" s="1"/>
  <c r="DB1059" i="5"/>
  <c r="CZ1059" i="5"/>
  <c r="DA1059" i="5" s="1"/>
  <c r="DB1058" i="5"/>
  <c r="CZ1058" i="5"/>
  <c r="DA1058" i="5" s="1"/>
  <c r="DB1057" i="5"/>
  <c r="CZ1057" i="5"/>
  <c r="DA1057" i="5" s="1"/>
  <c r="DB1056" i="5"/>
  <c r="CZ1056" i="5"/>
  <c r="DA1056" i="5" s="1"/>
  <c r="DB1055" i="5"/>
  <c r="CZ1055" i="5"/>
  <c r="DA1055" i="5" s="1"/>
  <c r="DB1054" i="5"/>
  <c r="CZ1054" i="5"/>
  <c r="DA1054" i="5" s="1"/>
  <c r="DB1053" i="5"/>
  <c r="CZ1053" i="5"/>
  <c r="DA1053" i="5" s="1"/>
  <c r="DB1052" i="5"/>
  <c r="CZ1052" i="5"/>
  <c r="DA1052" i="5" s="1"/>
  <c r="DB1051" i="5"/>
  <c r="CZ1051" i="5"/>
  <c r="DA1051" i="5" s="1"/>
  <c r="DB1050" i="5"/>
  <c r="CZ1050" i="5"/>
  <c r="DA1050" i="5" s="1"/>
  <c r="DB1049" i="5"/>
  <c r="CZ1049" i="5"/>
  <c r="DA1049" i="5" s="1"/>
  <c r="DB1048" i="5"/>
  <c r="CZ1048" i="5"/>
  <c r="DA1048" i="5" s="1"/>
  <c r="DB1047" i="5"/>
  <c r="CZ1047" i="5"/>
  <c r="DA1047" i="5" s="1"/>
  <c r="DB1046" i="5"/>
  <c r="CZ1046" i="5"/>
  <c r="DA1046" i="5" s="1"/>
  <c r="DB1045" i="5"/>
  <c r="CZ1045" i="5"/>
  <c r="DA1045" i="5" s="1"/>
  <c r="DB1044" i="5"/>
  <c r="CZ1044" i="5"/>
  <c r="DA1044" i="5" s="1"/>
  <c r="DB1043" i="5"/>
  <c r="CZ1043" i="5"/>
  <c r="DA1043" i="5" s="1"/>
  <c r="DB1042" i="5"/>
  <c r="CZ1042" i="5"/>
  <c r="DA1042" i="5" s="1"/>
  <c r="DB1041" i="5"/>
  <c r="CZ1041" i="5"/>
  <c r="DA1041" i="5" s="1"/>
  <c r="DB1040" i="5"/>
  <c r="CZ1040" i="5"/>
  <c r="DA1040" i="5" s="1"/>
  <c r="DB1039" i="5"/>
  <c r="CZ1039" i="5"/>
  <c r="DA1039" i="5" s="1"/>
  <c r="DB1038" i="5"/>
  <c r="CZ1038" i="5"/>
  <c r="DA1038" i="5" s="1"/>
  <c r="DB1037" i="5"/>
  <c r="CZ1037" i="5"/>
  <c r="DA1037" i="5" s="1"/>
  <c r="DB1036" i="5"/>
  <c r="CZ1036" i="5"/>
  <c r="DA1036" i="5" s="1"/>
  <c r="DB1035" i="5"/>
  <c r="CZ1035" i="5"/>
  <c r="DA1035" i="5" s="1"/>
  <c r="DB1034" i="5"/>
  <c r="CZ1034" i="5"/>
  <c r="DA1034" i="5" s="1"/>
  <c r="DB1033" i="5"/>
  <c r="CZ1033" i="5"/>
  <c r="DA1033" i="5" s="1"/>
  <c r="DB1032" i="5"/>
  <c r="CZ1032" i="5"/>
  <c r="DA1032" i="5" s="1"/>
  <c r="DB1031" i="5"/>
  <c r="CZ1031" i="5"/>
  <c r="DA1031" i="5" s="1"/>
  <c r="DB1030" i="5"/>
  <c r="CZ1030" i="5"/>
  <c r="DA1030" i="5" s="1"/>
  <c r="DB1029" i="5"/>
  <c r="CZ1029" i="5"/>
  <c r="DA1029" i="5" s="1"/>
  <c r="DB1028" i="5"/>
  <c r="CZ1028" i="5"/>
  <c r="DA1028" i="5" s="1"/>
  <c r="DB1027" i="5"/>
  <c r="CZ1027" i="5"/>
  <c r="DA1027" i="5" s="1"/>
  <c r="DB1026" i="5"/>
  <c r="CZ1026" i="5"/>
  <c r="DA1026" i="5" s="1"/>
  <c r="DB1025" i="5"/>
  <c r="CZ1025" i="5"/>
  <c r="DA1025" i="5" s="1"/>
  <c r="DB1024" i="5"/>
  <c r="CZ1024" i="5"/>
  <c r="DA1024" i="5" s="1"/>
  <c r="DB1023" i="5"/>
  <c r="CZ1023" i="5"/>
  <c r="DA1023" i="5" s="1"/>
  <c r="DB1022" i="5"/>
  <c r="CZ1022" i="5"/>
  <c r="DA1022" i="5" s="1"/>
  <c r="DB1021" i="5"/>
  <c r="CZ1021" i="5"/>
  <c r="DA1021" i="5" s="1"/>
  <c r="DB1020" i="5"/>
  <c r="CZ1020" i="5"/>
  <c r="DA1020" i="5" s="1"/>
  <c r="DB1019" i="5"/>
  <c r="CZ1019" i="5"/>
  <c r="DA1019" i="5" s="1"/>
  <c r="DB1018" i="5"/>
  <c r="CZ1018" i="5"/>
  <c r="DA1018" i="5" s="1"/>
  <c r="DB1017" i="5"/>
  <c r="CZ1017" i="5"/>
  <c r="DA1017" i="5" s="1"/>
  <c r="DB1016" i="5"/>
  <c r="CZ1016" i="5"/>
  <c r="DA1016" i="5" s="1"/>
  <c r="DB1015" i="5"/>
  <c r="CZ1015" i="5"/>
  <c r="DA1015" i="5" s="1"/>
  <c r="DB1014" i="5"/>
  <c r="CZ1014" i="5"/>
  <c r="DA1014" i="5" s="1"/>
  <c r="DB1013" i="5"/>
  <c r="CZ1013" i="5"/>
  <c r="DA1013" i="5" s="1"/>
  <c r="DB1012" i="5"/>
  <c r="CZ1012" i="5"/>
  <c r="DA1012" i="5" s="1"/>
  <c r="DB1011" i="5"/>
  <c r="CZ1011" i="5"/>
  <c r="DA1011" i="5" s="1"/>
  <c r="DB1010" i="5"/>
  <c r="CZ1010" i="5"/>
  <c r="DA1010" i="5" s="1"/>
  <c r="DB1009" i="5"/>
  <c r="CZ1009" i="5"/>
  <c r="DA1009" i="5" s="1"/>
  <c r="DB1008" i="5"/>
  <c r="CZ1008" i="5"/>
  <c r="DA1008" i="5" s="1"/>
  <c r="DB1007" i="5"/>
  <c r="CZ1007" i="5"/>
  <c r="DA1007" i="5" s="1"/>
  <c r="DB1006" i="5"/>
  <c r="CZ1006" i="5"/>
  <c r="DA1006" i="5" s="1"/>
  <c r="DB1005" i="5"/>
  <c r="CZ1005" i="5"/>
  <c r="DA1005" i="5" s="1"/>
  <c r="DB1004" i="5"/>
  <c r="CZ1004" i="5"/>
  <c r="DA1004" i="5" s="1"/>
  <c r="DB1003" i="5"/>
  <c r="CZ1003" i="5"/>
  <c r="DA1003" i="5" s="1"/>
  <c r="DB1002" i="5"/>
  <c r="CZ1002" i="5"/>
  <c r="DA1002" i="5" s="1"/>
  <c r="DB1001" i="5"/>
  <c r="CZ1001" i="5"/>
  <c r="DA1001" i="5" s="1"/>
  <c r="DB1000" i="5"/>
  <c r="CZ1000" i="5"/>
  <c r="DA1000" i="5" s="1"/>
  <c r="DB999" i="5"/>
  <c r="CZ999" i="5"/>
  <c r="DA999" i="5" s="1"/>
  <c r="DB998" i="5"/>
  <c r="CZ998" i="5"/>
  <c r="DA998" i="5" s="1"/>
  <c r="DB997" i="5"/>
  <c r="CZ997" i="5"/>
  <c r="DA997" i="5" s="1"/>
  <c r="DB996" i="5"/>
  <c r="CZ996" i="5"/>
  <c r="DA996" i="5" s="1"/>
  <c r="DB995" i="5"/>
  <c r="CZ995" i="5"/>
  <c r="DA995" i="5" s="1"/>
  <c r="DB994" i="5"/>
  <c r="CZ994" i="5"/>
  <c r="DA994" i="5" s="1"/>
  <c r="DB993" i="5"/>
  <c r="CZ993" i="5"/>
  <c r="DA993" i="5" s="1"/>
  <c r="DB992" i="5"/>
  <c r="CZ992" i="5"/>
  <c r="DA992" i="5" s="1"/>
  <c r="DB991" i="5"/>
  <c r="CZ991" i="5"/>
  <c r="DA991" i="5" s="1"/>
  <c r="DB990" i="5"/>
  <c r="CZ990" i="5"/>
  <c r="DA990" i="5" s="1"/>
  <c r="DB989" i="5"/>
  <c r="CZ989" i="5"/>
  <c r="DA989" i="5" s="1"/>
  <c r="DB988" i="5"/>
  <c r="CZ988" i="5"/>
  <c r="DA988" i="5" s="1"/>
  <c r="DB987" i="5"/>
  <c r="CZ987" i="5"/>
  <c r="DA987" i="5" s="1"/>
  <c r="DB986" i="5"/>
  <c r="CZ986" i="5"/>
  <c r="DA986" i="5" s="1"/>
  <c r="DB985" i="5"/>
  <c r="CZ985" i="5"/>
  <c r="DA985" i="5" s="1"/>
  <c r="DB984" i="5"/>
  <c r="CZ984" i="5"/>
  <c r="DA984" i="5" s="1"/>
  <c r="DB983" i="5"/>
  <c r="CZ983" i="5"/>
  <c r="DA983" i="5" s="1"/>
  <c r="DB982" i="5"/>
  <c r="CZ982" i="5"/>
  <c r="DA982" i="5" s="1"/>
  <c r="DB981" i="5"/>
  <c r="CZ981" i="5"/>
  <c r="DA981" i="5" s="1"/>
  <c r="DB980" i="5"/>
  <c r="CZ980" i="5"/>
  <c r="DA980" i="5" s="1"/>
  <c r="DB979" i="5"/>
  <c r="CZ979" i="5"/>
  <c r="DA979" i="5" s="1"/>
  <c r="DB978" i="5"/>
  <c r="CZ978" i="5"/>
  <c r="DA978" i="5" s="1"/>
  <c r="DB977" i="5"/>
  <c r="CZ977" i="5"/>
  <c r="DA977" i="5" s="1"/>
  <c r="DB976" i="5"/>
  <c r="CZ976" i="5"/>
  <c r="DA976" i="5" s="1"/>
  <c r="DB975" i="5"/>
  <c r="CZ975" i="5"/>
  <c r="DA975" i="5" s="1"/>
  <c r="DB974" i="5"/>
  <c r="CZ974" i="5"/>
  <c r="DA974" i="5" s="1"/>
  <c r="DB973" i="5"/>
  <c r="CZ973" i="5"/>
  <c r="DA973" i="5" s="1"/>
  <c r="DB972" i="5"/>
  <c r="CZ972" i="5"/>
  <c r="DA972" i="5" s="1"/>
  <c r="DB971" i="5"/>
  <c r="CZ971" i="5"/>
  <c r="DA971" i="5" s="1"/>
  <c r="DB970" i="5"/>
  <c r="CZ970" i="5"/>
  <c r="DA970" i="5" s="1"/>
  <c r="DB969" i="5"/>
  <c r="CZ969" i="5"/>
  <c r="DA969" i="5" s="1"/>
  <c r="DB968" i="5"/>
  <c r="CZ968" i="5"/>
  <c r="DA968" i="5" s="1"/>
  <c r="DB967" i="5"/>
  <c r="CZ967" i="5"/>
  <c r="DA967" i="5" s="1"/>
  <c r="DB966" i="5"/>
  <c r="CZ966" i="5"/>
  <c r="DA966" i="5" s="1"/>
  <c r="DB965" i="5"/>
  <c r="CZ965" i="5"/>
  <c r="DA965" i="5" s="1"/>
  <c r="DB964" i="5"/>
  <c r="CZ964" i="5"/>
  <c r="DA964" i="5" s="1"/>
  <c r="DB963" i="5"/>
  <c r="CZ963" i="5"/>
  <c r="DA963" i="5" s="1"/>
  <c r="DB962" i="5"/>
  <c r="CZ962" i="5"/>
  <c r="DA962" i="5" s="1"/>
  <c r="DB961" i="5"/>
  <c r="CZ961" i="5"/>
  <c r="DA961" i="5" s="1"/>
  <c r="DB960" i="5"/>
  <c r="CZ960" i="5"/>
  <c r="DA960" i="5" s="1"/>
  <c r="DB959" i="5"/>
  <c r="CZ959" i="5"/>
  <c r="DA959" i="5" s="1"/>
  <c r="DB958" i="5"/>
  <c r="CZ958" i="5"/>
  <c r="DA958" i="5" s="1"/>
  <c r="DB957" i="5"/>
  <c r="CZ957" i="5"/>
  <c r="DA957" i="5" s="1"/>
  <c r="DB956" i="5"/>
  <c r="CZ956" i="5"/>
  <c r="DA956" i="5" s="1"/>
  <c r="DB955" i="5"/>
  <c r="CZ955" i="5"/>
  <c r="DA955" i="5" s="1"/>
  <c r="DB954" i="5"/>
  <c r="CZ954" i="5"/>
  <c r="DA954" i="5" s="1"/>
  <c r="DB953" i="5"/>
  <c r="CZ953" i="5"/>
  <c r="DA953" i="5" s="1"/>
  <c r="DB952" i="5"/>
  <c r="CZ952" i="5"/>
  <c r="DA952" i="5" s="1"/>
  <c r="DB951" i="5"/>
  <c r="CZ951" i="5"/>
  <c r="DA951" i="5" s="1"/>
  <c r="DB950" i="5"/>
  <c r="CZ950" i="5"/>
  <c r="DA950" i="5" s="1"/>
  <c r="DB949" i="5"/>
  <c r="CZ949" i="5"/>
  <c r="DA949" i="5" s="1"/>
  <c r="DB948" i="5"/>
  <c r="CZ948" i="5"/>
  <c r="DA948" i="5" s="1"/>
  <c r="DB947" i="5"/>
  <c r="CZ947" i="5"/>
  <c r="DA947" i="5" s="1"/>
  <c r="DB946" i="5"/>
  <c r="CZ946" i="5"/>
  <c r="DA946" i="5" s="1"/>
  <c r="DB945" i="5"/>
  <c r="CZ945" i="5"/>
  <c r="DA945" i="5" s="1"/>
  <c r="DB944" i="5"/>
  <c r="CZ944" i="5"/>
  <c r="DA944" i="5" s="1"/>
  <c r="DB943" i="5"/>
  <c r="CZ943" i="5"/>
  <c r="DA943" i="5" s="1"/>
  <c r="DB942" i="5"/>
  <c r="CZ942" i="5"/>
  <c r="DA942" i="5" s="1"/>
  <c r="DB941" i="5"/>
  <c r="CZ941" i="5"/>
  <c r="DA941" i="5" s="1"/>
  <c r="DB940" i="5"/>
  <c r="CZ940" i="5"/>
  <c r="DA940" i="5" s="1"/>
  <c r="DB939" i="5"/>
  <c r="CZ939" i="5"/>
  <c r="DA939" i="5" s="1"/>
  <c r="DB938" i="5"/>
  <c r="CZ938" i="5"/>
  <c r="DA938" i="5" s="1"/>
  <c r="DB937" i="5"/>
  <c r="CZ937" i="5"/>
  <c r="DA937" i="5" s="1"/>
  <c r="DB936" i="5"/>
  <c r="CZ936" i="5"/>
  <c r="DA936" i="5" s="1"/>
  <c r="DB935" i="5"/>
  <c r="CZ935" i="5"/>
  <c r="DA935" i="5" s="1"/>
  <c r="DB934" i="5"/>
  <c r="CZ934" i="5"/>
  <c r="DA934" i="5" s="1"/>
  <c r="DB933" i="5"/>
  <c r="CZ933" i="5"/>
  <c r="DA933" i="5" s="1"/>
  <c r="DB932" i="5"/>
  <c r="CZ932" i="5"/>
  <c r="DA932" i="5" s="1"/>
  <c r="DB931" i="5"/>
  <c r="CZ931" i="5"/>
  <c r="DA931" i="5" s="1"/>
  <c r="DB930" i="5"/>
  <c r="CZ930" i="5"/>
  <c r="DA930" i="5" s="1"/>
  <c r="DB929" i="5"/>
  <c r="CZ929" i="5"/>
  <c r="DA929" i="5" s="1"/>
  <c r="DB928" i="5"/>
  <c r="CZ928" i="5"/>
  <c r="DA928" i="5" s="1"/>
  <c r="DB927" i="5"/>
  <c r="CZ927" i="5"/>
  <c r="DA927" i="5" s="1"/>
  <c r="DB926" i="5"/>
  <c r="CZ926" i="5"/>
  <c r="DA926" i="5" s="1"/>
  <c r="DB925" i="5"/>
  <c r="CZ925" i="5"/>
  <c r="DA925" i="5" s="1"/>
  <c r="DB924" i="5"/>
  <c r="CZ924" i="5"/>
  <c r="DA924" i="5" s="1"/>
  <c r="DB923" i="5"/>
  <c r="CZ923" i="5"/>
  <c r="DA923" i="5" s="1"/>
  <c r="DB922" i="5"/>
  <c r="CZ922" i="5"/>
  <c r="DA922" i="5" s="1"/>
  <c r="DB921" i="5"/>
  <c r="CZ921" i="5"/>
  <c r="DA921" i="5" s="1"/>
  <c r="DB920" i="5"/>
  <c r="CZ920" i="5"/>
  <c r="DA920" i="5" s="1"/>
  <c r="DB919" i="5"/>
  <c r="CZ919" i="5"/>
  <c r="DA919" i="5" s="1"/>
  <c r="DB918" i="5"/>
  <c r="CZ918" i="5"/>
  <c r="DA918" i="5" s="1"/>
  <c r="DB917" i="5"/>
  <c r="CZ917" i="5"/>
  <c r="DA917" i="5" s="1"/>
  <c r="DB916" i="5"/>
  <c r="CZ916" i="5"/>
  <c r="DA916" i="5" s="1"/>
  <c r="DB915" i="5"/>
  <c r="CZ915" i="5"/>
  <c r="DA915" i="5" s="1"/>
  <c r="DB914" i="5"/>
  <c r="CZ914" i="5"/>
  <c r="DA914" i="5" s="1"/>
  <c r="DB913" i="5"/>
  <c r="CZ913" i="5"/>
  <c r="DA913" i="5" s="1"/>
  <c r="DB912" i="5"/>
  <c r="CZ912" i="5"/>
  <c r="DA912" i="5" s="1"/>
  <c r="DB911" i="5"/>
  <c r="CZ911" i="5"/>
  <c r="DA911" i="5" s="1"/>
  <c r="DB910" i="5"/>
  <c r="CZ910" i="5"/>
  <c r="DA910" i="5" s="1"/>
  <c r="DB909" i="5"/>
  <c r="CZ909" i="5"/>
  <c r="DA909" i="5" s="1"/>
  <c r="DB908" i="5"/>
  <c r="CZ908" i="5"/>
  <c r="DA908" i="5" s="1"/>
  <c r="DB907" i="5"/>
  <c r="CZ907" i="5"/>
  <c r="DA907" i="5" s="1"/>
  <c r="DB906" i="5"/>
  <c r="CZ906" i="5"/>
  <c r="DA906" i="5" s="1"/>
  <c r="DB905" i="5"/>
  <c r="CZ905" i="5"/>
  <c r="DA905" i="5" s="1"/>
  <c r="DB904" i="5"/>
  <c r="CZ904" i="5"/>
  <c r="DA904" i="5" s="1"/>
  <c r="DB903" i="5"/>
  <c r="CZ903" i="5"/>
  <c r="DA903" i="5" s="1"/>
  <c r="DB902" i="5"/>
  <c r="CZ902" i="5"/>
  <c r="DA902" i="5" s="1"/>
  <c r="DB901" i="5"/>
  <c r="CZ901" i="5"/>
  <c r="DA901" i="5" s="1"/>
  <c r="DB900" i="5"/>
  <c r="CZ900" i="5"/>
  <c r="DA900" i="5" s="1"/>
  <c r="DB899" i="5"/>
  <c r="CZ899" i="5"/>
  <c r="DA899" i="5" s="1"/>
  <c r="DB898" i="5"/>
  <c r="CZ898" i="5"/>
  <c r="DA898" i="5" s="1"/>
  <c r="DB897" i="5"/>
  <c r="CZ897" i="5"/>
  <c r="DA897" i="5" s="1"/>
  <c r="DB896" i="5"/>
  <c r="CZ896" i="5"/>
  <c r="DA896" i="5" s="1"/>
  <c r="DB895" i="5"/>
  <c r="CZ895" i="5"/>
  <c r="DA895" i="5" s="1"/>
  <c r="DB894" i="5"/>
  <c r="CZ894" i="5"/>
  <c r="DA894" i="5" s="1"/>
  <c r="DB893" i="5"/>
  <c r="CZ893" i="5"/>
  <c r="DA893" i="5" s="1"/>
  <c r="DB892" i="5"/>
  <c r="CZ892" i="5"/>
  <c r="DA892" i="5" s="1"/>
  <c r="DB891" i="5"/>
  <c r="CZ891" i="5"/>
  <c r="DA891" i="5" s="1"/>
  <c r="DB890" i="5"/>
  <c r="CZ890" i="5"/>
  <c r="DA890" i="5" s="1"/>
  <c r="DB889" i="5"/>
  <c r="CZ889" i="5"/>
  <c r="DA889" i="5" s="1"/>
  <c r="DB888" i="5"/>
  <c r="CZ888" i="5"/>
  <c r="DA888" i="5" s="1"/>
  <c r="DB887" i="5"/>
  <c r="CZ887" i="5"/>
  <c r="DA887" i="5" s="1"/>
  <c r="DB886" i="5"/>
  <c r="CZ886" i="5"/>
  <c r="DA886" i="5" s="1"/>
  <c r="DB885" i="5"/>
  <c r="CZ885" i="5"/>
  <c r="DA885" i="5" s="1"/>
  <c r="DB884" i="5"/>
  <c r="CZ884" i="5"/>
  <c r="DA884" i="5" s="1"/>
  <c r="DB883" i="5"/>
  <c r="CZ883" i="5"/>
  <c r="DA883" i="5" s="1"/>
  <c r="DB882" i="5"/>
  <c r="CZ882" i="5"/>
  <c r="DA882" i="5" s="1"/>
  <c r="DB881" i="5"/>
  <c r="CZ881" i="5"/>
  <c r="DA881" i="5" s="1"/>
  <c r="DB880" i="5"/>
  <c r="CZ880" i="5"/>
  <c r="DA880" i="5" s="1"/>
  <c r="DB879" i="5"/>
  <c r="CZ879" i="5"/>
  <c r="DA879" i="5" s="1"/>
  <c r="DB878" i="5"/>
  <c r="CZ878" i="5"/>
  <c r="DA878" i="5" s="1"/>
  <c r="DB877" i="5"/>
  <c r="CZ877" i="5"/>
  <c r="DA877" i="5" s="1"/>
  <c r="DB876" i="5"/>
  <c r="CZ876" i="5"/>
  <c r="DA876" i="5" s="1"/>
  <c r="DB875" i="5"/>
  <c r="CZ875" i="5"/>
  <c r="DA875" i="5" s="1"/>
  <c r="DB874" i="5"/>
  <c r="CZ874" i="5"/>
  <c r="DA874" i="5" s="1"/>
  <c r="DB873" i="5"/>
  <c r="CZ873" i="5"/>
  <c r="DA873" i="5" s="1"/>
  <c r="DB872" i="5"/>
  <c r="CZ872" i="5"/>
  <c r="DA872" i="5" s="1"/>
  <c r="DB871" i="5"/>
  <c r="CZ871" i="5"/>
  <c r="DA871" i="5" s="1"/>
  <c r="DB870" i="5"/>
  <c r="CZ870" i="5"/>
  <c r="DA870" i="5" s="1"/>
  <c r="DB869" i="5"/>
  <c r="CZ869" i="5"/>
  <c r="DA869" i="5" s="1"/>
  <c r="DB868" i="5"/>
  <c r="CZ868" i="5"/>
  <c r="DA868" i="5" s="1"/>
  <c r="DB867" i="5"/>
  <c r="CZ867" i="5"/>
  <c r="DA867" i="5" s="1"/>
  <c r="DB866" i="5"/>
  <c r="CZ866" i="5"/>
  <c r="DA866" i="5" s="1"/>
  <c r="DB865" i="5"/>
  <c r="CZ865" i="5"/>
  <c r="DA865" i="5" s="1"/>
  <c r="DB864" i="5"/>
  <c r="CZ864" i="5"/>
  <c r="DA864" i="5" s="1"/>
  <c r="DB863" i="5"/>
  <c r="CZ863" i="5"/>
  <c r="DA863" i="5" s="1"/>
  <c r="DB862" i="5"/>
  <c r="CZ862" i="5"/>
  <c r="DA862" i="5" s="1"/>
  <c r="DB861" i="5"/>
  <c r="CZ861" i="5"/>
  <c r="DA861" i="5" s="1"/>
  <c r="DB860" i="5"/>
  <c r="CZ860" i="5"/>
  <c r="DA860" i="5" s="1"/>
  <c r="DB859" i="5"/>
  <c r="CZ859" i="5"/>
  <c r="DA859" i="5" s="1"/>
  <c r="DB858" i="5"/>
  <c r="CZ858" i="5"/>
  <c r="DA858" i="5" s="1"/>
  <c r="DB857" i="5"/>
  <c r="CZ857" i="5"/>
  <c r="DA857" i="5" s="1"/>
  <c r="DB856" i="5"/>
  <c r="CZ856" i="5"/>
  <c r="DA856" i="5" s="1"/>
  <c r="DB855" i="5"/>
  <c r="CZ855" i="5"/>
  <c r="DA855" i="5" s="1"/>
  <c r="DB854" i="5"/>
  <c r="CZ854" i="5"/>
  <c r="DA854" i="5" s="1"/>
  <c r="DB853" i="5"/>
  <c r="CZ853" i="5"/>
  <c r="DA853" i="5" s="1"/>
  <c r="DB852" i="5"/>
  <c r="CZ852" i="5"/>
  <c r="DA852" i="5" s="1"/>
  <c r="DB851" i="5"/>
  <c r="CZ851" i="5"/>
  <c r="DA851" i="5" s="1"/>
  <c r="DB850" i="5"/>
  <c r="CZ850" i="5"/>
  <c r="DA850" i="5" s="1"/>
  <c r="DB849" i="5"/>
  <c r="CZ849" i="5"/>
  <c r="DA849" i="5" s="1"/>
  <c r="DB848" i="5"/>
  <c r="CZ848" i="5"/>
  <c r="DA848" i="5" s="1"/>
  <c r="DB847" i="5"/>
  <c r="CZ847" i="5"/>
  <c r="DA847" i="5" s="1"/>
  <c r="DB846" i="5"/>
  <c r="CZ846" i="5"/>
  <c r="DA846" i="5" s="1"/>
  <c r="DB845" i="5"/>
  <c r="CZ845" i="5"/>
  <c r="DA845" i="5" s="1"/>
  <c r="DB844" i="5"/>
  <c r="CZ844" i="5"/>
  <c r="DA844" i="5" s="1"/>
  <c r="DB843" i="5"/>
  <c r="CZ843" i="5"/>
  <c r="DA843" i="5" s="1"/>
  <c r="DB842" i="5"/>
  <c r="CZ842" i="5"/>
  <c r="DA842" i="5" s="1"/>
  <c r="DB841" i="5"/>
  <c r="CZ841" i="5"/>
  <c r="DA841" i="5" s="1"/>
  <c r="DB840" i="5"/>
  <c r="CZ840" i="5"/>
  <c r="DA840" i="5" s="1"/>
  <c r="DB839" i="5"/>
  <c r="CZ839" i="5"/>
  <c r="DA839" i="5" s="1"/>
  <c r="DB838" i="5"/>
  <c r="CZ838" i="5"/>
  <c r="DA838" i="5" s="1"/>
  <c r="DB837" i="5"/>
  <c r="CZ837" i="5"/>
  <c r="DA837" i="5" s="1"/>
  <c r="DB836" i="5"/>
  <c r="CZ836" i="5"/>
  <c r="DA836" i="5" s="1"/>
  <c r="DB835" i="5"/>
  <c r="CZ835" i="5"/>
  <c r="DA835" i="5" s="1"/>
  <c r="DB834" i="5"/>
  <c r="CZ834" i="5"/>
  <c r="DA834" i="5" s="1"/>
  <c r="DB833" i="5"/>
  <c r="CZ833" i="5"/>
  <c r="DA833" i="5" s="1"/>
  <c r="DB832" i="5"/>
  <c r="CZ832" i="5"/>
  <c r="DA832" i="5" s="1"/>
  <c r="DB831" i="5"/>
  <c r="CZ831" i="5"/>
  <c r="DA831" i="5" s="1"/>
  <c r="DB830" i="5"/>
  <c r="CZ830" i="5"/>
  <c r="DA830" i="5" s="1"/>
  <c r="DB829" i="5"/>
  <c r="CZ829" i="5"/>
  <c r="DA829" i="5" s="1"/>
  <c r="DB828" i="5"/>
  <c r="CZ828" i="5"/>
  <c r="DA828" i="5" s="1"/>
  <c r="DB827" i="5"/>
  <c r="CZ827" i="5"/>
  <c r="DA827" i="5" s="1"/>
  <c r="DB826" i="5"/>
  <c r="CZ826" i="5"/>
  <c r="DA826" i="5" s="1"/>
  <c r="DB825" i="5"/>
  <c r="CZ825" i="5"/>
  <c r="DA825" i="5" s="1"/>
  <c r="DB824" i="5"/>
  <c r="CZ824" i="5"/>
  <c r="DA824" i="5" s="1"/>
  <c r="DB823" i="5"/>
  <c r="CZ823" i="5"/>
  <c r="DA823" i="5" s="1"/>
  <c r="DB822" i="5"/>
  <c r="CZ822" i="5"/>
  <c r="DA822" i="5" s="1"/>
  <c r="DB821" i="5"/>
  <c r="CZ821" i="5"/>
  <c r="DA821" i="5" s="1"/>
  <c r="DB820" i="5"/>
  <c r="CZ820" i="5"/>
  <c r="DA820" i="5" s="1"/>
  <c r="DB819" i="5"/>
  <c r="CZ819" i="5"/>
  <c r="DA819" i="5" s="1"/>
  <c r="DB818" i="5"/>
  <c r="CZ818" i="5"/>
  <c r="DA818" i="5" s="1"/>
  <c r="DB817" i="5"/>
  <c r="CZ817" i="5"/>
  <c r="DA817" i="5" s="1"/>
  <c r="DB816" i="5"/>
  <c r="CZ816" i="5"/>
  <c r="DA816" i="5" s="1"/>
  <c r="DB815" i="5"/>
  <c r="CZ815" i="5"/>
  <c r="DA815" i="5" s="1"/>
  <c r="DB814" i="5"/>
  <c r="CZ814" i="5"/>
  <c r="DA814" i="5" s="1"/>
  <c r="DB813" i="5"/>
  <c r="CZ813" i="5"/>
  <c r="DA813" i="5" s="1"/>
  <c r="DB812" i="5"/>
  <c r="CZ812" i="5"/>
  <c r="DA812" i="5" s="1"/>
  <c r="DB811" i="5"/>
  <c r="CZ811" i="5"/>
  <c r="DA811" i="5" s="1"/>
  <c r="DB810" i="5"/>
  <c r="CZ810" i="5"/>
  <c r="DA810" i="5" s="1"/>
  <c r="DB809" i="5"/>
  <c r="CZ809" i="5"/>
  <c r="DA809" i="5" s="1"/>
  <c r="DB808" i="5"/>
  <c r="CZ808" i="5"/>
  <c r="DA808" i="5" s="1"/>
  <c r="DB807" i="5"/>
  <c r="CZ807" i="5"/>
  <c r="DA807" i="5" s="1"/>
  <c r="DB806" i="5"/>
  <c r="CZ806" i="5"/>
  <c r="DA806" i="5" s="1"/>
  <c r="DB805" i="5"/>
  <c r="CZ805" i="5"/>
  <c r="DA805" i="5" s="1"/>
  <c r="DB804" i="5"/>
  <c r="CZ804" i="5"/>
  <c r="DA804" i="5" s="1"/>
  <c r="DB803" i="5"/>
  <c r="CZ803" i="5"/>
  <c r="DA803" i="5" s="1"/>
  <c r="DB802" i="5"/>
  <c r="CZ802" i="5"/>
  <c r="DA802" i="5" s="1"/>
  <c r="DB801" i="5"/>
  <c r="CZ801" i="5"/>
  <c r="DA801" i="5" s="1"/>
  <c r="DB800" i="5"/>
  <c r="CZ800" i="5"/>
  <c r="DA800" i="5" s="1"/>
  <c r="DB799" i="5"/>
  <c r="CZ799" i="5"/>
  <c r="DA799" i="5" s="1"/>
  <c r="DB798" i="5"/>
  <c r="CZ798" i="5"/>
  <c r="DA798" i="5" s="1"/>
  <c r="DB797" i="5"/>
  <c r="CZ797" i="5"/>
  <c r="DA797" i="5" s="1"/>
  <c r="DB796" i="5"/>
  <c r="CZ796" i="5"/>
  <c r="DA796" i="5" s="1"/>
  <c r="DB795" i="5"/>
  <c r="CZ795" i="5"/>
  <c r="DA795" i="5" s="1"/>
  <c r="DB794" i="5"/>
  <c r="CZ794" i="5"/>
  <c r="DA794" i="5" s="1"/>
  <c r="DB793" i="5"/>
  <c r="CZ793" i="5"/>
  <c r="DA793" i="5" s="1"/>
  <c r="DB792" i="5"/>
  <c r="CZ792" i="5"/>
  <c r="DA792" i="5" s="1"/>
  <c r="DB791" i="5"/>
  <c r="CZ791" i="5"/>
  <c r="DA791" i="5" s="1"/>
  <c r="DB790" i="5"/>
  <c r="CZ790" i="5"/>
  <c r="DA790" i="5" s="1"/>
  <c r="DB789" i="5"/>
  <c r="CZ789" i="5"/>
  <c r="DA789" i="5" s="1"/>
  <c r="DB788" i="5"/>
  <c r="CZ788" i="5"/>
  <c r="DA788" i="5" s="1"/>
  <c r="DB787" i="5"/>
  <c r="CZ787" i="5"/>
  <c r="DA787" i="5" s="1"/>
  <c r="DB786" i="5"/>
  <c r="CZ786" i="5"/>
  <c r="DA786" i="5" s="1"/>
  <c r="DB785" i="5"/>
  <c r="CZ785" i="5"/>
  <c r="DA785" i="5" s="1"/>
  <c r="DB784" i="5"/>
  <c r="CZ784" i="5"/>
  <c r="DA784" i="5" s="1"/>
  <c r="DB783" i="5"/>
  <c r="CZ783" i="5"/>
  <c r="DA783" i="5" s="1"/>
  <c r="DB782" i="5"/>
  <c r="CZ782" i="5"/>
  <c r="DA782" i="5" s="1"/>
  <c r="DB781" i="5"/>
  <c r="CZ781" i="5"/>
  <c r="DA781" i="5" s="1"/>
  <c r="DB780" i="5"/>
  <c r="CZ780" i="5"/>
  <c r="DA780" i="5" s="1"/>
  <c r="DB779" i="5"/>
  <c r="CZ779" i="5"/>
  <c r="DA779" i="5" s="1"/>
  <c r="DB778" i="5"/>
  <c r="CZ778" i="5"/>
  <c r="DA778" i="5" s="1"/>
  <c r="DB777" i="5"/>
  <c r="CZ777" i="5"/>
  <c r="DA777" i="5" s="1"/>
  <c r="DB776" i="5"/>
  <c r="CZ776" i="5"/>
  <c r="DA776" i="5" s="1"/>
  <c r="DB775" i="5"/>
  <c r="CZ775" i="5"/>
  <c r="DA775" i="5" s="1"/>
  <c r="DB774" i="5"/>
  <c r="CZ774" i="5"/>
  <c r="DA774" i="5" s="1"/>
  <c r="DB773" i="5"/>
  <c r="CZ773" i="5"/>
  <c r="DA773" i="5" s="1"/>
  <c r="DB772" i="5"/>
  <c r="CZ772" i="5"/>
  <c r="DA772" i="5" s="1"/>
  <c r="DB771" i="5"/>
  <c r="CZ771" i="5"/>
  <c r="DA771" i="5" s="1"/>
  <c r="DB770" i="5"/>
  <c r="CZ770" i="5"/>
  <c r="DA770" i="5" s="1"/>
  <c r="DB769" i="5"/>
  <c r="CZ769" i="5"/>
  <c r="DA769" i="5" s="1"/>
  <c r="DB768" i="5"/>
  <c r="CZ768" i="5"/>
  <c r="DA768" i="5" s="1"/>
  <c r="DB767" i="5"/>
  <c r="CZ767" i="5"/>
  <c r="DA767" i="5" s="1"/>
  <c r="DB766" i="5"/>
  <c r="CZ766" i="5"/>
  <c r="DA766" i="5" s="1"/>
  <c r="DB765" i="5"/>
  <c r="CZ765" i="5"/>
  <c r="DA765" i="5" s="1"/>
  <c r="DB764" i="5"/>
  <c r="CZ764" i="5"/>
  <c r="DA764" i="5" s="1"/>
  <c r="DB763" i="5"/>
  <c r="CZ763" i="5"/>
  <c r="DA763" i="5" s="1"/>
  <c r="DB762" i="5"/>
  <c r="CZ762" i="5"/>
  <c r="DA762" i="5" s="1"/>
  <c r="DB761" i="5"/>
  <c r="CZ761" i="5"/>
  <c r="DA761" i="5" s="1"/>
  <c r="DB760" i="5"/>
  <c r="CZ760" i="5"/>
  <c r="DA760" i="5" s="1"/>
  <c r="DB759" i="5"/>
  <c r="CZ759" i="5"/>
  <c r="DA759" i="5" s="1"/>
  <c r="DB758" i="5"/>
  <c r="CZ758" i="5"/>
  <c r="DA758" i="5" s="1"/>
  <c r="DB757" i="5"/>
  <c r="CZ757" i="5"/>
  <c r="DA757" i="5" s="1"/>
  <c r="DB756" i="5"/>
  <c r="CZ756" i="5"/>
  <c r="DA756" i="5" s="1"/>
  <c r="DB755" i="5"/>
  <c r="CZ755" i="5"/>
  <c r="DA755" i="5" s="1"/>
  <c r="DB754" i="5"/>
  <c r="CZ754" i="5"/>
  <c r="DA754" i="5" s="1"/>
  <c r="DB753" i="5"/>
  <c r="CZ753" i="5"/>
  <c r="DA753" i="5" s="1"/>
  <c r="DB752" i="5"/>
  <c r="CZ752" i="5"/>
  <c r="DA752" i="5" s="1"/>
  <c r="DB751" i="5"/>
  <c r="CZ751" i="5"/>
  <c r="DA751" i="5" s="1"/>
  <c r="DB750" i="5"/>
  <c r="CZ750" i="5"/>
  <c r="DA750" i="5" s="1"/>
  <c r="DB749" i="5"/>
  <c r="CZ749" i="5"/>
  <c r="DA749" i="5" s="1"/>
  <c r="DB748" i="5"/>
  <c r="CZ748" i="5"/>
  <c r="DA748" i="5" s="1"/>
  <c r="DB747" i="5"/>
  <c r="CZ747" i="5"/>
  <c r="DA747" i="5" s="1"/>
  <c r="DB746" i="5"/>
  <c r="CZ746" i="5"/>
  <c r="DA746" i="5" s="1"/>
  <c r="DB745" i="5"/>
  <c r="CZ745" i="5"/>
  <c r="DA745" i="5" s="1"/>
  <c r="DB744" i="5"/>
  <c r="CZ744" i="5"/>
  <c r="DA744" i="5" s="1"/>
  <c r="DB743" i="5"/>
  <c r="CZ743" i="5"/>
  <c r="DA743" i="5" s="1"/>
  <c r="DB742" i="5"/>
  <c r="CZ742" i="5"/>
  <c r="DA742" i="5" s="1"/>
  <c r="DB741" i="5"/>
  <c r="CZ741" i="5"/>
  <c r="DA741" i="5" s="1"/>
  <c r="DB740" i="5"/>
  <c r="CZ740" i="5"/>
  <c r="DA740" i="5" s="1"/>
  <c r="DB739" i="5"/>
  <c r="CZ739" i="5"/>
  <c r="DA739" i="5" s="1"/>
  <c r="DB738" i="5"/>
  <c r="CZ738" i="5"/>
  <c r="DA738" i="5" s="1"/>
  <c r="DB737" i="5"/>
  <c r="CZ737" i="5"/>
  <c r="DA737" i="5" s="1"/>
  <c r="DB736" i="5"/>
  <c r="CZ736" i="5"/>
  <c r="DA736" i="5" s="1"/>
  <c r="DB735" i="5"/>
  <c r="CZ735" i="5"/>
  <c r="DA735" i="5" s="1"/>
  <c r="DB734" i="5"/>
  <c r="CZ734" i="5"/>
  <c r="DA734" i="5" s="1"/>
  <c r="DB733" i="5"/>
  <c r="CZ733" i="5"/>
  <c r="DA733" i="5" s="1"/>
  <c r="DB732" i="5"/>
  <c r="CZ732" i="5"/>
  <c r="DA732" i="5" s="1"/>
  <c r="DB731" i="5"/>
  <c r="CZ731" i="5"/>
  <c r="DA731" i="5" s="1"/>
  <c r="DB730" i="5"/>
  <c r="CZ730" i="5"/>
  <c r="DA730" i="5" s="1"/>
  <c r="DB729" i="5"/>
  <c r="CZ729" i="5"/>
  <c r="DA729" i="5" s="1"/>
  <c r="DB728" i="5"/>
  <c r="CZ728" i="5"/>
  <c r="DA728" i="5" s="1"/>
  <c r="DB727" i="5"/>
  <c r="CZ727" i="5"/>
  <c r="DA727" i="5" s="1"/>
  <c r="DB726" i="5"/>
  <c r="CZ726" i="5"/>
  <c r="DA726" i="5" s="1"/>
  <c r="DB725" i="5"/>
  <c r="CZ725" i="5"/>
  <c r="DA725" i="5" s="1"/>
  <c r="DB724" i="5"/>
  <c r="CZ724" i="5"/>
  <c r="DA724" i="5" s="1"/>
  <c r="DB723" i="5"/>
  <c r="CZ723" i="5"/>
  <c r="DA723" i="5" s="1"/>
  <c r="DB722" i="5"/>
  <c r="CZ722" i="5"/>
  <c r="DA722" i="5" s="1"/>
  <c r="DB721" i="5"/>
  <c r="CZ721" i="5"/>
  <c r="DA721" i="5" s="1"/>
  <c r="DB720" i="5"/>
  <c r="CZ720" i="5"/>
  <c r="DA720" i="5" s="1"/>
  <c r="DB719" i="5"/>
  <c r="CZ719" i="5"/>
  <c r="DA719" i="5" s="1"/>
  <c r="DB718" i="5"/>
  <c r="CZ718" i="5"/>
  <c r="DA718" i="5" s="1"/>
  <c r="DB717" i="5"/>
  <c r="CZ717" i="5"/>
  <c r="DA717" i="5" s="1"/>
  <c r="DB716" i="5"/>
  <c r="CZ716" i="5"/>
  <c r="DA716" i="5" s="1"/>
  <c r="DB715" i="5"/>
  <c r="CZ715" i="5"/>
  <c r="DA715" i="5" s="1"/>
  <c r="DB714" i="5"/>
  <c r="CZ714" i="5"/>
  <c r="DA714" i="5" s="1"/>
  <c r="DB713" i="5"/>
  <c r="CZ713" i="5"/>
  <c r="DA713" i="5" s="1"/>
  <c r="DB712" i="5"/>
  <c r="CZ712" i="5"/>
  <c r="DA712" i="5" s="1"/>
  <c r="DB711" i="5"/>
  <c r="CZ711" i="5"/>
  <c r="DA711" i="5" s="1"/>
  <c r="DB710" i="5"/>
  <c r="CZ710" i="5"/>
  <c r="DA710" i="5" s="1"/>
  <c r="DB709" i="5"/>
  <c r="CZ709" i="5"/>
  <c r="DA709" i="5" s="1"/>
  <c r="DB708" i="5"/>
  <c r="CZ708" i="5"/>
  <c r="DA708" i="5" s="1"/>
  <c r="DB707" i="5"/>
  <c r="CZ707" i="5"/>
  <c r="DA707" i="5" s="1"/>
  <c r="DB706" i="5"/>
  <c r="CZ706" i="5"/>
  <c r="DA706" i="5" s="1"/>
  <c r="DB705" i="5"/>
  <c r="CZ705" i="5"/>
  <c r="DA705" i="5" s="1"/>
  <c r="DB704" i="5"/>
  <c r="CZ704" i="5"/>
  <c r="DA704" i="5" s="1"/>
  <c r="DB703" i="5"/>
  <c r="CZ703" i="5"/>
  <c r="DA703" i="5" s="1"/>
  <c r="DB702" i="5"/>
  <c r="CZ702" i="5"/>
  <c r="DA702" i="5" s="1"/>
  <c r="DB701" i="5"/>
  <c r="CZ701" i="5"/>
  <c r="DA701" i="5" s="1"/>
  <c r="DB700" i="5"/>
  <c r="CZ700" i="5"/>
  <c r="DA700" i="5" s="1"/>
  <c r="DB699" i="5"/>
  <c r="CZ699" i="5"/>
  <c r="DA699" i="5" s="1"/>
  <c r="DB698" i="5"/>
  <c r="CZ698" i="5"/>
  <c r="DA698" i="5" s="1"/>
  <c r="DB697" i="5"/>
  <c r="CZ697" i="5"/>
  <c r="DA697" i="5" s="1"/>
  <c r="DB696" i="5"/>
  <c r="CZ696" i="5"/>
  <c r="DA696" i="5" s="1"/>
  <c r="DB695" i="5"/>
  <c r="CZ695" i="5"/>
  <c r="DA695" i="5" s="1"/>
  <c r="DB694" i="5"/>
  <c r="CZ694" i="5"/>
  <c r="DA694" i="5" s="1"/>
  <c r="DB693" i="5"/>
  <c r="CZ693" i="5"/>
  <c r="DA693" i="5" s="1"/>
  <c r="DB692" i="5"/>
  <c r="CZ692" i="5"/>
  <c r="DA692" i="5" s="1"/>
  <c r="DB691" i="5"/>
  <c r="CZ691" i="5"/>
  <c r="DA691" i="5" s="1"/>
  <c r="DB690" i="5"/>
  <c r="CZ690" i="5"/>
  <c r="DA690" i="5" s="1"/>
  <c r="DB689" i="5"/>
  <c r="CZ689" i="5"/>
  <c r="DA689" i="5" s="1"/>
  <c r="DB688" i="5"/>
  <c r="CZ688" i="5"/>
  <c r="DA688" i="5" s="1"/>
  <c r="DB687" i="5"/>
  <c r="CZ687" i="5"/>
  <c r="DA687" i="5" s="1"/>
  <c r="DB686" i="5"/>
  <c r="CZ686" i="5"/>
  <c r="DA686" i="5" s="1"/>
  <c r="DB685" i="5"/>
  <c r="CZ685" i="5"/>
  <c r="DA685" i="5" s="1"/>
  <c r="DB684" i="5"/>
  <c r="CZ684" i="5"/>
  <c r="DA684" i="5" s="1"/>
  <c r="DB683" i="5"/>
  <c r="CZ683" i="5"/>
  <c r="DA683" i="5" s="1"/>
  <c r="DB682" i="5"/>
  <c r="CZ682" i="5"/>
  <c r="DA682" i="5" s="1"/>
  <c r="DB681" i="5"/>
  <c r="CZ681" i="5"/>
  <c r="DA681" i="5" s="1"/>
  <c r="DB680" i="5"/>
  <c r="CZ680" i="5"/>
  <c r="DA680" i="5" s="1"/>
  <c r="DB679" i="5"/>
  <c r="CZ679" i="5"/>
  <c r="DA679" i="5" s="1"/>
  <c r="DB678" i="5"/>
  <c r="CZ678" i="5"/>
  <c r="DA678" i="5" s="1"/>
  <c r="DB677" i="5"/>
  <c r="CZ677" i="5"/>
  <c r="DA677" i="5" s="1"/>
  <c r="DB676" i="5"/>
  <c r="CZ676" i="5"/>
  <c r="DA676" i="5" s="1"/>
  <c r="DB675" i="5"/>
  <c r="CZ675" i="5"/>
  <c r="DA675" i="5" s="1"/>
  <c r="DB674" i="5"/>
  <c r="CZ674" i="5"/>
  <c r="DA674" i="5" s="1"/>
  <c r="DB673" i="5"/>
  <c r="CZ673" i="5"/>
  <c r="DA673" i="5" s="1"/>
  <c r="DB672" i="5"/>
  <c r="CZ672" i="5"/>
  <c r="DA672" i="5" s="1"/>
  <c r="DB671" i="5"/>
  <c r="CZ671" i="5"/>
  <c r="DA671" i="5" s="1"/>
  <c r="DB670" i="5"/>
  <c r="CZ670" i="5"/>
  <c r="DA670" i="5" s="1"/>
  <c r="DB669" i="5"/>
  <c r="CZ669" i="5"/>
  <c r="DA669" i="5" s="1"/>
  <c r="DB668" i="5"/>
  <c r="CZ668" i="5"/>
  <c r="DA668" i="5" s="1"/>
  <c r="DB667" i="5"/>
  <c r="CZ667" i="5"/>
  <c r="DA667" i="5" s="1"/>
  <c r="DB666" i="5"/>
  <c r="CZ666" i="5"/>
  <c r="DA666" i="5" s="1"/>
  <c r="DB665" i="5"/>
  <c r="CZ665" i="5"/>
  <c r="DA665" i="5" s="1"/>
  <c r="DB664" i="5"/>
  <c r="CZ664" i="5"/>
  <c r="DA664" i="5" s="1"/>
  <c r="DB663" i="5"/>
  <c r="CZ663" i="5"/>
  <c r="DA663" i="5" s="1"/>
  <c r="DB662" i="5"/>
  <c r="CZ662" i="5"/>
  <c r="DA662" i="5" s="1"/>
  <c r="DB661" i="5"/>
  <c r="CZ661" i="5"/>
  <c r="DA661" i="5" s="1"/>
  <c r="DB660" i="5"/>
  <c r="CZ660" i="5"/>
  <c r="DA660" i="5" s="1"/>
  <c r="DB659" i="5"/>
  <c r="CZ659" i="5"/>
  <c r="DA659" i="5" s="1"/>
  <c r="DB658" i="5"/>
  <c r="CZ658" i="5"/>
  <c r="DA658" i="5" s="1"/>
  <c r="DB657" i="5"/>
  <c r="CZ657" i="5"/>
  <c r="DA657" i="5" s="1"/>
  <c r="DB656" i="5"/>
  <c r="CZ656" i="5"/>
  <c r="DA656" i="5" s="1"/>
  <c r="DB655" i="5"/>
  <c r="CZ655" i="5"/>
  <c r="DA655" i="5" s="1"/>
  <c r="DB654" i="5"/>
  <c r="CZ654" i="5"/>
  <c r="DA654" i="5" s="1"/>
  <c r="DB653" i="5"/>
  <c r="CZ653" i="5"/>
  <c r="DA653" i="5" s="1"/>
  <c r="DB652" i="5"/>
  <c r="CZ652" i="5"/>
  <c r="DA652" i="5" s="1"/>
  <c r="DB651" i="5"/>
  <c r="CZ651" i="5"/>
  <c r="DA651" i="5" s="1"/>
  <c r="DB650" i="5"/>
  <c r="CZ650" i="5"/>
  <c r="DA650" i="5" s="1"/>
  <c r="DB649" i="5"/>
  <c r="CZ649" i="5"/>
  <c r="DA649" i="5" s="1"/>
  <c r="DB648" i="5"/>
  <c r="CZ648" i="5"/>
  <c r="DA648" i="5" s="1"/>
  <c r="DB647" i="5"/>
  <c r="CZ647" i="5"/>
  <c r="DA647" i="5" s="1"/>
  <c r="DB646" i="5"/>
  <c r="CZ646" i="5"/>
  <c r="DA646" i="5" s="1"/>
  <c r="DB645" i="5"/>
  <c r="CZ645" i="5"/>
  <c r="DA645" i="5" s="1"/>
  <c r="DB644" i="5"/>
  <c r="CZ644" i="5"/>
  <c r="DA644" i="5" s="1"/>
  <c r="DB643" i="5"/>
  <c r="CZ643" i="5"/>
  <c r="DA643" i="5" s="1"/>
  <c r="DB642" i="5"/>
  <c r="CZ642" i="5"/>
  <c r="DA642" i="5" s="1"/>
  <c r="DB641" i="5"/>
  <c r="CZ641" i="5"/>
  <c r="DA641" i="5" s="1"/>
  <c r="DB640" i="5"/>
  <c r="CZ640" i="5"/>
  <c r="DA640" i="5" s="1"/>
  <c r="DB639" i="5"/>
  <c r="CZ639" i="5"/>
  <c r="DA639" i="5" s="1"/>
  <c r="DB638" i="5"/>
  <c r="CZ638" i="5"/>
  <c r="DA638" i="5" s="1"/>
  <c r="DB637" i="5"/>
  <c r="CZ637" i="5"/>
  <c r="DA637" i="5" s="1"/>
  <c r="DB636" i="5"/>
  <c r="CZ636" i="5"/>
  <c r="DA636" i="5" s="1"/>
  <c r="DB635" i="5"/>
  <c r="CZ635" i="5"/>
  <c r="DA635" i="5" s="1"/>
  <c r="DB634" i="5"/>
  <c r="CZ634" i="5"/>
  <c r="DA634" i="5" s="1"/>
  <c r="DB633" i="5"/>
  <c r="CZ633" i="5"/>
  <c r="DA633" i="5" s="1"/>
  <c r="DB632" i="5"/>
  <c r="CZ632" i="5"/>
  <c r="DA632" i="5" s="1"/>
  <c r="DB631" i="5"/>
  <c r="CZ631" i="5"/>
  <c r="DA631" i="5" s="1"/>
  <c r="DB630" i="5"/>
  <c r="CZ630" i="5"/>
  <c r="DA630" i="5" s="1"/>
  <c r="DB629" i="5"/>
  <c r="CZ629" i="5"/>
  <c r="DA629" i="5" s="1"/>
  <c r="DB628" i="5"/>
  <c r="CZ628" i="5"/>
  <c r="DA628" i="5" s="1"/>
  <c r="DB627" i="5"/>
  <c r="CZ627" i="5"/>
  <c r="DA627" i="5" s="1"/>
  <c r="DB626" i="5"/>
  <c r="CZ626" i="5"/>
  <c r="DA626" i="5" s="1"/>
  <c r="DB625" i="5"/>
  <c r="CZ625" i="5"/>
  <c r="DA625" i="5" s="1"/>
  <c r="DB624" i="5"/>
  <c r="CZ624" i="5"/>
  <c r="DA624" i="5" s="1"/>
  <c r="DB623" i="5"/>
  <c r="CZ623" i="5"/>
  <c r="DA623" i="5" s="1"/>
  <c r="DB622" i="5"/>
  <c r="CZ622" i="5"/>
  <c r="DA622" i="5" s="1"/>
  <c r="DB621" i="5"/>
  <c r="CZ621" i="5"/>
  <c r="DA621" i="5" s="1"/>
  <c r="DB620" i="5"/>
  <c r="CZ620" i="5"/>
  <c r="DA620" i="5" s="1"/>
  <c r="DB619" i="5"/>
  <c r="CZ619" i="5"/>
  <c r="DA619" i="5" s="1"/>
  <c r="DB618" i="5"/>
  <c r="CZ618" i="5"/>
  <c r="DA618" i="5" s="1"/>
  <c r="DB617" i="5"/>
  <c r="CZ617" i="5"/>
  <c r="DA617" i="5" s="1"/>
  <c r="DB616" i="5"/>
  <c r="CZ616" i="5"/>
  <c r="DA616" i="5" s="1"/>
  <c r="DB615" i="5"/>
  <c r="CZ615" i="5"/>
  <c r="DA615" i="5" s="1"/>
  <c r="DB614" i="5"/>
  <c r="CZ614" i="5"/>
  <c r="DA614" i="5" s="1"/>
  <c r="DB613" i="5"/>
  <c r="CZ613" i="5"/>
  <c r="DA613" i="5" s="1"/>
  <c r="DB612" i="5"/>
  <c r="CZ612" i="5"/>
  <c r="DA612" i="5" s="1"/>
  <c r="DB611" i="5"/>
  <c r="CZ611" i="5"/>
  <c r="DA611" i="5" s="1"/>
  <c r="DB610" i="5"/>
  <c r="CZ610" i="5"/>
  <c r="DA610" i="5" s="1"/>
  <c r="DB609" i="5"/>
  <c r="CZ609" i="5"/>
  <c r="DA609" i="5" s="1"/>
  <c r="DB608" i="5"/>
  <c r="CZ608" i="5"/>
  <c r="DA608" i="5" s="1"/>
  <c r="DB607" i="5"/>
  <c r="CZ607" i="5"/>
  <c r="DA607" i="5" s="1"/>
  <c r="DB606" i="5"/>
  <c r="CZ606" i="5"/>
  <c r="DA606" i="5" s="1"/>
  <c r="DB605" i="5"/>
  <c r="CZ605" i="5"/>
  <c r="DA605" i="5" s="1"/>
  <c r="DB604" i="5"/>
  <c r="CZ604" i="5"/>
  <c r="DA604" i="5" s="1"/>
  <c r="DB603" i="5"/>
  <c r="CZ603" i="5"/>
  <c r="DA603" i="5" s="1"/>
  <c r="DB602" i="5"/>
  <c r="CZ602" i="5"/>
  <c r="DA602" i="5" s="1"/>
  <c r="DB601" i="5"/>
  <c r="CZ601" i="5"/>
  <c r="DA601" i="5" s="1"/>
  <c r="DB600" i="5"/>
  <c r="CZ600" i="5"/>
  <c r="DA600" i="5" s="1"/>
  <c r="DB599" i="5"/>
  <c r="CZ599" i="5"/>
  <c r="DA599" i="5" s="1"/>
  <c r="DB598" i="5"/>
  <c r="CZ598" i="5"/>
  <c r="DA598" i="5" s="1"/>
  <c r="DB597" i="5"/>
  <c r="CZ597" i="5"/>
  <c r="DA597" i="5" s="1"/>
  <c r="DB596" i="5"/>
  <c r="CZ596" i="5"/>
  <c r="DA596" i="5" s="1"/>
  <c r="DB595" i="5"/>
  <c r="CZ595" i="5"/>
  <c r="DA595" i="5" s="1"/>
  <c r="DB594" i="5"/>
  <c r="CZ594" i="5"/>
  <c r="DA594" i="5" s="1"/>
  <c r="DB593" i="5"/>
  <c r="CZ593" i="5"/>
  <c r="DA593" i="5" s="1"/>
  <c r="DB592" i="5"/>
  <c r="CZ592" i="5"/>
  <c r="DA592" i="5" s="1"/>
  <c r="DB591" i="5"/>
  <c r="CZ591" i="5"/>
  <c r="DA591" i="5" s="1"/>
  <c r="DB590" i="5"/>
  <c r="CZ590" i="5"/>
  <c r="DA590" i="5" s="1"/>
  <c r="DB589" i="5"/>
  <c r="CZ589" i="5"/>
  <c r="DA589" i="5" s="1"/>
  <c r="DB588" i="5"/>
  <c r="CZ588" i="5"/>
  <c r="DA588" i="5" s="1"/>
  <c r="DB587" i="5"/>
  <c r="CZ587" i="5"/>
  <c r="DA587" i="5" s="1"/>
  <c r="DB586" i="5"/>
  <c r="CZ586" i="5"/>
  <c r="DA586" i="5" s="1"/>
  <c r="DB585" i="5"/>
  <c r="CZ585" i="5"/>
  <c r="DA585" i="5" s="1"/>
  <c r="DB584" i="5"/>
  <c r="CZ584" i="5"/>
  <c r="DA584" i="5" s="1"/>
  <c r="DB583" i="5"/>
  <c r="CZ583" i="5"/>
  <c r="DA583" i="5" s="1"/>
  <c r="DB582" i="5"/>
  <c r="CZ582" i="5"/>
  <c r="DA582" i="5" s="1"/>
  <c r="DB581" i="5"/>
  <c r="CZ581" i="5"/>
  <c r="DA581" i="5" s="1"/>
  <c r="DB580" i="5"/>
  <c r="CZ580" i="5"/>
  <c r="DA580" i="5" s="1"/>
  <c r="DB579" i="5"/>
  <c r="CZ579" i="5"/>
  <c r="DA579" i="5" s="1"/>
  <c r="DB578" i="5"/>
  <c r="CZ578" i="5"/>
  <c r="DA578" i="5" s="1"/>
  <c r="DB577" i="5"/>
  <c r="CZ577" i="5"/>
  <c r="DA577" i="5" s="1"/>
  <c r="DB576" i="5"/>
  <c r="CZ576" i="5"/>
  <c r="DA576" i="5" s="1"/>
  <c r="DB575" i="5"/>
  <c r="CZ575" i="5"/>
  <c r="DA575" i="5" s="1"/>
  <c r="DB574" i="5"/>
  <c r="CZ574" i="5"/>
  <c r="DA574" i="5" s="1"/>
  <c r="DB573" i="5"/>
  <c r="CZ573" i="5"/>
  <c r="DA573" i="5" s="1"/>
  <c r="DB572" i="5"/>
  <c r="CZ572" i="5"/>
  <c r="DA572" i="5" s="1"/>
  <c r="DB571" i="5"/>
  <c r="CZ571" i="5"/>
  <c r="DA571" i="5" s="1"/>
  <c r="DB570" i="5"/>
  <c r="CZ570" i="5"/>
  <c r="DA570" i="5" s="1"/>
  <c r="DB569" i="5"/>
  <c r="CZ569" i="5"/>
  <c r="DA569" i="5" s="1"/>
  <c r="DB568" i="5"/>
  <c r="CZ568" i="5"/>
  <c r="DA568" i="5" s="1"/>
  <c r="DB567" i="5"/>
  <c r="CZ567" i="5"/>
  <c r="DA567" i="5" s="1"/>
  <c r="DB566" i="5"/>
  <c r="CZ566" i="5"/>
  <c r="DA566" i="5" s="1"/>
  <c r="DB565" i="5"/>
  <c r="CZ565" i="5"/>
  <c r="DA565" i="5" s="1"/>
  <c r="DB564" i="5"/>
  <c r="CZ564" i="5"/>
  <c r="DA564" i="5" s="1"/>
  <c r="DB563" i="5"/>
  <c r="CZ563" i="5"/>
  <c r="DA563" i="5" s="1"/>
  <c r="DB562" i="5"/>
  <c r="CZ562" i="5"/>
  <c r="DA562" i="5" s="1"/>
  <c r="DB561" i="5"/>
  <c r="CZ561" i="5"/>
  <c r="DA561" i="5" s="1"/>
  <c r="DB560" i="5"/>
  <c r="CZ560" i="5"/>
  <c r="DA560" i="5" s="1"/>
  <c r="DB559" i="5"/>
  <c r="CZ559" i="5"/>
  <c r="DA559" i="5" s="1"/>
  <c r="DB558" i="5"/>
  <c r="CZ558" i="5"/>
  <c r="DA558" i="5" s="1"/>
  <c r="DB557" i="5"/>
  <c r="CZ557" i="5"/>
  <c r="DA557" i="5" s="1"/>
  <c r="DB556" i="5"/>
  <c r="CZ556" i="5"/>
  <c r="DA556" i="5" s="1"/>
  <c r="DB555" i="5"/>
  <c r="CZ555" i="5"/>
  <c r="DA555" i="5" s="1"/>
  <c r="DB554" i="5"/>
  <c r="CZ554" i="5"/>
  <c r="DA554" i="5" s="1"/>
  <c r="DB553" i="5"/>
  <c r="CZ553" i="5"/>
  <c r="DA553" i="5" s="1"/>
  <c r="DB552" i="5"/>
  <c r="CZ552" i="5"/>
  <c r="DA552" i="5" s="1"/>
  <c r="DB551" i="5"/>
  <c r="CZ551" i="5"/>
  <c r="DA551" i="5" s="1"/>
  <c r="DB550" i="5"/>
  <c r="CZ550" i="5"/>
  <c r="DA550" i="5" s="1"/>
  <c r="DB549" i="5"/>
  <c r="CZ549" i="5"/>
  <c r="DA549" i="5" s="1"/>
  <c r="DB548" i="5"/>
  <c r="CZ548" i="5"/>
  <c r="DA548" i="5" s="1"/>
  <c r="DB547" i="5"/>
  <c r="CZ547" i="5"/>
  <c r="DA547" i="5" s="1"/>
  <c r="DB546" i="5"/>
  <c r="CZ546" i="5"/>
  <c r="DA546" i="5" s="1"/>
  <c r="DB545" i="5"/>
  <c r="CZ545" i="5"/>
  <c r="DA545" i="5" s="1"/>
  <c r="DB544" i="5"/>
  <c r="CZ544" i="5"/>
  <c r="DA544" i="5" s="1"/>
  <c r="DB543" i="5"/>
  <c r="CZ543" i="5"/>
  <c r="DA543" i="5" s="1"/>
  <c r="DB542" i="5"/>
  <c r="CZ542" i="5"/>
  <c r="DA542" i="5" s="1"/>
  <c r="DB541" i="5"/>
  <c r="CZ541" i="5"/>
  <c r="DA541" i="5" s="1"/>
  <c r="DB540" i="5"/>
  <c r="CZ540" i="5"/>
  <c r="DA540" i="5" s="1"/>
  <c r="DB539" i="5"/>
  <c r="CZ539" i="5"/>
  <c r="DA539" i="5" s="1"/>
  <c r="DB538" i="5"/>
  <c r="CZ538" i="5"/>
  <c r="DA538" i="5" s="1"/>
  <c r="DB537" i="5"/>
  <c r="CZ537" i="5"/>
  <c r="DA537" i="5" s="1"/>
  <c r="DB536" i="5"/>
  <c r="CZ536" i="5"/>
  <c r="DA536" i="5" s="1"/>
  <c r="DB535" i="5"/>
  <c r="CZ535" i="5"/>
  <c r="DA535" i="5" s="1"/>
  <c r="DB534" i="5"/>
  <c r="CZ534" i="5"/>
  <c r="DA534" i="5" s="1"/>
  <c r="DB533" i="5"/>
  <c r="CZ533" i="5"/>
  <c r="DA533" i="5" s="1"/>
  <c r="DB532" i="5"/>
  <c r="CZ532" i="5"/>
  <c r="DA532" i="5" s="1"/>
  <c r="DB531" i="5"/>
  <c r="CZ531" i="5"/>
  <c r="DA531" i="5" s="1"/>
  <c r="DB530" i="5"/>
  <c r="CZ530" i="5"/>
  <c r="DA530" i="5" s="1"/>
  <c r="DB529" i="5"/>
  <c r="CZ529" i="5"/>
  <c r="DA529" i="5" s="1"/>
  <c r="DB528" i="5"/>
  <c r="CZ528" i="5"/>
  <c r="DA528" i="5" s="1"/>
  <c r="DB527" i="5"/>
  <c r="CZ527" i="5"/>
  <c r="DA527" i="5" s="1"/>
  <c r="DB526" i="5"/>
  <c r="CZ526" i="5"/>
  <c r="DA526" i="5" s="1"/>
  <c r="DB525" i="5"/>
  <c r="CZ525" i="5"/>
  <c r="DA525" i="5" s="1"/>
  <c r="DB524" i="5"/>
  <c r="CZ524" i="5"/>
  <c r="DA524" i="5" s="1"/>
  <c r="DB523" i="5"/>
  <c r="CZ523" i="5"/>
  <c r="DA523" i="5" s="1"/>
  <c r="DB522" i="5"/>
  <c r="CZ522" i="5"/>
  <c r="DA522" i="5" s="1"/>
  <c r="DB521" i="5"/>
  <c r="CZ521" i="5"/>
  <c r="DA521" i="5" s="1"/>
  <c r="DB520" i="5"/>
  <c r="CZ520" i="5"/>
  <c r="DA520" i="5" s="1"/>
  <c r="DB519" i="5"/>
  <c r="CZ519" i="5"/>
  <c r="DA519" i="5" s="1"/>
  <c r="DB518" i="5"/>
  <c r="CZ518" i="5"/>
  <c r="DA518" i="5" s="1"/>
  <c r="DB517" i="5"/>
  <c r="CZ517" i="5"/>
  <c r="DA517" i="5" s="1"/>
  <c r="DB516" i="5"/>
  <c r="CZ516" i="5"/>
  <c r="DA516" i="5" s="1"/>
  <c r="DB515" i="5"/>
  <c r="CZ515" i="5"/>
  <c r="DA515" i="5" s="1"/>
  <c r="DB514" i="5"/>
  <c r="CZ514" i="5"/>
  <c r="DA514" i="5" s="1"/>
  <c r="DB513" i="5"/>
  <c r="CZ513" i="5"/>
  <c r="DA513" i="5" s="1"/>
  <c r="DB512" i="5"/>
  <c r="CZ512" i="5"/>
  <c r="DA512" i="5" s="1"/>
  <c r="DB511" i="5"/>
  <c r="CZ511" i="5"/>
  <c r="DA511" i="5" s="1"/>
  <c r="DB510" i="5"/>
  <c r="CZ510" i="5"/>
  <c r="DA510" i="5" s="1"/>
  <c r="DB509" i="5"/>
  <c r="CZ509" i="5"/>
  <c r="DA509" i="5" s="1"/>
  <c r="DB508" i="5"/>
  <c r="CZ508" i="5"/>
  <c r="DA508" i="5" s="1"/>
  <c r="DB507" i="5"/>
  <c r="CZ507" i="5"/>
  <c r="DA507" i="5" s="1"/>
  <c r="DB506" i="5"/>
  <c r="CZ506" i="5"/>
  <c r="DA506" i="5" s="1"/>
  <c r="DB505" i="5"/>
  <c r="CZ505" i="5"/>
  <c r="DA505" i="5" s="1"/>
  <c r="DB504" i="5"/>
  <c r="CZ504" i="5"/>
  <c r="DA504" i="5" s="1"/>
  <c r="DB503" i="5"/>
  <c r="CZ503" i="5"/>
  <c r="DA503" i="5" s="1"/>
  <c r="DB502" i="5"/>
  <c r="CZ502" i="5"/>
  <c r="DA502" i="5" s="1"/>
  <c r="DB501" i="5"/>
  <c r="CZ501" i="5"/>
  <c r="DA501" i="5" s="1"/>
  <c r="DB500" i="5"/>
  <c r="CZ500" i="5"/>
  <c r="DA500" i="5" s="1"/>
  <c r="DB499" i="5"/>
  <c r="CZ499" i="5"/>
  <c r="DA499" i="5" s="1"/>
  <c r="DB498" i="5"/>
  <c r="CZ498" i="5"/>
  <c r="DA498" i="5" s="1"/>
  <c r="DB497" i="5"/>
  <c r="CZ497" i="5"/>
  <c r="DA497" i="5"/>
  <c r="DB496" i="5"/>
  <c r="CZ496" i="5"/>
  <c r="DA496" i="5" s="1"/>
  <c r="DB495" i="5"/>
  <c r="CZ495" i="5"/>
  <c r="DA495" i="5" s="1"/>
  <c r="DB494" i="5"/>
  <c r="CZ494" i="5"/>
  <c r="DA494" i="5" s="1"/>
  <c r="DB493" i="5"/>
  <c r="CZ493" i="5"/>
  <c r="DA493" i="5" s="1"/>
  <c r="DB492" i="5"/>
  <c r="CZ492" i="5"/>
  <c r="DA492" i="5" s="1"/>
  <c r="DB491" i="5"/>
  <c r="CZ491" i="5"/>
  <c r="DA491" i="5" s="1"/>
  <c r="DB490" i="5"/>
  <c r="CZ490" i="5"/>
  <c r="DA490" i="5" s="1"/>
  <c r="DB489" i="5"/>
  <c r="CZ489" i="5"/>
  <c r="DA489" i="5" s="1"/>
  <c r="DB488" i="5"/>
  <c r="CZ488" i="5"/>
  <c r="DA488" i="5" s="1"/>
  <c r="DB487" i="5"/>
  <c r="CZ487" i="5"/>
  <c r="DA487" i="5" s="1"/>
  <c r="DB486" i="5"/>
  <c r="CZ486" i="5"/>
  <c r="DA486" i="5" s="1"/>
  <c r="DB485" i="5"/>
  <c r="CZ485" i="5"/>
  <c r="DA485" i="5" s="1"/>
  <c r="DB484" i="5"/>
  <c r="CZ484" i="5"/>
  <c r="DA484" i="5" s="1"/>
  <c r="DB483" i="5"/>
  <c r="CZ483" i="5"/>
  <c r="DA483" i="5" s="1"/>
  <c r="DB482" i="5"/>
  <c r="CZ482" i="5"/>
  <c r="DA482" i="5" s="1"/>
  <c r="DB481" i="5"/>
  <c r="CZ481" i="5"/>
  <c r="DA481" i="5" s="1"/>
  <c r="DB480" i="5"/>
  <c r="CZ480" i="5"/>
  <c r="DA480" i="5" s="1"/>
  <c r="DB479" i="5"/>
  <c r="CZ479" i="5"/>
  <c r="DA479" i="5" s="1"/>
  <c r="DB478" i="5"/>
  <c r="CZ478" i="5"/>
  <c r="DA478" i="5" s="1"/>
  <c r="DB477" i="5"/>
  <c r="CZ477" i="5"/>
  <c r="DA477" i="5" s="1"/>
  <c r="DB476" i="5"/>
  <c r="CZ476" i="5"/>
  <c r="DA476" i="5" s="1"/>
  <c r="DB475" i="5"/>
  <c r="CZ475" i="5"/>
  <c r="DA475" i="5" s="1"/>
  <c r="DB474" i="5"/>
  <c r="CZ474" i="5"/>
  <c r="DA474" i="5" s="1"/>
  <c r="DB473" i="5"/>
  <c r="CZ473" i="5"/>
  <c r="DA473" i="5" s="1"/>
  <c r="DB472" i="5"/>
  <c r="CZ472" i="5"/>
  <c r="DA472" i="5" s="1"/>
  <c r="DB471" i="5"/>
  <c r="CZ471" i="5"/>
  <c r="DA471" i="5" s="1"/>
  <c r="DB470" i="5"/>
  <c r="CZ470" i="5"/>
  <c r="DA470" i="5" s="1"/>
  <c r="DB469" i="5"/>
  <c r="CZ469" i="5"/>
  <c r="DA469" i="5" s="1"/>
  <c r="DB468" i="5"/>
  <c r="CZ468" i="5"/>
  <c r="DA468" i="5" s="1"/>
  <c r="DB467" i="5"/>
  <c r="CZ467" i="5"/>
  <c r="DA467" i="5" s="1"/>
  <c r="DB466" i="5"/>
  <c r="CZ466" i="5"/>
  <c r="DA466" i="5" s="1"/>
  <c r="DB465" i="5"/>
  <c r="CZ465" i="5"/>
  <c r="DA465" i="5" s="1"/>
  <c r="DB464" i="5"/>
  <c r="CZ464" i="5"/>
  <c r="DA464" i="5" s="1"/>
  <c r="DB463" i="5"/>
  <c r="CZ463" i="5"/>
  <c r="DA463" i="5" s="1"/>
  <c r="DB462" i="5"/>
  <c r="CZ462" i="5"/>
  <c r="DA462" i="5" s="1"/>
  <c r="DB461" i="5"/>
  <c r="CZ461" i="5"/>
  <c r="DA461" i="5" s="1"/>
  <c r="DB460" i="5"/>
  <c r="CZ460" i="5"/>
  <c r="DA460" i="5" s="1"/>
  <c r="DB459" i="5"/>
  <c r="CZ459" i="5"/>
  <c r="DA459" i="5" s="1"/>
  <c r="DB458" i="5"/>
  <c r="CZ458" i="5"/>
  <c r="DA458" i="5" s="1"/>
  <c r="DB457" i="5"/>
  <c r="CZ457" i="5"/>
  <c r="DA457" i="5" s="1"/>
  <c r="DB456" i="5"/>
  <c r="CZ456" i="5"/>
  <c r="DA456" i="5" s="1"/>
  <c r="DB455" i="5"/>
  <c r="CZ455" i="5"/>
  <c r="DA455" i="5" s="1"/>
  <c r="DB454" i="5"/>
  <c r="CZ454" i="5"/>
  <c r="DA454" i="5" s="1"/>
  <c r="DB453" i="5"/>
  <c r="CZ453" i="5"/>
  <c r="DA453" i="5" s="1"/>
  <c r="DB452" i="5"/>
  <c r="CZ452" i="5"/>
  <c r="DA452" i="5" s="1"/>
  <c r="DB451" i="5"/>
  <c r="CZ451" i="5"/>
  <c r="DA451" i="5" s="1"/>
  <c r="DB450" i="5"/>
  <c r="CZ450" i="5"/>
  <c r="DA450" i="5" s="1"/>
  <c r="DB449" i="5"/>
  <c r="CZ449" i="5"/>
  <c r="DA449" i="5" s="1"/>
  <c r="DB448" i="5"/>
  <c r="CZ448" i="5"/>
  <c r="DA448" i="5" s="1"/>
  <c r="DB447" i="5"/>
  <c r="CZ447" i="5"/>
  <c r="DA447" i="5" s="1"/>
  <c r="DB446" i="5"/>
  <c r="CZ446" i="5"/>
  <c r="DA446" i="5" s="1"/>
  <c r="DB445" i="5"/>
  <c r="CZ445" i="5"/>
  <c r="DA445" i="5" s="1"/>
  <c r="DB444" i="5"/>
  <c r="CZ444" i="5"/>
  <c r="DA444" i="5" s="1"/>
  <c r="DB443" i="5"/>
  <c r="CZ443" i="5"/>
  <c r="DA443" i="5" s="1"/>
  <c r="DB442" i="5"/>
  <c r="CZ442" i="5"/>
  <c r="DA442" i="5" s="1"/>
  <c r="DB441" i="5"/>
  <c r="CZ441" i="5"/>
  <c r="DA441" i="5" s="1"/>
  <c r="DB440" i="5"/>
  <c r="CZ440" i="5"/>
  <c r="DA440" i="5" s="1"/>
  <c r="DB439" i="5"/>
  <c r="CZ439" i="5"/>
  <c r="DA439" i="5" s="1"/>
  <c r="DB438" i="5"/>
  <c r="CZ438" i="5"/>
  <c r="DA438" i="5" s="1"/>
  <c r="DB437" i="5"/>
  <c r="CZ437" i="5"/>
  <c r="DA437" i="5" s="1"/>
  <c r="DB436" i="5"/>
  <c r="CZ436" i="5"/>
  <c r="DA436" i="5" s="1"/>
  <c r="DB435" i="5"/>
  <c r="CZ435" i="5"/>
  <c r="DA435" i="5" s="1"/>
  <c r="DB434" i="5"/>
  <c r="CZ434" i="5"/>
  <c r="DA434" i="5" s="1"/>
  <c r="DB433" i="5"/>
  <c r="CZ433" i="5"/>
  <c r="DA433" i="5" s="1"/>
  <c r="DB432" i="5"/>
  <c r="CZ432" i="5"/>
  <c r="DA432" i="5" s="1"/>
  <c r="DB431" i="5"/>
  <c r="CZ431" i="5"/>
  <c r="DA431" i="5" s="1"/>
  <c r="DB430" i="5"/>
  <c r="CZ430" i="5"/>
  <c r="DA430" i="5" s="1"/>
  <c r="DB429" i="5"/>
  <c r="CZ429" i="5"/>
  <c r="DA429" i="5" s="1"/>
  <c r="DB428" i="5"/>
  <c r="CZ428" i="5"/>
  <c r="DA428" i="5" s="1"/>
  <c r="DB427" i="5"/>
  <c r="CZ427" i="5"/>
  <c r="DA427" i="5" s="1"/>
  <c r="DB426" i="5"/>
  <c r="CZ426" i="5"/>
  <c r="DA426" i="5" s="1"/>
  <c r="DB425" i="5"/>
  <c r="CZ425" i="5"/>
  <c r="DA425" i="5" s="1"/>
  <c r="DB424" i="5"/>
  <c r="CZ424" i="5"/>
  <c r="DA424" i="5" s="1"/>
  <c r="DB423" i="5"/>
  <c r="CZ423" i="5"/>
  <c r="DA423" i="5" s="1"/>
  <c r="DB422" i="5"/>
  <c r="CZ422" i="5"/>
  <c r="DA422" i="5" s="1"/>
  <c r="DB421" i="5"/>
  <c r="CZ421" i="5"/>
  <c r="DA421" i="5" s="1"/>
  <c r="DB420" i="5"/>
  <c r="CZ420" i="5"/>
  <c r="DA420" i="5" s="1"/>
  <c r="DB419" i="5"/>
  <c r="CZ419" i="5"/>
  <c r="DA419" i="5" s="1"/>
  <c r="DB418" i="5"/>
  <c r="CZ418" i="5"/>
  <c r="DA418" i="5" s="1"/>
  <c r="DB417" i="5"/>
  <c r="CZ417" i="5"/>
  <c r="DA417" i="5" s="1"/>
  <c r="DB416" i="5"/>
  <c r="CZ416" i="5"/>
  <c r="DA416" i="5" s="1"/>
  <c r="DB415" i="5"/>
  <c r="CZ415" i="5"/>
  <c r="DA415" i="5" s="1"/>
  <c r="DB414" i="5"/>
  <c r="CZ414" i="5"/>
  <c r="DA414" i="5" s="1"/>
  <c r="DB413" i="5"/>
  <c r="CZ413" i="5"/>
  <c r="DA413" i="5" s="1"/>
  <c r="DB412" i="5"/>
  <c r="CZ412" i="5"/>
  <c r="DA412" i="5" s="1"/>
  <c r="DB411" i="5"/>
  <c r="CZ411" i="5"/>
  <c r="DA411" i="5" s="1"/>
  <c r="DB410" i="5"/>
  <c r="CZ410" i="5"/>
  <c r="DA410" i="5" s="1"/>
  <c r="DB409" i="5"/>
  <c r="CZ409" i="5"/>
  <c r="DA409" i="5" s="1"/>
  <c r="DB408" i="5"/>
  <c r="CZ408" i="5"/>
  <c r="DA408" i="5" s="1"/>
  <c r="DB407" i="5"/>
  <c r="CZ407" i="5"/>
  <c r="DA407" i="5" s="1"/>
  <c r="DB406" i="5"/>
  <c r="CZ406" i="5"/>
  <c r="DA406" i="5" s="1"/>
  <c r="DB405" i="5"/>
  <c r="CZ405" i="5"/>
  <c r="DA405" i="5" s="1"/>
  <c r="DB404" i="5"/>
  <c r="CZ404" i="5"/>
  <c r="DA404" i="5" s="1"/>
  <c r="DB403" i="5"/>
  <c r="CZ403" i="5"/>
  <c r="DA403" i="5" s="1"/>
  <c r="DB402" i="5"/>
  <c r="CZ402" i="5"/>
  <c r="DA402" i="5" s="1"/>
  <c r="DB401" i="5"/>
  <c r="CZ401" i="5"/>
  <c r="DA401" i="5" s="1"/>
  <c r="DB400" i="5"/>
  <c r="CZ400" i="5"/>
  <c r="DA400" i="5" s="1"/>
  <c r="DB399" i="5"/>
  <c r="CZ399" i="5"/>
  <c r="DA399" i="5" s="1"/>
  <c r="DB398" i="5"/>
  <c r="CZ398" i="5"/>
  <c r="DA398" i="5" s="1"/>
  <c r="DB397" i="5"/>
  <c r="CZ397" i="5"/>
  <c r="DA397" i="5" s="1"/>
  <c r="DB396" i="5"/>
  <c r="CZ396" i="5"/>
  <c r="DA396" i="5" s="1"/>
  <c r="DB395" i="5"/>
  <c r="CZ395" i="5"/>
  <c r="DA395" i="5" s="1"/>
  <c r="DB394" i="5"/>
  <c r="CZ394" i="5"/>
  <c r="DA394" i="5" s="1"/>
  <c r="DB393" i="5"/>
  <c r="CZ393" i="5"/>
  <c r="DA393" i="5" s="1"/>
  <c r="DB392" i="5"/>
  <c r="CZ392" i="5"/>
  <c r="DA392" i="5" s="1"/>
  <c r="DB391" i="5"/>
  <c r="CZ391" i="5"/>
  <c r="DA391" i="5" s="1"/>
  <c r="DB390" i="5"/>
  <c r="CZ390" i="5"/>
  <c r="DA390" i="5" s="1"/>
  <c r="DB389" i="5"/>
  <c r="CZ389" i="5"/>
  <c r="DA389" i="5" s="1"/>
  <c r="DB388" i="5"/>
  <c r="CZ388" i="5"/>
  <c r="DA388" i="5" s="1"/>
  <c r="DB387" i="5"/>
  <c r="CZ387" i="5"/>
  <c r="DA387" i="5" s="1"/>
  <c r="DB386" i="5"/>
  <c r="CZ386" i="5"/>
  <c r="DA386" i="5" s="1"/>
  <c r="DB385" i="5"/>
  <c r="CZ385" i="5"/>
  <c r="DA385" i="5" s="1"/>
  <c r="DB384" i="5"/>
  <c r="CZ384" i="5"/>
  <c r="DA384" i="5" s="1"/>
  <c r="DB383" i="5"/>
  <c r="CZ383" i="5"/>
  <c r="DA383" i="5" s="1"/>
  <c r="DB382" i="5"/>
  <c r="CZ382" i="5"/>
  <c r="DA382" i="5" s="1"/>
  <c r="DB381" i="5"/>
  <c r="CZ381" i="5"/>
  <c r="DA381" i="5" s="1"/>
  <c r="DB380" i="5"/>
  <c r="CZ380" i="5"/>
  <c r="DA380" i="5" s="1"/>
  <c r="DB379" i="5"/>
  <c r="CZ379" i="5"/>
  <c r="DA379" i="5" s="1"/>
  <c r="DB378" i="5"/>
  <c r="CZ378" i="5"/>
  <c r="DA378" i="5" s="1"/>
  <c r="DB377" i="5"/>
  <c r="CZ377" i="5"/>
  <c r="DA377" i="5" s="1"/>
  <c r="DB376" i="5"/>
  <c r="CZ376" i="5"/>
  <c r="DA376" i="5" s="1"/>
  <c r="DB375" i="5"/>
  <c r="CZ375" i="5"/>
  <c r="DA375" i="5" s="1"/>
  <c r="DB374" i="5"/>
  <c r="CZ374" i="5"/>
  <c r="DA374" i="5" s="1"/>
  <c r="DB373" i="5"/>
  <c r="CZ373" i="5"/>
  <c r="DA373" i="5" s="1"/>
  <c r="DB372" i="5"/>
  <c r="CZ372" i="5"/>
  <c r="DA372" i="5" s="1"/>
  <c r="DB371" i="5"/>
  <c r="CZ371" i="5"/>
  <c r="DA371" i="5" s="1"/>
  <c r="DB370" i="5"/>
  <c r="CZ370" i="5"/>
  <c r="DA370" i="5" s="1"/>
  <c r="DB369" i="5"/>
  <c r="CZ369" i="5"/>
  <c r="DA369" i="5" s="1"/>
  <c r="DB368" i="5"/>
  <c r="CZ368" i="5"/>
  <c r="DA368" i="5" s="1"/>
  <c r="DB367" i="5"/>
  <c r="CZ367" i="5"/>
  <c r="DA367" i="5" s="1"/>
  <c r="DB366" i="5"/>
  <c r="CZ366" i="5"/>
  <c r="DA366" i="5" s="1"/>
  <c r="DB365" i="5"/>
  <c r="CZ365" i="5"/>
  <c r="DA365" i="5" s="1"/>
  <c r="DB364" i="5"/>
  <c r="CZ364" i="5"/>
  <c r="DA364" i="5" s="1"/>
  <c r="DB363" i="5"/>
  <c r="CZ363" i="5"/>
  <c r="DA363" i="5" s="1"/>
  <c r="DB362" i="5"/>
  <c r="CZ362" i="5"/>
  <c r="DA362" i="5" s="1"/>
  <c r="DB361" i="5"/>
  <c r="CZ361" i="5"/>
  <c r="DA361" i="5" s="1"/>
  <c r="DB360" i="5"/>
  <c r="CZ360" i="5"/>
  <c r="DA360" i="5" s="1"/>
  <c r="DB359" i="5"/>
  <c r="CZ359" i="5"/>
  <c r="DA359" i="5" s="1"/>
  <c r="DB358" i="5"/>
  <c r="CZ358" i="5"/>
  <c r="DA358" i="5" s="1"/>
  <c r="DB357" i="5"/>
  <c r="CZ357" i="5"/>
  <c r="DA357" i="5" s="1"/>
  <c r="DB356" i="5"/>
  <c r="CZ356" i="5"/>
  <c r="DA356" i="5" s="1"/>
  <c r="DB355" i="5"/>
  <c r="CZ355" i="5"/>
  <c r="DA355" i="5" s="1"/>
  <c r="DB354" i="5"/>
  <c r="CZ354" i="5"/>
  <c r="DA354" i="5" s="1"/>
  <c r="DB353" i="5"/>
  <c r="CZ353" i="5"/>
  <c r="DA353" i="5" s="1"/>
  <c r="DB352" i="5"/>
  <c r="CZ352" i="5"/>
  <c r="DA352" i="5" s="1"/>
  <c r="DB351" i="5"/>
  <c r="CZ351" i="5"/>
  <c r="DA351" i="5" s="1"/>
  <c r="DB350" i="5"/>
  <c r="CZ350" i="5"/>
  <c r="DA350" i="5" s="1"/>
  <c r="DB349" i="5"/>
  <c r="CZ349" i="5"/>
  <c r="DA349" i="5" s="1"/>
  <c r="DB348" i="5"/>
  <c r="CZ348" i="5"/>
  <c r="DA348" i="5" s="1"/>
  <c r="DB347" i="5"/>
  <c r="CZ347" i="5"/>
  <c r="DA347" i="5" s="1"/>
  <c r="DB346" i="5"/>
  <c r="CZ346" i="5"/>
  <c r="DA346" i="5" s="1"/>
  <c r="DB345" i="5"/>
  <c r="CZ345" i="5"/>
  <c r="DA345" i="5" s="1"/>
  <c r="DB344" i="5"/>
  <c r="CZ344" i="5"/>
  <c r="DA344" i="5" s="1"/>
  <c r="DB343" i="5"/>
  <c r="CZ343" i="5"/>
  <c r="DA343" i="5" s="1"/>
  <c r="DB342" i="5"/>
  <c r="CZ342" i="5"/>
  <c r="DA342" i="5" s="1"/>
  <c r="DB341" i="5"/>
  <c r="CZ341" i="5"/>
  <c r="DA341" i="5" s="1"/>
  <c r="DB340" i="5"/>
  <c r="CZ340" i="5"/>
  <c r="DA340" i="5" s="1"/>
  <c r="DB339" i="5"/>
  <c r="CZ339" i="5"/>
  <c r="DA339" i="5" s="1"/>
  <c r="DB338" i="5"/>
  <c r="CZ338" i="5"/>
  <c r="DA338" i="5" s="1"/>
  <c r="DB337" i="5"/>
  <c r="CZ337" i="5"/>
  <c r="DA337" i="5" s="1"/>
  <c r="DB336" i="5"/>
  <c r="CZ336" i="5"/>
  <c r="DA336" i="5" s="1"/>
  <c r="DB335" i="5"/>
  <c r="CZ335" i="5"/>
  <c r="DA335" i="5" s="1"/>
  <c r="DB334" i="5"/>
  <c r="CZ334" i="5"/>
  <c r="DA334" i="5" s="1"/>
  <c r="DB333" i="5"/>
  <c r="CZ333" i="5"/>
  <c r="DA333" i="5" s="1"/>
  <c r="DB332" i="5"/>
  <c r="CZ332" i="5"/>
  <c r="DA332" i="5" s="1"/>
  <c r="DB331" i="5"/>
  <c r="CZ331" i="5"/>
  <c r="DA331" i="5" s="1"/>
  <c r="DB330" i="5"/>
  <c r="CZ330" i="5"/>
  <c r="DA330" i="5" s="1"/>
  <c r="DB329" i="5"/>
  <c r="CZ329" i="5"/>
  <c r="DA329" i="5" s="1"/>
  <c r="DB328" i="5"/>
  <c r="CZ328" i="5"/>
  <c r="DA328" i="5" s="1"/>
  <c r="DB327" i="5"/>
  <c r="CZ327" i="5"/>
  <c r="DA327" i="5" s="1"/>
  <c r="DB326" i="5"/>
  <c r="CZ326" i="5"/>
  <c r="DA326" i="5" s="1"/>
  <c r="DB325" i="5"/>
  <c r="CZ325" i="5"/>
  <c r="DA325" i="5" s="1"/>
  <c r="DB324" i="5"/>
  <c r="CZ324" i="5"/>
  <c r="DA324" i="5" s="1"/>
  <c r="DB323" i="5"/>
  <c r="CZ323" i="5"/>
  <c r="DA323" i="5" s="1"/>
  <c r="DB322" i="5"/>
  <c r="CZ322" i="5"/>
  <c r="DA322" i="5" s="1"/>
  <c r="DB321" i="5"/>
  <c r="CZ321" i="5"/>
  <c r="DA321" i="5" s="1"/>
  <c r="DB320" i="5"/>
  <c r="CZ320" i="5"/>
  <c r="DA320" i="5" s="1"/>
  <c r="DB319" i="5"/>
  <c r="CZ319" i="5"/>
  <c r="DA319" i="5" s="1"/>
  <c r="DB318" i="5"/>
  <c r="CZ318" i="5"/>
  <c r="DA318" i="5" s="1"/>
  <c r="DB317" i="5"/>
  <c r="CZ317" i="5"/>
  <c r="DA317" i="5" s="1"/>
  <c r="DB316" i="5"/>
  <c r="CZ316" i="5"/>
  <c r="DA316" i="5" s="1"/>
  <c r="DB315" i="5"/>
  <c r="CZ315" i="5"/>
  <c r="DA315" i="5" s="1"/>
  <c r="DB314" i="5"/>
  <c r="CZ314" i="5"/>
  <c r="DA314" i="5" s="1"/>
  <c r="DB313" i="5"/>
  <c r="CZ313" i="5"/>
  <c r="DA313" i="5" s="1"/>
  <c r="DB312" i="5"/>
  <c r="CZ312" i="5"/>
  <c r="DA312" i="5" s="1"/>
  <c r="DB311" i="5"/>
  <c r="CZ311" i="5"/>
  <c r="DA311" i="5" s="1"/>
  <c r="DB310" i="5"/>
  <c r="CZ310" i="5"/>
  <c r="DA310" i="5" s="1"/>
  <c r="DB309" i="5"/>
  <c r="CZ309" i="5"/>
  <c r="DA309" i="5" s="1"/>
  <c r="DB308" i="5"/>
  <c r="CZ308" i="5"/>
  <c r="DA308" i="5" s="1"/>
  <c r="DB307" i="5"/>
  <c r="CZ307" i="5"/>
  <c r="DA307" i="5" s="1"/>
  <c r="DB306" i="5"/>
  <c r="CZ306" i="5"/>
  <c r="DA306" i="5" s="1"/>
  <c r="DB305" i="5"/>
  <c r="CZ305" i="5"/>
  <c r="DA305" i="5" s="1"/>
  <c r="DB304" i="5"/>
  <c r="CZ304" i="5"/>
  <c r="DA304" i="5" s="1"/>
  <c r="DB303" i="5"/>
  <c r="CZ303" i="5"/>
  <c r="DA303" i="5" s="1"/>
  <c r="DB302" i="5"/>
  <c r="CZ302" i="5"/>
  <c r="DA302" i="5" s="1"/>
  <c r="DB301" i="5"/>
  <c r="CZ301" i="5"/>
  <c r="DA301" i="5" s="1"/>
  <c r="DB300" i="5"/>
  <c r="CZ300" i="5"/>
  <c r="DA300" i="5" s="1"/>
  <c r="DB299" i="5"/>
  <c r="CZ299" i="5"/>
  <c r="DA299" i="5" s="1"/>
  <c r="DB298" i="5"/>
  <c r="CZ298" i="5"/>
  <c r="DA298" i="5" s="1"/>
  <c r="DB297" i="5"/>
  <c r="CZ297" i="5"/>
  <c r="DA297" i="5" s="1"/>
  <c r="DB296" i="5"/>
  <c r="CZ296" i="5"/>
  <c r="DA296" i="5" s="1"/>
  <c r="DB295" i="5"/>
  <c r="CZ295" i="5"/>
  <c r="DA295" i="5" s="1"/>
  <c r="DB294" i="5"/>
  <c r="CZ294" i="5"/>
  <c r="DA294" i="5" s="1"/>
  <c r="DB293" i="5"/>
  <c r="CZ293" i="5"/>
  <c r="DA293" i="5" s="1"/>
  <c r="DB292" i="5"/>
  <c r="CZ292" i="5"/>
  <c r="DA292" i="5" s="1"/>
  <c r="DB291" i="5"/>
  <c r="CZ291" i="5"/>
  <c r="DA291" i="5" s="1"/>
  <c r="DB290" i="5"/>
  <c r="CZ290" i="5"/>
  <c r="DA290" i="5" s="1"/>
  <c r="DB289" i="5"/>
  <c r="CZ289" i="5"/>
  <c r="DA289" i="5" s="1"/>
  <c r="DB288" i="5"/>
  <c r="CZ288" i="5"/>
  <c r="DA288" i="5" s="1"/>
  <c r="DB287" i="5"/>
  <c r="CZ287" i="5"/>
  <c r="DA287" i="5" s="1"/>
  <c r="DB286" i="5"/>
  <c r="CZ286" i="5"/>
  <c r="DA286" i="5" s="1"/>
  <c r="DB285" i="5"/>
  <c r="CZ285" i="5"/>
  <c r="DA285" i="5" s="1"/>
  <c r="DB284" i="5"/>
  <c r="CZ284" i="5"/>
  <c r="DA284" i="5" s="1"/>
  <c r="DB283" i="5"/>
  <c r="CZ283" i="5"/>
  <c r="DA283" i="5" s="1"/>
  <c r="DB282" i="5"/>
  <c r="CZ282" i="5"/>
  <c r="DA282" i="5" s="1"/>
  <c r="DB281" i="5"/>
  <c r="CZ281" i="5"/>
  <c r="DA281" i="5" s="1"/>
  <c r="DB280" i="5"/>
  <c r="CZ280" i="5"/>
  <c r="DA280" i="5" s="1"/>
  <c r="DB279" i="5"/>
  <c r="CZ279" i="5"/>
  <c r="DA279" i="5" s="1"/>
  <c r="DB278" i="5"/>
  <c r="CZ278" i="5"/>
  <c r="DA278" i="5" s="1"/>
  <c r="DB277" i="5"/>
  <c r="CZ277" i="5"/>
  <c r="DA277" i="5" s="1"/>
  <c r="DB276" i="5"/>
  <c r="CZ276" i="5"/>
  <c r="DA276" i="5" s="1"/>
  <c r="DB275" i="5"/>
  <c r="CZ275" i="5"/>
  <c r="DA275" i="5" s="1"/>
  <c r="DB274" i="5"/>
  <c r="CZ274" i="5"/>
  <c r="DA274" i="5" s="1"/>
  <c r="DB273" i="5"/>
  <c r="CZ273" i="5"/>
  <c r="DA273" i="5" s="1"/>
  <c r="DB272" i="5"/>
  <c r="CZ272" i="5"/>
  <c r="DA272" i="5" s="1"/>
  <c r="DB271" i="5"/>
  <c r="CZ271" i="5"/>
  <c r="DA271" i="5" s="1"/>
  <c r="DB270" i="5"/>
  <c r="CZ270" i="5"/>
  <c r="DA270" i="5" s="1"/>
  <c r="DB269" i="5"/>
  <c r="CZ269" i="5"/>
  <c r="DA269" i="5" s="1"/>
  <c r="DB268" i="5"/>
  <c r="CZ268" i="5"/>
  <c r="DA268" i="5" s="1"/>
  <c r="DB267" i="5"/>
  <c r="CZ267" i="5"/>
  <c r="DA267" i="5" s="1"/>
  <c r="DB266" i="5"/>
  <c r="CZ266" i="5"/>
  <c r="DA266" i="5" s="1"/>
  <c r="DB265" i="5"/>
  <c r="CZ265" i="5"/>
  <c r="DA265" i="5" s="1"/>
  <c r="DB264" i="5"/>
  <c r="CZ264" i="5"/>
  <c r="DA264" i="5" s="1"/>
  <c r="DB263" i="5"/>
  <c r="CZ263" i="5"/>
  <c r="DA263" i="5" s="1"/>
  <c r="DB262" i="5"/>
  <c r="CZ262" i="5"/>
  <c r="DA262" i="5" s="1"/>
  <c r="DB261" i="5"/>
  <c r="CZ261" i="5"/>
  <c r="DA261" i="5" s="1"/>
  <c r="DB260" i="5"/>
  <c r="CZ260" i="5"/>
  <c r="DA260" i="5" s="1"/>
  <c r="DB259" i="5"/>
  <c r="CZ259" i="5"/>
  <c r="DA259" i="5" s="1"/>
  <c r="DB258" i="5"/>
  <c r="CZ258" i="5"/>
  <c r="DA258" i="5" s="1"/>
  <c r="DB257" i="5"/>
  <c r="CZ257" i="5"/>
  <c r="DA257" i="5" s="1"/>
  <c r="DB256" i="5"/>
  <c r="CZ256" i="5"/>
  <c r="DA256" i="5" s="1"/>
  <c r="DB255" i="5"/>
  <c r="CZ255" i="5"/>
  <c r="DA255" i="5" s="1"/>
  <c r="DB254" i="5"/>
  <c r="CZ254" i="5"/>
  <c r="DA254" i="5" s="1"/>
  <c r="DB253" i="5"/>
  <c r="CZ253" i="5"/>
  <c r="DA253" i="5" s="1"/>
  <c r="DB252" i="5"/>
  <c r="CZ252" i="5"/>
  <c r="DA252" i="5" s="1"/>
  <c r="DB251" i="5"/>
  <c r="CZ251" i="5"/>
  <c r="DA251" i="5" s="1"/>
  <c r="DB250" i="5"/>
  <c r="CZ250" i="5"/>
  <c r="DA250" i="5" s="1"/>
  <c r="DB249" i="5"/>
  <c r="CZ249" i="5"/>
  <c r="DA249" i="5" s="1"/>
  <c r="DB248" i="5"/>
  <c r="CZ248" i="5"/>
  <c r="DA248" i="5" s="1"/>
  <c r="DB247" i="5"/>
  <c r="CZ247" i="5"/>
  <c r="DA247" i="5" s="1"/>
  <c r="DB246" i="5"/>
  <c r="CZ246" i="5"/>
  <c r="DA246" i="5" s="1"/>
  <c r="DB245" i="5"/>
  <c r="CZ245" i="5"/>
  <c r="DA245" i="5" s="1"/>
  <c r="DB244" i="5"/>
  <c r="CZ244" i="5"/>
  <c r="DA244" i="5" s="1"/>
  <c r="DB243" i="5"/>
  <c r="CZ243" i="5"/>
  <c r="DA243" i="5" s="1"/>
  <c r="DB242" i="5"/>
  <c r="CZ242" i="5"/>
  <c r="DA242" i="5" s="1"/>
  <c r="DB241" i="5"/>
  <c r="CZ241" i="5"/>
  <c r="DA241" i="5" s="1"/>
  <c r="DB240" i="5"/>
  <c r="CZ240" i="5"/>
  <c r="DA240" i="5" s="1"/>
  <c r="DB239" i="5"/>
  <c r="CZ239" i="5"/>
  <c r="DA239" i="5" s="1"/>
  <c r="DB238" i="5"/>
  <c r="CZ238" i="5"/>
  <c r="DA238" i="5" s="1"/>
  <c r="DB237" i="5"/>
  <c r="CZ237" i="5"/>
  <c r="DA237" i="5" s="1"/>
  <c r="DB236" i="5"/>
  <c r="CZ236" i="5"/>
  <c r="DA236" i="5" s="1"/>
  <c r="DB235" i="5"/>
  <c r="CZ235" i="5"/>
  <c r="DA235" i="5" s="1"/>
  <c r="DB234" i="5"/>
  <c r="CZ234" i="5"/>
  <c r="DA234" i="5" s="1"/>
  <c r="DB233" i="5"/>
  <c r="CZ233" i="5"/>
  <c r="DA233" i="5" s="1"/>
  <c r="DB232" i="5"/>
  <c r="CZ232" i="5"/>
  <c r="DA232" i="5" s="1"/>
  <c r="DB231" i="5"/>
  <c r="CZ231" i="5"/>
  <c r="DA231" i="5" s="1"/>
  <c r="DB230" i="5"/>
  <c r="CZ230" i="5"/>
  <c r="DA230" i="5" s="1"/>
  <c r="DB229" i="5"/>
  <c r="CZ229" i="5"/>
  <c r="DA229" i="5" s="1"/>
  <c r="DB228" i="5"/>
  <c r="CZ228" i="5"/>
  <c r="DA228" i="5" s="1"/>
  <c r="DB227" i="5"/>
  <c r="CZ227" i="5"/>
  <c r="DA227" i="5" s="1"/>
  <c r="DB226" i="5"/>
  <c r="CZ226" i="5"/>
  <c r="DA226" i="5" s="1"/>
  <c r="DB225" i="5"/>
  <c r="CZ225" i="5"/>
  <c r="DA225" i="5" s="1"/>
  <c r="DB224" i="5"/>
  <c r="CZ224" i="5"/>
  <c r="DA224" i="5" s="1"/>
  <c r="DB223" i="5"/>
  <c r="CZ223" i="5"/>
  <c r="DA223" i="5" s="1"/>
  <c r="DB222" i="5"/>
  <c r="CZ222" i="5"/>
  <c r="DA222" i="5" s="1"/>
  <c r="DB221" i="5"/>
  <c r="CZ221" i="5"/>
  <c r="DA221" i="5" s="1"/>
  <c r="DB220" i="5"/>
  <c r="CZ220" i="5"/>
  <c r="DA220" i="5" s="1"/>
  <c r="DB219" i="5"/>
  <c r="CZ219" i="5"/>
  <c r="DA219" i="5" s="1"/>
  <c r="DB218" i="5"/>
  <c r="CZ218" i="5"/>
  <c r="DA218" i="5" s="1"/>
  <c r="DB217" i="5"/>
  <c r="CZ217" i="5"/>
  <c r="DA217" i="5" s="1"/>
  <c r="DB216" i="5"/>
  <c r="CZ216" i="5"/>
  <c r="DA216" i="5" s="1"/>
  <c r="DB215" i="5"/>
  <c r="CZ215" i="5"/>
  <c r="DA215" i="5" s="1"/>
  <c r="DB214" i="5"/>
  <c r="CZ214" i="5"/>
  <c r="DA214" i="5" s="1"/>
  <c r="DB213" i="5"/>
  <c r="CZ213" i="5"/>
  <c r="DA213" i="5" s="1"/>
  <c r="DB212" i="5"/>
  <c r="CZ212" i="5"/>
  <c r="DA212" i="5" s="1"/>
  <c r="DB211" i="5"/>
  <c r="CZ211" i="5"/>
  <c r="DA211" i="5" s="1"/>
  <c r="DB210" i="5"/>
  <c r="CZ210" i="5"/>
  <c r="DA210" i="5" s="1"/>
  <c r="DB209" i="5"/>
  <c r="CZ209" i="5"/>
  <c r="DA209" i="5" s="1"/>
  <c r="DB208" i="5"/>
  <c r="CZ208" i="5"/>
  <c r="DA208" i="5" s="1"/>
  <c r="DB207" i="5"/>
  <c r="CZ207" i="5"/>
  <c r="DA207" i="5" s="1"/>
  <c r="DB206" i="5"/>
  <c r="CZ206" i="5"/>
  <c r="DA206" i="5" s="1"/>
  <c r="DB205" i="5"/>
  <c r="CZ205" i="5"/>
  <c r="DA205" i="5" s="1"/>
  <c r="DB204" i="5"/>
  <c r="CZ204" i="5"/>
  <c r="DA204" i="5" s="1"/>
  <c r="DB203" i="5"/>
  <c r="CZ203" i="5"/>
  <c r="DA203" i="5" s="1"/>
  <c r="DB202" i="5"/>
  <c r="CZ202" i="5"/>
  <c r="DA202" i="5" s="1"/>
  <c r="DB201" i="5"/>
  <c r="CZ201" i="5"/>
  <c r="DA201" i="5" s="1"/>
  <c r="DB200" i="5"/>
  <c r="CZ200" i="5"/>
  <c r="DA200" i="5" s="1"/>
  <c r="DB199" i="5"/>
  <c r="CZ199" i="5"/>
  <c r="DA199" i="5" s="1"/>
  <c r="DB198" i="5"/>
  <c r="CZ198" i="5"/>
  <c r="DA198" i="5" s="1"/>
  <c r="DB197" i="5"/>
  <c r="CZ197" i="5"/>
  <c r="DA197" i="5" s="1"/>
  <c r="DB196" i="5"/>
  <c r="CZ196" i="5"/>
  <c r="DA196" i="5" s="1"/>
  <c r="DB195" i="5"/>
  <c r="CZ195" i="5"/>
  <c r="DA195" i="5" s="1"/>
  <c r="DB194" i="5"/>
  <c r="CZ194" i="5"/>
  <c r="DA194" i="5" s="1"/>
  <c r="DB193" i="5"/>
  <c r="CZ193" i="5"/>
  <c r="DA193" i="5" s="1"/>
  <c r="DB192" i="5"/>
  <c r="CZ192" i="5"/>
  <c r="DA192" i="5" s="1"/>
  <c r="DB191" i="5"/>
  <c r="CZ191" i="5"/>
  <c r="DA191" i="5" s="1"/>
  <c r="DB190" i="5"/>
  <c r="CZ190" i="5"/>
  <c r="DA190" i="5" s="1"/>
  <c r="DB189" i="5"/>
  <c r="CZ189" i="5"/>
  <c r="DA189" i="5" s="1"/>
  <c r="DB188" i="5"/>
  <c r="CZ188" i="5"/>
  <c r="DA188" i="5" s="1"/>
  <c r="DB187" i="5"/>
  <c r="CZ187" i="5"/>
  <c r="DA187" i="5" s="1"/>
  <c r="DB186" i="5"/>
  <c r="CZ186" i="5"/>
  <c r="DA186" i="5" s="1"/>
  <c r="DB185" i="5"/>
  <c r="CZ185" i="5"/>
  <c r="DA185" i="5" s="1"/>
  <c r="DB184" i="5"/>
  <c r="CZ184" i="5"/>
  <c r="DA184" i="5" s="1"/>
  <c r="DB183" i="5"/>
  <c r="CZ183" i="5"/>
  <c r="DA183" i="5" s="1"/>
  <c r="DB182" i="5"/>
  <c r="CZ182" i="5"/>
  <c r="DA182" i="5" s="1"/>
  <c r="DB181" i="5"/>
  <c r="CZ181" i="5"/>
  <c r="DA181" i="5" s="1"/>
  <c r="DB180" i="5"/>
  <c r="CZ180" i="5"/>
  <c r="DA180" i="5" s="1"/>
  <c r="DB179" i="5"/>
  <c r="CZ179" i="5"/>
  <c r="DA179" i="5" s="1"/>
  <c r="DB178" i="5"/>
  <c r="CZ178" i="5"/>
  <c r="DA178" i="5" s="1"/>
  <c r="DB177" i="5"/>
  <c r="CZ177" i="5"/>
  <c r="DA177" i="5" s="1"/>
  <c r="DB176" i="5"/>
  <c r="CZ176" i="5"/>
  <c r="DA176" i="5" s="1"/>
  <c r="DB175" i="5"/>
  <c r="CZ175" i="5"/>
  <c r="DA175" i="5" s="1"/>
  <c r="DB174" i="5"/>
  <c r="CZ174" i="5"/>
  <c r="DA174" i="5" s="1"/>
  <c r="DB173" i="5"/>
  <c r="CZ173" i="5"/>
  <c r="DA173" i="5" s="1"/>
  <c r="DB172" i="5"/>
  <c r="CZ172" i="5"/>
  <c r="DA172" i="5" s="1"/>
  <c r="DB171" i="5"/>
  <c r="CZ171" i="5"/>
  <c r="DA171" i="5" s="1"/>
  <c r="DB170" i="5"/>
  <c r="CZ170" i="5"/>
  <c r="DA170" i="5" s="1"/>
  <c r="DB169" i="5"/>
  <c r="CZ169" i="5"/>
  <c r="DA169" i="5" s="1"/>
  <c r="DB168" i="5"/>
  <c r="CZ168" i="5"/>
  <c r="DA168" i="5" s="1"/>
  <c r="DB167" i="5"/>
  <c r="CZ167" i="5"/>
  <c r="DA167" i="5" s="1"/>
  <c r="DB166" i="5"/>
  <c r="CZ166" i="5"/>
  <c r="DA166" i="5" s="1"/>
  <c r="DB165" i="5"/>
  <c r="CZ165" i="5"/>
  <c r="DA165" i="5" s="1"/>
  <c r="DB164" i="5"/>
  <c r="CZ164" i="5"/>
  <c r="DA164" i="5" s="1"/>
  <c r="DB163" i="5"/>
  <c r="CZ163" i="5"/>
  <c r="DA163" i="5" s="1"/>
  <c r="DB162" i="5"/>
  <c r="CZ162" i="5"/>
  <c r="DA162" i="5" s="1"/>
  <c r="DB161" i="5"/>
  <c r="CZ161" i="5"/>
  <c r="DA161" i="5" s="1"/>
  <c r="DB160" i="5"/>
  <c r="CZ160" i="5"/>
  <c r="DA160" i="5" s="1"/>
  <c r="DB159" i="5"/>
  <c r="CZ159" i="5"/>
  <c r="DA159" i="5" s="1"/>
  <c r="DB158" i="5"/>
  <c r="CZ158" i="5"/>
  <c r="DA158" i="5" s="1"/>
  <c r="DB157" i="5"/>
  <c r="CZ157" i="5"/>
  <c r="DA157" i="5" s="1"/>
  <c r="DB156" i="5"/>
  <c r="CZ156" i="5"/>
  <c r="DA156" i="5" s="1"/>
  <c r="DB155" i="5"/>
  <c r="CZ155" i="5"/>
  <c r="DA155" i="5" s="1"/>
  <c r="DB154" i="5"/>
  <c r="CZ154" i="5"/>
  <c r="DA154" i="5" s="1"/>
  <c r="DB153" i="5"/>
  <c r="CZ153" i="5"/>
  <c r="DA153" i="5" s="1"/>
  <c r="DB152" i="5"/>
  <c r="CZ152" i="5"/>
  <c r="DA152" i="5" s="1"/>
  <c r="DB151" i="5"/>
  <c r="CZ151" i="5"/>
  <c r="DA151" i="5" s="1"/>
  <c r="DB150" i="5"/>
  <c r="CZ150" i="5"/>
  <c r="DA150" i="5" s="1"/>
  <c r="DB149" i="5"/>
  <c r="CZ149" i="5"/>
  <c r="DA149" i="5" s="1"/>
  <c r="DB148" i="5"/>
  <c r="CZ148" i="5"/>
  <c r="DA148" i="5" s="1"/>
  <c r="DB147" i="5"/>
  <c r="CZ147" i="5"/>
  <c r="DA147" i="5" s="1"/>
  <c r="DB146" i="5"/>
  <c r="CZ146" i="5"/>
  <c r="DA146" i="5" s="1"/>
  <c r="DB145" i="5"/>
  <c r="CZ145" i="5"/>
  <c r="DA145" i="5" s="1"/>
  <c r="DB144" i="5"/>
  <c r="CZ144" i="5"/>
  <c r="DA144" i="5" s="1"/>
  <c r="DB143" i="5"/>
  <c r="CZ143" i="5"/>
  <c r="DA143" i="5" s="1"/>
  <c r="DB142" i="5"/>
  <c r="CZ142" i="5"/>
  <c r="DA142" i="5" s="1"/>
  <c r="DB141" i="5"/>
  <c r="CZ141" i="5"/>
  <c r="DA141" i="5" s="1"/>
  <c r="DB140" i="5"/>
  <c r="CZ140" i="5"/>
  <c r="DA140" i="5" s="1"/>
  <c r="DB139" i="5"/>
  <c r="CZ139" i="5"/>
  <c r="DA139" i="5" s="1"/>
  <c r="DB138" i="5"/>
  <c r="CZ138" i="5"/>
  <c r="DA138" i="5" s="1"/>
  <c r="DB137" i="5"/>
  <c r="CZ137" i="5"/>
  <c r="DA137" i="5" s="1"/>
  <c r="DB136" i="5"/>
  <c r="CZ136" i="5"/>
  <c r="DA136" i="5" s="1"/>
  <c r="DB135" i="5"/>
  <c r="CZ135" i="5"/>
  <c r="DA135" i="5" s="1"/>
  <c r="DB134" i="5"/>
  <c r="CZ134" i="5"/>
  <c r="DA134" i="5" s="1"/>
  <c r="DB133" i="5"/>
  <c r="CZ133" i="5"/>
  <c r="DA133" i="5" s="1"/>
  <c r="DB132" i="5"/>
  <c r="CZ132" i="5"/>
  <c r="DA132" i="5" s="1"/>
  <c r="DB131" i="5"/>
  <c r="CZ131" i="5"/>
  <c r="DA131" i="5" s="1"/>
  <c r="DB130" i="5"/>
  <c r="CZ130" i="5"/>
  <c r="DA130" i="5" s="1"/>
  <c r="DB129" i="5"/>
  <c r="CZ129" i="5"/>
  <c r="DA129" i="5" s="1"/>
  <c r="DB128" i="5"/>
  <c r="CZ128" i="5"/>
  <c r="DA128" i="5" s="1"/>
  <c r="DB127" i="5"/>
  <c r="CZ127" i="5"/>
  <c r="DA127" i="5" s="1"/>
  <c r="DB126" i="5"/>
  <c r="CZ126" i="5"/>
  <c r="DA126" i="5" s="1"/>
  <c r="DB125" i="5"/>
  <c r="CZ125" i="5"/>
  <c r="DA125" i="5" s="1"/>
  <c r="DB124" i="5"/>
  <c r="CZ124" i="5"/>
  <c r="DA124" i="5" s="1"/>
  <c r="DB123" i="5"/>
  <c r="CZ123" i="5"/>
  <c r="DA123" i="5" s="1"/>
  <c r="DB122" i="5"/>
  <c r="CZ122" i="5"/>
  <c r="DA122" i="5" s="1"/>
  <c r="DB121" i="5"/>
  <c r="CZ121" i="5"/>
  <c r="DA121" i="5" s="1"/>
  <c r="DB120" i="5"/>
  <c r="CZ120" i="5"/>
  <c r="DA120" i="5" s="1"/>
  <c r="DB119" i="5"/>
  <c r="CZ119" i="5"/>
  <c r="DA119" i="5" s="1"/>
  <c r="DB118" i="5"/>
  <c r="CZ118" i="5"/>
  <c r="DA118" i="5" s="1"/>
  <c r="DB117" i="5"/>
  <c r="CZ117" i="5"/>
  <c r="DA117" i="5" s="1"/>
  <c r="DB116" i="5"/>
  <c r="CZ116" i="5"/>
  <c r="DA116" i="5" s="1"/>
  <c r="DB115" i="5"/>
  <c r="CZ115" i="5"/>
  <c r="DA115" i="5" s="1"/>
  <c r="DB114" i="5"/>
  <c r="CZ114" i="5"/>
  <c r="DA114" i="5" s="1"/>
  <c r="DB113" i="5"/>
  <c r="CZ113" i="5"/>
  <c r="DA113" i="5" s="1"/>
  <c r="DB112" i="5"/>
  <c r="CZ112" i="5"/>
  <c r="DA112" i="5" s="1"/>
  <c r="DB111" i="5"/>
  <c r="CZ111" i="5"/>
  <c r="DA111" i="5" s="1"/>
  <c r="DB110" i="5"/>
  <c r="CZ110" i="5"/>
  <c r="DA110" i="5" s="1"/>
  <c r="DB109" i="5"/>
  <c r="CZ109" i="5"/>
  <c r="DA109" i="5" s="1"/>
  <c r="DB108" i="5"/>
  <c r="CZ108" i="5"/>
  <c r="DA108" i="5" s="1"/>
  <c r="DB107" i="5"/>
  <c r="CZ107" i="5"/>
  <c r="DA107" i="5" s="1"/>
  <c r="DB106" i="5"/>
  <c r="CZ106" i="5"/>
  <c r="DA106" i="5" s="1"/>
  <c r="DB105" i="5"/>
  <c r="CZ105" i="5"/>
  <c r="DA105" i="5" s="1"/>
  <c r="DB104" i="5"/>
  <c r="CZ104" i="5"/>
  <c r="DA104" i="5" s="1"/>
  <c r="DB103" i="5"/>
  <c r="CZ103" i="5"/>
  <c r="DA103" i="5" s="1"/>
  <c r="DB102" i="5"/>
  <c r="CZ102" i="5"/>
  <c r="DA102" i="5" s="1"/>
  <c r="DB101" i="5"/>
  <c r="CZ101" i="5"/>
  <c r="DA101" i="5" s="1"/>
  <c r="DB100" i="5"/>
  <c r="CZ100" i="5"/>
  <c r="DA100" i="5" s="1"/>
  <c r="DB99" i="5"/>
  <c r="CZ99" i="5"/>
  <c r="DA99" i="5" s="1"/>
  <c r="DB98" i="5"/>
  <c r="CZ98" i="5"/>
  <c r="DA98" i="5" s="1"/>
  <c r="DB97" i="5"/>
  <c r="CZ97" i="5"/>
  <c r="DA97" i="5" s="1"/>
  <c r="DB96" i="5"/>
  <c r="CZ96" i="5"/>
  <c r="DA96" i="5" s="1"/>
  <c r="DB95" i="5"/>
  <c r="CZ95" i="5"/>
  <c r="DA95" i="5" s="1"/>
  <c r="DB94" i="5"/>
  <c r="CZ94" i="5"/>
  <c r="DA94" i="5" s="1"/>
  <c r="DB93" i="5"/>
  <c r="CZ93" i="5"/>
  <c r="DA93" i="5" s="1"/>
  <c r="DB92" i="5"/>
  <c r="CZ92" i="5"/>
  <c r="DA92" i="5" s="1"/>
  <c r="DB91" i="5"/>
  <c r="CZ91" i="5"/>
  <c r="DA91" i="5" s="1"/>
  <c r="DB90" i="5"/>
  <c r="CZ90" i="5"/>
  <c r="DA90" i="5" s="1"/>
  <c r="DB89" i="5"/>
  <c r="CZ89" i="5"/>
  <c r="DA89" i="5" s="1"/>
  <c r="DB88" i="5"/>
  <c r="CZ88" i="5"/>
  <c r="DA88" i="5" s="1"/>
  <c r="DB87" i="5"/>
  <c r="CZ87" i="5"/>
  <c r="DA87" i="5" s="1"/>
  <c r="DB86" i="5"/>
  <c r="CZ86" i="5"/>
  <c r="DA86" i="5" s="1"/>
  <c r="DB85" i="5"/>
  <c r="CZ85" i="5"/>
  <c r="DA85" i="5" s="1"/>
  <c r="DB84" i="5"/>
  <c r="CZ84" i="5"/>
  <c r="DA84" i="5" s="1"/>
  <c r="DB83" i="5"/>
  <c r="CZ83" i="5"/>
  <c r="DA83" i="5" s="1"/>
  <c r="DB82" i="5"/>
  <c r="CZ82" i="5"/>
  <c r="DA82" i="5" s="1"/>
  <c r="DB81" i="5"/>
  <c r="CZ81" i="5"/>
  <c r="DA81" i="5" s="1"/>
  <c r="DB80" i="5"/>
  <c r="CZ80" i="5"/>
  <c r="DA80" i="5" s="1"/>
  <c r="DB79" i="5"/>
  <c r="CZ79" i="5"/>
  <c r="DA79" i="5" s="1"/>
  <c r="DB78" i="5"/>
  <c r="CZ78" i="5"/>
  <c r="DA78" i="5" s="1"/>
  <c r="DB77" i="5"/>
  <c r="CZ77" i="5"/>
  <c r="DA77" i="5" s="1"/>
  <c r="DB76" i="5"/>
  <c r="CZ76" i="5"/>
  <c r="DA76" i="5" s="1"/>
  <c r="DB75" i="5"/>
  <c r="CZ75" i="5"/>
  <c r="DA75" i="5" s="1"/>
  <c r="DB74" i="5"/>
  <c r="CZ74" i="5"/>
  <c r="DA74" i="5" s="1"/>
  <c r="DB73" i="5"/>
  <c r="CZ73" i="5"/>
  <c r="DA73" i="5" s="1"/>
  <c r="DB72" i="5"/>
  <c r="CZ72" i="5"/>
  <c r="DA72" i="5" s="1"/>
  <c r="DB71" i="5"/>
  <c r="CZ71" i="5"/>
  <c r="DA71" i="5" s="1"/>
  <c r="DB70" i="5"/>
  <c r="CZ70" i="5"/>
  <c r="DA70" i="5" s="1"/>
  <c r="DB69" i="5"/>
  <c r="CZ69" i="5"/>
  <c r="DA69" i="5" s="1"/>
  <c r="DB68" i="5"/>
  <c r="CZ68" i="5"/>
  <c r="DA68" i="5" s="1"/>
  <c r="DB67" i="5"/>
  <c r="CZ67" i="5"/>
  <c r="DA67" i="5" s="1"/>
  <c r="DB66" i="5"/>
  <c r="CZ66" i="5"/>
  <c r="DA66" i="5" s="1"/>
  <c r="DB65" i="5"/>
  <c r="CZ65" i="5"/>
  <c r="DA65" i="5" s="1"/>
  <c r="DB64" i="5"/>
  <c r="CZ64" i="5"/>
  <c r="DA64" i="5" s="1"/>
  <c r="DB63" i="5"/>
  <c r="CZ63" i="5"/>
  <c r="DA63" i="5" s="1"/>
  <c r="DB62" i="5"/>
  <c r="CZ62" i="5"/>
  <c r="DA62" i="5" s="1"/>
  <c r="DB61" i="5"/>
  <c r="CZ61" i="5"/>
  <c r="DA61" i="5" s="1"/>
  <c r="DB60" i="5"/>
  <c r="CZ60" i="5"/>
  <c r="DA60" i="5" s="1"/>
  <c r="DB59" i="5"/>
  <c r="CZ59" i="5"/>
  <c r="DA59" i="5" s="1"/>
  <c r="DB58" i="5"/>
  <c r="CZ58" i="5"/>
  <c r="DA58" i="5" s="1"/>
  <c r="DB57" i="5"/>
  <c r="CZ57" i="5"/>
  <c r="DA57" i="5" s="1"/>
  <c r="DB56" i="5"/>
  <c r="CZ56" i="5"/>
  <c r="DA56" i="5" s="1"/>
  <c r="DB55" i="5"/>
  <c r="CZ55" i="5"/>
  <c r="DA55" i="5" s="1"/>
  <c r="DB54" i="5"/>
  <c r="CZ54" i="5"/>
  <c r="DA54" i="5" s="1"/>
  <c r="DB53" i="5"/>
  <c r="CZ53" i="5"/>
  <c r="DA53" i="5" s="1"/>
  <c r="DB52" i="5"/>
  <c r="CZ52" i="5"/>
  <c r="DA52" i="5" s="1"/>
  <c r="DB51" i="5"/>
  <c r="CZ51" i="5"/>
  <c r="DA51" i="5" s="1"/>
  <c r="DB50" i="5"/>
  <c r="CZ50" i="5"/>
  <c r="DA50" i="5" s="1"/>
  <c r="DB49" i="5"/>
  <c r="CZ49" i="5"/>
  <c r="DA49" i="5" s="1"/>
  <c r="DB48" i="5"/>
  <c r="CZ48" i="5"/>
  <c r="DA48" i="5" s="1"/>
  <c r="DB47" i="5"/>
  <c r="CZ47" i="5"/>
  <c r="DA47" i="5" s="1"/>
  <c r="DB46" i="5"/>
  <c r="CZ46" i="5"/>
  <c r="DA46" i="5" s="1"/>
  <c r="DB45" i="5"/>
  <c r="CZ45" i="5"/>
  <c r="DA45" i="5" s="1"/>
  <c r="DB44" i="5"/>
  <c r="CZ44" i="5"/>
  <c r="DA44" i="5" s="1"/>
  <c r="DB43" i="5"/>
  <c r="CZ43" i="5"/>
  <c r="DA43" i="5" s="1"/>
  <c r="DB42" i="5"/>
  <c r="CZ42" i="5"/>
  <c r="DA42" i="5" s="1"/>
  <c r="DB41" i="5"/>
  <c r="CZ41" i="5"/>
  <c r="DA41" i="5" s="1"/>
  <c r="DB40" i="5"/>
  <c r="CZ40" i="5"/>
  <c r="DA40" i="5" s="1"/>
  <c r="DB39" i="5"/>
  <c r="CZ39" i="5"/>
  <c r="DA39" i="5" s="1"/>
  <c r="DB38" i="5"/>
  <c r="CZ38" i="5"/>
  <c r="DA38" i="5" s="1"/>
  <c r="DB37" i="5"/>
  <c r="CZ37" i="5"/>
  <c r="DA37" i="5" s="1"/>
  <c r="DB36" i="5"/>
  <c r="CZ36" i="5"/>
  <c r="DA36" i="5" s="1"/>
  <c r="DB35" i="5"/>
  <c r="CZ35" i="5"/>
  <c r="DA35" i="5" s="1"/>
  <c r="DB34" i="5"/>
  <c r="CZ34" i="5"/>
  <c r="DA34" i="5" s="1"/>
  <c r="DB33" i="5"/>
  <c r="CZ33" i="5"/>
  <c r="DA33" i="5" s="1"/>
  <c r="DB32" i="5"/>
  <c r="CZ32" i="5"/>
  <c r="DA32" i="5" s="1"/>
  <c r="DB31" i="5"/>
  <c r="CZ31" i="5"/>
  <c r="DA31" i="5" s="1"/>
  <c r="DB30" i="5"/>
  <c r="CZ30" i="5"/>
  <c r="DA30" i="5" s="1"/>
  <c r="DB29" i="5"/>
  <c r="CZ29" i="5"/>
  <c r="DA29" i="5" s="1"/>
  <c r="DB28" i="5"/>
  <c r="CZ28" i="5"/>
  <c r="DA28" i="5" s="1"/>
  <c r="DB27" i="5"/>
  <c r="CZ27" i="5"/>
  <c r="DA27" i="5" s="1"/>
  <c r="DB26" i="5"/>
  <c r="CZ26" i="5"/>
  <c r="DA26" i="5" s="1"/>
  <c r="DB25" i="5"/>
  <c r="CZ25" i="5"/>
  <c r="DA25" i="5" s="1"/>
  <c r="DB24" i="5"/>
  <c r="CZ24" i="5"/>
  <c r="DA24" i="5" s="1"/>
  <c r="DB23" i="5"/>
  <c r="CZ23" i="5"/>
  <c r="DA23" i="5" s="1"/>
  <c r="DB22" i="5"/>
  <c r="CZ22" i="5"/>
  <c r="DA22" i="5" s="1"/>
  <c r="DB21" i="5"/>
  <c r="CZ21" i="5"/>
  <c r="DA21" i="5" s="1"/>
  <c r="DB20" i="5"/>
  <c r="CZ20" i="5"/>
  <c r="DA20" i="5" s="1"/>
  <c r="DB19" i="5"/>
  <c r="CZ19" i="5"/>
  <c r="DA19" i="5" s="1"/>
  <c r="DB18" i="5"/>
  <c r="CZ18" i="5"/>
  <c r="DA18" i="5" s="1"/>
  <c r="DB17" i="5"/>
  <c r="CZ17" i="5"/>
  <c r="DA17" i="5" s="1"/>
  <c r="DB16" i="5"/>
  <c r="CZ16" i="5"/>
  <c r="DA16" i="5" s="1"/>
  <c r="DB15" i="5"/>
  <c r="CZ15" i="5"/>
  <c r="DA15" i="5" s="1"/>
  <c r="DB14" i="5"/>
  <c r="CZ14" i="5"/>
  <c r="DA14" i="5" s="1"/>
  <c r="DB13" i="5"/>
  <c r="CZ13" i="5"/>
  <c r="DA13" i="5" s="1"/>
  <c r="DB12" i="5"/>
  <c r="CZ12" i="5"/>
  <c r="DA12" i="5" s="1"/>
  <c r="DB11" i="5"/>
  <c r="CZ11" i="5"/>
  <c r="DA11" i="5" s="1"/>
  <c r="DB10" i="5"/>
  <c r="CZ10" i="5"/>
  <c r="DA10" i="5" s="1"/>
  <c r="DB9" i="5"/>
  <c r="CZ9" i="5"/>
  <c r="DA9" i="5" s="1"/>
  <c r="DB8" i="5"/>
  <c r="CZ8" i="5"/>
  <c r="DA8" i="5" s="1"/>
  <c r="CS2007" i="5"/>
  <c r="CQ2007" i="5"/>
  <c r="CR2007" i="5" s="1"/>
  <c r="CS2006" i="5"/>
  <c r="CQ2006" i="5"/>
  <c r="CR2006" i="5" s="1"/>
  <c r="CS2005" i="5"/>
  <c r="CQ2005" i="5"/>
  <c r="CR2005" i="5" s="1"/>
  <c r="CS2004" i="5"/>
  <c r="CQ2004" i="5"/>
  <c r="CR2004" i="5" s="1"/>
  <c r="CS2003" i="5"/>
  <c r="CQ2003" i="5"/>
  <c r="CR2003" i="5" s="1"/>
  <c r="CS2002" i="5"/>
  <c r="CQ2002" i="5"/>
  <c r="CR2002" i="5" s="1"/>
  <c r="CS2001" i="5"/>
  <c r="CQ2001" i="5"/>
  <c r="CR2001" i="5" s="1"/>
  <c r="CS2000" i="5"/>
  <c r="CQ2000" i="5"/>
  <c r="CR2000" i="5" s="1"/>
  <c r="CS1999" i="5"/>
  <c r="CQ1999" i="5"/>
  <c r="CR1999" i="5" s="1"/>
  <c r="CS1998" i="5"/>
  <c r="CQ1998" i="5"/>
  <c r="CR1998" i="5" s="1"/>
  <c r="CS1997" i="5"/>
  <c r="CQ1997" i="5"/>
  <c r="CR1997" i="5" s="1"/>
  <c r="CS1996" i="5"/>
  <c r="CQ1996" i="5"/>
  <c r="CR1996" i="5" s="1"/>
  <c r="CS1995" i="5"/>
  <c r="CQ1995" i="5"/>
  <c r="CR1995" i="5" s="1"/>
  <c r="CS1994" i="5"/>
  <c r="CQ1994" i="5"/>
  <c r="CR1994" i="5" s="1"/>
  <c r="CS1993" i="5"/>
  <c r="CQ1993" i="5"/>
  <c r="CR1993" i="5" s="1"/>
  <c r="CS1992" i="5"/>
  <c r="CQ1992" i="5"/>
  <c r="CR1992" i="5" s="1"/>
  <c r="CS1991" i="5"/>
  <c r="CQ1991" i="5"/>
  <c r="CR1991" i="5" s="1"/>
  <c r="CS1990" i="5"/>
  <c r="CQ1990" i="5"/>
  <c r="CR1990" i="5" s="1"/>
  <c r="CS1989" i="5"/>
  <c r="CQ1989" i="5"/>
  <c r="CR1989" i="5" s="1"/>
  <c r="CS1988" i="5"/>
  <c r="CQ1988" i="5"/>
  <c r="CR1988" i="5" s="1"/>
  <c r="CS1987" i="5"/>
  <c r="CQ1987" i="5"/>
  <c r="CR1987" i="5" s="1"/>
  <c r="CS1986" i="5"/>
  <c r="CQ1986" i="5"/>
  <c r="CR1986" i="5" s="1"/>
  <c r="CS1985" i="5"/>
  <c r="CQ1985" i="5"/>
  <c r="CR1985" i="5" s="1"/>
  <c r="CS1984" i="5"/>
  <c r="CQ1984" i="5"/>
  <c r="CR1984" i="5" s="1"/>
  <c r="CS1983" i="5"/>
  <c r="CQ1983" i="5"/>
  <c r="CR1983" i="5" s="1"/>
  <c r="CS1982" i="5"/>
  <c r="CQ1982" i="5"/>
  <c r="CR1982" i="5" s="1"/>
  <c r="CS1981" i="5"/>
  <c r="CQ1981" i="5"/>
  <c r="CR1981" i="5" s="1"/>
  <c r="CS1980" i="5"/>
  <c r="CQ1980" i="5"/>
  <c r="CR1980" i="5" s="1"/>
  <c r="CS1979" i="5"/>
  <c r="CQ1979" i="5"/>
  <c r="CR1979" i="5" s="1"/>
  <c r="CS1978" i="5"/>
  <c r="CQ1978" i="5"/>
  <c r="CR1978" i="5" s="1"/>
  <c r="CS1977" i="5"/>
  <c r="CQ1977" i="5"/>
  <c r="CR1977" i="5" s="1"/>
  <c r="CS1976" i="5"/>
  <c r="CQ1976" i="5"/>
  <c r="CR1976" i="5" s="1"/>
  <c r="CS1975" i="5"/>
  <c r="CQ1975" i="5"/>
  <c r="CR1975" i="5" s="1"/>
  <c r="CS1974" i="5"/>
  <c r="CQ1974" i="5"/>
  <c r="CR1974" i="5" s="1"/>
  <c r="CS1973" i="5"/>
  <c r="CQ1973" i="5"/>
  <c r="CR1973" i="5" s="1"/>
  <c r="CS1972" i="5"/>
  <c r="CQ1972" i="5"/>
  <c r="CR1972" i="5" s="1"/>
  <c r="CS1971" i="5"/>
  <c r="CQ1971" i="5"/>
  <c r="CR1971" i="5" s="1"/>
  <c r="CS1970" i="5"/>
  <c r="CQ1970" i="5"/>
  <c r="CR1970" i="5" s="1"/>
  <c r="CS1969" i="5"/>
  <c r="CQ1969" i="5"/>
  <c r="CR1969" i="5" s="1"/>
  <c r="CS1968" i="5"/>
  <c r="CQ1968" i="5"/>
  <c r="CR1968" i="5" s="1"/>
  <c r="CS1967" i="5"/>
  <c r="CQ1967" i="5"/>
  <c r="CR1967" i="5" s="1"/>
  <c r="CS1966" i="5"/>
  <c r="CQ1966" i="5"/>
  <c r="CR1966" i="5" s="1"/>
  <c r="CS1965" i="5"/>
  <c r="CQ1965" i="5"/>
  <c r="CR1965" i="5" s="1"/>
  <c r="CS1964" i="5"/>
  <c r="CQ1964" i="5"/>
  <c r="CR1964" i="5" s="1"/>
  <c r="CS1963" i="5"/>
  <c r="CQ1963" i="5"/>
  <c r="CR1963" i="5" s="1"/>
  <c r="CS1962" i="5"/>
  <c r="CQ1962" i="5"/>
  <c r="CR1962" i="5" s="1"/>
  <c r="CS1961" i="5"/>
  <c r="CQ1961" i="5"/>
  <c r="CR1961" i="5" s="1"/>
  <c r="CS1960" i="5"/>
  <c r="CQ1960" i="5"/>
  <c r="CR1960" i="5" s="1"/>
  <c r="CS1959" i="5"/>
  <c r="CQ1959" i="5"/>
  <c r="CR1959" i="5" s="1"/>
  <c r="CS1958" i="5"/>
  <c r="CQ1958" i="5"/>
  <c r="CR1958" i="5" s="1"/>
  <c r="CS1957" i="5"/>
  <c r="CQ1957" i="5"/>
  <c r="CR1957" i="5" s="1"/>
  <c r="CS1956" i="5"/>
  <c r="CQ1956" i="5"/>
  <c r="CR1956" i="5" s="1"/>
  <c r="CS1955" i="5"/>
  <c r="CQ1955" i="5"/>
  <c r="CR1955" i="5" s="1"/>
  <c r="CS1954" i="5"/>
  <c r="CQ1954" i="5"/>
  <c r="CR1954" i="5" s="1"/>
  <c r="CS1953" i="5"/>
  <c r="CQ1953" i="5"/>
  <c r="CR1953" i="5" s="1"/>
  <c r="CS1952" i="5"/>
  <c r="CQ1952" i="5"/>
  <c r="CR1952" i="5" s="1"/>
  <c r="CS1951" i="5"/>
  <c r="CQ1951" i="5"/>
  <c r="CR1951" i="5" s="1"/>
  <c r="CS1950" i="5"/>
  <c r="CQ1950" i="5"/>
  <c r="CR1950" i="5" s="1"/>
  <c r="CS1949" i="5"/>
  <c r="CQ1949" i="5"/>
  <c r="CR1949" i="5" s="1"/>
  <c r="CS1948" i="5"/>
  <c r="CQ1948" i="5"/>
  <c r="CR1948" i="5" s="1"/>
  <c r="CS1947" i="5"/>
  <c r="CQ1947" i="5"/>
  <c r="CR1947" i="5" s="1"/>
  <c r="CS1946" i="5"/>
  <c r="CQ1946" i="5"/>
  <c r="CR1946" i="5" s="1"/>
  <c r="CS1945" i="5"/>
  <c r="CQ1945" i="5"/>
  <c r="CR1945" i="5" s="1"/>
  <c r="CS1944" i="5"/>
  <c r="CQ1944" i="5"/>
  <c r="CR1944" i="5" s="1"/>
  <c r="CS1943" i="5"/>
  <c r="CQ1943" i="5"/>
  <c r="CR1943" i="5" s="1"/>
  <c r="CS1942" i="5"/>
  <c r="CQ1942" i="5"/>
  <c r="CR1942" i="5" s="1"/>
  <c r="CS1941" i="5"/>
  <c r="CQ1941" i="5"/>
  <c r="CR1941" i="5" s="1"/>
  <c r="CS1940" i="5"/>
  <c r="CQ1940" i="5"/>
  <c r="CR1940" i="5" s="1"/>
  <c r="CS1939" i="5"/>
  <c r="CQ1939" i="5"/>
  <c r="CR1939" i="5" s="1"/>
  <c r="CS1938" i="5"/>
  <c r="CQ1938" i="5"/>
  <c r="CR1938" i="5" s="1"/>
  <c r="CS1937" i="5"/>
  <c r="CQ1937" i="5"/>
  <c r="CR1937" i="5" s="1"/>
  <c r="CS1936" i="5"/>
  <c r="CQ1936" i="5"/>
  <c r="CR1936" i="5" s="1"/>
  <c r="CS1935" i="5"/>
  <c r="CQ1935" i="5"/>
  <c r="CR1935" i="5" s="1"/>
  <c r="CS1934" i="5"/>
  <c r="CQ1934" i="5"/>
  <c r="CR1934" i="5" s="1"/>
  <c r="CS1933" i="5"/>
  <c r="CQ1933" i="5"/>
  <c r="CR1933" i="5" s="1"/>
  <c r="CS1932" i="5"/>
  <c r="CQ1932" i="5"/>
  <c r="CR1932" i="5" s="1"/>
  <c r="CS1931" i="5"/>
  <c r="CQ1931" i="5"/>
  <c r="CR1931" i="5" s="1"/>
  <c r="CS1930" i="5"/>
  <c r="CQ1930" i="5"/>
  <c r="CR1930" i="5" s="1"/>
  <c r="CS1929" i="5"/>
  <c r="CQ1929" i="5"/>
  <c r="CR1929" i="5" s="1"/>
  <c r="CS1928" i="5"/>
  <c r="CQ1928" i="5"/>
  <c r="CR1928" i="5" s="1"/>
  <c r="CS1927" i="5"/>
  <c r="CQ1927" i="5"/>
  <c r="CR1927" i="5" s="1"/>
  <c r="CS1926" i="5"/>
  <c r="CQ1926" i="5"/>
  <c r="CR1926" i="5" s="1"/>
  <c r="CS1925" i="5"/>
  <c r="CQ1925" i="5"/>
  <c r="CR1925" i="5" s="1"/>
  <c r="CS1924" i="5"/>
  <c r="CQ1924" i="5"/>
  <c r="CR1924" i="5" s="1"/>
  <c r="CS1923" i="5"/>
  <c r="CQ1923" i="5"/>
  <c r="CR1923" i="5" s="1"/>
  <c r="CS1922" i="5"/>
  <c r="CQ1922" i="5"/>
  <c r="CR1922" i="5" s="1"/>
  <c r="CS1921" i="5"/>
  <c r="CQ1921" i="5"/>
  <c r="CR1921" i="5" s="1"/>
  <c r="CS1920" i="5"/>
  <c r="CQ1920" i="5"/>
  <c r="CR1920" i="5" s="1"/>
  <c r="CS1919" i="5"/>
  <c r="CQ1919" i="5"/>
  <c r="CR1919" i="5" s="1"/>
  <c r="CS1918" i="5"/>
  <c r="CQ1918" i="5"/>
  <c r="CR1918" i="5" s="1"/>
  <c r="CS1917" i="5"/>
  <c r="CQ1917" i="5"/>
  <c r="CR1917" i="5" s="1"/>
  <c r="CS1916" i="5"/>
  <c r="CQ1916" i="5"/>
  <c r="CR1916" i="5" s="1"/>
  <c r="CS1915" i="5"/>
  <c r="CQ1915" i="5"/>
  <c r="CR1915" i="5" s="1"/>
  <c r="CS1914" i="5"/>
  <c r="CQ1914" i="5"/>
  <c r="CR1914" i="5" s="1"/>
  <c r="CS1913" i="5"/>
  <c r="CQ1913" i="5"/>
  <c r="CR1913" i="5" s="1"/>
  <c r="CS1912" i="5"/>
  <c r="CQ1912" i="5"/>
  <c r="CR1912" i="5" s="1"/>
  <c r="CS1911" i="5"/>
  <c r="CQ1911" i="5"/>
  <c r="CR1911" i="5" s="1"/>
  <c r="CS1910" i="5"/>
  <c r="CQ1910" i="5"/>
  <c r="CR1910" i="5" s="1"/>
  <c r="CS1909" i="5"/>
  <c r="CQ1909" i="5"/>
  <c r="CR1909" i="5" s="1"/>
  <c r="CS1908" i="5"/>
  <c r="CQ1908" i="5"/>
  <c r="CR1908" i="5" s="1"/>
  <c r="CS1907" i="5"/>
  <c r="CQ1907" i="5"/>
  <c r="CR1907" i="5" s="1"/>
  <c r="CS1906" i="5"/>
  <c r="CQ1906" i="5"/>
  <c r="CR1906" i="5" s="1"/>
  <c r="CS1905" i="5"/>
  <c r="CQ1905" i="5"/>
  <c r="CR1905" i="5" s="1"/>
  <c r="CS1904" i="5"/>
  <c r="CQ1904" i="5"/>
  <c r="CR1904" i="5" s="1"/>
  <c r="CS1903" i="5"/>
  <c r="CQ1903" i="5"/>
  <c r="CR1903" i="5" s="1"/>
  <c r="CS1902" i="5"/>
  <c r="CQ1902" i="5"/>
  <c r="CR1902" i="5" s="1"/>
  <c r="CS1901" i="5"/>
  <c r="CQ1901" i="5"/>
  <c r="CR1901" i="5" s="1"/>
  <c r="CS1900" i="5"/>
  <c r="CQ1900" i="5"/>
  <c r="CR1900" i="5" s="1"/>
  <c r="CS1899" i="5"/>
  <c r="CQ1899" i="5"/>
  <c r="CR1899" i="5" s="1"/>
  <c r="CS1898" i="5"/>
  <c r="CQ1898" i="5"/>
  <c r="CR1898" i="5" s="1"/>
  <c r="CS1897" i="5"/>
  <c r="CQ1897" i="5"/>
  <c r="CR1897" i="5" s="1"/>
  <c r="CS1896" i="5"/>
  <c r="CQ1896" i="5"/>
  <c r="CR1896" i="5" s="1"/>
  <c r="CS1895" i="5"/>
  <c r="CQ1895" i="5"/>
  <c r="CR1895" i="5" s="1"/>
  <c r="CS1894" i="5"/>
  <c r="CQ1894" i="5"/>
  <c r="CR1894" i="5" s="1"/>
  <c r="CS1893" i="5"/>
  <c r="CQ1893" i="5"/>
  <c r="CR1893" i="5" s="1"/>
  <c r="CS1892" i="5"/>
  <c r="CQ1892" i="5"/>
  <c r="CR1892" i="5" s="1"/>
  <c r="CS1891" i="5"/>
  <c r="CQ1891" i="5"/>
  <c r="CR1891" i="5" s="1"/>
  <c r="CS1890" i="5"/>
  <c r="CQ1890" i="5"/>
  <c r="CR1890" i="5" s="1"/>
  <c r="CS1889" i="5"/>
  <c r="CQ1889" i="5"/>
  <c r="CR1889" i="5" s="1"/>
  <c r="CS1888" i="5"/>
  <c r="CQ1888" i="5"/>
  <c r="CR1888" i="5" s="1"/>
  <c r="CS1887" i="5"/>
  <c r="CQ1887" i="5"/>
  <c r="CR1887" i="5" s="1"/>
  <c r="CS1886" i="5"/>
  <c r="CQ1886" i="5"/>
  <c r="CR1886" i="5" s="1"/>
  <c r="CS1885" i="5"/>
  <c r="CQ1885" i="5"/>
  <c r="CR1885" i="5" s="1"/>
  <c r="CS1884" i="5"/>
  <c r="CQ1884" i="5"/>
  <c r="CR1884" i="5" s="1"/>
  <c r="CS1883" i="5"/>
  <c r="CQ1883" i="5"/>
  <c r="CR1883" i="5" s="1"/>
  <c r="CS1882" i="5"/>
  <c r="CQ1882" i="5"/>
  <c r="CR1882" i="5" s="1"/>
  <c r="CS1881" i="5"/>
  <c r="CQ1881" i="5"/>
  <c r="CR1881" i="5" s="1"/>
  <c r="CS1880" i="5"/>
  <c r="CQ1880" i="5"/>
  <c r="CR1880" i="5" s="1"/>
  <c r="CS1879" i="5"/>
  <c r="CQ1879" i="5"/>
  <c r="CR1879" i="5" s="1"/>
  <c r="CS1878" i="5"/>
  <c r="CQ1878" i="5"/>
  <c r="CR1878" i="5" s="1"/>
  <c r="CS1877" i="5"/>
  <c r="CQ1877" i="5"/>
  <c r="CR1877" i="5" s="1"/>
  <c r="CS1876" i="5"/>
  <c r="CQ1876" i="5"/>
  <c r="CR1876" i="5" s="1"/>
  <c r="CS1875" i="5"/>
  <c r="CQ1875" i="5"/>
  <c r="CR1875" i="5" s="1"/>
  <c r="CS1874" i="5"/>
  <c r="CQ1874" i="5"/>
  <c r="CR1874" i="5" s="1"/>
  <c r="CS1873" i="5"/>
  <c r="CQ1873" i="5"/>
  <c r="CR1873" i="5" s="1"/>
  <c r="CS1872" i="5"/>
  <c r="CQ1872" i="5"/>
  <c r="CR1872" i="5" s="1"/>
  <c r="CS1871" i="5"/>
  <c r="CQ1871" i="5"/>
  <c r="CR1871" i="5" s="1"/>
  <c r="CS1870" i="5"/>
  <c r="CQ1870" i="5"/>
  <c r="CR1870" i="5" s="1"/>
  <c r="CS1869" i="5"/>
  <c r="CQ1869" i="5"/>
  <c r="CR1869" i="5" s="1"/>
  <c r="CS1868" i="5"/>
  <c r="CQ1868" i="5"/>
  <c r="CR1868" i="5" s="1"/>
  <c r="CS1867" i="5"/>
  <c r="CQ1867" i="5"/>
  <c r="CR1867" i="5" s="1"/>
  <c r="CS1866" i="5"/>
  <c r="CQ1866" i="5"/>
  <c r="CR1866" i="5" s="1"/>
  <c r="CS1865" i="5"/>
  <c r="CQ1865" i="5"/>
  <c r="CR1865" i="5" s="1"/>
  <c r="CS1864" i="5"/>
  <c r="CQ1864" i="5"/>
  <c r="CR1864" i="5" s="1"/>
  <c r="CS1863" i="5"/>
  <c r="CQ1863" i="5"/>
  <c r="CR1863" i="5" s="1"/>
  <c r="CS1862" i="5"/>
  <c r="CQ1862" i="5"/>
  <c r="CR1862" i="5" s="1"/>
  <c r="CS1861" i="5"/>
  <c r="CQ1861" i="5"/>
  <c r="CR1861" i="5" s="1"/>
  <c r="CS1860" i="5"/>
  <c r="CQ1860" i="5"/>
  <c r="CR1860" i="5" s="1"/>
  <c r="CS1859" i="5"/>
  <c r="CQ1859" i="5"/>
  <c r="CR1859" i="5" s="1"/>
  <c r="CS1858" i="5"/>
  <c r="CQ1858" i="5"/>
  <c r="CR1858" i="5" s="1"/>
  <c r="CS1857" i="5"/>
  <c r="CQ1857" i="5"/>
  <c r="CR1857" i="5" s="1"/>
  <c r="CS1856" i="5"/>
  <c r="CQ1856" i="5"/>
  <c r="CR1856" i="5" s="1"/>
  <c r="CS1855" i="5"/>
  <c r="CQ1855" i="5"/>
  <c r="CR1855" i="5" s="1"/>
  <c r="CS1854" i="5"/>
  <c r="CQ1854" i="5"/>
  <c r="CR1854" i="5" s="1"/>
  <c r="CS1853" i="5"/>
  <c r="CQ1853" i="5"/>
  <c r="CR1853" i="5" s="1"/>
  <c r="CS1852" i="5"/>
  <c r="CQ1852" i="5"/>
  <c r="CR1852" i="5" s="1"/>
  <c r="CS1851" i="5"/>
  <c r="CQ1851" i="5"/>
  <c r="CR1851" i="5" s="1"/>
  <c r="CS1850" i="5"/>
  <c r="CQ1850" i="5"/>
  <c r="CR1850" i="5" s="1"/>
  <c r="CS1849" i="5"/>
  <c r="CQ1849" i="5"/>
  <c r="CR1849" i="5" s="1"/>
  <c r="CS1848" i="5"/>
  <c r="CQ1848" i="5"/>
  <c r="CR1848" i="5" s="1"/>
  <c r="CS1847" i="5"/>
  <c r="CQ1847" i="5"/>
  <c r="CR1847" i="5" s="1"/>
  <c r="CS1846" i="5"/>
  <c r="CQ1846" i="5"/>
  <c r="CR1846" i="5" s="1"/>
  <c r="CS1845" i="5"/>
  <c r="CQ1845" i="5"/>
  <c r="CR1845" i="5" s="1"/>
  <c r="CS1844" i="5"/>
  <c r="CQ1844" i="5"/>
  <c r="CR1844" i="5" s="1"/>
  <c r="CS1843" i="5"/>
  <c r="CQ1843" i="5"/>
  <c r="CR1843" i="5" s="1"/>
  <c r="CS1842" i="5"/>
  <c r="CQ1842" i="5"/>
  <c r="CR1842" i="5" s="1"/>
  <c r="CS1841" i="5"/>
  <c r="CQ1841" i="5"/>
  <c r="CR1841" i="5" s="1"/>
  <c r="CS1840" i="5"/>
  <c r="CQ1840" i="5"/>
  <c r="CR1840" i="5" s="1"/>
  <c r="CS1839" i="5"/>
  <c r="CQ1839" i="5"/>
  <c r="CR1839" i="5" s="1"/>
  <c r="CS1838" i="5"/>
  <c r="CQ1838" i="5"/>
  <c r="CR1838" i="5" s="1"/>
  <c r="CS1837" i="5"/>
  <c r="CQ1837" i="5"/>
  <c r="CR1837" i="5" s="1"/>
  <c r="CS1836" i="5"/>
  <c r="CQ1836" i="5"/>
  <c r="CR1836" i="5" s="1"/>
  <c r="CS1835" i="5"/>
  <c r="CQ1835" i="5"/>
  <c r="CR1835" i="5" s="1"/>
  <c r="CS1834" i="5"/>
  <c r="CQ1834" i="5"/>
  <c r="CR1834" i="5" s="1"/>
  <c r="CS1833" i="5"/>
  <c r="CQ1833" i="5"/>
  <c r="CR1833" i="5" s="1"/>
  <c r="CS1832" i="5"/>
  <c r="CQ1832" i="5"/>
  <c r="CR1832" i="5" s="1"/>
  <c r="CS1831" i="5"/>
  <c r="CQ1831" i="5"/>
  <c r="CR1831" i="5" s="1"/>
  <c r="CS1830" i="5"/>
  <c r="CQ1830" i="5"/>
  <c r="CR1830" i="5" s="1"/>
  <c r="CS1829" i="5"/>
  <c r="CQ1829" i="5"/>
  <c r="CR1829" i="5" s="1"/>
  <c r="CS1828" i="5"/>
  <c r="CQ1828" i="5"/>
  <c r="CR1828" i="5" s="1"/>
  <c r="CS1827" i="5"/>
  <c r="CQ1827" i="5"/>
  <c r="CR1827" i="5" s="1"/>
  <c r="CS1826" i="5"/>
  <c r="CQ1826" i="5"/>
  <c r="CR1826" i="5" s="1"/>
  <c r="CS1825" i="5"/>
  <c r="CQ1825" i="5"/>
  <c r="CR1825" i="5" s="1"/>
  <c r="CS1824" i="5"/>
  <c r="CQ1824" i="5"/>
  <c r="CR1824" i="5" s="1"/>
  <c r="CS1823" i="5"/>
  <c r="CQ1823" i="5"/>
  <c r="CR1823" i="5" s="1"/>
  <c r="CS1822" i="5"/>
  <c r="CQ1822" i="5"/>
  <c r="CR1822" i="5" s="1"/>
  <c r="CS1821" i="5"/>
  <c r="CQ1821" i="5"/>
  <c r="CR1821" i="5" s="1"/>
  <c r="CS1820" i="5"/>
  <c r="CQ1820" i="5"/>
  <c r="CR1820" i="5" s="1"/>
  <c r="CS1819" i="5"/>
  <c r="CQ1819" i="5"/>
  <c r="CR1819" i="5" s="1"/>
  <c r="CS1818" i="5"/>
  <c r="CQ1818" i="5"/>
  <c r="CR1818" i="5" s="1"/>
  <c r="CS1817" i="5"/>
  <c r="CQ1817" i="5"/>
  <c r="CR1817" i="5" s="1"/>
  <c r="CS1816" i="5"/>
  <c r="CQ1816" i="5"/>
  <c r="CR1816" i="5" s="1"/>
  <c r="CS1815" i="5"/>
  <c r="CQ1815" i="5"/>
  <c r="CR1815" i="5" s="1"/>
  <c r="CS1814" i="5"/>
  <c r="CQ1814" i="5"/>
  <c r="CR1814" i="5" s="1"/>
  <c r="CS1813" i="5"/>
  <c r="CQ1813" i="5"/>
  <c r="CR1813" i="5" s="1"/>
  <c r="CS1812" i="5"/>
  <c r="CQ1812" i="5"/>
  <c r="CR1812" i="5" s="1"/>
  <c r="CS1811" i="5"/>
  <c r="CQ1811" i="5"/>
  <c r="CR1811" i="5" s="1"/>
  <c r="CS1810" i="5"/>
  <c r="CQ1810" i="5"/>
  <c r="CR1810" i="5" s="1"/>
  <c r="CS1809" i="5"/>
  <c r="CQ1809" i="5"/>
  <c r="CR1809" i="5" s="1"/>
  <c r="CS1808" i="5"/>
  <c r="CQ1808" i="5"/>
  <c r="CR1808" i="5" s="1"/>
  <c r="CS1807" i="5"/>
  <c r="CQ1807" i="5"/>
  <c r="CR1807" i="5" s="1"/>
  <c r="CS1806" i="5"/>
  <c r="CQ1806" i="5"/>
  <c r="CR1806" i="5" s="1"/>
  <c r="CS1805" i="5"/>
  <c r="CQ1805" i="5"/>
  <c r="CR1805" i="5" s="1"/>
  <c r="CS1804" i="5"/>
  <c r="CQ1804" i="5"/>
  <c r="CR1804" i="5" s="1"/>
  <c r="CS1803" i="5"/>
  <c r="CQ1803" i="5"/>
  <c r="CR1803" i="5" s="1"/>
  <c r="CS1802" i="5"/>
  <c r="CQ1802" i="5"/>
  <c r="CR1802" i="5" s="1"/>
  <c r="CS1801" i="5"/>
  <c r="CQ1801" i="5"/>
  <c r="CR1801" i="5" s="1"/>
  <c r="CS1800" i="5"/>
  <c r="CQ1800" i="5"/>
  <c r="CR1800" i="5" s="1"/>
  <c r="CS1799" i="5"/>
  <c r="CQ1799" i="5"/>
  <c r="CR1799" i="5" s="1"/>
  <c r="CS1798" i="5"/>
  <c r="CQ1798" i="5"/>
  <c r="CR1798" i="5" s="1"/>
  <c r="CS1797" i="5"/>
  <c r="CQ1797" i="5"/>
  <c r="CR1797" i="5" s="1"/>
  <c r="CS1796" i="5"/>
  <c r="CQ1796" i="5"/>
  <c r="CR1796" i="5" s="1"/>
  <c r="CS1795" i="5"/>
  <c r="CQ1795" i="5"/>
  <c r="CR1795" i="5" s="1"/>
  <c r="CS1794" i="5"/>
  <c r="CQ1794" i="5"/>
  <c r="CR1794" i="5" s="1"/>
  <c r="CS1793" i="5"/>
  <c r="CQ1793" i="5"/>
  <c r="CR1793" i="5" s="1"/>
  <c r="CS1792" i="5"/>
  <c r="CQ1792" i="5"/>
  <c r="CR1792" i="5" s="1"/>
  <c r="CS1791" i="5"/>
  <c r="CQ1791" i="5"/>
  <c r="CR1791" i="5" s="1"/>
  <c r="CS1790" i="5"/>
  <c r="CQ1790" i="5"/>
  <c r="CR1790" i="5" s="1"/>
  <c r="CS1789" i="5"/>
  <c r="CQ1789" i="5"/>
  <c r="CR1789" i="5" s="1"/>
  <c r="CS1788" i="5"/>
  <c r="CQ1788" i="5"/>
  <c r="CR1788" i="5" s="1"/>
  <c r="CS1787" i="5"/>
  <c r="CQ1787" i="5"/>
  <c r="CR1787" i="5" s="1"/>
  <c r="CS1786" i="5"/>
  <c r="CQ1786" i="5"/>
  <c r="CR1786" i="5" s="1"/>
  <c r="CS1785" i="5"/>
  <c r="CQ1785" i="5"/>
  <c r="CR1785" i="5" s="1"/>
  <c r="CS1784" i="5"/>
  <c r="CQ1784" i="5"/>
  <c r="CR1784" i="5" s="1"/>
  <c r="CS1783" i="5"/>
  <c r="CQ1783" i="5"/>
  <c r="CR1783" i="5" s="1"/>
  <c r="CS1782" i="5"/>
  <c r="CQ1782" i="5"/>
  <c r="CR1782" i="5" s="1"/>
  <c r="CS1781" i="5"/>
  <c r="CQ1781" i="5"/>
  <c r="CR1781" i="5" s="1"/>
  <c r="CS1780" i="5"/>
  <c r="CQ1780" i="5"/>
  <c r="CR1780" i="5" s="1"/>
  <c r="CS1779" i="5"/>
  <c r="CQ1779" i="5"/>
  <c r="CR1779" i="5" s="1"/>
  <c r="CS1778" i="5"/>
  <c r="CQ1778" i="5"/>
  <c r="CR1778" i="5" s="1"/>
  <c r="CS1777" i="5"/>
  <c r="CQ1777" i="5"/>
  <c r="CR1777" i="5" s="1"/>
  <c r="CS1776" i="5"/>
  <c r="CQ1776" i="5"/>
  <c r="CR1776" i="5" s="1"/>
  <c r="CS1775" i="5"/>
  <c r="CQ1775" i="5"/>
  <c r="CR1775" i="5" s="1"/>
  <c r="CS1774" i="5"/>
  <c r="CQ1774" i="5"/>
  <c r="CR1774" i="5" s="1"/>
  <c r="CS1773" i="5"/>
  <c r="CQ1773" i="5"/>
  <c r="CR1773" i="5" s="1"/>
  <c r="CS1772" i="5"/>
  <c r="CQ1772" i="5"/>
  <c r="CR1772" i="5" s="1"/>
  <c r="CS1771" i="5"/>
  <c r="CQ1771" i="5"/>
  <c r="CR1771" i="5" s="1"/>
  <c r="CS1770" i="5"/>
  <c r="CQ1770" i="5"/>
  <c r="CR1770" i="5" s="1"/>
  <c r="CS1769" i="5"/>
  <c r="CQ1769" i="5"/>
  <c r="CR1769" i="5" s="1"/>
  <c r="CS1768" i="5"/>
  <c r="CQ1768" i="5"/>
  <c r="CR1768" i="5" s="1"/>
  <c r="CS1767" i="5"/>
  <c r="CQ1767" i="5"/>
  <c r="CR1767" i="5" s="1"/>
  <c r="CS1766" i="5"/>
  <c r="CQ1766" i="5"/>
  <c r="CR1766" i="5" s="1"/>
  <c r="CS1765" i="5"/>
  <c r="CQ1765" i="5"/>
  <c r="CR1765" i="5" s="1"/>
  <c r="CS1764" i="5"/>
  <c r="CQ1764" i="5"/>
  <c r="CR1764" i="5" s="1"/>
  <c r="CS1763" i="5"/>
  <c r="CQ1763" i="5"/>
  <c r="CR1763" i="5" s="1"/>
  <c r="CS1762" i="5"/>
  <c r="CQ1762" i="5"/>
  <c r="CR1762" i="5" s="1"/>
  <c r="CS1761" i="5"/>
  <c r="CQ1761" i="5"/>
  <c r="CR1761" i="5" s="1"/>
  <c r="CS1760" i="5"/>
  <c r="CQ1760" i="5"/>
  <c r="CR1760" i="5" s="1"/>
  <c r="CS1759" i="5"/>
  <c r="CQ1759" i="5"/>
  <c r="CR1759" i="5" s="1"/>
  <c r="CS1758" i="5"/>
  <c r="CQ1758" i="5"/>
  <c r="CR1758" i="5" s="1"/>
  <c r="CS1757" i="5"/>
  <c r="CQ1757" i="5"/>
  <c r="CR1757" i="5" s="1"/>
  <c r="CS1756" i="5"/>
  <c r="CQ1756" i="5"/>
  <c r="CR1756" i="5" s="1"/>
  <c r="CS1755" i="5"/>
  <c r="CQ1755" i="5"/>
  <c r="CR1755" i="5" s="1"/>
  <c r="CS1754" i="5"/>
  <c r="CQ1754" i="5"/>
  <c r="CR1754" i="5" s="1"/>
  <c r="CS1753" i="5"/>
  <c r="CQ1753" i="5"/>
  <c r="CR1753" i="5" s="1"/>
  <c r="CS1752" i="5"/>
  <c r="CQ1752" i="5"/>
  <c r="CR1752" i="5" s="1"/>
  <c r="CS1751" i="5"/>
  <c r="CQ1751" i="5"/>
  <c r="CR1751" i="5" s="1"/>
  <c r="CS1750" i="5"/>
  <c r="CQ1750" i="5"/>
  <c r="CR1750" i="5" s="1"/>
  <c r="CS1749" i="5"/>
  <c r="CQ1749" i="5"/>
  <c r="CR1749" i="5" s="1"/>
  <c r="CS1748" i="5"/>
  <c r="CQ1748" i="5"/>
  <c r="CR1748" i="5" s="1"/>
  <c r="CS1747" i="5"/>
  <c r="CQ1747" i="5"/>
  <c r="CR1747" i="5" s="1"/>
  <c r="CS1746" i="5"/>
  <c r="CQ1746" i="5"/>
  <c r="CR1746" i="5" s="1"/>
  <c r="CS1745" i="5"/>
  <c r="CQ1745" i="5"/>
  <c r="CR1745" i="5" s="1"/>
  <c r="CS1744" i="5"/>
  <c r="CQ1744" i="5"/>
  <c r="CR1744" i="5" s="1"/>
  <c r="CS1743" i="5"/>
  <c r="CQ1743" i="5"/>
  <c r="CR1743" i="5" s="1"/>
  <c r="CS1742" i="5"/>
  <c r="CQ1742" i="5"/>
  <c r="CR1742" i="5" s="1"/>
  <c r="CS1741" i="5"/>
  <c r="CQ1741" i="5"/>
  <c r="CR1741" i="5" s="1"/>
  <c r="CS1740" i="5"/>
  <c r="CQ1740" i="5"/>
  <c r="CR1740" i="5" s="1"/>
  <c r="CS1739" i="5"/>
  <c r="CQ1739" i="5"/>
  <c r="CR1739" i="5" s="1"/>
  <c r="CS1738" i="5"/>
  <c r="CQ1738" i="5"/>
  <c r="CR1738" i="5" s="1"/>
  <c r="CS1737" i="5"/>
  <c r="CQ1737" i="5"/>
  <c r="CR1737" i="5" s="1"/>
  <c r="CS1736" i="5"/>
  <c r="CQ1736" i="5"/>
  <c r="CR1736" i="5" s="1"/>
  <c r="CS1735" i="5"/>
  <c r="CQ1735" i="5"/>
  <c r="CR1735" i="5" s="1"/>
  <c r="CS1734" i="5"/>
  <c r="CQ1734" i="5"/>
  <c r="CR1734" i="5" s="1"/>
  <c r="CS1733" i="5"/>
  <c r="CQ1733" i="5"/>
  <c r="CR1733" i="5" s="1"/>
  <c r="CS1732" i="5"/>
  <c r="CQ1732" i="5"/>
  <c r="CR1732" i="5" s="1"/>
  <c r="CS1731" i="5"/>
  <c r="CQ1731" i="5"/>
  <c r="CR1731" i="5" s="1"/>
  <c r="CS1730" i="5"/>
  <c r="CQ1730" i="5"/>
  <c r="CR1730" i="5" s="1"/>
  <c r="CS1729" i="5"/>
  <c r="CQ1729" i="5"/>
  <c r="CR1729" i="5" s="1"/>
  <c r="CS1728" i="5"/>
  <c r="CQ1728" i="5"/>
  <c r="CR1728" i="5" s="1"/>
  <c r="CS1727" i="5"/>
  <c r="CQ1727" i="5"/>
  <c r="CR1727" i="5" s="1"/>
  <c r="CS1726" i="5"/>
  <c r="CQ1726" i="5"/>
  <c r="CR1726" i="5" s="1"/>
  <c r="CS1725" i="5"/>
  <c r="CQ1725" i="5"/>
  <c r="CR1725" i="5" s="1"/>
  <c r="CS1724" i="5"/>
  <c r="CQ1724" i="5"/>
  <c r="CR1724" i="5" s="1"/>
  <c r="CS1723" i="5"/>
  <c r="CQ1723" i="5"/>
  <c r="CR1723" i="5" s="1"/>
  <c r="CS1722" i="5"/>
  <c r="CQ1722" i="5"/>
  <c r="CR1722" i="5" s="1"/>
  <c r="CS1721" i="5"/>
  <c r="CQ1721" i="5"/>
  <c r="CR1721" i="5" s="1"/>
  <c r="CS1720" i="5"/>
  <c r="CQ1720" i="5"/>
  <c r="CR1720" i="5" s="1"/>
  <c r="CS1719" i="5"/>
  <c r="CQ1719" i="5"/>
  <c r="CR1719" i="5" s="1"/>
  <c r="CS1718" i="5"/>
  <c r="CQ1718" i="5"/>
  <c r="CR1718" i="5" s="1"/>
  <c r="CS1717" i="5"/>
  <c r="CQ1717" i="5"/>
  <c r="CR1717" i="5" s="1"/>
  <c r="CS1716" i="5"/>
  <c r="CQ1716" i="5"/>
  <c r="CR1716" i="5" s="1"/>
  <c r="CS1715" i="5"/>
  <c r="CQ1715" i="5"/>
  <c r="CR1715" i="5" s="1"/>
  <c r="CS1714" i="5"/>
  <c r="CQ1714" i="5"/>
  <c r="CR1714" i="5" s="1"/>
  <c r="CS1713" i="5"/>
  <c r="CQ1713" i="5"/>
  <c r="CR1713" i="5" s="1"/>
  <c r="CS1712" i="5"/>
  <c r="CQ1712" i="5"/>
  <c r="CR1712" i="5" s="1"/>
  <c r="CS1711" i="5"/>
  <c r="CQ1711" i="5"/>
  <c r="CR1711" i="5" s="1"/>
  <c r="CS1710" i="5"/>
  <c r="CQ1710" i="5"/>
  <c r="CR1710" i="5" s="1"/>
  <c r="CS1709" i="5"/>
  <c r="CQ1709" i="5"/>
  <c r="CR1709" i="5" s="1"/>
  <c r="CS1708" i="5"/>
  <c r="CQ1708" i="5"/>
  <c r="CR1708" i="5" s="1"/>
  <c r="CS1707" i="5"/>
  <c r="CQ1707" i="5"/>
  <c r="CR1707" i="5" s="1"/>
  <c r="CS1706" i="5"/>
  <c r="CQ1706" i="5"/>
  <c r="CR1706" i="5" s="1"/>
  <c r="CS1705" i="5"/>
  <c r="CQ1705" i="5"/>
  <c r="CR1705" i="5" s="1"/>
  <c r="CS1704" i="5"/>
  <c r="CQ1704" i="5"/>
  <c r="CR1704" i="5" s="1"/>
  <c r="CS1703" i="5"/>
  <c r="CQ1703" i="5"/>
  <c r="CR1703" i="5" s="1"/>
  <c r="CS1702" i="5"/>
  <c r="CQ1702" i="5"/>
  <c r="CR1702" i="5" s="1"/>
  <c r="CS1701" i="5"/>
  <c r="CQ1701" i="5"/>
  <c r="CR1701" i="5" s="1"/>
  <c r="CS1700" i="5"/>
  <c r="CQ1700" i="5"/>
  <c r="CR1700" i="5" s="1"/>
  <c r="CS1699" i="5"/>
  <c r="CQ1699" i="5"/>
  <c r="CR1699" i="5" s="1"/>
  <c r="CS1698" i="5"/>
  <c r="CQ1698" i="5"/>
  <c r="CR1698" i="5" s="1"/>
  <c r="CS1697" i="5"/>
  <c r="CQ1697" i="5"/>
  <c r="CR1697" i="5" s="1"/>
  <c r="CS1696" i="5"/>
  <c r="CQ1696" i="5"/>
  <c r="CR1696" i="5" s="1"/>
  <c r="CS1695" i="5"/>
  <c r="CQ1695" i="5"/>
  <c r="CR1695" i="5" s="1"/>
  <c r="CS1694" i="5"/>
  <c r="CQ1694" i="5"/>
  <c r="CR1694" i="5" s="1"/>
  <c r="CS1693" i="5"/>
  <c r="CQ1693" i="5"/>
  <c r="CR1693" i="5" s="1"/>
  <c r="CS1692" i="5"/>
  <c r="CQ1692" i="5"/>
  <c r="CR1692" i="5" s="1"/>
  <c r="CS1691" i="5"/>
  <c r="CQ1691" i="5"/>
  <c r="CR1691" i="5" s="1"/>
  <c r="CS1690" i="5"/>
  <c r="CQ1690" i="5"/>
  <c r="CR1690" i="5" s="1"/>
  <c r="CS1689" i="5"/>
  <c r="CQ1689" i="5"/>
  <c r="CR1689" i="5" s="1"/>
  <c r="CS1688" i="5"/>
  <c r="CQ1688" i="5"/>
  <c r="CR1688" i="5" s="1"/>
  <c r="CS1687" i="5"/>
  <c r="CQ1687" i="5"/>
  <c r="CR1687" i="5" s="1"/>
  <c r="CS1686" i="5"/>
  <c r="CQ1686" i="5"/>
  <c r="CR1686" i="5" s="1"/>
  <c r="CS1685" i="5"/>
  <c r="CQ1685" i="5"/>
  <c r="CR1685" i="5" s="1"/>
  <c r="CS1684" i="5"/>
  <c r="CQ1684" i="5"/>
  <c r="CR1684" i="5" s="1"/>
  <c r="CS1683" i="5"/>
  <c r="CQ1683" i="5"/>
  <c r="CR1683" i="5" s="1"/>
  <c r="CS1682" i="5"/>
  <c r="CQ1682" i="5"/>
  <c r="CR1682" i="5" s="1"/>
  <c r="CS1681" i="5"/>
  <c r="CQ1681" i="5"/>
  <c r="CR1681" i="5" s="1"/>
  <c r="CS1680" i="5"/>
  <c r="CQ1680" i="5"/>
  <c r="CR1680" i="5" s="1"/>
  <c r="CS1679" i="5"/>
  <c r="CQ1679" i="5"/>
  <c r="CR1679" i="5" s="1"/>
  <c r="CS1678" i="5"/>
  <c r="CQ1678" i="5"/>
  <c r="CR1678" i="5" s="1"/>
  <c r="CS1677" i="5"/>
  <c r="CQ1677" i="5"/>
  <c r="CR1677" i="5" s="1"/>
  <c r="CS1676" i="5"/>
  <c r="CQ1676" i="5"/>
  <c r="CR1676" i="5" s="1"/>
  <c r="CS1675" i="5"/>
  <c r="CQ1675" i="5"/>
  <c r="CR1675" i="5" s="1"/>
  <c r="CS1674" i="5"/>
  <c r="CQ1674" i="5"/>
  <c r="CR1674" i="5" s="1"/>
  <c r="CS1673" i="5"/>
  <c r="CQ1673" i="5"/>
  <c r="CR1673" i="5" s="1"/>
  <c r="CS1672" i="5"/>
  <c r="CQ1672" i="5"/>
  <c r="CR1672" i="5" s="1"/>
  <c r="CS1671" i="5"/>
  <c r="CQ1671" i="5"/>
  <c r="CR1671" i="5" s="1"/>
  <c r="CS1670" i="5"/>
  <c r="CQ1670" i="5"/>
  <c r="CR1670" i="5" s="1"/>
  <c r="CS1669" i="5"/>
  <c r="CQ1669" i="5"/>
  <c r="CR1669" i="5" s="1"/>
  <c r="CS1668" i="5"/>
  <c r="CQ1668" i="5"/>
  <c r="CR1668" i="5" s="1"/>
  <c r="CS1667" i="5"/>
  <c r="CQ1667" i="5"/>
  <c r="CR1667" i="5" s="1"/>
  <c r="CS1666" i="5"/>
  <c r="CQ1666" i="5"/>
  <c r="CR1666" i="5" s="1"/>
  <c r="CS1665" i="5"/>
  <c r="CQ1665" i="5"/>
  <c r="CR1665" i="5" s="1"/>
  <c r="CS1664" i="5"/>
  <c r="CQ1664" i="5"/>
  <c r="CR1664" i="5" s="1"/>
  <c r="CS1663" i="5"/>
  <c r="CQ1663" i="5"/>
  <c r="CR1663" i="5" s="1"/>
  <c r="CS1662" i="5"/>
  <c r="CQ1662" i="5"/>
  <c r="CR1662" i="5" s="1"/>
  <c r="CS1661" i="5"/>
  <c r="CQ1661" i="5"/>
  <c r="CR1661" i="5" s="1"/>
  <c r="CS1660" i="5"/>
  <c r="CQ1660" i="5"/>
  <c r="CR1660" i="5" s="1"/>
  <c r="CS1659" i="5"/>
  <c r="CQ1659" i="5"/>
  <c r="CR1659" i="5" s="1"/>
  <c r="CS1658" i="5"/>
  <c r="CQ1658" i="5"/>
  <c r="CR1658" i="5" s="1"/>
  <c r="CS1657" i="5"/>
  <c r="CQ1657" i="5"/>
  <c r="CR1657" i="5" s="1"/>
  <c r="CS1656" i="5"/>
  <c r="CQ1656" i="5"/>
  <c r="CR1656" i="5" s="1"/>
  <c r="CS1655" i="5"/>
  <c r="CQ1655" i="5"/>
  <c r="CR1655" i="5" s="1"/>
  <c r="CS1654" i="5"/>
  <c r="CQ1654" i="5"/>
  <c r="CR1654" i="5" s="1"/>
  <c r="CS1653" i="5"/>
  <c r="CQ1653" i="5"/>
  <c r="CR1653" i="5" s="1"/>
  <c r="CS1652" i="5"/>
  <c r="CQ1652" i="5"/>
  <c r="CR1652" i="5" s="1"/>
  <c r="CS1651" i="5"/>
  <c r="CQ1651" i="5"/>
  <c r="CR1651" i="5" s="1"/>
  <c r="CS1650" i="5"/>
  <c r="CQ1650" i="5"/>
  <c r="CR1650" i="5" s="1"/>
  <c r="CS1649" i="5"/>
  <c r="CQ1649" i="5"/>
  <c r="CR1649" i="5" s="1"/>
  <c r="CS1648" i="5"/>
  <c r="CQ1648" i="5"/>
  <c r="CR1648" i="5" s="1"/>
  <c r="CS1647" i="5"/>
  <c r="CQ1647" i="5"/>
  <c r="CR1647" i="5" s="1"/>
  <c r="CS1646" i="5"/>
  <c r="CQ1646" i="5"/>
  <c r="CR1646" i="5" s="1"/>
  <c r="CS1645" i="5"/>
  <c r="CQ1645" i="5"/>
  <c r="CR1645" i="5" s="1"/>
  <c r="CS1644" i="5"/>
  <c r="CQ1644" i="5"/>
  <c r="CR1644" i="5" s="1"/>
  <c r="CS1643" i="5"/>
  <c r="CQ1643" i="5"/>
  <c r="CR1643" i="5" s="1"/>
  <c r="CS1642" i="5"/>
  <c r="CQ1642" i="5"/>
  <c r="CR1642" i="5" s="1"/>
  <c r="CS1641" i="5"/>
  <c r="CQ1641" i="5"/>
  <c r="CR1641" i="5" s="1"/>
  <c r="CS1640" i="5"/>
  <c r="CQ1640" i="5"/>
  <c r="CR1640" i="5" s="1"/>
  <c r="CS1639" i="5"/>
  <c r="CQ1639" i="5"/>
  <c r="CR1639" i="5" s="1"/>
  <c r="CS1638" i="5"/>
  <c r="CQ1638" i="5"/>
  <c r="CR1638" i="5" s="1"/>
  <c r="CS1637" i="5"/>
  <c r="CQ1637" i="5"/>
  <c r="CR1637" i="5" s="1"/>
  <c r="CS1636" i="5"/>
  <c r="CQ1636" i="5"/>
  <c r="CR1636" i="5" s="1"/>
  <c r="CS1635" i="5"/>
  <c r="CQ1635" i="5"/>
  <c r="CR1635" i="5" s="1"/>
  <c r="CS1634" i="5"/>
  <c r="CQ1634" i="5"/>
  <c r="CR1634" i="5" s="1"/>
  <c r="CS1633" i="5"/>
  <c r="CQ1633" i="5"/>
  <c r="CR1633" i="5" s="1"/>
  <c r="CS1632" i="5"/>
  <c r="CQ1632" i="5"/>
  <c r="CR1632" i="5" s="1"/>
  <c r="CS1631" i="5"/>
  <c r="CQ1631" i="5"/>
  <c r="CR1631" i="5" s="1"/>
  <c r="CS1630" i="5"/>
  <c r="CQ1630" i="5"/>
  <c r="CR1630" i="5" s="1"/>
  <c r="CS1629" i="5"/>
  <c r="CQ1629" i="5"/>
  <c r="CR1629" i="5" s="1"/>
  <c r="CS1628" i="5"/>
  <c r="CQ1628" i="5"/>
  <c r="CR1628" i="5" s="1"/>
  <c r="CS1627" i="5"/>
  <c r="CQ1627" i="5"/>
  <c r="CR1627" i="5" s="1"/>
  <c r="CS1626" i="5"/>
  <c r="CQ1626" i="5"/>
  <c r="CR1626" i="5" s="1"/>
  <c r="CS1625" i="5"/>
  <c r="CQ1625" i="5"/>
  <c r="CR1625" i="5" s="1"/>
  <c r="CS1624" i="5"/>
  <c r="CQ1624" i="5"/>
  <c r="CR1624" i="5" s="1"/>
  <c r="CS1623" i="5"/>
  <c r="CQ1623" i="5"/>
  <c r="CR1623" i="5" s="1"/>
  <c r="CS1622" i="5"/>
  <c r="CQ1622" i="5"/>
  <c r="CR1622" i="5" s="1"/>
  <c r="CS1621" i="5"/>
  <c r="CQ1621" i="5"/>
  <c r="CR1621" i="5" s="1"/>
  <c r="CS1620" i="5"/>
  <c r="CQ1620" i="5"/>
  <c r="CR1620" i="5" s="1"/>
  <c r="CS1619" i="5"/>
  <c r="CQ1619" i="5"/>
  <c r="CR1619" i="5" s="1"/>
  <c r="CS1618" i="5"/>
  <c r="CQ1618" i="5"/>
  <c r="CR1618" i="5" s="1"/>
  <c r="CS1617" i="5"/>
  <c r="CQ1617" i="5"/>
  <c r="CR1617" i="5" s="1"/>
  <c r="CS1616" i="5"/>
  <c r="CQ1616" i="5"/>
  <c r="CR1616" i="5" s="1"/>
  <c r="CS1615" i="5"/>
  <c r="CQ1615" i="5"/>
  <c r="CR1615" i="5" s="1"/>
  <c r="CS1614" i="5"/>
  <c r="CQ1614" i="5"/>
  <c r="CR1614" i="5" s="1"/>
  <c r="CS1613" i="5"/>
  <c r="CQ1613" i="5"/>
  <c r="CR1613" i="5" s="1"/>
  <c r="CS1612" i="5"/>
  <c r="CQ1612" i="5"/>
  <c r="CR1612" i="5" s="1"/>
  <c r="CS1611" i="5"/>
  <c r="CQ1611" i="5"/>
  <c r="CR1611" i="5" s="1"/>
  <c r="CS1610" i="5"/>
  <c r="CQ1610" i="5"/>
  <c r="CR1610" i="5" s="1"/>
  <c r="CS1609" i="5"/>
  <c r="CQ1609" i="5"/>
  <c r="CR1609" i="5" s="1"/>
  <c r="CS1608" i="5"/>
  <c r="CQ1608" i="5"/>
  <c r="CR1608" i="5" s="1"/>
  <c r="CS1607" i="5"/>
  <c r="CQ1607" i="5"/>
  <c r="CR1607" i="5" s="1"/>
  <c r="CS1606" i="5"/>
  <c r="CQ1606" i="5"/>
  <c r="CR1606" i="5" s="1"/>
  <c r="CS1605" i="5"/>
  <c r="CQ1605" i="5"/>
  <c r="CR1605" i="5" s="1"/>
  <c r="CS1604" i="5"/>
  <c r="CQ1604" i="5"/>
  <c r="CR1604" i="5" s="1"/>
  <c r="CS1603" i="5"/>
  <c r="CQ1603" i="5"/>
  <c r="CR1603" i="5" s="1"/>
  <c r="CS1602" i="5"/>
  <c r="CQ1602" i="5"/>
  <c r="CR1602" i="5" s="1"/>
  <c r="CS1601" i="5"/>
  <c r="CQ1601" i="5"/>
  <c r="CR1601" i="5" s="1"/>
  <c r="CS1600" i="5"/>
  <c r="CQ1600" i="5"/>
  <c r="CR1600" i="5" s="1"/>
  <c r="CS1599" i="5"/>
  <c r="CQ1599" i="5"/>
  <c r="CR1599" i="5" s="1"/>
  <c r="CS1598" i="5"/>
  <c r="CQ1598" i="5"/>
  <c r="CR1598" i="5" s="1"/>
  <c r="CS1597" i="5"/>
  <c r="CQ1597" i="5"/>
  <c r="CR1597" i="5" s="1"/>
  <c r="CS1596" i="5"/>
  <c r="CQ1596" i="5"/>
  <c r="CR1596" i="5" s="1"/>
  <c r="CS1595" i="5"/>
  <c r="CQ1595" i="5"/>
  <c r="CR1595" i="5" s="1"/>
  <c r="CS1594" i="5"/>
  <c r="CQ1594" i="5"/>
  <c r="CR1594" i="5" s="1"/>
  <c r="CS1593" i="5"/>
  <c r="CQ1593" i="5"/>
  <c r="CR1593" i="5" s="1"/>
  <c r="CS1592" i="5"/>
  <c r="CQ1592" i="5"/>
  <c r="CR1592" i="5" s="1"/>
  <c r="CS1591" i="5"/>
  <c r="CQ1591" i="5"/>
  <c r="CR1591" i="5" s="1"/>
  <c r="CS1590" i="5"/>
  <c r="CQ1590" i="5"/>
  <c r="CR1590" i="5" s="1"/>
  <c r="CS1589" i="5"/>
  <c r="CQ1589" i="5"/>
  <c r="CR1589" i="5" s="1"/>
  <c r="CS1588" i="5"/>
  <c r="CQ1588" i="5"/>
  <c r="CR1588" i="5" s="1"/>
  <c r="CS1587" i="5"/>
  <c r="CQ1587" i="5"/>
  <c r="CR1587" i="5" s="1"/>
  <c r="CS1586" i="5"/>
  <c r="CQ1586" i="5"/>
  <c r="CR1586" i="5" s="1"/>
  <c r="CS1585" i="5"/>
  <c r="CQ1585" i="5"/>
  <c r="CR1585" i="5" s="1"/>
  <c r="CS1584" i="5"/>
  <c r="CQ1584" i="5"/>
  <c r="CR1584" i="5" s="1"/>
  <c r="CS1583" i="5"/>
  <c r="CQ1583" i="5"/>
  <c r="CR1583" i="5" s="1"/>
  <c r="CS1582" i="5"/>
  <c r="CQ1582" i="5"/>
  <c r="CR1582" i="5" s="1"/>
  <c r="CS1581" i="5"/>
  <c r="CQ1581" i="5"/>
  <c r="CR1581" i="5" s="1"/>
  <c r="CS1580" i="5"/>
  <c r="CQ1580" i="5"/>
  <c r="CR1580" i="5" s="1"/>
  <c r="CS1579" i="5"/>
  <c r="CQ1579" i="5"/>
  <c r="CR1579" i="5" s="1"/>
  <c r="CS1578" i="5"/>
  <c r="CQ1578" i="5"/>
  <c r="CR1578" i="5" s="1"/>
  <c r="CS1577" i="5"/>
  <c r="CQ1577" i="5"/>
  <c r="CR1577" i="5" s="1"/>
  <c r="CS1576" i="5"/>
  <c r="CQ1576" i="5"/>
  <c r="CR1576" i="5" s="1"/>
  <c r="CS1575" i="5"/>
  <c r="CQ1575" i="5"/>
  <c r="CR1575" i="5" s="1"/>
  <c r="CS1574" i="5"/>
  <c r="CQ1574" i="5"/>
  <c r="CR1574" i="5" s="1"/>
  <c r="CS1573" i="5"/>
  <c r="CQ1573" i="5"/>
  <c r="CR1573" i="5" s="1"/>
  <c r="CS1572" i="5"/>
  <c r="CQ1572" i="5"/>
  <c r="CR1572" i="5" s="1"/>
  <c r="CS1571" i="5"/>
  <c r="CQ1571" i="5"/>
  <c r="CR1571" i="5" s="1"/>
  <c r="CS1570" i="5"/>
  <c r="CQ1570" i="5"/>
  <c r="CR1570" i="5" s="1"/>
  <c r="CS1569" i="5"/>
  <c r="CQ1569" i="5"/>
  <c r="CR1569" i="5" s="1"/>
  <c r="CS1568" i="5"/>
  <c r="CQ1568" i="5"/>
  <c r="CR1568" i="5" s="1"/>
  <c r="CS1567" i="5"/>
  <c r="CQ1567" i="5"/>
  <c r="CR1567" i="5" s="1"/>
  <c r="CS1566" i="5"/>
  <c r="CQ1566" i="5"/>
  <c r="CR1566" i="5" s="1"/>
  <c r="CS1565" i="5"/>
  <c r="CQ1565" i="5"/>
  <c r="CR1565" i="5" s="1"/>
  <c r="CS1564" i="5"/>
  <c r="CQ1564" i="5"/>
  <c r="CR1564" i="5" s="1"/>
  <c r="CS1563" i="5"/>
  <c r="CQ1563" i="5"/>
  <c r="CR1563" i="5" s="1"/>
  <c r="CS1562" i="5"/>
  <c r="CQ1562" i="5"/>
  <c r="CR1562" i="5" s="1"/>
  <c r="CS1561" i="5"/>
  <c r="CQ1561" i="5"/>
  <c r="CR1561" i="5" s="1"/>
  <c r="CS1560" i="5"/>
  <c r="CQ1560" i="5"/>
  <c r="CR1560" i="5" s="1"/>
  <c r="CS1559" i="5"/>
  <c r="CQ1559" i="5"/>
  <c r="CR1559" i="5" s="1"/>
  <c r="CS1558" i="5"/>
  <c r="CQ1558" i="5"/>
  <c r="CR1558" i="5" s="1"/>
  <c r="CS1557" i="5"/>
  <c r="CQ1557" i="5"/>
  <c r="CR1557" i="5" s="1"/>
  <c r="CS1556" i="5"/>
  <c r="CQ1556" i="5"/>
  <c r="CR1556" i="5" s="1"/>
  <c r="CS1555" i="5"/>
  <c r="CQ1555" i="5"/>
  <c r="CR1555" i="5" s="1"/>
  <c r="CS1554" i="5"/>
  <c r="CQ1554" i="5"/>
  <c r="CR1554" i="5" s="1"/>
  <c r="CS1553" i="5"/>
  <c r="CQ1553" i="5"/>
  <c r="CR1553" i="5" s="1"/>
  <c r="CS1552" i="5"/>
  <c r="CQ1552" i="5"/>
  <c r="CR1552" i="5" s="1"/>
  <c r="CS1551" i="5"/>
  <c r="CQ1551" i="5"/>
  <c r="CR1551" i="5" s="1"/>
  <c r="CS1550" i="5"/>
  <c r="CQ1550" i="5"/>
  <c r="CR1550" i="5" s="1"/>
  <c r="CS1549" i="5"/>
  <c r="CQ1549" i="5"/>
  <c r="CR1549" i="5" s="1"/>
  <c r="CS1548" i="5"/>
  <c r="CQ1548" i="5"/>
  <c r="CR1548" i="5" s="1"/>
  <c r="CS1547" i="5"/>
  <c r="CQ1547" i="5"/>
  <c r="CR1547" i="5" s="1"/>
  <c r="CS1546" i="5"/>
  <c r="CQ1546" i="5"/>
  <c r="CR1546" i="5" s="1"/>
  <c r="CS1545" i="5"/>
  <c r="CQ1545" i="5"/>
  <c r="CR1545" i="5" s="1"/>
  <c r="CS1544" i="5"/>
  <c r="CQ1544" i="5"/>
  <c r="CR1544" i="5" s="1"/>
  <c r="CS1543" i="5"/>
  <c r="CQ1543" i="5"/>
  <c r="CR1543" i="5" s="1"/>
  <c r="CS1542" i="5"/>
  <c r="CQ1542" i="5"/>
  <c r="CR1542" i="5" s="1"/>
  <c r="CS1541" i="5"/>
  <c r="CQ1541" i="5"/>
  <c r="CR1541" i="5" s="1"/>
  <c r="CS1540" i="5"/>
  <c r="CQ1540" i="5"/>
  <c r="CR1540" i="5" s="1"/>
  <c r="CS1539" i="5"/>
  <c r="CQ1539" i="5"/>
  <c r="CR1539" i="5" s="1"/>
  <c r="CS1538" i="5"/>
  <c r="CQ1538" i="5"/>
  <c r="CR1538" i="5" s="1"/>
  <c r="CS1537" i="5"/>
  <c r="CQ1537" i="5"/>
  <c r="CR1537" i="5" s="1"/>
  <c r="CS1536" i="5"/>
  <c r="CQ1536" i="5"/>
  <c r="CR1536" i="5" s="1"/>
  <c r="CS1535" i="5"/>
  <c r="CQ1535" i="5"/>
  <c r="CR1535" i="5" s="1"/>
  <c r="CS1534" i="5"/>
  <c r="CQ1534" i="5"/>
  <c r="CR1534" i="5" s="1"/>
  <c r="CS1533" i="5"/>
  <c r="CQ1533" i="5"/>
  <c r="CR1533" i="5" s="1"/>
  <c r="CS1532" i="5"/>
  <c r="CQ1532" i="5"/>
  <c r="CR1532" i="5" s="1"/>
  <c r="CS1531" i="5"/>
  <c r="CQ1531" i="5"/>
  <c r="CR1531" i="5" s="1"/>
  <c r="CS1530" i="5"/>
  <c r="CQ1530" i="5"/>
  <c r="CR1530" i="5" s="1"/>
  <c r="CS1529" i="5"/>
  <c r="CQ1529" i="5"/>
  <c r="CR1529" i="5" s="1"/>
  <c r="CS1528" i="5"/>
  <c r="CQ1528" i="5"/>
  <c r="CR1528" i="5" s="1"/>
  <c r="CS1527" i="5"/>
  <c r="CQ1527" i="5"/>
  <c r="CR1527" i="5" s="1"/>
  <c r="CS1526" i="5"/>
  <c r="CQ1526" i="5"/>
  <c r="CR1526" i="5" s="1"/>
  <c r="CS1525" i="5"/>
  <c r="CQ1525" i="5"/>
  <c r="CR1525" i="5" s="1"/>
  <c r="CS1524" i="5"/>
  <c r="CQ1524" i="5"/>
  <c r="CR1524" i="5" s="1"/>
  <c r="CS1523" i="5"/>
  <c r="CQ1523" i="5"/>
  <c r="CR1523" i="5" s="1"/>
  <c r="CS1522" i="5"/>
  <c r="CQ1522" i="5"/>
  <c r="CR1522" i="5" s="1"/>
  <c r="CS1521" i="5"/>
  <c r="CQ1521" i="5"/>
  <c r="CR1521" i="5" s="1"/>
  <c r="CS1520" i="5"/>
  <c r="CQ1520" i="5"/>
  <c r="CR1520" i="5" s="1"/>
  <c r="CS1519" i="5"/>
  <c r="CQ1519" i="5"/>
  <c r="CR1519" i="5" s="1"/>
  <c r="CS1518" i="5"/>
  <c r="CQ1518" i="5"/>
  <c r="CR1518" i="5" s="1"/>
  <c r="CS1517" i="5"/>
  <c r="CQ1517" i="5"/>
  <c r="CR1517" i="5" s="1"/>
  <c r="CS1516" i="5"/>
  <c r="CQ1516" i="5"/>
  <c r="CR1516" i="5" s="1"/>
  <c r="CS1515" i="5"/>
  <c r="CQ1515" i="5"/>
  <c r="CR1515" i="5" s="1"/>
  <c r="CS1514" i="5"/>
  <c r="CQ1514" i="5"/>
  <c r="CR1514" i="5" s="1"/>
  <c r="CS1513" i="5"/>
  <c r="CQ1513" i="5"/>
  <c r="CR1513" i="5" s="1"/>
  <c r="CS1512" i="5"/>
  <c r="CQ1512" i="5"/>
  <c r="CR1512" i="5" s="1"/>
  <c r="CS1511" i="5"/>
  <c r="CQ1511" i="5"/>
  <c r="CR1511" i="5" s="1"/>
  <c r="CS1510" i="5"/>
  <c r="CQ1510" i="5"/>
  <c r="CR1510" i="5" s="1"/>
  <c r="CS1509" i="5"/>
  <c r="CQ1509" i="5"/>
  <c r="CR1509" i="5" s="1"/>
  <c r="CS1508" i="5"/>
  <c r="CQ1508" i="5"/>
  <c r="CR1508" i="5" s="1"/>
  <c r="CS1507" i="5"/>
  <c r="CQ1507" i="5"/>
  <c r="CR1507" i="5" s="1"/>
  <c r="CS1506" i="5"/>
  <c r="CQ1506" i="5"/>
  <c r="CR1506" i="5" s="1"/>
  <c r="CS1505" i="5"/>
  <c r="CQ1505" i="5"/>
  <c r="CR1505" i="5" s="1"/>
  <c r="CS1504" i="5"/>
  <c r="CQ1504" i="5"/>
  <c r="CR1504" i="5" s="1"/>
  <c r="CS1503" i="5"/>
  <c r="CQ1503" i="5"/>
  <c r="CR1503" i="5" s="1"/>
  <c r="CS1502" i="5"/>
  <c r="CQ1502" i="5"/>
  <c r="CR1502" i="5" s="1"/>
  <c r="CS1501" i="5"/>
  <c r="CQ1501" i="5"/>
  <c r="CR1501" i="5" s="1"/>
  <c r="CS1500" i="5"/>
  <c r="CQ1500" i="5"/>
  <c r="CR1500" i="5" s="1"/>
  <c r="CS1499" i="5"/>
  <c r="CQ1499" i="5"/>
  <c r="CR1499" i="5" s="1"/>
  <c r="CS1498" i="5"/>
  <c r="CQ1498" i="5"/>
  <c r="CR1498" i="5" s="1"/>
  <c r="CS1497" i="5"/>
  <c r="CQ1497" i="5"/>
  <c r="CR1497" i="5" s="1"/>
  <c r="CS1496" i="5"/>
  <c r="CQ1496" i="5"/>
  <c r="CR1496" i="5" s="1"/>
  <c r="CS1495" i="5"/>
  <c r="CQ1495" i="5"/>
  <c r="CR1495" i="5" s="1"/>
  <c r="CS1494" i="5"/>
  <c r="CQ1494" i="5"/>
  <c r="CR1494" i="5" s="1"/>
  <c r="CS1493" i="5"/>
  <c r="CQ1493" i="5"/>
  <c r="CR1493" i="5" s="1"/>
  <c r="CS1492" i="5"/>
  <c r="CQ1492" i="5"/>
  <c r="CR1492" i="5" s="1"/>
  <c r="CS1491" i="5"/>
  <c r="CQ1491" i="5"/>
  <c r="CR1491" i="5" s="1"/>
  <c r="CS1490" i="5"/>
  <c r="CQ1490" i="5"/>
  <c r="CR1490" i="5" s="1"/>
  <c r="CS1489" i="5"/>
  <c r="CQ1489" i="5"/>
  <c r="CR1489" i="5" s="1"/>
  <c r="CS1488" i="5"/>
  <c r="CQ1488" i="5"/>
  <c r="CR1488" i="5" s="1"/>
  <c r="CS1487" i="5"/>
  <c r="CQ1487" i="5"/>
  <c r="CR1487" i="5" s="1"/>
  <c r="CS1486" i="5"/>
  <c r="CQ1486" i="5"/>
  <c r="CR1486" i="5" s="1"/>
  <c r="CS1485" i="5"/>
  <c r="CQ1485" i="5"/>
  <c r="CR1485" i="5" s="1"/>
  <c r="CS1484" i="5"/>
  <c r="CQ1484" i="5"/>
  <c r="CR1484" i="5" s="1"/>
  <c r="CS1483" i="5"/>
  <c r="CQ1483" i="5"/>
  <c r="CR1483" i="5" s="1"/>
  <c r="CS1482" i="5"/>
  <c r="CQ1482" i="5"/>
  <c r="CR1482" i="5" s="1"/>
  <c r="CS1481" i="5"/>
  <c r="CQ1481" i="5"/>
  <c r="CR1481" i="5" s="1"/>
  <c r="CS1480" i="5"/>
  <c r="CQ1480" i="5"/>
  <c r="CR1480" i="5" s="1"/>
  <c r="CS1479" i="5"/>
  <c r="CQ1479" i="5"/>
  <c r="CR1479" i="5" s="1"/>
  <c r="CS1478" i="5"/>
  <c r="CQ1478" i="5"/>
  <c r="CR1478" i="5" s="1"/>
  <c r="CS1477" i="5"/>
  <c r="CQ1477" i="5"/>
  <c r="CR1477" i="5" s="1"/>
  <c r="CS1476" i="5"/>
  <c r="CQ1476" i="5"/>
  <c r="CR1476" i="5" s="1"/>
  <c r="CS1475" i="5"/>
  <c r="CQ1475" i="5"/>
  <c r="CR1475" i="5" s="1"/>
  <c r="CS1474" i="5"/>
  <c r="CQ1474" i="5"/>
  <c r="CR1474" i="5" s="1"/>
  <c r="CS1473" i="5"/>
  <c r="CQ1473" i="5"/>
  <c r="CR1473" i="5" s="1"/>
  <c r="CS1472" i="5"/>
  <c r="CQ1472" i="5"/>
  <c r="CR1472" i="5" s="1"/>
  <c r="CS1471" i="5"/>
  <c r="CQ1471" i="5"/>
  <c r="CR1471" i="5" s="1"/>
  <c r="CS1470" i="5"/>
  <c r="CQ1470" i="5"/>
  <c r="CR1470" i="5" s="1"/>
  <c r="CS1469" i="5"/>
  <c r="CQ1469" i="5"/>
  <c r="CR1469" i="5" s="1"/>
  <c r="CS1468" i="5"/>
  <c r="CQ1468" i="5"/>
  <c r="CR1468" i="5" s="1"/>
  <c r="CS1467" i="5"/>
  <c r="CQ1467" i="5"/>
  <c r="CR1467" i="5" s="1"/>
  <c r="CS1466" i="5"/>
  <c r="CQ1466" i="5"/>
  <c r="CR1466" i="5" s="1"/>
  <c r="CS1465" i="5"/>
  <c r="CQ1465" i="5"/>
  <c r="CR1465" i="5" s="1"/>
  <c r="CS1464" i="5"/>
  <c r="CQ1464" i="5"/>
  <c r="CR1464" i="5" s="1"/>
  <c r="CS1463" i="5"/>
  <c r="CQ1463" i="5"/>
  <c r="CR1463" i="5" s="1"/>
  <c r="CS1462" i="5"/>
  <c r="CQ1462" i="5"/>
  <c r="CR1462" i="5" s="1"/>
  <c r="CS1461" i="5"/>
  <c r="CQ1461" i="5"/>
  <c r="CR1461" i="5" s="1"/>
  <c r="CS1460" i="5"/>
  <c r="CQ1460" i="5"/>
  <c r="CR1460" i="5" s="1"/>
  <c r="CS1459" i="5"/>
  <c r="CQ1459" i="5"/>
  <c r="CR1459" i="5" s="1"/>
  <c r="CS1458" i="5"/>
  <c r="CQ1458" i="5"/>
  <c r="CR1458" i="5" s="1"/>
  <c r="CS1457" i="5"/>
  <c r="CQ1457" i="5"/>
  <c r="CR1457" i="5" s="1"/>
  <c r="CS1456" i="5"/>
  <c r="CQ1456" i="5"/>
  <c r="CR1456" i="5" s="1"/>
  <c r="CS1455" i="5"/>
  <c r="CQ1455" i="5"/>
  <c r="CR1455" i="5" s="1"/>
  <c r="CS1454" i="5"/>
  <c r="CQ1454" i="5"/>
  <c r="CR1454" i="5" s="1"/>
  <c r="CS1453" i="5"/>
  <c r="CQ1453" i="5"/>
  <c r="CR1453" i="5" s="1"/>
  <c r="CS1452" i="5"/>
  <c r="CQ1452" i="5"/>
  <c r="CR1452" i="5" s="1"/>
  <c r="CS1451" i="5"/>
  <c r="CQ1451" i="5"/>
  <c r="CR1451" i="5" s="1"/>
  <c r="CS1450" i="5"/>
  <c r="CQ1450" i="5"/>
  <c r="CR1450" i="5" s="1"/>
  <c r="CS1449" i="5"/>
  <c r="CQ1449" i="5"/>
  <c r="CR1449" i="5" s="1"/>
  <c r="CS1448" i="5"/>
  <c r="CQ1448" i="5"/>
  <c r="CR1448" i="5" s="1"/>
  <c r="CS1447" i="5"/>
  <c r="CQ1447" i="5"/>
  <c r="CR1447" i="5" s="1"/>
  <c r="CS1446" i="5"/>
  <c r="CQ1446" i="5"/>
  <c r="CR1446" i="5" s="1"/>
  <c r="CS1445" i="5"/>
  <c r="CQ1445" i="5"/>
  <c r="CR1445" i="5" s="1"/>
  <c r="CS1444" i="5"/>
  <c r="CQ1444" i="5"/>
  <c r="CR1444" i="5" s="1"/>
  <c r="CS1443" i="5"/>
  <c r="CQ1443" i="5"/>
  <c r="CR1443" i="5" s="1"/>
  <c r="CS1442" i="5"/>
  <c r="CQ1442" i="5"/>
  <c r="CR1442" i="5" s="1"/>
  <c r="CS1441" i="5"/>
  <c r="CQ1441" i="5"/>
  <c r="CR1441" i="5" s="1"/>
  <c r="CS1440" i="5"/>
  <c r="CQ1440" i="5"/>
  <c r="CR1440" i="5" s="1"/>
  <c r="CS1439" i="5"/>
  <c r="CQ1439" i="5"/>
  <c r="CR1439" i="5" s="1"/>
  <c r="CS1438" i="5"/>
  <c r="CQ1438" i="5"/>
  <c r="CR1438" i="5" s="1"/>
  <c r="CS1437" i="5"/>
  <c r="CQ1437" i="5"/>
  <c r="CR1437" i="5" s="1"/>
  <c r="CS1436" i="5"/>
  <c r="CQ1436" i="5"/>
  <c r="CR1436" i="5" s="1"/>
  <c r="CS1435" i="5"/>
  <c r="CQ1435" i="5"/>
  <c r="CR1435" i="5" s="1"/>
  <c r="CS1434" i="5"/>
  <c r="CQ1434" i="5"/>
  <c r="CR1434" i="5" s="1"/>
  <c r="CS1433" i="5"/>
  <c r="CQ1433" i="5"/>
  <c r="CR1433" i="5" s="1"/>
  <c r="CS1432" i="5"/>
  <c r="CQ1432" i="5"/>
  <c r="CR1432" i="5" s="1"/>
  <c r="CS1431" i="5"/>
  <c r="CQ1431" i="5"/>
  <c r="CR1431" i="5" s="1"/>
  <c r="CS1430" i="5"/>
  <c r="CQ1430" i="5"/>
  <c r="CR1430" i="5" s="1"/>
  <c r="CS1429" i="5"/>
  <c r="CQ1429" i="5"/>
  <c r="CR1429" i="5" s="1"/>
  <c r="CS1428" i="5"/>
  <c r="CQ1428" i="5"/>
  <c r="CR1428" i="5" s="1"/>
  <c r="CS1427" i="5"/>
  <c r="CQ1427" i="5"/>
  <c r="CR1427" i="5" s="1"/>
  <c r="CS1426" i="5"/>
  <c r="CQ1426" i="5"/>
  <c r="CR1426" i="5" s="1"/>
  <c r="CS1425" i="5"/>
  <c r="CQ1425" i="5"/>
  <c r="CR1425" i="5" s="1"/>
  <c r="CS1424" i="5"/>
  <c r="CQ1424" i="5"/>
  <c r="CR1424" i="5" s="1"/>
  <c r="CS1423" i="5"/>
  <c r="CQ1423" i="5"/>
  <c r="CR1423" i="5" s="1"/>
  <c r="CS1422" i="5"/>
  <c r="CQ1422" i="5"/>
  <c r="CR1422" i="5" s="1"/>
  <c r="CS1421" i="5"/>
  <c r="CQ1421" i="5"/>
  <c r="CR1421" i="5" s="1"/>
  <c r="CS1420" i="5"/>
  <c r="CQ1420" i="5"/>
  <c r="CR1420" i="5" s="1"/>
  <c r="CS1419" i="5"/>
  <c r="CQ1419" i="5"/>
  <c r="CR1419" i="5" s="1"/>
  <c r="CS1418" i="5"/>
  <c r="CQ1418" i="5"/>
  <c r="CR1418" i="5" s="1"/>
  <c r="CS1417" i="5"/>
  <c r="CQ1417" i="5"/>
  <c r="CR1417" i="5" s="1"/>
  <c r="CS1416" i="5"/>
  <c r="CQ1416" i="5"/>
  <c r="CR1416" i="5" s="1"/>
  <c r="CS1415" i="5"/>
  <c r="CQ1415" i="5"/>
  <c r="CR1415" i="5" s="1"/>
  <c r="CS1414" i="5"/>
  <c r="CQ1414" i="5"/>
  <c r="CR1414" i="5" s="1"/>
  <c r="CS1413" i="5"/>
  <c r="CQ1413" i="5"/>
  <c r="CR1413" i="5" s="1"/>
  <c r="CS1412" i="5"/>
  <c r="CQ1412" i="5"/>
  <c r="CR1412" i="5" s="1"/>
  <c r="CS1411" i="5"/>
  <c r="CQ1411" i="5"/>
  <c r="CR1411" i="5" s="1"/>
  <c r="CS1410" i="5"/>
  <c r="CQ1410" i="5"/>
  <c r="CR1410" i="5" s="1"/>
  <c r="CS1409" i="5"/>
  <c r="CQ1409" i="5"/>
  <c r="CR1409" i="5" s="1"/>
  <c r="CS1408" i="5"/>
  <c r="CQ1408" i="5"/>
  <c r="CR1408" i="5" s="1"/>
  <c r="CS1407" i="5"/>
  <c r="CQ1407" i="5"/>
  <c r="CR1407" i="5" s="1"/>
  <c r="CS1406" i="5"/>
  <c r="CQ1406" i="5"/>
  <c r="CR1406" i="5" s="1"/>
  <c r="CS1405" i="5"/>
  <c r="CQ1405" i="5"/>
  <c r="CR1405" i="5" s="1"/>
  <c r="CS1404" i="5"/>
  <c r="CQ1404" i="5"/>
  <c r="CR1404" i="5" s="1"/>
  <c r="CS1403" i="5"/>
  <c r="CQ1403" i="5"/>
  <c r="CR1403" i="5" s="1"/>
  <c r="CS1402" i="5"/>
  <c r="CQ1402" i="5"/>
  <c r="CR1402" i="5" s="1"/>
  <c r="CS1401" i="5"/>
  <c r="CQ1401" i="5"/>
  <c r="CR1401" i="5" s="1"/>
  <c r="CS1400" i="5"/>
  <c r="CQ1400" i="5"/>
  <c r="CR1400" i="5" s="1"/>
  <c r="CS1399" i="5"/>
  <c r="CQ1399" i="5"/>
  <c r="CR1399" i="5" s="1"/>
  <c r="CS1398" i="5"/>
  <c r="CQ1398" i="5"/>
  <c r="CR1398" i="5" s="1"/>
  <c r="CS1397" i="5"/>
  <c r="CQ1397" i="5"/>
  <c r="CR1397" i="5" s="1"/>
  <c r="CS1396" i="5"/>
  <c r="CQ1396" i="5"/>
  <c r="CR1396" i="5" s="1"/>
  <c r="CS1395" i="5"/>
  <c r="CQ1395" i="5"/>
  <c r="CR1395" i="5" s="1"/>
  <c r="CS1394" i="5"/>
  <c r="CQ1394" i="5"/>
  <c r="CR1394" i="5" s="1"/>
  <c r="CS1393" i="5"/>
  <c r="CQ1393" i="5"/>
  <c r="CR1393" i="5" s="1"/>
  <c r="CS1392" i="5"/>
  <c r="CQ1392" i="5"/>
  <c r="CR1392" i="5" s="1"/>
  <c r="CS1391" i="5"/>
  <c r="CQ1391" i="5"/>
  <c r="CR1391" i="5" s="1"/>
  <c r="CS1390" i="5"/>
  <c r="CQ1390" i="5"/>
  <c r="CR1390" i="5" s="1"/>
  <c r="CS1389" i="5"/>
  <c r="CQ1389" i="5"/>
  <c r="CR1389" i="5" s="1"/>
  <c r="CS1388" i="5"/>
  <c r="CQ1388" i="5"/>
  <c r="CR1388" i="5" s="1"/>
  <c r="CS1387" i="5"/>
  <c r="CQ1387" i="5"/>
  <c r="CR1387" i="5" s="1"/>
  <c r="CS1386" i="5"/>
  <c r="CQ1386" i="5"/>
  <c r="CR1386" i="5" s="1"/>
  <c r="CS1385" i="5"/>
  <c r="CQ1385" i="5"/>
  <c r="CR1385" i="5" s="1"/>
  <c r="CS1384" i="5"/>
  <c r="CQ1384" i="5"/>
  <c r="CR1384" i="5" s="1"/>
  <c r="CS1383" i="5"/>
  <c r="CQ1383" i="5"/>
  <c r="CR1383" i="5" s="1"/>
  <c r="CS1382" i="5"/>
  <c r="CQ1382" i="5"/>
  <c r="CR1382" i="5" s="1"/>
  <c r="CS1381" i="5"/>
  <c r="CQ1381" i="5"/>
  <c r="CR1381" i="5" s="1"/>
  <c r="CS1380" i="5"/>
  <c r="CQ1380" i="5"/>
  <c r="CR1380" i="5" s="1"/>
  <c r="CS1379" i="5"/>
  <c r="CQ1379" i="5"/>
  <c r="CR1379" i="5" s="1"/>
  <c r="CS1378" i="5"/>
  <c r="CQ1378" i="5"/>
  <c r="CR1378" i="5" s="1"/>
  <c r="CS1377" i="5"/>
  <c r="CQ1377" i="5"/>
  <c r="CR1377" i="5" s="1"/>
  <c r="CS1376" i="5"/>
  <c r="CQ1376" i="5"/>
  <c r="CR1376" i="5" s="1"/>
  <c r="CS1375" i="5"/>
  <c r="CQ1375" i="5"/>
  <c r="CR1375" i="5" s="1"/>
  <c r="CS1374" i="5"/>
  <c r="CQ1374" i="5"/>
  <c r="CR1374" i="5" s="1"/>
  <c r="CS1373" i="5"/>
  <c r="CQ1373" i="5"/>
  <c r="CR1373" i="5" s="1"/>
  <c r="CS1372" i="5"/>
  <c r="CQ1372" i="5"/>
  <c r="CR1372" i="5" s="1"/>
  <c r="CS1371" i="5"/>
  <c r="CQ1371" i="5"/>
  <c r="CR1371" i="5" s="1"/>
  <c r="CS1370" i="5"/>
  <c r="CQ1370" i="5"/>
  <c r="CR1370" i="5" s="1"/>
  <c r="CS1369" i="5"/>
  <c r="CQ1369" i="5"/>
  <c r="CR1369" i="5" s="1"/>
  <c r="CS1368" i="5"/>
  <c r="CQ1368" i="5"/>
  <c r="CR1368" i="5" s="1"/>
  <c r="CS1367" i="5"/>
  <c r="CQ1367" i="5"/>
  <c r="CR1367" i="5" s="1"/>
  <c r="CS1366" i="5"/>
  <c r="CQ1366" i="5"/>
  <c r="CR1366" i="5" s="1"/>
  <c r="CS1365" i="5"/>
  <c r="CQ1365" i="5"/>
  <c r="CR1365" i="5" s="1"/>
  <c r="CS1364" i="5"/>
  <c r="CQ1364" i="5"/>
  <c r="CR1364" i="5" s="1"/>
  <c r="CS1363" i="5"/>
  <c r="CQ1363" i="5"/>
  <c r="CR1363" i="5" s="1"/>
  <c r="CS1362" i="5"/>
  <c r="CQ1362" i="5"/>
  <c r="CR1362" i="5" s="1"/>
  <c r="CS1361" i="5"/>
  <c r="CQ1361" i="5"/>
  <c r="CR1361" i="5" s="1"/>
  <c r="CS1360" i="5"/>
  <c r="CQ1360" i="5"/>
  <c r="CR1360" i="5" s="1"/>
  <c r="CS1359" i="5"/>
  <c r="CQ1359" i="5"/>
  <c r="CR1359" i="5" s="1"/>
  <c r="CS1358" i="5"/>
  <c r="CQ1358" i="5"/>
  <c r="CR1358" i="5" s="1"/>
  <c r="CS1357" i="5"/>
  <c r="CQ1357" i="5"/>
  <c r="CR1357" i="5" s="1"/>
  <c r="CS1356" i="5"/>
  <c r="CQ1356" i="5"/>
  <c r="CR1356" i="5" s="1"/>
  <c r="CS1355" i="5"/>
  <c r="CQ1355" i="5"/>
  <c r="CR1355" i="5" s="1"/>
  <c r="CS1354" i="5"/>
  <c r="CQ1354" i="5"/>
  <c r="CR1354" i="5" s="1"/>
  <c r="CS1353" i="5"/>
  <c r="CQ1353" i="5"/>
  <c r="CR1353" i="5" s="1"/>
  <c r="CS1352" i="5"/>
  <c r="CQ1352" i="5"/>
  <c r="CR1352" i="5" s="1"/>
  <c r="CS1351" i="5"/>
  <c r="CQ1351" i="5"/>
  <c r="CR1351" i="5" s="1"/>
  <c r="CS1350" i="5"/>
  <c r="CQ1350" i="5"/>
  <c r="CR1350" i="5" s="1"/>
  <c r="CS1349" i="5"/>
  <c r="CQ1349" i="5"/>
  <c r="CR1349" i="5" s="1"/>
  <c r="CS1348" i="5"/>
  <c r="CQ1348" i="5"/>
  <c r="CR1348" i="5" s="1"/>
  <c r="CS1347" i="5"/>
  <c r="CQ1347" i="5"/>
  <c r="CR1347" i="5" s="1"/>
  <c r="CS1346" i="5"/>
  <c r="CQ1346" i="5"/>
  <c r="CR1346" i="5" s="1"/>
  <c r="CS1345" i="5"/>
  <c r="CQ1345" i="5"/>
  <c r="CR1345" i="5" s="1"/>
  <c r="CS1344" i="5"/>
  <c r="CQ1344" i="5"/>
  <c r="CR1344" i="5" s="1"/>
  <c r="CS1343" i="5"/>
  <c r="CQ1343" i="5"/>
  <c r="CR1343" i="5" s="1"/>
  <c r="CS1342" i="5"/>
  <c r="CQ1342" i="5"/>
  <c r="CR1342" i="5" s="1"/>
  <c r="CS1341" i="5"/>
  <c r="CQ1341" i="5"/>
  <c r="CR1341" i="5" s="1"/>
  <c r="CS1340" i="5"/>
  <c r="CQ1340" i="5"/>
  <c r="CR1340" i="5" s="1"/>
  <c r="CS1339" i="5"/>
  <c r="CQ1339" i="5"/>
  <c r="CR1339" i="5" s="1"/>
  <c r="CS1338" i="5"/>
  <c r="CQ1338" i="5"/>
  <c r="CR1338" i="5" s="1"/>
  <c r="CS1337" i="5"/>
  <c r="CQ1337" i="5"/>
  <c r="CR1337" i="5" s="1"/>
  <c r="CS1336" i="5"/>
  <c r="CQ1336" i="5"/>
  <c r="CR1336" i="5" s="1"/>
  <c r="CS1335" i="5"/>
  <c r="CQ1335" i="5"/>
  <c r="CR1335" i="5" s="1"/>
  <c r="CS1334" i="5"/>
  <c r="CQ1334" i="5"/>
  <c r="CR1334" i="5" s="1"/>
  <c r="CS1333" i="5"/>
  <c r="CQ1333" i="5"/>
  <c r="CR1333" i="5" s="1"/>
  <c r="CS1332" i="5"/>
  <c r="CQ1332" i="5"/>
  <c r="CR1332" i="5" s="1"/>
  <c r="CS1331" i="5"/>
  <c r="CQ1331" i="5"/>
  <c r="CR1331" i="5" s="1"/>
  <c r="CS1330" i="5"/>
  <c r="CQ1330" i="5"/>
  <c r="CR1330" i="5" s="1"/>
  <c r="CS1329" i="5"/>
  <c r="CQ1329" i="5"/>
  <c r="CR1329" i="5" s="1"/>
  <c r="CS1328" i="5"/>
  <c r="CQ1328" i="5"/>
  <c r="CR1328" i="5" s="1"/>
  <c r="CS1327" i="5"/>
  <c r="CQ1327" i="5"/>
  <c r="CR1327" i="5" s="1"/>
  <c r="CS1326" i="5"/>
  <c r="CQ1326" i="5"/>
  <c r="CR1326" i="5" s="1"/>
  <c r="CS1325" i="5"/>
  <c r="CQ1325" i="5"/>
  <c r="CR1325" i="5" s="1"/>
  <c r="CS1324" i="5"/>
  <c r="CQ1324" i="5"/>
  <c r="CR1324" i="5" s="1"/>
  <c r="CS1323" i="5"/>
  <c r="CQ1323" i="5"/>
  <c r="CR1323" i="5" s="1"/>
  <c r="CS1322" i="5"/>
  <c r="CQ1322" i="5"/>
  <c r="CR1322" i="5" s="1"/>
  <c r="CS1321" i="5"/>
  <c r="CQ1321" i="5"/>
  <c r="CR1321" i="5" s="1"/>
  <c r="CS1320" i="5"/>
  <c r="CQ1320" i="5"/>
  <c r="CR1320" i="5" s="1"/>
  <c r="CS1319" i="5"/>
  <c r="CQ1319" i="5"/>
  <c r="CR1319" i="5" s="1"/>
  <c r="CS1318" i="5"/>
  <c r="CQ1318" i="5"/>
  <c r="CR1318" i="5" s="1"/>
  <c r="CS1317" i="5"/>
  <c r="CQ1317" i="5"/>
  <c r="CR1317" i="5" s="1"/>
  <c r="CS1316" i="5"/>
  <c r="CQ1316" i="5"/>
  <c r="CR1316" i="5" s="1"/>
  <c r="CS1315" i="5"/>
  <c r="CQ1315" i="5"/>
  <c r="CR1315" i="5" s="1"/>
  <c r="CS1314" i="5"/>
  <c r="CQ1314" i="5"/>
  <c r="CR1314" i="5" s="1"/>
  <c r="CS1313" i="5"/>
  <c r="CQ1313" i="5"/>
  <c r="CR1313" i="5" s="1"/>
  <c r="CS1312" i="5"/>
  <c r="CQ1312" i="5"/>
  <c r="CR1312" i="5" s="1"/>
  <c r="CS1311" i="5"/>
  <c r="CQ1311" i="5"/>
  <c r="CR1311" i="5" s="1"/>
  <c r="CS1310" i="5"/>
  <c r="CQ1310" i="5"/>
  <c r="CR1310" i="5" s="1"/>
  <c r="CS1309" i="5"/>
  <c r="CQ1309" i="5"/>
  <c r="CR1309" i="5" s="1"/>
  <c r="CS1308" i="5"/>
  <c r="CQ1308" i="5"/>
  <c r="CR1308" i="5" s="1"/>
  <c r="CS1307" i="5"/>
  <c r="CQ1307" i="5"/>
  <c r="CR1307" i="5" s="1"/>
  <c r="CS1306" i="5"/>
  <c r="CQ1306" i="5"/>
  <c r="CR1306" i="5" s="1"/>
  <c r="CS1305" i="5"/>
  <c r="CQ1305" i="5"/>
  <c r="CR1305" i="5" s="1"/>
  <c r="CS1304" i="5"/>
  <c r="CQ1304" i="5"/>
  <c r="CR1304" i="5" s="1"/>
  <c r="CS1303" i="5"/>
  <c r="CQ1303" i="5"/>
  <c r="CR1303" i="5" s="1"/>
  <c r="CS1302" i="5"/>
  <c r="CQ1302" i="5"/>
  <c r="CR1302" i="5" s="1"/>
  <c r="CS1301" i="5"/>
  <c r="CQ1301" i="5"/>
  <c r="CR1301" i="5" s="1"/>
  <c r="CS1300" i="5"/>
  <c r="CQ1300" i="5"/>
  <c r="CR1300" i="5" s="1"/>
  <c r="CS1299" i="5"/>
  <c r="CQ1299" i="5"/>
  <c r="CR1299" i="5" s="1"/>
  <c r="CS1298" i="5"/>
  <c r="CQ1298" i="5"/>
  <c r="CR1298" i="5" s="1"/>
  <c r="CS1297" i="5"/>
  <c r="CQ1297" i="5"/>
  <c r="CR1297" i="5" s="1"/>
  <c r="CS1296" i="5"/>
  <c r="CQ1296" i="5"/>
  <c r="CR1296" i="5" s="1"/>
  <c r="CS1295" i="5"/>
  <c r="CQ1295" i="5"/>
  <c r="CR1295" i="5" s="1"/>
  <c r="CS1294" i="5"/>
  <c r="CQ1294" i="5"/>
  <c r="CR1294" i="5" s="1"/>
  <c r="CS1293" i="5"/>
  <c r="CQ1293" i="5"/>
  <c r="CR1293" i="5" s="1"/>
  <c r="CS1292" i="5"/>
  <c r="CQ1292" i="5"/>
  <c r="CR1292" i="5" s="1"/>
  <c r="CS1291" i="5"/>
  <c r="CQ1291" i="5"/>
  <c r="CR1291" i="5" s="1"/>
  <c r="CS1290" i="5"/>
  <c r="CQ1290" i="5"/>
  <c r="CR1290" i="5" s="1"/>
  <c r="CS1289" i="5"/>
  <c r="CQ1289" i="5"/>
  <c r="CR1289" i="5" s="1"/>
  <c r="CS1288" i="5"/>
  <c r="CQ1288" i="5"/>
  <c r="CR1288" i="5" s="1"/>
  <c r="CS1287" i="5"/>
  <c r="CQ1287" i="5"/>
  <c r="CR1287" i="5" s="1"/>
  <c r="CS1286" i="5"/>
  <c r="CQ1286" i="5"/>
  <c r="CR1286" i="5" s="1"/>
  <c r="CS1285" i="5"/>
  <c r="CQ1285" i="5"/>
  <c r="CR1285" i="5" s="1"/>
  <c r="CS1284" i="5"/>
  <c r="CQ1284" i="5"/>
  <c r="CR1284" i="5" s="1"/>
  <c r="CS1283" i="5"/>
  <c r="CQ1283" i="5"/>
  <c r="CR1283" i="5" s="1"/>
  <c r="CS1282" i="5"/>
  <c r="CQ1282" i="5"/>
  <c r="CR1282" i="5" s="1"/>
  <c r="CS1281" i="5"/>
  <c r="CQ1281" i="5"/>
  <c r="CR1281" i="5" s="1"/>
  <c r="CS1280" i="5"/>
  <c r="CQ1280" i="5"/>
  <c r="CR1280" i="5" s="1"/>
  <c r="CS1279" i="5"/>
  <c r="CQ1279" i="5"/>
  <c r="CR1279" i="5" s="1"/>
  <c r="CS1278" i="5"/>
  <c r="CQ1278" i="5"/>
  <c r="CR1278" i="5" s="1"/>
  <c r="CS1277" i="5"/>
  <c r="CQ1277" i="5"/>
  <c r="CR1277" i="5" s="1"/>
  <c r="CS1276" i="5"/>
  <c r="CQ1276" i="5"/>
  <c r="CR1276" i="5" s="1"/>
  <c r="CS1275" i="5"/>
  <c r="CQ1275" i="5"/>
  <c r="CR1275" i="5" s="1"/>
  <c r="CS1274" i="5"/>
  <c r="CQ1274" i="5"/>
  <c r="CR1274" i="5" s="1"/>
  <c r="CS1273" i="5"/>
  <c r="CQ1273" i="5"/>
  <c r="CR1273" i="5" s="1"/>
  <c r="CS1272" i="5"/>
  <c r="CQ1272" i="5"/>
  <c r="CR1272" i="5" s="1"/>
  <c r="CS1271" i="5"/>
  <c r="CQ1271" i="5"/>
  <c r="CR1271" i="5" s="1"/>
  <c r="CS1270" i="5"/>
  <c r="CQ1270" i="5"/>
  <c r="CR1270" i="5" s="1"/>
  <c r="CS1269" i="5"/>
  <c r="CQ1269" i="5"/>
  <c r="CR1269" i="5" s="1"/>
  <c r="CS1268" i="5"/>
  <c r="CQ1268" i="5"/>
  <c r="CR1268" i="5" s="1"/>
  <c r="CS1267" i="5"/>
  <c r="CQ1267" i="5"/>
  <c r="CR1267" i="5" s="1"/>
  <c r="CS1266" i="5"/>
  <c r="CQ1266" i="5"/>
  <c r="CR1266" i="5" s="1"/>
  <c r="CS1265" i="5"/>
  <c r="CQ1265" i="5"/>
  <c r="CR1265" i="5" s="1"/>
  <c r="CS1264" i="5"/>
  <c r="CQ1264" i="5"/>
  <c r="CR1264" i="5" s="1"/>
  <c r="CS1263" i="5"/>
  <c r="CQ1263" i="5"/>
  <c r="CR1263" i="5" s="1"/>
  <c r="CS1262" i="5"/>
  <c r="CQ1262" i="5"/>
  <c r="CR1262" i="5" s="1"/>
  <c r="CS1261" i="5"/>
  <c r="CQ1261" i="5"/>
  <c r="CR1261" i="5" s="1"/>
  <c r="CS1260" i="5"/>
  <c r="CQ1260" i="5"/>
  <c r="CR1260" i="5" s="1"/>
  <c r="CS1259" i="5"/>
  <c r="CQ1259" i="5"/>
  <c r="CR1259" i="5" s="1"/>
  <c r="CS1258" i="5"/>
  <c r="CQ1258" i="5"/>
  <c r="CR1258" i="5" s="1"/>
  <c r="CS1257" i="5"/>
  <c r="CQ1257" i="5"/>
  <c r="CR1257" i="5" s="1"/>
  <c r="CS1256" i="5"/>
  <c r="CQ1256" i="5"/>
  <c r="CR1256" i="5" s="1"/>
  <c r="CS1255" i="5"/>
  <c r="CQ1255" i="5"/>
  <c r="CR1255" i="5" s="1"/>
  <c r="CS1254" i="5"/>
  <c r="CQ1254" i="5"/>
  <c r="CR1254" i="5" s="1"/>
  <c r="CS1253" i="5"/>
  <c r="CQ1253" i="5"/>
  <c r="CR1253" i="5" s="1"/>
  <c r="CS1252" i="5"/>
  <c r="CQ1252" i="5"/>
  <c r="CR1252" i="5" s="1"/>
  <c r="CS1251" i="5"/>
  <c r="CQ1251" i="5"/>
  <c r="CR1251" i="5" s="1"/>
  <c r="CS1250" i="5"/>
  <c r="CQ1250" i="5"/>
  <c r="CR1250" i="5" s="1"/>
  <c r="CS1249" i="5"/>
  <c r="CQ1249" i="5"/>
  <c r="CR1249" i="5" s="1"/>
  <c r="CS1248" i="5"/>
  <c r="CQ1248" i="5"/>
  <c r="CR1248" i="5" s="1"/>
  <c r="CS1247" i="5"/>
  <c r="CQ1247" i="5"/>
  <c r="CR1247" i="5" s="1"/>
  <c r="CS1246" i="5"/>
  <c r="CQ1246" i="5"/>
  <c r="CR1246" i="5" s="1"/>
  <c r="CS1245" i="5"/>
  <c r="CQ1245" i="5"/>
  <c r="CR1245" i="5" s="1"/>
  <c r="CS1244" i="5"/>
  <c r="CQ1244" i="5"/>
  <c r="CR1244" i="5" s="1"/>
  <c r="CS1243" i="5"/>
  <c r="CQ1243" i="5"/>
  <c r="CR1243" i="5" s="1"/>
  <c r="CS1242" i="5"/>
  <c r="CQ1242" i="5"/>
  <c r="CR1242" i="5" s="1"/>
  <c r="CS1241" i="5"/>
  <c r="CQ1241" i="5"/>
  <c r="CR1241" i="5" s="1"/>
  <c r="CS1240" i="5"/>
  <c r="CQ1240" i="5"/>
  <c r="CR1240" i="5" s="1"/>
  <c r="CS1239" i="5"/>
  <c r="CQ1239" i="5"/>
  <c r="CR1239" i="5" s="1"/>
  <c r="CS1238" i="5"/>
  <c r="CQ1238" i="5"/>
  <c r="CR1238" i="5" s="1"/>
  <c r="CS1237" i="5"/>
  <c r="CQ1237" i="5"/>
  <c r="CR1237" i="5" s="1"/>
  <c r="CS1236" i="5"/>
  <c r="CQ1236" i="5"/>
  <c r="CR1236" i="5" s="1"/>
  <c r="CS1235" i="5"/>
  <c r="CQ1235" i="5"/>
  <c r="CR1235" i="5" s="1"/>
  <c r="CS1234" i="5"/>
  <c r="CQ1234" i="5"/>
  <c r="CR1234" i="5" s="1"/>
  <c r="CS1233" i="5"/>
  <c r="CQ1233" i="5"/>
  <c r="CR1233" i="5" s="1"/>
  <c r="CS1232" i="5"/>
  <c r="CQ1232" i="5"/>
  <c r="CR1232" i="5" s="1"/>
  <c r="CS1231" i="5"/>
  <c r="CQ1231" i="5"/>
  <c r="CR1231" i="5" s="1"/>
  <c r="CS1230" i="5"/>
  <c r="CQ1230" i="5"/>
  <c r="CR1230" i="5" s="1"/>
  <c r="CS1229" i="5"/>
  <c r="CQ1229" i="5"/>
  <c r="CR1229" i="5" s="1"/>
  <c r="CS1228" i="5"/>
  <c r="CQ1228" i="5"/>
  <c r="CR1228" i="5" s="1"/>
  <c r="CS1227" i="5"/>
  <c r="CQ1227" i="5"/>
  <c r="CR1227" i="5" s="1"/>
  <c r="CS1226" i="5"/>
  <c r="CQ1226" i="5"/>
  <c r="CR1226" i="5" s="1"/>
  <c r="CS1225" i="5"/>
  <c r="CQ1225" i="5"/>
  <c r="CR1225" i="5" s="1"/>
  <c r="CS1224" i="5"/>
  <c r="CQ1224" i="5"/>
  <c r="CR1224" i="5" s="1"/>
  <c r="CS1223" i="5"/>
  <c r="CQ1223" i="5"/>
  <c r="CR1223" i="5" s="1"/>
  <c r="CS1222" i="5"/>
  <c r="CQ1222" i="5"/>
  <c r="CR1222" i="5" s="1"/>
  <c r="CS1221" i="5"/>
  <c r="CQ1221" i="5"/>
  <c r="CR1221" i="5" s="1"/>
  <c r="CS1220" i="5"/>
  <c r="CQ1220" i="5"/>
  <c r="CR1220" i="5" s="1"/>
  <c r="CS1219" i="5"/>
  <c r="CQ1219" i="5"/>
  <c r="CR1219" i="5" s="1"/>
  <c r="CS1218" i="5"/>
  <c r="CQ1218" i="5"/>
  <c r="CR1218" i="5" s="1"/>
  <c r="CS1217" i="5"/>
  <c r="CQ1217" i="5"/>
  <c r="CR1217" i="5" s="1"/>
  <c r="CS1216" i="5"/>
  <c r="CQ1216" i="5"/>
  <c r="CR1216" i="5" s="1"/>
  <c r="CS1215" i="5"/>
  <c r="CQ1215" i="5"/>
  <c r="CR1215" i="5" s="1"/>
  <c r="CS1214" i="5"/>
  <c r="CQ1214" i="5"/>
  <c r="CR1214" i="5" s="1"/>
  <c r="CS1213" i="5"/>
  <c r="CQ1213" i="5"/>
  <c r="CR1213" i="5" s="1"/>
  <c r="CS1212" i="5"/>
  <c r="CQ1212" i="5"/>
  <c r="CR1212" i="5" s="1"/>
  <c r="CS1211" i="5"/>
  <c r="CQ1211" i="5"/>
  <c r="CR1211" i="5" s="1"/>
  <c r="CS1210" i="5"/>
  <c r="CQ1210" i="5"/>
  <c r="CR1210" i="5" s="1"/>
  <c r="CS1209" i="5"/>
  <c r="CQ1209" i="5"/>
  <c r="CR1209" i="5" s="1"/>
  <c r="CS1208" i="5"/>
  <c r="CQ1208" i="5"/>
  <c r="CR1208" i="5" s="1"/>
  <c r="CS1207" i="5"/>
  <c r="CQ1207" i="5"/>
  <c r="CR1207" i="5" s="1"/>
  <c r="CS1206" i="5"/>
  <c r="CQ1206" i="5"/>
  <c r="CR1206" i="5" s="1"/>
  <c r="CS1205" i="5"/>
  <c r="CQ1205" i="5"/>
  <c r="CR1205" i="5" s="1"/>
  <c r="CS1204" i="5"/>
  <c r="CQ1204" i="5"/>
  <c r="CR1204" i="5" s="1"/>
  <c r="CS1203" i="5"/>
  <c r="CQ1203" i="5"/>
  <c r="CR1203" i="5" s="1"/>
  <c r="CS1202" i="5"/>
  <c r="CQ1202" i="5"/>
  <c r="CR1202" i="5" s="1"/>
  <c r="CS1201" i="5"/>
  <c r="CQ1201" i="5"/>
  <c r="CR1201" i="5" s="1"/>
  <c r="CS1200" i="5"/>
  <c r="CQ1200" i="5"/>
  <c r="CR1200" i="5" s="1"/>
  <c r="CS1199" i="5"/>
  <c r="CQ1199" i="5"/>
  <c r="CR1199" i="5" s="1"/>
  <c r="CS1198" i="5"/>
  <c r="CQ1198" i="5"/>
  <c r="CR1198" i="5" s="1"/>
  <c r="CS1197" i="5"/>
  <c r="CQ1197" i="5"/>
  <c r="CR1197" i="5" s="1"/>
  <c r="CS1196" i="5"/>
  <c r="CQ1196" i="5"/>
  <c r="CR1196" i="5" s="1"/>
  <c r="CS1195" i="5"/>
  <c r="CQ1195" i="5"/>
  <c r="CR1195" i="5" s="1"/>
  <c r="CS1194" i="5"/>
  <c r="CQ1194" i="5"/>
  <c r="CR1194" i="5" s="1"/>
  <c r="CS1193" i="5"/>
  <c r="CQ1193" i="5"/>
  <c r="CR1193" i="5" s="1"/>
  <c r="CS1192" i="5"/>
  <c r="CQ1192" i="5"/>
  <c r="CR1192" i="5" s="1"/>
  <c r="CS1191" i="5"/>
  <c r="CQ1191" i="5"/>
  <c r="CR1191" i="5" s="1"/>
  <c r="CS1190" i="5"/>
  <c r="CQ1190" i="5"/>
  <c r="CR1190" i="5" s="1"/>
  <c r="CS1189" i="5"/>
  <c r="CQ1189" i="5"/>
  <c r="CR1189" i="5" s="1"/>
  <c r="CS1188" i="5"/>
  <c r="CQ1188" i="5"/>
  <c r="CR1188" i="5" s="1"/>
  <c r="CS1187" i="5"/>
  <c r="CQ1187" i="5"/>
  <c r="CR1187" i="5" s="1"/>
  <c r="CS1186" i="5"/>
  <c r="CQ1186" i="5"/>
  <c r="CR1186" i="5" s="1"/>
  <c r="CS1185" i="5"/>
  <c r="CQ1185" i="5"/>
  <c r="CR1185" i="5" s="1"/>
  <c r="CS1184" i="5"/>
  <c r="CQ1184" i="5"/>
  <c r="CR1184" i="5" s="1"/>
  <c r="CS1183" i="5"/>
  <c r="CQ1183" i="5"/>
  <c r="CR1183" i="5" s="1"/>
  <c r="CS1182" i="5"/>
  <c r="CQ1182" i="5"/>
  <c r="CR1182" i="5" s="1"/>
  <c r="CS1181" i="5"/>
  <c r="CQ1181" i="5"/>
  <c r="CR1181" i="5" s="1"/>
  <c r="CS1180" i="5"/>
  <c r="CQ1180" i="5"/>
  <c r="CR1180" i="5" s="1"/>
  <c r="CS1179" i="5"/>
  <c r="CQ1179" i="5"/>
  <c r="CR1179" i="5" s="1"/>
  <c r="CS1178" i="5"/>
  <c r="CQ1178" i="5"/>
  <c r="CR1178" i="5" s="1"/>
  <c r="CS1177" i="5"/>
  <c r="CQ1177" i="5"/>
  <c r="CR1177" i="5" s="1"/>
  <c r="CS1176" i="5"/>
  <c r="CQ1176" i="5"/>
  <c r="CR1176" i="5" s="1"/>
  <c r="CS1175" i="5"/>
  <c r="CQ1175" i="5"/>
  <c r="CR1175" i="5" s="1"/>
  <c r="CS1174" i="5"/>
  <c r="CQ1174" i="5"/>
  <c r="CR1174" i="5" s="1"/>
  <c r="CS1173" i="5"/>
  <c r="CQ1173" i="5"/>
  <c r="CR1173" i="5" s="1"/>
  <c r="CS1172" i="5"/>
  <c r="CQ1172" i="5"/>
  <c r="CR1172" i="5" s="1"/>
  <c r="CS1171" i="5"/>
  <c r="CQ1171" i="5"/>
  <c r="CR1171" i="5" s="1"/>
  <c r="CS1170" i="5"/>
  <c r="CQ1170" i="5"/>
  <c r="CR1170" i="5" s="1"/>
  <c r="CS1169" i="5"/>
  <c r="CQ1169" i="5"/>
  <c r="CR1169" i="5" s="1"/>
  <c r="CS1168" i="5"/>
  <c r="CQ1168" i="5"/>
  <c r="CR1168" i="5" s="1"/>
  <c r="CS1167" i="5"/>
  <c r="CQ1167" i="5"/>
  <c r="CR1167" i="5" s="1"/>
  <c r="CS1166" i="5"/>
  <c r="CQ1166" i="5"/>
  <c r="CR1166" i="5" s="1"/>
  <c r="CS1165" i="5"/>
  <c r="CQ1165" i="5"/>
  <c r="CR1165" i="5" s="1"/>
  <c r="CS1164" i="5"/>
  <c r="CQ1164" i="5"/>
  <c r="CR1164" i="5" s="1"/>
  <c r="CS1163" i="5"/>
  <c r="CQ1163" i="5"/>
  <c r="CR1163" i="5" s="1"/>
  <c r="CS1162" i="5"/>
  <c r="CQ1162" i="5"/>
  <c r="CR1162" i="5" s="1"/>
  <c r="CS1161" i="5"/>
  <c r="CQ1161" i="5"/>
  <c r="CR1161" i="5" s="1"/>
  <c r="CS1160" i="5"/>
  <c r="CQ1160" i="5"/>
  <c r="CR1160" i="5" s="1"/>
  <c r="CS1159" i="5"/>
  <c r="CQ1159" i="5"/>
  <c r="CR1159" i="5" s="1"/>
  <c r="CS1158" i="5"/>
  <c r="CQ1158" i="5"/>
  <c r="CR1158" i="5" s="1"/>
  <c r="CS1157" i="5"/>
  <c r="CQ1157" i="5"/>
  <c r="CR1157" i="5" s="1"/>
  <c r="CS1156" i="5"/>
  <c r="CQ1156" i="5"/>
  <c r="CR1156" i="5" s="1"/>
  <c r="CS1155" i="5"/>
  <c r="CQ1155" i="5"/>
  <c r="CR1155" i="5" s="1"/>
  <c r="CS1154" i="5"/>
  <c r="CQ1154" i="5"/>
  <c r="CR1154" i="5" s="1"/>
  <c r="CS1153" i="5"/>
  <c r="CQ1153" i="5"/>
  <c r="CR1153" i="5" s="1"/>
  <c r="CS1152" i="5"/>
  <c r="CQ1152" i="5"/>
  <c r="CR1152" i="5" s="1"/>
  <c r="CS1151" i="5"/>
  <c r="CQ1151" i="5"/>
  <c r="CR1151" i="5" s="1"/>
  <c r="CS1150" i="5"/>
  <c r="CQ1150" i="5"/>
  <c r="CR1150" i="5" s="1"/>
  <c r="CS1149" i="5"/>
  <c r="CQ1149" i="5"/>
  <c r="CR1149" i="5" s="1"/>
  <c r="CS1148" i="5"/>
  <c r="CQ1148" i="5"/>
  <c r="CR1148" i="5" s="1"/>
  <c r="CS1147" i="5"/>
  <c r="CQ1147" i="5"/>
  <c r="CR1147" i="5" s="1"/>
  <c r="CS1146" i="5"/>
  <c r="CQ1146" i="5"/>
  <c r="CR1146" i="5" s="1"/>
  <c r="CS1145" i="5"/>
  <c r="CQ1145" i="5"/>
  <c r="CR1145" i="5" s="1"/>
  <c r="CS1144" i="5"/>
  <c r="CQ1144" i="5"/>
  <c r="CR1144" i="5" s="1"/>
  <c r="CS1143" i="5"/>
  <c r="CQ1143" i="5"/>
  <c r="CR1143" i="5" s="1"/>
  <c r="CS1142" i="5"/>
  <c r="CQ1142" i="5"/>
  <c r="CR1142" i="5" s="1"/>
  <c r="CS1141" i="5"/>
  <c r="CQ1141" i="5"/>
  <c r="CR1141" i="5" s="1"/>
  <c r="CS1140" i="5"/>
  <c r="CQ1140" i="5"/>
  <c r="CR1140" i="5" s="1"/>
  <c r="CS1139" i="5"/>
  <c r="CQ1139" i="5"/>
  <c r="CR1139" i="5" s="1"/>
  <c r="CS1138" i="5"/>
  <c r="CQ1138" i="5"/>
  <c r="CR1138" i="5" s="1"/>
  <c r="CS1137" i="5"/>
  <c r="CQ1137" i="5"/>
  <c r="CR1137" i="5" s="1"/>
  <c r="CS1136" i="5"/>
  <c r="CQ1136" i="5"/>
  <c r="CR1136" i="5" s="1"/>
  <c r="CS1135" i="5"/>
  <c r="CQ1135" i="5"/>
  <c r="CR1135" i="5" s="1"/>
  <c r="CS1134" i="5"/>
  <c r="CQ1134" i="5"/>
  <c r="CR1134" i="5" s="1"/>
  <c r="CS1133" i="5"/>
  <c r="CQ1133" i="5"/>
  <c r="CR1133" i="5" s="1"/>
  <c r="CS1132" i="5"/>
  <c r="CQ1132" i="5"/>
  <c r="CR1132" i="5" s="1"/>
  <c r="CS1131" i="5"/>
  <c r="CQ1131" i="5"/>
  <c r="CR1131" i="5" s="1"/>
  <c r="CS1130" i="5"/>
  <c r="CQ1130" i="5"/>
  <c r="CR1130" i="5" s="1"/>
  <c r="CS1129" i="5"/>
  <c r="CQ1129" i="5"/>
  <c r="CR1129" i="5" s="1"/>
  <c r="CS1128" i="5"/>
  <c r="CQ1128" i="5"/>
  <c r="CR1128" i="5" s="1"/>
  <c r="CS1127" i="5"/>
  <c r="CQ1127" i="5"/>
  <c r="CR1127" i="5" s="1"/>
  <c r="CS1126" i="5"/>
  <c r="CQ1126" i="5"/>
  <c r="CR1126" i="5" s="1"/>
  <c r="CS1125" i="5"/>
  <c r="CQ1125" i="5"/>
  <c r="CR1125" i="5" s="1"/>
  <c r="CS1124" i="5"/>
  <c r="CQ1124" i="5"/>
  <c r="CR1124" i="5" s="1"/>
  <c r="CS1123" i="5"/>
  <c r="CQ1123" i="5"/>
  <c r="CR1123" i="5" s="1"/>
  <c r="CS1122" i="5"/>
  <c r="CQ1122" i="5"/>
  <c r="CR1122" i="5" s="1"/>
  <c r="CS1121" i="5"/>
  <c r="CQ1121" i="5"/>
  <c r="CR1121" i="5" s="1"/>
  <c r="CS1120" i="5"/>
  <c r="CQ1120" i="5"/>
  <c r="CR1120" i="5" s="1"/>
  <c r="CS1119" i="5"/>
  <c r="CQ1119" i="5"/>
  <c r="CR1119" i="5" s="1"/>
  <c r="CS1118" i="5"/>
  <c r="CQ1118" i="5"/>
  <c r="CR1118" i="5" s="1"/>
  <c r="CS1117" i="5"/>
  <c r="CQ1117" i="5"/>
  <c r="CR1117" i="5" s="1"/>
  <c r="CS1116" i="5"/>
  <c r="CQ1116" i="5"/>
  <c r="CR1116" i="5" s="1"/>
  <c r="CS1115" i="5"/>
  <c r="CQ1115" i="5"/>
  <c r="CR1115" i="5" s="1"/>
  <c r="CS1114" i="5"/>
  <c r="CQ1114" i="5"/>
  <c r="CR1114" i="5" s="1"/>
  <c r="CS1113" i="5"/>
  <c r="CQ1113" i="5"/>
  <c r="CR1113" i="5" s="1"/>
  <c r="CS1112" i="5"/>
  <c r="CQ1112" i="5"/>
  <c r="CR1112" i="5" s="1"/>
  <c r="CS1111" i="5"/>
  <c r="CQ1111" i="5"/>
  <c r="CR1111" i="5" s="1"/>
  <c r="CS1110" i="5"/>
  <c r="CQ1110" i="5"/>
  <c r="CR1110" i="5" s="1"/>
  <c r="CS1109" i="5"/>
  <c r="CQ1109" i="5"/>
  <c r="CR1109" i="5" s="1"/>
  <c r="CS1108" i="5"/>
  <c r="CQ1108" i="5"/>
  <c r="CR1108" i="5" s="1"/>
  <c r="CS1107" i="5"/>
  <c r="CQ1107" i="5"/>
  <c r="CR1107" i="5" s="1"/>
  <c r="CS1106" i="5"/>
  <c r="CQ1106" i="5"/>
  <c r="CR1106" i="5" s="1"/>
  <c r="CS1105" i="5"/>
  <c r="CQ1105" i="5"/>
  <c r="CR1105" i="5" s="1"/>
  <c r="CS1104" i="5"/>
  <c r="CQ1104" i="5"/>
  <c r="CR1104" i="5" s="1"/>
  <c r="CS1103" i="5"/>
  <c r="CQ1103" i="5"/>
  <c r="CR1103" i="5" s="1"/>
  <c r="CS1102" i="5"/>
  <c r="CQ1102" i="5"/>
  <c r="CR1102" i="5" s="1"/>
  <c r="CS1101" i="5"/>
  <c r="CQ1101" i="5"/>
  <c r="CR1101" i="5" s="1"/>
  <c r="CS1100" i="5"/>
  <c r="CQ1100" i="5"/>
  <c r="CR1100" i="5" s="1"/>
  <c r="CS1099" i="5"/>
  <c r="CQ1099" i="5"/>
  <c r="CR1099" i="5" s="1"/>
  <c r="CS1098" i="5"/>
  <c r="CQ1098" i="5"/>
  <c r="CR1098" i="5" s="1"/>
  <c r="CS1097" i="5"/>
  <c r="CQ1097" i="5"/>
  <c r="CR1097" i="5" s="1"/>
  <c r="CS1096" i="5"/>
  <c r="CQ1096" i="5"/>
  <c r="CR1096" i="5" s="1"/>
  <c r="CS1095" i="5"/>
  <c r="CQ1095" i="5"/>
  <c r="CR1095" i="5" s="1"/>
  <c r="CS1094" i="5"/>
  <c r="CQ1094" i="5"/>
  <c r="CR1094" i="5" s="1"/>
  <c r="CS1093" i="5"/>
  <c r="CQ1093" i="5"/>
  <c r="CR1093" i="5" s="1"/>
  <c r="CS1092" i="5"/>
  <c r="CQ1092" i="5"/>
  <c r="CR1092" i="5" s="1"/>
  <c r="CS1091" i="5"/>
  <c r="CQ1091" i="5"/>
  <c r="CR1091" i="5" s="1"/>
  <c r="CS1090" i="5"/>
  <c r="CQ1090" i="5"/>
  <c r="CR1090" i="5" s="1"/>
  <c r="CS1089" i="5"/>
  <c r="CQ1089" i="5"/>
  <c r="CR1089" i="5" s="1"/>
  <c r="CS1088" i="5"/>
  <c r="CQ1088" i="5"/>
  <c r="CR1088" i="5" s="1"/>
  <c r="CS1087" i="5"/>
  <c r="CQ1087" i="5"/>
  <c r="CR1087" i="5" s="1"/>
  <c r="CS1086" i="5"/>
  <c r="CQ1086" i="5"/>
  <c r="CR1086" i="5" s="1"/>
  <c r="CS1085" i="5"/>
  <c r="CQ1085" i="5"/>
  <c r="CR1085" i="5" s="1"/>
  <c r="CS1084" i="5"/>
  <c r="CQ1084" i="5"/>
  <c r="CR1084" i="5" s="1"/>
  <c r="CS1083" i="5"/>
  <c r="CQ1083" i="5"/>
  <c r="CR1083" i="5" s="1"/>
  <c r="CS1082" i="5"/>
  <c r="CQ1082" i="5"/>
  <c r="CR1082" i="5" s="1"/>
  <c r="CS1081" i="5"/>
  <c r="CQ1081" i="5"/>
  <c r="CR1081" i="5" s="1"/>
  <c r="CS1080" i="5"/>
  <c r="CQ1080" i="5"/>
  <c r="CR1080" i="5" s="1"/>
  <c r="CS1079" i="5"/>
  <c r="CQ1079" i="5"/>
  <c r="CR1079" i="5" s="1"/>
  <c r="CS1078" i="5"/>
  <c r="CQ1078" i="5"/>
  <c r="CR1078" i="5" s="1"/>
  <c r="CS1077" i="5"/>
  <c r="CQ1077" i="5"/>
  <c r="CR1077" i="5" s="1"/>
  <c r="CS1076" i="5"/>
  <c r="CQ1076" i="5"/>
  <c r="CR1076" i="5" s="1"/>
  <c r="CS1075" i="5"/>
  <c r="CQ1075" i="5"/>
  <c r="CR1075" i="5" s="1"/>
  <c r="CS1074" i="5"/>
  <c r="CQ1074" i="5"/>
  <c r="CR1074" i="5" s="1"/>
  <c r="CS1073" i="5"/>
  <c r="CQ1073" i="5"/>
  <c r="CR1073" i="5" s="1"/>
  <c r="CS1072" i="5"/>
  <c r="CQ1072" i="5"/>
  <c r="CR1072" i="5" s="1"/>
  <c r="CS1071" i="5"/>
  <c r="CQ1071" i="5"/>
  <c r="CR1071" i="5" s="1"/>
  <c r="CS1070" i="5"/>
  <c r="CQ1070" i="5"/>
  <c r="CR1070" i="5" s="1"/>
  <c r="CS1069" i="5"/>
  <c r="CQ1069" i="5"/>
  <c r="CR1069" i="5" s="1"/>
  <c r="CS1068" i="5"/>
  <c r="CQ1068" i="5"/>
  <c r="CR1068" i="5" s="1"/>
  <c r="CS1067" i="5"/>
  <c r="CQ1067" i="5"/>
  <c r="CR1067" i="5" s="1"/>
  <c r="CS1066" i="5"/>
  <c r="CQ1066" i="5"/>
  <c r="CR1066" i="5" s="1"/>
  <c r="CS1065" i="5"/>
  <c r="CQ1065" i="5"/>
  <c r="CR1065" i="5" s="1"/>
  <c r="CS1064" i="5"/>
  <c r="CQ1064" i="5"/>
  <c r="CR1064" i="5" s="1"/>
  <c r="CS1063" i="5"/>
  <c r="CQ1063" i="5"/>
  <c r="CR1063" i="5" s="1"/>
  <c r="CS1062" i="5"/>
  <c r="CQ1062" i="5"/>
  <c r="CR1062" i="5" s="1"/>
  <c r="CS1061" i="5"/>
  <c r="CQ1061" i="5"/>
  <c r="CR1061" i="5" s="1"/>
  <c r="CS1060" i="5"/>
  <c r="CQ1060" i="5"/>
  <c r="CR1060" i="5" s="1"/>
  <c r="CS1059" i="5"/>
  <c r="CQ1059" i="5"/>
  <c r="CR1059" i="5" s="1"/>
  <c r="CS1058" i="5"/>
  <c r="CQ1058" i="5"/>
  <c r="CR1058" i="5" s="1"/>
  <c r="CS1057" i="5"/>
  <c r="CQ1057" i="5"/>
  <c r="CR1057" i="5" s="1"/>
  <c r="CS1056" i="5"/>
  <c r="CQ1056" i="5"/>
  <c r="CR1056" i="5" s="1"/>
  <c r="CS1055" i="5"/>
  <c r="CQ1055" i="5"/>
  <c r="CR1055" i="5" s="1"/>
  <c r="CS1054" i="5"/>
  <c r="CQ1054" i="5"/>
  <c r="CR1054" i="5" s="1"/>
  <c r="CS1053" i="5"/>
  <c r="CQ1053" i="5"/>
  <c r="CR1053" i="5" s="1"/>
  <c r="CS1052" i="5"/>
  <c r="CQ1052" i="5"/>
  <c r="CR1052" i="5" s="1"/>
  <c r="CS1051" i="5"/>
  <c r="CQ1051" i="5"/>
  <c r="CR1051" i="5" s="1"/>
  <c r="CS1050" i="5"/>
  <c r="CQ1050" i="5"/>
  <c r="CR1050" i="5" s="1"/>
  <c r="CS1049" i="5"/>
  <c r="CQ1049" i="5"/>
  <c r="CR1049" i="5" s="1"/>
  <c r="CS1048" i="5"/>
  <c r="CQ1048" i="5"/>
  <c r="CR1048" i="5" s="1"/>
  <c r="CS1047" i="5"/>
  <c r="CQ1047" i="5"/>
  <c r="CR1047" i="5" s="1"/>
  <c r="CS1046" i="5"/>
  <c r="CQ1046" i="5"/>
  <c r="CR1046" i="5" s="1"/>
  <c r="CS1045" i="5"/>
  <c r="CQ1045" i="5"/>
  <c r="CR1045" i="5" s="1"/>
  <c r="CS1044" i="5"/>
  <c r="CQ1044" i="5"/>
  <c r="CR1044" i="5" s="1"/>
  <c r="CS1043" i="5"/>
  <c r="CQ1043" i="5"/>
  <c r="CR1043" i="5" s="1"/>
  <c r="CS1042" i="5"/>
  <c r="CQ1042" i="5"/>
  <c r="CR1042" i="5" s="1"/>
  <c r="CS1041" i="5"/>
  <c r="CQ1041" i="5"/>
  <c r="CR1041" i="5" s="1"/>
  <c r="CS1040" i="5"/>
  <c r="CQ1040" i="5"/>
  <c r="CR1040" i="5" s="1"/>
  <c r="CS1039" i="5"/>
  <c r="CQ1039" i="5"/>
  <c r="CR1039" i="5" s="1"/>
  <c r="CS1038" i="5"/>
  <c r="CQ1038" i="5"/>
  <c r="CR1038" i="5" s="1"/>
  <c r="CS1037" i="5"/>
  <c r="CQ1037" i="5"/>
  <c r="CR1037" i="5" s="1"/>
  <c r="CS1036" i="5"/>
  <c r="CQ1036" i="5"/>
  <c r="CR1036" i="5" s="1"/>
  <c r="CS1035" i="5"/>
  <c r="CQ1035" i="5"/>
  <c r="CR1035" i="5" s="1"/>
  <c r="CS1034" i="5"/>
  <c r="CQ1034" i="5"/>
  <c r="CR1034" i="5" s="1"/>
  <c r="CS1033" i="5"/>
  <c r="CQ1033" i="5"/>
  <c r="CR1033" i="5" s="1"/>
  <c r="CS1032" i="5"/>
  <c r="CQ1032" i="5"/>
  <c r="CR1032" i="5" s="1"/>
  <c r="CS1031" i="5"/>
  <c r="CQ1031" i="5"/>
  <c r="CR1031" i="5" s="1"/>
  <c r="CS1030" i="5"/>
  <c r="CQ1030" i="5"/>
  <c r="CR1030" i="5" s="1"/>
  <c r="CS1029" i="5"/>
  <c r="CQ1029" i="5"/>
  <c r="CR1029" i="5" s="1"/>
  <c r="CS1028" i="5"/>
  <c r="CQ1028" i="5"/>
  <c r="CR1028" i="5" s="1"/>
  <c r="CS1027" i="5"/>
  <c r="CQ1027" i="5"/>
  <c r="CR1027" i="5" s="1"/>
  <c r="CS1026" i="5"/>
  <c r="CQ1026" i="5"/>
  <c r="CR1026" i="5" s="1"/>
  <c r="CS1025" i="5"/>
  <c r="CQ1025" i="5"/>
  <c r="CR1025" i="5" s="1"/>
  <c r="CS1024" i="5"/>
  <c r="CQ1024" i="5"/>
  <c r="CR1024" i="5" s="1"/>
  <c r="CS1023" i="5"/>
  <c r="CQ1023" i="5"/>
  <c r="CR1023" i="5" s="1"/>
  <c r="CS1022" i="5"/>
  <c r="CQ1022" i="5"/>
  <c r="CR1022" i="5" s="1"/>
  <c r="CS1021" i="5"/>
  <c r="CQ1021" i="5"/>
  <c r="CR1021" i="5" s="1"/>
  <c r="CS1020" i="5"/>
  <c r="CQ1020" i="5"/>
  <c r="CR1020" i="5" s="1"/>
  <c r="CS1019" i="5"/>
  <c r="CQ1019" i="5"/>
  <c r="CR1019" i="5" s="1"/>
  <c r="CS1018" i="5"/>
  <c r="CQ1018" i="5"/>
  <c r="CR1018" i="5" s="1"/>
  <c r="CS1017" i="5"/>
  <c r="CQ1017" i="5"/>
  <c r="CR1017" i="5" s="1"/>
  <c r="CS1016" i="5"/>
  <c r="CQ1016" i="5"/>
  <c r="CR1016" i="5" s="1"/>
  <c r="CS1015" i="5"/>
  <c r="CQ1015" i="5"/>
  <c r="CR1015" i="5" s="1"/>
  <c r="CS1014" i="5"/>
  <c r="CQ1014" i="5"/>
  <c r="CR1014" i="5" s="1"/>
  <c r="CS1013" i="5"/>
  <c r="CQ1013" i="5"/>
  <c r="CR1013" i="5" s="1"/>
  <c r="CS1012" i="5"/>
  <c r="CQ1012" i="5"/>
  <c r="CR1012" i="5" s="1"/>
  <c r="CS1011" i="5"/>
  <c r="CQ1011" i="5"/>
  <c r="CR1011" i="5" s="1"/>
  <c r="CS1010" i="5"/>
  <c r="CQ1010" i="5"/>
  <c r="CR1010" i="5" s="1"/>
  <c r="CS1009" i="5"/>
  <c r="CQ1009" i="5"/>
  <c r="CR1009" i="5" s="1"/>
  <c r="CS1008" i="5"/>
  <c r="CQ1008" i="5"/>
  <c r="CR1008" i="5" s="1"/>
  <c r="CS1007" i="5"/>
  <c r="CQ1007" i="5"/>
  <c r="CR1007" i="5" s="1"/>
  <c r="CS1006" i="5"/>
  <c r="CQ1006" i="5"/>
  <c r="CR1006" i="5" s="1"/>
  <c r="CS1005" i="5"/>
  <c r="CQ1005" i="5"/>
  <c r="CR1005" i="5" s="1"/>
  <c r="CS1004" i="5"/>
  <c r="CQ1004" i="5"/>
  <c r="CR1004" i="5" s="1"/>
  <c r="CS1003" i="5"/>
  <c r="CQ1003" i="5"/>
  <c r="CR1003" i="5" s="1"/>
  <c r="CS1002" i="5"/>
  <c r="CQ1002" i="5"/>
  <c r="CR1002" i="5" s="1"/>
  <c r="CS1001" i="5"/>
  <c r="CQ1001" i="5"/>
  <c r="CR1001" i="5" s="1"/>
  <c r="CS1000" i="5"/>
  <c r="CQ1000" i="5"/>
  <c r="CR1000" i="5" s="1"/>
  <c r="CS999" i="5"/>
  <c r="CQ999" i="5"/>
  <c r="CR999" i="5" s="1"/>
  <c r="CS998" i="5"/>
  <c r="CQ998" i="5"/>
  <c r="CR998" i="5" s="1"/>
  <c r="CS997" i="5"/>
  <c r="CQ997" i="5"/>
  <c r="CR997" i="5" s="1"/>
  <c r="CS996" i="5"/>
  <c r="CQ996" i="5"/>
  <c r="CR996" i="5" s="1"/>
  <c r="CS995" i="5"/>
  <c r="CQ995" i="5"/>
  <c r="CR995" i="5" s="1"/>
  <c r="CS994" i="5"/>
  <c r="CQ994" i="5"/>
  <c r="CR994" i="5" s="1"/>
  <c r="CS993" i="5"/>
  <c r="CQ993" i="5"/>
  <c r="CR993" i="5" s="1"/>
  <c r="CS992" i="5"/>
  <c r="CQ992" i="5"/>
  <c r="CR992" i="5" s="1"/>
  <c r="CS991" i="5"/>
  <c r="CQ991" i="5"/>
  <c r="CR991" i="5" s="1"/>
  <c r="CS990" i="5"/>
  <c r="CQ990" i="5"/>
  <c r="CR990" i="5" s="1"/>
  <c r="CS989" i="5"/>
  <c r="CQ989" i="5"/>
  <c r="CR989" i="5" s="1"/>
  <c r="CS988" i="5"/>
  <c r="CQ988" i="5"/>
  <c r="CR988" i="5" s="1"/>
  <c r="CS987" i="5"/>
  <c r="CQ987" i="5"/>
  <c r="CR987" i="5" s="1"/>
  <c r="CS986" i="5"/>
  <c r="CQ986" i="5"/>
  <c r="CR986" i="5" s="1"/>
  <c r="CS985" i="5"/>
  <c r="CQ985" i="5"/>
  <c r="CR985" i="5" s="1"/>
  <c r="CS984" i="5"/>
  <c r="CQ984" i="5"/>
  <c r="CR984" i="5" s="1"/>
  <c r="CS983" i="5"/>
  <c r="CQ983" i="5"/>
  <c r="CR983" i="5" s="1"/>
  <c r="CS982" i="5"/>
  <c r="CQ982" i="5"/>
  <c r="CR982" i="5" s="1"/>
  <c r="CS981" i="5"/>
  <c r="CQ981" i="5"/>
  <c r="CR981" i="5" s="1"/>
  <c r="CS980" i="5"/>
  <c r="CQ980" i="5"/>
  <c r="CR980" i="5" s="1"/>
  <c r="CS979" i="5"/>
  <c r="CQ979" i="5"/>
  <c r="CR979" i="5" s="1"/>
  <c r="CS978" i="5"/>
  <c r="CQ978" i="5"/>
  <c r="CR978" i="5" s="1"/>
  <c r="CS977" i="5"/>
  <c r="CQ977" i="5"/>
  <c r="CR977" i="5" s="1"/>
  <c r="CS976" i="5"/>
  <c r="CQ976" i="5"/>
  <c r="CR976" i="5" s="1"/>
  <c r="CS975" i="5"/>
  <c r="CQ975" i="5"/>
  <c r="CR975" i="5" s="1"/>
  <c r="CS974" i="5"/>
  <c r="CQ974" i="5"/>
  <c r="CR974" i="5" s="1"/>
  <c r="CS973" i="5"/>
  <c r="CQ973" i="5"/>
  <c r="CR973" i="5" s="1"/>
  <c r="CS972" i="5"/>
  <c r="CQ972" i="5"/>
  <c r="CR972" i="5" s="1"/>
  <c r="CS971" i="5"/>
  <c r="CQ971" i="5"/>
  <c r="CR971" i="5" s="1"/>
  <c r="CS970" i="5"/>
  <c r="CQ970" i="5"/>
  <c r="CR970" i="5" s="1"/>
  <c r="CS969" i="5"/>
  <c r="CQ969" i="5"/>
  <c r="CR969" i="5" s="1"/>
  <c r="CS968" i="5"/>
  <c r="CQ968" i="5"/>
  <c r="CR968" i="5" s="1"/>
  <c r="CS967" i="5"/>
  <c r="CQ967" i="5"/>
  <c r="CR967" i="5" s="1"/>
  <c r="CS966" i="5"/>
  <c r="CQ966" i="5"/>
  <c r="CR966" i="5" s="1"/>
  <c r="CS965" i="5"/>
  <c r="CQ965" i="5"/>
  <c r="CR965" i="5" s="1"/>
  <c r="CS964" i="5"/>
  <c r="CQ964" i="5"/>
  <c r="CR964" i="5" s="1"/>
  <c r="CS963" i="5"/>
  <c r="CQ963" i="5"/>
  <c r="CR963" i="5" s="1"/>
  <c r="CS962" i="5"/>
  <c r="CQ962" i="5"/>
  <c r="CR962" i="5" s="1"/>
  <c r="CS961" i="5"/>
  <c r="CQ961" i="5"/>
  <c r="CR961" i="5" s="1"/>
  <c r="CS960" i="5"/>
  <c r="CQ960" i="5"/>
  <c r="CR960" i="5" s="1"/>
  <c r="CS959" i="5"/>
  <c r="CQ959" i="5"/>
  <c r="CR959" i="5" s="1"/>
  <c r="CS958" i="5"/>
  <c r="CQ958" i="5"/>
  <c r="CR958" i="5" s="1"/>
  <c r="CS957" i="5"/>
  <c r="CQ957" i="5"/>
  <c r="CR957" i="5" s="1"/>
  <c r="CS956" i="5"/>
  <c r="CQ956" i="5"/>
  <c r="CR956" i="5" s="1"/>
  <c r="CS955" i="5"/>
  <c r="CQ955" i="5"/>
  <c r="CR955" i="5" s="1"/>
  <c r="CS954" i="5"/>
  <c r="CQ954" i="5"/>
  <c r="CR954" i="5" s="1"/>
  <c r="CS953" i="5"/>
  <c r="CQ953" i="5"/>
  <c r="CR953" i="5" s="1"/>
  <c r="CS952" i="5"/>
  <c r="CQ952" i="5"/>
  <c r="CR952" i="5" s="1"/>
  <c r="CS951" i="5"/>
  <c r="CQ951" i="5"/>
  <c r="CR951" i="5" s="1"/>
  <c r="CS950" i="5"/>
  <c r="CQ950" i="5"/>
  <c r="CR950" i="5" s="1"/>
  <c r="CS949" i="5"/>
  <c r="CQ949" i="5"/>
  <c r="CR949" i="5" s="1"/>
  <c r="CS948" i="5"/>
  <c r="CQ948" i="5"/>
  <c r="CR948" i="5" s="1"/>
  <c r="CS947" i="5"/>
  <c r="CQ947" i="5"/>
  <c r="CR947" i="5" s="1"/>
  <c r="CS946" i="5"/>
  <c r="CQ946" i="5"/>
  <c r="CR946" i="5" s="1"/>
  <c r="CS945" i="5"/>
  <c r="CQ945" i="5"/>
  <c r="CR945" i="5" s="1"/>
  <c r="CS944" i="5"/>
  <c r="CQ944" i="5"/>
  <c r="CR944" i="5" s="1"/>
  <c r="CS943" i="5"/>
  <c r="CQ943" i="5"/>
  <c r="CR943" i="5" s="1"/>
  <c r="CS942" i="5"/>
  <c r="CQ942" i="5"/>
  <c r="CR942" i="5" s="1"/>
  <c r="CS941" i="5"/>
  <c r="CQ941" i="5"/>
  <c r="CR941" i="5" s="1"/>
  <c r="CS940" i="5"/>
  <c r="CQ940" i="5"/>
  <c r="CR940" i="5" s="1"/>
  <c r="CS939" i="5"/>
  <c r="CQ939" i="5"/>
  <c r="CR939" i="5" s="1"/>
  <c r="CS938" i="5"/>
  <c r="CQ938" i="5"/>
  <c r="CR938" i="5" s="1"/>
  <c r="CS937" i="5"/>
  <c r="CQ937" i="5"/>
  <c r="CR937" i="5" s="1"/>
  <c r="CS936" i="5"/>
  <c r="CQ936" i="5"/>
  <c r="CR936" i="5" s="1"/>
  <c r="CS935" i="5"/>
  <c r="CQ935" i="5"/>
  <c r="CR935" i="5" s="1"/>
  <c r="CS934" i="5"/>
  <c r="CQ934" i="5"/>
  <c r="CR934" i="5" s="1"/>
  <c r="CS933" i="5"/>
  <c r="CQ933" i="5"/>
  <c r="CR933" i="5" s="1"/>
  <c r="CS932" i="5"/>
  <c r="CQ932" i="5"/>
  <c r="CR932" i="5" s="1"/>
  <c r="CS931" i="5"/>
  <c r="CQ931" i="5"/>
  <c r="CR931" i="5" s="1"/>
  <c r="CS930" i="5"/>
  <c r="CQ930" i="5"/>
  <c r="CR930" i="5" s="1"/>
  <c r="CS929" i="5"/>
  <c r="CQ929" i="5"/>
  <c r="CR929" i="5" s="1"/>
  <c r="CS928" i="5"/>
  <c r="CQ928" i="5"/>
  <c r="CR928" i="5" s="1"/>
  <c r="CS927" i="5"/>
  <c r="CQ927" i="5"/>
  <c r="CR927" i="5" s="1"/>
  <c r="CS926" i="5"/>
  <c r="CQ926" i="5"/>
  <c r="CR926" i="5" s="1"/>
  <c r="CS925" i="5"/>
  <c r="CQ925" i="5"/>
  <c r="CR925" i="5" s="1"/>
  <c r="CS924" i="5"/>
  <c r="CQ924" i="5"/>
  <c r="CR924" i="5" s="1"/>
  <c r="CS923" i="5"/>
  <c r="CQ923" i="5"/>
  <c r="CR923" i="5" s="1"/>
  <c r="CS922" i="5"/>
  <c r="CQ922" i="5"/>
  <c r="CR922" i="5" s="1"/>
  <c r="CS921" i="5"/>
  <c r="CQ921" i="5"/>
  <c r="CR921" i="5" s="1"/>
  <c r="CS920" i="5"/>
  <c r="CQ920" i="5"/>
  <c r="CR920" i="5" s="1"/>
  <c r="CS919" i="5"/>
  <c r="CQ919" i="5"/>
  <c r="CR919" i="5" s="1"/>
  <c r="CS918" i="5"/>
  <c r="CQ918" i="5"/>
  <c r="CR918" i="5" s="1"/>
  <c r="CS917" i="5"/>
  <c r="CQ917" i="5"/>
  <c r="CR917" i="5" s="1"/>
  <c r="CS916" i="5"/>
  <c r="CQ916" i="5"/>
  <c r="CR916" i="5" s="1"/>
  <c r="CS915" i="5"/>
  <c r="CQ915" i="5"/>
  <c r="CR915" i="5" s="1"/>
  <c r="CS914" i="5"/>
  <c r="CQ914" i="5"/>
  <c r="CR914" i="5" s="1"/>
  <c r="CS913" i="5"/>
  <c r="CQ913" i="5"/>
  <c r="CR913" i="5" s="1"/>
  <c r="CS912" i="5"/>
  <c r="CQ912" i="5"/>
  <c r="CR912" i="5" s="1"/>
  <c r="CS911" i="5"/>
  <c r="CQ911" i="5"/>
  <c r="CR911" i="5" s="1"/>
  <c r="CS910" i="5"/>
  <c r="CQ910" i="5"/>
  <c r="CR910" i="5" s="1"/>
  <c r="CS909" i="5"/>
  <c r="CQ909" i="5"/>
  <c r="CR909" i="5" s="1"/>
  <c r="CS908" i="5"/>
  <c r="CQ908" i="5"/>
  <c r="CR908" i="5" s="1"/>
  <c r="CS907" i="5"/>
  <c r="CQ907" i="5"/>
  <c r="CR907" i="5" s="1"/>
  <c r="CS906" i="5"/>
  <c r="CQ906" i="5"/>
  <c r="CR906" i="5" s="1"/>
  <c r="CS905" i="5"/>
  <c r="CQ905" i="5"/>
  <c r="CR905" i="5" s="1"/>
  <c r="CS904" i="5"/>
  <c r="CQ904" i="5"/>
  <c r="CR904" i="5" s="1"/>
  <c r="CS903" i="5"/>
  <c r="CQ903" i="5"/>
  <c r="CR903" i="5" s="1"/>
  <c r="CS902" i="5"/>
  <c r="CQ902" i="5"/>
  <c r="CR902" i="5" s="1"/>
  <c r="CS901" i="5"/>
  <c r="CQ901" i="5"/>
  <c r="CR901" i="5" s="1"/>
  <c r="CS900" i="5"/>
  <c r="CQ900" i="5"/>
  <c r="CR900" i="5" s="1"/>
  <c r="CS899" i="5"/>
  <c r="CQ899" i="5"/>
  <c r="CR899" i="5" s="1"/>
  <c r="CS898" i="5"/>
  <c r="CQ898" i="5"/>
  <c r="CR898" i="5" s="1"/>
  <c r="CS897" i="5"/>
  <c r="CQ897" i="5"/>
  <c r="CR897" i="5" s="1"/>
  <c r="CS896" i="5"/>
  <c r="CQ896" i="5"/>
  <c r="CR896" i="5" s="1"/>
  <c r="CS895" i="5"/>
  <c r="CQ895" i="5"/>
  <c r="CR895" i="5" s="1"/>
  <c r="CS894" i="5"/>
  <c r="CQ894" i="5"/>
  <c r="CR894" i="5" s="1"/>
  <c r="CS893" i="5"/>
  <c r="CQ893" i="5"/>
  <c r="CR893" i="5" s="1"/>
  <c r="CS892" i="5"/>
  <c r="CQ892" i="5"/>
  <c r="CR892" i="5" s="1"/>
  <c r="CS891" i="5"/>
  <c r="CQ891" i="5"/>
  <c r="CR891" i="5" s="1"/>
  <c r="CS890" i="5"/>
  <c r="CQ890" i="5"/>
  <c r="CR890" i="5" s="1"/>
  <c r="CS889" i="5"/>
  <c r="CQ889" i="5"/>
  <c r="CR889" i="5" s="1"/>
  <c r="CS888" i="5"/>
  <c r="CQ888" i="5"/>
  <c r="CR888" i="5" s="1"/>
  <c r="CS887" i="5"/>
  <c r="CQ887" i="5"/>
  <c r="CR887" i="5" s="1"/>
  <c r="CS886" i="5"/>
  <c r="CQ886" i="5"/>
  <c r="CR886" i="5" s="1"/>
  <c r="CS885" i="5"/>
  <c r="CQ885" i="5"/>
  <c r="CR885" i="5" s="1"/>
  <c r="CS884" i="5"/>
  <c r="CQ884" i="5"/>
  <c r="CR884" i="5" s="1"/>
  <c r="CS883" i="5"/>
  <c r="CQ883" i="5"/>
  <c r="CR883" i="5" s="1"/>
  <c r="CS882" i="5"/>
  <c r="CQ882" i="5"/>
  <c r="CR882" i="5" s="1"/>
  <c r="CS881" i="5"/>
  <c r="CQ881" i="5"/>
  <c r="CR881" i="5" s="1"/>
  <c r="CS880" i="5"/>
  <c r="CQ880" i="5"/>
  <c r="CR880" i="5" s="1"/>
  <c r="CS879" i="5"/>
  <c r="CQ879" i="5"/>
  <c r="CR879" i="5" s="1"/>
  <c r="CS878" i="5"/>
  <c r="CQ878" i="5"/>
  <c r="CR878" i="5" s="1"/>
  <c r="CS877" i="5"/>
  <c r="CQ877" i="5"/>
  <c r="CR877" i="5" s="1"/>
  <c r="CS876" i="5"/>
  <c r="CQ876" i="5"/>
  <c r="CR876" i="5" s="1"/>
  <c r="CS875" i="5"/>
  <c r="CQ875" i="5"/>
  <c r="CR875" i="5" s="1"/>
  <c r="CS874" i="5"/>
  <c r="CQ874" i="5"/>
  <c r="CR874" i="5" s="1"/>
  <c r="CS873" i="5"/>
  <c r="CQ873" i="5"/>
  <c r="CR873" i="5" s="1"/>
  <c r="CS872" i="5"/>
  <c r="CQ872" i="5"/>
  <c r="CR872" i="5" s="1"/>
  <c r="CS871" i="5"/>
  <c r="CQ871" i="5"/>
  <c r="CR871" i="5" s="1"/>
  <c r="CS870" i="5"/>
  <c r="CQ870" i="5"/>
  <c r="CR870" i="5" s="1"/>
  <c r="CS869" i="5"/>
  <c r="CQ869" i="5"/>
  <c r="CR869" i="5" s="1"/>
  <c r="CS868" i="5"/>
  <c r="CQ868" i="5"/>
  <c r="CR868" i="5" s="1"/>
  <c r="CS867" i="5"/>
  <c r="CQ867" i="5"/>
  <c r="CR867" i="5" s="1"/>
  <c r="CS866" i="5"/>
  <c r="CQ866" i="5"/>
  <c r="CR866" i="5" s="1"/>
  <c r="CS865" i="5"/>
  <c r="CQ865" i="5"/>
  <c r="CR865" i="5" s="1"/>
  <c r="CS864" i="5"/>
  <c r="CQ864" i="5"/>
  <c r="CR864" i="5" s="1"/>
  <c r="CS863" i="5"/>
  <c r="CQ863" i="5"/>
  <c r="CR863" i="5" s="1"/>
  <c r="CS862" i="5"/>
  <c r="CQ862" i="5"/>
  <c r="CR862" i="5" s="1"/>
  <c r="CS861" i="5"/>
  <c r="CQ861" i="5"/>
  <c r="CR861" i="5" s="1"/>
  <c r="CS860" i="5"/>
  <c r="CQ860" i="5"/>
  <c r="CR860" i="5" s="1"/>
  <c r="CS859" i="5"/>
  <c r="CQ859" i="5"/>
  <c r="CR859" i="5" s="1"/>
  <c r="CS858" i="5"/>
  <c r="CQ858" i="5"/>
  <c r="CR858" i="5" s="1"/>
  <c r="CS857" i="5"/>
  <c r="CQ857" i="5"/>
  <c r="CR857" i="5" s="1"/>
  <c r="CS856" i="5"/>
  <c r="CQ856" i="5"/>
  <c r="CR856" i="5" s="1"/>
  <c r="CS855" i="5"/>
  <c r="CQ855" i="5"/>
  <c r="CR855" i="5" s="1"/>
  <c r="CS854" i="5"/>
  <c r="CQ854" i="5"/>
  <c r="CR854" i="5" s="1"/>
  <c r="CS853" i="5"/>
  <c r="CQ853" i="5"/>
  <c r="CR853" i="5" s="1"/>
  <c r="CS852" i="5"/>
  <c r="CQ852" i="5"/>
  <c r="CR852" i="5" s="1"/>
  <c r="CS851" i="5"/>
  <c r="CQ851" i="5"/>
  <c r="CR851" i="5" s="1"/>
  <c r="CS850" i="5"/>
  <c r="CQ850" i="5"/>
  <c r="CR850" i="5" s="1"/>
  <c r="CS849" i="5"/>
  <c r="CQ849" i="5"/>
  <c r="CR849" i="5" s="1"/>
  <c r="CS848" i="5"/>
  <c r="CQ848" i="5"/>
  <c r="CR848" i="5" s="1"/>
  <c r="CS847" i="5"/>
  <c r="CQ847" i="5"/>
  <c r="CR847" i="5" s="1"/>
  <c r="CS846" i="5"/>
  <c r="CQ846" i="5"/>
  <c r="CR846" i="5" s="1"/>
  <c r="CS845" i="5"/>
  <c r="CQ845" i="5"/>
  <c r="CR845" i="5" s="1"/>
  <c r="CS844" i="5"/>
  <c r="CQ844" i="5"/>
  <c r="CR844" i="5" s="1"/>
  <c r="CS843" i="5"/>
  <c r="CQ843" i="5"/>
  <c r="CR843" i="5" s="1"/>
  <c r="CS842" i="5"/>
  <c r="CQ842" i="5"/>
  <c r="CR842" i="5" s="1"/>
  <c r="CS841" i="5"/>
  <c r="CQ841" i="5"/>
  <c r="CR841" i="5" s="1"/>
  <c r="CS840" i="5"/>
  <c r="CQ840" i="5"/>
  <c r="CR840" i="5" s="1"/>
  <c r="CS839" i="5"/>
  <c r="CQ839" i="5"/>
  <c r="CR839" i="5" s="1"/>
  <c r="CS838" i="5"/>
  <c r="CQ838" i="5"/>
  <c r="CR838" i="5" s="1"/>
  <c r="CS837" i="5"/>
  <c r="CQ837" i="5"/>
  <c r="CR837" i="5" s="1"/>
  <c r="CS836" i="5"/>
  <c r="CQ836" i="5"/>
  <c r="CR836" i="5" s="1"/>
  <c r="CS835" i="5"/>
  <c r="CQ835" i="5"/>
  <c r="CR835" i="5" s="1"/>
  <c r="CS834" i="5"/>
  <c r="CQ834" i="5"/>
  <c r="CR834" i="5" s="1"/>
  <c r="CS833" i="5"/>
  <c r="CQ833" i="5"/>
  <c r="CR833" i="5" s="1"/>
  <c r="CS832" i="5"/>
  <c r="CQ832" i="5"/>
  <c r="CR832" i="5" s="1"/>
  <c r="CS831" i="5"/>
  <c r="CQ831" i="5"/>
  <c r="CR831" i="5" s="1"/>
  <c r="CS830" i="5"/>
  <c r="CQ830" i="5"/>
  <c r="CR830" i="5" s="1"/>
  <c r="CS829" i="5"/>
  <c r="CQ829" i="5"/>
  <c r="CR829" i="5" s="1"/>
  <c r="CS828" i="5"/>
  <c r="CQ828" i="5"/>
  <c r="CR828" i="5" s="1"/>
  <c r="CS827" i="5"/>
  <c r="CQ827" i="5"/>
  <c r="CR827" i="5" s="1"/>
  <c r="CS826" i="5"/>
  <c r="CQ826" i="5"/>
  <c r="CR826" i="5" s="1"/>
  <c r="CS825" i="5"/>
  <c r="CQ825" i="5"/>
  <c r="CR825" i="5" s="1"/>
  <c r="CS824" i="5"/>
  <c r="CQ824" i="5"/>
  <c r="CR824" i="5" s="1"/>
  <c r="CS823" i="5"/>
  <c r="CQ823" i="5"/>
  <c r="CR823" i="5" s="1"/>
  <c r="CS822" i="5"/>
  <c r="CQ822" i="5"/>
  <c r="CR822" i="5" s="1"/>
  <c r="CS821" i="5"/>
  <c r="CQ821" i="5"/>
  <c r="CR821" i="5" s="1"/>
  <c r="CS820" i="5"/>
  <c r="CQ820" i="5"/>
  <c r="CR820" i="5" s="1"/>
  <c r="CS819" i="5"/>
  <c r="CQ819" i="5"/>
  <c r="CR819" i="5" s="1"/>
  <c r="CS818" i="5"/>
  <c r="CQ818" i="5"/>
  <c r="CR818" i="5" s="1"/>
  <c r="CS817" i="5"/>
  <c r="CQ817" i="5"/>
  <c r="CR817" i="5" s="1"/>
  <c r="CS816" i="5"/>
  <c r="CQ816" i="5"/>
  <c r="CR816" i="5" s="1"/>
  <c r="CS815" i="5"/>
  <c r="CQ815" i="5"/>
  <c r="CR815" i="5" s="1"/>
  <c r="CS814" i="5"/>
  <c r="CQ814" i="5"/>
  <c r="CR814" i="5" s="1"/>
  <c r="CS813" i="5"/>
  <c r="CQ813" i="5"/>
  <c r="CR813" i="5" s="1"/>
  <c r="CS812" i="5"/>
  <c r="CQ812" i="5"/>
  <c r="CR812" i="5" s="1"/>
  <c r="CS811" i="5"/>
  <c r="CQ811" i="5"/>
  <c r="CR811" i="5" s="1"/>
  <c r="CS810" i="5"/>
  <c r="CQ810" i="5"/>
  <c r="CR810" i="5" s="1"/>
  <c r="CS809" i="5"/>
  <c r="CQ809" i="5"/>
  <c r="CR809" i="5" s="1"/>
  <c r="CS808" i="5"/>
  <c r="CQ808" i="5"/>
  <c r="CR808" i="5" s="1"/>
  <c r="CS807" i="5"/>
  <c r="CQ807" i="5"/>
  <c r="CR807" i="5" s="1"/>
  <c r="CS806" i="5"/>
  <c r="CQ806" i="5"/>
  <c r="CR806" i="5" s="1"/>
  <c r="CS805" i="5"/>
  <c r="CQ805" i="5"/>
  <c r="CR805" i="5" s="1"/>
  <c r="CS804" i="5"/>
  <c r="CQ804" i="5"/>
  <c r="CR804" i="5" s="1"/>
  <c r="CS803" i="5"/>
  <c r="CQ803" i="5"/>
  <c r="CR803" i="5" s="1"/>
  <c r="CS802" i="5"/>
  <c r="CQ802" i="5"/>
  <c r="CR802" i="5" s="1"/>
  <c r="CS801" i="5"/>
  <c r="CQ801" i="5"/>
  <c r="CR801" i="5" s="1"/>
  <c r="CS800" i="5"/>
  <c r="CQ800" i="5"/>
  <c r="CR800" i="5" s="1"/>
  <c r="CS799" i="5"/>
  <c r="CQ799" i="5"/>
  <c r="CR799" i="5" s="1"/>
  <c r="CS798" i="5"/>
  <c r="CQ798" i="5"/>
  <c r="CR798" i="5" s="1"/>
  <c r="CS797" i="5"/>
  <c r="CQ797" i="5"/>
  <c r="CR797" i="5" s="1"/>
  <c r="CS796" i="5"/>
  <c r="CQ796" i="5"/>
  <c r="CR796" i="5" s="1"/>
  <c r="CS795" i="5"/>
  <c r="CQ795" i="5"/>
  <c r="CR795" i="5" s="1"/>
  <c r="CS794" i="5"/>
  <c r="CQ794" i="5"/>
  <c r="CR794" i="5" s="1"/>
  <c r="CS793" i="5"/>
  <c r="CQ793" i="5"/>
  <c r="CR793" i="5" s="1"/>
  <c r="CS792" i="5"/>
  <c r="CQ792" i="5"/>
  <c r="CR792" i="5" s="1"/>
  <c r="CS791" i="5"/>
  <c r="CQ791" i="5"/>
  <c r="CR791" i="5" s="1"/>
  <c r="CS790" i="5"/>
  <c r="CQ790" i="5"/>
  <c r="CR790" i="5" s="1"/>
  <c r="CS789" i="5"/>
  <c r="CQ789" i="5"/>
  <c r="CR789" i="5" s="1"/>
  <c r="CS788" i="5"/>
  <c r="CQ788" i="5"/>
  <c r="CR788" i="5" s="1"/>
  <c r="CS787" i="5"/>
  <c r="CQ787" i="5"/>
  <c r="CR787" i="5" s="1"/>
  <c r="CS786" i="5"/>
  <c r="CQ786" i="5"/>
  <c r="CR786" i="5" s="1"/>
  <c r="CS785" i="5"/>
  <c r="CQ785" i="5"/>
  <c r="CR785" i="5" s="1"/>
  <c r="CS784" i="5"/>
  <c r="CQ784" i="5"/>
  <c r="CR784" i="5" s="1"/>
  <c r="CS783" i="5"/>
  <c r="CQ783" i="5"/>
  <c r="CR783" i="5" s="1"/>
  <c r="CS782" i="5"/>
  <c r="CQ782" i="5"/>
  <c r="CR782" i="5" s="1"/>
  <c r="CS781" i="5"/>
  <c r="CQ781" i="5"/>
  <c r="CR781" i="5" s="1"/>
  <c r="CS780" i="5"/>
  <c r="CQ780" i="5"/>
  <c r="CR780" i="5" s="1"/>
  <c r="CS779" i="5"/>
  <c r="CQ779" i="5"/>
  <c r="CR779" i="5" s="1"/>
  <c r="CS778" i="5"/>
  <c r="CQ778" i="5"/>
  <c r="CR778" i="5" s="1"/>
  <c r="CS777" i="5"/>
  <c r="CQ777" i="5"/>
  <c r="CR777" i="5" s="1"/>
  <c r="CS776" i="5"/>
  <c r="CQ776" i="5"/>
  <c r="CR776" i="5" s="1"/>
  <c r="CS775" i="5"/>
  <c r="CQ775" i="5"/>
  <c r="CR775" i="5" s="1"/>
  <c r="CS774" i="5"/>
  <c r="CQ774" i="5"/>
  <c r="CR774" i="5" s="1"/>
  <c r="CS773" i="5"/>
  <c r="CQ773" i="5"/>
  <c r="CR773" i="5" s="1"/>
  <c r="CS772" i="5"/>
  <c r="CQ772" i="5"/>
  <c r="CR772" i="5" s="1"/>
  <c r="CS771" i="5"/>
  <c r="CQ771" i="5"/>
  <c r="CR771" i="5" s="1"/>
  <c r="CS770" i="5"/>
  <c r="CQ770" i="5"/>
  <c r="CR770" i="5" s="1"/>
  <c r="CS769" i="5"/>
  <c r="CQ769" i="5"/>
  <c r="CR769" i="5" s="1"/>
  <c r="CS768" i="5"/>
  <c r="CQ768" i="5"/>
  <c r="CR768" i="5" s="1"/>
  <c r="CS767" i="5"/>
  <c r="CQ767" i="5"/>
  <c r="CR767" i="5" s="1"/>
  <c r="CS766" i="5"/>
  <c r="CQ766" i="5"/>
  <c r="CR766" i="5" s="1"/>
  <c r="CS765" i="5"/>
  <c r="CQ765" i="5"/>
  <c r="CR765" i="5" s="1"/>
  <c r="CS764" i="5"/>
  <c r="CQ764" i="5"/>
  <c r="CR764" i="5" s="1"/>
  <c r="CS763" i="5"/>
  <c r="CQ763" i="5"/>
  <c r="CR763" i="5" s="1"/>
  <c r="CS762" i="5"/>
  <c r="CQ762" i="5"/>
  <c r="CR762" i="5" s="1"/>
  <c r="CS761" i="5"/>
  <c r="CQ761" i="5"/>
  <c r="CR761" i="5" s="1"/>
  <c r="CS760" i="5"/>
  <c r="CQ760" i="5"/>
  <c r="CR760" i="5" s="1"/>
  <c r="CS759" i="5"/>
  <c r="CQ759" i="5"/>
  <c r="CR759" i="5" s="1"/>
  <c r="CS758" i="5"/>
  <c r="CQ758" i="5"/>
  <c r="CR758" i="5" s="1"/>
  <c r="CS757" i="5"/>
  <c r="CQ757" i="5"/>
  <c r="CR757" i="5" s="1"/>
  <c r="CS756" i="5"/>
  <c r="CQ756" i="5"/>
  <c r="CR756" i="5" s="1"/>
  <c r="CS755" i="5"/>
  <c r="CQ755" i="5"/>
  <c r="CR755" i="5" s="1"/>
  <c r="CS754" i="5"/>
  <c r="CQ754" i="5"/>
  <c r="CR754" i="5" s="1"/>
  <c r="CS753" i="5"/>
  <c r="CQ753" i="5"/>
  <c r="CR753" i="5" s="1"/>
  <c r="CS752" i="5"/>
  <c r="CQ752" i="5"/>
  <c r="CR752" i="5" s="1"/>
  <c r="CS751" i="5"/>
  <c r="CQ751" i="5"/>
  <c r="CR751" i="5" s="1"/>
  <c r="CS750" i="5"/>
  <c r="CQ750" i="5"/>
  <c r="CR750" i="5" s="1"/>
  <c r="CS749" i="5"/>
  <c r="CQ749" i="5"/>
  <c r="CR749" i="5" s="1"/>
  <c r="CS748" i="5"/>
  <c r="CQ748" i="5"/>
  <c r="CR748" i="5" s="1"/>
  <c r="CS747" i="5"/>
  <c r="CQ747" i="5"/>
  <c r="CR747" i="5" s="1"/>
  <c r="CS746" i="5"/>
  <c r="CQ746" i="5"/>
  <c r="CR746" i="5" s="1"/>
  <c r="CS745" i="5"/>
  <c r="CQ745" i="5"/>
  <c r="CR745" i="5" s="1"/>
  <c r="CS744" i="5"/>
  <c r="CQ744" i="5"/>
  <c r="CR744" i="5" s="1"/>
  <c r="CS743" i="5"/>
  <c r="CQ743" i="5"/>
  <c r="CR743" i="5" s="1"/>
  <c r="CS742" i="5"/>
  <c r="CQ742" i="5"/>
  <c r="CR742" i="5" s="1"/>
  <c r="CS741" i="5"/>
  <c r="CQ741" i="5"/>
  <c r="CR741" i="5" s="1"/>
  <c r="CS740" i="5"/>
  <c r="CQ740" i="5"/>
  <c r="CR740" i="5" s="1"/>
  <c r="CS739" i="5"/>
  <c r="CQ739" i="5"/>
  <c r="CR739" i="5" s="1"/>
  <c r="CS738" i="5"/>
  <c r="CQ738" i="5"/>
  <c r="CR738" i="5" s="1"/>
  <c r="CS737" i="5"/>
  <c r="CQ737" i="5"/>
  <c r="CR737" i="5" s="1"/>
  <c r="CS736" i="5"/>
  <c r="CQ736" i="5"/>
  <c r="CR736" i="5" s="1"/>
  <c r="CS735" i="5"/>
  <c r="CQ735" i="5"/>
  <c r="CR735" i="5" s="1"/>
  <c r="CS734" i="5"/>
  <c r="CQ734" i="5"/>
  <c r="CR734" i="5" s="1"/>
  <c r="CS733" i="5"/>
  <c r="CQ733" i="5"/>
  <c r="CR733" i="5" s="1"/>
  <c r="CS732" i="5"/>
  <c r="CQ732" i="5"/>
  <c r="CR732" i="5" s="1"/>
  <c r="CS731" i="5"/>
  <c r="CQ731" i="5"/>
  <c r="CR731" i="5" s="1"/>
  <c r="CS730" i="5"/>
  <c r="CQ730" i="5"/>
  <c r="CR730" i="5" s="1"/>
  <c r="CS729" i="5"/>
  <c r="CQ729" i="5"/>
  <c r="CR729" i="5" s="1"/>
  <c r="CS728" i="5"/>
  <c r="CQ728" i="5"/>
  <c r="CR728" i="5" s="1"/>
  <c r="CS727" i="5"/>
  <c r="CQ727" i="5"/>
  <c r="CR727" i="5" s="1"/>
  <c r="CS726" i="5"/>
  <c r="CQ726" i="5"/>
  <c r="CR726" i="5" s="1"/>
  <c r="CS725" i="5"/>
  <c r="CQ725" i="5"/>
  <c r="CR725" i="5" s="1"/>
  <c r="CS724" i="5"/>
  <c r="CQ724" i="5"/>
  <c r="CR724" i="5" s="1"/>
  <c r="CS723" i="5"/>
  <c r="CQ723" i="5"/>
  <c r="CR723" i="5" s="1"/>
  <c r="CS722" i="5"/>
  <c r="CQ722" i="5"/>
  <c r="CR722" i="5" s="1"/>
  <c r="CS721" i="5"/>
  <c r="CQ721" i="5"/>
  <c r="CR721" i="5" s="1"/>
  <c r="CS720" i="5"/>
  <c r="CQ720" i="5"/>
  <c r="CR720" i="5" s="1"/>
  <c r="CS719" i="5"/>
  <c r="CQ719" i="5"/>
  <c r="CR719" i="5" s="1"/>
  <c r="CS718" i="5"/>
  <c r="CQ718" i="5"/>
  <c r="CR718" i="5" s="1"/>
  <c r="CS717" i="5"/>
  <c r="CQ717" i="5"/>
  <c r="CR717" i="5" s="1"/>
  <c r="CS716" i="5"/>
  <c r="CQ716" i="5"/>
  <c r="CR716" i="5" s="1"/>
  <c r="CS715" i="5"/>
  <c r="CQ715" i="5"/>
  <c r="CR715" i="5" s="1"/>
  <c r="CS714" i="5"/>
  <c r="CQ714" i="5"/>
  <c r="CR714" i="5" s="1"/>
  <c r="CS713" i="5"/>
  <c r="CQ713" i="5"/>
  <c r="CR713" i="5" s="1"/>
  <c r="CS712" i="5"/>
  <c r="CQ712" i="5"/>
  <c r="CR712" i="5" s="1"/>
  <c r="CS711" i="5"/>
  <c r="CQ711" i="5"/>
  <c r="CR711" i="5" s="1"/>
  <c r="CS710" i="5"/>
  <c r="CQ710" i="5"/>
  <c r="CR710" i="5" s="1"/>
  <c r="CS709" i="5"/>
  <c r="CQ709" i="5"/>
  <c r="CR709" i="5" s="1"/>
  <c r="CS708" i="5"/>
  <c r="CQ708" i="5"/>
  <c r="CR708" i="5" s="1"/>
  <c r="CS707" i="5"/>
  <c r="CQ707" i="5"/>
  <c r="CR707" i="5" s="1"/>
  <c r="CS706" i="5"/>
  <c r="CQ706" i="5"/>
  <c r="CR706" i="5" s="1"/>
  <c r="CS705" i="5"/>
  <c r="CQ705" i="5"/>
  <c r="CR705" i="5" s="1"/>
  <c r="CS704" i="5"/>
  <c r="CQ704" i="5"/>
  <c r="CR704" i="5" s="1"/>
  <c r="CS703" i="5"/>
  <c r="CQ703" i="5"/>
  <c r="CR703" i="5" s="1"/>
  <c r="CS702" i="5"/>
  <c r="CQ702" i="5"/>
  <c r="CR702" i="5" s="1"/>
  <c r="CS701" i="5"/>
  <c r="CQ701" i="5"/>
  <c r="CR701" i="5" s="1"/>
  <c r="CS700" i="5"/>
  <c r="CQ700" i="5"/>
  <c r="CR700" i="5" s="1"/>
  <c r="CS699" i="5"/>
  <c r="CQ699" i="5"/>
  <c r="CR699" i="5" s="1"/>
  <c r="CS698" i="5"/>
  <c r="CQ698" i="5"/>
  <c r="CR698" i="5" s="1"/>
  <c r="CS697" i="5"/>
  <c r="CQ697" i="5"/>
  <c r="CR697" i="5" s="1"/>
  <c r="CS696" i="5"/>
  <c r="CQ696" i="5"/>
  <c r="CR696" i="5" s="1"/>
  <c r="CS695" i="5"/>
  <c r="CQ695" i="5"/>
  <c r="CR695" i="5" s="1"/>
  <c r="CS694" i="5"/>
  <c r="CQ694" i="5"/>
  <c r="CR694" i="5" s="1"/>
  <c r="CS693" i="5"/>
  <c r="CQ693" i="5"/>
  <c r="CR693" i="5" s="1"/>
  <c r="CS692" i="5"/>
  <c r="CQ692" i="5"/>
  <c r="CR692" i="5" s="1"/>
  <c r="CS691" i="5"/>
  <c r="CQ691" i="5"/>
  <c r="CR691" i="5" s="1"/>
  <c r="CS690" i="5"/>
  <c r="CQ690" i="5"/>
  <c r="CR690" i="5" s="1"/>
  <c r="CS689" i="5"/>
  <c r="CQ689" i="5"/>
  <c r="CR689" i="5" s="1"/>
  <c r="CS688" i="5"/>
  <c r="CQ688" i="5"/>
  <c r="CR688" i="5" s="1"/>
  <c r="CS687" i="5"/>
  <c r="CQ687" i="5"/>
  <c r="CR687" i="5" s="1"/>
  <c r="CS686" i="5"/>
  <c r="CQ686" i="5"/>
  <c r="CR686" i="5" s="1"/>
  <c r="CS685" i="5"/>
  <c r="CQ685" i="5"/>
  <c r="CR685" i="5" s="1"/>
  <c r="CS684" i="5"/>
  <c r="CQ684" i="5"/>
  <c r="CR684" i="5" s="1"/>
  <c r="CS683" i="5"/>
  <c r="CQ683" i="5"/>
  <c r="CR683" i="5" s="1"/>
  <c r="CS682" i="5"/>
  <c r="CQ682" i="5"/>
  <c r="CR682" i="5" s="1"/>
  <c r="CS681" i="5"/>
  <c r="CQ681" i="5"/>
  <c r="CR681" i="5" s="1"/>
  <c r="CS680" i="5"/>
  <c r="CQ680" i="5"/>
  <c r="CR680" i="5" s="1"/>
  <c r="CS679" i="5"/>
  <c r="CQ679" i="5"/>
  <c r="CR679" i="5" s="1"/>
  <c r="CS678" i="5"/>
  <c r="CQ678" i="5"/>
  <c r="CR678" i="5" s="1"/>
  <c r="CS677" i="5"/>
  <c r="CQ677" i="5"/>
  <c r="CR677" i="5" s="1"/>
  <c r="CS676" i="5"/>
  <c r="CQ676" i="5"/>
  <c r="CR676" i="5" s="1"/>
  <c r="CS675" i="5"/>
  <c r="CQ675" i="5"/>
  <c r="CR675" i="5" s="1"/>
  <c r="CS674" i="5"/>
  <c r="CQ674" i="5"/>
  <c r="CR674" i="5" s="1"/>
  <c r="CS673" i="5"/>
  <c r="CQ673" i="5"/>
  <c r="CR673" i="5" s="1"/>
  <c r="CS672" i="5"/>
  <c r="CQ672" i="5"/>
  <c r="CR672" i="5" s="1"/>
  <c r="CS671" i="5"/>
  <c r="CQ671" i="5"/>
  <c r="CR671" i="5" s="1"/>
  <c r="CS670" i="5"/>
  <c r="CQ670" i="5"/>
  <c r="CR670" i="5" s="1"/>
  <c r="CS669" i="5"/>
  <c r="CQ669" i="5"/>
  <c r="CR669" i="5" s="1"/>
  <c r="CS668" i="5"/>
  <c r="CQ668" i="5"/>
  <c r="CR668" i="5" s="1"/>
  <c r="CS667" i="5"/>
  <c r="CQ667" i="5"/>
  <c r="CR667" i="5" s="1"/>
  <c r="CS666" i="5"/>
  <c r="CQ666" i="5"/>
  <c r="CR666" i="5" s="1"/>
  <c r="CS665" i="5"/>
  <c r="CQ665" i="5"/>
  <c r="CR665" i="5" s="1"/>
  <c r="CS664" i="5"/>
  <c r="CQ664" i="5"/>
  <c r="CR664" i="5" s="1"/>
  <c r="CS663" i="5"/>
  <c r="CQ663" i="5"/>
  <c r="CR663" i="5" s="1"/>
  <c r="CS662" i="5"/>
  <c r="CQ662" i="5"/>
  <c r="CR662" i="5" s="1"/>
  <c r="CS661" i="5"/>
  <c r="CQ661" i="5"/>
  <c r="CR661" i="5" s="1"/>
  <c r="CS660" i="5"/>
  <c r="CQ660" i="5"/>
  <c r="CR660" i="5" s="1"/>
  <c r="CS659" i="5"/>
  <c r="CQ659" i="5"/>
  <c r="CR659" i="5" s="1"/>
  <c r="CS658" i="5"/>
  <c r="CQ658" i="5"/>
  <c r="CR658" i="5" s="1"/>
  <c r="CS657" i="5"/>
  <c r="CQ657" i="5"/>
  <c r="CR657" i="5" s="1"/>
  <c r="CS656" i="5"/>
  <c r="CQ656" i="5"/>
  <c r="CR656" i="5" s="1"/>
  <c r="CS655" i="5"/>
  <c r="CQ655" i="5"/>
  <c r="CR655" i="5" s="1"/>
  <c r="CS654" i="5"/>
  <c r="CQ654" i="5"/>
  <c r="CR654" i="5" s="1"/>
  <c r="CS653" i="5"/>
  <c r="CQ653" i="5"/>
  <c r="CR653" i="5" s="1"/>
  <c r="CS652" i="5"/>
  <c r="CQ652" i="5"/>
  <c r="CR652" i="5" s="1"/>
  <c r="CS651" i="5"/>
  <c r="CQ651" i="5"/>
  <c r="CR651" i="5" s="1"/>
  <c r="CS650" i="5"/>
  <c r="CQ650" i="5"/>
  <c r="CR650" i="5" s="1"/>
  <c r="CS649" i="5"/>
  <c r="CQ649" i="5"/>
  <c r="CR649" i="5" s="1"/>
  <c r="CS648" i="5"/>
  <c r="CQ648" i="5"/>
  <c r="CR648" i="5" s="1"/>
  <c r="CS647" i="5"/>
  <c r="CQ647" i="5"/>
  <c r="CR647" i="5" s="1"/>
  <c r="CS646" i="5"/>
  <c r="CQ646" i="5"/>
  <c r="CR646" i="5" s="1"/>
  <c r="CS645" i="5"/>
  <c r="CQ645" i="5"/>
  <c r="CR645" i="5" s="1"/>
  <c r="CS644" i="5"/>
  <c r="CQ644" i="5"/>
  <c r="CR644" i="5" s="1"/>
  <c r="CS643" i="5"/>
  <c r="CQ643" i="5"/>
  <c r="CR643" i="5" s="1"/>
  <c r="CS642" i="5"/>
  <c r="CQ642" i="5"/>
  <c r="CR642" i="5" s="1"/>
  <c r="CS641" i="5"/>
  <c r="CQ641" i="5"/>
  <c r="CR641" i="5" s="1"/>
  <c r="CS640" i="5"/>
  <c r="CQ640" i="5"/>
  <c r="CR640" i="5" s="1"/>
  <c r="CS639" i="5"/>
  <c r="CQ639" i="5"/>
  <c r="CR639" i="5" s="1"/>
  <c r="CS638" i="5"/>
  <c r="CQ638" i="5"/>
  <c r="CR638" i="5" s="1"/>
  <c r="CS637" i="5"/>
  <c r="CQ637" i="5"/>
  <c r="CR637" i="5" s="1"/>
  <c r="CS636" i="5"/>
  <c r="CQ636" i="5"/>
  <c r="CR636" i="5" s="1"/>
  <c r="CS635" i="5"/>
  <c r="CQ635" i="5"/>
  <c r="CR635" i="5" s="1"/>
  <c r="CS634" i="5"/>
  <c r="CQ634" i="5"/>
  <c r="CR634" i="5" s="1"/>
  <c r="CS633" i="5"/>
  <c r="CQ633" i="5"/>
  <c r="CR633" i="5" s="1"/>
  <c r="CS632" i="5"/>
  <c r="CQ632" i="5"/>
  <c r="CR632" i="5" s="1"/>
  <c r="CS631" i="5"/>
  <c r="CQ631" i="5"/>
  <c r="CR631" i="5" s="1"/>
  <c r="CS630" i="5"/>
  <c r="CQ630" i="5"/>
  <c r="CR630" i="5" s="1"/>
  <c r="CS629" i="5"/>
  <c r="CQ629" i="5"/>
  <c r="CR629" i="5" s="1"/>
  <c r="CS628" i="5"/>
  <c r="CQ628" i="5"/>
  <c r="CR628" i="5" s="1"/>
  <c r="CS627" i="5"/>
  <c r="CQ627" i="5"/>
  <c r="CR627" i="5" s="1"/>
  <c r="CS626" i="5"/>
  <c r="CQ626" i="5"/>
  <c r="CR626" i="5" s="1"/>
  <c r="CS625" i="5"/>
  <c r="CQ625" i="5"/>
  <c r="CR625" i="5" s="1"/>
  <c r="CS624" i="5"/>
  <c r="CQ624" i="5"/>
  <c r="CR624" i="5" s="1"/>
  <c r="CS623" i="5"/>
  <c r="CQ623" i="5"/>
  <c r="CR623" i="5" s="1"/>
  <c r="CS622" i="5"/>
  <c r="CQ622" i="5"/>
  <c r="CR622" i="5" s="1"/>
  <c r="CS621" i="5"/>
  <c r="CQ621" i="5"/>
  <c r="CR621" i="5" s="1"/>
  <c r="CS620" i="5"/>
  <c r="CQ620" i="5"/>
  <c r="CR620" i="5" s="1"/>
  <c r="CS619" i="5"/>
  <c r="CQ619" i="5"/>
  <c r="CR619" i="5" s="1"/>
  <c r="CS618" i="5"/>
  <c r="CQ618" i="5"/>
  <c r="CR618" i="5" s="1"/>
  <c r="CS617" i="5"/>
  <c r="CQ617" i="5"/>
  <c r="CR617" i="5" s="1"/>
  <c r="CS616" i="5"/>
  <c r="CQ616" i="5"/>
  <c r="CR616" i="5" s="1"/>
  <c r="CS615" i="5"/>
  <c r="CQ615" i="5"/>
  <c r="CR615" i="5" s="1"/>
  <c r="CS614" i="5"/>
  <c r="CQ614" i="5"/>
  <c r="CR614" i="5" s="1"/>
  <c r="CS613" i="5"/>
  <c r="CQ613" i="5"/>
  <c r="CR613" i="5" s="1"/>
  <c r="CS612" i="5"/>
  <c r="CQ612" i="5"/>
  <c r="CR612" i="5" s="1"/>
  <c r="CS611" i="5"/>
  <c r="CQ611" i="5"/>
  <c r="CR611" i="5" s="1"/>
  <c r="CS610" i="5"/>
  <c r="CQ610" i="5"/>
  <c r="CR610" i="5" s="1"/>
  <c r="CS609" i="5"/>
  <c r="CQ609" i="5"/>
  <c r="CR609" i="5" s="1"/>
  <c r="CS608" i="5"/>
  <c r="CQ608" i="5"/>
  <c r="CR608" i="5" s="1"/>
  <c r="CS607" i="5"/>
  <c r="CQ607" i="5"/>
  <c r="CR607" i="5" s="1"/>
  <c r="CS606" i="5"/>
  <c r="CQ606" i="5"/>
  <c r="CR606" i="5" s="1"/>
  <c r="CS605" i="5"/>
  <c r="CQ605" i="5"/>
  <c r="CR605" i="5" s="1"/>
  <c r="CS604" i="5"/>
  <c r="CQ604" i="5"/>
  <c r="CR604" i="5" s="1"/>
  <c r="CS603" i="5"/>
  <c r="CQ603" i="5"/>
  <c r="CR603" i="5" s="1"/>
  <c r="CS602" i="5"/>
  <c r="CQ602" i="5"/>
  <c r="CR602" i="5" s="1"/>
  <c r="CS601" i="5"/>
  <c r="CQ601" i="5"/>
  <c r="CR601" i="5" s="1"/>
  <c r="CS600" i="5"/>
  <c r="CQ600" i="5"/>
  <c r="CR600" i="5" s="1"/>
  <c r="CS599" i="5"/>
  <c r="CQ599" i="5"/>
  <c r="CR599" i="5" s="1"/>
  <c r="CS598" i="5"/>
  <c r="CQ598" i="5"/>
  <c r="CR598" i="5" s="1"/>
  <c r="CS597" i="5"/>
  <c r="CQ597" i="5"/>
  <c r="CR597" i="5" s="1"/>
  <c r="CS596" i="5"/>
  <c r="CQ596" i="5"/>
  <c r="CR596" i="5" s="1"/>
  <c r="CS595" i="5"/>
  <c r="CQ595" i="5"/>
  <c r="CR595" i="5" s="1"/>
  <c r="CS594" i="5"/>
  <c r="CQ594" i="5"/>
  <c r="CR594" i="5" s="1"/>
  <c r="CS593" i="5"/>
  <c r="CQ593" i="5"/>
  <c r="CR593" i="5" s="1"/>
  <c r="CS592" i="5"/>
  <c r="CQ592" i="5"/>
  <c r="CR592" i="5" s="1"/>
  <c r="CS591" i="5"/>
  <c r="CQ591" i="5"/>
  <c r="CR591" i="5" s="1"/>
  <c r="CS590" i="5"/>
  <c r="CQ590" i="5"/>
  <c r="CR590" i="5" s="1"/>
  <c r="CS589" i="5"/>
  <c r="CQ589" i="5"/>
  <c r="CR589" i="5" s="1"/>
  <c r="CS588" i="5"/>
  <c r="CQ588" i="5"/>
  <c r="CR588" i="5" s="1"/>
  <c r="CS587" i="5"/>
  <c r="CQ587" i="5"/>
  <c r="CR587" i="5" s="1"/>
  <c r="CS586" i="5"/>
  <c r="CQ586" i="5"/>
  <c r="CR586" i="5" s="1"/>
  <c r="CS585" i="5"/>
  <c r="CQ585" i="5"/>
  <c r="CR585" i="5" s="1"/>
  <c r="CS584" i="5"/>
  <c r="CQ584" i="5"/>
  <c r="CR584" i="5" s="1"/>
  <c r="CS583" i="5"/>
  <c r="CQ583" i="5"/>
  <c r="CR583" i="5" s="1"/>
  <c r="CS582" i="5"/>
  <c r="CQ582" i="5"/>
  <c r="CR582" i="5" s="1"/>
  <c r="CS581" i="5"/>
  <c r="CQ581" i="5"/>
  <c r="CR581" i="5" s="1"/>
  <c r="CS580" i="5"/>
  <c r="CQ580" i="5"/>
  <c r="CR580" i="5" s="1"/>
  <c r="CS579" i="5"/>
  <c r="CQ579" i="5"/>
  <c r="CR579" i="5" s="1"/>
  <c r="CS578" i="5"/>
  <c r="CQ578" i="5"/>
  <c r="CR578" i="5" s="1"/>
  <c r="CS577" i="5"/>
  <c r="CQ577" i="5"/>
  <c r="CR577" i="5" s="1"/>
  <c r="CS576" i="5"/>
  <c r="CQ576" i="5"/>
  <c r="CR576" i="5" s="1"/>
  <c r="CS575" i="5"/>
  <c r="CQ575" i="5"/>
  <c r="CR575" i="5" s="1"/>
  <c r="CS574" i="5"/>
  <c r="CQ574" i="5"/>
  <c r="CR574" i="5" s="1"/>
  <c r="CS573" i="5"/>
  <c r="CQ573" i="5"/>
  <c r="CR573" i="5" s="1"/>
  <c r="CS572" i="5"/>
  <c r="CQ572" i="5"/>
  <c r="CR572" i="5" s="1"/>
  <c r="CS571" i="5"/>
  <c r="CQ571" i="5"/>
  <c r="CR571" i="5" s="1"/>
  <c r="CS570" i="5"/>
  <c r="CQ570" i="5"/>
  <c r="CR570" i="5" s="1"/>
  <c r="CS569" i="5"/>
  <c r="CQ569" i="5"/>
  <c r="CR569" i="5" s="1"/>
  <c r="CS568" i="5"/>
  <c r="CQ568" i="5"/>
  <c r="CR568" i="5" s="1"/>
  <c r="CS567" i="5"/>
  <c r="CQ567" i="5"/>
  <c r="CR567" i="5" s="1"/>
  <c r="CS566" i="5"/>
  <c r="CQ566" i="5"/>
  <c r="CR566" i="5" s="1"/>
  <c r="CS565" i="5"/>
  <c r="CQ565" i="5"/>
  <c r="CR565" i="5" s="1"/>
  <c r="CS564" i="5"/>
  <c r="CQ564" i="5"/>
  <c r="CR564" i="5" s="1"/>
  <c r="CS563" i="5"/>
  <c r="CQ563" i="5"/>
  <c r="CR563" i="5" s="1"/>
  <c r="CS562" i="5"/>
  <c r="CQ562" i="5"/>
  <c r="CR562" i="5" s="1"/>
  <c r="CS561" i="5"/>
  <c r="CQ561" i="5"/>
  <c r="CR561" i="5" s="1"/>
  <c r="CS560" i="5"/>
  <c r="CQ560" i="5"/>
  <c r="CR560" i="5" s="1"/>
  <c r="CS559" i="5"/>
  <c r="CQ559" i="5"/>
  <c r="CR559" i="5" s="1"/>
  <c r="CS558" i="5"/>
  <c r="CQ558" i="5"/>
  <c r="CR558" i="5" s="1"/>
  <c r="CS557" i="5"/>
  <c r="CQ557" i="5"/>
  <c r="CR557" i="5" s="1"/>
  <c r="CS556" i="5"/>
  <c r="CQ556" i="5"/>
  <c r="CR556" i="5" s="1"/>
  <c r="CS555" i="5"/>
  <c r="CQ555" i="5"/>
  <c r="CR555" i="5" s="1"/>
  <c r="CS554" i="5"/>
  <c r="CQ554" i="5"/>
  <c r="CR554" i="5" s="1"/>
  <c r="CS553" i="5"/>
  <c r="CQ553" i="5"/>
  <c r="CR553" i="5" s="1"/>
  <c r="CS552" i="5"/>
  <c r="CQ552" i="5"/>
  <c r="CR552" i="5" s="1"/>
  <c r="CS551" i="5"/>
  <c r="CQ551" i="5"/>
  <c r="CR551" i="5" s="1"/>
  <c r="CS550" i="5"/>
  <c r="CQ550" i="5"/>
  <c r="CR550" i="5" s="1"/>
  <c r="CS549" i="5"/>
  <c r="CQ549" i="5"/>
  <c r="CR549" i="5" s="1"/>
  <c r="CS548" i="5"/>
  <c r="CQ548" i="5"/>
  <c r="CR548" i="5" s="1"/>
  <c r="CS547" i="5"/>
  <c r="CQ547" i="5"/>
  <c r="CR547" i="5" s="1"/>
  <c r="CS546" i="5"/>
  <c r="CQ546" i="5"/>
  <c r="CR546" i="5" s="1"/>
  <c r="CS545" i="5"/>
  <c r="CQ545" i="5"/>
  <c r="CR545" i="5" s="1"/>
  <c r="CS544" i="5"/>
  <c r="CQ544" i="5"/>
  <c r="CR544" i="5" s="1"/>
  <c r="CS543" i="5"/>
  <c r="CQ543" i="5"/>
  <c r="CR543" i="5" s="1"/>
  <c r="CS542" i="5"/>
  <c r="CQ542" i="5"/>
  <c r="CR542" i="5" s="1"/>
  <c r="CS541" i="5"/>
  <c r="CQ541" i="5"/>
  <c r="CR541" i="5" s="1"/>
  <c r="CS540" i="5"/>
  <c r="CQ540" i="5"/>
  <c r="CR540" i="5" s="1"/>
  <c r="CS539" i="5"/>
  <c r="CQ539" i="5"/>
  <c r="CR539" i="5" s="1"/>
  <c r="CS538" i="5"/>
  <c r="CQ538" i="5"/>
  <c r="CR538" i="5" s="1"/>
  <c r="CS537" i="5"/>
  <c r="CQ537" i="5"/>
  <c r="CR537" i="5" s="1"/>
  <c r="CS536" i="5"/>
  <c r="CQ536" i="5"/>
  <c r="CR536" i="5" s="1"/>
  <c r="CS535" i="5"/>
  <c r="CQ535" i="5"/>
  <c r="CR535" i="5" s="1"/>
  <c r="CS534" i="5"/>
  <c r="CQ534" i="5"/>
  <c r="CR534" i="5" s="1"/>
  <c r="CS533" i="5"/>
  <c r="CQ533" i="5"/>
  <c r="CR533" i="5" s="1"/>
  <c r="CS532" i="5"/>
  <c r="CQ532" i="5"/>
  <c r="CR532" i="5" s="1"/>
  <c r="CS531" i="5"/>
  <c r="CQ531" i="5"/>
  <c r="CR531" i="5" s="1"/>
  <c r="CS530" i="5"/>
  <c r="CQ530" i="5"/>
  <c r="CR530" i="5" s="1"/>
  <c r="CS529" i="5"/>
  <c r="CQ529" i="5"/>
  <c r="CR529" i="5" s="1"/>
  <c r="CS528" i="5"/>
  <c r="CQ528" i="5"/>
  <c r="CR528" i="5" s="1"/>
  <c r="CS527" i="5"/>
  <c r="CQ527" i="5"/>
  <c r="CR527" i="5" s="1"/>
  <c r="CS526" i="5"/>
  <c r="CQ526" i="5"/>
  <c r="CR526" i="5" s="1"/>
  <c r="CS525" i="5"/>
  <c r="CQ525" i="5"/>
  <c r="CR525" i="5" s="1"/>
  <c r="CS524" i="5"/>
  <c r="CQ524" i="5"/>
  <c r="CR524" i="5" s="1"/>
  <c r="CS523" i="5"/>
  <c r="CQ523" i="5"/>
  <c r="CR523" i="5" s="1"/>
  <c r="CS522" i="5"/>
  <c r="CQ522" i="5"/>
  <c r="CR522" i="5" s="1"/>
  <c r="CS521" i="5"/>
  <c r="CQ521" i="5"/>
  <c r="CR521" i="5" s="1"/>
  <c r="CS520" i="5"/>
  <c r="CQ520" i="5"/>
  <c r="CR520" i="5" s="1"/>
  <c r="CS519" i="5"/>
  <c r="CQ519" i="5"/>
  <c r="CR519" i="5" s="1"/>
  <c r="CS518" i="5"/>
  <c r="CQ518" i="5"/>
  <c r="CR518" i="5" s="1"/>
  <c r="CS517" i="5"/>
  <c r="CQ517" i="5"/>
  <c r="CR517" i="5" s="1"/>
  <c r="CS516" i="5"/>
  <c r="CQ516" i="5"/>
  <c r="CR516" i="5" s="1"/>
  <c r="CS515" i="5"/>
  <c r="CQ515" i="5"/>
  <c r="CR515" i="5" s="1"/>
  <c r="CS514" i="5"/>
  <c r="CQ514" i="5"/>
  <c r="CR514" i="5" s="1"/>
  <c r="CS513" i="5"/>
  <c r="CQ513" i="5"/>
  <c r="CR513" i="5" s="1"/>
  <c r="CS512" i="5"/>
  <c r="CQ512" i="5"/>
  <c r="CR512" i="5" s="1"/>
  <c r="CS511" i="5"/>
  <c r="CQ511" i="5"/>
  <c r="CR511" i="5" s="1"/>
  <c r="CS510" i="5"/>
  <c r="CQ510" i="5"/>
  <c r="CR510" i="5" s="1"/>
  <c r="CS509" i="5"/>
  <c r="CQ509" i="5"/>
  <c r="CR509" i="5" s="1"/>
  <c r="CS508" i="5"/>
  <c r="CQ508" i="5"/>
  <c r="CR508" i="5" s="1"/>
  <c r="CS507" i="5"/>
  <c r="CQ507" i="5"/>
  <c r="CR507" i="5" s="1"/>
  <c r="CS506" i="5"/>
  <c r="CQ506" i="5"/>
  <c r="CR506" i="5" s="1"/>
  <c r="CS505" i="5"/>
  <c r="CQ505" i="5"/>
  <c r="CR505" i="5" s="1"/>
  <c r="CS504" i="5"/>
  <c r="CQ504" i="5"/>
  <c r="CR504" i="5" s="1"/>
  <c r="CS503" i="5"/>
  <c r="CQ503" i="5"/>
  <c r="CR503" i="5" s="1"/>
  <c r="CS502" i="5"/>
  <c r="CQ502" i="5"/>
  <c r="CR502" i="5" s="1"/>
  <c r="CS501" i="5"/>
  <c r="CQ501" i="5"/>
  <c r="CR501" i="5" s="1"/>
  <c r="CS500" i="5"/>
  <c r="CQ500" i="5"/>
  <c r="CR500" i="5" s="1"/>
  <c r="CS499" i="5"/>
  <c r="CQ499" i="5"/>
  <c r="CR499" i="5" s="1"/>
  <c r="CS498" i="5"/>
  <c r="CQ498" i="5"/>
  <c r="CR498" i="5" s="1"/>
  <c r="CS497" i="5"/>
  <c r="CQ497" i="5"/>
  <c r="CR497" i="5" s="1"/>
  <c r="CS496" i="5"/>
  <c r="CQ496" i="5"/>
  <c r="CR496" i="5" s="1"/>
  <c r="CS495" i="5"/>
  <c r="CQ495" i="5"/>
  <c r="CR495" i="5" s="1"/>
  <c r="CS494" i="5"/>
  <c r="CQ494" i="5"/>
  <c r="CR494" i="5" s="1"/>
  <c r="CS493" i="5"/>
  <c r="CQ493" i="5"/>
  <c r="CR493" i="5" s="1"/>
  <c r="CS492" i="5"/>
  <c r="CQ492" i="5"/>
  <c r="CR492" i="5" s="1"/>
  <c r="CS491" i="5"/>
  <c r="CQ491" i="5"/>
  <c r="CR491" i="5" s="1"/>
  <c r="CS490" i="5"/>
  <c r="CQ490" i="5"/>
  <c r="CR490" i="5" s="1"/>
  <c r="CS489" i="5"/>
  <c r="CQ489" i="5"/>
  <c r="CR489" i="5" s="1"/>
  <c r="CS488" i="5"/>
  <c r="CQ488" i="5"/>
  <c r="CR488" i="5" s="1"/>
  <c r="CS487" i="5"/>
  <c r="CQ487" i="5"/>
  <c r="CR487" i="5" s="1"/>
  <c r="CS486" i="5"/>
  <c r="CQ486" i="5"/>
  <c r="CR486" i="5" s="1"/>
  <c r="CS485" i="5"/>
  <c r="CQ485" i="5"/>
  <c r="CR485" i="5" s="1"/>
  <c r="CS484" i="5"/>
  <c r="CQ484" i="5"/>
  <c r="CR484" i="5" s="1"/>
  <c r="CS483" i="5"/>
  <c r="CQ483" i="5"/>
  <c r="CR483" i="5" s="1"/>
  <c r="CS482" i="5"/>
  <c r="CQ482" i="5"/>
  <c r="CR482" i="5" s="1"/>
  <c r="CS481" i="5"/>
  <c r="CQ481" i="5"/>
  <c r="CR481" i="5" s="1"/>
  <c r="CS480" i="5"/>
  <c r="CQ480" i="5"/>
  <c r="CR480" i="5" s="1"/>
  <c r="CS479" i="5"/>
  <c r="CQ479" i="5"/>
  <c r="CR479" i="5" s="1"/>
  <c r="CS478" i="5"/>
  <c r="CQ478" i="5"/>
  <c r="CR478" i="5" s="1"/>
  <c r="CS477" i="5"/>
  <c r="CQ477" i="5"/>
  <c r="CR477" i="5" s="1"/>
  <c r="CS476" i="5"/>
  <c r="CQ476" i="5"/>
  <c r="CR476" i="5" s="1"/>
  <c r="CS475" i="5"/>
  <c r="CQ475" i="5"/>
  <c r="CR475" i="5" s="1"/>
  <c r="CS474" i="5"/>
  <c r="CQ474" i="5"/>
  <c r="CR474" i="5" s="1"/>
  <c r="CS473" i="5"/>
  <c r="CQ473" i="5"/>
  <c r="CR473" i="5" s="1"/>
  <c r="CS472" i="5"/>
  <c r="CQ472" i="5"/>
  <c r="CR472" i="5" s="1"/>
  <c r="CS471" i="5"/>
  <c r="CQ471" i="5"/>
  <c r="CR471" i="5" s="1"/>
  <c r="CS470" i="5"/>
  <c r="CQ470" i="5"/>
  <c r="CR470" i="5" s="1"/>
  <c r="CS469" i="5"/>
  <c r="CQ469" i="5"/>
  <c r="CR469" i="5" s="1"/>
  <c r="CS468" i="5"/>
  <c r="CQ468" i="5"/>
  <c r="CR468" i="5" s="1"/>
  <c r="CS467" i="5"/>
  <c r="CQ467" i="5"/>
  <c r="CR467" i="5" s="1"/>
  <c r="CS466" i="5"/>
  <c r="CQ466" i="5"/>
  <c r="CR466" i="5" s="1"/>
  <c r="CS465" i="5"/>
  <c r="CQ465" i="5"/>
  <c r="CR465" i="5" s="1"/>
  <c r="CS464" i="5"/>
  <c r="CQ464" i="5"/>
  <c r="CR464" i="5" s="1"/>
  <c r="CS463" i="5"/>
  <c r="CQ463" i="5"/>
  <c r="CR463" i="5" s="1"/>
  <c r="CS462" i="5"/>
  <c r="CQ462" i="5"/>
  <c r="CR462" i="5" s="1"/>
  <c r="CS461" i="5"/>
  <c r="CQ461" i="5"/>
  <c r="CR461" i="5" s="1"/>
  <c r="CS460" i="5"/>
  <c r="CQ460" i="5"/>
  <c r="CR460" i="5" s="1"/>
  <c r="CS459" i="5"/>
  <c r="CQ459" i="5"/>
  <c r="CR459" i="5" s="1"/>
  <c r="CS458" i="5"/>
  <c r="CQ458" i="5"/>
  <c r="CR458" i="5" s="1"/>
  <c r="CS457" i="5"/>
  <c r="CQ457" i="5"/>
  <c r="CR457" i="5" s="1"/>
  <c r="CS456" i="5"/>
  <c r="CQ456" i="5"/>
  <c r="CR456" i="5" s="1"/>
  <c r="CS455" i="5"/>
  <c r="CQ455" i="5"/>
  <c r="CR455" i="5" s="1"/>
  <c r="CS454" i="5"/>
  <c r="CQ454" i="5"/>
  <c r="CR454" i="5" s="1"/>
  <c r="CS453" i="5"/>
  <c r="CQ453" i="5"/>
  <c r="CR453" i="5" s="1"/>
  <c r="CS452" i="5"/>
  <c r="CQ452" i="5"/>
  <c r="CR452" i="5" s="1"/>
  <c r="CS451" i="5"/>
  <c r="CQ451" i="5"/>
  <c r="CR451" i="5" s="1"/>
  <c r="CS450" i="5"/>
  <c r="CQ450" i="5"/>
  <c r="CR450" i="5" s="1"/>
  <c r="CS449" i="5"/>
  <c r="CQ449" i="5"/>
  <c r="CR449" i="5" s="1"/>
  <c r="CS448" i="5"/>
  <c r="CQ448" i="5"/>
  <c r="CR448" i="5" s="1"/>
  <c r="CS447" i="5"/>
  <c r="CQ447" i="5"/>
  <c r="CR447" i="5" s="1"/>
  <c r="CS446" i="5"/>
  <c r="CQ446" i="5"/>
  <c r="CR446" i="5" s="1"/>
  <c r="CS445" i="5"/>
  <c r="CQ445" i="5"/>
  <c r="CR445" i="5" s="1"/>
  <c r="CS444" i="5"/>
  <c r="CQ444" i="5"/>
  <c r="CR444" i="5" s="1"/>
  <c r="CS443" i="5"/>
  <c r="CQ443" i="5"/>
  <c r="CR443" i="5" s="1"/>
  <c r="CS442" i="5"/>
  <c r="CQ442" i="5"/>
  <c r="CR442" i="5" s="1"/>
  <c r="CS441" i="5"/>
  <c r="CQ441" i="5"/>
  <c r="CR441" i="5" s="1"/>
  <c r="CS440" i="5"/>
  <c r="CQ440" i="5"/>
  <c r="CR440" i="5" s="1"/>
  <c r="CS439" i="5"/>
  <c r="CQ439" i="5"/>
  <c r="CR439" i="5" s="1"/>
  <c r="CS438" i="5"/>
  <c r="CQ438" i="5"/>
  <c r="CR438" i="5" s="1"/>
  <c r="CS437" i="5"/>
  <c r="CQ437" i="5"/>
  <c r="CR437" i="5" s="1"/>
  <c r="CS436" i="5"/>
  <c r="CQ436" i="5"/>
  <c r="CR436" i="5" s="1"/>
  <c r="CS435" i="5"/>
  <c r="CQ435" i="5"/>
  <c r="CR435" i="5" s="1"/>
  <c r="CS434" i="5"/>
  <c r="CQ434" i="5"/>
  <c r="CR434" i="5" s="1"/>
  <c r="CS433" i="5"/>
  <c r="CQ433" i="5"/>
  <c r="CR433" i="5" s="1"/>
  <c r="CS432" i="5"/>
  <c r="CQ432" i="5"/>
  <c r="CR432" i="5" s="1"/>
  <c r="CS431" i="5"/>
  <c r="CQ431" i="5"/>
  <c r="CR431" i="5" s="1"/>
  <c r="CS430" i="5"/>
  <c r="CQ430" i="5"/>
  <c r="CR430" i="5" s="1"/>
  <c r="CS429" i="5"/>
  <c r="CQ429" i="5"/>
  <c r="CR429" i="5" s="1"/>
  <c r="CS428" i="5"/>
  <c r="CQ428" i="5"/>
  <c r="CR428" i="5" s="1"/>
  <c r="CS427" i="5"/>
  <c r="CQ427" i="5"/>
  <c r="CR427" i="5" s="1"/>
  <c r="CS426" i="5"/>
  <c r="CQ426" i="5"/>
  <c r="CR426" i="5" s="1"/>
  <c r="CS425" i="5"/>
  <c r="CQ425" i="5"/>
  <c r="CR425" i="5" s="1"/>
  <c r="CS424" i="5"/>
  <c r="CQ424" i="5"/>
  <c r="CR424" i="5" s="1"/>
  <c r="CS423" i="5"/>
  <c r="CQ423" i="5"/>
  <c r="CR423" i="5" s="1"/>
  <c r="CS422" i="5"/>
  <c r="CQ422" i="5"/>
  <c r="CR422" i="5" s="1"/>
  <c r="CS421" i="5"/>
  <c r="CQ421" i="5"/>
  <c r="CR421" i="5" s="1"/>
  <c r="CS420" i="5"/>
  <c r="CQ420" i="5"/>
  <c r="CR420" i="5" s="1"/>
  <c r="CS419" i="5"/>
  <c r="CQ419" i="5"/>
  <c r="CR419" i="5" s="1"/>
  <c r="CS418" i="5"/>
  <c r="CQ418" i="5"/>
  <c r="CR418" i="5" s="1"/>
  <c r="CS417" i="5"/>
  <c r="CQ417" i="5"/>
  <c r="CR417" i="5" s="1"/>
  <c r="CS416" i="5"/>
  <c r="CQ416" i="5"/>
  <c r="CR416" i="5" s="1"/>
  <c r="CS415" i="5"/>
  <c r="CQ415" i="5"/>
  <c r="CR415" i="5" s="1"/>
  <c r="CS414" i="5"/>
  <c r="CQ414" i="5"/>
  <c r="CR414" i="5" s="1"/>
  <c r="CS413" i="5"/>
  <c r="CQ413" i="5"/>
  <c r="CR413" i="5" s="1"/>
  <c r="CS412" i="5"/>
  <c r="CQ412" i="5"/>
  <c r="CR412" i="5" s="1"/>
  <c r="CS411" i="5"/>
  <c r="CQ411" i="5"/>
  <c r="CR411" i="5" s="1"/>
  <c r="CS410" i="5"/>
  <c r="CQ410" i="5"/>
  <c r="CR410" i="5" s="1"/>
  <c r="CS409" i="5"/>
  <c r="CQ409" i="5"/>
  <c r="CR409" i="5" s="1"/>
  <c r="CS408" i="5"/>
  <c r="CQ408" i="5"/>
  <c r="CR408" i="5" s="1"/>
  <c r="CS407" i="5"/>
  <c r="CQ407" i="5"/>
  <c r="CR407" i="5" s="1"/>
  <c r="CS406" i="5"/>
  <c r="CQ406" i="5"/>
  <c r="CR406" i="5" s="1"/>
  <c r="CS405" i="5"/>
  <c r="CQ405" i="5"/>
  <c r="CR405" i="5" s="1"/>
  <c r="CS404" i="5"/>
  <c r="CQ404" i="5"/>
  <c r="CR404" i="5" s="1"/>
  <c r="CS403" i="5"/>
  <c r="CQ403" i="5"/>
  <c r="CR403" i="5" s="1"/>
  <c r="CS402" i="5"/>
  <c r="CQ402" i="5"/>
  <c r="CR402" i="5" s="1"/>
  <c r="CS401" i="5"/>
  <c r="CQ401" i="5"/>
  <c r="CR401" i="5" s="1"/>
  <c r="CS400" i="5"/>
  <c r="CQ400" i="5"/>
  <c r="CR400" i="5" s="1"/>
  <c r="CS399" i="5"/>
  <c r="CQ399" i="5"/>
  <c r="CR399" i="5" s="1"/>
  <c r="CS398" i="5"/>
  <c r="CQ398" i="5"/>
  <c r="CR398" i="5" s="1"/>
  <c r="CS397" i="5"/>
  <c r="CQ397" i="5"/>
  <c r="CR397" i="5" s="1"/>
  <c r="CS396" i="5"/>
  <c r="CQ396" i="5"/>
  <c r="CR396" i="5" s="1"/>
  <c r="CS395" i="5"/>
  <c r="CQ395" i="5"/>
  <c r="CR395" i="5" s="1"/>
  <c r="CS394" i="5"/>
  <c r="CQ394" i="5"/>
  <c r="CR394" i="5" s="1"/>
  <c r="CS393" i="5"/>
  <c r="CQ393" i="5"/>
  <c r="CR393" i="5" s="1"/>
  <c r="CS392" i="5"/>
  <c r="CQ392" i="5"/>
  <c r="CR392" i="5" s="1"/>
  <c r="CS391" i="5"/>
  <c r="CQ391" i="5"/>
  <c r="CR391" i="5" s="1"/>
  <c r="CS390" i="5"/>
  <c r="CQ390" i="5"/>
  <c r="CR390" i="5" s="1"/>
  <c r="CS389" i="5"/>
  <c r="CQ389" i="5"/>
  <c r="CR389" i="5" s="1"/>
  <c r="CS388" i="5"/>
  <c r="CQ388" i="5"/>
  <c r="CR388" i="5" s="1"/>
  <c r="CS387" i="5"/>
  <c r="CQ387" i="5"/>
  <c r="CR387" i="5" s="1"/>
  <c r="CS386" i="5"/>
  <c r="CQ386" i="5"/>
  <c r="CR386" i="5" s="1"/>
  <c r="CS385" i="5"/>
  <c r="CQ385" i="5"/>
  <c r="CR385" i="5" s="1"/>
  <c r="CS384" i="5"/>
  <c r="CQ384" i="5"/>
  <c r="CR384" i="5" s="1"/>
  <c r="CS383" i="5"/>
  <c r="CQ383" i="5"/>
  <c r="CR383" i="5" s="1"/>
  <c r="CS382" i="5"/>
  <c r="CQ382" i="5"/>
  <c r="CR382" i="5" s="1"/>
  <c r="CS381" i="5"/>
  <c r="CQ381" i="5"/>
  <c r="CR381" i="5" s="1"/>
  <c r="CS380" i="5"/>
  <c r="CQ380" i="5"/>
  <c r="CR380" i="5" s="1"/>
  <c r="CS379" i="5"/>
  <c r="CQ379" i="5"/>
  <c r="CR379" i="5" s="1"/>
  <c r="CS378" i="5"/>
  <c r="CQ378" i="5"/>
  <c r="CR378" i="5" s="1"/>
  <c r="CS377" i="5"/>
  <c r="CQ377" i="5"/>
  <c r="CR377" i="5" s="1"/>
  <c r="CS376" i="5"/>
  <c r="CQ376" i="5"/>
  <c r="CR376" i="5" s="1"/>
  <c r="CS375" i="5"/>
  <c r="CQ375" i="5"/>
  <c r="CR375" i="5" s="1"/>
  <c r="CS374" i="5"/>
  <c r="CQ374" i="5"/>
  <c r="CR374" i="5" s="1"/>
  <c r="CS373" i="5"/>
  <c r="CQ373" i="5"/>
  <c r="CR373" i="5" s="1"/>
  <c r="CS372" i="5"/>
  <c r="CQ372" i="5"/>
  <c r="CR372" i="5" s="1"/>
  <c r="CS371" i="5"/>
  <c r="CQ371" i="5"/>
  <c r="CR371" i="5" s="1"/>
  <c r="CS370" i="5"/>
  <c r="CQ370" i="5"/>
  <c r="CR370" i="5" s="1"/>
  <c r="CS369" i="5"/>
  <c r="CQ369" i="5"/>
  <c r="CR369" i="5" s="1"/>
  <c r="CS368" i="5"/>
  <c r="CQ368" i="5"/>
  <c r="CR368" i="5" s="1"/>
  <c r="CS367" i="5"/>
  <c r="CQ367" i="5"/>
  <c r="CR367" i="5" s="1"/>
  <c r="CS366" i="5"/>
  <c r="CQ366" i="5"/>
  <c r="CR366" i="5" s="1"/>
  <c r="CS365" i="5"/>
  <c r="CQ365" i="5"/>
  <c r="CR365" i="5" s="1"/>
  <c r="CS364" i="5"/>
  <c r="CQ364" i="5"/>
  <c r="CR364" i="5" s="1"/>
  <c r="CS363" i="5"/>
  <c r="CQ363" i="5"/>
  <c r="CR363" i="5" s="1"/>
  <c r="CS362" i="5"/>
  <c r="CQ362" i="5"/>
  <c r="CR362" i="5" s="1"/>
  <c r="CS361" i="5"/>
  <c r="CQ361" i="5"/>
  <c r="CR361" i="5" s="1"/>
  <c r="CS360" i="5"/>
  <c r="CQ360" i="5"/>
  <c r="CR360" i="5" s="1"/>
  <c r="CS359" i="5"/>
  <c r="CQ359" i="5"/>
  <c r="CR359" i="5" s="1"/>
  <c r="CS358" i="5"/>
  <c r="CQ358" i="5"/>
  <c r="CR358" i="5" s="1"/>
  <c r="CS357" i="5"/>
  <c r="CQ357" i="5"/>
  <c r="CR357" i="5" s="1"/>
  <c r="CS356" i="5"/>
  <c r="CQ356" i="5"/>
  <c r="CR356" i="5" s="1"/>
  <c r="CS355" i="5"/>
  <c r="CQ355" i="5"/>
  <c r="CR355" i="5" s="1"/>
  <c r="CS354" i="5"/>
  <c r="CQ354" i="5"/>
  <c r="CR354" i="5" s="1"/>
  <c r="CS353" i="5"/>
  <c r="CQ353" i="5"/>
  <c r="CR353" i="5" s="1"/>
  <c r="CS352" i="5"/>
  <c r="CQ352" i="5"/>
  <c r="CR352" i="5" s="1"/>
  <c r="CS351" i="5"/>
  <c r="CQ351" i="5"/>
  <c r="CR351" i="5" s="1"/>
  <c r="CS350" i="5"/>
  <c r="CQ350" i="5"/>
  <c r="CR350" i="5" s="1"/>
  <c r="CS349" i="5"/>
  <c r="CQ349" i="5"/>
  <c r="CR349" i="5" s="1"/>
  <c r="CS348" i="5"/>
  <c r="CQ348" i="5"/>
  <c r="CR348" i="5" s="1"/>
  <c r="CS347" i="5"/>
  <c r="CQ347" i="5"/>
  <c r="CR347" i="5" s="1"/>
  <c r="CS346" i="5"/>
  <c r="CQ346" i="5"/>
  <c r="CR346" i="5" s="1"/>
  <c r="CS345" i="5"/>
  <c r="CQ345" i="5"/>
  <c r="CR345" i="5" s="1"/>
  <c r="CS344" i="5"/>
  <c r="CQ344" i="5"/>
  <c r="CR344" i="5" s="1"/>
  <c r="CS343" i="5"/>
  <c r="CQ343" i="5"/>
  <c r="CR343" i="5" s="1"/>
  <c r="CS342" i="5"/>
  <c r="CQ342" i="5"/>
  <c r="CR342" i="5" s="1"/>
  <c r="CS341" i="5"/>
  <c r="CQ341" i="5"/>
  <c r="CR341" i="5" s="1"/>
  <c r="CS340" i="5"/>
  <c r="CQ340" i="5"/>
  <c r="CR340" i="5" s="1"/>
  <c r="CS339" i="5"/>
  <c r="CQ339" i="5"/>
  <c r="CR339" i="5" s="1"/>
  <c r="CS338" i="5"/>
  <c r="CQ338" i="5"/>
  <c r="CR338" i="5" s="1"/>
  <c r="CS337" i="5"/>
  <c r="CQ337" i="5"/>
  <c r="CR337" i="5" s="1"/>
  <c r="CS336" i="5"/>
  <c r="CQ336" i="5"/>
  <c r="CR336" i="5" s="1"/>
  <c r="CS335" i="5"/>
  <c r="CQ335" i="5"/>
  <c r="CR335" i="5" s="1"/>
  <c r="CS334" i="5"/>
  <c r="CQ334" i="5"/>
  <c r="CR334" i="5" s="1"/>
  <c r="CS333" i="5"/>
  <c r="CQ333" i="5"/>
  <c r="CR333" i="5" s="1"/>
  <c r="CS332" i="5"/>
  <c r="CQ332" i="5"/>
  <c r="CR332" i="5" s="1"/>
  <c r="CS331" i="5"/>
  <c r="CQ331" i="5"/>
  <c r="CR331" i="5" s="1"/>
  <c r="CS330" i="5"/>
  <c r="CQ330" i="5"/>
  <c r="CR330" i="5" s="1"/>
  <c r="CS329" i="5"/>
  <c r="CQ329" i="5"/>
  <c r="CR329" i="5" s="1"/>
  <c r="CS328" i="5"/>
  <c r="CQ328" i="5"/>
  <c r="CR328" i="5" s="1"/>
  <c r="CS327" i="5"/>
  <c r="CQ327" i="5"/>
  <c r="CR327" i="5" s="1"/>
  <c r="CS326" i="5"/>
  <c r="CQ326" i="5"/>
  <c r="CR326" i="5" s="1"/>
  <c r="CS325" i="5"/>
  <c r="CQ325" i="5"/>
  <c r="CR325" i="5" s="1"/>
  <c r="CS324" i="5"/>
  <c r="CQ324" i="5"/>
  <c r="CR324" i="5" s="1"/>
  <c r="CS323" i="5"/>
  <c r="CQ323" i="5"/>
  <c r="CR323" i="5" s="1"/>
  <c r="CS322" i="5"/>
  <c r="CQ322" i="5"/>
  <c r="CR322" i="5" s="1"/>
  <c r="CS321" i="5"/>
  <c r="CQ321" i="5"/>
  <c r="CR321" i="5" s="1"/>
  <c r="CS320" i="5"/>
  <c r="CQ320" i="5"/>
  <c r="CR320" i="5" s="1"/>
  <c r="CS319" i="5"/>
  <c r="CQ319" i="5"/>
  <c r="CR319" i="5" s="1"/>
  <c r="CS318" i="5"/>
  <c r="CQ318" i="5"/>
  <c r="CR318" i="5" s="1"/>
  <c r="CS317" i="5"/>
  <c r="CQ317" i="5"/>
  <c r="CR317" i="5" s="1"/>
  <c r="CS316" i="5"/>
  <c r="CQ316" i="5"/>
  <c r="CR316" i="5" s="1"/>
  <c r="CS315" i="5"/>
  <c r="CQ315" i="5"/>
  <c r="CR315" i="5" s="1"/>
  <c r="CS314" i="5"/>
  <c r="CQ314" i="5"/>
  <c r="CR314" i="5" s="1"/>
  <c r="CS313" i="5"/>
  <c r="CQ313" i="5"/>
  <c r="CR313" i="5" s="1"/>
  <c r="CS312" i="5"/>
  <c r="CQ312" i="5"/>
  <c r="CR312" i="5" s="1"/>
  <c r="CS311" i="5"/>
  <c r="CQ311" i="5"/>
  <c r="CR311" i="5" s="1"/>
  <c r="CS310" i="5"/>
  <c r="CQ310" i="5"/>
  <c r="CR310" i="5" s="1"/>
  <c r="CS309" i="5"/>
  <c r="CQ309" i="5"/>
  <c r="CR309" i="5" s="1"/>
  <c r="CS308" i="5"/>
  <c r="CQ308" i="5"/>
  <c r="CR308" i="5" s="1"/>
  <c r="CS307" i="5"/>
  <c r="CQ307" i="5"/>
  <c r="CR307" i="5" s="1"/>
  <c r="CS306" i="5"/>
  <c r="CQ306" i="5"/>
  <c r="CR306" i="5" s="1"/>
  <c r="CS305" i="5"/>
  <c r="CQ305" i="5"/>
  <c r="CR305" i="5" s="1"/>
  <c r="CS304" i="5"/>
  <c r="CQ304" i="5"/>
  <c r="CR304" i="5" s="1"/>
  <c r="CS303" i="5"/>
  <c r="CQ303" i="5"/>
  <c r="CR303" i="5" s="1"/>
  <c r="CS302" i="5"/>
  <c r="CQ302" i="5"/>
  <c r="CR302" i="5" s="1"/>
  <c r="CS301" i="5"/>
  <c r="CQ301" i="5"/>
  <c r="CR301" i="5" s="1"/>
  <c r="CS300" i="5"/>
  <c r="CQ300" i="5"/>
  <c r="CR300" i="5" s="1"/>
  <c r="CS299" i="5"/>
  <c r="CQ299" i="5"/>
  <c r="CR299" i="5" s="1"/>
  <c r="CS298" i="5"/>
  <c r="CQ298" i="5"/>
  <c r="CR298" i="5" s="1"/>
  <c r="CS297" i="5"/>
  <c r="CQ297" i="5"/>
  <c r="CR297" i="5" s="1"/>
  <c r="CS296" i="5"/>
  <c r="CQ296" i="5"/>
  <c r="CR296" i="5" s="1"/>
  <c r="CS295" i="5"/>
  <c r="CQ295" i="5"/>
  <c r="CR295" i="5" s="1"/>
  <c r="CS294" i="5"/>
  <c r="CQ294" i="5"/>
  <c r="CR294" i="5" s="1"/>
  <c r="CS293" i="5"/>
  <c r="CQ293" i="5"/>
  <c r="CR293" i="5" s="1"/>
  <c r="CS292" i="5"/>
  <c r="CQ292" i="5"/>
  <c r="CR292" i="5" s="1"/>
  <c r="CS291" i="5"/>
  <c r="CQ291" i="5"/>
  <c r="CR291" i="5" s="1"/>
  <c r="CS290" i="5"/>
  <c r="CQ290" i="5"/>
  <c r="CR290" i="5" s="1"/>
  <c r="CS289" i="5"/>
  <c r="CQ289" i="5"/>
  <c r="CR289" i="5" s="1"/>
  <c r="CS288" i="5"/>
  <c r="CQ288" i="5"/>
  <c r="CR288" i="5" s="1"/>
  <c r="CS287" i="5"/>
  <c r="CQ287" i="5"/>
  <c r="CR287" i="5" s="1"/>
  <c r="CS286" i="5"/>
  <c r="CQ286" i="5"/>
  <c r="CR286" i="5" s="1"/>
  <c r="CS285" i="5"/>
  <c r="CQ285" i="5"/>
  <c r="CR285" i="5" s="1"/>
  <c r="CS284" i="5"/>
  <c r="CQ284" i="5"/>
  <c r="CR284" i="5" s="1"/>
  <c r="CS283" i="5"/>
  <c r="CQ283" i="5"/>
  <c r="CR283" i="5" s="1"/>
  <c r="CS282" i="5"/>
  <c r="CQ282" i="5"/>
  <c r="CR282" i="5" s="1"/>
  <c r="CS281" i="5"/>
  <c r="CQ281" i="5"/>
  <c r="CR281" i="5" s="1"/>
  <c r="CS280" i="5"/>
  <c r="CQ280" i="5"/>
  <c r="CR280" i="5" s="1"/>
  <c r="CS279" i="5"/>
  <c r="CQ279" i="5"/>
  <c r="CR279" i="5" s="1"/>
  <c r="CS278" i="5"/>
  <c r="CQ278" i="5"/>
  <c r="CR278" i="5" s="1"/>
  <c r="CS277" i="5"/>
  <c r="CQ277" i="5"/>
  <c r="CR277" i="5" s="1"/>
  <c r="CS276" i="5"/>
  <c r="CQ276" i="5"/>
  <c r="CR276" i="5" s="1"/>
  <c r="CS275" i="5"/>
  <c r="CQ275" i="5"/>
  <c r="CR275" i="5" s="1"/>
  <c r="CS274" i="5"/>
  <c r="CQ274" i="5"/>
  <c r="CR274" i="5" s="1"/>
  <c r="CS273" i="5"/>
  <c r="CQ273" i="5"/>
  <c r="CR273" i="5" s="1"/>
  <c r="CS272" i="5"/>
  <c r="CQ272" i="5"/>
  <c r="CR272" i="5" s="1"/>
  <c r="CS271" i="5"/>
  <c r="CQ271" i="5"/>
  <c r="CR271" i="5" s="1"/>
  <c r="CS270" i="5"/>
  <c r="CQ270" i="5"/>
  <c r="CR270" i="5" s="1"/>
  <c r="CS269" i="5"/>
  <c r="CQ269" i="5"/>
  <c r="CR269" i="5" s="1"/>
  <c r="CS268" i="5"/>
  <c r="CQ268" i="5"/>
  <c r="CR268" i="5" s="1"/>
  <c r="CS267" i="5"/>
  <c r="CQ267" i="5"/>
  <c r="CR267" i="5" s="1"/>
  <c r="CS266" i="5"/>
  <c r="CQ266" i="5"/>
  <c r="CR266" i="5" s="1"/>
  <c r="CS265" i="5"/>
  <c r="CQ265" i="5"/>
  <c r="CR265" i="5" s="1"/>
  <c r="CS264" i="5"/>
  <c r="CQ264" i="5"/>
  <c r="CR264" i="5" s="1"/>
  <c r="CS263" i="5"/>
  <c r="CQ263" i="5"/>
  <c r="CR263" i="5" s="1"/>
  <c r="CS262" i="5"/>
  <c r="CQ262" i="5"/>
  <c r="CR262" i="5" s="1"/>
  <c r="CS261" i="5"/>
  <c r="CQ261" i="5"/>
  <c r="CR261" i="5" s="1"/>
  <c r="CS260" i="5"/>
  <c r="CQ260" i="5"/>
  <c r="CR260" i="5" s="1"/>
  <c r="CS259" i="5"/>
  <c r="CQ259" i="5"/>
  <c r="CR259" i="5" s="1"/>
  <c r="CS258" i="5"/>
  <c r="CQ258" i="5"/>
  <c r="CR258" i="5" s="1"/>
  <c r="CS257" i="5"/>
  <c r="CQ257" i="5"/>
  <c r="CR257" i="5" s="1"/>
  <c r="CS256" i="5"/>
  <c r="CQ256" i="5"/>
  <c r="CR256" i="5" s="1"/>
  <c r="CS255" i="5"/>
  <c r="CQ255" i="5"/>
  <c r="CR255" i="5" s="1"/>
  <c r="CS254" i="5"/>
  <c r="CQ254" i="5"/>
  <c r="CR254" i="5" s="1"/>
  <c r="CS253" i="5"/>
  <c r="CQ253" i="5"/>
  <c r="CR253" i="5" s="1"/>
  <c r="CS252" i="5"/>
  <c r="CQ252" i="5"/>
  <c r="CR252" i="5" s="1"/>
  <c r="CS251" i="5"/>
  <c r="CQ251" i="5"/>
  <c r="CR251" i="5" s="1"/>
  <c r="CS250" i="5"/>
  <c r="CQ250" i="5"/>
  <c r="CR250" i="5" s="1"/>
  <c r="CS249" i="5"/>
  <c r="CQ249" i="5"/>
  <c r="CR249" i="5" s="1"/>
  <c r="CS248" i="5"/>
  <c r="CQ248" i="5"/>
  <c r="CR248" i="5" s="1"/>
  <c r="CS247" i="5"/>
  <c r="CQ247" i="5"/>
  <c r="CR247" i="5" s="1"/>
  <c r="CS246" i="5"/>
  <c r="CQ246" i="5"/>
  <c r="CR246" i="5" s="1"/>
  <c r="CS245" i="5"/>
  <c r="CQ245" i="5"/>
  <c r="CR245" i="5" s="1"/>
  <c r="CS244" i="5"/>
  <c r="CQ244" i="5"/>
  <c r="CR244" i="5" s="1"/>
  <c r="CS243" i="5"/>
  <c r="CQ243" i="5"/>
  <c r="CR243" i="5" s="1"/>
  <c r="CS242" i="5"/>
  <c r="CQ242" i="5"/>
  <c r="CR242" i="5" s="1"/>
  <c r="CS241" i="5"/>
  <c r="CQ241" i="5"/>
  <c r="CR241" i="5" s="1"/>
  <c r="CS240" i="5"/>
  <c r="CQ240" i="5"/>
  <c r="CR240" i="5" s="1"/>
  <c r="CS239" i="5"/>
  <c r="CQ239" i="5"/>
  <c r="CR239" i="5" s="1"/>
  <c r="CS238" i="5"/>
  <c r="CQ238" i="5"/>
  <c r="CR238" i="5" s="1"/>
  <c r="CS237" i="5"/>
  <c r="CQ237" i="5"/>
  <c r="CR237" i="5" s="1"/>
  <c r="CS236" i="5"/>
  <c r="CQ236" i="5"/>
  <c r="CR236" i="5" s="1"/>
  <c r="CS235" i="5"/>
  <c r="CQ235" i="5"/>
  <c r="CR235" i="5" s="1"/>
  <c r="CS234" i="5"/>
  <c r="CQ234" i="5"/>
  <c r="CR234" i="5" s="1"/>
  <c r="CS233" i="5"/>
  <c r="CQ233" i="5"/>
  <c r="CR233" i="5" s="1"/>
  <c r="CS232" i="5"/>
  <c r="CQ232" i="5"/>
  <c r="CR232" i="5" s="1"/>
  <c r="CS231" i="5"/>
  <c r="CQ231" i="5"/>
  <c r="CR231" i="5" s="1"/>
  <c r="CS230" i="5"/>
  <c r="CQ230" i="5"/>
  <c r="CR230" i="5" s="1"/>
  <c r="CS229" i="5"/>
  <c r="CQ229" i="5"/>
  <c r="CR229" i="5" s="1"/>
  <c r="CS228" i="5"/>
  <c r="CQ228" i="5"/>
  <c r="CR228" i="5" s="1"/>
  <c r="CS227" i="5"/>
  <c r="CQ227" i="5"/>
  <c r="CR227" i="5" s="1"/>
  <c r="CS226" i="5"/>
  <c r="CQ226" i="5"/>
  <c r="CR226" i="5" s="1"/>
  <c r="CS225" i="5"/>
  <c r="CQ225" i="5"/>
  <c r="CR225" i="5" s="1"/>
  <c r="CS224" i="5"/>
  <c r="CQ224" i="5"/>
  <c r="CR224" i="5" s="1"/>
  <c r="CS223" i="5"/>
  <c r="CQ223" i="5"/>
  <c r="CR223" i="5" s="1"/>
  <c r="CS222" i="5"/>
  <c r="CQ222" i="5"/>
  <c r="CR222" i="5" s="1"/>
  <c r="CS221" i="5"/>
  <c r="CQ221" i="5"/>
  <c r="CR221" i="5" s="1"/>
  <c r="CS220" i="5"/>
  <c r="CQ220" i="5"/>
  <c r="CR220" i="5" s="1"/>
  <c r="CS219" i="5"/>
  <c r="CQ219" i="5"/>
  <c r="CR219" i="5" s="1"/>
  <c r="CS218" i="5"/>
  <c r="CQ218" i="5"/>
  <c r="CR218" i="5" s="1"/>
  <c r="CS217" i="5"/>
  <c r="CQ217" i="5"/>
  <c r="CR217" i="5" s="1"/>
  <c r="CS216" i="5"/>
  <c r="CQ216" i="5"/>
  <c r="CR216" i="5" s="1"/>
  <c r="CS215" i="5"/>
  <c r="CQ215" i="5"/>
  <c r="CR215" i="5" s="1"/>
  <c r="CS214" i="5"/>
  <c r="CQ214" i="5"/>
  <c r="CR214" i="5" s="1"/>
  <c r="CS213" i="5"/>
  <c r="CQ213" i="5"/>
  <c r="CR213" i="5" s="1"/>
  <c r="CS212" i="5"/>
  <c r="CQ212" i="5"/>
  <c r="CR212" i="5" s="1"/>
  <c r="CS211" i="5"/>
  <c r="CQ211" i="5"/>
  <c r="CR211" i="5" s="1"/>
  <c r="CS210" i="5"/>
  <c r="CQ210" i="5"/>
  <c r="CR210" i="5" s="1"/>
  <c r="CS209" i="5"/>
  <c r="CQ209" i="5"/>
  <c r="CR209" i="5" s="1"/>
  <c r="CS208" i="5"/>
  <c r="CQ208" i="5"/>
  <c r="CR208" i="5" s="1"/>
  <c r="CS207" i="5"/>
  <c r="CQ207" i="5"/>
  <c r="CR207" i="5" s="1"/>
  <c r="CS206" i="5"/>
  <c r="CQ206" i="5"/>
  <c r="CR206" i="5" s="1"/>
  <c r="CS205" i="5"/>
  <c r="CQ205" i="5"/>
  <c r="CR205" i="5" s="1"/>
  <c r="CS204" i="5"/>
  <c r="CQ204" i="5"/>
  <c r="CR204" i="5" s="1"/>
  <c r="CS203" i="5"/>
  <c r="CQ203" i="5"/>
  <c r="CR203" i="5" s="1"/>
  <c r="CS202" i="5"/>
  <c r="CQ202" i="5"/>
  <c r="CR202" i="5" s="1"/>
  <c r="CS201" i="5"/>
  <c r="CQ201" i="5"/>
  <c r="CR201" i="5" s="1"/>
  <c r="CS200" i="5"/>
  <c r="CQ200" i="5"/>
  <c r="CR200" i="5" s="1"/>
  <c r="CS199" i="5"/>
  <c r="CQ199" i="5"/>
  <c r="CR199" i="5" s="1"/>
  <c r="CS198" i="5"/>
  <c r="CQ198" i="5"/>
  <c r="CR198" i="5" s="1"/>
  <c r="CS197" i="5"/>
  <c r="CQ197" i="5"/>
  <c r="CR197" i="5" s="1"/>
  <c r="CS196" i="5"/>
  <c r="CQ196" i="5"/>
  <c r="CR196" i="5" s="1"/>
  <c r="CS195" i="5"/>
  <c r="CQ195" i="5"/>
  <c r="CR195" i="5" s="1"/>
  <c r="CS194" i="5"/>
  <c r="CQ194" i="5"/>
  <c r="CR194" i="5" s="1"/>
  <c r="CS193" i="5"/>
  <c r="CQ193" i="5"/>
  <c r="CR193" i="5" s="1"/>
  <c r="CS192" i="5"/>
  <c r="CQ192" i="5"/>
  <c r="CR192" i="5" s="1"/>
  <c r="CS191" i="5"/>
  <c r="CQ191" i="5"/>
  <c r="CR191" i="5" s="1"/>
  <c r="CS190" i="5"/>
  <c r="CQ190" i="5"/>
  <c r="CR190" i="5" s="1"/>
  <c r="CS189" i="5"/>
  <c r="CQ189" i="5"/>
  <c r="CR189" i="5" s="1"/>
  <c r="CS188" i="5"/>
  <c r="CQ188" i="5"/>
  <c r="CR188" i="5" s="1"/>
  <c r="CS187" i="5"/>
  <c r="CQ187" i="5"/>
  <c r="CR187" i="5" s="1"/>
  <c r="CS186" i="5"/>
  <c r="CQ186" i="5"/>
  <c r="CR186" i="5" s="1"/>
  <c r="CS185" i="5"/>
  <c r="CQ185" i="5"/>
  <c r="CR185" i="5" s="1"/>
  <c r="CS184" i="5"/>
  <c r="CQ184" i="5"/>
  <c r="CR184" i="5" s="1"/>
  <c r="CS183" i="5"/>
  <c r="CQ183" i="5"/>
  <c r="CR183" i="5" s="1"/>
  <c r="CS182" i="5"/>
  <c r="CQ182" i="5"/>
  <c r="CR182" i="5" s="1"/>
  <c r="CS181" i="5"/>
  <c r="CQ181" i="5"/>
  <c r="CR181" i="5" s="1"/>
  <c r="CS180" i="5"/>
  <c r="CQ180" i="5"/>
  <c r="CR180" i="5" s="1"/>
  <c r="CS179" i="5"/>
  <c r="CQ179" i="5"/>
  <c r="CR179" i="5" s="1"/>
  <c r="CS178" i="5"/>
  <c r="CQ178" i="5"/>
  <c r="CR178" i="5" s="1"/>
  <c r="CS177" i="5"/>
  <c r="CQ177" i="5"/>
  <c r="CR177" i="5" s="1"/>
  <c r="CS176" i="5"/>
  <c r="CQ176" i="5"/>
  <c r="CR176" i="5" s="1"/>
  <c r="CS175" i="5"/>
  <c r="CQ175" i="5"/>
  <c r="CR175" i="5" s="1"/>
  <c r="CS174" i="5"/>
  <c r="CQ174" i="5"/>
  <c r="CR174" i="5" s="1"/>
  <c r="CS173" i="5"/>
  <c r="CQ173" i="5"/>
  <c r="CR173" i="5" s="1"/>
  <c r="CS172" i="5"/>
  <c r="CQ172" i="5"/>
  <c r="CR172" i="5" s="1"/>
  <c r="CS171" i="5"/>
  <c r="CQ171" i="5"/>
  <c r="CR171" i="5" s="1"/>
  <c r="CS170" i="5"/>
  <c r="CQ170" i="5"/>
  <c r="CR170" i="5" s="1"/>
  <c r="CS169" i="5"/>
  <c r="CQ169" i="5"/>
  <c r="CR169" i="5" s="1"/>
  <c r="CS168" i="5"/>
  <c r="CQ168" i="5"/>
  <c r="CR168" i="5" s="1"/>
  <c r="CS167" i="5"/>
  <c r="CQ167" i="5"/>
  <c r="CR167" i="5" s="1"/>
  <c r="CS166" i="5"/>
  <c r="CQ166" i="5"/>
  <c r="CR166" i="5" s="1"/>
  <c r="CS165" i="5"/>
  <c r="CQ165" i="5"/>
  <c r="CR165" i="5" s="1"/>
  <c r="CS164" i="5"/>
  <c r="CQ164" i="5"/>
  <c r="CR164" i="5" s="1"/>
  <c r="CS163" i="5"/>
  <c r="CQ163" i="5"/>
  <c r="CR163" i="5" s="1"/>
  <c r="CS162" i="5"/>
  <c r="CQ162" i="5"/>
  <c r="CR162" i="5" s="1"/>
  <c r="CS161" i="5"/>
  <c r="CQ161" i="5"/>
  <c r="CR161" i="5" s="1"/>
  <c r="CS160" i="5"/>
  <c r="CQ160" i="5"/>
  <c r="CR160" i="5" s="1"/>
  <c r="CS159" i="5"/>
  <c r="CQ159" i="5"/>
  <c r="CR159" i="5" s="1"/>
  <c r="CS158" i="5"/>
  <c r="CQ158" i="5"/>
  <c r="CR158" i="5" s="1"/>
  <c r="CS157" i="5"/>
  <c r="CQ157" i="5"/>
  <c r="CR157" i="5" s="1"/>
  <c r="CS156" i="5"/>
  <c r="CQ156" i="5"/>
  <c r="CR156" i="5" s="1"/>
  <c r="CS155" i="5"/>
  <c r="CQ155" i="5"/>
  <c r="CR155" i="5" s="1"/>
  <c r="CS154" i="5"/>
  <c r="CQ154" i="5"/>
  <c r="CR154" i="5" s="1"/>
  <c r="CS153" i="5"/>
  <c r="CQ153" i="5"/>
  <c r="CR153" i="5" s="1"/>
  <c r="CS152" i="5"/>
  <c r="CQ152" i="5"/>
  <c r="CR152" i="5" s="1"/>
  <c r="CS151" i="5"/>
  <c r="CQ151" i="5"/>
  <c r="CR151" i="5" s="1"/>
  <c r="CS150" i="5"/>
  <c r="CQ150" i="5"/>
  <c r="CR150" i="5" s="1"/>
  <c r="CS149" i="5"/>
  <c r="CQ149" i="5"/>
  <c r="CR149" i="5" s="1"/>
  <c r="CS148" i="5"/>
  <c r="CQ148" i="5"/>
  <c r="CR148" i="5" s="1"/>
  <c r="CS147" i="5"/>
  <c r="CQ147" i="5"/>
  <c r="CR147" i="5" s="1"/>
  <c r="CS146" i="5"/>
  <c r="CQ146" i="5"/>
  <c r="CR146" i="5" s="1"/>
  <c r="CS145" i="5"/>
  <c r="CQ145" i="5"/>
  <c r="CR145" i="5" s="1"/>
  <c r="CS144" i="5"/>
  <c r="CQ144" i="5"/>
  <c r="CR144" i="5" s="1"/>
  <c r="CS143" i="5"/>
  <c r="CQ143" i="5"/>
  <c r="CR143" i="5" s="1"/>
  <c r="CS142" i="5"/>
  <c r="CQ142" i="5"/>
  <c r="CR142" i="5" s="1"/>
  <c r="CS141" i="5"/>
  <c r="CQ141" i="5"/>
  <c r="CR141" i="5" s="1"/>
  <c r="CS140" i="5"/>
  <c r="CQ140" i="5"/>
  <c r="CR140" i="5" s="1"/>
  <c r="CS139" i="5"/>
  <c r="CQ139" i="5"/>
  <c r="CR139" i="5" s="1"/>
  <c r="CS138" i="5"/>
  <c r="CQ138" i="5"/>
  <c r="CR138" i="5" s="1"/>
  <c r="CS137" i="5"/>
  <c r="CQ137" i="5"/>
  <c r="CR137" i="5" s="1"/>
  <c r="CS136" i="5"/>
  <c r="CQ136" i="5"/>
  <c r="CR136" i="5" s="1"/>
  <c r="CS135" i="5"/>
  <c r="CQ135" i="5"/>
  <c r="CR135" i="5" s="1"/>
  <c r="CS134" i="5"/>
  <c r="CQ134" i="5"/>
  <c r="CR134" i="5" s="1"/>
  <c r="CS133" i="5"/>
  <c r="CQ133" i="5"/>
  <c r="CR133" i="5" s="1"/>
  <c r="CS132" i="5"/>
  <c r="CQ132" i="5"/>
  <c r="CR132" i="5" s="1"/>
  <c r="CS131" i="5"/>
  <c r="CQ131" i="5"/>
  <c r="CR131" i="5" s="1"/>
  <c r="CS130" i="5"/>
  <c r="CQ130" i="5"/>
  <c r="CR130" i="5" s="1"/>
  <c r="CS129" i="5"/>
  <c r="CQ129" i="5"/>
  <c r="CR129" i="5" s="1"/>
  <c r="CS128" i="5"/>
  <c r="CQ128" i="5"/>
  <c r="CR128" i="5" s="1"/>
  <c r="CS127" i="5"/>
  <c r="CQ127" i="5"/>
  <c r="CR127" i="5" s="1"/>
  <c r="CS126" i="5"/>
  <c r="CQ126" i="5"/>
  <c r="CR126" i="5" s="1"/>
  <c r="CS125" i="5"/>
  <c r="CQ125" i="5"/>
  <c r="CR125" i="5" s="1"/>
  <c r="CS124" i="5"/>
  <c r="CQ124" i="5"/>
  <c r="CR124" i="5" s="1"/>
  <c r="CS123" i="5"/>
  <c r="CQ123" i="5"/>
  <c r="CR123" i="5" s="1"/>
  <c r="CS122" i="5"/>
  <c r="CQ122" i="5"/>
  <c r="CR122" i="5" s="1"/>
  <c r="CS121" i="5"/>
  <c r="CQ121" i="5"/>
  <c r="CR121" i="5" s="1"/>
  <c r="CS120" i="5"/>
  <c r="CQ120" i="5"/>
  <c r="CR120" i="5" s="1"/>
  <c r="CS119" i="5"/>
  <c r="CQ119" i="5"/>
  <c r="CR119" i="5" s="1"/>
  <c r="CS118" i="5"/>
  <c r="CQ118" i="5"/>
  <c r="CR118" i="5" s="1"/>
  <c r="CS117" i="5"/>
  <c r="CQ117" i="5"/>
  <c r="CR117" i="5" s="1"/>
  <c r="CS116" i="5"/>
  <c r="CQ116" i="5"/>
  <c r="CR116" i="5" s="1"/>
  <c r="CS115" i="5"/>
  <c r="CQ115" i="5"/>
  <c r="CR115" i="5" s="1"/>
  <c r="CS114" i="5"/>
  <c r="CQ114" i="5"/>
  <c r="CR114" i="5" s="1"/>
  <c r="CS113" i="5"/>
  <c r="CQ113" i="5"/>
  <c r="CR113" i="5" s="1"/>
  <c r="CS112" i="5"/>
  <c r="CQ112" i="5"/>
  <c r="CR112" i="5" s="1"/>
  <c r="CS111" i="5"/>
  <c r="CQ111" i="5"/>
  <c r="CR111" i="5" s="1"/>
  <c r="CS110" i="5"/>
  <c r="CQ110" i="5"/>
  <c r="CR110" i="5" s="1"/>
  <c r="CS109" i="5"/>
  <c r="CQ109" i="5"/>
  <c r="CR109" i="5" s="1"/>
  <c r="CS108" i="5"/>
  <c r="CQ108" i="5"/>
  <c r="CR108" i="5" s="1"/>
  <c r="CS107" i="5"/>
  <c r="CQ107" i="5"/>
  <c r="CR107" i="5" s="1"/>
  <c r="CS106" i="5"/>
  <c r="CQ106" i="5"/>
  <c r="CR106" i="5" s="1"/>
  <c r="CS105" i="5"/>
  <c r="CQ105" i="5"/>
  <c r="CR105" i="5" s="1"/>
  <c r="CS104" i="5"/>
  <c r="CQ104" i="5"/>
  <c r="CR104" i="5" s="1"/>
  <c r="CS103" i="5"/>
  <c r="CQ103" i="5"/>
  <c r="CR103" i="5" s="1"/>
  <c r="CS102" i="5"/>
  <c r="CQ102" i="5"/>
  <c r="CR102" i="5" s="1"/>
  <c r="CS101" i="5"/>
  <c r="CQ101" i="5"/>
  <c r="CR101" i="5" s="1"/>
  <c r="CS100" i="5"/>
  <c r="CQ100" i="5"/>
  <c r="CR100" i="5" s="1"/>
  <c r="CS99" i="5"/>
  <c r="CQ99" i="5"/>
  <c r="CR99" i="5" s="1"/>
  <c r="CS98" i="5"/>
  <c r="CQ98" i="5"/>
  <c r="CR98" i="5" s="1"/>
  <c r="CS97" i="5"/>
  <c r="CQ97" i="5"/>
  <c r="CR97" i="5" s="1"/>
  <c r="CS96" i="5"/>
  <c r="CQ96" i="5"/>
  <c r="CR96" i="5" s="1"/>
  <c r="CS95" i="5"/>
  <c r="CQ95" i="5"/>
  <c r="CR95" i="5" s="1"/>
  <c r="CS94" i="5"/>
  <c r="CQ94" i="5"/>
  <c r="CR94" i="5" s="1"/>
  <c r="CS93" i="5"/>
  <c r="CQ93" i="5"/>
  <c r="CR93" i="5" s="1"/>
  <c r="CS92" i="5"/>
  <c r="CQ92" i="5"/>
  <c r="CR92" i="5" s="1"/>
  <c r="CS91" i="5"/>
  <c r="CQ91" i="5"/>
  <c r="CR91" i="5" s="1"/>
  <c r="CS90" i="5"/>
  <c r="CQ90" i="5"/>
  <c r="CR90" i="5" s="1"/>
  <c r="CS89" i="5"/>
  <c r="CQ89" i="5"/>
  <c r="CR89" i="5" s="1"/>
  <c r="CS88" i="5"/>
  <c r="CQ88" i="5"/>
  <c r="CR88" i="5" s="1"/>
  <c r="CS87" i="5"/>
  <c r="CQ87" i="5"/>
  <c r="CR87" i="5" s="1"/>
  <c r="CS86" i="5"/>
  <c r="CQ86" i="5"/>
  <c r="CR86" i="5" s="1"/>
  <c r="CS85" i="5"/>
  <c r="CQ85" i="5"/>
  <c r="CR85" i="5" s="1"/>
  <c r="CS84" i="5"/>
  <c r="CQ84" i="5"/>
  <c r="CR84" i="5" s="1"/>
  <c r="CS83" i="5"/>
  <c r="CQ83" i="5"/>
  <c r="CR83" i="5" s="1"/>
  <c r="CS82" i="5"/>
  <c r="CQ82" i="5"/>
  <c r="CR82" i="5" s="1"/>
  <c r="CS81" i="5"/>
  <c r="CQ81" i="5"/>
  <c r="CR81" i="5" s="1"/>
  <c r="CS80" i="5"/>
  <c r="CQ80" i="5"/>
  <c r="CR80" i="5" s="1"/>
  <c r="CS79" i="5"/>
  <c r="CQ79" i="5"/>
  <c r="CR79" i="5" s="1"/>
  <c r="CS78" i="5"/>
  <c r="CQ78" i="5"/>
  <c r="CR78" i="5" s="1"/>
  <c r="CS77" i="5"/>
  <c r="CQ77" i="5"/>
  <c r="CR77" i="5" s="1"/>
  <c r="CS76" i="5"/>
  <c r="CQ76" i="5"/>
  <c r="CR76" i="5" s="1"/>
  <c r="CS75" i="5"/>
  <c r="CQ75" i="5"/>
  <c r="CR75" i="5" s="1"/>
  <c r="CS74" i="5"/>
  <c r="CQ74" i="5"/>
  <c r="CR74" i="5" s="1"/>
  <c r="CS73" i="5"/>
  <c r="CQ73" i="5"/>
  <c r="CR73" i="5" s="1"/>
  <c r="CS72" i="5"/>
  <c r="CQ72" i="5"/>
  <c r="CR72" i="5" s="1"/>
  <c r="CS71" i="5"/>
  <c r="CQ71" i="5"/>
  <c r="CR71" i="5" s="1"/>
  <c r="CS70" i="5"/>
  <c r="CQ70" i="5"/>
  <c r="CR70" i="5" s="1"/>
  <c r="CS69" i="5"/>
  <c r="CQ69" i="5"/>
  <c r="CR69" i="5" s="1"/>
  <c r="CS68" i="5"/>
  <c r="CQ68" i="5"/>
  <c r="CR68" i="5" s="1"/>
  <c r="CS67" i="5"/>
  <c r="CQ67" i="5"/>
  <c r="CR67" i="5" s="1"/>
  <c r="CS66" i="5"/>
  <c r="CQ66" i="5"/>
  <c r="CR66" i="5" s="1"/>
  <c r="CS65" i="5"/>
  <c r="CQ65" i="5"/>
  <c r="CR65" i="5" s="1"/>
  <c r="CS64" i="5"/>
  <c r="CQ64" i="5"/>
  <c r="CR64" i="5" s="1"/>
  <c r="CS63" i="5"/>
  <c r="CQ63" i="5"/>
  <c r="CR63" i="5" s="1"/>
  <c r="CS62" i="5"/>
  <c r="CQ62" i="5"/>
  <c r="CR62" i="5" s="1"/>
  <c r="CS61" i="5"/>
  <c r="CQ61" i="5"/>
  <c r="CR61" i="5" s="1"/>
  <c r="CS60" i="5"/>
  <c r="CQ60" i="5"/>
  <c r="CR60" i="5" s="1"/>
  <c r="CS59" i="5"/>
  <c r="CQ59" i="5"/>
  <c r="CR59" i="5" s="1"/>
  <c r="CS58" i="5"/>
  <c r="CQ58" i="5"/>
  <c r="CR58" i="5" s="1"/>
  <c r="CS57" i="5"/>
  <c r="CQ57" i="5"/>
  <c r="CR57" i="5" s="1"/>
  <c r="CS56" i="5"/>
  <c r="CQ56" i="5"/>
  <c r="CR56" i="5" s="1"/>
  <c r="CS55" i="5"/>
  <c r="CQ55" i="5"/>
  <c r="CR55" i="5" s="1"/>
  <c r="CS54" i="5"/>
  <c r="CQ54" i="5"/>
  <c r="CR54" i="5" s="1"/>
  <c r="CS53" i="5"/>
  <c r="CQ53" i="5"/>
  <c r="CR53" i="5" s="1"/>
  <c r="CS52" i="5"/>
  <c r="CQ52" i="5"/>
  <c r="CR52" i="5" s="1"/>
  <c r="CS51" i="5"/>
  <c r="CQ51" i="5"/>
  <c r="CR51" i="5" s="1"/>
  <c r="CS50" i="5"/>
  <c r="CQ50" i="5"/>
  <c r="CR50" i="5" s="1"/>
  <c r="CS49" i="5"/>
  <c r="CQ49" i="5"/>
  <c r="CR49" i="5" s="1"/>
  <c r="CS48" i="5"/>
  <c r="CQ48" i="5"/>
  <c r="CR48" i="5" s="1"/>
  <c r="CS47" i="5"/>
  <c r="CQ47" i="5"/>
  <c r="CR47" i="5" s="1"/>
  <c r="CS46" i="5"/>
  <c r="CQ46" i="5"/>
  <c r="CR46" i="5" s="1"/>
  <c r="CS45" i="5"/>
  <c r="CQ45" i="5"/>
  <c r="CR45" i="5" s="1"/>
  <c r="CS44" i="5"/>
  <c r="CQ44" i="5"/>
  <c r="CR44" i="5" s="1"/>
  <c r="CS43" i="5"/>
  <c r="CQ43" i="5"/>
  <c r="CR43" i="5" s="1"/>
  <c r="CS42" i="5"/>
  <c r="CQ42" i="5"/>
  <c r="CR42" i="5" s="1"/>
  <c r="CS41" i="5"/>
  <c r="CQ41" i="5"/>
  <c r="CR41" i="5" s="1"/>
  <c r="CS40" i="5"/>
  <c r="CQ40" i="5"/>
  <c r="CR40" i="5" s="1"/>
  <c r="CS39" i="5"/>
  <c r="CQ39" i="5"/>
  <c r="CR39" i="5" s="1"/>
  <c r="CS38" i="5"/>
  <c r="CQ38" i="5"/>
  <c r="CR38" i="5" s="1"/>
  <c r="CS37" i="5"/>
  <c r="CQ37" i="5"/>
  <c r="CR37" i="5" s="1"/>
  <c r="CS36" i="5"/>
  <c r="CQ36" i="5"/>
  <c r="CR36" i="5" s="1"/>
  <c r="CS35" i="5"/>
  <c r="CQ35" i="5"/>
  <c r="CR35" i="5" s="1"/>
  <c r="CS34" i="5"/>
  <c r="CQ34" i="5"/>
  <c r="CR34" i="5" s="1"/>
  <c r="CS33" i="5"/>
  <c r="CQ33" i="5"/>
  <c r="CR33" i="5" s="1"/>
  <c r="CS32" i="5"/>
  <c r="CQ32" i="5"/>
  <c r="CR32" i="5" s="1"/>
  <c r="CS31" i="5"/>
  <c r="CQ31" i="5"/>
  <c r="CR31" i="5" s="1"/>
  <c r="CS30" i="5"/>
  <c r="CQ30" i="5"/>
  <c r="CR30" i="5" s="1"/>
  <c r="CS29" i="5"/>
  <c r="CQ29" i="5"/>
  <c r="CR29" i="5" s="1"/>
  <c r="CS28" i="5"/>
  <c r="CQ28" i="5"/>
  <c r="CR28" i="5" s="1"/>
  <c r="CS27" i="5"/>
  <c r="CQ27" i="5"/>
  <c r="CR27" i="5" s="1"/>
  <c r="CS26" i="5"/>
  <c r="CQ26" i="5"/>
  <c r="CR26" i="5" s="1"/>
  <c r="CS25" i="5"/>
  <c r="CQ25" i="5"/>
  <c r="CR25" i="5" s="1"/>
  <c r="CS24" i="5"/>
  <c r="CQ24" i="5"/>
  <c r="CR24" i="5" s="1"/>
  <c r="CS23" i="5"/>
  <c r="CQ23" i="5"/>
  <c r="CR23" i="5" s="1"/>
  <c r="CS22" i="5"/>
  <c r="CQ22" i="5"/>
  <c r="CR22" i="5" s="1"/>
  <c r="CS21" i="5"/>
  <c r="CQ21" i="5"/>
  <c r="CR21" i="5" s="1"/>
  <c r="CS20" i="5"/>
  <c r="CQ20" i="5"/>
  <c r="CR20" i="5" s="1"/>
  <c r="CS19" i="5"/>
  <c r="CQ19" i="5"/>
  <c r="CR19" i="5" s="1"/>
  <c r="CS18" i="5"/>
  <c r="CQ18" i="5"/>
  <c r="CR18" i="5" s="1"/>
  <c r="CS17" i="5"/>
  <c r="CQ17" i="5"/>
  <c r="CR17" i="5" s="1"/>
  <c r="CS16" i="5"/>
  <c r="CQ16" i="5"/>
  <c r="CR16" i="5" s="1"/>
  <c r="CS15" i="5"/>
  <c r="CQ15" i="5"/>
  <c r="CR15" i="5" s="1"/>
  <c r="CS14" i="5"/>
  <c r="CQ14" i="5"/>
  <c r="CR14" i="5" s="1"/>
  <c r="CS13" i="5"/>
  <c r="CQ13" i="5"/>
  <c r="CR13" i="5" s="1"/>
  <c r="CS12" i="5"/>
  <c r="CQ12" i="5"/>
  <c r="CR12" i="5" s="1"/>
  <c r="CS11" i="5"/>
  <c r="CQ11" i="5"/>
  <c r="CR11" i="5" s="1"/>
  <c r="CS10" i="5"/>
  <c r="CQ10" i="5"/>
  <c r="CR10" i="5" s="1"/>
  <c r="CS9" i="5"/>
  <c r="CQ9" i="5"/>
  <c r="CR9" i="5" s="1"/>
  <c r="CS8" i="5"/>
  <c r="CQ8" i="5"/>
  <c r="CR8" i="5" s="1"/>
  <c r="CJ2007" i="5"/>
  <c r="CH2007" i="5"/>
  <c r="CI2007" i="5" s="1"/>
  <c r="CJ2006" i="5"/>
  <c r="CH2006" i="5"/>
  <c r="CI2006" i="5" s="1"/>
  <c r="CJ2005" i="5"/>
  <c r="CH2005" i="5"/>
  <c r="CI2005" i="5" s="1"/>
  <c r="CJ2004" i="5"/>
  <c r="CH2004" i="5"/>
  <c r="CI2004" i="5" s="1"/>
  <c r="CJ2003" i="5"/>
  <c r="CH2003" i="5"/>
  <c r="CI2003" i="5" s="1"/>
  <c r="CJ2002" i="5"/>
  <c r="CH2002" i="5"/>
  <c r="CI2002" i="5" s="1"/>
  <c r="CJ2001" i="5"/>
  <c r="CH2001" i="5"/>
  <c r="CI2001" i="5" s="1"/>
  <c r="CJ2000" i="5"/>
  <c r="CH2000" i="5"/>
  <c r="CI2000" i="5" s="1"/>
  <c r="CJ1999" i="5"/>
  <c r="CH1999" i="5"/>
  <c r="CI1999" i="5" s="1"/>
  <c r="CJ1998" i="5"/>
  <c r="CH1998" i="5"/>
  <c r="CI1998" i="5" s="1"/>
  <c r="CJ1997" i="5"/>
  <c r="CH1997" i="5"/>
  <c r="CI1997" i="5" s="1"/>
  <c r="CJ1996" i="5"/>
  <c r="CH1996" i="5"/>
  <c r="CI1996" i="5" s="1"/>
  <c r="CJ1995" i="5"/>
  <c r="CH1995" i="5"/>
  <c r="CI1995" i="5" s="1"/>
  <c r="CJ1994" i="5"/>
  <c r="CH1994" i="5"/>
  <c r="CI1994" i="5" s="1"/>
  <c r="CJ1993" i="5"/>
  <c r="CH1993" i="5"/>
  <c r="CI1993" i="5" s="1"/>
  <c r="CJ1992" i="5"/>
  <c r="CH1992" i="5"/>
  <c r="CI1992" i="5" s="1"/>
  <c r="CJ1991" i="5"/>
  <c r="CH1991" i="5"/>
  <c r="CI1991" i="5" s="1"/>
  <c r="CJ1990" i="5"/>
  <c r="CH1990" i="5"/>
  <c r="CI1990" i="5" s="1"/>
  <c r="CJ1989" i="5"/>
  <c r="CH1989" i="5"/>
  <c r="CI1989" i="5" s="1"/>
  <c r="CJ1988" i="5"/>
  <c r="CH1988" i="5"/>
  <c r="CI1988" i="5" s="1"/>
  <c r="CJ1987" i="5"/>
  <c r="CH1987" i="5"/>
  <c r="CI1987" i="5" s="1"/>
  <c r="CJ1986" i="5"/>
  <c r="CH1986" i="5"/>
  <c r="CI1986" i="5" s="1"/>
  <c r="CJ1985" i="5"/>
  <c r="CH1985" i="5"/>
  <c r="CI1985" i="5" s="1"/>
  <c r="CJ1984" i="5"/>
  <c r="CH1984" i="5"/>
  <c r="CI1984" i="5" s="1"/>
  <c r="CJ1983" i="5"/>
  <c r="CH1983" i="5"/>
  <c r="CI1983" i="5" s="1"/>
  <c r="CJ1982" i="5"/>
  <c r="CH1982" i="5"/>
  <c r="CI1982" i="5" s="1"/>
  <c r="CJ1981" i="5"/>
  <c r="CH1981" i="5"/>
  <c r="CI1981" i="5" s="1"/>
  <c r="CJ1980" i="5"/>
  <c r="CH1980" i="5"/>
  <c r="CI1980" i="5" s="1"/>
  <c r="CJ1979" i="5"/>
  <c r="CH1979" i="5"/>
  <c r="CI1979" i="5" s="1"/>
  <c r="CJ1978" i="5"/>
  <c r="CH1978" i="5"/>
  <c r="CI1978" i="5" s="1"/>
  <c r="CJ1977" i="5"/>
  <c r="CH1977" i="5"/>
  <c r="CI1977" i="5" s="1"/>
  <c r="CJ1976" i="5"/>
  <c r="CH1976" i="5"/>
  <c r="CI1976" i="5" s="1"/>
  <c r="CJ1975" i="5"/>
  <c r="CH1975" i="5"/>
  <c r="CI1975" i="5" s="1"/>
  <c r="CJ1974" i="5"/>
  <c r="CH1974" i="5"/>
  <c r="CI1974" i="5" s="1"/>
  <c r="CJ1973" i="5"/>
  <c r="CH1973" i="5"/>
  <c r="CI1973" i="5" s="1"/>
  <c r="CJ1972" i="5"/>
  <c r="CH1972" i="5"/>
  <c r="CI1972" i="5" s="1"/>
  <c r="CJ1971" i="5"/>
  <c r="CH1971" i="5"/>
  <c r="CI1971" i="5" s="1"/>
  <c r="CJ1970" i="5"/>
  <c r="CH1970" i="5"/>
  <c r="CI1970" i="5" s="1"/>
  <c r="CJ1969" i="5"/>
  <c r="CH1969" i="5"/>
  <c r="CI1969" i="5" s="1"/>
  <c r="CJ1968" i="5"/>
  <c r="CH1968" i="5"/>
  <c r="CI1968" i="5" s="1"/>
  <c r="CJ1967" i="5"/>
  <c r="CH1967" i="5"/>
  <c r="CI1967" i="5" s="1"/>
  <c r="CJ1966" i="5"/>
  <c r="CH1966" i="5"/>
  <c r="CI1966" i="5" s="1"/>
  <c r="CJ1965" i="5"/>
  <c r="CH1965" i="5"/>
  <c r="CI1965" i="5" s="1"/>
  <c r="CJ1964" i="5"/>
  <c r="CH1964" i="5"/>
  <c r="CI1964" i="5" s="1"/>
  <c r="CJ1963" i="5"/>
  <c r="CH1963" i="5"/>
  <c r="CI1963" i="5" s="1"/>
  <c r="CJ1962" i="5"/>
  <c r="CH1962" i="5"/>
  <c r="CI1962" i="5" s="1"/>
  <c r="CJ1961" i="5"/>
  <c r="CH1961" i="5"/>
  <c r="CI1961" i="5" s="1"/>
  <c r="CJ1960" i="5"/>
  <c r="CH1960" i="5"/>
  <c r="CI1960" i="5" s="1"/>
  <c r="CJ1959" i="5"/>
  <c r="CH1959" i="5"/>
  <c r="CI1959" i="5" s="1"/>
  <c r="CJ1958" i="5"/>
  <c r="CH1958" i="5"/>
  <c r="CI1958" i="5" s="1"/>
  <c r="CJ1957" i="5"/>
  <c r="CH1957" i="5"/>
  <c r="CI1957" i="5" s="1"/>
  <c r="CJ1956" i="5"/>
  <c r="CH1956" i="5"/>
  <c r="CI1956" i="5" s="1"/>
  <c r="CJ1955" i="5"/>
  <c r="CH1955" i="5"/>
  <c r="CI1955" i="5" s="1"/>
  <c r="CJ1954" i="5"/>
  <c r="CH1954" i="5"/>
  <c r="CI1954" i="5" s="1"/>
  <c r="CJ1953" i="5"/>
  <c r="CH1953" i="5"/>
  <c r="CI1953" i="5" s="1"/>
  <c r="CJ1952" i="5"/>
  <c r="CH1952" i="5"/>
  <c r="CI1952" i="5" s="1"/>
  <c r="CJ1951" i="5"/>
  <c r="CH1951" i="5"/>
  <c r="CI1951" i="5" s="1"/>
  <c r="CJ1950" i="5"/>
  <c r="CH1950" i="5"/>
  <c r="CI1950" i="5" s="1"/>
  <c r="CJ1949" i="5"/>
  <c r="CH1949" i="5"/>
  <c r="CI1949" i="5" s="1"/>
  <c r="CJ1948" i="5"/>
  <c r="CH1948" i="5"/>
  <c r="CI1948" i="5" s="1"/>
  <c r="CJ1947" i="5"/>
  <c r="CH1947" i="5"/>
  <c r="CI1947" i="5" s="1"/>
  <c r="CJ1946" i="5"/>
  <c r="CH1946" i="5"/>
  <c r="CI1946" i="5" s="1"/>
  <c r="CJ1945" i="5"/>
  <c r="CH1945" i="5"/>
  <c r="CI1945" i="5" s="1"/>
  <c r="CJ1944" i="5"/>
  <c r="CH1944" i="5"/>
  <c r="CI1944" i="5" s="1"/>
  <c r="CJ1943" i="5"/>
  <c r="CH1943" i="5"/>
  <c r="CI1943" i="5" s="1"/>
  <c r="CJ1942" i="5"/>
  <c r="CH1942" i="5"/>
  <c r="CI1942" i="5" s="1"/>
  <c r="CJ1941" i="5"/>
  <c r="CH1941" i="5"/>
  <c r="CI1941" i="5" s="1"/>
  <c r="CJ1940" i="5"/>
  <c r="CH1940" i="5"/>
  <c r="CI1940" i="5" s="1"/>
  <c r="CJ1939" i="5"/>
  <c r="CH1939" i="5"/>
  <c r="CI1939" i="5" s="1"/>
  <c r="CJ1938" i="5"/>
  <c r="CH1938" i="5"/>
  <c r="CI1938" i="5" s="1"/>
  <c r="CJ1937" i="5"/>
  <c r="CH1937" i="5"/>
  <c r="CI1937" i="5" s="1"/>
  <c r="CJ1936" i="5"/>
  <c r="CH1936" i="5"/>
  <c r="CI1936" i="5" s="1"/>
  <c r="CJ1935" i="5"/>
  <c r="CH1935" i="5"/>
  <c r="CI1935" i="5" s="1"/>
  <c r="CJ1934" i="5"/>
  <c r="CH1934" i="5"/>
  <c r="CI1934" i="5" s="1"/>
  <c r="CJ1933" i="5"/>
  <c r="CH1933" i="5"/>
  <c r="CI1933" i="5" s="1"/>
  <c r="CJ1932" i="5"/>
  <c r="CH1932" i="5"/>
  <c r="CI1932" i="5" s="1"/>
  <c r="CJ1931" i="5"/>
  <c r="CH1931" i="5"/>
  <c r="CI1931" i="5" s="1"/>
  <c r="CJ1930" i="5"/>
  <c r="CH1930" i="5"/>
  <c r="CI1930" i="5" s="1"/>
  <c r="CJ1929" i="5"/>
  <c r="CH1929" i="5"/>
  <c r="CI1929" i="5" s="1"/>
  <c r="CJ1928" i="5"/>
  <c r="CH1928" i="5"/>
  <c r="CI1928" i="5" s="1"/>
  <c r="CJ1927" i="5"/>
  <c r="CH1927" i="5"/>
  <c r="CI1927" i="5" s="1"/>
  <c r="CJ1926" i="5"/>
  <c r="CH1926" i="5"/>
  <c r="CI1926" i="5" s="1"/>
  <c r="CJ1925" i="5"/>
  <c r="CH1925" i="5"/>
  <c r="CI1925" i="5" s="1"/>
  <c r="CJ1924" i="5"/>
  <c r="CH1924" i="5"/>
  <c r="CI1924" i="5" s="1"/>
  <c r="CJ1923" i="5"/>
  <c r="CH1923" i="5"/>
  <c r="CI1923" i="5" s="1"/>
  <c r="CJ1922" i="5"/>
  <c r="CH1922" i="5"/>
  <c r="CI1922" i="5" s="1"/>
  <c r="CJ1921" i="5"/>
  <c r="CH1921" i="5"/>
  <c r="CI1921" i="5" s="1"/>
  <c r="CJ1920" i="5"/>
  <c r="CH1920" i="5"/>
  <c r="CI1920" i="5" s="1"/>
  <c r="CJ1919" i="5"/>
  <c r="CH1919" i="5"/>
  <c r="CI1919" i="5" s="1"/>
  <c r="CJ1918" i="5"/>
  <c r="CH1918" i="5"/>
  <c r="CI1918" i="5" s="1"/>
  <c r="CJ1917" i="5"/>
  <c r="CH1917" i="5"/>
  <c r="CI1917" i="5" s="1"/>
  <c r="CJ1916" i="5"/>
  <c r="CH1916" i="5"/>
  <c r="CI1916" i="5" s="1"/>
  <c r="CJ1915" i="5"/>
  <c r="CH1915" i="5"/>
  <c r="CI1915" i="5" s="1"/>
  <c r="CJ1914" i="5"/>
  <c r="CH1914" i="5"/>
  <c r="CI1914" i="5" s="1"/>
  <c r="CJ1913" i="5"/>
  <c r="CH1913" i="5"/>
  <c r="CI1913" i="5" s="1"/>
  <c r="CJ1912" i="5"/>
  <c r="CH1912" i="5"/>
  <c r="CI1912" i="5" s="1"/>
  <c r="CJ1911" i="5"/>
  <c r="CH1911" i="5"/>
  <c r="CI1911" i="5" s="1"/>
  <c r="CJ1910" i="5"/>
  <c r="CH1910" i="5"/>
  <c r="CI1910" i="5" s="1"/>
  <c r="CJ1909" i="5"/>
  <c r="CH1909" i="5"/>
  <c r="CI1909" i="5" s="1"/>
  <c r="CJ1908" i="5"/>
  <c r="CH1908" i="5"/>
  <c r="CI1908" i="5" s="1"/>
  <c r="CJ1907" i="5"/>
  <c r="CH1907" i="5"/>
  <c r="CI1907" i="5" s="1"/>
  <c r="CJ1906" i="5"/>
  <c r="CH1906" i="5"/>
  <c r="CI1906" i="5" s="1"/>
  <c r="CJ1905" i="5"/>
  <c r="CH1905" i="5"/>
  <c r="CI1905" i="5" s="1"/>
  <c r="CJ1904" i="5"/>
  <c r="CH1904" i="5"/>
  <c r="CI1904" i="5" s="1"/>
  <c r="CJ1903" i="5"/>
  <c r="CH1903" i="5"/>
  <c r="CI1903" i="5" s="1"/>
  <c r="CJ1902" i="5"/>
  <c r="CH1902" i="5"/>
  <c r="CI1902" i="5" s="1"/>
  <c r="CJ1901" i="5"/>
  <c r="CH1901" i="5"/>
  <c r="CI1901" i="5" s="1"/>
  <c r="CJ1900" i="5"/>
  <c r="CH1900" i="5"/>
  <c r="CI1900" i="5" s="1"/>
  <c r="CJ1899" i="5"/>
  <c r="CH1899" i="5"/>
  <c r="CI1899" i="5" s="1"/>
  <c r="CJ1898" i="5"/>
  <c r="CH1898" i="5"/>
  <c r="CI1898" i="5" s="1"/>
  <c r="CJ1897" i="5"/>
  <c r="CH1897" i="5"/>
  <c r="CI1897" i="5" s="1"/>
  <c r="CJ1896" i="5"/>
  <c r="CH1896" i="5"/>
  <c r="CI1896" i="5" s="1"/>
  <c r="CJ1895" i="5"/>
  <c r="CH1895" i="5"/>
  <c r="CI1895" i="5" s="1"/>
  <c r="CJ1894" i="5"/>
  <c r="CH1894" i="5"/>
  <c r="CI1894" i="5" s="1"/>
  <c r="CJ1893" i="5"/>
  <c r="CH1893" i="5"/>
  <c r="CI1893" i="5" s="1"/>
  <c r="CJ1892" i="5"/>
  <c r="CH1892" i="5"/>
  <c r="CI1892" i="5" s="1"/>
  <c r="CJ1891" i="5"/>
  <c r="CH1891" i="5"/>
  <c r="CI1891" i="5" s="1"/>
  <c r="CJ1890" i="5"/>
  <c r="CH1890" i="5"/>
  <c r="CI1890" i="5" s="1"/>
  <c r="CJ1889" i="5"/>
  <c r="CH1889" i="5"/>
  <c r="CI1889" i="5" s="1"/>
  <c r="CJ1888" i="5"/>
  <c r="CH1888" i="5"/>
  <c r="CI1888" i="5" s="1"/>
  <c r="CJ1887" i="5"/>
  <c r="CH1887" i="5"/>
  <c r="CI1887" i="5" s="1"/>
  <c r="CJ1886" i="5"/>
  <c r="CH1886" i="5"/>
  <c r="CI1886" i="5" s="1"/>
  <c r="CJ1885" i="5"/>
  <c r="CH1885" i="5"/>
  <c r="CI1885" i="5" s="1"/>
  <c r="CJ1884" i="5"/>
  <c r="CH1884" i="5"/>
  <c r="CI1884" i="5" s="1"/>
  <c r="CJ1883" i="5"/>
  <c r="CH1883" i="5"/>
  <c r="CI1883" i="5" s="1"/>
  <c r="CJ1882" i="5"/>
  <c r="CH1882" i="5"/>
  <c r="CI1882" i="5" s="1"/>
  <c r="CJ1881" i="5"/>
  <c r="CH1881" i="5"/>
  <c r="CI1881" i="5" s="1"/>
  <c r="CJ1880" i="5"/>
  <c r="CH1880" i="5"/>
  <c r="CI1880" i="5" s="1"/>
  <c r="CJ1879" i="5"/>
  <c r="CH1879" i="5"/>
  <c r="CI1879" i="5" s="1"/>
  <c r="CJ1878" i="5"/>
  <c r="CH1878" i="5"/>
  <c r="CI1878" i="5" s="1"/>
  <c r="CJ1877" i="5"/>
  <c r="CH1877" i="5"/>
  <c r="CI1877" i="5" s="1"/>
  <c r="CJ1876" i="5"/>
  <c r="CH1876" i="5"/>
  <c r="CI1876" i="5" s="1"/>
  <c r="CJ1875" i="5"/>
  <c r="CH1875" i="5"/>
  <c r="CI1875" i="5" s="1"/>
  <c r="CJ1874" i="5"/>
  <c r="CH1874" i="5"/>
  <c r="CI1874" i="5" s="1"/>
  <c r="CJ1873" i="5"/>
  <c r="CH1873" i="5"/>
  <c r="CI1873" i="5" s="1"/>
  <c r="CJ1872" i="5"/>
  <c r="CH1872" i="5"/>
  <c r="CI1872" i="5" s="1"/>
  <c r="CJ1871" i="5"/>
  <c r="CH1871" i="5"/>
  <c r="CI1871" i="5" s="1"/>
  <c r="CJ1870" i="5"/>
  <c r="CH1870" i="5"/>
  <c r="CI1870" i="5" s="1"/>
  <c r="CJ1869" i="5"/>
  <c r="CH1869" i="5"/>
  <c r="CI1869" i="5" s="1"/>
  <c r="CJ1868" i="5"/>
  <c r="CH1868" i="5"/>
  <c r="CI1868" i="5" s="1"/>
  <c r="CJ1867" i="5"/>
  <c r="CH1867" i="5"/>
  <c r="CI1867" i="5" s="1"/>
  <c r="CJ1866" i="5"/>
  <c r="CH1866" i="5"/>
  <c r="CI1866" i="5" s="1"/>
  <c r="CJ1865" i="5"/>
  <c r="CH1865" i="5"/>
  <c r="CI1865" i="5" s="1"/>
  <c r="CJ1864" i="5"/>
  <c r="CH1864" i="5"/>
  <c r="CI1864" i="5" s="1"/>
  <c r="CJ1863" i="5"/>
  <c r="CH1863" i="5"/>
  <c r="CI1863" i="5" s="1"/>
  <c r="CJ1862" i="5"/>
  <c r="CH1862" i="5"/>
  <c r="CI1862" i="5" s="1"/>
  <c r="CJ1861" i="5"/>
  <c r="CH1861" i="5"/>
  <c r="CI1861" i="5" s="1"/>
  <c r="CJ1860" i="5"/>
  <c r="CH1860" i="5"/>
  <c r="CI1860" i="5" s="1"/>
  <c r="CJ1859" i="5"/>
  <c r="CH1859" i="5"/>
  <c r="CI1859" i="5" s="1"/>
  <c r="CJ1858" i="5"/>
  <c r="CH1858" i="5"/>
  <c r="CI1858" i="5" s="1"/>
  <c r="CJ1857" i="5"/>
  <c r="CH1857" i="5"/>
  <c r="CI1857" i="5" s="1"/>
  <c r="CJ1856" i="5"/>
  <c r="CH1856" i="5"/>
  <c r="CI1856" i="5" s="1"/>
  <c r="CJ1855" i="5"/>
  <c r="CH1855" i="5"/>
  <c r="CI1855" i="5" s="1"/>
  <c r="CJ1854" i="5"/>
  <c r="CH1854" i="5"/>
  <c r="CI1854" i="5" s="1"/>
  <c r="CJ1853" i="5"/>
  <c r="CH1853" i="5"/>
  <c r="CI1853" i="5" s="1"/>
  <c r="CJ1852" i="5"/>
  <c r="CH1852" i="5"/>
  <c r="CI1852" i="5" s="1"/>
  <c r="CJ1851" i="5"/>
  <c r="CH1851" i="5"/>
  <c r="CI1851" i="5" s="1"/>
  <c r="CJ1850" i="5"/>
  <c r="CH1850" i="5"/>
  <c r="CI1850" i="5" s="1"/>
  <c r="CJ1849" i="5"/>
  <c r="CH1849" i="5"/>
  <c r="CI1849" i="5" s="1"/>
  <c r="CJ1848" i="5"/>
  <c r="CH1848" i="5"/>
  <c r="CI1848" i="5" s="1"/>
  <c r="CJ1847" i="5"/>
  <c r="CH1847" i="5"/>
  <c r="CI1847" i="5" s="1"/>
  <c r="CJ1846" i="5"/>
  <c r="CH1846" i="5"/>
  <c r="CI1846" i="5" s="1"/>
  <c r="CJ1845" i="5"/>
  <c r="CH1845" i="5"/>
  <c r="CI1845" i="5" s="1"/>
  <c r="CJ1844" i="5"/>
  <c r="CH1844" i="5"/>
  <c r="CI1844" i="5" s="1"/>
  <c r="CJ1843" i="5"/>
  <c r="CH1843" i="5"/>
  <c r="CI1843" i="5" s="1"/>
  <c r="CJ1842" i="5"/>
  <c r="CH1842" i="5"/>
  <c r="CI1842" i="5" s="1"/>
  <c r="CJ1841" i="5"/>
  <c r="CH1841" i="5"/>
  <c r="CI1841" i="5" s="1"/>
  <c r="CJ1840" i="5"/>
  <c r="CH1840" i="5"/>
  <c r="CI1840" i="5" s="1"/>
  <c r="CJ1839" i="5"/>
  <c r="CH1839" i="5"/>
  <c r="CI1839" i="5" s="1"/>
  <c r="CJ1838" i="5"/>
  <c r="CH1838" i="5"/>
  <c r="CI1838" i="5" s="1"/>
  <c r="CJ1837" i="5"/>
  <c r="CH1837" i="5"/>
  <c r="CI1837" i="5" s="1"/>
  <c r="CJ1836" i="5"/>
  <c r="CH1836" i="5"/>
  <c r="CI1836" i="5" s="1"/>
  <c r="CJ1835" i="5"/>
  <c r="CH1835" i="5"/>
  <c r="CI1835" i="5" s="1"/>
  <c r="CJ1834" i="5"/>
  <c r="CH1834" i="5"/>
  <c r="CI1834" i="5" s="1"/>
  <c r="CJ1833" i="5"/>
  <c r="CH1833" i="5"/>
  <c r="CI1833" i="5" s="1"/>
  <c r="CJ1832" i="5"/>
  <c r="CH1832" i="5"/>
  <c r="CI1832" i="5" s="1"/>
  <c r="CJ1831" i="5"/>
  <c r="CH1831" i="5"/>
  <c r="CI1831" i="5" s="1"/>
  <c r="CJ1830" i="5"/>
  <c r="CH1830" i="5"/>
  <c r="CI1830" i="5" s="1"/>
  <c r="CJ1829" i="5"/>
  <c r="CH1829" i="5"/>
  <c r="CI1829" i="5" s="1"/>
  <c r="CJ1828" i="5"/>
  <c r="CH1828" i="5"/>
  <c r="CI1828" i="5" s="1"/>
  <c r="CJ1827" i="5"/>
  <c r="CH1827" i="5"/>
  <c r="CI1827" i="5" s="1"/>
  <c r="CJ1826" i="5"/>
  <c r="CH1826" i="5"/>
  <c r="CI1826" i="5" s="1"/>
  <c r="CJ1825" i="5"/>
  <c r="CH1825" i="5"/>
  <c r="CI1825" i="5" s="1"/>
  <c r="CJ1824" i="5"/>
  <c r="CH1824" i="5"/>
  <c r="CI1824" i="5" s="1"/>
  <c r="CJ1823" i="5"/>
  <c r="CH1823" i="5"/>
  <c r="CI1823" i="5" s="1"/>
  <c r="CJ1822" i="5"/>
  <c r="CH1822" i="5"/>
  <c r="CI1822" i="5" s="1"/>
  <c r="CJ1821" i="5"/>
  <c r="CH1821" i="5"/>
  <c r="CI1821" i="5" s="1"/>
  <c r="CJ1820" i="5"/>
  <c r="CH1820" i="5"/>
  <c r="CI1820" i="5" s="1"/>
  <c r="CJ1819" i="5"/>
  <c r="CH1819" i="5"/>
  <c r="CI1819" i="5" s="1"/>
  <c r="CJ1818" i="5"/>
  <c r="CH1818" i="5"/>
  <c r="CI1818" i="5" s="1"/>
  <c r="CJ1817" i="5"/>
  <c r="CH1817" i="5"/>
  <c r="CI1817" i="5" s="1"/>
  <c r="CJ1816" i="5"/>
  <c r="CH1816" i="5"/>
  <c r="CI1816" i="5" s="1"/>
  <c r="CJ1815" i="5"/>
  <c r="CH1815" i="5"/>
  <c r="CI1815" i="5" s="1"/>
  <c r="CJ1814" i="5"/>
  <c r="CH1814" i="5"/>
  <c r="CI1814" i="5" s="1"/>
  <c r="CJ1813" i="5"/>
  <c r="CH1813" i="5"/>
  <c r="CI1813" i="5" s="1"/>
  <c r="CJ1812" i="5"/>
  <c r="CH1812" i="5"/>
  <c r="CI1812" i="5" s="1"/>
  <c r="CJ1811" i="5"/>
  <c r="CH1811" i="5"/>
  <c r="CI1811" i="5" s="1"/>
  <c r="CJ1810" i="5"/>
  <c r="CH1810" i="5"/>
  <c r="CI1810" i="5" s="1"/>
  <c r="CJ1809" i="5"/>
  <c r="CH1809" i="5"/>
  <c r="CI1809" i="5" s="1"/>
  <c r="CJ1808" i="5"/>
  <c r="CH1808" i="5"/>
  <c r="CI1808" i="5" s="1"/>
  <c r="CJ1807" i="5"/>
  <c r="CH1807" i="5"/>
  <c r="CI1807" i="5" s="1"/>
  <c r="CJ1806" i="5"/>
  <c r="CH1806" i="5"/>
  <c r="CI1806" i="5" s="1"/>
  <c r="CJ1805" i="5"/>
  <c r="CH1805" i="5"/>
  <c r="CI1805" i="5" s="1"/>
  <c r="CJ1804" i="5"/>
  <c r="CH1804" i="5"/>
  <c r="CI1804" i="5" s="1"/>
  <c r="CJ1803" i="5"/>
  <c r="CH1803" i="5"/>
  <c r="CI1803" i="5" s="1"/>
  <c r="CJ1802" i="5"/>
  <c r="CH1802" i="5"/>
  <c r="CI1802" i="5" s="1"/>
  <c r="CJ1801" i="5"/>
  <c r="CH1801" i="5"/>
  <c r="CI1801" i="5" s="1"/>
  <c r="CJ1800" i="5"/>
  <c r="CH1800" i="5"/>
  <c r="CI1800" i="5" s="1"/>
  <c r="CJ1799" i="5"/>
  <c r="CH1799" i="5"/>
  <c r="CI1799" i="5" s="1"/>
  <c r="CJ1798" i="5"/>
  <c r="CH1798" i="5"/>
  <c r="CI1798" i="5" s="1"/>
  <c r="CJ1797" i="5"/>
  <c r="CH1797" i="5"/>
  <c r="CI1797" i="5" s="1"/>
  <c r="CJ1796" i="5"/>
  <c r="CH1796" i="5"/>
  <c r="CI1796" i="5" s="1"/>
  <c r="CJ1795" i="5"/>
  <c r="CH1795" i="5"/>
  <c r="CI1795" i="5" s="1"/>
  <c r="CJ1794" i="5"/>
  <c r="CH1794" i="5"/>
  <c r="CI1794" i="5" s="1"/>
  <c r="CJ1793" i="5"/>
  <c r="CH1793" i="5"/>
  <c r="CI1793" i="5" s="1"/>
  <c r="CJ1792" i="5"/>
  <c r="CH1792" i="5"/>
  <c r="CI1792" i="5" s="1"/>
  <c r="CJ1791" i="5"/>
  <c r="CH1791" i="5"/>
  <c r="CI1791" i="5" s="1"/>
  <c r="CJ1790" i="5"/>
  <c r="CH1790" i="5"/>
  <c r="CI1790" i="5" s="1"/>
  <c r="CJ1789" i="5"/>
  <c r="CH1789" i="5"/>
  <c r="CI1789" i="5" s="1"/>
  <c r="CJ1788" i="5"/>
  <c r="CH1788" i="5"/>
  <c r="CI1788" i="5" s="1"/>
  <c r="CJ1787" i="5"/>
  <c r="CH1787" i="5"/>
  <c r="CI1787" i="5" s="1"/>
  <c r="CJ1786" i="5"/>
  <c r="CH1786" i="5"/>
  <c r="CI1786" i="5" s="1"/>
  <c r="CJ1785" i="5"/>
  <c r="CH1785" i="5"/>
  <c r="CI1785" i="5" s="1"/>
  <c r="CJ1784" i="5"/>
  <c r="CH1784" i="5"/>
  <c r="CI1784" i="5" s="1"/>
  <c r="CJ1783" i="5"/>
  <c r="CH1783" i="5"/>
  <c r="CI1783" i="5" s="1"/>
  <c r="CJ1782" i="5"/>
  <c r="CH1782" i="5"/>
  <c r="CI1782" i="5" s="1"/>
  <c r="CJ1781" i="5"/>
  <c r="CH1781" i="5"/>
  <c r="CI1781" i="5" s="1"/>
  <c r="CJ1780" i="5"/>
  <c r="CH1780" i="5"/>
  <c r="CI1780" i="5" s="1"/>
  <c r="CJ1779" i="5"/>
  <c r="CH1779" i="5"/>
  <c r="CI1779" i="5" s="1"/>
  <c r="CJ1778" i="5"/>
  <c r="CH1778" i="5"/>
  <c r="CI1778" i="5" s="1"/>
  <c r="CJ1777" i="5"/>
  <c r="CH1777" i="5"/>
  <c r="CI1777" i="5" s="1"/>
  <c r="CJ1776" i="5"/>
  <c r="CH1776" i="5"/>
  <c r="CI1776" i="5" s="1"/>
  <c r="CJ1775" i="5"/>
  <c r="CH1775" i="5"/>
  <c r="CI1775" i="5" s="1"/>
  <c r="CJ1774" i="5"/>
  <c r="CH1774" i="5"/>
  <c r="CI1774" i="5" s="1"/>
  <c r="CJ1773" i="5"/>
  <c r="CH1773" i="5"/>
  <c r="CI1773" i="5" s="1"/>
  <c r="CJ1772" i="5"/>
  <c r="CH1772" i="5"/>
  <c r="CI1772" i="5" s="1"/>
  <c r="CJ1771" i="5"/>
  <c r="CH1771" i="5"/>
  <c r="CI1771" i="5" s="1"/>
  <c r="CJ1770" i="5"/>
  <c r="CH1770" i="5"/>
  <c r="CI1770" i="5" s="1"/>
  <c r="CJ1769" i="5"/>
  <c r="CH1769" i="5"/>
  <c r="CI1769" i="5" s="1"/>
  <c r="CJ1768" i="5"/>
  <c r="CH1768" i="5"/>
  <c r="CI1768" i="5" s="1"/>
  <c r="CJ1767" i="5"/>
  <c r="CH1767" i="5"/>
  <c r="CI1767" i="5" s="1"/>
  <c r="CJ1766" i="5"/>
  <c r="CH1766" i="5"/>
  <c r="CI1766" i="5" s="1"/>
  <c r="CJ1765" i="5"/>
  <c r="CH1765" i="5"/>
  <c r="CI1765" i="5" s="1"/>
  <c r="CJ1764" i="5"/>
  <c r="CH1764" i="5"/>
  <c r="CI1764" i="5" s="1"/>
  <c r="CJ1763" i="5"/>
  <c r="CH1763" i="5"/>
  <c r="CI1763" i="5" s="1"/>
  <c r="CJ1762" i="5"/>
  <c r="CH1762" i="5"/>
  <c r="CI1762" i="5" s="1"/>
  <c r="CJ1761" i="5"/>
  <c r="CH1761" i="5"/>
  <c r="CI1761" i="5" s="1"/>
  <c r="CJ1760" i="5"/>
  <c r="CH1760" i="5"/>
  <c r="CI1760" i="5" s="1"/>
  <c r="CJ1759" i="5"/>
  <c r="CH1759" i="5"/>
  <c r="CI1759" i="5" s="1"/>
  <c r="CJ1758" i="5"/>
  <c r="CH1758" i="5"/>
  <c r="CI1758" i="5" s="1"/>
  <c r="CJ1757" i="5"/>
  <c r="CH1757" i="5"/>
  <c r="CI1757" i="5" s="1"/>
  <c r="CJ1756" i="5"/>
  <c r="CH1756" i="5"/>
  <c r="CI1756" i="5" s="1"/>
  <c r="CJ1755" i="5"/>
  <c r="CH1755" i="5"/>
  <c r="CI1755" i="5" s="1"/>
  <c r="CJ1754" i="5"/>
  <c r="CH1754" i="5"/>
  <c r="CI1754" i="5" s="1"/>
  <c r="CJ1753" i="5"/>
  <c r="CH1753" i="5"/>
  <c r="CI1753" i="5" s="1"/>
  <c r="CJ1752" i="5"/>
  <c r="CH1752" i="5"/>
  <c r="CI1752" i="5" s="1"/>
  <c r="CJ1751" i="5"/>
  <c r="CH1751" i="5"/>
  <c r="CI1751" i="5" s="1"/>
  <c r="CJ1750" i="5"/>
  <c r="CH1750" i="5"/>
  <c r="CI1750" i="5" s="1"/>
  <c r="CJ1749" i="5"/>
  <c r="CH1749" i="5"/>
  <c r="CI1749" i="5" s="1"/>
  <c r="CJ1748" i="5"/>
  <c r="CH1748" i="5"/>
  <c r="CI1748" i="5" s="1"/>
  <c r="CJ1747" i="5"/>
  <c r="CH1747" i="5"/>
  <c r="CI1747" i="5" s="1"/>
  <c r="CJ1746" i="5"/>
  <c r="CH1746" i="5"/>
  <c r="CI1746" i="5" s="1"/>
  <c r="CJ1745" i="5"/>
  <c r="CH1745" i="5"/>
  <c r="CI1745" i="5" s="1"/>
  <c r="CJ1744" i="5"/>
  <c r="CH1744" i="5"/>
  <c r="CI1744" i="5" s="1"/>
  <c r="CJ1743" i="5"/>
  <c r="CH1743" i="5"/>
  <c r="CI1743" i="5" s="1"/>
  <c r="CJ1742" i="5"/>
  <c r="CH1742" i="5"/>
  <c r="CI1742" i="5" s="1"/>
  <c r="CJ1741" i="5"/>
  <c r="CH1741" i="5"/>
  <c r="CI1741" i="5" s="1"/>
  <c r="CJ1740" i="5"/>
  <c r="CH1740" i="5"/>
  <c r="CI1740" i="5" s="1"/>
  <c r="CJ1739" i="5"/>
  <c r="CH1739" i="5"/>
  <c r="CI1739" i="5" s="1"/>
  <c r="CJ1738" i="5"/>
  <c r="CH1738" i="5"/>
  <c r="CI1738" i="5" s="1"/>
  <c r="CJ1737" i="5"/>
  <c r="CH1737" i="5"/>
  <c r="CI1737" i="5" s="1"/>
  <c r="CJ1736" i="5"/>
  <c r="CH1736" i="5"/>
  <c r="CI1736" i="5" s="1"/>
  <c r="CJ1735" i="5"/>
  <c r="CH1735" i="5"/>
  <c r="CI1735" i="5" s="1"/>
  <c r="CJ1734" i="5"/>
  <c r="CH1734" i="5"/>
  <c r="CI1734" i="5" s="1"/>
  <c r="CJ1733" i="5"/>
  <c r="CH1733" i="5"/>
  <c r="CI1733" i="5" s="1"/>
  <c r="CJ1732" i="5"/>
  <c r="CH1732" i="5"/>
  <c r="CI1732" i="5" s="1"/>
  <c r="CJ1731" i="5"/>
  <c r="CH1731" i="5"/>
  <c r="CI1731" i="5" s="1"/>
  <c r="CJ1730" i="5"/>
  <c r="CH1730" i="5"/>
  <c r="CI1730" i="5" s="1"/>
  <c r="CJ1729" i="5"/>
  <c r="CH1729" i="5"/>
  <c r="CI1729" i="5" s="1"/>
  <c r="CJ1728" i="5"/>
  <c r="CH1728" i="5"/>
  <c r="CI1728" i="5" s="1"/>
  <c r="CJ1727" i="5"/>
  <c r="CH1727" i="5"/>
  <c r="CI1727" i="5" s="1"/>
  <c r="CJ1726" i="5"/>
  <c r="CH1726" i="5"/>
  <c r="CI1726" i="5" s="1"/>
  <c r="CJ1725" i="5"/>
  <c r="CH1725" i="5"/>
  <c r="CI1725" i="5" s="1"/>
  <c r="CJ1724" i="5"/>
  <c r="CH1724" i="5"/>
  <c r="CI1724" i="5" s="1"/>
  <c r="CJ1723" i="5"/>
  <c r="CH1723" i="5"/>
  <c r="CI1723" i="5" s="1"/>
  <c r="CJ1722" i="5"/>
  <c r="CH1722" i="5"/>
  <c r="CI1722" i="5" s="1"/>
  <c r="CJ1721" i="5"/>
  <c r="CH1721" i="5"/>
  <c r="CI1721" i="5" s="1"/>
  <c r="CJ1720" i="5"/>
  <c r="CH1720" i="5"/>
  <c r="CI1720" i="5" s="1"/>
  <c r="CJ1719" i="5"/>
  <c r="CH1719" i="5"/>
  <c r="CI1719" i="5" s="1"/>
  <c r="CJ1718" i="5"/>
  <c r="CH1718" i="5"/>
  <c r="CI1718" i="5" s="1"/>
  <c r="CJ1717" i="5"/>
  <c r="CH1717" i="5"/>
  <c r="CI1717" i="5" s="1"/>
  <c r="CJ1716" i="5"/>
  <c r="CH1716" i="5"/>
  <c r="CI1716" i="5" s="1"/>
  <c r="CJ1715" i="5"/>
  <c r="CH1715" i="5"/>
  <c r="CI1715" i="5" s="1"/>
  <c r="CJ1714" i="5"/>
  <c r="CH1714" i="5"/>
  <c r="CI1714" i="5" s="1"/>
  <c r="CJ1713" i="5"/>
  <c r="CH1713" i="5"/>
  <c r="CI1713" i="5" s="1"/>
  <c r="CJ1712" i="5"/>
  <c r="CH1712" i="5"/>
  <c r="CI1712" i="5" s="1"/>
  <c r="CJ1711" i="5"/>
  <c r="CH1711" i="5"/>
  <c r="CI1711" i="5" s="1"/>
  <c r="CJ1710" i="5"/>
  <c r="CH1710" i="5"/>
  <c r="CI1710" i="5" s="1"/>
  <c r="CJ1709" i="5"/>
  <c r="CH1709" i="5"/>
  <c r="CI1709" i="5" s="1"/>
  <c r="CJ1708" i="5"/>
  <c r="CH1708" i="5"/>
  <c r="CI1708" i="5" s="1"/>
  <c r="CJ1707" i="5"/>
  <c r="CH1707" i="5"/>
  <c r="CI1707" i="5" s="1"/>
  <c r="CJ1706" i="5"/>
  <c r="CH1706" i="5"/>
  <c r="CI1706" i="5" s="1"/>
  <c r="CJ1705" i="5"/>
  <c r="CH1705" i="5"/>
  <c r="CI1705" i="5" s="1"/>
  <c r="CJ1704" i="5"/>
  <c r="CH1704" i="5"/>
  <c r="CI1704" i="5" s="1"/>
  <c r="CJ1703" i="5"/>
  <c r="CH1703" i="5"/>
  <c r="CI1703" i="5" s="1"/>
  <c r="CJ1702" i="5"/>
  <c r="CH1702" i="5"/>
  <c r="CI1702" i="5" s="1"/>
  <c r="CJ1701" i="5"/>
  <c r="CH1701" i="5"/>
  <c r="CI1701" i="5" s="1"/>
  <c r="CJ1700" i="5"/>
  <c r="CH1700" i="5"/>
  <c r="CI1700" i="5" s="1"/>
  <c r="CJ1699" i="5"/>
  <c r="CH1699" i="5"/>
  <c r="CI1699" i="5" s="1"/>
  <c r="CJ1698" i="5"/>
  <c r="CH1698" i="5"/>
  <c r="CI1698" i="5" s="1"/>
  <c r="CJ1697" i="5"/>
  <c r="CH1697" i="5"/>
  <c r="CI1697" i="5" s="1"/>
  <c r="CJ1696" i="5"/>
  <c r="CH1696" i="5"/>
  <c r="CI1696" i="5" s="1"/>
  <c r="CJ1695" i="5"/>
  <c r="CH1695" i="5"/>
  <c r="CI1695" i="5" s="1"/>
  <c r="CJ1694" i="5"/>
  <c r="CH1694" i="5"/>
  <c r="CI1694" i="5" s="1"/>
  <c r="CJ1693" i="5"/>
  <c r="CH1693" i="5"/>
  <c r="CI1693" i="5" s="1"/>
  <c r="CJ1692" i="5"/>
  <c r="CH1692" i="5"/>
  <c r="CI1692" i="5" s="1"/>
  <c r="CJ1691" i="5"/>
  <c r="CH1691" i="5"/>
  <c r="CI1691" i="5" s="1"/>
  <c r="CJ1690" i="5"/>
  <c r="CH1690" i="5"/>
  <c r="CI1690" i="5" s="1"/>
  <c r="CJ1689" i="5"/>
  <c r="CH1689" i="5"/>
  <c r="CI1689" i="5" s="1"/>
  <c r="CJ1688" i="5"/>
  <c r="CH1688" i="5"/>
  <c r="CI1688" i="5" s="1"/>
  <c r="CJ1687" i="5"/>
  <c r="CH1687" i="5"/>
  <c r="CI1687" i="5" s="1"/>
  <c r="CJ1686" i="5"/>
  <c r="CH1686" i="5"/>
  <c r="CI1686" i="5" s="1"/>
  <c r="CJ1685" i="5"/>
  <c r="CH1685" i="5"/>
  <c r="CI1685" i="5" s="1"/>
  <c r="CJ1684" i="5"/>
  <c r="CH1684" i="5"/>
  <c r="CI1684" i="5" s="1"/>
  <c r="CJ1683" i="5"/>
  <c r="CH1683" i="5"/>
  <c r="CI1683" i="5" s="1"/>
  <c r="CJ1682" i="5"/>
  <c r="CH1682" i="5"/>
  <c r="CI1682" i="5" s="1"/>
  <c r="CJ1681" i="5"/>
  <c r="CH1681" i="5"/>
  <c r="CI1681" i="5" s="1"/>
  <c r="CJ1680" i="5"/>
  <c r="CH1680" i="5"/>
  <c r="CI1680" i="5" s="1"/>
  <c r="CJ1679" i="5"/>
  <c r="CH1679" i="5"/>
  <c r="CI1679" i="5" s="1"/>
  <c r="CJ1678" i="5"/>
  <c r="CH1678" i="5"/>
  <c r="CI1678" i="5" s="1"/>
  <c r="CJ1677" i="5"/>
  <c r="CH1677" i="5"/>
  <c r="CI1677" i="5" s="1"/>
  <c r="CJ1676" i="5"/>
  <c r="CH1676" i="5"/>
  <c r="CI1676" i="5" s="1"/>
  <c r="CJ1675" i="5"/>
  <c r="CH1675" i="5"/>
  <c r="CI1675" i="5" s="1"/>
  <c r="CJ1674" i="5"/>
  <c r="CH1674" i="5"/>
  <c r="CI1674" i="5" s="1"/>
  <c r="CJ1673" i="5"/>
  <c r="CH1673" i="5"/>
  <c r="CI1673" i="5" s="1"/>
  <c r="CJ1672" i="5"/>
  <c r="CH1672" i="5"/>
  <c r="CI1672" i="5" s="1"/>
  <c r="CJ1671" i="5"/>
  <c r="CH1671" i="5"/>
  <c r="CI1671" i="5" s="1"/>
  <c r="CJ1670" i="5"/>
  <c r="CH1670" i="5"/>
  <c r="CI1670" i="5" s="1"/>
  <c r="CJ1669" i="5"/>
  <c r="CH1669" i="5"/>
  <c r="CI1669" i="5" s="1"/>
  <c r="CJ1668" i="5"/>
  <c r="CH1668" i="5"/>
  <c r="CI1668" i="5" s="1"/>
  <c r="CJ1667" i="5"/>
  <c r="CH1667" i="5"/>
  <c r="CI1667" i="5" s="1"/>
  <c r="CJ1666" i="5"/>
  <c r="CH1666" i="5"/>
  <c r="CI1666" i="5" s="1"/>
  <c r="CJ1665" i="5"/>
  <c r="CH1665" i="5"/>
  <c r="CI1665" i="5" s="1"/>
  <c r="CJ1664" i="5"/>
  <c r="CH1664" i="5"/>
  <c r="CI1664" i="5" s="1"/>
  <c r="CJ1663" i="5"/>
  <c r="CH1663" i="5"/>
  <c r="CI1663" i="5" s="1"/>
  <c r="CJ1662" i="5"/>
  <c r="CH1662" i="5"/>
  <c r="CI1662" i="5" s="1"/>
  <c r="CJ1661" i="5"/>
  <c r="CH1661" i="5"/>
  <c r="CI1661" i="5" s="1"/>
  <c r="CJ1660" i="5"/>
  <c r="CH1660" i="5"/>
  <c r="CI1660" i="5" s="1"/>
  <c r="CJ1659" i="5"/>
  <c r="CH1659" i="5"/>
  <c r="CI1659" i="5" s="1"/>
  <c r="CJ1658" i="5"/>
  <c r="CH1658" i="5"/>
  <c r="CI1658" i="5" s="1"/>
  <c r="CJ1657" i="5"/>
  <c r="CH1657" i="5"/>
  <c r="CI1657" i="5" s="1"/>
  <c r="CJ1656" i="5"/>
  <c r="CH1656" i="5"/>
  <c r="CI1656" i="5" s="1"/>
  <c r="CJ1655" i="5"/>
  <c r="CH1655" i="5"/>
  <c r="CI1655" i="5" s="1"/>
  <c r="CJ1654" i="5"/>
  <c r="CH1654" i="5"/>
  <c r="CI1654" i="5" s="1"/>
  <c r="CJ1653" i="5"/>
  <c r="CH1653" i="5"/>
  <c r="CI1653" i="5" s="1"/>
  <c r="CJ1652" i="5"/>
  <c r="CH1652" i="5"/>
  <c r="CI1652" i="5" s="1"/>
  <c r="CJ1651" i="5"/>
  <c r="CH1651" i="5"/>
  <c r="CI1651" i="5" s="1"/>
  <c r="CJ1650" i="5"/>
  <c r="CH1650" i="5"/>
  <c r="CI1650" i="5" s="1"/>
  <c r="CJ1649" i="5"/>
  <c r="CH1649" i="5"/>
  <c r="CI1649" i="5" s="1"/>
  <c r="CJ1648" i="5"/>
  <c r="CH1648" i="5"/>
  <c r="CI1648" i="5" s="1"/>
  <c r="CJ1647" i="5"/>
  <c r="CH1647" i="5"/>
  <c r="CI1647" i="5" s="1"/>
  <c r="CJ1646" i="5"/>
  <c r="CH1646" i="5"/>
  <c r="CI1646" i="5" s="1"/>
  <c r="CJ1645" i="5"/>
  <c r="CH1645" i="5"/>
  <c r="CI1645" i="5" s="1"/>
  <c r="CJ1644" i="5"/>
  <c r="CH1644" i="5"/>
  <c r="CI1644" i="5" s="1"/>
  <c r="CJ1643" i="5"/>
  <c r="CH1643" i="5"/>
  <c r="CI1643" i="5" s="1"/>
  <c r="CJ1642" i="5"/>
  <c r="CH1642" i="5"/>
  <c r="CI1642" i="5" s="1"/>
  <c r="CJ1641" i="5"/>
  <c r="CH1641" i="5"/>
  <c r="CI1641" i="5" s="1"/>
  <c r="CJ1640" i="5"/>
  <c r="CH1640" i="5"/>
  <c r="CI1640" i="5" s="1"/>
  <c r="CJ1639" i="5"/>
  <c r="CH1639" i="5"/>
  <c r="CI1639" i="5" s="1"/>
  <c r="CJ1638" i="5"/>
  <c r="CH1638" i="5"/>
  <c r="CI1638" i="5" s="1"/>
  <c r="CJ1637" i="5"/>
  <c r="CH1637" i="5"/>
  <c r="CI1637" i="5" s="1"/>
  <c r="CJ1636" i="5"/>
  <c r="CH1636" i="5"/>
  <c r="CI1636" i="5" s="1"/>
  <c r="CJ1635" i="5"/>
  <c r="CH1635" i="5"/>
  <c r="CI1635" i="5" s="1"/>
  <c r="CJ1634" i="5"/>
  <c r="CH1634" i="5"/>
  <c r="CI1634" i="5" s="1"/>
  <c r="CJ1633" i="5"/>
  <c r="CH1633" i="5"/>
  <c r="CI1633" i="5" s="1"/>
  <c r="CJ1632" i="5"/>
  <c r="CH1632" i="5"/>
  <c r="CI1632" i="5" s="1"/>
  <c r="CJ1631" i="5"/>
  <c r="CH1631" i="5"/>
  <c r="CI1631" i="5" s="1"/>
  <c r="CJ1630" i="5"/>
  <c r="CH1630" i="5"/>
  <c r="CI1630" i="5" s="1"/>
  <c r="CJ1629" i="5"/>
  <c r="CH1629" i="5"/>
  <c r="CI1629" i="5" s="1"/>
  <c r="CJ1628" i="5"/>
  <c r="CH1628" i="5"/>
  <c r="CI1628" i="5" s="1"/>
  <c r="CJ1627" i="5"/>
  <c r="CH1627" i="5"/>
  <c r="CI1627" i="5" s="1"/>
  <c r="CJ1626" i="5"/>
  <c r="CH1626" i="5"/>
  <c r="CI1626" i="5" s="1"/>
  <c r="CJ1625" i="5"/>
  <c r="CH1625" i="5"/>
  <c r="CI1625" i="5" s="1"/>
  <c r="CJ1624" i="5"/>
  <c r="CH1624" i="5"/>
  <c r="CI1624" i="5" s="1"/>
  <c r="CJ1623" i="5"/>
  <c r="CH1623" i="5"/>
  <c r="CI1623" i="5" s="1"/>
  <c r="CJ1622" i="5"/>
  <c r="CH1622" i="5"/>
  <c r="CI1622" i="5" s="1"/>
  <c r="CJ1621" i="5"/>
  <c r="CH1621" i="5"/>
  <c r="CI1621" i="5" s="1"/>
  <c r="CJ1620" i="5"/>
  <c r="CH1620" i="5"/>
  <c r="CI1620" i="5" s="1"/>
  <c r="CJ1619" i="5"/>
  <c r="CH1619" i="5"/>
  <c r="CI1619" i="5" s="1"/>
  <c r="CJ1618" i="5"/>
  <c r="CH1618" i="5"/>
  <c r="CI1618" i="5" s="1"/>
  <c r="CJ1617" i="5"/>
  <c r="CH1617" i="5"/>
  <c r="CI1617" i="5" s="1"/>
  <c r="CJ1616" i="5"/>
  <c r="CH1616" i="5"/>
  <c r="CI1616" i="5" s="1"/>
  <c r="CJ1615" i="5"/>
  <c r="CH1615" i="5"/>
  <c r="CI1615" i="5" s="1"/>
  <c r="CJ1614" i="5"/>
  <c r="CH1614" i="5"/>
  <c r="CI1614" i="5" s="1"/>
  <c r="CJ1613" i="5"/>
  <c r="CH1613" i="5"/>
  <c r="CI1613" i="5" s="1"/>
  <c r="CJ1612" i="5"/>
  <c r="CH1612" i="5"/>
  <c r="CI1612" i="5" s="1"/>
  <c r="CJ1611" i="5"/>
  <c r="CH1611" i="5"/>
  <c r="CI1611" i="5" s="1"/>
  <c r="CJ1610" i="5"/>
  <c r="CH1610" i="5"/>
  <c r="CI1610" i="5" s="1"/>
  <c r="CJ1609" i="5"/>
  <c r="CH1609" i="5"/>
  <c r="CI1609" i="5" s="1"/>
  <c r="CJ1608" i="5"/>
  <c r="CH1608" i="5"/>
  <c r="CI1608" i="5" s="1"/>
  <c r="CJ1607" i="5"/>
  <c r="CH1607" i="5"/>
  <c r="CI1607" i="5" s="1"/>
  <c r="CJ1606" i="5"/>
  <c r="CH1606" i="5"/>
  <c r="CI1606" i="5" s="1"/>
  <c r="CJ1605" i="5"/>
  <c r="CH1605" i="5"/>
  <c r="CI1605" i="5" s="1"/>
  <c r="CJ1604" i="5"/>
  <c r="CH1604" i="5"/>
  <c r="CI1604" i="5" s="1"/>
  <c r="CJ1603" i="5"/>
  <c r="CH1603" i="5"/>
  <c r="CI1603" i="5" s="1"/>
  <c r="CJ1602" i="5"/>
  <c r="CH1602" i="5"/>
  <c r="CI1602" i="5" s="1"/>
  <c r="CJ1601" i="5"/>
  <c r="CH1601" i="5"/>
  <c r="CI1601" i="5" s="1"/>
  <c r="CJ1600" i="5"/>
  <c r="CH1600" i="5"/>
  <c r="CI1600" i="5" s="1"/>
  <c r="CJ1599" i="5"/>
  <c r="CH1599" i="5"/>
  <c r="CI1599" i="5" s="1"/>
  <c r="CJ1598" i="5"/>
  <c r="CH1598" i="5"/>
  <c r="CI1598" i="5" s="1"/>
  <c r="CJ1597" i="5"/>
  <c r="CH1597" i="5"/>
  <c r="CI1597" i="5" s="1"/>
  <c r="CJ1596" i="5"/>
  <c r="CH1596" i="5"/>
  <c r="CI1596" i="5" s="1"/>
  <c r="CJ1595" i="5"/>
  <c r="CH1595" i="5"/>
  <c r="CI1595" i="5" s="1"/>
  <c r="CJ1594" i="5"/>
  <c r="CH1594" i="5"/>
  <c r="CI1594" i="5" s="1"/>
  <c r="CJ1593" i="5"/>
  <c r="CH1593" i="5"/>
  <c r="CI1593" i="5" s="1"/>
  <c r="CJ1592" i="5"/>
  <c r="CH1592" i="5"/>
  <c r="CI1592" i="5" s="1"/>
  <c r="CJ1591" i="5"/>
  <c r="CH1591" i="5"/>
  <c r="CI1591" i="5" s="1"/>
  <c r="CJ1590" i="5"/>
  <c r="CH1590" i="5"/>
  <c r="CI1590" i="5" s="1"/>
  <c r="CJ1589" i="5"/>
  <c r="CH1589" i="5"/>
  <c r="CI1589" i="5" s="1"/>
  <c r="CJ1588" i="5"/>
  <c r="CH1588" i="5"/>
  <c r="CI1588" i="5" s="1"/>
  <c r="CJ1587" i="5"/>
  <c r="CH1587" i="5"/>
  <c r="CI1587" i="5" s="1"/>
  <c r="CJ1586" i="5"/>
  <c r="CH1586" i="5"/>
  <c r="CI1586" i="5" s="1"/>
  <c r="CJ1585" i="5"/>
  <c r="CH1585" i="5"/>
  <c r="CI1585" i="5" s="1"/>
  <c r="CJ1584" i="5"/>
  <c r="CH1584" i="5"/>
  <c r="CI1584" i="5" s="1"/>
  <c r="CJ1583" i="5"/>
  <c r="CH1583" i="5"/>
  <c r="CI1583" i="5" s="1"/>
  <c r="CJ1582" i="5"/>
  <c r="CH1582" i="5"/>
  <c r="CI1582" i="5" s="1"/>
  <c r="CJ1581" i="5"/>
  <c r="CH1581" i="5"/>
  <c r="CI1581" i="5" s="1"/>
  <c r="CJ1580" i="5"/>
  <c r="CH1580" i="5"/>
  <c r="CI1580" i="5" s="1"/>
  <c r="CJ1579" i="5"/>
  <c r="CH1579" i="5"/>
  <c r="CI1579" i="5" s="1"/>
  <c r="CJ1578" i="5"/>
  <c r="CH1578" i="5"/>
  <c r="CI1578" i="5" s="1"/>
  <c r="CJ1577" i="5"/>
  <c r="CH1577" i="5"/>
  <c r="CI1577" i="5" s="1"/>
  <c r="CJ1576" i="5"/>
  <c r="CH1576" i="5"/>
  <c r="CI1576" i="5" s="1"/>
  <c r="CJ1575" i="5"/>
  <c r="CH1575" i="5"/>
  <c r="CI1575" i="5" s="1"/>
  <c r="CJ1574" i="5"/>
  <c r="CH1574" i="5"/>
  <c r="CI1574" i="5" s="1"/>
  <c r="CJ1573" i="5"/>
  <c r="CH1573" i="5"/>
  <c r="CI1573" i="5" s="1"/>
  <c r="CJ1572" i="5"/>
  <c r="CH1572" i="5"/>
  <c r="CI1572" i="5" s="1"/>
  <c r="CJ1571" i="5"/>
  <c r="CH1571" i="5"/>
  <c r="CI1571" i="5" s="1"/>
  <c r="CJ1570" i="5"/>
  <c r="CH1570" i="5"/>
  <c r="CI1570" i="5" s="1"/>
  <c r="CJ1569" i="5"/>
  <c r="CH1569" i="5"/>
  <c r="CI1569" i="5" s="1"/>
  <c r="CJ1568" i="5"/>
  <c r="CH1568" i="5"/>
  <c r="CI1568" i="5" s="1"/>
  <c r="CJ1567" i="5"/>
  <c r="CH1567" i="5"/>
  <c r="CI1567" i="5" s="1"/>
  <c r="CJ1566" i="5"/>
  <c r="CH1566" i="5"/>
  <c r="CI1566" i="5" s="1"/>
  <c r="CJ1565" i="5"/>
  <c r="CH1565" i="5"/>
  <c r="CI1565" i="5" s="1"/>
  <c r="CJ1564" i="5"/>
  <c r="CH1564" i="5"/>
  <c r="CI1564" i="5" s="1"/>
  <c r="CJ1563" i="5"/>
  <c r="CH1563" i="5"/>
  <c r="CI1563" i="5" s="1"/>
  <c r="CJ1562" i="5"/>
  <c r="CH1562" i="5"/>
  <c r="CI1562" i="5" s="1"/>
  <c r="CJ1561" i="5"/>
  <c r="CH1561" i="5"/>
  <c r="CI1561" i="5" s="1"/>
  <c r="CJ1560" i="5"/>
  <c r="CH1560" i="5"/>
  <c r="CI1560" i="5" s="1"/>
  <c r="CJ1559" i="5"/>
  <c r="CH1559" i="5"/>
  <c r="CI1559" i="5" s="1"/>
  <c r="CJ1558" i="5"/>
  <c r="CH1558" i="5"/>
  <c r="CI1558" i="5" s="1"/>
  <c r="CJ1557" i="5"/>
  <c r="CH1557" i="5"/>
  <c r="CI1557" i="5" s="1"/>
  <c r="CJ1556" i="5"/>
  <c r="CH1556" i="5"/>
  <c r="CI1556" i="5" s="1"/>
  <c r="CJ1555" i="5"/>
  <c r="CH1555" i="5"/>
  <c r="CI1555" i="5" s="1"/>
  <c r="CJ1554" i="5"/>
  <c r="CH1554" i="5"/>
  <c r="CI1554" i="5" s="1"/>
  <c r="CJ1553" i="5"/>
  <c r="CH1553" i="5"/>
  <c r="CI1553" i="5" s="1"/>
  <c r="CJ1552" i="5"/>
  <c r="CH1552" i="5"/>
  <c r="CI1552" i="5" s="1"/>
  <c r="CJ1551" i="5"/>
  <c r="CH1551" i="5"/>
  <c r="CI1551" i="5" s="1"/>
  <c r="CJ1550" i="5"/>
  <c r="CH1550" i="5"/>
  <c r="CI1550" i="5" s="1"/>
  <c r="CJ1549" i="5"/>
  <c r="CH1549" i="5"/>
  <c r="CI1549" i="5" s="1"/>
  <c r="CJ1548" i="5"/>
  <c r="CH1548" i="5"/>
  <c r="CI1548" i="5" s="1"/>
  <c r="CJ1547" i="5"/>
  <c r="CH1547" i="5"/>
  <c r="CI1547" i="5" s="1"/>
  <c r="CJ1546" i="5"/>
  <c r="CH1546" i="5"/>
  <c r="CI1546" i="5" s="1"/>
  <c r="CJ1545" i="5"/>
  <c r="CH1545" i="5"/>
  <c r="CI1545" i="5" s="1"/>
  <c r="CJ1544" i="5"/>
  <c r="CH1544" i="5"/>
  <c r="CI1544" i="5" s="1"/>
  <c r="CJ1543" i="5"/>
  <c r="CH1543" i="5"/>
  <c r="CI1543" i="5" s="1"/>
  <c r="CJ1542" i="5"/>
  <c r="CH1542" i="5"/>
  <c r="CI1542" i="5" s="1"/>
  <c r="CJ1541" i="5"/>
  <c r="CH1541" i="5"/>
  <c r="CI1541" i="5" s="1"/>
  <c r="CJ1540" i="5"/>
  <c r="CH1540" i="5"/>
  <c r="CI1540" i="5" s="1"/>
  <c r="CJ1539" i="5"/>
  <c r="CH1539" i="5"/>
  <c r="CI1539" i="5" s="1"/>
  <c r="CJ1538" i="5"/>
  <c r="CH1538" i="5"/>
  <c r="CI1538" i="5" s="1"/>
  <c r="CJ1537" i="5"/>
  <c r="CH1537" i="5"/>
  <c r="CI1537" i="5" s="1"/>
  <c r="CJ1536" i="5"/>
  <c r="CH1536" i="5"/>
  <c r="CI1536" i="5" s="1"/>
  <c r="CJ1535" i="5"/>
  <c r="CH1535" i="5"/>
  <c r="CI1535" i="5" s="1"/>
  <c r="CJ1534" i="5"/>
  <c r="CH1534" i="5"/>
  <c r="CI1534" i="5" s="1"/>
  <c r="CJ1533" i="5"/>
  <c r="CH1533" i="5"/>
  <c r="CI1533" i="5" s="1"/>
  <c r="CJ1532" i="5"/>
  <c r="CH1532" i="5"/>
  <c r="CI1532" i="5" s="1"/>
  <c r="CJ1531" i="5"/>
  <c r="CH1531" i="5"/>
  <c r="CI1531" i="5" s="1"/>
  <c r="CJ1530" i="5"/>
  <c r="CH1530" i="5"/>
  <c r="CI1530" i="5" s="1"/>
  <c r="CJ1529" i="5"/>
  <c r="CH1529" i="5"/>
  <c r="CI1529" i="5" s="1"/>
  <c r="CJ1528" i="5"/>
  <c r="CH1528" i="5"/>
  <c r="CI1528" i="5" s="1"/>
  <c r="CJ1527" i="5"/>
  <c r="CH1527" i="5"/>
  <c r="CI1527" i="5" s="1"/>
  <c r="CJ1526" i="5"/>
  <c r="CH1526" i="5"/>
  <c r="CI1526" i="5" s="1"/>
  <c r="CJ1525" i="5"/>
  <c r="CH1525" i="5"/>
  <c r="CI1525" i="5" s="1"/>
  <c r="CJ1524" i="5"/>
  <c r="CH1524" i="5"/>
  <c r="CI1524" i="5" s="1"/>
  <c r="CJ1523" i="5"/>
  <c r="CH1523" i="5"/>
  <c r="CI1523" i="5" s="1"/>
  <c r="CJ1522" i="5"/>
  <c r="CH1522" i="5"/>
  <c r="CI1522" i="5" s="1"/>
  <c r="CJ1521" i="5"/>
  <c r="CH1521" i="5"/>
  <c r="CI1521" i="5" s="1"/>
  <c r="CJ1520" i="5"/>
  <c r="CH1520" i="5"/>
  <c r="CI1520" i="5" s="1"/>
  <c r="CJ1519" i="5"/>
  <c r="CH1519" i="5"/>
  <c r="CI1519" i="5" s="1"/>
  <c r="CJ1518" i="5"/>
  <c r="CH1518" i="5"/>
  <c r="CI1518" i="5" s="1"/>
  <c r="CJ1517" i="5"/>
  <c r="CH1517" i="5"/>
  <c r="CI1517" i="5" s="1"/>
  <c r="CJ1516" i="5"/>
  <c r="CH1516" i="5"/>
  <c r="CI1516" i="5" s="1"/>
  <c r="CJ1515" i="5"/>
  <c r="CH1515" i="5"/>
  <c r="CI1515" i="5" s="1"/>
  <c r="CJ1514" i="5"/>
  <c r="CH1514" i="5"/>
  <c r="CI1514" i="5" s="1"/>
  <c r="CJ1513" i="5"/>
  <c r="CH1513" i="5"/>
  <c r="CI1513" i="5" s="1"/>
  <c r="CJ1512" i="5"/>
  <c r="CH1512" i="5"/>
  <c r="CI1512" i="5" s="1"/>
  <c r="CJ1511" i="5"/>
  <c r="CH1511" i="5"/>
  <c r="CI1511" i="5" s="1"/>
  <c r="CJ1510" i="5"/>
  <c r="CH1510" i="5"/>
  <c r="CI1510" i="5" s="1"/>
  <c r="CJ1509" i="5"/>
  <c r="CH1509" i="5"/>
  <c r="CI1509" i="5" s="1"/>
  <c r="CJ1508" i="5"/>
  <c r="CH1508" i="5"/>
  <c r="CI1508" i="5" s="1"/>
  <c r="CJ1507" i="5"/>
  <c r="CH1507" i="5"/>
  <c r="CI1507" i="5" s="1"/>
  <c r="CJ1506" i="5"/>
  <c r="CH1506" i="5"/>
  <c r="CI1506" i="5" s="1"/>
  <c r="CJ1505" i="5"/>
  <c r="CH1505" i="5"/>
  <c r="CI1505" i="5" s="1"/>
  <c r="CJ1504" i="5"/>
  <c r="CH1504" i="5"/>
  <c r="CI1504" i="5" s="1"/>
  <c r="CJ1503" i="5"/>
  <c r="CH1503" i="5"/>
  <c r="CI1503" i="5" s="1"/>
  <c r="CJ1502" i="5"/>
  <c r="CH1502" i="5"/>
  <c r="CI1502" i="5" s="1"/>
  <c r="CJ1501" i="5"/>
  <c r="CH1501" i="5"/>
  <c r="CI1501" i="5" s="1"/>
  <c r="CJ1500" i="5"/>
  <c r="CH1500" i="5"/>
  <c r="CI1500" i="5" s="1"/>
  <c r="CJ1499" i="5"/>
  <c r="CH1499" i="5"/>
  <c r="CI1499" i="5" s="1"/>
  <c r="CJ1498" i="5"/>
  <c r="CH1498" i="5"/>
  <c r="CI1498" i="5" s="1"/>
  <c r="CJ1497" i="5"/>
  <c r="CH1497" i="5"/>
  <c r="CI1497" i="5" s="1"/>
  <c r="CJ1496" i="5"/>
  <c r="CH1496" i="5"/>
  <c r="CI1496" i="5" s="1"/>
  <c r="CJ1495" i="5"/>
  <c r="CH1495" i="5"/>
  <c r="CI1495" i="5" s="1"/>
  <c r="CJ1494" i="5"/>
  <c r="CH1494" i="5"/>
  <c r="CI1494" i="5" s="1"/>
  <c r="CJ1493" i="5"/>
  <c r="CH1493" i="5"/>
  <c r="CI1493" i="5" s="1"/>
  <c r="CJ1492" i="5"/>
  <c r="CH1492" i="5"/>
  <c r="CI1492" i="5" s="1"/>
  <c r="CJ1491" i="5"/>
  <c r="CH1491" i="5"/>
  <c r="CI1491" i="5" s="1"/>
  <c r="CJ1490" i="5"/>
  <c r="CH1490" i="5"/>
  <c r="CI1490" i="5" s="1"/>
  <c r="CJ1489" i="5"/>
  <c r="CH1489" i="5"/>
  <c r="CI1489" i="5" s="1"/>
  <c r="CJ1488" i="5"/>
  <c r="CH1488" i="5"/>
  <c r="CI1488" i="5" s="1"/>
  <c r="CJ1487" i="5"/>
  <c r="CH1487" i="5"/>
  <c r="CI1487" i="5" s="1"/>
  <c r="CJ1486" i="5"/>
  <c r="CH1486" i="5"/>
  <c r="CI1486" i="5" s="1"/>
  <c r="CJ1485" i="5"/>
  <c r="CH1485" i="5"/>
  <c r="CI1485" i="5" s="1"/>
  <c r="CJ1484" i="5"/>
  <c r="CH1484" i="5"/>
  <c r="CI1484" i="5" s="1"/>
  <c r="CJ1483" i="5"/>
  <c r="CH1483" i="5"/>
  <c r="CI1483" i="5" s="1"/>
  <c r="CJ1482" i="5"/>
  <c r="CH1482" i="5"/>
  <c r="CI1482" i="5" s="1"/>
  <c r="CJ1481" i="5"/>
  <c r="CH1481" i="5"/>
  <c r="CI1481" i="5" s="1"/>
  <c r="CJ1480" i="5"/>
  <c r="CH1480" i="5"/>
  <c r="CI1480" i="5" s="1"/>
  <c r="CJ1479" i="5"/>
  <c r="CH1479" i="5"/>
  <c r="CI1479" i="5" s="1"/>
  <c r="CJ1478" i="5"/>
  <c r="CH1478" i="5"/>
  <c r="CI1478" i="5" s="1"/>
  <c r="CJ1477" i="5"/>
  <c r="CH1477" i="5"/>
  <c r="CI1477" i="5" s="1"/>
  <c r="CJ1476" i="5"/>
  <c r="CH1476" i="5"/>
  <c r="CI1476" i="5" s="1"/>
  <c r="CJ1475" i="5"/>
  <c r="CH1475" i="5"/>
  <c r="CI1475" i="5" s="1"/>
  <c r="CJ1474" i="5"/>
  <c r="CH1474" i="5"/>
  <c r="CI1474" i="5" s="1"/>
  <c r="CJ1473" i="5"/>
  <c r="CH1473" i="5"/>
  <c r="CI1473" i="5" s="1"/>
  <c r="CJ1472" i="5"/>
  <c r="CH1472" i="5"/>
  <c r="CI1472" i="5" s="1"/>
  <c r="CJ1471" i="5"/>
  <c r="CH1471" i="5"/>
  <c r="CI1471" i="5" s="1"/>
  <c r="CJ1470" i="5"/>
  <c r="CH1470" i="5"/>
  <c r="CI1470" i="5" s="1"/>
  <c r="CJ1469" i="5"/>
  <c r="CH1469" i="5"/>
  <c r="CI1469" i="5" s="1"/>
  <c r="CJ1468" i="5"/>
  <c r="CH1468" i="5"/>
  <c r="CI1468" i="5" s="1"/>
  <c r="CJ1467" i="5"/>
  <c r="CH1467" i="5"/>
  <c r="CI1467" i="5" s="1"/>
  <c r="CJ1466" i="5"/>
  <c r="CH1466" i="5"/>
  <c r="CI1466" i="5" s="1"/>
  <c r="CJ1465" i="5"/>
  <c r="CH1465" i="5"/>
  <c r="CI1465" i="5" s="1"/>
  <c r="CJ1464" i="5"/>
  <c r="CH1464" i="5"/>
  <c r="CI1464" i="5" s="1"/>
  <c r="CJ1463" i="5"/>
  <c r="CH1463" i="5"/>
  <c r="CI1463" i="5" s="1"/>
  <c r="CJ1462" i="5"/>
  <c r="CH1462" i="5"/>
  <c r="CI1462" i="5" s="1"/>
  <c r="CJ1461" i="5"/>
  <c r="CH1461" i="5"/>
  <c r="CI1461" i="5" s="1"/>
  <c r="CJ1460" i="5"/>
  <c r="CH1460" i="5"/>
  <c r="CI1460" i="5" s="1"/>
  <c r="CJ1459" i="5"/>
  <c r="CH1459" i="5"/>
  <c r="CI1459" i="5" s="1"/>
  <c r="CJ1458" i="5"/>
  <c r="CH1458" i="5"/>
  <c r="CI1458" i="5" s="1"/>
  <c r="CJ1457" i="5"/>
  <c r="CH1457" i="5"/>
  <c r="CI1457" i="5" s="1"/>
  <c r="CJ1456" i="5"/>
  <c r="CH1456" i="5"/>
  <c r="CI1456" i="5" s="1"/>
  <c r="CJ1455" i="5"/>
  <c r="CH1455" i="5"/>
  <c r="CI1455" i="5" s="1"/>
  <c r="CJ1454" i="5"/>
  <c r="CH1454" i="5"/>
  <c r="CI1454" i="5" s="1"/>
  <c r="CJ1453" i="5"/>
  <c r="CH1453" i="5"/>
  <c r="CI1453" i="5" s="1"/>
  <c r="CJ1452" i="5"/>
  <c r="CH1452" i="5"/>
  <c r="CI1452" i="5" s="1"/>
  <c r="CJ1451" i="5"/>
  <c r="CH1451" i="5"/>
  <c r="CI1451" i="5" s="1"/>
  <c r="CJ1450" i="5"/>
  <c r="CH1450" i="5"/>
  <c r="CI1450" i="5" s="1"/>
  <c r="CJ1449" i="5"/>
  <c r="CH1449" i="5"/>
  <c r="CI1449" i="5" s="1"/>
  <c r="CJ1448" i="5"/>
  <c r="CH1448" i="5"/>
  <c r="CI1448" i="5" s="1"/>
  <c r="CJ1447" i="5"/>
  <c r="CH1447" i="5"/>
  <c r="CI1447" i="5" s="1"/>
  <c r="CJ1446" i="5"/>
  <c r="CH1446" i="5"/>
  <c r="CI1446" i="5" s="1"/>
  <c r="CJ1445" i="5"/>
  <c r="CH1445" i="5"/>
  <c r="CI1445" i="5" s="1"/>
  <c r="CJ1444" i="5"/>
  <c r="CH1444" i="5"/>
  <c r="CI1444" i="5" s="1"/>
  <c r="CJ1443" i="5"/>
  <c r="CH1443" i="5"/>
  <c r="CI1443" i="5" s="1"/>
  <c r="CJ1442" i="5"/>
  <c r="CH1442" i="5"/>
  <c r="CI1442" i="5" s="1"/>
  <c r="CJ1441" i="5"/>
  <c r="CH1441" i="5"/>
  <c r="CI1441" i="5" s="1"/>
  <c r="CJ1440" i="5"/>
  <c r="CH1440" i="5"/>
  <c r="CI1440" i="5" s="1"/>
  <c r="CJ1439" i="5"/>
  <c r="CH1439" i="5"/>
  <c r="CI1439" i="5" s="1"/>
  <c r="CJ1438" i="5"/>
  <c r="CH1438" i="5"/>
  <c r="CI1438" i="5" s="1"/>
  <c r="CJ1437" i="5"/>
  <c r="CH1437" i="5"/>
  <c r="CI1437" i="5" s="1"/>
  <c r="CJ1436" i="5"/>
  <c r="CH1436" i="5"/>
  <c r="CI1436" i="5" s="1"/>
  <c r="CJ1435" i="5"/>
  <c r="CH1435" i="5"/>
  <c r="CI1435" i="5" s="1"/>
  <c r="CJ1434" i="5"/>
  <c r="CH1434" i="5"/>
  <c r="CI1434" i="5" s="1"/>
  <c r="CJ1433" i="5"/>
  <c r="CH1433" i="5"/>
  <c r="CI1433" i="5" s="1"/>
  <c r="CJ1432" i="5"/>
  <c r="CH1432" i="5"/>
  <c r="CI1432" i="5" s="1"/>
  <c r="CJ1431" i="5"/>
  <c r="CH1431" i="5"/>
  <c r="CI1431" i="5" s="1"/>
  <c r="CJ1430" i="5"/>
  <c r="CH1430" i="5"/>
  <c r="CI1430" i="5" s="1"/>
  <c r="CJ1429" i="5"/>
  <c r="CH1429" i="5"/>
  <c r="CI1429" i="5" s="1"/>
  <c r="CJ1428" i="5"/>
  <c r="CH1428" i="5"/>
  <c r="CI1428" i="5" s="1"/>
  <c r="CJ1427" i="5"/>
  <c r="CH1427" i="5"/>
  <c r="CI1427" i="5" s="1"/>
  <c r="CJ1426" i="5"/>
  <c r="CH1426" i="5"/>
  <c r="CI1426" i="5" s="1"/>
  <c r="CJ1425" i="5"/>
  <c r="CH1425" i="5"/>
  <c r="CI1425" i="5" s="1"/>
  <c r="CJ1424" i="5"/>
  <c r="CH1424" i="5"/>
  <c r="CI1424" i="5" s="1"/>
  <c r="CJ1423" i="5"/>
  <c r="CH1423" i="5"/>
  <c r="CI1423" i="5" s="1"/>
  <c r="CJ1422" i="5"/>
  <c r="CH1422" i="5"/>
  <c r="CI1422" i="5" s="1"/>
  <c r="CJ1421" i="5"/>
  <c r="CH1421" i="5"/>
  <c r="CI1421" i="5" s="1"/>
  <c r="CJ1420" i="5"/>
  <c r="CH1420" i="5"/>
  <c r="CI1420" i="5" s="1"/>
  <c r="CJ1419" i="5"/>
  <c r="CH1419" i="5"/>
  <c r="CI1419" i="5" s="1"/>
  <c r="CJ1418" i="5"/>
  <c r="CH1418" i="5"/>
  <c r="CI1418" i="5" s="1"/>
  <c r="CJ1417" i="5"/>
  <c r="CH1417" i="5"/>
  <c r="CI1417" i="5" s="1"/>
  <c r="CJ1416" i="5"/>
  <c r="CH1416" i="5"/>
  <c r="CI1416" i="5" s="1"/>
  <c r="CJ1415" i="5"/>
  <c r="CH1415" i="5"/>
  <c r="CI1415" i="5" s="1"/>
  <c r="CJ1414" i="5"/>
  <c r="CH1414" i="5"/>
  <c r="CI1414" i="5" s="1"/>
  <c r="CJ1413" i="5"/>
  <c r="CH1413" i="5"/>
  <c r="CI1413" i="5" s="1"/>
  <c r="CJ1412" i="5"/>
  <c r="CH1412" i="5"/>
  <c r="CI1412" i="5" s="1"/>
  <c r="CJ1411" i="5"/>
  <c r="CH1411" i="5"/>
  <c r="CI1411" i="5" s="1"/>
  <c r="CJ1410" i="5"/>
  <c r="CH1410" i="5"/>
  <c r="CI1410" i="5" s="1"/>
  <c r="CJ1409" i="5"/>
  <c r="CH1409" i="5"/>
  <c r="CI1409" i="5" s="1"/>
  <c r="CJ1408" i="5"/>
  <c r="CH1408" i="5"/>
  <c r="CI1408" i="5" s="1"/>
  <c r="CJ1407" i="5"/>
  <c r="CH1407" i="5"/>
  <c r="CI1407" i="5" s="1"/>
  <c r="CJ1406" i="5"/>
  <c r="CH1406" i="5"/>
  <c r="CI1406" i="5" s="1"/>
  <c r="CJ1405" i="5"/>
  <c r="CH1405" i="5"/>
  <c r="CI1405" i="5" s="1"/>
  <c r="CJ1404" i="5"/>
  <c r="CH1404" i="5"/>
  <c r="CI1404" i="5" s="1"/>
  <c r="CJ1403" i="5"/>
  <c r="CH1403" i="5"/>
  <c r="CI1403" i="5" s="1"/>
  <c r="CJ1402" i="5"/>
  <c r="CH1402" i="5"/>
  <c r="CI1402" i="5" s="1"/>
  <c r="CJ1401" i="5"/>
  <c r="CH1401" i="5"/>
  <c r="CI1401" i="5" s="1"/>
  <c r="CJ1400" i="5"/>
  <c r="CH1400" i="5"/>
  <c r="CI1400" i="5" s="1"/>
  <c r="CJ1399" i="5"/>
  <c r="CH1399" i="5"/>
  <c r="CI1399" i="5" s="1"/>
  <c r="CJ1398" i="5"/>
  <c r="CH1398" i="5"/>
  <c r="CI1398" i="5" s="1"/>
  <c r="CJ1397" i="5"/>
  <c r="CH1397" i="5"/>
  <c r="CI1397" i="5" s="1"/>
  <c r="CJ1396" i="5"/>
  <c r="CH1396" i="5"/>
  <c r="CI1396" i="5" s="1"/>
  <c r="CJ1395" i="5"/>
  <c r="CH1395" i="5"/>
  <c r="CI1395" i="5" s="1"/>
  <c r="CJ1394" i="5"/>
  <c r="CH1394" i="5"/>
  <c r="CI1394" i="5" s="1"/>
  <c r="CJ1393" i="5"/>
  <c r="CH1393" i="5"/>
  <c r="CI1393" i="5" s="1"/>
  <c r="CJ1392" i="5"/>
  <c r="CH1392" i="5"/>
  <c r="CI1392" i="5" s="1"/>
  <c r="CJ1391" i="5"/>
  <c r="CH1391" i="5"/>
  <c r="CI1391" i="5" s="1"/>
  <c r="CJ1390" i="5"/>
  <c r="CH1390" i="5"/>
  <c r="CI1390" i="5" s="1"/>
  <c r="CJ1389" i="5"/>
  <c r="CH1389" i="5"/>
  <c r="CI1389" i="5" s="1"/>
  <c r="CJ1388" i="5"/>
  <c r="CH1388" i="5"/>
  <c r="CI1388" i="5" s="1"/>
  <c r="CJ1387" i="5"/>
  <c r="CH1387" i="5"/>
  <c r="CI1387" i="5" s="1"/>
  <c r="CJ1386" i="5"/>
  <c r="CH1386" i="5"/>
  <c r="CI1386" i="5" s="1"/>
  <c r="CJ1385" i="5"/>
  <c r="CH1385" i="5"/>
  <c r="CI1385" i="5" s="1"/>
  <c r="CJ1384" i="5"/>
  <c r="CH1384" i="5"/>
  <c r="CI1384" i="5" s="1"/>
  <c r="CJ1383" i="5"/>
  <c r="CH1383" i="5"/>
  <c r="CI1383" i="5" s="1"/>
  <c r="CJ1382" i="5"/>
  <c r="CH1382" i="5"/>
  <c r="CI1382" i="5" s="1"/>
  <c r="CJ1381" i="5"/>
  <c r="CH1381" i="5"/>
  <c r="CI1381" i="5" s="1"/>
  <c r="CJ1380" i="5"/>
  <c r="CH1380" i="5"/>
  <c r="CI1380" i="5" s="1"/>
  <c r="CJ1379" i="5"/>
  <c r="CH1379" i="5"/>
  <c r="CI1379" i="5" s="1"/>
  <c r="CJ1378" i="5"/>
  <c r="CH1378" i="5"/>
  <c r="CI1378" i="5" s="1"/>
  <c r="CJ1377" i="5"/>
  <c r="CH1377" i="5"/>
  <c r="CI1377" i="5" s="1"/>
  <c r="CJ1376" i="5"/>
  <c r="CH1376" i="5"/>
  <c r="CI1376" i="5" s="1"/>
  <c r="CJ1375" i="5"/>
  <c r="CH1375" i="5"/>
  <c r="CI1375" i="5" s="1"/>
  <c r="CJ1374" i="5"/>
  <c r="CH1374" i="5"/>
  <c r="CI1374" i="5" s="1"/>
  <c r="CJ1373" i="5"/>
  <c r="CH1373" i="5"/>
  <c r="CI1373" i="5" s="1"/>
  <c r="CJ1372" i="5"/>
  <c r="CH1372" i="5"/>
  <c r="CI1372" i="5" s="1"/>
  <c r="CJ1371" i="5"/>
  <c r="CH1371" i="5"/>
  <c r="CI1371" i="5" s="1"/>
  <c r="CJ1370" i="5"/>
  <c r="CH1370" i="5"/>
  <c r="CI1370" i="5" s="1"/>
  <c r="CJ1369" i="5"/>
  <c r="CH1369" i="5"/>
  <c r="CI1369" i="5" s="1"/>
  <c r="CJ1368" i="5"/>
  <c r="CH1368" i="5"/>
  <c r="CI1368" i="5" s="1"/>
  <c r="CJ1367" i="5"/>
  <c r="CH1367" i="5"/>
  <c r="CI1367" i="5" s="1"/>
  <c r="CJ1366" i="5"/>
  <c r="CH1366" i="5"/>
  <c r="CI1366" i="5" s="1"/>
  <c r="CJ1365" i="5"/>
  <c r="CH1365" i="5"/>
  <c r="CI1365" i="5" s="1"/>
  <c r="CJ1364" i="5"/>
  <c r="CH1364" i="5"/>
  <c r="CI1364" i="5" s="1"/>
  <c r="CJ1363" i="5"/>
  <c r="CH1363" i="5"/>
  <c r="CI1363" i="5" s="1"/>
  <c r="CJ1362" i="5"/>
  <c r="CH1362" i="5"/>
  <c r="CI1362" i="5" s="1"/>
  <c r="CJ1361" i="5"/>
  <c r="CH1361" i="5"/>
  <c r="CI1361" i="5" s="1"/>
  <c r="CJ1360" i="5"/>
  <c r="CH1360" i="5"/>
  <c r="CI1360" i="5" s="1"/>
  <c r="CJ1359" i="5"/>
  <c r="CH1359" i="5"/>
  <c r="CI1359" i="5" s="1"/>
  <c r="CJ1358" i="5"/>
  <c r="CH1358" i="5"/>
  <c r="CI1358" i="5" s="1"/>
  <c r="CJ1357" i="5"/>
  <c r="CH1357" i="5"/>
  <c r="CI1357" i="5" s="1"/>
  <c r="CJ1356" i="5"/>
  <c r="CH1356" i="5"/>
  <c r="CI1356" i="5" s="1"/>
  <c r="CJ1355" i="5"/>
  <c r="CH1355" i="5"/>
  <c r="CI1355" i="5" s="1"/>
  <c r="CJ1354" i="5"/>
  <c r="CH1354" i="5"/>
  <c r="CI1354" i="5" s="1"/>
  <c r="CJ1353" i="5"/>
  <c r="CH1353" i="5"/>
  <c r="CI1353" i="5" s="1"/>
  <c r="CJ1352" i="5"/>
  <c r="CH1352" i="5"/>
  <c r="CI1352" i="5" s="1"/>
  <c r="CJ1351" i="5"/>
  <c r="CH1351" i="5"/>
  <c r="CI1351" i="5" s="1"/>
  <c r="CJ1350" i="5"/>
  <c r="CH1350" i="5"/>
  <c r="CI1350" i="5" s="1"/>
  <c r="CJ1349" i="5"/>
  <c r="CH1349" i="5"/>
  <c r="CI1349" i="5" s="1"/>
  <c r="CJ1348" i="5"/>
  <c r="CH1348" i="5"/>
  <c r="CI1348" i="5" s="1"/>
  <c r="CJ1347" i="5"/>
  <c r="CH1347" i="5"/>
  <c r="CI1347" i="5" s="1"/>
  <c r="CJ1346" i="5"/>
  <c r="CH1346" i="5"/>
  <c r="CI1346" i="5" s="1"/>
  <c r="CJ1345" i="5"/>
  <c r="CH1345" i="5"/>
  <c r="CI1345" i="5" s="1"/>
  <c r="CJ1344" i="5"/>
  <c r="CH1344" i="5"/>
  <c r="CI1344" i="5" s="1"/>
  <c r="CJ1343" i="5"/>
  <c r="CH1343" i="5"/>
  <c r="CI1343" i="5" s="1"/>
  <c r="CJ1342" i="5"/>
  <c r="CH1342" i="5"/>
  <c r="CI1342" i="5" s="1"/>
  <c r="CJ1341" i="5"/>
  <c r="CH1341" i="5"/>
  <c r="CI1341" i="5" s="1"/>
  <c r="CJ1340" i="5"/>
  <c r="CH1340" i="5"/>
  <c r="CI1340" i="5" s="1"/>
  <c r="CJ1339" i="5"/>
  <c r="CH1339" i="5"/>
  <c r="CI1339" i="5" s="1"/>
  <c r="CJ1338" i="5"/>
  <c r="CH1338" i="5"/>
  <c r="CI1338" i="5" s="1"/>
  <c r="CJ1337" i="5"/>
  <c r="CH1337" i="5"/>
  <c r="CI1337" i="5" s="1"/>
  <c r="CJ1336" i="5"/>
  <c r="CH1336" i="5"/>
  <c r="CI1336" i="5" s="1"/>
  <c r="CJ1335" i="5"/>
  <c r="CH1335" i="5"/>
  <c r="CI1335" i="5" s="1"/>
  <c r="CJ1334" i="5"/>
  <c r="CH1334" i="5"/>
  <c r="CI1334" i="5" s="1"/>
  <c r="CJ1333" i="5"/>
  <c r="CH1333" i="5"/>
  <c r="CI1333" i="5" s="1"/>
  <c r="CJ1332" i="5"/>
  <c r="CH1332" i="5"/>
  <c r="CI1332" i="5" s="1"/>
  <c r="CJ1331" i="5"/>
  <c r="CH1331" i="5"/>
  <c r="CI1331" i="5" s="1"/>
  <c r="CJ1330" i="5"/>
  <c r="CH1330" i="5"/>
  <c r="CI1330" i="5" s="1"/>
  <c r="CJ1329" i="5"/>
  <c r="CH1329" i="5"/>
  <c r="CI1329" i="5" s="1"/>
  <c r="CJ1328" i="5"/>
  <c r="CH1328" i="5"/>
  <c r="CI1328" i="5" s="1"/>
  <c r="CJ1327" i="5"/>
  <c r="CH1327" i="5"/>
  <c r="CI1327" i="5" s="1"/>
  <c r="CJ1326" i="5"/>
  <c r="CH1326" i="5"/>
  <c r="CI1326" i="5" s="1"/>
  <c r="CJ1325" i="5"/>
  <c r="CH1325" i="5"/>
  <c r="CI1325" i="5" s="1"/>
  <c r="CJ1324" i="5"/>
  <c r="CH1324" i="5"/>
  <c r="CI1324" i="5" s="1"/>
  <c r="CJ1323" i="5"/>
  <c r="CH1323" i="5"/>
  <c r="CI1323" i="5" s="1"/>
  <c r="CJ1322" i="5"/>
  <c r="CH1322" i="5"/>
  <c r="CI1322" i="5" s="1"/>
  <c r="CJ1321" i="5"/>
  <c r="CH1321" i="5"/>
  <c r="CI1321" i="5" s="1"/>
  <c r="CJ1320" i="5"/>
  <c r="CH1320" i="5"/>
  <c r="CI1320" i="5" s="1"/>
  <c r="CJ1319" i="5"/>
  <c r="CH1319" i="5"/>
  <c r="CI1319" i="5" s="1"/>
  <c r="CJ1318" i="5"/>
  <c r="CH1318" i="5"/>
  <c r="CI1318" i="5" s="1"/>
  <c r="CJ1317" i="5"/>
  <c r="CH1317" i="5"/>
  <c r="CI1317" i="5" s="1"/>
  <c r="CJ1316" i="5"/>
  <c r="CH1316" i="5"/>
  <c r="CI1316" i="5" s="1"/>
  <c r="CJ1315" i="5"/>
  <c r="CH1315" i="5"/>
  <c r="CI1315" i="5" s="1"/>
  <c r="CJ1314" i="5"/>
  <c r="CH1314" i="5"/>
  <c r="CI1314" i="5" s="1"/>
  <c r="CJ1313" i="5"/>
  <c r="CH1313" i="5"/>
  <c r="CI1313" i="5" s="1"/>
  <c r="CJ1312" i="5"/>
  <c r="CH1312" i="5"/>
  <c r="CI1312" i="5" s="1"/>
  <c r="CJ1311" i="5"/>
  <c r="CH1311" i="5"/>
  <c r="CI1311" i="5" s="1"/>
  <c r="CJ1310" i="5"/>
  <c r="CH1310" i="5"/>
  <c r="CI1310" i="5" s="1"/>
  <c r="CJ1309" i="5"/>
  <c r="CH1309" i="5"/>
  <c r="CI1309" i="5" s="1"/>
  <c r="CJ1308" i="5"/>
  <c r="CH1308" i="5"/>
  <c r="CI1308" i="5" s="1"/>
  <c r="CJ1307" i="5"/>
  <c r="CH1307" i="5"/>
  <c r="CI1307" i="5" s="1"/>
  <c r="CJ1306" i="5"/>
  <c r="CH1306" i="5"/>
  <c r="CI1306" i="5" s="1"/>
  <c r="CJ1305" i="5"/>
  <c r="CH1305" i="5"/>
  <c r="CI1305" i="5" s="1"/>
  <c r="CJ1304" i="5"/>
  <c r="CH1304" i="5"/>
  <c r="CI1304" i="5" s="1"/>
  <c r="CJ1303" i="5"/>
  <c r="CH1303" i="5"/>
  <c r="CI1303" i="5" s="1"/>
  <c r="CJ1302" i="5"/>
  <c r="CH1302" i="5"/>
  <c r="CI1302" i="5" s="1"/>
  <c r="CJ1301" i="5"/>
  <c r="CH1301" i="5"/>
  <c r="CI1301" i="5" s="1"/>
  <c r="CJ1300" i="5"/>
  <c r="CH1300" i="5"/>
  <c r="CI1300" i="5" s="1"/>
  <c r="CJ1299" i="5"/>
  <c r="CH1299" i="5"/>
  <c r="CI1299" i="5" s="1"/>
  <c r="CJ1298" i="5"/>
  <c r="CH1298" i="5"/>
  <c r="CI1298" i="5" s="1"/>
  <c r="CJ1297" i="5"/>
  <c r="CH1297" i="5"/>
  <c r="CI1297" i="5" s="1"/>
  <c r="CJ1296" i="5"/>
  <c r="CH1296" i="5"/>
  <c r="CI1296" i="5" s="1"/>
  <c r="CJ1295" i="5"/>
  <c r="CH1295" i="5"/>
  <c r="CI1295" i="5" s="1"/>
  <c r="CJ1294" i="5"/>
  <c r="CH1294" i="5"/>
  <c r="CI1294" i="5" s="1"/>
  <c r="CJ1293" i="5"/>
  <c r="CH1293" i="5"/>
  <c r="CI1293" i="5" s="1"/>
  <c r="CJ1292" i="5"/>
  <c r="CH1292" i="5"/>
  <c r="CI1292" i="5" s="1"/>
  <c r="CJ1291" i="5"/>
  <c r="CH1291" i="5"/>
  <c r="CI1291" i="5" s="1"/>
  <c r="CJ1290" i="5"/>
  <c r="CH1290" i="5"/>
  <c r="CI1290" i="5" s="1"/>
  <c r="CJ1289" i="5"/>
  <c r="CH1289" i="5"/>
  <c r="CI1289" i="5" s="1"/>
  <c r="CJ1288" i="5"/>
  <c r="CH1288" i="5"/>
  <c r="CI1288" i="5" s="1"/>
  <c r="CJ1287" i="5"/>
  <c r="CH1287" i="5"/>
  <c r="CI1287" i="5" s="1"/>
  <c r="CJ1286" i="5"/>
  <c r="CH1286" i="5"/>
  <c r="CI1286" i="5" s="1"/>
  <c r="CJ1285" i="5"/>
  <c r="CH1285" i="5"/>
  <c r="CI1285" i="5" s="1"/>
  <c r="CJ1284" i="5"/>
  <c r="CH1284" i="5"/>
  <c r="CI1284" i="5" s="1"/>
  <c r="CJ1283" i="5"/>
  <c r="CH1283" i="5"/>
  <c r="CI1283" i="5" s="1"/>
  <c r="CJ1282" i="5"/>
  <c r="CH1282" i="5"/>
  <c r="CI1282" i="5" s="1"/>
  <c r="CJ1281" i="5"/>
  <c r="CH1281" i="5"/>
  <c r="CI1281" i="5" s="1"/>
  <c r="CJ1280" i="5"/>
  <c r="CH1280" i="5"/>
  <c r="CI1280" i="5" s="1"/>
  <c r="CJ1279" i="5"/>
  <c r="CH1279" i="5"/>
  <c r="CI1279" i="5" s="1"/>
  <c r="CJ1278" i="5"/>
  <c r="CH1278" i="5"/>
  <c r="CI1278" i="5" s="1"/>
  <c r="CJ1277" i="5"/>
  <c r="CH1277" i="5"/>
  <c r="CI1277" i="5" s="1"/>
  <c r="CJ1276" i="5"/>
  <c r="CH1276" i="5"/>
  <c r="CI1276" i="5" s="1"/>
  <c r="CJ1275" i="5"/>
  <c r="CH1275" i="5"/>
  <c r="CI1275" i="5" s="1"/>
  <c r="CJ1274" i="5"/>
  <c r="CH1274" i="5"/>
  <c r="CI1274" i="5" s="1"/>
  <c r="CJ1273" i="5"/>
  <c r="CH1273" i="5"/>
  <c r="CI1273" i="5" s="1"/>
  <c r="CJ1272" i="5"/>
  <c r="CH1272" i="5"/>
  <c r="CI1272" i="5" s="1"/>
  <c r="CJ1271" i="5"/>
  <c r="CH1271" i="5"/>
  <c r="CI1271" i="5" s="1"/>
  <c r="CJ1270" i="5"/>
  <c r="CH1270" i="5"/>
  <c r="CI1270" i="5" s="1"/>
  <c r="CJ1269" i="5"/>
  <c r="CH1269" i="5"/>
  <c r="CI1269" i="5" s="1"/>
  <c r="CJ1268" i="5"/>
  <c r="CH1268" i="5"/>
  <c r="CI1268" i="5" s="1"/>
  <c r="CJ1267" i="5"/>
  <c r="CH1267" i="5"/>
  <c r="CI1267" i="5" s="1"/>
  <c r="CJ1266" i="5"/>
  <c r="CH1266" i="5"/>
  <c r="CI1266" i="5" s="1"/>
  <c r="CJ1265" i="5"/>
  <c r="CH1265" i="5"/>
  <c r="CI1265" i="5" s="1"/>
  <c r="CJ1264" i="5"/>
  <c r="CH1264" i="5"/>
  <c r="CI1264" i="5" s="1"/>
  <c r="CJ1263" i="5"/>
  <c r="CH1263" i="5"/>
  <c r="CI1263" i="5" s="1"/>
  <c r="CJ1262" i="5"/>
  <c r="CH1262" i="5"/>
  <c r="CI1262" i="5" s="1"/>
  <c r="CJ1261" i="5"/>
  <c r="CH1261" i="5"/>
  <c r="CI1261" i="5" s="1"/>
  <c r="CJ1260" i="5"/>
  <c r="CH1260" i="5"/>
  <c r="CI1260" i="5" s="1"/>
  <c r="CJ1259" i="5"/>
  <c r="CH1259" i="5"/>
  <c r="CI1259" i="5" s="1"/>
  <c r="CJ1258" i="5"/>
  <c r="CH1258" i="5"/>
  <c r="CI1258" i="5" s="1"/>
  <c r="CJ1257" i="5"/>
  <c r="CH1257" i="5"/>
  <c r="CI1257" i="5" s="1"/>
  <c r="CJ1256" i="5"/>
  <c r="CH1256" i="5"/>
  <c r="CI1256" i="5" s="1"/>
  <c r="CJ1255" i="5"/>
  <c r="CH1255" i="5"/>
  <c r="CI1255" i="5" s="1"/>
  <c r="CJ1254" i="5"/>
  <c r="CH1254" i="5"/>
  <c r="CI1254" i="5" s="1"/>
  <c r="CJ1253" i="5"/>
  <c r="CH1253" i="5"/>
  <c r="CI1253" i="5" s="1"/>
  <c r="CJ1252" i="5"/>
  <c r="CH1252" i="5"/>
  <c r="CI1252" i="5" s="1"/>
  <c r="CJ1251" i="5"/>
  <c r="CH1251" i="5"/>
  <c r="CI1251" i="5" s="1"/>
  <c r="CJ1250" i="5"/>
  <c r="CH1250" i="5"/>
  <c r="CI1250" i="5" s="1"/>
  <c r="CJ1249" i="5"/>
  <c r="CH1249" i="5"/>
  <c r="CI1249" i="5" s="1"/>
  <c r="CJ1248" i="5"/>
  <c r="CH1248" i="5"/>
  <c r="CI1248" i="5" s="1"/>
  <c r="CJ1247" i="5"/>
  <c r="CH1247" i="5"/>
  <c r="CI1247" i="5" s="1"/>
  <c r="CJ1246" i="5"/>
  <c r="CH1246" i="5"/>
  <c r="CI1246" i="5" s="1"/>
  <c r="CJ1245" i="5"/>
  <c r="CH1245" i="5"/>
  <c r="CI1245" i="5" s="1"/>
  <c r="CJ1244" i="5"/>
  <c r="CH1244" i="5"/>
  <c r="CI1244" i="5" s="1"/>
  <c r="CJ1243" i="5"/>
  <c r="CH1243" i="5"/>
  <c r="CI1243" i="5" s="1"/>
  <c r="CJ1242" i="5"/>
  <c r="CH1242" i="5"/>
  <c r="CI1242" i="5" s="1"/>
  <c r="CJ1241" i="5"/>
  <c r="CH1241" i="5"/>
  <c r="CI1241" i="5" s="1"/>
  <c r="CJ1240" i="5"/>
  <c r="CH1240" i="5"/>
  <c r="CI1240" i="5" s="1"/>
  <c r="CJ1239" i="5"/>
  <c r="CH1239" i="5"/>
  <c r="CI1239" i="5" s="1"/>
  <c r="CJ1238" i="5"/>
  <c r="CH1238" i="5"/>
  <c r="CI1238" i="5" s="1"/>
  <c r="CJ1237" i="5"/>
  <c r="CH1237" i="5"/>
  <c r="CI1237" i="5" s="1"/>
  <c r="CJ1236" i="5"/>
  <c r="CH1236" i="5"/>
  <c r="CI1236" i="5" s="1"/>
  <c r="CJ1235" i="5"/>
  <c r="CH1235" i="5"/>
  <c r="CI1235" i="5" s="1"/>
  <c r="CJ1234" i="5"/>
  <c r="CH1234" i="5"/>
  <c r="CI1234" i="5" s="1"/>
  <c r="CJ1233" i="5"/>
  <c r="CH1233" i="5"/>
  <c r="CI1233" i="5" s="1"/>
  <c r="CJ1232" i="5"/>
  <c r="CH1232" i="5"/>
  <c r="CI1232" i="5" s="1"/>
  <c r="CJ1231" i="5"/>
  <c r="CH1231" i="5"/>
  <c r="CI1231" i="5" s="1"/>
  <c r="CJ1230" i="5"/>
  <c r="CH1230" i="5"/>
  <c r="CI1230" i="5" s="1"/>
  <c r="CJ1229" i="5"/>
  <c r="CH1229" i="5"/>
  <c r="CI1229" i="5" s="1"/>
  <c r="CJ1228" i="5"/>
  <c r="CH1228" i="5"/>
  <c r="CI1228" i="5" s="1"/>
  <c r="CJ1227" i="5"/>
  <c r="CH1227" i="5"/>
  <c r="CI1227" i="5" s="1"/>
  <c r="CJ1226" i="5"/>
  <c r="CH1226" i="5"/>
  <c r="CI1226" i="5" s="1"/>
  <c r="CJ1225" i="5"/>
  <c r="CH1225" i="5"/>
  <c r="CI1225" i="5" s="1"/>
  <c r="CJ1224" i="5"/>
  <c r="CH1224" i="5"/>
  <c r="CI1224" i="5" s="1"/>
  <c r="CJ1223" i="5"/>
  <c r="CH1223" i="5"/>
  <c r="CI1223" i="5" s="1"/>
  <c r="CJ1222" i="5"/>
  <c r="CH1222" i="5"/>
  <c r="CI1222" i="5" s="1"/>
  <c r="CJ1221" i="5"/>
  <c r="CH1221" i="5"/>
  <c r="CI1221" i="5" s="1"/>
  <c r="CJ1220" i="5"/>
  <c r="CH1220" i="5"/>
  <c r="CI1220" i="5" s="1"/>
  <c r="CJ1219" i="5"/>
  <c r="CH1219" i="5"/>
  <c r="CI1219" i="5" s="1"/>
  <c r="CJ1218" i="5"/>
  <c r="CH1218" i="5"/>
  <c r="CI1218" i="5" s="1"/>
  <c r="CJ1217" i="5"/>
  <c r="CH1217" i="5"/>
  <c r="CI1217" i="5" s="1"/>
  <c r="CJ1216" i="5"/>
  <c r="CH1216" i="5"/>
  <c r="CI1216" i="5" s="1"/>
  <c r="CJ1215" i="5"/>
  <c r="CH1215" i="5"/>
  <c r="CI1215" i="5" s="1"/>
  <c r="CJ1214" i="5"/>
  <c r="CH1214" i="5"/>
  <c r="CI1214" i="5" s="1"/>
  <c r="CJ1213" i="5"/>
  <c r="CH1213" i="5"/>
  <c r="CI1213" i="5" s="1"/>
  <c r="CJ1212" i="5"/>
  <c r="CH1212" i="5"/>
  <c r="CI1212" i="5" s="1"/>
  <c r="CJ1211" i="5"/>
  <c r="CH1211" i="5"/>
  <c r="CI1211" i="5" s="1"/>
  <c r="CJ1210" i="5"/>
  <c r="CH1210" i="5"/>
  <c r="CI1210" i="5" s="1"/>
  <c r="CJ1209" i="5"/>
  <c r="CH1209" i="5"/>
  <c r="CI1209" i="5" s="1"/>
  <c r="CJ1208" i="5"/>
  <c r="CH1208" i="5"/>
  <c r="CI1208" i="5" s="1"/>
  <c r="CJ1207" i="5"/>
  <c r="CH1207" i="5"/>
  <c r="CI1207" i="5" s="1"/>
  <c r="CJ1206" i="5"/>
  <c r="CH1206" i="5"/>
  <c r="CI1206" i="5" s="1"/>
  <c r="CJ1205" i="5"/>
  <c r="CH1205" i="5"/>
  <c r="CI1205" i="5" s="1"/>
  <c r="CJ1204" i="5"/>
  <c r="CH1204" i="5"/>
  <c r="CI1204" i="5" s="1"/>
  <c r="CJ1203" i="5"/>
  <c r="CH1203" i="5"/>
  <c r="CI1203" i="5" s="1"/>
  <c r="CJ1202" i="5"/>
  <c r="CH1202" i="5"/>
  <c r="CI1202" i="5" s="1"/>
  <c r="CJ1201" i="5"/>
  <c r="CH1201" i="5"/>
  <c r="CI1201" i="5" s="1"/>
  <c r="CJ1200" i="5"/>
  <c r="CH1200" i="5"/>
  <c r="CI1200" i="5" s="1"/>
  <c r="CJ1199" i="5"/>
  <c r="CH1199" i="5"/>
  <c r="CI1199" i="5" s="1"/>
  <c r="CJ1198" i="5"/>
  <c r="CH1198" i="5"/>
  <c r="CI1198" i="5" s="1"/>
  <c r="CJ1197" i="5"/>
  <c r="CH1197" i="5"/>
  <c r="CI1197" i="5" s="1"/>
  <c r="CJ1196" i="5"/>
  <c r="CH1196" i="5"/>
  <c r="CI1196" i="5" s="1"/>
  <c r="CJ1195" i="5"/>
  <c r="CH1195" i="5"/>
  <c r="CI1195" i="5" s="1"/>
  <c r="CJ1194" i="5"/>
  <c r="CH1194" i="5"/>
  <c r="CI1194" i="5" s="1"/>
  <c r="CJ1193" i="5"/>
  <c r="CH1193" i="5"/>
  <c r="CI1193" i="5" s="1"/>
  <c r="CJ1192" i="5"/>
  <c r="CH1192" i="5"/>
  <c r="CI1192" i="5" s="1"/>
  <c r="CJ1191" i="5"/>
  <c r="CH1191" i="5"/>
  <c r="CI1191" i="5" s="1"/>
  <c r="CJ1190" i="5"/>
  <c r="CH1190" i="5"/>
  <c r="CI1190" i="5" s="1"/>
  <c r="CJ1189" i="5"/>
  <c r="CH1189" i="5"/>
  <c r="CI1189" i="5" s="1"/>
  <c r="CJ1188" i="5"/>
  <c r="CH1188" i="5"/>
  <c r="CI1188" i="5" s="1"/>
  <c r="CJ1187" i="5"/>
  <c r="CH1187" i="5"/>
  <c r="CI1187" i="5" s="1"/>
  <c r="CJ1186" i="5"/>
  <c r="CH1186" i="5"/>
  <c r="CI1186" i="5" s="1"/>
  <c r="CJ1185" i="5"/>
  <c r="CH1185" i="5"/>
  <c r="CI1185" i="5" s="1"/>
  <c r="CJ1184" i="5"/>
  <c r="CH1184" i="5"/>
  <c r="CI1184" i="5" s="1"/>
  <c r="CJ1183" i="5"/>
  <c r="CH1183" i="5"/>
  <c r="CI1183" i="5" s="1"/>
  <c r="CJ1182" i="5"/>
  <c r="CH1182" i="5"/>
  <c r="CI1182" i="5" s="1"/>
  <c r="CJ1181" i="5"/>
  <c r="CH1181" i="5"/>
  <c r="CI1181" i="5" s="1"/>
  <c r="CJ1180" i="5"/>
  <c r="CH1180" i="5"/>
  <c r="CI1180" i="5" s="1"/>
  <c r="CJ1179" i="5"/>
  <c r="CH1179" i="5"/>
  <c r="CI1179" i="5" s="1"/>
  <c r="CJ1178" i="5"/>
  <c r="CH1178" i="5"/>
  <c r="CI1178" i="5" s="1"/>
  <c r="CJ1177" i="5"/>
  <c r="CH1177" i="5"/>
  <c r="CI1177" i="5" s="1"/>
  <c r="CJ1176" i="5"/>
  <c r="CH1176" i="5"/>
  <c r="CI1176" i="5" s="1"/>
  <c r="CJ1175" i="5"/>
  <c r="CH1175" i="5"/>
  <c r="CI1175" i="5" s="1"/>
  <c r="CJ1174" i="5"/>
  <c r="CH1174" i="5"/>
  <c r="CI1174" i="5" s="1"/>
  <c r="CJ1173" i="5"/>
  <c r="CH1173" i="5"/>
  <c r="CI1173" i="5" s="1"/>
  <c r="CJ1172" i="5"/>
  <c r="CH1172" i="5"/>
  <c r="CI1172" i="5" s="1"/>
  <c r="CJ1171" i="5"/>
  <c r="CH1171" i="5"/>
  <c r="CI1171" i="5" s="1"/>
  <c r="CJ1170" i="5"/>
  <c r="CH1170" i="5"/>
  <c r="CI1170" i="5" s="1"/>
  <c r="CJ1169" i="5"/>
  <c r="CH1169" i="5"/>
  <c r="CI1169" i="5" s="1"/>
  <c r="CJ1168" i="5"/>
  <c r="CH1168" i="5"/>
  <c r="CI1168" i="5" s="1"/>
  <c r="CJ1167" i="5"/>
  <c r="CH1167" i="5"/>
  <c r="CI1167" i="5" s="1"/>
  <c r="CJ1166" i="5"/>
  <c r="CH1166" i="5"/>
  <c r="CI1166" i="5" s="1"/>
  <c r="CJ1165" i="5"/>
  <c r="CH1165" i="5"/>
  <c r="CI1165" i="5" s="1"/>
  <c r="CJ1164" i="5"/>
  <c r="CH1164" i="5"/>
  <c r="CI1164" i="5" s="1"/>
  <c r="CJ1163" i="5"/>
  <c r="CH1163" i="5"/>
  <c r="CI1163" i="5" s="1"/>
  <c r="CJ1162" i="5"/>
  <c r="CH1162" i="5"/>
  <c r="CI1162" i="5" s="1"/>
  <c r="CJ1161" i="5"/>
  <c r="CH1161" i="5"/>
  <c r="CI1161" i="5" s="1"/>
  <c r="CJ1160" i="5"/>
  <c r="CH1160" i="5"/>
  <c r="CI1160" i="5" s="1"/>
  <c r="CJ1159" i="5"/>
  <c r="CH1159" i="5"/>
  <c r="CI1159" i="5" s="1"/>
  <c r="CJ1158" i="5"/>
  <c r="CH1158" i="5"/>
  <c r="CI1158" i="5" s="1"/>
  <c r="CJ1157" i="5"/>
  <c r="CH1157" i="5"/>
  <c r="CI1157" i="5" s="1"/>
  <c r="CJ1156" i="5"/>
  <c r="CH1156" i="5"/>
  <c r="CI1156" i="5" s="1"/>
  <c r="CJ1155" i="5"/>
  <c r="CH1155" i="5"/>
  <c r="CI1155" i="5" s="1"/>
  <c r="CJ1154" i="5"/>
  <c r="CH1154" i="5"/>
  <c r="CI1154" i="5" s="1"/>
  <c r="CJ1153" i="5"/>
  <c r="CH1153" i="5"/>
  <c r="CI1153" i="5" s="1"/>
  <c r="CJ1152" i="5"/>
  <c r="CH1152" i="5"/>
  <c r="CI1152" i="5" s="1"/>
  <c r="CJ1151" i="5"/>
  <c r="CH1151" i="5"/>
  <c r="CI1151" i="5" s="1"/>
  <c r="CJ1150" i="5"/>
  <c r="CH1150" i="5"/>
  <c r="CI1150" i="5" s="1"/>
  <c r="CJ1149" i="5"/>
  <c r="CH1149" i="5"/>
  <c r="CI1149" i="5" s="1"/>
  <c r="CJ1148" i="5"/>
  <c r="CH1148" i="5"/>
  <c r="CI1148" i="5" s="1"/>
  <c r="CJ1147" i="5"/>
  <c r="CH1147" i="5"/>
  <c r="CI1147" i="5" s="1"/>
  <c r="CJ1146" i="5"/>
  <c r="CH1146" i="5"/>
  <c r="CI1146" i="5" s="1"/>
  <c r="CJ1145" i="5"/>
  <c r="CH1145" i="5"/>
  <c r="CI1145" i="5" s="1"/>
  <c r="CJ1144" i="5"/>
  <c r="CH1144" i="5"/>
  <c r="CI1144" i="5" s="1"/>
  <c r="CJ1143" i="5"/>
  <c r="CH1143" i="5"/>
  <c r="CI1143" i="5" s="1"/>
  <c r="CJ1142" i="5"/>
  <c r="CH1142" i="5"/>
  <c r="CI1142" i="5" s="1"/>
  <c r="CJ1141" i="5"/>
  <c r="CH1141" i="5"/>
  <c r="CI1141" i="5" s="1"/>
  <c r="CJ1140" i="5"/>
  <c r="CH1140" i="5"/>
  <c r="CI1140" i="5" s="1"/>
  <c r="CJ1139" i="5"/>
  <c r="CH1139" i="5"/>
  <c r="CI1139" i="5" s="1"/>
  <c r="CJ1138" i="5"/>
  <c r="CH1138" i="5"/>
  <c r="CI1138" i="5" s="1"/>
  <c r="CJ1137" i="5"/>
  <c r="CH1137" i="5"/>
  <c r="CI1137" i="5" s="1"/>
  <c r="CJ1136" i="5"/>
  <c r="CH1136" i="5"/>
  <c r="CI1136" i="5" s="1"/>
  <c r="CJ1135" i="5"/>
  <c r="CH1135" i="5"/>
  <c r="CI1135" i="5" s="1"/>
  <c r="CJ1134" i="5"/>
  <c r="CH1134" i="5"/>
  <c r="CI1134" i="5" s="1"/>
  <c r="CJ1133" i="5"/>
  <c r="CH1133" i="5"/>
  <c r="CI1133" i="5" s="1"/>
  <c r="CJ1132" i="5"/>
  <c r="CH1132" i="5"/>
  <c r="CI1132" i="5" s="1"/>
  <c r="CJ1131" i="5"/>
  <c r="CH1131" i="5"/>
  <c r="CI1131" i="5" s="1"/>
  <c r="CJ1130" i="5"/>
  <c r="CH1130" i="5"/>
  <c r="CI1130" i="5" s="1"/>
  <c r="CJ1129" i="5"/>
  <c r="CH1129" i="5"/>
  <c r="CI1129" i="5" s="1"/>
  <c r="CJ1128" i="5"/>
  <c r="CH1128" i="5"/>
  <c r="CI1128" i="5" s="1"/>
  <c r="CJ1127" i="5"/>
  <c r="CH1127" i="5"/>
  <c r="CI1127" i="5" s="1"/>
  <c r="CJ1126" i="5"/>
  <c r="CH1126" i="5"/>
  <c r="CI1126" i="5" s="1"/>
  <c r="CJ1125" i="5"/>
  <c r="CH1125" i="5"/>
  <c r="CI1125" i="5" s="1"/>
  <c r="CJ1124" i="5"/>
  <c r="CH1124" i="5"/>
  <c r="CI1124" i="5" s="1"/>
  <c r="CJ1123" i="5"/>
  <c r="CH1123" i="5"/>
  <c r="CI1123" i="5" s="1"/>
  <c r="CJ1122" i="5"/>
  <c r="CH1122" i="5"/>
  <c r="CI1122" i="5" s="1"/>
  <c r="CJ1121" i="5"/>
  <c r="CH1121" i="5"/>
  <c r="CI1121" i="5" s="1"/>
  <c r="CJ1120" i="5"/>
  <c r="CH1120" i="5"/>
  <c r="CI1120" i="5" s="1"/>
  <c r="CJ1119" i="5"/>
  <c r="CH1119" i="5"/>
  <c r="CI1119" i="5" s="1"/>
  <c r="CJ1118" i="5"/>
  <c r="CH1118" i="5"/>
  <c r="CI1118" i="5" s="1"/>
  <c r="CJ1117" i="5"/>
  <c r="CH1117" i="5"/>
  <c r="CI1117" i="5" s="1"/>
  <c r="CJ1116" i="5"/>
  <c r="CH1116" i="5"/>
  <c r="CI1116" i="5" s="1"/>
  <c r="CJ1115" i="5"/>
  <c r="CH1115" i="5"/>
  <c r="CI1115" i="5" s="1"/>
  <c r="CJ1114" i="5"/>
  <c r="CH1114" i="5"/>
  <c r="CI1114" i="5" s="1"/>
  <c r="CJ1113" i="5"/>
  <c r="CH1113" i="5"/>
  <c r="CI1113" i="5" s="1"/>
  <c r="CJ1112" i="5"/>
  <c r="CH1112" i="5"/>
  <c r="CI1112" i="5" s="1"/>
  <c r="CJ1111" i="5"/>
  <c r="CH1111" i="5"/>
  <c r="CI1111" i="5" s="1"/>
  <c r="CJ1110" i="5"/>
  <c r="CH1110" i="5"/>
  <c r="CI1110" i="5" s="1"/>
  <c r="CJ1109" i="5"/>
  <c r="CH1109" i="5"/>
  <c r="CI1109" i="5" s="1"/>
  <c r="CJ1108" i="5"/>
  <c r="CH1108" i="5"/>
  <c r="CI1108" i="5" s="1"/>
  <c r="CJ1107" i="5"/>
  <c r="CH1107" i="5"/>
  <c r="CI1107" i="5" s="1"/>
  <c r="CJ1106" i="5"/>
  <c r="CH1106" i="5"/>
  <c r="CI1106" i="5" s="1"/>
  <c r="CJ1105" i="5"/>
  <c r="CH1105" i="5"/>
  <c r="CI1105" i="5" s="1"/>
  <c r="CJ1104" i="5"/>
  <c r="CH1104" i="5"/>
  <c r="CI1104" i="5" s="1"/>
  <c r="CJ1103" i="5"/>
  <c r="CH1103" i="5"/>
  <c r="CI1103" i="5" s="1"/>
  <c r="CJ1102" i="5"/>
  <c r="CH1102" i="5"/>
  <c r="CI1102" i="5" s="1"/>
  <c r="CJ1101" i="5"/>
  <c r="CH1101" i="5"/>
  <c r="CI1101" i="5" s="1"/>
  <c r="CJ1100" i="5"/>
  <c r="CH1100" i="5"/>
  <c r="CI1100" i="5" s="1"/>
  <c r="CJ1099" i="5"/>
  <c r="CH1099" i="5"/>
  <c r="CI1099" i="5" s="1"/>
  <c r="CJ1098" i="5"/>
  <c r="CH1098" i="5"/>
  <c r="CI1098" i="5" s="1"/>
  <c r="CJ1097" i="5"/>
  <c r="CH1097" i="5"/>
  <c r="CI1097" i="5" s="1"/>
  <c r="CJ1096" i="5"/>
  <c r="CH1096" i="5"/>
  <c r="CI1096" i="5" s="1"/>
  <c r="CJ1095" i="5"/>
  <c r="CH1095" i="5"/>
  <c r="CI1095" i="5" s="1"/>
  <c r="CJ1094" i="5"/>
  <c r="CH1094" i="5"/>
  <c r="CI1094" i="5" s="1"/>
  <c r="CJ1093" i="5"/>
  <c r="CH1093" i="5"/>
  <c r="CI1093" i="5" s="1"/>
  <c r="CJ1092" i="5"/>
  <c r="CH1092" i="5"/>
  <c r="CI1092" i="5" s="1"/>
  <c r="CJ1091" i="5"/>
  <c r="CH1091" i="5"/>
  <c r="CI1091" i="5" s="1"/>
  <c r="CJ1090" i="5"/>
  <c r="CH1090" i="5"/>
  <c r="CI1090" i="5" s="1"/>
  <c r="CJ1089" i="5"/>
  <c r="CH1089" i="5"/>
  <c r="CI1089" i="5" s="1"/>
  <c r="CJ1088" i="5"/>
  <c r="CH1088" i="5"/>
  <c r="CI1088" i="5" s="1"/>
  <c r="CJ1087" i="5"/>
  <c r="CH1087" i="5"/>
  <c r="CI1087" i="5" s="1"/>
  <c r="CJ1086" i="5"/>
  <c r="CH1086" i="5"/>
  <c r="CI1086" i="5" s="1"/>
  <c r="CJ1085" i="5"/>
  <c r="CH1085" i="5"/>
  <c r="CI1085" i="5" s="1"/>
  <c r="CJ1084" i="5"/>
  <c r="CH1084" i="5"/>
  <c r="CI1084" i="5" s="1"/>
  <c r="CJ1083" i="5"/>
  <c r="CH1083" i="5"/>
  <c r="CI1083" i="5" s="1"/>
  <c r="CJ1082" i="5"/>
  <c r="CH1082" i="5"/>
  <c r="CI1082" i="5" s="1"/>
  <c r="CJ1081" i="5"/>
  <c r="CH1081" i="5"/>
  <c r="CI1081" i="5" s="1"/>
  <c r="CJ1080" i="5"/>
  <c r="CH1080" i="5"/>
  <c r="CI1080" i="5" s="1"/>
  <c r="CJ1079" i="5"/>
  <c r="CH1079" i="5"/>
  <c r="CI1079" i="5" s="1"/>
  <c r="CJ1078" i="5"/>
  <c r="CH1078" i="5"/>
  <c r="CI1078" i="5" s="1"/>
  <c r="CJ1077" i="5"/>
  <c r="CH1077" i="5"/>
  <c r="CI1077" i="5" s="1"/>
  <c r="CJ1076" i="5"/>
  <c r="CH1076" i="5"/>
  <c r="CI1076" i="5" s="1"/>
  <c r="CJ1075" i="5"/>
  <c r="CH1075" i="5"/>
  <c r="CI1075" i="5" s="1"/>
  <c r="CJ1074" i="5"/>
  <c r="CH1074" i="5"/>
  <c r="CI1074" i="5" s="1"/>
  <c r="CJ1073" i="5"/>
  <c r="CH1073" i="5"/>
  <c r="CI1073" i="5" s="1"/>
  <c r="CJ1072" i="5"/>
  <c r="CH1072" i="5"/>
  <c r="CI1072" i="5" s="1"/>
  <c r="CJ1071" i="5"/>
  <c r="CH1071" i="5"/>
  <c r="CI1071" i="5" s="1"/>
  <c r="CJ1070" i="5"/>
  <c r="CH1070" i="5"/>
  <c r="CI1070" i="5" s="1"/>
  <c r="CJ1069" i="5"/>
  <c r="CH1069" i="5"/>
  <c r="CI1069" i="5" s="1"/>
  <c r="CJ1068" i="5"/>
  <c r="CH1068" i="5"/>
  <c r="CI1068" i="5" s="1"/>
  <c r="CJ1067" i="5"/>
  <c r="CH1067" i="5"/>
  <c r="CI1067" i="5" s="1"/>
  <c r="CJ1066" i="5"/>
  <c r="CH1066" i="5"/>
  <c r="CI1066" i="5" s="1"/>
  <c r="CJ1065" i="5"/>
  <c r="CH1065" i="5"/>
  <c r="CI1065" i="5" s="1"/>
  <c r="CJ1064" i="5"/>
  <c r="CH1064" i="5"/>
  <c r="CI1064" i="5" s="1"/>
  <c r="CJ1063" i="5"/>
  <c r="CH1063" i="5"/>
  <c r="CI1063" i="5" s="1"/>
  <c r="CJ1062" i="5"/>
  <c r="CH1062" i="5"/>
  <c r="CI1062" i="5" s="1"/>
  <c r="CJ1061" i="5"/>
  <c r="CH1061" i="5"/>
  <c r="CI1061" i="5" s="1"/>
  <c r="CJ1060" i="5"/>
  <c r="CH1060" i="5"/>
  <c r="CI1060" i="5" s="1"/>
  <c r="CJ1059" i="5"/>
  <c r="CH1059" i="5"/>
  <c r="CI1059" i="5" s="1"/>
  <c r="CJ1058" i="5"/>
  <c r="CH1058" i="5"/>
  <c r="CI1058" i="5" s="1"/>
  <c r="CJ1057" i="5"/>
  <c r="CH1057" i="5"/>
  <c r="CI1057" i="5" s="1"/>
  <c r="CJ1056" i="5"/>
  <c r="CH1056" i="5"/>
  <c r="CI1056" i="5" s="1"/>
  <c r="CJ1055" i="5"/>
  <c r="CH1055" i="5"/>
  <c r="CI1055" i="5" s="1"/>
  <c r="CJ1054" i="5"/>
  <c r="CH1054" i="5"/>
  <c r="CI1054" i="5" s="1"/>
  <c r="CJ1053" i="5"/>
  <c r="CH1053" i="5"/>
  <c r="CI1053" i="5" s="1"/>
  <c r="CJ1052" i="5"/>
  <c r="CH1052" i="5"/>
  <c r="CI1052" i="5" s="1"/>
  <c r="CJ1051" i="5"/>
  <c r="CH1051" i="5"/>
  <c r="CI1051" i="5" s="1"/>
  <c r="CJ1050" i="5"/>
  <c r="CH1050" i="5"/>
  <c r="CI1050" i="5" s="1"/>
  <c r="CJ1049" i="5"/>
  <c r="CH1049" i="5"/>
  <c r="CI1049" i="5" s="1"/>
  <c r="CJ1048" i="5"/>
  <c r="CH1048" i="5"/>
  <c r="CI1048" i="5" s="1"/>
  <c r="CJ1047" i="5"/>
  <c r="CH1047" i="5"/>
  <c r="CI1047" i="5" s="1"/>
  <c r="CJ1046" i="5"/>
  <c r="CH1046" i="5"/>
  <c r="CI1046" i="5" s="1"/>
  <c r="CJ1045" i="5"/>
  <c r="CH1045" i="5"/>
  <c r="CI1045" i="5" s="1"/>
  <c r="CJ1044" i="5"/>
  <c r="CH1044" i="5"/>
  <c r="CI1044" i="5" s="1"/>
  <c r="CJ1043" i="5"/>
  <c r="CH1043" i="5"/>
  <c r="CI1043" i="5" s="1"/>
  <c r="CJ1042" i="5"/>
  <c r="CH1042" i="5"/>
  <c r="CI1042" i="5" s="1"/>
  <c r="CJ1041" i="5"/>
  <c r="CH1041" i="5"/>
  <c r="CI1041" i="5" s="1"/>
  <c r="CJ1040" i="5"/>
  <c r="CH1040" i="5"/>
  <c r="CI1040" i="5" s="1"/>
  <c r="CJ1039" i="5"/>
  <c r="CH1039" i="5"/>
  <c r="CI1039" i="5" s="1"/>
  <c r="CJ1038" i="5"/>
  <c r="CH1038" i="5"/>
  <c r="CI1038" i="5" s="1"/>
  <c r="CJ1037" i="5"/>
  <c r="CH1037" i="5"/>
  <c r="CI1037" i="5" s="1"/>
  <c r="CJ1036" i="5"/>
  <c r="CH1036" i="5"/>
  <c r="CI1036" i="5" s="1"/>
  <c r="CJ1035" i="5"/>
  <c r="CH1035" i="5"/>
  <c r="CI1035" i="5" s="1"/>
  <c r="CJ1034" i="5"/>
  <c r="CH1034" i="5"/>
  <c r="CI1034" i="5" s="1"/>
  <c r="CJ1033" i="5"/>
  <c r="CH1033" i="5"/>
  <c r="CI1033" i="5" s="1"/>
  <c r="CJ1032" i="5"/>
  <c r="CH1032" i="5"/>
  <c r="CI1032" i="5" s="1"/>
  <c r="CJ1031" i="5"/>
  <c r="CH1031" i="5"/>
  <c r="CI1031" i="5" s="1"/>
  <c r="CJ1030" i="5"/>
  <c r="CH1030" i="5"/>
  <c r="CI1030" i="5" s="1"/>
  <c r="CJ1029" i="5"/>
  <c r="CH1029" i="5"/>
  <c r="CI1029" i="5" s="1"/>
  <c r="CJ1028" i="5"/>
  <c r="CH1028" i="5"/>
  <c r="CI1028" i="5" s="1"/>
  <c r="CJ1027" i="5"/>
  <c r="CH1027" i="5"/>
  <c r="CI1027" i="5" s="1"/>
  <c r="CJ1026" i="5"/>
  <c r="CH1026" i="5"/>
  <c r="CI1026" i="5" s="1"/>
  <c r="CJ1025" i="5"/>
  <c r="CH1025" i="5"/>
  <c r="CI1025" i="5" s="1"/>
  <c r="CJ1024" i="5"/>
  <c r="CH1024" i="5"/>
  <c r="CI1024" i="5" s="1"/>
  <c r="CJ1023" i="5"/>
  <c r="CH1023" i="5"/>
  <c r="CI1023" i="5" s="1"/>
  <c r="CJ1022" i="5"/>
  <c r="CH1022" i="5"/>
  <c r="CI1022" i="5" s="1"/>
  <c r="CJ1021" i="5"/>
  <c r="CH1021" i="5"/>
  <c r="CI1021" i="5" s="1"/>
  <c r="CJ1020" i="5"/>
  <c r="CH1020" i="5"/>
  <c r="CI1020" i="5" s="1"/>
  <c r="CJ1019" i="5"/>
  <c r="CH1019" i="5"/>
  <c r="CI1019" i="5" s="1"/>
  <c r="CJ1018" i="5"/>
  <c r="CH1018" i="5"/>
  <c r="CI1018" i="5" s="1"/>
  <c r="CJ1017" i="5"/>
  <c r="CH1017" i="5"/>
  <c r="CI1017" i="5" s="1"/>
  <c r="CJ1016" i="5"/>
  <c r="CH1016" i="5"/>
  <c r="CI1016" i="5" s="1"/>
  <c r="CJ1015" i="5"/>
  <c r="CH1015" i="5"/>
  <c r="CI1015" i="5" s="1"/>
  <c r="CJ1014" i="5"/>
  <c r="CH1014" i="5"/>
  <c r="CI1014" i="5" s="1"/>
  <c r="CJ1013" i="5"/>
  <c r="CH1013" i="5"/>
  <c r="CI1013" i="5" s="1"/>
  <c r="CJ1012" i="5"/>
  <c r="CH1012" i="5"/>
  <c r="CI1012" i="5" s="1"/>
  <c r="CJ1011" i="5"/>
  <c r="CH1011" i="5"/>
  <c r="CI1011" i="5" s="1"/>
  <c r="CJ1010" i="5"/>
  <c r="CH1010" i="5"/>
  <c r="CI1010" i="5" s="1"/>
  <c r="CJ1009" i="5"/>
  <c r="CH1009" i="5"/>
  <c r="CI1009" i="5" s="1"/>
  <c r="CJ1008" i="5"/>
  <c r="CH1008" i="5"/>
  <c r="CI1008" i="5" s="1"/>
  <c r="CJ1007" i="5"/>
  <c r="CH1007" i="5"/>
  <c r="CI1007" i="5" s="1"/>
  <c r="CJ1006" i="5"/>
  <c r="CH1006" i="5"/>
  <c r="CI1006" i="5" s="1"/>
  <c r="CJ1005" i="5"/>
  <c r="CH1005" i="5"/>
  <c r="CI1005" i="5" s="1"/>
  <c r="CJ1004" i="5"/>
  <c r="CH1004" i="5"/>
  <c r="CI1004" i="5" s="1"/>
  <c r="CJ1003" i="5"/>
  <c r="CH1003" i="5"/>
  <c r="CI1003" i="5" s="1"/>
  <c r="CJ1002" i="5"/>
  <c r="CH1002" i="5"/>
  <c r="CI1002" i="5" s="1"/>
  <c r="CJ1001" i="5"/>
  <c r="CH1001" i="5"/>
  <c r="CI1001" i="5" s="1"/>
  <c r="CJ1000" i="5"/>
  <c r="CH1000" i="5"/>
  <c r="CI1000" i="5" s="1"/>
  <c r="CJ999" i="5"/>
  <c r="CH999" i="5"/>
  <c r="CI999" i="5" s="1"/>
  <c r="CJ998" i="5"/>
  <c r="CH998" i="5"/>
  <c r="CI998" i="5" s="1"/>
  <c r="CJ997" i="5"/>
  <c r="CH997" i="5"/>
  <c r="CI997" i="5" s="1"/>
  <c r="CJ996" i="5"/>
  <c r="CH996" i="5"/>
  <c r="CI996" i="5" s="1"/>
  <c r="CJ995" i="5"/>
  <c r="CH995" i="5"/>
  <c r="CI995" i="5" s="1"/>
  <c r="CJ994" i="5"/>
  <c r="CH994" i="5"/>
  <c r="CI994" i="5" s="1"/>
  <c r="CJ993" i="5"/>
  <c r="CH993" i="5"/>
  <c r="CI993" i="5" s="1"/>
  <c r="CJ992" i="5"/>
  <c r="CH992" i="5"/>
  <c r="CI992" i="5" s="1"/>
  <c r="CJ991" i="5"/>
  <c r="CH991" i="5"/>
  <c r="CI991" i="5" s="1"/>
  <c r="CJ990" i="5"/>
  <c r="CH990" i="5"/>
  <c r="CI990" i="5" s="1"/>
  <c r="CJ989" i="5"/>
  <c r="CH989" i="5"/>
  <c r="CI989" i="5" s="1"/>
  <c r="CJ988" i="5"/>
  <c r="CH988" i="5"/>
  <c r="CI988" i="5" s="1"/>
  <c r="CJ987" i="5"/>
  <c r="CH987" i="5"/>
  <c r="CI987" i="5" s="1"/>
  <c r="CJ986" i="5"/>
  <c r="CH986" i="5"/>
  <c r="CI986" i="5" s="1"/>
  <c r="CJ985" i="5"/>
  <c r="CH985" i="5"/>
  <c r="CI985" i="5" s="1"/>
  <c r="CJ984" i="5"/>
  <c r="CH984" i="5"/>
  <c r="CI984" i="5" s="1"/>
  <c r="CJ983" i="5"/>
  <c r="CH983" i="5"/>
  <c r="CI983" i="5" s="1"/>
  <c r="CJ982" i="5"/>
  <c r="CH982" i="5"/>
  <c r="CI982" i="5" s="1"/>
  <c r="CJ981" i="5"/>
  <c r="CH981" i="5"/>
  <c r="CI981" i="5" s="1"/>
  <c r="CJ980" i="5"/>
  <c r="CH980" i="5"/>
  <c r="CI980" i="5" s="1"/>
  <c r="CJ979" i="5"/>
  <c r="CH979" i="5"/>
  <c r="CI979" i="5" s="1"/>
  <c r="CJ978" i="5"/>
  <c r="CH978" i="5"/>
  <c r="CI978" i="5" s="1"/>
  <c r="CJ977" i="5"/>
  <c r="CH977" i="5"/>
  <c r="CI977" i="5" s="1"/>
  <c r="CJ976" i="5"/>
  <c r="CH976" i="5"/>
  <c r="CI976" i="5" s="1"/>
  <c r="CJ975" i="5"/>
  <c r="CH975" i="5"/>
  <c r="CI975" i="5" s="1"/>
  <c r="CJ974" i="5"/>
  <c r="CH974" i="5"/>
  <c r="CI974" i="5" s="1"/>
  <c r="CJ973" i="5"/>
  <c r="CH973" i="5"/>
  <c r="CI973" i="5" s="1"/>
  <c r="CJ972" i="5"/>
  <c r="CH972" i="5"/>
  <c r="CI972" i="5" s="1"/>
  <c r="CJ971" i="5"/>
  <c r="CH971" i="5"/>
  <c r="CI971" i="5" s="1"/>
  <c r="CJ970" i="5"/>
  <c r="CH970" i="5"/>
  <c r="CI970" i="5" s="1"/>
  <c r="CJ969" i="5"/>
  <c r="CH969" i="5"/>
  <c r="CI969" i="5" s="1"/>
  <c r="CJ968" i="5"/>
  <c r="CH968" i="5"/>
  <c r="CI968" i="5" s="1"/>
  <c r="CJ967" i="5"/>
  <c r="CH967" i="5"/>
  <c r="CI967" i="5" s="1"/>
  <c r="CJ966" i="5"/>
  <c r="CH966" i="5"/>
  <c r="CI966" i="5" s="1"/>
  <c r="CJ965" i="5"/>
  <c r="CH965" i="5"/>
  <c r="CI965" i="5" s="1"/>
  <c r="CJ964" i="5"/>
  <c r="CH964" i="5"/>
  <c r="CI964" i="5" s="1"/>
  <c r="CJ963" i="5"/>
  <c r="CH963" i="5"/>
  <c r="CI963" i="5" s="1"/>
  <c r="CJ962" i="5"/>
  <c r="CH962" i="5"/>
  <c r="CI962" i="5" s="1"/>
  <c r="CJ961" i="5"/>
  <c r="CH961" i="5"/>
  <c r="CI961" i="5" s="1"/>
  <c r="CJ960" i="5"/>
  <c r="CH960" i="5"/>
  <c r="CI960" i="5" s="1"/>
  <c r="CJ959" i="5"/>
  <c r="CH959" i="5"/>
  <c r="CI959" i="5" s="1"/>
  <c r="CJ958" i="5"/>
  <c r="CH958" i="5"/>
  <c r="CI958" i="5" s="1"/>
  <c r="CJ957" i="5"/>
  <c r="CH957" i="5"/>
  <c r="CI957" i="5" s="1"/>
  <c r="CJ956" i="5"/>
  <c r="CH956" i="5"/>
  <c r="CI956" i="5" s="1"/>
  <c r="CJ955" i="5"/>
  <c r="CH955" i="5"/>
  <c r="CI955" i="5" s="1"/>
  <c r="CJ954" i="5"/>
  <c r="CH954" i="5"/>
  <c r="CI954" i="5" s="1"/>
  <c r="CJ953" i="5"/>
  <c r="CH953" i="5"/>
  <c r="CI953" i="5" s="1"/>
  <c r="CJ952" i="5"/>
  <c r="CH952" i="5"/>
  <c r="CI952" i="5" s="1"/>
  <c r="CJ951" i="5"/>
  <c r="CH951" i="5"/>
  <c r="CI951" i="5" s="1"/>
  <c r="CJ950" i="5"/>
  <c r="CH950" i="5"/>
  <c r="CI950" i="5" s="1"/>
  <c r="CJ949" i="5"/>
  <c r="CH949" i="5"/>
  <c r="CI949" i="5" s="1"/>
  <c r="CJ948" i="5"/>
  <c r="CH948" i="5"/>
  <c r="CI948" i="5" s="1"/>
  <c r="CJ947" i="5"/>
  <c r="CH947" i="5"/>
  <c r="CI947" i="5" s="1"/>
  <c r="CJ946" i="5"/>
  <c r="CH946" i="5"/>
  <c r="CI946" i="5" s="1"/>
  <c r="CJ945" i="5"/>
  <c r="CH945" i="5"/>
  <c r="CI945" i="5" s="1"/>
  <c r="CJ944" i="5"/>
  <c r="CH944" i="5"/>
  <c r="CI944" i="5" s="1"/>
  <c r="CJ943" i="5"/>
  <c r="CH943" i="5"/>
  <c r="CI943" i="5" s="1"/>
  <c r="CJ942" i="5"/>
  <c r="CH942" i="5"/>
  <c r="CI942" i="5" s="1"/>
  <c r="CJ941" i="5"/>
  <c r="CH941" i="5"/>
  <c r="CI941" i="5" s="1"/>
  <c r="CJ940" i="5"/>
  <c r="CH940" i="5"/>
  <c r="CI940" i="5" s="1"/>
  <c r="CJ939" i="5"/>
  <c r="CH939" i="5"/>
  <c r="CI939" i="5" s="1"/>
  <c r="CJ938" i="5"/>
  <c r="CH938" i="5"/>
  <c r="CI938" i="5" s="1"/>
  <c r="CJ937" i="5"/>
  <c r="CH937" i="5"/>
  <c r="CI937" i="5" s="1"/>
  <c r="CJ936" i="5"/>
  <c r="CH936" i="5"/>
  <c r="CI936" i="5" s="1"/>
  <c r="CJ935" i="5"/>
  <c r="CH935" i="5"/>
  <c r="CI935" i="5" s="1"/>
  <c r="CJ934" i="5"/>
  <c r="CH934" i="5"/>
  <c r="CI934" i="5" s="1"/>
  <c r="CJ933" i="5"/>
  <c r="CH933" i="5"/>
  <c r="CI933" i="5" s="1"/>
  <c r="CJ932" i="5"/>
  <c r="CH932" i="5"/>
  <c r="CI932" i="5" s="1"/>
  <c r="CJ931" i="5"/>
  <c r="CH931" i="5"/>
  <c r="CI931" i="5" s="1"/>
  <c r="CJ930" i="5"/>
  <c r="CH930" i="5"/>
  <c r="CI930" i="5" s="1"/>
  <c r="CJ929" i="5"/>
  <c r="CH929" i="5"/>
  <c r="CI929" i="5" s="1"/>
  <c r="CJ928" i="5"/>
  <c r="CH928" i="5"/>
  <c r="CI928" i="5" s="1"/>
  <c r="CJ927" i="5"/>
  <c r="CH927" i="5"/>
  <c r="CI927" i="5" s="1"/>
  <c r="CJ926" i="5"/>
  <c r="CH926" i="5"/>
  <c r="CI926" i="5" s="1"/>
  <c r="CJ925" i="5"/>
  <c r="CH925" i="5"/>
  <c r="CI925" i="5" s="1"/>
  <c r="CJ924" i="5"/>
  <c r="CH924" i="5"/>
  <c r="CI924" i="5" s="1"/>
  <c r="CJ923" i="5"/>
  <c r="CH923" i="5"/>
  <c r="CI923" i="5" s="1"/>
  <c r="CJ922" i="5"/>
  <c r="CH922" i="5"/>
  <c r="CI922" i="5" s="1"/>
  <c r="CJ921" i="5"/>
  <c r="CH921" i="5"/>
  <c r="CI921" i="5" s="1"/>
  <c r="CJ920" i="5"/>
  <c r="CH920" i="5"/>
  <c r="CI920" i="5" s="1"/>
  <c r="CJ919" i="5"/>
  <c r="CH919" i="5"/>
  <c r="CI919" i="5" s="1"/>
  <c r="CJ918" i="5"/>
  <c r="CH918" i="5"/>
  <c r="CI918" i="5" s="1"/>
  <c r="CJ917" i="5"/>
  <c r="CH917" i="5"/>
  <c r="CI917" i="5" s="1"/>
  <c r="CJ916" i="5"/>
  <c r="CH916" i="5"/>
  <c r="CI916" i="5" s="1"/>
  <c r="CJ915" i="5"/>
  <c r="CH915" i="5"/>
  <c r="CI915" i="5" s="1"/>
  <c r="CJ914" i="5"/>
  <c r="CH914" i="5"/>
  <c r="CI914" i="5" s="1"/>
  <c r="CJ913" i="5"/>
  <c r="CH913" i="5"/>
  <c r="CI913" i="5" s="1"/>
  <c r="CJ912" i="5"/>
  <c r="CH912" i="5"/>
  <c r="CI912" i="5" s="1"/>
  <c r="CJ911" i="5"/>
  <c r="CH911" i="5"/>
  <c r="CI911" i="5" s="1"/>
  <c r="CJ910" i="5"/>
  <c r="CH910" i="5"/>
  <c r="CI910" i="5" s="1"/>
  <c r="CJ909" i="5"/>
  <c r="CH909" i="5"/>
  <c r="CI909" i="5" s="1"/>
  <c r="CJ908" i="5"/>
  <c r="CH908" i="5"/>
  <c r="CI908" i="5" s="1"/>
  <c r="CJ907" i="5"/>
  <c r="CH907" i="5"/>
  <c r="CI907" i="5" s="1"/>
  <c r="CJ906" i="5"/>
  <c r="CH906" i="5"/>
  <c r="CI906" i="5" s="1"/>
  <c r="CJ905" i="5"/>
  <c r="CH905" i="5"/>
  <c r="CI905" i="5" s="1"/>
  <c r="CJ904" i="5"/>
  <c r="CH904" i="5"/>
  <c r="CI904" i="5" s="1"/>
  <c r="CJ903" i="5"/>
  <c r="CH903" i="5"/>
  <c r="CI903" i="5" s="1"/>
  <c r="CJ902" i="5"/>
  <c r="CH902" i="5"/>
  <c r="CI902" i="5" s="1"/>
  <c r="CJ901" i="5"/>
  <c r="CH901" i="5"/>
  <c r="CI901" i="5" s="1"/>
  <c r="CJ900" i="5"/>
  <c r="CH900" i="5"/>
  <c r="CI900" i="5" s="1"/>
  <c r="CJ899" i="5"/>
  <c r="CH899" i="5"/>
  <c r="CI899" i="5" s="1"/>
  <c r="CJ898" i="5"/>
  <c r="CH898" i="5"/>
  <c r="CI898" i="5" s="1"/>
  <c r="CJ897" i="5"/>
  <c r="CH897" i="5"/>
  <c r="CI897" i="5" s="1"/>
  <c r="CJ896" i="5"/>
  <c r="CH896" i="5"/>
  <c r="CI896" i="5" s="1"/>
  <c r="CJ895" i="5"/>
  <c r="CH895" i="5"/>
  <c r="CI895" i="5" s="1"/>
  <c r="CJ894" i="5"/>
  <c r="CH894" i="5"/>
  <c r="CI894" i="5" s="1"/>
  <c r="CJ893" i="5"/>
  <c r="CH893" i="5"/>
  <c r="CI893" i="5" s="1"/>
  <c r="CJ892" i="5"/>
  <c r="CH892" i="5"/>
  <c r="CI892" i="5" s="1"/>
  <c r="CJ891" i="5"/>
  <c r="CH891" i="5"/>
  <c r="CI891" i="5" s="1"/>
  <c r="CJ890" i="5"/>
  <c r="CH890" i="5"/>
  <c r="CI890" i="5" s="1"/>
  <c r="CJ889" i="5"/>
  <c r="CH889" i="5"/>
  <c r="CI889" i="5" s="1"/>
  <c r="CJ888" i="5"/>
  <c r="CH888" i="5"/>
  <c r="CI888" i="5" s="1"/>
  <c r="CJ887" i="5"/>
  <c r="CH887" i="5"/>
  <c r="CI887" i="5" s="1"/>
  <c r="CJ886" i="5"/>
  <c r="CH886" i="5"/>
  <c r="CI886" i="5" s="1"/>
  <c r="CJ885" i="5"/>
  <c r="CH885" i="5"/>
  <c r="CI885" i="5" s="1"/>
  <c r="CJ884" i="5"/>
  <c r="CH884" i="5"/>
  <c r="CI884" i="5" s="1"/>
  <c r="CJ883" i="5"/>
  <c r="CH883" i="5"/>
  <c r="CI883" i="5" s="1"/>
  <c r="CJ882" i="5"/>
  <c r="CH882" i="5"/>
  <c r="CI882" i="5" s="1"/>
  <c r="CJ881" i="5"/>
  <c r="CH881" i="5"/>
  <c r="CI881" i="5" s="1"/>
  <c r="CJ880" i="5"/>
  <c r="CH880" i="5"/>
  <c r="CI880" i="5" s="1"/>
  <c r="CJ879" i="5"/>
  <c r="CH879" i="5"/>
  <c r="CI879" i="5" s="1"/>
  <c r="CJ878" i="5"/>
  <c r="CH878" i="5"/>
  <c r="CI878" i="5" s="1"/>
  <c r="CJ877" i="5"/>
  <c r="CH877" i="5"/>
  <c r="CI877" i="5" s="1"/>
  <c r="CJ876" i="5"/>
  <c r="CH876" i="5"/>
  <c r="CI876" i="5" s="1"/>
  <c r="CJ875" i="5"/>
  <c r="CH875" i="5"/>
  <c r="CI875" i="5" s="1"/>
  <c r="CJ874" i="5"/>
  <c r="CH874" i="5"/>
  <c r="CI874" i="5" s="1"/>
  <c r="CJ873" i="5"/>
  <c r="CH873" i="5"/>
  <c r="CI873" i="5" s="1"/>
  <c r="CJ872" i="5"/>
  <c r="CH872" i="5"/>
  <c r="CI872" i="5" s="1"/>
  <c r="CJ871" i="5"/>
  <c r="CH871" i="5"/>
  <c r="CI871" i="5" s="1"/>
  <c r="CJ870" i="5"/>
  <c r="CH870" i="5"/>
  <c r="CI870" i="5" s="1"/>
  <c r="CJ869" i="5"/>
  <c r="CH869" i="5"/>
  <c r="CI869" i="5" s="1"/>
  <c r="CJ868" i="5"/>
  <c r="CH868" i="5"/>
  <c r="CI868" i="5" s="1"/>
  <c r="CJ867" i="5"/>
  <c r="CH867" i="5"/>
  <c r="CI867" i="5" s="1"/>
  <c r="CJ866" i="5"/>
  <c r="CH866" i="5"/>
  <c r="CI866" i="5" s="1"/>
  <c r="CJ865" i="5"/>
  <c r="CH865" i="5"/>
  <c r="CI865" i="5" s="1"/>
  <c r="CJ864" i="5"/>
  <c r="CH864" i="5"/>
  <c r="CI864" i="5" s="1"/>
  <c r="CJ863" i="5"/>
  <c r="CH863" i="5"/>
  <c r="CI863" i="5" s="1"/>
  <c r="CJ862" i="5"/>
  <c r="CH862" i="5"/>
  <c r="CI862" i="5" s="1"/>
  <c r="CJ861" i="5"/>
  <c r="CH861" i="5"/>
  <c r="CI861" i="5" s="1"/>
  <c r="CJ860" i="5"/>
  <c r="CH860" i="5"/>
  <c r="CI860" i="5" s="1"/>
  <c r="CJ859" i="5"/>
  <c r="CH859" i="5"/>
  <c r="CI859" i="5" s="1"/>
  <c r="CJ858" i="5"/>
  <c r="CH858" i="5"/>
  <c r="CI858" i="5" s="1"/>
  <c r="CJ857" i="5"/>
  <c r="CH857" i="5"/>
  <c r="CI857" i="5" s="1"/>
  <c r="CJ856" i="5"/>
  <c r="CH856" i="5"/>
  <c r="CI856" i="5" s="1"/>
  <c r="CJ855" i="5"/>
  <c r="CH855" i="5"/>
  <c r="CI855" i="5" s="1"/>
  <c r="CJ854" i="5"/>
  <c r="CH854" i="5"/>
  <c r="CI854" i="5" s="1"/>
  <c r="CJ853" i="5"/>
  <c r="CH853" i="5"/>
  <c r="CI853" i="5" s="1"/>
  <c r="CJ852" i="5"/>
  <c r="CH852" i="5"/>
  <c r="CI852" i="5" s="1"/>
  <c r="CJ851" i="5"/>
  <c r="CH851" i="5"/>
  <c r="CI851" i="5" s="1"/>
  <c r="CJ850" i="5"/>
  <c r="CH850" i="5"/>
  <c r="CI850" i="5" s="1"/>
  <c r="CJ849" i="5"/>
  <c r="CH849" i="5"/>
  <c r="CI849" i="5" s="1"/>
  <c r="CJ848" i="5"/>
  <c r="CH848" i="5"/>
  <c r="CI848" i="5" s="1"/>
  <c r="CJ847" i="5"/>
  <c r="CH847" i="5"/>
  <c r="CI847" i="5" s="1"/>
  <c r="CJ846" i="5"/>
  <c r="CH846" i="5"/>
  <c r="CI846" i="5" s="1"/>
  <c r="CJ845" i="5"/>
  <c r="CH845" i="5"/>
  <c r="CI845" i="5" s="1"/>
  <c r="CJ844" i="5"/>
  <c r="CH844" i="5"/>
  <c r="CI844" i="5" s="1"/>
  <c r="CJ843" i="5"/>
  <c r="CH843" i="5"/>
  <c r="CI843" i="5" s="1"/>
  <c r="CJ842" i="5"/>
  <c r="CH842" i="5"/>
  <c r="CI842" i="5" s="1"/>
  <c r="CJ841" i="5"/>
  <c r="CH841" i="5"/>
  <c r="CI841" i="5" s="1"/>
  <c r="CJ840" i="5"/>
  <c r="CH840" i="5"/>
  <c r="CI840" i="5" s="1"/>
  <c r="CJ839" i="5"/>
  <c r="CH839" i="5"/>
  <c r="CI839" i="5" s="1"/>
  <c r="CJ838" i="5"/>
  <c r="CH838" i="5"/>
  <c r="CI838" i="5" s="1"/>
  <c r="CJ837" i="5"/>
  <c r="CH837" i="5"/>
  <c r="CI837" i="5" s="1"/>
  <c r="CJ836" i="5"/>
  <c r="CH836" i="5"/>
  <c r="CI836" i="5" s="1"/>
  <c r="CJ835" i="5"/>
  <c r="CH835" i="5"/>
  <c r="CI835" i="5" s="1"/>
  <c r="CJ834" i="5"/>
  <c r="CH834" i="5"/>
  <c r="CI834" i="5" s="1"/>
  <c r="CJ833" i="5"/>
  <c r="CH833" i="5"/>
  <c r="CI833" i="5" s="1"/>
  <c r="CJ832" i="5"/>
  <c r="CH832" i="5"/>
  <c r="CI832" i="5" s="1"/>
  <c r="CJ831" i="5"/>
  <c r="CH831" i="5"/>
  <c r="CI831" i="5" s="1"/>
  <c r="CJ830" i="5"/>
  <c r="CH830" i="5"/>
  <c r="CI830" i="5" s="1"/>
  <c r="CJ829" i="5"/>
  <c r="CH829" i="5"/>
  <c r="CI829" i="5" s="1"/>
  <c r="CJ828" i="5"/>
  <c r="CH828" i="5"/>
  <c r="CI828" i="5" s="1"/>
  <c r="CJ827" i="5"/>
  <c r="CH827" i="5"/>
  <c r="CI827" i="5" s="1"/>
  <c r="CJ826" i="5"/>
  <c r="CH826" i="5"/>
  <c r="CI826" i="5" s="1"/>
  <c r="CJ825" i="5"/>
  <c r="CH825" i="5"/>
  <c r="CI825" i="5" s="1"/>
  <c r="CJ824" i="5"/>
  <c r="CH824" i="5"/>
  <c r="CI824" i="5" s="1"/>
  <c r="CJ823" i="5"/>
  <c r="CH823" i="5"/>
  <c r="CI823" i="5" s="1"/>
  <c r="CJ822" i="5"/>
  <c r="CH822" i="5"/>
  <c r="CI822" i="5" s="1"/>
  <c r="CJ821" i="5"/>
  <c r="CH821" i="5"/>
  <c r="CI821" i="5" s="1"/>
  <c r="CJ820" i="5"/>
  <c r="CH820" i="5"/>
  <c r="CI820" i="5" s="1"/>
  <c r="CJ819" i="5"/>
  <c r="CH819" i="5"/>
  <c r="CI819" i="5" s="1"/>
  <c r="CJ818" i="5"/>
  <c r="CH818" i="5"/>
  <c r="CI818" i="5" s="1"/>
  <c r="CJ817" i="5"/>
  <c r="CH817" i="5"/>
  <c r="CI817" i="5" s="1"/>
  <c r="CJ816" i="5"/>
  <c r="CH816" i="5"/>
  <c r="CI816" i="5" s="1"/>
  <c r="CJ815" i="5"/>
  <c r="CH815" i="5"/>
  <c r="CI815" i="5" s="1"/>
  <c r="CJ814" i="5"/>
  <c r="CH814" i="5"/>
  <c r="CI814" i="5" s="1"/>
  <c r="CJ813" i="5"/>
  <c r="CH813" i="5"/>
  <c r="CI813" i="5" s="1"/>
  <c r="CJ812" i="5"/>
  <c r="CH812" i="5"/>
  <c r="CI812" i="5" s="1"/>
  <c r="CJ811" i="5"/>
  <c r="CH811" i="5"/>
  <c r="CI811" i="5" s="1"/>
  <c r="CJ810" i="5"/>
  <c r="CH810" i="5"/>
  <c r="CI810" i="5" s="1"/>
  <c r="CJ809" i="5"/>
  <c r="CH809" i="5"/>
  <c r="CI809" i="5" s="1"/>
  <c r="CJ808" i="5"/>
  <c r="CH808" i="5"/>
  <c r="CI808" i="5" s="1"/>
  <c r="CJ807" i="5"/>
  <c r="CH807" i="5"/>
  <c r="CI807" i="5" s="1"/>
  <c r="CJ806" i="5"/>
  <c r="CH806" i="5"/>
  <c r="CI806" i="5" s="1"/>
  <c r="CJ805" i="5"/>
  <c r="CH805" i="5"/>
  <c r="CI805" i="5" s="1"/>
  <c r="CJ804" i="5"/>
  <c r="CH804" i="5"/>
  <c r="CI804" i="5" s="1"/>
  <c r="CJ803" i="5"/>
  <c r="CH803" i="5"/>
  <c r="CI803" i="5" s="1"/>
  <c r="CJ802" i="5"/>
  <c r="CH802" i="5"/>
  <c r="CI802" i="5" s="1"/>
  <c r="CJ801" i="5"/>
  <c r="CH801" i="5"/>
  <c r="CI801" i="5" s="1"/>
  <c r="CJ800" i="5"/>
  <c r="CH800" i="5"/>
  <c r="CI800" i="5" s="1"/>
  <c r="CJ799" i="5"/>
  <c r="CH799" i="5"/>
  <c r="CI799" i="5" s="1"/>
  <c r="CJ798" i="5"/>
  <c r="CH798" i="5"/>
  <c r="CI798" i="5" s="1"/>
  <c r="CJ797" i="5"/>
  <c r="CH797" i="5"/>
  <c r="CI797" i="5" s="1"/>
  <c r="CJ796" i="5"/>
  <c r="CH796" i="5"/>
  <c r="CI796" i="5" s="1"/>
  <c r="CJ795" i="5"/>
  <c r="CH795" i="5"/>
  <c r="CI795" i="5" s="1"/>
  <c r="CJ794" i="5"/>
  <c r="CH794" i="5"/>
  <c r="CI794" i="5" s="1"/>
  <c r="CJ793" i="5"/>
  <c r="CH793" i="5"/>
  <c r="CI793" i="5" s="1"/>
  <c r="CJ792" i="5"/>
  <c r="CH792" i="5"/>
  <c r="CI792" i="5" s="1"/>
  <c r="CJ791" i="5"/>
  <c r="CH791" i="5"/>
  <c r="CI791" i="5" s="1"/>
  <c r="CJ790" i="5"/>
  <c r="CH790" i="5"/>
  <c r="CI790" i="5" s="1"/>
  <c r="CJ789" i="5"/>
  <c r="CH789" i="5"/>
  <c r="CI789" i="5" s="1"/>
  <c r="CJ788" i="5"/>
  <c r="CH788" i="5"/>
  <c r="CI788" i="5" s="1"/>
  <c r="CJ787" i="5"/>
  <c r="CH787" i="5"/>
  <c r="CI787" i="5" s="1"/>
  <c r="CJ786" i="5"/>
  <c r="CH786" i="5"/>
  <c r="CI786" i="5" s="1"/>
  <c r="CJ785" i="5"/>
  <c r="CH785" i="5"/>
  <c r="CI785" i="5" s="1"/>
  <c r="CJ784" i="5"/>
  <c r="CH784" i="5"/>
  <c r="CI784" i="5" s="1"/>
  <c r="CJ783" i="5"/>
  <c r="CH783" i="5"/>
  <c r="CI783" i="5" s="1"/>
  <c r="CJ782" i="5"/>
  <c r="CH782" i="5"/>
  <c r="CI782" i="5" s="1"/>
  <c r="CJ781" i="5"/>
  <c r="CH781" i="5"/>
  <c r="CI781" i="5" s="1"/>
  <c r="CJ780" i="5"/>
  <c r="CH780" i="5"/>
  <c r="CI780" i="5" s="1"/>
  <c r="CJ779" i="5"/>
  <c r="CH779" i="5"/>
  <c r="CI779" i="5" s="1"/>
  <c r="CJ778" i="5"/>
  <c r="CH778" i="5"/>
  <c r="CI778" i="5" s="1"/>
  <c r="CJ777" i="5"/>
  <c r="CH777" i="5"/>
  <c r="CI777" i="5" s="1"/>
  <c r="CJ776" i="5"/>
  <c r="CH776" i="5"/>
  <c r="CI776" i="5" s="1"/>
  <c r="CJ775" i="5"/>
  <c r="CH775" i="5"/>
  <c r="CI775" i="5" s="1"/>
  <c r="CJ774" i="5"/>
  <c r="CH774" i="5"/>
  <c r="CI774" i="5" s="1"/>
  <c r="CJ773" i="5"/>
  <c r="CH773" i="5"/>
  <c r="CI773" i="5" s="1"/>
  <c r="CJ772" i="5"/>
  <c r="CH772" i="5"/>
  <c r="CI772" i="5" s="1"/>
  <c r="CJ771" i="5"/>
  <c r="CH771" i="5"/>
  <c r="CI771" i="5" s="1"/>
  <c r="CJ770" i="5"/>
  <c r="CH770" i="5"/>
  <c r="CI770" i="5" s="1"/>
  <c r="CJ769" i="5"/>
  <c r="CH769" i="5"/>
  <c r="CI769" i="5" s="1"/>
  <c r="CJ768" i="5"/>
  <c r="CH768" i="5"/>
  <c r="CI768" i="5" s="1"/>
  <c r="CJ767" i="5"/>
  <c r="CH767" i="5"/>
  <c r="CI767" i="5" s="1"/>
  <c r="CJ766" i="5"/>
  <c r="CH766" i="5"/>
  <c r="CI766" i="5" s="1"/>
  <c r="CJ765" i="5"/>
  <c r="CH765" i="5"/>
  <c r="CI765" i="5" s="1"/>
  <c r="CJ764" i="5"/>
  <c r="CH764" i="5"/>
  <c r="CI764" i="5" s="1"/>
  <c r="CJ763" i="5"/>
  <c r="CH763" i="5"/>
  <c r="CI763" i="5" s="1"/>
  <c r="CJ762" i="5"/>
  <c r="CH762" i="5"/>
  <c r="CI762" i="5" s="1"/>
  <c r="CJ761" i="5"/>
  <c r="CH761" i="5"/>
  <c r="CI761" i="5" s="1"/>
  <c r="CJ760" i="5"/>
  <c r="CH760" i="5"/>
  <c r="CI760" i="5" s="1"/>
  <c r="CJ759" i="5"/>
  <c r="CH759" i="5"/>
  <c r="CI759" i="5" s="1"/>
  <c r="CJ758" i="5"/>
  <c r="CH758" i="5"/>
  <c r="CI758" i="5" s="1"/>
  <c r="CJ757" i="5"/>
  <c r="CH757" i="5"/>
  <c r="CI757" i="5" s="1"/>
  <c r="CJ756" i="5"/>
  <c r="CH756" i="5"/>
  <c r="CI756" i="5" s="1"/>
  <c r="CJ755" i="5"/>
  <c r="CH755" i="5"/>
  <c r="CI755" i="5" s="1"/>
  <c r="CJ754" i="5"/>
  <c r="CH754" i="5"/>
  <c r="CI754" i="5" s="1"/>
  <c r="CJ753" i="5"/>
  <c r="CH753" i="5"/>
  <c r="CI753" i="5" s="1"/>
  <c r="CJ752" i="5"/>
  <c r="CH752" i="5"/>
  <c r="CI752" i="5" s="1"/>
  <c r="CJ751" i="5"/>
  <c r="CH751" i="5"/>
  <c r="CI751" i="5" s="1"/>
  <c r="CJ750" i="5"/>
  <c r="CH750" i="5"/>
  <c r="CI750" i="5" s="1"/>
  <c r="CJ749" i="5"/>
  <c r="CH749" i="5"/>
  <c r="CI749" i="5" s="1"/>
  <c r="CJ748" i="5"/>
  <c r="CH748" i="5"/>
  <c r="CI748" i="5" s="1"/>
  <c r="CJ747" i="5"/>
  <c r="CH747" i="5"/>
  <c r="CI747" i="5" s="1"/>
  <c r="CJ746" i="5"/>
  <c r="CH746" i="5"/>
  <c r="CI746" i="5" s="1"/>
  <c r="CJ745" i="5"/>
  <c r="CH745" i="5"/>
  <c r="CI745" i="5" s="1"/>
  <c r="CJ744" i="5"/>
  <c r="CH744" i="5"/>
  <c r="CI744" i="5" s="1"/>
  <c r="CJ743" i="5"/>
  <c r="CH743" i="5"/>
  <c r="CI743" i="5" s="1"/>
  <c r="CJ742" i="5"/>
  <c r="CH742" i="5"/>
  <c r="CI742" i="5" s="1"/>
  <c r="CJ741" i="5"/>
  <c r="CH741" i="5"/>
  <c r="CI741" i="5" s="1"/>
  <c r="CJ740" i="5"/>
  <c r="CH740" i="5"/>
  <c r="CI740" i="5" s="1"/>
  <c r="CJ739" i="5"/>
  <c r="CH739" i="5"/>
  <c r="CI739" i="5" s="1"/>
  <c r="CJ738" i="5"/>
  <c r="CH738" i="5"/>
  <c r="CI738" i="5" s="1"/>
  <c r="CJ737" i="5"/>
  <c r="CH737" i="5"/>
  <c r="CI737" i="5" s="1"/>
  <c r="CJ736" i="5"/>
  <c r="CH736" i="5"/>
  <c r="CI736" i="5" s="1"/>
  <c r="CJ735" i="5"/>
  <c r="CH735" i="5"/>
  <c r="CI735" i="5" s="1"/>
  <c r="CJ734" i="5"/>
  <c r="CH734" i="5"/>
  <c r="CI734" i="5" s="1"/>
  <c r="CJ733" i="5"/>
  <c r="CH733" i="5"/>
  <c r="CI733" i="5" s="1"/>
  <c r="CJ732" i="5"/>
  <c r="CH732" i="5"/>
  <c r="CI732" i="5" s="1"/>
  <c r="CJ731" i="5"/>
  <c r="CH731" i="5"/>
  <c r="CI731" i="5" s="1"/>
  <c r="CJ730" i="5"/>
  <c r="CH730" i="5"/>
  <c r="CI730" i="5" s="1"/>
  <c r="CJ729" i="5"/>
  <c r="CH729" i="5"/>
  <c r="CI729" i="5" s="1"/>
  <c r="CJ728" i="5"/>
  <c r="CH728" i="5"/>
  <c r="CI728" i="5" s="1"/>
  <c r="CJ727" i="5"/>
  <c r="CH727" i="5"/>
  <c r="CI727" i="5" s="1"/>
  <c r="CJ726" i="5"/>
  <c r="CH726" i="5"/>
  <c r="CI726" i="5" s="1"/>
  <c r="CJ725" i="5"/>
  <c r="CH725" i="5"/>
  <c r="CI725" i="5" s="1"/>
  <c r="CJ724" i="5"/>
  <c r="CH724" i="5"/>
  <c r="CI724" i="5" s="1"/>
  <c r="CJ723" i="5"/>
  <c r="CH723" i="5"/>
  <c r="CI723" i="5" s="1"/>
  <c r="CJ722" i="5"/>
  <c r="CH722" i="5"/>
  <c r="CI722" i="5" s="1"/>
  <c r="CJ721" i="5"/>
  <c r="CH721" i="5"/>
  <c r="CI721" i="5" s="1"/>
  <c r="CJ720" i="5"/>
  <c r="CH720" i="5"/>
  <c r="CI720" i="5" s="1"/>
  <c r="CJ719" i="5"/>
  <c r="CH719" i="5"/>
  <c r="CI719" i="5" s="1"/>
  <c r="CJ718" i="5"/>
  <c r="CH718" i="5"/>
  <c r="CI718" i="5" s="1"/>
  <c r="CJ717" i="5"/>
  <c r="CH717" i="5"/>
  <c r="CI717" i="5" s="1"/>
  <c r="CJ716" i="5"/>
  <c r="CH716" i="5"/>
  <c r="CI716" i="5" s="1"/>
  <c r="CJ715" i="5"/>
  <c r="CH715" i="5"/>
  <c r="CI715" i="5" s="1"/>
  <c r="CJ714" i="5"/>
  <c r="CH714" i="5"/>
  <c r="CI714" i="5" s="1"/>
  <c r="CJ713" i="5"/>
  <c r="CH713" i="5"/>
  <c r="CI713" i="5" s="1"/>
  <c r="CJ712" i="5"/>
  <c r="CH712" i="5"/>
  <c r="CI712" i="5" s="1"/>
  <c r="CJ711" i="5"/>
  <c r="CH711" i="5"/>
  <c r="CI711" i="5" s="1"/>
  <c r="CJ710" i="5"/>
  <c r="CH710" i="5"/>
  <c r="CI710" i="5" s="1"/>
  <c r="CJ709" i="5"/>
  <c r="CH709" i="5"/>
  <c r="CI709" i="5" s="1"/>
  <c r="CJ708" i="5"/>
  <c r="CH708" i="5"/>
  <c r="CI708" i="5" s="1"/>
  <c r="CJ707" i="5"/>
  <c r="CH707" i="5"/>
  <c r="CI707" i="5" s="1"/>
  <c r="CJ706" i="5"/>
  <c r="CH706" i="5"/>
  <c r="CI706" i="5" s="1"/>
  <c r="CJ705" i="5"/>
  <c r="CH705" i="5"/>
  <c r="CI705" i="5" s="1"/>
  <c r="CJ704" i="5"/>
  <c r="CH704" i="5"/>
  <c r="CI704" i="5" s="1"/>
  <c r="CJ703" i="5"/>
  <c r="CH703" i="5"/>
  <c r="CI703" i="5" s="1"/>
  <c r="CJ702" i="5"/>
  <c r="CH702" i="5"/>
  <c r="CI702" i="5" s="1"/>
  <c r="CJ701" i="5"/>
  <c r="CH701" i="5"/>
  <c r="CI701" i="5" s="1"/>
  <c r="CJ700" i="5"/>
  <c r="CH700" i="5"/>
  <c r="CI700" i="5" s="1"/>
  <c r="CJ699" i="5"/>
  <c r="CH699" i="5"/>
  <c r="CI699" i="5" s="1"/>
  <c r="CJ698" i="5"/>
  <c r="CH698" i="5"/>
  <c r="CI698" i="5" s="1"/>
  <c r="CJ697" i="5"/>
  <c r="CH697" i="5"/>
  <c r="CI697" i="5" s="1"/>
  <c r="CJ696" i="5"/>
  <c r="CH696" i="5"/>
  <c r="CI696" i="5" s="1"/>
  <c r="CJ695" i="5"/>
  <c r="CH695" i="5"/>
  <c r="CI695" i="5" s="1"/>
  <c r="CJ694" i="5"/>
  <c r="CH694" i="5"/>
  <c r="CI694" i="5" s="1"/>
  <c r="CJ693" i="5"/>
  <c r="CH693" i="5"/>
  <c r="CI693" i="5" s="1"/>
  <c r="CJ692" i="5"/>
  <c r="CH692" i="5"/>
  <c r="CI692" i="5" s="1"/>
  <c r="CJ691" i="5"/>
  <c r="CH691" i="5"/>
  <c r="CI691" i="5" s="1"/>
  <c r="CJ690" i="5"/>
  <c r="CH690" i="5"/>
  <c r="CI690" i="5" s="1"/>
  <c r="CJ689" i="5"/>
  <c r="CH689" i="5"/>
  <c r="CI689" i="5" s="1"/>
  <c r="CJ688" i="5"/>
  <c r="CH688" i="5"/>
  <c r="CI688" i="5" s="1"/>
  <c r="CJ687" i="5"/>
  <c r="CH687" i="5"/>
  <c r="CI687" i="5" s="1"/>
  <c r="CJ686" i="5"/>
  <c r="CH686" i="5"/>
  <c r="CI686" i="5" s="1"/>
  <c r="CJ685" i="5"/>
  <c r="CH685" i="5"/>
  <c r="CI685" i="5" s="1"/>
  <c r="CJ684" i="5"/>
  <c r="CH684" i="5"/>
  <c r="CI684" i="5" s="1"/>
  <c r="CJ683" i="5"/>
  <c r="CH683" i="5"/>
  <c r="CI683" i="5" s="1"/>
  <c r="CJ682" i="5"/>
  <c r="CH682" i="5"/>
  <c r="CI682" i="5" s="1"/>
  <c r="CJ681" i="5"/>
  <c r="CH681" i="5"/>
  <c r="CI681" i="5" s="1"/>
  <c r="CJ680" i="5"/>
  <c r="CH680" i="5"/>
  <c r="CI680" i="5" s="1"/>
  <c r="CJ679" i="5"/>
  <c r="CH679" i="5"/>
  <c r="CI679" i="5" s="1"/>
  <c r="CJ678" i="5"/>
  <c r="CH678" i="5"/>
  <c r="CI678" i="5" s="1"/>
  <c r="CJ677" i="5"/>
  <c r="CH677" i="5"/>
  <c r="CI677" i="5" s="1"/>
  <c r="CJ676" i="5"/>
  <c r="CH676" i="5"/>
  <c r="CI676" i="5" s="1"/>
  <c r="CJ675" i="5"/>
  <c r="CH675" i="5"/>
  <c r="CI675" i="5" s="1"/>
  <c r="CJ674" i="5"/>
  <c r="CH674" i="5"/>
  <c r="CI674" i="5" s="1"/>
  <c r="CJ673" i="5"/>
  <c r="CH673" i="5"/>
  <c r="CI673" i="5" s="1"/>
  <c r="CJ672" i="5"/>
  <c r="CH672" i="5"/>
  <c r="CI672" i="5" s="1"/>
  <c r="CJ671" i="5"/>
  <c r="CH671" i="5"/>
  <c r="CI671" i="5" s="1"/>
  <c r="CJ670" i="5"/>
  <c r="CH670" i="5"/>
  <c r="CI670" i="5" s="1"/>
  <c r="CJ669" i="5"/>
  <c r="CH669" i="5"/>
  <c r="CI669" i="5" s="1"/>
  <c r="CJ668" i="5"/>
  <c r="CH668" i="5"/>
  <c r="CI668" i="5" s="1"/>
  <c r="CJ667" i="5"/>
  <c r="CH667" i="5"/>
  <c r="CI667" i="5" s="1"/>
  <c r="CJ666" i="5"/>
  <c r="CH666" i="5"/>
  <c r="CI666" i="5" s="1"/>
  <c r="CJ665" i="5"/>
  <c r="CH665" i="5"/>
  <c r="CI665" i="5" s="1"/>
  <c r="CJ664" i="5"/>
  <c r="CH664" i="5"/>
  <c r="CI664" i="5" s="1"/>
  <c r="CJ663" i="5"/>
  <c r="CH663" i="5"/>
  <c r="CI663" i="5" s="1"/>
  <c r="CJ662" i="5"/>
  <c r="CH662" i="5"/>
  <c r="CI662" i="5" s="1"/>
  <c r="CJ661" i="5"/>
  <c r="CH661" i="5"/>
  <c r="CI661" i="5" s="1"/>
  <c r="CJ660" i="5"/>
  <c r="CH660" i="5"/>
  <c r="CI660" i="5" s="1"/>
  <c r="CJ659" i="5"/>
  <c r="CH659" i="5"/>
  <c r="CI659" i="5" s="1"/>
  <c r="CJ658" i="5"/>
  <c r="CH658" i="5"/>
  <c r="CI658" i="5" s="1"/>
  <c r="CJ657" i="5"/>
  <c r="CH657" i="5"/>
  <c r="CI657" i="5" s="1"/>
  <c r="CJ656" i="5"/>
  <c r="CH656" i="5"/>
  <c r="CI656" i="5" s="1"/>
  <c r="CJ655" i="5"/>
  <c r="CH655" i="5"/>
  <c r="CI655" i="5" s="1"/>
  <c r="CJ654" i="5"/>
  <c r="CH654" i="5"/>
  <c r="CI654" i="5" s="1"/>
  <c r="CJ653" i="5"/>
  <c r="CH653" i="5"/>
  <c r="CI653" i="5" s="1"/>
  <c r="CJ652" i="5"/>
  <c r="CH652" i="5"/>
  <c r="CI652" i="5" s="1"/>
  <c r="CJ651" i="5"/>
  <c r="CH651" i="5"/>
  <c r="CI651" i="5" s="1"/>
  <c r="CJ650" i="5"/>
  <c r="CH650" i="5"/>
  <c r="CI650" i="5" s="1"/>
  <c r="CJ649" i="5"/>
  <c r="CH649" i="5"/>
  <c r="CI649" i="5" s="1"/>
  <c r="CJ648" i="5"/>
  <c r="CH648" i="5"/>
  <c r="CI648" i="5" s="1"/>
  <c r="CJ647" i="5"/>
  <c r="CH647" i="5"/>
  <c r="CI647" i="5" s="1"/>
  <c r="CJ646" i="5"/>
  <c r="CH646" i="5"/>
  <c r="CI646" i="5" s="1"/>
  <c r="CJ645" i="5"/>
  <c r="CH645" i="5"/>
  <c r="CI645" i="5" s="1"/>
  <c r="CJ644" i="5"/>
  <c r="CH644" i="5"/>
  <c r="CI644" i="5" s="1"/>
  <c r="CJ643" i="5"/>
  <c r="CH643" i="5"/>
  <c r="CI643" i="5" s="1"/>
  <c r="CJ642" i="5"/>
  <c r="CH642" i="5"/>
  <c r="CI642" i="5" s="1"/>
  <c r="CJ641" i="5"/>
  <c r="CH641" i="5"/>
  <c r="CI641" i="5" s="1"/>
  <c r="CJ640" i="5"/>
  <c r="CH640" i="5"/>
  <c r="CI640" i="5" s="1"/>
  <c r="CJ639" i="5"/>
  <c r="CH639" i="5"/>
  <c r="CI639" i="5" s="1"/>
  <c r="CJ638" i="5"/>
  <c r="CH638" i="5"/>
  <c r="CI638" i="5" s="1"/>
  <c r="CJ637" i="5"/>
  <c r="CH637" i="5"/>
  <c r="CI637" i="5" s="1"/>
  <c r="CJ636" i="5"/>
  <c r="CH636" i="5"/>
  <c r="CI636" i="5" s="1"/>
  <c r="CJ635" i="5"/>
  <c r="CH635" i="5"/>
  <c r="CI635" i="5" s="1"/>
  <c r="CJ634" i="5"/>
  <c r="CH634" i="5"/>
  <c r="CI634" i="5" s="1"/>
  <c r="CJ633" i="5"/>
  <c r="CH633" i="5"/>
  <c r="CI633" i="5" s="1"/>
  <c r="CJ632" i="5"/>
  <c r="CH632" i="5"/>
  <c r="CI632" i="5" s="1"/>
  <c r="CJ631" i="5"/>
  <c r="CH631" i="5"/>
  <c r="CI631" i="5" s="1"/>
  <c r="CJ630" i="5"/>
  <c r="CH630" i="5"/>
  <c r="CI630" i="5" s="1"/>
  <c r="CJ629" i="5"/>
  <c r="CH629" i="5"/>
  <c r="CI629" i="5" s="1"/>
  <c r="CJ628" i="5"/>
  <c r="CH628" i="5"/>
  <c r="CI628" i="5" s="1"/>
  <c r="CJ627" i="5"/>
  <c r="CH627" i="5"/>
  <c r="CI627" i="5" s="1"/>
  <c r="CJ626" i="5"/>
  <c r="CH626" i="5"/>
  <c r="CI626" i="5" s="1"/>
  <c r="CJ625" i="5"/>
  <c r="CH625" i="5"/>
  <c r="CI625" i="5" s="1"/>
  <c r="CJ624" i="5"/>
  <c r="CH624" i="5"/>
  <c r="CI624" i="5" s="1"/>
  <c r="CJ623" i="5"/>
  <c r="CH623" i="5"/>
  <c r="CI623" i="5" s="1"/>
  <c r="CJ622" i="5"/>
  <c r="CH622" i="5"/>
  <c r="CI622" i="5" s="1"/>
  <c r="CJ621" i="5"/>
  <c r="CH621" i="5"/>
  <c r="CI621" i="5" s="1"/>
  <c r="CJ620" i="5"/>
  <c r="CH620" i="5"/>
  <c r="CI620" i="5" s="1"/>
  <c r="CJ619" i="5"/>
  <c r="CH619" i="5"/>
  <c r="CI619" i="5" s="1"/>
  <c r="CJ618" i="5"/>
  <c r="CH618" i="5"/>
  <c r="CI618" i="5" s="1"/>
  <c r="CJ617" i="5"/>
  <c r="CH617" i="5"/>
  <c r="CI617" i="5" s="1"/>
  <c r="CJ616" i="5"/>
  <c r="CH616" i="5"/>
  <c r="CI616" i="5" s="1"/>
  <c r="CJ615" i="5"/>
  <c r="CH615" i="5"/>
  <c r="CI615" i="5" s="1"/>
  <c r="CJ614" i="5"/>
  <c r="CH614" i="5"/>
  <c r="CI614" i="5" s="1"/>
  <c r="CJ613" i="5"/>
  <c r="CH613" i="5"/>
  <c r="CI613" i="5" s="1"/>
  <c r="CJ612" i="5"/>
  <c r="CH612" i="5"/>
  <c r="CI612" i="5" s="1"/>
  <c r="CJ611" i="5"/>
  <c r="CH611" i="5"/>
  <c r="CI611" i="5" s="1"/>
  <c r="CJ610" i="5"/>
  <c r="CH610" i="5"/>
  <c r="CI610" i="5" s="1"/>
  <c r="CJ609" i="5"/>
  <c r="CH609" i="5"/>
  <c r="CI609" i="5" s="1"/>
  <c r="CJ608" i="5"/>
  <c r="CH608" i="5"/>
  <c r="CI608" i="5" s="1"/>
  <c r="CJ607" i="5"/>
  <c r="CH607" i="5"/>
  <c r="CI607" i="5" s="1"/>
  <c r="CJ606" i="5"/>
  <c r="CH606" i="5"/>
  <c r="CI606" i="5" s="1"/>
  <c r="CJ605" i="5"/>
  <c r="CH605" i="5"/>
  <c r="CI605" i="5" s="1"/>
  <c r="CJ604" i="5"/>
  <c r="CH604" i="5"/>
  <c r="CI604" i="5" s="1"/>
  <c r="CJ603" i="5"/>
  <c r="CH603" i="5"/>
  <c r="CI603" i="5" s="1"/>
  <c r="CJ602" i="5"/>
  <c r="CH602" i="5"/>
  <c r="CI602" i="5" s="1"/>
  <c r="CJ601" i="5"/>
  <c r="CH601" i="5"/>
  <c r="CI601" i="5" s="1"/>
  <c r="CJ600" i="5"/>
  <c r="CH600" i="5"/>
  <c r="CI600" i="5" s="1"/>
  <c r="CJ599" i="5"/>
  <c r="CH599" i="5"/>
  <c r="CI599" i="5" s="1"/>
  <c r="CJ598" i="5"/>
  <c r="CH598" i="5"/>
  <c r="CI598" i="5" s="1"/>
  <c r="CJ597" i="5"/>
  <c r="CH597" i="5"/>
  <c r="CI597" i="5" s="1"/>
  <c r="CJ596" i="5"/>
  <c r="CH596" i="5"/>
  <c r="CI596" i="5" s="1"/>
  <c r="CJ595" i="5"/>
  <c r="CH595" i="5"/>
  <c r="CI595" i="5" s="1"/>
  <c r="CJ594" i="5"/>
  <c r="CH594" i="5"/>
  <c r="CI594" i="5" s="1"/>
  <c r="CJ593" i="5"/>
  <c r="CH593" i="5"/>
  <c r="CI593" i="5" s="1"/>
  <c r="CJ592" i="5"/>
  <c r="CH592" i="5"/>
  <c r="CI592" i="5" s="1"/>
  <c r="CJ591" i="5"/>
  <c r="CH591" i="5"/>
  <c r="CI591" i="5" s="1"/>
  <c r="CJ590" i="5"/>
  <c r="CH590" i="5"/>
  <c r="CI590" i="5" s="1"/>
  <c r="CJ589" i="5"/>
  <c r="CH589" i="5"/>
  <c r="CI589" i="5" s="1"/>
  <c r="CJ588" i="5"/>
  <c r="CH588" i="5"/>
  <c r="CI588" i="5" s="1"/>
  <c r="CJ587" i="5"/>
  <c r="CH587" i="5"/>
  <c r="CI587" i="5" s="1"/>
  <c r="CJ586" i="5"/>
  <c r="CH586" i="5"/>
  <c r="CI586" i="5" s="1"/>
  <c r="CJ585" i="5"/>
  <c r="CH585" i="5"/>
  <c r="CI585" i="5" s="1"/>
  <c r="CJ584" i="5"/>
  <c r="CH584" i="5"/>
  <c r="CI584" i="5" s="1"/>
  <c r="CJ583" i="5"/>
  <c r="CH583" i="5"/>
  <c r="CI583" i="5" s="1"/>
  <c r="CJ582" i="5"/>
  <c r="CH582" i="5"/>
  <c r="CI582" i="5" s="1"/>
  <c r="CJ581" i="5"/>
  <c r="CH581" i="5"/>
  <c r="CI581" i="5" s="1"/>
  <c r="CJ580" i="5"/>
  <c r="CH580" i="5"/>
  <c r="CI580" i="5" s="1"/>
  <c r="CJ579" i="5"/>
  <c r="CH579" i="5"/>
  <c r="CI579" i="5" s="1"/>
  <c r="CJ578" i="5"/>
  <c r="CH578" i="5"/>
  <c r="CI578" i="5" s="1"/>
  <c r="CJ577" i="5"/>
  <c r="CH577" i="5"/>
  <c r="CI577" i="5" s="1"/>
  <c r="CJ576" i="5"/>
  <c r="CH576" i="5"/>
  <c r="CI576" i="5" s="1"/>
  <c r="CJ575" i="5"/>
  <c r="CH575" i="5"/>
  <c r="CI575" i="5" s="1"/>
  <c r="CJ574" i="5"/>
  <c r="CH574" i="5"/>
  <c r="CI574" i="5" s="1"/>
  <c r="CJ573" i="5"/>
  <c r="CH573" i="5"/>
  <c r="CI573" i="5" s="1"/>
  <c r="CJ572" i="5"/>
  <c r="CH572" i="5"/>
  <c r="CI572" i="5" s="1"/>
  <c r="CJ571" i="5"/>
  <c r="CH571" i="5"/>
  <c r="CI571" i="5" s="1"/>
  <c r="CJ570" i="5"/>
  <c r="CH570" i="5"/>
  <c r="CI570" i="5" s="1"/>
  <c r="CJ569" i="5"/>
  <c r="CH569" i="5"/>
  <c r="CI569" i="5" s="1"/>
  <c r="CJ568" i="5"/>
  <c r="CH568" i="5"/>
  <c r="CI568" i="5" s="1"/>
  <c r="CJ567" i="5"/>
  <c r="CH567" i="5"/>
  <c r="CI567" i="5" s="1"/>
  <c r="CJ566" i="5"/>
  <c r="CH566" i="5"/>
  <c r="CI566" i="5" s="1"/>
  <c r="CJ565" i="5"/>
  <c r="CH565" i="5"/>
  <c r="CI565" i="5" s="1"/>
  <c r="CJ564" i="5"/>
  <c r="CH564" i="5"/>
  <c r="CI564" i="5" s="1"/>
  <c r="CJ563" i="5"/>
  <c r="CH563" i="5"/>
  <c r="CI563" i="5" s="1"/>
  <c r="CJ562" i="5"/>
  <c r="CH562" i="5"/>
  <c r="CI562" i="5" s="1"/>
  <c r="CJ561" i="5"/>
  <c r="CH561" i="5"/>
  <c r="CI561" i="5" s="1"/>
  <c r="CJ560" i="5"/>
  <c r="CH560" i="5"/>
  <c r="CI560" i="5" s="1"/>
  <c r="CJ559" i="5"/>
  <c r="CH559" i="5"/>
  <c r="CI559" i="5" s="1"/>
  <c r="CJ558" i="5"/>
  <c r="CH558" i="5"/>
  <c r="CI558" i="5" s="1"/>
  <c r="CJ557" i="5"/>
  <c r="CH557" i="5"/>
  <c r="CI557" i="5" s="1"/>
  <c r="CJ556" i="5"/>
  <c r="CH556" i="5"/>
  <c r="CI556" i="5" s="1"/>
  <c r="CJ555" i="5"/>
  <c r="CH555" i="5"/>
  <c r="CI555" i="5" s="1"/>
  <c r="CJ554" i="5"/>
  <c r="CH554" i="5"/>
  <c r="CI554" i="5" s="1"/>
  <c r="CJ553" i="5"/>
  <c r="CH553" i="5"/>
  <c r="CI553" i="5" s="1"/>
  <c r="CJ552" i="5"/>
  <c r="CH552" i="5"/>
  <c r="CI552" i="5" s="1"/>
  <c r="CJ551" i="5"/>
  <c r="CH551" i="5"/>
  <c r="CI551" i="5" s="1"/>
  <c r="CJ550" i="5"/>
  <c r="CH550" i="5"/>
  <c r="CI550" i="5" s="1"/>
  <c r="CJ549" i="5"/>
  <c r="CH549" i="5"/>
  <c r="CI549" i="5" s="1"/>
  <c r="CJ548" i="5"/>
  <c r="CH548" i="5"/>
  <c r="CI548" i="5" s="1"/>
  <c r="CJ547" i="5"/>
  <c r="CH547" i="5"/>
  <c r="CI547" i="5" s="1"/>
  <c r="CJ546" i="5"/>
  <c r="CH546" i="5"/>
  <c r="CI546" i="5" s="1"/>
  <c r="CJ545" i="5"/>
  <c r="CH545" i="5"/>
  <c r="CI545" i="5" s="1"/>
  <c r="CJ544" i="5"/>
  <c r="CH544" i="5"/>
  <c r="CI544" i="5" s="1"/>
  <c r="CJ543" i="5"/>
  <c r="CH543" i="5"/>
  <c r="CI543" i="5" s="1"/>
  <c r="CJ542" i="5"/>
  <c r="CH542" i="5"/>
  <c r="CI542" i="5" s="1"/>
  <c r="CJ541" i="5"/>
  <c r="CH541" i="5"/>
  <c r="CI541" i="5" s="1"/>
  <c r="CJ540" i="5"/>
  <c r="CH540" i="5"/>
  <c r="CI540" i="5" s="1"/>
  <c r="CJ539" i="5"/>
  <c r="CH539" i="5"/>
  <c r="CI539" i="5" s="1"/>
  <c r="CJ538" i="5"/>
  <c r="CH538" i="5"/>
  <c r="CI538" i="5" s="1"/>
  <c r="CJ537" i="5"/>
  <c r="CH537" i="5"/>
  <c r="CI537" i="5" s="1"/>
  <c r="CJ536" i="5"/>
  <c r="CH536" i="5"/>
  <c r="CI536" i="5" s="1"/>
  <c r="CJ535" i="5"/>
  <c r="CH535" i="5"/>
  <c r="CI535" i="5" s="1"/>
  <c r="CJ534" i="5"/>
  <c r="CH534" i="5"/>
  <c r="CI534" i="5" s="1"/>
  <c r="CJ533" i="5"/>
  <c r="CH533" i="5"/>
  <c r="CI533" i="5" s="1"/>
  <c r="CJ532" i="5"/>
  <c r="CH532" i="5"/>
  <c r="CI532" i="5" s="1"/>
  <c r="CJ531" i="5"/>
  <c r="CH531" i="5"/>
  <c r="CI531" i="5" s="1"/>
  <c r="CJ530" i="5"/>
  <c r="CH530" i="5"/>
  <c r="CI530" i="5" s="1"/>
  <c r="CJ529" i="5"/>
  <c r="CH529" i="5"/>
  <c r="CI529" i="5" s="1"/>
  <c r="CJ528" i="5"/>
  <c r="CH528" i="5"/>
  <c r="CI528" i="5" s="1"/>
  <c r="CJ527" i="5"/>
  <c r="CH527" i="5"/>
  <c r="CI527" i="5" s="1"/>
  <c r="CJ526" i="5"/>
  <c r="CH526" i="5"/>
  <c r="CI526" i="5" s="1"/>
  <c r="CJ525" i="5"/>
  <c r="CH525" i="5"/>
  <c r="CI525" i="5" s="1"/>
  <c r="CJ524" i="5"/>
  <c r="CH524" i="5"/>
  <c r="CI524" i="5" s="1"/>
  <c r="CJ523" i="5"/>
  <c r="CH523" i="5"/>
  <c r="CI523" i="5" s="1"/>
  <c r="CJ522" i="5"/>
  <c r="CH522" i="5"/>
  <c r="CI522" i="5" s="1"/>
  <c r="CJ521" i="5"/>
  <c r="CH521" i="5"/>
  <c r="CI521" i="5" s="1"/>
  <c r="CJ520" i="5"/>
  <c r="CH520" i="5"/>
  <c r="CI520" i="5" s="1"/>
  <c r="CJ519" i="5"/>
  <c r="CH519" i="5"/>
  <c r="CI519" i="5" s="1"/>
  <c r="CJ518" i="5"/>
  <c r="CH518" i="5"/>
  <c r="CI518" i="5" s="1"/>
  <c r="CJ517" i="5"/>
  <c r="CH517" i="5"/>
  <c r="CI517" i="5" s="1"/>
  <c r="CJ516" i="5"/>
  <c r="CH516" i="5"/>
  <c r="CI516" i="5" s="1"/>
  <c r="CJ515" i="5"/>
  <c r="CH515" i="5"/>
  <c r="CI515" i="5" s="1"/>
  <c r="CJ514" i="5"/>
  <c r="CH514" i="5"/>
  <c r="CI514" i="5" s="1"/>
  <c r="CJ513" i="5"/>
  <c r="CH513" i="5"/>
  <c r="CI513" i="5" s="1"/>
  <c r="CJ512" i="5"/>
  <c r="CH512" i="5"/>
  <c r="CI512" i="5" s="1"/>
  <c r="CJ511" i="5"/>
  <c r="CH511" i="5"/>
  <c r="CI511" i="5" s="1"/>
  <c r="CJ510" i="5"/>
  <c r="CH510" i="5"/>
  <c r="CI510" i="5" s="1"/>
  <c r="CJ509" i="5"/>
  <c r="CH509" i="5"/>
  <c r="CI509" i="5" s="1"/>
  <c r="CJ508" i="5"/>
  <c r="CH508" i="5"/>
  <c r="CI508" i="5" s="1"/>
  <c r="CJ507" i="5"/>
  <c r="CH507" i="5"/>
  <c r="CI507" i="5" s="1"/>
  <c r="CJ506" i="5"/>
  <c r="CH506" i="5"/>
  <c r="CI506" i="5" s="1"/>
  <c r="CJ505" i="5"/>
  <c r="CH505" i="5"/>
  <c r="CI505" i="5" s="1"/>
  <c r="CJ504" i="5"/>
  <c r="CH504" i="5"/>
  <c r="CI504" i="5" s="1"/>
  <c r="CJ503" i="5"/>
  <c r="CH503" i="5"/>
  <c r="CI503" i="5" s="1"/>
  <c r="CJ502" i="5"/>
  <c r="CH502" i="5"/>
  <c r="CI502" i="5" s="1"/>
  <c r="CJ501" i="5"/>
  <c r="CH501" i="5"/>
  <c r="CI501" i="5" s="1"/>
  <c r="CJ500" i="5"/>
  <c r="CH500" i="5"/>
  <c r="CI500" i="5" s="1"/>
  <c r="CJ499" i="5"/>
  <c r="CH499" i="5"/>
  <c r="CI499" i="5" s="1"/>
  <c r="CJ498" i="5"/>
  <c r="CH498" i="5"/>
  <c r="CI498" i="5" s="1"/>
  <c r="CJ497" i="5"/>
  <c r="CH497" i="5"/>
  <c r="CI497" i="5" s="1"/>
  <c r="CJ496" i="5"/>
  <c r="CH496" i="5"/>
  <c r="CI496" i="5" s="1"/>
  <c r="CJ495" i="5"/>
  <c r="CH495" i="5"/>
  <c r="CI495" i="5" s="1"/>
  <c r="CJ494" i="5"/>
  <c r="CH494" i="5"/>
  <c r="CI494" i="5" s="1"/>
  <c r="CJ493" i="5"/>
  <c r="CH493" i="5"/>
  <c r="CI493" i="5" s="1"/>
  <c r="CJ492" i="5"/>
  <c r="CH492" i="5"/>
  <c r="CI492" i="5" s="1"/>
  <c r="CJ491" i="5"/>
  <c r="CH491" i="5"/>
  <c r="CI491" i="5" s="1"/>
  <c r="CJ490" i="5"/>
  <c r="CH490" i="5"/>
  <c r="CI490" i="5" s="1"/>
  <c r="CJ489" i="5"/>
  <c r="CH489" i="5"/>
  <c r="CI489" i="5" s="1"/>
  <c r="CJ488" i="5"/>
  <c r="CH488" i="5"/>
  <c r="CI488" i="5" s="1"/>
  <c r="CJ487" i="5"/>
  <c r="CH487" i="5"/>
  <c r="CI487" i="5" s="1"/>
  <c r="CJ486" i="5"/>
  <c r="CH486" i="5"/>
  <c r="CI486" i="5" s="1"/>
  <c r="CJ485" i="5"/>
  <c r="CH485" i="5"/>
  <c r="CI485" i="5" s="1"/>
  <c r="CJ484" i="5"/>
  <c r="CH484" i="5"/>
  <c r="CI484" i="5" s="1"/>
  <c r="CJ483" i="5"/>
  <c r="CH483" i="5"/>
  <c r="CI483" i="5" s="1"/>
  <c r="CJ482" i="5"/>
  <c r="CH482" i="5"/>
  <c r="CI482" i="5" s="1"/>
  <c r="CJ481" i="5"/>
  <c r="CH481" i="5"/>
  <c r="CI481" i="5" s="1"/>
  <c r="CJ480" i="5"/>
  <c r="CH480" i="5"/>
  <c r="CI480" i="5" s="1"/>
  <c r="CJ479" i="5"/>
  <c r="CH479" i="5"/>
  <c r="CI479" i="5" s="1"/>
  <c r="CJ478" i="5"/>
  <c r="CH478" i="5"/>
  <c r="CI478" i="5" s="1"/>
  <c r="CJ477" i="5"/>
  <c r="CH477" i="5"/>
  <c r="CI477" i="5" s="1"/>
  <c r="CJ476" i="5"/>
  <c r="CH476" i="5"/>
  <c r="CI476" i="5" s="1"/>
  <c r="CJ475" i="5"/>
  <c r="CH475" i="5"/>
  <c r="CI475" i="5" s="1"/>
  <c r="CJ474" i="5"/>
  <c r="CH474" i="5"/>
  <c r="CI474" i="5" s="1"/>
  <c r="CJ473" i="5"/>
  <c r="CH473" i="5"/>
  <c r="CI473" i="5" s="1"/>
  <c r="CJ472" i="5"/>
  <c r="CH472" i="5"/>
  <c r="CI472" i="5" s="1"/>
  <c r="CJ471" i="5"/>
  <c r="CH471" i="5"/>
  <c r="CI471" i="5" s="1"/>
  <c r="CJ470" i="5"/>
  <c r="CH470" i="5"/>
  <c r="CI470" i="5" s="1"/>
  <c r="CJ469" i="5"/>
  <c r="CH469" i="5"/>
  <c r="CI469" i="5" s="1"/>
  <c r="CJ468" i="5"/>
  <c r="CH468" i="5"/>
  <c r="CI468" i="5" s="1"/>
  <c r="CJ467" i="5"/>
  <c r="CH467" i="5"/>
  <c r="CI467" i="5" s="1"/>
  <c r="CJ466" i="5"/>
  <c r="CH466" i="5"/>
  <c r="CI466" i="5" s="1"/>
  <c r="CJ465" i="5"/>
  <c r="CH465" i="5"/>
  <c r="CI465" i="5" s="1"/>
  <c r="CJ464" i="5"/>
  <c r="CH464" i="5"/>
  <c r="CI464" i="5" s="1"/>
  <c r="CJ463" i="5"/>
  <c r="CH463" i="5"/>
  <c r="CI463" i="5" s="1"/>
  <c r="CJ462" i="5"/>
  <c r="CH462" i="5"/>
  <c r="CI462" i="5" s="1"/>
  <c r="CJ461" i="5"/>
  <c r="CH461" i="5"/>
  <c r="CI461" i="5" s="1"/>
  <c r="CJ460" i="5"/>
  <c r="CH460" i="5"/>
  <c r="CI460" i="5" s="1"/>
  <c r="CJ459" i="5"/>
  <c r="CH459" i="5"/>
  <c r="CI459" i="5" s="1"/>
  <c r="CJ458" i="5"/>
  <c r="CH458" i="5"/>
  <c r="CI458" i="5" s="1"/>
  <c r="CJ457" i="5"/>
  <c r="CH457" i="5"/>
  <c r="CI457" i="5" s="1"/>
  <c r="CJ456" i="5"/>
  <c r="CH456" i="5"/>
  <c r="CI456" i="5" s="1"/>
  <c r="CJ455" i="5"/>
  <c r="CH455" i="5"/>
  <c r="CI455" i="5" s="1"/>
  <c r="CJ454" i="5"/>
  <c r="CH454" i="5"/>
  <c r="CI454" i="5" s="1"/>
  <c r="CJ453" i="5"/>
  <c r="CH453" i="5"/>
  <c r="CI453" i="5" s="1"/>
  <c r="CJ452" i="5"/>
  <c r="CH452" i="5"/>
  <c r="CI452" i="5" s="1"/>
  <c r="CJ451" i="5"/>
  <c r="CH451" i="5"/>
  <c r="CI451" i="5" s="1"/>
  <c r="CJ450" i="5"/>
  <c r="CH450" i="5"/>
  <c r="CI450" i="5" s="1"/>
  <c r="CJ449" i="5"/>
  <c r="CH449" i="5"/>
  <c r="CI449" i="5" s="1"/>
  <c r="CJ448" i="5"/>
  <c r="CH448" i="5"/>
  <c r="CI448" i="5" s="1"/>
  <c r="CJ447" i="5"/>
  <c r="CH447" i="5"/>
  <c r="CI447" i="5" s="1"/>
  <c r="CJ446" i="5"/>
  <c r="CH446" i="5"/>
  <c r="CI446" i="5" s="1"/>
  <c r="CJ445" i="5"/>
  <c r="CH445" i="5"/>
  <c r="CI445" i="5" s="1"/>
  <c r="CJ444" i="5"/>
  <c r="CH444" i="5"/>
  <c r="CI444" i="5" s="1"/>
  <c r="CJ443" i="5"/>
  <c r="CH443" i="5"/>
  <c r="CI443" i="5" s="1"/>
  <c r="CJ442" i="5"/>
  <c r="CH442" i="5"/>
  <c r="CI442" i="5" s="1"/>
  <c r="CJ441" i="5"/>
  <c r="CH441" i="5"/>
  <c r="CI441" i="5" s="1"/>
  <c r="CJ440" i="5"/>
  <c r="CH440" i="5"/>
  <c r="CI440" i="5" s="1"/>
  <c r="CJ439" i="5"/>
  <c r="CH439" i="5"/>
  <c r="CI439" i="5" s="1"/>
  <c r="CJ438" i="5"/>
  <c r="CH438" i="5"/>
  <c r="CI438" i="5" s="1"/>
  <c r="CJ437" i="5"/>
  <c r="CH437" i="5"/>
  <c r="CI437" i="5" s="1"/>
  <c r="CJ436" i="5"/>
  <c r="CH436" i="5"/>
  <c r="CI436" i="5" s="1"/>
  <c r="CJ435" i="5"/>
  <c r="CH435" i="5"/>
  <c r="CI435" i="5" s="1"/>
  <c r="CJ434" i="5"/>
  <c r="CH434" i="5"/>
  <c r="CI434" i="5" s="1"/>
  <c r="CJ433" i="5"/>
  <c r="CH433" i="5"/>
  <c r="CI433" i="5" s="1"/>
  <c r="CJ432" i="5"/>
  <c r="CH432" i="5"/>
  <c r="CI432" i="5" s="1"/>
  <c r="CJ431" i="5"/>
  <c r="CH431" i="5"/>
  <c r="CI431" i="5" s="1"/>
  <c r="CJ430" i="5"/>
  <c r="CH430" i="5"/>
  <c r="CI430" i="5" s="1"/>
  <c r="CJ429" i="5"/>
  <c r="CH429" i="5"/>
  <c r="CI429" i="5" s="1"/>
  <c r="CJ428" i="5"/>
  <c r="CH428" i="5"/>
  <c r="CI428" i="5" s="1"/>
  <c r="CJ427" i="5"/>
  <c r="CH427" i="5"/>
  <c r="CI427" i="5" s="1"/>
  <c r="CJ426" i="5"/>
  <c r="CH426" i="5"/>
  <c r="CI426" i="5" s="1"/>
  <c r="CJ425" i="5"/>
  <c r="CH425" i="5"/>
  <c r="CI425" i="5" s="1"/>
  <c r="CJ424" i="5"/>
  <c r="CH424" i="5"/>
  <c r="CI424" i="5" s="1"/>
  <c r="CJ423" i="5"/>
  <c r="CH423" i="5"/>
  <c r="CI423" i="5" s="1"/>
  <c r="CJ422" i="5"/>
  <c r="CH422" i="5"/>
  <c r="CI422" i="5" s="1"/>
  <c r="CJ421" i="5"/>
  <c r="CH421" i="5"/>
  <c r="CI421" i="5" s="1"/>
  <c r="CJ420" i="5"/>
  <c r="CH420" i="5"/>
  <c r="CI420" i="5" s="1"/>
  <c r="CJ419" i="5"/>
  <c r="CH419" i="5"/>
  <c r="CI419" i="5" s="1"/>
  <c r="CJ418" i="5"/>
  <c r="CH418" i="5"/>
  <c r="CI418" i="5" s="1"/>
  <c r="CJ417" i="5"/>
  <c r="CH417" i="5"/>
  <c r="CI417" i="5" s="1"/>
  <c r="CJ416" i="5"/>
  <c r="CH416" i="5"/>
  <c r="CI416" i="5" s="1"/>
  <c r="CJ415" i="5"/>
  <c r="CH415" i="5"/>
  <c r="CI415" i="5" s="1"/>
  <c r="CJ414" i="5"/>
  <c r="CH414" i="5"/>
  <c r="CI414" i="5" s="1"/>
  <c r="CJ413" i="5"/>
  <c r="CH413" i="5"/>
  <c r="CI413" i="5" s="1"/>
  <c r="CJ412" i="5"/>
  <c r="CH412" i="5"/>
  <c r="CI412" i="5" s="1"/>
  <c r="CJ411" i="5"/>
  <c r="CH411" i="5"/>
  <c r="CI411" i="5" s="1"/>
  <c r="CJ410" i="5"/>
  <c r="CH410" i="5"/>
  <c r="CI410" i="5" s="1"/>
  <c r="CJ409" i="5"/>
  <c r="CH409" i="5"/>
  <c r="CI409" i="5" s="1"/>
  <c r="CJ408" i="5"/>
  <c r="CH408" i="5"/>
  <c r="CI408" i="5" s="1"/>
  <c r="CJ407" i="5"/>
  <c r="CH407" i="5"/>
  <c r="CI407" i="5" s="1"/>
  <c r="CJ406" i="5"/>
  <c r="CH406" i="5"/>
  <c r="CI406" i="5" s="1"/>
  <c r="CJ405" i="5"/>
  <c r="CH405" i="5"/>
  <c r="CI405" i="5" s="1"/>
  <c r="CJ404" i="5"/>
  <c r="CH404" i="5"/>
  <c r="CI404" i="5" s="1"/>
  <c r="CJ403" i="5"/>
  <c r="CH403" i="5"/>
  <c r="CI403" i="5" s="1"/>
  <c r="CJ402" i="5"/>
  <c r="CH402" i="5"/>
  <c r="CI402" i="5" s="1"/>
  <c r="CJ401" i="5"/>
  <c r="CH401" i="5"/>
  <c r="CI401" i="5" s="1"/>
  <c r="CJ400" i="5"/>
  <c r="CH400" i="5"/>
  <c r="CI400" i="5" s="1"/>
  <c r="CJ399" i="5"/>
  <c r="CH399" i="5"/>
  <c r="CI399" i="5" s="1"/>
  <c r="CJ398" i="5"/>
  <c r="CH398" i="5"/>
  <c r="CI398" i="5" s="1"/>
  <c r="CJ397" i="5"/>
  <c r="CH397" i="5"/>
  <c r="CI397" i="5" s="1"/>
  <c r="CJ396" i="5"/>
  <c r="CH396" i="5"/>
  <c r="CI396" i="5" s="1"/>
  <c r="CJ395" i="5"/>
  <c r="CH395" i="5"/>
  <c r="CI395" i="5" s="1"/>
  <c r="CJ394" i="5"/>
  <c r="CH394" i="5"/>
  <c r="CI394" i="5" s="1"/>
  <c r="CJ393" i="5"/>
  <c r="CH393" i="5"/>
  <c r="CI393" i="5" s="1"/>
  <c r="CJ392" i="5"/>
  <c r="CH392" i="5"/>
  <c r="CI392" i="5" s="1"/>
  <c r="CJ391" i="5"/>
  <c r="CH391" i="5"/>
  <c r="CI391" i="5" s="1"/>
  <c r="CJ390" i="5"/>
  <c r="CH390" i="5"/>
  <c r="CI390" i="5" s="1"/>
  <c r="CJ389" i="5"/>
  <c r="CH389" i="5"/>
  <c r="CI389" i="5" s="1"/>
  <c r="CJ388" i="5"/>
  <c r="CH388" i="5"/>
  <c r="CI388" i="5" s="1"/>
  <c r="CJ387" i="5"/>
  <c r="CH387" i="5"/>
  <c r="CI387" i="5" s="1"/>
  <c r="CJ386" i="5"/>
  <c r="CH386" i="5"/>
  <c r="CI386" i="5" s="1"/>
  <c r="CJ385" i="5"/>
  <c r="CH385" i="5"/>
  <c r="CI385" i="5" s="1"/>
  <c r="CJ384" i="5"/>
  <c r="CH384" i="5"/>
  <c r="CI384" i="5" s="1"/>
  <c r="CJ383" i="5"/>
  <c r="CH383" i="5"/>
  <c r="CI383" i="5" s="1"/>
  <c r="CJ382" i="5"/>
  <c r="CH382" i="5"/>
  <c r="CI382" i="5" s="1"/>
  <c r="CJ381" i="5"/>
  <c r="CH381" i="5"/>
  <c r="CI381" i="5" s="1"/>
  <c r="CJ380" i="5"/>
  <c r="CH380" i="5"/>
  <c r="CI380" i="5" s="1"/>
  <c r="CJ379" i="5"/>
  <c r="CH379" i="5"/>
  <c r="CI379" i="5" s="1"/>
  <c r="CJ378" i="5"/>
  <c r="CH378" i="5"/>
  <c r="CI378" i="5" s="1"/>
  <c r="CJ377" i="5"/>
  <c r="CH377" i="5"/>
  <c r="CI377" i="5" s="1"/>
  <c r="CJ376" i="5"/>
  <c r="CH376" i="5"/>
  <c r="CI376" i="5" s="1"/>
  <c r="CJ375" i="5"/>
  <c r="CH375" i="5"/>
  <c r="CI375" i="5" s="1"/>
  <c r="CJ374" i="5"/>
  <c r="CH374" i="5"/>
  <c r="CI374" i="5" s="1"/>
  <c r="CJ373" i="5"/>
  <c r="CH373" i="5"/>
  <c r="CI373" i="5" s="1"/>
  <c r="CJ372" i="5"/>
  <c r="CH372" i="5"/>
  <c r="CI372" i="5" s="1"/>
  <c r="CJ371" i="5"/>
  <c r="CH371" i="5"/>
  <c r="CI371" i="5" s="1"/>
  <c r="CJ370" i="5"/>
  <c r="CH370" i="5"/>
  <c r="CI370" i="5" s="1"/>
  <c r="CJ369" i="5"/>
  <c r="CH369" i="5"/>
  <c r="CI369" i="5" s="1"/>
  <c r="CJ368" i="5"/>
  <c r="CH368" i="5"/>
  <c r="CI368" i="5" s="1"/>
  <c r="CJ367" i="5"/>
  <c r="CH367" i="5"/>
  <c r="CI367" i="5" s="1"/>
  <c r="CJ366" i="5"/>
  <c r="CH366" i="5"/>
  <c r="CI366" i="5" s="1"/>
  <c r="CJ365" i="5"/>
  <c r="CH365" i="5"/>
  <c r="CI365" i="5" s="1"/>
  <c r="CJ364" i="5"/>
  <c r="CH364" i="5"/>
  <c r="CI364" i="5" s="1"/>
  <c r="CJ363" i="5"/>
  <c r="CH363" i="5"/>
  <c r="CI363" i="5" s="1"/>
  <c r="CJ362" i="5"/>
  <c r="CH362" i="5"/>
  <c r="CI362" i="5" s="1"/>
  <c r="CJ361" i="5"/>
  <c r="CH361" i="5"/>
  <c r="CI361" i="5" s="1"/>
  <c r="CJ360" i="5"/>
  <c r="CH360" i="5"/>
  <c r="CI360" i="5" s="1"/>
  <c r="CJ359" i="5"/>
  <c r="CH359" i="5"/>
  <c r="CI359" i="5" s="1"/>
  <c r="CJ358" i="5"/>
  <c r="CH358" i="5"/>
  <c r="CI358" i="5" s="1"/>
  <c r="CJ357" i="5"/>
  <c r="CH357" i="5"/>
  <c r="CI357" i="5" s="1"/>
  <c r="CJ356" i="5"/>
  <c r="CH356" i="5"/>
  <c r="CI356" i="5" s="1"/>
  <c r="CJ355" i="5"/>
  <c r="CH355" i="5"/>
  <c r="CI355" i="5" s="1"/>
  <c r="CJ354" i="5"/>
  <c r="CH354" i="5"/>
  <c r="CI354" i="5" s="1"/>
  <c r="CJ353" i="5"/>
  <c r="CH353" i="5"/>
  <c r="CI353" i="5" s="1"/>
  <c r="CJ352" i="5"/>
  <c r="CH352" i="5"/>
  <c r="CI352" i="5" s="1"/>
  <c r="CJ351" i="5"/>
  <c r="CH351" i="5"/>
  <c r="CI351" i="5" s="1"/>
  <c r="CJ350" i="5"/>
  <c r="CH350" i="5"/>
  <c r="CI350" i="5" s="1"/>
  <c r="CJ349" i="5"/>
  <c r="CH349" i="5"/>
  <c r="CI349" i="5" s="1"/>
  <c r="CJ348" i="5"/>
  <c r="CH348" i="5"/>
  <c r="CI348" i="5" s="1"/>
  <c r="CJ347" i="5"/>
  <c r="CH347" i="5"/>
  <c r="CI347" i="5" s="1"/>
  <c r="CJ346" i="5"/>
  <c r="CH346" i="5"/>
  <c r="CI346" i="5" s="1"/>
  <c r="CJ345" i="5"/>
  <c r="CH345" i="5"/>
  <c r="CI345" i="5" s="1"/>
  <c r="CJ344" i="5"/>
  <c r="CH344" i="5"/>
  <c r="CI344" i="5" s="1"/>
  <c r="CJ343" i="5"/>
  <c r="CH343" i="5"/>
  <c r="CI343" i="5" s="1"/>
  <c r="CJ342" i="5"/>
  <c r="CH342" i="5"/>
  <c r="CI342" i="5" s="1"/>
  <c r="CJ341" i="5"/>
  <c r="CH341" i="5"/>
  <c r="CI341" i="5" s="1"/>
  <c r="CJ340" i="5"/>
  <c r="CH340" i="5"/>
  <c r="CI340" i="5" s="1"/>
  <c r="CJ339" i="5"/>
  <c r="CH339" i="5"/>
  <c r="CI339" i="5" s="1"/>
  <c r="CJ338" i="5"/>
  <c r="CH338" i="5"/>
  <c r="CI338" i="5" s="1"/>
  <c r="CJ337" i="5"/>
  <c r="CH337" i="5"/>
  <c r="CI337" i="5" s="1"/>
  <c r="CJ336" i="5"/>
  <c r="CH336" i="5"/>
  <c r="CI336" i="5" s="1"/>
  <c r="CJ335" i="5"/>
  <c r="CH335" i="5"/>
  <c r="CI335" i="5" s="1"/>
  <c r="CJ334" i="5"/>
  <c r="CH334" i="5"/>
  <c r="CI334" i="5" s="1"/>
  <c r="CJ333" i="5"/>
  <c r="CH333" i="5"/>
  <c r="CI333" i="5" s="1"/>
  <c r="CJ332" i="5"/>
  <c r="CH332" i="5"/>
  <c r="CI332" i="5" s="1"/>
  <c r="CJ331" i="5"/>
  <c r="CH331" i="5"/>
  <c r="CI331" i="5" s="1"/>
  <c r="CJ330" i="5"/>
  <c r="CH330" i="5"/>
  <c r="CI330" i="5" s="1"/>
  <c r="CJ329" i="5"/>
  <c r="CH329" i="5"/>
  <c r="CI329" i="5" s="1"/>
  <c r="CJ328" i="5"/>
  <c r="CH328" i="5"/>
  <c r="CI328" i="5" s="1"/>
  <c r="CJ327" i="5"/>
  <c r="CH327" i="5"/>
  <c r="CI327" i="5" s="1"/>
  <c r="CJ326" i="5"/>
  <c r="CH326" i="5"/>
  <c r="CI326" i="5" s="1"/>
  <c r="CJ325" i="5"/>
  <c r="CH325" i="5"/>
  <c r="CI325" i="5" s="1"/>
  <c r="CJ324" i="5"/>
  <c r="CH324" i="5"/>
  <c r="CI324" i="5" s="1"/>
  <c r="CJ323" i="5"/>
  <c r="CH323" i="5"/>
  <c r="CI323" i="5" s="1"/>
  <c r="CJ322" i="5"/>
  <c r="CH322" i="5"/>
  <c r="CI322" i="5" s="1"/>
  <c r="CJ321" i="5"/>
  <c r="CH321" i="5"/>
  <c r="CI321" i="5" s="1"/>
  <c r="CJ320" i="5"/>
  <c r="CH320" i="5"/>
  <c r="CI320" i="5" s="1"/>
  <c r="CJ319" i="5"/>
  <c r="CH319" i="5"/>
  <c r="CI319" i="5" s="1"/>
  <c r="CJ318" i="5"/>
  <c r="CH318" i="5"/>
  <c r="CI318" i="5" s="1"/>
  <c r="CJ317" i="5"/>
  <c r="CH317" i="5"/>
  <c r="CI317" i="5" s="1"/>
  <c r="CJ316" i="5"/>
  <c r="CH316" i="5"/>
  <c r="CI316" i="5" s="1"/>
  <c r="CJ315" i="5"/>
  <c r="CH315" i="5"/>
  <c r="CI315" i="5" s="1"/>
  <c r="CJ314" i="5"/>
  <c r="CH314" i="5"/>
  <c r="CI314" i="5" s="1"/>
  <c r="CJ313" i="5"/>
  <c r="CH313" i="5"/>
  <c r="CI313" i="5" s="1"/>
  <c r="CJ312" i="5"/>
  <c r="CH312" i="5"/>
  <c r="CI312" i="5" s="1"/>
  <c r="CJ311" i="5"/>
  <c r="CH311" i="5"/>
  <c r="CI311" i="5" s="1"/>
  <c r="CJ310" i="5"/>
  <c r="CH310" i="5"/>
  <c r="CI310" i="5" s="1"/>
  <c r="CJ309" i="5"/>
  <c r="CH309" i="5"/>
  <c r="CI309" i="5" s="1"/>
  <c r="CJ308" i="5"/>
  <c r="CH308" i="5"/>
  <c r="CI308" i="5" s="1"/>
  <c r="CJ307" i="5"/>
  <c r="CH307" i="5"/>
  <c r="CI307" i="5" s="1"/>
  <c r="CJ306" i="5"/>
  <c r="CH306" i="5"/>
  <c r="CI306" i="5" s="1"/>
  <c r="CJ305" i="5"/>
  <c r="CH305" i="5"/>
  <c r="CI305" i="5" s="1"/>
  <c r="CJ304" i="5"/>
  <c r="CH304" i="5"/>
  <c r="CI304" i="5" s="1"/>
  <c r="CJ303" i="5"/>
  <c r="CH303" i="5"/>
  <c r="CI303" i="5" s="1"/>
  <c r="CJ302" i="5"/>
  <c r="CH302" i="5"/>
  <c r="CI302" i="5" s="1"/>
  <c r="CJ301" i="5"/>
  <c r="CH301" i="5"/>
  <c r="CI301" i="5" s="1"/>
  <c r="CJ300" i="5"/>
  <c r="CH300" i="5"/>
  <c r="CI300" i="5" s="1"/>
  <c r="CJ299" i="5"/>
  <c r="CH299" i="5"/>
  <c r="CI299" i="5" s="1"/>
  <c r="CJ298" i="5"/>
  <c r="CH298" i="5"/>
  <c r="CI298" i="5" s="1"/>
  <c r="CJ297" i="5"/>
  <c r="CH297" i="5"/>
  <c r="CI297" i="5" s="1"/>
  <c r="CJ296" i="5"/>
  <c r="CH296" i="5"/>
  <c r="CI296" i="5" s="1"/>
  <c r="CJ295" i="5"/>
  <c r="CH295" i="5"/>
  <c r="CI295" i="5" s="1"/>
  <c r="CJ294" i="5"/>
  <c r="CH294" i="5"/>
  <c r="CI294" i="5" s="1"/>
  <c r="CJ293" i="5"/>
  <c r="CH293" i="5"/>
  <c r="CI293" i="5" s="1"/>
  <c r="CJ292" i="5"/>
  <c r="CH292" i="5"/>
  <c r="CI292" i="5" s="1"/>
  <c r="CJ291" i="5"/>
  <c r="CH291" i="5"/>
  <c r="CI291" i="5" s="1"/>
  <c r="CJ290" i="5"/>
  <c r="CH290" i="5"/>
  <c r="CI290" i="5" s="1"/>
  <c r="CJ289" i="5"/>
  <c r="CH289" i="5"/>
  <c r="CI289" i="5" s="1"/>
  <c r="CJ288" i="5"/>
  <c r="CH288" i="5"/>
  <c r="CI288" i="5" s="1"/>
  <c r="CJ287" i="5"/>
  <c r="CH287" i="5"/>
  <c r="CI287" i="5" s="1"/>
  <c r="CJ286" i="5"/>
  <c r="CH286" i="5"/>
  <c r="CI286" i="5" s="1"/>
  <c r="CJ285" i="5"/>
  <c r="CH285" i="5"/>
  <c r="CI285" i="5" s="1"/>
  <c r="CJ284" i="5"/>
  <c r="CH284" i="5"/>
  <c r="CI284" i="5" s="1"/>
  <c r="CJ283" i="5"/>
  <c r="CH283" i="5"/>
  <c r="CI283" i="5" s="1"/>
  <c r="CJ282" i="5"/>
  <c r="CH282" i="5"/>
  <c r="CI282" i="5" s="1"/>
  <c r="CJ281" i="5"/>
  <c r="CH281" i="5"/>
  <c r="CI281" i="5" s="1"/>
  <c r="CJ280" i="5"/>
  <c r="CH280" i="5"/>
  <c r="CI280" i="5" s="1"/>
  <c r="CJ279" i="5"/>
  <c r="CH279" i="5"/>
  <c r="CI279" i="5" s="1"/>
  <c r="CJ278" i="5"/>
  <c r="CH278" i="5"/>
  <c r="CI278" i="5" s="1"/>
  <c r="CJ277" i="5"/>
  <c r="CH277" i="5"/>
  <c r="CI277" i="5" s="1"/>
  <c r="CJ276" i="5"/>
  <c r="CH276" i="5"/>
  <c r="CI276" i="5" s="1"/>
  <c r="CJ275" i="5"/>
  <c r="CH275" i="5"/>
  <c r="CI275" i="5" s="1"/>
  <c r="CJ274" i="5"/>
  <c r="CH274" i="5"/>
  <c r="CI274" i="5" s="1"/>
  <c r="CJ273" i="5"/>
  <c r="CH273" i="5"/>
  <c r="CI273" i="5" s="1"/>
  <c r="CJ272" i="5"/>
  <c r="CH272" i="5"/>
  <c r="CI272" i="5" s="1"/>
  <c r="CJ271" i="5"/>
  <c r="CH271" i="5"/>
  <c r="CI271" i="5" s="1"/>
  <c r="CJ270" i="5"/>
  <c r="CH270" i="5"/>
  <c r="CI270" i="5" s="1"/>
  <c r="CJ269" i="5"/>
  <c r="CH269" i="5"/>
  <c r="CI269" i="5" s="1"/>
  <c r="CJ268" i="5"/>
  <c r="CH268" i="5"/>
  <c r="CI268" i="5" s="1"/>
  <c r="CJ267" i="5"/>
  <c r="CH267" i="5"/>
  <c r="CI267" i="5" s="1"/>
  <c r="CJ266" i="5"/>
  <c r="CH266" i="5"/>
  <c r="CI266" i="5" s="1"/>
  <c r="CJ265" i="5"/>
  <c r="CH265" i="5"/>
  <c r="CI265" i="5" s="1"/>
  <c r="CJ264" i="5"/>
  <c r="CH264" i="5"/>
  <c r="CI264" i="5" s="1"/>
  <c r="CJ263" i="5"/>
  <c r="CH263" i="5"/>
  <c r="CI263" i="5" s="1"/>
  <c r="CJ262" i="5"/>
  <c r="CH262" i="5"/>
  <c r="CI262" i="5" s="1"/>
  <c r="CJ261" i="5"/>
  <c r="CH261" i="5"/>
  <c r="CI261" i="5" s="1"/>
  <c r="CJ260" i="5"/>
  <c r="CH260" i="5"/>
  <c r="CI260" i="5" s="1"/>
  <c r="CJ259" i="5"/>
  <c r="CH259" i="5"/>
  <c r="CI259" i="5" s="1"/>
  <c r="CJ258" i="5"/>
  <c r="CH258" i="5"/>
  <c r="CI258" i="5" s="1"/>
  <c r="CJ257" i="5"/>
  <c r="CH257" i="5"/>
  <c r="CI257" i="5" s="1"/>
  <c r="CJ256" i="5"/>
  <c r="CH256" i="5"/>
  <c r="CI256" i="5" s="1"/>
  <c r="CJ255" i="5"/>
  <c r="CH255" i="5"/>
  <c r="CI255" i="5" s="1"/>
  <c r="CJ254" i="5"/>
  <c r="CH254" i="5"/>
  <c r="CI254" i="5" s="1"/>
  <c r="CJ253" i="5"/>
  <c r="CH253" i="5"/>
  <c r="CI253" i="5" s="1"/>
  <c r="CJ252" i="5"/>
  <c r="CH252" i="5"/>
  <c r="CI252" i="5" s="1"/>
  <c r="CJ251" i="5"/>
  <c r="CH251" i="5"/>
  <c r="CI251" i="5" s="1"/>
  <c r="CJ250" i="5"/>
  <c r="CH250" i="5"/>
  <c r="CI250" i="5" s="1"/>
  <c r="CJ249" i="5"/>
  <c r="CH249" i="5"/>
  <c r="CI249" i="5" s="1"/>
  <c r="CJ248" i="5"/>
  <c r="CH248" i="5"/>
  <c r="CI248" i="5" s="1"/>
  <c r="CJ247" i="5"/>
  <c r="CH247" i="5"/>
  <c r="CI247" i="5" s="1"/>
  <c r="CJ246" i="5"/>
  <c r="CH246" i="5"/>
  <c r="CI246" i="5" s="1"/>
  <c r="CJ245" i="5"/>
  <c r="CH245" i="5"/>
  <c r="CI245" i="5" s="1"/>
  <c r="CJ244" i="5"/>
  <c r="CH244" i="5"/>
  <c r="CI244" i="5" s="1"/>
  <c r="CJ243" i="5"/>
  <c r="CH243" i="5"/>
  <c r="CI243" i="5" s="1"/>
  <c r="CJ242" i="5"/>
  <c r="CH242" i="5"/>
  <c r="CI242" i="5" s="1"/>
  <c r="CJ241" i="5"/>
  <c r="CH241" i="5"/>
  <c r="CI241" i="5" s="1"/>
  <c r="CJ240" i="5"/>
  <c r="CH240" i="5"/>
  <c r="CI240" i="5" s="1"/>
  <c r="CJ239" i="5"/>
  <c r="CH239" i="5"/>
  <c r="CI239" i="5" s="1"/>
  <c r="CJ238" i="5"/>
  <c r="CH238" i="5"/>
  <c r="CI238" i="5" s="1"/>
  <c r="CJ237" i="5"/>
  <c r="CH237" i="5"/>
  <c r="CI237" i="5" s="1"/>
  <c r="CJ236" i="5"/>
  <c r="CH236" i="5"/>
  <c r="CI236" i="5" s="1"/>
  <c r="CJ235" i="5"/>
  <c r="CH235" i="5"/>
  <c r="CI235" i="5" s="1"/>
  <c r="CJ234" i="5"/>
  <c r="CH234" i="5"/>
  <c r="CI234" i="5" s="1"/>
  <c r="CJ233" i="5"/>
  <c r="CH233" i="5"/>
  <c r="CI233" i="5" s="1"/>
  <c r="CJ232" i="5"/>
  <c r="CH232" i="5"/>
  <c r="CI232" i="5" s="1"/>
  <c r="CJ231" i="5"/>
  <c r="CH231" i="5"/>
  <c r="CI231" i="5" s="1"/>
  <c r="CJ230" i="5"/>
  <c r="CH230" i="5"/>
  <c r="CI230" i="5" s="1"/>
  <c r="CJ229" i="5"/>
  <c r="CH229" i="5"/>
  <c r="CI229" i="5" s="1"/>
  <c r="CJ228" i="5"/>
  <c r="CH228" i="5"/>
  <c r="CI228" i="5" s="1"/>
  <c r="CJ227" i="5"/>
  <c r="CH227" i="5"/>
  <c r="CI227" i="5" s="1"/>
  <c r="CJ226" i="5"/>
  <c r="CH226" i="5"/>
  <c r="CI226" i="5" s="1"/>
  <c r="CJ225" i="5"/>
  <c r="CH225" i="5"/>
  <c r="CI225" i="5" s="1"/>
  <c r="CJ224" i="5"/>
  <c r="CH224" i="5"/>
  <c r="CI224" i="5" s="1"/>
  <c r="CJ223" i="5"/>
  <c r="CH223" i="5"/>
  <c r="CI223" i="5" s="1"/>
  <c r="CJ222" i="5"/>
  <c r="CH222" i="5"/>
  <c r="CI222" i="5" s="1"/>
  <c r="CJ221" i="5"/>
  <c r="CH221" i="5"/>
  <c r="CI221" i="5" s="1"/>
  <c r="CJ220" i="5"/>
  <c r="CH220" i="5"/>
  <c r="CI220" i="5" s="1"/>
  <c r="CJ219" i="5"/>
  <c r="CH219" i="5"/>
  <c r="CI219" i="5" s="1"/>
  <c r="CJ218" i="5"/>
  <c r="CH218" i="5"/>
  <c r="CI218" i="5" s="1"/>
  <c r="CJ217" i="5"/>
  <c r="CH217" i="5"/>
  <c r="CI217" i="5" s="1"/>
  <c r="CJ216" i="5"/>
  <c r="CH216" i="5"/>
  <c r="CI216" i="5" s="1"/>
  <c r="CJ215" i="5"/>
  <c r="CH215" i="5"/>
  <c r="CI215" i="5" s="1"/>
  <c r="CJ214" i="5"/>
  <c r="CH214" i="5"/>
  <c r="CI214" i="5" s="1"/>
  <c r="CJ213" i="5"/>
  <c r="CH213" i="5"/>
  <c r="CI213" i="5" s="1"/>
  <c r="CJ212" i="5"/>
  <c r="CH212" i="5"/>
  <c r="CI212" i="5" s="1"/>
  <c r="CJ211" i="5"/>
  <c r="CH211" i="5"/>
  <c r="CI211" i="5" s="1"/>
  <c r="CJ210" i="5"/>
  <c r="CH210" i="5"/>
  <c r="CI210" i="5" s="1"/>
  <c r="CJ209" i="5"/>
  <c r="CH209" i="5"/>
  <c r="CI209" i="5" s="1"/>
  <c r="CJ208" i="5"/>
  <c r="CH208" i="5"/>
  <c r="CI208" i="5" s="1"/>
  <c r="CJ207" i="5"/>
  <c r="CH207" i="5"/>
  <c r="CI207" i="5" s="1"/>
  <c r="CJ206" i="5"/>
  <c r="CH206" i="5"/>
  <c r="CI206" i="5" s="1"/>
  <c r="CJ205" i="5"/>
  <c r="CH205" i="5"/>
  <c r="CI205" i="5" s="1"/>
  <c r="CJ204" i="5"/>
  <c r="CH204" i="5"/>
  <c r="CI204" i="5" s="1"/>
  <c r="CJ203" i="5"/>
  <c r="CH203" i="5"/>
  <c r="CI203" i="5" s="1"/>
  <c r="CJ202" i="5"/>
  <c r="CH202" i="5"/>
  <c r="CI202" i="5" s="1"/>
  <c r="CJ201" i="5"/>
  <c r="CH201" i="5"/>
  <c r="CI201" i="5" s="1"/>
  <c r="CJ200" i="5"/>
  <c r="CH200" i="5"/>
  <c r="CI200" i="5" s="1"/>
  <c r="CJ199" i="5"/>
  <c r="CH199" i="5"/>
  <c r="CI199" i="5" s="1"/>
  <c r="CJ198" i="5"/>
  <c r="CH198" i="5"/>
  <c r="CI198" i="5" s="1"/>
  <c r="CJ197" i="5"/>
  <c r="CH197" i="5"/>
  <c r="CI197" i="5" s="1"/>
  <c r="CJ196" i="5"/>
  <c r="CH196" i="5"/>
  <c r="CI196" i="5" s="1"/>
  <c r="CJ195" i="5"/>
  <c r="CH195" i="5"/>
  <c r="CI195" i="5" s="1"/>
  <c r="CJ194" i="5"/>
  <c r="CH194" i="5"/>
  <c r="CI194" i="5" s="1"/>
  <c r="CJ193" i="5"/>
  <c r="CH193" i="5"/>
  <c r="CI193" i="5" s="1"/>
  <c r="CJ192" i="5"/>
  <c r="CH192" i="5"/>
  <c r="CI192" i="5" s="1"/>
  <c r="CJ191" i="5"/>
  <c r="CH191" i="5"/>
  <c r="CI191" i="5" s="1"/>
  <c r="CJ190" i="5"/>
  <c r="CH190" i="5"/>
  <c r="CI190" i="5" s="1"/>
  <c r="CJ189" i="5"/>
  <c r="CH189" i="5"/>
  <c r="CI189" i="5" s="1"/>
  <c r="CJ188" i="5"/>
  <c r="CH188" i="5"/>
  <c r="CI188" i="5" s="1"/>
  <c r="CJ187" i="5"/>
  <c r="CH187" i="5"/>
  <c r="CI187" i="5" s="1"/>
  <c r="CJ186" i="5"/>
  <c r="CH186" i="5"/>
  <c r="CI186" i="5" s="1"/>
  <c r="CJ185" i="5"/>
  <c r="CH185" i="5"/>
  <c r="CI185" i="5" s="1"/>
  <c r="CJ184" i="5"/>
  <c r="CH184" i="5"/>
  <c r="CI184" i="5" s="1"/>
  <c r="CJ183" i="5"/>
  <c r="CH183" i="5"/>
  <c r="CI183" i="5" s="1"/>
  <c r="CJ182" i="5"/>
  <c r="CH182" i="5"/>
  <c r="CI182" i="5" s="1"/>
  <c r="CJ181" i="5"/>
  <c r="CH181" i="5"/>
  <c r="CI181" i="5" s="1"/>
  <c r="CJ180" i="5"/>
  <c r="CH180" i="5"/>
  <c r="CI180" i="5" s="1"/>
  <c r="CJ179" i="5"/>
  <c r="CH179" i="5"/>
  <c r="CI179" i="5" s="1"/>
  <c r="CJ178" i="5"/>
  <c r="CH178" i="5"/>
  <c r="CI178" i="5" s="1"/>
  <c r="CJ177" i="5"/>
  <c r="CH177" i="5"/>
  <c r="CI177" i="5" s="1"/>
  <c r="CJ176" i="5"/>
  <c r="CH176" i="5"/>
  <c r="CI176" i="5" s="1"/>
  <c r="CJ175" i="5"/>
  <c r="CH175" i="5"/>
  <c r="CI175" i="5" s="1"/>
  <c r="CJ174" i="5"/>
  <c r="CH174" i="5"/>
  <c r="CI174" i="5" s="1"/>
  <c r="CJ173" i="5"/>
  <c r="CH173" i="5"/>
  <c r="CI173" i="5" s="1"/>
  <c r="CJ172" i="5"/>
  <c r="CH172" i="5"/>
  <c r="CI172" i="5" s="1"/>
  <c r="CJ171" i="5"/>
  <c r="CH171" i="5"/>
  <c r="CI171" i="5" s="1"/>
  <c r="CJ170" i="5"/>
  <c r="CH170" i="5"/>
  <c r="CI170" i="5" s="1"/>
  <c r="CJ169" i="5"/>
  <c r="CH169" i="5"/>
  <c r="CI169" i="5" s="1"/>
  <c r="CJ168" i="5"/>
  <c r="CH168" i="5"/>
  <c r="CI168" i="5" s="1"/>
  <c r="CJ167" i="5"/>
  <c r="CH167" i="5"/>
  <c r="CI167" i="5" s="1"/>
  <c r="CJ166" i="5"/>
  <c r="CH166" i="5"/>
  <c r="CI166" i="5" s="1"/>
  <c r="CJ165" i="5"/>
  <c r="CH165" i="5"/>
  <c r="CI165" i="5" s="1"/>
  <c r="CJ164" i="5"/>
  <c r="CH164" i="5"/>
  <c r="CI164" i="5" s="1"/>
  <c r="CJ163" i="5"/>
  <c r="CH163" i="5"/>
  <c r="CI163" i="5" s="1"/>
  <c r="CJ162" i="5"/>
  <c r="CH162" i="5"/>
  <c r="CI162" i="5" s="1"/>
  <c r="CJ161" i="5"/>
  <c r="CH161" i="5"/>
  <c r="CI161" i="5" s="1"/>
  <c r="CJ160" i="5"/>
  <c r="CH160" i="5"/>
  <c r="CI160" i="5" s="1"/>
  <c r="CJ159" i="5"/>
  <c r="CH159" i="5"/>
  <c r="CI159" i="5" s="1"/>
  <c r="CJ158" i="5"/>
  <c r="CH158" i="5"/>
  <c r="CI158" i="5" s="1"/>
  <c r="CJ157" i="5"/>
  <c r="CH157" i="5"/>
  <c r="CI157" i="5" s="1"/>
  <c r="CJ156" i="5"/>
  <c r="CH156" i="5"/>
  <c r="CI156" i="5" s="1"/>
  <c r="CJ155" i="5"/>
  <c r="CH155" i="5"/>
  <c r="CI155" i="5" s="1"/>
  <c r="CJ154" i="5"/>
  <c r="CH154" i="5"/>
  <c r="CI154" i="5" s="1"/>
  <c r="CJ153" i="5"/>
  <c r="CH153" i="5"/>
  <c r="CI153" i="5" s="1"/>
  <c r="CJ152" i="5"/>
  <c r="CH152" i="5"/>
  <c r="CI152" i="5" s="1"/>
  <c r="CJ151" i="5"/>
  <c r="CH151" i="5"/>
  <c r="CI151" i="5" s="1"/>
  <c r="CJ150" i="5"/>
  <c r="CH150" i="5"/>
  <c r="CI150" i="5" s="1"/>
  <c r="CJ149" i="5"/>
  <c r="CH149" i="5"/>
  <c r="CI149" i="5" s="1"/>
  <c r="CJ148" i="5"/>
  <c r="CH148" i="5"/>
  <c r="CI148" i="5" s="1"/>
  <c r="CJ147" i="5"/>
  <c r="CH147" i="5"/>
  <c r="CI147" i="5" s="1"/>
  <c r="CJ146" i="5"/>
  <c r="CH146" i="5"/>
  <c r="CI146" i="5" s="1"/>
  <c r="CJ145" i="5"/>
  <c r="CH145" i="5"/>
  <c r="CI145" i="5" s="1"/>
  <c r="CJ144" i="5"/>
  <c r="CH144" i="5"/>
  <c r="CI144" i="5" s="1"/>
  <c r="CJ143" i="5"/>
  <c r="CH143" i="5"/>
  <c r="CI143" i="5" s="1"/>
  <c r="CJ142" i="5"/>
  <c r="CH142" i="5"/>
  <c r="CI142" i="5" s="1"/>
  <c r="CJ141" i="5"/>
  <c r="CH141" i="5"/>
  <c r="CI141" i="5" s="1"/>
  <c r="CJ140" i="5"/>
  <c r="CH140" i="5"/>
  <c r="CI140" i="5" s="1"/>
  <c r="CJ139" i="5"/>
  <c r="CH139" i="5"/>
  <c r="CI139" i="5" s="1"/>
  <c r="CJ138" i="5"/>
  <c r="CH138" i="5"/>
  <c r="CI138" i="5" s="1"/>
  <c r="CJ137" i="5"/>
  <c r="CH137" i="5"/>
  <c r="CI137" i="5" s="1"/>
  <c r="CJ136" i="5"/>
  <c r="CH136" i="5"/>
  <c r="CI136" i="5" s="1"/>
  <c r="CJ135" i="5"/>
  <c r="CH135" i="5"/>
  <c r="CI135" i="5" s="1"/>
  <c r="CJ134" i="5"/>
  <c r="CH134" i="5"/>
  <c r="CI134" i="5" s="1"/>
  <c r="CJ133" i="5"/>
  <c r="CH133" i="5"/>
  <c r="CI133" i="5" s="1"/>
  <c r="CJ132" i="5"/>
  <c r="CH132" i="5"/>
  <c r="CI132" i="5" s="1"/>
  <c r="CJ131" i="5"/>
  <c r="CH131" i="5"/>
  <c r="CI131" i="5" s="1"/>
  <c r="CJ130" i="5"/>
  <c r="CH130" i="5"/>
  <c r="CI130" i="5" s="1"/>
  <c r="CJ129" i="5"/>
  <c r="CH129" i="5"/>
  <c r="CI129" i="5" s="1"/>
  <c r="CJ128" i="5"/>
  <c r="CH128" i="5"/>
  <c r="CI128" i="5" s="1"/>
  <c r="CJ127" i="5"/>
  <c r="CH127" i="5"/>
  <c r="CI127" i="5" s="1"/>
  <c r="CJ126" i="5"/>
  <c r="CH126" i="5"/>
  <c r="CI126" i="5" s="1"/>
  <c r="CJ125" i="5"/>
  <c r="CH125" i="5"/>
  <c r="CI125" i="5" s="1"/>
  <c r="CJ124" i="5"/>
  <c r="CH124" i="5"/>
  <c r="CI124" i="5" s="1"/>
  <c r="CJ123" i="5"/>
  <c r="CH123" i="5"/>
  <c r="CI123" i="5" s="1"/>
  <c r="CJ122" i="5"/>
  <c r="CH122" i="5"/>
  <c r="CI122" i="5" s="1"/>
  <c r="CJ121" i="5"/>
  <c r="CH121" i="5"/>
  <c r="CI121" i="5" s="1"/>
  <c r="CJ120" i="5"/>
  <c r="CH120" i="5"/>
  <c r="CI120" i="5" s="1"/>
  <c r="CJ119" i="5"/>
  <c r="CH119" i="5"/>
  <c r="CI119" i="5" s="1"/>
  <c r="CJ118" i="5"/>
  <c r="CH118" i="5"/>
  <c r="CI118" i="5" s="1"/>
  <c r="CJ117" i="5"/>
  <c r="CH117" i="5"/>
  <c r="CI117" i="5" s="1"/>
  <c r="CJ116" i="5"/>
  <c r="CH116" i="5"/>
  <c r="CI116" i="5" s="1"/>
  <c r="CJ115" i="5"/>
  <c r="CH115" i="5"/>
  <c r="CI115" i="5" s="1"/>
  <c r="CJ114" i="5"/>
  <c r="CH114" i="5"/>
  <c r="CI114" i="5" s="1"/>
  <c r="CJ113" i="5"/>
  <c r="CH113" i="5"/>
  <c r="CI113" i="5" s="1"/>
  <c r="CJ112" i="5"/>
  <c r="CH112" i="5"/>
  <c r="CI112" i="5" s="1"/>
  <c r="CJ111" i="5"/>
  <c r="CH111" i="5"/>
  <c r="CI111" i="5" s="1"/>
  <c r="CJ110" i="5"/>
  <c r="CH110" i="5"/>
  <c r="CI110" i="5" s="1"/>
  <c r="CJ109" i="5"/>
  <c r="CH109" i="5"/>
  <c r="CI109" i="5" s="1"/>
  <c r="CJ108" i="5"/>
  <c r="CH108" i="5"/>
  <c r="CI108" i="5" s="1"/>
  <c r="CJ107" i="5"/>
  <c r="CH107" i="5"/>
  <c r="CI107" i="5" s="1"/>
  <c r="CJ106" i="5"/>
  <c r="CH106" i="5"/>
  <c r="CI106" i="5" s="1"/>
  <c r="CJ105" i="5"/>
  <c r="CH105" i="5"/>
  <c r="CI105" i="5" s="1"/>
  <c r="CJ104" i="5"/>
  <c r="CH104" i="5"/>
  <c r="CI104" i="5" s="1"/>
  <c r="CJ103" i="5"/>
  <c r="CH103" i="5"/>
  <c r="CI103" i="5" s="1"/>
  <c r="CJ102" i="5"/>
  <c r="CH102" i="5"/>
  <c r="CI102" i="5" s="1"/>
  <c r="CJ101" i="5"/>
  <c r="CH101" i="5"/>
  <c r="CI101" i="5" s="1"/>
  <c r="CJ100" i="5"/>
  <c r="CH100" i="5"/>
  <c r="CI100" i="5" s="1"/>
  <c r="CJ99" i="5"/>
  <c r="CH99" i="5"/>
  <c r="CI99" i="5" s="1"/>
  <c r="CJ98" i="5"/>
  <c r="CH98" i="5"/>
  <c r="CI98" i="5" s="1"/>
  <c r="CJ97" i="5"/>
  <c r="CH97" i="5"/>
  <c r="CI97" i="5" s="1"/>
  <c r="CJ96" i="5"/>
  <c r="CH96" i="5"/>
  <c r="CI96" i="5" s="1"/>
  <c r="CJ95" i="5"/>
  <c r="CH95" i="5"/>
  <c r="CI95" i="5" s="1"/>
  <c r="CJ94" i="5"/>
  <c r="CH94" i="5"/>
  <c r="CI94" i="5" s="1"/>
  <c r="CJ93" i="5"/>
  <c r="CH93" i="5"/>
  <c r="CI93" i="5" s="1"/>
  <c r="CJ92" i="5"/>
  <c r="CH92" i="5"/>
  <c r="CI92" i="5" s="1"/>
  <c r="CJ91" i="5"/>
  <c r="CH91" i="5"/>
  <c r="CI91" i="5" s="1"/>
  <c r="CJ90" i="5"/>
  <c r="CH90" i="5"/>
  <c r="CI90" i="5" s="1"/>
  <c r="CJ89" i="5"/>
  <c r="CH89" i="5"/>
  <c r="CI89" i="5" s="1"/>
  <c r="CJ88" i="5"/>
  <c r="CH88" i="5"/>
  <c r="CI88" i="5" s="1"/>
  <c r="CJ87" i="5"/>
  <c r="CH87" i="5"/>
  <c r="CI87" i="5" s="1"/>
  <c r="CJ86" i="5"/>
  <c r="CH86" i="5"/>
  <c r="CI86" i="5" s="1"/>
  <c r="CJ85" i="5"/>
  <c r="CH85" i="5"/>
  <c r="CI85" i="5" s="1"/>
  <c r="CJ84" i="5"/>
  <c r="CH84" i="5"/>
  <c r="CI84" i="5" s="1"/>
  <c r="CJ83" i="5"/>
  <c r="CH83" i="5"/>
  <c r="CI83" i="5" s="1"/>
  <c r="CJ82" i="5"/>
  <c r="CH82" i="5"/>
  <c r="CI82" i="5" s="1"/>
  <c r="CJ81" i="5"/>
  <c r="CH81" i="5"/>
  <c r="CI81" i="5" s="1"/>
  <c r="CJ80" i="5"/>
  <c r="CH80" i="5"/>
  <c r="CI80" i="5" s="1"/>
  <c r="CJ79" i="5"/>
  <c r="CH79" i="5"/>
  <c r="CI79" i="5" s="1"/>
  <c r="CJ78" i="5"/>
  <c r="CH78" i="5"/>
  <c r="CI78" i="5" s="1"/>
  <c r="CJ77" i="5"/>
  <c r="CH77" i="5"/>
  <c r="CI77" i="5" s="1"/>
  <c r="CJ76" i="5"/>
  <c r="CH76" i="5"/>
  <c r="CI76" i="5" s="1"/>
  <c r="CJ75" i="5"/>
  <c r="CH75" i="5"/>
  <c r="CI75" i="5" s="1"/>
  <c r="CJ74" i="5"/>
  <c r="CH74" i="5"/>
  <c r="CI74" i="5" s="1"/>
  <c r="CJ73" i="5"/>
  <c r="CH73" i="5"/>
  <c r="CI73" i="5" s="1"/>
  <c r="CJ72" i="5"/>
  <c r="CH72" i="5"/>
  <c r="CI72" i="5" s="1"/>
  <c r="CJ71" i="5"/>
  <c r="CH71" i="5"/>
  <c r="CI71" i="5" s="1"/>
  <c r="CJ70" i="5"/>
  <c r="CH70" i="5"/>
  <c r="CI70" i="5" s="1"/>
  <c r="CJ69" i="5"/>
  <c r="CH69" i="5"/>
  <c r="CI69" i="5" s="1"/>
  <c r="CJ68" i="5"/>
  <c r="CH68" i="5"/>
  <c r="CI68" i="5" s="1"/>
  <c r="CJ67" i="5"/>
  <c r="CH67" i="5"/>
  <c r="CI67" i="5" s="1"/>
  <c r="CJ66" i="5"/>
  <c r="CH66" i="5"/>
  <c r="CI66" i="5" s="1"/>
  <c r="CJ65" i="5"/>
  <c r="CH65" i="5"/>
  <c r="CI65" i="5" s="1"/>
  <c r="CJ64" i="5"/>
  <c r="CH64" i="5"/>
  <c r="CI64" i="5" s="1"/>
  <c r="CJ63" i="5"/>
  <c r="CH63" i="5"/>
  <c r="CI63" i="5" s="1"/>
  <c r="CJ62" i="5"/>
  <c r="CH62" i="5"/>
  <c r="CI62" i="5" s="1"/>
  <c r="CJ61" i="5"/>
  <c r="CH61" i="5"/>
  <c r="CI61" i="5" s="1"/>
  <c r="CJ60" i="5"/>
  <c r="CH60" i="5"/>
  <c r="CI60" i="5" s="1"/>
  <c r="CJ59" i="5"/>
  <c r="CH59" i="5"/>
  <c r="CI59" i="5" s="1"/>
  <c r="CJ58" i="5"/>
  <c r="CH58" i="5"/>
  <c r="CI58" i="5" s="1"/>
  <c r="CJ57" i="5"/>
  <c r="CH57" i="5"/>
  <c r="CI57" i="5" s="1"/>
  <c r="CJ56" i="5"/>
  <c r="CH56" i="5"/>
  <c r="CI56" i="5" s="1"/>
  <c r="CJ55" i="5"/>
  <c r="CH55" i="5"/>
  <c r="CI55" i="5" s="1"/>
  <c r="CJ54" i="5"/>
  <c r="CH54" i="5"/>
  <c r="CI54" i="5" s="1"/>
  <c r="CJ53" i="5"/>
  <c r="CH53" i="5"/>
  <c r="CI53" i="5" s="1"/>
  <c r="CJ52" i="5"/>
  <c r="CH52" i="5"/>
  <c r="CI52" i="5" s="1"/>
  <c r="CJ51" i="5"/>
  <c r="CH51" i="5"/>
  <c r="CI51" i="5" s="1"/>
  <c r="CJ50" i="5"/>
  <c r="CH50" i="5"/>
  <c r="CI50" i="5" s="1"/>
  <c r="CJ49" i="5"/>
  <c r="CH49" i="5"/>
  <c r="CI49" i="5" s="1"/>
  <c r="CJ48" i="5"/>
  <c r="CH48" i="5"/>
  <c r="CI48" i="5" s="1"/>
  <c r="CJ47" i="5"/>
  <c r="CH47" i="5"/>
  <c r="CI47" i="5" s="1"/>
  <c r="CJ46" i="5"/>
  <c r="CH46" i="5"/>
  <c r="CI46" i="5" s="1"/>
  <c r="CJ45" i="5"/>
  <c r="CH45" i="5"/>
  <c r="CI45" i="5" s="1"/>
  <c r="CJ44" i="5"/>
  <c r="CH44" i="5"/>
  <c r="CI44" i="5" s="1"/>
  <c r="CJ43" i="5"/>
  <c r="CH43" i="5"/>
  <c r="CI43" i="5" s="1"/>
  <c r="CJ42" i="5"/>
  <c r="CH42" i="5"/>
  <c r="CI42" i="5" s="1"/>
  <c r="CJ41" i="5"/>
  <c r="CH41" i="5"/>
  <c r="CI41" i="5" s="1"/>
  <c r="CJ40" i="5"/>
  <c r="CH40" i="5"/>
  <c r="CI40" i="5" s="1"/>
  <c r="CJ39" i="5"/>
  <c r="CH39" i="5"/>
  <c r="CI39" i="5" s="1"/>
  <c r="CJ38" i="5"/>
  <c r="CH38" i="5"/>
  <c r="CI38" i="5" s="1"/>
  <c r="CJ37" i="5"/>
  <c r="CH37" i="5"/>
  <c r="CI37" i="5" s="1"/>
  <c r="CJ36" i="5"/>
  <c r="CH36" i="5"/>
  <c r="CI36" i="5" s="1"/>
  <c r="CJ35" i="5"/>
  <c r="CH35" i="5"/>
  <c r="CI35" i="5" s="1"/>
  <c r="CJ34" i="5"/>
  <c r="CH34" i="5"/>
  <c r="CI34" i="5" s="1"/>
  <c r="CJ33" i="5"/>
  <c r="CH33" i="5"/>
  <c r="CI33" i="5" s="1"/>
  <c r="CJ32" i="5"/>
  <c r="CH32" i="5"/>
  <c r="CI32" i="5" s="1"/>
  <c r="CJ31" i="5"/>
  <c r="CH31" i="5"/>
  <c r="CI31" i="5" s="1"/>
  <c r="CJ30" i="5"/>
  <c r="CH30" i="5"/>
  <c r="CI30" i="5" s="1"/>
  <c r="CJ29" i="5"/>
  <c r="CH29" i="5"/>
  <c r="CI29" i="5" s="1"/>
  <c r="CJ28" i="5"/>
  <c r="CH28" i="5"/>
  <c r="CI28" i="5" s="1"/>
  <c r="CJ27" i="5"/>
  <c r="CH27" i="5"/>
  <c r="CI27" i="5" s="1"/>
  <c r="CJ26" i="5"/>
  <c r="CH26" i="5"/>
  <c r="CI26" i="5" s="1"/>
  <c r="CJ25" i="5"/>
  <c r="CH25" i="5"/>
  <c r="CI25" i="5" s="1"/>
  <c r="CJ24" i="5"/>
  <c r="CH24" i="5"/>
  <c r="CI24" i="5" s="1"/>
  <c r="CJ23" i="5"/>
  <c r="CH23" i="5"/>
  <c r="CI23" i="5" s="1"/>
  <c r="CJ22" i="5"/>
  <c r="CH22" i="5"/>
  <c r="CI22" i="5" s="1"/>
  <c r="CJ21" i="5"/>
  <c r="CH21" i="5"/>
  <c r="CI21" i="5" s="1"/>
  <c r="CJ20" i="5"/>
  <c r="CH20" i="5"/>
  <c r="CI20" i="5" s="1"/>
  <c r="CJ19" i="5"/>
  <c r="CH19" i="5"/>
  <c r="CI19" i="5" s="1"/>
  <c r="CJ18" i="5"/>
  <c r="CH18" i="5"/>
  <c r="CI18" i="5" s="1"/>
  <c r="CJ17" i="5"/>
  <c r="CH17" i="5"/>
  <c r="CI17" i="5" s="1"/>
  <c r="CJ16" i="5"/>
  <c r="CH16" i="5"/>
  <c r="CI16" i="5" s="1"/>
  <c r="CJ15" i="5"/>
  <c r="CH15" i="5"/>
  <c r="CI15" i="5" s="1"/>
  <c r="CJ14" i="5"/>
  <c r="CH14" i="5"/>
  <c r="CI14" i="5" s="1"/>
  <c r="CJ13" i="5"/>
  <c r="CH13" i="5"/>
  <c r="CI13" i="5" s="1"/>
  <c r="CJ12" i="5"/>
  <c r="CH12" i="5"/>
  <c r="CI12" i="5" s="1"/>
  <c r="CJ11" i="5"/>
  <c r="CH11" i="5"/>
  <c r="CI11" i="5" s="1"/>
  <c r="CJ10" i="5"/>
  <c r="CH10" i="5"/>
  <c r="CI10" i="5" s="1"/>
  <c r="CJ9" i="5"/>
  <c r="CH9" i="5"/>
  <c r="CI9" i="5" s="1"/>
  <c r="CJ8" i="5"/>
  <c r="CH8" i="5"/>
  <c r="CI8" i="5" s="1"/>
  <c r="CA2007" i="5"/>
  <c r="BY2007" i="5"/>
  <c r="BZ2007" i="5" s="1"/>
  <c r="CA2006" i="5"/>
  <c r="BY2006" i="5"/>
  <c r="BZ2006" i="5" s="1"/>
  <c r="CA2005" i="5"/>
  <c r="BY2005" i="5"/>
  <c r="BZ2005" i="5" s="1"/>
  <c r="CA2004" i="5"/>
  <c r="BY2004" i="5"/>
  <c r="BZ2004" i="5" s="1"/>
  <c r="CA2003" i="5"/>
  <c r="BY2003" i="5"/>
  <c r="BZ2003" i="5" s="1"/>
  <c r="CA2002" i="5"/>
  <c r="BY2002" i="5"/>
  <c r="BZ2002" i="5" s="1"/>
  <c r="CA2001" i="5"/>
  <c r="BY2001" i="5"/>
  <c r="BZ2001" i="5" s="1"/>
  <c r="CA2000" i="5"/>
  <c r="BY2000" i="5"/>
  <c r="BZ2000" i="5" s="1"/>
  <c r="CA1999" i="5"/>
  <c r="BY1999" i="5"/>
  <c r="BZ1999" i="5" s="1"/>
  <c r="CA1998" i="5"/>
  <c r="BY1998" i="5"/>
  <c r="BZ1998" i="5" s="1"/>
  <c r="CA1997" i="5"/>
  <c r="BY1997" i="5"/>
  <c r="BZ1997" i="5" s="1"/>
  <c r="CA1996" i="5"/>
  <c r="BY1996" i="5"/>
  <c r="BZ1996" i="5" s="1"/>
  <c r="CA1995" i="5"/>
  <c r="BY1995" i="5"/>
  <c r="BZ1995" i="5" s="1"/>
  <c r="CA1994" i="5"/>
  <c r="BY1994" i="5"/>
  <c r="BZ1994" i="5" s="1"/>
  <c r="CA1993" i="5"/>
  <c r="BY1993" i="5"/>
  <c r="BZ1993" i="5" s="1"/>
  <c r="CA1992" i="5"/>
  <c r="BY1992" i="5"/>
  <c r="BZ1992" i="5" s="1"/>
  <c r="CA1991" i="5"/>
  <c r="BY1991" i="5"/>
  <c r="BZ1991" i="5" s="1"/>
  <c r="CA1990" i="5"/>
  <c r="BY1990" i="5"/>
  <c r="BZ1990" i="5" s="1"/>
  <c r="CA1989" i="5"/>
  <c r="BY1989" i="5"/>
  <c r="BZ1989" i="5" s="1"/>
  <c r="CA1988" i="5"/>
  <c r="BY1988" i="5"/>
  <c r="BZ1988" i="5" s="1"/>
  <c r="CA1987" i="5"/>
  <c r="BY1987" i="5"/>
  <c r="BZ1987" i="5" s="1"/>
  <c r="CA1986" i="5"/>
  <c r="BY1986" i="5"/>
  <c r="BZ1986" i="5" s="1"/>
  <c r="CA1985" i="5"/>
  <c r="BY1985" i="5"/>
  <c r="BZ1985" i="5" s="1"/>
  <c r="CA1984" i="5"/>
  <c r="BY1984" i="5"/>
  <c r="BZ1984" i="5" s="1"/>
  <c r="CA1983" i="5"/>
  <c r="BY1983" i="5"/>
  <c r="BZ1983" i="5" s="1"/>
  <c r="CA1982" i="5"/>
  <c r="BY1982" i="5"/>
  <c r="BZ1982" i="5" s="1"/>
  <c r="CA1981" i="5"/>
  <c r="BY1981" i="5"/>
  <c r="BZ1981" i="5" s="1"/>
  <c r="CA1980" i="5"/>
  <c r="BY1980" i="5"/>
  <c r="BZ1980" i="5" s="1"/>
  <c r="CA1979" i="5"/>
  <c r="BY1979" i="5"/>
  <c r="BZ1979" i="5" s="1"/>
  <c r="CA1978" i="5"/>
  <c r="BY1978" i="5"/>
  <c r="BZ1978" i="5" s="1"/>
  <c r="CA1977" i="5"/>
  <c r="BY1977" i="5"/>
  <c r="BZ1977" i="5" s="1"/>
  <c r="CA1976" i="5"/>
  <c r="BY1976" i="5"/>
  <c r="BZ1976" i="5" s="1"/>
  <c r="CA1975" i="5"/>
  <c r="BY1975" i="5"/>
  <c r="BZ1975" i="5" s="1"/>
  <c r="CA1974" i="5"/>
  <c r="BY1974" i="5"/>
  <c r="BZ1974" i="5" s="1"/>
  <c r="CA1973" i="5"/>
  <c r="BY1973" i="5"/>
  <c r="BZ1973" i="5" s="1"/>
  <c r="CA1972" i="5"/>
  <c r="BY1972" i="5"/>
  <c r="BZ1972" i="5" s="1"/>
  <c r="CA1971" i="5"/>
  <c r="BY1971" i="5"/>
  <c r="BZ1971" i="5" s="1"/>
  <c r="CA1970" i="5"/>
  <c r="BY1970" i="5"/>
  <c r="BZ1970" i="5" s="1"/>
  <c r="CA1969" i="5"/>
  <c r="BY1969" i="5"/>
  <c r="BZ1969" i="5" s="1"/>
  <c r="CA1968" i="5"/>
  <c r="BY1968" i="5"/>
  <c r="BZ1968" i="5" s="1"/>
  <c r="CA1967" i="5"/>
  <c r="BY1967" i="5"/>
  <c r="BZ1967" i="5" s="1"/>
  <c r="CA1966" i="5"/>
  <c r="BY1966" i="5"/>
  <c r="BZ1966" i="5" s="1"/>
  <c r="CA1965" i="5"/>
  <c r="BY1965" i="5"/>
  <c r="BZ1965" i="5" s="1"/>
  <c r="CA1964" i="5"/>
  <c r="BY1964" i="5"/>
  <c r="BZ1964" i="5" s="1"/>
  <c r="CA1963" i="5"/>
  <c r="BY1963" i="5"/>
  <c r="BZ1963" i="5" s="1"/>
  <c r="CA1962" i="5"/>
  <c r="BY1962" i="5"/>
  <c r="BZ1962" i="5" s="1"/>
  <c r="CA1961" i="5"/>
  <c r="BY1961" i="5"/>
  <c r="BZ1961" i="5" s="1"/>
  <c r="CA1960" i="5"/>
  <c r="BY1960" i="5"/>
  <c r="BZ1960" i="5" s="1"/>
  <c r="CA1959" i="5"/>
  <c r="BY1959" i="5"/>
  <c r="BZ1959" i="5" s="1"/>
  <c r="CA1958" i="5"/>
  <c r="BY1958" i="5"/>
  <c r="BZ1958" i="5" s="1"/>
  <c r="CA1957" i="5"/>
  <c r="BY1957" i="5"/>
  <c r="BZ1957" i="5" s="1"/>
  <c r="CA1956" i="5"/>
  <c r="BY1956" i="5"/>
  <c r="BZ1956" i="5" s="1"/>
  <c r="CA1955" i="5"/>
  <c r="BY1955" i="5"/>
  <c r="BZ1955" i="5" s="1"/>
  <c r="CA1954" i="5"/>
  <c r="BY1954" i="5"/>
  <c r="BZ1954" i="5" s="1"/>
  <c r="CA1953" i="5"/>
  <c r="BY1953" i="5"/>
  <c r="BZ1953" i="5" s="1"/>
  <c r="CA1952" i="5"/>
  <c r="BY1952" i="5"/>
  <c r="BZ1952" i="5" s="1"/>
  <c r="CA1951" i="5"/>
  <c r="BY1951" i="5"/>
  <c r="BZ1951" i="5" s="1"/>
  <c r="CA1950" i="5"/>
  <c r="BY1950" i="5"/>
  <c r="BZ1950" i="5" s="1"/>
  <c r="CA1949" i="5"/>
  <c r="BY1949" i="5"/>
  <c r="BZ1949" i="5" s="1"/>
  <c r="CA1948" i="5"/>
  <c r="BY1948" i="5"/>
  <c r="BZ1948" i="5" s="1"/>
  <c r="CA1947" i="5"/>
  <c r="BY1947" i="5"/>
  <c r="BZ1947" i="5" s="1"/>
  <c r="CA1946" i="5"/>
  <c r="BY1946" i="5"/>
  <c r="BZ1946" i="5" s="1"/>
  <c r="CA1945" i="5"/>
  <c r="BY1945" i="5"/>
  <c r="BZ1945" i="5" s="1"/>
  <c r="CA1944" i="5"/>
  <c r="BY1944" i="5"/>
  <c r="BZ1944" i="5" s="1"/>
  <c r="CA1943" i="5"/>
  <c r="BY1943" i="5"/>
  <c r="BZ1943" i="5" s="1"/>
  <c r="CA1942" i="5"/>
  <c r="BY1942" i="5"/>
  <c r="BZ1942" i="5" s="1"/>
  <c r="CA1941" i="5"/>
  <c r="BY1941" i="5"/>
  <c r="BZ1941" i="5" s="1"/>
  <c r="CA1940" i="5"/>
  <c r="BY1940" i="5"/>
  <c r="BZ1940" i="5" s="1"/>
  <c r="CA1939" i="5"/>
  <c r="BY1939" i="5"/>
  <c r="BZ1939" i="5" s="1"/>
  <c r="CA1938" i="5"/>
  <c r="BY1938" i="5"/>
  <c r="BZ1938" i="5" s="1"/>
  <c r="CA1937" i="5"/>
  <c r="BY1937" i="5"/>
  <c r="BZ1937" i="5" s="1"/>
  <c r="CA1936" i="5"/>
  <c r="BY1936" i="5"/>
  <c r="BZ1936" i="5" s="1"/>
  <c r="CA1935" i="5"/>
  <c r="BY1935" i="5"/>
  <c r="BZ1935" i="5" s="1"/>
  <c r="CA1934" i="5"/>
  <c r="BY1934" i="5"/>
  <c r="BZ1934" i="5" s="1"/>
  <c r="CA1933" i="5"/>
  <c r="BY1933" i="5"/>
  <c r="BZ1933" i="5" s="1"/>
  <c r="CA1932" i="5"/>
  <c r="BY1932" i="5"/>
  <c r="BZ1932" i="5" s="1"/>
  <c r="CA1931" i="5"/>
  <c r="BY1931" i="5"/>
  <c r="BZ1931" i="5" s="1"/>
  <c r="CA1930" i="5"/>
  <c r="BY1930" i="5"/>
  <c r="BZ1930" i="5" s="1"/>
  <c r="CA1929" i="5"/>
  <c r="BY1929" i="5"/>
  <c r="BZ1929" i="5" s="1"/>
  <c r="CA1928" i="5"/>
  <c r="BY1928" i="5"/>
  <c r="BZ1928" i="5" s="1"/>
  <c r="CA1927" i="5"/>
  <c r="BY1927" i="5"/>
  <c r="BZ1927" i="5" s="1"/>
  <c r="CA1926" i="5"/>
  <c r="BY1926" i="5"/>
  <c r="BZ1926" i="5" s="1"/>
  <c r="CA1925" i="5"/>
  <c r="BY1925" i="5"/>
  <c r="BZ1925" i="5" s="1"/>
  <c r="CA1924" i="5"/>
  <c r="BY1924" i="5"/>
  <c r="BZ1924" i="5" s="1"/>
  <c r="CA1923" i="5"/>
  <c r="BY1923" i="5"/>
  <c r="BZ1923" i="5" s="1"/>
  <c r="CA1922" i="5"/>
  <c r="BY1922" i="5"/>
  <c r="BZ1922" i="5" s="1"/>
  <c r="CA1921" i="5"/>
  <c r="BY1921" i="5"/>
  <c r="BZ1921" i="5" s="1"/>
  <c r="CA1920" i="5"/>
  <c r="BY1920" i="5"/>
  <c r="BZ1920" i="5" s="1"/>
  <c r="CA1919" i="5"/>
  <c r="BY1919" i="5"/>
  <c r="BZ1919" i="5" s="1"/>
  <c r="CA1918" i="5"/>
  <c r="BY1918" i="5"/>
  <c r="BZ1918" i="5" s="1"/>
  <c r="CA1917" i="5"/>
  <c r="BY1917" i="5"/>
  <c r="BZ1917" i="5" s="1"/>
  <c r="CA1916" i="5"/>
  <c r="BY1916" i="5"/>
  <c r="BZ1916" i="5" s="1"/>
  <c r="CA1915" i="5"/>
  <c r="BY1915" i="5"/>
  <c r="BZ1915" i="5" s="1"/>
  <c r="CA1914" i="5"/>
  <c r="BY1914" i="5"/>
  <c r="BZ1914" i="5" s="1"/>
  <c r="CA1913" i="5"/>
  <c r="BY1913" i="5"/>
  <c r="BZ1913" i="5" s="1"/>
  <c r="CA1912" i="5"/>
  <c r="BY1912" i="5"/>
  <c r="BZ1912" i="5" s="1"/>
  <c r="CA1911" i="5"/>
  <c r="BY1911" i="5"/>
  <c r="BZ1911" i="5" s="1"/>
  <c r="CA1910" i="5"/>
  <c r="BY1910" i="5"/>
  <c r="BZ1910" i="5" s="1"/>
  <c r="CA1909" i="5"/>
  <c r="BY1909" i="5"/>
  <c r="BZ1909" i="5" s="1"/>
  <c r="CA1908" i="5"/>
  <c r="BY1908" i="5"/>
  <c r="BZ1908" i="5" s="1"/>
  <c r="CA1907" i="5"/>
  <c r="BY1907" i="5"/>
  <c r="BZ1907" i="5" s="1"/>
  <c r="CA1906" i="5"/>
  <c r="BY1906" i="5"/>
  <c r="BZ1906" i="5" s="1"/>
  <c r="CA1905" i="5"/>
  <c r="BY1905" i="5"/>
  <c r="BZ1905" i="5" s="1"/>
  <c r="CA1904" i="5"/>
  <c r="BY1904" i="5"/>
  <c r="BZ1904" i="5" s="1"/>
  <c r="CA1903" i="5"/>
  <c r="BY1903" i="5"/>
  <c r="BZ1903" i="5" s="1"/>
  <c r="CA1902" i="5"/>
  <c r="BY1902" i="5"/>
  <c r="BZ1902" i="5" s="1"/>
  <c r="CA1901" i="5"/>
  <c r="BY1901" i="5"/>
  <c r="BZ1901" i="5" s="1"/>
  <c r="CA1900" i="5"/>
  <c r="BY1900" i="5"/>
  <c r="BZ1900" i="5" s="1"/>
  <c r="CA1899" i="5"/>
  <c r="BY1899" i="5"/>
  <c r="BZ1899" i="5" s="1"/>
  <c r="CA1898" i="5"/>
  <c r="BY1898" i="5"/>
  <c r="BZ1898" i="5" s="1"/>
  <c r="CA1897" i="5"/>
  <c r="BY1897" i="5"/>
  <c r="BZ1897" i="5" s="1"/>
  <c r="CA1896" i="5"/>
  <c r="BY1896" i="5"/>
  <c r="BZ1896" i="5" s="1"/>
  <c r="CA1895" i="5"/>
  <c r="BY1895" i="5"/>
  <c r="BZ1895" i="5" s="1"/>
  <c r="CA1894" i="5"/>
  <c r="BY1894" i="5"/>
  <c r="BZ1894" i="5" s="1"/>
  <c r="CA1893" i="5"/>
  <c r="BY1893" i="5"/>
  <c r="BZ1893" i="5" s="1"/>
  <c r="CA1892" i="5"/>
  <c r="BY1892" i="5"/>
  <c r="BZ1892" i="5" s="1"/>
  <c r="CA1891" i="5"/>
  <c r="BY1891" i="5"/>
  <c r="BZ1891" i="5" s="1"/>
  <c r="CA1890" i="5"/>
  <c r="BY1890" i="5"/>
  <c r="BZ1890" i="5" s="1"/>
  <c r="CA1889" i="5"/>
  <c r="BY1889" i="5"/>
  <c r="BZ1889" i="5" s="1"/>
  <c r="CA1888" i="5"/>
  <c r="BY1888" i="5"/>
  <c r="BZ1888" i="5" s="1"/>
  <c r="CA1887" i="5"/>
  <c r="BY1887" i="5"/>
  <c r="BZ1887" i="5" s="1"/>
  <c r="CA1886" i="5"/>
  <c r="BY1886" i="5"/>
  <c r="BZ1886" i="5" s="1"/>
  <c r="CA1885" i="5"/>
  <c r="BY1885" i="5"/>
  <c r="BZ1885" i="5" s="1"/>
  <c r="CA1884" i="5"/>
  <c r="BY1884" i="5"/>
  <c r="BZ1884" i="5" s="1"/>
  <c r="CA1883" i="5"/>
  <c r="BY1883" i="5"/>
  <c r="BZ1883" i="5" s="1"/>
  <c r="CA1882" i="5"/>
  <c r="BY1882" i="5"/>
  <c r="BZ1882" i="5" s="1"/>
  <c r="CA1881" i="5"/>
  <c r="BY1881" i="5"/>
  <c r="BZ1881" i="5" s="1"/>
  <c r="CA1880" i="5"/>
  <c r="BY1880" i="5"/>
  <c r="BZ1880" i="5" s="1"/>
  <c r="CA1879" i="5"/>
  <c r="BY1879" i="5"/>
  <c r="BZ1879" i="5" s="1"/>
  <c r="CA1878" i="5"/>
  <c r="BY1878" i="5"/>
  <c r="BZ1878" i="5" s="1"/>
  <c r="CA1877" i="5"/>
  <c r="BY1877" i="5"/>
  <c r="BZ1877" i="5" s="1"/>
  <c r="CA1876" i="5"/>
  <c r="BY1876" i="5"/>
  <c r="BZ1876" i="5" s="1"/>
  <c r="CA1875" i="5"/>
  <c r="BY1875" i="5"/>
  <c r="BZ1875" i="5" s="1"/>
  <c r="CA1874" i="5"/>
  <c r="BY1874" i="5"/>
  <c r="BZ1874" i="5" s="1"/>
  <c r="CA1873" i="5"/>
  <c r="BY1873" i="5"/>
  <c r="BZ1873" i="5" s="1"/>
  <c r="CA1872" i="5"/>
  <c r="BY1872" i="5"/>
  <c r="BZ1872" i="5" s="1"/>
  <c r="CA1871" i="5"/>
  <c r="BY1871" i="5"/>
  <c r="BZ1871" i="5" s="1"/>
  <c r="CA1870" i="5"/>
  <c r="BY1870" i="5"/>
  <c r="BZ1870" i="5" s="1"/>
  <c r="CA1869" i="5"/>
  <c r="BY1869" i="5"/>
  <c r="BZ1869" i="5" s="1"/>
  <c r="CA1868" i="5"/>
  <c r="BY1868" i="5"/>
  <c r="BZ1868" i="5" s="1"/>
  <c r="CA1867" i="5"/>
  <c r="BY1867" i="5"/>
  <c r="BZ1867" i="5" s="1"/>
  <c r="CA1866" i="5"/>
  <c r="BY1866" i="5"/>
  <c r="BZ1866" i="5" s="1"/>
  <c r="CA1865" i="5"/>
  <c r="BY1865" i="5"/>
  <c r="BZ1865" i="5" s="1"/>
  <c r="CA1864" i="5"/>
  <c r="BY1864" i="5"/>
  <c r="BZ1864" i="5" s="1"/>
  <c r="CA1863" i="5"/>
  <c r="BY1863" i="5"/>
  <c r="BZ1863" i="5" s="1"/>
  <c r="CA1862" i="5"/>
  <c r="BY1862" i="5"/>
  <c r="BZ1862" i="5" s="1"/>
  <c r="CA1861" i="5"/>
  <c r="BY1861" i="5"/>
  <c r="BZ1861" i="5" s="1"/>
  <c r="CA1860" i="5"/>
  <c r="BY1860" i="5"/>
  <c r="BZ1860" i="5" s="1"/>
  <c r="CA1859" i="5"/>
  <c r="BY1859" i="5"/>
  <c r="BZ1859" i="5" s="1"/>
  <c r="CA1858" i="5"/>
  <c r="BY1858" i="5"/>
  <c r="BZ1858" i="5" s="1"/>
  <c r="CA1857" i="5"/>
  <c r="BY1857" i="5"/>
  <c r="BZ1857" i="5" s="1"/>
  <c r="CA1856" i="5"/>
  <c r="BY1856" i="5"/>
  <c r="BZ1856" i="5" s="1"/>
  <c r="CA1855" i="5"/>
  <c r="BY1855" i="5"/>
  <c r="BZ1855" i="5" s="1"/>
  <c r="CA1854" i="5"/>
  <c r="BY1854" i="5"/>
  <c r="BZ1854" i="5" s="1"/>
  <c r="CA1853" i="5"/>
  <c r="BY1853" i="5"/>
  <c r="BZ1853" i="5" s="1"/>
  <c r="CA1852" i="5"/>
  <c r="BY1852" i="5"/>
  <c r="BZ1852" i="5" s="1"/>
  <c r="CA1851" i="5"/>
  <c r="BY1851" i="5"/>
  <c r="BZ1851" i="5" s="1"/>
  <c r="CA1850" i="5"/>
  <c r="BY1850" i="5"/>
  <c r="BZ1850" i="5" s="1"/>
  <c r="CA1849" i="5"/>
  <c r="BY1849" i="5"/>
  <c r="BZ1849" i="5" s="1"/>
  <c r="CA1848" i="5"/>
  <c r="BY1848" i="5"/>
  <c r="BZ1848" i="5" s="1"/>
  <c r="CA1847" i="5"/>
  <c r="BY1847" i="5"/>
  <c r="BZ1847" i="5" s="1"/>
  <c r="CA1846" i="5"/>
  <c r="BY1846" i="5"/>
  <c r="BZ1846" i="5" s="1"/>
  <c r="CA1845" i="5"/>
  <c r="BY1845" i="5"/>
  <c r="BZ1845" i="5" s="1"/>
  <c r="CA1844" i="5"/>
  <c r="BY1844" i="5"/>
  <c r="BZ1844" i="5" s="1"/>
  <c r="CA1843" i="5"/>
  <c r="BY1843" i="5"/>
  <c r="BZ1843" i="5" s="1"/>
  <c r="CA1842" i="5"/>
  <c r="BY1842" i="5"/>
  <c r="BZ1842" i="5" s="1"/>
  <c r="CA1841" i="5"/>
  <c r="BY1841" i="5"/>
  <c r="BZ1841" i="5" s="1"/>
  <c r="CA1840" i="5"/>
  <c r="BY1840" i="5"/>
  <c r="BZ1840" i="5" s="1"/>
  <c r="CA1839" i="5"/>
  <c r="BY1839" i="5"/>
  <c r="BZ1839" i="5" s="1"/>
  <c r="CA1838" i="5"/>
  <c r="BY1838" i="5"/>
  <c r="BZ1838" i="5" s="1"/>
  <c r="CA1837" i="5"/>
  <c r="BY1837" i="5"/>
  <c r="BZ1837" i="5" s="1"/>
  <c r="CA1836" i="5"/>
  <c r="BY1836" i="5"/>
  <c r="BZ1836" i="5" s="1"/>
  <c r="CA1835" i="5"/>
  <c r="BY1835" i="5"/>
  <c r="BZ1835" i="5" s="1"/>
  <c r="CA1834" i="5"/>
  <c r="BY1834" i="5"/>
  <c r="BZ1834" i="5" s="1"/>
  <c r="CA1833" i="5"/>
  <c r="BY1833" i="5"/>
  <c r="BZ1833" i="5" s="1"/>
  <c r="CA1832" i="5"/>
  <c r="BY1832" i="5"/>
  <c r="BZ1832" i="5" s="1"/>
  <c r="CA1831" i="5"/>
  <c r="BY1831" i="5"/>
  <c r="BZ1831" i="5" s="1"/>
  <c r="CA1830" i="5"/>
  <c r="BY1830" i="5"/>
  <c r="BZ1830" i="5" s="1"/>
  <c r="CA1829" i="5"/>
  <c r="BY1829" i="5"/>
  <c r="BZ1829" i="5" s="1"/>
  <c r="CA1828" i="5"/>
  <c r="BY1828" i="5"/>
  <c r="BZ1828" i="5" s="1"/>
  <c r="CA1827" i="5"/>
  <c r="BY1827" i="5"/>
  <c r="BZ1827" i="5" s="1"/>
  <c r="CA1826" i="5"/>
  <c r="BY1826" i="5"/>
  <c r="BZ1826" i="5" s="1"/>
  <c r="CA1825" i="5"/>
  <c r="BY1825" i="5"/>
  <c r="BZ1825" i="5" s="1"/>
  <c r="CA1824" i="5"/>
  <c r="BY1824" i="5"/>
  <c r="BZ1824" i="5" s="1"/>
  <c r="CA1823" i="5"/>
  <c r="BY1823" i="5"/>
  <c r="BZ1823" i="5" s="1"/>
  <c r="CA1822" i="5"/>
  <c r="BY1822" i="5"/>
  <c r="BZ1822" i="5" s="1"/>
  <c r="CA1821" i="5"/>
  <c r="BY1821" i="5"/>
  <c r="BZ1821" i="5" s="1"/>
  <c r="CA1820" i="5"/>
  <c r="BY1820" i="5"/>
  <c r="BZ1820" i="5" s="1"/>
  <c r="CA1819" i="5"/>
  <c r="BY1819" i="5"/>
  <c r="BZ1819" i="5" s="1"/>
  <c r="CA1818" i="5"/>
  <c r="BY1818" i="5"/>
  <c r="BZ1818" i="5" s="1"/>
  <c r="CA1817" i="5"/>
  <c r="BY1817" i="5"/>
  <c r="BZ1817" i="5" s="1"/>
  <c r="CA1816" i="5"/>
  <c r="BY1816" i="5"/>
  <c r="BZ1816" i="5" s="1"/>
  <c r="CA1815" i="5"/>
  <c r="BY1815" i="5"/>
  <c r="BZ1815" i="5" s="1"/>
  <c r="CA1814" i="5"/>
  <c r="BY1814" i="5"/>
  <c r="BZ1814" i="5" s="1"/>
  <c r="CA1813" i="5"/>
  <c r="BY1813" i="5"/>
  <c r="BZ1813" i="5" s="1"/>
  <c r="CA1812" i="5"/>
  <c r="BY1812" i="5"/>
  <c r="BZ1812" i="5" s="1"/>
  <c r="CA1811" i="5"/>
  <c r="BY1811" i="5"/>
  <c r="BZ1811" i="5" s="1"/>
  <c r="CA1810" i="5"/>
  <c r="BY1810" i="5"/>
  <c r="BZ1810" i="5" s="1"/>
  <c r="CA1809" i="5"/>
  <c r="BY1809" i="5"/>
  <c r="BZ1809" i="5" s="1"/>
  <c r="CA1808" i="5"/>
  <c r="BY1808" i="5"/>
  <c r="BZ1808" i="5" s="1"/>
  <c r="CA1807" i="5"/>
  <c r="BY1807" i="5"/>
  <c r="BZ1807" i="5" s="1"/>
  <c r="CA1806" i="5"/>
  <c r="BY1806" i="5"/>
  <c r="BZ1806" i="5" s="1"/>
  <c r="CA1805" i="5"/>
  <c r="BY1805" i="5"/>
  <c r="BZ1805" i="5" s="1"/>
  <c r="CA1804" i="5"/>
  <c r="BY1804" i="5"/>
  <c r="BZ1804" i="5" s="1"/>
  <c r="CA1803" i="5"/>
  <c r="BY1803" i="5"/>
  <c r="BZ1803" i="5" s="1"/>
  <c r="CA1802" i="5"/>
  <c r="BY1802" i="5"/>
  <c r="BZ1802" i="5" s="1"/>
  <c r="CA1801" i="5"/>
  <c r="BY1801" i="5"/>
  <c r="BZ1801" i="5" s="1"/>
  <c r="CA1800" i="5"/>
  <c r="BY1800" i="5"/>
  <c r="BZ1800" i="5" s="1"/>
  <c r="CA1799" i="5"/>
  <c r="BY1799" i="5"/>
  <c r="BZ1799" i="5" s="1"/>
  <c r="CA1798" i="5"/>
  <c r="BY1798" i="5"/>
  <c r="BZ1798" i="5" s="1"/>
  <c r="CA1797" i="5"/>
  <c r="BY1797" i="5"/>
  <c r="BZ1797" i="5" s="1"/>
  <c r="CA1796" i="5"/>
  <c r="BY1796" i="5"/>
  <c r="BZ1796" i="5" s="1"/>
  <c r="CA1795" i="5"/>
  <c r="BY1795" i="5"/>
  <c r="BZ1795" i="5" s="1"/>
  <c r="CA1794" i="5"/>
  <c r="BY1794" i="5"/>
  <c r="BZ1794" i="5" s="1"/>
  <c r="CA1793" i="5"/>
  <c r="BY1793" i="5"/>
  <c r="BZ1793" i="5" s="1"/>
  <c r="CA1792" i="5"/>
  <c r="BY1792" i="5"/>
  <c r="BZ1792" i="5" s="1"/>
  <c r="CA1791" i="5"/>
  <c r="BY1791" i="5"/>
  <c r="BZ1791" i="5" s="1"/>
  <c r="CA1790" i="5"/>
  <c r="BY1790" i="5"/>
  <c r="BZ1790" i="5" s="1"/>
  <c r="CA1789" i="5"/>
  <c r="BY1789" i="5"/>
  <c r="BZ1789" i="5" s="1"/>
  <c r="CA1788" i="5"/>
  <c r="BY1788" i="5"/>
  <c r="BZ1788" i="5" s="1"/>
  <c r="CA1787" i="5"/>
  <c r="BY1787" i="5"/>
  <c r="BZ1787" i="5" s="1"/>
  <c r="CA1786" i="5"/>
  <c r="BY1786" i="5"/>
  <c r="BZ1786" i="5" s="1"/>
  <c r="CA1785" i="5"/>
  <c r="BY1785" i="5"/>
  <c r="BZ1785" i="5" s="1"/>
  <c r="CA1784" i="5"/>
  <c r="BY1784" i="5"/>
  <c r="BZ1784" i="5" s="1"/>
  <c r="CA1783" i="5"/>
  <c r="BY1783" i="5"/>
  <c r="BZ1783" i="5" s="1"/>
  <c r="CA1782" i="5"/>
  <c r="BY1782" i="5"/>
  <c r="BZ1782" i="5" s="1"/>
  <c r="CA1781" i="5"/>
  <c r="BY1781" i="5"/>
  <c r="BZ1781" i="5" s="1"/>
  <c r="CA1780" i="5"/>
  <c r="BY1780" i="5"/>
  <c r="BZ1780" i="5" s="1"/>
  <c r="CA1779" i="5"/>
  <c r="BY1779" i="5"/>
  <c r="BZ1779" i="5" s="1"/>
  <c r="CA1778" i="5"/>
  <c r="BY1778" i="5"/>
  <c r="BZ1778" i="5" s="1"/>
  <c r="CA1777" i="5"/>
  <c r="BY1777" i="5"/>
  <c r="BZ1777" i="5" s="1"/>
  <c r="CA1776" i="5"/>
  <c r="BY1776" i="5"/>
  <c r="BZ1776" i="5" s="1"/>
  <c r="CA1775" i="5"/>
  <c r="BY1775" i="5"/>
  <c r="BZ1775" i="5" s="1"/>
  <c r="CA1774" i="5"/>
  <c r="BY1774" i="5"/>
  <c r="BZ1774" i="5" s="1"/>
  <c r="CA1773" i="5"/>
  <c r="BY1773" i="5"/>
  <c r="BZ1773" i="5" s="1"/>
  <c r="CA1772" i="5"/>
  <c r="BY1772" i="5"/>
  <c r="BZ1772" i="5" s="1"/>
  <c r="CA1771" i="5"/>
  <c r="BY1771" i="5"/>
  <c r="BZ1771" i="5" s="1"/>
  <c r="CA1770" i="5"/>
  <c r="BY1770" i="5"/>
  <c r="BZ1770" i="5" s="1"/>
  <c r="CA1769" i="5"/>
  <c r="BY1769" i="5"/>
  <c r="BZ1769" i="5" s="1"/>
  <c r="CA1768" i="5"/>
  <c r="BY1768" i="5"/>
  <c r="BZ1768" i="5" s="1"/>
  <c r="CA1767" i="5"/>
  <c r="BY1767" i="5"/>
  <c r="BZ1767" i="5" s="1"/>
  <c r="CA1766" i="5"/>
  <c r="BY1766" i="5"/>
  <c r="BZ1766" i="5" s="1"/>
  <c r="CA1765" i="5"/>
  <c r="BY1765" i="5"/>
  <c r="BZ1765" i="5" s="1"/>
  <c r="CA1764" i="5"/>
  <c r="BY1764" i="5"/>
  <c r="BZ1764" i="5" s="1"/>
  <c r="CA1763" i="5"/>
  <c r="BY1763" i="5"/>
  <c r="BZ1763" i="5" s="1"/>
  <c r="CA1762" i="5"/>
  <c r="BY1762" i="5"/>
  <c r="BZ1762" i="5" s="1"/>
  <c r="CA1761" i="5"/>
  <c r="BY1761" i="5"/>
  <c r="BZ1761" i="5" s="1"/>
  <c r="CA1760" i="5"/>
  <c r="BY1760" i="5"/>
  <c r="BZ1760" i="5" s="1"/>
  <c r="CA1759" i="5"/>
  <c r="BY1759" i="5"/>
  <c r="BZ1759" i="5" s="1"/>
  <c r="CA1758" i="5"/>
  <c r="BY1758" i="5"/>
  <c r="BZ1758" i="5" s="1"/>
  <c r="CA1757" i="5"/>
  <c r="BY1757" i="5"/>
  <c r="BZ1757" i="5" s="1"/>
  <c r="CA1756" i="5"/>
  <c r="BY1756" i="5"/>
  <c r="BZ1756" i="5" s="1"/>
  <c r="CA1755" i="5"/>
  <c r="BY1755" i="5"/>
  <c r="BZ1755" i="5" s="1"/>
  <c r="CA1754" i="5"/>
  <c r="BY1754" i="5"/>
  <c r="BZ1754" i="5" s="1"/>
  <c r="CA1753" i="5"/>
  <c r="BY1753" i="5"/>
  <c r="BZ1753" i="5" s="1"/>
  <c r="CA1752" i="5"/>
  <c r="BY1752" i="5"/>
  <c r="BZ1752" i="5" s="1"/>
  <c r="CA1751" i="5"/>
  <c r="BY1751" i="5"/>
  <c r="BZ1751" i="5" s="1"/>
  <c r="CA1750" i="5"/>
  <c r="BY1750" i="5"/>
  <c r="BZ1750" i="5" s="1"/>
  <c r="CA1749" i="5"/>
  <c r="BY1749" i="5"/>
  <c r="BZ1749" i="5" s="1"/>
  <c r="CA1748" i="5"/>
  <c r="BY1748" i="5"/>
  <c r="BZ1748" i="5" s="1"/>
  <c r="CA1747" i="5"/>
  <c r="BY1747" i="5"/>
  <c r="BZ1747" i="5" s="1"/>
  <c r="CA1746" i="5"/>
  <c r="BY1746" i="5"/>
  <c r="BZ1746" i="5" s="1"/>
  <c r="CA1745" i="5"/>
  <c r="BY1745" i="5"/>
  <c r="BZ1745" i="5" s="1"/>
  <c r="CA1744" i="5"/>
  <c r="BY1744" i="5"/>
  <c r="BZ1744" i="5" s="1"/>
  <c r="CA1743" i="5"/>
  <c r="BY1743" i="5"/>
  <c r="BZ1743" i="5" s="1"/>
  <c r="CA1742" i="5"/>
  <c r="BY1742" i="5"/>
  <c r="BZ1742" i="5" s="1"/>
  <c r="CA1741" i="5"/>
  <c r="BY1741" i="5"/>
  <c r="BZ1741" i="5" s="1"/>
  <c r="CA1740" i="5"/>
  <c r="BY1740" i="5"/>
  <c r="BZ1740" i="5" s="1"/>
  <c r="CA1739" i="5"/>
  <c r="BY1739" i="5"/>
  <c r="BZ1739" i="5" s="1"/>
  <c r="CA1738" i="5"/>
  <c r="BY1738" i="5"/>
  <c r="BZ1738" i="5" s="1"/>
  <c r="CA1737" i="5"/>
  <c r="BY1737" i="5"/>
  <c r="BZ1737" i="5" s="1"/>
  <c r="CA1736" i="5"/>
  <c r="BY1736" i="5"/>
  <c r="BZ1736" i="5" s="1"/>
  <c r="CA1735" i="5"/>
  <c r="BY1735" i="5"/>
  <c r="BZ1735" i="5" s="1"/>
  <c r="CA1734" i="5"/>
  <c r="BY1734" i="5"/>
  <c r="BZ1734" i="5" s="1"/>
  <c r="CA1733" i="5"/>
  <c r="BY1733" i="5"/>
  <c r="BZ1733" i="5" s="1"/>
  <c r="CA1732" i="5"/>
  <c r="BY1732" i="5"/>
  <c r="BZ1732" i="5" s="1"/>
  <c r="CA1731" i="5"/>
  <c r="BY1731" i="5"/>
  <c r="BZ1731" i="5" s="1"/>
  <c r="CA1730" i="5"/>
  <c r="BY1730" i="5"/>
  <c r="BZ1730" i="5" s="1"/>
  <c r="CA1729" i="5"/>
  <c r="BY1729" i="5"/>
  <c r="BZ1729" i="5" s="1"/>
  <c r="CA1728" i="5"/>
  <c r="BY1728" i="5"/>
  <c r="BZ1728" i="5" s="1"/>
  <c r="CA1727" i="5"/>
  <c r="BY1727" i="5"/>
  <c r="BZ1727" i="5" s="1"/>
  <c r="CA1726" i="5"/>
  <c r="BY1726" i="5"/>
  <c r="BZ1726" i="5" s="1"/>
  <c r="CA1725" i="5"/>
  <c r="BY1725" i="5"/>
  <c r="BZ1725" i="5" s="1"/>
  <c r="CA1724" i="5"/>
  <c r="BY1724" i="5"/>
  <c r="BZ1724" i="5" s="1"/>
  <c r="CA1723" i="5"/>
  <c r="BY1723" i="5"/>
  <c r="BZ1723" i="5" s="1"/>
  <c r="CA1722" i="5"/>
  <c r="BY1722" i="5"/>
  <c r="BZ1722" i="5" s="1"/>
  <c r="CA1721" i="5"/>
  <c r="BY1721" i="5"/>
  <c r="BZ1721" i="5" s="1"/>
  <c r="CA1720" i="5"/>
  <c r="BY1720" i="5"/>
  <c r="BZ1720" i="5" s="1"/>
  <c r="CA1719" i="5"/>
  <c r="BY1719" i="5"/>
  <c r="BZ1719" i="5" s="1"/>
  <c r="CA1718" i="5"/>
  <c r="BY1718" i="5"/>
  <c r="BZ1718" i="5" s="1"/>
  <c r="CA1717" i="5"/>
  <c r="BY1717" i="5"/>
  <c r="BZ1717" i="5" s="1"/>
  <c r="CA1716" i="5"/>
  <c r="BY1716" i="5"/>
  <c r="BZ1716" i="5" s="1"/>
  <c r="CA1715" i="5"/>
  <c r="BY1715" i="5"/>
  <c r="BZ1715" i="5" s="1"/>
  <c r="CA1714" i="5"/>
  <c r="BY1714" i="5"/>
  <c r="BZ1714" i="5" s="1"/>
  <c r="CA1713" i="5"/>
  <c r="BY1713" i="5"/>
  <c r="BZ1713" i="5" s="1"/>
  <c r="CA1712" i="5"/>
  <c r="BY1712" i="5"/>
  <c r="BZ1712" i="5" s="1"/>
  <c r="CA1711" i="5"/>
  <c r="BY1711" i="5"/>
  <c r="BZ1711" i="5" s="1"/>
  <c r="CA1710" i="5"/>
  <c r="BY1710" i="5"/>
  <c r="BZ1710" i="5" s="1"/>
  <c r="CA1709" i="5"/>
  <c r="BY1709" i="5"/>
  <c r="BZ1709" i="5" s="1"/>
  <c r="CA1708" i="5"/>
  <c r="BY1708" i="5"/>
  <c r="BZ1708" i="5" s="1"/>
  <c r="CA1707" i="5"/>
  <c r="BY1707" i="5"/>
  <c r="BZ1707" i="5" s="1"/>
  <c r="CA1706" i="5"/>
  <c r="BY1706" i="5"/>
  <c r="BZ1706" i="5" s="1"/>
  <c r="CA1705" i="5"/>
  <c r="BY1705" i="5"/>
  <c r="BZ1705" i="5" s="1"/>
  <c r="CA1704" i="5"/>
  <c r="BY1704" i="5"/>
  <c r="BZ1704" i="5" s="1"/>
  <c r="CA1703" i="5"/>
  <c r="BY1703" i="5"/>
  <c r="BZ1703" i="5" s="1"/>
  <c r="CA1702" i="5"/>
  <c r="BY1702" i="5"/>
  <c r="BZ1702" i="5" s="1"/>
  <c r="CA1701" i="5"/>
  <c r="BY1701" i="5"/>
  <c r="BZ1701" i="5" s="1"/>
  <c r="CA1700" i="5"/>
  <c r="BY1700" i="5"/>
  <c r="BZ1700" i="5" s="1"/>
  <c r="CA1699" i="5"/>
  <c r="BY1699" i="5"/>
  <c r="BZ1699" i="5" s="1"/>
  <c r="CA1698" i="5"/>
  <c r="BY1698" i="5"/>
  <c r="BZ1698" i="5" s="1"/>
  <c r="CA1697" i="5"/>
  <c r="BY1697" i="5"/>
  <c r="BZ1697" i="5" s="1"/>
  <c r="CA1696" i="5"/>
  <c r="BY1696" i="5"/>
  <c r="BZ1696" i="5" s="1"/>
  <c r="CA1695" i="5"/>
  <c r="BY1695" i="5"/>
  <c r="BZ1695" i="5" s="1"/>
  <c r="CA1694" i="5"/>
  <c r="BY1694" i="5"/>
  <c r="BZ1694" i="5" s="1"/>
  <c r="CA1693" i="5"/>
  <c r="BY1693" i="5"/>
  <c r="BZ1693" i="5" s="1"/>
  <c r="CA1692" i="5"/>
  <c r="BY1692" i="5"/>
  <c r="BZ1692" i="5" s="1"/>
  <c r="CA1691" i="5"/>
  <c r="BY1691" i="5"/>
  <c r="BZ1691" i="5" s="1"/>
  <c r="CA1690" i="5"/>
  <c r="BY1690" i="5"/>
  <c r="BZ1690" i="5" s="1"/>
  <c r="CA1689" i="5"/>
  <c r="BY1689" i="5"/>
  <c r="BZ1689" i="5" s="1"/>
  <c r="CA1688" i="5"/>
  <c r="BY1688" i="5"/>
  <c r="BZ1688" i="5" s="1"/>
  <c r="CA1687" i="5"/>
  <c r="BY1687" i="5"/>
  <c r="BZ1687" i="5" s="1"/>
  <c r="CA1686" i="5"/>
  <c r="BY1686" i="5"/>
  <c r="BZ1686" i="5" s="1"/>
  <c r="CA1685" i="5"/>
  <c r="BY1685" i="5"/>
  <c r="BZ1685" i="5" s="1"/>
  <c r="CA1684" i="5"/>
  <c r="BY1684" i="5"/>
  <c r="BZ1684" i="5" s="1"/>
  <c r="CA1683" i="5"/>
  <c r="BY1683" i="5"/>
  <c r="BZ1683" i="5" s="1"/>
  <c r="CA1682" i="5"/>
  <c r="BY1682" i="5"/>
  <c r="BZ1682" i="5" s="1"/>
  <c r="CA1681" i="5"/>
  <c r="BY1681" i="5"/>
  <c r="BZ1681" i="5" s="1"/>
  <c r="CA1680" i="5"/>
  <c r="BY1680" i="5"/>
  <c r="BZ1680" i="5" s="1"/>
  <c r="CA1679" i="5"/>
  <c r="BY1679" i="5"/>
  <c r="BZ1679" i="5" s="1"/>
  <c r="CA1678" i="5"/>
  <c r="BY1678" i="5"/>
  <c r="BZ1678" i="5" s="1"/>
  <c r="CA1677" i="5"/>
  <c r="BY1677" i="5"/>
  <c r="BZ1677" i="5" s="1"/>
  <c r="CA1676" i="5"/>
  <c r="BY1676" i="5"/>
  <c r="BZ1676" i="5" s="1"/>
  <c r="CA1675" i="5"/>
  <c r="BY1675" i="5"/>
  <c r="BZ1675" i="5" s="1"/>
  <c r="CA1674" i="5"/>
  <c r="BY1674" i="5"/>
  <c r="BZ1674" i="5" s="1"/>
  <c r="CA1673" i="5"/>
  <c r="BY1673" i="5"/>
  <c r="BZ1673" i="5" s="1"/>
  <c r="CA1672" i="5"/>
  <c r="BY1672" i="5"/>
  <c r="BZ1672" i="5" s="1"/>
  <c r="CA1671" i="5"/>
  <c r="BY1671" i="5"/>
  <c r="BZ1671" i="5" s="1"/>
  <c r="CA1670" i="5"/>
  <c r="BY1670" i="5"/>
  <c r="BZ1670" i="5" s="1"/>
  <c r="CA1669" i="5"/>
  <c r="BY1669" i="5"/>
  <c r="BZ1669" i="5" s="1"/>
  <c r="CA1668" i="5"/>
  <c r="BY1668" i="5"/>
  <c r="BZ1668" i="5" s="1"/>
  <c r="CA1667" i="5"/>
  <c r="BY1667" i="5"/>
  <c r="BZ1667" i="5" s="1"/>
  <c r="CA1666" i="5"/>
  <c r="BY1666" i="5"/>
  <c r="BZ1666" i="5" s="1"/>
  <c r="CA1665" i="5"/>
  <c r="BY1665" i="5"/>
  <c r="BZ1665" i="5" s="1"/>
  <c r="CA1664" i="5"/>
  <c r="BY1664" i="5"/>
  <c r="BZ1664" i="5" s="1"/>
  <c r="CA1663" i="5"/>
  <c r="BY1663" i="5"/>
  <c r="BZ1663" i="5" s="1"/>
  <c r="CA1662" i="5"/>
  <c r="BY1662" i="5"/>
  <c r="BZ1662" i="5" s="1"/>
  <c r="CA1661" i="5"/>
  <c r="BY1661" i="5"/>
  <c r="BZ1661" i="5" s="1"/>
  <c r="CA1660" i="5"/>
  <c r="BY1660" i="5"/>
  <c r="BZ1660" i="5" s="1"/>
  <c r="CA1659" i="5"/>
  <c r="BY1659" i="5"/>
  <c r="BZ1659" i="5" s="1"/>
  <c r="CA1658" i="5"/>
  <c r="BY1658" i="5"/>
  <c r="BZ1658" i="5" s="1"/>
  <c r="CA1657" i="5"/>
  <c r="BY1657" i="5"/>
  <c r="BZ1657" i="5" s="1"/>
  <c r="CA1656" i="5"/>
  <c r="BY1656" i="5"/>
  <c r="BZ1656" i="5" s="1"/>
  <c r="CA1655" i="5"/>
  <c r="BY1655" i="5"/>
  <c r="BZ1655" i="5" s="1"/>
  <c r="CA1654" i="5"/>
  <c r="BY1654" i="5"/>
  <c r="BZ1654" i="5" s="1"/>
  <c r="CA1653" i="5"/>
  <c r="BY1653" i="5"/>
  <c r="BZ1653" i="5" s="1"/>
  <c r="CA1652" i="5"/>
  <c r="BY1652" i="5"/>
  <c r="BZ1652" i="5" s="1"/>
  <c r="CA1651" i="5"/>
  <c r="BY1651" i="5"/>
  <c r="BZ1651" i="5" s="1"/>
  <c r="CA1650" i="5"/>
  <c r="BY1650" i="5"/>
  <c r="BZ1650" i="5" s="1"/>
  <c r="CA1649" i="5"/>
  <c r="BY1649" i="5"/>
  <c r="BZ1649" i="5" s="1"/>
  <c r="CA1648" i="5"/>
  <c r="BY1648" i="5"/>
  <c r="BZ1648" i="5" s="1"/>
  <c r="CA1647" i="5"/>
  <c r="BY1647" i="5"/>
  <c r="BZ1647" i="5" s="1"/>
  <c r="CA1646" i="5"/>
  <c r="BY1646" i="5"/>
  <c r="BZ1646" i="5" s="1"/>
  <c r="CA1645" i="5"/>
  <c r="BY1645" i="5"/>
  <c r="BZ1645" i="5" s="1"/>
  <c r="CA1644" i="5"/>
  <c r="BY1644" i="5"/>
  <c r="BZ1644" i="5" s="1"/>
  <c r="CA1643" i="5"/>
  <c r="BY1643" i="5"/>
  <c r="BZ1643" i="5" s="1"/>
  <c r="CA1642" i="5"/>
  <c r="BY1642" i="5"/>
  <c r="BZ1642" i="5" s="1"/>
  <c r="CA1641" i="5"/>
  <c r="BY1641" i="5"/>
  <c r="BZ1641" i="5" s="1"/>
  <c r="CA1640" i="5"/>
  <c r="BY1640" i="5"/>
  <c r="BZ1640" i="5" s="1"/>
  <c r="CA1639" i="5"/>
  <c r="BY1639" i="5"/>
  <c r="BZ1639" i="5" s="1"/>
  <c r="CA1638" i="5"/>
  <c r="BY1638" i="5"/>
  <c r="BZ1638" i="5" s="1"/>
  <c r="CA1637" i="5"/>
  <c r="BY1637" i="5"/>
  <c r="BZ1637" i="5" s="1"/>
  <c r="CA1636" i="5"/>
  <c r="BY1636" i="5"/>
  <c r="BZ1636" i="5" s="1"/>
  <c r="CA1635" i="5"/>
  <c r="BY1635" i="5"/>
  <c r="BZ1635" i="5" s="1"/>
  <c r="CA1634" i="5"/>
  <c r="BY1634" i="5"/>
  <c r="BZ1634" i="5" s="1"/>
  <c r="CA1633" i="5"/>
  <c r="BY1633" i="5"/>
  <c r="BZ1633" i="5" s="1"/>
  <c r="CA1632" i="5"/>
  <c r="BY1632" i="5"/>
  <c r="BZ1632" i="5" s="1"/>
  <c r="CA1631" i="5"/>
  <c r="BY1631" i="5"/>
  <c r="BZ1631" i="5" s="1"/>
  <c r="CA1630" i="5"/>
  <c r="BY1630" i="5"/>
  <c r="BZ1630" i="5" s="1"/>
  <c r="CA1629" i="5"/>
  <c r="BY1629" i="5"/>
  <c r="BZ1629" i="5" s="1"/>
  <c r="CA1628" i="5"/>
  <c r="BY1628" i="5"/>
  <c r="BZ1628" i="5" s="1"/>
  <c r="CA1627" i="5"/>
  <c r="BY1627" i="5"/>
  <c r="BZ1627" i="5" s="1"/>
  <c r="CA1626" i="5"/>
  <c r="BY1626" i="5"/>
  <c r="BZ1626" i="5" s="1"/>
  <c r="CA1625" i="5"/>
  <c r="BY1625" i="5"/>
  <c r="BZ1625" i="5" s="1"/>
  <c r="CA1624" i="5"/>
  <c r="BY1624" i="5"/>
  <c r="BZ1624" i="5" s="1"/>
  <c r="CA1623" i="5"/>
  <c r="BY1623" i="5"/>
  <c r="BZ1623" i="5" s="1"/>
  <c r="CA1622" i="5"/>
  <c r="BY1622" i="5"/>
  <c r="BZ1622" i="5" s="1"/>
  <c r="CA1621" i="5"/>
  <c r="BY1621" i="5"/>
  <c r="BZ1621" i="5" s="1"/>
  <c r="CA1620" i="5"/>
  <c r="BY1620" i="5"/>
  <c r="BZ1620" i="5" s="1"/>
  <c r="CA1619" i="5"/>
  <c r="BY1619" i="5"/>
  <c r="BZ1619" i="5" s="1"/>
  <c r="CA1618" i="5"/>
  <c r="BY1618" i="5"/>
  <c r="BZ1618" i="5" s="1"/>
  <c r="CA1617" i="5"/>
  <c r="BY1617" i="5"/>
  <c r="BZ1617" i="5" s="1"/>
  <c r="CA1616" i="5"/>
  <c r="BY1616" i="5"/>
  <c r="BZ1616" i="5" s="1"/>
  <c r="CA1615" i="5"/>
  <c r="BY1615" i="5"/>
  <c r="BZ1615" i="5" s="1"/>
  <c r="CA1614" i="5"/>
  <c r="BY1614" i="5"/>
  <c r="BZ1614" i="5" s="1"/>
  <c r="CA1613" i="5"/>
  <c r="BY1613" i="5"/>
  <c r="BZ1613" i="5" s="1"/>
  <c r="CA1612" i="5"/>
  <c r="BY1612" i="5"/>
  <c r="BZ1612" i="5" s="1"/>
  <c r="CA1611" i="5"/>
  <c r="BY1611" i="5"/>
  <c r="BZ1611" i="5" s="1"/>
  <c r="CA1610" i="5"/>
  <c r="BY1610" i="5"/>
  <c r="BZ1610" i="5" s="1"/>
  <c r="CA1609" i="5"/>
  <c r="BY1609" i="5"/>
  <c r="BZ1609" i="5" s="1"/>
  <c r="CA1608" i="5"/>
  <c r="BY1608" i="5"/>
  <c r="BZ1608" i="5" s="1"/>
  <c r="CA1607" i="5"/>
  <c r="BY1607" i="5"/>
  <c r="BZ1607" i="5" s="1"/>
  <c r="CA1606" i="5"/>
  <c r="BY1606" i="5"/>
  <c r="BZ1606" i="5" s="1"/>
  <c r="CA1605" i="5"/>
  <c r="BY1605" i="5"/>
  <c r="BZ1605" i="5" s="1"/>
  <c r="CA1604" i="5"/>
  <c r="BY1604" i="5"/>
  <c r="BZ1604" i="5" s="1"/>
  <c r="CA1603" i="5"/>
  <c r="BY1603" i="5"/>
  <c r="BZ1603" i="5" s="1"/>
  <c r="CA1602" i="5"/>
  <c r="BY1602" i="5"/>
  <c r="BZ1602" i="5" s="1"/>
  <c r="CA1601" i="5"/>
  <c r="BY1601" i="5"/>
  <c r="BZ1601" i="5" s="1"/>
  <c r="CA1600" i="5"/>
  <c r="BY1600" i="5"/>
  <c r="BZ1600" i="5" s="1"/>
  <c r="CA1599" i="5"/>
  <c r="BY1599" i="5"/>
  <c r="BZ1599" i="5" s="1"/>
  <c r="CA1598" i="5"/>
  <c r="BY1598" i="5"/>
  <c r="BZ1598" i="5" s="1"/>
  <c r="CA1597" i="5"/>
  <c r="BY1597" i="5"/>
  <c r="BZ1597" i="5" s="1"/>
  <c r="CA1596" i="5"/>
  <c r="BY1596" i="5"/>
  <c r="BZ1596" i="5" s="1"/>
  <c r="CA1595" i="5"/>
  <c r="BY1595" i="5"/>
  <c r="BZ1595" i="5" s="1"/>
  <c r="CA1594" i="5"/>
  <c r="BY1594" i="5"/>
  <c r="BZ1594" i="5" s="1"/>
  <c r="CA1593" i="5"/>
  <c r="BY1593" i="5"/>
  <c r="BZ1593" i="5" s="1"/>
  <c r="CA1592" i="5"/>
  <c r="BY1592" i="5"/>
  <c r="BZ1592" i="5" s="1"/>
  <c r="CA1591" i="5"/>
  <c r="BY1591" i="5"/>
  <c r="BZ1591" i="5" s="1"/>
  <c r="CA1590" i="5"/>
  <c r="BY1590" i="5"/>
  <c r="BZ1590" i="5" s="1"/>
  <c r="CA1589" i="5"/>
  <c r="BY1589" i="5"/>
  <c r="BZ1589" i="5" s="1"/>
  <c r="CA1588" i="5"/>
  <c r="BY1588" i="5"/>
  <c r="BZ1588" i="5" s="1"/>
  <c r="CA1587" i="5"/>
  <c r="BY1587" i="5"/>
  <c r="BZ1587" i="5" s="1"/>
  <c r="CA1586" i="5"/>
  <c r="BY1586" i="5"/>
  <c r="BZ1586" i="5" s="1"/>
  <c r="CA1585" i="5"/>
  <c r="BY1585" i="5"/>
  <c r="BZ1585" i="5" s="1"/>
  <c r="CA1584" i="5"/>
  <c r="BY1584" i="5"/>
  <c r="BZ1584" i="5" s="1"/>
  <c r="CA1583" i="5"/>
  <c r="BY1583" i="5"/>
  <c r="BZ1583" i="5" s="1"/>
  <c r="CA1582" i="5"/>
  <c r="BY1582" i="5"/>
  <c r="BZ1582" i="5" s="1"/>
  <c r="CA1581" i="5"/>
  <c r="BY1581" i="5"/>
  <c r="BZ1581" i="5" s="1"/>
  <c r="CA1580" i="5"/>
  <c r="BY1580" i="5"/>
  <c r="BZ1580" i="5" s="1"/>
  <c r="CA1579" i="5"/>
  <c r="BY1579" i="5"/>
  <c r="BZ1579" i="5" s="1"/>
  <c r="CA1578" i="5"/>
  <c r="BY1578" i="5"/>
  <c r="BZ1578" i="5" s="1"/>
  <c r="CA1577" i="5"/>
  <c r="BY1577" i="5"/>
  <c r="BZ1577" i="5" s="1"/>
  <c r="CA1576" i="5"/>
  <c r="BY1576" i="5"/>
  <c r="BZ1576" i="5" s="1"/>
  <c r="CA1575" i="5"/>
  <c r="BY1575" i="5"/>
  <c r="BZ1575" i="5" s="1"/>
  <c r="CA1574" i="5"/>
  <c r="BY1574" i="5"/>
  <c r="BZ1574" i="5" s="1"/>
  <c r="CA1573" i="5"/>
  <c r="BY1573" i="5"/>
  <c r="BZ1573" i="5" s="1"/>
  <c r="CA1572" i="5"/>
  <c r="BY1572" i="5"/>
  <c r="BZ1572" i="5" s="1"/>
  <c r="CA1571" i="5"/>
  <c r="BY1571" i="5"/>
  <c r="BZ1571" i="5" s="1"/>
  <c r="CA1570" i="5"/>
  <c r="BY1570" i="5"/>
  <c r="BZ1570" i="5" s="1"/>
  <c r="CA1569" i="5"/>
  <c r="BY1569" i="5"/>
  <c r="BZ1569" i="5" s="1"/>
  <c r="CA1568" i="5"/>
  <c r="BY1568" i="5"/>
  <c r="BZ1568" i="5" s="1"/>
  <c r="CA1567" i="5"/>
  <c r="BY1567" i="5"/>
  <c r="BZ1567" i="5" s="1"/>
  <c r="CA1566" i="5"/>
  <c r="BY1566" i="5"/>
  <c r="BZ1566" i="5" s="1"/>
  <c r="CA1565" i="5"/>
  <c r="BY1565" i="5"/>
  <c r="BZ1565" i="5" s="1"/>
  <c r="CA1564" i="5"/>
  <c r="BY1564" i="5"/>
  <c r="BZ1564" i="5" s="1"/>
  <c r="CA1563" i="5"/>
  <c r="BY1563" i="5"/>
  <c r="BZ1563" i="5" s="1"/>
  <c r="CA1562" i="5"/>
  <c r="BY1562" i="5"/>
  <c r="BZ1562" i="5" s="1"/>
  <c r="CA1561" i="5"/>
  <c r="BY1561" i="5"/>
  <c r="BZ1561" i="5" s="1"/>
  <c r="CA1560" i="5"/>
  <c r="BY1560" i="5"/>
  <c r="BZ1560" i="5" s="1"/>
  <c r="CA1559" i="5"/>
  <c r="BY1559" i="5"/>
  <c r="BZ1559" i="5" s="1"/>
  <c r="CA1558" i="5"/>
  <c r="BY1558" i="5"/>
  <c r="BZ1558" i="5" s="1"/>
  <c r="CA1557" i="5"/>
  <c r="BY1557" i="5"/>
  <c r="BZ1557" i="5" s="1"/>
  <c r="CA1556" i="5"/>
  <c r="BY1556" i="5"/>
  <c r="BZ1556" i="5" s="1"/>
  <c r="CA1555" i="5"/>
  <c r="BY1555" i="5"/>
  <c r="BZ1555" i="5" s="1"/>
  <c r="CA1554" i="5"/>
  <c r="BY1554" i="5"/>
  <c r="BZ1554" i="5" s="1"/>
  <c r="CA1553" i="5"/>
  <c r="BY1553" i="5"/>
  <c r="BZ1553" i="5" s="1"/>
  <c r="CA1552" i="5"/>
  <c r="BY1552" i="5"/>
  <c r="BZ1552" i="5" s="1"/>
  <c r="CA1551" i="5"/>
  <c r="BY1551" i="5"/>
  <c r="BZ1551" i="5" s="1"/>
  <c r="CA1550" i="5"/>
  <c r="BY1550" i="5"/>
  <c r="BZ1550" i="5" s="1"/>
  <c r="CA1549" i="5"/>
  <c r="BY1549" i="5"/>
  <c r="BZ1549" i="5" s="1"/>
  <c r="CA1548" i="5"/>
  <c r="BY1548" i="5"/>
  <c r="BZ1548" i="5" s="1"/>
  <c r="CA1547" i="5"/>
  <c r="BY1547" i="5"/>
  <c r="BZ1547" i="5" s="1"/>
  <c r="CA1546" i="5"/>
  <c r="BY1546" i="5"/>
  <c r="BZ1546" i="5" s="1"/>
  <c r="CA1545" i="5"/>
  <c r="BY1545" i="5"/>
  <c r="BZ1545" i="5" s="1"/>
  <c r="CA1544" i="5"/>
  <c r="BY1544" i="5"/>
  <c r="BZ1544" i="5" s="1"/>
  <c r="CA1543" i="5"/>
  <c r="BY1543" i="5"/>
  <c r="BZ1543" i="5" s="1"/>
  <c r="CA1542" i="5"/>
  <c r="BY1542" i="5"/>
  <c r="BZ1542" i="5" s="1"/>
  <c r="CA1541" i="5"/>
  <c r="BY1541" i="5"/>
  <c r="BZ1541" i="5" s="1"/>
  <c r="CA1540" i="5"/>
  <c r="BY1540" i="5"/>
  <c r="BZ1540" i="5" s="1"/>
  <c r="CA1539" i="5"/>
  <c r="BY1539" i="5"/>
  <c r="BZ1539" i="5" s="1"/>
  <c r="CA1538" i="5"/>
  <c r="BY1538" i="5"/>
  <c r="BZ1538" i="5" s="1"/>
  <c r="CA1537" i="5"/>
  <c r="BY1537" i="5"/>
  <c r="BZ1537" i="5" s="1"/>
  <c r="CA1536" i="5"/>
  <c r="BY1536" i="5"/>
  <c r="BZ1536" i="5" s="1"/>
  <c r="CA1535" i="5"/>
  <c r="BY1535" i="5"/>
  <c r="BZ1535" i="5" s="1"/>
  <c r="CA1534" i="5"/>
  <c r="BY1534" i="5"/>
  <c r="BZ1534" i="5" s="1"/>
  <c r="CA1533" i="5"/>
  <c r="BY1533" i="5"/>
  <c r="BZ1533" i="5" s="1"/>
  <c r="CA1532" i="5"/>
  <c r="BY1532" i="5"/>
  <c r="BZ1532" i="5" s="1"/>
  <c r="CA1531" i="5"/>
  <c r="BY1531" i="5"/>
  <c r="BZ1531" i="5" s="1"/>
  <c r="CA1530" i="5"/>
  <c r="BY1530" i="5"/>
  <c r="BZ1530" i="5" s="1"/>
  <c r="CA1529" i="5"/>
  <c r="BY1529" i="5"/>
  <c r="BZ1529" i="5" s="1"/>
  <c r="CA1528" i="5"/>
  <c r="BY1528" i="5"/>
  <c r="BZ1528" i="5" s="1"/>
  <c r="CA1527" i="5"/>
  <c r="BY1527" i="5"/>
  <c r="BZ1527" i="5" s="1"/>
  <c r="CA1526" i="5"/>
  <c r="BY1526" i="5"/>
  <c r="BZ1526" i="5" s="1"/>
  <c r="CA1525" i="5"/>
  <c r="BY1525" i="5"/>
  <c r="BZ1525" i="5" s="1"/>
  <c r="CA1524" i="5"/>
  <c r="BY1524" i="5"/>
  <c r="BZ1524" i="5" s="1"/>
  <c r="CA1523" i="5"/>
  <c r="BY1523" i="5"/>
  <c r="BZ1523" i="5" s="1"/>
  <c r="CA1522" i="5"/>
  <c r="BY1522" i="5"/>
  <c r="BZ1522" i="5" s="1"/>
  <c r="CA1521" i="5"/>
  <c r="BY1521" i="5"/>
  <c r="BZ1521" i="5" s="1"/>
  <c r="CA1520" i="5"/>
  <c r="BY1520" i="5"/>
  <c r="BZ1520" i="5" s="1"/>
  <c r="CA1519" i="5"/>
  <c r="BY1519" i="5"/>
  <c r="BZ1519" i="5" s="1"/>
  <c r="CA1518" i="5"/>
  <c r="BY1518" i="5"/>
  <c r="BZ1518" i="5" s="1"/>
  <c r="CA1517" i="5"/>
  <c r="BY1517" i="5"/>
  <c r="BZ1517" i="5" s="1"/>
  <c r="CA1516" i="5"/>
  <c r="BY1516" i="5"/>
  <c r="BZ1516" i="5" s="1"/>
  <c r="CA1515" i="5"/>
  <c r="BY1515" i="5"/>
  <c r="BZ1515" i="5" s="1"/>
  <c r="CA1514" i="5"/>
  <c r="BY1514" i="5"/>
  <c r="BZ1514" i="5" s="1"/>
  <c r="CA1513" i="5"/>
  <c r="BY1513" i="5"/>
  <c r="BZ1513" i="5" s="1"/>
  <c r="CA1512" i="5"/>
  <c r="BY1512" i="5"/>
  <c r="BZ1512" i="5" s="1"/>
  <c r="CA1511" i="5"/>
  <c r="BY1511" i="5"/>
  <c r="BZ1511" i="5" s="1"/>
  <c r="CA1510" i="5"/>
  <c r="BY1510" i="5"/>
  <c r="BZ1510" i="5" s="1"/>
  <c r="CA1509" i="5"/>
  <c r="BY1509" i="5"/>
  <c r="BZ1509" i="5" s="1"/>
  <c r="CA1508" i="5"/>
  <c r="BY1508" i="5"/>
  <c r="BZ1508" i="5" s="1"/>
  <c r="CA1507" i="5"/>
  <c r="BY1507" i="5"/>
  <c r="BZ1507" i="5" s="1"/>
  <c r="CA1506" i="5"/>
  <c r="BY1506" i="5"/>
  <c r="BZ1506" i="5" s="1"/>
  <c r="CA1505" i="5"/>
  <c r="BY1505" i="5"/>
  <c r="BZ1505" i="5" s="1"/>
  <c r="CA1504" i="5"/>
  <c r="BY1504" i="5"/>
  <c r="BZ1504" i="5" s="1"/>
  <c r="CA1503" i="5"/>
  <c r="BY1503" i="5"/>
  <c r="BZ1503" i="5" s="1"/>
  <c r="CA1502" i="5"/>
  <c r="BY1502" i="5"/>
  <c r="BZ1502" i="5" s="1"/>
  <c r="CA1501" i="5"/>
  <c r="BY1501" i="5"/>
  <c r="BZ1501" i="5" s="1"/>
  <c r="CA1500" i="5"/>
  <c r="BY1500" i="5"/>
  <c r="BZ1500" i="5" s="1"/>
  <c r="CA1499" i="5"/>
  <c r="BY1499" i="5"/>
  <c r="BZ1499" i="5" s="1"/>
  <c r="CA1498" i="5"/>
  <c r="BY1498" i="5"/>
  <c r="BZ1498" i="5" s="1"/>
  <c r="CA1497" i="5"/>
  <c r="BY1497" i="5"/>
  <c r="BZ1497" i="5" s="1"/>
  <c r="CA1496" i="5"/>
  <c r="BY1496" i="5"/>
  <c r="BZ1496" i="5" s="1"/>
  <c r="CA1495" i="5"/>
  <c r="BY1495" i="5"/>
  <c r="BZ1495" i="5" s="1"/>
  <c r="CA1494" i="5"/>
  <c r="BY1494" i="5"/>
  <c r="BZ1494" i="5" s="1"/>
  <c r="CA1493" i="5"/>
  <c r="BY1493" i="5"/>
  <c r="BZ1493" i="5" s="1"/>
  <c r="CA1492" i="5"/>
  <c r="BY1492" i="5"/>
  <c r="BZ1492" i="5" s="1"/>
  <c r="CA1491" i="5"/>
  <c r="BY1491" i="5"/>
  <c r="BZ1491" i="5" s="1"/>
  <c r="CA1490" i="5"/>
  <c r="BY1490" i="5"/>
  <c r="BZ1490" i="5" s="1"/>
  <c r="CA1489" i="5"/>
  <c r="BY1489" i="5"/>
  <c r="BZ1489" i="5" s="1"/>
  <c r="CA1488" i="5"/>
  <c r="BY1488" i="5"/>
  <c r="BZ1488" i="5" s="1"/>
  <c r="CA1487" i="5"/>
  <c r="BY1487" i="5"/>
  <c r="BZ1487" i="5" s="1"/>
  <c r="CA1486" i="5"/>
  <c r="BY1486" i="5"/>
  <c r="BZ1486" i="5" s="1"/>
  <c r="CA1485" i="5"/>
  <c r="BY1485" i="5"/>
  <c r="BZ1485" i="5" s="1"/>
  <c r="CA1484" i="5"/>
  <c r="BY1484" i="5"/>
  <c r="BZ1484" i="5" s="1"/>
  <c r="CA1483" i="5"/>
  <c r="BY1483" i="5"/>
  <c r="BZ1483" i="5" s="1"/>
  <c r="CA1482" i="5"/>
  <c r="BY1482" i="5"/>
  <c r="BZ1482" i="5" s="1"/>
  <c r="CA1481" i="5"/>
  <c r="BY1481" i="5"/>
  <c r="BZ1481" i="5" s="1"/>
  <c r="CA1480" i="5"/>
  <c r="BY1480" i="5"/>
  <c r="BZ1480" i="5" s="1"/>
  <c r="CA1479" i="5"/>
  <c r="BY1479" i="5"/>
  <c r="BZ1479" i="5" s="1"/>
  <c r="CA1478" i="5"/>
  <c r="BY1478" i="5"/>
  <c r="BZ1478" i="5" s="1"/>
  <c r="CA1477" i="5"/>
  <c r="BY1477" i="5"/>
  <c r="BZ1477" i="5" s="1"/>
  <c r="CA1476" i="5"/>
  <c r="BY1476" i="5"/>
  <c r="BZ1476" i="5" s="1"/>
  <c r="CA1475" i="5"/>
  <c r="BY1475" i="5"/>
  <c r="BZ1475" i="5" s="1"/>
  <c r="CA1474" i="5"/>
  <c r="BY1474" i="5"/>
  <c r="BZ1474" i="5" s="1"/>
  <c r="CA1473" i="5"/>
  <c r="BY1473" i="5"/>
  <c r="BZ1473" i="5" s="1"/>
  <c r="CA1472" i="5"/>
  <c r="BY1472" i="5"/>
  <c r="BZ1472" i="5" s="1"/>
  <c r="CA1471" i="5"/>
  <c r="BY1471" i="5"/>
  <c r="BZ1471" i="5" s="1"/>
  <c r="CA1470" i="5"/>
  <c r="BY1470" i="5"/>
  <c r="BZ1470" i="5" s="1"/>
  <c r="CA1469" i="5"/>
  <c r="BY1469" i="5"/>
  <c r="BZ1469" i="5" s="1"/>
  <c r="CA1468" i="5"/>
  <c r="BY1468" i="5"/>
  <c r="BZ1468" i="5" s="1"/>
  <c r="CA1467" i="5"/>
  <c r="BY1467" i="5"/>
  <c r="BZ1467" i="5" s="1"/>
  <c r="CA1466" i="5"/>
  <c r="BY1466" i="5"/>
  <c r="BZ1466" i="5" s="1"/>
  <c r="CA1465" i="5"/>
  <c r="BY1465" i="5"/>
  <c r="BZ1465" i="5" s="1"/>
  <c r="CA1464" i="5"/>
  <c r="BY1464" i="5"/>
  <c r="BZ1464" i="5" s="1"/>
  <c r="CA1463" i="5"/>
  <c r="BY1463" i="5"/>
  <c r="BZ1463" i="5" s="1"/>
  <c r="CA1462" i="5"/>
  <c r="BY1462" i="5"/>
  <c r="BZ1462" i="5" s="1"/>
  <c r="CA1461" i="5"/>
  <c r="BY1461" i="5"/>
  <c r="BZ1461" i="5" s="1"/>
  <c r="CA1460" i="5"/>
  <c r="BY1460" i="5"/>
  <c r="BZ1460" i="5" s="1"/>
  <c r="CA1459" i="5"/>
  <c r="BY1459" i="5"/>
  <c r="BZ1459" i="5" s="1"/>
  <c r="CA1458" i="5"/>
  <c r="BY1458" i="5"/>
  <c r="BZ1458" i="5" s="1"/>
  <c r="CA1457" i="5"/>
  <c r="BY1457" i="5"/>
  <c r="BZ1457" i="5" s="1"/>
  <c r="CA1456" i="5"/>
  <c r="BY1456" i="5"/>
  <c r="BZ1456" i="5" s="1"/>
  <c r="CA1455" i="5"/>
  <c r="BY1455" i="5"/>
  <c r="BZ1455" i="5" s="1"/>
  <c r="CA1454" i="5"/>
  <c r="BY1454" i="5"/>
  <c r="BZ1454" i="5" s="1"/>
  <c r="CA1453" i="5"/>
  <c r="BY1453" i="5"/>
  <c r="BZ1453" i="5" s="1"/>
  <c r="CA1452" i="5"/>
  <c r="BY1452" i="5"/>
  <c r="BZ1452" i="5" s="1"/>
  <c r="CA1451" i="5"/>
  <c r="BY1451" i="5"/>
  <c r="BZ1451" i="5" s="1"/>
  <c r="CA1450" i="5"/>
  <c r="BY1450" i="5"/>
  <c r="BZ1450" i="5" s="1"/>
  <c r="CA1449" i="5"/>
  <c r="BY1449" i="5"/>
  <c r="BZ1449" i="5" s="1"/>
  <c r="CA1448" i="5"/>
  <c r="BY1448" i="5"/>
  <c r="BZ1448" i="5" s="1"/>
  <c r="CA1447" i="5"/>
  <c r="BY1447" i="5"/>
  <c r="BZ1447" i="5" s="1"/>
  <c r="CA1446" i="5"/>
  <c r="BY1446" i="5"/>
  <c r="BZ1446" i="5" s="1"/>
  <c r="CA1445" i="5"/>
  <c r="BY1445" i="5"/>
  <c r="BZ1445" i="5" s="1"/>
  <c r="CA1444" i="5"/>
  <c r="BY1444" i="5"/>
  <c r="BZ1444" i="5" s="1"/>
  <c r="CA1443" i="5"/>
  <c r="BY1443" i="5"/>
  <c r="BZ1443" i="5" s="1"/>
  <c r="CA1442" i="5"/>
  <c r="BY1442" i="5"/>
  <c r="BZ1442" i="5" s="1"/>
  <c r="CA1441" i="5"/>
  <c r="BY1441" i="5"/>
  <c r="BZ1441" i="5" s="1"/>
  <c r="CA1440" i="5"/>
  <c r="BY1440" i="5"/>
  <c r="BZ1440" i="5" s="1"/>
  <c r="CA1439" i="5"/>
  <c r="BY1439" i="5"/>
  <c r="BZ1439" i="5" s="1"/>
  <c r="CA1438" i="5"/>
  <c r="BY1438" i="5"/>
  <c r="BZ1438" i="5" s="1"/>
  <c r="CA1437" i="5"/>
  <c r="BY1437" i="5"/>
  <c r="BZ1437" i="5" s="1"/>
  <c r="CA1436" i="5"/>
  <c r="BY1436" i="5"/>
  <c r="BZ1436" i="5" s="1"/>
  <c r="CA1435" i="5"/>
  <c r="BY1435" i="5"/>
  <c r="BZ1435" i="5" s="1"/>
  <c r="CA1434" i="5"/>
  <c r="BY1434" i="5"/>
  <c r="BZ1434" i="5" s="1"/>
  <c r="CA1433" i="5"/>
  <c r="BY1433" i="5"/>
  <c r="BZ1433" i="5" s="1"/>
  <c r="CA1432" i="5"/>
  <c r="BY1432" i="5"/>
  <c r="BZ1432" i="5" s="1"/>
  <c r="CA1431" i="5"/>
  <c r="BY1431" i="5"/>
  <c r="BZ1431" i="5" s="1"/>
  <c r="CA1430" i="5"/>
  <c r="BY1430" i="5"/>
  <c r="BZ1430" i="5" s="1"/>
  <c r="CA1429" i="5"/>
  <c r="BY1429" i="5"/>
  <c r="BZ1429" i="5" s="1"/>
  <c r="CA1428" i="5"/>
  <c r="BY1428" i="5"/>
  <c r="BZ1428" i="5" s="1"/>
  <c r="CA1427" i="5"/>
  <c r="BY1427" i="5"/>
  <c r="BZ1427" i="5" s="1"/>
  <c r="CA1426" i="5"/>
  <c r="BY1426" i="5"/>
  <c r="BZ1426" i="5" s="1"/>
  <c r="CA1425" i="5"/>
  <c r="BY1425" i="5"/>
  <c r="BZ1425" i="5" s="1"/>
  <c r="CA1424" i="5"/>
  <c r="BY1424" i="5"/>
  <c r="BZ1424" i="5" s="1"/>
  <c r="CA1423" i="5"/>
  <c r="BY1423" i="5"/>
  <c r="BZ1423" i="5" s="1"/>
  <c r="CA1422" i="5"/>
  <c r="BY1422" i="5"/>
  <c r="BZ1422" i="5" s="1"/>
  <c r="CA1421" i="5"/>
  <c r="BY1421" i="5"/>
  <c r="BZ1421" i="5" s="1"/>
  <c r="CA1420" i="5"/>
  <c r="BY1420" i="5"/>
  <c r="BZ1420" i="5" s="1"/>
  <c r="CA1419" i="5"/>
  <c r="BY1419" i="5"/>
  <c r="BZ1419" i="5" s="1"/>
  <c r="CA1418" i="5"/>
  <c r="BY1418" i="5"/>
  <c r="BZ1418" i="5" s="1"/>
  <c r="CA1417" i="5"/>
  <c r="BY1417" i="5"/>
  <c r="BZ1417" i="5" s="1"/>
  <c r="CA1416" i="5"/>
  <c r="BY1416" i="5"/>
  <c r="BZ1416" i="5" s="1"/>
  <c r="CA1415" i="5"/>
  <c r="BY1415" i="5"/>
  <c r="BZ1415" i="5" s="1"/>
  <c r="CA1414" i="5"/>
  <c r="BY1414" i="5"/>
  <c r="BZ1414" i="5" s="1"/>
  <c r="CA1413" i="5"/>
  <c r="BY1413" i="5"/>
  <c r="BZ1413" i="5" s="1"/>
  <c r="CA1412" i="5"/>
  <c r="BY1412" i="5"/>
  <c r="BZ1412" i="5" s="1"/>
  <c r="CA1411" i="5"/>
  <c r="BY1411" i="5"/>
  <c r="BZ1411" i="5" s="1"/>
  <c r="CA1410" i="5"/>
  <c r="BY1410" i="5"/>
  <c r="BZ1410" i="5" s="1"/>
  <c r="CA1409" i="5"/>
  <c r="BY1409" i="5"/>
  <c r="BZ1409" i="5" s="1"/>
  <c r="CA1408" i="5"/>
  <c r="BY1408" i="5"/>
  <c r="BZ1408" i="5" s="1"/>
  <c r="CA1407" i="5"/>
  <c r="BY1407" i="5"/>
  <c r="BZ1407" i="5" s="1"/>
  <c r="CA1406" i="5"/>
  <c r="BY1406" i="5"/>
  <c r="BZ1406" i="5" s="1"/>
  <c r="CA1405" i="5"/>
  <c r="BY1405" i="5"/>
  <c r="BZ1405" i="5" s="1"/>
  <c r="CA1404" i="5"/>
  <c r="BY1404" i="5"/>
  <c r="BZ1404" i="5" s="1"/>
  <c r="CA1403" i="5"/>
  <c r="BY1403" i="5"/>
  <c r="BZ1403" i="5" s="1"/>
  <c r="CA1402" i="5"/>
  <c r="BY1402" i="5"/>
  <c r="BZ1402" i="5" s="1"/>
  <c r="CA1401" i="5"/>
  <c r="BY1401" i="5"/>
  <c r="BZ1401" i="5" s="1"/>
  <c r="CA1400" i="5"/>
  <c r="BY1400" i="5"/>
  <c r="BZ1400" i="5" s="1"/>
  <c r="CA1399" i="5"/>
  <c r="BY1399" i="5"/>
  <c r="BZ1399" i="5" s="1"/>
  <c r="CA1398" i="5"/>
  <c r="BY1398" i="5"/>
  <c r="BZ1398" i="5" s="1"/>
  <c r="CA1397" i="5"/>
  <c r="BY1397" i="5"/>
  <c r="BZ1397" i="5" s="1"/>
  <c r="CA1396" i="5"/>
  <c r="BY1396" i="5"/>
  <c r="BZ1396" i="5" s="1"/>
  <c r="CA1395" i="5"/>
  <c r="BY1395" i="5"/>
  <c r="BZ1395" i="5" s="1"/>
  <c r="CA1394" i="5"/>
  <c r="BY1394" i="5"/>
  <c r="BZ1394" i="5" s="1"/>
  <c r="CA1393" i="5"/>
  <c r="BY1393" i="5"/>
  <c r="BZ1393" i="5" s="1"/>
  <c r="CA1392" i="5"/>
  <c r="BY1392" i="5"/>
  <c r="BZ1392" i="5" s="1"/>
  <c r="CA1391" i="5"/>
  <c r="BY1391" i="5"/>
  <c r="BZ1391" i="5" s="1"/>
  <c r="CA1390" i="5"/>
  <c r="BY1390" i="5"/>
  <c r="BZ1390" i="5" s="1"/>
  <c r="CA1389" i="5"/>
  <c r="BY1389" i="5"/>
  <c r="BZ1389" i="5" s="1"/>
  <c r="CA1388" i="5"/>
  <c r="BY1388" i="5"/>
  <c r="BZ1388" i="5" s="1"/>
  <c r="CA1387" i="5"/>
  <c r="BY1387" i="5"/>
  <c r="BZ1387" i="5" s="1"/>
  <c r="CA1386" i="5"/>
  <c r="BY1386" i="5"/>
  <c r="BZ1386" i="5" s="1"/>
  <c r="CA1385" i="5"/>
  <c r="BY1385" i="5"/>
  <c r="BZ1385" i="5" s="1"/>
  <c r="CA1384" i="5"/>
  <c r="BY1384" i="5"/>
  <c r="BZ1384" i="5" s="1"/>
  <c r="CA1383" i="5"/>
  <c r="BY1383" i="5"/>
  <c r="BZ1383" i="5" s="1"/>
  <c r="CA1382" i="5"/>
  <c r="BY1382" i="5"/>
  <c r="BZ1382" i="5" s="1"/>
  <c r="CA1381" i="5"/>
  <c r="BY1381" i="5"/>
  <c r="BZ1381" i="5" s="1"/>
  <c r="CA1380" i="5"/>
  <c r="BY1380" i="5"/>
  <c r="BZ1380" i="5" s="1"/>
  <c r="CA1379" i="5"/>
  <c r="BY1379" i="5"/>
  <c r="BZ1379" i="5" s="1"/>
  <c r="CA1378" i="5"/>
  <c r="BY1378" i="5"/>
  <c r="BZ1378" i="5" s="1"/>
  <c r="CA1377" i="5"/>
  <c r="BY1377" i="5"/>
  <c r="BZ1377" i="5" s="1"/>
  <c r="CA1376" i="5"/>
  <c r="BY1376" i="5"/>
  <c r="BZ1376" i="5" s="1"/>
  <c r="CA1375" i="5"/>
  <c r="BY1375" i="5"/>
  <c r="BZ1375" i="5" s="1"/>
  <c r="CA1374" i="5"/>
  <c r="BY1374" i="5"/>
  <c r="BZ1374" i="5" s="1"/>
  <c r="CA1373" i="5"/>
  <c r="BY1373" i="5"/>
  <c r="BZ1373" i="5" s="1"/>
  <c r="CA1372" i="5"/>
  <c r="BY1372" i="5"/>
  <c r="BZ1372" i="5" s="1"/>
  <c r="CA1371" i="5"/>
  <c r="BY1371" i="5"/>
  <c r="BZ1371" i="5" s="1"/>
  <c r="CA1370" i="5"/>
  <c r="BY1370" i="5"/>
  <c r="BZ1370" i="5" s="1"/>
  <c r="CA1369" i="5"/>
  <c r="BY1369" i="5"/>
  <c r="BZ1369" i="5" s="1"/>
  <c r="CA1368" i="5"/>
  <c r="BY1368" i="5"/>
  <c r="BZ1368" i="5" s="1"/>
  <c r="CA1367" i="5"/>
  <c r="BY1367" i="5"/>
  <c r="BZ1367" i="5" s="1"/>
  <c r="CA1366" i="5"/>
  <c r="BY1366" i="5"/>
  <c r="BZ1366" i="5" s="1"/>
  <c r="CA1365" i="5"/>
  <c r="BY1365" i="5"/>
  <c r="BZ1365" i="5" s="1"/>
  <c r="CA1364" i="5"/>
  <c r="BY1364" i="5"/>
  <c r="BZ1364" i="5" s="1"/>
  <c r="CA1363" i="5"/>
  <c r="BY1363" i="5"/>
  <c r="BZ1363" i="5" s="1"/>
  <c r="CA1362" i="5"/>
  <c r="BY1362" i="5"/>
  <c r="BZ1362" i="5" s="1"/>
  <c r="CA1361" i="5"/>
  <c r="BY1361" i="5"/>
  <c r="BZ1361" i="5" s="1"/>
  <c r="CA1360" i="5"/>
  <c r="BY1360" i="5"/>
  <c r="BZ1360" i="5" s="1"/>
  <c r="CA1359" i="5"/>
  <c r="BY1359" i="5"/>
  <c r="BZ1359" i="5" s="1"/>
  <c r="CA1358" i="5"/>
  <c r="BY1358" i="5"/>
  <c r="BZ1358" i="5" s="1"/>
  <c r="CA1357" i="5"/>
  <c r="BY1357" i="5"/>
  <c r="BZ1357" i="5" s="1"/>
  <c r="CA1356" i="5"/>
  <c r="BY1356" i="5"/>
  <c r="BZ1356" i="5" s="1"/>
  <c r="CA1355" i="5"/>
  <c r="BY1355" i="5"/>
  <c r="BZ1355" i="5" s="1"/>
  <c r="CA1354" i="5"/>
  <c r="BY1354" i="5"/>
  <c r="BZ1354" i="5" s="1"/>
  <c r="CA1353" i="5"/>
  <c r="BY1353" i="5"/>
  <c r="BZ1353" i="5" s="1"/>
  <c r="CA1352" i="5"/>
  <c r="BY1352" i="5"/>
  <c r="BZ1352" i="5" s="1"/>
  <c r="CA1351" i="5"/>
  <c r="BY1351" i="5"/>
  <c r="BZ1351" i="5" s="1"/>
  <c r="CA1350" i="5"/>
  <c r="BY1350" i="5"/>
  <c r="BZ1350" i="5" s="1"/>
  <c r="CA1349" i="5"/>
  <c r="BY1349" i="5"/>
  <c r="BZ1349" i="5" s="1"/>
  <c r="CA1348" i="5"/>
  <c r="BY1348" i="5"/>
  <c r="BZ1348" i="5" s="1"/>
  <c r="CA1347" i="5"/>
  <c r="BY1347" i="5"/>
  <c r="BZ1347" i="5" s="1"/>
  <c r="CA1346" i="5"/>
  <c r="BY1346" i="5"/>
  <c r="BZ1346" i="5" s="1"/>
  <c r="CA1345" i="5"/>
  <c r="BY1345" i="5"/>
  <c r="BZ1345" i="5" s="1"/>
  <c r="CA1344" i="5"/>
  <c r="BY1344" i="5"/>
  <c r="BZ1344" i="5" s="1"/>
  <c r="CA1343" i="5"/>
  <c r="BY1343" i="5"/>
  <c r="BZ1343" i="5" s="1"/>
  <c r="CA1342" i="5"/>
  <c r="BY1342" i="5"/>
  <c r="BZ1342" i="5" s="1"/>
  <c r="CA1341" i="5"/>
  <c r="BY1341" i="5"/>
  <c r="BZ1341" i="5" s="1"/>
  <c r="CA1340" i="5"/>
  <c r="BY1340" i="5"/>
  <c r="BZ1340" i="5" s="1"/>
  <c r="CA1339" i="5"/>
  <c r="BY1339" i="5"/>
  <c r="BZ1339" i="5" s="1"/>
  <c r="CA1338" i="5"/>
  <c r="BY1338" i="5"/>
  <c r="BZ1338" i="5" s="1"/>
  <c r="CA1337" i="5"/>
  <c r="BY1337" i="5"/>
  <c r="BZ1337" i="5" s="1"/>
  <c r="CA1336" i="5"/>
  <c r="BY1336" i="5"/>
  <c r="BZ1336" i="5" s="1"/>
  <c r="CA1335" i="5"/>
  <c r="BY1335" i="5"/>
  <c r="BZ1335" i="5" s="1"/>
  <c r="CA1334" i="5"/>
  <c r="BY1334" i="5"/>
  <c r="BZ1334" i="5" s="1"/>
  <c r="CA1333" i="5"/>
  <c r="BY1333" i="5"/>
  <c r="BZ1333" i="5" s="1"/>
  <c r="CA1332" i="5"/>
  <c r="BY1332" i="5"/>
  <c r="BZ1332" i="5" s="1"/>
  <c r="CA1331" i="5"/>
  <c r="BY1331" i="5"/>
  <c r="BZ1331" i="5" s="1"/>
  <c r="CA1330" i="5"/>
  <c r="BY1330" i="5"/>
  <c r="BZ1330" i="5" s="1"/>
  <c r="CA1329" i="5"/>
  <c r="BY1329" i="5"/>
  <c r="BZ1329" i="5" s="1"/>
  <c r="CA1328" i="5"/>
  <c r="BY1328" i="5"/>
  <c r="BZ1328" i="5" s="1"/>
  <c r="CA1327" i="5"/>
  <c r="BY1327" i="5"/>
  <c r="BZ1327" i="5" s="1"/>
  <c r="CA1326" i="5"/>
  <c r="BY1326" i="5"/>
  <c r="BZ1326" i="5" s="1"/>
  <c r="CA1325" i="5"/>
  <c r="BY1325" i="5"/>
  <c r="BZ1325" i="5" s="1"/>
  <c r="CA1324" i="5"/>
  <c r="BY1324" i="5"/>
  <c r="BZ1324" i="5" s="1"/>
  <c r="CA1323" i="5"/>
  <c r="BY1323" i="5"/>
  <c r="BZ1323" i="5" s="1"/>
  <c r="CA1322" i="5"/>
  <c r="BY1322" i="5"/>
  <c r="BZ1322" i="5" s="1"/>
  <c r="CA1321" i="5"/>
  <c r="BY1321" i="5"/>
  <c r="BZ1321" i="5" s="1"/>
  <c r="CA1320" i="5"/>
  <c r="BY1320" i="5"/>
  <c r="BZ1320" i="5" s="1"/>
  <c r="CA1319" i="5"/>
  <c r="BY1319" i="5"/>
  <c r="BZ1319" i="5" s="1"/>
  <c r="CA1318" i="5"/>
  <c r="BY1318" i="5"/>
  <c r="BZ1318" i="5" s="1"/>
  <c r="CA1317" i="5"/>
  <c r="BY1317" i="5"/>
  <c r="BZ1317" i="5" s="1"/>
  <c r="CA1316" i="5"/>
  <c r="BY1316" i="5"/>
  <c r="BZ1316" i="5" s="1"/>
  <c r="CA1315" i="5"/>
  <c r="BY1315" i="5"/>
  <c r="BZ1315" i="5" s="1"/>
  <c r="CA1314" i="5"/>
  <c r="BY1314" i="5"/>
  <c r="BZ1314" i="5" s="1"/>
  <c r="CA1313" i="5"/>
  <c r="BY1313" i="5"/>
  <c r="BZ1313" i="5" s="1"/>
  <c r="CA1312" i="5"/>
  <c r="BY1312" i="5"/>
  <c r="BZ1312" i="5" s="1"/>
  <c r="CA1311" i="5"/>
  <c r="BY1311" i="5"/>
  <c r="BZ1311" i="5" s="1"/>
  <c r="CA1310" i="5"/>
  <c r="BY1310" i="5"/>
  <c r="BZ1310" i="5" s="1"/>
  <c r="CA1309" i="5"/>
  <c r="BY1309" i="5"/>
  <c r="BZ1309" i="5" s="1"/>
  <c r="CA1308" i="5"/>
  <c r="BY1308" i="5"/>
  <c r="BZ1308" i="5" s="1"/>
  <c r="CA1307" i="5"/>
  <c r="BY1307" i="5"/>
  <c r="BZ1307" i="5" s="1"/>
  <c r="CA1306" i="5"/>
  <c r="BY1306" i="5"/>
  <c r="BZ1306" i="5" s="1"/>
  <c r="CA1305" i="5"/>
  <c r="BY1305" i="5"/>
  <c r="BZ1305" i="5" s="1"/>
  <c r="CA1304" i="5"/>
  <c r="BY1304" i="5"/>
  <c r="BZ1304" i="5" s="1"/>
  <c r="CA1303" i="5"/>
  <c r="BY1303" i="5"/>
  <c r="BZ1303" i="5" s="1"/>
  <c r="CA1302" i="5"/>
  <c r="BY1302" i="5"/>
  <c r="BZ1302" i="5" s="1"/>
  <c r="CA1301" i="5"/>
  <c r="BY1301" i="5"/>
  <c r="BZ1301" i="5" s="1"/>
  <c r="CA1300" i="5"/>
  <c r="BY1300" i="5"/>
  <c r="BZ1300" i="5" s="1"/>
  <c r="CA1299" i="5"/>
  <c r="BY1299" i="5"/>
  <c r="BZ1299" i="5" s="1"/>
  <c r="CA1298" i="5"/>
  <c r="BY1298" i="5"/>
  <c r="BZ1298" i="5" s="1"/>
  <c r="CA1297" i="5"/>
  <c r="BY1297" i="5"/>
  <c r="BZ1297" i="5" s="1"/>
  <c r="CA1296" i="5"/>
  <c r="BY1296" i="5"/>
  <c r="BZ1296" i="5" s="1"/>
  <c r="CA1295" i="5"/>
  <c r="BY1295" i="5"/>
  <c r="BZ1295" i="5" s="1"/>
  <c r="CA1294" i="5"/>
  <c r="BY1294" i="5"/>
  <c r="BZ1294" i="5" s="1"/>
  <c r="CA1293" i="5"/>
  <c r="BY1293" i="5"/>
  <c r="BZ1293" i="5" s="1"/>
  <c r="CA1292" i="5"/>
  <c r="BY1292" i="5"/>
  <c r="BZ1292" i="5" s="1"/>
  <c r="CA1291" i="5"/>
  <c r="BY1291" i="5"/>
  <c r="BZ1291" i="5" s="1"/>
  <c r="CA1290" i="5"/>
  <c r="BY1290" i="5"/>
  <c r="BZ1290" i="5" s="1"/>
  <c r="CA1289" i="5"/>
  <c r="BY1289" i="5"/>
  <c r="BZ1289" i="5" s="1"/>
  <c r="CA1288" i="5"/>
  <c r="BY1288" i="5"/>
  <c r="BZ1288" i="5" s="1"/>
  <c r="CA1287" i="5"/>
  <c r="BY1287" i="5"/>
  <c r="BZ1287" i="5" s="1"/>
  <c r="CA1286" i="5"/>
  <c r="BY1286" i="5"/>
  <c r="BZ1286" i="5" s="1"/>
  <c r="CA1285" i="5"/>
  <c r="BY1285" i="5"/>
  <c r="BZ1285" i="5" s="1"/>
  <c r="CA1284" i="5"/>
  <c r="BY1284" i="5"/>
  <c r="BZ1284" i="5" s="1"/>
  <c r="CA1283" i="5"/>
  <c r="BY1283" i="5"/>
  <c r="BZ1283" i="5" s="1"/>
  <c r="CA1282" i="5"/>
  <c r="BY1282" i="5"/>
  <c r="BZ1282" i="5" s="1"/>
  <c r="CA1281" i="5"/>
  <c r="BY1281" i="5"/>
  <c r="BZ1281" i="5" s="1"/>
  <c r="CA1280" i="5"/>
  <c r="BY1280" i="5"/>
  <c r="BZ1280" i="5" s="1"/>
  <c r="CA1279" i="5"/>
  <c r="BY1279" i="5"/>
  <c r="BZ1279" i="5" s="1"/>
  <c r="CA1278" i="5"/>
  <c r="BY1278" i="5"/>
  <c r="BZ1278" i="5" s="1"/>
  <c r="CA1277" i="5"/>
  <c r="BY1277" i="5"/>
  <c r="BZ1277" i="5" s="1"/>
  <c r="CA1276" i="5"/>
  <c r="BY1276" i="5"/>
  <c r="BZ1276" i="5" s="1"/>
  <c r="CA1275" i="5"/>
  <c r="BY1275" i="5"/>
  <c r="BZ1275" i="5" s="1"/>
  <c r="CA1274" i="5"/>
  <c r="BY1274" i="5"/>
  <c r="BZ1274" i="5" s="1"/>
  <c r="CA1273" i="5"/>
  <c r="BY1273" i="5"/>
  <c r="BZ1273" i="5" s="1"/>
  <c r="CA1272" i="5"/>
  <c r="BY1272" i="5"/>
  <c r="BZ1272" i="5" s="1"/>
  <c r="CA1271" i="5"/>
  <c r="BY1271" i="5"/>
  <c r="BZ1271" i="5" s="1"/>
  <c r="CA1270" i="5"/>
  <c r="BY1270" i="5"/>
  <c r="BZ1270" i="5" s="1"/>
  <c r="CA1269" i="5"/>
  <c r="BY1269" i="5"/>
  <c r="BZ1269" i="5" s="1"/>
  <c r="CA1268" i="5"/>
  <c r="BY1268" i="5"/>
  <c r="BZ1268" i="5" s="1"/>
  <c r="CA1267" i="5"/>
  <c r="BY1267" i="5"/>
  <c r="BZ1267" i="5" s="1"/>
  <c r="CA1266" i="5"/>
  <c r="BY1266" i="5"/>
  <c r="BZ1266" i="5" s="1"/>
  <c r="CA1265" i="5"/>
  <c r="BY1265" i="5"/>
  <c r="BZ1265" i="5" s="1"/>
  <c r="CA1264" i="5"/>
  <c r="BY1264" i="5"/>
  <c r="BZ1264" i="5" s="1"/>
  <c r="CA1263" i="5"/>
  <c r="BY1263" i="5"/>
  <c r="BZ1263" i="5" s="1"/>
  <c r="CA1262" i="5"/>
  <c r="BY1262" i="5"/>
  <c r="BZ1262" i="5" s="1"/>
  <c r="CA1261" i="5"/>
  <c r="BY1261" i="5"/>
  <c r="BZ1261" i="5" s="1"/>
  <c r="CA1260" i="5"/>
  <c r="BY1260" i="5"/>
  <c r="BZ1260" i="5" s="1"/>
  <c r="CA1259" i="5"/>
  <c r="BY1259" i="5"/>
  <c r="BZ1259" i="5" s="1"/>
  <c r="CA1258" i="5"/>
  <c r="BY1258" i="5"/>
  <c r="BZ1258" i="5" s="1"/>
  <c r="CA1257" i="5"/>
  <c r="BY1257" i="5"/>
  <c r="BZ1257" i="5" s="1"/>
  <c r="CA1256" i="5"/>
  <c r="BY1256" i="5"/>
  <c r="BZ1256" i="5" s="1"/>
  <c r="CA1255" i="5"/>
  <c r="BY1255" i="5"/>
  <c r="BZ1255" i="5" s="1"/>
  <c r="CA1254" i="5"/>
  <c r="BY1254" i="5"/>
  <c r="BZ1254" i="5" s="1"/>
  <c r="CA1253" i="5"/>
  <c r="BY1253" i="5"/>
  <c r="BZ1253" i="5" s="1"/>
  <c r="CA1252" i="5"/>
  <c r="BY1252" i="5"/>
  <c r="BZ1252" i="5" s="1"/>
  <c r="CA1251" i="5"/>
  <c r="BY1251" i="5"/>
  <c r="BZ1251" i="5" s="1"/>
  <c r="CA1250" i="5"/>
  <c r="BY1250" i="5"/>
  <c r="BZ1250" i="5" s="1"/>
  <c r="CA1249" i="5"/>
  <c r="BY1249" i="5"/>
  <c r="BZ1249" i="5" s="1"/>
  <c r="CA1248" i="5"/>
  <c r="BY1248" i="5"/>
  <c r="BZ1248" i="5" s="1"/>
  <c r="CA1247" i="5"/>
  <c r="BY1247" i="5"/>
  <c r="BZ1247" i="5" s="1"/>
  <c r="CA1246" i="5"/>
  <c r="BY1246" i="5"/>
  <c r="BZ1246" i="5" s="1"/>
  <c r="CA1245" i="5"/>
  <c r="BY1245" i="5"/>
  <c r="BZ1245" i="5" s="1"/>
  <c r="CA1244" i="5"/>
  <c r="BY1244" i="5"/>
  <c r="BZ1244" i="5" s="1"/>
  <c r="CA1243" i="5"/>
  <c r="BY1243" i="5"/>
  <c r="BZ1243" i="5" s="1"/>
  <c r="CA1242" i="5"/>
  <c r="BY1242" i="5"/>
  <c r="BZ1242" i="5" s="1"/>
  <c r="CA1241" i="5"/>
  <c r="BY1241" i="5"/>
  <c r="BZ1241" i="5" s="1"/>
  <c r="CA1240" i="5"/>
  <c r="BY1240" i="5"/>
  <c r="BZ1240" i="5" s="1"/>
  <c r="CA1239" i="5"/>
  <c r="BY1239" i="5"/>
  <c r="BZ1239" i="5" s="1"/>
  <c r="CA1238" i="5"/>
  <c r="BY1238" i="5"/>
  <c r="BZ1238" i="5" s="1"/>
  <c r="CA1237" i="5"/>
  <c r="BY1237" i="5"/>
  <c r="BZ1237" i="5" s="1"/>
  <c r="CA1236" i="5"/>
  <c r="BY1236" i="5"/>
  <c r="BZ1236" i="5" s="1"/>
  <c r="CA1235" i="5"/>
  <c r="BY1235" i="5"/>
  <c r="BZ1235" i="5" s="1"/>
  <c r="CA1234" i="5"/>
  <c r="BY1234" i="5"/>
  <c r="BZ1234" i="5" s="1"/>
  <c r="CA1233" i="5"/>
  <c r="BY1233" i="5"/>
  <c r="BZ1233" i="5" s="1"/>
  <c r="CA1232" i="5"/>
  <c r="BY1232" i="5"/>
  <c r="BZ1232" i="5" s="1"/>
  <c r="CA1231" i="5"/>
  <c r="BY1231" i="5"/>
  <c r="BZ1231" i="5" s="1"/>
  <c r="CA1230" i="5"/>
  <c r="BY1230" i="5"/>
  <c r="BZ1230" i="5" s="1"/>
  <c r="CA1229" i="5"/>
  <c r="BY1229" i="5"/>
  <c r="BZ1229" i="5" s="1"/>
  <c r="CA1228" i="5"/>
  <c r="BY1228" i="5"/>
  <c r="BZ1228" i="5" s="1"/>
  <c r="CA1227" i="5"/>
  <c r="BY1227" i="5"/>
  <c r="BZ1227" i="5" s="1"/>
  <c r="CA1226" i="5"/>
  <c r="BY1226" i="5"/>
  <c r="BZ1226" i="5" s="1"/>
  <c r="CA1225" i="5"/>
  <c r="BY1225" i="5"/>
  <c r="BZ1225" i="5" s="1"/>
  <c r="CA1224" i="5"/>
  <c r="BY1224" i="5"/>
  <c r="BZ1224" i="5" s="1"/>
  <c r="CA1223" i="5"/>
  <c r="BY1223" i="5"/>
  <c r="BZ1223" i="5" s="1"/>
  <c r="CA1222" i="5"/>
  <c r="BY1222" i="5"/>
  <c r="BZ1222" i="5" s="1"/>
  <c r="CA1221" i="5"/>
  <c r="BY1221" i="5"/>
  <c r="BZ1221" i="5" s="1"/>
  <c r="CA1220" i="5"/>
  <c r="BY1220" i="5"/>
  <c r="BZ1220" i="5" s="1"/>
  <c r="CA1219" i="5"/>
  <c r="BY1219" i="5"/>
  <c r="BZ1219" i="5" s="1"/>
  <c r="CA1218" i="5"/>
  <c r="BY1218" i="5"/>
  <c r="BZ1218" i="5" s="1"/>
  <c r="CA1217" i="5"/>
  <c r="BY1217" i="5"/>
  <c r="BZ1217" i="5" s="1"/>
  <c r="CA1216" i="5"/>
  <c r="BY1216" i="5"/>
  <c r="BZ1216" i="5" s="1"/>
  <c r="CA1215" i="5"/>
  <c r="BY1215" i="5"/>
  <c r="BZ1215" i="5" s="1"/>
  <c r="CA1214" i="5"/>
  <c r="BY1214" i="5"/>
  <c r="BZ1214" i="5" s="1"/>
  <c r="CA1213" i="5"/>
  <c r="BY1213" i="5"/>
  <c r="BZ1213" i="5" s="1"/>
  <c r="CA1212" i="5"/>
  <c r="BY1212" i="5"/>
  <c r="BZ1212" i="5" s="1"/>
  <c r="CA1211" i="5"/>
  <c r="BY1211" i="5"/>
  <c r="BZ1211" i="5" s="1"/>
  <c r="CA1210" i="5"/>
  <c r="BY1210" i="5"/>
  <c r="BZ1210" i="5" s="1"/>
  <c r="CA1209" i="5"/>
  <c r="BY1209" i="5"/>
  <c r="BZ1209" i="5" s="1"/>
  <c r="CA1208" i="5"/>
  <c r="BY1208" i="5"/>
  <c r="BZ1208" i="5" s="1"/>
  <c r="CA1207" i="5"/>
  <c r="BY1207" i="5"/>
  <c r="BZ1207" i="5" s="1"/>
  <c r="CA1206" i="5"/>
  <c r="BY1206" i="5"/>
  <c r="BZ1206" i="5" s="1"/>
  <c r="CA1205" i="5"/>
  <c r="BY1205" i="5"/>
  <c r="BZ1205" i="5" s="1"/>
  <c r="CA1204" i="5"/>
  <c r="BY1204" i="5"/>
  <c r="BZ1204" i="5" s="1"/>
  <c r="CA1203" i="5"/>
  <c r="BY1203" i="5"/>
  <c r="BZ1203" i="5" s="1"/>
  <c r="CA1202" i="5"/>
  <c r="BY1202" i="5"/>
  <c r="BZ1202" i="5" s="1"/>
  <c r="CA1201" i="5"/>
  <c r="BY1201" i="5"/>
  <c r="BZ1201" i="5" s="1"/>
  <c r="CA1200" i="5"/>
  <c r="BY1200" i="5"/>
  <c r="BZ1200" i="5" s="1"/>
  <c r="CA1199" i="5"/>
  <c r="BY1199" i="5"/>
  <c r="BZ1199" i="5" s="1"/>
  <c r="CA1198" i="5"/>
  <c r="BY1198" i="5"/>
  <c r="BZ1198" i="5" s="1"/>
  <c r="CA1197" i="5"/>
  <c r="BY1197" i="5"/>
  <c r="BZ1197" i="5" s="1"/>
  <c r="CA1196" i="5"/>
  <c r="BY1196" i="5"/>
  <c r="BZ1196" i="5" s="1"/>
  <c r="CA1195" i="5"/>
  <c r="BY1195" i="5"/>
  <c r="BZ1195" i="5" s="1"/>
  <c r="CA1194" i="5"/>
  <c r="BY1194" i="5"/>
  <c r="BZ1194" i="5" s="1"/>
  <c r="CA1193" i="5"/>
  <c r="BY1193" i="5"/>
  <c r="BZ1193" i="5" s="1"/>
  <c r="CA1192" i="5"/>
  <c r="BY1192" i="5"/>
  <c r="BZ1192" i="5" s="1"/>
  <c r="CA1191" i="5"/>
  <c r="BY1191" i="5"/>
  <c r="BZ1191" i="5" s="1"/>
  <c r="CA1190" i="5"/>
  <c r="BY1190" i="5"/>
  <c r="BZ1190" i="5" s="1"/>
  <c r="CA1189" i="5"/>
  <c r="BY1189" i="5"/>
  <c r="BZ1189" i="5" s="1"/>
  <c r="CA1188" i="5"/>
  <c r="BY1188" i="5"/>
  <c r="BZ1188" i="5" s="1"/>
  <c r="CA1187" i="5"/>
  <c r="BY1187" i="5"/>
  <c r="BZ1187" i="5" s="1"/>
  <c r="CA1186" i="5"/>
  <c r="BY1186" i="5"/>
  <c r="BZ1186" i="5" s="1"/>
  <c r="CA1185" i="5"/>
  <c r="BY1185" i="5"/>
  <c r="BZ1185" i="5" s="1"/>
  <c r="CA1184" i="5"/>
  <c r="BY1184" i="5"/>
  <c r="BZ1184" i="5" s="1"/>
  <c r="CA1183" i="5"/>
  <c r="BY1183" i="5"/>
  <c r="BZ1183" i="5" s="1"/>
  <c r="CA1182" i="5"/>
  <c r="BY1182" i="5"/>
  <c r="BZ1182" i="5" s="1"/>
  <c r="CA1181" i="5"/>
  <c r="BY1181" i="5"/>
  <c r="BZ1181" i="5" s="1"/>
  <c r="CA1180" i="5"/>
  <c r="BY1180" i="5"/>
  <c r="BZ1180" i="5" s="1"/>
  <c r="CA1179" i="5"/>
  <c r="BY1179" i="5"/>
  <c r="BZ1179" i="5" s="1"/>
  <c r="CA1178" i="5"/>
  <c r="BY1178" i="5"/>
  <c r="BZ1178" i="5" s="1"/>
  <c r="CA1177" i="5"/>
  <c r="BY1177" i="5"/>
  <c r="BZ1177" i="5" s="1"/>
  <c r="CA1176" i="5"/>
  <c r="BY1176" i="5"/>
  <c r="BZ1176" i="5" s="1"/>
  <c r="CA1175" i="5"/>
  <c r="BY1175" i="5"/>
  <c r="BZ1175" i="5" s="1"/>
  <c r="CA1174" i="5"/>
  <c r="BY1174" i="5"/>
  <c r="BZ1174" i="5" s="1"/>
  <c r="CA1173" i="5"/>
  <c r="BY1173" i="5"/>
  <c r="BZ1173" i="5" s="1"/>
  <c r="CA1172" i="5"/>
  <c r="BY1172" i="5"/>
  <c r="BZ1172" i="5" s="1"/>
  <c r="CA1171" i="5"/>
  <c r="BY1171" i="5"/>
  <c r="BZ1171" i="5" s="1"/>
  <c r="CA1170" i="5"/>
  <c r="BY1170" i="5"/>
  <c r="BZ1170" i="5" s="1"/>
  <c r="CA1169" i="5"/>
  <c r="BY1169" i="5"/>
  <c r="BZ1169" i="5" s="1"/>
  <c r="CA1168" i="5"/>
  <c r="BY1168" i="5"/>
  <c r="BZ1168" i="5" s="1"/>
  <c r="CA1167" i="5"/>
  <c r="BY1167" i="5"/>
  <c r="BZ1167" i="5" s="1"/>
  <c r="CA1166" i="5"/>
  <c r="BY1166" i="5"/>
  <c r="BZ1166" i="5" s="1"/>
  <c r="CA1165" i="5"/>
  <c r="BY1165" i="5"/>
  <c r="BZ1165" i="5" s="1"/>
  <c r="CA1164" i="5"/>
  <c r="BY1164" i="5"/>
  <c r="BZ1164" i="5" s="1"/>
  <c r="CA1163" i="5"/>
  <c r="BY1163" i="5"/>
  <c r="BZ1163" i="5" s="1"/>
  <c r="CA1162" i="5"/>
  <c r="BY1162" i="5"/>
  <c r="BZ1162" i="5" s="1"/>
  <c r="CA1161" i="5"/>
  <c r="BY1161" i="5"/>
  <c r="BZ1161" i="5" s="1"/>
  <c r="CA1160" i="5"/>
  <c r="BY1160" i="5"/>
  <c r="BZ1160" i="5" s="1"/>
  <c r="CA1159" i="5"/>
  <c r="BY1159" i="5"/>
  <c r="BZ1159" i="5" s="1"/>
  <c r="CA1158" i="5"/>
  <c r="BY1158" i="5"/>
  <c r="BZ1158" i="5" s="1"/>
  <c r="CA1157" i="5"/>
  <c r="BY1157" i="5"/>
  <c r="BZ1157" i="5" s="1"/>
  <c r="CA1156" i="5"/>
  <c r="BY1156" i="5"/>
  <c r="BZ1156" i="5" s="1"/>
  <c r="CA1155" i="5"/>
  <c r="BY1155" i="5"/>
  <c r="BZ1155" i="5" s="1"/>
  <c r="CA1154" i="5"/>
  <c r="BY1154" i="5"/>
  <c r="BZ1154" i="5" s="1"/>
  <c r="CA1153" i="5"/>
  <c r="BY1153" i="5"/>
  <c r="BZ1153" i="5" s="1"/>
  <c r="CA1152" i="5"/>
  <c r="BY1152" i="5"/>
  <c r="BZ1152" i="5" s="1"/>
  <c r="CA1151" i="5"/>
  <c r="BY1151" i="5"/>
  <c r="BZ1151" i="5" s="1"/>
  <c r="CA1150" i="5"/>
  <c r="BY1150" i="5"/>
  <c r="BZ1150" i="5" s="1"/>
  <c r="CA1149" i="5"/>
  <c r="BY1149" i="5"/>
  <c r="BZ1149" i="5" s="1"/>
  <c r="CA1148" i="5"/>
  <c r="BY1148" i="5"/>
  <c r="BZ1148" i="5" s="1"/>
  <c r="CA1147" i="5"/>
  <c r="BY1147" i="5"/>
  <c r="BZ1147" i="5" s="1"/>
  <c r="CA1146" i="5"/>
  <c r="BY1146" i="5"/>
  <c r="BZ1146" i="5" s="1"/>
  <c r="CA1145" i="5"/>
  <c r="BY1145" i="5"/>
  <c r="BZ1145" i="5" s="1"/>
  <c r="CA1144" i="5"/>
  <c r="BY1144" i="5"/>
  <c r="BZ1144" i="5" s="1"/>
  <c r="CA1143" i="5"/>
  <c r="BY1143" i="5"/>
  <c r="BZ1143" i="5" s="1"/>
  <c r="CA1142" i="5"/>
  <c r="BY1142" i="5"/>
  <c r="BZ1142" i="5" s="1"/>
  <c r="CA1141" i="5"/>
  <c r="BY1141" i="5"/>
  <c r="BZ1141" i="5" s="1"/>
  <c r="CA1140" i="5"/>
  <c r="BY1140" i="5"/>
  <c r="BZ1140" i="5" s="1"/>
  <c r="CA1139" i="5"/>
  <c r="BY1139" i="5"/>
  <c r="BZ1139" i="5" s="1"/>
  <c r="CA1138" i="5"/>
  <c r="BY1138" i="5"/>
  <c r="BZ1138" i="5" s="1"/>
  <c r="CA1137" i="5"/>
  <c r="BY1137" i="5"/>
  <c r="BZ1137" i="5" s="1"/>
  <c r="CA1136" i="5"/>
  <c r="BY1136" i="5"/>
  <c r="BZ1136" i="5" s="1"/>
  <c r="CA1135" i="5"/>
  <c r="BY1135" i="5"/>
  <c r="BZ1135" i="5" s="1"/>
  <c r="CA1134" i="5"/>
  <c r="BY1134" i="5"/>
  <c r="BZ1134" i="5" s="1"/>
  <c r="CA1133" i="5"/>
  <c r="BY1133" i="5"/>
  <c r="BZ1133" i="5" s="1"/>
  <c r="CA1132" i="5"/>
  <c r="BY1132" i="5"/>
  <c r="BZ1132" i="5" s="1"/>
  <c r="CA1131" i="5"/>
  <c r="BY1131" i="5"/>
  <c r="BZ1131" i="5" s="1"/>
  <c r="CA1130" i="5"/>
  <c r="BY1130" i="5"/>
  <c r="BZ1130" i="5" s="1"/>
  <c r="CA1129" i="5"/>
  <c r="BY1129" i="5"/>
  <c r="BZ1129" i="5" s="1"/>
  <c r="CA1128" i="5"/>
  <c r="BY1128" i="5"/>
  <c r="BZ1128" i="5" s="1"/>
  <c r="CA1127" i="5"/>
  <c r="BY1127" i="5"/>
  <c r="BZ1127" i="5" s="1"/>
  <c r="CA1126" i="5"/>
  <c r="BY1126" i="5"/>
  <c r="BZ1126" i="5" s="1"/>
  <c r="CA1125" i="5"/>
  <c r="BY1125" i="5"/>
  <c r="BZ1125" i="5" s="1"/>
  <c r="CA1124" i="5"/>
  <c r="BY1124" i="5"/>
  <c r="BZ1124" i="5" s="1"/>
  <c r="CA1123" i="5"/>
  <c r="BY1123" i="5"/>
  <c r="BZ1123" i="5" s="1"/>
  <c r="CA1122" i="5"/>
  <c r="BY1122" i="5"/>
  <c r="BZ1122" i="5" s="1"/>
  <c r="CA1121" i="5"/>
  <c r="BY1121" i="5"/>
  <c r="BZ1121" i="5" s="1"/>
  <c r="CA1120" i="5"/>
  <c r="BY1120" i="5"/>
  <c r="BZ1120" i="5" s="1"/>
  <c r="CA1119" i="5"/>
  <c r="BY1119" i="5"/>
  <c r="BZ1119" i="5" s="1"/>
  <c r="CA1118" i="5"/>
  <c r="BY1118" i="5"/>
  <c r="BZ1118" i="5" s="1"/>
  <c r="CA1117" i="5"/>
  <c r="BY1117" i="5"/>
  <c r="BZ1117" i="5" s="1"/>
  <c r="CA1116" i="5"/>
  <c r="BY1116" i="5"/>
  <c r="BZ1116" i="5" s="1"/>
  <c r="CA1115" i="5"/>
  <c r="BY1115" i="5"/>
  <c r="BZ1115" i="5" s="1"/>
  <c r="CA1114" i="5"/>
  <c r="BY1114" i="5"/>
  <c r="BZ1114" i="5" s="1"/>
  <c r="CA1113" i="5"/>
  <c r="BY1113" i="5"/>
  <c r="BZ1113" i="5" s="1"/>
  <c r="CA1112" i="5"/>
  <c r="BY1112" i="5"/>
  <c r="BZ1112" i="5" s="1"/>
  <c r="CA1111" i="5"/>
  <c r="BY1111" i="5"/>
  <c r="BZ1111" i="5" s="1"/>
  <c r="CA1110" i="5"/>
  <c r="BY1110" i="5"/>
  <c r="BZ1110" i="5" s="1"/>
  <c r="CA1109" i="5"/>
  <c r="BY1109" i="5"/>
  <c r="BZ1109" i="5" s="1"/>
  <c r="CA1108" i="5"/>
  <c r="BY1108" i="5"/>
  <c r="BZ1108" i="5" s="1"/>
  <c r="CA1107" i="5"/>
  <c r="BY1107" i="5"/>
  <c r="BZ1107" i="5" s="1"/>
  <c r="CA1106" i="5"/>
  <c r="BY1106" i="5"/>
  <c r="BZ1106" i="5" s="1"/>
  <c r="CA1105" i="5"/>
  <c r="BY1105" i="5"/>
  <c r="BZ1105" i="5" s="1"/>
  <c r="CA1104" i="5"/>
  <c r="BY1104" i="5"/>
  <c r="BZ1104" i="5" s="1"/>
  <c r="CA1103" i="5"/>
  <c r="BY1103" i="5"/>
  <c r="BZ1103" i="5" s="1"/>
  <c r="CA1102" i="5"/>
  <c r="BY1102" i="5"/>
  <c r="BZ1102" i="5" s="1"/>
  <c r="CA1101" i="5"/>
  <c r="BY1101" i="5"/>
  <c r="BZ1101" i="5" s="1"/>
  <c r="CA1100" i="5"/>
  <c r="BY1100" i="5"/>
  <c r="BZ1100" i="5" s="1"/>
  <c r="CA1099" i="5"/>
  <c r="BY1099" i="5"/>
  <c r="BZ1099" i="5" s="1"/>
  <c r="CA1098" i="5"/>
  <c r="BY1098" i="5"/>
  <c r="BZ1098" i="5" s="1"/>
  <c r="CA1097" i="5"/>
  <c r="BY1097" i="5"/>
  <c r="BZ1097" i="5" s="1"/>
  <c r="CA1096" i="5"/>
  <c r="BY1096" i="5"/>
  <c r="BZ1096" i="5" s="1"/>
  <c r="CA1095" i="5"/>
  <c r="BY1095" i="5"/>
  <c r="BZ1095" i="5" s="1"/>
  <c r="CA1094" i="5"/>
  <c r="BY1094" i="5"/>
  <c r="BZ1094" i="5" s="1"/>
  <c r="CA1093" i="5"/>
  <c r="BY1093" i="5"/>
  <c r="BZ1093" i="5" s="1"/>
  <c r="CA1092" i="5"/>
  <c r="BY1092" i="5"/>
  <c r="BZ1092" i="5" s="1"/>
  <c r="CA1091" i="5"/>
  <c r="BY1091" i="5"/>
  <c r="BZ1091" i="5" s="1"/>
  <c r="CA1090" i="5"/>
  <c r="BY1090" i="5"/>
  <c r="BZ1090" i="5" s="1"/>
  <c r="CA1089" i="5"/>
  <c r="BY1089" i="5"/>
  <c r="BZ1089" i="5" s="1"/>
  <c r="CA1088" i="5"/>
  <c r="BY1088" i="5"/>
  <c r="BZ1088" i="5" s="1"/>
  <c r="CA1087" i="5"/>
  <c r="BY1087" i="5"/>
  <c r="BZ1087" i="5" s="1"/>
  <c r="CA1086" i="5"/>
  <c r="BY1086" i="5"/>
  <c r="BZ1086" i="5" s="1"/>
  <c r="CA1085" i="5"/>
  <c r="BY1085" i="5"/>
  <c r="BZ1085" i="5" s="1"/>
  <c r="CA1084" i="5"/>
  <c r="BY1084" i="5"/>
  <c r="BZ1084" i="5" s="1"/>
  <c r="CA1083" i="5"/>
  <c r="BY1083" i="5"/>
  <c r="BZ1083" i="5" s="1"/>
  <c r="CA1082" i="5"/>
  <c r="BY1082" i="5"/>
  <c r="BZ1082" i="5" s="1"/>
  <c r="CA1081" i="5"/>
  <c r="BY1081" i="5"/>
  <c r="BZ1081" i="5" s="1"/>
  <c r="CA1080" i="5"/>
  <c r="BY1080" i="5"/>
  <c r="BZ1080" i="5" s="1"/>
  <c r="CA1079" i="5"/>
  <c r="BY1079" i="5"/>
  <c r="BZ1079" i="5" s="1"/>
  <c r="CA1078" i="5"/>
  <c r="BY1078" i="5"/>
  <c r="BZ1078" i="5" s="1"/>
  <c r="CA1077" i="5"/>
  <c r="BY1077" i="5"/>
  <c r="BZ1077" i="5" s="1"/>
  <c r="CA1076" i="5"/>
  <c r="BY1076" i="5"/>
  <c r="BZ1076" i="5" s="1"/>
  <c r="CA1075" i="5"/>
  <c r="BY1075" i="5"/>
  <c r="BZ1075" i="5" s="1"/>
  <c r="CA1074" i="5"/>
  <c r="BY1074" i="5"/>
  <c r="BZ1074" i="5" s="1"/>
  <c r="CA1073" i="5"/>
  <c r="BY1073" i="5"/>
  <c r="BZ1073" i="5" s="1"/>
  <c r="CA1072" i="5"/>
  <c r="BY1072" i="5"/>
  <c r="BZ1072" i="5" s="1"/>
  <c r="CA1071" i="5"/>
  <c r="BY1071" i="5"/>
  <c r="BZ1071" i="5" s="1"/>
  <c r="CA1070" i="5"/>
  <c r="BY1070" i="5"/>
  <c r="BZ1070" i="5" s="1"/>
  <c r="CA1069" i="5"/>
  <c r="BY1069" i="5"/>
  <c r="BZ1069" i="5" s="1"/>
  <c r="CA1068" i="5"/>
  <c r="BY1068" i="5"/>
  <c r="BZ1068" i="5" s="1"/>
  <c r="CA1067" i="5"/>
  <c r="BY1067" i="5"/>
  <c r="BZ1067" i="5" s="1"/>
  <c r="CA1066" i="5"/>
  <c r="BY1066" i="5"/>
  <c r="BZ1066" i="5" s="1"/>
  <c r="CA1065" i="5"/>
  <c r="BY1065" i="5"/>
  <c r="BZ1065" i="5" s="1"/>
  <c r="CA1064" i="5"/>
  <c r="BY1064" i="5"/>
  <c r="BZ1064" i="5" s="1"/>
  <c r="CA1063" i="5"/>
  <c r="BY1063" i="5"/>
  <c r="BZ1063" i="5" s="1"/>
  <c r="CA1062" i="5"/>
  <c r="BY1062" i="5"/>
  <c r="BZ1062" i="5" s="1"/>
  <c r="CA1061" i="5"/>
  <c r="BY1061" i="5"/>
  <c r="BZ1061" i="5" s="1"/>
  <c r="CA1060" i="5"/>
  <c r="BY1060" i="5"/>
  <c r="BZ1060" i="5" s="1"/>
  <c r="CA1059" i="5"/>
  <c r="BY1059" i="5"/>
  <c r="BZ1059" i="5" s="1"/>
  <c r="CA1058" i="5"/>
  <c r="BY1058" i="5"/>
  <c r="BZ1058" i="5" s="1"/>
  <c r="CA1057" i="5"/>
  <c r="BY1057" i="5"/>
  <c r="BZ1057" i="5" s="1"/>
  <c r="CA1056" i="5"/>
  <c r="BY1056" i="5"/>
  <c r="BZ1056" i="5" s="1"/>
  <c r="CA1055" i="5"/>
  <c r="BY1055" i="5"/>
  <c r="BZ1055" i="5" s="1"/>
  <c r="CA1054" i="5"/>
  <c r="BY1054" i="5"/>
  <c r="BZ1054" i="5" s="1"/>
  <c r="CA1053" i="5"/>
  <c r="BY1053" i="5"/>
  <c r="BZ1053" i="5" s="1"/>
  <c r="CA1052" i="5"/>
  <c r="BY1052" i="5"/>
  <c r="BZ1052" i="5" s="1"/>
  <c r="CA1051" i="5"/>
  <c r="BY1051" i="5"/>
  <c r="BZ1051" i="5" s="1"/>
  <c r="CA1050" i="5"/>
  <c r="BY1050" i="5"/>
  <c r="BZ1050" i="5" s="1"/>
  <c r="CA1049" i="5"/>
  <c r="BY1049" i="5"/>
  <c r="BZ1049" i="5" s="1"/>
  <c r="CA1048" i="5"/>
  <c r="BY1048" i="5"/>
  <c r="BZ1048" i="5" s="1"/>
  <c r="CA1047" i="5"/>
  <c r="BY1047" i="5"/>
  <c r="BZ1047" i="5" s="1"/>
  <c r="CA1046" i="5"/>
  <c r="BY1046" i="5"/>
  <c r="BZ1046" i="5" s="1"/>
  <c r="CA1045" i="5"/>
  <c r="BY1045" i="5"/>
  <c r="BZ1045" i="5" s="1"/>
  <c r="CA1044" i="5"/>
  <c r="BY1044" i="5"/>
  <c r="BZ1044" i="5" s="1"/>
  <c r="CA1043" i="5"/>
  <c r="BY1043" i="5"/>
  <c r="BZ1043" i="5" s="1"/>
  <c r="CA1042" i="5"/>
  <c r="BY1042" i="5"/>
  <c r="BZ1042" i="5" s="1"/>
  <c r="CA1041" i="5"/>
  <c r="BY1041" i="5"/>
  <c r="BZ1041" i="5" s="1"/>
  <c r="CA1040" i="5"/>
  <c r="BY1040" i="5"/>
  <c r="BZ1040" i="5" s="1"/>
  <c r="CA1039" i="5"/>
  <c r="BY1039" i="5"/>
  <c r="BZ1039" i="5" s="1"/>
  <c r="CA1038" i="5"/>
  <c r="BY1038" i="5"/>
  <c r="BZ1038" i="5" s="1"/>
  <c r="CA1037" i="5"/>
  <c r="BY1037" i="5"/>
  <c r="BZ1037" i="5" s="1"/>
  <c r="CA1036" i="5"/>
  <c r="BY1036" i="5"/>
  <c r="BZ1036" i="5" s="1"/>
  <c r="CA1035" i="5"/>
  <c r="BY1035" i="5"/>
  <c r="BZ1035" i="5" s="1"/>
  <c r="CA1034" i="5"/>
  <c r="BY1034" i="5"/>
  <c r="BZ1034" i="5" s="1"/>
  <c r="CA1033" i="5"/>
  <c r="BY1033" i="5"/>
  <c r="BZ1033" i="5" s="1"/>
  <c r="CA1032" i="5"/>
  <c r="BY1032" i="5"/>
  <c r="BZ1032" i="5" s="1"/>
  <c r="CA1031" i="5"/>
  <c r="BY1031" i="5"/>
  <c r="BZ1031" i="5" s="1"/>
  <c r="CA1030" i="5"/>
  <c r="BY1030" i="5"/>
  <c r="BZ1030" i="5" s="1"/>
  <c r="CA1029" i="5"/>
  <c r="BY1029" i="5"/>
  <c r="BZ1029" i="5" s="1"/>
  <c r="CA1028" i="5"/>
  <c r="BY1028" i="5"/>
  <c r="BZ1028" i="5" s="1"/>
  <c r="CA1027" i="5"/>
  <c r="BY1027" i="5"/>
  <c r="BZ1027" i="5" s="1"/>
  <c r="CA1026" i="5"/>
  <c r="BY1026" i="5"/>
  <c r="BZ1026" i="5" s="1"/>
  <c r="CA1025" i="5"/>
  <c r="BY1025" i="5"/>
  <c r="BZ1025" i="5" s="1"/>
  <c r="CA1024" i="5"/>
  <c r="BY1024" i="5"/>
  <c r="BZ1024" i="5" s="1"/>
  <c r="CA1023" i="5"/>
  <c r="BY1023" i="5"/>
  <c r="BZ1023" i="5" s="1"/>
  <c r="CA1022" i="5"/>
  <c r="BY1022" i="5"/>
  <c r="BZ1022" i="5" s="1"/>
  <c r="CA1021" i="5"/>
  <c r="BY1021" i="5"/>
  <c r="BZ1021" i="5" s="1"/>
  <c r="CA1020" i="5"/>
  <c r="BY1020" i="5"/>
  <c r="BZ1020" i="5" s="1"/>
  <c r="CA1019" i="5"/>
  <c r="BY1019" i="5"/>
  <c r="BZ1019" i="5" s="1"/>
  <c r="CA1018" i="5"/>
  <c r="BY1018" i="5"/>
  <c r="BZ1018" i="5" s="1"/>
  <c r="CA1017" i="5"/>
  <c r="BY1017" i="5"/>
  <c r="BZ1017" i="5" s="1"/>
  <c r="CA1016" i="5"/>
  <c r="BY1016" i="5"/>
  <c r="BZ1016" i="5" s="1"/>
  <c r="CA1015" i="5"/>
  <c r="BY1015" i="5"/>
  <c r="BZ1015" i="5" s="1"/>
  <c r="CA1014" i="5"/>
  <c r="BY1014" i="5"/>
  <c r="BZ1014" i="5" s="1"/>
  <c r="CA1013" i="5"/>
  <c r="BY1013" i="5"/>
  <c r="BZ1013" i="5" s="1"/>
  <c r="CA1012" i="5"/>
  <c r="BY1012" i="5"/>
  <c r="BZ1012" i="5" s="1"/>
  <c r="CA1011" i="5"/>
  <c r="BY1011" i="5"/>
  <c r="BZ1011" i="5" s="1"/>
  <c r="CA1010" i="5"/>
  <c r="BY1010" i="5"/>
  <c r="BZ1010" i="5" s="1"/>
  <c r="CA1009" i="5"/>
  <c r="BY1009" i="5"/>
  <c r="BZ1009" i="5" s="1"/>
  <c r="CA1008" i="5"/>
  <c r="BY1008" i="5"/>
  <c r="BZ1008" i="5" s="1"/>
  <c r="CA1007" i="5"/>
  <c r="BY1007" i="5"/>
  <c r="BZ1007" i="5" s="1"/>
  <c r="CA1006" i="5"/>
  <c r="BY1006" i="5"/>
  <c r="BZ1006" i="5" s="1"/>
  <c r="CA1005" i="5"/>
  <c r="BY1005" i="5"/>
  <c r="BZ1005" i="5" s="1"/>
  <c r="CA1004" i="5"/>
  <c r="BY1004" i="5"/>
  <c r="BZ1004" i="5" s="1"/>
  <c r="CA1003" i="5"/>
  <c r="BY1003" i="5"/>
  <c r="BZ1003" i="5" s="1"/>
  <c r="CA1002" i="5"/>
  <c r="BY1002" i="5"/>
  <c r="BZ1002" i="5" s="1"/>
  <c r="CA1001" i="5"/>
  <c r="BY1001" i="5"/>
  <c r="BZ1001" i="5" s="1"/>
  <c r="CA1000" i="5"/>
  <c r="BY1000" i="5"/>
  <c r="BZ1000" i="5" s="1"/>
  <c r="CA999" i="5"/>
  <c r="BY999" i="5"/>
  <c r="BZ999" i="5" s="1"/>
  <c r="CA998" i="5"/>
  <c r="BY998" i="5"/>
  <c r="BZ998" i="5" s="1"/>
  <c r="CA997" i="5"/>
  <c r="BY997" i="5"/>
  <c r="BZ997" i="5" s="1"/>
  <c r="CA996" i="5"/>
  <c r="BY996" i="5"/>
  <c r="BZ996" i="5" s="1"/>
  <c r="CA995" i="5"/>
  <c r="BY995" i="5"/>
  <c r="BZ995" i="5" s="1"/>
  <c r="CA994" i="5"/>
  <c r="BY994" i="5"/>
  <c r="BZ994" i="5" s="1"/>
  <c r="CA993" i="5"/>
  <c r="BY993" i="5"/>
  <c r="BZ993" i="5" s="1"/>
  <c r="CA992" i="5"/>
  <c r="BY992" i="5"/>
  <c r="BZ992" i="5" s="1"/>
  <c r="CA991" i="5"/>
  <c r="BY991" i="5"/>
  <c r="BZ991" i="5" s="1"/>
  <c r="CA990" i="5"/>
  <c r="BY990" i="5"/>
  <c r="BZ990" i="5" s="1"/>
  <c r="CA989" i="5"/>
  <c r="BY989" i="5"/>
  <c r="BZ989" i="5" s="1"/>
  <c r="CA988" i="5"/>
  <c r="BY988" i="5"/>
  <c r="BZ988" i="5" s="1"/>
  <c r="CA987" i="5"/>
  <c r="BY987" i="5"/>
  <c r="BZ987" i="5" s="1"/>
  <c r="CA986" i="5"/>
  <c r="BY986" i="5"/>
  <c r="BZ986" i="5" s="1"/>
  <c r="CA985" i="5"/>
  <c r="BY985" i="5"/>
  <c r="BZ985" i="5" s="1"/>
  <c r="CA984" i="5"/>
  <c r="BY984" i="5"/>
  <c r="BZ984" i="5" s="1"/>
  <c r="CA983" i="5"/>
  <c r="BY983" i="5"/>
  <c r="BZ983" i="5" s="1"/>
  <c r="CA982" i="5"/>
  <c r="BY982" i="5"/>
  <c r="BZ982" i="5" s="1"/>
  <c r="CA981" i="5"/>
  <c r="BY981" i="5"/>
  <c r="BZ981" i="5" s="1"/>
  <c r="CA980" i="5"/>
  <c r="BY980" i="5"/>
  <c r="BZ980" i="5" s="1"/>
  <c r="CA979" i="5"/>
  <c r="BY979" i="5"/>
  <c r="BZ979" i="5" s="1"/>
  <c r="CA978" i="5"/>
  <c r="BY978" i="5"/>
  <c r="BZ978" i="5" s="1"/>
  <c r="CA977" i="5"/>
  <c r="BY977" i="5"/>
  <c r="BZ977" i="5" s="1"/>
  <c r="CA976" i="5"/>
  <c r="BY976" i="5"/>
  <c r="BZ976" i="5" s="1"/>
  <c r="CA975" i="5"/>
  <c r="BY975" i="5"/>
  <c r="BZ975" i="5" s="1"/>
  <c r="CA974" i="5"/>
  <c r="BY974" i="5"/>
  <c r="BZ974" i="5" s="1"/>
  <c r="CA973" i="5"/>
  <c r="BY973" i="5"/>
  <c r="BZ973" i="5" s="1"/>
  <c r="CA972" i="5"/>
  <c r="BY972" i="5"/>
  <c r="BZ972" i="5" s="1"/>
  <c r="CA971" i="5"/>
  <c r="BY971" i="5"/>
  <c r="BZ971" i="5" s="1"/>
  <c r="CA970" i="5"/>
  <c r="BY970" i="5"/>
  <c r="BZ970" i="5" s="1"/>
  <c r="CA969" i="5"/>
  <c r="BY969" i="5"/>
  <c r="BZ969" i="5" s="1"/>
  <c r="CA968" i="5"/>
  <c r="BY968" i="5"/>
  <c r="BZ968" i="5" s="1"/>
  <c r="CA967" i="5"/>
  <c r="BY967" i="5"/>
  <c r="BZ967" i="5" s="1"/>
  <c r="CA966" i="5"/>
  <c r="BY966" i="5"/>
  <c r="BZ966" i="5" s="1"/>
  <c r="CA965" i="5"/>
  <c r="BY965" i="5"/>
  <c r="BZ965" i="5" s="1"/>
  <c r="CA964" i="5"/>
  <c r="BY964" i="5"/>
  <c r="BZ964" i="5" s="1"/>
  <c r="CA963" i="5"/>
  <c r="BY963" i="5"/>
  <c r="BZ963" i="5" s="1"/>
  <c r="CA962" i="5"/>
  <c r="BY962" i="5"/>
  <c r="BZ962" i="5" s="1"/>
  <c r="CA961" i="5"/>
  <c r="BY961" i="5"/>
  <c r="BZ961" i="5" s="1"/>
  <c r="CA960" i="5"/>
  <c r="BY960" i="5"/>
  <c r="BZ960" i="5" s="1"/>
  <c r="CA959" i="5"/>
  <c r="BY959" i="5"/>
  <c r="BZ959" i="5" s="1"/>
  <c r="CA958" i="5"/>
  <c r="BY958" i="5"/>
  <c r="BZ958" i="5" s="1"/>
  <c r="CA957" i="5"/>
  <c r="BY957" i="5"/>
  <c r="BZ957" i="5" s="1"/>
  <c r="CA956" i="5"/>
  <c r="BY956" i="5"/>
  <c r="BZ956" i="5" s="1"/>
  <c r="CA955" i="5"/>
  <c r="BY955" i="5"/>
  <c r="BZ955" i="5" s="1"/>
  <c r="CA954" i="5"/>
  <c r="BY954" i="5"/>
  <c r="BZ954" i="5" s="1"/>
  <c r="CA953" i="5"/>
  <c r="BY953" i="5"/>
  <c r="BZ953" i="5" s="1"/>
  <c r="CA952" i="5"/>
  <c r="BY952" i="5"/>
  <c r="BZ952" i="5" s="1"/>
  <c r="CA951" i="5"/>
  <c r="BY951" i="5"/>
  <c r="BZ951" i="5" s="1"/>
  <c r="CA950" i="5"/>
  <c r="BY950" i="5"/>
  <c r="BZ950" i="5" s="1"/>
  <c r="CA949" i="5"/>
  <c r="BY949" i="5"/>
  <c r="BZ949" i="5" s="1"/>
  <c r="CA948" i="5"/>
  <c r="BY948" i="5"/>
  <c r="BZ948" i="5" s="1"/>
  <c r="CA947" i="5"/>
  <c r="BY947" i="5"/>
  <c r="BZ947" i="5" s="1"/>
  <c r="CA946" i="5"/>
  <c r="BY946" i="5"/>
  <c r="BZ946" i="5" s="1"/>
  <c r="CA945" i="5"/>
  <c r="BY945" i="5"/>
  <c r="BZ945" i="5" s="1"/>
  <c r="CA944" i="5"/>
  <c r="BY944" i="5"/>
  <c r="BZ944" i="5" s="1"/>
  <c r="CA943" i="5"/>
  <c r="BY943" i="5"/>
  <c r="BZ943" i="5" s="1"/>
  <c r="CA942" i="5"/>
  <c r="BY942" i="5"/>
  <c r="BZ942" i="5" s="1"/>
  <c r="CA941" i="5"/>
  <c r="BY941" i="5"/>
  <c r="BZ941" i="5" s="1"/>
  <c r="CA940" i="5"/>
  <c r="BY940" i="5"/>
  <c r="BZ940" i="5" s="1"/>
  <c r="CA939" i="5"/>
  <c r="BY939" i="5"/>
  <c r="BZ939" i="5" s="1"/>
  <c r="CA938" i="5"/>
  <c r="BY938" i="5"/>
  <c r="BZ938" i="5" s="1"/>
  <c r="CA937" i="5"/>
  <c r="BY937" i="5"/>
  <c r="BZ937" i="5" s="1"/>
  <c r="CA936" i="5"/>
  <c r="BY936" i="5"/>
  <c r="BZ936" i="5" s="1"/>
  <c r="CA935" i="5"/>
  <c r="BY935" i="5"/>
  <c r="BZ935" i="5" s="1"/>
  <c r="CA934" i="5"/>
  <c r="BY934" i="5"/>
  <c r="BZ934" i="5" s="1"/>
  <c r="CA933" i="5"/>
  <c r="BY933" i="5"/>
  <c r="BZ933" i="5" s="1"/>
  <c r="CA932" i="5"/>
  <c r="BY932" i="5"/>
  <c r="BZ932" i="5" s="1"/>
  <c r="CA931" i="5"/>
  <c r="BY931" i="5"/>
  <c r="BZ931" i="5" s="1"/>
  <c r="CA930" i="5"/>
  <c r="BY930" i="5"/>
  <c r="BZ930" i="5" s="1"/>
  <c r="CA929" i="5"/>
  <c r="BY929" i="5"/>
  <c r="BZ929" i="5" s="1"/>
  <c r="CA928" i="5"/>
  <c r="BY928" i="5"/>
  <c r="BZ928" i="5" s="1"/>
  <c r="CA927" i="5"/>
  <c r="BY927" i="5"/>
  <c r="BZ927" i="5" s="1"/>
  <c r="CA926" i="5"/>
  <c r="BY926" i="5"/>
  <c r="BZ926" i="5" s="1"/>
  <c r="CA925" i="5"/>
  <c r="BY925" i="5"/>
  <c r="BZ925" i="5" s="1"/>
  <c r="CA924" i="5"/>
  <c r="BY924" i="5"/>
  <c r="BZ924" i="5" s="1"/>
  <c r="CA923" i="5"/>
  <c r="BY923" i="5"/>
  <c r="BZ923" i="5" s="1"/>
  <c r="CA922" i="5"/>
  <c r="BY922" i="5"/>
  <c r="BZ922" i="5" s="1"/>
  <c r="CA921" i="5"/>
  <c r="BY921" i="5"/>
  <c r="BZ921" i="5" s="1"/>
  <c r="CA920" i="5"/>
  <c r="BY920" i="5"/>
  <c r="BZ920" i="5" s="1"/>
  <c r="CA919" i="5"/>
  <c r="BY919" i="5"/>
  <c r="BZ919" i="5" s="1"/>
  <c r="CA918" i="5"/>
  <c r="BY918" i="5"/>
  <c r="BZ918" i="5" s="1"/>
  <c r="CA917" i="5"/>
  <c r="BY917" i="5"/>
  <c r="BZ917" i="5" s="1"/>
  <c r="CA916" i="5"/>
  <c r="BY916" i="5"/>
  <c r="BZ916" i="5" s="1"/>
  <c r="CA915" i="5"/>
  <c r="BY915" i="5"/>
  <c r="BZ915" i="5" s="1"/>
  <c r="CA914" i="5"/>
  <c r="BY914" i="5"/>
  <c r="BZ914" i="5" s="1"/>
  <c r="CA913" i="5"/>
  <c r="BY913" i="5"/>
  <c r="BZ913" i="5" s="1"/>
  <c r="CA912" i="5"/>
  <c r="BY912" i="5"/>
  <c r="BZ912" i="5" s="1"/>
  <c r="CA911" i="5"/>
  <c r="BY911" i="5"/>
  <c r="BZ911" i="5" s="1"/>
  <c r="CA910" i="5"/>
  <c r="BY910" i="5"/>
  <c r="BZ910" i="5" s="1"/>
  <c r="CA909" i="5"/>
  <c r="BY909" i="5"/>
  <c r="BZ909" i="5" s="1"/>
  <c r="CA908" i="5"/>
  <c r="BY908" i="5"/>
  <c r="BZ908" i="5" s="1"/>
  <c r="CA907" i="5"/>
  <c r="BY907" i="5"/>
  <c r="BZ907" i="5" s="1"/>
  <c r="CA906" i="5"/>
  <c r="BY906" i="5"/>
  <c r="BZ906" i="5" s="1"/>
  <c r="CA905" i="5"/>
  <c r="BY905" i="5"/>
  <c r="BZ905" i="5" s="1"/>
  <c r="CA904" i="5"/>
  <c r="BY904" i="5"/>
  <c r="BZ904" i="5" s="1"/>
  <c r="CA903" i="5"/>
  <c r="BY903" i="5"/>
  <c r="BZ903" i="5" s="1"/>
  <c r="CA902" i="5"/>
  <c r="BY902" i="5"/>
  <c r="BZ902" i="5" s="1"/>
  <c r="CA901" i="5"/>
  <c r="BY901" i="5"/>
  <c r="BZ901" i="5" s="1"/>
  <c r="CA900" i="5"/>
  <c r="BY900" i="5"/>
  <c r="BZ900" i="5" s="1"/>
  <c r="CA899" i="5"/>
  <c r="BY899" i="5"/>
  <c r="BZ899" i="5" s="1"/>
  <c r="CA898" i="5"/>
  <c r="BY898" i="5"/>
  <c r="BZ898" i="5" s="1"/>
  <c r="CA897" i="5"/>
  <c r="BY897" i="5"/>
  <c r="BZ897" i="5" s="1"/>
  <c r="CA896" i="5"/>
  <c r="BY896" i="5"/>
  <c r="BZ896" i="5" s="1"/>
  <c r="CA895" i="5"/>
  <c r="BY895" i="5"/>
  <c r="BZ895" i="5" s="1"/>
  <c r="CA894" i="5"/>
  <c r="BY894" i="5"/>
  <c r="BZ894" i="5" s="1"/>
  <c r="CA893" i="5"/>
  <c r="BY893" i="5"/>
  <c r="BZ893" i="5" s="1"/>
  <c r="CA892" i="5"/>
  <c r="BY892" i="5"/>
  <c r="BZ892" i="5" s="1"/>
  <c r="CA891" i="5"/>
  <c r="BY891" i="5"/>
  <c r="BZ891" i="5" s="1"/>
  <c r="CA890" i="5"/>
  <c r="BY890" i="5"/>
  <c r="BZ890" i="5" s="1"/>
  <c r="CA889" i="5"/>
  <c r="BY889" i="5"/>
  <c r="BZ889" i="5" s="1"/>
  <c r="CA888" i="5"/>
  <c r="BY888" i="5"/>
  <c r="BZ888" i="5" s="1"/>
  <c r="CA887" i="5"/>
  <c r="BY887" i="5"/>
  <c r="BZ887" i="5" s="1"/>
  <c r="CA886" i="5"/>
  <c r="BY886" i="5"/>
  <c r="BZ886" i="5" s="1"/>
  <c r="CA885" i="5"/>
  <c r="BY885" i="5"/>
  <c r="BZ885" i="5" s="1"/>
  <c r="CA884" i="5"/>
  <c r="BY884" i="5"/>
  <c r="BZ884" i="5" s="1"/>
  <c r="CA883" i="5"/>
  <c r="BY883" i="5"/>
  <c r="BZ883" i="5" s="1"/>
  <c r="CA882" i="5"/>
  <c r="BY882" i="5"/>
  <c r="BZ882" i="5" s="1"/>
  <c r="CA881" i="5"/>
  <c r="BY881" i="5"/>
  <c r="BZ881" i="5" s="1"/>
  <c r="CA880" i="5"/>
  <c r="BY880" i="5"/>
  <c r="BZ880" i="5" s="1"/>
  <c r="CA879" i="5"/>
  <c r="BY879" i="5"/>
  <c r="BZ879" i="5" s="1"/>
  <c r="CA878" i="5"/>
  <c r="BY878" i="5"/>
  <c r="BZ878" i="5" s="1"/>
  <c r="CA877" i="5"/>
  <c r="BY877" i="5"/>
  <c r="BZ877" i="5" s="1"/>
  <c r="CA876" i="5"/>
  <c r="BY876" i="5"/>
  <c r="BZ876" i="5" s="1"/>
  <c r="CA875" i="5"/>
  <c r="BY875" i="5"/>
  <c r="BZ875" i="5" s="1"/>
  <c r="CA874" i="5"/>
  <c r="BY874" i="5"/>
  <c r="BZ874" i="5" s="1"/>
  <c r="CA873" i="5"/>
  <c r="BY873" i="5"/>
  <c r="BZ873" i="5" s="1"/>
  <c r="CA872" i="5"/>
  <c r="BY872" i="5"/>
  <c r="BZ872" i="5" s="1"/>
  <c r="CA871" i="5"/>
  <c r="BY871" i="5"/>
  <c r="BZ871" i="5" s="1"/>
  <c r="CA870" i="5"/>
  <c r="BY870" i="5"/>
  <c r="BZ870" i="5" s="1"/>
  <c r="CA869" i="5"/>
  <c r="BY869" i="5"/>
  <c r="BZ869" i="5" s="1"/>
  <c r="CA868" i="5"/>
  <c r="BY868" i="5"/>
  <c r="BZ868" i="5" s="1"/>
  <c r="CA867" i="5"/>
  <c r="BY867" i="5"/>
  <c r="BZ867" i="5" s="1"/>
  <c r="CA866" i="5"/>
  <c r="BY866" i="5"/>
  <c r="BZ866" i="5" s="1"/>
  <c r="CA865" i="5"/>
  <c r="BY865" i="5"/>
  <c r="BZ865" i="5" s="1"/>
  <c r="CA864" i="5"/>
  <c r="BY864" i="5"/>
  <c r="BZ864" i="5" s="1"/>
  <c r="CA863" i="5"/>
  <c r="BY863" i="5"/>
  <c r="BZ863" i="5" s="1"/>
  <c r="CA862" i="5"/>
  <c r="BY862" i="5"/>
  <c r="BZ862" i="5" s="1"/>
  <c r="CA861" i="5"/>
  <c r="BY861" i="5"/>
  <c r="BZ861" i="5" s="1"/>
  <c r="CA860" i="5"/>
  <c r="BY860" i="5"/>
  <c r="BZ860" i="5" s="1"/>
  <c r="CA859" i="5"/>
  <c r="BY859" i="5"/>
  <c r="BZ859" i="5" s="1"/>
  <c r="CA858" i="5"/>
  <c r="BY858" i="5"/>
  <c r="BZ858" i="5" s="1"/>
  <c r="CA857" i="5"/>
  <c r="BY857" i="5"/>
  <c r="BZ857" i="5" s="1"/>
  <c r="CA856" i="5"/>
  <c r="BY856" i="5"/>
  <c r="BZ856" i="5" s="1"/>
  <c r="CA855" i="5"/>
  <c r="BY855" i="5"/>
  <c r="BZ855" i="5" s="1"/>
  <c r="CA854" i="5"/>
  <c r="BY854" i="5"/>
  <c r="BZ854" i="5" s="1"/>
  <c r="CA853" i="5"/>
  <c r="BY853" i="5"/>
  <c r="BZ853" i="5" s="1"/>
  <c r="CA852" i="5"/>
  <c r="BY852" i="5"/>
  <c r="BZ852" i="5" s="1"/>
  <c r="CA851" i="5"/>
  <c r="BY851" i="5"/>
  <c r="BZ851" i="5" s="1"/>
  <c r="CA850" i="5"/>
  <c r="BY850" i="5"/>
  <c r="BZ850" i="5" s="1"/>
  <c r="CA849" i="5"/>
  <c r="BY849" i="5"/>
  <c r="BZ849" i="5" s="1"/>
  <c r="CA848" i="5"/>
  <c r="BY848" i="5"/>
  <c r="BZ848" i="5" s="1"/>
  <c r="CA847" i="5"/>
  <c r="BY847" i="5"/>
  <c r="BZ847" i="5" s="1"/>
  <c r="CA846" i="5"/>
  <c r="BY846" i="5"/>
  <c r="BZ846" i="5" s="1"/>
  <c r="CA845" i="5"/>
  <c r="BY845" i="5"/>
  <c r="BZ845" i="5" s="1"/>
  <c r="CA844" i="5"/>
  <c r="BY844" i="5"/>
  <c r="BZ844" i="5" s="1"/>
  <c r="CA843" i="5"/>
  <c r="BY843" i="5"/>
  <c r="BZ843" i="5" s="1"/>
  <c r="CA842" i="5"/>
  <c r="BY842" i="5"/>
  <c r="BZ842" i="5" s="1"/>
  <c r="CA841" i="5"/>
  <c r="BY841" i="5"/>
  <c r="BZ841" i="5" s="1"/>
  <c r="CA840" i="5"/>
  <c r="BY840" i="5"/>
  <c r="BZ840" i="5" s="1"/>
  <c r="CA839" i="5"/>
  <c r="BY839" i="5"/>
  <c r="BZ839" i="5" s="1"/>
  <c r="CA838" i="5"/>
  <c r="BY838" i="5"/>
  <c r="BZ838" i="5" s="1"/>
  <c r="CA837" i="5"/>
  <c r="BY837" i="5"/>
  <c r="BZ837" i="5" s="1"/>
  <c r="CA836" i="5"/>
  <c r="BY836" i="5"/>
  <c r="BZ836" i="5" s="1"/>
  <c r="CA835" i="5"/>
  <c r="BY835" i="5"/>
  <c r="BZ835" i="5" s="1"/>
  <c r="CA834" i="5"/>
  <c r="BY834" i="5"/>
  <c r="BZ834" i="5" s="1"/>
  <c r="CA833" i="5"/>
  <c r="BY833" i="5"/>
  <c r="BZ833" i="5" s="1"/>
  <c r="CA832" i="5"/>
  <c r="BY832" i="5"/>
  <c r="BZ832" i="5" s="1"/>
  <c r="CA831" i="5"/>
  <c r="BY831" i="5"/>
  <c r="BZ831" i="5" s="1"/>
  <c r="CA830" i="5"/>
  <c r="BY830" i="5"/>
  <c r="BZ830" i="5" s="1"/>
  <c r="CA829" i="5"/>
  <c r="BY829" i="5"/>
  <c r="BZ829" i="5" s="1"/>
  <c r="CA828" i="5"/>
  <c r="BY828" i="5"/>
  <c r="BZ828" i="5" s="1"/>
  <c r="CA827" i="5"/>
  <c r="BY827" i="5"/>
  <c r="BZ827" i="5" s="1"/>
  <c r="CA826" i="5"/>
  <c r="BY826" i="5"/>
  <c r="BZ826" i="5" s="1"/>
  <c r="CA825" i="5"/>
  <c r="BY825" i="5"/>
  <c r="BZ825" i="5" s="1"/>
  <c r="CA824" i="5"/>
  <c r="BY824" i="5"/>
  <c r="BZ824" i="5" s="1"/>
  <c r="CA823" i="5"/>
  <c r="BY823" i="5"/>
  <c r="BZ823" i="5" s="1"/>
  <c r="CA822" i="5"/>
  <c r="BY822" i="5"/>
  <c r="BZ822" i="5" s="1"/>
  <c r="CA821" i="5"/>
  <c r="BY821" i="5"/>
  <c r="BZ821" i="5" s="1"/>
  <c r="CA820" i="5"/>
  <c r="BY820" i="5"/>
  <c r="BZ820" i="5" s="1"/>
  <c r="CA819" i="5"/>
  <c r="BY819" i="5"/>
  <c r="BZ819" i="5" s="1"/>
  <c r="CA818" i="5"/>
  <c r="BY818" i="5"/>
  <c r="BZ818" i="5" s="1"/>
  <c r="CA817" i="5"/>
  <c r="BY817" i="5"/>
  <c r="BZ817" i="5" s="1"/>
  <c r="CA816" i="5"/>
  <c r="BY816" i="5"/>
  <c r="BZ816" i="5" s="1"/>
  <c r="CA815" i="5"/>
  <c r="BY815" i="5"/>
  <c r="BZ815" i="5" s="1"/>
  <c r="CA814" i="5"/>
  <c r="BY814" i="5"/>
  <c r="BZ814" i="5" s="1"/>
  <c r="CA813" i="5"/>
  <c r="BY813" i="5"/>
  <c r="BZ813" i="5" s="1"/>
  <c r="CA812" i="5"/>
  <c r="BY812" i="5"/>
  <c r="BZ812" i="5" s="1"/>
  <c r="CA811" i="5"/>
  <c r="BY811" i="5"/>
  <c r="BZ811" i="5" s="1"/>
  <c r="CA810" i="5"/>
  <c r="BY810" i="5"/>
  <c r="BZ810" i="5" s="1"/>
  <c r="CA809" i="5"/>
  <c r="BY809" i="5"/>
  <c r="BZ809" i="5" s="1"/>
  <c r="CA808" i="5"/>
  <c r="BY808" i="5"/>
  <c r="BZ808" i="5" s="1"/>
  <c r="CA807" i="5"/>
  <c r="BY807" i="5"/>
  <c r="BZ807" i="5" s="1"/>
  <c r="CA806" i="5"/>
  <c r="BY806" i="5"/>
  <c r="BZ806" i="5" s="1"/>
  <c r="CA805" i="5"/>
  <c r="BY805" i="5"/>
  <c r="BZ805" i="5" s="1"/>
  <c r="CA804" i="5"/>
  <c r="BY804" i="5"/>
  <c r="BZ804" i="5" s="1"/>
  <c r="CA803" i="5"/>
  <c r="BY803" i="5"/>
  <c r="BZ803" i="5" s="1"/>
  <c r="CA802" i="5"/>
  <c r="BY802" i="5"/>
  <c r="BZ802" i="5" s="1"/>
  <c r="CA801" i="5"/>
  <c r="BY801" i="5"/>
  <c r="BZ801" i="5" s="1"/>
  <c r="CA800" i="5"/>
  <c r="BY800" i="5"/>
  <c r="BZ800" i="5" s="1"/>
  <c r="CA799" i="5"/>
  <c r="BY799" i="5"/>
  <c r="BZ799" i="5" s="1"/>
  <c r="CA798" i="5"/>
  <c r="BY798" i="5"/>
  <c r="BZ798" i="5" s="1"/>
  <c r="CA797" i="5"/>
  <c r="BY797" i="5"/>
  <c r="BZ797" i="5" s="1"/>
  <c r="CA796" i="5"/>
  <c r="BY796" i="5"/>
  <c r="BZ796" i="5" s="1"/>
  <c r="CA795" i="5"/>
  <c r="BY795" i="5"/>
  <c r="BZ795" i="5" s="1"/>
  <c r="CA794" i="5"/>
  <c r="BY794" i="5"/>
  <c r="BZ794" i="5" s="1"/>
  <c r="CA793" i="5"/>
  <c r="BY793" i="5"/>
  <c r="BZ793" i="5" s="1"/>
  <c r="CA792" i="5"/>
  <c r="BY792" i="5"/>
  <c r="BZ792" i="5" s="1"/>
  <c r="CA791" i="5"/>
  <c r="BY791" i="5"/>
  <c r="BZ791" i="5" s="1"/>
  <c r="CA790" i="5"/>
  <c r="BY790" i="5"/>
  <c r="BZ790" i="5" s="1"/>
  <c r="CA789" i="5"/>
  <c r="BY789" i="5"/>
  <c r="BZ789" i="5" s="1"/>
  <c r="CA788" i="5"/>
  <c r="BY788" i="5"/>
  <c r="BZ788" i="5" s="1"/>
  <c r="CA787" i="5"/>
  <c r="BY787" i="5"/>
  <c r="BZ787" i="5" s="1"/>
  <c r="CA786" i="5"/>
  <c r="BY786" i="5"/>
  <c r="BZ786" i="5" s="1"/>
  <c r="CA785" i="5"/>
  <c r="BY785" i="5"/>
  <c r="BZ785" i="5" s="1"/>
  <c r="CA784" i="5"/>
  <c r="BY784" i="5"/>
  <c r="BZ784" i="5" s="1"/>
  <c r="CA783" i="5"/>
  <c r="BY783" i="5"/>
  <c r="BZ783" i="5" s="1"/>
  <c r="CA782" i="5"/>
  <c r="BY782" i="5"/>
  <c r="BZ782" i="5" s="1"/>
  <c r="CA781" i="5"/>
  <c r="BY781" i="5"/>
  <c r="BZ781" i="5" s="1"/>
  <c r="CA780" i="5"/>
  <c r="BY780" i="5"/>
  <c r="BZ780" i="5" s="1"/>
  <c r="CA779" i="5"/>
  <c r="BY779" i="5"/>
  <c r="BZ779" i="5" s="1"/>
  <c r="CA778" i="5"/>
  <c r="BY778" i="5"/>
  <c r="BZ778" i="5" s="1"/>
  <c r="CA777" i="5"/>
  <c r="BY777" i="5"/>
  <c r="BZ777" i="5" s="1"/>
  <c r="CA776" i="5"/>
  <c r="BY776" i="5"/>
  <c r="BZ776" i="5" s="1"/>
  <c r="CA775" i="5"/>
  <c r="BY775" i="5"/>
  <c r="BZ775" i="5" s="1"/>
  <c r="CA774" i="5"/>
  <c r="BY774" i="5"/>
  <c r="BZ774" i="5" s="1"/>
  <c r="CA773" i="5"/>
  <c r="BY773" i="5"/>
  <c r="BZ773" i="5" s="1"/>
  <c r="CA772" i="5"/>
  <c r="BY772" i="5"/>
  <c r="BZ772" i="5" s="1"/>
  <c r="CA771" i="5"/>
  <c r="BY771" i="5"/>
  <c r="BZ771" i="5" s="1"/>
  <c r="CA770" i="5"/>
  <c r="BY770" i="5"/>
  <c r="BZ770" i="5" s="1"/>
  <c r="CA769" i="5"/>
  <c r="BY769" i="5"/>
  <c r="BZ769" i="5" s="1"/>
  <c r="CA768" i="5"/>
  <c r="BY768" i="5"/>
  <c r="BZ768" i="5" s="1"/>
  <c r="CA767" i="5"/>
  <c r="BY767" i="5"/>
  <c r="BZ767" i="5" s="1"/>
  <c r="CA766" i="5"/>
  <c r="BY766" i="5"/>
  <c r="BZ766" i="5" s="1"/>
  <c r="CA765" i="5"/>
  <c r="BY765" i="5"/>
  <c r="BZ765" i="5" s="1"/>
  <c r="CA764" i="5"/>
  <c r="BY764" i="5"/>
  <c r="BZ764" i="5" s="1"/>
  <c r="CA763" i="5"/>
  <c r="BY763" i="5"/>
  <c r="BZ763" i="5" s="1"/>
  <c r="CA762" i="5"/>
  <c r="BY762" i="5"/>
  <c r="BZ762" i="5" s="1"/>
  <c r="CA761" i="5"/>
  <c r="BY761" i="5"/>
  <c r="BZ761" i="5" s="1"/>
  <c r="CA760" i="5"/>
  <c r="BY760" i="5"/>
  <c r="BZ760" i="5" s="1"/>
  <c r="CA759" i="5"/>
  <c r="BY759" i="5"/>
  <c r="BZ759" i="5" s="1"/>
  <c r="CA758" i="5"/>
  <c r="BY758" i="5"/>
  <c r="BZ758" i="5" s="1"/>
  <c r="CA757" i="5"/>
  <c r="BY757" i="5"/>
  <c r="BZ757" i="5" s="1"/>
  <c r="CA756" i="5"/>
  <c r="BY756" i="5"/>
  <c r="BZ756" i="5" s="1"/>
  <c r="CA755" i="5"/>
  <c r="BY755" i="5"/>
  <c r="BZ755" i="5" s="1"/>
  <c r="CA754" i="5"/>
  <c r="BY754" i="5"/>
  <c r="BZ754" i="5" s="1"/>
  <c r="CA753" i="5"/>
  <c r="BY753" i="5"/>
  <c r="BZ753" i="5" s="1"/>
  <c r="CA752" i="5"/>
  <c r="BY752" i="5"/>
  <c r="BZ752" i="5" s="1"/>
  <c r="CA751" i="5"/>
  <c r="BY751" i="5"/>
  <c r="BZ751" i="5" s="1"/>
  <c r="CA750" i="5"/>
  <c r="BY750" i="5"/>
  <c r="BZ750" i="5" s="1"/>
  <c r="CA749" i="5"/>
  <c r="BY749" i="5"/>
  <c r="BZ749" i="5" s="1"/>
  <c r="CA748" i="5"/>
  <c r="BY748" i="5"/>
  <c r="BZ748" i="5" s="1"/>
  <c r="CA747" i="5"/>
  <c r="BY747" i="5"/>
  <c r="BZ747" i="5" s="1"/>
  <c r="CA746" i="5"/>
  <c r="BY746" i="5"/>
  <c r="BZ746" i="5" s="1"/>
  <c r="CA745" i="5"/>
  <c r="BY745" i="5"/>
  <c r="BZ745" i="5" s="1"/>
  <c r="CA744" i="5"/>
  <c r="BY744" i="5"/>
  <c r="BZ744" i="5" s="1"/>
  <c r="CA743" i="5"/>
  <c r="BY743" i="5"/>
  <c r="BZ743" i="5" s="1"/>
  <c r="CA742" i="5"/>
  <c r="BY742" i="5"/>
  <c r="BZ742" i="5" s="1"/>
  <c r="CA741" i="5"/>
  <c r="BY741" i="5"/>
  <c r="BZ741" i="5" s="1"/>
  <c r="CA740" i="5"/>
  <c r="BY740" i="5"/>
  <c r="BZ740" i="5" s="1"/>
  <c r="CA739" i="5"/>
  <c r="BY739" i="5"/>
  <c r="BZ739" i="5" s="1"/>
  <c r="CA738" i="5"/>
  <c r="BY738" i="5"/>
  <c r="BZ738" i="5" s="1"/>
  <c r="CA737" i="5"/>
  <c r="BY737" i="5"/>
  <c r="BZ737" i="5" s="1"/>
  <c r="CA736" i="5"/>
  <c r="BY736" i="5"/>
  <c r="BZ736" i="5" s="1"/>
  <c r="CA735" i="5"/>
  <c r="BY735" i="5"/>
  <c r="BZ735" i="5" s="1"/>
  <c r="CA734" i="5"/>
  <c r="BY734" i="5"/>
  <c r="BZ734" i="5" s="1"/>
  <c r="CA733" i="5"/>
  <c r="BY733" i="5"/>
  <c r="BZ733" i="5" s="1"/>
  <c r="CA732" i="5"/>
  <c r="BY732" i="5"/>
  <c r="BZ732" i="5" s="1"/>
  <c r="CA731" i="5"/>
  <c r="BY731" i="5"/>
  <c r="BZ731" i="5" s="1"/>
  <c r="CA730" i="5"/>
  <c r="BY730" i="5"/>
  <c r="BZ730" i="5" s="1"/>
  <c r="CA729" i="5"/>
  <c r="BY729" i="5"/>
  <c r="BZ729" i="5" s="1"/>
  <c r="CA728" i="5"/>
  <c r="BY728" i="5"/>
  <c r="BZ728" i="5" s="1"/>
  <c r="CA727" i="5"/>
  <c r="BY727" i="5"/>
  <c r="BZ727" i="5" s="1"/>
  <c r="CA726" i="5"/>
  <c r="BY726" i="5"/>
  <c r="BZ726" i="5" s="1"/>
  <c r="CA725" i="5"/>
  <c r="BY725" i="5"/>
  <c r="BZ725" i="5" s="1"/>
  <c r="CA724" i="5"/>
  <c r="BY724" i="5"/>
  <c r="BZ724" i="5" s="1"/>
  <c r="CA723" i="5"/>
  <c r="BY723" i="5"/>
  <c r="BZ723" i="5" s="1"/>
  <c r="CA722" i="5"/>
  <c r="BY722" i="5"/>
  <c r="BZ722" i="5" s="1"/>
  <c r="CA721" i="5"/>
  <c r="BY721" i="5"/>
  <c r="BZ721" i="5" s="1"/>
  <c r="CA720" i="5"/>
  <c r="BY720" i="5"/>
  <c r="BZ720" i="5" s="1"/>
  <c r="CA719" i="5"/>
  <c r="BY719" i="5"/>
  <c r="BZ719" i="5" s="1"/>
  <c r="CA718" i="5"/>
  <c r="BY718" i="5"/>
  <c r="BZ718" i="5" s="1"/>
  <c r="CA717" i="5"/>
  <c r="BY717" i="5"/>
  <c r="BZ717" i="5" s="1"/>
  <c r="CA716" i="5"/>
  <c r="BY716" i="5"/>
  <c r="BZ716" i="5" s="1"/>
  <c r="CA715" i="5"/>
  <c r="BY715" i="5"/>
  <c r="BZ715" i="5" s="1"/>
  <c r="CA714" i="5"/>
  <c r="BY714" i="5"/>
  <c r="BZ714" i="5" s="1"/>
  <c r="CA713" i="5"/>
  <c r="BY713" i="5"/>
  <c r="BZ713" i="5" s="1"/>
  <c r="CA712" i="5"/>
  <c r="BY712" i="5"/>
  <c r="BZ712" i="5" s="1"/>
  <c r="CA711" i="5"/>
  <c r="BY711" i="5"/>
  <c r="BZ711" i="5" s="1"/>
  <c r="CA710" i="5"/>
  <c r="BY710" i="5"/>
  <c r="BZ710" i="5" s="1"/>
  <c r="CA709" i="5"/>
  <c r="BY709" i="5"/>
  <c r="BZ709" i="5" s="1"/>
  <c r="CA708" i="5"/>
  <c r="BY708" i="5"/>
  <c r="BZ708" i="5" s="1"/>
  <c r="CA707" i="5"/>
  <c r="BY707" i="5"/>
  <c r="BZ707" i="5" s="1"/>
  <c r="CA706" i="5"/>
  <c r="BY706" i="5"/>
  <c r="BZ706" i="5" s="1"/>
  <c r="CA705" i="5"/>
  <c r="BY705" i="5"/>
  <c r="BZ705" i="5" s="1"/>
  <c r="CA704" i="5"/>
  <c r="BY704" i="5"/>
  <c r="BZ704" i="5" s="1"/>
  <c r="CA703" i="5"/>
  <c r="BY703" i="5"/>
  <c r="BZ703" i="5" s="1"/>
  <c r="CA702" i="5"/>
  <c r="BY702" i="5"/>
  <c r="BZ702" i="5" s="1"/>
  <c r="CA701" i="5"/>
  <c r="BY701" i="5"/>
  <c r="BZ701" i="5" s="1"/>
  <c r="CA700" i="5"/>
  <c r="BY700" i="5"/>
  <c r="BZ700" i="5" s="1"/>
  <c r="CA699" i="5"/>
  <c r="BY699" i="5"/>
  <c r="BZ699" i="5" s="1"/>
  <c r="CA698" i="5"/>
  <c r="BY698" i="5"/>
  <c r="BZ698" i="5" s="1"/>
  <c r="CA697" i="5"/>
  <c r="BY697" i="5"/>
  <c r="BZ697" i="5" s="1"/>
  <c r="CA696" i="5"/>
  <c r="BY696" i="5"/>
  <c r="BZ696" i="5" s="1"/>
  <c r="CA695" i="5"/>
  <c r="BY695" i="5"/>
  <c r="BZ695" i="5" s="1"/>
  <c r="CA694" i="5"/>
  <c r="BY694" i="5"/>
  <c r="BZ694" i="5" s="1"/>
  <c r="CA693" i="5"/>
  <c r="BY693" i="5"/>
  <c r="BZ693" i="5" s="1"/>
  <c r="CA692" i="5"/>
  <c r="BY692" i="5"/>
  <c r="BZ692" i="5" s="1"/>
  <c r="CA691" i="5"/>
  <c r="BY691" i="5"/>
  <c r="BZ691" i="5" s="1"/>
  <c r="CA690" i="5"/>
  <c r="BY690" i="5"/>
  <c r="BZ690" i="5" s="1"/>
  <c r="CA689" i="5"/>
  <c r="BY689" i="5"/>
  <c r="BZ689" i="5" s="1"/>
  <c r="CA688" i="5"/>
  <c r="BY688" i="5"/>
  <c r="BZ688" i="5" s="1"/>
  <c r="CA687" i="5"/>
  <c r="BY687" i="5"/>
  <c r="BZ687" i="5" s="1"/>
  <c r="CA686" i="5"/>
  <c r="BY686" i="5"/>
  <c r="BZ686" i="5" s="1"/>
  <c r="CA685" i="5"/>
  <c r="BY685" i="5"/>
  <c r="BZ685" i="5" s="1"/>
  <c r="CA684" i="5"/>
  <c r="BY684" i="5"/>
  <c r="BZ684" i="5" s="1"/>
  <c r="CA683" i="5"/>
  <c r="BY683" i="5"/>
  <c r="BZ683" i="5" s="1"/>
  <c r="CA682" i="5"/>
  <c r="BY682" i="5"/>
  <c r="BZ682" i="5" s="1"/>
  <c r="CA681" i="5"/>
  <c r="BY681" i="5"/>
  <c r="BZ681" i="5" s="1"/>
  <c r="CA680" i="5"/>
  <c r="BY680" i="5"/>
  <c r="BZ680" i="5" s="1"/>
  <c r="CA679" i="5"/>
  <c r="BY679" i="5"/>
  <c r="BZ679" i="5" s="1"/>
  <c r="CA678" i="5"/>
  <c r="BY678" i="5"/>
  <c r="BZ678" i="5" s="1"/>
  <c r="CA677" i="5"/>
  <c r="BY677" i="5"/>
  <c r="BZ677" i="5" s="1"/>
  <c r="CA676" i="5"/>
  <c r="BY676" i="5"/>
  <c r="BZ676" i="5" s="1"/>
  <c r="CA675" i="5"/>
  <c r="BY675" i="5"/>
  <c r="BZ675" i="5" s="1"/>
  <c r="CA674" i="5"/>
  <c r="BY674" i="5"/>
  <c r="BZ674" i="5" s="1"/>
  <c r="CA673" i="5"/>
  <c r="BY673" i="5"/>
  <c r="BZ673" i="5" s="1"/>
  <c r="CA672" i="5"/>
  <c r="BY672" i="5"/>
  <c r="BZ672" i="5" s="1"/>
  <c r="CA671" i="5"/>
  <c r="BY671" i="5"/>
  <c r="BZ671" i="5" s="1"/>
  <c r="CA670" i="5"/>
  <c r="BY670" i="5"/>
  <c r="BZ670" i="5" s="1"/>
  <c r="CA669" i="5"/>
  <c r="BY669" i="5"/>
  <c r="BZ669" i="5" s="1"/>
  <c r="CA668" i="5"/>
  <c r="BY668" i="5"/>
  <c r="BZ668" i="5" s="1"/>
  <c r="CA667" i="5"/>
  <c r="BY667" i="5"/>
  <c r="BZ667" i="5" s="1"/>
  <c r="CA666" i="5"/>
  <c r="BY666" i="5"/>
  <c r="BZ666" i="5" s="1"/>
  <c r="CA665" i="5"/>
  <c r="BY665" i="5"/>
  <c r="BZ665" i="5" s="1"/>
  <c r="CA664" i="5"/>
  <c r="BY664" i="5"/>
  <c r="BZ664" i="5" s="1"/>
  <c r="CA663" i="5"/>
  <c r="BY663" i="5"/>
  <c r="BZ663" i="5" s="1"/>
  <c r="CA662" i="5"/>
  <c r="BY662" i="5"/>
  <c r="BZ662" i="5" s="1"/>
  <c r="CA661" i="5"/>
  <c r="BY661" i="5"/>
  <c r="BZ661" i="5" s="1"/>
  <c r="CA660" i="5"/>
  <c r="BY660" i="5"/>
  <c r="BZ660" i="5" s="1"/>
  <c r="CA659" i="5"/>
  <c r="BY659" i="5"/>
  <c r="BZ659" i="5" s="1"/>
  <c r="CA658" i="5"/>
  <c r="BY658" i="5"/>
  <c r="BZ658" i="5" s="1"/>
  <c r="CA657" i="5"/>
  <c r="BY657" i="5"/>
  <c r="BZ657" i="5" s="1"/>
  <c r="CA656" i="5"/>
  <c r="BY656" i="5"/>
  <c r="BZ656" i="5" s="1"/>
  <c r="CA655" i="5"/>
  <c r="BY655" i="5"/>
  <c r="BZ655" i="5" s="1"/>
  <c r="CA654" i="5"/>
  <c r="BY654" i="5"/>
  <c r="BZ654" i="5" s="1"/>
  <c r="CA653" i="5"/>
  <c r="BY653" i="5"/>
  <c r="BZ653" i="5" s="1"/>
  <c r="CA652" i="5"/>
  <c r="BY652" i="5"/>
  <c r="BZ652" i="5" s="1"/>
  <c r="CA651" i="5"/>
  <c r="BY651" i="5"/>
  <c r="BZ651" i="5" s="1"/>
  <c r="CA650" i="5"/>
  <c r="BY650" i="5"/>
  <c r="BZ650" i="5" s="1"/>
  <c r="CA649" i="5"/>
  <c r="BY649" i="5"/>
  <c r="BZ649" i="5" s="1"/>
  <c r="CA648" i="5"/>
  <c r="BY648" i="5"/>
  <c r="BZ648" i="5" s="1"/>
  <c r="CA647" i="5"/>
  <c r="BY647" i="5"/>
  <c r="BZ647" i="5" s="1"/>
  <c r="CA646" i="5"/>
  <c r="BY646" i="5"/>
  <c r="BZ646" i="5" s="1"/>
  <c r="CA645" i="5"/>
  <c r="BY645" i="5"/>
  <c r="BZ645" i="5" s="1"/>
  <c r="CA644" i="5"/>
  <c r="BY644" i="5"/>
  <c r="BZ644" i="5" s="1"/>
  <c r="CA643" i="5"/>
  <c r="BY643" i="5"/>
  <c r="BZ643" i="5" s="1"/>
  <c r="CA642" i="5"/>
  <c r="BY642" i="5"/>
  <c r="BZ642" i="5" s="1"/>
  <c r="CA641" i="5"/>
  <c r="BY641" i="5"/>
  <c r="BZ641" i="5" s="1"/>
  <c r="CA640" i="5"/>
  <c r="BY640" i="5"/>
  <c r="BZ640" i="5" s="1"/>
  <c r="CA639" i="5"/>
  <c r="BY639" i="5"/>
  <c r="BZ639" i="5" s="1"/>
  <c r="CA638" i="5"/>
  <c r="BY638" i="5"/>
  <c r="BZ638" i="5" s="1"/>
  <c r="CA637" i="5"/>
  <c r="BY637" i="5"/>
  <c r="BZ637" i="5" s="1"/>
  <c r="CA636" i="5"/>
  <c r="BY636" i="5"/>
  <c r="BZ636" i="5" s="1"/>
  <c r="CA635" i="5"/>
  <c r="BY635" i="5"/>
  <c r="BZ635" i="5" s="1"/>
  <c r="CA634" i="5"/>
  <c r="BY634" i="5"/>
  <c r="BZ634" i="5" s="1"/>
  <c r="CA633" i="5"/>
  <c r="BY633" i="5"/>
  <c r="BZ633" i="5" s="1"/>
  <c r="CA632" i="5"/>
  <c r="BY632" i="5"/>
  <c r="BZ632" i="5" s="1"/>
  <c r="CA631" i="5"/>
  <c r="BY631" i="5"/>
  <c r="BZ631" i="5" s="1"/>
  <c r="CA630" i="5"/>
  <c r="BY630" i="5"/>
  <c r="BZ630" i="5" s="1"/>
  <c r="CA629" i="5"/>
  <c r="BY629" i="5"/>
  <c r="BZ629" i="5" s="1"/>
  <c r="CA628" i="5"/>
  <c r="BY628" i="5"/>
  <c r="BZ628" i="5" s="1"/>
  <c r="CA627" i="5"/>
  <c r="BY627" i="5"/>
  <c r="BZ627" i="5" s="1"/>
  <c r="CA626" i="5"/>
  <c r="BY626" i="5"/>
  <c r="BZ626" i="5" s="1"/>
  <c r="CA625" i="5"/>
  <c r="BY625" i="5"/>
  <c r="BZ625" i="5" s="1"/>
  <c r="CA624" i="5"/>
  <c r="BY624" i="5"/>
  <c r="BZ624" i="5" s="1"/>
  <c r="CA623" i="5"/>
  <c r="BY623" i="5"/>
  <c r="BZ623" i="5" s="1"/>
  <c r="CA622" i="5"/>
  <c r="BY622" i="5"/>
  <c r="BZ622" i="5" s="1"/>
  <c r="CA621" i="5"/>
  <c r="BY621" i="5"/>
  <c r="BZ621" i="5" s="1"/>
  <c r="CA620" i="5"/>
  <c r="BY620" i="5"/>
  <c r="BZ620" i="5" s="1"/>
  <c r="CA619" i="5"/>
  <c r="BY619" i="5"/>
  <c r="BZ619" i="5" s="1"/>
  <c r="CA618" i="5"/>
  <c r="BY618" i="5"/>
  <c r="BZ618" i="5" s="1"/>
  <c r="CA617" i="5"/>
  <c r="BY617" i="5"/>
  <c r="BZ617" i="5" s="1"/>
  <c r="CA616" i="5"/>
  <c r="BY616" i="5"/>
  <c r="BZ616" i="5" s="1"/>
  <c r="CA615" i="5"/>
  <c r="BY615" i="5"/>
  <c r="BZ615" i="5" s="1"/>
  <c r="CA614" i="5"/>
  <c r="BY614" i="5"/>
  <c r="BZ614" i="5" s="1"/>
  <c r="CA613" i="5"/>
  <c r="BY613" i="5"/>
  <c r="BZ613" i="5" s="1"/>
  <c r="CA612" i="5"/>
  <c r="BY612" i="5"/>
  <c r="BZ612" i="5" s="1"/>
  <c r="CA611" i="5"/>
  <c r="BY611" i="5"/>
  <c r="BZ611" i="5" s="1"/>
  <c r="CA610" i="5"/>
  <c r="BY610" i="5"/>
  <c r="BZ610" i="5" s="1"/>
  <c r="CA609" i="5"/>
  <c r="BY609" i="5"/>
  <c r="BZ609" i="5" s="1"/>
  <c r="CA608" i="5"/>
  <c r="BY608" i="5"/>
  <c r="BZ608" i="5" s="1"/>
  <c r="CA607" i="5"/>
  <c r="BY607" i="5"/>
  <c r="BZ607" i="5" s="1"/>
  <c r="CA606" i="5"/>
  <c r="BY606" i="5"/>
  <c r="BZ606" i="5" s="1"/>
  <c r="CA605" i="5"/>
  <c r="BY605" i="5"/>
  <c r="BZ605" i="5" s="1"/>
  <c r="CA604" i="5"/>
  <c r="BY604" i="5"/>
  <c r="BZ604" i="5" s="1"/>
  <c r="CA603" i="5"/>
  <c r="BY603" i="5"/>
  <c r="BZ603" i="5" s="1"/>
  <c r="CA602" i="5"/>
  <c r="BY602" i="5"/>
  <c r="BZ602" i="5" s="1"/>
  <c r="CA601" i="5"/>
  <c r="BY601" i="5"/>
  <c r="BZ601" i="5" s="1"/>
  <c r="CA600" i="5"/>
  <c r="BY600" i="5"/>
  <c r="BZ600" i="5" s="1"/>
  <c r="CA599" i="5"/>
  <c r="BY599" i="5"/>
  <c r="BZ599" i="5" s="1"/>
  <c r="CA598" i="5"/>
  <c r="BY598" i="5"/>
  <c r="BZ598" i="5" s="1"/>
  <c r="CA597" i="5"/>
  <c r="BY597" i="5"/>
  <c r="BZ597" i="5" s="1"/>
  <c r="CA596" i="5"/>
  <c r="BY596" i="5"/>
  <c r="BZ596" i="5" s="1"/>
  <c r="CA595" i="5"/>
  <c r="BY595" i="5"/>
  <c r="BZ595" i="5" s="1"/>
  <c r="CA594" i="5"/>
  <c r="BY594" i="5"/>
  <c r="BZ594" i="5" s="1"/>
  <c r="CA593" i="5"/>
  <c r="BY593" i="5"/>
  <c r="BZ593" i="5" s="1"/>
  <c r="CA592" i="5"/>
  <c r="BY592" i="5"/>
  <c r="BZ592" i="5" s="1"/>
  <c r="CA591" i="5"/>
  <c r="BY591" i="5"/>
  <c r="BZ591" i="5" s="1"/>
  <c r="CA590" i="5"/>
  <c r="BY590" i="5"/>
  <c r="BZ590" i="5" s="1"/>
  <c r="CA589" i="5"/>
  <c r="BY589" i="5"/>
  <c r="BZ589" i="5" s="1"/>
  <c r="CA588" i="5"/>
  <c r="BY588" i="5"/>
  <c r="BZ588" i="5" s="1"/>
  <c r="CA587" i="5"/>
  <c r="BY587" i="5"/>
  <c r="BZ587" i="5" s="1"/>
  <c r="CA586" i="5"/>
  <c r="BY586" i="5"/>
  <c r="BZ586" i="5" s="1"/>
  <c r="CA585" i="5"/>
  <c r="BY585" i="5"/>
  <c r="BZ585" i="5" s="1"/>
  <c r="CA584" i="5"/>
  <c r="BY584" i="5"/>
  <c r="BZ584" i="5" s="1"/>
  <c r="CA583" i="5"/>
  <c r="BY583" i="5"/>
  <c r="BZ583" i="5" s="1"/>
  <c r="CA582" i="5"/>
  <c r="BY582" i="5"/>
  <c r="BZ582" i="5" s="1"/>
  <c r="CA581" i="5"/>
  <c r="BY581" i="5"/>
  <c r="BZ581" i="5" s="1"/>
  <c r="CA580" i="5"/>
  <c r="BY580" i="5"/>
  <c r="BZ580" i="5" s="1"/>
  <c r="CA579" i="5"/>
  <c r="BY579" i="5"/>
  <c r="BZ579" i="5" s="1"/>
  <c r="CA578" i="5"/>
  <c r="BY578" i="5"/>
  <c r="BZ578" i="5" s="1"/>
  <c r="CA577" i="5"/>
  <c r="BY577" i="5"/>
  <c r="BZ577" i="5" s="1"/>
  <c r="CA576" i="5"/>
  <c r="BY576" i="5"/>
  <c r="BZ576" i="5" s="1"/>
  <c r="CA575" i="5"/>
  <c r="BY575" i="5"/>
  <c r="BZ575" i="5" s="1"/>
  <c r="CA574" i="5"/>
  <c r="BY574" i="5"/>
  <c r="BZ574" i="5" s="1"/>
  <c r="CA573" i="5"/>
  <c r="BY573" i="5"/>
  <c r="BZ573" i="5" s="1"/>
  <c r="CA572" i="5"/>
  <c r="BY572" i="5"/>
  <c r="BZ572" i="5" s="1"/>
  <c r="CA571" i="5"/>
  <c r="BY571" i="5"/>
  <c r="BZ571" i="5" s="1"/>
  <c r="CA570" i="5"/>
  <c r="BY570" i="5"/>
  <c r="BZ570" i="5" s="1"/>
  <c r="CA569" i="5"/>
  <c r="BY569" i="5"/>
  <c r="BZ569" i="5" s="1"/>
  <c r="CA568" i="5"/>
  <c r="BY568" i="5"/>
  <c r="BZ568" i="5" s="1"/>
  <c r="CA567" i="5"/>
  <c r="BY567" i="5"/>
  <c r="BZ567" i="5" s="1"/>
  <c r="CA566" i="5"/>
  <c r="BY566" i="5"/>
  <c r="BZ566" i="5" s="1"/>
  <c r="CA565" i="5"/>
  <c r="BY565" i="5"/>
  <c r="BZ565" i="5" s="1"/>
  <c r="CA564" i="5"/>
  <c r="BY564" i="5"/>
  <c r="BZ564" i="5" s="1"/>
  <c r="CA563" i="5"/>
  <c r="BY563" i="5"/>
  <c r="BZ563" i="5" s="1"/>
  <c r="CA562" i="5"/>
  <c r="BY562" i="5"/>
  <c r="BZ562" i="5" s="1"/>
  <c r="CA561" i="5"/>
  <c r="BY561" i="5"/>
  <c r="BZ561" i="5" s="1"/>
  <c r="CA560" i="5"/>
  <c r="BY560" i="5"/>
  <c r="BZ560" i="5" s="1"/>
  <c r="CA559" i="5"/>
  <c r="BY559" i="5"/>
  <c r="BZ559" i="5" s="1"/>
  <c r="CA558" i="5"/>
  <c r="BY558" i="5"/>
  <c r="BZ558" i="5" s="1"/>
  <c r="CA557" i="5"/>
  <c r="BY557" i="5"/>
  <c r="BZ557" i="5" s="1"/>
  <c r="CA556" i="5"/>
  <c r="BY556" i="5"/>
  <c r="BZ556" i="5" s="1"/>
  <c r="CA555" i="5"/>
  <c r="BY555" i="5"/>
  <c r="BZ555" i="5" s="1"/>
  <c r="CA554" i="5"/>
  <c r="BY554" i="5"/>
  <c r="BZ554" i="5" s="1"/>
  <c r="CA553" i="5"/>
  <c r="BY553" i="5"/>
  <c r="BZ553" i="5" s="1"/>
  <c r="CA552" i="5"/>
  <c r="BY552" i="5"/>
  <c r="BZ552" i="5" s="1"/>
  <c r="CA551" i="5"/>
  <c r="BY551" i="5"/>
  <c r="BZ551" i="5" s="1"/>
  <c r="CA550" i="5"/>
  <c r="BY550" i="5"/>
  <c r="BZ550" i="5" s="1"/>
  <c r="CA549" i="5"/>
  <c r="BY549" i="5"/>
  <c r="BZ549" i="5" s="1"/>
  <c r="CA548" i="5"/>
  <c r="BY548" i="5"/>
  <c r="BZ548" i="5" s="1"/>
  <c r="CA547" i="5"/>
  <c r="BY547" i="5"/>
  <c r="BZ547" i="5" s="1"/>
  <c r="CA546" i="5"/>
  <c r="BY546" i="5"/>
  <c r="BZ546" i="5" s="1"/>
  <c r="CA545" i="5"/>
  <c r="BY545" i="5"/>
  <c r="BZ545" i="5" s="1"/>
  <c r="CA544" i="5"/>
  <c r="BY544" i="5"/>
  <c r="BZ544" i="5" s="1"/>
  <c r="CA543" i="5"/>
  <c r="BY543" i="5"/>
  <c r="BZ543" i="5" s="1"/>
  <c r="CA542" i="5"/>
  <c r="BY542" i="5"/>
  <c r="BZ542" i="5" s="1"/>
  <c r="CA541" i="5"/>
  <c r="BY541" i="5"/>
  <c r="BZ541" i="5" s="1"/>
  <c r="CA540" i="5"/>
  <c r="BY540" i="5"/>
  <c r="BZ540" i="5" s="1"/>
  <c r="CA539" i="5"/>
  <c r="BY539" i="5"/>
  <c r="BZ539" i="5" s="1"/>
  <c r="CA538" i="5"/>
  <c r="BY538" i="5"/>
  <c r="BZ538" i="5" s="1"/>
  <c r="CA537" i="5"/>
  <c r="BY537" i="5"/>
  <c r="BZ537" i="5" s="1"/>
  <c r="CA536" i="5"/>
  <c r="BY536" i="5"/>
  <c r="BZ536" i="5" s="1"/>
  <c r="CA535" i="5"/>
  <c r="BY535" i="5"/>
  <c r="BZ535" i="5" s="1"/>
  <c r="CA534" i="5"/>
  <c r="BY534" i="5"/>
  <c r="BZ534" i="5" s="1"/>
  <c r="CA533" i="5"/>
  <c r="BY533" i="5"/>
  <c r="BZ533" i="5" s="1"/>
  <c r="CA532" i="5"/>
  <c r="BY532" i="5"/>
  <c r="BZ532" i="5" s="1"/>
  <c r="CA531" i="5"/>
  <c r="BY531" i="5"/>
  <c r="BZ531" i="5" s="1"/>
  <c r="CA530" i="5"/>
  <c r="BY530" i="5"/>
  <c r="BZ530" i="5" s="1"/>
  <c r="CA529" i="5"/>
  <c r="BY529" i="5"/>
  <c r="BZ529" i="5" s="1"/>
  <c r="CA528" i="5"/>
  <c r="BY528" i="5"/>
  <c r="BZ528" i="5" s="1"/>
  <c r="CA527" i="5"/>
  <c r="BY527" i="5"/>
  <c r="BZ527" i="5" s="1"/>
  <c r="CA526" i="5"/>
  <c r="BY526" i="5"/>
  <c r="BZ526" i="5" s="1"/>
  <c r="CA525" i="5"/>
  <c r="BY525" i="5"/>
  <c r="BZ525" i="5" s="1"/>
  <c r="CA524" i="5"/>
  <c r="BY524" i="5"/>
  <c r="BZ524" i="5" s="1"/>
  <c r="CA523" i="5"/>
  <c r="BY523" i="5"/>
  <c r="BZ523" i="5" s="1"/>
  <c r="CA522" i="5"/>
  <c r="BY522" i="5"/>
  <c r="BZ522" i="5" s="1"/>
  <c r="CA521" i="5"/>
  <c r="BY521" i="5"/>
  <c r="BZ521" i="5" s="1"/>
  <c r="CA520" i="5"/>
  <c r="BY520" i="5"/>
  <c r="BZ520" i="5" s="1"/>
  <c r="CA519" i="5"/>
  <c r="BY519" i="5"/>
  <c r="BZ519" i="5" s="1"/>
  <c r="CA518" i="5"/>
  <c r="BY518" i="5"/>
  <c r="BZ518" i="5" s="1"/>
  <c r="CA517" i="5"/>
  <c r="BY517" i="5"/>
  <c r="BZ517" i="5" s="1"/>
  <c r="CA516" i="5"/>
  <c r="BY516" i="5"/>
  <c r="BZ516" i="5" s="1"/>
  <c r="CA515" i="5"/>
  <c r="BY515" i="5"/>
  <c r="BZ515" i="5" s="1"/>
  <c r="CA514" i="5"/>
  <c r="BY514" i="5"/>
  <c r="BZ514" i="5" s="1"/>
  <c r="CA513" i="5"/>
  <c r="BY513" i="5"/>
  <c r="BZ513" i="5" s="1"/>
  <c r="CA512" i="5"/>
  <c r="BY512" i="5"/>
  <c r="BZ512" i="5" s="1"/>
  <c r="CA511" i="5"/>
  <c r="BY511" i="5"/>
  <c r="BZ511" i="5" s="1"/>
  <c r="CA510" i="5"/>
  <c r="BY510" i="5"/>
  <c r="BZ510" i="5" s="1"/>
  <c r="CA509" i="5"/>
  <c r="BY509" i="5"/>
  <c r="BZ509" i="5" s="1"/>
  <c r="CA508" i="5"/>
  <c r="BY508" i="5"/>
  <c r="BZ508" i="5" s="1"/>
  <c r="CA507" i="5"/>
  <c r="BY507" i="5"/>
  <c r="BZ507" i="5" s="1"/>
  <c r="CA506" i="5"/>
  <c r="BY506" i="5"/>
  <c r="BZ506" i="5" s="1"/>
  <c r="CA505" i="5"/>
  <c r="BY505" i="5"/>
  <c r="BZ505" i="5" s="1"/>
  <c r="CA504" i="5"/>
  <c r="BY504" i="5"/>
  <c r="BZ504" i="5" s="1"/>
  <c r="CA503" i="5"/>
  <c r="BY503" i="5"/>
  <c r="BZ503" i="5" s="1"/>
  <c r="CA502" i="5"/>
  <c r="BY502" i="5"/>
  <c r="BZ502" i="5" s="1"/>
  <c r="CA501" i="5"/>
  <c r="BY501" i="5"/>
  <c r="BZ501" i="5" s="1"/>
  <c r="CA500" i="5"/>
  <c r="BY500" i="5"/>
  <c r="BZ500" i="5" s="1"/>
  <c r="CA499" i="5"/>
  <c r="BY499" i="5"/>
  <c r="BZ499" i="5" s="1"/>
  <c r="CA498" i="5"/>
  <c r="BY498" i="5"/>
  <c r="BZ498" i="5" s="1"/>
  <c r="CA497" i="5"/>
  <c r="BY497" i="5"/>
  <c r="BZ497" i="5" s="1"/>
  <c r="CA496" i="5"/>
  <c r="BY496" i="5"/>
  <c r="BZ496" i="5" s="1"/>
  <c r="CA495" i="5"/>
  <c r="BY495" i="5"/>
  <c r="BZ495" i="5" s="1"/>
  <c r="CA494" i="5"/>
  <c r="BY494" i="5"/>
  <c r="BZ494" i="5" s="1"/>
  <c r="CA493" i="5"/>
  <c r="BY493" i="5"/>
  <c r="BZ493" i="5" s="1"/>
  <c r="CA492" i="5"/>
  <c r="BY492" i="5"/>
  <c r="BZ492" i="5" s="1"/>
  <c r="CA491" i="5"/>
  <c r="BY491" i="5"/>
  <c r="BZ491" i="5" s="1"/>
  <c r="CA490" i="5"/>
  <c r="BY490" i="5"/>
  <c r="BZ490" i="5" s="1"/>
  <c r="CA489" i="5"/>
  <c r="BY489" i="5"/>
  <c r="BZ489" i="5" s="1"/>
  <c r="CA488" i="5"/>
  <c r="BY488" i="5"/>
  <c r="BZ488" i="5" s="1"/>
  <c r="CA487" i="5"/>
  <c r="BY487" i="5"/>
  <c r="BZ487" i="5" s="1"/>
  <c r="CA486" i="5"/>
  <c r="BY486" i="5"/>
  <c r="BZ486" i="5" s="1"/>
  <c r="CA485" i="5"/>
  <c r="BY485" i="5"/>
  <c r="BZ485" i="5" s="1"/>
  <c r="CA484" i="5"/>
  <c r="BY484" i="5"/>
  <c r="BZ484" i="5" s="1"/>
  <c r="CA483" i="5"/>
  <c r="BY483" i="5"/>
  <c r="BZ483" i="5" s="1"/>
  <c r="CA482" i="5"/>
  <c r="BY482" i="5"/>
  <c r="BZ482" i="5" s="1"/>
  <c r="CA481" i="5"/>
  <c r="BY481" i="5"/>
  <c r="BZ481" i="5" s="1"/>
  <c r="CA480" i="5"/>
  <c r="BY480" i="5"/>
  <c r="BZ480" i="5" s="1"/>
  <c r="CA479" i="5"/>
  <c r="BY479" i="5"/>
  <c r="BZ479" i="5" s="1"/>
  <c r="CA478" i="5"/>
  <c r="BY478" i="5"/>
  <c r="BZ478" i="5" s="1"/>
  <c r="CA477" i="5"/>
  <c r="BY477" i="5"/>
  <c r="BZ477" i="5" s="1"/>
  <c r="CA476" i="5"/>
  <c r="BY476" i="5"/>
  <c r="BZ476" i="5" s="1"/>
  <c r="CA475" i="5"/>
  <c r="BY475" i="5"/>
  <c r="BZ475" i="5" s="1"/>
  <c r="CA474" i="5"/>
  <c r="BY474" i="5"/>
  <c r="BZ474" i="5" s="1"/>
  <c r="CA473" i="5"/>
  <c r="BY473" i="5"/>
  <c r="BZ473" i="5" s="1"/>
  <c r="CA472" i="5"/>
  <c r="BY472" i="5"/>
  <c r="BZ472" i="5" s="1"/>
  <c r="CA471" i="5"/>
  <c r="BY471" i="5"/>
  <c r="BZ471" i="5" s="1"/>
  <c r="CA470" i="5"/>
  <c r="BY470" i="5"/>
  <c r="BZ470" i="5" s="1"/>
  <c r="CA469" i="5"/>
  <c r="BY469" i="5"/>
  <c r="BZ469" i="5" s="1"/>
  <c r="CA468" i="5"/>
  <c r="BY468" i="5"/>
  <c r="BZ468" i="5" s="1"/>
  <c r="CA467" i="5"/>
  <c r="BY467" i="5"/>
  <c r="BZ467" i="5" s="1"/>
  <c r="CA466" i="5"/>
  <c r="BY466" i="5"/>
  <c r="BZ466" i="5" s="1"/>
  <c r="CA465" i="5"/>
  <c r="BY465" i="5"/>
  <c r="BZ465" i="5" s="1"/>
  <c r="CA464" i="5"/>
  <c r="BY464" i="5"/>
  <c r="BZ464" i="5" s="1"/>
  <c r="CA463" i="5"/>
  <c r="BY463" i="5"/>
  <c r="BZ463" i="5" s="1"/>
  <c r="CA462" i="5"/>
  <c r="BY462" i="5"/>
  <c r="BZ462" i="5" s="1"/>
  <c r="CA461" i="5"/>
  <c r="BY461" i="5"/>
  <c r="BZ461" i="5" s="1"/>
  <c r="CA460" i="5"/>
  <c r="BY460" i="5"/>
  <c r="BZ460" i="5" s="1"/>
  <c r="CA459" i="5"/>
  <c r="BY459" i="5"/>
  <c r="BZ459" i="5" s="1"/>
  <c r="CA458" i="5"/>
  <c r="BY458" i="5"/>
  <c r="BZ458" i="5" s="1"/>
  <c r="CA457" i="5"/>
  <c r="BY457" i="5"/>
  <c r="BZ457" i="5" s="1"/>
  <c r="CA456" i="5"/>
  <c r="BY456" i="5"/>
  <c r="BZ456" i="5" s="1"/>
  <c r="CA455" i="5"/>
  <c r="BY455" i="5"/>
  <c r="BZ455" i="5" s="1"/>
  <c r="CA454" i="5"/>
  <c r="BY454" i="5"/>
  <c r="BZ454" i="5" s="1"/>
  <c r="CA453" i="5"/>
  <c r="BY453" i="5"/>
  <c r="BZ453" i="5" s="1"/>
  <c r="CA452" i="5"/>
  <c r="BY452" i="5"/>
  <c r="BZ452" i="5" s="1"/>
  <c r="CA451" i="5"/>
  <c r="BY451" i="5"/>
  <c r="BZ451" i="5" s="1"/>
  <c r="CA450" i="5"/>
  <c r="BY450" i="5"/>
  <c r="BZ450" i="5" s="1"/>
  <c r="CA449" i="5"/>
  <c r="BY449" i="5"/>
  <c r="BZ449" i="5" s="1"/>
  <c r="CA448" i="5"/>
  <c r="BY448" i="5"/>
  <c r="BZ448" i="5" s="1"/>
  <c r="CA447" i="5"/>
  <c r="BY447" i="5"/>
  <c r="BZ447" i="5" s="1"/>
  <c r="CA446" i="5"/>
  <c r="BY446" i="5"/>
  <c r="BZ446" i="5" s="1"/>
  <c r="CA445" i="5"/>
  <c r="BY445" i="5"/>
  <c r="BZ445" i="5" s="1"/>
  <c r="CA444" i="5"/>
  <c r="BY444" i="5"/>
  <c r="BZ444" i="5" s="1"/>
  <c r="CA443" i="5"/>
  <c r="BY443" i="5"/>
  <c r="BZ443" i="5" s="1"/>
  <c r="CA442" i="5"/>
  <c r="BY442" i="5"/>
  <c r="BZ442" i="5" s="1"/>
  <c r="CA441" i="5"/>
  <c r="BY441" i="5"/>
  <c r="BZ441" i="5" s="1"/>
  <c r="CA440" i="5"/>
  <c r="BY440" i="5"/>
  <c r="BZ440" i="5" s="1"/>
  <c r="CA439" i="5"/>
  <c r="BY439" i="5"/>
  <c r="BZ439" i="5" s="1"/>
  <c r="CA438" i="5"/>
  <c r="BY438" i="5"/>
  <c r="BZ438" i="5" s="1"/>
  <c r="CA437" i="5"/>
  <c r="BY437" i="5"/>
  <c r="BZ437" i="5" s="1"/>
  <c r="CA436" i="5"/>
  <c r="BY436" i="5"/>
  <c r="BZ436" i="5" s="1"/>
  <c r="CA435" i="5"/>
  <c r="BY435" i="5"/>
  <c r="BZ435" i="5" s="1"/>
  <c r="CA434" i="5"/>
  <c r="BY434" i="5"/>
  <c r="BZ434" i="5" s="1"/>
  <c r="CA433" i="5"/>
  <c r="BY433" i="5"/>
  <c r="BZ433" i="5" s="1"/>
  <c r="CA432" i="5"/>
  <c r="BY432" i="5"/>
  <c r="BZ432" i="5" s="1"/>
  <c r="CA431" i="5"/>
  <c r="BY431" i="5"/>
  <c r="BZ431" i="5" s="1"/>
  <c r="CA430" i="5"/>
  <c r="BY430" i="5"/>
  <c r="BZ430" i="5" s="1"/>
  <c r="CA429" i="5"/>
  <c r="BY429" i="5"/>
  <c r="BZ429" i="5" s="1"/>
  <c r="CA428" i="5"/>
  <c r="BY428" i="5"/>
  <c r="BZ428" i="5" s="1"/>
  <c r="CA427" i="5"/>
  <c r="BY427" i="5"/>
  <c r="BZ427" i="5" s="1"/>
  <c r="CA426" i="5"/>
  <c r="BY426" i="5"/>
  <c r="BZ426" i="5" s="1"/>
  <c r="CA425" i="5"/>
  <c r="BY425" i="5"/>
  <c r="BZ425" i="5" s="1"/>
  <c r="CA424" i="5"/>
  <c r="BY424" i="5"/>
  <c r="BZ424" i="5" s="1"/>
  <c r="CA423" i="5"/>
  <c r="BY423" i="5"/>
  <c r="BZ423" i="5" s="1"/>
  <c r="CA422" i="5"/>
  <c r="BY422" i="5"/>
  <c r="BZ422" i="5" s="1"/>
  <c r="CA421" i="5"/>
  <c r="BY421" i="5"/>
  <c r="BZ421" i="5" s="1"/>
  <c r="CA420" i="5"/>
  <c r="BY420" i="5"/>
  <c r="BZ420" i="5" s="1"/>
  <c r="CA419" i="5"/>
  <c r="BY419" i="5"/>
  <c r="BZ419" i="5" s="1"/>
  <c r="CA418" i="5"/>
  <c r="BY418" i="5"/>
  <c r="BZ418" i="5" s="1"/>
  <c r="CA417" i="5"/>
  <c r="BY417" i="5"/>
  <c r="BZ417" i="5" s="1"/>
  <c r="CA416" i="5"/>
  <c r="BY416" i="5"/>
  <c r="BZ416" i="5" s="1"/>
  <c r="CA415" i="5"/>
  <c r="BY415" i="5"/>
  <c r="BZ415" i="5" s="1"/>
  <c r="CA414" i="5"/>
  <c r="BY414" i="5"/>
  <c r="BZ414" i="5" s="1"/>
  <c r="CA413" i="5"/>
  <c r="BY413" i="5"/>
  <c r="BZ413" i="5" s="1"/>
  <c r="CA412" i="5"/>
  <c r="BY412" i="5"/>
  <c r="BZ412" i="5" s="1"/>
  <c r="CA411" i="5"/>
  <c r="BY411" i="5"/>
  <c r="BZ411" i="5" s="1"/>
  <c r="CA410" i="5"/>
  <c r="BY410" i="5"/>
  <c r="BZ410" i="5" s="1"/>
  <c r="CA409" i="5"/>
  <c r="BY409" i="5"/>
  <c r="BZ409" i="5" s="1"/>
  <c r="CA408" i="5"/>
  <c r="BY408" i="5"/>
  <c r="BZ408" i="5" s="1"/>
  <c r="CA407" i="5"/>
  <c r="BY407" i="5"/>
  <c r="BZ407" i="5" s="1"/>
  <c r="CA406" i="5"/>
  <c r="BY406" i="5"/>
  <c r="BZ406" i="5" s="1"/>
  <c r="CA405" i="5"/>
  <c r="BY405" i="5"/>
  <c r="BZ405" i="5" s="1"/>
  <c r="CA404" i="5"/>
  <c r="BY404" i="5"/>
  <c r="BZ404" i="5" s="1"/>
  <c r="CA403" i="5"/>
  <c r="BY403" i="5"/>
  <c r="BZ403" i="5" s="1"/>
  <c r="CA402" i="5"/>
  <c r="BY402" i="5"/>
  <c r="BZ402" i="5" s="1"/>
  <c r="CA401" i="5"/>
  <c r="BY401" i="5"/>
  <c r="BZ401" i="5" s="1"/>
  <c r="CA400" i="5"/>
  <c r="BY400" i="5"/>
  <c r="BZ400" i="5" s="1"/>
  <c r="CA399" i="5"/>
  <c r="BY399" i="5"/>
  <c r="BZ399" i="5" s="1"/>
  <c r="CA398" i="5"/>
  <c r="BY398" i="5"/>
  <c r="BZ398" i="5" s="1"/>
  <c r="CA397" i="5"/>
  <c r="BY397" i="5"/>
  <c r="BZ397" i="5" s="1"/>
  <c r="CA396" i="5"/>
  <c r="BY396" i="5"/>
  <c r="BZ396" i="5" s="1"/>
  <c r="CA395" i="5"/>
  <c r="BY395" i="5"/>
  <c r="BZ395" i="5" s="1"/>
  <c r="CA394" i="5"/>
  <c r="BY394" i="5"/>
  <c r="BZ394" i="5" s="1"/>
  <c r="CA393" i="5"/>
  <c r="BY393" i="5"/>
  <c r="BZ393" i="5" s="1"/>
  <c r="CA392" i="5"/>
  <c r="BY392" i="5"/>
  <c r="BZ392" i="5" s="1"/>
  <c r="CA391" i="5"/>
  <c r="BY391" i="5"/>
  <c r="BZ391" i="5" s="1"/>
  <c r="CA390" i="5"/>
  <c r="BY390" i="5"/>
  <c r="BZ390" i="5" s="1"/>
  <c r="CA389" i="5"/>
  <c r="BY389" i="5"/>
  <c r="BZ389" i="5" s="1"/>
  <c r="CA388" i="5"/>
  <c r="BY388" i="5"/>
  <c r="BZ388" i="5" s="1"/>
  <c r="CA387" i="5"/>
  <c r="BY387" i="5"/>
  <c r="BZ387" i="5" s="1"/>
  <c r="CA386" i="5"/>
  <c r="BY386" i="5"/>
  <c r="BZ386" i="5" s="1"/>
  <c r="CA385" i="5"/>
  <c r="BY385" i="5"/>
  <c r="BZ385" i="5" s="1"/>
  <c r="CA384" i="5"/>
  <c r="BY384" i="5"/>
  <c r="BZ384" i="5" s="1"/>
  <c r="CA383" i="5"/>
  <c r="BY383" i="5"/>
  <c r="BZ383" i="5" s="1"/>
  <c r="CA382" i="5"/>
  <c r="BY382" i="5"/>
  <c r="BZ382" i="5" s="1"/>
  <c r="CA381" i="5"/>
  <c r="BY381" i="5"/>
  <c r="BZ381" i="5" s="1"/>
  <c r="CA380" i="5"/>
  <c r="BY380" i="5"/>
  <c r="BZ380" i="5" s="1"/>
  <c r="CA379" i="5"/>
  <c r="BY379" i="5"/>
  <c r="BZ379" i="5" s="1"/>
  <c r="CA378" i="5"/>
  <c r="BY378" i="5"/>
  <c r="BZ378" i="5" s="1"/>
  <c r="CA377" i="5"/>
  <c r="BY377" i="5"/>
  <c r="BZ377" i="5" s="1"/>
  <c r="CA376" i="5"/>
  <c r="BY376" i="5"/>
  <c r="BZ376" i="5" s="1"/>
  <c r="CA375" i="5"/>
  <c r="BY375" i="5"/>
  <c r="BZ375" i="5" s="1"/>
  <c r="CA374" i="5"/>
  <c r="BY374" i="5"/>
  <c r="BZ374" i="5" s="1"/>
  <c r="CA373" i="5"/>
  <c r="BY373" i="5"/>
  <c r="BZ373" i="5" s="1"/>
  <c r="CA372" i="5"/>
  <c r="BY372" i="5"/>
  <c r="BZ372" i="5" s="1"/>
  <c r="CA371" i="5"/>
  <c r="BY371" i="5"/>
  <c r="BZ371" i="5" s="1"/>
  <c r="CA370" i="5"/>
  <c r="BY370" i="5"/>
  <c r="BZ370" i="5" s="1"/>
  <c r="CA369" i="5"/>
  <c r="BY369" i="5"/>
  <c r="BZ369" i="5" s="1"/>
  <c r="CA368" i="5"/>
  <c r="BY368" i="5"/>
  <c r="BZ368" i="5" s="1"/>
  <c r="CA367" i="5"/>
  <c r="BY367" i="5"/>
  <c r="BZ367" i="5" s="1"/>
  <c r="CA366" i="5"/>
  <c r="BY366" i="5"/>
  <c r="BZ366" i="5" s="1"/>
  <c r="CA365" i="5"/>
  <c r="BY365" i="5"/>
  <c r="BZ365" i="5" s="1"/>
  <c r="CA364" i="5"/>
  <c r="BY364" i="5"/>
  <c r="BZ364" i="5" s="1"/>
  <c r="CA363" i="5"/>
  <c r="BY363" i="5"/>
  <c r="BZ363" i="5" s="1"/>
  <c r="CA362" i="5"/>
  <c r="BY362" i="5"/>
  <c r="BZ362" i="5" s="1"/>
  <c r="CA361" i="5"/>
  <c r="BY361" i="5"/>
  <c r="BZ361" i="5" s="1"/>
  <c r="CA360" i="5"/>
  <c r="BY360" i="5"/>
  <c r="BZ360" i="5" s="1"/>
  <c r="CA359" i="5"/>
  <c r="BY359" i="5"/>
  <c r="BZ359" i="5" s="1"/>
  <c r="CA358" i="5"/>
  <c r="BY358" i="5"/>
  <c r="BZ358" i="5" s="1"/>
  <c r="CA357" i="5"/>
  <c r="BY357" i="5"/>
  <c r="BZ357" i="5" s="1"/>
  <c r="CA356" i="5"/>
  <c r="BY356" i="5"/>
  <c r="BZ356" i="5" s="1"/>
  <c r="CA355" i="5"/>
  <c r="BY355" i="5"/>
  <c r="BZ355" i="5" s="1"/>
  <c r="CA354" i="5"/>
  <c r="BY354" i="5"/>
  <c r="BZ354" i="5" s="1"/>
  <c r="CA353" i="5"/>
  <c r="BY353" i="5"/>
  <c r="BZ353" i="5" s="1"/>
  <c r="CA352" i="5"/>
  <c r="BY352" i="5"/>
  <c r="BZ352" i="5" s="1"/>
  <c r="CA351" i="5"/>
  <c r="BY351" i="5"/>
  <c r="BZ351" i="5" s="1"/>
  <c r="CA350" i="5"/>
  <c r="BY350" i="5"/>
  <c r="BZ350" i="5" s="1"/>
  <c r="CA349" i="5"/>
  <c r="BY349" i="5"/>
  <c r="BZ349" i="5" s="1"/>
  <c r="CA348" i="5"/>
  <c r="BY348" i="5"/>
  <c r="BZ348" i="5" s="1"/>
  <c r="CA347" i="5"/>
  <c r="BY347" i="5"/>
  <c r="BZ347" i="5" s="1"/>
  <c r="CA346" i="5"/>
  <c r="BY346" i="5"/>
  <c r="BZ346" i="5" s="1"/>
  <c r="CA345" i="5"/>
  <c r="BY345" i="5"/>
  <c r="BZ345" i="5" s="1"/>
  <c r="CA344" i="5"/>
  <c r="BY344" i="5"/>
  <c r="BZ344" i="5" s="1"/>
  <c r="CA343" i="5"/>
  <c r="BY343" i="5"/>
  <c r="BZ343" i="5" s="1"/>
  <c r="CA342" i="5"/>
  <c r="BY342" i="5"/>
  <c r="BZ342" i="5" s="1"/>
  <c r="CA341" i="5"/>
  <c r="BY341" i="5"/>
  <c r="BZ341" i="5" s="1"/>
  <c r="CA340" i="5"/>
  <c r="BY340" i="5"/>
  <c r="BZ340" i="5" s="1"/>
  <c r="CA339" i="5"/>
  <c r="BY339" i="5"/>
  <c r="BZ339" i="5" s="1"/>
  <c r="CA338" i="5"/>
  <c r="BY338" i="5"/>
  <c r="BZ338" i="5" s="1"/>
  <c r="CA337" i="5"/>
  <c r="BY337" i="5"/>
  <c r="BZ337" i="5" s="1"/>
  <c r="CA336" i="5"/>
  <c r="BY336" i="5"/>
  <c r="BZ336" i="5" s="1"/>
  <c r="CA335" i="5"/>
  <c r="BY335" i="5"/>
  <c r="BZ335" i="5" s="1"/>
  <c r="CA334" i="5"/>
  <c r="BY334" i="5"/>
  <c r="BZ334" i="5" s="1"/>
  <c r="CA333" i="5"/>
  <c r="BY333" i="5"/>
  <c r="BZ333" i="5" s="1"/>
  <c r="CA332" i="5"/>
  <c r="BY332" i="5"/>
  <c r="BZ332" i="5" s="1"/>
  <c r="CA331" i="5"/>
  <c r="BY331" i="5"/>
  <c r="BZ331" i="5" s="1"/>
  <c r="CA330" i="5"/>
  <c r="BY330" i="5"/>
  <c r="BZ330" i="5" s="1"/>
  <c r="CA329" i="5"/>
  <c r="BY329" i="5"/>
  <c r="BZ329" i="5" s="1"/>
  <c r="CA328" i="5"/>
  <c r="BY328" i="5"/>
  <c r="BZ328" i="5" s="1"/>
  <c r="CA327" i="5"/>
  <c r="BY327" i="5"/>
  <c r="BZ327" i="5" s="1"/>
  <c r="CA326" i="5"/>
  <c r="BY326" i="5"/>
  <c r="BZ326" i="5" s="1"/>
  <c r="CA325" i="5"/>
  <c r="BY325" i="5"/>
  <c r="BZ325" i="5" s="1"/>
  <c r="CA324" i="5"/>
  <c r="BY324" i="5"/>
  <c r="BZ324" i="5" s="1"/>
  <c r="CA323" i="5"/>
  <c r="BY323" i="5"/>
  <c r="BZ323" i="5" s="1"/>
  <c r="CA322" i="5"/>
  <c r="BY322" i="5"/>
  <c r="BZ322" i="5" s="1"/>
  <c r="CA321" i="5"/>
  <c r="BY321" i="5"/>
  <c r="BZ321" i="5" s="1"/>
  <c r="CA320" i="5"/>
  <c r="BY320" i="5"/>
  <c r="BZ320" i="5" s="1"/>
  <c r="CA319" i="5"/>
  <c r="BY319" i="5"/>
  <c r="BZ319" i="5" s="1"/>
  <c r="CA318" i="5"/>
  <c r="BY318" i="5"/>
  <c r="BZ318" i="5" s="1"/>
  <c r="CA317" i="5"/>
  <c r="BY317" i="5"/>
  <c r="BZ317" i="5" s="1"/>
  <c r="CA316" i="5"/>
  <c r="BY316" i="5"/>
  <c r="BZ316" i="5" s="1"/>
  <c r="CA315" i="5"/>
  <c r="BY315" i="5"/>
  <c r="BZ315" i="5" s="1"/>
  <c r="CA314" i="5"/>
  <c r="BY314" i="5"/>
  <c r="BZ314" i="5" s="1"/>
  <c r="CA313" i="5"/>
  <c r="BY313" i="5"/>
  <c r="BZ313" i="5" s="1"/>
  <c r="CA312" i="5"/>
  <c r="BY312" i="5"/>
  <c r="BZ312" i="5" s="1"/>
  <c r="CA311" i="5"/>
  <c r="BY311" i="5"/>
  <c r="BZ311" i="5" s="1"/>
  <c r="CA310" i="5"/>
  <c r="BY310" i="5"/>
  <c r="BZ310" i="5" s="1"/>
  <c r="CA309" i="5"/>
  <c r="BY309" i="5"/>
  <c r="BZ309" i="5" s="1"/>
  <c r="CA308" i="5"/>
  <c r="BY308" i="5"/>
  <c r="BZ308" i="5" s="1"/>
  <c r="CA307" i="5"/>
  <c r="BY307" i="5"/>
  <c r="BZ307" i="5" s="1"/>
  <c r="CA306" i="5"/>
  <c r="BY306" i="5"/>
  <c r="BZ306" i="5" s="1"/>
  <c r="CA305" i="5"/>
  <c r="BY305" i="5"/>
  <c r="BZ305" i="5" s="1"/>
  <c r="CA304" i="5"/>
  <c r="BY304" i="5"/>
  <c r="BZ304" i="5" s="1"/>
  <c r="CA303" i="5"/>
  <c r="BY303" i="5"/>
  <c r="BZ303" i="5" s="1"/>
  <c r="CA302" i="5"/>
  <c r="BY302" i="5"/>
  <c r="BZ302" i="5" s="1"/>
  <c r="CA301" i="5"/>
  <c r="BY301" i="5"/>
  <c r="BZ301" i="5" s="1"/>
  <c r="CA300" i="5"/>
  <c r="BY300" i="5"/>
  <c r="BZ300" i="5" s="1"/>
  <c r="CA299" i="5"/>
  <c r="BY299" i="5"/>
  <c r="BZ299" i="5" s="1"/>
  <c r="CA298" i="5"/>
  <c r="BY298" i="5"/>
  <c r="BZ298" i="5" s="1"/>
  <c r="CA297" i="5"/>
  <c r="BY297" i="5"/>
  <c r="BZ297" i="5" s="1"/>
  <c r="CA296" i="5"/>
  <c r="BY296" i="5"/>
  <c r="BZ296" i="5" s="1"/>
  <c r="CA295" i="5"/>
  <c r="BY295" i="5"/>
  <c r="BZ295" i="5" s="1"/>
  <c r="CA294" i="5"/>
  <c r="BY294" i="5"/>
  <c r="BZ294" i="5" s="1"/>
  <c r="CA293" i="5"/>
  <c r="BY293" i="5"/>
  <c r="BZ293" i="5" s="1"/>
  <c r="CA292" i="5"/>
  <c r="BY292" i="5"/>
  <c r="BZ292" i="5" s="1"/>
  <c r="CA291" i="5"/>
  <c r="BY291" i="5"/>
  <c r="BZ291" i="5" s="1"/>
  <c r="CA290" i="5"/>
  <c r="BY290" i="5"/>
  <c r="BZ290" i="5" s="1"/>
  <c r="CA289" i="5"/>
  <c r="BY289" i="5"/>
  <c r="BZ289" i="5" s="1"/>
  <c r="CA288" i="5"/>
  <c r="BY288" i="5"/>
  <c r="BZ288" i="5" s="1"/>
  <c r="CA287" i="5"/>
  <c r="BY287" i="5"/>
  <c r="BZ287" i="5" s="1"/>
  <c r="CA286" i="5"/>
  <c r="BY286" i="5"/>
  <c r="BZ286" i="5" s="1"/>
  <c r="CA285" i="5"/>
  <c r="BY285" i="5"/>
  <c r="BZ285" i="5" s="1"/>
  <c r="CA284" i="5"/>
  <c r="BY284" i="5"/>
  <c r="BZ284" i="5" s="1"/>
  <c r="CA283" i="5"/>
  <c r="BY283" i="5"/>
  <c r="BZ283" i="5" s="1"/>
  <c r="CA282" i="5"/>
  <c r="BY282" i="5"/>
  <c r="BZ282" i="5" s="1"/>
  <c r="CA281" i="5"/>
  <c r="BY281" i="5"/>
  <c r="BZ281" i="5" s="1"/>
  <c r="CA280" i="5"/>
  <c r="BY280" i="5"/>
  <c r="BZ280" i="5" s="1"/>
  <c r="CA279" i="5"/>
  <c r="BY279" i="5"/>
  <c r="BZ279" i="5" s="1"/>
  <c r="CA278" i="5"/>
  <c r="BY278" i="5"/>
  <c r="BZ278" i="5" s="1"/>
  <c r="CA277" i="5"/>
  <c r="BY277" i="5"/>
  <c r="BZ277" i="5" s="1"/>
  <c r="CA276" i="5"/>
  <c r="BY276" i="5"/>
  <c r="BZ276" i="5" s="1"/>
  <c r="CA275" i="5"/>
  <c r="BY275" i="5"/>
  <c r="BZ275" i="5" s="1"/>
  <c r="CA274" i="5"/>
  <c r="BY274" i="5"/>
  <c r="BZ274" i="5" s="1"/>
  <c r="CA273" i="5"/>
  <c r="BY273" i="5"/>
  <c r="BZ273" i="5" s="1"/>
  <c r="CA272" i="5"/>
  <c r="BY272" i="5"/>
  <c r="BZ272" i="5" s="1"/>
  <c r="CA271" i="5"/>
  <c r="BY271" i="5"/>
  <c r="BZ271" i="5" s="1"/>
  <c r="CA270" i="5"/>
  <c r="BY270" i="5"/>
  <c r="BZ270" i="5" s="1"/>
  <c r="CA269" i="5"/>
  <c r="BY269" i="5"/>
  <c r="BZ269" i="5" s="1"/>
  <c r="CA268" i="5"/>
  <c r="BY268" i="5"/>
  <c r="BZ268" i="5" s="1"/>
  <c r="CA267" i="5"/>
  <c r="BY267" i="5"/>
  <c r="BZ267" i="5" s="1"/>
  <c r="CA266" i="5"/>
  <c r="BY266" i="5"/>
  <c r="BZ266" i="5" s="1"/>
  <c r="CA265" i="5"/>
  <c r="BY265" i="5"/>
  <c r="BZ265" i="5" s="1"/>
  <c r="CA264" i="5"/>
  <c r="BY264" i="5"/>
  <c r="BZ264" i="5" s="1"/>
  <c r="CA263" i="5"/>
  <c r="BY263" i="5"/>
  <c r="BZ263" i="5" s="1"/>
  <c r="CA262" i="5"/>
  <c r="BY262" i="5"/>
  <c r="BZ262" i="5" s="1"/>
  <c r="CA261" i="5"/>
  <c r="BY261" i="5"/>
  <c r="BZ261" i="5" s="1"/>
  <c r="CA260" i="5"/>
  <c r="BY260" i="5"/>
  <c r="BZ260" i="5" s="1"/>
  <c r="CA259" i="5"/>
  <c r="BY259" i="5"/>
  <c r="BZ259" i="5" s="1"/>
  <c r="CA258" i="5"/>
  <c r="BY258" i="5"/>
  <c r="BZ258" i="5" s="1"/>
  <c r="CA257" i="5"/>
  <c r="BY257" i="5"/>
  <c r="BZ257" i="5" s="1"/>
  <c r="CA256" i="5"/>
  <c r="BY256" i="5"/>
  <c r="BZ256" i="5" s="1"/>
  <c r="CA255" i="5"/>
  <c r="BY255" i="5"/>
  <c r="BZ255" i="5" s="1"/>
  <c r="CA254" i="5"/>
  <c r="BY254" i="5"/>
  <c r="BZ254" i="5" s="1"/>
  <c r="CA253" i="5"/>
  <c r="BY253" i="5"/>
  <c r="BZ253" i="5" s="1"/>
  <c r="CA252" i="5"/>
  <c r="BY252" i="5"/>
  <c r="BZ252" i="5" s="1"/>
  <c r="CA251" i="5"/>
  <c r="BY251" i="5"/>
  <c r="BZ251" i="5" s="1"/>
  <c r="CA250" i="5"/>
  <c r="BY250" i="5"/>
  <c r="BZ250" i="5" s="1"/>
  <c r="CA249" i="5"/>
  <c r="BY249" i="5"/>
  <c r="BZ249" i="5" s="1"/>
  <c r="CA248" i="5"/>
  <c r="BY248" i="5"/>
  <c r="BZ248" i="5" s="1"/>
  <c r="CA247" i="5"/>
  <c r="BY247" i="5"/>
  <c r="BZ247" i="5" s="1"/>
  <c r="CA246" i="5"/>
  <c r="BY246" i="5"/>
  <c r="BZ246" i="5" s="1"/>
  <c r="CA245" i="5"/>
  <c r="BY245" i="5"/>
  <c r="BZ245" i="5" s="1"/>
  <c r="CA244" i="5"/>
  <c r="BY244" i="5"/>
  <c r="BZ244" i="5" s="1"/>
  <c r="CA243" i="5"/>
  <c r="BY243" i="5"/>
  <c r="BZ243" i="5" s="1"/>
  <c r="CA242" i="5"/>
  <c r="BY242" i="5"/>
  <c r="BZ242" i="5" s="1"/>
  <c r="CA241" i="5"/>
  <c r="BY241" i="5"/>
  <c r="BZ241" i="5" s="1"/>
  <c r="CA240" i="5"/>
  <c r="BY240" i="5"/>
  <c r="BZ240" i="5" s="1"/>
  <c r="CA239" i="5"/>
  <c r="BY239" i="5"/>
  <c r="BZ239" i="5" s="1"/>
  <c r="CA238" i="5"/>
  <c r="BY238" i="5"/>
  <c r="BZ238" i="5" s="1"/>
  <c r="CA237" i="5"/>
  <c r="BY237" i="5"/>
  <c r="BZ237" i="5" s="1"/>
  <c r="CA236" i="5"/>
  <c r="BY236" i="5"/>
  <c r="BZ236" i="5" s="1"/>
  <c r="CA235" i="5"/>
  <c r="BY235" i="5"/>
  <c r="BZ235" i="5" s="1"/>
  <c r="CA234" i="5"/>
  <c r="BY234" i="5"/>
  <c r="BZ234" i="5" s="1"/>
  <c r="CA233" i="5"/>
  <c r="BY233" i="5"/>
  <c r="BZ233" i="5" s="1"/>
  <c r="CA232" i="5"/>
  <c r="BY232" i="5"/>
  <c r="BZ232" i="5" s="1"/>
  <c r="CA231" i="5"/>
  <c r="BY231" i="5"/>
  <c r="BZ231" i="5" s="1"/>
  <c r="CA230" i="5"/>
  <c r="BY230" i="5"/>
  <c r="BZ230" i="5" s="1"/>
  <c r="CA229" i="5"/>
  <c r="BY229" i="5"/>
  <c r="BZ229" i="5" s="1"/>
  <c r="CA228" i="5"/>
  <c r="BY228" i="5"/>
  <c r="BZ228" i="5" s="1"/>
  <c r="CA227" i="5"/>
  <c r="BY227" i="5"/>
  <c r="BZ227" i="5" s="1"/>
  <c r="CA226" i="5"/>
  <c r="BY226" i="5"/>
  <c r="BZ226" i="5" s="1"/>
  <c r="CA225" i="5"/>
  <c r="BY225" i="5"/>
  <c r="BZ225" i="5" s="1"/>
  <c r="CA224" i="5"/>
  <c r="BY224" i="5"/>
  <c r="BZ224" i="5" s="1"/>
  <c r="CA223" i="5"/>
  <c r="BY223" i="5"/>
  <c r="BZ223" i="5" s="1"/>
  <c r="CA222" i="5"/>
  <c r="BY222" i="5"/>
  <c r="BZ222" i="5" s="1"/>
  <c r="CA221" i="5"/>
  <c r="BY221" i="5"/>
  <c r="BZ221" i="5" s="1"/>
  <c r="CA220" i="5"/>
  <c r="BY220" i="5"/>
  <c r="BZ220" i="5" s="1"/>
  <c r="CA219" i="5"/>
  <c r="BY219" i="5"/>
  <c r="BZ219" i="5" s="1"/>
  <c r="CA218" i="5"/>
  <c r="BY218" i="5"/>
  <c r="BZ218" i="5" s="1"/>
  <c r="CA217" i="5"/>
  <c r="BY217" i="5"/>
  <c r="BZ217" i="5" s="1"/>
  <c r="CA216" i="5"/>
  <c r="BY216" i="5"/>
  <c r="BZ216" i="5" s="1"/>
  <c r="CA215" i="5"/>
  <c r="BY215" i="5"/>
  <c r="BZ215" i="5" s="1"/>
  <c r="CA214" i="5"/>
  <c r="BY214" i="5"/>
  <c r="BZ214" i="5" s="1"/>
  <c r="CA213" i="5"/>
  <c r="BY213" i="5"/>
  <c r="BZ213" i="5" s="1"/>
  <c r="CA212" i="5"/>
  <c r="BY212" i="5"/>
  <c r="BZ212" i="5" s="1"/>
  <c r="CA211" i="5"/>
  <c r="BY211" i="5"/>
  <c r="BZ211" i="5" s="1"/>
  <c r="CA210" i="5"/>
  <c r="BY210" i="5"/>
  <c r="BZ210" i="5" s="1"/>
  <c r="CA209" i="5"/>
  <c r="BY209" i="5"/>
  <c r="BZ209" i="5" s="1"/>
  <c r="CA208" i="5"/>
  <c r="BY208" i="5"/>
  <c r="BZ208" i="5" s="1"/>
  <c r="CA207" i="5"/>
  <c r="BY207" i="5"/>
  <c r="BZ207" i="5" s="1"/>
  <c r="CA206" i="5"/>
  <c r="BY206" i="5"/>
  <c r="BZ206" i="5" s="1"/>
  <c r="CA205" i="5"/>
  <c r="BY205" i="5"/>
  <c r="BZ205" i="5" s="1"/>
  <c r="CA204" i="5"/>
  <c r="BY204" i="5"/>
  <c r="BZ204" i="5" s="1"/>
  <c r="CA203" i="5"/>
  <c r="BY203" i="5"/>
  <c r="BZ203" i="5" s="1"/>
  <c r="CA202" i="5"/>
  <c r="BY202" i="5"/>
  <c r="BZ202" i="5" s="1"/>
  <c r="CA201" i="5"/>
  <c r="BY201" i="5"/>
  <c r="BZ201" i="5" s="1"/>
  <c r="CA200" i="5"/>
  <c r="BY200" i="5"/>
  <c r="BZ200" i="5" s="1"/>
  <c r="CA199" i="5"/>
  <c r="BY199" i="5"/>
  <c r="BZ199" i="5" s="1"/>
  <c r="CA198" i="5"/>
  <c r="BY198" i="5"/>
  <c r="BZ198" i="5" s="1"/>
  <c r="CA197" i="5"/>
  <c r="BY197" i="5"/>
  <c r="BZ197" i="5" s="1"/>
  <c r="CA196" i="5"/>
  <c r="BY196" i="5"/>
  <c r="BZ196" i="5" s="1"/>
  <c r="CA195" i="5"/>
  <c r="BY195" i="5"/>
  <c r="BZ195" i="5" s="1"/>
  <c r="CA194" i="5"/>
  <c r="BY194" i="5"/>
  <c r="BZ194" i="5" s="1"/>
  <c r="CA193" i="5"/>
  <c r="BY193" i="5"/>
  <c r="BZ193" i="5" s="1"/>
  <c r="CA192" i="5"/>
  <c r="BY192" i="5"/>
  <c r="BZ192" i="5" s="1"/>
  <c r="CA191" i="5"/>
  <c r="BY191" i="5"/>
  <c r="BZ191" i="5" s="1"/>
  <c r="CA190" i="5"/>
  <c r="BY190" i="5"/>
  <c r="BZ190" i="5" s="1"/>
  <c r="CA189" i="5"/>
  <c r="BY189" i="5"/>
  <c r="BZ189" i="5" s="1"/>
  <c r="CA188" i="5"/>
  <c r="BY188" i="5"/>
  <c r="BZ188" i="5" s="1"/>
  <c r="CA187" i="5"/>
  <c r="BY187" i="5"/>
  <c r="BZ187" i="5" s="1"/>
  <c r="CA186" i="5"/>
  <c r="BY186" i="5"/>
  <c r="BZ186" i="5" s="1"/>
  <c r="CA185" i="5"/>
  <c r="BY185" i="5"/>
  <c r="BZ185" i="5" s="1"/>
  <c r="CA184" i="5"/>
  <c r="BY184" i="5"/>
  <c r="BZ184" i="5" s="1"/>
  <c r="CA183" i="5"/>
  <c r="BY183" i="5"/>
  <c r="BZ183" i="5" s="1"/>
  <c r="CA182" i="5"/>
  <c r="BY182" i="5"/>
  <c r="BZ182" i="5" s="1"/>
  <c r="CA181" i="5"/>
  <c r="BY181" i="5"/>
  <c r="BZ181" i="5" s="1"/>
  <c r="CA180" i="5"/>
  <c r="BY180" i="5"/>
  <c r="BZ180" i="5" s="1"/>
  <c r="CA179" i="5"/>
  <c r="BY179" i="5"/>
  <c r="BZ179" i="5" s="1"/>
  <c r="CA178" i="5"/>
  <c r="BY178" i="5"/>
  <c r="BZ178" i="5" s="1"/>
  <c r="CA177" i="5"/>
  <c r="BY177" i="5"/>
  <c r="BZ177" i="5" s="1"/>
  <c r="CA176" i="5"/>
  <c r="BY176" i="5"/>
  <c r="BZ176" i="5" s="1"/>
  <c r="CA175" i="5"/>
  <c r="BY175" i="5"/>
  <c r="BZ175" i="5" s="1"/>
  <c r="CA174" i="5"/>
  <c r="BY174" i="5"/>
  <c r="BZ174" i="5" s="1"/>
  <c r="CA173" i="5"/>
  <c r="BY173" i="5"/>
  <c r="BZ173" i="5" s="1"/>
  <c r="CA172" i="5"/>
  <c r="BY172" i="5"/>
  <c r="BZ172" i="5" s="1"/>
  <c r="CA171" i="5"/>
  <c r="BY171" i="5"/>
  <c r="BZ171" i="5" s="1"/>
  <c r="CA170" i="5"/>
  <c r="BY170" i="5"/>
  <c r="BZ170" i="5" s="1"/>
  <c r="CA169" i="5"/>
  <c r="BY169" i="5"/>
  <c r="BZ169" i="5" s="1"/>
  <c r="CA168" i="5"/>
  <c r="BY168" i="5"/>
  <c r="BZ168" i="5" s="1"/>
  <c r="CA167" i="5"/>
  <c r="BY167" i="5"/>
  <c r="BZ167" i="5" s="1"/>
  <c r="CA166" i="5"/>
  <c r="BY166" i="5"/>
  <c r="BZ166" i="5" s="1"/>
  <c r="CA165" i="5"/>
  <c r="BY165" i="5"/>
  <c r="BZ165" i="5" s="1"/>
  <c r="CA164" i="5"/>
  <c r="BY164" i="5"/>
  <c r="BZ164" i="5" s="1"/>
  <c r="CA163" i="5"/>
  <c r="BY163" i="5"/>
  <c r="BZ163" i="5" s="1"/>
  <c r="CA162" i="5"/>
  <c r="BY162" i="5"/>
  <c r="BZ162" i="5" s="1"/>
  <c r="CA161" i="5"/>
  <c r="BY161" i="5"/>
  <c r="BZ161" i="5" s="1"/>
  <c r="CA160" i="5"/>
  <c r="BY160" i="5"/>
  <c r="BZ160" i="5" s="1"/>
  <c r="CA159" i="5"/>
  <c r="BY159" i="5"/>
  <c r="BZ159" i="5" s="1"/>
  <c r="CA158" i="5"/>
  <c r="BY158" i="5"/>
  <c r="BZ158" i="5" s="1"/>
  <c r="CA157" i="5"/>
  <c r="BY157" i="5"/>
  <c r="BZ157" i="5" s="1"/>
  <c r="CA156" i="5"/>
  <c r="BY156" i="5"/>
  <c r="BZ156" i="5" s="1"/>
  <c r="CA155" i="5"/>
  <c r="BY155" i="5"/>
  <c r="BZ155" i="5" s="1"/>
  <c r="CA154" i="5"/>
  <c r="BY154" i="5"/>
  <c r="BZ154" i="5" s="1"/>
  <c r="CA153" i="5"/>
  <c r="BY153" i="5"/>
  <c r="BZ153" i="5" s="1"/>
  <c r="CA152" i="5"/>
  <c r="BY152" i="5"/>
  <c r="BZ152" i="5" s="1"/>
  <c r="CA151" i="5"/>
  <c r="BY151" i="5"/>
  <c r="BZ151" i="5" s="1"/>
  <c r="CA150" i="5"/>
  <c r="BY150" i="5"/>
  <c r="BZ150" i="5" s="1"/>
  <c r="CA149" i="5"/>
  <c r="BY149" i="5"/>
  <c r="BZ149" i="5" s="1"/>
  <c r="CA148" i="5"/>
  <c r="BY148" i="5"/>
  <c r="BZ148" i="5" s="1"/>
  <c r="CA147" i="5"/>
  <c r="BY147" i="5"/>
  <c r="BZ147" i="5" s="1"/>
  <c r="CA146" i="5"/>
  <c r="BY146" i="5"/>
  <c r="BZ146" i="5" s="1"/>
  <c r="CA145" i="5"/>
  <c r="BY145" i="5"/>
  <c r="BZ145" i="5" s="1"/>
  <c r="CA144" i="5"/>
  <c r="BY144" i="5"/>
  <c r="BZ144" i="5" s="1"/>
  <c r="CA143" i="5"/>
  <c r="BY143" i="5"/>
  <c r="BZ143" i="5" s="1"/>
  <c r="CA142" i="5"/>
  <c r="BY142" i="5"/>
  <c r="BZ142" i="5" s="1"/>
  <c r="CA141" i="5"/>
  <c r="BY141" i="5"/>
  <c r="BZ141" i="5" s="1"/>
  <c r="CA140" i="5"/>
  <c r="BY140" i="5"/>
  <c r="BZ140" i="5" s="1"/>
  <c r="CA139" i="5"/>
  <c r="BY139" i="5"/>
  <c r="BZ139" i="5" s="1"/>
  <c r="CA138" i="5"/>
  <c r="BY138" i="5"/>
  <c r="BZ138" i="5" s="1"/>
  <c r="CA137" i="5"/>
  <c r="BY137" i="5"/>
  <c r="BZ137" i="5" s="1"/>
  <c r="CA136" i="5"/>
  <c r="BY136" i="5"/>
  <c r="BZ136" i="5" s="1"/>
  <c r="CA135" i="5"/>
  <c r="BY135" i="5"/>
  <c r="BZ135" i="5" s="1"/>
  <c r="CA134" i="5"/>
  <c r="BY134" i="5"/>
  <c r="BZ134" i="5" s="1"/>
  <c r="CA133" i="5"/>
  <c r="BY133" i="5"/>
  <c r="BZ133" i="5" s="1"/>
  <c r="CA132" i="5"/>
  <c r="BY132" i="5"/>
  <c r="BZ132" i="5" s="1"/>
  <c r="CA131" i="5"/>
  <c r="BY131" i="5"/>
  <c r="BZ131" i="5" s="1"/>
  <c r="CA130" i="5"/>
  <c r="BY130" i="5"/>
  <c r="BZ130" i="5" s="1"/>
  <c r="CA129" i="5"/>
  <c r="BY129" i="5"/>
  <c r="BZ129" i="5" s="1"/>
  <c r="CA128" i="5"/>
  <c r="BY128" i="5"/>
  <c r="BZ128" i="5" s="1"/>
  <c r="CA127" i="5"/>
  <c r="BY127" i="5"/>
  <c r="BZ127" i="5" s="1"/>
  <c r="CA126" i="5"/>
  <c r="BY126" i="5"/>
  <c r="BZ126" i="5" s="1"/>
  <c r="CA125" i="5"/>
  <c r="BY125" i="5"/>
  <c r="BZ125" i="5" s="1"/>
  <c r="CA124" i="5"/>
  <c r="BY124" i="5"/>
  <c r="BZ124" i="5" s="1"/>
  <c r="CA123" i="5"/>
  <c r="BY123" i="5"/>
  <c r="BZ123" i="5" s="1"/>
  <c r="CA122" i="5"/>
  <c r="BY122" i="5"/>
  <c r="BZ122" i="5" s="1"/>
  <c r="CA121" i="5"/>
  <c r="BY121" i="5"/>
  <c r="BZ121" i="5" s="1"/>
  <c r="CA120" i="5"/>
  <c r="BY120" i="5"/>
  <c r="BZ120" i="5" s="1"/>
  <c r="CA119" i="5"/>
  <c r="BY119" i="5"/>
  <c r="BZ119" i="5" s="1"/>
  <c r="CA118" i="5"/>
  <c r="BY118" i="5"/>
  <c r="BZ118" i="5" s="1"/>
  <c r="CA117" i="5"/>
  <c r="BY117" i="5"/>
  <c r="BZ117" i="5" s="1"/>
  <c r="CA116" i="5"/>
  <c r="BY116" i="5"/>
  <c r="BZ116" i="5" s="1"/>
  <c r="CA115" i="5"/>
  <c r="BY115" i="5"/>
  <c r="BZ115" i="5" s="1"/>
  <c r="CA114" i="5"/>
  <c r="BY114" i="5"/>
  <c r="BZ114" i="5" s="1"/>
  <c r="CA113" i="5"/>
  <c r="BY113" i="5"/>
  <c r="BZ113" i="5" s="1"/>
  <c r="CA112" i="5"/>
  <c r="BY112" i="5"/>
  <c r="BZ112" i="5" s="1"/>
  <c r="CA111" i="5"/>
  <c r="BY111" i="5"/>
  <c r="BZ111" i="5" s="1"/>
  <c r="CA110" i="5"/>
  <c r="BY110" i="5"/>
  <c r="BZ110" i="5" s="1"/>
  <c r="CA109" i="5"/>
  <c r="BY109" i="5"/>
  <c r="BZ109" i="5" s="1"/>
  <c r="CA108" i="5"/>
  <c r="BY108" i="5"/>
  <c r="BZ108" i="5" s="1"/>
  <c r="CA107" i="5"/>
  <c r="BY107" i="5"/>
  <c r="BZ107" i="5" s="1"/>
  <c r="CA106" i="5"/>
  <c r="BY106" i="5"/>
  <c r="BZ106" i="5" s="1"/>
  <c r="CA105" i="5"/>
  <c r="BY105" i="5"/>
  <c r="BZ105" i="5" s="1"/>
  <c r="CA104" i="5"/>
  <c r="BY104" i="5"/>
  <c r="BZ104" i="5" s="1"/>
  <c r="CA103" i="5"/>
  <c r="BY103" i="5"/>
  <c r="BZ103" i="5" s="1"/>
  <c r="CA102" i="5"/>
  <c r="BY102" i="5"/>
  <c r="BZ102" i="5" s="1"/>
  <c r="CA101" i="5"/>
  <c r="BY101" i="5"/>
  <c r="BZ101" i="5" s="1"/>
  <c r="CA100" i="5"/>
  <c r="BY100" i="5"/>
  <c r="BZ100" i="5" s="1"/>
  <c r="CA99" i="5"/>
  <c r="BY99" i="5"/>
  <c r="BZ99" i="5" s="1"/>
  <c r="CA98" i="5"/>
  <c r="BY98" i="5"/>
  <c r="BZ98" i="5" s="1"/>
  <c r="CA97" i="5"/>
  <c r="BY97" i="5"/>
  <c r="BZ97" i="5" s="1"/>
  <c r="CA96" i="5"/>
  <c r="BY96" i="5"/>
  <c r="BZ96" i="5" s="1"/>
  <c r="CA95" i="5"/>
  <c r="BY95" i="5"/>
  <c r="BZ95" i="5" s="1"/>
  <c r="CA94" i="5"/>
  <c r="BY94" i="5"/>
  <c r="BZ94" i="5" s="1"/>
  <c r="CA93" i="5"/>
  <c r="BY93" i="5"/>
  <c r="BZ93" i="5" s="1"/>
  <c r="CA92" i="5"/>
  <c r="BY92" i="5"/>
  <c r="BZ92" i="5" s="1"/>
  <c r="CA91" i="5"/>
  <c r="BY91" i="5"/>
  <c r="BZ91" i="5" s="1"/>
  <c r="CA90" i="5"/>
  <c r="BY90" i="5"/>
  <c r="BZ90" i="5" s="1"/>
  <c r="CA89" i="5"/>
  <c r="BY89" i="5"/>
  <c r="BZ89" i="5" s="1"/>
  <c r="CA88" i="5"/>
  <c r="BY88" i="5"/>
  <c r="BZ88" i="5" s="1"/>
  <c r="CA87" i="5"/>
  <c r="BY87" i="5"/>
  <c r="BZ87" i="5" s="1"/>
  <c r="CA86" i="5"/>
  <c r="BY86" i="5"/>
  <c r="BZ86" i="5" s="1"/>
  <c r="CA85" i="5"/>
  <c r="BY85" i="5"/>
  <c r="BZ85" i="5" s="1"/>
  <c r="CA84" i="5"/>
  <c r="BY84" i="5"/>
  <c r="BZ84" i="5" s="1"/>
  <c r="CA83" i="5"/>
  <c r="BY83" i="5"/>
  <c r="BZ83" i="5" s="1"/>
  <c r="CA82" i="5"/>
  <c r="BY82" i="5"/>
  <c r="BZ82" i="5" s="1"/>
  <c r="CA81" i="5"/>
  <c r="BY81" i="5"/>
  <c r="BZ81" i="5" s="1"/>
  <c r="CA80" i="5"/>
  <c r="BY80" i="5"/>
  <c r="BZ80" i="5" s="1"/>
  <c r="CA79" i="5"/>
  <c r="BY79" i="5"/>
  <c r="BZ79" i="5" s="1"/>
  <c r="CA78" i="5"/>
  <c r="BY78" i="5"/>
  <c r="BZ78" i="5" s="1"/>
  <c r="CA77" i="5"/>
  <c r="BY77" i="5"/>
  <c r="BZ77" i="5" s="1"/>
  <c r="CA76" i="5"/>
  <c r="BY76" i="5"/>
  <c r="BZ76" i="5" s="1"/>
  <c r="CA75" i="5"/>
  <c r="BY75" i="5"/>
  <c r="BZ75" i="5" s="1"/>
  <c r="CA74" i="5"/>
  <c r="BY74" i="5"/>
  <c r="BZ74" i="5" s="1"/>
  <c r="CA73" i="5"/>
  <c r="BY73" i="5"/>
  <c r="BZ73" i="5" s="1"/>
  <c r="CA72" i="5"/>
  <c r="BY72" i="5"/>
  <c r="BZ72" i="5" s="1"/>
  <c r="CA71" i="5"/>
  <c r="BY71" i="5"/>
  <c r="BZ71" i="5" s="1"/>
  <c r="CA70" i="5"/>
  <c r="BY70" i="5"/>
  <c r="BZ70" i="5" s="1"/>
  <c r="CA69" i="5"/>
  <c r="BY69" i="5"/>
  <c r="BZ69" i="5" s="1"/>
  <c r="CA68" i="5"/>
  <c r="BY68" i="5"/>
  <c r="BZ68" i="5" s="1"/>
  <c r="CA67" i="5"/>
  <c r="BY67" i="5"/>
  <c r="BZ67" i="5" s="1"/>
  <c r="CA66" i="5"/>
  <c r="BY66" i="5"/>
  <c r="BZ66" i="5" s="1"/>
  <c r="CA65" i="5"/>
  <c r="BY65" i="5"/>
  <c r="BZ65" i="5" s="1"/>
  <c r="CA64" i="5"/>
  <c r="BY64" i="5"/>
  <c r="BZ64" i="5" s="1"/>
  <c r="CA63" i="5"/>
  <c r="BY63" i="5"/>
  <c r="BZ63" i="5" s="1"/>
  <c r="CA62" i="5"/>
  <c r="BY62" i="5"/>
  <c r="BZ62" i="5" s="1"/>
  <c r="CA61" i="5"/>
  <c r="BY61" i="5"/>
  <c r="BZ61" i="5" s="1"/>
  <c r="CA60" i="5"/>
  <c r="BY60" i="5"/>
  <c r="BZ60" i="5" s="1"/>
  <c r="CA59" i="5"/>
  <c r="BY59" i="5"/>
  <c r="BZ59" i="5" s="1"/>
  <c r="CA58" i="5"/>
  <c r="BY58" i="5"/>
  <c r="BZ58" i="5" s="1"/>
  <c r="CA57" i="5"/>
  <c r="BY57" i="5"/>
  <c r="BZ57" i="5" s="1"/>
  <c r="CA56" i="5"/>
  <c r="BY56" i="5"/>
  <c r="BZ56" i="5" s="1"/>
  <c r="CA55" i="5"/>
  <c r="BY55" i="5"/>
  <c r="BZ55" i="5" s="1"/>
  <c r="CA54" i="5"/>
  <c r="BY54" i="5"/>
  <c r="BZ54" i="5" s="1"/>
  <c r="CA53" i="5"/>
  <c r="BY53" i="5"/>
  <c r="BZ53" i="5" s="1"/>
  <c r="CA52" i="5"/>
  <c r="BY52" i="5"/>
  <c r="BZ52" i="5" s="1"/>
  <c r="CA51" i="5"/>
  <c r="BY51" i="5"/>
  <c r="BZ51" i="5" s="1"/>
  <c r="CA50" i="5"/>
  <c r="BY50" i="5"/>
  <c r="BZ50" i="5" s="1"/>
  <c r="CA49" i="5"/>
  <c r="BY49" i="5"/>
  <c r="BZ49" i="5" s="1"/>
  <c r="CA48" i="5"/>
  <c r="BY48" i="5"/>
  <c r="BZ48" i="5" s="1"/>
  <c r="CA47" i="5"/>
  <c r="BY47" i="5"/>
  <c r="BZ47" i="5" s="1"/>
  <c r="CA46" i="5"/>
  <c r="BY46" i="5"/>
  <c r="BZ46" i="5" s="1"/>
  <c r="CA45" i="5"/>
  <c r="BY45" i="5"/>
  <c r="BZ45" i="5" s="1"/>
  <c r="CA44" i="5"/>
  <c r="BY44" i="5"/>
  <c r="BZ44" i="5" s="1"/>
  <c r="CA43" i="5"/>
  <c r="BY43" i="5"/>
  <c r="BZ43" i="5" s="1"/>
  <c r="CA42" i="5"/>
  <c r="BY42" i="5"/>
  <c r="BZ42" i="5" s="1"/>
  <c r="CA41" i="5"/>
  <c r="BY41" i="5"/>
  <c r="BZ41" i="5" s="1"/>
  <c r="CA40" i="5"/>
  <c r="BY40" i="5"/>
  <c r="BZ40" i="5" s="1"/>
  <c r="CA39" i="5"/>
  <c r="BY39" i="5"/>
  <c r="BZ39" i="5" s="1"/>
  <c r="CA38" i="5"/>
  <c r="BY38" i="5"/>
  <c r="BZ38" i="5" s="1"/>
  <c r="CA37" i="5"/>
  <c r="BY37" i="5"/>
  <c r="BZ37" i="5" s="1"/>
  <c r="CA36" i="5"/>
  <c r="BY36" i="5"/>
  <c r="BZ36" i="5" s="1"/>
  <c r="CA35" i="5"/>
  <c r="BY35" i="5"/>
  <c r="BZ35" i="5" s="1"/>
  <c r="CA34" i="5"/>
  <c r="BY34" i="5"/>
  <c r="BZ34" i="5" s="1"/>
  <c r="CA33" i="5"/>
  <c r="BY33" i="5"/>
  <c r="BZ33" i="5" s="1"/>
  <c r="CA32" i="5"/>
  <c r="BY32" i="5"/>
  <c r="BZ32" i="5" s="1"/>
  <c r="CA31" i="5"/>
  <c r="BY31" i="5"/>
  <c r="BZ31" i="5" s="1"/>
  <c r="CA30" i="5"/>
  <c r="BY30" i="5"/>
  <c r="BZ30" i="5" s="1"/>
  <c r="CA29" i="5"/>
  <c r="BY29" i="5"/>
  <c r="BZ29" i="5" s="1"/>
  <c r="CA28" i="5"/>
  <c r="BY28" i="5"/>
  <c r="BZ28" i="5" s="1"/>
  <c r="CA27" i="5"/>
  <c r="BY27" i="5"/>
  <c r="BZ27" i="5" s="1"/>
  <c r="CA26" i="5"/>
  <c r="BY26" i="5"/>
  <c r="BZ26" i="5" s="1"/>
  <c r="CA25" i="5"/>
  <c r="BY25" i="5"/>
  <c r="BZ25" i="5" s="1"/>
  <c r="CA24" i="5"/>
  <c r="BY24" i="5"/>
  <c r="BZ24" i="5" s="1"/>
  <c r="CA23" i="5"/>
  <c r="BY23" i="5"/>
  <c r="BZ23" i="5" s="1"/>
  <c r="CA22" i="5"/>
  <c r="BY22" i="5"/>
  <c r="BZ22" i="5" s="1"/>
  <c r="CA21" i="5"/>
  <c r="BY21" i="5"/>
  <c r="BZ21" i="5" s="1"/>
  <c r="CA20" i="5"/>
  <c r="BY20" i="5"/>
  <c r="BZ20" i="5" s="1"/>
  <c r="CA19" i="5"/>
  <c r="BY19" i="5"/>
  <c r="BZ19" i="5" s="1"/>
  <c r="CA18" i="5"/>
  <c r="BY18" i="5"/>
  <c r="BZ18" i="5" s="1"/>
  <c r="CA17" i="5"/>
  <c r="BY17" i="5"/>
  <c r="BZ17" i="5" s="1"/>
  <c r="CA16" i="5"/>
  <c r="BY16" i="5"/>
  <c r="BZ16" i="5" s="1"/>
  <c r="CA15" i="5"/>
  <c r="BY15" i="5"/>
  <c r="BZ15" i="5" s="1"/>
  <c r="CA14" i="5"/>
  <c r="BY14" i="5"/>
  <c r="BZ14" i="5" s="1"/>
  <c r="CA13" i="5"/>
  <c r="BY13" i="5"/>
  <c r="BZ13" i="5" s="1"/>
  <c r="CA12" i="5"/>
  <c r="BY12" i="5"/>
  <c r="BZ12" i="5" s="1"/>
  <c r="CA11" i="5"/>
  <c r="BY11" i="5"/>
  <c r="BZ11" i="5" s="1"/>
  <c r="CA10" i="5"/>
  <c r="BY10" i="5"/>
  <c r="BZ10" i="5" s="1"/>
  <c r="CA9" i="5"/>
  <c r="BY9" i="5"/>
  <c r="BZ9" i="5" s="1"/>
  <c r="CA8" i="5"/>
  <c r="BY8" i="5"/>
  <c r="BZ8" i="5" s="1"/>
  <c r="BR2007" i="5"/>
  <c r="BP2007" i="5"/>
  <c r="BQ2007" i="5" s="1"/>
  <c r="BR2006" i="5"/>
  <c r="BP2006" i="5"/>
  <c r="BQ2006" i="5" s="1"/>
  <c r="BR2005" i="5"/>
  <c r="BP2005" i="5"/>
  <c r="BQ2005" i="5" s="1"/>
  <c r="BR2004" i="5"/>
  <c r="BP2004" i="5"/>
  <c r="BQ2004" i="5" s="1"/>
  <c r="BR2003" i="5"/>
  <c r="BP2003" i="5"/>
  <c r="BQ2003" i="5" s="1"/>
  <c r="BR2002" i="5"/>
  <c r="BP2002" i="5"/>
  <c r="BQ2002" i="5" s="1"/>
  <c r="BR2001" i="5"/>
  <c r="BP2001" i="5"/>
  <c r="BQ2001" i="5" s="1"/>
  <c r="BR2000" i="5"/>
  <c r="BP2000" i="5"/>
  <c r="BQ2000" i="5" s="1"/>
  <c r="BR1999" i="5"/>
  <c r="BP1999" i="5"/>
  <c r="BQ1999" i="5" s="1"/>
  <c r="BR1998" i="5"/>
  <c r="BP1998" i="5"/>
  <c r="BQ1998" i="5" s="1"/>
  <c r="BR1997" i="5"/>
  <c r="BP1997" i="5"/>
  <c r="BQ1997" i="5" s="1"/>
  <c r="BR1996" i="5"/>
  <c r="BP1996" i="5"/>
  <c r="BQ1996" i="5" s="1"/>
  <c r="BR1995" i="5"/>
  <c r="BP1995" i="5"/>
  <c r="BQ1995" i="5" s="1"/>
  <c r="BR1994" i="5"/>
  <c r="BP1994" i="5"/>
  <c r="BQ1994" i="5" s="1"/>
  <c r="BR1993" i="5"/>
  <c r="BP1993" i="5"/>
  <c r="BQ1993" i="5" s="1"/>
  <c r="BR1992" i="5"/>
  <c r="BP1992" i="5"/>
  <c r="BQ1992" i="5" s="1"/>
  <c r="BR1991" i="5"/>
  <c r="BP1991" i="5"/>
  <c r="BQ1991" i="5" s="1"/>
  <c r="BR1990" i="5"/>
  <c r="BP1990" i="5"/>
  <c r="BQ1990" i="5" s="1"/>
  <c r="BR1989" i="5"/>
  <c r="BP1989" i="5"/>
  <c r="BQ1989" i="5" s="1"/>
  <c r="BR1988" i="5"/>
  <c r="BP1988" i="5"/>
  <c r="BQ1988" i="5" s="1"/>
  <c r="BR1987" i="5"/>
  <c r="BP1987" i="5"/>
  <c r="BQ1987" i="5" s="1"/>
  <c r="BR1986" i="5"/>
  <c r="BP1986" i="5"/>
  <c r="BQ1986" i="5" s="1"/>
  <c r="BR1985" i="5"/>
  <c r="BP1985" i="5"/>
  <c r="BQ1985" i="5" s="1"/>
  <c r="BR1984" i="5"/>
  <c r="BP1984" i="5"/>
  <c r="BQ1984" i="5" s="1"/>
  <c r="BR1983" i="5"/>
  <c r="BP1983" i="5"/>
  <c r="BQ1983" i="5" s="1"/>
  <c r="BR1982" i="5"/>
  <c r="BP1982" i="5"/>
  <c r="BQ1982" i="5" s="1"/>
  <c r="BR1981" i="5"/>
  <c r="BP1981" i="5"/>
  <c r="BQ1981" i="5" s="1"/>
  <c r="BR1980" i="5"/>
  <c r="BP1980" i="5"/>
  <c r="BQ1980" i="5" s="1"/>
  <c r="BR1979" i="5"/>
  <c r="BP1979" i="5"/>
  <c r="BQ1979" i="5" s="1"/>
  <c r="BR1978" i="5"/>
  <c r="BP1978" i="5"/>
  <c r="BQ1978" i="5" s="1"/>
  <c r="BR1977" i="5"/>
  <c r="BP1977" i="5"/>
  <c r="BQ1977" i="5" s="1"/>
  <c r="BR1976" i="5"/>
  <c r="BP1976" i="5"/>
  <c r="BQ1976" i="5" s="1"/>
  <c r="BR1975" i="5"/>
  <c r="BP1975" i="5"/>
  <c r="BQ1975" i="5" s="1"/>
  <c r="BR1974" i="5"/>
  <c r="BP1974" i="5"/>
  <c r="BQ1974" i="5" s="1"/>
  <c r="BR1973" i="5"/>
  <c r="BP1973" i="5"/>
  <c r="BQ1973" i="5" s="1"/>
  <c r="BR1972" i="5"/>
  <c r="BP1972" i="5"/>
  <c r="BQ1972" i="5" s="1"/>
  <c r="BR1971" i="5"/>
  <c r="BP1971" i="5"/>
  <c r="BQ1971" i="5" s="1"/>
  <c r="BR1970" i="5"/>
  <c r="BP1970" i="5"/>
  <c r="BQ1970" i="5" s="1"/>
  <c r="BR1969" i="5"/>
  <c r="BP1969" i="5"/>
  <c r="BQ1969" i="5" s="1"/>
  <c r="BR1968" i="5"/>
  <c r="BP1968" i="5"/>
  <c r="BQ1968" i="5" s="1"/>
  <c r="BR1967" i="5"/>
  <c r="BP1967" i="5"/>
  <c r="BQ1967" i="5" s="1"/>
  <c r="BR1966" i="5"/>
  <c r="BP1966" i="5"/>
  <c r="BQ1966" i="5" s="1"/>
  <c r="BR1965" i="5"/>
  <c r="BP1965" i="5"/>
  <c r="BQ1965" i="5" s="1"/>
  <c r="BR1964" i="5"/>
  <c r="BP1964" i="5"/>
  <c r="BQ1964" i="5" s="1"/>
  <c r="BR1963" i="5"/>
  <c r="BP1963" i="5"/>
  <c r="BQ1963" i="5" s="1"/>
  <c r="BR1962" i="5"/>
  <c r="BP1962" i="5"/>
  <c r="BQ1962" i="5" s="1"/>
  <c r="BR1961" i="5"/>
  <c r="BP1961" i="5"/>
  <c r="BQ1961" i="5" s="1"/>
  <c r="BR1960" i="5"/>
  <c r="BP1960" i="5"/>
  <c r="BQ1960" i="5" s="1"/>
  <c r="BR1959" i="5"/>
  <c r="BP1959" i="5"/>
  <c r="BQ1959" i="5" s="1"/>
  <c r="BR1958" i="5"/>
  <c r="BP1958" i="5"/>
  <c r="BQ1958" i="5" s="1"/>
  <c r="BR1957" i="5"/>
  <c r="BP1957" i="5"/>
  <c r="BQ1957" i="5" s="1"/>
  <c r="BR1956" i="5"/>
  <c r="BP1956" i="5"/>
  <c r="BQ1956" i="5" s="1"/>
  <c r="BR1955" i="5"/>
  <c r="BP1955" i="5"/>
  <c r="BQ1955" i="5" s="1"/>
  <c r="BR1954" i="5"/>
  <c r="BP1954" i="5"/>
  <c r="BQ1954" i="5" s="1"/>
  <c r="BR1953" i="5"/>
  <c r="BP1953" i="5"/>
  <c r="BQ1953" i="5" s="1"/>
  <c r="BR1952" i="5"/>
  <c r="BP1952" i="5"/>
  <c r="BQ1952" i="5" s="1"/>
  <c r="BR1951" i="5"/>
  <c r="BP1951" i="5"/>
  <c r="BQ1951" i="5" s="1"/>
  <c r="BR1950" i="5"/>
  <c r="BP1950" i="5"/>
  <c r="BQ1950" i="5" s="1"/>
  <c r="BR1949" i="5"/>
  <c r="BP1949" i="5"/>
  <c r="BQ1949" i="5" s="1"/>
  <c r="BR1948" i="5"/>
  <c r="BP1948" i="5"/>
  <c r="BQ1948" i="5" s="1"/>
  <c r="BR1947" i="5"/>
  <c r="BP1947" i="5"/>
  <c r="BQ1947" i="5" s="1"/>
  <c r="BR1946" i="5"/>
  <c r="BP1946" i="5"/>
  <c r="BQ1946" i="5" s="1"/>
  <c r="BR1945" i="5"/>
  <c r="BP1945" i="5"/>
  <c r="BQ1945" i="5" s="1"/>
  <c r="BR1944" i="5"/>
  <c r="BP1944" i="5"/>
  <c r="BQ1944" i="5" s="1"/>
  <c r="BR1943" i="5"/>
  <c r="BP1943" i="5"/>
  <c r="BQ1943" i="5" s="1"/>
  <c r="BR1942" i="5"/>
  <c r="BP1942" i="5"/>
  <c r="BQ1942" i="5" s="1"/>
  <c r="BR1941" i="5"/>
  <c r="BP1941" i="5"/>
  <c r="BQ1941" i="5" s="1"/>
  <c r="BR1940" i="5"/>
  <c r="BP1940" i="5"/>
  <c r="BQ1940" i="5" s="1"/>
  <c r="BR1939" i="5"/>
  <c r="BP1939" i="5"/>
  <c r="BQ1939" i="5" s="1"/>
  <c r="BR1938" i="5"/>
  <c r="BP1938" i="5"/>
  <c r="BQ1938" i="5" s="1"/>
  <c r="BR1937" i="5"/>
  <c r="BP1937" i="5"/>
  <c r="BQ1937" i="5" s="1"/>
  <c r="BR1936" i="5"/>
  <c r="BP1936" i="5"/>
  <c r="BQ1936" i="5" s="1"/>
  <c r="BR1935" i="5"/>
  <c r="BP1935" i="5"/>
  <c r="BQ1935" i="5" s="1"/>
  <c r="BR1934" i="5"/>
  <c r="BP1934" i="5"/>
  <c r="BQ1934" i="5" s="1"/>
  <c r="BR1933" i="5"/>
  <c r="BP1933" i="5"/>
  <c r="BQ1933" i="5" s="1"/>
  <c r="BR1932" i="5"/>
  <c r="BP1932" i="5"/>
  <c r="BQ1932" i="5" s="1"/>
  <c r="BR1931" i="5"/>
  <c r="BP1931" i="5"/>
  <c r="BQ1931" i="5" s="1"/>
  <c r="BR1930" i="5"/>
  <c r="BP1930" i="5"/>
  <c r="BQ1930" i="5" s="1"/>
  <c r="BR1929" i="5"/>
  <c r="BP1929" i="5"/>
  <c r="BQ1929" i="5" s="1"/>
  <c r="BR1928" i="5"/>
  <c r="BP1928" i="5"/>
  <c r="BQ1928" i="5" s="1"/>
  <c r="BR1927" i="5"/>
  <c r="BP1927" i="5"/>
  <c r="BQ1927" i="5" s="1"/>
  <c r="BR1926" i="5"/>
  <c r="BP1926" i="5"/>
  <c r="BQ1926" i="5" s="1"/>
  <c r="BR1925" i="5"/>
  <c r="BP1925" i="5"/>
  <c r="BQ1925" i="5" s="1"/>
  <c r="BR1924" i="5"/>
  <c r="BP1924" i="5"/>
  <c r="BQ1924" i="5" s="1"/>
  <c r="BR1923" i="5"/>
  <c r="BP1923" i="5"/>
  <c r="BQ1923" i="5" s="1"/>
  <c r="BR1922" i="5"/>
  <c r="BP1922" i="5"/>
  <c r="BQ1922" i="5" s="1"/>
  <c r="BR1921" i="5"/>
  <c r="BP1921" i="5"/>
  <c r="BQ1921" i="5" s="1"/>
  <c r="BR1920" i="5"/>
  <c r="BP1920" i="5"/>
  <c r="BQ1920" i="5" s="1"/>
  <c r="BR1919" i="5"/>
  <c r="BP1919" i="5"/>
  <c r="BQ1919" i="5" s="1"/>
  <c r="BR1918" i="5"/>
  <c r="BP1918" i="5"/>
  <c r="BQ1918" i="5" s="1"/>
  <c r="BR1917" i="5"/>
  <c r="BP1917" i="5"/>
  <c r="BQ1917" i="5" s="1"/>
  <c r="BR1916" i="5"/>
  <c r="BP1916" i="5"/>
  <c r="BQ1916" i="5" s="1"/>
  <c r="BR1915" i="5"/>
  <c r="BP1915" i="5"/>
  <c r="BQ1915" i="5" s="1"/>
  <c r="BR1914" i="5"/>
  <c r="BP1914" i="5"/>
  <c r="BQ1914" i="5" s="1"/>
  <c r="BR1913" i="5"/>
  <c r="BP1913" i="5"/>
  <c r="BQ1913" i="5" s="1"/>
  <c r="BR1912" i="5"/>
  <c r="BP1912" i="5"/>
  <c r="BQ1912" i="5" s="1"/>
  <c r="BR1911" i="5"/>
  <c r="BP1911" i="5"/>
  <c r="BQ1911" i="5" s="1"/>
  <c r="BR1910" i="5"/>
  <c r="BP1910" i="5"/>
  <c r="BQ1910" i="5" s="1"/>
  <c r="BR1909" i="5"/>
  <c r="BP1909" i="5"/>
  <c r="BQ1909" i="5" s="1"/>
  <c r="BR1908" i="5"/>
  <c r="BP1908" i="5"/>
  <c r="BQ1908" i="5" s="1"/>
  <c r="BR1907" i="5"/>
  <c r="BP1907" i="5"/>
  <c r="BQ1907" i="5" s="1"/>
  <c r="BR1906" i="5"/>
  <c r="BP1906" i="5"/>
  <c r="BQ1906" i="5" s="1"/>
  <c r="BR1905" i="5"/>
  <c r="BP1905" i="5"/>
  <c r="BQ1905" i="5" s="1"/>
  <c r="BR1904" i="5"/>
  <c r="BP1904" i="5"/>
  <c r="BQ1904" i="5" s="1"/>
  <c r="BR1903" i="5"/>
  <c r="BP1903" i="5"/>
  <c r="BQ1903" i="5" s="1"/>
  <c r="BR1902" i="5"/>
  <c r="BP1902" i="5"/>
  <c r="BQ1902" i="5" s="1"/>
  <c r="BR1901" i="5"/>
  <c r="BP1901" i="5"/>
  <c r="BQ1901" i="5" s="1"/>
  <c r="BR1900" i="5"/>
  <c r="BP1900" i="5"/>
  <c r="BQ1900" i="5" s="1"/>
  <c r="BR1899" i="5"/>
  <c r="BP1899" i="5"/>
  <c r="BQ1899" i="5" s="1"/>
  <c r="BR1898" i="5"/>
  <c r="BP1898" i="5"/>
  <c r="BQ1898" i="5" s="1"/>
  <c r="BR1897" i="5"/>
  <c r="BP1897" i="5"/>
  <c r="BQ1897" i="5" s="1"/>
  <c r="BR1896" i="5"/>
  <c r="BP1896" i="5"/>
  <c r="BQ1896" i="5" s="1"/>
  <c r="BR1895" i="5"/>
  <c r="BP1895" i="5"/>
  <c r="BQ1895" i="5" s="1"/>
  <c r="BR1894" i="5"/>
  <c r="BP1894" i="5"/>
  <c r="BQ1894" i="5" s="1"/>
  <c r="BR1893" i="5"/>
  <c r="BP1893" i="5"/>
  <c r="BQ1893" i="5" s="1"/>
  <c r="BR1892" i="5"/>
  <c r="BP1892" i="5"/>
  <c r="BQ1892" i="5" s="1"/>
  <c r="BR1891" i="5"/>
  <c r="BP1891" i="5"/>
  <c r="BQ1891" i="5" s="1"/>
  <c r="BR1890" i="5"/>
  <c r="BP1890" i="5"/>
  <c r="BQ1890" i="5" s="1"/>
  <c r="BR1889" i="5"/>
  <c r="BP1889" i="5"/>
  <c r="BQ1889" i="5" s="1"/>
  <c r="BR1888" i="5"/>
  <c r="BP1888" i="5"/>
  <c r="BQ1888" i="5" s="1"/>
  <c r="BR1887" i="5"/>
  <c r="BP1887" i="5"/>
  <c r="BQ1887" i="5" s="1"/>
  <c r="BR1886" i="5"/>
  <c r="BP1886" i="5"/>
  <c r="BQ1886" i="5" s="1"/>
  <c r="BR1885" i="5"/>
  <c r="BP1885" i="5"/>
  <c r="BQ1885" i="5" s="1"/>
  <c r="BR1884" i="5"/>
  <c r="BP1884" i="5"/>
  <c r="BQ1884" i="5" s="1"/>
  <c r="BR1883" i="5"/>
  <c r="BP1883" i="5"/>
  <c r="BQ1883" i="5" s="1"/>
  <c r="BR1882" i="5"/>
  <c r="BP1882" i="5"/>
  <c r="BQ1882" i="5" s="1"/>
  <c r="BR1881" i="5"/>
  <c r="BP1881" i="5"/>
  <c r="BQ1881" i="5" s="1"/>
  <c r="BR1880" i="5"/>
  <c r="BP1880" i="5"/>
  <c r="BQ1880" i="5" s="1"/>
  <c r="BR1879" i="5"/>
  <c r="BP1879" i="5"/>
  <c r="BQ1879" i="5" s="1"/>
  <c r="BR1878" i="5"/>
  <c r="BP1878" i="5"/>
  <c r="BQ1878" i="5" s="1"/>
  <c r="BR1877" i="5"/>
  <c r="BP1877" i="5"/>
  <c r="BQ1877" i="5" s="1"/>
  <c r="BR1876" i="5"/>
  <c r="BP1876" i="5"/>
  <c r="BQ1876" i="5" s="1"/>
  <c r="BR1875" i="5"/>
  <c r="BP1875" i="5"/>
  <c r="BQ1875" i="5" s="1"/>
  <c r="BR1874" i="5"/>
  <c r="BP1874" i="5"/>
  <c r="BQ1874" i="5" s="1"/>
  <c r="BR1873" i="5"/>
  <c r="BP1873" i="5"/>
  <c r="BQ1873" i="5" s="1"/>
  <c r="BR1872" i="5"/>
  <c r="BP1872" i="5"/>
  <c r="BQ1872" i="5" s="1"/>
  <c r="BR1871" i="5"/>
  <c r="BP1871" i="5"/>
  <c r="BQ1871" i="5" s="1"/>
  <c r="BR1870" i="5"/>
  <c r="BP1870" i="5"/>
  <c r="BQ1870" i="5" s="1"/>
  <c r="BR1869" i="5"/>
  <c r="BP1869" i="5"/>
  <c r="BQ1869" i="5" s="1"/>
  <c r="BR1868" i="5"/>
  <c r="BP1868" i="5"/>
  <c r="BQ1868" i="5" s="1"/>
  <c r="BR1867" i="5"/>
  <c r="BP1867" i="5"/>
  <c r="BQ1867" i="5" s="1"/>
  <c r="BR1866" i="5"/>
  <c r="BP1866" i="5"/>
  <c r="BQ1866" i="5" s="1"/>
  <c r="BR1865" i="5"/>
  <c r="BP1865" i="5"/>
  <c r="BQ1865" i="5" s="1"/>
  <c r="BR1864" i="5"/>
  <c r="BP1864" i="5"/>
  <c r="BQ1864" i="5" s="1"/>
  <c r="BR1863" i="5"/>
  <c r="BP1863" i="5"/>
  <c r="BQ1863" i="5" s="1"/>
  <c r="BR1862" i="5"/>
  <c r="BP1862" i="5"/>
  <c r="BQ1862" i="5" s="1"/>
  <c r="BR1861" i="5"/>
  <c r="BP1861" i="5"/>
  <c r="BQ1861" i="5" s="1"/>
  <c r="BR1860" i="5"/>
  <c r="BP1860" i="5"/>
  <c r="BQ1860" i="5" s="1"/>
  <c r="BR1859" i="5"/>
  <c r="BP1859" i="5"/>
  <c r="BQ1859" i="5" s="1"/>
  <c r="BR1858" i="5"/>
  <c r="BP1858" i="5"/>
  <c r="BQ1858" i="5" s="1"/>
  <c r="BR1857" i="5"/>
  <c r="BP1857" i="5"/>
  <c r="BQ1857" i="5" s="1"/>
  <c r="BR1856" i="5"/>
  <c r="BP1856" i="5"/>
  <c r="BQ1856" i="5" s="1"/>
  <c r="BR1855" i="5"/>
  <c r="BP1855" i="5"/>
  <c r="BQ1855" i="5" s="1"/>
  <c r="BR1854" i="5"/>
  <c r="BP1854" i="5"/>
  <c r="BQ1854" i="5" s="1"/>
  <c r="BR1853" i="5"/>
  <c r="BP1853" i="5"/>
  <c r="BQ1853" i="5" s="1"/>
  <c r="BR1852" i="5"/>
  <c r="BP1852" i="5"/>
  <c r="BQ1852" i="5" s="1"/>
  <c r="BR1851" i="5"/>
  <c r="BP1851" i="5"/>
  <c r="BQ1851" i="5" s="1"/>
  <c r="BR1850" i="5"/>
  <c r="BP1850" i="5"/>
  <c r="BQ1850" i="5" s="1"/>
  <c r="BR1849" i="5"/>
  <c r="BP1849" i="5"/>
  <c r="BQ1849" i="5" s="1"/>
  <c r="BR1848" i="5"/>
  <c r="BP1848" i="5"/>
  <c r="BQ1848" i="5" s="1"/>
  <c r="BR1847" i="5"/>
  <c r="BP1847" i="5"/>
  <c r="BQ1847" i="5" s="1"/>
  <c r="BR1846" i="5"/>
  <c r="BP1846" i="5"/>
  <c r="BQ1846" i="5" s="1"/>
  <c r="BR1845" i="5"/>
  <c r="BP1845" i="5"/>
  <c r="BQ1845" i="5" s="1"/>
  <c r="BR1844" i="5"/>
  <c r="BP1844" i="5"/>
  <c r="BQ1844" i="5" s="1"/>
  <c r="BR1843" i="5"/>
  <c r="BP1843" i="5"/>
  <c r="BQ1843" i="5" s="1"/>
  <c r="BR1842" i="5"/>
  <c r="BP1842" i="5"/>
  <c r="BQ1842" i="5" s="1"/>
  <c r="BR1841" i="5"/>
  <c r="BP1841" i="5"/>
  <c r="BQ1841" i="5" s="1"/>
  <c r="BR1840" i="5"/>
  <c r="BP1840" i="5"/>
  <c r="BQ1840" i="5" s="1"/>
  <c r="BR1839" i="5"/>
  <c r="BP1839" i="5"/>
  <c r="BQ1839" i="5" s="1"/>
  <c r="BR1838" i="5"/>
  <c r="BP1838" i="5"/>
  <c r="BQ1838" i="5" s="1"/>
  <c r="BR1837" i="5"/>
  <c r="BP1837" i="5"/>
  <c r="BQ1837" i="5" s="1"/>
  <c r="BR1836" i="5"/>
  <c r="BP1836" i="5"/>
  <c r="BQ1836" i="5" s="1"/>
  <c r="BR1835" i="5"/>
  <c r="BP1835" i="5"/>
  <c r="BQ1835" i="5" s="1"/>
  <c r="BR1834" i="5"/>
  <c r="BP1834" i="5"/>
  <c r="BQ1834" i="5" s="1"/>
  <c r="BR1833" i="5"/>
  <c r="BP1833" i="5"/>
  <c r="BQ1833" i="5" s="1"/>
  <c r="BR1832" i="5"/>
  <c r="BP1832" i="5"/>
  <c r="BQ1832" i="5" s="1"/>
  <c r="BR1831" i="5"/>
  <c r="BP1831" i="5"/>
  <c r="BQ1831" i="5" s="1"/>
  <c r="BR1830" i="5"/>
  <c r="BP1830" i="5"/>
  <c r="BQ1830" i="5" s="1"/>
  <c r="BR1829" i="5"/>
  <c r="BP1829" i="5"/>
  <c r="BQ1829" i="5" s="1"/>
  <c r="BR1828" i="5"/>
  <c r="BP1828" i="5"/>
  <c r="BQ1828" i="5" s="1"/>
  <c r="BR1827" i="5"/>
  <c r="BP1827" i="5"/>
  <c r="BQ1827" i="5" s="1"/>
  <c r="BR1826" i="5"/>
  <c r="BP1826" i="5"/>
  <c r="BQ1826" i="5" s="1"/>
  <c r="BR1825" i="5"/>
  <c r="BP1825" i="5"/>
  <c r="BQ1825" i="5" s="1"/>
  <c r="BR1824" i="5"/>
  <c r="BP1824" i="5"/>
  <c r="BQ1824" i="5" s="1"/>
  <c r="BR1823" i="5"/>
  <c r="BP1823" i="5"/>
  <c r="BQ1823" i="5" s="1"/>
  <c r="BR1822" i="5"/>
  <c r="BP1822" i="5"/>
  <c r="BQ1822" i="5" s="1"/>
  <c r="BR1821" i="5"/>
  <c r="BP1821" i="5"/>
  <c r="BQ1821" i="5" s="1"/>
  <c r="BR1820" i="5"/>
  <c r="BP1820" i="5"/>
  <c r="BQ1820" i="5" s="1"/>
  <c r="BR1819" i="5"/>
  <c r="BP1819" i="5"/>
  <c r="BQ1819" i="5" s="1"/>
  <c r="BR1818" i="5"/>
  <c r="BP1818" i="5"/>
  <c r="BQ1818" i="5" s="1"/>
  <c r="BR1817" i="5"/>
  <c r="BP1817" i="5"/>
  <c r="BQ1817" i="5" s="1"/>
  <c r="BR1816" i="5"/>
  <c r="BP1816" i="5"/>
  <c r="BQ1816" i="5" s="1"/>
  <c r="BR1815" i="5"/>
  <c r="BP1815" i="5"/>
  <c r="BQ1815" i="5" s="1"/>
  <c r="BR1814" i="5"/>
  <c r="BP1814" i="5"/>
  <c r="BQ1814" i="5" s="1"/>
  <c r="BR1813" i="5"/>
  <c r="BP1813" i="5"/>
  <c r="BQ1813" i="5" s="1"/>
  <c r="BR1812" i="5"/>
  <c r="BP1812" i="5"/>
  <c r="BQ1812" i="5" s="1"/>
  <c r="BR1811" i="5"/>
  <c r="BP1811" i="5"/>
  <c r="BQ1811" i="5" s="1"/>
  <c r="BR1810" i="5"/>
  <c r="BP1810" i="5"/>
  <c r="BQ1810" i="5" s="1"/>
  <c r="BR1809" i="5"/>
  <c r="BP1809" i="5"/>
  <c r="BQ1809" i="5" s="1"/>
  <c r="BR1808" i="5"/>
  <c r="BP1808" i="5"/>
  <c r="BQ1808" i="5" s="1"/>
  <c r="BR1807" i="5"/>
  <c r="BP1807" i="5"/>
  <c r="BQ1807" i="5" s="1"/>
  <c r="BR1806" i="5"/>
  <c r="BP1806" i="5"/>
  <c r="BQ1806" i="5" s="1"/>
  <c r="BR1805" i="5"/>
  <c r="BP1805" i="5"/>
  <c r="BQ1805" i="5" s="1"/>
  <c r="BR1804" i="5"/>
  <c r="BP1804" i="5"/>
  <c r="BQ1804" i="5" s="1"/>
  <c r="BR1803" i="5"/>
  <c r="BP1803" i="5"/>
  <c r="BQ1803" i="5" s="1"/>
  <c r="BR1802" i="5"/>
  <c r="BP1802" i="5"/>
  <c r="BQ1802" i="5" s="1"/>
  <c r="BR1801" i="5"/>
  <c r="BP1801" i="5"/>
  <c r="BQ1801" i="5" s="1"/>
  <c r="BR1800" i="5"/>
  <c r="BP1800" i="5"/>
  <c r="BQ1800" i="5" s="1"/>
  <c r="BR1799" i="5"/>
  <c r="BP1799" i="5"/>
  <c r="BQ1799" i="5" s="1"/>
  <c r="BR1798" i="5"/>
  <c r="BP1798" i="5"/>
  <c r="BQ1798" i="5" s="1"/>
  <c r="BR1797" i="5"/>
  <c r="BP1797" i="5"/>
  <c r="BQ1797" i="5" s="1"/>
  <c r="BR1796" i="5"/>
  <c r="BP1796" i="5"/>
  <c r="BQ1796" i="5" s="1"/>
  <c r="BR1795" i="5"/>
  <c r="BP1795" i="5"/>
  <c r="BQ1795" i="5" s="1"/>
  <c r="BR1794" i="5"/>
  <c r="BP1794" i="5"/>
  <c r="BQ1794" i="5" s="1"/>
  <c r="BR1793" i="5"/>
  <c r="BP1793" i="5"/>
  <c r="BQ1793" i="5" s="1"/>
  <c r="BR1792" i="5"/>
  <c r="BP1792" i="5"/>
  <c r="BQ1792" i="5" s="1"/>
  <c r="BR1791" i="5"/>
  <c r="BP1791" i="5"/>
  <c r="BQ1791" i="5" s="1"/>
  <c r="BR1790" i="5"/>
  <c r="BP1790" i="5"/>
  <c r="BQ1790" i="5" s="1"/>
  <c r="BR1789" i="5"/>
  <c r="BP1789" i="5"/>
  <c r="BQ1789" i="5" s="1"/>
  <c r="BR1788" i="5"/>
  <c r="BP1788" i="5"/>
  <c r="BQ1788" i="5" s="1"/>
  <c r="BR1787" i="5"/>
  <c r="BP1787" i="5"/>
  <c r="BQ1787" i="5" s="1"/>
  <c r="BR1786" i="5"/>
  <c r="BP1786" i="5"/>
  <c r="BQ1786" i="5" s="1"/>
  <c r="BR1785" i="5"/>
  <c r="BP1785" i="5"/>
  <c r="BQ1785" i="5" s="1"/>
  <c r="BR1784" i="5"/>
  <c r="BP1784" i="5"/>
  <c r="BQ1784" i="5" s="1"/>
  <c r="BR1783" i="5"/>
  <c r="BP1783" i="5"/>
  <c r="BQ1783" i="5" s="1"/>
  <c r="BR1782" i="5"/>
  <c r="BP1782" i="5"/>
  <c r="BQ1782" i="5" s="1"/>
  <c r="BR1781" i="5"/>
  <c r="BP1781" i="5"/>
  <c r="BQ1781" i="5" s="1"/>
  <c r="BR1780" i="5"/>
  <c r="BP1780" i="5"/>
  <c r="BQ1780" i="5" s="1"/>
  <c r="BR1779" i="5"/>
  <c r="BP1779" i="5"/>
  <c r="BQ1779" i="5" s="1"/>
  <c r="BR1778" i="5"/>
  <c r="BP1778" i="5"/>
  <c r="BQ1778" i="5" s="1"/>
  <c r="BR1777" i="5"/>
  <c r="BP1777" i="5"/>
  <c r="BQ1777" i="5" s="1"/>
  <c r="BR1776" i="5"/>
  <c r="BP1776" i="5"/>
  <c r="BQ1776" i="5" s="1"/>
  <c r="BR1775" i="5"/>
  <c r="BP1775" i="5"/>
  <c r="BQ1775" i="5" s="1"/>
  <c r="BR1774" i="5"/>
  <c r="BP1774" i="5"/>
  <c r="BQ1774" i="5" s="1"/>
  <c r="BR1773" i="5"/>
  <c r="BP1773" i="5"/>
  <c r="BQ1773" i="5" s="1"/>
  <c r="BR1772" i="5"/>
  <c r="BP1772" i="5"/>
  <c r="BQ1772" i="5" s="1"/>
  <c r="BR1771" i="5"/>
  <c r="BP1771" i="5"/>
  <c r="BQ1771" i="5" s="1"/>
  <c r="BR1770" i="5"/>
  <c r="BP1770" i="5"/>
  <c r="BQ1770" i="5" s="1"/>
  <c r="BR1769" i="5"/>
  <c r="BP1769" i="5"/>
  <c r="BQ1769" i="5" s="1"/>
  <c r="BR1768" i="5"/>
  <c r="BP1768" i="5"/>
  <c r="BQ1768" i="5" s="1"/>
  <c r="BR1767" i="5"/>
  <c r="BP1767" i="5"/>
  <c r="BQ1767" i="5" s="1"/>
  <c r="BR1766" i="5"/>
  <c r="BP1766" i="5"/>
  <c r="BQ1766" i="5" s="1"/>
  <c r="BR1765" i="5"/>
  <c r="BP1765" i="5"/>
  <c r="BQ1765" i="5" s="1"/>
  <c r="BR1764" i="5"/>
  <c r="BP1764" i="5"/>
  <c r="BQ1764" i="5" s="1"/>
  <c r="BR1763" i="5"/>
  <c r="BP1763" i="5"/>
  <c r="BQ1763" i="5" s="1"/>
  <c r="BR1762" i="5"/>
  <c r="BP1762" i="5"/>
  <c r="BQ1762" i="5" s="1"/>
  <c r="BR1761" i="5"/>
  <c r="BP1761" i="5"/>
  <c r="BQ1761" i="5" s="1"/>
  <c r="BR1760" i="5"/>
  <c r="BP1760" i="5"/>
  <c r="BQ1760" i="5" s="1"/>
  <c r="BR1759" i="5"/>
  <c r="BP1759" i="5"/>
  <c r="BQ1759" i="5" s="1"/>
  <c r="BR1758" i="5"/>
  <c r="BP1758" i="5"/>
  <c r="BQ1758" i="5" s="1"/>
  <c r="BR1757" i="5"/>
  <c r="BP1757" i="5"/>
  <c r="BQ1757" i="5" s="1"/>
  <c r="BR1756" i="5"/>
  <c r="BP1756" i="5"/>
  <c r="BQ1756" i="5" s="1"/>
  <c r="BR1755" i="5"/>
  <c r="BP1755" i="5"/>
  <c r="BQ1755" i="5" s="1"/>
  <c r="BR1754" i="5"/>
  <c r="BP1754" i="5"/>
  <c r="BQ1754" i="5" s="1"/>
  <c r="BR1753" i="5"/>
  <c r="BP1753" i="5"/>
  <c r="BQ1753" i="5" s="1"/>
  <c r="BR1752" i="5"/>
  <c r="BP1752" i="5"/>
  <c r="BQ1752" i="5" s="1"/>
  <c r="BR1751" i="5"/>
  <c r="BP1751" i="5"/>
  <c r="BQ1751" i="5" s="1"/>
  <c r="BR1750" i="5"/>
  <c r="BP1750" i="5"/>
  <c r="BQ1750" i="5" s="1"/>
  <c r="BR1749" i="5"/>
  <c r="BP1749" i="5"/>
  <c r="BQ1749" i="5" s="1"/>
  <c r="BR1748" i="5"/>
  <c r="BP1748" i="5"/>
  <c r="BQ1748" i="5" s="1"/>
  <c r="BR1747" i="5"/>
  <c r="BP1747" i="5"/>
  <c r="BQ1747" i="5" s="1"/>
  <c r="BR1746" i="5"/>
  <c r="BP1746" i="5"/>
  <c r="BQ1746" i="5" s="1"/>
  <c r="BR1745" i="5"/>
  <c r="BP1745" i="5"/>
  <c r="BQ1745" i="5" s="1"/>
  <c r="BR1744" i="5"/>
  <c r="BP1744" i="5"/>
  <c r="BQ1744" i="5" s="1"/>
  <c r="BR1743" i="5"/>
  <c r="BP1743" i="5"/>
  <c r="BQ1743" i="5" s="1"/>
  <c r="BR1742" i="5"/>
  <c r="BP1742" i="5"/>
  <c r="BQ1742" i="5" s="1"/>
  <c r="BR1741" i="5"/>
  <c r="BP1741" i="5"/>
  <c r="BQ1741" i="5" s="1"/>
  <c r="BR1740" i="5"/>
  <c r="BP1740" i="5"/>
  <c r="BQ1740" i="5" s="1"/>
  <c r="BR1739" i="5"/>
  <c r="BP1739" i="5"/>
  <c r="BQ1739" i="5" s="1"/>
  <c r="BR1738" i="5"/>
  <c r="BP1738" i="5"/>
  <c r="BQ1738" i="5" s="1"/>
  <c r="BR1737" i="5"/>
  <c r="BP1737" i="5"/>
  <c r="BQ1737" i="5" s="1"/>
  <c r="BR1736" i="5"/>
  <c r="BP1736" i="5"/>
  <c r="BQ1736" i="5" s="1"/>
  <c r="BR1735" i="5"/>
  <c r="BP1735" i="5"/>
  <c r="BQ1735" i="5" s="1"/>
  <c r="BR1734" i="5"/>
  <c r="BP1734" i="5"/>
  <c r="BQ1734" i="5" s="1"/>
  <c r="BR1733" i="5"/>
  <c r="BP1733" i="5"/>
  <c r="BQ1733" i="5" s="1"/>
  <c r="BR1732" i="5"/>
  <c r="BP1732" i="5"/>
  <c r="BQ1732" i="5" s="1"/>
  <c r="BR1731" i="5"/>
  <c r="BP1731" i="5"/>
  <c r="BQ1731" i="5" s="1"/>
  <c r="BR1730" i="5"/>
  <c r="BP1730" i="5"/>
  <c r="BQ1730" i="5" s="1"/>
  <c r="BR1729" i="5"/>
  <c r="BP1729" i="5"/>
  <c r="BQ1729" i="5" s="1"/>
  <c r="BR1728" i="5"/>
  <c r="BP1728" i="5"/>
  <c r="BQ1728" i="5" s="1"/>
  <c r="BR1727" i="5"/>
  <c r="BP1727" i="5"/>
  <c r="BQ1727" i="5" s="1"/>
  <c r="BR1726" i="5"/>
  <c r="BP1726" i="5"/>
  <c r="BQ1726" i="5" s="1"/>
  <c r="BR1725" i="5"/>
  <c r="BP1725" i="5"/>
  <c r="BQ1725" i="5" s="1"/>
  <c r="BR1724" i="5"/>
  <c r="BP1724" i="5"/>
  <c r="BQ1724" i="5" s="1"/>
  <c r="BR1723" i="5"/>
  <c r="BP1723" i="5"/>
  <c r="BQ1723" i="5" s="1"/>
  <c r="BR1722" i="5"/>
  <c r="BP1722" i="5"/>
  <c r="BQ1722" i="5" s="1"/>
  <c r="BR1721" i="5"/>
  <c r="BP1721" i="5"/>
  <c r="BQ1721" i="5" s="1"/>
  <c r="BR1720" i="5"/>
  <c r="BP1720" i="5"/>
  <c r="BQ1720" i="5" s="1"/>
  <c r="BR1719" i="5"/>
  <c r="BP1719" i="5"/>
  <c r="BQ1719" i="5" s="1"/>
  <c r="BR1718" i="5"/>
  <c r="BP1718" i="5"/>
  <c r="BQ1718" i="5" s="1"/>
  <c r="BR1717" i="5"/>
  <c r="BP1717" i="5"/>
  <c r="BQ1717" i="5" s="1"/>
  <c r="BR1716" i="5"/>
  <c r="BP1716" i="5"/>
  <c r="BQ1716" i="5" s="1"/>
  <c r="BR1715" i="5"/>
  <c r="BP1715" i="5"/>
  <c r="BQ1715" i="5" s="1"/>
  <c r="BR1714" i="5"/>
  <c r="BP1714" i="5"/>
  <c r="BQ1714" i="5" s="1"/>
  <c r="BR1713" i="5"/>
  <c r="BP1713" i="5"/>
  <c r="BQ1713" i="5" s="1"/>
  <c r="BR1712" i="5"/>
  <c r="BP1712" i="5"/>
  <c r="BQ1712" i="5" s="1"/>
  <c r="BR1711" i="5"/>
  <c r="BP1711" i="5"/>
  <c r="BQ1711" i="5" s="1"/>
  <c r="BR1710" i="5"/>
  <c r="BP1710" i="5"/>
  <c r="BQ1710" i="5" s="1"/>
  <c r="BR1709" i="5"/>
  <c r="BP1709" i="5"/>
  <c r="BQ1709" i="5" s="1"/>
  <c r="BR1708" i="5"/>
  <c r="BP1708" i="5"/>
  <c r="BQ1708" i="5" s="1"/>
  <c r="BR1707" i="5"/>
  <c r="BP1707" i="5"/>
  <c r="BQ1707" i="5" s="1"/>
  <c r="BR1706" i="5"/>
  <c r="BP1706" i="5"/>
  <c r="BQ1706" i="5" s="1"/>
  <c r="BR1705" i="5"/>
  <c r="BP1705" i="5"/>
  <c r="BQ1705" i="5" s="1"/>
  <c r="BR1704" i="5"/>
  <c r="BP1704" i="5"/>
  <c r="BQ1704" i="5" s="1"/>
  <c r="BR1703" i="5"/>
  <c r="BP1703" i="5"/>
  <c r="BQ1703" i="5" s="1"/>
  <c r="BR1702" i="5"/>
  <c r="BP1702" i="5"/>
  <c r="BQ1702" i="5" s="1"/>
  <c r="BR1701" i="5"/>
  <c r="BP1701" i="5"/>
  <c r="BQ1701" i="5" s="1"/>
  <c r="BR1700" i="5"/>
  <c r="BP1700" i="5"/>
  <c r="BQ1700" i="5" s="1"/>
  <c r="BR1699" i="5"/>
  <c r="BP1699" i="5"/>
  <c r="BQ1699" i="5" s="1"/>
  <c r="BR1698" i="5"/>
  <c r="BP1698" i="5"/>
  <c r="BQ1698" i="5" s="1"/>
  <c r="BR1697" i="5"/>
  <c r="BP1697" i="5"/>
  <c r="BQ1697" i="5" s="1"/>
  <c r="BR1696" i="5"/>
  <c r="BP1696" i="5"/>
  <c r="BQ1696" i="5" s="1"/>
  <c r="BR1695" i="5"/>
  <c r="BP1695" i="5"/>
  <c r="BQ1695" i="5" s="1"/>
  <c r="BR1694" i="5"/>
  <c r="BP1694" i="5"/>
  <c r="BQ1694" i="5" s="1"/>
  <c r="BR1693" i="5"/>
  <c r="BP1693" i="5"/>
  <c r="BQ1693" i="5" s="1"/>
  <c r="BR1692" i="5"/>
  <c r="BP1692" i="5"/>
  <c r="BQ1692" i="5" s="1"/>
  <c r="BR1691" i="5"/>
  <c r="BP1691" i="5"/>
  <c r="BQ1691" i="5" s="1"/>
  <c r="BR1690" i="5"/>
  <c r="BP1690" i="5"/>
  <c r="BQ1690" i="5" s="1"/>
  <c r="BR1689" i="5"/>
  <c r="BP1689" i="5"/>
  <c r="BQ1689" i="5" s="1"/>
  <c r="BR1688" i="5"/>
  <c r="BP1688" i="5"/>
  <c r="BQ1688" i="5" s="1"/>
  <c r="BR1687" i="5"/>
  <c r="BP1687" i="5"/>
  <c r="BQ1687" i="5" s="1"/>
  <c r="BR1686" i="5"/>
  <c r="BP1686" i="5"/>
  <c r="BQ1686" i="5" s="1"/>
  <c r="BR1685" i="5"/>
  <c r="BP1685" i="5"/>
  <c r="BQ1685" i="5" s="1"/>
  <c r="BR1684" i="5"/>
  <c r="BP1684" i="5"/>
  <c r="BQ1684" i="5" s="1"/>
  <c r="BR1683" i="5"/>
  <c r="BP1683" i="5"/>
  <c r="BQ1683" i="5" s="1"/>
  <c r="BR1682" i="5"/>
  <c r="BP1682" i="5"/>
  <c r="BQ1682" i="5" s="1"/>
  <c r="BR1681" i="5"/>
  <c r="BP1681" i="5"/>
  <c r="BQ1681" i="5" s="1"/>
  <c r="BR1680" i="5"/>
  <c r="BP1680" i="5"/>
  <c r="BQ1680" i="5" s="1"/>
  <c r="BR1679" i="5"/>
  <c r="BP1679" i="5"/>
  <c r="BQ1679" i="5" s="1"/>
  <c r="BR1678" i="5"/>
  <c r="BP1678" i="5"/>
  <c r="BQ1678" i="5" s="1"/>
  <c r="BR1677" i="5"/>
  <c r="BP1677" i="5"/>
  <c r="BQ1677" i="5" s="1"/>
  <c r="BR1676" i="5"/>
  <c r="BP1676" i="5"/>
  <c r="BQ1676" i="5" s="1"/>
  <c r="BR1675" i="5"/>
  <c r="BP1675" i="5"/>
  <c r="BQ1675" i="5" s="1"/>
  <c r="BR1674" i="5"/>
  <c r="BP1674" i="5"/>
  <c r="BQ1674" i="5" s="1"/>
  <c r="BR1673" i="5"/>
  <c r="BP1673" i="5"/>
  <c r="BQ1673" i="5" s="1"/>
  <c r="BR1672" i="5"/>
  <c r="BP1672" i="5"/>
  <c r="BQ1672" i="5" s="1"/>
  <c r="BR1671" i="5"/>
  <c r="BP1671" i="5"/>
  <c r="BQ1671" i="5" s="1"/>
  <c r="BR1670" i="5"/>
  <c r="BP1670" i="5"/>
  <c r="BQ1670" i="5" s="1"/>
  <c r="BR1669" i="5"/>
  <c r="BP1669" i="5"/>
  <c r="BQ1669" i="5" s="1"/>
  <c r="BR1668" i="5"/>
  <c r="BP1668" i="5"/>
  <c r="BQ1668" i="5" s="1"/>
  <c r="BR1667" i="5"/>
  <c r="BP1667" i="5"/>
  <c r="BQ1667" i="5" s="1"/>
  <c r="BR1666" i="5"/>
  <c r="BP1666" i="5"/>
  <c r="BQ1666" i="5" s="1"/>
  <c r="BR1665" i="5"/>
  <c r="BP1665" i="5"/>
  <c r="BQ1665" i="5" s="1"/>
  <c r="BR1664" i="5"/>
  <c r="BP1664" i="5"/>
  <c r="BQ1664" i="5" s="1"/>
  <c r="BR1663" i="5"/>
  <c r="BP1663" i="5"/>
  <c r="BQ1663" i="5" s="1"/>
  <c r="BR1662" i="5"/>
  <c r="BP1662" i="5"/>
  <c r="BQ1662" i="5" s="1"/>
  <c r="BR1661" i="5"/>
  <c r="BP1661" i="5"/>
  <c r="BQ1661" i="5" s="1"/>
  <c r="BR1660" i="5"/>
  <c r="BP1660" i="5"/>
  <c r="BQ1660" i="5" s="1"/>
  <c r="BR1659" i="5"/>
  <c r="BP1659" i="5"/>
  <c r="BQ1659" i="5" s="1"/>
  <c r="BR1658" i="5"/>
  <c r="BP1658" i="5"/>
  <c r="BQ1658" i="5" s="1"/>
  <c r="BR1657" i="5"/>
  <c r="BP1657" i="5"/>
  <c r="BQ1657" i="5" s="1"/>
  <c r="BR1656" i="5"/>
  <c r="BP1656" i="5"/>
  <c r="BQ1656" i="5" s="1"/>
  <c r="BR1655" i="5"/>
  <c r="BP1655" i="5"/>
  <c r="BQ1655" i="5" s="1"/>
  <c r="BR1654" i="5"/>
  <c r="BP1654" i="5"/>
  <c r="BQ1654" i="5" s="1"/>
  <c r="BR1653" i="5"/>
  <c r="BP1653" i="5"/>
  <c r="BQ1653" i="5" s="1"/>
  <c r="BR1652" i="5"/>
  <c r="BP1652" i="5"/>
  <c r="BQ1652" i="5" s="1"/>
  <c r="BR1651" i="5"/>
  <c r="BP1651" i="5"/>
  <c r="BQ1651" i="5" s="1"/>
  <c r="BR1650" i="5"/>
  <c r="BP1650" i="5"/>
  <c r="BQ1650" i="5" s="1"/>
  <c r="BR1649" i="5"/>
  <c r="BP1649" i="5"/>
  <c r="BQ1649" i="5" s="1"/>
  <c r="BR1648" i="5"/>
  <c r="BP1648" i="5"/>
  <c r="BQ1648" i="5" s="1"/>
  <c r="BR1647" i="5"/>
  <c r="BP1647" i="5"/>
  <c r="BQ1647" i="5" s="1"/>
  <c r="BR1646" i="5"/>
  <c r="BP1646" i="5"/>
  <c r="BQ1646" i="5" s="1"/>
  <c r="BR1645" i="5"/>
  <c r="BP1645" i="5"/>
  <c r="BQ1645" i="5" s="1"/>
  <c r="BR1644" i="5"/>
  <c r="BP1644" i="5"/>
  <c r="BQ1644" i="5" s="1"/>
  <c r="BR1643" i="5"/>
  <c r="BP1643" i="5"/>
  <c r="BQ1643" i="5" s="1"/>
  <c r="BR1642" i="5"/>
  <c r="BP1642" i="5"/>
  <c r="BQ1642" i="5" s="1"/>
  <c r="BR1641" i="5"/>
  <c r="BP1641" i="5"/>
  <c r="BQ1641" i="5" s="1"/>
  <c r="BR1640" i="5"/>
  <c r="BP1640" i="5"/>
  <c r="BQ1640" i="5" s="1"/>
  <c r="BR1639" i="5"/>
  <c r="BP1639" i="5"/>
  <c r="BQ1639" i="5" s="1"/>
  <c r="BR1638" i="5"/>
  <c r="BP1638" i="5"/>
  <c r="BQ1638" i="5" s="1"/>
  <c r="BR1637" i="5"/>
  <c r="BP1637" i="5"/>
  <c r="BQ1637" i="5" s="1"/>
  <c r="BR1636" i="5"/>
  <c r="BP1636" i="5"/>
  <c r="BQ1636" i="5" s="1"/>
  <c r="BR1635" i="5"/>
  <c r="BP1635" i="5"/>
  <c r="BQ1635" i="5" s="1"/>
  <c r="BR1634" i="5"/>
  <c r="BP1634" i="5"/>
  <c r="BQ1634" i="5" s="1"/>
  <c r="BR1633" i="5"/>
  <c r="BP1633" i="5"/>
  <c r="BQ1633" i="5" s="1"/>
  <c r="BR1632" i="5"/>
  <c r="BP1632" i="5"/>
  <c r="BQ1632" i="5" s="1"/>
  <c r="BR1631" i="5"/>
  <c r="BP1631" i="5"/>
  <c r="BQ1631" i="5" s="1"/>
  <c r="BR1630" i="5"/>
  <c r="BP1630" i="5"/>
  <c r="BQ1630" i="5" s="1"/>
  <c r="BR1629" i="5"/>
  <c r="BP1629" i="5"/>
  <c r="BQ1629" i="5" s="1"/>
  <c r="BR1628" i="5"/>
  <c r="BP1628" i="5"/>
  <c r="BQ1628" i="5" s="1"/>
  <c r="BR1627" i="5"/>
  <c r="BP1627" i="5"/>
  <c r="BQ1627" i="5" s="1"/>
  <c r="BR1626" i="5"/>
  <c r="BP1626" i="5"/>
  <c r="BQ1626" i="5" s="1"/>
  <c r="BR1625" i="5"/>
  <c r="BP1625" i="5"/>
  <c r="BQ1625" i="5" s="1"/>
  <c r="BR1624" i="5"/>
  <c r="BP1624" i="5"/>
  <c r="BQ1624" i="5" s="1"/>
  <c r="BR1623" i="5"/>
  <c r="BP1623" i="5"/>
  <c r="BQ1623" i="5" s="1"/>
  <c r="BR1622" i="5"/>
  <c r="BP1622" i="5"/>
  <c r="BQ1622" i="5" s="1"/>
  <c r="BR1621" i="5"/>
  <c r="BP1621" i="5"/>
  <c r="BQ1621" i="5" s="1"/>
  <c r="BR1620" i="5"/>
  <c r="BP1620" i="5"/>
  <c r="BQ1620" i="5" s="1"/>
  <c r="BR1619" i="5"/>
  <c r="BP1619" i="5"/>
  <c r="BQ1619" i="5" s="1"/>
  <c r="BR1618" i="5"/>
  <c r="BP1618" i="5"/>
  <c r="BQ1618" i="5" s="1"/>
  <c r="BR1617" i="5"/>
  <c r="BP1617" i="5"/>
  <c r="BQ1617" i="5" s="1"/>
  <c r="BR1616" i="5"/>
  <c r="BP1616" i="5"/>
  <c r="BQ1616" i="5" s="1"/>
  <c r="BR1615" i="5"/>
  <c r="BP1615" i="5"/>
  <c r="BQ1615" i="5" s="1"/>
  <c r="BR1614" i="5"/>
  <c r="BP1614" i="5"/>
  <c r="BQ1614" i="5" s="1"/>
  <c r="BR1613" i="5"/>
  <c r="BP1613" i="5"/>
  <c r="BQ1613" i="5" s="1"/>
  <c r="BR1612" i="5"/>
  <c r="BP1612" i="5"/>
  <c r="BQ1612" i="5" s="1"/>
  <c r="BR1611" i="5"/>
  <c r="BP1611" i="5"/>
  <c r="BQ1611" i="5" s="1"/>
  <c r="BR1610" i="5"/>
  <c r="BP1610" i="5"/>
  <c r="BQ1610" i="5" s="1"/>
  <c r="BR1609" i="5"/>
  <c r="BP1609" i="5"/>
  <c r="BQ1609" i="5" s="1"/>
  <c r="BR1608" i="5"/>
  <c r="BP1608" i="5"/>
  <c r="BQ1608" i="5" s="1"/>
  <c r="BR1607" i="5"/>
  <c r="BP1607" i="5"/>
  <c r="BQ1607" i="5" s="1"/>
  <c r="BR1606" i="5"/>
  <c r="BP1606" i="5"/>
  <c r="BQ1606" i="5" s="1"/>
  <c r="BR1605" i="5"/>
  <c r="BP1605" i="5"/>
  <c r="BQ1605" i="5" s="1"/>
  <c r="BR1604" i="5"/>
  <c r="BP1604" i="5"/>
  <c r="BQ1604" i="5" s="1"/>
  <c r="BR1603" i="5"/>
  <c r="BP1603" i="5"/>
  <c r="BQ1603" i="5" s="1"/>
  <c r="BR1602" i="5"/>
  <c r="BP1602" i="5"/>
  <c r="BQ1602" i="5" s="1"/>
  <c r="BR1601" i="5"/>
  <c r="BP1601" i="5"/>
  <c r="BQ1601" i="5" s="1"/>
  <c r="BR1600" i="5"/>
  <c r="BP1600" i="5"/>
  <c r="BQ1600" i="5" s="1"/>
  <c r="BR1599" i="5"/>
  <c r="BP1599" i="5"/>
  <c r="BQ1599" i="5" s="1"/>
  <c r="BR1598" i="5"/>
  <c r="BP1598" i="5"/>
  <c r="BQ1598" i="5" s="1"/>
  <c r="BR1597" i="5"/>
  <c r="BP1597" i="5"/>
  <c r="BQ1597" i="5" s="1"/>
  <c r="BR1596" i="5"/>
  <c r="BP1596" i="5"/>
  <c r="BQ1596" i="5" s="1"/>
  <c r="BR1595" i="5"/>
  <c r="BP1595" i="5"/>
  <c r="BQ1595" i="5" s="1"/>
  <c r="BR1594" i="5"/>
  <c r="BP1594" i="5"/>
  <c r="BQ1594" i="5" s="1"/>
  <c r="BR1593" i="5"/>
  <c r="BP1593" i="5"/>
  <c r="BQ1593" i="5" s="1"/>
  <c r="BR1592" i="5"/>
  <c r="BP1592" i="5"/>
  <c r="BQ1592" i="5" s="1"/>
  <c r="BR1591" i="5"/>
  <c r="BP1591" i="5"/>
  <c r="BQ1591" i="5" s="1"/>
  <c r="BR1590" i="5"/>
  <c r="BP1590" i="5"/>
  <c r="BQ1590" i="5" s="1"/>
  <c r="BR1589" i="5"/>
  <c r="BP1589" i="5"/>
  <c r="BQ1589" i="5" s="1"/>
  <c r="BR1588" i="5"/>
  <c r="BP1588" i="5"/>
  <c r="BQ1588" i="5" s="1"/>
  <c r="BR1587" i="5"/>
  <c r="BP1587" i="5"/>
  <c r="BQ1587" i="5" s="1"/>
  <c r="BR1586" i="5"/>
  <c r="BP1586" i="5"/>
  <c r="BQ1586" i="5" s="1"/>
  <c r="BR1585" i="5"/>
  <c r="BP1585" i="5"/>
  <c r="BQ1585" i="5" s="1"/>
  <c r="BR1584" i="5"/>
  <c r="BP1584" i="5"/>
  <c r="BQ1584" i="5" s="1"/>
  <c r="BR1583" i="5"/>
  <c r="BP1583" i="5"/>
  <c r="BQ1583" i="5" s="1"/>
  <c r="BR1582" i="5"/>
  <c r="BP1582" i="5"/>
  <c r="BQ1582" i="5" s="1"/>
  <c r="BR1581" i="5"/>
  <c r="BP1581" i="5"/>
  <c r="BQ1581" i="5" s="1"/>
  <c r="BR1580" i="5"/>
  <c r="BP1580" i="5"/>
  <c r="BQ1580" i="5" s="1"/>
  <c r="BR1579" i="5"/>
  <c r="BP1579" i="5"/>
  <c r="BQ1579" i="5" s="1"/>
  <c r="BR1578" i="5"/>
  <c r="BP1578" i="5"/>
  <c r="BQ1578" i="5" s="1"/>
  <c r="BR1577" i="5"/>
  <c r="BP1577" i="5"/>
  <c r="BQ1577" i="5" s="1"/>
  <c r="BR1576" i="5"/>
  <c r="BP1576" i="5"/>
  <c r="BQ1576" i="5" s="1"/>
  <c r="BR1575" i="5"/>
  <c r="BP1575" i="5"/>
  <c r="BQ1575" i="5" s="1"/>
  <c r="BR1574" i="5"/>
  <c r="BP1574" i="5"/>
  <c r="BQ1574" i="5" s="1"/>
  <c r="BR1573" i="5"/>
  <c r="BP1573" i="5"/>
  <c r="BQ1573" i="5" s="1"/>
  <c r="BR1572" i="5"/>
  <c r="BP1572" i="5"/>
  <c r="BQ1572" i="5" s="1"/>
  <c r="BR1571" i="5"/>
  <c r="BP1571" i="5"/>
  <c r="BQ1571" i="5" s="1"/>
  <c r="BR1570" i="5"/>
  <c r="BP1570" i="5"/>
  <c r="BQ1570" i="5" s="1"/>
  <c r="BR1569" i="5"/>
  <c r="BP1569" i="5"/>
  <c r="BQ1569" i="5" s="1"/>
  <c r="BR1568" i="5"/>
  <c r="BP1568" i="5"/>
  <c r="BQ1568" i="5" s="1"/>
  <c r="BR1567" i="5"/>
  <c r="BP1567" i="5"/>
  <c r="BQ1567" i="5" s="1"/>
  <c r="BR1566" i="5"/>
  <c r="BP1566" i="5"/>
  <c r="BQ1566" i="5" s="1"/>
  <c r="BR1565" i="5"/>
  <c r="BP1565" i="5"/>
  <c r="BQ1565" i="5" s="1"/>
  <c r="BR1564" i="5"/>
  <c r="BP1564" i="5"/>
  <c r="BQ1564" i="5" s="1"/>
  <c r="BR1563" i="5"/>
  <c r="BP1563" i="5"/>
  <c r="BQ1563" i="5" s="1"/>
  <c r="BR1562" i="5"/>
  <c r="BP1562" i="5"/>
  <c r="BQ1562" i="5" s="1"/>
  <c r="BR1561" i="5"/>
  <c r="BP1561" i="5"/>
  <c r="BQ1561" i="5" s="1"/>
  <c r="BR1560" i="5"/>
  <c r="BP1560" i="5"/>
  <c r="BQ1560" i="5" s="1"/>
  <c r="BR1559" i="5"/>
  <c r="BP1559" i="5"/>
  <c r="BQ1559" i="5" s="1"/>
  <c r="BR1558" i="5"/>
  <c r="BP1558" i="5"/>
  <c r="BQ1558" i="5" s="1"/>
  <c r="BR1557" i="5"/>
  <c r="BP1557" i="5"/>
  <c r="BQ1557" i="5" s="1"/>
  <c r="BR1556" i="5"/>
  <c r="BP1556" i="5"/>
  <c r="BQ1556" i="5" s="1"/>
  <c r="BR1555" i="5"/>
  <c r="BP1555" i="5"/>
  <c r="BQ1555" i="5" s="1"/>
  <c r="BR1554" i="5"/>
  <c r="BP1554" i="5"/>
  <c r="BQ1554" i="5" s="1"/>
  <c r="BR1553" i="5"/>
  <c r="BP1553" i="5"/>
  <c r="BQ1553" i="5" s="1"/>
  <c r="BR1552" i="5"/>
  <c r="BP1552" i="5"/>
  <c r="BQ1552" i="5" s="1"/>
  <c r="BR1551" i="5"/>
  <c r="BP1551" i="5"/>
  <c r="BQ1551" i="5" s="1"/>
  <c r="BR1550" i="5"/>
  <c r="BP1550" i="5"/>
  <c r="BQ1550" i="5" s="1"/>
  <c r="BR1549" i="5"/>
  <c r="BP1549" i="5"/>
  <c r="BQ1549" i="5" s="1"/>
  <c r="BR1548" i="5"/>
  <c r="BP1548" i="5"/>
  <c r="BQ1548" i="5" s="1"/>
  <c r="BR1547" i="5"/>
  <c r="BP1547" i="5"/>
  <c r="BQ1547" i="5" s="1"/>
  <c r="BR1546" i="5"/>
  <c r="BP1546" i="5"/>
  <c r="BQ1546" i="5" s="1"/>
  <c r="BR1545" i="5"/>
  <c r="BP1545" i="5"/>
  <c r="BQ1545" i="5" s="1"/>
  <c r="BR1544" i="5"/>
  <c r="BP1544" i="5"/>
  <c r="BQ1544" i="5" s="1"/>
  <c r="BR1543" i="5"/>
  <c r="BP1543" i="5"/>
  <c r="BQ1543" i="5" s="1"/>
  <c r="BR1542" i="5"/>
  <c r="BP1542" i="5"/>
  <c r="BQ1542" i="5" s="1"/>
  <c r="BR1541" i="5"/>
  <c r="BP1541" i="5"/>
  <c r="BQ1541" i="5" s="1"/>
  <c r="BR1540" i="5"/>
  <c r="BP1540" i="5"/>
  <c r="BQ1540" i="5" s="1"/>
  <c r="BR1539" i="5"/>
  <c r="BP1539" i="5"/>
  <c r="BQ1539" i="5" s="1"/>
  <c r="BR1538" i="5"/>
  <c r="BP1538" i="5"/>
  <c r="BQ1538" i="5" s="1"/>
  <c r="BR1537" i="5"/>
  <c r="BP1537" i="5"/>
  <c r="BQ1537" i="5" s="1"/>
  <c r="BR1536" i="5"/>
  <c r="BP1536" i="5"/>
  <c r="BQ1536" i="5" s="1"/>
  <c r="BR1535" i="5"/>
  <c r="BP1535" i="5"/>
  <c r="BQ1535" i="5" s="1"/>
  <c r="BR1534" i="5"/>
  <c r="BP1534" i="5"/>
  <c r="BQ1534" i="5" s="1"/>
  <c r="BR1533" i="5"/>
  <c r="BP1533" i="5"/>
  <c r="BQ1533" i="5" s="1"/>
  <c r="BR1532" i="5"/>
  <c r="BP1532" i="5"/>
  <c r="BQ1532" i="5" s="1"/>
  <c r="BR1531" i="5"/>
  <c r="BP1531" i="5"/>
  <c r="BQ1531" i="5" s="1"/>
  <c r="BR1530" i="5"/>
  <c r="BP1530" i="5"/>
  <c r="BQ1530" i="5" s="1"/>
  <c r="BR1529" i="5"/>
  <c r="BP1529" i="5"/>
  <c r="BQ1529" i="5" s="1"/>
  <c r="BR1528" i="5"/>
  <c r="BP1528" i="5"/>
  <c r="BQ1528" i="5" s="1"/>
  <c r="BR1527" i="5"/>
  <c r="BP1527" i="5"/>
  <c r="BQ1527" i="5" s="1"/>
  <c r="BR1526" i="5"/>
  <c r="BP1526" i="5"/>
  <c r="BQ1526" i="5" s="1"/>
  <c r="BR1525" i="5"/>
  <c r="BP1525" i="5"/>
  <c r="BQ1525" i="5" s="1"/>
  <c r="BR1524" i="5"/>
  <c r="BP1524" i="5"/>
  <c r="BQ1524" i="5" s="1"/>
  <c r="BR1523" i="5"/>
  <c r="BP1523" i="5"/>
  <c r="BQ1523" i="5" s="1"/>
  <c r="BR1522" i="5"/>
  <c r="BP1522" i="5"/>
  <c r="BQ1522" i="5" s="1"/>
  <c r="BR1521" i="5"/>
  <c r="BP1521" i="5"/>
  <c r="BQ1521" i="5" s="1"/>
  <c r="BR1520" i="5"/>
  <c r="BP1520" i="5"/>
  <c r="BQ1520" i="5" s="1"/>
  <c r="BR1519" i="5"/>
  <c r="BP1519" i="5"/>
  <c r="BQ1519" i="5" s="1"/>
  <c r="BR1518" i="5"/>
  <c r="BP1518" i="5"/>
  <c r="BQ1518" i="5" s="1"/>
  <c r="BR1517" i="5"/>
  <c r="BP1517" i="5"/>
  <c r="BQ1517" i="5" s="1"/>
  <c r="BR1516" i="5"/>
  <c r="BP1516" i="5"/>
  <c r="BQ1516" i="5" s="1"/>
  <c r="BR1515" i="5"/>
  <c r="BP1515" i="5"/>
  <c r="BQ1515" i="5" s="1"/>
  <c r="BR1514" i="5"/>
  <c r="BP1514" i="5"/>
  <c r="BQ1514" i="5" s="1"/>
  <c r="BR1513" i="5"/>
  <c r="BP1513" i="5"/>
  <c r="BQ1513" i="5" s="1"/>
  <c r="BR1512" i="5"/>
  <c r="BP1512" i="5"/>
  <c r="BQ1512" i="5" s="1"/>
  <c r="BR1511" i="5"/>
  <c r="BP1511" i="5"/>
  <c r="BQ1511" i="5" s="1"/>
  <c r="BR1510" i="5"/>
  <c r="BP1510" i="5"/>
  <c r="BQ1510" i="5" s="1"/>
  <c r="BR1509" i="5"/>
  <c r="BP1509" i="5"/>
  <c r="BQ1509" i="5" s="1"/>
  <c r="BR1508" i="5"/>
  <c r="BP1508" i="5"/>
  <c r="BQ1508" i="5" s="1"/>
  <c r="BR1507" i="5"/>
  <c r="BP1507" i="5"/>
  <c r="BQ1507" i="5" s="1"/>
  <c r="BR1506" i="5"/>
  <c r="BP1506" i="5"/>
  <c r="BQ1506" i="5" s="1"/>
  <c r="BR1505" i="5"/>
  <c r="BP1505" i="5"/>
  <c r="BQ1505" i="5" s="1"/>
  <c r="BR1504" i="5"/>
  <c r="BP1504" i="5"/>
  <c r="BQ1504" i="5" s="1"/>
  <c r="BR1503" i="5"/>
  <c r="BP1503" i="5"/>
  <c r="BQ1503" i="5" s="1"/>
  <c r="BR1502" i="5"/>
  <c r="BP1502" i="5"/>
  <c r="BQ1502" i="5" s="1"/>
  <c r="BR1501" i="5"/>
  <c r="BP1501" i="5"/>
  <c r="BQ1501" i="5" s="1"/>
  <c r="BR1500" i="5"/>
  <c r="BP1500" i="5"/>
  <c r="BQ1500" i="5" s="1"/>
  <c r="BR1499" i="5"/>
  <c r="BP1499" i="5"/>
  <c r="BQ1499" i="5" s="1"/>
  <c r="BR1498" i="5"/>
  <c r="BP1498" i="5"/>
  <c r="BQ1498" i="5" s="1"/>
  <c r="BR1497" i="5"/>
  <c r="BP1497" i="5"/>
  <c r="BQ1497" i="5" s="1"/>
  <c r="BR1496" i="5"/>
  <c r="BP1496" i="5"/>
  <c r="BQ1496" i="5" s="1"/>
  <c r="BR1495" i="5"/>
  <c r="BP1495" i="5"/>
  <c r="BQ1495" i="5" s="1"/>
  <c r="BR1494" i="5"/>
  <c r="BP1494" i="5"/>
  <c r="BQ1494" i="5" s="1"/>
  <c r="BR1493" i="5"/>
  <c r="BP1493" i="5"/>
  <c r="BQ1493" i="5" s="1"/>
  <c r="BR1492" i="5"/>
  <c r="BP1492" i="5"/>
  <c r="BQ1492" i="5" s="1"/>
  <c r="BR1491" i="5"/>
  <c r="BP1491" i="5"/>
  <c r="BQ1491" i="5" s="1"/>
  <c r="BR1490" i="5"/>
  <c r="BP1490" i="5"/>
  <c r="BQ1490" i="5" s="1"/>
  <c r="BR1489" i="5"/>
  <c r="BP1489" i="5"/>
  <c r="BQ1489" i="5" s="1"/>
  <c r="BR1488" i="5"/>
  <c r="BP1488" i="5"/>
  <c r="BQ1488" i="5" s="1"/>
  <c r="BR1487" i="5"/>
  <c r="BP1487" i="5"/>
  <c r="BQ1487" i="5" s="1"/>
  <c r="BR1486" i="5"/>
  <c r="BP1486" i="5"/>
  <c r="BQ1486" i="5" s="1"/>
  <c r="BR1485" i="5"/>
  <c r="BP1485" i="5"/>
  <c r="BQ1485" i="5" s="1"/>
  <c r="BR1484" i="5"/>
  <c r="BP1484" i="5"/>
  <c r="BQ1484" i="5" s="1"/>
  <c r="BR1483" i="5"/>
  <c r="BP1483" i="5"/>
  <c r="BQ1483" i="5" s="1"/>
  <c r="BR1482" i="5"/>
  <c r="BP1482" i="5"/>
  <c r="BQ1482" i="5" s="1"/>
  <c r="BR1481" i="5"/>
  <c r="BP1481" i="5"/>
  <c r="BQ1481" i="5" s="1"/>
  <c r="BR1480" i="5"/>
  <c r="BP1480" i="5"/>
  <c r="BQ1480" i="5" s="1"/>
  <c r="BR1479" i="5"/>
  <c r="BP1479" i="5"/>
  <c r="BQ1479" i="5" s="1"/>
  <c r="BR1478" i="5"/>
  <c r="BP1478" i="5"/>
  <c r="BQ1478" i="5" s="1"/>
  <c r="BR1477" i="5"/>
  <c r="BP1477" i="5"/>
  <c r="BQ1477" i="5" s="1"/>
  <c r="BR1476" i="5"/>
  <c r="BP1476" i="5"/>
  <c r="BQ1476" i="5" s="1"/>
  <c r="BR1475" i="5"/>
  <c r="BP1475" i="5"/>
  <c r="BQ1475" i="5" s="1"/>
  <c r="BR1474" i="5"/>
  <c r="BP1474" i="5"/>
  <c r="BQ1474" i="5" s="1"/>
  <c r="BR1473" i="5"/>
  <c r="BP1473" i="5"/>
  <c r="BQ1473" i="5" s="1"/>
  <c r="BR1472" i="5"/>
  <c r="BP1472" i="5"/>
  <c r="BQ1472" i="5" s="1"/>
  <c r="BR1471" i="5"/>
  <c r="BP1471" i="5"/>
  <c r="BQ1471" i="5" s="1"/>
  <c r="BR1470" i="5"/>
  <c r="BP1470" i="5"/>
  <c r="BQ1470" i="5" s="1"/>
  <c r="BR1469" i="5"/>
  <c r="BP1469" i="5"/>
  <c r="BQ1469" i="5" s="1"/>
  <c r="BR1468" i="5"/>
  <c r="BP1468" i="5"/>
  <c r="BQ1468" i="5" s="1"/>
  <c r="BR1467" i="5"/>
  <c r="BP1467" i="5"/>
  <c r="BQ1467" i="5" s="1"/>
  <c r="BR1466" i="5"/>
  <c r="BP1466" i="5"/>
  <c r="BQ1466" i="5" s="1"/>
  <c r="BR1465" i="5"/>
  <c r="BP1465" i="5"/>
  <c r="BQ1465" i="5" s="1"/>
  <c r="BR1464" i="5"/>
  <c r="BP1464" i="5"/>
  <c r="BQ1464" i="5" s="1"/>
  <c r="BR1463" i="5"/>
  <c r="BP1463" i="5"/>
  <c r="BQ1463" i="5" s="1"/>
  <c r="BR1462" i="5"/>
  <c r="BP1462" i="5"/>
  <c r="BQ1462" i="5" s="1"/>
  <c r="BR1461" i="5"/>
  <c r="BP1461" i="5"/>
  <c r="BQ1461" i="5" s="1"/>
  <c r="BR1460" i="5"/>
  <c r="BP1460" i="5"/>
  <c r="BQ1460" i="5" s="1"/>
  <c r="BR1459" i="5"/>
  <c r="BP1459" i="5"/>
  <c r="BQ1459" i="5" s="1"/>
  <c r="BR1458" i="5"/>
  <c r="BP1458" i="5"/>
  <c r="BQ1458" i="5" s="1"/>
  <c r="BR1457" i="5"/>
  <c r="BP1457" i="5"/>
  <c r="BQ1457" i="5" s="1"/>
  <c r="BR1456" i="5"/>
  <c r="BP1456" i="5"/>
  <c r="BQ1456" i="5" s="1"/>
  <c r="BR1455" i="5"/>
  <c r="BP1455" i="5"/>
  <c r="BQ1455" i="5" s="1"/>
  <c r="BR1454" i="5"/>
  <c r="BP1454" i="5"/>
  <c r="BQ1454" i="5" s="1"/>
  <c r="BR1453" i="5"/>
  <c r="BP1453" i="5"/>
  <c r="BQ1453" i="5" s="1"/>
  <c r="BR1452" i="5"/>
  <c r="BP1452" i="5"/>
  <c r="BQ1452" i="5" s="1"/>
  <c r="BR1451" i="5"/>
  <c r="BP1451" i="5"/>
  <c r="BQ1451" i="5" s="1"/>
  <c r="BR1450" i="5"/>
  <c r="BP1450" i="5"/>
  <c r="BQ1450" i="5" s="1"/>
  <c r="BR1449" i="5"/>
  <c r="BP1449" i="5"/>
  <c r="BQ1449" i="5" s="1"/>
  <c r="BR1448" i="5"/>
  <c r="BP1448" i="5"/>
  <c r="BQ1448" i="5" s="1"/>
  <c r="BR1447" i="5"/>
  <c r="BP1447" i="5"/>
  <c r="BQ1447" i="5" s="1"/>
  <c r="BR1446" i="5"/>
  <c r="BP1446" i="5"/>
  <c r="BQ1446" i="5" s="1"/>
  <c r="BR1445" i="5"/>
  <c r="BP1445" i="5"/>
  <c r="BQ1445" i="5" s="1"/>
  <c r="BR1444" i="5"/>
  <c r="BP1444" i="5"/>
  <c r="BQ1444" i="5" s="1"/>
  <c r="BR1443" i="5"/>
  <c r="BP1443" i="5"/>
  <c r="BQ1443" i="5" s="1"/>
  <c r="BR1442" i="5"/>
  <c r="BP1442" i="5"/>
  <c r="BQ1442" i="5" s="1"/>
  <c r="BR1441" i="5"/>
  <c r="BP1441" i="5"/>
  <c r="BQ1441" i="5" s="1"/>
  <c r="BR1440" i="5"/>
  <c r="BP1440" i="5"/>
  <c r="BQ1440" i="5" s="1"/>
  <c r="BR1439" i="5"/>
  <c r="BP1439" i="5"/>
  <c r="BQ1439" i="5" s="1"/>
  <c r="BR1438" i="5"/>
  <c r="BP1438" i="5"/>
  <c r="BQ1438" i="5" s="1"/>
  <c r="BR1437" i="5"/>
  <c r="BP1437" i="5"/>
  <c r="BQ1437" i="5" s="1"/>
  <c r="BR1436" i="5"/>
  <c r="BP1436" i="5"/>
  <c r="BQ1436" i="5" s="1"/>
  <c r="BR1435" i="5"/>
  <c r="BP1435" i="5"/>
  <c r="BQ1435" i="5" s="1"/>
  <c r="BR1434" i="5"/>
  <c r="BP1434" i="5"/>
  <c r="BQ1434" i="5" s="1"/>
  <c r="BR1433" i="5"/>
  <c r="BP1433" i="5"/>
  <c r="BQ1433" i="5" s="1"/>
  <c r="BR1432" i="5"/>
  <c r="BP1432" i="5"/>
  <c r="BQ1432" i="5" s="1"/>
  <c r="BR1431" i="5"/>
  <c r="BP1431" i="5"/>
  <c r="BQ1431" i="5" s="1"/>
  <c r="BR1430" i="5"/>
  <c r="BP1430" i="5"/>
  <c r="BQ1430" i="5" s="1"/>
  <c r="BR1429" i="5"/>
  <c r="BP1429" i="5"/>
  <c r="BQ1429" i="5" s="1"/>
  <c r="BR1428" i="5"/>
  <c r="BP1428" i="5"/>
  <c r="BQ1428" i="5" s="1"/>
  <c r="BR1427" i="5"/>
  <c r="BP1427" i="5"/>
  <c r="BQ1427" i="5" s="1"/>
  <c r="BR1426" i="5"/>
  <c r="BP1426" i="5"/>
  <c r="BQ1426" i="5" s="1"/>
  <c r="BR1425" i="5"/>
  <c r="BP1425" i="5"/>
  <c r="BQ1425" i="5" s="1"/>
  <c r="BR1424" i="5"/>
  <c r="BP1424" i="5"/>
  <c r="BQ1424" i="5" s="1"/>
  <c r="BR1423" i="5"/>
  <c r="BP1423" i="5"/>
  <c r="BQ1423" i="5" s="1"/>
  <c r="BR1422" i="5"/>
  <c r="BP1422" i="5"/>
  <c r="BQ1422" i="5" s="1"/>
  <c r="BR1421" i="5"/>
  <c r="BP1421" i="5"/>
  <c r="BQ1421" i="5" s="1"/>
  <c r="BR1420" i="5"/>
  <c r="BP1420" i="5"/>
  <c r="BQ1420" i="5" s="1"/>
  <c r="BR1419" i="5"/>
  <c r="BP1419" i="5"/>
  <c r="BQ1419" i="5" s="1"/>
  <c r="BR1418" i="5"/>
  <c r="BP1418" i="5"/>
  <c r="BQ1418" i="5" s="1"/>
  <c r="BR1417" i="5"/>
  <c r="BP1417" i="5"/>
  <c r="BQ1417" i="5" s="1"/>
  <c r="BR1416" i="5"/>
  <c r="BP1416" i="5"/>
  <c r="BQ1416" i="5" s="1"/>
  <c r="BR1415" i="5"/>
  <c r="BP1415" i="5"/>
  <c r="BQ1415" i="5" s="1"/>
  <c r="BR1414" i="5"/>
  <c r="BP1414" i="5"/>
  <c r="BQ1414" i="5" s="1"/>
  <c r="BR1413" i="5"/>
  <c r="BP1413" i="5"/>
  <c r="BQ1413" i="5" s="1"/>
  <c r="BR1412" i="5"/>
  <c r="BP1412" i="5"/>
  <c r="BQ1412" i="5" s="1"/>
  <c r="BR1411" i="5"/>
  <c r="BP1411" i="5"/>
  <c r="BQ1411" i="5" s="1"/>
  <c r="BR1410" i="5"/>
  <c r="BP1410" i="5"/>
  <c r="BQ1410" i="5" s="1"/>
  <c r="BR1409" i="5"/>
  <c r="BP1409" i="5"/>
  <c r="BQ1409" i="5" s="1"/>
  <c r="BR1408" i="5"/>
  <c r="BP1408" i="5"/>
  <c r="BQ1408" i="5" s="1"/>
  <c r="BR1407" i="5"/>
  <c r="BP1407" i="5"/>
  <c r="BQ1407" i="5" s="1"/>
  <c r="BR1406" i="5"/>
  <c r="BP1406" i="5"/>
  <c r="BQ1406" i="5" s="1"/>
  <c r="BR1405" i="5"/>
  <c r="BP1405" i="5"/>
  <c r="BQ1405" i="5" s="1"/>
  <c r="BR1404" i="5"/>
  <c r="BP1404" i="5"/>
  <c r="BQ1404" i="5" s="1"/>
  <c r="BR1403" i="5"/>
  <c r="BP1403" i="5"/>
  <c r="BQ1403" i="5" s="1"/>
  <c r="BR1402" i="5"/>
  <c r="BP1402" i="5"/>
  <c r="BQ1402" i="5" s="1"/>
  <c r="BR1401" i="5"/>
  <c r="BP1401" i="5"/>
  <c r="BQ1401" i="5" s="1"/>
  <c r="BR1400" i="5"/>
  <c r="BP1400" i="5"/>
  <c r="BQ1400" i="5" s="1"/>
  <c r="BR1399" i="5"/>
  <c r="BP1399" i="5"/>
  <c r="BQ1399" i="5" s="1"/>
  <c r="BR1398" i="5"/>
  <c r="BP1398" i="5"/>
  <c r="BQ1398" i="5" s="1"/>
  <c r="BR1397" i="5"/>
  <c r="BP1397" i="5"/>
  <c r="BQ1397" i="5" s="1"/>
  <c r="BR1396" i="5"/>
  <c r="BP1396" i="5"/>
  <c r="BQ1396" i="5" s="1"/>
  <c r="BR1395" i="5"/>
  <c r="BP1395" i="5"/>
  <c r="BQ1395" i="5" s="1"/>
  <c r="BR1394" i="5"/>
  <c r="BP1394" i="5"/>
  <c r="BQ1394" i="5" s="1"/>
  <c r="BR1393" i="5"/>
  <c r="BP1393" i="5"/>
  <c r="BQ1393" i="5" s="1"/>
  <c r="BR1392" i="5"/>
  <c r="BP1392" i="5"/>
  <c r="BQ1392" i="5" s="1"/>
  <c r="BR1391" i="5"/>
  <c r="BP1391" i="5"/>
  <c r="BQ1391" i="5" s="1"/>
  <c r="BR1390" i="5"/>
  <c r="BP1390" i="5"/>
  <c r="BQ1390" i="5" s="1"/>
  <c r="BR1389" i="5"/>
  <c r="BP1389" i="5"/>
  <c r="BQ1389" i="5" s="1"/>
  <c r="BR1388" i="5"/>
  <c r="BP1388" i="5"/>
  <c r="BQ1388" i="5" s="1"/>
  <c r="BR1387" i="5"/>
  <c r="BP1387" i="5"/>
  <c r="BQ1387" i="5" s="1"/>
  <c r="BR1386" i="5"/>
  <c r="BP1386" i="5"/>
  <c r="BQ1386" i="5" s="1"/>
  <c r="BR1385" i="5"/>
  <c r="BP1385" i="5"/>
  <c r="BQ1385" i="5" s="1"/>
  <c r="BR1384" i="5"/>
  <c r="BP1384" i="5"/>
  <c r="BQ1384" i="5" s="1"/>
  <c r="BR1383" i="5"/>
  <c r="BP1383" i="5"/>
  <c r="BQ1383" i="5" s="1"/>
  <c r="BR1382" i="5"/>
  <c r="BP1382" i="5"/>
  <c r="BQ1382" i="5" s="1"/>
  <c r="BR1381" i="5"/>
  <c r="BP1381" i="5"/>
  <c r="BQ1381" i="5" s="1"/>
  <c r="BR1380" i="5"/>
  <c r="BP1380" i="5"/>
  <c r="BQ1380" i="5" s="1"/>
  <c r="BR1379" i="5"/>
  <c r="BP1379" i="5"/>
  <c r="BQ1379" i="5" s="1"/>
  <c r="BR1378" i="5"/>
  <c r="BP1378" i="5"/>
  <c r="BQ1378" i="5" s="1"/>
  <c r="BR1377" i="5"/>
  <c r="BP1377" i="5"/>
  <c r="BQ1377" i="5" s="1"/>
  <c r="BR1376" i="5"/>
  <c r="BP1376" i="5"/>
  <c r="BQ1376" i="5" s="1"/>
  <c r="BR1375" i="5"/>
  <c r="BP1375" i="5"/>
  <c r="BQ1375" i="5" s="1"/>
  <c r="BR1374" i="5"/>
  <c r="BP1374" i="5"/>
  <c r="BQ1374" i="5" s="1"/>
  <c r="BR1373" i="5"/>
  <c r="BP1373" i="5"/>
  <c r="BQ1373" i="5" s="1"/>
  <c r="BR1372" i="5"/>
  <c r="BP1372" i="5"/>
  <c r="BQ1372" i="5" s="1"/>
  <c r="BR1371" i="5"/>
  <c r="BP1371" i="5"/>
  <c r="BQ1371" i="5" s="1"/>
  <c r="BR1370" i="5"/>
  <c r="BP1370" i="5"/>
  <c r="BQ1370" i="5" s="1"/>
  <c r="BR1369" i="5"/>
  <c r="BP1369" i="5"/>
  <c r="BQ1369" i="5" s="1"/>
  <c r="BR1368" i="5"/>
  <c r="BP1368" i="5"/>
  <c r="BQ1368" i="5" s="1"/>
  <c r="BR1367" i="5"/>
  <c r="BP1367" i="5"/>
  <c r="BQ1367" i="5" s="1"/>
  <c r="BR1366" i="5"/>
  <c r="BP1366" i="5"/>
  <c r="BQ1366" i="5" s="1"/>
  <c r="BR1365" i="5"/>
  <c r="BP1365" i="5"/>
  <c r="BQ1365" i="5" s="1"/>
  <c r="BR1364" i="5"/>
  <c r="BP1364" i="5"/>
  <c r="BQ1364" i="5" s="1"/>
  <c r="BR1363" i="5"/>
  <c r="BP1363" i="5"/>
  <c r="BQ1363" i="5" s="1"/>
  <c r="BR1362" i="5"/>
  <c r="BP1362" i="5"/>
  <c r="BQ1362" i="5" s="1"/>
  <c r="BR1361" i="5"/>
  <c r="BP1361" i="5"/>
  <c r="BQ1361" i="5" s="1"/>
  <c r="BR1360" i="5"/>
  <c r="BP1360" i="5"/>
  <c r="BQ1360" i="5" s="1"/>
  <c r="BR1359" i="5"/>
  <c r="BP1359" i="5"/>
  <c r="BQ1359" i="5" s="1"/>
  <c r="BR1358" i="5"/>
  <c r="BP1358" i="5"/>
  <c r="BQ1358" i="5" s="1"/>
  <c r="BR1357" i="5"/>
  <c r="BP1357" i="5"/>
  <c r="BQ1357" i="5" s="1"/>
  <c r="BR1356" i="5"/>
  <c r="BP1356" i="5"/>
  <c r="BQ1356" i="5" s="1"/>
  <c r="BR1355" i="5"/>
  <c r="BP1355" i="5"/>
  <c r="BQ1355" i="5" s="1"/>
  <c r="BR1354" i="5"/>
  <c r="BP1354" i="5"/>
  <c r="BQ1354" i="5" s="1"/>
  <c r="BR1353" i="5"/>
  <c r="BP1353" i="5"/>
  <c r="BQ1353" i="5" s="1"/>
  <c r="BR1352" i="5"/>
  <c r="BP1352" i="5"/>
  <c r="BQ1352" i="5" s="1"/>
  <c r="BR1351" i="5"/>
  <c r="BP1351" i="5"/>
  <c r="BQ1351" i="5" s="1"/>
  <c r="BR1350" i="5"/>
  <c r="BP1350" i="5"/>
  <c r="BQ1350" i="5" s="1"/>
  <c r="BR1349" i="5"/>
  <c r="BP1349" i="5"/>
  <c r="BQ1349" i="5" s="1"/>
  <c r="BR1348" i="5"/>
  <c r="BP1348" i="5"/>
  <c r="BQ1348" i="5" s="1"/>
  <c r="BR1347" i="5"/>
  <c r="BP1347" i="5"/>
  <c r="BQ1347" i="5" s="1"/>
  <c r="BR1346" i="5"/>
  <c r="BP1346" i="5"/>
  <c r="BQ1346" i="5" s="1"/>
  <c r="BR1345" i="5"/>
  <c r="BP1345" i="5"/>
  <c r="BQ1345" i="5" s="1"/>
  <c r="BR1344" i="5"/>
  <c r="BP1344" i="5"/>
  <c r="BQ1344" i="5" s="1"/>
  <c r="BR1343" i="5"/>
  <c r="BP1343" i="5"/>
  <c r="BQ1343" i="5" s="1"/>
  <c r="BR1342" i="5"/>
  <c r="BP1342" i="5"/>
  <c r="BQ1342" i="5" s="1"/>
  <c r="BR1341" i="5"/>
  <c r="BP1341" i="5"/>
  <c r="BQ1341" i="5" s="1"/>
  <c r="BR1340" i="5"/>
  <c r="BP1340" i="5"/>
  <c r="BQ1340" i="5" s="1"/>
  <c r="BR1339" i="5"/>
  <c r="BP1339" i="5"/>
  <c r="BQ1339" i="5" s="1"/>
  <c r="BR1338" i="5"/>
  <c r="BP1338" i="5"/>
  <c r="BQ1338" i="5" s="1"/>
  <c r="BR1337" i="5"/>
  <c r="BP1337" i="5"/>
  <c r="BQ1337" i="5" s="1"/>
  <c r="BR1336" i="5"/>
  <c r="BP1336" i="5"/>
  <c r="BQ1336" i="5" s="1"/>
  <c r="BR1335" i="5"/>
  <c r="BP1335" i="5"/>
  <c r="BQ1335" i="5" s="1"/>
  <c r="BR1334" i="5"/>
  <c r="BP1334" i="5"/>
  <c r="BQ1334" i="5" s="1"/>
  <c r="BR1333" i="5"/>
  <c r="BP1333" i="5"/>
  <c r="BQ1333" i="5" s="1"/>
  <c r="BR1332" i="5"/>
  <c r="BP1332" i="5"/>
  <c r="BQ1332" i="5" s="1"/>
  <c r="BR1331" i="5"/>
  <c r="BP1331" i="5"/>
  <c r="BQ1331" i="5" s="1"/>
  <c r="BR1330" i="5"/>
  <c r="BP1330" i="5"/>
  <c r="BQ1330" i="5" s="1"/>
  <c r="BR1329" i="5"/>
  <c r="BP1329" i="5"/>
  <c r="BQ1329" i="5" s="1"/>
  <c r="BR1328" i="5"/>
  <c r="BP1328" i="5"/>
  <c r="BQ1328" i="5" s="1"/>
  <c r="BR1327" i="5"/>
  <c r="BP1327" i="5"/>
  <c r="BQ1327" i="5" s="1"/>
  <c r="BR1326" i="5"/>
  <c r="BP1326" i="5"/>
  <c r="BQ1326" i="5" s="1"/>
  <c r="BR1325" i="5"/>
  <c r="BP1325" i="5"/>
  <c r="BQ1325" i="5" s="1"/>
  <c r="BR1324" i="5"/>
  <c r="BP1324" i="5"/>
  <c r="BQ1324" i="5" s="1"/>
  <c r="BR1323" i="5"/>
  <c r="BP1323" i="5"/>
  <c r="BQ1323" i="5" s="1"/>
  <c r="BR1322" i="5"/>
  <c r="BP1322" i="5"/>
  <c r="BQ1322" i="5" s="1"/>
  <c r="BR1321" i="5"/>
  <c r="BP1321" i="5"/>
  <c r="BQ1321" i="5" s="1"/>
  <c r="BR1320" i="5"/>
  <c r="BP1320" i="5"/>
  <c r="BQ1320" i="5" s="1"/>
  <c r="BR1319" i="5"/>
  <c r="BP1319" i="5"/>
  <c r="BQ1319" i="5" s="1"/>
  <c r="BR1318" i="5"/>
  <c r="BP1318" i="5"/>
  <c r="BQ1318" i="5" s="1"/>
  <c r="BR1317" i="5"/>
  <c r="BP1317" i="5"/>
  <c r="BQ1317" i="5" s="1"/>
  <c r="BR1316" i="5"/>
  <c r="BP1316" i="5"/>
  <c r="BQ1316" i="5" s="1"/>
  <c r="BR1315" i="5"/>
  <c r="BP1315" i="5"/>
  <c r="BQ1315" i="5" s="1"/>
  <c r="BR1314" i="5"/>
  <c r="BP1314" i="5"/>
  <c r="BQ1314" i="5" s="1"/>
  <c r="BR1313" i="5"/>
  <c r="BP1313" i="5"/>
  <c r="BQ1313" i="5" s="1"/>
  <c r="BR1312" i="5"/>
  <c r="BP1312" i="5"/>
  <c r="BQ1312" i="5" s="1"/>
  <c r="BR1311" i="5"/>
  <c r="BP1311" i="5"/>
  <c r="BQ1311" i="5" s="1"/>
  <c r="BR1310" i="5"/>
  <c r="BP1310" i="5"/>
  <c r="BQ1310" i="5" s="1"/>
  <c r="BR1309" i="5"/>
  <c r="BP1309" i="5"/>
  <c r="BQ1309" i="5" s="1"/>
  <c r="BR1308" i="5"/>
  <c r="BP1308" i="5"/>
  <c r="BQ1308" i="5" s="1"/>
  <c r="BR1307" i="5"/>
  <c r="BP1307" i="5"/>
  <c r="BQ1307" i="5" s="1"/>
  <c r="BR1306" i="5"/>
  <c r="BP1306" i="5"/>
  <c r="BQ1306" i="5" s="1"/>
  <c r="BR1305" i="5"/>
  <c r="BP1305" i="5"/>
  <c r="BQ1305" i="5" s="1"/>
  <c r="BR1304" i="5"/>
  <c r="BP1304" i="5"/>
  <c r="BQ1304" i="5" s="1"/>
  <c r="BR1303" i="5"/>
  <c r="BP1303" i="5"/>
  <c r="BQ1303" i="5" s="1"/>
  <c r="BR1302" i="5"/>
  <c r="BP1302" i="5"/>
  <c r="BQ1302" i="5" s="1"/>
  <c r="BR1301" i="5"/>
  <c r="BP1301" i="5"/>
  <c r="BQ1301" i="5" s="1"/>
  <c r="BR1300" i="5"/>
  <c r="BP1300" i="5"/>
  <c r="BQ1300" i="5" s="1"/>
  <c r="BR1299" i="5"/>
  <c r="BP1299" i="5"/>
  <c r="BQ1299" i="5" s="1"/>
  <c r="BR1298" i="5"/>
  <c r="BP1298" i="5"/>
  <c r="BQ1298" i="5" s="1"/>
  <c r="BR1297" i="5"/>
  <c r="BP1297" i="5"/>
  <c r="BQ1297" i="5" s="1"/>
  <c r="BR1296" i="5"/>
  <c r="BP1296" i="5"/>
  <c r="BQ1296" i="5" s="1"/>
  <c r="BR1295" i="5"/>
  <c r="BP1295" i="5"/>
  <c r="BQ1295" i="5" s="1"/>
  <c r="BR1294" i="5"/>
  <c r="BP1294" i="5"/>
  <c r="BQ1294" i="5" s="1"/>
  <c r="BR1293" i="5"/>
  <c r="BP1293" i="5"/>
  <c r="BQ1293" i="5" s="1"/>
  <c r="BR1292" i="5"/>
  <c r="BP1292" i="5"/>
  <c r="BQ1292" i="5" s="1"/>
  <c r="BR1291" i="5"/>
  <c r="BP1291" i="5"/>
  <c r="BQ1291" i="5" s="1"/>
  <c r="BR1290" i="5"/>
  <c r="BP1290" i="5"/>
  <c r="BQ1290" i="5" s="1"/>
  <c r="BR1289" i="5"/>
  <c r="BP1289" i="5"/>
  <c r="BQ1289" i="5" s="1"/>
  <c r="BR1288" i="5"/>
  <c r="BP1288" i="5"/>
  <c r="BQ1288" i="5" s="1"/>
  <c r="BR1287" i="5"/>
  <c r="BP1287" i="5"/>
  <c r="BQ1287" i="5" s="1"/>
  <c r="BR1286" i="5"/>
  <c r="BP1286" i="5"/>
  <c r="BQ1286" i="5" s="1"/>
  <c r="BR1285" i="5"/>
  <c r="BP1285" i="5"/>
  <c r="BQ1285" i="5" s="1"/>
  <c r="BR1284" i="5"/>
  <c r="BP1284" i="5"/>
  <c r="BQ1284" i="5" s="1"/>
  <c r="BR1283" i="5"/>
  <c r="BP1283" i="5"/>
  <c r="BQ1283" i="5" s="1"/>
  <c r="BR1282" i="5"/>
  <c r="BP1282" i="5"/>
  <c r="BQ1282" i="5" s="1"/>
  <c r="BR1281" i="5"/>
  <c r="BP1281" i="5"/>
  <c r="BQ1281" i="5" s="1"/>
  <c r="BR1280" i="5"/>
  <c r="BP1280" i="5"/>
  <c r="BQ1280" i="5" s="1"/>
  <c r="BR1279" i="5"/>
  <c r="BP1279" i="5"/>
  <c r="BQ1279" i="5" s="1"/>
  <c r="BR1278" i="5"/>
  <c r="BP1278" i="5"/>
  <c r="BQ1278" i="5" s="1"/>
  <c r="BR1277" i="5"/>
  <c r="BP1277" i="5"/>
  <c r="BQ1277" i="5" s="1"/>
  <c r="BR1276" i="5"/>
  <c r="BP1276" i="5"/>
  <c r="BQ1276" i="5" s="1"/>
  <c r="BR1275" i="5"/>
  <c r="BP1275" i="5"/>
  <c r="BQ1275" i="5" s="1"/>
  <c r="BR1274" i="5"/>
  <c r="BP1274" i="5"/>
  <c r="BQ1274" i="5" s="1"/>
  <c r="BR1273" i="5"/>
  <c r="BP1273" i="5"/>
  <c r="BQ1273" i="5" s="1"/>
  <c r="BR1272" i="5"/>
  <c r="BP1272" i="5"/>
  <c r="BQ1272" i="5" s="1"/>
  <c r="BR1271" i="5"/>
  <c r="BP1271" i="5"/>
  <c r="BQ1271" i="5" s="1"/>
  <c r="BR1270" i="5"/>
  <c r="BP1270" i="5"/>
  <c r="BQ1270" i="5" s="1"/>
  <c r="BR1269" i="5"/>
  <c r="BP1269" i="5"/>
  <c r="BQ1269" i="5" s="1"/>
  <c r="BR1268" i="5"/>
  <c r="BP1268" i="5"/>
  <c r="BQ1268" i="5" s="1"/>
  <c r="BR1267" i="5"/>
  <c r="BP1267" i="5"/>
  <c r="BQ1267" i="5" s="1"/>
  <c r="BR1266" i="5"/>
  <c r="BP1266" i="5"/>
  <c r="BQ1266" i="5" s="1"/>
  <c r="BR1265" i="5"/>
  <c r="BP1265" i="5"/>
  <c r="BQ1265" i="5" s="1"/>
  <c r="BR1264" i="5"/>
  <c r="BP1264" i="5"/>
  <c r="BQ1264" i="5" s="1"/>
  <c r="BR1263" i="5"/>
  <c r="BP1263" i="5"/>
  <c r="BQ1263" i="5" s="1"/>
  <c r="BR1262" i="5"/>
  <c r="BP1262" i="5"/>
  <c r="BQ1262" i="5" s="1"/>
  <c r="BR1261" i="5"/>
  <c r="BP1261" i="5"/>
  <c r="BQ1261" i="5" s="1"/>
  <c r="BR1260" i="5"/>
  <c r="BP1260" i="5"/>
  <c r="BQ1260" i="5" s="1"/>
  <c r="BR1259" i="5"/>
  <c r="BP1259" i="5"/>
  <c r="BQ1259" i="5" s="1"/>
  <c r="BR1258" i="5"/>
  <c r="BP1258" i="5"/>
  <c r="BQ1258" i="5" s="1"/>
  <c r="BR1257" i="5"/>
  <c r="BP1257" i="5"/>
  <c r="BQ1257" i="5" s="1"/>
  <c r="BR1256" i="5"/>
  <c r="BP1256" i="5"/>
  <c r="BQ1256" i="5" s="1"/>
  <c r="BR1255" i="5"/>
  <c r="BP1255" i="5"/>
  <c r="BQ1255" i="5" s="1"/>
  <c r="BR1254" i="5"/>
  <c r="BP1254" i="5"/>
  <c r="BQ1254" i="5" s="1"/>
  <c r="BR1253" i="5"/>
  <c r="BP1253" i="5"/>
  <c r="BQ1253" i="5" s="1"/>
  <c r="BR1252" i="5"/>
  <c r="BP1252" i="5"/>
  <c r="BQ1252" i="5" s="1"/>
  <c r="BR1251" i="5"/>
  <c r="BP1251" i="5"/>
  <c r="BQ1251" i="5" s="1"/>
  <c r="BR1250" i="5"/>
  <c r="BP1250" i="5"/>
  <c r="BQ1250" i="5" s="1"/>
  <c r="BR1249" i="5"/>
  <c r="BP1249" i="5"/>
  <c r="BQ1249" i="5" s="1"/>
  <c r="BR1248" i="5"/>
  <c r="BP1248" i="5"/>
  <c r="BQ1248" i="5" s="1"/>
  <c r="BR1247" i="5"/>
  <c r="BP1247" i="5"/>
  <c r="BQ1247" i="5" s="1"/>
  <c r="BR1246" i="5"/>
  <c r="BP1246" i="5"/>
  <c r="BQ1246" i="5" s="1"/>
  <c r="BR1245" i="5"/>
  <c r="BP1245" i="5"/>
  <c r="BQ1245" i="5" s="1"/>
  <c r="BR1244" i="5"/>
  <c r="BP1244" i="5"/>
  <c r="BQ1244" i="5" s="1"/>
  <c r="BR1243" i="5"/>
  <c r="BP1243" i="5"/>
  <c r="BQ1243" i="5" s="1"/>
  <c r="BR1242" i="5"/>
  <c r="BP1242" i="5"/>
  <c r="BQ1242" i="5" s="1"/>
  <c r="BR1241" i="5"/>
  <c r="BP1241" i="5"/>
  <c r="BQ1241" i="5" s="1"/>
  <c r="BR1240" i="5"/>
  <c r="BP1240" i="5"/>
  <c r="BQ1240" i="5" s="1"/>
  <c r="BR1239" i="5"/>
  <c r="BP1239" i="5"/>
  <c r="BQ1239" i="5" s="1"/>
  <c r="BR1238" i="5"/>
  <c r="BP1238" i="5"/>
  <c r="BQ1238" i="5" s="1"/>
  <c r="BR1237" i="5"/>
  <c r="BP1237" i="5"/>
  <c r="BQ1237" i="5" s="1"/>
  <c r="BR1236" i="5"/>
  <c r="BP1236" i="5"/>
  <c r="BQ1236" i="5" s="1"/>
  <c r="BR1235" i="5"/>
  <c r="BP1235" i="5"/>
  <c r="BQ1235" i="5" s="1"/>
  <c r="BR1234" i="5"/>
  <c r="BP1234" i="5"/>
  <c r="BQ1234" i="5" s="1"/>
  <c r="BR1233" i="5"/>
  <c r="BP1233" i="5"/>
  <c r="BQ1233" i="5" s="1"/>
  <c r="BR1232" i="5"/>
  <c r="BP1232" i="5"/>
  <c r="BQ1232" i="5" s="1"/>
  <c r="BR1231" i="5"/>
  <c r="BP1231" i="5"/>
  <c r="BQ1231" i="5" s="1"/>
  <c r="BR1230" i="5"/>
  <c r="BP1230" i="5"/>
  <c r="BQ1230" i="5" s="1"/>
  <c r="BR1229" i="5"/>
  <c r="BP1229" i="5"/>
  <c r="BQ1229" i="5" s="1"/>
  <c r="BR1228" i="5"/>
  <c r="BP1228" i="5"/>
  <c r="BQ1228" i="5" s="1"/>
  <c r="BR1227" i="5"/>
  <c r="BP1227" i="5"/>
  <c r="BQ1227" i="5" s="1"/>
  <c r="BR1226" i="5"/>
  <c r="BP1226" i="5"/>
  <c r="BQ1226" i="5" s="1"/>
  <c r="BR1225" i="5"/>
  <c r="BP1225" i="5"/>
  <c r="BQ1225" i="5" s="1"/>
  <c r="BR1224" i="5"/>
  <c r="BP1224" i="5"/>
  <c r="BQ1224" i="5" s="1"/>
  <c r="BR1223" i="5"/>
  <c r="BP1223" i="5"/>
  <c r="BQ1223" i="5" s="1"/>
  <c r="BR1222" i="5"/>
  <c r="BP1222" i="5"/>
  <c r="BQ1222" i="5" s="1"/>
  <c r="BR1221" i="5"/>
  <c r="BP1221" i="5"/>
  <c r="BQ1221" i="5" s="1"/>
  <c r="BR1220" i="5"/>
  <c r="BP1220" i="5"/>
  <c r="BQ1220" i="5" s="1"/>
  <c r="BR1219" i="5"/>
  <c r="BP1219" i="5"/>
  <c r="BQ1219" i="5" s="1"/>
  <c r="BR1218" i="5"/>
  <c r="BP1218" i="5"/>
  <c r="BQ1218" i="5" s="1"/>
  <c r="BR1217" i="5"/>
  <c r="BP1217" i="5"/>
  <c r="BQ1217" i="5" s="1"/>
  <c r="BR1216" i="5"/>
  <c r="BP1216" i="5"/>
  <c r="BQ1216" i="5" s="1"/>
  <c r="BR1215" i="5"/>
  <c r="BP1215" i="5"/>
  <c r="BQ1215" i="5" s="1"/>
  <c r="BR1214" i="5"/>
  <c r="BP1214" i="5"/>
  <c r="BQ1214" i="5" s="1"/>
  <c r="BR1213" i="5"/>
  <c r="BP1213" i="5"/>
  <c r="BQ1213" i="5" s="1"/>
  <c r="BR1212" i="5"/>
  <c r="BP1212" i="5"/>
  <c r="BQ1212" i="5" s="1"/>
  <c r="BR1211" i="5"/>
  <c r="BP1211" i="5"/>
  <c r="BQ1211" i="5" s="1"/>
  <c r="BR1210" i="5"/>
  <c r="BP1210" i="5"/>
  <c r="BQ1210" i="5" s="1"/>
  <c r="BR1209" i="5"/>
  <c r="BP1209" i="5"/>
  <c r="BQ1209" i="5" s="1"/>
  <c r="BR1208" i="5"/>
  <c r="BP1208" i="5"/>
  <c r="BQ1208" i="5" s="1"/>
  <c r="BR1207" i="5"/>
  <c r="BP1207" i="5"/>
  <c r="BQ1207" i="5" s="1"/>
  <c r="BR1206" i="5"/>
  <c r="BP1206" i="5"/>
  <c r="BQ1206" i="5" s="1"/>
  <c r="BR1205" i="5"/>
  <c r="BP1205" i="5"/>
  <c r="BQ1205" i="5" s="1"/>
  <c r="BR1204" i="5"/>
  <c r="BP1204" i="5"/>
  <c r="BQ1204" i="5" s="1"/>
  <c r="BR1203" i="5"/>
  <c r="BP1203" i="5"/>
  <c r="BQ1203" i="5" s="1"/>
  <c r="BR1202" i="5"/>
  <c r="BP1202" i="5"/>
  <c r="BQ1202" i="5" s="1"/>
  <c r="BR1201" i="5"/>
  <c r="BP1201" i="5"/>
  <c r="BQ1201" i="5" s="1"/>
  <c r="BR1200" i="5"/>
  <c r="BP1200" i="5"/>
  <c r="BQ1200" i="5" s="1"/>
  <c r="BR1199" i="5"/>
  <c r="BP1199" i="5"/>
  <c r="BQ1199" i="5" s="1"/>
  <c r="BR1198" i="5"/>
  <c r="BP1198" i="5"/>
  <c r="BQ1198" i="5" s="1"/>
  <c r="BR1197" i="5"/>
  <c r="BP1197" i="5"/>
  <c r="BQ1197" i="5" s="1"/>
  <c r="BR1196" i="5"/>
  <c r="BP1196" i="5"/>
  <c r="BQ1196" i="5" s="1"/>
  <c r="BR1195" i="5"/>
  <c r="BP1195" i="5"/>
  <c r="BQ1195" i="5" s="1"/>
  <c r="BR1194" i="5"/>
  <c r="BP1194" i="5"/>
  <c r="BQ1194" i="5" s="1"/>
  <c r="BR1193" i="5"/>
  <c r="BP1193" i="5"/>
  <c r="BQ1193" i="5" s="1"/>
  <c r="BR1192" i="5"/>
  <c r="BP1192" i="5"/>
  <c r="BQ1192" i="5" s="1"/>
  <c r="BR1191" i="5"/>
  <c r="BP1191" i="5"/>
  <c r="BQ1191" i="5" s="1"/>
  <c r="BR1190" i="5"/>
  <c r="BP1190" i="5"/>
  <c r="BQ1190" i="5" s="1"/>
  <c r="BR1189" i="5"/>
  <c r="BP1189" i="5"/>
  <c r="BQ1189" i="5" s="1"/>
  <c r="BR1188" i="5"/>
  <c r="BP1188" i="5"/>
  <c r="BQ1188" i="5" s="1"/>
  <c r="BR1187" i="5"/>
  <c r="BP1187" i="5"/>
  <c r="BQ1187" i="5" s="1"/>
  <c r="BR1186" i="5"/>
  <c r="BP1186" i="5"/>
  <c r="BQ1186" i="5" s="1"/>
  <c r="BR1185" i="5"/>
  <c r="BP1185" i="5"/>
  <c r="BQ1185" i="5" s="1"/>
  <c r="BR1184" i="5"/>
  <c r="BP1184" i="5"/>
  <c r="BQ1184" i="5" s="1"/>
  <c r="BR1183" i="5"/>
  <c r="BP1183" i="5"/>
  <c r="BQ1183" i="5" s="1"/>
  <c r="BR1182" i="5"/>
  <c r="BP1182" i="5"/>
  <c r="BQ1182" i="5" s="1"/>
  <c r="BR1181" i="5"/>
  <c r="BP1181" i="5"/>
  <c r="BQ1181" i="5" s="1"/>
  <c r="BR1180" i="5"/>
  <c r="BP1180" i="5"/>
  <c r="BQ1180" i="5" s="1"/>
  <c r="BR1179" i="5"/>
  <c r="BP1179" i="5"/>
  <c r="BQ1179" i="5" s="1"/>
  <c r="BR1178" i="5"/>
  <c r="BP1178" i="5"/>
  <c r="BQ1178" i="5" s="1"/>
  <c r="BR1177" i="5"/>
  <c r="BP1177" i="5"/>
  <c r="BQ1177" i="5" s="1"/>
  <c r="BR1176" i="5"/>
  <c r="BP1176" i="5"/>
  <c r="BQ1176" i="5" s="1"/>
  <c r="BR1175" i="5"/>
  <c r="BP1175" i="5"/>
  <c r="BQ1175" i="5" s="1"/>
  <c r="BR1174" i="5"/>
  <c r="BP1174" i="5"/>
  <c r="BQ1174" i="5" s="1"/>
  <c r="BR1173" i="5"/>
  <c r="BP1173" i="5"/>
  <c r="BQ1173" i="5" s="1"/>
  <c r="BR1172" i="5"/>
  <c r="BP1172" i="5"/>
  <c r="BQ1172" i="5" s="1"/>
  <c r="BR1171" i="5"/>
  <c r="BP1171" i="5"/>
  <c r="BQ1171" i="5" s="1"/>
  <c r="BR1170" i="5"/>
  <c r="BP1170" i="5"/>
  <c r="BQ1170" i="5" s="1"/>
  <c r="BR1169" i="5"/>
  <c r="BP1169" i="5"/>
  <c r="BQ1169" i="5" s="1"/>
  <c r="BR1168" i="5"/>
  <c r="BP1168" i="5"/>
  <c r="BQ1168" i="5" s="1"/>
  <c r="BR1167" i="5"/>
  <c r="BP1167" i="5"/>
  <c r="BQ1167" i="5" s="1"/>
  <c r="BR1166" i="5"/>
  <c r="BP1166" i="5"/>
  <c r="BQ1166" i="5" s="1"/>
  <c r="BR1165" i="5"/>
  <c r="BP1165" i="5"/>
  <c r="BQ1165" i="5" s="1"/>
  <c r="BR1164" i="5"/>
  <c r="BP1164" i="5"/>
  <c r="BQ1164" i="5" s="1"/>
  <c r="BR1163" i="5"/>
  <c r="BP1163" i="5"/>
  <c r="BQ1163" i="5" s="1"/>
  <c r="BR1162" i="5"/>
  <c r="BP1162" i="5"/>
  <c r="BQ1162" i="5" s="1"/>
  <c r="BR1161" i="5"/>
  <c r="BP1161" i="5"/>
  <c r="BQ1161" i="5" s="1"/>
  <c r="BR1160" i="5"/>
  <c r="BP1160" i="5"/>
  <c r="BQ1160" i="5" s="1"/>
  <c r="BR1159" i="5"/>
  <c r="BP1159" i="5"/>
  <c r="BQ1159" i="5" s="1"/>
  <c r="BR1158" i="5"/>
  <c r="BP1158" i="5"/>
  <c r="BQ1158" i="5" s="1"/>
  <c r="BR1157" i="5"/>
  <c r="BP1157" i="5"/>
  <c r="BQ1157" i="5" s="1"/>
  <c r="BR1156" i="5"/>
  <c r="BP1156" i="5"/>
  <c r="BQ1156" i="5" s="1"/>
  <c r="BR1155" i="5"/>
  <c r="BP1155" i="5"/>
  <c r="BQ1155" i="5" s="1"/>
  <c r="BR1154" i="5"/>
  <c r="BP1154" i="5"/>
  <c r="BQ1154" i="5" s="1"/>
  <c r="BR1153" i="5"/>
  <c r="BP1153" i="5"/>
  <c r="BQ1153" i="5" s="1"/>
  <c r="BR1152" i="5"/>
  <c r="BP1152" i="5"/>
  <c r="BQ1152" i="5" s="1"/>
  <c r="BR1151" i="5"/>
  <c r="BP1151" i="5"/>
  <c r="BQ1151" i="5" s="1"/>
  <c r="BR1150" i="5"/>
  <c r="BP1150" i="5"/>
  <c r="BQ1150" i="5" s="1"/>
  <c r="BR1149" i="5"/>
  <c r="BP1149" i="5"/>
  <c r="BQ1149" i="5" s="1"/>
  <c r="BR1148" i="5"/>
  <c r="BP1148" i="5"/>
  <c r="BQ1148" i="5" s="1"/>
  <c r="BR1147" i="5"/>
  <c r="BP1147" i="5"/>
  <c r="BQ1147" i="5" s="1"/>
  <c r="BR1146" i="5"/>
  <c r="BP1146" i="5"/>
  <c r="BQ1146" i="5" s="1"/>
  <c r="BR1145" i="5"/>
  <c r="BP1145" i="5"/>
  <c r="BQ1145" i="5" s="1"/>
  <c r="BR1144" i="5"/>
  <c r="BP1144" i="5"/>
  <c r="BQ1144" i="5" s="1"/>
  <c r="BR1143" i="5"/>
  <c r="BP1143" i="5"/>
  <c r="BQ1143" i="5" s="1"/>
  <c r="BR1142" i="5"/>
  <c r="BP1142" i="5"/>
  <c r="BQ1142" i="5" s="1"/>
  <c r="BR1141" i="5"/>
  <c r="BP1141" i="5"/>
  <c r="BQ1141" i="5" s="1"/>
  <c r="BR1140" i="5"/>
  <c r="BP1140" i="5"/>
  <c r="BQ1140" i="5" s="1"/>
  <c r="BR1139" i="5"/>
  <c r="BP1139" i="5"/>
  <c r="BQ1139" i="5" s="1"/>
  <c r="BR1138" i="5"/>
  <c r="BP1138" i="5"/>
  <c r="BQ1138" i="5" s="1"/>
  <c r="BR1137" i="5"/>
  <c r="BP1137" i="5"/>
  <c r="BQ1137" i="5" s="1"/>
  <c r="BR1136" i="5"/>
  <c r="BP1136" i="5"/>
  <c r="BQ1136" i="5" s="1"/>
  <c r="BR1135" i="5"/>
  <c r="BP1135" i="5"/>
  <c r="BQ1135" i="5" s="1"/>
  <c r="BR1134" i="5"/>
  <c r="BP1134" i="5"/>
  <c r="BQ1134" i="5" s="1"/>
  <c r="BR1133" i="5"/>
  <c r="BP1133" i="5"/>
  <c r="BQ1133" i="5" s="1"/>
  <c r="BR1132" i="5"/>
  <c r="BP1132" i="5"/>
  <c r="BQ1132" i="5" s="1"/>
  <c r="BR1131" i="5"/>
  <c r="BP1131" i="5"/>
  <c r="BQ1131" i="5" s="1"/>
  <c r="BR1130" i="5"/>
  <c r="BP1130" i="5"/>
  <c r="BQ1130" i="5" s="1"/>
  <c r="BR1129" i="5"/>
  <c r="BP1129" i="5"/>
  <c r="BQ1129" i="5" s="1"/>
  <c r="BR1128" i="5"/>
  <c r="BP1128" i="5"/>
  <c r="BQ1128" i="5" s="1"/>
  <c r="BR1127" i="5"/>
  <c r="BP1127" i="5"/>
  <c r="BQ1127" i="5" s="1"/>
  <c r="BR1126" i="5"/>
  <c r="BP1126" i="5"/>
  <c r="BQ1126" i="5" s="1"/>
  <c r="BR1125" i="5"/>
  <c r="BP1125" i="5"/>
  <c r="BQ1125" i="5" s="1"/>
  <c r="BR1124" i="5"/>
  <c r="BP1124" i="5"/>
  <c r="BQ1124" i="5" s="1"/>
  <c r="BR1123" i="5"/>
  <c r="BP1123" i="5"/>
  <c r="BQ1123" i="5" s="1"/>
  <c r="BR1122" i="5"/>
  <c r="BP1122" i="5"/>
  <c r="BQ1122" i="5" s="1"/>
  <c r="BR1121" i="5"/>
  <c r="BP1121" i="5"/>
  <c r="BQ1121" i="5" s="1"/>
  <c r="BR1120" i="5"/>
  <c r="BP1120" i="5"/>
  <c r="BQ1120" i="5" s="1"/>
  <c r="BR1119" i="5"/>
  <c r="BP1119" i="5"/>
  <c r="BQ1119" i="5" s="1"/>
  <c r="BR1118" i="5"/>
  <c r="BP1118" i="5"/>
  <c r="BQ1118" i="5" s="1"/>
  <c r="BR1117" i="5"/>
  <c r="BP1117" i="5"/>
  <c r="BQ1117" i="5" s="1"/>
  <c r="BR1116" i="5"/>
  <c r="BP1116" i="5"/>
  <c r="BQ1116" i="5" s="1"/>
  <c r="BR1115" i="5"/>
  <c r="BP1115" i="5"/>
  <c r="BQ1115" i="5" s="1"/>
  <c r="BR1114" i="5"/>
  <c r="BP1114" i="5"/>
  <c r="BQ1114" i="5" s="1"/>
  <c r="BR1113" i="5"/>
  <c r="BP1113" i="5"/>
  <c r="BQ1113" i="5" s="1"/>
  <c r="BR1112" i="5"/>
  <c r="BP1112" i="5"/>
  <c r="BQ1112" i="5" s="1"/>
  <c r="BR1111" i="5"/>
  <c r="BP1111" i="5"/>
  <c r="BQ1111" i="5" s="1"/>
  <c r="BR1110" i="5"/>
  <c r="BP1110" i="5"/>
  <c r="BQ1110" i="5" s="1"/>
  <c r="BR1109" i="5"/>
  <c r="BP1109" i="5"/>
  <c r="BQ1109" i="5" s="1"/>
  <c r="BR1108" i="5"/>
  <c r="BP1108" i="5"/>
  <c r="BQ1108" i="5" s="1"/>
  <c r="BR1107" i="5"/>
  <c r="BP1107" i="5"/>
  <c r="BQ1107" i="5" s="1"/>
  <c r="BR1106" i="5"/>
  <c r="BP1106" i="5"/>
  <c r="BQ1106" i="5" s="1"/>
  <c r="BR1105" i="5"/>
  <c r="BP1105" i="5"/>
  <c r="BQ1105" i="5" s="1"/>
  <c r="BR1104" i="5"/>
  <c r="BP1104" i="5"/>
  <c r="BQ1104" i="5" s="1"/>
  <c r="BR1103" i="5"/>
  <c r="BP1103" i="5"/>
  <c r="BQ1103" i="5" s="1"/>
  <c r="BR1102" i="5"/>
  <c r="BP1102" i="5"/>
  <c r="BQ1102" i="5" s="1"/>
  <c r="BR1101" i="5"/>
  <c r="BP1101" i="5"/>
  <c r="BQ1101" i="5" s="1"/>
  <c r="BR1100" i="5"/>
  <c r="BP1100" i="5"/>
  <c r="BQ1100" i="5" s="1"/>
  <c r="BR1099" i="5"/>
  <c r="BP1099" i="5"/>
  <c r="BQ1099" i="5" s="1"/>
  <c r="BR1098" i="5"/>
  <c r="BP1098" i="5"/>
  <c r="BQ1098" i="5" s="1"/>
  <c r="BR1097" i="5"/>
  <c r="BP1097" i="5"/>
  <c r="BQ1097" i="5" s="1"/>
  <c r="BR1096" i="5"/>
  <c r="BP1096" i="5"/>
  <c r="BQ1096" i="5" s="1"/>
  <c r="BR1095" i="5"/>
  <c r="BP1095" i="5"/>
  <c r="BQ1095" i="5" s="1"/>
  <c r="BR1094" i="5"/>
  <c r="BP1094" i="5"/>
  <c r="BQ1094" i="5" s="1"/>
  <c r="BR1093" i="5"/>
  <c r="BP1093" i="5"/>
  <c r="BQ1093" i="5" s="1"/>
  <c r="BR1092" i="5"/>
  <c r="BP1092" i="5"/>
  <c r="BQ1092" i="5" s="1"/>
  <c r="BR1091" i="5"/>
  <c r="BP1091" i="5"/>
  <c r="BQ1091" i="5" s="1"/>
  <c r="BR1090" i="5"/>
  <c r="BP1090" i="5"/>
  <c r="BQ1090" i="5" s="1"/>
  <c r="BR1089" i="5"/>
  <c r="BP1089" i="5"/>
  <c r="BQ1089" i="5" s="1"/>
  <c r="BR1088" i="5"/>
  <c r="BP1088" i="5"/>
  <c r="BQ1088" i="5" s="1"/>
  <c r="BR1087" i="5"/>
  <c r="BP1087" i="5"/>
  <c r="BQ1087" i="5" s="1"/>
  <c r="BR1086" i="5"/>
  <c r="BP1086" i="5"/>
  <c r="BQ1086" i="5" s="1"/>
  <c r="BR1085" i="5"/>
  <c r="BP1085" i="5"/>
  <c r="BQ1085" i="5" s="1"/>
  <c r="BR1084" i="5"/>
  <c r="BP1084" i="5"/>
  <c r="BQ1084" i="5" s="1"/>
  <c r="BR1083" i="5"/>
  <c r="BP1083" i="5"/>
  <c r="BQ1083" i="5" s="1"/>
  <c r="BR1082" i="5"/>
  <c r="BP1082" i="5"/>
  <c r="BQ1082" i="5" s="1"/>
  <c r="BR1081" i="5"/>
  <c r="BP1081" i="5"/>
  <c r="BQ1081" i="5" s="1"/>
  <c r="BR1080" i="5"/>
  <c r="BP1080" i="5"/>
  <c r="BQ1080" i="5" s="1"/>
  <c r="BR1079" i="5"/>
  <c r="BP1079" i="5"/>
  <c r="BQ1079" i="5" s="1"/>
  <c r="BR1078" i="5"/>
  <c r="BP1078" i="5"/>
  <c r="BQ1078" i="5" s="1"/>
  <c r="BR1077" i="5"/>
  <c r="BP1077" i="5"/>
  <c r="BQ1077" i="5" s="1"/>
  <c r="BR1076" i="5"/>
  <c r="BP1076" i="5"/>
  <c r="BQ1076" i="5" s="1"/>
  <c r="BR1075" i="5"/>
  <c r="BP1075" i="5"/>
  <c r="BQ1075" i="5" s="1"/>
  <c r="BR1074" i="5"/>
  <c r="BP1074" i="5"/>
  <c r="BQ1074" i="5" s="1"/>
  <c r="BR1073" i="5"/>
  <c r="BP1073" i="5"/>
  <c r="BQ1073" i="5" s="1"/>
  <c r="BR1072" i="5"/>
  <c r="BP1072" i="5"/>
  <c r="BQ1072" i="5" s="1"/>
  <c r="BR1071" i="5"/>
  <c r="BP1071" i="5"/>
  <c r="BQ1071" i="5" s="1"/>
  <c r="BR1070" i="5"/>
  <c r="BP1070" i="5"/>
  <c r="BQ1070" i="5" s="1"/>
  <c r="BR1069" i="5"/>
  <c r="BP1069" i="5"/>
  <c r="BQ1069" i="5" s="1"/>
  <c r="BR1068" i="5"/>
  <c r="BP1068" i="5"/>
  <c r="BQ1068" i="5" s="1"/>
  <c r="BR1067" i="5"/>
  <c r="BP1067" i="5"/>
  <c r="BQ1067" i="5" s="1"/>
  <c r="BR1066" i="5"/>
  <c r="BP1066" i="5"/>
  <c r="BQ1066" i="5" s="1"/>
  <c r="BR1065" i="5"/>
  <c r="BP1065" i="5"/>
  <c r="BQ1065" i="5" s="1"/>
  <c r="BR1064" i="5"/>
  <c r="BP1064" i="5"/>
  <c r="BQ1064" i="5" s="1"/>
  <c r="BR1063" i="5"/>
  <c r="BP1063" i="5"/>
  <c r="BQ1063" i="5" s="1"/>
  <c r="BR1062" i="5"/>
  <c r="BP1062" i="5"/>
  <c r="BQ1062" i="5" s="1"/>
  <c r="BR1061" i="5"/>
  <c r="BP1061" i="5"/>
  <c r="BQ1061" i="5" s="1"/>
  <c r="BR1060" i="5"/>
  <c r="BP1060" i="5"/>
  <c r="BQ1060" i="5" s="1"/>
  <c r="BR1059" i="5"/>
  <c r="BP1059" i="5"/>
  <c r="BQ1059" i="5" s="1"/>
  <c r="BR1058" i="5"/>
  <c r="BP1058" i="5"/>
  <c r="BQ1058" i="5" s="1"/>
  <c r="BR1057" i="5"/>
  <c r="BP1057" i="5"/>
  <c r="BQ1057" i="5" s="1"/>
  <c r="BR1056" i="5"/>
  <c r="BP1056" i="5"/>
  <c r="BQ1056" i="5" s="1"/>
  <c r="BR1055" i="5"/>
  <c r="BP1055" i="5"/>
  <c r="BQ1055" i="5" s="1"/>
  <c r="BR1054" i="5"/>
  <c r="BP1054" i="5"/>
  <c r="BQ1054" i="5" s="1"/>
  <c r="BR1053" i="5"/>
  <c r="BP1053" i="5"/>
  <c r="BQ1053" i="5" s="1"/>
  <c r="BR1052" i="5"/>
  <c r="BP1052" i="5"/>
  <c r="BQ1052" i="5" s="1"/>
  <c r="BR1051" i="5"/>
  <c r="BP1051" i="5"/>
  <c r="BQ1051" i="5" s="1"/>
  <c r="BR1050" i="5"/>
  <c r="BP1050" i="5"/>
  <c r="BQ1050" i="5" s="1"/>
  <c r="BR1049" i="5"/>
  <c r="BP1049" i="5"/>
  <c r="BQ1049" i="5" s="1"/>
  <c r="BR1048" i="5"/>
  <c r="BP1048" i="5"/>
  <c r="BQ1048" i="5" s="1"/>
  <c r="BR1047" i="5"/>
  <c r="BP1047" i="5"/>
  <c r="BQ1047" i="5" s="1"/>
  <c r="BR1046" i="5"/>
  <c r="BP1046" i="5"/>
  <c r="BQ1046" i="5" s="1"/>
  <c r="BR1045" i="5"/>
  <c r="BP1045" i="5"/>
  <c r="BQ1045" i="5" s="1"/>
  <c r="BR1044" i="5"/>
  <c r="BP1044" i="5"/>
  <c r="BQ1044" i="5" s="1"/>
  <c r="BR1043" i="5"/>
  <c r="BP1043" i="5"/>
  <c r="BQ1043" i="5" s="1"/>
  <c r="BR1042" i="5"/>
  <c r="BP1042" i="5"/>
  <c r="BQ1042" i="5" s="1"/>
  <c r="BR1041" i="5"/>
  <c r="BP1041" i="5"/>
  <c r="BQ1041" i="5" s="1"/>
  <c r="BR1040" i="5"/>
  <c r="BP1040" i="5"/>
  <c r="BQ1040" i="5" s="1"/>
  <c r="BR1039" i="5"/>
  <c r="BP1039" i="5"/>
  <c r="BQ1039" i="5" s="1"/>
  <c r="BR1038" i="5"/>
  <c r="BP1038" i="5"/>
  <c r="BQ1038" i="5" s="1"/>
  <c r="BR1037" i="5"/>
  <c r="BP1037" i="5"/>
  <c r="BQ1037" i="5" s="1"/>
  <c r="BR1036" i="5"/>
  <c r="BP1036" i="5"/>
  <c r="BQ1036" i="5" s="1"/>
  <c r="BR1035" i="5"/>
  <c r="BP1035" i="5"/>
  <c r="BQ1035" i="5" s="1"/>
  <c r="BR1034" i="5"/>
  <c r="BP1034" i="5"/>
  <c r="BQ1034" i="5" s="1"/>
  <c r="BR1033" i="5"/>
  <c r="BP1033" i="5"/>
  <c r="BQ1033" i="5" s="1"/>
  <c r="BR1032" i="5"/>
  <c r="BP1032" i="5"/>
  <c r="BQ1032" i="5" s="1"/>
  <c r="BR1031" i="5"/>
  <c r="BP1031" i="5"/>
  <c r="BQ1031" i="5" s="1"/>
  <c r="BR1030" i="5"/>
  <c r="BP1030" i="5"/>
  <c r="BQ1030" i="5" s="1"/>
  <c r="BR1029" i="5"/>
  <c r="BP1029" i="5"/>
  <c r="BQ1029" i="5" s="1"/>
  <c r="BR1028" i="5"/>
  <c r="BP1028" i="5"/>
  <c r="BQ1028" i="5" s="1"/>
  <c r="BR1027" i="5"/>
  <c r="BP1027" i="5"/>
  <c r="BQ1027" i="5" s="1"/>
  <c r="BR1026" i="5"/>
  <c r="BP1026" i="5"/>
  <c r="BQ1026" i="5" s="1"/>
  <c r="BR1025" i="5"/>
  <c r="BP1025" i="5"/>
  <c r="BQ1025" i="5" s="1"/>
  <c r="BR1024" i="5"/>
  <c r="BP1024" i="5"/>
  <c r="BQ1024" i="5" s="1"/>
  <c r="BR1023" i="5"/>
  <c r="BP1023" i="5"/>
  <c r="BQ1023" i="5" s="1"/>
  <c r="BR1022" i="5"/>
  <c r="BP1022" i="5"/>
  <c r="BQ1022" i="5" s="1"/>
  <c r="BR1021" i="5"/>
  <c r="BP1021" i="5"/>
  <c r="BQ1021" i="5" s="1"/>
  <c r="BR1020" i="5"/>
  <c r="BP1020" i="5"/>
  <c r="BQ1020" i="5" s="1"/>
  <c r="BR1019" i="5"/>
  <c r="BP1019" i="5"/>
  <c r="BQ1019" i="5" s="1"/>
  <c r="BR1018" i="5"/>
  <c r="BP1018" i="5"/>
  <c r="BQ1018" i="5" s="1"/>
  <c r="BR1017" i="5"/>
  <c r="BP1017" i="5"/>
  <c r="BQ1017" i="5" s="1"/>
  <c r="BR1016" i="5"/>
  <c r="BP1016" i="5"/>
  <c r="BQ1016" i="5" s="1"/>
  <c r="BR1015" i="5"/>
  <c r="BP1015" i="5"/>
  <c r="BQ1015" i="5" s="1"/>
  <c r="BR1014" i="5"/>
  <c r="BP1014" i="5"/>
  <c r="BQ1014" i="5" s="1"/>
  <c r="BR1013" i="5"/>
  <c r="BP1013" i="5"/>
  <c r="BQ1013" i="5" s="1"/>
  <c r="BR1012" i="5"/>
  <c r="BP1012" i="5"/>
  <c r="BQ1012" i="5" s="1"/>
  <c r="BR1011" i="5"/>
  <c r="BP1011" i="5"/>
  <c r="BQ1011" i="5" s="1"/>
  <c r="BR1010" i="5"/>
  <c r="BP1010" i="5"/>
  <c r="BQ1010" i="5" s="1"/>
  <c r="BR1009" i="5"/>
  <c r="BP1009" i="5"/>
  <c r="BQ1009" i="5" s="1"/>
  <c r="BR1008" i="5"/>
  <c r="BP1008" i="5"/>
  <c r="BQ1008" i="5" s="1"/>
  <c r="BR1007" i="5"/>
  <c r="BP1007" i="5"/>
  <c r="BQ1007" i="5" s="1"/>
  <c r="BR1006" i="5"/>
  <c r="BP1006" i="5"/>
  <c r="BQ1006" i="5" s="1"/>
  <c r="BR1005" i="5"/>
  <c r="BP1005" i="5"/>
  <c r="BQ1005" i="5" s="1"/>
  <c r="BR1004" i="5"/>
  <c r="BP1004" i="5"/>
  <c r="BQ1004" i="5" s="1"/>
  <c r="BR1003" i="5"/>
  <c r="BP1003" i="5"/>
  <c r="BQ1003" i="5" s="1"/>
  <c r="BR1002" i="5"/>
  <c r="BP1002" i="5"/>
  <c r="BQ1002" i="5" s="1"/>
  <c r="BR1001" i="5"/>
  <c r="BP1001" i="5"/>
  <c r="BQ1001" i="5" s="1"/>
  <c r="BR1000" i="5"/>
  <c r="BP1000" i="5"/>
  <c r="BQ1000" i="5" s="1"/>
  <c r="BR999" i="5"/>
  <c r="BP999" i="5"/>
  <c r="BQ999" i="5" s="1"/>
  <c r="BR998" i="5"/>
  <c r="BP998" i="5"/>
  <c r="BQ998" i="5" s="1"/>
  <c r="BR997" i="5"/>
  <c r="BP997" i="5"/>
  <c r="BQ997" i="5" s="1"/>
  <c r="BR996" i="5"/>
  <c r="BP996" i="5"/>
  <c r="BQ996" i="5" s="1"/>
  <c r="BR995" i="5"/>
  <c r="BP995" i="5"/>
  <c r="BQ995" i="5" s="1"/>
  <c r="BR994" i="5"/>
  <c r="BP994" i="5"/>
  <c r="BQ994" i="5" s="1"/>
  <c r="BR993" i="5"/>
  <c r="BP993" i="5"/>
  <c r="BQ993" i="5" s="1"/>
  <c r="BR992" i="5"/>
  <c r="BP992" i="5"/>
  <c r="BQ992" i="5" s="1"/>
  <c r="BR991" i="5"/>
  <c r="BP991" i="5"/>
  <c r="BQ991" i="5" s="1"/>
  <c r="BR990" i="5"/>
  <c r="BP990" i="5"/>
  <c r="BQ990" i="5" s="1"/>
  <c r="BR989" i="5"/>
  <c r="BP989" i="5"/>
  <c r="BQ989" i="5" s="1"/>
  <c r="BR988" i="5"/>
  <c r="BP988" i="5"/>
  <c r="BQ988" i="5" s="1"/>
  <c r="BR987" i="5"/>
  <c r="BP987" i="5"/>
  <c r="BQ987" i="5" s="1"/>
  <c r="BR986" i="5"/>
  <c r="BP986" i="5"/>
  <c r="BQ986" i="5" s="1"/>
  <c r="BR985" i="5"/>
  <c r="BP985" i="5"/>
  <c r="BQ985" i="5" s="1"/>
  <c r="BR984" i="5"/>
  <c r="BP984" i="5"/>
  <c r="BQ984" i="5" s="1"/>
  <c r="BR983" i="5"/>
  <c r="BP983" i="5"/>
  <c r="BQ983" i="5" s="1"/>
  <c r="BR982" i="5"/>
  <c r="BP982" i="5"/>
  <c r="BQ982" i="5" s="1"/>
  <c r="BR981" i="5"/>
  <c r="BP981" i="5"/>
  <c r="BQ981" i="5" s="1"/>
  <c r="BR980" i="5"/>
  <c r="BP980" i="5"/>
  <c r="BQ980" i="5" s="1"/>
  <c r="BR979" i="5"/>
  <c r="BP979" i="5"/>
  <c r="BQ979" i="5" s="1"/>
  <c r="BR978" i="5"/>
  <c r="BP978" i="5"/>
  <c r="BQ978" i="5" s="1"/>
  <c r="BR977" i="5"/>
  <c r="BP977" i="5"/>
  <c r="BQ977" i="5" s="1"/>
  <c r="BR976" i="5"/>
  <c r="BP976" i="5"/>
  <c r="BQ976" i="5" s="1"/>
  <c r="BR975" i="5"/>
  <c r="BP975" i="5"/>
  <c r="BQ975" i="5" s="1"/>
  <c r="BR974" i="5"/>
  <c r="BP974" i="5"/>
  <c r="BQ974" i="5" s="1"/>
  <c r="BR973" i="5"/>
  <c r="BP973" i="5"/>
  <c r="BQ973" i="5" s="1"/>
  <c r="BR972" i="5"/>
  <c r="BP972" i="5"/>
  <c r="BQ972" i="5" s="1"/>
  <c r="BR971" i="5"/>
  <c r="BP971" i="5"/>
  <c r="BQ971" i="5" s="1"/>
  <c r="BR970" i="5"/>
  <c r="BP970" i="5"/>
  <c r="BQ970" i="5" s="1"/>
  <c r="BR969" i="5"/>
  <c r="BP969" i="5"/>
  <c r="BQ969" i="5" s="1"/>
  <c r="BR968" i="5"/>
  <c r="BP968" i="5"/>
  <c r="BQ968" i="5" s="1"/>
  <c r="BR967" i="5"/>
  <c r="BP967" i="5"/>
  <c r="BQ967" i="5" s="1"/>
  <c r="BR966" i="5"/>
  <c r="BP966" i="5"/>
  <c r="BQ966" i="5" s="1"/>
  <c r="BR965" i="5"/>
  <c r="BP965" i="5"/>
  <c r="BQ965" i="5" s="1"/>
  <c r="BR964" i="5"/>
  <c r="BP964" i="5"/>
  <c r="BQ964" i="5" s="1"/>
  <c r="BR963" i="5"/>
  <c r="BP963" i="5"/>
  <c r="BQ963" i="5" s="1"/>
  <c r="BR962" i="5"/>
  <c r="BP962" i="5"/>
  <c r="BQ962" i="5" s="1"/>
  <c r="BR961" i="5"/>
  <c r="BP961" i="5"/>
  <c r="BQ961" i="5" s="1"/>
  <c r="BR960" i="5"/>
  <c r="BP960" i="5"/>
  <c r="BQ960" i="5" s="1"/>
  <c r="BR959" i="5"/>
  <c r="BP959" i="5"/>
  <c r="BQ959" i="5" s="1"/>
  <c r="BR958" i="5"/>
  <c r="BP958" i="5"/>
  <c r="BQ958" i="5" s="1"/>
  <c r="BR957" i="5"/>
  <c r="BP957" i="5"/>
  <c r="BQ957" i="5" s="1"/>
  <c r="BR956" i="5"/>
  <c r="BP956" i="5"/>
  <c r="BQ956" i="5" s="1"/>
  <c r="BR955" i="5"/>
  <c r="BP955" i="5"/>
  <c r="BQ955" i="5" s="1"/>
  <c r="BR954" i="5"/>
  <c r="BP954" i="5"/>
  <c r="BQ954" i="5" s="1"/>
  <c r="BR953" i="5"/>
  <c r="BP953" i="5"/>
  <c r="BQ953" i="5" s="1"/>
  <c r="BR952" i="5"/>
  <c r="BP952" i="5"/>
  <c r="BQ952" i="5" s="1"/>
  <c r="BR951" i="5"/>
  <c r="BP951" i="5"/>
  <c r="BQ951" i="5" s="1"/>
  <c r="BR950" i="5"/>
  <c r="BP950" i="5"/>
  <c r="BQ950" i="5" s="1"/>
  <c r="BR949" i="5"/>
  <c r="BP949" i="5"/>
  <c r="BQ949" i="5" s="1"/>
  <c r="BR948" i="5"/>
  <c r="BP948" i="5"/>
  <c r="BQ948" i="5" s="1"/>
  <c r="BR947" i="5"/>
  <c r="BP947" i="5"/>
  <c r="BQ947" i="5" s="1"/>
  <c r="BR946" i="5"/>
  <c r="BP946" i="5"/>
  <c r="BQ946" i="5" s="1"/>
  <c r="BR945" i="5"/>
  <c r="BP945" i="5"/>
  <c r="BQ945" i="5" s="1"/>
  <c r="BR944" i="5"/>
  <c r="BP944" i="5"/>
  <c r="BQ944" i="5" s="1"/>
  <c r="BR943" i="5"/>
  <c r="BP943" i="5"/>
  <c r="BQ943" i="5" s="1"/>
  <c r="BR942" i="5"/>
  <c r="BP942" i="5"/>
  <c r="BQ942" i="5" s="1"/>
  <c r="BR941" i="5"/>
  <c r="BP941" i="5"/>
  <c r="BQ941" i="5" s="1"/>
  <c r="BR940" i="5"/>
  <c r="BP940" i="5"/>
  <c r="BQ940" i="5" s="1"/>
  <c r="BR939" i="5"/>
  <c r="BP939" i="5"/>
  <c r="BQ939" i="5" s="1"/>
  <c r="BR938" i="5"/>
  <c r="BP938" i="5"/>
  <c r="BQ938" i="5" s="1"/>
  <c r="BR937" i="5"/>
  <c r="BP937" i="5"/>
  <c r="BQ937" i="5" s="1"/>
  <c r="BR936" i="5"/>
  <c r="BP936" i="5"/>
  <c r="BQ936" i="5" s="1"/>
  <c r="BR935" i="5"/>
  <c r="BP935" i="5"/>
  <c r="BQ935" i="5" s="1"/>
  <c r="BR934" i="5"/>
  <c r="BP934" i="5"/>
  <c r="BQ934" i="5" s="1"/>
  <c r="BR933" i="5"/>
  <c r="BP933" i="5"/>
  <c r="BQ933" i="5" s="1"/>
  <c r="BR932" i="5"/>
  <c r="BP932" i="5"/>
  <c r="BQ932" i="5" s="1"/>
  <c r="BR931" i="5"/>
  <c r="BP931" i="5"/>
  <c r="BQ931" i="5" s="1"/>
  <c r="BR930" i="5"/>
  <c r="BP930" i="5"/>
  <c r="BQ930" i="5" s="1"/>
  <c r="BR929" i="5"/>
  <c r="BP929" i="5"/>
  <c r="BQ929" i="5" s="1"/>
  <c r="BR928" i="5"/>
  <c r="BP928" i="5"/>
  <c r="BQ928" i="5" s="1"/>
  <c r="BR927" i="5"/>
  <c r="BP927" i="5"/>
  <c r="BQ927" i="5" s="1"/>
  <c r="BR926" i="5"/>
  <c r="BP926" i="5"/>
  <c r="BQ926" i="5" s="1"/>
  <c r="BR925" i="5"/>
  <c r="BP925" i="5"/>
  <c r="BQ925" i="5" s="1"/>
  <c r="BR924" i="5"/>
  <c r="BP924" i="5"/>
  <c r="BQ924" i="5" s="1"/>
  <c r="BR923" i="5"/>
  <c r="BP923" i="5"/>
  <c r="BQ923" i="5" s="1"/>
  <c r="BR922" i="5"/>
  <c r="BP922" i="5"/>
  <c r="BQ922" i="5" s="1"/>
  <c r="BR921" i="5"/>
  <c r="BP921" i="5"/>
  <c r="BQ921" i="5" s="1"/>
  <c r="BR920" i="5"/>
  <c r="BP920" i="5"/>
  <c r="BQ920" i="5" s="1"/>
  <c r="BR919" i="5"/>
  <c r="BP919" i="5"/>
  <c r="BQ919" i="5" s="1"/>
  <c r="BR918" i="5"/>
  <c r="BP918" i="5"/>
  <c r="BQ918" i="5" s="1"/>
  <c r="BR917" i="5"/>
  <c r="BP917" i="5"/>
  <c r="BQ917" i="5" s="1"/>
  <c r="BR916" i="5"/>
  <c r="BP916" i="5"/>
  <c r="BQ916" i="5" s="1"/>
  <c r="BR915" i="5"/>
  <c r="BP915" i="5"/>
  <c r="BQ915" i="5" s="1"/>
  <c r="BR914" i="5"/>
  <c r="BP914" i="5"/>
  <c r="BQ914" i="5" s="1"/>
  <c r="BR913" i="5"/>
  <c r="BP913" i="5"/>
  <c r="BQ913" i="5" s="1"/>
  <c r="BR912" i="5"/>
  <c r="BP912" i="5"/>
  <c r="BQ912" i="5" s="1"/>
  <c r="BR911" i="5"/>
  <c r="BP911" i="5"/>
  <c r="BQ911" i="5" s="1"/>
  <c r="BR910" i="5"/>
  <c r="BP910" i="5"/>
  <c r="BQ910" i="5" s="1"/>
  <c r="BR909" i="5"/>
  <c r="BP909" i="5"/>
  <c r="BQ909" i="5" s="1"/>
  <c r="BR908" i="5"/>
  <c r="BP908" i="5"/>
  <c r="BQ908" i="5" s="1"/>
  <c r="BR907" i="5"/>
  <c r="BP907" i="5"/>
  <c r="BQ907" i="5" s="1"/>
  <c r="BR906" i="5"/>
  <c r="BP906" i="5"/>
  <c r="BQ906" i="5" s="1"/>
  <c r="BR905" i="5"/>
  <c r="BP905" i="5"/>
  <c r="BQ905" i="5" s="1"/>
  <c r="BR904" i="5"/>
  <c r="BP904" i="5"/>
  <c r="BQ904" i="5" s="1"/>
  <c r="BR903" i="5"/>
  <c r="BP903" i="5"/>
  <c r="BQ903" i="5" s="1"/>
  <c r="BR902" i="5"/>
  <c r="BP902" i="5"/>
  <c r="BQ902" i="5" s="1"/>
  <c r="BR901" i="5"/>
  <c r="BP901" i="5"/>
  <c r="BQ901" i="5" s="1"/>
  <c r="BR900" i="5"/>
  <c r="BP900" i="5"/>
  <c r="BQ900" i="5" s="1"/>
  <c r="BR899" i="5"/>
  <c r="BP899" i="5"/>
  <c r="BQ899" i="5" s="1"/>
  <c r="BR898" i="5"/>
  <c r="BP898" i="5"/>
  <c r="BQ898" i="5" s="1"/>
  <c r="BR897" i="5"/>
  <c r="BP897" i="5"/>
  <c r="BQ897" i="5" s="1"/>
  <c r="BR896" i="5"/>
  <c r="BP896" i="5"/>
  <c r="BQ896" i="5" s="1"/>
  <c r="BR895" i="5"/>
  <c r="BP895" i="5"/>
  <c r="BQ895" i="5" s="1"/>
  <c r="BR894" i="5"/>
  <c r="BP894" i="5"/>
  <c r="BQ894" i="5" s="1"/>
  <c r="BR893" i="5"/>
  <c r="BP893" i="5"/>
  <c r="BQ893" i="5" s="1"/>
  <c r="BR892" i="5"/>
  <c r="BP892" i="5"/>
  <c r="BQ892" i="5" s="1"/>
  <c r="BR891" i="5"/>
  <c r="BP891" i="5"/>
  <c r="BQ891" i="5" s="1"/>
  <c r="BR890" i="5"/>
  <c r="BP890" i="5"/>
  <c r="BQ890" i="5" s="1"/>
  <c r="BR889" i="5"/>
  <c r="BP889" i="5"/>
  <c r="BQ889" i="5" s="1"/>
  <c r="BR888" i="5"/>
  <c r="BP888" i="5"/>
  <c r="BQ888" i="5" s="1"/>
  <c r="BR887" i="5"/>
  <c r="BP887" i="5"/>
  <c r="BQ887" i="5" s="1"/>
  <c r="BR886" i="5"/>
  <c r="BP886" i="5"/>
  <c r="BQ886" i="5" s="1"/>
  <c r="BR885" i="5"/>
  <c r="BP885" i="5"/>
  <c r="BQ885" i="5" s="1"/>
  <c r="BR884" i="5"/>
  <c r="BP884" i="5"/>
  <c r="BQ884" i="5" s="1"/>
  <c r="BR883" i="5"/>
  <c r="BP883" i="5"/>
  <c r="BQ883" i="5" s="1"/>
  <c r="BR882" i="5"/>
  <c r="BP882" i="5"/>
  <c r="BQ882" i="5" s="1"/>
  <c r="BR881" i="5"/>
  <c r="BP881" i="5"/>
  <c r="BQ881" i="5" s="1"/>
  <c r="BR880" i="5"/>
  <c r="BP880" i="5"/>
  <c r="BQ880" i="5" s="1"/>
  <c r="BR879" i="5"/>
  <c r="BP879" i="5"/>
  <c r="BQ879" i="5" s="1"/>
  <c r="BR878" i="5"/>
  <c r="BP878" i="5"/>
  <c r="BQ878" i="5" s="1"/>
  <c r="BR877" i="5"/>
  <c r="BP877" i="5"/>
  <c r="BQ877" i="5" s="1"/>
  <c r="BR876" i="5"/>
  <c r="BP876" i="5"/>
  <c r="BQ876" i="5" s="1"/>
  <c r="BR875" i="5"/>
  <c r="BP875" i="5"/>
  <c r="BQ875" i="5" s="1"/>
  <c r="BR874" i="5"/>
  <c r="BP874" i="5"/>
  <c r="BQ874" i="5" s="1"/>
  <c r="BR873" i="5"/>
  <c r="BP873" i="5"/>
  <c r="BQ873" i="5" s="1"/>
  <c r="BR872" i="5"/>
  <c r="BP872" i="5"/>
  <c r="BQ872" i="5" s="1"/>
  <c r="BR871" i="5"/>
  <c r="BP871" i="5"/>
  <c r="BQ871" i="5" s="1"/>
  <c r="BR870" i="5"/>
  <c r="BP870" i="5"/>
  <c r="BQ870" i="5" s="1"/>
  <c r="BR869" i="5"/>
  <c r="BP869" i="5"/>
  <c r="BQ869" i="5" s="1"/>
  <c r="BR868" i="5"/>
  <c r="BP868" i="5"/>
  <c r="BQ868" i="5" s="1"/>
  <c r="BR867" i="5"/>
  <c r="BP867" i="5"/>
  <c r="BQ867" i="5" s="1"/>
  <c r="BR866" i="5"/>
  <c r="BP866" i="5"/>
  <c r="BQ866" i="5" s="1"/>
  <c r="BR865" i="5"/>
  <c r="BP865" i="5"/>
  <c r="BQ865" i="5" s="1"/>
  <c r="BR864" i="5"/>
  <c r="BP864" i="5"/>
  <c r="BQ864" i="5" s="1"/>
  <c r="BR863" i="5"/>
  <c r="BP863" i="5"/>
  <c r="BQ863" i="5" s="1"/>
  <c r="BR862" i="5"/>
  <c r="BP862" i="5"/>
  <c r="BQ862" i="5" s="1"/>
  <c r="BR861" i="5"/>
  <c r="BP861" i="5"/>
  <c r="BQ861" i="5" s="1"/>
  <c r="BR860" i="5"/>
  <c r="BP860" i="5"/>
  <c r="BQ860" i="5" s="1"/>
  <c r="BR859" i="5"/>
  <c r="BP859" i="5"/>
  <c r="BQ859" i="5" s="1"/>
  <c r="BR858" i="5"/>
  <c r="BP858" i="5"/>
  <c r="BQ858" i="5" s="1"/>
  <c r="BR857" i="5"/>
  <c r="BP857" i="5"/>
  <c r="BQ857" i="5" s="1"/>
  <c r="BR856" i="5"/>
  <c r="BP856" i="5"/>
  <c r="BQ856" i="5" s="1"/>
  <c r="BR855" i="5"/>
  <c r="BP855" i="5"/>
  <c r="BQ855" i="5" s="1"/>
  <c r="BR854" i="5"/>
  <c r="BP854" i="5"/>
  <c r="BQ854" i="5" s="1"/>
  <c r="BR853" i="5"/>
  <c r="BP853" i="5"/>
  <c r="BQ853" i="5" s="1"/>
  <c r="BR852" i="5"/>
  <c r="BP852" i="5"/>
  <c r="BQ852" i="5" s="1"/>
  <c r="BR851" i="5"/>
  <c r="BP851" i="5"/>
  <c r="BQ851" i="5" s="1"/>
  <c r="BR850" i="5"/>
  <c r="BP850" i="5"/>
  <c r="BQ850" i="5" s="1"/>
  <c r="BR849" i="5"/>
  <c r="BP849" i="5"/>
  <c r="BQ849" i="5" s="1"/>
  <c r="BR848" i="5"/>
  <c r="BP848" i="5"/>
  <c r="BQ848" i="5" s="1"/>
  <c r="BR847" i="5"/>
  <c r="BP847" i="5"/>
  <c r="BQ847" i="5" s="1"/>
  <c r="BR846" i="5"/>
  <c r="BP846" i="5"/>
  <c r="BQ846" i="5" s="1"/>
  <c r="BR845" i="5"/>
  <c r="BP845" i="5"/>
  <c r="BQ845" i="5" s="1"/>
  <c r="BR844" i="5"/>
  <c r="BP844" i="5"/>
  <c r="BQ844" i="5" s="1"/>
  <c r="BR843" i="5"/>
  <c r="BP843" i="5"/>
  <c r="BQ843" i="5" s="1"/>
  <c r="BR842" i="5"/>
  <c r="BP842" i="5"/>
  <c r="BQ842" i="5" s="1"/>
  <c r="BR841" i="5"/>
  <c r="BP841" i="5"/>
  <c r="BQ841" i="5" s="1"/>
  <c r="BR840" i="5"/>
  <c r="BP840" i="5"/>
  <c r="BQ840" i="5" s="1"/>
  <c r="BR839" i="5"/>
  <c r="BP839" i="5"/>
  <c r="BQ839" i="5" s="1"/>
  <c r="BR838" i="5"/>
  <c r="BP838" i="5"/>
  <c r="BQ838" i="5" s="1"/>
  <c r="BR837" i="5"/>
  <c r="BP837" i="5"/>
  <c r="BQ837" i="5" s="1"/>
  <c r="BR836" i="5"/>
  <c r="BP836" i="5"/>
  <c r="BQ836" i="5" s="1"/>
  <c r="BR835" i="5"/>
  <c r="BP835" i="5"/>
  <c r="BQ835" i="5" s="1"/>
  <c r="BR834" i="5"/>
  <c r="BP834" i="5"/>
  <c r="BQ834" i="5" s="1"/>
  <c r="BR833" i="5"/>
  <c r="BP833" i="5"/>
  <c r="BQ833" i="5" s="1"/>
  <c r="BR832" i="5"/>
  <c r="BP832" i="5"/>
  <c r="BQ832" i="5" s="1"/>
  <c r="BR831" i="5"/>
  <c r="BP831" i="5"/>
  <c r="BQ831" i="5" s="1"/>
  <c r="BR830" i="5"/>
  <c r="BP830" i="5"/>
  <c r="BQ830" i="5" s="1"/>
  <c r="BR829" i="5"/>
  <c r="BP829" i="5"/>
  <c r="BQ829" i="5" s="1"/>
  <c r="BR828" i="5"/>
  <c r="BP828" i="5"/>
  <c r="BQ828" i="5" s="1"/>
  <c r="BR827" i="5"/>
  <c r="BP827" i="5"/>
  <c r="BQ827" i="5" s="1"/>
  <c r="BR826" i="5"/>
  <c r="BP826" i="5"/>
  <c r="BQ826" i="5" s="1"/>
  <c r="BR825" i="5"/>
  <c r="BP825" i="5"/>
  <c r="BQ825" i="5" s="1"/>
  <c r="BR824" i="5"/>
  <c r="BP824" i="5"/>
  <c r="BQ824" i="5" s="1"/>
  <c r="BR823" i="5"/>
  <c r="BP823" i="5"/>
  <c r="BQ823" i="5" s="1"/>
  <c r="BR822" i="5"/>
  <c r="BP822" i="5"/>
  <c r="BQ822" i="5" s="1"/>
  <c r="BR821" i="5"/>
  <c r="BP821" i="5"/>
  <c r="BQ821" i="5" s="1"/>
  <c r="BR820" i="5"/>
  <c r="BP820" i="5"/>
  <c r="BQ820" i="5" s="1"/>
  <c r="BR819" i="5"/>
  <c r="BP819" i="5"/>
  <c r="BQ819" i="5" s="1"/>
  <c r="BR818" i="5"/>
  <c r="BP818" i="5"/>
  <c r="BQ818" i="5" s="1"/>
  <c r="BR817" i="5"/>
  <c r="BP817" i="5"/>
  <c r="BQ817" i="5" s="1"/>
  <c r="BR816" i="5"/>
  <c r="BP816" i="5"/>
  <c r="BQ816" i="5" s="1"/>
  <c r="BR815" i="5"/>
  <c r="BP815" i="5"/>
  <c r="BQ815" i="5" s="1"/>
  <c r="BR814" i="5"/>
  <c r="BP814" i="5"/>
  <c r="BQ814" i="5" s="1"/>
  <c r="BR813" i="5"/>
  <c r="BP813" i="5"/>
  <c r="BQ813" i="5" s="1"/>
  <c r="BR812" i="5"/>
  <c r="BP812" i="5"/>
  <c r="BQ812" i="5" s="1"/>
  <c r="BR811" i="5"/>
  <c r="BP811" i="5"/>
  <c r="BQ811" i="5" s="1"/>
  <c r="BR810" i="5"/>
  <c r="BP810" i="5"/>
  <c r="BQ810" i="5" s="1"/>
  <c r="BR809" i="5"/>
  <c r="BP809" i="5"/>
  <c r="BQ809" i="5" s="1"/>
  <c r="BR808" i="5"/>
  <c r="BP808" i="5"/>
  <c r="BQ808" i="5" s="1"/>
  <c r="BR807" i="5"/>
  <c r="BP807" i="5"/>
  <c r="BQ807" i="5" s="1"/>
  <c r="BR806" i="5"/>
  <c r="BP806" i="5"/>
  <c r="BQ806" i="5" s="1"/>
  <c r="BR805" i="5"/>
  <c r="BP805" i="5"/>
  <c r="BQ805" i="5" s="1"/>
  <c r="BR804" i="5"/>
  <c r="BP804" i="5"/>
  <c r="BQ804" i="5" s="1"/>
  <c r="BR803" i="5"/>
  <c r="BP803" i="5"/>
  <c r="BQ803" i="5" s="1"/>
  <c r="BR802" i="5"/>
  <c r="BP802" i="5"/>
  <c r="BQ802" i="5" s="1"/>
  <c r="BR801" i="5"/>
  <c r="BP801" i="5"/>
  <c r="BQ801" i="5" s="1"/>
  <c r="BR800" i="5"/>
  <c r="BP800" i="5"/>
  <c r="BQ800" i="5" s="1"/>
  <c r="BR799" i="5"/>
  <c r="BP799" i="5"/>
  <c r="BQ799" i="5" s="1"/>
  <c r="BR798" i="5"/>
  <c r="BP798" i="5"/>
  <c r="BQ798" i="5" s="1"/>
  <c r="BR797" i="5"/>
  <c r="BP797" i="5"/>
  <c r="BQ797" i="5" s="1"/>
  <c r="BR796" i="5"/>
  <c r="BP796" i="5"/>
  <c r="BQ796" i="5" s="1"/>
  <c r="BR795" i="5"/>
  <c r="BP795" i="5"/>
  <c r="BQ795" i="5" s="1"/>
  <c r="BR794" i="5"/>
  <c r="BP794" i="5"/>
  <c r="BQ794" i="5" s="1"/>
  <c r="BR793" i="5"/>
  <c r="BP793" i="5"/>
  <c r="BQ793" i="5" s="1"/>
  <c r="BR792" i="5"/>
  <c r="BP792" i="5"/>
  <c r="BQ792" i="5" s="1"/>
  <c r="BR791" i="5"/>
  <c r="BP791" i="5"/>
  <c r="BQ791" i="5" s="1"/>
  <c r="BR790" i="5"/>
  <c r="BP790" i="5"/>
  <c r="BQ790" i="5" s="1"/>
  <c r="BR789" i="5"/>
  <c r="BP789" i="5"/>
  <c r="BQ789" i="5" s="1"/>
  <c r="BR788" i="5"/>
  <c r="BP788" i="5"/>
  <c r="BQ788" i="5" s="1"/>
  <c r="BR787" i="5"/>
  <c r="BP787" i="5"/>
  <c r="BQ787" i="5" s="1"/>
  <c r="BR786" i="5"/>
  <c r="BP786" i="5"/>
  <c r="BQ786" i="5" s="1"/>
  <c r="BR785" i="5"/>
  <c r="BP785" i="5"/>
  <c r="BQ785" i="5" s="1"/>
  <c r="BR784" i="5"/>
  <c r="BP784" i="5"/>
  <c r="BQ784" i="5" s="1"/>
  <c r="BR783" i="5"/>
  <c r="BP783" i="5"/>
  <c r="BQ783" i="5" s="1"/>
  <c r="BR782" i="5"/>
  <c r="BP782" i="5"/>
  <c r="BQ782" i="5" s="1"/>
  <c r="BR781" i="5"/>
  <c r="BP781" i="5"/>
  <c r="BQ781" i="5" s="1"/>
  <c r="BR780" i="5"/>
  <c r="BP780" i="5"/>
  <c r="BQ780" i="5" s="1"/>
  <c r="BR779" i="5"/>
  <c r="BP779" i="5"/>
  <c r="BQ779" i="5" s="1"/>
  <c r="BR778" i="5"/>
  <c r="BP778" i="5"/>
  <c r="BQ778" i="5" s="1"/>
  <c r="BR777" i="5"/>
  <c r="BP777" i="5"/>
  <c r="BQ777" i="5" s="1"/>
  <c r="BR776" i="5"/>
  <c r="BP776" i="5"/>
  <c r="BQ776" i="5" s="1"/>
  <c r="BR775" i="5"/>
  <c r="BP775" i="5"/>
  <c r="BQ775" i="5" s="1"/>
  <c r="BR774" i="5"/>
  <c r="BP774" i="5"/>
  <c r="BQ774" i="5" s="1"/>
  <c r="BR773" i="5"/>
  <c r="BP773" i="5"/>
  <c r="BQ773" i="5" s="1"/>
  <c r="BR772" i="5"/>
  <c r="BP772" i="5"/>
  <c r="BQ772" i="5" s="1"/>
  <c r="BR771" i="5"/>
  <c r="BP771" i="5"/>
  <c r="BQ771" i="5" s="1"/>
  <c r="BR770" i="5"/>
  <c r="BP770" i="5"/>
  <c r="BQ770" i="5" s="1"/>
  <c r="BR769" i="5"/>
  <c r="BP769" i="5"/>
  <c r="BQ769" i="5" s="1"/>
  <c r="BR768" i="5"/>
  <c r="BP768" i="5"/>
  <c r="BQ768" i="5" s="1"/>
  <c r="BR767" i="5"/>
  <c r="BP767" i="5"/>
  <c r="BQ767" i="5" s="1"/>
  <c r="BR766" i="5"/>
  <c r="BP766" i="5"/>
  <c r="BQ766" i="5" s="1"/>
  <c r="BR765" i="5"/>
  <c r="BP765" i="5"/>
  <c r="BQ765" i="5" s="1"/>
  <c r="BR764" i="5"/>
  <c r="BP764" i="5"/>
  <c r="BQ764" i="5" s="1"/>
  <c r="BR763" i="5"/>
  <c r="BP763" i="5"/>
  <c r="BQ763" i="5" s="1"/>
  <c r="BR762" i="5"/>
  <c r="BP762" i="5"/>
  <c r="BQ762" i="5" s="1"/>
  <c r="BR761" i="5"/>
  <c r="BP761" i="5"/>
  <c r="BQ761" i="5" s="1"/>
  <c r="BR760" i="5"/>
  <c r="BP760" i="5"/>
  <c r="BQ760" i="5" s="1"/>
  <c r="BR759" i="5"/>
  <c r="BP759" i="5"/>
  <c r="BQ759" i="5" s="1"/>
  <c r="BR758" i="5"/>
  <c r="BP758" i="5"/>
  <c r="BQ758" i="5" s="1"/>
  <c r="BR757" i="5"/>
  <c r="BP757" i="5"/>
  <c r="BQ757" i="5" s="1"/>
  <c r="BR756" i="5"/>
  <c r="BP756" i="5"/>
  <c r="BQ756" i="5" s="1"/>
  <c r="BR755" i="5"/>
  <c r="BP755" i="5"/>
  <c r="BQ755" i="5" s="1"/>
  <c r="BR754" i="5"/>
  <c r="BP754" i="5"/>
  <c r="BQ754" i="5" s="1"/>
  <c r="BR753" i="5"/>
  <c r="BP753" i="5"/>
  <c r="BQ753" i="5" s="1"/>
  <c r="BR752" i="5"/>
  <c r="BP752" i="5"/>
  <c r="BQ752" i="5" s="1"/>
  <c r="BR751" i="5"/>
  <c r="BP751" i="5"/>
  <c r="BQ751" i="5" s="1"/>
  <c r="BR750" i="5"/>
  <c r="BP750" i="5"/>
  <c r="BQ750" i="5" s="1"/>
  <c r="BR749" i="5"/>
  <c r="BP749" i="5"/>
  <c r="BQ749" i="5" s="1"/>
  <c r="BR748" i="5"/>
  <c r="BP748" i="5"/>
  <c r="BQ748" i="5" s="1"/>
  <c r="BR747" i="5"/>
  <c r="BP747" i="5"/>
  <c r="BQ747" i="5" s="1"/>
  <c r="BR746" i="5"/>
  <c r="BP746" i="5"/>
  <c r="BQ746" i="5" s="1"/>
  <c r="BR745" i="5"/>
  <c r="BP745" i="5"/>
  <c r="BQ745" i="5" s="1"/>
  <c r="BR744" i="5"/>
  <c r="BP744" i="5"/>
  <c r="BQ744" i="5" s="1"/>
  <c r="BR743" i="5"/>
  <c r="BP743" i="5"/>
  <c r="BQ743" i="5" s="1"/>
  <c r="BR742" i="5"/>
  <c r="BP742" i="5"/>
  <c r="BQ742" i="5" s="1"/>
  <c r="BR741" i="5"/>
  <c r="BP741" i="5"/>
  <c r="BQ741" i="5" s="1"/>
  <c r="BR740" i="5"/>
  <c r="BP740" i="5"/>
  <c r="BQ740" i="5" s="1"/>
  <c r="BR739" i="5"/>
  <c r="BP739" i="5"/>
  <c r="BQ739" i="5" s="1"/>
  <c r="BR738" i="5"/>
  <c r="BP738" i="5"/>
  <c r="BQ738" i="5" s="1"/>
  <c r="BR737" i="5"/>
  <c r="BP737" i="5"/>
  <c r="BQ737" i="5" s="1"/>
  <c r="BR736" i="5"/>
  <c r="BP736" i="5"/>
  <c r="BQ736" i="5" s="1"/>
  <c r="BR735" i="5"/>
  <c r="BP735" i="5"/>
  <c r="BQ735" i="5" s="1"/>
  <c r="BR734" i="5"/>
  <c r="BP734" i="5"/>
  <c r="BQ734" i="5" s="1"/>
  <c r="BR733" i="5"/>
  <c r="BP733" i="5"/>
  <c r="BQ733" i="5" s="1"/>
  <c r="BR732" i="5"/>
  <c r="BP732" i="5"/>
  <c r="BQ732" i="5" s="1"/>
  <c r="BR731" i="5"/>
  <c r="BP731" i="5"/>
  <c r="BQ731" i="5" s="1"/>
  <c r="BR730" i="5"/>
  <c r="BP730" i="5"/>
  <c r="BQ730" i="5" s="1"/>
  <c r="BR729" i="5"/>
  <c r="BP729" i="5"/>
  <c r="BQ729" i="5" s="1"/>
  <c r="BR728" i="5"/>
  <c r="BP728" i="5"/>
  <c r="BQ728" i="5" s="1"/>
  <c r="BR727" i="5"/>
  <c r="BP727" i="5"/>
  <c r="BQ727" i="5" s="1"/>
  <c r="BR726" i="5"/>
  <c r="BP726" i="5"/>
  <c r="BQ726" i="5" s="1"/>
  <c r="BR725" i="5"/>
  <c r="BP725" i="5"/>
  <c r="BQ725" i="5" s="1"/>
  <c r="BR724" i="5"/>
  <c r="BP724" i="5"/>
  <c r="BQ724" i="5" s="1"/>
  <c r="BR723" i="5"/>
  <c r="BP723" i="5"/>
  <c r="BQ723" i="5" s="1"/>
  <c r="BR722" i="5"/>
  <c r="BP722" i="5"/>
  <c r="BQ722" i="5" s="1"/>
  <c r="BR721" i="5"/>
  <c r="BP721" i="5"/>
  <c r="BQ721" i="5" s="1"/>
  <c r="BR720" i="5"/>
  <c r="BP720" i="5"/>
  <c r="BQ720" i="5" s="1"/>
  <c r="BR719" i="5"/>
  <c r="BP719" i="5"/>
  <c r="BQ719" i="5" s="1"/>
  <c r="BR718" i="5"/>
  <c r="BP718" i="5"/>
  <c r="BQ718" i="5" s="1"/>
  <c r="BR717" i="5"/>
  <c r="BP717" i="5"/>
  <c r="BQ717" i="5" s="1"/>
  <c r="BR716" i="5"/>
  <c r="BP716" i="5"/>
  <c r="BQ716" i="5" s="1"/>
  <c r="BR715" i="5"/>
  <c r="BP715" i="5"/>
  <c r="BQ715" i="5" s="1"/>
  <c r="BR714" i="5"/>
  <c r="BP714" i="5"/>
  <c r="BQ714" i="5" s="1"/>
  <c r="BR713" i="5"/>
  <c r="BP713" i="5"/>
  <c r="BQ713" i="5" s="1"/>
  <c r="BR712" i="5"/>
  <c r="BP712" i="5"/>
  <c r="BQ712" i="5" s="1"/>
  <c r="BR711" i="5"/>
  <c r="BP711" i="5"/>
  <c r="BQ711" i="5" s="1"/>
  <c r="BR710" i="5"/>
  <c r="BP710" i="5"/>
  <c r="BQ710" i="5" s="1"/>
  <c r="BR709" i="5"/>
  <c r="BP709" i="5"/>
  <c r="BQ709" i="5" s="1"/>
  <c r="BR708" i="5"/>
  <c r="BP708" i="5"/>
  <c r="BQ708" i="5" s="1"/>
  <c r="BR707" i="5"/>
  <c r="BP707" i="5"/>
  <c r="BQ707" i="5" s="1"/>
  <c r="BR706" i="5"/>
  <c r="BP706" i="5"/>
  <c r="BQ706" i="5" s="1"/>
  <c r="BR705" i="5"/>
  <c r="BP705" i="5"/>
  <c r="BQ705" i="5" s="1"/>
  <c r="BR704" i="5"/>
  <c r="BP704" i="5"/>
  <c r="BQ704" i="5" s="1"/>
  <c r="BR703" i="5"/>
  <c r="BP703" i="5"/>
  <c r="BQ703" i="5" s="1"/>
  <c r="BR702" i="5"/>
  <c r="BP702" i="5"/>
  <c r="BQ702" i="5" s="1"/>
  <c r="BR701" i="5"/>
  <c r="BP701" i="5"/>
  <c r="BQ701" i="5" s="1"/>
  <c r="BR700" i="5"/>
  <c r="BP700" i="5"/>
  <c r="BQ700" i="5" s="1"/>
  <c r="BR699" i="5"/>
  <c r="BP699" i="5"/>
  <c r="BQ699" i="5" s="1"/>
  <c r="BR698" i="5"/>
  <c r="BP698" i="5"/>
  <c r="BQ698" i="5" s="1"/>
  <c r="BR697" i="5"/>
  <c r="BP697" i="5"/>
  <c r="BQ697" i="5" s="1"/>
  <c r="BR696" i="5"/>
  <c r="BP696" i="5"/>
  <c r="BQ696" i="5" s="1"/>
  <c r="BR695" i="5"/>
  <c r="BP695" i="5"/>
  <c r="BQ695" i="5" s="1"/>
  <c r="BR694" i="5"/>
  <c r="BP694" i="5"/>
  <c r="BQ694" i="5" s="1"/>
  <c r="BR693" i="5"/>
  <c r="BP693" i="5"/>
  <c r="BQ693" i="5" s="1"/>
  <c r="BR692" i="5"/>
  <c r="BP692" i="5"/>
  <c r="BQ692" i="5" s="1"/>
  <c r="BR691" i="5"/>
  <c r="BP691" i="5"/>
  <c r="BQ691" i="5" s="1"/>
  <c r="BR690" i="5"/>
  <c r="BP690" i="5"/>
  <c r="BQ690" i="5" s="1"/>
  <c r="BR689" i="5"/>
  <c r="BP689" i="5"/>
  <c r="BQ689" i="5" s="1"/>
  <c r="BR688" i="5"/>
  <c r="BP688" i="5"/>
  <c r="BQ688" i="5" s="1"/>
  <c r="BR687" i="5"/>
  <c r="BP687" i="5"/>
  <c r="BQ687" i="5" s="1"/>
  <c r="BR686" i="5"/>
  <c r="BP686" i="5"/>
  <c r="BQ686" i="5" s="1"/>
  <c r="BR685" i="5"/>
  <c r="BP685" i="5"/>
  <c r="BQ685" i="5" s="1"/>
  <c r="BR684" i="5"/>
  <c r="BP684" i="5"/>
  <c r="BQ684" i="5" s="1"/>
  <c r="BR683" i="5"/>
  <c r="BP683" i="5"/>
  <c r="BQ683" i="5" s="1"/>
  <c r="BR682" i="5"/>
  <c r="BP682" i="5"/>
  <c r="BQ682" i="5" s="1"/>
  <c r="BR681" i="5"/>
  <c r="BP681" i="5"/>
  <c r="BQ681" i="5" s="1"/>
  <c r="BR680" i="5"/>
  <c r="BP680" i="5"/>
  <c r="BQ680" i="5" s="1"/>
  <c r="BR679" i="5"/>
  <c r="BP679" i="5"/>
  <c r="BQ679" i="5" s="1"/>
  <c r="BR678" i="5"/>
  <c r="BP678" i="5"/>
  <c r="BQ678" i="5" s="1"/>
  <c r="BR677" i="5"/>
  <c r="BP677" i="5"/>
  <c r="BQ677" i="5" s="1"/>
  <c r="BR676" i="5"/>
  <c r="BP676" i="5"/>
  <c r="BQ676" i="5" s="1"/>
  <c r="BR675" i="5"/>
  <c r="BP675" i="5"/>
  <c r="BQ675" i="5" s="1"/>
  <c r="BR674" i="5"/>
  <c r="BP674" i="5"/>
  <c r="BQ674" i="5" s="1"/>
  <c r="BR673" i="5"/>
  <c r="BP673" i="5"/>
  <c r="BQ673" i="5" s="1"/>
  <c r="BR672" i="5"/>
  <c r="BP672" i="5"/>
  <c r="BQ672" i="5" s="1"/>
  <c r="BR671" i="5"/>
  <c r="BP671" i="5"/>
  <c r="BQ671" i="5" s="1"/>
  <c r="BR670" i="5"/>
  <c r="BP670" i="5"/>
  <c r="BQ670" i="5" s="1"/>
  <c r="BR669" i="5"/>
  <c r="BP669" i="5"/>
  <c r="BQ669" i="5" s="1"/>
  <c r="BR668" i="5"/>
  <c r="BP668" i="5"/>
  <c r="BQ668" i="5" s="1"/>
  <c r="BR667" i="5"/>
  <c r="BP667" i="5"/>
  <c r="BQ667" i="5" s="1"/>
  <c r="BR666" i="5"/>
  <c r="BP666" i="5"/>
  <c r="BQ666" i="5" s="1"/>
  <c r="BR665" i="5"/>
  <c r="BP665" i="5"/>
  <c r="BQ665" i="5" s="1"/>
  <c r="BR664" i="5"/>
  <c r="BP664" i="5"/>
  <c r="BQ664" i="5" s="1"/>
  <c r="BR663" i="5"/>
  <c r="BP663" i="5"/>
  <c r="BQ663" i="5" s="1"/>
  <c r="BR662" i="5"/>
  <c r="BP662" i="5"/>
  <c r="BQ662" i="5" s="1"/>
  <c r="BR661" i="5"/>
  <c r="BP661" i="5"/>
  <c r="BQ661" i="5" s="1"/>
  <c r="BR660" i="5"/>
  <c r="BP660" i="5"/>
  <c r="BQ660" i="5" s="1"/>
  <c r="BR659" i="5"/>
  <c r="BP659" i="5"/>
  <c r="BQ659" i="5" s="1"/>
  <c r="BR658" i="5"/>
  <c r="BP658" i="5"/>
  <c r="BQ658" i="5" s="1"/>
  <c r="BR657" i="5"/>
  <c r="BP657" i="5"/>
  <c r="BQ657" i="5" s="1"/>
  <c r="BR656" i="5"/>
  <c r="BP656" i="5"/>
  <c r="BQ656" i="5" s="1"/>
  <c r="BR655" i="5"/>
  <c r="BP655" i="5"/>
  <c r="BQ655" i="5" s="1"/>
  <c r="BR654" i="5"/>
  <c r="BP654" i="5"/>
  <c r="BQ654" i="5" s="1"/>
  <c r="BR653" i="5"/>
  <c r="BP653" i="5"/>
  <c r="BQ653" i="5" s="1"/>
  <c r="BR652" i="5"/>
  <c r="BP652" i="5"/>
  <c r="BQ652" i="5" s="1"/>
  <c r="BR651" i="5"/>
  <c r="BP651" i="5"/>
  <c r="BQ651" i="5" s="1"/>
  <c r="BR650" i="5"/>
  <c r="BP650" i="5"/>
  <c r="BQ650" i="5" s="1"/>
  <c r="BR649" i="5"/>
  <c r="BP649" i="5"/>
  <c r="BQ649" i="5" s="1"/>
  <c r="BR648" i="5"/>
  <c r="BP648" i="5"/>
  <c r="BQ648" i="5" s="1"/>
  <c r="BR647" i="5"/>
  <c r="BP647" i="5"/>
  <c r="BQ647" i="5" s="1"/>
  <c r="BR646" i="5"/>
  <c r="BP646" i="5"/>
  <c r="BQ646" i="5" s="1"/>
  <c r="BR645" i="5"/>
  <c r="BP645" i="5"/>
  <c r="BQ645" i="5" s="1"/>
  <c r="BR644" i="5"/>
  <c r="BP644" i="5"/>
  <c r="BQ644" i="5" s="1"/>
  <c r="BR643" i="5"/>
  <c r="BP643" i="5"/>
  <c r="BQ643" i="5" s="1"/>
  <c r="BR642" i="5"/>
  <c r="BP642" i="5"/>
  <c r="BQ642" i="5" s="1"/>
  <c r="BR641" i="5"/>
  <c r="BP641" i="5"/>
  <c r="BQ641" i="5" s="1"/>
  <c r="BR640" i="5"/>
  <c r="BP640" i="5"/>
  <c r="BQ640" i="5" s="1"/>
  <c r="BR639" i="5"/>
  <c r="BP639" i="5"/>
  <c r="BQ639" i="5" s="1"/>
  <c r="BR638" i="5"/>
  <c r="BP638" i="5"/>
  <c r="BQ638" i="5" s="1"/>
  <c r="BR637" i="5"/>
  <c r="BP637" i="5"/>
  <c r="BQ637" i="5" s="1"/>
  <c r="BR636" i="5"/>
  <c r="BP636" i="5"/>
  <c r="BQ636" i="5" s="1"/>
  <c r="BR635" i="5"/>
  <c r="BP635" i="5"/>
  <c r="BQ635" i="5" s="1"/>
  <c r="BR634" i="5"/>
  <c r="BP634" i="5"/>
  <c r="BQ634" i="5" s="1"/>
  <c r="BR633" i="5"/>
  <c r="BP633" i="5"/>
  <c r="BQ633" i="5" s="1"/>
  <c r="BR632" i="5"/>
  <c r="BP632" i="5"/>
  <c r="BQ632" i="5" s="1"/>
  <c r="BR631" i="5"/>
  <c r="BP631" i="5"/>
  <c r="BQ631" i="5" s="1"/>
  <c r="BR630" i="5"/>
  <c r="BP630" i="5"/>
  <c r="BQ630" i="5" s="1"/>
  <c r="BR629" i="5"/>
  <c r="BP629" i="5"/>
  <c r="BQ629" i="5" s="1"/>
  <c r="BR628" i="5"/>
  <c r="BP628" i="5"/>
  <c r="BQ628" i="5" s="1"/>
  <c r="BR627" i="5"/>
  <c r="BP627" i="5"/>
  <c r="BQ627" i="5" s="1"/>
  <c r="BR626" i="5"/>
  <c r="BP626" i="5"/>
  <c r="BQ626" i="5" s="1"/>
  <c r="BR625" i="5"/>
  <c r="BP625" i="5"/>
  <c r="BQ625" i="5" s="1"/>
  <c r="BR624" i="5"/>
  <c r="BP624" i="5"/>
  <c r="BQ624" i="5" s="1"/>
  <c r="BR623" i="5"/>
  <c r="BP623" i="5"/>
  <c r="BQ623" i="5" s="1"/>
  <c r="BR622" i="5"/>
  <c r="BP622" i="5"/>
  <c r="BQ622" i="5" s="1"/>
  <c r="BR621" i="5"/>
  <c r="BP621" i="5"/>
  <c r="BQ621" i="5" s="1"/>
  <c r="BR620" i="5"/>
  <c r="BP620" i="5"/>
  <c r="BQ620" i="5" s="1"/>
  <c r="BR619" i="5"/>
  <c r="BP619" i="5"/>
  <c r="BQ619" i="5" s="1"/>
  <c r="BR618" i="5"/>
  <c r="BP618" i="5"/>
  <c r="BQ618" i="5" s="1"/>
  <c r="BR617" i="5"/>
  <c r="BP617" i="5"/>
  <c r="BQ617" i="5" s="1"/>
  <c r="BR616" i="5"/>
  <c r="BP616" i="5"/>
  <c r="BQ616" i="5" s="1"/>
  <c r="BR615" i="5"/>
  <c r="BP615" i="5"/>
  <c r="BQ615" i="5" s="1"/>
  <c r="BR614" i="5"/>
  <c r="BP614" i="5"/>
  <c r="BQ614" i="5" s="1"/>
  <c r="BR613" i="5"/>
  <c r="BP613" i="5"/>
  <c r="BQ613" i="5" s="1"/>
  <c r="BR612" i="5"/>
  <c r="BP612" i="5"/>
  <c r="BQ612" i="5" s="1"/>
  <c r="BR611" i="5"/>
  <c r="BP611" i="5"/>
  <c r="BQ611" i="5" s="1"/>
  <c r="BR610" i="5"/>
  <c r="BP610" i="5"/>
  <c r="BQ610" i="5" s="1"/>
  <c r="BR609" i="5"/>
  <c r="BP609" i="5"/>
  <c r="BQ609" i="5" s="1"/>
  <c r="BR608" i="5"/>
  <c r="BP608" i="5"/>
  <c r="BQ608" i="5" s="1"/>
  <c r="BR607" i="5"/>
  <c r="BP607" i="5"/>
  <c r="BQ607" i="5" s="1"/>
  <c r="BR606" i="5"/>
  <c r="BP606" i="5"/>
  <c r="BQ606" i="5" s="1"/>
  <c r="BR605" i="5"/>
  <c r="BP605" i="5"/>
  <c r="BQ605" i="5" s="1"/>
  <c r="BR604" i="5"/>
  <c r="BP604" i="5"/>
  <c r="BQ604" i="5" s="1"/>
  <c r="BR603" i="5"/>
  <c r="BP603" i="5"/>
  <c r="BQ603" i="5" s="1"/>
  <c r="BR602" i="5"/>
  <c r="BP602" i="5"/>
  <c r="BQ602" i="5" s="1"/>
  <c r="BR601" i="5"/>
  <c r="BP601" i="5"/>
  <c r="BQ601" i="5" s="1"/>
  <c r="BR600" i="5"/>
  <c r="BP600" i="5"/>
  <c r="BQ600" i="5" s="1"/>
  <c r="BR599" i="5"/>
  <c r="BP599" i="5"/>
  <c r="BQ599" i="5" s="1"/>
  <c r="BR598" i="5"/>
  <c r="BP598" i="5"/>
  <c r="BQ598" i="5" s="1"/>
  <c r="BR597" i="5"/>
  <c r="BP597" i="5"/>
  <c r="BQ597" i="5" s="1"/>
  <c r="BR596" i="5"/>
  <c r="BP596" i="5"/>
  <c r="BQ596" i="5" s="1"/>
  <c r="BR595" i="5"/>
  <c r="BP595" i="5"/>
  <c r="BQ595" i="5" s="1"/>
  <c r="BR594" i="5"/>
  <c r="BP594" i="5"/>
  <c r="BQ594" i="5" s="1"/>
  <c r="BR593" i="5"/>
  <c r="BP593" i="5"/>
  <c r="BQ593" i="5" s="1"/>
  <c r="BR592" i="5"/>
  <c r="BP592" i="5"/>
  <c r="BQ592" i="5" s="1"/>
  <c r="BR591" i="5"/>
  <c r="BP591" i="5"/>
  <c r="BQ591" i="5" s="1"/>
  <c r="BR590" i="5"/>
  <c r="BP590" i="5"/>
  <c r="BQ590" i="5" s="1"/>
  <c r="BR589" i="5"/>
  <c r="BP589" i="5"/>
  <c r="BQ589" i="5" s="1"/>
  <c r="BR588" i="5"/>
  <c r="BP588" i="5"/>
  <c r="BQ588" i="5" s="1"/>
  <c r="BR587" i="5"/>
  <c r="BP587" i="5"/>
  <c r="BQ587" i="5" s="1"/>
  <c r="BR586" i="5"/>
  <c r="BP586" i="5"/>
  <c r="BQ586" i="5" s="1"/>
  <c r="BR585" i="5"/>
  <c r="BP585" i="5"/>
  <c r="BQ585" i="5" s="1"/>
  <c r="BR584" i="5"/>
  <c r="BP584" i="5"/>
  <c r="BQ584" i="5" s="1"/>
  <c r="BR583" i="5"/>
  <c r="BP583" i="5"/>
  <c r="BQ583" i="5" s="1"/>
  <c r="BR582" i="5"/>
  <c r="BP582" i="5"/>
  <c r="BQ582" i="5" s="1"/>
  <c r="BR581" i="5"/>
  <c r="BP581" i="5"/>
  <c r="BQ581" i="5" s="1"/>
  <c r="BR580" i="5"/>
  <c r="BP580" i="5"/>
  <c r="BQ580" i="5" s="1"/>
  <c r="BR579" i="5"/>
  <c r="BP579" i="5"/>
  <c r="BQ579" i="5" s="1"/>
  <c r="BR578" i="5"/>
  <c r="BP578" i="5"/>
  <c r="BQ578" i="5" s="1"/>
  <c r="BR577" i="5"/>
  <c r="BP577" i="5"/>
  <c r="BQ577" i="5" s="1"/>
  <c r="BR576" i="5"/>
  <c r="BP576" i="5"/>
  <c r="BQ576" i="5" s="1"/>
  <c r="BR575" i="5"/>
  <c r="BP575" i="5"/>
  <c r="BQ575" i="5" s="1"/>
  <c r="BR574" i="5"/>
  <c r="BP574" i="5"/>
  <c r="BQ574" i="5" s="1"/>
  <c r="BR573" i="5"/>
  <c r="BP573" i="5"/>
  <c r="BQ573" i="5" s="1"/>
  <c r="BR572" i="5"/>
  <c r="BP572" i="5"/>
  <c r="BQ572" i="5" s="1"/>
  <c r="BR571" i="5"/>
  <c r="BP571" i="5"/>
  <c r="BQ571" i="5" s="1"/>
  <c r="BR570" i="5"/>
  <c r="BP570" i="5"/>
  <c r="BQ570" i="5" s="1"/>
  <c r="BR569" i="5"/>
  <c r="BP569" i="5"/>
  <c r="BQ569" i="5" s="1"/>
  <c r="BR568" i="5"/>
  <c r="BP568" i="5"/>
  <c r="BQ568" i="5" s="1"/>
  <c r="BR567" i="5"/>
  <c r="BP567" i="5"/>
  <c r="BQ567" i="5" s="1"/>
  <c r="BR566" i="5"/>
  <c r="BP566" i="5"/>
  <c r="BQ566" i="5" s="1"/>
  <c r="BR565" i="5"/>
  <c r="BP565" i="5"/>
  <c r="BQ565" i="5" s="1"/>
  <c r="BR564" i="5"/>
  <c r="BP564" i="5"/>
  <c r="BQ564" i="5" s="1"/>
  <c r="BR563" i="5"/>
  <c r="BP563" i="5"/>
  <c r="BQ563" i="5" s="1"/>
  <c r="BR562" i="5"/>
  <c r="BP562" i="5"/>
  <c r="BQ562" i="5" s="1"/>
  <c r="BR561" i="5"/>
  <c r="BP561" i="5"/>
  <c r="BQ561" i="5" s="1"/>
  <c r="BR560" i="5"/>
  <c r="BP560" i="5"/>
  <c r="BQ560" i="5" s="1"/>
  <c r="BR559" i="5"/>
  <c r="BP559" i="5"/>
  <c r="BQ559" i="5" s="1"/>
  <c r="BR558" i="5"/>
  <c r="BP558" i="5"/>
  <c r="BQ558" i="5" s="1"/>
  <c r="BR557" i="5"/>
  <c r="BP557" i="5"/>
  <c r="BQ557" i="5" s="1"/>
  <c r="BR556" i="5"/>
  <c r="BP556" i="5"/>
  <c r="BQ556" i="5" s="1"/>
  <c r="BR555" i="5"/>
  <c r="BP555" i="5"/>
  <c r="BQ555" i="5" s="1"/>
  <c r="BR554" i="5"/>
  <c r="BP554" i="5"/>
  <c r="BQ554" i="5" s="1"/>
  <c r="BR553" i="5"/>
  <c r="BP553" i="5"/>
  <c r="BQ553" i="5" s="1"/>
  <c r="BR552" i="5"/>
  <c r="BP552" i="5"/>
  <c r="BQ552" i="5" s="1"/>
  <c r="BR551" i="5"/>
  <c r="BP551" i="5"/>
  <c r="BQ551" i="5" s="1"/>
  <c r="BR550" i="5"/>
  <c r="BP550" i="5"/>
  <c r="BQ550" i="5" s="1"/>
  <c r="BR549" i="5"/>
  <c r="BP549" i="5"/>
  <c r="BQ549" i="5" s="1"/>
  <c r="BR548" i="5"/>
  <c r="BP548" i="5"/>
  <c r="BQ548" i="5" s="1"/>
  <c r="BR547" i="5"/>
  <c r="BP547" i="5"/>
  <c r="BQ547" i="5" s="1"/>
  <c r="BR546" i="5"/>
  <c r="BP546" i="5"/>
  <c r="BQ546" i="5" s="1"/>
  <c r="BR545" i="5"/>
  <c r="BP545" i="5"/>
  <c r="BQ545" i="5" s="1"/>
  <c r="BR544" i="5"/>
  <c r="BP544" i="5"/>
  <c r="BQ544" i="5" s="1"/>
  <c r="BR543" i="5"/>
  <c r="BP543" i="5"/>
  <c r="BQ543" i="5" s="1"/>
  <c r="BR542" i="5"/>
  <c r="BP542" i="5"/>
  <c r="BQ542" i="5" s="1"/>
  <c r="BR541" i="5"/>
  <c r="BP541" i="5"/>
  <c r="BQ541" i="5" s="1"/>
  <c r="BR540" i="5"/>
  <c r="BP540" i="5"/>
  <c r="BQ540" i="5" s="1"/>
  <c r="BR539" i="5"/>
  <c r="BP539" i="5"/>
  <c r="BQ539" i="5" s="1"/>
  <c r="BR538" i="5"/>
  <c r="BP538" i="5"/>
  <c r="BQ538" i="5" s="1"/>
  <c r="BR537" i="5"/>
  <c r="BP537" i="5"/>
  <c r="BQ537" i="5" s="1"/>
  <c r="BR536" i="5"/>
  <c r="BP536" i="5"/>
  <c r="BQ536" i="5" s="1"/>
  <c r="BR535" i="5"/>
  <c r="BP535" i="5"/>
  <c r="BQ535" i="5" s="1"/>
  <c r="BR534" i="5"/>
  <c r="BP534" i="5"/>
  <c r="BQ534" i="5" s="1"/>
  <c r="BR533" i="5"/>
  <c r="BP533" i="5"/>
  <c r="BQ533" i="5" s="1"/>
  <c r="BR532" i="5"/>
  <c r="BP532" i="5"/>
  <c r="BQ532" i="5" s="1"/>
  <c r="BR531" i="5"/>
  <c r="BP531" i="5"/>
  <c r="BQ531" i="5" s="1"/>
  <c r="BR530" i="5"/>
  <c r="BP530" i="5"/>
  <c r="BQ530" i="5" s="1"/>
  <c r="BR529" i="5"/>
  <c r="BP529" i="5"/>
  <c r="BQ529" i="5" s="1"/>
  <c r="BR528" i="5"/>
  <c r="BP528" i="5"/>
  <c r="BQ528" i="5" s="1"/>
  <c r="BR527" i="5"/>
  <c r="BP527" i="5"/>
  <c r="BQ527" i="5" s="1"/>
  <c r="BR526" i="5"/>
  <c r="BP526" i="5"/>
  <c r="BQ526" i="5" s="1"/>
  <c r="BR525" i="5"/>
  <c r="BP525" i="5"/>
  <c r="BQ525" i="5" s="1"/>
  <c r="BR524" i="5"/>
  <c r="BP524" i="5"/>
  <c r="BQ524" i="5" s="1"/>
  <c r="BR523" i="5"/>
  <c r="BP523" i="5"/>
  <c r="BQ523" i="5" s="1"/>
  <c r="BR522" i="5"/>
  <c r="BP522" i="5"/>
  <c r="BQ522" i="5" s="1"/>
  <c r="BR521" i="5"/>
  <c r="BP521" i="5"/>
  <c r="BQ521" i="5" s="1"/>
  <c r="BR520" i="5"/>
  <c r="BP520" i="5"/>
  <c r="BQ520" i="5" s="1"/>
  <c r="BR519" i="5"/>
  <c r="BP519" i="5"/>
  <c r="BQ519" i="5" s="1"/>
  <c r="BR518" i="5"/>
  <c r="BP518" i="5"/>
  <c r="BQ518" i="5" s="1"/>
  <c r="BR517" i="5"/>
  <c r="BP517" i="5"/>
  <c r="BQ517" i="5" s="1"/>
  <c r="BR516" i="5"/>
  <c r="BP516" i="5"/>
  <c r="BQ516" i="5" s="1"/>
  <c r="BR515" i="5"/>
  <c r="BP515" i="5"/>
  <c r="BQ515" i="5" s="1"/>
  <c r="BR514" i="5"/>
  <c r="BP514" i="5"/>
  <c r="BQ514" i="5" s="1"/>
  <c r="BR513" i="5"/>
  <c r="BP513" i="5"/>
  <c r="BQ513" i="5" s="1"/>
  <c r="BR512" i="5"/>
  <c r="BP512" i="5"/>
  <c r="BQ512" i="5" s="1"/>
  <c r="BR511" i="5"/>
  <c r="BP511" i="5"/>
  <c r="BQ511" i="5" s="1"/>
  <c r="BR510" i="5"/>
  <c r="BP510" i="5"/>
  <c r="BQ510" i="5" s="1"/>
  <c r="BR509" i="5"/>
  <c r="BP509" i="5"/>
  <c r="BQ509" i="5" s="1"/>
  <c r="BR508" i="5"/>
  <c r="BP508" i="5"/>
  <c r="BQ508" i="5" s="1"/>
  <c r="BR507" i="5"/>
  <c r="BP507" i="5"/>
  <c r="BQ507" i="5" s="1"/>
  <c r="BR506" i="5"/>
  <c r="BP506" i="5"/>
  <c r="BQ506" i="5" s="1"/>
  <c r="BR505" i="5"/>
  <c r="BP505" i="5"/>
  <c r="BQ505" i="5" s="1"/>
  <c r="BR504" i="5"/>
  <c r="BP504" i="5"/>
  <c r="BQ504" i="5" s="1"/>
  <c r="BR503" i="5"/>
  <c r="BP503" i="5"/>
  <c r="BQ503" i="5" s="1"/>
  <c r="BR502" i="5"/>
  <c r="BP502" i="5"/>
  <c r="BQ502" i="5" s="1"/>
  <c r="BR501" i="5"/>
  <c r="BP501" i="5"/>
  <c r="BQ501" i="5" s="1"/>
  <c r="BR500" i="5"/>
  <c r="BP500" i="5"/>
  <c r="BQ500" i="5" s="1"/>
  <c r="BR499" i="5"/>
  <c r="BP499" i="5"/>
  <c r="BQ499" i="5" s="1"/>
  <c r="BR498" i="5"/>
  <c r="BP498" i="5"/>
  <c r="BQ498" i="5" s="1"/>
  <c r="BR497" i="5"/>
  <c r="BP497" i="5"/>
  <c r="BQ497" i="5" s="1"/>
  <c r="BR496" i="5"/>
  <c r="BP496" i="5"/>
  <c r="BQ496" i="5" s="1"/>
  <c r="BR495" i="5"/>
  <c r="BP495" i="5"/>
  <c r="BQ495" i="5" s="1"/>
  <c r="BR494" i="5"/>
  <c r="BP494" i="5"/>
  <c r="BQ494" i="5" s="1"/>
  <c r="BR493" i="5"/>
  <c r="BP493" i="5"/>
  <c r="BQ493" i="5" s="1"/>
  <c r="BR492" i="5"/>
  <c r="BP492" i="5"/>
  <c r="BQ492" i="5" s="1"/>
  <c r="BR491" i="5"/>
  <c r="BP491" i="5"/>
  <c r="BQ491" i="5" s="1"/>
  <c r="BR490" i="5"/>
  <c r="BP490" i="5"/>
  <c r="BQ490" i="5" s="1"/>
  <c r="BR489" i="5"/>
  <c r="BP489" i="5"/>
  <c r="BQ489" i="5" s="1"/>
  <c r="BR488" i="5"/>
  <c r="BP488" i="5"/>
  <c r="BQ488" i="5" s="1"/>
  <c r="BR487" i="5"/>
  <c r="BP487" i="5"/>
  <c r="BQ487" i="5" s="1"/>
  <c r="BR486" i="5"/>
  <c r="BP486" i="5"/>
  <c r="BQ486" i="5" s="1"/>
  <c r="BR485" i="5"/>
  <c r="BP485" i="5"/>
  <c r="BQ485" i="5" s="1"/>
  <c r="BR484" i="5"/>
  <c r="BP484" i="5"/>
  <c r="BQ484" i="5" s="1"/>
  <c r="BR483" i="5"/>
  <c r="BP483" i="5"/>
  <c r="BQ483" i="5" s="1"/>
  <c r="BR482" i="5"/>
  <c r="BP482" i="5"/>
  <c r="BQ482" i="5" s="1"/>
  <c r="BR481" i="5"/>
  <c r="BP481" i="5"/>
  <c r="BQ481" i="5" s="1"/>
  <c r="BR480" i="5"/>
  <c r="BP480" i="5"/>
  <c r="BQ480" i="5" s="1"/>
  <c r="BR479" i="5"/>
  <c r="BP479" i="5"/>
  <c r="BQ479" i="5" s="1"/>
  <c r="BR478" i="5"/>
  <c r="BP478" i="5"/>
  <c r="BQ478" i="5" s="1"/>
  <c r="BR477" i="5"/>
  <c r="BP477" i="5"/>
  <c r="BQ477" i="5" s="1"/>
  <c r="BR476" i="5"/>
  <c r="BP476" i="5"/>
  <c r="BQ476" i="5" s="1"/>
  <c r="BR475" i="5"/>
  <c r="BP475" i="5"/>
  <c r="BQ475" i="5" s="1"/>
  <c r="BR474" i="5"/>
  <c r="BP474" i="5"/>
  <c r="BQ474" i="5" s="1"/>
  <c r="BR473" i="5"/>
  <c r="BP473" i="5"/>
  <c r="BQ473" i="5" s="1"/>
  <c r="BR472" i="5"/>
  <c r="BP472" i="5"/>
  <c r="BQ472" i="5" s="1"/>
  <c r="BR471" i="5"/>
  <c r="BP471" i="5"/>
  <c r="BQ471" i="5" s="1"/>
  <c r="BR470" i="5"/>
  <c r="BP470" i="5"/>
  <c r="BQ470" i="5" s="1"/>
  <c r="BR469" i="5"/>
  <c r="BP469" i="5"/>
  <c r="BQ469" i="5" s="1"/>
  <c r="BR468" i="5"/>
  <c r="BP468" i="5"/>
  <c r="BQ468" i="5" s="1"/>
  <c r="BR467" i="5"/>
  <c r="BP467" i="5"/>
  <c r="BQ467" i="5" s="1"/>
  <c r="BR466" i="5"/>
  <c r="BP466" i="5"/>
  <c r="BQ466" i="5" s="1"/>
  <c r="BR465" i="5"/>
  <c r="BP465" i="5"/>
  <c r="BQ465" i="5" s="1"/>
  <c r="BR464" i="5"/>
  <c r="BP464" i="5"/>
  <c r="BQ464" i="5" s="1"/>
  <c r="BR463" i="5"/>
  <c r="BP463" i="5"/>
  <c r="BQ463" i="5" s="1"/>
  <c r="BR462" i="5"/>
  <c r="BP462" i="5"/>
  <c r="BQ462" i="5" s="1"/>
  <c r="BR461" i="5"/>
  <c r="BP461" i="5"/>
  <c r="BQ461" i="5" s="1"/>
  <c r="BR460" i="5"/>
  <c r="BP460" i="5"/>
  <c r="BQ460" i="5" s="1"/>
  <c r="BR459" i="5"/>
  <c r="BP459" i="5"/>
  <c r="BQ459" i="5" s="1"/>
  <c r="BR458" i="5"/>
  <c r="BP458" i="5"/>
  <c r="BQ458" i="5" s="1"/>
  <c r="BR457" i="5"/>
  <c r="BP457" i="5"/>
  <c r="BQ457" i="5" s="1"/>
  <c r="BR456" i="5"/>
  <c r="BP456" i="5"/>
  <c r="BQ456" i="5" s="1"/>
  <c r="BR455" i="5"/>
  <c r="BP455" i="5"/>
  <c r="BQ455" i="5" s="1"/>
  <c r="BR454" i="5"/>
  <c r="BP454" i="5"/>
  <c r="BQ454" i="5" s="1"/>
  <c r="BR453" i="5"/>
  <c r="BP453" i="5"/>
  <c r="BQ453" i="5" s="1"/>
  <c r="BR452" i="5"/>
  <c r="BP452" i="5"/>
  <c r="BQ452" i="5" s="1"/>
  <c r="BR451" i="5"/>
  <c r="BP451" i="5"/>
  <c r="BQ451" i="5" s="1"/>
  <c r="BR450" i="5"/>
  <c r="BP450" i="5"/>
  <c r="BQ450" i="5" s="1"/>
  <c r="BR449" i="5"/>
  <c r="BP449" i="5"/>
  <c r="BQ449" i="5" s="1"/>
  <c r="BR448" i="5"/>
  <c r="BP448" i="5"/>
  <c r="BQ448" i="5" s="1"/>
  <c r="BR447" i="5"/>
  <c r="BP447" i="5"/>
  <c r="BQ447" i="5" s="1"/>
  <c r="BR446" i="5"/>
  <c r="BP446" i="5"/>
  <c r="BQ446" i="5" s="1"/>
  <c r="BR445" i="5"/>
  <c r="BP445" i="5"/>
  <c r="BQ445" i="5" s="1"/>
  <c r="BR444" i="5"/>
  <c r="BP444" i="5"/>
  <c r="BQ444" i="5" s="1"/>
  <c r="BR443" i="5"/>
  <c r="BP443" i="5"/>
  <c r="BQ443" i="5" s="1"/>
  <c r="BR442" i="5"/>
  <c r="BP442" i="5"/>
  <c r="BQ442" i="5" s="1"/>
  <c r="BR441" i="5"/>
  <c r="BP441" i="5"/>
  <c r="BQ441" i="5" s="1"/>
  <c r="BR440" i="5"/>
  <c r="BP440" i="5"/>
  <c r="BQ440" i="5" s="1"/>
  <c r="BR439" i="5"/>
  <c r="BP439" i="5"/>
  <c r="BQ439" i="5" s="1"/>
  <c r="BR438" i="5"/>
  <c r="BP438" i="5"/>
  <c r="BQ438" i="5" s="1"/>
  <c r="BR437" i="5"/>
  <c r="BP437" i="5"/>
  <c r="BQ437" i="5" s="1"/>
  <c r="BR436" i="5"/>
  <c r="BP436" i="5"/>
  <c r="BQ436" i="5" s="1"/>
  <c r="BR435" i="5"/>
  <c r="BP435" i="5"/>
  <c r="BQ435" i="5" s="1"/>
  <c r="BR434" i="5"/>
  <c r="BP434" i="5"/>
  <c r="BQ434" i="5" s="1"/>
  <c r="BR433" i="5"/>
  <c r="BP433" i="5"/>
  <c r="BQ433" i="5" s="1"/>
  <c r="BR432" i="5"/>
  <c r="BP432" i="5"/>
  <c r="BQ432" i="5" s="1"/>
  <c r="BR431" i="5"/>
  <c r="BP431" i="5"/>
  <c r="BQ431" i="5" s="1"/>
  <c r="BR430" i="5"/>
  <c r="BP430" i="5"/>
  <c r="BQ430" i="5" s="1"/>
  <c r="BR429" i="5"/>
  <c r="BP429" i="5"/>
  <c r="BQ429" i="5" s="1"/>
  <c r="BR428" i="5"/>
  <c r="BP428" i="5"/>
  <c r="BQ428" i="5" s="1"/>
  <c r="BR427" i="5"/>
  <c r="BP427" i="5"/>
  <c r="BQ427" i="5" s="1"/>
  <c r="BR426" i="5"/>
  <c r="BP426" i="5"/>
  <c r="BQ426" i="5" s="1"/>
  <c r="BR425" i="5"/>
  <c r="BP425" i="5"/>
  <c r="BQ425" i="5" s="1"/>
  <c r="BR424" i="5"/>
  <c r="BP424" i="5"/>
  <c r="BQ424" i="5" s="1"/>
  <c r="BR423" i="5"/>
  <c r="BP423" i="5"/>
  <c r="BQ423" i="5" s="1"/>
  <c r="BR422" i="5"/>
  <c r="BP422" i="5"/>
  <c r="BQ422" i="5" s="1"/>
  <c r="BR421" i="5"/>
  <c r="BP421" i="5"/>
  <c r="BQ421" i="5" s="1"/>
  <c r="BR420" i="5"/>
  <c r="BP420" i="5"/>
  <c r="BQ420" i="5" s="1"/>
  <c r="BR419" i="5"/>
  <c r="BP419" i="5"/>
  <c r="BQ419" i="5" s="1"/>
  <c r="BR418" i="5"/>
  <c r="BP418" i="5"/>
  <c r="BQ418" i="5" s="1"/>
  <c r="BR417" i="5"/>
  <c r="BP417" i="5"/>
  <c r="BQ417" i="5" s="1"/>
  <c r="BR416" i="5"/>
  <c r="BP416" i="5"/>
  <c r="BQ416" i="5" s="1"/>
  <c r="BR415" i="5"/>
  <c r="BP415" i="5"/>
  <c r="BQ415" i="5" s="1"/>
  <c r="BR414" i="5"/>
  <c r="BP414" i="5"/>
  <c r="BQ414" i="5" s="1"/>
  <c r="BR413" i="5"/>
  <c r="BP413" i="5"/>
  <c r="BQ413" i="5" s="1"/>
  <c r="BR412" i="5"/>
  <c r="BP412" i="5"/>
  <c r="BQ412" i="5" s="1"/>
  <c r="BR411" i="5"/>
  <c r="BP411" i="5"/>
  <c r="BQ411" i="5" s="1"/>
  <c r="BR410" i="5"/>
  <c r="BP410" i="5"/>
  <c r="BQ410" i="5" s="1"/>
  <c r="BR409" i="5"/>
  <c r="BP409" i="5"/>
  <c r="BQ409" i="5" s="1"/>
  <c r="BR408" i="5"/>
  <c r="BP408" i="5"/>
  <c r="BQ408" i="5" s="1"/>
  <c r="BR407" i="5"/>
  <c r="BP407" i="5"/>
  <c r="BQ407" i="5" s="1"/>
  <c r="BR406" i="5"/>
  <c r="BP406" i="5"/>
  <c r="BQ406" i="5" s="1"/>
  <c r="BR405" i="5"/>
  <c r="BP405" i="5"/>
  <c r="BQ405" i="5" s="1"/>
  <c r="BR404" i="5"/>
  <c r="BP404" i="5"/>
  <c r="BQ404" i="5" s="1"/>
  <c r="BR403" i="5"/>
  <c r="BP403" i="5"/>
  <c r="BQ403" i="5" s="1"/>
  <c r="BR402" i="5"/>
  <c r="BP402" i="5"/>
  <c r="BQ402" i="5" s="1"/>
  <c r="BR401" i="5"/>
  <c r="BP401" i="5"/>
  <c r="BQ401" i="5" s="1"/>
  <c r="BR400" i="5"/>
  <c r="BP400" i="5"/>
  <c r="BQ400" i="5" s="1"/>
  <c r="BR399" i="5"/>
  <c r="BP399" i="5"/>
  <c r="BQ399" i="5" s="1"/>
  <c r="BR398" i="5"/>
  <c r="BP398" i="5"/>
  <c r="BQ398" i="5" s="1"/>
  <c r="BR397" i="5"/>
  <c r="BP397" i="5"/>
  <c r="BQ397" i="5" s="1"/>
  <c r="BR396" i="5"/>
  <c r="BP396" i="5"/>
  <c r="BQ396" i="5" s="1"/>
  <c r="BR395" i="5"/>
  <c r="BP395" i="5"/>
  <c r="BQ395" i="5" s="1"/>
  <c r="BR394" i="5"/>
  <c r="BP394" i="5"/>
  <c r="BQ394" i="5" s="1"/>
  <c r="BR393" i="5"/>
  <c r="BP393" i="5"/>
  <c r="BQ393" i="5" s="1"/>
  <c r="BR392" i="5"/>
  <c r="BP392" i="5"/>
  <c r="BQ392" i="5" s="1"/>
  <c r="BR391" i="5"/>
  <c r="BP391" i="5"/>
  <c r="BQ391" i="5" s="1"/>
  <c r="BR390" i="5"/>
  <c r="BP390" i="5"/>
  <c r="BQ390" i="5" s="1"/>
  <c r="BR389" i="5"/>
  <c r="BP389" i="5"/>
  <c r="BQ389" i="5" s="1"/>
  <c r="BR388" i="5"/>
  <c r="BP388" i="5"/>
  <c r="BQ388" i="5" s="1"/>
  <c r="BR387" i="5"/>
  <c r="BP387" i="5"/>
  <c r="BQ387" i="5" s="1"/>
  <c r="BR386" i="5"/>
  <c r="BP386" i="5"/>
  <c r="BQ386" i="5" s="1"/>
  <c r="BR385" i="5"/>
  <c r="BP385" i="5"/>
  <c r="BQ385" i="5" s="1"/>
  <c r="BR384" i="5"/>
  <c r="BP384" i="5"/>
  <c r="BQ384" i="5" s="1"/>
  <c r="BR383" i="5"/>
  <c r="BP383" i="5"/>
  <c r="BQ383" i="5" s="1"/>
  <c r="BR382" i="5"/>
  <c r="BP382" i="5"/>
  <c r="BQ382" i="5" s="1"/>
  <c r="BR381" i="5"/>
  <c r="BP381" i="5"/>
  <c r="BQ381" i="5" s="1"/>
  <c r="BR380" i="5"/>
  <c r="BP380" i="5"/>
  <c r="BQ380" i="5" s="1"/>
  <c r="BR379" i="5"/>
  <c r="BP379" i="5"/>
  <c r="BQ379" i="5" s="1"/>
  <c r="BR378" i="5"/>
  <c r="BP378" i="5"/>
  <c r="BQ378" i="5" s="1"/>
  <c r="BR377" i="5"/>
  <c r="BP377" i="5"/>
  <c r="BQ377" i="5" s="1"/>
  <c r="BR376" i="5"/>
  <c r="BP376" i="5"/>
  <c r="BQ376" i="5" s="1"/>
  <c r="BR375" i="5"/>
  <c r="BP375" i="5"/>
  <c r="BQ375" i="5" s="1"/>
  <c r="BR374" i="5"/>
  <c r="BP374" i="5"/>
  <c r="BQ374" i="5" s="1"/>
  <c r="BR373" i="5"/>
  <c r="BP373" i="5"/>
  <c r="BQ373" i="5" s="1"/>
  <c r="BR372" i="5"/>
  <c r="BP372" i="5"/>
  <c r="BQ372" i="5" s="1"/>
  <c r="BR371" i="5"/>
  <c r="BP371" i="5"/>
  <c r="BQ371" i="5" s="1"/>
  <c r="BR370" i="5"/>
  <c r="BP370" i="5"/>
  <c r="BQ370" i="5" s="1"/>
  <c r="BR369" i="5"/>
  <c r="BP369" i="5"/>
  <c r="BQ369" i="5" s="1"/>
  <c r="BR368" i="5"/>
  <c r="BP368" i="5"/>
  <c r="BQ368" i="5" s="1"/>
  <c r="BR367" i="5"/>
  <c r="BP367" i="5"/>
  <c r="BQ367" i="5" s="1"/>
  <c r="BR366" i="5"/>
  <c r="BP366" i="5"/>
  <c r="BQ366" i="5" s="1"/>
  <c r="BR365" i="5"/>
  <c r="BP365" i="5"/>
  <c r="BQ365" i="5" s="1"/>
  <c r="BR364" i="5"/>
  <c r="BP364" i="5"/>
  <c r="BQ364" i="5" s="1"/>
  <c r="BR363" i="5"/>
  <c r="BP363" i="5"/>
  <c r="BQ363" i="5" s="1"/>
  <c r="BR362" i="5"/>
  <c r="BP362" i="5"/>
  <c r="BQ362" i="5" s="1"/>
  <c r="BR361" i="5"/>
  <c r="BP361" i="5"/>
  <c r="BQ361" i="5" s="1"/>
  <c r="BR360" i="5"/>
  <c r="BP360" i="5"/>
  <c r="BQ360" i="5" s="1"/>
  <c r="BR359" i="5"/>
  <c r="BP359" i="5"/>
  <c r="BQ359" i="5" s="1"/>
  <c r="BR358" i="5"/>
  <c r="BP358" i="5"/>
  <c r="BQ358" i="5" s="1"/>
  <c r="BR357" i="5"/>
  <c r="BP357" i="5"/>
  <c r="BQ357" i="5" s="1"/>
  <c r="BR356" i="5"/>
  <c r="BP356" i="5"/>
  <c r="BQ356" i="5" s="1"/>
  <c r="BR355" i="5"/>
  <c r="BP355" i="5"/>
  <c r="BQ355" i="5" s="1"/>
  <c r="BR354" i="5"/>
  <c r="BP354" i="5"/>
  <c r="BQ354" i="5" s="1"/>
  <c r="BR353" i="5"/>
  <c r="BP353" i="5"/>
  <c r="BQ353" i="5" s="1"/>
  <c r="BR352" i="5"/>
  <c r="BP352" i="5"/>
  <c r="BQ352" i="5" s="1"/>
  <c r="BR351" i="5"/>
  <c r="BP351" i="5"/>
  <c r="BQ351" i="5" s="1"/>
  <c r="BR350" i="5"/>
  <c r="BP350" i="5"/>
  <c r="BQ350" i="5" s="1"/>
  <c r="BR349" i="5"/>
  <c r="BP349" i="5"/>
  <c r="BQ349" i="5" s="1"/>
  <c r="BR348" i="5"/>
  <c r="BP348" i="5"/>
  <c r="BQ348" i="5" s="1"/>
  <c r="BR347" i="5"/>
  <c r="BP347" i="5"/>
  <c r="BQ347" i="5" s="1"/>
  <c r="BR346" i="5"/>
  <c r="BP346" i="5"/>
  <c r="BQ346" i="5" s="1"/>
  <c r="BR345" i="5"/>
  <c r="BP345" i="5"/>
  <c r="BQ345" i="5" s="1"/>
  <c r="BR344" i="5"/>
  <c r="BP344" i="5"/>
  <c r="BQ344" i="5" s="1"/>
  <c r="BR343" i="5"/>
  <c r="BP343" i="5"/>
  <c r="BQ343" i="5" s="1"/>
  <c r="BR342" i="5"/>
  <c r="BP342" i="5"/>
  <c r="BQ342" i="5" s="1"/>
  <c r="BR341" i="5"/>
  <c r="BP341" i="5"/>
  <c r="BQ341" i="5" s="1"/>
  <c r="BR340" i="5"/>
  <c r="BP340" i="5"/>
  <c r="BQ340" i="5" s="1"/>
  <c r="BR339" i="5"/>
  <c r="BP339" i="5"/>
  <c r="BQ339" i="5" s="1"/>
  <c r="BR338" i="5"/>
  <c r="BP338" i="5"/>
  <c r="BQ338" i="5" s="1"/>
  <c r="BR337" i="5"/>
  <c r="BP337" i="5"/>
  <c r="BQ337" i="5" s="1"/>
  <c r="BR336" i="5"/>
  <c r="BP336" i="5"/>
  <c r="BQ336" i="5" s="1"/>
  <c r="BR335" i="5"/>
  <c r="BP335" i="5"/>
  <c r="BQ335" i="5" s="1"/>
  <c r="BR334" i="5"/>
  <c r="BP334" i="5"/>
  <c r="BQ334" i="5" s="1"/>
  <c r="BR333" i="5"/>
  <c r="BP333" i="5"/>
  <c r="BQ333" i="5" s="1"/>
  <c r="BR332" i="5"/>
  <c r="BP332" i="5"/>
  <c r="BQ332" i="5" s="1"/>
  <c r="BR331" i="5"/>
  <c r="BP331" i="5"/>
  <c r="BQ331" i="5" s="1"/>
  <c r="BR330" i="5"/>
  <c r="BP330" i="5"/>
  <c r="BQ330" i="5" s="1"/>
  <c r="BR329" i="5"/>
  <c r="BP329" i="5"/>
  <c r="BQ329" i="5" s="1"/>
  <c r="BR328" i="5"/>
  <c r="BP328" i="5"/>
  <c r="BQ328" i="5" s="1"/>
  <c r="BR327" i="5"/>
  <c r="BP327" i="5"/>
  <c r="BQ327" i="5" s="1"/>
  <c r="BR326" i="5"/>
  <c r="BP326" i="5"/>
  <c r="BQ326" i="5" s="1"/>
  <c r="BR325" i="5"/>
  <c r="BP325" i="5"/>
  <c r="BQ325" i="5" s="1"/>
  <c r="BR324" i="5"/>
  <c r="BP324" i="5"/>
  <c r="BQ324" i="5" s="1"/>
  <c r="BR323" i="5"/>
  <c r="BP323" i="5"/>
  <c r="BQ323" i="5" s="1"/>
  <c r="BR322" i="5"/>
  <c r="BP322" i="5"/>
  <c r="BQ322" i="5" s="1"/>
  <c r="BR321" i="5"/>
  <c r="BP321" i="5"/>
  <c r="BQ321" i="5" s="1"/>
  <c r="BR320" i="5"/>
  <c r="BP320" i="5"/>
  <c r="BQ320" i="5" s="1"/>
  <c r="BR319" i="5"/>
  <c r="BP319" i="5"/>
  <c r="BQ319" i="5" s="1"/>
  <c r="BR318" i="5"/>
  <c r="BP318" i="5"/>
  <c r="BQ318" i="5" s="1"/>
  <c r="BR317" i="5"/>
  <c r="BP317" i="5"/>
  <c r="BQ317" i="5" s="1"/>
  <c r="BR316" i="5"/>
  <c r="BP316" i="5"/>
  <c r="BQ316" i="5" s="1"/>
  <c r="BR315" i="5"/>
  <c r="BP315" i="5"/>
  <c r="BQ315" i="5" s="1"/>
  <c r="BR314" i="5"/>
  <c r="BP314" i="5"/>
  <c r="BQ314" i="5" s="1"/>
  <c r="BR313" i="5"/>
  <c r="BP313" i="5"/>
  <c r="BQ313" i="5" s="1"/>
  <c r="BR312" i="5"/>
  <c r="BP312" i="5"/>
  <c r="BQ312" i="5" s="1"/>
  <c r="BR311" i="5"/>
  <c r="BP311" i="5"/>
  <c r="BQ311" i="5" s="1"/>
  <c r="BR310" i="5"/>
  <c r="BP310" i="5"/>
  <c r="BQ310" i="5" s="1"/>
  <c r="BR309" i="5"/>
  <c r="BP309" i="5"/>
  <c r="BQ309" i="5" s="1"/>
  <c r="BR308" i="5"/>
  <c r="BP308" i="5"/>
  <c r="BQ308" i="5" s="1"/>
  <c r="BR307" i="5"/>
  <c r="BP307" i="5"/>
  <c r="BQ307" i="5" s="1"/>
  <c r="BR306" i="5"/>
  <c r="BP306" i="5"/>
  <c r="BQ306" i="5" s="1"/>
  <c r="BR305" i="5"/>
  <c r="BP305" i="5"/>
  <c r="BQ305" i="5" s="1"/>
  <c r="BR304" i="5"/>
  <c r="BP304" i="5"/>
  <c r="BQ304" i="5" s="1"/>
  <c r="BR303" i="5"/>
  <c r="BP303" i="5"/>
  <c r="BQ303" i="5" s="1"/>
  <c r="BR302" i="5"/>
  <c r="BP302" i="5"/>
  <c r="BQ302" i="5" s="1"/>
  <c r="BR301" i="5"/>
  <c r="BP301" i="5"/>
  <c r="BQ301" i="5" s="1"/>
  <c r="BR300" i="5"/>
  <c r="BP300" i="5"/>
  <c r="BQ300" i="5" s="1"/>
  <c r="BR299" i="5"/>
  <c r="BP299" i="5"/>
  <c r="BQ299" i="5" s="1"/>
  <c r="BR298" i="5"/>
  <c r="BP298" i="5"/>
  <c r="BQ298" i="5" s="1"/>
  <c r="BR297" i="5"/>
  <c r="BP297" i="5"/>
  <c r="BQ297" i="5" s="1"/>
  <c r="BR296" i="5"/>
  <c r="BP296" i="5"/>
  <c r="BQ296" i="5" s="1"/>
  <c r="BR295" i="5"/>
  <c r="BP295" i="5"/>
  <c r="BQ295" i="5" s="1"/>
  <c r="BR294" i="5"/>
  <c r="BP294" i="5"/>
  <c r="BQ294" i="5" s="1"/>
  <c r="BR293" i="5"/>
  <c r="BP293" i="5"/>
  <c r="BQ293" i="5" s="1"/>
  <c r="BR292" i="5"/>
  <c r="BP292" i="5"/>
  <c r="BQ292" i="5" s="1"/>
  <c r="BR291" i="5"/>
  <c r="BP291" i="5"/>
  <c r="BQ291" i="5" s="1"/>
  <c r="BR290" i="5"/>
  <c r="BP290" i="5"/>
  <c r="BQ290" i="5" s="1"/>
  <c r="BR289" i="5"/>
  <c r="BP289" i="5"/>
  <c r="BQ289" i="5" s="1"/>
  <c r="BR288" i="5"/>
  <c r="BP288" i="5"/>
  <c r="BQ288" i="5" s="1"/>
  <c r="BR287" i="5"/>
  <c r="BP287" i="5"/>
  <c r="BQ287" i="5" s="1"/>
  <c r="BR286" i="5"/>
  <c r="BP286" i="5"/>
  <c r="BQ286" i="5" s="1"/>
  <c r="BR285" i="5"/>
  <c r="BP285" i="5"/>
  <c r="BQ285" i="5" s="1"/>
  <c r="BR284" i="5"/>
  <c r="BP284" i="5"/>
  <c r="BQ284" i="5" s="1"/>
  <c r="BR283" i="5"/>
  <c r="BP283" i="5"/>
  <c r="BQ283" i="5" s="1"/>
  <c r="BR282" i="5"/>
  <c r="BP282" i="5"/>
  <c r="BQ282" i="5" s="1"/>
  <c r="BR281" i="5"/>
  <c r="BP281" i="5"/>
  <c r="BQ281" i="5" s="1"/>
  <c r="BR280" i="5"/>
  <c r="BP280" i="5"/>
  <c r="BQ280" i="5" s="1"/>
  <c r="BR279" i="5"/>
  <c r="BP279" i="5"/>
  <c r="BQ279" i="5" s="1"/>
  <c r="BR278" i="5"/>
  <c r="BP278" i="5"/>
  <c r="BQ278" i="5" s="1"/>
  <c r="BR277" i="5"/>
  <c r="BP277" i="5"/>
  <c r="BQ277" i="5" s="1"/>
  <c r="BR276" i="5"/>
  <c r="BP276" i="5"/>
  <c r="BQ276" i="5" s="1"/>
  <c r="BR275" i="5"/>
  <c r="BP275" i="5"/>
  <c r="BQ275" i="5" s="1"/>
  <c r="BR274" i="5"/>
  <c r="BP274" i="5"/>
  <c r="BQ274" i="5" s="1"/>
  <c r="BR273" i="5"/>
  <c r="BP273" i="5"/>
  <c r="BQ273" i="5" s="1"/>
  <c r="BR272" i="5"/>
  <c r="BP272" i="5"/>
  <c r="BQ272" i="5" s="1"/>
  <c r="BR271" i="5"/>
  <c r="BP271" i="5"/>
  <c r="BQ271" i="5" s="1"/>
  <c r="BR270" i="5"/>
  <c r="BP270" i="5"/>
  <c r="BQ270" i="5" s="1"/>
  <c r="BR269" i="5"/>
  <c r="BP269" i="5"/>
  <c r="BQ269" i="5" s="1"/>
  <c r="BR268" i="5"/>
  <c r="BP268" i="5"/>
  <c r="BQ268" i="5" s="1"/>
  <c r="BR267" i="5"/>
  <c r="BP267" i="5"/>
  <c r="BQ267" i="5" s="1"/>
  <c r="BR266" i="5"/>
  <c r="BP266" i="5"/>
  <c r="BQ266" i="5" s="1"/>
  <c r="BR265" i="5"/>
  <c r="BP265" i="5"/>
  <c r="BQ265" i="5" s="1"/>
  <c r="BR264" i="5"/>
  <c r="BP264" i="5"/>
  <c r="BQ264" i="5" s="1"/>
  <c r="BR263" i="5"/>
  <c r="BP263" i="5"/>
  <c r="BQ263" i="5" s="1"/>
  <c r="BR262" i="5"/>
  <c r="BP262" i="5"/>
  <c r="BQ262" i="5" s="1"/>
  <c r="BR261" i="5"/>
  <c r="BP261" i="5"/>
  <c r="BQ261" i="5" s="1"/>
  <c r="BR260" i="5"/>
  <c r="BP260" i="5"/>
  <c r="BQ260" i="5" s="1"/>
  <c r="BR259" i="5"/>
  <c r="BP259" i="5"/>
  <c r="BQ259" i="5" s="1"/>
  <c r="BR258" i="5"/>
  <c r="BP258" i="5"/>
  <c r="BQ258" i="5" s="1"/>
  <c r="BR257" i="5"/>
  <c r="BP257" i="5"/>
  <c r="BQ257" i="5" s="1"/>
  <c r="BR256" i="5"/>
  <c r="BP256" i="5"/>
  <c r="BQ256" i="5" s="1"/>
  <c r="BR255" i="5"/>
  <c r="BP255" i="5"/>
  <c r="BQ255" i="5" s="1"/>
  <c r="BR254" i="5"/>
  <c r="BP254" i="5"/>
  <c r="BQ254" i="5" s="1"/>
  <c r="BR253" i="5"/>
  <c r="BP253" i="5"/>
  <c r="BQ253" i="5" s="1"/>
  <c r="BR252" i="5"/>
  <c r="BP252" i="5"/>
  <c r="BQ252" i="5" s="1"/>
  <c r="BR251" i="5"/>
  <c r="BP251" i="5"/>
  <c r="BQ251" i="5" s="1"/>
  <c r="BR250" i="5"/>
  <c r="BP250" i="5"/>
  <c r="BQ250" i="5" s="1"/>
  <c r="BR249" i="5"/>
  <c r="BP249" i="5"/>
  <c r="BQ249" i="5" s="1"/>
  <c r="BR248" i="5"/>
  <c r="BP248" i="5"/>
  <c r="BQ248" i="5" s="1"/>
  <c r="BR247" i="5"/>
  <c r="BP247" i="5"/>
  <c r="BQ247" i="5" s="1"/>
  <c r="BR246" i="5"/>
  <c r="BP246" i="5"/>
  <c r="BQ246" i="5" s="1"/>
  <c r="BR245" i="5"/>
  <c r="BP245" i="5"/>
  <c r="BQ245" i="5" s="1"/>
  <c r="BR244" i="5"/>
  <c r="BP244" i="5"/>
  <c r="BQ244" i="5" s="1"/>
  <c r="BR243" i="5"/>
  <c r="BP243" i="5"/>
  <c r="BQ243" i="5" s="1"/>
  <c r="BR242" i="5"/>
  <c r="BP242" i="5"/>
  <c r="BQ242" i="5" s="1"/>
  <c r="BR241" i="5"/>
  <c r="BP241" i="5"/>
  <c r="BQ241" i="5" s="1"/>
  <c r="BR240" i="5"/>
  <c r="BP240" i="5"/>
  <c r="BQ240" i="5" s="1"/>
  <c r="BR239" i="5"/>
  <c r="BP239" i="5"/>
  <c r="BQ239" i="5" s="1"/>
  <c r="BR238" i="5"/>
  <c r="BP238" i="5"/>
  <c r="BQ238" i="5" s="1"/>
  <c r="BR237" i="5"/>
  <c r="BP237" i="5"/>
  <c r="BQ237" i="5" s="1"/>
  <c r="BR236" i="5"/>
  <c r="BP236" i="5"/>
  <c r="BQ236" i="5" s="1"/>
  <c r="BR235" i="5"/>
  <c r="BP235" i="5"/>
  <c r="BQ235" i="5" s="1"/>
  <c r="BR234" i="5"/>
  <c r="BP234" i="5"/>
  <c r="BQ234" i="5" s="1"/>
  <c r="BR233" i="5"/>
  <c r="BP233" i="5"/>
  <c r="BQ233" i="5" s="1"/>
  <c r="BR232" i="5"/>
  <c r="BP232" i="5"/>
  <c r="BQ232" i="5" s="1"/>
  <c r="BR231" i="5"/>
  <c r="BP231" i="5"/>
  <c r="BQ231" i="5" s="1"/>
  <c r="BR230" i="5"/>
  <c r="BP230" i="5"/>
  <c r="BQ230" i="5" s="1"/>
  <c r="BR229" i="5"/>
  <c r="BP229" i="5"/>
  <c r="BQ229" i="5" s="1"/>
  <c r="BR228" i="5"/>
  <c r="BP228" i="5"/>
  <c r="BQ228" i="5" s="1"/>
  <c r="BR227" i="5"/>
  <c r="BP227" i="5"/>
  <c r="BQ227" i="5" s="1"/>
  <c r="BR226" i="5"/>
  <c r="BP226" i="5"/>
  <c r="BQ226" i="5" s="1"/>
  <c r="BR225" i="5"/>
  <c r="BP225" i="5"/>
  <c r="BQ225" i="5" s="1"/>
  <c r="BR224" i="5"/>
  <c r="BP224" i="5"/>
  <c r="BQ224" i="5" s="1"/>
  <c r="BR223" i="5"/>
  <c r="BP223" i="5"/>
  <c r="BQ223" i="5" s="1"/>
  <c r="BR222" i="5"/>
  <c r="BP222" i="5"/>
  <c r="BQ222" i="5" s="1"/>
  <c r="BR221" i="5"/>
  <c r="BP221" i="5"/>
  <c r="BQ221" i="5" s="1"/>
  <c r="BR220" i="5"/>
  <c r="BP220" i="5"/>
  <c r="BQ220" i="5" s="1"/>
  <c r="BR219" i="5"/>
  <c r="BP219" i="5"/>
  <c r="BQ219" i="5" s="1"/>
  <c r="BR218" i="5"/>
  <c r="BP218" i="5"/>
  <c r="BQ218" i="5" s="1"/>
  <c r="BR217" i="5"/>
  <c r="BP217" i="5"/>
  <c r="BQ217" i="5" s="1"/>
  <c r="BR216" i="5"/>
  <c r="BP216" i="5"/>
  <c r="BQ216" i="5" s="1"/>
  <c r="BR215" i="5"/>
  <c r="BP215" i="5"/>
  <c r="BQ215" i="5" s="1"/>
  <c r="BR214" i="5"/>
  <c r="BP214" i="5"/>
  <c r="BQ214" i="5" s="1"/>
  <c r="BR213" i="5"/>
  <c r="BP213" i="5"/>
  <c r="BQ213" i="5" s="1"/>
  <c r="BR212" i="5"/>
  <c r="BP212" i="5"/>
  <c r="BQ212" i="5" s="1"/>
  <c r="BR211" i="5"/>
  <c r="BP211" i="5"/>
  <c r="BQ211" i="5" s="1"/>
  <c r="BR210" i="5"/>
  <c r="BP210" i="5"/>
  <c r="BQ210" i="5" s="1"/>
  <c r="BR209" i="5"/>
  <c r="BP209" i="5"/>
  <c r="BQ209" i="5" s="1"/>
  <c r="BR208" i="5"/>
  <c r="BP208" i="5"/>
  <c r="BQ208" i="5" s="1"/>
  <c r="BR207" i="5"/>
  <c r="BP207" i="5"/>
  <c r="BQ207" i="5" s="1"/>
  <c r="BR206" i="5"/>
  <c r="BP206" i="5"/>
  <c r="BQ206" i="5" s="1"/>
  <c r="BR205" i="5"/>
  <c r="BP205" i="5"/>
  <c r="BQ205" i="5" s="1"/>
  <c r="BR204" i="5"/>
  <c r="BP204" i="5"/>
  <c r="BQ204" i="5" s="1"/>
  <c r="BR203" i="5"/>
  <c r="BP203" i="5"/>
  <c r="BQ203" i="5" s="1"/>
  <c r="BR202" i="5"/>
  <c r="BP202" i="5"/>
  <c r="BQ202" i="5" s="1"/>
  <c r="BR201" i="5"/>
  <c r="BP201" i="5"/>
  <c r="BQ201" i="5" s="1"/>
  <c r="BR200" i="5"/>
  <c r="BP200" i="5"/>
  <c r="BQ200" i="5" s="1"/>
  <c r="BR199" i="5"/>
  <c r="BP199" i="5"/>
  <c r="BQ199" i="5" s="1"/>
  <c r="BR198" i="5"/>
  <c r="BP198" i="5"/>
  <c r="BQ198" i="5" s="1"/>
  <c r="BR197" i="5"/>
  <c r="BP197" i="5"/>
  <c r="BQ197" i="5" s="1"/>
  <c r="BR196" i="5"/>
  <c r="BP196" i="5"/>
  <c r="BQ196" i="5" s="1"/>
  <c r="BR195" i="5"/>
  <c r="BP195" i="5"/>
  <c r="BQ195" i="5" s="1"/>
  <c r="BR194" i="5"/>
  <c r="BP194" i="5"/>
  <c r="BQ194" i="5" s="1"/>
  <c r="BR193" i="5"/>
  <c r="BP193" i="5"/>
  <c r="BQ193" i="5" s="1"/>
  <c r="BR192" i="5"/>
  <c r="BP192" i="5"/>
  <c r="BQ192" i="5" s="1"/>
  <c r="BR191" i="5"/>
  <c r="BP191" i="5"/>
  <c r="BQ191" i="5" s="1"/>
  <c r="BR190" i="5"/>
  <c r="BP190" i="5"/>
  <c r="BQ190" i="5" s="1"/>
  <c r="BR189" i="5"/>
  <c r="BP189" i="5"/>
  <c r="BQ189" i="5" s="1"/>
  <c r="BR188" i="5"/>
  <c r="BP188" i="5"/>
  <c r="BQ188" i="5" s="1"/>
  <c r="BR187" i="5"/>
  <c r="BP187" i="5"/>
  <c r="BQ187" i="5" s="1"/>
  <c r="BR186" i="5"/>
  <c r="BP186" i="5"/>
  <c r="BQ186" i="5" s="1"/>
  <c r="BR185" i="5"/>
  <c r="BP185" i="5"/>
  <c r="BQ185" i="5" s="1"/>
  <c r="BR184" i="5"/>
  <c r="BP184" i="5"/>
  <c r="BQ184" i="5" s="1"/>
  <c r="BR183" i="5"/>
  <c r="BP183" i="5"/>
  <c r="BQ183" i="5" s="1"/>
  <c r="BR182" i="5"/>
  <c r="BP182" i="5"/>
  <c r="BQ182" i="5" s="1"/>
  <c r="BR181" i="5"/>
  <c r="BP181" i="5"/>
  <c r="BQ181" i="5" s="1"/>
  <c r="BR180" i="5"/>
  <c r="BP180" i="5"/>
  <c r="BQ180" i="5" s="1"/>
  <c r="BR179" i="5"/>
  <c r="BP179" i="5"/>
  <c r="BQ179" i="5" s="1"/>
  <c r="BR178" i="5"/>
  <c r="BP178" i="5"/>
  <c r="BQ178" i="5" s="1"/>
  <c r="BR177" i="5"/>
  <c r="BP177" i="5"/>
  <c r="BQ177" i="5" s="1"/>
  <c r="BR176" i="5"/>
  <c r="BP176" i="5"/>
  <c r="BQ176" i="5" s="1"/>
  <c r="BR175" i="5"/>
  <c r="BP175" i="5"/>
  <c r="BQ175" i="5" s="1"/>
  <c r="BR174" i="5"/>
  <c r="BP174" i="5"/>
  <c r="BQ174" i="5" s="1"/>
  <c r="BR173" i="5"/>
  <c r="BP173" i="5"/>
  <c r="BQ173" i="5" s="1"/>
  <c r="BR172" i="5"/>
  <c r="BP172" i="5"/>
  <c r="BQ172" i="5" s="1"/>
  <c r="BR171" i="5"/>
  <c r="BP171" i="5"/>
  <c r="BQ171" i="5" s="1"/>
  <c r="BR170" i="5"/>
  <c r="BP170" i="5"/>
  <c r="BQ170" i="5" s="1"/>
  <c r="BR169" i="5"/>
  <c r="BP169" i="5"/>
  <c r="BQ169" i="5" s="1"/>
  <c r="BR168" i="5"/>
  <c r="BP168" i="5"/>
  <c r="BQ168" i="5" s="1"/>
  <c r="BR167" i="5"/>
  <c r="BP167" i="5"/>
  <c r="BQ167" i="5" s="1"/>
  <c r="BR166" i="5"/>
  <c r="BP166" i="5"/>
  <c r="BQ166" i="5" s="1"/>
  <c r="BR165" i="5"/>
  <c r="BP165" i="5"/>
  <c r="BQ165" i="5" s="1"/>
  <c r="BR164" i="5"/>
  <c r="BP164" i="5"/>
  <c r="BQ164" i="5" s="1"/>
  <c r="BR163" i="5"/>
  <c r="BP163" i="5"/>
  <c r="BQ163" i="5" s="1"/>
  <c r="BR162" i="5"/>
  <c r="BP162" i="5"/>
  <c r="BQ162" i="5" s="1"/>
  <c r="BR161" i="5"/>
  <c r="BP161" i="5"/>
  <c r="BQ161" i="5" s="1"/>
  <c r="BR160" i="5"/>
  <c r="BP160" i="5"/>
  <c r="BQ160" i="5" s="1"/>
  <c r="BR159" i="5"/>
  <c r="BP159" i="5"/>
  <c r="BQ159" i="5" s="1"/>
  <c r="BR158" i="5"/>
  <c r="BP158" i="5"/>
  <c r="BQ158" i="5" s="1"/>
  <c r="BR157" i="5"/>
  <c r="BP157" i="5"/>
  <c r="BQ157" i="5" s="1"/>
  <c r="BR156" i="5"/>
  <c r="BP156" i="5"/>
  <c r="BQ156" i="5" s="1"/>
  <c r="BR155" i="5"/>
  <c r="BP155" i="5"/>
  <c r="BQ155" i="5" s="1"/>
  <c r="BR154" i="5"/>
  <c r="BP154" i="5"/>
  <c r="BQ154" i="5" s="1"/>
  <c r="BR153" i="5"/>
  <c r="BP153" i="5"/>
  <c r="BQ153" i="5" s="1"/>
  <c r="BR152" i="5"/>
  <c r="BP152" i="5"/>
  <c r="BQ152" i="5" s="1"/>
  <c r="BR151" i="5"/>
  <c r="BP151" i="5"/>
  <c r="BQ151" i="5" s="1"/>
  <c r="BR150" i="5"/>
  <c r="BP150" i="5"/>
  <c r="BQ150" i="5" s="1"/>
  <c r="BR149" i="5"/>
  <c r="BP149" i="5"/>
  <c r="BQ149" i="5" s="1"/>
  <c r="BR148" i="5"/>
  <c r="BP148" i="5"/>
  <c r="BQ148" i="5" s="1"/>
  <c r="BR147" i="5"/>
  <c r="BP147" i="5"/>
  <c r="BQ147" i="5" s="1"/>
  <c r="BR146" i="5"/>
  <c r="BP146" i="5"/>
  <c r="BQ146" i="5" s="1"/>
  <c r="BR145" i="5"/>
  <c r="BP145" i="5"/>
  <c r="BQ145" i="5" s="1"/>
  <c r="BR144" i="5"/>
  <c r="BP144" i="5"/>
  <c r="BQ144" i="5" s="1"/>
  <c r="BR143" i="5"/>
  <c r="BP143" i="5"/>
  <c r="BQ143" i="5" s="1"/>
  <c r="BR142" i="5"/>
  <c r="BP142" i="5"/>
  <c r="BQ142" i="5" s="1"/>
  <c r="BR141" i="5"/>
  <c r="BP141" i="5"/>
  <c r="BQ141" i="5" s="1"/>
  <c r="BR140" i="5"/>
  <c r="BP140" i="5"/>
  <c r="BQ140" i="5" s="1"/>
  <c r="BR139" i="5"/>
  <c r="BP139" i="5"/>
  <c r="BQ139" i="5" s="1"/>
  <c r="BR138" i="5"/>
  <c r="BP138" i="5"/>
  <c r="BQ138" i="5" s="1"/>
  <c r="BR137" i="5"/>
  <c r="BP137" i="5"/>
  <c r="BQ137" i="5" s="1"/>
  <c r="BR136" i="5"/>
  <c r="BP136" i="5"/>
  <c r="BQ136" i="5" s="1"/>
  <c r="BR135" i="5"/>
  <c r="BP135" i="5"/>
  <c r="BQ135" i="5" s="1"/>
  <c r="BR134" i="5"/>
  <c r="BP134" i="5"/>
  <c r="BQ134" i="5" s="1"/>
  <c r="BR133" i="5"/>
  <c r="BP133" i="5"/>
  <c r="BQ133" i="5" s="1"/>
  <c r="BR132" i="5"/>
  <c r="BP132" i="5"/>
  <c r="BQ132" i="5" s="1"/>
  <c r="BR131" i="5"/>
  <c r="BP131" i="5"/>
  <c r="BQ131" i="5" s="1"/>
  <c r="BR130" i="5"/>
  <c r="BP130" i="5"/>
  <c r="BQ130" i="5" s="1"/>
  <c r="BR129" i="5"/>
  <c r="BP129" i="5"/>
  <c r="BQ129" i="5" s="1"/>
  <c r="BR128" i="5"/>
  <c r="BP128" i="5"/>
  <c r="BQ128" i="5" s="1"/>
  <c r="BR127" i="5"/>
  <c r="BP127" i="5"/>
  <c r="BQ127" i="5" s="1"/>
  <c r="BR126" i="5"/>
  <c r="BP126" i="5"/>
  <c r="BQ126" i="5" s="1"/>
  <c r="BR125" i="5"/>
  <c r="BP125" i="5"/>
  <c r="BQ125" i="5" s="1"/>
  <c r="BR124" i="5"/>
  <c r="BP124" i="5"/>
  <c r="BQ124" i="5" s="1"/>
  <c r="BR123" i="5"/>
  <c r="BP123" i="5"/>
  <c r="BQ123" i="5" s="1"/>
  <c r="BR122" i="5"/>
  <c r="BP122" i="5"/>
  <c r="BQ122" i="5" s="1"/>
  <c r="BR121" i="5"/>
  <c r="BP121" i="5"/>
  <c r="BQ121" i="5" s="1"/>
  <c r="BR120" i="5"/>
  <c r="BP120" i="5"/>
  <c r="BQ120" i="5" s="1"/>
  <c r="BR119" i="5"/>
  <c r="BP119" i="5"/>
  <c r="BQ119" i="5" s="1"/>
  <c r="BR118" i="5"/>
  <c r="BP118" i="5"/>
  <c r="BQ118" i="5" s="1"/>
  <c r="BR117" i="5"/>
  <c r="BP117" i="5"/>
  <c r="BQ117" i="5" s="1"/>
  <c r="BR116" i="5"/>
  <c r="BP116" i="5"/>
  <c r="BQ116" i="5" s="1"/>
  <c r="BR115" i="5"/>
  <c r="BP115" i="5"/>
  <c r="BQ115" i="5" s="1"/>
  <c r="BR114" i="5"/>
  <c r="BP114" i="5"/>
  <c r="BQ114" i="5" s="1"/>
  <c r="BR113" i="5"/>
  <c r="BP113" i="5"/>
  <c r="BQ113" i="5" s="1"/>
  <c r="BR112" i="5"/>
  <c r="BP112" i="5"/>
  <c r="BQ112" i="5" s="1"/>
  <c r="BR111" i="5"/>
  <c r="BP111" i="5"/>
  <c r="BQ111" i="5" s="1"/>
  <c r="BR110" i="5"/>
  <c r="BP110" i="5"/>
  <c r="BQ110" i="5" s="1"/>
  <c r="BR109" i="5"/>
  <c r="BP109" i="5"/>
  <c r="BQ109" i="5" s="1"/>
  <c r="BR108" i="5"/>
  <c r="BP108" i="5"/>
  <c r="BQ108" i="5" s="1"/>
  <c r="BR107" i="5"/>
  <c r="BP107" i="5"/>
  <c r="BQ107" i="5" s="1"/>
  <c r="BR106" i="5"/>
  <c r="BP106" i="5"/>
  <c r="BQ106" i="5" s="1"/>
  <c r="BR105" i="5"/>
  <c r="BP105" i="5"/>
  <c r="BQ105" i="5" s="1"/>
  <c r="BR104" i="5"/>
  <c r="BP104" i="5"/>
  <c r="BQ104" i="5" s="1"/>
  <c r="BR103" i="5"/>
  <c r="BP103" i="5"/>
  <c r="BQ103" i="5" s="1"/>
  <c r="BR102" i="5"/>
  <c r="BP102" i="5"/>
  <c r="BQ102" i="5" s="1"/>
  <c r="BR101" i="5"/>
  <c r="BP101" i="5"/>
  <c r="BQ101" i="5" s="1"/>
  <c r="BR100" i="5"/>
  <c r="BP100" i="5"/>
  <c r="BQ100" i="5" s="1"/>
  <c r="BR99" i="5"/>
  <c r="BP99" i="5"/>
  <c r="BQ99" i="5" s="1"/>
  <c r="BR98" i="5"/>
  <c r="BP98" i="5"/>
  <c r="BQ98" i="5" s="1"/>
  <c r="BR97" i="5"/>
  <c r="BP97" i="5"/>
  <c r="BQ97" i="5" s="1"/>
  <c r="BR96" i="5"/>
  <c r="BP96" i="5"/>
  <c r="BQ96" i="5" s="1"/>
  <c r="BR95" i="5"/>
  <c r="BP95" i="5"/>
  <c r="BQ95" i="5" s="1"/>
  <c r="BR94" i="5"/>
  <c r="BP94" i="5"/>
  <c r="BQ94" i="5" s="1"/>
  <c r="BR93" i="5"/>
  <c r="BP93" i="5"/>
  <c r="BQ93" i="5" s="1"/>
  <c r="BR92" i="5"/>
  <c r="BP92" i="5"/>
  <c r="BQ92" i="5" s="1"/>
  <c r="BR91" i="5"/>
  <c r="BP91" i="5"/>
  <c r="BQ91" i="5" s="1"/>
  <c r="BR90" i="5"/>
  <c r="BP90" i="5"/>
  <c r="BQ90" i="5" s="1"/>
  <c r="BR89" i="5"/>
  <c r="BP89" i="5"/>
  <c r="BQ89" i="5" s="1"/>
  <c r="BR88" i="5"/>
  <c r="BP88" i="5"/>
  <c r="BQ88" i="5" s="1"/>
  <c r="BR87" i="5"/>
  <c r="BP87" i="5"/>
  <c r="BQ87" i="5" s="1"/>
  <c r="BR86" i="5"/>
  <c r="BP86" i="5"/>
  <c r="BQ86" i="5" s="1"/>
  <c r="BR85" i="5"/>
  <c r="BP85" i="5"/>
  <c r="BQ85" i="5" s="1"/>
  <c r="BR84" i="5"/>
  <c r="BP84" i="5"/>
  <c r="BQ84" i="5" s="1"/>
  <c r="BR83" i="5"/>
  <c r="BP83" i="5"/>
  <c r="BQ83" i="5" s="1"/>
  <c r="BR82" i="5"/>
  <c r="BP82" i="5"/>
  <c r="BQ82" i="5" s="1"/>
  <c r="BR81" i="5"/>
  <c r="BP81" i="5"/>
  <c r="BQ81" i="5" s="1"/>
  <c r="BR80" i="5"/>
  <c r="BP80" i="5"/>
  <c r="BQ80" i="5" s="1"/>
  <c r="BR79" i="5"/>
  <c r="BP79" i="5"/>
  <c r="BQ79" i="5" s="1"/>
  <c r="BR78" i="5"/>
  <c r="BP78" i="5"/>
  <c r="BQ78" i="5" s="1"/>
  <c r="BR77" i="5"/>
  <c r="BP77" i="5"/>
  <c r="BQ77" i="5" s="1"/>
  <c r="BR76" i="5"/>
  <c r="BP76" i="5"/>
  <c r="BQ76" i="5" s="1"/>
  <c r="BR75" i="5"/>
  <c r="BP75" i="5"/>
  <c r="BQ75" i="5" s="1"/>
  <c r="BR74" i="5"/>
  <c r="BP74" i="5"/>
  <c r="BQ74" i="5" s="1"/>
  <c r="BR73" i="5"/>
  <c r="BP73" i="5"/>
  <c r="BQ73" i="5" s="1"/>
  <c r="BR72" i="5"/>
  <c r="BP72" i="5"/>
  <c r="BQ72" i="5" s="1"/>
  <c r="BR71" i="5"/>
  <c r="BP71" i="5"/>
  <c r="BQ71" i="5" s="1"/>
  <c r="BR70" i="5"/>
  <c r="BP70" i="5"/>
  <c r="BQ70" i="5" s="1"/>
  <c r="BR69" i="5"/>
  <c r="BP69" i="5"/>
  <c r="BQ69" i="5" s="1"/>
  <c r="BR68" i="5"/>
  <c r="BP68" i="5"/>
  <c r="BQ68" i="5" s="1"/>
  <c r="BR67" i="5"/>
  <c r="BP67" i="5"/>
  <c r="BQ67" i="5" s="1"/>
  <c r="BR66" i="5"/>
  <c r="BP66" i="5"/>
  <c r="BQ66" i="5" s="1"/>
  <c r="BR65" i="5"/>
  <c r="BP65" i="5"/>
  <c r="BQ65" i="5" s="1"/>
  <c r="BR64" i="5"/>
  <c r="BP64" i="5"/>
  <c r="BQ64" i="5" s="1"/>
  <c r="BR63" i="5"/>
  <c r="BP63" i="5"/>
  <c r="BQ63" i="5" s="1"/>
  <c r="BR62" i="5"/>
  <c r="BP62" i="5"/>
  <c r="BQ62" i="5" s="1"/>
  <c r="BR61" i="5"/>
  <c r="BP61" i="5"/>
  <c r="BQ61" i="5" s="1"/>
  <c r="BR60" i="5"/>
  <c r="BP60" i="5"/>
  <c r="BQ60" i="5" s="1"/>
  <c r="BR59" i="5"/>
  <c r="BP59" i="5"/>
  <c r="BQ59" i="5" s="1"/>
  <c r="BR58" i="5"/>
  <c r="BP58" i="5"/>
  <c r="BQ58" i="5" s="1"/>
  <c r="BR57" i="5"/>
  <c r="BP57" i="5"/>
  <c r="BQ57" i="5" s="1"/>
  <c r="BR56" i="5"/>
  <c r="BP56" i="5"/>
  <c r="BQ56" i="5" s="1"/>
  <c r="BR55" i="5"/>
  <c r="BP55" i="5"/>
  <c r="BQ55" i="5" s="1"/>
  <c r="BR54" i="5"/>
  <c r="BP54" i="5"/>
  <c r="BQ54" i="5" s="1"/>
  <c r="BR53" i="5"/>
  <c r="BP53" i="5"/>
  <c r="BQ53" i="5" s="1"/>
  <c r="BR52" i="5"/>
  <c r="BP52" i="5"/>
  <c r="BQ52" i="5" s="1"/>
  <c r="BR51" i="5"/>
  <c r="BP51" i="5"/>
  <c r="BQ51" i="5" s="1"/>
  <c r="BR50" i="5"/>
  <c r="BP50" i="5"/>
  <c r="BQ50" i="5" s="1"/>
  <c r="BR49" i="5"/>
  <c r="BP49" i="5"/>
  <c r="BQ49" i="5" s="1"/>
  <c r="BR48" i="5"/>
  <c r="BP48" i="5"/>
  <c r="BQ48" i="5" s="1"/>
  <c r="BR47" i="5"/>
  <c r="BP47" i="5"/>
  <c r="BQ47" i="5" s="1"/>
  <c r="BR46" i="5"/>
  <c r="BP46" i="5"/>
  <c r="BQ46" i="5" s="1"/>
  <c r="BR45" i="5"/>
  <c r="BP45" i="5"/>
  <c r="BQ45" i="5" s="1"/>
  <c r="BR44" i="5"/>
  <c r="BP44" i="5"/>
  <c r="BQ44" i="5" s="1"/>
  <c r="BR43" i="5"/>
  <c r="BP43" i="5"/>
  <c r="BQ43" i="5" s="1"/>
  <c r="BR42" i="5"/>
  <c r="BP42" i="5"/>
  <c r="BQ42" i="5" s="1"/>
  <c r="BR41" i="5"/>
  <c r="BP41" i="5"/>
  <c r="BQ41" i="5" s="1"/>
  <c r="BR40" i="5"/>
  <c r="BP40" i="5"/>
  <c r="BQ40" i="5" s="1"/>
  <c r="BR39" i="5"/>
  <c r="BP39" i="5"/>
  <c r="BQ39" i="5" s="1"/>
  <c r="BR38" i="5"/>
  <c r="BP38" i="5"/>
  <c r="BQ38" i="5" s="1"/>
  <c r="BR37" i="5"/>
  <c r="BP37" i="5"/>
  <c r="BQ37" i="5" s="1"/>
  <c r="BR36" i="5"/>
  <c r="BP36" i="5"/>
  <c r="BQ36" i="5" s="1"/>
  <c r="BR35" i="5"/>
  <c r="BP35" i="5"/>
  <c r="BQ35" i="5" s="1"/>
  <c r="BR34" i="5"/>
  <c r="BP34" i="5"/>
  <c r="BQ34" i="5" s="1"/>
  <c r="BR33" i="5"/>
  <c r="BP33" i="5"/>
  <c r="BQ33" i="5" s="1"/>
  <c r="BR32" i="5"/>
  <c r="BP32" i="5"/>
  <c r="BQ32" i="5" s="1"/>
  <c r="BR31" i="5"/>
  <c r="BP31" i="5"/>
  <c r="BQ31" i="5" s="1"/>
  <c r="BR30" i="5"/>
  <c r="BP30" i="5"/>
  <c r="BQ30" i="5" s="1"/>
  <c r="BR29" i="5"/>
  <c r="BP29" i="5"/>
  <c r="BQ29" i="5" s="1"/>
  <c r="BR28" i="5"/>
  <c r="BP28" i="5"/>
  <c r="BQ28" i="5" s="1"/>
  <c r="BR27" i="5"/>
  <c r="BP27" i="5"/>
  <c r="BQ27" i="5" s="1"/>
  <c r="BR26" i="5"/>
  <c r="BP26" i="5"/>
  <c r="BQ26" i="5" s="1"/>
  <c r="BR25" i="5"/>
  <c r="BP25" i="5"/>
  <c r="BQ25" i="5" s="1"/>
  <c r="BR24" i="5"/>
  <c r="BP24" i="5"/>
  <c r="BQ24" i="5" s="1"/>
  <c r="BR23" i="5"/>
  <c r="BP23" i="5"/>
  <c r="BQ23" i="5" s="1"/>
  <c r="BR22" i="5"/>
  <c r="BP22" i="5"/>
  <c r="BQ22" i="5" s="1"/>
  <c r="BR21" i="5"/>
  <c r="BP21" i="5"/>
  <c r="BQ21" i="5" s="1"/>
  <c r="BR20" i="5"/>
  <c r="BP20" i="5"/>
  <c r="BQ20" i="5" s="1"/>
  <c r="BR19" i="5"/>
  <c r="BP19" i="5"/>
  <c r="BQ19" i="5" s="1"/>
  <c r="BR18" i="5"/>
  <c r="BP18" i="5"/>
  <c r="BQ18" i="5" s="1"/>
  <c r="BR17" i="5"/>
  <c r="BP17" i="5"/>
  <c r="BQ17" i="5" s="1"/>
  <c r="BR16" i="5"/>
  <c r="BP16" i="5"/>
  <c r="BQ16" i="5" s="1"/>
  <c r="BR15" i="5"/>
  <c r="BP15" i="5"/>
  <c r="BQ15" i="5" s="1"/>
  <c r="BR14" i="5"/>
  <c r="BP14" i="5"/>
  <c r="BQ14" i="5" s="1"/>
  <c r="BR13" i="5"/>
  <c r="BP13" i="5"/>
  <c r="BQ13" i="5" s="1"/>
  <c r="BR12" i="5"/>
  <c r="BP12" i="5"/>
  <c r="BQ12" i="5" s="1"/>
  <c r="BR11" i="5"/>
  <c r="BP11" i="5"/>
  <c r="BQ11" i="5" s="1"/>
  <c r="BR10" i="5"/>
  <c r="BP10" i="5"/>
  <c r="BQ10" i="5" s="1"/>
  <c r="BR9" i="5"/>
  <c r="BP9" i="5"/>
  <c r="BQ9" i="5" s="1"/>
  <c r="BR8" i="5"/>
  <c r="BP8" i="5"/>
  <c r="BQ8" i="5" s="1"/>
  <c r="BI2007" i="5"/>
  <c r="BG2007" i="5"/>
  <c r="BH2007" i="5" s="1"/>
  <c r="BI2006" i="5"/>
  <c r="BG2006" i="5"/>
  <c r="BH2006" i="5" s="1"/>
  <c r="BI2005" i="5"/>
  <c r="BG2005" i="5"/>
  <c r="BH2005" i="5" s="1"/>
  <c r="BI2004" i="5"/>
  <c r="BG2004" i="5"/>
  <c r="BH2004" i="5" s="1"/>
  <c r="BI2003" i="5"/>
  <c r="BG2003" i="5"/>
  <c r="BH2003" i="5" s="1"/>
  <c r="BI2002" i="5"/>
  <c r="BG2002" i="5"/>
  <c r="BH2002" i="5" s="1"/>
  <c r="BI2001" i="5"/>
  <c r="BG2001" i="5"/>
  <c r="BH2001" i="5" s="1"/>
  <c r="BI2000" i="5"/>
  <c r="BG2000" i="5"/>
  <c r="BH2000" i="5" s="1"/>
  <c r="BI1999" i="5"/>
  <c r="BG1999" i="5"/>
  <c r="BH1999" i="5" s="1"/>
  <c r="BI1998" i="5"/>
  <c r="BG1998" i="5"/>
  <c r="BH1998" i="5" s="1"/>
  <c r="BI1997" i="5"/>
  <c r="BG1997" i="5"/>
  <c r="BH1997" i="5" s="1"/>
  <c r="BI1996" i="5"/>
  <c r="BG1996" i="5"/>
  <c r="BH1996" i="5" s="1"/>
  <c r="BI1995" i="5"/>
  <c r="BG1995" i="5"/>
  <c r="BH1995" i="5" s="1"/>
  <c r="BI1994" i="5"/>
  <c r="BG1994" i="5"/>
  <c r="BH1994" i="5" s="1"/>
  <c r="BI1993" i="5"/>
  <c r="BG1993" i="5"/>
  <c r="BH1993" i="5" s="1"/>
  <c r="BI1992" i="5"/>
  <c r="BG1992" i="5"/>
  <c r="BH1992" i="5" s="1"/>
  <c r="BI1991" i="5"/>
  <c r="BG1991" i="5"/>
  <c r="BH1991" i="5" s="1"/>
  <c r="BI1990" i="5"/>
  <c r="BG1990" i="5"/>
  <c r="BH1990" i="5" s="1"/>
  <c r="BI1989" i="5"/>
  <c r="BG1989" i="5"/>
  <c r="BH1989" i="5" s="1"/>
  <c r="BI1988" i="5"/>
  <c r="BG1988" i="5"/>
  <c r="BH1988" i="5" s="1"/>
  <c r="BI1987" i="5"/>
  <c r="BG1987" i="5"/>
  <c r="BH1987" i="5" s="1"/>
  <c r="BI1986" i="5"/>
  <c r="BG1986" i="5"/>
  <c r="BH1986" i="5" s="1"/>
  <c r="BI1985" i="5"/>
  <c r="BG1985" i="5"/>
  <c r="BH1985" i="5" s="1"/>
  <c r="BI1984" i="5"/>
  <c r="BG1984" i="5"/>
  <c r="BH1984" i="5" s="1"/>
  <c r="BI1983" i="5"/>
  <c r="BG1983" i="5"/>
  <c r="BH1983" i="5" s="1"/>
  <c r="BI1982" i="5"/>
  <c r="BG1982" i="5"/>
  <c r="BH1982" i="5" s="1"/>
  <c r="BI1981" i="5"/>
  <c r="BG1981" i="5"/>
  <c r="BH1981" i="5" s="1"/>
  <c r="BI1980" i="5"/>
  <c r="BG1980" i="5"/>
  <c r="BH1980" i="5" s="1"/>
  <c r="BI1979" i="5"/>
  <c r="BG1979" i="5"/>
  <c r="BH1979" i="5" s="1"/>
  <c r="BI1978" i="5"/>
  <c r="BG1978" i="5"/>
  <c r="BH1978" i="5" s="1"/>
  <c r="BI1977" i="5"/>
  <c r="BG1977" i="5"/>
  <c r="BH1977" i="5" s="1"/>
  <c r="BI1976" i="5"/>
  <c r="BG1976" i="5"/>
  <c r="BH1976" i="5" s="1"/>
  <c r="BI1975" i="5"/>
  <c r="BG1975" i="5"/>
  <c r="BH1975" i="5" s="1"/>
  <c r="BI1974" i="5"/>
  <c r="BG1974" i="5"/>
  <c r="BH1974" i="5" s="1"/>
  <c r="BI1973" i="5"/>
  <c r="BG1973" i="5"/>
  <c r="BH1973" i="5" s="1"/>
  <c r="BI1972" i="5"/>
  <c r="BG1972" i="5"/>
  <c r="BH1972" i="5" s="1"/>
  <c r="BI1971" i="5"/>
  <c r="BG1971" i="5"/>
  <c r="BH1971" i="5" s="1"/>
  <c r="BI1970" i="5"/>
  <c r="BG1970" i="5"/>
  <c r="BH1970" i="5" s="1"/>
  <c r="BI1969" i="5"/>
  <c r="BG1969" i="5"/>
  <c r="BH1969" i="5" s="1"/>
  <c r="BI1968" i="5"/>
  <c r="BG1968" i="5"/>
  <c r="BH1968" i="5" s="1"/>
  <c r="BI1967" i="5"/>
  <c r="BG1967" i="5"/>
  <c r="BH1967" i="5" s="1"/>
  <c r="BI1966" i="5"/>
  <c r="BG1966" i="5"/>
  <c r="BH1966" i="5" s="1"/>
  <c r="BI1965" i="5"/>
  <c r="BG1965" i="5"/>
  <c r="BH1965" i="5" s="1"/>
  <c r="BI1964" i="5"/>
  <c r="BG1964" i="5"/>
  <c r="BH1964" i="5" s="1"/>
  <c r="BI1963" i="5"/>
  <c r="BG1963" i="5"/>
  <c r="BH1963" i="5" s="1"/>
  <c r="BI1962" i="5"/>
  <c r="BG1962" i="5"/>
  <c r="BH1962" i="5" s="1"/>
  <c r="BI1961" i="5"/>
  <c r="BG1961" i="5"/>
  <c r="BH1961" i="5" s="1"/>
  <c r="BI1960" i="5"/>
  <c r="BG1960" i="5"/>
  <c r="BH1960" i="5" s="1"/>
  <c r="BI1959" i="5"/>
  <c r="BG1959" i="5"/>
  <c r="BH1959" i="5" s="1"/>
  <c r="BI1958" i="5"/>
  <c r="BG1958" i="5"/>
  <c r="BH1958" i="5" s="1"/>
  <c r="BI1957" i="5"/>
  <c r="BG1957" i="5"/>
  <c r="BH1957" i="5" s="1"/>
  <c r="BI1956" i="5"/>
  <c r="BG1956" i="5"/>
  <c r="BH1956" i="5" s="1"/>
  <c r="BI1955" i="5"/>
  <c r="BG1955" i="5"/>
  <c r="BH1955" i="5" s="1"/>
  <c r="BI1954" i="5"/>
  <c r="BG1954" i="5"/>
  <c r="BH1954" i="5" s="1"/>
  <c r="BI1953" i="5"/>
  <c r="BG1953" i="5"/>
  <c r="BH1953" i="5" s="1"/>
  <c r="BI1952" i="5"/>
  <c r="BG1952" i="5"/>
  <c r="BH1952" i="5" s="1"/>
  <c r="BI1951" i="5"/>
  <c r="BG1951" i="5"/>
  <c r="BH1951" i="5" s="1"/>
  <c r="BI1950" i="5"/>
  <c r="BG1950" i="5"/>
  <c r="BH1950" i="5" s="1"/>
  <c r="BI1949" i="5"/>
  <c r="BG1949" i="5"/>
  <c r="BH1949" i="5" s="1"/>
  <c r="BI1948" i="5"/>
  <c r="BG1948" i="5"/>
  <c r="BH1948" i="5" s="1"/>
  <c r="BI1947" i="5"/>
  <c r="BG1947" i="5"/>
  <c r="BH1947" i="5" s="1"/>
  <c r="BI1946" i="5"/>
  <c r="BG1946" i="5"/>
  <c r="BH1946" i="5" s="1"/>
  <c r="BI1945" i="5"/>
  <c r="BG1945" i="5"/>
  <c r="BH1945" i="5" s="1"/>
  <c r="BI1944" i="5"/>
  <c r="BG1944" i="5"/>
  <c r="BH1944" i="5" s="1"/>
  <c r="BI1943" i="5"/>
  <c r="BG1943" i="5"/>
  <c r="BH1943" i="5" s="1"/>
  <c r="BI1942" i="5"/>
  <c r="BG1942" i="5"/>
  <c r="BH1942" i="5" s="1"/>
  <c r="BI1941" i="5"/>
  <c r="BG1941" i="5"/>
  <c r="BH1941" i="5" s="1"/>
  <c r="BI1940" i="5"/>
  <c r="BG1940" i="5"/>
  <c r="BH1940" i="5" s="1"/>
  <c r="BI1939" i="5"/>
  <c r="BG1939" i="5"/>
  <c r="BH1939" i="5" s="1"/>
  <c r="BI1938" i="5"/>
  <c r="BG1938" i="5"/>
  <c r="BH1938" i="5" s="1"/>
  <c r="BI1937" i="5"/>
  <c r="BG1937" i="5"/>
  <c r="BH1937" i="5" s="1"/>
  <c r="BI1936" i="5"/>
  <c r="BG1936" i="5"/>
  <c r="BH1936" i="5" s="1"/>
  <c r="BI1935" i="5"/>
  <c r="BG1935" i="5"/>
  <c r="BH1935" i="5" s="1"/>
  <c r="BI1934" i="5"/>
  <c r="BG1934" i="5"/>
  <c r="BH1934" i="5" s="1"/>
  <c r="BI1933" i="5"/>
  <c r="BG1933" i="5"/>
  <c r="BH1933" i="5" s="1"/>
  <c r="BI1932" i="5"/>
  <c r="BG1932" i="5"/>
  <c r="BH1932" i="5" s="1"/>
  <c r="BI1931" i="5"/>
  <c r="BG1931" i="5"/>
  <c r="BH1931" i="5" s="1"/>
  <c r="BI1930" i="5"/>
  <c r="BG1930" i="5"/>
  <c r="BH1930" i="5" s="1"/>
  <c r="BI1929" i="5"/>
  <c r="BG1929" i="5"/>
  <c r="BH1929" i="5" s="1"/>
  <c r="BI1928" i="5"/>
  <c r="BG1928" i="5"/>
  <c r="BH1928" i="5" s="1"/>
  <c r="BI1927" i="5"/>
  <c r="BG1927" i="5"/>
  <c r="BH1927" i="5" s="1"/>
  <c r="BI1926" i="5"/>
  <c r="BG1926" i="5"/>
  <c r="BH1926" i="5" s="1"/>
  <c r="BI1925" i="5"/>
  <c r="BG1925" i="5"/>
  <c r="BH1925" i="5" s="1"/>
  <c r="BI1924" i="5"/>
  <c r="BG1924" i="5"/>
  <c r="BH1924" i="5" s="1"/>
  <c r="BI1923" i="5"/>
  <c r="BG1923" i="5"/>
  <c r="BH1923" i="5" s="1"/>
  <c r="BI1922" i="5"/>
  <c r="BG1922" i="5"/>
  <c r="BH1922" i="5" s="1"/>
  <c r="BI1921" i="5"/>
  <c r="BG1921" i="5"/>
  <c r="BH1921" i="5" s="1"/>
  <c r="BI1920" i="5"/>
  <c r="BG1920" i="5"/>
  <c r="BH1920" i="5" s="1"/>
  <c r="BI1919" i="5"/>
  <c r="BG1919" i="5"/>
  <c r="BH1919" i="5" s="1"/>
  <c r="BI1918" i="5"/>
  <c r="BG1918" i="5"/>
  <c r="BH1918" i="5" s="1"/>
  <c r="BI1917" i="5"/>
  <c r="BG1917" i="5"/>
  <c r="BH1917" i="5" s="1"/>
  <c r="BI1916" i="5"/>
  <c r="BG1916" i="5"/>
  <c r="BH1916" i="5" s="1"/>
  <c r="BI1915" i="5"/>
  <c r="BG1915" i="5"/>
  <c r="BH1915" i="5" s="1"/>
  <c r="BI1914" i="5"/>
  <c r="BG1914" i="5"/>
  <c r="BH1914" i="5" s="1"/>
  <c r="BI1913" i="5"/>
  <c r="BG1913" i="5"/>
  <c r="BH1913" i="5" s="1"/>
  <c r="BI1912" i="5"/>
  <c r="BG1912" i="5"/>
  <c r="BH1912" i="5" s="1"/>
  <c r="BI1911" i="5"/>
  <c r="BG1911" i="5"/>
  <c r="BH1911" i="5" s="1"/>
  <c r="BI1910" i="5"/>
  <c r="BG1910" i="5"/>
  <c r="BH1910" i="5" s="1"/>
  <c r="BI1909" i="5"/>
  <c r="BG1909" i="5"/>
  <c r="BH1909" i="5" s="1"/>
  <c r="BI1908" i="5"/>
  <c r="BG1908" i="5"/>
  <c r="BH1908" i="5" s="1"/>
  <c r="BI1907" i="5"/>
  <c r="BG1907" i="5"/>
  <c r="BH1907" i="5" s="1"/>
  <c r="BI1906" i="5"/>
  <c r="BG1906" i="5"/>
  <c r="BH1906" i="5" s="1"/>
  <c r="BI1905" i="5"/>
  <c r="BG1905" i="5"/>
  <c r="BH1905" i="5" s="1"/>
  <c r="BI1904" i="5"/>
  <c r="BG1904" i="5"/>
  <c r="BH1904" i="5" s="1"/>
  <c r="BI1903" i="5"/>
  <c r="BG1903" i="5"/>
  <c r="BH1903" i="5" s="1"/>
  <c r="BI1902" i="5"/>
  <c r="BG1902" i="5"/>
  <c r="BH1902" i="5" s="1"/>
  <c r="BI1901" i="5"/>
  <c r="BG1901" i="5"/>
  <c r="BH1901" i="5" s="1"/>
  <c r="BI1900" i="5"/>
  <c r="BG1900" i="5"/>
  <c r="BH1900" i="5" s="1"/>
  <c r="BI1899" i="5"/>
  <c r="BG1899" i="5"/>
  <c r="BH1899" i="5" s="1"/>
  <c r="BI1898" i="5"/>
  <c r="BG1898" i="5"/>
  <c r="BH1898" i="5" s="1"/>
  <c r="BI1897" i="5"/>
  <c r="BG1897" i="5"/>
  <c r="BH1897" i="5" s="1"/>
  <c r="BI1896" i="5"/>
  <c r="BG1896" i="5"/>
  <c r="BH1896" i="5" s="1"/>
  <c r="BI1895" i="5"/>
  <c r="BG1895" i="5"/>
  <c r="BH1895" i="5" s="1"/>
  <c r="BI1894" i="5"/>
  <c r="BG1894" i="5"/>
  <c r="BH1894" i="5" s="1"/>
  <c r="BI1893" i="5"/>
  <c r="BG1893" i="5"/>
  <c r="BH1893" i="5" s="1"/>
  <c r="BI1892" i="5"/>
  <c r="BG1892" i="5"/>
  <c r="BH1892" i="5" s="1"/>
  <c r="BI1891" i="5"/>
  <c r="BG1891" i="5"/>
  <c r="BH1891" i="5" s="1"/>
  <c r="BI1890" i="5"/>
  <c r="BG1890" i="5"/>
  <c r="BH1890" i="5" s="1"/>
  <c r="BI1889" i="5"/>
  <c r="BG1889" i="5"/>
  <c r="BH1889" i="5" s="1"/>
  <c r="BI1888" i="5"/>
  <c r="BG1888" i="5"/>
  <c r="BH1888" i="5" s="1"/>
  <c r="BI1887" i="5"/>
  <c r="BG1887" i="5"/>
  <c r="BH1887" i="5" s="1"/>
  <c r="BI1886" i="5"/>
  <c r="BG1886" i="5"/>
  <c r="BH1886" i="5" s="1"/>
  <c r="BI1885" i="5"/>
  <c r="BG1885" i="5"/>
  <c r="BH1885" i="5" s="1"/>
  <c r="BI1884" i="5"/>
  <c r="BG1884" i="5"/>
  <c r="BH1884" i="5" s="1"/>
  <c r="BI1883" i="5"/>
  <c r="BG1883" i="5"/>
  <c r="BH1883" i="5" s="1"/>
  <c r="BI1882" i="5"/>
  <c r="BG1882" i="5"/>
  <c r="BH1882" i="5" s="1"/>
  <c r="BI1881" i="5"/>
  <c r="BG1881" i="5"/>
  <c r="BH1881" i="5" s="1"/>
  <c r="BI1880" i="5"/>
  <c r="BG1880" i="5"/>
  <c r="BH1880" i="5" s="1"/>
  <c r="BI1879" i="5"/>
  <c r="BG1879" i="5"/>
  <c r="BH1879" i="5" s="1"/>
  <c r="BI1878" i="5"/>
  <c r="BG1878" i="5"/>
  <c r="BH1878" i="5" s="1"/>
  <c r="BI1877" i="5"/>
  <c r="BG1877" i="5"/>
  <c r="BH1877" i="5" s="1"/>
  <c r="BI1876" i="5"/>
  <c r="BG1876" i="5"/>
  <c r="BH1876" i="5" s="1"/>
  <c r="BI1875" i="5"/>
  <c r="BG1875" i="5"/>
  <c r="BH1875" i="5" s="1"/>
  <c r="BI1874" i="5"/>
  <c r="BG1874" i="5"/>
  <c r="BH1874" i="5" s="1"/>
  <c r="BI1873" i="5"/>
  <c r="BG1873" i="5"/>
  <c r="BH1873" i="5" s="1"/>
  <c r="BI1872" i="5"/>
  <c r="BG1872" i="5"/>
  <c r="BH1872" i="5" s="1"/>
  <c r="BI1871" i="5"/>
  <c r="BG1871" i="5"/>
  <c r="BH1871" i="5" s="1"/>
  <c r="BI1870" i="5"/>
  <c r="BG1870" i="5"/>
  <c r="BH1870" i="5" s="1"/>
  <c r="BI1869" i="5"/>
  <c r="BG1869" i="5"/>
  <c r="BH1869" i="5" s="1"/>
  <c r="BI1868" i="5"/>
  <c r="BG1868" i="5"/>
  <c r="BH1868" i="5" s="1"/>
  <c r="BI1867" i="5"/>
  <c r="BG1867" i="5"/>
  <c r="BH1867" i="5" s="1"/>
  <c r="BI1866" i="5"/>
  <c r="BG1866" i="5"/>
  <c r="BH1866" i="5" s="1"/>
  <c r="BI1865" i="5"/>
  <c r="BG1865" i="5"/>
  <c r="BH1865" i="5" s="1"/>
  <c r="BI1864" i="5"/>
  <c r="BG1864" i="5"/>
  <c r="BH1864" i="5" s="1"/>
  <c r="BI1863" i="5"/>
  <c r="BG1863" i="5"/>
  <c r="BH1863" i="5" s="1"/>
  <c r="BI1862" i="5"/>
  <c r="BG1862" i="5"/>
  <c r="BH1862" i="5" s="1"/>
  <c r="BI1861" i="5"/>
  <c r="BG1861" i="5"/>
  <c r="BH1861" i="5" s="1"/>
  <c r="BI1860" i="5"/>
  <c r="BG1860" i="5"/>
  <c r="BH1860" i="5" s="1"/>
  <c r="BI1859" i="5"/>
  <c r="BG1859" i="5"/>
  <c r="BH1859" i="5" s="1"/>
  <c r="BI1858" i="5"/>
  <c r="BG1858" i="5"/>
  <c r="BH1858" i="5" s="1"/>
  <c r="BI1857" i="5"/>
  <c r="BG1857" i="5"/>
  <c r="BH1857" i="5" s="1"/>
  <c r="BI1856" i="5"/>
  <c r="BG1856" i="5"/>
  <c r="BH1856" i="5" s="1"/>
  <c r="BI1855" i="5"/>
  <c r="BG1855" i="5"/>
  <c r="BH1855" i="5" s="1"/>
  <c r="BI1854" i="5"/>
  <c r="BG1854" i="5"/>
  <c r="BH1854" i="5" s="1"/>
  <c r="BI1853" i="5"/>
  <c r="BG1853" i="5"/>
  <c r="BH1853" i="5" s="1"/>
  <c r="BI1852" i="5"/>
  <c r="BG1852" i="5"/>
  <c r="BH1852" i="5" s="1"/>
  <c r="BI1851" i="5"/>
  <c r="BG1851" i="5"/>
  <c r="BH1851" i="5" s="1"/>
  <c r="BI1850" i="5"/>
  <c r="BG1850" i="5"/>
  <c r="BH1850" i="5" s="1"/>
  <c r="BI1849" i="5"/>
  <c r="BG1849" i="5"/>
  <c r="BH1849" i="5" s="1"/>
  <c r="BI1848" i="5"/>
  <c r="BG1848" i="5"/>
  <c r="BH1848" i="5" s="1"/>
  <c r="BI1847" i="5"/>
  <c r="BG1847" i="5"/>
  <c r="BH1847" i="5" s="1"/>
  <c r="BI1846" i="5"/>
  <c r="BG1846" i="5"/>
  <c r="BH1846" i="5" s="1"/>
  <c r="BI1845" i="5"/>
  <c r="BG1845" i="5"/>
  <c r="BH1845" i="5" s="1"/>
  <c r="BI1844" i="5"/>
  <c r="BG1844" i="5"/>
  <c r="BH1844" i="5" s="1"/>
  <c r="BI1843" i="5"/>
  <c r="BG1843" i="5"/>
  <c r="BH1843" i="5" s="1"/>
  <c r="BI1842" i="5"/>
  <c r="BG1842" i="5"/>
  <c r="BH1842" i="5" s="1"/>
  <c r="BI1841" i="5"/>
  <c r="BG1841" i="5"/>
  <c r="BH1841" i="5" s="1"/>
  <c r="BI1840" i="5"/>
  <c r="BG1840" i="5"/>
  <c r="BH1840" i="5" s="1"/>
  <c r="BI1839" i="5"/>
  <c r="BG1839" i="5"/>
  <c r="BH1839" i="5" s="1"/>
  <c r="BI1838" i="5"/>
  <c r="BG1838" i="5"/>
  <c r="BH1838" i="5" s="1"/>
  <c r="BI1837" i="5"/>
  <c r="BG1837" i="5"/>
  <c r="BH1837" i="5" s="1"/>
  <c r="BI1836" i="5"/>
  <c r="BG1836" i="5"/>
  <c r="BH1836" i="5" s="1"/>
  <c r="BI1835" i="5"/>
  <c r="BG1835" i="5"/>
  <c r="BH1835" i="5" s="1"/>
  <c r="BI1834" i="5"/>
  <c r="BG1834" i="5"/>
  <c r="BH1834" i="5" s="1"/>
  <c r="BI1833" i="5"/>
  <c r="BG1833" i="5"/>
  <c r="BH1833" i="5" s="1"/>
  <c r="BI1832" i="5"/>
  <c r="BG1832" i="5"/>
  <c r="BH1832" i="5" s="1"/>
  <c r="BI1831" i="5"/>
  <c r="BG1831" i="5"/>
  <c r="BH1831" i="5" s="1"/>
  <c r="BI1830" i="5"/>
  <c r="BG1830" i="5"/>
  <c r="BH1830" i="5" s="1"/>
  <c r="BI1829" i="5"/>
  <c r="BG1829" i="5"/>
  <c r="BH1829" i="5" s="1"/>
  <c r="BI1828" i="5"/>
  <c r="BG1828" i="5"/>
  <c r="BH1828" i="5" s="1"/>
  <c r="BI1827" i="5"/>
  <c r="BG1827" i="5"/>
  <c r="BH1827" i="5" s="1"/>
  <c r="BI1826" i="5"/>
  <c r="BG1826" i="5"/>
  <c r="BH1826" i="5" s="1"/>
  <c r="BI1825" i="5"/>
  <c r="BG1825" i="5"/>
  <c r="BH1825" i="5" s="1"/>
  <c r="BI1824" i="5"/>
  <c r="BG1824" i="5"/>
  <c r="BH1824" i="5" s="1"/>
  <c r="BI1823" i="5"/>
  <c r="BG1823" i="5"/>
  <c r="BH1823" i="5" s="1"/>
  <c r="BI1822" i="5"/>
  <c r="BG1822" i="5"/>
  <c r="BH1822" i="5" s="1"/>
  <c r="BI1821" i="5"/>
  <c r="BG1821" i="5"/>
  <c r="BH1821" i="5" s="1"/>
  <c r="BI1820" i="5"/>
  <c r="BG1820" i="5"/>
  <c r="BH1820" i="5" s="1"/>
  <c r="BI1819" i="5"/>
  <c r="BG1819" i="5"/>
  <c r="BH1819" i="5" s="1"/>
  <c r="BI1818" i="5"/>
  <c r="BG1818" i="5"/>
  <c r="BH1818" i="5" s="1"/>
  <c r="BI1817" i="5"/>
  <c r="BG1817" i="5"/>
  <c r="BH1817" i="5" s="1"/>
  <c r="BI1816" i="5"/>
  <c r="BG1816" i="5"/>
  <c r="BH1816" i="5" s="1"/>
  <c r="BI1815" i="5"/>
  <c r="BG1815" i="5"/>
  <c r="BH1815" i="5" s="1"/>
  <c r="BI1814" i="5"/>
  <c r="BG1814" i="5"/>
  <c r="BH1814" i="5" s="1"/>
  <c r="BI1813" i="5"/>
  <c r="BG1813" i="5"/>
  <c r="BH1813" i="5" s="1"/>
  <c r="BI1812" i="5"/>
  <c r="BG1812" i="5"/>
  <c r="BH1812" i="5" s="1"/>
  <c r="BI1811" i="5"/>
  <c r="BG1811" i="5"/>
  <c r="BH1811" i="5" s="1"/>
  <c r="BI1810" i="5"/>
  <c r="BG1810" i="5"/>
  <c r="BH1810" i="5" s="1"/>
  <c r="BI1809" i="5"/>
  <c r="BG1809" i="5"/>
  <c r="BH1809" i="5" s="1"/>
  <c r="BI1808" i="5"/>
  <c r="BG1808" i="5"/>
  <c r="BH1808" i="5" s="1"/>
  <c r="BI1807" i="5"/>
  <c r="BG1807" i="5"/>
  <c r="BH1807" i="5" s="1"/>
  <c r="BI1806" i="5"/>
  <c r="BG1806" i="5"/>
  <c r="BH1806" i="5" s="1"/>
  <c r="BI1805" i="5"/>
  <c r="BG1805" i="5"/>
  <c r="BH1805" i="5" s="1"/>
  <c r="BI1804" i="5"/>
  <c r="BG1804" i="5"/>
  <c r="BH1804" i="5" s="1"/>
  <c r="BI1803" i="5"/>
  <c r="BG1803" i="5"/>
  <c r="BH1803" i="5" s="1"/>
  <c r="BI1802" i="5"/>
  <c r="BG1802" i="5"/>
  <c r="BH1802" i="5" s="1"/>
  <c r="BI1801" i="5"/>
  <c r="BG1801" i="5"/>
  <c r="BH1801" i="5" s="1"/>
  <c r="BI1800" i="5"/>
  <c r="BG1800" i="5"/>
  <c r="BH1800" i="5" s="1"/>
  <c r="BI1799" i="5"/>
  <c r="BG1799" i="5"/>
  <c r="BH1799" i="5" s="1"/>
  <c r="BI1798" i="5"/>
  <c r="BG1798" i="5"/>
  <c r="BH1798" i="5" s="1"/>
  <c r="BI1797" i="5"/>
  <c r="BG1797" i="5"/>
  <c r="BH1797" i="5" s="1"/>
  <c r="BI1796" i="5"/>
  <c r="BG1796" i="5"/>
  <c r="BH1796" i="5" s="1"/>
  <c r="BI1795" i="5"/>
  <c r="BG1795" i="5"/>
  <c r="BH1795" i="5" s="1"/>
  <c r="BI1794" i="5"/>
  <c r="BG1794" i="5"/>
  <c r="BH1794" i="5" s="1"/>
  <c r="BI1793" i="5"/>
  <c r="BG1793" i="5"/>
  <c r="BH1793" i="5" s="1"/>
  <c r="BI1792" i="5"/>
  <c r="BG1792" i="5"/>
  <c r="BH1792" i="5" s="1"/>
  <c r="BI1791" i="5"/>
  <c r="BG1791" i="5"/>
  <c r="BH1791" i="5" s="1"/>
  <c r="BI1790" i="5"/>
  <c r="BG1790" i="5"/>
  <c r="BH1790" i="5" s="1"/>
  <c r="BI1789" i="5"/>
  <c r="BG1789" i="5"/>
  <c r="BH1789" i="5" s="1"/>
  <c r="BI1788" i="5"/>
  <c r="BG1788" i="5"/>
  <c r="BH1788" i="5" s="1"/>
  <c r="BI1787" i="5"/>
  <c r="BG1787" i="5"/>
  <c r="BH1787" i="5" s="1"/>
  <c r="BI1786" i="5"/>
  <c r="BG1786" i="5"/>
  <c r="BH1786" i="5" s="1"/>
  <c r="BI1785" i="5"/>
  <c r="BG1785" i="5"/>
  <c r="BH1785" i="5" s="1"/>
  <c r="BI1784" i="5"/>
  <c r="BG1784" i="5"/>
  <c r="BH1784" i="5" s="1"/>
  <c r="BI1783" i="5"/>
  <c r="BG1783" i="5"/>
  <c r="BH1783" i="5" s="1"/>
  <c r="BI1782" i="5"/>
  <c r="BG1782" i="5"/>
  <c r="BH1782" i="5" s="1"/>
  <c r="BI1781" i="5"/>
  <c r="BG1781" i="5"/>
  <c r="BH1781" i="5" s="1"/>
  <c r="BI1780" i="5"/>
  <c r="BG1780" i="5"/>
  <c r="BH1780" i="5" s="1"/>
  <c r="BI1779" i="5"/>
  <c r="BG1779" i="5"/>
  <c r="BH1779" i="5" s="1"/>
  <c r="BI1778" i="5"/>
  <c r="BG1778" i="5"/>
  <c r="BH1778" i="5" s="1"/>
  <c r="BI1777" i="5"/>
  <c r="BG1777" i="5"/>
  <c r="BH1777" i="5" s="1"/>
  <c r="BI1776" i="5"/>
  <c r="BG1776" i="5"/>
  <c r="BH1776" i="5" s="1"/>
  <c r="BI1775" i="5"/>
  <c r="BG1775" i="5"/>
  <c r="BH1775" i="5" s="1"/>
  <c r="BI1774" i="5"/>
  <c r="BG1774" i="5"/>
  <c r="BH1774" i="5" s="1"/>
  <c r="BI1773" i="5"/>
  <c r="BG1773" i="5"/>
  <c r="BH1773" i="5" s="1"/>
  <c r="BI1772" i="5"/>
  <c r="BG1772" i="5"/>
  <c r="BH1772" i="5" s="1"/>
  <c r="BI1771" i="5"/>
  <c r="BG1771" i="5"/>
  <c r="BH1771" i="5" s="1"/>
  <c r="BI1770" i="5"/>
  <c r="BG1770" i="5"/>
  <c r="BH1770" i="5" s="1"/>
  <c r="BI1769" i="5"/>
  <c r="BG1769" i="5"/>
  <c r="BH1769" i="5" s="1"/>
  <c r="BI1768" i="5"/>
  <c r="BG1768" i="5"/>
  <c r="BH1768" i="5" s="1"/>
  <c r="BI1767" i="5"/>
  <c r="BG1767" i="5"/>
  <c r="BH1767" i="5" s="1"/>
  <c r="BI1766" i="5"/>
  <c r="BG1766" i="5"/>
  <c r="BH1766" i="5" s="1"/>
  <c r="BI1765" i="5"/>
  <c r="BG1765" i="5"/>
  <c r="BH1765" i="5" s="1"/>
  <c r="BI1764" i="5"/>
  <c r="BG1764" i="5"/>
  <c r="BH1764" i="5" s="1"/>
  <c r="BI1763" i="5"/>
  <c r="BG1763" i="5"/>
  <c r="BH1763" i="5" s="1"/>
  <c r="BI1762" i="5"/>
  <c r="BG1762" i="5"/>
  <c r="BH1762" i="5" s="1"/>
  <c r="BI1761" i="5"/>
  <c r="BG1761" i="5"/>
  <c r="BH1761" i="5" s="1"/>
  <c r="BI1760" i="5"/>
  <c r="BG1760" i="5"/>
  <c r="BH1760" i="5" s="1"/>
  <c r="BI1759" i="5"/>
  <c r="BG1759" i="5"/>
  <c r="BH1759" i="5" s="1"/>
  <c r="BI1758" i="5"/>
  <c r="BG1758" i="5"/>
  <c r="BH1758" i="5" s="1"/>
  <c r="BI1757" i="5"/>
  <c r="BG1757" i="5"/>
  <c r="BH1757" i="5" s="1"/>
  <c r="BI1756" i="5"/>
  <c r="BG1756" i="5"/>
  <c r="BH1756" i="5" s="1"/>
  <c r="BI1755" i="5"/>
  <c r="BG1755" i="5"/>
  <c r="BH1755" i="5" s="1"/>
  <c r="BI1754" i="5"/>
  <c r="BG1754" i="5"/>
  <c r="BH1754" i="5" s="1"/>
  <c r="BI1753" i="5"/>
  <c r="BG1753" i="5"/>
  <c r="BH1753" i="5" s="1"/>
  <c r="BI1752" i="5"/>
  <c r="BG1752" i="5"/>
  <c r="BH1752" i="5" s="1"/>
  <c r="BI1751" i="5"/>
  <c r="BG1751" i="5"/>
  <c r="BH1751" i="5" s="1"/>
  <c r="BI1750" i="5"/>
  <c r="BG1750" i="5"/>
  <c r="BH1750" i="5" s="1"/>
  <c r="BI1749" i="5"/>
  <c r="BG1749" i="5"/>
  <c r="BH1749" i="5" s="1"/>
  <c r="BI1748" i="5"/>
  <c r="BG1748" i="5"/>
  <c r="BH1748" i="5" s="1"/>
  <c r="BI1747" i="5"/>
  <c r="BG1747" i="5"/>
  <c r="BH1747" i="5" s="1"/>
  <c r="BI1746" i="5"/>
  <c r="BG1746" i="5"/>
  <c r="BH1746" i="5" s="1"/>
  <c r="BI1745" i="5"/>
  <c r="BG1745" i="5"/>
  <c r="BH1745" i="5" s="1"/>
  <c r="BI1744" i="5"/>
  <c r="BG1744" i="5"/>
  <c r="BH1744" i="5" s="1"/>
  <c r="BI1743" i="5"/>
  <c r="BG1743" i="5"/>
  <c r="BH1743" i="5" s="1"/>
  <c r="BI1742" i="5"/>
  <c r="BG1742" i="5"/>
  <c r="BH1742" i="5" s="1"/>
  <c r="BI1741" i="5"/>
  <c r="BG1741" i="5"/>
  <c r="BH1741" i="5" s="1"/>
  <c r="BI1740" i="5"/>
  <c r="BG1740" i="5"/>
  <c r="BH1740" i="5" s="1"/>
  <c r="BI1739" i="5"/>
  <c r="BG1739" i="5"/>
  <c r="BH1739" i="5" s="1"/>
  <c r="BI1738" i="5"/>
  <c r="BG1738" i="5"/>
  <c r="BH1738" i="5" s="1"/>
  <c r="BI1737" i="5"/>
  <c r="BG1737" i="5"/>
  <c r="BH1737" i="5" s="1"/>
  <c r="BI1736" i="5"/>
  <c r="BG1736" i="5"/>
  <c r="BH1736" i="5" s="1"/>
  <c r="BI1735" i="5"/>
  <c r="BG1735" i="5"/>
  <c r="BH1735" i="5" s="1"/>
  <c r="BI1734" i="5"/>
  <c r="BG1734" i="5"/>
  <c r="BH1734" i="5" s="1"/>
  <c r="BI1733" i="5"/>
  <c r="BG1733" i="5"/>
  <c r="BH1733" i="5" s="1"/>
  <c r="BI1732" i="5"/>
  <c r="BG1732" i="5"/>
  <c r="BH1732" i="5" s="1"/>
  <c r="BI1731" i="5"/>
  <c r="BG1731" i="5"/>
  <c r="BH1731" i="5" s="1"/>
  <c r="BI1730" i="5"/>
  <c r="BG1730" i="5"/>
  <c r="BH1730" i="5" s="1"/>
  <c r="BI1729" i="5"/>
  <c r="BG1729" i="5"/>
  <c r="BH1729" i="5" s="1"/>
  <c r="BI1728" i="5"/>
  <c r="BG1728" i="5"/>
  <c r="BH1728" i="5" s="1"/>
  <c r="BI1727" i="5"/>
  <c r="BG1727" i="5"/>
  <c r="BH1727" i="5" s="1"/>
  <c r="BI1726" i="5"/>
  <c r="BG1726" i="5"/>
  <c r="BH1726" i="5" s="1"/>
  <c r="BI1725" i="5"/>
  <c r="BG1725" i="5"/>
  <c r="BH1725" i="5" s="1"/>
  <c r="BI1724" i="5"/>
  <c r="BG1724" i="5"/>
  <c r="BH1724" i="5" s="1"/>
  <c r="BI1723" i="5"/>
  <c r="BG1723" i="5"/>
  <c r="BH1723" i="5" s="1"/>
  <c r="BI1722" i="5"/>
  <c r="BG1722" i="5"/>
  <c r="BH1722" i="5" s="1"/>
  <c r="BI1721" i="5"/>
  <c r="BG1721" i="5"/>
  <c r="BH1721" i="5" s="1"/>
  <c r="BI1720" i="5"/>
  <c r="BG1720" i="5"/>
  <c r="BH1720" i="5" s="1"/>
  <c r="BI1719" i="5"/>
  <c r="BG1719" i="5"/>
  <c r="BH1719" i="5" s="1"/>
  <c r="BI1718" i="5"/>
  <c r="BG1718" i="5"/>
  <c r="BH1718" i="5" s="1"/>
  <c r="BI1717" i="5"/>
  <c r="BG1717" i="5"/>
  <c r="BH1717" i="5" s="1"/>
  <c r="BI1716" i="5"/>
  <c r="BG1716" i="5"/>
  <c r="BH1716" i="5" s="1"/>
  <c r="BI1715" i="5"/>
  <c r="BG1715" i="5"/>
  <c r="BH1715" i="5" s="1"/>
  <c r="BI1714" i="5"/>
  <c r="BG1714" i="5"/>
  <c r="BH1714" i="5" s="1"/>
  <c r="BI1713" i="5"/>
  <c r="BG1713" i="5"/>
  <c r="BH1713" i="5" s="1"/>
  <c r="BI1712" i="5"/>
  <c r="BG1712" i="5"/>
  <c r="BH1712" i="5" s="1"/>
  <c r="BI1711" i="5"/>
  <c r="BG1711" i="5"/>
  <c r="BH1711" i="5" s="1"/>
  <c r="BI1710" i="5"/>
  <c r="BG1710" i="5"/>
  <c r="BH1710" i="5" s="1"/>
  <c r="BI1709" i="5"/>
  <c r="BG1709" i="5"/>
  <c r="BH1709" i="5" s="1"/>
  <c r="BI1708" i="5"/>
  <c r="BG1708" i="5"/>
  <c r="BH1708" i="5" s="1"/>
  <c r="BI1707" i="5"/>
  <c r="BG1707" i="5"/>
  <c r="BH1707" i="5" s="1"/>
  <c r="BI1706" i="5"/>
  <c r="BG1706" i="5"/>
  <c r="BH1706" i="5" s="1"/>
  <c r="BI1705" i="5"/>
  <c r="BG1705" i="5"/>
  <c r="BH1705" i="5" s="1"/>
  <c r="BI1704" i="5"/>
  <c r="BG1704" i="5"/>
  <c r="BH1704" i="5" s="1"/>
  <c r="BI1703" i="5"/>
  <c r="BG1703" i="5"/>
  <c r="BH1703" i="5" s="1"/>
  <c r="BI1702" i="5"/>
  <c r="BG1702" i="5"/>
  <c r="BH1702" i="5" s="1"/>
  <c r="BI1701" i="5"/>
  <c r="BG1701" i="5"/>
  <c r="BH1701" i="5" s="1"/>
  <c r="BI1700" i="5"/>
  <c r="BG1700" i="5"/>
  <c r="BH1700" i="5" s="1"/>
  <c r="BI1699" i="5"/>
  <c r="BG1699" i="5"/>
  <c r="BH1699" i="5" s="1"/>
  <c r="BI1698" i="5"/>
  <c r="BG1698" i="5"/>
  <c r="BH1698" i="5" s="1"/>
  <c r="BI1697" i="5"/>
  <c r="BG1697" i="5"/>
  <c r="BH1697" i="5" s="1"/>
  <c r="BI1696" i="5"/>
  <c r="BG1696" i="5"/>
  <c r="BH1696" i="5" s="1"/>
  <c r="BI1695" i="5"/>
  <c r="BG1695" i="5"/>
  <c r="BH1695" i="5" s="1"/>
  <c r="BI1694" i="5"/>
  <c r="BG1694" i="5"/>
  <c r="BH1694" i="5" s="1"/>
  <c r="BI1693" i="5"/>
  <c r="BG1693" i="5"/>
  <c r="BH1693" i="5" s="1"/>
  <c r="BI1692" i="5"/>
  <c r="BG1692" i="5"/>
  <c r="BH1692" i="5" s="1"/>
  <c r="BI1691" i="5"/>
  <c r="BG1691" i="5"/>
  <c r="BH1691" i="5" s="1"/>
  <c r="BI1690" i="5"/>
  <c r="BG1690" i="5"/>
  <c r="BH1690" i="5" s="1"/>
  <c r="BI1689" i="5"/>
  <c r="BG1689" i="5"/>
  <c r="BH1689" i="5" s="1"/>
  <c r="BI1688" i="5"/>
  <c r="BG1688" i="5"/>
  <c r="BH1688" i="5" s="1"/>
  <c r="BI1687" i="5"/>
  <c r="BG1687" i="5"/>
  <c r="BH1687" i="5" s="1"/>
  <c r="BI1686" i="5"/>
  <c r="BG1686" i="5"/>
  <c r="BH1686" i="5" s="1"/>
  <c r="BI1685" i="5"/>
  <c r="BG1685" i="5"/>
  <c r="BH1685" i="5" s="1"/>
  <c r="BI1684" i="5"/>
  <c r="BG1684" i="5"/>
  <c r="BH1684" i="5" s="1"/>
  <c r="BI1683" i="5"/>
  <c r="BG1683" i="5"/>
  <c r="BH1683" i="5" s="1"/>
  <c r="BI1682" i="5"/>
  <c r="BG1682" i="5"/>
  <c r="BH1682" i="5" s="1"/>
  <c r="BI1681" i="5"/>
  <c r="BG1681" i="5"/>
  <c r="BH1681" i="5" s="1"/>
  <c r="BI1680" i="5"/>
  <c r="BG1680" i="5"/>
  <c r="BH1680" i="5" s="1"/>
  <c r="BI1679" i="5"/>
  <c r="BG1679" i="5"/>
  <c r="BH1679" i="5" s="1"/>
  <c r="BI1678" i="5"/>
  <c r="BG1678" i="5"/>
  <c r="BH1678" i="5" s="1"/>
  <c r="BI1677" i="5"/>
  <c r="BG1677" i="5"/>
  <c r="BH1677" i="5" s="1"/>
  <c r="BI1676" i="5"/>
  <c r="BG1676" i="5"/>
  <c r="BH1676" i="5" s="1"/>
  <c r="BI1675" i="5"/>
  <c r="BG1675" i="5"/>
  <c r="BH1675" i="5" s="1"/>
  <c r="BI1674" i="5"/>
  <c r="BG1674" i="5"/>
  <c r="BH1674" i="5" s="1"/>
  <c r="BI1673" i="5"/>
  <c r="BG1673" i="5"/>
  <c r="BH1673" i="5" s="1"/>
  <c r="BI1672" i="5"/>
  <c r="BG1672" i="5"/>
  <c r="BH1672" i="5" s="1"/>
  <c r="BI1671" i="5"/>
  <c r="BG1671" i="5"/>
  <c r="BH1671" i="5" s="1"/>
  <c r="BI1670" i="5"/>
  <c r="BG1670" i="5"/>
  <c r="BH1670" i="5" s="1"/>
  <c r="BI1669" i="5"/>
  <c r="BG1669" i="5"/>
  <c r="BH1669" i="5" s="1"/>
  <c r="BI1668" i="5"/>
  <c r="BG1668" i="5"/>
  <c r="BH1668" i="5" s="1"/>
  <c r="BI1667" i="5"/>
  <c r="BG1667" i="5"/>
  <c r="BH1667" i="5" s="1"/>
  <c r="BI1666" i="5"/>
  <c r="BG1666" i="5"/>
  <c r="BH1666" i="5" s="1"/>
  <c r="BI1665" i="5"/>
  <c r="BG1665" i="5"/>
  <c r="BH1665" i="5" s="1"/>
  <c r="BI1664" i="5"/>
  <c r="BG1664" i="5"/>
  <c r="BH1664" i="5" s="1"/>
  <c r="BI1663" i="5"/>
  <c r="BG1663" i="5"/>
  <c r="BH1663" i="5" s="1"/>
  <c r="BI1662" i="5"/>
  <c r="BG1662" i="5"/>
  <c r="BH1662" i="5" s="1"/>
  <c r="BI1661" i="5"/>
  <c r="BG1661" i="5"/>
  <c r="BH1661" i="5" s="1"/>
  <c r="BI1660" i="5"/>
  <c r="BG1660" i="5"/>
  <c r="BH1660" i="5" s="1"/>
  <c r="BI1659" i="5"/>
  <c r="BG1659" i="5"/>
  <c r="BH1659" i="5" s="1"/>
  <c r="BI1658" i="5"/>
  <c r="BG1658" i="5"/>
  <c r="BH1658" i="5" s="1"/>
  <c r="BI1657" i="5"/>
  <c r="BG1657" i="5"/>
  <c r="BH1657" i="5" s="1"/>
  <c r="BI1656" i="5"/>
  <c r="BG1656" i="5"/>
  <c r="BH1656" i="5" s="1"/>
  <c r="BI1655" i="5"/>
  <c r="BG1655" i="5"/>
  <c r="BH1655" i="5" s="1"/>
  <c r="BI1654" i="5"/>
  <c r="BG1654" i="5"/>
  <c r="BH1654" i="5" s="1"/>
  <c r="BI1653" i="5"/>
  <c r="BG1653" i="5"/>
  <c r="BH1653" i="5" s="1"/>
  <c r="BI1652" i="5"/>
  <c r="BG1652" i="5"/>
  <c r="BH1652" i="5" s="1"/>
  <c r="BI1651" i="5"/>
  <c r="BG1651" i="5"/>
  <c r="BH1651" i="5" s="1"/>
  <c r="BI1650" i="5"/>
  <c r="BG1650" i="5"/>
  <c r="BH1650" i="5" s="1"/>
  <c r="BI1649" i="5"/>
  <c r="BG1649" i="5"/>
  <c r="BH1649" i="5" s="1"/>
  <c r="BI1648" i="5"/>
  <c r="BG1648" i="5"/>
  <c r="BH1648" i="5" s="1"/>
  <c r="BI1647" i="5"/>
  <c r="BG1647" i="5"/>
  <c r="BH1647" i="5" s="1"/>
  <c r="BI1646" i="5"/>
  <c r="BG1646" i="5"/>
  <c r="BH1646" i="5" s="1"/>
  <c r="BI1645" i="5"/>
  <c r="BG1645" i="5"/>
  <c r="BH1645" i="5" s="1"/>
  <c r="BI1644" i="5"/>
  <c r="BG1644" i="5"/>
  <c r="BH1644" i="5" s="1"/>
  <c r="BI1643" i="5"/>
  <c r="BG1643" i="5"/>
  <c r="BH1643" i="5" s="1"/>
  <c r="BI1642" i="5"/>
  <c r="BG1642" i="5"/>
  <c r="BH1642" i="5" s="1"/>
  <c r="BI1641" i="5"/>
  <c r="BG1641" i="5"/>
  <c r="BH1641" i="5" s="1"/>
  <c r="BI1640" i="5"/>
  <c r="BG1640" i="5"/>
  <c r="BH1640" i="5" s="1"/>
  <c r="BI1639" i="5"/>
  <c r="BG1639" i="5"/>
  <c r="BH1639" i="5" s="1"/>
  <c r="BI1638" i="5"/>
  <c r="BG1638" i="5"/>
  <c r="BH1638" i="5" s="1"/>
  <c r="BI1637" i="5"/>
  <c r="BG1637" i="5"/>
  <c r="BH1637" i="5" s="1"/>
  <c r="BI1636" i="5"/>
  <c r="BG1636" i="5"/>
  <c r="BH1636" i="5" s="1"/>
  <c r="BI1635" i="5"/>
  <c r="BG1635" i="5"/>
  <c r="BH1635" i="5" s="1"/>
  <c r="BI1634" i="5"/>
  <c r="BG1634" i="5"/>
  <c r="BH1634" i="5" s="1"/>
  <c r="BI1633" i="5"/>
  <c r="BG1633" i="5"/>
  <c r="BH1633" i="5" s="1"/>
  <c r="BI1632" i="5"/>
  <c r="BG1632" i="5"/>
  <c r="BH1632" i="5" s="1"/>
  <c r="BI1631" i="5"/>
  <c r="BG1631" i="5"/>
  <c r="BH1631" i="5" s="1"/>
  <c r="BI1630" i="5"/>
  <c r="BG1630" i="5"/>
  <c r="BH1630" i="5" s="1"/>
  <c r="BI1629" i="5"/>
  <c r="BG1629" i="5"/>
  <c r="BH1629" i="5" s="1"/>
  <c r="BI1628" i="5"/>
  <c r="BG1628" i="5"/>
  <c r="BH1628" i="5" s="1"/>
  <c r="BI1627" i="5"/>
  <c r="BG1627" i="5"/>
  <c r="BH1627" i="5" s="1"/>
  <c r="BI1626" i="5"/>
  <c r="BG1626" i="5"/>
  <c r="BH1626" i="5" s="1"/>
  <c r="BI1625" i="5"/>
  <c r="BG1625" i="5"/>
  <c r="BH1625" i="5" s="1"/>
  <c r="BI1624" i="5"/>
  <c r="BG1624" i="5"/>
  <c r="BH1624" i="5" s="1"/>
  <c r="BI1623" i="5"/>
  <c r="BG1623" i="5"/>
  <c r="BH1623" i="5" s="1"/>
  <c r="BI1622" i="5"/>
  <c r="BG1622" i="5"/>
  <c r="BH1622" i="5" s="1"/>
  <c r="BI1621" i="5"/>
  <c r="BG1621" i="5"/>
  <c r="BH1621" i="5" s="1"/>
  <c r="BI1620" i="5"/>
  <c r="BG1620" i="5"/>
  <c r="BH1620" i="5" s="1"/>
  <c r="BI1619" i="5"/>
  <c r="BG1619" i="5"/>
  <c r="BH1619" i="5" s="1"/>
  <c r="BI1618" i="5"/>
  <c r="BG1618" i="5"/>
  <c r="BH1618" i="5" s="1"/>
  <c r="BI1617" i="5"/>
  <c r="BG1617" i="5"/>
  <c r="BH1617" i="5" s="1"/>
  <c r="BI1616" i="5"/>
  <c r="BG1616" i="5"/>
  <c r="BH1616" i="5" s="1"/>
  <c r="BI1615" i="5"/>
  <c r="BG1615" i="5"/>
  <c r="BH1615" i="5" s="1"/>
  <c r="BI1614" i="5"/>
  <c r="BG1614" i="5"/>
  <c r="BH1614" i="5" s="1"/>
  <c r="BI1613" i="5"/>
  <c r="BG1613" i="5"/>
  <c r="BH1613" i="5" s="1"/>
  <c r="BI1612" i="5"/>
  <c r="BG1612" i="5"/>
  <c r="BH1612" i="5" s="1"/>
  <c r="BI1611" i="5"/>
  <c r="BG1611" i="5"/>
  <c r="BH1611" i="5" s="1"/>
  <c r="BI1610" i="5"/>
  <c r="BG1610" i="5"/>
  <c r="BH1610" i="5" s="1"/>
  <c r="BI1609" i="5"/>
  <c r="BG1609" i="5"/>
  <c r="BH1609" i="5" s="1"/>
  <c r="BI1608" i="5"/>
  <c r="BG1608" i="5"/>
  <c r="BH1608" i="5" s="1"/>
  <c r="BI1607" i="5"/>
  <c r="BG1607" i="5"/>
  <c r="BH1607" i="5" s="1"/>
  <c r="BI1606" i="5"/>
  <c r="BG1606" i="5"/>
  <c r="BH1606" i="5" s="1"/>
  <c r="BI1605" i="5"/>
  <c r="BG1605" i="5"/>
  <c r="BH1605" i="5" s="1"/>
  <c r="BI1604" i="5"/>
  <c r="BG1604" i="5"/>
  <c r="BH1604" i="5" s="1"/>
  <c r="BI1603" i="5"/>
  <c r="BG1603" i="5"/>
  <c r="BH1603" i="5" s="1"/>
  <c r="BI1602" i="5"/>
  <c r="BG1602" i="5"/>
  <c r="BH1602" i="5" s="1"/>
  <c r="BI1601" i="5"/>
  <c r="BG1601" i="5"/>
  <c r="BH1601" i="5" s="1"/>
  <c r="BI1600" i="5"/>
  <c r="BG1600" i="5"/>
  <c r="BH1600" i="5" s="1"/>
  <c r="BI1599" i="5"/>
  <c r="BG1599" i="5"/>
  <c r="BH1599" i="5" s="1"/>
  <c r="BI1598" i="5"/>
  <c r="BG1598" i="5"/>
  <c r="BH1598" i="5" s="1"/>
  <c r="BI1597" i="5"/>
  <c r="BG1597" i="5"/>
  <c r="BH1597" i="5" s="1"/>
  <c r="BI1596" i="5"/>
  <c r="BG1596" i="5"/>
  <c r="BH1596" i="5" s="1"/>
  <c r="BI1595" i="5"/>
  <c r="BG1595" i="5"/>
  <c r="BH1595" i="5" s="1"/>
  <c r="BI1594" i="5"/>
  <c r="BG1594" i="5"/>
  <c r="BH1594" i="5" s="1"/>
  <c r="BI1593" i="5"/>
  <c r="BG1593" i="5"/>
  <c r="BH1593" i="5" s="1"/>
  <c r="BI1592" i="5"/>
  <c r="BG1592" i="5"/>
  <c r="BH1592" i="5" s="1"/>
  <c r="BI1591" i="5"/>
  <c r="BG1591" i="5"/>
  <c r="BH1591" i="5" s="1"/>
  <c r="BI1590" i="5"/>
  <c r="BG1590" i="5"/>
  <c r="BH1590" i="5" s="1"/>
  <c r="BI1589" i="5"/>
  <c r="BG1589" i="5"/>
  <c r="BH1589" i="5" s="1"/>
  <c r="BI1588" i="5"/>
  <c r="BG1588" i="5"/>
  <c r="BH1588" i="5" s="1"/>
  <c r="BI1587" i="5"/>
  <c r="BG1587" i="5"/>
  <c r="BH1587" i="5" s="1"/>
  <c r="BI1586" i="5"/>
  <c r="BG1586" i="5"/>
  <c r="BH1586" i="5" s="1"/>
  <c r="BI1585" i="5"/>
  <c r="BG1585" i="5"/>
  <c r="BH1585" i="5" s="1"/>
  <c r="BI1584" i="5"/>
  <c r="BG1584" i="5"/>
  <c r="BH1584" i="5" s="1"/>
  <c r="BI1583" i="5"/>
  <c r="BG1583" i="5"/>
  <c r="BH1583" i="5" s="1"/>
  <c r="BI1582" i="5"/>
  <c r="BG1582" i="5"/>
  <c r="BH1582" i="5" s="1"/>
  <c r="BI1581" i="5"/>
  <c r="BG1581" i="5"/>
  <c r="BH1581" i="5" s="1"/>
  <c r="BI1580" i="5"/>
  <c r="BG1580" i="5"/>
  <c r="BH1580" i="5" s="1"/>
  <c r="BI1579" i="5"/>
  <c r="BG1579" i="5"/>
  <c r="BH1579" i="5" s="1"/>
  <c r="BI1578" i="5"/>
  <c r="BG1578" i="5"/>
  <c r="BH1578" i="5" s="1"/>
  <c r="BI1577" i="5"/>
  <c r="BG1577" i="5"/>
  <c r="BH1577" i="5" s="1"/>
  <c r="BI1576" i="5"/>
  <c r="BG1576" i="5"/>
  <c r="BH1576" i="5" s="1"/>
  <c r="BI1575" i="5"/>
  <c r="BG1575" i="5"/>
  <c r="BH1575" i="5" s="1"/>
  <c r="BI1574" i="5"/>
  <c r="BG1574" i="5"/>
  <c r="BH1574" i="5" s="1"/>
  <c r="BI1573" i="5"/>
  <c r="BG1573" i="5"/>
  <c r="BH1573" i="5" s="1"/>
  <c r="BI1572" i="5"/>
  <c r="BG1572" i="5"/>
  <c r="BH1572" i="5" s="1"/>
  <c r="BI1571" i="5"/>
  <c r="BG1571" i="5"/>
  <c r="BH1571" i="5" s="1"/>
  <c r="BI1570" i="5"/>
  <c r="BG1570" i="5"/>
  <c r="BH1570" i="5" s="1"/>
  <c r="BI1569" i="5"/>
  <c r="BG1569" i="5"/>
  <c r="BH1569" i="5" s="1"/>
  <c r="BI1568" i="5"/>
  <c r="BG1568" i="5"/>
  <c r="BH1568" i="5" s="1"/>
  <c r="BI1567" i="5"/>
  <c r="BG1567" i="5"/>
  <c r="BH1567" i="5" s="1"/>
  <c r="BI1566" i="5"/>
  <c r="BG1566" i="5"/>
  <c r="BH1566" i="5" s="1"/>
  <c r="BI1565" i="5"/>
  <c r="BG1565" i="5"/>
  <c r="BH1565" i="5" s="1"/>
  <c r="BI1564" i="5"/>
  <c r="BG1564" i="5"/>
  <c r="BH1564" i="5" s="1"/>
  <c r="BI1563" i="5"/>
  <c r="BG1563" i="5"/>
  <c r="BH1563" i="5" s="1"/>
  <c r="BI1562" i="5"/>
  <c r="BG1562" i="5"/>
  <c r="BH1562" i="5" s="1"/>
  <c r="BI1561" i="5"/>
  <c r="BG1561" i="5"/>
  <c r="BH1561" i="5" s="1"/>
  <c r="BI1560" i="5"/>
  <c r="BG1560" i="5"/>
  <c r="BH1560" i="5" s="1"/>
  <c r="BI1559" i="5"/>
  <c r="BG1559" i="5"/>
  <c r="BH1559" i="5" s="1"/>
  <c r="BI1558" i="5"/>
  <c r="BG1558" i="5"/>
  <c r="BH1558" i="5" s="1"/>
  <c r="BI1557" i="5"/>
  <c r="BG1557" i="5"/>
  <c r="BH1557" i="5" s="1"/>
  <c r="BI1556" i="5"/>
  <c r="BG1556" i="5"/>
  <c r="BH1556" i="5" s="1"/>
  <c r="BI1555" i="5"/>
  <c r="BG1555" i="5"/>
  <c r="BH1555" i="5" s="1"/>
  <c r="BI1554" i="5"/>
  <c r="BG1554" i="5"/>
  <c r="BH1554" i="5" s="1"/>
  <c r="BI1553" i="5"/>
  <c r="BG1553" i="5"/>
  <c r="BH1553" i="5" s="1"/>
  <c r="BI1552" i="5"/>
  <c r="BG1552" i="5"/>
  <c r="BH1552" i="5" s="1"/>
  <c r="BI1551" i="5"/>
  <c r="BG1551" i="5"/>
  <c r="BH1551" i="5" s="1"/>
  <c r="BI1550" i="5"/>
  <c r="BG1550" i="5"/>
  <c r="BH1550" i="5" s="1"/>
  <c r="BI1549" i="5"/>
  <c r="BG1549" i="5"/>
  <c r="BH1549" i="5" s="1"/>
  <c r="BI1548" i="5"/>
  <c r="BG1548" i="5"/>
  <c r="BH1548" i="5" s="1"/>
  <c r="BI1547" i="5"/>
  <c r="BG1547" i="5"/>
  <c r="BH1547" i="5" s="1"/>
  <c r="BI1546" i="5"/>
  <c r="BG1546" i="5"/>
  <c r="BH1546" i="5" s="1"/>
  <c r="BI1545" i="5"/>
  <c r="BG1545" i="5"/>
  <c r="BH1545" i="5" s="1"/>
  <c r="BI1544" i="5"/>
  <c r="BG1544" i="5"/>
  <c r="BH1544" i="5" s="1"/>
  <c r="BI1543" i="5"/>
  <c r="BG1543" i="5"/>
  <c r="BH1543" i="5" s="1"/>
  <c r="BI1542" i="5"/>
  <c r="BG1542" i="5"/>
  <c r="BH1542" i="5" s="1"/>
  <c r="BI1541" i="5"/>
  <c r="BG1541" i="5"/>
  <c r="BH1541" i="5" s="1"/>
  <c r="BI1540" i="5"/>
  <c r="BG1540" i="5"/>
  <c r="BH1540" i="5" s="1"/>
  <c r="BI1539" i="5"/>
  <c r="BG1539" i="5"/>
  <c r="BH1539" i="5" s="1"/>
  <c r="BI1538" i="5"/>
  <c r="BG1538" i="5"/>
  <c r="BH1538" i="5" s="1"/>
  <c r="BI1537" i="5"/>
  <c r="BG1537" i="5"/>
  <c r="BH1537" i="5" s="1"/>
  <c r="BI1536" i="5"/>
  <c r="BG1536" i="5"/>
  <c r="BH1536" i="5" s="1"/>
  <c r="BI1535" i="5"/>
  <c r="BG1535" i="5"/>
  <c r="BH1535" i="5" s="1"/>
  <c r="BI1534" i="5"/>
  <c r="BG1534" i="5"/>
  <c r="BH1534" i="5" s="1"/>
  <c r="BI1533" i="5"/>
  <c r="BG1533" i="5"/>
  <c r="BH1533" i="5" s="1"/>
  <c r="BI1532" i="5"/>
  <c r="BG1532" i="5"/>
  <c r="BH1532" i="5" s="1"/>
  <c r="BI1531" i="5"/>
  <c r="BG1531" i="5"/>
  <c r="BH1531" i="5" s="1"/>
  <c r="BI1530" i="5"/>
  <c r="BG1530" i="5"/>
  <c r="BH1530" i="5" s="1"/>
  <c r="BI1529" i="5"/>
  <c r="BG1529" i="5"/>
  <c r="BH1529" i="5" s="1"/>
  <c r="BI1528" i="5"/>
  <c r="BG1528" i="5"/>
  <c r="BH1528" i="5" s="1"/>
  <c r="BI1527" i="5"/>
  <c r="BG1527" i="5"/>
  <c r="BH1527" i="5" s="1"/>
  <c r="BI1526" i="5"/>
  <c r="BG1526" i="5"/>
  <c r="BH1526" i="5" s="1"/>
  <c r="BI1525" i="5"/>
  <c r="BG1525" i="5"/>
  <c r="BH1525" i="5" s="1"/>
  <c r="BI1524" i="5"/>
  <c r="BG1524" i="5"/>
  <c r="BH1524" i="5" s="1"/>
  <c r="BI1523" i="5"/>
  <c r="BG1523" i="5"/>
  <c r="BH1523" i="5" s="1"/>
  <c r="BI1522" i="5"/>
  <c r="BG1522" i="5"/>
  <c r="BH1522" i="5" s="1"/>
  <c r="BI1521" i="5"/>
  <c r="BG1521" i="5"/>
  <c r="BH1521" i="5" s="1"/>
  <c r="BI1520" i="5"/>
  <c r="BG1520" i="5"/>
  <c r="BH1520" i="5" s="1"/>
  <c r="BI1519" i="5"/>
  <c r="BG1519" i="5"/>
  <c r="BH1519" i="5" s="1"/>
  <c r="BI1518" i="5"/>
  <c r="BG1518" i="5"/>
  <c r="BH1518" i="5" s="1"/>
  <c r="BI1517" i="5"/>
  <c r="BG1517" i="5"/>
  <c r="BH1517" i="5" s="1"/>
  <c r="BI1516" i="5"/>
  <c r="BG1516" i="5"/>
  <c r="BH1516" i="5" s="1"/>
  <c r="BI1515" i="5"/>
  <c r="BG1515" i="5"/>
  <c r="BH1515" i="5" s="1"/>
  <c r="BI1514" i="5"/>
  <c r="BG1514" i="5"/>
  <c r="BH1514" i="5" s="1"/>
  <c r="BI1513" i="5"/>
  <c r="BG1513" i="5"/>
  <c r="BH1513" i="5" s="1"/>
  <c r="BI1512" i="5"/>
  <c r="BG1512" i="5"/>
  <c r="BH1512" i="5" s="1"/>
  <c r="BI1511" i="5"/>
  <c r="BG1511" i="5"/>
  <c r="BH1511" i="5" s="1"/>
  <c r="BI1510" i="5"/>
  <c r="BG1510" i="5"/>
  <c r="BH1510" i="5" s="1"/>
  <c r="BI1509" i="5"/>
  <c r="BG1509" i="5"/>
  <c r="BH1509" i="5" s="1"/>
  <c r="BI1508" i="5"/>
  <c r="BG1508" i="5"/>
  <c r="BH1508" i="5" s="1"/>
  <c r="BI1507" i="5"/>
  <c r="BG1507" i="5"/>
  <c r="BH1507" i="5" s="1"/>
  <c r="BI1506" i="5"/>
  <c r="BG1506" i="5"/>
  <c r="BH1506" i="5" s="1"/>
  <c r="BI1505" i="5"/>
  <c r="BG1505" i="5"/>
  <c r="BH1505" i="5" s="1"/>
  <c r="BI1504" i="5"/>
  <c r="BG1504" i="5"/>
  <c r="BH1504" i="5" s="1"/>
  <c r="BI1503" i="5"/>
  <c r="BG1503" i="5"/>
  <c r="BH1503" i="5" s="1"/>
  <c r="BI1502" i="5"/>
  <c r="BG1502" i="5"/>
  <c r="BH1502" i="5" s="1"/>
  <c r="BI1501" i="5"/>
  <c r="BG1501" i="5"/>
  <c r="BH1501" i="5" s="1"/>
  <c r="BI1500" i="5"/>
  <c r="BG1500" i="5"/>
  <c r="BH1500" i="5" s="1"/>
  <c r="BI1499" i="5"/>
  <c r="BG1499" i="5"/>
  <c r="BH1499" i="5" s="1"/>
  <c r="BI1498" i="5"/>
  <c r="BG1498" i="5"/>
  <c r="BH1498" i="5" s="1"/>
  <c r="BI1497" i="5"/>
  <c r="BG1497" i="5"/>
  <c r="BH1497" i="5" s="1"/>
  <c r="BI1496" i="5"/>
  <c r="BG1496" i="5"/>
  <c r="BH1496" i="5" s="1"/>
  <c r="BI1495" i="5"/>
  <c r="BG1495" i="5"/>
  <c r="BH1495" i="5" s="1"/>
  <c r="BI1494" i="5"/>
  <c r="BG1494" i="5"/>
  <c r="BH1494" i="5" s="1"/>
  <c r="BI1493" i="5"/>
  <c r="BG1493" i="5"/>
  <c r="BH1493" i="5" s="1"/>
  <c r="BI1492" i="5"/>
  <c r="BG1492" i="5"/>
  <c r="BH1492" i="5" s="1"/>
  <c r="BI1491" i="5"/>
  <c r="BG1491" i="5"/>
  <c r="BH1491" i="5" s="1"/>
  <c r="BI1490" i="5"/>
  <c r="BG1490" i="5"/>
  <c r="BH1490" i="5" s="1"/>
  <c r="BI1489" i="5"/>
  <c r="BG1489" i="5"/>
  <c r="BH1489" i="5" s="1"/>
  <c r="BI1488" i="5"/>
  <c r="BG1488" i="5"/>
  <c r="BH1488" i="5" s="1"/>
  <c r="BI1487" i="5"/>
  <c r="BG1487" i="5"/>
  <c r="BH1487" i="5" s="1"/>
  <c r="BI1486" i="5"/>
  <c r="BG1486" i="5"/>
  <c r="BH1486" i="5" s="1"/>
  <c r="BI1485" i="5"/>
  <c r="BG1485" i="5"/>
  <c r="BH1485" i="5" s="1"/>
  <c r="BI1484" i="5"/>
  <c r="BG1484" i="5"/>
  <c r="BH1484" i="5" s="1"/>
  <c r="BI1483" i="5"/>
  <c r="BG1483" i="5"/>
  <c r="BH1483" i="5" s="1"/>
  <c r="BI1482" i="5"/>
  <c r="BG1482" i="5"/>
  <c r="BH1482" i="5" s="1"/>
  <c r="BI1481" i="5"/>
  <c r="BG1481" i="5"/>
  <c r="BH1481" i="5" s="1"/>
  <c r="BI1480" i="5"/>
  <c r="BG1480" i="5"/>
  <c r="BH1480" i="5" s="1"/>
  <c r="BI1479" i="5"/>
  <c r="BG1479" i="5"/>
  <c r="BH1479" i="5" s="1"/>
  <c r="BI1478" i="5"/>
  <c r="BG1478" i="5"/>
  <c r="BH1478" i="5" s="1"/>
  <c r="BI1477" i="5"/>
  <c r="BG1477" i="5"/>
  <c r="BH1477" i="5" s="1"/>
  <c r="BI1476" i="5"/>
  <c r="BG1476" i="5"/>
  <c r="BH1476" i="5" s="1"/>
  <c r="BI1475" i="5"/>
  <c r="BG1475" i="5"/>
  <c r="BH1475" i="5" s="1"/>
  <c r="BI1474" i="5"/>
  <c r="BG1474" i="5"/>
  <c r="BH1474" i="5" s="1"/>
  <c r="BI1473" i="5"/>
  <c r="BG1473" i="5"/>
  <c r="BH1473" i="5" s="1"/>
  <c r="BI1472" i="5"/>
  <c r="BG1472" i="5"/>
  <c r="BH1472" i="5" s="1"/>
  <c r="BI1471" i="5"/>
  <c r="BG1471" i="5"/>
  <c r="BH1471" i="5" s="1"/>
  <c r="BI1470" i="5"/>
  <c r="BG1470" i="5"/>
  <c r="BH1470" i="5" s="1"/>
  <c r="BI1469" i="5"/>
  <c r="BG1469" i="5"/>
  <c r="BH1469" i="5" s="1"/>
  <c r="BI1468" i="5"/>
  <c r="BG1468" i="5"/>
  <c r="BH1468" i="5" s="1"/>
  <c r="BI1467" i="5"/>
  <c r="BG1467" i="5"/>
  <c r="BH1467" i="5" s="1"/>
  <c r="BI1466" i="5"/>
  <c r="BG1466" i="5"/>
  <c r="BH1466" i="5" s="1"/>
  <c r="BI1465" i="5"/>
  <c r="BG1465" i="5"/>
  <c r="BH1465" i="5" s="1"/>
  <c r="BI1464" i="5"/>
  <c r="BG1464" i="5"/>
  <c r="BH1464" i="5" s="1"/>
  <c r="BI1463" i="5"/>
  <c r="BG1463" i="5"/>
  <c r="BH1463" i="5" s="1"/>
  <c r="BI1462" i="5"/>
  <c r="BG1462" i="5"/>
  <c r="BH1462" i="5" s="1"/>
  <c r="BI1461" i="5"/>
  <c r="BG1461" i="5"/>
  <c r="BH1461" i="5" s="1"/>
  <c r="BI1460" i="5"/>
  <c r="BG1460" i="5"/>
  <c r="BH1460" i="5" s="1"/>
  <c r="BI1459" i="5"/>
  <c r="BG1459" i="5"/>
  <c r="BH1459" i="5" s="1"/>
  <c r="BI1458" i="5"/>
  <c r="BG1458" i="5"/>
  <c r="BH1458" i="5" s="1"/>
  <c r="BI1457" i="5"/>
  <c r="BG1457" i="5"/>
  <c r="BH1457" i="5" s="1"/>
  <c r="BI1456" i="5"/>
  <c r="BG1456" i="5"/>
  <c r="BH1456" i="5" s="1"/>
  <c r="BI1455" i="5"/>
  <c r="BG1455" i="5"/>
  <c r="BH1455" i="5" s="1"/>
  <c r="BI1454" i="5"/>
  <c r="BG1454" i="5"/>
  <c r="BH1454" i="5" s="1"/>
  <c r="BI1453" i="5"/>
  <c r="BG1453" i="5"/>
  <c r="BH1453" i="5" s="1"/>
  <c r="BI1452" i="5"/>
  <c r="BG1452" i="5"/>
  <c r="BH1452" i="5" s="1"/>
  <c r="BI1451" i="5"/>
  <c r="BG1451" i="5"/>
  <c r="BH1451" i="5" s="1"/>
  <c r="BI1450" i="5"/>
  <c r="BG1450" i="5"/>
  <c r="BH1450" i="5" s="1"/>
  <c r="BI1449" i="5"/>
  <c r="BG1449" i="5"/>
  <c r="BH1449" i="5" s="1"/>
  <c r="BI1448" i="5"/>
  <c r="BG1448" i="5"/>
  <c r="BH1448" i="5" s="1"/>
  <c r="BI1447" i="5"/>
  <c r="BG1447" i="5"/>
  <c r="BH1447" i="5" s="1"/>
  <c r="BI1446" i="5"/>
  <c r="BG1446" i="5"/>
  <c r="BH1446" i="5" s="1"/>
  <c r="BI1445" i="5"/>
  <c r="BG1445" i="5"/>
  <c r="BH1445" i="5" s="1"/>
  <c r="BI1444" i="5"/>
  <c r="BG1444" i="5"/>
  <c r="BH1444" i="5" s="1"/>
  <c r="BI1443" i="5"/>
  <c r="BG1443" i="5"/>
  <c r="BH1443" i="5" s="1"/>
  <c r="BI1442" i="5"/>
  <c r="BG1442" i="5"/>
  <c r="BH1442" i="5" s="1"/>
  <c r="BI1441" i="5"/>
  <c r="BG1441" i="5"/>
  <c r="BH1441" i="5" s="1"/>
  <c r="BI1440" i="5"/>
  <c r="BG1440" i="5"/>
  <c r="BH1440" i="5" s="1"/>
  <c r="BI1439" i="5"/>
  <c r="BG1439" i="5"/>
  <c r="BH1439" i="5" s="1"/>
  <c r="BI1438" i="5"/>
  <c r="BG1438" i="5"/>
  <c r="BH1438" i="5" s="1"/>
  <c r="BI1437" i="5"/>
  <c r="BG1437" i="5"/>
  <c r="BH1437" i="5" s="1"/>
  <c r="BI1436" i="5"/>
  <c r="BG1436" i="5"/>
  <c r="BH1436" i="5" s="1"/>
  <c r="BI1435" i="5"/>
  <c r="BG1435" i="5"/>
  <c r="BH1435" i="5" s="1"/>
  <c r="BI1434" i="5"/>
  <c r="BG1434" i="5"/>
  <c r="BH1434" i="5" s="1"/>
  <c r="BI1433" i="5"/>
  <c r="BG1433" i="5"/>
  <c r="BH1433" i="5" s="1"/>
  <c r="BI1432" i="5"/>
  <c r="BG1432" i="5"/>
  <c r="BH1432" i="5" s="1"/>
  <c r="BI1431" i="5"/>
  <c r="BG1431" i="5"/>
  <c r="BH1431" i="5" s="1"/>
  <c r="BI1430" i="5"/>
  <c r="BG1430" i="5"/>
  <c r="BH1430" i="5" s="1"/>
  <c r="BI1429" i="5"/>
  <c r="BG1429" i="5"/>
  <c r="BH1429" i="5" s="1"/>
  <c r="BI1428" i="5"/>
  <c r="BG1428" i="5"/>
  <c r="BH1428" i="5" s="1"/>
  <c r="BI1427" i="5"/>
  <c r="BG1427" i="5"/>
  <c r="BH1427" i="5" s="1"/>
  <c r="BI1426" i="5"/>
  <c r="BG1426" i="5"/>
  <c r="BH1426" i="5" s="1"/>
  <c r="BI1425" i="5"/>
  <c r="BG1425" i="5"/>
  <c r="BH1425" i="5" s="1"/>
  <c r="BI1424" i="5"/>
  <c r="BG1424" i="5"/>
  <c r="BH1424" i="5" s="1"/>
  <c r="BI1423" i="5"/>
  <c r="BG1423" i="5"/>
  <c r="BH1423" i="5" s="1"/>
  <c r="BI1422" i="5"/>
  <c r="BG1422" i="5"/>
  <c r="BH1422" i="5" s="1"/>
  <c r="BI1421" i="5"/>
  <c r="BG1421" i="5"/>
  <c r="BH1421" i="5" s="1"/>
  <c r="BI1420" i="5"/>
  <c r="BG1420" i="5"/>
  <c r="BH1420" i="5" s="1"/>
  <c r="BI1419" i="5"/>
  <c r="BG1419" i="5"/>
  <c r="BH1419" i="5" s="1"/>
  <c r="BI1418" i="5"/>
  <c r="BG1418" i="5"/>
  <c r="BH1418" i="5" s="1"/>
  <c r="BI1417" i="5"/>
  <c r="BG1417" i="5"/>
  <c r="BH1417" i="5" s="1"/>
  <c r="BI1416" i="5"/>
  <c r="BG1416" i="5"/>
  <c r="BH1416" i="5" s="1"/>
  <c r="BI1415" i="5"/>
  <c r="BG1415" i="5"/>
  <c r="BH1415" i="5" s="1"/>
  <c r="BI1414" i="5"/>
  <c r="BG1414" i="5"/>
  <c r="BH1414" i="5" s="1"/>
  <c r="BI1413" i="5"/>
  <c r="BG1413" i="5"/>
  <c r="BH1413" i="5" s="1"/>
  <c r="BI1412" i="5"/>
  <c r="BG1412" i="5"/>
  <c r="BH1412" i="5" s="1"/>
  <c r="BI1411" i="5"/>
  <c r="BG1411" i="5"/>
  <c r="BH1411" i="5" s="1"/>
  <c r="BI1410" i="5"/>
  <c r="BG1410" i="5"/>
  <c r="BH1410" i="5" s="1"/>
  <c r="BI1409" i="5"/>
  <c r="BG1409" i="5"/>
  <c r="BH1409" i="5" s="1"/>
  <c r="BI1408" i="5"/>
  <c r="BG1408" i="5"/>
  <c r="BH1408" i="5" s="1"/>
  <c r="BI1407" i="5"/>
  <c r="BG1407" i="5"/>
  <c r="BH1407" i="5" s="1"/>
  <c r="BI1406" i="5"/>
  <c r="BG1406" i="5"/>
  <c r="BH1406" i="5" s="1"/>
  <c r="BI1405" i="5"/>
  <c r="BG1405" i="5"/>
  <c r="BH1405" i="5" s="1"/>
  <c r="BI1404" i="5"/>
  <c r="BG1404" i="5"/>
  <c r="BH1404" i="5" s="1"/>
  <c r="BI1403" i="5"/>
  <c r="BG1403" i="5"/>
  <c r="BH1403" i="5" s="1"/>
  <c r="BI1402" i="5"/>
  <c r="BG1402" i="5"/>
  <c r="BH1402" i="5" s="1"/>
  <c r="BI1401" i="5"/>
  <c r="BG1401" i="5"/>
  <c r="BH1401" i="5" s="1"/>
  <c r="BI1400" i="5"/>
  <c r="BG1400" i="5"/>
  <c r="BH1400" i="5" s="1"/>
  <c r="BI1399" i="5"/>
  <c r="BG1399" i="5"/>
  <c r="BH1399" i="5" s="1"/>
  <c r="BI1398" i="5"/>
  <c r="BG1398" i="5"/>
  <c r="BH1398" i="5" s="1"/>
  <c r="BI1397" i="5"/>
  <c r="BG1397" i="5"/>
  <c r="BH1397" i="5" s="1"/>
  <c r="BI1396" i="5"/>
  <c r="BG1396" i="5"/>
  <c r="BH1396" i="5" s="1"/>
  <c r="BI1395" i="5"/>
  <c r="BG1395" i="5"/>
  <c r="BH1395" i="5" s="1"/>
  <c r="BI1394" i="5"/>
  <c r="BG1394" i="5"/>
  <c r="BH1394" i="5" s="1"/>
  <c r="BI1393" i="5"/>
  <c r="BG1393" i="5"/>
  <c r="BH1393" i="5" s="1"/>
  <c r="BI1392" i="5"/>
  <c r="BG1392" i="5"/>
  <c r="BH1392" i="5" s="1"/>
  <c r="BI1391" i="5"/>
  <c r="BG1391" i="5"/>
  <c r="BH1391" i="5" s="1"/>
  <c r="BI1390" i="5"/>
  <c r="BG1390" i="5"/>
  <c r="BH1390" i="5" s="1"/>
  <c r="BI1389" i="5"/>
  <c r="BG1389" i="5"/>
  <c r="BH1389" i="5" s="1"/>
  <c r="BI1388" i="5"/>
  <c r="BG1388" i="5"/>
  <c r="BH1388" i="5" s="1"/>
  <c r="BI1387" i="5"/>
  <c r="BG1387" i="5"/>
  <c r="BH1387" i="5" s="1"/>
  <c r="BI1386" i="5"/>
  <c r="BG1386" i="5"/>
  <c r="BH1386" i="5" s="1"/>
  <c r="BI1385" i="5"/>
  <c r="BG1385" i="5"/>
  <c r="BH1385" i="5" s="1"/>
  <c r="BI1384" i="5"/>
  <c r="BG1384" i="5"/>
  <c r="BH1384" i="5" s="1"/>
  <c r="BI1383" i="5"/>
  <c r="BG1383" i="5"/>
  <c r="BH1383" i="5" s="1"/>
  <c r="BI1382" i="5"/>
  <c r="BG1382" i="5"/>
  <c r="BH1382" i="5" s="1"/>
  <c r="BI1381" i="5"/>
  <c r="BG1381" i="5"/>
  <c r="BH1381" i="5" s="1"/>
  <c r="BI1380" i="5"/>
  <c r="BG1380" i="5"/>
  <c r="BH1380" i="5" s="1"/>
  <c r="BI1379" i="5"/>
  <c r="BG1379" i="5"/>
  <c r="BH1379" i="5" s="1"/>
  <c r="BI1378" i="5"/>
  <c r="BG1378" i="5"/>
  <c r="BH1378" i="5" s="1"/>
  <c r="BI1377" i="5"/>
  <c r="BG1377" i="5"/>
  <c r="BH1377" i="5" s="1"/>
  <c r="BI1376" i="5"/>
  <c r="BG1376" i="5"/>
  <c r="BH1376" i="5" s="1"/>
  <c r="BI1375" i="5"/>
  <c r="BG1375" i="5"/>
  <c r="BH1375" i="5" s="1"/>
  <c r="BI1374" i="5"/>
  <c r="BG1374" i="5"/>
  <c r="BH1374" i="5" s="1"/>
  <c r="BI1373" i="5"/>
  <c r="BG1373" i="5"/>
  <c r="BH1373" i="5" s="1"/>
  <c r="BI1372" i="5"/>
  <c r="BG1372" i="5"/>
  <c r="BH1372" i="5" s="1"/>
  <c r="BI1371" i="5"/>
  <c r="BG1371" i="5"/>
  <c r="BH1371" i="5" s="1"/>
  <c r="BI1370" i="5"/>
  <c r="BG1370" i="5"/>
  <c r="BH1370" i="5" s="1"/>
  <c r="BI1369" i="5"/>
  <c r="BG1369" i="5"/>
  <c r="BH1369" i="5" s="1"/>
  <c r="BI1368" i="5"/>
  <c r="BG1368" i="5"/>
  <c r="BH1368" i="5" s="1"/>
  <c r="BI1367" i="5"/>
  <c r="BG1367" i="5"/>
  <c r="BH1367" i="5" s="1"/>
  <c r="BI1366" i="5"/>
  <c r="BG1366" i="5"/>
  <c r="BH1366" i="5" s="1"/>
  <c r="BI1365" i="5"/>
  <c r="BG1365" i="5"/>
  <c r="BH1365" i="5" s="1"/>
  <c r="BI1364" i="5"/>
  <c r="BG1364" i="5"/>
  <c r="BH1364" i="5" s="1"/>
  <c r="BI1363" i="5"/>
  <c r="BG1363" i="5"/>
  <c r="BH1363" i="5" s="1"/>
  <c r="BI1362" i="5"/>
  <c r="BG1362" i="5"/>
  <c r="BH1362" i="5" s="1"/>
  <c r="BI1361" i="5"/>
  <c r="BG1361" i="5"/>
  <c r="BH1361" i="5" s="1"/>
  <c r="BI1360" i="5"/>
  <c r="BG1360" i="5"/>
  <c r="BH1360" i="5" s="1"/>
  <c r="BI1359" i="5"/>
  <c r="BG1359" i="5"/>
  <c r="BH1359" i="5" s="1"/>
  <c r="BI1358" i="5"/>
  <c r="BG1358" i="5"/>
  <c r="BH1358" i="5" s="1"/>
  <c r="BI1357" i="5"/>
  <c r="BG1357" i="5"/>
  <c r="BH1357" i="5" s="1"/>
  <c r="BI1356" i="5"/>
  <c r="BG1356" i="5"/>
  <c r="BH1356" i="5" s="1"/>
  <c r="BI1355" i="5"/>
  <c r="BG1355" i="5"/>
  <c r="BH1355" i="5" s="1"/>
  <c r="BI1354" i="5"/>
  <c r="BG1354" i="5"/>
  <c r="BH1354" i="5" s="1"/>
  <c r="BI1353" i="5"/>
  <c r="BG1353" i="5"/>
  <c r="BH1353" i="5" s="1"/>
  <c r="BI1352" i="5"/>
  <c r="BG1352" i="5"/>
  <c r="BH1352" i="5" s="1"/>
  <c r="BI1351" i="5"/>
  <c r="BG1351" i="5"/>
  <c r="BH1351" i="5" s="1"/>
  <c r="BI1350" i="5"/>
  <c r="BG1350" i="5"/>
  <c r="BH1350" i="5" s="1"/>
  <c r="BI1349" i="5"/>
  <c r="BG1349" i="5"/>
  <c r="BH1349" i="5" s="1"/>
  <c r="BI1348" i="5"/>
  <c r="BG1348" i="5"/>
  <c r="BH1348" i="5" s="1"/>
  <c r="BI1347" i="5"/>
  <c r="BG1347" i="5"/>
  <c r="BH1347" i="5" s="1"/>
  <c r="BI1346" i="5"/>
  <c r="BG1346" i="5"/>
  <c r="BH1346" i="5" s="1"/>
  <c r="BI1345" i="5"/>
  <c r="BG1345" i="5"/>
  <c r="BH1345" i="5" s="1"/>
  <c r="BI1344" i="5"/>
  <c r="BG1344" i="5"/>
  <c r="BH1344" i="5" s="1"/>
  <c r="BI1343" i="5"/>
  <c r="BG1343" i="5"/>
  <c r="BH1343" i="5" s="1"/>
  <c r="BI1342" i="5"/>
  <c r="BG1342" i="5"/>
  <c r="BH1342" i="5" s="1"/>
  <c r="BI1341" i="5"/>
  <c r="BG1341" i="5"/>
  <c r="BH1341" i="5" s="1"/>
  <c r="BI1340" i="5"/>
  <c r="BG1340" i="5"/>
  <c r="BH1340" i="5" s="1"/>
  <c r="BI1339" i="5"/>
  <c r="BG1339" i="5"/>
  <c r="BH1339" i="5" s="1"/>
  <c r="BI1338" i="5"/>
  <c r="BG1338" i="5"/>
  <c r="BH1338" i="5" s="1"/>
  <c r="BI1337" i="5"/>
  <c r="BG1337" i="5"/>
  <c r="BH1337" i="5" s="1"/>
  <c r="BI1336" i="5"/>
  <c r="BG1336" i="5"/>
  <c r="BH1336" i="5" s="1"/>
  <c r="BI1335" i="5"/>
  <c r="BG1335" i="5"/>
  <c r="BH1335" i="5" s="1"/>
  <c r="BI1334" i="5"/>
  <c r="BG1334" i="5"/>
  <c r="BH1334" i="5" s="1"/>
  <c r="BI1333" i="5"/>
  <c r="BG1333" i="5"/>
  <c r="BH1333" i="5" s="1"/>
  <c r="BI1332" i="5"/>
  <c r="BG1332" i="5"/>
  <c r="BH1332" i="5" s="1"/>
  <c r="BI1331" i="5"/>
  <c r="BG1331" i="5"/>
  <c r="BH1331" i="5" s="1"/>
  <c r="BI1330" i="5"/>
  <c r="BG1330" i="5"/>
  <c r="BH1330" i="5" s="1"/>
  <c r="BI1329" i="5"/>
  <c r="BG1329" i="5"/>
  <c r="BH1329" i="5" s="1"/>
  <c r="BI1328" i="5"/>
  <c r="BG1328" i="5"/>
  <c r="BH1328" i="5" s="1"/>
  <c r="BI1327" i="5"/>
  <c r="BG1327" i="5"/>
  <c r="BH1327" i="5" s="1"/>
  <c r="BI1326" i="5"/>
  <c r="BG1326" i="5"/>
  <c r="BH1326" i="5" s="1"/>
  <c r="BI1325" i="5"/>
  <c r="BG1325" i="5"/>
  <c r="BH1325" i="5" s="1"/>
  <c r="BI1324" i="5"/>
  <c r="BG1324" i="5"/>
  <c r="BH1324" i="5" s="1"/>
  <c r="BI1323" i="5"/>
  <c r="BG1323" i="5"/>
  <c r="BH1323" i="5" s="1"/>
  <c r="BI1322" i="5"/>
  <c r="BG1322" i="5"/>
  <c r="BH1322" i="5" s="1"/>
  <c r="BI1321" i="5"/>
  <c r="BG1321" i="5"/>
  <c r="BH1321" i="5" s="1"/>
  <c r="BI1320" i="5"/>
  <c r="BG1320" i="5"/>
  <c r="BH1320" i="5" s="1"/>
  <c r="BI1319" i="5"/>
  <c r="BG1319" i="5"/>
  <c r="BH1319" i="5" s="1"/>
  <c r="BI1318" i="5"/>
  <c r="BG1318" i="5"/>
  <c r="BH1318" i="5" s="1"/>
  <c r="BI1317" i="5"/>
  <c r="BG1317" i="5"/>
  <c r="BH1317" i="5" s="1"/>
  <c r="BI1316" i="5"/>
  <c r="BG1316" i="5"/>
  <c r="BH1316" i="5" s="1"/>
  <c r="BI1315" i="5"/>
  <c r="BG1315" i="5"/>
  <c r="BH1315" i="5" s="1"/>
  <c r="BI1314" i="5"/>
  <c r="BG1314" i="5"/>
  <c r="BH1314" i="5" s="1"/>
  <c r="BI1313" i="5"/>
  <c r="BG1313" i="5"/>
  <c r="BH1313" i="5" s="1"/>
  <c r="BI1312" i="5"/>
  <c r="BG1312" i="5"/>
  <c r="BH1312" i="5" s="1"/>
  <c r="BI1311" i="5"/>
  <c r="BG1311" i="5"/>
  <c r="BH1311" i="5" s="1"/>
  <c r="BI1310" i="5"/>
  <c r="BG1310" i="5"/>
  <c r="BH1310" i="5" s="1"/>
  <c r="BI1309" i="5"/>
  <c r="BG1309" i="5"/>
  <c r="BH1309" i="5" s="1"/>
  <c r="BI1308" i="5"/>
  <c r="BG1308" i="5"/>
  <c r="BH1308" i="5" s="1"/>
  <c r="BI1307" i="5"/>
  <c r="BG1307" i="5"/>
  <c r="BH1307" i="5" s="1"/>
  <c r="BI1306" i="5"/>
  <c r="BG1306" i="5"/>
  <c r="BH1306" i="5" s="1"/>
  <c r="BI1305" i="5"/>
  <c r="BG1305" i="5"/>
  <c r="BH1305" i="5" s="1"/>
  <c r="BI1304" i="5"/>
  <c r="BG1304" i="5"/>
  <c r="BH1304" i="5" s="1"/>
  <c r="BI1303" i="5"/>
  <c r="BG1303" i="5"/>
  <c r="BH1303" i="5" s="1"/>
  <c r="BI1302" i="5"/>
  <c r="BG1302" i="5"/>
  <c r="BH1302" i="5" s="1"/>
  <c r="BI1301" i="5"/>
  <c r="BG1301" i="5"/>
  <c r="BH1301" i="5" s="1"/>
  <c r="BI1300" i="5"/>
  <c r="BG1300" i="5"/>
  <c r="BH1300" i="5" s="1"/>
  <c r="BI1299" i="5"/>
  <c r="BG1299" i="5"/>
  <c r="BH1299" i="5" s="1"/>
  <c r="BI1298" i="5"/>
  <c r="BG1298" i="5"/>
  <c r="BH1298" i="5" s="1"/>
  <c r="BI1297" i="5"/>
  <c r="BG1297" i="5"/>
  <c r="BH1297" i="5" s="1"/>
  <c r="BI1296" i="5"/>
  <c r="BG1296" i="5"/>
  <c r="BH1296" i="5" s="1"/>
  <c r="BI1295" i="5"/>
  <c r="BG1295" i="5"/>
  <c r="BH1295" i="5" s="1"/>
  <c r="BI1294" i="5"/>
  <c r="BG1294" i="5"/>
  <c r="BH1294" i="5" s="1"/>
  <c r="BI1293" i="5"/>
  <c r="BG1293" i="5"/>
  <c r="BH1293" i="5" s="1"/>
  <c r="BI1292" i="5"/>
  <c r="BG1292" i="5"/>
  <c r="BH1292" i="5" s="1"/>
  <c r="BI1291" i="5"/>
  <c r="BG1291" i="5"/>
  <c r="BH1291" i="5" s="1"/>
  <c r="BI1290" i="5"/>
  <c r="BG1290" i="5"/>
  <c r="BH1290" i="5" s="1"/>
  <c r="BI1289" i="5"/>
  <c r="BG1289" i="5"/>
  <c r="BH1289" i="5" s="1"/>
  <c r="BI1288" i="5"/>
  <c r="BG1288" i="5"/>
  <c r="BH1288" i="5" s="1"/>
  <c r="BI1287" i="5"/>
  <c r="BG1287" i="5"/>
  <c r="BH1287" i="5" s="1"/>
  <c r="BI1286" i="5"/>
  <c r="BG1286" i="5"/>
  <c r="BH1286" i="5" s="1"/>
  <c r="BI1285" i="5"/>
  <c r="BG1285" i="5"/>
  <c r="BH1285" i="5" s="1"/>
  <c r="BI1284" i="5"/>
  <c r="BG1284" i="5"/>
  <c r="BH1284" i="5" s="1"/>
  <c r="BI1283" i="5"/>
  <c r="BG1283" i="5"/>
  <c r="BH1283" i="5" s="1"/>
  <c r="BI1282" i="5"/>
  <c r="BG1282" i="5"/>
  <c r="BH1282" i="5" s="1"/>
  <c r="BI1281" i="5"/>
  <c r="BG1281" i="5"/>
  <c r="BH1281" i="5" s="1"/>
  <c r="BI1280" i="5"/>
  <c r="BG1280" i="5"/>
  <c r="BH1280" i="5" s="1"/>
  <c r="BI1279" i="5"/>
  <c r="BG1279" i="5"/>
  <c r="BH1279" i="5" s="1"/>
  <c r="BI1278" i="5"/>
  <c r="BG1278" i="5"/>
  <c r="BH1278" i="5" s="1"/>
  <c r="BI1277" i="5"/>
  <c r="BG1277" i="5"/>
  <c r="BH1277" i="5" s="1"/>
  <c r="BI1276" i="5"/>
  <c r="BG1276" i="5"/>
  <c r="BH1276" i="5" s="1"/>
  <c r="BI1275" i="5"/>
  <c r="BG1275" i="5"/>
  <c r="BH1275" i="5" s="1"/>
  <c r="BI1274" i="5"/>
  <c r="BG1274" i="5"/>
  <c r="BH1274" i="5" s="1"/>
  <c r="BI1273" i="5"/>
  <c r="BG1273" i="5"/>
  <c r="BH1273" i="5" s="1"/>
  <c r="BI1272" i="5"/>
  <c r="BG1272" i="5"/>
  <c r="BH1272" i="5" s="1"/>
  <c r="BI1271" i="5"/>
  <c r="BG1271" i="5"/>
  <c r="BH1271" i="5" s="1"/>
  <c r="BI1270" i="5"/>
  <c r="BG1270" i="5"/>
  <c r="BH1270" i="5" s="1"/>
  <c r="BI1269" i="5"/>
  <c r="BG1269" i="5"/>
  <c r="BH1269" i="5" s="1"/>
  <c r="BI1268" i="5"/>
  <c r="BG1268" i="5"/>
  <c r="BH1268" i="5" s="1"/>
  <c r="BI1267" i="5"/>
  <c r="BG1267" i="5"/>
  <c r="BH1267" i="5" s="1"/>
  <c r="BI1266" i="5"/>
  <c r="BG1266" i="5"/>
  <c r="BH1266" i="5" s="1"/>
  <c r="BI1265" i="5"/>
  <c r="BG1265" i="5"/>
  <c r="BH1265" i="5" s="1"/>
  <c r="BI1264" i="5"/>
  <c r="BG1264" i="5"/>
  <c r="BH1264" i="5" s="1"/>
  <c r="BI1263" i="5"/>
  <c r="BG1263" i="5"/>
  <c r="BH1263" i="5" s="1"/>
  <c r="BI1262" i="5"/>
  <c r="BG1262" i="5"/>
  <c r="BH1262" i="5" s="1"/>
  <c r="BI1261" i="5"/>
  <c r="BG1261" i="5"/>
  <c r="BH1261" i="5" s="1"/>
  <c r="BI1260" i="5"/>
  <c r="BG1260" i="5"/>
  <c r="BH1260" i="5" s="1"/>
  <c r="BI1259" i="5"/>
  <c r="BG1259" i="5"/>
  <c r="BH1259" i="5" s="1"/>
  <c r="BI1258" i="5"/>
  <c r="BG1258" i="5"/>
  <c r="BH1258" i="5" s="1"/>
  <c r="BI1257" i="5"/>
  <c r="BG1257" i="5"/>
  <c r="BH1257" i="5" s="1"/>
  <c r="BI1256" i="5"/>
  <c r="BG1256" i="5"/>
  <c r="BH1256" i="5" s="1"/>
  <c r="BI1255" i="5"/>
  <c r="BG1255" i="5"/>
  <c r="BH1255" i="5" s="1"/>
  <c r="BI1254" i="5"/>
  <c r="BG1254" i="5"/>
  <c r="BH1254" i="5" s="1"/>
  <c r="BI1253" i="5"/>
  <c r="BG1253" i="5"/>
  <c r="BH1253" i="5" s="1"/>
  <c r="BI1252" i="5"/>
  <c r="BG1252" i="5"/>
  <c r="BH1252" i="5" s="1"/>
  <c r="BI1251" i="5"/>
  <c r="BG1251" i="5"/>
  <c r="BH1251" i="5" s="1"/>
  <c r="BI1250" i="5"/>
  <c r="BG1250" i="5"/>
  <c r="BH1250" i="5" s="1"/>
  <c r="BI1249" i="5"/>
  <c r="BG1249" i="5"/>
  <c r="BH1249" i="5" s="1"/>
  <c r="BI1248" i="5"/>
  <c r="BG1248" i="5"/>
  <c r="BH1248" i="5" s="1"/>
  <c r="BI1247" i="5"/>
  <c r="BG1247" i="5"/>
  <c r="BH1247" i="5" s="1"/>
  <c r="BI1246" i="5"/>
  <c r="BG1246" i="5"/>
  <c r="BH1246" i="5" s="1"/>
  <c r="BI1245" i="5"/>
  <c r="BG1245" i="5"/>
  <c r="BH1245" i="5" s="1"/>
  <c r="BI1244" i="5"/>
  <c r="BG1244" i="5"/>
  <c r="BH1244" i="5" s="1"/>
  <c r="BI1243" i="5"/>
  <c r="BG1243" i="5"/>
  <c r="BH1243" i="5" s="1"/>
  <c r="BI1242" i="5"/>
  <c r="BG1242" i="5"/>
  <c r="BH1242" i="5" s="1"/>
  <c r="BI1241" i="5"/>
  <c r="BG1241" i="5"/>
  <c r="BH1241" i="5" s="1"/>
  <c r="BI1240" i="5"/>
  <c r="BG1240" i="5"/>
  <c r="BH1240" i="5" s="1"/>
  <c r="BI1239" i="5"/>
  <c r="BG1239" i="5"/>
  <c r="BH1239" i="5" s="1"/>
  <c r="BI1238" i="5"/>
  <c r="BG1238" i="5"/>
  <c r="BH1238" i="5" s="1"/>
  <c r="BI1237" i="5"/>
  <c r="BG1237" i="5"/>
  <c r="BH1237" i="5" s="1"/>
  <c r="BI1236" i="5"/>
  <c r="BG1236" i="5"/>
  <c r="BH1236" i="5" s="1"/>
  <c r="BI1235" i="5"/>
  <c r="BG1235" i="5"/>
  <c r="BH1235" i="5" s="1"/>
  <c r="BI1234" i="5"/>
  <c r="BG1234" i="5"/>
  <c r="BH1234" i="5" s="1"/>
  <c r="BI1233" i="5"/>
  <c r="BG1233" i="5"/>
  <c r="BH1233" i="5" s="1"/>
  <c r="BI1232" i="5"/>
  <c r="BG1232" i="5"/>
  <c r="BH1232" i="5" s="1"/>
  <c r="BI1231" i="5"/>
  <c r="BG1231" i="5"/>
  <c r="BH1231" i="5" s="1"/>
  <c r="BI1230" i="5"/>
  <c r="BG1230" i="5"/>
  <c r="BH1230" i="5" s="1"/>
  <c r="BI1229" i="5"/>
  <c r="BG1229" i="5"/>
  <c r="BH1229" i="5" s="1"/>
  <c r="BI1228" i="5"/>
  <c r="BG1228" i="5"/>
  <c r="BH1228" i="5" s="1"/>
  <c r="BI1227" i="5"/>
  <c r="BG1227" i="5"/>
  <c r="BH1227" i="5" s="1"/>
  <c r="BI1226" i="5"/>
  <c r="BG1226" i="5"/>
  <c r="BH1226" i="5" s="1"/>
  <c r="BI1225" i="5"/>
  <c r="BG1225" i="5"/>
  <c r="BH1225" i="5" s="1"/>
  <c r="BI1224" i="5"/>
  <c r="BG1224" i="5"/>
  <c r="BH1224" i="5" s="1"/>
  <c r="BI1223" i="5"/>
  <c r="BG1223" i="5"/>
  <c r="BH1223" i="5" s="1"/>
  <c r="BI1222" i="5"/>
  <c r="BG1222" i="5"/>
  <c r="BH1222" i="5" s="1"/>
  <c r="BI1221" i="5"/>
  <c r="BG1221" i="5"/>
  <c r="BH1221" i="5" s="1"/>
  <c r="BI1220" i="5"/>
  <c r="BG1220" i="5"/>
  <c r="BH1220" i="5" s="1"/>
  <c r="BI1219" i="5"/>
  <c r="BG1219" i="5"/>
  <c r="BH1219" i="5" s="1"/>
  <c r="BI1218" i="5"/>
  <c r="BG1218" i="5"/>
  <c r="BH1218" i="5" s="1"/>
  <c r="BI1217" i="5"/>
  <c r="BG1217" i="5"/>
  <c r="BH1217" i="5" s="1"/>
  <c r="BI1216" i="5"/>
  <c r="BG1216" i="5"/>
  <c r="BH1216" i="5" s="1"/>
  <c r="BI1215" i="5"/>
  <c r="BG1215" i="5"/>
  <c r="BH1215" i="5" s="1"/>
  <c r="BI1214" i="5"/>
  <c r="BG1214" i="5"/>
  <c r="BH1214" i="5" s="1"/>
  <c r="BI1213" i="5"/>
  <c r="BG1213" i="5"/>
  <c r="BH1213" i="5" s="1"/>
  <c r="BI1212" i="5"/>
  <c r="BG1212" i="5"/>
  <c r="BH1212" i="5" s="1"/>
  <c r="BI1211" i="5"/>
  <c r="BG1211" i="5"/>
  <c r="BH1211" i="5" s="1"/>
  <c r="BI1210" i="5"/>
  <c r="BG1210" i="5"/>
  <c r="BH1210" i="5" s="1"/>
  <c r="BI1209" i="5"/>
  <c r="BG1209" i="5"/>
  <c r="BH1209" i="5" s="1"/>
  <c r="BI1208" i="5"/>
  <c r="BG1208" i="5"/>
  <c r="BH1208" i="5" s="1"/>
  <c r="BI1207" i="5"/>
  <c r="BG1207" i="5"/>
  <c r="BH1207" i="5" s="1"/>
  <c r="BI1206" i="5"/>
  <c r="BG1206" i="5"/>
  <c r="BH1206" i="5" s="1"/>
  <c r="BI1205" i="5"/>
  <c r="BG1205" i="5"/>
  <c r="BH1205" i="5" s="1"/>
  <c r="BI1204" i="5"/>
  <c r="BG1204" i="5"/>
  <c r="BH1204" i="5" s="1"/>
  <c r="BI1203" i="5"/>
  <c r="BG1203" i="5"/>
  <c r="BH1203" i="5" s="1"/>
  <c r="BI1202" i="5"/>
  <c r="BG1202" i="5"/>
  <c r="BH1202" i="5" s="1"/>
  <c r="BI1201" i="5"/>
  <c r="BG1201" i="5"/>
  <c r="BH1201" i="5" s="1"/>
  <c r="BI1200" i="5"/>
  <c r="BG1200" i="5"/>
  <c r="BH1200" i="5" s="1"/>
  <c r="BI1199" i="5"/>
  <c r="BG1199" i="5"/>
  <c r="BH1199" i="5" s="1"/>
  <c r="BI1198" i="5"/>
  <c r="BG1198" i="5"/>
  <c r="BH1198" i="5" s="1"/>
  <c r="BI1197" i="5"/>
  <c r="BG1197" i="5"/>
  <c r="BH1197" i="5" s="1"/>
  <c r="BI1196" i="5"/>
  <c r="BG1196" i="5"/>
  <c r="BH1196" i="5" s="1"/>
  <c r="BI1195" i="5"/>
  <c r="BG1195" i="5"/>
  <c r="BH1195" i="5" s="1"/>
  <c r="BI1194" i="5"/>
  <c r="BG1194" i="5"/>
  <c r="BH1194" i="5" s="1"/>
  <c r="BI1193" i="5"/>
  <c r="BG1193" i="5"/>
  <c r="BH1193" i="5" s="1"/>
  <c r="BI1192" i="5"/>
  <c r="BG1192" i="5"/>
  <c r="BH1192" i="5" s="1"/>
  <c r="BI1191" i="5"/>
  <c r="BG1191" i="5"/>
  <c r="BH1191" i="5" s="1"/>
  <c r="BI1190" i="5"/>
  <c r="BG1190" i="5"/>
  <c r="BH1190" i="5" s="1"/>
  <c r="BI1189" i="5"/>
  <c r="BG1189" i="5"/>
  <c r="BH1189" i="5" s="1"/>
  <c r="BI1188" i="5"/>
  <c r="BG1188" i="5"/>
  <c r="BH1188" i="5" s="1"/>
  <c r="BI1187" i="5"/>
  <c r="BG1187" i="5"/>
  <c r="BH1187" i="5" s="1"/>
  <c r="BI1186" i="5"/>
  <c r="BG1186" i="5"/>
  <c r="BH1186" i="5" s="1"/>
  <c r="BI1185" i="5"/>
  <c r="BG1185" i="5"/>
  <c r="BH1185" i="5" s="1"/>
  <c r="BI1184" i="5"/>
  <c r="BG1184" i="5"/>
  <c r="BH1184" i="5" s="1"/>
  <c r="BI1183" i="5"/>
  <c r="BG1183" i="5"/>
  <c r="BH1183" i="5" s="1"/>
  <c r="BI1182" i="5"/>
  <c r="BG1182" i="5"/>
  <c r="BH1182" i="5" s="1"/>
  <c r="BI1181" i="5"/>
  <c r="BG1181" i="5"/>
  <c r="BH1181" i="5" s="1"/>
  <c r="BI1180" i="5"/>
  <c r="BG1180" i="5"/>
  <c r="BH1180" i="5" s="1"/>
  <c r="BI1179" i="5"/>
  <c r="BG1179" i="5"/>
  <c r="BH1179" i="5" s="1"/>
  <c r="BI1178" i="5"/>
  <c r="BG1178" i="5"/>
  <c r="BH1178" i="5" s="1"/>
  <c r="BI1177" i="5"/>
  <c r="BG1177" i="5"/>
  <c r="BH1177" i="5" s="1"/>
  <c r="BI1176" i="5"/>
  <c r="BG1176" i="5"/>
  <c r="BH1176" i="5" s="1"/>
  <c r="BI1175" i="5"/>
  <c r="BG1175" i="5"/>
  <c r="BH1175" i="5" s="1"/>
  <c r="BI1174" i="5"/>
  <c r="BG1174" i="5"/>
  <c r="BH1174" i="5" s="1"/>
  <c r="BI1173" i="5"/>
  <c r="BG1173" i="5"/>
  <c r="BH1173" i="5" s="1"/>
  <c r="BI1172" i="5"/>
  <c r="BG1172" i="5"/>
  <c r="BH1172" i="5" s="1"/>
  <c r="BI1171" i="5"/>
  <c r="BG1171" i="5"/>
  <c r="BH1171" i="5" s="1"/>
  <c r="BI1170" i="5"/>
  <c r="BG1170" i="5"/>
  <c r="BH1170" i="5" s="1"/>
  <c r="BI1169" i="5"/>
  <c r="BG1169" i="5"/>
  <c r="BH1169" i="5" s="1"/>
  <c r="BI1168" i="5"/>
  <c r="BG1168" i="5"/>
  <c r="BH1168" i="5" s="1"/>
  <c r="BI1167" i="5"/>
  <c r="BG1167" i="5"/>
  <c r="BH1167" i="5" s="1"/>
  <c r="BI1166" i="5"/>
  <c r="BG1166" i="5"/>
  <c r="BH1166" i="5" s="1"/>
  <c r="BI1165" i="5"/>
  <c r="BG1165" i="5"/>
  <c r="BH1165" i="5" s="1"/>
  <c r="BI1164" i="5"/>
  <c r="BG1164" i="5"/>
  <c r="BH1164" i="5" s="1"/>
  <c r="BI1163" i="5"/>
  <c r="BG1163" i="5"/>
  <c r="BH1163" i="5" s="1"/>
  <c r="BI1162" i="5"/>
  <c r="BG1162" i="5"/>
  <c r="BH1162" i="5" s="1"/>
  <c r="BI1161" i="5"/>
  <c r="BG1161" i="5"/>
  <c r="BH1161" i="5" s="1"/>
  <c r="BI1160" i="5"/>
  <c r="BG1160" i="5"/>
  <c r="BH1160" i="5" s="1"/>
  <c r="BI1159" i="5"/>
  <c r="BG1159" i="5"/>
  <c r="BH1159" i="5" s="1"/>
  <c r="BI1158" i="5"/>
  <c r="BG1158" i="5"/>
  <c r="BH1158" i="5" s="1"/>
  <c r="BI1157" i="5"/>
  <c r="BG1157" i="5"/>
  <c r="BH1157" i="5" s="1"/>
  <c r="BI1156" i="5"/>
  <c r="BG1156" i="5"/>
  <c r="BH1156" i="5" s="1"/>
  <c r="BI1155" i="5"/>
  <c r="BG1155" i="5"/>
  <c r="BH1155" i="5" s="1"/>
  <c r="BI1154" i="5"/>
  <c r="BG1154" i="5"/>
  <c r="BH1154" i="5" s="1"/>
  <c r="BI1153" i="5"/>
  <c r="BG1153" i="5"/>
  <c r="BH1153" i="5" s="1"/>
  <c r="BI1152" i="5"/>
  <c r="BG1152" i="5"/>
  <c r="BH1152" i="5" s="1"/>
  <c r="BI1151" i="5"/>
  <c r="BG1151" i="5"/>
  <c r="BH1151" i="5" s="1"/>
  <c r="BI1150" i="5"/>
  <c r="BG1150" i="5"/>
  <c r="BH1150" i="5" s="1"/>
  <c r="BI1149" i="5"/>
  <c r="BG1149" i="5"/>
  <c r="BH1149" i="5" s="1"/>
  <c r="BI1148" i="5"/>
  <c r="BG1148" i="5"/>
  <c r="BH1148" i="5" s="1"/>
  <c r="BI1147" i="5"/>
  <c r="BG1147" i="5"/>
  <c r="BH1147" i="5" s="1"/>
  <c r="BI1146" i="5"/>
  <c r="BG1146" i="5"/>
  <c r="BH1146" i="5" s="1"/>
  <c r="BI1145" i="5"/>
  <c r="BG1145" i="5"/>
  <c r="BH1145" i="5" s="1"/>
  <c r="BI1144" i="5"/>
  <c r="BG1144" i="5"/>
  <c r="BH1144" i="5" s="1"/>
  <c r="BI1143" i="5"/>
  <c r="BG1143" i="5"/>
  <c r="BH1143" i="5" s="1"/>
  <c r="BI1142" i="5"/>
  <c r="BG1142" i="5"/>
  <c r="BH1142" i="5" s="1"/>
  <c r="BI1141" i="5"/>
  <c r="BG1141" i="5"/>
  <c r="BH1141" i="5" s="1"/>
  <c r="BI1140" i="5"/>
  <c r="BG1140" i="5"/>
  <c r="BH1140" i="5" s="1"/>
  <c r="BI1139" i="5"/>
  <c r="BG1139" i="5"/>
  <c r="BH1139" i="5" s="1"/>
  <c r="BI1138" i="5"/>
  <c r="BG1138" i="5"/>
  <c r="BH1138" i="5" s="1"/>
  <c r="BI1137" i="5"/>
  <c r="BG1137" i="5"/>
  <c r="BH1137" i="5" s="1"/>
  <c r="BI1136" i="5"/>
  <c r="BG1136" i="5"/>
  <c r="BH1136" i="5" s="1"/>
  <c r="BI1135" i="5"/>
  <c r="BG1135" i="5"/>
  <c r="BH1135" i="5" s="1"/>
  <c r="BI1134" i="5"/>
  <c r="BG1134" i="5"/>
  <c r="BH1134" i="5" s="1"/>
  <c r="BI1133" i="5"/>
  <c r="BG1133" i="5"/>
  <c r="BH1133" i="5" s="1"/>
  <c r="BI1132" i="5"/>
  <c r="BG1132" i="5"/>
  <c r="BH1132" i="5" s="1"/>
  <c r="BI1131" i="5"/>
  <c r="BG1131" i="5"/>
  <c r="BH1131" i="5" s="1"/>
  <c r="BI1130" i="5"/>
  <c r="BG1130" i="5"/>
  <c r="BH1130" i="5" s="1"/>
  <c r="BI1129" i="5"/>
  <c r="BG1129" i="5"/>
  <c r="BH1129" i="5" s="1"/>
  <c r="BI1128" i="5"/>
  <c r="BG1128" i="5"/>
  <c r="BH1128" i="5" s="1"/>
  <c r="BI1127" i="5"/>
  <c r="BG1127" i="5"/>
  <c r="BH1127" i="5" s="1"/>
  <c r="BI1126" i="5"/>
  <c r="BG1126" i="5"/>
  <c r="BH1126" i="5" s="1"/>
  <c r="BI1125" i="5"/>
  <c r="BG1125" i="5"/>
  <c r="BH1125" i="5" s="1"/>
  <c r="BI1124" i="5"/>
  <c r="BG1124" i="5"/>
  <c r="BH1124" i="5" s="1"/>
  <c r="BI1123" i="5"/>
  <c r="BG1123" i="5"/>
  <c r="BH1123" i="5" s="1"/>
  <c r="BI1122" i="5"/>
  <c r="BG1122" i="5"/>
  <c r="BH1122" i="5" s="1"/>
  <c r="BI1121" i="5"/>
  <c r="BG1121" i="5"/>
  <c r="BH1121" i="5" s="1"/>
  <c r="BI1120" i="5"/>
  <c r="BG1120" i="5"/>
  <c r="BH1120" i="5" s="1"/>
  <c r="BI1119" i="5"/>
  <c r="BG1119" i="5"/>
  <c r="BH1119" i="5" s="1"/>
  <c r="BI1118" i="5"/>
  <c r="BG1118" i="5"/>
  <c r="BH1118" i="5" s="1"/>
  <c r="BI1117" i="5"/>
  <c r="BG1117" i="5"/>
  <c r="BH1117" i="5" s="1"/>
  <c r="BI1116" i="5"/>
  <c r="BG1116" i="5"/>
  <c r="BH1116" i="5" s="1"/>
  <c r="BI1115" i="5"/>
  <c r="BG1115" i="5"/>
  <c r="BH1115" i="5" s="1"/>
  <c r="BI1114" i="5"/>
  <c r="BG1114" i="5"/>
  <c r="BH1114" i="5" s="1"/>
  <c r="BI1113" i="5"/>
  <c r="BG1113" i="5"/>
  <c r="BH1113" i="5" s="1"/>
  <c r="BI1112" i="5"/>
  <c r="BG1112" i="5"/>
  <c r="BH1112" i="5" s="1"/>
  <c r="BI1111" i="5"/>
  <c r="BG1111" i="5"/>
  <c r="BH1111" i="5" s="1"/>
  <c r="BI1110" i="5"/>
  <c r="BG1110" i="5"/>
  <c r="BH1110" i="5" s="1"/>
  <c r="BI1109" i="5"/>
  <c r="BG1109" i="5"/>
  <c r="BH1109" i="5" s="1"/>
  <c r="BI1108" i="5"/>
  <c r="BG1108" i="5"/>
  <c r="BH1108" i="5" s="1"/>
  <c r="BI1107" i="5"/>
  <c r="BG1107" i="5"/>
  <c r="BH1107" i="5" s="1"/>
  <c r="BI1106" i="5"/>
  <c r="BG1106" i="5"/>
  <c r="BH1106" i="5" s="1"/>
  <c r="BI1105" i="5"/>
  <c r="BG1105" i="5"/>
  <c r="BH1105" i="5" s="1"/>
  <c r="BI1104" i="5"/>
  <c r="BG1104" i="5"/>
  <c r="BH1104" i="5" s="1"/>
  <c r="BI1103" i="5"/>
  <c r="BG1103" i="5"/>
  <c r="BH1103" i="5" s="1"/>
  <c r="BI1102" i="5"/>
  <c r="BG1102" i="5"/>
  <c r="BH1102" i="5" s="1"/>
  <c r="BI1101" i="5"/>
  <c r="BG1101" i="5"/>
  <c r="BH1101" i="5" s="1"/>
  <c r="BI1100" i="5"/>
  <c r="BG1100" i="5"/>
  <c r="BH1100" i="5" s="1"/>
  <c r="BI1099" i="5"/>
  <c r="BG1099" i="5"/>
  <c r="BH1099" i="5" s="1"/>
  <c r="BI1098" i="5"/>
  <c r="BG1098" i="5"/>
  <c r="BH1098" i="5" s="1"/>
  <c r="BI1097" i="5"/>
  <c r="BG1097" i="5"/>
  <c r="BH1097" i="5" s="1"/>
  <c r="BI1096" i="5"/>
  <c r="BG1096" i="5"/>
  <c r="BH1096" i="5" s="1"/>
  <c r="BI1095" i="5"/>
  <c r="BG1095" i="5"/>
  <c r="BH1095" i="5" s="1"/>
  <c r="BI1094" i="5"/>
  <c r="BG1094" i="5"/>
  <c r="BH1094" i="5" s="1"/>
  <c r="BI1093" i="5"/>
  <c r="BG1093" i="5"/>
  <c r="BH1093" i="5" s="1"/>
  <c r="BI1092" i="5"/>
  <c r="BG1092" i="5"/>
  <c r="BH1092" i="5" s="1"/>
  <c r="BI1091" i="5"/>
  <c r="BG1091" i="5"/>
  <c r="BH1091" i="5" s="1"/>
  <c r="BI1090" i="5"/>
  <c r="BG1090" i="5"/>
  <c r="BH1090" i="5" s="1"/>
  <c r="BI1089" i="5"/>
  <c r="BG1089" i="5"/>
  <c r="BH1089" i="5" s="1"/>
  <c r="BI1088" i="5"/>
  <c r="BG1088" i="5"/>
  <c r="BH1088" i="5" s="1"/>
  <c r="BI1087" i="5"/>
  <c r="BG1087" i="5"/>
  <c r="BH1087" i="5" s="1"/>
  <c r="BI1086" i="5"/>
  <c r="BG1086" i="5"/>
  <c r="BH1086" i="5" s="1"/>
  <c r="BI1085" i="5"/>
  <c r="BG1085" i="5"/>
  <c r="BH1085" i="5" s="1"/>
  <c r="BI1084" i="5"/>
  <c r="BG1084" i="5"/>
  <c r="BH1084" i="5" s="1"/>
  <c r="BI1083" i="5"/>
  <c r="BG1083" i="5"/>
  <c r="BH1083" i="5" s="1"/>
  <c r="BI1082" i="5"/>
  <c r="BG1082" i="5"/>
  <c r="BH1082" i="5" s="1"/>
  <c r="BI1081" i="5"/>
  <c r="BG1081" i="5"/>
  <c r="BH1081" i="5" s="1"/>
  <c r="BI1080" i="5"/>
  <c r="BG1080" i="5"/>
  <c r="BH1080" i="5" s="1"/>
  <c r="BI1079" i="5"/>
  <c r="BG1079" i="5"/>
  <c r="BH1079" i="5" s="1"/>
  <c r="BI1078" i="5"/>
  <c r="BG1078" i="5"/>
  <c r="BH1078" i="5" s="1"/>
  <c r="BI1077" i="5"/>
  <c r="BG1077" i="5"/>
  <c r="BH1077" i="5" s="1"/>
  <c r="BI1076" i="5"/>
  <c r="BG1076" i="5"/>
  <c r="BH1076" i="5" s="1"/>
  <c r="BI1075" i="5"/>
  <c r="BG1075" i="5"/>
  <c r="BH1075" i="5" s="1"/>
  <c r="BI1074" i="5"/>
  <c r="BG1074" i="5"/>
  <c r="BH1074" i="5" s="1"/>
  <c r="BI1073" i="5"/>
  <c r="BG1073" i="5"/>
  <c r="BH1073" i="5" s="1"/>
  <c r="BI1072" i="5"/>
  <c r="BG1072" i="5"/>
  <c r="BH1072" i="5" s="1"/>
  <c r="BI1071" i="5"/>
  <c r="BG1071" i="5"/>
  <c r="BH1071" i="5" s="1"/>
  <c r="BI1070" i="5"/>
  <c r="BG1070" i="5"/>
  <c r="BH1070" i="5" s="1"/>
  <c r="BI1069" i="5"/>
  <c r="BG1069" i="5"/>
  <c r="BH1069" i="5" s="1"/>
  <c r="BI1068" i="5"/>
  <c r="BG1068" i="5"/>
  <c r="BH1068" i="5" s="1"/>
  <c r="BI1067" i="5"/>
  <c r="BG1067" i="5"/>
  <c r="BH1067" i="5" s="1"/>
  <c r="BI1066" i="5"/>
  <c r="BG1066" i="5"/>
  <c r="BH1066" i="5" s="1"/>
  <c r="BI1065" i="5"/>
  <c r="BG1065" i="5"/>
  <c r="BH1065" i="5" s="1"/>
  <c r="BI1064" i="5"/>
  <c r="BG1064" i="5"/>
  <c r="BH1064" i="5" s="1"/>
  <c r="BI1063" i="5"/>
  <c r="BG1063" i="5"/>
  <c r="BH1063" i="5" s="1"/>
  <c r="BI1062" i="5"/>
  <c r="BG1062" i="5"/>
  <c r="BH1062" i="5" s="1"/>
  <c r="BI1061" i="5"/>
  <c r="BG1061" i="5"/>
  <c r="BH1061" i="5" s="1"/>
  <c r="BI1060" i="5"/>
  <c r="BG1060" i="5"/>
  <c r="BH1060" i="5" s="1"/>
  <c r="BI1059" i="5"/>
  <c r="BG1059" i="5"/>
  <c r="BH1059" i="5" s="1"/>
  <c r="BI1058" i="5"/>
  <c r="BG1058" i="5"/>
  <c r="BH1058" i="5" s="1"/>
  <c r="BI1057" i="5"/>
  <c r="BG1057" i="5"/>
  <c r="BH1057" i="5" s="1"/>
  <c r="BI1056" i="5"/>
  <c r="BG1056" i="5"/>
  <c r="BH1056" i="5" s="1"/>
  <c r="BI1055" i="5"/>
  <c r="BG1055" i="5"/>
  <c r="BH1055" i="5" s="1"/>
  <c r="BI1054" i="5"/>
  <c r="BG1054" i="5"/>
  <c r="BH1054" i="5" s="1"/>
  <c r="BI1053" i="5"/>
  <c r="BG1053" i="5"/>
  <c r="BH1053" i="5" s="1"/>
  <c r="BI1052" i="5"/>
  <c r="BG1052" i="5"/>
  <c r="BH1052" i="5" s="1"/>
  <c r="BI1051" i="5"/>
  <c r="BG1051" i="5"/>
  <c r="BH1051" i="5" s="1"/>
  <c r="BI1050" i="5"/>
  <c r="BG1050" i="5"/>
  <c r="BH1050" i="5" s="1"/>
  <c r="BI1049" i="5"/>
  <c r="BG1049" i="5"/>
  <c r="BH1049" i="5" s="1"/>
  <c r="BI1048" i="5"/>
  <c r="BG1048" i="5"/>
  <c r="BH1048" i="5" s="1"/>
  <c r="BI1047" i="5"/>
  <c r="BG1047" i="5"/>
  <c r="BH1047" i="5" s="1"/>
  <c r="BI1046" i="5"/>
  <c r="BG1046" i="5"/>
  <c r="BH1046" i="5" s="1"/>
  <c r="BI1045" i="5"/>
  <c r="BG1045" i="5"/>
  <c r="BH1045" i="5" s="1"/>
  <c r="BI1044" i="5"/>
  <c r="BG1044" i="5"/>
  <c r="BH1044" i="5" s="1"/>
  <c r="BI1043" i="5"/>
  <c r="BG1043" i="5"/>
  <c r="BH1043" i="5" s="1"/>
  <c r="BI1042" i="5"/>
  <c r="BG1042" i="5"/>
  <c r="BH1042" i="5" s="1"/>
  <c r="BI1041" i="5"/>
  <c r="BG1041" i="5"/>
  <c r="BH1041" i="5" s="1"/>
  <c r="BI1040" i="5"/>
  <c r="BG1040" i="5"/>
  <c r="BH1040" i="5" s="1"/>
  <c r="BI1039" i="5"/>
  <c r="BG1039" i="5"/>
  <c r="BH1039" i="5" s="1"/>
  <c r="BI1038" i="5"/>
  <c r="BG1038" i="5"/>
  <c r="BH1038" i="5" s="1"/>
  <c r="BI1037" i="5"/>
  <c r="BG1037" i="5"/>
  <c r="BH1037" i="5" s="1"/>
  <c r="BI1036" i="5"/>
  <c r="BG1036" i="5"/>
  <c r="BH1036" i="5" s="1"/>
  <c r="BI1035" i="5"/>
  <c r="BG1035" i="5"/>
  <c r="BH1035" i="5" s="1"/>
  <c r="BI1034" i="5"/>
  <c r="BG1034" i="5"/>
  <c r="BH1034" i="5" s="1"/>
  <c r="BI1033" i="5"/>
  <c r="BG1033" i="5"/>
  <c r="BH1033" i="5" s="1"/>
  <c r="BI1032" i="5"/>
  <c r="BG1032" i="5"/>
  <c r="BH1032" i="5" s="1"/>
  <c r="BI1031" i="5"/>
  <c r="BG1031" i="5"/>
  <c r="BH1031" i="5" s="1"/>
  <c r="BI1030" i="5"/>
  <c r="BG1030" i="5"/>
  <c r="BH1030" i="5" s="1"/>
  <c r="BI1029" i="5"/>
  <c r="BG1029" i="5"/>
  <c r="BH1029" i="5" s="1"/>
  <c r="BI1028" i="5"/>
  <c r="BG1028" i="5"/>
  <c r="BH1028" i="5" s="1"/>
  <c r="BI1027" i="5"/>
  <c r="BG1027" i="5"/>
  <c r="BH1027" i="5" s="1"/>
  <c r="BI1026" i="5"/>
  <c r="BG1026" i="5"/>
  <c r="BH1026" i="5" s="1"/>
  <c r="BI1025" i="5"/>
  <c r="BG1025" i="5"/>
  <c r="BH1025" i="5" s="1"/>
  <c r="BI1024" i="5"/>
  <c r="BG1024" i="5"/>
  <c r="BH1024" i="5" s="1"/>
  <c r="BI1023" i="5"/>
  <c r="BG1023" i="5"/>
  <c r="BH1023" i="5" s="1"/>
  <c r="BI1022" i="5"/>
  <c r="BG1022" i="5"/>
  <c r="BH1022" i="5" s="1"/>
  <c r="BI1021" i="5"/>
  <c r="BG1021" i="5"/>
  <c r="BH1021" i="5" s="1"/>
  <c r="BI1020" i="5"/>
  <c r="BG1020" i="5"/>
  <c r="BH1020" i="5" s="1"/>
  <c r="BI1019" i="5"/>
  <c r="BG1019" i="5"/>
  <c r="BH1019" i="5" s="1"/>
  <c r="BI1018" i="5"/>
  <c r="BG1018" i="5"/>
  <c r="BH1018" i="5" s="1"/>
  <c r="BI1017" i="5"/>
  <c r="BG1017" i="5"/>
  <c r="BH1017" i="5" s="1"/>
  <c r="BI1016" i="5"/>
  <c r="BG1016" i="5"/>
  <c r="BH1016" i="5" s="1"/>
  <c r="BI1015" i="5"/>
  <c r="BG1015" i="5"/>
  <c r="BH1015" i="5" s="1"/>
  <c r="BI1014" i="5"/>
  <c r="BG1014" i="5"/>
  <c r="BH1014" i="5" s="1"/>
  <c r="BI1013" i="5"/>
  <c r="BG1013" i="5"/>
  <c r="BH1013" i="5" s="1"/>
  <c r="BI1012" i="5"/>
  <c r="BG1012" i="5"/>
  <c r="BH1012" i="5" s="1"/>
  <c r="BI1011" i="5"/>
  <c r="BG1011" i="5"/>
  <c r="BH1011" i="5" s="1"/>
  <c r="BI1010" i="5"/>
  <c r="BG1010" i="5"/>
  <c r="BH1010" i="5" s="1"/>
  <c r="BI1009" i="5"/>
  <c r="BG1009" i="5"/>
  <c r="BH1009" i="5" s="1"/>
  <c r="BI1008" i="5"/>
  <c r="BG1008" i="5"/>
  <c r="BH1008" i="5" s="1"/>
  <c r="BI1007" i="5"/>
  <c r="BG1007" i="5"/>
  <c r="BH1007" i="5" s="1"/>
  <c r="BI1006" i="5"/>
  <c r="BG1006" i="5"/>
  <c r="BH1006" i="5" s="1"/>
  <c r="BI1005" i="5"/>
  <c r="BG1005" i="5"/>
  <c r="BH1005" i="5" s="1"/>
  <c r="BI1004" i="5"/>
  <c r="BG1004" i="5"/>
  <c r="BH1004" i="5" s="1"/>
  <c r="BI1003" i="5"/>
  <c r="BG1003" i="5"/>
  <c r="BH1003" i="5" s="1"/>
  <c r="BI1002" i="5"/>
  <c r="BG1002" i="5"/>
  <c r="BH1002" i="5" s="1"/>
  <c r="BI1001" i="5"/>
  <c r="BG1001" i="5"/>
  <c r="BH1001" i="5" s="1"/>
  <c r="BI1000" i="5"/>
  <c r="BG1000" i="5"/>
  <c r="BH1000" i="5" s="1"/>
  <c r="BI999" i="5"/>
  <c r="BG999" i="5"/>
  <c r="BH999" i="5" s="1"/>
  <c r="BI998" i="5"/>
  <c r="BG998" i="5"/>
  <c r="BH998" i="5" s="1"/>
  <c r="BI997" i="5"/>
  <c r="BG997" i="5"/>
  <c r="BH997" i="5" s="1"/>
  <c r="BI996" i="5"/>
  <c r="BG996" i="5"/>
  <c r="BH996" i="5" s="1"/>
  <c r="BI995" i="5"/>
  <c r="BG995" i="5"/>
  <c r="BH995" i="5" s="1"/>
  <c r="BI994" i="5"/>
  <c r="BG994" i="5"/>
  <c r="BH994" i="5" s="1"/>
  <c r="BI993" i="5"/>
  <c r="BG993" i="5"/>
  <c r="BH993" i="5" s="1"/>
  <c r="BI992" i="5"/>
  <c r="BG992" i="5"/>
  <c r="BH992" i="5" s="1"/>
  <c r="BI991" i="5"/>
  <c r="BG991" i="5"/>
  <c r="BH991" i="5" s="1"/>
  <c r="BI990" i="5"/>
  <c r="BG990" i="5"/>
  <c r="BH990" i="5" s="1"/>
  <c r="BI989" i="5"/>
  <c r="BG989" i="5"/>
  <c r="BH989" i="5" s="1"/>
  <c r="BI988" i="5"/>
  <c r="BG988" i="5"/>
  <c r="BH988" i="5" s="1"/>
  <c r="BI987" i="5"/>
  <c r="BG987" i="5"/>
  <c r="BH987" i="5" s="1"/>
  <c r="BI986" i="5"/>
  <c r="BG986" i="5"/>
  <c r="BH986" i="5" s="1"/>
  <c r="BI985" i="5"/>
  <c r="BG985" i="5"/>
  <c r="BH985" i="5" s="1"/>
  <c r="BI984" i="5"/>
  <c r="BG984" i="5"/>
  <c r="BH984" i="5" s="1"/>
  <c r="BI983" i="5"/>
  <c r="BG983" i="5"/>
  <c r="BH983" i="5" s="1"/>
  <c r="BI982" i="5"/>
  <c r="BG982" i="5"/>
  <c r="BH982" i="5" s="1"/>
  <c r="BI981" i="5"/>
  <c r="BG981" i="5"/>
  <c r="BH981" i="5" s="1"/>
  <c r="BI980" i="5"/>
  <c r="BG980" i="5"/>
  <c r="BH980" i="5" s="1"/>
  <c r="BI979" i="5"/>
  <c r="BG979" i="5"/>
  <c r="BH979" i="5" s="1"/>
  <c r="BI978" i="5"/>
  <c r="BG978" i="5"/>
  <c r="BH978" i="5" s="1"/>
  <c r="BI977" i="5"/>
  <c r="BG977" i="5"/>
  <c r="BH977" i="5" s="1"/>
  <c r="BI976" i="5"/>
  <c r="BG976" i="5"/>
  <c r="BH976" i="5" s="1"/>
  <c r="BI975" i="5"/>
  <c r="BG975" i="5"/>
  <c r="BH975" i="5" s="1"/>
  <c r="BI974" i="5"/>
  <c r="BG974" i="5"/>
  <c r="BH974" i="5" s="1"/>
  <c r="BI973" i="5"/>
  <c r="BG973" i="5"/>
  <c r="BH973" i="5" s="1"/>
  <c r="BI972" i="5"/>
  <c r="BG972" i="5"/>
  <c r="BH972" i="5" s="1"/>
  <c r="BI971" i="5"/>
  <c r="BG971" i="5"/>
  <c r="BH971" i="5" s="1"/>
  <c r="BI970" i="5"/>
  <c r="BG970" i="5"/>
  <c r="BH970" i="5" s="1"/>
  <c r="BI969" i="5"/>
  <c r="BG969" i="5"/>
  <c r="BH969" i="5" s="1"/>
  <c r="BI968" i="5"/>
  <c r="BG968" i="5"/>
  <c r="BH968" i="5" s="1"/>
  <c r="BI967" i="5"/>
  <c r="BG967" i="5"/>
  <c r="BH967" i="5" s="1"/>
  <c r="BI966" i="5"/>
  <c r="BG966" i="5"/>
  <c r="BH966" i="5" s="1"/>
  <c r="BI965" i="5"/>
  <c r="BG965" i="5"/>
  <c r="BH965" i="5" s="1"/>
  <c r="BI964" i="5"/>
  <c r="BG964" i="5"/>
  <c r="BH964" i="5" s="1"/>
  <c r="BI963" i="5"/>
  <c r="BG963" i="5"/>
  <c r="BH963" i="5" s="1"/>
  <c r="BI962" i="5"/>
  <c r="BG962" i="5"/>
  <c r="BH962" i="5" s="1"/>
  <c r="BI961" i="5"/>
  <c r="BG961" i="5"/>
  <c r="BH961" i="5" s="1"/>
  <c r="BI960" i="5"/>
  <c r="BG960" i="5"/>
  <c r="BH960" i="5" s="1"/>
  <c r="BI959" i="5"/>
  <c r="BG959" i="5"/>
  <c r="BH959" i="5" s="1"/>
  <c r="BI958" i="5"/>
  <c r="BG958" i="5"/>
  <c r="BH958" i="5" s="1"/>
  <c r="BI957" i="5"/>
  <c r="BG957" i="5"/>
  <c r="BH957" i="5" s="1"/>
  <c r="BI956" i="5"/>
  <c r="BG956" i="5"/>
  <c r="BH956" i="5" s="1"/>
  <c r="BI955" i="5"/>
  <c r="BG955" i="5"/>
  <c r="BH955" i="5" s="1"/>
  <c r="BI954" i="5"/>
  <c r="BG954" i="5"/>
  <c r="BH954" i="5" s="1"/>
  <c r="BI953" i="5"/>
  <c r="BG953" i="5"/>
  <c r="BH953" i="5" s="1"/>
  <c r="BI952" i="5"/>
  <c r="BG952" i="5"/>
  <c r="BH952" i="5" s="1"/>
  <c r="BI951" i="5"/>
  <c r="BG951" i="5"/>
  <c r="BH951" i="5" s="1"/>
  <c r="BI950" i="5"/>
  <c r="BG950" i="5"/>
  <c r="BH950" i="5" s="1"/>
  <c r="BI949" i="5"/>
  <c r="BG949" i="5"/>
  <c r="BH949" i="5" s="1"/>
  <c r="BI948" i="5"/>
  <c r="BG948" i="5"/>
  <c r="BH948" i="5" s="1"/>
  <c r="BI947" i="5"/>
  <c r="BG947" i="5"/>
  <c r="BH947" i="5" s="1"/>
  <c r="BI946" i="5"/>
  <c r="BG946" i="5"/>
  <c r="BH946" i="5" s="1"/>
  <c r="BI945" i="5"/>
  <c r="BG945" i="5"/>
  <c r="BH945" i="5" s="1"/>
  <c r="BI944" i="5"/>
  <c r="BG944" i="5"/>
  <c r="BH944" i="5" s="1"/>
  <c r="BI943" i="5"/>
  <c r="BG943" i="5"/>
  <c r="BH943" i="5" s="1"/>
  <c r="BI942" i="5"/>
  <c r="BG942" i="5"/>
  <c r="BH942" i="5" s="1"/>
  <c r="BI941" i="5"/>
  <c r="BG941" i="5"/>
  <c r="BH941" i="5" s="1"/>
  <c r="BI940" i="5"/>
  <c r="BG940" i="5"/>
  <c r="BH940" i="5" s="1"/>
  <c r="BI939" i="5"/>
  <c r="BG939" i="5"/>
  <c r="BH939" i="5" s="1"/>
  <c r="BI938" i="5"/>
  <c r="BG938" i="5"/>
  <c r="BH938" i="5" s="1"/>
  <c r="BI937" i="5"/>
  <c r="BG937" i="5"/>
  <c r="BH937" i="5" s="1"/>
  <c r="BI936" i="5"/>
  <c r="BG936" i="5"/>
  <c r="BH936" i="5" s="1"/>
  <c r="BI935" i="5"/>
  <c r="BG935" i="5"/>
  <c r="BH935" i="5" s="1"/>
  <c r="BI934" i="5"/>
  <c r="BG934" i="5"/>
  <c r="BH934" i="5" s="1"/>
  <c r="BI933" i="5"/>
  <c r="BG933" i="5"/>
  <c r="BH933" i="5" s="1"/>
  <c r="BI932" i="5"/>
  <c r="BG932" i="5"/>
  <c r="BH932" i="5" s="1"/>
  <c r="BI931" i="5"/>
  <c r="BG931" i="5"/>
  <c r="BH931" i="5" s="1"/>
  <c r="BI930" i="5"/>
  <c r="BG930" i="5"/>
  <c r="BH930" i="5" s="1"/>
  <c r="BI929" i="5"/>
  <c r="BG929" i="5"/>
  <c r="BH929" i="5" s="1"/>
  <c r="BI928" i="5"/>
  <c r="BG928" i="5"/>
  <c r="BH928" i="5" s="1"/>
  <c r="BI927" i="5"/>
  <c r="BG927" i="5"/>
  <c r="BH927" i="5" s="1"/>
  <c r="BI926" i="5"/>
  <c r="BG926" i="5"/>
  <c r="BH926" i="5" s="1"/>
  <c r="BI925" i="5"/>
  <c r="BG925" i="5"/>
  <c r="BH925" i="5" s="1"/>
  <c r="BI924" i="5"/>
  <c r="BG924" i="5"/>
  <c r="BH924" i="5" s="1"/>
  <c r="BI923" i="5"/>
  <c r="BG923" i="5"/>
  <c r="BH923" i="5" s="1"/>
  <c r="BI922" i="5"/>
  <c r="BG922" i="5"/>
  <c r="BH922" i="5" s="1"/>
  <c r="BI921" i="5"/>
  <c r="BG921" i="5"/>
  <c r="BH921" i="5" s="1"/>
  <c r="BI920" i="5"/>
  <c r="BG920" i="5"/>
  <c r="BH920" i="5" s="1"/>
  <c r="BI919" i="5"/>
  <c r="BG919" i="5"/>
  <c r="BH919" i="5" s="1"/>
  <c r="BI918" i="5"/>
  <c r="BG918" i="5"/>
  <c r="BH918" i="5" s="1"/>
  <c r="BI917" i="5"/>
  <c r="BG917" i="5"/>
  <c r="BH917" i="5" s="1"/>
  <c r="BI916" i="5"/>
  <c r="BG916" i="5"/>
  <c r="BH916" i="5" s="1"/>
  <c r="BI915" i="5"/>
  <c r="BG915" i="5"/>
  <c r="BH915" i="5" s="1"/>
  <c r="BI914" i="5"/>
  <c r="BG914" i="5"/>
  <c r="BH914" i="5" s="1"/>
  <c r="BI913" i="5"/>
  <c r="BG913" i="5"/>
  <c r="BH913" i="5" s="1"/>
  <c r="BI912" i="5"/>
  <c r="BG912" i="5"/>
  <c r="BH912" i="5" s="1"/>
  <c r="BI911" i="5"/>
  <c r="BG911" i="5"/>
  <c r="BH911" i="5" s="1"/>
  <c r="BI910" i="5"/>
  <c r="BG910" i="5"/>
  <c r="BH910" i="5" s="1"/>
  <c r="BI909" i="5"/>
  <c r="BG909" i="5"/>
  <c r="BH909" i="5" s="1"/>
  <c r="BI908" i="5"/>
  <c r="BG908" i="5"/>
  <c r="BH908" i="5" s="1"/>
  <c r="BI907" i="5"/>
  <c r="BG907" i="5"/>
  <c r="BH907" i="5" s="1"/>
  <c r="BI906" i="5"/>
  <c r="BG906" i="5"/>
  <c r="BH906" i="5" s="1"/>
  <c r="BI905" i="5"/>
  <c r="BG905" i="5"/>
  <c r="BH905" i="5" s="1"/>
  <c r="BI904" i="5"/>
  <c r="BG904" i="5"/>
  <c r="BH904" i="5" s="1"/>
  <c r="BI903" i="5"/>
  <c r="BG903" i="5"/>
  <c r="BH903" i="5" s="1"/>
  <c r="BI902" i="5"/>
  <c r="BG902" i="5"/>
  <c r="BH902" i="5" s="1"/>
  <c r="BI901" i="5"/>
  <c r="BG901" i="5"/>
  <c r="BH901" i="5" s="1"/>
  <c r="BI900" i="5"/>
  <c r="BG900" i="5"/>
  <c r="BH900" i="5" s="1"/>
  <c r="BI899" i="5"/>
  <c r="BG899" i="5"/>
  <c r="BH899" i="5" s="1"/>
  <c r="BI898" i="5"/>
  <c r="BG898" i="5"/>
  <c r="BH898" i="5" s="1"/>
  <c r="BI897" i="5"/>
  <c r="BG897" i="5"/>
  <c r="BH897" i="5" s="1"/>
  <c r="BI896" i="5"/>
  <c r="BG896" i="5"/>
  <c r="BH896" i="5" s="1"/>
  <c r="BI895" i="5"/>
  <c r="BG895" i="5"/>
  <c r="BH895" i="5" s="1"/>
  <c r="BI894" i="5"/>
  <c r="BG894" i="5"/>
  <c r="BH894" i="5" s="1"/>
  <c r="BI893" i="5"/>
  <c r="BG893" i="5"/>
  <c r="BH893" i="5" s="1"/>
  <c r="BI892" i="5"/>
  <c r="BG892" i="5"/>
  <c r="BH892" i="5" s="1"/>
  <c r="BI891" i="5"/>
  <c r="BG891" i="5"/>
  <c r="BH891" i="5" s="1"/>
  <c r="BI890" i="5"/>
  <c r="BG890" i="5"/>
  <c r="BH890" i="5" s="1"/>
  <c r="BI889" i="5"/>
  <c r="BG889" i="5"/>
  <c r="BH889" i="5" s="1"/>
  <c r="BI888" i="5"/>
  <c r="BG888" i="5"/>
  <c r="BH888" i="5" s="1"/>
  <c r="BI887" i="5"/>
  <c r="BG887" i="5"/>
  <c r="BH887" i="5" s="1"/>
  <c r="BI886" i="5"/>
  <c r="BG886" i="5"/>
  <c r="BH886" i="5" s="1"/>
  <c r="BI885" i="5"/>
  <c r="BG885" i="5"/>
  <c r="BH885" i="5" s="1"/>
  <c r="BI884" i="5"/>
  <c r="BG884" i="5"/>
  <c r="BH884" i="5" s="1"/>
  <c r="BI883" i="5"/>
  <c r="BG883" i="5"/>
  <c r="BH883" i="5" s="1"/>
  <c r="BI882" i="5"/>
  <c r="BG882" i="5"/>
  <c r="BH882" i="5" s="1"/>
  <c r="BI881" i="5"/>
  <c r="BG881" i="5"/>
  <c r="BH881" i="5" s="1"/>
  <c r="BI880" i="5"/>
  <c r="BG880" i="5"/>
  <c r="BH880" i="5" s="1"/>
  <c r="BI879" i="5"/>
  <c r="BG879" i="5"/>
  <c r="BH879" i="5" s="1"/>
  <c r="BI878" i="5"/>
  <c r="BG878" i="5"/>
  <c r="BH878" i="5" s="1"/>
  <c r="BI877" i="5"/>
  <c r="BG877" i="5"/>
  <c r="BH877" i="5" s="1"/>
  <c r="BI876" i="5"/>
  <c r="BG876" i="5"/>
  <c r="BH876" i="5" s="1"/>
  <c r="BI875" i="5"/>
  <c r="BG875" i="5"/>
  <c r="BH875" i="5" s="1"/>
  <c r="BI874" i="5"/>
  <c r="BG874" i="5"/>
  <c r="BH874" i="5" s="1"/>
  <c r="BI873" i="5"/>
  <c r="BG873" i="5"/>
  <c r="BH873" i="5" s="1"/>
  <c r="BI872" i="5"/>
  <c r="BG872" i="5"/>
  <c r="BH872" i="5" s="1"/>
  <c r="BI871" i="5"/>
  <c r="BG871" i="5"/>
  <c r="BH871" i="5" s="1"/>
  <c r="BI870" i="5"/>
  <c r="BG870" i="5"/>
  <c r="BH870" i="5" s="1"/>
  <c r="BI869" i="5"/>
  <c r="BG869" i="5"/>
  <c r="BH869" i="5" s="1"/>
  <c r="BI868" i="5"/>
  <c r="BG868" i="5"/>
  <c r="BH868" i="5" s="1"/>
  <c r="BI867" i="5"/>
  <c r="BG867" i="5"/>
  <c r="BH867" i="5" s="1"/>
  <c r="BI866" i="5"/>
  <c r="BG866" i="5"/>
  <c r="BH866" i="5" s="1"/>
  <c r="BI865" i="5"/>
  <c r="BG865" i="5"/>
  <c r="BH865" i="5" s="1"/>
  <c r="BI864" i="5"/>
  <c r="BG864" i="5"/>
  <c r="BH864" i="5" s="1"/>
  <c r="BI863" i="5"/>
  <c r="BG863" i="5"/>
  <c r="BH863" i="5" s="1"/>
  <c r="BI862" i="5"/>
  <c r="BG862" i="5"/>
  <c r="BH862" i="5" s="1"/>
  <c r="BI861" i="5"/>
  <c r="BG861" i="5"/>
  <c r="BH861" i="5" s="1"/>
  <c r="BI860" i="5"/>
  <c r="BG860" i="5"/>
  <c r="BH860" i="5" s="1"/>
  <c r="BI859" i="5"/>
  <c r="BG859" i="5"/>
  <c r="BH859" i="5" s="1"/>
  <c r="BI858" i="5"/>
  <c r="BG858" i="5"/>
  <c r="BH858" i="5" s="1"/>
  <c r="BI857" i="5"/>
  <c r="BG857" i="5"/>
  <c r="BH857" i="5" s="1"/>
  <c r="BI856" i="5"/>
  <c r="BG856" i="5"/>
  <c r="BH856" i="5" s="1"/>
  <c r="BI855" i="5"/>
  <c r="BG855" i="5"/>
  <c r="BH855" i="5" s="1"/>
  <c r="BI854" i="5"/>
  <c r="BG854" i="5"/>
  <c r="BH854" i="5" s="1"/>
  <c r="BI853" i="5"/>
  <c r="BG853" i="5"/>
  <c r="BH853" i="5" s="1"/>
  <c r="BI852" i="5"/>
  <c r="BG852" i="5"/>
  <c r="BH852" i="5" s="1"/>
  <c r="BI851" i="5"/>
  <c r="BG851" i="5"/>
  <c r="BH851" i="5" s="1"/>
  <c r="BI850" i="5"/>
  <c r="BG850" i="5"/>
  <c r="BH850" i="5" s="1"/>
  <c r="BI849" i="5"/>
  <c r="BG849" i="5"/>
  <c r="BH849" i="5" s="1"/>
  <c r="BI848" i="5"/>
  <c r="BG848" i="5"/>
  <c r="BH848" i="5" s="1"/>
  <c r="BI847" i="5"/>
  <c r="BG847" i="5"/>
  <c r="BH847" i="5" s="1"/>
  <c r="BI846" i="5"/>
  <c r="BG846" i="5"/>
  <c r="BH846" i="5" s="1"/>
  <c r="BI845" i="5"/>
  <c r="BG845" i="5"/>
  <c r="BH845" i="5" s="1"/>
  <c r="BI844" i="5"/>
  <c r="BG844" i="5"/>
  <c r="BH844" i="5" s="1"/>
  <c r="BI843" i="5"/>
  <c r="BG843" i="5"/>
  <c r="BH843" i="5" s="1"/>
  <c r="BI842" i="5"/>
  <c r="BG842" i="5"/>
  <c r="BH842" i="5" s="1"/>
  <c r="BI841" i="5"/>
  <c r="BG841" i="5"/>
  <c r="BH841" i="5" s="1"/>
  <c r="BI840" i="5"/>
  <c r="BG840" i="5"/>
  <c r="BH840" i="5" s="1"/>
  <c r="BI839" i="5"/>
  <c r="BG839" i="5"/>
  <c r="BH839" i="5" s="1"/>
  <c r="BI838" i="5"/>
  <c r="BG838" i="5"/>
  <c r="BH838" i="5" s="1"/>
  <c r="BI837" i="5"/>
  <c r="BG837" i="5"/>
  <c r="BH837" i="5" s="1"/>
  <c r="BI836" i="5"/>
  <c r="BG836" i="5"/>
  <c r="BH836" i="5" s="1"/>
  <c r="BI835" i="5"/>
  <c r="BG835" i="5"/>
  <c r="BH835" i="5" s="1"/>
  <c r="BI834" i="5"/>
  <c r="BG834" i="5"/>
  <c r="BH834" i="5" s="1"/>
  <c r="BI833" i="5"/>
  <c r="BG833" i="5"/>
  <c r="BH833" i="5" s="1"/>
  <c r="BI832" i="5"/>
  <c r="BG832" i="5"/>
  <c r="BH832" i="5" s="1"/>
  <c r="BI831" i="5"/>
  <c r="BG831" i="5"/>
  <c r="BH831" i="5" s="1"/>
  <c r="BI830" i="5"/>
  <c r="BG830" i="5"/>
  <c r="BH830" i="5" s="1"/>
  <c r="BI829" i="5"/>
  <c r="BG829" i="5"/>
  <c r="BH829" i="5" s="1"/>
  <c r="BI828" i="5"/>
  <c r="BG828" i="5"/>
  <c r="BH828" i="5" s="1"/>
  <c r="BI827" i="5"/>
  <c r="BG827" i="5"/>
  <c r="BH827" i="5" s="1"/>
  <c r="BI826" i="5"/>
  <c r="BG826" i="5"/>
  <c r="BH826" i="5" s="1"/>
  <c r="BI825" i="5"/>
  <c r="BG825" i="5"/>
  <c r="BH825" i="5" s="1"/>
  <c r="BI824" i="5"/>
  <c r="BG824" i="5"/>
  <c r="BH824" i="5" s="1"/>
  <c r="BI823" i="5"/>
  <c r="BG823" i="5"/>
  <c r="BH823" i="5" s="1"/>
  <c r="BI822" i="5"/>
  <c r="BG822" i="5"/>
  <c r="BH822" i="5" s="1"/>
  <c r="BI821" i="5"/>
  <c r="BG821" i="5"/>
  <c r="BH821" i="5" s="1"/>
  <c r="BI820" i="5"/>
  <c r="BG820" i="5"/>
  <c r="BH820" i="5" s="1"/>
  <c r="BI819" i="5"/>
  <c r="BG819" i="5"/>
  <c r="BH819" i="5" s="1"/>
  <c r="BI818" i="5"/>
  <c r="BG818" i="5"/>
  <c r="BH818" i="5" s="1"/>
  <c r="BI817" i="5"/>
  <c r="BG817" i="5"/>
  <c r="BH817" i="5" s="1"/>
  <c r="BI816" i="5"/>
  <c r="BG816" i="5"/>
  <c r="BH816" i="5" s="1"/>
  <c r="BI815" i="5"/>
  <c r="BG815" i="5"/>
  <c r="BH815" i="5" s="1"/>
  <c r="BI814" i="5"/>
  <c r="BG814" i="5"/>
  <c r="BH814" i="5" s="1"/>
  <c r="BI813" i="5"/>
  <c r="BG813" i="5"/>
  <c r="BH813" i="5" s="1"/>
  <c r="BI812" i="5"/>
  <c r="BG812" i="5"/>
  <c r="BH812" i="5" s="1"/>
  <c r="BI811" i="5"/>
  <c r="BG811" i="5"/>
  <c r="BH811" i="5" s="1"/>
  <c r="BI810" i="5"/>
  <c r="BG810" i="5"/>
  <c r="BH810" i="5" s="1"/>
  <c r="BI809" i="5"/>
  <c r="BG809" i="5"/>
  <c r="BH809" i="5" s="1"/>
  <c r="BI808" i="5"/>
  <c r="BG808" i="5"/>
  <c r="BH808" i="5" s="1"/>
  <c r="BI807" i="5"/>
  <c r="BG807" i="5"/>
  <c r="BH807" i="5" s="1"/>
  <c r="BI806" i="5"/>
  <c r="BG806" i="5"/>
  <c r="BH806" i="5" s="1"/>
  <c r="BI805" i="5"/>
  <c r="BG805" i="5"/>
  <c r="BH805" i="5" s="1"/>
  <c r="BI804" i="5"/>
  <c r="BG804" i="5"/>
  <c r="BH804" i="5" s="1"/>
  <c r="BI803" i="5"/>
  <c r="BG803" i="5"/>
  <c r="BH803" i="5" s="1"/>
  <c r="BI802" i="5"/>
  <c r="BG802" i="5"/>
  <c r="BH802" i="5" s="1"/>
  <c r="BI801" i="5"/>
  <c r="BG801" i="5"/>
  <c r="BH801" i="5" s="1"/>
  <c r="BI800" i="5"/>
  <c r="BG800" i="5"/>
  <c r="BH800" i="5" s="1"/>
  <c r="BI799" i="5"/>
  <c r="BG799" i="5"/>
  <c r="BH799" i="5" s="1"/>
  <c r="BI798" i="5"/>
  <c r="BG798" i="5"/>
  <c r="BH798" i="5" s="1"/>
  <c r="BI797" i="5"/>
  <c r="BG797" i="5"/>
  <c r="BH797" i="5" s="1"/>
  <c r="BI796" i="5"/>
  <c r="BG796" i="5"/>
  <c r="BH796" i="5" s="1"/>
  <c r="BI795" i="5"/>
  <c r="BG795" i="5"/>
  <c r="BH795" i="5" s="1"/>
  <c r="BI794" i="5"/>
  <c r="BG794" i="5"/>
  <c r="BH794" i="5" s="1"/>
  <c r="BI793" i="5"/>
  <c r="BG793" i="5"/>
  <c r="BH793" i="5" s="1"/>
  <c r="BI792" i="5"/>
  <c r="BG792" i="5"/>
  <c r="BH792" i="5" s="1"/>
  <c r="BI791" i="5"/>
  <c r="BG791" i="5"/>
  <c r="BH791" i="5" s="1"/>
  <c r="BI790" i="5"/>
  <c r="BG790" i="5"/>
  <c r="BH790" i="5" s="1"/>
  <c r="BI789" i="5"/>
  <c r="BG789" i="5"/>
  <c r="BH789" i="5" s="1"/>
  <c r="BI788" i="5"/>
  <c r="BG788" i="5"/>
  <c r="BH788" i="5" s="1"/>
  <c r="BI787" i="5"/>
  <c r="BG787" i="5"/>
  <c r="BH787" i="5" s="1"/>
  <c r="BI786" i="5"/>
  <c r="BG786" i="5"/>
  <c r="BH786" i="5" s="1"/>
  <c r="BI785" i="5"/>
  <c r="BG785" i="5"/>
  <c r="BH785" i="5" s="1"/>
  <c r="BI784" i="5"/>
  <c r="BG784" i="5"/>
  <c r="BH784" i="5" s="1"/>
  <c r="BI783" i="5"/>
  <c r="BG783" i="5"/>
  <c r="BH783" i="5" s="1"/>
  <c r="BI782" i="5"/>
  <c r="BG782" i="5"/>
  <c r="BH782" i="5" s="1"/>
  <c r="BI781" i="5"/>
  <c r="BG781" i="5"/>
  <c r="BH781" i="5" s="1"/>
  <c r="BI780" i="5"/>
  <c r="BG780" i="5"/>
  <c r="BH780" i="5" s="1"/>
  <c r="BI779" i="5"/>
  <c r="BG779" i="5"/>
  <c r="BH779" i="5" s="1"/>
  <c r="BI778" i="5"/>
  <c r="BG778" i="5"/>
  <c r="BH778" i="5" s="1"/>
  <c r="BI777" i="5"/>
  <c r="BG777" i="5"/>
  <c r="BH777" i="5" s="1"/>
  <c r="BI776" i="5"/>
  <c r="BG776" i="5"/>
  <c r="BH776" i="5" s="1"/>
  <c r="BI775" i="5"/>
  <c r="BG775" i="5"/>
  <c r="BH775" i="5" s="1"/>
  <c r="BI774" i="5"/>
  <c r="BG774" i="5"/>
  <c r="BH774" i="5" s="1"/>
  <c r="BI773" i="5"/>
  <c r="BG773" i="5"/>
  <c r="BH773" i="5" s="1"/>
  <c r="BI772" i="5"/>
  <c r="BG772" i="5"/>
  <c r="BH772" i="5" s="1"/>
  <c r="BI771" i="5"/>
  <c r="BG771" i="5"/>
  <c r="BH771" i="5" s="1"/>
  <c r="BI770" i="5"/>
  <c r="BG770" i="5"/>
  <c r="BH770" i="5" s="1"/>
  <c r="BI769" i="5"/>
  <c r="BG769" i="5"/>
  <c r="BH769" i="5" s="1"/>
  <c r="BI768" i="5"/>
  <c r="BG768" i="5"/>
  <c r="BH768" i="5" s="1"/>
  <c r="BI767" i="5"/>
  <c r="BG767" i="5"/>
  <c r="BH767" i="5" s="1"/>
  <c r="BI766" i="5"/>
  <c r="BG766" i="5"/>
  <c r="BH766" i="5" s="1"/>
  <c r="BI765" i="5"/>
  <c r="BG765" i="5"/>
  <c r="BH765" i="5" s="1"/>
  <c r="BI764" i="5"/>
  <c r="BG764" i="5"/>
  <c r="BH764" i="5" s="1"/>
  <c r="BI763" i="5"/>
  <c r="BG763" i="5"/>
  <c r="BH763" i="5" s="1"/>
  <c r="BI762" i="5"/>
  <c r="BG762" i="5"/>
  <c r="BH762" i="5" s="1"/>
  <c r="BI761" i="5"/>
  <c r="BG761" i="5"/>
  <c r="BH761" i="5" s="1"/>
  <c r="BI760" i="5"/>
  <c r="BG760" i="5"/>
  <c r="BH760" i="5" s="1"/>
  <c r="BI759" i="5"/>
  <c r="BG759" i="5"/>
  <c r="BH759" i="5" s="1"/>
  <c r="BI758" i="5"/>
  <c r="BG758" i="5"/>
  <c r="BH758" i="5" s="1"/>
  <c r="BI757" i="5"/>
  <c r="BG757" i="5"/>
  <c r="BH757" i="5" s="1"/>
  <c r="BI756" i="5"/>
  <c r="BG756" i="5"/>
  <c r="BH756" i="5" s="1"/>
  <c r="BI755" i="5"/>
  <c r="BG755" i="5"/>
  <c r="BH755" i="5" s="1"/>
  <c r="BI754" i="5"/>
  <c r="BG754" i="5"/>
  <c r="BH754" i="5" s="1"/>
  <c r="BI753" i="5"/>
  <c r="BG753" i="5"/>
  <c r="BH753" i="5" s="1"/>
  <c r="BI752" i="5"/>
  <c r="BG752" i="5"/>
  <c r="BH752" i="5" s="1"/>
  <c r="BI751" i="5"/>
  <c r="BG751" i="5"/>
  <c r="BH751" i="5" s="1"/>
  <c r="BI750" i="5"/>
  <c r="BG750" i="5"/>
  <c r="BH750" i="5" s="1"/>
  <c r="BI749" i="5"/>
  <c r="BG749" i="5"/>
  <c r="BH749" i="5" s="1"/>
  <c r="BI748" i="5"/>
  <c r="BG748" i="5"/>
  <c r="BH748" i="5" s="1"/>
  <c r="BI747" i="5"/>
  <c r="BG747" i="5"/>
  <c r="BH747" i="5" s="1"/>
  <c r="BI746" i="5"/>
  <c r="BG746" i="5"/>
  <c r="BH746" i="5" s="1"/>
  <c r="BI745" i="5"/>
  <c r="BG745" i="5"/>
  <c r="BH745" i="5" s="1"/>
  <c r="BI744" i="5"/>
  <c r="BG744" i="5"/>
  <c r="BH744" i="5" s="1"/>
  <c r="BI743" i="5"/>
  <c r="BG743" i="5"/>
  <c r="BH743" i="5" s="1"/>
  <c r="BI742" i="5"/>
  <c r="BG742" i="5"/>
  <c r="BH742" i="5" s="1"/>
  <c r="BI741" i="5"/>
  <c r="BG741" i="5"/>
  <c r="BH741" i="5" s="1"/>
  <c r="BI740" i="5"/>
  <c r="BG740" i="5"/>
  <c r="BH740" i="5" s="1"/>
  <c r="BI739" i="5"/>
  <c r="BG739" i="5"/>
  <c r="BH739" i="5" s="1"/>
  <c r="BI738" i="5"/>
  <c r="BG738" i="5"/>
  <c r="BH738" i="5" s="1"/>
  <c r="BI737" i="5"/>
  <c r="BG737" i="5"/>
  <c r="BH737" i="5" s="1"/>
  <c r="BI736" i="5"/>
  <c r="BG736" i="5"/>
  <c r="BH736" i="5" s="1"/>
  <c r="BI735" i="5"/>
  <c r="BG735" i="5"/>
  <c r="BH735" i="5" s="1"/>
  <c r="BI734" i="5"/>
  <c r="BG734" i="5"/>
  <c r="BH734" i="5" s="1"/>
  <c r="BI733" i="5"/>
  <c r="BG733" i="5"/>
  <c r="BH733" i="5" s="1"/>
  <c r="BI732" i="5"/>
  <c r="BG732" i="5"/>
  <c r="BH732" i="5" s="1"/>
  <c r="BI731" i="5"/>
  <c r="BG731" i="5"/>
  <c r="BH731" i="5" s="1"/>
  <c r="BI730" i="5"/>
  <c r="BG730" i="5"/>
  <c r="BH730" i="5" s="1"/>
  <c r="BI729" i="5"/>
  <c r="BG729" i="5"/>
  <c r="BH729" i="5" s="1"/>
  <c r="BI728" i="5"/>
  <c r="BG728" i="5"/>
  <c r="BH728" i="5" s="1"/>
  <c r="BI727" i="5"/>
  <c r="BG727" i="5"/>
  <c r="BH727" i="5" s="1"/>
  <c r="BI726" i="5"/>
  <c r="BG726" i="5"/>
  <c r="BH726" i="5" s="1"/>
  <c r="BI725" i="5"/>
  <c r="BG725" i="5"/>
  <c r="BH725" i="5" s="1"/>
  <c r="BI724" i="5"/>
  <c r="BG724" i="5"/>
  <c r="BH724" i="5" s="1"/>
  <c r="BI723" i="5"/>
  <c r="BG723" i="5"/>
  <c r="BH723" i="5" s="1"/>
  <c r="BI722" i="5"/>
  <c r="BG722" i="5"/>
  <c r="BH722" i="5" s="1"/>
  <c r="BI721" i="5"/>
  <c r="BG721" i="5"/>
  <c r="BH721" i="5" s="1"/>
  <c r="BI720" i="5"/>
  <c r="BG720" i="5"/>
  <c r="BH720" i="5" s="1"/>
  <c r="BI719" i="5"/>
  <c r="BG719" i="5"/>
  <c r="BH719" i="5" s="1"/>
  <c r="BI718" i="5"/>
  <c r="BG718" i="5"/>
  <c r="BH718" i="5" s="1"/>
  <c r="BI717" i="5"/>
  <c r="BG717" i="5"/>
  <c r="BH717" i="5" s="1"/>
  <c r="BI716" i="5"/>
  <c r="BG716" i="5"/>
  <c r="BH716" i="5" s="1"/>
  <c r="BI715" i="5"/>
  <c r="BG715" i="5"/>
  <c r="BH715" i="5" s="1"/>
  <c r="BI714" i="5"/>
  <c r="BG714" i="5"/>
  <c r="BH714" i="5" s="1"/>
  <c r="BI713" i="5"/>
  <c r="BG713" i="5"/>
  <c r="BH713" i="5" s="1"/>
  <c r="BI712" i="5"/>
  <c r="BG712" i="5"/>
  <c r="BH712" i="5" s="1"/>
  <c r="BI711" i="5"/>
  <c r="BG711" i="5"/>
  <c r="BH711" i="5" s="1"/>
  <c r="BI710" i="5"/>
  <c r="BG710" i="5"/>
  <c r="BH710" i="5" s="1"/>
  <c r="BI709" i="5"/>
  <c r="BG709" i="5"/>
  <c r="BH709" i="5" s="1"/>
  <c r="BI708" i="5"/>
  <c r="BG708" i="5"/>
  <c r="BH708" i="5" s="1"/>
  <c r="BI707" i="5"/>
  <c r="BG707" i="5"/>
  <c r="BH707" i="5" s="1"/>
  <c r="BI706" i="5"/>
  <c r="BG706" i="5"/>
  <c r="BH706" i="5" s="1"/>
  <c r="BI705" i="5"/>
  <c r="BG705" i="5"/>
  <c r="BH705" i="5" s="1"/>
  <c r="BI704" i="5"/>
  <c r="BG704" i="5"/>
  <c r="BH704" i="5" s="1"/>
  <c r="BI703" i="5"/>
  <c r="BG703" i="5"/>
  <c r="BH703" i="5" s="1"/>
  <c r="BI702" i="5"/>
  <c r="BG702" i="5"/>
  <c r="BH702" i="5" s="1"/>
  <c r="BI701" i="5"/>
  <c r="BG701" i="5"/>
  <c r="BH701" i="5" s="1"/>
  <c r="BI700" i="5"/>
  <c r="BG700" i="5"/>
  <c r="BH700" i="5" s="1"/>
  <c r="BI699" i="5"/>
  <c r="BG699" i="5"/>
  <c r="BH699" i="5" s="1"/>
  <c r="BI698" i="5"/>
  <c r="BG698" i="5"/>
  <c r="BH698" i="5" s="1"/>
  <c r="BI697" i="5"/>
  <c r="BG697" i="5"/>
  <c r="BH697" i="5" s="1"/>
  <c r="BI696" i="5"/>
  <c r="BG696" i="5"/>
  <c r="BH696" i="5" s="1"/>
  <c r="BI695" i="5"/>
  <c r="BG695" i="5"/>
  <c r="BH695" i="5" s="1"/>
  <c r="BI694" i="5"/>
  <c r="BG694" i="5"/>
  <c r="BH694" i="5" s="1"/>
  <c r="BI693" i="5"/>
  <c r="BG693" i="5"/>
  <c r="BH693" i="5" s="1"/>
  <c r="BI692" i="5"/>
  <c r="BG692" i="5"/>
  <c r="BH692" i="5" s="1"/>
  <c r="BI691" i="5"/>
  <c r="BG691" i="5"/>
  <c r="BH691" i="5" s="1"/>
  <c r="BI690" i="5"/>
  <c r="BG690" i="5"/>
  <c r="BH690" i="5" s="1"/>
  <c r="BI689" i="5"/>
  <c r="BG689" i="5"/>
  <c r="BH689" i="5" s="1"/>
  <c r="BI688" i="5"/>
  <c r="BG688" i="5"/>
  <c r="BH688" i="5" s="1"/>
  <c r="BI687" i="5"/>
  <c r="BG687" i="5"/>
  <c r="BH687" i="5" s="1"/>
  <c r="BI686" i="5"/>
  <c r="BG686" i="5"/>
  <c r="BH686" i="5" s="1"/>
  <c r="BI685" i="5"/>
  <c r="BG685" i="5"/>
  <c r="BH685" i="5" s="1"/>
  <c r="BI684" i="5"/>
  <c r="BG684" i="5"/>
  <c r="BH684" i="5" s="1"/>
  <c r="BI683" i="5"/>
  <c r="BG683" i="5"/>
  <c r="BH683" i="5" s="1"/>
  <c r="BI682" i="5"/>
  <c r="BG682" i="5"/>
  <c r="BH682" i="5" s="1"/>
  <c r="BI681" i="5"/>
  <c r="BG681" i="5"/>
  <c r="BH681" i="5" s="1"/>
  <c r="BI680" i="5"/>
  <c r="BG680" i="5"/>
  <c r="BH680" i="5" s="1"/>
  <c r="BI679" i="5"/>
  <c r="BG679" i="5"/>
  <c r="BH679" i="5" s="1"/>
  <c r="BI678" i="5"/>
  <c r="BG678" i="5"/>
  <c r="BH678" i="5" s="1"/>
  <c r="BI677" i="5"/>
  <c r="BG677" i="5"/>
  <c r="BH677" i="5" s="1"/>
  <c r="BI676" i="5"/>
  <c r="BG676" i="5"/>
  <c r="BH676" i="5" s="1"/>
  <c r="BI675" i="5"/>
  <c r="BG675" i="5"/>
  <c r="BH675" i="5" s="1"/>
  <c r="BI674" i="5"/>
  <c r="BG674" i="5"/>
  <c r="BH674" i="5" s="1"/>
  <c r="BI673" i="5"/>
  <c r="BG673" i="5"/>
  <c r="BH673" i="5" s="1"/>
  <c r="BI672" i="5"/>
  <c r="BG672" i="5"/>
  <c r="BH672" i="5" s="1"/>
  <c r="BI671" i="5"/>
  <c r="BG671" i="5"/>
  <c r="BH671" i="5" s="1"/>
  <c r="BI670" i="5"/>
  <c r="BG670" i="5"/>
  <c r="BH670" i="5" s="1"/>
  <c r="BI669" i="5"/>
  <c r="BG669" i="5"/>
  <c r="BH669" i="5" s="1"/>
  <c r="BI668" i="5"/>
  <c r="BG668" i="5"/>
  <c r="BH668" i="5" s="1"/>
  <c r="BI667" i="5"/>
  <c r="BG667" i="5"/>
  <c r="BH667" i="5" s="1"/>
  <c r="BI666" i="5"/>
  <c r="BG666" i="5"/>
  <c r="BH666" i="5" s="1"/>
  <c r="BI665" i="5"/>
  <c r="BG665" i="5"/>
  <c r="BH665" i="5" s="1"/>
  <c r="BI664" i="5"/>
  <c r="BG664" i="5"/>
  <c r="BH664" i="5" s="1"/>
  <c r="BI663" i="5"/>
  <c r="BG663" i="5"/>
  <c r="BH663" i="5" s="1"/>
  <c r="BI662" i="5"/>
  <c r="BG662" i="5"/>
  <c r="BH662" i="5" s="1"/>
  <c r="BI661" i="5"/>
  <c r="BG661" i="5"/>
  <c r="BH661" i="5" s="1"/>
  <c r="BI660" i="5"/>
  <c r="BG660" i="5"/>
  <c r="BH660" i="5" s="1"/>
  <c r="BI659" i="5"/>
  <c r="BG659" i="5"/>
  <c r="BH659" i="5" s="1"/>
  <c r="BI658" i="5"/>
  <c r="BG658" i="5"/>
  <c r="BH658" i="5" s="1"/>
  <c r="BI657" i="5"/>
  <c r="BG657" i="5"/>
  <c r="BH657" i="5" s="1"/>
  <c r="BI656" i="5"/>
  <c r="BG656" i="5"/>
  <c r="BH656" i="5" s="1"/>
  <c r="BI655" i="5"/>
  <c r="BG655" i="5"/>
  <c r="BH655" i="5" s="1"/>
  <c r="BI654" i="5"/>
  <c r="BG654" i="5"/>
  <c r="BH654" i="5" s="1"/>
  <c r="BI653" i="5"/>
  <c r="BG653" i="5"/>
  <c r="BH653" i="5" s="1"/>
  <c r="BI652" i="5"/>
  <c r="BG652" i="5"/>
  <c r="BH652" i="5" s="1"/>
  <c r="BI651" i="5"/>
  <c r="BG651" i="5"/>
  <c r="BH651" i="5" s="1"/>
  <c r="BI650" i="5"/>
  <c r="BG650" i="5"/>
  <c r="BH650" i="5" s="1"/>
  <c r="BI649" i="5"/>
  <c r="BG649" i="5"/>
  <c r="BH649" i="5" s="1"/>
  <c r="BI648" i="5"/>
  <c r="BG648" i="5"/>
  <c r="BH648" i="5" s="1"/>
  <c r="BI647" i="5"/>
  <c r="BG647" i="5"/>
  <c r="BH647" i="5" s="1"/>
  <c r="BI646" i="5"/>
  <c r="BG646" i="5"/>
  <c r="BH646" i="5" s="1"/>
  <c r="BI645" i="5"/>
  <c r="BG645" i="5"/>
  <c r="BH645" i="5" s="1"/>
  <c r="BI644" i="5"/>
  <c r="BG644" i="5"/>
  <c r="BH644" i="5" s="1"/>
  <c r="BI643" i="5"/>
  <c r="BG643" i="5"/>
  <c r="BH643" i="5" s="1"/>
  <c r="BI642" i="5"/>
  <c r="BG642" i="5"/>
  <c r="BH642" i="5" s="1"/>
  <c r="BI641" i="5"/>
  <c r="BG641" i="5"/>
  <c r="BH641" i="5" s="1"/>
  <c r="BI640" i="5"/>
  <c r="BG640" i="5"/>
  <c r="BH640" i="5" s="1"/>
  <c r="BI639" i="5"/>
  <c r="BG639" i="5"/>
  <c r="BH639" i="5" s="1"/>
  <c r="BI638" i="5"/>
  <c r="BG638" i="5"/>
  <c r="BH638" i="5" s="1"/>
  <c r="BI637" i="5"/>
  <c r="BG637" i="5"/>
  <c r="BH637" i="5" s="1"/>
  <c r="BI636" i="5"/>
  <c r="BG636" i="5"/>
  <c r="BH636" i="5" s="1"/>
  <c r="BI635" i="5"/>
  <c r="BG635" i="5"/>
  <c r="BH635" i="5" s="1"/>
  <c r="BI634" i="5"/>
  <c r="BG634" i="5"/>
  <c r="BH634" i="5" s="1"/>
  <c r="BI633" i="5"/>
  <c r="BG633" i="5"/>
  <c r="BH633" i="5" s="1"/>
  <c r="BI632" i="5"/>
  <c r="BG632" i="5"/>
  <c r="BH632" i="5" s="1"/>
  <c r="BI631" i="5"/>
  <c r="BG631" i="5"/>
  <c r="BH631" i="5" s="1"/>
  <c r="BI630" i="5"/>
  <c r="BG630" i="5"/>
  <c r="BH630" i="5" s="1"/>
  <c r="BI629" i="5"/>
  <c r="BG629" i="5"/>
  <c r="BH629" i="5" s="1"/>
  <c r="BI628" i="5"/>
  <c r="BG628" i="5"/>
  <c r="BH628" i="5" s="1"/>
  <c r="BI627" i="5"/>
  <c r="BG627" i="5"/>
  <c r="BH627" i="5" s="1"/>
  <c r="BI626" i="5"/>
  <c r="BG626" i="5"/>
  <c r="BH626" i="5" s="1"/>
  <c r="BI625" i="5"/>
  <c r="BG625" i="5"/>
  <c r="BH625" i="5" s="1"/>
  <c r="BI624" i="5"/>
  <c r="BG624" i="5"/>
  <c r="BH624" i="5" s="1"/>
  <c r="BI623" i="5"/>
  <c r="BG623" i="5"/>
  <c r="BH623" i="5" s="1"/>
  <c r="BI622" i="5"/>
  <c r="BG622" i="5"/>
  <c r="BH622" i="5" s="1"/>
  <c r="BI621" i="5"/>
  <c r="BG621" i="5"/>
  <c r="BH621" i="5" s="1"/>
  <c r="BI620" i="5"/>
  <c r="BG620" i="5"/>
  <c r="BH620" i="5" s="1"/>
  <c r="BI619" i="5"/>
  <c r="BG619" i="5"/>
  <c r="BH619" i="5" s="1"/>
  <c r="BI618" i="5"/>
  <c r="BG618" i="5"/>
  <c r="BH618" i="5" s="1"/>
  <c r="BI617" i="5"/>
  <c r="BG617" i="5"/>
  <c r="BH617" i="5" s="1"/>
  <c r="BI616" i="5"/>
  <c r="BG616" i="5"/>
  <c r="BH616" i="5" s="1"/>
  <c r="BI615" i="5"/>
  <c r="BG615" i="5"/>
  <c r="BH615" i="5" s="1"/>
  <c r="BI614" i="5"/>
  <c r="BG614" i="5"/>
  <c r="BH614" i="5" s="1"/>
  <c r="BI613" i="5"/>
  <c r="BG613" i="5"/>
  <c r="BH613" i="5" s="1"/>
  <c r="BI612" i="5"/>
  <c r="BG612" i="5"/>
  <c r="BH612" i="5" s="1"/>
  <c r="BI611" i="5"/>
  <c r="BG611" i="5"/>
  <c r="BH611" i="5" s="1"/>
  <c r="BI610" i="5"/>
  <c r="BG610" i="5"/>
  <c r="BH610" i="5" s="1"/>
  <c r="BI609" i="5"/>
  <c r="BG609" i="5"/>
  <c r="BH609" i="5" s="1"/>
  <c r="BI608" i="5"/>
  <c r="BG608" i="5"/>
  <c r="BH608" i="5" s="1"/>
  <c r="BI607" i="5"/>
  <c r="BG607" i="5"/>
  <c r="BH607" i="5" s="1"/>
  <c r="BI606" i="5"/>
  <c r="BG606" i="5"/>
  <c r="BH606" i="5" s="1"/>
  <c r="BI605" i="5"/>
  <c r="BG605" i="5"/>
  <c r="BH605" i="5" s="1"/>
  <c r="BI604" i="5"/>
  <c r="BG604" i="5"/>
  <c r="BH604" i="5" s="1"/>
  <c r="BI603" i="5"/>
  <c r="BG603" i="5"/>
  <c r="BH603" i="5" s="1"/>
  <c r="BI602" i="5"/>
  <c r="BG602" i="5"/>
  <c r="BH602" i="5" s="1"/>
  <c r="BI601" i="5"/>
  <c r="BG601" i="5"/>
  <c r="BH601" i="5" s="1"/>
  <c r="BI600" i="5"/>
  <c r="BG600" i="5"/>
  <c r="BH600" i="5" s="1"/>
  <c r="BI599" i="5"/>
  <c r="BG599" i="5"/>
  <c r="BH599" i="5" s="1"/>
  <c r="BI598" i="5"/>
  <c r="BG598" i="5"/>
  <c r="BH598" i="5" s="1"/>
  <c r="BI597" i="5"/>
  <c r="BG597" i="5"/>
  <c r="BH597" i="5" s="1"/>
  <c r="BI596" i="5"/>
  <c r="BG596" i="5"/>
  <c r="BH596" i="5" s="1"/>
  <c r="BI595" i="5"/>
  <c r="BG595" i="5"/>
  <c r="BH595" i="5" s="1"/>
  <c r="BI594" i="5"/>
  <c r="BG594" i="5"/>
  <c r="BH594" i="5" s="1"/>
  <c r="BI593" i="5"/>
  <c r="BG593" i="5"/>
  <c r="BH593" i="5" s="1"/>
  <c r="BI592" i="5"/>
  <c r="BG592" i="5"/>
  <c r="BH592" i="5" s="1"/>
  <c r="BI591" i="5"/>
  <c r="BG591" i="5"/>
  <c r="BH591" i="5" s="1"/>
  <c r="BI590" i="5"/>
  <c r="BG590" i="5"/>
  <c r="BH590" i="5" s="1"/>
  <c r="BI589" i="5"/>
  <c r="BG589" i="5"/>
  <c r="BH589" i="5" s="1"/>
  <c r="BI588" i="5"/>
  <c r="BG588" i="5"/>
  <c r="BH588" i="5" s="1"/>
  <c r="BI587" i="5"/>
  <c r="BG587" i="5"/>
  <c r="BH587" i="5" s="1"/>
  <c r="BI586" i="5"/>
  <c r="BG586" i="5"/>
  <c r="BH586" i="5" s="1"/>
  <c r="BI585" i="5"/>
  <c r="BG585" i="5"/>
  <c r="BH585" i="5" s="1"/>
  <c r="BI584" i="5"/>
  <c r="BG584" i="5"/>
  <c r="BH584" i="5" s="1"/>
  <c r="BI583" i="5"/>
  <c r="BG583" i="5"/>
  <c r="BH583" i="5" s="1"/>
  <c r="BI582" i="5"/>
  <c r="BG582" i="5"/>
  <c r="BH582" i="5" s="1"/>
  <c r="BI581" i="5"/>
  <c r="BG581" i="5"/>
  <c r="BH581" i="5" s="1"/>
  <c r="BI580" i="5"/>
  <c r="BG580" i="5"/>
  <c r="BH580" i="5" s="1"/>
  <c r="BI579" i="5"/>
  <c r="BG579" i="5"/>
  <c r="BH579" i="5" s="1"/>
  <c r="BI578" i="5"/>
  <c r="BG578" i="5"/>
  <c r="BH578" i="5" s="1"/>
  <c r="BI577" i="5"/>
  <c r="BG577" i="5"/>
  <c r="BH577" i="5" s="1"/>
  <c r="BI576" i="5"/>
  <c r="BG576" i="5"/>
  <c r="BH576" i="5" s="1"/>
  <c r="BI575" i="5"/>
  <c r="BG575" i="5"/>
  <c r="BH575" i="5" s="1"/>
  <c r="BI574" i="5"/>
  <c r="BG574" i="5"/>
  <c r="BH574" i="5" s="1"/>
  <c r="BI573" i="5"/>
  <c r="BG573" i="5"/>
  <c r="BH573" i="5" s="1"/>
  <c r="BI572" i="5"/>
  <c r="BG572" i="5"/>
  <c r="BH572" i="5" s="1"/>
  <c r="BI571" i="5"/>
  <c r="BG571" i="5"/>
  <c r="BH571" i="5" s="1"/>
  <c r="BI570" i="5"/>
  <c r="BG570" i="5"/>
  <c r="BH570" i="5" s="1"/>
  <c r="BI569" i="5"/>
  <c r="BG569" i="5"/>
  <c r="BH569" i="5" s="1"/>
  <c r="BI568" i="5"/>
  <c r="BG568" i="5"/>
  <c r="BH568" i="5" s="1"/>
  <c r="BI567" i="5"/>
  <c r="BG567" i="5"/>
  <c r="BH567" i="5" s="1"/>
  <c r="BI566" i="5"/>
  <c r="BG566" i="5"/>
  <c r="BH566" i="5" s="1"/>
  <c r="BI565" i="5"/>
  <c r="BG565" i="5"/>
  <c r="BH565" i="5" s="1"/>
  <c r="BI564" i="5"/>
  <c r="BG564" i="5"/>
  <c r="BH564" i="5" s="1"/>
  <c r="BI563" i="5"/>
  <c r="BG563" i="5"/>
  <c r="BH563" i="5" s="1"/>
  <c r="BI562" i="5"/>
  <c r="BG562" i="5"/>
  <c r="BH562" i="5" s="1"/>
  <c r="BI561" i="5"/>
  <c r="BG561" i="5"/>
  <c r="BH561" i="5" s="1"/>
  <c r="BI560" i="5"/>
  <c r="BG560" i="5"/>
  <c r="BH560" i="5" s="1"/>
  <c r="BI559" i="5"/>
  <c r="BG559" i="5"/>
  <c r="BH559" i="5" s="1"/>
  <c r="BI558" i="5"/>
  <c r="BG558" i="5"/>
  <c r="BH558" i="5" s="1"/>
  <c r="BI557" i="5"/>
  <c r="BG557" i="5"/>
  <c r="BH557" i="5" s="1"/>
  <c r="BI556" i="5"/>
  <c r="BG556" i="5"/>
  <c r="BH556" i="5" s="1"/>
  <c r="BI555" i="5"/>
  <c r="BG555" i="5"/>
  <c r="BH555" i="5" s="1"/>
  <c r="BI554" i="5"/>
  <c r="BG554" i="5"/>
  <c r="BH554" i="5" s="1"/>
  <c r="BI553" i="5"/>
  <c r="BG553" i="5"/>
  <c r="BH553" i="5" s="1"/>
  <c r="BI552" i="5"/>
  <c r="BG552" i="5"/>
  <c r="BH552" i="5" s="1"/>
  <c r="BI551" i="5"/>
  <c r="BG551" i="5"/>
  <c r="BH551" i="5" s="1"/>
  <c r="BI550" i="5"/>
  <c r="BG550" i="5"/>
  <c r="BH550" i="5" s="1"/>
  <c r="BI549" i="5"/>
  <c r="BG549" i="5"/>
  <c r="BH549" i="5" s="1"/>
  <c r="BI548" i="5"/>
  <c r="BG548" i="5"/>
  <c r="BH548" i="5" s="1"/>
  <c r="BI547" i="5"/>
  <c r="BG547" i="5"/>
  <c r="BH547" i="5" s="1"/>
  <c r="BI546" i="5"/>
  <c r="BG546" i="5"/>
  <c r="BH546" i="5" s="1"/>
  <c r="BI545" i="5"/>
  <c r="BG545" i="5"/>
  <c r="BH545" i="5" s="1"/>
  <c r="BI544" i="5"/>
  <c r="BG544" i="5"/>
  <c r="BH544" i="5" s="1"/>
  <c r="BI543" i="5"/>
  <c r="BG543" i="5"/>
  <c r="BH543" i="5" s="1"/>
  <c r="BI542" i="5"/>
  <c r="BG542" i="5"/>
  <c r="BH542" i="5" s="1"/>
  <c r="BI541" i="5"/>
  <c r="BG541" i="5"/>
  <c r="BH541" i="5" s="1"/>
  <c r="BI540" i="5"/>
  <c r="BG540" i="5"/>
  <c r="BH540" i="5" s="1"/>
  <c r="BI539" i="5"/>
  <c r="BG539" i="5"/>
  <c r="BH539" i="5" s="1"/>
  <c r="BI538" i="5"/>
  <c r="BG538" i="5"/>
  <c r="BH538" i="5" s="1"/>
  <c r="BI537" i="5"/>
  <c r="BG537" i="5"/>
  <c r="BH537" i="5" s="1"/>
  <c r="BI536" i="5"/>
  <c r="BG536" i="5"/>
  <c r="BH536" i="5" s="1"/>
  <c r="BI535" i="5"/>
  <c r="BG535" i="5"/>
  <c r="BH535" i="5" s="1"/>
  <c r="BI534" i="5"/>
  <c r="BG534" i="5"/>
  <c r="BH534" i="5" s="1"/>
  <c r="BI533" i="5"/>
  <c r="BG533" i="5"/>
  <c r="BH533" i="5" s="1"/>
  <c r="BI532" i="5"/>
  <c r="BG532" i="5"/>
  <c r="BH532" i="5" s="1"/>
  <c r="BI531" i="5"/>
  <c r="BG531" i="5"/>
  <c r="BH531" i="5" s="1"/>
  <c r="BI530" i="5"/>
  <c r="BG530" i="5"/>
  <c r="BH530" i="5" s="1"/>
  <c r="BI529" i="5"/>
  <c r="BG529" i="5"/>
  <c r="BH529" i="5" s="1"/>
  <c r="BI528" i="5"/>
  <c r="BG528" i="5"/>
  <c r="BH528" i="5" s="1"/>
  <c r="BI527" i="5"/>
  <c r="BG527" i="5"/>
  <c r="BH527" i="5" s="1"/>
  <c r="BI526" i="5"/>
  <c r="BG526" i="5"/>
  <c r="BH526" i="5" s="1"/>
  <c r="BI525" i="5"/>
  <c r="BG525" i="5"/>
  <c r="BH525" i="5" s="1"/>
  <c r="BI524" i="5"/>
  <c r="BG524" i="5"/>
  <c r="BH524" i="5" s="1"/>
  <c r="BI523" i="5"/>
  <c r="BG523" i="5"/>
  <c r="BH523" i="5" s="1"/>
  <c r="BI522" i="5"/>
  <c r="BG522" i="5"/>
  <c r="BH522" i="5" s="1"/>
  <c r="BI521" i="5"/>
  <c r="BG521" i="5"/>
  <c r="BH521" i="5" s="1"/>
  <c r="BI520" i="5"/>
  <c r="BG520" i="5"/>
  <c r="BH520" i="5" s="1"/>
  <c r="BI519" i="5"/>
  <c r="BG519" i="5"/>
  <c r="BH519" i="5" s="1"/>
  <c r="BI518" i="5"/>
  <c r="BG518" i="5"/>
  <c r="BH518" i="5" s="1"/>
  <c r="BI517" i="5"/>
  <c r="BG517" i="5"/>
  <c r="BH517" i="5" s="1"/>
  <c r="BI516" i="5"/>
  <c r="BG516" i="5"/>
  <c r="BH516" i="5" s="1"/>
  <c r="BI515" i="5"/>
  <c r="BG515" i="5"/>
  <c r="BH515" i="5" s="1"/>
  <c r="BI514" i="5"/>
  <c r="BG514" i="5"/>
  <c r="BH514" i="5" s="1"/>
  <c r="BI513" i="5"/>
  <c r="BG513" i="5"/>
  <c r="BH513" i="5" s="1"/>
  <c r="BI512" i="5"/>
  <c r="BG512" i="5"/>
  <c r="BH512" i="5" s="1"/>
  <c r="BI511" i="5"/>
  <c r="BG511" i="5"/>
  <c r="BH511" i="5" s="1"/>
  <c r="BI510" i="5"/>
  <c r="BG510" i="5"/>
  <c r="BH510" i="5" s="1"/>
  <c r="BI509" i="5"/>
  <c r="BG509" i="5"/>
  <c r="BH509" i="5" s="1"/>
  <c r="BI508" i="5"/>
  <c r="BG508" i="5"/>
  <c r="BH508" i="5" s="1"/>
  <c r="BI507" i="5"/>
  <c r="BG507" i="5"/>
  <c r="BH507" i="5" s="1"/>
  <c r="BI506" i="5"/>
  <c r="BG506" i="5"/>
  <c r="BH506" i="5" s="1"/>
  <c r="BI505" i="5"/>
  <c r="BG505" i="5"/>
  <c r="BH505" i="5" s="1"/>
  <c r="BI504" i="5"/>
  <c r="BG504" i="5"/>
  <c r="BH504" i="5" s="1"/>
  <c r="BI503" i="5"/>
  <c r="BG503" i="5"/>
  <c r="BH503" i="5" s="1"/>
  <c r="BI502" i="5"/>
  <c r="BG502" i="5"/>
  <c r="BH502" i="5" s="1"/>
  <c r="BI501" i="5"/>
  <c r="BG501" i="5"/>
  <c r="BH501" i="5" s="1"/>
  <c r="BI500" i="5"/>
  <c r="BG500" i="5"/>
  <c r="BH500" i="5" s="1"/>
  <c r="BI499" i="5"/>
  <c r="BG499" i="5"/>
  <c r="BH499" i="5" s="1"/>
  <c r="BI498" i="5"/>
  <c r="BG498" i="5"/>
  <c r="BH498" i="5" s="1"/>
  <c r="BI497" i="5"/>
  <c r="BG497" i="5"/>
  <c r="BH497" i="5" s="1"/>
  <c r="BI496" i="5"/>
  <c r="BG496" i="5"/>
  <c r="BH496" i="5" s="1"/>
  <c r="BI495" i="5"/>
  <c r="BG495" i="5"/>
  <c r="BH495" i="5" s="1"/>
  <c r="BI494" i="5"/>
  <c r="BG494" i="5"/>
  <c r="BH494" i="5" s="1"/>
  <c r="BI493" i="5"/>
  <c r="BG493" i="5"/>
  <c r="BH493" i="5" s="1"/>
  <c r="BI492" i="5"/>
  <c r="BG492" i="5"/>
  <c r="BH492" i="5" s="1"/>
  <c r="BI491" i="5"/>
  <c r="BG491" i="5"/>
  <c r="BH491" i="5" s="1"/>
  <c r="BI490" i="5"/>
  <c r="BG490" i="5"/>
  <c r="BH490" i="5" s="1"/>
  <c r="BI489" i="5"/>
  <c r="BG489" i="5"/>
  <c r="BH489" i="5" s="1"/>
  <c r="BI488" i="5"/>
  <c r="BG488" i="5"/>
  <c r="BH488" i="5" s="1"/>
  <c r="BI487" i="5"/>
  <c r="BG487" i="5"/>
  <c r="BH487" i="5" s="1"/>
  <c r="BI486" i="5"/>
  <c r="BG486" i="5"/>
  <c r="BH486" i="5" s="1"/>
  <c r="BI485" i="5"/>
  <c r="BG485" i="5"/>
  <c r="BH485" i="5" s="1"/>
  <c r="BI484" i="5"/>
  <c r="BG484" i="5"/>
  <c r="BH484" i="5" s="1"/>
  <c r="BI483" i="5"/>
  <c r="BG483" i="5"/>
  <c r="BH483" i="5" s="1"/>
  <c r="BI482" i="5"/>
  <c r="BG482" i="5"/>
  <c r="BH482" i="5" s="1"/>
  <c r="BI481" i="5"/>
  <c r="BG481" i="5"/>
  <c r="BH481" i="5" s="1"/>
  <c r="BI480" i="5"/>
  <c r="BG480" i="5"/>
  <c r="BH480" i="5" s="1"/>
  <c r="BI479" i="5"/>
  <c r="BG479" i="5"/>
  <c r="BH479" i="5" s="1"/>
  <c r="BI478" i="5"/>
  <c r="BG478" i="5"/>
  <c r="BH478" i="5" s="1"/>
  <c r="BI477" i="5"/>
  <c r="BG477" i="5"/>
  <c r="BH477" i="5" s="1"/>
  <c r="BI476" i="5"/>
  <c r="BG476" i="5"/>
  <c r="BH476" i="5" s="1"/>
  <c r="BI475" i="5"/>
  <c r="BG475" i="5"/>
  <c r="BH475" i="5" s="1"/>
  <c r="BI474" i="5"/>
  <c r="BG474" i="5"/>
  <c r="BH474" i="5" s="1"/>
  <c r="BI473" i="5"/>
  <c r="BG473" i="5"/>
  <c r="BH473" i="5" s="1"/>
  <c r="BI472" i="5"/>
  <c r="BG472" i="5"/>
  <c r="BH472" i="5" s="1"/>
  <c r="BI471" i="5"/>
  <c r="BG471" i="5"/>
  <c r="BH471" i="5" s="1"/>
  <c r="BI470" i="5"/>
  <c r="BG470" i="5"/>
  <c r="BH470" i="5" s="1"/>
  <c r="BI469" i="5"/>
  <c r="BG469" i="5"/>
  <c r="BH469" i="5" s="1"/>
  <c r="BI468" i="5"/>
  <c r="BG468" i="5"/>
  <c r="BH468" i="5" s="1"/>
  <c r="BI467" i="5"/>
  <c r="BG467" i="5"/>
  <c r="BH467" i="5" s="1"/>
  <c r="BI466" i="5"/>
  <c r="BG466" i="5"/>
  <c r="BH466" i="5" s="1"/>
  <c r="BI465" i="5"/>
  <c r="BG465" i="5"/>
  <c r="BH465" i="5" s="1"/>
  <c r="BI464" i="5"/>
  <c r="BG464" i="5"/>
  <c r="BH464" i="5" s="1"/>
  <c r="BI463" i="5"/>
  <c r="BG463" i="5"/>
  <c r="BH463" i="5" s="1"/>
  <c r="BI462" i="5"/>
  <c r="BG462" i="5"/>
  <c r="BH462" i="5" s="1"/>
  <c r="BI461" i="5"/>
  <c r="BG461" i="5"/>
  <c r="BH461" i="5" s="1"/>
  <c r="BI460" i="5"/>
  <c r="BG460" i="5"/>
  <c r="BH460" i="5" s="1"/>
  <c r="BI459" i="5"/>
  <c r="BG459" i="5"/>
  <c r="BH459" i="5" s="1"/>
  <c r="BI458" i="5"/>
  <c r="BG458" i="5"/>
  <c r="BH458" i="5" s="1"/>
  <c r="BI457" i="5"/>
  <c r="BG457" i="5"/>
  <c r="BH457" i="5" s="1"/>
  <c r="BI456" i="5"/>
  <c r="BG456" i="5"/>
  <c r="BH456" i="5" s="1"/>
  <c r="BI455" i="5"/>
  <c r="BG455" i="5"/>
  <c r="BH455" i="5" s="1"/>
  <c r="BI454" i="5"/>
  <c r="BG454" i="5"/>
  <c r="BH454" i="5" s="1"/>
  <c r="BI453" i="5"/>
  <c r="BG453" i="5"/>
  <c r="BH453" i="5" s="1"/>
  <c r="BI452" i="5"/>
  <c r="BG452" i="5"/>
  <c r="BH452" i="5" s="1"/>
  <c r="BI451" i="5"/>
  <c r="BG451" i="5"/>
  <c r="BH451" i="5" s="1"/>
  <c r="BI450" i="5"/>
  <c r="BG450" i="5"/>
  <c r="BH450" i="5" s="1"/>
  <c r="BI449" i="5"/>
  <c r="BG449" i="5"/>
  <c r="BH449" i="5" s="1"/>
  <c r="BI448" i="5"/>
  <c r="BG448" i="5"/>
  <c r="BH448" i="5" s="1"/>
  <c r="BI447" i="5"/>
  <c r="BG447" i="5"/>
  <c r="BH447" i="5" s="1"/>
  <c r="BI446" i="5"/>
  <c r="BG446" i="5"/>
  <c r="BH446" i="5" s="1"/>
  <c r="BI445" i="5"/>
  <c r="BG445" i="5"/>
  <c r="BH445" i="5" s="1"/>
  <c r="BI444" i="5"/>
  <c r="BG444" i="5"/>
  <c r="BH444" i="5" s="1"/>
  <c r="BI443" i="5"/>
  <c r="BG443" i="5"/>
  <c r="BH443" i="5" s="1"/>
  <c r="BI442" i="5"/>
  <c r="BG442" i="5"/>
  <c r="BH442" i="5" s="1"/>
  <c r="BI441" i="5"/>
  <c r="BG441" i="5"/>
  <c r="BH441" i="5" s="1"/>
  <c r="BI440" i="5"/>
  <c r="BG440" i="5"/>
  <c r="BH440" i="5" s="1"/>
  <c r="BI439" i="5"/>
  <c r="BG439" i="5"/>
  <c r="BH439" i="5" s="1"/>
  <c r="BI438" i="5"/>
  <c r="BG438" i="5"/>
  <c r="BH438" i="5" s="1"/>
  <c r="BI437" i="5"/>
  <c r="BG437" i="5"/>
  <c r="BH437" i="5" s="1"/>
  <c r="BI436" i="5"/>
  <c r="BG436" i="5"/>
  <c r="BH436" i="5" s="1"/>
  <c r="BI435" i="5"/>
  <c r="BG435" i="5"/>
  <c r="BH435" i="5" s="1"/>
  <c r="BI434" i="5"/>
  <c r="BG434" i="5"/>
  <c r="BH434" i="5" s="1"/>
  <c r="BI433" i="5"/>
  <c r="BG433" i="5"/>
  <c r="BH433" i="5" s="1"/>
  <c r="BI432" i="5"/>
  <c r="BG432" i="5"/>
  <c r="BH432" i="5" s="1"/>
  <c r="BI431" i="5"/>
  <c r="BG431" i="5"/>
  <c r="BH431" i="5" s="1"/>
  <c r="BI430" i="5"/>
  <c r="BG430" i="5"/>
  <c r="BH430" i="5" s="1"/>
  <c r="BI429" i="5"/>
  <c r="BG429" i="5"/>
  <c r="BH429" i="5" s="1"/>
  <c r="BI428" i="5"/>
  <c r="BG428" i="5"/>
  <c r="BH428" i="5" s="1"/>
  <c r="BI427" i="5"/>
  <c r="BG427" i="5"/>
  <c r="BH427" i="5" s="1"/>
  <c r="BI426" i="5"/>
  <c r="BG426" i="5"/>
  <c r="BH426" i="5" s="1"/>
  <c r="BI425" i="5"/>
  <c r="BG425" i="5"/>
  <c r="BH425" i="5" s="1"/>
  <c r="BI424" i="5"/>
  <c r="BG424" i="5"/>
  <c r="BH424" i="5" s="1"/>
  <c r="BI423" i="5"/>
  <c r="BG423" i="5"/>
  <c r="BH423" i="5" s="1"/>
  <c r="BI422" i="5"/>
  <c r="BG422" i="5"/>
  <c r="BH422" i="5" s="1"/>
  <c r="BI421" i="5"/>
  <c r="BG421" i="5"/>
  <c r="BH421" i="5" s="1"/>
  <c r="BI420" i="5"/>
  <c r="BG420" i="5"/>
  <c r="BH420" i="5" s="1"/>
  <c r="BI419" i="5"/>
  <c r="BG419" i="5"/>
  <c r="BH419" i="5" s="1"/>
  <c r="BI418" i="5"/>
  <c r="BG418" i="5"/>
  <c r="BH418" i="5" s="1"/>
  <c r="BI417" i="5"/>
  <c r="BG417" i="5"/>
  <c r="BH417" i="5" s="1"/>
  <c r="BI416" i="5"/>
  <c r="BG416" i="5"/>
  <c r="BH416" i="5" s="1"/>
  <c r="BI415" i="5"/>
  <c r="BG415" i="5"/>
  <c r="BH415" i="5" s="1"/>
  <c r="BI414" i="5"/>
  <c r="BG414" i="5"/>
  <c r="BH414" i="5" s="1"/>
  <c r="BI413" i="5"/>
  <c r="BG413" i="5"/>
  <c r="BH413" i="5" s="1"/>
  <c r="BI412" i="5"/>
  <c r="BG412" i="5"/>
  <c r="BH412" i="5" s="1"/>
  <c r="BI411" i="5"/>
  <c r="BG411" i="5"/>
  <c r="BH411" i="5" s="1"/>
  <c r="BI410" i="5"/>
  <c r="BG410" i="5"/>
  <c r="BH410" i="5" s="1"/>
  <c r="BI409" i="5"/>
  <c r="BG409" i="5"/>
  <c r="BH409" i="5" s="1"/>
  <c r="BI408" i="5"/>
  <c r="BG408" i="5"/>
  <c r="BH408" i="5" s="1"/>
  <c r="BI407" i="5"/>
  <c r="BG407" i="5"/>
  <c r="BH407" i="5" s="1"/>
  <c r="BI406" i="5"/>
  <c r="BG406" i="5"/>
  <c r="BH406" i="5" s="1"/>
  <c r="BI405" i="5"/>
  <c r="BG405" i="5"/>
  <c r="BH405" i="5" s="1"/>
  <c r="BI404" i="5"/>
  <c r="BG404" i="5"/>
  <c r="BH404" i="5" s="1"/>
  <c r="BI403" i="5"/>
  <c r="BG403" i="5"/>
  <c r="BH403" i="5" s="1"/>
  <c r="BI402" i="5"/>
  <c r="BG402" i="5"/>
  <c r="BH402" i="5" s="1"/>
  <c r="BI401" i="5"/>
  <c r="BG401" i="5"/>
  <c r="BH401" i="5" s="1"/>
  <c r="BI400" i="5"/>
  <c r="BG400" i="5"/>
  <c r="BH400" i="5" s="1"/>
  <c r="BI399" i="5"/>
  <c r="BG399" i="5"/>
  <c r="BH399" i="5" s="1"/>
  <c r="BI398" i="5"/>
  <c r="BG398" i="5"/>
  <c r="BH398" i="5" s="1"/>
  <c r="BI397" i="5"/>
  <c r="BG397" i="5"/>
  <c r="BH397" i="5" s="1"/>
  <c r="BI396" i="5"/>
  <c r="BG396" i="5"/>
  <c r="BH396" i="5" s="1"/>
  <c r="BI395" i="5"/>
  <c r="BG395" i="5"/>
  <c r="BH395" i="5" s="1"/>
  <c r="BI394" i="5"/>
  <c r="BG394" i="5"/>
  <c r="BH394" i="5" s="1"/>
  <c r="BI393" i="5"/>
  <c r="BG393" i="5"/>
  <c r="BH393" i="5" s="1"/>
  <c r="BI392" i="5"/>
  <c r="BG392" i="5"/>
  <c r="BH392" i="5" s="1"/>
  <c r="BI391" i="5"/>
  <c r="BG391" i="5"/>
  <c r="BH391" i="5" s="1"/>
  <c r="BI390" i="5"/>
  <c r="BG390" i="5"/>
  <c r="BH390" i="5" s="1"/>
  <c r="BI389" i="5"/>
  <c r="BG389" i="5"/>
  <c r="BH389" i="5" s="1"/>
  <c r="BI388" i="5"/>
  <c r="BG388" i="5"/>
  <c r="BH388" i="5" s="1"/>
  <c r="BI387" i="5"/>
  <c r="BG387" i="5"/>
  <c r="BH387" i="5" s="1"/>
  <c r="BI386" i="5"/>
  <c r="BG386" i="5"/>
  <c r="BH386" i="5" s="1"/>
  <c r="BI385" i="5"/>
  <c r="BG385" i="5"/>
  <c r="BH385" i="5" s="1"/>
  <c r="BI384" i="5"/>
  <c r="BG384" i="5"/>
  <c r="BH384" i="5" s="1"/>
  <c r="BI383" i="5"/>
  <c r="BG383" i="5"/>
  <c r="BH383" i="5" s="1"/>
  <c r="BI382" i="5"/>
  <c r="BG382" i="5"/>
  <c r="BH382" i="5" s="1"/>
  <c r="BI381" i="5"/>
  <c r="BG381" i="5"/>
  <c r="BH381" i="5" s="1"/>
  <c r="BI380" i="5"/>
  <c r="BG380" i="5"/>
  <c r="BH380" i="5" s="1"/>
  <c r="BI379" i="5"/>
  <c r="BG379" i="5"/>
  <c r="BH379" i="5" s="1"/>
  <c r="BI378" i="5"/>
  <c r="BG378" i="5"/>
  <c r="BH378" i="5" s="1"/>
  <c r="BI377" i="5"/>
  <c r="BG377" i="5"/>
  <c r="BH377" i="5" s="1"/>
  <c r="BI376" i="5"/>
  <c r="BG376" i="5"/>
  <c r="BH376" i="5" s="1"/>
  <c r="BI375" i="5"/>
  <c r="BG375" i="5"/>
  <c r="BH375" i="5" s="1"/>
  <c r="BI374" i="5"/>
  <c r="BG374" i="5"/>
  <c r="BH374" i="5" s="1"/>
  <c r="BI373" i="5"/>
  <c r="BG373" i="5"/>
  <c r="BH373" i="5" s="1"/>
  <c r="BI372" i="5"/>
  <c r="BG372" i="5"/>
  <c r="BH372" i="5" s="1"/>
  <c r="BI371" i="5"/>
  <c r="BG371" i="5"/>
  <c r="BH371" i="5" s="1"/>
  <c r="BI370" i="5"/>
  <c r="BG370" i="5"/>
  <c r="BH370" i="5" s="1"/>
  <c r="BI369" i="5"/>
  <c r="BG369" i="5"/>
  <c r="BH369" i="5" s="1"/>
  <c r="BI368" i="5"/>
  <c r="BG368" i="5"/>
  <c r="BH368" i="5" s="1"/>
  <c r="BI367" i="5"/>
  <c r="BG367" i="5"/>
  <c r="BH367" i="5" s="1"/>
  <c r="BI366" i="5"/>
  <c r="BG366" i="5"/>
  <c r="BH366" i="5" s="1"/>
  <c r="BI365" i="5"/>
  <c r="BG365" i="5"/>
  <c r="BH365" i="5" s="1"/>
  <c r="BI364" i="5"/>
  <c r="BG364" i="5"/>
  <c r="BH364" i="5" s="1"/>
  <c r="BI363" i="5"/>
  <c r="BG363" i="5"/>
  <c r="BH363" i="5" s="1"/>
  <c r="BI362" i="5"/>
  <c r="BG362" i="5"/>
  <c r="BH362" i="5" s="1"/>
  <c r="BI361" i="5"/>
  <c r="BG361" i="5"/>
  <c r="BH361" i="5" s="1"/>
  <c r="BI360" i="5"/>
  <c r="BG360" i="5"/>
  <c r="BH360" i="5" s="1"/>
  <c r="BI359" i="5"/>
  <c r="BG359" i="5"/>
  <c r="BH359" i="5" s="1"/>
  <c r="BI358" i="5"/>
  <c r="BG358" i="5"/>
  <c r="BH358" i="5" s="1"/>
  <c r="BI357" i="5"/>
  <c r="BG357" i="5"/>
  <c r="BH357" i="5" s="1"/>
  <c r="BI356" i="5"/>
  <c r="BG356" i="5"/>
  <c r="BH356" i="5" s="1"/>
  <c r="BI355" i="5"/>
  <c r="BG355" i="5"/>
  <c r="BH355" i="5" s="1"/>
  <c r="BI354" i="5"/>
  <c r="BG354" i="5"/>
  <c r="BH354" i="5" s="1"/>
  <c r="BI353" i="5"/>
  <c r="BG353" i="5"/>
  <c r="BH353" i="5" s="1"/>
  <c r="BI352" i="5"/>
  <c r="BG352" i="5"/>
  <c r="BH352" i="5" s="1"/>
  <c r="BI351" i="5"/>
  <c r="BG351" i="5"/>
  <c r="BH351" i="5" s="1"/>
  <c r="BI350" i="5"/>
  <c r="BG350" i="5"/>
  <c r="BH350" i="5" s="1"/>
  <c r="BI349" i="5"/>
  <c r="BG349" i="5"/>
  <c r="BH349" i="5" s="1"/>
  <c r="BI348" i="5"/>
  <c r="BG348" i="5"/>
  <c r="BH348" i="5" s="1"/>
  <c r="BI347" i="5"/>
  <c r="BG347" i="5"/>
  <c r="BH347" i="5" s="1"/>
  <c r="BI346" i="5"/>
  <c r="BG346" i="5"/>
  <c r="BH346" i="5" s="1"/>
  <c r="BI345" i="5"/>
  <c r="BG345" i="5"/>
  <c r="BH345" i="5" s="1"/>
  <c r="BI344" i="5"/>
  <c r="BG344" i="5"/>
  <c r="BH344" i="5" s="1"/>
  <c r="BI343" i="5"/>
  <c r="BG343" i="5"/>
  <c r="BH343" i="5" s="1"/>
  <c r="BI342" i="5"/>
  <c r="BG342" i="5"/>
  <c r="BH342" i="5" s="1"/>
  <c r="BI341" i="5"/>
  <c r="BG341" i="5"/>
  <c r="BH341" i="5" s="1"/>
  <c r="BI340" i="5"/>
  <c r="BG340" i="5"/>
  <c r="BH340" i="5" s="1"/>
  <c r="BI339" i="5"/>
  <c r="BG339" i="5"/>
  <c r="BH339" i="5" s="1"/>
  <c r="BI338" i="5"/>
  <c r="BG338" i="5"/>
  <c r="BH338" i="5" s="1"/>
  <c r="BI337" i="5"/>
  <c r="BG337" i="5"/>
  <c r="BH337" i="5" s="1"/>
  <c r="BI336" i="5"/>
  <c r="BG336" i="5"/>
  <c r="BH336" i="5" s="1"/>
  <c r="BI335" i="5"/>
  <c r="BG335" i="5"/>
  <c r="BH335" i="5" s="1"/>
  <c r="BI334" i="5"/>
  <c r="BG334" i="5"/>
  <c r="BH334" i="5" s="1"/>
  <c r="BI333" i="5"/>
  <c r="BG333" i="5"/>
  <c r="BH333" i="5" s="1"/>
  <c r="BI332" i="5"/>
  <c r="BG332" i="5"/>
  <c r="BH332" i="5" s="1"/>
  <c r="BI331" i="5"/>
  <c r="BG331" i="5"/>
  <c r="BH331" i="5" s="1"/>
  <c r="BI330" i="5"/>
  <c r="BG330" i="5"/>
  <c r="BH330" i="5" s="1"/>
  <c r="BI329" i="5"/>
  <c r="BG329" i="5"/>
  <c r="BH329" i="5" s="1"/>
  <c r="BI328" i="5"/>
  <c r="BG328" i="5"/>
  <c r="BH328" i="5" s="1"/>
  <c r="BI327" i="5"/>
  <c r="BG327" i="5"/>
  <c r="BH327" i="5" s="1"/>
  <c r="BI326" i="5"/>
  <c r="BG326" i="5"/>
  <c r="BH326" i="5" s="1"/>
  <c r="BI325" i="5"/>
  <c r="BG325" i="5"/>
  <c r="BH325" i="5" s="1"/>
  <c r="BI324" i="5"/>
  <c r="BG324" i="5"/>
  <c r="BH324" i="5" s="1"/>
  <c r="BI323" i="5"/>
  <c r="BG323" i="5"/>
  <c r="BH323" i="5" s="1"/>
  <c r="BI322" i="5"/>
  <c r="BG322" i="5"/>
  <c r="BH322" i="5" s="1"/>
  <c r="BI321" i="5"/>
  <c r="BG321" i="5"/>
  <c r="BH321" i="5" s="1"/>
  <c r="BI320" i="5"/>
  <c r="BG320" i="5"/>
  <c r="BH320" i="5" s="1"/>
  <c r="BI319" i="5"/>
  <c r="BG319" i="5"/>
  <c r="BH319" i="5" s="1"/>
  <c r="BI318" i="5"/>
  <c r="BG318" i="5"/>
  <c r="BH318" i="5" s="1"/>
  <c r="BI317" i="5"/>
  <c r="BG317" i="5"/>
  <c r="BH317" i="5" s="1"/>
  <c r="BI316" i="5"/>
  <c r="BG316" i="5"/>
  <c r="BH316" i="5" s="1"/>
  <c r="BI315" i="5"/>
  <c r="BG315" i="5"/>
  <c r="BH315" i="5" s="1"/>
  <c r="BI314" i="5"/>
  <c r="BG314" i="5"/>
  <c r="BH314" i="5" s="1"/>
  <c r="BI313" i="5"/>
  <c r="BG313" i="5"/>
  <c r="BH313" i="5" s="1"/>
  <c r="BI312" i="5"/>
  <c r="BG312" i="5"/>
  <c r="BH312" i="5" s="1"/>
  <c r="BI311" i="5"/>
  <c r="BG311" i="5"/>
  <c r="BH311" i="5" s="1"/>
  <c r="BI310" i="5"/>
  <c r="BG310" i="5"/>
  <c r="BH310" i="5" s="1"/>
  <c r="BI309" i="5"/>
  <c r="BG309" i="5"/>
  <c r="BH309" i="5" s="1"/>
  <c r="BI308" i="5"/>
  <c r="BG308" i="5"/>
  <c r="BH308" i="5" s="1"/>
  <c r="BI307" i="5"/>
  <c r="BG307" i="5"/>
  <c r="BH307" i="5" s="1"/>
  <c r="BI306" i="5"/>
  <c r="BG306" i="5"/>
  <c r="BH306" i="5" s="1"/>
  <c r="BI305" i="5"/>
  <c r="BG305" i="5"/>
  <c r="BH305" i="5" s="1"/>
  <c r="BI304" i="5"/>
  <c r="BG304" i="5"/>
  <c r="BH304" i="5" s="1"/>
  <c r="BI303" i="5"/>
  <c r="BG303" i="5"/>
  <c r="BH303" i="5" s="1"/>
  <c r="BI302" i="5"/>
  <c r="BG302" i="5"/>
  <c r="BH302" i="5" s="1"/>
  <c r="BI301" i="5"/>
  <c r="BG301" i="5"/>
  <c r="BH301" i="5" s="1"/>
  <c r="BI300" i="5"/>
  <c r="BG300" i="5"/>
  <c r="BH300" i="5" s="1"/>
  <c r="BI299" i="5"/>
  <c r="BG299" i="5"/>
  <c r="BH299" i="5" s="1"/>
  <c r="BI298" i="5"/>
  <c r="BG298" i="5"/>
  <c r="BH298" i="5" s="1"/>
  <c r="BI297" i="5"/>
  <c r="BG297" i="5"/>
  <c r="BH297" i="5" s="1"/>
  <c r="BI296" i="5"/>
  <c r="BG296" i="5"/>
  <c r="BH296" i="5" s="1"/>
  <c r="BI295" i="5"/>
  <c r="BG295" i="5"/>
  <c r="BH295" i="5" s="1"/>
  <c r="BI294" i="5"/>
  <c r="BG294" i="5"/>
  <c r="BH294" i="5" s="1"/>
  <c r="BI293" i="5"/>
  <c r="BG293" i="5"/>
  <c r="BH293" i="5" s="1"/>
  <c r="BI292" i="5"/>
  <c r="BG292" i="5"/>
  <c r="BH292" i="5" s="1"/>
  <c r="BI291" i="5"/>
  <c r="BG291" i="5"/>
  <c r="BH291" i="5" s="1"/>
  <c r="BI290" i="5"/>
  <c r="BG290" i="5"/>
  <c r="BH290" i="5" s="1"/>
  <c r="BI289" i="5"/>
  <c r="BG289" i="5"/>
  <c r="BH289" i="5" s="1"/>
  <c r="BI288" i="5"/>
  <c r="BG288" i="5"/>
  <c r="BH288" i="5" s="1"/>
  <c r="BI287" i="5"/>
  <c r="BG287" i="5"/>
  <c r="BH287" i="5" s="1"/>
  <c r="BI286" i="5"/>
  <c r="BG286" i="5"/>
  <c r="BH286" i="5" s="1"/>
  <c r="BI285" i="5"/>
  <c r="BG285" i="5"/>
  <c r="BH285" i="5" s="1"/>
  <c r="BI284" i="5"/>
  <c r="BG284" i="5"/>
  <c r="BH284" i="5" s="1"/>
  <c r="BI283" i="5"/>
  <c r="BG283" i="5"/>
  <c r="BH283" i="5" s="1"/>
  <c r="BI282" i="5"/>
  <c r="BG282" i="5"/>
  <c r="BH282" i="5" s="1"/>
  <c r="BI281" i="5"/>
  <c r="BG281" i="5"/>
  <c r="BH281" i="5" s="1"/>
  <c r="BI280" i="5"/>
  <c r="BG280" i="5"/>
  <c r="BH280" i="5" s="1"/>
  <c r="BI279" i="5"/>
  <c r="BG279" i="5"/>
  <c r="BH279" i="5" s="1"/>
  <c r="BI278" i="5"/>
  <c r="BG278" i="5"/>
  <c r="BH278" i="5" s="1"/>
  <c r="BI277" i="5"/>
  <c r="BG277" i="5"/>
  <c r="BH277" i="5" s="1"/>
  <c r="BI276" i="5"/>
  <c r="BG276" i="5"/>
  <c r="BH276" i="5" s="1"/>
  <c r="BI275" i="5"/>
  <c r="BG275" i="5"/>
  <c r="BH275" i="5" s="1"/>
  <c r="BI274" i="5"/>
  <c r="BG274" i="5"/>
  <c r="BH274" i="5" s="1"/>
  <c r="BI273" i="5"/>
  <c r="BG273" i="5"/>
  <c r="BH273" i="5" s="1"/>
  <c r="BI272" i="5"/>
  <c r="BG272" i="5"/>
  <c r="BH272" i="5" s="1"/>
  <c r="BI271" i="5"/>
  <c r="BG271" i="5"/>
  <c r="BH271" i="5" s="1"/>
  <c r="BI270" i="5"/>
  <c r="BG270" i="5"/>
  <c r="BH270" i="5" s="1"/>
  <c r="BI269" i="5"/>
  <c r="BG269" i="5"/>
  <c r="BH269" i="5" s="1"/>
  <c r="BI268" i="5"/>
  <c r="BG268" i="5"/>
  <c r="BH268" i="5" s="1"/>
  <c r="BI267" i="5"/>
  <c r="BG267" i="5"/>
  <c r="BH267" i="5" s="1"/>
  <c r="BI266" i="5"/>
  <c r="BG266" i="5"/>
  <c r="BH266" i="5" s="1"/>
  <c r="BI265" i="5"/>
  <c r="BG265" i="5"/>
  <c r="BH265" i="5" s="1"/>
  <c r="BI264" i="5"/>
  <c r="BG264" i="5"/>
  <c r="BH264" i="5" s="1"/>
  <c r="BI263" i="5"/>
  <c r="BG263" i="5"/>
  <c r="BH263" i="5" s="1"/>
  <c r="BI262" i="5"/>
  <c r="BG262" i="5"/>
  <c r="BH262" i="5" s="1"/>
  <c r="BI261" i="5"/>
  <c r="BG261" i="5"/>
  <c r="BH261" i="5" s="1"/>
  <c r="BI260" i="5"/>
  <c r="BG260" i="5"/>
  <c r="BH260" i="5" s="1"/>
  <c r="BI259" i="5"/>
  <c r="BG259" i="5"/>
  <c r="BH259" i="5" s="1"/>
  <c r="BI258" i="5"/>
  <c r="BG258" i="5"/>
  <c r="BH258" i="5" s="1"/>
  <c r="BI257" i="5"/>
  <c r="BG257" i="5"/>
  <c r="BH257" i="5" s="1"/>
  <c r="BI256" i="5"/>
  <c r="BG256" i="5"/>
  <c r="BH256" i="5" s="1"/>
  <c r="BI255" i="5"/>
  <c r="BG255" i="5"/>
  <c r="BH255" i="5" s="1"/>
  <c r="BI254" i="5"/>
  <c r="BG254" i="5"/>
  <c r="BH254" i="5" s="1"/>
  <c r="BI253" i="5"/>
  <c r="BG253" i="5"/>
  <c r="BH253" i="5" s="1"/>
  <c r="BI252" i="5"/>
  <c r="BG252" i="5"/>
  <c r="BH252" i="5" s="1"/>
  <c r="BI251" i="5"/>
  <c r="BG251" i="5"/>
  <c r="BH251" i="5" s="1"/>
  <c r="BI250" i="5"/>
  <c r="BG250" i="5"/>
  <c r="BH250" i="5" s="1"/>
  <c r="BI249" i="5"/>
  <c r="BG249" i="5"/>
  <c r="BH249" i="5" s="1"/>
  <c r="BI248" i="5"/>
  <c r="BG248" i="5"/>
  <c r="BH248" i="5" s="1"/>
  <c r="BI247" i="5"/>
  <c r="BG247" i="5"/>
  <c r="BH247" i="5" s="1"/>
  <c r="BI246" i="5"/>
  <c r="BG246" i="5"/>
  <c r="BH246" i="5" s="1"/>
  <c r="BI245" i="5"/>
  <c r="BG245" i="5"/>
  <c r="BH245" i="5" s="1"/>
  <c r="BI244" i="5"/>
  <c r="BG244" i="5"/>
  <c r="BH244" i="5" s="1"/>
  <c r="BI243" i="5"/>
  <c r="BG243" i="5"/>
  <c r="BH243" i="5" s="1"/>
  <c r="BI242" i="5"/>
  <c r="BG242" i="5"/>
  <c r="BH242" i="5" s="1"/>
  <c r="BI241" i="5"/>
  <c r="BG241" i="5"/>
  <c r="BH241" i="5" s="1"/>
  <c r="BI240" i="5"/>
  <c r="BG240" i="5"/>
  <c r="BH240" i="5" s="1"/>
  <c r="BI239" i="5"/>
  <c r="BG239" i="5"/>
  <c r="BH239" i="5" s="1"/>
  <c r="BI238" i="5"/>
  <c r="BG238" i="5"/>
  <c r="BH238" i="5" s="1"/>
  <c r="BI237" i="5"/>
  <c r="BG237" i="5"/>
  <c r="BH237" i="5" s="1"/>
  <c r="BI236" i="5"/>
  <c r="BG236" i="5"/>
  <c r="BH236" i="5" s="1"/>
  <c r="BI235" i="5"/>
  <c r="BG235" i="5"/>
  <c r="BH235" i="5" s="1"/>
  <c r="BI234" i="5"/>
  <c r="BG234" i="5"/>
  <c r="BH234" i="5" s="1"/>
  <c r="BI233" i="5"/>
  <c r="BG233" i="5"/>
  <c r="BH233" i="5" s="1"/>
  <c r="BI232" i="5"/>
  <c r="BG232" i="5"/>
  <c r="BH232" i="5" s="1"/>
  <c r="BI231" i="5"/>
  <c r="BG231" i="5"/>
  <c r="BH231" i="5" s="1"/>
  <c r="BI230" i="5"/>
  <c r="BG230" i="5"/>
  <c r="BH230" i="5" s="1"/>
  <c r="BI229" i="5"/>
  <c r="BG229" i="5"/>
  <c r="BH229" i="5" s="1"/>
  <c r="BI228" i="5"/>
  <c r="BG228" i="5"/>
  <c r="BH228" i="5" s="1"/>
  <c r="BI227" i="5"/>
  <c r="BG227" i="5"/>
  <c r="BH227" i="5" s="1"/>
  <c r="BI226" i="5"/>
  <c r="BG226" i="5"/>
  <c r="BH226" i="5" s="1"/>
  <c r="BI225" i="5"/>
  <c r="BG225" i="5"/>
  <c r="BH225" i="5" s="1"/>
  <c r="BI224" i="5"/>
  <c r="BG224" i="5"/>
  <c r="BH224" i="5" s="1"/>
  <c r="BI223" i="5"/>
  <c r="BG223" i="5"/>
  <c r="BH223" i="5" s="1"/>
  <c r="BI222" i="5"/>
  <c r="BG222" i="5"/>
  <c r="BH222" i="5" s="1"/>
  <c r="BI221" i="5"/>
  <c r="BG221" i="5"/>
  <c r="BH221" i="5" s="1"/>
  <c r="BI220" i="5"/>
  <c r="BG220" i="5"/>
  <c r="BH220" i="5" s="1"/>
  <c r="BI219" i="5"/>
  <c r="BG219" i="5"/>
  <c r="BH219" i="5" s="1"/>
  <c r="BI218" i="5"/>
  <c r="BG218" i="5"/>
  <c r="BH218" i="5" s="1"/>
  <c r="BI217" i="5"/>
  <c r="BG217" i="5"/>
  <c r="BH217" i="5" s="1"/>
  <c r="BI216" i="5"/>
  <c r="BG216" i="5"/>
  <c r="BH216" i="5" s="1"/>
  <c r="BI215" i="5"/>
  <c r="BG215" i="5"/>
  <c r="BH215" i="5" s="1"/>
  <c r="BI214" i="5"/>
  <c r="BG214" i="5"/>
  <c r="BH214" i="5" s="1"/>
  <c r="BI213" i="5"/>
  <c r="BG213" i="5"/>
  <c r="BH213" i="5" s="1"/>
  <c r="BI212" i="5"/>
  <c r="BG212" i="5"/>
  <c r="BH212" i="5" s="1"/>
  <c r="BI211" i="5"/>
  <c r="BG211" i="5"/>
  <c r="BH211" i="5" s="1"/>
  <c r="BI210" i="5"/>
  <c r="BG210" i="5"/>
  <c r="BH210" i="5" s="1"/>
  <c r="BI209" i="5"/>
  <c r="BG209" i="5"/>
  <c r="BH209" i="5" s="1"/>
  <c r="BI208" i="5"/>
  <c r="BG208" i="5"/>
  <c r="BH208" i="5" s="1"/>
  <c r="BI207" i="5"/>
  <c r="BG207" i="5"/>
  <c r="BH207" i="5" s="1"/>
  <c r="BI206" i="5"/>
  <c r="BG206" i="5"/>
  <c r="BH206" i="5" s="1"/>
  <c r="BI205" i="5"/>
  <c r="BG205" i="5"/>
  <c r="BH205" i="5" s="1"/>
  <c r="BI204" i="5"/>
  <c r="BG204" i="5"/>
  <c r="BH204" i="5" s="1"/>
  <c r="BI203" i="5"/>
  <c r="BG203" i="5"/>
  <c r="BH203" i="5" s="1"/>
  <c r="BI202" i="5"/>
  <c r="BG202" i="5"/>
  <c r="BH202" i="5" s="1"/>
  <c r="BI201" i="5"/>
  <c r="BG201" i="5"/>
  <c r="BH201" i="5" s="1"/>
  <c r="BI200" i="5"/>
  <c r="BG200" i="5"/>
  <c r="BH200" i="5" s="1"/>
  <c r="BI199" i="5"/>
  <c r="BG199" i="5"/>
  <c r="BH199" i="5" s="1"/>
  <c r="BI198" i="5"/>
  <c r="BG198" i="5"/>
  <c r="BH198" i="5" s="1"/>
  <c r="BI197" i="5"/>
  <c r="BG197" i="5"/>
  <c r="BH197" i="5" s="1"/>
  <c r="BI196" i="5"/>
  <c r="BG196" i="5"/>
  <c r="BH196" i="5" s="1"/>
  <c r="BI195" i="5"/>
  <c r="BG195" i="5"/>
  <c r="BH195" i="5" s="1"/>
  <c r="BI194" i="5"/>
  <c r="BG194" i="5"/>
  <c r="BH194" i="5" s="1"/>
  <c r="BI193" i="5"/>
  <c r="BG193" i="5"/>
  <c r="BH193" i="5" s="1"/>
  <c r="BI192" i="5"/>
  <c r="BG192" i="5"/>
  <c r="BH192" i="5" s="1"/>
  <c r="BI191" i="5"/>
  <c r="BG191" i="5"/>
  <c r="BH191" i="5" s="1"/>
  <c r="BI190" i="5"/>
  <c r="BG190" i="5"/>
  <c r="BH190" i="5" s="1"/>
  <c r="BI189" i="5"/>
  <c r="BG189" i="5"/>
  <c r="BH189" i="5" s="1"/>
  <c r="BI188" i="5"/>
  <c r="BG188" i="5"/>
  <c r="BH188" i="5" s="1"/>
  <c r="BI187" i="5"/>
  <c r="BG187" i="5"/>
  <c r="BH187" i="5" s="1"/>
  <c r="BI186" i="5"/>
  <c r="BG186" i="5"/>
  <c r="BH186" i="5" s="1"/>
  <c r="BI185" i="5"/>
  <c r="BG185" i="5"/>
  <c r="BH185" i="5" s="1"/>
  <c r="BI184" i="5"/>
  <c r="BG184" i="5"/>
  <c r="BH184" i="5" s="1"/>
  <c r="BI183" i="5"/>
  <c r="BG183" i="5"/>
  <c r="BH183" i="5" s="1"/>
  <c r="BI182" i="5"/>
  <c r="BG182" i="5"/>
  <c r="BH182" i="5" s="1"/>
  <c r="BI181" i="5"/>
  <c r="BG181" i="5"/>
  <c r="BH181" i="5" s="1"/>
  <c r="BI180" i="5"/>
  <c r="BG180" i="5"/>
  <c r="BH180" i="5" s="1"/>
  <c r="BI179" i="5"/>
  <c r="BG179" i="5"/>
  <c r="BH179" i="5" s="1"/>
  <c r="BI178" i="5"/>
  <c r="BG178" i="5"/>
  <c r="BH178" i="5" s="1"/>
  <c r="BI177" i="5"/>
  <c r="BG177" i="5"/>
  <c r="BH177" i="5" s="1"/>
  <c r="BI176" i="5"/>
  <c r="BG176" i="5"/>
  <c r="BH176" i="5" s="1"/>
  <c r="BI175" i="5"/>
  <c r="BG175" i="5"/>
  <c r="BH175" i="5" s="1"/>
  <c r="BI174" i="5"/>
  <c r="BG174" i="5"/>
  <c r="BH174" i="5" s="1"/>
  <c r="BI173" i="5"/>
  <c r="BG173" i="5"/>
  <c r="BH173" i="5" s="1"/>
  <c r="BI172" i="5"/>
  <c r="BG172" i="5"/>
  <c r="BH172" i="5" s="1"/>
  <c r="BI171" i="5"/>
  <c r="BG171" i="5"/>
  <c r="BH171" i="5" s="1"/>
  <c r="BI170" i="5"/>
  <c r="BG170" i="5"/>
  <c r="BH170" i="5" s="1"/>
  <c r="BI169" i="5"/>
  <c r="BG169" i="5"/>
  <c r="BH169" i="5" s="1"/>
  <c r="BI168" i="5"/>
  <c r="BG168" i="5"/>
  <c r="BH168" i="5" s="1"/>
  <c r="BI167" i="5"/>
  <c r="BG167" i="5"/>
  <c r="BH167" i="5" s="1"/>
  <c r="BI166" i="5"/>
  <c r="BG166" i="5"/>
  <c r="BH166" i="5" s="1"/>
  <c r="BI165" i="5"/>
  <c r="BG165" i="5"/>
  <c r="BH165" i="5" s="1"/>
  <c r="BI164" i="5"/>
  <c r="BG164" i="5"/>
  <c r="BH164" i="5" s="1"/>
  <c r="BI163" i="5"/>
  <c r="BG163" i="5"/>
  <c r="BH163" i="5" s="1"/>
  <c r="BI162" i="5"/>
  <c r="BG162" i="5"/>
  <c r="BH162" i="5" s="1"/>
  <c r="BI161" i="5"/>
  <c r="BG161" i="5"/>
  <c r="BH161" i="5" s="1"/>
  <c r="BI160" i="5"/>
  <c r="BG160" i="5"/>
  <c r="BH160" i="5" s="1"/>
  <c r="BI159" i="5"/>
  <c r="BG159" i="5"/>
  <c r="BH159" i="5" s="1"/>
  <c r="BI158" i="5"/>
  <c r="BG158" i="5"/>
  <c r="BH158" i="5" s="1"/>
  <c r="BI157" i="5"/>
  <c r="BG157" i="5"/>
  <c r="BH157" i="5" s="1"/>
  <c r="BI156" i="5"/>
  <c r="BG156" i="5"/>
  <c r="BH156" i="5" s="1"/>
  <c r="BI155" i="5"/>
  <c r="BG155" i="5"/>
  <c r="BH155" i="5" s="1"/>
  <c r="BI154" i="5"/>
  <c r="BG154" i="5"/>
  <c r="BH154" i="5" s="1"/>
  <c r="BI153" i="5"/>
  <c r="BG153" i="5"/>
  <c r="BH153" i="5" s="1"/>
  <c r="BI152" i="5"/>
  <c r="BG152" i="5"/>
  <c r="BH152" i="5" s="1"/>
  <c r="BI151" i="5"/>
  <c r="BG151" i="5"/>
  <c r="BH151" i="5" s="1"/>
  <c r="BI150" i="5"/>
  <c r="BG150" i="5"/>
  <c r="BH150" i="5" s="1"/>
  <c r="BI149" i="5"/>
  <c r="BG149" i="5"/>
  <c r="BH149" i="5" s="1"/>
  <c r="BI148" i="5"/>
  <c r="BG148" i="5"/>
  <c r="BH148" i="5" s="1"/>
  <c r="BI147" i="5"/>
  <c r="BG147" i="5"/>
  <c r="BH147" i="5" s="1"/>
  <c r="BI146" i="5"/>
  <c r="BG146" i="5"/>
  <c r="BH146" i="5" s="1"/>
  <c r="BI145" i="5"/>
  <c r="BG145" i="5"/>
  <c r="BH145" i="5" s="1"/>
  <c r="BI144" i="5"/>
  <c r="BG144" i="5"/>
  <c r="BH144" i="5" s="1"/>
  <c r="BI143" i="5"/>
  <c r="BG143" i="5"/>
  <c r="BH143" i="5" s="1"/>
  <c r="BI142" i="5"/>
  <c r="BG142" i="5"/>
  <c r="BH142" i="5" s="1"/>
  <c r="BI141" i="5"/>
  <c r="BG141" i="5"/>
  <c r="BH141" i="5" s="1"/>
  <c r="BI140" i="5"/>
  <c r="BG140" i="5"/>
  <c r="BH140" i="5" s="1"/>
  <c r="BI139" i="5"/>
  <c r="BG139" i="5"/>
  <c r="BH139" i="5" s="1"/>
  <c r="BI138" i="5"/>
  <c r="BG138" i="5"/>
  <c r="BH138" i="5" s="1"/>
  <c r="BI137" i="5"/>
  <c r="BG137" i="5"/>
  <c r="BH137" i="5" s="1"/>
  <c r="BI136" i="5"/>
  <c r="BG136" i="5"/>
  <c r="BH136" i="5" s="1"/>
  <c r="BI135" i="5"/>
  <c r="BG135" i="5"/>
  <c r="BH135" i="5" s="1"/>
  <c r="BI134" i="5"/>
  <c r="BG134" i="5"/>
  <c r="BH134" i="5" s="1"/>
  <c r="BI133" i="5"/>
  <c r="BG133" i="5"/>
  <c r="BH133" i="5" s="1"/>
  <c r="BI132" i="5"/>
  <c r="BG132" i="5"/>
  <c r="BH132" i="5" s="1"/>
  <c r="BI131" i="5"/>
  <c r="BG131" i="5"/>
  <c r="BH131" i="5" s="1"/>
  <c r="BI130" i="5"/>
  <c r="BG130" i="5"/>
  <c r="BH130" i="5" s="1"/>
  <c r="BI129" i="5"/>
  <c r="BG129" i="5"/>
  <c r="BH129" i="5" s="1"/>
  <c r="BI128" i="5"/>
  <c r="BG128" i="5"/>
  <c r="BH128" i="5" s="1"/>
  <c r="BI127" i="5"/>
  <c r="BG127" i="5"/>
  <c r="BH127" i="5" s="1"/>
  <c r="BI126" i="5"/>
  <c r="BG126" i="5"/>
  <c r="BH126" i="5" s="1"/>
  <c r="BI125" i="5"/>
  <c r="BG125" i="5"/>
  <c r="BH125" i="5" s="1"/>
  <c r="BI124" i="5"/>
  <c r="BG124" i="5"/>
  <c r="BH124" i="5" s="1"/>
  <c r="BI123" i="5"/>
  <c r="BG123" i="5"/>
  <c r="BH123" i="5" s="1"/>
  <c r="BI122" i="5"/>
  <c r="BG122" i="5"/>
  <c r="BH122" i="5" s="1"/>
  <c r="BI121" i="5"/>
  <c r="BG121" i="5"/>
  <c r="BH121" i="5" s="1"/>
  <c r="BI120" i="5"/>
  <c r="BG120" i="5"/>
  <c r="BH120" i="5" s="1"/>
  <c r="BI119" i="5"/>
  <c r="BG119" i="5"/>
  <c r="BH119" i="5" s="1"/>
  <c r="BI118" i="5"/>
  <c r="BG118" i="5"/>
  <c r="BH118" i="5" s="1"/>
  <c r="BI117" i="5"/>
  <c r="BG117" i="5"/>
  <c r="BH117" i="5" s="1"/>
  <c r="BI116" i="5"/>
  <c r="BG116" i="5"/>
  <c r="BH116" i="5" s="1"/>
  <c r="BI115" i="5"/>
  <c r="BG115" i="5"/>
  <c r="BH115" i="5" s="1"/>
  <c r="BI114" i="5"/>
  <c r="BG114" i="5"/>
  <c r="BH114" i="5" s="1"/>
  <c r="BI113" i="5"/>
  <c r="BG113" i="5"/>
  <c r="BH113" i="5" s="1"/>
  <c r="BI112" i="5"/>
  <c r="BG112" i="5"/>
  <c r="BH112" i="5" s="1"/>
  <c r="BI111" i="5"/>
  <c r="BG111" i="5"/>
  <c r="BH111" i="5" s="1"/>
  <c r="BI110" i="5"/>
  <c r="BG110" i="5"/>
  <c r="BH110" i="5" s="1"/>
  <c r="BI109" i="5"/>
  <c r="BG109" i="5"/>
  <c r="BH109" i="5" s="1"/>
  <c r="BI108" i="5"/>
  <c r="BG108" i="5"/>
  <c r="BH108" i="5" s="1"/>
  <c r="BI107" i="5"/>
  <c r="BG107" i="5"/>
  <c r="BH107" i="5" s="1"/>
  <c r="BI106" i="5"/>
  <c r="BG106" i="5"/>
  <c r="BH106" i="5" s="1"/>
  <c r="BI105" i="5"/>
  <c r="BG105" i="5"/>
  <c r="BH105" i="5" s="1"/>
  <c r="BI104" i="5"/>
  <c r="BG104" i="5"/>
  <c r="BH104" i="5" s="1"/>
  <c r="BI103" i="5"/>
  <c r="BG103" i="5"/>
  <c r="BH103" i="5" s="1"/>
  <c r="BI102" i="5"/>
  <c r="BG102" i="5"/>
  <c r="BH102" i="5" s="1"/>
  <c r="BI101" i="5"/>
  <c r="BG101" i="5"/>
  <c r="BH101" i="5" s="1"/>
  <c r="BI100" i="5"/>
  <c r="BG100" i="5"/>
  <c r="BH100" i="5" s="1"/>
  <c r="BI99" i="5"/>
  <c r="BG99" i="5"/>
  <c r="BH99" i="5" s="1"/>
  <c r="BI98" i="5"/>
  <c r="BG98" i="5"/>
  <c r="BH98" i="5" s="1"/>
  <c r="BI97" i="5"/>
  <c r="BG97" i="5"/>
  <c r="BH97" i="5" s="1"/>
  <c r="BI96" i="5"/>
  <c r="BG96" i="5"/>
  <c r="BH96" i="5" s="1"/>
  <c r="BI95" i="5"/>
  <c r="BG95" i="5"/>
  <c r="BH95" i="5" s="1"/>
  <c r="BI94" i="5"/>
  <c r="BG94" i="5"/>
  <c r="BH94" i="5" s="1"/>
  <c r="BI93" i="5"/>
  <c r="BG93" i="5"/>
  <c r="BH93" i="5" s="1"/>
  <c r="BI92" i="5"/>
  <c r="BG92" i="5"/>
  <c r="BH92" i="5" s="1"/>
  <c r="BI91" i="5"/>
  <c r="BG91" i="5"/>
  <c r="BH91" i="5" s="1"/>
  <c r="BI90" i="5"/>
  <c r="BG90" i="5"/>
  <c r="BH90" i="5" s="1"/>
  <c r="BI89" i="5"/>
  <c r="BG89" i="5"/>
  <c r="BH89" i="5" s="1"/>
  <c r="BI88" i="5"/>
  <c r="BG88" i="5"/>
  <c r="BH88" i="5" s="1"/>
  <c r="BI87" i="5"/>
  <c r="BG87" i="5"/>
  <c r="BH87" i="5" s="1"/>
  <c r="BI86" i="5"/>
  <c r="BG86" i="5"/>
  <c r="BH86" i="5" s="1"/>
  <c r="BI85" i="5"/>
  <c r="BG85" i="5"/>
  <c r="BH85" i="5" s="1"/>
  <c r="BI84" i="5"/>
  <c r="BG84" i="5"/>
  <c r="BH84" i="5" s="1"/>
  <c r="BI83" i="5"/>
  <c r="BG83" i="5"/>
  <c r="BH83" i="5" s="1"/>
  <c r="BI82" i="5"/>
  <c r="BG82" i="5"/>
  <c r="BH82" i="5" s="1"/>
  <c r="BI81" i="5"/>
  <c r="BG81" i="5"/>
  <c r="BH81" i="5" s="1"/>
  <c r="BI80" i="5"/>
  <c r="BG80" i="5"/>
  <c r="BH80" i="5" s="1"/>
  <c r="BI79" i="5"/>
  <c r="BG79" i="5"/>
  <c r="BH79" i="5" s="1"/>
  <c r="BI78" i="5"/>
  <c r="BG78" i="5"/>
  <c r="BH78" i="5" s="1"/>
  <c r="BI77" i="5"/>
  <c r="BG77" i="5"/>
  <c r="BH77" i="5" s="1"/>
  <c r="BI76" i="5"/>
  <c r="BG76" i="5"/>
  <c r="BH76" i="5" s="1"/>
  <c r="BI75" i="5"/>
  <c r="BG75" i="5"/>
  <c r="BH75" i="5" s="1"/>
  <c r="BI74" i="5"/>
  <c r="BG74" i="5"/>
  <c r="BH74" i="5" s="1"/>
  <c r="BI73" i="5"/>
  <c r="BG73" i="5"/>
  <c r="BH73" i="5" s="1"/>
  <c r="BI72" i="5"/>
  <c r="BG72" i="5"/>
  <c r="BH72" i="5" s="1"/>
  <c r="BI71" i="5"/>
  <c r="BG71" i="5"/>
  <c r="BH71" i="5" s="1"/>
  <c r="BI70" i="5"/>
  <c r="BG70" i="5"/>
  <c r="BH70" i="5" s="1"/>
  <c r="BI69" i="5"/>
  <c r="BG69" i="5"/>
  <c r="BH69" i="5" s="1"/>
  <c r="BI68" i="5"/>
  <c r="BG68" i="5"/>
  <c r="BH68" i="5" s="1"/>
  <c r="BI67" i="5"/>
  <c r="BG67" i="5"/>
  <c r="BH67" i="5" s="1"/>
  <c r="BI66" i="5"/>
  <c r="BG66" i="5"/>
  <c r="BH66" i="5" s="1"/>
  <c r="BI65" i="5"/>
  <c r="BG65" i="5"/>
  <c r="BH65" i="5" s="1"/>
  <c r="BI64" i="5"/>
  <c r="BG64" i="5"/>
  <c r="BH64" i="5" s="1"/>
  <c r="BI63" i="5"/>
  <c r="BG63" i="5"/>
  <c r="BH63" i="5" s="1"/>
  <c r="BI62" i="5"/>
  <c r="BG62" i="5"/>
  <c r="BH62" i="5" s="1"/>
  <c r="BI61" i="5"/>
  <c r="BG61" i="5"/>
  <c r="BH61" i="5" s="1"/>
  <c r="BI60" i="5"/>
  <c r="BG60" i="5"/>
  <c r="BH60" i="5" s="1"/>
  <c r="BI59" i="5"/>
  <c r="BG59" i="5"/>
  <c r="BH59" i="5" s="1"/>
  <c r="BI58" i="5"/>
  <c r="BG58" i="5"/>
  <c r="BH58" i="5" s="1"/>
  <c r="BI57" i="5"/>
  <c r="BG57" i="5"/>
  <c r="BH57" i="5" s="1"/>
  <c r="BI56" i="5"/>
  <c r="BG56" i="5"/>
  <c r="BH56" i="5" s="1"/>
  <c r="BI55" i="5"/>
  <c r="BG55" i="5"/>
  <c r="BH55" i="5" s="1"/>
  <c r="BI54" i="5"/>
  <c r="BG54" i="5"/>
  <c r="BH54" i="5" s="1"/>
  <c r="BI53" i="5"/>
  <c r="BG53" i="5"/>
  <c r="BH53" i="5" s="1"/>
  <c r="BI52" i="5"/>
  <c r="BG52" i="5"/>
  <c r="BH52" i="5" s="1"/>
  <c r="BI51" i="5"/>
  <c r="BG51" i="5"/>
  <c r="BH51" i="5" s="1"/>
  <c r="BI50" i="5"/>
  <c r="BG50" i="5"/>
  <c r="BH50" i="5" s="1"/>
  <c r="BI49" i="5"/>
  <c r="BG49" i="5"/>
  <c r="BH49" i="5" s="1"/>
  <c r="BI48" i="5"/>
  <c r="BG48" i="5"/>
  <c r="BH48" i="5" s="1"/>
  <c r="BI47" i="5"/>
  <c r="BG47" i="5"/>
  <c r="BH47" i="5" s="1"/>
  <c r="BI46" i="5"/>
  <c r="BG46" i="5"/>
  <c r="BH46" i="5" s="1"/>
  <c r="BI45" i="5"/>
  <c r="BG45" i="5"/>
  <c r="BH45" i="5" s="1"/>
  <c r="BI44" i="5"/>
  <c r="BG44" i="5"/>
  <c r="BH44" i="5" s="1"/>
  <c r="BI43" i="5"/>
  <c r="BG43" i="5"/>
  <c r="BH43" i="5" s="1"/>
  <c r="BI42" i="5"/>
  <c r="BG42" i="5"/>
  <c r="BH42" i="5" s="1"/>
  <c r="BI41" i="5"/>
  <c r="BG41" i="5"/>
  <c r="BH41" i="5" s="1"/>
  <c r="BI40" i="5"/>
  <c r="BG40" i="5"/>
  <c r="BH40" i="5" s="1"/>
  <c r="BI39" i="5"/>
  <c r="BG39" i="5"/>
  <c r="BH39" i="5" s="1"/>
  <c r="BI38" i="5"/>
  <c r="BG38" i="5"/>
  <c r="BH38" i="5" s="1"/>
  <c r="BI37" i="5"/>
  <c r="BG37" i="5"/>
  <c r="BH37" i="5" s="1"/>
  <c r="BI36" i="5"/>
  <c r="BG36" i="5"/>
  <c r="BH36" i="5" s="1"/>
  <c r="BI35" i="5"/>
  <c r="BG35" i="5"/>
  <c r="BH35" i="5" s="1"/>
  <c r="BI34" i="5"/>
  <c r="BG34" i="5"/>
  <c r="BH34" i="5" s="1"/>
  <c r="BI33" i="5"/>
  <c r="BG33" i="5"/>
  <c r="BH33" i="5" s="1"/>
  <c r="BI32" i="5"/>
  <c r="BG32" i="5"/>
  <c r="BH32" i="5" s="1"/>
  <c r="BI31" i="5"/>
  <c r="BG31" i="5"/>
  <c r="BH31" i="5" s="1"/>
  <c r="BI30" i="5"/>
  <c r="BG30" i="5"/>
  <c r="BH30" i="5" s="1"/>
  <c r="BI29" i="5"/>
  <c r="BG29" i="5"/>
  <c r="BH29" i="5" s="1"/>
  <c r="BI28" i="5"/>
  <c r="BG28" i="5"/>
  <c r="BH28" i="5" s="1"/>
  <c r="BI27" i="5"/>
  <c r="BG27" i="5"/>
  <c r="BH27" i="5" s="1"/>
  <c r="BI26" i="5"/>
  <c r="BG26" i="5"/>
  <c r="BH26" i="5" s="1"/>
  <c r="BI25" i="5"/>
  <c r="BG25" i="5"/>
  <c r="BH25" i="5" s="1"/>
  <c r="BI24" i="5"/>
  <c r="BG24" i="5"/>
  <c r="BH24" i="5" s="1"/>
  <c r="BI23" i="5"/>
  <c r="BG23" i="5"/>
  <c r="BH23" i="5" s="1"/>
  <c r="BI22" i="5"/>
  <c r="BG22" i="5"/>
  <c r="BH22" i="5" s="1"/>
  <c r="BI21" i="5"/>
  <c r="BG21" i="5"/>
  <c r="BH21" i="5" s="1"/>
  <c r="BI20" i="5"/>
  <c r="BG20" i="5"/>
  <c r="BH20" i="5" s="1"/>
  <c r="BI19" i="5"/>
  <c r="BG19" i="5"/>
  <c r="BH19" i="5" s="1"/>
  <c r="BI18" i="5"/>
  <c r="BG18" i="5"/>
  <c r="BH18" i="5" s="1"/>
  <c r="BI17" i="5"/>
  <c r="BG17" i="5"/>
  <c r="BH17" i="5" s="1"/>
  <c r="BI16" i="5"/>
  <c r="BG16" i="5"/>
  <c r="BH16" i="5" s="1"/>
  <c r="BI15" i="5"/>
  <c r="BG15" i="5"/>
  <c r="BH15" i="5" s="1"/>
  <c r="BI14" i="5"/>
  <c r="BG14" i="5"/>
  <c r="BH14" i="5" s="1"/>
  <c r="BI13" i="5"/>
  <c r="BG13" i="5"/>
  <c r="BH13" i="5" s="1"/>
  <c r="BI12" i="5"/>
  <c r="BG12" i="5"/>
  <c r="BH12" i="5" s="1"/>
  <c r="BI11" i="5"/>
  <c r="BG11" i="5"/>
  <c r="BH11" i="5" s="1"/>
  <c r="BI10" i="5"/>
  <c r="BG10" i="5"/>
  <c r="BH10" i="5" s="1"/>
  <c r="BI9" i="5"/>
  <c r="BG9" i="5"/>
  <c r="BH9" i="5" s="1"/>
  <c r="BI8" i="5"/>
  <c r="BG8" i="5"/>
  <c r="BH8" i="5" s="1"/>
  <c r="AZ2007" i="5"/>
  <c r="AX2007" i="5"/>
  <c r="AY2007" i="5" s="1"/>
  <c r="AZ2006" i="5"/>
  <c r="AX2006" i="5"/>
  <c r="AY2006" i="5" s="1"/>
  <c r="AZ2005" i="5"/>
  <c r="AX2005" i="5"/>
  <c r="AY2005" i="5" s="1"/>
  <c r="AZ2004" i="5"/>
  <c r="AX2004" i="5"/>
  <c r="AY2004" i="5" s="1"/>
  <c r="AZ2003" i="5"/>
  <c r="AX2003" i="5"/>
  <c r="AY2003" i="5" s="1"/>
  <c r="AZ2002" i="5"/>
  <c r="AX2002" i="5"/>
  <c r="AY2002" i="5" s="1"/>
  <c r="AZ2001" i="5"/>
  <c r="AX2001" i="5"/>
  <c r="AY2001" i="5" s="1"/>
  <c r="AZ2000" i="5"/>
  <c r="AX2000" i="5"/>
  <c r="AY2000" i="5" s="1"/>
  <c r="AZ1999" i="5"/>
  <c r="AX1999" i="5"/>
  <c r="AY1999" i="5" s="1"/>
  <c r="AZ1998" i="5"/>
  <c r="AX1998" i="5"/>
  <c r="AY1998" i="5" s="1"/>
  <c r="AZ1997" i="5"/>
  <c r="AX1997" i="5"/>
  <c r="AY1997" i="5" s="1"/>
  <c r="AZ1996" i="5"/>
  <c r="AX1996" i="5"/>
  <c r="AY1996" i="5" s="1"/>
  <c r="AZ1995" i="5"/>
  <c r="AX1995" i="5"/>
  <c r="AY1995" i="5" s="1"/>
  <c r="AZ1994" i="5"/>
  <c r="AX1994" i="5"/>
  <c r="AY1994" i="5" s="1"/>
  <c r="AZ1993" i="5"/>
  <c r="AX1993" i="5"/>
  <c r="AY1993" i="5" s="1"/>
  <c r="AZ1992" i="5"/>
  <c r="AX1992" i="5"/>
  <c r="AY1992" i="5" s="1"/>
  <c r="AZ1991" i="5"/>
  <c r="AX1991" i="5"/>
  <c r="AY1991" i="5" s="1"/>
  <c r="AZ1990" i="5"/>
  <c r="AX1990" i="5"/>
  <c r="AY1990" i="5" s="1"/>
  <c r="AZ1989" i="5"/>
  <c r="AX1989" i="5"/>
  <c r="AY1989" i="5" s="1"/>
  <c r="AZ1988" i="5"/>
  <c r="AX1988" i="5"/>
  <c r="AY1988" i="5" s="1"/>
  <c r="AZ1987" i="5"/>
  <c r="AX1987" i="5"/>
  <c r="AY1987" i="5" s="1"/>
  <c r="AZ1986" i="5"/>
  <c r="AX1986" i="5"/>
  <c r="AY1986" i="5" s="1"/>
  <c r="AZ1985" i="5"/>
  <c r="AX1985" i="5"/>
  <c r="AY1985" i="5" s="1"/>
  <c r="AZ1984" i="5"/>
  <c r="AX1984" i="5"/>
  <c r="AY1984" i="5" s="1"/>
  <c r="AZ1983" i="5"/>
  <c r="AX1983" i="5"/>
  <c r="AY1983" i="5" s="1"/>
  <c r="AZ1982" i="5"/>
  <c r="AX1982" i="5"/>
  <c r="AY1982" i="5" s="1"/>
  <c r="AZ1981" i="5"/>
  <c r="AX1981" i="5"/>
  <c r="AY1981" i="5" s="1"/>
  <c r="AZ1980" i="5"/>
  <c r="AX1980" i="5"/>
  <c r="AY1980" i="5" s="1"/>
  <c r="AZ1979" i="5"/>
  <c r="AX1979" i="5"/>
  <c r="AY1979" i="5" s="1"/>
  <c r="AZ1978" i="5"/>
  <c r="AX1978" i="5"/>
  <c r="AY1978" i="5" s="1"/>
  <c r="AZ1977" i="5"/>
  <c r="AX1977" i="5"/>
  <c r="AY1977" i="5" s="1"/>
  <c r="AZ1976" i="5"/>
  <c r="AX1976" i="5"/>
  <c r="AY1976" i="5" s="1"/>
  <c r="AZ1975" i="5"/>
  <c r="AX1975" i="5"/>
  <c r="AY1975" i="5" s="1"/>
  <c r="AZ1974" i="5"/>
  <c r="AX1974" i="5"/>
  <c r="AY1974" i="5" s="1"/>
  <c r="AZ1973" i="5"/>
  <c r="AX1973" i="5"/>
  <c r="AY1973" i="5" s="1"/>
  <c r="AZ1972" i="5"/>
  <c r="AX1972" i="5"/>
  <c r="AY1972" i="5" s="1"/>
  <c r="AZ1971" i="5"/>
  <c r="AX1971" i="5"/>
  <c r="AY1971" i="5" s="1"/>
  <c r="AZ1970" i="5"/>
  <c r="AX1970" i="5"/>
  <c r="AY1970" i="5" s="1"/>
  <c r="AZ1969" i="5"/>
  <c r="AX1969" i="5"/>
  <c r="AY1969" i="5" s="1"/>
  <c r="AZ1968" i="5"/>
  <c r="AX1968" i="5"/>
  <c r="AY1968" i="5" s="1"/>
  <c r="AZ1967" i="5"/>
  <c r="AX1967" i="5"/>
  <c r="AY1967" i="5" s="1"/>
  <c r="AZ1966" i="5"/>
  <c r="AX1966" i="5"/>
  <c r="AY1966" i="5" s="1"/>
  <c r="AZ1965" i="5"/>
  <c r="AX1965" i="5"/>
  <c r="AY1965" i="5" s="1"/>
  <c r="AZ1964" i="5"/>
  <c r="AX1964" i="5"/>
  <c r="AY1964" i="5" s="1"/>
  <c r="AZ1963" i="5"/>
  <c r="AX1963" i="5"/>
  <c r="AY1963" i="5" s="1"/>
  <c r="AZ1962" i="5"/>
  <c r="AX1962" i="5"/>
  <c r="AY1962" i="5" s="1"/>
  <c r="AZ1961" i="5"/>
  <c r="AX1961" i="5"/>
  <c r="AY1961" i="5" s="1"/>
  <c r="AZ1960" i="5"/>
  <c r="AX1960" i="5"/>
  <c r="AY1960" i="5" s="1"/>
  <c r="AZ1959" i="5"/>
  <c r="AX1959" i="5"/>
  <c r="AY1959" i="5" s="1"/>
  <c r="AZ1958" i="5"/>
  <c r="AX1958" i="5"/>
  <c r="AY1958" i="5" s="1"/>
  <c r="AZ1957" i="5"/>
  <c r="AX1957" i="5"/>
  <c r="AY1957" i="5" s="1"/>
  <c r="AZ1956" i="5"/>
  <c r="AX1956" i="5"/>
  <c r="AY1956" i="5" s="1"/>
  <c r="AZ1955" i="5"/>
  <c r="AX1955" i="5"/>
  <c r="AY1955" i="5" s="1"/>
  <c r="AZ1954" i="5"/>
  <c r="AX1954" i="5"/>
  <c r="AY1954" i="5" s="1"/>
  <c r="AZ1953" i="5"/>
  <c r="AX1953" i="5"/>
  <c r="AY1953" i="5" s="1"/>
  <c r="AZ1952" i="5"/>
  <c r="AX1952" i="5"/>
  <c r="AY1952" i="5" s="1"/>
  <c r="AZ1951" i="5"/>
  <c r="AX1951" i="5"/>
  <c r="AY1951" i="5" s="1"/>
  <c r="AZ1950" i="5"/>
  <c r="AX1950" i="5"/>
  <c r="AY1950" i="5" s="1"/>
  <c r="AZ1949" i="5"/>
  <c r="AX1949" i="5"/>
  <c r="AY1949" i="5" s="1"/>
  <c r="AZ1948" i="5"/>
  <c r="AX1948" i="5"/>
  <c r="AY1948" i="5" s="1"/>
  <c r="AZ1947" i="5"/>
  <c r="AX1947" i="5"/>
  <c r="AY1947" i="5" s="1"/>
  <c r="AZ1946" i="5"/>
  <c r="AX1946" i="5"/>
  <c r="AY1946" i="5" s="1"/>
  <c r="AZ1945" i="5"/>
  <c r="AX1945" i="5"/>
  <c r="AY1945" i="5" s="1"/>
  <c r="AZ1944" i="5"/>
  <c r="AX1944" i="5"/>
  <c r="AY1944" i="5" s="1"/>
  <c r="AZ1943" i="5"/>
  <c r="AX1943" i="5"/>
  <c r="AY1943" i="5" s="1"/>
  <c r="AZ1942" i="5"/>
  <c r="AX1942" i="5"/>
  <c r="AY1942" i="5" s="1"/>
  <c r="AZ1941" i="5"/>
  <c r="AX1941" i="5"/>
  <c r="AY1941" i="5" s="1"/>
  <c r="AZ1940" i="5"/>
  <c r="AX1940" i="5"/>
  <c r="AY1940" i="5" s="1"/>
  <c r="AZ1939" i="5"/>
  <c r="AX1939" i="5"/>
  <c r="AY1939" i="5" s="1"/>
  <c r="AZ1938" i="5"/>
  <c r="AX1938" i="5"/>
  <c r="AY1938" i="5" s="1"/>
  <c r="AZ1937" i="5"/>
  <c r="AX1937" i="5"/>
  <c r="AY1937" i="5" s="1"/>
  <c r="AZ1936" i="5"/>
  <c r="AX1936" i="5"/>
  <c r="AY1936" i="5" s="1"/>
  <c r="AZ1935" i="5"/>
  <c r="AX1935" i="5"/>
  <c r="AY1935" i="5" s="1"/>
  <c r="AZ1934" i="5"/>
  <c r="AX1934" i="5"/>
  <c r="AY1934" i="5" s="1"/>
  <c r="AZ1933" i="5"/>
  <c r="AX1933" i="5"/>
  <c r="AY1933" i="5" s="1"/>
  <c r="AZ1932" i="5"/>
  <c r="AX1932" i="5"/>
  <c r="AY1932" i="5" s="1"/>
  <c r="AZ1931" i="5"/>
  <c r="AX1931" i="5"/>
  <c r="AY1931" i="5" s="1"/>
  <c r="AZ1930" i="5"/>
  <c r="AX1930" i="5"/>
  <c r="AY1930" i="5" s="1"/>
  <c r="AZ1929" i="5"/>
  <c r="AX1929" i="5"/>
  <c r="AY1929" i="5" s="1"/>
  <c r="AZ1928" i="5"/>
  <c r="AX1928" i="5"/>
  <c r="AY1928" i="5" s="1"/>
  <c r="AZ1927" i="5"/>
  <c r="AX1927" i="5"/>
  <c r="AY1927" i="5" s="1"/>
  <c r="AZ1926" i="5"/>
  <c r="AX1926" i="5"/>
  <c r="AY1926" i="5" s="1"/>
  <c r="AZ1925" i="5"/>
  <c r="AX1925" i="5"/>
  <c r="AY1925" i="5" s="1"/>
  <c r="AZ1924" i="5"/>
  <c r="AX1924" i="5"/>
  <c r="AY1924" i="5" s="1"/>
  <c r="AZ1923" i="5"/>
  <c r="AX1923" i="5"/>
  <c r="AY1923" i="5" s="1"/>
  <c r="AZ1922" i="5"/>
  <c r="AX1922" i="5"/>
  <c r="AY1922" i="5" s="1"/>
  <c r="AZ1921" i="5"/>
  <c r="AX1921" i="5"/>
  <c r="AY1921" i="5" s="1"/>
  <c r="AZ1920" i="5"/>
  <c r="AX1920" i="5"/>
  <c r="AY1920" i="5" s="1"/>
  <c r="AZ1919" i="5"/>
  <c r="AX1919" i="5"/>
  <c r="AY1919" i="5" s="1"/>
  <c r="AZ1918" i="5"/>
  <c r="AX1918" i="5"/>
  <c r="AY1918" i="5" s="1"/>
  <c r="AZ1917" i="5"/>
  <c r="AX1917" i="5"/>
  <c r="AY1917" i="5" s="1"/>
  <c r="AZ1916" i="5"/>
  <c r="AX1916" i="5"/>
  <c r="AY1916" i="5" s="1"/>
  <c r="AZ1915" i="5"/>
  <c r="AX1915" i="5"/>
  <c r="AY1915" i="5" s="1"/>
  <c r="AZ1914" i="5"/>
  <c r="AX1914" i="5"/>
  <c r="AY1914" i="5" s="1"/>
  <c r="AZ1913" i="5"/>
  <c r="AX1913" i="5"/>
  <c r="AY1913" i="5" s="1"/>
  <c r="AZ1912" i="5"/>
  <c r="AX1912" i="5"/>
  <c r="AY1912" i="5" s="1"/>
  <c r="AZ1911" i="5"/>
  <c r="AX1911" i="5"/>
  <c r="AY1911" i="5" s="1"/>
  <c r="AZ1910" i="5"/>
  <c r="AX1910" i="5"/>
  <c r="AY1910" i="5" s="1"/>
  <c r="AZ1909" i="5"/>
  <c r="AX1909" i="5"/>
  <c r="AY1909" i="5" s="1"/>
  <c r="AZ1908" i="5"/>
  <c r="AX1908" i="5"/>
  <c r="AY1908" i="5" s="1"/>
  <c r="AZ1907" i="5"/>
  <c r="AX1907" i="5"/>
  <c r="AY1907" i="5" s="1"/>
  <c r="AZ1906" i="5"/>
  <c r="AX1906" i="5"/>
  <c r="AY1906" i="5" s="1"/>
  <c r="AZ1905" i="5"/>
  <c r="AX1905" i="5"/>
  <c r="AY1905" i="5" s="1"/>
  <c r="AZ1904" i="5"/>
  <c r="AX1904" i="5"/>
  <c r="AY1904" i="5" s="1"/>
  <c r="AZ1903" i="5"/>
  <c r="AX1903" i="5"/>
  <c r="AY1903" i="5" s="1"/>
  <c r="AZ1902" i="5"/>
  <c r="AX1902" i="5"/>
  <c r="AY1902" i="5" s="1"/>
  <c r="AZ1901" i="5"/>
  <c r="AX1901" i="5"/>
  <c r="AY1901" i="5" s="1"/>
  <c r="AZ1900" i="5"/>
  <c r="AX1900" i="5"/>
  <c r="AY1900" i="5" s="1"/>
  <c r="AZ1899" i="5"/>
  <c r="AX1899" i="5"/>
  <c r="AY1899" i="5" s="1"/>
  <c r="AZ1898" i="5"/>
  <c r="AX1898" i="5"/>
  <c r="AY1898" i="5" s="1"/>
  <c r="AZ1897" i="5"/>
  <c r="AX1897" i="5"/>
  <c r="AY1897" i="5" s="1"/>
  <c r="AZ1896" i="5"/>
  <c r="AX1896" i="5"/>
  <c r="AY1896" i="5" s="1"/>
  <c r="AZ1895" i="5"/>
  <c r="AX1895" i="5"/>
  <c r="AY1895" i="5" s="1"/>
  <c r="AZ1894" i="5"/>
  <c r="AX1894" i="5"/>
  <c r="AY1894" i="5" s="1"/>
  <c r="AZ1893" i="5"/>
  <c r="AX1893" i="5"/>
  <c r="AY1893" i="5" s="1"/>
  <c r="AZ1892" i="5"/>
  <c r="AX1892" i="5"/>
  <c r="AY1892" i="5" s="1"/>
  <c r="AZ1891" i="5"/>
  <c r="AX1891" i="5"/>
  <c r="AY1891" i="5" s="1"/>
  <c r="AZ1890" i="5"/>
  <c r="AX1890" i="5"/>
  <c r="AY1890" i="5" s="1"/>
  <c r="AZ1889" i="5"/>
  <c r="AX1889" i="5"/>
  <c r="AY1889" i="5" s="1"/>
  <c r="AZ1888" i="5"/>
  <c r="AX1888" i="5"/>
  <c r="AY1888" i="5" s="1"/>
  <c r="AZ1887" i="5"/>
  <c r="AX1887" i="5"/>
  <c r="AY1887" i="5" s="1"/>
  <c r="AZ1886" i="5"/>
  <c r="AX1886" i="5"/>
  <c r="AY1886" i="5" s="1"/>
  <c r="AZ1885" i="5"/>
  <c r="AX1885" i="5"/>
  <c r="AY1885" i="5" s="1"/>
  <c r="AZ1884" i="5"/>
  <c r="AX1884" i="5"/>
  <c r="AY1884" i="5" s="1"/>
  <c r="AZ1883" i="5"/>
  <c r="AX1883" i="5"/>
  <c r="AY1883" i="5" s="1"/>
  <c r="AZ1882" i="5"/>
  <c r="AX1882" i="5"/>
  <c r="AY1882" i="5" s="1"/>
  <c r="AZ1881" i="5"/>
  <c r="AX1881" i="5"/>
  <c r="AY1881" i="5" s="1"/>
  <c r="AZ1880" i="5"/>
  <c r="AX1880" i="5"/>
  <c r="AY1880" i="5" s="1"/>
  <c r="AZ1879" i="5"/>
  <c r="AX1879" i="5"/>
  <c r="AY1879" i="5" s="1"/>
  <c r="AZ1878" i="5"/>
  <c r="AX1878" i="5"/>
  <c r="AY1878" i="5" s="1"/>
  <c r="AZ1877" i="5"/>
  <c r="AX1877" i="5"/>
  <c r="AY1877" i="5" s="1"/>
  <c r="AZ1876" i="5"/>
  <c r="AX1876" i="5"/>
  <c r="AY1876" i="5" s="1"/>
  <c r="AZ1875" i="5"/>
  <c r="AX1875" i="5"/>
  <c r="AY1875" i="5" s="1"/>
  <c r="AZ1874" i="5"/>
  <c r="AX1874" i="5"/>
  <c r="AY1874" i="5" s="1"/>
  <c r="AZ1873" i="5"/>
  <c r="AX1873" i="5"/>
  <c r="AY1873" i="5" s="1"/>
  <c r="AZ1872" i="5"/>
  <c r="AX1872" i="5"/>
  <c r="AY1872" i="5" s="1"/>
  <c r="AZ1871" i="5"/>
  <c r="AX1871" i="5"/>
  <c r="AY1871" i="5" s="1"/>
  <c r="AZ1870" i="5"/>
  <c r="AX1870" i="5"/>
  <c r="AY1870" i="5" s="1"/>
  <c r="AZ1869" i="5"/>
  <c r="AX1869" i="5"/>
  <c r="AY1869" i="5" s="1"/>
  <c r="AZ1868" i="5"/>
  <c r="AX1868" i="5"/>
  <c r="AY1868" i="5" s="1"/>
  <c r="AZ1867" i="5"/>
  <c r="AX1867" i="5"/>
  <c r="AY1867" i="5" s="1"/>
  <c r="AZ1866" i="5"/>
  <c r="AX1866" i="5"/>
  <c r="AY1866" i="5" s="1"/>
  <c r="AZ1865" i="5"/>
  <c r="AX1865" i="5"/>
  <c r="AY1865" i="5" s="1"/>
  <c r="AZ1864" i="5"/>
  <c r="AX1864" i="5"/>
  <c r="AY1864" i="5" s="1"/>
  <c r="AZ1863" i="5"/>
  <c r="AX1863" i="5"/>
  <c r="AY1863" i="5" s="1"/>
  <c r="AZ1862" i="5"/>
  <c r="AX1862" i="5"/>
  <c r="AY1862" i="5" s="1"/>
  <c r="AZ1861" i="5"/>
  <c r="AX1861" i="5"/>
  <c r="AY1861" i="5" s="1"/>
  <c r="AZ1860" i="5"/>
  <c r="AX1860" i="5"/>
  <c r="AY1860" i="5" s="1"/>
  <c r="AZ1859" i="5"/>
  <c r="AX1859" i="5"/>
  <c r="AY1859" i="5" s="1"/>
  <c r="AZ1858" i="5"/>
  <c r="AX1858" i="5"/>
  <c r="AY1858" i="5" s="1"/>
  <c r="AZ1857" i="5"/>
  <c r="AX1857" i="5"/>
  <c r="AY1857" i="5" s="1"/>
  <c r="AZ1856" i="5"/>
  <c r="AX1856" i="5"/>
  <c r="AY1856" i="5" s="1"/>
  <c r="AZ1855" i="5"/>
  <c r="AX1855" i="5"/>
  <c r="AY1855" i="5" s="1"/>
  <c r="AZ1854" i="5"/>
  <c r="AX1854" i="5"/>
  <c r="AY1854" i="5" s="1"/>
  <c r="AZ1853" i="5"/>
  <c r="AX1853" i="5"/>
  <c r="AY1853" i="5" s="1"/>
  <c r="AZ1852" i="5"/>
  <c r="AX1852" i="5"/>
  <c r="AY1852" i="5" s="1"/>
  <c r="AZ1851" i="5"/>
  <c r="AX1851" i="5"/>
  <c r="AY1851" i="5" s="1"/>
  <c r="AZ1850" i="5"/>
  <c r="AX1850" i="5"/>
  <c r="AY1850" i="5" s="1"/>
  <c r="AZ1849" i="5"/>
  <c r="AX1849" i="5"/>
  <c r="AY1849" i="5" s="1"/>
  <c r="AZ1848" i="5"/>
  <c r="AX1848" i="5"/>
  <c r="AY1848" i="5" s="1"/>
  <c r="AZ1847" i="5"/>
  <c r="AX1847" i="5"/>
  <c r="AY1847" i="5" s="1"/>
  <c r="AZ1846" i="5"/>
  <c r="AX1846" i="5"/>
  <c r="AY1846" i="5" s="1"/>
  <c r="AZ1845" i="5"/>
  <c r="AX1845" i="5"/>
  <c r="AY1845" i="5" s="1"/>
  <c r="AZ1844" i="5"/>
  <c r="AX1844" i="5"/>
  <c r="AY1844" i="5" s="1"/>
  <c r="AZ1843" i="5"/>
  <c r="AX1843" i="5"/>
  <c r="AY1843" i="5" s="1"/>
  <c r="AZ1842" i="5"/>
  <c r="AX1842" i="5"/>
  <c r="AY1842" i="5" s="1"/>
  <c r="AZ1841" i="5"/>
  <c r="AX1841" i="5"/>
  <c r="AY1841" i="5" s="1"/>
  <c r="AZ1840" i="5"/>
  <c r="AX1840" i="5"/>
  <c r="AY1840" i="5" s="1"/>
  <c r="AZ1839" i="5"/>
  <c r="AX1839" i="5"/>
  <c r="AY1839" i="5" s="1"/>
  <c r="AZ1838" i="5"/>
  <c r="AX1838" i="5"/>
  <c r="AY1838" i="5" s="1"/>
  <c r="AZ1837" i="5"/>
  <c r="AX1837" i="5"/>
  <c r="AY1837" i="5" s="1"/>
  <c r="AZ1836" i="5"/>
  <c r="AX1836" i="5"/>
  <c r="AY1836" i="5" s="1"/>
  <c r="AZ1835" i="5"/>
  <c r="AX1835" i="5"/>
  <c r="AY1835" i="5" s="1"/>
  <c r="AZ1834" i="5"/>
  <c r="AX1834" i="5"/>
  <c r="AY1834" i="5" s="1"/>
  <c r="AZ1833" i="5"/>
  <c r="AX1833" i="5"/>
  <c r="AY1833" i="5" s="1"/>
  <c r="AZ1832" i="5"/>
  <c r="AX1832" i="5"/>
  <c r="AY1832" i="5" s="1"/>
  <c r="AZ1831" i="5"/>
  <c r="AX1831" i="5"/>
  <c r="AY1831" i="5" s="1"/>
  <c r="AZ1830" i="5"/>
  <c r="AX1830" i="5"/>
  <c r="AY1830" i="5" s="1"/>
  <c r="AZ1829" i="5"/>
  <c r="AX1829" i="5"/>
  <c r="AY1829" i="5" s="1"/>
  <c r="AZ1828" i="5"/>
  <c r="AX1828" i="5"/>
  <c r="AY1828" i="5" s="1"/>
  <c r="AZ1827" i="5"/>
  <c r="AX1827" i="5"/>
  <c r="AY1827" i="5" s="1"/>
  <c r="AZ1826" i="5"/>
  <c r="AX1826" i="5"/>
  <c r="AY1826" i="5" s="1"/>
  <c r="AZ1825" i="5"/>
  <c r="AX1825" i="5"/>
  <c r="AY1825" i="5" s="1"/>
  <c r="AZ1824" i="5"/>
  <c r="AX1824" i="5"/>
  <c r="AY1824" i="5" s="1"/>
  <c r="AZ1823" i="5"/>
  <c r="AX1823" i="5"/>
  <c r="AY1823" i="5" s="1"/>
  <c r="AZ1822" i="5"/>
  <c r="AX1822" i="5"/>
  <c r="AY1822" i="5" s="1"/>
  <c r="AZ1821" i="5"/>
  <c r="AX1821" i="5"/>
  <c r="AY1821" i="5" s="1"/>
  <c r="AZ1820" i="5"/>
  <c r="AX1820" i="5"/>
  <c r="AY1820" i="5" s="1"/>
  <c r="AZ1819" i="5"/>
  <c r="AX1819" i="5"/>
  <c r="AY1819" i="5" s="1"/>
  <c r="AZ1818" i="5"/>
  <c r="AX1818" i="5"/>
  <c r="AY1818" i="5" s="1"/>
  <c r="AZ1817" i="5"/>
  <c r="AX1817" i="5"/>
  <c r="AY1817" i="5" s="1"/>
  <c r="AZ1816" i="5"/>
  <c r="AX1816" i="5"/>
  <c r="AY1816" i="5" s="1"/>
  <c r="AZ1815" i="5"/>
  <c r="AX1815" i="5"/>
  <c r="AY1815" i="5" s="1"/>
  <c r="AZ1814" i="5"/>
  <c r="AX1814" i="5"/>
  <c r="AY1814" i="5" s="1"/>
  <c r="AZ1813" i="5"/>
  <c r="AX1813" i="5"/>
  <c r="AY1813" i="5" s="1"/>
  <c r="AZ1812" i="5"/>
  <c r="AX1812" i="5"/>
  <c r="AY1812" i="5" s="1"/>
  <c r="AZ1811" i="5"/>
  <c r="AX1811" i="5"/>
  <c r="AY1811" i="5" s="1"/>
  <c r="AZ1810" i="5"/>
  <c r="AX1810" i="5"/>
  <c r="AY1810" i="5" s="1"/>
  <c r="AZ1809" i="5"/>
  <c r="AX1809" i="5"/>
  <c r="AY1809" i="5" s="1"/>
  <c r="AZ1808" i="5"/>
  <c r="AX1808" i="5"/>
  <c r="AY1808" i="5" s="1"/>
  <c r="AZ1807" i="5"/>
  <c r="AX1807" i="5"/>
  <c r="AY1807" i="5" s="1"/>
  <c r="AZ1806" i="5"/>
  <c r="AX1806" i="5"/>
  <c r="AY1806" i="5" s="1"/>
  <c r="AZ1805" i="5"/>
  <c r="AX1805" i="5"/>
  <c r="AY1805" i="5" s="1"/>
  <c r="AZ1804" i="5"/>
  <c r="AX1804" i="5"/>
  <c r="AY1804" i="5" s="1"/>
  <c r="AZ1803" i="5"/>
  <c r="AX1803" i="5"/>
  <c r="AY1803" i="5" s="1"/>
  <c r="AZ1802" i="5"/>
  <c r="AX1802" i="5"/>
  <c r="AY1802" i="5" s="1"/>
  <c r="AZ1801" i="5"/>
  <c r="AX1801" i="5"/>
  <c r="AY1801" i="5" s="1"/>
  <c r="AZ1800" i="5"/>
  <c r="AX1800" i="5"/>
  <c r="AY1800" i="5" s="1"/>
  <c r="AZ1799" i="5"/>
  <c r="AX1799" i="5"/>
  <c r="AY1799" i="5" s="1"/>
  <c r="AZ1798" i="5"/>
  <c r="AX1798" i="5"/>
  <c r="AY1798" i="5" s="1"/>
  <c r="AZ1797" i="5"/>
  <c r="AX1797" i="5"/>
  <c r="AY1797" i="5" s="1"/>
  <c r="AZ1796" i="5"/>
  <c r="AX1796" i="5"/>
  <c r="AY1796" i="5" s="1"/>
  <c r="AZ1795" i="5"/>
  <c r="AX1795" i="5"/>
  <c r="AY1795" i="5" s="1"/>
  <c r="AZ1794" i="5"/>
  <c r="AX1794" i="5"/>
  <c r="AY1794" i="5" s="1"/>
  <c r="AZ1793" i="5"/>
  <c r="AX1793" i="5"/>
  <c r="AY1793" i="5" s="1"/>
  <c r="AZ1792" i="5"/>
  <c r="AX1792" i="5"/>
  <c r="AY1792" i="5" s="1"/>
  <c r="AZ1791" i="5"/>
  <c r="AX1791" i="5"/>
  <c r="AY1791" i="5" s="1"/>
  <c r="AZ1790" i="5"/>
  <c r="AX1790" i="5"/>
  <c r="AY1790" i="5" s="1"/>
  <c r="AZ1789" i="5"/>
  <c r="AX1789" i="5"/>
  <c r="AY1789" i="5" s="1"/>
  <c r="AZ1788" i="5"/>
  <c r="AX1788" i="5"/>
  <c r="AY1788" i="5" s="1"/>
  <c r="AZ1787" i="5"/>
  <c r="AX1787" i="5"/>
  <c r="AY1787" i="5" s="1"/>
  <c r="AZ1786" i="5"/>
  <c r="AX1786" i="5"/>
  <c r="AY1786" i="5" s="1"/>
  <c r="AZ1785" i="5"/>
  <c r="AX1785" i="5"/>
  <c r="AY1785" i="5" s="1"/>
  <c r="AZ1784" i="5"/>
  <c r="AX1784" i="5"/>
  <c r="AY1784" i="5" s="1"/>
  <c r="AZ1783" i="5"/>
  <c r="AX1783" i="5"/>
  <c r="AY1783" i="5" s="1"/>
  <c r="AZ1782" i="5"/>
  <c r="AX1782" i="5"/>
  <c r="AY1782" i="5" s="1"/>
  <c r="AZ1781" i="5"/>
  <c r="AX1781" i="5"/>
  <c r="AY1781" i="5" s="1"/>
  <c r="AZ1780" i="5"/>
  <c r="AX1780" i="5"/>
  <c r="AY1780" i="5" s="1"/>
  <c r="AZ1779" i="5"/>
  <c r="AX1779" i="5"/>
  <c r="AY1779" i="5" s="1"/>
  <c r="AZ1778" i="5"/>
  <c r="AX1778" i="5"/>
  <c r="AY1778" i="5" s="1"/>
  <c r="AZ1777" i="5"/>
  <c r="AX1777" i="5"/>
  <c r="AY1777" i="5" s="1"/>
  <c r="AZ1776" i="5"/>
  <c r="AX1776" i="5"/>
  <c r="AY1776" i="5" s="1"/>
  <c r="AZ1775" i="5"/>
  <c r="AX1775" i="5"/>
  <c r="AY1775" i="5" s="1"/>
  <c r="AZ1774" i="5"/>
  <c r="AX1774" i="5"/>
  <c r="AY1774" i="5" s="1"/>
  <c r="AZ1773" i="5"/>
  <c r="AX1773" i="5"/>
  <c r="AY1773" i="5" s="1"/>
  <c r="AZ1772" i="5"/>
  <c r="AX1772" i="5"/>
  <c r="AY1772" i="5" s="1"/>
  <c r="AZ1771" i="5"/>
  <c r="AX1771" i="5"/>
  <c r="AY1771" i="5" s="1"/>
  <c r="AZ1770" i="5"/>
  <c r="AX1770" i="5"/>
  <c r="AY1770" i="5" s="1"/>
  <c r="AZ1769" i="5"/>
  <c r="AX1769" i="5"/>
  <c r="AY1769" i="5" s="1"/>
  <c r="AZ1768" i="5"/>
  <c r="AX1768" i="5"/>
  <c r="AY1768" i="5" s="1"/>
  <c r="AZ1767" i="5"/>
  <c r="AX1767" i="5"/>
  <c r="AY1767" i="5" s="1"/>
  <c r="AZ1766" i="5"/>
  <c r="AX1766" i="5"/>
  <c r="AY1766" i="5" s="1"/>
  <c r="AZ1765" i="5"/>
  <c r="AX1765" i="5"/>
  <c r="AY1765" i="5" s="1"/>
  <c r="AZ1764" i="5"/>
  <c r="AX1764" i="5"/>
  <c r="AY1764" i="5" s="1"/>
  <c r="AZ1763" i="5"/>
  <c r="AX1763" i="5"/>
  <c r="AY1763" i="5" s="1"/>
  <c r="AZ1762" i="5"/>
  <c r="AX1762" i="5"/>
  <c r="AY1762" i="5" s="1"/>
  <c r="AZ1761" i="5"/>
  <c r="AX1761" i="5"/>
  <c r="AY1761" i="5" s="1"/>
  <c r="AZ1760" i="5"/>
  <c r="AX1760" i="5"/>
  <c r="AY1760" i="5" s="1"/>
  <c r="AZ1759" i="5"/>
  <c r="AX1759" i="5"/>
  <c r="AY1759" i="5" s="1"/>
  <c r="AZ1758" i="5"/>
  <c r="AX1758" i="5"/>
  <c r="AY1758" i="5" s="1"/>
  <c r="AZ1757" i="5"/>
  <c r="AX1757" i="5"/>
  <c r="AY1757" i="5" s="1"/>
  <c r="AZ1756" i="5"/>
  <c r="AX1756" i="5"/>
  <c r="AY1756" i="5" s="1"/>
  <c r="AZ1755" i="5"/>
  <c r="AX1755" i="5"/>
  <c r="AY1755" i="5" s="1"/>
  <c r="AZ1754" i="5"/>
  <c r="AX1754" i="5"/>
  <c r="AY1754" i="5" s="1"/>
  <c r="AZ1753" i="5"/>
  <c r="AX1753" i="5"/>
  <c r="AY1753" i="5" s="1"/>
  <c r="AZ1752" i="5"/>
  <c r="AX1752" i="5"/>
  <c r="AY1752" i="5" s="1"/>
  <c r="AZ1751" i="5"/>
  <c r="AX1751" i="5"/>
  <c r="AY1751" i="5" s="1"/>
  <c r="AZ1750" i="5"/>
  <c r="AX1750" i="5"/>
  <c r="AY1750" i="5" s="1"/>
  <c r="AZ1749" i="5"/>
  <c r="AX1749" i="5"/>
  <c r="AY1749" i="5" s="1"/>
  <c r="AZ1748" i="5"/>
  <c r="AX1748" i="5"/>
  <c r="AY1748" i="5" s="1"/>
  <c r="AZ1747" i="5"/>
  <c r="AX1747" i="5"/>
  <c r="AY1747" i="5" s="1"/>
  <c r="AZ1746" i="5"/>
  <c r="AX1746" i="5"/>
  <c r="AY1746" i="5" s="1"/>
  <c r="AZ1745" i="5"/>
  <c r="AX1745" i="5"/>
  <c r="AY1745" i="5" s="1"/>
  <c r="AZ1744" i="5"/>
  <c r="AX1744" i="5"/>
  <c r="AY1744" i="5" s="1"/>
  <c r="AZ1743" i="5"/>
  <c r="AX1743" i="5"/>
  <c r="AY1743" i="5" s="1"/>
  <c r="AZ1742" i="5"/>
  <c r="AX1742" i="5"/>
  <c r="AY1742" i="5" s="1"/>
  <c r="AZ1741" i="5"/>
  <c r="AX1741" i="5"/>
  <c r="AY1741" i="5" s="1"/>
  <c r="AZ1740" i="5"/>
  <c r="AX1740" i="5"/>
  <c r="AY1740" i="5" s="1"/>
  <c r="AZ1739" i="5"/>
  <c r="AX1739" i="5"/>
  <c r="AY1739" i="5" s="1"/>
  <c r="AZ1738" i="5"/>
  <c r="AX1738" i="5"/>
  <c r="AY1738" i="5" s="1"/>
  <c r="AZ1737" i="5"/>
  <c r="AX1737" i="5"/>
  <c r="AY1737" i="5" s="1"/>
  <c r="AZ1736" i="5"/>
  <c r="AX1736" i="5"/>
  <c r="AY1736" i="5" s="1"/>
  <c r="AZ1735" i="5"/>
  <c r="AX1735" i="5"/>
  <c r="AY1735" i="5" s="1"/>
  <c r="AZ1734" i="5"/>
  <c r="AX1734" i="5"/>
  <c r="AY1734" i="5" s="1"/>
  <c r="AZ1733" i="5"/>
  <c r="AX1733" i="5"/>
  <c r="AY1733" i="5" s="1"/>
  <c r="AZ1732" i="5"/>
  <c r="AX1732" i="5"/>
  <c r="AY1732" i="5" s="1"/>
  <c r="AZ1731" i="5"/>
  <c r="AX1731" i="5"/>
  <c r="AY1731" i="5" s="1"/>
  <c r="AZ1730" i="5"/>
  <c r="AX1730" i="5"/>
  <c r="AY1730" i="5" s="1"/>
  <c r="AZ1729" i="5"/>
  <c r="AX1729" i="5"/>
  <c r="AY1729" i="5" s="1"/>
  <c r="AZ1728" i="5"/>
  <c r="AX1728" i="5"/>
  <c r="AY1728" i="5" s="1"/>
  <c r="AZ1727" i="5"/>
  <c r="AX1727" i="5"/>
  <c r="AY1727" i="5" s="1"/>
  <c r="AZ1726" i="5"/>
  <c r="AX1726" i="5"/>
  <c r="AY1726" i="5" s="1"/>
  <c r="AZ1725" i="5"/>
  <c r="AX1725" i="5"/>
  <c r="AY1725" i="5" s="1"/>
  <c r="AZ1724" i="5"/>
  <c r="AX1724" i="5"/>
  <c r="AY1724" i="5" s="1"/>
  <c r="AZ1723" i="5"/>
  <c r="AX1723" i="5"/>
  <c r="AY1723" i="5" s="1"/>
  <c r="AZ1722" i="5"/>
  <c r="AX1722" i="5"/>
  <c r="AY1722" i="5" s="1"/>
  <c r="AZ1721" i="5"/>
  <c r="AX1721" i="5"/>
  <c r="AY1721" i="5" s="1"/>
  <c r="AZ1720" i="5"/>
  <c r="AX1720" i="5"/>
  <c r="AY1720" i="5" s="1"/>
  <c r="AZ1719" i="5"/>
  <c r="AX1719" i="5"/>
  <c r="AY1719" i="5" s="1"/>
  <c r="AZ1718" i="5"/>
  <c r="AX1718" i="5"/>
  <c r="AY1718" i="5" s="1"/>
  <c r="AZ1717" i="5"/>
  <c r="AX1717" i="5"/>
  <c r="AY1717" i="5" s="1"/>
  <c r="AZ1716" i="5"/>
  <c r="AX1716" i="5"/>
  <c r="AY1716" i="5" s="1"/>
  <c r="AZ1715" i="5"/>
  <c r="AX1715" i="5"/>
  <c r="AY1715" i="5" s="1"/>
  <c r="AZ1714" i="5"/>
  <c r="AX1714" i="5"/>
  <c r="AY1714" i="5" s="1"/>
  <c r="AZ1713" i="5"/>
  <c r="AX1713" i="5"/>
  <c r="AY1713" i="5" s="1"/>
  <c r="AZ1712" i="5"/>
  <c r="AX1712" i="5"/>
  <c r="AY1712" i="5" s="1"/>
  <c r="AZ1711" i="5"/>
  <c r="AX1711" i="5"/>
  <c r="AY1711" i="5" s="1"/>
  <c r="AZ1710" i="5"/>
  <c r="AX1710" i="5"/>
  <c r="AY1710" i="5" s="1"/>
  <c r="AZ1709" i="5"/>
  <c r="AX1709" i="5"/>
  <c r="AY1709" i="5" s="1"/>
  <c r="AZ1708" i="5"/>
  <c r="AX1708" i="5"/>
  <c r="AY1708" i="5" s="1"/>
  <c r="AZ1707" i="5"/>
  <c r="AX1707" i="5"/>
  <c r="AY1707" i="5" s="1"/>
  <c r="AZ1706" i="5"/>
  <c r="AX1706" i="5"/>
  <c r="AY1706" i="5" s="1"/>
  <c r="AZ1705" i="5"/>
  <c r="AX1705" i="5"/>
  <c r="AY1705" i="5" s="1"/>
  <c r="AZ1704" i="5"/>
  <c r="AX1704" i="5"/>
  <c r="AY1704" i="5" s="1"/>
  <c r="AZ1703" i="5"/>
  <c r="AX1703" i="5"/>
  <c r="AY1703" i="5" s="1"/>
  <c r="AZ1702" i="5"/>
  <c r="AX1702" i="5"/>
  <c r="AY1702" i="5" s="1"/>
  <c r="AZ1701" i="5"/>
  <c r="AX1701" i="5"/>
  <c r="AY1701" i="5" s="1"/>
  <c r="AZ1700" i="5"/>
  <c r="AX1700" i="5"/>
  <c r="AY1700" i="5" s="1"/>
  <c r="AZ1699" i="5"/>
  <c r="AX1699" i="5"/>
  <c r="AY1699" i="5" s="1"/>
  <c r="AZ1698" i="5"/>
  <c r="AX1698" i="5"/>
  <c r="AY1698" i="5" s="1"/>
  <c r="AZ1697" i="5"/>
  <c r="AX1697" i="5"/>
  <c r="AY1697" i="5" s="1"/>
  <c r="AZ1696" i="5"/>
  <c r="AX1696" i="5"/>
  <c r="AY1696" i="5" s="1"/>
  <c r="AZ1695" i="5"/>
  <c r="AX1695" i="5"/>
  <c r="AY1695" i="5" s="1"/>
  <c r="AZ1694" i="5"/>
  <c r="AX1694" i="5"/>
  <c r="AY1694" i="5" s="1"/>
  <c r="AZ1693" i="5"/>
  <c r="AX1693" i="5"/>
  <c r="AY1693" i="5" s="1"/>
  <c r="AZ1692" i="5"/>
  <c r="AX1692" i="5"/>
  <c r="AY1692" i="5" s="1"/>
  <c r="AZ1691" i="5"/>
  <c r="AX1691" i="5"/>
  <c r="AY1691" i="5" s="1"/>
  <c r="AZ1690" i="5"/>
  <c r="AX1690" i="5"/>
  <c r="AY1690" i="5" s="1"/>
  <c r="AZ1689" i="5"/>
  <c r="AX1689" i="5"/>
  <c r="AY1689" i="5" s="1"/>
  <c r="AZ1688" i="5"/>
  <c r="AX1688" i="5"/>
  <c r="AY1688" i="5" s="1"/>
  <c r="AZ1687" i="5"/>
  <c r="AX1687" i="5"/>
  <c r="AY1687" i="5" s="1"/>
  <c r="AZ1686" i="5"/>
  <c r="AX1686" i="5"/>
  <c r="AY1686" i="5" s="1"/>
  <c r="AZ1685" i="5"/>
  <c r="AX1685" i="5"/>
  <c r="AY1685" i="5" s="1"/>
  <c r="AZ1684" i="5"/>
  <c r="AX1684" i="5"/>
  <c r="AY1684" i="5" s="1"/>
  <c r="AZ1683" i="5"/>
  <c r="AX1683" i="5"/>
  <c r="AY1683" i="5" s="1"/>
  <c r="AZ1682" i="5"/>
  <c r="AX1682" i="5"/>
  <c r="AY1682" i="5" s="1"/>
  <c r="AZ1681" i="5"/>
  <c r="AX1681" i="5"/>
  <c r="AY1681" i="5" s="1"/>
  <c r="AZ1680" i="5"/>
  <c r="AX1680" i="5"/>
  <c r="AY1680" i="5" s="1"/>
  <c r="AZ1679" i="5"/>
  <c r="AX1679" i="5"/>
  <c r="AY1679" i="5" s="1"/>
  <c r="AZ1678" i="5"/>
  <c r="AX1678" i="5"/>
  <c r="AY1678" i="5" s="1"/>
  <c r="AZ1677" i="5"/>
  <c r="AX1677" i="5"/>
  <c r="AY1677" i="5" s="1"/>
  <c r="AZ1676" i="5"/>
  <c r="AX1676" i="5"/>
  <c r="AY1676" i="5" s="1"/>
  <c r="AZ1675" i="5"/>
  <c r="AX1675" i="5"/>
  <c r="AY1675" i="5" s="1"/>
  <c r="AZ1674" i="5"/>
  <c r="AX1674" i="5"/>
  <c r="AY1674" i="5" s="1"/>
  <c r="AZ1673" i="5"/>
  <c r="AX1673" i="5"/>
  <c r="AY1673" i="5" s="1"/>
  <c r="AZ1672" i="5"/>
  <c r="AX1672" i="5"/>
  <c r="AY1672" i="5" s="1"/>
  <c r="AZ1671" i="5"/>
  <c r="AX1671" i="5"/>
  <c r="AY1671" i="5" s="1"/>
  <c r="AZ1670" i="5"/>
  <c r="AX1670" i="5"/>
  <c r="AY1670" i="5" s="1"/>
  <c r="AZ1669" i="5"/>
  <c r="AX1669" i="5"/>
  <c r="AY1669" i="5" s="1"/>
  <c r="AZ1668" i="5"/>
  <c r="AX1668" i="5"/>
  <c r="AY1668" i="5" s="1"/>
  <c r="AZ1667" i="5"/>
  <c r="AX1667" i="5"/>
  <c r="AY1667" i="5" s="1"/>
  <c r="AZ1666" i="5"/>
  <c r="AX1666" i="5"/>
  <c r="AY1666" i="5" s="1"/>
  <c r="AZ1665" i="5"/>
  <c r="AX1665" i="5"/>
  <c r="AY1665" i="5" s="1"/>
  <c r="AZ1664" i="5"/>
  <c r="AX1664" i="5"/>
  <c r="AY1664" i="5" s="1"/>
  <c r="AZ1663" i="5"/>
  <c r="AX1663" i="5"/>
  <c r="AY1663" i="5" s="1"/>
  <c r="AZ1662" i="5"/>
  <c r="AX1662" i="5"/>
  <c r="AY1662" i="5" s="1"/>
  <c r="AZ1661" i="5"/>
  <c r="AX1661" i="5"/>
  <c r="AY1661" i="5" s="1"/>
  <c r="AZ1660" i="5"/>
  <c r="AX1660" i="5"/>
  <c r="AY1660" i="5" s="1"/>
  <c r="AZ1659" i="5"/>
  <c r="AX1659" i="5"/>
  <c r="AY1659" i="5" s="1"/>
  <c r="AZ1658" i="5"/>
  <c r="AX1658" i="5"/>
  <c r="AY1658" i="5" s="1"/>
  <c r="AZ1657" i="5"/>
  <c r="AX1657" i="5"/>
  <c r="AY1657" i="5" s="1"/>
  <c r="AZ1656" i="5"/>
  <c r="AX1656" i="5"/>
  <c r="AY1656" i="5" s="1"/>
  <c r="AZ1655" i="5"/>
  <c r="AX1655" i="5"/>
  <c r="AY1655" i="5" s="1"/>
  <c r="AZ1654" i="5"/>
  <c r="AX1654" i="5"/>
  <c r="AY1654" i="5" s="1"/>
  <c r="AZ1653" i="5"/>
  <c r="AX1653" i="5"/>
  <c r="AY1653" i="5" s="1"/>
  <c r="AZ1652" i="5"/>
  <c r="AX1652" i="5"/>
  <c r="AY1652" i="5" s="1"/>
  <c r="AZ1651" i="5"/>
  <c r="AX1651" i="5"/>
  <c r="AY1651" i="5" s="1"/>
  <c r="AZ1650" i="5"/>
  <c r="AX1650" i="5"/>
  <c r="AY1650" i="5" s="1"/>
  <c r="AZ1649" i="5"/>
  <c r="AX1649" i="5"/>
  <c r="AY1649" i="5" s="1"/>
  <c r="AZ1648" i="5"/>
  <c r="AX1648" i="5"/>
  <c r="AY1648" i="5" s="1"/>
  <c r="AZ1647" i="5"/>
  <c r="AX1647" i="5"/>
  <c r="AY1647" i="5" s="1"/>
  <c r="AZ1646" i="5"/>
  <c r="AX1646" i="5"/>
  <c r="AY1646" i="5" s="1"/>
  <c r="AZ1645" i="5"/>
  <c r="AX1645" i="5"/>
  <c r="AY1645" i="5" s="1"/>
  <c r="AZ1644" i="5"/>
  <c r="AX1644" i="5"/>
  <c r="AY1644" i="5" s="1"/>
  <c r="AZ1643" i="5"/>
  <c r="AX1643" i="5"/>
  <c r="AY1643" i="5" s="1"/>
  <c r="AZ1642" i="5"/>
  <c r="AX1642" i="5"/>
  <c r="AY1642" i="5" s="1"/>
  <c r="AZ1641" i="5"/>
  <c r="AX1641" i="5"/>
  <c r="AY1641" i="5" s="1"/>
  <c r="AZ1640" i="5"/>
  <c r="AX1640" i="5"/>
  <c r="AY1640" i="5" s="1"/>
  <c r="AZ1639" i="5"/>
  <c r="AX1639" i="5"/>
  <c r="AY1639" i="5" s="1"/>
  <c r="AZ1638" i="5"/>
  <c r="AX1638" i="5"/>
  <c r="AY1638" i="5" s="1"/>
  <c r="AZ1637" i="5"/>
  <c r="AX1637" i="5"/>
  <c r="AY1637" i="5" s="1"/>
  <c r="AZ1636" i="5"/>
  <c r="AX1636" i="5"/>
  <c r="AY1636" i="5" s="1"/>
  <c r="AZ1635" i="5"/>
  <c r="AX1635" i="5"/>
  <c r="AY1635" i="5" s="1"/>
  <c r="AZ1634" i="5"/>
  <c r="AX1634" i="5"/>
  <c r="AY1634" i="5" s="1"/>
  <c r="AZ1633" i="5"/>
  <c r="AX1633" i="5"/>
  <c r="AY1633" i="5" s="1"/>
  <c r="AZ1632" i="5"/>
  <c r="AX1632" i="5"/>
  <c r="AY1632" i="5" s="1"/>
  <c r="AZ1631" i="5"/>
  <c r="AX1631" i="5"/>
  <c r="AY1631" i="5" s="1"/>
  <c r="AZ1630" i="5"/>
  <c r="AX1630" i="5"/>
  <c r="AY1630" i="5" s="1"/>
  <c r="AZ1629" i="5"/>
  <c r="AX1629" i="5"/>
  <c r="AY1629" i="5" s="1"/>
  <c r="AZ1628" i="5"/>
  <c r="AX1628" i="5"/>
  <c r="AY1628" i="5" s="1"/>
  <c r="AZ1627" i="5"/>
  <c r="AX1627" i="5"/>
  <c r="AY1627" i="5" s="1"/>
  <c r="AZ1626" i="5"/>
  <c r="AX1626" i="5"/>
  <c r="AY1626" i="5" s="1"/>
  <c r="AZ1625" i="5"/>
  <c r="AX1625" i="5"/>
  <c r="AY1625" i="5" s="1"/>
  <c r="AZ1624" i="5"/>
  <c r="AX1624" i="5"/>
  <c r="AY1624" i="5" s="1"/>
  <c r="AZ1623" i="5"/>
  <c r="AX1623" i="5"/>
  <c r="AY1623" i="5" s="1"/>
  <c r="AZ1622" i="5"/>
  <c r="AX1622" i="5"/>
  <c r="AY1622" i="5" s="1"/>
  <c r="AZ1621" i="5"/>
  <c r="AX1621" i="5"/>
  <c r="AY1621" i="5" s="1"/>
  <c r="AZ1620" i="5"/>
  <c r="AX1620" i="5"/>
  <c r="AY1620" i="5" s="1"/>
  <c r="AZ1619" i="5"/>
  <c r="AX1619" i="5"/>
  <c r="AY1619" i="5" s="1"/>
  <c r="AZ1618" i="5"/>
  <c r="AX1618" i="5"/>
  <c r="AY1618" i="5" s="1"/>
  <c r="AZ1617" i="5"/>
  <c r="AX1617" i="5"/>
  <c r="AY1617" i="5" s="1"/>
  <c r="AZ1616" i="5"/>
  <c r="AX1616" i="5"/>
  <c r="AY1616" i="5" s="1"/>
  <c r="AZ1615" i="5"/>
  <c r="AX1615" i="5"/>
  <c r="AY1615" i="5" s="1"/>
  <c r="AZ1614" i="5"/>
  <c r="AX1614" i="5"/>
  <c r="AY1614" i="5" s="1"/>
  <c r="AZ1613" i="5"/>
  <c r="AX1613" i="5"/>
  <c r="AY1613" i="5" s="1"/>
  <c r="AZ1612" i="5"/>
  <c r="AX1612" i="5"/>
  <c r="AY1612" i="5" s="1"/>
  <c r="AZ1611" i="5"/>
  <c r="AX1611" i="5"/>
  <c r="AY1611" i="5" s="1"/>
  <c r="AZ1610" i="5"/>
  <c r="AX1610" i="5"/>
  <c r="AY1610" i="5" s="1"/>
  <c r="AZ1609" i="5"/>
  <c r="AX1609" i="5"/>
  <c r="AY1609" i="5" s="1"/>
  <c r="AZ1608" i="5"/>
  <c r="AX1608" i="5"/>
  <c r="AY1608" i="5" s="1"/>
  <c r="AZ1607" i="5"/>
  <c r="AX1607" i="5"/>
  <c r="AY1607" i="5" s="1"/>
  <c r="AZ1606" i="5"/>
  <c r="AX1606" i="5"/>
  <c r="AY1606" i="5" s="1"/>
  <c r="AZ1605" i="5"/>
  <c r="AX1605" i="5"/>
  <c r="AY1605" i="5" s="1"/>
  <c r="AZ1604" i="5"/>
  <c r="AX1604" i="5"/>
  <c r="AY1604" i="5" s="1"/>
  <c r="AZ1603" i="5"/>
  <c r="AX1603" i="5"/>
  <c r="AY1603" i="5" s="1"/>
  <c r="AZ1602" i="5"/>
  <c r="AX1602" i="5"/>
  <c r="AY1602" i="5" s="1"/>
  <c r="AZ1601" i="5"/>
  <c r="AX1601" i="5"/>
  <c r="AY1601" i="5" s="1"/>
  <c r="AZ1600" i="5"/>
  <c r="AX1600" i="5"/>
  <c r="AY1600" i="5" s="1"/>
  <c r="AZ1599" i="5"/>
  <c r="AX1599" i="5"/>
  <c r="AY1599" i="5" s="1"/>
  <c r="AZ1598" i="5"/>
  <c r="AX1598" i="5"/>
  <c r="AY1598" i="5" s="1"/>
  <c r="AZ1597" i="5"/>
  <c r="AX1597" i="5"/>
  <c r="AY1597" i="5" s="1"/>
  <c r="AZ1596" i="5"/>
  <c r="AX1596" i="5"/>
  <c r="AY1596" i="5" s="1"/>
  <c r="AZ1595" i="5"/>
  <c r="AX1595" i="5"/>
  <c r="AY1595" i="5" s="1"/>
  <c r="AZ1594" i="5"/>
  <c r="AX1594" i="5"/>
  <c r="AY1594" i="5" s="1"/>
  <c r="AZ1593" i="5"/>
  <c r="AX1593" i="5"/>
  <c r="AY1593" i="5" s="1"/>
  <c r="AZ1592" i="5"/>
  <c r="AX1592" i="5"/>
  <c r="AY1592" i="5" s="1"/>
  <c r="AZ1591" i="5"/>
  <c r="AX1591" i="5"/>
  <c r="AY1591" i="5" s="1"/>
  <c r="AZ1590" i="5"/>
  <c r="AX1590" i="5"/>
  <c r="AY1590" i="5" s="1"/>
  <c r="AZ1589" i="5"/>
  <c r="AX1589" i="5"/>
  <c r="AY1589" i="5" s="1"/>
  <c r="AZ1588" i="5"/>
  <c r="AX1588" i="5"/>
  <c r="AY1588" i="5" s="1"/>
  <c r="AZ1587" i="5"/>
  <c r="AX1587" i="5"/>
  <c r="AY1587" i="5" s="1"/>
  <c r="AZ1586" i="5"/>
  <c r="AX1586" i="5"/>
  <c r="AY1586" i="5" s="1"/>
  <c r="AZ1585" i="5"/>
  <c r="AX1585" i="5"/>
  <c r="AY1585" i="5" s="1"/>
  <c r="AZ1584" i="5"/>
  <c r="AX1584" i="5"/>
  <c r="AY1584" i="5" s="1"/>
  <c r="AZ1583" i="5"/>
  <c r="AX1583" i="5"/>
  <c r="AY1583" i="5" s="1"/>
  <c r="AZ1582" i="5"/>
  <c r="AX1582" i="5"/>
  <c r="AY1582" i="5" s="1"/>
  <c r="AZ1581" i="5"/>
  <c r="AX1581" i="5"/>
  <c r="AY1581" i="5" s="1"/>
  <c r="AZ1580" i="5"/>
  <c r="AX1580" i="5"/>
  <c r="AY1580" i="5" s="1"/>
  <c r="AZ1579" i="5"/>
  <c r="AX1579" i="5"/>
  <c r="AY1579" i="5" s="1"/>
  <c r="AZ1578" i="5"/>
  <c r="AX1578" i="5"/>
  <c r="AY1578" i="5" s="1"/>
  <c r="AZ1577" i="5"/>
  <c r="AX1577" i="5"/>
  <c r="AY1577" i="5" s="1"/>
  <c r="AZ1576" i="5"/>
  <c r="AX1576" i="5"/>
  <c r="AY1576" i="5" s="1"/>
  <c r="AZ1575" i="5"/>
  <c r="AX1575" i="5"/>
  <c r="AY1575" i="5" s="1"/>
  <c r="AZ1574" i="5"/>
  <c r="AX1574" i="5"/>
  <c r="AY1574" i="5" s="1"/>
  <c r="AZ1573" i="5"/>
  <c r="AX1573" i="5"/>
  <c r="AY1573" i="5" s="1"/>
  <c r="AZ1572" i="5"/>
  <c r="AX1572" i="5"/>
  <c r="AY1572" i="5" s="1"/>
  <c r="AZ1571" i="5"/>
  <c r="AX1571" i="5"/>
  <c r="AY1571" i="5" s="1"/>
  <c r="AZ1570" i="5"/>
  <c r="AX1570" i="5"/>
  <c r="AY1570" i="5" s="1"/>
  <c r="AZ1569" i="5"/>
  <c r="AX1569" i="5"/>
  <c r="AY1569" i="5" s="1"/>
  <c r="AZ1568" i="5"/>
  <c r="AX1568" i="5"/>
  <c r="AY1568" i="5" s="1"/>
  <c r="AZ1567" i="5"/>
  <c r="AX1567" i="5"/>
  <c r="AY1567" i="5" s="1"/>
  <c r="AZ1566" i="5"/>
  <c r="AX1566" i="5"/>
  <c r="AY1566" i="5" s="1"/>
  <c r="AZ1565" i="5"/>
  <c r="AX1565" i="5"/>
  <c r="AY1565" i="5" s="1"/>
  <c r="AZ1564" i="5"/>
  <c r="AX1564" i="5"/>
  <c r="AY1564" i="5" s="1"/>
  <c r="AZ1563" i="5"/>
  <c r="AX1563" i="5"/>
  <c r="AY1563" i="5" s="1"/>
  <c r="AZ1562" i="5"/>
  <c r="AX1562" i="5"/>
  <c r="AY1562" i="5" s="1"/>
  <c r="AZ1561" i="5"/>
  <c r="AX1561" i="5"/>
  <c r="AY1561" i="5" s="1"/>
  <c r="AZ1560" i="5"/>
  <c r="AX1560" i="5"/>
  <c r="AY1560" i="5" s="1"/>
  <c r="AZ1559" i="5"/>
  <c r="AX1559" i="5"/>
  <c r="AY1559" i="5" s="1"/>
  <c r="AZ1558" i="5"/>
  <c r="AX1558" i="5"/>
  <c r="AY1558" i="5" s="1"/>
  <c r="AZ1557" i="5"/>
  <c r="AX1557" i="5"/>
  <c r="AY1557" i="5" s="1"/>
  <c r="AZ1556" i="5"/>
  <c r="AX1556" i="5"/>
  <c r="AY1556" i="5" s="1"/>
  <c r="AZ1555" i="5"/>
  <c r="AX1555" i="5"/>
  <c r="AY1555" i="5" s="1"/>
  <c r="AZ1554" i="5"/>
  <c r="AX1554" i="5"/>
  <c r="AY1554" i="5" s="1"/>
  <c r="AZ1553" i="5"/>
  <c r="AX1553" i="5"/>
  <c r="AY1553" i="5" s="1"/>
  <c r="AZ1552" i="5"/>
  <c r="AX1552" i="5"/>
  <c r="AY1552" i="5" s="1"/>
  <c r="AZ1551" i="5"/>
  <c r="AX1551" i="5"/>
  <c r="AY1551" i="5" s="1"/>
  <c r="AZ1550" i="5"/>
  <c r="AX1550" i="5"/>
  <c r="AY1550" i="5" s="1"/>
  <c r="AZ1549" i="5"/>
  <c r="AX1549" i="5"/>
  <c r="AY1549" i="5" s="1"/>
  <c r="AZ1548" i="5"/>
  <c r="AX1548" i="5"/>
  <c r="AY1548" i="5" s="1"/>
  <c r="AZ1547" i="5"/>
  <c r="AX1547" i="5"/>
  <c r="AY1547" i="5" s="1"/>
  <c r="AZ1546" i="5"/>
  <c r="AX1546" i="5"/>
  <c r="AY1546" i="5" s="1"/>
  <c r="AZ1545" i="5"/>
  <c r="AX1545" i="5"/>
  <c r="AY1545" i="5" s="1"/>
  <c r="AZ1544" i="5"/>
  <c r="AX1544" i="5"/>
  <c r="AY1544" i="5" s="1"/>
  <c r="AZ1543" i="5"/>
  <c r="AX1543" i="5"/>
  <c r="AY1543" i="5" s="1"/>
  <c r="AZ1542" i="5"/>
  <c r="AX1542" i="5"/>
  <c r="AY1542" i="5" s="1"/>
  <c r="AZ1541" i="5"/>
  <c r="AX1541" i="5"/>
  <c r="AY1541" i="5" s="1"/>
  <c r="AZ1540" i="5"/>
  <c r="AX1540" i="5"/>
  <c r="AY1540" i="5" s="1"/>
  <c r="AZ1539" i="5"/>
  <c r="AX1539" i="5"/>
  <c r="AY1539" i="5" s="1"/>
  <c r="AZ1538" i="5"/>
  <c r="AX1538" i="5"/>
  <c r="AY1538" i="5" s="1"/>
  <c r="AZ1537" i="5"/>
  <c r="AX1537" i="5"/>
  <c r="AY1537" i="5" s="1"/>
  <c r="AZ1536" i="5"/>
  <c r="AX1536" i="5"/>
  <c r="AY1536" i="5" s="1"/>
  <c r="AZ1535" i="5"/>
  <c r="AX1535" i="5"/>
  <c r="AY1535" i="5" s="1"/>
  <c r="AZ1534" i="5"/>
  <c r="AX1534" i="5"/>
  <c r="AY1534" i="5" s="1"/>
  <c r="AZ1533" i="5"/>
  <c r="AX1533" i="5"/>
  <c r="AY1533" i="5" s="1"/>
  <c r="AZ1532" i="5"/>
  <c r="AX1532" i="5"/>
  <c r="AY1532" i="5" s="1"/>
  <c r="AZ1531" i="5"/>
  <c r="AX1531" i="5"/>
  <c r="AY1531" i="5" s="1"/>
  <c r="AZ1530" i="5"/>
  <c r="AX1530" i="5"/>
  <c r="AY1530" i="5" s="1"/>
  <c r="AZ1529" i="5"/>
  <c r="AX1529" i="5"/>
  <c r="AY1529" i="5" s="1"/>
  <c r="AZ1528" i="5"/>
  <c r="AX1528" i="5"/>
  <c r="AY1528" i="5" s="1"/>
  <c r="AZ1527" i="5"/>
  <c r="AX1527" i="5"/>
  <c r="AY1527" i="5" s="1"/>
  <c r="AZ1526" i="5"/>
  <c r="AX1526" i="5"/>
  <c r="AY1526" i="5" s="1"/>
  <c r="AZ1525" i="5"/>
  <c r="AX1525" i="5"/>
  <c r="AY1525" i="5" s="1"/>
  <c r="AZ1524" i="5"/>
  <c r="AX1524" i="5"/>
  <c r="AY1524" i="5" s="1"/>
  <c r="AZ1523" i="5"/>
  <c r="AX1523" i="5"/>
  <c r="AY1523" i="5" s="1"/>
  <c r="AZ1522" i="5"/>
  <c r="AX1522" i="5"/>
  <c r="AY1522" i="5" s="1"/>
  <c r="AZ1521" i="5"/>
  <c r="AX1521" i="5"/>
  <c r="AY1521" i="5" s="1"/>
  <c r="AZ1520" i="5"/>
  <c r="AX1520" i="5"/>
  <c r="AY1520" i="5" s="1"/>
  <c r="AZ1519" i="5"/>
  <c r="AX1519" i="5"/>
  <c r="AY1519" i="5" s="1"/>
  <c r="AZ1518" i="5"/>
  <c r="AX1518" i="5"/>
  <c r="AY1518" i="5" s="1"/>
  <c r="AZ1517" i="5"/>
  <c r="AX1517" i="5"/>
  <c r="AY1517" i="5" s="1"/>
  <c r="AZ1516" i="5"/>
  <c r="AX1516" i="5"/>
  <c r="AY1516" i="5" s="1"/>
  <c r="AZ1515" i="5"/>
  <c r="AX1515" i="5"/>
  <c r="AY1515" i="5" s="1"/>
  <c r="AZ1514" i="5"/>
  <c r="AX1514" i="5"/>
  <c r="AY1514" i="5" s="1"/>
  <c r="AZ1513" i="5"/>
  <c r="AX1513" i="5"/>
  <c r="AY1513" i="5" s="1"/>
  <c r="AZ1512" i="5"/>
  <c r="AX1512" i="5"/>
  <c r="AY1512" i="5" s="1"/>
  <c r="AZ1511" i="5"/>
  <c r="AX1511" i="5"/>
  <c r="AY1511" i="5" s="1"/>
  <c r="AZ1510" i="5"/>
  <c r="AX1510" i="5"/>
  <c r="AY1510" i="5" s="1"/>
  <c r="AZ1509" i="5"/>
  <c r="AX1509" i="5"/>
  <c r="AY1509" i="5" s="1"/>
  <c r="AZ1508" i="5"/>
  <c r="AX1508" i="5"/>
  <c r="AY1508" i="5" s="1"/>
  <c r="AZ1507" i="5"/>
  <c r="AX1507" i="5"/>
  <c r="AY1507" i="5" s="1"/>
  <c r="AZ1506" i="5"/>
  <c r="AX1506" i="5"/>
  <c r="AY1506" i="5" s="1"/>
  <c r="AZ1505" i="5"/>
  <c r="AX1505" i="5"/>
  <c r="AY1505" i="5" s="1"/>
  <c r="AZ1504" i="5"/>
  <c r="AX1504" i="5"/>
  <c r="AY1504" i="5" s="1"/>
  <c r="AZ1503" i="5"/>
  <c r="AX1503" i="5"/>
  <c r="AY1503" i="5" s="1"/>
  <c r="AZ1502" i="5"/>
  <c r="AX1502" i="5"/>
  <c r="AY1502" i="5" s="1"/>
  <c r="AZ1501" i="5"/>
  <c r="AX1501" i="5"/>
  <c r="AY1501" i="5" s="1"/>
  <c r="AZ1500" i="5"/>
  <c r="AX1500" i="5"/>
  <c r="AY1500" i="5" s="1"/>
  <c r="AZ1499" i="5"/>
  <c r="AX1499" i="5"/>
  <c r="AY1499" i="5" s="1"/>
  <c r="AZ1498" i="5"/>
  <c r="AX1498" i="5"/>
  <c r="AY1498" i="5" s="1"/>
  <c r="AZ1497" i="5"/>
  <c r="AX1497" i="5"/>
  <c r="AY1497" i="5" s="1"/>
  <c r="AZ1496" i="5"/>
  <c r="AX1496" i="5"/>
  <c r="AY1496" i="5" s="1"/>
  <c r="AZ1495" i="5"/>
  <c r="AX1495" i="5"/>
  <c r="AY1495" i="5" s="1"/>
  <c r="AZ1494" i="5"/>
  <c r="AX1494" i="5"/>
  <c r="AY1494" i="5" s="1"/>
  <c r="AZ1493" i="5"/>
  <c r="AX1493" i="5"/>
  <c r="AY1493" i="5" s="1"/>
  <c r="AZ1492" i="5"/>
  <c r="AX1492" i="5"/>
  <c r="AY1492" i="5" s="1"/>
  <c r="AZ1491" i="5"/>
  <c r="AX1491" i="5"/>
  <c r="AY1491" i="5" s="1"/>
  <c r="AZ1490" i="5"/>
  <c r="AX1490" i="5"/>
  <c r="AY1490" i="5" s="1"/>
  <c r="AZ1489" i="5"/>
  <c r="AX1489" i="5"/>
  <c r="AY1489" i="5" s="1"/>
  <c r="AZ1488" i="5"/>
  <c r="AX1488" i="5"/>
  <c r="AY1488" i="5" s="1"/>
  <c r="AZ1487" i="5"/>
  <c r="AX1487" i="5"/>
  <c r="AY1487" i="5" s="1"/>
  <c r="AZ1486" i="5"/>
  <c r="AX1486" i="5"/>
  <c r="AY1486" i="5" s="1"/>
  <c r="AZ1485" i="5"/>
  <c r="AX1485" i="5"/>
  <c r="AY1485" i="5" s="1"/>
  <c r="AZ1484" i="5"/>
  <c r="AX1484" i="5"/>
  <c r="AY1484" i="5" s="1"/>
  <c r="AZ1483" i="5"/>
  <c r="AX1483" i="5"/>
  <c r="AY1483" i="5" s="1"/>
  <c r="AZ1482" i="5"/>
  <c r="AX1482" i="5"/>
  <c r="AY1482" i="5" s="1"/>
  <c r="AZ1481" i="5"/>
  <c r="AX1481" i="5"/>
  <c r="AY1481" i="5" s="1"/>
  <c r="AZ1480" i="5"/>
  <c r="AX1480" i="5"/>
  <c r="AY1480" i="5" s="1"/>
  <c r="AZ1479" i="5"/>
  <c r="AX1479" i="5"/>
  <c r="AY1479" i="5" s="1"/>
  <c r="AZ1478" i="5"/>
  <c r="AX1478" i="5"/>
  <c r="AY1478" i="5" s="1"/>
  <c r="AZ1477" i="5"/>
  <c r="AX1477" i="5"/>
  <c r="AY1477" i="5" s="1"/>
  <c r="AZ1476" i="5"/>
  <c r="AX1476" i="5"/>
  <c r="AY1476" i="5" s="1"/>
  <c r="AZ1475" i="5"/>
  <c r="AX1475" i="5"/>
  <c r="AY1475" i="5" s="1"/>
  <c r="AZ1474" i="5"/>
  <c r="AX1474" i="5"/>
  <c r="AY1474" i="5" s="1"/>
  <c r="AZ1473" i="5"/>
  <c r="AX1473" i="5"/>
  <c r="AY1473" i="5" s="1"/>
  <c r="AZ1472" i="5"/>
  <c r="AX1472" i="5"/>
  <c r="AY1472" i="5" s="1"/>
  <c r="AZ1471" i="5"/>
  <c r="AX1471" i="5"/>
  <c r="AY1471" i="5" s="1"/>
  <c r="AZ1470" i="5"/>
  <c r="AX1470" i="5"/>
  <c r="AY1470" i="5" s="1"/>
  <c r="AZ1469" i="5"/>
  <c r="AX1469" i="5"/>
  <c r="AY1469" i="5" s="1"/>
  <c r="AZ1468" i="5"/>
  <c r="AX1468" i="5"/>
  <c r="AY1468" i="5" s="1"/>
  <c r="AZ1467" i="5"/>
  <c r="AX1467" i="5"/>
  <c r="AY1467" i="5" s="1"/>
  <c r="AZ1466" i="5"/>
  <c r="AX1466" i="5"/>
  <c r="AY1466" i="5" s="1"/>
  <c r="AZ1465" i="5"/>
  <c r="AX1465" i="5"/>
  <c r="AY1465" i="5" s="1"/>
  <c r="AZ1464" i="5"/>
  <c r="AX1464" i="5"/>
  <c r="AY1464" i="5" s="1"/>
  <c r="AZ1463" i="5"/>
  <c r="AX1463" i="5"/>
  <c r="AY1463" i="5" s="1"/>
  <c r="AZ1462" i="5"/>
  <c r="AX1462" i="5"/>
  <c r="AY1462" i="5" s="1"/>
  <c r="AZ1461" i="5"/>
  <c r="AX1461" i="5"/>
  <c r="AY1461" i="5" s="1"/>
  <c r="AZ1460" i="5"/>
  <c r="AX1460" i="5"/>
  <c r="AY1460" i="5" s="1"/>
  <c r="AZ1459" i="5"/>
  <c r="AX1459" i="5"/>
  <c r="AY1459" i="5" s="1"/>
  <c r="AZ1458" i="5"/>
  <c r="AX1458" i="5"/>
  <c r="AY1458" i="5" s="1"/>
  <c r="AZ1457" i="5"/>
  <c r="AX1457" i="5"/>
  <c r="AY1457" i="5" s="1"/>
  <c r="AZ1456" i="5"/>
  <c r="AX1456" i="5"/>
  <c r="AY1456" i="5" s="1"/>
  <c r="AZ1455" i="5"/>
  <c r="AX1455" i="5"/>
  <c r="AY1455" i="5" s="1"/>
  <c r="AZ1454" i="5"/>
  <c r="AX1454" i="5"/>
  <c r="AY1454" i="5" s="1"/>
  <c r="AZ1453" i="5"/>
  <c r="AX1453" i="5"/>
  <c r="AY1453" i="5" s="1"/>
  <c r="AZ1452" i="5"/>
  <c r="AX1452" i="5"/>
  <c r="AY1452" i="5" s="1"/>
  <c r="AZ1451" i="5"/>
  <c r="AX1451" i="5"/>
  <c r="AY1451" i="5" s="1"/>
  <c r="AZ1450" i="5"/>
  <c r="AX1450" i="5"/>
  <c r="AY1450" i="5" s="1"/>
  <c r="AZ1449" i="5"/>
  <c r="AX1449" i="5"/>
  <c r="AY1449" i="5" s="1"/>
  <c r="AZ1448" i="5"/>
  <c r="AX1448" i="5"/>
  <c r="AY1448" i="5" s="1"/>
  <c r="AZ1447" i="5"/>
  <c r="AX1447" i="5"/>
  <c r="AY1447" i="5" s="1"/>
  <c r="AZ1446" i="5"/>
  <c r="AX1446" i="5"/>
  <c r="AY1446" i="5" s="1"/>
  <c r="AZ1445" i="5"/>
  <c r="AX1445" i="5"/>
  <c r="AY1445" i="5" s="1"/>
  <c r="AZ1444" i="5"/>
  <c r="AX1444" i="5"/>
  <c r="AY1444" i="5" s="1"/>
  <c r="AZ1443" i="5"/>
  <c r="AX1443" i="5"/>
  <c r="AY1443" i="5" s="1"/>
  <c r="AZ1442" i="5"/>
  <c r="AX1442" i="5"/>
  <c r="AY1442" i="5" s="1"/>
  <c r="AZ1441" i="5"/>
  <c r="AX1441" i="5"/>
  <c r="AY1441" i="5" s="1"/>
  <c r="AZ1440" i="5"/>
  <c r="AX1440" i="5"/>
  <c r="AY1440" i="5" s="1"/>
  <c r="AZ1439" i="5"/>
  <c r="AX1439" i="5"/>
  <c r="AY1439" i="5" s="1"/>
  <c r="AZ1438" i="5"/>
  <c r="AX1438" i="5"/>
  <c r="AY1438" i="5" s="1"/>
  <c r="AZ1437" i="5"/>
  <c r="AX1437" i="5"/>
  <c r="AY1437" i="5" s="1"/>
  <c r="AZ1436" i="5"/>
  <c r="AX1436" i="5"/>
  <c r="AY1436" i="5" s="1"/>
  <c r="AZ1435" i="5"/>
  <c r="AX1435" i="5"/>
  <c r="AY1435" i="5" s="1"/>
  <c r="AZ1434" i="5"/>
  <c r="AX1434" i="5"/>
  <c r="AY1434" i="5" s="1"/>
  <c r="AZ1433" i="5"/>
  <c r="AX1433" i="5"/>
  <c r="AY1433" i="5" s="1"/>
  <c r="AZ1432" i="5"/>
  <c r="AX1432" i="5"/>
  <c r="AY1432" i="5" s="1"/>
  <c r="AZ1431" i="5"/>
  <c r="AX1431" i="5"/>
  <c r="AY1431" i="5" s="1"/>
  <c r="AZ1430" i="5"/>
  <c r="AX1430" i="5"/>
  <c r="AY1430" i="5" s="1"/>
  <c r="AZ1429" i="5"/>
  <c r="AX1429" i="5"/>
  <c r="AY1429" i="5" s="1"/>
  <c r="AZ1428" i="5"/>
  <c r="AX1428" i="5"/>
  <c r="AY1428" i="5" s="1"/>
  <c r="AZ1427" i="5"/>
  <c r="AX1427" i="5"/>
  <c r="AY1427" i="5" s="1"/>
  <c r="AZ1426" i="5"/>
  <c r="AX1426" i="5"/>
  <c r="AY1426" i="5" s="1"/>
  <c r="AZ1425" i="5"/>
  <c r="AX1425" i="5"/>
  <c r="AY1425" i="5" s="1"/>
  <c r="AZ1424" i="5"/>
  <c r="AX1424" i="5"/>
  <c r="AY1424" i="5" s="1"/>
  <c r="AZ1423" i="5"/>
  <c r="AX1423" i="5"/>
  <c r="AY1423" i="5" s="1"/>
  <c r="AZ1422" i="5"/>
  <c r="AX1422" i="5"/>
  <c r="AY1422" i="5" s="1"/>
  <c r="AZ1421" i="5"/>
  <c r="AX1421" i="5"/>
  <c r="AY1421" i="5" s="1"/>
  <c r="AZ1420" i="5"/>
  <c r="AX1420" i="5"/>
  <c r="AY1420" i="5" s="1"/>
  <c r="AZ1419" i="5"/>
  <c r="AX1419" i="5"/>
  <c r="AY1419" i="5" s="1"/>
  <c r="AZ1418" i="5"/>
  <c r="AX1418" i="5"/>
  <c r="AY1418" i="5" s="1"/>
  <c r="AZ1417" i="5"/>
  <c r="AX1417" i="5"/>
  <c r="AY1417" i="5" s="1"/>
  <c r="AZ1416" i="5"/>
  <c r="AX1416" i="5"/>
  <c r="AY1416" i="5" s="1"/>
  <c r="AZ1415" i="5"/>
  <c r="AX1415" i="5"/>
  <c r="AY1415" i="5" s="1"/>
  <c r="AZ1414" i="5"/>
  <c r="AX1414" i="5"/>
  <c r="AY1414" i="5" s="1"/>
  <c r="AZ1413" i="5"/>
  <c r="AX1413" i="5"/>
  <c r="AY1413" i="5" s="1"/>
  <c r="AZ1412" i="5"/>
  <c r="AX1412" i="5"/>
  <c r="AY1412" i="5" s="1"/>
  <c r="AZ1411" i="5"/>
  <c r="AX1411" i="5"/>
  <c r="AY1411" i="5" s="1"/>
  <c r="AZ1410" i="5"/>
  <c r="AX1410" i="5"/>
  <c r="AY1410" i="5" s="1"/>
  <c r="AZ1409" i="5"/>
  <c r="AX1409" i="5"/>
  <c r="AY1409" i="5" s="1"/>
  <c r="AZ1408" i="5"/>
  <c r="AX1408" i="5"/>
  <c r="AY1408" i="5" s="1"/>
  <c r="AZ1407" i="5"/>
  <c r="AX1407" i="5"/>
  <c r="AY1407" i="5" s="1"/>
  <c r="AZ1406" i="5"/>
  <c r="AX1406" i="5"/>
  <c r="AY1406" i="5" s="1"/>
  <c r="AZ1405" i="5"/>
  <c r="AX1405" i="5"/>
  <c r="AY1405" i="5" s="1"/>
  <c r="AZ1404" i="5"/>
  <c r="AX1404" i="5"/>
  <c r="AY1404" i="5" s="1"/>
  <c r="AZ1403" i="5"/>
  <c r="AX1403" i="5"/>
  <c r="AY1403" i="5" s="1"/>
  <c r="AZ1402" i="5"/>
  <c r="AX1402" i="5"/>
  <c r="AY1402" i="5" s="1"/>
  <c r="AZ1401" i="5"/>
  <c r="AX1401" i="5"/>
  <c r="AY1401" i="5" s="1"/>
  <c r="AZ1400" i="5"/>
  <c r="AX1400" i="5"/>
  <c r="AY1400" i="5" s="1"/>
  <c r="AZ1399" i="5"/>
  <c r="AX1399" i="5"/>
  <c r="AY1399" i="5" s="1"/>
  <c r="AZ1398" i="5"/>
  <c r="AX1398" i="5"/>
  <c r="AY1398" i="5" s="1"/>
  <c r="AZ1397" i="5"/>
  <c r="AX1397" i="5"/>
  <c r="AY1397" i="5" s="1"/>
  <c r="AZ1396" i="5"/>
  <c r="AX1396" i="5"/>
  <c r="AY1396" i="5" s="1"/>
  <c r="AZ1395" i="5"/>
  <c r="AX1395" i="5"/>
  <c r="AY1395" i="5" s="1"/>
  <c r="AZ1394" i="5"/>
  <c r="AX1394" i="5"/>
  <c r="AY1394" i="5" s="1"/>
  <c r="AZ1393" i="5"/>
  <c r="AX1393" i="5"/>
  <c r="AY1393" i="5" s="1"/>
  <c r="AZ1392" i="5"/>
  <c r="AX1392" i="5"/>
  <c r="AY1392" i="5" s="1"/>
  <c r="AZ1391" i="5"/>
  <c r="AX1391" i="5"/>
  <c r="AY1391" i="5" s="1"/>
  <c r="AZ1390" i="5"/>
  <c r="AX1390" i="5"/>
  <c r="AY1390" i="5" s="1"/>
  <c r="AZ1389" i="5"/>
  <c r="AX1389" i="5"/>
  <c r="AY1389" i="5" s="1"/>
  <c r="AZ1388" i="5"/>
  <c r="AX1388" i="5"/>
  <c r="AY1388" i="5" s="1"/>
  <c r="AZ1387" i="5"/>
  <c r="AX1387" i="5"/>
  <c r="AY1387" i="5" s="1"/>
  <c r="AZ1386" i="5"/>
  <c r="AX1386" i="5"/>
  <c r="AY1386" i="5" s="1"/>
  <c r="AZ1385" i="5"/>
  <c r="AX1385" i="5"/>
  <c r="AY1385" i="5" s="1"/>
  <c r="AZ1384" i="5"/>
  <c r="AX1384" i="5"/>
  <c r="AY1384" i="5" s="1"/>
  <c r="AZ1383" i="5"/>
  <c r="AX1383" i="5"/>
  <c r="AY1383" i="5" s="1"/>
  <c r="AZ1382" i="5"/>
  <c r="AX1382" i="5"/>
  <c r="AY1382" i="5" s="1"/>
  <c r="AZ1381" i="5"/>
  <c r="AX1381" i="5"/>
  <c r="AY1381" i="5" s="1"/>
  <c r="AZ1380" i="5"/>
  <c r="AX1380" i="5"/>
  <c r="AY1380" i="5" s="1"/>
  <c r="AZ1379" i="5"/>
  <c r="AX1379" i="5"/>
  <c r="AY1379" i="5" s="1"/>
  <c r="AZ1378" i="5"/>
  <c r="AX1378" i="5"/>
  <c r="AY1378" i="5" s="1"/>
  <c r="AZ1377" i="5"/>
  <c r="AX1377" i="5"/>
  <c r="AY1377" i="5" s="1"/>
  <c r="AZ1376" i="5"/>
  <c r="AX1376" i="5"/>
  <c r="AY1376" i="5" s="1"/>
  <c r="AZ1375" i="5"/>
  <c r="AX1375" i="5"/>
  <c r="AY1375" i="5" s="1"/>
  <c r="AZ1374" i="5"/>
  <c r="AX1374" i="5"/>
  <c r="AY1374" i="5" s="1"/>
  <c r="AZ1373" i="5"/>
  <c r="AX1373" i="5"/>
  <c r="AY1373" i="5" s="1"/>
  <c r="AZ1372" i="5"/>
  <c r="AX1372" i="5"/>
  <c r="AY1372" i="5" s="1"/>
  <c r="AZ1371" i="5"/>
  <c r="AX1371" i="5"/>
  <c r="AY1371" i="5" s="1"/>
  <c r="AZ1370" i="5"/>
  <c r="AX1370" i="5"/>
  <c r="AY1370" i="5" s="1"/>
  <c r="AZ1369" i="5"/>
  <c r="AX1369" i="5"/>
  <c r="AY1369" i="5" s="1"/>
  <c r="AZ1368" i="5"/>
  <c r="AX1368" i="5"/>
  <c r="AY1368" i="5" s="1"/>
  <c r="AZ1367" i="5"/>
  <c r="AX1367" i="5"/>
  <c r="AY1367" i="5" s="1"/>
  <c r="AZ1366" i="5"/>
  <c r="AX1366" i="5"/>
  <c r="AY1366" i="5" s="1"/>
  <c r="AZ1365" i="5"/>
  <c r="AX1365" i="5"/>
  <c r="AY1365" i="5" s="1"/>
  <c r="AZ1364" i="5"/>
  <c r="AX1364" i="5"/>
  <c r="AY1364" i="5" s="1"/>
  <c r="AZ1363" i="5"/>
  <c r="AX1363" i="5"/>
  <c r="AY1363" i="5" s="1"/>
  <c r="AZ1362" i="5"/>
  <c r="AX1362" i="5"/>
  <c r="AY1362" i="5" s="1"/>
  <c r="AZ1361" i="5"/>
  <c r="AX1361" i="5"/>
  <c r="AY1361" i="5" s="1"/>
  <c r="AZ1360" i="5"/>
  <c r="AX1360" i="5"/>
  <c r="AY1360" i="5" s="1"/>
  <c r="AZ1359" i="5"/>
  <c r="AX1359" i="5"/>
  <c r="AY1359" i="5" s="1"/>
  <c r="AZ1358" i="5"/>
  <c r="AX1358" i="5"/>
  <c r="AY1358" i="5" s="1"/>
  <c r="AZ1357" i="5"/>
  <c r="AX1357" i="5"/>
  <c r="AY1357" i="5" s="1"/>
  <c r="AZ1356" i="5"/>
  <c r="AX1356" i="5"/>
  <c r="AY1356" i="5" s="1"/>
  <c r="AZ1355" i="5"/>
  <c r="AX1355" i="5"/>
  <c r="AY1355" i="5" s="1"/>
  <c r="AZ1354" i="5"/>
  <c r="AX1354" i="5"/>
  <c r="AY1354" i="5" s="1"/>
  <c r="AZ1353" i="5"/>
  <c r="AX1353" i="5"/>
  <c r="AY1353" i="5" s="1"/>
  <c r="AZ1352" i="5"/>
  <c r="AX1352" i="5"/>
  <c r="AY1352" i="5" s="1"/>
  <c r="AZ1351" i="5"/>
  <c r="AX1351" i="5"/>
  <c r="AY1351" i="5" s="1"/>
  <c r="AZ1350" i="5"/>
  <c r="AX1350" i="5"/>
  <c r="AY1350" i="5" s="1"/>
  <c r="AZ1349" i="5"/>
  <c r="AX1349" i="5"/>
  <c r="AY1349" i="5" s="1"/>
  <c r="AZ1348" i="5"/>
  <c r="AX1348" i="5"/>
  <c r="AY1348" i="5" s="1"/>
  <c r="AZ1347" i="5"/>
  <c r="AX1347" i="5"/>
  <c r="AY1347" i="5" s="1"/>
  <c r="AZ1346" i="5"/>
  <c r="AX1346" i="5"/>
  <c r="AY1346" i="5" s="1"/>
  <c r="AZ1345" i="5"/>
  <c r="AX1345" i="5"/>
  <c r="AY1345" i="5" s="1"/>
  <c r="AZ1344" i="5"/>
  <c r="AX1344" i="5"/>
  <c r="AY1344" i="5" s="1"/>
  <c r="AZ1343" i="5"/>
  <c r="AX1343" i="5"/>
  <c r="AY1343" i="5" s="1"/>
  <c r="AZ1342" i="5"/>
  <c r="AX1342" i="5"/>
  <c r="AY1342" i="5" s="1"/>
  <c r="AZ1341" i="5"/>
  <c r="AX1341" i="5"/>
  <c r="AY1341" i="5" s="1"/>
  <c r="AZ1340" i="5"/>
  <c r="AX1340" i="5"/>
  <c r="AY1340" i="5" s="1"/>
  <c r="AZ1339" i="5"/>
  <c r="AX1339" i="5"/>
  <c r="AY1339" i="5" s="1"/>
  <c r="AZ1338" i="5"/>
  <c r="AX1338" i="5"/>
  <c r="AY1338" i="5" s="1"/>
  <c r="AZ1337" i="5"/>
  <c r="AX1337" i="5"/>
  <c r="AY1337" i="5" s="1"/>
  <c r="AZ1336" i="5"/>
  <c r="AX1336" i="5"/>
  <c r="AY1336" i="5" s="1"/>
  <c r="AZ1335" i="5"/>
  <c r="AX1335" i="5"/>
  <c r="AY1335" i="5" s="1"/>
  <c r="AZ1334" i="5"/>
  <c r="AX1334" i="5"/>
  <c r="AY1334" i="5" s="1"/>
  <c r="AZ1333" i="5"/>
  <c r="AX1333" i="5"/>
  <c r="AY1333" i="5" s="1"/>
  <c r="AZ1332" i="5"/>
  <c r="AX1332" i="5"/>
  <c r="AY1332" i="5" s="1"/>
  <c r="AZ1331" i="5"/>
  <c r="AX1331" i="5"/>
  <c r="AY1331" i="5" s="1"/>
  <c r="AZ1330" i="5"/>
  <c r="AX1330" i="5"/>
  <c r="AY1330" i="5" s="1"/>
  <c r="AZ1329" i="5"/>
  <c r="AX1329" i="5"/>
  <c r="AY1329" i="5" s="1"/>
  <c r="AZ1328" i="5"/>
  <c r="AX1328" i="5"/>
  <c r="AY1328" i="5" s="1"/>
  <c r="AZ1327" i="5"/>
  <c r="AX1327" i="5"/>
  <c r="AY1327" i="5" s="1"/>
  <c r="AZ1326" i="5"/>
  <c r="AX1326" i="5"/>
  <c r="AY1326" i="5" s="1"/>
  <c r="AZ1325" i="5"/>
  <c r="AX1325" i="5"/>
  <c r="AY1325" i="5" s="1"/>
  <c r="AZ1324" i="5"/>
  <c r="AX1324" i="5"/>
  <c r="AY1324" i="5" s="1"/>
  <c r="AZ1323" i="5"/>
  <c r="AX1323" i="5"/>
  <c r="AY1323" i="5" s="1"/>
  <c r="AZ1322" i="5"/>
  <c r="AX1322" i="5"/>
  <c r="AY1322" i="5" s="1"/>
  <c r="AZ1321" i="5"/>
  <c r="AX1321" i="5"/>
  <c r="AY1321" i="5" s="1"/>
  <c r="AZ1320" i="5"/>
  <c r="AX1320" i="5"/>
  <c r="AY1320" i="5" s="1"/>
  <c r="AZ1319" i="5"/>
  <c r="AX1319" i="5"/>
  <c r="AY1319" i="5" s="1"/>
  <c r="AZ1318" i="5"/>
  <c r="AX1318" i="5"/>
  <c r="AY1318" i="5" s="1"/>
  <c r="AZ1317" i="5"/>
  <c r="AX1317" i="5"/>
  <c r="AY1317" i="5" s="1"/>
  <c r="AZ1316" i="5"/>
  <c r="AX1316" i="5"/>
  <c r="AY1316" i="5" s="1"/>
  <c r="AZ1315" i="5"/>
  <c r="AX1315" i="5"/>
  <c r="AY1315" i="5" s="1"/>
  <c r="AZ1314" i="5"/>
  <c r="AX1314" i="5"/>
  <c r="AY1314" i="5" s="1"/>
  <c r="AZ1313" i="5"/>
  <c r="AX1313" i="5"/>
  <c r="AY1313" i="5" s="1"/>
  <c r="AZ1312" i="5"/>
  <c r="AX1312" i="5"/>
  <c r="AY1312" i="5" s="1"/>
  <c r="AZ1311" i="5"/>
  <c r="AX1311" i="5"/>
  <c r="AY1311" i="5" s="1"/>
  <c r="AZ1310" i="5"/>
  <c r="AX1310" i="5"/>
  <c r="AY1310" i="5" s="1"/>
  <c r="AZ1309" i="5"/>
  <c r="AX1309" i="5"/>
  <c r="AY1309" i="5" s="1"/>
  <c r="AZ1308" i="5"/>
  <c r="AX1308" i="5"/>
  <c r="AY1308" i="5" s="1"/>
  <c r="AZ1307" i="5"/>
  <c r="AX1307" i="5"/>
  <c r="AY1307" i="5" s="1"/>
  <c r="AZ1306" i="5"/>
  <c r="AX1306" i="5"/>
  <c r="AY1306" i="5" s="1"/>
  <c r="AZ1305" i="5"/>
  <c r="AX1305" i="5"/>
  <c r="AY1305" i="5" s="1"/>
  <c r="AZ1304" i="5"/>
  <c r="AX1304" i="5"/>
  <c r="AY1304" i="5" s="1"/>
  <c r="AZ1303" i="5"/>
  <c r="AX1303" i="5"/>
  <c r="AY1303" i="5" s="1"/>
  <c r="AZ1302" i="5"/>
  <c r="AX1302" i="5"/>
  <c r="AY1302" i="5" s="1"/>
  <c r="AZ1301" i="5"/>
  <c r="AX1301" i="5"/>
  <c r="AY1301" i="5" s="1"/>
  <c r="AZ1300" i="5"/>
  <c r="AX1300" i="5"/>
  <c r="AY1300" i="5" s="1"/>
  <c r="AZ1299" i="5"/>
  <c r="AX1299" i="5"/>
  <c r="AY1299" i="5" s="1"/>
  <c r="AZ1298" i="5"/>
  <c r="AX1298" i="5"/>
  <c r="AY1298" i="5" s="1"/>
  <c r="AZ1297" i="5"/>
  <c r="AX1297" i="5"/>
  <c r="AY1297" i="5" s="1"/>
  <c r="AZ1296" i="5"/>
  <c r="AX1296" i="5"/>
  <c r="AY1296" i="5" s="1"/>
  <c r="AZ1295" i="5"/>
  <c r="AX1295" i="5"/>
  <c r="AY1295" i="5" s="1"/>
  <c r="AZ1294" i="5"/>
  <c r="AX1294" i="5"/>
  <c r="AY1294" i="5" s="1"/>
  <c r="AZ1293" i="5"/>
  <c r="AX1293" i="5"/>
  <c r="AY1293" i="5" s="1"/>
  <c r="AZ1292" i="5"/>
  <c r="AX1292" i="5"/>
  <c r="AY1292" i="5" s="1"/>
  <c r="AZ1291" i="5"/>
  <c r="AX1291" i="5"/>
  <c r="AY1291" i="5" s="1"/>
  <c r="AZ1290" i="5"/>
  <c r="AX1290" i="5"/>
  <c r="AY1290" i="5" s="1"/>
  <c r="AZ1289" i="5"/>
  <c r="AX1289" i="5"/>
  <c r="AY1289" i="5" s="1"/>
  <c r="AZ1288" i="5"/>
  <c r="AX1288" i="5"/>
  <c r="AY1288" i="5" s="1"/>
  <c r="AZ1287" i="5"/>
  <c r="AX1287" i="5"/>
  <c r="AY1287" i="5" s="1"/>
  <c r="AZ1286" i="5"/>
  <c r="AX1286" i="5"/>
  <c r="AY1286" i="5" s="1"/>
  <c r="AZ1285" i="5"/>
  <c r="AX1285" i="5"/>
  <c r="AY1285" i="5" s="1"/>
  <c r="AZ1284" i="5"/>
  <c r="AX1284" i="5"/>
  <c r="AY1284" i="5" s="1"/>
  <c r="AZ1283" i="5"/>
  <c r="AX1283" i="5"/>
  <c r="AY1283" i="5" s="1"/>
  <c r="AZ1282" i="5"/>
  <c r="AX1282" i="5"/>
  <c r="AY1282" i="5" s="1"/>
  <c r="AZ1281" i="5"/>
  <c r="AX1281" i="5"/>
  <c r="AY1281" i="5" s="1"/>
  <c r="AZ1280" i="5"/>
  <c r="AX1280" i="5"/>
  <c r="AY1280" i="5" s="1"/>
  <c r="AZ1279" i="5"/>
  <c r="AX1279" i="5"/>
  <c r="AY1279" i="5" s="1"/>
  <c r="AZ1278" i="5"/>
  <c r="AX1278" i="5"/>
  <c r="AY1278" i="5" s="1"/>
  <c r="AZ1277" i="5"/>
  <c r="AX1277" i="5"/>
  <c r="AY1277" i="5" s="1"/>
  <c r="AZ1276" i="5"/>
  <c r="AX1276" i="5"/>
  <c r="AY1276" i="5" s="1"/>
  <c r="AZ1275" i="5"/>
  <c r="AX1275" i="5"/>
  <c r="AY1275" i="5" s="1"/>
  <c r="AZ1274" i="5"/>
  <c r="AX1274" i="5"/>
  <c r="AY1274" i="5" s="1"/>
  <c r="AZ1273" i="5"/>
  <c r="AX1273" i="5"/>
  <c r="AY1273" i="5" s="1"/>
  <c r="AZ1272" i="5"/>
  <c r="AX1272" i="5"/>
  <c r="AY1272" i="5" s="1"/>
  <c r="AZ1271" i="5"/>
  <c r="AX1271" i="5"/>
  <c r="AY1271" i="5" s="1"/>
  <c r="AZ1270" i="5"/>
  <c r="AX1270" i="5"/>
  <c r="AY1270" i="5" s="1"/>
  <c r="AZ1269" i="5"/>
  <c r="AX1269" i="5"/>
  <c r="AY1269" i="5" s="1"/>
  <c r="AZ1268" i="5"/>
  <c r="AX1268" i="5"/>
  <c r="AY1268" i="5" s="1"/>
  <c r="AZ1267" i="5"/>
  <c r="AX1267" i="5"/>
  <c r="AY1267" i="5" s="1"/>
  <c r="AZ1266" i="5"/>
  <c r="AX1266" i="5"/>
  <c r="AY1266" i="5" s="1"/>
  <c r="AZ1265" i="5"/>
  <c r="AX1265" i="5"/>
  <c r="AY1265" i="5" s="1"/>
  <c r="AZ1264" i="5"/>
  <c r="AX1264" i="5"/>
  <c r="AY1264" i="5" s="1"/>
  <c r="AZ1263" i="5"/>
  <c r="AX1263" i="5"/>
  <c r="AY1263" i="5" s="1"/>
  <c r="AZ1262" i="5"/>
  <c r="AX1262" i="5"/>
  <c r="AY1262" i="5" s="1"/>
  <c r="AZ1261" i="5"/>
  <c r="AX1261" i="5"/>
  <c r="AY1261" i="5" s="1"/>
  <c r="AZ1260" i="5"/>
  <c r="AX1260" i="5"/>
  <c r="AY1260" i="5" s="1"/>
  <c r="AZ1259" i="5"/>
  <c r="AX1259" i="5"/>
  <c r="AY1259" i="5" s="1"/>
  <c r="AZ1258" i="5"/>
  <c r="AX1258" i="5"/>
  <c r="AY1258" i="5" s="1"/>
  <c r="AZ1257" i="5"/>
  <c r="AX1257" i="5"/>
  <c r="AY1257" i="5" s="1"/>
  <c r="AZ1256" i="5"/>
  <c r="AX1256" i="5"/>
  <c r="AY1256" i="5" s="1"/>
  <c r="AZ1255" i="5"/>
  <c r="AX1255" i="5"/>
  <c r="AY1255" i="5" s="1"/>
  <c r="AZ1254" i="5"/>
  <c r="AX1254" i="5"/>
  <c r="AY1254" i="5" s="1"/>
  <c r="AZ1253" i="5"/>
  <c r="AX1253" i="5"/>
  <c r="AY1253" i="5" s="1"/>
  <c r="AZ1252" i="5"/>
  <c r="AX1252" i="5"/>
  <c r="AY1252" i="5" s="1"/>
  <c r="AZ1251" i="5"/>
  <c r="AX1251" i="5"/>
  <c r="AY1251" i="5" s="1"/>
  <c r="AZ1250" i="5"/>
  <c r="AX1250" i="5"/>
  <c r="AY1250" i="5" s="1"/>
  <c r="AZ1249" i="5"/>
  <c r="AX1249" i="5"/>
  <c r="AY1249" i="5" s="1"/>
  <c r="AZ1248" i="5"/>
  <c r="AX1248" i="5"/>
  <c r="AY1248" i="5" s="1"/>
  <c r="AZ1247" i="5"/>
  <c r="AX1247" i="5"/>
  <c r="AY1247" i="5" s="1"/>
  <c r="AZ1246" i="5"/>
  <c r="AX1246" i="5"/>
  <c r="AY1246" i="5" s="1"/>
  <c r="AZ1245" i="5"/>
  <c r="AX1245" i="5"/>
  <c r="AY1245" i="5" s="1"/>
  <c r="AZ1244" i="5"/>
  <c r="AX1244" i="5"/>
  <c r="AY1244" i="5" s="1"/>
  <c r="AZ1243" i="5"/>
  <c r="AX1243" i="5"/>
  <c r="AY1243" i="5" s="1"/>
  <c r="AZ1242" i="5"/>
  <c r="AX1242" i="5"/>
  <c r="AY1242" i="5" s="1"/>
  <c r="AZ1241" i="5"/>
  <c r="AX1241" i="5"/>
  <c r="AY1241" i="5" s="1"/>
  <c r="AZ1240" i="5"/>
  <c r="AX1240" i="5"/>
  <c r="AY1240" i="5" s="1"/>
  <c r="AZ1239" i="5"/>
  <c r="AX1239" i="5"/>
  <c r="AY1239" i="5" s="1"/>
  <c r="AZ1238" i="5"/>
  <c r="AX1238" i="5"/>
  <c r="AY1238" i="5" s="1"/>
  <c r="AZ1237" i="5"/>
  <c r="AX1237" i="5"/>
  <c r="AY1237" i="5" s="1"/>
  <c r="AZ1236" i="5"/>
  <c r="AX1236" i="5"/>
  <c r="AY1236" i="5" s="1"/>
  <c r="AZ1235" i="5"/>
  <c r="AX1235" i="5"/>
  <c r="AY1235" i="5" s="1"/>
  <c r="AZ1234" i="5"/>
  <c r="AX1234" i="5"/>
  <c r="AY1234" i="5" s="1"/>
  <c r="AZ1233" i="5"/>
  <c r="AX1233" i="5"/>
  <c r="AY1233" i="5" s="1"/>
  <c r="AZ1232" i="5"/>
  <c r="AX1232" i="5"/>
  <c r="AY1232" i="5" s="1"/>
  <c r="AZ1231" i="5"/>
  <c r="AX1231" i="5"/>
  <c r="AY1231" i="5" s="1"/>
  <c r="AZ1230" i="5"/>
  <c r="AX1230" i="5"/>
  <c r="AY1230" i="5" s="1"/>
  <c r="AZ1229" i="5"/>
  <c r="AX1229" i="5"/>
  <c r="AY1229" i="5" s="1"/>
  <c r="AZ1228" i="5"/>
  <c r="AX1228" i="5"/>
  <c r="AY1228" i="5" s="1"/>
  <c r="AZ1227" i="5"/>
  <c r="AX1227" i="5"/>
  <c r="AY1227" i="5" s="1"/>
  <c r="AZ1226" i="5"/>
  <c r="AX1226" i="5"/>
  <c r="AY1226" i="5" s="1"/>
  <c r="AZ1225" i="5"/>
  <c r="AX1225" i="5"/>
  <c r="AY1225" i="5" s="1"/>
  <c r="AZ1224" i="5"/>
  <c r="AX1224" i="5"/>
  <c r="AY1224" i="5" s="1"/>
  <c r="AZ1223" i="5"/>
  <c r="AX1223" i="5"/>
  <c r="AY1223" i="5" s="1"/>
  <c r="AZ1222" i="5"/>
  <c r="AX1222" i="5"/>
  <c r="AY1222" i="5" s="1"/>
  <c r="AZ1221" i="5"/>
  <c r="AX1221" i="5"/>
  <c r="AY1221" i="5" s="1"/>
  <c r="AZ1220" i="5"/>
  <c r="AX1220" i="5"/>
  <c r="AY1220" i="5" s="1"/>
  <c r="AZ1219" i="5"/>
  <c r="AX1219" i="5"/>
  <c r="AY1219" i="5" s="1"/>
  <c r="AZ1218" i="5"/>
  <c r="AX1218" i="5"/>
  <c r="AY1218" i="5" s="1"/>
  <c r="AZ1217" i="5"/>
  <c r="AX1217" i="5"/>
  <c r="AY1217" i="5" s="1"/>
  <c r="AZ1216" i="5"/>
  <c r="AX1216" i="5"/>
  <c r="AY1216" i="5" s="1"/>
  <c r="AZ1215" i="5"/>
  <c r="AX1215" i="5"/>
  <c r="AY1215" i="5" s="1"/>
  <c r="AZ1214" i="5"/>
  <c r="AX1214" i="5"/>
  <c r="AY1214" i="5" s="1"/>
  <c r="AZ1213" i="5"/>
  <c r="AX1213" i="5"/>
  <c r="AY1213" i="5" s="1"/>
  <c r="AZ1212" i="5"/>
  <c r="AX1212" i="5"/>
  <c r="AY1212" i="5" s="1"/>
  <c r="AZ1211" i="5"/>
  <c r="AX1211" i="5"/>
  <c r="AY1211" i="5" s="1"/>
  <c r="AZ1210" i="5"/>
  <c r="AX1210" i="5"/>
  <c r="AY1210" i="5" s="1"/>
  <c r="AZ1209" i="5"/>
  <c r="AX1209" i="5"/>
  <c r="AY1209" i="5" s="1"/>
  <c r="AZ1208" i="5"/>
  <c r="AX1208" i="5"/>
  <c r="AY1208" i="5" s="1"/>
  <c r="AZ1207" i="5"/>
  <c r="AX1207" i="5"/>
  <c r="AY1207" i="5" s="1"/>
  <c r="AZ1206" i="5"/>
  <c r="AX1206" i="5"/>
  <c r="AY1206" i="5" s="1"/>
  <c r="AZ1205" i="5"/>
  <c r="AX1205" i="5"/>
  <c r="AY1205" i="5" s="1"/>
  <c r="AZ1204" i="5"/>
  <c r="AX1204" i="5"/>
  <c r="AY1204" i="5" s="1"/>
  <c r="AZ1203" i="5"/>
  <c r="AX1203" i="5"/>
  <c r="AY1203" i="5" s="1"/>
  <c r="AZ1202" i="5"/>
  <c r="AX1202" i="5"/>
  <c r="AY1202" i="5" s="1"/>
  <c r="AZ1201" i="5"/>
  <c r="AX1201" i="5"/>
  <c r="AY1201" i="5" s="1"/>
  <c r="AZ1200" i="5"/>
  <c r="AX1200" i="5"/>
  <c r="AY1200" i="5" s="1"/>
  <c r="AZ1199" i="5"/>
  <c r="AX1199" i="5"/>
  <c r="AY1199" i="5" s="1"/>
  <c r="AZ1198" i="5"/>
  <c r="AX1198" i="5"/>
  <c r="AY1198" i="5" s="1"/>
  <c r="AZ1197" i="5"/>
  <c r="AX1197" i="5"/>
  <c r="AY1197" i="5" s="1"/>
  <c r="AZ1196" i="5"/>
  <c r="AX1196" i="5"/>
  <c r="AY1196" i="5" s="1"/>
  <c r="AZ1195" i="5"/>
  <c r="AX1195" i="5"/>
  <c r="AY1195" i="5" s="1"/>
  <c r="AZ1194" i="5"/>
  <c r="AX1194" i="5"/>
  <c r="AY1194" i="5" s="1"/>
  <c r="AZ1193" i="5"/>
  <c r="AX1193" i="5"/>
  <c r="AY1193" i="5" s="1"/>
  <c r="AZ1192" i="5"/>
  <c r="AX1192" i="5"/>
  <c r="AY1192" i="5" s="1"/>
  <c r="AZ1191" i="5"/>
  <c r="AX1191" i="5"/>
  <c r="AY1191" i="5" s="1"/>
  <c r="AZ1190" i="5"/>
  <c r="AX1190" i="5"/>
  <c r="AY1190" i="5" s="1"/>
  <c r="AZ1189" i="5"/>
  <c r="AX1189" i="5"/>
  <c r="AY1189" i="5" s="1"/>
  <c r="AZ1188" i="5"/>
  <c r="AX1188" i="5"/>
  <c r="AY1188" i="5" s="1"/>
  <c r="AZ1187" i="5"/>
  <c r="AX1187" i="5"/>
  <c r="AY1187" i="5" s="1"/>
  <c r="AZ1186" i="5"/>
  <c r="AX1186" i="5"/>
  <c r="AY1186" i="5" s="1"/>
  <c r="AZ1185" i="5"/>
  <c r="AX1185" i="5"/>
  <c r="AY1185" i="5" s="1"/>
  <c r="AZ1184" i="5"/>
  <c r="AX1184" i="5"/>
  <c r="AY1184" i="5" s="1"/>
  <c r="AZ1183" i="5"/>
  <c r="AX1183" i="5"/>
  <c r="AY1183" i="5" s="1"/>
  <c r="AZ1182" i="5"/>
  <c r="AX1182" i="5"/>
  <c r="AY1182" i="5" s="1"/>
  <c r="AZ1181" i="5"/>
  <c r="AX1181" i="5"/>
  <c r="AY1181" i="5" s="1"/>
  <c r="AZ1180" i="5"/>
  <c r="AX1180" i="5"/>
  <c r="AY1180" i="5" s="1"/>
  <c r="AZ1179" i="5"/>
  <c r="AX1179" i="5"/>
  <c r="AY1179" i="5" s="1"/>
  <c r="AZ1178" i="5"/>
  <c r="AX1178" i="5"/>
  <c r="AY1178" i="5" s="1"/>
  <c r="AZ1177" i="5"/>
  <c r="AX1177" i="5"/>
  <c r="AY1177" i="5" s="1"/>
  <c r="AZ1176" i="5"/>
  <c r="AX1176" i="5"/>
  <c r="AY1176" i="5" s="1"/>
  <c r="AZ1175" i="5"/>
  <c r="AX1175" i="5"/>
  <c r="AY1175" i="5" s="1"/>
  <c r="AZ1174" i="5"/>
  <c r="AX1174" i="5"/>
  <c r="AY1174" i="5" s="1"/>
  <c r="AZ1173" i="5"/>
  <c r="AX1173" i="5"/>
  <c r="AY1173" i="5" s="1"/>
  <c r="AZ1172" i="5"/>
  <c r="AX1172" i="5"/>
  <c r="AY1172" i="5" s="1"/>
  <c r="AZ1171" i="5"/>
  <c r="AX1171" i="5"/>
  <c r="AY1171" i="5" s="1"/>
  <c r="AZ1170" i="5"/>
  <c r="AX1170" i="5"/>
  <c r="AY1170" i="5" s="1"/>
  <c r="AZ1169" i="5"/>
  <c r="AX1169" i="5"/>
  <c r="AY1169" i="5" s="1"/>
  <c r="AZ1168" i="5"/>
  <c r="AX1168" i="5"/>
  <c r="AY1168" i="5" s="1"/>
  <c r="AZ1167" i="5"/>
  <c r="AX1167" i="5"/>
  <c r="AY1167" i="5" s="1"/>
  <c r="AZ1166" i="5"/>
  <c r="AX1166" i="5"/>
  <c r="AY1166" i="5" s="1"/>
  <c r="AZ1165" i="5"/>
  <c r="AX1165" i="5"/>
  <c r="AY1165" i="5" s="1"/>
  <c r="AZ1164" i="5"/>
  <c r="AX1164" i="5"/>
  <c r="AY1164" i="5" s="1"/>
  <c r="AZ1163" i="5"/>
  <c r="AX1163" i="5"/>
  <c r="AY1163" i="5" s="1"/>
  <c r="AZ1162" i="5"/>
  <c r="AX1162" i="5"/>
  <c r="AY1162" i="5" s="1"/>
  <c r="AZ1161" i="5"/>
  <c r="AX1161" i="5"/>
  <c r="AY1161" i="5" s="1"/>
  <c r="AZ1160" i="5"/>
  <c r="AX1160" i="5"/>
  <c r="AY1160" i="5" s="1"/>
  <c r="AZ1159" i="5"/>
  <c r="AX1159" i="5"/>
  <c r="AY1159" i="5" s="1"/>
  <c r="AZ1158" i="5"/>
  <c r="AX1158" i="5"/>
  <c r="AY1158" i="5" s="1"/>
  <c r="AZ1157" i="5"/>
  <c r="AX1157" i="5"/>
  <c r="AY1157" i="5" s="1"/>
  <c r="AZ1156" i="5"/>
  <c r="AX1156" i="5"/>
  <c r="AY1156" i="5" s="1"/>
  <c r="AZ1155" i="5"/>
  <c r="AX1155" i="5"/>
  <c r="AY1155" i="5" s="1"/>
  <c r="AZ1154" i="5"/>
  <c r="AX1154" i="5"/>
  <c r="AY1154" i="5" s="1"/>
  <c r="AZ1153" i="5"/>
  <c r="AX1153" i="5"/>
  <c r="AY1153" i="5" s="1"/>
  <c r="AZ1152" i="5"/>
  <c r="AX1152" i="5"/>
  <c r="AY1152" i="5" s="1"/>
  <c r="AZ1151" i="5"/>
  <c r="AX1151" i="5"/>
  <c r="AY1151" i="5" s="1"/>
  <c r="AZ1150" i="5"/>
  <c r="AX1150" i="5"/>
  <c r="AY1150" i="5" s="1"/>
  <c r="AZ1149" i="5"/>
  <c r="AX1149" i="5"/>
  <c r="AY1149" i="5" s="1"/>
  <c r="AZ1148" i="5"/>
  <c r="AX1148" i="5"/>
  <c r="AY1148" i="5" s="1"/>
  <c r="AZ1147" i="5"/>
  <c r="AX1147" i="5"/>
  <c r="AY1147" i="5" s="1"/>
  <c r="AZ1146" i="5"/>
  <c r="AX1146" i="5"/>
  <c r="AY1146" i="5" s="1"/>
  <c r="AZ1145" i="5"/>
  <c r="AX1145" i="5"/>
  <c r="AY1145" i="5" s="1"/>
  <c r="AZ1144" i="5"/>
  <c r="AX1144" i="5"/>
  <c r="AY1144" i="5" s="1"/>
  <c r="AZ1143" i="5"/>
  <c r="AX1143" i="5"/>
  <c r="AY1143" i="5" s="1"/>
  <c r="AZ1142" i="5"/>
  <c r="AX1142" i="5"/>
  <c r="AY1142" i="5" s="1"/>
  <c r="AZ1141" i="5"/>
  <c r="AX1141" i="5"/>
  <c r="AY1141" i="5" s="1"/>
  <c r="AZ1140" i="5"/>
  <c r="AX1140" i="5"/>
  <c r="AY1140" i="5" s="1"/>
  <c r="AZ1139" i="5"/>
  <c r="AX1139" i="5"/>
  <c r="AY1139" i="5" s="1"/>
  <c r="AZ1138" i="5"/>
  <c r="AX1138" i="5"/>
  <c r="AY1138" i="5" s="1"/>
  <c r="AZ1137" i="5"/>
  <c r="AX1137" i="5"/>
  <c r="AY1137" i="5" s="1"/>
  <c r="AZ1136" i="5"/>
  <c r="AX1136" i="5"/>
  <c r="AY1136" i="5" s="1"/>
  <c r="AZ1135" i="5"/>
  <c r="AX1135" i="5"/>
  <c r="AY1135" i="5" s="1"/>
  <c r="AZ1134" i="5"/>
  <c r="AX1134" i="5"/>
  <c r="AY1134" i="5" s="1"/>
  <c r="AZ1133" i="5"/>
  <c r="AX1133" i="5"/>
  <c r="AY1133" i="5" s="1"/>
  <c r="AZ1132" i="5"/>
  <c r="AX1132" i="5"/>
  <c r="AY1132" i="5" s="1"/>
  <c r="AZ1131" i="5"/>
  <c r="AX1131" i="5"/>
  <c r="AY1131" i="5" s="1"/>
  <c r="AZ1130" i="5"/>
  <c r="AX1130" i="5"/>
  <c r="AY1130" i="5" s="1"/>
  <c r="AZ1129" i="5"/>
  <c r="AX1129" i="5"/>
  <c r="AY1129" i="5" s="1"/>
  <c r="AZ1128" i="5"/>
  <c r="AX1128" i="5"/>
  <c r="AY1128" i="5" s="1"/>
  <c r="AZ1127" i="5"/>
  <c r="AX1127" i="5"/>
  <c r="AY1127" i="5" s="1"/>
  <c r="AZ1126" i="5"/>
  <c r="AX1126" i="5"/>
  <c r="AY1126" i="5" s="1"/>
  <c r="AZ1125" i="5"/>
  <c r="AX1125" i="5"/>
  <c r="AY1125" i="5" s="1"/>
  <c r="AZ1124" i="5"/>
  <c r="AX1124" i="5"/>
  <c r="AY1124" i="5" s="1"/>
  <c r="AZ1123" i="5"/>
  <c r="AX1123" i="5"/>
  <c r="AY1123" i="5" s="1"/>
  <c r="AZ1122" i="5"/>
  <c r="AX1122" i="5"/>
  <c r="AY1122" i="5" s="1"/>
  <c r="AZ1121" i="5"/>
  <c r="AX1121" i="5"/>
  <c r="AY1121" i="5" s="1"/>
  <c r="AZ1120" i="5"/>
  <c r="AX1120" i="5"/>
  <c r="AY1120" i="5" s="1"/>
  <c r="AZ1119" i="5"/>
  <c r="AX1119" i="5"/>
  <c r="AY1119" i="5" s="1"/>
  <c r="AZ1118" i="5"/>
  <c r="AX1118" i="5"/>
  <c r="AY1118" i="5" s="1"/>
  <c r="AZ1117" i="5"/>
  <c r="AX1117" i="5"/>
  <c r="AY1117" i="5" s="1"/>
  <c r="AZ1116" i="5"/>
  <c r="AX1116" i="5"/>
  <c r="AY1116" i="5" s="1"/>
  <c r="AZ1115" i="5"/>
  <c r="AX1115" i="5"/>
  <c r="AY1115" i="5" s="1"/>
  <c r="AZ1114" i="5"/>
  <c r="AX1114" i="5"/>
  <c r="AY1114" i="5" s="1"/>
  <c r="AZ1113" i="5"/>
  <c r="AX1113" i="5"/>
  <c r="AY1113" i="5" s="1"/>
  <c r="AZ1112" i="5"/>
  <c r="AX1112" i="5"/>
  <c r="AY1112" i="5" s="1"/>
  <c r="AZ1111" i="5"/>
  <c r="AX1111" i="5"/>
  <c r="AY1111" i="5" s="1"/>
  <c r="AZ1110" i="5"/>
  <c r="AX1110" i="5"/>
  <c r="AY1110" i="5" s="1"/>
  <c r="AZ1109" i="5"/>
  <c r="AX1109" i="5"/>
  <c r="AY1109" i="5" s="1"/>
  <c r="AZ1108" i="5"/>
  <c r="AX1108" i="5"/>
  <c r="AY1108" i="5" s="1"/>
  <c r="AZ1107" i="5"/>
  <c r="AX1107" i="5"/>
  <c r="AY1107" i="5" s="1"/>
  <c r="AZ1106" i="5"/>
  <c r="AX1106" i="5"/>
  <c r="AY1106" i="5" s="1"/>
  <c r="AZ1105" i="5"/>
  <c r="AX1105" i="5"/>
  <c r="AY1105" i="5" s="1"/>
  <c r="AZ1104" i="5"/>
  <c r="AX1104" i="5"/>
  <c r="AY1104" i="5" s="1"/>
  <c r="AZ1103" i="5"/>
  <c r="AX1103" i="5"/>
  <c r="AY1103" i="5" s="1"/>
  <c r="AZ1102" i="5"/>
  <c r="AX1102" i="5"/>
  <c r="AY1102" i="5" s="1"/>
  <c r="AZ1101" i="5"/>
  <c r="AX1101" i="5"/>
  <c r="AY1101" i="5" s="1"/>
  <c r="AZ1100" i="5"/>
  <c r="AX1100" i="5"/>
  <c r="AY1100" i="5" s="1"/>
  <c r="AZ1099" i="5"/>
  <c r="AX1099" i="5"/>
  <c r="AY1099" i="5" s="1"/>
  <c r="AZ1098" i="5"/>
  <c r="AX1098" i="5"/>
  <c r="AY1098" i="5" s="1"/>
  <c r="AZ1097" i="5"/>
  <c r="AX1097" i="5"/>
  <c r="AY1097" i="5" s="1"/>
  <c r="AZ1096" i="5"/>
  <c r="AX1096" i="5"/>
  <c r="AY1096" i="5" s="1"/>
  <c r="AZ1095" i="5"/>
  <c r="AX1095" i="5"/>
  <c r="AY1095" i="5" s="1"/>
  <c r="AZ1094" i="5"/>
  <c r="AX1094" i="5"/>
  <c r="AY1094" i="5" s="1"/>
  <c r="AZ1093" i="5"/>
  <c r="AX1093" i="5"/>
  <c r="AY1093" i="5" s="1"/>
  <c r="AZ1092" i="5"/>
  <c r="AX1092" i="5"/>
  <c r="AY1092" i="5" s="1"/>
  <c r="AZ1091" i="5"/>
  <c r="AX1091" i="5"/>
  <c r="AY1091" i="5" s="1"/>
  <c r="AZ1090" i="5"/>
  <c r="AX1090" i="5"/>
  <c r="AY1090" i="5" s="1"/>
  <c r="AZ1089" i="5"/>
  <c r="AX1089" i="5"/>
  <c r="AY1089" i="5" s="1"/>
  <c r="AZ1088" i="5"/>
  <c r="AX1088" i="5"/>
  <c r="AY1088" i="5" s="1"/>
  <c r="AZ1087" i="5"/>
  <c r="AX1087" i="5"/>
  <c r="AY1087" i="5" s="1"/>
  <c r="AZ1086" i="5"/>
  <c r="AX1086" i="5"/>
  <c r="AY1086" i="5" s="1"/>
  <c r="AZ1085" i="5"/>
  <c r="AX1085" i="5"/>
  <c r="AY1085" i="5" s="1"/>
  <c r="AZ1084" i="5"/>
  <c r="AX1084" i="5"/>
  <c r="AY1084" i="5" s="1"/>
  <c r="AZ1083" i="5"/>
  <c r="AX1083" i="5"/>
  <c r="AY1083" i="5" s="1"/>
  <c r="AZ1082" i="5"/>
  <c r="AX1082" i="5"/>
  <c r="AY1082" i="5" s="1"/>
  <c r="AZ1081" i="5"/>
  <c r="AX1081" i="5"/>
  <c r="AY1081" i="5" s="1"/>
  <c r="AZ1080" i="5"/>
  <c r="AX1080" i="5"/>
  <c r="AY1080" i="5" s="1"/>
  <c r="AZ1079" i="5"/>
  <c r="AX1079" i="5"/>
  <c r="AY1079" i="5" s="1"/>
  <c r="AZ1078" i="5"/>
  <c r="AX1078" i="5"/>
  <c r="AY1078" i="5" s="1"/>
  <c r="AZ1077" i="5"/>
  <c r="AX1077" i="5"/>
  <c r="AY1077" i="5" s="1"/>
  <c r="AZ1076" i="5"/>
  <c r="AX1076" i="5"/>
  <c r="AY1076" i="5" s="1"/>
  <c r="AZ1075" i="5"/>
  <c r="AX1075" i="5"/>
  <c r="AY1075" i="5" s="1"/>
  <c r="AZ1074" i="5"/>
  <c r="AX1074" i="5"/>
  <c r="AY1074" i="5" s="1"/>
  <c r="AZ1073" i="5"/>
  <c r="AX1073" i="5"/>
  <c r="AY1073" i="5" s="1"/>
  <c r="AZ1072" i="5"/>
  <c r="AX1072" i="5"/>
  <c r="AY1072" i="5" s="1"/>
  <c r="AZ1071" i="5"/>
  <c r="AX1071" i="5"/>
  <c r="AY1071" i="5" s="1"/>
  <c r="AZ1070" i="5"/>
  <c r="AX1070" i="5"/>
  <c r="AY1070" i="5" s="1"/>
  <c r="AZ1069" i="5"/>
  <c r="AX1069" i="5"/>
  <c r="AY1069" i="5" s="1"/>
  <c r="AZ1068" i="5"/>
  <c r="AX1068" i="5"/>
  <c r="AY1068" i="5" s="1"/>
  <c r="AZ1067" i="5"/>
  <c r="AX1067" i="5"/>
  <c r="AY1067" i="5" s="1"/>
  <c r="AZ1066" i="5"/>
  <c r="AX1066" i="5"/>
  <c r="AY1066" i="5" s="1"/>
  <c r="AZ1065" i="5"/>
  <c r="AX1065" i="5"/>
  <c r="AY1065" i="5" s="1"/>
  <c r="AZ1064" i="5"/>
  <c r="AX1064" i="5"/>
  <c r="AY1064" i="5" s="1"/>
  <c r="AZ1063" i="5"/>
  <c r="AX1063" i="5"/>
  <c r="AY1063" i="5" s="1"/>
  <c r="AZ1062" i="5"/>
  <c r="AX1062" i="5"/>
  <c r="AY1062" i="5" s="1"/>
  <c r="AZ1061" i="5"/>
  <c r="AX1061" i="5"/>
  <c r="AY1061" i="5" s="1"/>
  <c r="AZ1060" i="5"/>
  <c r="AX1060" i="5"/>
  <c r="AY1060" i="5" s="1"/>
  <c r="AZ1059" i="5"/>
  <c r="AX1059" i="5"/>
  <c r="AY1059" i="5" s="1"/>
  <c r="AZ1058" i="5"/>
  <c r="AX1058" i="5"/>
  <c r="AY1058" i="5" s="1"/>
  <c r="AZ1057" i="5"/>
  <c r="AX1057" i="5"/>
  <c r="AY1057" i="5" s="1"/>
  <c r="AZ1056" i="5"/>
  <c r="AX1056" i="5"/>
  <c r="AY1056" i="5" s="1"/>
  <c r="AZ1055" i="5"/>
  <c r="AX1055" i="5"/>
  <c r="AY1055" i="5" s="1"/>
  <c r="AZ1054" i="5"/>
  <c r="AX1054" i="5"/>
  <c r="AY1054" i="5" s="1"/>
  <c r="AZ1053" i="5"/>
  <c r="AX1053" i="5"/>
  <c r="AY1053" i="5" s="1"/>
  <c r="AZ1052" i="5"/>
  <c r="AX1052" i="5"/>
  <c r="AY1052" i="5" s="1"/>
  <c r="AZ1051" i="5"/>
  <c r="AX1051" i="5"/>
  <c r="AY1051" i="5" s="1"/>
  <c r="AZ1050" i="5"/>
  <c r="AX1050" i="5"/>
  <c r="AY1050" i="5" s="1"/>
  <c r="AZ1049" i="5"/>
  <c r="AX1049" i="5"/>
  <c r="AY1049" i="5" s="1"/>
  <c r="AZ1048" i="5"/>
  <c r="AX1048" i="5"/>
  <c r="AY1048" i="5" s="1"/>
  <c r="AZ1047" i="5"/>
  <c r="AX1047" i="5"/>
  <c r="AY1047" i="5" s="1"/>
  <c r="AZ1046" i="5"/>
  <c r="AX1046" i="5"/>
  <c r="AY1046" i="5" s="1"/>
  <c r="AZ1045" i="5"/>
  <c r="AX1045" i="5"/>
  <c r="AY1045" i="5" s="1"/>
  <c r="AZ1044" i="5"/>
  <c r="AX1044" i="5"/>
  <c r="AY1044" i="5" s="1"/>
  <c r="AZ1043" i="5"/>
  <c r="AX1043" i="5"/>
  <c r="AY1043" i="5" s="1"/>
  <c r="AZ1042" i="5"/>
  <c r="AX1042" i="5"/>
  <c r="AY1042" i="5" s="1"/>
  <c r="AZ1041" i="5"/>
  <c r="AX1041" i="5"/>
  <c r="AY1041" i="5" s="1"/>
  <c r="AZ1040" i="5"/>
  <c r="AX1040" i="5"/>
  <c r="AY1040" i="5" s="1"/>
  <c r="AZ1039" i="5"/>
  <c r="AX1039" i="5"/>
  <c r="AY1039" i="5" s="1"/>
  <c r="AZ1038" i="5"/>
  <c r="AX1038" i="5"/>
  <c r="AY1038" i="5" s="1"/>
  <c r="AZ1037" i="5"/>
  <c r="AX1037" i="5"/>
  <c r="AY1037" i="5" s="1"/>
  <c r="AZ1036" i="5"/>
  <c r="AX1036" i="5"/>
  <c r="AY1036" i="5" s="1"/>
  <c r="AZ1035" i="5"/>
  <c r="AX1035" i="5"/>
  <c r="AY1035" i="5" s="1"/>
  <c r="AZ1034" i="5"/>
  <c r="AX1034" i="5"/>
  <c r="AY1034" i="5" s="1"/>
  <c r="AZ1033" i="5"/>
  <c r="AX1033" i="5"/>
  <c r="AY1033" i="5" s="1"/>
  <c r="AZ1032" i="5"/>
  <c r="AX1032" i="5"/>
  <c r="AY1032" i="5" s="1"/>
  <c r="AZ1031" i="5"/>
  <c r="AX1031" i="5"/>
  <c r="AY1031" i="5" s="1"/>
  <c r="AZ1030" i="5"/>
  <c r="AX1030" i="5"/>
  <c r="AY1030" i="5" s="1"/>
  <c r="AZ1029" i="5"/>
  <c r="AX1029" i="5"/>
  <c r="AY1029" i="5" s="1"/>
  <c r="AZ1028" i="5"/>
  <c r="AX1028" i="5"/>
  <c r="AY1028" i="5" s="1"/>
  <c r="AZ1027" i="5"/>
  <c r="AX1027" i="5"/>
  <c r="AY1027" i="5" s="1"/>
  <c r="AZ1026" i="5"/>
  <c r="AX1026" i="5"/>
  <c r="AY1026" i="5" s="1"/>
  <c r="AZ1025" i="5"/>
  <c r="AX1025" i="5"/>
  <c r="AY1025" i="5" s="1"/>
  <c r="AZ1024" i="5"/>
  <c r="AX1024" i="5"/>
  <c r="AY1024" i="5" s="1"/>
  <c r="AZ1023" i="5"/>
  <c r="AX1023" i="5"/>
  <c r="AY1023" i="5" s="1"/>
  <c r="AZ1022" i="5"/>
  <c r="AX1022" i="5"/>
  <c r="AY1022" i="5" s="1"/>
  <c r="AZ1021" i="5"/>
  <c r="AX1021" i="5"/>
  <c r="AY1021" i="5" s="1"/>
  <c r="AZ1020" i="5"/>
  <c r="AX1020" i="5"/>
  <c r="AY1020" i="5" s="1"/>
  <c r="AZ1019" i="5"/>
  <c r="AX1019" i="5"/>
  <c r="AY1019" i="5" s="1"/>
  <c r="AZ1018" i="5"/>
  <c r="AX1018" i="5"/>
  <c r="AY1018" i="5" s="1"/>
  <c r="AZ1017" i="5"/>
  <c r="AX1017" i="5"/>
  <c r="AY1017" i="5" s="1"/>
  <c r="AZ1016" i="5"/>
  <c r="AX1016" i="5"/>
  <c r="AY1016" i="5" s="1"/>
  <c r="AZ1015" i="5"/>
  <c r="AX1015" i="5"/>
  <c r="AY1015" i="5" s="1"/>
  <c r="AZ1014" i="5"/>
  <c r="AX1014" i="5"/>
  <c r="AY1014" i="5" s="1"/>
  <c r="AZ1013" i="5"/>
  <c r="AX1013" i="5"/>
  <c r="AY1013" i="5" s="1"/>
  <c r="AZ1012" i="5"/>
  <c r="AX1012" i="5"/>
  <c r="AY1012" i="5" s="1"/>
  <c r="AZ1011" i="5"/>
  <c r="AX1011" i="5"/>
  <c r="AY1011" i="5" s="1"/>
  <c r="AZ1010" i="5"/>
  <c r="AX1010" i="5"/>
  <c r="AY1010" i="5" s="1"/>
  <c r="AZ1009" i="5"/>
  <c r="AX1009" i="5"/>
  <c r="AY1009" i="5" s="1"/>
  <c r="AZ1008" i="5"/>
  <c r="AX1008" i="5"/>
  <c r="AY1008" i="5" s="1"/>
  <c r="AZ1007" i="5"/>
  <c r="AX1007" i="5"/>
  <c r="AY1007" i="5" s="1"/>
  <c r="AZ1006" i="5"/>
  <c r="AX1006" i="5"/>
  <c r="AY1006" i="5" s="1"/>
  <c r="AZ1005" i="5"/>
  <c r="AX1005" i="5"/>
  <c r="AY1005" i="5" s="1"/>
  <c r="AZ1004" i="5"/>
  <c r="AX1004" i="5"/>
  <c r="AY1004" i="5" s="1"/>
  <c r="AZ1003" i="5"/>
  <c r="AX1003" i="5"/>
  <c r="AY1003" i="5" s="1"/>
  <c r="AZ1002" i="5"/>
  <c r="AX1002" i="5"/>
  <c r="AY1002" i="5" s="1"/>
  <c r="AZ1001" i="5"/>
  <c r="AX1001" i="5"/>
  <c r="AY1001" i="5" s="1"/>
  <c r="AZ1000" i="5"/>
  <c r="AX1000" i="5"/>
  <c r="AY1000" i="5" s="1"/>
  <c r="AZ999" i="5"/>
  <c r="AX999" i="5"/>
  <c r="AY999" i="5" s="1"/>
  <c r="AZ998" i="5"/>
  <c r="AX998" i="5"/>
  <c r="AY998" i="5" s="1"/>
  <c r="AZ997" i="5"/>
  <c r="AX997" i="5"/>
  <c r="AY997" i="5" s="1"/>
  <c r="AZ996" i="5"/>
  <c r="AX996" i="5"/>
  <c r="AY996" i="5" s="1"/>
  <c r="AZ995" i="5"/>
  <c r="AX995" i="5"/>
  <c r="AY995" i="5" s="1"/>
  <c r="AZ994" i="5"/>
  <c r="AX994" i="5"/>
  <c r="AY994" i="5" s="1"/>
  <c r="AZ993" i="5"/>
  <c r="AX993" i="5"/>
  <c r="AY993" i="5" s="1"/>
  <c r="AZ992" i="5"/>
  <c r="AX992" i="5"/>
  <c r="AY992" i="5" s="1"/>
  <c r="AZ991" i="5"/>
  <c r="AX991" i="5"/>
  <c r="AY991" i="5" s="1"/>
  <c r="AZ990" i="5"/>
  <c r="AX990" i="5"/>
  <c r="AY990" i="5" s="1"/>
  <c r="AZ989" i="5"/>
  <c r="AX989" i="5"/>
  <c r="AY989" i="5" s="1"/>
  <c r="AZ988" i="5"/>
  <c r="AX988" i="5"/>
  <c r="AY988" i="5" s="1"/>
  <c r="AZ987" i="5"/>
  <c r="AX987" i="5"/>
  <c r="AY987" i="5" s="1"/>
  <c r="AZ986" i="5"/>
  <c r="AX986" i="5"/>
  <c r="AY986" i="5" s="1"/>
  <c r="AZ985" i="5"/>
  <c r="AX985" i="5"/>
  <c r="AY985" i="5" s="1"/>
  <c r="AZ984" i="5"/>
  <c r="AX984" i="5"/>
  <c r="AY984" i="5" s="1"/>
  <c r="AZ983" i="5"/>
  <c r="AX983" i="5"/>
  <c r="AY983" i="5" s="1"/>
  <c r="AZ982" i="5"/>
  <c r="AX982" i="5"/>
  <c r="AY982" i="5" s="1"/>
  <c r="AZ981" i="5"/>
  <c r="AX981" i="5"/>
  <c r="AY981" i="5" s="1"/>
  <c r="AZ980" i="5"/>
  <c r="AX980" i="5"/>
  <c r="AY980" i="5" s="1"/>
  <c r="AZ979" i="5"/>
  <c r="AX979" i="5"/>
  <c r="AY979" i="5" s="1"/>
  <c r="AZ978" i="5"/>
  <c r="AX978" i="5"/>
  <c r="AY978" i="5" s="1"/>
  <c r="AZ977" i="5"/>
  <c r="AX977" i="5"/>
  <c r="AY977" i="5" s="1"/>
  <c r="AZ976" i="5"/>
  <c r="AX976" i="5"/>
  <c r="AY976" i="5" s="1"/>
  <c r="AZ975" i="5"/>
  <c r="AX975" i="5"/>
  <c r="AY975" i="5" s="1"/>
  <c r="AZ974" i="5"/>
  <c r="AX974" i="5"/>
  <c r="AY974" i="5" s="1"/>
  <c r="AZ973" i="5"/>
  <c r="AX973" i="5"/>
  <c r="AY973" i="5" s="1"/>
  <c r="AZ972" i="5"/>
  <c r="AX972" i="5"/>
  <c r="AY972" i="5" s="1"/>
  <c r="AZ971" i="5"/>
  <c r="AX971" i="5"/>
  <c r="AY971" i="5" s="1"/>
  <c r="AZ970" i="5"/>
  <c r="AX970" i="5"/>
  <c r="AY970" i="5" s="1"/>
  <c r="AZ969" i="5"/>
  <c r="AX969" i="5"/>
  <c r="AY969" i="5" s="1"/>
  <c r="AZ968" i="5"/>
  <c r="AX968" i="5"/>
  <c r="AY968" i="5" s="1"/>
  <c r="AZ967" i="5"/>
  <c r="AX967" i="5"/>
  <c r="AY967" i="5" s="1"/>
  <c r="AZ966" i="5"/>
  <c r="AX966" i="5"/>
  <c r="AY966" i="5" s="1"/>
  <c r="AZ965" i="5"/>
  <c r="AX965" i="5"/>
  <c r="AY965" i="5" s="1"/>
  <c r="AZ964" i="5"/>
  <c r="AX964" i="5"/>
  <c r="AY964" i="5" s="1"/>
  <c r="AZ963" i="5"/>
  <c r="AX963" i="5"/>
  <c r="AY963" i="5" s="1"/>
  <c r="AZ962" i="5"/>
  <c r="AX962" i="5"/>
  <c r="AY962" i="5" s="1"/>
  <c r="AZ961" i="5"/>
  <c r="AX961" i="5"/>
  <c r="AY961" i="5" s="1"/>
  <c r="AZ960" i="5"/>
  <c r="AX960" i="5"/>
  <c r="AY960" i="5" s="1"/>
  <c r="AZ959" i="5"/>
  <c r="AX959" i="5"/>
  <c r="AY959" i="5" s="1"/>
  <c r="AZ958" i="5"/>
  <c r="AX958" i="5"/>
  <c r="AY958" i="5" s="1"/>
  <c r="AZ957" i="5"/>
  <c r="AX957" i="5"/>
  <c r="AY957" i="5" s="1"/>
  <c r="AZ956" i="5"/>
  <c r="AX956" i="5"/>
  <c r="AY956" i="5" s="1"/>
  <c r="AZ955" i="5"/>
  <c r="AX955" i="5"/>
  <c r="AY955" i="5" s="1"/>
  <c r="AZ954" i="5"/>
  <c r="AX954" i="5"/>
  <c r="AY954" i="5" s="1"/>
  <c r="AZ953" i="5"/>
  <c r="AX953" i="5"/>
  <c r="AY953" i="5" s="1"/>
  <c r="AZ952" i="5"/>
  <c r="AX952" i="5"/>
  <c r="AY952" i="5" s="1"/>
  <c r="AZ951" i="5"/>
  <c r="AX951" i="5"/>
  <c r="AY951" i="5" s="1"/>
  <c r="AZ950" i="5"/>
  <c r="AX950" i="5"/>
  <c r="AY950" i="5" s="1"/>
  <c r="AZ949" i="5"/>
  <c r="AX949" i="5"/>
  <c r="AY949" i="5" s="1"/>
  <c r="AZ948" i="5"/>
  <c r="AX948" i="5"/>
  <c r="AY948" i="5" s="1"/>
  <c r="AZ947" i="5"/>
  <c r="AX947" i="5"/>
  <c r="AY947" i="5" s="1"/>
  <c r="AZ946" i="5"/>
  <c r="AX946" i="5"/>
  <c r="AY946" i="5" s="1"/>
  <c r="AZ945" i="5"/>
  <c r="AX945" i="5"/>
  <c r="AY945" i="5" s="1"/>
  <c r="AZ944" i="5"/>
  <c r="AX944" i="5"/>
  <c r="AY944" i="5" s="1"/>
  <c r="AZ943" i="5"/>
  <c r="AX943" i="5"/>
  <c r="AY943" i="5" s="1"/>
  <c r="AZ942" i="5"/>
  <c r="AX942" i="5"/>
  <c r="AY942" i="5" s="1"/>
  <c r="AZ941" i="5"/>
  <c r="AX941" i="5"/>
  <c r="AY941" i="5" s="1"/>
  <c r="AZ940" i="5"/>
  <c r="AX940" i="5"/>
  <c r="AY940" i="5" s="1"/>
  <c r="AZ939" i="5"/>
  <c r="AX939" i="5"/>
  <c r="AY939" i="5" s="1"/>
  <c r="AZ938" i="5"/>
  <c r="AX938" i="5"/>
  <c r="AY938" i="5" s="1"/>
  <c r="AZ937" i="5"/>
  <c r="AX937" i="5"/>
  <c r="AY937" i="5" s="1"/>
  <c r="AZ936" i="5"/>
  <c r="AX936" i="5"/>
  <c r="AY936" i="5" s="1"/>
  <c r="AZ935" i="5"/>
  <c r="AX935" i="5"/>
  <c r="AY935" i="5" s="1"/>
  <c r="AZ934" i="5"/>
  <c r="AX934" i="5"/>
  <c r="AY934" i="5" s="1"/>
  <c r="AZ933" i="5"/>
  <c r="AX933" i="5"/>
  <c r="AY933" i="5" s="1"/>
  <c r="AZ932" i="5"/>
  <c r="AX932" i="5"/>
  <c r="AY932" i="5" s="1"/>
  <c r="AZ931" i="5"/>
  <c r="AX931" i="5"/>
  <c r="AY931" i="5" s="1"/>
  <c r="AZ930" i="5"/>
  <c r="AX930" i="5"/>
  <c r="AY930" i="5" s="1"/>
  <c r="AZ929" i="5"/>
  <c r="AX929" i="5"/>
  <c r="AY929" i="5" s="1"/>
  <c r="AZ928" i="5"/>
  <c r="AX928" i="5"/>
  <c r="AY928" i="5" s="1"/>
  <c r="AZ927" i="5"/>
  <c r="AX927" i="5"/>
  <c r="AY927" i="5" s="1"/>
  <c r="AZ926" i="5"/>
  <c r="AX926" i="5"/>
  <c r="AY926" i="5" s="1"/>
  <c r="AZ925" i="5"/>
  <c r="AX925" i="5"/>
  <c r="AY925" i="5" s="1"/>
  <c r="AZ924" i="5"/>
  <c r="AX924" i="5"/>
  <c r="AY924" i="5" s="1"/>
  <c r="AZ923" i="5"/>
  <c r="AX923" i="5"/>
  <c r="AY923" i="5" s="1"/>
  <c r="AZ922" i="5"/>
  <c r="AX922" i="5"/>
  <c r="AY922" i="5" s="1"/>
  <c r="AZ921" i="5"/>
  <c r="AX921" i="5"/>
  <c r="AY921" i="5" s="1"/>
  <c r="AZ920" i="5"/>
  <c r="AX920" i="5"/>
  <c r="AY920" i="5" s="1"/>
  <c r="AZ919" i="5"/>
  <c r="AX919" i="5"/>
  <c r="AY919" i="5" s="1"/>
  <c r="AZ918" i="5"/>
  <c r="AX918" i="5"/>
  <c r="AY918" i="5" s="1"/>
  <c r="AZ917" i="5"/>
  <c r="AX917" i="5"/>
  <c r="AY917" i="5" s="1"/>
  <c r="AZ916" i="5"/>
  <c r="AX916" i="5"/>
  <c r="AY916" i="5" s="1"/>
  <c r="AZ915" i="5"/>
  <c r="AX915" i="5"/>
  <c r="AY915" i="5" s="1"/>
  <c r="AZ914" i="5"/>
  <c r="AX914" i="5"/>
  <c r="AY914" i="5" s="1"/>
  <c r="AZ913" i="5"/>
  <c r="AX913" i="5"/>
  <c r="AY913" i="5" s="1"/>
  <c r="AZ912" i="5"/>
  <c r="AX912" i="5"/>
  <c r="AY912" i="5" s="1"/>
  <c r="AZ911" i="5"/>
  <c r="AX911" i="5"/>
  <c r="AY911" i="5" s="1"/>
  <c r="AZ910" i="5"/>
  <c r="AX910" i="5"/>
  <c r="AY910" i="5" s="1"/>
  <c r="AZ909" i="5"/>
  <c r="AX909" i="5"/>
  <c r="AY909" i="5" s="1"/>
  <c r="AZ908" i="5"/>
  <c r="AX908" i="5"/>
  <c r="AY908" i="5" s="1"/>
  <c r="AZ907" i="5"/>
  <c r="AX907" i="5"/>
  <c r="AY907" i="5" s="1"/>
  <c r="AZ906" i="5"/>
  <c r="AX906" i="5"/>
  <c r="AY906" i="5" s="1"/>
  <c r="AZ905" i="5"/>
  <c r="AX905" i="5"/>
  <c r="AY905" i="5" s="1"/>
  <c r="AZ904" i="5"/>
  <c r="AX904" i="5"/>
  <c r="AY904" i="5" s="1"/>
  <c r="AZ903" i="5"/>
  <c r="AX903" i="5"/>
  <c r="AY903" i="5" s="1"/>
  <c r="AZ902" i="5"/>
  <c r="AX902" i="5"/>
  <c r="AY902" i="5" s="1"/>
  <c r="AZ901" i="5"/>
  <c r="AX901" i="5"/>
  <c r="AY901" i="5" s="1"/>
  <c r="AZ900" i="5"/>
  <c r="AX900" i="5"/>
  <c r="AY900" i="5" s="1"/>
  <c r="AZ899" i="5"/>
  <c r="AX899" i="5"/>
  <c r="AY899" i="5" s="1"/>
  <c r="AZ898" i="5"/>
  <c r="AX898" i="5"/>
  <c r="AY898" i="5" s="1"/>
  <c r="AZ897" i="5"/>
  <c r="AX897" i="5"/>
  <c r="AY897" i="5" s="1"/>
  <c r="AZ896" i="5"/>
  <c r="AX896" i="5"/>
  <c r="AY896" i="5" s="1"/>
  <c r="AZ895" i="5"/>
  <c r="AX895" i="5"/>
  <c r="AY895" i="5" s="1"/>
  <c r="AZ894" i="5"/>
  <c r="AX894" i="5"/>
  <c r="AY894" i="5" s="1"/>
  <c r="AZ893" i="5"/>
  <c r="AX893" i="5"/>
  <c r="AY893" i="5" s="1"/>
  <c r="AZ892" i="5"/>
  <c r="AX892" i="5"/>
  <c r="AY892" i="5" s="1"/>
  <c r="AZ891" i="5"/>
  <c r="AX891" i="5"/>
  <c r="AY891" i="5" s="1"/>
  <c r="AZ890" i="5"/>
  <c r="AX890" i="5"/>
  <c r="AY890" i="5" s="1"/>
  <c r="AZ889" i="5"/>
  <c r="AX889" i="5"/>
  <c r="AY889" i="5" s="1"/>
  <c r="AZ888" i="5"/>
  <c r="AX888" i="5"/>
  <c r="AY888" i="5" s="1"/>
  <c r="AZ887" i="5"/>
  <c r="AX887" i="5"/>
  <c r="AY887" i="5" s="1"/>
  <c r="AZ886" i="5"/>
  <c r="AX886" i="5"/>
  <c r="AY886" i="5" s="1"/>
  <c r="AZ885" i="5"/>
  <c r="AX885" i="5"/>
  <c r="AY885" i="5" s="1"/>
  <c r="AZ884" i="5"/>
  <c r="AX884" i="5"/>
  <c r="AY884" i="5" s="1"/>
  <c r="AZ883" i="5"/>
  <c r="AX883" i="5"/>
  <c r="AY883" i="5" s="1"/>
  <c r="AZ882" i="5"/>
  <c r="AX882" i="5"/>
  <c r="AY882" i="5" s="1"/>
  <c r="AZ881" i="5"/>
  <c r="AX881" i="5"/>
  <c r="AY881" i="5" s="1"/>
  <c r="AZ880" i="5"/>
  <c r="AX880" i="5"/>
  <c r="AY880" i="5" s="1"/>
  <c r="AZ879" i="5"/>
  <c r="AX879" i="5"/>
  <c r="AY879" i="5" s="1"/>
  <c r="AZ878" i="5"/>
  <c r="AX878" i="5"/>
  <c r="AY878" i="5" s="1"/>
  <c r="AZ877" i="5"/>
  <c r="AX877" i="5"/>
  <c r="AY877" i="5" s="1"/>
  <c r="AZ876" i="5"/>
  <c r="AX876" i="5"/>
  <c r="AY876" i="5" s="1"/>
  <c r="AZ875" i="5"/>
  <c r="AX875" i="5"/>
  <c r="AY875" i="5" s="1"/>
  <c r="AZ874" i="5"/>
  <c r="AX874" i="5"/>
  <c r="AY874" i="5" s="1"/>
  <c r="AZ873" i="5"/>
  <c r="AX873" i="5"/>
  <c r="AY873" i="5" s="1"/>
  <c r="AZ872" i="5"/>
  <c r="AX872" i="5"/>
  <c r="AY872" i="5" s="1"/>
  <c r="AZ871" i="5"/>
  <c r="AX871" i="5"/>
  <c r="AY871" i="5" s="1"/>
  <c r="AZ870" i="5"/>
  <c r="AX870" i="5"/>
  <c r="AY870" i="5" s="1"/>
  <c r="AZ869" i="5"/>
  <c r="AX869" i="5"/>
  <c r="AY869" i="5" s="1"/>
  <c r="AZ868" i="5"/>
  <c r="AX868" i="5"/>
  <c r="AY868" i="5" s="1"/>
  <c r="AZ867" i="5"/>
  <c r="AX867" i="5"/>
  <c r="AY867" i="5" s="1"/>
  <c r="AZ866" i="5"/>
  <c r="AX866" i="5"/>
  <c r="AY866" i="5" s="1"/>
  <c r="AZ865" i="5"/>
  <c r="AX865" i="5"/>
  <c r="AY865" i="5" s="1"/>
  <c r="AZ864" i="5"/>
  <c r="AX864" i="5"/>
  <c r="AY864" i="5" s="1"/>
  <c r="AZ863" i="5"/>
  <c r="AX863" i="5"/>
  <c r="AY863" i="5" s="1"/>
  <c r="AZ862" i="5"/>
  <c r="AX862" i="5"/>
  <c r="AY862" i="5" s="1"/>
  <c r="AZ861" i="5"/>
  <c r="AX861" i="5"/>
  <c r="AY861" i="5" s="1"/>
  <c r="AZ860" i="5"/>
  <c r="AX860" i="5"/>
  <c r="AY860" i="5" s="1"/>
  <c r="AZ859" i="5"/>
  <c r="AX859" i="5"/>
  <c r="AY859" i="5" s="1"/>
  <c r="AZ858" i="5"/>
  <c r="AX858" i="5"/>
  <c r="AY858" i="5" s="1"/>
  <c r="AZ857" i="5"/>
  <c r="AX857" i="5"/>
  <c r="AY857" i="5" s="1"/>
  <c r="AZ856" i="5"/>
  <c r="AX856" i="5"/>
  <c r="AY856" i="5" s="1"/>
  <c r="AZ855" i="5"/>
  <c r="AX855" i="5"/>
  <c r="AY855" i="5" s="1"/>
  <c r="AZ854" i="5"/>
  <c r="AX854" i="5"/>
  <c r="AY854" i="5" s="1"/>
  <c r="AZ853" i="5"/>
  <c r="AX853" i="5"/>
  <c r="AY853" i="5" s="1"/>
  <c r="AZ852" i="5"/>
  <c r="AX852" i="5"/>
  <c r="AY852" i="5" s="1"/>
  <c r="AZ851" i="5"/>
  <c r="AX851" i="5"/>
  <c r="AY851" i="5" s="1"/>
  <c r="AZ850" i="5"/>
  <c r="AX850" i="5"/>
  <c r="AY850" i="5" s="1"/>
  <c r="AZ849" i="5"/>
  <c r="AX849" i="5"/>
  <c r="AY849" i="5" s="1"/>
  <c r="AZ848" i="5"/>
  <c r="AX848" i="5"/>
  <c r="AY848" i="5" s="1"/>
  <c r="AZ847" i="5"/>
  <c r="AX847" i="5"/>
  <c r="AY847" i="5" s="1"/>
  <c r="AZ846" i="5"/>
  <c r="AX846" i="5"/>
  <c r="AY846" i="5" s="1"/>
  <c r="AZ845" i="5"/>
  <c r="AX845" i="5"/>
  <c r="AY845" i="5" s="1"/>
  <c r="AZ844" i="5"/>
  <c r="AX844" i="5"/>
  <c r="AY844" i="5" s="1"/>
  <c r="AZ843" i="5"/>
  <c r="AX843" i="5"/>
  <c r="AY843" i="5" s="1"/>
  <c r="AZ842" i="5"/>
  <c r="AX842" i="5"/>
  <c r="AY842" i="5" s="1"/>
  <c r="AZ841" i="5"/>
  <c r="AX841" i="5"/>
  <c r="AY841" i="5" s="1"/>
  <c r="AZ840" i="5"/>
  <c r="AX840" i="5"/>
  <c r="AY840" i="5" s="1"/>
  <c r="AZ839" i="5"/>
  <c r="AX839" i="5"/>
  <c r="AY839" i="5" s="1"/>
  <c r="AZ838" i="5"/>
  <c r="AX838" i="5"/>
  <c r="AY838" i="5" s="1"/>
  <c r="AZ837" i="5"/>
  <c r="AX837" i="5"/>
  <c r="AY837" i="5" s="1"/>
  <c r="AZ836" i="5"/>
  <c r="AX836" i="5"/>
  <c r="AY836" i="5" s="1"/>
  <c r="AZ835" i="5"/>
  <c r="AX835" i="5"/>
  <c r="AY835" i="5" s="1"/>
  <c r="AZ834" i="5"/>
  <c r="AX834" i="5"/>
  <c r="AY834" i="5" s="1"/>
  <c r="AZ833" i="5"/>
  <c r="AX833" i="5"/>
  <c r="AY833" i="5" s="1"/>
  <c r="AZ832" i="5"/>
  <c r="AX832" i="5"/>
  <c r="AY832" i="5" s="1"/>
  <c r="AZ831" i="5"/>
  <c r="AX831" i="5"/>
  <c r="AY831" i="5" s="1"/>
  <c r="AZ830" i="5"/>
  <c r="AX830" i="5"/>
  <c r="AY830" i="5" s="1"/>
  <c r="AZ829" i="5"/>
  <c r="AX829" i="5"/>
  <c r="AY829" i="5" s="1"/>
  <c r="AZ828" i="5"/>
  <c r="AX828" i="5"/>
  <c r="AY828" i="5" s="1"/>
  <c r="AZ827" i="5"/>
  <c r="AX827" i="5"/>
  <c r="AY827" i="5" s="1"/>
  <c r="AZ826" i="5"/>
  <c r="AX826" i="5"/>
  <c r="AY826" i="5" s="1"/>
  <c r="AZ825" i="5"/>
  <c r="AX825" i="5"/>
  <c r="AY825" i="5" s="1"/>
  <c r="AZ824" i="5"/>
  <c r="AX824" i="5"/>
  <c r="AY824" i="5" s="1"/>
  <c r="AZ823" i="5"/>
  <c r="AX823" i="5"/>
  <c r="AY823" i="5" s="1"/>
  <c r="AZ822" i="5"/>
  <c r="AX822" i="5"/>
  <c r="AY822" i="5" s="1"/>
  <c r="AZ821" i="5"/>
  <c r="AX821" i="5"/>
  <c r="AY821" i="5" s="1"/>
  <c r="AZ820" i="5"/>
  <c r="AX820" i="5"/>
  <c r="AY820" i="5" s="1"/>
  <c r="AZ819" i="5"/>
  <c r="AX819" i="5"/>
  <c r="AY819" i="5" s="1"/>
  <c r="AZ818" i="5"/>
  <c r="AX818" i="5"/>
  <c r="AY818" i="5" s="1"/>
  <c r="AZ817" i="5"/>
  <c r="AX817" i="5"/>
  <c r="AY817" i="5" s="1"/>
  <c r="AZ816" i="5"/>
  <c r="AX816" i="5"/>
  <c r="AY816" i="5" s="1"/>
  <c r="AZ815" i="5"/>
  <c r="AX815" i="5"/>
  <c r="AY815" i="5" s="1"/>
  <c r="AZ814" i="5"/>
  <c r="AX814" i="5"/>
  <c r="AY814" i="5" s="1"/>
  <c r="AZ813" i="5"/>
  <c r="AX813" i="5"/>
  <c r="AY813" i="5" s="1"/>
  <c r="AZ812" i="5"/>
  <c r="AX812" i="5"/>
  <c r="AY812" i="5" s="1"/>
  <c r="AZ811" i="5"/>
  <c r="AX811" i="5"/>
  <c r="AY811" i="5" s="1"/>
  <c r="AZ810" i="5"/>
  <c r="AX810" i="5"/>
  <c r="AY810" i="5" s="1"/>
  <c r="AZ809" i="5"/>
  <c r="AX809" i="5"/>
  <c r="AY809" i="5" s="1"/>
  <c r="AZ808" i="5"/>
  <c r="AX808" i="5"/>
  <c r="AY808" i="5" s="1"/>
  <c r="AZ807" i="5"/>
  <c r="AX807" i="5"/>
  <c r="AY807" i="5" s="1"/>
  <c r="AZ806" i="5"/>
  <c r="AX806" i="5"/>
  <c r="AY806" i="5" s="1"/>
  <c r="AZ805" i="5"/>
  <c r="AX805" i="5"/>
  <c r="AY805" i="5" s="1"/>
  <c r="AZ804" i="5"/>
  <c r="AX804" i="5"/>
  <c r="AY804" i="5" s="1"/>
  <c r="AZ803" i="5"/>
  <c r="AX803" i="5"/>
  <c r="AY803" i="5" s="1"/>
  <c r="AZ802" i="5"/>
  <c r="AX802" i="5"/>
  <c r="AY802" i="5" s="1"/>
  <c r="AZ801" i="5"/>
  <c r="AX801" i="5"/>
  <c r="AY801" i="5" s="1"/>
  <c r="AZ800" i="5"/>
  <c r="AX800" i="5"/>
  <c r="AY800" i="5" s="1"/>
  <c r="AZ799" i="5"/>
  <c r="AX799" i="5"/>
  <c r="AY799" i="5" s="1"/>
  <c r="AZ798" i="5"/>
  <c r="AX798" i="5"/>
  <c r="AY798" i="5" s="1"/>
  <c r="AZ797" i="5"/>
  <c r="AX797" i="5"/>
  <c r="AY797" i="5" s="1"/>
  <c r="AZ796" i="5"/>
  <c r="AX796" i="5"/>
  <c r="AY796" i="5" s="1"/>
  <c r="AZ795" i="5"/>
  <c r="AX795" i="5"/>
  <c r="AY795" i="5" s="1"/>
  <c r="AZ794" i="5"/>
  <c r="AX794" i="5"/>
  <c r="AY794" i="5" s="1"/>
  <c r="AZ793" i="5"/>
  <c r="AX793" i="5"/>
  <c r="AY793" i="5" s="1"/>
  <c r="AZ792" i="5"/>
  <c r="AX792" i="5"/>
  <c r="AY792" i="5" s="1"/>
  <c r="AZ791" i="5"/>
  <c r="AX791" i="5"/>
  <c r="AY791" i="5" s="1"/>
  <c r="AZ790" i="5"/>
  <c r="AX790" i="5"/>
  <c r="AY790" i="5" s="1"/>
  <c r="AZ789" i="5"/>
  <c r="AX789" i="5"/>
  <c r="AY789" i="5" s="1"/>
  <c r="AZ788" i="5"/>
  <c r="AX788" i="5"/>
  <c r="AY788" i="5" s="1"/>
  <c r="AZ787" i="5"/>
  <c r="AX787" i="5"/>
  <c r="AY787" i="5" s="1"/>
  <c r="AZ786" i="5"/>
  <c r="AX786" i="5"/>
  <c r="AY786" i="5" s="1"/>
  <c r="AZ785" i="5"/>
  <c r="AX785" i="5"/>
  <c r="AY785" i="5" s="1"/>
  <c r="AZ784" i="5"/>
  <c r="AX784" i="5"/>
  <c r="AY784" i="5" s="1"/>
  <c r="AZ783" i="5"/>
  <c r="AX783" i="5"/>
  <c r="AY783" i="5" s="1"/>
  <c r="AZ782" i="5"/>
  <c r="AX782" i="5"/>
  <c r="AY782" i="5" s="1"/>
  <c r="AZ781" i="5"/>
  <c r="AX781" i="5"/>
  <c r="AY781" i="5" s="1"/>
  <c r="AZ780" i="5"/>
  <c r="AX780" i="5"/>
  <c r="AY780" i="5" s="1"/>
  <c r="AZ779" i="5"/>
  <c r="AX779" i="5"/>
  <c r="AY779" i="5" s="1"/>
  <c r="AZ778" i="5"/>
  <c r="AX778" i="5"/>
  <c r="AY778" i="5" s="1"/>
  <c r="AZ777" i="5"/>
  <c r="AX777" i="5"/>
  <c r="AY777" i="5" s="1"/>
  <c r="AZ776" i="5"/>
  <c r="AX776" i="5"/>
  <c r="AY776" i="5" s="1"/>
  <c r="AZ775" i="5"/>
  <c r="AX775" i="5"/>
  <c r="AY775" i="5" s="1"/>
  <c r="AZ774" i="5"/>
  <c r="AX774" i="5"/>
  <c r="AY774" i="5" s="1"/>
  <c r="AZ773" i="5"/>
  <c r="AX773" i="5"/>
  <c r="AY773" i="5" s="1"/>
  <c r="AZ772" i="5"/>
  <c r="AX772" i="5"/>
  <c r="AY772" i="5" s="1"/>
  <c r="AZ771" i="5"/>
  <c r="AX771" i="5"/>
  <c r="AY771" i="5" s="1"/>
  <c r="AZ770" i="5"/>
  <c r="AX770" i="5"/>
  <c r="AY770" i="5" s="1"/>
  <c r="AZ769" i="5"/>
  <c r="AX769" i="5"/>
  <c r="AY769" i="5" s="1"/>
  <c r="AZ768" i="5"/>
  <c r="AX768" i="5"/>
  <c r="AY768" i="5" s="1"/>
  <c r="AZ767" i="5"/>
  <c r="AX767" i="5"/>
  <c r="AY767" i="5" s="1"/>
  <c r="AZ766" i="5"/>
  <c r="AX766" i="5"/>
  <c r="AY766" i="5" s="1"/>
  <c r="AZ765" i="5"/>
  <c r="AX765" i="5"/>
  <c r="AY765" i="5" s="1"/>
  <c r="AZ764" i="5"/>
  <c r="AX764" i="5"/>
  <c r="AY764" i="5" s="1"/>
  <c r="AZ763" i="5"/>
  <c r="AX763" i="5"/>
  <c r="AY763" i="5" s="1"/>
  <c r="AZ762" i="5"/>
  <c r="AX762" i="5"/>
  <c r="AY762" i="5" s="1"/>
  <c r="AZ761" i="5"/>
  <c r="AX761" i="5"/>
  <c r="AY761" i="5" s="1"/>
  <c r="AZ760" i="5"/>
  <c r="AX760" i="5"/>
  <c r="AY760" i="5" s="1"/>
  <c r="AZ759" i="5"/>
  <c r="AX759" i="5"/>
  <c r="AY759" i="5" s="1"/>
  <c r="AZ758" i="5"/>
  <c r="AX758" i="5"/>
  <c r="AY758" i="5" s="1"/>
  <c r="AZ757" i="5"/>
  <c r="AX757" i="5"/>
  <c r="AY757" i="5" s="1"/>
  <c r="AZ756" i="5"/>
  <c r="AX756" i="5"/>
  <c r="AY756" i="5" s="1"/>
  <c r="AZ755" i="5"/>
  <c r="AX755" i="5"/>
  <c r="AY755" i="5" s="1"/>
  <c r="AZ754" i="5"/>
  <c r="AX754" i="5"/>
  <c r="AY754" i="5" s="1"/>
  <c r="AZ753" i="5"/>
  <c r="AX753" i="5"/>
  <c r="AY753" i="5" s="1"/>
  <c r="AZ752" i="5"/>
  <c r="AX752" i="5"/>
  <c r="AY752" i="5" s="1"/>
  <c r="AZ751" i="5"/>
  <c r="AX751" i="5"/>
  <c r="AY751" i="5" s="1"/>
  <c r="AZ750" i="5"/>
  <c r="AX750" i="5"/>
  <c r="AY750" i="5" s="1"/>
  <c r="AZ749" i="5"/>
  <c r="AX749" i="5"/>
  <c r="AY749" i="5" s="1"/>
  <c r="AZ748" i="5"/>
  <c r="AX748" i="5"/>
  <c r="AY748" i="5" s="1"/>
  <c r="AZ747" i="5"/>
  <c r="AX747" i="5"/>
  <c r="AY747" i="5" s="1"/>
  <c r="AZ746" i="5"/>
  <c r="AX746" i="5"/>
  <c r="AY746" i="5" s="1"/>
  <c r="AZ745" i="5"/>
  <c r="AX745" i="5"/>
  <c r="AY745" i="5" s="1"/>
  <c r="AZ744" i="5"/>
  <c r="AX744" i="5"/>
  <c r="AY744" i="5" s="1"/>
  <c r="AZ743" i="5"/>
  <c r="AX743" i="5"/>
  <c r="AY743" i="5" s="1"/>
  <c r="AZ742" i="5"/>
  <c r="AX742" i="5"/>
  <c r="AY742" i="5" s="1"/>
  <c r="AZ741" i="5"/>
  <c r="AX741" i="5"/>
  <c r="AY741" i="5" s="1"/>
  <c r="AZ740" i="5"/>
  <c r="AX740" i="5"/>
  <c r="AY740" i="5" s="1"/>
  <c r="AZ739" i="5"/>
  <c r="AX739" i="5"/>
  <c r="AY739" i="5" s="1"/>
  <c r="AZ738" i="5"/>
  <c r="AX738" i="5"/>
  <c r="AY738" i="5" s="1"/>
  <c r="AZ737" i="5"/>
  <c r="AX737" i="5"/>
  <c r="AY737" i="5" s="1"/>
  <c r="AZ736" i="5"/>
  <c r="AX736" i="5"/>
  <c r="AY736" i="5" s="1"/>
  <c r="AZ735" i="5"/>
  <c r="AX735" i="5"/>
  <c r="AY735" i="5" s="1"/>
  <c r="AZ734" i="5"/>
  <c r="AX734" i="5"/>
  <c r="AY734" i="5" s="1"/>
  <c r="AZ733" i="5"/>
  <c r="AX733" i="5"/>
  <c r="AY733" i="5" s="1"/>
  <c r="AZ732" i="5"/>
  <c r="AX732" i="5"/>
  <c r="AY732" i="5" s="1"/>
  <c r="AZ731" i="5"/>
  <c r="AX731" i="5"/>
  <c r="AY731" i="5" s="1"/>
  <c r="AZ730" i="5"/>
  <c r="AX730" i="5"/>
  <c r="AY730" i="5" s="1"/>
  <c r="AZ729" i="5"/>
  <c r="AX729" i="5"/>
  <c r="AY729" i="5" s="1"/>
  <c r="AZ728" i="5"/>
  <c r="AX728" i="5"/>
  <c r="AY728" i="5" s="1"/>
  <c r="AZ727" i="5"/>
  <c r="AX727" i="5"/>
  <c r="AY727" i="5" s="1"/>
  <c r="AZ726" i="5"/>
  <c r="AX726" i="5"/>
  <c r="AY726" i="5" s="1"/>
  <c r="AZ725" i="5"/>
  <c r="AX725" i="5"/>
  <c r="AY725" i="5" s="1"/>
  <c r="AZ724" i="5"/>
  <c r="AX724" i="5"/>
  <c r="AY724" i="5" s="1"/>
  <c r="AZ723" i="5"/>
  <c r="AX723" i="5"/>
  <c r="AY723" i="5" s="1"/>
  <c r="AZ722" i="5"/>
  <c r="AX722" i="5"/>
  <c r="AY722" i="5" s="1"/>
  <c r="AZ721" i="5"/>
  <c r="AX721" i="5"/>
  <c r="AY721" i="5" s="1"/>
  <c r="AZ720" i="5"/>
  <c r="AX720" i="5"/>
  <c r="AY720" i="5" s="1"/>
  <c r="AZ719" i="5"/>
  <c r="AX719" i="5"/>
  <c r="AY719" i="5" s="1"/>
  <c r="AZ718" i="5"/>
  <c r="AX718" i="5"/>
  <c r="AY718" i="5" s="1"/>
  <c r="AZ717" i="5"/>
  <c r="AX717" i="5"/>
  <c r="AY717" i="5" s="1"/>
  <c r="AZ716" i="5"/>
  <c r="AX716" i="5"/>
  <c r="AY716" i="5" s="1"/>
  <c r="AZ715" i="5"/>
  <c r="AX715" i="5"/>
  <c r="AY715" i="5" s="1"/>
  <c r="AZ714" i="5"/>
  <c r="AX714" i="5"/>
  <c r="AY714" i="5" s="1"/>
  <c r="AZ713" i="5"/>
  <c r="AX713" i="5"/>
  <c r="AY713" i="5" s="1"/>
  <c r="AZ712" i="5"/>
  <c r="AX712" i="5"/>
  <c r="AY712" i="5" s="1"/>
  <c r="AZ711" i="5"/>
  <c r="AX711" i="5"/>
  <c r="AY711" i="5" s="1"/>
  <c r="AZ710" i="5"/>
  <c r="AX710" i="5"/>
  <c r="AY710" i="5" s="1"/>
  <c r="AZ709" i="5"/>
  <c r="AX709" i="5"/>
  <c r="AY709" i="5" s="1"/>
  <c r="AZ708" i="5"/>
  <c r="AX708" i="5"/>
  <c r="AY708" i="5" s="1"/>
  <c r="AZ707" i="5"/>
  <c r="AX707" i="5"/>
  <c r="AY707" i="5" s="1"/>
  <c r="AZ706" i="5"/>
  <c r="AX706" i="5"/>
  <c r="AY706" i="5" s="1"/>
  <c r="AZ705" i="5"/>
  <c r="AX705" i="5"/>
  <c r="AY705" i="5" s="1"/>
  <c r="AZ704" i="5"/>
  <c r="AX704" i="5"/>
  <c r="AY704" i="5" s="1"/>
  <c r="AZ703" i="5"/>
  <c r="AX703" i="5"/>
  <c r="AY703" i="5" s="1"/>
  <c r="AZ702" i="5"/>
  <c r="AX702" i="5"/>
  <c r="AY702" i="5" s="1"/>
  <c r="AZ701" i="5"/>
  <c r="AX701" i="5"/>
  <c r="AY701" i="5" s="1"/>
  <c r="AZ700" i="5"/>
  <c r="AX700" i="5"/>
  <c r="AY700" i="5" s="1"/>
  <c r="AZ699" i="5"/>
  <c r="AX699" i="5"/>
  <c r="AY699" i="5" s="1"/>
  <c r="AZ698" i="5"/>
  <c r="AX698" i="5"/>
  <c r="AY698" i="5" s="1"/>
  <c r="AZ697" i="5"/>
  <c r="AX697" i="5"/>
  <c r="AY697" i="5" s="1"/>
  <c r="AZ696" i="5"/>
  <c r="AX696" i="5"/>
  <c r="AY696" i="5" s="1"/>
  <c r="AZ695" i="5"/>
  <c r="AX695" i="5"/>
  <c r="AY695" i="5" s="1"/>
  <c r="AZ694" i="5"/>
  <c r="AX694" i="5"/>
  <c r="AY694" i="5" s="1"/>
  <c r="AZ693" i="5"/>
  <c r="AX693" i="5"/>
  <c r="AY693" i="5" s="1"/>
  <c r="AZ692" i="5"/>
  <c r="AX692" i="5"/>
  <c r="AY692" i="5" s="1"/>
  <c r="AZ691" i="5"/>
  <c r="AX691" i="5"/>
  <c r="AY691" i="5" s="1"/>
  <c r="AZ690" i="5"/>
  <c r="AX690" i="5"/>
  <c r="AY690" i="5" s="1"/>
  <c r="AZ689" i="5"/>
  <c r="AX689" i="5"/>
  <c r="AY689" i="5" s="1"/>
  <c r="AZ688" i="5"/>
  <c r="AX688" i="5"/>
  <c r="AY688" i="5" s="1"/>
  <c r="AZ687" i="5"/>
  <c r="AX687" i="5"/>
  <c r="AY687" i="5" s="1"/>
  <c r="AZ686" i="5"/>
  <c r="AX686" i="5"/>
  <c r="AY686" i="5" s="1"/>
  <c r="AZ685" i="5"/>
  <c r="AX685" i="5"/>
  <c r="AY685" i="5" s="1"/>
  <c r="AZ684" i="5"/>
  <c r="AX684" i="5"/>
  <c r="AY684" i="5" s="1"/>
  <c r="AZ683" i="5"/>
  <c r="AX683" i="5"/>
  <c r="AY683" i="5" s="1"/>
  <c r="AZ682" i="5"/>
  <c r="AX682" i="5"/>
  <c r="AY682" i="5" s="1"/>
  <c r="AZ681" i="5"/>
  <c r="AX681" i="5"/>
  <c r="AY681" i="5" s="1"/>
  <c r="AZ680" i="5"/>
  <c r="AX680" i="5"/>
  <c r="AY680" i="5" s="1"/>
  <c r="AZ679" i="5"/>
  <c r="AX679" i="5"/>
  <c r="AY679" i="5" s="1"/>
  <c r="AZ678" i="5"/>
  <c r="AX678" i="5"/>
  <c r="AY678" i="5" s="1"/>
  <c r="AZ677" i="5"/>
  <c r="AX677" i="5"/>
  <c r="AY677" i="5" s="1"/>
  <c r="AZ676" i="5"/>
  <c r="AX676" i="5"/>
  <c r="AY676" i="5" s="1"/>
  <c r="AZ675" i="5"/>
  <c r="AX675" i="5"/>
  <c r="AY675" i="5" s="1"/>
  <c r="AZ674" i="5"/>
  <c r="AX674" i="5"/>
  <c r="AY674" i="5" s="1"/>
  <c r="AZ673" i="5"/>
  <c r="AX673" i="5"/>
  <c r="AY673" i="5" s="1"/>
  <c r="AZ672" i="5"/>
  <c r="AX672" i="5"/>
  <c r="AY672" i="5" s="1"/>
  <c r="AZ671" i="5"/>
  <c r="AX671" i="5"/>
  <c r="AY671" i="5" s="1"/>
  <c r="AZ670" i="5"/>
  <c r="AX670" i="5"/>
  <c r="AY670" i="5" s="1"/>
  <c r="AZ669" i="5"/>
  <c r="AX669" i="5"/>
  <c r="AY669" i="5" s="1"/>
  <c r="AZ668" i="5"/>
  <c r="AX668" i="5"/>
  <c r="AY668" i="5" s="1"/>
  <c r="AZ667" i="5"/>
  <c r="AX667" i="5"/>
  <c r="AY667" i="5" s="1"/>
  <c r="AZ666" i="5"/>
  <c r="AX666" i="5"/>
  <c r="AY666" i="5" s="1"/>
  <c r="AZ665" i="5"/>
  <c r="AX665" i="5"/>
  <c r="AY665" i="5" s="1"/>
  <c r="AZ664" i="5"/>
  <c r="AX664" i="5"/>
  <c r="AY664" i="5" s="1"/>
  <c r="AZ663" i="5"/>
  <c r="AX663" i="5"/>
  <c r="AY663" i="5" s="1"/>
  <c r="AZ662" i="5"/>
  <c r="AX662" i="5"/>
  <c r="AY662" i="5" s="1"/>
  <c r="AZ661" i="5"/>
  <c r="AX661" i="5"/>
  <c r="AY661" i="5" s="1"/>
  <c r="AZ660" i="5"/>
  <c r="AX660" i="5"/>
  <c r="AY660" i="5" s="1"/>
  <c r="AZ659" i="5"/>
  <c r="AX659" i="5"/>
  <c r="AY659" i="5" s="1"/>
  <c r="AZ658" i="5"/>
  <c r="AX658" i="5"/>
  <c r="AY658" i="5" s="1"/>
  <c r="AZ657" i="5"/>
  <c r="AX657" i="5"/>
  <c r="AY657" i="5" s="1"/>
  <c r="AZ656" i="5"/>
  <c r="AX656" i="5"/>
  <c r="AY656" i="5" s="1"/>
  <c r="AZ655" i="5"/>
  <c r="AX655" i="5"/>
  <c r="AY655" i="5" s="1"/>
  <c r="AZ654" i="5"/>
  <c r="AX654" i="5"/>
  <c r="AY654" i="5" s="1"/>
  <c r="AZ653" i="5"/>
  <c r="AX653" i="5"/>
  <c r="AY653" i="5" s="1"/>
  <c r="AZ652" i="5"/>
  <c r="AX652" i="5"/>
  <c r="AY652" i="5" s="1"/>
  <c r="AZ651" i="5"/>
  <c r="AX651" i="5"/>
  <c r="AY651" i="5" s="1"/>
  <c r="AZ650" i="5"/>
  <c r="AX650" i="5"/>
  <c r="AY650" i="5" s="1"/>
  <c r="AZ649" i="5"/>
  <c r="AX649" i="5"/>
  <c r="AY649" i="5" s="1"/>
  <c r="AZ648" i="5"/>
  <c r="AX648" i="5"/>
  <c r="AY648" i="5" s="1"/>
  <c r="AZ647" i="5"/>
  <c r="AX647" i="5"/>
  <c r="AY647" i="5" s="1"/>
  <c r="AZ646" i="5"/>
  <c r="AX646" i="5"/>
  <c r="AY646" i="5" s="1"/>
  <c r="AZ645" i="5"/>
  <c r="AX645" i="5"/>
  <c r="AY645" i="5" s="1"/>
  <c r="AZ644" i="5"/>
  <c r="AX644" i="5"/>
  <c r="AY644" i="5" s="1"/>
  <c r="AZ643" i="5"/>
  <c r="AX643" i="5"/>
  <c r="AY643" i="5" s="1"/>
  <c r="AZ642" i="5"/>
  <c r="AX642" i="5"/>
  <c r="AY642" i="5" s="1"/>
  <c r="AZ641" i="5"/>
  <c r="AX641" i="5"/>
  <c r="AY641" i="5" s="1"/>
  <c r="AZ640" i="5"/>
  <c r="AX640" i="5"/>
  <c r="AY640" i="5" s="1"/>
  <c r="AZ639" i="5"/>
  <c r="AX639" i="5"/>
  <c r="AY639" i="5" s="1"/>
  <c r="AZ638" i="5"/>
  <c r="AX638" i="5"/>
  <c r="AY638" i="5" s="1"/>
  <c r="AZ637" i="5"/>
  <c r="AX637" i="5"/>
  <c r="AY637" i="5" s="1"/>
  <c r="AZ636" i="5"/>
  <c r="AX636" i="5"/>
  <c r="AY636" i="5" s="1"/>
  <c r="AZ635" i="5"/>
  <c r="AX635" i="5"/>
  <c r="AY635" i="5" s="1"/>
  <c r="AZ634" i="5"/>
  <c r="AX634" i="5"/>
  <c r="AY634" i="5" s="1"/>
  <c r="AZ633" i="5"/>
  <c r="AX633" i="5"/>
  <c r="AY633" i="5" s="1"/>
  <c r="AZ632" i="5"/>
  <c r="AX632" i="5"/>
  <c r="AY632" i="5" s="1"/>
  <c r="AZ631" i="5"/>
  <c r="AX631" i="5"/>
  <c r="AY631" i="5" s="1"/>
  <c r="AZ630" i="5"/>
  <c r="AX630" i="5"/>
  <c r="AY630" i="5" s="1"/>
  <c r="AZ629" i="5"/>
  <c r="AX629" i="5"/>
  <c r="AY629" i="5" s="1"/>
  <c r="AZ628" i="5"/>
  <c r="AX628" i="5"/>
  <c r="AY628" i="5" s="1"/>
  <c r="AZ627" i="5"/>
  <c r="AX627" i="5"/>
  <c r="AY627" i="5" s="1"/>
  <c r="AZ626" i="5"/>
  <c r="AX626" i="5"/>
  <c r="AY626" i="5" s="1"/>
  <c r="AZ625" i="5"/>
  <c r="AX625" i="5"/>
  <c r="AY625" i="5" s="1"/>
  <c r="AZ624" i="5"/>
  <c r="AX624" i="5"/>
  <c r="AY624" i="5" s="1"/>
  <c r="AZ623" i="5"/>
  <c r="AX623" i="5"/>
  <c r="AY623" i="5" s="1"/>
  <c r="AZ622" i="5"/>
  <c r="AX622" i="5"/>
  <c r="AY622" i="5" s="1"/>
  <c r="AZ621" i="5"/>
  <c r="AX621" i="5"/>
  <c r="AY621" i="5" s="1"/>
  <c r="AZ620" i="5"/>
  <c r="AX620" i="5"/>
  <c r="AY620" i="5" s="1"/>
  <c r="AZ619" i="5"/>
  <c r="AX619" i="5"/>
  <c r="AY619" i="5" s="1"/>
  <c r="AZ618" i="5"/>
  <c r="AX618" i="5"/>
  <c r="AY618" i="5" s="1"/>
  <c r="AZ617" i="5"/>
  <c r="AX617" i="5"/>
  <c r="AY617" i="5" s="1"/>
  <c r="AZ616" i="5"/>
  <c r="AX616" i="5"/>
  <c r="AY616" i="5" s="1"/>
  <c r="AZ615" i="5"/>
  <c r="AX615" i="5"/>
  <c r="AY615" i="5" s="1"/>
  <c r="AZ614" i="5"/>
  <c r="AX614" i="5"/>
  <c r="AY614" i="5" s="1"/>
  <c r="AZ613" i="5"/>
  <c r="AX613" i="5"/>
  <c r="AY613" i="5" s="1"/>
  <c r="AZ612" i="5"/>
  <c r="AX612" i="5"/>
  <c r="AY612" i="5" s="1"/>
  <c r="AZ611" i="5"/>
  <c r="AX611" i="5"/>
  <c r="AY611" i="5" s="1"/>
  <c r="AZ610" i="5"/>
  <c r="AX610" i="5"/>
  <c r="AY610" i="5" s="1"/>
  <c r="AZ609" i="5"/>
  <c r="AX609" i="5"/>
  <c r="AY609" i="5" s="1"/>
  <c r="AZ608" i="5"/>
  <c r="AX608" i="5"/>
  <c r="AY608" i="5" s="1"/>
  <c r="AZ607" i="5"/>
  <c r="AX607" i="5"/>
  <c r="AY607" i="5" s="1"/>
  <c r="AZ606" i="5"/>
  <c r="AX606" i="5"/>
  <c r="AY606" i="5" s="1"/>
  <c r="AZ605" i="5"/>
  <c r="AX605" i="5"/>
  <c r="AY605" i="5" s="1"/>
  <c r="AZ604" i="5"/>
  <c r="AX604" i="5"/>
  <c r="AY604" i="5" s="1"/>
  <c r="AZ603" i="5"/>
  <c r="AX603" i="5"/>
  <c r="AY603" i="5" s="1"/>
  <c r="AZ602" i="5"/>
  <c r="AX602" i="5"/>
  <c r="AY602" i="5" s="1"/>
  <c r="AZ601" i="5"/>
  <c r="AX601" i="5"/>
  <c r="AY601" i="5" s="1"/>
  <c r="AZ600" i="5"/>
  <c r="AX600" i="5"/>
  <c r="AY600" i="5" s="1"/>
  <c r="AZ599" i="5"/>
  <c r="AX599" i="5"/>
  <c r="AY599" i="5" s="1"/>
  <c r="AZ598" i="5"/>
  <c r="AX598" i="5"/>
  <c r="AY598" i="5" s="1"/>
  <c r="AZ597" i="5"/>
  <c r="AX597" i="5"/>
  <c r="AY597" i="5" s="1"/>
  <c r="AZ596" i="5"/>
  <c r="AX596" i="5"/>
  <c r="AY596" i="5" s="1"/>
  <c r="AZ595" i="5"/>
  <c r="AX595" i="5"/>
  <c r="AY595" i="5" s="1"/>
  <c r="AZ594" i="5"/>
  <c r="AX594" i="5"/>
  <c r="AY594" i="5" s="1"/>
  <c r="AZ593" i="5"/>
  <c r="AX593" i="5"/>
  <c r="AY593" i="5" s="1"/>
  <c r="AZ592" i="5"/>
  <c r="AX592" i="5"/>
  <c r="AY592" i="5" s="1"/>
  <c r="AZ591" i="5"/>
  <c r="AX591" i="5"/>
  <c r="AY591" i="5" s="1"/>
  <c r="AZ590" i="5"/>
  <c r="AX590" i="5"/>
  <c r="AY590" i="5" s="1"/>
  <c r="AZ589" i="5"/>
  <c r="AX589" i="5"/>
  <c r="AY589" i="5" s="1"/>
  <c r="AZ588" i="5"/>
  <c r="AX588" i="5"/>
  <c r="AY588" i="5" s="1"/>
  <c r="AZ587" i="5"/>
  <c r="AX587" i="5"/>
  <c r="AY587" i="5" s="1"/>
  <c r="AZ586" i="5"/>
  <c r="AX586" i="5"/>
  <c r="AY586" i="5" s="1"/>
  <c r="AZ585" i="5"/>
  <c r="AX585" i="5"/>
  <c r="AY585" i="5" s="1"/>
  <c r="AZ584" i="5"/>
  <c r="AX584" i="5"/>
  <c r="AY584" i="5" s="1"/>
  <c r="AZ583" i="5"/>
  <c r="AX583" i="5"/>
  <c r="AY583" i="5" s="1"/>
  <c r="AZ582" i="5"/>
  <c r="AX582" i="5"/>
  <c r="AY582" i="5" s="1"/>
  <c r="AZ581" i="5"/>
  <c r="AX581" i="5"/>
  <c r="AY581" i="5" s="1"/>
  <c r="AZ580" i="5"/>
  <c r="AX580" i="5"/>
  <c r="AY580" i="5" s="1"/>
  <c r="AZ579" i="5"/>
  <c r="AX579" i="5"/>
  <c r="AY579" i="5" s="1"/>
  <c r="AZ578" i="5"/>
  <c r="AX578" i="5"/>
  <c r="AY578" i="5" s="1"/>
  <c r="AZ577" i="5"/>
  <c r="AX577" i="5"/>
  <c r="AY577" i="5" s="1"/>
  <c r="AZ576" i="5"/>
  <c r="AX576" i="5"/>
  <c r="AY576" i="5" s="1"/>
  <c r="AZ575" i="5"/>
  <c r="AX575" i="5"/>
  <c r="AY575" i="5" s="1"/>
  <c r="AZ574" i="5"/>
  <c r="AX574" i="5"/>
  <c r="AY574" i="5" s="1"/>
  <c r="AZ573" i="5"/>
  <c r="AX573" i="5"/>
  <c r="AY573" i="5" s="1"/>
  <c r="AZ572" i="5"/>
  <c r="AX572" i="5"/>
  <c r="AY572" i="5" s="1"/>
  <c r="AZ571" i="5"/>
  <c r="AX571" i="5"/>
  <c r="AY571" i="5" s="1"/>
  <c r="AZ570" i="5"/>
  <c r="AX570" i="5"/>
  <c r="AY570" i="5" s="1"/>
  <c r="AZ569" i="5"/>
  <c r="AX569" i="5"/>
  <c r="AY569" i="5" s="1"/>
  <c r="AZ568" i="5"/>
  <c r="AX568" i="5"/>
  <c r="AY568" i="5" s="1"/>
  <c r="AZ567" i="5"/>
  <c r="AX567" i="5"/>
  <c r="AY567" i="5" s="1"/>
  <c r="AZ566" i="5"/>
  <c r="AX566" i="5"/>
  <c r="AY566" i="5" s="1"/>
  <c r="AZ565" i="5"/>
  <c r="AX565" i="5"/>
  <c r="AY565" i="5" s="1"/>
  <c r="AZ564" i="5"/>
  <c r="AX564" i="5"/>
  <c r="AY564" i="5" s="1"/>
  <c r="AZ563" i="5"/>
  <c r="AX563" i="5"/>
  <c r="AY563" i="5" s="1"/>
  <c r="AZ562" i="5"/>
  <c r="AX562" i="5"/>
  <c r="AY562" i="5" s="1"/>
  <c r="AZ561" i="5"/>
  <c r="AX561" i="5"/>
  <c r="AY561" i="5" s="1"/>
  <c r="AZ560" i="5"/>
  <c r="AX560" i="5"/>
  <c r="AY560" i="5" s="1"/>
  <c r="AZ559" i="5"/>
  <c r="AX559" i="5"/>
  <c r="AY559" i="5" s="1"/>
  <c r="AZ558" i="5"/>
  <c r="AX558" i="5"/>
  <c r="AY558" i="5" s="1"/>
  <c r="AZ557" i="5"/>
  <c r="AX557" i="5"/>
  <c r="AY557" i="5" s="1"/>
  <c r="AZ556" i="5"/>
  <c r="AX556" i="5"/>
  <c r="AY556" i="5" s="1"/>
  <c r="AZ555" i="5"/>
  <c r="AX555" i="5"/>
  <c r="AY555" i="5" s="1"/>
  <c r="AZ554" i="5"/>
  <c r="AX554" i="5"/>
  <c r="AY554" i="5" s="1"/>
  <c r="AZ553" i="5"/>
  <c r="AX553" i="5"/>
  <c r="AY553" i="5" s="1"/>
  <c r="AZ552" i="5"/>
  <c r="AX552" i="5"/>
  <c r="AY552" i="5" s="1"/>
  <c r="AZ551" i="5"/>
  <c r="AX551" i="5"/>
  <c r="AY551" i="5" s="1"/>
  <c r="AZ550" i="5"/>
  <c r="AX550" i="5"/>
  <c r="AY550" i="5" s="1"/>
  <c r="AZ549" i="5"/>
  <c r="AX549" i="5"/>
  <c r="AY549" i="5" s="1"/>
  <c r="AZ548" i="5"/>
  <c r="AX548" i="5"/>
  <c r="AY548" i="5" s="1"/>
  <c r="AZ547" i="5"/>
  <c r="AX547" i="5"/>
  <c r="AY547" i="5" s="1"/>
  <c r="AZ546" i="5"/>
  <c r="AX546" i="5"/>
  <c r="AY546" i="5" s="1"/>
  <c r="AZ545" i="5"/>
  <c r="AX545" i="5"/>
  <c r="AY545" i="5" s="1"/>
  <c r="AZ544" i="5"/>
  <c r="AX544" i="5"/>
  <c r="AY544" i="5" s="1"/>
  <c r="AZ543" i="5"/>
  <c r="AX543" i="5"/>
  <c r="AY543" i="5" s="1"/>
  <c r="AZ542" i="5"/>
  <c r="AX542" i="5"/>
  <c r="AY542" i="5" s="1"/>
  <c r="AZ541" i="5"/>
  <c r="AX541" i="5"/>
  <c r="AY541" i="5" s="1"/>
  <c r="AZ540" i="5"/>
  <c r="AX540" i="5"/>
  <c r="AY540" i="5" s="1"/>
  <c r="AZ539" i="5"/>
  <c r="AX539" i="5"/>
  <c r="AY539" i="5" s="1"/>
  <c r="AZ538" i="5"/>
  <c r="AX538" i="5"/>
  <c r="AY538" i="5" s="1"/>
  <c r="AZ537" i="5"/>
  <c r="AX537" i="5"/>
  <c r="AY537" i="5" s="1"/>
  <c r="AZ536" i="5"/>
  <c r="AX536" i="5"/>
  <c r="AY536" i="5" s="1"/>
  <c r="AZ535" i="5"/>
  <c r="AX535" i="5"/>
  <c r="AY535" i="5" s="1"/>
  <c r="AZ534" i="5"/>
  <c r="AX534" i="5"/>
  <c r="AY534" i="5" s="1"/>
  <c r="AZ533" i="5"/>
  <c r="AX533" i="5"/>
  <c r="AY533" i="5" s="1"/>
  <c r="AZ532" i="5"/>
  <c r="AX532" i="5"/>
  <c r="AY532" i="5" s="1"/>
  <c r="AZ531" i="5"/>
  <c r="AX531" i="5"/>
  <c r="AY531" i="5" s="1"/>
  <c r="AZ530" i="5"/>
  <c r="AX530" i="5"/>
  <c r="AY530" i="5" s="1"/>
  <c r="AZ529" i="5"/>
  <c r="AX529" i="5"/>
  <c r="AY529" i="5" s="1"/>
  <c r="AZ528" i="5"/>
  <c r="AX528" i="5"/>
  <c r="AY528" i="5" s="1"/>
  <c r="AZ527" i="5"/>
  <c r="AX527" i="5"/>
  <c r="AY527" i="5" s="1"/>
  <c r="AZ526" i="5"/>
  <c r="AX526" i="5"/>
  <c r="AY526" i="5" s="1"/>
  <c r="AZ525" i="5"/>
  <c r="AX525" i="5"/>
  <c r="AY525" i="5" s="1"/>
  <c r="AZ524" i="5"/>
  <c r="AX524" i="5"/>
  <c r="AY524" i="5" s="1"/>
  <c r="AZ523" i="5"/>
  <c r="AX523" i="5"/>
  <c r="AY523" i="5" s="1"/>
  <c r="AZ522" i="5"/>
  <c r="AX522" i="5"/>
  <c r="AY522" i="5" s="1"/>
  <c r="AZ521" i="5"/>
  <c r="AX521" i="5"/>
  <c r="AY521" i="5" s="1"/>
  <c r="AZ520" i="5"/>
  <c r="AX520" i="5"/>
  <c r="AY520" i="5" s="1"/>
  <c r="AZ519" i="5"/>
  <c r="AX519" i="5"/>
  <c r="AY519" i="5" s="1"/>
  <c r="AZ518" i="5"/>
  <c r="AX518" i="5"/>
  <c r="AY518" i="5" s="1"/>
  <c r="AZ517" i="5"/>
  <c r="AX517" i="5"/>
  <c r="AY517" i="5" s="1"/>
  <c r="AZ516" i="5"/>
  <c r="AX516" i="5"/>
  <c r="AY516" i="5" s="1"/>
  <c r="AZ515" i="5"/>
  <c r="AX515" i="5"/>
  <c r="AY515" i="5" s="1"/>
  <c r="AZ514" i="5"/>
  <c r="AX514" i="5"/>
  <c r="AY514" i="5" s="1"/>
  <c r="AZ513" i="5"/>
  <c r="AX513" i="5"/>
  <c r="AY513" i="5" s="1"/>
  <c r="AZ512" i="5"/>
  <c r="AX512" i="5"/>
  <c r="AY512" i="5" s="1"/>
  <c r="AZ511" i="5"/>
  <c r="AX511" i="5"/>
  <c r="AY511" i="5" s="1"/>
  <c r="AZ510" i="5"/>
  <c r="AX510" i="5"/>
  <c r="AY510" i="5" s="1"/>
  <c r="AZ509" i="5"/>
  <c r="AX509" i="5"/>
  <c r="AY509" i="5" s="1"/>
  <c r="AZ508" i="5"/>
  <c r="AX508" i="5"/>
  <c r="AY508" i="5" s="1"/>
  <c r="AZ507" i="5"/>
  <c r="AX507" i="5"/>
  <c r="AY507" i="5" s="1"/>
  <c r="AZ506" i="5"/>
  <c r="AX506" i="5"/>
  <c r="AY506" i="5" s="1"/>
  <c r="AZ505" i="5"/>
  <c r="AX505" i="5"/>
  <c r="AY505" i="5" s="1"/>
  <c r="AZ504" i="5"/>
  <c r="AX504" i="5"/>
  <c r="AY504" i="5" s="1"/>
  <c r="AZ503" i="5"/>
  <c r="AX503" i="5"/>
  <c r="AY503" i="5" s="1"/>
  <c r="AZ502" i="5"/>
  <c r="AX502" i="5"/>
  <c r="AY502" i="5" s="1"/>
  <c r="AZ501" i="5"/>
  <c r="AX501" i="5"/>
  <c r="AY501" i="5" s="1"/>
  <c r="AZ500" i="5"/>
  <c r="AX500" i="5"/>
  <c r="AY500" i="5" s="1"/>
  <c r="AZ499" i="5"/>
  <c r="AX499" i="5"/>
  <c r="AY499" i="5" s="1"/>
  <c r="AZ498" i="5"/>
  <c r="AX498" i="5"/>
  <c r="AY498" i="5" s="1"/>
  <c r="AZ497" i="5"/>
  <c r="AX497" i="5"/>
  <c r="AY497" i="5" s="1"/>
  <c r="AZ496" i="5"/>
  <c r="AX496" i="5"/>
  <c r="AY496" i="5" s="1"/>
  <c r="AZ495" i="5"/>
  <c r="AX495" i="5"/>
  <c r="AY495" i="5" s="1"/>
  <c r="AZ494" i="5"/>
  <c r="AX494" i="5"/>
  <c r="AY494" i="5" s="1"/>
  <c r="AZ493" i="5"/>
  <c r="AX493" i="5"/>
  <c r="AY493" i="5" s="1"/>
  <c r="AZ492" i="5"/>
  <c r="AX492" i="5"/>
  <c r="AY492" i="5" s="1"/>
  <c r="AZ491" i="5"/>
  <c r="AX491" i="5"/>
  <c r="AY491" i="5" s="1"/>
  <c r="AZ490" i="5"/>
  <c r="AX490" i="5"/>
  <c r="AY490" i="5" s="1"/>
  <c r="AZ489" i="5"/>
  <c r="AX489" i="5"/>
  <c r="AY489" i="5" s="1"/>
  <c r="AZ488" i="5"/>
  <c r="AX488" i="5"/>
  <c r="AY488" i="5" s="1"/>
  <c r="AZ487" i="5"/>
  <c r="AX487" i="5"/>
  <c r="AY487" i="5" s="1"/>
  <c r="AZ486" i="5"/>
  <c r="AX486" i="5"/>
  <c r="AY486" i="5" s="1"/>
  <c r="AZ485" i="5"/>
  <c r="AX485" i="5"/>
  <c r="AY485" i="5" s="1"/>
  <c r="AZ484" i="5"/>
  <c r="AX484" i="5"/>
  <c r="AY484" i="5" s="1"/>
  <c r="AZ483" i="5"/>
  <c r="AX483" i="5"/>
  <c r="AY483" i="5" s="1"/>
  <c r="AZ482" i="5"/>
  <c r="AX482" i="5"/>
  <c r="AY482" i="5" s="1"/>
  <c r="AZ481" i="5"/>
  <c r="AX481" i="5"/>
  <c r="AY481" i="5" s="1"/>
  <c r="AZ480" i="5"/>
  <c r="AX480" i="5"/>
  <c r="AY480" i="5" s="1"/>
  <c r="AZ479" i="5"/>
  <c r="AX479" i="5"/>
  <c r="AY479" i="5" s="1"/>
  <c r="AZ478" i="5"/>
  <c r="AX478" i="5"/>
  <c r="AY478" i="5" s="1"/>
  <c r="AZ477" i="5"/>
  <c r="AX477" i="5"/>
  <c r="AY477" i="5" s="1"/>
  <c r="AZ476" i="5"/>
  <c r="AX476" i="5"/>
  <c r="AY476" i="5" s="1"/>
  <c r="AZ475" i="5"/>
  <c r="AX475" i="5"/>
  <c r="AY475" i="5" s="1"/>
  <c r="AZ474" i="5"/>
  <c r="AX474" i="5"/>
  <c r="AY474" i="5" s="1"/>
  <c r="AZ473" i="5"/>
  <c r="AX473" i="5"/>
  <c r="AY473" i="5" s="1"/>
  <c r="AZ472" i="5"/>
  <c r="AX472" i="5"/>
  <c r="AY472" i="5" s="1"/>
  <c r="AZ471" i="5"/>
  <c r="AX471" i="5"/>
  <c r="AY471" i="5" s="1"/>
  <c r="AZ470" i="5"/>
  <c r="AX470" i="5"/>
  <c r="AY470" i="5" s="1"/>
  <c r="AZ469" i="5"/>
  <c r="AX469" i="5"/>
  <c r="AY469" i="5" s="1"/>
  <c r="AZ468" i="5"/>
  <c r="AX468" i="5"/>
  <c r="AY468" i="5" s="1"/>
  <c r="AZ467" i="5"/>
  <c r="AX467" i="5"/>
  <c r="AY467" i="5" s="1"/>
  <c r="AZ466" i="5"/>
  <c r="AX466" i="5"/>
  <c r="AY466" i="5" s="1"/>
  <c r="AZ465" i="5"/>
  <c r="AX465" i="5"/>
  <c r="AY465" i="5" s="1"/>
  <c r="AZ464" i="5"/>
  <c r="AX464" i="5"/>
  <c r="AY464" i="5" s="1"/>
  <c r="AZ463" i="5"/>
  <c r="AX463" i="5"/>
  <c r="AY463" i="5" s="1"/>
  <c r="AZ462" i="5"/>
  <c r="AX462" i="5"/>
  <c r="AY462" i="5" s="1"/>
  <c r="AZ461" i="5"/>
  <c r="AX461" i="5"/>
  <c r="AY461" i="5" s="1"/>
  <c r="AZ460" i="5"/>
  <c r="AX460" i="5"/>
  <c r="AY460" i="5" s="1"/>
  <c r="AZ459" i="5"/>
  <c r="AX459" i="5"/>
  <c r="AY459" i="5" s="1"/>
  <c r="AZ458" i="5"/>
  <c r="AX458" i="5"/>
  <c r="AY458" i="5" s="1"/>
  <c r="AZ457" i="5"/>
  <c r="AX457" i="5"/>
  <c r="AY457" i="5" s="1"/>
  <c r="AZ456" i="5"/>
  <c r="AX456" i="5"/>
  <c r="AY456" i="5" s="1"/>
  <c r="AZ455" i="5"/>
  <c r="AX455" i="5"/>
  <c r="AY455" i="5" s="1"/>
  <c r="AZ454" i="5"/>
  <c r="AX454" i="5"/>
  <c r="AY454" i="5" s="1"/>
  <c r="AZ453" i="5"/>
  <c r="AX453" i="5"/>
  <c r="AY453" i="5" s="1"/>
  <c r="AZ452" i="5"/>
  <c r="AX452" i="5"/>
  <c r="AY452" i="5" s="1"/>
  <c r="AZ451" i="5"/>
  <c r="AX451" i="5"/>
  <c r="AY451" i="5" s="1"/>
  <c r="AZ450" i="5"/>
  <c r="AX450" i="5"/>
  <c r="AY450" i="5" s="1"/>
  <c r="AZ449" i="5"/>
  <c r="AX449" i="5"/>
  <c r="AY449" i="5" s="1"/>
  <c r="AZ448" i="5"/>
  <c r="AX448" i="5"/>
  <c r="AY448" i="5" s="1"/>
  <c r="AZ447" i="5"/>
  <c r="AX447" i="5"/>
  <c r="AY447" i="5" s="1"/>
  <c r="AZ446" i="5"/>
  <c r="AX446" i="5"/>
  <c r="AY446" i="5" s="1"/>
  <c r="AZ445" i="5"/>
  <c r="AX445" i="5"/>
  <c r="AY445" i="5" s="1"/>
  <c r="AZ444" i="5"/>
  <c r="AX444" i="5"/>
  <c r="AY444" i="5" s="1"/>
  <c r="AZ443" i="5"/>
  <c r="AX443" i="5"/>
  <c r="AY443" i="5" s="1"/>
  <c r="AZ442" i="5"/>
  <c r="AX442" i="5"/>
  <c r="AY442" i="5" s="1"/>
  <c r="AZ441" i="5"/>
  <c r="AX441" i="5"/>
  <c r="AY441" i="5" s="1"/>
  <c r="AZ440" i="5"/>
  <c r="AX440" i="5"/>
  <c r="AY440" i="5" s="1"/>
  <c r="AZ439" i="5"/>
  <c r="AX439" i="5"/>
  <c r="AY439" i="5" s="1"/>
  <c r="AZ438" i="5"/>
  <c r="AX438" i="5"/>
  <c r="AY438" i="5" s="1"/>
  <c r="AZ437" i="5"/>
  <c r="AX437" i="5"/>
  <c r="AY437" i="5" s="1"/>
  <c r="AZ436" i="5"/>
  <c r="AX436" i="5"/>
  <c r="AY436" i="5" s="1"/>
  <c r="AZ435" i="5"/>
  <c r="AX435" i="5"/>
  <c r="AY435" i="5" s="1"/>
  <c r="AZ434" i="5"/>
  <c r="AX434" i="5"/>
  <c r="AY434" i="5" s="1"/>
  <c r="AZ433" i="5"/>
  <c r="AX433" i="5"/>
  <c r="AY433" i="5" s="1"/>
  <c r="AZ432" i="5"/>
  <c r="AX432" i="5"/>
  <c r="AY432" i="5" s="1"/>
  <c r="AZ431" i="5"/>
  <c r="AX431" i="5"/>
  <c r="AY431" i="5" s="1"/>
  <c r="AZ430" i="5"/>
  <c r="AX430" i="5"/>
  <c r="AY430" i="5" s="1"/>
  <c r="AZ429" i="5"/>
  <c r="AX429" i="5"/>
  <c r="AY429" i="5" s="1"/>
  <c r="AZ428" i="5"/>
  <c r="AX428" i="5"/>
  <c r="AY428" i="5" s="1"/>
  <c r="AZ427" i="5"/>
  <c r="AX427" i="5"/>
  <c r="AY427" i="5" s="1"/>
  <c r="AZ426" i="5"/>
  <c r="AX426" i="5"/>
  <c r="AY426" i="5" s="1"/>
  <c r="AZ425" i="5"/>
  <c r="AX425" i="5"/>
  <c r="AY425" i="5" s="1"/>
  <c r="AZ424" i="5"/>
  <c r="AX424" i="5"/>
  <c r="AY424" i="5" s="1"/>
  <c r="AZ423" i="5"/>
  <c r="AX423" i="5"/>
  <c r="AY423" i="5" s="1"/>
  <c r="AZ422" i="5"/>
  <c r="AX422" i="5"/>
  <c r="AY422" i="5" s="1"/>
  <c r="AZ421" i="5"/>
  <c r="AX421" i="5"/>
  <c r="AY421" i="5" s="1"/>
  <c r="AZ420" i="5"/>
  <c r="AX420" i="5"/>
  <c r="AY420" i="5" s="1"/>
  <c r="AZ419" i="5"/>
  <c r="AX419" i="5"/>
  <c r="AY419" i="5" s="1"/>
  <c r="AZ418" i="5"/>
  <c r="AX418" i="5"/>
  <c r="AY418" i="5" s="1"/>
  <c r="AZ417" i="5"/>
  <c r="AX417" i="5"/>
  <c r="AY417" i="5" s="1"/>
  <c r="AZ416" i="5"/>
  <c r="AX416" i="5"/>
  <c r="AY416" i="5" s="1"/>
  <c r="AZ415" i="5"/>
  <c r="AX415" i="5"/>
  <c r="AY415" i="5" s="1"/>
  <c r="AZ414" i="5"/>
  <c r="AX414" i="5"/>
  <c r="AY414" i="5" s="1"/>
  <c r="AZ413" i="5"/>
  <c r="AX413" i="5"/>
  <c r="AY413" i="5" s="1"/>
  <c r="AZ412" i="5"/>
  <c r="AX412" i="5"/>
  <c r="AY412" i="5" s="1"/>
  <c r="AZ411" i="5"/>
  <c r="AX411" i="5"/>
  <c r="AY411" i="5" s="1"/>
  <c r="AZ410" i="5"/>
  <c r="AX410" i="5"/>
  <c r="AY410" i="5" s="1"/>
  <c r="AZ409" i="5"/>
  <c r="AX409" i="5"/>
  <c r="AY409" i="5" s="1"/>
  <c r="AZ408" i="5"/>
  <c r="AX408" i="5"/>
  <c r="AY408" i="5" s="1"/>
  <c r="AZ407" i="5"/>
  <c r="AX407" i="5"/>
  <c r="AY407" i="5" s="1"/>
  <c r="AZ406" i="5"/>
  <c r="AX406" i="5"/>
  <c r="AY406" i="5" s="1"/>
  <c r="AZ405" i="5"/>
  <c r="AX405" i="5"/>
  <c r="AY405" i="5" s="1"/>
  <c r="AZ404" i="5"/>
  <c r="AX404" i="5"/>
  <c r="AY404" i="5" s="1"/>
  <c r="AZ403" i="5"/>
  <c r="AX403" i="5"/>
  <c r="AY403" i="5" s="1"/>
  <c r="AZ402" i="5"/>
  <c r="AX402" i="5"/>
  <c r="AY402" i="5" s="1"/>
  <c r="AZ401" i="5"/>
  <c r="AX401" i="5"/>
  <c r="AY401" i="5" s="1"/>
  <c r="AZ400" i="5"/>
  <c r="AX400" i="5"/>
  <c r="AY400" i="5" s="1"/>
  <c r="AZ399" i="5"/>
  <c r="AX399" i="5"/>
  <c r="AY399" i="5" s="1"/>
  <c r="AZ398" i="5"/>
  <c r="AX398" i="5"/>
  <c r="AY398" i="5" s="1"/>
  <c r="AZ397" i="5"/>
  <c r="AX397" i="5"/>
  <c r="AY397" i="5" s="1"/>
  <c r="AZ396" i="5"/>
  <c r="AX396" i="5"/>
  <c r="AY396" i="5" s="1"/>
  <c r="AZ395" i="5"/>
  <c r="AX395" i="5"/>
  <c r="AY395" i="5" s="1"/>
  <c r="AZ394" i="5"/>
  <c r="AX394" i="5"/>
  <c r="AY394" i="5" s="1"/>
  <c r="AZ393" i="5"/>
  <c r="AX393" i="5"/>
  <c r="AY393" i="5" s="1"/>
  <c r="AZ392" i="5"/>
  <c r="AX392" i="5"/>
  <c r="AY392" i="5" s="1"/>
  <c r="AZ391" i="5"/>
  <c r="AX391" i="5"/>
  <c r="AY391" i="5" s="1"/>
  <c r="AZ390" i="5"/>
  <c r="AX390" i="5"/>
  <c r="AY390" i="5" s="1"/>
  <c r="AZ389" i="5"/>
  <c r="AX389" i="5"/>
  <c r="AY389" i="5" s="1"/>
  <c r="AZ388" i="5"/>
  <c r="AX388" i="5"/>
  <c r="AY388" i="5" s="1"/>
  <c r="AZ387" i="5"/>
  <c r="AX387" i="5"/>
  <c r="AY387" i="5" s="1"/>
  <c r="AZ386" i="5"/>
  <c r="AX386" i="5"/>
  <c r="AY386" i="5" s="1"/>
  <c r="AZ385" i="5"/>
  <c r="AX385" i="5"/>
  <c r="AY385" i="5" s="1"/>
  <c r="AZ384" i="5"/>
  <c r="AX384" i="5"/>
  <c r="AY384" i="5" s="1"/>
  <c r="AZ383" i="5"/>
  <c r="AX383" i="5"/>
  <c r="AY383" i="5" s="1"/>
  <c r="AZ382" i="5"/>
  <c r="AX382" i="5"/>
  <c r="AY382" i="5" s="1"/>
  <c r="AZ381" i="5"/>
  <c r="AX381" i="5"/>
  <c r="AY381" i="5" s="1"/>
  <c r="AZ380" i="5"/>
  <c r="AX380" i="5"/>
  <c r="AY380" i="5" s="1"/>
  <c r="AZ379" i="5"/>
  <c r="AX379" i="5"/>
  <c r="AY379" i="5" s="1"/>
  <c r="AZ378" i="5"/>
  <c r="AX378" i="5"/>
  <c r="AY378" i="5" s="1"/>
  <c r="AZ377" i="5"/>
  <c r="AX377" i="5"/>
  <c r="AY377" i="5" s="1"/>
  <c r="AZ376" i="5"/>
  <c r="AX376" i="5"/>
  <c r="AY376" i="5" s="1"/>
  <c r="AZ375" i="5"/>
  <c r="AX375" i="5"/>
  <c r="AY375" i="5" s="1"/>
  <c r="AZ374" i="5"/>
  <c r="AX374" i="5"/>
  <c r="AY374" i="5" s="1"/>
  <c r="AZ373" i="5"/>
  <c r="AX373" i="5"/>
  <c r="AY373" i="5" s="1"/>
  <c r="AZ372" i="5"/>
  <c r="AX372" i="5"/>
  <c r="AY372" i="5" s="1"/>
  <c r="AZ371" i="5"/>
  <c r="AX371" i="5"/>
  <c r="AY371" i="5" s="1"/>
  <c r="AZ370" i="5"/>
  <c r="AX370" i="5"/>
  <c r="AY370" i="5" s="1"/>
  <c r="AZ369" i="5"/>
  <c r="AX369" i="5"/>
  <c r="AY369" i="5" s="1"/>
  <c r="AZ368" i="5"/>
  <c r="AX368" i="5"/>
  <c r="AY368" i="5" s="1"/>
  <c r="AZ367" i="5"/>
  <c r="AX367" i="5"/>
  <c r="AY367" i="5" s="1"/>
  <c r="AZ366" i="5"/>
  <c r="AX366" i="5"/>
  <c r="AY366" i="5" s="1"/>
  <c r="AZ365" i="5"/>
  <c r="AX365" i="5"/>
  <c r="AY365" i="5" s="1"/>
  <c r="AZ364" i="5"/>
  <c r="AX364" i="5"/>
  <c r="AY364" i="5" s="1"/>
  <c r="AZ363" i="5"/>
  <c r="AX363" i="5"/>
  <c r="AY363" i="5" s="1"/>
  <c r="AZ362" i="5"/>
  <c r="AX362" i="5"/>
  <c r="AY362" i="5" s="1"/>
  <c r="AZ361" i="5"/>
  <c r="AX361" i="5"/>
  <c r="AY361" i="5" s="1"/>
  <c r="AZ360" i="5"/>
  <c r="AX360" i="5"/>
  <c r="AY360" i="5" s="1"/>
  <c r="AZ359" i="5"/>
  <c r="AX359" i="5"/>
  <c r="AY359" i="5" s="1"/>
  <c r="AZ358" i="5"/>
  <c r="AX358" i="5"/>
  <c r="AY358" i="5" s="1"/>
  <c r="AZ357" i="5"/>
  <c r="AX357" i="5"/>
  <c r="AY357" i="5" s="1"/>
  <c r="AZ356" i="5"/>
  <c r="AX356" i="5"/>
  <c r="AY356" i="5" s="1"/>
  <c r="AZ355" i="5"/>
  <c r="AX355" i="5"/>
  <c r="AY355" i="5" s="1"/>
  <c r="AZ354" i="5"/>
  <c r="AX354" i="5"/>
  <c r="AY354" i="5" s="1"/>
  <c r="AZ353" i="5"/>
  <c r="AX353" i="5"/>
  <c r="AY353" i="5" s="1"/>
  <c r="AZ352" i="5"/>
  <c r="AX352" i="5"/>
  <c r="AY352" i="5" s="1"/>
  <c r="AZ351" i="5"/>
  <c r="AX351" i="5"/>
  <c r="AY351" i="5" s="1"/>
  <c r="AZ350" i="5"/>
  <c r="AX350" i="5"/>
  <c r="AY350" i="5" s="1"/>
  <c r="AZ349" i="5"/>
  <c r="AX349" i="5"/>
  <c r="AY349" i="5" s="1"/>
  <c r="AZ348" i="5"/>
  <c r="AX348" i="5"/>
  <c r="AY348" i="5" s="1"/>
  <c r="AZ347" i="5"/>
  <c r="AX347" i="5"/>
  <c r="AY347" i="5" s="1"/>
  <c r="AZ346" i="5"/>
  <c r="AX346" i="5"/>
  <c r="AY346" i="5" s="1"/>
  <c r="AZ345" i="5"/>
  <c r="AX345" i="5"/>
  <c r="AY345" i="5" s="1"/>
  <c r="AZ344" i="5"/>
  <c r="AX344" i="5"/>
  <c r="AY344" i="5" s="1"/>
  <c r="AZ343" i="5"/>
  <c r="AX343" i="5"/>
  <c r="AY343" i="5" s="1"/>
  <c r="AZ342" i="5"/>
  <c r="AX342" i="5"/>
  <c r="AY342" i="5" s="1"/>
  <c r="AZ341" i="5"/>
  <c r="AX341" i="5"/>
  <c r="AY341" i="5" s="1"/>
  <c r="AZ340" i="5"/>
  <c r="AX340" i="5"/>
  <c r="AY340" i="5" s="1"/>
  <c r="AZ339" i="5"/>
  <c r="AX339" i="5"/>
  <c r="AY339" i="5" s="1"/>
  <c r="AZ338" i="5"/>
  <c r="AX338" i="5"/>
  <c r="AY338" i="5" s="1"/>
  <c r="AZ337" i="5"/>
  <c r="AX337" i="5"/>
  <c r="AY337" i="5" s="1"/>
  <c r="AZ336" i="5"/>
  <c r="AX336" i="5"/>
  <c r="AY336" i="5" s="1"/>
  <c r="AZ335" i="5"/>
  <c r="AX335" i="5"/>
  <c r="AY335" i="5" s="1"/>
  <c r="AZ334" i="5"/>
  <c r="AX334" i="5"/>
  <c r="AY334" i="5" s="1"/>
  <c r="AZ333" i="5"/>
  <c r="AX333" i="5"/>
  <c r="AY333" i="5" s="1"/>
  <c r="AZ332" i="5"/>
  <c r="AX332" i="5"/>
  <c r="AY332" i="5" s="1"/>
  <c r="AZ331" i="5"/>
  <c r="AX331" i="5"/>
  <c r="AY331" i="5" s="1"/>
  <c r="AZ330" i="5"/>
  <c r="AX330" i="5"/>
  <c r="AY330" i="5" s="1"/>
  <c r="AZ329" i="5"/>
  <c r="AX329" i="5"/>
  <c r="AY329" i="5" s="1"/>
  <c r="AZ328" i="5"/>
  <c r="AX328" i="5"/>
  <c r="AY328" i="5" s="1"/>
  <c r="AZ327" i="5"/>
  <c r="AX327" i="5"/>
  <c r="AY327" i="5" s="1"/>
  <c r="AZ326" i="5"/>
  <c r="AX326" i="5"/>
  <c r="AY326" i="5" s="1"/>
  <c r="AZ325" i="5"/>
  <c r="AX325" i="5"/>
  <c r="AY325" i="5" s="1"/>
  <c r="AZ324" i="5"/>
  <c r="AX324" i="5"/>
  <c r="AY324" i="5" s="1"/>
  <c r="AZ323" i="5"/>
  <c r="AX323" i="5"/>
  <c r="AY323" i="5" s="1"/>
  <c r="AZ322" i="5"/>
  <c r="AX322" i="5"/>
  <c r="AY322" i="5" s="1"/>
  <c r="AZ321" i="5"/>
  <c r="AX321" i="5"/>
  <c r="AY321" i="5" s="1"/>
  <c r="AZ320" i="5"/>
  <c r="AX320" i="5"/>
  <c r="AY320" i="5" s="1"/>
  <c r="AZ319" i="5"/>
  <c r="AX319" i="5"/>
  <c r="AY319" i="5" s="1"/>
  <c r="AZ318" i="5"/>
  <c r="AX318" i="5"/>
  <c r="AY318" i="5" s="1"/>
  <c r="AZ317" i="5"/>
  <c r="AX317" i="5"/>
  <c r="AY317" i="5" s="1"/>
  <c r="AZ316" i="5"/>
  <c r="AX316" i="5"/>
  <c r="AY316" i="5" s="1"/>
  <c r="AZ315" i="5"/>
  <c r="AX315" i="5"/>
  <c r="AY315" i="5" s="1"/>
  <c r="AZ314" i="5"/>
  <c r="AX314" i="5"/>
  <c r="AY314" i="5" s="1"/>
  <c r="AZ313" i="5"/>
  <c r="AX313" i="5"/>
  <c r="AY313" i="5" s="1"/>
  <c r="AZ312" i="5"/>
  <c r="AX312" i="5"/>
  <c r="AY312" i="5" s="1"/>
  <c r="AZ311" i="5"/>
  <c r="AX311" i="5"/>
  <c r="AY311" i="5" s="1"/>
  <c r="AZ310" i="5"/>
  <c r="AX310" i="5"/>
  <c r="AY310" i="5" s="1"/>
  <c r="AZ309" i="5"/>
  <c r="AX309" i="5"/>
  <c r="AY309" i="5" s="1"/>
  <c r="AZ308" i="5"/>
  <c r="AX308" i="5"/>
  <c r="AY308" i="5" s="1"/>
  <c r="AZ307" i="5"/>
  <c r="AX307" i="5"/>
  <c r="AY307" i="5" s="1"/>
  <c r="AZ306" i="5"/>
  <c r="AX306" i="5"/>
  <c r="AY306" i="5" s="1"/>
  <c r="AZ305" i="5"/>
  <c r="AX305" i="5"/>
  <c r="AY305" i="5" s="1"/>
  <c r="AZ304" i="5"/>
  <c r="AX304" i="5"/>
  <c r="AY304" i="5" s="1"/>
  <c r="AZ303" i="5"/>
  <c r="AX303" i="5"/>
  <c r="AY303" i="5" s="1"/>
  <c r="AZ302" i="5"/>
  <c r="AX302" i="5"/>
  <c r="AY302" i="5" s="1"/>
  <c r="AZ301" i="5"/>
  <c r="AX301" i="5"/>
  <c r="AY301" i="5" s="1"/>
  <c r="AZ300" i="5"/>
  <c r="AX300" i="5"/>
  <c r="AY300" i="5" s="1"/>
  <c r="AZ299" i="5"/>
  <c r="AX299" i="5"/>
  <c r="AY299" i="5" s="1"/>
  <c r="AZ298" i="5"/>
  <c r="AX298" i="5"/>
  <c r="AY298" i="5" s="1"/>
  <c r="AZ297" i="5"/>
  <c r="AX297" i="5"/>
  <c r="AY297" i="5" s="1"/>
  <c r="AZ296" i="5"/>
  <c r="AX296" i="5"/>
  <c r="AY296" i="5" s="1"/>
  <c r="AZ295" i="5"/>
  <c r="AX295" i="5"/>
  <c r="AY295" i="5" s="1"/>
  <c r="AZ294" i="5"/>
  <c r="AX294" i="5"/>
  <c r="AY294" i="5" s="1"/>
  <c r="AZ293" i="5"/>
  <c r="AX293" i="5"/>
  <c r="AY293" i="5" s="1"/>
  <c r="AZ292" i="5"/>
  <c r="AX292" i="5"/>
  <c r="AY292" i="5" s="1"/>
  <c r="AZ291" i="5"/>
  <c r="AX291" i="5"/>
  <c r="AY291" i="5" s="1"/>
  <c r="AZ290" i="5"/>
  <c r="AX290" i="5"/>
  <c r="AY290" i="5" s="1"/>
  <c r="AZ289" i="5"/>
  <c r="AX289" i="5"/>
  <c r="AY289" i="5" s="1"/>
  <c r="AZ288" i="5"/>
  <c r="AX288" i="5"/>
  <c r="AY288" i="5" s="1"/>
  <c r="AZ287" i="5"/>
  <c r="AX287" i="5"/>
  <c r="AY287" i="5" s="1"/>
  <c r="AZ286" i="5"/>
  <c r="AX286" i="5"/>
  <c r="AY286" i="5" s="1"/>
  <c r="AZ285" i="5"/>
  <c r="AX285" i="5"/>
  <c r="AY285" i="5" s="1"/>
  <c r="AZ284" i="5"/>
  <c r="AX284" i="5"/>
  <c r="AY284" i="5" s="1"/>
  <c r="AZ283" i="5"/>
  <c r="AX283" i="5"/>
  <c r="AY283" i="5" s="1"/>
  <c r="AZ282" i="5"/>
  <c r="AX282" i="5"/>
  <c r="AY282" i="5" s="1"/>
  <c r="AZ281" i="5"/>
  <c r="AX281" i="5"/>
  <c r="AY281" i="5" s="1"/>
  <c r="AZ280" i="5"/>
  <c r="AX280" i="5"/>
  <c r="AY280" i="5" s="1"/>
  <c r="AZ279" i="5"/>
  <c r="AX279" i="5"/>
  <c r="AY279" i="5" s="1"/>
  <c r="AZ278" i="5"/>
  <c r="AX278" i="5"/>
  <c r="AY278" i="5" s="1"/>
  <c r="AZ277" i="5"/>
  <c r="AX277" i="5"/>
  <c r="AY277" i="5" s="1"/>
  <c r="AZ276" i="5"/>
  <c r="AX276" i="5"/>
  <c r="AY276" i="5" s="1"/>
  <c r="AZ275" i="5"/>
  <c r="AX275" i="5"/>
  <c r="AY275" i="5" s="1"/>
  <c r="AZ274" i="5"/>
  <c r="AX274" i="5"/>
  <c r="AY274" i="5" s="1"/>
  <c r="AZ273" i="5"/>
  <c r="AX273" i="5"/>
  <c r="AY273" i="5" s="1"/>
  <c r="AZ272" i="5"/>
  <c r="AX272" i="5"/>
  <c r="AY272" i="5" s="1"/>
  <c r="AZ271" i="5"/>
  <c r="AX271" i="5"/>
  <c r="AY271" i="5" s="1"/>
  <c r="AZ270" i="5"/>
  <c r="AX270" i="5"/>
  <c r="AY270" i="5" s="1"/>
  <c r="AZ269" i="5"/>
  <c r="AX269" i="5"/>
  <c r="AY269" i="5" s="1"/>
  <c r="AZ268" i="5"/>
  <c r="AX268" i="5"/>
  <c r="AY268" i="5" s="1"/>
  <c r="AZ267" i="5"/>
  <c r="AX267" i="5"/>
  <c r="AY267" i="5" s="1"/>
  <c r="AZ266" i="5"/>
  <c r="AX266" i="5"/>
  <c r="AY266" i="5" s="1"/>
  <c r="AZ265" i="5"/>
  <c r="AX265" i="5"/>
  <c r="AY265" i="5" s="1"/>
  <c r="AZ264" i="5"/>
  <c r="AX264" i="5"/>
  <c r="AY264" i="5" s="1"/>
  <c r="AZ263" i="5"/>
  <c r="AX263" i="5"/>
  <c r="AY263" i="5" s="1"/>
  <c r="AZ262" i="5"/>
  <c r="AX262" i="5"/>
  <c r="AY262" i="5" s="1"/>
  <c r="AZ261" i="5"/>
  <c r="AX261" i="5"/>
  <c r="AY261" i="5" s="1"/>
  <c r="AZ260" i="5"/>
  <c r="AX260" i="5"/>
  <c r="AY260" i="5" s="1"/>
  <c r="AZ259" i="5"/>
  <c r="AX259" i="5"/>
  <c r="AY259" i="5" s="1"/>
  <c r="AZ258" i="5"/>
  <c r="AX258" i="5"/>
  <c r="AY258" i="5" s="1"/>
  <c r="AZ257" i="5"/>
  <c r="AX257" i="5"/>
  <c r="AY257" i="5" s="1"/>
  <c r="AZ256" i="5"/>
  <c r="AX256" i="5"/>
  <c r="AY256" i="5" s="1"/>
  <c r="AZ255" i="5"/>
  <c r="AX255" i="5"/>
  <c r="AY255" i="5" s="1"/>
  <c r="AZ254" i="5"/>
  <c r="AX254" i="5"/>
  <c r="AY254" i="5" s="1"/>
  <c r="AZ253" i="5"/>
  <c r="AX253" i="5"/>
  <c r="AY253" i="5" s="1"/>
  <c r="AZ252" i="5"/>
  <c r="AX252" i="5"/>
  <c r="AY252" i="5" s="1"/>
  <c r="AZ251" i="5"/>
  <c r="AX251" i="5"/>
  <c r="AY251" i="5" s="1"/>
  <c r="AZ250" i="5"/>
  <c r="AX250" i="5"/>
  <c r="AY250" i="5" s="1"/>
  <c r="AZ249" i="5"/>
  <c r="AX249" i="5"/>
  <c r="AY249" i="5" s="1"/>
  <c r="AZ248" i="5"/>
  <c r="AX248" i="5"/>
  <c r="AY248" i="5" s="1"/>
  <c r="AZ247" i="5"/>
  <c r="AX247" i="5"/>
  <c r="AY247" i="5" s="1"/>
  <c r="AZ246" i="5"/>
  <c r="AX246" i="5"/>
  <c r="AY246" i="5" s="1"/>
  <c r="AZ245" i="5"/>
  <c r="AX245" i="5"/>
  <c r="AY245" i="5" s="1"/>
  <c r="AZ244" i="5"/>
  <c r="AX244" i="5"/>
  <c r="AY244" i="5" s="1"/>
  <c r="AZ243" i="5"/>
  <c r="AX243" i="5"/>
  <c r="AY243" i="5" s="1"/>
  <c r="AZ242" i="5"/>
  <c r="AX242" i="5"/>
  <c r="AY242" i="5" s="1"/>
  <c r="AZ241" i="5"/>
  <c r="AX241" i="5"/>
  <c r="AY241" i="5" s="1"/>
  <c r="AZ240" i="5"/>
  <c r="AX240" i="5"/>
  <c r="AY240" i="5" s="1"/>
  <c r="AZ239" i="5"/>
  <c r="AX239" i="5"/>
  <c r="AY239" i="5" s="1"/>
  <c r="AZ238" i="5"/>
  <c r="AX238" i="5"/>
  <c r="AY238" i="5" s="1"/>
  <c r="AZ237" i="5"/>
  <c r="AX237" i="5"/>
  <c r="AY237" i="5" s="1"/>
  <c r="AZ236" i="5"/>
  <c r="AX236" i="5"/>
  <c r="AY236" i="5" s="1"/>
  <c r="AZ235" i="5"/>
  <c r="AX235" i="5"/>
  <c r="AY235" i="5" s="1"/>
  <c r="AZ234" i="5"/>
  <c r="AX234" i="5"/>
  <c r="AY234" i="5" s="1"/>
  <c r="AZ233" i="5"/>
  <c r="AX233" i="5"/>
  <c r="AY233" i="5" s="1"/>
  <c r="AZ232" i="5"/>
  <c r="AX232" i="5"/>
  <c r="AY232" i="5" s="1"/>
  <c r="AZ231" i="5"/>
  <c r="AX231" i="5"/>
  <c r="AY231" i="5" s="1"/>
  <c r="AZ230" i="5"/>
  <c r="AX230" i="5"/>
  <c r="AY230" i="5" s="1"/>
  <c r="AZ229" i="5"/>
  <c r="AX229" i="5"/>
  <c r="AY229" i="5" s="1"/>
  <c r="AZ228" i="5"/>
  <c r="AX228" i="5"/>
  <c r="AY228" i="5" s="1"/>
  <c r="AZ227" i="5"/>
  <c r="AX227" i="5"/>
  <c r="AY227" i="5" s="1"/>
  <c r="AZ226" i="5"/>
  <c r="AX226" i="5"/>
  <c r="AY226" i="5" s="1"/>
  <c r="AZ225" i="5"/>
  <c r="AX225" i="5"/>
  <c r="AY225" i="5" s="1"/>
  <c r="AZ224" i="5"/>
  <c r="AX224" i="5"/>
  <c r="AY224" i="5" s="1"/>
  <c r="AZ223" i="5"/>
  <c r="AX223" i="5"/>
  <c r="AY223" i="5" s="1"/>
  <c r="AZ222" i="5"/>
  <c r="AX222" i="5"/>
  <c r="AY222" i="5" s="1"/>
  <c r="AZ221" i="5"/>
  <c r="AX221" i="5"/>
  <c r="AY221" i="5" s="1"/>
  <c r="AZ220" i="5"/>
  <c r="AX220" i="5"/>
  <c r="AY220" i="5" s="1"/>
  <c r="AZ219" i="5"/>
  <c r="AX219" i="5"/>
  <c r="AY219" i="5" s="1"/>
  <c r="AZ218" i="5"/>
  <c r="AX218" i="5"/>
  <c r="AY218" i="5" s="1"/>
  <c r="AZ217" i="5"/>
  <c r="AX217" i="5"/>
  <c r="AY217" i="5" s="1"/>
  <c r="AZ216" i="5"/>
  <c r="AX216" i="5"/>
  <c r="AY216" i="5" s="1"/>
  <c r="AZ215" i="5"/>
  <c r="AX215" i="5"/>
  <c r="AY215" i="5" s="1"/>
  <c r="AZ214" i="5"/>
  <c r="AX214" i="5"/>
  <c r="AY214" i="5" s="1"/>
  <c r="AZ213" i="5"/>
  <c r="AX213" i="5"/>
  <c r="AY213" i="5" s="1"/>
  <c r="AZ212" i="5"/>
  <c r="AX212" i="5"/>
  <c r="AY212" i="5" s="1"/>
  <c r="AZ211" i="5"/>
  <c r="AX211" i="5"/>
  <c r="AY211" i="5" s="1"/>
  <c r="AZ210" i="5"/>
  <c r="AX210" i="5"/>
  <c r="AY210" i="5" s="1"/>
  <c r="AZ209" i="5"/>
  <c r="AX209" i="5"/>
  <c r="AY209" i="5" s="1"/>
  <c r="AZ208" i="5"/>
  <c r="AX208" i="5"/>
  <c r="AY208" i="5" s="1"/>
  <c r="AZ207" i="5"/>
  <c r="AX207" i="5"/>
  <c r="AY207" i="5" s="1"/>
  <c r="AZ206" i="5"/>
  <c r="AX206" i="5"/>
  <c r="AY206" i="5" s="1"/>
  <c r="AZ205" i="5"/>
  <c r="AX205" i="5"/>
  <c r="AY205" i="5" s="1"/>
  <c r="AZ204" i="5"/>
  <c r="AX204" i="5"/>
  <c r="AY204" i="5" s="1"/>
  <c r="AZ203" i="5"/>
  <c r="AX203" i="5"/>
  <c r="AY203" i="5" s="1"/>
  <c r="AZ202" i="5"/>
  <c r="AX202" i="5"/>
  <c r="AY202" i="5" s="1"/>
  <c r="AZ201" i="5"/>
  <c r="AX201" i="5"/>
  <c r="AY201" i="5" s="1"/>
  <c r="AZ200" i="5"/>
  <c r="AX200" i="5"/>
  <c r="AY200" i="5" s="1"/>
  <c r="AZ199" i="5"/>
  <c r="AX199" i="5"/>
  <c r="AY199" i="5" s="1"/>
  <c r="AZ198" i="5"/>
  <c r="AX198" i="5"/>
  <c r="AY198" i="5" s="1"/>
  <c r="AZ197" i="5"/>
  <c r="AX197" i="5"/>
  <c r="AY197" i="5" s="1"/>
  <c r="AZ196" i="5"/>
  <c r="AX196" i="5"/>
  <c r="AY196" i="5" s="1"/>
  <c r="AZ195" i="5"/>
  <c r="AX195" i="5"/>
  <c r="AY195" i="5" s="1"/>
  <c r="AZ194" i="5"/>
  <c r="AX194" i="5"/>
  <c r="AY194" i="5" s="1"/>
  <c r="AZ193" i="5"/>
  <c r="AX193" i="5"/>
  <c r="AY193" i="5" s="1"/>
  <c r="AZ192" i="5"/>
  <c r="AX192" i="5"/>
  <c r="AY192" i="5" s="1"/>
  <c r="AZ191" i="5"/>
  <c r="AX191" i="5"/>
  <c r="AY191" i="5" s="1"/>
  <c r="AZ190" i="5"/>
  <c r="AX190" i="5"/>
  <c r="AY190" i="5" s="1"/>
  <c r="AZ189" i="5"/>
  <c r="AX189" i="5"/>
  <c r="AY189" i="5" s="1"/>
  <c r="AZ188" i="5"/>
  <c r="AX188" i="5"/>
  <c r="AY188" i="5" s="1"/>
  <c r="AZ187" i="5"/>
  <c r="AX187" i="5"/>
  <c r="AY187" i="5" s="1"/>
  <c r="AZ186" i="5"/>
  <c r="AX186" i="5"/>
  <c r="AY186" i="5" s="1"/>
  <c r="AZ185" i="5"/>
  <c r="AX185" i="5"/>
  <c r="AY185" i="5" s="1"/>
  <c r="AZ184" i="5"/>
  <c r="AX184" i="5"/>
  <c r="AY184" i="5" s="1"/>
  <c r="AZ183" i="5"/>
  <c r="AX183" i="5"/>
  <c r="AY183" i="5" s="1"/>
  <c r="AZ182" i="5"/>
  <c r="AX182" i="5"/>
  <c r="AY182" i="5" s="1"/>
  <c r="AZ181" i="5"/>
  <c r="AX181" i="5"/>
  <c r="AY181" i="5" s="1"/>
  <c r="AZ180" i="5"/>
  <c r="AX180" i="5"/>
  <c r="AY180" i="5" s="1"/>
  <c r="AZ179" i="5"/>
  <c r="AX179" i="5"/>
  <c r="AY179" i="5" s="1"/>
  <c r="AZ178" i="5"/>
  <c r="AX178" i="5"/>
  <c r="AY178" i="5" s="1"/>
  <c r="AZ177" i="5"/>
  <c r="AX177" i="5"/>
  <c r="AY177" i="5" s="1"/>
  <c r="AZ176" i="5"/>
  <c r="AX176" i="5"/>
  <c r="AY176" i="5" s="1"/>
  <c r="AZ175" i="5"/>
  <c r="AX175" i="5"/>
  <c r="AY175" i="5" s="1"/>
  <c r="AZ174" i="5"/>
  <c r="AX174" i="5"/>
  <c r="AY174" i="5" s="1"/>
  <c r="AZ173" i="5"/>
  <c r="AX173" i="5"/>
  <c r="AY173" i="5" s="1"/>
  <c r="AZ172" i="5"/>
  <c r="AX172" i="5"/>
  <c r="AY172" i="5" s="1"/>
  <c r="AZ171" i="5"/>
  <c r="AX171" i="5"/>
  <c r="AY171" i="5" s="1"/>
  <c r="AZ170" i="5"/>
  <c r="AX170" i="5"/>
  <c r="AY170" i="5" s="1"/>
  <c r="AZ169" i="5"/>
  <c r="AX169" i="5"/>
  <c r="AY169" i="5" s="1"/>
  <c r="AZ168" i="5"/>
  <c r="AX168" i="5"/>
  <c r="AY168" i="5" s="1"/>
  <c r="AZ167" i="5"/>
  <c r="AX167" i="5"/>
  <c r="AY167" i="5" s="1"/>
  <c r="AZ166" i="5"/>
  <c r="AX166" i="5"/>
  <c r="AY166" i="5" s="1"/>
  <c r="AZ165" i="5"/>
  <c r="AX165" i="5"/>
  <c r="AY165" i="5" s="1"/>
  <c r="AZ164" i="5"/>
  <c r="AX164" i="5"/>
  <c r="AY164" i="5" s="1"/>
  <c r="AZ163" i="5"/>
  <c r="AX163" i="5"/>
  <c r="AY163" i="5" s="1"/>
  <c r="AZ162" i="5"/>
  <c r="AX162" i="5"/>
  <c r="AY162" i="5" s="1"/>
  <c r="AZ161" i="5"/>
  <c r="AX161" i="5"/>
  <c r="AY161" i="5" s="1"/>
  <c r="AZ160" i="5"/>
  <c r="AX160" i="5"/>
  <c r="AY160" i="5" s="1"/>
  <c r="AZ159" i="5"/>
  <c r="AX159" i="5"/>
  <c r="AY159" i="5" s="1"/>
  <c r="AZ158" i="5"/>
  <c r="AX158" i="5"/>
  <c r="AY158" i="5" s="1"/>
  <c r="AZ157" i="5"/>
  <c r="AX157" i="5"/>
  <c r="AY157" i="5" s="1"/>
  <c r="AZ156" i="5"/>
  <c r="AX156" i="5"/>
  <c r="AY156" i="5" s="1"/>
  <c r="AZ155" i="5"/>
  <c r="AX155" i="5"/>
  <c r="AY155" i="5" s="1"/>
  <c r="AZ154" i="5"/>
  <c r="AX154" i="5"/>
  <c r="AY154" i="5" s="1"/>
  <c r="AZ153" i="5"/>
  <c r="AX153" i="5"/>
  <c r="AY153" i="5" s="1"/>
  <c r="AZ152" i="5"/>
  <c r="AX152" i="5"/>
  <c r="AY152" i="5" s="1"/>
  <c r="AZ151" i="5"/>
  <c r="AX151" i="5"/>
  <c r="AY151" i="5" s="1"/>
  <c r="AZ150" i="5"/>
  <c r="AX150" i="5"/>
  <c r="AY150" i="5" s="1"/>
  <c r="AZ149" i="5"/>
  <c r="AX149" i="5"/>
  <c r="AY149" i="5" s="1"/>
  <c r="AZ148" i="5"/>
  <c r="AX148" i="5"/>
  <c r="AY148" i="5" s="1"/>
  <c r="AZ147" i="5"/>
  <c r="AX147" i="5"/>
  <c r="AY147" i="5" s="1"/>
  <c r="AZ146" i="5"/>
  <c r="AX146" i="5"/>
  <c r="AY146" i="5" s="1"/>
  <c r="AZ145" i="5"/>
  <c r="AX145" i="5"/>
  <c r="AY145" i="5" s="1"/>
  <c r="AZ144" i="5"/>
  <c r="AX144" i="5"/>
  <c r="AY144" i="5" s="1"/>
  <c r="AZ143" i="5"/>
  <c r="AX143" i="5"/>
  <c r="AY143" i="5" s="1"/>
  <c r="AZ142" i="5"/>
  <c r="AX142" i="5"/>
  <c r="AY142" i="5" s="1"/>
  <c r="AZ141" i="5"/>
  <c r="AX141" i="5"/>
  <c r="AY141" i="5" s="1"/>
  <c r="AZ140" i="5"/>
  <c r="AX140" i="5"/>
  <c r="AY140" i="5" s="1"/>
  <c r="AZ139" i="5"/>
  <c r="AX139" i="5"/>
  <c r="AY139" i="5" s="1"/>
  <c r="AZ138" i="5"/>
  <c r="AX138" i="5"/>
  <c r="AY138" i="5" s="1"/>
  <c r="AZ137" i="5"/>
  <c r="AX137" i="5"/>
  <c r="AY137" i="5" s="1"/>
  <c r="AZ136" i="5"/>
  <c r="AX136" i="5"/>
  <c r="AY136" i="5" s="1"/>
  <c r="AZ135" i="5"/>
  <c r="AX135" i="5"/>
  <c r="AY135" i="5" s="1"/>
  <c r="AZ134" i="5"/>
  <c r="AX134" i="5"/>
  <c r="AY134" i="5" s="1"/>
  <c r="AZ133" i="5"/>
  <c r="AX133" i="5"/>
  <c r="AY133" i="5" s="1"/>
  <c r="AZ132" i="5"/>
  <c r="AX132" i="5"/>
  <c r="AY132" i="5" s="1"/>
  <c r="AZ131" i="5"/>
  <c r="AX131" i="5"/>
  <c r="AY131" i="5" s="1"/>
  <c r="AZ130" i="5"/>
  <c r="AX130" i="5"/>
  <c r="AY130" i="5" s="1"/>
  <c r="AZ129" i="5"/>
  <c r="AX129" i="5"/>
  <c r="AY129" i="5" s="1"/>
  <c r="AZ128" i="5"/>
  <c r="AX128" i="5"/>
  <c r="AY128" i="5" s="1"/>
  <c r="AZ127" i="5"/>
  <c r="AX127" i="5"/>
  <c r="AY127" i="5" s="1"/>
  <c r="AZ126" i="5"/>
  <c r="AX126" i="5"/>
  <c r="AY126" i="5" s="1"/>
  <c r="AZ125" i="5"/>
  <c r="AX125" i="5"/>
  <c r="AY125" i="5" s="1"/>
  <c r="AZ124" i="5"/>
  <c r="AX124" i="5"/>
  <c r="AY124" i="5" s="1"/>
  <c r="AZ123" i="5"/>
  <c r="AX123" i="5"/>
  <c r="AY123" i="5" s="1"/>
  <c r="AZ122" i="5"/>
  <c r="AX122" i="5"/>
  <c r="AY122" i="5" s="1"/>
  <c r="AZ121" i="5"/>
  <c r="AX121" i="5"/>
  <c r="AY121" i="5" s="1"/>
  <c r="AZ120" i="5"/>
  <c r="AX120" i="5"/>
  <c r="AY120" i="5" s="1"/>
  <c r="AZ119" i="5"/>
  <c r="AX119" i="5"/>
  <c r="AY119" i="5" s="1"/>
  <c r="AZ118" i="5"/>
  <c r="AX118" i="5"/>
  <c r="AY118" i="5" s="1"/>
  <c r="AZ117" i="5"/>
  <c r="AX117" i="5"/>
  <c r="AY117" i="5" s="1"/>
  <c r="AZ116" i="5"/>
  <c r="AX116" i="5"/>
  <c r="AY116" i="5" s="1"/>
  <c r="AZ115" i="5"/>
  <c r="AX115" i="5"/>
  <c r="AY115" i="5" s="1"/>
  <c r="AZ114" i="5"/>
  <c r="AX114" i="5"/>
  <c r="AY114" i="5" s="1"/>
  <c r="AZ113" i="5"/>
  <c r="AX113" i="5"/>
  <c r="AY113" i="5" s="1"/>
  <c r="AZ112" i="5"/>
  <c r="AX112" i="5"/>
  <c r="AY112" i="5" s="1"/>
  <c r="AZ111" i="5"/>
  <c r="AX111" i="5"/>
  <c r="AY111" i="5" s="1"/>
  <c r="AZ110" i="5"/>
  <c r="AX110" i="5"/>
  <c r="AY110" i="5" s="1"/>
  <c r="AZ109" i="5"/>
  <c r="AX109" i="5"/>
  <c r="AY109" i="5" s="1"/>
  <c r="AZ108" i="5"/>
  <c r="AX108" i="5"/>
  <c r="AY108" i="5" s="1"/>
  <c r="AZ107" i="5"/>
  <c r="AX107" i="5"/>
  <c r="AY107" i="5" s="1"/>
  <c r="AZ106" i="5"/>
  <c r="AX106" i="5"/>
  <c r="AY106" i="5" s="1"/>
  <c r="AZ105" i="5"/>
  <c r="AX105" i="5"/>
  <c r="AY105" i="5" s="1"/>
  <c r="AZ104" i="5"/>
  <c r="AX104" i="5"/>
  <c r="AY104" i="5" s="1"/>
  <c r="AZ103" i="5"/>
  <c r="AX103" i="5"/>
  <c r="AY103" i="5" s="1"/>
  <c r="AZ102" i="5"/>
  <c r="AX102" i="5"/>
  <c r="AY102" i="5" s="1"/>
  <c r="AZ101" i="5"/>
  <c r="AX101" i="5"/>
  <c r="AY101" i="5" s="1"/>
  <c r="AZ100" i="5"/>
  <c r="AX100" i="5"/>
  <c r="AY100" i="5" s="1"/>
  <c r="AZ99" i="5"/>
  <c r="AX99" i="5"/>
  <c r="AY99" i="5" s="1"/>
  <c r="AZ98" i="5"/>
  <c r="AX98" i="5"/>
  <c r="AY98" i="5" s="1"/>
  <c r="AZ97" i="5"/>
  <c r="AX97" i="5"/>
  <c r="AY97" i="5" s="1"/>
  <c r="AZ96" i="5"/>
  <c r="AX96" i="5"/>
  <c r="AY96" i="5" s="1"/>
  <c r="AZ95" i="5"/>
  <c r="AX95" i="5"/>
  <c r="AY95" i="5" s="1"/>
  <c r="AZ94" i="5"/>
  <c r="AX94" i="5"/>
  <c r="AY94" i="5" s="1"/>
  <c r="AZ93" i="5"/>
  <c r="AX93" i="5"/>
  <c r="AY93" i="5" s="1"/>
  <c r="AZ92" i="5"/>
  <c r="AX92" i="5"/>
  <c r="AY92" i="5" s="1"/>
  <c r="AZ91" i="5"/>
  <c r="AX91" i="5"/>
  <c r="AY91" i="5" s="1"/>
  <c r="AZ90" i="5"/>
  <c r="AX90" i="5"/>
  <c r="AY90" i="5" s="1"/>
  <c r="AZ89" i="5"/>
  <c r="AX89" i="5"/>
  <c r="AY89" i="5" s="1"/>
  <c r="AZ88" i="5"/>
  <c r="AX88" i="5"/>
  <c r="AY88" i="5" s="1"/>
  <c r="AZ87" i="5"/>
  <c r="AX87" i="5"/>
  <c r="AY87" i="5" s="1"/>
  <c r="AZ86" i="5"/>
  <c r="AX86" i="5"/>
  <c r="AY86" i="5" s="1"/>
  <c r="AZ85" i="5"/>
  <c r="AX85" i="5"/>
  <c r="AY85" i="5" s="1"/>
  <c r="AZ84" i="5"/>
  <c r="AX84" i="5"/>
  <c r="AY84" i="5" s="1"/>
  <c r="AZ83" i="5"/>
  <c r="AX83" i="5"/>
  <c r="AY83" i="5" s="1"/>
  <c r="AZ82" i="5"/>
  <c r="AX82" i="5"/>
  <c r="AY82" i="5" s="1"/>
  <c r="AZ81" i="5"/>
  <c r="AX81" i="5"/>
  <c r="AY81" i="5" s="1"/>
  <c r="AZ80" i="5"/>
  <c r="AX80" i="5"/>
  <c r="AY80" i="5" s="1"/>
  <c r="AZ79" i="5"/>
  <c r="AX79" i="5"/>
  <c r="AY79" i="5" s="1"/>
  <c r="AZ78" i="5"/>
  <c r="AX78" i="5"/>
  <c r="AY78" i="5" s="1"/>
  <c r="AZ77" i="5"/>
  <c r="AX77" i="5"/>
  <c r="AY77" i="5" s="1"/>
  <c r="AZ76" i="5"/>
  <c r="AX76" i="5"/>
  <c r="AY76" i="5" s="1"/>
  <c r="AZ75" i="5"/>
  <c r="AX75" i="5"/>
  <c r="AY75" i="5" s="1"/>
  <c r="AZ74" i="5"/>
  <c r="AX74" i="5"/>
  <c r="AY74" i="5" s="1"/>
  <c r="AZ73" i="5"/>
  <c r="AX73" i="5"/>
  <c r="AY73" i="5" s="1"/>
  <c r="AZ72" i="5"/>
  <c r="AX72" i="5"/>
  <c r="AY72" i="5" s="1"/>
  <c r="AZ71" i="5"/>
  <c r="AX71" i="5"/>
  <c r="AY71" i="5" s="1"/>
  <c r="AZ70" i="5"/>
  <c r="AX70" i="5"/>
  <c r="AY70" i="5" s="1"/>
  <c r="AZ69" i="5"/>
  <c r="AX69" i="5"/>
  <c r="AY69" i="5" s="1"/>
  <c r="AZ68" i="5"/>
  <c r="AX68" i="5"/>
  <c r="AY68" i="5" s="1"/>
  <c r="AZ67" i="5"/>
  <c r="AX67" i="5"/>
  <c r="AY67" i="5" s="1"/>
  <c r="AZ66" i="5"/>
  <c r="AX66" i="5"/>
  <c r="AY66" i="5" s="1"/>
  <c r="AZ65" i="5"/>
  <c r="AX65" i="5"/>
  <c r="AY65" i="5" s="1"/>
  <c r="AZ64" i="5"/>
  <c r="AX64" i="5"/>
  <c r="AY64" i="5" s="1"/>
  <c r="AZ63" i="5"/>
  <c r="AX63" i="5"/>
  <c r="AY63" i="5" s="1"/>
  <c r="AZ62" i="5"/>
  <c r="AX62" i="5"/>
  <c r="AY62" i="5" s="1"/>
  <c r="AZ61" i="5"/>
  <c r="AX61" i="5"/>
  <c r="AY61" i="5" s="1"/>
  <c r="AZ60" i="5"/>
  <c r="AX60" i="5"/>
  <c r="AY60" i="5" s="1"/>
  <c r="AZ59" i="5"/>
  <c r="AX59" i="5"/>
  <c r="AY59" i="5" s="1"/>
  <c r="AZ58" i="5"/>
  <c r="AX58" i="5"/>
  <c r="AY58" i="5" s="1"/>
  <c r="AZ57" i="5"/>
  <c r="AX57" i="5"/>
  <c r="AY57" i="5" s="1"/>
  <c r="AZ56" i="5"/>
  <c r="AX56" i="5"/>
  <c r="AY56" i="5" s="1"/>
  <c r="AZ55" i="5"/>
  <c r="AX55" i="5"/>
  <c r="AY55" i="5" s="1"/>
  <c r="AZ54" i="5"/>
  <c r="AX54" i="5"/>
  <c r="AY54" i="5" s="1"/>
  <c r="AZ53" i="5"/>
  <c r="AX53" i="5"/>
  <c r="AY53" i="5" s="1"/>
  <c r="AZ52" i="5"/>
  <c r="AX52" i="5"/>
  <c r="AY52" i="5" s="1"/>
  <c r="AZ51" i="5"/>
  <c r="AX51" i="5"/>
  <c r="AY51" i="5" s="1"/>
  <c r="AZ50" i="5"/>
  <c r="AX50" i="5"/>
  <c r="AY50" i="5" s="1"/>
  <c r="AZ49" i="5"/>
  <c r="AX49" i="5"/>
  <c r="AY49" i="5" s="1"/>
  <c r="AZ48" i="5"/>
  <c r="AX48" i="5"/>
  <c r="AY48" i="5" s="1"/>
  <c r="AZ47" i="5"/>
  <c r="AX47" i="5"/>
  <c r="AY47" i="5" s="1"/>
  <c r="AZ46" i="5"/>
  <c r="AX46" i="5"/>
  <c r="AY46" i="5" s="1"/>
  <c r="AZ45" i="5"/>
  <c r="AX45" i="5"/>
  <c r="AY45" i="5" s="1"/>
  <c r="AZ44" i="5"/>
  <c r="AX44" i="5"/>
  <c r="AY44" i="5" s="1"/>
  <c r="AZ43" i="5"/>
  <c r="AX43" i="5"/>
  <c r="AY43" i="5" s="1"/>
  <c r="AZ42" i="5"/>
  <c r="AX42" i="5"/>
  <c r="AY42" i="5" s="1"/>
  <c r="AZ41" i="5"/>
  <c r="AX41" i="5"/>
  <c r="AY41" i="5" s="1"/>
  <c r="AZ40" i="5"/>
  <c r="AX40" i="5"/>
  <c r="AY40" i="5" s="1"/>
  <c r="AZ39" i="5"/>
  <c r="AX39" i="5"/>
  <c r="AY39" i="5" s="1"/>
  <c r="AZ38" i="5"/>
  <c r="AX38" i="5"/>
  <c r="AY38" i="5" s="1"/>
  <c r="AZ37" i="5"/>
  <c r="AX37" i="5"/>
  <c r="AY37" i="5" s="1"/>
  <c r="AZ36" i="5"/>
  <c r="AX36" i="5"/>
  <c r="AY36" i="5" s="1"/>
  <c r="AZ35" i="5"/>
  <c r="AX35" i="5"/>
  <c r="AY35" i="5" s="1"/>
  <c r="AZ34" i="5"/>
  <c r="AX34" i="5"/>
  <c r="AY34" i="5" s="1"/>
  <c r="AZ33" i="5"/>
  <c r="AX33" i="5"/>
  <c r="AY33" i="5" s="1"/>
  <c r="AZ32" i="5"/>
  <c r="AX32" i="5"/>
  <c r="AY32" i="5" s="1"/>
  <c r="AZ31" i="5"/>
  <c r="AX31" i="5"/>
  <c r="AY31" i="5" s="1"/>
  <c r="AZ30" i="5"/>
  <c r="AX30" i="5"/>
  <c r="AY30" i="5" s="1"/>
  <c r="AZ29" i="5"/>
  <c r="AX29" i="5"/>
  <c r="AY29" i="5" s="1"/>
  <c r="AZ28" i="5"/>
  <c r="AX28" i="5"/>
  <c r="AY28" i="5" s="1"/>
  <c r="AZ27" i="5"/>
  <c r="AX27" i="5"/>
  <c r="AY27" i="5" s="1"/>
  <c r="AZ26" i="5"/>
  <c r="AX26" i="5"/>
  <c r="AY26" i="5" s="1"/>
  <c r="AZ25" i="5"/>
  <c r="AX25" i="5"/>
  <c r="AY25" i="5" s="1"/>
  <c r="AZ24" i="5"/>
  <c r="AX24" i="5"/>
  <c r="AY24" i="5" s="1"/>
  <c r="AZ23" i="5"/>
  <c r="AX23" i="5"/>
  <c r="AY23" i="5" s="1"/>
  <c r="AZ22" i="5"/>
  <c r="AX22" i="5"/>
  <c r="AY22" i="5" s="1"/>
  <c r="AZ21" i="5"/>
  <c r="AX21" i="5"/>
  <c r="AY21" i="5" s="1"/>
  <c r="AZ20" i="5"/>
  <c r="AX20" i="5"/>
  <c r="AY20" i="5" s="1"/>
  <c r="AZ19" i="5"/>
  <c r="AX19" i="5"/>
  <c r="AY19" i="5" s="1"/>
  <c r="AZ18" i="5"/>
  <c r="AX18" i="5"/>
  <c r="AY18" i="5" s="1"/>
  <c r="AZ17" i="5"/>
  <c r="AX17" i="5"/>
  <c r="AY17" i="5" s="1"/>
  <c r="AZ16" i="5"/>
  <c r="AX16" i="5"/>
  <c r="AY16" i="5" s="1"/>
  <c r="AZ15" i="5"/>
  <c r="AX15" i="5"/>
  <c r="AY15" i="5" s="1"/>
  <c r="AZ14" i="5"/>
  <c r="AX14" i="5"/>
  <c r="AY14" i="5" s="1"/>
  <c r="AZ13" i="5"/>
  <c r="AX13" i="5"/>
  <c r="AY13" i="5" s="1"/>
  <c r="AZ12" i="5"/>
  <c r="AX12" i="5"/>
  <c r="AY12" i="5" s="1"/>
  <c r="AZ11" i="5"/>
  <c r="AX11" i="5"/>
  <c r="AY11" i="5" s="1"/>
  <c r="AZ10" i="5"/>
  <c r="AX10" i="5"/>
  <c r="AY10" i="5" s="1"/>
  <c r="AZ9" i="5"/>
  <c r="AX9" i="5"/>
  <c r="AY9" i="5" s="1"/>
  <c r="AZ8" i="5"/>
  <c r="AX8" i="5"/>
  <c r="AY8" i="5" s="1"/>
  <c r="AQ2007" i="5"/>
  <c r="AO2007" i="5"/>
  <c r="AP2007" i="5" s="1"/>
  <c r="AQ2006" i="5"/>
  <c r="AO2006" i="5"/>
  <c r="AP2006" i="5" s="1"/>
  <c r="AQ2005" i="5"/>
  <c r="AO2005" i="5"/>
  <c r="AP2005" i="5" s="1"/>
  <c r="AQ2004" i="5"/>
  <c r="AO2004" i="5"/>
  <c r="AP2004" i="5" s="1"/>
  <c r="AQ2003" i="5"/>
  <c r="AO2003" i="5"/>
  <c r="AP2003" i="5" s="1"/>
  <c r="AQ2002" i="5"/>
  <c r="AO2002" i="5"/>
  <c r="AP2002" i="5" s="1"/>
  <c r="AQ2001" i="5"/>
  <c r="AO2001" i="5"/>
  <c r="AP2001" i="5" s="1"/>
  <c r="AQ2000" i="5"/>
  <c r="AO2000" i="5"/>
  <c r="AP2000" i="5" s="1"/>
  <c r="AQ1999" i="5"/>
  <c r="AO1999" i="5"/>
  <c r="AP1999" i="5" s="1"/>
  <c r="AQ1998" i="5"/>
  <c r="AO1998" i="5"/>
  <c r="AP1998" i="5" s="1"/>
  <c r="AQ1997" i="5"/>
  <c r="AO1997" i="5"/>
  <c r="AP1997" i="5" s="1"/>
  <c r="AQ1996" i="5"/>
  <c r="AO1996" i="5"/>
  <c r="AP1996" i="5" s="1"/>
  <c r="AQ1995" i="5"/>
  <c r="AO1995" i="5"/>
  <c r="AP1995" i="5" s="1"/>
  <c r="AQ1994" i="5"/>
  <c r="AO1994" i="5"/>
  <c r="AP1994" i="5" s="1"/>
  <c r="AQ1993" i="5"/>
  <c r="AO1993" i="5"/>
  <c r="AP1993" i="5" s="1"/>
  <c r="AQ1992" i="5"/>
  <c r="AO1992" i="5"/>
  <c r="AP1992" i="5" s="1"/>
  <c r="AQ1991" i="5"/>
  <c r="AO1991" i="5"/>
  <c r="AP1991" i="5" s="1"/>
  <c r="AQ1990" i="5"/>
  <c r="AO1990" i="5"/>
  <c r="AP1990" i="5" s="1"/>
  <c r="AQ1989" i="5"/>
  <c r="AO1989" i="5"/>
  <c r="AP1989" i="5" s="1"/>
  <c r="AQ1988" i="5"/>
  <c r="AO1988" i="5"/>
  <c r="AP1988" i="5" s="1"/>
  <c r="AQ1987" i="5"/>
  <c r="AO1987" i="5"/>
  <c r="AP1987" i="5" s="1"/>
  <c r="AQ1986" i="5"/>
  <c r="AO1986" i="5"/>
  <c r="AP1986" i="5" s="1"/>
  <c r="AQ1985" i="5"/>
  <c r="AO1985" i="5"/>
  <c r="AP1985" i="5" s="1"/>
  <c r="AQ1984" i="5"/>
  <c r="AO1984" i="5"/>
  <c r="AP1984" i="5" s="1"/>
  <c r="AQ1983" i="5"/>
  <c r="AO1983" i="5"/>
  <c r="AP1983" i="5" s="1"/>
  <c r="AQ1982" i="5"/>
  <c r="AO1982" i="5"/>
  <c r="AP1982" i="5" s="1"/>
  <c r="AQ1981" i="5"/>
  <c r="AO1981" i="5"/>
  <c r="AP1981" i="5" s="1"/>
  <c r="AQ1980" i="5"/>
  <c r="AO1980" i="5"/>
  <c r="AP1980" i="5" s="1"/>
  <c r="AQ1979" i="5"/>
  <c r="AO1979" i="5"/>
  <c r="AP1979" i="5" s="1"/>
  <c r="AQ1978" i="5"/>
  <c r="AO1978" i="5"/>
  <c r="AP1978" i="5" s="1"/>
  <c r="AQ1977" i="5"/>
  <c r="AO1977" i="5"/>
  <c r="AP1977" i="5" s="1"/>
  <c r="AQ1976" i="5"/>
  <c r="AO1976" i="5"/>
  <c r="AP1976" i="5" s="1"/>
  <c r="AQ1975" i="5"/>
  <c r="AO1975" i="5"/>
  <c r="AP1975" i="5" s="1"/>
  <c r="AQ1974" i="5"/>
  <c r="AO1974" i="5"/>
  <c r="AP1974" i="5" s="1"/>
  <c r="AQ1973" i="5"/>
  <c r="AO1973" i="5"/>
  <c r="AP1973" i="5" s="1"/>
  <c r="AQ1972" i="5"/>
  <c r="AO1972" i="5"/>
  <c r="AP1972" i="5" s="1"/>
  <c r="AQ1971" i="5"/>
  <c r="AO1971" i="5"/>
  <c r="AP1971" i="5" s="1"/>
  <c r="AQ1970" i="5"/>
  <c r="AO1970" i="5"/>
  <c r="AP1970" i="5" s="1"/>
  <c r="AQ1969" i="5"/>
  <c r="AO1969" i="5"/>
  <c r="AP1969" i="5" s="1"/>
  <c r="AQ1968" i="5"/>
  <c r="AO1968" i="5"/>
  <c r="AP1968" i="5" s="1"/>
  <c r="AQ1967" i="5"/>
  <c r="AO1967" i="5"/>
  <c r="AP1967" i="5" s="1"/>
  <c r="AQ1966" i="5"/>
  <c r="AO1966" i="5"/>
  <c r="AP1966" i="5" s="1"/>
  <c r="AQ1965" i="5"/>
  <c r="AO1965" i="5"/>
  <c r="AP1965" i="5" s="1"/>
  <c r="AQ1964" i="5"/>
  <c r="AO1964" i="5"/>
  <c r="AP1964" i="5" s="1"/>
  <c r="AQ1963" i="5"/>
  <c r="AO1963" i="5"/>
  <c r="AP1963" i="5" s="1"/>
  <c r="AQ1962" i="5"/>
  <c r="AO1962" i="5"/>
  <c r="AP1962" i="5" s="1"/>
  <c r="AQ1961" i="5"/>
  <c r="AO1961" i="5"/>
  <c r="AP1961" i="5" s="1"/>
  <c r="AQ1960" i="5"/>
  <c r="AO1960" i="5"/>
  <c r="AP1960" i="5" s="1"/>
  <c r="AQ1959" i="5"/>
  <c r="AO1959" i="5"/>
  <c r="AP1959" i="5" s="1"/>
  <c r="AQ1958" i="5"/>
  <c r="AO1958" i="5"/>
  <c r="AP1958" i="5" s="1"/>
  <c r="AQ1957" i="5"/>
  <c r="AO1957" i="5"/>
  <c r="AP1957" i="5" s="1"/>
  <c r="AQ1956" i="5"/>
  <c r="AO1956" i="5"/>
  <c r="AP1956" i="5" s="1"/>
  <c r="AQ1955" i="5"/>
  <c r="AO1955" i="5"/>
  <c r="AP1955" i="5" s="1"/>
  <c r="AQ1954" i="5"/>
  <c r="AO1954" i="5"/>
  <c r="AP1954" i="5" s="1"/>
  <c r="AQ1953" i="5"/>
  <c r="AO1953" i="5"/>
  <c r="AP1953" i="5" s="1"/>
  <c r="AQ1952" i="5"/>
  <c r="AO1952" i="5"/>
  <c r="AP1952" i="5" s="1"/>
  <c r="AQ1951" i="5"/>
  <c r="AO1951" i="5"/>
  <c r="AP1951" i="5" s="1"/>
  <c r="AQ1950" i="5"/>
  <c r="AO1950" i="5"/>
  <c r="AP1950" i="5" s="1"/>
  <c r="AQ1949" i="5"/>
  <c r="AO1949" i="5"/>
  <c r="AP1949" i="5" s="1"/>
  <c r="AQ1948" i="5"/>
  <c r="AO1948" i="5"/>
  <c r="AP1948" i="5" s="1"/>
  <c r="AQ1947" i="5"/>
  <c r="AO1947" i="5"/>
  <c r="AP1947" i="5" s="1"/>
  <c r="AQ1946" i="5"/>
  <c r="AO1946" i="5"/>
  <c r="AP1946" i="5" s="1"/>
  <c r="AQ1945" i="5"/>
  <c r="AO1945" i="5"/>
  <c r="AP1945" i="5" s="1"/>
  <c r="AQ1944" i="5"/>
  <c r="AO1944" i="5"/>
  <c r="AP1944" i="5" s="1"/>
  <c r="AQ1943" i="5"/>
  <c r="AO1943" i="5"/>
  <c r="AP1943" i="5" s="1"/>
  <c r="AQ1942" i="5"/>
  <c r="AO1942" i="5"/>
  <c r="AP1942" i="5" s="1"/>
  <c r="AQ1941" i="5"/>
  <c r="AO1941" i="5"/>
  <c r="AP1941" i="5" s="1"/>
  <c r="AQ1940" i="5"/>
  <c r="AO1940" i="5"/>
  <c r="AP1940" i="5" s="1"/>
  <c r="AQ1939" i="5"/>
  <c r="AO1939" i="5"/>
  <c r="AP1939" i="5" s="1"/>
  <c r="AQ1938" i="5"/>
  <c r="AO1938" i="5"/>
  <c r="AP1938" i="5" s="1"/>
  <c r="AQ1937" i="5"/>
  <c r="AO1937" i="5"/>
  <c r="AP1937" i="5" s="1"/>
  <c r="AQ1936" i="5"/>
  <c r="AO1936" i="5"/>
  <c r="AP1936" i="5" s="1"/>
  <c r="AQ1935" i="5"/>
  <c r="AO1935" i="5"/>
  <c r="AP1935" i="5" s="1"/>
  <c r="AQ1934" i="5"/>
  <c r="AO1934" i="5"/>
  <c r="AP1934" i="5" s="1"/>
  <c r="AQ1933" i="5"/>
  <c r="AO1933" i="5"/>
  <c r="AP1933" i="5" s="1"/>
  <c r="AQ1932" i="5"/>
  <c r="AO1932" i="5"/>
  <c r="AP1932" i="5" s="1"/>
  <c r="AQ1931" i="5"/>
  <c r="AO1931" i="5"/>
  <c r="AP1931" i="5" s="1"/>
  <c r="AQ1930" i="5"/>
  <c r="AO1930" i="5"/>
  <c r="AP1930" i="5" s="1"/>
  <c r="AQ1929" i="5"/>
  <c r="AO1929" i="5"/>
  <c r="AP1929" i="5" s="1"/>
  <c r="AQ1928" i="5"/>
  <c r="AO1928" i="5"/>
  <c r="AP1928" i="5" s="1"/>
  <c r="AQ1927" i="5"/>
  <c r="AO1927" i="5"/>
  <c r="AP1927" i="5" s="1"/>
  <c r="AQ1926" i="5"/>
  <c r="AO1926" i="5"/>
  <c r="AP1926" i="5" s="1"/>
  <c r="AQ1925" i="5"/>
  <c r="AO1925" i="5"/>
  <c r="AP1925" i="5" s="1"/>
  <c r="AQ1924" i="5"/>
  <c r="AO1924" i="5"/>
  <c r="AP1924" i="5" s="1"/>
  <c r="AQ1923" i="5"/>
  <c r="AO1923" i="5"/>
  <c r="AP1923" i="5" s="1"/>
  <c r="AQ1922" i="5"/>
  <c r="AO1922" i="5"/>
  <c r="AP1922" i="5" s="1"/>
  <c r="AQ1921" i="5"/>
  <c r="AO1921" i="5"/>
  <c r="AP1921" i="5" s="1"/>
  <c r="AQ1920" i="5"/>
  <c r="AO1920" i="5"/>
  <c r="AP1920" i="5" s="1"/>
  <c r="AQ1919" i="5"/>
  <c r="AO1919" i="5"/>
  <c r="AP1919" i="5" s="1"/>
  <c r="AQ1918" i="5"/>
  <c r="AO1918" i="5"/>
  <c r="AP1918" i="5" s="1"/>
  <c r="AQ1917" i="5"/>
  <c r="AO1917" i="5"/>
  <c r="AP1917" i="5" s="1"/>
  <c r="AQ1916" i="5"/>
  <c r="AO1916" i="5"/>
  <c r="AP1916" i="5" s="1"/>
  <c r="AQ1915" i="5"/>
  <c r="AO1915" i="5"/>
  <c r="AP1915" i="5" s="1"/>
  <c r="AQ1914" i="5"/>
  <c r="AO1914" i="5"/>
  <c r="AP1914" i="5" s="1"/>
  <c r="AQ1913" i="5"/>
  <c r="AO1913" i="5"/>
  <c r="AP1913" i="5" s="1"/>
  <c r="AQ1912" i="5"/>
  <c r="AO1912" i="5"/>
  <c r="AP1912" i="5" s="1"/>
  <c r="AQ1911" i="5"/>
  <c r="AO1911" i="5"/>
  <c r="AP1911" i="5" s="1"/>
  <c r="AQ1910" i="5"/>
  <c r="AO1910" i="5"/>
  <c r="AP1910" i="5" s="1"/>
  <c r="AQ1909" i="5"/>
  <c r="AO1909" i="5"/>
  <c r="AP1909" i="5" s="1"/>
  <c r="AQ1908" i="5"/>
  <c r="AO1908" i="5"/>
  <c r="AP1908" i="5" s="1"/>
  <c r="AQ1907" i="5"/>
  <c r="AO1907" i="5"/>
  <c r="AP1907" i="5" s="1"/>
  <c r="AQ1906" i="5"/>
  <c r="AO1906" i="5"/>
  <c r="AP1906" i="5" s="1"/>
  <c r="AQ1905" i="5"/>
  <c r="AO1905" i="5"/>
  <c r="AP1905" i="5" s="1"/>
  <c r="AQ1904" i="5"/>
  <c r="AO1904" i="5"/>
  <c r="AP1904" i="5" s="1"/>
  <c r="AQ1903" i="5"/>
  <c r="AO1903" i="5"/>
  <c r="AP1903" i="5" s="1"/>
  <c r="AQ1902" i="5"/>
  <c r="AO1902" i="5"/>
  <c r="AP1902" i="5" s="1"/>
  <c r="AQ1901" i="5"/>
  <c r="AO1901" i="5"/>
  <c r="AP1901" i="5" s="1"/>
  <c r="AQ1900" i="5"/>
  <c r="AO1900" i="5"/>
  <c r="AP1900" i="5" s="1"/>
  <c r="AQ1899" i="5"/>
  <c r="AO1899" i="5"/>
  <c r="AP1899" i="5" s="1"/>
  <c r="AQ1898" i="5"/>
  <c r="AO1898" i="5"/>
  <c r="AP1898" i="5" s="1"/>
  <c r="AQ1897" i="5"/>
  <c r="AO1897" i="5"/>
  <c r="AP1897" i="5" s="1"/>
  <c r="AQ1896" i="5"/>
  <c r="AO1896" i="5"/>
  <c r="AP1896" i="5" s="1"/>
  <c r="AQ1895" i="5"/>
  <c r="AO1895" i="5"/>
  <c r="AP1895" i="5" s="1"/>
  <c r="AQ1894" i="5"/>
  <c r="AO1894" i="5"/>
  <c r="AP1894" i="5" s="1"/>
  <c r="AQ1893" i="5"/>
  <c r="AO1893" i="5"/>
  <c r="AP1893" i="5" s="1"/>
  <c r="AQ1892" i="5"/>
  <c r="AO1892" i="5"/>
  <c r="AP1892" i="5" s="1"/>
  <c r="AQ1891" i="5"/>
  <c r="AO1891" i="5"/>
  <c r="AP1891" i="5" s="1"/>
  <c r="AQ1890" i="5"/>
  <c r="AO1890" i="5"/>
  <c r="AP1890" i="5" s="1"/>
  <c r="AQ1889" i="5"/>
  <c r="AO1889" i="5"/>
  <c r="AP1889" i="5" s="1"/>
  <c r="AQ1888" i="5"/>
  <c r="AO1888" i="5"/>
  <c r="AP1888" i="5" s="1"/>
  <c r="AQ1887" i="5"/>
  <c r="AO1887" i="5"/>
  <c r="AP1887" i="5" s="1"/>
  <c r="AQ1886" i="5"/>
  <c r="AO1886" i="5"/>
  <c r="AP1886" i="5" s="1"/>
  <c r="AQ1885" i="5"/>
  <c r="AO1885" i="5"/>
  <c r="AP1885" i="5" s="1"/>
  <c r="AQ1884" i="5"/>
  <c r="AO1884" i="5"/>
  <c r="AP1884" i="5" s="1"/>
  <c r="AQ1883" i="5"/>
  <c r="AO1883" i="5"/>
  <c r="AP1883" i="5" s="1"/>
  <c r="AQ1882" i="5"/>
  <c r="AO1882" i="5"/>
  <c r="AP1882" i="5" s="1"/>
  <c r="AQ1881" i="5"/>
  <c r="AO1881" i="5"/>
  <c r="AP1881" i="5" s="1"/>
  <c r="AQ1880" i="5"/>
  <c r="AO1880" i="5"/>
  <c r="AP1880" i="5" s="1"/>
  <c r="AQ1879" i="5"/>
  <c r="AO1879" i="5"/>
  <c r="AP1879" i="5" s="1"/>
  <c r="AQ1878" i="5"/>
  <c r="AO1878" i="5"/>
  <c r="AP1878" i="5" s="1"/>
  <c r="AQ1877" i="5"/>
  <c r="AO1877" i="5"/>
  <c r="AP1877" i="5" s="1"/>
  <c r="AQ1876" i="5"/>
  <c r="AO1876" i="5"/>
  <c r="AP1876" i="5" s="1"/>
  <c r="AQ1875" i="5"/>
  <c r="AO1875" i="5"/>
  <c r="AP1875" i="5" s="1"/>
  <c r="AQ1874" i="5"/>
  <c r="AO1874" i="5"/>
  <c r="AP1874" i="5" s="1"/>
  <c r="AQ1873" i="5"/>
  <c r="AO1873" i="5"/>
  <c r="AP1873" i="5" s="1"/>
  <c r="AQ1872" i="5"/>
  <c r="AO1872" i="5"/>
  <c r="AP1872" i="5" s="1"/>
  <c r="AQ1871" i="5"/>
  <c r="AO1871" i="5"/>
  <c r="AP1871" i="5" s="1"/>
  <c r="AQ1870" i="5"/>
  <c r="AO1870" i="5"/>
  <c r="AP1870" i="5" s="1"/>
  <c r="AQ1869" i="5"/>
  <c r="AO1869" i="5"/>
  <c r="AP1869" i="5" s="1"/>
  <c r="AQ1868" i="5"/>
  <c r="AO1868" i="5"/>
  <c r="AP1868" i="5" s="1"/>
  <c r="AQ1867" i="5"/>
  <c r="AO1867" i="5"/>
  <c r="AP1867" i="5" s="1"/>
  <c r="AQ1866" i="5"/>
  <c r="AO1866" i="5"/>
  <c r="AP1866" i="5" s="1"/>
  <c r="AQ1865" i="5"/>
  <c r="AO1865" i="5"/>
  <c r="AP1865" i="5" s="1"/>
  <c r="AQ1864" i="5"/>
  <c r="AO1864" i="5"/>
  <c r="AP1864" i="5" s="1"/>
  <c r="AQ1863" i="5"/>
  <c r="AO1863" i="5"/>
  <c r="AP1863" i="5" s="1"/>
  <c r="AQ1862" i="5"/>
  <c r="AO1862" i="5"/>
  <c r="AP1862" i="5" s="1"/>
  <c r="AQ1861" i="5"/>
  <c r="AO1861" i="5"/>
  <c r="AP1861" i="5" s="1"/>
  <c r="AQ1860" i="5"/>
  <c r="AO1860" i="5"/>
  <c r="AP1860" i="5" s="1"/>
  <c r="AQ1859" i="5"/>
  <c r="AO1859" i="5"/>
  <c r="AP1859" i="5" s="1"/>
  <c r="AQ1858" i="5"/>
  <c r="AO1858" i="5"/>
  <c r="AP1858" i="5" s="1"/>
  <c r="AQ1857" i="5"/>
  <c r="AO1857" i="5"/>
  <c r="AP1857" i="5" s="1"/>
  <c r="AQ1856" i="5"/>
  <c r="AO1856" i="5"/>
  <c r="AP1856" i="5" s="1"/>
  <c r="AQ1855" i="5"/>
  <c r="AO1855" i="5"/>
  <c r="AP1855" i="5" s="1"/>
  <c r="AQ1854" i="5"/>
  <c r="AO1854" i="5"/>
  <c r="AP1854" i="5" s="1"/>
  <c r="AQ1853" i="5"/>
  <c r="AO1853" i="5"/>
  <c r="AP1853" i="5" s="1"/>
  <c r="AQ1852" i="5"/>
  <c r="AO1852" i="5"/>
  <c r="AP1852" i="5" s="1"/>
  <c r="AQ1851" i="5"/>
  <c r="AO1851" i="5"/>
  <c r="AP1851" i="5" s="1"/>
  <c r="AQ1850" i="5"/>
  <c r="AO1850" i="5"/>
  <c r="AP1850" i="5" s="1"/>
  <c r="AQ1849" i="5"/>
  <c r="AO1849" i="5"/>
  <c r="AP1849" i="5" s="1"/>
  <c r="AQ1848" i="5"/>
  <c r="AO1848" i="5"/>
  <c r="AP1848" i="5" s="1"/>
  <c r="AQ1847" i="5"/>
  <c r="AO1847" i="5"/>
  <c r="AP1847" i="5" s="1"/>
  <c r="AQ1846" i="5"/>
  <c r="AO1846" i="5"/>
  <c r="AP1846" i="5" s="1"/>
  <c r="AQ1845" i="5"/>
  <c r="AO1845" i="5"/>
  <c r="AP1845" i="5" s="1"/>
  <c r="AQ1844" i="5"/>
  <c r="AO1844" i="5"/>
  <c r="AP1844" i="5" s="1"/>
  <c r="AQ1843" i="5"/>
  <c r="AO1843" i="5"/>
  <c r="AP1843" i="5" s="1"/>
  <c r="AQ1842" i="5"/>
  <c r="AO1842" i="5"/>
  <c r="AP1842" i="5" s="1"/>
  <c r="AQ1841" i="5"/>
  <c r="AO1841" i="5"/>
  <c r="AP1841" i="5" s="1"/>
  <c r="AQ1840" i="5"/>
  <c r="AO1840" i="5"/>
  <c r="AP1840" i="5" s="1"/>
  <c r="AQ1839" i="5"/>
  <c r="AO1839" i="5"/>
  <c r="AP1839" i="5" s="1"/>
  <c r="AQ1838" i="5"/>
  <c r="AO1838" i="5"/>
  <c r="AP1838" i="5" s="1"/>
  <c r="AQ1837" i="5"/>
  <c r="AO1837" i="5"/>
  <c r="AP1837" i="5" s="1"/>
  <c r="AQ1836" i="5"/>
  <c r="AO1836" i="5"/>
  <c r="AP1836" i="5" s="1"/>
  <c r="AQ1835" i="5"/>
  <c r="AO1835" i="5"/>
  <c r="AP1835" i="5" s="1"/>
  <c r="AQ1834" i="5"/>
  <c r="AO1834" i="5"/>
  <c r="AP1834" i="5" s="1"/>
  <c r="AQ1833" i="5"/>
  <c r="AO1833" i="5"/>
  <c r="AP1833" i="5" s="1"/>
  <c r="AQ1832" i="5"/>
  <c r="AO1832" i="5"/>
  <c r="AP1832" i="5" s="1"/>
  <c r="AQ1831" i="5"/>
  <c r="AO1831" i="5"/>
  <c r="AP1831" i="5" s="1"/>
  <c r="AQ1830" i="5"/>
  <c r="AO1830" i="5"/>
  <c r="AP1830" i="5" s="1"/>
  <c r="AQ1829" i="5"/>
  <c r="AO1829" i="5"/>
  <c r="AP1829" i="5" s="1"/>
  <c r="AQ1828" i="5"/>
  <c r="AO1828" i="5"/>
  <c r="AP1828" i="5" s="1"/>
  <c r="AQ1827" i="5"/>
  <c r="AO1827" i="5"/>
  <c r="AP1827" i="5" s="1"/>
  <c r="AQ1826" i="5"/>
  <c r="AO1826" i="5"/>
  <c r="AP1826" i="5" s="1"/>
  <c r="AQ1825" i="5"/>
  <c r="AO1825" i="5"/>
  <c r="AP1825" i="5" s="1"/>
  <c r="AQ1824" i="5"/>
  <c r="AO1824" i="5"/>
  <c r="AP1824" i="5" s="1"/>
  <c r="AQ1823" i="5"/>
  <c r="AO1823" i="5"/>
  <c r="AP1823" i="5" s="1"/>
  <c r="AQ1822" i="5"/>
  <c r="AO1822" i="5"/>
  <c r="AP1822" i="5" s="1"/>
  <c r="AQ1821" i="5"/>
  <c r="AO1821" i="5"/>
  <c r="AP1821" i="5" s="1"/>
  <c r="AQ1820" i="5"/>
  <c r="AO1820" i="5"/>
  <c r="AP1820" i="5" s="1"/>
  <c r="AQ1819" i="5"/>
  <c r="AO1819" i="5"/>
  <c r="AP1819" i="5" s="1"/>
  <c r="AQ1818" i="5"/>
  <c r="AO1818" i="5"/>
  <c r="AP1818" i="5" s="1"/>
  <c r="AQ1817" i="5"/>
  <c r="AO1817" i="5"/>
  <c r="AP1817" i="5" s="1"/>
  <c r="AQ1816" i="5"/>
  <c r="AO1816" i="5"/>
  <c r="AP1816" i="5" s="1"/>
  <c r="AQ1815" i="5"/>
  <c r="AO1815" i="5"/>
  <c r="AP1815" i="5" s="1"/>
  <c r="AQ1814" i="5"/>
  <c r="AO1814" i="5"/>
  <c r="AP1814" i="5" s="1"/>
  <c r="AQ1813" i="5"/>
  <c r="AO1813" i="5"/>
  <c r="AP1813" i="5" s="1"/>
  <c r="AQ1812" i="5"/>
  <c r="AO1812" i="5"/>
  <c r="AP1812" i="5" s="1"/>
  <c r="AQ1811" i="5"/>
  <c r="AO1811" i="5"/>
  <c r="AP1811" i="5" s="1"/>
  <c r="AQ1810" i="5"/>
  <c r="AO1810" i="5"/>
  <c r="AP1810" i="5" s="1"/>
  <c r="AQ1809" i="5"/>
  <c r="AO1809" i="5"/>
  <c r="AP1809" i="5" s="1"/>
  <c r="AQ1808" i="5"/>
  <c r="AO1808" i="5"/>
  <c r="AP1808" i="5" s="1"/>
  <c r="AQ1807" i="5"/>
  <c r="AO1807" i="5"/>
  <c r="AP1807" i="5" s="1"/>
  <c r="AQ1806" i="5"/>
  <c r="AO1806" i="5"/>
  <c r="AP1806" i="5" s="1"/>
  <c r="AQ1805" i="5"/>
  <c r="AO1805" i="5"/>
  <c r="AP1805" i="5" s="1"/>
  <c r="AQ1804" i="5"/>
  <c r="AO1804" i="5"/>
  <c r="AP1804" i="5" s="1"/>
  <c r="AQ1803" i="5"/>
  <c r="AO1803" i="5"/>
  <c r="AP1803" i="5" s="1"/>
  <c r="AQ1802" i="5"/>
  <c r="AO1802" i="5"/>
  <c r="AP1802" i="5" s="1"/>
  <c r="AQ1801" i="5"/>
  <c r="AO1801" i="5"/>
  <c r="AP1801" i="5" s="1"/>
  <c r="AQ1800" i="5"/>
  <c r="AO1800" i="5"/>
  <c r="AP1800" i="5" s="1"/>
  <c r="AQ1799" i="5"/>
  <c r="AO1799" i="5"/>
  <c r="AP1799" i="5" s="1"/>
  <c r="AQ1798" i="5"/>
  <c r="AO1798" i="5"/>
  <c r="AP1798" i="5" s="1"/>
  <c r="AQ1797" i="5"/>
  <c r="AO1797" i="5"/>
  <c r="AP1797" i="5" s="1"/>
  <c r="AQ1796" i="5"/>
  <c r="AO1796" i="5"/>
  <c r="AP1796" i="5" s="1"/>
  <c r="AQ1795" i="5"/>
  <c r="AO1795" i="5"/>
  <c r="AP1795" i="5" s="1"/>
  <c r="AQ1794" i="5"/>
  <c r="AO1794" i="5"/>
  <c r="AP1794" i="5" s="1"/>
  <c r="AQ1793" i="5"/>
  <c r="AO1793" i="5"/>
  <c r="AP1793" i="5" s="1"/>
  <c r="AQ1792" i="5"/>
  <c r="AO1792" i="5"/>
  <c r="AP1792" i="5" s="1"/>
  <c r="AQ1791" i="5"/>
  <c r="AO1791" i="5"/>
  <c r="AP1791" i="5" s="1"/>
  <c r="AQ1790" i="5"/>
  <c r="AO1790" i="5"/>
  <c r="AP1790" i="5" s="1"/>
  <c r="AQ1789" i="5"/>
  <c r="AO1789" i="5"/>
  <c r="AP1789" i="5" s="1"/>
  <c r="AQ1788" i="5"/>
  <c r="AO1788" i="5"/>
  <c r="AP1788" i="5" s="1"/>
  <c r="AQ1787" i="5"/>
  <c r="AO1787" i="5"/>
  <c r="AP1787" i="5" s="1"/>
  <c r="AQ1786" i="5"/>
  <c r="AO1786" i="5"/>
  <c r="AP1786" i="5" s="1"/>
  <c r="AQ1785" i="5"/>
  <c r="AO1785" i="5"/>
  <c r="AP1785" i="5" s="1"/>
  <c r="AQ1784" i="5"/>
  <c r="AO1784" i="5"/>
  <c r="AP1784" i="5" s="1"/>
  <c r="AQ1783" i="5"/>
  <c r="AO1783" i="5"/>
  <c r="AP1783" i="5" s="1"/>
  <c r="AQ1782" i="5"/>
  <c r="AO1782" i="5"/>
  <c r="AP1782" i="5" s="1"/>
  <c r="AQ1781" i="5"/>
  <c r="AO1781" i="5"/>
  <c r="AP1781" i="5" s="1"/>
  <c r="AQ1780" i="5"/>
  <c r="AO1780" i="5"/>
  <c r="AP1780" i="5" s="1"/>
  <c r="AQ1779" i="5"/>
  <c r="AO1779" i="5"/>
  <c r="AP1779" i="5" s="1"/>
  <c r="AQ1778" i="5"/>
  <c r="AO1778" i="5"/>
  <c r="AP1778" i="5" s="1"/>
  <c r="AQ1777" i="5"/>
  <c r="AO1777" i="5"/>
  <c r="AP1777" i="5" s="1"/>
  <c r="AQ1776" i="5"/>
  <c r="AO1776" i="5"/>
  <c r="AP1776" i="5" s="1"/>
  <c r="AQ1775" i="5"/>
  <c r="AO1775" i="5"/>
  <c r="AP1775" i="5" s="1"/>
  <c r="AQ1774" i="5"/>
  <c r="AO1774" i="5"/>
  <c r="AP1774" i="5" s="1"/>
  <c r="AQ1773" i="5"/>
  <c r="AO1773" i="5"/>
  <c r="AP1773" i="5" s="1"/>
  <c r="AQ1772" i="5"/>
  <c r="AO1772" i="5"/>
  <c r="AP1772" i="5" s="1"/>
  <c r="AQ1771" i="5"/>
  <c r="AO1771" i="5"/>
  <c r="AP1771" i="5" s="1"/>
  <c r="AQ1770" i="5"/>
  <c r="AO1770" i="5"/>
  <c r="AP1770" i="5" s="1"/>
  <c r="AQ1769" i="5"/>
  <c r="AO1769" i="5"/>
  <c r="AP1769" i="5" s="1"/>
  <c r="AQ1768" i="5"/>
  <c r="AO1768" i="5"/>
  <c r="AP1768" i="5" s="1"/>
  <c r="AQ1767" i="5"/>
  <c r="AO1767" i="5"/>
  <c r="AP1767" i="5" s="1"/>
  <c r="AQ1766" i="5"/>
  <c r="AO1766" i="5"/>
  <c r="AP1766" i="5" s="1"/>
  <c r="AQ1765" i="5"/>
  <c r="AO1765" i="5"/>
  <c r="AP1765" i="5" s="1"/>
  <c r="AQ1764" i="5"/>
  <c r="AO1764" i="5"/>
  <c r="AP1764" i="5" s="1"/>
  <c r="AQ1763" i="5"/>
  <c r="AO1763" i="5"/>
  <c r="AP1763" i="5" s="1"/>
  <c r="AQ1762" i="5"/>
  <c r="AO1762" i="5"/>
  <c r="AP1762" i="5" s="1"/>
  <c r="AQ1761" i="5"/>
  <c r="AO1761" i="5"/>
  <c r="AP1761" i="5" s="1"/>
  <c r="AQ1760" i="5"/>
  <c r="AO1760" i="5"/>
  <c r="AP1760" i="5" s="1"/>
  <c r="AQ1759" i="5"/>
  <c r="AO1759" i="5"/>
  <c r="AP1759" i="5" s="1"/>
  <c r="AQ1758" i="5"/>
  <c r="AO1758" i="5"/>
  <c r="AP1758" i="5" s="1"/>
  <c r="AQ1757" i="5"/>
  <c r="AO1757" i="5"/>
  <c r="AP1757" i="5" s="1"/>
  <c r="AQ1756" i="5"/>
  <c r="AO1756" i="5"/>
  <c r="AP1756" i="5" s="1"/>
  <c r="AQ1755" i="5"/>
  <c r="AO1755" i="5"/>
  <c r="AP1755" i="5" s="1"/>
  <c r="AQ1754" i="5"/>
  <c r="AO1754" i="5"/>
  <c r="AP1754" i="5" s="1"/>
  <c r="AQ1753" i="5"/>
  <c r="AO1753" i="5"/>
  <c r="AP1753" i="5" s="1"/>
  <c r="AQ1752" i="5"/>
  <c r="AO1752" i="5"/>
  <c r="AP1752" i="5" s="1"/>
  <c r="AQ1751" i="5"/>
  <c r="AO1751" i="5"/>
  <c r="AP1751" i="5" s="1"/>
  <c r="AQ1750" i="5"/>
  <c r="AO1750" i="5"/>
  <c r="AP1750" i="5" s="1"/>
  <c r="AQ1749" i="5"/>
  <c r="AO1749" i="5"/>
  <c r="AP1749" i="5" s="1"/>
  <c r="AQ1748" i="5"/>
  <c r="AO1748" i="5"/>
  <c r="AP1748" i="5" s="1"/>
  <c r="AQ1747" i="5"/>
  <c r="AO1747" i="5"/>
  <c r="AP1747" i="5" s="1"/>
  <c r="AQ1746" i="5"/>
  <c r="AO1746" i="5"/>
  <c r="AP1746" i="5" s="1"/>
  <c r="AQ1745" i="5"/>
  <c r="AO1745" i="5"/>
  <c r="AP1745" i="5" s="1"/>
  <c r="AQ1744" i="5"/>
  <c r="AO1744" i="5"/>
  <c r="AP1744" i="5" s="1"/>
  <c r="AQ1743" i="5"/>
  <c r="AO1743" i="5"/>
  <c r="AP1743" i="5" s="1"/>
  <c r="AQ1742" i="5"/>
  <c r="AO1742" i="5"/>
  <c r="AP1742" i="5" s="1"/>
  <c r="AQ1741" i="5"/>
  <c r="AO1741" i="5"/>
  <c r="AP1741" i="5" s="1"/>
  <c r="AQ1740" i="5"/>
  <c r="AO1740" i="5"/>
  <c r="AP1740" i="5" s="1"/>
  <c r="AQ1739" i="5"/>
  <c r="AO1739" i="5"/>
  <c r="AP1739" i="5" s="1"/>
  <c r="AQ1738" i="5"/>
  <c r="AO1738" i="5"/>
  <c r="AP1738" i="5" s="1"/>
  <c r="AQ1737" i="5"/>
  <c r="AO1737" i="5"/>
  <c r="AP1737" i="5" s="1"/>
  <c r="AQ1736" i="5"/>
  <c r="AO1736" i="5"/>
  <c r="AP1736" i="5" s="1"/>
  <c r="AQ1735" i="5"/>
  <c r="AO1735" i="5"/>
  <c r="AP1735" i="5" s="1"/>
  <c r="AQ1734" i="5"/>
  <c r="AO1734" i="5"/>
  <c r="AP1734" i="5" s="1"/>
  <c r="AQ1733" i="5"/>
  <c r="AO1733" i="5"/>
  <c r="AP1733" i="5" s="1"/>
  <c r="AQ1732" i="5"/>
  <c r="AO1732" i="5"/>
  <c r="AP1732" i="5" s="1"/>
  <c r="AQ1731" i="5"/>
  <c r="AO1731" i="5"/>
  <c r="AP1731" i="5" s="1"/>
  <c r="AQ1730" i="5"/>
  <c r="AO1730" i="5"/>
  <c r="AP1730" i="5" s="1"/>
  <c r="AQ1729" i="5"/>
  <c r="AO1729" i="5"/>
  <c r="AP1729" i="5" s="1"/>
  <c r="AQ1728" i="5"/>
  <c r="AO1728" i="5"/>
  <c r="AP1728" i="5" s="1"/>
  <c r="AQ1727" i="5"/>
  <c r="AO1727" i="5"/>
  <c r="AP1727" i="5" s="1"/>
  <c r="AQ1726" i="5"/>
  <c r="AO1726" i="5"/>
  <c r="AP1726" i="5" s="1"/>
  <c r="AQ1725" i="5"/>
  <c r="AO1725" i="5"/>
  <c r="AP1725" i="5" s="1"/>
  <c r="AQ1724" i="5"/>
  <c r="AO1724" i="5"/>
  <c r="AP1724" i="5" s="1"/>
  <c r="AQ1723" i="5"/>
  <c r="AO1723" i="5"/>
  <c r="AP1723" i="5" s="1"/>
  <c r="AQ1722" i="5"/>
  <c r="AO1722" i="5"/>
  <c r="AP1722" i="5" s="1"/>
  <c r="AQ1721" i="5"/>
  <c r="AO1721" i="5"/>
  <c r="AP1721" i="5" s="1"/>
  <c r="AQ1720" i="5"/>
  <c r="AO1720" i="5"/>
  <c r="AP1720" i="5" s="1"/>
  <c r="AQ1719" i="5"/>
  <c r="AO1719" i="5"/>
  <c r="AP1719" i="5" s="1"/>
  <c r="AQ1718" i="5"/>
  <c r="AO1718" i="5"/>
  <c r="AP1718" i="5" s="1"/>
  <c r="AQ1717" i="5"/>
  <c r="AO1717" i="5"/>
  <c r="AP1717" i="5" s="1"/>
  <c r="AQ1716" i="5"/>
  <c r="AO1716" i="5"/>
  <c r="AP1716" i="5" s="1"/>
  <c r="AQ1715" i="5"/>
  <c r="AO1715" i="5"/>
  <c r="AP1715" i="5" s="1"/>
  <c r="AQ1714" i="5"/>
  <c r="AO1714" i="5"/>
  <c r="AP1714" i="5" s="1"/>
  <c r="AQ1713" i="5"/>
  <c r="AO1713" i="5"/>
  <c r="AP1713" i="5" s="1"/>
  <c r="AQ1712" i="5"/>
  <c r="AO1712" i="5"/>
  <c r="AP1712" i="5" s="1"/>
  <c r="AQ1711" i="5"/>
  <c r="AO1711" i="5"/>
  <c r="AP1711" i="5" s="1"/>
  <c r="AQ1710" i="5"/>
  <c r="AO1710" i="5"/>
  <c r="AP1710" i="5" s="1"/>
  <c r="AQ1709" i="5"/>
  <c r="AO1709" i="5"/>
  <c r="AP1709" i="5" s="1"/>
  <c r="AQ1708" i="5"/>
  <c r="AO1708" i="5"/>
  <c r="AP1708" i="5" s="1"/>
  <c r="AQ1707" i="5"/>
  <c r="AO1707" i="5"/>
  <c r="AP1707" i="5" s="1"/>
  <c r="AQ1706" i="5"/>
  <c r="AO1706" i="5"/>
  <c r="AP1706" i="5" s="1"/>
  <c r="AQ1705" i="5"/>
  <c r="AO1705" i="5"/>
  <c r="AP1705" i="5" s="1"/>
  <c r="AQ1704" i="5"/>
  <c r="AO1704" i="5"/>
  <c r="AP1704" i="5" s="1"/>
  <c r="AQ1703" i="5"/>
  <c r="AO1703" i="5"/>
  <c r="AP1703" i="5" s="1"/>
  <c r="AQ1702" i="5"/>
  <c r="AO1702" i="5"/>
  <c r="AP1702" i="5" s="1"/>
  <c r="AQ1701" i="5"/>
  <c r="AO1701" i="5"/>
  <c r="AP1701" i="5" s="1"/>
  <c r="AQ1700" i="5"/>
  <c r="AO1700" i="5"/>
  <c r="AP1700" i="5" s="1"/>
  <c r="AQ1699" i="5"/>
  <c r="AO1699" i="5"/>
  <c r="AP1699" i="5" s="1"/>
  <c r="AQ1698" i="5"/>
  <c r="AO1698" i="5"/>
  <c r="AP1698" i="5" s="1"/>
  <c r="AQ1697" i="5"/>
  <c r="AO1697" i="5"/>
  <c r="AP1697" i="5" s="1"/>
  <c r="AQ1696" i="5"/>
  <c r="AO1696" i="5"/>
  <c r="AP1696" i="5" s="1"/>
  <c r="AQ1695" i="5"/>
  <c r="AO1695" i="5"/>
  <c r="AP1695" i="5" s="1"/>
  <c r="AQ1694" i="5"/>
  <c r="AO1694" i="5"/>
  <c r="AP1694" i="5" s="1"/>
  <c r="AQ1693" i="5"/>
  <c r="AO1693" i="5"/>
  <c r="AP1693" i="5" s="1"/>
  <c r="AQ1692" i="5"/>
  <c r="AO1692" i="5"/>
  <c r="AP1692" i="5" s="1"/>
  <c r="AQ1691" i="5"/>
  <c r="AO1691" i="5"/>
  <c r="AP1691" i="5" s="1"/>
  <c r="AQ1690" i="5"/>
  <c r="AO1690" i="5"/>
  <c r="AP1690" i="5" s="1"/>
  <c r="AQ1689" i="5"/>
  <c r="AO1689" i="5"/>
  <c r="AP1689" i="5" s="1"/>
  <c r="AQ1688" i="5"/>
  <c r="AO1688" i="5"/>
  <c r="AP1688" i="5" s="1"/>
  <c r="AQ1687" i="5"/>
  <c r="AO1687" i="5"/>
  <c r="AP1687" i="5" s="1"/>
  <c r="AQ1686" i="5"/>
  <c r="AO1686" i="5"/>
  <c r="AP1686" i="5" s="1"/>
  <c r="AQ1685" i="5"/>
  <c r="AO1685" i="5"/>
  <c r="AP1685" i="5" s="1"/>
  <c r="AQ1684" i="5"/>
  <c r="AO1684" i="5"/>
  <c r="AP1684" i="5" s="1"/>
  <c r="AQ1683" i="5"/>
  <c r="AO1683" i="5"/>
  <c r="AP1683" i="5" s="1"/>
  <c r="AQ1682" i="5"/>
  <c r="AO1682" i="5"/>
  <c r="AP1682" i="5" s="1"/>
  <c r="AQ1681" i="5"/>
  <c r="AO1681" i="5"/>
  <c r="AP1681" i="5" s="1"/>
  <c r="AQ1680" i="5"/>
  <c r="AO1680" i="5"/>
  <c r="AP1680" i="5" s="1"/>
  <c r="AQ1679" i="5"/>
  <c r="AO1679" i="5"/>
  <c r="AP1679" i="5" s="1"/>
  <c r="AQ1678" i="5"/>
  <c r="AO1678" i="5"/>
  <c r="AP1678" i="5" s="1"/>
  <c r="AQ1677" i="5"/>
  <c r="AO1677" i="5"/>
  <c r="AP1677" i="5" s="1"/>
  <c r="AQ1676" i="5"/>
  <c r="AO1676" i="5"/>
  <c r="AP1676" i="5" s="1"/>
  <c r="AQ1675" i="5"/>
  <c r="AO1675" i="5"/>
  <c r="AP1675" i="5" s="1"/>
  <c r="AQ1674" i="5"/>
  <c r="AO1674" i="5"/>
  <c r="AP1674" i="5" s="1"/>
  <c r="AQ1673" i="5"/>
  <c r="AO1673" i="5"/>
  <c r="AP1673" i="5" s="1"/>
  <c r="AQ1672" i="5"/>
  <c r="AO1672" i="5"/>
  <c r="AP1672" i="5" s="1"/>
  <c r="AQ1671" i="5"/>
  <c r="AO1671" i="5"/>
  <c r="AP1671" i="5" s="1"/>
  <c r="AQ1670" i="5"/>
  <c r="AO1670" i="5"/>
  <c r="AP1670" i="5" s="1"/>
  <c r="AQ1669" i="5"/>
  <c r="AO1669" i="5"/>
  <c r="AP1669" i="5" s="1"/>
  <c r="AQ1668" i="5"/>
  <c r="AO1668" i="5"/>
  <c r="AP1668" i="5" s="1"/>
  <c r="AQ1667" i="5"/>
  <c r="AO1667" i="5"/>
  <c r="AP1667" i="5" s="1"/>
  <c r="AQ1666" i="5"/>
  <c r="AO1666" i="5"/>
  <c r="AP1666" i="5" s="1"/>
  <c r="AQ1665" i="5"/>
  <c r="AO1665" i="5"/>
  <c r="AP1665" i="5" s="1"/>
  <c r="AQ1664" i="5"/>
  <c r="AO1664" i="5"/>
  <c r="AP1664" i="5" s="1"/>
  <c r="AQ1663" i="5"/>
  <c r="AO1663" i="5"/>
  <c r="AP1663" i="5" s="1"/>
  <c r="AQ1662" i="5"/>
  <c r="AO1662" i="5"/>
  <c r="AP1662" i="5" s="1"/>
  <c r="AQ1661" i="5"/>
  <c r="AO1661" i="5"/>
  <c r="AP1661" i="5" s="1"/>
  <c r="AQ1660" i="5"/>
  <c r="AO1660" i="5"/>
  <c r="AP1660" i="5" s="1"/>
  <c r="AQ1659" i="5"/>
  <c r="AO1659" i="5"/>
  <c r="AP1659" i="5" s="1"/>
  <c r="AQ1658" i="5"/>
  <c r="AO1658" i="5"/>
  <c r="AP1658" i="5" s="1"/>
  <c r="AQ1657" i="5"/>
  <c r="AO1657" i="5"/>
  <c r="AP1657" i="5" s="1"/>
  <c r="AQ1656" i="5"/>
  <c r="AO1656" i="5"/>
  <c r="AP1656" i="5" s="1"/>
  <c r="AQ1655" i="5"/>
  <c r="AO1655" i="5"/>
  <c r="AP1655" i="5" s="1"/>
  <c r="AQ1654" i="5"/>
  <c r="AO1654" i="5"/>
  <c r="AP1654" i="5" s="1"/>
  <c r="AQ1653" i="5"/>
  <c r="AO1653" i="5"/>
  <c r="AP1653" i="5" s="1"/>
  <c r="AQ1652" i="5"/>
  <c r="AO1652" i="5"/>
  <c r="AP1652" i="5" s="1"/>
  <c r="AQ1651" i="5"/>
  <c r="AO1651" i="5"/>
  <c r="AP1651" i="5" s="1"/>
  <c r="AQ1650" i="5"/>
  <c r="AO1650" i="5"/>
  <c r="AP1650" i="5" s="1"/>
  <c r="AQ1649" i="5"/>
  <c r="AO1649" i="5"/>
  <c r="AP1649" i="5" s="1"/>
  <c r="AQ1648" i="5"/>
  <c r="AO1648" i="5"/>
  <c r="AP1648" i="5" s="1"/>
  <c r="AQ1647" i="5"/>
  <c r="AO1647" i="5"/>
  <c r="AP1647" i="5" s="1"/>
  <c r="AQ1646" i="5"/>
  <c r="AO1646" i="5"/>
  <c r="AP1646" i="5" s="1"/>
  <c r="AQ1645" i="5"/>
  <c r="AO1645" i="5"/>
  <c r="AP1645" i="5" s="1"/>
  <c r="AQ1644" i="5"/>
  <c r="AO1644" i="5"/>
  <c r="AP1644" i="5" s="1"/>
  <c r="AQ1643" i="5"/>
  <c r="AO1643" i="5"/>
  <c r="AP1643" i="5" s="1"/>
  <c r="AQ1642" i="5"/>
  <c r="AO1642" i="5"/>
  <c r="AP1642" i="5" s="1"/>
  <c r="AQ1641" i="5"/>
  <c r="AO1641" i="5"/>
  <c r="AP1641" i="5" s="1"/>
  <c r="AQ1640" i="5"/>
  <c r="AO1640" i="5"/>
  <c r="AP1640" i="5" s="1"/>
  <c r="AQ1639" i="5"/>
  <c r="AO1639" i="5"/>
  <c r="AP1639" i="5" s="1"/>
  <c r="AQ1638" i="5"/>
  <c r="AO1638" i="5"/>
  <c r="AP1638" i="5" s="1"/>
  <c r="AQ1637" i="5"/>
  <c r="AO1637" i="5"/>
  <c r="AP1637" i="5" s="1"/>
  <c r="AQ1636" i="5"/>
  <c r="AO1636" i="5"/>
  <c r="AP1636" i="5" s="1"/>
  <c r="AQ1635" i="5"/>
  <c r="AO1635" i="5"/>
  <c r="AP1635" i="5" s="1"/>
  <c r="AQ1634" i="5"/>
  <c r="AO1634" i="5"/>
  <c r="AP1634" i="5" s="1"/>
  <c r="AQ1633" i="5"/>
  <c r="AO1633" i="5"/>
  <c r="AP1633" i="5" s="1"/>
  <c r="AQ1632" i="5"/>
  <c r="AO1632" i="5"/>
  <c r="AP1632" i="5" s="1"/>
  <c r="AQ1631" i="5"/>
  <c r="AO1631" i="5"/>
  <c r="AP1631" i="5" s="1"/>
  <c r="AQ1630" i="5"/>
  <c r="AO1630" i="5"/>
  <c r="AP1630" i="5" s="1"/>
  <c r="AQ1629" i="5"/>
  <c r="AO1629" i="5"/>
  <c r="AP1629" i="5" s="1"/>
  <c r="AQ1628" i="5"/>
  <c r="AO1628" i="5"/>
  <c r="AP1628" i="5" s="1"/>
  <c r="AQ1627" i="5"/>
  <c r="AO1627" i="5"/>
  <c r="AP1627" i="5" s="1"/>
  <c r="AQ1626" i="5"/>
  <c r="AO1626" i="5"/>
  <c r="AP1626" i="5" s="1"/>
  <c r="AQ1625" i="5"/>
  <c r="AO1625" i="5"/>
  <c r="AP1625" i="5" s="1"/>
  <c r="AQ1624" i="5"/>
  <c r="AO1624" i="5"/>
  <c r="AP1624" i="5" s="1"/>
  <c r="AQ1623" i="5"/>
  <c r="AO1623" i="5"/>
  <c r="AP1623" i="5" s="1"/>
  <c r="AQ1622" i="5"/>
  <c r="AO1622" i="5"/>
  <c r="AP1622" i="5" s="1"/>
  <c r="AQ1621" i="5"/>
  <c r="AO1621" i="5"/>
  <c r="AP1621" i="5" s="1"/>
  <c r="AQ1620" i="5"/>
  <c r="AO1620" i="5"/>
  <c r="AP1620" i="5" s="1"/>
  <c r="AQ1619" i="5"/>
  <c r="AO1619" i="5"/>
  <c r="AP1619" i="5" s="1"/>
  <c r="AQ1618" i="5"/>
  <c r="AO1618" i="5"/>
  <c r="AP1618" i="5" s="1"/>
  <c r="AQ1617" i="5"/>
  <c r="AO1617" i="5"/>
  <c r="AP1617" i="5" s="1"/>
  <c r="AQ1616" i="5"/>
  <c r="AO1616" i="5"/>
  <c r="AP1616" i="5" s="1"/>
  <c r="AQ1615" i="5"/>
  <c r="AO1615" i="5"/>
  <c r="AP1615" i="5" s="1"/>
  <c r="AQ1614" i="5"/>
  <c r="AO1614" i="5"/>
  <c r="AP1614" i="5" s="1"/>
  <c r="AQ1613" i="5"/>
  <c r="AO1613" i="5"/>
  <c r="AP1613" i="5" s="1"/>
  <c r="AQ1612" i="5"/>
  <c r="AO1612" i="5"/>
  <c r="AP1612" i="5" s="1"/>
  <c r="AQ1611" i="5"/>
  <c r="AO1611" i="5"/>
  <c r="AP1611" i="5" s="1"/>
  <c r="AQ1610" i="5"/>
  <c r="AO1610" i="5"/>
  <c r="AP1610" i="5" s="1"/>
  <c r="AQ1609" i="5"/>
  <c r="AO1609" i="5"/>
  <c r="AP1609" i="5" s="1"/>
  <c r="AQ1608" i="5"/>
  <c r="AO1608" i="5"/>
  <c r="AP1608" i="5" s="1"/>
  <c r="AQ1607" i="5"/>
  <c r="AO1607" i="5"/>
  <c r="AP1607" i="5" s="1"/>
  <c r="AQ1606" i="5"/>
  <c r="AO1606" i="5"/>
  <c r="AP1606" i="5" s="1"/>
  <c r="AQ1605" i="5"/>
  <c r="AO1605" i="5"/>
  <c r="AP1605" i="5" s="1"/>
  <c r="AQ1604" i="5"/>
  <c r="AO1604" i="5"/>
  <c r="AP1604" i="5" s="1"/>
  <c r="AQ1603" i="5"/>
  <c r="AO1603" i="5"/>
  <c r="AP1603" i="5" s="1"/>
  <c r="AQ1602" i="5"/>
  <c r="AO1602" i="5"/>
  <c r="AP1602" i="5" s="1"/>
  <c r="AQ1601" i="5"/>
  <c r="AO1601" i="5"/>
  <c r="AP1601" i="5" s="1"/>
  <c r="AQ1600" i="5"/>
  <c r="AO1600" i="5"/>
  <c r="AP1600" i="5" s="1"/>
  <c r="AQ1599" i="5"/>
  <c r="AO1599" i="5"/>
  <c r="AP1599" i="5" s="1"/>
  <c r="AQ1598" i="5"/>
  <c r="AO1598" i="5"/>
  <c r="AP1598" i="5" s="1"/>
  <c r="AQ1597" i="5"/>
  <c r="AO1597" i="5"/>
  <c r="AP1597" i="5" s="1"/>
  <c r="AQ1596" i="5"/>
  <c r="AO1596" i="5"/>
  <c r="AP1596" i="5" s="1"/>
  <c r="AQ1595" i="5"/>
  <c r="AO1595" i="5"/>
  <c r="AP1595" i="5" s="1"/>
  <c r="AQ1594" i="5"/>
  <c r="AO1594" i="5"/>
  <c r="AP1594" i="5" s="1"/>
  <c r="AQ1593" i="5"/>
  <c r="AO1593" i="5"/>
  <c r="AP1593" i="5" s="1"/>
  <c r="AQ1592" i="5"/>
  <c r="AO1592" i="5"/>
  <c r="AP1592" i="5" s="1"/>
  <c r="AQ1591" i="5"/>
  <c r="AO1591" i="5"/>
  <c r="AP1591" i="5" s="1"/>
  <c r="AQ1590" i="5"/>
  <c r="AO1590" i="5"/>
  <c r="AP1590" i="5" s="1"/>
  <c r="AQ1589" i="5"/>
  <c r="AO1589" i="5"/>
  <c r="AP1589" i="5" s="1"/>
  <c r="AQ1588" i="5"/>
  <c r="AO1588" i="5"/>
  <c r="AP1588" i="5" s="1"/>
  <c r="AQ1587" i="5"/>
  <c r="AO1587" i="5"/>
  <c r="AP1587" i="5" s="1"/>
  <c r="AQ1586" i="5"/>
  <c r="AO1586" i="5"/>
  <c r="AP1586" i="5" s="1"/>
  <c r="AQ1585" i="5"/>
  <c r="AO1585" i="5"/>
  <c r="AP1585" i="5" s="1"/>
  <c r="AQ1584" i="5"/>
  <c r="AO1584" i="5"/>
  <c r="AP1584" i="5" s="1"/>
  <c r="AQ1583" i="5"/>
  <c r="AO1583" i="5"/>
  <c r="AP1583" i="5" s="1"/>
  <c r="AQ1582" i="5"/>
  <c r="AO1582" i="5"/>
  <c r="AP1582" i="5" s="1"/>
  <c r="AQ1581" i="5"/>
  <c r="AO1581" i="5"/>
  <c r="AP1581" i="5" s="1"/>
  <c r="AQ1580" i="5"/>
  <c r="AO1580" i="5"/>
  <c r="AP1580" i="5" s="1"/>
  <c r="AQ1579" i="5"/>
  <c r="AO1579" i="5"/>
  <c r="AP1579" i="5" s="1"/>
  <c r="AQ1578" i="5"/>
  <c r="AO1578" i="5"/>
  <c r="AP1578" i="5" s="1"/>
  <c r="AQ1577" i="5"/>
  <c r="AO1577" i="5"/>
  <c r="AP1577" i="5" s="1"/>
  <c r="AQ1576" i="5"/>
  <c r="AO1576" i="5"/>
  <c r="AP1576" i="5" s="1"/>
  <c r="AQ1575" i="5"/>
  <c r="AO1575" i="5"/>
  <c r="AP1575" i="5" s="1"/>
  <c r="AQ1574" i="5"/>
  <c r="AO1574" i="5"/>
  <c r="AP1574" i="5" s="1"/>
  <c r="AQ1573" i="5"/>
  <c r="AO1573" i="5"/>
  <c r="AP1573" i="5" s="1"/>
  <c r="AQ1572" i="5"/>
  <c r="AO1572" i="5"/>
  <c r="AP1572" i="5" s="1"/>
  <c r="AQ1571" i="5"/>
  <c r="AO1571" i="5"/>
  <c r="AP1571" i="5" s="1"/>
  <c r="AQ1570" i="5"/>
  <c r="AO1570" i="5"/>
  <c r="AP1570" i="5" s="1"/>
  <c r="AQ1569" i="5"/>
  <c r="AO1569" i="5"/>
  <c r="AP1569" i="5" s="1"/>
  <c r="AQ1568" i="5"/>
  <c r="AO1568" i="5"/>
  <c r="AP1568" i="5" s="1"/>
  <c r="AQ1567" i="5"/>
  <c r="AO1567" i="5"/>
  <c r="AP1567" i="5" s="1"/>
  <c r="AQ1566" i="5"/>
  <c r="AO1566" i="5"/>
  <c r="AP1566" i="5" s="1"/>
  <c r="AQ1565" i="5"/>
  <c r="AO1565" i="5"/>
  <c r="AP1565" i="5" s="1"/>
  <c r="AQ1564" i="5"/>
  <c r="AO1564" i="5"/>
  <c r="AP1564" i="5" s="1"/>
  <c r="AQ1563" i="5"/>
  <c r="AO1563" i="5"/>
  <c r="AP1563" i="5" s="1"/>
  <c r="AQ1562" i="5"/>
  <c r="AO1562" i="5"/>
  <c r="AP1562" i="5" s="1"/>
  <c r="AQ1561" i="5"/>
  <c r="AO1561" i="5"/>
  <c r="AP1561" i="5" s="1"/>
  <c r="AQ1560" i="5"/>
  <c r="AO1560" i="5"/>
  <c r="AP1560" i="5" s="1"/>
  <c r="AQ1559" i="5"/>
  <c r="AO1559" i="5"/>
  <c r="AP1559" i="5" s="1"/>
  <c r="AQ1558" i="5"/>
  <c r="AO1558" i="5"/>
  <c r="AP1558" i="5" s="1"/>
  <c r="AQ1557" i="5"/>
  <c r="AO1557" i="5"/>
  <c r="AP1557" i="5" s="1"/>
  <c r="AQ1556" i="5"/>
  <c r="AO1556" i="5"/>
  <c r="AP1556" i="5" s="1"/>
  <c r="AQ1555" i="5"/>
  <c r="AO1555" i="5"/>
  <c r="AP1555" i="5" s="1"/>
  <c r="AQ1554" i="5"/>
  <c r="AO1554" i="5"/>
  <c r="AP1554" i="5" s="1"/>
  <c r="AQ1553" i="5"/>
  <c r="AO1553" i="5"/>
  <c r="AP1553" i="5" s="1"/>
  <c r="AQ1552" i="5"/>
  <c r="AO1552" i="5"/>
  <c r="AP1552" i="5" s="1"/>
  <c r="AQ1551" i="5"/>
  <c r="AO1551" i="5"/>
  <c r="AP1551" i="5" s="1"/>
  <c r="AQ1550" i="5"/>
  <c r="AO1550" i="5"/>
  <c r="AP1550" i="5" s="1"/>
  <c r="AQ1549" i="5"/>
  <c r="AO1549" i="5"/>
  <c r="AP1549" i="5" s="1"/>
  <c r="AQ1548" i="5"/>
  <c r="AO1548" i="5"/>
  <c r="AP1548" i="5" s="1"/>
  <c r="AQ1547" i="5"/>
  <c r="AO1547" i="5"/>
  <c r="AP1547" i="5" s="1"/>
  <c r="AQ1546" i="5"/>
  <c r="AO1546" i="5"/>
  <c r="AP1546" i="5" s="1"/>
  <c r="AQ1545" i="5"/>
  <c r="AO1545" i="5"/>
  <c r="AP1545" i="5" s="1"/>
  <c r="AQ1544" i="5"/>
  <c r="AO1544" i="5"/>
  <c r="AP1544" i="5" s="1"/>
  <c r="AQ1543" i="5"/>
  <c r="AO1543" i="5"/>
  <c r="AP1543" i="5" s="1"/>
  <c r="AQ1542" i="5"/>
  <c r="AO1542" i="5"/>
  <c r="AP1542" i="5" s="1"/>
  <c r="AQ1541" i="5"/>
  <c r="AO1541" i="5"/>
  <c r="AP1541" i="5" s="1"/>
  <c r="AQ1540" i="5"/>
  <c r="AO1540" i="5"/>
  <c r="AP1540" i="5" s="1"/>
  <c r="AQ1539" i="5"/>
  <c r="AO1539" i="5"/>
  <c r="AP1539" i="5" s="1"/>
  <c r="AQ1538" i="5"/>
  <c r="AO1538" i="5"/>
  <c r="AP1538" i="5" s="1"/>
  <c r="AQ1537" i="5"/>
  <c r="AO1537" i="5"/>
  <c r="AP1537" i="5" s="1"/>
  <c r="AQ1536" i="5"/>
  <c r="AO1536" i="5"/>
  <c r="AP1536" i="5" s="1"/>
  <c r="AQ1535" i="5"/>
  <c r="AO1535" i="5"/>
  <c r="AP1535" i="5" s="1"/>
  <c r="AQ1534" i="5"/>
  <c r="AO1534" i="5"/>
  <c r="AP1534" i="5" s="1"/>
  <c r="AQ1533" i="5"/>
  <c r="AO1533" i="5"/>
  <c r="AP1533" i="5" s="1"/>
  <c r="AQ1532" i="5"/>
  <c r="AO1532" i="5"/>
  <c r="AP1532" i="5" s="1"/>
  <c r="AQ1531" i="5"/>
  <c r="AO1531" i="5"/>
  <c r="AP1531" i="5" s="1"/>
  <c r="AQ1530" i="5"/>
  <c r="AO1530" i="5"/>
  <c r="AP1530" i="5" s="1"/>
  <c r="AQ1529" i="5"/>
  <c r="AO1529" i="5"/>
  <c r="AP1529" i="5" s="1"/>
  <c r="AQ1528" i="5"/>
  <c r="AO1528" i="5"/>
  <c r="AP1528" i="5" s="1"/>
  <c r="AQ1527" i="5"/>
  <c r="AO1527" i="5"/>
  <c r="AP1527" i="5" s="1"/>
  <c r="AQ1526" i="5"/>
  <c r="AO1526" i="5"/>
  <c r="AP1526" i="5" s="1"/>
  <c r="AQ1525" i="5"/>
  <c r="AO1525" i="5"/>
  <c r="AP1525" i="5" s="1"/>
  <c r="AQ1524" i="5"/>
  <c r="AO1524" i="5"/>
  <c r="AP1524" i="5" s="1"/>
  <c r="AQ1523" i="5"/>
  <c r="AO1523" i="5"/>
  <c r="AP1523" i="5" s="1"/>
  <c r="AQ1522" i="5"/>
  <c r="AO1522" i="5"/>
  <c r="AP1522" i="5" s="1"/>
  <c r="AQ1521" i="5"/>
  <c r="AO1521" i="5"/>
  <c r="AP1521" i="5" s="1"/>
  <c r="AQ1520" i="5"/>
  <c r="AO1520" i="5"/>
  <c r="AP1520" i="5" s="1"/>
  <c r="AQ1519" i="5"/>
  <c r="AO1519" i="5"/>
  <c r="AP1519" i="5" s="1"/>
  <c r="AQ1518" i="5"/>
  <c r="AO1518" i="5"/>
  <c r="AP1518" i="5" s="1"/>
  <c r="AQ1517" i="5"/>
  <c r="AO1517" i="5"/>
  <c r="AP1517" i="5" s="1"/>
  <c r="AQ1516" i="5"/>
  <c r="AO1516" i="5"/>
  <c r="AP1516" i="5" s="1"/>
  <c r="AQ1515" i="5"/>
  <c r="AO1515" i="5"/>
  <c r="AP1515" i="5" s="1"/>
  <c r="AQ1514" i="5"/>
  <c r="AO1514" i="5"/>
  <c r="AP1514" i="5" s="1"/>
  <c r="AQ1513" i="5"/>
  <c r="AO1513" i="5"/>
  <c r="AP1513" i="5" s="1"/>
  <c r="AQ1512" i="5"/>
  <c r="AO1512" i="5"/>
  <c r="AP1512" i="5" s="1"/>
  <c r="AQ1511" i="5"/>
  <c r="AO1511" i="5"/>
  <c r="AP1511" i="5" s="1"/>
  <c r="AQ1510" i="5"/>
  <c r="AO1510" i="5"/>
  <c r="AP1510" i="5" s="1"/>
  <c r="AQ1509" i="5"/>
  <c r="AO1509" i="5"/>
  <c r="AP1509" i="5" s="1"/>
  <c r="AQ1508" i="5"/>
  <c r="AO1508" i="5"/>
  <c r="AP1508" i="5" s="1"/>
  <c r="AQ1507" i="5"/>
  <c r="AO1507" i="5"/>
  <c r="AP1507" i="5" s="1"/>
  <c r="AQ1506" i="5"/>
  <c r="AO1506" i="5"/>
  <c r="AP1506" i="5" s="1"/>
  <c r="AQ1505" i="5"/>
  <c r="AO1505" i="5"/>
  <c r="AP1505" i="5" s="1"/>
  <c r="AQ1504" i="5"/>
  <c r="AO1504" i="5"/>
  <c r="AP1504" i="5" s="1"/>
  <c r="AQ1503" i="5"/>
  <c r="AO1503" i="5"/>
  <c r="AP1503" i="5" s="1"/>
  <c r="AQ1502" i="5"/>
  <c r="AO1502" i="5"/>
  <c r="AP1502" i="5" s="1"/>
  <c r="AQ1501" i="5"/>
  <c r="AO1501" i="5"/>
  <c r="AP1501" i="5" s="1"/>
  <c r="AQ1500" i="5"/>
  <c r="AO1500" i="5"/>
  <c r="AP1500" i="5" s="1"/>
  <c r="AQ1499" i="5"/>
  <c r="AO1499" i="5"/>
  <c r="AP1499" i="5" s="1"/>
  <c r="AQ1498" i="5"/>
  <c r="AO1498" i="5"/>
  <c r="AP1498" i="5" s="1"/>
  <c r="AQ1497" i="5"/>
  <c r="AO1497" i="5"/>
  <c r="AP1497" i="5" s="1"/>
  <c r="AQ1496" i="5"/>
  <c r="AO1496" i="5"/>
  <c r="AP1496" i="5" s="1"/>
  <c r="AQ1495" i="5"/>
  <c r="AO1495" i="5"/>
  <c r="AP1495" i="5" s="1"/>
  <c r="AQ1494" i="5"/>
  <c r="AO1494" i="5"/>
  <c r="AP1494" i="5" s="1"/>
  <c r="AQ1493" i="5"/>
  <c r="AO1493" i="5"/>
  <c r="AP1493" i="5" s="1"/>
  <c r="AQ1492" i="5"/>
  <c r="AO1492" i="5"/>
  <c r="AP1492" i="5" s="1"/>
  <c r="AQ1491" i="5"/>
  <c r="AO1491" i="5"/>
  <c r="AP1491" i="5" s="1"/>
  <c r="AQ1490" i="5"/>
  <c r="AO1490" i="5"/>
  <c r="AP1490" i="5" s="1"/>
  <c r="AQ1489" i="5"/>
  <c r="AO1489" i="5"/>
  <c r="AP1489" i="5" s="1"/>
  <c r="AQ1488" i="5"/>
  <c r="AO1488" i="5"/>
  <c r="AP1488" i="5" s="1"/>
  <c r="AQ1487" i="5"/>
  <c r="AO1487" i="5"/>
  <c r="AP1487" i="5" s="1"/>
  <c r="AQ1486" i="5"/>
  <c r="AO1486" i="5"/>
  <c r="AP1486" i="5" s="1"/>
  <c r="AQ1485" i="5"/>
  <c r="AO1485" i="5"/>
  <c r="AP1485" i="5" s="1"/>
  <c r="AQ1484" i="5"/>
  <c r="AO1484" i="5"/>
  <c r="AP1484" i="5" s="1"/>
  <c r="AQ1483" i="5"/>
  <c r="AO1483" i="5"/>
  <c r="AP1483" i="5" s="1"/>
  <c r="AQ1482" i="5"/>
  <c r="AO1482" i="5"/>
  <c r="AP1482" i="5" s="1"/>
  <c r="AQ1481" i="5"/>
  <c r="AO1481" i="5"/>
  <c r="AP1481" i="5" s="1"/>
  <c r="AQ1480" i="5"/>
  <c r="AO1480" i="5"/>
  <c r="AP1480" i="5" s="1"/>
  <c r="AQ1479" i="5"/>
  <c r="AO1479" i="5"/>
  <c r="AP1479" i="5" s="1"/>
  <c r="AQ1478" i="5"/>
  <c r="AO1478" i="5"/>
  <c r="AP1478" i="5" s="1"/>
  <c r="AQ1477" i="5"/>
  <c r="AO1477" i="5"/>
  <c r="AP1477" i="5" s="1"/>
  <c r="AQ1476" i="5"/>
  <c r="AO1476" i="5"/>
  <c r="AP1476" i="5" s="1"/>
  <c r="AQ1475" i="5"/>
  <c r="AO1475" i="5"/>
  <c r="AP1475" i="5" s="1"/>
  <c r="AQ1474" i="5"/>
  <c r="AO1474" i="5"/>
  <c r="AP1474" i="5" s="1"/>
  <c r="AQ1473" i="5"/>
  <c r="AO1473" i="5"/>
  <c r="AP1473" i="5" s="1"/>
  <c r="AQ1472" i="5"/>
  <c r="AO1472" i="5"/>
  <c r="AP1472" i="5" s="1"/>
  <c r="AQ1471" i="5"/>
  <c r="AO1471" i="5"/>
  <c r="AP1471" i="5" s="1"/>
  <c r="AQ1470" i="5"/>
  <c r="AO1470" i="5"/>
  <c r="AP1470" i="5" s="1"/>
  <c r="AQ1469" i="5"/>
  <c r="AO1469" i="5"/>
  <c r="AP1469" i="5" s="1"/>
  <c r="AQ1468" i="5"/>
  <c r="AO1468" i="5"/>
  <c r="AP1468" i="5" s="1"/>
  <c r="AQ1467" i="5"/>
  <c r="AO1467" i="5"/>
  <c r="AP1467" i="5" s="1"/>
  <c r="AQ1466" i="5"/>
  <c r="AO1466" i="5"/>
  <c r="AP1466" i="5" s="1"/>
  <c r="AQ1465" i="5"/>
  <c r="AO1465" i="5"/>
  <c r="AP1465" i="5" s="1"/>
  <c r="AQ1464" i="5"/>
  <c r="AO1464" i="5"/>
  <c r="AP1464" i="5" s="1"/>
  <c r="AQ1463" i="5"/>
  <c r="AO1463" i="5"/>
  <c r="AP1463" i="5" s="1"/>
  <c r="AQ1462" i="5"/>
  <c r="AO1462" i="5"/>
  <c r="AP1462" i="5" s="1"/>
  <c r="AQ1461" i="5"/>
  <c r="AO1461" i="5"/>
  <c r="AP1461" i="5" s="1"/>
  <c r="AQ1460" i="5"/>
  <c r="AO1460" i="5"/>
  <c r="AP1460" i="5" s="1"/>
  <c r="AQ1459" i="5"/>
  <c r="AO1459" i="5"/>
  <c r="AP1459" i="5" s="1"/>
  <c r="AQ1458" i="5"/>
  <c r="AO1458" i="5"/>
  <c r="AP1458" i="5" s="1"/>
  <c r="AQ1457" i="5"/>
  <c r="AO1457" i="5"/>
  <c r="AP1457" i="5" s="1"/>
  <c r="AQ1456" i="5"/>
  <c r="AO1456" i="5"/>
  <c r="AP1456" i="5" s="1"/>
  <c r="AQ1455" i="5"/>
  <c r="AO1455" i="5"/>
  <c r="AP1455" i="5" s="1"/>
  <c r="AQ1454" i="5"/>
  <c r="AO1454" i="5"/>
  <c r="AP1454" i="5" s="1"/>
  <c r="AQ1453" i="5"/>
  <c r="AO1453" i="5"/>
  <c r="AP1453" i="5" s="1"/>
  <c r="AQ1452" i="5"/>
  <c r="AO1452" i="5"/>
  <c r="AP1452" i="5" s="1"/>
  <c r="AQ1451" i="5"/>
  <c r="AO1451" i="5"/>
  <c r="AP1451" i="5" s="1"/>
  <c r="AQ1450" i="5"/>
  <c r="AO1450" i="5"/>
  <c r="AP1450" i="5" s="1"/>
  <c r="AQ1449" i="5"/>
  <c r="AO1449" i="5"/>
  <c r="AP1449" i="5" s="1"/>
  <c r="AQ1448" i="5"/>
  <c r="AO1448" i="5"/>
  <c r="AP1448" i="5" s="1"/>
  <c r="AQ1447" i="5"/>
  <c r="AO1447" i="5"/>
  <c r="AP1447" i="5" s="1"/>
  <c r="AQ1446" i="5"/>
  <c r="AO1446" i="5"/>
  <c r="AP1446" i="5" s="1"/>
  <c r="AQ1445" i="5"/>
  <c r="AO1445" i="5"/>
  <c r="AP1445" i="5" s="1"/>
  <c r="AQ1444" i="5"/>
  <c r="AO1444" i="5"/>
  <c r="AP1444" i="5" s="1"/>
  <c r="AQ1443" i="5"/>
  <c r="AO1443" i="5"/>
  <c r="AP1443" i="5" s="1"/>
  <c r="AQ1442" i="5"/>
  <c r="AO1442" i="5"/>
  <c r="AP1442" i="5" s="1"/>
  <c r="AQ1441" i="5"/>
  <c r="AO1441" i="5"/>
  <c r="AP1441" i="5" s="1"/>
  <c r="AQ1440" i="5"/>
  <c r="AO1440" i="5"/>
  <c r="AP1440" i="5" s="1"/>
  <c r="AQ1439" i="5"/>
  <c r="AO1439" i="5"/>
  <c r="AP1439" i="5" s="1"/>
  <c r="AQ1438" i="5"/>
  <c r="AO1438" i="5"/>
  <c r="AP1438" i="5" s="1"/>
  <c r="AQ1437" i="5"/>
  <c r="AO1437" i="5"/>
  <c r="AP1437" i="5" s="1"/>
  <c r="AQ1436" i="5"/>
  <c r="AO1436" i="5"/>
  <c r="AP1436" i="5" s="1"/>
  <c r="AQ1435" i="5"/>
  <c r="AO1435" i="5"/>
  <c r="AP1435" i="5" s="1"/>
  <c r="AQ1434" i="5"/>
  <c r="AO1434" i="5"/>
  <c r="AP1434" i="5" s="1"/>
  <c r="AQ1433" i="5"/>
  <c r="AO1433" i="5"/>
  <c r="AP1433" i="5" s="1"/>
  <c r="AQ1432" i="5"/>
  <c r="AO1432" i="5"/>
  <c r="AP1432" i="5" s="1"/>
  <c r="AQ1431" i="5"/>
  <c r="AO1431" i="5"/>
  <c r="AP1431" i="5" s="1"/>
  <c r="AQ1430" i="5"/>
  <c r="AO1430" i="5"/>
  <c r="AP1430" i="5" s="1"/>
  <c r="AQ1429" i="5"/>
  <c r="AO1429" i="5"/>
  <c r="AP1429" i="5" s="1"/>
  <c r="AQ1428" i="5"/>
  <c r="AO1428" i="5"/>
  <c r="AP1428" i="5" s="1"/>
  <c r="AQ1427" i="5"/>
  <c r="AO1427" i="5"/>
  <c r="AP1427" i="5" s="1"/>
  <c r="AQ1426" i="5"/>
  <c r="AO1426" i="5"/>
  <c r="AP1426" i="5" s="1"/>
  <c r="AQ1425" i="5"/>
  <c r="AO1425" i="5"/>
  <c r="AP1425" i="5" s="1"/>
  <c r="AQ1424" i="5"/>
  <c r="AO1424" i="5"/>
  <c r="AP1424" i="5" s="1"/>
  <c r="AQ1423" i="5"/>
  <c r="AO1423" i="5"/>
  <c r="AP1423" i="5" s="1"/>
  <c r="AQ1422" i="5"/>
  <c r="AO1422" i="5"/>
  <c r="AP1422" i="5" s="1"/>
  <c r="AQ1421" i="5"/>
  <c r="AO1421" i="5"/>
  <c r="AP1421" i="5" s="1"/>
  <c r="AQ1420" i="5"/>
  <c r="AO1420" i="5"/>
  <c r="AP1420" i="5" s="1"/>
  <c r="AQ1419" i="5"/>
  <c r="AO1419" i="5"/>
  <c r="AP1419" i="5" s="1"/>
  <c r="AQ1418" i="5"/>
  <c r="AO1418" i="5"/>
  <c r="AP1418" i="5" s="1"/>
  <c r="AQ1417" i="5"/>
  <c r="AO1417" i="5"/>
  <c r="AP1417" i="5" s="1"/>
  <c r="AQ1416" i="5"/>
  <c r="AO1416" i="5"/>
  <c r="AP1416" i="5" s="1"/>
  <c r="AQ1415" i="5"/>
  <c r="AO1415" i="5"/>
  <c r="AP1415" i="5" s="1"/>
  <c r="AQ1414" i="5"/>
  <c r="AO1414" i="5"/>
  <c r="AP1414" i="5" s="1"/>
  <c r="AQ1413" i="5"/>
  <c r="AO1413" i="5"/>
  <c r="AP1413" i="5" s="1"/>
  <c r="AQ1412" i="5"/>
  <c r="AO1412" i="5"/>
  <c r="AP1412" i="5" s="1"/>
  <c r="AQ1411" i="5"/>
  <c r="AO1411" i="5"/>
  <c r="AP1411" i="5" s="1"/>
  <c r="AQ1410" i="5"/>
  <c r="AO1410" i="5"/>
  <c r="AP1410" i="5" s="1"/>
  <c r="AQ1409" i="5"/>
  <c r="AO1409" i="5"/>
  <c r="AP1409" i="5" s="1"/>
  <c r="AQ1408" i="5"/>
  <c r="AO1408" i="5"/>
  <c r="AP1408" i="5" s="1"/>
  <c r="AQ1407" i="5"/>
  <c r="AO1407" i="5"/>
  <c r="AP1407" i="5" s="1"/>
  <c r="AQ1406" i="5"/>
  <c r="AO1406" i="5"/>
  <c r="AP1406" i="5" s="1"/>
  <c r="AQ1405" i="5"/>
  <c r="AO1405" i="5"/>
  <c r="AP1405" i="5" s="1"/>
  <c r="AQ1404" i="5"/>
  <c r="AO1404" i="5"/>
  <c r="AP1404" i="5" s="1"/>
  <c r="AQ1403" i="5"/>
  <c r="AO1403" i="5"/>
  <c r="AP1403" i="5" s="1"/>
  <c r="AQ1402" i="5"/>
  <c r="AO1402" i="5"/>
  <c r="AP1402" i="5" s="1"/>
  <c r="AQ1401" i="5"/>
  <c r="AO1401" i="5"/>
  <c r="AP1401" i="5" s="1"/>
  <c r="AQ1400" i="5"/>
  <c r="AO1400" i="5"/>
  <c r="AP1400" i="5" s="1"/>
  <c r="AQ1399" i="5"/>
  <c r="AO1399" i="5"/>
  <c r="AP1399" i="5" s="1"/>
  <c r="AQ1398" i="5"/>
  <c r="AO1398" i="5"/>
  <c r="AP1398" i="5" s="1"/>
  <c r="AQ1397" i="5"/>
  <c r="AO1397" i="5"/>
  <c r="AP1397" i="5" s="1"/>
  <c r="AQ1396" i="5"/>
  <c r="AO1396" i="5"/>
  <c r="AP1396" i="5" s="1"/>
  <c r="AQ1395" i="5"/>
  <c r="AO1395" i="5"/>
  <c r="AP1395" i="5" s="1"/>
  <c r="AQ1394" i="5"/>
  <c r="AO1394" i="5"/>
  <c r="AP1394" i="5" s="1"/>
  <c r="AQ1393" i="5"/>
  <c r="AO1393" i="5"/>
  <c r="AP1393" i="5" s="1"/>
  <c r="AQ1392" i="5"/>
  <c r="AO1392" i="5"/>
  <c r="AP1392" i="5" s="1"/>
  <c r="AQ1391" i="5"/>
  <c r="AO1391" i="5"/>
  <c r="AP1391" i="5" s="1"/>
  <c r="AQ1390" i="5"/>
  <c r="AO1390" i="5"/>
  <c r="AP1390" i="5" s="1"/>
  <c r="AQ1389" i="5"/>
  <c r="AO1389" i="5"/>
  <c r="AP1389" i="5" s="1"/>
  <c r="AQ1388" i="5"/>
  <c r="AO1388" i="5"/>
  <c r="AP1388" i="5" s="1"/>
  <c r="AQ1387" i="5"/>
  <c r="AO1387" i="5"/>
  <c r="AP1387" i="5" s="1"/>
  <c r="AQ1386" i="5"/>
  <c r="AO1386" i="5"/>
  <c r="AP1386" i="5" s="1"/>
  <c r="AQ1385" i="5"/>
  <c r="AO1385" i="5"/>
  <c r="AP1385" i="5" s="1"/>
  <c r="AQ1384" i="5"/>
  <c r="AO1384" i="5"/>
  <c r="AP1384" i="5" s="1"/>
  <c r="AQ1383" i="5"/>
  <c r="AO1383" i="5"/>
  <c r="AP1383" i="5" s="1"/>
  <c r="AQ1382" i="5"/>
  <c r="AO1382" i="5"/>
  <c r="AP1382" i="5" s="1"/>
  <c r="AQ1381" i="5"/>
  <c r="AO1381" i="5"/>
  <c r="AP1381" i="5" s="1"/>
  <c r="AQ1380" i="5"/>
  <c r="AO1380" i="5"/>
  <c r="AP1380" i="5" s="1"/>
  <c r="AQ1379" i="5"/>
  <c r="AO1379" i="5"/>
  <c r="AP1379" i="5" s="1"/>
  <c r="AQ1378" i="5"/>
  <c r="AO1378" i="5"/>
  <c r="AP1378" i="5" s="1"/>
  <c r="AQ1377" i="5"/>
  <c r="AO1377" i="5"/>
  <c r="AP1377" i="5" s="1"/>
  <c r="AQ1376" i="5"/>
  <c r="AO1376" i="5"/>
  <c r="AP1376" i="5" s="1"/>
  <c r="AQ1375" i="5"/>
  <c r="AO1375" i="5"/>
  <c r="AP1375" i="5" s="1"/>
  <c r="AQ1374" i="5"/>
  <c r="AO1374" i="5"/>
  <c r="AP1374" i="5" s="1"/>
  <c r="AQ1373" i="5"/>
  <c r="AO1373" i="5"/>
  <c r="AP1373" i="5" s="1"/>
  <c r="AQ1372" i="5"/>
  <c r="AO1372" i="5"/>
  <c r="AP1372" i="5" s="1"/>
  <c r="AQ1371" i="5"/>
  <c r="AO1371" i="5"/>
  <c r="AP1371" i="5" s="1"/>
  <c r="AQ1370" i="5"/>
  <c r="AO1370" i="5"/>
  <c r="AP1370" i="5" s="1"/>
  <c r="AQ1369" i="5"/>
  <c r="AO1369" i="5"/>
  <c r="AP1369" i="5" s="1"/>
  <c r="AQ1368" i="5"/>
  <c r="AO1368" i="5"/>
  <c r="AP1368" i="5" s="1"/>
  <c r="AQ1367" i="5"/>
  <c r="AO1367" i="5"/>
  <c r="AP1367" i="5" s="1"/>
  <c r="AQ1366" i="5"/>
  <c r="AO1366" i="5"/>
  <c r="AP1366" i="5" s="1"/>
  <c r="AQ1365" i="5"/>
  <c r="AO1365" i="5"/>
  <c r="AP1365" i="5" s="1"/>
  <c r="AQ1364" i="5"/>
  <c r="AO1364" i="5"/>
  <c r="AP1364" i="5" s="1"/>
  <c r="AQ1363" i="5"/>
  <c r="AO1363" i="5"/>
  <c r="AP1363" i="5" s="1"/>
  <c r="AQ1362" i="5"/>
  <c r="AO1362" i="5"/>
  <c r="AP1362" i="5" s="1"/>
  <c r="AQ1361" i="5"/>
  <c r="AO1361" i="5"/>
  <c r="AP1361" i="5" s="1"/>
  <c r="AQ1360" i="5"/>
  <c r="AO1360" i="5"/>
  <c r="AP1360" i="5" s="1"/>
  <c r="AQ1359" i="5"/>
  <c r="AO1359" i="5"/>
  <c r="AP1359" i="5" s="1"/>
  <c r="AQ1358" i="5"/>
  <c r="AO1358" i="5"/>
  <c r="AP1358" i="5" s="1"/>
  <c r="AQ1357" i="5"/>
  <c r="AO1357" i="5"/>
  <c r="AP1357" i="5" s="1"/>
  <c r="AQ1356" i="5"/>
  <c r="AO1356" i="5"/>
  <c r="AP1356" i="5" s="1"/>
  <c r="AQ1355" i="5"/>
  <c r="AO1355" i="5"/>
  <c r="AP1355" i="5" s="1"/>
  <c r="AQ1354" i="5"/>
  <c r="AO1354" i="5"/>
  <c r="AP1354" i="5" s="1"/>
  <c r="AQ1353" i="5"/>
  <c r="AO1353" i="5"/>
  <c r="AP1353" i="5" s="1"/>
  <c r="AQ1352" i="5"/>
  <c r="AO1352" i="5"/>
  <c r="AP1352" i="5" s="1"/>
  <c r="AQ1351" i="5"/>
  <c r="AO1351" i="5"/>
  <c r="AP1351" i="5" s="1"/>
  <c r="AQ1350" i="5"/>
  <c r="AO1350" i="5"/>
  <c r="AP1350" i="5" s="1"/>
  <c r="AQ1349" i="5"/>
  <c r="AO1349" i="5"/>
  <c r="AP1349" i="5" s="1"/>
  <c r="AQ1348" i="5"/>
  <c r="AO1348" i="5"/>
  <c r="AP1348" i="5" s="1"/>
  <c r="AQ1347" i="5"/>
  <c r="AO1347" i="5"/>
  <c r="AP1347" i="5" s="1"/>
  <c r="AQ1346" i="5"/>
  <c r="AO1346" i="5"/>
  <c r="AP1346" i="5" s="1"/>
  <c r="AQ1345" i="5"/>
  <c r="AO1345" i="5"/>
  <c r="AP1345" i="5" s="1"/>
  <c r="AQ1344" i="5"/>
  <c r="AO1344" i="5"/>
  <c r="AP1344" i="5" s="1"/>
  <c r="AQ1343" i="5"/>
  <c r="AO1343" i="5"/>
  <c r="AP1343" i="5" s="1"/>
  <c r="AQ1342" i="5"/>
  <c r="AO1342" i="5"/>
  <c r="AP1342" i="5" s="1"/>
  <c r="AQ1341" i="5"/>
  <c r="AO1341" i="5"/>
  <c r="AP1341" i="5" s="1"/>
  <c r="AQ1340" i="5"/>
  <c r="AO1340" i="5"/>
  <c r="AP1340" i="5" s="1"/>
  <c r="AQ1339" i="5"/>
  <c r="AO1339" i="5"/>
  <c r="AP1339" i="5" s="1"/>
  <c r="AQ1338" i="5"/>
  <c r="AO1338" i="5"/>
  <c r="AP1338" i="5" s="1"/>
  <c r="AQ1337" i="5"/>
  <c r="AO1337" i="5"/>
  <c r="AP1337" i="5" s="1"/>
  <c r="AQ1336" i="5"/>
  <c r="AO1336" i="5"/>
  <c r="AP1336" i="5" s="1"/>
  <c r="AQ1335" i="5"/>
  <c r="AO1335" i="5"/>
  <c r="AP1335" i="5" s="1"/>
  <c r="AQ1334" i="5"/>
  <c r="AO1334" i="5"/>
  <c r="AP1334" i="5" s="1"/>
  <c r="AQ1333" i="5"/>
  <c r="AO1333" i="5"/>
  <c r="AP1333" i="5" s="1"/>
  <c r="AQ1332" i="5"/>
  <c r="AO1332" i="5"/>
  <c r="AP1332" i="5" s="1"/>
  <c r="AQ1331" i="5"/>
  <c r="AO1331" i="5"/>
  <c r="AP1331" i="5" s="1"/>
  <c r="AQ1330" i="5"/>
  <c r="AO1330" i="5"/>
  <c r="AP1330" i="5" s="1"/>
  <c r="AQ1329" i="5"/>
  <c r="AO1329" i="5"/>
  <c r="AP1329" i="5" s="1"/>
  <c r="AQ1328" i="5"/>
  <c r="AO1328" i="5"/>
  <c r="AP1328" i="5" s="1"/>
  <c r="AQ1327" i="5"/>
  <c r="AO1327" i="5"/>
  <c r="AP1327" i="5" s="1"/>
  <c r="AQ1326" i="5"/>
  <c r="AO1326" i="5"/>
  <c r="AP1326" i="5" s="1"/>
  <c r="AQ1325" i="5"/>
  <c r="AO1325" i="5"/>
  <c r="AP1325" i="5" s="1"/>
  <c r="AQ1324" i="5"/>
  <c r="AO1324" i="5"/>
  <c r="AP1324" i="5" s="1"/>
  <c r="AQ1323" i="5"/>
  <c r="AO1323" i="5"/>
  <c r="AP1323" i="5" s="1"/>
  <c r="AQ1322" i="5"/>
  <c r="AO1322" i="5"/>
  <c r="AP1322" i="5" s="1"/>
  <c r="AQ1321" i="5"/>
  <c r="AO1321" i="5"/>
  <c r="AP1321" i="5" s="1"/>
  <c r="AQ1320" i="5"/>
  <c r="AO1320" i="5"/>
  <c r="AP1320" i="5" s="1"/>
  <c r="AQ1319" i="5"/>
  <c r="AO1319" i="5"/>
  <c r="AP1319" i="5" s="1"/>
  <c r="AQ1318" i="5"/>
  <c r="AO1318" i="5"/>
  <c r="AP1318" i="5" s="1"/>
  <c r="AQ1317" i="5"/>
  <c r="AO1317" i="5"/>
  <c r="AP1317" i="5" s="1"/>
  <c r="AQ1316" i="5"/>
  <c r="AO1316" i="5"/>
  <c r="AP1316" i="5" s="1"/>
  <c r="AQ1315" i="5"/>
  <c r="AO1315" i="5"/>
  <c r="AP1315" i="5" s="1"/>
  <c r="AQ1314" i="5"/>
  <c r="AO1314" i="5"/>
  <c r="AP1314" i="5" s="1"/>
  <c r="AQ1313" i="5"/>
  <c r="AO1313" i="5"/>
  <c r="AP1313" i="5" s="1"/>
  <c r="AQ1312" i="5"/>
  <c r="AO1312" i="5"/>
  <c r="AP1312" i="5" s="1"/>
  <c r="AQ1311" i="5"/>
  <c r="AO1311" i="5"/>
  <c r="AP1311" i="5" s="1"/>
  <c r="AQ1310" i="5"/>
  <c r="AO1310" i="5"/>
  <c r="AP1310" i="5" s="1"/>
  <c r="AQ1309" i="5"/>
  <c r="AO1309" i="5"/>
  <c r="AP1309" i="5" s="1"/>
  <c r="AQ1308" i="5"/>
  <c r="AO1308" i="5"/>
  <c r="AP1308" i="5" s="1"/>
  <c r="AQ1307" i="5"/>
  <c r="AO1307" i="5"/>
  <c r="AP1307" i="5" s="1"/>
  <c r="AQ1306" i="5"/>
  <c r="AO1306" i="5"/>
  <c r="AP1306" i="5" s="1"/>
  <c r="AQ1305" i="5"/>
  <c r="AO1305" i="5"/>
  <c r="AP1305" i="5" s="1"/>
  <c r="AQ1304" i="5"/>
  <c r="AO1304" i="5"/>
  <c r="AP1304" i="5" s="1"/>
  <c r="AQ1303" i="5"/>
  <c r="AO1303" i="5"/>
  <c r="AP1303" i="5" s="1"/>
  <c r="AQ1302" i="5"/>
  <c r="AO1302" i="5"/>
  <c r="AP1302" i="5" s="1"/>
  <c r="AQ1301" i="5"/>
  <c r="AO1301" i="5"/>
  <c r="AP1301" i="5" s="1"/>
  <c r="AQ1300" i="5"/>
  <c r="AO1300" i="5"/>
  <c r="AP1300" i="5" s="1"/>
  <c r="AQ1299" i="5"/>
  <c r="AO1299" i="5"/>
  <c r="AP1299" i="5" s="1"/>
  <c r="AQ1298" i="5"/>
  <c r="AO1298" i="5"/>
  <c r="AP1298" i="5" s="1"/>
  <c r="AQ1297" i="5"/>
  <c r="AO1297" i="5"/>
  <c r="AP1297" i="5" s="1"/>
  <c r="AQ1296" i="5"/>
  <c r="AO1296" i="5"/>
  <c r="AP1296" i="5" s="1"/>
  <c r="AQ1295" i="5"/>
  <c r="AO1295" i="5"/>
  <c r="AP1295" i="5" s="1"/>
  <c r="AQ1294" i="5"/>
  <c r="AO1294" i="5"/>
  <c r="AP1294" i="5" s="1"/>
  <c r="AQ1293" i="5"/>
  <c r="AO1293" i="5"/>
  <c r="AP1293" i="5" s="1"/>
  <c r="AQ1292" i="5"/>
  <c r="AO1292" i="5"/>
  <c r="AP1292" i="5" s="1"/>
  <c r="AQ1291" i="5"/>
  <c r="AO1291" i="5"/>
  <c r="AP1291" i="5" s="1"/>
  <c r="AQ1290" i="5"/>
  <c r="AO1290" i="5"/>
  <c r="AP1290" i="5" s="1"/>
  <c r="AQ1289" i="5"/>
  <c r="AO1289" i="5"/>
  <c r="AP1289" i="5" s="1"/>
  <c r="AQ1288" i="5"/>
  <c r="AO1288" i="5"/>
  <c r="AP1288" i="5" s="1"/>
  <c r="AQ1287" i="5"/>
  <c r="AO1287" i="5"/>
  <c r="AP1287" i="5" s="1"/>
  <c r="AQ1286" i="5"/>
  <c r="AO1286" i="5"/>
  <c r="AP1286" i="5" s="1"/>
  <c r="AQ1285" i="5"/>
  <c r="AO1285" i="5"/>
  <c r="AP1285" i="5" s="1"/>
  <c r="AQ1284" i="5"/>
  <c r="AO1284" i="5"/>
  <c r="AP1284" i="5" s="1"/>
  <c r="AQ1283" i="5"/>
  <c r="AO1283" i="5"/>
  <c r="AP1283" i="5" s="1"/>
  <c r="AQ1282" i="5"/>
  <c r="AO1282" i="5"/>
  <c r="AP1282" i="5" s="1"/>
  <c r="AQ1281" i="5"/>
  <c r="AO1281" i="5"/>
  <c r="AP1281" i="5" s="1"/>
  <c r="AQ1280" i="5"/>
  <c r="AO1280" i="5"/>
  <c r="AP1280" i="5" s="1"/>
  <c r="AQ1279" i="5"/>
  <c r="AO1279" i="5"/>
  <c r="AP1279" i="5" s="1"/>
  <c r="AQ1278" i="5"/>
  <c r="AO1278" i="5"/>
  <c r="AP1278" i="5" s="1"/>
  <c r="AQ1277" i="5"/>
  <c r="AO1277" i="5"/>
  <c r="AP1277" i="5" s="1"/>
  <c r="AQ1276" i="5"/>
  <c r="AO1276" i="5"/>
  <c r="AP1276" i="5" s="1"/>
  <c r="AQ1275" i="5"/>
  <c r="AO1275" i="5"/>
  <c r="AP1275" i="5" s="1"/>
  <c r="AQ1274" i="5"/>
  <c r="AO1274" i="5"/>
  <c r="AP1274" i="5" s="1"/>
  <c r="AQ1273" i="5"/>
  <c r="AO1273" i="5"/>
  <c r="AP1273" i="5" s="1"/>
  <c r="AQ1272" i="5"/>
  <c r="AO1272" i="5"/>
  <c r="AP1272" i="5" s="1"/>
  <c r="AQ1271" i="5"/>
  <c r="AO1271" i="5"/>
  <c r="AP1271" i="5" s="1"/>
  <c r="AQ1270" i="5"/>
  <c r="AO1270" i="5"/>
  <c r="AP1270" i="5" s="1"/>
  <c r="AQ1269" i="5"/>
  <c r="AO1269" i="5"/>
  <c r="AP1269" i="5" s="1"/>
  <c r="AQ1268" i="5"/>
  <c r="AO1268" i="5"/>
  <c r="AP1268" i="5" s="1"/>
  <c r="AQ1267" i="5"/>
  <c r="AO1267" i="5"/>
  <c r="AP1267" i="5" s="1"/>
  <c r="AQ1266" i="5"/>
  <c r="AO1266" i="5"/>
  <c r="AP1266" i="5" s="1"/>
  <c r="AQ1265" i="5"/>
  <c r="AO1265" i="5"/>
  <c r="AP1265" i="5" s="1"/>
  <c r="AQ1264" i="5"/>
  <c r="AO1264" i="5"/>
  <c r="AP1264" i="5" s="1"/>
  <c r="AQ1263" i="5"/>
  <c r="AO1263" i="5"/>
  <c r="AP1263" i="5" s="1"/>
  <c r="AQ1262" i="5"/>
  <c r="AO1262" i="5"/>
  <c r="AP1262" i="5" s="1"/>
  <c r="AQ1261" i="5"/>
  <c r="AO1261" i="5"/>
  <c r="AP1261" i="5" s="1"/>
  <c r="AQ1260" i="5"/>
  <c r="AO1260" i="5"/>
  <c r="AP1260" i="5" s="1"/>
  <c r="AQ1259" i="5"/>
  <c r="AO1259" i="5"/>
  <c r="AP1259" i="5" s="1"/>
  <c r="AQ1258" i="5"/>
  <c r="AO1258" i="5"/>
  <c r="AP1258" i="5" s="1"/>
  <c r="AQ1257" i="5"/>
  <c r="AO1257" i="5"/>
  <c r="AP1257" i="5" s="1"/>
  <c r="AQ1256" i="5"/>
  <c r="AO1256" i="5"/>
  <c r="AP1256" i="5" s="1"/>
  <c r="AQ1255" i="5"/>
  <c r="AO1255" i="5"/>
  <c r="AP1255" i="5" s="1"/>
  <c r="AQ1254" i="5"/>
  <c r="AO1254" i="5"/>
  <c r="AP1254" i="5" s="1"/>
  <c r="AQ1253" i="5"/>
  <c r="AO1253" i="5"/>
  <c r="AP1253" i="5" s="1"/>
  <c r="AQ1252" i="5"/>
  <c r="AO1252" i="5"/>
  <c r="AP1252" i="5" s="1"/>
  <c r="AQ1251" i="5"/>
  <c r="AO1251" i="5"/>
  <c r="AP1251" i="5" s="1"/>
  <c r="AQ1250" i="5"/>
  <c r="AO1250" i="5"/>
  <c r="AP1250" i="5" s="1"/>
  <c r="AQ1249" i="5"/>
  <c r="AO1249" i="5"/>
  <c r="AP1249" i="5" s="1"/>
  <c r="AQ1248" i="5"/>
  <c r="AO1248" i="5"/>
  <c r="AP1248" i="5" s="1"/>
  <c r="AQ1247" i="5"/>
  <c r="AO1247" i="5"/>
  <c r="AP1247" i="5" s="1"/>
  <c r="AQ1246" i="5"/>
  <c r="AO1246" i="5"/>
  <c r="AP1246" i="5" s="1"/>
  <c r="AQ1245" i="5"/>
  <c r="AO1245" i="5"/>
  <c r="AP1245" i="5" s="1"/>
  <c r="AQ1244" i="5"/>
  <c r="AO1244" i="5"/>
  <c r="AP1244" i="5" s="1"/>
  <c r="AQ1243" i="5"/>
  <c r="AO1243" i="5"/>
  <c r="AP1243" i="5" s="1"/>
  <c r="AQ1242" i="5"/>
  <c r="AO1242" i="5"/>
  <c r="AP1242" i="5" s="1"/>
  <c r="AQ1241" i="5"/>
  <c r="AO1241" i="5"/>
  <c r="AP1241" i="5" s="1"/>
  <c r="AQ1240" i="5"/>
  <c r="AO1240" i="5"/>
  <c r="AP1240" i="5" s="1"/>
  <c r="AQ1239" i="5"/>
  <c r="AO1239" i="5"/>
  <c r="AP1239" i="5" s="1"/>
  <c r="AQ1238" i="5"/>
  <c r="AO1238" i="5"/>
  <c r="AP1238" i="5" s="1"/>
  <c r="AQ1237" i="5"/>
  <c r="AO1237" i="5"/>
  <c r="AP1237" i="5" s="1"/>
  <c r="AQ1236" i="5"/>
  <c r="AO1236" i="5"/>
  <c r="AP1236" i="5" s="1"/>
  <c r="AQ1235" i="5"/>
  <c r="AO1235" i="5"/>
  <c r="AP1235" i="5" s="1"/>
  <c r="AQ1234" i="5"/>
  <c r="AO1234" i="5"/>
  <c r="AP1234" i="5" s="1"/>
  <c r="AQ1233" i="5"/>
  <c r="AO1233" i="5"/>
  <c r="AP1233" i="5" s="1"/>
  <c r="AQ1232" i="5"/>
  <c r="AO1232" i="5"/>
  <c r="AP1232" i="5" s="1"/>
  <c r="AQ1231" i="5"/>
  <c r="AO1231" i="5"/>
  <c r="AP1231" i="5" s="1"/>
  <c r="AQ1230" i="5"/>
  <c r="AO1230" i="5"/>
  <c r="AP1230" i="5" s="1"/>
  <c r="AQ1229" i="5"/>
  <c r="AO1229" i="5"/>
  <c r="AP1229" i="5" s="1"/>
  <c r="AQ1228" i="5"/>
  <c r="AO1228" i="5"/>
  <c r="AP1228" i="5" s="1"/>
  <c r="AQ1227" i="5"/>
  <c r="AO1227" i="5"/>
  <c r="AP1227" i="5" s="1"/>
  <c r="AQ1226" i="5"/>
  <c r="AO1226" i="5"/>
  <c r="AP1226" i="5" s="1"/>
  <c r="AQ1225" i="5"/>
  <c r="AO1225" i="5"/>
  <c r="AP1225" i="5" s="1"/>
  <c r="AQ1224" i="5"/>
  <c r="AO1224" i="5"/>
  <c r="AP1224" i="5" s="1"/>
  <c r="AQ1223" i="5"/>
  <c r="AO1223" i="5"/>
  <c r="AP1223" i="5" s="1"/>
  <c r="AQ1222" i="5"/>
  <c r="AO1222" i="5"/>
  <c r="AP1222" i="5" s="1"/>
  <c r="AQ1221" i="5"/>
  <c r="AO1221" i="5"/>
  <c r="AP1221" i="5" s="1"/>
  <c r="AQ1220" i="5"/>
  <c r="AO1220" i="5"/>
  <c r="AP1220" i="5" s="1"/>
  <c r="AQ1219" i="5"/>
  <c r="AO1219" i="5"/>
  <c r="AP1219" i="5" s="1"/>
  <c r="AQ1218" i="5"/>
  <c r="AO1218" i="5"/>
  <c r="AP1218" i="5" s="1"/>
  <c r="AQ1217" i="5"/>
  <c r="AO1217" i="5"/>
  <c r="AP1217" i="5" s="1"/>
  <c r="AQ1216" i="5"/>
  <c r="AO1216" i="5"/>
  <c r="AP1216" i="5" s="1"/>
  <c r="AQ1215" i="5"/>
  <c r="AO1215" i="5"/>
  <c r="AP1215" i="5" s="1"/>
  <c r="AQ1214" i="5"/>
  <c r="AO1214" i="5"/>
  <c r="AP1214" i="5" s="1"/>
  <c r="AQ1213" i="5"/>
  <c r="AO1213" i="5"/>
  <c r="AP1213" i="5" s="1"/>
  <c r="AQ1212" i="5"/>
  <c r="AO1212" i="5"/>
  <c r="AP1212" i="5" s="1"/>
  <c r="AQ1211" i="5"/>
  <c r="AO1211" i="5"/>
  <c r="AP1211" i="5" s="1"/>
  <c r="AQ1210" i="5"/>
  <c r="AO1210" i="5"/>
  <c r="AP1210" i="5" s="1"/>
  <c r="AQ1209" i="5"/>
  <c r="AO1209" i="5"/>
  <c r="AP1209" i="5" s="1"/>
  <c r="AQ1208" i="5"/>
  <c r="AO1208" i="5"/>
  <c r="AP1208" i="5" s="1"/>
  <c r="AQ1207" i="5"/>
  <c r="AO1207" i="5"/>
  <c r="AP1207" i="5" s="1"/>
  <c r="AQ1206" i="5"/>
  <c r="AO1206" i="5"/>
  <c r="AP1206" i="5" s="1"/>
  <c r="AQ1205" i="5"/>
  <c r="AO1205" i="5"/>
  <c r="AP1205" i="5" s="1"/>
  <c r="AQ1204" i="5"/>
  <c r="AO1204" i="5"/>
  <c r="AP1204" i="5" s="1"/>
  <c r="AQ1203" i="5"/>
  <c r="AO1203" i="5"/>
  <c r="AP1203" i="5" s="1"/>
  <c r="AQ1202" i="5"/>
  <c r="AO1202" i="5"/>
  <c r="AP1202" i="5" s="1"/>
  <c r="AQ1201" i="5"/>
  <c r="AO1201" i="5"/>
  <c r="AP1201" i="5" s="1"/>
  <c r="AQ1200" i="5"/>
  <c r="AO1200" i="5"/>
  <c r="AP1200" i="5" s="1"/>
  <c r="AQ1199" i="5"/>
  <c r="AO1199" i="5"/>
  <c r="AP1199" i="5" s="1"/>
  <c r="AQ1198" i="5"/>
  <c r="AO1198" i="5"/>
  <c r="AP1198" i="5" s="1"/>
  <c r="AQ1197" i="5"/>
  <c r="AO1197" i="5"/>
  <c r="AP1197" i="5" s="1"/>
  <c r="AQ1196" i="5"/>
  <c r="AO1196" i="5"/>
  <c r="AP1196" i="5" s="1"/>
  <c r="AQ1195" i="5"/>
  <c r="AO1195" i="5"/>
  <c r="AP1195" i="5" s="1"/>
  <c r="AQ1194" i="5"/>
  <c r="AO1194" i="5"/>
  <c r="AP1194" i="5" s="1"/>
  <c r="AQ1193" i="5"/>
  <c r="AO1193" i="5"/>
  <c r="AP1193" i="5" s="1"/>
  <c r="AQ1192" i="5"/>
  <c r="AO1192" i="5"/>
  <c r="AP1192" i="5" s="1"/>
  <c r="AQ1191" i="5"/>
  <c r="AO1191" i="5"/>
  <c r="AP1191" i="5" s="1"/>
  <c r="AQ1190" i="5"/>
  <c r="AO1190" i="5"/>
  <c r="AP1190" i="5" s="1"/>
  <c r="AQ1189" i="5"/>
  <c r="AO1189" i="5"/>
  <c r="AP1189" i="5" s="1"/>
  <c r="AQ1188" i="5"/>
  <c r="AO1188" i="5"/>
  <c r="AP1188" i="5" s="1"/>
  <c r="AQ1187" i="5"/>
  <c r="AO1187" i="5"/>
  <c r="AP1187" i="5" s="1"/>
  <c r="AQ1186" i="5"/>
  <c r="AO1186" i="5"/>
  <c r="AP1186" i="5" s="1"/>
  <c r="AQ1185" i="5"/>
  <c r="AO1185" i="5"/>
  <c r="AP1185" i="5" s="1"/>
  <c r="AQ1184" i="5"/>
  <c r="AO1184" i="5"/>
  <c r="AP1184" i="5" s="1"/>
  <c r="AQ1183" i="5"/>
  <c r="AO1183" i="5"/>
  <c r="AP1183" i="5" s="1"/>
  <c r="AQ1182" i="5"/>
  <c r="AO1182" i="5"/>
  <c r="AP1182" i="5" s="1"/>
  <c r="AQ1181" i="5"/>
  <c r="AO1181" i="5"/>
  <c r="AP1181" i="5" s="1"/>
  <c r="AQ1180" i="5"/>
  <c r="AO1180" i="5"/>
  <c r="AP1180" i="5" s="1"/>
  <c r="AQ1179" i="5"/>
  <c r="AO1179" i="5"/>
  <c r="AP1179" i="5" s="1"/>
  <c r="AQ1178" i="5"/>
  <c r="AO1178" i="5"/>
  <c r="AP1178" i="5" s="1"/>
  <c r="AQ1177" i="5"/>
  <c r="AO1177" i="5"/>
  <c r="AP1177" i="5" s="1"/>
  <c r="AQ1176" i="5"/>
  <c r="AO1176" i="5"/>
  <c r="AP1176" i="5" s="1"/>
  <c r="AQ1175" i="5"/>
  <c r="AO1175" i="5"/>
  <c r="AP1175" i="5" s="1"/>
  <c r="AQ1174" i="5"/>
  <c r="AO1174" i="5"/>
  <c r="AP1174" i="5" s="1"/>
  <c r="AQ1173" i="5"/>
  <c r="AO1173" i="5"/>
  <c r="AP1173" i="5" s="1"/>
  <c r="AQ1172" i="5"/>
  <c r="AO1172" i="5"/>
  <c r="AP1172" i="5" s="1"/>
  <c r="AQ1171" i="5"/>
  <c r="AO1171" i="5"/>
  <c r="AP1171" i="5" s="1"/>
  <c r="AQ1170" i="5"/>
  <c r="AO1170" i="5"/>
  <c r="AP1170" i="5" s="1"/>
  <c r="AQ1169" i="5"/>
  <c r="AO1169" i="5"/>
  <c r="AP1169" i="5" s="1"/>
  <c r="AQ1168" i="5"/>
  <c r="AO1168" i="5"/>
  <c r="AP1168" i="5" s="1"/>
  <c r="AQ1167" i="5"/>
  <c r="AO1167" i="5"/>
  <c r="AP1167" i="5" s="1"/>
  <c r="AQ1166" i="5"/>
  <c r="AO1166" i="5"/>
  <c r="AP1166" i="5" s="1"/>
  <c r="AQ1165" i="5"/>
  <c r="AO1165" i="5"/>
  <c r="AP1165" i="5" s="1"/>
  <c r="AQ1164" i="5"/>
  <c r="AO1164" i="5"/>
  <c r="AP1164" i="5" s="1"/>
  <c r="AQ1163" i="5"/>
  <c r="AO1163" i="5"/>
  <c r="AP1163" i="5" s="1"/>
  <c r="AQ1162" i="5"/>
  <c r="AO1162" i="5"/>
  <c r="AP1162" i="5" s="1"/>
  <c r="AQ1161" i="5"/>
  <c r="AO1161" i="5"/>
  <c r="AP1161" i="5" s="1"/>
  <c r="AQ1160" i="5"/>
  <c r="AO1160" i="5"/>
  <c r="AP1160" i="5" s="1"/>
  <c r="AQ1159" i="5"/>
  <c r="AO1159" i="5"/>
  <c r="AP1159" i="5" s="1"/>
  <c r="AQ1158" i="5"/>
  <c r="AO1158" i="5"/>
  <c r="AP1158" i="5" s="1"/>
  <c r="AQ1157" i="5"/>
  <c r="AO1157" i="5"/>
  <c r="AP1157" i="5" s="1"/>
  <c r="AQ1156" i="5"/>
  <c r="AO1156" i="5"/>
  <c r="AP1156" i="5" s="1"/>
  <c r="AQ1155" i="5"/>
  <c r="AO1155" i="5"/>
  <c r="AP1155" i="5" s="1"/>
  <c r="AQ1154" i="5"/>
  <c r="AO1154" i="5"/>
  <c r="AP1154" i="5" s="1"/>
  <c r="AQ1153" i="5"/>
  <c r="AO1153" i="5"/>
  <c r="AP1153" i="5" s="1"/>
  <c r="AQ1152" i="5"/>
  <c r="AO1152" i="5"/>
  <c r="AP1152" i="5" s="1"/>
  <c r="AQ1151" i="5"/>
  <c r="AO1151" i="5"/>
  <c r="AP1151" i="5" s="1"/>
  <c r="AQ1150" i="5"/>
  <c r="AO1150" i="5"/>
  <c r="AP1150" i="5" s="1"/>
  <c r="AQ1149" i="5"/>
  <c r="AO1149" i="5"/>
  <c r="AP1149" i="5" s="1"/>
  <c r="AQ1148" i="5"/>
  <c r="AO1148" i="5"/>
  <c r="AP1148" i="5" s="1"/>
  <c r="AQ1147" i="5"/>
  <c r="AO1147" i="5"/>
  <c r="AP1147" i="5" s="1"/>
  <c r="AQ1146" i="5"/>
  <c r="AO1146" i="5"/>
  <c r="AP1146" i="5" s="1"/>
  <c r="AQ1145" i="5"/>
  <c r="AO1145" i="5"/>
  <c r="AP1145" i="5" s="1"/>
  <c r="AQ1144" i="5"/>
  <c r="AO1144" i="5"/>
  <c r="AP1144" i="5" s="1"/>
  <c r="AQ1143" i="5"/>
  <c r="AO1143" i="5"/>
  <c r="AP1143" i="5" s="1"/>
  <c r="AQ1142" i="5"/>
  <c r="AO1142" i="5"/>
  <c r="AP1142" i="5" s="1"/>
  <c r="AQ1141" i="5"/>
  <c r="AO1141" i="5"/>
  <c r="AP1141" i="5" s="1"/>
  <c r="AQ1140" i="5"/>
  <c r="AO1140" i="5"/>
  <c r="AP1140" i="5" s="1"/>
  <c r="AQ1139" i="5"/>
  <c r="AO1139" i="5"/>
  <c r="AP1139" i="5" s="1"/>
  <c r="AQ1138" i="5"/>
  <c r="AO1138" i="5"/>
  <c r="AP1138" i="5" s="1"/>
  <c r="AQ1137" i="5"/>
  <c r="AO1137" i="5"/>
  <c r="AP1137" i="5" s="1"/>
  <c r="AQ1136" i="5"/>
  <c r="AO1136" i="5"/>
  <c r="AP1136" i="5" s="1"/>
  <c r="AQ1135" i="5"/>
  <c r="AO1135" i="5"/>
  <c r="AP1135" i="5" s="1"/>
  <c r="AQ1134" i="5"/>
  <c r="AO1134" i="5"/>
  <c r="AP1134" i="5" s="1"/>
  <c r="AQ1133" i="5"/>
  <c r="AO1133" i="5"/>
  <c r="AP1133" i="5" s="1"/>
  <c r="AQ1132" i="5"/>
  <c r="AO1132" i="5"/>
  <c r="AP1132" i="5" s="1"/>
  <c r="AQ1131" i="5"/>
  <c r="AO1131" i="5"/>
  <c r="AP1131" i="5" s="1"/>
  <c r="AQ1130" i="5"/>
  <c r="AO1130" i="5"/>
  <c r="AP1130" i="5" s="1"/>
  <c r="AQ1129" i="5"/>
  <c r="AO1129" i="5"/>
  <c r="AP1129" i="5" s="1"/>
  <c r="AQ1128" i="5"/>
  <c r="AO1128" i="5"/>
  <c r="AP1128" i="5" s="1"/>
  <c r="AQ1127" i="5"/>
  <c r="AO1127" i="5"/>
  <c r="AP1127" i="5" s="1"/>
  <c r="AQ1126" i="5"/>
  <c r="AO1126" i="5"/>
  <c r="AP1126" i="5" s="1"/>
  <c r="AQ1125" i="5"/>
  <c r="AO1125" i="5"/>
  <c r="AP1125" i="5" s="1"/>
  <c r="AQ1124" i="5"/>
  <c r="AO1124" i="5"/>
  <c r="AP1124" i="5" s="1"/>
  <c r="AQ1123" i="5"/>
  <c r="AO1123" i="5"/>
  <c r="AP1123" i="5" s="1"/>
  <c r="AQ1122" i="5"/>
  <c r="AO1122" i="5"/>
  <c r="AP1122" i="5" s="1"/>
  <c r="AQ1121" i="5"/>
  <c r="AO1121" i="5"/>
  <c r="AP1121" i="5" s="1"/>
  <c r="AQ1120" i="5"/>
  <c r="AO1120" i="5"/>
  <c r="AP1120" i="5" s="1"/>
  <c r="AQ1119" i="5"/>
  <c r="AO1119" i="5"/>
  <c r="AP1119" i="5" s="1"/>
  <c r="AQ1118" i="5"/>
  <c r="AO1118" i="5"/>
  <c r="AP1118" i="5" s="1"/>
  <c r="AQ1117" i="5"/>
  <c r="AO1117" i="5"/>
  <c r="AP1117" i="5" s="1"/>
  <c r="AQ1116" i="5"/>
  <c r="AO1116" i="5"/>
  <c r="AP1116" i="5" s="1"/>
  <c r="AQ1115" i="5"/>
  <c r="AO1115" i="5"/>
  <c r="AP1115" i="5" s="1"/>
  <c r="AQ1114" i="5"/>
  <c r="AO1114" i="5"/>
  <c r="AP1114" i="5" s="1"/>
  <c r="AQ1113" i="5"/>
  <c r="AO1113" i="5"/>
  <c r="AP1113" i="5" s="1"/>
  <c r="AQ1112" i="5"/>
  <c r="AO1112" i="5"/>
  <c r="AP1112" i="5" s="1"/>
  <c r="AQ1111" i="5"/>
  <c r="AO1111" i="5"/>
  <c r="AP1111" i="5" s="1"/>
  <c r="AQ1110" i="5"/>
  <c r="AO1110" i="5"/>
  <c r="AP1110" i="5" s="1"/>
  <c r="AQ1109" i="5"/>
  <c r="AO1109" i="5"/>
  <c r="AP1109" i="5" s="1"/>
  <c r="AQ1108" i="5"/>
  <c r="AO1108" i="5"/>
  <c r="AP1108" i="5" s="1"/>
  <c r="AQ1107" i="5"/>
  <c r="AO1107" i="5"/>
  <c r="AP1107" i="5" s="1"/>
  <c r="AQ1106" i="5"/>
  <c r="AO1106" i="5"/>
  <c r="AP1106" i="5" s="1"/>
  <c r="AQ1105" i="5"/>
  <c r="AO1105" i="5"/>
  <c r="AP1105" i="5" s="1"/>
  <c r="AQ1104" i="5"/>
  <c r="AO1104" i="5"/>
  <c r="AP1104" i="5" s="1"/>
  <c r="AQ1103" i="5"/>
  <c r="AO1103" i="5"/>
  <c r="AP1103" i="5" s="1"/>
  <c r="AQ1102" i="5"/>
  <c r="AO1102" i="5"/>
  <c r="AP1102" i="5" s="1"/>
  <c r="AQ1101" i="5"/>
  <c r="AO1101" i="5"/>
  <c r="AP1101" i="5" s="1"/>
  <c r="AQ1100" i="5"/>
  <c r="AO1100" i="5"/>
  <c r="AP1100" i="5" s="1"/>
  <c r="AQ1099" i="5"/>
  <c r="AO1099" i="5"/>
  <c r="AP1099" i="5" s="1"/>
  <c r="AQ1098" i="5"/>
  <c r="AO1098" i="5"/>
  <c r="AP1098" i="5" s="1"/>
  <c r="AQ1097" i="5"/>
  <c r="AO1097" i="5"/>
  <c r="AP1097" i="5" s="1"/>
  <c r="AQ1096" i="5"/>
  <c r="AO1096" i="5"/>
  <c r="AP1096" i="5" s="1"/>
  <c r="AQ1095" i="5"/>
  <c r="AO1095" i="5"/>
  <c r="AP1095" i="5" s="1"/>
  <c r="AQ1094" i="5"/>
  <c r="AO1094" i="5"/>
  <c r="AP1094" i="5" s="1"/>
  <c r="AQ1093" i="5"/>
  <c r="AO1093" i="5"/>
  <c r="AP1093" i="5" s="1"/>
  <c r="AQ1092" i="5"/>
  <c r="AO1092" i="5"/>
  <c r="AP1092" i="5" s="1"/>
  <c r="AQ1091" i="5"/>
  <c r="AO1091" i="5"/>
  <c r="AP1091" i="5" s="1"/>
  <c r="AQ1090" i="5"/>
  <c r="AO1090" i="5"/>
  <c r="AP1090" i="5" s="1"/>
  <c r="AQ1089" i="5"/>
  <c r="AO1089" i="5"/>
  <c r="AP1089" i="5" s="1"/>
  <c r="AQ1088" i="5"/>
  <c r="AO1088" i="5"/>
  <c r="AP1088" i="5" s="1"/>
  <c r="AQ1087" i="5"/>
  <c r="AO1087" i="5"/>
  <c r="AP1087" i="5" s="1"/>
  <c r="AQ1086" i="5"/>
  <c r="AO1086" i="5"/>
  <c r="AP1086" i="5" s="1"/>
  <c r="AQ1085" i="5"/>
  <c r="AO1085" i="5"/>
  <c r="AP1085" i="5" s="1"/>
  <c r="AQ1084" i="5"/>
  <c r="AO1084" i="5"/>
  <c r="AP1084" i="5" s="1"/>
  <c r="AQ1083" i="5"/>
  <c r="AO1083" i="5"/>
  <c r="AP1083" i="5" s="1"/>
  <c r="AQ1082" i="5"/>
  <c r="AO1082" i="5"/>
  <c r="AP1082" i="5" s="1"/>
  <c r="AQ1081" i="5"/>
  <c r="AO1081" i="5"/>
  <c r="AP1081" i="5" s="1"/>
  <c r="AQ1080" i="5"/>
  <c r="AO1080" i="5"/>
  <c r="AP1080" i="5" s="1"/>
  <c r="AQ1079" i="5"/>
  <c r="AO1079" i="5"/>
  <c r="AP1079" i="5" s="1"/>
  <c r="AQ1078" i="5"/>
  <c r="AO1078" i="5"/>
  <c r="AP1078" i="5" s="1"/>
  <c r="AQ1077" i="5"/>
  <c r="AO1077" i="5"/>
  <c r="AP1077" i="5" s="1"/>
  <c r="AQ1076" i="5"/>
  <c r="AO1076" i="5"/>
  <c r="AP1076" i="5" s="1"/>
  <c r="AQ1075" i="5"/>
  <c r="AO1075" i="5"/>
  <c r="AP1075" i="5" s="1"/>
  <c r="AQ1074" i="5"/>
  <c r="AO1074" i="5"/>
  <c r="AP1074" i="5" s="1"/>
  <c r="AQ1073" i="5"/>
  <c r="AO1073" i="5"/>
  <c r="AP1073" i="5" s="1"/>
  <c r="AQ1072" i="5"/>
  <c r="AO1072" i="5"/>
  <c r="AP1072" i="5" s="1"/>
  <c r="AQ1071" i="5"/>
  <c r="AO1071" i="5"/>
  <c r="AP1071" i="5" s="1"/>
  <c r="AQ1070" i="5"/>
  <c r="AO1070" i="5"/>
  <c r="AP1070" i="5" s="1"/>
  <c r="AQ1069" i="5"/>
  <c r="AO1069" i="5"/>
  <c r="AP1069" i="5" s="1"/>
  <c r="AQ1068" i="5"/>
  <c r="AO1068" i="5"/>
  <c r="AP1068" i="5" s="1"/>
  <c r="AQ1067" i="5"/>
  <c r="AO1067" i="5"/>
  <c r="AP1067" i="5" s="1"/>
  <c r="AQ1066" i="5"/>
  <c r="AO1066" i="5"/>
  <c r="AP1066" i="5" s="1"/>
  <c r="AQ1065" i="5"/>
  <c r="AO1065" i="5"/>
  <c r="AP1065" i="5" s="1"/>
  <c r="AQ1064" i="5"/>
  <c r="AO1064" i="5"/>
  <c r="AP1064" i="5" s="1"/>
  <c r="AQ1063" i="5"/>
  <c r="AO1063" i="5"/>
  <c r="AP1063" i="5" s="1"/>
  <c r="AQ1062" i="5"/>
  <c r="AO1062" i="5"/>
  <c r="AP1062" i="5" s="1"/>
  <c r="AQ1061" i="5"/>
  <c r="AO1061" i="5"/>
  <c r="AP1061" i="5" s="1"/>
  <c r="AQ1060" i="5"/>
  <c r="AO1060" i="5"/>
  <c r="AP1060" i="5" s="1"/>
  <c r="AQ1059" i="5"/>
  <c r="AO1059" i="5"/>
  <c r="AP1059" i="5" s="1"/>
  <c r="AQ1058" i="5"/>
  <c r="AO1058" i="5"/>
  <c r="AP1058" i="5" s="1"/>
  <c r="AQ1057" i="5"/>
  <c r="AO1057" i="5"/>
  <c r="AP1057" i="5" s="1"/>
  <c r="AQ1056" i="5"/>
  <c r="AO1056" i="5"/>
  <c r="AP1056" i="5" s="1"/>
  <c r="AQ1055" i="5"/>
  <c r="AO1055" i="5"/>
  <c r="AP1055" i="5" s="1"/>
  <c r="AQ1054" i="5"/>
  <c r="AO1054" i="5"/>
  <c r="AP1054" i="5" s="1"/>
  <c r="AQ1053" i="5"/>
  <c r="AO1053" i="5"/>
  <c r="AP1053" i="5" s="1"/>
  <c r="AQ1052" i="5"/>
  <c r="AO1052" i="5"/>
  <c r="AP1052" i="5" s="1"/>
  <c r="AQ1051" i="5"/>
  <c r="AO1051" i="5"/>
  <c r="AP1051" i="5" s="1"/>
  <c r="AQ1050" i="5"/>
  <c r="AO1050" i="5"/>
  <c r="AP1050" i="5" s="1"/>
  <c r="AQ1049" i="5"/>
  <c r="AO1049" i="5"/>
  <c r="AP1049" i="5" s="1"/>
  <c r="AQ1048" i="5"/>
  <c r="AO1048" i="5"/>
  <c r="AP1048" i="5" s="1"/>
  <c r="AQ1047" i="5"/>
  <c r="AO1047" i="5"/>
  <c r="AP1047" i="5" s="1"/>
  <c r="AQ1046" i="5"/>
  <c r="AO1046" i="5"/>
  <c r="AP1046" i="5" s="1"/>
  <c r="AQ1045" i="5"/>
  <c r="AO1045" i="5"/>
  <c r="AP1045" i="5" s="1"/>
  <c r="AQ1044" i="5"/>
  <c r="AO1044" i="5"/>
  <c r="AP1044" i="5" s="1"/>
  <c r="AQ1043" i="5"/>
  <c r="AO1043" i="5"/>
  <c r="AP1043" i="5" s="1"/>
  <c r="AQ1042" i="5"/>
  <c r="AO1042" i="5"/>
  <c r="AP1042" i="5" s="1"/>
  <c r="AQ1041" i="5"/>
  <c r="AO1041" i="5"/>
  <c r="AP1041" i="5" s="1"/>
  <c r="AQ1040" i="5"/>
  <c r="AO1040" i="5"/>
  <c r="AP1040" i="5" s="1"/>
  <c r="AQ1039" i="5"/>
  <c r="AO1039" i="5"/>
  <c r="AP1039" i="5" s="1"/>
  <c r="AQ1038" i="5"/>
  <c r="AO1038" i="5"/>
  <c r="AP1038" i="5" s="1"/>
  <c r="AQ1037" i="5"/>
  <c r="AO1037" i="5"/>
  <c r="AP1037" i="5" s="1"/>
  <c r="AQ1036" i="5"/>
  <c r="AO1036" i="5"/>
  <c r="AP1036" i="5" s="1"/>
  <c r="AQ1035" i="5"/>
  <c r="AO1035" i="5"/>
  <c r="AP1035" i="5" s="1"/>
  <c r="AQ1034" i="5"/>
  <c r="AO1034" i="5"/>
  <c r="AP1034" i="5" s="1"/>
  <c r="AQ1033" i="5"/>
  <c r="AO1033" i="5"/>
  <c r="AP1033" i="5" s="1"/>
  <c r="AQ1032" i="5"/>
  <c r="AO1032" i="5"/>
  <c r="AP1032" i="5" s="1"/>
  <c r="AQ1031" i="5"/>
  <c r="AO1031" i="5"/>
  <c r="AP1031" i="5" s="1"/>
  <c r="AQ1030" i="5"/>
  <c r="AO1030" i="5"/>
  <c r="AP1030" i="5" s="1"/>
  <c r="AQ1029" i="5"/>
  <c r="AO1029" i="5"/>
  <c r="AP1029" i="5" s="1"/>
  <c r="AQ1028" i="5"/>
  <c r="AO1028" i="5"/>
  <c r="AP1028" i="5" s="1"/>
  <c r="AQ1027" i="5"/>
  <c r="AO1027" i="5"/>
  <c r="AP1027" i="5" s="1"/>
  <c r="AQ1026" i="5"/>
  <c r="AO1026" i="5"/>
  <c r="AP1026" i="5" s="1"/>
  <c r="AQ1025" i="5"/>
  <c r="AO1025" i="5"/>
  <c r="AP1025" i="5" s="1"/>
  <c r="AQ1024" i="5"/>
  <c r="AO1024" i="5"/>
  <c r="AP1024" i="5" s="1"/>
  <c r="AQ1023" i="5"/>
  <c r="AO1023" i="5"/>
  <c r="AP1023" i="5" s="1"/>
  <c r="AQ1022" i="5"/>
  <c r="AO1022" i="5"/>
  <c r="AP1022" i="5" s="1"/>
  <c r="AQ1021" i="5"/>
  <c r="AO1021" i="5"/>
  <c r="AP1021" i="5" s="1"/>
  <c r="AQ1020" i="5"/>
  <c r="AO1020" i="5"/>
  <c r="AP1020" i="5" s="1"/>
  <c r="AQ1019" i="5"/>
  <c r="AO1019" i="5"/>
  <c r="AP1019" i="5" s="1"/>
  <c r="AQ1018" i="5"/>
  <c r="AO1018" i="5"/>
  <c r="AP1018" i="5" s="1"/>
  <c r="AQ1017" i="5"/>
  <c r="AO1017" i="5"/>
  <c r="AP1017" i="5" s="1"/>
  <c r="AQ1016" i="5"/>
  <c r="AO1016" i="5"/>
  <c r="AP1016" i="5" s="1"/>
  <c r="AQ1015" i="5"/>
  <c r="AO1015" i="5"/>
  <c r="AP1015" i="5" s="1"/>
  <c r="AQ1014" i="5"/>
  <c r="AO1014" i="5"/>
  <c r="AP1014" i="5" s="1"/>
  <c r="AQ1013" i="5"/>
  <c r="AO1013" i="5"/>
  <c r="AP1013" i="5" s="1"/>
  <c r="AQ1012" i="5"/>
  <c r="AO1012" i="5"/>
  <c r="AP1012" i="5" s="1"/>
  <c r="AQ1011" i="5"/>
  <c r="AO1011" i="5"/>
  <c r="AP1011" i="5" s="1"/>
  <c r="AQ1010" i="5"/>
  <c r="AO1010" i="5"/>
  <c r="AP1010" i="5" s="1"/>
  <c r="AQ1009" i="5"/>
  <c r="AO1009" i="5"/>
  <c r="AP1009" i="5" s="1"/>
  <c r="AQ1008" i="5"/>
  <c r="AO1008" i="5"/>
  <c r="AP1008" i="5" s="1"/>
  <c r="AQ1007" i="5"/>
  <c r="AO1007" i="5"/>
  <c r="AP1007" i="5" s="1"/>
  <c r="AQ1006" i="5"/>
  <c r="AO1006" i="5"/>
  <c r="AP1006" i="5" s="1"/>
  <c r="AQ1005" i="5"/>
  <c r="AO1005" i="5"/>
  <c r="AP1005" i="5" s="1"/>
  <c r="AQ1004" i="5"/>
  <c r="AO1004" i="5"/>
  <c r="AP1004" i="5" s="1"/>
  <c r="AQ1003" i="5"/>
  <c r="AO1003" i="5"/>
  <c r="AP1003" i="5" s="1"/>
  <c r="AQ1002" i="5"/>
  <c r="AO1002" i="5"/>
  <c r="AP1002" i="5" s="1"/>
  <c r="AQ1001" i="5"/>
  <c r="AO1001" i="5"/>
  <c r="AP1001" i="5" s="1"/>
  <c r="AQ1000" i="5"/>
  <c r="AO1000" i="5"/>
  <c r="AP1000" i="5" s="1"/>
  <c r="AQ999" i="5"/>
  <c r="AO999" i="5"/>
  <c r="AP999" i="5" s="1"/>
  <c r="AQ998" i="5"/>
  <c r="AO998" i="5"/>
  <c r="AP998" i="5" s="1"/>
  <c r="AQ997" i="5"/>
  <c r="AO997" i="5"/>
  <c r="AP997" i="5" s="1"/>
  <c r="AQ996" i="5"/>
  <c r="AO996" i="5"/>
  <c r="AP996" i="5" s="1"/>
  <c r="AQ995" i="5"/>
  <c r="AO995" i="5"/>
  <c r="AP995" i="5" s="1"/>
  <c r="AQ994" i="5"/>
  <c r="AO994" i="5"/>
  <c r="AP994" i="5" s="1"/>
  <c r="AQ993" i="5"/>
  <c r="AO993" i="5"/>
  <c r="AP993" i="5" s="1"/>
  <c r="AQ992" i="5"/>
  <c r="AO992" i="5"/>
  <c r="AP992" i="5" s="1"/>
  <c r="AQ991" i="5"/>
  <c r="AO991" i="5"/>
  <c r="AP991" i="5" s="1"/>
  <c r="AQ990" i="5"/>
  <c r="AO990" i="5"/>
  <c r="AP990" i="5" s="1"/>
  <c r="AQ989" i="5"/>
  <c r="AO989" i="5"/>
  <c r="AP989" i="5" s="1"/>
  <c r="AQ988" i="5"/>
  <c r="AO988" i="5"/>
  <c r="AP988" i="5" s="1"/>
  <c r="AQ987" i="5"/>
  <c r="AO987" i="5"/>
  <c r="AP987" i="5" s="1"/>
  <c r="AQ986" i="5"/>
  <c r="AO986" i="5"/>
  <c r="AP986" i="5" s="1"/>
  <c r="AQ985" i="5"/>
  <c r="AO985" i="5"/>
  <c r="AP985" i="5" s="1"/>
  <c r="AQ984" i="5"/>
  <c r="AO984" i="5"/>
  <c r="AP984" i="5" s="1"/>
  <c r="AQ983" i="5"/>
  <c r="AO983" i="5"/>
  <c r="AP983" i="5" s="1"/>
  <c r="AQ982" i="5"/>
  <c r="AO982" i="5"/>
  <c r="AP982" i="5" s="1"/>
  <c r="AQ981" i="5"/>
  <c r="AO981" i="5"/>
  <c r="AP981" i="5" s="1"/>
  <c r="AQ980" i="5"/>
  <c r="AO980" i="5"/>
  <c r="AP980" i="5" s="1"/>
  <c r="AQ979" i="5"/>
  <c r="AO979" i="5"/>
  <c r="AP979" i="5" s="1"/>
  <c r="AQ978" i="5"/>
  <c r="AO978" i="5"/>
  <c r="AP978" i="5" s="1"/>
  <c r="AQ977" i="5"/>
  <c r="AO977" i="5"/>
  <c r="AP977" i="5" s="1"/>
  <c r="AQ976" i="5"/>
  <c r="AO976" i="5"/>
  <c r="AP976" i="5" s="1"/>
  <c r="AQ975" i="5"/>
  <c r="AO975" i="5"/>
  <c r="AP975" i="5" s="1"/>
  <c r="AQ974" i="5"/>
  <c r="AO974" i="5"/>
  <c r="AP974" i="5" s="1"/>
  <c r="AQ973" i="5"/>
  <c r="AO973" i="5"/>
  <c r="AP973" i="5" s="1"/>
  <c r="AQ972" i="5"/>
  <c r="AO972" i="5"/>
  <c r="AP972" i="5" s="1"/>
  <c r="AQ971" i="5"/>
  <c r="AO971" i="5"/>
  <c r="AP971" i="5" s="1"/>
  <c r="AQ970" i="5"/>
  <c r="AO970" i="5"/>
  <c r="AP970" i="5" s="1"/>
  <c r="AQ969" i="5"/>
  <c r="AO969" i="5"/>
  <c r="AP969" i="5" s="1"/>
  <c r="AQ968" i="5"/>
  <c r="AO968" i="5"/>
  <c r="AP968" i="5" s="1"/>
  <c r="AQ967" i="5"/>
  <c r="AO967" i="5"/>
  <c r="AP967" i="5" s="1"/>
  <c r="AQ966" i="5"/>
  <c r="AO966" i="5"/>
  <c r="AP966" i="5" s="1"/>
  <c r="AQ965" i="5"/>
  <c r="AO965" i="5"/>
  <c r="AP965" i="5" s="1"/>
  <c r="AQ964" i="5"/>
  <c r="AO964" i="5"/>
  <c r="AP964" i="5" s="1"/>
  <c r="AQ963" i="5"/>
  <c r="AO963" i="5"/>
  <c r="AP963" i="5" s="1"/>
  <c r="AQ962" i="5"/>
  <c r="AO962" i="5"/>
  <c r="AP962" i="5" s="1"/>
  <c r="AQ961" i="5"/>
  <c r="AO961" i="5"/>
  <c r="AP961" i="5" s="1"/>
  <c r="AQ960" i="5"/>
  <c r="AO960" i="5"/>
  <c r="AP960" i="5" s="1"/>
  <c r="AQ959" i="5"/>
  <c r="AO959" i="5"/>
  <c r="AP959" i="5" s="1"/>
  <c r="AQ958" i="5"/>
  <c r="AO958" i="5"/>
  <c r="AP958" i="5" s="1"/>
  <c r="AQ957" i="5"/>
  <c r="AO957" i="5"/>
  <c r="AP957" i="5" s="1"/>
  <c r="AQ956" i="5"/>
  <c r="AO956" i="5"/>
  <c r="AP956" i="5" s="1"/>
  <c r="AQ955" i="5"/>
  <c r="AO955" i="5"/>
  <c r="AP955" i="5" s="1"/>
  <c r="AQ954" i="5"/>
  <c r="AO954" i="5"/>
  <c r="AP954" i="5" s="1"/>
  <c r="AQ953" i="5"/>
  <c r="AO953" i="5"/>
  <c r="AP953" i="5" s="1"/>
  <c r="AQ952" i="5"/>
  <c r="AO952" i="5"/>
  <c r="AP952" i="5" s="1"/>
  <c r="AQ951" i="5"/>
  <c r="AO951" i="5"/>
  <c r="AP951" i="5" s="1"/>
  <c r="AQ950" i="5"/>
  <c r="AO950" i="5"/>
  <c r="AP950" i="5" s="1"/>
  <c r="AQ949" i="5"/>
  <c r="AO949" i="5"/>
  <c r="AP949" i="5" s="1"/>
  <c r="AQ948" i="5"/>
  <c r="AO948" i="5"/>
  <c r="AP948" i="5" s="1"/>
  <c r="AQ947" i="5"/>
  <c r="AO947" i="5"/>
  <c r="AP947" i="5" s="1"/>
  <c r="AQ946" i="5"/>
  <c r="AO946" i="5"/>
  <c r="AP946" i="5" s="1"/>
  <c r="AQ945" i="5"/>
  <c r="AO945" i="5"/>
  <c r="AP945" i="5" s="1"/>
  <c r="AQ944" i="5"/>
  <c r="AO944" i="5"/>
  <c r="AP944" i="5" s="1"/>
  <c r="AQ943" i="5"/>
  <c r="AO943" i="5"/>
  <c r="AP943" i="5" s="1"/>
  <c r="AQ942" i="5"/>
  <c r="AO942" i="5"/>
  <c r="AP942" i="5" s="1"/>
  <c r="AQ941" i="5"/>
  <c r="AO941" i="5"/>
  <c r="AP941" i="5" s="1"/>
  <c r="AQ940" i="5"/>
  <c r="AO940" i="5"/>
  <c r="AP940" i="5" s="1"/>
  <c r="AQ939" i="5"/>
  <c r="AO939" i="5"/>
  <c r="AP939" i="5" s="1"/>
  <c r="AQ938" i="5"/>
  <c r="AO938" i="5"/>
  <c r="AP938" i="5" s="1"/>
  <c r="AQ937" i="5"/>
  <c r="AO937" i="5"/>
  <c r="AP937" i="5" s="1"/>
  <c r="AQ936" i="5"/>
  <c r="AO936" i="5"/>
  <c r="AP936" i="5" s="1"/>
  <c r="AQ935" i="5"/>
  <c r="AO935" i="5"/>
  <c r="AP935" i="5" s="1"/>
  <c r="AQ934" i="5"/>
  <c r="AO934" i="5"/>
  <c r="AP934" i="5" s="1"/>
  <c r="AQ933" i="5"/>
  <c r="AO933" i="5"/>
  <c r="AP933" i="5" s="1"/>
  <c r="AQ932" i="5"/>
  <c r="AO932" i="5"/>
  <c r="AP932" i="5" s="1"/>
  <c r="AQ931" i="5"/>
  <c r="AO931" i="5"/>
  <c r="AP931" i="5" s="1"/>
  <c r="AQ930" i="5"/>
  <c r="AO930" i="5"/>
  <c r="AP930" i="5" s="1"/>
  <c r="AQ929" i="5"/>
  <c r="AO929" i="5"/>
  <c r="AP929" i="5" s="1"/>
  <c r="AQ928" i="5"/>
  <c r="AO928" i="5"/>
  <c r="AP928" i="5" s="1"/>
  <c r="AQ927" i="5"/>
  <c r="AO927" i="5"/>
  <c r="AP927" i="5" s="1"/>
  <c r="AQ926" i="5"/>
  <c r="AO926" i="5"/>
  <c r="AP926" i="5" s="1"/>
  <c r="AQ925" i="5"/>
  <c r="AO925" i="5"/>
  <c r="AP925" i="5" s="1"/>
  <c r="AQ924" i="5"/>
  <c r="AO924" i="5"/>
  <c r="AP924" i="5" s="1"/>
  <c r="AQ923" i="5"/>
  <c r="AO923" i="5"/>
  <c r="AP923" i="5" s="1"/>
  <c r="AQ922" i="5"/>
  <c r="AO922" i="5"/>
  <c r="AP922" i="5" s="1"/>
  <c r="AQ921" i="5"/>
  <c r="AO921" i="5"/>
  <c r="AP921" i="5" s="1"/>
  <c r="AQ920" i="5"/>
  <c r="AO920" i="5"/>
  <c r="AP920" i="5" s="1"/>
  <c r="AQ919" i="5"/>
  <c r="AO919" i="5"/>
  <c r="AP919" i="5" s="1"/>
  <c r="AQ918" i="5"/>
  <c r="AO918" i="5"/>
  <c r="AP918" i="5" s="1"/>
  <c r="AQ917" i="5"/>
  <c r="AO917" i="5"/>
  <c r="AP917" i="5" s="1"/>
  <c r="AQ916" i="5"/>
  <c r="AO916" i="5"/>
  <c r="AP916" i="5" s="1"/>
  <c r="AQ915" i="5"/>
  <c r="AO915" i="5"/>
  <c r="AP915" i="5" s="1"/>
  <c r="AQ914" i="5"/>
  <c r="AO914" i="5"/>
  <c r="AP914" i="5" s="1"/>
  <c r="AQ913" i="5"/>
  <c r="AO913" i="5"/>
  <c r="AP913" i="5" s="1"/>
  <c r="AQ912" i="5"/>
  <c r="AO912" i="5"/>
  <c r="AP912" i="5" s="1"/>
  <c r="AQ911" i="5"/>
  <c r="AO911" i="5"/>
  <c r="AP911" i="5" s="1"/>
  <c r="AQ910" i="5"/>
  <c r="AO910" i="5"/>
  <c r="AP910" i="5" s="1"/>
  <c r="AQ909" i="5"/>
  <c r="AO909" i="5"/>
  <c r="AP909" i="5" s="1"/>
  <c r="AQ908" i="5"/>
  <c r="AO908" i="5"/>
  <c r="AP908" i="5" s="1"/>
  <c r="AQ907" i="5"/>
  <c r="AO907" i="5"/>
  <c r="AP907" i="5" s="1"/>
  <c r="AQ906" i="5"/>
  <c r="AO906" i="5"/>
  <c r="AP906" i="5" s="1"/>
  <c r="AQ905" i="5"/>
  <c r="AO905" i="5"/>
  <c r="AP905" i="5" s="1"/>
  <c r="AQ904" i="5"/>
  <c r="AO904" i="5"/>
  <c r="AP904" i="5" s="1"/>
  <c r="AQ903" i="5"/>
  <c r="AO903" i="5"/>
  <c r="AP903" i="5" s="1"/>
  <c r="AQ902" i="5"/>
  <c r="AO902" i="5"/>
  <c r="AP902" i="5" s="1"/>
  <c r="AQ901" i="5"/>
  <c r="AO901" i="5"/>
  <c r="AP901" i="5" s="1"/>
  <c r="AQ900" i="5"/>
  <c r="AO900" i="5"/>
  <c r="AP900" i="5" s="1"/>
  <c r="AQ899" i="5"/>
  <c r="AO899" i="5"/>
  <c r="AP899" i="5" s="1"/>
  <c r="AQ898" i="5"/>
  <c r="AO898" i="5"/>
  <c r="AP898" i="5" s="1"/>
  <c r="AQ897" i="5"/>
  <c r="AO897" i="5"/>
  <c r="AP897" i="5" s="1"/>
  <c r="AQ896" i="5"/>
  <c r="AO896" i="5"/>
  <c r="AP896" i="5" s="1"/>
  <c r="AQ895" i="5"/>
  <c r="AO895" i="5"/>
  <c r="AP895" i="5" s="1"/>
  <c r="AQ894" i="5"/>
  <c r="AO894" i="5"/>
  <c r="AP894" i="5" s="1"/>
  <c r="AQ893" i="5"/>
  <c r="AO893" i="5"/>
  <c r="AP893" i="5" s="1"/>
  <c r="AQ892" i="5"/>
  <c r="AO892" i="5"/>
  <c r="AP892" i="5" s="1"/>
  <c r="AQ891" i="5"/>
  <c r="AO891" i="5"/>
  <c r="AP891" i="5" s="1"/>
  <c r="AQ890" i="5"/>
  <c r="AO890" i="5"/>
  <c r="AP890" i="5" s="1"/>
  <c r="AQ889" i="5"/>
  <c r="AO889" i="5"/>
  <c r="AP889" i="5" s="1"/>
  <c r="AQ888" i="5"/>
  <c r="AO888" i="5"/>
  <c r="AP888" i="5" s="1"/>
  <c r="AQ887" i="5"/>
  <c r="AO887" i="5"/>
  <c r="AP887" i="5" s="1"/>
  <c r="AQ886" i="5"/>
  <c r="AO886" i="5"/>
  <c r="AP886" i="5" s="1"/>
  <c r="AQ885" i="5"/>
  <c r="AO885" i="5"/>
  <c r="AP885" i="5" s="1"/>
  <c r="AQ884" i="5"/>
  <c r="AO884" i="5"/>
  <c r="AP884" i="5" s="1"/>
  <c r="AQ883" i="5"/>
  <c r="AO883" i="5"/>
  <c r="AP883" i="5" s="1"/>
  <c r="AQ882" i="5"/>
  <c r="AO882" i="5"/>
  <c r="AP882" i="5" s="1"/>
  <c r="AQ881" i="5"/>
  <c r="AO881" i="5"/>
  <c r="AP881" i="5" s="1"/>
  <c r="AQ880" i="5"/>
  <c r="AO880" i="5"/>
  <c r="AP880" i="5" s="1"/>
  <c r="AQ879" i="5"/>
  <c r="AO879" i="5"/>
  <c r="AP879" i="5" s="1"/>
  <c r="AQ878" i="5"/>
  <c r="AO878" i="5"/>
  <c r="AP878" i="5" s="1"/>
  <c r="AQ877" i="5"/>
  <c r="AO877" i="5"/>
  <c r="AP877" i="5" s="1"/>
  <c r="AQ876" i="5"/>
  <c r="AO876" i="5"/>
  <c r="AP876" i="5" s="1"/>
  <c r="AQ875" i="5"/>
  <c r="AO875" i="5"/>
  <c r="AP875" i="5" s="1"/>
  <c r="AQ874" i="5"/>
  <c r="AO874" i="5"/>
  <c r="AP874" i="5" s="1"/>
  <c r="AQ873" i="5"/>
  <c r="AO873" i="5"/>
  <c r="AP873" i="5" s="1"/>
  <c r="AQ872" i="5"/>
  <c r="AO872" i="5"/>
  <c r="AP872" i="5" s="1"/>
  <c r="AQ871" i="5"/>
  <c r="AO871" i="5"/>
  <c r="AP871" i="5" s="1"/>
  <c r="AQ870" i="5"/>
  <c r="AO870" i="5"/>
  <c r="AP870" i="5" s="1"/>
  <c r="AQ869" i="5"/>
  <c r="AO869" i="5"/>
  <c r="AP869" i="5" s="1"/>
  <c r="AQ868" i="5"/>
  <c r="AO868" i="5"/>
  <c r="AP868" i="5" s="1"/>
  <c r="AQ867" i="5"/>
  <c r="AO867" i="5"/>
  <c r="AP867" i="5" s="1"/>
  <c r="AQ866" i="5"/>
  <c r="AO866" i="5"/>
  <c r="AP866" i="5" s="1"/>
  <c r="AQ865" i="5"/>
  <c r="AO865" i="5"/>
  <c r="AP865" i="5" s="1"/>
  <c r="AQ864" i="5"/>
  <c r="AO864" i="5"/>
  <c r="AP864" i="5" s="1"/>
  <c r="AQ863" i="5"/>
  <c r="AO863" i="5"/>
  <c r="AP863" i="5" s="1"/>
  <c r="AQ862" i="5"/>
  <c r="AO862" i="5"/>
  <c r="AP862" i="5" s="1"/>
  <c r="AQ861" i="5"/>
  <c r="AO861" i="5"/>
  <c r="AP861" i="5" s="1"/>
  <c r="AQ860" i="5"/>
  <c r="AO860" i="5"/>
  <c r="AP860" i="5" s="1"/>
  <c r="AQ859" i="5"/>
  <c r="AO859" i="5"/>
  <c r="AP859" i="5" s="1"/>
  <c r="AQ858" i="5"/>
  <c r="AO858" i="5"/>
  <c r="AP858" i="5" s="1"/>
  <c r="AQ857" i="5"/>
  <c r="AO857" i="5"/>
  <c r="AP857" i="5" s="1"/>
  <c r="AQ856" i="5"/>
  <c r="AO856" i="5"/>
  <c r="AP856" i="5" s="1"/>
  <c r="AQ855" i="5"/>
  <c r="AO855" i="5"/>
  <c r="AP855" i="5" s="1"/>
  <c r="AQ854" i="5"/>
  <c r="AO854" i="5"/>
  <c r="AP854" i="5" s="1"/>
  <c r="AQ853" i="5"/>
  <c r="AO853" i="5"/>
  <c r="AP853" i="5" s="1"/>
  <c r="AQ852" i="5"/>
  <c r="AO852" i="5"/>
  <c r="AP852" i="5" s="1"/>
  <c r="AQ851" i="5"/>
  <c r="AO851" i="5"/>
  <c r="AP851" i="5" s="1"/>
  <c r="AQ850" i="5"/>
  <c r="AO850" i="5"/>
  <c r="AP850" i="5" s="1"/>
  <c r="AQ849" i="5"/>
  <c r="AO849" i="5"/>
  <c r="AP849" i="5" s="1"/>
  <c r="AQ848" i="5"/>
  <c r="AO848" i="5"/>
  <c r="AP848" i="5" s="1"/>
  <c r="AQ847" i="5"/>
  <c r="AO847" i="5"/>
  <c r="AP847" i="5" s="1"/>
  <c r="AQ846" i="5"/>
  <c r="AO846" i="5"/>
  <c r="AP846" i="5" s="1"/>
  <c r="AQ845" i="5"/>
  <c r="AO845" i="5"/>
  <c r="AP845" i="5" s="1"/>
  <c r="AQ844" i="5"/>
  <c r="AO844" i="5"/>
  <c r="AP844" i="5" s="1"/>
  <c r="AQ843" i="5"/>
  <c r="AO843" i="5"/>
  <c r="AP843" i="5" s="1"/>
  <c r="AQ842" i="5"/>
  <c r="AO842" i="5"/>
  <c r="AP842" i="5" s="1"/>
  <c r="AQ841" i="5"/>
  <c r="AO841" i="5"/>
  <c r="AP841" i="5" s="1"/>
  <c r="AQ840" i="5"/>
  <c r="AO840" i="5"/>
  <c r="AP840" i="5" s="1"/>
  <c r="AQ839" i="5"/>
  <c r="AO839" i="5"/>
  <c r="AP839" i="5" s="1"/>
  <c r="AQ838" i="5"/>
  <c r="AO838" i="5"/>
  <c r="AP838" i="5" s="1"/>
  <c r="AQ837" i="5"/>
  <c r="AO837" i="5"/>
  <c r="AP837" i="5" s="1"/>
  <c r="AQ836" i="5"/>
  <c r="AO836" i="5"/>
  <c r="AP836" i="5" s="1"/>
  <c r="AQ835" i="5"/>
  <c r="AO835" i="5"/>
  <c r="AP835" i="5" s="1"/>
  <c r="AQ834" i="5"/>
  <c r="AO834" i="5"/>
  <c r="AP834" i="5" s="1"/>
  <c r="AQ833" i="5"/>
  <c r="AO833" i="5"/>
  <c r="AP833" i="5" s="1"/>
  <c r="AQ832" i="5"/>
  <c r="AO832" i="5"/>
  <c r="AP832" i="5" s="1"/>
  <c r="AQ831" i="5"/>
  <c r="AO831" i="5"/>
  <c r="AP831" i="5" s="1"/>
  <c r="AQ830" i="5"/>
  <c r="AO830" i="5"/>
  <c r="AP830" i="5" s="1"/>
  <c r="AQ829" i="5"/>
  <c r="AO829" i="5"/>
  <c r="AP829" i="5" s="1"/>
  <c r="AQ828" i="5"/>
  <c r="AO828" i="5"/>
  <c r="AP828" i="5" s="1"/>
  <c r="AQ827" i="5"/>
  <c r="AO827" i="5"/>
  <c r="AP827" i="5" s="1"/>
  <c r="AQ826" i="5"/>
  <c r="AO826" i="5"/>
  <c r="AP826" i="5" s="1"/>
  <c r="AQ825" i="5"/>
  <c r="AO825" i="5"/>
  <c r="AP825" i="5" s="1"/>
  <c r="AQ824" i="5"/>
  <c r="AO824" i="5"/>
  <c r="AP824" i="5" s="1"/>
  <c r="AQ823" i="5"/>
  <c r="AO823" i="5"/>
  <c r="AP823" i="5" s="1"/>
  <c r="AQ822" i="5"/>
  <c r="AO822" i="5"/>
  <c r="AP822" i="5" s="1"/>
  <c r="AQ821" i="5"/>
  <c r="AO821" i="5"/>
  <c r="AP821" i="5" s="1"/>
  <c r="AQ820" i="5"/>
  <c r="AO820" i="5"/>
  <c r="AP820" i="5" s="1"/>
  <c r="AQ819" i="5"/>
  <c r="AO819" i="5"/>
  <c r="AP819" i="5" s="1"/>
  <c r="AQ818" i="5"/>
  <c r="AO818" i="5"/>
  <c r="AP818" i="5" s="1"/>
  <c r="AQ817" i="5"/>
  <c r="AO817" i="5"/>
  <c r="AP817" i="5" s="1"/>
  <c r="AQ816" i="5"/>
  <c r="AO816" i="5"/>
  <c r="AP816" i="5" s="1"/>
  <c r="AQ815" i="5"/>
  <c r="AO815" i="5"/>
  <c r="AP815" i="5" s="1"/>
  <c r="AQ814" i="5"/>
  <c r="AO814" i="5"/>
  <c r="AP814" i="5" s="1"/>
  <c r="AQ813" i="5"/>
  <c r="AO813" i="5"/>
  <c r="AP813" i="5" s="1"/>
  <c r="AQ812" i="5"/>
  <c r="AO812" i="5"/>
  <c r="AP812" i="5" s="1"/>
  <c r="AQ811" i="5"/>
  <c r="AO811" i="5"/>
  <c r="AP811" i="5" s="1"/>
  <c r="AQ810" i="5"/>
  <c r="AO810" i="5"/>
  <c r="AP810" i="5" s="1"/>
  <c r="AQ809" i="5"/>
  <c r="AO809" i="5"/>
  <c r="AP809" i="5" s="1"/>
  <c r="AQ808" i="5"/>
  <c r="AO808" i="5"/>
  <c r="AP808" i="5" s="1"/>
  <c r="AQ807" i="5"/>
  <c r="AO807" i="5"/>
  <c r="AP807" i="5" s="1"/>
  <c r="AQ806" i="5"/>
  <c r="AO806" i="5"/>
  <c r="AP806" i="5" s="1"/>
  <c r="AQ805" i="5"/>
  <c r="AO805" i="5"/>
  <c r="AP805" i="5" s="1"/>
  <c r="AQ804" i="5"/>
  <c r="AO804" i="5"/>
  <c r="AP804" i="5" s="1"/>
  <c r="AQ803" i="5"/>
  <c r="AO803" i="5"/>
  <c r="AP803" i="5" s="1"/>
  <c r="AQ802" i="5"/>
  <c r="AO802" i="5"/>
  <c r="AP802" i="5" s="1"/>
  <c r="AQ801" i="5"/>
  <c r="AO801" i="5"/>
  <c r="AP801" i="5" s="1"/>
  <c r="AQ800" i="5"/>
  <c r="AO800" i="5"/>
  <c r="AP800" i="5" s="1"/>
  <c r="AQ799" i="5"/>
  <c r="AO799" i="5"/>
  <c r="AP799" i="5" s="1"/>
  <c r="AQ798" i="5"/>
  <c r="AO798" i="5"/>
  <c r="AP798" i="5" s="1"/>
  <c r="AQ797" i="5"/>
  <c r="AO797" i="5"/>
  <c r="AP797" i="5" s="1"/>
  <c r="AQ796" i="5"/>
  <c r="AO796" i="5"/>
  <c r="AP796" i="5" s="1"/>
  <c r="AQ795" i="5"/>
  <c r="AO795" i="5"/>
  <c r="AP795" i="5" s="1"/>
  <c r="AQ794" i="5"/>
  <c r="AO794" i="5"/>
  <c r="AP794" i="5" s="1"/>
  <c r="AQ793" i="5"/>
  <c r="AO793" i="5"/>
  <c r="AP793" i="5" s="1"/>
  <c r="AQ792" i="5"/>
  <c r="AO792" i="5"/>
  <c r="AP792" i="5" s="1"/>
  <c r="AQ791" i="5"/>
  <c r="AO791" i="5"/>
  <c r="AP791" i="5" s="1"/>
  <c r="AQ790" i="5"/>
  <c r="AO790" i="5"/>
  <c r="AP790" i="5" s="1"/>
  <c r="AQ789" i="5"/>
  <c r="AO789" i="5"/>
  <c r="AP789" i="5" s="1"/>
  <c r="AQ788" i="5"/>
  <c r="AO788" i="5"/>
  <c r="AP788" i="5" s="1"/>
  <c r="AQ787" i="5"/>
  <c r="AO787" i="5"/>
  <c r="AP787" i="5" s="1"/>
  <c r="AQ786" i="5"/>
  <c r="AO786" i="5"/>
  <c r="AP786" i="5" s="1"/>
  <c r="AQ785" i="5"/>
  <c r="AO785" i="5"/>
  <c r="AP785" i="5" s="1"/>
  <c r="AQ784" i="5"/>
  <c r="AO784" i="5"/>
  <c r="AP784" i="5" s="1"/>
  <c r="AQ783" i="5"/>
  <c r="AO783" i="5"/>
  <c r="AP783" i="5" s="1"/>
  <c r="AQ782" i="5"/>
  <c r="AO782" i="5"/>
  <c r="AP782" i="5" s="1"/>
  <c r="AQ781" i="5"/>
  <c r="AO781" i="5"/>
  <c r="AP781" i="5" s="1"/>
  <c r="AQ780" i="5"/>
  <c r="AO780" i="5"/>
  <c r="AP780" i="5" s="1"/>
  <c r="AQ779" i="5"/>
  <c r="AO779" i="5"/>
  <c r="AP779" i="5" s="1"/>
  <c r="AQ778" i="5"/>
  <c r="AO778" i="5"/>
  <c r="AP778" i="5" s="1"/>
  <c r="AQ777" i="5"/>
  <c r="AO777" i="5"/>
  <c r="AP777" i="5" s="1"/>
  <c r="AQ776" i="5"/>
  <c r="AO776" i="5"/>
  <c r="AP776" i="5" s="1"/>
  <c r="AQ775" i="5"/>
  <c r="AO775" i="5"/>
  <c r="AP775" i="5" s="1"/>
  <c r="AQ774" i="5"/>
  <c r="AO774" i="5"/>
  <c r="AP774" i="5" s="1"/>
  <c r="AQ773" i="5"/>
  <c r="AO773" i="5"/>
  <c r="AP773" i="5" s="1"/>
  <c r="AQ772" i="5"/>
  <c r="AO772" i="5"/>
  <c r="AP772" i="5" s="1"/>
  <c r="AQ771" i="5"/>
  <c r="AO771" i="5"/>
  <c r="AP771" i="5" s="1"/>
  <c r="AQ770" i="5"/>
  <c r="AO770" i="5"/>
  <c r="AP770" i="5" s="1"/>
  <c r="AQ769" i="5"/>
  <c r="AO769" i="5"/>
  <c r="AP769" i="5" s="1"/>
  <c r="AQ768" i="5"/>
  <c r="AO768" i="5"/>
  <c r="AP768" i="5" s="1"/>
  <c r="AQ767" i="5"/>
  <c r="AO767" i="5"/>
  <c r="AP767" i="5" s="1"/>
  <c r="AQ766" i="5"/>
  <c r="AO766" i="5"/>
  <c r="AP766" i="5" s="1"/>
  <c r="AQ765" i="5"/>
  <c r="AO765" i="5"/>
  <c r="AP765" i="5" s="1"/>
  <c r="AQ764" i="5"/>
  <c r="AO764" i="5"/>
  <c r="AP764" i="5" s="1"/>
  <c r="AQ763" i="5"/>
  <c r="AO763" i="5"/>
  <c r="AP763" i="5" s="1"/>
  <c r="AQ762" i="5"/>
  <c r="AO762" i="5"/>
  <c r="AP762" i="5" s="1"/>
  <c r="AQ761" i="5"/>
  <c r="AO761" i="5"/>
  <c r="AP761" i="5" s="1"/>
  <c r="AQ760" i="5"/>
  <c r="AO760" i="5"/>
  <c r="AP760" i="5" s="1"/>
  <c r="AQ759" i="5"/>
  <c r="AO759" i="5"/>
  <c r="AP759" i="5" s="1"/>
  <c r="AQ758" i="5"/>
  <c r="AO758" i="5"/>
  <c r="AP758" i="5" s="1"/>
  <c r="AQ757" i="5"/>
  <c r="AO757" i="5"/>
  <c r="AP757" i="5" s="1"/>
  <c r="AQ756" i="5"/>
  <c r="AO756" i="5"/>
  <c r="AP756" i="5" s="1"/>
  <c r="AQ755" i="5"/>
  <c r="AO755" i="5"/>
  <c r="AP755" i="5" s="1"/>
  <c r="AQ754" i="5"/>
  <c r="AO754" i="5"/>
  <c r="AP754" i="5" s="1"/>
  <c r="AQ753" i="5"/>
  <c r="AO753" i="5"/>
  <c r="AP753" i="5" s="1"/>
  <c r="AQ752" i="5"/>
  <c r="AO752" i="5"/>
  <c r="AP752" i="5" s="1"/>
  <c r="AQ751" i="5"/>
  <c r="AO751" i="5"/>
  <c r="AP751" i="5" s="1"/>
  <c r="AQ750" i="5"/>
  <c r="AO750" i="5"/>
  <c r="AP750" i="5" s="1"/>
  <c r="AQ749" i="5"/>
  <c r="AO749" i="5"/>
  <c r="AP749" i="5" s="1"/>
  <c r="AQ748" i="5"/>
  <c r="AO748" i="5"/>
  <c r="AP748" i="5" s="1"/>
  <c r="AQ747" i="5"/>
  <c r="AO747" i="5"/>
  <c r="AP747" i="5" s="1"/>
  <c r="AQ746" i="5"/>
  <c r="AO746" i="5"/>
  <c r="AP746" i="5" s="1"/>
  <c r="AQ745" i="5"/>
  <c r="AO745" i="5"/>
  <c r="AP745" i="5" s="1"/>
  <c r="AQ744" i="5"/>
  <c r="AO744" i="5"/>
  <c r="AP744" i="5" s="1"/>
  <c r="AQ743" i="5"/>
  <c r="AO743" i="5"/>
  <c r="AP743" i="5" s="1"/>
  <c r="AQ742" i="5"/>
  <c r="AO742" i="5"/>
  <c r="AP742" i="5" s="1"/>
  <c r="AQ741" i="5"/>
  <c r="AO741" i="5"/>
  <c r="AP741" i="5" s="1"/>
  <c r="AQ740" i="5"/>
  <c r="AO740" i="5"/>
  <c r="AP740" i="5" s="1"/>
  <c r="AQ739" i="5"/>
  <c r="AO739" i="5"/>
  <c r="AP739" i="5" s="1"/>
  <c r="AQ738" i="5"/>
  <c r="AO738" i="5"/>
  <c r="AP738" i="5" s="1"/>
  <c r="AQ737" i="5"/>
  <c r="AO737" i="5"/>
  <c r="AP737" i="5" s="1"/>
  <c r="AQ736" i="5"/>
  <c r="AO736" i="5"/>
  <c r="AP736" i="5" s="1"/>
  <c r="AQ735" i="5"/>
  <c r="AO735" i="5"/>
  <c r="AP735" i="5" s="1"/>
  <c r="AQ734" i="5"/>
  <c r="AO734" i="5"/>
  <c r="AP734" i="5" s="1"/>
  <c r="AQ733" i="5"/>
  <c r="AO733" i="5"/>
  <c r="AP733" i="5" s="1"/>
  <c r="AQ732" i="5"/>
  <c r="AO732" i="5"/>
  <c r="AP732" i="5" s="1"/>
  <c r="AQ731" i="5"/>
  <c r="AO731" i="5"/>
  <c r="AP731" i="5" s="1"/>
  <c r="AQ730" i="5"/>
  <c r="AO730" i="5"/>
  <c r="AP730" i="5" s="1"/>
  <c r="AQ729" i="5"/>
  <c r="AO729" i="5"/>
  <c r="AP729" i="5" s="1"/>
  <c r="AQ728" i="5"/>
  <c r="AO728" i="5"/>
  <c r="AP728" i="5" s="1"/>
  <c r="AQ727" i="5"/>
  <c r="AO727" i="5"/>
  <c r="AP727" i="5" s="1"/>
  <c r="AQ726" i="5"/>
  <c r="AO726" i="5"/>
  <c r="AP726" i="5" s="1"/>
  <c r="AQ725" i="5"/>
  <c r="AO725" i="5"/>
  <c r="AP725" i="5" s="1"/>
  <c r="AQ724" i="5"/>
  <c r="AO724" i="5"/>
  <c r="AP724" i="5" s="1"/>
  <c r="AQ723" i="5"/>
  <c r="AO723" i="5"/>
  <c r="AP723" i="5" s="1"/>
  <c r="AQ722" i="5"/>
  <c r="AO722" i="5"/>
  <c r="AP722" i="5" s="1"/>
  <c r="AQ721" i="5"/>
  <c r="AO721" i="5"/>
  <c r="AP721" i="5" s="1"/>
  <c r="AQ720" i="5"/>
  <c r="AO720" i="5"/>
  <c r="AP720" i="5" s="1"/>
  <c r="AQ719" i="5"/>
  <c r="AO719" i="5"/>
  <c r="AP719" i="5" s="1"/>
  <c r="AQ718" i="5"/>
  <c r="AO718" i="5"/>
  <c r="AP718" i="5" s="1"/>
  <c r="AQ717" i="5"/>
  <c r="AO717" i="5"/>
  <c r="AP717" i="5" s="1"/>
  <c r="AQ716" i="5"/>
  <c r="AO716" i="5"/>
  <c r="AP716" i="5" s="1"/>
  <c r="AQ715" i="5"/>
  <c r="AO715" i="5"/>
  <c r="AP715" i="5" s="1"/>
  <c r="AQ714" i="5"/>
  <c r="AO714" i="5"/>
  <c r="AP714" i="5" s="1"/>
  <c r="AQ713" i="5"/>
  <c r="AO713" i="5"/>
  <c r="AP713" i="5" s="1"/>
  <c r="AQ712" i="5"/>
  <c r="AO712" i="5"/>
  <c r="AP712" i="5" s="1"/>
  <c r="AQ711" i="5"/>
  <c r="AO711" i="5"/>
  <c r="AP711" i="5" s="1"/>
  <c r="AQ710" i="5"/>
  <c r="AO710" i="5"/>
  <c r="AP710" i="5" s="1"/>
  <c r="AQ709" i="5"/>
  <c r="AO709" i="5"/>
  <c r="AP709" i="5" s="1"/>
  <c r="AQ708" i="5"/>
  <c r="AO708" i="5"/>
  <c r="AP708" i="5" s="1"/>
  <c r="AQ707" i="5"/>
  <c r="AO707" i="5"/>
  <c r="AP707" i="5" s="1"/>
  <c r="AQ706" i="5"/>
  <c r="AO706" i="5"/>
  <c r="AP706" i="5" s="1"/>
  <c r="AQ705" i="5"/>
  <c r="AO705" i="5"/>
  <c r="AP705" i="5" s="1"/>
  <c r="AQ704" i="5"/>
  <c r="AO704" i="5"/>
  <c r="AP704" i="5" s="1"/>
  <c r="AQ703" i="5"/>
  <c r="AO703" i="5"/>
  <c r="AP703" i="5" s="1"/>
  <c r="AQ702" i="5"/>
  <c r="AO702" i="5"/>
  <c r="AP702" i="5" s="1"/>
  <c r="AQ701" i="5"/>
  <c r="AO701" i="5"/>
  <c r="AP701" i="5" s="1"/>
  <c r="AQ700" i="5"/>
  <c r="AO700" i="5"/>
  <c r="AP700" i="5" s="1"/>
  <c r="AQ699" i="5"/>
  <c r="AO699" i="5"/>
  <c r="AP699" i="5" s="1"/>
  <c r="AQ698" i="5"/>
  <c r="AO698" i="5"/>
  <c r="AP698" i="5" s="1"/>
  <c r="AQ697" i="5"/>
  <c r="AO697" i="5"/>
  <c r="AP697" i="5" s="1"/>
  <c r="AQ696" i="5"/>
  <c r="AO696" i="5"/>
  <c r="AP696" i="5" s="1"/>
  <c r="AQ695" i="5"/>
  <c r="AO695" i="5"/>
  <c r="AP695" i="5" s="1"/>
  <c r="AQ694" i="5"/>
  <c r="AO694" i="5"/>
  <c r="AP694" i="5" s="1"/>
  <c r="AQ693" i="5"/>
  <c r="AO693" i="5"/>
  <c r="AP693" i="5" s="1"/>
  <c r="AQ692" i="5"/>
  <c r="AO692" i="5"/>
  <c r="AP692" i="5" s="1"/>
  <c r="AQ691" i="5"/>
  <c r="AO691" i="5"/>
  <c r="AP691" i="5" s="1"/>
  <c r="AQ690" i="5"/>
  <c r="AO690" i="5"/>
  <c r="AP690" i="5" s="1"/>
  <c r="AQ689" i="5"/>
  <c r="AO689" i="5"/>
  <c r="AP689" i="5" s="1"/>
  <c r="AQ688" i="5"/>
  <c r="AO688" i="5"/>
  <c r="AP688" i="5" s="1"/>
  <c r="AQ687" i="5"/>
  <c r="AO687" i="5"/>
  <c r="AP687" i="5" s="1"/>
  <c r="AQ686" i="5"/>
  <c r="AO686" i="5"/>
  <c r="AP686" i="5" s="1"/>
  <c r="AQ685" i="5"/>
  <c r="AO685" i="5"/>
  <c r="AP685" i="5" s="1"/>
  <c r="AQ684" i="5"/>
  <c r="AO684" i="5"/>
  <c r="AP684" i="5" s="1"/>
  <c r="AQ683" i="5"/>
  <c r="AO683" i="5"/>
  <c r="AP683" i="5" s="1"/>
  <c r="AQ682" i="5"/>
  <c r="AO682" i="5"/>
  <c r="AP682" i="5" s="1"/>
  <c r="AQ681" i="5"/>
  <c r="AO681" i="5"/>
  <c r="AP681" i="5" s="1"/>
  <c r="AQ680" i="5"/>
  <c r="AO680" i="5"/>
  <c r="AP680" i="5" s="1"/>
  <c r="AQ679" i="5"/>
  <c r="AO679" i="5"/>
  <c r="AP679" i="5" s="1"/>
  <c r="AQ678" i="5"/>
  <c r="AO678" i="5"/>
  <c r="AP678" i="5" s="1"/>
  <c r="AQ677" i="5"/>
  <c r="AO677" i="5"/>
  <c r="AP677" i="5" s="1"/>
  <c r="AQ676" i="5"/>
  <c r="AO676" i="5"/>
  <c r="AP676" i="5" s="1"/>
  <c r="AQ675" i="5"/>
  <c r="AO675" i="5"/>
  <c r="AP675" i="5" s="1"/>
  <c r="AQ674" i="5"/>
  <c r="AO674" i="5"/>
  <c r="AP674" i="5" s="1"/>
  <c r="AQ673" i="5"/>
  <c r="AO673" i="5"/>
  <c r="AP673" i="5" s="1"/>
  <c r="AQ672" i="5"/>
  <c r="AO672" i="5"/>
  <c r="AP672" i="5" s="1"/>
  <c r="AQ671" i="5"/>
  <c r="AO671" i="5"/>
  <c r="AP671" i="5" s="1"/>
  <c r="AQ670" i="5"/>
  <c r="AO670" i="5"/>
  <c r="AP670" i="5" s="1"/>
  <c r="AQ669" i="5"/>
  <c r="AO669" i="5"/>
  <c r="AP669" i="5" s="1"/>
  <c r="AQ668" i="5"/>
  <c r="AO668" i="5"/>
  <c r="AP668" i="5" s="1"/>
  <c r="AQ667" i="5"/>
  <c r="AO667" i="5"/>
  <c r="AP667" i="5" s="1"/>
  <c r="AQ666" i="5"/>
  <c r="AO666" i="5"/>
  <c r="AP666" i="5" s="1"/>
  <c r="AQ665" i="5"/>
  <c r="AO665" i="5"/>
  <c r="AP665" i="5" s="1"/>
  <c r="AQ664" i="5"/>
  <c r="AO664" i="5"/>
  <c r="AP664" i="5" s="1"/>
  <c r="AQ663" i="5"/>
  <c r="AO663" i="5"/>
  <c r="AP663" i="5" s="1"/>
  <c r="AQ662" i="5"/>
  <c r="AO662" i="5"/>
  <c r="AP662" i="5" s="1"/>
  <c r="AQ661" i="5"/>
  <c r="AO661" i="5"/>
  <c r="AP661" i="5" s="1"/>
  <c r="AQ660" i="5"/>
  <c r="AO660" i="5"/>
  <c r="AP660" i="5" s="1"/>
  <c r="AQ659" i="5"/>
  <c r="AO659" i="5"/>
  <c r="AP659" i="5" s="1"/>
  <c r="AQ658" i="5"/>
  <c r="AO658" i="5"/>
  <c r="AP658" i="5" s="1"/>
  <c r="AQ657" i="5"/>
  <c r="AO657" i="5"/>
  <c r="AP657" i="5" s="1"/>
  <c r="AQ656" i="5"/>
  <c r="AO656" i="5"/>
  <c r="AP656" i="5" s="1"/>
  <c r="AQ655" i="5"/>
  <c r="AO655" i="5"/>
  <c r="AP655" i="5" s="1"/>
  <c r="AQ654" i="5"/>
  <c r="AO654" i="5"/>
  <c r="AP654" i="5" s="1"/>
  <c r="AQ653" i="5"/>
  <c r="AO653" i="5"/>
  <c r="AP653" i="5" s="1"/>
  <c r="AQ652" i="5"/>
  <c r="AO652" i="5"/>
  <c r="AP652" i="5" s="1"/>
  <c r="AQ651" i="5"/>
  <c r="AO651" i="5"/>
  <c r="AP651" i="5" s="1"/>
  <c r="AQ650" i="5"/>
  <c r="AO650" i="5"/>
  <c r="AP650" i="5" s="1"/>
  <c r="AQ649" i="5"/>
  <c r="AO649" i="5"/>
  <c r="AP649" i="5" s="1"/>
  <c r="AQ648" i="5"/>
  <c r="AO648" i="5"/>
  <c r="AP648" i="5" s="1"/>
  <c r="AQ647" i="5"/>
  <c r="AO647" i="5"/>
  <c r="AP647" i="5" s="1"/>
  <c r="AQ646" i="5"/>
  <c r="AO646" i="5"/>
  <c r="AP646" i="5" s="1"/>
  <c r="AQ645" i="5"/>
  <c r="AO645" i="5"/>
  <c r="AP645" i="5" s="1"/>
  <c r="AQ644" i="5"/>
  <c r="AO644" i="5"/>
  <c r="AP644" i="5" s="1"/>
  <c r="AQ643" i="5"/>
  <c r="AO643" i="5"/>
  <c r="AP643" i="5" s="1"/>
  <c r="AQ642" i="5"/>
  <c r="AO642" i="5"/>
  <c r="AP642" i="5" s="1"/>
  <c r="AQ641" i="5"/>
  <c r="AO641" i="5"/>
  <c r="AP641" i="5" s="1"/>
  <c r="AQ640" i="5"/>
  <c r="AO640" i="5"/>
  <c r="AP640" i="5" s="1"/>
  <c r="AQ639" i="5"/>
  <c r="AO639" i="5"/>
  <c r="AP639" i="5" s="1"/>
  <c r="AQ638" i="5"/>
  <c r="AO638" i="5"/>
  <c r="AP638" i="5" s="1"/>
  <c r="AQ637" i="5"/>
  <c r="AO637" i="5"/>
  <c r="AP637" i="5" s="1"/>
  <c r="AQ636" i="5"/>
  <c r="AO636" i="5"/>
  <c r="AP636" i="5" s="1"/>
  <c r="AQ635" i="5"/>
  <c r="AO635" i="5"/>
  <c r="AP635" i="5" s="1"/>
  <c r="AQ634" i="5"/>
  <c r="AO634" i="5"/>
  <c r="AP634" i="5" s="1"/>
  <c r="AQ633" i="5"/>
  <c r="AO633" i="5"/>
  <c r="AP633" i="5" s="1"/>
  <c r="AQ632" i="5"/>
  <c r="AO632" i="5"/>
  <c r="AP632" i="5" s="1"/>
  <c r="AQ631" i="5"/>
  <c r="AO631" i="5"/>
  <c r="AP631" i="5" s="1"/>
  <c r="AQ630" i="5"/>
  <c r="AO630" i="5"/>
  <c r="AP630" i="5" s="1"/>
  <c r="AQ629" i="5"/>
  <c r="AO629" i="5"/>
  <c r="AP629" i="5" s="1"/>
  <c r="AQ628" i="5"/>
  <c r="AO628" i="5"/>
  <c r="AP628" i="5" s="1"/>
  <c r="AQ627" i="5"/>
  <c r="AO627" i="5"/>
  <c r="AP627" i="5" s="1"/>
  <c r="AQ626" i="5"/>
  <c r="AO626" i="5"/>
  <c r="AP626" i="5" s="1"/>
  <c r="AQ625" i="5"/>
  <c r="AO625" i="5"/>
  <c r="AP625" i="5" s="1"/>
  <c r="AQ624" i="5"/>
  <c r="AO624" i="5"/>
  <c r="AP624" i="5" s="1"/>
  <c r="AQ623" i="5"/>
  <c r="AO623" i="5"/>
  <c r="AP623" i="5" s="1"/>
  <c r="AQ622" i="5"/>
  <c r="AO622" i="5"/>
  <c r="AP622" i="5" s="1"/>
  <c r="AQ621" i="5"/>
  <c r="AO621" i="5"/>
  <c r="AP621" i="5" s="1"/>
  <c r="AQ620" i="5"/>
  <c r="AO620" i="5"/>
  <c r="AP620" i="5" s="1"/>
  <c r="AQ619" i="5"/>
  <c r="AO619" i="5"/>
  <c r="AP619" i="5" s="1"/>
  <c r="AQ618" i="5"/>
  <c r="AO618" i="5"/>
  <c r="AP618" i="5" s="1"/>
  <c r="AQ617" i="5"/>
  <c r="AO617" i="5"/>
  <c r="AP617" i="5" s="1"/>
  <c r="AQ616" i="5"/>
  <c r="AO616" i="5"/>
  <c r="AP616" i="5" s="1"/>
  <c r="AQ615" i="5"/>
  <c r="AO615" i="5"/>
  <c r="AP615" i="5" s="1"/>
  <c r="AQ614" i="5"/>
  <c r="AO614" i="5"/>
  <c r="AP614" i="5" s="1"/>
  <c r="AQ613" i="5"/>
  <c r="AO613" i="5"/>
  <c r="AP613" i="5" s="1"/>
  <c r="AQ612" i="5"/>
  <c r="AO612" i="5"/>
  <c r="AP612" i="5" s="1"/>
  <c r="AQ611" i="5"/>
  <c r="AO611" i="5"/>
  <c r="AP611" i="5" s="1"/>
  <c r="AQ610" i="5"/>
  <c r="AO610" i="5"/>
  <c r="AP610" i="5" s="1"/>
  <c r="AQ609" i="5"/>
  <c r="AO609" i="5"/>
  <c r="AP609" i="5" s="1"/>
  <c r="AQ608" i="5"/>
  <c r="AO608" i="5"/>
  <c r="AP608" i="5" s="1"/>
  <c r="AQ607" i="5"/>
  <c r="AO607" i="5"/>
  <c r="AP607" i="5" s="1"/>
  <c r="AQ606" i="5"/>
  <c r="AO606" i="5"/>
  <c r="AP606" i="5" s="1"/>
  <c r="AQ605" i="5"/>
  <c r="AO605" i="5"/>
  <c r="AP605" i="5" s="1"/>
  <c r="AQ604" i="5"/>
  <c r="AO604" i="5"/>
  <c r="AP604" i="5" s="1"/>
  <c r="AQ603" i="5"/>
  <c r="AO603" i="5"/>
  <c r="AP603" i="5" s="1"/>
  <c r="AQ602" i="5"/>
  <c r="AO602" i="5"/>
  <c r="AP602" i="5" s="1"/>
  <c r="AQ601" i="5"/>
  <c r="AO601" i="5"/>
  <c r="AP601" i="5" s="1"/>
  <c r="AQ600" i="5"/>
  <c r="AO600" i="5"/>
  <c r="AP600" i="5" s="1"/>
  <c r="AQ599" i="5"/>
  <c r="AO599" i="5"/>
  <c r="AP599" i="5" s="1"/>
  <c r="AQ598" i="5"/>
  <c r="AO598" i="5"/>
  <c r="AP598" i="5" s="1"/>
  <c r="AQ597" i="5"/>
  <c r="AO597" i="5"/>
  <c r="AP597" i="5" s="1"/>
  <c r="AQ596" i="5"/>
  <c r="AO596" i="5"/>
  <c r="AP596" i="5" s="1"/>
  <c r="AQ595" i="5"/>
  <c r="AO595" i="5"/>
  <c r="AP595" i="5" s="1"/>
  <c r="AQ594" i="5"/>
  <c r="AO594" i="5"/>
  <c r="AP594" i="5" s="1"/>
  <c r="AQ593" i="5"/>
  <c r="AO593" i="5"/>
  <c r="AP593" i="5" s="1"/>
  <c r="AQ592" i="5"/>
  <c r="AO592" i="5"/>
  <c r="AP592" i="5" s="1"/>
  <c r="AQ591" i="5"/>
  <c r="AO591" i="5"/>
  <c r="AP591" i="5" s="1"/>
  <c r="AQ590" i="5"/>
  <c r="AO590" i="5"/>
  <c r="AP590" i="5" s="1"/>
  <c r="AQ589" i="5"/>
  <c r="AO589" i="5"/>
  <c r="AP589" i="5" s="1"/>
  <c r="AQ588" i="5"/>
  <c r="AO588" i="5"/>
  <c r="AP588" i="5" s="1"/>
  <c r="AQ587" i="5"/>
  <c r="AO587" i="5"/>
  <c r="AP587" i="5" s="1"/>
  <c r="AQ586" i="5"/>
  <c r="AO586" i="5"/>
  <c r="AP586" i="5" s="1"/>
  <c r="AQ585" i="5"/>
  <c r="AO585" i="5"/>
  <c r="AP585" i="5" s="1"/>
  <c r="AQ584" i="5"/>
  <c r="AO584" i="5"/>
  <c r="AP584" i="5" s="1"/>
  <c r="AQ583" i="5"/>
  <c r="AO583" i="5"/>
  <c r="AP583" i="5" s="1"/>
  <c r="AQ582" i="5"/>
  <c r="AO582" i="5"/>
  <c r="AP582" i="5" s="1"/>
  <c r="AQ581" i="5"/>
  <c r="AO581" i="5"/>
  <c r="AP581" i="5" s="1"/>
  <c r="AQ580" i="5"/>
  <c r="AO580" i="5"/>
  <c r="AP580" i="5" s="1"/>
  <c r="AQ579" i="5"/>
  <c r="AO579" i="5"/>
  <c r="AP579" i="5" s="1"/>
  <c r="AQ578" i="5"/>
  <c r="AO578" i="5"/>
  <c r="AP578" i="5" s="1"/>
  <c r="AQ577" i="5"/>
  <c r="AO577" i="5"/>
  <c r="AP577" i="5" s="1"/>
  <c r="AQ576" i="5"/>
  <c r="AO576" i="5"/>
  <c r="AP576" i="5" s="1"/>
  <c r="AQ575" i="5"/>
  <c r="AO575" i="5"/>
  <c r="AP575" i="5" s="1"/>
  <c r="AQ574" i="5"/>
  <c r="AO574" i="5"/>
  <c r="AP574" i="5" s="1"/>
  <c r="AQ573" i="5"/>
  <c r="AO573" i="5"/>
  <c r="AP573" i="5" s="1"/>
  <c r="AQ572" i="5"/>
  <c r="AO572" i="5"/>
  <c r="AP572" i="5" s="1"/>
  <c r="AQ571" i="5"/>
  <c r="AO571" i="5"/>
  <c r="AP571" i="5" s="1"/>
  <c r="AQ570" i="5"/>
  <c r="AO570" i="5"/>
  <c r="AP570" i="5" s="1"/>
  <c r="AQ569" i="5"/>
  <c r="AO569" i="5"/>
  <c r="AP569" i="5" s="1"/>
  <c r="AQ568" i="5"/>
  <c r="AO568" i="5"/>
  <c r="AP568" i="5" s="1"/>
  <c r="AQ567" i="5"/>
  <c r="AO567" i="5"/>
  <c r="AP567" i="5" s="1"/>
  <c r="AQ566" i="5"/>
  <c r="AO566" i="5"/>
  <c r="AP566" i="5" s="1"/>
  <c r="AQ565" i="5"/>
  <c r="AO565" i="5"/>
  <c r="AP565" i="5" s="1"/>
  <c r="AQ564" i="5"/>
  <c r="AO564" i="5"/>
  <c r="AP564" i="5" s="1"/>
  <c r="AQ563" i="5"/>
  <c r="AO563" i="5"/>
  <c r="AP563" i="5" s="1"/>
  <c r="AQ562" i="5"/>
  <c r="AO562" i="5"/>
  <c r="AP562" i="5" s="1"/>
  <c r="AQ561" i="5"/>
  <c r="AO561" i="5"/>
  <c r="AP561" i="5" s="1"/>
  <c r="AQ560" i="5"/>
  <c r="AO560" i="5"/>
  <c r="AP560" i="5" s="1"/>
  <c r="AQ559" i="5"/>
  <c r="AO559" i="5"/>
  <c r="AP559" i="5" s="1"/>
  <c r="AQ558" i="5"/>
  <c r="AO558" i="5"/>
  <c r="AP558" i="5" s="1"/>
  <c r="AQ557" i="5"/>
  <c r="AO557" i="5"/>
  <c r="AP557" i="5" s="1"/>
  <c r="AQ556" i="5"/>
  <c r="AO556" i="5"/>
  <c r="AP556" i="5" s="1"/>
  <c r="AQ555" i="5"/>
  <c r="AO555" i="5"/>
  <c r="AP555" i="5" s="1"/>
  <c r="AQ554" i="5"/>
  <c r="AO554" i="5"/>
  <c r="AP554" i="5" s="1"/>
  <c r="AQ553" i="5"/>
  <c r="AO553" i="5"/>
  <c r="AP553" i="5" s="1"/>
  <c r="AQ552" i="5"/>
  <c r="AO552" i="5"/>
  <c r="AP552" i="5" s="1"/>
  <c r="AQ551" i="5"/>
  <c r="AO551" i="5"/>
  <c r="AP551" i="5" s="1"/>
  <c r="AQ550" i="5"/>
  <c r="AO550" i="5"/>
  <c r="AP550" i="5" s="1"/>
  <c r="AQ549" i="5"/>
  <c r="AO549" i="5"/>
  <c r="AP549" i="5" s="1"/>
  <c r="AQ548" i="5"/>
  <c r="AO548" i="5"/>
  <c r="AP548" i="5" s="1"/>
  <c r="AQ547" i="5"/>
  <c r="AO547" i="5"/>
  <c r="AP547" i="5" s="1"/>
  <c r="AQ546" i="5"/>
  <c r="AO546" i="5"/>
  <c r="AP546" i="5" s="1"/>
  <c r="AQ545" i="5"/>
  <c r="AO545" i="5"/>
  <c r="AP545" i="5" s="1"/>
  <c r="AQ544" i="5"/>
  <c r="AO544" i="5"/>
  <c r="AP544" i="5" s="1"/>
  <c r="AQ543" i="5"/>
  <c r="AO543" i="5"/>
  <c r="AP543" i="5" s="1"/>
  <c r="AQ542" i="5"/>
  <c r="AO542" i="5"/>
  <c r="AP542" i="5" s="1"/>
  <c r="AQ541" i="5"/>
  <c r="AO541" i="5"/>
  <c r="AP541" i="5" s="1"/>
  <c r="AQ540" i="5"/>
  <c r="AO540" i="5"/>
  <c r="AP540" i="5" s="1"/>
  <c r="AQ539" i="5"/>
  <c r="AO539" i="5"/>
  <c r="AP539" i="5" s="1"/>
  <c r="AQ538" i="5"/>
  <c r="AO538" i="5"/>
  <c r="AP538" i="5" s="1"/>
  <c r="AQ537" i="5"/>
  <c r="AO537" i="5"/>
  <c r="AP537" i="5" s="1"/>
  <c r="AQ536" i="5"/>
  <c r="AO536" i="5"/>
  <c r="AP536" i="5" s="1"/>
  <c r="AQ535" i="5"/>
  <c r="AO535" i="5"/>
  <c r="AP535" i="5" s="1"/>
  <c r="AQ534" i="5"/>
  <c r="AO534" i="5"/>
  <c r="AP534" i="5" s="1"/>
  <c r="AQ533" i="5"/>
  <c r="AO533" i="5"/>
  <c r="AP533" i="5" s="1"/>
  <c r="AQ532" i="5"/>
  <c r="AO532" i="5"/>
  <c r="AP532" i="5" s="1"/>
  <c r="AQ531" i="5"/>
  <c r="AO531" i="5"/>
  <c r="AP531" i="5" s="1"/>
  <c r="AQ530" i="5"/>
  <c r="AO530" i="5"/>
  <c r="AP530" i="5" s="1"/>
  <c r="AQ529" i="5"/>
  <c r="AO529" i="5"/>
  <c r="AP529" i="5" s="1"/>
  <c r="AQ528" i="5"/>
  <c r="AO528" i="5"/>
  <c r="AP528" i="5" s="1"/>
  <c r="AQ527" i="5"/>
  <c r="AO527" i="5"/>
  <c r="AP527" i="5" s="1"/>
  <c r="AQ526" i="5"/>
  <c r="AO526" i="5"/>
  <c r="AP526" i="5" s="1"/>
  <c r="AQ525" i="5"/>
  <c r="AO525" i="5"/>
  <c r="AP525" i="5" s="1"/>
  <c r="AQ524" i="5"/>
  <c r="AO524" i="5"/>
  <c r="AP524" i="5" s="1"/>
  <c r="AQ523" i="5"/>
  <c r="AO523" i="5"/>
  <c r="AP523" i="5" s="1"/>
  <c r="AQ522" i="5"/>
  <c r="AO522" i="5"/>
  <c r="AP522" i="5" s="1"/>
  <c r="AQ521" i="5"/>
  <c r="AO521" i="5"/>
  <c r="AP521" i="5" s="1"/>
  <c r="AQ520" i="5"/>
  <c r="AO520" i="5"/>
  <c r="AP520" i="5" s="1"/>
  <c r="AQ519" i="5"/>
  <c r="AO519" i="5"/>
  <c r="AP519" i="5" s="1"/>
  <c r="AQ518" i="5"/>
  <c r="AO518" i="5"/>
  <c r="AP518" i="5" s="1"/>
  <c r="AQ517" i="5"/>
  <c r="AO517" i="5"/>
  <c r="AP517" i="5" s="1"/>
  <c r="AQ516" i="5"/>
  <c r="AO516" i="5"/>
  <c r="AP516" i="5" s="1"/>
  <c r="AQ515" i="5"/>
  <c r="AO515" i="5"/>
  <c r="AP515" i="5" s="1"/>
  <c r="AQ514" i="5"/>
  <c r="AO514" i="5"/>
  <c r="AP514" i="5" s="1"/>
  <c r="AQ513" i="5"/>
  <c r="AO513" i="5"/>
  <c r="AP513" i="5" s="1"/>
  <c r="AQ512" i="5"/>
  <c r="AO512" i="5"/>
  <c r="AP512" i="5" s="1"/>
  <c r="AQ511" i="5"/>
  <c r="AO511" i="5"/>
  <c r="AP511" i="5" s="1"/>
  <c r="AQ510" i="5"/>
  <c r="AO510" i="5"/>
  <c r="AP510" i="5" s="1"/>
  <c r="AQ509" i="5"/>
  <c r="AO509" i="5"/>
  <c r="AP509" i="5" s="1"/>
  <c r="AQ508" i="5"/>
  <c r="AO508" i="5"/>
  <c r="AP508" i="5" s="1"/>
  <c r="AQ507" i="5"/>
  <c r="AO507" i="5"/>
  <c r="AP507" i="5" s="1"/>
  <c r="AQ506" i="5"/>
  <c r="AO506" i="5"/>
  <c r="AP506" i="5" s="1"/>
  <c r="AQ505" i="5"/>
  <c r="AO505" i="5"/>
  <c r="AP505" i="5" s="1"/>
  <c r="AQ504" i="5"/>
  <c r="AO504" i="5"/>
  <c r="AP504" i="5" s="1"/>
  <c r="AQ503" i="5"/>
  <c r="AO503" i="5"/>
  <c r="AP503" i="5" s="1"/>
  <c r="AQ502" i="5"/>
  <c r="AO502" i="5"/>
  <c r="AP502" i="5" s="1"/>
  <c r="AQ501" i="5"/>
  <c r="AO501" i="5"/>
  <c r="AP501" i="5" s="1"/>
  <c r="AQ500" i="5"/>
  <c r="AO500" i="5"/>
  <c r="AP500" i="5" s="1"/>
  <c r="AQ499" i="5"/>
  <c r="AO499" i="5"/>
  <c r="AP499" i="5" s="1"/>
  <c r="AQ498" i="5"/>
  <c r="AO498" i="5"/>
  <c r="AP498" i="5" s="1"/>
  <c r="AQ497" i="5"/>
  <c r="AO497" i="5"/>
  <c r="AP497" i="5" s="1"/>
  <c r="AQ496" i="5"/>
  <c r="AO496" i="5"/>
  <c r="AP496" i="5" s="1"/>
  <c r="AQ495" i="5"/>
  <c r="AO495" i="5"/>
  <c r="AP495" i="5" s="1"/>
  <c r="AQ494" i="5"/>
  <c r="AO494" i="5"/>
  <c r="AP494" i="5" s="1"/>
  <c r="AQ493" i="5"/>
  <c r="AO493" i="5"/>
  <c r="AP493" i="5" s="1"/>
  <c r="AQ492" i="5"/>
  <c r="AO492" i="5"/>
  <c r="AP492" i="5" s="1"/>
  <c r="AQ491" i="5"/>
  <c r="AO491" i="5"/>
  <c r="AP491" i="5" s="1"/>
  <c r="AQ490" i="5"/>
  <c r="AO490" i="5"/>
  <c r="AP490" i="5" s="1"/>
  <c r="AQ489" i="5"/>
  <c r="AO489" i="5"/>
  <c r="AP489" i="5" s="1"/>
  <c r="AQ488" i="5"/>
  <c r="AO488" i="5"/>
  <c r="AP488" i="5" s="1"/>
  <c r="AQ487" i="5"/>
  <c r="AO487" i="5"/>
  <c r="AP487" i="5" s="1"/>
  <c r="AQ486" i="5"/>
  <c r="AO486" i="5"/>
  <c r="AP486" i="5" s="1"/>
  <c r="AQ485" i="5"/>
  <c r="AO485" i="5"/>
  <c r="AP485" i="5" s="1"/>
  <c r="AQ484" i="5"/>
  <c r="AO484" i="5"/>
  <c r="AP484" i="5" s="1"/>
  <c r="AQ483" i="5"/>
  <c r="AO483" i="5"/>
  <c r="AP483" i="5" s="1"/>
  <c r="AQ482" i="5"/>
  <c r="AO482" i="5"/>
  <c r="AP482" i="5" s="1"/>
  <c r="AQ481" i="5"/>
  <c r="AO481" i="5"/>
  <c r="AP481" i="5" s="1"/>
  <c r="AQ480" i="5"/>
  <c r="AO480" i="5"/>
  <c r="AP480" i="5" s="1"/>
  <c r="AQ479" i="5"/>
  <c r="AO479" i="5"/>
  <c r="AP479" i="5" s="1"/>
  <c r="AQ478" i="5"/>
  <c r="AO478" i="5"/>
  <c r="AP478" i="5" s="1"/>
  <c r="AQ477" i="5"/>
  <c r="AO477" i="5"/>
  <c r="AP477" i="5" s="1"/>
  <c r="AQ476" i="5"/>
  <c r="AO476" i="5"/>
  <c r="AP476" i="5" s="1"/>
  <c r="AQ475" i="5"/>
  <c r="AO475" i="5"/>
  <c r="AP475" i="5" s="1"/>
  <c r="AQ474" i="5"/>
  <c r="AO474" i="5"/>
  <c r="AP474" i="5" s="1"/>
  <c r="AQ473" i="5"/>
  <c r="AO473" i="5"/>
  <c r="AP473" i="5" s="1"/>
  <c r="AQ472" i="5"/>
  <c r="AO472" i="5"/>
  <c r="AP472" i="5" s="1"/>
  <c r="AQ471" i="5"/>
  <c r="AO471" i="5"/>
  <c r="AP471" i="5" s="1"/>
  <c r="AQ470" i="5"/>
  <c r="AO470" i="5"/>
  <c r="AP470" i="5" s="1"/>
  <c r="AQ469" i="5"/>
  <c r="AO469" i="5"/>
  <c r="AP469" i="5" s="1"/>
  <c r="AQ468" i="5"/>
  <c r="AO468" i="5"/>
  <c r="AP468" i="5" s="1"/>
  <c r="AQ467" i="5"/>
  <c r="AO467" i="5"/>
  <c r="AP467" i="5" s="1"/>
  <c r="AQ466" i="5"/>
  <c r="AO466" i="5"/>
  <c r="AP466" i="5" s="1"/>
  <c r="AQ465" i="5"/>
  <c r="AO465" i="5"/>
  <c r="AP465" i="5" s="1"/>
  <c r="AQ464" i="5"/>
  <c r="AO464" i="5"/>
  <c r="AP464" i="5" s="1"/>
  <c r="AQ463" i="5"/>
  <c r="AO463" i="5"/>
  <c r="AP463" i="5" s="1"/>
  <c r="AQ462" i="5"/>
  <c r="AO462" i="5"/>
  <c r="AP462" i="5" s="1"/>
  <c r="AQ461" i="5"/>
  <c r="AO461" i="5"/>
  <c r="AP461" i="5" s="1"/>
  <c r="AQ460" i="5"/>
  <c r="AO460" i="5"/>
  <c r="AP460" i="5" s="1"/>
  <c r="AQ459" i="5"/>
  <c r="AO459" i="5"/>
  <c r="AP459" i="5" s="1"/>
  <c r="AQ458" i="5"/>
  <c r="AO458" i="5"/>
  <c r="AP458" i="5" s="1"/>
  <c r="AQ457" i="5"/>
  <c r="AO457" i="5"/>
  <c r="AP457" i="5" s="1"/>
  <c r="AQ456" i="5"/>
  <c r="AO456" i="5"/>
  <c r="AP456" i="5" s="1"/>
  <c r="AQ455" i="5"/>
  <c r="AO455" i="5"/>
  <c r="AP455" i="5" s="1"/>
  <c r="AQ454" i="5"/>
  <c r="AO454" i="5"/>
  <c r="AP454" i="5" s="1"/>
  <c r="AQ453" i="5"/>
  <c r="AO453" i="5"/>
  <c r="AP453" i="5" s="1"/>
  <c r="AQ452" i="5"/>
  <c r="AO452" i="5"/>
  <c r="AP452" i="5" s="1"/>
  <c r="AQ451" i="5"/>
  <c r="AO451" i="5"/>
  <c r="AP451" i="5" s="1"/>
  <c r="AQ450" i="5"/>
  <c r="AO450" i="5"/>
  <c r="AP450" i="5" s="1"/>
  <c r="AQ449" i="5"/>
  <c r="AO449" i="5"/>
  <c r="AP449" i="5" s="1"/>
  <c r="AQ448" i="5"/>
  <c r="AO448" i="5"/>
  <c r="AP448" i="5" s="1"/>
  <c r="AQ447" i="5"/>
  <c r="AO447" i="5"/>
  <c r="AP447" i="5" s="1"/>
  <c r="AQ446" i="5"/>
  <c r="AO446" i="5"/>
  <c r="AP446" i="5" s="1"/>
  <c r="AQ445" i="5"/>
  <c r="AO445" i="5"/>
  <c r="AP445" i="5" s="1"/>
  <c r="AQ444" i="5"/>
  <c r="AO444" i="5"/>
  <c r="AP444" i="5" s="1"/>
  <c r="AQ443" i="5"/>
  <c r="AO443" i="5"/>
  <c r="AP443" i="5" s="1"/>
  <c r="AQ442" i="5"/>
  <c r="AO442" i="5"/>
  <c r="AP442" i="5" s="1"/>
  <c r="AQ441" i="5"/>
  <c r="AO441" i="5"/>
  <c r="AP441" i="5" s="1"/>
  <c r="AQ440" i="5"/>
  <c r="AO440" i="5"/>
  <c r="AP440" i="5" s="1"/>
  <c r="AQ439" i="5"/>
  <c r="AO439" i="5"/>
  <c r="AP439" i="5" s="1"/>
  <c r="AQ438" i="5"/>
  <c r="AO438" i="5"/>
  <c r="AP438" i="5" s="1"/>
  <c r="AQ437" i="5"/>
  <c r="AO437" i="5"/>
  <c r="AP437" i="5" s="1"/>
  <c r="AQ436" i="5"/>
  <c r="AO436" i="5"/>
  <c r="AP436" i="5" s="1"/>
  <c r="AQ435" i="5"/>
  <c r="AO435" i="5"/>
  <c r="AP435" i="5" s="1"/>
  <c r="AQ434" i="5"/>
  <c r="AO434" i="5"/>
  <c r="AP434" i="5" s="1"/>
  <c r="AQ433" i="5"/>
  <c r="AO433" i="5"/>
  <c r="AP433" i="5" s="1"/>
  <c r="AQ432" i="5"/>
  <c r="AO432" i="5"/>
  <c r="AP432" i="5" s="1"/>
  <c r="AQ431" i="5"/>
  <c r="AO431" i="5"/>
  <c r="AP431" i="5" s="1"/>
  <c r="AQ430" i="5"/>
  <c r="AO430" i="5"/>
  <c r="AP430" i="5" s="1"/>
  <c r="AQ429" i="5"/>
  <c r="AO429" i="5"/>
  <c r="AP429" i="5" s="1"/>
  <c r="AQ428" i="5"/>
  <c r="AO428" i="5"/>
  <c r="AP428" i="5" s="1"/>
  <c r="AQ427" i="5"/>
  <c r="AO427" i="5"/>
  <c r="AP427" i="5" s="1"/>
  <c r="AQ426" i="5"/>
  <c r="AO426" i="5"/>
  <c r="AP426" i="5" s="1"/>
  <c r="AQ425" i="5"/>
  <c r="AO425" i="5"/>
  <c r="AP425" i="5" s="1"/>
  <c r="AQ424" i="5"/>
  <c r="AO424" i="5"/>
  <c r="AP424" i="5" s="1"/>
  <c r="AQ423" i="5"/>
  <c r="AO423" i="5"/>
  <c r="AP423" i="5" s="1"/>
  <c r="AQ422" i="5"/>
  <c r="AO422" i="5"/>
  <c r="AP422" i="5" s="1"/>
  <c r="AQ421" i="5"/>
  <c r="AO421" i="5"/>
  <c r="AP421" i="5" s="1"/>
  <c r="AQ420" i="5"/>
  <c r="AO420" i="5"/>
  <c r="AP420" i="5" s="1"/>
  <c r="AQ419" i="5"/>
  <c r="AO419" i="5"/>
  <c r="AP419" i="5" s="1"/>
  <c r="AQ418" i="5"/>
  <c r="AO418" i="5"/>
  <c r="AP418" i="5" s="1"/>
  <c r="AQ417" i="5"/>
  <c r="AO417" i="5"/>
  <c r="AP417" i="5" s="1"/>
  <c r="AQ416" i="5"/>
  <c r="AO416" i="5"/>
  <c r="AP416" i="5" s="1"/>
  <c r="AQ415" i="5"/>
  <c r="AO415" i="5"/>
  <c r="AP415" i="5" s="1"/>
  <c r="AQ414" i="5"/>
  <c r="AO414" i="5"/>
  <c r="AP414" i="5" s="1"/>
  <c r="AQ413" i="5"/>
  <c r="AO413" i="5"/>
  <c r="AP413" i="5" s="1"/>
  <c r="AQ412" i="5"/>
  <c r="AO412" i="5"/>
  <c r="AP412" i="5" s="1"/>
  <c r="AQ411" i="5"/>
  <c r="AO411" i="5"/>
  <c r="AP411" i="5" s="1"/>
  <c r="AQ410" i="5"/>
  <c r="AO410" i="5"/>
  <c r="AP410" i="5" s="1"/>
  <c r="AQ409" i="5"/>
  <c r="AO409" i="5"/>
  <c r="AP409" i="5" s="1"/>
  <c r="AQ408" i="5"/>
  <c r="AO408" i="5"/>
  <c r="AP408" i="5" s="1"/>
  <c r="AQ407" i="5"/>
  <c r="AO407" i="5"/>
  <c r="AP407" i="5" s="1"/>
  <c r="AQ406" i="5"/>
  <c r="AO406" i="5"/>
  <c r="AP406" i="5" s="1"/>
  <c r="AQ405" i="5"/>
  <c r="AO405" i="5"/>
  <c r="AP405" i="5" s="1"/>
  <c r="AQ404" i="5"/>
  <c r="AO404" i="5"/>
  <c r="AP404" i="5" s="1"/>
  <c r="AQ403" i="5"/>
  <c r="AO403" i="5"/>
  <c r="AP403" i="5" s="1"/>
  <c r="AQ402" i="5"/>
  <c r="AO402" i="5"/>
  <c r="AP402" i="5" s="1"/>
  <c r="AQ401" i="5"/>
  <c r="AO401" i="5"/>
  <c r="AP401" i="5" s="1"/>
  <c r="AQ400" i="5"/>
  <c r="AO400" i="5"/>
  <c r="AP400" i="5" s="1"/>
  <c r="AQ399" i="5"/>
  <c r="AO399" i="5"/>
  <c r="AP399" i="5" s="1"/>
  <c r="AQ398" i="5"/>
  <c r="AO398" i="5"/>
  <c r="AP398" i="5" s="1"/>
  <c r="AQ397" i="5"/>
  <c r="AO397" i="5"/>
  <c r="AP397" i="5" s="1"/>
  <c r="AQ396" i="5"/>
  <c r="AO396" i="5"/>
  <c r="AP396" i="5" s="1"/>
  <c r="AQ395" i="5"/>
  <c r="AO395" i="5"/>
  <c r="AP395" i="5" s="1"/>
  <c r="AQ394" i="5"/>
  <c r="AO394" i="5"/>
  <c r="AP394" i="5" s="1"/>
  <c r="AQ393" i="5"/>
  <c r="AO393" i="5"/>
  <c r="AP393" i="5" s="1"/>
  <c r="AQ392" i="5"/>
  <c r="AO392" i="5"/>
  <c r="AP392" i="5" s="1"/>
  <c r="AQ391" i="5"/>
  <c r="AO391" i="5"/>
  <c r="AP391" i="5" s="1"/>
  <c r="AQ390" i="5"/>
  <c r="AO390" i="5"/>
  <c r="AP390" i="5" s="1"/>
  <c r="AQ389" i="5"/>
  <c r="AO389" i="5"/>
  <c r="AP389" i="5" s="1"/>
  <c r="AQ388" i="5"/>
  <c r="AO388" i="5"/>
  <c r="AP388" i="5" s="1"/>
  <c r="AQ387" i="5"/>
  <c r="AO387" i="5"/>
  <c r="AP387" i="5" s="1"/>
  <c r="AQ386" i="5"/>
  <c r="AO386" i="5"/>
  <c r="AP386" i="5" s="1"/>
  <c r="AQ385" i="5"/>
  <c r="AO385" i="5"/>
  <c r="AP385" i="5" s="1"/>
  <c r="AQ384" i="5"/>
  <c r="AO384" i="5"/>
  <c r="AP384" i="5" s="1"/>
  <c r="AQ383" i="5"/>
  <c r="AO383" i="5"/>
  <c r="AP383" i="5" s="1"/>
  <c r="AQ382" i="5"/>
  <c r="AO382" i="5"/>
  <c r="AP382" i="5" s="1"/>
  <c r="AQ381" i="5"/>
  <c r="AO381" i="5"/>
  <c r="AP381" i="5" s="1"/>
  <c r="AQ380" i="5"/>
  <c r="AO380" i="5"/>
  <c r="AP380" i="5" s="1"/>
  <c r="AQ379" i="5"/>
  <c r="AO379" i="5"/>
  <c r="AP379" i="5" s="1"/>
  <c r="AQ378" i="5"/>
  <c r="AO378" i="5"/>
  <c r="AP378" i="5" s="1"/>
  <c r="AQ377" i="5"/>
  <c r="AO377" i="5"/>
  <c r="AP377" i="5" s="1"/>
  <c r="AQ376" i="5"/>
  <c r="AO376" i="5"/>
  <c r="AP376" i="5" s="1"/>
  <c r="AQ375" i="5"/>
  <c r="AO375" i="5"/>
  <c r="AP375" i="5" s="1"/>
  <c r="AQ374" i="5"/>
  <c r="AO374" i="5"/>
  <c r="AP374" i="5" s="1"/>
  <c r="AQ373" i="5"/>
  <c r="AO373" i="5"/>
  <c r="AP373" i="5" s="1"/>
  <c r="AQ372" i="5"/>
  <c r="AO372" i="5"/>
  <c r="AP372" i="5" s="1"/>
  <c r="AQ371" i="5"/>
  <c r="AO371" i="5"/>
  <c r="AP371" i="5" s="1"/>
  <c r="AQ370" i="5"/>
  <c r="AO370" i="5"/>
  <c r="AP370" i="5" s="1"/>
  <c r="AQ369" i="5"/>
  <c r="AO369" i="5"/>
  <c r="AP369" i="5" s="1"/>
  <c r="AQ368" i="5"/>
  <c r="AO368" i="5"/>
  <c r="AP368" i="5" s="1"/>
  <c r="AQ367" i="5"/>
  <c r="AO367" i="5"/>
  <c r="AP367" i="5" s="1"/>
  <c r="AQ366" i="5"/>
  <c r="AO366" i="5"/>
  <c r="AP366" i="5" s="1"/>
  <c r="AQ365" i="5"/>
  <c r="AO365" i="5"/>
  <c r="AP365" i="5" s="1"/>
  <c r="AQ364" i="5"/>
  <c r="AO364" i="5"/>
  <c r="AP364" i="5" s="1"/>
  <c r="AQ363" i="5"/>
  <c r="AO363" i="5"/>
  <c r="AP363" i="5" s="1"/>
  <c r="AQ362" i="5"/>
  <c r="AO362" i="5"/>
  <c r="AP362" i="5" s="1"/>
  <c r="AQ361" i="5"/>
  <c r="AO361" i="5"/>
  <c r="AP361" i="5" s="1"/>
  <c r="AQ360" i="5"/>
  <c r="AO360" i="5"/>
  <c r="AP360" i="5" s="1"/>
  <c r="AQ359" i="5"/>
  <c r="AO359" i="5"/>
  <c r="AP359" i="5" s="1"/>
  <c r="AQ358" i="5"/>
  <c r="AO358" i="5"/>
  <c r="AP358" i="5" s="1"/>
  <c r="AQ357" i="5"/>
  <c r="AO357" i="5"/>
  <c r="AP357" i="5" s="1"/>
  <c r="AQ356" i="5"/>
  <c r="AO356" i="5"/>
  <c r="AP356" i="5" s="1"/>
  <c r="AQ355" i="5"/>
  <c r="AO355" i="5"/>
  <c r="AP355" i="5" s="1"/>
  <c r="AQ354" i="5"/>
  <c r="AO354" i="5"/>
  <c r="AP354" i="5" s="1"/>
  <c r="AQ353" i="5"/>
  <c r="AO353" i="5"/>
  <c r="AP353" i="5" s="1"/>
  <c r="AQ352" i="5"/>
  <c r="AO352" i="5"/>
  <c r="AP352" i="5" s="1"/>
  <c r="AQ351" i="5"/>
  <c r="AO351" i="5"/>
  <c r="AP351" i="5" s="1"/>
  <c r="AQ350" i="5"/>
  <c r="AO350" i="5"/>
  <c r="AP350" i="5" s="1"/>
  <c r="AQ349" i="5"/>
  <c r="AO349" i="5"/>
  <c r="AP349" i="5" s="1"/>
  <c r="AQ348" i="5"/>
  <c r="AO348" i="5"/>
  <c r="AP348" i="5" s="1"/>
  <c r="AQ347" i="5"/>
  <c r="AO347" i="5"/>
  <c r="AP347" i="5" s="1"/>
  <c r="AQ346" i="5"/>
  <c r="AO346" i="5"/>
  <c r="AP346" i="5" s="1"/>
  <c r="AQ345" i="5"/>
  <c r="AO345" i="5"/>
  <c r="AP345" i="5" s="1"/>
  <c r="AQ344" i="5"/>
  <c r="AO344" i="5"/>
  <c r="AP344" i="5" s="1"/>
  <c r="AQ343" i="5"/>
  <c r="AO343" i="5"/>
  <c r="AP343" i="5" s="1"/>
  <c r="AQ342" i="5"/>
  <c r="AO342" i="5"/>
  <c r="AP342" i="5" s="1"/>
  <c r="AQ341" i="5"/>
  <c r="AO341" i="5"/>
  <c r="AP341" i="5" s="1"/>
  <c r="AQ340" i="5"/>
  <c r="AO340" i="5"/>
  <c r="AP340" i="5" s="1"/>
  <c r="AQ339" i="5"/>
  <c r="AO339" i="5"/>
  <c r="AP339" i="5" s="1"/>
  <c r="AQ338" i="5"/>
  <c r="AO338" i="5"/>
  <c r="AP338" i="5" s="1"/>
  <c r="AQ337" i="5"/>
  <c r="AO337" i="5"/>
  <c r="AP337" i="5" s="1"/>
  <c r="AQ336" i="5"/>
  <c r="AO336" i="5"/>
  <c r="AP336" i="5" s="1"/>
  <c r="AQ335" i="5"/>
  <c r="AO335" i="5"/>
  <c r="AP335" i="5" s="1"/>
  <c r="AQ334" i="5"/>
  <c r="AO334" i="5"/>
  <c r="AP334" i="5" s="1"/>
  <c r="AQ333" i="5"/>
  <c r="AO333" i="5"/>
  <c r="AP333" i="5" s="1"/>
  <c r="AQ332" i="5"/>
  <c r="AO332" i="5"/>
  <c r="AP332" i="5" s="1"/>
  <c r="AQ331" i="5"/>
  <c r="AO331" i="5"/>
  <c r="AP331" i="5" s="1"/>
  <c r="AQ330" i="5"/>
  <c r="AO330" i="5"/>
  <c r="AP330" i="5" s="1"/>
  <c r="AQ329" i="5"/>
  <c r="AO329" i="5"/>
  <c r="AP329" i="5" s="1"/>
  <c r="AQ328" i="5"/>
  <c r="AO328" i="5"/>
  <c r="AP328" i="5" s="1"/>
  <c r="AQ327" i="5"/>
  <c r="AO327" i="5"/>
  <c r="AP327" i="5" s="1"/>
  <c r="AQ326" i="5"/>
  <c r="AO326" i="5"/>
  <c r="AP326" i="5" s="1"/>
  <c r="AQ325" i="5"/>
  <c r="AO325" i="5"/>
  <c r="AP325" i="5" s="1"/>
  <c r="AQ324" i="5"/>
  <c r="AO324" i="5"/>
  <c r="AP324" i="5" s="1"/>
  <c r="AQ323" i="5"/>
  <c r="AO323" i="5"/>
  <c r="AP323" i="5" s="1"/>
  <c r="AQ322" i="5"/>
  <c r="AO322" i="5"/>
  <c r="AP322" i="5" s="1"/>
  <c r="AQ321" i="5"/>
  <c r="AO321" i="5"/>
  <c r="AP321" i="5" s="1"/>
  <c r="AQ320" i="5"/>
  <c r="AO320" i="5"/>
  <c r="AP320" i="5" s="1"/>
  <c r="AQ319" i="5"/>
  <c r="AO319" i="5"/>
  <c r="AP319" i="5" s="1"/>
  <c r="AQ318" i="5"/>
  <c r="AO318" i="5"/>
  <c r="AP318" i="5" s="1"/>
  <c r="AQ317" i="5"/>
  <c r="AO317" i="5"/>
  <c r="AP317" i="5" s="1"/>
  <c r="AQ316" i="5"/>
  <c r="AO316" i="5"/>
  <c r="AP316" i="5" s="1"/>
  <c r="AQ315" i="5"/>
  <c r="AO315" i="5"/>
  <c r="AP315" i="5" s="1"/>
  <c r="AQ314" i="5"/>
  <c r="AO314" i="5"/>
  <c r="AP314" i="5" s="1"/>
  <c r="AQ313" i="5"/>
  <c r="AO313" i="5"/>
  <c r="AP313" i="5" s="1"/>
  <c r="AQ312" i="5"/>
  <c r="AO312" i="5"/>
  <c r="AP312" i="5" s="1"/>
  <c r="AQ311" i="5"/>
  <c r="AO311" i="5"/>
  <c r="AP311" i="5" s="1"/>
  <c r="AQ310" i="5"/>
  <c r="AO310" i="5"/>
  <c r="AP310" i="5" s="1"/>
  <c r="AQ309" i="5"/>
  <c r="AO309" i="5"/>
  <c r="AP309" i="5" s="1"/>
  <c r="AQ308" i="5"/>
  <c r="AO308" i="5"/>
  <c r="AP308" i="5" s="1"/>
  <c r="AQ307" i="5"/>
  <c r="AO307" i="5"/>
  <c r="AP307" i="5" s="1"/>
  <c r="AQ306" i="5"/>
  <c r="AO306" i="5"/>
  <c r="AP306" i="5" s="1"/>
  <c r="AQ305" i="5"/>
  <c r="AO305" i="5"/>
  <c r="AP305" i="5" s="1"/>
  <c r="AQ304" i="5"/>
  <c r="AO304" i="5"/>
  <c r="AP304" i="5" s="1"/>
  <c r="AQ303" i="5"/>
  <c r="AO303" i="5"/>
  <c r="AP303" i="5" s="1"/>
  <c r="AQ302" i="5"/>
  <c r="AO302" i="5"/>
  <c r="AP302" i="5" s="1"/>
  <c r="AQ301" i="5"/>
  <c r="AO301" i="5"/>
  <c r="AP301" i="5" s="1"/>
  <c r="AQ300" i="5"/>
  <c r="AO300" i="5"/>
  <c r="AP300" i="5" s="1"/>
  <c r="AQ299" i="5"/>
  <c r="AO299" i="5"/>
  <c r="AP299" i="5" s="1"/>
  <c r="AQ298" i="5"/>
  <c r="AO298" i="5"/>
  <c r="AP298" i="5" s="1"/>
  <c r="AQ297" i="5"/>
  <c r="AO297" i="5"/>
  <c r="AP297" i="5" s="1"/>
  <c r="AQ296" i="5"/>
  <c r="AO296" i="5"/>
  <c r="AP296" i="5" s="1"/>
  <c r="AQ295" i="5"/>
  <c r="AO295" i="5"/>
  <c r="AP295" i="5" s="1"/>
  <c r="AQ294" i="5"/>
  <c r="AO294" i="5"/>
  <c r="AP294" i="5" s="1"/>
  <c r="AQ293" i="5"/>
  <c r="AO293" i="5"/>
  <c r="AP293" i="5" s="1"/>
  <c r="AQ292" i="5"/>
  <c r="AO292" i="5"/>
  <c r="AP292" i="5" s="1"/>
  <c r="AQ291" i="5"/>
  <c r="AO291" i="5"/>
  <c r="AP291" i="5" s="1"/>
  <c r="AQ290" i="5"/>
  <c r="AO290" i="5"/>
  <c r="AP290" i="5" s="1"/>
  <c r="AQ289" i="5"/>
  <c r="AO289" i="5"/>
  <c r="AP289" i="5" s="1"/>
  <c r="AQ288" i="5"/>
  <c r="AO288" i="5"/>
  <c r="AP288" i="5" s="1"/>
  <c r="AQ287" i="5"/>
  <c r="AO287" i="5"/>
  <c r="AP287" i="5" s="1"/>
  <c r="AQ286" i="5"/>
  <c r="AO286" i="5"/>
  <c r="AP286" i="5" s="1"/>
  <c r="AQ285" i="5"/>
  <c r="AO285" i="5"/>
  <c r="AP285" i="5" s="1"/>
  <c r="AQ284" i="5"/>
  <c r="AO284" i="5"/>
  <c r="AP284" i="5" s="1"/>
  <c r="AQ283" i="5"/>
  <c r="AO283" i="5"/>
  <c r="AP283" i="5" s="1"/>
  <c r="AQ282" i="5"/>
  <c r="AO282" i="5"/>
  <c r="AP282" i="5" s="1"/>
  <c r="AQ281" i="5"/>
  <c r="AO281" i="5"/>
  <c r="AP281" i="5" s="1"/>
  <c r="AQ280" i="5"/>
  <c r="AO280" i="5"/>
  <c r="AP280" i="5" s="1"/>
  <c r="AQ279" i="5"/>
  <c r="AO279" i="5"/>
  <c r="AP279" i="5" s="1"/>
  <c r="AQ278" i="5"/>
  <c r="AO278" i="5"/>
  <c r="AP278" i="5" s="1"/>
  <c r="AQ277" i="5"/>
  <c r="AO277" i="5"/>
  <c r="AP277" i="5" s="1"/>
  <c r="AQ276" i="5"/>
  <c r="AO276" i="5"/>
  <c r="AP276" i="5" s="1"/>
  <c r="AQ275" i="5"/>
  <c r="AO275" i="5"/>
  <c r="AP275" i="5" s="1"/>
  <c r="AQ274" i="5"/>
  <c r="AO274" i="5"/>
  <c r="AP274" i="5" s="1"/>
  <c r="AQ273" i="5"/>
  <c r="AO273" i="5"/>
  <c r="AP273" i="5" s="1"/>
  <c r="AQ272" i="5"/>
  <c r="AO272" i="5"/>
  <c r="AP272" i="5" s="1"/>
  <c r="AQ271" i="5"/>
  <c r="AO271" i="5"/>
  <c r="AP271" i="5" s="1"/>
  <c r="AQ270" i="5"/>
  <c r="AO270" i="5"/>
  <c r="AP270" i="5" s="1"/>
  <c r="AQ269" i="5"/>
  <c r="AO269" i="5"/>
  <c r="AP269" i="5" s="1"/>
  <c r="AQ268" i="5"/>
  <c r="AO268" i="5"/>
  <c r="AP268" i="5" s="1"/>
  <c r="AQ267" i="5"/>
  <c r="AO267" i="5"/>
  <c r="AP267" i="5" s="1"/>
  <c r="AQ266" i="5"/>
  <c r="AO266" i="5"/>
  <c r="AP266" i="5" s="1"/>
  <c r="AQ265" i="5"/>
  <c r="AO265" i="5"/>
  <c r="AP265" i="5" s="1"/>
  <c r="AQ264" i="5"/>
  <c r="AO264" i="5"/>
  <c r="AP264" i="5" s="1"/>
  <c r="AQ263" i="5"/>
  <c r="AO263" i="5"/>
  <c r="AP263" i="5" s="1"/>
  <c r="AQ262" i="5"/>
  <c r="AO262" i="5"/>
  <c r="AP262" i="5" s="1"/>
  <c r="AQ261" i="5"/>
  <c r="AO261" i="5"/>
  <c r="AP261" i="5" s="1"/>
  <c r="AQ260" i="5"/>
  <c r="AO260" i="5"/>
  <c r="AP260" i="5" s="1"/>
  <c r="AQ259" i="5"/>
  <c r="AO259" i="5"/>
  <c r="AP259" i="5" s="1"/>
  <c r="AQ258" i="5"/>
  <c r="AO258" i="5"/>
  <c r="AP258" i="5" s="1"/>
  <c r="AQ257" i="5"/>
  <c r="AO257" i="5"/>
  <c r="AP257" i="5" s="1"/>
  <c r="AQ256" i="5"/>
  <c r="AO256" i="5"/>
  <c r="AP256" i="5" s="1"/>
  <c r="AQ255" i="5"/>
  <c r="AO255" i="5"/>
  <c r="AP255" i="5" s="1"/>
  <c r="AQ254" i="5"/>
  <c r="AO254" i="5"/>
  <c r="AP254" i="5" s="1"/>
  <c r="AQ253" i="5"/>
  <c r="AO253" i="5"/>
  <c r="AP253" i="5" s="1"/>
  <c r="AQ252" i="5"/>
  <c r="AO252" i="5"/>
  <c r="AP252" i="5" s="1"/>
  <c r="AQ251" i="5"/>
  <c r="AO251" i="5"/>
  <c r="AP251" i="5" s="1"/>
  <c r="AQ250" i="5"/>
  <c r="AO250" i="5"/>
  <c r="AP250" i="5" s="1"/>
  <c r="AQ249" i="5"/>
  <c r="AO249" i="5"/>
  <c r="AP249" i="5" s="1"/>
  <c r="AQ248" i="5"/>
  <c r="AO248" i="5"/>
  <c r="AP248" i="5" s="1"/>
  <c r="AQ247" i="5"/>
  <c r="AO247" i="5"/>
  <c r="AP247" i="5" s="1"/>
  <c r="AQ246" i="5"/>
  <c r="AO246" i="5"/>
  <c r="AP246" i="5" s="1"/>
  <c r="AQ245" i="5"/>
  <c r="AO245" i="5"/>
  <c r="AP245" i="5" s="1"/>
  <c r="AQ244" i="5"/>
  <c r="AO244" i="5"/>
  <c r="AP244" i="5" s="1"/>
  <c r="AQ243" i="5"/>
  <c r="AO243" i="5"/>
  <c r="AP243" i="5" s="1"/>
  <c r="AQ242" i="5"/>
  <c r="AO242" i="5"/>
  <c r="AP242" i="5" s="1"/>
  <c r="AQ241" i="5"/>
  <c r="AO241" i="5"/>
  <c r="AP241" i="5" s="1"/>
  <c r="AQ240" i="5"/>
  <c r="AO240" i="5"/>
  <c r="AP240" i="5" s="1"/>
  <c r="AQ239" i="5"/>
  <c r="AO239" i="5"/>
  <c r="AP239" i="5" s="1"/>
  <c r="AQ238" i="5"/>
  <c r="AO238" i="5"/>
  <c r="AP238" i="5" s="1"/>
  <c r="AQ237" i="5"/>
  <c r="AO237" i="5"/>
  <c r="AP237" i="5" s="1"/>
  <c r="AQ236" i="5"/>
  <c r="AO236" i="5"/>
  <c r="AP236" i="5" s="1"/>
  <c r="AQ235" i="5"/>
  <c r="AO235" i="5"/>
  <c r="AP235" i="5" s="1"/>
  <c r="AQ234" i="5"/>
  <c r="AO234" i="5"/>
  <c r="AP234" i="5" s="1"/>
  <c r="AQ233" i="5"/>
  <c r="AO233" i="5"/>
  <c r="AP233" i="5" s="1"/>
  <c r="AQ232" i="5"/>
  <c r="AO232" i="5"/>
  <c r="AP232" i="5" s="1"/>
  <c r="AQ231" i="5"/>
  <c r="AO231" i="5"/>
  <c r="AP231" i="5" s="1"/>
  <c r="AQ230" i="5"/>
  <c r="AO230" i="5"/>
  <c r="AP230" i="5" s="1"/>
  <c r="AQ229" i="5"/>
  <c r="AO229" i="5"/>
  <c r="AP229" i="5" s="1"/>
  <c r="AQ228" i="5"/>
  <c r="AO228" i="5"/>
  <c r="AP228" i="5" s="1"/>
  <c r="AQ227" i="5"/>
  <c r="AO227" i="5"/>
  <c r="AP227" i="5" s="1"/>
  <c r="AQ226" i="5"/>
  <c r="AO226" i="5"/>
  <c r="AP226" i="5" s="1"/>
  <c r="AQ225" i="5"/>
  <c r="AO225" i="5"/>
  <c r="AP225" i="5" s="1"/>
  <c r="AQ224" i="5"/>
  <c r="AO224" i="5"/>
  <c r="AP224" i="5" s="1"/>
  <c r="AQ223" i="5"/>
  <c r="AO223" i="5"/>
  <c r="AP223" i="5" s="1"/>
  <c r="AQ222" i="5"/>
  <c r="AO222" i="5"/>
  <c r="AP222" i="5" s="1"/>
  <c r="AQ221" i="5"/>
  <c r="AO221" i="5"/>
  <c r="AP221" i="5" s="1"/>
  <c r="AQ220" i="5"/>
  <c r="AO220" i="5"/>
  <c r="AP220" i="5" s="1"/>
  <c r="AQ219" i="5"/>
  <c r="AO219" i="5"/>
  <c r="AP219" i="5" s="1"/>
  <c r="AQ218" i="5"/>
  <c r="AO218" i="5"/>
  <c r="AP218" i="5" s="1"/>
  <c r="AQ217" i="5"/>
  <c r="AO217" i="5"/>
  <c r="AP217" i="5" s="1"/>
  <c r="AQ216" i="5"/>
  <c r="AO216" i="5"/>
  <c r="AP216" i="5" s="1"/>
  <c r="AQ215" i="5"/>
  <c r="AO215" i="5"/>
  <c r="AP215" i="5" s="1"/>
  <c r="AQ214" i="5"/>
  <c r="AO214" i="5"/>
  <c r="AP214" i="5" s="1"/>
  <c r="AQ213" i="5"/>
  <c r="AO213" i="5"/>
  <c r="AP213" i="5" s="1"/>
  <c r="AQ212" i="5"/>
  <c r="AO212" i="5"/>
  <c r="AP212" i="5" s="1"/>
  <c r="AQ211" i="5"/>
  <c r="AO211" i="5"/>
  <c r="AP211" i="5" s="1"/>
  <c r="AQ210" i="5"/>
  <c r="AO210" i="5"/>
  <c r="AP210" i="5" s="1"/>
  <c r="AQ209" i="5"/>
  <c r="AO209" i="5"/>
  <c r="AP209" i="5" s="1"/>
  <c r="AQ208" i="5"/>
  <c r="AO208" i="5"/>
  <c r="AP208" i="5" s="1"/>
  <c r="AQ207" i="5"/>
  <c r="AO207" i="5"/>
  <c r="AP207" i="5" s="1"/>
  <c r="AQ206" i="5"/>
  <c r="AO206" i="5"/>
  <c r="AP206" i="5" s="1"/>
  <c r="AQ205" i="5"/>
  <c r="AO205" i="5"/>
  <c r="AP205" i="5" s="1"/>
  <c r="AQ204" i="5"/>
  <c r="AO204" i="5"/>
  <c r="AP204" i="5" s="1"/>
  <c r="AQ203" i="5"/>
  <c r="AO203" i="5"/>
  <c r="AP203" i="5" s="1"/>
  <c r="AQ202" i="5"/>
  <c r="AO202" i="5"/>
  <c r="AP202" i="5" s="1"/>
  <c r="AQ201" i="5"/>
  <c r="AO201" i="5"/>
  <c r="AP201" i="5" s="1"/>
  <c r="AQ200" i="5"/>
  <c r="AO200" i="5"/>
  <c r="AP200" i="5" s="1"/>
  <c r="AQ199" i="5"/>
  <c r="AO199" i="5"/>
  <c r="AP199" i="5" s="1"/>
  <c r="AQ198" i="5"/>
  <c r="AO198" i="5"/>
  <c r="AP198" i="5" s="1"/>
  <c r="AQ197" i="5"/>
  <c r="AO197" i="5"/>
  <c r="AP197" i="5" s="1"/>
  <c r="AQ196" i="5"/>
  <c r="AO196" i="5"/>
  <c r="AP196" i="5" s="1"/>
  <c r="AQ195" i="5"/>
  <c r="AO195" i="5"/>
  <c r="AP195" i="5" s="1"/>
  <c r="AQ194" i="5"/>
  <c r="AO194" i="5"/>
  <c r="AP194" i="5" s="1"/>
  <c r="AQ193" i="5"/>
  <c r="AO193" i="5"/>
  <c r="AP193" i="5" s="1"/>
  <c r="AQ192" i="5"/>
  <c r="AO192" i="5"/>
  <c r="AP192" i="5" s="1"/>
  <c r="AQ191" i="5"/>
  <c r="AO191" i="5"/>
  <c r="AP191" i="5" s="1"/>
  <c r="AQ190" i="5"/>
  <c r="AO190" i="5"/>
  <c r="AP190" i="5" s="1"/>
  <c r="AQ189" i="5"/>
  <c r="AO189" i="5"/>
  <c r="AP189" i="5" s="1"/>
  <c r="AQ188" i="5"/>
  <c r="AO188" i="5"/>
  <c r="AP188" i="5" s="1"/>
  <c r="AQ187" i="5"/>
  <c r="AO187" i="5"/>
  <c r="AP187" i="5" s="1"/>
  <c r="AQ186" i="5"/>
  <c r="AO186" i="5"/>
  <c r="AP186" i="5" s="1"/>
  <c r="AQ185" i="5"/>
  <c r="AO185" i="5"/>
  <c r="AP185" i="5" s="1"/>
  <c r="AQ184" i="5"/>
  <c r="AO184" i="5"/>
  <c r="AP184" i="5" s="1"/>
  <c r="AQ183" i="5"/>
  <c r="AO183" i="5"/>
  <c r="AP183" i="5" s="1"/>
  <c r="AQ182" i="5"/>
  <c r="AO182" i="5"/>
  <c r="AP182" i="5" s="1"/>
  <c r="AQ181" i="5"/>
  <c r="AO181" i="5"/>
  <c r="AP181" i="5" s="1"/>
  <c r="AQ180" i="5"/>
  <c r="AO180" i="5"/>
  <c r="AP180" i="5" s="1"/>
  <c r="AQ179" i="5"/>
  <c r="AO179" i="5"/>
  <c r="AP179" i="5" s="1"/>
  <c r="AQ178" i="5"/>
  <c r="AO178" i="5"/>
  <c r="AP178" i="5" s="1"/>
  <c r="AQ177" i="5"/>
  <c r="AO177" i="5"/>
  <c r="AP177" i="5" s="1"/>
  <c r="AQ176" i="5"/>
  <c r="AO176" i="5"/>
  <c r="AP176" i="5" s="1"/>
  <c r="AQ175" i="5"/>
  <c r="AO175" i="5"/>
  <c r="AP175" i="5" s="1"/>
  <c r="AQ174" i="5"/>
  <c r="AO174" i="5"/>
  <c r="AP174" i="5" s="1"/>
  <c r="AQ173" i="5"/>
  <c r="AO173" i="5"/>
  <c r="AP173" i="5" s="1"/>
  <c r="AQ172" i="5"/>
  <c r="AO172" i="5"/>
  <c r="AP172" i="5" s="1"/>
  <c r="AQ171" i="5"/>
  <c r="AO171" i="5"/>
  <c r="AP171" i="5" s="1"/>
  <c r="AQ170" i="5"/>
  <c r="AO170" i="5"/>
  <c r="AP170" i="5" s="1"/>
  <c r="AQ169" i="5"/>
  <c r="AO169" i="5"/>
  <c r="AP169" i="5" s="1"/>
  <c r="AQ168" i="5"/>
  <c r="AO168" i="5"/>
  <c r="AP168" i="5" s="1"/>
  <c r="AQ167" i="5"/>
  <c r="AO167" i="5"/>
  <c r="AP167" i="5" s="1"/>
  <c r="AQ166" i="5"/>
  <c r="AO166" i="5"/>
  <c r="AP166" i="5" s="1"/>
  <c r="AQ165" i="5"/>
  <c r="AO165" i="5"/>
  <c r="AP165" i="5" s="1"/>
  <c r="AQ164" i="5"/>
  <c r="AO164" i="5"/>
  <c r="AP164" i="5" s="1"/>
  <c r="AQ163" i="5"/>
  <c r="AO163" i="5"/>
  <c r="AP163" i="5" s="1"/>
  <c r="AQ162" i="5"/>
  <c r="AO162" i="5"/>
  <c r="AP162" i="5" s="1"/>
  <c r="AQ161" i="5"/>
  <c r="AO161" i="5"/>
  <c r="AP161" i="5" s="1"/>
  <c r="AQ160" i="5"/>
  <c r="AO160" i="5"/>
  <c r="AP160" i="5" s="1"/>
  <c r="AQ159" i="5"/>
  <c r="AO159" i="5"/>
  <c r="AP159" i="5" s="1"/>
  <c r="AQ158" i="5"/>
  <c r="AO158" i="5"/>
  <c r="AP158" i="5" s="1"/>
  <c r="AQ157" i="5"/>
  <c r="AO157" i="5"/>
  <c r="AP157" i="5" s="1"/>
  <c r="AQ156" i="5"/>
  <c r="AO156" i="5"/>
  <c r="AP156" i="5" s="1"/>
  <c r="AQ155" i="5"/>
  <c r="AO155" i="5"/>
  <c r="AP155" i="5" s="1"/>
  <c r="AQ154" i="5"/>
  <c r="AO154" i="5"/>
  <c r="AP154" i="5" s="1"/>
  <c r="AQ153" i="5"/>
  <c r="AO153" i="5"/>
  <c r="AP153" i="5" s="1"/>
  <c r="AQ152" i="5"/>
  <c r="AO152" i="5"/>
  <c r="AP152" i="5" s="1"/>
  <c r="AQ151" i="5"/>
  <c r="AO151" i="5"/>
  <c r="AP151" i="5" s="1"/>
  <c r="AQ150" i="5"/>
  <c r="AO150" i="5"/>
  <c r="AP150" i="5" s="1"/>
  <c r="AQ149" i="5"/>
  <c r="AO149" i="5"/>
  <c r="AP149" i="5" s="1"/>
  <c r="AQ148" i="5"/>
  <c r="AO148" i="5"/>
  <c r="AP148" i="5" s="1"/>
  <c r="AQ147" i="5"/>
  <c r="AO147" i="5"/>
  <c r="AP147" i="5" s="1"/>
  <c r="AQ146" i="5"/>
  <c r="AO146" i="5"/>
  <c r="AP146" i="5" s="1"/>
  <c r="AQ145" i="5"/>
  <c r="AO145" i="5"/>
  <c r="AP145" i="5" s="1"/>
  <c r="AQ144" i="5"/>
  <c r="AO144" i="5"/>
  <c r="AP144" i="5" s="1"/>
  <c r="AQ143" i="5"/>
  <c r="AO143" i="5"/>
  <c r="AP143" i="5" s="1"/>
  <c r="AQ142" i="5"/>
  <c r="AO142" i="5"/>
  <c r="AP142" i="5" s="1"/>
  <c r="AQ141" i="5"/>
  <c r="AO141" i="5"/>
  <c r="AP141" i="5" s="1"/>
  <c r="AQ140" i="5"/>
  <c r="AO140" i="5"/>
  <c r="AP140" i="5" s="1"/>
  <c r="AQ139" i="5"/>
  <c r="AO139" i="5"/>
  <c r="AP139" i="5" s="1"/>
  <c r="AQ138" i="5"/>
  <c r="AO138" i="5"/>
  <c r="AP138" i="5" s="1"/>
  <c r="AQ137" i="5"/>
  <c r="AO137" i="5"/>
  <c r="AP137" i="5" s="1"/>
  <c r="AQ136" i="5"/>
  <c r="AO136" i="5"/>
  <c r="AP136" i="5" s="1"/>
  <c r="AQ135" i="5"/>
  <c r="AO135" i="5"/>
  <c r="AP135" i="5" s="1"/>
  <c r="AQ134" i="5"/>
  <c r="AO134" i="5"/>
  <c r="AP134" i="5" s="1"/>
  <c r="AQ133" i="5"/>
  <c r="AO133" i="5"/>
  <c r="AP133" i="5" s="1"/>
  <c r="AQ132" i="5"/>
  <c r="AO132" i="5"/>
  <c r="AP132" i="5" s="1"/>
  <c r="AQ131" i="5"/>
  <c r="AO131" i="5"/>
  <c r="AP131" i="5" s="1"/>
  <c r="AQ130" i="5"/>
  <c r="AO130" i="5"/>
  <c r="AP130" i="5" s="1"/>
  <c r="AQ129" i="5"/>
  <c r="AO129" i="5"/>
  <c r="AP129" i="5" s="1"/>
  <c r="AQ128" i="5"/>
  <c r="AO128" i="5"/>
  <c r="AP128" i="5" s="1"/>
  <c r="AQ127" i="5"/>
  <c r="AO127" i="5"/>
  <c r="AP127" i="5" s="1"/>
  <c r="AQ126" i="5"/>
  <c r="AO126" i="5"/>
  <c r="AP126" i="5" s="1"/>
  <c r="AQ125" i="5"/>
  <c r="AO125" i="5"/>
  <c r="AP125" i="5" s="1"/>
  <c r="AQ124" i="5"/>
  <c r="AO124" i="5"/>
  <c r="AP124" i="5" s="1"/>
  <c r="AQ123" i="5"/>
  <c r="AO123" i="5"/>
  <c r="AP123" i="5" s="1"/>
  <c r="AQ122" i="5"/>
  <c r="AO122" i="5"/>
  <c r="AP122" i="5" s="1"/>
  <c r="AQ121" i="5"/>
  <c r="AO121" i="5"/>
  <c r="AP121" i="5" s="1"/>
  <c r="AQ120" i="5"/>
  <c r="AO120" i="5"/>
  <c r="AP120" i="5" s="1"/>
  <c r="AQ119" i="5"/>
  <c r="AO119" i="5"/>
  <c r="AP119" i="5" s="1"/>
  <c r="AQ118" i="5"/>
  <c r="AO118" i="5"/>
  <c r="AP118" i="5" s="1"/>
  <c r="AQ117" i="5"/>
  <c r="AO117" i="5"/>
  <c r="AP117" i="5" s="1"/>
  <c r="AQ116" i="5"/>
  <c r="AO116" i="5"/>
  <c r="AP116" i="5" s="1"/>
  <c r="AQ115" i="5"/>
  <c r="AO115" i="5"/>
  <c r="AP115" i="5" s="1"/>
  <c r="AQ114" i="5"/>
  <c r="AO114" i="5"/>
  <c r="AP114" i="5" s="1"/>
  <c r="AQ113" i="5"/>
  <c r="AO113" i="5"/>
  <c r="AP113" i="5" s="1"/>
  <c r="AQ112" i="5"/>
  <c r="AO112" i="5"/>
  <c r="AP112" i="5" s="1"/>
  <c r="AQ111" i="5"/>
  <c r="AO111" i="5"/>
  <c r="AP111" i="5" s="1"/>
  <c r="AQ110" i="5"/>
  <c r="AO110" i="5"/>
  <c r="AP110" i="5" s="1"/>
  <c r="AQ109" i="5"/>
  <c r="AO109" i="5"/>
  <c r="AP109" i="5" s="1"/>
  <c r="AQ108" i="5"/>
  <c r="AO108" i="5"/>
  <c r="AP108" i="5" s="1"/>
  <c r="AQ107" i="5"/>
  <c r="AO107" i="5"/>
  <c r="AP107" i="5" s="1"/>
  <c r="AQ106" i="5"/>
  <c r="AO106" i="5"/>
  <c r="AP106" i="5" s="1"/>
  <c r="AQ105" i="5"/>
  <c r="AO105" i="5"/>
  <c r="AP105" i="5" s="1"/>
  <c r="AQ104" i="5"/>
  <c r="AO104" i="5"/>
  <c r="AP104" i="5" s="1"/>
  <c r="AQ103" i="5"/>
  <c r="AO103" i="5"/>
  <c r="AP103" i="5" s="1"/>
  <c r="AQ102" i="5"/>
  <c r="AO102" i="5"/>
  <c r="AP102" i="5" s="1"/>
  <c r="AQ101" i="5"/>
  <c r="AO101" i="5"/>
  <c r="AP101" i="5" s="1"/>
  <c r="AQ100" i="5"/>
  <c r="AO100" i="5"/>
  <c r="AP100" i="5" s="1"/>
  <c r="AQ99" i="5"/>
  <c r="AO99" i="5"/>
  <c r="AP99" i="5" s="1"/>
  <c r="AQ98" i="5"/>
  <c r="AO98" i="5"/>
  <c r="AP98" i="5" s="1"/>
  <c r="AQ97" i="5"/>
  <c r="AO97" i="5"/>
  <c r="AP97" i="5" s="1"/>
  <c r="AQ96" i="5"/>
  <c r="AO96" i="5"/>
  <c r="AP96" i="5" s="1"/>
  <c r="AQ95" i="5"/>
  <c r="AO95" i="5"/>
  <c r="AP95" i="5" s="1"/>
  <c r="AQ94" i="5"/>
  <c r="AO94" i="5"/>
  <c r="AP94" i="5" s="1"/>
  <c r="AQ93" i="5"/>
  <c r="AO93" i="5"/>
  <c r="AP93" i="5" s="1"/>
  <c r="AQ92" i="5"/>
  <c r="AO92" i="5"/>
  <c r="AP92" i="5" s="1"/>
  <c r="AQ91" i="5"/>
  <c r="AO91" i="5"/>
  <c r="AP91" i="5" s="1"/>
  <c r="AQ90" i="5"/>
  <c r="AO90" i="5"/>
  <c r="AP90" i="5" s="1"/>
  <c r="AQ89" i="5"/>
  <c r="AO89" i="5"/>
  <c r="AP89" i="5" s="1"/>
  <c r="AQ88" i="5"/>
  <c r="AO88" i="5"/>
  <c r="AP88" i="5" s="1"/>
  <c r="AQ87" i="5"/>
  <c r="AO87" i="5"/>
  <c r="AP87" i="5" s="1"/>
  <c r="AQ86" i="5"/>
  <c r="AO86" i="5"/>
  <c r="AP86" i="5" s="1"/>
  <c r="AQ85" i="5"/>
  <c r="AO85" i="5"/>
  <c r="AP85" i="5" s="1"/>
  <c r="AQ84" i="5"/>
  <c r="AO84" i="5"/>
  <c r="AP84" i="5" s="1"/>
  <c r="AQ83" i="5"/>
  <c r="AO83" i="5"/>
  <c r="AP83" i="5" s="1"/>
  <c r="AQ82" i="5"/>
  <c r="AO82" i="5"/>
  <c r="AP82" i="5" s="1"/>
  <c r="AQ81" i="5"/>
  <c r="AO81" i="5"/>
  <c r="AP81" i="5" s="1"/>
  <c r="AQ80" i="5"/>
  <c r="AO80" i="5"/>
  <c r="AP80" i="5" s="1"/>
  <c r="AQ79" i="5"/>
  <c r="AO79" i="5"/>
  <c r="AP79" i="5" s="1"/>
  <c r="AQ78" i="5"/>
  <c r="AO78" i="5"/>
  <c r="AP78" i="5" s="1"/>
  <c r="AQ77" i="5"/>
  <c r="AO77" i="5"/>
  <c r="AP77" i="5" s="1"/>
  <c r="AQ76" i="5"/>
  <c r="AO76" i="5"/>
  <c r="AP76" i="5" s="1"/>
  <c r="AQ75" i="5"/>
  <c r="AO75" i="5"/>
  <c r="AP75" i="5" s="1"/>
  <c r="AQ74" i="5"/>
  <c r="AO74" i="5"/>
  <c r="AP74" i="5" s="1"/>
  <c r="AQ73" i="5"/>
  <c r="AO73" i="5"/>
  <c r="AP73" i="5" s="1"/>
  <c r="AQ72" i="5"/>
  <c r="AO72" i="5"/>
  <c r="AP72" i="5" s="1"/>
  <c r="AQ71" i="5"/>
  <c r="AO71" i="5"/>
  <c r="AP71" i="5" s="1"/>
  <c r="AQ70" i="5"/>
  <c r="AO70" i="5"/>
  <c r="AP70" i="5" s="1"/>
  <c r="AQ69" i="5"/>
  <c r="AO69" i="5"/>
  <c r="AP69" i="5" s="1"/>
  <c r="AQ68" i="5"/>
  <c r="AO68" i="5"/>
  <c r="AP68" i="5" s="1"/>
  <c r="AQ67" i="5"/>
  <c r="AO67" i="5"/>
  <c r="AP67" i="5" s="1"/>
  <c r="AQ66" i="5"/>
  <c r="AO66" i="5"/>
  <c r="AP66" i="5" s="1"/>
  <c r="AQ65" i="5"/>
  <c r="AO65" i="5"/>
  <c r="AP65" i="5" s="1"/>
  <c r="AQ64" i="5"/>
  <c r="AO64" i="5"/>
  <c r="AP64" i="5" s="1"/>
  <c r="AQ63" i="5"/>
  <c r="AO63" i="5"/>
  <c r="AP63" i="5" s="1"/>
  <c r="AQ62" i="5"/>
  <c r="AO62" i="5"/>
  <c r="AP62" i="5" s="1"/>
  <c r="AQ61" i="5"/>
  <c r="AO61" i="5"/>
  <c r="AP61" i="5" s="1"/>
  <c r="AQ60" i="5"/>
  <c r="AO60" i="5"/>
  <c r="AP60" i="5" s="1"/>
  <c r="AQ59" i="5"/>
  <c r="AO59" i="5"/>
  <c r="AP59" i="5" s="1"/>
  <c r="AQ58" i="5"/>
  <c r="AO58" i="5"/>
  <c r="AP58" i="5" s="1"/>
  <c r="AQ57" i="5"/>
  <c r="AO57" i="5"/>
  <c r="AP57" i="5" s="1"/>
  <c r="AQ56" i="5"/>
  <c r="AO56" i="5"/>
  <c r="AP56" i="5" s="1"/>
  <c r="AQ55" i="5"/>
  <c r="AO55" i="5"/>
  <c r="AP55" i="5" s="1"/>
  <c r="AQ54" i="5"/>
  <c r="AO54" i="5"/>
  <c r="AP54" i="5" s="1"/>
  <c r="AQ53" i="5"/>
  <c r="AO53" i="5"/>
  <c r="AP53" i="5" s="1"/>
  <c r="AQ52" i="5"/>
  <c r="AO52" i="5"/>
  <c r="AP52" i="5" s="1"/>
  <c r="AQ51" i="5"/>
  <c r="AO51" i="5"/>
  <c r="AP51" i="5" s="1"/>
  <c r="AQ50" i="5"/>
  <c r="AO50" i="5"/>
  <c r="AP50" i="5" s="1"/>
  <c r="AQ49" i="5"/>
  <c r="AO49" i="5"/>
  <c r="AP49" i="5" s="1"/>
  <c r="AQ48" i="5"/>
  <c r="AO48" i="5"/>
  <c r="AP48" i="5" s="1"/>
  <c r="AQ47" i="5"/>
  <c r="AO47" i="5"/>
  <c r="AP47" i="5" s="1"/>
  <c r="AQ46" i="5"/>
  <c r="AO46" i="5"/>
  <c r="AP46" i="5" s="1"/>
  <c r="AQ45" i="5"/>
  <c r="AO45" i="5"/>
  <c r="AP45" i="5" s="1"/>
  <c r="AQ44" i="5"/>
  <c r="AO44" i="5"/>
  <c r="AP44" i="5" s="1"/>
  <c r="AQ43" i="5"/>
  <c r="AO43" i="5"/>
  <c r="AP43" i="5" s="1"/>
  <c r="AQ42" i="5"/>
  <c r="AO42" i="5"/>
  <c r="AP42" i="5" s="1"/>
  <c r="AQ41" i="5"/>
  <c r="AO41" i="5"/>
  <c r="AP41" i="5" s="1"/>
  <c r="AQ40" i="5"/>
  <c r="AO40" i="5"/>
  <c r="AP40" i="5" s="1"/>
  <c r="AQ39" i="5"/>
  <c r="AO39" i="5"/>
  <c r="AP39" i="5" s="1"/>
  <c r="AQ38" i="5"/>
  <c r="AO38" i="5"/>
  <c r="AP38" i="5" s="1"/>
  <c r="AQ37" i="5"/>
  <c r="AO37" i="5"/>
  <c r="AP37" i="5" s="1"/>
  <c r="AQ36" i="5"/>
  <c r="AO36" i="5"/>
  <c r="AP36" i="5" s="1"/>
  <c r="AQ35" i="5"/>
  <c r="AO35" i="5"/>
  <c r="AP35" i="5" s="1"/>
  <c r="AQ34" i="5"/>
  <c r="AO34" i="5"/>
  <c r="AP34" i="5" s="1"/>
  <c r="AQ33" i="5"/>
  <c r="AO33" i="5"/>
  <c r="AP33" i="5" s="1"/>
  <c r="AQ32" i="5"/>
  <c r="AO32" i="5"/>
  <c r="AP32" i="5" s="1"/>
  <c r="AQ31" i="5"/>
  <c r="AO31" i="5"/>
  <c r="AP31" i="5" s="1"/>
  <c r="AQ30" i="5"/>
  <c r="AO30" i="5"/>
  <c r="AP30" i="5" s="1"/>
  <c r="AQ29" i="5"/>
  <c r="AO29" i="5"/>
  <c r="AP29" i="5" s="1"/>
  <c r="AQ28" i="5"/>
  <c r="AO28" i="5"/>
  <c r="AP28" i="5" s="1"/>
  <c r="AQ27" i="5"/>
  <c r="AO27" i="5"/>
  <c r="AP27" i="5" s="1"/>
  <c r="AQ26" i="5"/>
  <c r="AO26" i="5"/>
  <c r="AP26" i="5" s="1"/>
  <c r="AQ25" i="5"/>
  <c r="AO25" i="5"/>
  <c r="AP25" i="5" s="1"/>
  <c r="AQ24" i="5"/>
  <c r="AO24" i="5"/>
  <c r="AP24" i="5" s="1"/>
  <c r="AQ23" i="5"/>
  <c r="AO23" i="5"/>
  <c r="AP23" i="5" s="1"/>
  <c r="AQ22" i="5"/>
  <c r="AO22" i="5"/>
  <c r="AP22" i="5" s="1"/>
  <c r="AQ21" i="5"/>
  <c r="AO21" i="5"/>
  <c r="AP21" i="5" s="1"/>
  <c r="AQ20" i="5"/>
  <c r="AO20" i="5"/>
  <c r="AP20" i="5" s="1"/>
  <c r="AQ19" i="5"/>
  <c r="AO19" i="5"/>
  <c r="AP19" i="5" s="1"/>
  <c r="AQ18" i="5"/>
  <c r="AO18" i="5"/>
  <c r="AP18" i="5" s="1"/>
  <c r="AQ17" i="5"/>
  <c r="AO17" i="5"/>
  <c r="AP17" i="5" s="1"/>
  <c r="AQ16" i="5"/>
  <c r="AO16" i="5"/>
  <c r="AP16" i="5" s="1"/>
  <c r="AQ15" i="5"/>
  <c r="AO15" i="5"/>
  <c r="AP15" i="5" s="1"/>
  <c r="AQ14" i="5"/>
  <c r="AO14" i="5"/>
  <c r="AP14" i="5" s="1"/>
  <c r="AQ13" i="5"/>
  <c r="AO13" i="5"/>
  <c r="AP13" i="5" s="1"/>
  <c r="AQ12" i="5"/>
  <c r="AO12" i="5"/>
  <c r="AP12" i="5" s="1"/>
  <c r="AQ11" i="5"/>
  <c r="AO11" i="5"/>
  <c r="AP11" i="5" s="1"/>
  <c r="AQ10" i="5"/>
  <c r="AO10" i="5"/>
  <c r="AP10" i="5" s="1"/>
  <c r="AQ9" i="5"/>
  <c r="AO9" i="5"/>
  <c r="AP9" i="5" s="1"/>
  <c r="AQ8" i="5"/>
  <c r="AO8" i="5"/>
  <c r="AP8" i="5" s="1"/>
  <c r="AH2007" i="5"/>
  <c r="AF2007" i="5"/>
  <c r="AG2007" i="5" s="1"/>
  <c r="AH2006" i="5"/>
  <c r="AF2006" i="5"/>
  <c r="AG2006" i="5" s="1"/>
  <c r="AH2005" i="5"/>
  <c r="AF2005" i="5"/>
  <c r="AG2005" i="5" s="1"/>
  <c r="AH2004" i="5"/>
  <c r="AF2004" i="5"/>
  <c r="AG2004" i="5" s="1"/>
  <c r="AH2003" i="5"/>
  <c r="AF2003" i="5"/>
  <c r="AG2003" i="5" s="1"/>
  <c r="AH2002" i="5"/>
  <c r="AF2002" i="5"/>
  <c r="AG2002" i="5" s="1"/>
  <c r="AH2001" i="5"/>
  <c r="AF2001" i="5"/>
  <c r="AG2001" i="5" s="1"/>
  <c r="AH2000" i="5"/>
  <c r="AF2000" i="5"/>
  <c r="AG2000" i="5" s="1"/>
  <c r="AH1999" i="5"/>
  <c r="AF1999" i="5"/>
  <c r="AG1999" i="5" s="1"/>
  <c r="AH1998" i="5"/>
  <c r="AF1998" i="5"/>
  <c r="AG1998" i="5" s="1"/>
  <c r="AH1997" i="5"/>
  <c r="AF1997" i="5"/>
  <c r="AG1997" i="5" s="1"/>
  <c r="AH1996" i="5"/>
  <c r="AF1996" i="5"/>
  <c r="AG1996" i="5" s="1"/>
  <c r="AH1995" i="5"/>
  <c r="AF1995" i="5"/>
  <c r="AG1995" i="5" s="1"/>
  <c r="AH1994" i="5"/>
  <c r="AF1994" i="5"/>
  <c r="AG1994" i="5" s="1"/>
  <c r="AH1993" i="5"/>
  <c r="AF1993" i="5"/>
  <c r="AG1993" i="5" s="1"/>
  <c r="AH1992" i="5"/>
  <c r="AF1992" i="5"/>
  <c r="AG1992" i="5" s="1"/>
  <c r="AH1991" i="5"/>
  <c r="AF1991" i="5"/>
  <c r="AG1991" i="5" s="1"/>
  <c r="AH1990" i="5"/>
  <c r="AF1990" i="5"/>
  <c r="AG1990" i="5" s="1"/>
  <c r="AH1989" i="5"/>
  <c r="AF1989" i="5"/>
  <c r="AG1989" i="5" s="1"/>
  <c r="AH1988" i="5"/>
  <c r="AF1988" i="5"/>
  <c r="AG1988" i="5" s="1"/>
  <c r="AH1987" i="5"/>
  <c r="AF1987" i="5"/>
  <c r="AG1987" i="5" s="1"/>
  <c r="AH1986" i="5"/>
  <c r="AF1986" i="5"/>
  <c r="AG1986" i="5" s="1"/>
  <c r="AH1985" i="5"/>
  <c r="AF1985" i="5"/>
  <c r="AG1985" i="5" s="1"/>
  <c r="AH1984" i="5"/>
  <c r="AF1984" i="5"/>
  <c r="AG1984" i="5" s="1"/>
  <c r="AH1983" i="5"/>
  <c r="AF1983" i="5"/>
  <c r="AG1983" i="5" s="1"/>
  <c r="AH1982" i="5"/>
  <c r="AF1982" i="5"/>
  <c r="AG1982" i="5" s="1"/>
  <c r="AH1981" i="5"/>
  <c r="AF1981" i="5"/>
  <c r="AG1981" i="5" s="1"/>
  <c r="AH1980" i="5"/>
  <c r="AF1980" i="5"/>
  <c r="AG1980" i="5" s="1"/>
  <c r="AH1979" i="5"/>
  <c r="AF1979" i="5"/>
  <c r="AG1979" i="5" s="1"/>
  <c r="AH1978" i="5"/>
  <c r="AF1978" i="5"/>
  <c r="AG1978" i="5" s="1"/>
  <c r="AH1977" i="5"/>
  <c r="AF1977" i="5"/>
  <c r="AG1977" i="5" s="1"/>
  <c r="AH1976" i="5"/>
  <c r="AF1976" i="5"/>
  <c r="AG1976" i="5" s="1"/>
  <c r="AH1975" i="5"/>
  <c r="AF1975" i="5"/>
  <c r="AG1975" i="5" s="1"/>
  <c r="AH1974" i="5"/>
  <c r="AF1974" i="5"/>
  <c r="AG1974" i="5" s="1"/>
  <c r="AH1973" i="5"/>
  <c r="AF1973" i="5"/>
  <c r="AG1973" i="5" s="1"/>
  <c r="AH1972" i="5"/>
  <c r="AF1972" i="5"/>
  <c r="AG1972" i="5" s="1"/>
  <c r="AH1971" i="5"/>
  <c r="AF1971" i="5"/>
  <c r="AG1971" i="5" s="1"/>
  <c r="AH1970" i="5"/>
  <c r="AF1970" i="5"/>
  <c r="AG1970" i="5" s="1"/>
  <c r="AH1969" i="5"/>
  <c r="AF1969" i="5"/>
  <c r="AG1969" i="5" s="1"/>
  <c r="AH1968" i="5"/>
  <c r="AF1968" i="5"/>
  <c r="AG1968" i="5" s="1"/>
  <c r="AH1967" i="5"/>
  <c r="AF1967" i="5"/>
  <c r="AG1967" i="5" s="1"/>
  <c r="AH1966" i="5"/>
  <c r="AF1966" i="5"/>
  <c r="AG1966" i="5" s="1"/>
  <c r="AH1965" i="5"/>
  <c r="AF1965" i="5"/>
  <c r="AG1965" i="5" s="1"/>
  <c r="AH1964" i="5"/>
  <c r="AF1964" i="5"/>
  <c r="AG1964" i="5" s="1"/>
  <c r="AH1963" i="5"/>
  <c r="AF1963" i="5"/>
  <c r="AG1963" i="5" s="1"/>
  <c r="AH1962" i="5"/>
  <c r="AF1962" i="5"/>
  <c r="AG1962" i="5" s="1"/>
  <c r="AH1961" i="5"/>
  <c r="AF1961" i="5"/>
  <c r="AG1961" i="5" s="1"/>
  <c r="AH1960" i="5"/>
  <c r="AF1960" i="5"/>
  <c r="AG1960" i="5" s="1"/>
  <c r="AH1959" i="5"/>
  <c r="AF1959" i="5"/>
  <c r="AG1959" i="5" s="1"/>
  <c r="AH1958" i="5"/>
  <c r="AF1958" i="5"/>
  <c r="AG1958" i="5" s="1"/>
  <c r="AH1957" i="5"/>
  <c r="AF1957" i="5"/>
  <c r="AG1957" i="5" s="1"/>
  <c r="AH1956" i="5"/>
  <c r="AF1956" i="5"/>
  <c r="AG1956" i="5" s="1"/>
  <c r="AH1955" i="5"/>
  <c r="AF1955" i="5"/>
  <c r="AG1955" i="5" s="1"/>
  <c r="AH1954" i="5"/>
  <c r="AF1954" i="5"/>
  <c r="AG1954" i="5" s="1"/>
  <c r="AH1953" i="5"/>
  <c r="AF1953" i="5"/>
  <c r="AG1953" i="5" s="1"/>
  <c r="AH1952" i="5"/>
  <c r="AF1952" i="5"/>
  <c r="AG1952" i="5" s="1"/>
  <c r="AH1951" i="5"/>
  <c r="AF1951" i="5"/>
  <c r="AG1951" i="5" s="1"/>
  <c r="AH1950" i="5"/>
  <c r="AF1950" i="5"/>
  <c r="AG1950" i="5" s="1"/>
  <c r="AH1949" i="5"/>
  <c r="AF1949" i="5"/>
  <c r="AG1949" i="5" s="1"/>
  <c r="AH1948" i="5"/>
  <c r="AF1948" i="5"/>
  <c r="AG1948" i="5" s="1"/>
  <c r="AH1947" i="5"/>
  <c r="AF1947" i="5"/>
  <c r="AG1947" i="5" s="1"/>
  <c r="AH1946" i="5"/>
  <c r="AF1946" i="5"/>
  <c r="AG1946" i="5" s="1"/>
  <c r="AH1945" i="5"/>
  <c r="AF1945" i="5"/>
  <c r="AG1945" i="5" s="1"/>
  <c r="AH1944" i="5"/>
  <c r="AF1944" i="5"/>
  <c r="AG1944" i="5" s="1"/>
  <c r="AH1943" i="5"/>
  <c r="AF1943" i="5"/>
  <c r="AG1943" i="5" s="1"/>
  <c r="AH1942" i="5"/>
  <c r="AF1942" i="5"/>
  <c r="AG1942" i="5" s="1"/>
  <c r="AH1941" i="5"/>
  <c r="AF1941" i="5"/>
  <c r="AG1941" i="5" s="1"/>
  <c r="AH1940" i="5"/>
  <c r="AF1940" i="5"/>
  <c r="AG1940" i="5" s="1"/>
  <c r="AH1939" i="5"/>
  <c r="AF1939" i="5"/>
  <c r="AG1939" i="5" s="1"/>
  <c r="AH1938" i="5"/>
  <c r="AF1938" i="5"/>
  <c r="AG1938" i="5" s="1"/>
  <c r="AH1937" i="5"/>
  <c r="AF1937" i="5"/>
  <c r="AG1937" i="5" s="1"/>
  <c r="AH1936" i="5"/>
  <c r="AF1936" i="5"/>
  <c r="AG1936" i="5" s="1"/>
  <c r="AH1935" i="5"/>
  <c r="AF1935" i="5"/>
  <c r="AG1935" i="5" s="1"/>
  <c r="AH1934" i="5"/>
  <c r="AF1934" i="5"/>
  <c r="AG1934" i="5" s="1"/>
  <c r="AH1933" i="5"/>
  <c r="AF1933" i="5"/>
  <c r="AG1933" i="5" s="1"/>
  <c r="AH1932" i="5"/>
  <c r="AF1932" i="5"/>
  <c r="AG1932" i="5" s="1"/>
  <c r="AH1931" i="5"/>
  <c r="AF1931" i="5"/>
  <c r="AG1931" i="5" s="1"/>
  <c r="AH1930" i="5"/>
  <c r="AF1930" i="5"/>
  <c r="AG1930" i="5" s="1"/>
  <c r="AH1929" i="5"/>
  <c r="AF1929" i="5"/>
  <c r="AG1929" i="5" s="1"/>
  <c r="AH1928" i="5"/>
  <c r="AF1928" i="5"/>
  <c r="AG1928" i="5" s="1"/>
  <c r="AH1927" i="5"/>
  <c r="AF1927" i="5"/>
  <c r="AG1927" i="5" s="1"/>
  <c r="AH1926" i="5"/>
  <c r="AF1926" i="5"/>
  <c r="AG1926" i="5" s="1"/>
  <c r="AH1925" i="5"/>
  <c r="AF1925" i="5"/>
  <c r="AG1925" i="5" s="1"/>
  <c r="AH1924" i="5"/>
  <c r="AF1924" i="5"/>
  <c r="AG1924" i="5" s="1"/>
  <c r="AH1923" i="5"/>
  <c r="AF1923" i="5"/>
  <c r="AG1923" i="5" s="1"/>
  <c r="AH1922" i="5"/>
  <c r="AF1922" i="5"/>
  <c r="AG1922" i="5" s="1"/>
  <c r="AH1921" i="5"/>
  <c r="AF1921" i="5"/>
  <c r="AG1921" i="5" s="1"/>
  <c r="AH1920" i="5"/>
  <c r="AF1920" i="5"/>
  <c r="AG1920" i="5" s="1"/>
  <c r="AH1919" i="5"/>
  <c r="AF1919" i="5"/>
  <c r="AG1919" i="5" s="1"/>
  <c r="AH1918" i="5"/>
  <c r="AF1918" i="5"/>
  <c r="AG1918" i="5" s="1"/>
  <c r="AH1917" i="5"/>
  <c r="AF1917" i="5"/>
  <c r="AG1917" i="5" s="1"/>
  <c r="AH1916" i="5"/>
  <c r="AF1916" i="5"/>
  <c r="AG1916" i="5" s="1"/>
  <c r="AH1915" i="5"/>
  <c r="AF1915" i="5"/>
  <c r="AG1915" i="5" s="1"/>
  <c r="AH1914" i="5"/>
  <c r="AF1914" i="5"/>
  <c r="AG1914" i="5" s="1"/>
  <c r="AH1913" i="5"/>
  <c r="AF1913" i="5"/>
  <c r="AG1913" i="5" s="1"/>
  <c r="AH1912" i="5"/>
  <c r="AF1912" i="5"/>
  <c r="AG1912" i="5" s="1"/>
  <c r="AH1911" i="5"/>
  <c r="AF1911" i="5"/>
  <c r="AG1911" i="5" s="1"/>
  <c r="AH1910" i="5"/>
  <c r="AF1910" i="5"/>
  <c r="AG1910" i="5" s="1"/>
  <c r="AH1909" i="5"/>
  <c r="AF1909" i="5"/>
  <c r="AG1909" i="5" s="1"/>
  <c r="AH1908" i="5"/>
  <c r="AF1908" i="5"/>
  <c r="AG1908" i="5" s="1"/>
  <c r="AH1907" i="5"/>
  <c r="AF1907" i="5"/>
  <c r="AG1907" i="5" s="1"/>
  <c r="AH1906" i="5"/>
  <c r="AF1906" i="5"/>
  <c r="AG1906" i="5" s="1"/>
  <c r="AH1905" i="5"/>
  <c r="AF1905" i="5"/>
  <c r="AG1905" i="5" s="1"/>
  <c r="AH1904" i="5"/>
  <c r="AF1904" i="5"/>
  <c r="AG1904" i="5" s="1"/>
  <c r="AH1903" i="5"/>
  <c r="AF1903" i="5"/>
  <c r="AG1903" i="5" s="1"/>
  <c r="AH1902" i="5"/>
  <c r="AF1902" i="5"/>
  <c r="AG1902" i="5" s="1"/>
  <c r="AH1901" i="5"/>
  <c r="AF1901" i="5"/>
  <c r="AG1901" i="5" s="1"/>
  <c r="AH1900" i="5"/>
  <c r="AF1900" i="5"/>
  <c r="AG1900" i="5" s="1"/>
  <c r="AH1899" i="5"/>
  <c r="AF1899" i="5"/>
  <c r="AG1899" i="5" s="1"/>
  <c r="AH1898" i="5"/>
  <c r="AF1898" i="5"/>
  <c r="AG1898" i="5" s="1"/>
  <c r="AH1897" i="5"/>
  <c r="AF1897" i="5"/>
  <c r="AG1897" i="5" s="1"/>
  <c r="AH1896" i="5"/>
  <c r="AF1896" i="5"/>
  <c r="AG1896" i="5" s="1"/>
  <c r="AH1895" i="5"/>
  <c r="AF1895" i="5"/>
  <c r="AG1895" i="5" s="1"/>
  <c r="AH1894" i="5"/>
  <c r="AF1894" i="5"/>
  <c r="AG1894" i="5" s="1"/>
  <c r="AH1893" i="5"/>
  <c r="AF1893" i="5"/>
  <c r="AG1893" i="5" s="1"/>
  <c r="AH1892" i="5"/>
  <c r="AF1892" i="5"/>
  <c r="AG1892" i="5" s="1"/>
  <c r="AH1891" i="5"/>
  <c r="AF1891" i="5"/>
  <c r="AG1891" i="5" s="1"/>
  <c r="AH1890" i="5"/>
  <c r="AF1890" i="5"/>
  <c r="AG1890" i="5" s="1"/>
  <c r="AH1889" i="5"/>
  <c r="AF1889" i="5"/>
  <c r="AG1889" i="5" s="1"/>
  <c r="AH1888" i="5"/>
  <c r="AF1888" i="5"/>
  <c r="AG1888" i="5" s="1"/>
  <c r="AH1887" i="5"/>
  <c r="AF1887" i="5"/>
  <c r="AG1887" i="5" s="1"/>
  <c r="AH1886" i="5"/>
  <c r="AF1886" i="5"/>
  <c r="AG1886" i="5" s="1"/>
  <c r="AH1885" i="5"/>
  <c r="AF1885" i="5"/>
  <c r="AG1885" i="5" s="1"/>
  <c r="AH1884" i="5"/>
  <c r="AF1884" i="5"/>
  <c r="AG1884" i="5" s="1"/>
  <c r="AH1883" i="5"/>
  <c r="AF1883" i="5"/>
  <c r="AG1883" i="5" s="1"/>
  <c r="AH1882" i="5"/>
  <c r="AF1882" i="5"/>
  <c r="AG1882" i="5" s="1"/>
  <c r="AH1881" i="5"/>
  <c r="AF1881" i="5"/>
  <c r="AG1881" i="5" s="1"/>
  <c r="AH1880" i="5"/>
  <c r="AF1880" i="5"/>
  <c r="AG1880" i="5" s="1"/>
  <c r="AH1879" i="5"/>
  <c r="AF1879" i="5"/>
  <c r="AG1879" i="5" s="1"/>
  <c r="AH1878" i="5"/>
  <c r="AF1878" i="5"/>
  <c r="AG1878" i="5" s="1"/>
  <c r="AH1877" i="5"/>
  <c r="AF1877" i="5"/>
  <c r="AG1877" i="5" s="1"/>
  <c r="AH1876" i="5"/>
  <c r="AF1876" i="5"/>
  <c r="AG1876" i="5" s="1"/>
  <c r="AH1875" i="5"/>
  <c r="AF1875" i="5"/>
  <c r="AG1875" i="5" s="1"/>
  <c r="AH1874" i="5"/>
  <c r="AF1874" i="5"/>
  <c r="AG1874" i="5" s="1"/>
  <c r="AH1873" i="5"/>
  <c r="AF1873" i="5"/>
  <c r="AG1873" i="5" s="1"/>
  <c r="AH1872" i="5"/>
  <c r="AF1872" i="5"/>
  <c r="AG1872" i="5" s="1"/>
  <c r="AH1871" i="5"/>
  <c r="AF1871" i="5"/>
  <c r="AG1871" i="5" s="1"/>
  <c r="AH1870" i="5"/>
  <c r="AF1870" i="5"/>
  <c r="AG1870" i="5" s="1"/>
  <c r="AH1869" i="5"/>
  <c r="AF1869" i="5"/>
  <c r="AG1869" i="5" s="1"/>
  <c r="AH1868" i="5"/>
  <c r="AF1868" i="5"/>
  <c r="AG1868" i="5" s="1"/>
  <c r="AH1867" i="5"/>
  <c r="AF1867" i="5"/>
  <c r="AG1867" i="5" s="1"/>
  <c r="AH1866" i="5"/>
  <c r="AF1866" i="5"/>
  <c r="AG1866" i="5" s="1"/>
  <c r="AH1865" i="5"/>
  <c r="AF1865" i="5"/>
  <c r="AG1865" i="5" s="1"/>
  <c r="AH1864" i="5"/>
  <c r="AF1864" i="5"/>
  <c r="AG1864" i="5" s="1"/>
  <c r="AH1863" i="5"/>
  <c r="AF1863" i="5"/>
  <c r="AG1863" i="5" s="1"/>
  <c r="AH1862" i="5"/>
  <c r="AF1862" i="5"/>
  <c r="AG1862" i="5" s="1"/>
  <c r="AH1861" i="5"/>
  <c r="AF1861" i="5"/>
  <c r="AG1861" i="5" s="1"/>
  <c r="AH1860" i="5"/>
  <c r="AF1860" i="5"/>
  <c r="AG1860" i="5" s="1"/>
  <c r="AH1859" i="5"/>
  <c r="AF1859" i="5"/>
  <c r="AG1859" i="5" s="1"/>
  <c r="AH1858" i="5"/>
  <c r="AF1858" i="5"/>
  <c r="AG1858" i="5" s="1"/>
  <c r="AH1857" i="5"/>
  <c r="AF1857" i="5"/>
  <c r="AG1857" i="5" s="1"/>
  <c r="AH1856" i="5"/>
  <c r="AF1856" i="5"/>
  <c r="AG1856" i="5" s="1"/>
  <c r="AH1855" i="5"/>
  <c r="AF1855" i="5"/>
  <c r="AG1855" i="5" s="1"/>
  <c r="AH1854" i="5"/>
  <c r="AF1854" i="5"/>
  <c r="AG1854" i="5" s="1"/>
  <c r="AH1853" i="5"/>
  <c r="AF1853" i="5"/>
  <c r="AG1853" i="5" s="1"/>
  <c r="AH1852" i="5"/>
  <c r="AF1852" i="5"/>
  <c r="AG1852" i="5" s="1"/>
  <c r="AH1851" i="5"/>
  <c r="AF1851" i="5"/>
  <c r="AG1851" i="5" s="1"/>
  <c r="AH1850" i="5"/>
  <c r="AF1850" i="5"/>
  <c r="AG1850" i="5" s="1"/>
  <c r="AH1849" i="5"/>
  <c r="AF1849" i="5"/>
  <c r="AG1849" i="5" s="1"/>
  <c r="AH1848" i="5"/>
  <c r="AF1848" i="5"/>
  <c r="AG1848" i="5" s="1"/>
  <c r="AH1847" i="5"/>
  <c r="AF1847" i="5"/>
  <c r="AG1847" i="5" s="1"/>
  <c r="AH1846" i="5"/>
  <c r="AF1846" i="5"/>
  <c r="AG1846" i="5" s="1"/>
  <c r="AH1845" i="5"/>
  <c r="AF1845" i="5"/>
  <c r="AG1845" i="5" s="1"/>
  <c r="AH1844" i="5"/>
  <c r="AF1844" i="5"/>
  <c r="AG1844" i="5" s="1"/>
  <c r="AH1843" i="5"/>
  <c r="AF1843" i="5"/>
  <c r="AG1843" i="5" s="1"/>
  <c r="AH1842" i="5"/>
  <c r="AF1842" i="5"/>
  <c r="AG1842" i="5" s="1"/>
  <c r="AH1841" i="5"/>
  <c r="AF1841" i="5"/>
  <c r="AG1841" i="5" s="1"/>
  <c r="AH1840" i="5"/>
  <c r="AF1840" i="5"/>
  <c r="AG1840" i="5" s="1"/>
  <c r="AH1839" i="5"/>
  <c r="AF1839" i="5"/>
  <c r="AG1839" i="5" s="1"/>
  <c r="AH1838" i="5"/>
  <c r="AF1838" i="5"/>
  <c r="AG1838" i="5" s="1"/>
  <c r="AH1837" i="5"/>
  <c r="AF1837" i="5"/>
  <c r="AG1837" i="5" s="1"/>
  <c r="AH1836" i="5"/>
  <c r="AF1836" i="5"/>
  <c r="AG1836" i="5" s="1"/>
  <c r="AH1835" i="5"/>
  <c r="AF1835" i="5"/>
  <c r="AG1835" i="5" s="1"/>
  <c r="AH1834" i="5"/>
  <c r="AF1834" i="5"/>
  <c r="AG1834" i="5" s="1"/>
  <c r="AH1833" i="5"/>
  <c r="AF1833" i="5"/>
  <c r="AG1833" i="5" s="1"/>
  <c r="AH1832" i="5"/>
  <c r="AF1832" i="5"/>
  <c r="AG1832" i="5" s="1"/>
  <c r="AH1831" i="5"/>
  <c r="AF1831" i="5"/>
  <c r="AG1831" i="5" s="1"/>
  <c r="AH1830" i="5"/>
  <c r="AF1830" i="5"/>
  <c r="AG1830" i="5" s="1"/>
  <c r="AH1829" i="5"/>
  <c r="AF1829" i="5"/>
  <c r="AG1829" i="5" s="1"/>
  <c r="AH1828" i="5"/>
  <c r="AF1828" i="5"/>
  <c r="AG1828" i="5" s="1"/>
  <c r="AH1827" i="5"/>
  <c r="AF1827" i="5"/>
  <c r="AG1827" i="5" s="1"/>
  <c r="AH1826" i="5"/>
  <c r="AF1826" i="5"/>
  <c r="AG1826" i="5" s="1"/>
  <c r="AH1825" i="5"/>
  <c r="AF1825" i="5"/>
  <c r="AG1825" i="5" s="1"/>
  <c r="AH1824" i="5"/>
  <c r="AF1824" i="5"/>
  <c r="AG1824" i="5" s="1"/>
  <c r="AH1823" i="5"/>
  <c r="AF1823" i="5"/>
  <c r="AG1823" i="5" s="1"/>
  <c r="AH1822" i="5"/>
  <c r="AF1822" i="5"/>
  <c r="AG1822" i="5" s="1"/>
  <c r="AH1821" i="5"/>
  <c r="AF1821" i="5"/>
  <c r="AG1821" i="5" s="1"/>
  <c r="AH1820" i="5"/>
  <c r="AF1820" i="5"/>
  <c r="AG1820" i="5" s="1"/>
  <c r="AH1819" i="5"/>
  <c r="AF1819" i="5"/>
  <c r="AG1819" i="5" s="1"/>
  <c r="AH1818" i="5"/>
  <c r="AF1818" i="5"/>
  <c r="AG1818" i="5" s="1"/>
  <c r="AH1817" i="5"/>
  <c r="AF1817" i="5"/>
  <c r="AG1817" i="5" s="1"/>
  <c r="AH1816" i="5"/>
  <c r="AF1816" i="5"/>
  <c r="AG1816" i="5" s="1"/>
  <c r="AH1815" i="5"/>
  <c r="AF1815" i="5"/>
  <c r="AG1815" i="5" s="1"/>
  <c r="AH1814" i="5"/>
  <c r="AF1814" i="5"/>
  <c r="AG1814" i="5" s="1"/>
  <c r="AH1813" i="5"/>
  <c r="AF1813" i="5"/>
  <c r="AG1813" i="5" s="1"/>
  <c r="AH1812" i="5"/>
  <c r="AF1812" i="5"/>
  <c r="AG1812" i="5" s="1"/>
  <c r="AH1811" i="5"/>
  <c r="AF1811" i="5"/>
  <c r="AG1811" i="5" s="1"/>
  <c r="AH1810" i="5"/>
  <c r="AF1810" i="5"/>
  <c r="AG1810" i="5" s="1"/>
  <c r="AH1809" i="5"/>
  <c r="AF1809" i="5"/>
  <c r="AG1809" i="5" s="1"/>
  <c r="AH1808" i="5"/>
  <c r="AF1808" i="5"/>
  <c r="AG1808" i="5" s="1"/>
  <c r="AH1807" i="5"/>
  <c r="AF1807" i="5"/>
  <c r="AG1807" i="5" s="1"/>
  <c r="AH1806" i="5"/>
  <c r="AF1806" i="5"/>
  <c r="AG1806" i="5" s="1"/>
  <c r="AH1805" i="5"/>
  <c r="AF1805" i="5"/>
  <c r="AG1805" i="5" s="1"/>
  <c r="AH1804" i="5"/>
  <c r="AF1804" i="5"/>
  <c r="AG1804" i="5" s="1"/>
  <c r="AH1803" i="5"/>
  <c r="AF1803" i="5"/>
  <c r="AG1803" i="5" s="1"/>
  <c r="AH1802" i="5"/>
  <c r="AF1802" i="5"/>
  <c r="AG1802" i="5" s="1"/>
  <c r="AH1801" i="5"/>
  <c r="AF1801" i="5"/>
  <c r="AG1801" i="5" s="1"/>
  <c r="AH1800" i="5"/>
  <c r="AF1800" i="5"/>
  <c r="AG1800" i="5" s="1"/>
  <c r="AH1799" i="5"/>
  <c r="AF1799" i="5"/>
  <c r="AG1799" i="5" s="1"/>
  <c r="AH1798" i="5"/>
  <c r="AF1798" i="5"/>
  <c r="AG1798" i="5" s="1"/>
  <c r="AH1797" i="5"/>
  <c r="AF1797" i="5"/>
  <c r="AG1797" i="5" s="1"/>
  <c r="AH1796" i="5"/>
  <c r="AF1796" i="5"/>
  <c r="AG1796" i="5" s="1"/>
  <c r="AH1795" i="5"/>
  <c r="AF1795" i="5"/>
  <c r="AG1795" i="5" s="1"/>
  <c r="AH1794" i="5"/>
  <c r="AF1794" i="5"/>
  <c r="AG1794" i="5" s="1"/>
  <c r="AH1793" i="5"/>
  <c r="AF1793" i="5"/>
  <c r="AG1793" i="5" s="1"/>
  <c r="AH1792" i="5"/>
  <c r="AF1792" i="5"/>
  <c r="AG1792" i="5" s="1"/>
  <c r="AH1791" i="5"/>
  <c r="AF1791" i="5"/>
  <c r="AG1791" i="5" s="1"/>
  <c r="AH1790" i="5"/>
  <c r="AF1790" i="5"/>
  <c r="AG1790" i="5" s="1"/>
  <c r="AH1789" i="5"/>
  <c r="AF1789" i="5"/>
  <c r="AG1789" i="5" s="1"/>
  <c r="AH1788" i="5"/>
  <c r="AF1788" i="5"/>
  <c r="AG1788" i="5" s="1"/>
  <c r="AH1787" i="5"/>
  <c r="AF1787" i="5"/>
  <c r="AG1787" i="5" s="1"/>
  <c r="AH1786" i="5"/>
  <c r="AF1786" i="5"/>
  <c r="AG1786" i="5" s="1"/>
  <c r="AH1785" i="5"/>
  <c r="AF1785" i="5"/>
  <c r="AG1785" i="5" s="1"/>
  <c r="AH1784" i="5"/>
  <c r="AF1784" i="5"/>
  <c r="AG1784" i="5" s="1"/>
  <c r="AH1783" i="5"/>
  <c r="AF1783" i="5"/>
  <c r="AG1783" i="5" s="1"/>
  <c r="AH1782" i="5"/>
  <c r="AF1782" i="5"/>
  <c r="AG1782" i="5" s="1"/>
  <c r="AH1781" i="5"/>
  <c r="AF1781" i="5"/>
  <c r="AG1781" i="5" s="1"/>
  <c r="AH1780" i="5"/>
  <c r="AF1780" i="5"/>
  <c r="AG1780" i="5" s="1"/>
  <c r="AH1779" i="5"/>
  <c r="AF1779" i="5"/>
  <c r="AG1779" i="5" s="1"/>
  <c r="AH1778" i="5"/>
  <c r="AF1778" i="5"/>
  <c r="AG1778" i="5" s="1"/>
  <c r="AH1777" i="5"/>
  <c r="AF1777" i="5"/>
  <c r="AG1777" i="5" s="1"/>
  <c r="AH1776" i="5"/>
  <c r="AF1776" i="5"/>
  <c r="AG1776" i="5" s="1"/>
  <c r="AH1775" i="5"/>
  <c r="AF1775" i="5"/>
  <c r="AG1775" i="5" s="1"/>
  <c r="AH1774" i="5"/>
  <c r="AF1774" i="5"/>
  <c r="AG1774" i="5" s="1"/>
  <c r="AH1773" i="5"/>
  <c r="AF1773" i="5"/>
  <c r="AG1773" i="5" s="1"/>
  <c r="AH1772" i="5"/>
  <c r="AF1772" i="5"/>
  <c r="AG1772" i="5" s="1"/>
  <c r="AH1771" i="5"/>
  <c r="AF1771" i="5"/>
  <c r="AG1771" i="5" s="1"/>
  <c r="AH1770" i="5"/>
  <c r="AF1770" i="5"/>
  <c r="AG1770" i="5" s="1"/>
  <c r="AH1769" i="5"/>
  <c r="AF1769" i="5"/>
  <c r="AG1769" i="5" s="1"/>
  <c r="AH1768" i="5"/>
  <c r="AF1768" i="5"/>
  <c r="AG1768" i="5" s="1"/>
  <c r="AH1767" i="5"/>
  <c r="AF1767" i="5"/>
  <c r="AG1767" i="5" s="1"/>
  <c r="AH1766" i="5"/>
  <c r="AF1766" i="5"/>
  <c r="AG1766" i="5" s="1"/>
  <c r="AH1765" i="5"/>
  <c r="AF1765" i="5"/>
  <c r="AG1765" i="5" s="1"/>
  <c r="AH1764" i="5"/>
  <c r="AF1764" i="5"/>
  <c r="AG1764" i="5" s="1"/>
  <c r="AH1763" i="5"/>
  <c r="AF1763" i="5"/>
  <c r="AG1763" i="5" s="1"/>
  <c r="AH1762" i="5"/>
  <c r="AF1762" i="5"/>
  <c r="AG1762" i="5" s="1"/>
  <c r="AH1761" i="5"/>
  <c r="AF1761" i="5"/>
  <c r="AG1761" i="5" s="1"/>
  <c r="AH1760" i="5"/>
  <c r="AF1760" i="5"/>
  <c r="AG1760" i="5" s="1"/>
  <c r="AH1759" i="5"/>
  <c r="AF1759" i="5"/>
  <c r="AG1759" i="5" s="1"/>
  <c r="AH1758" i="5"/>
  <c r="AF1758" i="5"/>
  <c r="AG1758" i="5" s="1"/>
  <c r="AH1757" i="5"/>
  <c r="AF1757" i="5"/>
  <c r="AG1757" i="5" s="1"/>
  <c r="AH1756" i="5"/>
  <c r="AF1756" i="5"/>
  <c r="AG1756" i="5" s="1"/>
  <c r="AH1755" i="5"/>
  <c r="AF1755" i="5"/>
  <c r="AG1755" i="5" s="1"/>
  <c r="AH1754" i="5"/>
  <c r="AF1754" i="5"/>
  <c r="AG1754" i="5" s="1"/>
  <c r="AH1753" i="5"/>
  <c r="AF1753" i="5"/>
  <c r="AG1753" i="5" s="1"/>
  <c r="AH1752" i="5"/>
  <c r="AF1752" i="5"/>
  <c r="AG1752" i="5" s="1"/>
  <c r="AH1751" i="5"/>
  <c r="AF1751" i="5"/>
  <c r="AG1751" i="5" s="1"/>
  <c r="AH1750" i="5"/>
  <c r="AF1750" i="5"/>
  <c r="AG1750" i="5" s="1"/>
  <c r="AH1749" i="5"/>
  <c r="AF1749" i="5"/>
  <c r="AG1749" i="5" s="1"/>
  <c r="AH1748" i="5"/>
  <c r="AF1748" i="5"/>
  <c r="AG1748" i="5" s="1"/>
  <c r="AH1747" i="5"/>
  <c r="AF1747" i="5"/>
  <c r="AG1747" i="5" s="1"/>
  <c r="AH1746" i="5"/>
  <c r="AF1746" i="5"/>
  <c r="AG1746" i="5" s="1"/>
  <c r="AH1745" i="5"/>
  <c r="AF1745" i="5"/>
  <c r="AG1745" i="5" s="1"/>
  <c r="AH1744" i="5"/>
  <c r="AF1744" i="5"/>
  <c r="AG1744" i="5" s="1"/>
  <c r="AH1743" i="5"/>
  <c r="AF1743" i="5"/>
  <c r="AG1743" i="5" s="1"/>
  <c r="AH1742" i="5"/>
  <c r="AF1742" i="5"/>
  <c r="AG1742" i="5" s="1"/>
  <c r="AH1741" i="5"/>
  <c r="AF1741" i="5"/>
  <c r="AG1741" i="5" s="1"/>
  <c r="AH1740" i="5"/>
  <c r="AF1740" i="5"/>
  <c r="AG1740" i="5" s="1"/>
  <c r="AH1739" i="5"/>
  <c r="AF1739" i="5"/>
  <c r="AG1739" i="5" s="1"/>
  <c r="AH1738" i="5"/>
  <c r="AF1738" i="5"/>
  <c r="AG1738" i="5" s="1"/>
  <c r="AH1737" i="5"/>
  <c r="AF1737" i="5"/>
  <c r="AG1737" i="5" s="1"/>
  <c r="AH1736" i="5"/>
  <c r="AF1736" i="5"/>
  <c r="AG1736" i="5" s="1"/>
  <c r="AH1735" i="5"/>
  <c r="AF1735" i="5"/>
  <c r="AG1735" i="5" s="1"/>
  <c r="AH1734" i="5"/>
  <c r="AF1734" i="5"/>
  <c r="AG1734" i="5" s="1"/>
  <c r="AH1733" i="5"/>
  <c r="AF1733" i="5"/>
  <c r="AG1733" i="5" s="1"/>
  <c r="AH1732" i="5"/>
  <c r="AF1732" i="5"/>
  <c r="AG1732" i="5" s="1"/>
  <c r="AH1731" i="5"/>
  <c r="AF1731" i="5"/>
  <c r="AG1731" i="5" s="1"/>
  <c r="AH1730" i="5"/>
  <c r="AF1730" i="5"/>
  <c r="AG1730" i="5" s="1"/>
  <c r="AH1729" i="5"/>
  <c r="AF1729" i="5"/>
  <c r="AG1729" i="5" s="1"/>
  <c r="AH1728" i="5"/>
  <c r="AF1728" i="5"/>
  <c r="AG1728" i="5" s="1"/>
  <c r="AH1727" i="5"/>
  <c r="AF1727" i="5"/>
  <c r="AG1727" i="5" s="1"/>
  <c r="AH1726" i="5"/>
  <c r="AF1726" i="5"/>
  <c r="AG1726" i="5" s="1"/>
  <c r="AH1725" i="5"/>
  <c r="AF1725" i="5"/>
  <c r="AG1725" i="5" s="1"/>
  <c r="AH1724" i="5"/>
  <c r="AF1724" i="5"/>
  <c r="AG1724" i="5" s="1"/>
  <c r="AH1723" i="5"/>
  <c r="AF1723" i="5"/>
  <c r="AG1723" i="5" s="1"/>
  <c r="AH1722" i="5"/>
  <c r="AF1722" i="5"/>
  <c r="AG1722" i="5" s="1"/>
  <c r="AH1721" i="5"/>
  <c r="AF1721" i="5"/>
  <c r="AG1721" i="5" s="1"/>
  <c r="AH1720" i="5"/>
  <c r="AF1720" i="5"/>
  <c r="AG1720" i="5" s="1"/>
  <c r="AH1719" i="5"/>
  <c r="AF1719" i="5"/>
  <c r="AG1719" i="5" s="1"/>
  <c r="AH1718" i="5"/>
  <c r="AF1718" i="5"/>
  <c r="AG1718" i="5" s="1"/>
  <c r="AH1717" i="5"/>
  <c r="AF1717" i="5"/>
  <c r="AG1717" i="5" s="1"/>
  <c r="AH1716" i="5"/>
  <c r="AF1716" i="5"/>
  <c r="AG1716" i="5" s="1"/>
  <c r="AH1715" i="5"/>
  <c r="AF1715" i="5"/>
  <c r="AG1715" i="5" s="1"/>
  <c r="AH1714" i="5"/>
  <c r="AF1714" i="5"/>
  <c r="AG1714" i="5" s="1"/>
  <c r="AH1713" i="5"/>
  <c r="AF1713" i="5"/>
  <c r="AG1713" i="5" s="1"/>
  <c r="AH1712" i="5"/>
  <c r="AF1712" i="5"/>
  <c r="AG1712" i="5" s="1"/>
  <c r="AH1711" i="5"/>
  <c r="AF1711" i="5"/>
  <c r="AG1711" i="5" s="1"/>
  <c r="AH1710" i="5"/>
  <c r="AF1710" i="5"/>
  <c r="AG1710" i="5" s="1"/>
  <c r="AH1709" i="5"/>
  <c r="AF1709" i="5"/>
  <c r="AG1709" i="5" s="1"/>
  <c r="AH1708" i="5"/>
  <c r="AF1708" i="5"/>
  <c r="AG1708" i="5" s="1"/>
  <c r="AH1707" i="5"/>
  <c r="AF1707" i="5"/>
  <c r="AG1707" i="5" s="1"/>
  <c r="AH1706" i="5"/>
  <c r="AF1706" i="5"/>
  <c r="AG1706" i="5" s="1"/>
  <c r="AH1705" i="5"/>
  <c r="AF1705" i="5"/>
  <c r="AG1705" i="5" s="1"/>
  <c r="AH1704" i="5"/>
  <c r="AF1704" i="5"/>
  <c r="AG1704" i="5" s="1"/>
  <c r="AH1703" i="5"/>
  <c r="AF1703" i="5"/>
  <c r="AG1703" i="5" s="1"/>
  <c r="AH1702" i="5"/>
  <c r="AF1702" i="5"/>
  <c r="AG1702" i="5" s="1"/>
  <c r="AH1701" i="5"/>
  <c r="AF1701" i="5"/>
  <c r="AG1701" i="5" s="1"/>
  <c r="AH1700" i="5"/>
  <c r="AF1700" i="5"/>
  <c r="AG1700" i="5" s="1"/>
  <c r="AH1699" i="5"/>
  <c r="AF1699" i="5"/>
  <c r="AG1699" i="5" s="1"/>
  <c r="AH1698" i="5"/>
  <c r="AF1698" i="5"/>
  <c r="AG1698" i="5" s="1"/>
  <c r="AH1697" i="5"/>
  <c r="AF1697" i="5"/>
  <c r="AG1697" i="5" s="1"/>
  <c r="AH1696" i="5"/>
  <c r="AF1696" i="5"/>
  <c r="AG1696" i="5" s="1"/>
  <c r="AH1695" i="5"/>
  <c r="AF1695" i="5"/>
  <c r="AG1695" i="5" s="1"/>
  <c r="AH1694" i="5"/>
  <c r="AF1694" i="5"/>
  <c r="AG1694" i="5" s="1"/>
  <c r="AH1693" i="5"/>
  <c r="AF1693" i="5"/>
  <c r="AG1693" i="5" s="1"/>
  <c r="AH1692" i="5"/>
  <c r="AF1692" i="5"/>
  <c r="AG1692" i="5" s="1"/>
  <c r="AH1691" i="5"/>
  <c r="AF1691" i="5"/>
  <c r="AG1691" i="5" s="1"/>
  <c r="AH1690" i="5"/>
  <c r="AF1690" i="5"/>
  <c r="AG1690" i="5" s="1"/>
  <c r="AH1689" i="5"/>
  <c r="AF1689" i="5"/>
  <c r="AG1689" i="5" s="1"/>
  <c r="AH1688" i="5"/>
  <c r="AF1688" i="5"/>
  <c r="AG1688" i="5" s="1"/>
  <c r="AH1687" i="5"/>
  <c r="AF1687" i="5"/>
  <c r="AG1687" i="5" s="1"/>
  <c r="AH1686" i="5"/>
  <c r="AF1686" i="5"/>
  <c r="AG1686" i="5" s="1"/>
  <c r="AH1685" i="5"/>
  <c r="AF1685" i="5"/>
  <c r="AG1685" i="5" s="1"/>
  <c r="AH1684" i="5"/>
  <c r="AF1684" i="5"/>
  <c r="AG1684" i="5" s="1"/>
  <c r="AH1683" i="5"/>
  <c r="AF1683" i="5"/>
  <c r="AG1683" i="5" s="1"/>
  <c r="AH1682" i="5"/>
  <c r="AF1682" i="5"/>
  <c r="AG1682" i="5" s="1"/>
  <c r="AH1681" i="5"/>
  <c r="AF1681" i="5"/>
  <c r="AG1681" i="5" s="1"/>
  <c r="AH1680" i="5"/>
  <c r="AF1680" i="5"/>
  <c r="AG1680" i="5" s="1"/>
  <c r="AH1679" i="5"/>
  <c r="AF1679" i="5"/>
  <c r="AG1679" i="5" s="1"/>
  <c r="AH1678" i="5"/>
  <c r="AF1678" i="5"/>
  <c r="AG1678" i="5" s="1"/>
  <c r="AH1677" i="5"/>
  <c r="AF1677" i="5"/>
  <c r="AG1677" i="5" s="1"/>
  <c r="AH1676" i="5"/>
  <c r="AF1676" i="5"/>
  <c r="AG1676" i="5" s="1"/>
  <c r="AH1675" i="5"/>
  <c r="AF1675" i="5"/>
  <c r="AG1675" i="5" s="1"/>
  <c r="AH1674" i="5"/>
  <c r="AF1674" i="5"/>
  <c r="AG1674" i="5" s="1"/>
  <c r="AH1673" i="5"/>
  <c r="AF1673" i="5"/>
  <c r="AG1673" i="5" s="1"/>
  <c r="AH1672" i="5"/>
  <c r="AF1672" i="5"/>
  <c r="AG1672" i="5" s="1"/>
  <c r="AH1671" i="5"/>
  <c r="AF1671" i="5"/>
  <c r="AG1671" i="5" s="1"/>
  <c r="AH1670" i="5"/>
  <c r="AF1670" i="5"/>
  <c r="AG1670" i="5" s="1"/>
  <c r="AH1669" i="5"/>
  <c r="AF1669" i="5"/>
  <c r="AG1669" i="5" s="1"/>
  <c r="AH1668" i="5"/>
  <c r="AF1668" i="5"/>
  <c r="AG1668" i="5" s="1"/>
  <c r="AH1667" i="5"/>
  <c r="AF1667" i="5"/>
  <c r="AG1667" i="5" s="1"/>
  <c r="AH1666" i="5"/>
  <c r="AF1666" i="5"/>
  <c r="AG1666" i="5" s="1"/>
  <c r="AH1665" i="5"/>
  <c r="AF1665" i="5"/>
  <c r="AG1665" i="5" s="1"/>
  <c r="AH1664" i="5"/>
  <c r="AF1664" i="5"/>
  <c r="AG1664" i="5" s="1"/>
  <c r="AH1663" i="5"/>
  <c r="AF1663" i="5"/>
  <c r="AG1663" i="5" s="1"/>
  <c r="AH1662" i="5"/>
  <c r="AF1662" i="5"/>
  <c r="AG1662" i="5" s="1"/>
  <c r="AH1661" i="5"/>
  <c r="AF1661" i="5"/>
  <c r="AG1661" i="5" s="1"/>
  <c r="AH1660" i="5"/>
  <c r="AF1660" i="5"/>
  <c r="AG1660" i="5" s="1"/>
  <c r="AH1659" i="5"/>
  <c r="AF1659" i="5"/>
  <c r="AG1659" i="5" s="1"/>
  <c r="AH1658" i="5"/>
  <c r="AF1658" i="5"/>
  <c r="AG1658" i="5" s="1"/>
  <c r="AH1657" i="5"/>
  <c r="AF1657" i="5"/>
  <c r="AG1657" i="5" s="1"/>
  <c r="AH1656" i="5"/>
  <c r="AF1656" i="5"/>
  <c r="AG1656" i="5" s="1"/>
  <c r="AH1655" i="5"/>
  <c r="AF1655" i="5"/>
  <c r="AG1655" i="5" s="1"/>
  <c r="AH1654" i="5"/>
  <c r="AF1654" i="5"/>
  <c r="AG1654" i="5" s="1"/>
  <c r="AH1653" i="5"/>
  <c r="AF1653" i="5"/>
  <c r="AG1653" i="5" s="1"/>
  <c r="AH1652" i="5"/>
  <c r="AF1652" i="5"/>
  <c r="AG1652" i="5" s="1"/>
  <c r="AH1651" i="5"/>
  <c r="AF1651" i="5"/>
  <c r="AG1651" i="5" s="1"/>
  <c r="AH1650" i="5"/>
  <c r="AF1650" i="5"/>
  <c r="AG1650" i="5" s="1"/>
  <c r="AH1649" i="5"/>
  <c r="AF1649" i="5"/>
  <c r="AG1649" i="5" s="1"/>
  <c r="AH1648" i="5"/>
  <c r="AF1648" i="5"/>
  <c r="AG1648" i="5" s="1"/>
  <c r="AH1647" i="5"/>
  <c r="AF1647" i="5"/>
  <c r="AG1647" i="5" s="1"/>
  <c r="AH1646" i="5"/>
  <c r="AF1646" i="5"/>
  <c r="AG1646" i="5" s="1"/>
  <c r="AH1645" i="5"/>
  <c r="AF1645" i="5"/>
  <c r="AG1645" i="5" s="1"/>
  <c r="AH1644" i="5"/>
  <c r="AF1644" i="5"/>
  <c r="AG1644" i="5" s="1"/>
  <c r="AH1643" i="5"/>
  <c r="AF1643" i="5"/>
  <c r="AG1643" i="5" s="1"/>
  <c r="AH1642" i="5"/>
  <c r="AF1642" i="5"/>
  <c r="AG1642" i="5" s="1"/>
  <c r="AH1641" i="5"/>
  <c r="AF1641" i="5"/>
  <c r="AG1641" i="5" s="1"/>
  <c r="AH1640" i="5"/>
  <c r="AF1640" i="5"/>
  <c r="AG1640" i="5" s="1"/>
  <c r="AH1639" i="5"/>
  <c r="AF1639" i="5"/>
  <c r="AG1639" i="5" s="1"/>
  <c r="AH1638" i="5"/>
  <c r="AF1638" i="5"/>
  <c r="AG1638" i="5" s="1"/>
  <c r="AH1637" i="5"/>
  <c r="AF1637" i="5"/>
  <c r="AG1637" i="5" s="1"/>
  <c r="AH1636" i="5"/>
  <c r="AF1636" i="5"/>
  <c r="AG1636" i="5" s="1"/>
  <c r="AH1635" i="5"/>
  <c r="AF1635" i="5"/>
  <c r="AG1635" i="5" s="1"/>
  <c r="AH1634" i="5"/>
  <c r="AF1634" i="5"/>
  <c r="AG1634" i="5" s="1"/>
  <c r="AH1633" i="5"/>
  <c r="AF1633" i="5"/>
  <c r="AG1633" i="5" s="1"/>
  <c r="AH1632" i="5"/>
  <c r="AF1632" i="5"/>
  <c r="AG1632" i="5" s="1"/>
  <c r="AH1631" i="5"/>
  <c r="AF1631" i="5"/>
  <c r="AG1631" i="5" s="1"/>
  <c r="AH1630" i="5"/>
  <c r="AF1630" i="5"/>
  <c r="AG1630" i="5" s="1"/>
  <c r="AH1629" i="5"/>
  <c r="AF1629" i="5"/>
  <c r="AG1629" i="5" s="1"/>
  <c r="AH1628" i="5"/>
  <c r="AF1628" i="5"/>
  <c r="AG1628" i="5" s="1"/>
  <c r="AH1627" i="5"/>
  <c r="AF1627" i="5"/>
  <c r="AG1627" i="5" s="1"/>
  <c r="AH1626" i="5"/>
  <c r="AF1626" i="5"/>
  <c r="AG1626" i="5" s="1"/>
  <c r="AH1625" i="5"/>
  <c r="AF1625" i="5"/>
  <c r="AG1625" i="5" s="1"/>
  <c r="AH1624" i="5"/>
  <c r="AF1624" i="5"/>
  <c r="AG1624" i="5" s="1"/>
  <c r="AH1623" i="5"/>
  <c r="AF1623" i="5"/>
  <c r="AG1623" i="5" s="1"/>
  <c r="AH1622" i="5"/>
  <c r="AF1622" i="5"/>
  <c r="AG1622" i="5" s="1"/>
  <c r="AH1621" i="5"/>
  <c r="AF1621" i="5"/>
  <c r="AG1621" i="5" s="1"/>
  <c r="AH1620" i="5"/>
  <c r="AF1620" i="5"/>
  <c r="AG1620" i="5" s="1"/>
  <c r="AH1619" i="5"/>
  <c r="AF1619" i="5"/>
  <c r="AG1619" i="5" s="1"/>
  <c r="AH1618" i="5"/>
  <c r="AF1618" i="5"/>
  <c r="AG1618" i="5" s="1"/>
  <c r="AH1617" i="5"/>
  <c r="AF1617" i="5"/>
  <c r="AG1617" i="5" s="1"/>
  <c r="AH1616" i="5"/>
  <c r="AF1616" i="5"/>
  <c r="AG1616" i="5" s="1"/>
  <c r="AH1615" i="5"/>
  <c r="AF1615" i="5"/>
  <c r="AG1615" i="5" s="1"/>
  <c r="AH1614" i="5"/>
  <c r="AF1614" i="5"/>
  <c r="AG1614" i="5" s="1"/>
  <c r="AH1613" i="5"/>
  <c r="AF1613" i="5"/>
  <c r="AG1613" i="5" s="1"/>
  <c r="AH1612" i="5"/>
  <c r="AF1612" i="5"/>
  <c r="AG1612" i="5" s="1"/>
  <c r="AH1611" i="5"/>
  <c r="AF1611" i="5"/>
  <c r="AG1611" i="5" s="1"/>
  <c r="AH1610" i="5"/>
  <c r="AF1610" i="5"/>
  <c r="AG1610" i="5" s="1"/>
  <c r="AH1609" i="5"/>
  <c r="AF1609" i="5"/>
  <c r="AG1609" i="5" s="1"/>
  <c r="AH1608" i="5"/>
  <c r="AF1608" i="5"/>
  <c r="AG1608" i="5" s="1"/>
  <c r="AH1607" i="5"/>
  <c r="AF1607" i="5"/>
  <c r="AG1607" i="5" s="1"/>
  <c r="AH1606" i="5"/>
  <c r="AF1606" i="5"/>
  <c r="AG1606" i="5" s="1"/>
  <c r="AH1605" i="5"/>
  <c r="AF1605" i="5"/>
  <c r="AG1605" i="5" s="1"/>
  <c r="AH1604" i="5"/>
  <c r="AF1604" i="5"/>
  <c r="AG1604" i="5" s="1"/>
  <c r="AH1603" i="5"/>
  <c r="AF1603" i="5"/>
  <c r="AG1603" i="5" s="1"/>
  <c r="AH1602" i="5"/>
  <c r="AF1602" i="5"/>
  <c r="AG1602" i="5" s="1"/>
  <c r="AH1601" i="5"/>
  <c r="AF1601" i="5"/>
  <c r="AG1601" i="5" s="1"/>
  <c r="AH1600" i="5"/>
  <c r="AF1600" i="5"/>
  <c r="AG1600" i="5" s="1"/>
  <c r="AH1599" i="5"/>
  <c r="AF1599" i="5"/>
  <c r="AG1599" i="5" s="1"/>
  <c r="AH1598" i="5"/>
  <c r="AF1598" i="5"/>
  <c r="AG1598" i="5" s="1"/>
  <c r="AH1597" i="5"/>
  <c r="AF1597" i="5"/>
  <c r="AG1597" i="5" s="1"/>
  <c r="AH1596" i="5"/>
  <c r="AF1596" i="5"/>
  <c r="AG1596" i="5" s="1"/>
  <c r="AH1595" i="5"/>
  <c r="AF1595" i="5"/>
  <c r="AG1595" i="5" s="1"/>
  <c r="AH1594" i="5"/>
  <c r="AF1594" i="5"/>
  <c r="AG1594" i="5" s="1"/>
  <c r="AH1593" i="5"/>
  <c r="AF1593" i="5"/>
  <c r="AG1593" i="5" s="1"/>
  <c r="AH1592" i="5"/>
  <c r="AF1592" i="5"/>
  <c r="AG1592" i="5" s="1"/>
  <c r="AH1591" i="5"/>
  <c r="AF1591" i="5"/>
  <c r="AG1591" i="5" s="1"/>
  <c r="AH1590" i="5"/>
  <c r="AF1590" i="5"/>
  <c r="AG1590" i="5" s="1"/>
  <c r="AH1589" i="5"/>
  <c r="AF1589" i="5"/>
  <c r="AG1589" i="5" s="1"/>
  <c r="AH1588" i="5"/>
  <c r="AF1588" i="5"/>
  <c r="AG1588" i="5" s="1"/>
  <c r="AH1587" i="5"/>
  <c r="AF1587" i="5"/>
  <c r="AG1587" i="5" s="1"/>
  <c r="AH1586" i="5"/>
  <c r="AF1586" i="5"/>
  <c r="AG1586" i="5" s="1"/>
  <c r="AH1585" i="5"/>
  <c r="AF1585" i="5"/>
  <c r="AG1585" i="5" s="1"/>
  <c r="AH1584" i="5"/>
  <c r="AF1584" i="5"/>
  <c r="AG1584" i="5" s="1"/>
  <c r="AH1583" i="5"/>
  <c r="AF1583" i="5"/>
  <c r="AG1583" i="5" s="1"/>
  <c r="AH1582" i="5"/>
  <c r="AF1582" i="5"/>
  <c r="AG1582" i="5" s="1"/>
  <c r="AH1581" i="5"/>
  <c r="AF1581" i="5"/>
  <c r="AG1581" i="5" s="1"/>
  <c r="AH1580" i="5"/>
  <c r="AF1580" i="5"/>
  <c r="AG1580" i="5" s="1"/>
  <c r="AH1579" i="5"/>
  <c r="AF1579" i="5"/>
  <c r="AG1579" i="5" s="1"/>
  <c r="AH1578" i="5"/>
  <c r="AF1578" i="5"/>
  <c r="AG1578" i="5" s="1"/>
  <c r="AH1577" i="5"/>
  <c r="AF1577" i="5"/>
  <c r="AG1577" i="5" s="1"/>
  <c r="AH1576" i="5"/>
  <c r="AF1576" i="5"/>
  <c r="AG1576" i="5" s="1"/>
  <c r="AH1575" i="5"/>
  <c r="AF1575" i="5"/>
  <c r="AG1575" i="5" s="1"/>
  <c r="AH1574" i="5"/>
  <c r="AF1574" i="5"/>
  <c r="AG1574" i="5" s="1"/>
  <c r="AH1573" i="5"/>
  <c r="AF1573" i="5"/>
  <c r="AG1573" i="5" s="1"/>
  <c r="AH1572" i="5"/>
  <c r="AF1572" i="5"/>
  <c r="AG1572" i="5" s="1"/>
  <c r="AH1571" i="5"/>
  <c r="AF1571" i="5"/>
  <c r="AG1571" i="5" s="1"/>
  <c r="AH1570" i="5"/>
  <c r="AF1570" i="5"/>
  <c r="AG1570" i="5" s="1"/>
  <c r="AH1569" i="5"/>
  <c r="AF1569" i="5"/>
  <c r="AG1569" i="5" s="1"/>
  <c r="AH1568" i="5"/>
  <c r="AF1568" i="5"/>
  <c r="AG1568" i="5" s="1"/>
  <c r="AH1567" i="5"/>
  <c r="AF1567" i="5"/>
  <c r="AG1567" i="5" s="1"/>
  <c r="AH1566" i="5"/>
  <c r="AF1566" i="5"/>
  <c r="AG1566" i="5" s="1"/>
  <c r="AH1565" i="5"/>
  <c r="AF1565" i="5"/>
  <c r="AG1565" i="5" s="1"/>
  <c r="AH1564" i="5"/>
  <c r="AF1564" i="5"/>
  <c r="AG1564" i="5" s="1"/>
  <c r="AH1563" i="5"/>
  <c r="AF1563" i="5"/>
  <c r="AG1563" i="5" s="1"/>
  <c r="AH1562" i="5"/>
  <c r="AF1562" i="5"/>
  <c r="AG1562" i="5" s="1"/>
  <c r="AH1561" i="5"/>
  <c r="AF1561" i="5"/>
  <c r="AG1561" i="5" s="1"/>
  <c r="AH1560" i="5"/>
  <c r="AF1560" i="5"/>
  <c r="AG1560" i="5" s="1"/>
  <c r="AH1559" i="5"/>
  <c r="AF1559" i="5"/>
  <c r="AG1559" i="5" s="1"/>
  <c r="AH1558" i="5"/>
  <c r="AF1558" i="5"/>
  <c r="AG1558" i="5" s="1"/>
  <c r="AH1557" i="5"/>
  <c r="AF1557" i="5"/>
  <c r="AG1557" i="5" s="1"/>
  <c r="AH1556" i="5"/>
  <c r="AF1556" i="5"/>
  <c r="AG1556" i="5" s="1"/>
  <c r="AH1555" i="5"/>
  <c r="AF1555" i="5"/>
  <c r="AG1555" i="5" s="1"/>
  <c r="AH1554" i="5"/>
  <c r="AF1554" i="5"/>
  <c r="AG1554" i="5" s="1"/>
  <c r="AH1553" i="5"/>
  <c r="AF1553" i="5"/>
  <c r="AG1553" i="5" s="1"/>
  <c r="AH1552" i="5"/>
  <c r="AF1552" i="5"/>
  <c r="AG1552" i="5" s="1"/>
  <c r="AH1551" i="5"/>
  <c r="AF1551" i="5"/>
  <c r="AG1551" i="5" s="1"/>
  <c r="AH1550" i="5"/>
  <c r="AF1550" i="5"/>
  <c r="AG1550" i="5" s="1"/>
  <c r="AH1549" i="5"/>
  <c r="AF1549" i="5"/>
  <c r="AG1549" i="5" s="1"/>
  <c r="AH1548" i="5"/>
  <c r="AF1548" i="5"/>
  <c r="AG1548" i="5" s="1"/>
  <c r="AH1547" i="5"/>
  <c r="AF1547" i="5"/>
  <c r="AG1547" i="5" s="1"/>
  <c r="AH1546" i="5"/>
  <c r="AF1546" i="5"/>
  <c r="AG1546" i="5" s="1"/>
  <c r="AH1545" i="5"/>
  <c r="AF1545" i="5"/>
  <c r="AG1545" i="5" s="1"/>
  <c r="AH1544" i="5"/>
  <c r="AF1544" i="5"/>
  <c r="AG1544" i="5" s="1"/>
  <c r="AH1543" i="5"/>
  <c r="AF1543" i="5"/>
  <c r="AG1543" i="5" s="1"/>
  <c r="AH1542" i="5"/>
  <c r="AF1542" i="5"/>
  <c r="AG1542" i="5" s="1"/>
  <c r="AH1541" i="5"/>
  <c r="AF1541" i="5"/>
  <c r="AG1541" i="5" s="1"/>
  <c r="AH1540" i="5"/>
  <c r="AF1540" i="5"/>
  <c r="AG1540" i="5" s="1"/>
  <c r="AH1539" i="5"/>
  <c r="AF1539" i="5"/>
  <c r="AG1539" i="5" s="1"/>
  <c r="AH1538" i="5"/>
  <c r="AF1538" i="5"/>
  <c r="AG1538" i="5" s="1"/>
  <c r="AH1537" i="5"/>
  <c r="AF1537" i="5"/>
  <c r="AG1537" i="5" s="1"/>
  <c r="AH1536" i="5"/>
  <c r="AF1536" i="5"/>
  <c r="AG1536" i="5" s="1"/>
  <c r="AH1535" i="5"/>
  <c r="AF1535" i="5"/>
  <c r="AG1535" i="5" s="1"/>
  <c r="AH1534" i="5"/>
  <c r="AF1534" i="5"/>
  <c r="AG1534" i="5" s="1"/>
  <c r="AH1533" i="5"/>
  <c r="AF1533" i="5"/>
  <c r="AG1533" i="5" s="1"/>
  <c r="AH1532" i="5"/>
  <c r="AF1532" i="5"/>
  <c r="AG1532" i="5" s="1"/>
  <c r="AH1531" i="5"/>
  <c r="AF1531" i="5"/>
  <c r="AG1531" i="5" s="1"/>
  <c r="AH1530" i="5"/>
  <c r="AF1530" i="5"/>
  <c r="AG1530" i="5" s="1"/>
  <c r="AH1529" i="5"/>
  <c r="AF1529" i="5"/>
  <c r="AG1529" i="5" s="1"/>
  <c r="AH1528" i="5"/>
  <c r="AF1528" i="5"/>
  <c r="AG1528" i="5" s="1"/>
  <c r="AH1527" i="5"/>
  <c r="AF1527" i="5"/>
  <c r="AG1527" i="5" s="1"/>
  <c r="AH1526" i="5"/>
  <c r="AF1526" i="5"/>
  <c r="AG1526" i="5" s="1"/>
  <c r="AH1525" i="5"/>
  <c r="AF1525" i="5"/>
  <c r="AG1525" i="5" s="1"/>
  <c r="AH1524" i="5"/>
  <c r="AF1524" i="5"/>
  <c r="AG1524" i="5" s="1"/>
  <c r="AH1523" i="5"/>
  <c r="AF1523" i="5"/>
  <c r="AG1523" i="5" s="1"/>
  <c r="AH1522" i="5"/>
  <c r="AF1522" i="5"/>
  <c r="AG1522" i="5" s="1"/>
  <c r="AH1521" i="5"/>
  <c r="AF1521" i="5"/>
  <c r="AG1521" i="5" s="1"/>
  <c r="AH1520" i="5"/>
  <c r="AF1520" i="5"/>
  <c r="AG1520" i="5" s="1"/>
  <c r="AH1519" i="5"/>
  <c r="AF1519" i="5"/>
  <c r="AG1519" i="5" s="1"/>
  <c r="AH1518" i="5"/>
  <c r="AF1518" i="5"/>
  <c r="AG1518" i="5" s="1"/>
  <c r="AH1517" i="5"/>
  <c r="AF1517" i="5"/>
  <c r="AG1517" i="5" s="1"/>
  <c r="AH1516" i="5"/>
  <c r="AF1516" i="5"/>
  <c r="AG1516" i="5" s="1"/>
  <c r="AH1515" i="5"/>
  <c r="AF1515" i="5"/>
  <c r="AG1515" i="5" s="1"/>
  <c r="AH1514" i="5"/>
  <c r="AF1514" i="5"/>
  <c r="AG1514" i="5" s="1"/>
  <c r="AH1513" i="5"/>
  <c r="AF1513" i="5"/>
  <c r="AG1513" i="5" s="1"/>
  <c r="AH1512" i="5"/>
  <c r="AF1512" i="5"/>
  <c r="AG1512" i="5" s="1"/>
  <c r="AH1511" i="5"/>
  <c r="AF1511" i="5"/>
  <c r="AG1511" i="5" s="1"/>
  <c r="AH1510" i="5"/>
  <c r="AF1510" i="5"/>
  <c r="AG1510" i="5" s="1"/>
  <c r="AH1509" i="5"/>
  <c r="AF1509" i="5"/>
  <c r="AG1509" i="5" s="1"/>
  <c r="AH1508" i="5"/>
  <c r="AF1508" i="5"/>
  <c r="AG1508" i="5" s="1"/>
  <c r="AH1507" i="5"/>
  <c r="AF1507" i="5"/>
  <c r="AG1507" i="5" s="1"/>
  <c r="AH1506" i="5"/>
  <c r="AF1506" i="5"/>
  <c r="AG1506" i="5" s="1"/>
  <c r="AH1505" i="5"/>
  <c r="AF1505" i="5"/>
  <c r="AG1505" i="5" s="1"/>
  <c r="AH1504" i="5"/>
  <c r="AF1504" i="5"/>
  <c r="AG1504" i="5" s="1"/>
  <c r="AH1503" i="5"/>
  <c r="AF1503" i="5"/>
  <c r="AG1503" i="5" s="1"/>
  <c r="AH1502" i="5"/>
  <c r="AF1502" i="5"/>
  <c r="AG1502" i="5" s="1"/>
  <c r="AH1501" i="5"/>
  <c r="AF1501" i="5"/>
  <c r="AG1501" i="5" s="1"/>
  <c r="AH1500" i="5"/>
  <c r="AF1500" i="5"/>
  <c r="AG1500" i="5" s="1"/>
  <c r="AH1499" i="5"/>
  <c r="AF1499" i="5"/>
  <c r="AG1499" i="5" s="1"/>
  <c r="AH1498" i="5"/>
  <c r="AF1498" i="5"/>
  <c r="AG1498" i="5" s="1"/>
  <c r="AH1497" i="5"/>
  <c r="AF1497" i="5"/>
  <c r="AG1497" i="5" s="1"/>
  <c r="AH1496" i="5"/>
  <c r="AF1496" i="5"/>
  <c r="AG1496" i="5" s="1"/>
  <c r="AH1495" i="5"/>
  <c r="AF1495" i="5"/>
  <c r="AG1495" i="5" s="1"/>
  <c r="AH1494" i="5"/>
  <c r="AF1494" i="5"/>
  <c r="AG1494" i="5" s="1"/>
  <c r="AH1493" i="5"/>
  <c r="AF1493" i="5"/>
  <c r="AG1493" i="5" s="1"/>
  <c r="AH1492" i="5"/>
  <c r="AF1492" i="5"/>
  <c r="AG1492" i="5" s="1"/>
  <c r="AH1491" i="5"/>
  <c r="AF1491" i="5"/>
  <c r="AG1491" i="5" s="1"/>
  <c r="AH1490" i="5"/>
  <c r="AF1490" i="5"/>
  <c r="AG1490" i="5" s="1"/>
  <c r="AH1489" i="5"/>
  <c r="AF1489" i="5"/>
  <c r="AG1489" i="5" s="1"/>
  <c r="AH1488" i="5"/>
  <c r="AF1488" i="5"/>
  <c r="AG1488" i="5" s="1"/>
  <c r="AH1487" i="5"/>
  <c r="AF1487" i="5"/>
  <c r="AG1487" i="5" s="1"/>
  <c r="AH1486" i="5"/>
  <c r="AF1486" i="5"/>
  <c r="AG1486" i="5" s="1"/>
  <c r="AH1485" i="5"/>
  <c r="AF1485" i="5"/>
  <c r="AG1485" i="5" s="1"/>
  <c r="AH1484" i="5"/>
  <c r="AF1484" i="5"/>
  <c r="AG1484" i="5" s="1"/>
  <c r="AH1483" i="5"/>
  <c r="AF1483" i="5"/>
  <c r="AG1483" i="5" s="1"/>
  <c r="AH1482" i="5"/>
  <c r="AF1482" i="5"/>
  <c r="AG1482" i="5" s="1"/>
  <c r="AH1481" i="5"/>
  <c r="AF1481" i="5"/>
  <c r="AG1481" i="5" s="1"/>
  <c r="AH1480" i="5"/>
  <c r="AF1480" i="5"/>
  <c r="AG1480" i="5" s="1"/>
  <c r="AH1479" i="5"/>
  <c r="AF1479" i="5"/>
  <c r="AG1479" i="5" s="1"/>
  <c r="AH1478" i="5"/>
  <c r="AF1478" i="5"/>
  <c r="AG1478" i="5" s="1"/>
  <c r="AH1477" i="5"/>
  <c r="AF1477" i="5"/>
  <c r="AG1477" i="5" s="1"/>
  <c r="AH1476" i="5"/>
  <c r="AF1476" i="5"/>
  <c r="AG1476" i="5" s="1"/>
  <c r="AH1475" i="5"/>
  <c r="AF1475" i="5"/>
  <c r="AG1475" i="5" s="1"/>
  <c r="AH1474" i="5"/>
  <c r="AF1474" i="5"/>
  <c r="AG1474" i="5" s="1"/>
  <c r="AH1473" i="5"/>
  <c r="AF1473" i="5"/>
  <c r="AG1473" i="5" s="1"/>
  <c r="AH1472" i="5"/>
  <c r="AF1472" i="5"/>
  <c r="AG1472" i="5" s="1"/>
  <c r="AH1471" i="5"/>
  <c r="AF1471" i="5"/>
  <c r="AG1471" i="5" s="1"/>
  <c r="AH1470" i="5"/>
  <c r="AF1470" i="5"/>
  <c r="AG1470" i="5" s="1"/>
  <c r="AH1469" i="5"/>
  <c r="AF1469" i="5"/>
  <c r="AG1469" i="5" s="1"/>
  <c r="AH1468" i="5"/>
  <c r="AF1468" i="5"/>
  <c r="AG1468" i="5" s="1"/>
  <c r="AH1467" i="5"/>
  <c r="AF1467" i="5"/>
  <c r="AG1467" i="5" s="1"/>
  <c r="AH1466" i="5"/>
  <c r="AF1466" i="5"/>
  <c r="AG1466" i="5" s="1"/>
  <c r="AH1465" i="5"/>
  <c r="AF1465" i="5"/>
  <c r="AG1465" i="5" s="1"/>
  <c r="AH1464" i="5"/>
  <c r="AF1464" i="5"/>
  <c r="AG1464" i="5" s="1"/>
  <c r="AH1463" i="5"/>
  <c r="AF1463" i="5"/>
  <c r="AG1463" i="5" s="1"/>
  <c r="AH1462" i="5"/>
  <c r="AF1462" i="5"/>
  <c r="AG1462" i="5" s="1"/>
  <c r="AH1461" i="5"/>
  <c r="AF1461" i="5"/>
  <c r="AG1461" i="5" s="1"/>
  <c r="AH1460" i="5"/>
  <c r="AF1460" i="5"/>
  <c r="AG1460" i="5" s="1"/>
  <c r="AH1459" i="5"/>
  <c r="AF1459" i="5"/>
  <c r="AG1459" i="5" s="1"/>
  <c r="AH1458" i="5"/>
  <c r="AF1458" i="5"/>
  <c r="AG1458" i="5" s="1"/>
  <c r="AH1457" i="5"/>
  <c r="AF1457" i="5"/>
  <c r="AG1457" i="5" s="1"/>
  <c r="AH1456" i="5"/>
  <c r="AF1456" i="5"/>
  <c r="AG1456" i="5" s="1"/>
  <c r="AH1455" i="5"/>
  <c r="AF1455" i="5"/>
  <c r="AG1455" i="5" s="1"/>
  <c r="AH1454" i="5"/>
  <c r="AF1454" i="5"/>
  <c r="AG1454" i="5" s="1"/>
  <c r="AH1453" i="5"/>
  <c r="AF1453" i="5"/>
  <c r="AG1453" i="5" s="1"/>
  <c r="AH1452" i="5"/>
  <c r="AF1452" i="5"/>
  <c r="AG1452" i="5" s="1"/>
  <c r="AH1451" i="5"/>
  <c r="AF1451" i="5"/>
  <c r="AG1451" i="5" s="1"/>
  <c r="AH1450" i="5"/>
  <c r="AF1450" i="5"/>
  <c r="AG1450" i="5" s="1"/>
  <c r="AH1449" i="5"/>
  <c r="AF1449" i="5"/>
  <c r="AG1449" i="5" s="1"/>
  <c r="AH1448" i="5"/>
  <c r="AF1448" i="5"/>
  <c r="AG1448" i="5" s="1"/>
  <c r="AH1447" i="5"/>
  <c r="AF1447" i="5"/>
  <c r="AG1447" i="5" s="1"/>
  <c r="AH1446" i="5"/>
  <c r="AF1446" i="5"/>
  <c r="AG1446" i="5" s="1"/>
  <c r="AH1445" i="5"/>
  <c r="AF1445" i="5"/>
  <c r="AG1445" i="5" s="1"/>
  <c r="AH1444" i="5"/>
  <c r="AF1444" i="5"/>
  <c r="AG1444" i="5" s="1"/>
  <c r="AH1443" i="5"/>
  <c r="AF1443" i="5"/>
  <c r="AG1443" i="5" s="1"/>
  <c r="AH1442" i="5"/>
  <c r="AF1442" i="5"/>
  <c r="AG1442" i="5" s="1"/>
  <c r="AH1441" i="5"/>
  <c r="AF1441" i="5"/>
  <c r="AG1441" i="5" s="1"/>
  <c r="AH1440" i="5"/>
  <c r="AF1440" i="5"/>
  <c r="AG1440" i="5" s="1"/>
  <c r="AH1439" i="5"/>
  <c r="AF1439" i="5"/>
  <c r="AG1439" i="5" s="1"/>
  <c r="AH1438" i="5"/>
  <c r="AF1438" i="5"/>
  <c r="AG1438" i="5" s="1"/>
  <c r="AH1437" i="5"/>
  <c r="AF1437" i="5"/>
  <c r="AG1437" i="5" s="1"/>
  <c r="AH1436" i="5"/>
  <c r="AF1436" i="5"/>
  <c r="AG1436" i="5" s="1"/>
  <c r="AH1435" i="5"/>
  <c r="AF1435" i="5"/>
  <c r="AG1435" i="5" s="1"/>
  <c r="AH1434" i="5"/>
  <c r="AF1434" i="5"/>
  <c r="AG1434" i="5" s="1"/>
  <c r="AH1433" i="5"/>
  <c r="AF1433" i="5"/>
  <c r="AG1433" i="5" s="1"/>
  <c r="AH1432" i="5"/>
  <c r="AF1432" i="5"/>
  <c r="AG1432" i="5" s="1"/>
  <c r="AH1431" i="5"/>
  <c r="AF1431" i="5"/>
  <c r="AG1431" i="5" s="1"/>
  <c r="AH1430" i="5"/>
  <c r="AF1430" i="5"/>
  <c r="AG1430" i="5" s="1"/>
  <c r="AH1429" i="5"/>
  <c r="AF1429" i="5"/>
  <c r="AG1429" i="5" s="1"/>
  <c r="AH1428" i="5"/>
  <c r="AF1428" i="5"/>
  <c r="AG1428" i="5" s="1"/>
  <c r="AH1427" i="5"/>
  <c r="AF1427" i="5"/>
  <c r="AG1427" i="5" s="1"/>
  <c r="AH1426" i="5"/>
  <c r="AF1426" i="5"/>
  <c r="AG1426" i="5" s="1"/>
  <c r="AH1425" i="5"/>
  <c r="AF1425" i="5"/>
  <c r="AG1425" i="5" s="1"/>
  <c r="AH1424" i="5"/>
  <c r="AF1424" i="5"/>
  <c r="AG1424" i="5" s="1"/>
  <c r="AH1423" i="5"/>
  <c r="AF1423" i="5"/>
  <c r="AG1423" i="5" s="1"/>
  <c r="AH1422" i="5"/>
  <c r="AF1422" i="5"/>
  <c r="AG1422" i="5" s="1"/>
  <c r="AH1421" i="5"/>
  <c r="AF1421" i="5"/>
  <c r="AG1421" i="5" s="1"/>
  <c r="AH1420" i="5"/>
  <c r="AF1420" i="5"/>
  <c r="AG1420" i="5" s="1"/>
  <c r="AH1419" i="5"/>
  <c r="AF1419" i="5"/>
  <c r="AG1419" i="5" s="1"/>
  <c r="AH1418" i="5"/>
  <c r="AF1418" i="5"/>
  <c r="AG1418" i="5" s="1"/>
  <c r="AH1417" i="5"/>
  <c r="AF1417" i="5"/>
  <c r="AG1417" i="5" s="1"/>
  <c r="AH1416" i="5"/>
  <c r="AF1416" i="5"/>
  <c r="AG1416" i="5" s="1"/>
  <c r="AH1415" i="5"/>
  <c r="AF1415" i="5"/>
  <c r="AG1415" i="5" s="1"/>
  <c r="AH1414" i="5"/>
  <c r="AF1414" i="5"/>
  <c r="AG1414" i="5" s="1"/>
  <c r="AH1413" i="5"/>
  <c r="AF1413" i="5"/>
  <c r="AG1413" i="5" s="1"/>
  <c r="AH1412" i="5"/>
  <c r="AF1412" i="5"/>
  <c r="AG1412" i="5" s="1"/>
  <c r="AH1411" i="5"/>
  <c r="AF1411" i="5"/>
  <c r="AG1411" i="5" s="1"/>
  <c r="AH1410" i="5"/>
  <c r="AF1410" i="5"/>
  <c r="AG1410" i="5" s="1"/>
  <c r="AH1409" i="5"/>
  <c r="AF1409" i="5"/>
  <c r="AG1409" i="5" s="1"/>
  <c r="AH1408" i="5"/>
  <c r="AF1408" i="5"/>
  <c r="AG1408" i="5" s="1"/>
  <c r="AH1407" i="5"/>
  <c r="AF1407" i="5"/>
  <c r="AG1407" i="5" s="1"/>
  <c r="AH1406" i="5"/>
  <c r="AF1406" i="5"/>
  <c r="AG1406" i="5" s="1"/>
  <c r="AH1405" i="5"/>
  <c r="AF1405" i="5"/>
  <c r="AG1405" i="5" s="1"/>
  <c r="AH1404" i="5"/>
  <c r="AF1404" i="5"/>
  <c r="AG1404" i="5" s="1"/>
  <c r="AH1403" i="5"/>
  <c r="AF1403" i="5"/>
  <c r="AG1403" i="5" s="1"/>
  <c r="AH1402" i="5"/>
  <c r="AF1402" i="5"/>
  <c r="AG1402" i="5" s="1"/>
  <c r="AH1401" i="5"/>
  <c r="AF1401" i="5"/>
  <c r="AG1401" i="5" s="1"/>
  <c r="AH1400" i="5"/>
  <c r="AF1400" i="5"/>
  <c r="AG1400" i="5" s="1"/>
  <c r="AH1399" i="5"/>
  <c r="AF1399" i="5"/>
  <c r="AG1399" i="5" s="1"/>
  <c r="AH1398" i="5"/>
  <c r="AF1398" i="5"/>
  <c r="AG1398" i="5" s="1"/>
  <c r="AH1397" i="5"/>
  <c r="AF1397" i="5"/>
  <c r="AG1397" i="5" s="1"/>
  <c r="AH1396" i="5"/>
  <c r="AF1396" i="5"/>
  <c r="AG1396" i="5" s="1"/>
  <c r="AH1395" i="5"/>
  <c r="AF1395" i="5"/>
  <c r="AG1395" i="5" s="1"/>
  <c r="AH1394" i="5"/>
  <c r="AF1394" i="5"/>
  <c r="AG1394" i="5" s="1"/>
  <c r="AH1393" i="5"/>
  <c r="AF1393" i="5"/>
  <c r="AG1393" i="5" s="1"/>
  <c r="AH1392" i="5"/>
  <c r="AF1392" i="5"/>
  <c r="AG1392" i="5" s="1"/>
  <c r="AH1391" i="5"/>
  <c r="AF1391" i="5"/>
  <c r="AG1391" i="5" s="1"/>
  <c r="AH1390" i="5"/>
  <c r="AF1390" i="5"/>
  <c r="AG1390" i="5" s="1"/>
  <c r="AH1389" i="5"/>
  <c r="AF1389" i="5"/>
  <c r="AG1389" i="5" s="1"/>
  <c r="AH1388" i="5"/>
  <c r="AF1388" i="5"/>
  <c r="AG1388" i="5" s="1"/>
  <c r="AH1387" i="5"/>
  <c r="AF1387" i="5"/>
  <c r="AG1387" i="5" s="1"/>
  <c r="AH1386" i="5"/>
  <c r="AF1386" i="5"/>
  <c r="AG1386" i="5" s="1"/>
  <c r="AH1385" i="5"/>
  <c r="AF1385" i="5"/>
  <c r="AG1385" i="5" s="1"/>
  <c r="AH1384" i="5"/>
  <c r="AF1384" i="5"/>
  <c r="AG1384" i="5" s="1"/>
  <c r="AH1383" i="5"/>
  <c r="AF1383" i="5"/>
  <c r="AG1383" i="5" s="1"/>
  <c r="AH1382" i="5"/>
  <c r="AF1382" i="5"/>
  <c r="AG1382" i="5" s="1"/>
  <c r="AH1381" i="5"/>
  <c r="AF1381" i="5"/>
  <c r="AG1381" i="5" s="1"/>
  <c r="AH1380" i="5"/>
  <c r="AF1380" i="5"/>
  <c r="AG1380" i="5" s="1"/>
  <c r="AH1379" i="5"/>
  <c r="AF1379" i="5"/>
  <c r="AG1379" i="5" s="1"/>
  <c r="AH1378" i="5"/>
  <c r="AF1378" i="5"/>
  <c r="AG1378" i="5" s="1"/>
  <c r="AH1377" i="5"/>
  <c r="AF1377" i="5"/>
  <c r="AG1377" i="5" s="1"/>
  <c r="AH1376" i="5"/>
  <c r="AF1376" i="5"/>
  <c r="AG1376" i="5" s="1"/>
  <c r="AH1375" i="5"/>
  <c r="AF1375" i="5"/>
  <c r="AG1375" i="5" s="1"/>
  <c r="AH1374" i="5"/>
  <c r="AF1374" i="5"/>
  <c r="AG1374" i="5" s="1"/>
  <c r="AH1373" i="5"/>
  <c r="AF1373" i="5"/>
  <c r="AG1373" i="5" s="1"/>
  <c r="AH1372" i="5"/>
  <c r="AF1372" i="5"/>
  <c r="AG1372" i="5" s="1"/>
  <c r="AH1371" i="5"/>
  <c r="AF1371" i="5"/>
  <c r="AG1371" i="5" s="1"/>
  <c r="AH1370" i="5"/>
  <c r="AF1370" i="5"/>
  <c r="AG1370" i="5" s="1"/>
  <c r="AH1369" i="5"/>
  <c r="AF1369" i="5"/>
  <c r="AG1369" i="5" s="1"/>
  <c r="AH1368" i="5"/>
  <c r="AF1368" i="5"/>
  <c r="AG1368" i="5" s="1"/>
  <c r="AH1367" i="5"/>
  <c r="AF1367" i="5"/>
  <c r="AG1367" i="5" s="1"/>
  <c r="AH1366" i="5"/>
  <c r="AF1366" i="5"/>
  <c r="AG1366" i="5" s="1"/>
  <c r="AH1365" i="5"/>
  <c r="AF1365" i="5"/>
  <c r="AG1365" i="5" s="1"/>
  <c r="AH1364" i="5"/>
  <c r="AF1364" i="5"/>
  <c r="AG1364" i="5" s="1"/>
  <c r="AH1363" i="5"/>
  <c r="AF1363" i="5"/>
  <c r="AG1363" i="5" s="1"/>
  <c r="AH1362" i="5"/>
  <c r="AF1362" i="5"/>
  <c r="AG1362" i="5" s="1"/>
  <c r="AH1361" i="5"/>
  <c r="AF1361" i="5"/>
  <c r="AG1361" i="5" s="1"/>
  <c r="AH1360" i="5"/>
  <c r="AF1360" i="5"/>
  <c r="AG1360" i="5" s="1"/>
  <c r="AH1359" i="5"/>
  <c r="AF1359" i="5"/>
  <c r="AG1359" i="5" s="1"/>
  <c r="AH1358" i="5"/>
  <c r="AF1358" i="5"/>
  <c r="AG1358" i="5" s="1"/>
  <c r="AH1357" i="5"/>
  <c r="AF1357" i="5"/>
  <c r="AG1357" i="5" s="1"/>
  <c r="AH1356" i="5"/>
  <c r="AF1356" i="5"/>
  <c r="AG1356" i="5" s="1"/>
  <c r="AH1355" i="5"/>
  <c r="AF1355" i="5"/>
  <c r="AG1355" i="5" s="1"/>
  <c r="AH1354" i="5"/>
  <c r="AF1354" i="5"/>
  <c r="AG1354" i="5" s="1"/>
  <c r="AH1353" i="5"/>
  <c r="AF1353" i="5"/>
  <c r="AG1353" i="5" s="1"/>
  <c r="AH1352" i="5"/>
  <c r="AF1352" i="5"/>
  <c r="AG1352" i="5" s="1"/>
  <c r="AH1351" i="5"/>
  <c r="AF1351" i="5"/>
  <c r="AG1351" i="5" s="1"/>
  <c r="AH1350" i="5"/>
  <c r="AF1350" i="5"/>
  <c r="AG1350" i="5" s="1"/>
  <c r="AH1349" i="5"/>
  <c r="AF1349" i="5"/>
  <c r="AG1349" i="5" s="1"/>
  <c r="AH1348" i="5"/>
  <c r="AF1348" i="5"/>
  <c r="AG1348" i="5" s="1"/>
  <c r="AH1347" i="5"/>
  <c r="AF1347" i="5"/>
  <c r="AG1347" i="5" s="1"/>
  <c r="AH1346" i="5"/>
  <c r="AF1346" i="5"/>
  <c r="AG1346" i="5" s="1"/>
  <c r="AH1345" i="5"/>
  <c r="AF1345" i="5"/>
  <c r="AG1345" i="5" s="1"/>
  <c r="AH1344" i="5"/>
  <c r="AF1344" i="5"/>
  <c r="AG1344" i="5" s="1"/>
  <c r="AH1343" i="5"/>
  <c r="AF1343" i="5"/>
  <c r="AG1343" i="5" s="1"/>
  <c r="AH1342" i="5"/>
  <c r="AF1342" i="5"/>
  <c r="AG1342" i="5" s="1"/>
  <c r="AH1341" i="5"/>
  <c r="AF1341" i="5"/>
  <c r="AG1341" i="5" s="1"/>
  <c r="AH1340" i="5"/>
  <c r="AF1340" i="5"/>
  <c r="AG1340" i="5" s="1"/>
  <c r="AH1339" i="5"/>
  <c r="AF1339" i="5"/>
  <c r="AG1339" i="5" s="1"/>
  <c r="AH1338" i="5"/>
  <c r="AF1338" i="5"/>
  <c r="AG1338" i="5" s="1"/>
  <c r="AH1337" i="5"/>
  <c r="AF1337" i="5"/>
  <c r="AG1337" i="5" s="1"/>
  <c r="AH1336" i="5"/>
  <c r="AF1336" i="5"/>
  <c r="AG1336" i="5" s="1"/>
  <c r="AH1335" i="5"/>
  <c r="AF1335" i="5"/>
  <c r="AG1335" i="5" s="1"/>
  <c r="AH1334" i="5"/>
  <c r="AF1334" i="5"/>
  <c r="AG1334" i="5" s="1"/>
  <c r="AH1333" i="5"/>
  <c r="AF1333" i="5"/>
  <c r="AG1333" i="5" s="1"/>
  <c r="AH1332" i="5"/>
  <c r="AF1332" i="5"/>
  <c r="AG1332" i="5" s="1"/>
  <c r="AH1331" i="5"/>
  <c r="AF1331" i="5"/>
  <c r="AG1331" i="5" s="1"/>
  <c r="AH1330" i="5"/>
  <c r="AF1330" i="5"/>
  <c r="AG1330" i="5" s="1"/>
  <c r="AH1329" i="5"/>
  <c r="AF1329" i="5"/>
  <c r="AG1329" i="5" s="1"/>
  <c r="AH1328" i="5"/>
  <c r="AF1328" i="5"/>
  <c r="AG1328" i="5" s="1"/>
  <c r="AH1327" i="5"/>
  <c r="AF1327" i="5"/>
  <c r="AG1327" i="5" s="1"/>
  <c r="AH1326" i="5"/>
  <c r="AF1326" i="5"/>
  <c r="AG1326" i="5" s="1"/>
  <c r="AH1325" i="5"/>
  <c r="AF1325" i="5"/>
  <c r="AG1325" i="5" s="1"/>
  <c r="AH1324" i="5"/>
  <c r="AF1324" i="5"/>
  <c r="AG1324" i="5" s="1"/>
  <c r="AH1323" i="5"/>
  <c r="AF1323" i="5"/>
  <c r="AG1323" i="5" s="1"/>
  <c r="AH1322" i="5"/>
  <c r="AF1322" i="5"/>
  <c r="AG1322" i="5" s="1"/>
  <c r="AH1321" i="5"/>
  <c r="AF1321" i="5"/>
  <c r="AG1321" i="5" s="1"/>
  <c r="AH1320" i="5"/>
  <c r="AF1320" i="5"/>
  <c r="AG1320" i="5" s="1"/>
  <c r="AH1319" i="5"/>
  <c r="AF1319" i="5"/>
  <c r="AG1319" i="5" s="1"/>
  <c r="AH1318" i="5"/>
  <c r="AF1318" i="5"/>
  <c r="AG1318" i="5" s="1"/>
  <c r="AH1317" i="5"/>
  <c r="AF1317" i="5"/>
  <c r="AG1317" i="5" s="1"/>
  <c r="AH1316" i="5"/>
  <c r="AF1316" i="5"/>
  <c r="AG1316" i="5" s="1"/>
  <c r="AH1315" i="5"/>
  <c r="AF1315" i="5"/>
  <c r="AG1315" i="5" s="1"/>
  <c r="AH1314" i="5"/>
  <c r="AF1314" i="5"/>
  <c r="AG1314" i="5" s="1"/>
  <c r="AH1313" i="5"/>
  <c r="AF1313" i="5"/>
  <c r="AG1313" i="5" s="1"/>
  <c r="AH1312" i="5"/>
  <c r="AF1312" i="5"/>
  <c r="AG1312" i="5" s="1"/>
  <c r="AH1311" i="5"/>
  <c r="AF1311" i="5"/>
  <c r="AG1311" i="5" s="1"/>
  <c r="AH1310" i="5"/>
  <c r="AF1310" i="5"/>
  <c r="AG1310" i="5" s="1"/>
  <c r="AH1309" i="5"/>
  <c r="AF1309" i="5"/>
  <c r="AG1309" i="5" s="1"/>
  <c r="AH1308" i="5"/>
  <c r="AF1308" i="5"/>
  <c r="AG1308" i="5" s="1"/>
  <c r="AH1307" i="5"/>
  <c r="AF1307" i="5"/>
  <c r="AG1307" i="5" s="1"/>
  <c r="AH1306" i="5"/>
  <c r="AF1306" i="5"/>
  <c r="AG1306" i="5" s="1"/>
  <c r="AH1305" i="5"/>
  <c r="AF1305" i="5"/>
  <c r="AG1305" i="5" s="1"/>
  <c r="AH1304" i="5"/>
  <c r="AF1304" i="5"/>
  <c r="AG1304" i="5" s="1"/>
  <c r="AH1303" i="5"/>
  <c r="AF1303" i="5"/>
  <c r="AG1303" i="5" s="1"/>
  <c r="AH1302" i="5"/>
  <c r="AF1302" i="5"/>
  <c r="AG1302" i="5" s="1"/>
  <c r="AH1301" i="5"/>
  <c r="AF1301" i="5"/>
  <c r="AG1301" i="5" s="1"/>
  <c r="AH1300" i="5"/>
  <c r="AF1300" i="5"/>
  <c r="AG1300" i="5" s="1"/>
  <c r="AH1299" i="5"/>
  <c r="AF1299" i="5"/>
  <c r="AG1299" i="5" s="1"/>
  <c r="AH1298" i="5"/>
  <c r="AF1298" i="5"/>
  <c r="AG1298" i="5" s="1"/>
  <c r="AH1297" i="5"/>
  <c r="AF1297" i="5"/>
  <c r="AG1297" i="5" s="1"/>
  <c r="AH1296" i="5"/>
  <c r="AF1296" i="5"/>
  <c r="AG1296" i="5" s="1"/>
  <c r="AH1295" i="5"/>
  <c r="AF1295" i="5"/>
  <c r="AG1295" i="5" s="1"/>
  <c r="AH1294" i="5"/>
  <c r="AF1294" i="5"/>
  <c r="AG1294" i="5" s="1"/>
  <c r="AH1293" i="5"/>
  <c r="AF1293" i="5"/>
  <c r="AG1293" i="5" s="1"/>
  <c r="AH1292" i="5"/>
  <c r="AF1292" i="5"/>
  <c r="AG1292" i="5" s="1"/>
  <c r="AH1291" i="5"/>
  <c r="AF1291" i="5"/>
  <c r="AG1291" i="5" s="1"/>
  <c r="AH1290" i="5"/>
  <c r="AF1290" i="5"/>
  <c r="AG1290" i="5" s="1"/>
  <c r="AH1289" i="5"/>
  <c r="AF1289" i="5"/>
  <c r="AG1289" i="5" s="1"/>
  <c r="AH1288" i="5"/>
  <c r="AF1288" i="5"/>
  <c r="AG1288" i="5" s="1"/>
  <c r="AH1287" i="5"/>
  <c r="AF1287" i="5"/>
  <c r="AG1287" i="5" s="1"/>
  <c r="AH1286" i="5"/>
  <c r="AF1286" i="5"/>
  <c r="AG1286" i="5" s="1"/>
  <c r="AH1285" i="5"/>
  <c r="AF1285" i="5"/>
  <c r="AG1285" i="5" s="1"/>
  <c r="AH1284" i="5"/>
  <c r="AF1284" i="5"/>
  <c r="AG1284" i="5" s="1"/>
  <c r="AH1283" i="5"/>
  <c r="AF1283" i="5"/>
  <c r="AG1283" i="5" s="1"/>
  <c r="AH1282" i="5"/>
  <c r="AF1282" i="5"/>
  <c r="AG1282" i="5" s="1"/>
  <c r="AH1281" i="5"/>
  <c r="AF1281" i="5"/>
  <c r="AG1281" i="5" s="1"/>
  <c r="AH1280" i="5"/>
  <c r="AF1280" i="5"/>
  <c r="AG1280" i="5" s="1"/>
  <c r="AH1279" i="5"/>
  <c r="AF1279" i="5"/>
  <c r="AG1279" i="5" s="1"/>
  <c r="AH1278" i="5"/>
  <c r="AF1278" i="5"/>
  <c r="AG1278" i="5" s="1"/>
  <c r="AH1277" i="5"/>
  <c r="AF1277" i="5"/>
  <c r="AG1277" i="5" s="1"/>
  <c r="AH1276" i="5"/>
  <c r="AF1276" i="5"/>
  <c r="AG1276" i="5" s="1"/>
  <c r="AH1275" i="5"/>
  <c r="AF1275" i="5"/>
  <c r="AG1275" i="5" s="1"/>
  <c r="AH1274" i="5"/>
  <c r="AF1274" i="5"/>
  <c r="AG1274" i="5" s="1"/>
  <c r="AH1273" i="5"/>
  <c r="AF1273" i="5"/>
  <c r="AG1273" i="5" s="1"/>
  <c r="AH1272" i="5"/>
  <c r="AF1272" i="5"/>
  <c r="AG1272" i="5" s="1"/>
  <c r="AH1271" i="5"/>
  <c r="AF1271" i="5"/>
  <c r="AG1271" i="5" s="1"/>
  <c r="AH1270" i="5"/>
  <c r="AF1270" i="5"/>
  <c r="AG1270" i="5" s="1"/>
  <c r="AH1269" i="5"/>
  <c r="AF1269" i="5"/>
  <c r="AG1269" i="5" s="1"/>
  <c r="AH1268" i="5"/>
  <c r="AF1268" i="5"/>
  <c r="AG1268" i="5" s="1"/>
  <c r="AH1267" i="5"/>
  <c r="AF1267" i="5"/>
  <c r="AG1267" i="5" s="1"/>
  <c r="AH1266" i="5"/>
  <c r="AF1266" i="5"/>
  <c r="AG1266" i="5" s="1"/>
  <c r="AH1265" i="5"/>
  <c r="AF1265" i="5"/>
  <c r="AG1265" i="5" s="1"/>
  <c r="AH1264" i="5"/>
  <c r="AF1264" i="5"/>
  <c r="AG1264" i="5" s="1"/>
  <c r="AH1263" i="5"/>
  <c r="AF1263" i="5"/>
  <c r="AG1263" i="5" s="1"/>
  <c r="AH1262" i="5"/>
  <c r="AF1262" i="5"/>
  <c r="AG1262" i="5" s="1"/>
  <c r="AH1261" i="5"/>
  <c r="AF1261" i="5"/>
  <c r="AG1261" i="5" s="1"/>
  <c r="AH1260" i="5"/>
  <c r="AF1260" i="5"/>
  <c r="AG1260" i="5" s="1"/>
  <c r="AH1259" i="5"/>
  <c r="AF1259" i="5"/>
  <c r="AG1259" i="5" s="1"/>
  <c r="AH1258" i="5"/>
  <c r="AF1258" i="5"/>
  <c r="AG1258" i="5" s="1"/>
  <c r="AH1257" i="5"/>
  <c r="AF1257" i="5"/>
  <c r="AG1257" i="5" s="1"/>
  <c r="AH1256" i="5"/>
  <c r="AF1256" i="5"/>
  <c r="AG1256" i="5" s="1"/>
  <c r="AH1255" i="5"/>
  <c r="AF1255" i="5"/>
  <c r="AG1255" i="5" s="1"/>
  <c r="AH1254" i="5"/>
  <c r="AF1254" i="5"/>
  <c r="AG1254" i="5" s="1"/>
  <c r="AH1253" i="5"/>
  <c r="AF1253" i="5"/>
  <c r="AG1253" i="5" s="1"/>
  <c r="AH1252" i="5"/>
  <c r="AF1252" i="5"/>
  <c r="AG1252" i="5" s="1"/>
  <c r="AH1251" i="5"/>
  <c r="AF1251" i="5"/>
  <c r="AG1251" i="5" s="1"/>
  <c r="AH1250" i="5"/>
  <c r="AF1250" i="5"/>
  <c r="AG1250" i="5" s="1"/>
  <c r="AH1249" i="5"/>
  <c r="AF1249" i="5"/>
  <c r="AG1249" i="5" s="1"/>
  <c r="AH1248" i="5"/>
  <c r="AF1248" i="5"/>
  <c r="AG1248" i="5" s="1"/>
  <c r="AH1247" i="5"/>
  <c r="AF1247" i="5"/>
  <c r="AG1247" i="5" s="1"/>
  <c r="AH1246" i="5"/>
  <c r="AF1246" i="5"/>
  <c r="AG1246" i="5" s="1"/>
  <c r="AH1245" i="5"/>
  <c r="AF1245" i="5"/>
  <c r="AG1245" i="5" s="1"/>
  <c r="AH1244" i="5"/>
  <c r="AF1244" i="5"/>
  <c r="AG1244" i="5" s="1"/>
  <c r="AH1243" i="5"/>
  <c r="AF1243" i="5"/>
  <c r="AG1243" i="5" s="1"/>
  <c r="AH1242" i="5"/>
  <c r="AF1242" i="5"/>
  <c r="AG1242" i="5" s="1"/>
  <c r="AH1241" i="5"/>
  <c r="AF1241" i="5"/>
  <c r="AG1241" i="5" s="1"/>
  <c r="AH1240" i="5"/>
  <c r="AF1240" i="5"/>
  <c r="AG1240" i="5" s="1"/>
  <c r="AH1239" i="5"/>
  <c r="AF1239" i="5"/>
  <c r="AG1239" i="5" s="1"/>
  <c r="AH1238" i="5"/>
  <c r="AF1238" i="5"/>
  <c r="AG1238" i="5" s="1"/>
  <c r="AH1237" i="5"/>
  <c r="AF1237" i="5"/>
  <c r="AG1237" i="5" s="1"/>
  <c r="AH1236" i="5"/>
  <c r="AF1236" i="5"/>
  <c r="AG1236" i="5" s="1"/>
  <c r="AH1235" i="5"/>
  <c r="AF1235" i="5"/>
  <c r="AG1235" i="5" s="1"/>
  <c r="AH1234" i="5"/>
  <c r="AF1234" i="5"/>
  <c r="AG1234" i="5" s="1"/>
  <c r="AH1233" i="5"/>
  <c r="AF1233" i="5"/>
  <c r="AG1233" i="5" s="1"/>
  <c r="AH1232" i="5"/>
  <c r="AF1232" i="5"/>
  <c r="AG1232" i="5" s="1"/>
  <c r="AH1231" i="5"/>
  <c r="AF1231" i="5"/>
  <c r="AG1231" i="5" s="1"/>
  <c r="AH1230" i="5"/>
  <c r="AF1230" i="5"/>
  <c r="AG1230" i="5" s="1"/>
  <c r="AH1229" i="5"/>
  <c r="AF1229" i="5"/>
  <c r="AG1229" i="5" s="1"/>
  <c r="AH1228" i="5"/>
  <c r="AF1228" i="5"/>
  <c r="AG1228" i="5" s="1"/>
  <c r="AH1227" i="5"/>
  <c r="AF1227" i="5"/>
  <c r="AG1227" i="5" s="1"/>
  <c r="AH1226" i="5"/>
  <c r="AF1226" i="5"/>
  <c r="AG1226" i="5" s="1"/>
  <c r="AH1225" i="5"/>
  <c r="AF1225" i="5"/>
  <c r="AG1225" i="5" s="1"/>
  <c r="AH1224" i="5"/>
  <c r="AF1224" i="5"/>
  <c r="AG1224" i="5" s="1"/>
  <c r="AH1223" i="5"/>
  <c r="AF1223" i="5"/>
  <c r="AG1223" i="5" s="1"/>
  <c r="AH1222" i="5"/>
  <c r="AF1222" i="5"/>
  <c r="AG1222" i="5" s="1"/>
  <c r="AH1221" i="5"/>
  <c r="AF1221" i="5"/>
  <c r="AG1221" i="5" s="1"/>
  <c r="AH1220" i="5"/>
  <c r="AF1220" i="5"/>
  <c r="AG1220" i="5" s="1"/>
  <c r="AH1219" i="5"/>
  <c r="AF1219" i="5"/>
  <c r="AG1219" i="5" s="1"/>
  <c r="AH1218" i="5"/>
  <c r="AF1218" i="5"/>
  <c r="AG1218" i="5" s="1"/>
  <c r="AH1217" i="5"/>
  <c r="AF1217" i="5"/>
  <c r="AG1217" i="5" s="1"/>
  <c r="AH1216" i="5"/>
  <c r="AF1216" i="5"/>
  <c r="AG1216" i="5" s="1"/>
  <c r="AH1215" i="5"/>
  <c r="AF1215" i="5"/>
  <c r="AG1215" i="5" s="1"/>
  <c r="AH1214" i="5"/>
  <c r="AF1214" i="5"/>
  <c r="AG1214" i="5" s="1"/>
  <c r="AH1213" i="5"/>
  <c r="AF1213" i="5"/>
  <c r="AG1213" i="5" s="1"/>
  <c r="AH1212" i="5"/>
  <c r="AF1212" i="5"/>
  <c r="AG1212" i="5" s="1"/>
  <c r="AH1211" i="5"/>
  <c r="AF1211" i="5"/>
  <c r="AG1211" i="5" s="1"/>
  <c r="AH1210" i="5"/>
  <c r="AF1210" i="5"/>
  <c r="AG1210" i="5" s="1"/>
  <c r="AH1209" i="5"/>
  <c r="AF1209" i="5"/>
  <c r="AG1209" i="5" s="1"/>
  <c r="AH1208" i="5"/>
  <c r="AF1208" i="5"/>
  <c r="AG1208" i="5" s="1"/>
  <c r="AH1207" i="5"/>
  <c r="AF1207" i="5"/>
  <c r="AG1207" i="5" s="1"/>
  <c r="AH1206" i="5"/>
  <c r="AF1206" i="5"/>
  <c r="AG1206" i="5" s="1"/>
  <c r="AH1205" i="5"/>
  <c r="AF1205" i="5"/>
  <c r="AG1205" i="5" s="1"/>
  <c r="AH1204" i="5"/>
  <c r="AF1204" i="5"/>
  <c r="AG1204" i="5" s="1"/>
  <c r="AH1203" i="5"/>
  <c r="AF1203" i="5"/>
  <c r="AG1203" i="5" s="1"/>
  <c r="AH1202" i="5"/>
  <c r="AF1202" i="5"/>
  <c r="AG1202" i="5" s="1"/>
  <c r="AH1201" i="5"/>
  <c r="AF1201" i="5"/>
  <c r="AG1201" i="5" s="1"/>
  <c r="AH1200" i="5"/>
  <c r="AF1200" i="5"/>
  <c r="AG1200" i="5" s="1"/>
  <c r="AH1199" i="5"/>
  <c r="AF1199" i="5"/>
  <c r="AG1199" i="5" s="1"/>
  <c r="AH1198" i="5"/>
  <c r="AF1198" i="5"/>
  <c r="AG1198" i="5" s="1"/>
  <c r="AH1197" i="5"/>
  <c r="AF1197" i="5"/>
  <c r="AG1197" i="5" s="1"/>
  <c r="AH1196" i="5"/>
  <c r="AF1196" i="5"/>
  <c r="AG1196" i="5" s="1"/>
  <c r="AH1195" i="5"/>
  <c r="AF1195" i="5"/>
  <c r="AG1195" i="5" s="1"/>
  <c r="AH1194" i="5"/>
  <c r="AF1194" i="5"/>
  <c r="AG1194" i="5" s="1"/>
  <c r="AH1193" i="5"/>
  <c r="AF1193" i="5"/>
  <c r="AG1193" i="5" s="1"/>
  <c r="AH1192" i="5"/>
  <c r="AF1192" i="5"/>
  <c r="AG1192" i="5" s="1"/>
  <c r="AH1191" i="5"/>
  <c r="AF1191" i="5"/>
  <c r="AG1191" i="5" s="1"/>
  <c r="AH1190" i="5"/>
  <c r="AF1190" i="5"/>
  <c r="AG1190" i="5" s="1"/>
  <c r="AH1189" i="5"/>
  <c r="AF1189" i="5"/>
  <c r="AG1189" i="5" s="1"/>
  <c r="AH1188" i="5"/>
  <c r="AF1188" i="5"/>
  <c r="AG1188" i="5" s="1"/>
  <c r="AH1187" i="5"/>
  <c r="AF1187" i="5"/>
  <c r="AG1187" i="5" s="1"/>
  <c r="AH1186" i="5"/>
  <c r="AF1186" i="5"/>
  <c r="AG1186" i="5" s="1"/>
  <c r="AH1185" i="5"/>
  <c r="AF1185" i="5"/>
  <c r="AG1185" i="5" s="1"/>
  <c r="AH1184" i="5"/>
  <c r="AF1184" i="5"/>
  <c r="AG1184" i="5" s="1"/>
  <c r="AH1183" i="5"/>
  <c r="AF1183" i="5"/>
  <c r="AG1183" i="5" s="1"/>
  <c r="AH1182" i="5"/>
  <c r="AF1182" i="5"/>
  <c r="AG1182" i="5" s="1"/>
  <c r="AH1181" i="5"/>
  <c r="AF1181" i="5"/>
  <c r="AG1181" i="5" s="1"/>
  <c r="AH1180" i="5"/>
  <c r="AF1180" i="5"/>
  <c r="AG1180" i="5" s="1"/>
  <c r="AH1179" i="5"/>
  <c r="AF1179" i="5"/>
  <c r="AG1179" i="5" s="1"/>
  <c r="AH1178" i="5"/>
  <c r="AF1178" i="5"/>
  <c r="AG1178" i="5" s="1"/>
  <c r="AH1177" i="5"/>
  <c r="AF1177" i="5"/>
  <c r="AG1177" i="5" s="1"/>
  <c r="AH1176" i="5"/>
  <c r="AF1176" i="5"/>
  <c r="AG1176" i="5" s="1"/>
  <c r="AH1175" i="5"/>
  <c r="AF1175" i="5"/>
  <c r="AG1175" i="5" s="1"/>
  <c r="AH1174" i="5"/>
  <c r="AF1174" i="5"/>
  <c r="AG1174" i="5" s="1"/>
  <c r="AH1173" i="5"/>
  <c r="AF1173" i="5"/>
  <c r="AG1173" i="5" s="1"/>
  <c r="AH1172" i="5"/>
  <c r="AF1172" i="5"/>
  <c r="AG1172" i="5" s="1"/>
  <c r="AH1171" i="5"/>
  <c r="AF1171" i="5"/>
  <c r="AG1171" i="5" s="1"/>
  <c r="AH1170" i="5"/>
  <c r="AF1170" i="5"/>
  <c r="AG1170" i="5" s="1"/>
  <c r="AH1169" i="5"/>
  <c r="AF1169" i="5"/>
  <c r="AG1169" i="5" s="1"/>
  <c r="AH1168" i="5"/>
  <c r="AF1168" i="5"/>
  <c r="AG1168" i="5" s="1"/>
  <c r="AH1167" i="5"/>
  <c r="AF1167" i="5"/>
  <c r="AG1167" i="5" s="1"/>
  <c r="AH1166" i="5"/>
  <c r="AF1166" i="5"/>
  <c r="AG1166" i="5" s="1"/>
  <c r="AH1165" i="5"/>
  <c r="AF1165" i="5"/>
  <c r="AG1165" i="5" s="1"/>
  <c r="AH1164" i="5"/>
  <c r="AF1164" i="5"/>
  <c r="AG1164" i="5" s="1"/>
  <c r="AH1163" i="5"/>
  <c r="AF1163" i="5"/>
  <c r="AG1163" i="5" s="1"/>
  <c r="AH1162" i="5"/>
  <c r="AF1162" i="5"/>
  <c r="AG1162" i="5" s="1"/>
  <c r="AH1161" i="5"/>
  <c r="AF1161" i="5"/>
  <c r="AG1161" i="5" s="1"/>
  <c r="AH1160" i="5"/>
  <c r="AF1160" i="5"/>
  <c r="AG1160" i="5" s="1"/>
  <c r="AH1159" i="5"/>
  <c r="AF1159" i="5"/>
  <c r="AG1159" i="5" s="1"/>
  <c r="AH1158" i="5"/>
  <c r="AF1158" i="5"/>
  <c r="AG1158" i="5" s="1"/>
  <c r="AH1157" i="5"/>
  <c r="AF1157" i="5"/>
  <c r="AG1157" i="5" s="1"/>
  <c r="AH1156" i="5"/>
  <c r="AF1156" i="5"/>
  <c r="AG1156" i="5" s="1"/>
  <c r="AH1155" i="5"/>
  <c r="AF1155" i="5"/>
  <c r="AG1155" i="5" s="1"/>
  <c r="AH1154" i="5"/>
  <c r="AF1154" i="5"/>
  <c r="AG1154" i="5" s="1"/>
  <c r="AH1153" i="5"/>
  <c r="AF1153" i="5"/>
  <c r="AG1153" i="5" s="1"/>
  <c r="AH1152" i="5"/>
  <c r="AF1152" i="5"/>
  <c r="AG1152" i="5" s="1"/>
  <c r="AH1151" i="5"/>
  <c r="AF1151" i="5"/>
  <c r="AG1151" i="5" s="1"/>
  <c r="AH1150" i="5"/>
  <c r="AF1150" i="5"/>
  <c r="AG1150" i="5" s="1"/>
  <c r="AH1149" i="5"/>
  <c r="AF1149" i="5"/>
  <c r="AG1149" i="5" s="1"/>
  <c r="AH1148" i="5"/>
  <c r="AF1148" i="5"/>
  <c r="AG1148" i="5" s="1"/>
  <c r="AH1147" i="5"/>
  <c r="AF1147" i="5"/>
  <c r="AG1147" i="5" s="1"/>
  <c r="AH1146" i="5"/>
  <c r="AF1146" i="5"/>
  <c r="AG1146" i="5" s="1"/>
  <c r="AH1145" i="5"/>
  <c r="AF1145" i="5"/>
  <c r="AG1145" i="5" s="1"/>
  <c r="AH1144" i="5"/>
  <c r="AF1144" i="5"/>
  <c r="AG1144" i="5" s="1"/>
  <c r="AH1143" i="5"/>
  <c r="AF1143" i="5"/>
  <c r="AG1143" i="5" s="1"/>
  <c r="AH1142" i="5"/>
  <c r="AF1142" i="5"/>
  <c r="AG1142" i="5" s="1"/>
  <c r="AH1141" i="5"/>
  <c r="AF1141" i="5"/>
  <c r="AG1141" i="5" s="1"/>
  <c r="AH1140" i="5"/>
  <c r="AF1140" i="5"/>
  <c r="AG1140" i="5" s="1"/>
  <c r="AH1139" i="5"/>
  <c r="AF1139" i="5"/>
  <c r="AG1139" i="5" s="1"/>
  <c r="AH1138" i="5"/>
  <c r="AF1138" i="5"/>
  <c r="AG1138" i="5" s="1"/>
  <c r="AH1137" i="5"/>
  <c r="AF1137" i="5"/>
  <c r="AG1137" i="5" s="1"/>
  <c r="AH1136" i="5"/>
  <c r="AF1136" i="5"/>
  <c r="AG1136" i="5" s="1"/>
  <c r="AH1135" i="5"/>
  <c r="AF1135" i="5"/>
  <c r="AG1135" i="5" s="1"/>
  <c r="AH1134" i="5"/>
  <c r="AF1134" i="5"/>
  <c r="AG1134" i="5" s="1"/>
  <c r="AH1133" i="5"/>
  <c r="AF1133" i="5"/>
  <c r="AG1133" i="5" s="1"/>
  <c r="AH1132" i="5"/>
  <c r="AF1132" i="5"/>
  <c r="AG1132" i="5" s="1"/>
  <c r="AH1131" i="5"/>
  <c r="AF1131" i="5"/>
  <c r="AG1131" i="5" s="1"/>
  <c r="AH1130" i="5"/>
  <c r="AF1130" i="5"/>
  <c r="AG1130" i="5" s="1"/>
  <c r="AH1129" i="5"/>
  <c r="AF1129" i="5"/>
  <c r="AG1129" i="5" s="1"/>
  <c r="AH1128" i="5"/>
  <c r="AF1128" i="5"/>
  <c r="AG1128" i="5" s="1"/>
  <c r="AH1127" i="5"/>
  <c r="AF1127" i="5"/>
  <c r="AG1127" i="5" s="1"/>
  <c r="AH1126" i="5"/>
  <c r="AF1126" i="5"/>
  <c r="AG1126" i="5" s="1"/>
  <c r="AH1125" i="5"/>
  <c r="AF1125" i="5"/>
  <c r="AG1125" i="5" s="1"/>
  <c r="AH1124" i="5"/>
  <c r="AF1124" i="5"/>
  <c r="AG1124" i="5" s="1"/>
  <c r="AH1123" i="5"/>
  <c r="AF1123" i="5"/>
  <c r="AG1123" i="5" s="1"/>
  <c r="AH1122" i="5"/>
  <c r="AF1122" i="5"/>
  <c r="AG1122" i="5" s="1"/>
  <c r="AH1121" i="5"/>
  <c r="AF1121" i="5"/>
  <c r="AG1121" i="5" s="1"/>
  <c r="AH1120" i="5"/>
  <c r="AF1120" i="5"/>
  <c r="AG1120" i="5" s="1"/>
  <c r="AH1119" i="5"/>
  <c r="AF1119" i="5"/>
  <c r="AG1119" i="5" s="1"/>
  <c r="AH1118" i="5"/>
  <c r="AF1118" i="5"/>
  <c r="AG1118" i="5" s="1"/>
  <c r="AH1117" i="5"/>
  <c r="AF1117" i="5"/>
  <c r="AG1117" i="5" s="1"/>
  <c r="AH1116" i="5"/>
  <c r="AF1116" i="5"/>
  <c r="AG1116" i="5" s="1"/>
  <c r="AH1115" i="5"/>
  <c r="AF1115" i="5"/>
  <c r="AG1115" i="5" s="1"/>
  <c r="AH1114" i="5"/>
  <c r="AF1114" i="5"/>
  <c r="AG1114" i="5" s="1"/>
  <c r="AH1113" i="5"/>
  <c r="AF1113" i="5"/>
  <c r="AG1113" i="5" s="1"/>
  <c r="AH1112" i="5"/>
  <c r="AF1112" i="5"/>
  <c r="AG1112" i="5" s="1"/>
  <c r="AH1111" i="5"/>
  <c r="AF1111" i="5"/>
  <c r="AG1111" i="5" s="1"/>
  <c r="AH1110" i="5"/>
  <c r="AF1110" i="5"/>
  <c r="AG1110" i="5" s="1"/>
  <c r="AH1109" i="5"/>
  <c r="AF1109" i="5"/>
  <c r="AG1109" i="5" s="1"/>
  <c r="AH1108" i="5"/>
  <c r="AF1108" i="5"/>
  <c r="AG1108" i="5" s="1"/>
  <c r="AH1107" i="5"/>
  <c r="AF1107" i="5"/>
  <c r="AG1107" i="5" s="1"/>
  <c r="AH1106" i="5"/>
  <c r="AF1106" i="5"/>
  <c r="AG1106" i="5" s="1"/>
  <c r="AH1105" i="5"/>
  <c r="AF1105" i="5"/>
  <c r="AG1105" i="5" s="1"/>
  <c r="AH1104" i="5"/>
  <c r="AF1104" i="5"/>
  <c r="AG1104" i="5" s="1"/>
  <c r="AH1103" i="5"/>
  <c r="AF1103" i="5"/>
  <c r="AG1103" i="5" s="1"/>
  <c r="AH1102" i="5"/>
  <c r="AF1102" i="5"/>
  <c r="AG1102" i="5" s="1"/>
  <c r="AH1101" i="5"/>
  <c r="AF1101" i="5"/>
  <c r="AG1101" i="5" s="1"/>
  <c r="AH1100" i="5"/>
  <c r="AF1100" i="5"/>
  <c r="AG1100" i="5" s="1"/>
  <c r="AH1099" i="5"/>
  <c r="AF1099" i="5"/>
  <c r="AG1099" i="5" s="1"/>
  <c r="AH1098" i="5"/>
  <c r="AF1098" i="5"/>
  <c r="AG1098" i="5" s="1"/>
  <c r="AH1097" i="5"/>
  <c r="AF1097" i="5"/>
  <c r="AG1097" i="5" s="1"/>
  <c r="AH1096" i="5"/>
  <c r="AF1096" i="5"/>
  <c r="AG1096" i="5" s="1"/>
  <c r="AH1095" i="5"/>
  <c r="AF1095" i="5"/>
  <c r="AG1095" i="5" s="1"/>
  <c r="AH1094" i="5"/>
  <c r="AF1094" i="5"/>
  <c r="AG1094" i="5" s="1"/>
  <c r="AH1093" i="5"/>
  <c r="AF1093" i="5"/>
  <c r="AG1093" i="5" s="1"/>
  <c r="AH1092" i="5"/>
  <c r="AF1092" i="5"/>
  <c r="AG1092" i="5" s="1"/>
  <c r="AH1091" i="5"/>
  <c r="AF1091" i="5"/>
  <c r="AG1091" i="5" s="1"/>
  <c r="AH1090" i="5"/>
  <c r="AF1090" i="5"/>
  <c r="AG1090" i="5" s="1"/>
  <c r="AH1089" i="5"/>
  <c r="AF1089" i="5"/>
  <c r="AG1089" i="5" s="1"/>
  <c r="AH1088" i="5"/>
  <c r="AF1088" i="5"/>
  <c r="AG1088" i="5" s="1"/>
  <c r="AH1087" i="5"/>
  <c r="AF1087" i="5"/>
  <c r="AG1087" i="5" s="1"/>
  <c r="AH1086" i="5"/>
  <c r="AF1086" i="5"/>
  <c r="AG1086" i="5" s="1"/>
  <c r="AH1085" i="5"/>
  <c r="AF1085" i="5"/>
  <c r="AG1085" i="5" s="1"/>
  <c r="AH1084" i="5"/>
  <c r="AF1084" i="5"/>
  <c r="AG1084" i="5" s="1"/>
  <c r="AH1083" i="5"/>
  <c r="AF1083" i="5"/>
  <c r="AG1083" i="5" s="1"/>
  <c r="AH1082" i="5"/>
  <c r="AF1082" i="5"/>
  <c r="AG1082" i="5" s="1"/>
  <c r="AH1081" i="5"/>
  <c r="AF1081" i="5"/>
  <c r="AG1081" i="5" s="1"/>
  <c r="AH1080" i="5"/>
  <c r="AF1080" i="5"/>
  <c r="AG1080" i="5" s="1"/>
  <c r="AH1079" i="5"/>
  <c r="AF1079" i="5"/>
  <c r="AG1079" i="5" s="1"/>
  <c r="AH1078" i="5"/>
  <c r="AF1078" i="5"/>
  <c r="AG1078" i="5" s="1"/>
  <c r="AH1077" i="5"/>
  <c r="AF1077" i="5"/>
  <c r="AG1077" i="5" s="1"/>
  <c r="AH1076" i="5"/>
  <c r="AF1076" i="5"/>
  <c r="AG1076" i="5" s="1"/>
  <c r="AH1075" i="5"/>
  <c r="AF1075" i="5"/>
  <c r="AG1075" i="5" s="1"/>
  <c r="AH1074" i="5"/>
  <c r="AF1074" i="5"/>
  <c r="AG1074" i="5" s="1"/>
  <c r="AH1073" i="5"/>
  <c r="AF1073" i="5"/>
  <c r="AG1073" i="5" s="1"/>
  <c r="AH1072" i="5"/>
  <c r="AF1072" i="5"/>
  <c r="AG1072" i="5" s="1"/>
  <c r="AH1071" i="5"/>
  <c r="AF1071" i="5"/>
  <c r="AG1071" i="5" s="1"/>
  <c r="AH1070" i="5"/>
  <c r="AF1070" i="5"/>
  <c r="AG1070" i="5" s="1"/>
  <c r="AH1069" i="5"/>
  <c r="AF1069" i="5"/>
  <c r="AG1069" i="5" s="1"/>
  <c r="AH1068" i="5"/>
  <c r="AF1068" i="5"/>
  <c r="AG1068" i="5" s="1"/>
  <c r="AH1067" i="5"/>
  <c r="AF1067" i="5"/>
  <c r="AG1067" i="5" s="1"/>
  <c r="AH1066" i="5"/>
  <c r="AF1066" i="5"/>
  <c r="AG1066" i="5" s="1"/>
  <c r="AH1065" i="5"/>
  <c r="AF1065" i="5"/>
  <c r="AG1065" i="5" s="1"/>
  <c r="AH1064" i="5"/>
  <c r="AF1064" i="5"/>
  <c r="AG1064" i="5" s="1"/>
  <c r="AH1063" i="5"/>
  <c r="AF1063" i="5"/>
  <c r="AG1063" i="5" s="1"/>
  <c r="AH1062" i="5"/>
  <c r="AF1062" i="5"/>
  <c r="AG1062" i="5" s="1"/>
  <c r="AH1061" i="5"/>
  <c r="AF1061" i="5"/>
  <c r="AG1061" i="5" s="1"/>
  <c r="AH1060" i="5"/>
  <c r="AF1060" i="5"/>
  <c r="AG1060" i="5" s="1"/>
  <c r="AH1059" i="5"/>
  <c r="AF1059" i="5"/>
  <c r="AG1059" i="5" s="1"/>
  <c r="AH1058" i="5"/>
  <c r="AF1058" i="5"/>
  <c r="AG1058" i="5" s="1"/>
  <c r="AH1057" i="5"/>
  <c r="AF1057" i="5"/>
  <c r="AG1057" i="5" s="1"/>
  <c r="AH1056" i="5"/>
  <c r="AF1056" i="5"/>
  <c r="AG1056" i="5" s="1"/>
  <c r="AH1055" i="5"/>
  <c r="AF1055" i="5"/>
  <c r="AG1055" i="5" s="1"/>
  <c r="AH1054" i="5"/>
  <c r="AF1054" i="5"/>
  <c r="AG1054" i="5" s="1"/>
  <c r="AH1053" i="5"/>
  <c r="AF1053" i="5"/>
  <c r="AG1053" i="5" s="1"/>
  <c r="AH1052" i="5"/>
  <c r="AF1052" i="5"/>
  <c r="AG1052" i="5" s="1"/>
  <c r="AH1051" i="5"/>
  <c r="AF1051" i="5"/>
  <c r="AG1051" i="5" s="1"/>
  <c r="AH1050" i="5"/>
  <c r="AF1050" i="5"/>
  <c r="AG1050" i="5" s="1"/>
  <c r="AH1049" i="5"/>
  <c r="AF1049" i="5"/>
  <c r="AG1049" i="5" s="1"/>
  <c r="AH1048" i="5"/>
  <c r="AF1048" i="5"/>
  <c r="AG1048" i="5" s="1"/>
  <c r="AH1047" i="5"/>
  <c r="AF1047" i="5"/>
  <c r="AG1047" i="5" s="1"/>
  <c r="AH1046" i="5"/>
  <c r="AF1046" i="5"/>
  <c r="AG1046" i="5" s="1"/>
  <c r="AH1045" i="5"/>
  <c r="AF1045" i="5"/>
  <c r="AG1045" i="5" s="1"/>
  <c r="AH1044" i="5"/>
  <c r="AF1044" i="5"/>
  <c r="AG1044" i="5" s="1"/>
  <c r="AH1043" i="5"/>
  <c r="AF1043" i="5"/>
  <c r="AG1043" i="5" s="1"/>
  <c r="AH1042" i="5"/>
  <c r="AF1042" i="5"/>
  <c r="AG1042" i="5" s="1"/>
  <c r="AH1041" i="5"/>
  <c r="AF1041" i="5"/>
  <c r="AG1041" i="5" s="1"/>
  <c r="AH1040" i="5"/>
  <c r="AF1040" i="5"/>
  <c r="AG1040" i="5" s="1"/>
  <c r="AH1039" i="5"/>
  <c r="AF1039" i="5"/>
  <c r="AG1039" i="5" s="1"/>
  <c r="AH1038" i="5"/>
  <c r="AF1038" i="5"/>
  <c r="AG1038" i="5" s="1"/>
  <c r="AH1037" i="5"/>
  <c r="AF1037" i="5"/>
  <c r="AG1037" i="5" s="1"/>
  <c r="AH1036" i="5"/>
  <c r="AF1036" i="5"/>
  <c r="AG1036" i="5" s="1"/>
  <c r="AH1035" i="5"/>
  <c r="AF1035" i="5"/>
  <c r="AG1035" i="5" s="1"/>
  <c r="AH1034" i="5"/>
  <c r="AF1034" i="5"/>
  <c r="AG1034" i="5" s="1"/>
  <c r="AH1033" i="5"/>
  <c r="AF1033" i="5"/>
  <c r="AG1033" i="5" s="1"/>
  <c r="AH1032" i="5"/>
  <c r="AF1032" i="5"/>
  <c r="AG1032" i="5" s="1"/>
  <c r="AH1031" i="5"/>
  <c r="AF1031" i="5"/>
  <c r="AG1031" i="5" s="1"/>
  <c r="AH1030" i="5"/>
  <c r="AF1030" i="5"/>
  <c r="AG1030" i="5" s="1"/>
  <c r="AH1029" i="5"/>
  <c r="AF1029" i="5"/>
  <c r="AG1029" i="5" s="1"/>
  <c r="AH1028" i="5"/>
  <c r="AF1028" i="5"/>
  <c r="AG1028" i="5" s="1"/>
  <c r="AH1027" i="5"/>
  <c r="AF1027" i="5"/>
  <c r="AG1027" i="5" s="1"/>
  <c r="AH1026" i="5"/>
  <c r="AF1026" i="5"/>
  <c r="AG1026" i="5" s="1"/>
  <c r="AH1025" i="5"/>
  <c r="AF1025" i="5"/>
  <c r="AG1025" i="5" s="1"/>
  <c r="AH1024" i="5"/>
  <c r="AF1024" i="5"/>
  <c r="AG1024" i="5" s="1"/>
  <c r="AH1023" i="5"/>
  <c r="AF1023" i="5"/>
  <c r="AG1023" i="5" s="1"/>
  <c r="AH1022" i="5"/>
  <c r="AF1022" i="5"/>
  <c r="AG1022" i="5" s="1"/>
  <c r="AH1021" i="5"/>
  <c r="AF1021" i="5"/>
  <c r="AG1021" i="5" s="1"/>
  <c r="AH1020" i="5"/>
  <c r="AF1020" i="5"/>
  <c r="AG1020" i="5" s="1"/>
  <c r="AH1019" i="5"/>
  <c r="AF1019" i="5"/>
  <c r="AG1019" i="5" s="1"/>
  <c r="AH1018" i="5"/>
  <c r="AF1018" i="5"/>
  <c r="AG1018" i="5" s="1"/>
  <c r="AH1017" i="5"/>
  <c r="AF1017" i="5"/>
  <c r="AG1017" i="5" s="1"/>
  <c r="AH1016" i="5"/>
  <c r="AF1016" i="5"/>
  <c r="AG1016" i="5" s="1"/>
  <c r="AH1015" i="5"/>
  <c r="AF1015" i="5"/>
  <c r="AG1015" i="5" s="1"/>
  <c r="AH1014" i="5"/>
  <c r="AF1014" i="5"/>
  <c r="AG1014" i="5" s="1"/>
  <c r="AH1013" i="5"/>
  <c r="AF1013" i="5"/>
  <c r="AG1013" i="5" s="1"/>
  <c r="AH1012" i="5"/>
  <c r="AF1012" i="5"/>
  <c r="AG1012" i="5" s="1"/>
  <c r="AH1011" i="5"/>
  <c r="AF1011" i="5"/>
  <c r="AG1011" i="5" s="1"/>
  <c r="AH1010" i="5"/>
  <c r="AF1010" i="5"/>
  <c r="AG1010" i="5" s="1"/>
  <c r="AH1009" i="5"/>
  <c r="AF1009" i="5"/>
  <c r="AG1009" i="5" s="1"/>
  <c r="AH1008" i="5"/>
  <c r="AF1008" i="5"/>
  <c r="AG1008" i="5" s="1"/>
  <c r="AH1007" i="5"/>
  <c r="AF1007" i="5"/>
  <c r="AG1007" i="5" s="1"/>
  <c r="AH1006" i="5"/>
  <c r="AF1006" i="5"/>
  <c r="AG1006" i="5" s="1"/>
  <c r="AH1005" i="5"/>
  <c r="AF1005" i="5"/>
  <c r="AG1005" i="5" s="1"/>
  <c r="AH1004" i="5"/>
  <c r="AF1004" i="5"/>
  <c r="AG1004" i="5" s="1"/>
  <c r="AH1003" i="5"/>
  <c r="AF1003" i="5"/>
  <c r="AG1003" i="5" s="1"/>
  <c r="AH1002" i="5"/>
  <c r="AF1002" i="5"/>
  <c r="AG1002" i="5" s="1"/>
  <c r="AH1001" i="5"/>
  <c r="AF1001" i="5"/>
  <c r="AG1001" i="5" s="1"/>
  <c r="AH1000" i="5"/>
  <c r="AF1000" i="5"/>
  <c r="AG1000" i="5" s="1"/>
  <c r="AH999" i="5"/>
  <c r="AF999" i="5"/>
  <c r="AG999" i="5" s="1"/>
  <c r="AH998" i="5"/>
  <c r="AF998" i="5"/>
  <c r="AG998" i="5" s="1"/>
  <c r="AH997" i="5"/>
  <c r="AF997" i="5"/>
  <c r="AG997" i="5" s="1"/>
  <c r="AH996" i="5"/>
  <c r="AF996" i="5"/>
  <c r="AG996" i="5" s="1"/>
  <c r="AH995" i="5"/>
  <c r="AF995" i="5"/>
  <c r="AG995" i="5" s="1"/>
  <c r="AH994" i="5"/>
  <c r="AF994" i="5"/>
  <c r="AG994" i="5" s="1"/>
  <c r="AH993" i="5"/>
  <c r="AF993" i="5"/>
  <c r="AG993" i="5" s="1"/>
  <c r="AH992" i="5"/>
  <c r="AF992" i="5"/>
  <c r="AG992" i="5" s="1"/>
  <c r="AH991" i="5"/>
  <c r="AF991" i="5"/>
  <c r="AG991" i="5" s="1"/>
  <c r="AH990" i="5"/>
  <c r="AF990" i="5"/>
  <c r="AG990" i="5" s="1"/>
  <c r="AH989" i="5"/>
  <c r="AF989" i="5"/>
  <c r="AG989" i="5" s="1"/>
  <c r="AH988" i="5"/>
  <c r="AF988" i="5"/>
  <c r="AG988" i="5" s="1"/>
  <c r="AH987" i="5"/>
  <c r="AF987" i="5"/>
  <c r="AG987" i="5" s="1"/>
  <c r="AH986" i="5"/>
  <c r="AF986" i="5"/>
  <c r="AG986" i="5" s="1"/>
  <c r="AH985" i="5"/>
  <c r="AF985" i="5"/>
  <c r="AG985" i="5" s="1"/>
  <c r="AH984" i="5"/>
  <c r="AF984" i="5"/>
  <c r="AG984" i="5" s="1"/>
  <c r="AH983" i="5"/>
  <c r="AF983" i="5"/>
  <c r="AG983" i="5" s="1"/>
  <c r="AH982" i="5"/>
  <c r="AF982" i="5"/>
  <c r="AG982" i="5" s="1"/>
  <c r="AH981" i="5"/>
  <c r="AF981" i="5"/>
  <c r="AG981" i="5" s="1"/>
  <c r="AH980" i="5"/>
  <c r="AF980" i="5"/>
  <c r="AG980" i="5" s="1"/>
  <c r="AH979" i="5"/>
  <c r="AF979" i="5"/>
  <c r="AG979" i="5" s="1"/>
  <c r="AH978" i="5"/>
  <c r="AF978" i="5"/>
  <c r="AG978" i="5" s="1"/>
  <c r="AH977" i="5"/>
  <c r="AF977" i="5"/>
  <c r="AG977" i="5" s="1"/>
  <c r="AH976" i="5"/>
  <c r="AF976" i="5"/>
  <c r="AG976" i="5" s="1"/>
  <c r="AH975" i="5"/>
  <c r="AF975" i="5"/>
  <c r="AG975" i="5" s="1"/>
  <c r="AH974" i="5"/>
  <c r="AF974" i="5"/>
  <c r="AG974" i="5" s="1"/>
  <c r="AH973" i="5"/>
  <c r="AF973" i="5"/>
  <c r="AG973" i="5" s="1"/>
  <c r="AH972" i="5"/>
  <c r="AF972" i="5"/>
  <c r="AG972" i="5" s="1"/>
  <c r="AH971" i="5"/>
  <c r="AF971" i="5"/>
  <c r="AG971" i="5" s="1"/>
  <c r="AH970" i="5"/>
  <c r="AF970" i="5"/>
  <c r="AG970" i="5" s="1"/>
  <c r="AH969" i="5"/>
  <c r="AF969" i="5"/>
  <c r="AG969" i="5" s="1"/>
  <c r="AH968" i="5"/>
  <c r="AF968" i="5"/>
  <c r="AG968" i="5" s="1"/>
  <c r="AH967" i="5"/>
  <c r="AF967" i="5"/>
  <c r="AG967" i="5" s="1"/>
  <c r="AH966" i="5"/>
  <c r="AF966" i="5"/>
  <c r="AG966" i="5" s="1"/>
  <c r="AH965" i="5"/>
  <c r="AF965" i="5"/>
  <c r="AG965" i="5" s="1"/>
  <c r="AH964" i="5"/>
  <c r="AF964" i="5"/>
  <c r="AG964" i="5" s="1"/>
  <c r="AH963" i="5"/>
  <c r="AF963" i="5"/>
  <c r="AG963" i="5" s="1"/>
  <c r="AH962" i="5"/>
  <c r="AF962" i="5"/>
  <c r="AG962" i="5" s="1"/>
  <c r="AH961" i="5"/>
  <c r="AF961" i="5"/>
  <c r="AG961" i="5" s="1"/>
  <c r="AH960" i="5"/>
  <c r="AF960" i="5"/>
  <c r="AG960" i="5" s="1"/>
  <c r="AH959" i="5"/>
  <c r="AF959" i="5"/>
  <c r="AG959" i="5" s="1"/>
  <c r="AH958" i="5"/>
  <c r="AF958" i="5"/>
  <c r="AG958" i="5" s="1"/>
  <c r="AH957" i="5"/>
  <c r="AF957" i="5"/>
  <c r="AG957" i="5" s="1"/>
  <c r="AH956" i="5"/>
  <c r="AF956" i="5"/>
  <c r="AG956" i="5" s="1"/>
  <c r="AH955" i="5"/>
  <c r="AF955" i="5"/>
  <c r="AG955" i="5" s="1"/>
  <c r="AH954" i="5"/>
  <c r="AF954" i="5"/>
  <c r="AG954" i="5" s="1"/>
  <c r="AH953" i="5"/>
  <c r="AF953" i="5"/>
  <c r="AG953" i="5" s="1"/>
  <c r="AH952" i="5"/>
  <c r="AF952" i="5"/>
  <c r="AG952" i="5" s="1"/>
  <c r="AH951" i="5"/>
  <c r="AF951" i="5"/>
  <c r="AG951" i="5" s="1"/>
  <c r="AH950" i="5"/>
  <c r="AF950" i="5"/>
  <c r="AG950" i="5" s="1"/>
  <c r="AH949" i="5"/>
  <c r="AF949" i="5"/>
  <c r="AG949" i="5" s="1"/>
  <c r="AH948" i="5"/>
  <c r="AF948" i="5"/>
  <c r="AG948" i="5" s="1"/>
  <c r="AH947" i="5"/>
  <c r="AF947" i="5"/>
  <c r="AG947" i="5" s="1"/>
  <c r="AH946" i="5"/>
  <c r="AF946" i="5"/>
  <c r="AG946" i="5" s="1"/>
  <c r="AH945" i="5"/>
  <c r="AF945" i="5"/>
  <c r="AG945" i="5" s="1"/>
  <c r="AH944" i="5"/>
  <c r="AF944" i="5"/>
  <c r="AG944" i="5" s="1"/>
  <c r="AH943" i="5"/>
  <c r="AF943" i="5"/>
  <c r="AG943" i="5" s="1"/>
  <c r="AH942" i="5"/>
  <c r="AF942" i="5"/>
  <c r="AG942" i="5" s="1"/>
  <c r="AH941" i="5"/>
  <c r="AF941" i="5"/>
  <c r="AG941" i="5" s="1"/>
  <c r="AH940" i="5"/>
  <c r="AF940" i="5"/>
  <c r="AG940" i="5" s="1"/>
  <c r="AH939" i="5"/>
  <c r="AF939" i="5"/>
  <c r="AG939" i="5" s="1"/>
  <c r="AH938" i="5"/>
  <c r="AF938" i="5"/>
  <c r="AG938" i="5" s="1"/>
  <c r="AH937" i="5"/>
  <c r="AF937" i="5"/>
  <c r="AG937" i="5" s="1"/>
  <c r="AH936" i="5"/>
  <c r="AF936" i="5"/>
  <c r="AG936" i="5" s="1"/>
  <c r="AH935" i="5"/>
  <c r="AF935" i="5"/>
  <c r="AG935" i="5" s="1"/>
  <c r="AH934" i="5"/>
  <c r="AF934" i="5"/>
  <c r="AG934" i="5" s="1"/>
  <c r="AH933" i="5"/>
  <c r="AF933" i="5"/>
  <c r="AG933" i="5" s="1"/>
  <c r="AH932" i="5"/>
  <c r="AF932" i="5"/>
  <c r="AG932" i="5" s="1"/>
  <c r="AH931" i="5"/>
  <c r="AF931" i="5"/>
  <c r="AG931" i="5" s="1"/>
  <c r="AH930" i="5"/>
  <c r="AF930" i="5"/>
  <c r="AG930" i="5" s="1"/>
  <c r="AH929" i="5"/>
  <c r="AF929" i="5"/>
  <c r="AG929" i="5" s="1"/>
  <c r="AH928" i="5"/>
  <c r="AF928" i="5"/>
  <c r="AG928" i="5" s="1"/>
  <c r="AH927" i="5"/>
  <c r="AF927" i="5"/>
  <c r="AG927" i="5" s="1"/>
  <c r="AH926" i="5"/>
  <c r="AF926" i="5"/>
  <c r="AG926" i="5" s="1"/>
  <c r="AH925" i="5"/>
  <c r="AF925" i="5"/>
  <c r="AG925" i="5" s="1"/>
  <c r="AH924" i="5"/>
  <c r="AF924" i="5"/>
  <c r="AG924" i="5" s="1"/>
  <c r="AH923" i="5"/>
  <c r="AF923" i="5"/>
  <c r="AG923" i="5" s="1"/>
  <c r="AH922" i="5"/>
  <c r="AF922" i="5"/>
  <c r="AG922" i="5" s="1"/>
  <c r="AH921" i="5"/>
  <c r="AF921" i="5"/>
  <c r="AG921" i="5" s="1"/>
  <c r="AH920" i="5"/>
  <c r="AF920" i="5"/>
  <c r="AG920" i="5" s="1"/>
  <c r="AH919" i="5"/>
  <c r="AF919" i="5"/>
  <c r="AG919" i="5" s="1"/>
  <c r="AH918" i="5"/>
  <c r="AF918" i="5"/>
  <c r="AG918" i="5" s="1"/>
  <c r="AH917" i="5"/>
  <c r="AF917" i="5"/>
  <c r="AG917" i="5" s="1"/>
  <c r="AH916" i="5"/>
  <c r="AF916" i="5"/>
  <c r="AG916" i="5" s="1"/>
  <c r="AH915" i="5"/>
  <c r="AF915" i="5"/>
  <c r="AG915" i="5" s="1"/>
  <c r="AH914" i="5"/>
  <c r="AF914" i="5"/>
  <c r="AG914" i="5" s="1"/>
  <c r="AH913" i="5"/>
  <c r="AF913" i="5"/>
  <c r="AG913" i="5" s="1"/>
  <c r="AH912" i="5"/>
  <c r="AF912" i="5"/>
  <c r="AG912" i="5" s="1"/>
  <c r="AH911" i="5"/>
  <c r="AF911" i="5"/>
  <c r="AG911" i="5" s="1"/>
  <c r="AH910" i="5"/>
  <c r="AF910" i="5"/>
  <c r="AG910" i="5" s="1"/>
  <c r="AH909" i="5"/>
  <c r="AF909" i="5"/>
  <c r="AG909" i="5" s="1"/>
  <c r="AH908" i="5"/>
  <c r="AF908" i="5"/>
  <c r="AG908" i="5" s="1"/>
  <c r="AH907" i="5"/>
  <c r="AF907" i="5"/>
  <c r="AG907" i="5" s="1"/>
  <c r="AH906" i="5"/>
  <c r="AF906" i="5"/>
  <c r="AG906" i="5" s="1"/>
  <c r="AH905" i="5"/>
  <c r="AF905" i="5"/>
  <c r="AG905" i="5" s="1"/>
  <c r="AH904" i="5"/>
  <c r="AF904" i="5"/>
  <c r="AG904" i="5" s="1"/>
  <c r="AH903" i="5"/>
  <c r="AF903" i="5"/>
  <c r="AG903" i="5" s="1"/>
  <c r="AH902" i="5"/>
  <c r="AF902" i="5"/>
  <c r="AG902" i="5" s="1"/>
  <c r="AH901" i="5"/>
  <c r="AF901" i="5"/>
  <c r="AG901" i="5" s="1"/>
  <c r="AH900" i="5"/>
  <c r="AF900" i="5"/>
  <c r="AG900" i="5" s="1"/>
  <c r="AH899" i="5"/>
  <c r="AF899" i="5"/>
  <c r="AG899" i="5" s="1"/>
  <c r="AH898" i="5"/>
  <c r="AF898" i="5"/>
  <c r="AG898" i="5" s="1"/>
  <c r="AH897" i="5"/>
  <c r="AF897" i="5"/>
  <c r="AG897" i="5" s="1"/>
  <c r="AH896" i="5"/>
  <c r="AF896" i="5"/>
  <c r="AG896" i="5" s="1"/>
  <c r="AH895" i="5"/>
  <c r="AF895" i="5"/>
  <c r="AG895" i="5" s="1"/>
  <c r="AH894" i="5"/>
  <c r="AF894" i="5"/>
  <c r="AG894" i="5" s="1"/>
  <c r="AH893" i="5"/>
  <c r="AF893" i="5"/>
  <c r="AG893" i="5" s="1"/>
  <c r="AH892" i="5"/>
  <c r="AF892" i="5"/>
  <c r="AG892" i="5" s="1"/>
  <c r="AH891" i="5"/>
  <c r="AF891" i="5"/>
  <c r="AG891" i="5" s="1"/>
  <c r="AH890" i="5"/>
  <c r="AF890" i="5"/>
  <c r="AG890" i="5" s="1"/>
  <c r="AH889" i="5"/>
  <c r="AF889" i="5"/>
  <c r="AG889" i="5" s="1"/>
  <c r="AH888" i="5"/>
  <c r="AF888" i="5"/>
  <c r="AG888" i="5" s="1"/>
  <c r="AH887" i="5"/>
  <c r="AF887" i="5"/>
  <c r="AG887" i="5" s="1"/>
  <c r="AH886" i="5"/>
  <c r="AF886" i="5"/>
  <c r="AG886" i="5" s="1"/>
  <c r="AH885" i="5"/>
  <c r="AF885" i="5"/>
  <c r="AG885" i="5" s="1"/>
  <c r="AH884" i="5"/>
  <c r="AF884" i="5"/>
  <c r="AG884" i="5" s="1"/>
  <c r="AH883" i="5"/>
  <c r="AF883" i="5"/>
  <c r="AG883" i="5" s="1"/>
  <c r="AH882" i="5"/>
  <c r="AF882" i="5"/>
  <c r="AG882" i="5" s="1"/>
  <c r="AH881" i="5"/>
  <c r="AF881" i="5"/>
  <c r="AG881" i="5" s="1"/>
  <c r="AH880" i="5"/>
  <c r="AF880" i="5"/>
  <c r="AG880" i="5" s="1"/>
  <c r="AH879" i="5"/>
  <c r="AF879" i="5"/>
  <c r="AG879" i="5" s="1"/>
  <c r="AH878" i="5"/>
  <c r="AF878" i="5"/>
  <c r="AG878" i="5" s="1"/>
  <c r="AH877" i="5"/>
  <c r="AF877" i="5"/>
  <c r="AG877" i="5" s="1"/>
  <c r="AH876" i="5"/>
  <c r="AF876" i="5"/>
  <c r="AG876" i="5" s="1"/>
  <c r="AH875" i="5"/>
  <c r="AF875" i="5"/>
  <c r="AG875" i="5" s="1"/>
  <c r="AH874" i="5"/>
  <c r="AF874" i="5"/>
  <c r="AG874" i="5" s="1"/>
  <c r="AH873" i="5"/>
  <c r="AF873" i="5"/>
  <c r="AG873" i="5" s="1"/>
  <c r="AH872" i="5"/>
  <c r="AF872" i="5"/>
  <c r="AG872" i="5" s="1"/>
  <c r="AH871" i="5"/>
  <c r="AF871" i="5"/>
  <c r="AG871" i="5" s="1"/>
  <c r="AH870" i="5"/>
  <c r="AF870" i="5"/>
  <c r="AG870" i="5" s="1"/>
  <c r="AH869" i="5"/>
  <c r="AF869" i="5"/>
  <c r="AG869" i="5" s="1"/>
  <c r="AH868" i="5"/>
  <c r="AF868" i="5"/>
  <c r="AG868" i="5" s="1"/>
  <c r="AH867" i="5"/>
  <c r="AF867" i="5"/>
  <c r="AG867" i="5" s="1"/>
  <c r="AH866" i="5"/>
  <c r="AF866" i="5"/>
  <c r="AG866" i="5" s="1"/>
  <c r="AH865" i="5"/>
  <c r="AF865" i="5"/>
  <c r="AG865" i="5" s="1"/>
  <c r="AH864" i="5"/>
  <c r="AF864" i="5"/>
  <c r="AG864" i="5" s="1"/>
  <c r="AH863" i="5"/>
  <c r="AF863" i="5"/>
  <c r="AG863" i="5" s="1"/>
  <c r="AH862" i="5"/>
  <c r="AF862" i="5"/>
  <c r="AG862" i="5" s="1"/>
  <c r="AH861" i="5"/>
  <c r="AF861" i="5"/>
  <c r="AG861" i="5" s="1"/>
  <c r="AH860" i="5"/>
  <c r="AF860" i="5"/>
  <c r="AG860" i="5" s="1"/>
  <c r="AH859" i="5"/>
  <c r="AF859" i="5"/>
  <c r="AG859" i="5" s="1"/>
  <c r="AH858" i="5"/>
  <c r="AF858" i="5"/>
  <c r="AG858" i="5" s="1"/>
  <c r="AH857" i="5"/>
  <c r="AF857" i="5"/>
  <c r="AG857" i="5" s="1"/>
  <c r="AH856" i="5"/>
  <c r="AF856" i="5"/>
  <c r="AG856" i="5" s="1"/>
  <c r="AH855" i="5"/>
  <c r="AF855" i="5"/>
  <c r="AG855" i="5" s="1"/>
  <c r="AH854" i="5"/>
  <c r="AF854" i="5"/>
  <c r="AG854" i="5" s="1"/>
  <c r="AH853" i="5"/>
  <c r="AF853" i="5"/>
  <c r="AG853" i="5" s="1"/>
  <c r="AH852" i="5"/>
  <c r="AF852" i="5"/>
  <c r="AG852" i="5" s="1"/>
  <c r="AH851" i="5"/>
  <c r="AF851" i="5"/>
  <c r="AG851" i="5" s="1"/>
  <c r="AH850" i="5"/>
  <c r="AF850" i="5"/>
  <c r="AG850" i="5" s="1"/>
  <c r="AH849" i="5"/>
  <c r="AF849" i="5"/>
  <c r="AG849" i="5" s="1"/>
  <c r="AH848" i="5"/>
  <c r="AF848" i="5"/>
  <c r="AG848" i="5" s="1"/>
  <c r="AH847" i="5"/>
  <c r="AF847" i="5"/>
  <c r="AG847" i="5" s="1"/>
  <c r="AH846" i="5"/>
  <c r="AF846" i="5"/>
  <c r="AG846" i="5" s="1"/>
  <c r="AH845" i="5"/>
  <c r="AF845" i="5"/>
  <c r="AG845" i="5" s="1"/>
  <c r="AH844" i="5"/>
  <c r="AF844" i="5"/>
  <c r="AG844" i="5" s="1"/>
  <c r="AH843" i="5"/>
  <c r="AF843" i="5"/>
  <c r="AG843" i="5" s="1"/>
  <c r="AH842" i="5"/>
  <c r="AF842" i="5"/>
  <c r="AG842" i="5" s="1"/>
  <c r="AH841" i="5"/>
  <c r="AF841" i="5"/>
  <c r="AG841" i="5" s="1"/>
  <c r="AH840" i="5"/>
  <c r="AF840" i="5"/>
  <c r="AG840" i="5" s="1"/>
  <c r="AH839" i="5"/>
  <c r="AF839" i="5"/>
  <c r="AG839" i="5" s="1"/>
  <c r="AH838" i="5"/>
  <c r="AF838" i="5"/>
  <c r="AG838" i="5" s="1"/>
  <c r="AH837" i="5"/>
  <c r="AF837" i="5"/>
  <c r="AG837" i="5" s="1"/>
  <c r="AH836" i="5"/>
  <c r="AF836" i="5"/>
  <c r="AG836" i="5" s="1"/>
  <c r="AH835" i="5"/>
  <c r="AF835" i="5"/>
  <c r="AG835" i="5" s="1"/>
  <c r="AH834" i="5"/>
  <c r="AF834" i="5"/>
  <c r="AG834" i="5" s="1"/>
  <c r="AH833" i="5"/>
  <c r="AF833" i="5"/>
  <c r="AG833" i="5" s="1"/>
  <c r="AH832" i="5"/>
  <c r="AF832" i="5"/>
  <c r="AG832" i="5" s="1"/>
  <c r="AH831" i="5"/>
  <c r="AF831" i="5"/>
  <c r="AG831" i="5" s="1"/>
  <c r="AH830" i="5"/>
  <c r="AF830" i="5"/>
  <c r="AG830" i="5" s="1"/>
  <c r="AH829" i="5"/>
  <c r="AF829" i="5"/>
  <c r="AG829" i="5" s="1"/>
  <c r="AH828" i="5"/>
  <c r="AF828" i="5"/>
  <c r="AG828" i="5" s="1"/>
  <c r="AH827" i="5"/>
  <c r="AF827" i="5"/>
  <c r="AG827" i="5" s="1"/>
  <c r="AH826" i="5"/>
  <c r="AF826" i="5"/>
  <c r="AG826" i="5" s="1"/>
  <c r="AH825" i="5"/>
  <c r="AF825" i="5"/>
  <c r="AG825" i="5" s="1"/>
  <c r="AH824" i="5"/>
  <c r="AF824" i="5"/>
  <c r="AG824" i="5" s="1"/>
  <c r="AH823" i="5"/>
  <c r="AF823" i="5"/>
  <c r="AG823" i="5" s="1"/>
  <c r="AH822" i="5"/>
  <c r="AF822" i="5"/>
  <c r="AG822" i="5" s="1"/>
  <c r="AH821" i="5"/>
  <c r="AF821" i="5"/>
  <c r="AG821" i="5" s="1"/>
  <c r="AH820" i="5"/>
  <c r="AF820" i="5"/>
  <c r="AG820" i="5" s="1"/>
  <c r="AH819" i="5"/>
  <c r="AF819" i="5"/>
  <c r="AG819" i="5" s="1"/>
  <c r="AH818" i="5"/>
  <c r="AF818" i="5"/>
  <c r="AG818" i="5" s="1"/>
  <c r="AH817" i="5"/>
  <c r="AF817" i="5"/>
  <c r="AG817" i="5" s="1"/>
  <c r="AH816" i="5"/>
  <c r="AF816" i="5"/>
  <c r="AG816" i="5" s="1"/>
  <c r="AH815" i="5"/>
  <c r="AF815" i="5"/>
  <c r="AG815" i="5" s="1"/>
  <c r="AH814" i="5"/>
  <c r="AF814" i="5"/>
  <c r="AG814" i="5" s="1"/>
  <c r="AH813" i="5"/>
  <c r="AF813" i="5"/>
  <c r="AG813" i="5" s="1"/>
  <c r="AH812" i="5"/>
  <c r="AF812" i="5"/>
  <c r="AG812" i="5" s="1"/>
  <c r="AH811" i="5"/>
  <c r="AF811" i="5"/>
  <c r="AG811" i="5" s="1"/>
  <c r="AH810" i="5"/>
  <c r="AF810" i="5"/>
  <c r="AG810" i="5" s="1"/>
  <c r="AH809" i="5"/>
  <c r="AF809" i="5"/>
  <c r="AG809" i="5" s="1"/>
  <c r="AH808" i="5"/>
  <c r="AF808" i="5"/>
  <c r="AG808" i="5" s="1"/>
  <c r="AH807" i="5"/>
  <c r="AF807" i="5"/>
  <c r="AG807" i="5" s="1"/>
  <c r="AH806" i="5"/>
  <c r="AF806" i="5"/>
  <c r="AG806" i="5" s="1"/>
  <c r="AH805" i="5"/>
  <c r="AF805" i="5"/>
  <c r="AG805" i="5" s="1"/>
  <c r="AH804" i="5"/>
  <c r="AF804" i="5"/>
  <c r="AG804" i="5" s="1"/>
  <c r="AH803" i="5"/>
  <c r="AF803" i="5"/>
  <c r="AG803" i="5" s="1"/>
  <c r="AH802" i="5"/>
  <c r="AF802" i="5"/>
  <c r="AG802" i="5" s="1"/>
  <c r="AH801" i="5"/>
  <c r="AF801" i="5"/>
  <c r="AG801" i="5" s="1"/>
  <c r="AH800" i="5"/>
  <c r="AF800" i="5"/>
  <c r="AG800" i="5" s="1"/>
  <c r="AH799" i="5"/>
  <c r="AF799" i="5"/>
  <c r="AG799" i="5" s="1"/>
  <c r="AH798" i="5"/>
  <c r="AF798" i="5"/>
  <c r="AG798" i="5" s="1"/>
  <c r="AH797" i="5"/>
  <c r="AF797" i="5"/>
  <c r="AG797" i="5" s="1"/>
  <c r="AH796" i="5"/>
  <c r="AF796" i="5"/>
  <c r="AG796" i="5" s="1"/>
  <c r="AH795" i="5"/>
  <c r="AF795" i="5"/>
  <c r="AG795" i="5" s="1"/>
  <c r="AH794" i="5"/>
  <c r="AF794" i="5"/>
  <c r="AG794" i="5" s="1"/>
  <c r="AH793" i="5"/>
  <c r="AF793" i="5"/>
  <c r="AG793" i="5" s="1"/>
  <c r="AH792" i="5"/>
  <c r="AF792" i="5"/>
  <c r="AG792" i="5" s="1"/>
  <c r="AH791" i="5"/>
  <c r="AF791" i="5"/>
  <c r="AG791" i="5" s="1"/>
  <c r="AH790" i="5"/>
  <c r="AF790" i="5"/>
  <c r="AG790" i="5" s="1"/>
  <c r="AH789" i="5"/>
  <c r="AF789" i="5"/>
  <c r="AG789" i="5" s="1"/>
  <c r="AH788" i="5"/>
  <c r="AF788" i="5"/>
  <c r="AG788" i="5" s="1"/>
  <c r="AH787" i="5"/>
  <c r="AF787" i="5"/>
  <c r="AG787" i="5" s="1"/>
  <c r="AH786" i="5"/>
  <c r="AF786" i="5"/>
  <c r="AG786" i="5" s="1"/>
  <c r="AH785" i="5"/>
  <c r="AF785" i="5"/>
  <c r="AG785" i="5" s="1"/>
  <c r="AH784" i="5"/>
  <c r="AF784" i="5"/>
  <c r="AG784" i="5" s="1"/>
  <c r="AH783" i="5"/>
  <c r="AF783" i="5"/>
  <c r="AG783" i="5" s="1"/>
  <c r="AH782" i="5"/>
  <c r="AF782" i="5"/>
  <c r="AG782" i="5" s="1"/>
  <c r="AH781" i="5"/>
  <c r="AF781" i="5"/>
  <c r="AG781" i="5" s="1"/>
  <c r="AH780" i="5"/>
  <c r="AF780" i="5"/>
  <c r="AG780" i="5" s="1"/>
  <c r="AH779" i="5"/>
  <c r="AF779" i="5"/>
  <c r="AG779" i="5" s="1"/>
  <c r="AH778" i="5"/>
  <c r="AF778" i="5"/>
  <c r="AG778" i="5" s="1"/>
  <c r="AH777" i="5"/>
  <c r="AF777" i="5"/>
  <c r="AG777" i="5" s="1"/>
  <c r="AH776" i="5"/>
  <c r="AF776" i="5"/>
  <c r="AG776" i="5" s="1"/>
  <c r="AH775" i="5"/>
  <c r="AF775" i="5"/>
  <c r="AG775" i="5" s="1"/>
  <c r="AH774" i="5"/>
  <c r="AF774" i="5"/>
  <c r="AG774" i="5" s="1"/>
  <c r="AH773" i="5"/>
  <c r="AF773" i="5"/>
  <c r="AG773" i="5" s="1"/>
  <c r="AH772" i="5"/>
  <c r="AF772" i="5"/>
  <c r="AG772" i="5" s="1"/>
  <c r="AH771" i="5"/>
  <c r="AF771" i="5"/>
  <c r="AG771" i="5" s="1"/>
  <c r="AH770" i="5"/>
  <c r="AF770" i="5"/>
  <c r="AG770" i="5" s="1"/>
  <c r="AH769" i="5"/>
  <c r="AF769" i="5"/>
  <c r="AG769" i="5" s="1"/>
  <c r="AH768" i="5"/>
  <c r="AF768" i="5"/>
  <c r="AG768" i="5" s="1"/>
  <c r="AH767" i="5"/>
  <c r="AF767" i="5"/>
  <c r="AG767" i="5" s="1"/>
  <c r="AH766" i="5"/>
  <c r="AF766" i="5"/>
  <c r="AG766" i="5" s="1"/>
  <c r="AH765" i="5"/>
  <c r="AF765" i="5"/>
  <c r="AG765" i="5" s="1"/>
  <c r="AH764" i="5"/>
  <c r="AF764" i="5"/>
  <c r="AG764" i="5" s="1"/>
  <c r="AH763" i="5"/>
  <c r="AF763" i="5"/>
  <c r="AG763" i="5" s="1"/>
  <c r="AH762" i="5"/>
  <c r="AF762" i="5"/>
  <c r="AG762" i="5" s="1"/>
  <c r="AH761" i="5"/>
  <c r="AF761" i="5"/>
  <c r="AG761" i="5" s="1"/>
  <c r="AH760" i="5"/>
  <c r="AF760" i="5"/>
  <c r="AG760" i="5" s="1"/>
  <c r="AH759" i="5"/>
  <c r="AF759" i="5"/>
  <c r="AG759" i="5" s="1"/>
  <c r="AH758" i="5"/>
  <c r="AF758" i="5"/>
  <c r="AG758" i="5" s="1"/>
  <c r="AH757" i="5"/>
  <c r="AF757" i="5"/>
  <c r="AG757" i="5" s="1"/>
  <c r="AH756" i="5"/>
  <c r="AF756" i="5"/>
  <c r="AG756" i="5" s="1"/>
  <c r="AH755" i="5"/>
  <c r="AF755" i="5"/>
  <c r="AG755" i="5" s="1"/>
  <c r="AH754" i="5"/>
  <c r="AF754" i="5"/>
  <c r="AG754" i="5" s="1"/>
  <c r="AH753" i="5"/>
  <c r="AF753" i="5"/>
  <c r="AG753" i="5" s="1"/>
  <c r="AH752" i="5"/>
  <c r="AF752" i="5"/>
  <c r="AG752" i="5" s="1"/>
  <c r="AH751" i="5"/>
  <c r="AF751" i="5"/>
  <c r="AG751" i="5" s="1"/>
  <c r="AH750" i="5"/>
  <c r="AF750" i="5"/>
  <c r="AG750" i="5" s="1"/>
  <c r="AH749" i="5"/>
  <c r="AF749" i="5"/>
  <c r="AG749" i="5" s="1"/>
  <c r="AH748" i="5"/>
  <c r="AF748" i="5"/>
  <c r="AG748" i="5" s="1"/>
  <c r="AH747" i="5"/>
  <c r="AF747" i="5"/>
  <c r="AG747" i="5" s="1"/>
  <c r="AH746" i="5"/>
  <c r="AF746" i="5"/>
  <c r="AG746" i="5" s="1"/>
  <c r="AH745" i="5"/>
  <c r="AF745" i="5"/>
  <c r="AG745" i="5" s="1"/>
  <c r="AH744" i="5"/>
  <c r="AF744" i="5"/>
  <c r="AG744" i="5" s="1"/>
  <c r="AH743" i="5"/>
  <c r="AF743" i="5"/>
  <c r="AG743" i="5" s="1"/>
  <c r="AH742" i="5"/>
  <c r="AF742" i="5"/>
  <c r="AG742" i="5" s="1"/>
  <c r="AH741" i="5"/>
  <c r="AF741" i="5"/>
  <c r="AG741" i="5" s="1"/>
  <c r="AH740" i="5"/>
  <c r="AF740" i="5"/>
  <c r="AG740" i="5" s="1"/>
  <c r="AH739" i="5"/>
  <c r="AF739" i="5"/>
  <c r="AG739" i="5" s="1"/>
  <c r="AH738" i="5"/>
  <c r="AF738" i="5"/>
  <c r="AG738" i="5" s="1"/>
  <c r="AH737" i="5"/>
  <c r="AF737" i="5"/>
  <c r="AG737" i="5" s="1"/>
  <c r="AH736" i="5"/>
  <c r="AF736" i="5"/>
  <c r="AG736" i="5" s="1"/>
  <c r="AH735" i="5"/>
  <c r="AF735" i="5"/>
  <c r="AG735" i="5" s="1"/>
  <c r="AH734" i="5"/>
  <c r="AF734" i="5"/>
  <c r="AG734" i="5" s="1"/>
  <c r="AH733" i="5"/>
  <c r="AF733" i="5"/>
  <c r="AG733" i="5" s="1"/>
  <c r="AH732" i="5"/>
  <c r="AF732" i="5"/>
  <c r="AG732" i="5" s="1"/>
  <c r="AH731" i="5"/>
  <c r="AF731" i="5"/>
  <c r="AG731" i="5" s="1"/>
  <c r="AH730" i="5"/>
  <c r="AF730" i="5"/>
  <c r="AG730" i="5" s="1"/>
  <c r="AH729" i="5"/>
  <c r="AF729" i="5"/>
  <c r="AG729" i="5" s="1"/>
  <c r="AH728" i="5"/>
  <c r="AF728" i="5"/>
  <c r="AG728" i="5" s="1"/>
  <c r="AH727" i="5"/>
  <c r="AF727" i="5"/>
  <c r="AG727" i="5" s="1"/>
  <c r="AH726" i="5"/>
  <c r="AF726" i="5"/>
  <c r="AG726" i="5" s="1"/>
  <c r="AH725" i="5"/>
  <c r="AF725" i="5"/>
  <c r="AG725" i="5" s="1"/>
  <c r="AH724" i="5"/>
  <c r="AF724" i="5"/>
  <c r="AG724" i="5" s="1"/>
  <c r="AH723" i="5"/>
  <c r="AF723" i="5"/>
  <c r="AG723" i="5" s="1"/>
  <c r="AH722" i="5"/>
  <c r="AF722" i="5"/>
  <c r="AG722" i="5" s="1"/>
  <c r="AH721" i="5"/>
  <c r="AF721" i="5"/>
  <c r="AG721" i="5" s="1"/>
  <c r="AH720" i="5"/>
  <c r="AF720" i="5"/>
  <c r="AG720" i="5" s="1"/>
  <c r="AH719" i="5"/>
  <c r="AF719" i="5"/>
  <c r="AG719" i="5" s="1"/>
  <c r="AH718" i="5"/>
  <c r="AF718" i="5"/>
  <c r="AG718" i="5" s="1"/>
  <c r="AH717" i="5"/>
  <c r="AF717" i="5"/>
  <c r="AG717" i="5" s="1"/>
  <c r="AH716" i="5"/>
  <c r="AF716" i="5"/>
  <c r="AG716" i="5" s="1"/>
  <c r="AH715" i="5"/>
  <c r="AF715" i="5"/>
  <c r="AG715" i="5" s="1"/>
  <c r="AH714" i="5"/>
  <c r="AF714" i="5"/>
  <c r="AG714" i="5" s="1"/>
  <c r="AH713" i="5"/>
  <c r="AF713" i="5"/>
  <c r="AG713" i="5" s="1"/>
  <c r="AH712" i="5"/>
  <c r="AF712" i="5"/>
  <c r="AG712" i="5" s="1"/>
  <c r="AH711" i="5"/>
  <c r="AF711" i="5"/>
  <c r="AG711" i="5" s="1"/>
  <c r="AH710" i="5"/>
  <c r="AF710" i="5"/>
  <c r="AG710" i="5" s="1"/>
  <c r="AH709" i="5"/>
  <c r="AF709" i="5"/>
  <c r="AG709" i="5" s="1"/>
  <c r="AH708" i="5"/>
  <c r="AF708" i="5"/>
  <c r="AG708" i="5" s="1"/>
  <c r="AH707" i="5"/>
  <c r="AF707" i="5"/>
  <c r="AG707" i="5" s="1"/>
  <c r="AH706" i="5"/>
  <c r="AF706" i="5"/>
  <c r="AG706" i="5" s="1"/>
  <c r="AH705" i="5"/>
  <c r="AF705" i="5"/>
  <c r="AG705" i="5" s="1"/>
  <c r="AH704" i="5"/>
  <c r="AF704" i="5"/>
  <c r="AG704" i="5" s="1"/>
  <c r="AH703" i="5"/>
  <c r="AF703" i="5"/>
  <c r="AG703" i="5" s="1"/>
  <c r="AH702" i="5"/>
  <c r="AF702" i="5"/>
  <c r="AG702" i="5" s="1"/>
  <c r="AH701" i="5"/>
  <c r="AF701" i="5"/>
  <c r="AG701" i="5" s="1"/>
  <c r="AH700" i="5"/>
  <c r="AF700" i="5"/>
  <c r="AG700" i="5" s="1"/>
  <c r="AH699" i="5"/>
  <c r="AF699" i="5"/>
  <c r="AG699" i="5" s="1"/>
  <c r="AH698" i="5"/>
  <c r="AF698" i="5"/>
  <c r="AG698" i="5" s="1"/>
  <c r="AH697" i="5"/>
  <c r="AF697" i="5"/>
  <c r="AG697" i="5" s="1"/>
  <c r="AH696" i="5"/>
  <c r="AF696" i="5"/>
  <c r="AG696" i="5" s="1"/>
  <c r="AH695" i="5"/>
  <c r="AF695" i="5"/>
  <c r="AG695" i="5" s="1"/>
  <c r="AH694" i="5"/>
  <c r="AF694" i="5"/>
  <c r="AG694" i="5" s="1"/>
  <c r="AH693" i="5"/>
  <c r="AF693" i="5"/>
  <c r="AG693" i="5" s="1"/>
  <c r="AH692" i="5"/>
  <c r="AF692" i="5"/>
  <c r="AG692" i="5" s="1"/>
  <c r="AH691" i="5"/>
  <c r="AF691" i="5"/>
  <c r="AG691" i="5" s="1"/>
  <c r="AH690" i="5"/>
  <c r="AF690" i="5"/>
  <c r="AG690" i="5" s="1"/>
  <c r="AH689" i="5"/>
  <c r="AF689" i="5"/>
  <c r="AG689" i="5" s="1"/>
  <c r="AH688" i="5"/>
  <c r="AF688" i="5"/>
  <c r="AG688" i="5" s="1"/>
  <c r="AH687" i="5"/>
  <c r="AF687" i="5"/>
  <c r="AG687" i="5" s="1"/>
  <c r="AH686" i="5"/>
  <c r="AF686" i="5"/>
  <c r="AG686" i="5" s="1"/>
  <c r="AH685" i="5"/>
  <c r="AF685" i="5"/>
  <c r="AG685" i="5" s="1"/>
  <c r="AH684" i="5"/>
  <c r="AF684" i="5"/>
  <c r="AG684" i="5" s="1"/>
  <c r="AH683" i="5"/>
  <c r="AF683" i="5"/>
  <c r="AG683" i="5" s="1"/>
  <c r="AH682" i="5"/>
  <c r="AF682" i="5"/>
  <c r="AG682" i="5" s="1"/>
  <c r="AH681" i="5"/>
  <c r="AF681" i="5"/>
  <c r="AG681" i="5" s="1"/>
  <c r="AH680" i="5"/>
  <c r="AF680" i="5"/>
  <c r="AG680" i="5" s="1"/>
  <c r="AH679" i="5"/>
  <c r="AF679" i="5"/>
  <c r="AG679" i="5" s="1"/>
  <c r="AH678" i="5"/>
  <c r="AF678" i="5"/>
  <c r="AG678" i="5" s="1"/>
  <c r="AH677" i="5"/>
  <c r="AF677" i="5"/>
  <c r="AG677" i="5" s="1"/>
  <c r="AH676" i="5"/>
  <c r="AF676" i="5"/>
  <c r="AG676" i="5" s="1"/>
  <c r="AH675" i="5"/>
  <c r="AF675" i="5"/>
  <c r="AG675" i="5" s="1"/>
  <c r="AH674" i="5"/>
  <c r="AF674" i="5"/>
  <c r="AG674" i="5" s="1"/>
  <c r="AH673" i="5"/>
  <c r="AF673" i="5"/>
  <c r="AG673" i="5" s="1"/>
  <c r="AH672" i="5"/>
  <c r="AF672" i="5"/>
  <c r="AG672" i="5" s="1"/>
  <c r="AH671" i="5"/>
  <c r="AF671" i="5"/>
  <c r="AG671" i="5" s="1"/>
  <c r="AH670" i="5"/>
  <c r="AF670" i="5"/>
  <c r="AG670" i="5" s="1"/>
  <c r="AH669" i="5"/>
  <c r="AF669" i="5"/>
  <c r="AG669" i="5" s="1"/>
  <c r="AH668" i="5"/>
  <c r="AF668" i="5"/>
  <c r="AG668" i="5" s="1"/>
  <c r="AH667" i="5"/>
  <c r="AF667" i="5"/>
  <c r="AG667" i="5" s="1"/>
  <c r="AH666" i="5"/>
  <c r="AF666" i="5"/>
  <c r="AG666" i="5" s="1"/>
  <c r="AH665" i="5"/>
  <c r="AF665" i="5"/>
  <c r="AG665" i="5" s="1"/>
  <c r="AH664" i="5"/>
  <c r="AF664" i="5"/>
  <c r="AG664" i="5" s="1"/>
  <c r="AH663" i="5"/>
  <c r="AF663" i="5"/>
  <c r="AG663" i="5" s="1"/>
  <c r="AH662" i="5"/>
  <c r="AF662" i="5"/>
  <c r="AG662" i="5" s="1"/>
  <c r="AH661" i="5"/>
  <c r="AF661" i="5"/>
  <c r="AG661" i="5" s="1"/>
  <c r="AH660" i="5"/>
  <c r="AF660" i="5"/>
  <c r="AG660" i="5" s="1"/>
  <c r="AH659" i="5"/>
  <c r="AF659" i="5"/>
  <c r="AG659" i="5" s="1"/>
  <c r="AH658" i="5"/>
  <c r="AF658" i="5"/>
  <c r="AG658" i="5" s="1"/>
  <c r="AH657" i="5"/>
  <c r="AF657" i="5"/>
  <c r="AG657" i="5" s="1"/>
  <c r="AH656" i="5"/>
  <c r="AF656" i="5"/>
  <c r="AG656" i="5" s="1"/>
  <c r="AH655" i="5"/>
  <c r="AF655" i="5"/>
  <c r="AG655" i="5" s="1"/>
  <c r="AH654" i="5"/>
  <c r="AF654" i="5"/>
  <c r="AG654" i="5" s="1"/>
  <c r="AH653" i="5"/>
  <c r="AF653" i="5"/>
  <c r="AG653" i="5" s="1"/>
  <c r="AH652" i="5"/>
  <c r="AF652" i="5"/>
  <c r="AG652" i="5" s="1"/>
  <c r="AH651" i="5"/>
  <c r="AF651" i="5"/>
  <c r="AG651" i="5" s="1"/>
  <c r="AH650" i="5"/>
  <c r="AF650" i="5"/>
  <c r="AG650" i="5" s="1"/>
  <c r="AH649" i="5"/>
  <c r="AF649" i="5"/>
  <c r="AG649" i="5" s="1"/>
  <c r="AH648" i="5"/>
  <c r="AF648" i="5"/>
  <c r="AG648" i="5" s="1"/>
  <c r="AH647" i="5"/>
  <c r="AF647" i="5"/>
  <c r="AG647" i="5" s="1"/>
  <c r="AH646" i="5"/>
  <c r="AF646" i="5"/>
  <c r="AG646" i="5" s="1"/>
  <c r="AH645" i="5"/>
  <c r="AF645" i="5"/>
  <c r="AG645" i="5" s="1"/>
  <c r="AH644" i="5"/>
  <c r="AF644" i="5"/>
  <c r="AG644" i="5" s="1"/>
  <c r="AH643" i="5"/>
  <c r="AF643" i="5"/>
  <c r="AG643" i="5" s="1"/>
  <c r="AH642" i="5"/>
  <c r="AF642" i="5"/>
  <c r="AG642" i="5" s="1"/>
  <c r="AH641" i="5"/>
  <c r="AF641" i="5"/>
  <c r="AG641" i="5" s="1"/>
  <c r="AH640" i="5"/>
  <c r="AF640" i="5"/>
  <c r="AG640" i="5" s="1"/>
  <c r="AH639" i="5"/>
  <c r="AF639" i="5"/>
  <c r="AG639" i="5" s="1"/>
  <c r="AH638" i="5"/>
  <c r="AF638" i="5"/>
  <c r="AG638" i="5" s="1"/>
  <c r="AH637" i="5"/>
  <c r="AF637" i="5"/>
  <c r="AG637" i="5" s="1"/>
  <c r="AH636" i="5"/>
  <c r="AF636" i="5"/>
  <c r="AG636" i="5" s="1"/>
  <c r="AH635" i="5"/>
  <c r="AF635" i="5"/>
  <c r="AG635" i="5" s="1"/>
  <c r="AH634" i="5"/>
  <c r="AF634" i="5"/>
  <c r="AG634" i="5" s="1"/>
  <c r="AH633" i="5"/>
  <c r="AF633" i="5"/>
  <c r="AG633" i="5" s="1"/>
  <c r="AH632" i="5"/>
  <c r="AF632" i="5"/>
  <c r="AG632" i="5" s="1"/>
  <c r="AH631" i="5"/>
  <c r="AF631" i="5"/>
  <c r="AG631" i="5" s="1"/>
  <c r="AH630" i="5"/>
  <c r="AF630" i="5"/>
  <c r="AG630" i="5" s="1"/>
  <c r="AH629" i="5"/>
  <c r="AF629" i="5"/>
  <c r="AG629" i="5" s="1"/>
  <c r="AH628" i="5"/>
  <c r="AF628" i="5"/>
  <c r="AG628" i="5" s="1"/>
  <c r="AH627" i="5"/>
  <c r="AF627" i="5"/>
  <c r="AG627" i="5" s="1"/>
  <c r="AH626" i="5"/>
  <c r="AF626" i="5"/>
  <c r="AG626" i="5" s="1"/>
  <c r="AH625" i="5"/>
  <c r="AF625" i="5"/>
  <c r="AG625" i="5" s="1"/>
  <c r="AH624" i="5"/>
  <c r="AF624" i="5"/>
  <c r="AG624" i="5" s="1"/>
  <c r="AH623" i="5"/>
  <c r="AF623" i="5"/>
  <c r="AG623" i="5" s="1"/>
  <c r="AH622" i="5"/>
  <c r="AF622" i="5"/>
  <c r="AG622" i="5" s="1"/>
  <c r="AH621" i="5"/>
  <c r="AF621" i="5"/>
  <c r="AG621" i="5" s="1"/>
  <c r="AH620" i="5"/>
  <c r="AF620" i="5"/>
  <c r="AG620" i="5" s="1"/>
  <c r="AH619" i="5"/>
  <c r="AF619" i="5"/>
  <c r="AG619" i="5" s="1"/>
  <c r="AH618" i="5"/>
  <c r="AF618" i="5"/>
  <c r="AG618" i="5" s="1"/>
  <c r="AH617" i="5"/>
  <c r="AF617" i="5"/>
  <c r="AG617" i="5" s="1"/>
  <c r="AH616" i="5"/>
  <c r="AF616" i="5"/>
  <c r="AG616" i="5" s="1"/>
  <c r="AH615" i="5"/>
  <c r="AF615" i="5"/>
  <c r="AG615" i="5" s="1"/>
  <c r="AH614" i="5"/>
  <c r="AF614" i="5"/>
  <c r="AG614" i="5" s="1"/>
  <c r="AH613" i="5"/>
  <c r="AF613" i="5"/>
  <c r="AG613" i="5" s="1"/>
  <c r="AH612" i="5"/>
  <c r="AF612" i="5"/>
  <c r="AG612" i="5" s="1"/>
  <c r="AH611" i="5"/>
  <c r="AF611" i="5"/>
  <c r="AG611" i="5" s="1"/>
  <c r="AH610" i="5"/>
  <c r="AF610" i="5"/>
  <c r="AG610" i="5" s="1"/>
  <c r="AH609" i="5"/>
  <c r="AF609" i="5"/>
  <c r="AG609" i="5" s="1"/>
  <c r="AH608" i="5"/>
  <c r="AF608" i="5"/>
  <c r="AG608" i="5" s="1"/>
  <c r="AH607" i="5"/>
  <c r="AF607" i="5"/>
  <c r="AG607" i="5" s="1"/>
  <c r="AH606" i="5"/>
  <c r="AF606" i="5"/>
  <c r="AG606" i="5" s="1"/>
  <c r="AH605" i="5"/>
  <c r="AF605" i="5"/>
  <c r="AG605" i="5" s="1"/>
  <c r="AH604" i="5"/>
  <c r="AF604" i="5"/>
  <c r="AG604" i="5" s="1"/>
  <c r="AH603" i="5"/>
  <c r="AF603" i="5"/>
  <c r="AG603" i="5" s="1"/>
  <c r="AH602" i="5"/>
  <c r="AF602" i="5"/>
  <c r="AG602" i="5" s="1"/>
  <c r="AH601" i="5"/>
  <c r="AF601" i="5"/>
  <c r="AG601" i="5" s="1"/>
  <c r="AH600" i="5"/>
  <c r="AF600" i="5"/>
  <c r="AG600" i="5" s="1"/>
  <c r="AH599" i="5"/>
  <c r="AF599" i="5"/>
  <c r="AG599" i="5" s="1"/>
  <c r="AH598" i="5"/>
  <c r="AF598" i="5"/>
  <c r="AG598" i="5" s="1"/>
  <c r="AH597" i="5"/>
  <c r="AF597" i="5"/>
  <c r="AG597" i="5" s="1"/>
  <c r="AH596" i="5"/>
  <c r="AF596" i="5"/>
  <c r="AG596" i="5" s="1"/>
  <c r="AH595" i="5"/>
  <c r="AF595" i="5"/>
  <c r="AG595" i="5" s="1"/>
  <c r="AH594" i="5"/>
  <c r="AF594" i="5"/>
  <c r="AG594" i="5" s="1"/>
  <c r="AH593" i="5"/>
  <c r="AF593" i="5"/>
  <c r="AG593" i="5" s="1"/>
  <c r="AH592" i="5"/>
  <c r="AF592" i="5"/>
  <c r="AG592" i="5" s="1"/>
  <c r="AH591" i="5"/>
  <c r="AF591" i="5"/>
  <c r="AG591" i="5" s="1"/>
  <c r="AH590" i="5"/>
  <c r="AF590" i="5"/>
  <c r="AG590" i="5" s="1"/>
  <c r="AH589" i="5"/>
  <c r="AF589" i="5"/>
  <c r="AG589" i="5" s="1"/>
  <c r="AH588" i="5"/>
  <c r="AF588" i="5"/>
  <c r="AG588" i="5" s="1"/>
  <c r="AH587" i="5"/>
  <c r="AF587" i="5"/>
  <c r="AG587" i="5" s="1"/>
  <c r="AH586" i="5"/>
  <c r="AF586" i="5"/>
  <c r="AG586" i="5" s="1"/>
  <c r="AH585" i="5"/>
  <c r="AF585" i="5"/>
  <c r="AG585" i="5" s="1"/>
  <c r="AH584" i="5"/>
  <c r="AF584" i="5"/>
  <c r="AG584" i="5" s="1"/>
  <c r="AH583" i="5"/>
  <c r="AF583" i="5"/>
  <c r="AG583" i="5" s="1"/>
  <c r="AH582" i="5"/>
  <c r="AF582" i="5"/>
  <c r="AG582" i="5" s="1"/>
  <c r="AH581" i="5"/>
  <c r="AF581" i="5"/>
  <c r="AG581" i="5" s="1"/>
  <c r="AH580" i="5"/>
  <c r="AF580" i="5"/>
  <c r="AG580" i="5" s="1"/>
  <c r="AH579" i="5"/>
  <c r="AF579" i="5"/>
  <c r="AG579" i="5" s="1"/>
  <c r="AH578" i="5"/>
  <c r="AF578" i="5"/>
  <c r="AG578" i="5" s="1"/>
  <c r="AH577" i="5"/>
  <c r="AF577" i="5"/>
  <c r="AG577" i="5" s="1"/>
  <c r="AH576" i="5"/>
  <c r="AF576" i="5"/>
  <c r="AG576" i="5" s="1"/>
  <c r="AH575" i="5"/>
  <c r="AF575" i="5"/>
  <c r="AG575" i="5" s="1"/>
  <c r="AH574" i="5"/>
  <c r="AF574" i="5"/>
  <c r="AG574" i="5" s="1"/>
  <c r="AH573" i="5"/>
  <c r="AF573" i="5"/>
  <c r="AG573" i="5" s="1"/>
  <c r="AH572" i="5"/>
  <c r="AF572" i="5"/>
  <c r="AG572" i="5" s="1"/>
  <c r="AH571" i="5"/>
  <c r="AF571" i="5"/>
  <c r="AG571" i="5" s="1"/>
  <c r="AH570" i="5"/>
  <c r="AF570" i="5"/>
  <c r="AG570" i="5" s="1"/>
  <c r="AH569" i="5"/>
  <c r="AF569" i="5"/>
  <c r="AG569" i="5" s="1"/>
  <c r="AH568" i="5"/>
  <c r="AF568" i="5"/>
  <c r="AG568" i="5" s="1"/>
  <c r="AH567" i="5"/>
  <c r="AF567" i="5"/>
  <c r="AG567" i="5" s="1"/>
  <c r="AH566" i="5"/>
  <c r="AF566" i="5"/>
  <c r="AG566" i="5" s="1"/>
  <c r="AH565" i="5"/>
  <c r="AF565" i="5"/>
  <c r="AG565" i="5" s="1"/>
  <c r="AH564" i="5"/>
  <c r="AF564" i="5"/>
  <c r="AG564" i="5" s="1"/>
  <c r="AH563" i="5"/>
  <c r="AF563" i="5"/>
  <c r="AG563" i="5" s="1"/>
  <c r="AH562" i="5"/>
  <c r="AF562" i="5"/>
  <c r="AG562" i="5" s="1"/>
  <c r="AH561" i="5"/>
  <c r="AF561" i="5"/>
  <c r="AG561" i="5" s="1"/>
  <c r="AH560" i="5"/>
  <c r="AF560" i="5"/>
  <c r="AG560" i="5" s="1"/>
  <c r="AH559" i="5"/>
  <c r="AF559" i="5"/>
  <c r="AG559" i="5" s="1"/>
  <c r="AH558" i="5"/>
  <c r="AF558" i="5"/>
  <c r="AG558" i="5" s="1"/>
  <c r="AH557" i="5"/>
  <c r="AF557" i="5"/>
  <c r="AG557" i="5" s="1"/>
  <c r="AH556" i="5"/>
  <c r="AF556" i="5"/>
  <c r="AG556" i="5" s="1"/>
  <c r="AH555" i="5"/>
  <c r="AF555" i="5"/>
  <c r="AG555" i="5" s="1"/>
  <c r="AH554" i="5"/>
  <c r="AF554" i="5"/>
  <c r="AG554" i="5" s="1"/>
  <c r="AH553" i="5"/>
  <c r="AF553" i="5"/>
  <c r="AG553" i="5" s="1"/>
  <c r="AH552" i="5"/>
  <c r="AF552" i="5"/>
  <c r="AG552" i="5" s="1"/>
  <c r="AH551" i="5"/>
  <c r="AF551" i="5"/>
  <c r="AG551" i="5" s="1"/>
  <c r="AH550" i="5"/>
  <c r="AF550" i="5"/>
  <c r="AG550" i="5" s="1"/>
  <c r="AH549" i="5"/>
  <c r="AF549" i="5"/>
  <c r="AG549" i="5" s="1"/>
  <c r="AH548" i="5"/>
  <c r="AF548" i="5"/>
  <c r="AG548" i="5" s="1"/>
  <c r="AH547" i="5"/>
  <c r="AF547" i="5"/>
  <c r="AG547" i="5" s="1"/>
  <c r="AH546" i="5"/>
  <c r="AF546" i="5"/>
  <c r="AG546" i="5" s="1"/>
  <c r="AH545" i="5"/>
  <c r="AF545" i="5"/>
  <c r="AG545" i="5" s="1"/>
  <c r="AH544" i="5"/>
  <c r="AF544" i="5"/>
  <c r="AG544" i="5" s="1"/>
  <c r="AH543" i="5"/>
  <c r="AF543" i="5"/>
  <c r="AG543" i="5" s="1"/>
  <c r="AH542" i="5"/>
  <c r="AF542" i="5"/>
  <c r="AG542" i="5" s="1"/>
  <c r="AH541" i="5"/>
  <c r="AF541" i="5"/>
  <c r="AG541" i="5" s="1"/>
  <c r="AH540" i="5"/>
  <c r="AF540" i="5"/>
  <c r="AG540" i="5" s="1"/>
  <c r="AH539" i="5"/>
  <c r="AF539" i="5"/>
  <c r="AG539" i="5" s="1"/>
  <c r="AH538" i="5"/>
  <c r="AF538" i="5"/>
  <c r="AG538" i="5" s="1"/>
  <c r="AH537" i="5"/>
  <c r="AF537" i="5"/>
  <c r="AG537" i="5" s="1"/>
  <c r="AH536" i="5"/>
  <c r="AF536" i="5"/>
  <c r="AG536" i="5" s="1"/>
  <c r="AH535" i="5"/>
  <c r="AF535" i="5"/>
  <c r="AG535" i="5" s="1"/>
  <c r="AH534" i="5"/>
  <c r="AF534" i="5"/>
  <c r="AG534" i="5" s="1"/>
  <c r="AH533" i="5"/>
  <c r="AF533" i="5"/>
  <c r="AG533" i="5" s="1"/>
  <c r="AH532" i="5"/>
  <c r="AF532" i="5"/>
  <c r="AG532" i="5" s="1"/>
  <c r="AH531" i="5"/>
  <c r="AF531" i="5"/>
  <c r="AG531" i="5" s="1"/>
  <c r="AH530" i="5"/>
  <c r="AF530" i="5"/>
  <c r="AG530" i="5" s="1"/>
  <c r="AH529" i="5"/>
  <c r="AF529" i="5"/>
  <c r="AG529" i="5" s="1"/>
  <c r="AH528" i="5"/>
  <c r="AF528" i="5"/>
  <c r="AG528" i="5" s="1"/>
  <c r="AH527" i="5"/>
  <c r="AF527" i="5"/>
  <c r="AG527" i="5" s="1"/>
  <c r="AH526" i="5"/>
  <c r="AF526" i="5"/>
  <c r="AG526" i="5" s="1"/>
  <c r="AH525" i="5"/>
  <c r="AF525" i="5"/>
  <c r="AG525" i="5" s="1"/>
  <c r="AH524" i="5"/>
  <c r="AF524" i="5"/>
  <c r="AG524" i="5" s="1"/>
  <c r="AH523" i="5"/>
  <c r="AF523" i="5"/>
  <c r="AG523" i="5" s="1"/>
  <c r="AH522" i="5"/>
  <c r="AF522" i="5"/>
  <c r="AG522" i="5" s="1"/>
  <c r="AH521" i="5"/>
  <c r="AF521" i="5"/>
  <c r="AG521" i="5" s="1"/>
  <c r="AH520" i="5"/>
  <c r="AF520" i="5"/>
  <c r="AG520" i="5" s="1"/>
  <c r="AH519" i="5"/>
  <c r="AF519" i="5"/>
  <c r="AG519" i="5" s="1"/>
  <c r="AH518" i="5"/>
  <c r="AF518" i="5"/>
  <c r="AG518" i="5" s="1"/>
  <c r="AH517" i="5"/>
  <c r="AF517" i="5"/>
  <c r="AG517" i="5" s="1"/>
  <c r="AH516" i="5"/>
  <c r="AF516" i="5"/>
  <c r="AG516" i="5" s="1"/>
  <c r="AH515" i="5"/>
  <c r="AF515" i="5"/>
  <c r="AG515" i="5" s="1"/>
  <c r="AH514" i="5"/>
  <c r="AF514" i="5"/>
  <c r="AG514" i="5" s="1"/>
  <c r="AH513" i="5"/>
  <c r="AF513" i="5"/>
  <c r="AG513" i="5" s="1"/>
  <c r="AH512" i="5"/>
  <c r="AF512" i="5"/>
  <c r="AG512" i="5" s="1"/>
  <c r="AH511" i="5"/>
  <c r="AF511" i="5"/>
  <c r="AG511" i="5" s="1"/>
  <c r="AH510" i="5"/>
  <c r="AF510" i="5"/>
  <c r="AG510" i="5" s="1"/>
  <c r="AH509" i="5"/>
  <c r="AF509" i="5"/>
  <c r="AG509" i="5" s="1"/>
  <c r="AH508" i="5"/>
  <c r="AF508" i="5"/>
  <c r="AG508" i="5" s="1"/>
  <c r="AH507" i="5"/>
  <c r="AF507" i="5"/>
  <c r="AG507" i="5" s="1"/>
  <c r="AH506" i="5"/>
  <c r="AF506" i="5"/>
  <c r="AG506" i="5" s="1"/>
  <c r="AH505" i="5"/>
  <c r="AF505" i="5"/>
  <c r="AG505" i="5" s="1"/>
  <c r="AH504" i="5"/>
  <c r="AF504" i="5"/>
  <c r="AG504" i="5" s="1"/>
  <c r="AH503" i="5"/>
  <c r="AF503" i="5"/>
  <c r="AG503" i="5" s="1"/>
  <c r="AH502" i="5"/>
  <c r="AF502" i="5"/>
  <c r="AG502" i="5" s="1"/>
  <c r="AH501" i="5"/>
  <c r="AF501" i="5"/>
  <c r="AG501" i="5" s="1"/>
  <c r="AH500" i="5"/>
  <c r="AF500" i="5"/>
  <c r="AG500" i="5" s="1"/>
  <c r="AH499" i="5"/>
  <c r="AF499" i="5"/>
  <c r="AG499" i="5" s="1"/>
  <c r="AH498" i="5"/>
  <c r="AF498" i="5"/>
  <c r="AG498" i="5" s="1"/>
  <c r="AH497" i="5"/>
  <c r="AF497" i="5"/>
  <c r="AG497" i="5" s="1"/>
  <c r="AH496" i="5"/>
  <c r="AF496" i="5"/>
  <c r="AG496" i="5" s="1"/>
  <c r="AH495" i="5"/>
  <c r="AF495" i="5"/>
  <c r="AG495" i="5" s="1"/>
  <c r="AH494" i="5"/>
  <c r="AF494" i="5"/>
  <c r="AG494" i="5" s="1"/>
  <c r="AH493" i="5"/>
  <c r="AF493" i="5"/>
  <c r="AG493" i="5" s="1"/>
  <c r="AH492" i="5"/>
  <c r="AF492" i="5"/>
  <c r="AG492" i="5" s="1"/>
  <c r="AH491" i="5"/>
  <c r="AF491" i="5"/>
  <c r="AG491" i="5" s="1"/>
  <c r="AH490" i="5"/>
  <c r="AF490" i="5"/>
  <c r="AG490" i="5" s="1"/>
  <c r="AH489" i="5"/>
  <c r="AF489" i="5"/>
  <c r="AG489" i="5" s="1"/>
  <c r="AH488" i="5"/>
  <c r="AF488" i="5"/>
  <c r="AG488" i="5" s="1"/>
  <c r="AH487" i="5"/>
  <c r="AF487" i="5"/>
  <c r="AG487" i="5" s="1"/>
  <c r="AH486" i="5"/>
  <c r="AF486" i="5"/>
  <c r="AG486" i="5" s="1"/>
  <c r="AH485" i="5"/>
  <c r="AF485" i="5"/>
  <c r="AG485" i="5" s="1"/>
  <c r="AH484" i="5"/>
  <c r="AF484" i="5"/>
  <c r="AG484" i="5" s="1"/>
  <c r="AH483" i="5"/>
  <c r="AF483" i="5"/>
  <c r="AG483" i="5" s="1"/>
  <c r="AH482" i="5"/>
  <c r="AF482" i="5"/>
  <c r="AG482" i="5" s="1"/>
  <c r="AH481" i="5"/>
  <c r="AF481" i="5"/>
  <c r="AG481" i="5" s="1"/>
  <c r="AH480" i="5"/>
  <c r="AF480" i="5"/>
  <c r="AG480" i="5" s="1"/>
  <c r="AH479" i="5"/>
  <c r="AF479" i="5"/>
  <c r="AG479" i="5" s="1"/>
  <c r="AH478" i="5"/>
  <c r="AF478" i="5"/>
  <c r="AG478" i="5" s="1"/>
  <c r="AH477" i="5"/>
  <c r="AF477" i="5"/>
  <c r="AG477" i="5" s="1"/>
  <c r="AH476" i="5"/>
  <c r="AF476" i="5"/>
  <c r="AG476" i="5" s="1"/>
  <c r="AH475" i="5"/>
  <c r="AF475" i="5"/>
  <c r="AG475" i="5" s="1"/>
  <c r="AH474" i="5"/>
  <c r="AF474" i="5"/>
  <c r="AG474" i="5" s="1"/>
  <c r="AH473" i="5"/>
  <c r="AF473" i="5"/>
  <c r="AG473" i="5" s="1"/>
  <c r="AH472" i="5"/>
  <c r="AF472" i="5"/>
  <c r="AG472" i="5" s="1"/>
  <c r="AH471" i="5"/>
  <c r="AF471" i="5"/>
  <c r="AG471" i="5" s="1"/>
  <c r="AH470" i="5"/>
  <c r="AF470" i="5"/>
  <c r="AG470" i="5" s="1"/>
  <c r="AH469" i="5"/>
  <c r="AF469" i="5"/>
  <c r="AG469" i="5" s="1"/>
  <c r="AH468" i="5"/>
  <c r="AF468" i="5"/>
  <c r="AG468" i="5" s="1"/>
  <c r="AH467" i="5"/>
  <c r="AF467" i="5"/>
  <c r="AG467" i="5" s="1"/>
  <c r="AH466" i="5"/>
  <c r="AF466" i="5"/>
  <c r="AG466" i="5" s="1"/>
  <c r="AH465" i="5"/>
  <c r="AF465" i="5"/>
  <c r="AG465" i="5" s="1"/>
  <c r="AH464" i="5"/>
  <c r="AF464" i="5"/>
  <c r="AG464" i="5" s="1"/>
  <c r="AH463" i="5"/>
  <c r="AF463" i="5"/>
  <c r="AG463" i="5" s="1"/>
  <c r="AH462" i="5"/>
  <c r="AF462" i="5"/>
  <c r="AG462" i="5" s="1"/>
  <c r="AH461" i="5"/>
  <c r="AF461" i="5"/>
  <c r="AG461" i="5" s="1"/>
  <c r="AH460" i="5"/>
  <c r="AF460" i="5"/>
  <c r="AG460" i="5" s="1"/>
  <c r="AH459" i="5"/>
  <c r="AF459" i="5"/>
  <c r="AG459" i="5" s="1"/>
  <c r="AH458" i="5"/>
  <c r="AF458" i="5"/>
  <c r="AG458" i="5" s="1"/>
  <c r="AH457" i="5"/>
  <c r="AF457" i="5"/>
  <c r="AG457" i="5" s="1"/>
  <c r="AH456" i="5"/>
  <c r="AF456" i="5"/>
  <c r="AG456" i="5" s="1"/>
  <c r="AH455" i="5"/>
  <c r="AF455" i="5"/>
  <c r="AG455" i="5" s="1"/>
  <c r="AH454" i="5"/>
  <c r="AF454" i="5"/>
  <c r="AG454" i="5" s="1"/>
  <c r="AH453" i="5"/>
  <c r="AF453" i="5"/>
  <c r="AG453" i="5" s="1"/>
  <c r="AH452" i="5"/>
  <c r="AF452" i="5"/>
  <c r="AG452" i="5" s="1"/>
  <c r="AH451" i="5"/>
  <c r="AF451" i="5"/>
  <c r="AG451" i="5" s="1"/>
  <c r="AH450" i="5"/>
  <c r="AF450" i="5"/>
  <c r="AG450" i="5" s="1"/>
  <c r="AH449" i="5"/>
  <c r="AF449" i="5"/>
  <c r="AG449" i="5" s="1"/>
  <c r="AH448" i="5"/>
  <c r="AF448" i="5"/>
  <c r="AG448" i="5" s="1"/>
  <c r="AH447" i="5"/>
  <c r="AF447" i="5"/>
  <c r="AG447" i="5" s="1"/>
  <c r="AH446" i="5"/>
  <c r="AF446" i="5"/>
  <c r="AG446" i="5" s="1"/>
  <c r="AH445" i="5"/>
  <c r="AF445" i="5"/>
  <c r="AG445" i="5" s="1"/>
  <c r="AH444" i="5"/>
  <c r="AF444" i="5"/>
  <c r="AG444" i="5" s="1"/>
  <c r="AH443" i="5"/>
  <c r="AF443" i="5"/>
  <c r="AG443" i="5" s="1"/>
  <c r="AH442" i="5"/>
  <c r="AF442" i="5"/>
  <c r="AG442" i="5" s="1"/>
  <c r="AH441" i="5"/>
  <c r="AF441" i="5"/>
  <c r="AG441" i="5" s="1"/>
  <c r="AH440" i="5"/>
  <c r="AF440" i="5"/>
  <c r="AG440" i="5" s="1"/>
  <c r="AH439" i="5"/>
  <c r="AF439" i="5"/>
  <c r="AG439" i="5" s="1"/>
  <c r="AH438" i="5"/>
  <c r="AF438" i="5"/>
  <c r="AG438" i="5" s="1"/>
  <c r="AH437" i="5"/>
  <c r="AF437" i="5"/>
  <c r="AG437" i="5" s="1"/>
  <c r="AH436" i="5"/>
  <c r="AF436" i="5"/>
  <c r="AG436" i="5" s="1"/>
  <c r="AH435" i="5"/>
  <c r="AF435" i="5"/>
  <c r="AG435" i="5" s="1"/>
  <c r="AH434" i="5"/>
  <c r="AF434" i="5"/>
  <c r="AG434" i="5" s="1"/>
  <c r="AH433" i="5"/>
  <c r="AF433" i="5"/>
  <c r="AG433" i="5" s="1"/>
  <c r="AH432" i="5"/>
  <c r="AF432" i="5"/>
  <c r="AG432" i="5" s="1"/>
  <c r="AH431" i="5"/>
  <c r="AF431" i="5"/>
  <c r="AG431" i="5" s="1"/>
  <c r="AH430" i="5"/>
  <c r="AF430" i="5"/>
  <c r="AG430" i="5" s="1"/>
  <c r="AH429" i="5"/>
  <c r="AF429" i="5"/>
  <c r="AG429" i="5" s="1"/>
  <c r="AH428" i="5"/>
  <c r="AF428" i="5"/>
  <c r="AG428" i="5" s="1"/>
  <c r="AH427" i="5"/>
  <c r="AF427" i="5"/>
  <c r="AG427" i="5" s="1"/>
  <c r="AH426" i="5"/>
  <c r="AF426" i="5"/>
  <c r="AG426" i="5" s="1"/>
  <c r="AH425" i="5"/>
  <c r="AF425" i="5"/>
  <c r="AG425" i="5" s="1"/>
  <c r="AH424" i="5"/>
  <c r="AF424" i="5"/>
  <c r="AG424" i="5" s="1"/>
  <c r="AH423" i="5"/>
  <c r="AF423" i="5"/>
  <c r="AG423" i="5" s="1"/>
  <c r="AH422" i="5"/>
  <c r="AF422" i="5"/>
  <c r="AG422" i="5" s="1"/>
  <c r="AH421" i="5"/>
  <c r="AF421" i="5"/>
  <c r="AG421" i="5" s="1"/>
  <c r="AH420" i="5"/>
  <c r="AF420" i="5"/>
  <c r="AG420" i="5" s="1"/>
  <c r="AH419" i="5"/>
  <c r="AF419" i="5"/>
  <c r="AG419" i="5" s="1"/>
  <c r="AH418" i="5"/>
  <c r="AF418" i="5"/>
  <c r="AG418" i="5" s="1"/>
  <c r="AH417" i="5"/>
  <c r="AF417" i="5"/>
  <c r="AG417" i="5" s="1"/>
  <c r="AH416" i="5"/>
  <c r="AF416" i="5"/>
  <c r="AG416" i="5" s="1"/>
  <c r="AH415" i="5"/>
  <c r="AF415" i="5"/>
  <c r="AG415" i="5" s="1"/>
  <c r="AH414" i="5"/>
  <c r="AF414" i="5"/>
  <c r="AG414" i="5" s="1"/>
  <c r="AH413" i="5"/>
  <c r="AF413" i="5"/>
  <c r="AG413" i="5" s="1"/>
  <c r="AH412" i="5"/>
  <c r="AF412" i="5"/>
  <c r="AG412" i="5" s="1"/>
  <c r="AH411" i="5"/>
  <c r="AF411" i="5"/>
  <c r="AG411" i="5" s="1"/>
  <c r="AH410" i="5"/>
  <c r="AF410" i="5"/>
  <c r="AG410" i="5" s="1"/>
  <c r="AH409" i="5"/>
  <c r="AF409" i="5"/>
  <c r="AG409" i="5" s="1"/>
  <c r="AH408" i="5"/>
  <c r="AF408" i="5"/>
  <c r="AG408" i="5" s="1"/>
  <c r="AH407" i="5"/>
  <c r="AF407" i="5"/>
  <c r="AG407" i="5" s="1"/>
  <c r="AH406" i="5"/>
  <c r="AF406" i="5"/>
  <c r="AG406" i="5" s="1"/>
  <c r="AH405" i="5"/>
  <c r="AF405" i="5"/>
  <c r="AG405" i="5" s="1"/>
  <c r="AH404" i="5"/>
  <c r="AF404" i="5"/>
  <c r="AG404" i="5" s="1"/>
  <c r="AH403" i="5"/>
  <c r="AF403" i="5"/>
  <c r="AG403" i="5" s="1"/>
  <c r="AH402" i="5"/>
  <c r="AF402" i="5"/>
  <c r="AG402" i="5" s="1"/>
  <c r="AH401" i="5"/>
  <c r="AF401" i="5"/>
  <c r="AG401" i="5" s="1"/>
  <c r="AH400" i="5"/>
  <c r="AF400" i="5"/>
  <c r="AG400" i="5" s="1"/>
  <c r="AH399" i="5"/>
  <c r="AF399" i="5"/>
  <c r="AG399" i="5" s="1"/>
  <c r="AH398" i="5"/>
  <c r="AF398" i="5"/>
  <c r="AG398" i="5" s="1"/>
  <c r="AH397" i="5"/>
  <c r="AF397" i="5"/>
  <c r="AG397" i="5" s="1"/>
  <c r="AH396" i="5"/>
  <c r="AF396" i="5"/>
  <c r="AG396" i="5" s="1"/>
  <c r="AH395" i="5"/>
  <c r="AF395" i="5"/>
  <c r="AG395" i="5" s="1"/>
  <c r="AH394" i="5"/>
  <c r="AF394" i="5"/>
  <c r="AG394" i="5" s="1"/>
  <c r="AH393" i="5"/>
  <c r="AF393" i="5"/>
  <c r="AG393" i="5" s="1"/>
  <c r="AH392" i="5"/>
  <c r="AF392" i="5"/>
  <c r="AG392" i="5" s="1"/>
  <c r="AH391" i="5"/>
  <c r="AF391" i="5"/>
  <c r="AG391" i="5" s="1"/>
  <c r="AH390" i="5"/>
  <c r="AF390" i="5"/>
  <c r="AG390" i="5" s="1"/>
  <c r="AH389" i="5"/>
  <c r="AF389" i="5"/>
  <c r="AG389" i="5" s="1"/>
  <c r="AH388" i="5"/>
  <c r="AF388" i="5"/>
  <c r="AG388" i="5" s="1"/>
  <c r="AH387" i="5"/>
  <c r="AF387" i="5"/>
  <c r="AG387" i="5" s="1"/>
  <c r="AH386" i="5"/>
  <c r="AF386" i="5"/>
  <c r="AG386" i="5" s="1"/>
  <c r="AH385" i="5"/>
  <c r="AF385" i="5"/>
  <c r="AG385" i="5" s="1"/>
  <c r="AH384" i="5"/>
  <c r="AF384" i="5"/>
  <c r="AG384" i="5" s="1"/>
  <c r="AH383" i="5"/>
  <c r="AF383" i="5"/>
  <c r="AG383" i="5" s="1"/>
  <c r="AH382" i="5"/>
  <c r="AF382" i="5"/>
  <c r="AG382" i="5" s="1"/>
  <c r="AH381" i="5"/>
  <c r="AF381" i="5"/>
  <c r="AG381" i="5" s="1"/>
  <c r="AH380" i="5"/>
  <c r="AF380" i="5"/>
  <c r="AG380" i="5" s="1"/>
  <c r="AH379" i="5"/>
  <c r="AF379" i="5"/>
  <c r="AG379" i="5" s="1"/>
  <c r="AH378" i="5"/>
  <c r="AF378" i="5"/>
  <c r="AG378" i="5" s="1"/>
  <c r="AH377" i="5"/>
  <c r="AF377" i="5"/>
  <c r="AG377" i="5" s="1"/>
  <c r="AH376" i="5"/>
  <c r="AF376" i="5"/>
  <c r="AG376" i="5" s="1"/>
  <c r="AH375" i="5"/>
  <c r="AF375" i="5"/>
  <c r="AG375" i="5" s="1"/>
  <c r="AH374" i="5"/>
  <c r="AF374" i="5"/>
  <c r="AG374" i="5" s="1"/>
  <c r="AH373" i="5"/>
  <c r="AF373" i="5"/>
  <c r="AG373" i="5" s="1"/>
  <c r="AH372" i="5"/>
  <c r="AF372" i="5"/>
  <c r="AG372" i="5" s="1"/>
  <c r="AH371" i="5"/>
  <c r="AF371" i="5"/>
  <c r="AG371" i="5" s="1"/>
  <c r="AH370" i="5"/>
  <c r="AF370" i="5"/>
  <c r="AG370" i="5" s="1"/>
  <c r="AH369" i="5"/>
  <c r="AF369" i="5"/>
  <c r="AG369" i="5" s="1"/>
  <c r="AH368" i="5"/>
  <c r="AF368" i="5"/>
  <c r="AG368" i="5" s="1"/>
  <c r="AH367" i="5"/>
  <c r="AF367" i="5"/>
  <c r="AG367" i="5" s="1"/>
  <c r="AH366" i="5"/>
  <c r="AF366" i="5"/>
  <c r="AG366" i="5" s="1"/>
  <c r="AH365" i="5"/>
  <c r="AF365" i="5"/>
  <c r="AG365" i="5" s="1"/>
  <c r="AH364" i="5"/>
  <c r="AF364" i="5"/>
  <c r="AG364" i="5" s="1"/>
  <c r="AH363" i="5"/>
  <c r="AF363" i="5"/>
  <c r="AG363" i="5" s="1"/>
  <c r="AH362" i="5"/>
  <c r="AF362" i="5"/>
  <c r="AG362" i="5" s="1"/>
  <c r="AH361" i="5"/>
  <c r="AF361" i="5"/>
  <c r="AG361" i="5" s="1"/>
  <c r="AH360" i="5"/>
  <c r="AF360" i="5"/>
  <c r="AG360" i="5" s="1"/>
  <c r="AH359" i="5"/>
  <c r="AF359" i="5"/>
  <c r="AG359" i="5" s="1"/>
  <c r="AH358" i="5"/>
  <c r="AF358" i="5"/>
  <c r="AG358" i="5" s="1"/>
  <c r="AH357" i="5"/>
  <c r="AF357" i="5"/>
  <c r="AG357" i="5" s="1"/>
  <c r="AH356" i="5"/>
  <c r="AF356" i="5"/>
  <c r="AG356" i="5" s="1"/>
  <c r="AH355" i="5"/>
  <c r="AF355" i="5"/>
  <c r="AG355" i="5" s="1"/>
  <c r="AH354" i="5"/>
  <c r="AF354" i="5"/>
  <c r="AG354" i="5" s="1"/>
  <c r="AH353" i="5"/>
  <c r="AF353" i="5"/>
  <c r="AG353" i="5" s="1"/>
  <c r="AH352" i="5"/>
  <c r="AF352" i="5"/>
  <c r="AG352" i="5" s="1"/>
  <c r="AH351" i="5"/>
  <c r="AF351" i="5"/>
  <c r="AG351" i="5" s="1"/>
  <c r="AH350" i="5"/>
  <c r="AF350" i="5"/>
  <c r="AG350" i="5" s="1"/>
  <c r="AH349" i="5"/>
  <c r="AF349" i="5"/>
  <c r="AG349" i="5" s="1"/>
  <c r="AH348" i="5"/>
  <c r="AF348" i="5"/>
  <c r="AG348" i="5" s="1"/>
  <c r="AH347" i="5"/>
  <c r="AF347" i="5"/>
  <c r="AG347" i="5" s="1"/>
  <c r="AH346" i="5"/>
  <c r="AF346" i="5"/>
  <c r="AG346" i="5" s="1"/>
  <c r="AH345" i="5"/>
  <c r="AF345" i="5"/>
  <c r="AG345" i="5" s="1"/>
  <c r="AH344" i="5"/>
  <c r="AF344" i="5"/>
  <c r="AG344" i="5" s="1"/>
  <c r="AH343" i="5"/>
  <c r="AF343" i="5"/>
  <c r="AG343" i="5" s="1"/>
  <c r="AH342" i="5"/>
  <c r="AF342" i="5"/>
  <c r="AG342" i="5" s="1"/>
  <c r="AH341" i="5"/>
  <c r="AF341" i="5"/>
  <c r="AG341" i="5" s="1"/>
  <c r="AH340" i="5"/>
  <c r="AF340" i="5"/>
  <c r="AG340" i="5" s="1"/>
  <c r="AH339" i="5"/>
  <c r="AF339" i="5"/>
  <c r="AG339" i="5" s="1"/>
  <c r="AH338" i="5"/>
  <c r="AF338" i="5"/>
  <c r="AG338" i="5" s="1"/>
  <c r="AH337" i="5"/>
  <c r="AF337" i="5"/>
  <c r="AG337" i="5" s="1"/>
  <c r="AH336" i="5"/>
  <c r="AF336" i="5"/>
  <c r="AG336" i="5" s="1"/>
  <c r="AH335" i="5"/>
  <c r="AF335" i="5"/>
  <c r="AG335" i="5" s="1"/>
  <c r="AH334" i="5"/>
  <c r="AF334" i="5"/>
  <c r="AG334" i="5" s="1"/>
  <c r="AH333" i="5"/>
  <c r="AF333" i="5"/>
  <c r="AG333" i="5" s="1"/>
  <c r="AH332" i="5"/>
  <c r="AF332" i="5"/>
  <c r="AG332" i="5" s="1"/>
  <c r="AH331" i="5"/>
  <c r="AF331" i="5"/>
  <c r="AG331" i="5" s="1"/>
  <c r="AH330" i="5"/>
  <c r="AF330" i="5"/>
  <c r="AG330" i="5" s="1"/>
  <c r="AH329" i="5"/>
  <c r="AF329" i="5"/>
  <c r="AG329" i="5" s="1"/>
  <c r="AH328" i="5"/>
  <c r="AF328" i="5"/>
  <c r="AG328" i="5" s="1"/>
  <c r="AH327" i="5"/>
  <c r="AF327" i="5"/>
  <c r="AG327" i="5" s="1"/>
  <c r="AH326" i="5"/>
  <c r="AF326" i="5"/>
  <c r="AG326" i="5" s="1"/>
  <c r="AH325" i="5"/>
  <c r="AF325" i="5"/>
  <c r="AG325" i="5" s="1"/>
  <c r="AH324" i="5"/>
  <c r="AF324" i="5"/>
  <c r="AG324" i="5" s="1"/>
  <c r="AH323" i="5"/>
  <c r="AF323" i="5"/>
  <c r="AG323" i="5" s="1"/>
  <c r="AH322" i="5"/>
  <c r="AF322" i="5"/>
  <c r="AG322" i="5" s="1"/>
  <c r="AH321" i="5"/>
  <c r="AF321" i="5"/>
  <c r="AG321" i="5" s="1"/>
  <c r="AH320" i="5"/>
  <c r="AF320" i="5"/>
  <c r="AG320" i="5" s="1"/>
  <c r="AH319" i="5"/>
  <c r="AF319" i="5"/>
  <c r="AG319" i="5" s="1"/>
  <c r="AH318" i="5"/>
  <c r="AF318" i="5"/>
  <c r="AG318" i="5" s="1"/>
  <c r="AH317" i="5"/>
  <c r="AF317" i="5"/>
  <c r="AG317" i="5" s="1"/>
  <c r="AH316" i="5"/>
  <c r="AF316" i="5"/>
  <c r="AG316" i="5" s="1"/>
  <c r="AH315" i="5"/>
  <c r="AF315" i="5"/>
  <c r="AG315" i="5" s="1"/>
  <c r="AH314" i="5"/>
  <c r="AF314" i="5"/>
  <c r="AG314" i="5" s="1"/>
  <c r="AH313" i="5"/>
  <c r="AF313" i="5"/>
  <c r="AG313" i="5" s="1"/>
  <c r="AH312" i="5"/>
  <c r="AF312" i="5"/>
  <c r="AG312" i="5" s="1"/>
  <c r="AH311" i="5"/>
  <c r="AF311" i="5"/>
  <c r="AG311" i="5" s="1"/>
  <c r="AH310" i="5"/>
  <c r="AF310" i="5"/>
  <c r="AG310" i="5" s="1"/>
  <c r="AH309" i="5"/>
  <c r="AF309" i="5"/>
  <c r="AG309" i="5" s="1"/>
  <c r="AH308" i="5"/>
  <c r="AF308" i="5"/>
  <c r="AG308" i="5" s="1"/>
  <c r="AH307" i="5"/>
  <c r="AF307" i="5"/>
  <c r="AG307" i="5" s="1"/>
  <c r="AH306" i="5"/>
  <c r="AF306" i="5"/>
  <c r="AG306" i="5" s="1"/>
  <c r="AH305" i="5"/>
  <c r="AF305" i="5"/>
  <c r="AG305" i="5" s="1"/>
  <c r="AH304" i="5"/>
  <c r="AF304" i="5"/>
  <c r="AG304" i="5" s="1"/>
  <c r="AH303" i="5"/>
  <c r="AF303" i="5"/>
  <c r="AG303" i="5" s="1"/>
  <c r="AH302" i="5"/>
  <c r="AF302" i="5"/>
  <c r="AG302" i="5" s="1"/>
  <c r="AH301" i="5"/>
  <c r="AF301" i="5"/>
  <c r="AG301" i="5" s="1"/>
  <c r="AH300" i="5"/>
  <c r="AF300" i="5"/>
  <c r="AG300" i="5" s="1"/>
  <c r="AH299" i="5"/>
  <c r="AF299" i="5"/>
  <c r="AG299" i="5" s="1"/>
  <c r="AH298" i="5"/>
  <c r="AF298" i="5"/>
  <c r="AG298" i="5" s="1"/>
  <c r="AH297" i="5"/>
  <c r="AF297" i="5"/>
  <c r="AG297" i="5" s="1"/>
  <c r="AH296" i="5"/>
  <c r="AF296" i="5"/>
  <c r="AG296" i="5" s="1"/>
  <c r="AH295" i="5"/>
  <c r="AF295" i="5"/>
  <c r="AG295" i="5" s="1"/>
  <c r="AH294" i="5"/>
  <c r="AF294" i="5"/>
  <c r="AG294" i="5" s="1"/>
  <c r="AH293" i="5"/>
  <c r="AF293" i="5"/>
  <c r="AG293" i="5" s="1"/>
  <c r="AH292" i="5"/>
  <c r="AF292" i="5"/>
  <c r="AG292" i="5" s="1"/>
  <c r="AH291" i="5"/>
  <c r="AF291" i="5"/>
  <c r="AG291" i="5" s="1"/>
  <c r="AH290" i="5"/>
  <c r="AF290" i="5"/>
  <c r="AG290" i="5" s="1"/>
  <c r="AH289" i="5"/>
  <c r="AF289" i="5"/>
  <c r="AG289" i="5" s="1"/>
  <c r="AH288" i="5"/>
  <c r="AF288" i="5"/>
  <c r="AG288" i="5" s="1"/>
  <c r="AH287" i="5"/>
  <c r="AF287" i="5"/>
  <c r="AG287" i="5" s="1"/>
  <c r="AH286" i="5"/>
  <c r="AF286" i="5"/>
  <c r="AG286" i="5" s="1"/>
  <c r="AH285" i="5"/>
  <c r="AF285" i="5"/>
  <c r="AG285" i="5" s="1"/>
  <c r="AH284" i="5"/>
  <c r="AF284" i="5"/>
  <c r="AG284" i="5" s="1"/>
  <c r="AH283" i="5"/>
  <c r="AF283" i="5"/>
  <c r="AG283" i="5" s="1"/>
  <c r="AH282" i="5"/>
  <c r="AF282" i="5"/>
  <c r="AG282" i="5" s="1"/>
  <c r="AH281" i="5"/>
  <c r="AF281" i="5"/>
  <c r="AG281" i="5" s="1"/>
  <c r="AH280" i="5"/>
  <c r="AF280" i="5"/>
  <c r="AG280" i="5" s="1"/>
  <c r="AH279" i="5"/>
  <c r="AF279" i="5"/>
  <c r="AG279" i="5" s="1"/>
  <c r="AH278" i="5"/>
  <c r="AF278" i="5"/>
  <c r="AG278" i="5" s="1"/>
  <c r="AH277" i="5"/>
  <c r="AF277" i="5"/>
  <c r="AG277" i="5" s="1"/>
  <c r="AH276" i="5"/>
  <c r="AF276" i="5"/>
  <c r="AG276" i="5" s="1"/>
  <c r="AH275" i="5"/>
  <c r="AF275" i="5"/>
  <c r="AG275" i="5" s="1"/>
  <c r="AH274" i="5"/>
  <c r="AF274" i="5"/>
  <c r="AG274" i="5" s="1"/>
  <c r="AH273" i="5"/>
  <c r="AF273" i="5"/>
  <c r="AG273" i="5" s="1"/>
  <c r="AH272" i="5"/>
  <c r="AF272" i="5"/>
  <c r="AG272" i="5" s="1"/>
  <c r="AH271" i="5"/>
  <c r="AF271" i="5"/>
  <c r="AG271" i="5" s="1"/>
  <c r="AH270" i="5"/>
  <c r="AF270" i="5"/>
  <c r="AG270" i="5" s="1"/>
  <c r="AH269" i="5"/>
  <c r="AF269" i="5"/>
  <c r="AG269" i="5" s="1"/>
  <c r="AH268" i="5"/>
  <c r="AF268" i="5"/>
  <c r="AG268" i="5" s="1"/>
  <c r="AH267" i="5"/>
  <c r="AF267" i="5"/>
  <c r="AG267" i="5" s="1"/>
  <c r="AH266" i="5"/>
  <c r="AF266" i="5"/>
  <c r="AG266" i="5" s="1"/>
  <c r="AH265" i="5"/>
  <c r="AF265" i="5"/>
  <c r="AG265" i="5" s="1"/>
  <c r="AH264" i="5"/>
  <c r="AF264" i="5"/>
  <c r="AG264" i="5" s="1"/>
  <c r="AH263" i="5"/>
  <c r="AF263" i="5"/>
  <c r="AG263" i="5" s="1"/>
  <c r="AH262" i="5"/>
  <c r="AF262" i="5"/>
  <c r="AG262" i="5" s="1"/>
  <c r="AH261" i="5"/>
  <c r="AF261" i="5"/>
  <c r="AG261" i="5" s="1"/>
  <c r="AH260" i="5"/>
  <c r="AF260" i="5"/>
  <c r="AG260" i="5" s="1"/>
  <c r="AH259" i="5"/>
  <c r="AF259" i="5"/>
  <c r="AG259" i="5" s="1"/>
  <c r="AH258" i="5"/>
  <c r="AF258" i="5"/>
  <c r="AG258" i="5" s="1"/>
  <c r="AH257" i="5"/>
  <c r="AF257" i="5"/>
  <c r="AG257" i="5" s="1"/>
  <c r="AH256" i="5"/>
  <c r="AF256" i="5"/>
  <c r="AG256" i="5" s="1"/>
  <c r="AH255" i="5"/>
  <c r="AF255" i="5"/>
  <c r="AG255" i="5" s="1"/>
  <c r="AH254" i="5"/>
  <c r="AF254" i="5"/>
  <c r="AG254" i="5" s="1"/>
  <c r="AH253" i="5"/>
  <c r="AF253" i="5"/>
  <c r="AG253" i="5" s="1"/>
  <c r="AH252" i="5"/>
  <c r="AF252" i="5"/>
  <c r="AG252" i="5" s="1"/>
  <c r="AH251" i="5"/>
  <c r="AF251" i="5"/>
  <c r="AG251" i="5" s="1"/>
  <c r="AH250" i="5"/>
  <c r="AF250" i="5"/>
  <c r="AG250" i="5" s="1"/>
  <c r="AH249" i="5"/>
  <c r="AF249" i="5"/>
  <c r="AG249" i="5" s="1"/>
  <c r="AH248" i="5"/>
  <c r="AF248" i="5"/>
  <c r="AG248" i="5" s="1"/>
  <c r="AH247" i="5"/>
  <c r="AF247" i="5"/>
  <c r="AG247" i="5" s="1"/>
  <c r="AH246" i="5"/>
  <c r="AF246" i="5"/>
  <c r="AG246" i="5" s="1"/>
  <c r="AH245" i="5"/>
  <c r="AF245" i="5"/>
  <c r="AG245" i="5" s="1"/>
  <c r="AH244" i="5"/>
  <c r="AF244" i="5"/>
  <c r="AG244" i="5" s="1"/>
  <c r="AH243" i="5"/>
  <c r="AF243" i="5"/>
  <c r="AG243" i="5" s="1"/>
  <c r="AH242" i="5"/>
  <c r="AF242" i="5"/>
  <c r="AG242" i="5" s="1"/>
  <c r="AH241" i="5"/>
  <c r="AF241" i="5"/>
  <c r="AG241" i="5" s="1"/>
  <c r="AH240" i="5"/>
  <c r="AF240" i="5"/>
  <c r="AG240" i="5" s="1"/>
  <c r="AH239" i="5"/>
  <c r="AF239" i="5"/>
  <c r="AG239" i="5" s="1"/>
  <c r="AH238" i="5"/>
  <c r="AF238" i="5"/>
  <c r="AG238" i="5" s="1"/>
  <c r="AH237" i="5"/>
  <c r="AF237" i="5"/>
  <c r="AG237" i="5" s="1"/>
  <c r="AH236" i="5"/>
  <c r="AF236" i="5"/>
  <c r="AG236" i="5" s="1"/>
  <c r="AH235" i="5"/>
  <c r="AF235" i="5"/>
  <c r="AG235" i="5" s="1"/>
  <c r="AH234" i="5"/>
  <c r="AF234" i="5"/>
  <c r="AG234" i="5" s="1"/>
  <c r="AH233" i="5"/>
  <c r="AF233" i="5"/>
  <c r="AG233" i="5" s="1"/>
  <c r="AH232" i="5"/>
  <c r="AF232" i="5"/>
  <c r="AG232" i="5" s="1"/>
  <c r="AH231" i="5"/>
  <c r="AF231" i="5"/>
  <c r="AG231" i="5" s="1"/>
  <c r="AH230" i="5"/>
  <c r="AF230" i="5"/>
  <c r="AG230" i="5" s="1"/>
  <c r="AH229" i="5"/>
  <c r="AF229" i="5"/>
  <c r="AG229" i="5" s="1"/>
  <c r="AH228" i="5"/>
  <c r="AF228" i="5"/>
  <c r="AG228" i="5" s="1"/>
  <c r="AH227" i="5"/>
  <c r="AF227" i="5"/>
  <c r="AG227" i="5" s="1"/>
  <c r="AH226" i="5"/>
  <c r="AF226" i="5"/>
  <c r="AG226" i="5" s="1"/>
  <c r="AH225" i="5"/>
  <c r="AF225" i="5"/>
  <c r="AG225" i="5" s="1"/>
  <c r="AH224" i="5"/>
  <c r="AF224" i="5"/>
  <c r="AG224" i="5" s="1"/>
  <c r="AH223" i="5"/>
  <c r="AF223" i="5"/>
  <c r="AG223" i="5" s="1"/>
  <c r="AH222" i="5"/>
  <c r="AF222" i="5"/>
  <c r="AG222" i="5" s="1"/>
  <c r="AH221" i="5"/>
  <c r="AF221" i="5"/>
  <c r="AG221" i="5" s="1"/>
  <c r="AH220" i="5"/>
  <c r="AF220" i="5"/>
  <c r="AG220" i="5" s="1"/>
  <c r="AH219" i="5"/>
  <c r="AF219" i="5"/>
  <c r="AG219" i="5" s="1"/>
  <c r="AH218" i="5"/>
  <c r="AF218" i="5"/>
  <c r="AG218" i="5" s="1"/>
  <c r="AH217" i="5"/>
  <c r="AF217" i="5"/>
  <c r="AG217" i="5" s="1"/>
  <c r="AH216" i="5"/>
  <c r="AF216" i="5"/>
  <c r="AG216" i="5" s="1"/>
  <c r="AH215" i="5"/>
  <c r="AF215" i="5"/>
  <c r="AG215" i="5" s="1"/>
  <c r="AH214" i="5"/>
  <c r="AF214" i="5"/>
  <c r="AG214" i="5" s="1"/>
  <c r="AH213" i="5"/>
  <c r="AF213" i="5"/>
  <c r="AG213" i="5" s="1"/>
  <c r="AH212" i="5"/>
  <c r="AF212" i="5"/>
  <c r="AG212" i="5" s="1"/>
  <c r="AH211" i="5"/>
  <c r="AF211" i="5"/>
  <c r="AG211" i="5" s="1"/>
  <c r="AH210" i="5"/>
  <c r="AF210" i="5"/>
  <c r="AG210" i="5" s="1"/>
  <c r="AH209" i="5"/>
  <c r="AF209" i="5"/>
  <c r="AG209" i="5" s="1"/>
  <c r="AH208" i="5"/>
  <c r="AF208" i="5"/>
  <c r="AG208" i="5" s="1"/>
  <c r="AH207" i="5"/>
  <c r="AF207" i="5"/>
  <c r="AG207" i="5" s="1"/>
  <c r="AH206" i="5"/>
  <c r="AF206" i="5"/>
  <c r="AG206" i="5" s="1"/>
  <c r="AH205" i="5"/>
  <c r="AF205" i="5"/>
  <c r="AG205" i="5" s="1"/>
  <c r="AH204" i="5"/>
  <c r="AF204" i="5"/>
  <c r="AG204" i="5" s="1"/>
  <c r="AH203" i="5"/>
  <c r="AF203" i="5"/>
  <c r="AG203" i="5" s="1"/>
  <c r="AH202" i="5"/>
  <c r="AF202" i="5"/>
  <c r="AG202" i="5" s="1"/>
  <c r="AH201" i="5"/>
  <c r="AF201" i="5"/>
  <c r="AG201" i="5" s="1"/>
  <c r="AH200" i="5"/>
  <c r="AF200" i="5"/>
  <c r="AG200" i="5" s="1"/>
  <c r="AH199" i="5"/>
  <c r="AF199" i="5"/>
  <c r="AG199" i="5" s="1"/>
  <c r="AH198" i="5"/>
  <c r="AF198" i="5"/>
  <c r="AG198" i="5" s="1"/>
  <c r="AH197" i="5"/>
  <c r="AF197" i="5"/>
  <c r="AG197" i="5" s="1"/>
  <c r="AH196" i="5"/>
  <c r="AF196" i="5"/>
  <c r="AG196" i="5" s="1"/>
  <c r="AH195" i="5"/>
  <c r="AF195" i="5"/>
  <c r="AG195" i="5" s="1"/>
  <c r="AH194" i="5"/>
  <c r="AF194" i="5"/>
  <c r="AG194" i="5" s="1"/>
  <c r="AH193" i="5"/>
  <c r="AF193" i="5"/>
  <c r="AG193" i="5" s="1"/>
  <c r="AH192" i="5"/>
  <c r="AF192" i="5"/>
  <c r="AG192" i="5" s="1"/>
  <c r="AH191" i="5"/>
  <c r="AF191" i="5"/>
  <c r="AG191" i="5" s="1"/>
  <c r="AH190" i="5"/>
  <c r="AF190" i="5"/>
  <c r="AG190" i="5" s="1"/>
  <c r="AH189" i="5"/>
  <c r="AF189" i="5"/>
  <c r="AG189" i="5" s="1"/>
  <c r="AH188" i="5"/>
  <c r="AF188" i="5"/>
  <c r="AG188" i="5" s="1"/>
  <c r="AH187" i="5"/>
  <c r="AF187" i="5"/>
  <c r="AG187" i="5" s="1"/>
  <c r="AH186" i="5"/>
  <c r="AF186" i="5"/>
  <c r="AG186" i="5" s="1"/>
  <c r="AH185" i="5"/>
  <c r="AF185" i="5"/>
  <c r="AG185" i="5" s="1"/>
  <c r="AH184" i="5"/>
  <c r="AF184" i="5"/>
  <c r="AG184" i="5" s="1"/>
  <c r="AH183" i="5"/>
  <c r="AF183" i="5"/>
  <c r="AG183" i="5" s="1"/>
  <c r="AH182" i="5"/>
  <c r="AF182" i="5"/>
  <c r="AG182" i="5" s="1"/>
  <c r="AH181" i="5"/>
  <c r="AF181" i="5"/>
  <c r="AG181" i="5" s="1"/>
  <c r="AH180" i="5"/>
  <c r="AF180" i="5"/>
  <c r="AG180" i="5" s="1"/>
  <c r="AH179" i="5"/>
  <c r="AF179" i="5"/>
  <c r="AG179" i="5" s="1"/>
  <c r="AH178" i="5"/>
  <c r="AF178" i="5"/>
  <c r="AG178" i="5" s="1"/>
  <c r="AH177" i="5"/>
  <c r="AF177" i="5"/>
  <c r="AG177" i="5" s="1"/>
  <c r="AH176" i="5"/>
  <c r="AF176" i="5"/>
  <c r="AG176" i="5" s="1"/>
  <c r="AH175" i="5"/>
  <c r="AF175" i="5"/>
  <c r="AG175" i="5" s="1"/>
  <c r="AH174" i="5"/>
  <c r="AF174" i="5"/>
  <c r="AG174" i="5" s="1"/>
  <c r="AH173" i="5"/>
  <c r="AF173" i="5"/>
  <c r="AG173" i="5" s="1"/>
  <c r="AH172" i="5"/>
  <c r="AF172" i="5"/>
  <c r="AG172" i="5" s="1"/>
  <c r="AH171" i="5"/>
  <c r="AF171" i="5"/>
  <c r="AG171" i="5" s="1"/>
  <c r="AH170" i="5"/>
  <c r="AF170" i="5"/>
  <c r="AG170" i="5" s="1"/>
  <c r="AH169" i="5"/>
  <c r="AF169" i="5"/>
  <c r="AG169" i="5" s="1"/>
  <c r="AH168" i="5"/>
  <c r="AF168" i="5"/>
  <c r="AG168" i="5" s="1"/>
  <c r="AH167" i="5"/>
  <c r="AF167" i="5"/>
  <c r="AG167" i="5" s="1"/>
  <c r="AH166" i="5"/>
  <c r="AF166" i="5"/>
  <c r="AG166" i="5" s="1"/>
  <c r="AH165" i="5"/>
  <c r="AF165" i="5"/>
  <c r="AG165" i="5" s="1"/>
  <c r="AH164" i="5"/>
  <c r="AF164" i="5"/>
  <c r="AG164" i="5" s="1"/>
  <c r="AH163" i="5"/>
  <c r="AF163" i="5"/>
  <c r="AG163" i="5" s="1"/>
  <c r="AH162" i="5"/>
  <c r="AF162" i="5"/>
  <c r="AG162" i="5" s="1"/>
  <c r="AH161" i="5"/>
  <c r="AF161" i="5"/>
  <c r="AG161" i="5" s="1"/>
  <c r="AH160" i="5"/>
  <c r="AF160" i="5"/>
  <c r="AG160" i="5" s="1"/>
  <c r="AH159" i="5"/>
  <c r="AF159" i="5"/>
  <c r="AG159" i="5" s="1"/>
  <c r="AH158" i="5"/>
  <c r="AF158" i="5"/>
  <c r="AG158" i="5" s="1"/>
  <c r="AH157" i="5"/>
  <c r="AF157" i="5"/>
  <c r="AG157" i="5" s="1"/>
  <c r="AH156" i="5"/>
  <c r="AF156" i="5"/>
  <c r="AG156" i="5" s="1"/>
  <c r="AH155" i="5"/>
  <c r="AF155" i="5"/>
  <c r="AG155" i="5" s="1"/>
  <c r="AH154" i="5"/>
  <c r="AF154" i="5"/>
  <c r="AG154" i="5" s="1"/>
  <c r="AH153" i="5"/>
  <c r="AF153" i="5"/>
  <c r="AG153" i="5" s="1"/>
  <c r="AH152" i="5"/>
  <c r="AF152" i="5"/>
  <c r="AG152" i="5" s="1"/>
  <c r="AH151" i="5"/>
  <c r="AF151" i="5"/>
  <c r="AG151" i="5" s="1"/>
  <c r="AH150" i="5"/>
  <c r="AF150" i="5"/>
  <c r="AG150" i="5" s="1"/>
  <c r="AH149" i="5"/>
  <c r="AF149" i="5"/>
  <c r="AG149" i="5" s="1"/>
  <c r="AH148" i="5"/>
  <c r="AF148" i="5"/>
  <c r="AG148" i="5" s="1"/>
  <c r="AH147" i="5"/>
  <c r="AF147" i="5"/>
  <c r="AG147" i="5" s="1"/>
  <c r="AH146" i="5"/>
  <c r="AF146" i="5"/>
  <c r="AG146" i="5" s="1"/>
  <c r="AH145" i="5"/>
  <c r="AF145" i="5"/>
  <c r="AG145" i="5" s="1"/>
  <c r="AH144" i="5"/>
  <c r="AF144" i="5"/>
  <c r="AG144" i="5" s="1"/>
  <c r="AH143" i="5"/>
  <c r="AF143" i="5"/>
  <c r="AG143" i="5" s="1"/>
  <c r="AH142" i="5"/>
  <c r="AF142" i="5"/>
  <c r="AG142" i="5" s="1"/>
  <c r="AH141" i="5"/>
  <c r="AF141" i="5"/>
  <c r="AG141" i="5" s="1"/>
  <c r="AH140" i="5"/>
  <c r="AF140" i="5"/>
  <c r="AG140" i="5" s="1"/>
  <c r="AH139" i="5"/>
  <c r="AF139" i="5"/>
  <c r="AG139" i="5" s="1"/>
  <c r="AH138" i="5"/>
  <c r="AF138" i="5"/>
  <c r="AG138" i="5" s="1"/>
  <c r="AH137" i="5"/>
  <c r="AF137" i="5"/>
  <c r="AG137" i="5" s="1"/>
  <c r="AH136" i="5"/>
  <c r="AF136" i="5"/>
  <c r="AG136" i="5" s="1"/>
  <c r="AH135" i="5"/>
  <c r="AF135" i="5"/>
  <c r="AG135" i="5" s="1"/>
  <c r="AH134" i="5"/>
  <c r="AF134" i="5"/>
  <c r="AG134" i="5" s="1"/>
  <c r="AH133" i="5"/>
  <c r="AF133" i="5"/>
  <c r="AG133" i="5" s="1"/>
  <c r="AH132" i="5"/>
  <c r="AF132" i="5"/>
  <c r="AG132" i="5" s="1"/>
  <c r="AH131" i="5"/>
  <c r="AF131" i="5"/>
  <c r="AG131" i="5" s="1"/>
  <c r="AH130" i="5"/>
  <c r="AF130" i="5"/>
  <c r="AG130" i="5" s="1"/>
  <c r="AH129" i="5"/>
  <c r="AF129" i="5"/>
  <c r="AG129" i="5" s="1"/>
  <c r="AH128" i="5"/>
  <c r="AF128" i="5"/>
  <c r="AG128" i="5" s="1"/>
  <c r="AH127" i="5"/>
  <c r="AF127" i="5"/>
  <c r="AG127" i="5" s="1"/>
  <c r="AH126" i="5"/>
  <c r="AF126" i="5"/>
  <c r="AG126" i="5" s="1"/>
  <c r="AH125" i="5"/>
  <c r="AF125" i="5"/>
  <c r="AG125" i="5" s="1"/>
  <c r="AH124" i="5"/>
  <c r="AF124" i="5"/>
  <c r="AG124" i="5" s="1"/>
  <c r="AH123" i="5"/>
  <c r="AF123" i="5"/>
  <c r="AG123" i="5" s="1"/>
  <c r="AH122" i="5"/>
  <c r="AF122" i="5"/>
  <c r="AG122" i="5" s="1"/>
  <c r="AH121" i="5"/>
  <c r="AF121" i="5"/>
  <c r="AG121" i="5" s="1"/>
  <c r="AH120" i="5"/>
  <c r="AF120" i="5"/>
  <c r="AG120" i="5" s="1"/>
  <c r="AH119" i="5"/>
  <c r="AF119" i="5"/>
  <c r="AG119" i="5" s="1"/>
  <c r="AH118" i="5"/>
  <c r="AF118" i="5"/>
  <c r="AG118" i="5" s="1"/>
  <c r="AH117" i="5"/>
  <c r="AF117" i="5"/>
  <c r="AG117" i="5" s="1"/>
  <c r="AH116" i="5"/>
  <c r="AF116" i="5"/>
  <c r="AG116" i="5" s="1"/>
  <c r="AH115" i="5"/>
  <c r="AF115" i="5"/>
  <c r="AG115" i="5" s="1"/>
  <c r="AH114" i="5"/>
  <c r="AF114" i="5"/>
  <c r="AG114" i="5" s="1"/>
  <c r="AH113" i="5"/>
  <c r="AF113" i="5"/>
  <c r="AG113" i="5" s="1"/>
  <c r="AH112" i="5"/>
  <c r="AF112" i="5"/>
  <c r="AG112" i="5" s="1"/>
  <c r="AH111" i="5"/>
  <c r="AF111" i="5"/>
  <c r="AG111" i="5" s="1"/>
  <c r="AH110" i="5"/>
  <c r="AF110" i="5"/>
  <c r="AG110" i="5" s="1"/>
  <c r="AH109" i="5"/>
  <c r="AF109" i="5"/>
  <c r="AG109" i="5" s="1"/>
  <c r="AH108" i="5"/>
  <c r="AF108" i="5"/>
  <c r="AG108" i="5" s="1"/>
  <c r="AH107" i="5"/>
  <c r="AF107" i="5"/>
  <c r="AG107" i="5" s="1"/>
  <c r="AH106" i="5"/>
  <c r="AF106" i="5"/>
  <c r="AG106" i="5" s="1"/>
  <c r="AH105" i="5"/>
  <c r="AF105" i="5"/>
  <c r="AG105" i="5" s="1"/>
  <c r="AH104" i="5"/>
  <c r="AF104" i="5"/>
  <c r="AG104" i="5" s="1"/>
  <c r="AH103" i="5"/>
  <c r="AF103" i="5"/>
  <c r="AG103" i="5" s="1"/>
  <c r="AH102" i="5"/>
  <c r="AF102" i="5"/>
  <c r="AG102" i="5" s="1"/>
  <c r="AH101" i="5"/>
  <c r="AF101" i="5"/>
  <c r="AG101" i="5" s="1"/>
  <c r="AH100" i="5"/>
  <c r="AF100" i="5"/>
  <c r="AG100" i="5" s="1"/>
  <c r="AH99" i="5"/>
  <c r="AF99" i="5"/>
  <c r="AG99" i="5" s="1"/>
  <c r="AH98" i="5"/>
  <c r="AF98" i="5"/>
  <c r="AG98" i="5" s="1"/>
  <c r="AH97" i="5"/>
  <c r="AF97" i="5"/>
  <c r="AG97" i="5" s="1"/>
  <c r="AH96" i="5"/>
  <c r="AF96" i="5"/>
  <c r="AG96" i="5" s="1"/>
  <c r="AH95" i="5"/>
  <c r="AF95" i="5"/>
  <c r="AG95" i="5" s="1"/>
  <c r="AH94" i="5"/>
  <c r="AF94" i="5"/>
  <c r="AG94" i="5" s="1"/>
  <c r="AH93" i="5"/>
  <c r="AF93" i="5"/>
  <c r="AG93" i="5" s="1"/>
  <c r="AH92" i="5"/>
  <c r="AF92" i="5"/>
  <c r="AG92" i="5" s="1"/>
  <c r="AH91" i="5"/>
  <c r="AF91" i="5"/>
  <c r="AG91" i="5" s="1"/>
  <c r="AH90" i="5"/>
  <c r="AF90" i="5"/>
  <c r="AG90" i="5" s="1"/>
  <c r="AH89" i="5"/>
  <c r="AF89" i="5"/>
  <c r="AG89" i="5" s="1"/>
  <c r="AH88" i="5"/>
  <c r="AF88" i="5"/>
  <c r="AG88" i="5" s="1"/>
  <c r="AH87" i="5"/>
  <c r="AF87" i="5"/>
  <c r="AG87" i="5" s="1"/>
  <c r="AH86" i="5"/>
  <c r="AF86" i="5"/>
  <c r="AG86" i="5" s="1"/>
  <c r="AH85" i="5"/>
  <c r="AF85" i="5"/>
  <c r="AG85" i="5" s="1"/>
  <c r="AH84" i="5"/>
  <c r="AF84" i="5"/>
  <c r="AG84" i="5" s="1"/>
  <c r="AH83" i="5"/>
  <c r="AF83" i="5"/>
  <c r="AG83" i="5" s="1"/>
  <c r="AH82" i="5"/>
  <c r="AF82" i="5"/>
  <c r="AG82" i="5" s="1"/>
  <c r="AH81" i="5"/>
  <c r="AF81" i="5"/>
  <c r="AG81" i="5" s="1"/>
  <c r="AH80" i="5"/>
  <c r="AF80" i="5"/>
  <c r="AG80" i="5" s="1"/>
  <c r="AH79" i="5"/>
  <c r="AF79" i="5"/>
  <c r="AG79" i="5" s="1"/>
  <c r="AH78" i="5"/>
  <c r="AF78" i="5"/>
  <c r="AG78" i="5" s="1"/>
  <c r="AH77" i="5"/>
  <c r="AF77" i="5"/>
  <c r="AG77" i="5" s="1"/>
  <c r="AH76" i="5"/>
  <c r="AF76" i="5"/>
  <c r="AG76" i="5" s="1"/>
  <c r="AH75" i="5"/>
  <c r="AF75" i="5"/>
  <c r="AG75" i="5" s="1"/>
  <c r="AH74" i="5"/>
  <c r="AF74" i="5"/>
  <c r="AG74" i="5" s="1"/>
  <c r="AH73" i="5"/>
  <c r="AF73" i="5"/>
  <c r="AG73" i="5" s="1"/>
  <c r="AH72" i="5"/>
  <c r="AF72" i="5"/>
  <c r="AG72" i="5" s="1"/>
  <c r="AH71" i="5"/>
  <c r="AF71" i="5"/>
  <c r="AG71" i="5" s="1"/>
  <c r="AH70" i="5"/>
  <c r="AF70" i="5"/>
  <c r="AG70" i="5" s="1"/>
  <c r="AH69" i="5"/>
  <c r="AF69" i="5"/>
  <c r="AG69" i="5" s="1"/>
  <c r="AH68" i="5"/>
  <c r="AF68" i="5"/>
  <c r="AG68" i="5" s="1"/>
  <c r="AH67" i="5"/>
  <c r="AF67" i="5"/>
  <c r="AG67" i="5" s="1"/>
  <c r="AH66" i="5"/>
  <c r="AF66" i="5"/>
  <c r="AG66" i="5" s="1"/>
  <c r="AH65" i="5"/>
  <c r="AF65" i="5"/>
  <c r="AG65" i="5" s="1"/>
  <c r="AH64" i="5"/>
  <c r="AF64" i="5"/>
  <c r="AG64" i="5" s="1"/>
  <c r="AH63" i="5"/>
  <c r="AF63" i="5"/>
  <c r="AG63" i="5" s="1"/>
  <c r="AH62" i="5"/>
  <c r="AF62" i="5"/>
  <c r="AG62" i="5" s="1"/>
  <c r="AH61" i="5"/>
  <c r="AF61" i="5"/>
  <c r="AG61" i="5" s="1"/>
  <c r="AH60" i="5"/>
  <c r="AF60" i="5"/>
  <c r="AG60" i="5" s="1"/>
  <c r="AH59" i="5"/>
  <c r="AF59" i="5"/>
  <c r="AG59" i="5" s="1"/>
  <c r="AH58" i="5"/>
  <c r="AF58" i="5"/>
  <c r="AG58" i="5" s="1"/>
  <c r="AH57" i="5"/>
  <c r="AF57" i="5"/>
  <c r="AG57" i="5" s="1"/>
  <c r="AH56" i="5"/>
  <c r="AF56" i="5"/>
  <c r="AG56" i="5" s="1"/>
  <c r="AH55" i="5"/>
  <c r="AF55" i="5"/>
  <c r="AG55" i="5" s="1"/>
  <c r="AH54" i="5"/>
  <c r="AF54" i="5"/>
  <c r="AG54" i="5" s="1"/>
  <c r="AH53" i="5"/>
  <c r="AF53" i="5"/>
  <c r="AG53" i="5" s="1"/>
  <c r="AH52" i="5"/>
  <c r="AF52" i="5"/>
  <c r="AG52" i="5" s="1"/>
  <c r="AH51" i="5"/>
  <c r="AF51" i="5"/>
  <c r="AG51" i="5" s="1"/>
  <c r="AH50" i="5"/>
  <c r="AF50" i="5"/>
  <c r="AG50" i="5" s="1"/>
  <c r="AH49" i="5"/>
  <c r="AF49" i="5"/>
  <c r="AG49" i="5" s="1"/>
  <c r="AH48" i="5"/>
  <c r="AF48" i="5"/>
  <c r="AG48" i="5" s="1"/>
  <c r="AH47" i="5"/>
  <c r="AF47" i="5"/>
  <c r="AG47" i="5" s="1"/>
  <c r="AH46" i="5"/>
  <c r="AF46" i="5"/>
  <c r="AG46" i="5" s="1"/>
  <c r="AH45" i="5"/>
  <c r="AF45" i="5"/>
  <c r="AG45" i="5" s="1"/>
  <c r="AH44" i="5"/>
  <c r="AF44" i="5"/>
  <c r="AG44" i="5" s="1"/>
  <c r="AH43" i="5"/>
  <c r="AF43" i="5"/>
  <c r="AG43" i="5" s="1"/>
  <c r="AH42" i="5"/>
  <c r="AF42" i="5"/>
  <c r="AG42" i="5" s="1"/>
  <c r="AH41" i="5"/>
  <c r="AF41" i="5"/>
  <c r="AG41" i="5" s="1"/>
  <c r="AH40" i="5"/>
  <c r="AF40" i="5"/>
  <c r="AG40" i="5" s="1"/>
  <c r="AH39" i="5"/>
  <c r="AF39" i="5"/>
  <c r="AG39" i="5" s="1"/>
  <c r="AH38" i="5"/>
  <c r="AF38" i="5"/>
  <c r="AG38" i="5" s="1"/>
  <c r="AH37" i="5"/>
  <c r="AF37" i="5"/>
  <c r="AG37" i="5" s="1"/>
  <c r="AH36" i="5"/>
  <c r="AF36" i="5"/>
  <c r="AG36" i="5" s="1"/>
  <c r="AH35" i="5"/>
  <c r="AF35" i="5"/>
  <c r="AG35" i="5" s="1"/>
  <c r="AH34" i="5"/>
  <c r="AF34" i="5"/>
  <c r="AG34" i="5" s="1"/>
  <c r="AH33" i="5"/>
  <c r="AF33" i="5"/>
  <c r="AG33" i="5" s="1"/>
  <c r="AH32" i="5"/>
  <c r="AF32" i="5"/>
  <c r="AG32" i="5" s="1"/>
  <c r="AH31" i="5"/>
  <c r="AF31" i="5"/>
  <c r="AG31" i="5" s="1"/>
  <c r="AH30" i="5"/>
  <c r="AF30" i="5"/>
  <c r="AG30" i="5" s="1"/>
  <c r="AH29" i="5"/>
  <c r="AF29" i="5"/>
  <c r="AG29" i="5" s="1"/>
  <c r="AH28" i="5"/>
  <c r="AF28" i="5"/>
  <c r="AG28" i="5" s="1"/>
  <c r="AH27" i="5"/>
  <c r="AF27" i="5"/>
  <c r="AG27" i="5" s="1"/>
  <c r="AH26" i="5"/>
  <c r="AF26" i="5"/>
  <c r="AG26" i="5" s="1"/>
  <c r="AH25" i="5"/>
  <c r="AF25" i="5"/>
  <c r="AG25" i="5" s="1"/>
  <c r="AH24" i="5"/>
  <c r="AF24" i="5"/>
  <c r="AG24" i="5" s="1"/>
  <c r="AH23" i="5"/>
  <c r="AF23" i="5"/>
  <c r="AG23" i="5" s="1"/>
  <c r="AH22" i="5"/>
  <c r="AF22" i="5"/>
  <c r="AG22" i="5" s="1"/>
  <c r="AH21" i="5"/>
  <c r="AF21" i="5"/>
  <c r="AG21" i="5" s="1"/>
  <c r="AH20" i="5"/>
  <c r="AF20" i="5"/>
  <c r="AG20" i="5" s="1"/>
  <c r="AH19" i="5"/>
  <c r="AF19" i="5"/>
  <c r="AG19" i="5" s="1"/>
  <c r="AH18" i="5"/>
  <c r="AF18" i="5"/>
  <c r="AG18" i="5" s="1"/>
  <c r="AH17" i="5"/>
  <c r="AF17" i="5"/>
  <c r="AG17" i="5" s="1"/>
  <c r="AH16" i="5"/>
  <c r="AF16" i="5"/>
  <c r="AG16" i="5" s="1"/>
  <c r="AH15" i="5"/>
  <c r="AF15" i="5"/>
  <c r="AG15" i="5" s="1"/>
  <c r="AH14" i="5"/>
  <c r="AF14" i="5"/>
  <c r="AG14" i="5" s="1"/>
  <c r="AH13" i="5"/>
  <c r="AF13" i="5"/>
  <c r="AG13" i="5" s="1"/>
  <c r="AH12" i="5"/>
  <c r="AF12" i="5"/>
  <c r="AG12" i="5" s="1"/>
  <c r="AH11" i="5"/>
  <c r="AF11" i="5"/>
  <c r="AG11" i="5" s="1"/>
  <c r="AH10" i="5"/>
  <c r="AF10" i="5"/>
  <c r="AG10" i="5" s="1"/>
  <c r="AH9" i="5"/>
  <c r="AF9" i="5"/>
  <c r="AG9" i="5" s="1"/>
  <c r="AH8" i="5"/>
  <c r="AF8" i="5"/>
  <c r="AG8" i="5" s="1"/>
  <c r="Y2007" i="5"/>
  <c r="W2007" i="5"/>
  <c r="X2007" i="5" s="1"/>
  <c r="Y2006" i="5"/>
  <c r="W2006" i="5"/>
  <c r="X2006" i="5" s="1"/>
  <c r="Y2005" i="5"/>
  <c r="W2005" i="5"/>
  <c r="X2005" i="5" s="1"/>
  <c r="Y2004" i="5"/>
  <c r="W2004" i="5"/>
  <c r="X2004" i="5" s="1"/>
  <c r="Y2003" i="5"/>
  <c r="W2003" i="5"/>
  <c r="X2003" i="5" s="1"/>
  <c r="Y2002" i="5"/>
  <c r="W2002" i="5"/>
  <c r="X2002" i="5" s="1"/>
  <c r="Y2001" i="5"/>
  <c r="W2001" i="5"/>
  <c r="X2001" i="5" s="1"/>
  <c r="Y2000" i="5"/>
  <c r="W2000" i="5"/>
  <c r="X2000" i="5" s="1"/>
  <c r="Y1999" i="5"/>
  <c r="W1999" i="5"/>
  <c r="X1999" i="5" s="1"/>
  <c r="Y1998" i="5"/>
  <c r="W1998" i="5"/>
  <c r="X1998" i="5" s="1"/>
  <c r="Y1997" i="5"/>
  <c r="W1997" i="5"/>
  <c r="X1997" i="5" s="1"/>
  <c r="Y1996" i="5"/>
  <c r="W1996" i="5"/>
  <c r="X1996" i="5" s="1"/>
  <c r="Y1995" i="5"/>
  <c r="W1995" i="5"/>
  <c r="X1995" i="5" s="1"/>
  <c r="Y1994" i="5"/>
  <c r="W1994" i="5"/>
  <c r="X1994" i="5" s="1"/>
  <c r="Y1993" i="5"/>
  <c r="W1993" i="5"/>
  <c r="X1993" i="5" s="1"/>
  <c r="Y1992" i="5"/>
  <c r="W1992" i="5"/>
  <c r="X1992" i="5" s="1"/>
  <c r="Y1991" i="5"/>
  <c r="W1991" i="5"/>
  <c r="X1991" i="5" s="1"/>
  <c r="Y1990" i="5"/>
  <c r="W1990" i="5"/>
  <c r="X1990" i="5" s="1"/>
  <c r="Y1989" i="5"/>
  <c r="W1989" i="5"/>
  <c r="X1989" i="5" s="1"/>
  <c r="Y1988" i="5"/>
  <c r="W1988" i="5"/>
  <c r="X1988" i="5" s="1"/>
  <c r="Y1987" i="5"/>
  <c r="W1987" i="5"/>
  <c r="X1987" i="5" s="1"/>
  <c r="Y1986" i="5"/>
  <c r="W1986" i="5"/>
  <c r="X1986" i="5" s="1"/>
  <c r="Y1985" i="5"/>
  <c r="W1985" i="5"/>
  <c r="X1985" i="5" s="1"/>
  <c r="Y1984" i="5"/>
  <c r="W1984" i="5"/>
  <c r="X1984" i="5" s="1"/>
  <c r="Y1983" i="5"/>
  <c r="W1983" i="5"/>
  <c r="X1983" i="5" s="1"/>
  <c r="Y1982" i="5"/>
  <c r="W1982" i="5"/>
  <c r="X1982" i="5" s="1"/>
  <c r="Y1981" i="5"/>
  <c r="W1981" i="5"/>
  <c r="X1981" i="5" s="1"/>
  <c r="Y1980" i="5"/>
  <c r="W1980" i="5"/>
  <c r="X1980" i="5" s="1"/>
  <c r="Y1979" i="5"/>
  <c r="W1979" i="5"/>
  <c r="X1979" i="5" s="1"/>
  <c r="Y1978" i="5"/>
  <c r="W1978" i="5"/>
  <c r="X1978" i="5" s="1"/>
  <c r="Y1977" i="5"/>
  <c r="W1977" i="5"/>
  <c r="X1977" i="5" s="1"/>
  <c r="Y1976" i="5"/>
  <c r="W1976" i="5"/>
  <c r="X1976" i="5" s="1"/>
  <c r="Y1975" i="5"/>
  <c r="W1975" i="5"/>
  <c r="X1975" i="5" s="1"/>
  <c r="Y1974" i="5"/>
  <c r="W1974" i="5"/>
  <c r="X1974" i="5" s="1"/>
  <c r="Y1973" i="5"/>
  <c r="W1973" i="5"/>
  <c r="X1973" i="5" s="1"/>
  <c r="Y1972" i="5"/>
  <c r="W1972" i="5"/>
  <c r="X1972" i="5" s="1"/>
  <c r="Y1971" i="5"/>
  <c r="W1971" i="5"/>
  <c r="X1971" i="5" s="1"/>
  <c r="Y1970" i="5"/>
  <c r="W1970" i="5"/>
  <c r="X1970" i="5" s="1"/>
  <c r="Y1969" i="5"/>
  <c r="W1969" i="5"/>
  <c r="X1969" i="5" s="1"/>
  <c r="Y1968" i="5"/>
  <c r="W1968" i="5"/>
  <c r="X1968" i="5" s="1"/>
  <c r="Y1967" i="5"/>
  <c r="W1967" i="5"/>
  <c r="X1967" i="5" s="1"/>
  <c r="Y1966" i="5"/>
  <c r="W1966" i="5"/>
  <c r="X1966" i="5" s="1"/>
  <c r="Y1965" i="5"/>
  <c r="W1965" i="5"/>
  <c r="X1965" i="5" s="1"/>
  <c r="Y1964" i="5"/>
  <c r="W1964" i="5"/>
  <c r="X1964" i="5" s="1"/>
  <c r="Y1963" i="5"/>
  <c r="W1963" i="5"/>
  <c r="X1963" i="5" s="1"/>
  <c r="Y1962" i="5"/>
  <c r="W1962" i="5"/>
  <c r="X1962" i="5" s="1"/>
  <c r="Y1961" i="5"/>
  <c r="W1961" i="5"/>
  <c r="X1961" i="5" s="1"/>
  <c r="Y1960" i="5"/>
  <c r="W1960" i="5"/>
  <c r="X1960" i="5" s="1"/>
  <c r="Y1959" i="5"/>
  <c r="W1959" i="5"/>
  <c r="X1959" i="5" s="1"/>
  <c r="Y1958" i="5"/>
  <c r="W1958" i="5"/>
  <c r="X1958" i="5" s="1"/>
  <c r="Y1957" i="5"/>
  <c r="W1957" i="5"/>
  <c r="X1957" i="5" s="1"/>
  <c r="Y1956" i="5"/>
  <c r="W1956" i="5"/>
  <c r="X1956" i="5" s="1"/>
  <c r="Y1955" i="5"/>
  <c r="W1955" i="5"/>
  <c r="X1955" i="5" s="1"/>
  <c r="Y1954" i="5"/>
  <c r="W1954" i="5"/>
  <c r="X1954" i="5" s="1"/>
  <c r="Y1953" i="5"/>
  <c r="W1953" i="5"/>
  <c r="X1953" i="5" s="1"/>
  <c r="Y1952" i="5"/>
  <c r="W1952" i="5"/>
  <c r="X1952" i="5" s="1"/>
  <c r="Y1951" i="5"/>
  <c r="W1951" i="5"/>
  <c r="X1951" i="5" s="1"/>
  <c r="Y1950" i="5"/>
  <c r="W1950" i="5"/>
  <c r="X1950" i="5" s="1"/>
  <c r="Y1949" i="5"/>
  <c r="W1949" i="5"/>
  <c r="X1949" i="5" s="1"/>
  <c r="Y1948" i="5"/>
  <c r="W1948" i="5"/>
  <c r="X1948" i="5" s="1"/>
  <c r="Y1947" i="5"/>
  <c r="W1947" i="5"/>
  <c r="X1947" i="5" s="1"/>
  <c r="Y1946" i="5"/>
  <c r="W1946" i="5"/>
  <c r="X1946" i="5" s="1"/>
  <c r="Y1945" i="5"/>
  <c r="W1945" i="5"/>
  <c r="X1945" i="5" s="1"/>
  <c r="Y1944" i="5"/>
  <c r="W1944" i="5"/>
  <c r="X1944" i="5" s="1"/>
  <c r="Y1943" i="5"/>
  <c r="W1943" i="5"/>
  <c r="X1943" i="5" s="1"/>
  <c r="Y1942" i="5"/>
  <c r="W1942" i="5"/>
  <c r="X1942" i="5" s="1"/>
  <c r="Y1941" i="5"/>
  <c r="W1941" i="5"/>
  <c r="X1941" i="5" s="1"/>
  <c r="Y1940" i="5"/>
  <c r="W1940" i="5"/>
  <c r="X1940" i="5" s="1"/>
  <c r="Y1939" i="5"/>
  <c r="W1939" i="5"/>
  <c r="X1939" i="5" s="1"/>
  <c r="Y1938" i="5"/>
  <c r="W1938" i="5"/>
  <c r="X1938" i="5" s="1"/>
  <c r="Y1937" i="5"/>
  <c r="W1937" i="5"/>
  <c r="X1937" i="5" s="1"/>
  <c r="Y1936" i="5"/>
  <c r="W1936" i="5"/>
  <c r="X1936" i="5" s="1"/>
  <c r="Y1935" i="5"/>
  <c r="W1935" i="5"/>
  <c r="X1935" i="5" s="1"/>
  <c r="Y1934" i="5"/>
  <c r="W1934" i="5"/>
  <c r="X1934" i="5" s="1"/>
  <c r="Y1933" i="5"/>
  <c r="W1933" i="5"/>
  <c r="X1933" i="5" s="1"/>
  <c r="Y1932" i="5"/>
  <c r="W1932" i="5"/>
  <c r="X1932" i="5" s="1"/>
  <c r="Y1931" i="5"/>
  <c r="W1931" i="5"/>
  <c r="X1931" i="5" s="1"/>
  <c r="Y1930" i="5"/>
  <c r="W1930" i="5"/>
  <c r="X1930" i="5" s="1"/>
  <c r="Y1929" i="5"/>
  <c r="W1929" i="5"/>
  <c r="X1929" i="5" s="1"/>
  <c r="Y1928" i="5"/>
  <c r="W1928" i="5"/>
  <c r="X1928" i="5" s="1"/>
  <c r="Y1927" i="5"/>
  <c r="W1927" i="5"/>
  <c r="X1927" i="5" s="1"/>
  <c r="Y1926" i="5"/>
  <c r="W1926" i="5"/>
  <c r="X1926" i="5" s="1"/>
  <c r="Y1925" i="5"/>
  <c r="W1925" i="5"/>
  <c r="X1925" i="5" s="1"/>
  <c r="Y1924" i="5"/>
  <c r="W1924" i="5"/>
  <c r="X1924" i="5" s="1"/>
  <c r="Y1923" i="5"/>
  <c r="W1923" i="5"/>
  <c r="X1923" i="5" s="1"/>
  <c r="Y1922" i="5"/>
  <c r="W1922" i="5"/>
  <c r="X1922" i="5" s="1"/>
  <c r="Y1921" i="5"/>
  <c r="W1921" i="5"/>
  <c r="X1921" i="5" s="1"/>
  <c r="Y1920" i="5"/>
  <c r="W1920" i="5"/>
  <c r="X1920" i="5" s="1"/>
  <c r="Y1919" i="5"/>
  <c r="W1919" i="5"/>
  <c r="X1919" i="5" s="1"/>
  <c r="Y1918" i="5"/>
  <c r="W1918" i="5"/>
  <c r="X1918" i="5" s="1"/>
  <c r="Y1917" i="5"/>
  <c r="W1917" i="5"/>
  <c r="X1917" i="5" s="1"/>
  <c r="Y1916" i="5"/>
  <c r="W1916" i="5"/>
  <c r="X1916" i="5" s="1"/>
  <c r="Y1915" i="5"/>
  <c r="W1915" i="5"/>
  <c r="X1915" i="5" s="1"/>
  <c r="Y1914" i="5"/>
  <c r="W1914" i="5"/>
  <c r="X1914" i="5" s="1"/>
  <c r="Y1913" i="5"/>
  <c r="W1913" i="5"/>
  <c r="X1913" i="5" s="1"/>
  <c r="Y1912" i="5"/>
  <c r="W1912" i="5"/>
  <c r="X1912" i="5" s="1"/>
  <c r="Y1911" i="5"/>
  <c r="W1911" i="5"/>
  <c r="X1911" i="5" s="1"/>
  <c r="Y1910" i="5"/>
  <c r="W1910" i="5"/>
  <c r="X1910" i="5" s="1"/>
  <c r="Y1909" i="5"/>
  <c r="W1909" i="5"/>
  <c r="X1909" i="5" s="1"/>
  <c r="Y1908" i="5"/>
  <c r="W1908" i="5"/>
  <c r="X1908" i="5" s="1"/>
  <c r="Y1907" i="5"/>
  <c r="W1907" i="5"/>
  <c r="X1907" i="5" s="1"/>
  <c r="Y1906" i="5"/>
  <c r="W1906" i="5"/>
  <c r="X1906" i="5" s="1"/>
  <c r="Y1905" i="5"/>
  <c r="W1905" i="5"/>
  <c r="X1905" i="5" s="1"/>
  <c r="Y1904" i="5"/>
  <c r="W1904" i="5"/>
  <c r="X1904" i="5" s="1"/>
  <c r="Y1903" i="5"/>
  <c r="W1903" i="5"/>
  <c r="X1903" i="5" s="1"/>
  <c r="Y1902" i="5"/>
  <c r="W1902" i="5"/>
  <c r="X1902" i="5" s="1"/>
  <c r="Y1901" i="5"/>
  <c r="W1901" i="5"/>
  <c r="X1901" i="5" s="1"/>
  <c r="Y1900" i="5"/>
  <c r="W1900" i="5"/>
  <c r="X1900" i="5" s="1"/>
  <c r="Y1899" i="5"/>
  <c r="W1899" i="5"/>
  <c r="X1899" i="5" s="1"/>
  <c r="Y1898" i="5"/>
  <c r="W1898" i="5"/>
  <c r="X1898" i="5" s="1"/>
  <c r="Y1897" i="5"/>
  <c r="W1897" i="5"/>
  <c r="X1897" i="5" s="1"/>
  <c r="Y1896" i="5"/>
  <c r="W1896" i="5"/>
  <c r="X1896" i="5" s="1"/>
  <c r="Y1895" i="5"/>
  <c r="W1895" i="5"/>
  <c r="X1895" i="5" s="1"/>
  <c r="Y1894" i="5"/>
  <c r="W1894" i="5"/>
  <c r="X1894" i="5" s="1"/>
  <c r="Y1893" i="5"/>
  <c r="W1893" i="5"/>
  <c r="X1893" i="5" s="1"/>
  <c r="Y1892" i="5"/>
  <c r="W1892" i="5"/>
  <c r="X1892" i="5" s="1"/>
  <c r="Y1891" i="5"/>
  <c r="W1891" i="5"/>
  <c r="X1891" i="5" s="1"/>
  <c r="Y1890" i="5"/>
  <c r="W1890" i="5"/>
  <c r="X1890" i="5" s="1"/>
  <c r="Y1889" i="5"/>
  <c r="W1889" i="5"/>
  <c r="X1889" i="5" s="1"/>
  <c r="Y1888" i="5"/>
  <c r="W1888" i="5"/>
  <c r="X1888" i="5" s="1"/>
  <c r="Y1887" i="5"/>
  <c r="W1887" i="5"/>
  <c r="X1887" i="5" s="1"/>
  <c r="Y1886" i="5"/>
  <c r="W1886" i="5"/>
  <c r="X1886" i="5" s="1"/>
  <c r="Y1885" i="5"/>
  <c r="W1885" i="5"/>
  <c r="X1885" i="5" s="1"/>
  <c r="Y1884" i="5"/>
  <c r="W1884" i="5"/>
  <c r="X1884" i="5" s="1"/>
  <c r="Y1883" i="5"/>
  <c r="W1883" i="5"/>
  <c r="X1883" i="5" s="1"/>
  <c r="Y1882" i="5"/>
  <c r="W1882" i="5"/>
  <c r="X1882" i="5" s="1"/>
  <c r="Y1881" i="5"/>
  <c r="W1881" i="5"/>
  <c r="X1881" i="5" s="1"/>
  <c r="Y1880" i="5"/>
  <c r="W1880" i="5"/>
  <c r="X1880" i="5" s="1"/>
  <c r="Y1879" i="5"/>
  <c r="W1879" i="5"/>
  <c r="X1879" i="5" s="1"/>
  <c r="Y1878" i="5"/>
  <c r="W1878" i="5"/>
  <c r="X1878" i="5" s="1"/>
  <c r="Y1877" i="5"/>
  <c r="W1877" i="5"/>
  <c r="X1877" i="5" s="1"/>
  <c r="Y1876" i="5"/>
  <c r="W1876" i="5"/>
  <c r="X1876" i="5" s="1"/>
  <c r="Y1875" i="5"/>
  <c r="W1875" i="5"/>
  <c r="X1875" i="5" s="1"/>
  <c r="Y1874" i="5"/>
  <c r="W1874" i="5"/>
  <c r="X1874" i="5" s="1"/>
  <c r="Y1873" i="5"/>
  <c r="W1873" i="5"/>
  <c r="X1873" i="5" s="1"/>
  <c r="Y1872" i="5"/>
  <c r="W1872" i="5"/>
  <c r="X1872" i="5" s="1"/>
  <c r="Y1871" i="5"/>
  <c r="W1871" i="5"/>
  <c r="X1871" i="5" s="1"/>
  <c r="Y1870" i="5"/>
  <c r="W1870" i="5"/>
  <c r="X1870" i="5" s="1"/>
  <c r="Y1869" i="5"/>
  <c r="W1869" i="5"/>
  <c r="X1869" i="5" s="1"/>
  <c r="Y1868" i="5"/>
  <c r="W1868" i="5"/>
  <c r="X1868" i="5" s="1"/>
  <c r="Y1867" i="5"/>
  <c r="W1867" i="5"/>
  <c r="X1867" i="5" s="1"/>
  <c r="Y1866" i="5"/>
  <c r="W1866" i="5"/>
  <c r="X1866" i="5" s="1"/>
  <c r="Y1865" i="5"/>
  <c r="W1865" i="5"/>
  <c r="X1865" i="5" s="1"/>
  <c r="Y1864" i="5"/>
  <c r="W1864" i="5"/>
  <c r="X1864" i="5" s="1"/>
  <c r="Y1863" i="5"/>
  <c r="W1863" i="5"/>
  <c r="X1863" i="5" s="1"/>
  <c r="Y1862" i="5"/>
  <c r="W1862" i="5"/>
  <c r="X1862" i="5" s="1"/>
  <c r="Y1861" i="5"/>
  <c r="W1861" i="5"/>
  <c r="X1861" i="5" s="1"/>
  <c r="Y1860" i="5"/>
  <c r="W1860" i="5"/>
  <c r="X1860" i="5" s="1"/>
  <c r="Y1859" i="5"/>
  <c r="W1859" i="5"/>
  <c r="X1859" i="5" s="1"/>
  <c r="Y1858" i="5"/>
  <c r="W1858" i="5"/>
  <c r="X1858" i="5" s="1"/>
  <c r="Y1857" i="5"/>
  <c r="W1857" i="5"/>
  <c r="X1857" i="5" s="1"/>
  <c r="Y1856" i="5"/>
  <c r="W1856" i="5"/>
  <c r="X1856" i="5" s="1"/>
  <c r="Y1855" i="5"/>
  <c r="W1855" i="5"/>
  <c r="X1855" i="5" s="1"/>
  <c r="Y1854" i="5"/>
  <c r="W1854" i="5"/>
  <c r="X1854" i="5" s="1"/>
  <c r="Y1853" i="5"/>
  <c r="W1853" i="5"/>
  <c r="X1853" i="5" s="1"/>
  <c r="Y1852" i="5"/>
  <c r="W1852" i="5"/>
  <c r="X1852" i="5" s="1"/>
  <c r="Y1851" i="5"/>
  <c r="W1851" i="5"/>
  <c r="X1851" i="5" s="1"/>
  <c r="Y1850" i="5"/>
  <c r="W1850" i="5"/>
  <c r="X1850" i="5" s="1"/>
  <c r="Y1849" i="5"/>
  <c r="W1849" i="5"/>
  <c r="X1849" i="5" s="1"/>
  <c r="Y1848" i="5"/>
  <c r="W1848" i="5"/>
  <c r="X1848" i="5" s="1"/>
  <c r="Y1847" i="5"/>
  <c r="W1847" i="5"/>
  <c r="X1847" i="5" s="1"/>
  <c r="Y1846" i="5"/>
  <c r="W1846" i="5"/>
  <c r="X1846" i="5" s="1"/>
  <c r="Y1845" i="5"/>
  <c r="W1845" i="5"/>
  <c r="X1845" i="5" s="1"/>
  <c r="Y1844" i="5"/>
  <c r="W1844" i="5"/>
  <c r="X1844" i="5" s="1"/>
  <c r="Y1843" i="5"/>
  <c r="W1843" i="5"/>
  <c r="X1843" i="5" s="1"/>
  <c r="Y1842" i="5"/>
  <c r="W1842" i="5"/>
  <c r="X1842" i="5" s="1"/>
  <c r="Y1841" i="5"/>
  <c r="W1841" i="5"/>
  <c r="X1841" i="5" s="1"/>
  <c r="Y1840" i="5"/>
  <c r="W1840" i="5"/>
  <c r="X1840" i="5" s="1"/>
  <c r="Y1839" i="5"/>
  <c r="W1839" i="5"/>
  <c r="X1839" i="5" s="1"/>
  <c r="Y1838" i="5"/>
  <c r="W1838" i="5"/>
  <c r="X1838" i="5" s="1"/>
  <c r="Y1837" i="5"/>
  <c r="W1837" i="5"/>
  <c r="X1837" i="5" s="1"/>
  <c r="Y1836" i="5"/>
  <c r="W1836" i="5"/>
  <c r="X1836" i="5" s="1"/>
  <c r="Y1835" i="5"/>
  <c r="W1835" i="5"/>
  <c r="X1835" i="5" s="1"/>
  <c r="Y1834" i="5"/>
  <c r="W1834" i="5"/>
  <c r="X1834" i="5" s="1"/>
  <c r="Y1833" i="5"/>
  <c r="W1833" i="5"/>
  <c r="X1833" i="5" s="1"/>
  <c r="Y1832" i="5"/>
  <c r="W1832" i="5"/>
  <c r="X1832" i="5" s="1"/>
  <c r="Y1831" i="5"/>
  <c r="W1831" i="5"/>
  <c r="X1831" i="5" s="1"/>
  <c r="Y1830" i="5"/>
  <c r="W1830" i="5"/>
  <c r="X1830" i="5" s="1"/>
  <c r="Y1829" i="5"/>
  <c r="W1829" i="5"/>
  <c r="X1829" i="5" s="1"/>
  <c r="Y1828" i="5"/>
  <c r="W1828" i="5"/>
  <c r="X1828" i="5" s="1"/>
  <c r="Y1827" i="5"/>
  <c r="W1827" i="5"/>
  <c r="X1827" i="5" s="1"/>
  <c r="Y1826" i="5"/>
  <c r="W1826" i="5"/>
  <c r="X1826" i="5" s="1"/>
  <c r="Y1825" i="5"/>
  <c r="W1825" i="5"/>
  <c r="X1825" i="5" s="1"/>
  <c r="Y1824" i="5"/>
  <c r="W1824" i="5"/>
  <c r="X1824" i="5" s="1"/>
  <c r="Y1823" i="5"/>
  <c r="W1823" i="5"/>
  <c r="X1823" i="5" s="1"/>
  <c r="Y1822" i="5"/>
  <c r="W1822" i="5"/>
  <c r="X1822" i="5" s="1"/>
  <c r="Y1821" i="5"/>
  <c r="W1821" i="5"/>
  <c r="X1821" i="5" s="1"/>
  <c r="Y1820" i="5"/>
  <c r="W1820" i="5"/>
  <c r="X1820" i="5" s="1"/>
  <c r="Y1819" i="5"/>
  <c r="W1819" i="5"/>
  <c r="X1819" i="5" s="1"/>
  <c r="Y1818" i="5"/>
  <c r="W1818" i="5"/>
  <c r="X1818" i="5" s="1"/>
  <c r="Y1817" i="5"/>
  <c r="W1817" i="5"/>
  <c r="X1817" i="5" s="1"/>
  <c r="Y1816" i="5"/>
  <c r="W1816" i="5"/>
  <c r="X1816" i="5" s="1"/>
  <c r="Y1815" i="5"/>
  <c r="W1815" i="5"/>
  <c r="X1815" i="5" s="1"/>
  <c r="Y1814" i="5"/>
  <c r="W1814" i="5"/>
  <c r="X1814" i="5" s="1"/>
  <c r="Y1813" i="5"/>
  <c r="W1813" i="5"/>
  <c r="X1813" i="5" s="1"/>
  <c r="Y1812" i="5"/>
  <c r="W1812" i="5"/>
  <c r="X1812" i="5" s="1"/>
  <c r="Y1811" i="5"/>
  <c r="W1811" i="5"/>
  <c r="X1811" i="5" s="1"/>
  <c r="Y1810" i="5"/>
  <c r="W1810" i="5"/>
  <c r="X1810" i="5" s="1"/>
  <c r="Y1809" i="5"/>
  <c r="W1809" i="5"/>
  <c r="X1809" i="5" s="1"/>
  <c r="Y1808" i="5"/>
  <c r="W1808" i="5"/>
  <c r="X1808" i="5" s="1"/>
  <c r="Y1807" i="5"/>
  <c r="W1807" i="5"/>
  <c r="X1807" i="5" s="1"/>
  <c r="Y1806" i="5"/>
  <c r="W1806" i="5"/>
  <c r="X1806" i="5" s="1"/>
  <c r="Y1805" i="5"/>
  <c r="W1805" i="5"/>
  <c r="X1805" i="5" s="1"/>
  <c r="Y1804" i="5"/>
  <c r="W1804" i="5"/>
  <c r="X1804" i="5" s="1"/>
  <c r="Y1803" i="5"/>
  <c r="W1803" i="5"/>
  <c r="X1803" i="5" s="1"/>
  <c r="Y1802" i="5"/>
  <c r="W1802" i="5"/>
  <c r="X1802" i="5" s="1"/>
  <c r="Y1801" i="5"/>
  <c r="W1801" i="5"/>
  <c r="X1801" i="5" s="1"/>
  <c r="Y1800" i="5"/>
  <c r="W1800" i="5"/>
  <c r="X1800" i="5" s="1"/>
  <c r="Y1799" i="5"/>
  <c r="W1799" i="5"/>
  <c r="X1799" i="5" s="1"/>
  <c r="Y1798" i="5"/>
  <c r="W1798" i="5"/>
  <c r="X1798" i="5" s="1"/>
  <c r="Y1797" i="5"/>
  <c r="W1797" i="5"/>
  <c r="X1797" i="5" s="1"/>
  <c r="Y1796" i="5"/>
  <c r="W1796" i="5"/>
  <c r="X1796" i="5" s="1"/>
  <c r="Y1795" i="5"/>
  <c r="W1795" i="5"/>
  <c r="X1795" i="5" s="1"/>
  <c r="Y1794" i="5"/>
  <c r="W1794" i="5"/>
  <c r="X1794" i="5" s="1"/>
  <c r="Y1793" i="5"/>
  <c r="W1793" i="5"/>
  <c r="X1793" i="5" s="1"/>
  <c r="Y1792" i="5"/>
  <c r="W1792" i="5"/>
  <c r="X1792" i="5" s="1"/>
  <c r="Y1791" i="5"/>
  <c r="W1791" i="5"/>
  <c r="X1791" i="5" s="1"/>
  <c r="Y1790" i="5"/>
  <c r="W1790" i="5"/>
  <c r="X1790" i="5" s="1"/>
  <c r="Y1789" i="5"/>
  <c r="W1789" i="5"/>
  <c r="X1789" i="5" s="1"/>
  <c r="Y1788" i="5"/>
  <c r="W1788" i="5"/>
  <c r="X1788" i="5" s="1"/>
  <c r="Y1787" i="5"/>
  <c r="W1787" i="5"/>
  <c r="X1787" i="5" s="1"/>
  <c r="Y1786" i="5"/>
  <c r="W1786" i="5"/>
  <c r="X1786" i="5" s="1"/>
  <c r="Y1785" i="5"/>
  <c r="W1785" i="5"/>
  <c r="X1785" i="5" s="1"/>
  <c r="Y1784" i="5"/>
  <c r="W1784" i="5"/>
  <c r="X1784" i="5" s="1"/>
  <c r="Y1783" i="5"/>
  <c r="W1783" i="5"/>
  <c r="X1783" i="5" s="1"/>
  <c r="Y1782" i="5"/>
  <c r="W1782" i="5"/>
  <c r="X1782" i="5" s="1"/>
  <c r="Y1781" i="5"/>
  <c r="W1781" i="5"/>
  <c r="X1781" i="5" s="1"/>
  <c r="Y1780" i="5"/>
  <c r="W1780" i="5"/>
  <c r="X1780" i="5" s="1"/>
  <c r="Y1779" i="5"/>
  <c r="W1779" i="5"/>
  <c r="X1779" i="5" s="1"/>
  <c r="Y1778" i="5"/>
  <c r="W1778" i="5"/>
  <c r="X1778" i="5" s="1"/>
  <c r="Y1777" i="5"/>
  <c r="W1777" i="5"/>
  <c r="X1777" i="5" s="1"/>
  <c r="Y1776" i="5"/>
  <c r="W1776" i="5"/>
  <c r="X1776" i="5" s="1"/>
  <c r="Y1775" i="5"/>
  <c r="W1775" i="5"/>
  <c r="X1775" i="5" s="1"/>
  <c r="Y1774" i="5"/>
  <c r="W1774" i="5"/>
  <c r="X1774" i="5" s="1"/>
  <c r="Y1773" i="5"/>
  <c r="W1773" i="5"/>
  <c r="X1773" i="5" s="1"/>
  <c r="Y1772" i="5"/>
  <c r="W1772" i="5"/>
  <c r="X1772" i="5" s="1"/>
  <c r="Y1771" i="5"/>
  <c r="W1771" i="5"/>
  <c r="X1771" i="5" s="1"/>
  <c r="Y1770" i="5"/>
  <c r="W1770" i="5"/>
  <c r="X1770" i="5" s="1"/>
  <c r="Y1769" i="5"/>
  <c r="W1769" i="5"/>
  <c r="X1769" i="5" s="1"/>
  <c r="Y1768" i="5"/>
  <c r="W1768" i="5"/>
  <c r="X1768" i="5" s="1"/>
  <c r="Y1767" i="5"/>
  <c r="W1767" i="5"/>
  <c r="X1767" i="5" s="1"/>
  <c r="Y1766" i="5"/>
  <c r="W1766" i="5"/>
  <c r="X1766" i="5" s="1"/>
  <c r="Y1765" i="5"/>
  <c r="W1765" i="5"/>
  <c r="X1765" i="5" s="1"/>
  <c r="Y1764" i="5"/>
  <c r="W1764" i="5"/>
  <c r="X1764" i="5" s="1"/>
  <c r="Y1763" i="5"/>
  <c r="W1763" i="5"/>
  <c r="X1763" i="5" s="1"/>
  <c r="Y1762" i="5"/>
  <c r="W1762" i="5"/>
  <c r="X1762" i="5" s="1"/>
  <c r="Y1761" i="5"/>
  <c r="W1761" i="5"/>
  <c r="X1761" i="5" s="1"/>
  <c r="Y1760" i="5"/>
  <c r="W1760" i="5"/>
  <c r="X1760" i="5" s="1"/>
  <c r="Y1759" i="5"/>
  <c r="W1759" i="5"/>
  <c r="X1759" i="5" s="1"/>
  <c r="Y1758" i="5"/>
  <c r="W1758" i="5"/>
  <c r="X1758" i="5" s="1"/>
  <c r="Y1757" i="5"/>
  <c r="W1757" i="5"/>
  <c r="X1757" i="5" s="1"/>
  <c r="Y1756" i="5"/>
  <c r="W1756" i="5"/>
  <c r="X1756" i="5" s="1"/>
  <c r="Y1755" i="5"/>
  <c r="W1755" i="5"/>
  <c r="X1755" i="5" s="1"/>
  <c r="Y1754" i="5"/>
  <c r="W1754" i="5"/>
  <c r="X1754" i="5" s="1"/>
  <c r="Y1753" i="5"/>
  <c r="W1753" i="5"/>
  <c r="X1753" i="5" s="1"/>
  <c r="Y1752" i="5"/>
  <c r="W1752" i="5"/>
  <c r="X1752" i="5" s="1"/>
  <c r="Y1751" i="5"/>
  <c r="W1751" i="5"/>
  <c r="X1751" i="5" s="1"/>
  <c r="Y1750" i="5"/>
  <c r="W1750" i="5"/>
  <c r="X1750" i="5" s="1"/>
  <c r="Y1749" i="5"/>
  <c r="W1749" i="5"/>
  <c r="X1749" i="5" s="1"/>
  <c r="Y1748" i="5"/>
  <c r="W1748" i="5"/>
  <c r="X1748" i="5" s="1"/>
  <c r="Y1747" i="5"/>
  <c r="W1747" i="5"/>
  <c r="X1747" i="5" s="1"/>
  <c r="Y1746" i="5"/>
  <c r="W1746" i="5"/>
  <c r="X1746" i="5" s="1"/>
  <c r="Y1745" i="5"/>
  <c r="W1745" i="5"/>
  <c r="X1745" i="5" s="1"/>
  <c r="Y1744" i="5"/>
  <c r="W1744" i="5"/>
  <c r="X1744" i="5" s="1"/>
  <c r="Y1743" i="5"/>
  <c r="W1743" i="5"/>
  <c r="X1743" i="5" s="1"/>
  <c r="Y1742" i="5"/>
  <c r="W1742" i="5"/>
  <c r="X1742" i="5" s="1"/>
  <c r="Y1741" i="5"/>
  <c r="W1741" i="5"/>
  <c r="X1741" i="5" s="1"/>
  <c r="Y1740" i="5"/>
  <c r="W1740" i="5"/>
  <c r="X1740" i="5" s="1"/>
  <c r="Y1739" i="5"/>
  <c r="W1739" i="5"/>
  <c r="X1739" i="5" s="1"/>
  <c r="Y1738" i="5"/>
  <c r="W1738" i="5"/>
  <c r="X1738" i="5" s="1"/>
  <c r="Y1737" i="5"/>
  <c r="W1737" i="5"/>
  <c r="X1737" i="5" s="1"/>
  <c r="Y1736" i="5"/>
  <c r="W1736" i="5"/>
  <c r="X1736" i="5" s="1"/>
  <c r="Y1735" i="5"/>
  <c r="W1735" i="5"/>
  <c r="X1735" i="5" s="1"/>
  <c r="Y1734" i="5"/>
  <c r="W1734" i="5"/>
  <c r="X1734" i="5" s="1"/>
  <c r="Y1733" i="5"/>
  <c r="W1733" i="5"/>
  <c r="X1733" i="5" s="1"/>
  <c r="Y1732" i="5"/>
  <c r="W1732" i="5"/>
  <c r="X1732" i="5" s="1"/>
  <c r="Y1731" i="5"/>
  <c r="W1731" i="5"/>
  <c r="X1731" i="5" s="1"/>
  <c r="Y1730" i="5"/>
  <c r="W1730" i="5"/>
  <c r="X1730" i="5" s="1"/>
  <c r="Y1729" i="5"/>
  <c r="W1729" i="5"/>
  <c r="X1729" i="5" s="1"/>
  <c r="Y1728" i="5"/>
  <c r="W1728" i="5"/>
  <c r="X1728" i="5" s="1"/>
  <c r="Y1727" i="5"/>
  <c r="W1727" i="5"/>
  <c r="X1727" i="5" s="1"/>
  <c r="Y1726" i="5"/>
  <c r="W1726" i="5"/>
  <c r="X1726" i="5" s="1"/>
  <c r="Y1725" i="5"/>
  <c r="W1725" i="5"/>
  <c r="X1725" i="5" s="1"/>
  <c r="Y1724" i="5"/>
  <c r="W1724" i="5"/>
  <c r="X1724" i="5" s="1"/>
  <c r="Y1723" i="5"/>
  <c r="W1723" i="5"/>
  <c r="X1723" i="5" s="1"/>
  <c r="Y1722" i="5"/>
  <c r="W1722" i="5"/>
  <c r="X1722" i="5" s="1"/>
  <c r="Y1721" i="5"/>
  <c r="W1721" i="5"/>
  <c r="X1721" i="5" s="1"/>
  <c r="Y1720" i="5"/>
  <c r="W1720" i="5"/>
  <c r="X1720" i="5" s="1"/>
  <c r="Y1719" i="5"/>
  <c r="W1719" i="5"/>
  <c r="X1719" i="5" s="1"/>
  <c r="Y1718" i="5"/>
  <c r="W1718" i="5"/>
  <c r="X1718" i="5" s="1"/>
  <c r="Y1717" i="5"/>
  <c r="W1717" i="5"/>
  <c r="X1717" i="5" s="1"/>
  <c r="Y1716" i="5"/>
  <c r="W1716" i="5"/>
  <c r="X1716" i="5" s="1"/>
  <c r="Y1715" i="5"/>
  <c r="W1715" i="5"/>
  <c r="X1715" i="5" s="1"/>
  <c r="Y1714" i="5"/>
  <c r="W1714" i="5"/>
  <c r="X1714" i="5" s="1"/>
  <c r="Y1713" i="5"/>
  <c r="W1713" i="5"/>
  <c r="X1713" i="5" s="1"/>
  <c r="Y1712" i="5"/>
  <c r="W1712" i="5"/>
  <c r="X1712" i="5" s="1"/>
  <c r="Y1711" i="5"/>
  <c r="W1711" i="5"/>
  <c r="X1711" i="5" s="1"/>
  <c r="Y1710" i="5"/>
  <c r="W1710" i="5"/>
  <c r="X1710" i="5" s="1"/>
  <c r="Y1709" i="5"/>
  <c r="W1709" i="5"/>
  <c r="X1709" i="5" s="1"/>
  <c r="Y1708" i="5"/>
  <c r="W1708" i="5"/>
  <c r="X1708" i="5" s="1"/>
  <c r="Y1707" i="5"/>
  <c r="W1707" i="5"/>
  <c r="X1707" i="5" s="1"/>
  <c r="Y1706" i="5"/>
  <c r="W1706" i="5"/>
  <c r="X1706" i="5" s="1"/>
  <c r="Y1705" i="5"/>
  <c r="W1705" i="5"/>
  <c r="X1705" i="5" s="1"/>
  <c r="Y1704" i="5"/>
  <c r="W1704" i="5"/>
  <c r="X1704" i="5" s="1"/>
  <c r="Y1703" i="5"/>
  <c r="W1703" i="5"/>
  <c r="X1703" i="5" s="1"/>
  <c r="Y1702" i="5"/>
  <c r="W1702" i="5"/>
  <c r="X1702" i="5" s="1"/>
  <c r="Y1701" i="5"/>
  <c r="W1701" i="5"/>
  <c r="X1701" i="5" s="1"/>
  <c r="Y1700" i="5"/>
  <c r="W1700" i="5"/>
  <c r="X1700" i="5" s="1"/>
  <c r="Y1699" i="5"/>
  <c r="W1699" i="5"/>
  <c r="X1699" i="5" s="1"/>
  <c r="Y1698" i="5"/>
  <c r="W1698" i="5"/>
  <c r="X1698" i="5" s="1"/>
  <c r="Y1697" i="5"/>
  <c r="W1697" i="5"/>
  <c r="X1697" i="5" s="1"/>
  <c r="Y1696" i="5"/>
  <c r="W1696" i="5"/>
  <c r="X1696" i="5" s="1"/>
  <c r="Y1695" i="5"/>
  <c r="W1695" i="5"/>
  <c r="X1695" i="5" s="1"/>
  <c r="Y1694" i="5"/>
  <c r="W1694" i="5"/>
  <c r="X1694" i="5" s="1"/>
  <c r="Y1693" i="5"/>
  <c r="W1693" i="5"/>
  <c r="X1693" i="5" s="1"/>
  <c r="Y1692" i="5"/>
  <c r="W1692" i="5"/>
  <c r="X1692" i="5" s="1"/>
  <c r="Y1691" i="5"/>
  <c r="W1691" i="5"/>
  <c r="X1691" i="5" s="1"/>
  <c r="Y1690" i="5"/>
  <c r="W1690" i="5"/>
  <c r="X1690" i="5" s="1"/>
  <c r="Y1689" i="5"/>
  <c r="W1689" i="5"/>
  <c r="X1689" i="5" s="1"/>
  <c r="Y1688" i="5"/>
  <c r="W1688" i="5"/>
  <c r="X1688" i="5" s="1"/>
  <c r="Y1687" i="5"/>
  <c r="W1687" i="5"/>
  <c r="X1687" i="5" s="1"/>
  <c r="Y1686" i="5"/>
  <c r="W1686" i="5"/>
  <c r="X1686" i="5" s="1"/>
  <c r="Y1685" i="5"/>
  <c r="W1685" i="5"/>
  <c r="X1685" i="5" s="1"/>
  <c r="Y1684" i="5"/>
  <c r="W1684" i="5"/>
  <c r="X1684" i="5" s="1"/>
  <c r="Y1683" i="5"/>
  <c r="W1683" i="5"/>
  <c r="X1683" i="5" s="1"/>
  <c r="Y1682" i="5"/>
  <c r="W1682" i="5"/>
  <c r="X1682" i="5" s="1"/>
  <c r="Y1681" i="5"/>
  <c r="W1681" i="5"/>
  <c r="X1681" i="5" s="1"/>
  <c r="Y1680" i="5"/>
  <c r="W1680" i="5"/>
  <c r="X1680" i="5" s="1"/>
  <c r="Y1679" i="5"/>
  <c r="W1679" i="5"/>
  <c r="X1679" i="5" s="1"/>
  <c r="Y1678" i="5"/>
  <c r="W1678" i="5"/>
  <c r="X1678" i="5" s="1"/>
  <c r="Y1677" i="5"/>
  <c r="W1677" i="5"/>
  <c r="X1677" i="5" s="1"/>
  <c r="Y1676" i="5"/>
  <c r="W1676" i="5"/>
  <c r="X1676" i="5" s="1"/>
  <c r="Y1675" i="5"/>
  <c r="W1675" i="5"/>
  <c r="X1675" i="5" s="1"/>
  <c r="Y1674" i="5"/>
  <c r="W1674" i="5"/>
  <c r="X1674" i="5" s="1"/>
  <c r="Y1673" i="5"/>
  <c r="W1673" i="5"/>
  <c r="X1673" i="5" s="1"/>
  <c r="Y1672" i="5"/>
  <c r="W1672" i="5"/>
  <c r="X1672" i="5" s="1"/>
  <c r="Y1671" i="5"/>
  <c r="W1671" i="5"/>
  <c r="X1671" i="5" s="1"/>
  <c r="Y1670" i="5"/>
  <c r="W1670" i="5"/>
  <c r="X1670" i="5" s="1"/>
  <c r="Y1669" i="5"/>
  <c r="W1669" i="5"/>
  <c r="X1669" i="5" s="1"/>
  <c r="Y1668" i="5"/>
  <c r="W1668" i="5"/>
  <c r="X1668" i="5" s="1"/>
  <c r="Y1667" i="5"/>
  <c r="W1667" i="5"/>
  <c r="X1667" i="5" s="1"/>
  <c r="Y1666" i="5"/>
  <c r="W1666" i="5"/>
  <c r="X1666" i="5" s="1"/>
  <c r="Y1665" i="5"/>
  <c r="W1665" i="5"/>
  <c r="X1665" i="5" s="1"/>
  <c r="Y1664" i="5"/>
  <c r="W1664" i="5"/>
  <c r="X1664" i="5" s="1"/>
  <c r="Y1663" i="5"/>
  <c r="W1663" i="5"/>
  <c r="X1663" i="5" s="1"/>
  <c r="Y1662" i="5"/>
  <c r="W1662" i="5"/>
  <c r="X1662" i="5" s="1"/>
  <c r="Y1661" i="5"/>
  <c r="W1661" i="5"/>
  <c r="X1661" i="5" s="1"/>
  <c r="Y1660" i="5"/>
  <c r="W1660" i="5"/>
  <c r="X1660" i="5" s="1"/>
  <c r="Y1659" i="5"/>
  <c r="W1659" i="5"/>
  <c r="X1659" i="5" s="1"/>
  <c r="Y1658" i="5"/>
  <c r="W1658" i="5"/>
  <c r="X1658" i="5" s="1"/>
  <c r="Y1657" i="5"/>
  <c r="W1657" i="5"/>
  <c r="X1657" i="5" s="1"/>
  <c r="Y1656" i="5"/>
  <c r="W1656" i="5"/>
  <c r="X1656" i="5" s="1"/>
  <c r="Y1655" i="5"/>
  <c r="W1655" i="5"/>
  <c r="X1655" i="5" s="1"/>
  <c r="Y1654" i="5"/>
  <c r="W1654" i="5"/>
  <c r="X1654" i="5" s="1"/>
  <c r="Y1653" i="5"/>
  <c r="W1653" i="5"/>
  <c r="X1653" i="5" s="1"/>
  <c r="Y1652" i="5"/>
  <c r="W1652" i="5"/>
  <c r="X1652" i="5" s="1"/>
  <c r="Y1651" i="5"/>
  <c r="W1651" i="5"/>
  <c r="X1651" i="5" s="1"/>
  <c r="Y1650" i="5"/>
  <c r="W1650" i="5"/>
  <c r="X1650" i="5" s="1"/>
  <c r="Y1649" i="5"/>
  <c r="W1649" i="5"/>
  <c r="X1649" i="5" s="1"/>
  <c r="Y1648" i="5"/>
  <c r="W1648" i="5"/>
  <c r="X1648" i="5" s="1"/>
  <c r="Y1647" i="5"/>
  <c r="W1647" i="5"/>
  <c r="X1647" i="5" s="1"/>
  <c r="Y1646" i="5"/>
  <c r="W1646" i="5"/>
  <c r="X1646" i="5" s="1"/>
  <c r="Y1645" i="5"/>
  <c r="W1645" i="5"/>
  <c r="X1645" i="5" s="1"/>
  <c r="Y1644" i="5"/>
  <c r="W1644" i="5"/>
  <c r="X1644" i="5" s="1"/>
  <c r="Y1643" i="5"/>
  <c r="W1643" i="5"/>
  <c r="X1643" i="5" s="1"/>
  <c r="Y1642" i="5"/>
  <c r="W1642" i="5"/>
  <c r="X1642" i="5" s="1"/>
  <c r="Y1641" i="5"/>
  <c r="W1641" i="5"/>
  <c r="X1641" i="5" s="1"/>
  <c r="Y1640" i="5"/>
  <c r="W1640" i="5"/>
  <c r="X1640" i="5" s="1"/>
  <c r="Y1639" i="5"/>
  <c r="W1639" i="5"/>
  <c r="X1639" i="5" s="1"/>
  <c r="Y1638" i="5"/>
  <c r="W1638" i="5"/>
  <c r="X1638" i="5" s="1"/>
  <c r="Y1637" i="5"/>
  <c r="W1637" i="5"/>
  <c r="X1637" i="5" s="1"/>
  <c r="Y1636" i="5"/>
  <c r="W1636" i="5"/>
  <c r="X1636" i="5" s="1"/>
  <c r="Y1635" i="5"/>
  <c r="W1635" i="5"/>
  <c r="X1635" i="5" s="1"/>
  <c r="Y1634" i="5"/>
  <c r="W1634" i="5"/>
  <c r="X1634" i="5" s="1"/>
  <c r="Y1633" i="5"/>
  <c r="W1633" i="5"/>
  <c r="X1633" i="5" s="1"/>
  <c r="Y1632" i="5"/>
  <c r="W1632" i="5"/>
  <c r="X1632" i="5" s="1"/>
  <c r="Y1631" i="5"/>
  <c r="W1631" i="5"/>
  <c r="X1631" i="5" s="1"/>
  <c r="Y1630" i="5"/>
  <c r="W1630" i="5"/>
  <c r="X1630" i="5" s="1"/>
  <c r="Y1629" i="5"/>
  <c r="W1629" i="5"/>
  <c r="X1629" i="5" s="1"/>
  <c r="Y1628" i="5"/>
  <c r="W1628" i="5"/>
  <c r="X1628" i="5" s="1"/>
  <c r="Y1627" i="5"/>
  <c r="W1627" i="5"/>
  <c r="X1627" i="5" s="1"/>
  <c r="Y1626" i="5"/>
  <c r="W1626" i="5"/>
  <c r="X1626" i="5" s="1"/>
  <c r="Y1625" i="5"/>
  <c r="W1625" i="5"/>
  <c r="X1625" i="5" s="1"/>
  <c r="Y1624" i="5"/>
  <c r="W1624" i="5"/>
  <c r="X1624" i="5" s="1"/>
  <c r="Y1623" i="5"/>
  <c r="W1623" i="5"/>
  <c r="X1623" i="5" s="1"/>
  <c r="Y1622" i="5"/>
  <c r="W1622" i="5"/>
  <c r="X1622" i="5" s="1"/>
  <c r="Y1621" i="5"/>
  <c r="W1621" i="5"/>
  <c r="X1621" i="5" s="1"/>
  <c r="Y1620" i="5"/>
  <c r="W1620" i="5"/>
  <c r="X1620" i="5" s="1"/>
  <c r="Y1619" i="5"/>
  <c r="W1619" i="5"/>
  <c r="X1619" i="5" s="1"/>
  <c r="Y1618" i="5"/>
  <c r="W1618" i="5"/>
  <c r="X1618" i="5" s="1"/>
  <c r="Y1617" i="5"/>
  <c r="W1617" i="5"/>
  <c r="X1617" i="5" s="1"/>
  <c r="Y1616" i="5"/>
  <c r="W1616" i="5"/>
  <c r="X1616" i="5" s="1"/>
  <c r="Y1615" i="5"/>
  <c r="W1615" i="5"/>
  <c r="X1615" i="5" s="1"/>
  <c r="Y1614" i="5"/>
  <c r="W1614" i="5"/>
  <c r="X1614" i="5" s="1"/>
  <c r="Y1613" i="5"/>
  <c r="W1613" i="5"/>
  <c r="X1613" i="5" s="1"/>
  <c r="Y1612" i="5"/>
  <c r="W1612" i="5"/>
  <c r="X1612" i="5" s="1"/>
  <c r="Y1611" i="5"/>
  <c r="W1611" i="5"/>
  <c r="X1611" i="5" s="1"/>
  <c r="Y1610" i="5"/>
  <c r="W1610" i="5"/>
  <c r="X1610" i="5" s="1"/>
  <c r="Y1609" i="5"/>
  <c r="W1609" i="5"/>
  <c r="X1609" i="5" s="1"/>
  <c r="Y1608" i="5"/>
  <c r="W1608" i="5"/>
  <c r="X1608" i="5" s="1"/>
  <c r="Y1607" i="5"/>
  <c r="W1607" i="5"/>
  <c r="X1607" i="5" s="1"/>
  <c r="Y1606" i="5"/>
  <c r="W1606" i="5"/>
  <c r="X1606" i="5" s="1"/>
  <c r="Y1605" i="5"/>
  <c r="W1605" i="5"/>
  <c r="X1605" i="5" s="1"/>
  <c r="Y1604" i="5"/>
  <c r="W1604" i="5"/>
  <c r="X1604" i="5" s="1"/>
  <c r="Y1603" i="5"/>
  <c r="W1603" i="5"/>
  <c r="X1603" i="5" s="1"/>
  <c r="Y1602" i="5"/>
  <c r="W1602" i="5"/>
  <c r="X1602" i="5" s="1"/>
  <c r="Y1601" i="5"/>
  <c r="W1601" i="5"/>
  <c r="X1601" i="5" s="1"/>
  <c r="Y1600" i="5"/>
  <c r="W1600" i="5"/>
  <c r="X1600" i="5" s="1"/>
  <c r="Y1599" i="5"/>
  <c r="W1599" i="5"/>
  <c r="X1599" i="5" s="1"/>
  <c r="Y1598" i="5"/>
  <c r="W1598" i="5"/>
  <c r="X1598" i="5" s="1"/>
  <c r="Y1597" i="5"/>
  <c r="W1597" i="5"/>
  <c r="X1597" i="5" s="1"/>
  <c r="Y1596" i="5"/>
  <c r="W1596" i="5"/>
  <c r="X1596" i="5" s="1"/>
  <c r="Y1595" i="5"/>
  <c r="W1595" i="5"/>
  <c r="X1595" i="5" s="1"/>
  <c r="Y1594" i="5"/>
  <c r="W1594" i="5"/>
  <c r="X1594" i="5" s="1"/>
  <c r="Y1593" i="5"/>
  <c r="W1593" i="5"/>
  <c r="X1593" i="5" s="1"/>
  <c r="Y1592" i="5"/>
  <c r="W1592" i="5"/>
  <c r="X1592" i="5" s="1"/>
  <c r="Y1591" i="5"/>
  <c r="W1591" i="5"/>
  <c r="X1591" i="5" s="1"/>
  <c r="Y1590" i="5"/>
  <c r="W1590" i="5"/>
  <c r="X1590" i="5" s="1"/>
  <c r="Y1589" i="5"/>
  <c r="W1589" i="5"/>
  <c r="X1589" i="5" s="1"/>
  <c r="Y1588" i="5"/>
  <c r="W1588" i="5"/>
  <c r="X1588" i="5" s="1"/>
  <c r="Y1587" i="5"/>
  <c r="W1587" i="5"/>
  <c r="X1587" i="5" s="1"/>
  <c r="Y1586" i="5"/>
  <c r="W1586" i="5"/>
  <c r="X1586" i="5" s="1"/>
  <c r="Y1585" i="5"/>
  <c r="W1585" i="5"/>
  <c r="X1585" i="5" s="1"/>
  <c r="Y1584" i="5"/>
  <c r="W1584" i="5"/>
  <c r="X1584" i="5" s="1"/>
  <c r="Y1583" i="5"/>
  <c r="W1583" i="5"/>
  <c r="X1583" i="5" s="1"/>
  <c r="Y1582" i="5"/>
  <c r="W1582" i="5"/>
  <c r="X1582" i="5" s="1"/>
  <c r="Y1581" i="5"/>
  <c r="W1581" i="5"/>
  <c r="X1581" i="5" s="1"/>
  <c r="Y1580" i="5"/>
  <c r="W1580" i="5"/>
  <c r="X1580" i="5" s="1"/>
  <c r="Y1579" i="5"/>
  <c r="W1579" i="5"/>
  <c r="X1579" i="5" s="1"/>
  <c r="Y1578" i="5"/>
  <c r="W1578" i="5"/>
  <c r="X1578" i="5" s="1"/>
  <c r="Y1577" i="5"/>
  <c r="W1577" i="5"/>
  <c r="X1577" i="5" s="1"/>
  <c r="Y1576" i="5"/>
  <c r="W1576" i="5"/>
  <c r="X1576" i="5" s="1"/>
  <c r="Y1575" i="5"/>
  <c r="W1575" i="5"/>
  <c r="X1575" i="5" s="1"/>
  <c r="Y1574" i="5"/>
  <c r="W1574" i="5"/>
  <c r="X1574" i="5" s="1"/>
  <c r="Y1573" i="5"/>
  <c r="W1573" i="5"/>
  <c r="X1573" i="5" s="1"/>
  <c r="Y1572" i="5"/>
  <c r="W1572" i="5"/>
  <c r="X1572" i="5" s="1"/>
  <c r="Y1571" i="5"/>
  <c r="W1571" i="5"/>
  <c r="X1571" i="5" s="1"/>
  <c r="Y1570" i="5"/>
  <c r="W1570" i="5"/>
  <c r="X1570" i="5" s="1"/>
  <c r="Y1569" i="5"/>
  <c r="W1569" i="5"/>
  <c r="X1569" i="5" s="1"/>
  <c r="Y1568" i="5"/>
  <c r="W1568" i="5"/>
  <c r="X1568" i="5" s="1"/>
  <c r="Y1567" i="5"/>
  <c r="W1567" i="5"/>
  <c r="X1567" i="5" s="1"/>
  <c r="Y1566" i="5"/>
  <c r="W1566" i="5"/>
  <c r="X1566" i="5" s="1"/>
  <c r="Y1565" i="5"/>
  <c r="W1565" i="5"/>
  <c r="X1565" i="5" s="1"/>
  <c r="Y1564" i="5"/>
  <c r="W1564" i="5"/>
  <c r="X1564" i="5" s="1"/>
  <c r="Y1563" i="5"/>
  <c r="W1563" i="5"/>
  <c r="X1563" i="5" s="1"/>
  <c r="Y1562" i="5"/>
  <c r="W1562" i="5"/>
  <c r="X1562" i="5" s="1"/>
  <c r="Y1561" i="5"/>
  <c r="W1561" i="5"/>
  <c r="X1561" i="5" s="1"/>
  <c r="Y1560" i="5"/>
  <c r="W1560" i="5"/>
  <c r="X1560" i="5" s="1"/>
  <c r="Y1559" i="5"/>
  <c r="W1559" i="5"/>
  <c r="X1559" i="5" s="1"/>
  <c r="Y1558" i="5"/>
  <c r="W1558" i="5"/>
  <c r="X1558" i="5" s="1"/>
  <c r="Y1557" i="5"/>
  <c r="W1557" i="5"/>
  <c r="X1557" i="5" s="1"/>
  <c r="Y1556" i="5"/>
  <c r="W1556" i="5"/>
  <c r="X1556" i="5" s="1"/>
  <c r="Y1555" i="5"/>
  <c r="W1555" i="5"/>
  <c r="X1555" i="5" s="1"/>
  <c r="Y1554" i="5"/>
  <c r="W1554" i="5"/>
  <c r="X1554" i="5" s="1"/>
  <c r="Y1553" i="5"/>
  <c r="W1553" i="5"/>
  <c r="X1553" i="5" s="1"/>
  <c r="Y1552" i="5"/>
  <c r="W1552" i="5"/>
  <c r="X1552" i="5" s="1"/>
  <c r="Y1551" i="5"/>
  <c r="W1551" i="5"/>
  <c r="X1551" i="5" s="1"/>
  <c r="Y1550" i="5"/>
  <c r="W1550" i="5"/>
  <c r="X1550" i="5" s="1"/>
  <c r="Y1549" i="5"/>
  <c r="W1549" i="5"/>
  <c r="X1549" i="5" s="1"/>
  <c r="Y1548" i="5"/>
  <c r="W1548" i="5"/>
  <c r="X1548" i="5" s="1"/>
  <c r="Y1547" i="5"/>
  <c r="W1547" i="5"/>
  <c r="X1547" i="5" s="1"/>
  <c r="Y1546" i="5"/>
  <c r="W1546" i="5"/>
  <c r="X1546" i="5" s="1"/>
  <c r="Y1545" i="5"/>
  <c r="W1545" i="5"/>
  <c r="X1545" i="5" s="1"/>
  <c r="Y1544" i="5"/>
  <c r="W1544" i="5"/>
  <c r="X1544" i="5" s="1"/>
  <c r="Y1543" i="5"/>
  <c r="W1543" i="5"/>
  <c r="X1543" i="5" s="1"/>
  <c r="Y1542" i="5"/>
  <c r="W1542" i="5"/>
  <c r="X1542" i="5" s="1"/>
  <c r="Y1541" i="5"/>
  <c r="W1541" i="5"/>
  <c r="X1541" i="5" s="1"/>
  <c r="Y1540" i="5"/>
  <c r="W1540" i="5"/>
  <c r="X1540" i="5" s="1"/>
  <c r="Y1539" i="5"/>
  <c r="W1539" i="5"/>
  <c r="X1539" i="5" s="1"/>
  <c r="Y1538" i="5"/>
  <c r="W1538" i="5"/>
  <c r="X1538" i="5" s="1"/>
  <c r="Y1537" i="5"/>
  <c r="W1537" i="5"/>
  <c r="X1537" i="5" s="1"/>
  <c r="Y1536" i="5"/>
  <c r="W1536" i="5"/>
  <c r="X1536" i="5" s="1"/>
  <c r="Y1535" i="5"/>
  <c r="W1535" i="5"/>
  <c r="X1535" i="5" s="1"/>
  <c r="Y1534" i="5"/>
  <c r="W1534" i="5"/>
  <c r="X1534" i="5" s="1"/>
  <c r="Y1533" i="5"/>
  <c r="W1533" i="5"/>
  <c r="X1533" i="5" s="1"/>
  <c r="Y1532" i="5"/>
  <c r="W1532" i="5"/>
  <c r="X1532" i="5" s="1"/>
  <c r="Y1531" i="5"/>
  <c r="W1531" i="5"/>
  <c r="X1531" i="5" s="1"/>
  <c r="Y1530" i="5"/>
  <c r="W1530" i="5"/>
  <c r="X1530" i="5" s="1"/>
  <c r="Y1529" i="5"/>
  <c r="W1529" i="5"/>
  <c r="X1529" i="5" s="1"/>
  <c r="Y1528" i="5"/>
  <c r="W1528" i="5"/>
  <c r="X1528" i="5" s="1"/>
  <c r="Y1527" i="5"/>
  <c r="W1527" i="5"/>
  <c r="X1527" i="5" s="1"/>
  <c r="Y1526" i="5"/>
  <c r="W1526" i="5"/>
  <c r="X1526" i="5" s="1"/>
  <c r="Y1525" i="5"/>
  <c r="W1525" i="5"/>
  <c r="X1525" i="5" s="1"/>
  <c r="Y1524" i="5"/>
  <c r="W1524" i="5"/>
  <c r="X1524" i="5" s="1"/>
  <c r="Y1523" i="5"/>
  <c r="W1523" i="5"/>
  <c r="X1523" i="5" s="1"/>
  <c r="Y1522" i="5"/>
  <c r="W1522" i="5"/>
  <c r="X1522" i="5" s="1"/>
  <c r="Y1521" i="5"/>
  <c r="W1521" i="5"/>
  <c r="X1521" i="5" s="1"/>
  <c r="Y1520" i="5"/>
  <c r="W1520" i="5"/>
  <c r="X1520" i="5" s="1"/>
  <c r="Y1519" i="5"/>
  <c r="W1519" i="5"/>
  <c r="X1519" i="5" s="1"/>
  <c r="Y1518" i="5"/>
  <c r="W1518" i="5"/>
  <c r="X1518" i="5" s="1"/>
  <c r="Y1517" i="5"/>
  <c r="W1517" i="5"/>
  <c r="X1517" i="5" s="1"/>
  <c r="Y1516" i="5"/>
  <c r="W1516" i="5"/>
  <c r="X1516" i="5" s="1"/>
  <c r="Y1515" i="5"/>
  <c r="W1515" i="5"/>
  <c r="X1515" i="5" s="1"/>
  <c r="Y1514" i="5"/>
  <c r="W1514" i="5"/>
  <c r="X1514" i="5" s="1"/>
  <c r="Y1513" i="5"/>
  <c r="W1513" i="5"/>
  <c r="X1513" i="5" s="1"/>
  <c r="Y1512" i="5"/>
  <c r="W1512" i="5"/>
  <c r="X1512" i="5" s="1"/>
  <c r="Y1511" i="5"/>
  <c r="W1511" i="5"/>
  <c r="X1511" i="5" s="1"/>
  <c r="Y1510" i="5"/>
  <c r="W1510" i="5"/>
  <c r="X1510" i="5" s="1"/>
  <c r="Y1509" i="5"/>
  <c r="W1509" i="5"/>
  <c r="X1509" i="5" s="1"/>
  <c r="Y1508" i="5"/>
  <c r="W1508" i="5"/>
  <c r="X1508" i="5" s="1"/>
  <c r="Y1507" i="5"/>
  <c r="W1507" i="5"/>
  <c r="X1507" i="5" s="1"/>
  <c r="Y1506" i="5"/>
  <c r="W1506" i="5"/>
  <c r="X1506" i="5" s="1"/>
  <c r="Y1505" i="5"/>
  <c r="W1505" i="5"/>
  <c r="X1505" i="5" s="1"/>
  <c r="Y1504" i="5"/>
  <c r="W1504" i="5"/>
  <c r="X1504" i="5" s="1"/>
  <c r="Y1503" i="5"/>
  <c r="W1503" i="5"/>
  <c r="X1503" i="5" s="1"/>
  <c r="Y1502" i="5"/>
  <c r="W1502" i="5"/>
  <c r="X1502" i="5" s="1"/>
  <c r="Y1501" i="5"/>
  <c r="W1501" i="5"/>
  <c r="X1501" i="5" s="1"/>
  <c r="Y1500" i="5"/>
  <c r="W1500" i="5"/>
  <c r="X1500" i="5" s="1"/>
  <c r="Y1499" i="5"/>
  <c r="W1499" i="5"/>
  <c r="X1499" i="5" s="1"/>
  <c r="Y1498" i="5"/>
  <c r="W1498" i="5"/>
  <c r="X1498" i="5" s="1"/>
  <c r="Y1497" i="5"/>
  <c r="W1497" i="5"/>
  <c r="X1497" i="5" s="1"/>
  <c r="Y1496" i="5"/>
  <c r="W1496" i="5"/>
  <c r="X1496" i="5" s="1"/>
  <c r="Y1495" i="5"/>
  <c r="W1495" i="5"/>
  <c r="X1495" i="5" s="1"/>
  <c r="Y1494" i="5"/>
  <c r="W1494" i="5"/>
  <c r="X1494" i="5" s="1"/>
  <c r="Y1493" i="5"/>
  <c r="W1493" i="5"/>
  <c r="X1493" i="5" s="1"/>
  <c r="Y1492" i="5"/>
  <c r="W1492" i="5"/>
  <c r="X1492" i="5" s="1"/>
  <c r="Y1491" i="5"/>
  <c r="W1491" i="5"/>
  <c r="X1491" i="5" s="1"/>
  <c r="Y1490" i="5"/>
  <c r="W1490" i="5"/>
  <c r="X1490" i="5" s="1"/>
  <c r="Y1489" i="5"/>
  <c r="W1489" i="5"/>
  <c r="X1489" i="5" s="1"/>
  <c r="Y1488" i="5"/>
  <c r="W1488" i="5"/>
  <c r="X1488" i="5" s="1"/>
  <c r="Y1487" i="5"/>
  <c r="W1487" i="5"/>
  <c r="X1487" i="5" s="1"/>
  <c r="Y1486" i="5"/>
  <c r="W1486" i="5"/>
  <c r="X1486" i="5" s="1"/>
  <c r="Y1485" i="5"/>
  <c r="W1485" i="5"/>
  <c r="X1485" i="5" s="1"/>
  <c r="Y1484" i="5"/>
  <c r="W1484" i="5"/>
  <c r="X1484" i="5" s="1"/>
  <c r="Y1483" i="5"/>
  <c r="W1483" i="5"/>
  <c r="X1483" i="5" s="1"/>
  <c r="Y1482" i="5"/>
  <c r="W1482" i="5"/>
  <c r="X1482" i="5" s="1"/>
  <c r="Y1481" i="5"/>
  <c r="W1481" i="5"/>
  <c r="X1481" i="5" s="1"/>
  <c r="Y1480" i="5"/>
  <c r="W1480" i="5"/>
  <c r="X1480" i="5" s="1"/>
  <c r="Y1479" i="5"/>
  <c r="W1479" i="5"/>
  <c r="X1479" i="5" s="1"/>
  <c r="Y1478" i="5"/>
  <c r="W1478" i="5"/>
  <c r="X1478" i="5" s="1"/>
  <c r="Y1477" i="5"/>
  <c r="W1477" i="5"/>
  <c r="X1477" i="5" s="1"/>
  <c r="Y1476" i="5"/>
  <c r="W1476" i="5"/>
  <c r="X1476" i="5" s="1"/>
  <c r="Y1475" i="5"/>
  <c r="W1475" i="5"/>
  <c r="X1475" i="5" s="1"/>
  <c r="Y1474" i="5"/>
  <c r="W1474" i="5"/>
  <c r="X1474" i="5" s="1"/>
  <c r="Y1473" i="5"/>
  <c r="W1473" i="5"/>
  <c r="X1473" i="5" s="1"/>
  <c r="Y1472" i="5"/>
  <c r="W1472" i="5"/>
  <c r="X1472" i="5" s="1"/>
  <c r="Y1471" i="5"/>
  <c r="W1471" i="5"/>
  <c r="X1471" i="5" s="1"/>
  <c r="Y1470" i="5"/>
  <c r="W1470" i="5"/>
  <c r="X1470" i="5" s="1"/>
  <c r="Y1469" i="5"/>
  <c r="W1469" i="5"/>
  <c r="X1469" i="5" s="1"/>
  <c r="Y1468" i="5"/>
  <c r="W1468" i="5"/>
  <c r="X1468" i="5" s="1"/>
  <c r="Y1467" i="5"/>
  <c r="W1467" i="5"/>
  <c r="X1467" i="5" s="1"/>
  <c r="Y1466" i="5"/>
  <c r="W1466" i="5"/>
  <c r="X1466" i="5" s="1"/>
  <c r="Y1465" i="5"/>
  <c r="W1465" i="5"/>
  <c r="X1465" i="5" s="1"/>
  <c r="Y1464" i="5"/>
  <c r="W1464" i="5"/>
  <c r="X1464" i="5" s="1"/>
  <c r="Y1463" i="5"/>
  <c r="W1463" i="5"/>
  <c r="X1463" i="5" s="1"/>
  <c r="Y1462" i="5"/>
  <c r="W1462" i="5"/>
  <c r="X1462" i="5" s="1"/>
  <c r="Y1461" i="5"/>
  <c r="W1461" i="5"/>
  <c r="X1461" i="5" s="1"/>
  <c r="Y1460" i="5"/>
  <c r="W1460" i="5"/>
  <c r="X1460" i="5" s="1"/>
  <c r="Y1459" i="5"/>
  <c r="W1459" i="5"/>
  <c r="X1459" i="5" s="1"/>
  <c r="Y1458" i="5"/>
  <c r="W1458" i="5"/>
  <c r="X1458" i="5" s="1"/>
  <c r="Y1457" i="5"/>
  <c r="W1457" i="5"/>
  <c r="X1457" i="5" s="1"/>
  <c r="Y1456" i="5"/>
  <c r="W1456" i="5"/>
  <c r="X1456" i="5" s="1"/>
  <c r="Y1455" i="5"/>
  <c r="W1455" i="5"/>
  <c r="X1455" i="5" s="1"/>
  <c r="Y1454" i="5"/>
  <c r="W1454" i="5"/>
  <c r="X1454" i="5" s="1"/>
  <c r="Y1453" i="5"/>
  <c r="W1453" i="5"/>
  <c r="X1453" i="5" s="1"/>
  <c r="Y1452" i="5"/>
  <c r="W1452" i="5"/>
  <c r="X1452" i="5" s="1"/>
  <c r="Y1451" i="5"/>
  <c r="W1451" i="5"/>
  <c r="X1451" i="5" s="1"/>
  <c r="Y1450" i="5"/>
  <c r="W1450" i="5"/>
  <c r="X1450" i="5" s="1"/>
  <c r="Y1449" i="5"/>
  <c r="W1449" i="5"/>
  <c r="X1449" i="5" s="1"/>
  <c r="Y1448" i="5"/>
  <c r="W1448" i="5"/>
  <c r="X1448" i="5" s="1"/>
  <c r="Y1447" i="5"/>
  <c r="W1447" i="5"/>
  <c r="X1447" i="5" s="1"/>
  <c r="Y1446" i="5"/>
  <c r="W1446" i="5"/>
  <c r="X1446" i="5" s="1"/>
  <c r="Y1445" i="5"/>
  <c r="W1445" i="5"/>
  <c r="X1445" i="5" s="1"/>
  <c r="Y1444" i="5"/>
  <c r="W1444" i="5"/>
  <c r="X1444" i="5" s="1"/>
  <c r="Y1443" i="5"/>
  <c r="W1443" i="5"/>
  <c r="X1443" i="5" s="1"/>
  <c r="Y1442" i="5"/>
  <c r="W1442" i="5"/>
  <c r="X1442" i="5" s="1"/>
  <c r="Y1441" i="5"/>
  <c r="W1441" i="5"/>
  <c r="X1441" i="5" s="1"/>
  <c r="Y1440" i="5"/>
  <c r="W1440" i="5"/>
  <c r="X1440" i="5" s="1"/>
  <c r="Y1439" i="5"/>
  <c r="W1439" i="5"/>
  <c r="X1439" i="5" s="1"/>
  <c r="Y1438" i="5"/>
  <c r="W1438" i="5"/>
  <c r="X1438" i="5" s="1"/>
  <c r="Y1437" i="5"/>
  <c r="W1437" i="5"/>
  <c r="X1437" i="5" s="1"/>
  <c r="Y1436" i="5"/>
  <c r="W1436" i="5"/>
  <c r="X1436" i="5" s="1"/>
  <c r="Y1435" i="5"/>
  <c r="W1435" i="5"/>
  <c r="X1435" i="5" s="1"/>
  <c r="Y1434" i="5"/>
  <c r="W1434" i="5"/>
  <c r="X1434" i="5" s="1"/>
  <c r="Y1433" i="5"/>
  <c r="W1433" i="5"/>
  <c r="X1433" i="5" s="1"/>
  <c r="Y1432" i="5"/>
  <c r="W1432" i="5"/>
  <c r="X1432" i="5" s="1"/>
  <c r="Y1431" i="5"/>
  <c r="W1431" i="5"/>
  <c r="X1431" i="5" s="1"/>
  <c r="Y1430" i="5"/>
  <c r="W1430" i="5"/>
  <c r="X1430" i="5" s="1"/>
  <c r="Y1429" i="5"/>
  <c r="W1429" i="5"/>
  <c r="X1429" i="5" s="1"/>
  <c r="Y1428" i="5"/>
  <c r="W1428" i="5"/>
  <c r="X1428" i="5" s="1"/>
  <c r="Y1427" i="5"/>
  <c r="W1427" i="5"/>
  <c r="X1427" i="5" s="1"/>
  <c r="Y1426" i="5"/>
  <c r="W1426" i="5"/>
  <c r="X1426" i="5" s="1"/>
  <c r="Y1425" i="5"/>
  <c r="W1425" i="5"/>
  <c r="X1425" i="5" s="1"/>
  <c r="Y1424" i="5"/>
  <c r="W1424" i="5"/>
  <c r="X1424" i="5" s="1"/>
  <c r="Y1423" i="5"/>
  <c r="W1423" i="5"/>
  <c r="X1423" i="5" s="1"/>
  <c r="Y1422" i="5"/>
  <c r="W1422" i="5"/>
  <c r="X1422" i="5" s="1"/>
  <c r="Y1421" i="5"/>
  <c r="W1421" i="5"/>
  <c r="X1421" i="5" s="1"/>
  <c r="Y1420" i="5"/>
  <c r="W1420" i="5"/>
  <c r="X1420" i="5" s="1"/>
  <c r="Y1419" i="5"/>
  <c r="W1419" i="5"/>
  <c r="X1419" i="5" s="1"/>
  <c r="Y1418" i="5"/>
  <c r="W1418" i="5"/>
  <c r="X1418" i="5" s="1"/>
  <c r="Y1417" i="5"/>
  <c r="W1417" i="5"/>
  <c r="X1417" i="5" s="1"/>
  <c r="Y1416" i="5"/>
  <c r="W1416" i="5"/>
  <c r="X1416" i="5" s="1"/>
  <c r="Y1415" i="5"/>
  <c r="W1415" i="5"/>
  <c r="X1415" i="5" s="1"/>
  <c r="Y1414" i="5"/>
  <c r="W1414" i="5"/>
  <c r="X1414" i="5" s="1"/>
  <c r="Y1413" i="5"/>
  <c r="W1413" i="5"/>
  <c r="X1413" i="5" s="1"/>
  <c r="Y1412" i="5"/>
  <c r="W1412" i="5"/>
  <c r="X1412" i="5" s="1"/>
  <c r="Y1411" i="5"/>
  <c r="W1411" i="5"/>
  <c r="X1411" i="5" s="1"/>
  <c r="Y1410" i="5"/>
  <c r="W1410" i="5"/>
  <c r="X1410" i="5" s="1"/>
  <c r="Y1409" i="5"/>
  <c r="W1409" i="5"/>
  <c r="X1409" i="5" s="1"/>
  <c r="Y1408" i="5"/>
  <c r="W1408" i="5"/>
  <c r="X1408" i="5" s="1"/>
  <c r="Y1407" i="5"/>
  <c r="W1407" i="5"/>
  <c r="X1407" i="5" s="1"/>
  <c r="Y1406" i="5"/>
  <c r="W1406" i="5"/>
  <c r="X1406" i="5" s="1"/>
  <c r="Y1405" i="5"/>
  <c r="W1405" i="5"/>
  <c r="X1405" i="5" s="1"/>
  <c r="Y1404" i="5"/>
  <c r="W1404" i="5"/>
  <c r="X1404" i="5" s="1"/>
  <c r="Y1403" i="5"/>
  <c r="W1403" i="5"/>
  <c r="X1403" i="5" s="1"/>
  <c r="Y1402" i="5"/>
  <c r="W1402" i="5"/>
  <c r="X1402" i="5" s="1"/>
  <c r="Y1401" i="5"/>
  <c r="W1401" i="5"/>
  <c r="X1401" i="5" s="1"/>
  <c r="Y1400" i="5"/>
  <c r="W1400" i="5"/>
  <c r="X1400" i="5" s="1"/>
  <c r="Y1399" i="5"/>
  <c r="W1399" i="5"/>
  <c r="X1399" i="5" s="1"/>
  <c r="Y1398" i="5"/>
  <c r="W1398" i="5"/>
  <c r="X1398" i="5" s="1"/>
  <c r="Y1397" i="5"/>
  <c r="W1397" i="5"/>
  <c r="X1397" i="5" s="1"/>
  <c r="Y1396" i="5"/>
  <c r="W1396" i="5"/>
  <c r="X1396" i="5" s="1"/>
  <c r="Y1395" i="5"/>
  <c r="W1395" i="5"/>
  <c r="X1395" i="5" s="1"/>
  <c r="Y1394" i="5"/>
  <c r="W1394" i="5"/>
  <c r="X1394" i="5" s="1"/>
  <c r="Y1393" i="5"/>
  <c r="W1393" i="5"/>
  <c r="X1393" i="5" s="1"/>
  <c r="Y1392" i="5"/>
  <c r="W1392" i="5"/>
  <c r="X1392" i="5" s="1"/>
  <c r="Y1391" i="5"/>
  <c r="W1391" i="5"/>
  <c r="X1391" i="5" s="1"/>
  <c r="Y1390" i="5"/>
  <c r="W1390" i="5"/>
  <c r="X1390" i="5" s="1"/>
  <c r="Y1389" i="5"/>
  <c r="W1389" i="5"/>
  <c r="X1389" i="5" s="1"/>
  <c r="Y1388" i="5"/>
  <c r="W1388" i="5"/>
  <c r="X1388" i="5" s="1"/>
  <c r="Y1387" i="5"/>
  <c r="W1387" i="5"/>
  <c r="X1387" i="5" s="1"/>
  <c r="Y1386" i="5"/>
  <c r="W1386" i="5"/>
  <c r="X1386" i="5" s="1"/>
  <c r="Y1385" i="5"/>
  <c r="W1385" i="5"/>
  <c r="X1385" i="5" s="1"/>
  <c r="Y1384" i="5"/>
  <c r="W1384" i="5"/>
  <c r="X1384" i="5" s="1"/>
  <c r="Y1383" i="5"/>
  <c r="W1383" i="5"/>
  <c r="X1383" i="5" s="1"/>
  <c r="Y1382" i="5"/>
  <c r="W1382" i="5"/>
  <c r="X1382" i="5" s="1"/>
  <c r="Y1381" i="5"/>
  <c r="W1381" i="5"/>
  <c r="X1381" i="5" s="1"/>
  <c r="Y1380" i="5"/>
  <c r="W1380" i="5"/>
  <c r="X1380" i="5" s="1"/>
  <c r="Y1379" i="5"/>
  <c r="W1379" i="5"/>
  <c r="X1379" i="5" s="1"/>
  <c r="Y1378" i="5"/>
  <c r="W1378" i="5"/>
  <c r="X1378" i="5" s="1"/>
  <c r="Y1377" i="5"/>
  <c r="W1377" i="5"/>
  <c r="X1377" i="5" s="1"/>
  <c r="Y1376" i="5"/>
  <c r="W1376" i="5"/>
  <c r="X1376" i="5" s="1"/>
  <c r="Y1375" i="5"/>
  <c r="W1375" i="5"/>
  <c r="X1375" i="5" s="1"/>
  <c r="Y1374" i="5"/>
  <c r="W1374" i="5"/>
  <c r="X1374" i="5" s="1"/>
  <c r="Y1373" i="5"/>
  <c r="W1373" i="5"/>
  <c r="X1373" i="5" s="1"/>
  <c r="Y1372" i="5"/>
  <c r="W1372" i="5"/>
  <c r="X1372" i="5" s="1"/>
  <c r="Y1371" i="5"/>
  <c r="W1371" i="5"/>
  <c r="X1371" i="5" s="1"/>
  <c r="Y1370" i="5"/>
  <c r="W1370" i="5"/>
  <c r="X1370" i="5" s="1"/>
  <c r="Y1369" i="5"/>
  <c r="W1369" i="5"/>
  <c r="X1369" i="5" s="1"/>
  <c r="Y1368" i="5"/>
  <c r="W1368" i="5"/>
  <c r="X1368" i="5" s="1"/>
  <c r="Y1367" i="5"/>
  <c r="W1367" i="5"/>
  <c r="X1367" i="5" s="1"/>
  <c r="Y1366" i="5"/>
  <c r="W1366" i="5"/>
  <c r="X1366" i="5" s="1"/>
  <c r="Y1365" i="5"/>
  <c r="W1365" i="5"/>
  <c r="X1365" i="5" s="1"/>
  <c r="Y1364" i="5"/>
  <c r="W1364" i="5"/>
  <c r="X1364" i="5" s="1"/>
  <c r="Y1363" i="5"/>
  <c r="W1363" i="5"/>
  <c r="X1363" i="5" s="1"/>
  <c r="Y1362" i="5"/>
  <c r="W1362" i="5"/>
  <c r="X1362" i="5" s="1"/>
  <c r="Y1361" i="5"/>
  <c r="W1361" i="5"/>
  <c r="X1361" i="5" s="1"/>
  <c r="Y1360" i="5"/>
  <c r="W1360" i="5"/>
  <c r="X1360" i="5" s="1"/>
  <c r="Y1359" i="5"/>
  <c r="W1359" i="5"/>
  <c r="X1359" i="5" s="1"/>
  <c r="Y1358" i="5"/>
  <c r="W1358" i="5"/>
  <c r="X1358" i="5" s="1"/>
  <c r="Y1357" i="5"/>
  <c r="W1357" i="5"/>
  <c r="X1357" i="5" s="1"/>
  <c r="Y1356" i="5"/>
  <c r="W1356" i="5"/>
  <c r="X1356" i="5" s="1"/>
  <c r="Y1355" i="5"/>
  <c r="W1355" i="5"/>
  <c r="X1355" i="5" s="1"/>
  <c r="Y1354" i="5"/>
  <c r="W1354" i="5"/>
  <c r="X1354" i="5" s="1"/>
  <c r="Y1353" i="5"/>
  <c r="W1353" i="5"/>
  <c r="X1353" i="5" s="1"/>
  <c r="Y1352" i="5"/>
  <c r="W1352" i="5"/>
  <c r="X1352" i="5" s="1"/>
  <c r="Y1351" i="5"/>
  <c r="W1351" i="5"/>
  <c r="X1351" i="5" s="1"/>
  <c r="Y1350" i="5"/>
  <c r="W1350" i="5"/>
  <c r="X1350" i="5" s="1"/>
  <c r="Y1349" i="5"/>
  <c r="W1349" i="5"/>
  <c r="X1349" i="5" s="1"/>
  <c r="Y1348" i="5"/>
  <c r="W1348" i="5"/>
  <c r="X1348" i="5" s="1"/>
  <c r="Y1347" i="5"/>
  <c r="W1347" i="5"/>
  <c r="X1347" i="5" s="1"/>
  <c r="Y1346" i="5"/>
  <c r="W1346" i="5"/>
  <c r="X1346" i="5" s="1"/>
  <c r="Y1345" i="5"/>
  <c r="W1345" i="5"/>
  <c r="X1345" i="5" s="1"/>
  <c r="Y1344" i="5"/>
  <c r="W1344" i="5"/>
  <c r="X1344" i="5" s="1"/>
  <c r="Y1343" i="5"/>
  <c r="W1343" i="5"/>
  <c r="X1343" i="5" s="1"/>
  <c r="Y1342" i="5"/>
  <c r="W1342" i="5"/>
  <c r="X1342" i="5" s="1"/>
  <c r="Y1341" i="5"/>
  <c r="W1341" i="5"/>
  <c r="X1341" i="5" s="1"/>
  <c r="Y1340" i="5"/>
  <c r="W1340" i="5"/>
  <c r="X1340" i="5" s="1"/>
  <c r="Y1339" i="5"/>
  <c r="W1339" i="5"/>
  <c r="X1339" i="5" s="1"/>
  <c r="Y1338" i="5"/>
  <c r="W1338" i="5"/>
  <c r="X1338" i="5" s="1"/>
  <c r="Y1337" i="5"/>
  <c r="W1337" i="5"/>
  <c r="X1337" i="5" s="1"/>
  <c r="Y1336" i="5"/>
  <c r="W1336" i="5"/>
  <c r="X1336" i="5" s="1"/>
  <c r="Y1335" i="5"/>
  <c r="W1335" i="5"/>
  <c r="X1335" i="5" s="1"/>
  <c r="Y1334" i="5"/>
  <c r="W1334" i="5"/>
  <c r="X1334" i="5" s="1"/>
  <c r="Y1333" i="5"/>
  <c r="W1333" i="5"/>
  <c r="X1333" i="5" s="1"/>
  <c r="Y1332" i="5"/>
  <c r="W1332" i="5"/>
  <c r="X1332" i="5" s="1"/>
  <c r="Y1331" i="5"/>
  <c r="W1331" i="5"/>
  <c r="X1331" i="5" s="1"/>
  <c r="Y1330" i="5"/>
  <c r="W1330" i="5"/>
  <c r="X1330" i="5" s="1"/>
  <c r="Y1329" i="5"/>
  <c r="W1329" i="5"/>
  <c r="X1329" i="5" s="1"/>
  <c r="Y1328" i="5"/>
  <c r="W1328" i="5"/>
  <c r="X1328" i="5" s="1"/>
  <c r="Y1327" i="5"/>
  <c r="W1327" i="5"/>
  <c r="X1327" i="5" s="1"/>
  <c r="Y1326" i="5"/>
  <c r="W1326" i="5"/>
  <c r="X1326" i="5" s="1"/>
  <c r="Y1325" i="5"/>
  <c r="W1325" i="5"/>
  <c r="X1325" i="5" s="1"/>
  <c r="Y1324" i="5"/>
  <c r="W1324" i="5"/>
  <c r="X1324" i="5" s="1"/>
  <c r="Y1323" i="5"/>
  <c r="W1323" i="5"/>
  <c r="X1323" i="5" s="1"/>
  <c r="Y1322" i="5"/>
  <c r="W1322" i="5"/>
  <c r="X1322" i="5" s="1"/>
  <c r="Y1321" i="5"/>
  <c r="W1321" i="5"/>
  <c r="X1321" i="5" s="1"/>
  <c r="Y1320" i="5"/>
  <c r="W1320" i="5"/>
  <c r="X1320" i="5" s="1"/>
  <c r="Y1319" i="5"/>
  <c r="W1319" i="5"/>
  <c r="X1319" i="5" s="1"/>
  <c r="Y1318" i="5"/>
  <c r="W1318" i="5"/>
  <c r="X1318" i="5" s="1"/>
  <c r="Y1317" i="5"/>
  <c r="W1317" i="5"/>
  <c r="X1317" i="5" s="1"/>
  <c r="Y1316" i="5"/>
  <c r="W1316" i="5"/>
  <c r="X1316" i="5" s="1"/>
  <c r="Y1315" i="5"/>
  <c r="W1315" i="5"/>
  <c r="X1315" i="5" s="1"/>
  <c r="Y1314" i="5"/>
  <c r="W1314" i="5"/>
  <c r="X1314" i="5" s="1"/>
  <c r="Y1313" i="5"/>
  <c r="W1313" i="5"/>
  <c r="X1313" i="5" s="1"/>
  <c r="Y1312" i="5"/>
  <c r="W1312" i="5"/>
  <c r="X1312" i="5" s="1"/>
  <c r="Y1311" i="5"/>
  <c r="W1311" i="5"/>
  <c r="X1311" i="5" s="1"/>
  <c r="Y1310" i="5"/>
  <c r="W1310" i="5"/>
  <c r="X1310" i="5" s="1"/>
  <c r="Y1309" i="5"/>
  <c r="W1309" i="5"/>
  <c r="X1309" i="5" s="1"/>
  <c r="Y1308" i="5"/>
  <c r="W1308" i="5"/>
  <c r="X1308" i="5" s="1"/>
  <c r="Y1307" i="5"/>
  <c r="W1307" i="5"/>
  <c r="X1307" i="5" s="1"/>
  <c r="Y1306" i="5"/>
  <c r="W1306" i="5"/>
  <c r="X1306" i="5" s="1"/>
  <c r="Y1305" i="5"/>
  <c r="W1305" i="5"/>
  <c r="X1305" i="5" s="1"/>
  <c r="Y1304" i="5"/>
  <c r="W1304" i="5"/>
  <c r="X1304" i="5" s="1"/>
  <c r="Y1303" i="5"/>
  <c r="W1303" i="5"/>
  <c r="X1303" i="5" s="1"/>
  <c r="Y1302" i="5"/>
  <c r="W1302" i="5"/>
  <c r="X1302" i="5" s="1"/>
  <c r="Y1301" i="5"/>
  <c r="W1301" i="5"/>
  <c r="X1301" i="5" s="1"/>
  <c r="Y1300" i="5"/>
  <c r="W1300" i="5"/>
  <c r="X1300" i="5" s="1"/>
  <c r="Y1299" i="5"/>
  <c r="W1299" i="5"/>
  <c r="X1299" i="5" s="1"/>
  <c r="Y1298" i="5"/>
  <c r="W1298" i="5"/>
  <c r="X1298" i="5" s="1"/>
  <c r="Y1297" i="5"/>
  <c r="W1297" i="5"/>
  <c r="X1297" i="5" s="1"/>
  <c r="Y1296" i="5"/>
  <c r="W1296" i="5"/>
  <c r="X1296" i="5" s="1"/>
  <c r="Y1295" i="5"/>
  <c r="W1295" i="5"/>
  <c r="X1295" i="5" s="1"/>
  <c r="Y1294" i="5"/>
  <c r="W1294" i="5"/>
  <c r="X1294" i="5" s="1"/>
  <c r="Y1293" i="5"/>
  <c r="W1293" i="5"/>
  <c r="X1293" i="5" s="1"/>
  <c r="Y1292" i="5"/>
  <c r="W1292" i="5"/>
  <c r="X1292" i="5" s="1"/>
  <c r="Y1291" i="5"/>
  <c r="W1291" i="5"/>
  <c r="X1291" i="5" s="1"/>
  <c r="Y1290" i="5"/>
  <c r="W1290" i="5"/>
  <c r="X1290" i="5" s="1"/>
  <c r="Y1289" i="5"/>
  <c r="W1289" i="5"/>
  <c r="X1289" i="5" s="1"/>
  <c r="Y1288" i="5"/>
  <c r="W1288" i="5"/>
  <c r="X1288" i="5" s="1"/>
  <c r="Y1287" i="5"/>
  <c r="W1287" i="5"/>
  <c r="X1287" i="5" s="1"/>
  <c r="Y1286" i="5"/>
  <c r="W1286" i="5"/>
  <c r="X1286" i="5" s="1"/>
  <c r="Y1285" i="5"/>
  <c r="W1285" i="5"/>
  <c r="X1285" i="5" s="1"/>
  <c r="Y1284" i="5"/>
  <c r="W1284" i="5"/>
  <c r="X1284" i="5" s="1"/>
  <c r="Y1283" i="5"/>
  <c r="W1283" i="5"/>
  <c r="X1283" i="5" s="1"/>
  <c r="Y1282" i="5"/>
  <c r="W1282" i="5"/>
  <c r="X1282" i="5" s="1"/>
  <c r="Y1281" i="5"/>
  <c r="W1281" i="5"/>
  <c r="X1281" i="5" s="1"/>
  <c r="Y1280" i="5"/>
  <c r="W1280" i="5"/>
  <c r="X1280" i="5" s="1"/>
  <c r="Y1279" i="5"/>
  <c r="W1279" i="5"/>
  <c r="X1279" i="5" s="1"/>
  <c r="Y1278" i="5"/>
  <c r="W1278" i="5"/>
  <c r="X1278" i="5" s="1"/>
  <c r="Y1277" i="5"/>
  <c r="W1277" i="5"/>
  <c r="X1277" i="5" s="1"/>
  <c r="Y1276" i="5"/>
  <c r="W1276" i="5"/>
  <c r="X1276" i="5" s="1"/>
  <c r="Y1275" i="5"/>
  <c r="W1275" i="5"/>
  <c r="X1275" i="5" s="1"/>
  <c r="Y1274" i="5"/>
  <c r="W1274" i="5"/>
  <c r="X1274" i="5" s="1"/>
  <c r="Y1273" i="5"/>
  <c r="W1273" i="5"/>
  <c r="X1273" i="5" s="1"/>
  <c r="Y1272" i="5"/>
  <c r="W1272" i="5"/>
  <c r="X1272" i="5" s="1"/>
  <c r="Y1271" i="5"/>
  <c r="W1271" i="5"/>
  <c r="X1271" i="5" s="1"/>
  <c r="Y1270" i="5"/>
  <c r="W1270" i="5"/>
  <c r="X1270" i="5" s="1"/>
  <c r="Y1269" i="5"/>
  <c r="W1269" i="5"/>
  <c r="X1269" i="5" s="1"/>
  <c r="Y1268" i="5"/>
  <c r="W1268" i="5"/>
  <c r="X1268" i="5" s="1"/>
  <c r="Y1267" i="5"/>
  <c r="W1267" i="5"/>
  <c r="X1267" i="5" s="1"/>
  <c r="Y1266" i="5"/>
  <c r="W1266" i="5"/>
  <c r="X1266" i="5" s="1"/>
  <c r="Y1265" i="5"/>
  <c r="W1265" i="5"/>
  <c r="X1265" i="5" s="1"/>
  <c r="Y1264" i="5"/>
  <c r="W1264" i="5"/>
  <c r="X1264" i="5" s="1"/>
  <c r="Y1263" i="5"/>
  <c r="W1263" i="5"/>
  <c r="X1263" i="5" s="1"/>
  <c r="Y1262" i="5"/>
  <c r="W1262" i="5"/>
  <c r="X1262" i="5" s="1"/>
  <c r="Y1261" i="5"/>
  <c r="W1261" i="5"/>
  <c r="X1261" i="5" s="1"/>
  <c r="Y1260" i="5"/>
  <c r="W1260" i="5"/>
  <c r="X1260" i="5" s="1"/>
  <c r="Y1259" i="5"/>
  <c r="W1259" i="5"/>
  <c r="X1259" i="5" s="1"/>
  <c r="Y1258" i="5"/>
  <c r="W1258" i="5"/>
  <c r="X1258" i="5" s="1"/>
  <c r="Y1257" i="5"/>
  <c r="W1257" i="5"/>
  <c r="X1257" i="5" s="1"/>
  <c r="Y1256" i="5"/>
  <c r="W1256" i="5"/>
  <c r="X1256" i="5" s="1"/>
  <c r="Y1255" i="5"/>
  <c r="W1255" i="5"/>
  <c r="X1255" i="5" s="1"/>
  <c r="Y1254" i="5"/>
  <c r="W1254" i="5"/>
  <c r="X1254" i="5" s="1"/>
  <c r="Y1253" i="5"/>
  <c r="W1253" i="5"/>
  <c r="X1253" i="5" s="1"/>
  <c r="Y1252" i="5"/>
  <c r="W1252" i="5"/>
  <c r="X1252" i="5" s="1"/>
  <c r="Y1251" i="5"/>
  <c r="W1251" i="5"/>
  <c r="X1251" i="5" s="1"/>
  <c r="Y1250" i="5"/>
  <c r="W1250" i="5"/>
  <c r="X1250" i="5" s="1"/>
  <c r="Y1249" i="5"/>
  <c r="W1249" i="5"/>
  <c r="X1249" i="5" s="1"/>
  <c r="Y1248" i="5"/>
  <c r="W1248" i="5"/>
  <c r="X1248" i="5" s="1"/>
  <c r="Y1247" i="5"/>
  <c r="W1247" i="5"/>
  <c r="X1247" i="5" s="1"/>
  <c r="Y1246" i="5"/>
  <c r="W1246" i="5"/>
  <c r="X1246" i="5" s="1"/>
  <c r="Y1245" i="5"/>
  <c r="W1245" i="5"/>
  <c r="X1245" i="5" s="1"/>
  <c r="Y1244" i="5"/>
  <c r="W1244" i="5"/>
  <c r="X1244" i="5" s="1"/>
  <c r="Y1243" i="5"/>
  <c r="W1243" i="5"/>
  <c r="X1243" i="5" s="1"/>
  <c r="Y1242" i="5"/>
  <c r="W1242" i="5"/>
  <c r="X1242" i="5" s="1"/>
  <c r="Y1241" i="5"/>
  <c r="W1241" i="5"/>
  <c r="X1241" i="5" s="1"/>
  <c r="Y1240" i="5"/>
  <c r="W1240" i="5"/>
  <c r="X1240" i="5" s="1"/>
  <c r="Y1239" i="5"/>
  <c r="W1239" i="5"/>
  <c r="X1239" i="5" s="1"/>
  <c r="Y1238" i="5"/>
  <c r="W1238" i="5"/>
  <c r="X1238" i="5" s="1"/>
  <c r="Y1237" i="5"/>
  <c r="W1237" i="5"/>
  <c r="X1237" i="5" s="1"/>
  <c r="Y1236" i="5"/>
  <c r="W1236" i="5"/>
  <c r="X1236" i="5" s="1"/>
  <c r="Y1235" i="5"/>
  <c r="W1235" i="5"/>
  <c r="X1235" i="5" s="1"/>
  <c r="Y1234" i="5"/>
  <c r="W1234" i="5"/>
  <c r="X1234" i="5" s="1"/>
  <c r="Y1233" i="5"/>
  <c r="W1233" i="5"/>
  <c r="X1233" i="5" s="1"/>
  <c r="Y1232" i="5"/>
  <c r="W1232" i="5"/>
  <c r="X1232" i="5" s="1"/>
  <c r="Y1231" i="5"/>
  <c r="W1231" i="5"/>
  <c r="X1231" i="5" s="1"/>
  <c r="Y1230" i="5"/>
  <c r="W1230" i="5"/>
  <c r="X1230" i="5" s="1"/>
  <c r="Y1229" i="5"/>
  <c r="W1229" i="5"/>
  <c r="X1229" i="5" s="1"/>
  <c r="Y1228" i="5"/>
  <c r="W1228" i="5"/>
  <c r="X1228" i="5" s="1"/>
  <c r="Y1227" i="5"/>
  <c r="W1227" i="5"/>
  <c r="X1227" i="5" s="1"/>
  <c r="Y1226" i="5"/>
  <c r="W1226" i="5"/>
  <c r="X1226" i="5" s="1"/>
  <c r="Y1225" i="5"/>
  <c r="W1225" i="5"/>
  <c r="X1225" i="5" s="1"/>
  <c r="Y1224" i="5"/>
  <c r="W1224" i="5"/>
  <c r="X1224" i="5" s="1"/>
  <c r="Y1223" i="5"/>
  <c r="W1223" i="5"/>
  <c r="X1223" i="5" s="1"/>
  <c r="Y1222" i="5"/>
  <c r="W1222" i="5"/>
  <c r="X1222" i="5" s="1"/>
  <c r="Y1221" i="5"/>
  <c r="W1221" i="5"/>
  <c r="X1221" i="5" s="1"/>
  <c r="Y1220" i="5"/>
  <c r="W1220" i="5"/>
  <c r="X1220" i="5" s="1"/>
  <c r="Y1219" i="5"/>
  <c r="W1219" i="5"/>
  <c r="X1219" i="5" s="1"/>
  <c r="Y1218" i="5"/>
  <c r="W1218" i="5"/>
  <c r="X1218" i="5" s="1"/>
  <c r="Y1217" i="5"/>
  <c r="W1217" i="5"/>
  <c r="X1217" i="5" s="1"/>
  <c r="Y1216" i="5"/>
  <c r="W1216" i="5"/>
  <c r="X1216" i="5" s="1"/>
  <c r="Y1215" i="5"/>
  <c r="W1215" i="5"/>
  <c r="X1215" i="5" s="1"/>
  <c r="Y1214" i="5"/>
  <c r="W1214" i="5"/>
  <c r="X1214" i="5" s="1"/>
  <c r="Y1213" i="5"/>
  <c r="W1213" i="5"/>
  <c r="X1213" i="5" s="1"/>
  <c r="Y1212" i="5"/>
  <c r="W1212" i="5"/>
  <c r="X1212" i="5" s="1"/>
  <c r="Y1211" i="5"/>
  <c r="W1211" i="5"/>
  <c r="X1211" i="5" s="1"/>
  <c r="Y1210" i="5"/>
  <c r="W1210" i="5"/>
  <c r="X1210" i="5" s="1"/>
  <c r="Y1209" i="5"/>
  <c r="W1209" i="5"/>
  <c r="X1209" i="5" s="1"/>
  <c r="Y1208" i="5"/>
  <c r="W1208" i="5"/>
  <c r="X1208" i="5" s="1"/>
  <c r="Y1207" i="5"/>
  <c r="W1207" i="5"/>
  <c r="X1207" i="5" s="1"/>
  <c r="Y1206" i="5"/>
  <c r="W1206" i="5"/>
  <c r="X1206" i="5" s="1"/>
  <c r="Y1205" i="5"/>
  <c r="W1205" i="5"/>
  <c r="X1205" i="5" s="1"/>
  <c r="Y1204" i="5"/>
  <c r="W1204" i="5"/>
  <c r="X1204" i="5" s="1"/>
  <c r="Y1203" i="5"/>
  <c r="W1203" i="5"/>
  <c r="X1203" i="5" s="1"/>
  <c r="Y1202" i="5"/>
  <c r="W1202" i="5"/>
  <c r="X1202" i="5" s="1"/>
  <c r="Y1201" i="5"/>
  <c r="W1201" i="5"/>
  <c r="X1201" i="5" s="1"/>
  <c r="Y1200" i="5"/>
  <c r="W1200" i="5"/>
  <c r="X1200" i="5" s="1"/>
  <c r="Y1199" i="5"/>
  <c r="W1199" i="5"/>
  <c r="X1199" i="5" s="1"/>
  <c r="Y1198" i="5"/>
  <c r="W1198" i="5"/>
  <c r="X1198" i="5" s="1"/>
  <c r="Y1197" i="5"/>
  <c r="W1197" i="5"/>
  <c r="X1197" i="5" s="1"/>
  <c r="Y1196" i="5"/>
  <c r="W1196" i="5"/>
  <c r="X1196" i="5" s="1"/>
  <c r="Y1195" i="5"/>
  <c r="W1195" i="5"/>
  <c r="X1195" i="5" s="1"/>
  <c r="Y1194" i="5"/>
  <c r="W1194" i="5"/>
  <c r="X1194" i="5" s="1"/>
  <c r="Y1193" i="5"/>
  <c r="W1193" i="5"/>
  <c r="X1193" i="5" s="1"/>
  <c r="Y1192" i="5"/>
  <c r="W1192" i="5"/>
  <c r="X1192" i="5" s="1"/>
  <c r="Y1191" i="5"/>
  <c r="W1191" i="5"/>
  <c r="X1191" i="5" s="1"/>
  <c r="Y1190" i="5"/>
  <c r="W1190" i="5"/>
  <c r="X1190" i="5" s="1"/>
  <c r="Y1189" i="5"/>
  <c r="W1189" i="5"/>
  <c r="X1189" i="5" s="1"/>
  <c r="Y1188" i="5"/>
  <c r="W1188" i="5"/>
  <c r="X1188" i="5" s="1"/>
  <c r="Y1187" i="5"/>
  <c r="W1187" i="5"/>
  <c r="X1187" i="5" s="1"/>
  <c r="Y1186" i="5"/>
  <c r="W1186" i="5"/>
  <c r="X1186" i="5" s="1"/>
  <c r="Y1185" i="5"/>
  <c r="W1185" i="5"/>
  <c r="X1185" i="5" s="1"/>
  <c r="Y1184" i="5"/>
  <c r="W1184" i="5"/>
  <c r="X1184" i="5" s="1"/>
  <c r="Y1183" i="5"/>
  <c r="W1183" i="5"/>
  <c r="X1183" i="5" s="1"/>
  <c r="Y1182" i="5"/>
  <c r="W1182" i="5"/>
  <c r="X1182" i="5" s="1"/>
  <c r="Y1181" i="5"/>
  <c r="W1181" i="5"/>
  <c r="X1181" i="5" s="1"/>
  <c r="Y1180" i="5"/>
  <c r="W1180" i="5"/>
  <c r="X1180" i="5" s="1"/>
  <c r="Y1179" i="5"/>
  <c r="W1179" i="5"/>
  <c r="X1179" i="5" s="1"/>
  <c r="Y1178" i="5"/>
  <c r="W1178" i="5"/>
  <c r="X1178" i="5" s="1"/>
  <c r="Y1177" i="5"/>
  <c r="W1177" i="5"/>
  <c r="X1177" i="5" s="1"/>
  <c r="Y1176" i="5"/>
  <c r="W1176" i="5"/>
  <c r="X1176" i="5" s="1"/>
  <c r="Y1175" i="5"/>
  <c r="W1175" i="5"/>
  <c r="X1175" i="5" s="1"/>
  <c r="Y1174" i="5"/>
  <c r="W1174" i="5"/>
  <c r="X1174" i="5" s="1"/>
  <c r="Y1173" i="5"/>
  <c r="W1173" i="5"/>
  <c r="X1173" i="5" s="1"/>
  <c r="Y1172" i="5"/>
  <c r="W1172" i="5"/>
  <c r="X1172" i="5" s="1"/>
  <c r="Y1171" i="5"/>
  <c r="W1171" i="5"/>
  <c r="X1171" i="5" s="1"/>
  <c r="Y1170" i="5"/>
  <c r="W1170" i="5"/>
  <c r="X1170" i="5" s="1"/>
  <c r="Y1169" i="5"/>
  <c r="W1169" i="5"/>
  <c r="X1169" i="5" s="1"/>
  <c r="Y1168" i="5"/>
  <c r="W1168" i="5"/>
  <c r="X1168" i="5" s="1"/>
  <c r="Y1167" i="5"/>
  <c r="W1167" i="5"/>
  <c r="X1167" i="5" s="1"/>
  <c r="Y1166" i="5"/>
  <c r="W1166" i="5"/>
  <c r="X1166" i="5" s="1"/>
  <c r="Y1165" i="5"/>
  <c r="W1165" i="5"/>
  <c r="X1165" i="5" s="1"/>
  <c r="Y1164" i="5"/>
  <c r="W1164" i="5"/>
  <c r="X1164" i="5" s="1"/>
  <c r="Y1163" i="5"/>
  <c r="W1163" i="5"/>
  <c r="X1163" i="5" s="1"/>
  <c r="Y1162" i="5"/>
  <c r="W1162" i="5"/>
  <c r="X1162" i="5" s="1"/>
  <c r="Y1161" i="5"/>
  <c r="W1161" i="5"/>
  <c r="X1161" i="5" s="1"/>
  <c r="Y1160" i="5"/>
  <c r="W1160" i="5"/>
  <c r="X1160" i="5" s="1"/>
  <c r="Y1159" i="5"/>
  <c r="W1159" i="5"/>
  <c r="X1159" i="5" s="1"/>
  <c r="Y1158" i="5"/>
  <c r="W1158" i="5"/>
  <c r="X1158" i="5" s="1"/>
  <c r="Y1157" i="5"/>
  <c r="W1157" i="5"/>
  <c r="X1157" i="5" s="1"/>
  <c r="Y1156" i="5"/>
  <c r="W1156" i="5"/>
  <c r="X1156" i="5" s="1"/>
  <c r="Y1155" i="5"/>
  <c r="W1155" i="5"/>
  <c r="X1155" i="5" s="1"/>
  <c r="Y1154" i="5"/>
  <c r="W1154" i="5"/>
  <c r="X1154" i="5" s="1"/>
  <c r="Y1153" i="5"/>
  <c r="W1153" i="5"/>
  <c r="X1153" i="5" s="1"/>
  <c r="Y1152" i="5"/>
  <c r="W1152" i="5"/>
  <c r="X1152" i="5" s="1"/>
  <c r="Y1151" i="5"/>
  <c r="W1151" i="5"/>
  <c r="X1151" i="5" s="1"/>
  <c r="Y1150" i="5"/>
  <c r="W1150" i="5"/>
  <c r="X1150" i="5" s="1"/>
  <c r="Y1149" i="5"/>
  <c r="W1149" i="5"/>
  <c r="X1149" i="5" s="1"/>
  <c r="Y1148" i="5"/>
  <c r="W1148" i="5"/>
  <c r="X1148" i="5" s="1"/>
  <c r="Y1147" i="5"/>
  <c r="W1147" i="5"/>
  <c r="X1147" i="5" s="1"/>
  <c r="Y1146" i="5"/>
  <c r="W1146" i="5"/>
  <c r="X1146" i="5" s="1"/>
  <c r="Y1145" i="5"/>
  <c r="W1145" i="5"/>
  <c r="X1145" i="5" s="1"/>
  <c r="Y1144" i="5"/>
  <c r="W1144" i="5"/>
  <c r="X1144" i="5" s="1"/>
  <c r="Y1143" i="5"/>
  <c r="W1143" i="5"/>
  <c r="X1143" i="5" s="1"/>
  <c r="Y1142" i="5"/>
  <c r="W1142" i="5"/>
  <c r="X1142" i="5" s="1"/>
  <c r="Y1141" i="5"/>
  <c r="W1141" i="5"/>
  <c r="X1141" i="5" s="1"/>
  <c r="Y1140" i="5"/>
  <c r="W1140" i="5"/>
  <c r="X1140" i="5" s="1"/>
  <c r="Y1139" i="5"/>
  <c r="W1139" i="5"/>
  <c r="X1139" i="5" s="1"/>
  <c r="Y1138" i="5"/>
  <c r="W1138" i="5"/>
  <c r="X1138" i="5" s="1"/>
  <c r="Y1137" i="5"/>
  <c r="W1137" i="5"/>
  <c r="X1137" i="5" s="1"/>
  <c r="Y1136" i="5"/>
  <c r="W1136" i="5"/>
  <c r="X1136" i="5" s="1"/>
  <c r="Y1135" i="5"/>
  <c r="W1135" i="5"/>
  <c r="X1135" i="5" s="1"/>
  <c r="Y1134" i="5"/>
  <c r="W1134" i="5"/>
  <c r="X1134" i="5" s="1"/>
  <c r="Y1133" i="5"/>
  <c r="W1133" i="5"/>
  <c r="X1133" i="5" s="1"/>
  <c r="Y1132" i="5"/>
  <c r="W1132" i="5"/>
  <c r="X1132" i="5" s="1"/>
  <c r="Y1131" i="5"/>
  <c r="W1131" i="5"/>
  <c r="X1131" i="5" s="1"/>
  <c r="Y1130" i="5"/>
  <c r="W1130" i="5"/>
  <c r="X1130" i="5" s="1"/>
  <c r="Y1129" i="5"/>
  <c r="W1129" i="5"/>
  <c r="X1129" i="5" s="1"/>
  <c r="Y1128" i="5"/>
  <c r="W1128" i="5"/>
  <c r="X1128" i="5" s="1"/>
  <c r="Y1127" i="5"/>
  <c r="W1127" i="5"/>
  <c r="X1127" i="5" s="1"/>
  <c r="Y1126" i="5"/>
  <c r="W1126" i="5"/>
  <c r="X1126" i="5" s="1"/>
  <c r="Y1125" i="5"/>
  <c r="W1125" i="5"/>
  <c r="X1125" i="5" s="1"/>
  <c r="Y1124" i="5"/>
  <c r="W1124" i="5"/>
  <c r="X1124" i="5" s="1"/>
  <c r="Y1123" i="5"/>
  <c r="W1123" i="5"/>
  <c r="X1123" i="5" s="1"/>
  <c r="Y1122" i="5"/>
  <c r="W1122" i="5"/>
  <c r="X1122" i="5" s="1"/>
  <c r="Y1121" i="5"/>
  <c r="W1121" i="5"/>
  <c r="X1121" i="5" s="1"/>
  <c r="Y1120" i="5"/>
  <c r="W1120" i="5"/>
  <c r="X1120" i="5" s="1"/>
  <c r="Y1119" i="5"/>
  <c r="W1119" i="5"/>
  <c r="X1119" i="5" s="1"/>
  <c r="Y1118" i="5"/>
  <c r="W1118" i="5"/>
  <c r="X1118" i="5" s="1"/>
  <c r="Y1117" i="5"/>
  <c r="W1117" i="5"/>
  <c r="X1117" i="5" s="1"/>
  <c r="Y1116" i="5"/>
  <c r="W1116" i="5"/>
  <c r="X1116" i="5" s="1"/>
  <c r="Y1115" i="5"/>
  <c r="W1115" i="5"/>
  <c r="X1115" i="5" s="1"/>
  <c r="Y1114" i="5"/>
  <c r="W1114" i="5"/>
  <c r="X1114" i="5" s="1"/>
  <c r="Y1113" i="5"/>
  <c r="W1113" i="5"/>
  <c r="X1113" i="5" s="1"/>
  <c r="Y1112" i="5"/>
  <c r="W1112" i="5"/>
  <c r="X1112" i="5" s="1"/>
  <c r="Y1111" i="5"/>
  <c r="W1111" i="5"/>
  <c r="X1111" i="5" s="1"/>
  <c r="Y1110" i="5"/>
  <c r="W1110" i="5"/>
  <c r="X1110" i="5" s="1"/>
  <c r="Y1109" i="5"/>
  <c r="W1109" i="5"/>
  <c r="X1109" i="5" s="1"/>
  <c r="Y1108" i="5"/>
  <c r="W1108" i="5"/>
  <c r="X1108" i="5" s="1"/>
  <c r="Y1107" i="5"/>
  <c r="W1107" i="5"/>
  <c r="X1107" i="5" s="1"/>
  <c r="Y1106" i="5"/>
  <c r="W1106" i="5"/>
  <c r="X1106" i="5" s="1"/>
  <c r="Y1105" i="5"/>
  <c r="W1105" i="5"/>
  <c r="X1105" i="5" s="1"/>
  <c r="Y1104" i="5"/>
  <c r="W1104" i="5"/>
  <c r="X1104" i="5" s="1"/>
  <c r="Y1103" i="5"/>
  <c r="W1103" i="5"/>
  <c r="X1103" i="5" s="1"/>
  <c r="Y1102" i="5"/>
  <c r="W1102" i="5"/>
  <c r="X1102" i="5" s="1"/>
  <c r="Y1101" i="5"/>
  <c r="W1101" i="5"/>
  <c r="X1101" i="5" s="1"/>
  <c r="Y1100" i="5"/>
  <c r="W1100" i="5"/>
  <c r="X1100" i="5" s="1"/>
  <c r="Y1099" i="5"/>
  <c r="W1099" i="5"/>
  <c r="X1099" i="5" s="1"/>
  <c r="Y1098" i="5"/>
  <c r="W1098" i="5"/>
  <c r="X1098" i="5" s="1"/>
  <c r="Y1097" i="5"/>
  <c r="W1097" i="5"/>
  <c r="X1097" i="5" s="1"/>
  <c r="Y1096" i="5"/>
  <c r="W1096" i="5"/>
  <c r="X1096" i="5" s="1"/>
  <c r="Y1095" i="5"/>
  <c r="W1095" i="5"/>
  <c r="X1095" i="5" s="1"/>
  <c r="Y1094" i="5"/>
  <c r="W1094" i="5"/>
  <c r="X1094" i="5" s="1"/>
  <c r="Y1093" i="5"/>
  <c r="W1093" i="5"/>
  <c r="X1093" i="5" s="1"/>
  <c r="Y1092" i="5"/>
  <c r="W1092" i="5"/>
  <c r="X1092" i="5" s="1"/>
  <c r="Y1091" i="5"/>
  <c r="W1091" i="5"/>
  <c r="X1091" i="5" s="1"/>
  <c r="Y1090" i="5"/>
  <c r="W1090" i="5"/>
  <c r="X1090" i="5" s="1"/>
  <c r="Y1089" i="5"/>
  <c r="W1089" i="5"/>
  <c r="X1089" i="5" s="1"/>
  <c r="Y1088" i="5"/>
  <c r="W1088" i="5"/>
  <c r="X1088" i="5" s="1"/>
  <c r="Y1087" i="5"/>
  <c r="W1087" i="5"/>
  <c r="X1087" i="5" s="1"/>
  <c r="Y1086" i="5"/>
  <c r="W1086" i="5"/>
  <c r="X1086" i="5" s="1"/>
  <c r="Y1085" i="5"/>
  <c r="W1085" i="5"/>
  <c r="X1085" i="5" s="1"/>
  <c r="Y1084" i="5"/>
  <c r="W1084" i="5"/>
  <c r="X1084" i="5" s="1"/>
  <c r="Y1083" i="5"/>
  <c r="W1083" i="5"/>
  <c r="X1083" i="5" s="1"/>
  <c r="Y1082" i="5"/>
  <c r="W1082" i="5"/>
  <c r="X1082" i="5" s="1"/>
  <c r="Y1081" i="5"/>
  <c r="W1081" i="5"/>
  <c r="X1081" i="5" s="1"/>
  <c r="Y1080" i="5"/>
  <c r="W1080" i="5"/>
  <c r="X1080" i="5" s="1"/>
  <c r="Y1079" i="5"/>
  <c r="W1079" i="5"/>
  <c r="X1079" i="5" s="1"/>
  <c r="Y1078" i="5"/>
  <c r="W1078" i="5"/>
  <c r="X1078" i="5" s="1"/>
  <c r="Y1077" i="5"/>
  <c r="W1077" i="5"/>
  <c r="X1077" i="5" s="1"/>
  <c r="Y1076" i="5"/>
  <c r="W1076" i="5"/>
  <c r="X1076" i="5" s="1"/>
  <c r="Y1075" i="5"/>
  <c r="W1075" i="5"/>
  <c r="X1075" i="5" s="1"/>
  <c r="Y1074" i="5"/>
  <c r="W1074" i="5"/>
  <c r="X1074" i="5" s="1"/>
  <c r="Y1073" i="5"/>
  <c r="W1073" i="5"/>
  <c r="X1073" i="5" s="1"/>
  <c r="Y1072" i="5"/>
  <c r="W1072" i="5"/>
  <c r="X1072" i="5" s="1"/>
  <c r="Y1071" i="5"/>
  <c r="W1071" i="5"/>
  <c r="X1071" i="5" s="1"/>
  <c r="Y1070" i="5"/>
  <c r="W1070" i="5"/>
  <c r="X1070" i="5" s="1"/>
  <c r="Y1069" i="5"/>
  <c r="W1069" i="5"/>
  <c r="X1069" i="5" s="1"/>
  <c r="Y1068" i="5"/>
  <c r="W1068" i="5"/>
  <c r="X1068" i="5" s="1"/>
  <c r="Y1067" i="5"/>
  <c r="W1067" i="5"/>
  <c r="X1067" i="5" s="1"/>
  <c r="Y1066" i="5"/>
  <c r="W1066" i="5"/>
  <c r="X1066" i="5" s="1"/>
  <c r="Y1065" i="5"/>
  <c r="W1065" i="5"/>
  <c r="X1065" i="5" s="1"/>
  <c r="Y1064" i="5"/>
  <c r="W1064" i="5"/>
  <c r="X1064" i="5" s="1"/>
  <c r="Y1063" i="5"/>
  <c r="W1063" i="5"/>
  <c r="X1063" i="5" s="1"/>
  <c r="Y1062" i="5"/>
  <c r="W1062" i="5"/>
  <c r="X1062" i="5" s="1"/>
  <c r="Y1061" i="5"/>
  <c r="W1061" i="5"/>
  <c r="X1061" i="5" s="1"/>
  <c r="Y1060" i="5"/>
  <c r="W1060" i="5"/>
  <c r="X1060" i="5" s="1"/>
  <c r="Y1059" i="5"/>
  <c r="W1059" i="5"/>
  <c r="X1059" i="5" s="1"/>
  <c r="Y1058" i="5"/>
  <c r="W1058" i="5"/>
  <c r="X1058" i="5" s="1"/>
  <c r="Y1057" i="5"/>
  <c r="W1057" i="5"/>
  <c r="X1057" i="5" s="1"/>
  <c r="Y1056" i="5"/>
  <c r="W1056" i="5"/>
  <c r="X1056" i="5" s="1"/>
  <c r="Y1055" i="5"/>
  <c r="W1055" i="5"/>
  <c r="X1055" i="5" s="1"/>
  <c r="Y1054" i="5"/>
  <c r="W1054" i="5"/>
  <c r="X1054" i="5" s="1"/>
  <c r="Y1053" i="5"/>
  <c r="W1053" i="5"/>
  <c r="X1053" i="5" s="1"/>
  <c r="Y1052" i="5"/>
  <c r="W1052" i="5"/>
  <c r="X1052" i="5" s="1"/>
  <c r="Y1051" i="5"/>
  <c r="W1051" i="5"/>
  <c r="X1051" i="5" s="1"/>
  <c r="Y1050" i="5"/>
  <c r="W1050" i="5"/>
  <c r="X1050" i="5" s="1"/>
  <c r="Y1049" i="5"/>
  <c r="W1049" i="5"/>
  <c r="X1049" i="5" s="1"/>
  <c r="Y1048" i="5"/>
  <c r="W1048" i="5"/>
  <c r="X1048" i="5" s="1"/>
  <c r="Y1047" i="5"/>
  <c r="W1047" i="5"/>
  <c r="X1047" i="5" s="1"/>
  <c r="Y1046" i="5"/>
  <c r="W1046" i="5"/>
  <c r="X1046" i="5" s="1"/>
  <c r="Y1045" i="5"/>
  <c r="W1045" i="5"/>
  <c r="X1045" i="5" s="1"/>
  <c r="Y1044" i="5"/>
  <c r="W1044" i="5"/>
  <c r="X1044" i="5" s="1"/>
  <c r="Y1043" i="5"/>
  <c r="W1043" i="5"/>
  <c r="X1043" i="5" s="1"/>
  <c r="Y1042" i="5"/>
  <c r="W1042" i="5"/>
  <c r="X1042" i="5" s="1"/>
  <c r="Y1041" i="5"/>
  <c r="W1041" i="5"/>
  <c r="X1041" i="5" s="1"/>
  <c r="Y1040" i="5"/>
  <c r="W1040" i="5"/>
  <c r="X1040" i="5" s="1"/>
  <c r="Y1039" i="5"/>
  <c r="W1039" i="5"/>
  <c r="X1039" i="5" s="1"/>
  <c r="Y1038" i="5"/>
  <c r="W1038" i="5"/>
  <c r="X1038" i="5" s="1"/>
  <c r="Y1037" i="5"/>
  <c r="W1037" i="5"/>
  <c r="X1037" i="5" s="1"/>
  <c r="Y1036" i="5"/>
  <c r="W1036" i="5"/>
  <c r="X1036" i="5" s="1"/>
  <c r="Y1035" i="5"/>
  <c r="W1035" i="5"/>
  <c r="X1035" i="5" s="1"/>
  <c r="Y1034" i="5"/>
  <c r="W1034" i="5"/>
  <c r="X1034" i="5" s="1"/>
  <c r="Y1033" i="5"/>
  <c r="W1033" i="5"/>
  <c r="X1033" i="5" s="1"/>
  <c r="Y1032" i="5"/>
  <c r="W1032" i="5"/>
  <c r="X1032" i="5" s="1"/>
  <c r="Y1031" i="5"/>
  <c r="W1031" i="5"/>
  <c r="X1031" i="5" s="1"/>
  <c r="Y1030" i="5"/>
  <c r="W1030" i="5"/>
  <c r="X1030" i="5" s="1"/>
  <c r="Y1029" i="5"/>
  <c r="W1029" i="5"/>
  <c r="X1029" i="5" s="1"/>
  <c r="Y1028" i="5"/>
  <c r="W1028" i="5"/>
  <c r="X1028" i="5" s="1"/>
  <c r="Y1027" i="5"/>
  <c r="W1027" i="5"/>
  <c r="X1027" i="5" s="1"/>
  <c r="Y1026" i="5"/>
  <c r="W1026" i="5"/>
  <c r="X1026" i="5" s="1"/>
  <c r="Y1025" i="5"/>
  <c r="W1025" i="5"/>
  <c r="X1025" i="5" s="1"/>
  <c r="Y1024" i="5"/>
  <c r="W1024" i="5"/>
  <c r="X1024" i="5" s="1"/>
  <c r="Y1023" i="5"/>
  <c r="W1023" i="5"/>
  <c r="X1023" i="5" s="1"/>
  <c r="Y1022" i="5"/>
  <c r="W1022" i="5"/>
  <c r="X1022" i="5" s="1"/>
  <c r="Y1021" i="5"/>
  <c r="W1021" i="5"/>
  <c r="X1021" i="5" s="1"/>
  <c r="Y1020" i="5"/>
  <c r="W1020" i="5"/>
  <c r="X1020" i="5" s="1"/>
  <c r="Y1019" i="5"/>
  <c r="W1019" i="5"/>
  <c r="X1019" i="5" s="1"/>
  <c r="Y1018" i="5"/>
  <c r="W1018" i="5"/>
  <c r="X1018" i="5" s="1"/>
  <c r="Y1017" i="5"/>
  <c r="W1017" i="5"/>
  <c r="X1017" i="5" s="1"/>
  <c r="Y1016" i="5"/>
  <c r="W1016" i="5"/>
  <c r="X1016" i="5" s="1"/>
  <c r="Y1015" i="5"/>
  <c r="W1015" i="5"/>
  <c r="X1015" i="5" s="1"/>
  <c r="Y1014" i="5"/>
  <c r="W1014" i="5"/>
  <c r="X1014" i="5" s="1"/>
  <c r="Y1013" i="5"/>
  <c r="W1013" i="5"/>
  <c r="X1013" i="5" s="1"/>
  <c r="Y1012" i="5"/>
  <c r="W1012" i="5"/>
  <c r="X1012" i="5" s="1"/>
  <c r="Y1011" i="5"/>
  <c r="W1011" i="5"/>
  <c r="X1011" i="5" s="1"/>
  <c r="Y1010" i="5"/>
  <c r="W1010" i="5"/>
  <c r="X1010" i="5" s="1"/>
  <c r="Y1009" i="5"/>
  <c r="W1009" i="5"/>
  <c r="X1009" i="5" s="1"/>
  <c r="Y1008" i="5"/>
  <c r="W1008" i="5"/>
  <c r="X1008" i="5" s="1"/>
  <c r="Y1007" i="5"/>
  <c r="W1007" i="5"/>
  <c r="X1007" i="5" s="1"/>
  <c r="Y1006" i="5"/>
  <c r="W1006" i="5"/>
  <c r="X1006" i="5" s="1"/>
  <c r="Y1005" i="5"/>
  <c r="W1005" i="5"/>
  <c r="X1005" i="5" s="1"/>
  <c r="Y1004" i="5"/>
  <c r="W1004" i="5"/>
  <c r="X1004" i="5" s="1"/>
  <c r="Y1003" i="5"/>
  <c r="W1003" i="5"/>
  <c r="X1003" i="5" s="1"/>
  <c r="Y1002" i="5"/>
  <c r="W1002" i="5"/>
  <c r="X1002" i="5" s="1"/>
  <c r="Y1001" i="5"/>
  <c r="W1001" i="5"/>
  <c r="X1001" i="5" s="1"/>
  <c r="Y1000" i="5"/>
  <c r="W1000" i="5"/>
  <c r="X1000" i="5" s="1"/>
  <c r="Y999" i="5"/>
  <c r="W999" i="5"/>
  <c r="X999" i="5" s="1"/>
  <c r="Y998" i="5"/>
  <c r="W998" i="5"/>
  <c r="X998" i="5" s="1"/>
  <c r="Y997" i="5"/>
  <c r="W997" i="5"/>
  <c r="X997" i="5" s="1"/>
  <c r="Y996" i="5"/>
  <c r="W996" i="5"/>
  <c r="X996" i="5" s="1"/>
  <c r="Y995" i="5"/>
  <c r="W995" i="5"/>
  <c r="X995" i="5" s="1"/>
  <c r="Y994" i="5"/>
  <c r="W994" i="5"/>
  <c r="X994" i="5" s="1"/>
  <c r="Y993" i="5"/>
  <c r="W993" i="5"/>
  <c r="X993" i="5" s="1"/>
  <c r="Y992" i="5"/>
  <c r="W992" i="5"/>
  <c r="X992" i="5" s="1"/>
  <c r="Y991" i="5"/>
  <c r="W991" i="5"/>
  <c r="X991" i="5" s="1"/>
  <c r="Y990" i="5"/>
  <c r="W990" i="5"/>
  <c r="X990" i="5" s="1"/>
  <c r="Y989" i="5"/>
  <c r="W989" i="5"/>
  <c r="X989" i="5" s="1"/>
  <c r="Y988" i="5"/>
  <c r="W988" i="5"/>
  <c r="X988" i="5" s="1"/>
  <c r="Y987" i="5"/>
  <c r="W987" i="5"/>
  <c r="X987" i="5" s="1"/>
  <c r="Y986" i="5"/>
  <c r="W986" i="5"/>
  <c r="X986" i="5" s="1"/>
  <c r="Y985" i="5"/>
  <c r="W985" i="5"/>
  <c r="X985" i="5" s="1"/>
  <c r="Y984" i="5"/>
  <c r="W984" i="5"/>
  <c r="X984" i="5" s="1"/>
  <c r="Y983" i="5"/>
  <c r="W983" i="5"/>
  <c r="X983" i="5" s="1"/>
  <c r="Y982" i="5"/>
  <c r="W982" i="5"/>
  <c r="X982" i="5" s="1"/>
  <c r="Y981" i="5"/>
  <c r="W981" i="5"/>
  <c r="X981" i="5" s="1"/>
  <c r="Y980" i="5"/>
  <c r="W980" i="5"/>
  <c r="X980" i="5" s="1"/>
  <c r="Y979" i="5"/>
  <c r="W979" i="5"/>
  <c r="X979" i="5" s="1"/>
  <c r="Y978" i="5"/>
  <c r="W978" i="5"/>
  <c r="X978" i="5" s="1"/>
  <c r="Y977" i="5"/>
  <c r="W977" i="5"/>
  <c r="X977" i="5" s="1"/>
  <c r="Y976" i="5"/>
  <c r="W976" i="5"/>
  <c r="X976" i="5" s="1"/>
  <c r="Y975" i="5"/>
  <c r="W975" i="5"/>
  <c r="X975" i="5" s="1"/>
  <c r="Y974" i="5"/>
  <c r="W974" i="5"/>
  <c r="X974" i="5" s="1"/>
  <c r="Y973" i="5"/>
  <c r="W973" i="5"/>
  <c r="X973" i="5" s="1"/>
  <c r="Y972" i="5"/>
  <c r="W972" i="5"/>
  <c r="X972" i="5" s="1"/>
  <c r="Y971" i="5"/>
  <c r="W971" i="5"/>
  <c r="X971" i="5" s="1"/>
  <c r="Y970" i="5"/>
  <c r="W970" i="5"/>
  <c r="X970" i="5" s="1"/>
  <c r="Y969" i="5"/>
  <c r="W969" i="5"/>
  <c r="X969" i="5" s="1"/>
  <c r="Y968" i="5"/>
  <c r="W968" i="5"/>
  <c r="X968" i="5" s="1"/>
  <c r="Y967" i="5"/>
  <c r="W967" i="5"/>
  <c r="X967" i="5" s="1"/>
  <c r="Y966" i="5"/>
  <c r="W966" i="5"/>
  <c r="X966" i="5" s="1"/>
  <c r="Y965" i="5"/>
  <c r="W965" i="5"/>
  <c r="X965" i="5" s="1"/>
  <c r="Y964" i="5"/>
  <c r="W964" i="5"/>
  <c r="X964" i="5" s="1"/>
  <c r="Y963" i="5"/>
  <c r="W963" i="5"/>
  <c r="X963" i="5" s="1"/>
  <c r="Y962" i="5"/>
  <c r="W962" i="5"/>
  <c r="X962" i="5" s="1"/>
  <c r="Y961" i="5"/>
  <c r="W961" i="5"/>
  <c r="X961" i="5" s="1"/>
  <c r="Y960" i="5"/>
  <c r="W960" i="5"/>
  <c r="X960" i="5" s="1"/>
  <c r="Y959" i="5"/>
  <c r="W959" i="5"/>
  <c r="X959" i="5" s="1"/>
  <c r="Y958" i="5"/>
  <c r="W958" i="5"/>
  <c r="X958" i="5" s="1"/>
  <c r="Y957" i="5"/>
  <c r="W957" i="5"/>
  <c r="X957" i="5" s="1"/>
  <c r="Y956" i="5"/>
  <c r="W956" i="5"/>
  <c r="X956" i="5" s="1"/>
  <c r="Y955" i="5"/>
  <c r="W955" i="5"/>
  <c r="X955" i="5" s="1"/>
  <c r="Y954" i="5"/>
  <c r="W954" i="5"/>
  <c r="X954" i="5" s="1"/>
  <c r="Y953" i="5"/>
  <c r="W953" i="5"/>
  <c r="X953" i="5" s="1"/>
  <c r="Y952" i="5"/>
  <c r="W952" i="5"/>
  <c r="X952" i="5" s="1"/>
  <c r="Y951" i="5"/>
  <c r="W951" i="5"/>
  <c r="X951" i="5" s="1"/>
  <c r="Y950" i="5"/>
  <c r="W950" i="5"/>
  <c r="X950" i="5" s="1"/>
  <c r="Y949" i="5"/>
  <c r="W949" i="5"/>
  <c r="X949" i="5" s="1"/>
  <c r="Y948" i="5"/>
  <c r="W948" i="5"/>
  <c r="X948" i="5" s="1"/>
  <c r="Y947" i="5"/>
  <c r="W947" i="5"/>
  <c r="X947" i="5" s="1"/>
  <c r="Y946" i="5"/>
  <c r="W946" i="5"/>
  <c r="X946" i="5" s="1"/>
  <c r="Y945" i="5"/>
  <c r="W945" i="5"/>
  <c r="X945" i="5" s="1"/>
  <c r="Y944" i="5"/>
  <c r="W944" i="5"/>
  <c r="X944" i="5" s="1"/>
  <c r="Y943" i="5"/>
  <c r="W943" i="5"/>
  <c r="X943" i="5" s="1"/>
  <c r="Y942" i="5"/>
  <c r="W942" i="5"/>
  <c r="X942" i="5" s="1"/>
  <c r="Y941" i="5"/>
  <c r="W941" i="5"/>
  <c r="X941" i="5" s="1"/>
  <c r="Y940" i="5"/>
  <c r="W940" i="5"/>
  <c r="X940" i="5" s="1"/>
  <c r="Y939" i="5"/>
  <c r="W939" i="5"/>
  <c r="X939" i="5" s="1"/>
  <c r="Y938" i="5"/>
  <c r="W938" i="5"/>
  <c r="X938" i="5" s="1"/>
  <c r="Y937" i="5"/>
  <c r="W937" i="5"/>
  <c r="X937" i="5" s="1"/>
  <c r="Y936" i="5"/>
  <c r="W936" i="5"/>
  <c r="X936" i="5" s="1"/>
  <c r="Y935" i="5"/>
  <c r="W935" i="5"/>
  <c r="X935" i="5" s="1"/>
  <c r="Y934" i="5"/>
  <c r="W934" i="5"/>
  <c r="X934" i="5" s="1"/>
  <c r="Y933" i="5"/>
  <c r="W933" i="5"/>
  <c r="X933" i="5" s="1"/>
  <c r="Y932" i="5"/>
  <c r="W932" i="5"/>
  <c r="X932" i="5" s="1"/>
  <c r="Y931" i="5"/>
  <c r="W931" i="5"/>
  <c r="X931" i="5" s="1"/>
  <c r="Y930" i="5"/>
  <c r="W930" i="5"/>
  <c r="X930" i="5" s="1"/>
  <c r="Y929" i="5"/>
  <c r="W929" i="5"/>
  <c r="X929" i="5" s="1"/>
  <c r="Y928" i="5"/>
  <c r="W928" i="5"/>
  <c r="X928" i="5" s="1"/>
  <c r="Y927" i="5"/>
  <c r="W927" i="5"/>
  <c r="X927" i="5" s="1"/>
  <c r="Y926" i="5"/>
  <c r="W926" i="5"/>
  <c r="X926" i="5" s="1"/>
  <c r="Y925" i="5"/>
  <c r="W925" i="5"/>
  <c r="X925" i="5" s="1"/>
  <c r="Y924" i="5"/>
  <c r="W924" i="5"/>
  <c r="X924" i="5" s="1"/>
  <c r="Y923" i="5"/>
  <c r="W923" i="5"/>
  <c r="X923" i="5" s="1"/>
  <c r="Y922" i="5"/>
  <c r="W922" i="5"/>
  <c r="X922" i="5" s="1"/>
  <c r="Y921" i="5"/>
  <c r="W921" i="5"/>
  <c r="X921" i="5" s="1"/>
  <c r="Y920" i="5"/>
  <c r="W920" i="5"/>
  <c r="X920" i="5" s="1"/>
  <c r="Y919" i="5"/>
  <c r="W919" i="5"/>
  <c r="X919" i="5" s="1"/>
  <c r="Y918" i="5"/>
  <c r="W918" i="5"/>
  <c r="X918" i="5" s="1"/>
  <c r="Y917" i="5"/>
  <c r="W917" i="5"/>
  <c r="X917" i="5" s="1"/>
  <c r="Y916" i="5"/>
  <c r="W916" i="5"/>
  <c r="X916" i="5" s="1"/>
  <c r="Y915" i="5"/>
  <c r="W915" i="5"/>
  <c r="X915" i="5" s="1"/>
  <c r="Y914" i="5"/>
  <c r="W914" i="5"/>
  <c r="X914" i="5" s="1"/>
  <c r="Y913" i="5"/>
  <c r="W913" i="5"/>
  <c r="X913" i="5" s="1"/>
  <c r="Y912" i="5"/>
  <c r="W912" i="5"/>
  <c r="X912" i="5" s="1"/>
  <c r="Y911" i="5"/>
  <c r="W911" i="5"/>
  <c r="X911" i="5" s="1"/>
  <c r="Y910" i="5"/>
  <c r="W910" i="5"/>
  <c r="X910" i="5" s="1"/>
  <c r="Y909" i="5"/>
  <c r="W909" i="5"/>
  <c r="X909" i="5" s="1"/>
  <c r="Y908" i="5"/>
  <c r="W908" i="5"/>
  <c r="X908" i="5" s="1"/>
  <c r="Y907" i="5"/>
  <c r="W907" i="5"/>
  <c r="X907" i="5" s="1"/>
  <c r="Y906" i="5"/>
  <c r="W906" i="5"/>
  <c r="X906" i="5" s="1"/>
  <c r="Y905" i="5"/>
  <c r="W905" i="5"/>
  <c r="X905" i="5" s="1"/>
  <c r="Y904" i="5"/>
  <c r="W904" i="5"/>
  <c r="X904" i="5" s="1"/>
  <c r="Y903" i="5"/>
  <c r="W903" i="5"/>
  <c r="X903" i="5" s="1"/>
  <c r="Y902" i="5"/>
  <c r="W902" i="5"/>
  <c r="X902" i="5" s="1"/>
  <c r="Y901" i="5"/>
  <c r="W901" i="5"/>
  <c r="X901" i="5" s="1"/>
  <c r="Y900" i="5"/>
  <c r="W900" i="5"/>
  <c r="X900" i="5" s="1"/>
  <c r="Y899" i="5"/>
  <c r="W899" i="5"/>
  <c r="X899" i="5" s="1"/>
  <c r="Y898" i="5"/>
  <c r="W898" i="5"/>
  <c r="X898" i="5" s="1"/>
  <c r="Y897" i="5"/>
  <c r="W897" i="5"/>
  <c r="X897" i="5" s="1"/>
  <c r="Y896" i="5"/>
  <c r="W896" i="5"/>
  <c r="X896" i="5" s="1"/>
  <c r="Y895" i="5"/>
  <c r="W895" i="5"/>
  <c r="X895" i="5" s="1"/>
  <c r="Y894" i="5"/>
  <c r="W894" i="5"/>
  <c r="X894" i="5" s="1"/>
  <c r="Y893" i="5"/>
  <c r="W893" i="5"/>
  <c r="X893" i="5" s="1"/>
  <c r="Y892" i="5"/>
  <c r="W892" i="5"/>
  <c r="X892" i="5" s="1"/>
  <c r="Y891" i="5"/>
  <c r="W891" i="5"/>
  <c r="X891" i="5" s="1"/>
  <c r="Y890" i="5"/>
  <c r="W890" i="5"/>
  <c r="X890" i="5" s="1"/>
  <c r="Y889" i="5"/>
  <c r="W889" i="5"/>
  <c r="X889" i="5" s="1"/>
  <c r="Y888" i="5"/>
  <c r="W888" i="5"/>
  <c r="X888" i="5" s="1"/>
  <c r="Y887" i="5"/>
  <c r="W887" i="5"/>
  <c r="X887" i="5" s="1"/>
  <c r="Y886" i="5"/>
  <c r="W886" i="5"/>
  <c r="X886" i="5" s="1"/>
  <c r="Y885" i="5"/>
  <c r="W885" i="5"/>
  <c r="X885" i="5" s="1"/>
  <c r="Y884" i="5"/>
  <c r="W884" i="5"/>
  <c r="X884" i="5" s="1"/>
  <c r="Y883" i="5"/>
  <c r="W883" i="5"/>
  <c r="X883" i="5" s="1"/>
  <c r="Y882" i="5"/>
  <c r="W882" i="5"/>
  <c r="X882" i="5" s="1"/>
  <c r="Y881" i="5"/>
  <c r="W881" i="5"/>
  <c r="X881" i="5" s="1"/>
  <c r="Y880" i="5"/>
  <c r="W880" i="5"/>
  <c r="X880" i="5" s="1"/>
  <c r="Y879" i="5"/>
  <c r="W879" i="5"/>
  <c r="X879" i="5" s="1"/>
  <c r="Y878" i="5"/>
  <c r="W878" i="5"/>
  <c r="X878" i="5" s="1"/>
  <c r="Y877" i="5"/>
  <c r="W877" i="5"/>
  <c r="X877" i="5" s="1"/>
  <c r="Y876" i="5"/>
  <c r="W876" i="5"/>
  <c r="X876" i="5" s="1"/>
  <c r="Y875" i="5"/>
  <c r="W875" i="5"/>
  <c r="X875" i="5" s="1"/>
  <c r="Y874" i="5"/>
  <c r="W874" i="5"/>
  <c r="X874" i="5" s="1"/>
  <c r="Y873" i="5"/>
  <c r="W873" i="5"/>
  <c r="X873" i="5" s="1"/>
  <c r="Y872" i="5"/>
  <c r="W872" i="5"/>
  <c r="X872" i="5" s="1"/>
  <c r="Y871" i="5"/>
  <c r="W871" i="5"/>
  <c r="X871" i="5" s="1"/>
  <c r="Y870" i="5"/>
  <c r="W870" i="5"/>
  <c r="X870" i="5" s="1"/>
  <c r="Y869" i="5"/>
  <c r="W869" i="5"/>
  <c r="X869" i="5" s="1"/>
  <c r="Y868" i="5"/>
  <c r="W868" i="5"/>
  <c r="X868" i="5" s="1"/>
  <c r="Y867" i="5"/>
  <c r="W867" i="5"/>
  <c r="X867" i="5" s="1"/>
  <c r="Y866" i="5"/>
  <c r="W866" i="5"/>
  <c r="X866" i="5" s="1"/>
  <c r="Y865" i="5"/>
  <c r="W865" i="5"/>
  <c r="X865" i="5" s="1"/>
  <c r="Y864" i="5"/>
  <c r="W864" i="5"/>
  <c r="X864" i="5" s="1"/>
  <c r="Y863" i="5"/>
  <c r="W863" i="5"/>
  <c r="X863" i="5" s="1"/>
  <c r="Y862" i="5"/>
  <c r="W862" i="5"/>
  <c r="X862" i="5" s="1"/>
  <c r="Y861" i="5"/>
  <c r="W861" i="5"/>
  <c r="X861" i="5" s="1"/>
  <c r="Y860" i="5"/>
  <c r="W860" i="5"/>
  <c r="X860" i="5" s="1"/>
  <c r="Y859" i="5"/>
  <c r="W859" i="5"/>
  <c r="X859" i="5" s="1"/>
  <c r="Y858" i="5"/>
  <c r="W858" i="5"/>
  <c r="X858" i="5" s="1"/>
  <c r="Y857" i="5"/>
  <c r="W857" i="5"/>
  <c r="X857" i="5" s="1"/>
  <c r="Y856" i="5"/>
  <c r="W856" i="5"/>
  <c r="X856" i="5" s="1"/>
  <c r="Y855" i="5"/>
  <c r="W855" i="5"/>
  <c r="X855" i="5" s="1"/>
  <c r="Y854" i="5"/>
  <c r="W854" i="5"/>
  <c r="X854" i="5" s="1"/>
  <c r="Y853" i="5"/>
  <c r="W853" i="5"/>
  <c r="X853" i="5" s="1"/>
  <c r="Y852" i="5"/>
  <c r="W852" i="5"/>
  <c r="X852" i="5" s="1"/>
  <c r="Y851" i="5"/>
  <c r="W851" i="5"/>
  <c r="X851" i="5" s="1"/>
  <c r="Y850" i="5"/>
  <c r="W850" i="5"/>
  <c r="X850" i="5" s="1"/>
  <c r="Y849" i="5"/>
  <c r="W849" i="5"/>
  <c r="X849" i="5" s="1"/>
  <c r="Y848" i="5"/>
  <c r="W848" i="5"/>
  <c r="X848" i="5" s="1"/>
  <c r="Y847" i="5"/>
  <c r="W847" i="5"/>
  <c r="X847" i="5" s="1"/>
  <c r="Y846" i="5"/>
  <c r="W846" i="5"/>
  <c r="X846" i="5" s="1"/>
  <c r="Y845" i="5"/>
  <c r="W845" i="5"/>
  <c r="X845" i="5" s="1"/>
  <c r="Y844" i="5"/>
  <c r="W844" i="5"/>
  <c r="X844" i="5" s="1"/>
  <c r="Y843" i="5"/>
  <c r="W843" i="5"/>
  <c r="X843" i="5" s="1"/>
  <c r="Y842" i="5"/>
  <c r="W842" i="5"/>
  <c r="X842" i="5" s="1"/>
  <c r="Y841" i="5"/>
  <c r="W841" i="5"/>
  <c r="X841" i="5" s="1"/>
  <c r="Y840" i="5"/>
  <c r="W840" i="5"/>
  <c r="X840" i="5" s="1"/>
  <c r="Y839" i="5"/>
  <c r="W839" i="5"/>
  <c r="X839" i="5" s="1"/>
  <c r="Y838" i="5"/>
  <c r="W838" i="5"/>
  <c r="X838" i="5" s="1"/>
  <c r="Y837" i="5"/>
  <c r="W837" i="5"/>
  <c r="X837" i="5" s="1"/>
  <c r="Y836" i="5"/>
  <c r="W836" i="5"/>
  <c r="X836" i="5" s="1"/>
  <c r="Y835" i="5"/>
  <c r="W835" i="5"/>
  <c r="X835" i="5" s="1"/>
  <c r="Y834" i="5"/>
  <c r="W834" i="5"/>
  <c r="X834" i="5" s="1"/>
  <c r="Y833" i="5"/>
  <c r="W833" i="5"/>
  <c r="X833" i="5" s="1"/>
  <c r="Y832" i="5"/>
  <c r="W832" i="5"/>
  <c r="X832" i="5" s="1"/>
  <c r="Y831" i="5"/>
  <c r="W831" i="5"/>
  <c r="X831" i="5" s="1"/>
  <c r="Y830" i="5"/>
  <c r="W830" i="5"/>
  <c r="X830" i="5" s="1"/>
  <c r="Y829" i="5"/>
  <c r="W829" i="5"/>
  <c r="X829" i="5" s="1"/>
  <c r="Y828" i="5"/>
  <c r="W828" i="5"/>
  <c r="X828" i="5" s="1"/>
  <c r="Y827" i="5"/>
  <c r="W827" i="5"/>
  <c r="X827" i="5" s="1"/>
  <c r="Y826" i="5"/>
  <c r="W826" i="5"/>
  <c r="X826" i="5" s="1"/>
  <c r="Y825" i="5"/>
  <c r="W825" i="5"/>
  <c r="X825" i="5" s="1"/>
  <c r="Y824" i="5"/>
  <c r="W824" i="5"/>
  <c r="X824" i="5" s="1"/>
  <c r="Y823" i="5"/>
  <c r="W823" i="5"/>
  <c r="X823" i="5" s="1"/>
  <c r="Y822" i="5"/>
  <c r="W822" i="5"/>
  <c r="X822" i="5" s="1"/>
  <c r="Y821" i="5"/>
  <c r="W821" i="5"/>
  <c r="X821" i="5" s="1"/>
  <c r="Y820" i="5"/>
  <c r="W820" i="5"/>
  <c r="X820" i="5" s="1"/>
  <c r="Y819" i="5"/>
  <c r="W819" i="5"/>
  <c r="X819" i="5" s="1"/>
  <c r="Y818" i="5"/>
  <c r="W818" i="5"/>
  <c r="X818" i="5" s="1"/>
  <c r="Y817" i="5"/>
  <c r="W817" i="5"/>
  <c r="X817" i="5" s="1"/>
  <c r="Y816" i="5"/>
  <c r="W816" i="5"/>
  <c r="X816" i="5" s="1"/>
  <c r="Y815" i="5"/>
  <c r="W815" i="5"/>
  <c r="X815" i="5" s="1"/>
  <c r="Y814" i="5"/>
  <c r="W814" i="5"/>
  <c r="X814" i="5" s="1"/>
  <c r="Y813" i="5"/>
  <c r="W813" i="5"/>
  <c r="X813" i="5" s="1"/>
  <c r="Y812" i="5"/>
  <c r="W812" i="5"/>
  <c r="X812" i="5" s="1"/>
  <c r="Y811" i="5"/>
  <c r="W811" i="5"/>
  <c r="X811" i="5" s="1"/>
  <c r="Y810" i="5"/>
  <c r="W810" i="5"/>
  <c r="X810" i="5" s="1"/>
  <c r="Y809" i="5"/>
  <c r="W809" i="5"/>
  <c r="X809" i="5" s="1"/>
  <c r="Y808" i="5"/>
  <c r="W808" i="5"/>
  <c r="X808" i="5" s="1"/>
  <c r="Y807" i="5"/>
  <c r="W807" i="5"/>
  <c r="X807" i="5" s="1"/>
  <c r="Y806" i="5"/>
  <c r="W806" i="5"/>
  <c r="X806" i="5" s="1"/>
  <c r="Y805" i="5"/>
  <c r="W805" i="5"/>
  <c r="X805" i="5" s="1"/>
  <c r="Y804" i="5"/>
  <c r="W804" i="5"/>
  <c r="X804" i="5" s="1"/>
  <c r="Y803" i="5"/>
  <c r="W803" i="5"/>
  <c r="X803" i="5" s="1"/>
  <c r="Y802" i="5"/>
  <c r="W802" i="5"/>
  <c r="X802" i="5" s="1"/>
  <c r="Y801" i="5"/>
  <c r="W801" i="5"/>
  <c r="X801" i="5" s="1"/>
  <c r="Y800" i="5"/>
  <c r="W800" i="5"/>
  <c r="X800" i="5" s="1"/>
  <c r="Y799" i="5"/>
  <c r="W799" i="5"/>
  <c r="X799" i="5" s="1"/>
  <c r="Y798" i="5"/>
  <c r="W798" i="5"/>
  <c r="X798" i="5" s="1"/>
  <c r="Y797" i="5"/>
  <c r="W797" i="5"/>
  <c r="X797" i="5" s="1"/>
  <c r="Y796" i="5"/>
  <c r="W796" i="5"/>
  <c r="X796" i="5" s="1"/>
  <c r="Y795" i="5"/>
  <c r="W795" i="5"/>
  <c r="X795" i="5" s="1"/>
  <c r="Y794" i="5"/>
  <c r="W794" i="5"/>
  <c r="X794" i="5" s="1"/>
  <c r="Y793" i="5"/>
  <c r="W793" i="5"/>
  <c r="X793" i="5" s="1"/>
  <c r="Y792" i="5"/>
  <c r="W792" i="5"/>
  <c r="X792" i="5" s="1"/>
  <c r="Y791" i="5"/>
  <c r="W791" i="5"/>
  <c r="X791" i="5" s="1"/>
  <c r="Y790" i="5"/>
  <c r="W790" i="5"/>
  <c r="X790" i="5" s="1"/>
  <c r="Y789" i="5"/>
  <c r="W789" i="5"/>
  <c r="X789" i="5" s="1"/>
  <c r="Y788" i="5"/>
  <c r="W788" i="5"/>
  <c r="X788" i="5" s="1"/>
  <c r="Y787" i="5"/>
  <c r="W787" i="5"/>
  <c r="X787" i="5" s="1"/>
  <c r="Y786" i="5"/>
  <c r="W786" i="5"/>
  <c r="X786" i="5" s="1"/>
  <c r="Y785" i="5"/>
  <c r="W785" i="5"/>
  <c r="X785" i="5" s="1"/>
  <c r="Y784" i="5"/>
  <c r="W784" i="5"/>
  <c r="X784" i="5" s="1"/>
  <c r="Y783" i="5"/>
  <c r="W783" i="5"/>
  <c r="X783" i="5" s="1"/>
  <c r="Y782" i="5"/>
  <c r="W782" i="5"/>
  <c r="X782" i="5" s="1"/>
  <c r="Y781" i="5"/>
  <c r="W781" i="5"/>
  <c r="X781" i="5" s="1"/>
  <c r="Y780" i="5"/>
  <c r="W780" i="5"/>
  <c r="X780" i="5" s="1"/>
  <c r="Y779" i="5"/>
  <c r="W779" i="5"/>
  <c r="X779" i="5" s="1"/>
  <c r="Y778" i="5"/>
  <c r="W778" i="5"/>
  <c r="X778" i="5" s="1"/>
  <c r="Y777" i="5"/>
  <c r="W777" i="5"/>
  <c r="X777" i="5" s="1"/>
  <c r="Y776" i="5"/>
  <c r="W776" i="5"/>
  <c r="X776" i="5" s="1"/>
  <c r="Y775" i="5"/>
  <c r="W775" i="5"/>
  <c r="X775" i="5" s="1"/>
  <c r="Y774" i="5"/>
  <c r="W774" i="5"/>
  <c r="X774" i="5" s="1"/>
  <c r="Y773" i="5"/>
  <c r="W773" i="5"/>
  <c r="X773" i="5" s="1"/>
  <c r="Y772" i="5"/>
  <c r="W772" i="5"/>
  <c r="X772" i="5" s="1"/>
  <c r="Y771" i="5"/>
  <c r="W771" i="5"/>
  <c r="X771" i="5" s="1"/>
  <c r="Y770" i="5"/>
  <c r="W770" i="5"/>
  <c r="X770" i="5" s="1"/>
  <c r="Y769" i="5"/>
  <c r="W769" i="5"/>
  <c r="X769" i="5" s="1"/>
  <c r="Y768" i="5"/>
  <c r="W768" i="5"/>
  <c r="X768" i="5" s="1"/>
  <c r="Y767" i="5"/>
  <c r="W767" i="5"/>
  <c r="X767" i="5" s="1"/>
  <c r="Y766" i="5"/>
  <c r="W766" i="5"/>
  <c r="X766" i="5" s="1"/>
  <c r="Y765" i="5"/>
  <c r="W765" i="5"/>
  <c r="X765" i="5" s="1"/>
  <c r="Y764" i="5"/>
  <c r="W764" i="5"/>
  <c r="X764" i="5" s="1"/>
  <c r="Y763" i="5"/>
  <c r="W763" i="5"/>
  <c r="X763" i="5" s="1"/>
  <c r="Y762" i="5"/>
  <c r="W762" i="5"/>
  <c r="X762" i="5" s="1"/>
  <c r="Y761" i="5"/>
  <c r="W761" i="5"/>
  <c r="X761" i="5" s="1"/>
  <c r="Y760" i="5"/>
  <c r="W760" i="5"/>
  <c r="X760" i="5" s="1"/>
  <c r="Y759" i="5"/>
  <c r="W759" i="5"/>
  <c r="X759" i="5" s="1"/>
  <c r="Y758" i="5"/>
  <c r="W758" i="5"/>
  <c r="X758" i="5" s="1"/>
  <c r="Y757" i="5"/>
  <c r="W757" i="5"/>
  <c r="X757" i="5" s="1"/>
  <c r="Y756" i="5"/>
  <c r="W756" i="5"/>
  <c r="X756" i="5" s="1"/>
  <c r="Y755" i="5"/>
  <c r="W755" i="5"/>
  <c r="X755" i="5" s="1"/>
  <c r="Y754" i="5"/>
  <c r="W754" i="5"/>
  <c r="X754" i="5" s="1"/>
  <c r="Y753" i="5"/>
  <c r="W753" i="5"/>
  <c r="X753" i="5" s="1"/>
  <c r="Y752" i="5"/>
  <c r="W752" i="5"/>
  <c r="X752" i="5" s="1"/>
  <c r="Y751" i="5"/>
  <c r="W751" i="5"/>
  <c r="X751" i="5" s="1"/>
  <c r="Y750" i="5"/>
  <c r="W750" i="5"/>
  <c r="X750" i="5" s="1"/>
  <c r="Y749" i="5"/>
  <c r="W749" i="5"/>
  <c r="X749" i="5" s="1"/>
  <c r="Y748" i="5"/>
  <c r="W748" i="5"/>
  <c r="X748" i="5" s="1"/>
  <c r="Y747" i="5"/>
  <c r="W747" i="5"/>
  <c r="X747" i="5" s="1"/>
  <c r="Y746" i="5"/>
  <c r="W746" i="5"/>
  <c r="X746" i="5" s="1"/>
  <c r="Y745" i="5"/>
  <c r="W745" i="5"/>
  <c r="X745" i="5" s="1"/>
  <c r="Y744" i="5"/>
  <c r="W744" i="5"/>
  <c r="X744" i="5" s="1"/>
  <c r="Y743" i="5"/>
  <c r="W743" i="5"/>
  <c r="X743" i="5" s="1"/>
  <c r="Y742" i="5"/>
  <c r="W742" i="5"/>
  <c r="X742" i="5" s="1"/>
  <c r="Y741" i="5"/>
  <c r="W741" i="5"/>
  <c r="X741" i="5" s="1"/>
  <c r="Y740" i="5"/>
  <c r="W740" i="5"/>
  <c r="X740" i="5" s="1"/>
  <c r="Y739" i="5"/>
  <c r="W739" i="5"/>
  <c r="X739" i="5" s="1"/>
  <c r="Y738" i="5"/>
  <c r="W738" i="5"/>
  <c r="X738" i="5" s="1"/>
  <c r="Y737" i="5"/>
  <c r="W737" i="5"/>
  <c r="X737" i="5" s="1"/>
  <c r="Y736" i="5"/>
  <c r="W736" i="5"/>
  <c r="X736" i="5" s="1"/>
  <c r="Y735" i="5"/>
  <c r="W735" i="5"/>
  <c r="X735" i="5" s="1"/>
  <c r="Y734" i="5"/>
  <c r="W734" i="5"/>
  <c r="X734" i="5" s="1"/>
  <c r="Y733" i="5"/>
  <c r="W733" i="5"/>
  <c r="X733" i="5" s="1"/>
  <c r="Y732" i="5"/>
  <c r="W732" i="5"/>
  <c r="X732" i="5" s="1"/>
  <c r="Y731" i="5"/>
  <c r="W731" i="5"/>
  <c r="X731" i="5" s="1"/>
  <c r="Y730" i="5"/>
  <c r="W730" i="5"/>
  <c r="X730" i="5" s="1"/>
  <c r="Y729" i="5"/>
  <c r="W729" i="5"/>
  <c r="X729" i="5" s="1"/>
  <c r="Y728" i="5"/>
  <c r="W728" i="5"/>
  <c r="X728" i="5" s="1"/>
  <c r="Y727" i="5"/>
  <c r="W727" i="5"/>
  <c r="X727" i="5" s="1"/>
  <c r="Y726" i="5"/>
  <c r="W726" i="5"/>
  <c r="X726" i="5" s="1"/>
  <c r="Y725" i="5"/>
  <c r="W725" i="5"/>
  <c r="X725" i="5" s="1"/>
  <c r="Y724" i="5"/>
  <c r="W724" i="5"/>
  <c r="X724" i="5" s="1"/>
  <c r="Y723" i="5"/>
  <c r="W723" i="5"/>
  <c r="X723" i="5" s="1"/>
  <c r="Y722" i="5"/>
  <c r="W722" i="5"/>
  <c r="X722" i="5" s="1"/>
  <c r="Y721" i="5"/>
  <c r="W721" i="5"/>
  <c r="X721" i="5" s="1"/>
  <c r="Y720" i="5"/>
  <c r="W720" i="5"/>
  <c r="X720" i="5" s="1"/>
  <c r="Y719" i="5"/>
  <c r="W719" i="5"/>
  <c r="X719" i="5" s="1"/>
  <c r="Y718" i="5"/>
  <c r="W718" i="5"/>
  <c r="X718" i="5" s="1"/>
  <c r="Y717" i="5"/>
  <c r="W717" i="5"/>
  <c r="X717" i="5" s="1"/>
  <c r="Y716" i="5"/>
  <c r="W716" i="5"/>
  <c r="X716" i="5" s="1"/>
  <c r="Y715" i="5"/>
  <c r="W715" i="5"/>
  <c r="X715" i="5" s="1"/>
  <c r="Y714" i="5"/>
  <c r="W714" i="5"/>
  <c r="X714" i="5" s="1"/>
  <c r="Y713" i="5"/>
  <c r="W713" i="5"/>
  <c r="X713" i="5" s="1"/>
  <c r="Y712" i="5"/>
  <c r="W712" i="5"/>
  <c r="X712" i="5" s="1"/>
  <c r="Y711" i="5"/>
  <c r="W711" i="5"/>
  <c r="X711" i="5" s="1"/>
  <c r="Y710" i="5"/>
  <c r="W710" i="5"/>
  <c r="X710" i="5" s="1"/>
  <c r="Y709" i="5"/>
  <c r="W709" i="5"/>
  <c r="X709" i="5" s="1"/>
  <c r="Y708" i="5"/>
  <c r="W708" i="5"/>
  <c r="X708" i="5" s="1"/>
  <c r="Y707" i="5"/>
  <c r="W707" i="5"/>
  <c r="X707" i="5" s="1"/>
  <c r="Y706" i="5"/>
  <c r="W706" i="5"/>
  <c r="X706" i="5" s="1"/>
  <c r="Y705" i="5"/>
  <c r="W705" i="5"/>
  <c r="X705" i="5" s="1"/>
  <c r="Y704" i="5"/>
  <c r="W704" i="5"/>
  <c r="X704" i="5" s="1"/>
  <c r="Y703" i="5"/>
  <c r="W703" i="5"/>
  <c r="X703" i="5" s="1"/>
  <c r="Y702" i="5"/>
  <c r="W702" i="5"/>
  <c r="X702" i="5" s="1"/>
  <c r="Y701" i="5"/>
  <c r="W701" i="5"/>
  <c r="X701" i="5" s="1"/>
  <c r="Y700" i="5"/>
  <c r="W700" i="5"/>
  <c r="X700" i="5" s="1"/>
  <c r="Y699" i="5"/>
  <c r="W699" i="5"/>
  <c r="X699" i="5" s="1"/>
  <c r="Y698" i="5"/>
  <c r="W698" i="5"/>
  <c r="X698" i="5" s="1"/>
  <c r="Y697" i="5"/>
  <c r="W697" i="5"/>
  <c r="X697" i="5" s="1"/>
  <c r="Y696" i="5"/>
  <c r="W696" i="5"/>
  <c r="X696" i="5" s="1"/>
  <c r="Y695" i="5"/>
  <c r="W695" i="5"/>
  <c r="X695" i="5" s="1"/>
  <c r="Y694" i="5"/>
  <c r="W694" i="5"/>
  <c r="X694" i="5" s="1"/>
  <c r="Y693" i="5"/>
  <c r="W693" i="5"/>
  <c r="X693" i="5" s="1"/>
  <c r="Y692" i="5"/>
  <c r="W692" i="5"/>
  <c r="X692" i="5" s="1"/>
  <c r="Y691" i="5"/>
  <c r="W691" i="5"/>
  <c r="X691" i="5" s="1"/>
  <c r="Y690" i="5"/>
  <c r="W690" i="5"/>
  <c r="X690" i="5" s="1"/>
  <c r="Y689" i="5"/>
  <c r="W689" i="5"/>
  <c r="X689" i="5" s="1"/>
  <c r="Y688" i="5"/>
  <c r="W688" i="5"/>
  <c r="X688" i="5" s="1"/>
  <c r="Y687" i="5"/>
  <c r="W687" i="5"/>
  <c r="X687" i="5" s="1"/>
  <c r="Y686" i="5"/>
  <c r="W686" i="5"/>
  <c r="X686" i="5" s="1"/>
  <c r="Y685" i="5"/>
  <c r="W685" i="5"/>
  <c r="X685" i="5" s="1"/>
  <c r="Y684" i="5"/>
  <c r="W684" i="5"/>
  <c r="X684" i="5" s="1"/>
  <c r="Y683" i="5"/>
  <c r="W683" i="5"/>
  <c r="X683" i="5" s="1"/>
  <c r="Y682" i="5"/>
  <c r="W682" i="5"/>
  <c r="X682" i="5" s="1"/>
  <c r="Y681" i="5"/>
  <c r="W681" i="5"/>
  <c r="X681" i="5" s="1"/>
  <c r="Y680" i="5"/>
  <c r="W680" i="5"/>
  <c r="X680" i="5" s="1"/>
  <c r="Y679" i="5"/>
  <c r="W679" i="5"/>
  <c r="X679" i="5" s="1"/>
  <c r="Y678" i="5"/>
  <c r="W678" i="5"/>
  <c r="X678" i="5" s="1"/>
  <c r="Y677" i="5"/>
  <c r="W677" i="5"/>
  <c r="X677" i="5" s="1"/>
  <c r="Y676" i="5"/>
  <c r="W676" i="5"/>
  <c r="X676" i="5" s="1"/>
  <c r="Y675" i="5"/>
  <c r="W675" i="5"/>
  <c r="X675" i="5" s="1"/>
  <c r="Y674" i="5"/>
  <c r="W674" i="5"/>
  <c r="X674" i="5" s="1"/>
  <c r="Y673" i="5"/>
  <c r="W673" i="5"/>
  <c r="X673" i="5" s="1"/>
  <c r="Y672" i="5"/>
  <c r="W672" i="5"/>
  <c r="X672" i="5" s="1"/>
  <c r="Y671" i="5"/>
  <c r="W671" i="5"/>
  <c r="X671" i="5" s="1"/>
  <c r="Y670" i="5"/>
  <c r="W670" i="5"/>
  <c r="X670" i="5" s="1"/>
  <c r="Y669" i="5"/>
  <c r="W669" i="5"/>
  <c r="X669" i="5" s="1"/>
  <c r="Y668" i="5"/>
  <c r="W668" i="5"/>
  <c r="X668" i="5" s="1"/>
  <c r="Y667" i="5"/>
  <c r="W667" i="5"/>
  <c r="X667" i="5" s="1"/>
  <c r="Y666" i="5"/>
  <c r="W666" i="5"/>
  <c r="X666" i="5" s="1"/>
  <c r="Y665" i="5"/>
  <c r="W665" i="5"/>
  <c r="X665" i="5" s="1"/>
  <c r="Y664" i="5"/>
  <c r="W664" i="5"/>
  <c r="X664" i="5" s="1"/>
  <c r="Y663" i="5"/>
  <c r="W663" i="5"/>
  <c r="X663" i="5" s="1"/>
  <c r="Y662" i="5"/>
  <c r="W662" i="5"/>
  <c r="X662" i="5" s="1"/>
  <c r="Y661" i="5"/>
  <c r="W661" i="5"/>
  <c r="X661" i="5" s="1"/>
  <c r="Y660" i="5"/>
  <c r="W660" i="5"/>
  <c r="X660" i="5" s="1"/>
  <c r="Y659" i="5"/>
  <c r="W659" i="5"/>
  <c r="X659" i="5" s="1"/>
  <c r="Y658" i="5"/>
  <c r="W658" i="5"/>
  <c r="X658" i="5" s="1"/>
  <c r="Y657" i="5"/>
  <c r="W657" i="5"/>
  <c r="X657" i="5" s="1"/>
  <c r="Y656" i="5"/>
  <c r="W656" i="5"/>
  <c r="X656" i="5" s="1"/>
  <c r="Y655" i="5"/>
  <c r="W655" i="5"/>
  <c r="X655" i="5" s="1"/>
  <c r="Y654" i="5"/>
  <c r="W654" i="5"/>
  <c r="X654" i="5" s="1"/>
  <c r="Y653" i="5"/>
  <c r="W653" i="5"/>
  <c r="X653" i="5" s="1"/>
  <c r="Y652" i="5"/>
  <c r="W652" i="5"/>
  <c r="X652" i="5" s="1"/>
  <c r="Y651" i="5"/>
  <c r="W651" i="5"/>
  <c r="X651" i="5" s="1"/>
  <c r="Y650" i="5"/>
  <c r="W650" i="5"/>
  <c r="X650" i="5" s="1"/>
  <c r="Y649" i="5"/>
  <c r="W649" i="5"/>
  <c r="X649" i="5" s="1"/>
  <c r="Y648" i="5"/>
  <c r="W648" i="5"/>
  <c r="X648" i="5" s="1"/>
  <c r="Y647" i="5"/>
  <c r="W647" i="5"/>
  <c r="X647" i="5" s="1"/>
  <c r="Y646" i="5"/>
  <c r="W646" i="5"/>
  <c r="X646" i="5" s="1"/>
  <c r="Y645" i="5"/>
  <c r="W645" i="5"/>
  <c r="X645" i="5" s="1"/>
  <c r="Y644" i="5"/>
  <c r="W644" i="5"/>
  <c r="X644" i="5" s="1"/>
  <c r="Y643" i="5"/>
  <c r="W643" i="5"/>
  <c r="X643" i="5" s="1"/>
  <c r="Y642" i="5"/>
  <c r="W642" i="5"/>
  <c r="X642" i="5" s="1"/>
  <c r="Y641" i="5"/>
  <c r="W641" i="5"/>
  <c r="X641" i="5" s="1"/>
  <c r="Y640" i="5"/>
  <c r="W640" i="5"/>
  <c r="X640" i="5" s="1"/>
  <c r="Y639" i="5"/>
  <c r="W639" i="5"/>
  <c r="X639" i="5" s="1"/>
  <c r="Y638" i="5"/>
  <c r="W638" i="5"/>
  <c r="X638" i="5" s="1"/>
  <c r="Y637" i="5"/>
  <c r="W637" i="5"/>
  <c r="X637" i="5" s="1"/>
  <c r="Y636" i="5"/>
  <c r="W636" i="5"/>
  <c r="X636" i="5" s="1"/>
  <c r="Y635" i="5"/>
  <c r="W635" i="5"/>
  <c r="X635" i="5" s="1"/>
  <c r="Y634" i="5"/>
  <c r="W634" i="5"/>
  <c r="X634" i="5" s="1"/>
  <c r="Y633" i="5"/>
  <c r="W633" i="5"/>
  <c r="X633" i="5" s="1"/>
  <c r="Y632" i="5"/>
  <c r="W632" i="5"/>
  <c r="X632" i="5" s="1"/>
  <c r="Y631" i="5"/>
  <c r="W631" i="5"/>
  <c r="X631" i="5" s="1"/>
  <c r="Y630" i="5"/>
  <c r="W630" i="5"/>
  <c r="X630" i="5" s="1"/>
  <c r="Y629" i="5"/>
  <c r="W629" i="5"/>
  <c r="X629" i="5" s="1"/>
  <c r="Y628" i="5"/>
  <c r="W628" i="5"/>
  <c r="X628" i="5" s="1"/>
  <c r="Y627" i="5"/>
  <c r="W627" i="5"/>
  <c r="X627" i="5" s="1"/>
  <c r="Y626" i="5"/>
  <c r="W626" i="5"/>
  <c r="X626" i="5" s="1"/>
  <c r="Y625" i="5"/>
  <c r="W625" i="5"/>
  <c r="X625" i="5" s="1"/>
  <c r="Y624" i="5"/>
  <c r="W624" i="5"/>
  <c r="X624" i="5" s="1"/>
  <c r="Y623" i="5"/>
  <c r="W623" i="5"/>
  <c r="X623" i="5" s="1"/>
  <c r="Y622" i="5"/>
  <c r="W622" i="5"/>
  <c r="X622" i="5" s="1"/>
  <c r="Y621" i="5"/>
  <c r="W621" i="5"/>
  <c r="X621" i="5" s="1"/>
  <c r="Y620" i="5"/>
  <c r="W620" i="5"/>
  <c r="X620" i="5" s="1"/>
  <c r="Y619" i="5"/>
  <c r="W619" i="5"/>
  <c r="X619" i="5" s="1"/>
  <c r="Y618" i="5"/>
  <c r="W618" i="5"/>
  <c r="X618" i="5" s="1"/>
  <c r="Y617" i="5"/>
  <c r="W617" i="5"/>
  <c r="X617" i="5" s="1"/>
  <c r="Y616" i="5"/>
  <c r="W616" i="5"/>
  <c r="X616" i="5" s="1"/>
  <c r="Y615" i="5"/>
  <c r="W615" i="5"/>
  <c r="X615" i="5" s="1"/>
  <c r="Y614" i="5"/>
  <c r="W614" i="5"/>
  <c r="X614" i="5" s="1"/>
  <c r="Y613" i="5"/>
  <c r="W613" i="5"/>
  <c r="X613" i="5" s="1"/>
  <c r="Y612" i="5"/>
  <c r="W612" i="5"/>
  <c r="X612" i="5" s="1"/>
  <c r="Y611" i="5"/>
  <c r="W611" i="5"/>
  <c r="X611" i="5" s="1"/>
  <c r="Y610" i="5"/>
  <c r="W610" i="5"/>
  <c r="X610" i="5" s="1"/>
  <c r="Y609" i="5"/>
  <c r="W609" i="5"/>
  <c r="X609" i="5" s="1"/>
  <c r="Y608" i="5"/>
  <c r="W608" i="5"/>
  <c r="X608" i="5" s="1"/>
  <c r="Y607" i="5"/>
  <c r="W607" i="5"/>
  <c r="X607" i="5" s="1"/>
  <c r="Y606" i="5"/>
  <c r="W606" i="5"/>
  <c r="X606" i="5" s="1"/>
  <c r="Y605" i="5"/>
  <c r="W605" i="5"/>
  <c r="X605" i="5" s="1"/>
  <c r="Y604" i="5"/>
  <c r="W604" i="5"/>
  <c r="X604" i="5" s="1"/>
  <c r="Y603" i="5"/>
  <c r="W603" i="5"/>
  <c r="X603" i="5" s="1"/>
  <c r="Y602" i="5"/>
  <c r="W602" i="5"/>
  <c r="X602" i="5" s="1"/>
  <c r="Y601" i="5"/>
  <c r="W601" i="5"/>
  <c r="X601" i="5" s="1"/>
  <c r="Y600" i="5"/>
  <c r="W600" i="5"/>
  <c r="X600" i="5" s="1"/>
  <c r="Y599" i="5"/>
  <c r="W599" i="5"/>
  <c r="X599" i="5" s="1"/>
  <c r="Y598" i="5"/>
  <c r="W598" i="5"/>
  <c r="X598" i="5" s="1"/>
  <c r="Y597" i="5"/>
  <c r="W597" i="5"/>
  <c r="X597" i="5" s="1"/>
  <c r="Y596" i="5"/>
  <c r="W596" i="5"/>
  <c r="X596" i="5" s="1"/>
  <c r="Y595" i="5"/>
  <c r="W595" i="5"/>
  <c r="X595" i="5" s="1"/>
  <c r="Y594" i="5"/>
  <c r="W594" i="5"/>
  <c r="X594" i="5" s="1"/>
  <c r="Y593" i="5"/>
  <c r="W593" i="5"/>
  <c r="X593" i="5" s="1"/>
  <c r="Y592" i="5"/>
  <c r="W592" i="5"/>
  <c r="X592" i="5" s="1"/>
  <c r="Y591" i="5"/>
  <c r="W591" i="5"/>
  <c r="X591" i="5" s="1"/>
  <c r="Y590" i="5"/>
  <c r="W590" i="5"/>
  <c r="X590" i="5" s="1"/>
  <c r="Y589" i="5"/>
  <c r="W589" i="5"/>
  <c r="X589" i="5" s="1"/>
  <c r="Y588" i="5"/>
  <c r="W588" i="5"/>
  <c r="X588" i="5" s="1"/>
  <c r="Y587" i="5"/>
  <c r="W587" i="5"/>
  <c r="X587" i="5" s="1"/>
  <c r="Y586" i="5"/>
  <c r="W586" i="5"/>
  <c r="X586" i="5" s="1"/>
  <c r="Y585" i="5"/>
  <c r="W585" i="5"/>
  <c r="X585" i="5" s="1"/>
  <c r="Y584" i="5"/>
  <c r="W584" i="5"/>
  <c r="X584" i="5" s="1"/>
  <c r="Y583" i="5"/>
  <c r="W583" i="5"/>
  <c r="X583" i="5" s="1"/>
  <c r="Y582" i="5"/>
  <c r="W582" i="5"/>
  <c r="X582" i="5" s="1"/>
  <c r="Y581" i="5"/>
  <c r="W581" i="5"/>
  <c r="X581" i="5" s="1"/>
  <c r="Y580" i="5"/>
  <c r="W580" i="5"/>
  <c r="X580" i="5" s="1"/>
  <c r="Y579" i="5"/>
  <c r="W579" i="5"/>
  <c r="X579" i="5" s="1"/>
  <c r="Y578" i="5"/>
  <c r="W578" i="5"/>
  <c r="X578" i="5" s="1"/>
  <c r="Y577" i="5"/>
  <c r="W577" i="5"/>
  <c r="X577" i="5" s="1"/>
  <c r="Y576" i="5"/>
  <c r="W576" i="5"/>
  <c r="X576" i="5" s="1"/>
  <c r="Y575" i="5"/>
  <c r="W575" i="5"/>
  <c r="X575" i="5" s="1"/>
  <c r="Y574" i="5"/>
  <c r="W574" i="5"/>
  <c r="X574" i="5" s="1"/>
  <c r="Y573" i="5"/>
  <c r="W573" i="5"/>
  <c r="X573" i="5" s="1"/>
  <c r="Y572" i="5"/>
  <c r="W572" i="5"/>
  <c r="X572" i="5" s="1"/>
  <c r="Y571" i="5"/>
  <c r="W571" i="5"/>
  <c r="X571" i="5" s="1"/>
  <c r="Y570" i="5"/>
  <c r="W570" i="5"/>
  <c r="X570" i="5" s="1"/>
  <c r="Y569" i="5"/>
  <c r="W569" i="5"/>
  <c r="X569" i="5" s="1"/>
  <c r="Y568" i="5"/>
  <c r="W568" i="5"/>
  <c r="X568" i="5" s="1"/>
  <c r="Y567" i="5"/>
  <c r="W567" i="5"/>
  <c r="X567" i="5" s="1"/>
  <c r="Y566" i="5"/>
  <c r="W566" i="5"/>
  <c r="X566" i="5" s="1"/>
  <c r="Y565" i="5"/>
  <c r="W565" i="5"/>
  <c r="X565" i="5" s="1"/>
  <c r="Y564" i="5"/>
  <c r="W564" i="5"/>
  <c r="X564" i="5" s="1"/>
  <c r="Y563" i="5"/>
  <c r="W563" i="5"/>
  <c r="X563" i="5" s="1"/>
  <c r="Y562" i="5"/>
  <c r="W562" i="5"/>
  <c r="X562" i="5" s="1"/>
  <c r="Y561" i="5"/>
  <c r="W561" i="5"/>
  <c r="X561" i="5" s="1"/>
  <c r="Y560" i="5"/>
  <c r="W560" i="5"/>
  <c r="X560" i="5" s="1"/>
  <c r="Y559" i="5"/>
  <c r="W559" i="5"/>
  <c r="X559" i="5" s="1"/>
  <c r="Y558" i="5"/>
  <c r="W558" i="5"/>
  <c r="X558" i="5" s="1"/>
  <c r="Y557" i="5"/>
  <c r="W557" i="5"/>
  <c r="X557" i="5" s="1"/>
  <c r="Y556" i="5"/>
  <c r="W556" i="5"/>
  <c r="X556" i="5" s="1"/>
  <c r="Y555" i="5"/>
  <c r="W555" i="5"/>
  <c r="X555" i="5" s="1"/>
  <c r="Y554" i="5"/>
  <c r="W554" i="5"/>
  <c r="X554" i="5" s="1"/>
  <c r="Y553" i="5"/>
  <c r="W553" i="5"/>
  <c r="X553" i="5" s="1"/>
  <c r="Y552" i="5"/>
  <c r="W552" i="5"/>
  <c r="X552" i="5" s="1"/>
  <c r="Y551" i="5"/>
  <c r="W551" i="5"/>
  <c r="X551" i="5" s="1"/>
  <c r="Y550" i="5"/>
  <c r="W550" i="5"/>
  <c r="X550" i="5" s="1"/>
  <c r="Y549" i="5"/>
  <c r="W549" i="5"/>
  <c r="X549" i="5" s="1"/>
  <c r="Y548" i="5"/>
  <c r="W548" i="5"/>
  <c r="X548" i="5" s="1"/>
  <c r="Y547" i="5"/>
  <c r="W547" i="5"/>
  <c r="X547" i="5" s="1"/>
  <c r="Y546" i="5"/>
  <c r="W546" i="5"/>
  <c r="X546" i="5" s="1"/>
  <c r="Y545" i="5"/>
  <c r="W545" i="5"/>
  <c r="X545" i="5" s="1"/>
  <c r="Y544" i="5"/>
  <c r="W544" i="5"/>
  <c r="X544" i="5" s="1"/>
  <c r="Y543" i="5"/>
  <c r="W543" i="5"/>
  <c r="X543" i="5" s="1"/>
  <c r="Y542" i="5"/>
  <c r="W542" i="5"/>
  <c r="X542" i="5" s="1"/>
  <c r="Y541" i="5"/>
  <c r="W541" i="5"/>
  <c r="X541" i="5" s="1"/>
  <c r="Y540" i="5"/>
  <c r="W540" i="5"/>
  <c r="X540" i="5" s="1"/>
  <c r="Y539" i="5"/>
  <c r="W539" i="5"/>
  <c r="X539" i="5" s="1"/>
  <c r="Y538" i="5"/>
  <c r="W538" i="5"/>
  <c r="X538" i="5" s="1"/>
  <c r="Y537" i="5"/>
  <c r="W537" i="5"/>
  <c r="X537" i="5" s="1"/>
  <c r="Y536" i="5"/>
  <c r="W536" i="5"/>
  <c r="X536" i="5" s="1"/>
  <c r="Y535" i="5"/>
  <c r="W535" i="5"/>
  <c r="X535" i="5" s="1"/>
  <c r="Y534" i="5"/>
  <c r="W534" i="5"/>
  <c r="X534" i="5" s="1"/>
  <c r="Y533" i="5"/>
  <c r="W533" i="5"/>
  <c r="X533" i="5" s="1"/>
  <c r="Y532" i="5"/>
  <c r="W532" i="5"/>
  <c r="X532" i="5" s="1"/>
  <c r="Y531" i="5"/>
  <c r="W531" i="5"/>
  <c r="X531" i="5" s="1"/>
  <c r="Y530" i="5"/>
  <c r="W530" i="5"/>
  <c r="X530" i="5" s="1"/>
  <c r="Y529" i="5"/>
  <c r="W529" i="5"/>
  <c r="X529" i="5" s="1"/>
  <c r="Y528" i="5"/>
  <c r="W528" i="5"/>
  <c r="X528" i="5" s="1"/>
  <c r="Y527" i="5"/>
  <c r="W527" i="5"/>
  <c r="X527" i="5" s="1"/>
  <c r="Y526" i="5"/>
  <c r="W526" i="5"/>
  <c r="X526" i="5" s="1"/>
  <c r="Y525" i="5"/>
  <c r="W525" i="5"/>
  <c r="X525" i="5" s="1"/>
  <c r="Y524" i="5"/>
  <c r="W524" i="5"/>
  <c r="X524" i="5" s="1"/>
  <c r="Y523" i="5"/>
  <c r="W523" i="5"/>
  <c r="X523" i="5" s="1"/>
  <c r="Y522" i="5"/>
  <c r="W522" i="5"/>
  <c r="X522" i="5" s="1"/>
  <c r="Y521" i="5"/>
  <c r="W521" i="5"/>
  <c r="X521" i="5" s="1"/>
  <c r="Y520" i="5"/>
  <c r="W520" i="5"/>
  <c r="X520" i="5" s="1"/>
  <c r="Y519" i="5"/>
  <c r="W519" i="5"/>
  <c r="X519" i="5" s="1"/>
  <c r="Y518" i="5"/>
  <c r="W518" i="5"/>
  <c r="X518" i="5" s="1"/>
  <c r="Y517" i="5"/>
  <c r="W517" i="5"/>
  <c r="X517" i="5" s="1"/>
  <c r="Y516" i="5"/>
  <c r="W516" i="5"/>
  <c r="X516" i="5" s="1"/>
  <c r="Y515" i="5"/>
  <c r="W515" i="5"/>
  <c r="X515" i="5" s="1"/>
  <c r="Y514" i="5"/>
  <c r="W514" i="5"/>
  <c r="X514" i="5" s="1"/>
  <c r="Y513" i="5"/>
  <c r="W513" i="5"/>
  <c r="X513" i="5" s="1"/>
  <c r="Y512" i="5"/>
  <c r="W512" i="5"/>
  <c r="X512" i="5" s="1"/>
  <c r="Y511" i="5"/>
  <c r="W511" i="5"/>
  <c r="X511" i="5" s="1"/>
  <c r="Y510" i="5"/>
  <c r="W510" i="5"/>
  <c r="X510" i="5" s="1"/>
  <c r="Y509" i="5"/>
  <c r="W509" i="5"/>
  <c r="X509" i="5" s="1"/>
  <c r="Y508" i="5"/>
  <c r="W508" i="5"/>
  <c r="X508" i="5" s="1"/>
  <c r="Y507" i="5"/>
  <c r="W507" i="5"/>
  <c r="X507" i="5" s="1"/>
  <c r="Y506" i="5"/>
  <c r="W506" i="5"/>
  <c r="X506" i="5" s="1"/>
  <c r="Y505" i="5"/>
  <c r="W505" i="5"/>
  <c r="X505" i="5" s="1"/>
  <c r="Y504" i="5"/>
  <c r="W504" i="5"/>
  <c r="X504" i="5" s="1"/>
  <c r="Y503" i="5"/>
  <c r="W503" i="5"/>
  <c r="X503" i="5" s="1"/>
  <c r="Y502" i="5"/>
  <c r="W502" i="5"/>
  <c r="X502" i="5" s="1"/>
  <c r="Y501" i="5"/>
  <c r="W501" i="5"/>
  <c r="X501" i="5" s="1"/>
  <c r="Y500" i="5"/>
  <c r="W500" i="5"/>
  <c r="X500" i="5" s="1"/>
  <c r="Y499" i="5"/>
  <c r="W499" i="5"/>
  <c r="X499" i="5" s="1"/>
  <c r="Y498" i="5"/>
  <c r="W498" i="5"/>
  <c r="X498" i="5" s="1"/>
  <c r="Y497" i="5"/>
  <c r="W497" i="5"/>
  <c r="X497" i="5" s="1"/>
  <c r="Y496" i="5"/>
  <c r="W496" i="5"/>
  <c r="X496" i="5" s="1"/>
  <c r="Y495" i="5"/>
  <c r="W495" i="5"/>
  <c r="X495" i="5" s="1"/>
  <c r="Y494" i="5"/>
  <c r="W494" i="5"/>
  <c r="X494" i="5" s="1"/>
  <c r="Y493" i="5"/>
  <c r="W493" i="5"/>
  <c r="X493" i="5" s="1"/>
  <c r="Y492" i="5"/>
  <c r="W492" i="5"/>
  <c r="X492" i="5" s="1"/>
  <c r="Y491" i="5"/>
  <c r="W491" i="5"/>
  <c r="X491" i="5" s="1"/>
  <c r="Y490" i="5"/>
  <c r="W490" i="5"/>
  <c r="X490" i="5" s="1"/>
  <c r="Y489" i="5"/>
  <c r="W489" i="5"/>
  <c r="X489" i="5" s="1"/>
  <c r="Y488" i="5"/>
  <c r="W488" i="5"/>
  <c r="X488" i="5" s="1"/>
  <c r="Y487" i="5"/>
  <c r="W487" i="5"/>
  <c r="X487" i="5" s="1"/>
  <c r="Y486" i="5"/>
  <c r="W486" i="5"/>
  <c r="X486" i="5" s="1"/>
  <c r="Y485" i="5"/>
  <c r="W485" i="5"/>
  <c r="X485" i="5" s="1"/>
  <c r="Y484" i="5"/>
  <c r="W484" i="5"/>
  <c r="X484" i="5" s="1"/>
  <c r="Y483" i="5"/>
  <c r="W483" i="5"/>
  <c r="X483" i="5" s="1"/>
  <c r="Y482" i="5"/>
  <c r="W482" i="5"/>
  <c r="X482" i="5" s="1"/>
  <c r="Y481" i="5"/>
  <c r="W481" i="5"/>
  <c r="X481" i="5" s="1"/>
  <c r="Y480" i="5"/>
  <c r="W480" i="5"/>
  <c r="X480" i="5" s="1"/>
  <c r="Y479" i="5"/>
  <c r="W479" i="5"/>
  <c r="X479" i="5" s="1"/>
  <c r="Y478" i="5"/>
  <c r="W478" i="5"/>
  <c r="X478" i="5" s="1"/>
  <c r="Y477" i="5"/>
  <c r="W477" i="5"/>
  <c r="X477" i="5" s="1"/>
  <c r="Y476" i="5"/>
  <c r="W476" i="5"/>
  <c r="X476" i="5" s="1"/>
  <c r="Y475" i="5"/>
  <c r="W475" i="5"/>
  <c r="X475" i="5" s="1"/>
  <c r="Y474" i="5"/>
  <c r="W474" i="5"/>
  <c r="X474" i="5" s="1"/>
  <c r="Y473" i="5"/>
  <c r="W473" i="5"/>
  <c r="X473" i="5" s="1"/>
  <c r="Y472" i="5"/>
  <c r="W472" i="5"/>
  <c r="X472" i="5" s="1"/>
  <c r="Y471" i="5"/>
  <c r="W471" i="5"/>
  <c r="X471" i="5" s="1"/>
  <c r="Y470" i="5"/>
  <c r="W470" i="5"/>
  <c r="X470" i="5" s="1"/>
  <c r="Y469" i="5"/>
  <c r="W469" i="5"/>
  <c r="X469" i="5" s="1"/>
  <c r="Y468" i="5"/>
  <c r="W468" i="5"/>
  <c r="X468" i="5" s="1"/>
  <c r="Y467" i="5"/>
  <c r="W467" i="5"/>
  <c r="X467" i="5" s="1"/>
  <c r="Y466" i="5"/>
  <c r="W466" i="5"/>
  <c r="X466" i="5" s="1"/>
  <c r="Y465" i="5"/>
  <c r="W465" i="5"/>
  <c r="X465" i="5" s="1"/>
  <c r="Y464" i="5"/>
  <c r="W464" i="5"/>
  <c r="X464" i="5" s="1"/>
  <c r="Y463" i="5"/>
  <c r="W463" i="5"/>
  <c r="X463" i="5" s="1"/>
  <c r="Y462" i="5"/>
  <c r="W462" i="5"/>
  <c r="X462" i="5" s="1"/>
  <c r="Y461" i="5"/>
  <c r="W461" i="5"/>
  <c r="X461" i="5" s="1"/>
  <c r="Y460" i="5"/>
  <c r="W460" i="5"/>
  <c r="X460" i="5" s="1"/>
  <c r="Y459" i="5"/>
  <c r="W459" i="5"/>
  <c r="X459" i="5" s="1"/>
  <c r="Y458" i="5"/>
  <c r="W458" i="5"/>
  <c r="X458" i="5" s="1"/>
  <c r="Y457" i="5"/>
  <c r="W457" i="5"/>
  <c r="X457" i="5" s="1"/>
  <c r="Y456" i="5"/>
  <c r="W456" i="5"/>
  <c r="X456" i="5" s="1"/>
  <c r="Y455" i="5"/>
  <c r="W455" i="5"/>
  <c r="X455" i="5" s="1"/>
  <c r="Y454" i="5"/>
  <c r="W454" i="5"/>
  <c r="X454" i="5" s="1"/>
  <c r="Y453" i="5"/>
  <c r="W453" i="5"/>
  <c r="X453" i="5" s="1"/>
  <c r="Y452" i="5"/>
  <c r="W452" i="5"/>
  <c r="X452" i="5" s="1"/>
  <c r="Y451" i="5"/>
  <c r="W451" i="5"/>
  <c r="X451" i="5" s="1"/>
  <c r="Y450" i="5"/>
  <c r="W450" i="5"/>
  <c r="X450" i="5" s="1"/>
  <c r="Y449" i="5"/>
  <c r="W449" i="5"/>
  <c r="X449" i="5" s="1"/>
  <c r="Y448" i="5"/>
  <c r="W448" i="5"/>
  <c r="X448" i="5" s="1"/>
  <c r="Y447" i="5"/>
  <c r="W447" i="5"/>
  <c r="X447" i="5" s="1"/>
  <c r="Y446" i="5"/>
  <c r="W446" i="5"/>
  <c r="X446" i="5" s="1"/>
  <c r="Y445" i="5"/>
  <c r="W445" i="5"/>
  <c r="X445" i="5" s="1"/>
  <c r="Y444" i="5"/>
  <c r="W444" i="5"/>
  <c r="X444" i="5" s="1"/>
  <c r="Y443" i="5"/>
  <c r="W443" i="5"/>
  <c r="X443" i="5" s="1"/>
  <c r="Y442" i="5"/>
  <c r="W442" i="5"/>
  <c r="X442" i="5" s="1"/>
  <c r="Y441" i="5"/>
  <c r="W441" i="5"/>
  <c r="X441" i="5" s="1"/>
  <c r="Y440" i="5"/>
  <c r="W440" i="5"/>
  <c r="X440" i="5" s="1"/>
  <c r="Y439" i="5"/>
  <c r="W439" i="5"/>
  <c r="X439" i="5" s="1"/>
  <c r="Y438" i="5"/>
  <c r="W438" i="5"/>
  <c r="X438" i="5" s="1"/>
  <c r="Y437" i="5"/>
  <c r="W437" i="5"/>
  <c r="X437" i="5" s="1"/>
  <c r="Y436" i="5"/>
  <c r="W436" i="5"/>
  <c r="X436" i="5" s="1"/>
  <c r="Y435" i="5"/>
  <c r="W435" i="5"/>
  <c r="X435" i="5" s="1"/>
  <c r="Y434" i="5"/>
  <c r="W434" i="5"/>
  <c r="X434" i="5" s="1"/>
  <c r="Y433" i="5"/>
  <c r="W433" i="5"/>
  <c r="X433" i="5" s="1"/>
  <c r="Y432" i="5"/>
  <c r="W432" i="5"/>
  <c r="X432" i="5" s="1"/>
  <c r="Y431" i="5"/>
  <c r="W431" i="5"/>
  <c r="X431" i="5" s="1"/>
  <c r="Y430" i="5"/>
  <c r="W430" i="5"/>
  <c r="X430" i="5" s="1"/>
  <c r="Y429" i="5"/>
  <c r="W429" i="5"/>
  <c r="X429" i="5" s="1"/>
  <c r="Y428" i="5"/>
  <c r="W428" i="5"/>
  <c r="X428" i="5" s="1"/>
  <c r="Y427" i="5"/>
  <c r="W427" i="5"/>
  <c r="X427" i="5" s="1"/>
  <c r="Y426" i="5"/>
  <c r="W426" i="5"/>
  <c r="X426" i="5" s="1"/>
  <c r="Y425" i="5"/>
  <c r="W425" i="5"/>
  <c r="X425" i="5" s="1"/>
  <c r="Y424" i="5"/>
  <c r="W424" i="5"/>
  <c r="X424" i="5" s="1"/>
  <c r="Y423" i="5"/>
  <c r="W423" i="5"/>
  <c r="X423" i="5" s="1"/>
  <c r="Y422" i="5"/>
  <c r="W422" i="5"/>
  <c r="X422" i="5" s="1"/>
  <c r="Y421" i="5"/>
  <c r="W421" i="5"/>
  <c r="X421" i="5" s="1"/>
  <c r="Y420" i="5"/>
  <c r="W420" i="5"/>
  <c r="X420" i="5" s="1"/>
  <c r="Y419" i="5"/>
  <c r="W419" i="5"/>
  <c r="X419" i="5" s="1"/>
  <c r="Y418" i="5"/>
  <c r="W418" i="5"/>
  <c r="X418" i="5" s="1"/>
  <c r="Y417" i="5"/>
  <c r="W417" i="5"/>
  <c r="X417" i="5" s="1"/>
  <c r="Y416" i="5"/>
  <c r="W416" i="5"/>
  <c r="X416" i="5" s="1"/>
  <c r="Y415" i="5"/>
  <c r="W415" i="5"/>
  <c r="X415" i="5" s="1"/>
  <c r="Y414" i="5"/>
  <c r="W414" i="5"/>
  <c r="X414" i="5" s="1"/>
  <c r="Y413" i="5"/>
  <c r="W413" i="5"/>
  <c r="X413" i="5" s="1"/>
  <c r="Y412" i="5"/>
  <c r="W412" i="5"/>
  <c r="X412" i="5" s="1"/>
  <c r="Y411" i="5"/>
  <c r="W411" i="5"/>
  <c r="X411" i="5" s="1"/>
  <c r="Y410" i="5"/>
  <c r="W410" i="5"/>
  <c r="X410" i="5" s="1"/>
  <c r="Y409" i="5"/>
  <c r="W409" i="5"/>
  <c r="X409" i="5" s="1"/>
  <c r="Y408" i="5"/>
  <c r="W408" i="5"/>
  <c r="X408" i="5" s="1"/>
  <c r="Y407" i="5"/>
  <c r="W407" i="5"/>
  <c r="X407" i="5" s="1"/>
  <c r="Y406" i="5"/>
  <c r="W406" i="5"/>
  <c r="X406" i="5" s="1"/>
  <c r="Y405" i="5"/>
  <c r="W405" i="5"/>
  <c r="X405" i="5" s="1"/>
  <c r="Y404" i="5"/>
  <c r="W404" i="5"/>
  <c r="X404" i="5" s="1"/>
  <c r="Y403" i="5"/>
  <c r="W403" i="5"/>
  <c r="X403" i="5" s="1"/>
  <c r="Y402" i="5"/>
  <c r="W402" i="5"/>
  <c r="X402" i="5" s="1"/>
  <c r="Y401" i="5"/>
  <c r="W401" i="5"/>
  <c r="X401" i="5" s="1"/>
  <c r="Y400" i="5"/>
  <c r="W400" i="5"/>
  <c r="X400" i="5" s="1"/>
  <c r="Y399" i="5"/>
  <c r="W399" i="5"/>
  <c r="X399" i="5" s="1"/>
  <c r="Y398" i="5"/>
  <c r="W398" i="5"/>
  <c r="X398" i="5" s="1"/>
  <c r="Y397" i="5"/>
  <c r="W397" i="5"/>
  <c r="X397" i="5" s="1"/>
  <c r="Y396" i="5"/>
  <c r="W396" i="5"/>
  <c r="X396" i="5" s="1"/>
  <c r="Y395" i="5"/>
  <c r="W395" i="5"/>
  <c r="X395" i="5" s="1"/>
  <c r="Y394" i="5"/>
  <c r="W394" i="5"/>
  <c r="X394" i="5" s="1"/>
  <c r="Y393" i="5"/>
  <c r="W393" i="5"/>
  <c r="X393" i="5" s="1"/>
  <c r="Y392" i="5"/>
  <c r="W392" i="5"/>
  <c r="X392" i="5" s="1"/>
  <c r="Y391" i="5"/>
  <c r="W391" i="5"/>
  <c r="X391" i="5" s="1"/>
  <c r="Y390" i="5"/>
  <c r="W390" i="5"/>
  <c r="X390" i="5" s="1"/>
  <c r="Y389" i="5"/>
  <c r="W389" i="5"/>
  <c r="X389" i="5" s="1"/>
  <c r="Y388" i="5"/>
  <c r="W388" i="5"/>
  <c r="X388" i="5" s="1"/>
  <c r="Y387" i="5"/>
  <c r="W387" i="5"/>
  <c r="X387" i="5" s="1"/>
  <c r="Y386" i="5"/>
  <c r="W386" i="5"/>
  <c r="X386" i="5" s="1"/>
  <c r="Y385" i="5"/>
  <c r="W385" i="5"/>
  <c r="X385" i="5" s="1"/>
  <c r="Y384" i="5"/>
  <c r="W384" i="5"/>
  <c r="X384" i="5" s="1"/>
  <c r="Y383" i="5"/>
  <c r="W383" i="5"/>
  <c r="X383" i="5" s="1"/>
  <c r="Y382" i="5"/>
  <c r="W382" i="5"/>
  <c r="X382" i="5" s="1"/>
  <c r="Y381" i="5"/>
  <c r="W381" i="5"/>
  <c r="X381" i="5" s="1"/>
  <c r="Y380" i="5"/>
  <c r="W380" i="5"/>
  <c r="X380" i="5" s="1"/>
  <c r="Y379" i="5"/>
  <c r="W379" i="5"/>
  <c r="X379" i="5" s="1"/>
  <c r="Y378" i="5"/>
  <c r="W378" i="5"/>
  <c r="X378" i="5" s="1"/>
  <c r="Y377" i="5"/>
  <c r="W377" i="5"/>
  <c r="X377" i="5" s="1"/>
  <c r="Y376" i="5"/>
  <c r="W376" i="5"/>
  <c r="X376" i="5" s="1"/>
  <c r="Y375" i="5"/>
  <c r="W375" i="5"/>
  <c r="X375" i="5" s="1"/>
  <c r="Y374" i="5"/>
  <c r="W374" i="5"/>
  <c r="X374" i="5" s="1"/>
  <c r="Y373" i="5"/>
  <c r="W373" i="5"/>
  <c r="X373" i="5" s="1"/>
  <c r="Y372" i="5"/>
  <c r="W372" i="5"/>
  <c r="X372" i="5" s="1"/>
  <c r="Y371" i="5"/>
  <c r="W371" i="5"/>
  <c r="X371" i="5" s="1"/>
  <c r="Y370" i="5"/>
  <c r="W370" i="5"/>
  <c r="X370" i="5" s="1"/>
  <c r="Y369" i="5"/>
  <c r="W369" i="5"/>
  <c r="X369" i="5" s="1"/>
  <c r="Y368" i="5"/>
  <c r="W368" i="5"/>
  <c r="X368" i="5" s="1"/>
  <c r="Y367" i="5"/>
  <c r="W367" i="5"/>
  <c r="X367" i="5" s="1"/>
  <c r="Y366" i="5"/>
  <c r="W366" i="5"/>
  <c r="X366" i="5" s="1"/>
  <c r="Y365" i="5"/>
  <c r="W365" i="5"/>
  <c r="X365" i="5" s="1"/>
  <c r="Y364" i="5"/>
  <c r="W364" i="5"/>
  <c r="X364" i="5" s="1"/>
  <c r="Y363" i="5"/>
  <c r="W363" i="5"/>
  <c r="X363" i="5" s="1"/>
  <c r="Y362" i="5"/>
  <c r="W362" i="5"/>
  <c r="X362" i="5" s="1"/>
  <c r="Y361" i="5"/>
  <c r="W361" i="5"/>
  <c r="X361" i="5" s="1"/>
  <c r="Y360" i="5"/>
  <c r="W360" i="5"/>
  <c r="X360" i="5" s="1"/>
  <c r="Y359" i="5"/>
  <c r="W359" i="5"/>
  <c r="X359" i="5" s="1"/>
  <c r="Y358" i="5"/>
  <c r="W358" i="5"/>
  <c r="X358" i="5" s="1"/>
  <c r="Y357" i="5"/>
  <c r="W357" i="5"/>
  <c r="X357" i="5" s="1"/>
  <c r="Y356" i="5"/>
  <c r="W356" i="5"/>
  <c r="X356" i="5" s="1"/>
  <c r="Y355" i="5"/>
  <c r="W355" i="5"/>
  <c r="X355" i="5" s="1"/>
  <c r="Y354" i="5"/>
  <c r="W354" i="5"/>
  <c r="X354" i="5" s="1"/>
  <c r="Y353" i="5"/>
  <c r="W353" i="5"/>
  <c r="X353" i="5" s="1"/>
  <c r="Y352" i="5"/>
  <c r="W352" i="5"/>
  <c r="X352" i="5" s="1"/>
  <c r="Y351" i="5"/>
  <c r="W351" i="5"/>
  <c r="X351" i="5" s="1"/>
  <c r="Y350" i="5"/>
  <c r="W350" i="5"/>
  <c r="X350" i="5" s="1"/>
  <c r="Y349" i="5"/>
  <c r="W349" i="5"/>
  <c r="X349" i="5" s="1"/>
  <c r="Y348" i="5"/>
  <c r="W348" i="5"/>
  <c r="X348" i="5" s="1"/>
  <c r="Y347" i="5"/>
  <c r="W347" i="5"/>
  <c r="X347" i="5" s="1"/>
  <c r="Y346" i="5"/>
  <c r="W346" i="5"/>
  <c r="X346" i="5" s="1"/>
  <c r="Y345" i="5"/>
  <c r="W345" i="5"/>
  <c r="X345" i="5" s="1"/>
  <c r="Y344" i="5"/>
  <c r="W344" i="5"/>
  <c r="X344" i="5" s="1"/>
  <c r="Y343" i="5"/>
  <c r="W343" i="5"/>
  <c r="X343" i="5" s="1"/>
  <c r="Y342" i="5"/>
  <c r="W342" i="5"/>
  <c r="X342" i="5" s="1"/>
  <c r="Y341" i="5"/>
  <c r="W341" i="5"/>
  <c r="X341" i="5" s="1"/>
  <c r="Y340" i="5"/>
  <c r="W340" i="5"/>
  <c r="X340" i="5" s="1"/>
  <c r="Y339" i="5"/>
  <c r="W339" i="5"/>
  <c r="X339" i="5" s="1"/>
  <c r="Y338" i="5"/>
  <c r="W338" i="5"/>
  <c r="X338" i="5" s="1"/>
  <c r="Y337" i="5"/>
  <c r="W337" i="5"/>
  <c r="X337" i="5" s="1"/>
  <c r="Y336" i="5"/>
  <c r="W336" i="5"/>
  <c r="X336" i="5" s="1"/>
  <c r="Y335" i="5"/>
  <c r="W335" i="5"/>
  <c r="X335" i="5" s="1"/>
  <c r="Y334" i="5"/>
  <c r="W334" i="5"/>
  <c r="X334" i="5" s="1"/>
  <c r="Y333" i="5"/>
  <c r="W333" i="5"/>
  <c r="X333" i="5" s="1"/>
  <c r="Y332" i="5"/>
  <c r="W332" i="5"/>
  <c r="X332" i="5" s="1"/>
  <c r="Y331" i="5"/>
  <c r="W331" i="5"/>
  <c r="X331" i="5" s="1"/>
  <c r="Y330" i="5"/>
  <c r="W330" i="5"/>
  <c r="X330" i="5" s="1"/>
  <c r="Y329" i="5"/>
  <c r="W329" i="5"/>
  <c r="X329" i="5" s="1"/>
  <c r="Y328" i="5"/>
  <c r="W328" i="5"/>
  <c r="X328" i="5" s="1"/>
  <c r="Y327" i="5"/>
  <c r="W327" i="5"/>
  <c r="X327" i="5" s="1"/>
  <c r="Y326" i="5"/>
  <c r="W326" i="5"/>
  <c r="X326" i="5" s="1"/>
  <c r="Y325" i="5"/>
  <c r="W325" i="5"/>
  <c r="X325" i="5" s="1"/>
  <c r="Y324" i="5"/>
  <c r="W324" i="5"/>
  <c r="X324" i="5" s="1"/>
  <c r="Y323" i="5"/>
  <c r="W323" i="5"/>
  <c r="X323" i="5" s="1"/>
  <c r="Y322" i="5"/>
  <c r="W322" i="5"/>
  <c r="X322" i="5" s="1"/>
  <c r="Y321" i="5"/>
  <c r="W321" i="5"/>
  <c r="X321" i="5" s="1"/>
  <c r="Y320" i="5"/>
  <c r="W320" i="5"/>
  <c r="X320" i="5" s="1"/>
  <c r="Y319" i="5"/>
  <c r="W319" i="5"/>
  <c r="X319" i="5" s="1"/>
  <c r="Y318" i="5"/>
  <c r="W318" i="5"/>
  <c r="X318" i="5" s="1"/>
  <c r="Y317" i="5"/>
  <c r="W317" i="5"/>
  <c r="X317" i="5" s="1"/>
  <c r="Y316" i="5"/>
  <c r="W316" i="5"/>
  <c r="X316" i="5" s="1"/>
  <c r="Y315" i="5"/>
  <c r="W315" i="5"/>
  <c r="X315" i="5" s="1"/>
  <c r="Y314" i="5"/>
  <c r="W314" i="5"/>
  <c r="X314" i="5" s="1"/>
  <c r="Y313" i="5"/>
  <c r="W313" i="5"/>
  <c r="X313" i="5" s="1"/>
  <c r="Y312" i="5"/>
  <c r="W312" i="5"/>
  <c r="X312" i="5" s="1"/>
  <c r="Y311" i="5"/>
  <c r="W311" i="5"/>
  <c r="X311" i="5" s="1"/>
  <c r="Y310" i="5"/>
  <c r="W310" i="5"/>
  <c r="X310" i="5" s="1"/>
  <c r="Y309" i="5"/>
  <c r="W309" i="5"/>
  <c r="X309" i="5" s="1"/>
  <c r="Y308" i="5"/>
  <c r="W308" i="5"/>
  <c r="X308" i="5" s="1"/>
  <c r="Y307" i="5"/>
  <c r="W307" i="5"/>
  <c r="X307" i="5" s="1"/>
  <c r="Y306" i="5"/>
  <c r="W306" i="5"/>
  <c r="X306" i="5" s="1"/>
  <c r="Y305" i="5"/>
  <c r="W305" i="5"/>
  <c r="X305" i="5" s="1"/>
  <c r="Y304" i="5"/>
  <c r="W304" i="5"/>
  <c r="X304" i="5" s="1"/>
  <c r="Y303" i="5"/>
  <c r="W303" i="5"/>
  <c r="X303" i="5" s="1"/>
  <c r="Y302" i="5"/>
  <c r="W302" i="5"/>
  <c r="X302" i="5" s="1"/>
  <c r="Y301" i="5"/>
  <c r="W301" i="5"/>
  <c r="X301" i="5" s="1"/>
  <c r="Y300" i="5"/>
  <c r="W300" i="5"/>
  <c r="X300" i="5" s="1"/>
  <c r="Y299" i="5"/>
  <c r="W299" i="5"/>
  <c r="X299" i="5" s="1"/>
  <c r="Y298" i="5"/>
  <c r="W298" i="5"/>
  <c r="X298" i="5" s="1"/>
  <c r="Y297" i="5"/>
  <c r="W297" i="5"/>
  <c r="X297" i="5" s="1"/>
  <c r="Y296" i="5"/>
  <c r="W296" i="5"/>
  <c r="X296" i="5" s="1"/>
  <c r="Y295" i="5"/>
  <c r="W295" i="5"/>
  <c r="X295" i="5" s="1"/>
  <c r="Y294" i="5"/>
  <c r="W294" i="5"/>
  <c r="X294" i="5" s="1"/>
  <c r="Y293" i="5"/>
  <c r="W293" i="5"/>
  <c r="X293" i="5" s="1"/>
  <c r="Y292" i="5"/>
  <c r="W292" i="5"/>
  <c r="X292" i="5" s="1"/>
  <c r="Y291" i="5"/>
  <c r="W291" i="5"/>
  <c r="X291" i="5" s="1"/>
  <c r="Y290" i="5"/>
  <c r="W290" i="5"/>
  <c r="X290" i="5" s="1"/>
  <c r="Y289" i="5"/>
  <c r="W289" i="5"/>
  <c r="X289" i="5" s="1"/>
  <c r="Y288" i="5"/>
  <c r="W288" i="5"/>
  <c r="X288" i="5" s="1"/>
  <c r="Y287" i="5"/>
  <c r="W287" i="5"/>
  <c r="X287" i="5" s="1"/>
  <c r="Y286" i="5"/>
  <c r="W286" i="5"/>
  <c r="X286" i="5" s="1"/>
  <c r="Y285" i="5"/>
  <c r="W285" i="5"/>
  <c r="X285" i="5" s="1"/>
  <c r="Y284" i="5"/>
  <c r="W284" i="5"/>
  <c r="X284" i="5" s="1"/>
  <c r="Y283" i="5"/>
  <c r="W283" i="5"/>
  <c r="X283" i="5" s="1"/>
  <c r="Y282" i="5"/>
  <c r="W282" i="5"/>
  <c r="X282" i="5" s="1"/>
  <c r="Y281" i="5"/>
  <c r="W281" i="5"/>
  <c r="X281" i="5" s="1"/>
  <c r="Y280" i="5"/>
  <c r="W280" i="5"/>
  <c r="X280" i="5" s="1"/>
  <c r="Y279" i="5"/>
  <c r="W279" i="5"/>
  <c r="X279" i="5" s="1"/>
  <c r="Y278" i="5"/>
  <c r="W278" i="5"/>
  <c r="X278" i="5" s="1"/>
  <c r="Y277" i="5"/>
  <c r="W277" i="5"/>
  <c r="X277" i="5" s="1"/>
  <c r="Y276" i="5"/>
  <c r="W276" i="5"/>
  <c r="X276" i="5" s="1"/>
  <c r="Y275" i="5"/>
  <c r="W275" i="5"/>
  <c r="X275" i="5" s="1"/>
  <c r="Y274" i="5"/>
  <c r="W274" i="5"/>
  <c r="X274" i="5" s="1"/>
  <c r="Y273" i="5"/>
  <c r="W273" i="5"/>
  <c r="X273" i="5" s="1"/>
  <c r="Y272" i="5"/>
  <c r="W272" i="5"/>
  <c r="X272" i="5" s="1"/>
  <c r="Y271" i="5"/>
  <c r="W271" i="5"/>
  <c r="X271" i="5" s="1"/>
  <c r="Y270" i="5"/>
  <c r="W270" i="5"/>
  <c r="X270" i="5" s="1"/>
  <c r="Y269" i="5"/>
  <c r="W269" i="5"/>
  <c r="X269" i="5" s="1"/>
  <c r="Y268" i="5"/>
  <c r="W268" i="5"/>
  <c r="X268" i="5" s="1"/>
  <c r="Y267" i="5"/>
  <c r="W267" i="5"/>
  <c r="X267" i="5" s="1"/>
  <c r="Y266" i="5"/>
  <c r="W266" i="5"/>
  <c r="X266" i="5" s="1"/>
  <c r="Y265" i="5"/>
  <c r="W265" i="5"/>
  <c r="X265" i="5" s="1"/>
  <c r="Y264" i="5"/>
  <c r="W264" i="5"/>
  <c r="X264" i="5" s="1"/>
  <c r="Y263" i="5"/>
  <c r="W263" i="5"/>
  <c r="X263" i="5" s="1"/>
  <c r="Y262" i="5"/>
  <c r="W262" i="5"/>
  <c r="X262" i="5" s="1"/>
  <c r="Y261" i="5"/>
  <c r="W261" i="5"/>
  <c r="X261" i="5" s="1"/>
  <c r="Y260" i="5"/>
  <c r="W260" i="5"/>
  <c r="X260" i="5" s="1"/>
  <c r="Y259" i="5"/>
  <c r="W259" i="5"/>
  <c r="X259" i="5" s="1"/>
  <c r="Y258" i="5"/>
  <c r="W258" i="5"/>
  <c r="X258" i="5" s="1"/>
  <c r="Y257" i="5"/>
  <c r="W257" i="5"/>
  <c r="X257" i="5" s="1"/>
  <c r="Y256" i="5"/>
  <c r="W256" i="5"/>
  <c r="X256" i="5" s="1"/>
  <c r="Y255" i="5"/>
  <c r="W255" i="5"/>
  <c r="X255" i="5" s="1"/>
  <c r="Y254" i="5"/>
  <c r="W254" i="5"/>
  <c r="X254" i="5" s="1"/>
  <c r="Y253" i="5"/>
  <c r="W253" i="5"/>
  <c r="X253" i="5" s="1"/>
  <c r="Y252" i="5"/>
  <c r="W252" i="5"/>
  <c r="X252" i="5" s="1"/>
  <c r="Y251" i="5"/>
  <c r="W251" i="5"/>
  <c r="X251" i="5" s="1"/>
  <c r="Y250" i="5"/>
  <c r="W250" i="5"/>
  <c r="X250" i="5" s="1"/>
  <c r="Y249" i="5"/>
  <c r="W249" i="5"/>
  <c r="X249" i="5" s="1"/>
  <c r="Y248" i="5"/>
  <c r="W248" i="5"/>
  <c r="X248" i="5" s="1"/>
  <c r="Y247" i="5"/>
  <c r="W247" i="5"/>
  <c r="X247" i="5" s="1"/>
  <c r="Y246" i="5"/>
  <c r="W246" i="5"/>
  <c r="X246" i="5" s="1"/>
  <c r="Y245" i="5"/>
  <c r="W245" i="5"/>
  <c r="X245" i="5" s="1"/>
  <c r="Y244" i="5"/>
  <c r="W244" i="5"/>
  <c r="X244" i="5" s="1"/>
  <c r="Y243" i="5"/>
  <c r="W243" i="5"/>
  <c r="X243" i="5" s="1"/>
  <c r="Y242" i="5"/>
  <c r="W242" i="5"/>
  <c r="X242" i="5" s="1"/>
  <c r="Y241" i="5"/>
  <c r="W241" i="5"/>
  <c r="X241" i="5" s="1"/>
  <c r="Y240" i="5"/>
  <c r="W240" i="5"/>
  <c r="X240" i="5" s="1"/>
  <c r="Y239" i="5"/>
  <c r="W239" i="5"/>
  <c r="X239" i="5" s="1"/>
  <c r="Y238" i="5"/>
  <c r="W238" i="5"/>
  <c r="X238" i="5" s="1"/>
  <c r="Y237" i="5"/>
  <c r="W237" i="5"/>
  <c r="X237" i="5" s="1"/>
  <c r="Y236" i="5"/>
  <c r="W236" i="5"/>
  <c r="X236" i="5" s="1"/>
  <c r="Y235" i="5"/>
  <c r="W235" i="5"/>
  <c r="X235" i="5" s="1"/>
  <c r="Y234" i="5"/>
  <c r="W234" i="5"/>
  <c r="X234" i="5" s="1"/>
  <c r="Y233" i="5"/>
  <c r="W233" i="5"/>
  <c r="X233" i="5" s="1"/>
  <c r="Y232" i="5"/>
  <c r="W232" i="5"/>
  <c r="X232" i="5" s="1"/>
  <c r="Y231" i="5"/>
  <c r="W231" i="5"/>
  <c r="X231" i="5" s="1"/>
  <c r="Y230" i="5"/>
  <c r="W230" i="5"/>
  <c r="X230" i="5" s="1"/>
  <c r="Y229" i="5"/>
  <c r="W229" i="5"/>
  <c r="X229" i="5" s="1"/>
  <c r="Y228" i="5"/>
  <c r="W228" i="5"/>
  <c r="X228" i="5" s="1"/>
  <c r="Y227" i="5"/>
  <c r="W227" i="5"/>
  <c r="X227" i="5" s="1"/>
  <c r="Y226" i="5"/>
  <c r="W226" i="5"/>
  <c r="X226" i="5" s="1"/>
  <c r="Y225" i="5"/>
  <c r="W225" i="5"/>
  <c r="X225" i="5" s="1"/>
  <c r="Y224" i="5"/>
  <c r="W224" i="5"/>
  <c r="X224" i="5" s="1"/>
  <c r="Y223" i="5"/>
  <c r="W223" i="5"/>
  <c r="X223" i="5" s="1"/>
  <c r="Y222" i="5"/>
  <c r="W222" i="5"/>
  <c r="X222" i="5" s="1"/>
  <c r="Y221" i="5"/>
  <c r="W221" i="5"/>
  <c r="X221" i="5" s="1"/>
  <c r="Y220" i="5"/>
  <c r="W220" i="5"/>
  <c r="X220" i="5" s="1"/>
  <c r="Y219" i="5"/>
  <c r="W219" i="5"/>
  <c r="X219" i="5" s="1"/>
  <c r="Y218" i="5"/>
  <c r="W218" i="5"/>
  <c r="X218" i="5" s="1"/>
  <c r="Y217" i="5"/>
  <c r="W217" i="5"/>
  <c r="X217" i="5" s="1"/>
  <c r="Y216" i="5"/>
  <c r="W216" i="5"/>
  <c r="X216" i="5" s="1"/>
  <c r="Y215" i="5"/>
  <c r="W215" i="5"/>
  <c r="X215" i="5" s="1"/>
  <c r="Y214" i="5"/>
  <c r="W214" i="5"/>
  <c r="X214" i="5" s="1"/>
  <c r="Y213" i="5"/>
  <c r="W213" i="5"/>
  <c r="X213" i="5" s="1"/>
  <c r="Y212" i="5"/>
  <c r="W212" i="5"/>
  <c r="X212" i="5" s="1"/>
  <c r="Y211" i="5"/>
  <c r="W211" i="5"/>
  <c r="X211" i="5" s="1"/>
  <c r="Y210" i="5"/>
  <c r="W210" i="5"/>
  <c r="X210" i="5" s="1"/>
  <c r="Y209" i="5"/>
  <c r="W209" i="5"/>
  <c r="X209" i="5" s="1"/>
  <c r="Y208" i="5"/>
  <c r="W208" i="5"/>
  <c r="X208" i="5" s="1"/>
  <c r="Y207" i="5"/>
  <c r="W207" i="5"/>
  <c r="X207" i="5" s="1"/>
  <c r="Y206" i="5"/>
  <c r="W206" i="5"/>
  <c r="X206" i="5" s="1"/>
  <c r="Y205" i="5"/>
  <c r="W205" i="5"/>
  <c r="X205" i="5" s="1"/>
  <c r="Y204" i="5"/>
  <c r="W204" i="5"/>
  <c r="X204" i="5" s="1"/>
  <c r="Y203" i="5"/>
  <c r="W203" i="5"/>
  <c r="X203" i="5" s="1"/>
  <c r="Y202" i="5"/>
  <c r="W202" i="5"/>
  <c r="X202" i="5" s="1"/>
  <c r="Y201" i="5"/>
  <c r="W201" i="5"/>
  <c r="X201" i="5" s="1"/>
  <c r="Y200" i="5"/>
  <c r="W200" i="5"/>
  <c r="X200" i="5" s="1"/>
  <c r="Y199" i="5"/>
  <c r="W199" i="5"/>
  <c r="X199" i="5" s="1"/>
  <c r="Y198" i="5"/>
  <c r="W198" i="5"/>
  <c r="X198" i="5" s="1"/>
  <c r="Y197" i="5"/>
  <c r="W197" i="5"/>
  <c r="X197" i="5" s="1"/>
  <c r="Y196" i="5"/>
  <c r="W196" i="5"/>
  <c r="X196" i="5" s="1"/>
  <c r="Y195" i="5"/>
  <c r="W195" i="5"/>
  <c r="X195" i="5" s="1"/>
  <c r="Y194" i="5"/>
  <c r="W194" i="5"/>
  <c r="X194" i="5" s="1"/>
  <c r="Y193" i="5"/>
  <c r="W193" i="5"/>
  <c r="X193" i="5" s="1"/>
  <c r="Y192" i="5"/>
  <c r="W192" i="5"/>
  <c r="X192" i="5" s="1"/>
  <c r="Y191" i="5"/>
  <c r="W191" i="5"/>
  <c r="X191" i="5" s="1"/>
  <c r="Y190" i="5"/>
  <c r="W190" i="5"/>
  <c r="X190" i="5" s="1"/>
  <c r="Y189" i="5"/>
  <c r="W189" i="5"/>
  <c r="X189" i="5" s="1"/>
  <c r="Y188" i="5"/>
  <c r="W188" i="5"/>
  <c r="X188" i="5" s="1"/>
  <c r="Y187" i="5"/>
  <c r="W187" i="5"/>
  <c r="X187" i="5" s="1"/>
  <c r="Y186" i="5"/>
  <c r="W186" i="5"/>
  <c r="X186" i="5" s="1"/>
  <c r="Y185" i="5"/>
  <c r="W185" i="5"/>
  <c r="X185" i="5" s="1"/>
  <c r="Y184" i="5"/>
  <c r="W184" i="5"/>
  <c r="X184" i="5" s="1"/>
  <c r="Y183" i="5"/>
  <c r="W183" i="5"/>
  <c r="X183" i="5" s="1"/>
  <c r="Y182" i="5"/>
  <c r="W182" i="5"/>
  <c r="X182" i="5" s="1"/>
  <c r="Y181" i="5"/>
  <c r="W181" i="5"/>
  <c r="X181" i="5" s="1"/>
  <c r="Y180" i="5"/>
  <c r="W180" i="5"/>
  <c r="X180" i="5" s="1"/>
  <c r="Y179" i="5"/>
  <c r="W179" i="5"/>
  <c r="X179" i="5" s="1"/>
  <c r="Y178" i="5"/>
  <c r="W178" i="5"/>
  <c r="X178" i="5" s="1"/>
  <c r="Y177" i="5"/>
  <c r="W177" i="5"/>
  <c r="X177" i="5" s="1"/>
  <c r="Y176" i="5"/>
  <c r="W176" i="5"/>
  <c r="X176" i="5" s="1"/>
  <c r="Y175" i="5"/>
  <c r="W175" i="5"/>
  <c r="X175" i="5" s="1"/>
  <c r="Y174" i="5"/>
  <c r="W174" i="5"/>
  <c r="X174" i="5" s="1"/>
  <c r="Y173" i="5"/>
  <c r="W173" i="5"/>
  <c r="X173" i="5" s="1"/>
  <c r="Y172" i="5"/>
  <c r="W172" i="5"/>
  <c r="X172" i="5" s="1"/>
  <c r="Y171" i="5"/>
  <c r="W171" i="5"/>
  <c r="X171" i="5" s="1"/>
  <c r="Y170" i="5"/>
  <c r="W170" i="5"/>
  <c r="X170" i="5" s="1"/>
  <c r="Y169" i="5"/>
  <c r="W169" i="5"/>
  <c r="X169" i="5" s="1"/>
  <c r="Y168" i="5"/>
  <c r="W168" i="5"/>
  <c r="X168" i="5" s="1"/>
  <c r="Y167" i="5"/>
  <c r="W167" i="5"/>
  <c r="X167" i="5" s="1"/>
  <c r="Y166" i="5"/>
  <c r="W166" i="5"/>
  <c r="X166" i="5" s="1"/>
  <c r="Y165" i="5"/>
  <c r="W165" i="5"/>
  <c r="X165" i="5" s="1"/>
  <c r="Y164" i="5"/>
  <c r="W164" i="5"/>
  <c r="X164" i="5" s="1"/>
  <c r="Y163" i="5"/>
  <c r="W163" i="5"/>
  <c r="X163" i="5" s="1"/>
  <c r="Y162" i="5"/>
  <c r="W162" i="5"/>
  <c r="X162" i="5" s="1"/>
  <c r="Y161" i="5"/>
  <c r="W161" i="5"/>
  <c r="X161" i="5" s="1"/>
  <c r="Y160" i="5"/>
  <c r="W160" i="5"/>
  <c r="X160" i="5" s="1"/>
  <c r="Y159" i="5"/>
  <c r="W159" i="5"/>
  <c r="X159" i="5" s="1"/>
  <c r="Y158" i="5"/>
  <c r="W158" i="5"/>
  <c r="X158" i="5" s="1"/>
  <c r="Y157" i="5"/>
  <c r="W157" i="5"/>
  <c r="X157" i="5" s="1"/>
  <c r="Y156" i="5"/>
  <c r="W156" i="5"/>
  <c r="X156" i="5" s="1"/>
  <c r="Y155" i="5"/>
  <c r="W155" i="5"/>
  <c r="X155" i="5" s="1"/>
  <c r="Y154" i="5"/>
  <c r="W154" i="5"/>
  <c r="X154" i="5" s="1"/>
  <c r="Y153" i="5"/>
  <c r="W153" i="5"/>
  <c r="X153" i="5" s="1"/>
  <c r="Y152" i="5"/>
  <c r="W152" i="5"/>
  <c r="X152" i="5" s="1"/>
  <c r="Y151" i="5"/>
  <c r="W151" i="5"/>
  <c r="X151" i="5" s="1"/>
  <c r="Y150" i="5"/>
  <c r="W150" i="5"/>
  <c r="X150" i="5" s="1"/>
  <c r="Y149" i="5"/>
  <c r="W149" i="5"/>
  <c r="X149" i="5" s="1"/>
  <c r="Y148" i="5"/>
  <c r="W148" i="5"/>
  <c r="X148" i="5" s="1"/>
  <c r="Y147" i="5"/>
  <c r="W147" i="5"/>
  <c r="X147" i="5" s="1"/>
  <c r="Y146" i="5"/>
  <c r="W146" i="5"/>
  <c r="X146" i="5" s="1"/>
  <c r="Y145" i="5"/>
  <c r="W145" i="5"/>
  <c r="X145" i="5" s="1"/>
  <c r="Y144" i="5"/>
  <c r="W144" i="5"/>
  <c r="X144" i="5" s="1"/>
  <c r="Y143" i="5"/>
  <c r="W143" i="5"/>
  <c r="X143" i="5" s="1"/>
  <c r="Y142" i="5"/>
  <c r="W142" i="5"/>
  <c r="X142" i="5" s="1"/>
  <c r="Y141" i="5"/>
  <c r="W141" i="5"/>
  <c r="X141" i="5" s="1"/>
  <c r="Y140" i="5"/>
  <c r="W140" i="5"/>
  <c r="X140" i="5" s="1"/>
  <c r="Y139" i="5"/>
  <c r="W139" i="5"/>
  <c r="X139" i="5" s="1"/>
  <c r="Y138" i="5"/>
  <c r="W138" i="5"/>
  <c r="X138" i="5" s="1"/>
  <c r="Y137" i="5"/>
  <c r="W137" i="5"/>
  <c r="X137" i="5" s="1"/>
  <c r="Y136" i="5"/>
  <c r="W136" i="5"/>
  <c r="X136" i="5" s="1"/>
  <c r="Y135" i="5"/>
  <c r="W135" i="5"/>
  <c r="X135" i="5" s="1"/>
  <c r="Y134" i="5"/>
  <c r="W134" i="5"/>
  <c r="X134" i="5" s="1"/>
  <c r="Y133" i="5"/>
  <c r="W133" i="5"/>
  <c r="X133" i="5" s="1"/>
  <c r="Y132" i="5"/>
  <c r="W132" i="5"/>
  <c r="X132" i="5" s="1"/>
  <c r="Y131" i="5"/>
  <c r="W131" i="5"/>
  <c r="X131" i="5" s="1"/>
  <c r="Y130" i="5"/>
  <c r="W130" i="5"/>
  <c r="X130" i="5" s="1"/>
  <c r="Y129" i="5"/>
  <c r="W129" i="5"/>
  <c r="X129" i="5" s="1"/>
  <c r="Y128" i="5"/>
  <c r="W128" i="5"/>
  <c r="X128" i="5" s="1"/>
  <c r="Y127" i="5"/>
  <c r="W127" i="5"/>
  <c r="X127" i="5" s="1"/>
  <c r="Y126" i="5"/>
  <c r="W126" i="5"/>
  <c r="X126" i="5" s="1"/>
  <c r="Y125" i="5"/>
  <c r="W125" i="5"/>
  <c r="X125" i="5" s="1"/>
  <c r="Y124" i="5"/>
  <c r="W124" i="5"/>
  <c r="X124" i="5" s="1"/>
  <c r="Y123" i="5"/>
  <c r="W123" i="5"/>
  <c r="X123" i="5" s="1"/>
  <c r="Y122" i="5"/>
  <c r="W122" i="5"/>
  <c r="X122" i="5" s="1"/>
  <c r="Y121" i="5"/>
  <c r="W121" i="5"/>
  <c r="X121" i="5" s="1"/>
  <c r="Y120" i="5"/>
  <c r="W120" i="5"/>
  <c r="X120" i="5" s="1"/>
  <c r="Y119" i="5"/>
  <c r="W119" i="5"/>
  <c r="X119" i="5" s="1"/>
  <c r="Y118" i="5"/>
  <c r="W118" i="5"/>
  <c r="X118" i="5" s="1"/>
  <c r="Y117" i="5"/>
  <c r="W117" i="5"/>
  <c r="X117" i="5" s="1"/>
  <c r="Y116" i="5"/>
  <c r="W116" i="5"/>
  <c r="X116" i="5" s="1"/>
  <c r="Y115" i="5"/>
  <c r="W115" i="5"/>
  <c r="X115" i="5" s="1"/>
  <c r="Y114" i="5"/>
  <c r="W114" i="5"/>
  <c r="X114" i="5" s="1"/>
  <c r="Y113" i="5"/>
  <c r="W113" i="5"/>
  <c r="X113" i="5" s="1"/>
  <c r="Y112" i="5"/>
  <c r="W112" i="5"/>
  <c r="X112" i="5" s="1"/>
  <c r="Y111" i="5"/>
  <c r="W111" i="5"/>
  <c r="X111" i="5" s="1"/>
  <c r="Y110" i="5"/>
  <c r="W110" i="5"/>
  <c r="X110" i="5" s="1"/>
  <c r="Y109" i="5"/>
  <c r="W109" i="5"/>
  <c r="X109" i="5" s="1"/>
  <c r="Y108" i="5"/>
  <c r="W108" i="5"/>
  <c r="X108" i="5" s="1"/>
  <c r="Y107" i="5"/>
  <c r="W107" i="5"/>
  <c r="X107" i="5" s="1"/>
  <c r="Y106" i="5"/>
  <c r="W106" i="5"/>
  <c r="X106" i="5" s="1"/>
  <c r="Y105" i="5"/>
  <c r="W105" i="5"/>
  <c r="X105" i="5" s="1"/>
  <c r="Y104" i="5"/>
  <c r="W104" i="5"/>
  <c r="X104" i="5" s="1"/>
  <c r="Y103" i="5"/>
  <c r="W103" i="5"/>
  <c r="X103" i="5" s="1"/>
  <c r="Y102" i="5"/>
  <c r="W102" i="5"/>
  <c r="X102" i="5" s="1"/>
  <c r="Y101" i="5"/>
  <c r="W101" i="5"/>
  <c r="X101" i="5" s="1"/>
  <c r="Y100" i="5"/>
  <c r="W100" i="5"/>
  <c r="X100" i="5" s="1"/>
  <c r="Y99" i="5"/>
  <c r="W99" i="5"/>
  <c r="X99" i="5" s="1"/>
  <c r="Y98" i="5"/>
  <c r="W98" i="5"/>
  <c r="X98" i="5" s="1"/>
  <c r="Y97" i="5"/>
  <c r="W97" i="5"/>
  <c r="X97" i="5" s="1"/>
  <c r="Y96" i="5"/>
  <c r="W96" i="5"/>
  <c r="X96" i="5" s="1"/>
  <c r="Y95" i="5"/>
  <c r="W95" i="5"/>
  <c r="X95" i="5" s="1"/>
  <c r="Y94" i="5"/>
  <c r="W94" i="5"/>
  <c r="X94" i="5" s="1"/>
  <c r="Y93" i="5"/>
  <c r="W93" i="5"/>
  <c r="X93" i="5" s="1"/>
  <c r="Y92" i="5"/>
  <c r="W92" i="5"/>
  <c r="X92" i="5" s="1"/>
  <c r="Y91" i="5"/>
  <c r="W91" i="5"/>
  <c r="X91" i="5" s="1"/>
  <c r="Y90" i="5"/>
  <c r="W90" i="5"/>
  <c r="X90" i="5" s="1"/>
  <c r="Y89" i="5"/>
  <c r="W89" i="5"/>
  <c r="X89" i="5" s="1"/>
  <c r="Y88" i="5"/>
  <c r="W88" i="5"/>
  <c r="X88" i="5" s="1"/>
  <c r="Y87" i="5"/>
  <c r="W87" i="5"/>
  <c r="X87" i="5" s="1"/>
  <c r="Y86" i="5"/>
  <c r="W86" i="5"/>
  <c r="X86" i="5" s="1"/>
  <c r="Y85" i="5"/>
  <c r="W85" i="5"/>
  <c r="X85" i="5" s="1"/>
  <c r="Y84" i="5"/>
  <c r="W84" i="5"/>
  <c r="X84" i="5" s="1"/>
  <c r="Y83" i="5"/>
  <c r="W83" i="5"/>
  <c r="X83" i="5" s="1"/>
  <c r="Y82" i="5"/>
  <c r="W82" i="5"/>
  <c r="X82" i="5" s="1"/>
  <c r="Y81" i="5"/>
  <c r="W81" i="5"/>
  <c r="X81" i="5" s="1"/>
  <c r="Y80" i="5"/>
  <c r="W80" i="5"/>
  <c r="X80" i="5" s="1"/>
  <c r="Y79" i="5"/>
  <c r="W79" i="5"/>
  <c r="X79" i="5" s="1"/>
  <c r="Y78" i="5"/>
  <c r="W78" i="5"/>
  <c r="X78" i="5" s="1"/>
  <c r="Y77" i="5"/>
  <c r="W77" i="5"/>
  <c r="X77" i="5" s="1"/>
  <c r="Y76" i="5"/>
  <c r="W76" i="5"/>
  <c r="X76" i="5" s="1"/>
  <c r="Y75" i="5"/>
  <c r="W75" i="5"/>
  <c r="X75" i="5" s="1"/>
  <c r="Y74" i="5"/>
  <c r="W74" i="5"/>
  <c r="X74" i="5" s="1"/>
  <c r="Y73" i="5"/>
  <c r="W73" i="5"/>
  <c r="X73" i="5" s="1"/>
  <c r="Y72" i="5"/>
  <c r="W72" i="5"/>
  <c r="X72" i="5" s="1"/>
  <c r="Y71" i="5"/>
  <c r="W71" i="5"/>
  <c r="X71" i="5" s="1"/>
  <c r="Y70" i="5"/>
  <c r="W70" i="5"/>
  <c r="X70" i="5" s="1"/>
  <c r="Y69" i="5"/>
  <c r="W69" i="5"/>
  <c r="X69" i="5" s="1"/>
  <c r="Y68" i="5"/>
  <c r="W68" i="5"/>
  <c r="X68" i="5" s="1"/>
  <c r="Y67" i="5"/>
  <c r="W67" i="5"/>
  <c r="X67" i="5" s="1"/>
  <c r="Y66" i="5"/>
  <c r="W66" i="5"/>
  <c r="X66" i="5" s="1"/>
  <c r="Y65" i="5"/>
  <c r="W65" i="5"/>
  <c r="X65" i="5" s="1"/>
  <c r="Y64" i="5"/>
  <c r="W64" i="5"/>
  <c r="X64" i="5" s="1"/>
  <c r="Y63" i="5"/>
  <c r="W63" i="5"/>
  <c r="X63" i="5" s="1"/>
  <c r="Y62" i="5"/>
  <c r="W62" i="5"/>
  <c r="X62" i="5" s="1"/>
  <c r="Y61" i="5"/>
  <c r="W61" i="5"/>
  <c r="X61" i="5" s="1"/>
  <c r="Y60" i="5"/>
  <c r="W60" i="5"/>
  <c r="X60" i="5" s="1"/>
  <c r="Y59" i="5"/>
  <c r="W59" i="5"/>
  <c r="X59" i="5" s="1"/>
  <c r="Y58" i="5"/>
  <c r="W58" i="5"/>
  <c r="X58" i="5" s="1"/>
  <c r="Y57" i="5"/>
  <c r="W57" i="5"/>
  <c r="X57" i="5" s="1"/>
  <c r="Y56" i="5"/>
  <c r="W56" i="5"/>
  <c r="X56" i="5" s="1"/>
  <c r="Y55" i="5"/>
  <c r="W55" i="5"/>
  <c r="X55" i="5" s="1"/>
  <c r="Y54" i="5"/>
  <c r="W54" i="5"/>
  <c r="X54" i="5" s="1"/>
  <c r="Y53" i="5"/>
  <c r="W53" i="5"/>
  <c r="X53" i="5" s="1"/>
  <c r="Y52" i="5"/>
  <c r="W52" i="5"/>
  <c r="X52" i="5" s="1"/>
  <c r="Y51" i="5"/>
  <c r="W51" i="5"/>
  <c r="X51" i="5" s="1"/>
  <c r="Y50" i="5"/>
  <c r="W50" i="5"/>
  <c r="X50" i="5" s="1"/>
  <c r="Y49" i="5"/>
  <c r="W49" i="5"/>
  <c r="X49" i="5" s="1"/>
  <c r="Y48" i="5"/>
  <c r="W48" i="5"/>
  <c r="X48" i="5" s="1"/>
  <c r="Y47" i="5"/>
  <c r="W47" i="5"/>
  <c r="X47" i="5" s="1"/>
  <c r="Y46" i="5"/>
  <c r="W46" i="5"/>
  <c r="X46" i="5" s="1"/>
  <c r="Y45" i="5"/>
  <c r="W45" i="5"/>
  <c r="X45" i="5" s="1"/>
  <c r="Y44" i="5"/>
  <c r="W44" i="5"/>
  <c r="X44" i="5" s="1"/>
  <c r="Y43" i="5"/>
  <c r="W43" i="5"/>
  <c r="X43" i="5" s="1"/>
  <c r="Y42" i="5"/>
  <c r="W42" i="5"/>
  <c r="X42" i="5" s="1"/>
  <c r="Y41" i="5"/>
  <c r="W41" i="5"/>
  <c r="X41" i="5" s="1"/>
  <c r="Y40" i="5"/>
  <c r="W40" i="5"/>
  <c r="X40" i="5" s="1"/>
  <c r="Y39" i="5"/>
  <c r="W39" i="5"/>
  <c r="X39" i="5" s="1"/>
  <c r="Y38" i="5"/>
  <c r="W38" i="5"/>
  <c r="X38" i="5" s="1"/>
  <c r="Y37" i="5"/>
  <c r="W37" i="5"/>
  <c r="X37" i="5" s="1"/>
  <c r="Y36" i="5"/>
  <c r="W36" i="5"/>
  <c r="X36" i="5" s="1"/>
  <c r="Y35" i="5"/>
  <c r="W35" i="5"/>
  <c r="X35" i="5" s="1"/>
  <c r="Y34" i="5"/>
  <c r="W34" i="5"/>
  <c r="X34" i="5" s="1"/>
  <c r="Y33" i="5"/>
  <c r="W33" i="5"/>
  <c r="X33" i="5" s="1"/>
  <c r="Y32" i="5"/>
  <c r="W32" i="5"/>
  <c r="X32" i="5" s="1"/>
  <c r="Y31" i="5"/>
  <c r="W31" i="5"/>
  <c r="X31" i="5" s="1"/>
  <c r="Y30" i="5"/>
  <c r="W30" i="5"/>
  <c r="X30" i="5" s="1"/>
  <c r="Y29" i="5"/>
  <c r="W29" i="5"/>
  <c r="X29" i="5" s="1"/>
  <c r="Y28" i="5"/>
  <c r="W28" i="5"/>
  <c r="X28" i="5" s="1"/>
  <c r="Y27" i="5"/>
  <c r="W27" i="5"/>
  <c r="X27" i="5" s="1"/>
  <c r="Y26" i="5"/>
  <c r="W26" i="5"/>
  <c r="X26" i="5" s="1"/>
  <c r="Y25" i="5"/>
  <c r="W25" i="5"/>
  <c r="X25" i="5" s="1"/>
  <c r="Y24" i="5"/>
  <c r="W24" i="5"/>
  <c r="X24" i="5" s="1"/>
  <c r="Y23" i="5"/>
  <c r="W23" i="5"/>
  <c r="X23" i="5" s="1"/>
  <c r="Y22" i="5"/>
  <c r="W22" i="5"/>
  <c r="X22" i="5" s="1"/>
  <c r="Y21" i="5"/>
  <c r="W21" i="5"/>
  <c r="X21" i="5" s="1"/>
  <c r="Y20" i="5"/>
  <c r="W20" i="5"/>
  <c r="X20" i="5" s="1"/>
  <c r="Y19" i="5"/>
  <c r="W19" i="5"/>
  <c r="X19" i="5" s="1"/>
  <c r="Y18" i="5"/>
  <c r="W18" i="5"/>
  <c r="X18" i="5" s="1"/>
  <c r="Y17" i="5"/>
  <c r="W17" i="5"/>
  <c r="X17" i="5" s="1"/>
  <c r="Y16" i="5"/>
  <c r="W16" i="5"/>
  <c r="X16" i="5" s="1"/>
  <c r="Y15" i="5"/>
  <c r="W15" i="5"/>
  <c r="X15" i="5" s="1"/>
  <c r="Y14" i="5"/>
  <c r="W14" i="5"/>
  <c r="X14" i="5" s="1"/>
  <c r="Y13" i="5"/>
  <c r="W13" i="5"/>
  <c r="X13" i="5" s="1"/>
  <c r="Y12" i="5"/>
  <c r="W12" i="5"/>
  <c r="X12" i="5" s="1"/>
  <c r="Y11" i="5"/>
  <c r="W11" i="5"/>
  <c r="X11" i="5" s="1"/>
  <c r="Y10" i="5"/>
  <c r="W10" i="5"/>
  <c r="X10" i="5" s="1"/>
  <c r="Y9" i="5"/>
  <c r="W9" i="5"/>
  <c r="X9" i="5" s="1"/>
  <c r="Y8" i="5"/>
  <c r="W8" i="5"/>
  <c r="X8" i="5" s="1"/>
  <c r="P2007" i="5"/>
  <c r="N2007" i="5"/>
  <c r="O2007" i="5" s="1"/>
  <c r="P2006" i="5"/>
  <c r="N2006" i="5"/>
  <c r="O2006" i="5" s="1"/>
  <c r="P2005" i="5"/>
  <c r="N2005" i="5"/>
  <c r="O2005" i="5" s="1"/>
  <c r="P2004" i="5"/>
  <c r="N2004" i="5"/>
  <c r="O2004" i="5" s="1"/>
  <c r="P2003" i="5"/>
  <c r="N2003" i="5"/>
  <c r="O2003" i="5" s="1"/>
  <c r="P2002" i="5"/>
  <c r="N2002" i="5"/>
  <c r="O2002" i="5" s="1"/>
  <c r="P2001" i="5"/>
  <c r="N2001" i="5"/>
  <c r="O2001" i="5" s="1"/>
  <c r="P2000" i="5"/>
  <c r="N2000" i="5"/>
  <c r="O2000" i="5" s="1"/>
  <c r="P1999" i="5"/>
  <c r="N1999" i="5"/>
  <c r="O1999" i="5" s="1"/>
  <c r="P1998" i="5"/>
  <c r="N1998" i="5"/>
  <c r="O1998" i="5" s="1"/>
  <c r="P1997" i="5"/>
  <c r="N1997" i="5"/>
  <c r="O1997" i="5" s="1"/>
  <c r="P1996" i="5"/>
  <c r="N1996" i="5"/>
  <c r="O1996" i="5" s="1"/>
  <c r="P1995" i="5"/>
  <c r="N1995" i="5"/>
  <c r="O1995" i="5" s="1"/>
  <c r="P1994" i="5"/>
  <c r="N1994" i="5"/>
  <c r="O1994" i="5" s="1"/>
  <c r="P1993" i="5"/>
  <c r="N1993" i="5"/>
  <c r="O1993" i="5" s="1"/>
  <c r="P1992" i="5"/>
  <c r="N1992" i="5"/>
  <c r="O1992" i="5" s="1"/>
  <c r="P1991" i="5"/>
  <c r="N1991" i="5"/>
  <c r="O1991" i="5" s="1"/>
  <c r="P1990" i="5"/>
  <c r="N1990" i="5"/>
  <c r="O1990" i="5" s="1"/>
  <c r="P1989" i="5"/>
  <c r="N1989" i="5"/>
  <c r="O1989" i="5" s="1"/>
  <c r="P1988" i="5"/>
  <c r="N1988" i="5"/>
  <c r="O1988" i="5" s="1"/>
  <c r="P1987" i="5"/>
  <c r="N1987" i="5"/>
  <c r="O1987" i="5" s="1"/>
  <c r="P1986" i="5"/>
  <c r="N1986" i="5"/>
  <c r="O1986" i="5" s="1"/>
  <c r="P1985" i="5"/>
  <c r="N1985" i="5"/>
  <c r="O1985" i="5" s="1"/>
  <c r="P1984" i="5"/>
  <c r="N1984" i="5"/>
  <c r="O1984" i="5" s="1"/>
  <c r="P1983" i="5"/>
  <c r="N1983" i="5"/>
  <c r="O1983" i="5" s="1"/>
  <c r="P1982" i="5"/>
  <c r="N1982" i="5"/>
  <c r="O1982" i="5" s="1"/>
  <c r="P1981" i="5"/>
  <c r="N1981" i="5"/>
  <c r="O1981" i="5" s="1"/>
  <c r="P1980" i="5"/>
  <c r="N1980" i="5"/>
  <c r="O1980" i="5" s="1"/>
  <c r="P1979" i="5"/>
  <c r="N1979" i="5"/>
  <c r="O1979" i="5" s="1"/>
  <c r="P1978" i="5"/>
  <c r="N1978" i="5"/>
  <c r="O1978" i="5" s="1"/>
  <c r="P1977" i="5"/>
  <c r="N1977" i="5"/>
  <c r="O1977" i="5" s="1"/>
  <c r="P1976" i="5"/>
  <c r="N1976" i="5"/>
  <c r="O1976" i="5" s="1"/>
  <c r="P1975" i="5"/>
  <c r="N1975" i="5"/>
  <c r="O1975" i="5" s="1"/>
  <c r="P1974" i="5"/>
  <c r="N1974" i="5"/>
  <c r="O1974" i="5" s="1"/>
  <c r="P1973" i="5"/>
  <c r="N1973" i="5"/>
  <c r="O1973" i="5" s="1"/>
  <c r="P1972" i="5"/>
  <c r="N1972" i="5"/>
  <c r="O1972" i="5" s="1"/>
  <c r="P1971" i="5"/>
  <c r="N1971" i="5"/>
  <c r="O1971" i="5" s="1"/>
  <c r="P1970" i="5"/>
  <c r="N1970" i="5"/>
  <c r="O1970" i="5" s="1"/>
  <c r="P1969" i="5"/>
  <c r="N1969" i="5"/>
  <c r="O1969" i="5" s="1"/>
  <c r="P1968" i="5"/>
  <c r="N1968" i="5"/>
  <c r="O1968" i="5" s="1"/>
  <c r="P1967" i="5"/>
  <c r="N1967" i="5"/>
  <c r="O1967" i="5" s="1"/>
  <c r="P1966" i="5"/>
  <c r="N1966" i="5"/>
  <c r="O1966" i="5" s="1"/>
  <c r="P1965" i="5"/>
  <c r="N1965" i="5"/>
  <c r="O1965" i="5" s="1"/>
  <c r="P1964" i="5"/>
  <c r="N1964" i="5"/>
  <c r="O1964" i="5" s="1"/>
  <c r="P1963" i="5"/>
  <c r="N1963" i="5"/>
  <c r="O1963" i="5" s="1"/>
  <c r="P1962" i="5"/>
  <c r="N1962" i="5"/>
  <c r="O1962" i="5" s="1"/>
  <c r="P1961" i="5"/>
  <c r="N1961" i="5"/>
  <c r="O1961" i="5" s="1"/>
  <c r="P1960" i="5"/>
  <c r="N1960" i="5"/>
  <c r="O1960" i="5" s="1"/>
  <c r="P1959" i="5"/>
  <c r="N1959" i="5"/>
  <c r="O1959" i="5" s="1"/>
  <c r="P1958" i="5"/>
  <c r="N1958" i="5"/>
  <c r="O1958" i="5" s="1"/>
  <c r="P1957" i="5"/>
  <c r="N1957" i="5"/>
  <c r="O1957" i="5" s="1"/>
  <c r="P1956" i="5"/>
  <c r="N1956" i="5"/>
  <c r="O1956" i="5" s="1"/>
  <c r="P1955" i="5"/>
  <c r="N1955" i="5"/>
  <c r="O1955" i="5" s="1"/>
  <c r="P1954" i="5"/>
  <c r="N1954" i="5"/>
  <c r="O1954" i="5" s="1"/>
  <c r="P1953" i="5"/>
  <c r="N1953" i="5"/>
  <c r="O1953" i="5" s="1"/>
  <c r="P1952" i="5"/>
  <c r="N1952" i="5"/>
  <c r="O1952" i="5" s="1"/>
  <c r="P1951" i="5"/>
  <c r="N1951" i="5"/>
  <c r="O1951" i="5" s="1"/>
  <c r="P1950" i="5"/>
  <c r="N1950" i="5"/>
  <c r="O1950" i="5" s="1"/>
  <c r="P1949" i="5"/>
  <c r="N1949" i="5"/>
  <c r="O1949" i="5" s="1"/>
  <c r="P1948" i="5"/>
  <c r="N1948" i="5"/>
  <c r="O1948" i="5" s="1"/>
  <c r="P1947" i="5"/>
  <c r="N1947" i="5"/>
  <c r="O1947" i="5" s="1"/>
  <c r="P1946" i="5"/>
  <c r="N1946" i="5"/>
  <c r="O1946" i="5" s="1"/>
  <c r="P1945" i="5"/>
  <c r="N1945" i="5"/>
  <c r="O1945" i="5" s="1"/>
  <c r="P1944" i="5"/>
  <c r="N1944" i="5"/>
  <c r="O1944" i="5" s="1"/>
  <c r="P1943" i="5"/>
  <c r="N1943" i="5"/>
  <c r="O1943" i="5" s="1"/>
  <c r="P1942" i="5"/>
  <c r="N1942" i="5"/>
  <c r="O1942" i="5" s="1"/>
  <c r="P1941" i="5"/>
  <c r="N1941" i="5"/>
  <c r="O1941" i="5" s="1"/>
  <c r="P1940" i="5"/>
  <c r="N1940" i="5"/>
  <c r="O1940" i="5" s="1"/>
  <c r="P1939" i="5"/>
  <c r="N1939" i="5"/>
  <c r="O1939" i="5" s="1"/>
  <c r="P1938" i="5"/>
  <c r="N1938" i="5"/>
  <c r="O1938" i="5" s="1"/>
  <c r="P1937" i="5"/>
  <c r="N1937" i="5"/>
  <c r="O1937" i="5" s="1"/>
  <c r="P1936" i="5"/>
  <c r="N1936" i="5"/>
  <c r="O1936" i="5" s="1"/>
  <c r="P1935" i="5"/>
  <c r="N1935" i="5"/>
  <c r="O1935" i="5" s="1"/>
  <c r="P1934" i="5"/>
  <c r="N1934" i="5"/>
  <c r="O1934" i="5" s="1"/>
  <c r="P1933" i="5"/>
  <c r="N1933" i="5"/>
  <c r="O1933" i="5" s="1"/>
  <c r="P1932" i="5"/>
  <c r="N1932" i="5"/>
  <c r="O1932" i="5" s="1"/>
  <c r="P1931" i="5"/>
  <c r="N1931" i="5"/>
  <c r="O1931" i="5" s="1"/>
  <c r="P1930" i="5"/>
  <c r="N1930" i="5"/>
  <c r="O1930" i="5" s="1"/>
  <c r="P1929" i="5"/>
  <c r="N1929" i="5"/>
  <c r="O1929" i="5" s="1"/>
  <c r="P1928" i="5"/>
  <c r="N1928" i="5"/>
  <c r="O1928" i="5" s="1"/>
  <c r="P1927" i="5"/>
  <c r="N1927" i="5"/>
  <c r="O1927" i="5" s="1"/>
  <c r="P1926" i="5"/>
  <c r="N1926" i="5"/>
  <c r="O1926" i="5" s="1"/>
  <c r="P1925" i="5"/>
  <c r="N1925" i="5"/>
  <c r="O1925" i="5" s="1"/>
  <c r="P1924" i="5"/>
  <c r="N1924" i="5"/>
  <c r="O1924" i="5" s="1"/>
  <c r="P1923" i="5"/>
  <c r="N1923" i="5"/>
  <c r="O1923" i="5" s="1"/>
  <c r="P1922" i="5"/>
  <c r="N1922" i="5"/>
  <c r="O1922" i="5" s="1"/>
  <c r="P1921" i="5"/>
  <c r="N1921" i="5"/>
  <c r="O1921" i="5" s="1"/>
  <c r="P1920" i="5"/>
  <c r="N1920" i="5"/>
  <c r="O1920" i="5" s="1"/>
  <c r="P1919" i="5"/>
  <c r="N1919" i="5"/>
  <c r="O1919" i="5" s="1"/>
  <c r="P1918" i="5"/>
  <c r="N1918" i="5"/>
  <c r="O1918" i="5" s="1"/>
  <c r="P1917" i="5"/>
  <c r="N1917" i="5"/>
  <c r="O1917" i="5" s="1"/>
  <c r="P1916" i="5"/>
  <c r="N1916" i="5"/>
  <c r="O1916" i="5" s="1"/>
  <c r="P1915" i="5"/>
  <c r="N1915" i="5"/>
  <c r="O1915" i="5" s="1"/>
  <c r="P1914" i="5"/>
  <c r="N1914" i="5"/>
  <c r="O1914" i="5" s="1"/>
  <c r="P1913" i="5"/>
  <c r="N1913" i="5"/>
  <c r="O1913" i="5" s="1"/>
  <c r="P1912" i="5"/>
  <c r="N1912" i="5"/>
  <c r="O1912" i="5" s="1"/>
  <c r="P1911" i="5"/>
  <c r="N1911" i="5"/>
  <c r="O1911" i="5" s="1"/>
  <c r="P1910" i="5"/>
  <c r="N1910" i="5"/>
  <c r="O1910" i="5" s="1"/>
  <c r="P1909" i="5"/>
  <c r="N1909" i="5"/>
  <c r="O1909" i="5" s="1"/>
  <c r="P1908" i="5"/>
  <c r="N1908" i="5"/>
  <c r="O1908" i="5" s="1"/>
  <c r="P1907" i="5"/>
  <c r="N1907" i="5"/>
  <c r="O1907" i="5" s="1"/>
  <c r="P1906" i="5"/>
  <c r="N1906" i="5"/>
  <c r="O1906" i="5" s="1"/>
  <c r="P1905" i="5"/>
  <c r="N1905" i="5"/>
  <c r="O1905" i="5" s="1"/>
  <c r="P1904" i="5"/>
  <c r="N1904" i="5"/>
  <c r="O1904" i="5" s="1"/>
  <c r="P1903" i="5"/>
  <c r="N1903" i="5"/>
  <c r="O1903" i="5" s="1"/>
  <c r="P1902" i="5"/>
  <c r="N1902" i="5"/>
  <c r="O1902" i="5" s="1"/>
  <c r="P1901" i="5"/>
  <c r="N1901" i="5"/>
  <c r="O1901" i="5" s="1"/>
  <c r="P1900" i="5"/>
  <c r="N1900" i="5"/>
  <c r="O1900" i="5" s="1"/>
  <c r="P1899" i="5"/>
  <c r="N1899" i="5"/>
  <c r="O1899" i="5" s="1"/>
  <c r="P1898" i="5"/>
  <c r="N1898" i="5"/>
  <c r="O1898" i="5" s="1"/>
  <c r="P1897" i="5"/>
  <c r="N1897" i="5"/>
  <c r="O1897" i="5" s="1"/>
  <c r="P1896" i="5"/>
  <c r="N1896" i="5"/>
  <c r="O1896" i="5" s="1"/>
  <c r="P1895" i="5"/>
  <c r="N1895" i="5"/>
  <c r="O1895" i="5" s="1"/>
  <c r="P1894" i="5"/>
  <c r="N1894" i="5"/>
  <c r="O1894" i="5" s="1"/>
  <c r="P1893" i="5"/>
  <c r="N1893" i="5"/>
  <c r="O1893" i="5" s="1"/>
  <c r="P1892" i="5"/>
  <c r="N1892" i="5"/>
  <c r="O1892" i="5" s="1"/>
  <c r="P1891" i="5"/>
  <c r="N1891" i="5"/>
  <c r="O1891" i="5" s="1"/>
  <c r="P1890" i="5"/>
  <c r="N1890" i="5"/>
  <c r="O1890" i="5" s="1"/>
  <c r="P1889" i="5"/>
  <c r="N1889" i="5"/>
  <c r="O1889" i="5" s="1"/>
  <c r="P1888" i="5"/>
  <c r="N1888" i="5"/>
  <c r="O1888" i="5" s="1"/>
  <c r="P1887" i="5"/>
  <c r="N1887" i="5"/>
  <c r="O1887" i="5" s="1"/>
  <c r="P1886" i="5"/>
  <c r="N1886" i="5"/>
  <c r="O1886" i="5" s="1"/>
  <c r="P1885" i="5"/>
  <c r="N1885" i="5"/>
  <c r="O1885" i="5" s="1"/>
  <c r="P1884" i="5"/>
  <c r="N1884" i="5"/>
  <c r="O1884" i="5" s="1"/>
  <c r="P1883" i="5"/>
  <c r="N1883" i="5"/>
  <c r="O1883" i="5" s="1"/>
  <c r="P1882" i="5"/>
  <c r="N1882" i="5"/>
  <c r="O1882" i="5" s="1"/>
  <c r="P1881" i="5"/>
  <c r="N1881" i="5"/>
  <c r="O1881" i="5" s="1"/>
  <c r="P1880" i="5"/>
  <c r="N1880" i="5"/>
  <c r="O1880" i="5" s="1"/>
  <c r="P1879" i="5"/>
  <c r="N1879" i="5"/>
  <c r="O1879" i="5" s="1"/>
  <c r="P1878" i="5"/>
  <c r="N1878" i="5"/>
  <c r="O1878" i="5" s="1"/>
  <c r="P1877" i="5"/>
  <c r="N1877" i="5"/>
  <c r="O1877" i="5" s="1"/>
  <c r="P1876" i="5"/>
  <c r="N1876" i="5"/>
  <c r="O1876" i="5" s="1"/>
  <c r="P1875" i="5"/>
  <c r="N1875" i="5"/>
  <c r="O1875" i="5" s="1"/>
  <c r="P1874" i="5"/>
  <c r="N1874" i="5"/>
  <c r="O1874" i="5" s="1"/>
  <c r="P1873" i="5"/>
  <c r="N1873" i="5"/>
  <c r="O1873" i="5" s="1"/>
  <c r="P1872" i="5"/>
  <c r="N1872" i="5"/>
  <c r="O1872" i="5" s="1"/>
  <c r="P1871" i="5"/>
  <c r="N1871" i="5"/>
  <c r="O1871" i="5" s="1"/>
  <c r="P1870" i="5"/>
  <c r="N1870" i="5"/>
  <c r="O1870" i="5" s="1"/>
  <c r="P1869" i="5"/>
  <c r="N1869" i="5"/>
  <c r="O1869" i="5" s="1"/>
  <c r="P1868" i="5"/>
  <c r="N1868" i="5"/>
  <c r="O1868" i="5" s="1"/>
  <c r="P1867" i="5"/>
  <c r="N1867" i="5"/>
  <c r="O1867" i="5" s="1"/>
  <c r="P1866" i="5"/>
  <c r="N1866" i="5"/>
  <c r="O1866" i="5" s="1"/>
  <c r="P1865" i="5"/>
  <c r="N1865" i="5"/>
  <c r="O1865" i="5" s="1"/>
  <c r="P1864" i="5"/>
  <c r="N1864" i="5"/>
  <c r="O1864" i="5" s="1"/>
  <c r="P1863" i="5"/>
  <c r="N1863" i="5"/>
  <c r="O1863" i="5" s="1"/>
  <c r="P1862" i="5"/>
  <c r="N1862" i="5"/>
  <c r="O1862" i="5" s="1"/>
  <c r="P1861" i="5"/>
  <c r="N1861" i="5"/>
  <c r="O1861" i="5" s="1"/>
  <c r="P1860" i="5"/>
  <c r="N1860" i="5"/>
  <c r="O1860" i="5" s="1"/>
  <c r="P1859" i="5"/>
  <c r="N1859" i="5"/>
  <c r="O1859" i="5" s="1"/>
  <c r="P1858" i="5"/>
  <c r="N1858" i="5"/>
  <c r="O1858" i="5" s="1"/>
  <c r="P1857" i="5"/>
  <c r="N1857" i="5"/>
  <c r="O1857" i="5" s="1"/>
  <c r="P1856" i="5"/>
  <c r="N1856" i="5"/>
  <c r="O1856" i="5" s="1"/>
  <c r="P1855" i="5"/>
  <c r="N1855" i="5"/>
  <c r="O1855" i="5" s="1"/>
  <c r="P1854" i="5"/>
  <c r="N1854" i="5"/>
  <c r="O1854" i="5" s="1"/>
  <c r="P1853" i="5"/>
  <c r="N1853" i="5"/>
  <c r="O1853" i="5" s="1"/>
  <c r="P1852" i="5"/>
  <c r="N1852" i="5"/>
  <c r="O1852" i="5" s="1"/>
  <c r="P1851" i="5"/>
  <c r="N1851" i="5"/>
  <c r="O1851" i="5" s="1"/>
  <c r="P1850" i="5"/>
  <c r="N1850" i="5"/>
  <c r="O1850" i="5" s="1"/>
  <c r="P1849" i="5"/>
  <c r="N1849" i="5"/>
  <c r="O1849" i="5" s="1"/>
  <c r="P1848" i="5"/>
  <c r="N1848" i="5"/>
  <c r="O1848" i="5" s="1"/>
  <c r="P1847" i="5"/>
  <c r="N1847" i="5"/>
  <c r="O1847" i="5" s="1"/>
  <c r="P1846" i="5"/>
  <c r="N1846" i="5"/>
  <c r="O1846" i="5" s="1"/>
  <c r="P1845" i="5"/>
  <c r="N1845" i="5"/>
  <c r="O1845" i="5" s="1"/>
  <c r="P1844" i="5"/>
  <c r="N1844" i="5"/>
  <c r="O1844" i="5" s="1"/>
  <c r="P1843" i="5"/>
  <c r="N1843" i="5"/>
  <c r="O1843" i="5" s="1"/>
  <c r="P1842" i="5"/>
  <c r="N1842" i="5"/>
  <c r="O1842" i="5" s="1"/>
  <c r="P1841" i="5"/>
  <c r="N1841" i="5"/>
  <c r="O1841" i="5" s="1"/>
  <c r="P1840" i="5"/>
  <c r="N1840" i="5"/>
  <c r="O1840" i="5" s="1"/>
  <c r="P1839" i="5"/>
  <c r="N1839" i="5"/>
  <c r="O1839" i="5" s="1"/>
  <c r="P1838" i="5"/>
  <c r="N1838" i="5"/>
  <c r="O1838" i="5" s="1"/>
  <c r="P1837" i="5"/>
  <c r="N1837" i="5"/>
  <c r="O1837" i="5" s="1"/>
  <c r="P1836" i="5"/>
  <c r="N1836" i="5"/>
  <c r="O1836" i="5" s="1"/>
  <c r="P1835" i="5"/>
  <c r="N1835" i="5"/>
  <c r="O1835" i="5" s="1"/>
  <c r="P1834" i="5"/>
  <c r="N1834" i="5"/>
  <c r="O1834" i="5" s="1"/>
  <c r="P1833" i="5"/>
  <c r="N1833" i="5"/>
  <c r="O1833" i="5" s="1"/>
  <c r="P1832" i="5"/>
  <c r="N1832" i="5"/>
  <c r="O1832" i="5" s="1"/>
  <c r="P1831" i="5"/>
  <c r="N1831" i="5"/>
  <c r="O1831" i="5" s="1"/>
  <c r="P1830" i="5"/>
  <c r="N1830" i="5"/>
  <c r="O1830" i="5" s="1"/>
  <c r="P1829" i="5"/>
  <c r="N1829" i="5"/>
  <c r="O1829" i="5" s="1"/>
  <c r="P1828" i="5"/>
  <c r="N1828" i="5"/>
  <c r="O1828" i="5" s="1"/>
  <c r="P1827" i="5"/>
  <c r="N1827" i="5"/>
  <c r="O1827" i="5" s="1"/>
  <c r="P1826" i="5"/>
  <c r="N1826" i="5"/>
  <c r="O1826" i="5" s="1"/>
  <c r="P1825" i="5"/>
  <c r="N1825" i="5"/>
  <c r="O1825" i="5" s="1"/>
  <c r="P1824" i="5"/>
  <c r="N1824" i="5"/>
  <c r="O1824" i="5" s="1"/>
  <c r="P1823" i="5"/>
  <c r="N1823" i="5"/>
  <c r="O1823" i="5" s="1"/>
  <c r="P1822" i="5"/>
  <c r="N1822" i="5"/>
  <c r="O1822" i="5" s="1"/>
  <c r="P1821" i="5"/>
  <c r="N1821" i="5"/>
  <c r="O1821" i="5" s="1"/>
  <c r="P1820" i="5"/>
  <c r="N1820" i="5"/>
  <c r="O1820" i="5" s="1"/>
  <c r="P1819" i="5"/>
  <c r="N1819" i="5"/>
  <c r="O1819" i="5" s="1"/>
  <c r="P1818" i="5"/>
  <c r="N1818" i="5"/>
  <c r="O1818" i="5" s="1"/>
  <c r="P1817" i="5"/>
  <c r="N1817" i="5"/>
  <c r="O1817" i="5" s="1"/>
  <c r="P1816" i="5"/>
  <c r="N1816" i="5"/>
  <c r="O1816" i="5" s="1"/>
  <c r="P1815" i="5"/>
  <c r="N1815" i="5"/>
  <c r="O1815" i="5" s="1"/>
  <c r="P1814" i="5"/>
  <c r="N1814" i="5"/>
  <c r="O1814" i="5" s="1"/>
  <c r="P1813" i="5"/>
  <c r="N1813" i="5"/>
  <c r="O1813" i="5" s="1"/>
  <c r="P1812" i="5"/>
  <c r="N1812" i="5"/>
  <c r="O1812" i="5" s="1"/>
  <c r="P1811" i="5"/>
  <c r="N1811" i="5"/>
  <c r="O1811" i="5" s="1"/>
  <c r="P1810" i="5"/>
  <c r="N1810" i="5"/>
  <c r="O1810" i="5" s="1"/>
  <c r="P1809" i="5"/>
  <c r="N1809" i="5"/>
  <c r="O1809" i="5" s="1"/>
  <c r="P1808" i="5"/>
  <c r="N1808" i="5"/>
  <c r="O1808" i="5" s="1"/>
  <c r="P1807" i="5"/>
  <c r="N1807" i="5"/>
  <c r="O1807" i="5" s="1"/>
  <c r="P1806" i="5"/>
  <c r="N1806" i="5"/>
  <c r="O1806" i="5" s="1"/>
  <c r="P1805" i="5"/>
  <c r="N1805" i="5"/>
  <c r="O1805" i="5" s="1"/>
  <c r="P1804" i="5"/>
  <c r="N1804" i="5"/>
  <c r="O1804" i="5" s="1"/>
  <c r="P1803" i="5"/>
  <c r="N1803" i="5"/>
  <c r="O1803" i="5" s="1"/>
  <c r="P1802" i="5"/>
  <c r="N1802" i="5"/>
  <c r="O1802" i="5" s="1"/>
  <c r="P1801" i="5"/>
  <c r="N1801" i="5"/>
  <c r="O1801" i="5" s="1"/>
  <c r="P1800" i="5"/>
  <c r="N1800" i="5"/>
  <c r="O1800" i="5" s="1"/>
  <c r="P1799" i="5"/>
  <c r="N1799" i="5"/>
  <c r="O1799" i="5" s="1"/>
  <c r="P1798" i="5"/>
  <c r="N1798" i="5"/>
  <c r="O1798" i="5" s="1"/>
  <c r="P1797" i="5"/>
  <c r="N1797" i="5"/>
  <c r="O1797" i="5" s="1"/>
  <c r="P1796" i="5"/>
  <c r="N1796" i="5"/>
  <c r="O1796" i="5" s="1"/>
  <c r="P1795" i="5"/>
  <c r="N1795" i="5"/>
  <c r="O1795" i="5" s="1"/>
  <c r="P1794" i="5"/>
  <c r="N1794" i="5"/>
  <c r="O1794" i="5" s="1"/>
  <c r="P1793" i="5"/>
  <c r="N1793" i="5"/>
  <c r="O1793" i="5" s="1"/>
  <c r="P1792" i="5"/>
  <c r="N1792" i="5"/>
  <c r="O1792" i="5" s="1"/>
  <c r="P1791" i="5"/>
  <c r="N1791" i="5"/>
  <c r="O1791" i="5" s="1"/>
  <c r="P1790" i="5"/>
  <c r="N1790" i="5"/>
  <c r="O1790" i="5" s="1"/>
  <c r="P1789" i="5"/>
  <c r="N1789" i="5"/>
  <c r="O1789" i="5" s="1"/>
  <c r="P1788" i="5"/>
  <c r="N1788" i="5"/>
  <c r="O1788" i="5" s="1"/>
  <c r="P1787" i="5"/>
  <c r="N1787" i="5"/>
  <c r="O1787" i="5" s="1"/>
  <c r="P1786" i="5"/>
  <c r="N1786" i="5"/>
  <c r="O1786" i="5" s="1"/>
  <c r="P1785" i="5"/>
  <c r="N1785" i="5"/>
  <c r="O1785" i="5" s="1"/>
  <c r="P1784" i="5"/>
  <c r="N1784" i="5"/>
  <c r="O1784" i="5" s="1"/>
  <c r="P1783" i="5"/>
  <c r="N1783" i="5"/>
  <c r="O1783" i="5" s="1"/>
  <c r="P1782" i="5"/>
  <c r="N1782" i="5"/>
  <c r="O1782" i="5" s="1"/>
  <c r="P1781" i="5"/>
  <c r="N1781" i="5"/>
  <c r="O1781" i="5" s="1"/>
  <c r="P1780" i="5"/>
  <c r="N1780" i="5"/>
  <c r="O1780" i="5" s="1"/>
  <c r="P1779" i="5"/>
  <c r="N1779" i="5"/>
  <c r="O1779" i="5" s="1"/>
  <c r="P1778" i="5"/>
  <c r="N1778" i="5"/>
  <c r="O1778" i="5" s="1"/>
  <c r="P1777" i="5"/>
  <c r="N1777" i="5"/>
  <c r="O1777" i="5" s="1"/>
  <c r="P1776" i="5"/>
  <c r="N1776" i="5"/>
  <c r="O1776" i="5" s="1"/>
  <c r="P1775" i="5"/>
  <c r="N1775" i="5"/>
  <c r="O1775" i="5" s="1"/>
  <c r="P1774" i="5"/>
  <c r="N1774" i="5"/>
  <c r="O1774" i="5" s="1"/>
  <c r="P1773" i="5"/>
  <c r="N1773" i="5"/>
  <c r="O1773" i="5" s="1"/>
  <c r="P1772" i="5"/>
  <c r="N1772" i="5"/>
  <c r="O1772" i="5" s="1"/>
  <c r="P1771" i="5"/>
  <c r="N1771" i="5"/>
  <c r="O1771" i="5" s="1"/>
  <c r="P1770" i="5"/>
  <c r="N1770" i="5"/>
  <c r="O1770" i="5" s="1"/>
  <c r="P1769" i="5"/>
  <c r="N1769" i="5"/>
  <c r="O1769" i="5" s="1"/>
  <c r="P1768" i="5"/>
  <c r="N1768" i="5"/>
  <c r="O1768" i="5" s="1"/>
  <c r="P1767" i="5"/>
  <c r="N1767" i="5"/>
  <c r="O1767" i="5" s="1"/>
  <c r="P1766" i="5"/>
  <c r="N1766" i="5"/>
  <c r="O1766" i="5" s="1"/>
  <c r="P1765" i="5"/>
  <c r="N1765" i="5"/>
  <c r="O1765" i="5" s="1"/>
  <c r="P1764" i="5"/>
  <c r="N1764" i="5"/>
  <c r="O1764" i="5" s="1"/>
  <c r="P1763" i="5"/>
  <c r="N1763" i="5"/>
  <c r="O1763" i="5" s="1"/>
  <c r="P1762" i="5"/>
  <c r="N1762" i="5"/>
  <c r="O1762" i="5" s="1"/>
  <c r="P1761" i="5"/>
  <c r="N1761" i="5"/>
  <c r="O1761" i="5" s="1"/>
  <c r="P1760" i="5"/>
  <c r="N1760" i="5"/>
  <c r="O1760" i="5" s="1"/>
  <c r="P1759" i="5"/>
  <c r="N1759" i="5"/>
  <c r="O1759" i="5" s="1"/>
  <c r="P1758" i="5"/>
  <c r="N1758" i="5"/>
  <c r="O1758" i="5" s="1"/>
  <c r="P1757" i="5"/>
  <c r="N1757" i="5"/>
  <c r="O1757" i="5" s="1"/>
  <c r="P1756" i="5"/>
  <c r="N1756" i="5"/>
  <c r="O1756" i="5" s="1"/>
  <c r="P1755" i="5"/>
  <c r="N1755" i="5"/>
  <c r="O1755" i="5" s="1"/>
  <c r="P1754" i="5"/>
  <c r="N1754" i="5"/>
  <c r="O1754" i="5" s="1"/>
  <c r="P1753" i="5"/>
  <c r="N1753" i="5"/>
  <c r="O1753" i="5" s="1"/>
  <c r="P1752" i="5"/>
  <c r="N1752" i="5"/>
  <c r="O1752" i="5" s="1"/>
  <c r="P1751" i="5"/>
  <c r="N1751" i="5"/>
  <c r="O1751" i="5" s="1"/>
  <c r="P1750" i="5"/>
  <c r="N1750" i="5"/>
  <c r="O1750" i="5" s="1"/>
  <c r="P1749" i="5"/>
  <c r="N1749" i="5"/>
  <c r="O1749" i="5" s="1"/>
  <c r="P1748" i="5"/>
  <c r="N1748" i="5"/>
  <c r="O1748" i="5" s="1"/>
  <c r="P1747" i="5"/>
  <c r="N1747" i="5"/>
  <c r="O1747" i="5" s="1"/>
  <c r="P1746" i="5"/>
  <c r="N1746" i="5"/>
  <c r="O1746" i="5" s="1"/>
  <c r="P1745" i="5"/>
  <c r="N1745" i="5"/>
  <c r="O1745" i="5" s="1"/>
  <c r="P1744" i="5"/>
  <c r="N1744" i="5"/>
  <c r="O1744" i="5" s="1"/>
  <c r="P1743" i="5"/>
  <c r="N1743" i="5"/>
  <c r="O1743" i="5" s="1"/>
  <c r="P1742" i="5"/>
  <c r="N1742" i="5"/>
  <c r="O1742" i="5" s="1"/>
  <c r="P1741" i="5"/>
  <c r="N1741" i="5"/>
  <c r="O1741" i="5" s="1"/>
  <c r="P1740" i="5"/>
  <c r="N1740" i="5"/>
  <c r="O1740" i="5" s="1"/>
  <c r="P1739" i="5"/>
  <c r="N1739" i="5"/>
  <c r="O1739" i="5" s="1"/>
  <c r="P1738" i="5"/>
  <c r="N1738" i="5"/>
  <c r="O1738" i="5" s="1"/>
  <c r="P1737" i="5"/>
  <c r="N1737" i="5"/>
  <c r="O1737" i="5" s="1"/>
  <c r="P1736" i="5"/>
  <c r="N1736" i="5"/>
  <c r="O1736" i="5" s="1"/>
  <c r="P1735" i="5"/>
  <c r="N1735" i="5"/>
  <c r="O1735" i="5" s="1"/>
  <c r="P1734" i="5"/>
  <c r="N1734" i="5"/>
  <c r="O1734" i="5" s="1"/>
  <c r="P1733" i="5"/>
  <c r="N1733" i="5"/>
  <c r="O1733" i="5" s="1"/>
  <c r="P1732" i="5"/>
  <c r="N1732" i="5"/>
  <c r="O1732" i="5" s="1"/>
  <c r="P1731" i="5"/>
  <c r="N1731" i="5"/>
  <c r="O1731" i="5" s="1"/>
  <c r="P1730" i="5"/>
  <c r="N1730" i="5"/>
  <c r="O1730" i="5" s="1"/>
  <c r="P1729" i="5"/>
  <c r="N1729" i="5"/>
  <c r="O1729" i="5" s="1"/>
  <c r="P1728" i="5"/>
  <c r="N1728" i="5"/>
  <c r="O1728" i="5" s="1"/>
  <c r="P1727" i="5"/>
  <c r="N1727" i="5"/>
  <c r="O1727" i="5" s="1"/>
  <c r="P1726" i="5"/>
  <c r="N1726" i="5"/>
  <c r="O1726" i="5" s="1"/>
  <c r="P1725" i="5"/>
  <c r="N1725" i="5"/>
  <c r="O1725" i="5" s="1"/>
  <c r="P1724" i="5"/>
  <c r="N1724" i="5"/>
  <c r="O1724" i="5" s="1"/>
  <c r="P1723" i="5"/>
  <c r="N1723" i="5"/>
  <c r="O1723" i="5" s="1"/>
  <c r="P1722" i="5"/>
  <c r="N1722" i="5"/>
  <c r="O1722" i="5" s="1"/>
  <c r="P1721" i="5"/>
  <c r="N1721" i="5"/>
  <c r="O1721" i="5" s="1"/>
  <c r="P1720" i="5"/>
  <c r="N1720" i="5"/>
  <c r="O1720" i="5" s="1"/>
  <c r="P1719" i="5"/>
  <c r="N1719" i="5"/>
  <c r="O1719" i="5" s="1"/>
  <c r="P1718" i="5"/>
  <c r="N1718" i="5"/>
  <c r="O1718" i="5" s="1"/>
  <c r="P1717" i="5"/>
  <c r="N1717" i="5"/>
  <c r="O1717" i="5" s="1"/>
  <c r="P1716" i="5"/>
  <c r="N1716" i="5"/>
  <c r="O1716" i="5" s="1"/>
  <c r="P1715" i="5"/>
  <c r="N1715" i="5"/>
  <c r="O1715" i="5" s="1"/>
  <c r="P1714" i="5"/>
  <c r="N1714" i="5"/>
  <c r="O1714" i="5" s="1"/>
  <c r="P1713" i="5"/>
  <c r="N1713" i="5"/>
  <c r="O1713" i="5" s="1"/>
  <c r="P1712" i="5"/>
  <c r="N1712" i="5"/>
  <c r="O1712" i="5" s="1"/>
  <c r="P1711" i="5"/>
  <c r="N1711" i="5"/>
  <c r="O1711" i="5" s="1"/>
  <c r="P1710" i="5"/>
  <c r="N1710" i="5"/>
  <c r="O1710" i="5" s="1"/>
  <c r="P1709" i="5"/>
  <c r="N1709" i="5"/>
  <c r="O1709" i="5" s="1"/>
  <c r="P1708" i="5"/>
  <c r="N1708" i="5"/>
  <c r="O1708" i="5" s="1"/>
  <c r="P1707" i="5"/>
  <c r="N1707" i="5"/>
  <c r="O1707" i="5" s="1"/>
  <c r="P1706" i="5"/>
  <c r="N1706" i="5"/>
  <c r="O1706" i="5" s="1"/>
  <c r="P1705" i="5"/>
  <c r="N1705" i="5"/>
  <c r="O1705" i="5" s="1"/>
  <c r="P1704" i="5"/>
  <c r="N1704" i="5"/>
  <c r="O1704" i="5" s="1"/>
  <c r="P1703" i="5"/>
  <c r="N1703" i="5"/>
  <c r="O1703" i="5" s="1"/>
  <c r="P1702" i="5"/>
  <c r="N1702" i="5"/>
  <c r="O1702" i="5" s="1"/>
  <c r="P1701" i="5"/>
  <c r="N1701" i="5"/>
  <c r="O1701" i="5" s="1"/>
  <c r="P1700" i="5"/>
  <c r="N1700" i="5"/>
  <c r="O1700" i="5" s="1"/>
  <c r="P1699" i="5"/>
  <c r="N1699" i="5"/>
  <c r="O1699" i="5" s="1"/>
  <c r="P1698" i="5"/>
  <c r="N1698" i="5"/>
  <c r="O1698" i="5" s="1"/>
  <c r="P1697" i="5"/>
  <c r="N1697" i="5"/>
  <c r="O1697" i="5" s="1"/>
  <c r="P1696" i="5"/>
  <c r="N1696" i="5"/>
  <c r="O1696" i="5" s="1"/>
  <c r="P1695" i="5"/>
  <c r="N1695" i="5"/>
  <c r="O1695" i="5" s="1"/>
  <c r="P1694" i="5"/>
  <c r="N1694" i="5"/>
  <c r="O1694" i="5" s="1"/>
  <c r="P1693" i="5"/>
  <c r="N1693" i="5"/>
  <c r="O1693" i="5" s="1"/>
  <c r="P1692" i="5"/>
  <c r="N1692" i="5"/>
  <c r="O1692" i="5" s="1"/>
  <c r="P1691" i="5"/>
  <c r="N1691" i="5"/>
  <c r="O1691" i="5" s="1"/>
  <c r="P1690" i="5"/>
  <c r="N1690" i="5"/>
  <c r="O1690" i="5" s="1"/>
  <c r="P1689" i="5"/>
  <c r="N1689" i="5"/>
  <c r="O1689" i="5" s="1"/>
  <c r="P1688" i="5"/>
  <c r="N1688" i="5"/>
  <c r="O1688" i="5" s="1"/>
  <c r="P1687" i="5"/>
  <c r="N1687" i="5"/>
  <c r="O1687" i="5" s="1"/>
  <c r="P1686" i="5"/>
  <c r="N1686" i="5"/>
  <c r="O1686" i="5" s="1"/>
  <c r="P1685" i="5"/>
  <c r="N1685" i="5"/>
  <c r="O1685" i="5" s="1"/>
  <c r="P1684" i="5"/>
  <c r="N1684" i="5"/>
  <c r="O1684" i="5" s="1"/>
  <c r="P1683" i="5"/>
  <c r="N1683" i="5"/>
  <c r="O1683" i="5" s="1"/>
  <c r="P1682" i="5"/>
  <c r="N1682" i="5"/>
  <c r="O1682" i="5" s="1"/>
  <c r="P1681" i="5"/>
  <c r="N1681" i="5"/>
  <c r="O1681" i="5" s="1"/>
  <c r="P1680" i="5"/>
  <c r="N1680" i="5"/>
  <c r="O1680" i="5" s="1"/>
  <c r="P1679" i="5"/>
  <c r="N1679" i="5"/>
  <c r="O1679" i="5" s="1"/>
  <c r="P1678" i="5"/>
  <c r="N1678" i="5"/>
  <c r="O1678" i="5" s="1"/>
  <c r="P1677" i="5"/>
  <c r="N1677" i="5"/>
  <c r="O1677" i="5" s="1"/>
  <c r="P1676" i="5"/>
  <c r="N1676" i="5"/>
  <c r="O1676" i="5" s="1"/>
  <c r="P1675" i="5"/>
  <c r="N1675" i="5"/>
  <c r="O1675" i="5" s="1"/>
  <c r="P1674" i="5"/>
  <c r="N1674" i="5"/>
  <c r="O1674" i="5" s="1"/>
  <c r="P1673" i="5"/>
  <c r="N1673" i="5"/>
  <c r="O1673" i="5" s="1"/>
  <c r="P1672" i="5"/>
  <c r="N1672" i="5"/>
  <c r="O1672" i="5" s="1"/>
  <c r="P1671" i="5"/>
  <c r="N1671" i="5"/>
  <c r="O1671" i="5" s="1"/>
  <c r="P1670" i="5"/>
  <c r="N1670" i="5"/>
  <c r="O1670" i="5" s="1"/>
  <c r="P1669" i="5"/>
  <c r="N1669" i="5"/>
  <c r="O1669" i="5" s="1"/>
  <c r="P1668" i="5"/>
  <c r="N1668" i="5"/>
  <c r="O1668" i="5" s="1"/>
  <c r="P1667" i="5"/>
  <c r="N1667" i="5"/>
  <c r="O1667" i="5" s="1"/>
  <c r="P1666" i="5"/>
  <c r="N1666" i="5"/>
  <c r="O1666" i="5" s="1"/>
  <c r="P1665" i="5"/>
  <c r="N1665" i="5"/>
  <c r="O1665" i="5" s="1"/>
  <c r="P1664" i="5"/>
  <c r="N1664" i="5"/>
  <c r="O1664" i="5" s="1"/>
  <c r="P1663" i="5"/>
  <c r="N1663" i="5"/>
  <c r="O1663" i="5" s="1"/>
  <c r="P1662" i="5"/>
  <c r="N1662" i="5"/>
  <c r="O1662" i="5" s="1"/>
  <c r="P1661" i="5"/>
  <c r="N1661" i="5"/>
  <c r="O1661" i="5" s="1"/>
  <c r="P1660" i="5"/>
  <c r="N1660" i="5"/>
  <c r="O1660" i="5" s="1"/>
  <c r="P1659" i="5"/>
  <c r="N1659" i="5"/>
  <c r="O1659" i="5" s="1"/>
  <c r="P1658" i="5"/>
  <c r="N1658" i="5"/>
  <c r="O1658" i="5" s="1"/>
  <c r="P1657" i="5"/>
  <c r="N1657" i="5"/>
  <c r="O1657" i="5" s="1"/>
  <c r="P1656" i="5"/>
  <c r="N1656" i="5"/>
  <c r="O1656" i="5" s="1"/>
  <c r="P1655" i="5"/>
  <c r="N1655" i="5"/>
  <c r="O1655" i="5" s="1"/>
  <c r="P1654" i="5"/>
  <c r="N1654" i="5"/>
  <c r="O1654" i="5" s="1"/>
  <c r="P1653" i="5"/>
  <c r="N1653" i="5"/>
  <c r="O1653" i="5" s="1"/>
  <c r="P1652" i="5"/>
  <c r="N1652" i="5"/>
  <c r="O1652" i="5" s="1"/>
  <c r="P1651" i="5"/>
  <c r="N1651" i="5"/>
  <c r="O1651" i="5" s="1"/>
  <c r="P1650" i="5"/>
  <c r="N1650" i="5"/>
  <c r="O1650" i="5" s="1"/>
  <c r="P1649" i="5"/>
  <c r="N1649" i="5"/>
  <c r="O1649" i="5" s="1"/>
  <c r="P1648" i="5"/>
  <c r="N1648" i="5"/>
  <c r="O1648" i="5" s="1"/>
  <c r="P1647" i="5"/>
  <c r="N1647" i="5"/>
  <c r="O1647" i="5" s="1"/>
  <c r="P1646" i="5"/>
  <c r="N1646" i="5"/>
  <c r="O1646" i="5" s="1"/>
  <c r="P1645" i="5"/>
  <c r="N1645" i="5"/>
  <c r="O1645" i="5" s="1"/>
  <c r="P1644" i="5"/>
  <c r="N1644" i="5"/>
  <c r="O1644" i="5" s="1"/>
  <c r="P1643" i="5"/>
  <c r="N1643" i="5"/>
  <c r="O1643" i="5" s="1"/>
  <c r="P1642" i="5"/>
  <c r="N1642" i="5"/>
  <c r="O1642" i="5" s="1"/>
  <c r="P1641" i="5"/>
  <c r="N1641" i="5"/>
  <c r="O1641" i="5" s="1"/>
  <c r="P1640" i="5"/>
  <c r="N1640" i="5"/>
  <c r="O1640" i="5" s="1"/>
  <c r="P1639" i="5"/>
  <c r="N1639" i="5"/>
  <c r="O1639" i="5" s="1"/>
  <c r="P1638" i="5"/>
  <c r="N1638" i="5"/>
  <c r="O1638" i="5" s="1"/>
  <c r="P1637" i="5"/>
  <c r="N1637" i="5"/>
  <c r="O1637" i="5" s="1"/>
  <c r="P1636" i="5"/>
  <c r="N1636" i="5"/>
  <c r="O1636" i="5" s="1"/>
  <c r="P1635" i="5"/>
  <c r="N1635" i="5"/>
  <c r="O1635" i="5" s="1"/>
  <c r="P1634" i="5"/>
  <c r="N1634" i="5"/>
  <c r="O1634" i="5" s="1"/>
  <c r="P1633" i="5"/>
  <c r="N1633" i="5"/>
  <c r="O1633" i="5" s="1"/>
  <c r="P1632" i="5"/>
  <c r="N1632" i="5"/>
  <c r="O1632" i="5" s="1"/>
  <c r="P1631" i="5"/>
  <c r="N1631" i="5"/>
  <c r="O1631" i="5" s="1"/>
  <c r="P1630" i="5"/>
  <c r="N1630" i="5"/>
  <c r="O1630" i="5" s="1"/>
  <c r="P1629" i="5"/>
  <c r="N1629" i="5"/>
  <c r="O1629" i="5" s="1"/>
  <c r="P1628" i="5"/>
  <c r="N1628" i="5"/>
  <c r="O1628" i="5" s="1"/>
  <c r="P1627" i="5"/>
  <c r="N1627" i="5"/>
  <c r="O1627" i="5" s="1"/>
  <c r="P1626" i="5"/>
  <c r="N1626" i="5"/>
  <c r="O1626" i="5" s="1"/>
  <c r="P1625" i="5"/>
  <c r="N1625" i="5"/>
  <c r="O1625" i="5" s="1"/>
  <c r="P1624" i="5"/>
  <c r="N1624" i="5"/>
  <c r="O1624" i="5" s="1"/>
  <c r="P1623" i="5"/>
  <c r="N1623" i="5"/>
  <c r="O1623" i="5" s="1"/>
  <c r="P1622" i="5"/>
  <c r="N1622" i="5"/>
  <c r="O1622" i="5" s="1"/>
  <c r="P1621" i="5"/>
  <c r="N1621" i="5"/>
  <c r="O1621" i="5" s="1"/>
  <c r="P1620" i="5"/>
  <c r="N1620" i="5"/>
  <c r="O1620" i="5" s="1"/>
  <c r="P1619" i="5"/>
  <c r="N1619" i="5"/>
  <c r="O1619" i="5" s="1"/>
  <c r="P1618" i="5"/>
  <c r="N1618" i="5"/>
  <c r="O1618" i="5" s="1"/>
  <c r="P1617" i="5"/>
  <c r="N1617" i="5"/>
  <c r="O1617" i="5" s="1"/>
  <c r="P1616" i="5"/>
  <c r="N1616" i="5"/>
  <c r="O1616" i="5" s="1"/>
  <c r="P1615" i="5"/>
  <c r="N1615" i="5"/>
  <c r="O1615" i="5" s="1"/>
  <c r="P1614" i="5"/>
  <c r="N1614" i="5"/>
  <c r="O1614" i="5" s="1"/>
  <c r="P1613" i="5"/>
  <c r="N1613" i="5"/>
  <c r="O1613" i="5" s="1"/>
  <c r="P1612" i="5"/>
  <c r="N1612" i="5"/>
  <c r="O1612" i="5" s="1"/>
  <c r="P1611" i="5"/>
  <c r="N1611" i="5"/>
  <c r="O1611" i="5" s="1"/>
  <c r="P1610" i="5"/>
  <c r="N1610" i="5"/>
  <c r="O1610" i="5" s="1"/>
  <c r="P1609" i="5"/>
  <c r="N1609" i="5"/>
  <c r="O1609" i="5" s="1"/>
  <c r="P1608" i="5"/>
  <c r="N1608" i="5"/>
  <c r="O1608" i="5" s="1"/>
  <c r="P1607" i="5"/>
  <c r="N1607" i="5"/>
  <c r="O1607" i="5" s="1"/>
  <c r="P1606" i="5"/>
  <c r="N1606" i="5"/>
  <c r="O1606" i="5" s="1"/>
  <c r="P1605" i="5"/>
  <c r="N1605" i="5"/>
  <c r="O1605" i="5" s="1"/>
  <c r="P1604" i="5"/>
  <c r="N1604" i="5"/>
  <c r="O1604" i="5" s="1"/>
  <c r="P1603" i="5"/>
  <c r="N1603" i="5"/>
  <c r="O1603" i="5" s="1"/>
  <c r="P1602" i="5"/>
  <c r="N1602" i="5"/>
  <c r="O1602" i="5" s="1"/>
  <c r="P1601" i="5"/>
  <c r="N1601" i="5"/>
  <c r="O1601" i="5" s="1"/>
  <c r="P1600" i="5"/>
  <c r="N1600" i="5"/>
  <c r="O1600" i="5" s="1"/>
  <c r="P1599" i="5"/>
  <c r="N1599" i="5"/>
  <c r="O1599" i="5" s="1"/>
  <c r="P1598" i="5"/>
  <c r="N1598" i="5"/>
  <c r="O1598" i="5" s="1"/>
  <c r="P1597" i="5"/>
  <c r="N1597" i="5"/>
  <c r="O1597" i="5" s="1"/>
  <c r="P1596" i="5"/>
  <c r="N1596" i="5"/>
  <c r="O1596" i="5" s="1"/>
  <c r="P1595" i="5"/>
  <c r="N1595" i="5"/>
  <c r="O1595" i="5" s="1"/>
  <c r="P1594" i="5"/>
  <c r="N1594" i="5"/>
  <c r="O1594" i="5" s="1"/>
  <c r="P1593" i="5"/>
  <c r="N1593" i="5"/>
  <c r="O1593" i="5" s="1"/>
  <c r="P1592" i="5"/>
  <c r="N1592" i="5"/>
  <c r="O1592" i="5" s="1"/>
  <c r="P1591" i="5"/>
  <c r="N1591" i="5"/>
  <c r="O1591" i="5" s="1"/>
  <c r="P1590" i="5"/>
  <c r="N1590" i="5"/>
  <c r="O1590" i="5" s="1"/>
  <c r="P1589" i="5"/>
  <c r="N1589" i="5"/>
  <c r="O1589" i="5" s="1"/>
  <c r="P1588" i="5"/>
  <c r="N1588" i="5"/>
  <c r="O1588" i="5" s="1"/>
  <c r="P1587" i="5"/>
  <c r="N1587" i="5"/>
  <c r="O1587" i="5" s="1"/>
  <c r="P1586" i="5"/>
  <c r="N1586" i="5"/>
  <c r="O1586" i="5" s="1"/>
  <c r="P1585" i="5"/>
  <c r="N1585" i="5"/>
  <c r="O1585" i="5" s="1"/>
  <c r="P1584" i="5"/>
  <c r="N1584" i="5"/>
  <c r="O1584" i="5" s="1"/>
  <c r="P1583" i="5"/>
  <c r="N1583" i="5"/>
  <c r="O1583" i="5" s="1"/>
  <c r="P1582" i="5"/>
  <c r="N1582" i="5"/>
  <c r="O1582" i="5" s="1"/>
  <c r="P1581" i="5"/>
  <c r="N1581" i="5"/>
  <c r="O1581" i="5" s="1"/>
  <c r="P1580" i="5"/>
  <c r="N1580" i="5"/>
  <c r="O1580" i="5" s="1"/>
  <c r="P1579" i="5"/>
  <c r="N1579" i="5"/>
  <c r="O1579" i="5" s="1"/>
  <c r="P1578" i="5"/>
  <c r="N1578" i="5"/>
  <c r="O1578" i="5" s="1"/>
  <c r="P1577" i="5"/>
  <c r="N1577" i="5"/>
  <c r="O1577" i="5" s="1"/>
  <c r="P1576" i="5"/>
  <c r="N1576" i="5"/>
  <c r="O1576" i="5" s="1"/>
  <c r="P1575" i="5"/>
  <c r="N1575" i="5"/>
  <c r="O1575" i="5" s="1"/>
  <c r="P1574" i="5"/>
  <c r="N1574" i="5"/>
  <c r="O1574" i="5" s="1"/>
  <c r="P1573" i="5"/>
  <c r="N1573" i="5"/>
  <c r="O1573" i="5" s="1"/>
  <c r="P1572" i="5"/>
  <c r="N1572" i="5"/>
  <c r="O1572" i="5" s="1"/>
  <c r="P1571" i="5"/>
  <c r="N1571" i="5"/>
  <c r="O1571" i="5" s="1"/>
  <c r="P1570" i="5"/>
  <c r="N1570" i="5"/>
  <c r="O1570" i="5" s="1"/>
  <c r="P1569" i="5"/>
  <c r="N1569" i="5"/>
  <c r="O1569" i="5" s="1"/>
  <c r="P1568" i="5"/>
  <c r="N1568" i="5"/>
  <c r="O1568" i="5" s="1"/>
  <c r="P1567" i="5"/>
  <c r="N1567" i="5"/>
  <c r="O1567" i="5" s="1"/>
  <c r="P1566" i="5"/>
  <c r="N1566" i="5"/>
  <c r="O1566" i="5" s="1"/>
  <c r="P1565" i="5"/>
  <c r="N1565" i="5"/>
  <c r="O1565" i="5" s="1"/>
  <c r="P1564" i="5"/>
  <c r="N1564" i="5"/>
  <c r="O1564" i="5" s="1"/>
  <c r="P1563" i="5"/>
  <c r="N1563" i="5"/>
  <c r="O1563" i="5" s="1"/>
  <c r="P1562" i="5"/>
  <c r="N1562" i="5"/>
  <c r="O1562" i="5" s="1"/>
  <c r="P1561" i="5"/>
  <c r="N1561" i="5"/>
  <c r="O1561" i="5" s="1"/>
  <c r="P1560" i="5"/>
  <c r="N1560" i="5"/>
  <c r="O1560" i="5" s="1"/>
  <c r="P1559" i="5"/>
  <c r="N1559" i="5"/>
  <c r="O1559" i="5" s="1"/>
  <c r="P1558" i="5"/>
  <c r="N1558" i="5"/>
  <c r="O1558" i="5" s="1"/>
  <c r="P1557" i="5"/>
  <c r="N1557" i="5"/>
  <c r="O1557" i="5" s="1"/>
  <c r="P1556" i="5"/>
  <c r="N1556" i="5"/>
  <c r="O1556" i="5" s="1"/>
  <c r="P1555" i="5"/>
  <c r="N1555" i="5"/>
  <c r="O1555" i="5" s="1"/>
  <c r="P1554" i="5"/>
  <c r="N1554" i="5"/>
  <c r="O1554" i="5" s="1"/>
  <c r="P1553" i="5"/>
  <c r="N1553" i="5"/>
  <c r="O1553" i="5" s="1"/>
  <c r="P1552" i="5"/>
  <c r="N1552" i="5"/>
  <c r="O1552" i="5" s="1"/>
  <c r="P1551" i="5"/>
  <c r="N1551" i="5"/>
  <c r="O1551" i="5" s="1"/>
  <c r="P1550" i="5"/>
  <c r="N1550" i="5"/>
  <c r="O1550" i="5" s="1"/>
  <c r="P1549" i="5"/>
  <c r="N1549" i="5"/>
  <c r="O1549" i="5" s="1"/>
  <c r="P1548" i="5"/>
  <c r="N1548" i="5"/>
  <c r="O1548" i="5" s="1"/>
  <c r="P1547" i="5"/>
  <c r="N1547" i="5"/>
  <c r="O1547" i="5" s="1"/>
  <c r="P1546" i="5"/>
  <c r="N1546" i="5"/>
  <c r="O1546" i="5" s="1"/>
  <c r="P1545" i="5"/>
  <c r="N1545" i="5"/>
  <c r="O1545" i="5" s="1"/>
  <c r="P1544" i="5"/>
  <c r="N1544" i="5"/>
  <c r="O1544" i="5" s="1"/>
  <c r="P1543" i="5"/>
  <c r="N1543" i="5"/>
  <c r="O1543" i="5" s="1"/>
  <c r="P1542" i="5"/>
  <c r="N1542" i="5"/>
  <c r="O1542" i="5" s="1"/>
  <c r="P1541" i="5"/>
  <c r="N1541" i="5"/>
  <c r="O1541" i="5" s="1"/>
  <c r="P1540" i="5"/>
  <c r="N1540" i="5"/>
  <c r="O1540" i="5" s="1"/>
  <c r="P1539" i="5"/>
  <c r="N1539" i="5"/>
  <c r="O1539" i="5" s="1"/>
  <c r="P1538" i="5"/>
  <c r="N1538" i="5"/>
  <c r="O1538" i="5" s="1"/>
  <c r="P1537" i="5"/>
  <c r="N1537" i="5"/>
  <c r="O1537" i="5" s="1"/>
  <c r="P1536" i="5"/>
  <c r="N1536" i="5"/>
  <c r="O1536" i="5" s="1"/>
  <c r="P1535" i="5"/>
  <c r="N1535" i="5"/>
  <c r="O1535" i="5" s="1"/>
  <c r="P1534" i="5"/>
  <c r="N1534" i="5"/>
  <c r="O1534" i="5" s="1"/>
  <c r="P1533" i="5"/>
  <c r="N1533" i="5"/>
  <c r="O1533" i="5" s="1"/>
  <c r="P1532" i="5"/>
  <c r="N1532" i="5"/>
  <c r="O1532" i="5" s="1"/>
  <c r="P1531" i="5"/>
  <c r="N1531" i="5"/>
  <c r="O1531" i="5" s="1"/>
  <c r="P1530" i="5"/>
  <c r="N1530" i="5"/>
  <c r="O1530" i="5" s="1"/>
  <c r="P1529" i="5"/>
  <c r="N1529" i="5"/>
  <c r="O1529" i="5" s="1"/>
  <c r="P1528" i="5"/>
  <c r="N1528" i="5"/>
  <c r="O1528" i="5" s="1"/>
  <c r="P1527" i="5"/>
  <c r="N1527" i="5"/>
  <c r="O1527" i="5" s="1"/>
  <c r="P1526" i="5"/>
  <c r="N1526" i="5"/>
  <c r="O1526" i="5" s="1"/>
  <c r="P1525" i="5"/>
  <c r="N1525" i="5"/>
  <c r="O1525" i="5" s="1"/>
  <c r="P1524" i="5"/>
  <c r="N1524" i="5"/>
  <c r="O1524" i="5" s="1"/>
  <c r="P1523" i="5"/>
  <c r="N1523" i="5"/>
  <c r="O1523" i="5" s="1"/>
  <c r="P1522" i="5"/>
  <c r="N1522" i="5"/>
  <c r="O1522" i="5" s="1"/>
  <c r="P1521" i="5"/>
  <c r="N1521" i="5"/>
  <c r="O1521" i="5" s="1"/>
  <c r="P1520" i="5"/>
  <c r="N1520" i="5"/>
  <c r="O1520" i="5" s="1"/>
  <c r="P1519" i="5"/>
  <c r="N1519" i="5"/>
  <c r="O1519" i="5" s="1"/>
  <c r="P1518" i="5"/>
  <c r="N1518" i="5"/>
  <c r="O1518" i="5" s="1"/>
  <c r="P1517" i="5"/>
  <c r="N1517" i="5"/>
  <c r="O1517" i="5" s="1"/>
  <c r="P1516" i="5"/>
  <c r="N1516" i="5"/>
  <c r="O1516" i="5" s="1"/>
  <c r="P1515" i="5"/>
  <c r="N1515" i="5"/>
  <c r="O1515" i="5" s="1"/>
  <c r="P1514" i="5"/>
  <c r="N1514" i="5"/>
  <c r="O1514" i="5" s="1"/>
  <c r="P1513" i="5"/>
  <c r="N1513" i="5"/>
  <c r="O1513" i="5" s="1"/>
  <c r="P1512" i="5"/>
  <c r="N1512" i="5"/>
  <c r="O1512" i="5" s="1"/>
  <c r="P1511" i="5"/>
  <c r="N1511" i="5"/>
  <c r="O1511" i="5" s="1"/>
  <c r="P1510" i="5"/>
  <c r="N1510" i="5"/>
  <c r="O1510" i="5" s="1"/>
  <c r="P1509" i="5"/>
  <c r="N1509" i="5"/>
  <c r="O1509" i="5" s="1"/>
  <c r="P1508" i="5"/>
  <c r="N1508" i="5"/>
  <c r="O1508" i="5" s="1"/>
  <c r="P1507" i="5"/>
  <c r="N1507" i="5"/>
  <c r="O1507" i="5" s="1"/>
  <c r="P1506" i="5"/>
  <c r="N1506" i="5"/>
  <c r="O1506" i="5" s="1"/>
  <c r="P1505" i="5"/>
  <c r="N1505" i="5"/>
  <c r="O1505" i="5" s="1"/>
  <c r="P1504" i="5"/>
  <c r="N1504" i="5"/>
  <c r="O1504" i="5" s="1"/>
  <c r="P1503" i="5"/>
  <c r="N1503" i="5"/>
  <c r="O1503" i="5" s="1"/>
  <c r="P1502" i="5"/>
  <c r="N1502" i="5"/>
  <c r="O1502" i="5" s="1"/>
  <c r="P1501" i="5"/>
  <c r="N1501" i="5"/>
  <c r="O1501" i="5" s="1"/>
  <c r="P1500" i="5"/>
  <c r="N1500" i="5"/>
  <c r="O1500" i="5" s="1"/>
  <c r="P1499" i="5"/>
  <c r="N1499" i="5"/>
  <c r="O1499" i="5" s="1"/>
  <c r="P1498" i="5"/>
  <c r="N1498" i="5"/>
  <c r="O1498" i="5" s="1"/>
  <c r="P1497" i="5"/>
  <c r="N1497" i="5"/>
  <c r="O1497" i="5" s="1"/>
  <c r="P1496" i="5"/>
  <c r="N1496" i="5"/>
  <c r="O1496" i="5" s="1"/>
  <c r="P1495" i="5"/>
  <c r="N1495" i="5"/>
  <c r="O1495" i="5" s="1"/>
  <c r="P1494" i="5"/>
  <c r="N1494" i="5"/>
  <c r="O1494" i="5" s="1"/>
  <c r="P1493" i="5"/>
  <c r="N1493" i="5"/>
  <c r="O1493" i="5" s="1"/>
  <c r="P1492" i="5"/>
  <c r="N1492" i="5"/>
  <c r="O1492" i="5" s="1"/>
  <c r="P1491" i="5"/>
  <c r="N1491" i="5"/>
  <c r="O1491" i="5" s="1"/>
  <c r="P1490" i="5"/>
  <c r="N1490" i="5"/>
  <c r="O1490" i="5" s="1"/>
  <c r="P1489" i="5"/>
  <c r="N1489" i="5"/>
  <c r="O1489" i="5" s="1"/>
  <c r="P1488" i="5"/>
  <c r="N1488" i="5"/>
  <c r="O1488" i="5" s="1"/>
  <c r="P1487" i="5"/>
  <c r="N1487" i="5"/>
  <c r="O1487" i="5" s="1"/>
  <c r="P1486" i="5"/>
  <c r="N1486" i="5"/>
  <c r="O1486" i="5" s="1"/>
  <c r="P1485" i="5"/>
  <c r="N1485" i="5"/>
  <c r="O1485" i="5" s="1"/>
  <c r="P1484" i="5"/>
  <c r="N1484" i="5"/>
  <c r="O1484" i="5" s="1"/>
  <c r="P1483" i="5"/>
  <c r="N1483" i="5"/>
  <c r="O1483" i="5" s="1"/>
  <c r="P1482" i="5"/>
  <c r="N1482" i="5"/>
  <c r="O1482" i="5" s="1"/>
  <c r="P1481" i="5"/>
  <c r="N1481" i="5"/>
  <c r="O1481" i="5" s="1"/>
  <c r="P1480" i="5"/>
  <c r="N1480" i="5"/>
  <c r="O1480" i="5" s="1"/>
  <c r="P1479" i="5"/>
  <c r="N1479" i="5"/>
  <c r="O1479" i="5" s="1"/>
  <c r="P1478" i="5"/>
  <c r="N1478" i="5"/>
  <c r="O1478" i="5" s="1"/>
  <c r="P1477" i="5"/>
  <c r="N1477" i="5"/>
  <c r="O1477" i="5" s="1"/>
  <c r="P1476" i="5"/>
  <c r="N1476" i="5"/>
  <c r="O1476" i="5" s="1"/>
  <c r="P1475" i="5"/>
  <c r="N1475" i="5"/>
  <c r="O1475" i="5" s="1"/>
  <c r="P1474" i="5"/>
  <c r="N1474" i="5"/>
  <c r="O1474" i="5" s="1"/>
  <c r="P1473" i="5"/>
  <c r="N1473" i="5"/>
  <c r="O1473" i="5" s="1"/>
  <c r="P1472" i="5"/>
  <c r="N1472" i="5"/>
  <c r="O1472" i="5" s="1"/>
  <c r="P1471" i="5"/>
  <c r="N1471" i="5"/>
  <c r="O1471" i="5" s="1"/>
  <c r="P1470" i="5"/>
  <c r="N1470" i="5"/>
  <c r="O1470" i="5" s="1"/>
  <c r="P1469" i="5"/>
  <c r="N1469" i="5"/>
  <c r="O1469" i="5" s="1"/>
  <c r="P1468" i="5"/>
  <c r="N1468" i="5"/>
  <c r="O1468" i="5" s="1"/>
  <c r="P1467" i="5"/>
  <c r="N1467" i="5"/>
  <c r="O1467" i="5" s="1"/>
  <c r="P1466" i="5"/>
  <c r="N1466" i="5"/>
  <c r="O1466" i="5" s="1"/>
  <c r="P1465" i="5"/>
  <c r="N1465" i="5"/>
  <c r="O1465" i="5" s="1"/>
  <c r="P1464" i="5"/>
  <c r="N1464" i="5"/>
  <c r="O1464" i="5" s="1"/>
  <c r="P1463" i="5"/>
  <c r="N1463" i="5"/>
  <c r="O1463" i="5" s="1"/>
  <c r="P1462" i="5"/>
  <c r="N1462" i="5"/>
  <c r="O1462" i="5" s="1"/>
  <c r="P1461" i="5"/>
  <c r="N1461" i="5"/>
  <c r="O1461" i="5" s="1"/>
  <c r="P1460" i="5"/>
  <c r="N1460" i="5"/>
  <c r="O1460" i="5" s="1"/>
  <c r="P1459" i="5"/>
  <c r="N1459" i="5"/>
  <c r="O1459" i="5" s="1"/>
  <c r="P1458" i="5"/>
  <c r="N1458" i="5"/>
  <c r="O1458" i="5" s="1"/>
  <c r="P1457" i="5"/>
  <c r="N1457" i="5"/>
  <c r="O1457" i="5" s="1"/>
  <c r="P1456" i="5"/>
  <c r="N1456" i="5"/>
  <c r="O1456" i="5" s="1"/>
  <c r="P1455" i="5"/>
  <c r="N1455" i="5"/>
  <c r="O1455" i="5" s="1"/>
  <c r="P1454" i="5"/>
  <c r="N1454" i="5"/>
  <c r="O1454" i="5" s="1"/>
  <c r="P1453" i="5"/>
  <c r="N1453" i="5"/>
  <c r="O1453" i="5" s="1"/>
  <c r="P1452" i="5"/>
  <c r="N1452" i="5"/>
  <c r="O1452" i="5" s="1"/>
  <c r="P1451" i="5"/>
  <c r="N1451" i="5"/>
  <c r="O1451" i="5" s="1"/>
  <c r="P1450" i="5"/>
  <c r="N1450" i="5"/>
  <c r="O1450" i="5" s="1"/>
  <c r="P1449" i="5"/>
  <c r="N1449" i="5"/>
  <c r="O1449" i="5" s="1"/>
  <c r="P1448" i="5"/>
  <c r="N1448" i="5"/>
  <c r="O1448" i="5" s="1"/>
  <c r="P1447" i="5"/>
  <c r="N1447" i="5"/>
  <c r="O1447" i="5" s="1"/>
  <c r="P1446" i="5"/>
  <c r="N1446" i="5"/>
  <c r="O1446" i="5" s="1"/>
  <c r="P1445" i="5"/>
  <c r="N1445" i="5"/>
  <c r="O1445" i="5" s="1"/>
  <c r="P1444" i="5"/>
  <c r="N1444" i="5"/>
  <c r="O1444" i="5" s="1"/>
  <c r="P1443" i="5"/>
  <c r="N1443" i="5"/>
  <c r="O1443" i="5" s="1"/>
  <c r="P1442" i="5"/>
  <c r="N1442" i="5"/>
  <c r="O1442" i="5" s="1"/>
  <c r="P1441" i="5"/>
  <c r="N1441" i="5"/>
  <c r="O1441" i="5" s="1"/>
  <c r="P1440" i="5"/>
  <c r="N1440" i="5"/>
  <c r="O1440" i="5" s="1"/>
  <c r="P1439" i="5"/>
  <c r="N1439" i="5"/>
  <c r="O1439" i="5" s="1"/>
  <c r="P1438" i="5"/>
  <c r="N1438" i="5"/>
  <c r="O1438" i="5" s="1"/>
  <c r="P1437" i="5"/>
  <c r="N1437" i="5"/>
  <c r="O1437" i="5" s="1"/>
  <c r="P1436" i="5"/>
  <c r="N1436" i="5"/>
  <c r="O1436" i="5" s="1"/>
  <c r="P1435" i="5"/>
  <c r="N1435" i="5"/>
  <c r="O1435" i="5" s="1"/>
  <c r="P1434" i="5"/>
  <c r="N1434" i="5"/>
  <c r="O1434" i="5" s="1"/>
  <c r="P1433" i="5"/>
  <c r="N1433" i="5"/>
  <c r="O1433" i="5" s="1"/>
  <c r="P1432" i="5"/>
  <c r="N1432" i="5"/>
  <c r="O1432" i="5" s="1"/>
  <c r="P1431" i="5"/>
  <c r="N1431" i="5"/>
  <c r="O1431" i="5" s="1"/>
  <c r="P1430" i="5"/>
  <c r="N1430" i="5"/>
  <c r="O1430" i="5" s="1"/>
  <c r="P1429" i="5"/>
  <c r="N1429" i="5"/>
  <c r="O1429" i="5" s="1"/>
  <c r="P1428" i="5"/>
  <c r="N1428" i="5"/>
  <c r="O1428" i="5" s="1"/>
  <c r="P1427" i="5"/>
  <c r="N1427" i="5"/>
  <c r="O1427" i="5" s="1"/>
  <c r="P1426" i="5"/>
  <c r="N1426" i="5"/>
  <c r="O1426" i="5" s="1"/>
  <c r="P1425" i="5"/>
  <c r="N1425" i="5"/>
  <c r="O1425" i="5" s="1"/>
  <c r="P1424" i="5"/>
  <c r="N1424" i="5"/>
  <c r="O1424" i="5" s="1"/>
  <c r="P1423" i="5"/>
  <c r="N1423" i="5"/>
  <c r="O1423" i="5" s="1"/>
  <c r="P1422" i="5"/>
  <c r="N1422" i="5"/>
  <c r="O1422" i="5" s="1"/>
  <c r="P1421" i="5"/>
  <c r="N1421" i="5"/>
  <c r="O1421" i="5" s="1"/>
  <c r="P1420" i="5"/>
  <c r="N1420" i="5"/>
  <c r="O1420" i="5" s="1"/>
  <c r="P1419" i="5"/>
  <c r="N1419" i="5"/>
  <c r="O1419" i="5" s="1"/>
  <c r="P1418" i="5"/>
  <c r="N1418" i="5"/>
  <c r="O1418" i="5" s="1"/>
  <c r="P1417" i="5"/>
  <c r="N1417" i="5"/>
  <c r="O1417" i="5" s="1"/>
  <c r="P1416" i="5"/>
  <c r="N1416" i="5"/>
  <c r="O1416" i="5" s="1"/>
  <c r="P1415" i="5"/>
  <c r="N1415" i="5"/>
  <c r="O1415" i="5" s="1"/>
  <c r="P1414" i="5"/>
  <c r="N1414" i="5"/>
  <c r="O1414" i="5" s="1"/>
  <c r="P1413" i="5"/>
  <c r="N1413" i="5"/>
  <c r="O1413" i="5" s="1"/>
  <c r="P1412" i="5"/>
  <c r="N1412" i="5"/>
  <c r="O1412" i="5" s="1"/>
  <c r="P1411" i="5"/>
  <c r="N1411" i="5"/>
  <c r="O1411" i="5" s="1"/>
  <c r="P1410" i="5"/>
  <c r="N1410" i="5"/>
  <c r="O1410" i="5" s="1"/>
  <c r="P1409" i="5"/>
  <c r="N1409" i="5"/>
  <c r="O1409" i="5" s="1"/>
  <c r="P1408" i="5"/>
  <c r="N1408" i="5"/>
  <c r="O1408" i="5" s="1"/>
  <c r="P1407" i="5"/>
  <c r="N1407" i="5"/>
  <c r="O1407" i="5" s="1"/>
  <c r="P1406" i="5"/>
  <c r="N1406" i="5"/>
  <c r="O1406" i="5" s="1"/>
  <c r="P1405" i="5"/>
  <c r="N1405" i="5"/>
  <c r="O1405" i="5" s="1"/>
  <c r="P1404" i="5"/>
  <c r="N1404" i="5"/>
  <c r="O1404" i="5" s="1"/>
  <c r="P1403" i="5"/>
  <c r="N1403" i="5"/>
  <c r="O1403" i="5" s="1"/>
  <c r="P1402" i="5"/>
  <c r="N1402" i="5"/>
  <c r="O1402" i="5" s="1"/>
  <c r="P1401" i="5"/>
  <c r="N1401" i="5"/>
  <c r="O1401" i="5" s="1"/>
  <c r="P1400" i="5"/>
  <c r="N1400" i="5"/>
  <c r="O1400" i="5" s="1"/>
  <c r="P1399" i="5"/>
  <c r="N1399" i="5"/>
  <c r="O1399" i="5" s="1"/>
  <c r="P1398" i="5"/>
  <c r="N1398" i="5"/>
  <c r="O1398" i="5" s="1"/>
  <c r="P1397" i="5"/>
  <c r="N1397" i="5"/>
  <c r="O1397" i="5" s="1"/>
  <c r="P1396" i="5"/>
  <c r="N1396" i="5"/>
  <c r="O1396" i="5" s="1"/>
  <c r="P1395" i="5"/>
  <c r="N1395" i="5"/>
  <c r="O1395" i="5" s="1"/>
  <c r="P1394" i="5"/>
  <c r="N1394" i="5"/>
  <c r="O1394" i="5" s="1"/>
  <c r="P1393" i="5"/>
  <c r="N1393" i="5"/>
  <c r="O1393" i="5" s="1"/>
  <c r="P1392" i="5"/>
  <c r="N1392" i="5"/>
  <c r="O1392" i="5" s="1"/>
  <c r="P1391" i="5"/>
  <c r="N1391" i="5"/>
  <c r="O1391" i="5" s="1"/>
  <c r="P1390" i="5"/>
  <c r="N1390" i="5"/>
  <c r="O1390" i="5" s="1"/>
  <c r="P1389" i="5"/>
  <c r="N1389" i="5"/>
  <c r="O1389" i="5" s="1"/>
  <c r="P1388" i="5"/>
  <c r="N1388" i="5"/>
  <c r="O1388" i="5" s="1"/>
  <c r="P1387" i="5"/>
  <c r="N1387" i="5"/>
  <c r="O1387" i="5" s="1"/>
  <c r="P1386" i="5"/>
  <c r="N1386" i="5"/>
  <c r="O1386" i="5" s="1"/>
  <c r="P1385" i="5"/>
  <c r="N1385" i="5"/>
  <c r="O1385" i="5" s="1"/>
  <c r="P1384" i="5"/>
  <c r="N1384" i="5"/>
  <c r="O1384" i="5" s="1"/>
  <c r="P1383" i="5"/>
  <c r="N1383" i="5"/>
  <c r="O1383" i="5" s="1"/>
  <c r="P1382" i="5"/>
  <c r="N1382" i="5"/>
  <c r="O1382" i="5" s="1"/>
  <c r="P1381" i="5"/>
  <c r="N1381" i="5"/>
  <c r="O1381" i="5" s="1"/>
  <c r="P1380" i="5"/>
  <c r="N1380" i="5"/>
  <c r="O1380" i="5" s="1"/>
  <c r="P1379" i="5"/>
  <c r="N1379" i="5"/>
  <c r="O1379" i="5" s="1"/>
  <c r="P1378" i="5"/>
  <c r="N1378" i="5"/>
  <c r="O1378" i="5" s="1"/>
  <c r="P1377" i="5"/>
  <c r="N1377" i="5"/>
  <c r="O1377" i="5" s="1"/>
  <c r="P1376" i="5"/>
  <c r="N1376" i="5"/>
  <c r="O1376" i="5" s="1"/>
  <c r="P1375" i="5"/>
  <c r="N1375" i="5"/>
  <c r="O1375" i="5" s="1"/>
  <c r="P1374" i="5"/>
  <c r="N1374" i="5"/>
  <c r="O1374" i="5" s="1"/>
  <c r="P1373" i="5"/>
  <c r="N1373" i="5"/>
  <c r="O1373" i="5" s="1"/>
  <c r="P1372" i="5"/>
  <c r="N1372" i="5"/>
  <c r="O1372" i="5" s="1"/>
  <c r="P1371" i="5"/>
  <c r="N1371" i="5"/>
  <c r="O1371" i="5" s="1"/>
  <c r="P1370" i="5"/>
  <c r="N1370" i="5"/>
  <c r="O1370" i="5" s="1"/>
  <c r="P1369" i="5"/>
  <c r="N1369" i="5"/>
  <c r="O1369" i="5" s="1"/>
  <c r="P1368" i="5"/>
  <c r="N1368" i="5"/>
  <c r="O1368" i="5" s="1"/>
  <c r="P1367" i="5"/>
  <c r="N1367" i="5"/>
  <c r="O1367" i="5" s="1"/>
  <c r="P1366" i="5"/>
  <c r="N1366" i="5"/>
  <c r="O1366" i="5" s="1"/>
  <c r="P1365" i="5"/>
  <c r="N1365" i="5"/>
  <c r="O1365" i="5" s="1"/>
  <c r="P1364" i="5"/>
  <c r="N1364" i="5"/>
  <c r="O1364" i="5" s="1"/>
  <c r="P1363" i="5"/>
  <c r="N1363" i="5"/>
  <c r="O1363" i="5" s="1"/>
  <c r="P1362" i="5"/>
  <c r="N1362" i="5"/>
  <c r="O1362" i="5" s="1"/>
  <c r="P1361" i="5"/>
  <c r="N1361" i="5"/>
  <c r="O1361" i="5" s="1"/>
  <c r="P1360" i="5"/>
  <c r="N1360" i="5"/>
  <c r="O1360" i="5" s="1"/>
  <c r="P1359" i="5"/>
  <c r="N1359" i="5"/>
  <c r="O1359" i="5" s="1"/>
  <c r="P1358" i="5"/>
  <c r="N1358" i="5"/>
  <c r="O1358" i="5" s="1"/>
  <c r="P1357" i="5"/>
  <c r="N1357" i="5"/>
  <c r="O1357" i="5" s="1"/>
  <c r="P1356" i="5"/>
  <c r="N1356" i="5"/>
  <c r="O1356" i="5" s="1"/>
  <c r="P1355" i="5"/>
  <c r="N1355" i="5"/>
  <c r="O1355" i="5" s="1"/>
  <c r="P1354" i="5"/>
  <c r="N1354" i="5"/>
  <c r="O1354" i="5" s="1"/>
  <c r="P1353" i="5"/>
  <c r="N1353" i="5"/>
  <c r="O1353" i="5" s="1"/>
  <c r="P1352" i="5"/>
  <c r="N1352" i="5"/>
  <c r="O1352" i="5" s="1"/>
  <c r="P1351" i="5"/>
  <c r="N1351" i="5"/>
  <c r="O1351" i="5" s="1"/>
  <c r="P1350" i="5"/>
  <c r="N1350" i="5"/>
  <c r="O1350" i="5" s="1"/>
  <c r="P1349" i="5"/>
  <c r="N1349" i="5"/>
  <c r="O1349" i="5" s="1"/>
  <c r="P1348" i="5"/>
  <c r="N1348" i="5"/>
  <c r="O1348" i="5" s="1"/>
  <c r="P1347" i="5"/>
  <c r="N1347" i="5"/>
  <c r="O1347" i="5" s="1"/>
  <c r="P1346" i="5"/>
  <c r="N1346" i="5"/>
  <c r="O1346" i="5" s="1"/>
  <c r="P1345" i="5"/>
  <c r="N1345" i="5"/>
  <c r="O1345" i="5" s="1"/>
  <c r="P1344" i="5"/>
  <c r="N1344" i="5"/>
  <c r="O1344" i="5" s="1"/>
  <c r="P1343" i="5"/>
  <c r="N1343" i="5"/>
  <c r="O1343" i="5" s="1"/>
  <c r="P1342" i="5"/>
  <c r="N1342" i="5"/>
  <c r="O1342" i="5" s="1"/>
  <c r="P1341" i="5"/>
  <c r="N1341" i="5"/>
  <c r="O1341" i="5" s="1"/>
  <c r="P1340" i="5"/>
  <c r="N1340" i="5"/>
  <c r="O1340" i="5" s="1"/>
  <c r="P1339" i="5"/>
  <c r="N1339" i="5"/>
  <c r="O1339" i="5" s="1"/>
  <c r="P1338" i="5"/>
  <c r="N1338" i="5"/>
  <c r="O1338" i="5" s="1"/>
  <c r="P1337" i="5"/>
  <c r="N1337" i="5"/>
  <c r="O1337" i="5" s="1"/>
  <c r="P1336" i="5"/>
  <c r="N1336" i="5"/>
  <c r="O1336" i="5" s="1"/>
  <c r="P1335" i="5"/>
  <c r="N1335" i="5"/>
  <c r="O1335" i="5" s="1"/>
  <c r="P1334" i="5"/>
  <c r="N1334" i="5"/>
  <c r="O1334" i="5" s="1"/>
  <c r="P1333" i="5"/>
  <c r="N1333" i="5"/>
  <c r="O1333" i="5" s="1"/>
  <c r="P1332" i="5"/>
  <c r="N1332" i="5"/>
  <c r="O1332" i="5" s="1"/>
  <c r="P1331" i="5"/>
  <c r="N1331" i="5"/>
  <c r="O1331" i="5" s="1"/>
  <c r="P1330" i="5"/>
  <c r="N1330" i="5"/>
  <c r="O1330" i="5" s="1"/>
  <c r="P1329" i="5"/>
  <c r="N1329" i="5"/>
  <c r="O1329" i="5" s="1"/>
  <c r="P1328" i="5"/>
  <c r="N1328" i="5"/>
  <c r="O1328" i="5" s="1"/>
  <c r="P1327" i="5"/>
  <c r="N1327" i="5"/>
  <c r="O1327" i="5" s="1"/>
  <c r="P1326" i="5"/>
  <c r="N1326" i="5"/>
  <c r="O1326" i="5" s="1"/>
  <c r="P1325" i="5"/>
  <c r="N1325" i="5"/>
  <c r="O1325" i="5" s="1"/>
  <c r="P1324" i="5"/>
  <c r="N1324" i="5"/>
  <c r="O1324" i="5" s="1"/>
  <c r="P1323" i="5"/>
  <c r="N1323" i="5"/>
  <c r="O1323" i="5" s="1"/>
  <c r="P1322" i="5"/>
  <c r="N1322" i="5"/>
  <c r="O1322" i="5" s="1"/>
  <c r="P1321" i="5"/>
  <c r="N1321" i="5"/>
  <c r="O1321" i="5" s="1"/>
  <c r="P1320" i="5"/>
  <c r="N1320" i="5"/>
  <c r="O1320" i="5" s="1"/>
  <c r="P1319" i="5"/>
  <c r="N1319" i="5"/>
  <c r="O1319" i="5" s="1"/>
  <c r="P1318" i="5"/>
  <c r="N1318" i="5"/>
  <c r="O1318" i="5" s="1"/>
  <c r="P1317" i="5"/>
  <c r="N1317" i="5"/>
  <c r="O1317" i="5" s="1"/>
  <c r="P1316" i="5"/>
  <c r="N1316" i="5"/>
  <c r="O1316" i="5" s="1"/>
  <c r="P1315" i="5"/>
  <c r="N1315" i="5"/>
  <c r="O1315" i="5" s="1"/>
  <c r="P1314" i="5"/>
  <c r="N1314" i="5"/>
  <c r="O1314" i="5" s="1"/>
  <c r="P1313" i="5"/>
  <c r="N1313" i="5"/>
  <c r="O1313" i="5" s="1"/>
  <c r="P1312" i="5"/>
  <c r="N1312" i="5"/>
  <c r="O1312" i="5" s="1"/>
  <c r="P1311" i="5"/>
  <c r="N1311" i="5"/>
  <c r="O1311" i="5" s="1"/>
  <c r="P1310" i="5"/>
  <c r="N1310" i="5"/>
  <c r="O1310" i="5" s="1"/>
  <c r="P1309" i="5"/>
  <c r="N1309" i="5"/>
  <c r="O1309" i="5" s="1"/>
  <c r="P1308" i="5"/>
  <c r="N1308" i="5"/>
  <c r="O1308" i="5" s="1"/>
  <c r="P1307" i="5"/>
  <c r="N1307" i="5"/>
  <c r="O1307" i="5" s="1"/>
  <c r="P1306" i="5"/>
  <c r="N1306" i="5"/>
  <c r="O1306" i="5" s="1"/>
  <c r="P1305" i="5"/>
  <c r="N1305" i="5"/>
  <c r="O1305" i="5" s="1"/>
  <c r="P1304" i="5"/>
  <c r="N1304" i="5"/>
  <c r="O1304" i="5" s="1"/>
  <c r="P1303" i="5"/>
  <c r="N1303" i="5"/>
  <c r="O1303" i="5" s="1"/>
  <c r="P1302" i="5"/>
  <c r="N1302" i="5"/>
  <c r="O1302" i="5" s="1"/>
  <c r="P1301" i="5"/>
  <c r="N1301" i="5"/>
  <c r="O1301" i="5" s="1"/>
  <c r="P1300" i="5"/>
  <c r="N1300" i="5"/>
  <c r="O1300" i="5" s="1"/>
  <c r="P1299" i="5"/>
  <c r="N1299" i="5"/>
  <c r="O1299" i="5" s="1"/>
  <c r="P1298" i="5"/>
  <c r="N1298" i="5"/>
  <c r="O1298" i="5" s="1"/>
  <c r="P1297" i="5"/>
  <c r="N1297" i="5"/>
  <c r="O1297" i="5" s="1"/>
  <c r="P1296" i="5"/>
  <c r="N1296" i="5"/>
  <c r="O1296" i="5" s="1"/>
  <c r="P1295" i="5"/>
  <c r="N1295" i="5"/>
  <c r="O1295" i="5" s="1"/>
  <c r="P1294" i="5"/>
  <c r="N1294" i="5"/>
  <c r="O1294" i="5" s="1"/>
  <c r="P1293" i="5"/>
  <c r="N1293" i="5"/>
  <c r="O1293" i="5" s="1"/>
  <c r="P1292" i="5"/>
  <c r="N1292" i="5"/>
  <c r="O1292" i="5" s="1"/>
  <c r="P1291" i="5"/>
  <c r="N1291" i="5"/>
  <c r="O1291" i="5" s="1"/>
  <c r="P1290" i="5"/>
  <c r="N1290" i="5"/>
  <c r="O1290" i="5" s="1"/>
  <c r="P1289" i="5"/>
  <c r="N1289" i="5"/>
  <c r="O1289" i="5" s="1"/>
  <c r="P1288" i="5"/>
  <c r="N1288" i="5"/>
  <c r="O1288" i="5" s="1"/>
  <c r="P1287" i="5"/>
  <c r="N1287" i="5"/>
  <c r="O1287" i="5" s="1"/>
  <c r="P1286" i="5"/>
  <c r="N1286" i="5"/>
  <c r="O1286" i="5" s="1"/>
  <c r="P1285" i="5"/>
  <c r="N1285" i="5"/>
  <c r="O1285" i="5" s="1"/>
  <c r="P1284" i="5"/>
  <c r="N1284" i="5"/>
  <c r="O1284" i="5" s="1"/>
  <c r="P1283" i="5"/>
  <c r="N1283" i="5"/>
  <c r="O1283" i="5" s="1"/>
  <c r="P1282" i="5"/>
  <c r="N1282" i="5"/>
  <c r="O1282" i="5" s="1"/>
  <c r="P1281" i="5"/>
  <c r="N1281" i="5"/>
  <c r="O1281" i="5" s="1"/>
  <c r="P1280" i="5"/>
  <c r="N1280" i="5"/>
  <c r="O1280" i="5" s="1"/>
  <c r="P1279" i="5"/>
  <c r="N1279" i="5"/>
  <c r="O1279" i="5" s="1"/>
  <c r="P1278" i="5"/>
  <c r="N1278" i="5"/>
  <c r="O1278" i="5" s="1"/>
  <c r="P1277" i="5"/>
  <c r="N1277" i="5"/>
  <c r="O1277" i="5" s="1"/>
  <c r="P1276" i="5"/>
  <c r="N1276" i="5"/>
  <c r="O1276" i="5" s="1"/>
  <c r="P1275" i="5"/>
  <c r="N1275" i="5"/>
  <c r="O1275" i="5" s="1"/>
  <c r="P1274" i="5"/>
  <c r="N1274" i="5"/>
  <c r="O1274" i="5" s="1"/>
  <c r="P1273" i="5"/>
  <c r="N1273" i="5"/>
  <c r="O1273" i="5" s="1"/>
  <c r="P1272" i="5"/>
  <c r="N1272" i="5"/>
  <c r="O1272" i="5" s="1"/>
  <c r="P1271" i="5"/>
  <c r="N1271" i="5"/>
  <c r="O1271" i="5" s="1"/>
  <c r="P1270" i="5"/>
  <c r="N1270" i="5"/>
  <c r="O1270" i="5" s="1"/>
  <c r="P1269" i="5"/>
  <c r="N1269" i="5"/>
  <c r="O1269" i="5" s="1"/>
  <c r="P1268" i="5"/>
  <c r="N1268" i="5"/>
  <c r="O1268" i="5" s="1"/>
  <c r="P1267" i="5"/>
  <c r="N1267" i="5"/>
  <c r="O1267" i="5" s="1"/>
  <c r="P1266" i="5"/>
  <c r="N1266" i="5"/>
  <c r="O1266" i="5" s="1"/>
  <c r="P1265" i="5"/>
  <c r="N1265" i="5"/>
  <c r="O1265" i="5" s="1"/>
  <c r="P1264" i="5"/>
  <c r="N1264" i="5"/>
  <c r="O1264" i="5" s="1"/>
  <c r="P1263" i="5"/>
  <c r="N1263" i="5"/>
  <c r="O1263" i="5" s="1"/>
  <c r="P1262" i="5"/>
  <c r="N1262" i="5"/>
  <c r="O1262" i="5" s="1"/>
  <c r="P1261" i="5"/>
  <c r="N1261" i="5"/>
  <c r="O1261" i="5" s="1"/>
  <c r="P1260" i="5"/>
  <c r="N1260" i="5"/>
  <c r="O1260" i="5" s="1"/>
  <c r="P1259" i="5"/>
  <c r="N1259" i="5"/>
  <c r="O1259" i="5" s="1"/>
  <c r="P1258" i="5"/>
  <c r="N1258" i="5"/>
  <c r="O1258" i="5" s="1"/>
  <c r="P1257" i="5"/>
  <c r="N1257" i="5"/>
  <c r="O1257" i="5" s="1"/>
  <c r="P1256" i="5"/>
  <c r="N1256" i="5"/>
  <c r="O1256" i="5" s="1"/>
  <c r="P1255" i="5"/>
  <c r="N1255" i="5"/>
  <c r="O1255" i="5" s="1"/>
  <c r="P1254" i="5"/>
  <c r="N1254" i="5"/>
  <c r="O1254" i="5" s="1"/>
  <c r="P1253" i="5"/>
  <c r="N1253" i="5"/>
  <c r="O1253" i="5" s="1"/>
  <c r="P1252" i="5"/>
  <c r="N1252" i="5"/>
  <c r="O1252" i="5" s="1"/>
  <c r="P1251" i="5"/>
  <c r="N1251" i="5"/>
  <c r="O1251" i="5" s="1"/>
  <c r="P1250" i="5"/>
  <c r="N1250" i="5"/>
  <c r="O1250" i="5" s="1"/>
  <c r="P1249" i="5"/>
  <c r="N1249" i="5"/>
  <c r="O1249" i="5" s="1"/>
  <c r="P1248" i="5"/>
  <c r="N1248" i="5"/>
  <c r="O1248" i="5" s="1"/>
  <c r="P1247" i="5"/>
  <c r="N1247" i="5"/>
  <c r="O1247" i="5" s="1"/>
  <c r="P1246" i="5"/>
  <c r="N1246" i="5"/>
  <c r="O1246" i="5" s="1"/>
  <c r="P1245" i="5"/>
  <c r="N1245" i="5"/>
  <c r="O1245" i="5" s="1"/>
  <c r="P1244" i="5"/>
  <c r="N1244" i="5"/>
  <c r="O1244" i="5" s="1"/>
  <c r="P1243" i="5"/>
  <c r="N1243" i="5"/>
  <c r="O1243" i="5" s="1"/>
  <c r="P1242" i="5"/>
  <c r="N1242" i="5"/>
  <c r="O1242" i="5" s="1"/>
  <c r="P1241" i="5"/>
  <c r="N1241" i="5"/>
  <c r="O1241" i="5" s="1"/>
  <c r="P1240" i="5"/>
  <c r="N1240" i="5"/>
  <c r="O1240" i="5" s="1"/>
  <c r="P1239" i="5"/>
  <c r="N1239" i="5"/>
  <c r="O1239" i="5" s="1"/>
  <c r="P1238" i="5"/>
  <c r="N1238" i="5"/>
  <c r="O1238" i="5" s="1"/>
  <c r="P1237" i="5"/>
  <c r="N1237" i="5"/>
  <c r="O1237" i="5" s="1"/>
  <c r="P1236" i="5"/>
  <c r="N1236" i="5"/>
  <c r="O1236" i="5" s="1"/>
  <c r="P1235" i="5"/>
  <c r="N1235" i="5"/>
  <c r="O1235" i="5" s="1"/>
  <c r="P1234" i="5"/>
  <c r="N1234" i="5"/>
  <c r="O1234" i="5" s="1"/>
  <c r="P1233" i="5"/>
  <c r="N1233" i="5"/>
  <c r="O1233" i="5" s="1"/>
  <c r="P1232" i="5"/>
  <c r="N1232" i="5"/>
  <c r="O1232" i="5" s="1"/>
  <c r="P1231" i="5"/>
  <c r="N1231" i="5"/>
  <c r="O1231" i="5" s="1"/>
  <c r="P1230" i="5"/>
  <c r="N1230" i="5"/>
  <c r="O1230" i="5" s="1"/>
  <c r="P1229" i="5"/>
  <c r="N1229" i="5"/>
  <c r="O1229" i="5" s="1"/>
  <c r="P1228" i="5"/>
  <c r="N1228" i="5"/>
  <c r="O1228" i="5" s="1"/>
  <c r="P1227" i="5"/>
  <c r="N1227" i="5"/>
  <c r="O1227" i="5" s="1"/>
  <c r="P1226" i="5"/>
  <c r="N1226" i="5"/>
  <c r="O1226" i="5" s="1"/>
  <c r="P1225" i="5"/>
  <c r="N1225" i="5"/>
  <c r="O1225" i="5" s="1"/>
  <c r="P1224" i="5"/>
  <c r="N1224" i="5"/>
  <c r="O1224" i="5" s="1"/>
  <c r="P1223" i="5"/>
  <c r="N1223" i="5"/>
  <c r="O1223" i="5" s="1"/>
  <c r="P1222" i="5"/>
  <c r="N1222" i="5"/>
  <c r="O1222" i="5" s="1"/>
  <c r="P1221" i="5"/>
  <c r="N1221" i="5"/>
  <c r="O1221" i="5" s="1"/>
  <c r="P1220" i="5"/>
  <c r="N1220" i="5"/>
  <c r="O1220" i="5" s="1"/>
  <c r="P1219" i="5"/>
  <c r="N1219" i="5"/>
  <c r="O1219" i="5" s="1"/>
  <c r="P1218" i="5"/>
  <c r="N1218" i="5"/>
  <c r="O1218" i="5" s="1"/>
  <c r="P1217" i="5"/>
  <c r="N1217" i="5"/>
  <c r="O1217" i="5" s="1"/>
  <c r="P1216" i="5"/>
  <c r="N1216" i="5"/>
  <c r="O1216" i="5" s="1"/>
  <c r="P1215" i="5"/>
  <c r="N1215" i="5"/>
  <c r="O1215" i="5" s="1"/>
  <c r="P1214" i="5"/>
  <c r="N1214" i="5"/>
  <c r="O1214" i="5" s="1"/>
  <c r="P1213" i="5"/>
  <c r="N1213" i="5"/>
  <c r="O1213" i="5" s="1"/>
  <c r="P1212" i="5"/>
  <c r="N1212" i="5"/>
  <c r="O1212" i="5" s="1"/>
  <c r="P1211" i="5"/>
  <c r="N1211" i="5"/>
  <c r="O1211" i="5" s="1"/>
  <c r="P1210" i="5"/>
  <c r="N1210" i="5"/>
  <c r="O1210" i="5" s="1"/>
  <c r="P1209" i="5"/>
  <c r="N1209" i="5"/>
  <c r="O1209" i="5" s="1"/>
  <c r="P1208" i="5"/>
  <c r="N1208" i="5"/>
  <c r="O1208" i="5" s="1"/>
  <c r="P1207" i="5"/>
  <c r="N1207" i="5"/>
  <c r="O1207" i="5" s="1"/>
  <c r="P1206" i="5"/>
  <c r="N1206" i="5"/>
  <c r="O1206" i="5" s="1"/>
  <c r="P1205" i="5"/>
  <c r="N1205" i="5"/>
  <c r="O1205" i="5" s="1"/>
  <c r="P1204" i="5"/>
  <c r="N1204" i="5"/>
  <c r="O1204" i="5" s="1"/>
  <c r="P1203" i="5"/>
  <c r="N1203" i="5"/>
  <c r="O1203" i="5" s="1"/>
  <c r="P1202" i="5"/>
  <c r="N1202" i="5"/>
  <c r="O1202" i="5" s="1"/>
  <c r="P1201" i="5"/>
  <c r="N1201" i="5"/>
  <c r="O1201" i="5" s="1"/>
  <c r="P1200" i="5"/>
  <c r="N1200" i="5"/>
  <c r="O1200" i="5" s="1"/>
  <c r="P1199" i="5"/>
  <c r="N1199" i="5"/>
  <c r="O1199" i="5" s="1"/>
  <c r="P1198" i="5"/>
  <c r="N1198" i="5"/>
  <c r="O1198" i="5" s="1"/>
  <c r="P1197" i="5"/>
  <c r="N1197" i="5"/>
  <c r="O1197" i="5" s="1"/>
  <c r="P1196" i="5"/>
  <c r="N1196" i="5"/>
  <c r="O1196" i="5" s="1"/>
  <c r="P1195" i="5"/>
  <c r="N1195" i="5"/>
  <c r="O1195" i="5" s="1"/>
  <c r="P1194" i="5"/>
  <c r="N1194" i="5"/>
  <c r="O1194" i="5" s="1"/>
  <c r="P1193" i="5"/>
  <c r="N1193" i="5"/>
  <c r="O1193" i="5" s="1"/>
  <c r="P1192" i="5"/>
  <c r="N1192" i="5"/>
  <c r="O1192" i="5" s="1"/>
  <c r="P1191" i="5"/>
  <c r="N1191" i="5"/>
  <c r="O1191" i="5" s="1"/>
  <c r="P1190" i="5"/>
  <c r="N1190" i="5"/>
  <c r="O1190" i="5" s="1"/>
  <c r="P1189" i="5"/>
  <c r="N1189" i="5"/>
  <c r="O1189" i="5" s="1"/>
  <c r="P1188" i="5"/>
  <c r="N1188" i="5"/>
  <c r="O1188" i="5" s="1"/>
  <c r="P1187" i="5"/>
  <c r="N1187" i="5"/>
  <c r="O1187" i="5" s="1"/>
  <c r="P1186" i="5"/>
  <c r="N1186" i="5"/>
  <c r="O1186" i="5" s="1"/>
  <c r="P1185" i="5"/>
  <c r="N1185" i="5"/>
  <c r="O1185" i="5" s="1"/>
  <c r="P1184" i="5"/>
  <c r="N1184" i="5"/>
  <c r="O1184" i="5" s="1"/>
  <c r="P1183" i="5"/>
  <c r="N1183" i="5"/>
  <c r="O1183" i="5" s="1"/>
  <c r="P1182" i="5"/>
  <c r="N1182" i="5"/>
  <c r="O1182" i="5" s="1"/>
  <c r="P1181" i="5"/>
  <c r="N1181" i="5"/>
  <c r="O1181" i="5" s="1"/>
  <c r="P1180" i="5"/>
  <c r="N1180" i="5"/>
  <c r="O1180" i="5" s="1"/>
  <c r="P1179" i="5"/>
  <c r="N1179" i="5"/>
  <c r="O1179" i="5" s="1"/>
  <c r="P1178" i="5"/>
  <c r="N1178" i="5"/>
  <c r="O1178" i="5" s="1"/>
  <c r="P1177" i="5"/>
  <c r="N1177" i="5"/>
  <c r="O1177" i="5" s="1"/>
  <c r="P1176" i="5"/>
  <c r="N1176" i="5"/>
  <c r="O1176" i="5" s="1"/>
  <c r="P1175" i="5"/>
  <c r="N1175" i="5"/>
  <c r="O1175" i="5" s="1"/>
  <c r="P1174" i="5"/>
  <c r="N1174" i="5"/>
  <c r="O1174" i="5" s="1"/>
  <c r="P1173" i="5"/>
  <c r="N1173" i="5"/>
  <c r="O1173" i="5" s="1"/>
  <c r="P1172" i="5"/>
  <c r="N1172" i="5"/>
  <c r="O1172" i="5" s="1"/>
  <c r="P1171" i="5"/>
  <c r="N1171" i="5"/>
  <c r="O1171" i="5" s="1"/>
  <c r="P1170" i="5"/>
  <c r="N1170" i="5"/>
  <c r="O1170" i="5" s="1"/>
  <c r="P1169" i="5"/>
  <c r="N1169" i="5"/>
  <c r="O1169" i="5" s="1"/>
  <c r="P1168" i="5"/>
  <c r="N1168" i="5"/>
  <c r="O1168" i="5" s="1"/>
  <c r="P1167" i="5"/>
  <c r="N1167" i="5"/>
  <c r="O1167" i="5" s="1"/>
  <c r="P1166" i="5"/>
  <c r="N1166" i="5"/>
  <c r="O1166" i="5" s="1"/>
  <c r="P1165" i="5"/>
  <c r="N1165" i="5"/>
  <c r="O1165" i="5" s="1"/>
  <c r="P1164" i="5"/>
  <c r="N1164" i="5"/>
  <c r="O1164" i="5" s="1"/>
  <c r="P1163" i="5"/>
  <c r="N1163" i="5"/>
  <c r="O1163" i="5" s="1"/>
  <c r="P1162" i="5"/>
  <c r="N1162" i="5"/>
  <c r="O1162" i="5" s="1"/>
  <c r="P1161" i="5"/>
  <c r="N1161" i="5"/>
  <c r="O1161" i="5" s="1"/>
  <c r="P1160" i="5"/>
  <c r="N1160" i="5"/>
  <c r="O1160" i="5" s="1"/>
  <c r="P1159" i="5"/>
  <c r="N1159" i="5"/>
  <c r="O1159" i="5" s="1"/>
  <c r="P1158" i="5"/>
  <c r="N1158" i="5"/>
  <c r="O1158" i="5" s="1"/>
  <c r="P1157" i="5"/>
  <c r="N1157" i="5"/>
  <c r="O1157" i="5" s="1"/>
  <c r="P1156" i="5"/>
  <c r="N1156" i="5"/>
  <c r="O1156" i="5" s="1"/>
  <c r="P1155" i="5"/>
  <c r="N1155" i="5"/>
  <c r="O1155" i="5" s="1"/>
  <c r="P1154" i="5"/>
  <c r="N1154" i="5"/>
  <c r="O1154" i="5" s="1"/>
  <c r="P1153" i="5"/>
  <c r="N1153" i="5"/>
  <c r="O1153" i="5" s="1"/>
  <c r="P1152" i="5"/>
  <c r="N1152" i="5"/>
  <c r="O1152" i="5" s="1"/>
  <c r="P1151" i="5"/>
  <c r="N1151" i="5"/>
  <c r="O1151" i="5" s="1"/>
  <c r="P1150" i="5"/>
  <c r="N1150" i="5"/>
  <c r="O1150" i="5" s="1"/>
  <c r="P1149" i="5"/>
  <c r="N1149" i="5"/>
  <c r="O1149" i="5" s="1"/>
  <c r="P1148" i="5"/>
  <c r="N1148" i="5"/>
  <c r="O1148" i="5" s="1"/>
  <c r="P1147" i="5"/>
  <c r="N1147" i="5"/>
  <c r="O1147" i="5" s="1"/>
  <c r="P1146" i="5"/>
  <c r="N1146" i="5"/>
  <c r="O1146" i="5" s="1"/>
  <c r="P1145" i="5"/>
  <c r="N1145" i="5"/>
  <c r="O1145" i="5" s="1"/>
  <c r="P1144" i="5"/>
  <c r="N1144" i="5"/>
  <c r="O1144" i="5" s="1"/>
  <c r="P1143" i="5"/>
  <c r="N1143" i="5"/>
  <c r="O1143" i="5" s="1"/>
  <c r="P1142" i="5"/>
  <c r="N1142" i="5"/>
  <c r="O1142" i="5" s="1"/>
  <c r="P1141" i="5"/>
  <c r="N1141" i="5"/>
  <c r="O1141" i="5" s="1"/>
  <c r="P1140" i="5"/>
  <c r="N1140" i="5"/>
  <c r="O1140" i="5" s="1"/>
  <c r="P1139" i="5"/>
  <c r="N1139" i="5"/>
  <c r="O1139" i="5" s="1"/>
  <c r="P1138" i="5"/>
  <c r="N1138" i="5"/>
  <c r="O1138" i="5" s="1"/>
  <c r="P1137" i="5"/>
  <c r="N1137" i="5"/>
  <c r="O1137" i="5" s="1"/>
  <c r="P1136" i="5"/>
  <c r="N1136" i="5"/>
  <c r="O1136" i="5" s="1"/>
  <c r="P1135" i="5"/>
  <c r="N1135" i="5"/>
  <c r="O1135" i="5" s="1"/>
  <c r="P1134" i="5"/>
  <c r="N1134" i="5"/>
  <c r="O1134" i="5" s="1"/>
  <c r="P1133" i="5"/>
  <c r="N1133" i="5"/>
  <c r="O1133" i="5" s="1"/>
  <c r="P1132" i="5"/>
  <c r="N1132" i="5"/>
  <c r="O1132" i="5" s="1"/>
  <c r="P1131" i="5"/>
  <c r="N1131" i="5"/>
  <c r="O1131" i="5" s="1"/>
  <c r="P1130" i="5"/>
  <c r="N1130" i="5"/>
  <c r="O1130" i="5" s="1"/>
  <c r="P1129" i="5"/>
  <c r="N1129" i="5"/>
  <c r="O1129" i="5" s="1"/>
  <c r="P1128" i="5"/>
  <c r="N1128" i="5"/>
  <c r="O1128" i="5" s="1"/>
  <c r="P1127" i="5"/>
  <c r="N1127" i="5"/>
  <c r="O1127" i="5" s="1"/>
  <c r="P1126" i="5"/>
  <c r="N1126" i="5"/>
  <c r="O1126" i="5" s="1"/>
  <c r="P1125" i="5"/>
  <c r="N1125" i="5"/>
  <c r="O1125" i="5" s="1"/>
  <c r="P1124" i="5"/>
  <c r="N1124" i="5"/>
  <c r="O1124" i="5" s="1"/>
  <c r="P1123" i="5"/>
  <c r="N1123" i="5"/>
  <c r="O1123" i="5" s="1"/>
  <c r="P1122" i="5"/>
  <c r="N1122" i="5"/>
  <c r="O1122" i="5" s="1"/>
  <c r="P1121" i="5"/>
  <c r="N1121" i="5"/>
  <c r="O1121" i="5" s="1"/>
  <c r="P1120" i="5"/>
  <c r="N1120" i="5"/>
  <c r="O1120" i="5" s="1"/>
  <c r="P1119" i="5"/>
  <c r="N1119" i="5"/>
  <c r="O1119" i="5" s="1"/>
  <c r="P1118" i="5"/>
  <c r="N1118" i="5"/>
  <c r="O1118" i="5" s="1"/>
  <c r="P1117" i="5"/>
  <c r="N1117" i="5"/>
  <c r="O1117" i="5" s="1"/>
  <c r="P1116" i="5"/>
  <c r="N1116" i="5"/>
  <c r="O1116" i="5" s="1"/>
  <c r="P1115" i="5"/>
  <c r="N1115" i="5"/>
  <c r="O1115" i="5" s="1"/>
  <c r="P1114" i="5"/>
  <c r="N1114" i="5"/>
  <c r="O1114" i="5" s="1"/>
  <c r="P1113" i="5"/>
  <c r="N1113" i="5"/>
  <c r="O1113" i="5" s="1"/>
  <c r="P1112" i="5"/>
  <c r="N1112" i="5"/>
  <c r="O1112" i="5" s="1"/>
  <c r="P1111" i="5"/>
  <c r="N1111" i="5"/>
  <c r="O1111" i="5" s="1"/>
  <c r="P1110" i="5"/>
  <c r="N1110" i="5"/>
  <c r="O1110" i="5" s="1"/>
  <c r="P1109" i="5"/>
  <c r="N1109" i="5"/>
  <c r="O1109" i="5" s="1"/>
  <c r="P1108" i="5"/>
  <c r="N1108" i="5"/>
  <c r="O1108" i="5" s="1"/>
  <c r="P1107" i="5"/>
  <c r="N1107" i="5"/>
  <c r="O1107" i="5" s="1"/>
  <c r="P1106" i="5"/>
  <c r="N1106" i="5"/>
  <c r="O1106" i="5" s="1"/>
  <c r="P1105" i="5"/>
  <c r="N1105" i="5"/>
  <c r="O1105" i="5" s="1"/>
  <c r="P1104" i="5"/>
  <c r="N1104" i="5"/>
  <c r="O1104" i="5" s="1"/>
  <c r="P1103" i="5"/>
  <c r="N1103" i="5"/>
  <c r="O1103" i="5" s="1"/>
  <c r="P1102" i="5"/>
  <c r="N1102" i="5"/>
  <c r="O1102" i="5" s="1"/>
  <c r="P1101" i="5"/>
  <c r="N1101" i="5"/>
  <c r="O1101" i="5" s="1"/>
  <c r="P1100" i="5"/>
  <c r="N1100" i="5"/>
  <c r="O1100" i="5" s="1"/>
  <c r="P1099" i="5"/>
  <c r="N1099" i="5"/>
  <c r="O1099" i="5" s="1"/>
  <c r="P1098" i="5"/>
  <c r="N1098" i="5"/>
  <c r="O1098" i="5" s="1"/>
  <c r="P1097" i="5"/>
  <c r="N1097" i="5"/>
  <c r="O1097" i="5" s="1"/>
  <c r="P1096" i="5"/>
  <c r="N1096" i="5"/>
  <c r="O1096" i="5" s="1"/>
  <c r="P1095" i="5"/>
  <c r="N1095" i="5"/>
  <c r="O1095" i="5" s="1"/>
  <c r="P1094" i="5"/>
  <c r="N1094" i="5"/>
  <c r="O1094" i="5" s="1"/>
  <c r="P1093" i="5"/>
  <c r="N1093" i="5"/>
  <c r="O1093" i="5" s="1"/>
  <c r="P1092" i="5"/>
  <c r="N1092" i="5"/>
  <c r="O1092" i="5" s="1"/>
  <c r="P1091" i="5"/>
  <c r="N1091" i="5"/>
  <c r="O1091" i="5" s="1"/>
  <c r="P1090" i="5"/>
  <c r="N1090" i="5"/>
  <c r="O1090" i="5" s="1"/>
  <c r="P1089" i="5"/>
  <c r="N1089" i="5"/>
  <c r="O1089" i="5" s="1"/>
  <c r="P1088" i="5"/>
  <c r="N1088" i="5"/>
  <c r="O1088" i="5" s="1"/>
  <c r="P1087" i="5"/>
  <c r="N1087" i="5"/>
  <c r="O1087" i="5" s="1"/>
  <c r="P1086" i="5"/>
  <c r="N1086" i="5"/>
  <c r="O1086" i="5" s="1"/>
  <c r="P1085" i="5"/>
  <c r="N1085" i="5"/>
  <c r="O1085" i="5" s="1"/>
  <c r="P1084" i="5"/>
  <c r="N1084" i="5"/>
  <c r="O1084" i="5" s="1"/>
  <c r="P1083" i="5"/>
  <c r="N1083" i="5"/>
  <c r="O1083" i="5" s="1"/>
  <c r="P1082" i="5"/>
  <c r="N1082" i="5"/>
  <c r="O1082" i="5" s="1"/>
  <c r="P1081" i="5"/>
  <c r="N1081" i="5"/>
  <c r="O1081" i="5" s="1"/>
  <c r="P1080" i="5"/>
  <c r="N1080" i="5"/>
  <c r="O1080" i="5" s="1"/>
  <c r="P1079" i="5"/>
  <c r="N1079" i="5"/>
  <c r="O1079" i="5" s="1"/>
  <c r="P1078" i="5"/>
  <c r="N1078" i="5"/>
  <c r="O1078" i="5" s="1"/>
  <c r="P1077" i="5"/>
  <c r="N1077" i="5"/>
  <c r="O1077" i="5" s="1"/>
  <c r="P1076" i="5"/>
  <c r="N1076" i="5"/>
  <c r="O1076" i="5" s="1"/>
  <c r="P1075" i="5"/>
  <c r="N1075" i="5"/>
  <c r="O1075" i="5" s="1"/>
  <c r="P1074" i="5"/>
  <c r="N1074" i="5"/>
  <c r="O1074" i="5" s="1"/>
  <c r="P1073" i="5"/>
  <c r="N1073" i="5"/>
  <c r="O1073" i="5" s="1"/>
  <c r="P1072" i="5"/>
  <c r="N1072" i="5"/>
  <c r="O1072" i="5" s="1"/>
  <c r="P1071" i="5"/>
  <c r="N1071" i="5"/>
  <c r="O1071" i="5" s="1"/>
  <c r="P1070" i="5"/>
  <c r="N1070" i="5"/>
  <c r="O1070" i="5" s="1"/>
  <c r="P1069" i="5"/>
  <c r="N1069" i="5"/>
  <c r="O1069" i="5" s="1"/>
  <c r="P1068" i="5"/>
  <c r="N1068" i="5"/>
  <c r="O1068" i="5" s="1"/>
  <c r="P1067" i="5"/>
  <c r="N1067" i="5"/>
  <c r="O1067" i="5" s="1"/>
  <c r="P1066" i="5"/>
  <c r="N1066" i="5"/>
  <c r="O1066" i="5" s="1"/>
  <c r="P1065" i="5"/>
  <c r="N1065" i="5"/>
  <c r="O1065" i="5" s="1"/>
  <c r="P1064" i="5"/>
  <c r="N1064" i="5"/>
  <c r="O1064" i="5" s="1"/>
  <c r="P1063" i="5"/>
  <c r="N1063" i="5"/>
  <c r="O1063" i="5" s="1"/>
  <c r="P1062" i="5"/>
  <c r="N1062" i="5"/>
  <c r="O1062" i="5" s="1"/>
  <c r="P1061" i="5"/>
  <c r="N1061" i="5"/>
  <c r="O1061" i="5" s="1"/>
  <c r="P1060" i="5"/>
  <c r="N1060" i="5"/>
  <c r="O1060" i="5" s="1"/>
  <c r="P1059" i="5"/>
  <c r="N1059" i="5"/>
  <c r="O1059" i="5" s="1"/>
  <c r="P1058" i="5"/>
  <c r="N1058" i="5"/>
  <c r="O1058" i="5" s="1"/>
  <c r="P1057" i="5"/>
  <c r="N1057" i="5"/>
  <c r="O1057" i="5" s="1"/>
  <c r="P1056" i="5"/>
  <c r="N1056" i="5"/>
  <c r="O1056" i="5" s="1"/>
  <c r="P1055" i="5"/>
  <c r="N1055" i="5"/>
  <c r="O1055" i="5" s="1"/>
  <c r="P1054" i="5"/>
  <c r="N1054" i="5"/>
  <c r="O1054" i="5" s="1"/>
  <c r="P1053" i="5"/>
  <c r="N1053" i="5"/>
  <c r="O1053" i="5" s="1"/>
  <c r="P1052" i="5"/>
  <c r="N1052" i="5"/>
  <c r="O1052" i="5" s="1"/>
  <c r="P1051" i="5"/>
  <c r="N1051" i="5"/>
  <c r="O1051" i="5" s="1"/>
  <c r="P1050" i="5"/>
  <c r="N1050" i="5"/>
  <c r="O1050" i="5" s="1"/>
  <c r="P1049" i="5"/>
  <c r="N1049" i="5"/>
  <c r="O1049" i="5" s="1"/>
  <c r="P1048" i="5"/>
  <c r="N1048" i="5"/>
  <c r="O1048" i="5" s="1"/>
  <c r="P1047" i="5"/>
  <c r="N1047" i="5"/>
  <c r="O1047" i="5" s="1"/>
  <c r="P1046" i="5"/>
  <c r="N1046" i="5"/>
  <c r="O1046" i="5" s="1"/>
  <c r="P1045" i="5"/>
  <c r="N1045" i="5"/>
  <c r="O1045" i="5" s="1"/>
  <c r="P1044" i="5"/>
  <c r="N1044" i="5"/>
  <c r="O1044" i="5" s="1"/>
  <c r="P1043" i="5"/>
  <c r="N1043" i="5"/>
  <c r="O1043" i="5" s="1"/>
  <c r="P1042" i="5"/>
  <c r="N1042" i="5"/>
  <c r="O1042" i="5" s="1"/>
  <c r="P1041" i="5"/>
  <c r="N1041" i="5"/>
  <c r="O1041" i="5" s="1"/>
  <c r="P1040" i="5"/>
  <c r="N1040" i="5"/>
  <c r="O1040" i="5" s="1"/>
  <c r="P1039" i="5"/>
  <c r="N1039" i="5"/>
  <c r="O1039" i="5" s="1"/>
  <c r="P1038" i="5"/>
  <c r="N1038" i="5"/>
  <c r="O1038" i="5" s="1"/>
  <c r="P1037" i="5"/>
  <c r="N1037" i="5"/>
  <c r="O1037" i="5" s="1"/>
  <c r="P1036" i="5"/>
  <c r="N1036" i="5"/>
  <c r="O1036" i="5" s="1"/>
  <c r="P1035" i="5"/>
  <c r="N1035" i="5"/>
  <c r="O1035" i="5" s="1"/>
  <c r="P1034" i="5"/>
  <c r="N1034" i="5"/>
  <c r="O1034" i="5" s="1"/>
  <c r="P1033" i="5"/>
  <c r="N1033" i="5"/>
  <c r="O1033" i="5" s="1"/>
  <c r="P1032" i="5"/>
  <c r="N1032" i="5"/>
  <c r="O1032" i="5" s="1"/>
  <c r="P1031" i="5"/>
  <c r="N1031" i="5"/>
  <c r="O1031" i="5" s="1"/>
  <c r="P1030" i="5"/>
  <c r="N1030" i="5"/>
  <c r="O1030" i="5" s="1"/>
  <c r="P1029" i="5"/>
  <c r="N1029" i="5"/>
  <c r="O1029" i="5" s="1"/>
  <c r="P1028" i="5"/>
  <c r="N1028" i="5"/>
  <c r="O1028" i="5" s="1"/>
  <c r="P1027" i="5"/>
  <c r="N1027" i="5"/>
  <c r="O1027" i="5" s="1"/>
  <c r="P1026" i="5"/>
  <c r="N1026" i="5"/>
  <c r="O1026" i="5" s="1"/>
  <c r="P1025" i="5"/>
  <c r="N1025" i="5"/>
  <c r="O1025" i="5" s="1"/>
  <c r="P1024" i="5"/>
  <c r="N1024" i="5"/>
  <c r="O1024" i="5" s="1"/>
  <c r="P1023" i="5"/>
  <c r="N1023" i="5"/>
  <c r="O1023" i="5" s="1"/>
  <c r="P1022" i="5"/>
  <c r="N1022" i="5"/>
  <c r="O1022" i="5" s="1"/>
  <c r="P1021" i="5"/>
  <c r="N1021" i="5"/>
  <c r="O1021" i="5" s="1"/>
  <c r="P1020" i="5"/>
  <c r="N1020" i="5"/>
  <c r="O1020" i="5" s="1"/>
  <c r="P1019" i="5"/>
  <c r="N1019" i="5"/>
  <c r="O1019" i="5" s="1"/>
  <c r="P1018" i="5"/>
  <c r="N1018" i="5"/>
  <c r="O1018" i="5" s="1"/>
  <c r="P1017" i="5"/>
  <c r="N1017" i="5"/>
  <c r="O1017" i="5" s="1"/>
  <c r="P1016" i="5"/>
  <c r="N1016" i="5"/>
  <c r="O1016" i="5" s="1"/>
  <c r="P1015" i="5"/>
  <c r="N1015" i="5"/>
  <c r="O1015" i="5" s="1"/>
  <c r="P1014" i="5"/>
  <c r="N1014" i="5"/>
  <c r="O1014" i="5" s="1"/>
  <c r="P1013" i="5"/>
  <c r="N1013" i="5"/>
  <c r="O1013" i="5" s="1"/>
  <c r="P1012" i="5"/>
  <c r="N1012" i="5"/>
  <c r="O1012" i="5" s="1"/>
  <c r="P1011" i="5"/>
  <c r="N1011" i="5"/>
  <c r="O1011" i="5" s="1"/>
  <c r="P1010" i="5"/>
  <c r="N1010" i="5"/>
  <c r="O1010" i="5" s="1"/>
  <c r="P1009" i="5"/>
  <c r="N1009" i="5"/>
  <c r="O1009" i="5" s="1"/>
  <c r="P1008" i="5"/>
  <c r="N1008" i="5"/>
  <c r="O1008" i="5" s="1"/>
  <c r="P1007" i="5"/>
  <c r="N1007" i="5"/>
  <c r="O1007" i="5" s="1"/>
  <c r="P1006" i="5"/>
  <c r="N1006" i="5"/>
  <c r="O1006" i="5" s="1"/>
  <c r="P1005" i="5"/>
  <c r="N1005" i="5"/>
  <c r="O1005" i="5" s="1"/>
  <c r="P1004" i="5"/>
  <c r="N1004" i="5"/>
  <c r="O1004" i="5" s="1"/>
  <c r="P1003" i="5"/>
  <c r="N1003" i="5"/>
  <c r="O1003" i="5" s="1"/>
  <c r="P1002" i="5"/>
  <c r="N1002" i="5"/>
  <c r="O1002" i="5" s="1"/>
  <c r="P1001" i="5"/>
  <c r="N1001" i="5"/>
  <c r="O1001" i="5" s="1"/>
  <c r="P1000" i="5"/>
  <c r="N1000" i="5"/>
  <c r="O1000" i="5" s="1"/>
  <c r="P999" i="5"/>
  <c r="N999" i="5"/>
  <c r="O999" i="5" s="1"/>
  <c r="P998" i="5"/>
  <c r="N998" i="5"/>
  <c r="O998" i="5" s="1"/>
  <c r="P997" i="5"/>
  <c r="N997" i="5"/>
  <c r="O997" i="5" s="1"/>
  <c r="P996" i="5"/>
  <c r="N996" i="5"/>
  <c r="O996" i="5" s="1"/>
  <c r="P995" i="5"/>
  <c r="N995" i="5"/>
  <c r="O995" i="5" s="1"/>
  <c r="P994" i="5"/>
  <c r="N994" i="5"/>
  <c r="O994" i="5" s="1"/>
  <c r="P993" i="5"/>
  <c r="N993" i="5"/>
  <c r="O993" i="5" s="1"/>
  <c r="P992" i="5"/>
  <c r="N992" i="5"/>
  <c r="O992" i="5" s="1"/>
  <c r="P991" i="5"/>
  <c r="N991" i="5"/>
  <c r="O991" i="5" s="1"/>
  <c r="P990" i="5"/>
  <c r="N990" i="5"/>
  <c r="O990" i="5" s="1"/>
  <c r="P989" i="5"/>
  <c r="N989" i="5"/>
  <c r="O989" i="5" s="1"/>
  <c r="P988" i="5"/>
  <c r="N988" i="5"/>
  <c r="O988" i="5" s="1"/>
  <c r="P987" i="5"/>
  <c r="N987" i="5"/>
  <c r="O987" i="5" s="1"/>
  <c r="P986" i="5"/>
  <c r="N986" i="5"/>
  <c r="O986" i="5" s="1"/>
  <c r="P985" i="5"/>
  <c r="N985" i="5"/>
  <c r="O985" i="5" s="1"/>
  <c r="P984" i="5"/>
  <c r="N984" i="5"/>
  <c r="O984" i="5" s="1"/>
  <c r="P983" i="5"/>
  <c r="N983" i="5"/>
  <c r="O983" i="5" s="1"/>
  <c r="P982" i="5"/>
  <c r="N982" i="5"/>
  <c r="O982" i="5" s="1"/>
  <c r="P981" i="5"/>
  <c r="N981" i="5"/>
  <c r="O981" i="5" s="1"/>
  <c r="P980" i="5"/>
  <c r="N980" i="5"/>
  <c r="O980" i="5" s="1"/>
  <c r="P979" i="5"/>
  <c r="N979" i="5"/>
  <c r="O979" i="5" s="1"/>
  <c r="P978" i="5"/>
  <c r="N978" i="5"/>
  <c r="O978" i="5" s="1"/>
  <c r="P977" i="5"/>
  <c r="N977" i="5"/>
  <c r="O977" i="5" s="1"/>
  <c r="P976" i="5"/>
  <c r="N976" i="5"/>
  <c r="O976" i="5" s="1"/>
  <c r="P975" i="5"/>
  <c r="N975" i="5"/>
  <c r="O975" i="5" s="1"/>
  <c r="P974" i="5"/>
  <c r="N974" i="5"/>
  <c r="O974" i="5" s="1"/>
  <c r="P973" i="5"/>
  <c r="N973" i="5"/>
  <c r="O973" i="5" s="1"/>
  <c r="P972" i="5"/>
  <c r="N972" i="5"/>
  <c r="O972" i="5" s="1"/>
  <c r="P971" i="5"/>
  <c r="N971" i="5"/>
  <c r="O971" i="5" s="1"/>
  <c r="P970" i="5"/>
  <c r="N970" i="5"/>
  <c r="O970" i="5" s="1"/>
  <c r="P969" i="5"/>
  <c r="N969" i="5"/>
  <c r="O969" i="5" s="1"/>
  <c r="P968" i="5"/>
  <c r="N968" i="5"/>
  <c r="O968" i="5" s="1"/>
  <c r="P967" i="5"/>
  <c r="N967" i="5"/>
  <c r="O967" i="5" s="1"/>
  <c r="P966" i="5"/>
  <c r="N966" i="5"/>
  <c r="O966" i="5" s="1"/>
  <c r="P965" i="5"/>
  <c r="N965" i="5"/>
  <c r="O965" i="5" s="1"/>
  <c r="P964" i="5"/>
  <c r="N964" i="5"/>
  <c r="O964" i="5" s="1"/>
  <c r="P963" i="5"/>
  <c r="N963" i="5"/>
  <c r="O963" i="5" s="1"/>
  <c r="P962" i="5"/>
  <c r="N962" i="5"/>
  <c r="O962" i="5" s="1"/>
  <c r="P961" i="5"/>
  <c r="N961" i="5"/>
  <c r="O961" i="5" s="1"/>
  <c r="P960" i="5"/>
  <c r="N960" i="5"/>
  <c r="O960" i="5" s="1"/>
  <c r="P959" i="5"/>
  <c r="N959" i="5"/>
  <c r="O959" i="5" s="1"/>
  <c r="P958" i="5"/>
  <c r="N958" i="5"/>
  <c r="O958" i="5" s="1"/>
  <c r="P957" i="5"/>
  <c r="N957" i="5"/>
  <c r="O957" i="5" s="1"/>
  <c r="P956" i="5"/>
  <c r="N956" i="5"/>
  <c r="O956" i="5" s="1"/>
  <c r="P955" i="5"/>
  <c r="N955" i="5"/>
  <c r="O955" i="5" s="1"/>
  <c r="P954" i="5"/>
  <c r="N954" i="5"/>
  <c r="O954" i="5" s="1"/>
  <c r="P953" i="5"/>
  <c r="N953" i="5"/>
  <c r="O953" i="5" s="1"/>
  <c r="P952" i="5"/>
  <c r="N952" i="5"/>
  <c r="O952" i="5" s="1"/>
  <c r="P951" i="5"/>
  <c r="N951" i="5"/>
  <c r="O951" i="5" s="1"/>
  <c r="P950" i="5"/>
  <c r="N950" i="5"/>
  <c r="O950" i="5" s="1"/>
  <c r="P949" i="5"/>
  <c r="N949" i="5"/>
  <c r="O949" i="5" s="1"/>
  <c r="P948" i="5"/>
  <c r="N948" i="5"/>
  <c r="O948" i="5" s="1"/>
  <c r="P947" i="5"/>
  <c r="N947" i="5"/>
  <c r="O947" i="5" s="1"/>
  <c r="P946" i="5"/>
  <c r="N946" i="5"/>
  <c r="O946" i="5" s="1"/>
  <c r="P945" i="5"/>
  <c r="N945" i="5"/>
  <c r="O945" i="5" s="1"/>
  <c r="P944" i="5"/>
  <c r="N944" i="5"/>
  <c r="O944" i="5" s="1"/>
  <c r="P943" i="5"/>
  <c r="N943" i="5"/>
  <c r="O943" i="5" s="1"/>
  <c r="P942" i="5"/>
  <c r="N942" i="5"/>
  <c r="O942" i="5" s="1"/>
  <c r="P941" i="5"/>
  <c r="N941" i="5"/>
  <c r="O941" i="5" s="1"/>
  <c r="P940" i="5"/>
  <c r="N940" i="5"/>
  <c r="O940" i="5" s="1"/>
  <c r="P939" i="5"/>
  <c r="N939" i="5"/>
  <c r="O939" i="5" s="1"/>
  <c r="P938" i="5"/>
  <c r="N938" i="5"/>
  <c r="O938" i="5" s="1"/>
  <c r="P937" i="5"/>
  <c r="N937" i="5"/>
  <c r="O937" i="5" s="1"/>
  <c r="P936" i="5"/>
  <c r="N936" i="5"/>
  <c r="O936" i="5" s="1"/>
  <c r="P935" i="5"/>
  <c r="N935" i="5"/>
  <c r="O935" i="5" s="1"/>
  <c r="P934" i="5"/>
  <c r="N934" i="5"/>
  <c r="O934" i="5" s="1"/>
  <c r="P933" i="5"/>
  <c r="N933" i="5"/>
  <c r="O933" i="5" s="1"/>
  <c r="P932" i="5"/>
  <c r="N932" i="5"/>
  <c r="O932" i="5" s="1"/>
  <c r="P931" i="5"/>
  <c r="N931" i="5"/>
  <c r="O931" i="5" s="1"/>
  <c r="P930" i="5"/>
  <c r="N930" i="5"/>
  <c r="O930" i="5" s="1"/>
  <c r="P929" i="5"/>
  <c r="N929" i="5"/>
  <c r="O929" i="5" s="1"/>
  <c r="P928" i="5"/>
  <c r="N928" i="5"/>
  <c r="O928" i="5" s="1"/>
  <c r="P927" i="5"/>
  <c r="N927" i="5"/>
  <c r="O927" i="5" s="1"/>
  <c r="P926" i="5"/>
  <c r="N926" i="5"/>
  <c r="O926" i="5" s="1"/>
  <c r="P925" i="5"/>
  <c r="N925" i="5"/>
  <c r="O925" i="5" s="1"/>
  <c r="P924" i="5"/>
  <c r="N924" i="5"/>
  <c r="O924" i="5" s="1"/>
  <c r="P923" i="5"/>
  <c r="N923" i="5"/>
  <c r="O923" i="5" s="1"/>
  <c r="P922" i="5"/>
  <c r="N922" i="5"/>
  <c r="O922" i="5" s="1"/>
  <c r="P921" i="5"/>
  <c r="N921" i="5"/>
  <c r="O921" i="5" s="1"/>
  <c r="P920" i="5"/>
  <c r="N920" i="5"/>
  <c r="O920" i="5" s="1"/>
  <c r="P919" i="5"/>
  <c r="N919" i="5"/>
  <c r="O919" i="5" s="1"/>
  <c r="P918" i="5"/>
  <c r="N918" i="5"/>
  <c r="O918" i="5" s="1"/>
  <c r="P917" i="5"/>
  <c r="N917" i="5"/>
  <c r="O917" i="5" s="1"/>
  <c r="P916" i="5"/>
  <c r="N916" i="5"/>
  <c r="O916" i="5" s="1"/>
  <c r="P915" i="5"/>
  <c r="N915" i="5"/>
  <c r="O915" i="5" s="1"/>
  <c r="P914" i="5"/>
  <c r="N914" i="5"/>
  <c r="O914" i="5" s="1"/>
  <c r="P913" i="5"/>
  <c r="N913" i="5"/>
  <c r="O913" i="5" s="1"/>
  <c r="P912" i="5"/>
  <c r="N912" i="5"/>
  <c r="O912" i="5" s="1"/>
  <c r="P911" i="5"/>
  <c r="N911" i="5"/>
  <c r="O911" i="5" s="1"/>
  <c r="P910" i="5"/>
  <c r="N910" i="5"/>
  <c r="O910" i="5" s="1"/>
  <c r="P909" i="5"/>
  <c r="N909" i="5"/>
  <c r="O909" i="5" s="1"/>
  <c r="P908" i="5"/>
  <c r="N908" i="5"/>
  <c r="O908" i="5" s="1"/>
  <c r="P907" i="5"/>
  <c r="N907" i="5"/>
  <c r="O907" i="5" s="1"/>
  <c r="P906" i="5"/>
  <c r="N906" i="5"/>
  <c r="O906" i="5" s="1"/>
  <c r="P905" i="5"/>
  <c r="N905" i="5"/>
  <c r="O905" i="5" s="1"/>
  <c r="P904" i="5"/>
  <c r="N904" i="5"/>
  <c r="O904" i="5" s="1"/>
  <c r="P903" i="5"/>
  <c r="N903" i="5"/>
  <c r="O903" i="5" s="1"/>
  <c r="P902" i="5"/>
  <c r="N902" i="5"/>
  <c r="O902" i="5" s="1"/>
  <c r="P901" i="5"/>
  <c r="N901" i="5"/>
  <c r="O901" i="5" s="1"/>
  <c r="P900" i="5"/>
  <c r="N900" i="5"/>
  <c r="O900" i="5" s="1"/>
  <c r="P899" i="5"/>
  <c r="N899" i="5"/>
  <c r="O899" i="5" s="1"/>
  <c r="P898" i="5"/>
  <c r="N898" i="5"/>
  <c r="O898" i="5" s="1"/>
  <c r="P897" i="5"/>
  <c r="N897" i="5"/>
  <c r="O897" i="5" s="1"/>
  <c r="P896" i="5"/>
  <c r="N896" i="5"/>
  <c r="O896" i="5" s="1"/>
  <c r="P895" i="5"/>
  <c r="N895" i="5"/>
  <c r="O895" i="5" s="1"/>
  <c r="P894" i="5"/>
  <c r="N894" i="5"/>
  <c r="O894" i="5" s="1"/>
  <c r="P893" i="5"/>
  <c r="N893" i="5"/>
  <c r="O893" i="5" s="1"/>
  <c r="P892" i="5"/>
  <c r="N892" i="5"/>
  <c r="O892" i="5" s="1"/>
  <c r="P891" i="5"/>
  <c r="N891" i="5"/>
  <c r="O891" i="5" s="1"/>
  <c r="P890" i="5"/>
  <c r="N890" i="5"/>
  <c r="O890" i="5" s="1"/>
  <c r="P889" i="5"/>
  <c r="N889" i="5"/>
  <c r="O889" i="5" s="1"/>
  <c r="P888" i="5"/>
  <c r="N888" i="5"/>
  <c r="O888" i="5" s="1"/>
  <c r="P887" i="5"/>
  <c r="N887" i="5"/>
  <c r="O887" i="5" s="1"/>
  <c r="P886" i="5"/>
  <c r="N886" i="5"/>
  <c r="O886" i="5" s="1"/>
  <c r="P885" i="5"/>
  <c r="N885" i="5"/>
  <c r="O885" i="5" s="1"/>
  <c r="P884" i="5"/>
  <c r="N884" i="5"/>
  <c r="O884" i="5" s="1"/>
  <c r="P883" i="5"/>
  <c r="N883" i="5"/>
  <c r="O883" i="5" s="1"/>
  <c r="P882" i="5"/>
  <c r="N882" i="5"/>
  <c r="O882" i="5" s="1"/>
  <c r="P881" i="5"/>
  <c r="N881" i="5"/>
  <c r="O881" i="5" s="1"/>
  <c r="P880" i="5"/>
  <c r="N880" i="5"/>
  <c r="O880" i="5" s="1"/>
  <c r="P879" i="5"/>
  <c r="N879" i="5"/>
  <c r="O879" i="5" s="1"/>
  <c r="P878" i="5"/>
  <c r="N878" i="5"/>
  <c r="O878" i="5" s="1"/>
  <c r="P877" i="5"/>
  <c r="N877" i="5"/>
  <c r="O877" i="5" s="1"/>
  <c r="P876" i="5"/>
  <c r="N876" i="5"/>
  <c r="O876" i="5" s="1"/>
  <c r="P875" i="5"/>
  <c r="N875" i="5"/>
  <c r="O875" i="5" s="1"/>
  <c r="P874" i="5"/>
  <c r="N874" i="5"/>
  <c r="O874" i="5" s="1"/>
  <c r="P873" i="5"/>
  <c r="N873" i="5"/>
  <c r="O873" i="5" s="1"/>
  <c r="P872" i="5"/>
  <c r="N872" i="5"/>
  <c r="O872" i="5" s="1"/>
  <c r="P871" i="5"/>
  <c r="N871" i="5"/>
  <c r="O871" i="5" s="1"/>
  <c r="P870" i="5"/>
  <c r="N870" i="5"/>
  <c r="O870" i="5" s="1"/>
  <c r="P869" i="5"/>
  <c r="N869" i="5"/>
  <c r="O869" i="5" s="1"/>
  <c r="P868" i="5"/>
  <c r="N868" i="5"/>
  <c r="O868" i="5" s="1"/>
  <c r="P867" i="5"/>
  <c r="N867" i="5"/>
  <c r="O867" i="5" s="1"/>
  <c r="P866" i="5"/>
  <c r="N866" i="5"/>
  <c r="O866" i="5" s="1"/>
  <c r="P865" i="5"/>
  <c r="N865" i="5"/>
  <c r="O865" i="5" s="1"/>
  <c r="P864" i="5"/>
  <c r="N864" i="5"/>
  <c r="O864" i="5" s="1"/>
  <c r="P863" i="5"/>
  <c r="N863" i="5"/>
  <c r="O863" i="5" s="1"/>
  <c r="P862" i="5"/>
  <c r="N862" i="5"/>
  <c r="O862" i="5" s="1"/>
  <c r="P861" i="5"/>
  <c r="N861" i="5"/>
  <c r="O861" i="5" s="1"/>
  <c r="P860" i="5"/>
  <c r="N860" i="5"/>
  <c r="O860" i="5" s="1"/>
  <c r="P859" i="5"/>
  <c r="N859" i="5"/>
  <c r="O859" i="5" s="1"/>
  <c r="P858" i="5"/>
  <c r="N858" i="5"/>
  <c r="O858" i="5" s="1"/>
  <c r="P857" i="5"/>
  <c r="N857" i="5"/>
  <c r="O857" i="5" s="1"/>
  <c r="P856" i="5"/>
  <c r="N856" i="5"/>
  <c r="O856" i="5" s="1"/>
  <c r="P855" i="5"/>
  <c r="N855" i="5"/>
  <c r="O855" i="5" s="1"/>
  <c r="P854" i="5"/>
  <c r="N854" i="5"/>
  <c r="O854" i="5" s="1"/>
  <c r="P853" i="5"/>
  <c r="N853" i="5"/>
  <c r="O853" i="5" s="1"/>
  <c r="P852" i="5"/>
  <c r="N852" i="5"/>
  <c r="O852" i="5" s="1"/>
  <c r="P851" i="5"/>
  <c r="N851" i="5"/>
  <c r="O851" i="5" s="1"/>
  <c r="P850" i="5"/>
  <c r="N850" i="5"/>
  <c r="O850" i="5" s="1"/>
  <c r="P849" i="5"/>
  <c r="N849" i="5"/>
  <c r="O849" i="5" s="1"/>
  <c r="P848" i="5"/>
  <c r="N848" i="5"/>
  <c r="O848" i="5" s="1"/>
  <c r="P847" i="5"/>
  <c r="N847" i="5"/>
  <c r="O847" i="5" s="1"/>
  <c r="P846" i="5"/>
  <c r="N846" i="5"/>
  <c r="O846" i="5" s="1"/>
  <c r="P845" i="5"/>
  <c r="N845" i="5"/>
  <c r="O845" i="5" s="1"/>
  <c r="P844" i="5"/>
  <c r="N844" i="5"/>
  <c r="O844" i="5" s="1"/>
  <c r="P843" i="5"/>
  <c r="N843" i="5"/>
  <c r="O843" i="5" s="1"/>
  <c r="P842" i="5"/>
  <c r="N842" i="5"/>
  <c r="O842" i="5" s="1"/>
  <c r="P841" i="5"/>
  <c r="N841" i="5"/>
  <c r="O841" i="5" s="1"/>
  <c r="P840" i="5"/>
  <c r="N840" i="5"/>
  <c r="O840" i="5" s="1"/>
  <c r="P839" i="5"/>
  <c r="N839" i="5"/>
  <c r="O839" i="5" s="1"/>
  <c r="P838" i="5"/>
  <c r="N838" i="5"/>
  <c r="O838" i="5" s="1"/>
  <c r="P837" i="5"/>
  <c r="N837" i="5"/>
  <c r="O837" i="5" s="1"/>
  <c r="P836" i="5"/>
  <c r="N836" i="5"/>
  <c r="O836" i="5" s="1"/>
  <c r="P835" i="5"/>
  <c r="N835" i="5"/>
  <c r="O835" i="5" s="1"/>
  <c r="P834" i="5"/>
  <c r="N834" i="5"/>
  <c r="O834" i="5" s="1"/>
  <c r="P833" i="5"/>
  <c r="N833" i="5"/>
  <c r="O833" i="5" s="1"/>
  <c r="P832" i="5"/>
  <c r="N832" i="5"/>
  <c r="O832" i="5" s="1"/>
  <c r="P831" i="5"/>
  <c r="N831" i="5"/>
  <c r="O831" i="5" s="1"/>
  <c r="P830" i="5"/>
  <c r="N830" i="5"/>
  <c r="O830" i="5" s="1"/>
  <c r="P829" i="5"/>
  <c r="N829" i="5"/>
  <c r="O829" i="5" s="1"/>
  <c r="P828" i="5"/>
  <c r="N828" i="5"/>
  <c r="O828" i="5" s="1"/>
  <c r="P827" i="5"/>
  <c r="N827" i="5"/>
  <c r="O827" i="5" s="1"/>
  <c r="P826" i="5"/>
  <c r="N826" i="5"/>
  <c r="O826" i="5" s="1"/>
  <c r="P825" i="5"/>
  <c r="N825" i="5"/>
  <c r="O825" i="5" s="1"/>
  <c r="P824" i="5"/>
  <c r="N824" i="5"/>
  <c r="O824" i="5" s="1"/>
  <c r="P823" i="5"/>
  <c r="N823" i="5"/>
  <c r="O823" i="5" s="1"/>
  <c r="P822" i="5"/>
  <c r="N822" i="5"/>
  <c r="O822" i="5" s="1"/>
  <c r="P821" i="5"/>
  <c r="N821" i="5"/>
  <c r="O821" i="5" s="1"/>
  <c r="P820" i="5"/>
  <c r="N820" i="5"/>
  <c r="O820" i="5" s="1"/>
  <c r="P819" i="5"/>
  <c r="N819" i="5"/>
  <c r="O819" i="5" s="1"/>
  <c r="P818" i="5"/>
  <c r="N818" i="5"/>
  <c r="O818" i="5" s="1"/>
  <c r="P817" i="5"/>
  <c r="N817" i="5"/>
  <c r="O817" i="5" s="1"/>
  <c r="P816" i="5"/>
  <c r="N816" i="5"/>
  <c r="O816" i="5" s="1"/>
  <c r="P815" i="5"/>
  <c r="N815" i="5"/>
  <c r="O815" i="5" s="1"/>
  <c r="P814" i="5"/>
  <c r="N814" i="5"/>
  <c r="O814" i="5" s="1"/>
  <c r="P813" i="5"/>
  <c r="N813" i="5"/>
  <c r="O813" i="5" s="1"/>
  <c r="P812" i="5"/>
  <c r="N812" i="5"/>
  <c r="O812" i="5" s="1"/>
  <c r="P811" i="5"/>
  <c r="N811" i="5"/>
  <c r="O811" i="5" s="1"/>
  <c r="P810" i="5"/>
  <c r="N810" i="5"/>
  <c r="O810" i="5" s="1"/>
  <c r="P809" i="5"/>
  <c r="N809" i="5"/>
  <c r="O809" i="5" s="1"/>
  <c r="P808" i="5"/>
  <c r="N808" i="5"/>
  <c r="O808" i="5" s="1"/>
  <c r="P807" i="5"/>
  <c r="N807" i="5"/>
  <c r="O807" i="5" s="1"/>
  <c r="P806" i="5"/>
  <c r="N806" i="5"/>
  <c r="O806" i="5" s="1"/>
  <c r="P805" i="5"/>
  <c r="N805" i="5"/>
  <c r="O805" i="5" s="1"/>
  <c r="P804" i="5"/>
  <c r="N804" i="5"/>
  <c r="O804" i="5" s="1"/>
  <c r="P803" i="5"/>
  <c r="N803" i="5"/>
  <c r="O803" i="5" s="1"/>
  <c r="P802" i="5"/>
  <c r="N802" i="5"/>
  <c r="O802" i="5" s="1"/>
  <c r="P801" i="5"/>
  <c r="N801" i="5"/>
  <c r="O801" i="5" s="1"/>
  <c r="P800" i="5"/>
  <c r="N800" i="5"/>
  <c r="O800" i="5" s="1"/>
  <c r="P799" i="5"/>
  <c r="N799" i="5"/>
  <c r="O799" i="5" s="1"/>
  <c r="P798" i="5"/>
  <c r="N798" i="5"/>
  <c r="O798" i="5" s="1"/>
  <c r="P797" i="5"/>
  <c r="N797" i="5"/>
  <c r="O797" i="5" s="1"/>
  <c r="P796" i="5"/>
  <c r="N796" i="5"/>
  <c r="O796" i="5" s="1"/>
  <c r="P795" i="5"/>
  <c r="N795" i="5"/>
  <c r="O795" i="5" s="1"/>
  <c r="P794" i="5"/>
  <c r="N794" i="5"/>
  <c r="O794" i="5" s="1"/>
  <c r="P793" i="5"/>
  <c r="N793" i="5"/>
  <c r="O793" i="5" s="1"/>
  <c r="P792" i="5"/>
  <c r="N792" i="5"/>
  <c r="O792" i="5" s="1"/>
  <c r="P791" i="5"/>
  <c r="N791" i="5"/>
  <c r="O791" i="5" s="1"/>
  <c r="P790" i="5"/>
  <c r="N790" i="5"/>
  <c r="O790" i="5" s="1"/>
  <c r="P789" i="5"/>
  <c r="N789" i="5"/>
  <c r="O789" i="5" s="1"/>
  <c r="P788" i="5"/>
  <c r="N788" i="5"/>
  <c r="O788" i="5" s="1"/>
  <c r="P787" i="5"/>
  <c r="N787" i="5"/>
  <c r="O787" i="5" s="1"/>
  <c r="P786" i="5"/>
  <c r="N786" i="5"/>
  <c r="O786" i="5" s="1"/>
  <c r="P785" i="5"/>
  <c r="N785" i="5"/>
  <c r="O785" i="5" s="1"/>
  <c r="P784" i="5"/>
  <c r="N784" i="5"/>
  <c r="O784" i="5" s="1"/>
  <c r="P783" i="5"/>
  <c r="N783" i="5"/>
  <c r="O783" i="5" s="1"/>
  <c r="P782" i="5"/>
  <c r="N782" i="5"/>
  <c r="O782" i="5" s="1"/>
  <c r="P781" i="5"/>
  <c r="N781" i="5"/>
  <c r="O781" i="5" s="1"/>
  <c r="P780" i="5"/>
  <c r="N780" i="5"/>
  <c r="O780" i="5" s="1"/>
  <c r="P779" i="5"/>
  <c r="N779" i="5"/>
  <c r="O779" i="5" s="1"/>
  <c r="P778" i="5"/>
  <c r="N778" i="5"/>
  <c r="O778" i="5" s="1"/>
  <c r="P777" i="5"/>
  <c r="N777" i="5"/>
  <c r="O777" i="5" s="1"/>
  <c r="P776" i="5"/>
  <c r="N776" i="5"/>
  <c r="O776" i="5" s="1"/>
  <c r="P775" i="5"/>
  <c r="N775" i="5"/>
  <c r="O775" i="5" s="1"/>
  <c r="P774" i="5"/>
  <c r="N774" i="5"/>
  <c r="O774" i="5" s="1"/>
  <c r="P773" i="5"/>
  <c r="N773" i="5"/>
  <c r="O773" i="5" s="1"/>
  <c r="P772" i="5"/>
  <c r="N772" i="5"/>
  <c r="O772" i="5" s="1"/>
  <c r="P771" i="5"/>
  <c r="N771" i="5"/>
  <c r="O771" i="5" s="1"/>
  <c r="P770" i="5"/>
  <c r="N770" i="5"/>
  <c r="O770" i="5" s="1"/>
  <c r="P769" i="5"/>
  <c r="N769" i="5"/>
  <c r="O769" i="5" s="1"/>
  <c r="P768" i="5"/>
  <c r="N768" i="5"/>
  <c r="O768" i="5" s="1"/>
  <c r="P767" i="5"/>
  <c r="N767" i="5"/>
  <c r="O767" i="5" s="1"/>
  <c r="P766" i="5"/>
  <c r="N766" i="5"/>
  <c r="O766" i="5" s="1"/>
  <c r="P765" i="5"/>
  <c r="N765" i="5"/>
  <c r="O765" i="5" s="1"/>
  <c r="P764" i="5"/>
  <c r="N764" i="5"/>
  <c r="O764" i="5" s="1"/>
  <c r="P763" i="5"/>
  <c r="N763" i="5"/>
  <c r="O763" i="5" s="1"/>
  <c r="P762" i="5"/>
  <c r="N762" i="5"/>
  <c r="O762" i="5" s="1"/>
  <c r="P761" i="5"/>
  <c r="N761" i="5"/>
  <c r="O761" i="5" s="1"/>
  <c r="P760" i="5"/>
  <c r="N760" i="5"/>
  <c r="O760" i="5" s="1"/>
  <c r="P759" i="5"/>
  <c r="N759" i="5"/>
  <c r="O759" i="5" s="1"/>
  <c r="P758" i="5"/>
  <c r="N758" i="5"/>
  <c r="O758" i="5" s="1"/>
  <c r="P757" i="5"/>
  <c r="N757" i="5"/>
  <c r="O757" i="5" s="1"/>
  <c r="P756" i="5"/>
  <c r="N756" i="5"/>
  <c r="O756" i="5" s="1"/>
  <c r="P755" i="5"/>
  <c r="N755" i="5"/>
  <c r="O755" i="5" s="1"/>
  <c r="P754" i="5"/>
  <c r="N754" i="5"/>
  <c r="O754" i="5" s="1"/>
  <c r="P753" i="5"/>
  <c r="N753" i="5"/>
  <c r="O753" i="5" s="1"/>
  <c r="P752" i="5"/>
  <c r="N752" i="5"/>
  <c r="O752" i="5" s="1"/>
  <c r="P751" i="5"/>
  <c r="N751" i="5"/>
  <c r="O751" i="5" s="1"/>
  <c r="P750" i="5"/>
  <c r="N750" i="5"/>
  <c r="O750" i="5" s="1"/>
  <c r="P749" i="5"/>
  <c r="N749" i="5"/>
  <c r="O749" i="5" s="1"/>
  <c r="P748" i="5"/>
  <c r="N748" i="5"/>
  <c r="O748" i="5" s="1"/>
  <c r="P747" i="5"/>
  <c r="N747" i="5"/>
  <c r="O747" i="5" s="1"/>
  <c r="P746" i="5"/>
  <c r="N746" i="5"/>
  <c r="O746" i="5" s="1"/>
  <c r="P745" i="5"/>
  <c r="N745" i="5"/>
  <c r="O745" i="5" s="1"/>
  <c r="P744" i="5"/>
  <c r="N744" i="5"/>
  <c r="O744" i="5" s="1"/>
  <c r="P743" i="5"/>
  <c r="N743" i="5"/>
  <c r="O743" i="5" s="1"/>
  <c r="P742" i="5"/>
  <c r="N742" i="5"/>
  <c r="O742" i="5" s="1"/>
  <c r="P741" i="5"/>
  <c r="N741" i="5"/>
  <c r="O741" i="5" s="1"/>
  <c r="P740" i="5"/>
  <c r="N740" i="5"/>
  <c r="O740" i="5" s="1"/>
  <c r="P739" i="5"/>
  <c r="N739" i="5"/>
  <c r="O739" i="5" s="1"/>
  <c r="P738" i="5"/>
  <c r="N738" i="5"/>
  <c r="O738" i="5" s="1"/>
  <c r="P737" i="5"/>
  <c r="N737" i="5"/>
  <c r="O737" i="5" s="1"/>
  <c r="P736" i="5"/>
  <c r="N736" i="5"/>
  <c r="O736" i="5" s="1"/>
  <c r="P735" i="5"/>
  <c r="N735" i="5"/>
  <c r="O735" i="5" s="1"/>
  <c r="P734" i="5"/>
  <c r="N734" i="5"/>
  <c r="O734" i="5" s="1"/>
  <c r="P733" i="5"/>
  <c r="N733" i="5"/>
  <c r="O733" i="5" s="1"/>
  <c r="P732" i="5"/>
  <c r="N732" i="5"/>
  <c r="O732" i="5" s="1"/>
  <c r="P731" i="5"/>
  <c r="N731" i="5"/>
  <c r="O731" i="5" s="1"/>
  <c r="P730" i="5"/>
  <c r="N730" i="5"/>
  <c r="O730" i="5" s="1"/>
  <c r="P729" i="5"/>
  <c r="N729" i="5"/>
  <c r="O729" i="5" s="1"/>
  <c r="P728" i="5"/>
  <c r="N728" i="5"/>
  <c r="O728" i="5" s="1"/>
  <c r="P727" i="5"/>
  <c r="N727" i="5"/>
  <c r="O727" i="5" s="1"/>
  <c r="P726" i="5"/>
  <c r="N726" i="5"/>
  <c r="O726" i="5" s="1"/>
  <c r="P725" i="5"/>
  <c r="N725" i="5"/>
  <c r="O725" i="5" s="1"/>
  <c r="P724" i="5"/>
  <c r="N724" i="5"/>
  <c r="O724" i="5" s="1"/>
  <c r="P723" i="5"/>
  <c r="N723" i="5"/>
  <c r="O723" i="5" s="1"/>
  <c r="P722" i="5"/>
  <c r="N722" i="5"/>
  <c r="O722" i="5" s="1"/>
  <c r="P721" i="5"/>
  <c r="N721" i="5"/>
  <c r="O721" i="5" s="1"/>
  <c r="P720" i="5"/>
  <c r="N720" i="5"/>
  <c r="O720" i="5" s="1"/>
  <c r="P719" i="5"/>
  <c r="N719" i="5"/>
  <c r="O719" i="5" s="1"/>
  <c r="P718" i="5"/>
  <c r="N718" i="5"/>
  <c r="O718" i="5" s="1"/>
  <c r="P717" i="5"/>
  <c r="N717" i="5"/>
  <c r="O717" i="5" s="1"/>
  <c r="P716" i="5"/>
  <c r="N716" i="5"/>
  <c r="O716" i="5" s="1"/>
  <c r="P715" i="5"/>
  <c r="N715" i="5"/>
  <c r="O715" i="5" s="1"/>
  <c r="P714" i="5"/>
  <c r="N714" i="5"/>
  <c r="O714" i="5" s="1"/>
  <c r="P713" i="5"/>
  <c r="N713" i="5"/>
  <c r="O713" i="5" s="1"/>
  <c r="P712" i="5"/>
  <c r="N712" i="5"/>
  <c r="O712" i="5" s="1"/>
  <c r="P711" i="5"/>
  <c r="N711" i="5"/>
  <c r="O711" i="5" s="1"/>
  <c r="P710" i="5"/>
  <c r="N710" i="5"/>
  <c r="O710" i="5" s="1"/>
  <c r="P709" i="5"/>
  <c r="N709" i="5"/>
  <c r="O709" i="5" s="1"/>
  <c r="P708" i="5"/>
  <c r="N708" i="5"/>
  <c r="O708" i="5" s="1"/>
  <c r="P707" i="5"/>
  <c r="N707" i="5"/>
  <c r="O707" i="5" s="1"/>
  <c r="P706" i="5"/>
  <c r="N706" i="5"/>
  <c r="O706" i="5" s="1"/>
  <c r="P705" i="5"/>
  <c r="N705" i="5"/>
  <c r="O705" i="5" s="1"/>
  <c r="P704" i="5"/>
  <c r="N704" i="5"/>
  <c r="O704" i="5" s="1"/>
  <c r="P703" i="5"/>
  <c r="N703" i="5"/>
  <c r="O703" i="5" s="1"/>
  <c r="P702" i="5"/>
  <c r="N702" i="5"/>
  <c r="O702" i="5" s="1"/>
  <c r="P701" i="5"/>
  <c r="N701" i="5"/>
  <c r="O701" i="5" s="1"/>
  <c r="P700" i="5"/>
  <c r="N700" i="5"/>
  <c r="O700" i="5" s="1"/>
  <c r="P699" i="5"/>
  <c r="N699" i="5"/>
  <c r="O699" i="5" s="1"/>
  <c r="P698" i="5"/>
  <c r="N698" i="5"/>
  <c r="O698" i="5" s="1"/>
  <c r="P697" i="5"/>
  <c r="N697" i="5"/>
  <c r="O697" i="5" s="1"/>
  <c r="P696" i="5"/>
  <c r="N696" i="5"/>
  <c r="O696" i="5" s="1"/>
  <c r="P695" i="5"/>
  <c r="N695" i="5"/>
  <c r="O695" i="5" s="1"/>
  <c r="P694" i="5"/>
  <c r="N694" i="5"/>
  <c r="O694" i="5" s="1"/>
  <c r="P693" i="5"/>
  <c r="N693" i="5"/>
  <c r="O693" i="5" s="1"/>
  <c r="P692" i="5"/>
  <c r="N692" i="5"/>
  <c r="O692" i="5" s="1"/>
  <c r="P691" i="5"/>
  <c r="N691" i="5"/>
  <c r="O691" i="5" s="1"/>
  <c r="P690" i="5"/>
  <c r="N690" i="5"/>
  <c r="O690" i="5" s="1"/>
  <c r="P689" i="5"/>
  <c r="N689" i="5"/>
  <c r="O689" i="5" s="1"/>
  <c r="P688" i="5"/>
  <c r="N688" i="5"/>
  <c r="O688" i="5" s="1"/>
  <c r="P687" i="5"/>
  <c r="N687" i="5"/>
  <c r="O687" i="5" s="1"/>
  <c r="P686" i="5"/>
  <c r="N686" i="5"/>
  <c r="O686" i="5" s="1"/>
  <c r="P685" i="5"/>
  <c r="N685" i="5"/>
  <c r="O685" i="5" s="1"/>
  <c r="P684" i="5"/>
  <c r="N684" i="5"/>
  <c r="O684" i="5" s="1"/>
  <c r="P683" i="5"/>
  <c r="N683" i="5"/>
  <c r="O683" i="5" s="1"/>
  <c r="P682" i="5"/>
  <c r="N682" i="5"/>
  <c r="O682" i="5" s="1"/>
  <c r="P681" i="5"/>
  <c r="N681" i="5"/>
  <c r="O681" i="5" s="1"/>
  <c r="P680" i="5"/>
  <c r="N680" i="5"/>
  <c r="O680" i="5" s="1"/>
  <c r="P679" i="5"/>
  <c r="N679" i="5"/>
  <c r="O679" i="5" s="1"/>
  <c r="P678" i="5"/>
  <c r="N678" i="5"/>
  <c r="O678" i="5" s="1"/>
  <c r="P677" i="5"/>
  <c r="N677" i="5"/>
  <c r="O677" i="5" s="1"/>
  <c r="P676" i="5"/>
  <c r="N676" i="5"/>
  <c r="O676" i="5" s="1"/>
  <c r="P675" i="5"/>
  <c r="N675" i="5"/>
  <c r="O675" i="5" s="1"/>
  <c r="P674" i="5"/>
  <c r="N674" i="5"/>
  <c r="O674" i="5" s="1"/>
  <c r="P673" i="5"/>
  <c r="N673" i="5"/>
  <c r="O673" i="5" s="1"/>
  <c r="P672" i="5"/>
  <c r="N672" i="5"/>
  <c r="O672" i="5" s="1"/>
  <c r="P671" i="5"/>
  <c r="N671" i="5"/>
  <c r="O671" i="5" s="1"/>
  <c r="P670" i="5"/>
  <c r="N670" i="5"/>
  <c r="O670" i="5" s="1"/>
  <c r="P669" i="5"/>
  <c r="N669" i="5"/>
  <c r="O669" i="5" s="1"/>
  <c r="P668" i="5"/>
  <c r="N668" i="5"/>
  <c r="O668" i="5" s="1"/>
  <c r="P667" i="5"/>
  <c r="N667" i="5"/>
  <c r="O667" i="5" s="1"/>
  <c r="P666" i="5"/>
  <c r="N666" i="5"/>
  <c r="O666" i="5" s="1"/>
  <c r="P665" i="5"/>
  <c r="N665" i="5"/>
  <c r="O665" i="5" s="1"/>
  <c r="P664" i="5"/>
  <c r="N664" i="5"/>
  <c r="O664" i="5" s="1"/>
  <c r="P663" i="5"/>
  <c r="N663" i="5"/>
  <c r="O663" i="5" s="1"/>
  <c r="P662" i="5"/>
  <c r="N662" i="5"/>
  <c r="O662" i="5" s="1"/>
  <c r="P661" i="5"/>
  <c r="N661" i="5"/>
  <c r="O661" i="5" s="1"/>
  <c r="P660" i="5"/>
  <c r="N660" i="5"/>
  <c r="O660" i="5" s="1"/>
  <c r="P659" i="5"/>
  <c r="N659" i="5"/>
  <c r="O659" i="5" s="1"/>
  <c r="P658" i="5"/>
  <c r="N658" i="5"/>
  <c r="O658" i="5" s="1"/>
  <c r="P657" i="5"/>
  <c r="N657" i="5"/>
  <c r="O657" i="5" s="1"/>
  <c r="P656" i="5"/>
  <c r="N656" i="5"/>
  <c r="O656" i="5" s="1"/>
  <c r="P655" i="5"/>
  <c r="N655" i="5"/>
  <c r="O655" i="5" s="1"/>
  <c r="P654" i="5"/>
  <c r="N654" i="5"/>
  <c r="O654" i="5" s="1"/>
  <c r="P653" i="5"/>
  <c r="N653" i="5"/>
  <c r="O653" i="5" s="1"/>
  <c r="P652" i="5"/>
  <c r="N652" i="5"/>
  <c r="O652" i="5" s="1"/>
  <c r="P651" i="5"/>
  <c r="N651" i="5"/>
  <c r="O651" i="5" s="1"/>
  <c r="P650" i="5"/>
  <c r="N650" i="5"/>
  <c r="O650" i="5" s="1"/>
  <c r="P649" i="5"/>
  <c r="N649" i="5"/>
  <c r="O649" i="5" s="1"/>
  <c r="P648" i="5"/>
  <c r="N648" i="5"/>
  <c r="O648" i="5" s="1"/>
  <c r="P647" i="5"/>
  <c r="N647" i="5"/>
  <c r="O647" i="5" s="1"/>
  <c r="P646" i="5"/>
  <c r="N646" i="5"/>
  <c r="O646" i="5" s="1"/>
  <c r="P645" i="5"/>
  <c r="N645" i="5"/>
  <c r="O645" i="5" s="1"/>
  <c r="P644" i="5"/>
  <c r="N644" i="5"/>
  <c r="O644" i="5" s="1"/>
  <c r="P643" i="5"/>
  <c r="N643" i="5"/>
  <c r="O643" i="5" s="1"/>
  <c r="P642" i="5"/>
  <c r="N642" i="5"/>
  <c r="O642" i="5" s="1"/>
  <c r="P641" i="5"/>
  <c r="N641" i="5"/>
  <c r="O641" i="5" s="1"/>
  <c r="P640" i="5"/>
  <c r="N640" i="5"/>
  <c r="O640" i="5" s="1"/>
  <c r="P639" i="5"/>
  <c r="N639" i="5"/>
  <c r="O639" i="5" s="1"/>
  <c r="P638" i="5"/>
  <c r="N638" i="5"/>
  <c r="O638" i="5" s="1"/>
  <c r="P637" i="5"/>
  <c r="N637" i="5"/>
  <c r="O637" i="5" s="1"/>
  <c r="P636" i="5"/>
  <c r="N636" i="5"/>
  <c r="O636" i="5" s="1"/>
  <c r="P635" i="5"/>
  <c r="N635" i="5"/>
  <c r="O635" i="5" s="1"/>
  <c r="P634" i="5"/>
  <c r="N634" i="5"/>
  <c r="O634" i="5" s="1"/>
  <c r="P633" i="5"/>
  <c r="N633" i="5"/>
  <c r="O633" i="5" s="1"/>
  <c r="P632" i="5"/>
  <c r="N632" i="5"/>
  <c r="O632" i="5" s="1"/>
  <c r="P631" i="5"/>
  <c r="N631" i="5"/>
  <c r="O631" i="5" s="1"/>
  <c r="P630" i="5"/>
  <c r="N630" i="5"/>
  <c r="O630" i="5" s="1"/>
  <c r="P629" i="5"/>
  <c r="N629" i="5"/>
  <c r="O629" i="5" s="1"/>
  <c r="P628" i="5"/>
  <c r="N628" i="5"/>
  <c r="O628" i="5" s="1"/>
  <c r="P627" i="5"/>
  <c r="N627" i="5"/>
  <c r="O627" i="5" s="1"/>
  <c r="P626" i="5"/>
  <c r="N626" i="5"/>
  <c r="O626" i="5" s="1"/>
  <c r="P625" i="5"/>
  <c r="N625" i="5"/>
  <c r="O625" i="5" s="1"/>
  <c r="P624" i="5"/>
  <c r="N624" i="5"/>
  <c r="O624" i="5" s="1"/>
  <c r="P623" i="5"/>
  <c r="N623" i="5"/>
  <c r="O623" i="5" s="1"/>
  <c r="P622" i="5"/>
  <c r="N622" i="5"/>
  <c r="O622" i="5" s="1"/>
  <c r="P621" i="5"/>
  <c r="N621" i="5"/>
  <c r="O621" i="5" s="1"/>
  <c r="P620" i="5"/>
  <c r="N620" i="5"/>
  <c r="O620" i="5" s="1"/>
  <c r="P619" i="5"/>
  <c r="N619" i="5"/>
  <c r="O619" i="5" s="1"/>
  <c r="P618" i="5"/>
  <c r="N618" i="5"/>
  <c r="O618" i="5" s="1"/>
  <c r="P617" i="5"/>
  <c r="N617" i="5"/>
  <c r="O617" i="5" s="1"/>
  <c r="P616" i="5"/>
  <c r="N616" i="5"/>
  <c r="O616" i="5" s="1"/>
  <c r="P615" i="5"/>
  <c r="N615" i="5"/>
  <c r="O615" i="5" s="1"/>
  <c r="P614" i="5"/>
  <c r="N614" i="5"/>
  <c r="O614" i="5" s="1"/>
  <c r="P613" i="5"/>
  <c r="N613" i="5"/>
  <c r="O613" i="5" s="1"/>
  <c r="P612" i="5"/>
  <c r="N612" i="5"/>
  <c r="O612" i="5" s="1"/>
  <c r="P611" i="5"/>
  <c r="N611" i="5"/>
  <c r="O611" i="5" s="1"/>
  <c r="P610" i="5"/>
  <c r="N610" i="5"/>
  <c r="O610" i="5" s="1"/>
  <c r="P609" i="5"/>
  <c r="N609" i="5"/>
  <c r="O609" i="5" s="1"/>
  <c r="P608" i="5"/>
  <c r="N608" i="5"/>
  <c r="O608" i="5" s="1"/>
  <c r="P607" i="5"/>
  <c r="N607" i="5"/>
  <c r="O607" i="5" s="1"/>
  <c r="P606" i="5"/>
  <c r="N606" i="5"/>
  <c r="O606" i="5" s="1"/>
  <c r="P605" i="5"/>
  <c r="N605" i="5"/>
  <c r="O605" i="5" s="1"/>
  <c r="P604" i="5"/>
  <c r="N604" i="5"/>
  <c r="O604" i="5" s="1"/>
  <c r="P603" i="5"/>
  <c r="N603" i="5"/>
  <c r="O603" i="5" s="1"/>
  <c r="P602" i="5"/>
  <c r="N602" i="5"/>
  <c r="O602" i="5" s="1"/>
  <c r="P601" i="5"/>
  <c r="N601" i="5"/>
  <c r="O601" i="5" s="1"/>
  <c r="P600" i="5"/>
  <c r="N600" i="5"/>
  <c r="O600" i="5" s="1"/>
  <c r="P599" i="5"/>
  <c r="N599" i="5"/>
  <c r="O599" i="5" s="1"/>
  <c r="P598" i="5"/>
  <c r="N598" i="5"/>
  <c r="O598" i="5" s="1"/>
  <c r="P597" i="5"/>
  <c r="N597" i="5"/>
  <c r="O597" i="5" s="1"/>
  <c r="P596" i="5"/>
  <c r="N596" i="5"/>
  <c r="O596" i="5" s="1"/>
  <c r="P595" i="5"/>
  <c r="N595" i="5"/>
  <c r="O595" i="5" s="1"/>
  <c r="P594" i="5"/>
  <c r="N594" i="5"/>
  <c r="O594" i="5" s="1"/>
  <c r="P593" i="5"/>
  <c r="N593" i="5"/>
  <c r="O593" i="5" s="1"/>
  <c r="P592" i="5"/>
  <c r="N592" i="5"/>
  <c r="O592" i="5" s="1"/>
  <c r="P591" i="5"/>
  <c r="N591" i="5"/>
  <c r="O591" i="5" s="1"/>
  <c r="P590" i="5"/>
  <c r="N590" i="5"/>
  <c r="O590" i="5" s="1"/>
  <c r="P589" i="5"/>
  <c r="N589" i="5"/>
  <c r="O589" i="5" s="1"/>
  <c r="P588" i="5"/>
  <c r="N588" i="5"/>
  <c r="O588" i="5" s="1"/>
  <c r="P587" i="5"/>
  <c r="N587" i="5"/>
  <c r="O587" i="5" s="1"/>
  <c r="P586" i="5"/>
  <c r="N586" i="5"/>
  <c r="O586" i="5" s="1"/>
  <c r="P585" i="5"/>
  <c r="N585" i="5"/>
  <c r="O585" i="5" s="1"/>
  <c r="P584" i="5"/>
  <c r="N584" i="5"/>
  <c r="O584" i="5" s="1"/>
  <c r="P583" i="5"/>
  <c r="N583" i="5"/>
  <c r="O583" i="5" s="1"/>
  <c r="P582" i="5"/>
  <c r="N582" i="5"/>
  <c r="O582" i="5" s="1"/>
  <c r="P581" i="5"/>
  <c r="N581" i="5"/>
  <c r="O581" i="5" s="1"/>
  <c r="P580" i="5"/>
  <c r="N580" i="5"/>
  <c r="O580" i="5" s="1"/>
  <c r="P579" i="5"/>
  <c r="N579" i="5"/>
  <c r="O579" i="5" s="1"/>
  <c r="P578" i="5"/>
  <c r="N578" i="5"/>
  <c r="O578" i="5" s="1"/>
  <c r="P577" i="5"/>
  <c r="N577" i="5"/>
  <c r="O577" i="5" s="1"/>
  <c r="P576" i="5"/>
  <c r="N576" i="5"/>
  <c r="O576" i="5" s="1"/>
  <c r="P575" i="5"/>
  <c r="N575" i="5"/>
  <c r="O575" i="5" s="1"/>
  <c r="P574" i="5"/>
  <c r="N574" i="5"/>
  <c r="O574" i="5" s="1"/>
  <c r="P573" i="5"/>
  <c r="N573" i="5"/>
  <c r="O573" i="5" s="1"/>
  <c r="P572" i="5"/>
  <c r="N572" i="5"/>
  <c r="O572" i="5" s="1"/>
  <c r="P571" i="5"/>
  <c r="N571" i="5"/>
  <c r="O571" i="5" s="1"/>
  <c r="P570" i="5"/>
  <c r="N570" i="5"/>
  <c r="O570" i="5" s="1"/>
  <c r="P569" i="5"/>
  <c r="N569" i="5"/>
  <c r="O569" i="5" s="1"/>
  <c r="P568" i="5"/>
  <c r="N568" i="5"/>
  <c r="O568" i="5" s="1"/>
  <c r="P567" i="5"/>
  <c r="N567" i="5"/>
  <c r="O567" i="5" s="1"/>
  <c r="P566" i="5"/>
  <c r="N566" i="5"/>
  <c r="O566" i="5" s="1"/>
  <c r="P565" i="5"/>
  <c r="N565" i="5"/>
  <c r="O565" i="5" s="1"/>
  <c r="P564" i="5"/>
  <c r="N564" i="5"/>
  <c r="O564" i="5" s="1"/>
  <c r="P563" i="5"/>
  <c r="N563" i="5"/>
  <c r="O563" i="5" s="1"/>
  <c r="P562" i="5"/>
  <c r="N562" i="5"/>
  <c r="O562" i="5" s="1"/>
  <c r="P561" i="5"/>
  <c r="N561" i="5"/>
  <c r="O561" i="5" s="1"/>
  <c r="P560" i="5"/>
  <c r="N560" i="5"/>
  <c r="O560" i="5" s="1"/>
  <c r="P559" i="5"/>
  <c r="N559" i="5"/>
  <c r="O559" i="5" s="1"/>
  <c r="P558" i="5"/>
  <c r="N558" i="5"/>
  <c r="O558" i="5" s="1"/>
  <c r="P557" i="5"/>
  <c r="N557" i="5"/>
  <c r="O557" i="5" s="1"/>
  <c r="P556" i="5"/>
  <c r="N556" i="5"/>
  <c r="O556" i="5" s="1"/>
  <c r="P555" i="5"/>
  <c r="N555" i="5"/>
  <c r="O555" i="5" s="1"/>
  <c r="P554" i="5"/>
  <c r="N554" i="5"/>
  <c r="O554" i="5" s="1"/>
  <c r="P553" i="5"/>
  <c r="N553" i="5"/>
  <c r="O553" i="5" s="1"/>
  <c r="P552" i="5"/>
  <c r="N552" i="5"/>
  <c r="O552" i="5" s="1"/>
  <c r="P551" i="5"/>
  <c r="N551" i="5"/>
  <c r="O551" i="5" s="1"/>
  <c r="P550" i="5"/>
  <c r="N550" i="5"/>
  <c r="O550" i="5" s="1"/>
  <c r="P549" i="5"/>
  <c r="N549" i="5"/>
  <c r="O549" i="5" s="1"/>
  <c r="P548" i="5"/>
  <c r="N548" i="5"/>
  <c r="O548" i="5" s="1"/>
  <c r="P547" i="5"/>
  <c r="N547" i="5"/>
  <c r="O547" i="5" s="1"/>
  <c r="P546" i="5"/>
  <c r="N546" i="5"/>
  <c r="O546" i="5" s="1"/>
  <c r="P545" i="5"/>
  <c r="N545" i="5"/>
  <c r="O545" i="5" s="1"/>
  <c r="P544" i="5"/>
  <c r="N544" i="5"/>
  <c r="O544" i="5" s="1"/>
  <c r="P543" i="5"/>
  <c r="N543" i="5"/>
  <c r="O543" i="5" s="1"/>
  <c r="P542" i="5"/>
  <c r="N542" i="5"/>
  <c r="O542" i="5" s="1"/>
  <c r="P541" i="5"/>
  <c r="N541" i="5"/>
  <c r="O541" i="5" s="1"/>
  <c r="P540" i="5"/>
  <c r="N540" i="5"/>
  <c r="O540" i="5" s="1"/>
  <c r="P539" i="5"/>
  <c r="N539" i="5"/>
  <c r="O539" i="5" s="1"/>
  <c r="P538" i="5"/>
  <c r="N538" i="5"/>
  <c r="O538" i="5" s="1"/>
  <c r="P537" i="5"/>
  <c r="N537" i="5"/>
  <c r="O537" i="5" s="1"/>
  <c r="P536" i="5"/>
  <c r="N536" i="5"/>
  <c r="O536" i="5" s="1"/>
  <c r="P535" i="5"/>
  <c r="N535" i="5"/>
  <c r="O535" i="5" s="1"/>
  <c r="P534" i="5"/>
  <c r="N534" i="5"/>
  <c r="O534" i="5" s="1"/>
  <c r="P533" i="5"/>
  <c r="N533" i="5"/>
  <c r="O533" i="5" s="1"/>
  <c r="P532" i="5"/>
  <c r="N532" i="5"/>
  <c r="O532" i="5" s="1"/>
  <c r="P531" i="5"/>
  <c r="N531" i="5"/>
  <c r="O531" i="5" s="1"/>
  <c r="P530" i="5"/>
  <c r="N530" i="5"/>
  <c r="O530" i="5" s="1"/>
  <c r="P529" i="5"/>
  <c r="N529" i="5"/>
  <c r="O529" i="5" s="1"/>
  <c r="P528" i="5"/>
  <c r="N528" i="5"/>
  <c r="O528" i="5" s="1"/>
  <c r="P527" i="5"/>
  <c r="N527" i="5"/>
  <c r="O527" i="5" s="1"/>
  <c r="P526" i="5"/>
  <c r="N526" i="5"/>
  <c r="O526" i="5" s="1"/>
  <c r="P525" i="5"/>
  <c r="N525" i="5"/>
  <c r="O525" i="5" s="1"/>
  <c r="P524" i="5"/>
  <c r="N524" i="5"/>
  <c r="O524" i="5" s="1"/>
  <c r="P523" i="5"/>
  <c r="N523" i="5"/>
  <c r="O523" i="5" s="1"/>
  <c r="P522" i="5"/>
  <c r="N522" i="5"/>
  <c r="O522" i="5" s="1"/>
  <c r="P521" i="5"/>
  <c r="N521" i="5"/>
  <c r="O521" i="5" s="1"/>
  <c r="P520" i="5"/>
  <c r="N520" i="5"/>
  <c r="O520" i="5" s="1"/>
  <c r="P519" i="5"/>
  <c r="N519" i="5"/>
  <c r="O519" i="5" s="1"/>
  <c r="P518" i="5"/>
  <c r="N518" i="5"/>
  <c r="O518" i="5" s="1"/>
  <c r="P517" i="5"/>
  <c r="N517" i="5"/>
  <c r="O517" i="5" s="1"/>
  <c r="P516" i="5"/>
  <c r="N516" i="5"/>
  <c r="O516" i="5" s="1"/>
  <c r="P515" i="5"/>
  <c r="N515" i="5"/>
  <c r="O515" i="5" s="1"/>
  <c r="P514" i="5"/>
  <c r="N514" i="5"/>
  <c r="O514" i="5" s="1"/>
  <c r="P513" i="5"/>
  <c r="N513" i="5"/>
  <c r="O513" i="5" s="1"/>
  <c r="P512" i="5"/>
  <c r="N512" i="5"/>
  <c r="O512" i="5" s="1"/>
  <c r="P511" i="5"/>
  <c r="N511" i="5"/>
  <c r="O511" i="5" s="1"/>
  <c r="P510" i="5"/>
  <c r="N510" i="5"/>
  <c r="O510" i="5" s="1"/>
  <c r="P509" i="5"/>
  <c r="N509" i="5"/>
  <c r="O509" i="5" s="1"/>
  <c r="P508" i="5"/>
  <c r="N508" i="5"/>
  <c r="O508" i="5" s="1"/>
  <c r="P507" i="5"/>
  <c r="N507" i="5"/>
  <c r="O507" i="5" s="1"/>
  <c r="P506" i="5"/>
  <c r="N506" i="5"/>
  <c r="O506" i="5" s="1"/>
  <c r="P505" i="5"/>
  <c r="N505" i="5"/>
  <c r="O505" i="5" s="1"/>
  <c r="P504" i="5"/>
  <c r="N504" i="5"/>
  <c r="O504" i="5" s="1"/>
  <c r="P503" i="5"/>
  <c r="N503" i="5"/>
  <c r="O503" i="5" s="1"/>
  <c r="P502" i="5"/>
  <c r="N502" i="5"/>
  <c r="O502" i="5" s="1"/>
  <c r="P501" i="5"/>
  <c r="N501" i="5"/>
  <c r="O501" i="5" s="1"/>
  <c r="P500" i="5"/>
  <c r="N500" i="5"/>
  <c r="O500" i="5" s="1"/>
  <c r="P499" i="5"/>
  <c r="N499" i="5"/>
  <c r="O499" i="5" s="1"/>
  <c r="P498" i="5"/>
  <c r="N498" i="5"/>
  <c r="O498" i="5" s="1"/>
  <c r="P497" i="5"/>
  <c r="N497" i="5"/>
  <c r="O497" i="5" s="1"/>
  <c r="P496" i="5"/>
  <c r="N496" i="5"/>
  <c r="O496" i="5" s="1"/>
  <c r="P495" i="5"/>
  <c r="N495" i="5"/>
  <c r="O495" i="5" s="1"/>
  <c r="P494" i="5"/>
  <c r="N494" i="5"/>
  <c r="O494" i="5" s="1"/>
  <c r="P493" i="5"/>
  <c r="N493" i="5"/>
  <c r="O493" i="5" s="1"/>
  <c r="P492" i="5"/>
  <c r="N492" i="5"/>
  <c r="O492" i="5" s="1"/>
  <c r="P491" i="5"/>
  <c r="N491" i="5"/>
  <c r="O491" i="5" s="1"/>
  <c r="P490" i="5"/>
  <c r="N490" i="5"/>
  <c r="O490" i="5" s="1"/>
  <c r="P489" i="5"/>
  <c r="N489" i="5"/>
  <c r="O489" i="5" s="1"/>
  <c r="P488" i="5"/>
  <c r="N488" i="5"/>
  <c r="O488" i="5" s="1"/>
  <c r="P487" i="5"/>
  <c r="N487" i="5"/>
  <c r="O487" i="5" s="1"/>
  <c r="P486" i="5"/>
  <c r="N486" i="5"/>
  <c r="O486" i="5" s="1"/>
  <c r="P485" i="5"/>
  <c r="N485" i="5"/>
  <c r="O485" i="5" s="1"/>
  <c r="P484" i="5"/>
  <c r="N484" i="5"/>
  <c r="O484" i="5" s="1"/>
  <c r="P483" i="5"/>
  <c r="N483" i="5"/>
  <c r="O483" i="5" s="1"/>
  <c r="P482" i="5"/>
  <c r="N482" i="5"/>
  <c r="O482" i="5" s="1"/>
  <c r="P481" i="5"/>
  <c r="N481" i="5"/>
  <c r="O481" i="5" s="1"/>
  <c r="P480" i="5"/>
  <c r="N480" i="5"/>
  <c r="O480" i="5" s="1"/>
  <c r="P479" i="5"/>
  <c r="N479" i="5"/>
  <c r="O479" i="5" s="1"/>
  <c r="P478" i="5"/>
  <c r="N478" i="5"/>
  <c r="O478" i="5" s="1"/>
  <c r="P477" i="5"/>
  <c r="N477" i="5"/>
  <c r="O477" i="5" s="1"/>
  <c r="P476" i="5"/>
  <c r="N476" i="5"/>
  <c r="O476" i="5" s="1"/>
  <c r="P475" i="5"/>
  <c r="N475" i="5"/>
  <c r="O475" i="5" s="1"/>
  <c r="P474" i="5"/>
  <c r="N474" i="5"/>
  <c r="O474" i="5" s="1"/>
  <c r="P473" i="5"/>
  <c r="N473" i="5"/>
  <c r="O473" i="5" s="1"/>
  <c r="P472" i="5"/>
  <c r="N472" i="5"/>
  <c r="O472" i="5" s="1"/>
  <c r="P471" i="5"/>
  <c r="N471" i="5"/>
  <c r="O471" i="5" s="1"/>
  <c r="P470" i="5"/>
  <c r="N470" i="5"/>
  <c r="O470" i="5" s="1"/>
  <c r="P469" i="5"/>
  <c r="N469" i="5"/>
  <c r="O469" i="5" s="1"/>
  <c r="P468" i="5"/>
  <c r="N468" i="5"/>
  <c r="O468" i="5" s="1"/>
  <c r="P467" i="5"/>
  <c r="N467" i="5"/>
  <c r="O467" i="5" s="1"/>
  <c r="P466" i="5"/>
  <c r="N466" i="5"/>
  <c r="O466" i="5" s="1"/>
  <c r="P465" i="5"/>
  <c r="N465" i="5"/>
  <c r="O465" i="5" s="1"/>
  <c r="P464" i="5"/>
  <c r="N464" i="5"/>
  <c r="O464" i="5" s="1"/>
  <c r="P463" i="5"/>
  <c r="N463" i="5"/>
  <c r="O463" i="5" s="1"/>
  <c r="P462" i="5"/>
  <c r="N462" i="5"/>
  <c r="O462" i="5" s="1"/>
  <c r="P461" i="5"/>
  <c r="N461" i="5"/>
  <c r="O461" i="5" s="1"/>
  <c r="P460" i="5"/>
  <c r="N460" i="5"/>
  <c r="O460" i="5" s="1"/>
  <c r="P459" i="5"/>
  <c r="N459" i="5"/>
  <c r="O459" i="5" s="1"/>
  <c r="P458" i="5"/>
  <c r="N458" i="5"/>
  <c r="O458" i="5" s="1"/>
  <c r="P457" i="5"/>
  <c r="N457" i="5"/>
  <c r="O457" i="5" s="1"/>
  <c r="P456" i="5"/>
  <c r="N456" i="5"/>
  <c r="O456" i="5" s="1"/>
  <c r="P455" i="5"/>
  <c r="N455" i="5"/>
  <c r="O455" i="5" s="1"/>
  <c r="P454" i="5"/>
  <c r="N454" i="5"/>
  <c r="O454" i="5" s="1"/>
  <c r="P453" i="5"/>
  <c r="N453" i="5"/>
  <c r="O453" i="5" s="1"/>
  <c r="P452" i="5"/>
  <c r="N452" i="5"/>
  <c r="O452" i="5" s="1"/>
  <c r="P451" i="5"/>
  <c r="N451" i="5"/>
  <c r="O451" i="5" s="1"/>
  <c r="P450" i="5"/>
  <c r="N450" i="5"/>
  <c r="O450" i="5" s="1"/>
  <c r="P449" i="5"/>
  <c r="N449" i="5"/>
  <c r="O449" i="5" s="1"/>
  <c r="P448" i="5"/>
  <c r="N448" i="5"/>
  <c r="O448" i="5" s="1"/>
  <c r="P447" i="5"/>
  <c r="N447" i="5"/>
  <c r="O447" i="5" s="1"/>
  <c r="P446" i="5"/>
  <c r="N446" i="5"/>
  <c r="O446" i="5" s="1"/>
  <c r="P445" i="5"/>
  <c r="N445" i="5"/>
  <c r="O445" i="5" s="1"/>
  <c r="P444" i="5"/>
  <c r="N444" i="5"/>
  <c r="O444" i="5" s="1"/>
  <c r="P443" i="5"/>
  <c r="N443" i="5"/>
  <c r="O443" i="5" s="1"/>
  <c r="P442" i="5"/>
  <c r="N442" i="5"/>
  <c r="O442" i="5" s="1"/>
  <c r="P441" i="5"/>
  <c r="N441" i="5"/>
  <c r="O441" i="5" s="1"/>
  <c r="P440" i="5"/>
  <c r="N440" i="5"/>
  <c r="O440" i="5" s="1"/>
  <c r="P439" i="5"/>
  <c r="N439" i="5"/>
  <c r="O439" i="5" s="1"/>
  <c r="P438" i="5"/>
  <c r="N438" i="5"/>
  <c r="O438" i="5" s="1"/>
  <c r="P437" i="5"/>
  <c r="N437" i="5"/>
  <c r="O437" i="5" s="1"/>
  <c r="P436" i="5"/>
  <c r="N436" i="5"/>
  <c r="O436" i="5" s="1"/>
  <c r="P435" i="5"/>
  <c r="N435" i="5"/>
  <c r="O435" i="5" s="1"/>
  <c r="P434" i="5"/>
  <c r="N434" i="5"/>
  <c r="O434" i="5" s="1"/>
  <c r="P433" i="5"/>
  <c r="N433" i="5"/>
  <c r="O433" i="5" s="1"/>
  <c r="P432" i="5"/>
  <c r="N432" i="5"/>
  <c r="O432" i="5" s="1"/>
  <c r="P431" i="5"/>
  <c r="N431" i="5"/>
  <c r="O431" i="5" s="1"/>
  <c r="P430" i="5"/>
  <c r="N430" i="5"/>
  <c r="O430" i="5" s="1"/>
  <c r="P429" i="5"/>
  <c r="N429" i="5"/>
  <c r="O429" i="5" s="1"/>
  <c r="P428" i="5"/>
  <c r="N428" i="5"/>
  <c r="O428" i="5" s="1"/>
  <c r="P427" i="5"/>
  <c r="N427" i="5"/>
  <c r="O427" i="5" s="1"/>
  <c r="P426" i="5"/>
  <c r="N426" i="5"/>
  <c r="O426" i="5" s="1"/>
  <c r="P425" i="5"/>
  <c r="N425" i="5"/>
  <c r="O425" i="5" s="1"/>
  <c r="P424" i="5"/>
  <c r="N424" i="5"/>
  <c r="O424" i="5" s="1"/>
  <c r="P423" i="5"/>
  <c r="N423" i="5"/>
  <c r="O423" i="5" s="1"/>
  <c r="P422" i="5"/>
  <c r="N422" i="5"/>
  <c r="O422" i="5" s="1"/>
  <c r="P421" i="5"/>
  <c r="N421" i="5"/>
  <c r="O421" i="5" s="1"/>
  <c r="P420" i="5"/>
  <c r="N420" i="5"/>
  <c r="O420" i="5" s="1"/>
  <c r="P419" i="5"/>
  <c r="N419" i="5"/>
  <c r="O419" i="5" s="1"/>
  <c r="P418" i="5"/>
  <c r="N418" i="5"/>
  <c r="O418" i="5" s="1"/>
  <c r="P417" i="5"/>
  <c r="N417" i="5"/>
  <c r="O417" i="5" s="1"/>
  <c r="P416" i="5"/>
  <c r="N416" i="5"/>
  <c r="O416" i="5" s="1"/>
  <c r="P415" i="5"/>
  <c r="N415" i="5"/>
  <c r="O415" i="5" s="1"/>
  <c r="P414" i="5"/>
  <c r="N414" i="5"/>
  <c r="O414" i="5" s="1"/>
  <c r="P413" i="5"/>
  <c r="N413" i="5"/>
  <c r="O413" i="5" s="1"/>
  <c r="P412" i="5"/>
  <c r="N412" i="5"/>
  <c r="O412" i="5" s="1"/>
  <c r="P411" i="5"/>
  <c r="N411" i="5"/>
  <c r="O411" i="5" s="1"/>
  <c r="P410" i="5"/>
  <c r="N410" i="5"/>
  <c r="O410" i="5" s="1"/>
  <c r="P409" i="5"/>
  <c r="N409" i="5"/>
  <c r="O409" i="5" s="1"/>
  <c r="P408" i="5"/>
  <c r="N408" i="5"/>
  <c r="O408" i="5" s="1"/>
  <c r="P407" i="5"/>
  <c r="N407" i="5"/>
  <c r="O407" i="5" s="1"/>
  <c r="P406" i="5"/>
  <c r="N406" i="5"/>
  <c r="O406" i="5" s="1"/>
  <c r="P405" i="5"/>
  <c r="N405" i="5"/>
  <c r="O405" i="5" s="1"/>
  <c r="P404" i="5"/>
  <c r="N404" i="5"/>
  <c r="O404" i="5" s="1"/>
  <c r="P403" i="5"/>
  <c r="N403" i="5"/>
  <c r="O403" i="5" s="1"/>
  <c r="P402" i="5"/>
  <c r="N402" i="5"/>
  <c r="O402" i="5" s="1"/>
  <c r="P401" i="5"/>
  <c r="N401" i="5"/>
  <c r="O401" i="5" s="1"/>
  <c r="P400" i="5"/>
  <c r="N400" i="5"/>
  <c r="O400" i="5" s="1"/>
  <c r="P399" i="5"/>
  <c r="N399" i="5"/>
  <c r="O399" i="5" s="1"/>
  <c r="P398" i="5"/>
  <c r="N398" i="5"/>
  <c r="O398" i="5" s="1"/>
  <c r="P397" i="5"/>
  <c r="N397" i="5"/>
  <c r="O397" i="5" s="1"/>
  <c r="P396" i="5"/>
  <c r="N396" i="5"/>
  <c r="O396" i="5" s="1"/>
  <c r="P395" i="5"/>
  <c r="N395" i="5"/>
  <c r="O395" i="5" s="1"/>
  <c r="P394" i="5"/>
  <c r="N394" i="5"/>
  <c r="O394" i="5" s="1"/>
  <c r="P393" i="5"/>
  <c r="N393" i="5"/>
  <c r="O393" i="5" s="1"/>
  <c r="P392" i="5"/>
  <c r="N392" i="5"/>
  <c r="O392" i="5" s="1"/>
  <c r="P391" i="5"/>
  <c r="N391" i="5"/>
  <c r="O391" i="5" s="1"/>
  <c r="P390" i="5"/>
  <c r="N390" i="5"/>
  <c r="O390" i="5" s="1"/>
  <c r="P389" i="5"/>
  <c r="N389" i="5"/>
  <c r="O389" i="5" s="1"/>
  <c r="P388" i="5"/>
  <c r="N388" i="5"/>
  <c r="O388" i="5" s="1"/>
  <c r="P387" i="5"/>
  <c r="N387" i="5"/>
  <c r="O387" i="5" s="1"/>
  <c r="P386" i="5"/>
  <c r="N386" i="5"/>
  <c r="O386" i="5" s="1"/>
  <c r="P385" i="5"/>
  <c r="N385" i="5"/>
  <c r="O385" i="5" s="1"/>
  <c r="P384" i="5"/>
  <c r="N384" i="5"/>
  <c r="O384" i="5" s="1"/>
  <c r="P383" i="5"/>
  <c r="N383" i="5"/>
  <c r="O383" i="5" s="1"/>
  <c r="P382" i="5"/>
  <c r="N382" i="5"/>
  <c r="O382" i="5" s="1"/>
  <c r="P381" i="5"/>
  <c r="N381" i="5"/>
  <c r="O381" i="5" s="1"/>
  <c r="P380" i="5"/>
  <c r="N380" i="5"/>
  <c r="O380" i="5" s="1"/>
  <c r="P379" i="5"/>
  <c r="N379" i="5"/>
  <c r="O379" i="5" s="1"/>
  <c r="P378" i="5"/>
  <c r="N378" i="5"/>
  <c r="O378" i="5" s="1"/>
  <c r="P377" i="5"/>
  <c r="N377" i="5"/>
  <c r="O377" i="5" s="1"/>
  <c r="P376" i="5"/>
  <c r="N376" i="5"/>
  <c r="O376" i="5" s="1"/>
  <c r="P375" i="5"/>
  <c r="N375" i="5"/>
  <c r="O375" i="5" s="1"/>
  <c r="P374" i="5"/>
  <c r="N374" i="5"/>
  <c r="O374" i="5" s="1"/>
  <c r="P373" i="5"/>
  <c r="N373" i="5"/>
  <c r="O373" i="5" s="1"/>
  <c r="P372" i="5"/>
  <c r="N372" i="5"/>
  <c r="O372" i="5" s="1"/>
  <c r="P371" i="5"/>
  <c r="N371" i="5"/>
  <c r="O371" i="5" s="1"/>
  <c r="P370" i="5"/>
  <c r="N370" i="5"/>
  <c r="O370" i="5" s="1"/>
  <c r="P369" i="5"/>
  <c r="N369" i="5"/>
  <c r="O369" i="5" s="1"/>
  <c r="P368" i="5"/>
  <c r="N368" i="5"/>
  <c r="O368" i="5" s="1"/>
  <c r="P367" i="5"/>
  <c r="N367" i="5"/>
  <c r="O367" i="5" s="1"/>
  <c r="P366" i="5"/>
  <c r="N366" i="5"/>
  <c r="O366" i="5" s="1"/>
  <c r="P365" i="5"/>
  <c r="N365" i="5"/>
  <c r="O365" i="5" s="1"/>
  <c r="P364" i="5"/>
  <c r="N364" i="5"/>
  <c r="O364" i="5" s="1"/>
  <c r="P363" i="5"/>
  <c r="N363" i="5"/>
  <c r="O363" i="5" s="1"/>
  <c r="P362" i="5"/>
  <c r="N362" i="5"/>
  <c r="O362" i="5" s="1"/>
  <c r="P361" i="5"/>
  <c r="N361" i="5"/>
  <c r="O361" i="5" s="1"/>
  <c r="P360" i="5"/>
  <c r="N360" i="5"/>
  <c r="O360" i="5" s="1"/>
  <c r="P359" i="5"/>
  <c r="N359" i="5"/>
  <c r="O359" i="5" s="1"/>
  <c r="P358" i="5"/>
  <c r="N358" i="5"/>
  <c r="O358" i="5" s="1"/>
  <c r="P357" i="5"/>
  <c r="N357" i="5"/>
  <c r="O357" i="5" s="1"/>
  <c r="P356" i="5"/>
  <c r="N356" i="5"/>
  <c r="O356" i="5" s="1"/>
  <c r="P355" i="5"/>
  <c r="N355" i="5"/>
  <c r="O355" i="5" s="1"/>
  <c r="P354" i="5"/>
  <c r="N354" i="5"/>
  <c r="O354" i="5" s="1"/>
  <c r="P353" i="5"/>
  <c r="N353" i="5"/>
  <c r="O353" i="5" s="1"/>
  <c r="P352" i="5"/>
  <c r="N352" i="5"/>
  <c r="O352" i="5" s="1"/>
  <c r="P351" i="5"/>
  <c r="N351" i="5"/>
  <c r="O351" i="5" s="1"/>
  <c r="P350" i="5"/>
  <c r="N350" i="5"/>
  <c r="O350" i="5" s="1"/>
  <c r="P349" i="5"/>
  <c r="N349" i="5"/>
  <c r="O349" i="5" s="1"/>
  <c r="P348" i="5"/>
  <c r="N348" i="5"/>
  <c r="O348" i="5" s="1"/>
  <c r="P347" i="5"/>
  <c r="N347" i="5"/>
  <c r="O347" i="5" s="1"/>
  <c r="P346" i="5"/>
  <c r="N346" i="5"/>
  <c r="O346" i="5" s="1"/>
  <c r="P345" i="5"/>
  <c r="N345" i="5"/>
  <c r="O345" i="5" s="1"/>
  <c r="P344" i="5"/>
  <c r="N344" i="5"/>
  <c r="O344" i="5" s="1"/>
  <c r="P343" i="5"/>
  <c r="N343" i="5"/>
  <c r="O343" i="5" s="1"/>
  <c r="P342" i="5"/>
  <c r="N342" i="5"/>
  <c r="O342" i="5" s="1"/>
  <c r="P341" i="5"/>
  <c r="N341" i="5"/>
  <c r="O341" i="5" s="1"/>
  <c r="P340" i="5"/>
  <c r="N340" i="5"/>
  <c r="O340" i="5" s="1"/>
  <c r="P339" i="5"/>
  <c r="N339" i="5"/>
  <c r="O339" i="5" s="1"/>
  <c r="P338" i="5"/>
  <c r="N338" i="5"/>
  <c r="O338" i="5" s="1"/>
  <c r="P337" i="5"/>
  <c r="N337" i="5"/>
  <c r="O337" i="5" s="1"/>
  <c r="P336" i="5"/>
  <c r="N336" i="5"/>
  <c r="O336" i="5" s="1"/>
  <c r="P335" i="5"/>
  <c r="N335" i="5"/>
  <c r="O335" i="5" s="1"/>
  <c r="P334" i="5"/>
  <c r="N334" i="5"/>
  <c r="O334" i="5" s="1"/>
  <c r="P333" i="5"/>
  <c r="N333" i="5"/>
  <c r="O333" i="5" s="1"/>
  <c r="P332" i="5"/>
  <c r="N332" i="5"/>
  <c r="O332" i="5" s="1"/>
  <c r="P331" i="5"/>
  <c r="N331" i="5"/>
  <c r="O331" i="5" s="1"/>
  <c r="P330" i="5"/>
  <c r="N330" i="5"/>
  <c r="O330" i="5" s="1"/>
  <c r="P329" i="5"/>
  <c r="N329" i="5"/>
  <c r="O329" i="5" s="1"/>
  <c r="P328" i="5"/>
  <c r="N328" i="5"/>
  <c r="O328" i="5" s="1"/>
  <c r="P327" i="5"/>
  <c r="N327" i="5"/>
  <c r="O327" i="5" s="1"/>
  <c r="P326" i="5"/>
  <c r="N326" i="5"/>
  <c r="O326" i="5" s="1"/>
  <c r="P325" i="5"/>
  <c r="N325" i="5"/>
  <c r="O325" i="5" s="1"/>
  <c r="P324" i="5"/>
  <c r="N324" i="5"/>
  <c r="O324" i="5" s="1"/>
  <c r="P323" i="5"/>
  <c r="N323" i="5"/>
  <c r="O323" i="5" s="1"/>
  <c r="P322" i="5"/>
  <c r="N322" i="5"/>
  <c r="O322" i="5" s="1"/>
  <c r="P321" i="5"/>
  <c r="N321" i="5"/>
  <c r="O321" i="5" s="1"/>
  <c r="P320" i="5"/>
  <c r="N320" i="5"/>
  <c r="O320" i="5" s="1"/>
  <c r="P319" i="5"/>
  <c r="N319" i="5"/>
  <c r="O319" i="5" s="1"/>
  <c r="P318" i="5"/>
  <c r="N318" i="5"/>
  <c r="O318" i="5" s="1"/>
  <c r="P317" i="5"/>
  <c r="N317" i="5"/>
  <c r="O317" i="5" s="1"/>
  <c r="P316" i="5"/>
  <c r="N316" i="5"/>
  <c r="O316" i="5" s="1"/>
  <c r="P315" i="5"/>
  <c r="N315" i="5"/>
  <c r="O315" i="5" s="1"/>
  <c r="P314" i="5"/>
  <c r="N314" i="5"/>
  <c r="O314" i="5" s="1"/>
  <c r="P313" i="5"/>
  <c r="N313" i="5"/>
  <c r="O313" i="5" s="1"/>
  <c r="P312" i="5"/>
  <c r="N312" i="5"/>
  <c r="O312" i="5" s="1"/>
  <c r="P311" i="5"/>
  <c r="N311" i="5"/>
  <c r="O311" i="5" s="1"/>
  <c r="P310" i="5"/>
  <c r="N310" i="5"/>
  <c r="O310" i="5" s="1"/>
  <c r="P309" i="5"/>
  <c r="N309" i="5"/>
  <c r="O309" i="5" s="1"/>
  <c r="P308" i="5"/>
  <c r="N308" i="5"/>
  <c r="O308" i="5" s="1"/>
  <c r="P307" i="5"/>
  <c r="N307" i="5"/>
  <c r="O307" i="5" s="1"/>
  <c r="P306" i="5"/>
  <c r="N306" i="5"/>
  <c r="O306" i="5" s="1"/>
  <c r="P305" i="5"/>
  <c r="N305" i="5"/>
  <c r="O305" i="5" s="1"/>
  <c r="P304" i="5"/>
  <c r="N304" i="5"/>
  <c r="O304" i="5" s="1"/>
  <c r="P303" i="5"/>
  <c r="N303" i="5"/>
  <c r="O303" i="5" s="1"/>
  <c r="P302" i="5"/>
  <c r="N302" i="5"/>
  <c r="O302" i="5" s="1"/>
  <c r="P301" i="5"/>
  <c r="N301" i="5"/>
  <c r="O301" i="5" s="1"/>
  <c r="P300" i="5"/>
  <c r="N300" i="5"/>
  <c r="O300" i="5" s="1"/>
  <c r="P299" i="5"/>
  <c r="N299" i="5"/>
  <c r="O299" i="5" s="1"/>
  <c r="P298" i="5"/>
  <c r="N298" i="5"/>
  <c r="O298" i="5" s="1"/>
  <c r="P297" i="5"/>
  <c r="N297" i="5"/>
  <c r="O297" i="5" s="1"/>
  <c r="P296" i="5"/>
  <c r="N296" i="5"/>
  <c r="O296" i="5" s="1"/>
  <c r="P295" i="5"/>
  <c r="N295" i="5"/>
  <c r="O295" i="5" s="1"/>
  <c r="P294" i="5"/>
  <c r="N294" i="5"/>
  <c r="O294" i="5" s="1"/>
  <c r="P293" i="5"/>
  <c r="N293" i="5"/>
  <c r="O293" i="5" s="1"/>
  <c r="P292" i="5"/>
  <c r="N292" i="5"/>
  <c r="O292" i="5" s="1"/>
  <c r="P291" i="5"/>
  <c r="N291" i="5"/>
  <c r="O291" i="5" s="1"/>
  <c r="P290" i="5"/>
  <c r="N290" i="5"/>
  <c r="O290" i="5" s="1"/>
  <c r="P289" i="5"/>
  <c r="N289" i="5"/>
  <c r="O289" i="5" s="1"/>
  <c r="P288" i="5"/>
  <c r="N288" i="5"/>
  <c r="O288" i="5" s="1"/>
  <c r="P287" i="5"/>
  <c r="N287" i="5"/>
  <c r="O287" i="5" s="1"/>
  <c r="P286" i="5"/>
  <c r="N286" i="5"/>
  <c r="O286" i="5" s="1"/>
  <c r="P285" i="5"/>
  <c r="N285" i="5"/>
  <c r="O285" i="5" s="1"/>
  <c r="P284" i="5"/>
  <c r="N284" i="5"/>
  <c r="O284" i="5" s="1"/>
  <c r="P283" i="5"/>
  <c r="N283" i="5"/>
  <c r="O283" i="5" s="1"/>
  <c r="P282" i="5"/>
  <c r="N282" i="5"/>
  <c r="O282" i="5" s="1"/>
  <c r="P281" i="5"/>
  <c r="N281" i="5"/>
  <c r="O281" i="5" s="1"/>
  <c r="P280" i="5"/>
  <c r="N280" i="5"/>
  <c r="O280" i="5" s="1"/>
  <c r="P279" i="5"/>
  <c r="N279" i="5"/>
  <c r="O279" i="5" s="1"/>
  <c r="P278" i="5"/>
  <c r="N278" i="5"/>
  <c r="O278" i="5" s="1"/>
  <c r="P277" i="5"/>
  <c r="N277" i="5"/>
  <c r="O277" i="5" s="1"/>
  <c r="P276" i="5"/>
  <c r="N276" i="5"/>
  <c r="O276" i="5" s="1"/>
  <c r="P275" i="5"/>
  <c r="N275" i="5"/>
  <c r="O275" i="5" s="1"/>
  <c r="P274" i="5"/>
  <c r="N274" i="5"/>
  <c r="O274" i="5" s="1"/>
  <c r="P273" i="5"/>
  <c r="N273" i="5"/>
  <c r="O273" i="5" s="1"/>
  <c r="P272" i="5"/>
  <c r="N272" i="5"/>
  <c r="O272" i="5" s="1"/>
  <c r="P271" i="5"/>
  <c r="N271" i="5"/>
  <c r="O271" i="5" s="1"/>
  <c r="P270" i="5"/>
  <c r="N270" i="5"/>
  <c r="O270" i="5" s="1"/>
  <c r="P269" i="5"/>
  <c r="N269" i="5"/>
  <c r="O269" i="5" s="1"/>
  <c r="P268" i="5"/>
  <c r="N268" i="5"/>
  <c r="O268" i="5" s="1"/>
  <c r="P267" i="5"/>
  <c r="N267" i="5"/>
  <c r="O267" i="5" s="1"/>
  <c r="P266" i="5"/>
  <c r="N266" i="5"/>
  <c r="O266" i="5" s="1"/>
  <c r="P265" i="5"/>
  <c r="N265" i="5"/>
  <c r="O265" i="5" s="1"/>
  <c r="P264" i="5"/>
  <c r="N264" i="5"/>
  <c r="O264" i="5" s="1"/>
  <c r="P263" i="5"/>
  <c r="N263" i="5"/>
  <c r="O263" i="5" s="1"/>
  <c r="P262" i="5"/>
  <c r="N262" i="5"/>
  <c r="O262" i="5" s="1"/>
  <c r="P261" i="5"/>
  <c r="N261" i="5"/>
  <c r="O261" i="5" s="1"/>
  <c r="P260" i="5"/>
  <c r="N260" i="5"/>
  <c r="O260" i="5" s="1"/>
  <c r="P259" i="5"/>
  <c r="N259" i="5"/>
  <c r="O259" i="5" s="1"/>
  <c r="P258" i="5"/>
  <c r="N258" i="5"/>
  <c r="O258" i="5" s="1"/>
  <c r="P257" i="5"/>
  <c r="N257" i="5"/>
  <c r="O257" i="5" s="1"/>
  <c r="P256" i="5"/>
  <c r="N256" i="5"/>
  <c r="O256" i="5" s="1"/>
  <c r="P255" i="5"/>
  <c r="N255" i="5"/>
  <c r="O255" i="5" s="1"/>
  <c r="P254" i="5"/>
  <c r="N254" i="5"/>
  <c r="O254" i="5" s="1"/>
  <c r="P253" i="5"/>
  <c r="N253" i="5"/>
  <c r="O253" i="5" s="1"/>
  <c r="P252" i="5"/>
  <c r="N252" i="5"/>
  <c r="O252" i="5" s="1"/>
  <c r="P251" i="5"/>
  <c r="N251" i="5"/>
  <c r="O251" i="5" s="1"/>
  <c r="P250" i="5"/>
  <c r="N250" i="5"/>
  <c r="O250" i="5" s="1"/>
  <c r="P249" i="5"/>
  <c r="N249" i="5"/>
  <c r="O249" i="5" s="1"/>
  <c r="P248" i="5"/>
  <c r="N248" i="5"/>
  <c r="O248" i="5" s="1"/>
  <c r="P247" i="5"/>
  <c r="N247" i="5"/>
  <c r="O247" i="5" s="1"/>
  <c r="P246" i="5"/>
  <c r="N246" i="5"/>
  <c r="O246" i="5" s="1"/>
  <c r="P245" i="5"/>
  <c r="N245" i="5"/>
  <c r="O245" i="5" s="1"/>
  <c r="P244" i="5"/>
  <c r="N244" i="5"/>
  <c r="O244" i="5" s="1"/>
  <c r="P243" i="5"/>
  <c r="N243" i="5"/>
  <c r="O243" i="5" s="1"/>
  <c r="P242" i="5"/>
  <c r="N242" i="5"/>
  <c r="O242" i="5" s="1"/>
  <c r="P241" i="5"/>
  <c r="N241" i="5"/>
  <c r="O241" i="5" s="1"/>
  <c r="P240" i="5"/>
  <c r="N240" i="5"/>
  <c r="O240" i="5" s="1"/>
  <c r="P239" i="5"/>
  <c r="N239" i="5"/>
  <c r="O239" i="5" s="1"/>
  <c r="P238" i="5"/>
  <c r="N238" i="5"/>
  <c r="O238" i="5" s="1"/>
  <c r="P237" i="5"/>
  <c r="N237" i="5"/>
  <c r="O237" i="5" s="1"/>
  <c r="P236" i="5"/>
  <c r="N236" i="5"/>
  <c r="O236" i="5" s="1"/>
  <c r="P235" i="5"/>
  <c r="N235" i="5"/>
  <c r="O235" i="5" s="1"/>
  <c r="P234" i="5"/>
  <c r="N234" i="5"/>
  <c r="O234" i="5" s="1"/>
  <c r="P233" i="5"/>
  <c r="N233" i="5"/>
  <c r="O233" i="5" s="1"/>
  <c r="P232" i="5"/>
  <c r="N232" i="5"/>
  <c r="O232" i="5" s="1"/>
  <c r="P231" i="5"/>
  <c r="N231" i="5"/>
  <c r="O231" i="5" s="1"/>
  <c r="P230" i="5"/>
  <c r="N230" i="5"/>
  <c r="O230" i="5" s="1"/>
  <c r="P229" i="5"/>
  <c r="N229" i="5"/>
  <c r="O229" i="5" s="1"/>
  <c r="P228" i="5"/>
  <c r="N228" i="5"/>
  <c r="O228" i="5" s="1"/>
  <c r="P227" i="5"/>
  <c r="N227" i="5"/>
  <c r="O227" i="5" s="1"/>
  <c r="P226" i="5"/>
  <c r="N226" i="5"/>
  <c r="O226" i="5" s="1"/>
  <c r="P225" i="5"/>
  <c r="N225" i="5"/>
  <c r="O225" i="5" s="1"/>
  <c r="P224" i="5"/>
  <c r="N224" i="5"/>
  <c r="O224" i="5" s="1"/>
  <c r="P223" i="5"/>
  <c r="N223" i="5"/>
  <c r="O223" i="5" s="1"/>
  <c r="P222" i="5"/>
  <c r="N222" i="5"/>
  <c r="O222" i="5" s="1"/>
  <c r="P221" i="5"/>
  <c r="N221" i="5"/>
  <c r="O221" i="5" s="1"/>
  <c r="P220" i="5"/>
  <c r="N220" i="5"/>
  <c r="O220" i="5" s="1"/>
  <c r="P219" i="5"/>
  <c r="N219" i="5"/>
  <c r="O219" i="5" s="1"/>
  <c r="P218" i="5"/>
  <c r="N218" i="5"/>
  <c r="O218" i="5" s="1"/>
  <c r="P217" i="5"/>
  <c r="N217" i="5"/>
  <c r="O217" i="5" s="1"/>
  <c r="P216" i="5"/>
  <c r="N216" i="5"/>
  <c r="O216" i="5" s="1"/>
  <c r="P215" i="5"/>
  <c r="N215" i="5"/>
  <c r="O215" i="5" s="1"/>
  <c r="P214" i="5"/>
  <c r="N214" i="5"/>
  <c r="O214" i="5" s="1"/>
  <c r="P213" i="5"/>
  <c r="N213" i="5"/>
  <c r="O213" i="5" s="1"/>
  <c r="P212" i="5"/>
  <c r="N212" i="5"/>
  <c r="O212" i="5" s="1"/>
  <c r="P211" i="5"/>
  <c r="N211" i="5"/>
  <c r="O211" i="5" s="1"/>
  <c r="P210" i="5"/>
  <c r="N210" i="5"/>
  <c r="O210" i="5" s="1"/>
  <c r="P209" i="5"/>
  <c r="N209" i="5"/>
  <c r="O209" i="5" s="1"/>
  <c r="P208" i="5"/>
  <c r="N208" i="5"/>
  <c r="O208" i="5" s="1"/>
  <c r="P207" i="5"/>
  <c r="N207" i="5"/>
  <c r="O207" i="5" s="1"/>
  <c r="P206" i="5"/>
  <c r="N206" i="5"/>
  <c r="O206" i="5" s="1"/>
  <c r="P205" i="5"/>
  <c r="N205" i="5"/>
  <c r="O205" i="5" s="1"/>
  <c r="P204" i="5"/>
  <c r="N204" i="5"/>
  <c r="O204" i="5" s="1"/>
  <c r="P203" i="5"/>
  <c r="N203" i="5"/>
  <c r="O203" i="5" s="1"/>
  <c r="P202" i="5"/>
  <c r="N202" i="5"/>
  <c r="O202" i="5" s="1"/>
  <c r="P201" i="5"/>
  <c r="N201" i="5"/>
  <c r="O201" i="5" s="1"/>
  <c r="P200" i="5"/>
  <c r="N200" i="5"/>
  <c r="O200" i="5" s="1"/>
  <c r="P199" i="5"/>
  <c r="N199" i="5"/>
  <c r="O199" i="5" s="1"/>
  <c r="P198" i="5"/>
  <c r="N198" i="5"/>
  <c r="O198" i="5" s="1"/>
  <c r="P197" i="5"/>
  <c r="N197" i="5"/>
  <c r="O197" i="5" s="1"/>
  <c r="P196" i="5"/>
  <c r="N196" i="5"/>
  <c r="O196" i="5" s="1"/>
  <c r="P195" i="5"/>
  <c r="N195" i="5"/>
  <c r="O195" i="5" s="1"/>
  <c r="P194" i="5"/>
  <c r="N194" i="5"/>
  <c r="O194" i="5" s="1"/>
  <c r="P193" i="5"/>
  <c r="N193" i="5"/>
  <c r="O193" i="5" s="1"/>
  <c r="P192" i="5"/>
  <c r="N192" i="5"/>
  <c r="O192" i="5" s="1"/>
  <c r="P191" i="5"/>
  <c r="N191" i="5"/>
  <c r="O191" i="5" s="1"/>
  <c r="P190" i="5"/>
  <c r="N190" i="5"/>
  <c r="O190" i="5" s="1"/>
  <c r="P189" i="5"/>
  <c r="N189" i="5"/>
  <c r="O189" i="5" s="1"/>
  <c r="P188" i="5"/>
  <c r="N188" i="5"/>
  <c r="O188" i="5" s="1"/>
  <c r="P187" i="5"/>
  <c r="N187" i="5"/>
  <c r="O187" i="5" s="1"/>
  <c r="P186" i="5"/>
  <c r="N186" i="5"/>
  <c r="O186" i="5" s="1"/>
  <c r="P185" i="5"/>
  <c r="N185" i="5"/>
  <c r="O185" i="5" s="1"/>
  <c r="P184" i="5"/>
  <c r="N184" i="5"/>
  <c r="O184" i="5" s="1"/>
  <c r="P183" i="5"/>
  <c r="N183" i="5"/>
  <c r="O183" i="5" s="1"/>
  <c r="P182" i="5"/>
  <c r="N182" i="5"/>
  <c r="O182" i="5" s="1"/>
  <c r="P181" i="5"/>
  <c r="N181" i="5"/>
  <c r="O181" i="5" s="1"/>
  <c r="P180" i="5"/>
  <c r="N180" i="5"/>
  <c r="O180" i="5" s="1"/>
  <c r="P179" i="5"/>
  <c r="N179" i="5"/>
  <c r="O179" i="5" s="1"/>
  <c r="P178" i="5"/>
  <c r="N178" i="5"/>
  <c r="O178" i="5" s="1"/>
  <c r="P177" i="5"/>
  <c r="N177" i="5"/>
  <c r="O177" i="5" s="1"/>
  <c r="P176" i="5"/>
  <c r="N176" i="5"/>
  <c r="O176" i="5" s="1"/>
  <c r="P175" i="5"/>
  <c r="N175" i="5"/>
  <c r="O175" i="5" s="1"/>
  <c r="P174" i="5"/>
  <c r="N174" i="5"/>
  <c r="O174" i="5" s="1"/>
  <c r="P173" i="5"/>
  <c r="N173" i="5"/>
  <c r="O173" i="5" s="1"/>
  <c r="P172" i="5"/>
  <c r="N172" i="5"/>
  <c r="O172" i="5" s="1"/>
  <c r="P171" i="5"/>
  <c r="N171" i="5"/>
  <c r="O171" i="5" s="1"/>
  <c r="P170" i="5"/>
  <c r="N170" i="5"/>
  <c r="O170" i="5" s="1"/>
  <c r="P169" i="5"/>
  <c r="N169" i="5"/>
  <c r="O169" i="5" s="1"/>
  <c r="P168" i="5"/>
  <c r="N168" i="5"/>
  <c r="O168" i="5" s="1"/>
  <c r="P167" i="5"/>
  <c r="N167" i="5"/>
  <c r="O167" i="5" s="1"/>
  <c r="P166" i="5"/>
  <c r="N166" i="5"/>
  <c r="O166" i="5" s="1"/>
  <c r="P165" i="5"/>
  <c r="N165" i="5"/>
  <c r="O165" i="5" s="1"/>
  <c r="P164" i="5"/>
  <c r="N164" i="5"/>
  <c r="O164" i="5" s="1"/>
  <c r="P163" i="5"/>
  <c r="N163" i="5"/>
  <c r="O163" i="5" s="1"/>
  <c r="P162" i="5"/>
  <c r="N162" i="5"/>
  <c r="O162" i="5" s="1"/>
  <c r="P161" i="5"/>
  <c r="N161" i="5"/>
  <c r="O161" i="5" s="1"/>
  <c r="P160" i="5"/>
  <c r="N160" i="5"/>
  <c r="O160" i="5" s="1"/>
  <c r="P159" i="5"/>
  <c r="N159" i="5"/>
  <c r="O159" i="5" s="1"/>
  <c r="P158" i="5"/>
  <c r="N158" i="5"/>
  <c r="O158" i="5" s="1"/>
  <c r="P157" i="5"/>
  <c r="N157" i="5"/>
  <c r="O157" i="5" s="1"/>
  <c r="P156" i="5"/>
  <c r="N156" i="5"/>
  <c r="O156" i="5" s="1"/>
  <c r="P155" i="5"/>
  <c r="N155" i="5"/>
  <c r="O155" i="5" s="1"/>
  <c r="P154" i="5"/>
  <c r="N154" i="5"/>
  <c r="O154" i="5" s="1"/>
  <c r="P153" i="5"/>
  <c r="N153" i="5"/>
  <c r="O153" i="5" s="1"/>
  <c r="P152" i="5"/>
  <c r="N152" i="5"/>
  <c r="O152" i="5" s="1"/>
  <c r="P151" i="5"/>
  <c r="N151" i="5"/>
  <c r="O151" i="5" s="1"/>
  <c r="P150" i="5"/>
  <c r="N150" i="5"/>
  <c r="O150" i="5" s="1"/>
  <c r="P149" i="5"/>
  <c r="N149" i="5"/>
  <c r="O149" i="5" s="1"/>
  <c r="P148" i="5"/>
  <c r="N148" i="5"/>
  <c r="O148" i="5" s="1"/>
  <c r="P147" i="5"/>
  <c r="N147" i="5"/>
  <c r="O147" i="5" s="1"/>
  <c r="P146" i="5"/>
  <c r="N146" i="5"/>
  <c r="O146" i="5" s="1"/>
  <c r="P145" i="5"/>
  <c r="N145" i="5"/>
  <c r="O145" i="5" s="1"/>
  <c r="P144" i="5"/>
  <c r="N144" i="5"/>
  <c r="O144" i="5" s="1"/>
  <c r="P143" i="5"/>
  <c r="N143" i="5"/>
  <c r="O143" i="5" s="1"/>
  <c r="P142" i="5"/>
  <c r="N142" i="5"/>
  <c r="O142" i="5" s="1"/>
  <c r="P141" i="5"/>
  <c r="N141" i="5"/>
  <c r="O141" i="5" s="1"/>
  <c r="P140" i="5"/>
  <c r="N140" i="5"/>
  <c r="O140" i="5" s="1"/>
  <c r="P139" i="5"/>
  <c r="N139" i="5"/>
  <c r="O139" i="5" s="1"/>
  <c r="P138" i="5"/>
  <c r="N138" i="5"/>
  <c r="O138" i="5" s="1"/>
  <c r="P137" i="5"/>
  <c r="N137" i="5"/>
  <c r="O137" i="5" s="1"/>
  <c r="P136" i="5"/>
  <c r="N136" i="5"/>
  <c r="O136" i="5" s="1"/>
  <c r="P135" i="5"/>
  <c r="N135" i="5"/>
  <c r="O135" i="5" s="1"/>
  <c r="P134" i="5"/>
  <c r="N134" i="5"/>
  <c r="O134" i="5" s="1"/>
  <c r="P133" i="5"/>
  <c r="N133" i="5"/>
  <c r="O133" i="5" s="1"/>
  <c r="P132" i="5"/>
  <c r="N132" i="5"/>
  <c r="O132" i="5" s="1"/>
  <c r="P131" i="5"/>
  <c r="N131" i="5"/>
  <c r="O131" i="5" s="1"/>
  <c r="P130" i="5"/>
  <c r="N130" i="5"/>
  <c r="O130" i="5" s="1"/>
  <c r="P129" i="5"/>
  <c r="N129" i="5"/>
  <c r="O129" i="5" s="1"/>
  <c r="P128" i="5"/>
  <c r="N128" i="5"/>
  <c r="O128" i="5" s="1"/>
  <c r="P127" i="5"/>
  <c r="N127" i="5"/>
  <c r="O127" i="5" s="1"/>
  <c r="P126" i="5"/>
  <c r="N126" i="5"/>
  <c r="O126" i="5" s="1"/>
  <c r="P125" i="5"/>
  <c r="N125" i="5"/>
  <c r="O125" i="5" s="1"/>
  <c r="P124" i="5"/>
  <c r="N124" i="5"/>
  <c r="O124" i="5" s="1"/>
  <c r="P123" i="5"/>
  <c r="N123" i="5"/>
  <c r="O123" i="5" s="1"/>
  <c r="P122" i="5"/>
  <c r="N122" i="5"/>
  <c r="O122" i="5" s="1"/>
  <c r="P121" i="5"/>
  <c r="N121" i="5"/>
  <c r="O121" i="5" s="1"/>
  <c r="P120" i="5"/>
  <c r="N120" i="5"/>
  <c r="O120" i="5" s="1"/>
  <c r="P119" i="5"/>
  <c r="N119" i="5"/>
  <c r="O119" i="5" s="1"/>
  <c r="P118" i="5"/>
  <c r="N118" i="5"/>
  <c r="O118" i="5" s="1"/>
  <c r="P117" i="5"/>
  <c r="N117" i="5"/>
  <c r="O117" i="5" s="1"/>
  <c r="P116" i="5"/>
  <c r="N116" i="5"/>
  <c r="O116" i="5" s="1"/>
  <c r="P115" i="5"/>
  <c r="N115" i="5"/>
  <c r="O115" i="5" s="1"/>
  <c r="P114" i="5"/>
  <c r="N114" i="5"/>
  <c r="O114" i="5" s="1"/>
  <c r="P113" i="5"/>
  <c r="N113" i="5"/>
  <c r="O113" i="5" s="1"/>
  <c r="P112" i="5"/>
  <c r="N112" i="5"/>
  <c r="O112" i="5" s="1"/>
  <c r="P111" i="5"/>
  <c r="N111" i="5"/>
  <c r="O111" i="5" s="1"/>
  <c r="P110" i="5"/>
  <c r="N110" i="5"/>
  <c r="O110" i="5" s="1"/>
  <c r="P109" i="5"/>
  <c r="N109" i="5"/>
  <c r="O109" i="5" s="1"/>
  <c r="P108" i="5"/>
  <c r="N108" i="5"/>
  <c r="O108" i="5" s="1"/>
  <c r="P107" i="5"/>
  <c r="N107" i="5"/>
  <c r="O107" i="5" s="1"/>
  <c r="P106" i="5"/>
  <c r="N106" i="5"/>
  <c r="O106" i="5" s="1"/>
  <c r="P105" i="5"/>
  <c r="N105" i="5"/>
  <c r="O105" i="5" s="1"/>
  <c r="P104" i="5"/>
  <c r="N104" i="5"/>
  <c r="O104" i="5" s="1"/>
  <c r="P103" i="5"/>
  <c r="N103" i="5"/>
  <c r="O103" i="5" s="1"/>
  <c r="P102" i="5"/>
  <c r="N102" i="5"/>
  <c r="O102" i="5" s="1"/>
  <c r="P101" i="5"/>
  <c r="N101" i="5"/>
  <c r="O101" i="5" s="1"/>
  <c r="P100" i="5"/>
  <c r="N100" i="5"/>
  <c r="O100" i="5" s="1"/>
  <c r="P99" i="5"/>
  <c r="N99" i="5"/>
  <c r="O99" i="5" s="1"/>
  <c r="P98" i="5"/>
  <c r="N98" i="5"/>
  <c r="O98" i="5" s="1"/>
  <c r="P97" i="5"/>
  <c r="N97" i="5"/>
  <c r="O97" i="5" s="1"/>
  <c r="P96" i="5"/>
  <c r="N96" i="5"/>
  <c r="O96" i="5" s="1"/>
  <c r="P95" i="5"/>
  <c r="N95" i="5"/>
  <c r="O95" i="5" s="1"/>
  <c r="P94" i="5"/>
  <c r="N94" i="5"/>
  <c r="O94" i="5" s="1"/>
  <c r="P93" i="5"/>
  <c r="N93" i="5"/>
  <c r="O93" i="5" s="1"/>
  <c r="P92" i="5"/>
  <c r="N92" i="5"/>
  <c r="O92" i="5" s="1"/>
  <c r="P91" i="5"/>
  <c r="N91" i="5"/>
  <c r="O91" i="5" s="1"/>
  <c r="P90" i="5"/>
  <c r="N90" i="5"/>
  <c r="O90" i="5" s="1"/>
  <c r="P89" i="5"/>
  <c r="N89" i="5"/>
  <c r="O89" i="5" s="1"/>
  <c r="P88" i="5"/>
  <c r="N88" i="5"/>
  <c r="O88" i="5" s="1"/>
  <c r="P87" i="5"/>
  <c r="N87" i="5"/>
  <c r="O87" i="5" s="1"/>
  <c r="P86" i="5"/>
  <c r="N86" i="5"/>
  <c r="O86" i="5" s="1"/>
  <c r="P85" i="5"/>
  <c r="N85" i="5"/>
  <c r="O85" i="5" s="1"/>
  <c r="P84" i="5"/>
  <c r="N84" i="5"/>
  <c r="O84" i="5" s="1"/>
  <c r="P83" i="5"/>
  <c r="N83" i="5"/>
  <c r="O83" i="5" s="1"/>
  <c r="P82" i="5"/>
  <c r="N82" i="5"/>
  <c r="O82" i="5" s="1"/>
  <c r="P81" i="5"/>
  <c r="N81" i="5"/>
  <c r="O81" i="5" s="1"/>
  <c r="P80" i="5"/>
  <c r="N80" i="5"/>
  <c r="O80" i="5" s="1"/>
  <c r="P79" i="5"/>
  <c r="N79" i="5"/>
  <c r="O79" i="5" s="1"/>
  <c r="P78" i="5"/>
  <c r="N78" i="5"/>
  <c r="O78" i="5" s="1"/>
  <c r="P77" i="5"/>
  <c r="N77" i="5"/>
  <c r="O77" i="5" s="1"/>
  <c r="P76" i="5"/>
  <c r="N76" i="5"/>
  <c r="O76" i="5" s="1"/>
  <c r="P75" i="5"/>
  <c r="N75" i="5"/>
  <c r="O75" i="5" s="1"/>
  <c r="P74" i="5"/>
  <c r="N74" i="5"/>
  <c r="O74" i="5" s="1"/>
  <c r="P73" i="5"/>
  <c r="N73" i="5"/>
  <c r="O73" i="5" s="1"/>
  <c r="P72" i="5"/>
  <c r="N72" i="5"/>
  <c r="O72" i="5" s="1"/>
  <c r="P71" i="5"/>
  <c r="N71" i="5"/>
  <c r="O71" i="5" s="1"/>
  <c r="P70" i="5"/>
  <c r="N70" i="5"/>
  <c r="O70" i="5" s="1"/>
  <c r="P69" i="5"/>
  <c r="N69" i="5"/>
  <c r="O69" i="5" s="1"/>
  <c r="P68" i="5"/>
  <c r="N68" i="5"/>
  <c r="O68" i="5" s="1"/>
  <c r="P67" i="5"/>
  <c r="N67" i="5"/>
  <c r="O67" i="5" s="1"/>
  <c r="P66" i="5"/>
  <c r="N66" i="5"/>
  <c r="O66" i="5" s="1"/>
  <c r="P65" i="5"/>
  <c r="N65" i="5"/>
  <c r="O65" i="5" s="1"/>
  <c r="P64" i="5"/>
  <c r="N64" i="5"/>
  <c r="O64" i="5" s="1"/>
  <c r="P63" i="5"/>
  <c r="N63" i="5"/>
  <c r="O63" i="5" s="1"/>
  <c r="P62" i="5"/>
  <c r="N62" i="5"/>
  <c r="O62" i="5" s="1"/>
  <c r="P61" i="5"/>
  <c r="N61" i="5"/>
  <c r="O61" i="5" s="1"/>
  <c r="P60" i="5"/>
  <c r="N60" i="5"/>
  <c r="O60" i="5" s="1"/>
  <c r="P59" i="5"/>
  <c r="N59" i="5"/>
  <c r="O59" i="5" s="1"/>
  <c r="P58" i="5"/>
  <c r="N58" i="5"/>
  <c r="O58" i="5" s="1"/>
  <c r="P57" i="5"/>
  <c r="N57" i="5"/>
  <c r="O57" i="5" s="1"/>
  <c r="P56" i="5"/>
  <c r="N56" i="5"/>
  <c r="O56" i="5" s="1"/>
  <c r="P55" i="5"/>
  <c r="N55" i="5"/>
  <c r="O55" i="5" s="1"/>
  <c r="P54" i="5"/>
  <c r="N54" i="5"/>
  <c r="O54" i="5" s="1"/>
  <c r="P53" i="5"/>
  <c r="N53" i="5"/>
  <c r="O53" i="5" s="1"/>
  <c r="P52" i="5"/>
  <c r="N52" i="5"/>
  <c r="O52" i="5" s="1"/>
  <c r="P51" i="5"/>
  <c r="N51" i="5"/>
  <c r="O51" i="5" s="1"/>
  <c r="P50" i="5"/>
  <c r="N50" i="5"/>
  <c r="O50" i="5" s="1"/>
  <c r="P49" i="5"/>
  <c r="N49" i="5"/>
  <c r="O49" i="5" s="1"/>
  <c r="P48" i="5"/>
  <c r="N48" i="5"/>
  <c r="O48" i="5" s="1"/>
  <c r="P47" i="5"/>
  <c r="N47" i="5"/>
  <c r="O47" i="5" s="1"/>
  <c r="P46" i="5"/>
  <c r="N46" i="5"/>
  <c r="O46" i="5" s="1"/>
  <c r="P45" i="5"/>
  <c r="N45" i="5"/>
  <c r="O45" i="5" s="1"/>
  <c r="P44" i="5"/>
  <c r="N44" i="5"/>
  <c r="O44" i="5" s="1"/>
  <c r="P43" i="5"/>
  <c r="N43" i="5"/>
  <c r="O43" i="5" s="1"/>
  <c r="P42" i="5"/>
  <c r="N42" i="5"/>
  <c r="O42" i="5" s="1"/>
  <c r="P41" i="5"/>
  <c r="N41" i="5"/>
  <c r="O41" i="5" s="1"/>
  <c r="P40" i="5"/>
  <c r="N40" i="5"/>
  <c r="O40" i="5" s="1"/>
  <c r="P39" i="5"/>
  <c r="N39" i="5"/>
  <c r="O39" i="5" s="1"/>
  <c r="P38" i="5"/>
  <c r="N38" i="5"/>
  <c r="O38" i="5" s="1"/>
  <c r="P37" i="5"/>
  <c r="N37" i="5"/>
  <c r="O37" i="5" s="1"/>
  <c r="P36" i="5"/>
  <c r="N36" i="5"/>
  <c r="O36" i="5" s="1"/>
  <c r="P35" i="5"/>
  <c r="N35" i="5"/>
  <c r="O35" i="5" s="1"/>
  <c r="P34" i="5"/>
  <c r="N34" i="5"/>
  <c r="O34" i="5" s="1"/>
  <c r="P33" i="5"/>
  <c r="N33" i="5"/>
  <c r="O33" i="5" s="1"/>
  <c r="P32" i="5"/>
  <c r="N32" i="5"/>
  <c r="O32" i="5" s="1"/>
  <c r="P31" i="5"/>
  <c r="N31" i="5"/>
  <c r="O31" i="5" s="1"/>
  <c r="P30" i="5"/>
  <c r="N30" i="5"/>
  <c r="O30" i="5" s="1"/>
  <c r="P29" i="5"/>
  <c r="N29" i="5"/>
  <c r="O29" i="5" s="1"/>
  <c r="P28" i="5"/>
  <c r="N28" i="5"/>
  <c r="O28" i="5" s="1"/>
  <c r="P27" i="5"/>
  <c r="N27" i="5"/>
  <c r="O27" i="5" s="1"/>
  <c r="P26" i="5"/>
  <c r="N26" i="5"/>
  <c r="O26" i="5" s="1"/>
  <c r="P25" i="5"/>
  <c r="N25" i="5"/>
  <c r="O25" i="5" s="1"/>
  <c r="P24" i="5"/>
  <c r="N24" i="5"/>
  <c r="O24" i="5" s="1"/>
  <c r="P23" i="5"/>
  <c r="N23" i="5"/>
  <c r="O23" i="5" s="1"/>
  <c r="P22" i="5"/>
  <c r="N22" i="5"/>
  <c r="O22" i="5" s="1"/>
  <c r="P21" i="5"/>
  <c r="N21" i="5"/>
  <c r="O21" i="5" s="1"/>
  <c r="P20" i="5"/>
  <c r="N20" i="5"/>
  <c r="O20" i="5" s="1"/>
  <c r="P19" i="5"/>
  <c r="N19" i="5"/>
  <c r="O19" i="5" s="1"/>
  <c r="P18" i="5"/>
  <c r="N18" i="5"/>
  <c r="O18" i="5" s="1"/>
  <c r="P17" i="5"/>
  <c r="N17" i="5"/>
  <c r="O17" i="5" s="1"/>
  <c r="P16" i="5"/>
  <c r="N16" i="5"/>
  <c r="O16" i="5" s="1"/>
  <c r="P15" i="5"/>
  <c r="N15" i="5"/>
  <c r="O15" i="5" s="1"/>
  <c r="P14" i="5"/>
  <c r="N14" i="5"/>
  <c r="O14" i="5" s="1"/>
  <c r="P13" i="5"/>
  <c r="N13" i="5"/>
  <c r="O13" i="5" s="1"/>
  <c r="P12" i="5"/>
  <c r="N12" i="5"/>
  <c r="O12" i="5" s="1"/>
  <c r="P11" i="5"/>
  <c r="N11" i="5"/>
  <c r="O11" i="5" s="1"/>
  <c r="P10" i="5"/>
  <c r="N10" i="5"/>
  <c r="O10" i="5" s="1"/>
  <c r="P9" i="5"/>
  <c r="N9" i="5"/>
  <c r="O9" i="5" s="1"/>
  <c r="P8" i="5"/>
  <c r="N8" i="5"/>
  <c r="O8" i="5" s="1"/>
  <c r="E108" i="5"/>
  <c r="F108" i="5" s="1"/>
  <c r="G108" i="5"/>
  <c r="E109" i="5"/>
  <c r="F109" i="5" s="1"/>
  <c r="G109" i="5"/>
  <c r="E110" i="5"/>
  <c r="F110" i="5" s="1"/>
  <c r="G110" i="5"/>
  <c r="E111" i="5"/>
  <c r="F111" i="5" s="1"/>
  <c r="G111" i="5"/>
  <c r="E112" i="5"/>
  <c r="F112" i="5" s="1"/>
  <c r="G112" i="5"/>
  <c r="E113" i="5"/>
  <c r="F113" i="5" s="1"/>
  <c r="G113" i="5"/>
  <c r="E114" i="5"/>
  <c r="F114" i="5" s="1"/>
  <c r="G114" i="5"/>
  <c r="E115" i="5"/>
  <c r="F115" i="5" s="1"/>
  <c r="G115" i="5"/>
  <c r="E116" i="5"/>
  <c r="F116" i="5" s="1"/>
  <c r="G116" i="5"/>
  <c r="E117" i="5"/>
  <c r="F117" i="5" s="1"/>
  <c r="G117" i="5"/>
  <c r="E118" i="5"/>
  <c r="F118" i="5" s="1"/>
  <c r="G118" i="5"/>
  <c r="E119" i="5"/>
  <c r="F119" i="5" s="1"/>
  <c r="G119" i="5"/>
  <c r="E120" i="5"/>
  <c r="F120" i="5" s="1"/>
  <c r="G120" i="5"/>
  <c r="E121" i="5"/>
  <c r="F121" i="5" s="1"/>
  <c r="G121" i="5"/>
  <c r="E122" i="5"/>
  <c r="F122" i="5" s="1"/>
  <c r="G122" i="5"/>
  <c r="E123" i="5"/>
  <c r="F123" i="5" s="1"/>
  <c r="G123" i="5"/>
  <c r="E124" i="5"/>
  <c r="F124" i="5" s="1"/>
  <c r="G124" i="5"/>
  <c r="E125" i="5"/>
  <c r="F125" i="5" s="1"/>
  <c r="G125" i="5"/>
  <c r="E126" i="5"/>
  <c r="F126" i="5" s="1"/>
  <c r="G126" i="5"/>
  <c r="E127" i="5"/>
  <c r="F127" i="5" s="1"/>
  <c r="G127" i="5"/>
  <c r="E128" i="5"/>
  <c r="F128" i="5" s="1"/>
  <c r="G128" i="5"/>
  <c r="E129" i="5"/>
  <c r="F129" i="5" s="1"/>
  <c r="G129" i="5"/>
  <c r="E130" i="5"/>
  <c r="F130" i="5" s="1"/>
  <c r="G130" i="5"/>
  <c r="E131" i="5"/>
  <c r="F131" i="5" s="1"/>
  <c r="G131" i="5"/>
  <c r="E132" i="5"/>
  <c r="F132" i="5" s="1"/>
  <c r="G132" i="5"/>
  <c r="E133" i="5"/>
  <c r="F133" i="5" s="1"/>
  <c r="G133" i="5"/>
  <c r="E134" i="5"/>
  <c r="F134" i="5" s="1"/>
  <c r="G134" i="5"/>
  <c r="E135" i="5"/>
  <c r="F135" i="5" s="1"/>
  <c r="G135" i="5"/>
  <c r="E136" i="5"/>
  <c r="F136" i="5" s="1"/>
  <c r="G136" i="5"/>
  <c r="E137" i="5"/>
  <c r="F137" i="5" s="1"/>
  <c r="G137" i="5"/>
  <c r="E138" i="5"/>
  <c r="F138" i="5" s="1"/>
  <c r="G138" i="5"/>
  <c r="E139" i="5"/>
  <c r="F139" i="5" s="1"/>
  <c r="G139" i="5"/>
  <c r="E140" i="5"/>
  <c r="F140" i="5" s="1"/>
  <c r="G140" i="5"/>
  <c r="E141" i="5"/>
  <c r="F141" i="5" s="1"/>
  <c r="G141" i="5"/>
  <c r="E142" i="5"/>
  <c r="F142" i="5" s="1"/>
  <c r="G142" i="5"/>
  <c r="E143" i="5"/>
  <c r="F143" i="5" s="1"/>
  <c r="G143" i="5"/>
  <c r="E144" i="5"/>
  <c r="F144" i="5" s="1"/>
  <c r="G144" i="5"/>
  <c r="E145" i="5"/>
  <c r="F145" i="5" s="1"/>
  <c r="G145" i="5"/>
  <c r="E146" i="5"/>
  <c r="F146" i="5" s="1"/>
  <c r="G146" i="5"/>
  <c r="E147" i="5"/>
  <c r="F147" i="5" s="1"/>
  <c r="G147" i="5"/>
  <c r="E148" i="5"/>
  <c r="F148" i="5" s="1"/>
  <c r="G148" i="5"/>
  <c r="E149" i="5"/>
  <c r="F149" i="5" s="1"/>
  <c r="G149" i="5"/>
  <c r="E150" i="5"/>
  <c r="F150" i="5" s="1"/>
  <c r="G150" i="5"/>
  <c r="E151" i="5"/>
  <c r="F151" i="5" s="1"/>
  <c r="G151" i="5"/>
  <c r="E152" i="5"/>
  <c r="F152" i="5" s="1"/>
  <c r="G152" i="5"/>
  <c r="E153" i="5"/>
  <c r="F153" i="5" s="1"/>
  <c r="G153" i="5"/>
  <c r="E154" i="5"/>
  <c r="F154" i="5" s="1"/>
  <c r="G154" i="5"/>
  <c r="E155" i="5"/>
  <c r="F155" i="5" s="1"/>
  <c r="G155" i="5"/>
  <c r="E156" i="5"/>
  <c r="F156" i="5" s="1"/>
  <c r="G156" i="5"/>
  <c r="E157" i="5"/>
  <c r="F157" i="5" s="1"/>
  <c r="G157" i="5"/>
  <c r="E158" i="5"/>
  <c r="F158" i="5" s="1"/>
  <c r="G158" i="5"/>
  <c r="E159" i="5"/>
  <c r="F159" i="5" s="1"/>
  <c r="G159" i="5"/>
  <c r="E160" i="5"/>
  <c r="F160" i="5" s="1"/>
  <c r="G160" i="5"/>
  <c r="E161" i="5"/>
  <c r="F161" i="5" s="1"/>
  <c r="G161" i="5"/>
  <c r="E162" i="5"/>
  <c r="F162" i="5" s="1"/>
  <c r="G162" i="5"/>
  <c r="E163" i="5"/>
  <c r="F163" i="5" s="1"/>
  <c r="G163" i="5"/>
  <c r="E164" i="5"/>
  <c r="F164" i="5" s="1"/>
  <c r="G164" i="5"/>
  <c r="E165" i="5"/>
  <c r="F165" i="5" s="1"/>
  <c r="G165" i="5"/>
  <c r="E166" i="5"/>
  <c r="F166" i="5" s="1"/>
  <c r="G166" i="5"/>
  <c r="E167" i="5"/>
  <c r="F167" i="5" s="1"/>
  <c r="G167" i="5"/>
  <c r="E168" i="5"/>
  <c r="F168" i="5" s="1"/>
  <c r="G168" i="5"/>
  <c r="E169" i="5"/>
  <c r="F169" i="5" s="1"/>
  <c r="G169" i="5"/>
  <c r="E170" i="5"/>
  <c r="F170" i="5" s="1"/>
  <c r="G170" i="5"/>
  <c r="E171" i="5"/>
  <c r="F171" i="5" s="1"/>
  <c r="G171" i="5"/>
  <c r="E172" i="5"/>
  <c r="F172" i="5" s="1"/>
  <c r="G172" i="5"/>
  <c r="E173" i="5"/>
  <c r="F173" i="5" s="1"/>
  <c r="G173" i="5"/>
  <c r="E174" i="5"/>
  <c r="F174" i="5" s="1"/>
  <c r="G174" i="5"/>
  <c r="E175" i="5"/>
  <c r="F175" i="5" s="1"/>
  <c r="G175" i="5"/>
  <c r="E176" i="5"/>
  <c r="F176" i="5" s="1"/>
  <c r="G176" i="5"/>
  <c r="E177" i="5"/>
  <c r="F177" i="5" s="1"/>
  <c r="G177" i="5"/>
  <c r="E178" i="5"/>
  <c r="F178" i="5" s="1"/>
  <c r="G178" i="5"/>
  <c r="E179" i="5"/>
  <c r="F179" i="5" s="1"/>
  <c r="G179" i="5"/>
  <c r="E180" i="5"/>
  <c r="F180" i="5" s="1"/>
  <c r="G180" i="5"/>
  <c r="E181" i="5"/>
  <c r="F181" i="5" s="1"/>
  <c r="G181" i="5"/>
  <c r="E182" i="5"/>
  <c r="F182" i="5" s="1"/>
  <c r="G182" i="5"/>
  <c r="E183" i="5"/>
  <c r="F183" i="5" s="1"/>
  <c r="G183" i="5"/>
  <c r="E184" i="5"/>
  <c r="F184" i="5" s="1"/>
  <c r="G184" i="5"/>
  <c r="E185" i="5"/>
  <c r="F185" i="5" s="1"/>
  <c r="G185" i="5"/>
  <c r="E186" i="5"/>
  <c r="F186" i="5" s="1"/>
  <c r="G186" i="5"/>
  <c r="E187" i="5"/>
  <c r="F187" i="5" s="1"/>
  <c r="G187" i="5"/>
  <c r="E188" i="5"/>
  <c r="F188" i="5" s="1"/>
  <c r="G188" i="5"/>
  <c r="E189" i="5"/>
  <c r="F189" i="5" s="1"/>
  <c r="G189" i="5"/>
  <c r="E190" i="5"/>
  <c r="F190" i="5" s="1"/>
  <c r="G190" i="5"/>
  <c r="E191" i="5"/>
  <c r="F191" i="5" s="1"/>
  <c r="G191" i="5"/>
  <c r="E192" i="5"/>
  <c r="F192" i="5" s="1"/>
  <c r="G192" i="5"/>
  <c r="E193" i="5"/>
  <c r="F193" i="5" s="1"/>
  <c r="G193" i="5"/>
  <c r="E194" i="5"/>
  <c r="F194" i="5" s="1"/>
  <c r="G194" i="5"/>
  <c r="E195" i="5"/>
  <c r="F195" i="5" s="1"/>
  <c r="G195" i="5"/>
  <c r="E196" i="5"/>
  <c r="F196" i="5" s="1"/>
  <c r="G196" i="5"/>
  <c r="E197" i="5"/>
  <c r="F197" i="5" s="1"/>
  <c r="G197" i="5"/>
  <c r="E198" i="5"/>
  <c r="F198" i="5" s="1"/>
  <c r="G198" i="5"/>
  <c r="E199" i="5"/>
  <c r="F199" i="5" s="1"/>
  <c r="G199" i="5"/>
  <c r="E200" i="5"/>
  <c r="F200" i="5" s="1"/>
  <c r="G200" i="5"/>
  <c r="E201" i="5"/>
  <c r="F201" i="5" s="1"/>
  <c r="G201" i="5"/>
  <c r="E202" i="5"/>
  <c r="F202" i="5" s="1"/>
  <c r="G202" i="5"/>
  <c r="E203" i="5"/>
  <c r="F203" i="5" s="1"/>
  <c r="G203" i="5"/>
  <c r="E204" i="5"/>
  <c r="F204" i="5" s="1"/>
  <c r="G204" i="5"/>
  <c r="E205" i="5"/>
  <c r="F205" i="5" s="1"/>
  <c r="G205" i="5"/>
  <c r="E206" i="5"/>
  <c r="F206" i="5" s="1"/>
  <c r="G206" i="5"/>
  <c r="E207" i="5"/>
  <c r="F207" i="5" s="1"/>
  <c r="G207" i="5"/>
  <c r="E208" i="5"/>
  <c r="F208" i="5" s="1"/>
  <c r="G208" i="5"/>
  <c r="E209" i="5"/>
  <c r="F209" i="5" s="1"/>
  <c r="G209" i="5"/>
  <c r="E210" i="5"/>
  <c r="F210" i="5" s="1"/>
  <c r="G210" i="5"/>
  <c r="E211" i="5"/>
  <c r="F211" i="5" s="1"/>
  <c r="G211" i="5"/>
  <c r="E212" i="5"/>
  <c r="F212" i="5" s="1"/>
  <c r="G212" i="5"/>
  <c r="E213" i="5"/>
  <c r="F213" i="5" s="1"/>
  <c r="G213" i="5"/>
  <c r="E214" i="5"/>
  <c r="F214" i="5" s="1"/>
  <c r="G214" i="5"/>
  <c r="E215" i="5"/>
  <c r="F215" i="5" s="1"/>
  <c r="G215" i="5"/>
  <c r="E216" i="5"/>
  <c r="F216" i="5" s="1"/>
  <c r="G216" i="5"/>
  <c r="E217" i="5"/>
  <c r="F217" i="5" s="1"/>
  <c r="G217" i="5"/>
  <c r="E218" i="5"/>
  <c r="F218" i="5" s="1"/>
  <c r="G218" i="5"/>
  <c r="E219" i="5"/>
  <c r="F219" i="5" s="1"/>
  <c r="G219" i="5"/>
  <c r="E220" i="5"/>
  <c r="F220" i="5" s="1"/>
  <c r="G220" i="5"/>
  <c r="E221" i="5"/>
  <c r="F221" i="5" s="1"/>
  <c r="G221" i="5"/>
  <c r="E222" i="5"/>
  <c r="F222" i="5" s="1"/>
  <c r="G222" i="5"/>
  <c r="E223" i="5"/>
  <c r="F223" i="5" s="1"/>
  <c r="G223" i="5"/>
  <c r="E224" i="5"/>
  <c r="F224" i="5" s="1"/>
  <c r="G224" i="5"/>
  <c r="E225" i="5"/>
  <c r="F225" i="5" s="1"/>
  <c r="G225" i="5"/>
  <c r="E226" i="5"/>
  <c r="F226" i="5" s="1"/>
  <c r="G226" i="5"/>
  <c r="E227" i="5"/>
  <c r="F227" i="5" s="1"/>
  <c r="G227" i="5"/>
  <c r="E228" i="5"/>
  <c r="F228" i="5" s="1"/>
  <c r="G228" i="5"/>
  <c r="E229" i="5"/>
  <c r="F229" i="5" s="1"/>
  <c r="G229" i="5"/>
  <c r="E230" i="5"/>
  <c r="F230" i="5" s="1"/>
  <c r="G230" i="5"/>
  <c r="E231" i="5"/>
  <c r="F231" i="5" s="1"/>
  <c r="G231" i="5"/>
  <c r="E232" i="5"/>
  <c r="F232" i="5" s="1"/>
  <c r="G232" i="5"/>
  <c r="E233" i="5"/>
  <c r="F233" i="5" s="1"/>
  <c r="G233" i="5"/>
  <c r="E234" i="5"/>
  <c r="F234" i="5" s="1"/>
  <c r="G234" i="5"/>
  <c r="E235" i="5"/>
  <c r="F235" i="5" s="1"/>
  <c r="G235" i="5"/>
  <c r="E236" i="5"/>
  <c r="F236" i="5" s="1"/>
  <c r="G236" i="5"/>
  <c r="E237" i="5"/>
  <c r="F237" i="5" s="1"/>
  <c r="G237" i="5"/>
  <c r="E238" i="5"/>
  <c r="F238" i="5" s="1"/>
  <c r="G238" i="5"/>
  <c r="E239" i="5"/>
  <c r="F239" i="5" s="1"/>
  <c r="G239" i="5"/>
  <c r="E240" i="5"/>
  <c r="F240" i="5" s="1"/>
  <c r="G240" i="5"/>
  <c r="E241" i="5"/>
  <c r="F241" i="5" s="1"/>
  <c r="G241" i="5"/>
  <c r="E242" i="5"/>
  <c r="F242" i="5" s="1"/>
  <c r="G242" i="5"/>
  <c r="E243" i="5"/>
  <c r="F243" i="5" s="1"/>
  <c r="G243" i="5"/>
  <c r="E244" i="5"/>
  <c r="F244" i="5" s="1"/>
  <c r="G244" i="5"/>
  <c r="E245" i="5"/>
  <c r="F245" i="5" s="1"/>
  <c r="G245" i="5"/>
  <c r="E246" i="5"/>
  <c r="F246" i="5" s="1"/>
  <c r="G246" i="5"/>
  <c r="E247" i="5"/>
  <c r="F247" i="5" s="1"/>
  <c r="G247" i="5"/>
  <c r="E248" i="5"/>
  <c r="F248" i="5" s="1"/>
  <c r="G248" i="5"/>
  <c r="E249" i="5"/>
  <c r="F249" i="5" s="1"/>
  <c r="G249" i="5"/>
  <c r="E250" i="5"/>
  <c r="F250" i="5" s="1"/>
  <c r="G250" i="5"/>
  <c r="E251" i="5"/>
  <c r="F251" i="5" s="1"/>
  <c r="G251" i="5"/>
  <c r="E252" i="5"/>
  <c r="F252" i="5" s="1"/>
  <c r="G252" i="5"/>
  <c r="E253" i="5"/>
  <c r="F253" i="5" s="1"/>
  <c r="G253" i="5"/>
  <c r="E254" i="5"/>
  <c r="F254" i="5" s="1"/>
  <c r="G254" i="5"/>
  <c r="E255" i="5"/>
  <c r="F255" i="5" s="1"/>
  <c r="G255" i="5"/>
  <c r="E256" i="5"/>
  <c r="F256" i="5" s="1"/>
  <c r="G256" i="5"/>
  <c r="E257" i="5"/>
  <c r="F257" i="5" s="1"/>
  <c r="G257" i="5"/>
  <c r="E258" i="5"/>
  <c r="F258" i="5" s="1"/>
  <c r="G258" i="5"/>
  <c r="E259" i="5"/>
  <c r="F259" i="5" s="1"/>
  <c r="G259" i="5"/>
  <c r="E260" i="5"/>
  <c r="F260" i="5" s="1"/>
  <c r="G260" i="5"/>
  <c r="E261" i="5"/>
  <c r="F261" i="5" s="1"/>
  <c r="G261" i="5"/>
  <c r="E262" i="5"/>
  <c r="F262" i="5" s="1"/>
  <c r="G262" i="5"/>
  <c r="E263" i="5"/>
  <c r="F263" i="5" s="1"/>
  <c r="G263" i="5"/>
  <c r="E264" i="5"/>
  <c r="F264" i="5" s="1"/>
  <c r="G264" i="5"/>
  <c r="E265" i="5"/>
  <c r="F265" i="5" s="1"/>
  <c r="G265" i="5"/>
  <c r="E266" i="5"/>
  <c r="F266" i="5" s="1"/>
  <c r="G266" i="5"/>
  <c r="E267" i="5"/>
  <c r="F267" i="5" s="1"/>
  <c r="G267" i="5"/>
  <c r="E268" i="5"/>
  <c r="F268" i="5" s="1"/>
  <c r="G268" i="5"/>
  <c r="E269" i="5"/>
  <c r="F269" i="5" s="1"/>
  <c r="G269" i="5"/>
  <c r="E270" i="5"/>
  <c r="F270" i="5" s="1"/>
  <c r="G270" i="5"/>
  <c r="E271" i="5"/>
  <c r="F271" i="5" s="1"/>
  <c r="G271" i="5"/>
  <c r="E272" i="5"/>
  <c r="F272" i="5" s="1"/>
  <c r="G272" i="5"/>
  <c r="E273" i="5"/>
  <c r="F273" i="5" s="1"/>
  <c r="G273" i="5"/>
  <c r="E274" i="5"/>
  <c r="F274" i="5" s="1"/>
  <c r="G274" i="5"/>
  <c r="E275" i="5"/>
  <c r="F275" i="5" s="1"/>
  <c r="G275" i="5"/>
  <c r="E276" i="5"/>
  <c r="F276" i="5" s="1"/>
  <c r="G276" i="5"/>
  <c r="E277" i="5"/>
  <c r="F277" i="5" s="1"/>
  <c r="G277" i="5"/>
  <c r="E278" i="5"/>
  <c r="F278" i="5" s="1"/>
  <c r="G278" i="5"/>
  <c r="E279" i="5"/>
  <c r="F279" i="5" s="1"/>
  <c r="G279" i="5"/>
  <c r="E280" i="5"/>
  <c r="F280" i="5" s="1"/>
  <c r="G280" i="5"/>
  <c r="E281" i="5"/>
  <c r="F281" i="5" s="1"/>
  <c r="G281" i="5"/>
  <c r="E282" i="5"/>
  <c r="F282" i="5" s="1"/>
  <c r="G282" i="5"/>
  <c r="E283" i="5"/>
  <c r="F283" i="5" s="1"/>
  <c r="G283" i="5"/>
  <c r="E284" i="5"/>
  <c r="F284" i="5" s="1"/>
  <c r="G284" i="5"/>
  <c r="E285" i="5"/>
  <c r="F285" i="5" s="1"/>
  <c r="G285" i="5"/>
  <c r="E286" i="5"/>
  <c r="F286" i="5" s="1"/>
  <c r="G286" i="5"/>
  <c r="E287" i="5"/>
  <c r="F287" i="5" s="1"/>
  <c r="G287" i="5"/>
  <c r="E288" i="5"/>
  <c r="F288" i="5" s="1"/>
  <c r="G288" i="5"/>
  <c r="E289" i="5"/>
  <c r="F289" i="5" s="1"/>
  <c r="G289" i="5"/>
  <c r="E290" i="5"/>
  <c r="F290" i="5" s="1"/>
  <c r="G290" i="5"/>
  <c r="E291" i="5"/>
  <c r="F291" i="5" s="1"/>
  <c r="G291" i="5"/>
  <c r="E292" i="5"/>
  <c r="F292" i="5" s="1"/>
  <c r="G292" i="5"/>
  <c r="E293" i="5"/>
  <c r="F293" i="5" s="1"/>
  <c r="G293" i="5"/>
  <c r="E294" i="5"/>
  <c r="F294" i="5" s="1"/>
  <c r="G294" i="5"/>
  <c r="E295" i="5"/>
  <c r="F295" i="5" s="1"/>
  <c r="G295" i="5"/>
  <c r="E296" i="5"/>
  <c r="F296" i="5" s="1"/>
  <c r="G296" i="5"/>
  <c r="E297" i="5"/>
  <c r="F297" i="5" s="1"/>
  <c r="G297" i="5"/>
  <c r="E298" i="5"/>
  <c r="F298" i="5" s="1"/>
  <c r="G298" i="5"/>
  <c r="E299" i="5"/>
  <c r="F299" i="5" s="1"/>
  <c r="G299" i="5"/>
  <c r="E300" i="5"/>
  <c r="F300" i="5" s="1"/>
  <c r="G300" i="5"/>
  <c r="E301" i="5"/>
  <c r="F301" i="5" s="1"/>
  <c r="G301" i="5"/>
  <c r="E302" i="5"/>
  <c r="F302" i="5" s="1"/>
  <c r="G302" i="5"/>
  <c r="E303" i="5"/>
  <c r="F303" i="5" s="1"/>
  <c r="G303" i="5"/>
  <c r="E304" i="5"/>
  <c r="F304" i="5" s="1"/>
  <c r="G304" i="5"/>
  <c r="E305" i="5"/>
  <c r="F305" i="5" s="1"/>
  <c r="G305" i="5"/>
  <c r="E306" i="5"/>
  <c r="F306" i="5" s="1"/>
  <c r="G306" i="5"/>
  <c r="E307" i="5"/>
  <c r="F307" i="5" s="1"/>
  <c r="G307" i="5"/>
  <c r="E308" i="5"/>
  <c r="F308" i="5" s="1"/>
  <c r="G308" i="5"/>
  <c r="E309" i="5"/>
  <c r="F309" i="5" s="1"/>
  <c r="G309" i="5"/>
  <c r="E310" i="5"/>
  <c r="F310" i="5" s="1"/>
  <c r="G310" i="5"/>
  <c r="E311" i="5"/>
  <c r="F311" i="5" s="1"/>
  <c r="G311" i="5"/>
  <c r="E312" i="5"/>
  <c r="F312" i="5" s="1"/>
  <c r="G312" i="5"/>
  <c r="E313" i="5"/>
  <c r="F313" i="5" s="1"/>
  <c r="G313" i="5"/>
  <c r="E314" i="5"/>
  <c r="F314" i="5" s="1"/>
  <c r="G314" i="5"/>
  <c r="E315" i="5"/>
  <c r="F315" i="5" s="1"/>
  <c r="G315" i="5"/>
  <c r="E316" i="5"/>
  <c r="F316" i="5" s="1"/>
  <c r="G316" i="5"/>
  <c r="E317" i="5"/>
  <c r="F317" i="5" s="1"/>
  <c r="G317" i="5"/>
  <c r="E318" i="5"/>
  <c r="F318" i="5" s="1"/>
  <c r="G318" i="5"/>
  <c r="E319" i="5"/>
  <c r="F319" i="5" s="1"/>
  <c r="G319" i="5"/>
  <c r="E320" i="5"/>
  <c r="F320" i="5" s="1"/>
  <c r="G320" i="5"/>
  <c r="E321" i="5"/>
  <c r="F321" i="5" s="1"/>
  <c r="G321" i="5"/>
  <c r="E322" i="5"/>
  <c r="F322" i="5" s="1"/>
  <c r="G322" i="5"/>
  <c r="E323" i="5"/>
  <c r="F323" i="5" s="1"/>
  <c r="G323" i="5"/>
  <c r="E324" i="5"/>
  <c r="F324" i="5" s="1"/>
  <c r="G324" i="5"/>
  <c r="E325" i="5"/>
  <c r="F325" i="5" s="1"/>
  <c r="G325" i="5"/>
  <c r="E326" i="5"/>
  <c r="F326" i="5" s="1"/>
  <c r="G326" i="5"/>
  <c r="E327" i="5"/>
  <c r="F327" i="5" s="1"/>
  <c r="G327" i="5"/>
  <c r="E328" i="5"/>
  <c r="F328" i="5" s="1"/>
  <c r="G328" i="5"/>
  <c r="E329" i="5"/>
  <c r="F329" i="5" s="1"/>
  <c r="G329" i="5"/>
  <c r="E330" i="5"/>
  <c r="F330" i="5" s="1"/>
  <c r="G330" i="5"/>
  <c r="E331" i="5"/>
  <c r="F331" i="5" s="1"/>
  <c r="G331" i="5"/>
  <c r="E332" i="5"/>
  <c r="F332" i="5" s="1"/>
  <c r="G332" i="5"/>
  <c r="E333" i="5"/>
  <c r="F333" i="5" s="1"/>
  <c r="G333" i="5"/>
  <c r="E334" i="5"/>
  <c r="F334" i="5" s="1"/>
  <c r="G334" i="5"/>
  <c r="E335" i="5"/>
  <c r="F335" i="5" s="1"/>
  <c r="G335" i="5"/>
  <c r="E336" i="5"/>
  <c r="F336" i="5" s="1"/>
  <c r="G336" i="5"/>
  <c r="E337" i="5"/>
  <c r="F337" i="5" s="1"/>
  <c r="G337" i="5"/>
  <c r="E338" i="5"/>
  <c r="F338" i="5" s="1"/>
  <c r="G338" i="5"/>
  <c r="E339" i="5"/>
  <c r="F339" i="5" s="1"/>
  <c r="G339" i="5"/>
  <c r="E340" i="5"/>
  <c r="F340" i="5" s="1"/>
  <c r="G340" i="5"/>
  <c r="E341" i="5"/>
  <c r="F341" i="5" s="1"/>
  <c r="G341" i="5"/>
  <c r="E342" i="5"/>
  <c r="F342" i="5" s="1"/>
  <c r="G342" i="5"/>
  <c r="E343" i="5"/>
  <c r="F343" i="5" s="1"/>
  <c r="G343" i="5"/>
  <c r="E344" i="5"/>
  <c r="F344" i="5" s="1"/>
  <c r="G344" i="5"/>
  <c r="E345" i="5"/>
  <c r="F345" i="5" s="1"/>
  <c r="G345" i="5"/>
  <c r="E346" i="5"/>
  <c r="F346" i="5" s="1"/>
  <c r="G346" i="5"/>
  <c r="E347" i="5"/>
  <c r="F347" i="5" s="1"/>
  <c r="G347" i="5"/>
  <c r="E348" i="5"/>
  <c r="F348" i="5" s="1"/>
  <c r="G348" i="5"/>
  <c r="E349" i="5"/>
  <c r="F349" i="5" s="1"/>
  <c r="G349" i="5"/>
  <c r="E350" i="5"/>
  <c r="F350" i="5" s="1"/>
  <c r="G350" i="5"/>
  <c r="E351" i="5"/>
  <c r="F351" i="5" s="1"/>
  <c r="G351" i="5"/>
  <c r="E352" i="5"/>
  <c r="F352" i="5" s="1"/>
  <c r="G352" i="5"/>
  <c r="E353" i="5"/>
  <c r="F353" i="5" s="1"/>
  <c r="G353" i="5"/>
  <c r="E354" i="5"/>
  <c r="F354" i="5" s="1"/>
  <c r="G354" i="5"/>
  <c r="E355" i="5"/>
  <c r="F355" i="5" s="1"/>
  <c r="G355" i="5"/>
  <c r="E356" i="5"/>
  <c r="F356" i="5" s="1"/>
  <c r="G356" i="5"/>
  <c r="E357" i="5"/>
  <c r="F357" i="5" s="1"/>
  <c r="G357" i="5"/>
  <c r="E358" i="5"/>
  <c r="F358" i="5" s="1"/>
  <c r="G358" i="5"/>
  <c r="E359" i="5"/>
  <c r="F359" i="5" s="1"/>
  <c r="G359" i="5"/>
  <c r="E360" i="5"/>
  <c r="F360" i="5" s="1"/>
  <c r="G360" i="5"/>
  <c r="E361" i="5"/>
  <c r="F361" i="5" s="1"/>
  <c r="G361" i="5"/>
  <c r="E362" i="5"/>
  <c r="F362" i="5" s="1"/>
  <c r="G362" i="5"/>
  <c r="E363" i="5"/>
  <c r="F363" i="5" s="1"/>
  <c r="G363" i="5"/>
  <c r="E364" i="5"/>
  <c r="F364" i="5" s="1"/>
  <c r="G364" i="5"/>
  <c r="E365" i="5"/>
  <c r="F365" i="5" s="1"/>
  <c r="G365" i="5"/>
  <c r="E366" i="5"/>
  <c r="F366" i="5" s="1"/>
  <c r="G366" i="5"/>
  <c r="E367" i="5"/>
  <c r="F367" i="5" s="1"/>
  <c r="G367" i="5"/>
  <c r="E368" i="5"/>
  <c r="F368" i="5" s="1"/>
  <c r="G368" i="5"/>
  <c r="E369" i="5"/>
  <c r="F369" i="5" s="1"/>
  <c r="G369" i="5"/>
  <c r="E370" i="5"/>
  <c r="F370" i="5" s="1"/>
  <c r="G370" i="5"/>
  <c r="E371" i="5"/>
  <c r="F371" i="5" s="1"/>
  <c r="G371" i="5"/>
  <c r="E372" i="5"/>
  <c r="F372" i="5" s="1"/>
  <c r="G372" i="5"/>
  <c r="E373" i="5"/>
  <c r="F373" i="5" s="1"/>
  <c r="G373" i="5"/>
  <c r="E374" i="5"/>
  <c r="F374" i="5" s="1"/>
  <c r="G374" i="5"/>
  <c r="E375" i="5"/>
  <c r="F375" i="5" s="1"/>
  <c r="G375" i="5"/>
  <c r="E376" i="5"/>
  <c r="F376" i="5" s="1"/>
  <c r="G376" i="5"/>
  <c r="E377" i="5"/>
  <c r="F377" i="5" s="1"/>
  <c r="G377" i="5"/>
  <c r="E378" i="5"/>
  <c r="F378" i="5" s="1"/>
  <c r="G378" i="5"/>
  <c r="E379" i="5"/>
  <c r="F379" i="5" s="1"/>
  <c r="G379" i="5"/>
  <c r="E380" i="5"/>
  <c r="F380" i="5" s="1"/>
  <c r="G380" i="5"/>
  <c r="E381" i="5"/>
  <c r="F381" i="5" s="1"/>
  <c r="G381" i="5"/>
  <c r="E382" i="5"/>
  <c r="F382" i="5" s="1"/>
  <c r="G382" i="5"/>
  <c r="E383" i="5"/>
  <c r="F383" i="5" s="1"/>
  <c r="G383" i="5"/>
  <c r="E384" i="5"/>
  <c r="F384" i="5" s="1"/>
  <c r="G384" i="5"/>
  <c r="E385" i="5"/>
  <c r="F385" i="5" s="1"/>
  <c r="G385" i="5"/>
  <c r="E386" i="5"/>
  <c r="F386" i="5" s="1"/>
  <c r="G386" i="5"/>
  <c r="E387" i="5"/>
  <c r="F387" i="5" s="1"/>
  <c r="G387" i="5"/>
  <c r="E388" i="5"/>
  <c r="F388" i="5" s="1"/>
  <c r="G388" i="5"/>
  <c r="E389" i="5"/>
  <c r="F389" i="5" s="1"/>
  <c r="G389" i="5"/>
  <c r="E390" i="5"/>
  <c r="F390" i="5" s="1"/>
  <c r="G390" i="5"/>
  <c r="E391" i="5"/>
  <c r="F391" i="5" s="1"/>
  <c r="G391" i="5"/>
  <c r="E392" i="5"/>
  <c r="F392" i="5" s="1"/>
  <c r="G392" i="5"/>
  <c r="E393" i="5"/>
  <c r="F393" i="5" s="1"/>
  <c r="G393" i="5"/>
  <c r="E394" i="5"/>
  <c r="F394" i="5" s="1"/>
  <c r="G394" i="5"/>
  <c r="E395" i="5"/>
  <c r="F395" i="5" s="1"/>
  <c r="G395" i="5"/>
  <c r="E396" i="5"/>
  <c r="F396" i="5" s="1"/>
  <c r="G396" i="5"/>
  <c r="E397" i="5"/>
  <c r="F397" i="5" s="1"/>
  <c r="G397" i="5"/>
  <c r="E398" i="5"/>
  <c r="F398" i="5" s="1"/>
  <c r="G398" i="5"/>
  <c r="E399" i="5"/>
  <c r="F399" i="5" s="1"/>
  <c r="G399" i="5"/>
  <c r="E400" i="5"/>
  <c r="F400" i="5" s="1"/>
  <c r="G400" i="5"/>
  <c r="E401" i="5"/>
  <c r="F401" i="5" s="1"/>
  <c r="G401" i="5"/>
  <c r="E402" i="5"/>
  <c r="F402" i="5" s="1"/>
  <c r="G402" i="5"/>
  <c r="E403" i="5"/>
  <c r="F403" i="5" s="1"/>
  <c r="G403" i="5"/>
  <c r="E404" i="5"/>
  <c r="F404" i="5" s="1"/>
  <c r="G404" i="5"/>
  <c r="E405" i="5"/>
  <c r="F405" i="5" s="1"/>
  <c r="G405" i="5"/>
  <c r="E406" i="5"/>
  <c r="F406" i="5" s="1"/>
  <c r="G406" i="5"/>
  <c r="E407" i="5"/>
  <c r="F407" i="5" s="1"/>
  <c r="G407" i="5"/>
  <c r="E408" i="5"/>
  <c r="F408" i="5" s="1"/>
  <c r="G408" i="5"/>
  <c r="E409" i="5"/>
  <c r="F409" i="5" s="1"/>
  <c r="G409" i="5"/>
  <c r="E410" i="5"/>
  <c r="F410" i="5" s="1"/>
  <c r="G410" i="5"/>
  <c r="E411" i="5"/>
  <c r="F411" i="5" s="1"/>
  <c r="G411" i="5"/>
  <c r="E412" i="5"/>
  <c r="F412" i="5" s="1"/>
  <c r="G412" i="5"/>
  <c r="E413" i="5"/>
  <c r="F413" i="5" s="1"/>
  <c r="G413" i="5"/>
  <c r="E414" i="5"/>
  <c r="F414" i="5" s="1"/>
  <c r="G414" i="5"/>
  <c r="E415" i="5"/>
  <c r="F415" i="5" s="1"/>
  <c r="G415" i="5"/>
  <c r="E416" i="5"/>
  <c r="F416" i="5" s="1"/>
  <c r="G416" i="5"/>
  <c r="E417" i="5"/>
  <c r="F417" i="5" s="1"/>
  <c r="G417" i="5"/>
  <c r="E418" i="5"/>
  <c r="F418" i="5" s="1"/>
  <c r="G418" i="5"/>
  <c r="E419" i="5"/>
  <c r="F419" i="5" s="1"/>
  <c r="G419" i="5"/>
  <c r="E420" i="5"/>
  <c r="F420" i="5" s="1"/>
  <c r="G420" i="5"/>
  <c r="E421" i="5"/>
  <c r="F421" i="5" s="1"/>
  <c r="G421" i="5"/>
  <c r="E422" i="5"/>
  <c r="F422" i="5" s="1"/>
  <c r="G422" i="5"/>
  <c r="E423" i="5"/>
  <c r="F423" i="5" s="1"/>
  <c r="G423" i="5"/>
  <c r="E424" i="5"/>
  <c r="F424" i="5" s="1"/>
  <c r="G424" i="5"/>
  <c r="E425" i="5"/>
  <c r="F425" i="5" s="1"/>
  <c r="G425" i="5"/>
  <c r="E426" i="5"/>
  <c r="F426" i="5" s="1"/>
  <c r="G426" i="5"/>
  <c r="E427" i="5"/>
  <c r="F427" i="5" s="1"/>
  <c r="G427" i="5"/>
  <c r="E428" i="5"/>
  <c r="F428" i="5" s="1"/>
  <c r="G428" i="5"/>
  <c r="E429" i="5"/>
  <c r="F429" i="5" s="1"/>
  <c r="G429" i="5"/>
  <c r="E430" i="5"/>
  <c r="F430" i="5" s="1"/>
  <c r="G430" i="5"/>
  <c r="E431" i="5"/>
  <c r="F431" i="5" s="1"/>
  <c r="G431" i="5"/>
  <c r="E432" i="5"/>
  <c r="F432" i="5" s="1"/>
  <c r="G432" i="5"/>
  <c r="E433" i="5"/>
  <c r="F433" i="5" s="1"/>
  <c r="G433" i="5"/>
  <c r="E434" i="5"/>
  <c r="F434" i="5" s="1"/>
  <c r="G434" i="5"/>
  <c r="E435" i="5"/>
  <c r="F435" i="5" s="1"/>
  <c r="G435" i="5"/>
  <c r="E436" i="5"/>
  <c r="F436" i="5" s="1"/>
  <c r="G436" i="5"/>
  <c r="E437" i="5"/>
  <c r="F437" i="5" s="1"/>
  <c r="G437" i="5"/>
  <c r="E438" i="5"/>
  <c r="F438" i="5" s="1"/>
  <c r="G438" i="5"/>
  <c r="E439" i="5"/>
  <c r="F439" i="5" s="1"/>
  <c r="G439" i="5"/>
  <c r="E440" i="5"/>
  <c r="F440" i="5" s="1"/>
  <c r="G440" i="5"/>
  <c r="E441" i="5"/>
  <c r="F441" i="5" s="1"/>
  <c r="G441" i="5"/>
  <c r="E442" i="5"/>
  <c r="F442" i="5" s="1"/>
  <c r="G442" i="5"/>
  <c r="E443" i="5"/>
  <c r="F443" i="5" s="1"/>
  <c r="G443" i="5"/>
  <c r="E444" i="5"/>
  <c r="F444" i="5" s="1"/>
  <c r="G444" i="5"/>
  <c r="E445" i="5"/>
  <c r="F445" i="5" s="1"/>
  <c r="G445" i="5"/>
  <c r="E446" i="5"/>
  <c r="F446" i="5" s="1"/>
  <c r="G446" i="5"/>
  <c r="E447" i="5"/>
  <c r="F447" i="5" s="1"/>
  <c r="G447" i="5"/>
  <c r="E448" i="5"/>
  <c r="F448" i="5" s="1"/>
  <c r="G448" i="5"/>
  <c r="E449" i="5"/>
  <c r="F449" i="5" s="1"/>
  <c r="G449" i="5"/>
  <c r="E450" i="5"/>
  <c r="F450" i="5" s="1"/>
  <c r="G450" i="5"/>
  <c r="E451" i="5"/>
  <c r="F451" i="5" s="1"/>
  <c r="G451" i="5"/>
  <c r="E452" i="5"/>
  <c r="F452" i="5" s="1"/>
  <c r="G452" i="5"/>
  <c r="E453" i="5"/>
  <c r="F453" i="5" s="1"/>
  <c r="G453" i="5"/>
  <c r="E454" i="5"/>
  <c r="F454" i="5" s="1"/>
  <c r="G454" i="5"/>
  <c r="E455" i="5"/>
  <c r="F455" i="5" s="1"/>
  <c r="G455" i="5"/>
  <c r="E456" i="5"/>
  <c r="F456" i="5" s="1"/>
  <c r="G456" i="5"/>
  <c r="E457" i="5"/>
  <c r="F457" i="5" s="1"/>
  <c r="G457" i="5"/>
  <c r="E458" i="5"/>
  <c r="F458" i="5" s="1"/>
  <c r="G458" i="5"/>
  <c r="E459" i="5"/>
  <c r="F459" i="5" s="1"/>
  <c r="G459" i="5"/>
  <c r="E460" i="5"/>
  <c r="F460" i="5" s="1"/>
  <c r="G460" i="5"/>
  <c r="E461" i="5"/>
  <c r="F461" i="5" s="1"/>
  <c r="G461" i="5"/>
  <c r="E462" i="5"/>
  <c r="F462" i="5" s="1"/>
  <c r="G462" i="5"/>
  <c r="E463" i="5"/>
  <c r="F463" i="5" s="1"/>
  <c r="G463" i="5"/>
  <c r="E464" i="5"/>
  <c r="F464" i="5" s="1"/>
  <c r="G464" i="5"/>
  <c r="E465" i="5"/>
  <c r="F465" i="5" s="1"/>
  <c r="G465" i="5"/>
  <c r="E466" i="5"/>
  <c r="F466" i="5" s="1"/>
  <c r="G466" i="5"/>
  <c r="E467" i="5"/>
  <c r="F467" i="5" s="1"/>
  <c r="G467" i="5"/>
  <c r="E468" i="5"/>
  <c r="F468" i="5" s="1"/>
  <c r="G468" i="5"/>
  <c r="E469" i="5"/>
  <c r="F469" i="5" s="1"/>
  <c r="G469" i="5"/>
  <c r="E470" i="5"/>
  <c r="F470" i="5" s="1"/>
  <c r="G470" i="5"/>
  <c r="E471" i="5"/>
  <c r="F471" i="5" s="1"/>
  <c r="G471" i="5"/>
  <c r="E472" i="5"/>
  <c r="F472" i="5" s="1"/>
  <c r="G472" i="5"/>
  <c r="E473" i="5"/>
  <c r="F473" i="5" s="1"/>
  <c r="G473" i="5"/>
  <c r="E474" i="5"/>
  <c r="F474" i="5" s="1"/>
  <c r="G474" i="5"/>
  <c r="E475" i="5"/>
  <c r="F475" i="5" s="1"/>
  <c r="G475" i="5"/>
  <c r="E476" i="5"/>
  <c r="F476" i="5" s="1"/>
  <c r="G476" i="5"/>
  <c r="E477" i="5"/>
  <c r="F477" i="5" s="1"/>
  <c r="G477" i="5"/>
  <c r="E478" i="5"/>
  <c r="F478" i="5" s="1"/>
  <c r="G478" i="5"/>
  <c r="E479" i="5"/>
  <c r="F479" i="5" s="1"/>
  <c r="G479" i="5"/>
  <c r="E480" i="5"/>
  <c r="F480" i="5" s="1"/>
  <c r="G480" i="5"/>
  <c r="E481" i="5"/>
  <c r="F481" i="5" s="1"/>
  <c r="G481" i="5"/>
  <c r="E482" i="5"/>
  <c r="F482" i="5" s="1"/>
  <c r="G482" i="5"/>
  <c r="E483" i="5"/>
  <c r="F483" i="5" s="1"/>
  <c r="G483" i="5"/>
  <c r="E484" i="5"/>
  <c r="F484" i="5" s="1"/>
  <c r="G484" i="5"/>
  <c r="E485" i="5"/>
  <c r="F485" i="5" s="1"/>
  <c r="G485" i="5"/>
  <c r="E486" i="5"/>
  <c r="F486" i="5" s="1"/>
  <c r="G486" i="5"/>
  <c r="E487" i="5"/>
  <c r="F487" i="5" s="1"/>
  <c r="G487" i="5"/>
  <c r="E488" i="5"/>
  <c r="F488" i="5" s="1"/>
  <c r="G488" i="5"/>
  <c r="E489" i="5"/>
  <c r="F489" i="5" s="1"/>
  <c r="G489" i="5"/>
  <c r="E490" i="5"/>
  <c r="F490" i="5" s="1"/>
  <c r="G490" i="5"/>
  <c r="E491" i="5"/>
  <c r="F491" i="5" s="1"/>
  <c r="G491" i="5"/>
  <c r="E492" i="5"/>
  <c r="F492" i="5" s="1"/>
  <c r="G492" i="5"/>
  <c r="E493" i="5"/>
  <c r="F493" i="5" s="1"/>
  <c r="G493" i="5"/>
  <c r="E494" i="5"/>
  <c r="F494" i="5" s="1"/>
  <c r="G494" i="5"/>
  <c r="E495" i="5"/>
  <c r="F495" i="5" s="1"/>
  <c r="G495" i="5"/>
  <c r="E496" i="5"/>
  <c r="F496" i="5" s="1"/>
  <c r="G496" i="5"/>
  <c r="E497" i="5"/>
  <c r="F497" i="5" s="1"/>
  <c r="G497" i="5"/>
  <c r="E498" i="5"/>
  <c r="F498" i="5" s="1"/>
  <c r="G498" i="5"/>
  <c r="E499" i="5"/>
  <c r="F499" i="5" s="1"/>
  <c r="G499" i="5"/>
  <c r="E500" i="5"/>
  <c r="F500" i="5" s="1"/>
  <c r="G500" i="5"/>
  <c r="E501" i="5"/>
  <c r="F501" i="5" s="1"/>
  <c r="G501" i="5"/>
  <c r="E502" i="5"/>
  <c r="F502" i="5" s="1"/>
  <c r="G502" i="5"/>
  <c r="E503" i="5"/>
  <c r="F503" i="5" s="1"/>
  <c r="G503" i="5"/>
  <c r="E504" i="5"/>
  <c r="F504" i="5" s="1"/>
  <c r="G504" i="5"/>
  <c r="E505" i="5"/>
  <c r="F505" i="5" s="1"/>
  <c r="G505" i="5"/>
  <c r="E506" i="5"/>
  <c r="F506" i="5" s="1"/>
  <c r="G506" i="5"/>
  <c r="E507" i="5"/>
  <c r="F507" i="5" s="1"/>
  <c r="G507" i="5"/>
  <c r="E508" i="5"/>
  <c r="F508" i="5" s="1"/>
  <c r="G508" i="5"/>
  <c r="E509" i="5"/>
  <c r="F509" i="5" s="1"/>
  <c r="G509" i="5"/>
  <c r="E510" i="5"/>
  <c r="F510" i="5" s="1"/>
  <c r="G510" i="5"/>
  <c r="E511" i="5"/>
  <c r="F511" i="5" s="1"/>
  <c r="G511" i="5"/>
  <c r="E512" i="5"/>
  <c r="F512" i="5" s="1"/>
  <c r="G512" i="5"/>
  <c r="E513" i="5"/>
  <c r="F513" i="5" s="1"/>
  <c r="G513" i="5"/>
  <c r="E514" i="5"/>
  <c r="F514" i="5" s="1"/>
  <c r="G514" i="5"/>
  <c r="E515" i="5"/>
  <c r="F515" i="5" s="1"/>
  <c r="G515" i="5"/>
  <c r="E516" i="5"/>
  <c r="F516" i="5" s="1"/>
  <c r="G516" i="5"/>
  <c r="E517" i="5"/>
  <c r="F517" i="5" s="1"/>
  <c r="G517" i="5"/>
  <c r="E518" i="5"/>
  <c r="F518" i="5" s="1"/>
  <c r="G518" i="5"/>
  <c r="E519" i="5"/>
  <c r="F519" i="5" s="1"/>
  <c r="G519" i="5"/>
  <c r="E520" i="5"/>
  <c r="F520" i="5" s="1"/>
  <c r="G520" i="5"/>
  <c r="E521" i="5"/>
  <c r="F521" i="5" s="1"/>
  <c r="G521" i="5"/>
  <c r="E522" i="5"/>
  <c r="F522" i="5" s="1"/>
  <c r="G522" i="5"/>
  <c r="E523" i="5"/>
  <c r="F523" i="5" s="1"/>
  <c r="G523" i="5"/>
  <c r="E524" i="5"/>
  <c r="F524" i="5" s="1"/>
  <c r="G524" i="5"/>
  <c r="E525" i="5"/>
  <c r="F525" i="5" s="1"/>
  <c r="G525" i="5"/>
  <c r="E526" i="5"/>
  <c r="F526" i="5" s="1"/>
  <c r="G526" i="5"/>
  <c r="E527" i="5"/>
  <c r="F527" i="5" s="1"/>
  <c r="G527" i="5"/>
  <c r="E528" i="5"/>
  <c r="F528" i="5" s="1"/>
  <c r="G528" i="5"/>
  <c r="E529" i="5"/>
  <c r="F529" i="5" s="1"/>
  <c r="G529" i="5"/>
  <c r="E530" i="5"/>
  <c r="F530" i="5" s="1"/>
  <c r="G530" i="5"/>
  <c r="E531" i="5"/>
  <c r="F531" i="5" s="1"/>
  <c r="G531" i="5"/>
  <c r="E532" i="5"/>
  <c r="F532" i="5" s="1"/>
  <c r="G532" i="5"/>
  <c r="E533" i="5"/>
  <c r="F533" i="5" s="1"/>
  <c r="G533" i="5"/>
  <c r="E534" i="5"/>
  <c r="F534" i="5" s="1"/>
  <c r="G534" i="5"/>
  <c r="E535" i="5"/>
  <c r="F535" i="5" s="1"/>
  <c r="G535" i="5"/>
  <c r="E536" i="5"/>
  <c r="F536" i="5" s="1"/>
  <c r="G536" i="5"/>
  <c r="E537" i="5"/>
  <c r="F537" i="5" s="1"/>
  <c r="G537" i="5"/>
  <c r="E538" i="5"/>
  <c r="F538" i="5" s="1"/>
  <c r="G538" i="5"/>
  <c r="E539" i="5"/>
  <c r="F539" i="5" s="1"/>
  <c r="G539" i="5"/>
  <c r="E540" i="5"/>
  <c r="F540" i="5" s="1"/>
  <c r="G540" i="5"/>
  <c r="E541" i="5"/>
  <c r="F541" i="5" s="1"/>
  <c r="G541" i="5"/>
  <c r="E542" i="5"/>
  <c r="F542" i="5" s="1"/>
  <c r="G542" i="5"/>
  <c r="E543" i="5"/>
  <c r="F543" i="5" s="1"/>
  <c r="G543" i="5"/>
  <c r="E544" i="5"/>
  <c r="F544" i="5" s="1"/>
  <c r="G544" i="5"/>
  <c r="E545" i="5"/>
  <c r="F545" i="5" s="1"/>
  <c r="G545" i="5"/>
  <c r="E546" i="5"/>
  <c r="F546" i="5" s="1"/>
  <c r="G546" i="5"/>
  <c r="E547" i="5"/>
  <c r="F547" i="5" s="1"/>
  <c r="G547" i="5"/>
  <c r="E548" i="5"/>
  <c r="F548" i="5" s="1"/>
  <c r="G548" i="5"/>
  <c r="E549" i="5"/>
  <c r="F549" i="5" s="1"/>
  <c r="G549" i="5"/>
  <c r="E550" i="5"/>
  <c r="F550" i="5" s="1"/>
  <c r="G550" i="5"/>
  <c r="E551" i="5"/>
  <c r="F551" i="5" s="1"/>
  <c r="G551" i="5"/>
  <c r="E552" i="5"/>
  <c r="F552" i="5" s="1"/>
  <c r="G552" i="5"/>
  <c r="E553" i="5"/>
  <c r="F553" i="5" s="1"/>
  <c r="G553" i="5"/>
  <c r="E554" i="5"/>
  <c r="F554" i="5" s="1"/>
  <c r="G554" i="5"/>
  <c r="E555" i="5"/>
  <c r="F555" i="5" s="1"/>
  <c r="G555" i="5"/>
  <c r="E556" i="5"/>
  <c r="F556" i="5" s="1"/>
  <c r="G556" i="5"/>
  <c r="E557" i="5"/>
  <c r="F557" i="5" s="1"/>
  <c r="G557" i="5"/>
  <c r="E558" i="5"/>
  <c r="F558" i="5" s="1"/>
  <c r="G558" i="5"/>
  <c r="E559" i="5"/>
  <c r="F559" i="5" s="1"/>
  <c r="G559" i="5"/>
  <c r="E560" i="5"/>
  <c r="F560" i="5" s="1"/>
  <c r="G560" i="5"/>
  <c r="E561" i="5"/>
  <c r="F561" i="5" s="1"/>
  <c r="G561" i="5"/>
  <c r="E562" i="5"/>
  <c r="F562" i="5" s="1"/>
  <c r="G562" i="5"/>
  <c r="E563" i="5"/>
  <c r="F563" i="5" s="1"/>
  <c r="G563" i="5"/>
  <c r="E564" i="5"/>
  <c r="F564" i="5" s="1"/>
  <c r="G564" i="5"/>
  <c r="E565" i="5"/>
  <c r="F565" i="5" s="1"/>
  <c r="G565" i="5"/>
  <c r="E566" i="5"/>
  <c r="F566" i="5" s="1"/>
  <c r="G566" i="5"/>
  <c r="E567" i="5"/>
  <c r="F567" i="5" s="1"/>
  <c r="G567" i="5"/>
  <c r="E568" i="5"/>
  <c r="F568" i="5" s="1"/>
  <c r="G568" i="5"/>
  <c r="E569" i="5"/>
  <c r="F569" i="5" s="1"/>
  <c r="G569" i="5"/>
  <c r="E570" i="5"/>
  <c r="F570" i="5" s="1"/>
  <c r="G570" i="5"/>
  <c r="E571" i="5"/>
  <c r="F571" i="5" s="1"/>
  <c r="G571" i="5"/>
  <c r="E572" i="5"/>
  <c r="F572" i="5" s="1"/>
  <c r="G572" i="5"/>
  <c r="E573" i="5"/>
  <c r="F573" i="5" s="1"/>
  <c r="G573" i="5"/>
  <c r="E574" i="5"/>
  <c r="F574" i="5" s="1"/>
  <c r="G574" i="5"/>
  <c r="E575" i="5"/>
  <c r="F575" i="5" s="1"/>
  <c r="G575" i="5"/>
  <c r="E576" i="5"/>
  <c r="F576" i="5" s="1"/>
  <c r="G576" i="5"/>
  <c r="E577" i="5"/>
  <c r="F577" i="5" s="1"/>
  <c r="G577" i="5"/>
  <c r="E578" i="5"/>
  <c r="F578" i="5" s="1"/>
  <c r="G578" i="5"/>
  <c r="E579" i="5"/>
  <c r="F579" i="5" s="1"/>
  <c r="G579" i="5"/>
  <c r="E580" i="5"/>
  <c r="F580" i="5" s="1"/>
  <c r="G580" i="5"/>
  <c r="E581" i="5"/>
  <c r="F581" i="5" s="1"/>
  <c r="G581" i="5"/>
  <c r="E582" i="5"/>
  <c r="F582" i="5" s="1"/>
  <c r="G582" i="5"/>
  <c r="E583" i="5"/>
  <c r="F583" i="5" s="1"/>
  <c r="G583" i="5"/>
  <c r="E584" i="5"/>
  <c r="F584" i="5" s="1"/>
  <c r="G584" i="5"/>
  <c r="E585" i="5"/>
  <c r="F585" i="5" s="1"/>
  <c r="G585" i="5"/>
  <c r="E586" i="5"/>
  <c r="F586" i="5" s="1"/>
  <c r="G586" i="5"/>
  <c r="E587" i="5"/>
  <c r="F587" i="5" s="1"/>
  <c r="G587" i="5"/>
  <c r="E588" i="5"/>
  <c r="F588" i="5" s="1"/>
  <c r="G588" i="5"/>
  <c r="E589" i="5"/>
  <c r="F589" i="5" s="1"/>
  <c r="G589" i="5"/>
  <c r="E590" i="5"/>
  <c r="F590" i="5" s="1"/>
  <c r="G590" i="5"/>
  <c r="E591" i="5"/>
  <c r="F591" i="5" s="1"/>
  <c r="G591" i="5"/>
  <c r="E592" i="5"/>
  <c r="F592" i="5" s="1"/>
  <c r="G592" i="5"/>
  <c r="E593" i="5"/>
  <c r="F593" i="5" s="1"/>
  <c r="G593" i="5"/>
  <c r="E594" i="5"/>
  <c r="F594" i="5" s="1"/>
  <c r="G594" i="5"/>
  <c r="E595" i="5"/>
  <c r="F595" i="5" s="1"/>
  <c r="G595" i="5"/>
  <c r="E596" i="5"/>
  <c r="F596" i="5" s="1"/>
  <c r="G596" i="5"/>
  <c r="E597" i="5"/>
  <c r="F597" i="5" s="1"/>
  <c r="G597" i="5"/>
  <c r="E598" i="5"/>
  <c r="F598" i="5" s="1"/>
  <c r="G598" i="5"/>
  <c r="E599" i="5"/>
  <c r="F599" i="5" s="1"/>
  <c r="G599" i="5"/>
  <c r="E600" i="5"/>
  <c r="F600" i="5" s="1"/>
  <c r="G600" i="5"/>
  <c r="E601" i="5"/>
  <c r="F601" i="5" s="1"/>
  <c r="G601" i="5"/>
  <c r="E602" i="5"/>
  <c r="F602" i="5" s="1"/>
  <c r="G602" i="5"/>
  <c r="E603" i="5"/>
  <c r="F603" i="5" s="1"/>
  <c r="G603" i="5"/>
  <c r="E604" i="5"/>
  <c r="F604" i="5" s="1"/>
  <c r="G604" i="5"/>
  <c r="E605" i="5"/>
  <c r="F605" i="5" s="1"/>
  <c r="G605" i="5"/>
  <c r="E606" i="5"/>
  <c r="F606" i="5" s="1"/>
  <c r="G606" i="5"/>
  <c r="E607" i="5"/>
  <c r="F607" i="5" s="1"/>
  <c r="G607" i="5"/>
  <c r="E608" i="5"/>
  <c r="F608" i="5" s="1"/>
  <c r="G608" i="5"/>
  <c r="E609" i="5"/>
  <c r="F609" i="5" s="1"/>
  <c r="G609" i="5"/>
  <c r="E610" i="5"/>
  <c r="F610" i="5" s="1"/>
  <c r="G610" i="5"/>
  <c r="E611" i="5"/>
  <c r="F611" i="5" s="1"/>
  <c r="G611" i="5"/>
  <c r="E612" i="5"/>
  <c r="F612" i="5" s="1"/>
  <c r="G612" i="5"/>
  <c r="E613" i="5"/>
  <c r="F613" i="5" s="1"/>
  <c r="G613" i="5"/>
  <c r="E614" i="5"/>
  <c r="F614" i="5" s="1"/>
  <c r="G614" i="5"/>
  <c r="E615" i="5"/>
  <c r="F615" i="5" s="1"/>
  <c r="G615" i="5"/>
  <c r="E616" i="5"/>
  <c r="F616" i="5" s="1"/>
  <c r="G616" i="5"/>
  <c r="E617" i="5"/>
  <c r="F617" i="5" s="1"/>
  <c r="G617" i="5"/>
  <c r="E618" i="5"/>
  <c r="F618" i="5" s="1"/>
  <c r="G618" i="5"/>
  <c r="E619" i="5"/>
  <c r="F619" i="5" s="1"/>
  <c r="G619" i="5"/>
  <c r="E620" i="5"/>
  <c r="F620" i="5" s="1"/>
  <c r="G620" i="5"/>
  <c r="E621" i="5"/>
  <c r="F621" i="5" s="1"/>
  <c r="G621" i="5"/>
  <c r="E622" i="5"/>
  <c r="F622" i="5" s="1"/>
  <c r="G622" i="5"/>
  <c r="E623" i="5"/>
  <c r="F623" i="5" s="1"/>
  <c r="G623" i="5"/>
  <c r="E624" i="5"/>
  <c r="F624" i="5" s="1"/>
  <c r="G624" i="5"/>
  <c r="E625" i="5"/>
  <c r="F625" i="5" s="1"/>
  <c r="G625" i="5"/>
  <c r="E626" i="5"/>
  <c r="F626" i="5" s="1"/>
  <c r="G626" i="5"/>
  <c r="E627" i="5"/>
  <c r="F627" i="5" s="1"/>
  <c r="G627" i="5"/>
  <c r="E628" i="5"/>
  <c r="F628" i="5" s="1"/>
  <c r="G628" i="5"/>
  <c r="E629" i="5"/>
  <c r="F629" i="5" s="1"/>
  <c r="G629" i="5"/>
  <c r="E630" i="5"/>
  <c r="F630" i="5" s="1"/>
  <c r="G630" i="5"/>
  <c r="E631" i="5"/>
  <c r="F631" i="5" s="1"/>
  <c r="G631" i="5"/>
  <c r="E632" i="5"/>
  <c r="F632" i="5" s="1"/>
  <c r="G632" i="5"/>
  <c r="E633" i="5"/>
  <c r="F633" i="5" s="1"/>
  <c r="G633" i="5"/>
  <c r="E634" i="5"/>
  <c r="F634" i="5" s="1"/>
  <c r="G634" i="5"/>
  <c r="E635" i="5"/>
  <c r="F635" i="5" s="1"/>
  <c r="G635" i="5"/>
  <c r="E636" i="5"/>
  <c r="F636" i="5" s="1"/>
  <c r="G636" i="5"/>
  <c r="E637" i="5"/>
  <c r="F637" i="5" s="1"/>
  <c r="G637" i="5"/>
  <c r="E638" i="5"/>
  <c r="F638" i="5" s="1"/>
  <c r="G638" i="5"/>
  <c r="E639" i="5"/>
  <c r="F639" i="5" s="1"/>
  <c r="G639" i="5"/>
  <c r="E640" i="5"/>
  <c r="F640" i="5" s="1"/>
  <c r="G640" i="5"/>
  <c r="E641" i="5"/>
  <c r="F641" i="5" s="1"/>
  <c r="G641" i="5"/>
  <c r="E642" i="5"/>
  <c r="F642" i="5" s="1"/>
  <c r="G642" i="5"/>
  <c r="E643" i="5"/>
  <c r="F643" i="5" s="1"/>
  <c r="G643" i="5"/>
  <c r="E644" i="5"/>
  <c r="F644" i="5" s="1"/>
  <c r="G644" i="5"/>
  <c r="E645" i="5"/>
  <c r="F645" i="5" s="1"/>
  <c r="G645" i="5"/>
  <c r="E646" i="5"/>
  <c r="F646" i="5" s="1"/>
  <c r="G646" i="5"/>
  <c r="E647" i="5"/>
  <c r="F647" i="5" s="1"/>
  <c r="G647" i="5"/>
  <c r="E648" i="5"/>
  <c r="F648" i="5" s="1"/>
  <c r="G648" i="5"/>
  <c r="E649" i="5"/>
  <c r="F649" i="5" s="1"/>
  <c r="G649" i="5"/>
  <c r="E650" i="5"/>
  <c r="F650" i="5" s="1"/>
  <c r="G650" i="5"/>
  <c r="E651" i="5"/>
  <c r="F651" i="5" s="1"/>
  <c r="G651" i="5"/>
  <c r="E652" i="5"/>
  <c r="F652" i="5" s="1"/>
  <c r="G652" i="5"/>
  <c r="E653" i="5"/>
  <c r="F653" i="5" s="1"/>
  <c r="G653" i="5"/>
  <c r="E654" i="5"/>
  <c r="F654" i="5" s="1"/>
  <c r="G654" i="5"/>
  <c r="E655" i="5"/>
  <c r="F655" i="5" s="1"/>
  <c r="G655" i="5"/>
  <c r="E656" i="5"/>
  <c r="F656" i="5" s="1"/>
  <c r="G656" i="5"/>
  <c r="E657" i="5"/>
  <c r="F657" i="5" s="1"/>
  <c r="G657" i="5"/>
  <c r="E658" i="5"/>
  <c r="F658" i="5" s="1"/>
  <c r="G658" i="5"/>
  <c r="E659" i="5"/>
  <c r="F659" i="5" s="1"/>
  <c r="G659" i="5"/>
  <c r="E660" i="5"/>
  <c r="F660" i="5" s="1"/>
  <c r="G660" i="5"/>
  <c r="E661" i="5"/>
  <c r="F661" i="5" s="1"/>
  <c r="G661" i="5"/>
  <c r="E662" i="5"/>
  <c r="F662" i="5" s="1"/>
  <c r="G662" i="5"/>
  <c r="E663" i="5"/>
  <c r="F663" i="5" s="1"/>
  <c r="G663" i="5"/>
  <c r="E664" i="5"/>
  <c r="F664" i="5" s="1"/>
  <c r="G664" i="5"/>
  <c r="E665" i="5"/>
  <c r="F665" i="5" s="1"/>
  <c r="G665" i="5"/>
  <c r="E666" i="5"/>
  <c r="F666" i="5" s="1"/>
  <c r="G666" i="5"/>
  <c r="E667" i="5"/>
  <c r="F667" i="5" s="1"/>
  <c r="G667" i="5"/>
  <c r="E668" i="5"/>
  <c r="F668" i="5" s="1"/>
  <c r="G668" i="5"/>
  <c r="E669" i="5"/>
  <c r="F669" i="5" s="1"/>
  <c r="G669" i="5"/>
  <c r="E670" i="5"/>
  <c r="F670" i="5" s="1"/>
  <c r="G670" i="5"/>
  <c r="E671" i="5"/>
  <c r="F671" i="5" s="1"/>
  <c r="G671" i="5"/>
  <c r="E672" i="5"/>
  <c r="F672" i="5" s="1"/>
  <c r="G672" i="5"/>
  <c r="E673" i="5"/>
  <c r="F673" i="5" s="1"/>
  <c r="G673" i="5"/>
  <c r="E674" i="5"/>
  <c r="F674" i="5" s="1"/>
  <c r="G674" i="5"/>
  <c r="E675" i="5"/>
  <c r="F675" i="5" s="1"/>
  <c r="G675" i="5"/>
  <c r="E676" i="5"/>
  <c r="F676" i="5" s="1"/>
  <c r="G676" i="5"/>
  <c r="E677" i="5"/>
  <c r="F677" i="5" s="1"/>
  <c r="G677" i="5"/>
  <c r="E678" i="5"/>
  <c r="F678" i="5" s="1"/>
  <c r="G678" i="5"/>
  <c r="E679" i="5"/>
  <c r="F679" i="5" s="1"/>
  <c r="G679" i="5"/>
  <c r="E680" i="5"/>
  <c r="F680" i="5" s="1"/>
  <c r="G680" i="5"/>
  <c r="E681" i="5"/>
  <c r="F681" i="5" s="1"/>
  <c r="G681" i="5"/>
  <c r="E682" i="5"/>
  <c r="F682" i="5" s="1"/>
  <c r="G682" i="5"/>
  <c r="E683" i="5"/>
  <c r="F683" i="5" s="1"/>
  <c r="G683" i="5"/>
  <c r="E684" i="5"/>
  <c r="F684" i="5" s="1"/>
  <c r="G684" i="5"/>
  <c r="E685" i="5"/>
  <c r="F685" i="5" s="1"/>
  <c r="G685" i="5"/>
  <c r="E686" i="5"/>
  <c r="F686" i="5" s="1"/>
  <c r="G686" i="5"/>
  <c r="E687" i="5"/>
  <c r="F687" i="5" s="1"/>
  <c r="G687" i="5"/>
  <c r="E688" i="5"/>
  <c r="F688" i="5" s="1"/>
  <c r="G688" i="5"/>
  <c r="E689" i="5"/>
  <c r="F689" i="5" s="1"/>
  <c r="G689" i="5"/>
  <c r="E690" i="5"/>
  <c r="F690" i="5" s="1"/>
  <c r="G690" i="5"/>
  <c r="E691" i="5"/>
  <c r="F691" i="5" s="1"/>
  <c r="G691" i="5"/>
  <c r="E692" i="5"/>
  <c r="F692" i="5" s="1"/>
  <c r="G692" i="5"/>
  <c r="E693" i="5"/>
  <c r="F693" i="5" s="1"/>
  <c r="G693" i="5"/>
  <c r="E694" i="5"/>
  <c r="F694" i="5" s="1"/>
  <c r="G694" i="5"/>
  <c r="E695" i="5"/>
  <c r="F695" i="5" s="1"/>
  <c r="G695" i="5"/>
  <c r="E696" i="5"/>
  <c r="F696" i="5" s="1"/>
  <c r="G696" i="5"/>
  <c r="E697" i="5"/>
  <c r="F697" i="5" s="1"/>
  <c r="G697" i="5"/>
  <c r="E698" i="5"/>
  <c r="F698" i="5" s="1"/>
  <c r="G698" i="5"/>
  <c r="E699" i="5"/>
  <c r="F699" i="5" s="1"/>
  <c r="G699" i="5"/>
  <c r="E700" i="5"/>
  <c r="F700" i="5" s="1"/>
  <c r="G700" i="5"/>
  <c r="E701" i="5"/>
  <c r="F701" i="5" s="1"/>
  <c r="G701" i="5"/>
  <c r="E702" i="5"/>
  <c r="F702" i="5" s="1"/>
  <c r="G702" i="5"/>
  <c r="E703" i="5"/>
  <c r="F703" i="5" s="1"/>
  <c r="G703" i="5"/>
  <c r="E704" i="5"/>
  <c r="F704" i="5" s="1"/>
  <c r="G704" i="5"/>
  <c r="E705" i="5"/>
  <c r="F705" i="5" s="1"/>
  <c r="G705" i="5"/>
  <c r="E706" i="5"/>
  <c r="F706" i="5" s="1"/>
  <c r="G706" i="5"/>
  <c r="E707" i="5"/>
  <c r="F707" i="5" s="1"/>
  <c r="G707" i="5"/>
  <c r="E708" i="5"/>
  <c r="F708" i="5" s="1"/>
  <c r="G708" i="5"/>
  <c r="E709" i="5"/>
  <c r="F709" i="5" s="1"/>
  <c r="G709" i="5"/>
  <c r="E710" i="5"/>
  <c r="F710" i="5" s="1"/>
  <c r="G710" i="5"/>
  <c r="E711" i="5"/>
  <c r="F711" i="5" s="1"/>
  <c r="G711" i="5"/>
  <c r="E712" i="5"/>
  <c r="F712" i="5" s="1"/>
  <c r="G712" i="5"/>
  <c r="E713" i="5"/>
  <c r="F713" i="5" s="1"/>
  <c r="G713" i="5"/>
  <c r="E714" i="5"/>
  <c r="F714" i="5" s="1"/>
  <c r="G714" i="5"/>
  <c r="E715" i="5"/>
  <c r="F715" i="5" s="1"/>
  <c r="G715" i="5"/>
  <c r="E716" i="5"/>
  <c r="F716" i="5" s="1"/>
  <c r="G716" i="5"/>
  <c r="E717" i="5"/>
  <c r="F717" i="5" s="1"/>
  <c r="G717" i="5"/>
  <c r="E718" i="5"/>
  <c r="F718" i="5" s="1"/>
  <c r="G718" i="5"/>
  <c r="E719" i="5"/>
  <c r="F719" i="5" s="1"/>
  <c r="G719" i="5"/>
  <c r="E720" i="5"/>
  <c r="F720" i="5" s="1"/>
  <c r="G720" i="5"/>
  <c r="E721" i="5"/>
  <c r="F721" i="5" s="1"/>
  <c r="G721" i="5"/>
  <c r="E722" i="5"/>
  <c r="F722" i="5" s="1"/>
  <c r="G722" i="5"/>
  <c r="E723" i="5"/>
  <c r="F723" i="5" s="1"/>
  <c r="G723" i="5"/>
  <c r="E724" i="5"/>
  <c r="F724" i="5" s="1"/>
  <c r="G724" i="5"/>
  <c r="E725" i="5"/>
  <c r="F725" i="5" s="1"/>
  <c r="G725" i="5"/>
  <c r="E726" i="5"/>
  <c r="F726" i="5" s="1"/>
  <c r="G726" i="5"/>
  <c r="E727" i="5"/>
  <c r="F727" i="5" s="1"/>
  <c r="G727" i="5"/>
  <c r="E728" i="5"/>
  <c r="F728" i="5" s="1"/>
  <c r="G728" i="5"/>
  <c r="E729" i="5"/>
  <c r="F729" i="5" s="1"/>
  <c r="G729" i="5"/>
  <c r="E730" i="5"/>
  <c r="F730" i="5" s="1"/>
  <c r="G730" i="5"/>
  <c r="E731" i="5"/>
  <c r="F731" i="5" s="1"/>
  <c r="G731" i="5"/>
  <c r="E732" i="5"/>
  <c r="F732" i="5" s="1"/>
  <c r="G732" i="5"/>
  <c r="E733" i="5"/>
  <c r="F733" i="5" s="1"/>
  <c r="G733" i="5"/>
  <c r="E734" i="5"/>
  <c r="F734" i="5" s="1"/>
  <c r="G734" i="5"/>
  <c r="E735" i="5"/>
  <c r="F735" i="5" s="1"/>
  <c r="G735" i="5"/>
  <c r="E736" i="5"/>
  <c r="F736" i="5" s="1"/>
  <c r="G736" i="5"/>
  <c r="E737" i="5"/>
  <c r="F737" i="5" s="1"/>
  <c r="G737" i="5"/>
  <c r="E738" i="5"/>
  <c r="F738" i="5" s="1"/>
  <c r="G738" i="5"/>
  <c r="E739" i="5"/>
  <c r="F739" i="5" s="1"/>
  <c r="G739" i="5"/>
  <c r="E740" i="5"/>
  <c r="F740" i="5" s="1"/>
  <c r="G740" i="5"/>
  <c r="E741" i="5"/>
  <c r="F741" i="5" s="1"/>
  <c r="G741" i="5"/>
  <c r="E742" i="5"/>
  <c r="F742" i="5" s="1"/>
  <c r="G742" i="5"/>
  <c r="E743" i="5"/>
  <c r="F743" i="5" s="1"/>
  <c r="G743" i="5"/>
  <c r="E744" i="5"/>
  <c r="F744" i="5" s="1"/>
  <c r="G744" i="5"/>
  <c r="E745" i="5"/>
  <c r="F745" i="5" s="1"/>
  <c r="G745" i="5"/>
  <c r="E746" i="5"/>
  <c r="F746" i="5" s="1"/>
  <c r="G746" i="5"/>
  <c r="E747" i="5"/>
  <c r="F747" i="5" s="1"/>
  <c r="G747" i="5"/>
  <c r="E748" i="5"/>
  <c r="F748" i="5" s="1"/>
  <c r="G748" i="5"/>
  <c r="E749" i="5"/>
  <c r="F749" i="5" s="1"/>
  <c r="G749" i="5"/>
  <c r="E750" i="5"/>
  <c r="F750" i="5" s="1"/>
  <c r="G750" i="5"/>
  <c r="E751" i="5"/>
  <c r="F751" i="5" s="1"/>
  <c r="G751" i="5"/>
  <c r="E752" i="5"/>
  <c r="F752" i="5" s="1"/>
  <c r="G752" i="5"/>
  <c r="E753" i="5"/>
  <c r="F753" i="5" s="1"/>
  <c r="G753" i="5"/>
  <c r="E754" i="5"/>
  <c r="F754" i="5" s="1"/>
  <c r="G754" i="5"/>
  <c r="E755" i="5"/>
  <c r="F755" i="5" s="1"/>
  <c r="G755" i="5"/>
  <c r="E756" i="5"/>
  <c r="F756" i="5" s="1"/>
  <c r="G756" i="5"/>
  <c r="E757" i="5"/>
  <c r="F757" i="5" s="1"/>
  <c r="G757" i="5"/>
  <c r="E758" i="5"/>
  <c r="F758" i="5" s="1"/>
  <c r="G758" i="5"/>
  <c r="E759" i="5"/>
  <c r="F759" i="5" s="1"/>
  <c r="G759" i="5"/>
  <c r="E760" i="5"/>
  <c r="F760" i="5" s="1"/>
  <c r="G760" i="5"/>
  <c r="E761" i="5"/>
  <c r="F761" i="5" s="1"/>
  <c r="G761" i="5"/>
  <c r="E762" i="5"/>
  <c r="F762" i="5" s="1"/>
  <c r="G762" i="5"/>
  <c r="E763" i="5"/>
  <c r="F763" i="5" s="1"/>
  <c r="G763" i="5"/>
  <c r="E764" i="5"/>
  <c r="F764" i="5" s="1"/>
  <c r="G764" i="5"/>
  <c r="E765" i="5"/>
  <c r="F765" i="5" s="1"/>
  <c r="G765" i="5"/>
  <c r="E766" i="5"/>
  <c r="F766" i="5" s="1"/>
  <c r="G766" i="5"/>
  <c r="E767" i="5"/>
  <c r="F767" i="5" s="1"/>
  <c r="G767" i="5"/>
  <c r="E768" i="5"/>
  <c r="F768" i="5" s="1"/>
  <c r="G768" i="5"/>
  <c r="E769" i="5"/>
  <c r="F769" i="5" s="1"/>
  <c r="G769" i="5"/>
  <c r="E770" i="5"/>
  <c r="F770" i="5" s="1"/>
  <c r="G770" i="5"/>
  <c r="E771" i="5"/>
  <c r="F771" i="5" s="1"/>
  <c r="G771" i="5"/>
  <c r="E772" i="5"/>
  <c r="F772" i="5" s="1"/>
  <c r="G772" i="5"/>
  <c r="E773" i="5"/>
  <c r="F773" i="5" s="1"/>
  <c r="G773" i="5"/>
  <c r="E774" i="5"/>
  <c r="F774" i="5" s="1"/>
  <c r="G774" i="5"/>
  <c r="E775" i="5"/>
  <c r="F775" i="5" s="1"/>
  <c r="G775" i="5"/>
  <c r="E776" i="5"/>
  <c r="F776" i="5" s="1"/>
  <c r="G776" i="5"/>
  <c r="E777" i="5"/>
  <c r="F777" i="5" s="1"/>
  <c r="G777" i="5"/>
  <c r="E778" i="5"/>
  <c r="F778" i="5" s="1"/>
  <c r="G778" i="5"/>
  <c r="E779" i="5"/>
  <c r="F779" i="5" s="1"/>
  <c r="G779" i="5"/>
  <c r="E780" i="5"/>
  <c r="F780" i="5" s="1"/>
  <c r="G780" i="5"/>
  <c r="E781" i="5"/>
  <c r="F781" i="5" s="1"/>
  <c r="G781" i="5"/>
  <c r="E782" i="5"/>
  <c r="F782" i="5" s="1"/>
  <c r="G782" i="5"/>
  <c r="E783" i="5"/>
  <c r="F783" i="5" s="1"/>
  <c r="G783" i="5"/>
  <c r="E784" i="5"/>
  <c r="F784" i="5" s="1"/>
  <c r="G784" i="5"/>
  <c r="E785" i="5"/>
  <c r="F785" i="5" s="1"/>
  <c r="G785" i="5"/>
  <c r="E786" i="5"/>
  <c r="F786" i="5" s="1"/>
  <c r="G786" i="5"/>
  <c r="E787" i="5"/>
  <c r="F787" i="5" s="1"/>
  <c r="G787" i="5"/>
  <c r="E788" i="5"/>
  <c r="F788" i="5" s="1"/>
  <c r="G788" i="5"/>
  <c r="E789" i="5"/>
  <c r="F789" i="5" s="1"/>
  <c r="G789" i="5"/>
  <c r="E790" i="5"/>
  <c r="F790" i="5" s="1"/>
  <c r="G790" i="5"/>
  <c r="E791" i="5"/>
  <c r="F791" i="5" s="1"/>
  <c r="G791" i="5"/>
  <c r="E792" i="5"/>
  <c r="F792" i="5" s="1"/>
  <c r="G792" i="5"/>
  <c r="E793" i="5"/>
  <c r="F793" i="5" s="1"/>
  <c r="G793" i="5"/>
  <c r="E794" i="5"/>
  <c r="F794" i="5" s="1"/>
  <c r="G794" i="5"/>
  <c r="E795" i="5"/>
  <c r="F795" i="5" s="1"/>
  <c r="G795" i="5"/>
  <c r="E796" i="5"/>
  <c r="F796" i="5" s="1"/>
  <c r="G796" i="5"/>
  <c r="E797" i="5"/>
  <c r="F797" i="5" s="1"/>
  <c r="G797" i="5"/>
  <c r="E798" i="5"/>
  <c r="F798" i="5" s="1"/>
  <c r="G798" i="5"/>
  <c r="E799" i="5"/>
  <c r="F799" i="5" s="1"/>
  <c r="G799" i="5"/>
  <c r="E800" i="5"/>
  <c r="F800" i="5" s="1"/>
  <c r="G800" i="5"/>
  <c r="E801" i="5"/>
  <c r="F801" i="5" s="1"/>
  <c r="G801" i="5"/>
  <c r="E802" i="5"/>
  <c r="F802" i="5" s="1"/>
  <c r="G802" i="5"/>
  <c r="E803" i="5"/>
  <c r="F803" i="5" s="1"/>
  <c r="G803" i="5"/>
  <c r="E804" i="5"/>
  <c r="F804" i="5" s="1"/>
  <c r="G804" i="5"/>
  <c r="E805" i="5"/>
  <c r="F805" i="5" s="1"/>
  <c r="G805" i="5"/>
  <c r="E806" i="5"/>
  <c r="F806" i="5" s="1"/>
  <c r="G806" i="5"/>
  <c r="E807" i="5"/>
  <c r="F807" i="5" s="1"/>
  <c r="G807" i="5"/>
  <c r="E808" i="5"/>
  <c r="F808" i="5" s="1"/>
  <c r="G808" i="5"/>
  <c r="E809" i="5"/>
  <c r="F809" i="5" s="1"/>
  <c r="G809" i="5"/>
  <c r="E810" i="5"/>
  <c r="F810" i="5" s="1"/>
  <c r="G810" i="5"/>
  <c r="E811" i="5"/>
  <c r="F811" i="5" s="1"/>
  <c r="G811" i="5"/>
  <c r="E812" i="5"/>
  <c r="F812" i="5" s="1"/>
  <c r="G812" i="5"/>
  <c r="E813" i="5"/>
  <c r="F813" i="5" s="1"/>
  <c r="G813" i="5"/>
  <c r="E814" i="5"/>
  <c r="F814" i="5" s="1"/>
  <c r="G814" i="5"/>
  <c r="E815" i="5"/>
  <c r="F815" i="5" s="1"/>
  <c r="G815" i="5"/>
  <c r="E816" i="5"/>
  <c r="F816" i="5" s="1"/>
  <c r="G816" i="5"/>
  <c r="E817" i="5"/>
  <c r="F817" i="5" s="1"/>
  <c r="G817" i="5"/>
  <c r="E818" i="5"/>
  <c r="F818" i="5" s="1"/>
  <c r="G818" i="5"/>
  <c r="E819" i="5"/>
  <c r="F819" i="5" s="1"/>
  <c r="G819" i="5"/>
  <c r="E820" i="5"/>
  <c r="F820" i="5" s="1"/>
  <c r="G820" i="5"/>
  <c r="E821" i="5"/>
  <c r="F821" i="5" s="1"/>
  <c r="G821" i="5"/>
  <c r="E822" i="5"/>
  <c r="F822" i="5" s="1"/>
  <c r="G822" i="5"/>
  <c r="E823" i="5"/>
  <c r="F823" i="5" s="1"/>
  <c r="G823" i="5"/>
  <c r="E824" i="5"/>
  <c r="F824" i="5" s="1"/>
  <c r="G824" i="5"/>
  <c r="E825" i="5"/>
  <c r="F825" i="5" s="1"/>
  <c r="G825" i="5"/>
  <c r="E826" i="5"/>
  <c r="F826" i="5" s="1"/>
  <c r="G826" i="5"/>
  <c r="E827" i="5"/>
  <c r="F827" i="5" s="1"/>
  <c r="G827" i="5"/>
  <c r="E828" i="5"/>
  <c r="F828" i="5" s="1"/>
  <c r="G828" i="5"/>
  <c r="E829" i="5"/>
  <c r="F829" i="5" s="1"/>
  <c r="G829" i="5"/>
  <c r="E830" i="5"/>
  <c r="F830" i="5" s="1"/>
  <c r="G830" i="5"/>
  <c r="E831" i="5"/>
  <c r="F831" i="5" s="1"/>
  <c r="G831" i="5"/>
  <c r="E832" i="5"/>
  <c r="F832" i="5" s="1"/>
  <c r="G832" i="5"/>
  <c r="E833" i="5"/>
  <c r="F833" i="5" s="1"/>
  <c r="G833" i="5"/>
  <c r="E834" i="5"/>
  <c r="F834" i="5" s="1"/>
  <c r="G834" i="5"/>
  <c r="E835" i="5"/>
  <c r="F835" i="5" s="1"/>
  <c r="G835" i="5"/>
  <c r="E836" i="5"/>
  <c r="F836" i="5" s="1"/>
  <c r="G836" i="5"/>
  <c r="E837" i="5"/>
  <c r="F837" i="5" s="1"/>
  <c r="G837" i="5"/>
  <c r="E838" i="5"/>
  <c r="F838" i="5" s="1"/>
  <c r="G838" i="5"/>
  <c r="E839" i="5"/>
  <c r="F839" i="5" s="1"/>
  <c r="G839" i="5"/>
  <c r="E840" i="5"/>
  <c r="F840" i="5" s="1"/>
  <c r="G840" i="5"/>
  <c r="E841" i="5"/>
  <c r="F841" i="5" s="1"/>
  <c r="G841" i="5"/>
  <c r="E842" i="5"/>
  <c r="F842" i="5" s="1"/>
  <c r="G842" i="5"/>
  <c r="E843" i="5"/>
  <c r="F843" i="5" s="1"/>
  <c r="G843" i="5"/>
  <c r="E844" i="5"/>
  <c r="F844" i="5" s="1"/>
  <c r="G844" i="5"/>
  <c r="E845" i="5"/>
  <c r="F845" i="5" s="1"/>
  <c r="G845" i="5"/>
  <c r="E846" i="5"/>
  <c r="F846" i="5" s="1"/>
  <c r="G846" i="5"/>
  <c r="E847" i="5"/>
  <c r="F847" i="5" s="1"/>
  <c r="G847" i="5"/>
  <c r="E848" i="5"/>
  <c r="F848" i="5" s="1"/>
  <c r="G848" i="5"/>
  <c r="E849" i="5"/>
  <c r="F849" i="5" s="1"/>
  <c r="G849" i="5"/>
  <c r="E850" i="5"/>
  <c r="F850" i="5" s="1"/>
  <c r="G850" i="5"/>
  <c r="E851" i="5"/>
  <c r="F851" i="5" s="1"/>
  <c r="G851" i="5"/>
  <c r="E852" i="5"/>
  <c r="F852" i="5" s="1"/>
  <c r="G852" i="5"/>
  <c r="E853" i="5"/>
  <c r="F853" i="5" s="1"/>
  <c r="G853" i="5"/>
  <c r="E854" i="5"/>
  <c r="F854" i="5" s="1"/>
  <c r="G854" i="5"/>
  <c r="E855" i="5"/>
  <c r="F855" i="5" s="1"/>
  <c r="G855" i="5"/>
  <c r="E856" i="5"/>
  <c r="F856" i="5" s="1"/>
  <c r="G856" i="5"/>
  <c r="E857" i="5"/>
  <c r="F857" i="5" s="1"/>
  <c r="G857" i="5"/>
  <c r="E858" i="5"/>
  <c r="F858" i="5" s="1"/>
  <c r="G858" i="5"/>
  <c r="E859" i="5"/>
  <c r="F859" i="5" s="1"/>
  <c r="G859" i="5"/>
  <c r="E860" i="5"/>
  <c r="F860" i="5" s="1"/>
  <c r="G860" i="5"/>
  <c r="E861" i="5"/>
  <c r="F861" i="5" s="1"/>
  <c r="G861" i="5"/>
  <c r="E862" i="5"/>
  <c r="F862" i="5" s="1"/>
  <c r="G862" i="5"/>
  <c r="E863" i="5"/>
  <c r="F863" i="5" s="1"/>
  <c r="G863" i="5"/>
  <c r="E864" i="5"/>
  <c r="F864" i="5" s="1"/>
  <c r="G864" i="5"/>
  <c r="E865" i="5"/>
  <c r="F865" i="5" s="1"/>
  <c r="G865" i="5"/>
  <c r="E866" i="5"/>
  <c r="F866" i="5" s="1"/>
  <c r="G866" i="5"/>
  <c r="E867" i="5"/>
  <c r="F867" i="5" s="1"/>
  <c r="G867" i="5"/>
  <c r="E868" i="5"/>
  <c r="F868" i="5" s="1"/>
  <c r="G868" i="5"/>
  <c r="E869" i="5"/>
  <c r="F869" i="5" s="1"/>
  <c r="G869" i="5"/>
  <c r="E870" i="5"/>
  <c r="F870" i="5" s="1"/>
  <c r="G870" i="5"/>
  <c r="E871" i="5"/>
  <c r="F871" i="5" s="1"/>
  <c r="G871" i="5"/>
  <c r="E872" i="5"/>
  <c r="F872" i="5" s="1"/>
  <c r="G872" i="5"/>
  <c r="E873" i="5"/>
  <c r="F873" i="5" s="1"/>
  <c r="G873" i="5"/>
  <c r="E874" i="5"/>
  <c r="F874" i="5" s="1"/>
  <c r="G874" i="5"/>
  <c r="E875" i="5"/>
  <c r="F875" i="5" s="1"/>
  <c r="G875" i="5"/>
  <c r="E876" i="5"/>
  <c r="F876" i="5" s="1"/>
  <c r="G876" i="5"/>
  <c r="E877" i="5"/>
  <c r="F877" i="5" s="1"/>
  <c r="G877" i="5"/>
  <c r="E878" i="5"/>
  <c r="F878" i="5" s="1"/>
  <c r="G878" i="5"/>
  <c r="E879" i="5"/>
  <c r="F879" i="5" s="1"/>
  <c r="G879" i="5"/>
  <c r="E880" i="5"/>
  <c r="F880" i="5" s="1"/>
  <c r="G880" i="5"/>
  <c r="E881" i="5"/>
  <c r="F881" i="5" s="1"/>
  <c r="G881" i="5"/>
  <c r="E882" i="5"/>
  <c r="F882" i="5" s="1"/>
  <c r="G882" i="5"/>
  <c r="E883" i="5"/>
  <c r="F883" i="5" s="1"/>
  <c r="G883" i="5"/>
  <c r="E884" i="5"/>
  <c r="F884" i="5" s="1"/>
  <c r="G884" i="5"/>
  <c r="E885" i="5"/>
  <c r="F885" i="5" s="1"/>
  <c r="G885" i="5"/>
  <c r="E886" i="5"/>
  <c r="F886" i="5" s="1"/>
  <c r="G886" i="5"/>
  <c r="E887" i="5"/>
  <c r="F887" i="5" s="1"/>
  <c r="G887" i="5"/>
  <c r="E888" i="5"/>
  <c r="F888" i="5" s="1"/>
  <c r="G888" i="5"/>
  <c r="E889" i="5"/>
  <c r="F889" i="5" s="1"/>
  <c r="G889" i="5"/>
  <c r="E890" i="5"/>
  <c r="F890" i="5" s="1"/>
  <c r="G890" i="5"/>
  <c r="E891" i="5"/>
  <c r="F891" i="5" s="1"/>
  <c r="G891" i="5"/>
  <c r="E892" i="5"/>
  <c r="F892" i="5" s="1"/>
  <c r="G892" i="5"/>
  <c r="E893" i="5"/>
  <c r="F893" i="5" s="1"/>
  <c r="G893" i="5"/>
  <c r="E894" i="5"/>
  <c r="F894" i="5" s="1"/>
  <c r="G894" i="5"/>
  <c r="E895" i="5"/>
  <c r="F895" i="5" s="1"/>
  <c r="G895" i="5"/>
  <c r="E896" i="5"/>
  <c r="F896" i="5" s="1"/>
  <c r="G896" i="5"/>
  <c r="E897" i="5"/>
  <c r="F897" i="5" s="1"/>
  <c r="G897" i="5"/>
  <c r="E898" i="5"/>
  <c r="F898" i="5" s="1"/>
  <c r="G898" i="5"/>
  <c r="E899" i="5"/>
  <c r="F899" i="5" s="1"/>
  <c r="G899" i="5"/>
  <c r="E900" i="5"/>
  <c r="F900" i="5" s="1"/>
  <c r="G900" i="5"/>
  <c r="E901" i="5"/>
  <c r="F901" i="5" s="1"/>
  <c r="G901" i="5"/>
  <c r="E902" i="5"/>
  <c r="F902" i="5" s="1"/>
  <c r="G902" i="5"/>
  <c r="E903" i="5"/>
  <c r="F903" i="5" s="1"/>
  <c r="G903" i="5"/>
  <c r="E904" i="5"/>
  <c r="F904" i="5" s="1"/>
  <c r="G904" i="5"/>
  <c r="E905" i="5"/>
  <c r="F905" i="5" s="1"/>
  <c r="G905" i="5"/>
  <c r="E906" i="5"/>
  <c r="F906" i="5" s="1"/>
  <c r="G906" i="5"/>
  <c r="E907" i="5"/>
  <c r="F907" i="5" s="1"/>
  <c r="G907" i="5"/>
  <c r="E908" i="5"/>
  <c r="F908" i="5" s="1"/>
  <c r="G908" i="5"/>
  <c r="E909" i="5"/>
  <c r="F909" i="5" s="1"/>
  <c r="G909" i="5"/>
  <c r="E910" i="5"/>
  <c r="F910" i="5" s="1"/>
  <c r="G910" i="5"/>
  <c r="E911" i="5"/>
  <c r="F911" i="5" s="1"/>
  <c r="G911" i="5"/>
  <c r="E912" i="5"/>
  <c r="F912" i="5" s="1"/>
  <c r="G912" i="5"/>
  <c r="E913" i="5"/>
  <c r="F913" i="5" s="1"/>
  <c r="G913" i="5"/>
  <c r="E914" i="5"/>
  <c r="F914" i="5" s="1"/>
  <c r="G914" i="5"/>
  <c r="E915" i="5"/>
  <c r="F915" i="5" s="1"/>
  <c r="G915" i="5"/>
  <c r="E916" i="5"/>
  <c r="F916" i="5" s="1"/>
  <c r="G916" i="5"/>
  <c r="E917" i="5"/>
  <c r="F917" i="5" s="1"/>
  <c r="G917" i="5"/>
  <c r="E918" i="5"/>
  <c r="F918" i="5" s="1"/>
  <c r="G918" i="5"/>
  <c r="E919" i="5"/>
  <c r="F919" i="5" s="1"/>
  <c r="G919" i="5"/>
  <c r="E920" i="5"/>
  <c r="F920" i="5" s="1"/>
  <c r="G920" i="5"/>
  <c r="E921" i="5"/>
  <c r="F921" i="5" s="1"/>
  <c r="G921" i="5"/>
  <c r="E922" i="5"/>
  <c r="F922" i="5" s="1"/>
  <c r="G922" i="5"/>
  <c r="E923" i="5"/>
  <c r="F923" i="5" s="1"/>
  <c r="G923" i="5"/>
  <c r="E924" i="5"/>
  <c r="F924" i="5" s="1"/>
  <c r="G924" i="5"/>
  <c r="E925" i="5"/>
  <c r="F925" i="5" s="1"/>
  <c r="G925" i="5"/>
  <c r="E926" i="5"/>
  <c r="F926" i="5" s="1"/>
  <c r="G926" i="5"/>
  <c r="E927" i="5"/>
  <c r="F927" i="5" s="1"/>
  <c r="G927" i="5"/>
  <c r="E928" i="5"/>
  <c r="F928" i="5" s="1"/>
  <c r="G928" i="5"/>
  <c r="E929" i="5"/>
  <c r="F929" i="5" s="1"/>
  <c r="G929" i="5"/>
  <c r="E930" i="5"/>
  <c r="F930" i="5" s="1"/>
  <c r="G930" i="5"/>
  <c r="E931" i="5"/>
  <c r="F931" i="5" s="1"/>
  <c r="G931" i="5"/>
  <c r="E932" i="5"/>
  <c r="F932" i="5" s="1"/>
  <c r="G932" i="5"/>
  <c r="E933" i="5"/>
  <c r="F933" i="5" s="1"/>
  <c r="G933" i="5"/>
  <c r="E934" i="5"/>
  <c r="F934" i="5" s="1"/>
  <c r="G934" i="5"/>
  <c r="E935" i="5"/>
  <c r="F935" i="5" s="1"/>
  <c r="G935" i="5"/>
  <c r="E936" i="5"/>
  <c r="F936" i="5" s="1"/>
  <c r="G936" i="5"/>
  <c r="E937" i="5"/>
  <c r="F937" i="5" s="1"/>
  <c r="G937" i="5"/>
  <c r="E938" i="5"/>
  <c r="F938" i="5" s="1"/>
  <c r="G938" i="5"/>
  <c r="E939" i="5"/>
  <c r="F939" i="5" s="1"/>
  <c r="G939" i="5"/>
  <c r="E940" i="5"/>
  <c r="F940" i="5" s="1"/>
  <c r="G940" i="5"/>
  <c r="E941" i="5"/>
  <c r="F941" i="5" s="1"/>
  <c r="G941" i="5"/>
  <c r="E942" i="5"/>
  <c r="F942" i="5" s="1"/>
  <c r="G942" i="5"/>
  <c r="E943" i="5"/>
  <c r="F943" i="5" s="1"/>
  <c r="G943" i="5"/>
  <c r="E944" i="5"/>
  <c r="F944" i="5" s="1"/>
  <c r="G944" i="5"/>
  <c r="E945" i="5"/>
  <c r="F945" i="5" s="1"/>
  <c r="G945" i="5"/>
  <c r="E946" i="5"/>
  <c r="F946" i="5" s="1"/>
  <c r="G946" i="5"/>
  <c r="E947" i="5"/>
  <c r="F947" i="5" s="1"/>
  <c r="G947" i="5"/>
  <c r="E948" i="5"/>
  <c r="F948" i="5" s="1"/>
  <c r="G948" i="5"/>
  <c r="E949" i="5"/>
  <c r="F949" i="5" s="1"/>
  <c r="G949" i="5"/>
  <c r="E950" i="5"/>
  <c r="F950" i="5" s="1"/>
  <c r="G950" i="5"/>
  <c r="E951" i="5"/>
  <c r="F951" i="5" s="1"/>
  <c r="G951" i="5"/>
  <c r="E952" i="5"/>
  <c r="F952" i="5" s="1"/>
  <c r="G952" i="5"/>
  <c r="E953" i="5"/>
  <c r="F953" i="5" s="1"/>
  <c r="G953" i="5"/>
  <c r="E954" i="5"/>
  <c r="F954" i="5" s="1"/>
  <c r="G954" i="5"/>
  <c r="E955" i="5"/>
  <c r="F955" i="5" s="1"/>
  <c r="G955" i="5"/>
  <c r="E956" i="5"/>
  <c r="F956" i="5" s="1"/>
  <c r="G956" i="5"/>
  <c r="E957" i="5"/>
  <c r="F957" i="5" s="1"/>
  <c r="G957" i="5"/>
  <c r="E958" i="5"/>
  <c r="F958" i="5" s="1"/>
  <c r="G958" i="5"/>
  <c r="E959" i="5"/>
  <c r="F959" i="5" s="1"/>
  <c r="G959" i="5"/>
  <c r="E960" i="5"/>
  <c r="F960" i="5" s="1"/>
  <c r="G960" i="5"/>
  <c r="E961" i="5"/>
  <c r="F961" i="5" s="1"/>
  <c r="G961" i="5"/>
  <c r="E962" i="5"/>
  <c r="F962" i="5" s="1"/>
  <c r="G962" i="5"/>
  <c r="E963" i="5"/>
  <c r="F963" i="5" s="1"/>
  <c r="G963" i="5"/>
  <c r="E964" i="5"/>
  <c r="F964" i="5" s="1"/>
  <c r="G964" i="5"/>
  <c r="E965" i="5"/>
  <c r="F965" i="5" s="1"/>
  <c r="G965" i="5"/>
  <c r="E966" i="5"/>
  <c r="F966" i="5" s="1"/>
  <c r="G966" i="5"/>
  <c r="E967" i="5"/>
  <c r="F967" i="5" s="1"/>
  <c r="G967" i="5"/>
  <c r="E968" i="5"/>
  <c r="F968" i="5" s="1"/>
  <c r="G968" i="5"/>
  <c r="E969" i="5"/>
  <c r="F969" i="5" s="1"/>
  <c r="G969" i="5"/>
  <c r="E970" i="5"/>
  <c r="F970" i="5" s="1"/>
  <c r="G970" i="5"/>
  <c r="E971" i="5"/>
  <c r="F971" i="5" s="1"/>
  <c r="G971" i="5"/>
  <c r="E972" i="5"/>
  <c r="F972" i="5" s="1"/>
  <c r="G972" i="5"/>
  <c r="E973" i="5"/>
  <c r="F973" i="5" s="1"/>
  <c r="G973" i="5"/>
  <c r="E974" i="5"/>
  <c r="F974" i="5" s="1"/>
  <c r="G974" i="5"/>
  <c r="E975" i="5"/>
  <c r="F975" i="5" s="1"/>
  <c r="G975" i="5"/>
  <c r="E976" i="5"/>
  <c r="F976" i="5" s="1"/>
  <c r="G976" i="5"/>
  <c r="E977" i="5"/>
  <c r="F977" i="5" s="1"/>
  <c r="G977" i="5"/>
  <c r="E978" i="5"/>
  <c r="F978" i="5" s="1"/>
  <c r="G978" i="5"/>
  <c r="E979" i="5"/>
  <c r="F979" i="5" s="1"/>
  <c r="G979" i="5"/>
  <c r="E980" i="5"/>
  <c r="F980" i="5" s="1"/>
  <c r="G980" i="5"/>
  <c r="E981" i="5"/>
  <c r="F981" i="5" s="1"/>
  <c r="G981" i="5"/>
  <c r="E982" i="5"/>
  <c r="F982" i="5" s="1"/>
  <c r="G982" i="5"/>
  <c r="E983" i="5"/>
  <c r="F983" i="5" s="1"/>
  <c r="G983" i="5"/>
  <c r="E984" i="5"/>
  <c r="F984" i="5" s="1"/>
  <c r="G984" i="5"/>
  <c r="E985" i="5"/>
  <c r="F985" i="5" s="1"/>
  <c r="G985" i="5"/>
  <c r="E986" i="5"/>
  <c r="F986" i="5" s="1"/>
  <c r="G986" i="5"/>
  <c r="E987" i="5"/>
  <c r="F987" i="5" s="1"/>
  <c r="G987" i="5"/>
  <c r="E988" i="5"/>
  <c r="F988" i="5" s="1"/>
  <c r="G988" i="5"/>
  <c r="E989" i="5"/>
  <c r="F989" i="5" s="1"/>
  <c r="G989" i="5"/>
  <c r="E990" i="5"/>
  <c r="F990" i="5" s="1"/>
  <c r="G990" i="5"/>
  <c r="E991" i="5"/>
  <c r="F991" i="5" s="1"/>
  <c r="G991" i="5"/>
  <c r="E992" i="5"/>
  <c r="F992" i="5" s="1"/>
  <c r="G992" i="5"/>
  <c r="E993" i="5"/>
  <c r="F993" i="5" s="1"/>
  <c r="G993" i="5"/>
  <c r="E994" i="5"/>
  <c r="F994" i="5" s="1"/>
  <c r="G994" i="5"/>
  <c r="E995" i="5"/>
  <c r="F995" i="5" s="1"/>
  <c r="G995" i="5"/>
  <c r="E996" i="5"/>
  <c r="F996" i="5" s="1"/>
  <c r="G996" i="5"/>
  <c r="E997" i="5"/>
  <c r="F997" i="5" s="1"/>
  <c r="G997" i="5"/>
  <c r="E998" i="5"/>
  <c r="F998" i="5" s="1"/>
  <c r="G998" i="5"/>
  <c r="E999" i="5"/>
  <c r="F999" i="5" s="1"/>
  <c r="G999" i="5"/>
  <c r="E1000" i="5"/>
  <c r="F1000" i="5" s="1"/>
  <c r="G1000" i="5"/>
  <c r="E1001" i="5"/>
  <c r="F1001" i="5" s="1"/>
  <c r="G1001" i="5"/>
  <c r="E1002" i="5"/>
  <c r="F1002" i="5" s="1"/>
  <c r="G1002" i="5"/>
  <c r="E1003" i="5"/>
  <c r="F1003" i="5" s="1"/>
  <c r="G1003" i="5"/>
  <c r="E1004" i="5"/>
  <c r="F1004" i="5" s="1"/>
  <c r="G1004" i="5"/>
  <c r="E1005" i="5"/>
  <c r="F1005" i="5" s="1"/>
  <c r="G1005" i="5"/>
  <c r="E1006" i="5"/>
  <c r="F1006" i="5" s="1"/>
  <c r="G1006" i="5"/>
  <c r="E1007" i="5"/>
  <c r="F1007" i="5" s="1"/>
  <c r="G1007" i="5"/>
  <c r="E1008" i="5"/>
  <c r="F1008" i="5" s="1"/>
  <c r="G1008" i="5"/>
  <c r="E1009" i="5"/>
  <c r="F1009" i="5" s="1"/>
  <c r="G1009" i="5"/>
  <c r="E1010" i="5"/>
  <c r="F1010" i="5" s="1"/>
  <c r="G1010" i="5"/>
  <c r="E1011" i="5"/>
  <c r="F1011" i="5" s="1"/>
  <c r="G1011" i="5"/>
  <c r="E1012" i="5"/>
  <c r="F1012" i="5" s="1"/>
  <c r="G1012" i="5"/>
  <c r="E1013" i="5"/>
  <c r="F1013" i="5" s="1"/>
  <c r="G1013" i="5"/>
  <c r="E1014" i="5"/>
  <c r="F1014" i="5" s="1"/>
  <c r="G1014" i="5"/>
  <c r="E1015" i="5"/>
  <c r="F1015" i="5" s="1"/>
  <c r="G1015" i="5"/>
  <c r="E1016" i="5"/>
  <c r="F1016" i="5" s="1"/>
  <c r="G1016" i="5"/>
  <c r="E1017" i="5"/>
  <c r="F1017" i="5" s="1"/>
  <c r="G1017" i="5"/>
  <c r="E1018" i="5"/>
  <c r="F1018" i="5" s="1"/>
  <c r="G1018" i="5"/>
  <c r="E1019" i="5"/>
  <c r="F1019" i="5" s="1"/>
  <c r="G1019" i="5"/>
  <c r="E1020" i="5"/>
  <c r="F1020" i="5" s="1"/>
  <c r="G1020" i="5"/>
  <c r="E1021" i="5"/>
  <c r="F1021" i="5" s="1"/>
  <c r="G1021" i="5"/>
  <c r="E1022" i="5"/>
  <c r="F1022" i="5" s="1"/>
  <c r="G1022" i="5"/>
  <c r="E1023" i="5"/>
  <c r="F1023" i="5" s="1"/>
  <c r="G1023" i="5"/>
  <c r="E1024" i="5"/>
  <c r="F1024" i="5" s="1"/>
  <c r="G1024" i="5"/>
  <c r="E1025" i="5"/>
  <c r="F1025" i="5" s="1"/>
  <c r="G1025" i="5"/>
  <c r="E1026" i="5"/>
  <c r="F1026" i="5" s="1"/>
  <c r="G1026" i="5"/>
  <c r="E1027" i="5"/>
  <c r="F1027" i="5" s="1"/>
  <c r="G1027" i="5"/>
  <c r="E1028" i="5"/>
  <c r="F1028" i="5" s="1"/>
  <c r="G1028" i="5"/>
  <c r="E1029" i="5"/>
  <c r="F1029" i="5" s="1"/>
  <c r="G1029" i="5"/>
  <c r="E1030" i="5"/>
  <c r="F1030" i="5" s="1"/>
  <c r="G1030" i="5"/>
  <c r="E1031" i="5"/>
  <c r="F1031" i="5" s="1"/>
  <c r="G1031" i="5"/>
  <c r="E1032" i="5"/>
  <c r="F1032" i="5" s="1"/>
  <c r="G1032" i="5"/>
  <c r="E1033" i="5"/>
  <c r="F1033" i="5" s="1"/>
  <c r="G1033" i="5"/>
  <c r="E1034" i="5"/>
  <c r="F1034" i="5" s="1"/>
  <c r="G1034" i="5"/>
  <c r="E1035" i="5"/>
  <c r="F1035" i="5" s="1"/>
  <c r="G1035" i="5"/>
  <c r="E1036" i="5"/>
  <c r="F1036" i="5" s="1"/>
  <c r="G1036" i="5"/>
  <c r="E1037" i="5"/>
  <c r="F1037" i="5" s="1"/>
  <c r="G1037" i="5"/>
  <c r="E1038" i="5"/>
  <c r="F1038" i="5" s="1"/>
  <c r="G1038" i="5"/>
  <c r="E1039" i="5"/>
  <c r="F1039" i="5" s="1"/>
  <c r="G1039" i="5"/>
  <c r="E1040" i="5"/>
  <c r="F1040" i="5" s="1"/>
  <c r="G1040" i="5"/>
  <c r="E1041" i="5"/>
  <c r="F1041" i="5" s="1"/>
  <c r="G1041" i="5"/>
  <c r="E1042" i="5"/>
  <c r="F1042" i="5" s="1"/>
  <c r="G1042" i="5"/>
  <c r="E1043" i="5"/>
  <c r="F1043" i="5" s="1"/>
  <c r="G1043" i="5"/>
  <c r="E1044" i="5"/>
  <c r="F1044" i="5" s="1"/>
  <c r="G1044" i="5"/>
  <c r="E1045" i="5"/>
  <c r="F1045" i="5" s="1"/>
  <c r="G1045" i="5"/>
  <c r="E1046" i="5"/>
  <c r="F1046" i="5" s="1"/>
  <c r="G1046" i="5"/>
  <c r="E1047" i="5"/>
  <c r="F1047" i="5" s="1"/>
  <c r="G1047" i="5"/>
  <c r="E1048" i="5"/>
  <c r="F1048" i="5" s="1"/>
  <c r="G1048" i="5"/>
  <c r="E1049" i="5"/>
  <c r="F1049" i="5" s="1"/>
  <c r="G1049" i="5"/>
  <c r="E1050" i="5"/>
  <c r="F1050" i="5" s="1"/>
  <c r="G1050" i="5"/>
  <c r="E1051" i="5"/>
  <c r="F1051" i="5" s="1"/>
  <c r="G1051" i="5"/>
  <c r="E1052" i="5"/>
  <c r="F1052" i="5" s="1"/>
  <c r="G1052" i="5"/>
  <c r="E1053" i="5"/>
  <c r="F1053" i="5" s="1"/>
  <c r="G1053" i="5"/>
  <c r="E1054" i="5"/>
  <c r="F1054" i="5" s="1"/>
  <c r="G1054" i="5"/>
  <c r="E1055" i="5"/>
  <c r="F1055" i="5" s="1"/>
  <c r="G1055" i="5"/>
  <c r="E1056" i="5"/>
  <c r="F1056" i="5" s="1"/>
  <c r="G1056" i="5"/>
  <c r="E1057" i="5"/>
  <c r="F1057" i="5" s="1"/>
  <c r="G1057" i="5"/>
  <c r="E1058" i="5"/>
  <c r="F1058" i="5" s="1"/>
  <c r="G1058" i="5"/>
  <c r="E1059" i="5"/>
  <c r="F1059" i="5" s="1"/>
  <c r="G1059" i="5"/>
  <c r="E1060" i="5"/>
  <c r="F1060" i="5" s="1"/>
  <c r="G1060" i="5"/>
  <c r="E1061" i="5"/>
  <c r="F1061" i="5" s="1"/>
  <c r="G1061" i="5"/>
  <c r="E1062" i="5"/>
  <c r="F1062" i="5" s="1"/>
  <c r="G1062" i="5"/>
  <c r="E1063" i="5"/>
  <c r="F1063" i="5" s="1"/>
  <c r="G1063" i="5"/>
  <c r="E1064" i="5"/>
  <c r="F1064" i="5" s="1"/>
  <c r="G1064" i="5"/>
  <c r="E1065" i="5"/>
  <c r="F1065" i="5" s="1"/>
  <c r="G1065" i="5"/>
  <c r="E1066" i="5"/>
  <c r="F1066" i="5" s="1"/>
  <c r="G1066" i="5"/>
  <c r="E1067" i="5"/>
  <c r="F1067" i="5" s="1"/>
  <c r="G1067" i="5"/>
  <c r="E1068" i="5"/>
  <c r="F1068" i="5" s="1"/>
  <c r="G1068" i="5"/>
  <c r="E1069" i="5"/>
  <c r="F1069" i="5" s="1"/>
  <c r="G1069" i="5"/>
  <c r="E1070" i="5"/>
  <c r="F1070" i="5" s="1"/>
  <c r="G1070" i="5"/>
  <c r="E1071" i="5"/>
  <c r="F1071" i="5" s="1"/>
  <c r="G1071" i="5"/>
  <c r="E1072" i="5"/>
  <c r="F1072" i="5" s="1"/>
  <c r="G1072" i="5"/>
  <c r="E1073" i="5"/>
  <c r="F1073" i="5" s="1"/>
  <c r="G1073" i="5"/>
  <c r="E1074" i="5"/>
  <c r="F1074" i="5" s="1"/>
  <c r="G1074" i="5"/>
  <c r="E1075" i="5"/>
  <c r="F1075" i="5" s="1"/>
  <c r="G1075" i="5"/>
  <c r="E1076" i="5"/>
  <c r="F1076" i="5" s="1"/>
  <c r="G1076" i="5"/>
  <c r="E1077" i="5"/>
  <c r="F1077" i="5" s="1"/>
  <c r="G1077" i="5"/>
  <c r="E1078" i="5"/>
  <c r="F1078" i="5" s="1"/>
  <c r="G1078" i="5"/>
  <c r="E1079" i="5"/>
  <c r="F1079" i="5" s="1"/>
  <c r="G1079" i="5"/>
  <c r="E1080" i="5"/>
  <c r="F1080" i="5" s="1"/>
  <c r="G1080" i="5"/>
  <c r="E1081" i="5"/>
  <c r="F1081" i="5" s="1"/>
  <c r="G1081" i="5"/>
  <c r="E1082" i="5"/>
  <c r="F1082" i="5" s="1"/>
  <c r="G1082" i="5"/>
  <c r="E1083" i="5"/>
  <c r="F1083" i="5" s="1"/>
  <c r="G1083" i="5"/>
  <c r="E1084" i="5"/>
  <c r="F1084" i="5" s="1"/>
  <c r="G1084" i="5"/>
  <c r="E1085" i="5"/>
  <c r="F1085" i="5" s="1"/>
  <c r="G1085" i="5"/>
  <c r="E1086" i="5"/>
  <c r="F1086" i="5" s="1"/>
  <c r="G1086" i="5"/>
  <c r="E1087" i="5"/>
  <c r="F1087" i="5" s="1"/>
  <c r="G1087" i="5"/>
  <c r="E1088" i="5"/>
  <c r="F1088" i="5" s="1"/>
  <c r="G1088" i="5"/>
  <c r="E1089" i="5"/>
  <c r="F1089" i="5" s="1"/>
  <c r="G1089" i="5"/>
  <c r="E1090" i="5"/>
  <c r="F1090" i="5" s="1"/>
  <c r="G1090" i="5"/>
  <c r="E1091" i="5"/>
  <c r="F1091" i="5" s="1"/>
  <c r="G1091" i="5"/>
  <c r="E1092" i="5"/>
  <c r="F1092" i="5" s="1"/>
  <c r="G1092" i="5"/>
  <c r="E1093" i="5"/>
  <c r="F1093" i="5" s="1"/>
  <c r="G1093" i="5"/>
  <c r="E1094" i="5"/>
  <c r="F1094" i="5" s="1"/>
  <c r="G1094" i="5"/>
  <c r="E1095" i="5"/>
  <c r="F1095" i="5" s="1"/>
  <c r="G1095" i="5"/>
  <c r="E1096" i="5"/>
  <c r="F1096" i="5" s="1"/>
  <c r="G1096" i="5"/>
  <c r="E1097" i="5"/>
  <c r="F1097" i="5" s="1"/>
  <c r="G1097" i="5"/>
  <c r="E1098" i="5"/>
  <c r="F1098" i="5" s="1"/>
  <c r="G1098" i="5"/>
  <c r="E1099" i="5"/>
  <c r="F1099" i="5" s="1"/>
  <c r="G1099" i="5"/>
  <c r="E1100" i="5"/>
  <c r="F1100" i="5" s="1"/>
  <c r="G1100" i="5"/>
  <c r="E1101" i="5"/>
  <c r="F1101" i="5" s="1"/>
  <c r="G1101" i="5"/>
  <c r="E1102" i="5"/>
  <c r="F1102" i="5" s="1"/>
  <c r="G1102" i="5"/>
  <c r="E1103" i="5"/>
  <c r="F1103" i="5" s="1"/>
  <c r="G1103" i="5"/>
  <c r="E1104" i="5"/>
  <c r="F1104" i="5" s="1"/>
  <c r="G1104" i="5"/>
  <c r="E1105" i="5"/>
  <c r="F1105" i="5" s="1"/>
  <c r="G1105" i="5"/>
  <c r="E1106" i="5"/>
  <c r="F1106" i="5" s="1"/>
  <c r="G1106" i="5"/>
  <c r="E1107" i="5"/>
  <c r="F1107" i="5" s="1"/>
  <c r="G1107" i="5"/>
  <c r="E1108" i="5"/>
  <c r="F1108" i="5" s="1"/>
  <c r="G1108" i="5"/>
  <c r="E1109" i="5"/>
  <c r="F1109" i="5" s="1"/>
  <c r="G1109" i="5"/>
  <c r="E1110" i="5"/>
  <c r="F1110" i="5" s="1"/>
  <c r="G1110" i="5"/>
  <c r="E1111" i="5"/>
  <c r="F1111" i="5" s="1"/>
  <c r="G1111" i="5"/>
  <c r="E1112" i="5"/>
  <c r="F1112" i="5" s="1"/>
  <c r="G1112" i="5"/>
  <c r="E1113" i="5"/>
  <c r="F1113" i="5" s="1"/>
  <c r="G1113" i="5"/>
  <c r="E1114" i="5"/>
  <c r="F1114" i="5" s="1"/>
  <c r="G1114" i="5"/>
  <c r="E1115" i="5"/>
  <c r="F1115" i="5" s="1"/>
  <c r="G1115" i="5"/>
  <c r="E1116" i="5"/>
  <c r="F1116" i="5" s="1"/>
  <c r="G1116" i="5"/>
  <c r="E1117" i="5"/>
  <c r="F1117" i="5" s="1"/>
  <c r="G1117" i="5"/>
  <c r="E1118" i="5"/>
  <c r="F1118" i="5" s="1"/>
  <c r="G1118" i="5"/>
  <c r="E1119" i="5"/>
  <c r="F1119" i="5" s="1"/>
  <c r="G1119" i="5"/>
  <c r="E1120" i="5"/>
  <c r="F1120" i="5" s="1"/>
  <c r="G1120" i="5"/>
  <c r="E1121" i="5"/>
  <c r="F1121" i="5" s="1"/>
  <c r="G1121" i="5"/>
  <c r="E1122" i="5"/>
  <c r="F1122" i="5" s="1"/>
  <c r="G1122" i="5"/>
  <c r="E1123" i="5"/>
  <c r="F1123" i="5" s="1"/>
  <c r="G1123" i="5"/>
  <c r="E1124" i="5"/>
  <c r="F1124" i="5" s="1"/>
  <c r="G1124" i="5"/>
  <c r="E1125" i="5"/>
  <c r="F1125" i="5" s="1"/>
  <c r="G1125" i="5"/>
  <c r="E1126" i="5"/>
  <c r="F1126" i="5" s="1"/>
  <c r="G1126" i="5"/>
  <c r="E1127" i="5"/>
  <c r="F1127" i="5" s="1"/>
  <c r="G1127" i="5"/>
  <c r="E1128" i="5"/>
  <c r="F1128" i="5" s="1"/>
  <c r="G1128" i="5"/>
  <c r="E1129" i="5"/>
  <c r="F1129" i="5" s="1"/>
  <c r="G1129" i="5"/>
  <c r="E1130" i="5"/>
  <c r="F1130" i="5" s="1"/>
  <c r="G1130" i="5"/>
  <c r="E1131" i="5"/>
  <c r="F1131" i="5" s="1"/>
  <c r="G1131" i="5"/>
  <c r="E1132" i="5"/>
  <c r="F1132" i="5" s="1"/>
  <c r="G1132" i="5"/>
  <c r="E1133" i="5"/>
  <c r="F1133" i="5" s="1"/>
  <c r="G1133" i="5"/>
  <c r="E1134" i="5"/>
  <c r="F1134" i="5" s="1"/>
  <c r="G1134" i="5"/>
  <c r="E1135" i="5"/>
  <c r="F1135" i="5" s="1"/>
  <c r="G1135" i="5"/>
  <c r="E1136" i="5"/>
  <c r="F1136" i="5" s="1"/>
  <c r="G1136" i="5"/>
  <c r="E1137" i="5"/>
  <c r="F1137" i="5" s="1"/>
  <c r="G1137" i="5"/>
  <c r="E1138" i="5"/>
  <c r="F1138" i="5" s="1"/>
  <c r="G1138" i="5"/>
  <c r="E1139" i="5"/>
  <c r="F1139" i="5" s="1"/>
  <c r="G1139" i="5"/>
  <c r="E1140" i="5"/>
  <c r="F1140" i="5" s="1"/>
  <c r="G1140" i="5"/>
  <c r="E1141" i="5"/>
  <c r="F1141" i="5" s="1"/>
  <c r="G1141" i="5"/>
  <c r="E1142" i="5"/>
  <c r="F1142" i="5" s="1"/>
  <c r="G1142" i="5"/>
  <c r="E1143" i="5"/>
  <c r="F1143" i="5" s="1"/>
  <c r="G1143" i="5"/>
  <c r="E1144" i="5"/>
  <c r="F1144" i="5" s="1"/>
  <c r="G1144" i="5"/>
  <c r="E1145" i="5"/>
  <c r="F1145" i="5" s="1"/>
  <c r="G1145" i="5"/>
  <c r="E1146" i="5"/>
  <c r="F1146" i="5" s="1"/>
  <c r="G1146" i="5"/>
  <c r="E1147" i="5"/>
  <c r="F1147" i="5" s="1"/>
  <c r="G1147" i="5"/>
  <c r="E1148" i="5"/>
  <c r="F1148" i="5" s="1"/>
  <c r="G1148" i="5"/>
  <c r="E1149" i="5"/>
  <c r="F1149" i="5" s="1"/>
  <c r="G1149" i="5"/>
  <c r="E1150" i="5"/>
  <c r="F1150" i="5" s="1"/>
  <c r="G1150" i="5"/>
  <c r="E1151" i="5"/>
  <c r="F1151" i="5" s="1"/>
  <c r="G1151" i="5"/>
  <c r="E1152" i="5"/>
  <c r="F1152" i="5" s="1"/>
  <c r="G1152" i="5"/>
  <c r="E1153" i="5"/>
  <c r="F1153" i="5" s="1"/>
  <c r="G1153" i="5"/>
  <c r="E1154" i="5"/>
  <c r="F1154" i="5" s="1"/>
  <c r="G1154" i="5"/>
  <c r="E1155" i="5"/>
  <c r="F1155" i="5" s="1"/>
  <c r="G1155" i="5"/>
  <c r="E1156" i="5"/>
  <c r="F1156" i="5" s="1"/>
  <c r="G1156" i="5"/>
  <c r="E1157" i="5"/>
  <c r="F1157" i="5" s="1"/>
  <c r="G1157" i="5"/>
  <c r="E1158" i="5"/>
  <c r="F1158" i="5" s="1"/>
  <c r="G1158" i="5"/>
  <c r="E1159" i="5"/>
  <c r="F1159" i="5" s="1"/>
  <c r="G1159" i="5"/>
  <c r="E1160" i="5"/>
  <c r="F1160" i="5" s="1"/>
  <c r="G1160" i="5"/>
  <c r="E1161" i="5"/>
  <c r="F1161" i="5" s="1"/>
  <c r="G1161" i="5"/>
  <c r="E1162" i="5"/>
  <c r="F1162" i="5" s="1"/>
  <c r="G1162" i="5"/>
  <c r="E1163" i="5"/>
  <c r="F1163" i="5" s="1"/>
  <c r="G1163" i="5"/>
  <c r="E1164" i="5"/>
  <c r="F1164" i="5" s="1"/>
  <c r="G1164" i="5"/>
  <c r="E1165" i="5"/>
  <c r="F1165" i="5" s="1"/>
  <c r="G1165" i="5"/>
  <c r="E1166" i="5"/>
  <c r="F1166" i="5" s="1"/>
  <c r="G1166" i="5"/>
  <c r="E1167" i="5"/>
  <c r="F1167" i="5" s="1"/>
  <c r="G1167" i="5"/>
  <c r="E1168" i="5"/>
  <c r="F1168" i="5" s="1"/>
  <c r="G1168" i="5"/>
  <c r="E1169" i="5"/>
  <c r="F1169" i="5" s="1"/>
  <c r="G1169" i="5"/>
  <c r="E1170" i="5"/>
  <c r="F1170" i="5" s="1"/>
  <c r="G1170" i="5"/>
  <c r="E1171" i="5"/>
  <c r="F1171" i="5" s="1"/>
  <c r="G1171" i="5"/>
  <c r="E1172" i="5"/>
  <c r="F1172" i="5" s="1"/>
  <c r="G1172" i="5"/>
  <c r="E1173" i="5"/>
  <c r="F1173" i="5" s="1"/>
  <c r="G1173" i="5"/>
  <c r="E1174" i="5"/>
  <c r="F1174" i="5" s="1"/>
  <c r="G1174" i="5"/>
  <c r="E1175" i="5"/>
  <c r="F1175" i="5" s="1"/>
  <c r="G1175" i="5"/>
  <c r="E1176" i="5"/>
  <c r="F1176" i="5" s="1"/>
  <c r="G1176" i="5"/>
  <c r="E1177" i="5"/>
  <c r="F1177" i="5" s="1"/>
  <c r="G1177" i="5"/>
  <c r="E1178" i="5"/>
  <c r="F1178" i="5" s="1"/>
  <c r="G1178" i="5"/>
  <c r="E1179" i="5"/>
  <c r="F1179" i="5" s="1"/>
  <c r="G1179" i="5"/>
  <c r="E1180" i="5"/>
  <c r="F1180" i="5" s="1"/>
  <c r="G1180" i="5"/>
  <c r="E1181" i="5"/>
  <c r="F1181" i="5" s="1"/>
  <c r="G1181" i="5"/>
  <c r="E1182" i="5"/>
  <c r="F1182" i="5" s="1"/>
  <c r="G1182" i="5"/>
  <c r="E1183" i="5"/>
  <c r="F1183" i="5" s="1"/>
  <c r="G1183" i="5"/>
  <c r="E1184" i="5"/>
  <c r="F1184" i="5" s="1"/>
  <c r="G1184" i="5"/>
  <c r="E1185" i="5"/>
  <c r="F1185" i="5" s="1"/>
  <c r="G1185" i="5"/>
  <c r="E1186" i="5"/>
  <c r="F1186" i="5" s="1"/>
  <c r="G1186" i="5"/>
  <c r="E1187" i="5"/>
  <c r="F1187" i="5" s="1"/>
  <c r="G1187" i="5"/>
  <c r="E1188" i="5"/>
  <c r="F1188" i="5" s="1"/>
  <c r="G1188" i="5"/>
  <c r="E1189" i="5"/>
  <c r="F1189" i="5" s="1"/>
  <c r="G1189" i="5"/>
  <c r="E1190" i="5"/>
  <c r="F1190" i="5" s="1"/>
  <c r="G1190" i="5"/>
  <c r="E1191" i="5"/>
  <c r="F1191" i="5" s="1"/>
  <c r="G1191" i="5"/>
  <c r="E1192" i="5"/>
  <c r="F1192" i="5" s="1"/>
  <c r="G1192" i="5"/>
  <c r="E1193" i="5"/>
  <c r="F1193" i="5" s="1"/>
  <c r="G1193" i="5"/>
  <c r="E1194" i="5"/>
  <c r="F1194" i="5" s="1"/>
  <c r="G1194" i="5"/>
  <c r="E1195" i="5"/>
  <c r="F1195" i="5" s="1"/>
  <c r="G1195" i="5"/>
  <c r="E1196" i="5"/>
  <c r="F1196" i="5" s="1"/>
  <c r="G1196" i="5"/>
  <c r="E1197" i="5"/>
  <c r="F1197" i="5" s="1"/>
  <c r="G1197" i="5"/>
  <c r="E1198" i="5"/>
  <c r="F1198" i="5" s="1"/>
  <c r="G1198" i="5"/>
  <c r="E1199" i="5"/>
  <c r="F1199" i="5" s="1"/>
  <c r="G1199" i="5"/>
  <c r="E1200" i="5"/>
  <c r="F1200" i="5" s="1"/>
  <c r="G1200" i="5"/>
  <c r="E1201" i="5"/>
  <c r="F1201" i="5" s="1"/>
  <c r="G1201" i="5"/>
  <c r="E1202" i="5"/>
  <c r="F1202" i="5" s="1"/>
  <c r="G1202" i="5"/>
  <c r="E1203" i="5"/>
  <c r="F1203" i="5" s="1"/>
  <c r="G1203" i="5"/>
  <c r="E1204" i="5"/>
  <c r="F1204" i="5" s="1"/>
  <c r="G1204" i="5"/>
  <c r="E1205" i="5"/>
  <c r="F1205" i="5" s="1"/>
  <c r="G1205" i="5"/>
  <c r="E1206" i="5"/>
  <c r="F1206" i="5" s="1"/>
  <c r="G1206" i="5"/>
  <c r="E1207" i="5"/>
  <c r="F1207" i="5" s="1"/>
  <c r="G1207" i="5"/>
  <c r="E1208" i="5"/>
  <c r="F1208" i="5" s="1"/>
  <c r="G1208" i="5"/>
  <c r="E1209" i="5"/>
  <c r="F1209" i="5" s="1"/>
  <c r="G1209" i="5"/>
  <c r="E1210" i="5"/>
  <c r="F1210" i="5" s="1"/>
  <c r="G1210" i="5"/>
  <c r="E1211" i="5"/>
  <c r="F1211" i="5" s="1"/>
  <c r="G1211" i="5"/>
  <c r="E1212" i="5"/>
  <c r="F1212" i="5" s="1"/>
  <c r="G1212" i="5"/>
  <c r="E1213" i="5"/>
  <c r="F1213" i="5" s="1"/>
  <c r="G1213" i="5"/>
  <c r="E1214" i="5"/>
  <c r="F1214" i="5" s="1"/>
  <c r="G1214" i="5"/>
  <c r="E1215" i="5"/>
  <c r="F1215" i="5" s="1"/>
  <c r="G1215" i="5"/>
  <c r="E1216" i="5"/>
  <c r="F1216" i="5" s="1"/>
  <c r="G1216" i="5"/>
  <c r="E1217" i="5"/>
  <c r="F1217" i="5" s="1"/>
  <c r="G1217" i="5"/>
  <c r="E1218" i="5"/>
  <c r="F1218" i="5" s="1"/>
  <c r="G1218" i="5"/>
  <c r="E1219" i="5"/>
  <c r="F1219" i="5" s="1"/>
  <c r="G1219" i="5"/>
  <c r="E1220" i="5"/>
  <c r="F1220" i="5" s="1"/>
  <c r="G1220" i="5"/>
  <c r="E1221" i="5"/>
  <c r="F1221" i="5" s="1"/>
  <c r="G1221" i="5"/>
  <c r="E1222" i="5"/>
  <c r="F1222" i="5" s="1"/>
  <c r="G1222" i="5"/>
  <c r="E1223" i="5"/>
  <c r="F1223" i="5" s="1"/>
  <c r="G1223" i="5"/>
  <c r="E1224" i="5"/>
  <c r="F1224" i="5" s="1"/>
  <c r="G1224" i="5"/>
  <c r="E1225" i="5"/>
  <c r="F1225" i="5" s="1"/>
  <c r="G1225" i="5"/>
  <c r="E1226" i="5"/>
  <c r="F1226" i="5" s="1"/>
  <c r="G1226" i="5"/>
  <c r="E1227" i="5"/>
  <c r="F1227" i="5" s="1"/>
  <c r="G1227" i="5"/>
  <c r="E1228" i="5"/>
  <c r="F1228" i="5" s="1"/>
  <c r="G1228" i="5"/>
  <c r="E1229" i="5"/>
  <c r="F1229" i="5" s="1"/>
  <c r="G1229" i="5"/>
  <c r="E1230" i="5"/>
  <c r="F1230" i="5" s="1"/>
  <c r="G1230" i="5"/>
  <c r="E1231" i="5"/>
  <c r="F1231" i="5" s="1"/>
  <c r="G1231" i="5"/>
  <c r="E1232" i="5"/>
  <c r="F1232" i="5" s="1"/>
  <c r="G1232" i="5"/>
  <c r="E1233" i="5"/>
  <c r="F1233" i="5" s="1"/>
  <c r="G1233" i="5"/>
  <c r="E1234" i="5"/>
  <c r="F1234" i="5" s="1"/>
  <c r="G1234" i="5"/>
  <c r="E1235" i="5"/>
  <c r="F1235" i="5" s="1"/>
  <c r="G1235" i="5"/>
  <c r="E1236" i="5"/>
  <c r="F1236" i="5" s="1"/>
  <c r="G1236" i="5"/>
  <c r="E1237" i="5"/>
  <c r="F1237" i="5" s="1"/>
  <c r="G1237" i="5"/>
  <c r="E1238" i="5"/>
  <c r="F1238" i="5" s="1"/>
  <c r="G1238" i="5"/>
  <c r="E1239" i="5"/>
  <c r="F1239" i="5" s="1"/>
  <c r="G1239" i="5"/>
  <c r="E1240" i="5"/>
  <c r="F1240" i="5" s="1"/>
  <c r="G1240" i="5"/>
  <c r="E1241" i="5"/>
  <c r="F1241" i="5" s="1"/>
  <c r="G1241" i="5"/>
  <c r="E1242" i="5"/>
  <c r="F1242" i="5" s="1"/>
  <c r="G1242" i="5"/>
  <c r="E1243" i="5"/>
  <c r="F1243" i="5" s="1"/>
  <c r="G1243" i="5"/>
  <c r="E1244" i="5"/>
  <c r="F1244" i="5" s="1"/>
  <c r="G1244" i="5"/>
  <c r="E1245" i="5"/>
  <c r="F1245" i="5" s="1"/>
  <c r="G1245" i="5"/>
  <c r="E1246" i="5"/>
  <c r="F1246" i="5" s="1"/>
  <c r="G1246" i="5"/>
  <c r="E1247" i="5"/>
  <c r="F1247" i="5" s="1"/>
  <c r="G1247" i="5"/>
  <c r="E1248" i="5"/>
  <c r="F1248" i="5" s="1"/>
  <c r="G1248" i="5"/>
  <c r="E1249" i="5"/>
  <c r="F1249" i="5" s="1"/>
  <c r="G1249" i="5"/>
  <c r="E1250" i="5"/>
  <c r="F1250" i="5" s="1"/>
  <c r="G1250" i="5"/>
  <c r="E1251" i="5"/>
  <c r="F1251" i="5" s="1"/>
  <c r="G1251" i="5"/>
  <c r="E1252" i="5"/>
  <c r="F1252" i="5" s="1"/>
  <c r="G1252" i="5"/>
  <c r="E1253" i="5"/>
  <c r="F1253" i="5" s="1"/>
  <c r="G1253" i="5"/>
  <c r="E1254" i="5"/>
  <c r="F1254" i="5" s="1"/>
  <c r="G1254" i="5"/>
  <c r="E1255" i="5"/>
  <c r="F1255" i="5" s="1"/>
  <c r="G1255" i="5"/>
  <c r="E1256" i="5"/>
  <c r="F1256" i="5" s="1"/>
  <c r="G1256" i="5"/>
  <c r="E1257" i="5"/>
  <c r="F1257" i="5" s="1"/>
  <c r="G1257" i="5"/>
  <c r="E1258" i="5"/>
  <c r="F1258" i="5" s="1"/>
  <c r="G1258" i="5"/>
  <c r="E1259" i="5"/>
  <c r="F1259" i="5" s="1"/>
  <c r="G1259" i="5"/>
  <c r="E1260" i="5"/>
  <c r="F1260" i="5" s="1"/>
  <c r="G1260" i="5"/>
  <c r="E1261" i="5"/>
  <c r="F1261" i="5" s="1"/>
  <c r="G1261" i="5"/>
  <c r="E1262" i="5"/>
  <c r="F1262" i="5" s="1"/>
  <c r="G1262" i="5"/>
  <c r="E1263" i="5"/>
  <c r="F1263" i="5" s="1"/>
  <c r="G1263" i="5"/>
  <c r="E1264" i="5"/>
  <c r="F1264" i="5" s="1"/>
  <c r="G1264" i="5"/>
  <c r="E1265" i="5"/>
  <c r="F1265" i="5" s="1"/>
  <c r="G1265" i="5"/>
  <c r="E1266" i="5"/>
  <c r="F1266" i="5" s="1"/>
  <c r="G1266" i="5"/>
  <c r="E1267" i="5"/>
  <c r="F1267" i="5" s="1"/>
  <c r="G1267" i="5"/>
  <c r="E1268" i="5"/>
  <c r="F1268" i="5" s="1"/>
  <c r="G1268" i="5"/>
  <c r="E1269" i="5"/>
  <c r="F1269" i="5" s="1"/>
  <c r="G1269" i="5"/>
  <c r="E1270" i="5"/>
  <c r="F1270" i="5" s="1"/>
  <c r="G1270" i="5"/>
  <c r="E1271" i="5"/>
  <c r="F1271" i="5" s="1"/>
  <c r="G1271" i="5"/>
  <c r="E1272" i="5"/>
  <c r="F1272" i="5" s="1"/>
  <c r="G1272" i="5"/>
  <c r="E1273" i="5"/>
  <c r="F1273" i="5" s="1"/>
  <c r="G1273" i="5"/>
  <c r="E1274" i="5"/>
  <c r="F1274" i="5" s="1"/>
  <c r="G1274" i="5"/>
  <c r="E1275" i="5"/>
  <c r="F1275" i="5" s="1"/>
  <c r="G1275" i="5"/>
  <c r="E1276" i="5"/>
  <c r="F1276" i="5" s="1"/>
  <c r="G1276" i="5"/>
  <c r="E1277" i="5"/>
  <c r="F1277" i="5" s="1"/>
  <c r="G1277" i="5"/>
  <c r="E1278" i="5"/>
  <c r="F1278" i="5" s="1"/>
  <c r="G1278" i="5"/>
  <c r="E1279" i="5"/>
  <c r="F1279" i="5" s="1"/>
  <c r="G1279" i="5"/>
  <c r="E1280" i="5"/>
  <c r="F1280" i="5" s="1"/>
  <c r="G1280" i="5"/>
  <c r="E1281" i="5"/>
  <c r="F1281" i="5" s="1"/>
  <c r="G1281" i="5"/>
  <c r="E1282" i="5"/>
  <c r="F1282" i="5" s="1"/>
  <c r="G1282" i="5"/>
  <c r="E1283" i="5"/>
  <c r="F1283" i="5" s="1"/>
  <c r="G1283" i="5"/>
  <c r="E1284" i="5"/>
  <c r="F1284" i="5" s="1"/>
  <c r="G1284" i="5"/>
  <c r="E1285" i="5"/>
  <c r="F1285" i="5" s="1"/>
  <c r="G1285" i="5"/>
  <c r="E1286" i="5"/>
  <c r="F1286" i="5" s="1"/>
  <c r="G1286" i="5"/>
  <c r="E1287" i="5"/>
  <c r="F1287" i="5" s="1"/>
  <c r="G1287" i="5"/>
  <c r="E1288" i="5"/>
  <c r="F1288" i="5" s="1"/>
  <c r="G1288" i="5"/>
  <c r="E1289" i="5"/>
  <c r="F1289" i="5" s="1"/>
  <c r="G1289" i="5"/>
  <c r="E1290" i="5"/>
  <c r="F1290" i="5" s="1"/>
  <c r="G1290" i="5"/>
  <c r="E1291" i="5"/>
  <c r="F1291" i="5" s="1"/>
  <c r="G1291" i="5"/>
  <c r="E1292" i="5"/>
  <c r="F1292" i="5" s="1"/>
  <c r="G1292" i="5"/>
  <c r="E1293" i="5"/>
  <c r="F1293" i="5" s="1"/>
  <c r="G1293" i="5"/>
  <c r="E1294" i="5"/>
  <c r="F1294" i="5" s="1"/>
  <c r="G1294" i="5"/>
  <c r="E1295" i="5"/>
  <c r="F1295" i="5" s="1"/>
  <c r="G1295" i="5"/>
  <c r="E1296" i="5"/>
  <c r="F1296" i="5" s="1"/>
  <c r="G1296" i="5"/>
  <c r="E1297" i="5"/>
  <c r="F1297" i="5" s="1"/>
  <c r="G1297" i="5"/>
  <c r="E1298" i="5"/>
  <c r="F1298" i="5" s="1"/>
  <c r="G1298" i="5"/>
  <c r="E1299" i="5"/>
  <c r="F1299" i="5" s="1"/>
  <c r="G1299" i="5"/>
  <c r="E1300" i="5"/>
  <c r="F1300" i="5" s="1"/>
  <c r="G1300" i="5"/>
  <c r="E1301" i="5"/>
  <c r="F1301" i="5" s="1"/>
  <c r="G1301" i="5"/>
  <c r="E1302" i="5"/>
  <c r="F1302" i="5" s="1"/>
  <c r="G1302" i="5"/>
  <c r="E1303" i="5"/>
  <c r="F1303" i="5" s="1"/>
  <c r="G1303" i="5"/>
  <c r="E1304" i="5"/>
  <c r="F1304" i="5" s="1"/>
  <c r="G1304" i="5"/>
  <c r="E1305" i="5"/>
  <c r="F1305" i="5" s="1"/>
  <c r="G1305" i="5"/>
  <c r="E1306" i="5"/>
  <c r="F1306" i="5" s="1"/>
  <c r="G1306" i="5"/>
  <c r="E1307" i="5"/>
  <c r="F1307" i="5" s="1"/>
  <c r="G1307" i="5"/>
  <c r="E1308" i="5"/>
  <c r="F1308" i="5" s="1"/>
  <c r="G1308" i="5"/>
  <c r="E1309" i="5"/>
  <c r="F1309" i="5" s="1"/>
  <c r="G1309" i="5"/>
  <c r="E1310" i="5"/>
  <c r="F1310" i="5" s="1"/>
  <c r="G1310" i="5"/>
  <c r="E1311" i="5"/>
  <c r="F1311" i="5" s="1"/>
  <c r="G1311" i="5"/>
  <c r="E1312" i="5"/>
  <c r="F1312" i="5" s="1"/>
  <c r="G1312" i="5"/>
  <c r="E1313" i="5"/>
  <c r="F1313" i="5" s="1"/>
  <c r="G1313" i="5"/>
  <c r="E1314" i="5"/>
  <c r="F1314" i="5" s="1"/>
  <c r="G1314" i="5"/>
  <c r="E1315" i="5"/>
  <c r="F1315" i="5" s="1"/>
  <c r="G1315" i="5"/>
  <c r="E1316" i="5"/>
  <c r="F1316" i="5" s="1"/>
  <c r="G1316" i="5"/>
  <c r="E1317" i="5"/>
  <c r="F1317" i="5" s="1"/>
  <c r="G1317" i="5"/>
  <c r="E1318" i="5"/>
  <c r="F1318" i="5" s="1"/>
  <c r="G1318" i="5"/>
  <c r="E1319" i="5"/>
  <c r="F1319" i="5" s="1"/>
  <c r="G1319" i="5"/>
  <c r="E1320" i="5"/>
  <c r="F1320" i="5" s="1"/>
  <c r="G1320" i="5"/>
  <c r="E1321" i="5"/>
  <c r="F1321" i="5" s="1"/>
  <c r="G1321" i="5"/>
  <c r="E1322" i="5"/>
  <c r="F1322" i="5" s="1"/>
  <c r="G1322" i="5"/>
  <c r="E1323" i="5"/>
  <c r="F1323" i="5" s="1"/>
  <c r="G1323" i="5"/>
  <c r="E1324" i="5"/>
  <c r="F1324" i="5" s="1"/>
  <c r="G1324" i="5"/>
  <c r="E1325" i="5"/>
  <c r="F1325" i="5" s="1"/>
  <c r="G1325" i="5"/>
  <c r="E1326" i="5"/>
  <c r="F1326" i="5" s="1"/>
  <c r="G1326" i="5"/>
  <c r="E1327" i="5"/>
  <c r="F1327" i="5" s="1"/>
  <c r="G1327" i="5"/>
  <c r="E1328" i="5"/>
  <c r="F1328" i="5" s="1"/>
  <c r="G1328" i="5"/>
  <c r="E1329" i="5"/>
  <c r="F1329" i="5" s="1"/>
  <c r="G1329" i="5"/>
  <c r="E1330" i="5"/>
  <c r="F1330" i="5" s="1"/>
  <c r="G1330" i="5"/>
  <c r="E1331" i="5"/>
  <c r="F1331" i="5" s="1"/>
  <c r="G1331" i="5"/>
  <c r="E1332" i="5"/>
  <c r="F1332" i="5" s="1"/>
  <c r="G1332" i="5"/>
  <c r="E1333" i="5"/>
  <c r="F1333" i="5" s="1"/>
  <c r="G1333" i="5"/>
  <c r="E1334" i="5"/>
  <c r="F1334" i="5" s="1"/>
  <c r="G1334" i="5"/>
  <c r="E1335" i="5"/>
  <c r="F1335" i="5" s="1"/>
  <c r="G1335" i="5"/>
  <c r="E1336" i="5"/>
  <c r="F1336" i="5" s="1"/>
  <c r="G1336" i="5"/>
  <c r="E1337" i="5"/>
  <c r="F1337" i="5" s="1"/>
  <c r="G1337" i="5"/>
  <c r="E1338" i="5"/>
  <c r="F1338" i="5" s="1"/>
  <c r="G1338" i="5"/>
  <c r="E1339" i="5"/>
  <c r="F1339" i="5" s="1"/>
  <c r="G1339" i="5"/>
  <c r="E1340" i="5"/>
  <c r="F1340" i="5" s="1"/>
  <c r="G1340" i="5"/>
  <c r="E1341" i="5"/>
  <c r="F1341" i="5" s="1"/>
  <c r="G1341" i="5"/>
  <c r="E1342" i="5"/>
  <c r="F1342" i="5" s="1"/>
  <c r="G1342" i="5"/>
  <c r="E1343" i="5"/>
  <c r="F1343" i="5" s="1"/>
  <c r="G1343" i="5"/>
  <c r="E1344" i="5"/>
  <c r="F1344" i="5" s="1"/>
  <c r="G1344" i="5"/>
  <c r="E1345" i="5"/>
  <c r="F1345" i="5" s="1"/>
  <c r="G1345" i="5"/>
  <c r="E1346" i="5"/>
  <c r="F1346" i="5" s="1"/>
  <c r="G1346" i="5"/>
  <c r="E1347" i="5"/>
  <c r="F1347" i="5" s="1"/>
  <c r="G1347" i="5"/>
  <c r="E1348" i="5"/>
  <c r="F1348" i="5" s="1"/>
  <c r="G1348" i="5"/>
  <c r="E1349" i="5"/>
  <c r="F1349" i="5" s="1"/>
  <c r="G1349" i="5"/>
  <c r="E1350" i="5"/>
  <c r="F1350" i="5" s="1"/>
  <c r="G1350" i="5"/>
  <c r="E1351" i="5"/>
  <c r="F1351" i="5" s="1"/>
  <c r="G1351" i="5"/>
  <c r="E1352" i="5"/>
  <c r="F1352" i="5" s="1"/>
  <c r="G1352" i="5"/>
  <c r="E1353" i="5"/>
  <c r="F1353" i="5" s="1"/>
  <c r="G1353" i="5"/>
  <c r="E1354" i="5"/>
  <c r="F1354" i="5" s="1"/>
  <c r="G1354" i="5"/>
  <c r="E1355" i="5"/>
  <c r="F1355" i="5" s="1"/>
  <c r="G1355" i="5"/>
  <c r="E1356" i="5"/>
  <c r="F1356" i="5" s="1"/>
  <c r="G1356" i="5"/>
  <c r="E1357" i="5"/>
  <c r="F1357" i="5" s="1"/>
  <c r="G1357" i="5"/>
  <c r="E1358" i="5"/>
  <c r="F1358" i="5" s="1"/>
  <c r="G1358" i="5"/>
  <c r="E1359" i="5"/>
  <c r="F1359" i="5" s="1"/>
  <c r="G1359" i="5"/>
  <c r="E1360" i="5"/>
  <c r="F1360" i="5" s="1"/>
  <c r="G1360" i="5"/>
  <c r="E1361" i="5"/>
  <c r="F1361" i="5" s="1"/>
  <c r="G1361" i="5"/>
  <c r="E1362" i="5"/>
  <c r="F1362" i="5" s="1"/>
  <c r="G1362" i="5"/>
  <c r="E1363" i="5"/>
  <c r="F1363" i="5" s="1"/>
  <c r="G1363" i="5"/>
  <c r="E1364" i="5"/>
  <c r="F1364" i="5" s="1"/>
  <c r="G1364" i="5"/>
  <c r="E1365" i="5"/>
  <c r="F1365" i="5" s="1"/>
  <c r="G1365" i="5"/>
  <c r="E1366" i="5"/>
  <c r="F1366" i="5" s="1"/>
  <c r="G1366" i="5"/>
  <c r="E1367" i="5"/>
  <c r="F1367" i="5" s="1"/>
  <c r="G1367" i="5"/>
  <c r="E1368" i="5"/>
  <c r="F1368" i="5" s="1"/>
  <c r="G1368" i="5"/>
  <c r="E1369" i="5"/>
  <c r="F1369" i="5" s="1"/>
  <c r="G1369" i="5"/>
  <c r="E1370" i="5"/>
  <c r="F1370" i="5" s="1"/>
  <c r="G1370" i="5"/>
  <c r="E1371" i="5"/>
  <c r="F1371" i="5" s="1"/>
  <c r="G1371" i="5"/>
  <c r="E1372" i="5"/>
  <c r="F1372" i="5" s="1"/>
  <c r="G1372" i="5"/>
  <c r="E1373" i="5"/>
  <c r="F1373" i="5" s="1"/>
  <c r="G1373" i="5"/>
  <c r="E1374" i="5"/>
  <c r="F1374" i="5" s="1"/>
  <c r="G1374" i="5"/>
  <c r="E1375" i="5"/>
  <c r="F1375" i="5" s="1"/>
  <c r="G1375" i="5"/>
  <c r="E1376" i="5"/>
  <c r="F1376" i="5" s="1"/>
  <c r="G1376" i="5"/>
  <c r="E1377" i="5"/>
  <c r="F1377" i="5" s="1"/>
  <c r="G1377" i="5"/>
  <c r="E1378" i="5"/>
  <c r="F1378" i="5" s="1"/>
  <c r="G1378" i="5"/>
  <c r="E1379" i="5"/>
  <c r="F1379" i="5" s="1"/>
  <c r="G1379" i="5"/>
  <c r="E1380" i="5"/>
  <c r="F1380" i="5" s="1"/>
  <c r="G1380" i="5"/>
  <c r="E1381" i="5"/>
  <c r="F1381" i="5" s="1"/>
  <c r="G1381" i="5"/>
  <c r="E1382" i="5"/>
  <c r="F1382" i="5" s="1"/>
  <c r="G1382" i="5"/>
  <c r="E1383" i="5"/>
  <c r="F1383" i="5" s="1"/>
  <c r="G1383" i="5"/>
  <c r="E1384" i="5"/>
  <c r="F1384" i="5" s="1"/>
  <c r="G1384" i="5"/>
  <c r="E1385" i="5"/>
  <c r="F1385" i="5" s="1"/>
  <c r="G1385" i="5"/>
  <c r="E1386" i="5"/>
  <c r="F1386" i="5" s="1"/>
  <c r="G1386" i="5"/>
  <c r="E1387" i="5"/>
  <c r="F1387" i="5" s="1"/>
  <c r="G1387" i="5"/>
  <c r="E1388" i="5"/>
  <c r="F1388" i="5" s="1"/>
  <c r="G1388" i="5"/>
  <c r="E1389" i="5"/>
  <c r="F1389" i="5" s="1"/>
  <c r="G1389" i="5"/>
  <c r="E1390" i="5"/>
  <c r="F1390" i="5" s="1"/>
  <c r="G1390" i="5"/>
  <c r="E1391" i="5"/>
  <c r="F1391" i="5" s="1"/>
  <c r="G1391" i="5"/>
  <c r="E1392" i="5"/>
  <c r="F1392" i="5" s="1"/>
  <c r="G1392" i="5"/>
  <c r="E1393" i="5"/>
  <c r="F1393" i="5" s="1"/>
  <c r="G1393" i="5"/>
  <c r="E1394" i="5"/>
  <c r="F1394" i="5" s="1"/>
  <c r="G1394" i="5"/>
  <c r="E1395" i="5"/>
  <c r="F1395" i="5" s="1"/>
  <c r="G1395" i="5"/>
  <c r="E1396" i="5"/>
  <c r="F1396" i="5" s="1"/>
  <c r="G1396" i="5"/>
  <c r="E1397" i="5"/>
  <c r="F1397" i="5" s="1"/>
  <c r="G1397" i="5"/>
  <c r="E1398" i="5"/>
  <c r="F1398" i="5" s="1"/>
  <c r="G1398" i="5"/>
  <c r="E1399" i="5"/>
  <c r="F1399" i="5" s="1"/>
  <c r="G1399" i="5"/>
  <c r="E1400" i="5"/>
  <c r="F1400" i="5" s="1"/>
  <c r="G1400" i="5"/>
  <c r="E1401" i="5"/>
  <c r="F1401" i="5" s="1"/>
  <c r="G1401" i="5"/>
  <c r="E1402" i="5"/>
  <c r="F1402" i="5" s="1"/>
  <c r="G1402" i="5"/>
  <c r="E1403" i="5"/>
  <c r="F1403" i="5" s="1"/>
  <c r="G1403" i="5"/>
  <c r="E1404" i="5"/>
  <c r="F1404" i="5" s="1"/>
  <c r="G1404" i="5"/>
  <c r="E1405" i="5"/>
  <c r="F1405" i="5" s="1"/>
  <c r="G1405" i="5"/>
  <c r="E1406" i="5"/>
  <c r="F1406" i="5" s="1"/>
  <c r="G1406" i="5"/>
  <c r="E1407" i="5"/>
  <c r="F1407" i="5" s="1"/>
  <c r="G1407" i="5"/>
  <c r="E1408" i="5"/>
  <c r="F1408" i="5" s="1"/>
  <c r="G1408" i="5"/>
  <c r="E1409" i="5"/>
  <c r="F1409" i="5" s="1"/>
  <c r="G1409" i="5"/>
  <c r="E1410" i="5"/>
  <c r="F1410" i="5" s="1"/>
  <c r="G1410" i="5"/>
  <c r="E1411" i="5"/>
  <c r="F1411" i="5" s="1"/>
  <c r="G1411" i="5"/>
  <c r="E1412" i="5"/>
  <c r="F1412" i="5" s="1"/>
  <c r="G1412" i="5"/>
  <c r="E1413" i="5"/>
  <c r="F1413" i="5" s="1"/>
  <c r="G1413" i="5"/>
  <c r="E1414" i="5"/>
  <c r="F1414" i="5" s="1"/>
  <c r="G1414" i="5"/>
  <c r="E1415" i="5"/>
  <c r="F1415" i="5" s="1"/>
  <c r="G1415" i="5"/>
  <c r="E1416" i="5"/>
  <c r="F1416" i="5" s="1"/>
  <c r="G1416" i="5"/>
  <c r="E1417" i="5"/>
  <c r="F1417" i="5" s="1"/>
  <c r="G1417" i="5"/>
  <c r="E1418" i="5"/>
  <c r="F1418" i="5" s="1"/>
  <c r="G1418" i="5"/>
  <c r="E1419" i="5"/>
  <c r="F1419" i="5" s="1"/>
  <c r="G1419" i="5"/>
  <c r="E1420" i="5"/>
  <c r="F1420" i="5" s="1"/>
  <c r="G1420" i="5"/>
  <c r="E1421" i="5"/>
  <c r="F1421" i="5" s="1"/>
  <c r="G1421" i="5"/>
  <c r="E1422" i="5"/>
  <c r="F1422" i="5" s="1"/>
  <c r="G1422" i="5"/>
  <c r="E1423" i="5"/>
  <c r="F1423" i="5" s="1"/>
  <c r="G1423" i="5"/>
  <c r="E1424" i="5"/>
  <c r="F1424" i="5" s="1"/>
  <c r="G1424" i="5"/>
  <c r="E1425" i="5"/>
  <c r="F1425" i="5" s="1"/>
  <c r="G1425" i="5"/>
  <c r="E1426" i="5"/>
  <c r="F1426" i="5" s="1"/>
  <c r="G1426" i="5"/>
  <c r="E1427" i="5"/>
  <c r="F1427" i="5" s="1"/>
  <c r="G1427" i="5"/>
  <c r="E1428" i="5"/>
  <c r="F1428" i="5" s="1"/>
  <c r="G1428" i="5"/>
  <c r="E1429" i="5"/>
  <c r="F1429" i="5" s="1"/>
  <c r="G1429" i="5"/>
  <c r="E1430" i="5"/>
  <c r="F1430" i="5" s="1"/>
  <c r="G1430" i="5"/>
  <c r="E1431" i="5"/>
  <c r="F1431" i="5" s="1"/>
  <c r="G1431" i="5"/>
  <c r="E1432" i="5"/>
  <c r="F1432" i="5" s="1"/>
  <c r="G1432" i="5"/>
  <c r="E1433" i="5"/>
  <c r="F1433" i="5" s="1"/>
  <c r="G1433" i="5"/>
  <c r="E1434" i="5"/>
  <c r="F1434" i="5" s="1"/>
  <c r="G1434" i="5"/>
  <c r="E1435" i="5"/>
  <c r="F1435" i="5" s="1"/>
  <c r="G1435" i="5"/>
  <c r="E1436" i="5"/>
  <c r="F1436" i="5" s="1"/>
  <c r="G1436" i="5"/>
  <c r="E1437" i="5"/>
  <c r="F1437" i="5" s="1"/>
  <c r="G1437" i="5"/>
  <c r="E1438" i="5"/>
  <c r="F1438" i="5" s="1"/>
  <c r="G1438" i="5"/>
  <c r="E1439" i="5"/>
  <c r="F1439" i="5" s="1"/>
  <c r="G1439" i="5"/>
  <c r="E1440" i="5"/>
  <c r="F1440" i="5" s="1"/>
  <c r="G1440" i="5"/>
  <c r="E1441" i="5"/>
  <c r="F1441" i="5" s="1"/>
  <c r="G1441" i="5"/>
  <c r="E1442" i="5"/>
  <c r="F1442" i="5" s="1"/>
  <c r="G1442" i="5"/>
  <c r="E1443" i="5"/>
  <c r="F1443" i="5" s="1"/>
  <c r="G1443" i="5"/>
  <c r="E1444" i="5"/>
  <c r="F1444" i="5" s="1"/>
  <c r="G1444" i="5"/>
  <c r="E1445" i="5"/>
  <c r="F1445" i="5" s="1"/>
  <c r="G1445" i="5"/>
  <c r="E1446" i="5"/>
  <c r="F1446" i="5" s="1"/>
  <c r="G1446" i="5"/>
  <c r="E1447" i="5"/>
  <c r="F1447" i="5" s="1"/>
  <c r="G1447" i="5"/>
  <c r="E1448" i="5"/>
  <c r="F1448" i="5" s="1"/>
  <c r="G1448" i="5"/>
  <c r="E1449" i="5"/>
  <c r="F1449" i="5" s="1"/>
  <c r="G1449" i="5"/>
  <c r="E1450" i="5"/>
  <c r="F1450" i="5" s="1"/>
  <c r="G1450" i="5"/>
  <c r="E1451" i="5"/>
  <c r="F1451" i="5" s="1"/>
  <c r="G1451" i="5"/>
  <c r="E1452" i="5"/>
  <c r="F1452" i="5" s="1"/>
  <c r="G1452" i="5"/>
  <c r="E1453" i="5"/>
  <c r="F1453" i="5" s="1"/>
  <c r="G1453" i="5"/>
  <c r="E1454" i="5"/>
  <c r="F1454" i="5" s="1"/>
  <c r="G1454" i="5"/>
  <c r="E1455" i="5"/>
  <c r="F1455" i="5" s="1"/>
  <c r="G1455" i="5"/>
  <c r="E1456" i="5"/>
  <c r="F1456" i="5" s="1"/>
  <c r="G1456" i="5"/>
  <c r="E1457" i="5"/>
  <c r="F1457" i="5" s="1"/>
  <c r="G1457" i="5"/>
  <c r="E1458" i="5"/>
  <c r="F1458" i="5" s="1"/>
  <c r="G1458" i="5"/>
  <c r="E1459" i="5"/>
  <c r="F1459" i="5" s="1"/>
  <c r="G1459" i="5"/>
  <c r="E1460" i="5"/>
  <c r="F1460" i="5" s="1"/>
  <c r="G1460" i="5"/>
  <c r="E1461" i="5"/>
  <c r="F1461" i="5" s="1"/>
  <c r="G1461" i="5"/>
  <c r="E1462" i="5"/>
  <c r="F1462" i="5" s="1"/>
  <c r="G1462" i="5"/>
  <c r="E1463" i="5"/>
  <c r="F1463" i="5" s="1"/>
  <c r="G1463" i="5"/>
  <c r="E1464" i="5"/>
  <c r="F1464" i="5" s="1"/>
  <c r="G1464" i="5"/>
  <c r="E1465" i="5"/>
  <c r="F1465" i="5" s="1"/>
  <c r="G1465" i="5"/>
  <c r="E1466" i="5"/>
  <c r="F1466" i="5" s="1"/>
  <c r="G1466" i="5"/>
  <c r="E1467" i="5"/>
  <c r="F1467" i="5" s="1"/>
  <c r="G1467" i="5"/>
  <c r="E1468" i="5"/>
  <c r="F1468" i="5" s="1"/>
  <c r="G1468" i="5"/>
  <c r="E1469" i="5"/>
  <c r="F1469" i="5" s="1"/>
  <c r="G1469" i="5"/>
  <c r="E1470" i="5"/>
  <c r="F1470" i="5" s="1"/>
  <c r="G1470" i="5"/>
  <c r="E1471" i="5"/>
  <c r="F1471" i="5" s="1"/>
  <c r="G1471" i="5"/>
  <c r="E1472" i="5"/>
  <c r="F1472" i="5" s="1"/>
  <c r="G1472" i="5"/>
  <c r="E1473" i="5"/>
  <c r="F1473" i="5" s="1"/>
  <c r="G1473" i="5"/>
  <c r="E1474" i="5"/>
  <c r="F1474" i="5" s="1"/>
  <c r="G1474" i="5"/>
  <c r="E1475" i="5"/>
  <c r="F1475" i="5" s="1"/>
  <c r="G1475" i="5"/>
  <c r="E1476" i="5"/>
  <c r="F1476" i="5" s="1"/>
  <c r="G1476" i="5"/>
  <c r="E1477" i="5"/>
  <c r="F1477" i="5" s="1"/>
  <c r="G1477" i="5"/>
  <c r="E1478" i="5"/>
  <c r="F1478" i="5" s="1"/>
  <c r="G1478" i="5"/>
  <c r="E1479" i="5"/>
  <c r="F1479" i="5" s="1"/>
  <c r="G1479" i="5"/>
  <c r="E1480" i="5"/>
  <c r="F1480" i="5" s="1"/>
  <c r="G1480" i="5"/>
  <c r="E1481" i="5"/>
  <c r="F1481" i="5" s="1"/>
  <c r="G1481" i="5"/>
  <c r="E1482" i="5"/>
  <c r="F1482" i="5" s="1"/>
  <c r="G1482" i="5"/>
  <c r="E1483" i="5"/>
  <c r="F1483" i="5" s="1"/>
  <c r="G1483" i="5"/>
  <c r="E1484" i="5"/>
  <c r="F1484" i="5" s="1"/>
  <c r="G1484" i="5"/>
  <c r="E1485" i="5"/>
  <c r="F1485" i="5" s="1"/>
  <c r="G1485" i="5"/>
  <c r="E1486" i="5"/>
  <c r="F1486" i="5" s="1"/>
  <c r="G1486" i="5"/>
  <c r="E1487" i="5"/>
  <c r="F1487" i="5" s="1"/>
  <c r="G1487" i="5"/>
  <c r="E1488" i="5"/>
  <c r="F1488" i="5" s="1"/>
  <c r="G1488" i="5"/>
  <c r="E1489" i="5"/>
  <c r="F1489" i="5" s="1"/>
  <c r="G1489" i="5"/>
  <c r="E1490" i="5"/>
  <c r="F1490" i="5" s="1"/>
  <c r="G1490" i="5"/>
  <c r="E1491" i="5"/>
  <c r="F1491" i="5" s="1"/>
  <c r="G1491" i="5"/>
  <c r="E1492" i="5"/>
  <c r="F1492" i="5" s="1"/>
  <c r="G1492" i="5"/>
  <c r="E1493" i="5"/>
  <c r="F1493" i="5" s="1"/>
  <c r="G1493" i="5"/>
  <c r="E1494" i="5"/>
  <c r="F1494" i="5" s="1"/>
  <c r="G1494" i="5"/>
  <c r="E1495" i="5"/>
  <c r="F1495" i="5" s="1"/>
  <c r="G1495" i="5"/>
  <c r="E1496" i="5"/>
  <c r="F1496" i="5" s="1"/>
  <c r="G1496" i="5"/>
  <c r="E1497" i="5"/>
  <c r="F1497" i="5" s="1"/>
  <c r="G1497" i="5"/>
  <c r="E1498" i="5"/>
  <c r="F1498" i="5" s="1"/>
  <c r="G1498" i="5"/>
  <c r="E1499" i="5"/>
  <c r="F1499" i="5" s="1"/>
  <c r="G1499" i="5"/>
  <c r="E1500" i="5"/>
  <c r="F1500" i="5" s="1"/>
  <c r="G1500" i="5"/>
  <c r="E1501" i="5"/>
  <c r="F1501" i="5" s="1"/>
  <c r="G1501" i="5"/>
  <c r="E1502" i="5"/>
  <c r="F1502" i="5" s="1"/>
  <c r="G1502" i="5"/>
  <c r="E1503" i="5"/>
  <c r="F1503" i="5" s="1"/>
  <c r="G1503" i="5"/>
  <c r="E1504" i="5"/>
  <c r="F1504" i="5" s="1"/>
  <c r="G1504" i="5"/>
  <c r="E1505" i="5"/>
  <c r="F1505" i="5" s="1"/>
  <c r="G1505" i="5"/>
  <c r="E1506" i="5"/>
  <c r="F1506" i="5" s="1"/>
  <c r="G1506" i="5"/>
  <c r="E1507" i="5"/>
  <c r="F1507" i="5" s="1"/>
  <c r="G1507" i="5"/>
  <c r="E1508" i="5"/>
  <c r="F1508" i="5" s="1"/>
  <c r="G1508" i="5"/>
  <c r="E1509" i="5"/>
  <c r="F1509" i="5" s="1"/>
  <c r="G1509" i="5"/>
  <c r="E1510" i="5"/>
  <c r="F1510" i="5" s="1"/>
  <c r="G1510" i="5"/>
  <c r="E1511" i="5"/>
  <c r="F1511" i="5" s="1"/>
  <c r="G1511" i="5"/>
  <c r="E1512" i="5"/>
  <c r="F1512" i="5" s="1"/>
  <c r="G1512" i="5"/>
  <c r="E1513" i="5"/>
  <c r="F1513" i="5" s="1"/>
  <c r="G1513" i="5"/>
  <c r="E1514" i="5"/>
  <c r="F1514" i="5" s="1"/>
  <c r="G1514" i="5"/>
  <c r="E1515" i="5"/>
  <c r="F1515" i="5" s="1"/>
  <c r="G1515" i="5"/>
  <c r="E1516" i="5"/>
  <c r="F1516" i="5" s="1"/>
  <c r="G1516" i="5"/>
  <c r="E1517" i="5"/>
  <c r="F1517" i="5" s="1"/>
  <c r="G1517" i="5"/>
  <c r="E1518" i="5"/>
  <c r="F1518" i="5" s="1"/>
  <c r="G1518" i="5"/>
  <c r="E1519" i="5"/>
  <c r="F1519" i="5" s="1"/>
  <c r="G1519" i="5"/>
  <c r="E1520" i="5"/>
  <c r="F1520" i="5" s="1"/>
  <c r="G1520" i="5"/>
  <c r="E1521" i="5"/>
  <c r="F1521" i="5" s="1"/>
  <c r="G1521" i="5"/>
  <c r="E1522" i="5"/>
  <c r="F1522" i="5" s="1"/>
  <c r="G1522" i="5"/>
  <c r="E1523" i="5"/>
  <c r="F1523" i="5" s="1"/>
  <c r="G1523" i="5"/>
  <c r="E1524" i="5"/>
  <c r="F1524" i="5" s="1"/>
  <c r="G1524" i="5"/>
  <c r="E1525" i="5"/>
  <c r="F1525" i="5" s="1"/>
  <c r="G1525" i="5"/>
  <c r="E1526" i="5"/>
  <c r="F1526" i="5" s="1"/>
  <c r="G1526" i="5"/>
  <c r="E1527" i="5"/>
  <c r="F1527" i="5" s="1"/>
  <c r="G1527" i="5"/>
  <c r="E1528" i="5"/>
  <c r="F1528" i="5" s="1"/>
  <c r="G1528" i="5"/>
  <c r="E1529" i="5"/>
  <c r="F1529" i="5" s="1"/>
  <c r="G1529" i="5"/>
  <c r="E1530" i="5"/>
  <c r="F1530" i="5" s="1"/>
  <c r="G1530" i="5"/>
  <c r="E1531" i="5"/>
  <c r="F1531" i="5" s="1"/>
  <c r="G1531" i="5"/>
  <c r="E1532" i="5"/>
  <c r="F1532" i="5" s="1"/>
  <c r="G1532" i="5"/>
  <c r="E1533" i="5"/>
  <c r="F1533" i="5" s="1"/>
  <c r="G1533" i="5"/>
  <c r="E1534" i="5"/>
  <c r="F1534" i="5" s="1"/>
  <c r="G1534" i="5"/>
  <c r="E1535" i="5"/>
  <c r="F1535" i="5" s="1"/>
  <c r="G1535" i="5"/>
  <c r="E1536" i="5"/>
  <c r="F1536" i="5" s="1"/>
  <c r="G1536" i="5"/>
  <c r="E1537" i="5"/>
  <c r="F1537" i="5" s="1"/>
  <c r="G1537" i="5"/>
  <c r="E1538" i="5"/>
  <c r="F1538" i="5" s="1"/>
  <c r="G1538" i="5"/>
  <c r="E1539" i="5"/>
  <c r="F1539" i="5" s="1"/>
  <c r="G1539" i="5"/>
  <c r="E1540" i="5"/>
  <c r="F1540" i="5" s="1"/>
  <c r="G1540" i="5"/>
  <c r="E1541" i="5"/>
  <c r="F1541" i="5" s="1"/>
  <c r="G1541" i="5"/>
  <c r="E1542" i="5"/>
  <c r="F1542" i="5" s="1"/>
  <c r="G1542" i="5"/>
  <c r="E1543" i="5"/>
  <c r="F1543" i="5" s="1"/>
  <c r="G1543" i="5"/>
  <c r="E1544" i="5"/>
  <c r="F1544" i="5" s="1"/>
  <c r="G1544" i="5"/>
  <c r="E1545" i="5"/>
  <c r="F1545" i="5" s="1"/>
  <c r="G1545" i="5"/>
  <c r="E1546" i="5"/>
  <c r="F1546" i="5" s="1"/>
  <c r="G1546" i="5"/>
  <c r="E1547" i="5"/>
  <c r="F1547" i="5" s="1"/>
  <c r="G1547" i="5"/>
  <c r="E1548" i="5"/>
  <c r="F1548" i="5" s="1"/>
  <c r="G1548" i="5"/>
  <c r="E1549" i="5"/>
  <c r="F1549" i="5" s="1"/>
  <c r="G1549" i="5"/>
  <c r="E1550" i="5"/>
  <c r="F1550" i="5" s="1"/>
  <c r="G1550" i="5"/>
  <c r="E1551" i="5"/>
  <c r="F1551" i="5" s="1"/>
  <c r="G1551" i="5"/>
  <c r="E1552" i="5"/>
  <c r="F1552" i="5" s="1"/>
  <c r="G1552" i="5"/>
  <c r="E1553" i="5"/>
  <c r="F1553" i="5" s="1"/>
  <c r="G1553" i="5"/>
  <c r="E1554" i="5"/>
  <c r="F1554" i="5" s="1"/>
  <c r="G1554" i="5"/>
  <c r="E1555" i="5"/>
  <c r="F1555" i="5" s="1"/>
  <c r="G1555" i="5"/>
  <c r="E1556" i="5"/>
  <c r="F1556" i="5" s="1"/>
  <c r="G1556" i="5"/>
  <c r="E1557" i="5"/>
  <c r="F1557" i="5" s="1"/>
  <c r="G1557" i="5"/>
  <c r="E1558" i="5"/>
  <c r="F1558" i="5" s="1"/>
  <c r="G1558" i="5"/>
  <c r="E1559" i="5"/>
  <c r="F1559" i="5" s="1"/>
  <c r="G1559" i="5"/>
  <c r="E1560" i="5"/>
  <c r="F1560" i="5" s="1"/>
  <c r="G1560" i="5"/>
  <c r="E1561" i="5"/>
  <c r="F1561" i="5" s="1"/>
  <c r="G1561" i="5"/>
  <c r="E1562" i="5"/>
  <c r="F1562" i="5" s="1"/>
  <c r="G1562" i="5"/>
  <c r="E1563" i="5"/>
  <c r="F1563" i="5" s="1"/>
  <c r="G1563" i="5"/>
  <c r="E1564" i="5"/>
  <c r="F1564" i="5" s="1"/>
  <c r="G1564" i="5"/>
  <c r="E1565" i="5"/>
  <c r="F1565" i="5" s="1"/>
  <c r="G1565" i="5"/>
  <c r="E1566" i="5"/>
  <c r="F1566" i="5" s="1"/>
  <c r="G1566" i="5"/>
  <c r="E1567" i="5"/>
  <c r="F1567" i="5" s="1"/>
  <c r="G1567" i="5"/>
  <c r="E1568" i="5"/>
  <c r="F1568" i="5" s="1"/>
  <c r="G1568" i="5"/>
  <c r="E1569" i="5"/>
  <c r="F1569" i="5" s="1"/>
  <c r="G1569" i="5"/>
  <c r="E1570" i="5"/>
  <c r="F1570" i="5" s="1"/>
  <c r="G1570" i="5"/>
  <c r="E1571" i="5"/>
  <c r="F1571" i="5" s="1"/>
  <c r="G1571" i="5"/>
  <c r="E1572" i="5"/>
  <c r="F1572" i="5" s="1"/>
  <c r="G1572" i="5"/>
  <c r="E1573" i="5"/>
  <c r="F1573" i="5" s="1"/>
  <c r="G1573" i="5"/>
  <c r="E1574" i="5"/>
  <c r="F1574" i="5" s="1"/>
  <c r="G1574" i="5"/>
  <c r="E1575" i="5"/>
  <c r="F1575" i="5" s="1"/>
  <c r="G1575" i="5"/>
  <c r="E1576" i="5"/>
  <c r="F1576" i="5" s="1"/>
  <c r="G1576" i="5"/>
  <c r="E1577" i="5"/>
  <c r="F1577" i="5" s="1"/>
  <c r="G1577" i="5"/>
  <c r="E1578" i="5"/>
  <c r="F1578" i="5" s="1"/>
  <c r="G1578" i="5"/>
  <c r="E1579" i="5"/>
  <c r="F1579" i="5" s="1"/>
  <c r="G1579" i="5"/>
  <c r="E1580" i="5"/>
  <c r="F1580" i="5" s="1"/>
  <c r="G1580" i="5"/>
  <c r="E1581" i="5"/>
  <c r="F1581" i="5" s="1"/>
  <c r="G1581" i="5"/>
  <c r="E1582" i="5"/>
  <c r="F1582" i="5" s="1"/>
  <c r="G1582" i="5"/>
  <c r="E1583" i="5"/>
  <c r="F1583" i="5" s="1"/>
  <c r="G1583" i="5"/>
  <c r="E1584" i="5"/>
  <c r="F1584" i="5" s="1"/>
  <c r="G1584" i="5"/>
  <c r="E1585" i="5"/>
  <c r="F1585" i="5" s="1"/>
  <c r="G1585" i="5"/>
  <c r="E1586" i="5"/>
  <c r="F1586" i="5" s="1"/>
  <c r="G1586" i="5"/>
  <c r="E1587" i="5"/>
  <c r="F1587" i="5" s="1"/>
  <c r="G1587" i="5"/>
  <c r="E1588" i="5"/>
  <c r="F1588" i="5" s="1"/>
  <c r="G1588" i="5"/>
  <c r="E1589" i="5"/>
  <c r="F1589" i="5" s="1"/>
  <c r="G1589" i="5"/>
  <c r="E1590" i="5"/>
  <c r="F1590" i="5" s="1"/>
  <c r="G1590" i="5"/>
  <c r="E1591" i="5"/>
  <c r="F1591" i="5" s="1"/>
  <c r="G1591" i="5"/>
  <c r="E1592" i="5"/>
  <c r="F1592" i="5" s="1"/>
  <c r="G1592" i="5"/>
  <c r="E1593" i="5"/>
  <c r="F1593" i="5" s="1"/>
  <c r="G1593" i="5"/>
  <c r="E1594" i="5"/>
  <c r="F1594" i="5" s="1"/>
  <c r="G1594" i="5"/>
  <c r="E1595" i="5"/>
  <c r="F1595" i="5" s="1"/>
  <c r="G1595" i="5"/>
  <c r="E1596" i="5"/>
  <c r="F1596" i="5" s="1"/>
  <c r="G1596" i="5"/>
  <c r="E1597" i="5"/>
  <c r="F1597" i="5" s="1"/>
  <c r="G1597" i="5"/>
  <c r="E1598" i="5"/>
  <c r="F1598" i="5" s="1"/>
  <c r="G1598" i="5"/>
  <c r="E1599" i="5"/>
  <c r="F1599" i="5" s="1"/>
  <c r="G1599" i="5"/>
  <c r="E1600" i="5"/>
  <c r="F1600" i="5" s="1"/>
  <c r="G1600" i="5"/>
  <c r="E1601" i="5"/>
  <c r="F1601" i="5" s="1"/>
  <c r="G1601" i="5"/>
  <c r="E1602" i="5"/>
  <c r="F1602" i="5" s="1"/>
  <c r="G1602" i="5"/>
  <c r="E1603" i="5"/>
  <c r="F1603" i="5" s="1"/>
  <c r="G1603" i="5"/>
  <c r="E1604" i="5"/>
  <c r="F1604" i="5" s="1"/>
  <c r="G1604" i="5"/>
  <c r="E1605" i="5"/>
  <c r="F1605" i="5" s="1"/>
  <c r="G1605" i="5"/>
  <c r="E1606" i="5"/>
  <c r="F1606" i="5" s="1"/>
  <c r="G1606" i="5"/>
  <c r="E1607" i="5"/>
  <c r="F1607" i="5" s="1"/>
  <c r="G1607" i="5"/>
  <c r="E1608" i="5"/>
  <c r="F1608" i="5" s="1"/>
  <c r="G1608" i="5"/>
  <c r="E1609" i="5"/>
  <c r="F1609" i="5" s="1"/>
  <c r="G1609" i="5"/>
  <c r="E1610" i="5"/>
  <c r="F1610" i="5" s="1"/>
  <c r="G1610" i="5"/>
  <c r="E1611" i="5"/>
  <c r="F1611" i="5" s="1"/>
  <c r="G1611" i="5"/>
  <c r="E1612" i="5"/>
  <c r="F1612" i="5" s="1"/>
  <c r="G1612" i="5"/>
  <c r="E1613" i="5"/>
  <c r="F1613" i="5" s="1"/>
  <c r="G1613" i="5"/>
  <c r="E1614" i="5"/>
  <c r="F1614" i="5" s="1"/>
  <c r="G1614" i="5"/>
  <c r="E1615" i="5"/>
  <c r="F1615" i="5" s="1"/>
  <c r="G1615" i="5"/>
  <c r="E1616" i="5"/>
  <c r="F1616" i="5" s="1"/>
  <c r="G1616" i="5"/>
  <c r="E1617" i="5"/>
  <c r="F1617" i="5" s="1"/>
  <c r="G1617" i="5"/>
  <c r="E1618" i="5"/>
  <c r="F1618" i="5" s="1"/>
  <c r="G1618" i="5"/>
  <c r="E1619" i="5"/>
  <c r="F1619" i="5" s="1"/>
  <c r="G1619" i="5"/>
  <c r="E1620" i="5"/>
  <c r="F1620" i="5" s="1"/>
  <c r="G1620" i="5"/>
  <c r="E1621" i="5"/>
  <c r="F1621" i="5" s="1"/>
  <c r="G1621" i="5"/>
  <c r="E1622" i="5"/>
  <c r="F1622" i="5" s="1"/>
  <c r="G1622" i="5"/>
  <c r="E1623" i="5"/>
  <c r="F1623" i="5" s="1"/>
  <c r="G1623" i="5"/>
  <c r="E1624" i="5"/>
  <c r="F1624" i="5" s="1"/>
  <c r="G1624" i="5"/>
  <c r="E1625" i="5"/>
  <c r="F1625" i="5" s="1"/>
  <c r="G1625" i="5"/>
  <c r="E1626" i="5"/>
  <c r="F1626" i="5" s="1"/>
  <c r="G1626" i="5"/>
  <c r="E1627" i="5"/>
  <c r="F1627" i="5" s="1"/>
  <c r="G1627" i="5"/>
  <c r="E1628" i="5"/>
  <c r="F1628" i="5" s="1"/>
  <c r="G1628" i="5"/>
  <c r="E1629" i="5"/>
  <c r="F1629" i="5" s="1"/>
  <c r="G1629" i="5"/>
  <c r="E1630" i="5"/>
  <c r="F1630" i="5" s="1"/>
  <c r="G1630" i="5"/>
  <c r="E1631" i="5"/>
  <c r="F1631" i="5" s="1"/>
  <c r="G1631" i="5"/>
  <c r="E1632" i="5"/>
  <c r="F1632" i="5" s="1"/>
  <c r="G1632" i="5"/>
  <c r="E1633" i="5"/>
  <c r="F1633" i="5" s="1"/>
  <c r="G1633" i="5"/>
  <c r="E1634" i="5"/>
  <c r="F1634" i="5" s="1"/>
  <c r="G1634" i="5"/>
  <c r="E1635" i="5"/>
  <c r="F1635" i="5" s="1"/>
  <c r="G1635" i="5"/>
  <c r="E1636" i="5"/>
  <c r="F1636" i="5" s="1"/>
  <c r="G1636" i="5"/>
  <c r="E1637" i="5"/>
  <c r="F1637" i="5" s="1"/>
  <c r="G1637" i="5"/>
  <c r="E1638" i="5"/>
  <c r="F1638" i="5" s="1"/>
  <c r="G1638" i="5"/>
  <c r="E1639" i="5"/>
  <c r="F1639" i="5" s="1"/>
  <c r="G1639" i="5"/>
  <c r="E1640" i="5"/>
  <c r="F1640" i="5" s="1"/>
  <c r="G1640" i="5"/>
  <c r="E1641" i="5"/>
  <c r="F1641" i="5" s="1"/>
  <c r="G1641" i="5"/>
  <c r="E1642" i="5"/>
  <c r="F1642" i="5" s="1"/>
  <c r="G1642" i="5"/>
  <c r="E1643" i="5"/>
  <c r="F1643" i="5" s="1"/>
  <c r="G1643" i="5"/>
  <c r="E1644" i="5"/>
  <c r="F1644" i="5" s="1"/>
  <c r="G1644" i="5"/>
  <c r="E1645" i="5"/>
  <c r="F1645" i="5" s="1"/>
  <c r="G1645" i="5"/>
  <c r="E1646" i="5"/>
  <c r="F1646" i="5" s="1"/>
  <c r="G1646" i="5"/>
  <c r="E1647" i="5"/>
  <c r="F1647" i="5" s="1"/>
  <c r="G1647" i="5"/>
  <c r="E1648" i="5"/>
  <c r="F1648" i="5" s="1"/>
  <c r="G1648" i="5"/>
  <c r="E1649" i="5"/>
  <c r="F1649" i="5" s="1"/>
  <c r="G1649" i="5"/>
  <c r="E1650" i="5"/>
  <c r="F1650" i="5" s="1"/>
  <c r="G1650" i="5"/>
  <c r="E1651" i="5"/>
  <c r="F1651" i="5" s="1"/>
  <c r="G1651" i="5"/>
  <c r="E1652" i="5"/>
  <c r="F1652" i="5" s="1"/>
  <c r="G1652" i="5"/>
  <c r="E1653" i="5"/>
  <c r="F1653" i="5" s="1"/>
  <c r="G1653" i="5"/>
  <c r="E1654" i="5"/>
  <c r="F1654" i="5" s="1"/>
  <c r="G1654" i="5"/>
  <c r="E1655" i="5"/>
  <c r="F1655" i="5" s="1"/>
  <c r="G1655" i="5"/>
  <c r="E1656" i="5"/>
  <c r="F1656" i="5" s="1"/>
  <c r="G1656" i="5"/>
  <c r="E1657" i="5"/>
  <c r="F1657" i="5" s="1"/>
  <c r="G1657" i="5"/>
  <c r="E1658" i="5"/>
  <c r="F1658" i="5" s="1"/>
  <c r="G1658" i="5"/>
  <c r="E1659" i="5"/>
  <c r="F1659" i="5" s="1"/>
  <c r="G1659" i="5"/>
  <c r="E1660" i="5"/>
  <c r="F1660" i="5" s="1"/>
  <c r="G1660" i="5"/>
  <c r="E1661" i="5"/>
  <c r="F1661" i="5" s="1"/>
  <c r="G1661" i="5"/>
  <c r="E1662" i="5"/>
  <c r="F1662" i="5" s="1"/>
  <c r="G1662" i="5"/>
  <c r="E1663" i="5"/>
  <c r="F1663" i="5" s="1"/>
  <c r="G1663" i="5"/>
  <c r="E1664" i="5"/>
  <c r="F1664" i="5" s="1"/>
  <c r="G1664" i="5"/>
  <c r="E1665" i="5"/>
  <c r="F1665" i="5" s="1"/>
  <c r="G1665" i="5"/>
  <c r="E1666" i="5"/>
  <c r="F1666" i="5" s="1"/>
  <c r="G1666" i="5"/>
  <c r="E1667" i="5"/>
  <c r="F1667" i="5" s="1"/>
  <c r="G1667" i="5"/>
  <c r="E1668" i="5"/>
  <c r="F1668" i="5" s="1"/>
  <c r="G1668" i="5"/>
  <c r="E1669" i="5"/>
  <c r="F1669" i="5" s="1"/>
  <c r="G1669" i="5"/>
  <c r="E1670" i="5"/>
  <c r="F1670" i="5" s="1"/>
  <c r="G1670" i="5"/>
  <c r="E1671" i="5"/>
  <c r="F1671" i="5" s="1"/>
  <c r="G1671" i="5"/>
  <c r="E1672" i="5"/>
  <c r="F1672" i="5" s="1"/>
  <c r="G1672" i="5"/>
  <c r="E1673" i="5"/>
  <c r="F1673" i="5" s="1"/>
  <c r="G1673" i="5"/>
  <c r="E1674" i="5"/>
  <c r="F1674" i="5" s="1"/>
  <c r="G1674" i="5"/>
  <c r="E1675" i="5"/>
  <c r="F1675" i="5" s="1"/>
  <c r="G1675" i="5"/>
  <c r="E1676" i="5"/>
  <c r="F1676" i="5" s="1"/>
  <c r="G1676" i="5"/>
  <c r="E1677" i="5"/>
  <c r="F1677" i="5" s="1"/>
  <c r="G1677" i="5"/>
  <c r="E1678" i="5"/>
  <c r="F1678" i="5" s="1"/>
  <c r="G1678" i="5"/>
  <c r="E1679" i="5"/>
  <c r="F1679" i="5" s="1"/>
  <c r="G1679" i="5"/>
  <c r="E1680" i="5"/>
  <c r="F1680" i="5" s="1"/>
  <c r="G1680" i="5"/>
  <c r="E1681" i="5"/>
  <c r="F1681" i="5" s="1"/>
  <c r="G1681" i="5"/>
  <c r="E1682" i="5"/>
  <c r="F1682" i="5" s="1"/>
  <c r="G1682" i="5"/>
  <c r="E1683" i="5"/>
  <c r="F1683" i="5" s="1"/>
  <c r="G1683" i="5"/>
  <c r="E1684" i="5"/>
  <c r="F1684" i="5" s="1"/>
  <c r="G1684" i="5"/>
  <c r="E1685" i="5"/>
  <c r="F1685" i="5" s="1"/>
  <c r="G1685" i="5"/>
  <c r="E1686" i="5"/>
  <c r="F1686" i="5" s="1"/>
  <c r="G1686" i="5"/>
  <c r="E1687" i="5"/>
  <c r="F1687" i="5" s="1"/>
  <c r="G1687" i="5"/>
  <c r="E1688" i="5"/>
  <c r="F1688" i="5" s="1"/>
  <c r="G1688" i="5"/>
  <c r="E1689" i="5"/>
  <c r="F1689" i="5" s="1"/>
  <c r="G1689" i="5"/>
  <c r="E1690" i="5"/>
  <c r="F1690" i="5" s="1"/>
  <c r="G1690" i="5"/>
  <c r="E1691" i="5"/>
  <c r="F1691" i="5" s="1"/>
  <c r="G1691" i="5"/>
  <c r="E1692" i="5"/>
  <c r="F1692" i="5" s="1"/>
  <c r="G1692" i="5"/>
  <c r="E1693" i="5"/>
  <c r="F1693" i="5" s="1"/>
  <c r="G1693" i="5"/>
  <c r="E1694" i="5"/>
  <c r="F1694" i="5" s="1"/>
  <c r="G1694" i="5"/>
  <c r="E1695" i="5"/>
  <c r="F1695" i="5" s="1"/>
  <c r="G1695" i="5"/>
  <c r="E1696" i="5"/>
  <c r="F1696" i="5" s="1"/>
  <c r="G1696" i="5"/>
  <c r="E1697" i="5"/>
  <c r="F1697" i="5" s="1"/>
  <c r="G1697" i="5"/>
  <c r="E1698" i="5"/>
  <c r="F1698" i="5" s="1"/>
  <c r="G1698" i="5"/>
  <c r="E1699" i="5"/>
  <c r="F1699" i="5" s="1"/>
  <c r="G1699" i="5"/>
  <c r="E1700" i="5"/>
  <c r="F1700" i="5" s="1"/>
  <c r="G1700" i="5"/>
  <c r="E1701" i="5"/>
  <c r="F1701" i="5" s="1"/>
  <c r="G1701" i="5"/>
  <c r="E1702" i="5"/>
  <c r="F1702" i="5" s="1"/>
  <c r="G1702" i="5"/>
  <c r="E1703" i="5"/>
  <c r="F1703" i="5" s="1"/>
  <c r="G1703" i="5"/>
  <c r="E1704" i="5"/>
  <c r="F1704" i="5" s="1"/>
  <c r="G1704" i="5"/>
  <c r="E1705" i="5"/>
  <c r="F1705" i="5" s="1"/>
  <c r="G1705" i="5"/>
  <c r="E1706" i="5"/>
  <c r="F1706" i="5" s="1"/>
  <c r="G1706" i="5"/>
  <c r="E1707" i="5"/>
  <c r="F1707" i="5" s="1"/>
  <c r="G1707" i="5"/>
  <c r="E1708" i="5"/>
  <c r="F1708" i="5" s="1"/>
  <c r="G1708" i="5"/>
  <c r="E1709" i="5"/>
  <c r="F1709" i="5" s="1"/>
  <c r="G1709" i="5"/>
  <c r="E1710" i="5"/>
  <c r="F1710" i="5" s="1"/>
  <c r="G1710" i="5"/>
  <c r="E1711" i="5"/>
  <c r="F1711" i="5" s="1"/>
  <c r="G1711" i="5"/>
  <c r="E1712" i="5"/>
  <c r="F1712" i="5" s="1"/>
  <c r="G1712" i="5"/>
  <c r="E1713" i="5"/>
  <c r="F1713" i="5" s="1"/>
  <c r="G1713" i="5"/>
  <c r="E1714" i="5"/>
  <c r="F1714" i="5" s="1"/>
  <c r="G1714" i="5"/>
  <c r="E1715" i="5"/>
  <c r="F1715" i="5" s="1"/>
  <c r="G1715" i="5"/>
  <c r="E1716" i="5"/>
  <c r="F1716" i="5" s="1"/>
  <c r="G1716" i="5"/>
  <c r="E1717" i="5"/>
  <c r="F1717" i="5" s="1"/>
  <c r="G1717" i="5"/>
  <c r="E1718" i="5"/>
  <c r="F1718" i="5" s="1"/>
  <c r="G1718" i="5"/>
  <c r="E1719" i="5"/>
  <c r="F1719" i="5" s="1"/>
  <c r="G1719" i="5"/>
  <c r="E1720" i="5"/>
  <c r="F1720" i="5" s="1"/>
  <c r="G1720" i="5"/>
  <c r="E1721" i="5"/>
  <c r="F1721" i="5" s="1"/>
  <c r="G1721" i="5"/>
  <c r="E1722" i="5"/>
  <c r="F1722" i="5" s="1"/>
  <c r="G1722" i="5"/>
  <c r="E1723" i="5"/>
  <c r="F1723" i="5" s="1"/>
  <c r="G1723" i="5"/>
  <c r="E1724" i="5"/>
  <c r="F1724" i="5" s="1"/>
  <c r="G1724" i="5"/>
  <c r="E1725" i="5"/>
  <c r="F1725" i="5" s="1"/>
  <c r="G1725" i="5"/>
  <c r="E1726" i="5"/>
  <c r="F1726" i="5" s="1"/>
  <c r="G1726" i="5"/>
  <c r="E1727" i="5"/>
  <c r="F1727" i="5" s="1"/>
  <c r="G1727" i="5"/>
  <c r="E1728" i="5"/>
  <c r="F1728" i="5" s="1"/>
  <c r="G1728" i="5"/>
  <c r="E1729" i="5"/>
  <c r="F1729" i="5" s="1"/>
  <c r="G1729" i="5"/>
  <c r="E1730" i="5"/>
  <c r="F1730" i="5" s="1"/>
  <c r="G1730" i="5"/>
  <c r="E1731" i="5"/>
  <c r="F1731" i="5" s="1"/>
  <c r="G1731" i="5"/>
  <c r="E1732" i="5"/>
  <c r="F1732" i="5" s="1"/>
  <c r="G1732" i="5"/>
  <c r="E1733" i="5"/>
  <c r="F1733" i="5" s="1"/>
  <c r="G1733" i="5"/>
  <c r="E1734" i="5"/>
  <c r="F1734" i="5" s="1"/>
  <c r="G1734" i="5"/>
  <c r="E1735" i="5"/>
  <c r="F1735" i="5" s="1"/>
  <c r="G1735" i="5"/>
  <c r="E1736" i="5"/>
  <c r="F1736" i="5" s="1"/>
  <c r="G1736" i="5"/>
  <c r="E1737" i="5"/>
  <c r="F1737" i="5" s="1"/>
  <c r="G1737" i="5"/>
  <c r="E1738" i="5"/>
  <c r="F1738" i="5" s="1"/>
  <c r="G1738" i="5"/>
  <c r="E1739" i="5"/>
  <c r="F1739" i="5" s="1"/>
  <c r="G1739" i="5"/>
  <c r="E1740" i="5"/>
  <c r="F1740" i="5" s="1"/>
  <c r="G1740" i="5"/>
  <c r="E1741" i="5"/>
  <c r="F1741" i="5" s="1"/>
  <c r="G1741" i="5"/>
  <c r="E1742" i="5"/>
  <c r="F1742" i="5" s="1"/>
  <c r="G1742" i="5"/>
  <c r="E1743" i="5"/>
  <c r="F1743" i="5" s="1"/>
  <c r="G1743" i="5"/>
  <c r="E1744" i="5"/>
  <c r="F1744" i="5" s="1"/>
  <c r="G1744" i="5"/>
  <c r="E1745" i="5"/>
  <c r="F1745" i="5" s="1"/>
  <c r="G1745" i="5"/>
  <c r="E1746" i="5"/>
  <c r="F1746" i="5" s="1"/>
  <c r="G1746" i="5"/>
  <c r="E1747" i="5"/>
  <c r="F1747" i="5" s="1"/>
  <c r="G1747" i="5"/>
  <c r="E1748" i="5"/>
  <c r="F1748" i="5" s="1"/>
  <c r="G1748" i="5"/>
  <c r="E1749" i="5"/>
  <c r="F1749" i="5" s="1"/>
  <c r="G1749" i="5"/>
  <c r="E1750" i="5"/>
  <c r="F1750" i="5" s="1"/>
  <c r="G1750" i="5"/>
  <c r="E1751" i="5"/>
  <c r="F1751" i="5" s="1"/>
  <c r="G1751" i="5"/>
  <c r="E1752" i="5"/>
  <c r="F1752" i="5" s="1"/>
  <c r="G1752" i="5"/>
  <c r="E1753" i="5"/>
  <c r="F1753" i="5" s="1"/>
  <c r="G1753" i="5"/>
  <c r="E1754" i="5"/>
  <c r="F1754" i="5" s="1"/>
  <c r="G1754" i="5"/>
  <c r="E1755" i="5"/>
  <c r="F1755" i="5" s="1"/>
  <c r="G1755" i="5"/>
  <c r="E1756" i="5"/>
  <c r="F1756" i="5" s="1"/>
  <c r="G1756" i="5"/>
  <c r="E1757" i="5"/>
  <c r="F1757" i="5" s="1"/>
  <c r="G1757" i="5"/>
  <c r="E1758" i="5"/>
  <c r="F1758" i="5" s="1"/>
  <c r="G1758" i="5"/>
  <c r="E1759" i="5"/>
  <c r="F1759" i="5" s="1"/>
  <c r="G1759" i="5"/>
  <c r="E1760" i="5"/>
  <c r="F1760" i="5" s="1"/>
  <c r="G1760" i="5"/>
  <c r="E1761" i="5"/>
  <c r="F1761" i="5" s="1"/>
  <c r="G1761" i="5"/>
  <c r="E1762" i="5"/>
  <c r="F1762" i="5" s="1"/>
  <c r="G1762" i="5"/>
  <c r="E1763" i="5"/>
  <c r="F1763" i="5" s="1"/>
  <c r="G1763" i="5"/>
  <c r="E1764" i="5"/>
  <c r="F1764" i="5" s="1"/>
  <c r="G1764" i="5"/>
  <c r="E1765" i="5"/>
  <c r="F1765" i="5" s="1"/>
  <c r="G1765" i="5"/>
  <c r="E1766" i="5"/>
  <c r="F1766" i="5" s="1"/>
  <c r="G1766" i="5"/>
  <c r="E1767" i="5"/>
  <c r="F1767" i="5" s="1"/>
  <c r="G1767" i="5"/>
  <c r="E1768" i="5"/>
  <c r="F1768" i="5" s="1"/>
  <c r="G1768" i="5"/>
  <c r="E1769" i="5"/>
  <c r="F1769" i="5" s="1"/>
  <c r="G1769" i="5"/>
  <c r="E1770" i="5"/>
  <c r="F1770" i="5" s="1"/>
  <c r="G1770" i="5"/>
  <c r="E1771" i="5"/>
  <c r="F1771" i="5" s="1"/>
  <c r="G1771" i="5"/>
  <c r="E1772" i="5"/>
  <c r="F1772" i="5" s="1"/>
  <c r="G1772" i="5"/>
  <c r="E1773" i="5"/>
  <c r="F1773" i="5" s="1"/>
  <c r="G1773" i="5"/>
  <c r="E1774" i="5"/>
  <c r="F1774" i="5" s="1"/>
  <c r="G1774" i="5"/>
  <c r="E1775" i="5"/>
  <c r="F1775" i="5" s="1"/>
  <c r="G1775" i="5"/>
  <c r="E1776" i="5"/>
  <c r="F1776" i="5" s="1"/>
  <c r="G1776" i="5"/>
  <c r="E1777" i="5"/>
  <c r="F1777" i="5" s="1"/>
  <c r="G1777" i="5"/>
  <c r="E1778" i="5"/>
  <c r="F1778" i="5" s="1"/>
  <c r="G1778" i="5"/>
  <c r="E1779" i="5"/>
  <c r="F1779" i="5" s="1"/>
  <c r="G1779" i="5"/>
  <c r="E1780" i="5"/>
  <c r="F1780" i="5" s="1"/>
  <c r="G1780" i="5"/>
  <c r="E1781" i="5"/>
  <c r="F1781" i="5" s="1"/>
  <c r="G1781" i="5"/>
  <c r="E1782" i="5"/>
  <c r="F1782" i="5" s="1"/>
  <c r="G1782" i="5"/>
  <c r="E1783" i="5"/>
  <c r="F1783" i="5" s="1"/>
  <c r="G1783" i="5"/>
  <c r="E1784" i="5"/>
  <c r="F1784" i="5" s="1"/>
  <c r="G1784" i="5"/>
  <c r="E1785" i="5"/>
  <c r="F1785" i="5" s="1"/>
  <c r="G1785" i="5"/>
  <c r="E1786" i="5"/>
  <c r="F1786" i="5" s="1"/>
  <c r="G1786" i="5"/>
  <c r="E1787" i="5"/>
  <c r="F1787" i="5" s="1"/>
  <c r="G1787" i="5"/>
  <c r="E1788" i="5"/>
  <c r="F1788" i="5" s="1"/>
  <c r="G1788" i="5"/>
  <c r="E1789" i="5"/>
  <c r="F1789" i="5" s="1"/>
  <c r="G1789" i="5"/>
  <c r="E1790" i="5"/>
  <c r="F1790" i="5" s="1"/>
  <c r="G1790" i="5"/>
  <c r="E1791" i="5"/>
  <c r="F1791" i="5" s="1"/>
  <c r="G1791" i="5"/>
  <c r="E1792" i="5"/>
  <c r="F1792" i="5" s="1"/>
  <c r="G1792" i="5"/>
  <c r="E1793" i="5"/>
  <c r="F1793" i="5" s="1"/>
  <c r="G1793" i="5"/>
  <c r="E1794" i="5"/>
  <c r="F1794" i="5" s="1"/>
  <c r="G1794" i="5"/>
  <c r="E1795" i="5"/>
  <c r="F1795" i="5" s="1"/>
  <c r="G1795" i="5"/>
  <c r="E1796" i="5"/>
  <c r="F1796" i="5" s="1"/>
  <c r="G1796" i="5"/>
  <c r="E1797" i="5"/>
  <c r="F1797" i="5" s="1"/>
  <c r="G1797" i="5"/>
  <c r="E1798" i="5"/>
  <c r="F1798" i="5" s="1"/>
  <c r="G1798" i="5"/>
  <c r="E1799" i="5"/>
  <c r="F1799" i="5" s="1"/>
  <c r="G1799" i="5"/>
  <c r="E1800" i="5"/>
  <c r="F1800" i="5" s="1"/>
  <c r="G1800" i="5"/>
  <c r="E1801" i="5"/>
  <c r="F1801" i="5" s="1"/>
  <c r="G1801" i="5"/>
  <c r="E1802" i="5"/>
  <c r="F1802" i="5" s="1"/>
  <c r="G1802" i="5"/>
  <c r="E1803" i="5"/>
  <c r="F1803" i="5" s="1"/>
  <c r="G1803" i="5"/>
  <c r="E1804" i="5"/>
  <c r="F1804" i="5" s="1"/>
  <c r="G1804" i="5"/>
  <c r="E1805" i="5"/>
  <c r="F1805" i="5" s="1"/>
  <c r="G1805" i="5"/>
  <c r="E1806" i="5"/>
  <c r="F1806" i="5" s="1"/>
  <c r="G1806" i="5"/>
  <c r="E1807" i="5"/>
  <c r="F1807" i="5" s="1"/>
  <c r="G1807" i="5"/>
  <c r="E1808" i="5"/>
  <c r="F1808" i="5" s="1"/>
  <c r="G1808" i="5"/>
  <c r="E1809" i="5"/>
  <c r="F1809" i="5" s="1"/>
  <c r="G1809" i="5"/>
  <c r="E1810" i="5"/>
  <c r="F1810" i="5" s="1"/>
  <c r="G1810" i="5"/>
  <c r="E1811" i="5"/>
  <c r="F1811" i="5" s="1"/>
  <c r="G1811" i="5"/>
  <c r="E1812" i="5"/>
  <c r="F1812" i="5" s="1"/>
  <c r="G1812" i="5"/>
  <c r="E1813" i="5"/>
  <c r="F1813" i="5" s="1"/>
  <c r="G1813" i="5"/>
  <c r="E1814" i="5"/>
  <c r="F1814" i="5" s="1"/>
  <c r="G1814" i="5"/>
  <c r="E1815" i="5"/>
  <c r="F1815" i="5" s="1"/>
  <c r="G1815" i="5"/>
  <c r="E1816" i="5"/>
  <c r="F1816" i="5" s="1"/>
  <c r="G1816" i="5"/>
  <c r="E1817" i="5"/>
  <c r="F1817" i="5" s="1"/>
  <c r="G1817" i="5"/>
  <c r="E1818" i="5"/>
  <c r="F1818" i="5" s="1"/>
  <c r="G1818" i="5"/>
  <c r="E1819" i="5"/>
  <c r="F1819" i="5" s="1"/>
  <c r="G1819" i="5"/>
  <c r="E1820" i="5"/>
  <c r="F1820" i="5" s="1"/>
  <c r="G1820" i="5"/>
  <c r="E1821" i="5"/>
  <c r="F1821" i="5" s="1"/>
  <c r="G1821" i="5"/>
  <c r="E1822" i="5"/>
  <c r="F1822" i="5" s="1"/>
  <c r="G1822" i="5"/>
  <c r="E1823" i="5"/>
  <c r="F1823" i="5" s="1"/>
  <c r="G1823" i="5"/>
  <c r="E1824" i="5"/>
  <c r="F1824" i="5" s="1"/>
  <c r="G1824" i="5"/>
  <c r="E1825" i="5"/>
  <c r="F1825" i="5" s="1"/>
  <c r="G1825" i="5"/>
  <c r="E1826" i="5"/>
  <c r="F1826" i="5" s="1"/>
  <c r="G1826" i="5"/>
  <c r="E1827" i="5"/>
  <c r="F1827" i="5" s="1"/>
  <c r="G1827" i="5"/>
  <c r="E1828" i="5"/>
  <c r="F1828" i="5" s="1"/>
  <c r="G1828" i="5"/>
  <c r="E1829" i="5"/>
  <c r="F1829" i="5" s="1"/>
  <c r="G1829" i="5"/>
  <c r="E1830" i="5"/>
  <c r="F1830" i="5" s="1"/>
  <c r="G1830" i="5"/>
  <c r="E1831" i="5"/>
  <c r="F1831" i="5" s="1"/>
  <c r="G1831" i="5"/>
  <c r="E1832" i="5"/>
  <c r="F1832" i="5" s="1"/>
  <c r="G1832" i="5"/>
  <c r="E1833" i="5"/>
  <c r="F1833" i="5" s="1"/>
  <c r="G1833" i="5"/>
  <c r="E1834" i="5"/>
  <c r="F1834" i="5" s="1"/>
  <c r="G1834" i="5"/>
  <c r="E1835" i="5"/>
  <c r="F1835" i="5" s="1"/>
  <c r="G1835" i="5"/>
  <c r="E1836" i="5"/>
  <c r="F1836" i="5" s="1"/>
  <c r="G1836" i="5"/>
  <c r="E1837" i="5"/>
  <c r="F1837" i="5" s="1"/>
  <c r="G1837" i="5"/>
  <c r="E1838" i="5"/>
  <c r="F1838" i="5" s="1"/>
  <c r="G1838" i="5"/>
  <c r="E1839" i="5"/>
  <c r="F1839" i="5" s="1"/>
  <c r="G1839" i="5"/>
  <c r="E1840" i="5"/>
  <c r="F1840" i="5" s="1"/>
  <c r="G1840" i="5"/>
  <c r="E1841" i="5"/>
  <c r="F1841" i="5" s="1"/>
  <c r="G1841" i="5"/>
  <c r="E1842" i="5"/>
  <c r="F1842" i="5" s="1"/>
  <c r="G1842" i="5"/>
  <c r="E1843" i="5"/>
  <c r="F1843" i="5" s="1"/>
  <c r="G1843" i="5"/>
  <c r="E1844" i="5"/>
  <c r="F1844" i="5" s="1"/>
  <c r="G1844" i="5"/>
  <c r="E1845" i="5"/>
  <c r="F1845" i="5" s="1"/>
  <c r="G1845" i="5"/>
  <c r="E1846" i="5"/>
  <c r="F1846" i="5" s="1"/>
  <c r="G1846" i="5"/>
  <c r="E1847" i="5"/>
  <c r="F1847" i="5" s="1"/>
  <c r="G1847" i="5"/>
  <c r="E1848" i="5"/>
  <c r="F1848" i="5" s="1"/>
  <c r="G1848" i="5"/>
  <c r="E1849" i="5"/>
  <c r="F1849" i="5" s="1"/>
  <c r="G1849" i="5"/>
  <c r="E1850" i="5"/>
  <c r="F1850" i="5" s="1"/>
  <c r="G1850" i="5"/>
  <c r="E1851" i="5"/>
  <c r="F1851" i="5" s="1"/>
  <c r="G1851" i="5"/>
  <c r="E1852" i="5"/>
  <c r="F1852" i="5" s="1"/>
  <c r="G1852" i="5"/>
  <c r="E1853" i="5"/>
  <c r="F1853" i="5" s="1"/>
  <c r="G1853" i="5"/>
  <c r="E1854" i="5"/>
  <c r="F1854" i="5" s="1"/>
  <c r="G1854" i="5"/>
  <c r="E1855" i="5"/>
  <c r="F1855" i="5" s="1"/>
  <c r="G1855" i="5"/>
  <c r="E1856" i="5"/>
  <c r="F1856" i="5" s="1"/>
  <c r="G1856" i="5"/>
  <c r="E1857" i="5"/>
  <c r="F1857" i="5" s="1"/>
  <c r="G1857" i="5"/>
  <c r="E1858" i="5"/>
  <c r="F1858" i="5" s="1"/>
  <c r="G1858" i="5"/>
  <c r="E1859" i="5"/>
  <c r="F1859" i="5" s="1"/>
  <c r="G1859" i="5"/>
  <c r="E1860" i="5"/>
  <c r="F1860" i="5" s="1"/>
  <c r="G1860" i="5"/>
  <c r="E1861" i="5"/>
  <c r="F1861" i="5" s="1"/>
  <c r="G1861" i="5"/>
  <c r="E1862" i="5"/>
  <c r="F1862" i="5" s="1"/>
  <c r="G1862" i="5"/>
  <c r="E1863" i="5"/>
  <c r="F1863" i="5" s="1"/>
  <c r="G1863" i="5"/>
  <c r="E1864" i="5"/>
  <c r="F1864" i="5" s="1"/>
  <c r="G1864" i="5"/>
  <c r="E1865" i="5"/>
  <c r="F1865" i="5" s="1"/>
  <c r="G1865" i="5"/>
  <c r="E1866" i="5"/>
  <c r="F1866" i="5" s="1"/>
  <c r="G1866" i="5"/>
  <c r="E1867" i="5"/>
  <c r="F1867" i="5" s="1"/>
  <c r="G1867" i="5"/>
  <c r="E1868" i="5"/>
  <c r="F1868" i="5" s="1"/>
  <c r="G1868" i="5"/>
  <c r="E1869" i="5"/>
  <c r="F1869" i="5" s="1"/>
  <c r="G1869" i="5"/>
  <c r="E1870" i="5"/>
  <c r="F1870" i="5" s="1"/>
  <c r="G1870" i="5"/>
  <c r="E1871" i="5"/>
  <c r="F1871" i="5" s="1"/>
  <c r="G1871" i="5"/>
  <c r="E1872" i="5"/>
  <c r="F1872" i="5" s="1"/>
  <c r="G1872" i="5"/>
  <c r="E1873" i="5"/>
  <c r="F1873" i="5" s="1"/>
  <c r="G1873" i="5"/>
  <c r="E1874" i="5"/>
  <c r="F1874" i="5" s="1"/>
  <c r="G1874" i="5"/>
  <c r="E1875" i="5"/>
  <c r="F1875" i="5" s="1"/>
  <c r="G1875" i="5"/>
  <c r="E1876" i="5"/>
  <c r="F1876" i="5" s="1"/>
  <c r="G1876" i="5"/>
  <c r="E1877" i="5"/>
  <c r="F1877" i="5" s="1"/>
  <c r="G1877" i="5"/>
  <c r="E1878" i="5"/>
  <c r="F1878" i="5" s="1"/>
  <c r="G1878" i="5"/>
  <c r="E1879" i="5"/>
  <c r="F1879" i="5" s="1"/>
  <c r="G1879" i="5"/>
  <c r="E1880" i="5"/>
  <c r="F1880" i="5" s="1"/>
  <c r="G1880" i="5"/>
  <c r="E1881" i="5"/>
  <c r="F1881" i="5" s="1"/>
  <c r="G1881" i="5"/>
  <c r="E1882" i="5"/>
  <c r="F1882" i="5" s="1"/>
  <c r="G1882" i="5"/>
  <c r="E1883" i="5"/>
  <c r="F1883" i="5" s="1"/>
  <c r="G1883" i="5"/>
  <c r="E1884" i="5"/>
  <c r="F1884" i="5" s="1"/>
  <c r="G1884" i="5"/>
  <c r="E1885" i="5"/>
  <c r="F1885" i="5" s="1"/>
  <c r="G1885" i="5"/>
  <c r="E1886" i="5"/>
  <c r="F1886" i="5" s="1"/>
  <c r="G1886" i="5"/>
  <c r="E1887" i="5"/>
  <c r="F1887" i="5" s="1"/>
  <c r="G1887" i="5"/>
  <c r="E1888" i="5"/>
  <c r="F1888" i="5" s="1"/>
  <c r="G1888" i="5"/>
  <c r="E1889" i="5"/>
  <c r="F1889" i="5" s="1"/>
  <c r="G1889" i="5"/>
  <c r="E1890" i="5"/>
  <c r="F1890" i="5" s="1"/>
  <c r="G1890" i="5"/>
  <c r="E1891" i="5"/>
  <c r="F1891" i="5" s="1"/>
  <c r="G1891" i="5"/>
  <c r="E1892" i="5"/>
  <c r="F1892" i="5" s="1"/>
  <c r="G1892" i="5"/>
  <c r="E1893" i="5"/>
  <c r="F1893" i="5" s="1"/>
  <c r="G1893" i="5"/>
  <c r="E1894" i="5"/>
  <c r="F1894" i="5" s="1"/>
  <c r="G1894" i="5"/>
  <c r="E1895" i="5"/>
  <c r="F1895" i="5" s="1"/>
  <c r="G1895" i="5"/>
  <c r="E1896" i="5"/>
  <c r="F1896" i="5" s="1"/>
  <c r="G1896" i="5"/>
  <c r="E1897" i="5"/>
  <c r="F1897" i="5" s="1"/>
  <c r="G1897" i="5"/>
  <c r="E1898" i="5"/>
  <c r="F1898" i="5" s="1"/>
  <c r="G1898" i="5"/>
  <c r="E1899" i="5"/>
  <c r="F1899" i="5" s="1"/>
  <c r="G1899" i="5"/>
  <c r="E1900" i="5"/>
  <c r="F1900" i="5" s="1"/>
  <c r="G1900" i="5"/>
  <c r="E1901" i="5"/>
  <c r="F1901" i="5" s="1"/>
  <c r="G1901" i="5"/>
  <c r="E1902" i="5"/>
  <c r="F1902" i="5" s="1"/>
  <c r="G1902" i="5"/>
  <c r="E1903" i="5"/>
  <c r="F1903" i="5" s="1"/>
  <c r="G1903" i="5"/>
  <c r="E1904" i="5"/>
  <c r="F1904" i="5" s="1"/>
  <c r="G1904" i="5"/>
  <c r="E1905" i="5"/>
  <c r="F1905" i="5" s="1"/>
  <c r="G1905" i="5"/>
  <c r="E1906" i="5"/>
  <c r="F1906" i="5" s="1"/>
  <c r="G1906" i="5"/>
  <c r="E1907" i="5"/>
  <c r="F1907" i="5" s="1"/>
  <c r="G1907" i="5"/>
  <c r="E1908" i="5"/>
  <c r="F1908" i="5" s="1"/>
  <c r="G1908" i="5"/>
  <c r="E1909" i="5"/>
  <c r="F1909" i="5" s="1"/>
  <c r="G1909" i="5"/>
  <c r="E1910" i="5"/>
  <c r="F1910" i="5" s="1"/>
  <c r="G1910" i="5"/>
  <c r="E1911" i="5"/>
  <c r="F1911" i="5" s="1"/>
  <c r="G1911" i="5"/>
  <c r="E1912" i="5"/>
  <c r="F1912" i="5" s="1"/>
  <c r="G1912" i="5"/>
  <c r="E1913" i="5"/>
  <c r="F1913" i="5" s="1"/>
  <c r="G1913" i="5"/>
  <c r="E1914" i="5"/>
  <c r="F1914" i="5" s="1"/>
  <c r="G1914" i="5"/>
  <c r="E1915" i="5"/>
  <c r="F1915" i="5" s="1"/>
  <c r="G1915" i="5"/>
  <c r="E1916" i="5"/>
  <c r="F1916" i="5" s="1"/>
  <c r="G1916" i="5"/>
  <c r="E1917" i="5"/>
  <c r="F1917" i="5" s="1"/>
  <c r="G1917" i="5"/>
  <c r="E1918" i="5"/>
  <c r="F1918" i="5" s="1"/>
  <c r="G1918" i="5"/>
  <c r="E1919" i="5"/>
  <c r="F1919" i="5" s="1"/>
  <c r="G1919" i="5"/>
  <c r="E1920" i="5"/>
  <c r="F1920" i="5" s="1"/>
  <c r="G1920" i="5"/>
  <c r="E1921" i="5"/>
  <c r="F1921" i="5" s="1"/>
  <c r="G1921" i="5"/>
  <c r="E1922" i="5"/>
  <c r="F1922" i="5" s="1"/>
  <c r="G1922" i="5"/>
  <c r="E1923" i="5"/>
  <c r="F1923" i="5" s="1"/>
  <c r="G1923" i="5"/>
  <c r="E1924" i="5"/>
  <c r="F1924" i="5" s="1"/>
  <c r="G1924" i="5"/>
  <c r="E1925" i="5"/>
  <c r="F1925" i="5" s="1"/>
  <c r="G1925" i="5"/>
  <c r="E1926" i="5"/>
  <c r="F1926" i="5" s="1"/>
  <c r="G1926" i="5"/>
  <c r="E1927" i="5"/>
  <c r="F1927" i="5" s="1"/>
  <c r="G1927" i="5"/>
  <c r="E1928" i="5"/>
  <c r="F1928" i="5" s="1"/>
  <c r="G1928" i="5"/>
  <c r="E1929" i="5"/>
  <c r="F1929" i="5" s="1"/>
  <c r="G1929" i="5"/>
  <c r="E1930" i="5"/>
  <c r="F1930" i="5" s="1"/>
  <c r="G1930" i="5"/>
  <c r="E1931" i="5"/>
  <c r="F1931" i="5" s="1"/>
  <c r="G1931" i="5"/>
  <c r="E1932" i="5"/>
  <c r="F1932" i="5" s="1"/>
  <c r="G1932" i="5"/>
  <c r="E1933" i="5"/>
  <c r="F1933" i="5" s="1"/>
  <c r="G1933" i="5"/>
  <c r="E1934" i="5"/>
  <c r="F1934" i="5" s="1"/>
  <c r="G1934" i="5"/>
  <c r="E1935" i="5"/>
  <c r="F1935" i="5" s="1"/>
  <c r="G1935" i="5"/>
  <c r="E1936" i="5"/>
  <c r="F1936" i="5" s="1"/>
  <c r="G1936" i="5"/>
  <c r="E1937" i="5"/>
  <c r="F1937" i="5" s="1"/>
  <c r="G1937" i="5"/>
  <c r="E1938" i="5"/>
  <c r="F1938" i="5" s="1"/>
  <c r="G1938" i="5"/>
  <c r="E1939" i="5"/>
  <c r="F1939" i="5" s="1"/>
  <c r="G1939" i="5"/>
  <c r="E1940" i="5"/>
  <c r="F1940" i="5" s="1"/>
  <c r="G1940" i="5"/>
  <c r="E1941" i="5"/>
  <c r="F1941" i="5" s="1"/>
  <c r="G1941" i="5"/>
  <c r="E1942" i="5"/>
  <c r="F1942" i="5" s="1"/>
  <c r="G1942" i="5"/>
  <c r="E1943" i="5"/>
  <c r="F1943" i="5" s="1"/>
  <c r="G1943" i="5"/>
  <c r="E1944" i="5"/>
  <c r="F1944" i="5" s="1"/>
  <c r="G1944" i="5"/>
  <c r="E1945" i="5"/>
  <c r="F1945" i="5" s="1"/>
  <c r="G1945" i="5"/>
  <c r="E1946" i="5"/>
  <c r="F1946" i="5" s="1"/>
  <c r="G1946" i="5"/>
  <c r="E1947" i="5"/>
  <c r="F1947" i="5" s="1"/>
  <c r="G1947" i="5"/>
  <c r="E1948" i="5"/>
  <c r="F1948" i="5" s="1"/>
  <c r="G1948" i="5"/>
  <c r="E1949" i="5"/>
  <c r="F1949" i="5" s="1"/>
  <c r="G1949" i="5"/>
  <c r="E1950" i="5"/>
  <c r="F1950" i="5" s="1"/>
  <c r="G1950" i="5"/>
  <c r="E1951" i="5"/>
  <c r="F1951" i="5" s="1"/>
  <c r="G1951" i="5"/>
  <c r="E1952" i="5"/>
  <c r="F1952" i="5" s="1"/>
  <c r="G1952" i="5"/>
  <c r="E1953" i="5"/>
  <c r="F1953" i="5" s="1"/>
  <c r="G1953" i="5"/>
  <c r="E1954" i="5"/>
  <c r="F1954" i="5" s="1"/>
  <c r="G1954" i="5"/>
  <c r="E1955" i="5"/>
  <c r="F1955" i="5" s="1"/>
  <c r="G1955" i="5"/>
  <c r="E1956" i="5"/>
  <c r="F1956" i="5" s="1"/>
  <c r="G1956" i="5"/>
  <c r="E1957" i="5"/>
  <c r="F1957" i="5" s="1"/>
  <c r="G1957" i="5"/>
  <c r="E1958" i="5"/>
  <c r="F1958" i="5" s="1"/>
  <c r="G1958" i="5"/>
  <c r="E1959" i="5"/>
  <c r="F1959" i="5" s="1"/>
  <c r="G1959" i="5"/>
  <c r="E1960" i="5"/>
  <c r="F1960" i="5" s="1"/>
  <c r="G1960" i="5"/>
  <c r="E1961" i="5"/>
  <c r="F1961" i="5" s="1"/>
  <c r="G1961" i="5"/>
  <c r="E1962" i="5"/>
  <c r="F1962" i="5" s="1"/>
  <c r="G1962" i="5"/>
  <c r="E1963" i="5"/>
  <c r="F1963" i="5" s="1"/>
  <c r="G1963" i="5"/>
  <c r="E1964" i="5"/>
  <c r="F1964" i="5" s="1"/>
  <c r="G1964" i="5"/>
  <c r="E1965" i="5"/>
  <c r="F1965" i="5" s="1"/>
  <c r="G1965" i="5"/>
  <c r="E1966" i="5"/>
  <c r="F1966" i="5" s="1"/>
  <c r="G1966" i="5"/>
  <c r="E1967" i="5"/>
  <c r="F1967" i="5" s="1"/>
  <c r="G1967" i="5"/>
  <c r="E1968" i="5"/>
  <c r="F1968" i="5" s="1"/>
  <c r="G1968" i="5"/>
  <c r="E1969" i="5"/>
  <c r="F1969" i="5" s="1"/>
  <c r="G1969" i="5"/>
  <c r="E1970" i="5"/>
  <c r="F1970" i="5" s="1"/>
  <c r="G1970" i="5"/>
  <c r="E1971" i="5"/>
  <c r="F1971" i="5" s="1"/>
  <c r="G1971" i="5"/>
  <c r="E1972" i="5"/>
  <c r="F1972" i="5" s="1"/>
  <c r="G1972" i="5"/>
  <c r="E1973" i="5"/>
  <c r="F1973" i="5" s="1"/>
  <c r="G1973" i="5"/>
  <c r="E1974" i="5"/>
  <c r="F1974" i="5" s="1"/>
  <c r="G1974" i="5"/>
  <c r="E1975" i="5"/>
  <c r="F1975" i="5" s="1"/>
  <c r="G1975" i="5"/>
  <c r="E1976" i="5"/>
  <c r="F1976" i="5" s="1"/>
  <c r="G1976" i="5"/>
  <c r="E1977" i="5"/>
  <c r="F1977" i="5" s="1"/>
  <c r="G1977" i="5"/>
  <c r="E1978" i="5"/>
  <c r="F1978" i="5" s="1"/>
  <c r="G1978" i="5"/>
  <c r="E1979" i="5"/>
  <c r="F1979" i="5" s="1"/>
  <c r="G1979" i="5"/>
  <c r="E1980" i="5"/>
  <c r="F1980" i="5" s="1"/>
  <c r="G1980" i="5"/>
  <c r="E1981" i="5"/>
  <c r="F1981" i="5" s="1"/>
  <c r="G1981" i="5"/>
  <c r="E1982" i="5"/>
  <c r="F1982" i="5" s="1"/>
  <c r="G1982" i="5"/>
  <c r="E1983" i="5"/>
  <c r="F1983" i="5" s="1"/>
  <c r="G1983" i="5"/>
  <c r="E1984" i="5"/>
  <c r="F1984" i="5" s="1"/>
  <c r="G1984" i="5"/>
  <c r="E1985" i="5"/>
  <c r="F1985" i="5" s="1"/>
  <c r="G1985" i="5"/>
  <c r="E1986" i="5"/>
  <c r="F1986" i="5" s="1"/>
  <c r="G1986" i="5"/>
  <c r="E1987" i="5"/>
  <c r="F1987" i="5" s="1"/>
  <c r="G1987" i="5"/>
  <c r="E1988" i="5"/>
  <c r="F1988" i="5" s="1"/>
  <c r="G1988" i="5"/>
  <c r="E1989" i="5"/>
  <c r="F1989" i="5" s="1"/>
  <c r="G1989" i="5"/>
  <c r="E1990" i="5"/>
  <c r="F1990" i="5" s="1"/>
  <c r="G1990" i="5"/>
  <c r="E1991" i="5"/>
  <c r="F1991" i="5" s="1"/>
  <c r="G1991" i="5"/>
  <c r="E1992" i="5"/>
  <c r="F1992" i="5" s="1"/>
  <c r="G1992" i="5"/>
  <c r="E1993" i="5"/>
  <c r="F1993" i="5" s="1"/>
  <c r="G1993" i="5"/>
  <c r="E1994" i="5"/>
  <c r="F1994" i="5" s="1"/>
  <c r="G1994" i="5"/>
  <c r="E1995" i="5"/>
  <c r="F1995" i="5" s="1"/>
  <c r="G1995" i="5"/>
  <c r="E1996" i="5"/>
  <c r="F1996" i="5" s="1"/>
  <c r="G1996" i="5"/>
  <c r="E1997" i="5"/>
  <c r="F1997" i="5" s="1"/>
  <c r="G1997" i="5"/>
  <c r="E1998" i="5"/>
  <c r="F1998" i="5" s="1"/>
  <c r="G1998" i="5"/>
  <c r="E1999" i="5"/>
  <c r="F1999" i="5" s="1"/>
  <c r="G1999" i="5"/>
  <c r="E2000" i="5"/>
  <c r="F2000" i="5" s="1"/>
  <c r="G2000" i="5"/>
  <c r="E2001" i="5"/>
  <c r="F2001" i="5" s="1"/>
  <c r="G2001" i="5"/>
  <c r="E2002" i="5"/>
  <c r="F2002" i="5" s="1"/>
  <c r="G2002" i="5"/>
  <c r="E2003" i="5"/>
  <c r="F2003" i="5" s="1"/>
  <c r="G2003" i="5"/>
  <c r="E2004" i="5"/>
  <c r="F2004" i="5" s="1"/>
  <c r="G2004" i="5"/>
  <c r="E2005" i="5"/>
  <c r="F2005" i="5" s="1"/>
  <c r="G2005" i="5"/>
  <c r="E2006" i="5"/>
  <c r="F2006" i="5" s="1"/>
  <c r="G2006" i="5"/>
  <c r="E2007" i="5"/>
  <c r="F2007" i="5" s="1"/>
  <c r="G2007" i="5"/>
  <c r="E8" i="5"/>
  <c r="F8" i="5" s="1"/>
  <c r="G8" i="5"/>
  <c r="E9" i="5"/>
  <c r="F9" i="5" s="1"/>
  <c r="G9" i="5"/>
  <c r="E10" i="5"/>
  <c r="F10" i="5" s="1"/>
  <c r="G10" i="5"/>
  <c r="E11" i="5"/>
  <c r="F11" i="5" s="1"/>
  <c r="G11" i="5"/>
  <c r="E12" i="5"/>
  <c r="F12" i="5" s="1"/>
  <c r="G12" i="5"/>
  <c r="E13" i="5"/>
  <c r="F13" i="5" s="1"/>
  <c r="G13" i="5"/>
  <c r="E14" i="5"/>
  <c r="F14" i="5" s="1"/>
  <c r="G14" i="5"/>
  <c r="E15" i="5"/>
  <c r="F15" i="5" s="1"/>
  <c r="G15" i="5"/>
  <c r="E16" i="5"/>
  <c r="F16" i="5" s="1"/>
  <c r="G16" i="5"/>
  <c r="E17" i="5"/>
  <c r="F17" i="5" s="1"/>
  <c r="G17" i="5"/>
  <c r="E18" i="5"/>
  <c r="F18" i="5" s="1"/>
  <c r="G18" i="5"/>
  <c r="E19" i="5"/>
  <c r="F19" i="5" s="1"/>
  <c r="G19" i="5"/>
  <c r="E20" i="5"/>
  <c r="F20" i="5" s="1"/>
  <c r="G20" i="5"/>
  <c r="E21" i="5"/>
  <c r="F21" i="5" s="1"/>
  <c r="G21" i="5"/>
  <c r="E22" i="5"/>
  <c r="F22" i="5" s="1"/>
  <c r="G22" i="5"/>
  <c r="E23" i="5"/>
  <c r="F23" i="5" s="1"/>
  <c r="G23" i="5"/>
  <c r="E24" i="5"/>
  <c r="F24" i="5" s="1"/>
  <c r="G24" i="5"/>
  <c r="E25" i="5"/>
  <c r="F25" i="5" s="1"/>
  <c r="G25" i="5"/>
  <c r="E26" i="5"/>
  <c r="F26" i="5" s="1"/>
  <c r="G26" i="5"/>
  <c r="E27" i="5"/>
  <c r="F27" i="5" s="1"/>
  <c r="G27" i="5"/>
  <c r="E28" i="5"/>
  <c r="F28" i="5" s="1"/>
  <c r="G28" i="5"/>
  <c r="E29" i="5"/>
  <c r="F29" i="5" s="1"/>
  <c r="G29" i="5"/>
  <c r="E30" i="5"/>
  <c r="F30" i="5" s="1"/>
  <c r="G30" i="5"/>
  <c r="E31" i="5"/>
  <c r="F31" i="5" s="1"/>
  <c r="G31" i="5"/>
  <c r="E32" i="5"/>
  <c r="F32" i="5" s="1"/>
  <c r="G32" i="5"/>
  <c r="E33" i="5"/>
  <c r="F33" i="5" s="1"/>
  <c r="G33" i="5"/>
  <c r="E34" i="5"/>
  <c r="F34" i="5" s="1"/>
  <c r="G34" i="5"/>
  <c r="E35" i="5"/>
  <c r="F35" i="5" s="1"/>
  <c r="G35" i="5"/>
  <c r="E36" i="5"/>
  <c r="F36" i="5" s="1"/>
  <c r="G36" i="5"/>
  <c r="E37" i="5"/>
  <c r="F37" i="5" s="1"/>
  <c r="G37" i="5"/>
  <c r="E38" i="5"/>
  <c r="F38" i="5" s="1"/>
  <c r="G38" i="5"/>
  <c r="E39" i="5"/>
  <c r="F39" i="5" s="1"/>
  <c r="G39" i="5"/>
  <c r="E40" i="5"/>
  <c r="F40" i="5" s="1"/>
  <c r="G40" i="5"/>
  <c r="E41" i="5"/>
  <c r="F41" i="5" s="1"/>
  <c r="G41" i="5"/>
  <c r="E42" i="5"/>
  <c r="F42" i="5" s="1"/>
  <c r="G42" i="5"/>
  <c r="E43" i="5"/>
  <c r="F43" i="5" s="1"/>
  <c r="G43" i="5"/>
  <c r="E44" i="5"/>
  <c r="F44" i="5" s="1"/>
  <c r="G44" i="5"/>
  <c r="E45" i="5"/>
  <c r="F45" i="5" s="1"/>
  <c r="G45" i="5"/>
  <c r="E46" i="5"/>
  <c r="F46" i="5" s="1"/>
  <c r="G46" i="5"/>
  <c r="E47" i="5"/>
  <c r="F47" i="5" s="1"/>
  <c r="G47" i="5"/>
  <c r="E48" i="5"/>
  <c r="F48" i="5" s="1"/>
  <c r="G48" i="5"/>
  <c r="E49" i="5"/>
  <c r="F49" i="5" s="1"/>
  <c r="G49" i="5"/>
  <c r="E50" i="5"/>
  <c r="F50" i="5" s="1"/>
  <c r="G50" i="5"/>
  <c r="E51" i="5"/>
  <c r="F51" i="5" s="1"/>
  <c r="G51" i="5"/>
  <c r="E52" i="5"/>
  <c r="F52" i="5" s="1"/>
  <c r="G52" i="5"/>
  <c r="E53" i="5"/>
  <c r="F53" i="5" s="1"/>
  <c r="G53" i="5"/>
  <c r="E54" i="5"/>
  <c r="F54" i="5" s="1"/>
  <c r="G54" i="5"/>
  <c r="E55" i="5"/>
  <c r="F55" i="5" s="1"/>
  <c r="G55" i="5"/>
  <c r="E56" i="5"/>
  <c r="F56" i="5" s="1"/>
  <c r="G56" i="5"/>
  <c r="E57" i="5"/>
  <c r="F57" i="5" s="1"/>
  <c r="G57" i="5"/>
  <c r="E58" i="5"/>
  <c r="F58" i="5" s="1"/>
  <c r="G58" i="5"/>
  <c r="E59" i="5"/>
  <c r="F59" i="5" s="1"/>
  <c r="G59" i="5"/>
  <c r="E60" i="5"/>
  <c r="F60" i="5" s="1"/>
  <c r="G60" i="5"/>
  <c r="E61" i="5"/>
  <c r="F61" i="5" s="1"/>
  <c r="G61" i="5"/>
  <c r="E62" i="5"/>
  <c r="F62" i="5" s="1"/>
  <c r="G62" i="5"/>
  <c r="E63" i="5"/>
  <c r="F63" i="5" s="1"/>
  <c r="G63" i="5"/>
  <c r="E64" i="5"/>
  <c r="F64" i="5" s="1"/>
  <c r="G64" i="5"/>
  <c r="E65" i="5"/>
  <c r="F65" i="5" s="1"/>
  <c r="G65" i="5"/>
  <c r="E66" i="5"/>
  <c r="F66" i="5" s="1"/>
  <c r="G66" i="5"/>
  <c r="E67" i="5"/>
  <c r="F67" i="5" s="1"/>
  <c r="G67" i="5"/>
  <c r="E68" i="5"/>
  <c r="F68" i="5" s="1"/>
  <c r="G68" i="5"/>
  <c r="E69" i="5"/>
  <c r="F69" i="5" s="1"/>
  <c r="G69" i="5"/>
  <c r="E70" i="5"/>
  <c r="F70" i="5" s="1"/>
  <c r="G70" i="5"/>
  <c r="E71" i="5"/>
  <c r="F71" i="5" s="1"/>
  <c r="G71" i="5"/>
  <c r="E72" i="5"/>
  <c r="F72" i="5" s="1"/>
  <c r="G72" i="5"/>
  <c r="E73" i="5"/>
  <c r="F73" i="5" s="1"/>
  <c r="G73" i="5"/>
  <c r="E74" i="5"/>
  <c r="F74" i="5" s="1"/>
  <c r="G74" i="5"/>
  <c r="E75" i="5"/>
  <c r="F75" i="5" s="1"/>
  <c r="G75" i="5"/>
  <c r="E76" i="5"/>
  <c r="F76" i="5" s="1"/>
  <c r="G76" i="5"/>
  <c r="E77" i="5"/>
  <c r="F77" i="5" s="1"/>
  <c r="G77" i="5"/>
  <c r="E78" i="5"/>
  <c r="F78" i="5" s="1"/>
  <c r="G78" i="5"/>
  <c r="E79" i="5"/>
  <c r="F79" i="5" s="1"/>
  <c r="G79" i="5"/>
  <c r="E80" i="5"/>
  <c r="F80" i="5" s="1"/>
  <c r="G80" i="5"/>
  <c r="E81" i="5"/>
  <c r="F81" i="5" s="1"/>
  <c r="G81" i="5"/>
  <c r="E82" i="5"/>
  <c r="F82" i="5" s="1"/>
  <c r="G82" i="5"/>
  <c r="E83" i="5"/>
  <c r="F83" i="5" s="1"/>
  <c r="G83" i="5"/>
  <c r="E84" i="5"/>
  <c r="F84" i="5" s="1"/>
  <c r="G84" i="5"/>
  <c r="E85" i="5"/>
  <c r="F85" i="5" s="1"/>
  <c r="G85" i="5"/>
  <c r="E86" i="5"/>
  <c r="F86" i="5" s="1"/>
  <c r="G86" i="5"/>
  <c r="E87" i="5"/>
  <c r="F87" i="5" s="1"/>
  <c r="G87" i="5"/>
  <c r="E88" i="5"/>
  <c r="F88" i="5" s="1"/>
  <c r="G88" i="5"/>
  <c r="E89" i="5"/>
  <c r="F89" i="5" s="1"/>
  <c r="G89" i="5"/>
  <c r="E90" i="5"/>
  <c r="F90" i="5" s="1"/>
  <c r="G90" i="5"/>
  <c r="E91" i="5"/>
  <c r="F91" i="5" s="1"/>
  <c r="G91" i="5"/>
  <c r="E92" i="5"/>
  <c r="F92" i="5" s="1"/>
  <c r="G92" i="5"/>
  <c r="E93" i="5"/>
  <c r="F93" i="5" s="1"/>
  <c r="G93" i="5"/>
  <c r="E94" i="5"/>
  <c r="F94" i="5" s="1"/>
  <c r="G94" i="5"/>
  <c r="E95" i="5"/>
  <c r="F95" i="5" s="1"/>
  <c r="G95" i="5"/>
  <c r="E96" i="5"/>
  <c r="F96" i="5" s="1"/>
  <c r="G96" i="5"/>
  <c r="E97" i="5"/>
  <c r="F97" i="5" s="1"/>
  <c r="G97" i="5"/>
  <c r="E98" i="5"/>
  <c r="F98" i="5" s="1"/>
  <c r="G98" i="5"/>
  <c r="E99" i="5"/>
  <c r="F99" i="5" s="1"/>
  <c r="G99" i="5"/>
  <c r="E100" i="5"/>
  <c r="F100" i="5" s="1"/>
  <c r="G100" i="5"/>
  <c r="E101" i="5"/>
  <c r="F101" i="5" s="1"/>
  <c r="G101" i="5"/>
  <c r="E102" i="5"/>
  <c r="F102" i="5" s="1"/>
  <c r="G102" i="5"/>
  <c r="E103" i="5"/>
  <c r="F103" i="5" s="1"/>
  <c r="G103" i="5"/>
  <c r="E104" i="5"/>
  <c r="F104" i="5" s="1"/>
  <c r="G104" i="5"/>
  <c r="E105" i="5"/>
  <c r="F105" i="5" s="1"/>
  <c r="G105" i="5"/>
  <c r="E106" i="5"/>
  <c r="F106" i="5" s="1"/>
  <c r="G106" i="5"/>
  <c r="E107" i="5"/>
  <c r="F107" i="5" s="1"/>
  <c r="G107" i="5"/>
  <c r="J2" i="5"/>
  <c r="J1" i="5"/>
  <c r="B1" i="5"/>
  <c r="D37" i="1"/>
  <c r="E37" i="1"/>
  <c r="F37" i="1"/>
  <c r="G37" i="1"/>
  <c r="H37" i="1"/>
  <c r="I37" i="1"/>
  <c r="J37" i="1"/>
  <c r="K37" i="1"/>
  <c r="L37" i="1"/>
  <c r="M37" i="1"/>
  <c r="N37" i="1"/>
  <c r="P37" i="1"/>
  <c r="S37" i="1"/>
  <c r="T37" i="1"/>
  <c r="U37" i="1"/>
  <c r="V37" i="1"/>
  <c r="W37" i="1"/>
  <c r="X37" i="1"/>
  <c r="Y37" i="1"/>
  <c r="Z37" i="1"/>
  <c r="AB37" i="1"/>
  <c r="AC37" i="1"/>
  <c r="AD37" i="1"/>
  <c r="AE37" i="1"/>
  <c r="AF37" i="1"/>
  <c r="AH37" i="1"/>
  <c r="D38" i="1"/>
  <c r="E38" i="1"/>
  <c r="F38" i="1"/>
  <c r="G38" i="1"/>
  <c r="H38" i="1"/>
  <c r="I38" i="1"/>
  <c r="J38" i="1"/>
  <c r="K38" i="1"/>
  <c r="L38" i="1"/>
  <c r="M38" i="1"/>
  <c r="N38" i="1"/>
  <c r="P38" i="1"/>
  <c r="S38" i="1"/>
  <c r="T38" i="1"/>
  <c r="U38" i="1"/>
  <c r="V38" i="1"/>
  <c r="W38" i="1"/>
  <c r="X38" i="1"/>
  <c r="Y38" i="1"/>
  <c r="Z38" i="1"/>
  <c r="AB38" i="1"/>
  <c r="AC38" i="1"/>
  <c r="AD38" i="1"/>
  <c r="AE38" i="1"/>
  <c r="AF38" i="1"/>
  <c r="AH38" i="1"/>
  <c r="D39" i="1"/>
  <c r="E39" i="1"/>
  <c r="F39" i="1"/>
  <c r="G39" i="1"/>
  <c r="H39" i="1"/>
  <c r="I39" i="1"/>
  <c r="J39" i="1"/>
  <c r="K39" i="1"/>
  <c r="L39" i="1"/>
  <c r="M39" i="1"/>
  <c r="N39" i="1"/>
  <c r="P39" i="1"/>
  <c r="S39" i="1"/>
  <c r="T39" i="1"/>
  <c r="U39" i="1"/>
  <c r="V39" i="1"/>
  <c r="W39" i="1"/>
  <c r="X39" i="1"/>
  <c r="Y39" i="1"/>
  <c r="Z39" i="1"/>
  <c r="AB39" i="1"/>
  <c r="AC39" i="1"/>
  <c r="AD39" i="1"/>
  <c r="AE39" i="1"/>
  <c r="AF39" i="1"/>
  <c r="AH39" i="1"/>
  <c r="D40" i="1"/>
  <c r="E40" i="1"/>
  <c r="F40" i="1"/>
  <c r="G40" i="1"/>
  <c r="H40" i="1"/>
  <c r="I40" i="1"/>
  <c r="J40" i="1"/>
  <c r="K40" i="1"/>
  <c r="L40" i="1"/>
  <c r="M40" i="1"/>
  <c r="N40" i="1"/>
  <c r="P40" i="1"/>
  <c r="S40" i="1"/>
  <c r="T40" i="1"/>
  <c r="U40" i="1"/>
  <c r="V40" i="1"/>
  <c r="W40" i="1"/>
  <c r="X40" i="1"/>
  <c r="Y40" i="1"/>
  <c r="Z40" i="1"/>
  <c r="AB40" i="1"/>
  <c r="AC40" i="1"/>
  <c r="AD40" i="1"/>
  <c r="AE40" i="1"/>
  <c r="AF40" i="1"/>
  <c r="AH40" i="1"/>
  <c r="D41" i="1"/>
  <c r="E41" i="1"/>
  <c r="F41" i="1"/>
  <c r="G41" i="1"/>
  <c r="H41" i="1"/>
  <c r="I41" i="1"/>
  <c r="J41" i="1"/>
  <c r="K41" i="1"/>
  <c r="L41" i="1"/>
  <c r="M41" i="1"/>
  <c r="N41" i="1"/>
  <c r="P41" i="1"/>
  <c r="S41" i="1"/>
  <c r="T41" i="1"/>
  <c r="U41" i="1"/>
  <c r="V41" i="1"/>
  <c r="W41" i="1"/>
  <c r="X41" i="1"/>
  <c r="Y41" i="1"/>
  <c r="Z41" i="1"/>
  <c r="AB41" i="1"/>
  <c r="AC41" i="1"/>
  <c r="AD41" i="1"/>
  <c r="AE41" i="1"/>
  <c r="AF41" i="1"/>
  <c r="AH41" i="1"/>
  <c r="D42" i="1"/>
  <c r="E42" i="1"/>
  <c r="F42" i="1"/>
  <c r="G42" i="1"/>
  <c r="H42" i="1"/>
  <c r="I42" i="1"/>
  <c r="J42" i="1"/>
  <c r="K42" i="1"/>
  <c r="L42" i="1"/>
  <c r="M42" i="1"/>
  <c r="N42" i="1"/>
  <c r="P42" i="1"/>
  <c r="S42" i="1"/>
  <c r="T42" i="1"/>
  <c r="U42" i="1"/>
  <c r="V42" i="1"/>
  <c r="W42" i="1"/>
  <c r="X42" i="1"/>
  <c r="Y42" i="1"/>
  <c r="Z42" i="1"/>
  <c r="AB42" i="1"/>
  <c r="AC42" i="1"/>
  <c r="AD42" i="1"/>
  <c r="AE42" i="1"/>
  <c r="AF42" i="1"/>
  <c r="AH42" i="1"/>
  <c r="D43" i="1"/>
  <c r="E43" i="1"/>
  <c r="F43" i="1"/>
  <c r="G43" i="1"/>
  <c r="H43" i="1"/>
  <c r="I43" i="1"/>
  <c r="J43" i="1"/>
  <c r="K43" i="1"/>
  <c r="L43" i="1"/>
  <c r="M43" i="1"/>
  <c r="N43" i="1"/>
  <c r="P43" i="1"/>
  <c r="S43" i="1"/>
  <c r="T43" i="1"/>
  <c r="U43" i="1"/>
  <c r="V43" i="1"/>
  <c r="W43" i="1"/>
  <c r="X43" i="1"/>
  <c r="Y43" i="1"/>
  <c r="Z43" i="1"/>
  <c r="AB43" i="1"/>
  <c r="AC43" i="1"/>
  <c r="AD43" i="1"/>
  <c r="AE43" i="1"/>
  <c r="AF43" i="1"/>
  <c r="AH43" i="1"/>
  <c r="D44" i="1"/>
  <c r="E44" i="1"/>
  <c r="F44" i="1"/>
  <c r="G44" i="1"/>
  <c r="H44" i="1"/>
  <c r="I44" i="1"/>
  <c r="J44" i="1"/>
  <c r="K44" i="1"/>
  <c r="L44" i="1"/>
  <c r="M44" i="1"/>
  <c r="N44" i="1"/>
  <c r="P44" i="1"/>
  <c r="S44" i="1"/>
  <c r="T44" i="1"/>
  <c r="U44" i="1"/>
  <c r="V44" i="1"/>
  <c r="W44" i="1"/>
  <c r="X44" i="1"/>
  <c r="Y44" i="1"/>
  <c r="Z44" i="1"/>
  <c r="AB44" i="1"/>
  <c r="AC44" i="1"/>
  <c r="AD44" i="1"/>
  <c r="AE44" i="1"/>
  <c r="AF44" i="1"/>
  <c r="AH44" i="1"/>
  <c r="D45" i="1"/>
  <c r="E45" i="1"/>
  <c r="F45" i="1"/>
  <c r="G45" i="1"/>
  <c r="H45" i="1"/>
  <c r="I45" i="1"/>
  <c r="J45" i="1"/>
  <c r="K45" i="1"/>
  <c r="L45" i="1"/>
  <c r="M45" i="1"/>
  <c r="N45" i="1"/>
  <c r="P45" i="1"/>
  <c r="S45" i="1"/>
  <c r="T45" i="1"/>
  <c r="U45" i="1"/>
  <c r="V45" i="1"/>
  <c r="W45" i="1"/>
  <c r="X45" i="1"/>
  <c r="Y45" i="1"/>
  <c r="Z45" i="1"/>
  <c r="AB45" i="1"/>
  <c r="AC45" i="1"/>
  <c r="AD45" i="1"/>
  <c r="AE45" i="1"/>
  <c r="AF45" i="1"/>
  <c r="AH45" i="1"/>
  <c r="D46" i="1"/>
  <c r="E46" i="1"/>
  <c r="F46" i="1"/>
  <c r="G46" i="1"/>
  <c r="H46" i="1"/>
  <c r="I46" i="1"/>
  <c r="J46" i="1"/>
  <c r="K46" i="1"/>
  <c r="L46" i="1"/>
  <c r="M46" i="1"/>
  <c r="N46" i="1"/>
  <c r="P46" i="1"/>
  <c r="S46" i="1"/>
  <c r="T46" i="1"/>
  <c r="U46" i="1"/>
  <c r="V46" i="1"/>
  <c r="W46" i="1"/>
  <c r="X46" i="1"/>
  <c r="Y46" i="1"/>
  <c r="Z46" i="1"/>
  <c r="AB46" i="1"/>
  <c r="AC46" i="1"/>
  <c r="AD46" i="1"/>
  <c r="AE46" i="1"/>
  <c r="AF46" i="1"/>
  <c r="AH46" i="1"/>
  <c r="D47" i="1"/>
  <c r="E47" i="1"/>
  <c r="F47" i="1"/>
  <c r="G47" i="1"/>
  <c r="H47" i="1"/>
  <c r="I47" i="1"/>
  <c r="J47" i="1"/>
  <c r="K47" i="1"/>
  <c r="L47" i="1"/>
  <c r="M47" i="1"/>
  <c r="N47" i="1"/>
  <c r="P47" i="1"/>
  <c r="S47" i="1"/>
  <c r="T47" i="1"/>
  <c r="U47" i="1"/>
  <c r="V47" i="1"/>
  <c r="W47" i="1"/>
  <c r="X47" i="1"/>
  <c r="Y47" i="1"/>
  <c r="Z47" i="1"/>
  <c r="AB47" i="1"/>
  <c r="AC47" i="1"/>
  <c r="AD47" i="1"/>
  <c r="AE47" i="1"/>
  <c r="AF47" i="1"/>
  <c r="AH47" i="1"/>
  <c r="D48" i="1"/>
  <c r="E48" i="1"/>
  <c r="F48" i="1"/>
  <c r="G48" i="1"/>
  <c r="H48" i="1"/>
  <c r="I48" i="1"/>
  <c r="J48" i="1"/>
  <c r="K48" i="1"/>
  <c r="L48" i="1"/>
  <c r="M48" i="1"/>
  <c r="N48" i="1"/>
  <c r="P48" i="1"/>
  <c r="S48" i="1"/>
  <c r="T48" i="1"/>
  <c r="U48" i="1"/>
  <c r="V48" i="1"/>
  <c r="W48" i="1"/>
  <c r="X48" i="1"/>
  <c r="Y48" i="1"/>
  <c r="Z48" i="1"/>
  <c r="AB48" i="1"/>
  <c r="AC48" i="1"/>
  <c r="AD48" i="1"/>
  <c r="AE48" i="1"/>
  <c r="AF48" i="1"/>
  <c r="AH48" i="1"/>
  <c r="D49" i="1"/>
  <c r="E49" i="1"/>
  <c r="F49" i="1"/>
  <c r="G49" i="1"/>
  <c r="H49" i="1"/>
  <c r="I49" i="1"/>
  <c r="J49" i="1"/>
  <c r="K49" i="1"/>
  <c r="L49" i="1"/>
  <c r="M49" i="1"/>
  <c r="N49" i="1"/>
  <c r="P49" i="1"/>
  <c r="S49" i="1"/>
  <c r="T49" i="1"/>
  <c r="U49" i="1"/>
  <c r="V49" i="1"/>
  <c r="W49" i="1"/>
  <c r="X49" i="1"/>
  <c r="Y49" i="1"/>
  <c r="Z49" i="1"/>
  <c r="AB49" i="1"/>
  <c r="AC49" i="1"/>
  <c r="AD49" i="1"/>
  <c r="AE49" i="1"/>
  <c r="AF49" i="1"/>
  <c r="AH49" i="1"/>
  <c r="D50" i="1"/>
  <c r="E50" i="1"/>
  <c r="F50" i="1"/>
  <c r="G50" i="1"/>
  <c r="H50" i="1"/>
  <c r="I50" i="1"/>
  <c r="J50" i="1"/>
  <c r="K50" i="1"/>
  <c r="L50" i="1"/>
  <c r="M50" i="1"/>
  <c r="N50" i="1"/>
  <c r="P50" i="1"/>
  <c r="S50" i="1"/>
  <c r="T50" i="1"/>
  <c r="U50" i="1"/>
  <c r="V50" i="1"/>
  <c r="W50" i="1"/>
  <c r="X50" i="1"/>
  <c r="Y50" i="1"/>
  <c r="Z50" i="1"/>
  <c r="AB50" i="1"/>
  <c r="AC50" i="1"/>
  <c r="AD50" i="1"/>
  <c r="AE50" i="1"/>
  <c r="AF50" i="1"/>
  <c r="AH50" i="1"/>
  <c r="D51" i="1"/>
  <c r="D73" i="1" s="1"/>
  <c r="E51" i="1"/>
  <c r="E73" i="1" s="1"/>
  <c r="F51" i="1"/>
  <c r="F73" i="1" s="1"/>
  <c r="G51" i="1"/>
  <c r="G73" i="1" s="1"/>
  <c r="H51" i="1"/>
  <c r="H73" i="1" s="1"/>
  <c r="I51" i="1"/>
  <c r="I73" i="1" s="1"/>
  <c r="J51" i="1"/>
  <c r="J73" i="1" s="1"/>
  <c r="K51" i="1"/>
  <c r="K73" i="1" s="1"/>
  <c r="L51" i="1"/>
  <c r="L73" i="1" s="1"/>
  <c r="M51" i="1"/>
  <c r="M73" i="1" s="1"/>
  <c r="N51" i="1"/>
  <c r="N73" i="1" s="1"/>
  <c r="P51" i="1"/>
  <c r="P73" i="1" s="1"/>
  <c r="S51" i="1"/>
  <c r="S73" i="1" s="1"/>
  <c r="T51" i="1"/>
  <c r="T73" i="1" s="1"/>
  <c r="U51" i="1"/>
  <c r="U73" i="1" s="1"/>
  <c r="V51" i="1"/>
  <c r="V73" i="1" s="1"/>
  <c r="W51" i="1"/>
  <c r="W73" i="1" s="1"/>
  <c r="X51" i="1"/>
  <c r="X73" i="1" s="1"/>
  <c r="Y51" i="1"/>
  <c r="Y73" i="1" s="1"/>
  <c r="Z51" i="1"/>
  <c r="Z73" i="1" s="1"/>
  <c r="AB51" i="1"/>
  <c r="AB73" i="1" s="1"/>
  <c r="AC51" i="1"/>
  <c r="AC73" i="1" s="1"/>
  <c r="AD51" i="1"/>
  <c r="AD73" i="1" s="1"/>
  <c r="AE51" i="1"/>
  <c r="AE73" i="1" s="1"/>
  <c r="AF51" i="1"/>
  <c r="AF73" i="1" s="1"/>
  <c r="AH51" i="1"/>
  <c r="AH73" i="1" s="1"/>
  <c r="D52" i="1"/>
  <c r="E52" i="1"/>
  <c r="F52" i="1"/>
  <c r="G52" i="1"/>
  <c r="H52" i="1"/>
  <c r="I52" i="1"/>
  <c r="J52" i="1"/>
  <c r="K52" i="1"/>
  <c r="L52" i="1"/>
  <c r="M52" i="1"/>
  <c r="N52" i="1"/>
  <c r="P52" i="1"/>
  <c r="S52" i="1"/>
  <c r="T52" i="1"/>
  <c r="U52" i="1"/>
  <c r="V52" i="1"/>
  <c r="W52" i="1"/>
  <c r="X52" i="1"/>
  <c r="Y52" i="1"/>
  <c r="Z52" i="1"/>
  <c r="AB52" i="1"/>
  <c r="AC52" i="1"/>
  <c r="AD52" i="1"/>
  <c r="AE52" i="1"/>
  <c r="AF52" i="1"/>
  <c r="AH52" i="1"/>
  <c r="D53" i="1"/>
  <c r="E53" i="1"/>
  <c r="F53" i="1"/>
  <c r="G53" i="1"/>
  <c r="H53" i="1"/>
  <c r="I53" i="1"/>
  <c r="J53" i="1"/>
  <c r="K53" i="1"/>
  <c r="L53" i="1"/>
  <c r="M53" i="1"/>
  <c r="N53" i="1"/>
  <c r="P53" i="1"/>
  <c r="S53" i="1"/>
  <c r="T53" i="1"/>
  <c r="U53" i="1"/>
  <c r="V53" i="1"/>
  <c r="W53" i="1"/>
  <c r="X53" i="1"/>
  <c r="Y53" i="1"/>
  <c r="Z53" i="1"/>
  <c r="AB53" i="1"/>
  <c r="AC53" i="1"/>
  <c r="AD53" i="1"/>
  <c r="AE53" i="1"/>
  <c r="AF53" i="1"/>
  <c r="AH53" i="1"/>
  <c r="C38" i="1"/>
  <c r="C39" i="1"/>
  <c r="C40" i="1"/>
  <c r="C41" i="1"/>
  <c r="C42" i="1"/>
  <c r="C43" i="1"/>
  <c r="C44" i="1"/>
  <c r="C45" i="1"/>
  <c r="C46" i="1"/>
  <c r="C47" i="1"/>
  <c r="C48" i="1"/>
  <c r="C49" i="1"/>
  <c r="C50" i="1"/>
  <c r="C51" i="1"/>
  <c r="C73" i="1" s="1"/>
  <c r="C52" i="1"/>
  <c r="C53" i="1"/>
  <c r="C37" i="1"/>
  <c r="I14" i="3"/>
  <c r="I11" i="3"/>
  <c r="I17" i="3"/>
  <c r="R62" i="3"/>
  <c r="R58" i="3"/>
  <c r="H34" i="3"/>
  <c r="C35" i="3"/>
  <c r="C15" i="1"/>
  <c r="B3" i="7" s="1"/>
  <c r="D15" i="1"/>
  <c r="AT3" i="7"/>
  <c r="E15" i="1"/>
  <c r="CL3" i="6" s="1"/>
  <c r="F15" i="1"/>
  <c r="A4" i="5"/>
  <c r="C4" i="5" s="1"/>
  <c r="G15" i="1"/>
  <c r="J3" i="7" s="1"/>
  <c r="H15" i="1"/>
  <c r="H55" i="1" s="1"/>
  <c r="I15" i="1"/>
  <c r="I55" i="1" s="1"/>
  <c r="J15" i="1"/>
  <c r="J55" i="1" s="1"/>
  <c r="K15" i="1"/>
  <c r="DB3" i="6" s="1"/>
  <c r="L15" i="1"/>
  <c r="L55" i="1" s="1"/>
  <c r="M15" i="1"/>
  <c r="M55" i="1" s="1"/>
  <c r="N15" i="1"/>
  <c r="DJ3" i="6" s="1"/>
  <c r="O15" i="1"/>
  <c r="O55" i="1" s="1"/>
  <c r="P15" i="1"/>
  <c r="CX3" i="6"/>
  <c r="Q15" i="1"/>
  <c r="Z3" i="6" s="1"/>
  <c r="R15" i="1"/>
  <c r="N3" i="7" s="1"/>
  <c r="S15" i="1"/>
  <c r="AL3" i="6" s="1"/>
  <c r="T15" i="1"/>
  <c r="AD3" i="7" s="1"/>
  <c r="U15" i="1"/>
  <c r="AP3" i="6" s="1"/>
  <c r="V15" i="1"/>
  <c r="V55" i="1" s="1"/>
  <c r="W15" i="1"/>
  <c r="W55" i="1" s="1"/>
  <c r="X15" i="1"/>
  <c r="BZ3" i="6" s="1"/>
  <c r="Y15" i="1"/>
  <c r="F3" i="7"/>
  <c r="Z15" i="1"/>
  <c r="CD3" i="6" s="1"/>
  <c r="AA15" i="1"/>
  <c r="AA55" i="1" s="1"/>
  <c r="AB15" i="1"/>
  <c r="BJ3" i="6" s="1"/>
  <c r="AC15" i="1"/>
  <c r="AC55" i="1" s="1"/>
  <c r="AD15" i="1"/>
  <c r="BR3" i="6" s="1"/>
  <c r="AE15" i="1"/>
  <c r="R3" i="7" s="1"/>
  <c r="AF15" i="1"/>
  <c r="BB3" i="6" s="1"/>
  <c r="AG15" i="1"/>
  <c r="AG55" i="1" s="1"/>
  <c r="AH15" i="1"/>
  <c r="BF3" i="6" s="1"/>
  <c r="C16" i="1"/>
  <c r="B4" i="7" s="1"/>
  <c r="D16" i="1"/>
  <c r="CH4" i="6"/>
  <c r="E16" i="1"/>
  <c r="CL4" i="6" s="1"/>
  <c r="F16" i="1"/>
  <c r="CP4" i="6" s="1"/>
  <c r="G16" i="1"/>
  <c r="J4" i="7" s="1"/>
  <c r="H16" i="1"/>
  <c r="H56" i="1" s="1"/>
  <c r="I16" i="1"/>
  <c r="DN4" i="6" s="1"/>
  <c r="J16" i="1"/>
  <c r="AL4" i="7" s="1"/>
  <c r="K16" i="1"/>
  <c r="K56" i="1" s="1"/>
  <c r="L16" i="1"/>
  <c r="AD4" i="6" s="1"/>
  <c r="M16" i="1"/>
  <c r="DF4" i="6" s="1"/>
  <c r="N16" i="1"/>
  <c r="DJ4" i="6" s="1"/>
  <c r="O16" i="1"/>
  <c r="CT4" i="6" s="1"/>
  <c r="P16" i="1"/>
  <c r="P56" i="1"/>
  <c r="Q16" i="1"/>
  <c r="Z4" i="6" s="1"/>
  <c r="R16" i="1"/>
  <c r="N4" i="7" s="1"/>
  <c r="S16" i="1"/>
  <c r="AL4" i="6" s="1"/>
  <c r="T16" i="1"/>
  <c r="AD4" i="7" s="1"/>
  <c r="U16" i="1"/>
  <c r="AP4" i="6" s="1"/>
  <c r="V16" i="1"/>
  <c r="AX4" i="6" s="1"/>
  <c r="W16" i="1"/>
  <c r="BV4" i="6" s="1"/>
  <c r="X16" i="1"/>
  <c r="X56" i="1" s="1"/>
  <c r="Y16" i="1"/>
  <c r="F4" i="7" s="1"/>
  <c r="Z16" i="1"/>
  <c r="Z56" i="1" s="1"/>
  <c r="AA16" i="1"/>
  <c r="R4" i="6" s="1"/>
  <c r="AB16" i="1"/>
  <c r="BJ4" i="6" s="1"/>
  <c r="AC16" i="1"/>
  <c r="AC56" i="1" s="1"/>
  <c r="AD16" i="1"/>
  <c r="AP4" i="7" s="1"/>
  <c r="AE16" i="1"/>
  <c r="N4" i="6" s="1"/>
  <c r="AF16" i="1"/>
  <c r="AF56" i="1" s="1"/>
  <c r="AG16" i="1"/>
  <c r="AG56" i="1" s="1"/>
  <c r="AH16" i="1"/>
  <c r="AH56" i="1" s="1"/>
  <c r="C17" i="1"/>
  <c r="B5" i="7" s="1"/>
  <c r="D17" i="1"/>
  <c r="CH5" i="6" s="1"/>
  <c r="E17" i="1"/>
  <c r="CL5" i="6" s="1"/>
  <c r="F17" i="1"/>
  <c r="AX5" i="7" s="1"/>
  <c r="G17" i="1"/>
  <c r="J5" i="7" s="1"/>
  <c r="H17" i="1"/>
  <c r="DR5" i="6" s="1"/>
  <c r="I17" i="1"/>
  <c r="DN5" i="6" s="1"/>
  <c r="J17" i="1"/>
  <c r="DV5" i="6"/>
  <c r="K17" i="1"/>
  <c r="DB5" i="6" s="1"/>
  <c r="L17" i="1"/>
  <c r="AD5" i="6" s="1"/>
  <c r="M17" i="1"/>
  <c r="DF5" i="6" s="1"/>
  <c r="N17" i="1"/>
  <c r="DJ5" i="6"/>
  <c r="O17" i="1"/>
  <c r="CT5" i="6" s="1"/>
  <c r="P17" i="1"/>
  <c r="CX5" i="6" s="1"/>
  <c r="Q17" i="1"/>
  <c r="Q57" i="1" s="1"/>
  <c r="R17" i="1"/>
  <c r="N5" i="7" s="1"/>
  <c r="S17" i="1"/>
  <c r="S57" i="1" s="1"/>
  <c r="T17" i="1"/>
  <c r="T57" i="1"/>
  <c r="U17" i="1"/>
  <c r="AP5" i="6" s="1"/>
  <c r="V17" i="1"/>
  <c r="AX5" i="6" s="1"/>
  <c r="W17" i="1"/>
  <c r="W57" i="1" s="1"/>
  <c r="X17" i="1"/>
  <c r="X57" i="1" s="1"/>
  <c r="Y17" i="1"/>
  <c r="Y57" i="1" s="1"/>
  <c r="Z17" i="1"/>
  <c r="Z57" i="1" s="1"/>
  <c r="AA17" i="1"/>
  <c r="AA57" i="1" s="1"/>
  <c r="AB17" i="1"/>
  <c r="AB57" i="1" s="1"/>
  <c r="AC17" i="1"/>
  <c r="AC57" i="1" s="1"/>
  <c r="AD17" i="1"/>
  <c r="AD57" i="1" s="1"/>
  <c r="AE17" i="1"/>
  <c r="AE57" i="1" s="1"/>
  <c r="AF17" i="1"/>
  <c r="BB5" i="6" s="1"/>
  <c r="AG17" i="1"/>
  <c r="AH5" i="6" s="1"/>
  <c r="AH17" i="1"/>
  <c r="AH57" i="1" s="1"/>
  <c r="C18" i="1"/>
  <c r="B6" i="7" s="1"/>
  <c r="D18" i="1"/>
  <c r="CH6" i="6" s="1"/>
  <c r="E18" i="1"/>
  <c r="E58" i="1" s="1"/>
  <c r="F18" i="1"/>
  <c r="CP6" i="6" s="1"/>
  <c r="G18" i="1"/>
  <c r="J6" i="7"/>
  <c r="H18" i="1"/>
  <c r="H58" i="1" s="1"/>
  <c r="I18" i="1"/>
  <c r="DN6" i="6" s="1"/>
  <c r="J18" i="1"/>
  <c r="DV6" i="6" s="1"/>
  <c r="K18" i="1"/>
  <c r="K58" i="1" s="1"/>
  <c r="L18" i="1"/>
  <c r="L58" i="1" s="1"/>
  <c r="M18" i="1"/>
  <c r="DF6" i="6" s="1"/>
  <c r="N18" i="1"/>
  <c r="DJ6" i="6" s="1"/>
  <c r="O18" i="1"/>
  <c r="CT6" i="6" s="1"/>
  <c r="P18" i="1"/>
  <c r="P58" i="1" s="1"/>
  <c r="Q18" i="1"/>
  <c r="Z6" i="6" s="1"/>
  <c r="R18" i="1"/>
  <c r="N6" i="7" s="1"/>
  <c r="S18" i="1"/>
  <c r="AL6" i="6" s="1"/>
  <c r="T18" i="1"/>
  <c r="AT6" i="6" s="1"/>
  <c r="U18" i="1"/>
  <c r="U58" i="1" s="1"/>
  <c r="V18" i="1"/>
  <c r="AX6" i="6" s="1"/>
  <c r="W18" i="1"/>
  <c r="BV6" i="6" s="1"/>
  <c r="X18" i="1"/>
  <c r="BZ6" i="6" s="1"/>
  <c r="Y18" i="1"/>
  <c r="V6" i="6"/>
  <c r="Z18" i="1"/>
  <c r="Z58" i="1" s="1"/>
  <c r="AA18" i="1"/>
  <c r="AA58" i="1" s="1"/>
  <c r="AB18" i="1"/>
  <c r="BJ6" i="6" s="1"/>
  <c r="AC18" i="1"/>
  <c r="AC58" i="1" s="1"/>
  <c r="AD18" i="1"/>
  <c r="AP6" i="7" s="1"/>
  <c r="AE18" i="1"/>
  <c r="AE58" i="1" s="1"/>
  <c r="AF18" i="1"/>
  <c r="AF58" i="1" s="1"/>
  <c r="AG18" i="1"/>
  <c r="AH6" i="6" s="1"/>
  <c r="AH18" i="1"/>
  <c r="BF6" i="6" s="1"/>
  <c r="C19" i="1"/>
  <c r="B7" i="7" s="1"/>
  <c r="D19" i="1"/>
  <c r="AT7" i="7" s="1"/>
  <c r="E19" i="1"/>
  <c r="CL7" i="6" s="1"/>
  <c r="F19" i="1"/>
  <c r="CP7" i="6" s="1"/>
  <c r="G19" i="1"/>
  <c r="J7" i="7" s="1"/>
  <c r="H19" i="1"/>
  <c r="H59" i="1" s="1"/>
  <c r="I19" i="1"/>
  <c r="DN7" i="6" s="1"/>
  <c r="J19" i="1"/>
  <c r="AL7" i="7" s="1"/>
  <c r="K19" i="1"/>
  <c r="K59" i="1" s="1"/>
  <c r="L19" i="1"/>
  <c r="L59" i="1" s="1"/>
  <c r="M19" i="1"/>
  <c r="DF7" i="6" s="1"/>
  <c r="N19" i="1"/>
  <c r="N59" i="1" s="1"/>
  <c r="O19" i="1"/>
  <c r="O59" i="1" s="1"/>
  <c r="P19" i="1"/>
  <c r="CX7" i="6" s="1"/>
  <c r="Q19" i="1"/>
  <c r="Z7" i="6" s="1"/>
  <c r="R19" i="1"/>
  <c r="N7" i="7" s="1"/>
  <c r="S19" i="1"/>
  <c r="AL7" i="6" s="1"/>
  <c r="T19" i="1"/>
  <c r="T59" i="1" s="1"/>
  <c r="U19" i="1"/>
  <c r="U59" i="1" s="1"/>
  <c r="V19" i="1"/>
  <c r="V59" i="1" s="1"/>
  <c r="W19" i="1"/>
  <c r="W59" i="1" s="1"/>
  <c r="X19" i="1"/>
  <c r="X59" i="1" s="1"/>
  <c r="Y19" i="1"/>
  <c r="F7" i="7" s="1"/>
  <c r="Z19" i="1"/>
  <c r="CD7" i="6" s="1"/>
  <c r="AA19" i="1"/>
  <c r="R7" i="6" s="1"/>
  <c r="AB19" i="1"/>
  <c r="BJ7" i="6" s="1"/>
  <c r="AC19" i="1"/>
  <c r="BN7" i="6" s="1"/>
  <c r="AD19" i="1"/>
  <c r="AP7" i="7" s="1"/>
  <c r="AE19" i="1"/>
  <c r="R7" i="7" s="1"/>
  <c r="AF19" i="1"/>
  <c r="AF59" i="1" s="1"/>
  <c r="AG19" i="1"/>
  <c r="AG59" i="1" s="1"/>
  <c r="AH19" i="1"/>
  <c r="BF7" i="6" s="1"/>
  <c r="C20" i="1"/>
  <c r="B8" i="7" s="1"/>
  <c r="D20" i="1"/>
  <c r="AT8" i="7" s="1"/>
  <c r="E20" i="1"/>
  <c r="CL8" i="6" s="1"/>
  <c r="F20" i="1"/>
  <c r="AX8" i="7" s="1"/>
  <c r="G20" i="1"/>
  <c r="G60" i="1" s="1"/>
  <c r="H20" i="1"/>
  <c r="DR8" i="6" s="1"/>
  <c r="I20" i="1"/>
  <c r="I60" i="1" s="1"/>
  <c r="J20" i="1"/>
  <c r="DV8" i="6" s="1"/>
  <c r="K20" i="1"/>
  <c r="K60" i="1" s="1"/>
  <c r="L20" i="1"/>
  <c r="AD8" i="6" s="1"/>
  <c r="M20" i="1"/>
  <c r="M60" i="1" s="1"/>
  <c r="N20" i="1"/>
  <c r="DJ8" i="6" s="1"/>
  <c r="O20" i="1"/>
  <c r="CT8" i="6" s="1"/>
  <c r="P20" i="1"/>
  <c r="P60" i="1" s="1"/>
  <c r="Q20" i="1"/>
  <c r="Z8" i="6" s="1"/>
  <c r="R20" i="1"/>
  <c r="N8" i="7" s="1"/>
  <c r="S20" i="1"/>
  <c r="AL8" i="6" s="1"/>
  <c r="T20" i="1"/>
  <c r="T60" i="1" s="1"/>
  <c r="U20" i="1"/>
  <c r="U60" i="1" s="1"/>
  <c r="V20" i="1"/>
  <c r="AX8" i="6" s="1"/>
  <c r="W20" i="1"/>
  <c r="BV8" i="6" s="1"/>
  <c r="X20" i="1"/>
  <c r="X60" i="1" s="1"/>
  <c r="Y20" i="1"/>
  <c r="F8" i="7" s="1"/>
  <c r="Z20" i="1"/>
  <c r="CD8" i="6" s="1"/>
  <c r="AA20" i="1"/>
  <c r="R8" i="6" s="1"/>
  <c r="AB20" i="1"/>
  <c r="AB60" i="1" s="1"/>
  <c r="AC20" i="1"/>
  <c r="BN8" i="6" s="1"/>
  <c r="AD20" i="1"/>
  <c r="AD60" i="1" s="1"/>
  <c r="AE20" i="1"/>
  <c r="AE60" i="1" s="1"/>
  <c r="AF20" i="1"/>
  <c r="AF60" i="1" s="1"/>
  <c r="AG20" i="1"/>
  <c r="Z8" i="7" s="1"/>
  <c r="AH20" i="1"/>
  <c r="AH60" i="1" s="1"/>
  <c r="C21" i="1"/>
  <c r="B9" i="7" s="1"/>
  <c r="D21" i="1"/>
  <c r="D61" i="1" s="1"/>
  <c r="E21" i="1"/>
  <c r="CL9" i="6" s="1"/>
  <c r="F21" i="1"/>
  <c r="AX9" i="7" s="1"/>
  <c r="G21" i="1"/>
  <c r="J9" i="7" s="1"/>
  <c r="H21" i="1"/>
  <c r="H61" i="1" s="1"/>
  <c r="I21" i="1"/>
  <c r="DN9" i="6" s="1"/>
  <c r="J21" i="1"/>
  <c r="DV9" i="6" s="1"/>
  <c r="K21" i="1"/>
  <c r="K61" i="1" s="1"/>
  <c r="L21" i="1"/>
  <c r="AD9" i="6" s="1"/>
  <c r="M21" i="1"/>
  <c r="DF9" i="6" s="1"/>
  <c r="N21" i="1"/>
  <c r="N61" i="1" s="1"/>
  <c r="O21" i="1"/>
  <c r="O61" i="1" s="1"/>
  <c r="P21" i="1"/>
  <c r="CX9" i="6" s="1"/>
  <c r="Q21" i="1"/>
  <c r="Q61" i="1" s="1"/>
  <c r="R21" i="1"/>
  <c r="N9" i="7" s="1"/>
  <c r="S21" i="1"/>
  <c r="S61" i="1" s="1"/>
  <c r="T21" i="1"/>
  <c r="AD9" i="7" s="1"/>
  <c r="U21" i="1"/>
  <c r="U61" i="1" s="1"/>
  <c r="V21" i="1"/>
  <c r="AX9" i="6" s="1"/>
  <c r="W21" i="1"/>
  <c r="W61" i="1" s="1"/>
  <c r="X21" i="1"/>
  <c r="X61" i="1" s="1"/>
  <c r="Y21" i="1"/>
  <c r="V9" i="6" s="1"/>
  <c r="Z21" i="1"/>
  <c r="CD9" i="6" s="1"/>
  <c r="AA21" i="1"/>
  <c r="R9" i="6" s="1"/>
  <c r="AB21" i="1"/>
  <c r="BJ9" i="6" s="1"/>
  <c r="AC21" i="1"/>
  <c r="AC61" i="1" s="1"/>
  <c r="AD21" i="1"/>
  <c r="AD61" i="1" s="1"/>
  <c r="AE21" i="1"/>
  <c r="N9" i="6" s="1"/>
  <c r="AF21" i="1"/>
  <c r="BB9" i="6" s="1"/>
  <c r="AG21" i="1"/>
  <c r="AH9" i="6" s="1"/>
  <c r="AH21" i="1"/>
  <c r="AH61" i="1" s="1"/>
  <c r="C22" i="1"/>
  <c r="C62" i="1" s="1"/>
  <c r="D22" i="1"/>
  <c r="D62" i="1" s="1"/>
  <c r="E22" i="1"/>
  <c r="E62" i="1" s="1"/>
  <c r="F22" i="1"/>
  <c r="AX10" i="7" s="1"/>
  <c r="G22" i="1"/>
  <c r="J10" i="7" s="1"/>
  <c r="H22" i="1"/>
  <c r="DR10" i="6" s="1"/>
  <c r="I22" i="1"/>
  <c r="DN10" i="6" s="1"/>
  <c r="J22" i="1"/>
  <c r="DV10" i="6" s="1"/>
  <c r="K22" i="1"/>
  <c r="DB10" i="6" s="1"/>
  <c r="L22" i="1"/>
  <c r="AD10" i="6" s="1"/>
  <c r="M22" i="1"/>
  <c r="DF10" i="6" s="1"/>
  <c r="N22" i="1"/>
  <c r="N62" i="1" s="1"/>
  <c r="O22" i="1"/>
  <c r="CT10" i="6" s="1"/>
  <c r="P22" i="1"/>
  <c r="P62" i="1" s="1"/>
  <c r="Q22" i="1"/>
  <c r="Q62" i="1" s="1"/>
  <c r="R22" i="1"/>
  <c r="N10" i="7" s="1"/>
  <c r="S22" i="1"/>
  <c r="S62" i="1" s="1"/>
  <c r="T22" i="1"/>
  <c r="AD10" i="7" s="1"/>
  <c r="U22" i="1"/>
  <c r="AP10" i="6" s="1"/>
  <c r="V22" i="1"/>
  <c r="AX10" i="6" s="1"/>
  <c r="W22" i="1"/>
  <c r="W62" i="1" s="1"/>
  <c r="X22" i="1"/>
  <c r="X62" i="1" s="1"/>
  <c r="Y22" i="1"/>
  <c r="V10" i="6" s="1"/>
  <c r="Z22" i="1"/>
  <c r="Z62" i="1" s="1"/>
  <c r="AA22" i="1"/>
  <c r="AA62" i="1" s="1"/>
  <c r="AB22" i="1"/>
  <c r="AB62" i="1" s="1"/>
  <c r="AC22" i="1"/>
  <c r="BN10" i="6" s="1"/>
  <c r="AD22" i="1"/>
  <c r="BR10" i="6" s="1"/>
  <c r="AE22" i="1"/>
  <c r="AE62" i="1" s="1"/>
  <c r="AF22" i="1"/>
  <c r="AH10" i="7" s="1"/>
  <c r="AG22" i="1"/>
  <c r="AH10" i="6" s="1"/>
  <c r="AH22" i="1"/>
  <c r="BF10" i="6" s="1"/>
  <c r="C23" i="1"/>
  <c r="C63" i="1" s="1"/>
  <c r="D23" i="1"/>
  <c r="AT11" i="7" s="1"/>
  <c r="E23" i="1"/>
  <c r="CL11" i="6" s="1"/>
  <c r="F23" i="1"/>
  <c r="CP11" i="6" s="1"/>
  <c r="G23" i="1"/>
  <c r="G63" i="1" s="1"/>
  <c r="H23" i="1"/>
  <c r="DR11" i="6" s="1"/>
  <c r="I23" i="1"/>
  <c r="I63" i="1" s="1"/>
  <c r="J23" i="1"/>
  <c r="AL11" i="7" s="1"/>
  <c r="K23" i="1"/>
  <c r="K63" i="1" s="1"/>
  <c r="L23" i="1"/>
  <c r="AD11" i="6" s="1"/>
  <c r="M23" i="1"/>
  <c r="DF11" i="6" s="1"/>
  <c r="N23" i="1"/>
  <c r="DJ11" i="6" s="1"/>
  <c r="O23" i="1"/>
  <c r="CT11" i="6" s="1"/>
  <c r="P23" i="1"/>
  <c r="CX11" i="6" s="1"/>
  <c r="Q23" i="1"/>
  <c r="Z11" i="6" s="1"/>
  <c r="R23" i="1"/>
  <c r="J11" i="6" s="1"/>
  <c r="S23" i="1"/>
  <c r="S63" i="1" s="1"/>
  <c r="T23" i="1"/>
  <c r="AT11" i="6" s="1"/>
  <c r="U23" i="1"/>
  <c r="AP11" i="6" s="1"/>
  <c r="V23" i="1"/>
  <c r="AX11" i="6" s="1"/>
  <c r="W23" i="1"/>
  <c r="BV11" i="6" s="1"/>
  <c r="X23" i="1"/>
  <c r="BZ11" i="6" s="1"/>
  <c r="Y23" i="1"/>
  <c r="F11" i="7" s="1"/>
  <c r="Z23" i="1"/>
  <c r="V11" i="7" s="1"/>
  <c r="AA23" i="1"/>
  <c r="R11" i="6" s="1"/>
  <c r="AB23" i="1"/>
  <c r="BJ11" i="6" s="1"/>
  <c r="AC23" i="1"/>
  <c r="AC63" i="1" s="1"/>
  <c r="AD23" i="1"/>
  <c r="BR11" i="6" s="1"/>
  <c r="AE23" i="1"/>
  <c r="AE63" i="1" s="1"/>
  <c r="AF23" i="1"/>
  <c r="BB11" i="6" s="1"/>
  <c r="AG23" i="1"/>
  <c r="Z11" i="7" s="1"/>
  <c r="AH23" i="1"/>
  <c r="BF11" i="6" s="1"/>
  <c r="C24" i="1"/>
  <c r="B12" i="7" s="1"/>
  <c r="D24" i="1"/>
  <c r="D64" i="1" s="1"/>
  <c r="E24" i="1"/>
  <c r="CL12" i="6" s="1"/>
  <c r="F24" i="1"/>
  <c r="AX12" i="7" s="1"/>
  <c r="G24" i="1"/>
  <c r="G64" i="1" s="1"/>
  <c r="H24" i="1"/>
  <c r="DR12" i="6" s="1"/>
  <c r="I24" i="1"/>
  <c r="I64" i="1" s="1"/>
  <c r="J24" i="1"/>
  <c r="DV12" i="6" s="1"/>
  <c r="K24" i="1"/>
  <c r="DB12" i="6" s="1"/>
  <c r="L24" i="1"/>
  <c r="AD12" i="6" s="1"/>
  <c r="M24" i="1"/>
  <c r="DF12" i="6" s="1"/>
  <c r="N24" i="1"/>
  <c r="DJ12" i="6" s="1"/>
  <c r="O24" i="1"/>
  <c r="O64" i="1" s="1"/>
  <c r="P24" i="1"/>
  <c r="P64" i="1" s="1"/>
  <c r="Q24" i="1"/>
  <c r="Z12" i="6" s="1"/>
  <c r="R24" i="1"/>
  <c r="N12" i="7" s="1"/>
  <c r="S24" i="1"/>
  <c r="AL12" i="6" s="1"/>
  <c r="T24" i="1"/>
  <c r="T64" i="1" s="1"/>
  <c r="U24" i="1"/>
  <c r="AP12" i="6" s="1"/>
  <c r="V24" i="1"/>
  <c r="AX12" i="6" s="1"/>
  <c r="W24" i="1"/>
  <c r="BV12" i="6" s="1"/>
  <c r="X24" i="1"/>
  <c r="BZ12" i="6" s="1"/>
  <c r="Y24" i="1"/>
  <c r="F12" i="7" s="1"/>
  <c r="Z24" i="1"/>
  <c r="V12" i="7" s="1"/>
  <c r="AA24" i="1"/>
  <c r="R12" i="6" s="1"/>
  <c r="AB24" i="1"/>
  <c r="AB64" i="1" s="1"/>
  <c r="AC24" i="1"/>
  <c r="BN12" i="6" s="1"/>
  <c r="AD24" i="1"/>
  <c r="AP12" i="7" s="1"/>
  <c r="AE24" i="1"/>
  <c r="N12" i="6" s="1"/>
  <c r="AF24" i="1"/>
  <c r="AF64" i="1" s="1"/>
  <c r="AG24" i="1"/>
  <c r="Z12" i="7" s="1"/>
  <c r="AH24" i="1"/>
  <c r="AH64" i="1" s="1"/>
  <c r="C25" i="1"/>
  <c r="B13" i="7" s="1"/>
  <c r="D25" i="1"/>
  <c r="CH13" i="6" s="1"/>
  <c r="E25" i="1"/>
  <c r="CL13" i="6" s="1"/>
  <c r="F25" i="1"/>
  <c r="AX13" i="7" s="1"/>
  <c r="G25" i="1"/>
  <c r="J13" i="7" s="1"/>
  <c r="H25" i="1"/>
  <c r="H65" i="1" s="1"/>
  <c r="I25" i="1"/>
  <c r="DN13" i="6" s="1"/>
  <c r="J25" i="1"/>
  <c r="J65" i="1" s="1"/>
  <c r="K25" i="1"/>
  <c r="K65" i="1" s="1"/>
  <c r="L25" i="1"/>
  <c r="AD13" i="6" s="1"/>
  <c r="M25" i="1"/>
  <c r="DF13" i="6" s="1"/>
  <c r="N25" i="1"/>
  <c r="N65" i="1" s="1"/>
  <c r="O25" i="1"/>
  <c r="CT13" i="6" s="1"/>
  <c r="P25" i="1"/>
  <c r="CX13" i="6" s="1"/>
  <c r="Q25" i="1"/>
  <c r="Z13" i="6" s="1"/>
  <c r="R25" i="1"/>
  <c r="N13" i="7" s="1"/>
  <c r="S25" i="1"/>
  <c r="AL13" i="6" s="1"/>
  <c r="T25" i="1"/>
  <c r="AD13" i="7" s="1"/>
  <c r="U25" i="1"/>
  <c r="AP13" i="6" s="1"/>
  <c r="V25" i="1"/>
  <c r="V65" i="1" s="1"/>
  <c r="W25" i="1"/>
  <c r="W65" i="1" s="1"/>
  <c r="X25" i="1"/>
  <c r="X65" i="1" s="1"/>
  <c r="Y25" i="1"/>
  <c r="Y65" i="1" s="1"/>
  <c r="Z25" i="1"/>
  <c r="V13" i="7" s="1"/>
  <c r="AA25" i="1"/>
  <c r="AA65" i="1" s="1"/>
  <c r="AB25" i="1"/>
  <c r="BJ13" i="6" s="1"/>
  <c r="AC25" i="1"/>
  <c r="BN13" i="6" s="1"/>
  <c r="AD25" i="1"/>
  <c r="BR13" i="6" s="1"/>
  <c r="AE25" i="1"/>
  <c r="R13" i="7" s="1"/>
  <c r="AF25" i="1"/>
  <c r="AH13" i="7" s="1"/>
  <c r="AG25" i="1"/>
  <c r="AG65" i="1"/>
  <c r="AH25" i="1"/>
  <c r="BF13" i="6" s="1"/>
  <c r="C26" i="1"/>
  <c r="C66" i="1" s="1"/>
  <c r="D26" i="1"/>
  <c r="AT14" i="7" s="1"/>
  <c r="E26" i="1"/>
  <c r="E66" i="1" s="1"/>
  <c r="F26" i="1"/>
  <c r="AX14" i="7" s="1"/>
  <c r="G26" i="1"/>
  <c r="J14" i="7" s="1"/>
  <c r="H26" i="1"/>
  <c r="DR14" i="6" s="1"/>
  <c r="I26" i="1"/>
  <c r="DN14" i="6" s="1"/>
  <c r="J26" i="1"/>
  <c r="DV14" i="6" s="1"/>
  <c r="K26" i="1"/>
  <c r="K66" i="1" s="1"/>
  <c r="L26" i="1"/>
  <c r="AD14" i="6" s="1"/>
  <c r="M26" i="1"/>
  <c r="M66" i="1" s="1"/>
  <c r="N26" i="1"/>
  <c r="DJ14" i="6" s="1"/>
  <c r="O26" i="1"/>
  <c r="O66" i="1" s="1"/>
  <c r="P26" i="1"/>
  <c r="CX14" i="6" s="1"/>
  <c r="Q26" i="1"/>
  <c r="Z14" i="6" s="1"/>
  <c r="R26" i="1"/>
  <c r="J14" i="6" s="1"/>
  <c r="S26" i="1"/>
  <c r="S66" i="1" s="1"/>
  <c r="T26" i="1"/>
  <c r="AD14" i="7" s="1"/>
  <c r="U26" i="1"/>
  <c r="AP14" i="6" s="1"/>
  <c r="V26" i="1"/>
  <c r="V66" i="1" s="1"/>
  <c r="W26" i="1"/>
  <c r="BV14" i="6" s="1"/>
  <c r="X26" i="1"/>
  <c r="BZ14" i="6" s="1"/>
  <c r="Y26" i="1"/>
  <c r="V14" i="6" s="1"/>
  <c r="Z26" i="1"/>
  <c r="Z66" i="1" s="1"/>
  <c r="AA26" i="1"/>
  <c r="R14" i="6" s="1"/>
  <c r="AB26" i="1"/>
  <c r="AB66" i="1" s="1"/>
  <c r="AC26" i="1"/>
  <c r="BN14" i="6"/>
  <c r="AD26" i="1"/>
  <c r="BR14" i="6" s="1"/>
  <c r="AE26" i="1"/>
  <c r="AE66" i="1" s="1"/>
  <c r="AF26" i="1"/>
  <c r="AH14" i="7" s="1"/>
  <c r="AG26" i="1"/>
  <c r="Z14" i="7"/>
  <c r="AH26" i="1"/>
  <c r="BF14" i="6" s="1"/>
  <c r="C27" i="1"/>
  <c r="B15" i="7" s="1"/>
  <c r="D27" i="1"/>
  <c r="D67" i="1" s="1"/>
  <c r="E27" i="1"/>
  <c r="E67" i="1" s="1"/>
  <c r="F27" i="1"/>
  <c r="CP15" i="6" s="1"/>
  <c r="G27" i="1"/>
  <c r="G67" i="1" s="1"/>
  <c r="H27" i="1"/>
  <c r="H67" i="1" s="1"/>
  <c r="I27" i="1"/>
  <c r="DN15" i="6" s="1"/>
  <c r="J27" i="1"/>
  <c r="DV15" i="6" s="1"/>
  <c r="K27" i="1"/>
  <c r="K67" i="1" s="1"/>
  <c r="L27" i="1"/>
  <c r="AD15" i="6" s="1"/>
  <c r="M27" i="1"/>
  <c r="DF15" i="6" s="1"/>
  <c r="N27" i="1"/>
  <c r="N67" i="1" s="1"/>
  <c r="O27" i="1"/>
  <c r="CT15" i="6" s="1"/>
  <c r="P27" i="1"/>
  <c r="CX15" i="6" s="1"/>
  <c r="Q27" i="1"/>
  <c r="Q67" i="1" s="1"/>
  <c r="R27" i="1"/>
  <c r="J15" i="6" s="1"/>
  <c r="S27" i="1"/>
  <c r="S67" i="1" s="1"/>
  <c r="T27" i="1"/>
  <c r="AD15" i="7" s="1"/>
  <c r="U27" i="1"/>
  <c r="U67" i="1" s="1"/>
  <c r="V27" i="1"/>
  <c r="AX15" i="6" s="1"/>
  <c r="W27" i="1"/>
  <c r="BV15" i="6" s="1"/>
  <c r="X27" i="1"/>
  <c r="BZ15" i="6" s="1"/>
  <c r="Y27" i="1"/>
  <c r="V15" i="6" s="1"/>
  <c r="Z27" i="1"/>
  <c r="Z67" i="1" s="1"/>
  <c r="AA27" i="1"/>
  <c r="AA67" i="1" s="1"/>
  <c r="AB27" i="1"/>
  <c r="BJ15" i="6" s="1"/>
  <c r="AC27" i="1"/>
  <c r="AC67" i="1" s="1"/>
  <c r="AD27" i="1"/>
  <c r="AP15" i="7" s="1"/>
  <c r="AE27" i="1"/>
  <c r="AE67" i="1" s="1"/>
  <c r="AF27" i="1"/>
  <c r="BB15" i="6" s="1"/>
  <c r="AG27" i="1"/>
  <c r="Z15" i="7" s="1"/>
  <c r="AH27" i="1"/>
  <c r="BF15" i="6" s="1"/>
  <c r="C28" i="1"/>
  <c r="B16" i="7" s="1"/>
  <c r="D28" i="1"/>
  <c r="D68" i="1" s="1"/>
  <c r="E28" i="1"/>
  <c r="E68" i="1" s="1"/>
  <c r="F28" i="1"/>
  <c r="F68" i="1" s="1"/>
  <c r="G28" i="1"/>
  <c r="J16" i="7" s="1"/>
  <c r="H28" i="1"/>
  <c r="H68" i="1" s="1"/>
  <c r="I28" i="1"/>
  <c r="DN16" i="6" s="1"/>
  <c r="J28" i="1"/>
  <c r="J68" i="1" s="1"/>
  <c r="K28" i="1"/>
  <c r="K68" i="1" s="1"/>
  <c r="L28" i="1"/>
  <c r="AD16" i="6" s="1"/>
  <c r="M28" i="1"/>
  <c r="DF16" i="6" s="1"/>
  <c r="N28" i="1"/>
  <c r="DJ16" i="6" s="1"/>
  <c r="O28" i="1"/>
  <c r="O68" i="1" s="1"/>
  <c r="P28" i="1"/>
  <c r="CX16" i="6" s="1"/>
  <c r="Q28" i="1"/>
  <c r="Z16" i="6" s="1"/>
  <c r="R28" i="1"/>
  <c r="N16" i="7" s="1"/>
  <c r="S28" i="1"/>
  <c r="S68" i="1" s="1"/>
  <c r="T28" i="1"/>
  <c r="AD16" i="7" s="1"/>
  <c r="U28" i="1"/>
  <c r="AP16" i="6" s="1"/>
  <c r="V28" i="1"/>
  <c r="AX16" i="6" s="1"/>
  <c r="W28" i="1"/>
  <c r="BV16" i="6" s="1"/>
  <c r="X28" i="1"/>
  <c r="BZ16" i="6" s="1"/>
  <c r="Y28" i="1"/>
  <c r="F16" i="7" s="1"/>
  <c r="Z28" i="1"/>
  <c r="V16" i="7" s="1"/>
  <c r="AA28" i="1"/>
  <c r="AA68" i="1" s="1"/>
  <c r="AB28" i="1"/>
  <c r="BJ16" i="6" s="1"/>
  <c r="AC28" i="1"/>
  <c r="AC68" i="1" s="1"/>
  <c r="AD28" i="1"/>
  <c r="BR16" i="6" s="1"/>
  <c r="AE28" i="1"/>
  <c r="R16" i="7" s="1"/>
  <c r="AF28" i="1"/>
  <c r="BB16" i="6" s="1"/>
  <c r="AG28" i="1"/>
  <c r="Z16" i="7" s="1"/>
  <c r="AH28" i="1"/>
  <c r="BF16" i="6" s="1"/>
  <c r="C29" i="1"/>
  <c r="B17" i="7" s="1"/>
  <c r="D29" i="1"/>
  <c r="CH17" i="6" s="1"/>
  <c r="E29" i="1"/>
  <c r="E69" i="1" s="1"/>
  <c r="F29" i="1"/>
  <c r="CP17" i="6" s="1"/>
  <c r="G29" i="1"/>
  <c r="J17" i="7" s="1"/>
  <c r="H29" i="1"/>
  <c r="H69" i="1" s="1"/>
  <c r="I29" i="1"/>
  <c r="I69" i="1" s="1"/>
  <c r="J29" i="1"/>
  <c r="DV17" i="6" s="1"/>
  <c r="K29" i="1"/>
  <c r="DB17" i="6" s="1"/>
  <c r="L29" i="1"/>
  <c r="L69" i="1" s="1"/>
  <c r="M29" i="1"/>
  <c r="DF17" i="6" s="1"/>
  <c r="N29" i="1"/>
  <c r="DJ17" i="6" s="1"/>
  <c r="O29" i="1"/>
  <c r="O69" i="1" s="1"/>
  <c r="P29" i="1"/>
  <c r="CX17" i="6" s="1"/>
  <c r="Q29" i="1"/>
  <c r="Z17" i="6" s="1"/>
  <c r="R29" i="1"/>
  <c r="N17" i="7" s="1"/>
  <c r="S29" i="1"/>
  <c r="AL17" i="6"/>
  <c r="T29" i="1"/>
  <c r="AD17" i="7"/>
  <c r="U29" i="1"/>
  <c r="AP17" i="6" s="1"/>
  <c r="V29" i="1"/>
  <c r="AX17" i="6" s="1"/>
  <c r="W29" i="1"/>
  <c r="BV17" i="6" s="1"/>
  <c r="X29" i="1"/>
  <c r="BZ17" i="6" s="1"/>
  <c r="Y29" i="1"/>
  <c r="V17" i="6" s="1"/>
  <c r="Z29" i="1"/>
  <c r="CD17" i="6" s="1"/>
  <c r="AA29" i="1"/>
  <c r="AA69" i="1" s="1"/>
  <c r="AB29" i="1"/>
  <c r="AB69" i="1" s="1"/>
  <c r="BJ17" i="6"/>
  <c r="AC29" i="1"/>
  <c r="BN17" i="6" s="1"/>
  <c r="AD29" i="1"/>
  <c r="AP17" i="7" s="1"/>
  <c r="AE29" i="1"/>
  <c r="R17" i="7" s="1"/>
  <c r="AF29" i="1"/>
  <c r="AF69" i="1" s="1"/>
  <c r="AG29" i="1"/>
  <c r="AH17" i="6" s="1"/>
  <c r="AH29" i="1"/>
  <c r="AH69" i="1" s="1"/>
  <c r="C30" i="1"/>
  <c r="B18" i="7" s="1"/>
  <c r="D30" i="1"/>
  <c r="CH18" i="6" s="1"/>
  <c r="E30" i="1"/>
  <c r="CL18" i="6" s="1"/>
  <c r="F30" i="1"/>
  <c r="CP18" i="6" s="1"/>
  <c r="G30" i="1"/>
  <c r="J18" i="7" s="1"/>
  <c r="H30" i="1"/>
  <c r="H70" i="1"/>
  <c r="I30" i="1"/>
  <c r="I70" i="1" s="1"/>
  <c r="J30" i="1"/>
  <c r="AL18" i="7" s="1"/>
  <c r="K30" i="1"/>
  <c r="DB18" i="6" s="1"/>
  <c r="L30" i="1"/>
  <c r="L70" i="1" s="1"/>
  <c r="M30" i="1"/>
  <c r="M70" i="1" s="1"/>
  <c r="N30" i="1"/>
  <c r="DJ18" i="6" s="1"/>
  <c r="O30" i="1"/>
  <c r="CT18" i="6" s="1"/>
  <c r="P30" i="1"/>
  <c r="CX18" i="6"/>
  <c r="Q30" i="1"/>
  <c r="Z18" i="6" s="1"/>
  <c r="R30" i="1"/>
  <c r="R70" i="1" s="1"/>
  <c r="S30" i="1"/>
  <c r="S70" i="1"/>
  <c r="T30" i="1"/>
  <c r="T70" i="1" s="1"/>
  <c r="U30" i="1"/>
  <c r="AP18" i="6" s="1"/>
  <c r="V30" i="1"/>
  <c r="AX18" i="6" s="1"/>
  <c r="W30" i="1"/>
  <c r="W70" i="1" s="1"/>
  <c r="X30" i="1"/>
  <c r="BZ18" i="6"/>
  <c r="Y30" i="1"/>
  <c r="Y70" i="1" s="1"/>
  <c r="Z30" i="1"/>
  <c r="Z70" i="1" s="1"/>
  <c r="AA30" i="1"/>
  <c r="AA70" i="1" s="1"/>
  <c r="AB30" i="1"/>
  <c r="AB70" i="1" s="1"/>
  <c r="AC30" i="1"/>
  <c r="AC70" i="1"/>
  <c r="AD30" i="1"/>
  <c r="AD70" i="1" s="1"/>
  <c r="AE30" i="1"/>
  <c r="AE70" i="1" s="1"/>
  <c r="AF30" i="1"/>
  <c r="AH18" i="7" s="1"/>
  <c r="AG30" i="1"/>
  <c r="AG70" i="1" s="1"/>
  <c r="AH30" i="1"/>
  <c r="AH70" i="1" s="1"/>
  <c r="C31" i="1"/>
  <c r="B19" i="7"/>
  <c r="D31" i="1"/>
  <c r="D71" i="1"/>
  <c r="E31" i="1"/>
  <c r="E71" i="1" s="1"/>
  <c r="F31" i="1"/>
  <c r="F71" i="1" s="1"/>
  <c r="G31" i="1"/>
  <c r="J19" i="7" s="1"/>
  <c r="H31" i="1"/>
  <c r="DR19" i="6" s="1"/>
  <c r="I31" i="1"/>
  <c r="I71" i="1" s="1"/>
  <c r="J31" i="1"/>
  <c r="J71" i="1" s="1"/>
  <c r="K31" i="1"/>
  <c r="DB19" i="6"/>
  <c r="L31" i="1"/>
  <c r="AD19" i="6" s="1"/>
  <c r="M31" i="1"/>
  <c r="DF19" i="6" s="1"/>
  <c r="N31" i="1"/>
  <c r="N71" i="1" s="1"/>
  <c r="O31" i="1"/>
  <c r="O71" i="1" s="1"/>
  <c r="P31" i="1"/>
  <c r="CX19" i="6"/>
  <c r="Q31" i="1"/>
  <c r="Q71" i="1" s="1"/>
  <c r="R31" i="1"/>
  <c r="R71" i="1" s="1"/>
  <c r="S31" i="1"/>
  <c r="AL19" i="6" s="1"/>
  <c r="T31" i="1"/>
  <c r="AD19" i="7" s="1"/>
  <c r="U31" i="1"/>
  <c r="U71" i="1"/>
  <c r="V31" i="1"/>
  <c r="V71" i="1" s="1"/>
  <c r="W31" i="1"/>
  <c r="W71" i="1"/>
  <c r="X31" i="1"/>
  <c r="BZ19" i="6" s="1"/>
  <c r="Y31" i="1"/>
  <c r="Y71" i="1" s="1"/>
  <c r="Z31" i="1"/>
  <c r="V19" i="7"/>
  <c r="AA31" i="1"/>
  <c r="AA71" i="1" s="1"/>
  <c r="AB31" i="1"/>
  <c r="AB71" i="1" s="1"/>
  <c r="AC31" i="1"/>
  <c r="BN19" i="6" s="1"/>
  <c r="AD31" i="1"/>
  <c r="AP19" i="7" s="1"/>
  <c r="AE31" i="1"/>
  <c r="AE71" i="1" s="1"/>
  <c r="AF31" i="1"/>
  <c r="AH19" i="7" s="1"/>
  <c r="AG31" i="1"/>
  <c r="Z19" i="7" s="1"/>
  <c r="AH31" i="1"/>
  <c r="BF19" i="6"/>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D10" i="1"/>
  <c r="E10" i="1"/>
  <c r="G10" i="1"/>
  <c r="H10" i="1"/>
  <c r="I10" i="1"/>
  <c r="J10" i="1"/>
  <c r="K10" i="1"/>
  <c r="L10" i="1"/>
  <c r="M10" i="1"/>
  <c r="O10" i="1"/>
  <c r="P10" i="1"/>
  <c r="S10" i="1"/>
  <c r="T10" i="1"/>
  <c r="V10" i="1"/>
  <c r="W10" i="1"/>
  <c r="X10" i="1"/>
  <c r="Y10" i="1"/>
  <c r="AB10" i="1"/>
  <c r="AC10" i="1"/>
  <c r="AD10" i="1"/>
  <c r="AF10" i="1"/>
  <c r="AH10" i="1"/>
  <c r="C10" i="1"/>
  <c r="AH8" i="1"/>
  <c r="AC8" i="1"/>
  <c r="AD8" i="1"/>
  <c r="AE8" i="1"/>
  <c r="AF8" i="1"/>
  <c r="AB8" i="1"/>
  <c r="W8" i="1"/>
  <c r="X8" i="1"/>
  <c r="Y8" i="1"/>
  <c r="Z8" i="1"/>
  <c r="V8" i="1"/>
  <c r="S8" i="1"/>
  <c r="I8" i="1"/>
  <c r="J8" i="1"/>
  <c r="K8" i="1"/>
  <c r="L8" i="1"/>
  <c r="M8" i="1"/>
  <c r="N8" i="1"/>
  <c r="H8" i="1"/>
  <c r="D8" i="1"/>
  <c r="E8" i="1"/>
  <c r="F8" i="1"/>
  <c r="C8" i="1"/>
  <c r="AC9" i="1"/>
  <c r="AD9" i="1"/>
  <c r="AE9" i="1"/>
  <c r="AF9" i="1"/>
  <c r="AG9" i="1"/>
  <c r="AH9" i="1"/>
  <c r="AB9" i="1"/>
  <c r="Z9" i="1"/>
  <c r="T9" i="1"/>
  <c r="U9" i="1"/>
  <c r="V9" i="1"/>
  <c r="W9" i="1"/>
  <c r="X9" i="1"/>
  <c r="S9" i="1"/>
  <c r="D9" i="1"/>
  <c r="E9" i="1"/>
  <c r="F9" i="1"/>
  <c r="I9" i="1"/>
  <c r="J9" i="1"/>
  <c r="K9" i="1"/>
  <c r="L9" i="1"/>
  <c r="M9" i="1"/>
  <c r="N9" i="1"/>
  <c r="O9" i="1"/>
  <c r="P9" i="1"/>
  <c r="Q9" i="1"/>
  <c r="H9" i="1"/>
  <c r="C9" i="1"/>
  <c r="C3" i="5"/>
  <c r="AD3" i="5"/>
  <c r="BE3" i="5"/>
  <c r="CF3" i="5"/>
  <c r="EI23" i="6"/>
  <c r="N4" i="3"/>
  <c r="H7" i="3"/>
  <c r="R61" i="3"/>
  <c r="R41" i="3"/>
  <c r="I67" i="3"/>
  <c r="I7" i="3"/>
  <c r="I58" i="3"/>
  <c r="I40" i="3"/>
  <c r="I48" i="3"/>
  <c r="H19" i="3"/>
  <c r="I47" i="3"/>
  <c r="H20" i="3"/>
  <c r="I56" i="3"/>
  <c r="H24" i="3"/>
  <c r="I69" i="3"/>
  <c r="I27" i="3"/>
  <c r="R63" i="3"/>
  <c r="I13" i="3"/>
  <c r="R52" i="3"/>
  <c r="I26" i="3"/>
  <c r="R50" i="3"/>
  <c r="H25" i="3"/>
  <c r="I70" i="3"/>
  <c r="I9" i="3"/>
  <c r="R47" i="3"/>
  <c r="H12" i="3"/>
  <c r="I60" i="3"/>
  <c r="H15" i="3"/>
  <c r="I66" i="3"/>
  <c r="H27" i="3"/>
  <c r="I65" i="3"/>
  <c r="H29" i="3"/>
  <c r="I54" i="3"/>
  <c r="I28" i="3"/>
  <c r="R59" i="3"/>
  <c r="I23" i="3"/>
  <c r="R53" i="3"/>
  <c r="I6" i="3"/>
  <c r="R54" i="3"/>
  <c r="H33" i="3"/>
  <c r="I64" i="3"/>
  <c r="I30" i="3"/>
  <c r="R57" i="3"/>
  <c r="I4" i="3"/>
  <c r="R64" i="3"/>
  <c r="H8" i="3"/>
  <c r="I59" i="3"/>
  <c r="H11" i="3"/>
  <c r="I52" i="3"/>
  <c r="I5" i="3"/>
  <c r="R48" i="3"/>
  <c r="I20" i="3"/>
  <c r="R71" i="3"/>
  <c r="I16" i="3"/>
  <c r="R51" i="3"/>
  <c r="I21" i="3"/>
  <c r="R42" i="3"/>
  <c r="I34" i="3"/>
  <c r="R68" i="3"/>
  <c r="I33" i="3"/>
  <c r="R56" i="3"/>
  <c r="I10" i="3"/>
  <c r="H21" i="3"/>
  <c r="I45" i="3"/>
  <c r="I22" i="3"/>
  <c r="R70" i="3"/>
  <c r="EQ3" i="5"/>
  <c r="DP3" i="5"/>
  <c r="CO3" i="5"/>
  <c r="EH3" i="5"/>
  <c r="DG3" i="5"/>
  <c r="L3" i="5"/>
  <c r="H4" i="3"/>
  <c r="DY3" i="5"/>
  <c r="CX3" i="5"/>
  <c r="BW3" i="5"/>
  <c r="AV3" i="5"/>
  <c r="U3" i="5"/>
  <c r="BN3" i="5"/>
  <c r="AM3" i="5"/>
  <c r="I31" i="3"/>
  <c r="I8" i="3"/>
  <c r="H3" i="3"/>
  <c r="H31" i="3"/>
  <c r="R60" i="3"/>
  <c r="R55" i="3"/>
  <c r="N7" i="3"/>
  <c r="H23" i="3"/>
  <c r="N20" i="3"/>
  <c r="I51" i="3"/>
  <c r="N14" i="3"/>
  <c r="N31" i="3"/>
  <c r="N23" i="3"/>
  <c r="I29" i="3"/>
  <c r="B3" i="5"/>
  <c r="R46" i="3"/>
  <c r="N33" i="3"/>
  <c r="H10" i="3"/>
  <c r="CE3" i="5"/>
  <c r="CN3" i="5"/>
  <c r="H5" i="3"/>
  <c r="I18" i="3"/>
  <c r="BD3" i="5"/>
  <c r="R67" i="3"/>
  <c r="H13" i="3"/>
  <c r="R66" i="3"/>
  <c r="EG3" i="5"/>
  <c r="K3" i="5"/>
  <c r="CW3" i="5"/>
  <c r="T3" i="5"/>
  <c r="R65" i="3"/>
  <c r="I57" i="3"/>
  <c r="I61" i="3"/>
  <c r="I68" i="3"/>
  <c r="I63" i="3"/>
  <c r="DX3" i="5"/>
  <c r="I24" i="3"/>
  <c r="BM3" i="5"/>
  <c r="AL3" i="5"/>
  <c r="EP3" i="5"/>
  <c r="AC3" i="5"/>
  <c r="I44" i="3"/>
  <c r="N18" i="3"/>
  <c r="DO3" i="5"/>
  <c r="H22" i="3"/>
  <c r="AU3" i="5"/>
  <c r="BV3" i="5"/>
  <c r="I53" i="3"/>
  <c r="I71" i="3"/>
  <c r="DF3" i="5"/>
  <c r="N10" i="3"/>
  <c r="N25" i="3"/>
  <c r="F59" i="15"/>
  <c r="M59" i="15" s="1"/>
  <c r="F50" i="15"/>
  <c r="F58" i="15"/>
  <c r="M58" i="15" s="1"/>
  <c r="F90" i="15"/>
  <c r="G39" i="8"/>
  <c r="H39" i="8" s="1"/>
  <c r="F47" i="15"/>
  <c r="M47" i="15" s="1"/>
  <c r="F45" i="15"/>
  <c r="M45" i="15" s="1"/>
  <c r="N28" i="3"/>
  <c r="N13" i="3"/>
  <c r="F62" i="15"/>
  <c r="M62" i="15"/>
  <c r="F38" i="15"/>
  <c r="M38" i="15" s="1"/>
  <c r="K215" i="9"/>
  <c r="K214" i="9"/>
  <c r="K224" i="9"/>
  <c r="K225" i="9"/>
  <c r="K233" i="9"/>
  <c r="K231" i="9"/>
  <c r="K235" i="9"/>
  <c r="K240" i="9"/>
  <c r="K220" i="9"/>
  <c r="K228" i="9"/>
  <c r="K221" i="9"/>
  <c r="K234" i="9"/>
  <c r="K242" i="9"/>
  <c r="K217" i="9"/>
  <c r="K219" i="9"/>
  <c r="K213" i="9"/>
  <c r="K226" i="9"/>
  <c r="K230" i="9"/>
  <c r="K229" i="9"/>
  <c r="K239" i="9"/>
  <c r="K241" i="9"/>
  <c r="K216" i="9"/>
  <c r="K223" i="9"/>
  <c r="K232" i="9"/>
  <c r="K236" i="9"/>
  <c r="K244" i="9"/>
  <c r="K218" i="9"/>
  <c r="K222" i="9"/>
  <c r="K227" i="9"/>
  <c r="K237" i="9"/>
  <c r="K243" i="9"/>
  <c r="K178" i="9"/>
  <c r="K183" i="9"/>
  <c r="K185" i="9"/>
  <c r="K187" i="9"/>
  <c r="K203" i="9"/>
  <c r="K191" i="9"/>
  <c r="K198" i="9"/>
  <c r="K208" i="9"/>
  <c r="K180" i="9"/>
  <c r="K205" i="9"/>
  <c r="K200" i="9"/>
  <c r="K179" i="9"/>
  <c r="K182" i="9"/>
  <c r="K186" i="9"/>
  <c r="K194" i="9"/>
  <c r="K196" i="9"/>
  <c r="K202" i="9"/>
  <c r="K195" i="9"/>
  <c r="K192" i="9"/>
  <c r="K184" i="9"/>
  <c r="K197" i="9"/>
  <c r="K206" i="9"/>
  <c r="K181" i="9"/>
  <c r="K188" i="9"/>
  <c r="K209" i="9"/>
  <c r="K207" i="9"/>
  <c r="K199" i="9"/>
  <c r="K193" i="9"/>
  <c r="K204" i="9"/>
  <c r="K190" i="9"/>
  <c r="K189" i="9"/>
  <c r="K201" i="9"/>
  <c r="K151" i="9"/>
  <c r="K149" i="9"/>
  <c r="K150" i="9"/>
  <c r="K159" i="9"/>
  <c r="K162" i="9"/>
  <c r="K165" i="9"/>
  <c r="K154" i="9"/>
  <c r="K171" i="9"/>
  <c r="K156" i="9"/>
  <c r="K164" i="9"/>
  <c r="K174" i="9"/>
  <c r="K155" i="9"/>
  <c r="K157" i="9"/>
  <c r="K147" i="9"/>
  <c r="K146" i="9"/>
  <c r="K163" i="9"/>
  <c r="K166" i="9"/>
  <c r="K169" i="9"/>
  <c r="K172" i="9"/>
  <c r="K148" i="9"/>
  <c r="K152" i="9"/>
  <c r="K153" i="9"/>
  <c r="K160" i="9"/>
  <c r="K143" i="9"/>
  <c r="K167" i="9"/>
  <c r="K144" i="9"/>
  <c r="K173" i="9"/>
  <c r="K158" i="9"/>
  <c r="K145" i="9"/>
  <c r="K161" i="9"/>
  <c r="K168" i="9"/>
  <c r="K170" i="9"/>
  <c r="K109" i="9"/>
  <c r="K116" i="9"/>
  <c r="K115" i="9"/>
  <c r="K117" i="9"/>
  <c r="K137" i="9"/>
  <c r="K130" i="9"/>
  <c r="K138" i="9"/>
  <c r="K110" i="9"/>
  <c r="K118" i="9"/>
  <c r="K114" i="9"/>
  <c r="K120" i="9"/>
  <c r="K126" i="9"/>
  <c r="K129" i="9"/>
  <c r="K128" i="9"/>
  <c r="K125" i="9"/>
  <c r="K112" i="9"/>
  <c r="K119" i="9"/>
  <c r="K134" i="9"/>
  <c r="K139" i="9"/>
  <c r="K135" i="9"/>
  <c r="K108" i="9"/>
  <c r="K113" i="9"/>
  <c r="K132" i="9"/>
  <c r="K122" i="9"/>
  <c r="K133" i="9"/>
  <c r="K131" i="9"/>
  <c r="K121" i="9"/>
  <c r="K124" i="9"/>
  <c r="K111" i="9"/>
  <c r="K127" i="9"/>
  <c r="K123" i="9"/>
  <c r="K136" i="9"/>
  <c r="O51" i="8"/>
  <c r="P51" i="8" s="1"/>
  <c r="EI25" i="6"/>
  <c r="K99" i="9"/>
  <c r="K65" i="9"/>
  <c r="K25" i="9"/>
  <c r="K49" i="9"/>
  <c r="Y129" i="2"/>
  <c r="AA124" i="2"/>
  <c r="AA115" i="2"/>
  <c r="Z115" i="2"/>
  <c r="Y114" i="2"/>
  <c r="Z114" i="2"/>
  <c r="Y111" i="2"/>
  <c r="Y115" i="2"/>
  <c r="N30" i="3"/>
  <c r="G27" i="8"/>
  <c r="H27" i="8" s="1"/>
  <c r="O70" i="8"/>
  <c r="P70" i="8" s="1"/>
  <c r="G47" i="8"/>
  <c r="H47" i="8" s="1"/>
  <c r="G38" i="8"/>
  <c r="H38" i="8" s="1"/>
  <c r="O53" i="8"/>
  <c r="P53" i="8" s="1"/>
  <c r="O59" i="8"/>
  <c r="P59" i="8" s="1"/>
  <c r="J7" i="12"/>
  <c r="N8" i="3"/>
  <c r="N34" i="3"/>
  <c r="F83" i="15"/>
  <c r="F78" i="15"/>
  <c r="L48" i="15"/>
  <c r="L57" i="15"/>
  <c r="N6" i="3"/>
  <c r="N32" i="3"/>
  <c r="AK63" i="14"/>
  <c r="N19" i="3"/>
  <c r="U35" i="8"/>
  <c r="V35" i="8" s="1"/>
  <c r="N11" i="3"/>
  <c r="L58" i="15"/>
  <c r="L55" i="15"/>
  <c r="EF15" i="6"/>
  <c r="N12" i="3"/>
  <c r="N3" i="3"/>
  <c r="O47" i="8"/>
  <c r="P47" i="8" s="1"/>
  <c r="J26" i="12"/>
  <c r="J13" i="12"/>
  <c r="J8" i="12"/>
  <c r="AK44" i="14"/>
  <c r="L44" i="15"/>
  <c r="G45" i="8"/>
  <c r="H45" i="8" s="1"/>
  <c r="G15" i="8"/>
  <c r="H15" i="8" s="1"/>
  <c r="G34" i="8"/>
  <c r="H34" i="8" s="1"/>
  <c r="U34" i="8"/>
  <c r="V34" i="8" s="1"/>
  <c r="K33" i="9"/>
  <c r="I46" i="3"/>
  <c r="J2" i="12"/>
  <c r="J21" i="12"/>
  <c r="J12" i="12"/>
  <c r="N24" i="3"/>
  <c r="N26" i="3"/>
  <c r="H50" i="15"/>
  <c r="O50" i="15" s="1"/>
  <c r="H61" i="15"/>
  <c r="O61" i="15" s="1"/>
  <c r="H66" i="15"/>
  <c r="O66" i="15" s="1"/>
  <c r="H41" i="15"/>
  <c r="O41" i="15" s="1"/>
  <c r="H62" i="15"/>
  <c r="O62" i="15" s="1"/>
  <c r="H39" i="15"/>
  <c r="O39" i="15"/>
  <c r="F85" i="15"/>
  <c r="F73" i="15"/>
  <c r="Z126" i="2"/>
  <c r="AA129" i="2"/>
  <c r="N9" i="3"/>
  <c r="N15" i="3"/>
  <c r="N17" i="3"/>
  <c r="G52" i="8"/>
  <c r="H52" i="8" s="1"/>
  <c r="G70" i="8"/>
  <c r="H70" i="8" s="1"/>
  <c r="J15" i="12"/>
  <c r="J19" i="12"/>
  <c r="J30" i="12"/>
  <c r="AK51" i="14"/>
  <c r="H42" i="15"/>
  <c r="O42" i="15" s="1"/>
  <c r="H48" i="15"/>
  <c r="O48" i="15" s="1"/>
  <c r="H53" i="15"/>
  <c r="O53" i="15" s="1"/>
  <c r="H67" i="15"/>
  <c r="O67" i="15" s="1"/>
  <c r="H49" i="15"/>
  <c r="O49" i="15" s="1"/>
  <c r="H52" i="15"/>
  <c r="O52" i="15" s="1"/>
  <c r="H40" i="15"/>
  <c r="O40" i="15" s="1"/>
  <c r="F75" i="15"/>
  <c r="F91" i="15"/>
  <c r="L64" i="15"/>
  <c r="L59" i="15"/>
  <c r="L47" i="15"/>
  <c r="L49" i="15"/>
  <c r="G28" i="8"/>
  <c r="H28" i="8" s="1"/>
  <c r="G29" i="8"/>
  <c r="H29" i="8" s="1"/>
  <c r="T57" i="8"/>
  <c r="G58" i="8"/>
  <c r="H58" i="8"/>
  <c r="O45" i="8"/>
  <c r="P45" i="8" s="1"/>
  <c r="G32" i="8"/>
  <c r="H32" i="8" s="1"/>
  <c r="G40" i="8"/>
  <c r="H40" i="8" s="1"/>
  <c r="G41" i="8"/>
  <c r="H41" i="8" s="1"/>
  <c r="J61" i="15"/>
  <c r="J50" i="15"/>
  <c r="L50" i="15" s="1"/>
  <c r="G56" i="8"/>
  <c r="H56" i="8" s="1"/>
  <c r="O62" i="8"/>
  <c r="P62" i="8" s="1"/>
  <c r="O64" i="8"/>
  <c r="P64" i="8" s="1"/>
  <c r="K77" i="9"/>
  <c r="K95" i="9"/>
  <c r="K46" i="9"/>
  <c r="K87" i="9"/>
  <c r="K101" i="9"/>
  <c r="K53" i="9"/>
  <c r="K69" i="9"/>
  <c r="K20" i="9"/>
  <c r="K34" i="9"/>
  <c r="K88" i="9"/>
  <c r="K104" i="9"/>
  <c r="K57" i="9"/>
  <c r="K9" i="9"/>
  <c r="K12" i="9"/>
  <c r="K91" i="9"/>
  <c r="K47" i="9"/>
  <c r="K61" i="9"/>
  <c r="K21" i="9"/>
  <c r="K24" i="9"/>
  <c r="O68" i="8"/>
  <c r="P68" i="8" s="1"/>
  <c r="G62" i="8"/>
  <c r="H62" i="8" s="1"/>
  <c r="O52" i="8"/>
  <c r="P52" i="8" s="1"/>
  <c r="G5" i="8"/>
  <c r="H5" i="8" s="1"/>
  <c r="O69" i="8"/>
  <c r="P69" i="8" s="1"/>
  <c r="G64" i="8"/>
  <c r="H64" i="8" s="1"/>
  <c r="J14" i="12"/>
  <c r="J23" i="12"/>
  <c r="J28" i="12"/>
  <c r="J53" i="15"/>
  <c r="L53" i="15" s="1"/>
  <c r="AA125" i="2"/>
  <c r="Y110" i="2"/>
  <c r="Z134" i="2"/>
  <c r="AA134" i="2"/>
  <c r="AA136" i="2"/>
  <c r="Y136" i="2"/>
  <c r="Y128" i="2"/>
  <c r="Z128" i="2"/>
  <c r="AA122" i="2"/>
  <c r="Y122" i="2"/>
  <c r="O46" i="8"/>
  <c r="P46" i="8" s="1"/>
  <c r="O57" i="8"/>
  <c r="P57" i="8" s="1"/>
  <c r="U36" i="8"/>
  <c r="V36" i="8" s="1"/>
  <c r="U33" i="8"/>
  <c r="V33" i="8" s="1"/>
  <c r="J16" i="12"/>
  <c r="J27" i="12"/>
  <c r="J18" i="12"/>
  <c r="J5" i="12"/>
  <c r="J17" i="12"/>
  <c r="J29" i="12"/>
  <c r="J9" i="12"/>
  <c r="J25" i="12"/>
  <c r="J33" i="12"/>
  <c r="J4" i="12"/>
  <c r="J11" i="12"/>
  <c r="J31" i="12"/>
  <c r="J10" i="12"/>
  <c r="J20" i="12"/>
  <c r="J24" i="12"/>
  <c r="J54" i="15"/>
  <c r="J39" i="15"/>
  <c r="L39" i="15" s="1"/>
  <c r="F61" i="15"/>
  <c r="G91" i="15" s="1"/>
  <c r="F65" i="15"/>
  <c r="M65" i="15" s="1"/>
  <c r="F40" i="15"/>
  <c r="F43" i="15"/>
  <c r="M43" i="15" s="1"/>
  <c r="F51" i="15"/>
  <c r="M51" i="15" s="1"/>
  <c r="F56" i="15"/>
  <c r="M56" i="15" s="1"/>
  <c r="F37" i="15"/>
  <c r="M37" i="15" s="1"/>
  <c r="F46" i="15"/>
  <c r="F48" i="15"/>
  <c r="M48" i="15" s="1"/>
  <c r="F57" i="15"/>
  <c r="M57" i="15" s="1"/>
  <c r="F55" i="15"/>
  <c r="M55" i="15" s="1"/>
  <c r="F63" i="15"/>
  <c r="M63" i="15" s="1"/>
  <c r="F66" i="15"/>
  <c r="M66" i="15" s="1"/>
  <c r="F53" i="15"/>
  <c r="M53" i="15"/>
  <c r="F54" i="15"/>
  <c r="M54" i="15" s="1"/>
  <c r="F42" i="15"/>
  <c r="M42" i="15"/>
  <c r="F49" i="15"/>
  <c r="M49" i="15" s="1"/>
  <c r="F64" i="15"/>
  <c r="M64" i="15"/>
  <c r="F52" i="15"/>
  <c r="M52" i="15" s="1"/>
  <c r="F41" i="15"/>
  <c r="M41" i="15" s="1"/>
  <c r="F60" i="15"/>
  <c r="M60" i="15" s="1"/>
  <c r="L37" i="15"/>
  <c r="L66" i="15"/>
  <c r="L67" i="15"/>
  <c r="Y134" i="2"/>
  <c r="N27" i="3"/>
  <c r="F39" i="15"/>
  <c r="J60" i="15"/>
  <c r="L60" i="15" s="1"/>
  <c r="N21" i="3"/>
  <c r="L51" i="15"/>
  <c r="L41" i="15"/>
  <c r="L62" i="15"/>
  <c r="L45" i="15"/>
  <c r="L38" i="15"/>
  <c r="EI26" i="6"/>
  <c r="EF26" i="6"/>
  <c r="EI22" i="6"/>
  <c r="EF22" i="6"/>
  <c r="G3" i="8"/>
  <c r="H3" i="8" s="1"/>
  <c r="K73" i="9"/>
  <c r="K76" i="9"/>
  <c r="K78" i="9"/>
  <c r="K79" i="9"/>
  <c r="K92" i="9"/>
  <c r="K96" i="9"/>
  <c r="K100" i="9"/>
  <c r="K102" i="9"/>
  <c r="K42" i="9"/>
  <c r="K38" i="9"/>
  <c r="K41" i="9"/>
  <c r="K50" i="9"/>
  <c r="K54" i="9"/>
  <c r="K58" i="9"/>
  <c r="K62" i="9"/>
  <c r="K66" i="9"/>
  <c r="K7" i="9"/>
  <c r="K3" i="9"/>
  <c r="K23" i="9"/>
  <c r="K8" i="9"/>
  <c r="K13" i="9"/>
  <c r="K17" i="9"/>
  <c r="K32" i="9"/>
  <c r="K30" i="9"/>
  <c r="K75" i="9"/>
  <c r="K85" i="9"/>
  <c r="K81" i="9"/>
  <c r="K89" i="9"/>
  <c r="K93" i="9"/>
  <c r="K97" i="9"/>
  <c r="K83" i="9"/>
  <c r="K84" i="9"/>
  <c r="K40" i="9"/>
  <c r="K39" i="9"/>
  <c r="K48" i="9"/>
  <c r="K51" i="9"/>
  <c r="K55" i="9"/>
  <c r="K59" i="9"/>
  <c r="K63" i="9"/>
  <c r="K67" i="9"/>
  <c r="K4" i="9"/>
  <c r="K6" i="9"/>
  <c r="K16" i="9"/>
  <c r="K10" i="9"/>
  <c r="K14" i="9"/>
  <c r="K15" i="9"/>
  <c r="K27" i="9"/>
  <c r="K29" i="9"/>
  <c r="K74" i="9"/>
  <c r="K86" i="9"/>
  <c r="K82" i="9"/>
  <c r="K90" i="9"/>
  <c r="K94" i="9"/>
  <c r="K98" i="9"/>
  <c r="K80" i="9"/>
  <c r="K103" i="9"/>
  <c r="K43" i="9"/>
  <c r="K44" i="9"/>
  <c r="K45" i="9"/>
  <c r="K52" i="9"/>
  <c r="K56" i="9"/>
  <c r="K60" i="9"/>
  <c r="K64" i="9"/>
  <c r="K68" i="9"/>
  <c r="K5" i="9"/>
  <c r="K11" i="9"/>
  <c r="K22" i="9"/>
  <c r="K19" i="9"/>
  <c r="K18" i="9"/>
  <c r="K31" i="9"/>
  <c r="K26" i="9"/>
  <c r="K28" i="9"/>
  <c r="J32" i="12"/>
  <c r="J3" i="12"/>
  <c r="DB9" i="6"/>
  <c r="EI19" i="6"/>
  <c r="H45" i="15"/>
  <c r="O45" i="15" s="1"/>
  <c r="AH90" i="3"/>
  <c r="H57" i="15"/>
  <c r="O57" i="15" s="1"/>
  <c r="AH80" i="3"/>
  <c r="AF61" i="8"/>
  <c r="AF62" i="8" s="1"/>
  <c r="R6" i="7"/>
  <c r="Z4" i="7"/>
  <c r="G58" i="1"/>
  <c r="H37" i="15"/>
  <c r="O37" i="15" s="1"/>
  <c r="F76" i="15"/>
  <c r="F15" i="7"/>
  <c r="EI16" i="6"/>
  <c r="Z127" i="2"/>
  <c r="Y127" i="2"/>
  <c r="AB127" i="2" s="1"/>
  <c r="H46" i="15"/>
  <c r="O46" i="15" s="1"/>
  <c r="H59" i="15"/>
  <c r="O59" i="15"/>
  <c r="H38" i="15"/>
  <c r="O38" i="15" s="1"/>
  <c r="AH84" i="3"/>
  <c r="F80" i="15"/>
  <c r="U32" i="8"/>
  <c r="V32" i="8" s="1"/>
  <c r="H60" i="15"/>
  <c r="O60" i="15" s="1"/>
  <c r="H43" i="15"/>
  <c r="O43" i="15" s="1"/>
  <c r="J256" i="9"/>
  <c r="H259" i="9" s="1"/>
  <c r="AH82" i="3"/>
  <c r="EO4" i="6"/>
  <c r="AI83" i="3"/>
  <c r="AG63" i="1"/>
  <c r="I59" i="1"/>
  <c r="Z5" i="6"/>
  <c r="U55" i="1"/>
  <c r="AC65" i="1"/>
  <c r="AI92" i="3"/>
  <c r="K256" i="9"/>
  <c r="G260" i="9" s="1"/>
  <c r="G33" i="8"/>
  <c r="H33" i="8" s="1"/>
  <c r="DB4" i="6"/>
  <c r="DF3" i="6"/>
  <c r="V7" i="6"/>
  <c r="R5" i="6"/>
  <c r="M57" i="1"/>
  <c r="N22" i="3"/>
  <c r="G21" i="8"/>
  <c r="H21" i="8" s="1"/>
  <c r="G51" i="8"/>
  <c r="H51" i="8" s="1"/>
  <c r="AK70" i="14"/>
  <c r="Z119" i="2"/>
  <c r="AA119" i="2"/>
  <c r="Y119" i="2"/>
  <c r="AA118" i="2"/>
  <c r="Z118" i="2"/>
  <c r="AA105" i="2"/>
  <c r="F79" i="15"/>
  <c r="Y118" i="2"/>
  <c r="P256" i="9"/>
  <c r="H262" i="9" s="1"/>
  <c r="F44" i="15"/>
  <c r="M44" i="15" s="1"/>
  <c r="Y121" i="2"/>
  <c r="Z121" i="2"/>
  <c r="AB121" i="2" s="1"/>
  <c r="Z123" i="2"/>
  <c r="Y116" i="2"/>
  <c r="Z116" i="2"/>
  <c r="L256" i="9"/>
  <c r="H260" i="9" s="1"/>
  <c r="G17" i="8"/>
  <c r="H17" i="8" s="1"/>
  <c r="G23" i="8"/>
  <c r="H23" i="8" s="1"/>
  <c r="M256" i="9"/>
  <c r="G261" i="9" s="1"/>
  <c r="O256" i="9"/>
  <c r="G262" i="9" s="1"/>
  <c r="AH95" i="3"/>
  <c r="AH97" i="3"/>
  <c r="AH81" i="3"/>
  <c r="AH103" i="3"/>
  <c r="AH100" i="3"/>
  <c r="O71" i="8"/>
  <c r="P71" i="8"/>
  <c r="G26" i="8"/>
  <c r="H26" i="8" s="1"/>
  <c r="G71" i="8"/>
  <c r="H71" i="8"/>
  <c r="F92" i="15"/>
  <c r="H256" i="9"/>
  <c r="H258" i="9" s="1"/>
  <c r="AH99" i="3"/>
  <c r="Y124" i="2"/>
  <c r="Y112" i="2"/>
  <c r="Z112" i="2"/>
  <c r="Z107" i="2"/>
  <c r="Y113" i="2"/>
  <c r="AA130" i="2"/>
  <c r="Z111" i="2"/>
  <c r="AK46" i="14"/>
  <c r="S46" i="8"/>
  <c r="G50" i="8"/>
  <c r="H50" i="8" s="1"/>
  <c r="F74" i="15"/>
  <c r="Z132" i="2"/>
  <c r="AA132" i="2"/>
  <c r="AB132" i="2" s="1"/>
  <c r="Z108" i="2"/>
  <c r="AK45" i="14"/>
  <c r="AK65" i="14"/>
  <c r="AH88" i="3"/>
  <c r="AH105" i="3"/>
  <c r="AI76" i="3"/>
  <c r="AI85" i="3"/>
  <c r="AI102" i="3"/>
  <c r="H54" i="15"/>
  <c r="O54" i="15" s="1"/>
  <c r="H47" i="15"/>
  <c r="O47" i="15"/>
  <c r="H65" i="15"/>
  <c r="O65" i="15" s="1"/>
  <c r="H64" i="15"/>
  <c r="O64" i="15" s="1"/>
  <c r="H44" i="15"/>
  <c r="O44" i="15"/>
  <c r="H55" i="15"/>
  <c r="O55" i="15"/>
  <c r="H58" i="15"/>
  <c r="O58" i="15" s="1"/>
  <c r="H56" i="15"/>
  <c r="O56" i="15" s="1"/>
  <c r="H63" i="15"/>
  <c r="O63" i="15" s="1"/>
  <c r="AA113" i="2"/>
  <c r="Z130" i="2"/>
  <c r="AH104" i="3"/>
  <c r="AH89" i="3"/>
  <c r="AH93" i="3"/>
  <c r="AI78" i="3"/>
  <c r="AH96" i="3"/>
  <c r="AI94" i="3"/>
  <c r="AE56" i="1"/>
  <c r="Z9" i="6"/>
  <c r="Y61" i="1"/>
  <c r="E55" i="1"/>
  <c r="AH11" i="6"/>
  <c r="Z3" i="7"/>
  <c r="Q64" i="1"/>
  <c r="EF19" i="6"/>
  <c r="EF16" i="6"/>
  <c r="H57" i="1"/>
  <c r="CP5" i="6"/>
  <c r="D58" i="1"/>
  <c r="AD8" i="7"/>
  <c r="BB7" i="6"/>
  <c r="BZ5" i="6"/>
  <c r="D57" i="1"/>
  <c r="T56" i="1"/>
  <c r="DR4" i="6"/>
  <c r="AT4" i="7"/>
  <c r="BJ8" i="6"/>
  <c r="BZ13" i="6"/>
  <c r="T63" i="1"/>
  <c r="D63" i="1"/>
  <c r="AD11" i="7"/>
  <c r="DR6" i="6"/>
  <c r="P57" i="1"/>
  <c r="P61" i="1"/>
  <c r="AT13" i="7"/>
  <c r="AH6" i="7"/>
  <c r="AT12" i="7"/>
  <c r="AT8" i="6"/>
  <c r="CH3" i="6"/>
  <c r="CH11" i="6"/>
  <c r="H60" i="1"/>
  <c r="AB63" i="1"/>
  <c r="AT10" i="6"/>
  <c r="DR3" i="6"/>
  <c r="AB56" i="1"/>
  <c r="AF62" i="1"/>
  <c r="AH3" i="7"/>
  <c r="AB61" i="1"/>
  <c r="G59" i="1"/>
  <c r="AH9" i="7"/>
  <c r="C58" i="1"/>
  <c r="AL5" i="6"/>
  <c r="O56" i="1"/>
  <c r="BV3" i="6"/>
  <c r="CT16" i="6"/>
  <c r="S55" i="1"/>
  <c r="J12" i="7"/>
  <c r="N17" i="6"/>
  <c r="R8" i="7"/>
  <c r="R6" i="6"/>
  <c r="S56" i="1"/>
  <c r="BV10" i="6"/>
  <c r="BV9" i="6"/>
  <c r="BV7" i="6"/>
  <c r="BV5" i="6"/>
  <c r="N6" i="6"/>
  <c r="O60" i="1"/>
  <c r="DB8" i="6"/>
  <c r="W60" i="1"/>
  <c r="AE55" i="1"/>
  <c r="CT7" i="6"/>
  <c r="G65" i="1"/>
  <c r="W56" i="1"/>
  <c r="AE69" i="1"/>
  <c r="J67" i="1"/>
  <c r="G69" i="1"/>
  <c r="N3" i="6"/>
  <c r="G57" i="1"/>
  <c r="R3" i="6"/>
  <c r="O65" i="1"/>
  <c r="BZ4" i="6"/>
  <c r="D60" i="1"/>
  <c r="CX4" i="6"/>
  <c r="P65" i="1"/>
  <c r="X68" i="1"/>
  <c r="BB6" i="6"/>
  <c r="BB10" i="6"/>
  <c r="T65" i="1"/>
  <c r="AT13" i="6"/>
  <c r="T62" i="1"/>
  <c r="AT5" i="7"/>
  <c r="AH8" i="7"/>
  <c r="AL19" i="7"/>
  <c r="DJ19" i="6"/>
  <c r="N69" i="1"/>
  <c r="N18" i="7"/>
  <c r="AX19" i="7"/>
  <c r="AH71" i="1"/>
  <c r="AG61" i="1"/>
  <c r="Y60" i="1"/>
  <c r="AF55" i="1"/>
  <c r="Y59" i="1"/>
  <c r="DR16" i="6"/>
  <c r="AD7" i="6"/>
  <c r="BZ9" i="6"/>
  <c r="BJ14" i="6"/>
  <c r="Z65" i="1"/>
  <c r="D56" i="1"/>
  <c r="Q70" i="1"/>
  <c r="AP8" i="6"/>
  <c r="X58" i="1"/>
  <c r="BZ8" i="6"/>
  <c r="D55" i="1"/>
  <c r="L67" i="1"/>
  <c r="BJ10" i="6"/>
  <c r="L64" i="1"/>
  <c r="BB4" i="6"/>
  <c r="AP14" i="7"/>
  <c r="CP19" i="6"/>
  <c r="Z5" i="7"/>
  <c r="J16" i="6"/>
  <c r="AH7" i="7"/>
  <c r="AF61" i="1"/>
  <c r="F9" i="7"/>
  <c r="DR7" i="6"/>
  <c r="CX8" i="6"/>
  <c r="AK39" i="14"/>
  <c r="V8" i="6"/>
  <c r="M65" i="1"/>
  <c r="J17" i="6"/>
  <c r="Q60" i="1"/>
  <c r="AG64" i="1"/>
  <c r="I68" i="1"/>
  <c r="AH8" i="6"/>
  <c r="DN8" i="6"/>
  <c r="V4" i="6"/>
  <c r="I65" i="1"/>
  <c r="V4" i="7"/>
  <c r="N19" i="6"/>
  <c r="R19" i="6"/>
  <c r="AE64" i="1"/>
  <c r="R69" i="1"/>
  <c r="CD19" i="6"/>
  <c r="M62" i="1"/>
  <c r="J3" i="6"/>
  <c r="V58" i="1"/>
  <c r="AL14" i="7"/>
  <c r="AP10" i="7"/>
  <c r="DN19" i="6"/>
  <c r="CD13" i="6"/>
  <c r="AL3" i="7"/>
  <c r="AL5" i="7"/>
  <c r="L65" i="1"/>
  <c r="Z15" i="6"/>
  <c r="L63" i="1"/>
  <c r="AL15" i="6"/>
  <c r="CH12" i="6"/>
  <c r="AB65" i="1"/>
  <c r="Z55" i="1"/>
  <c r="M61" i="1"/>
  <c r="L60" i="1"/>
  <c r="D65" i="1"/>
  <c r="CH7" i="6"/>
  <c r="CX10" i="6"/>
  <c r="F58" i="1"/>
  <c r="DV11" i="6"/>
  <c r="V3" i="7"/>
  <c r="R57" i="1"/>
  <c r="BB8" i="6"/>
  <c r="AL12" i="7"/>
  <c r="DR9" i="6"/>
  <c r="BV19" i="6"/>
  <c r="Q59" i="1"/>
  <c r="AH3" i="6"/>
  <c r="N14" i="7"/>
  <c r="J4" i="5"/>
  <c r="L6" i="5" s="1"/>
  <c r="I67" i="1"/>
  <c r="AH63" i="1"/>
  <c r="M69" i="1"/>
  <c r="DN17" i="6"/>
  <c r="J59" i="1"/>
  <c r="R66" i="1"/>
  <c r="U69" i="1"/>
  <c r="BR5" i="6"/>
  <c r="N66" i="1"/>
  <c r="Y67" i="1"/>
  <c r="N58" i="1"/>
  <c r="AX6" i="7"/>
  <c r="F66" i="1"/>
  <c r="F17" i="7"/>
  <c r="Q55" i="1"/>
  <c r="AA61" i="1"/>
  <c r="Y55" i="1"/>
  <c r="CP3" i="6"/>
  <c r="CD4" i="6"/>
  <c r="N8" i="6"/>
  <c r="F6" i="7"/>
  <c r="V67" i="1"/>
  <c r="Y56" i="1"/>
  <c r="DB14" i="6"/>
  <c r="R56" i="1"/>
  <c r="J57" i="1"/>
  <c r="R9" i="7"/>
  <c r="Y58" i="1"/>
  <c r="K71" i="1"/>
  <c r="N57" i="1"/>
  <c r="R18" i="6"/>
  <c r="AX14" i="6"/>
  <c r="AL18" i="6"/>
  <c r="I58" i="1"/>
  <c r="N55" i="1"/>
  <c r="S71" i="1"/>
  <c r="R17" i="6"/>
  <c r="AG57" i="1"/>
  <c r="O62" i="1"/>
  <c r="AA63" i="1"/>
  <c r="V3" i="6"/>
  <c r="J5" i="6"/>
  <c r="AB59" i="1"/>
  <c r="K64" i="1"/>
  <c r="AT7" i="6"/>
  <c r="DB11" i="6"/>
  <c r="R68" i="1"/>
  <c r="AX3" i="6"/>
  <c r="S2" i="5"/>
  <c r="AB2" i="5" s="1"/>
  <c r="V56" i="1"/>
  <c r="N7" i="6"/>
  <c r="U66" i="1"/>
  <c r="BN5" i="6"/>
  <c r="N13" i="6"/>
  <c r="J4" i="6"/>
  <c r="AP15" i="6"/>
  <c r="R10" i="7"/>
  <c r="AL15" i="7"/>
  <c r="V14" i="7"/>
  <c r="CL15" i="6"/>
  <c r="G62" i="1"/>
  <c r="X69" i="1"/>
  <c r="F57" i="1"/>
  <c r="CL6" i="6"/>
  <c r="R13" i="6"/>
  <c r="DV4" i="6"/>
  <c r="CP14" i="6"/>
  <c r="J56" i="1"/>
  <c r="J8" i="7"/>
  <c r="R12" i="7"/>
  <c r="AP19" i="6"/>
  <c r="BN3" i="6"/>
  <c r="X64" i="1"/>
  <c r="CP16" i="6"/>
  <c r="AD18" i="6"/>
  <c r="E70" i="1"/>
  <c r="T71" i="1"/>
  <c r="Z13" i="7"/>
  <c r="AT6" i="7"/>
  <c r="AT5" i="6"/>
  <c r="P63" i="1"/>
  <c r="AT17" i="6"/>
  <c r="F10" i="7"/>
  <c r="AH11" i="7"/>
  <c r="AH13" i="6"/>
  <c r="DN11" i="6"/>
  <c r="T69" i="1"/>
  <c r="AB58" i="1"/>
  <c r="AP16" i="7"/>
  <c r="AF63" i="1"/>
  <c r="M56" i="1"/>
  <c r="F67" i="1"/>
  <c r="AD17" i="6"/>
  <c r="DR13" i="6"/>
  <c r="X66" i="1"/>
  <c r="T58" i="1"/>
  <c r="AD5" i="7"/>
  <c r="V11" i="6"/>
  <c r="U56" i="1"/>
  <c r="D59" i="1"/>
  <c r="P66" i="1"/>
  <c r="AA59" i="1"/>
  <c r="AX15" i="7"/>
  <c r="G55" i="1"/>
  <c r="BB12" i="6"/>
  <c r="H64" i="1"/>
  <c r="V68" i="1"/>
  <c r="M67" i="1"/>
  <c r="Z71" i="1"/>
  <c r="M68" i="1"/>
  <c r="BZ7" i="6"/>
  <c r="Y62" i="1"/>
  <c r="P59" i="1"/>
  <c r="G66" i="1"/>
  <c r="CD16" i="6"/>
  <c r="BB17" i="6"/>
  <c r="R11" i="7"/>
  <c r="AL6" i="7"/>
  <c r="DR18" i="6"/>
  <c r="CP12" i="6"/>
  <c r="Z10" i="7"/>
  <c r="Z68" i="1"/>
  <c r="CH16" i="6"/>
  <c r="J58" i="1"/>
  <c r="F13" i="7"/>
  <c r="V13" i="6"/>
  <c r="T61" i="1"/>
  <c r="P70" i="1"/>
  <c r="AG62" i="1"/>
  <c r="M39" i="15"/>
  <c r="K62" i="1"/>
  <c r="L56" i="1"/>
  <c r="E56" i="1"/>
  <c r="N11" i="6"/>
  <c r="AE59" i="1"/>
  <c r="T67" i="1"/>
  <c r="CT14" i="6"/>
  <c r="O63" i="1"/>
  <c r="AC60" i="1"/>
  <c r="E61" i="1"/>
  <c r="AT15" i="6"/>
  <c r="AI91" i="3"/>
  <c r="AH91" i="3"/>
  <c r="AI101" i="3"/>
  <c r="AH101" i="3"/>
  <c r="F88" i="15"/>
  <c r="AH86" i="3"/>
  <c r="AI106" i="3"/>
  <c r="Z19" i="6"/>
  <c r="M59" i="1"/>
  <c r="AT19" i="7"/>
  <c r="AX16" i="7"/>
  <c r="BN18" i="6"/>
  <c r="R19" i="7"/>
  <c r="CT9" i="6"/>
  <c r="EI15" i="6"/>
  <c r="F77" i="15"/>
  <c r="G77" i="15" s="1"/>
  <c r="I256" i="9"/>
  <c r="G259" i="9" s="1"/>
  <c r="N5" i="3"/>
  <c r="AA117" i="2"/>
  <c r="AA135" i="2"/>
  <c r="Z135" i="2"/>
  <c r="Y108" i="2"/>
  <c r="Y105" i="2"/>
  <c r="Y107" i="2"/>
  <c r="Y123" i="2"/>
  <c r="AB123" i="2" s="1"/>
  <c r="Z117" i="2"/>
  <c r="AA120" i="2"/>
  <c r="Z125" i="2"/>
  <c r="Y131" i="2"/>
  <c r="Y126" i="2"/>
  <c r="Z120" i="2"/>
  <c r="O67" i="1"/>
  <c r="C68" i="1"/>
  <c r="F70" i="1"/>
  <c r="R15" i="7"/>
  <c r="Y63" i="1"/>
  <c r="H71" i="1"/>
  <c r="K69" i="1"/>
  <c r="CH19" i="6"/>
  <c r="CH8" i="6"/>
  <c r="AH65" i="1"/>
  <c r="CH15" i="6"/>
  <c r="DB13" i="6"/>
  <c r="V12" i="6"/>
  <c r="I66" i="1"/>
  <c r="V6" i="7"/>
  <c r="F14" i="7"/>
  <c r="Z6" i="7"/>
  <c r="DB7" i="6"/>
  <c r="AH7" i="6"/>
  <c r="M63" i="1"/>
  <c r="AA60" i="1"/>
  <c r="R15" i="6"/>
  <c r="DN12" i="6"/>
  <c r="AD71" i="1"/>
  <c r="N70" i="1"/>
  <c r="W69" i="1"/>
  <c r="BR17" i="6"/>
  <c r="CX12" i="6"/>
  <c r="Z10" i="6"/>
  <c r="AD6" i="7"/>
  <c r="N15" i="6"/>
  <c r="R4" i="7"/>
  <c r="AH16" i="7"/>
  <c r="C57" i="1"/>
  <c r="BR19" i="6"/>
  <c r="Q63" i="1"/>
  <c r="AG58" i="1"/>
  <c r="V69" i="1"/>
  <c r="CX6" i="6"/>
  <c r="AB55" i="1"/>
  <c r="H62" i="1"/>
  <c r="AD69" i="1"/>
  <c r="C71" i="1"/>
  <c r="AL16" i="6"/>
  <c r="F56" i="1"/>
  <c r="AH14" i="6"/>
  <c r="AL8" i="7"/>
  <c r="S69" i="1"/>
  <c r="AD6" i="6"/>
  <c r="BN9" i="6"/>
  <c r="AG66" i="1"/>
  <c r="G53" i="8"/>
  <c r="H53" i="8" s="1"/>
  <c r="L42" i="15"/>
  <c r="F87" i="15"/>
  <c r="AK64" i="14"/>
  <c r="F82" i="15"/>
  <c r="G82" i="15" s="1"/>
  <c r="C69" i="1"/>
  <c r="J19" i="6"/>
  <c r="U68" i="1"/>
  <c r="N5" i="6"/>
  <c r="M58" i="1"/>
  <c r="CH9" i="6"/>
  <c r="P71" i="1"/>
  <c r="W66" i="1"/>
  <c r="Q69" i="1"/>
  <c r="DB6" i="6"/>
  <c r="CD11" i="6"/>
  <c r="R10" i="6"/>
  <c r="R55" i="1"/>
  <c r="BZ10" i="6"/>
  <c r="I62" i="1"/>
  <c r="L61" i="1"/>
  <c r="L62" i="1"/>
  <c r="BN6" i="6"/>
  <c r="CH10" i="6"/>
  <c r="AP7" i="6"/>
  <c r="BN16" i="6"/>
  <c r="AH67" i="1"/>
  <c r="Y64" i="1"/>
  <c r="W63" i="1"/>
  <c r="AF66" i="1"/>
  <c r="P67" i="1"/>
  <c r="O57" i="1"/>
  <c r="AF68" i="1"/>
  <c r="N68" i="1"/>
  <c r="F55" i="1"/>
  <c r="AT12" i="6"/>
  <c r="J18" i="6"/>
  <c r="AE61" i="1"/>
  <c r="N10" i="6"/>
  <c r="J11" i="7"/>
  <c r="N19" i="7"/>
  <c r="AD12" i="7"/>
  <c r="X63" i="1"/>
  <c r="V15" i="7"/>
  <c r="AP5" i="7"/>
  <c r="AD7" i="7"/>
  <c r="AT9" i="7"/>
  <c r="AC66" i="1"/>
  <c r="AH4" i="7"/>
  <c r="AT10" i="7"/>
  <c r="AX18" i="7"/>
  <c r="AP18" i="7"/>
  <c r="Z9" i="7"/>
  <c r="J66" i="1"/>
  <c r="P55" i="1"/>
  <c r="AH12" i="7"/>
  <c r="AT16" i="7"/>
  <c r="DF14" i="6"/>
  <c r="DV19" i="6"/>
  <c r="BN15" i="6"/>
  <c r="C67" i="1"/>
  <c r="H63" i="1"/>
  <c r="CT12" i="6"/>
  <c r="BR12" i="6"/>
  <c r="E59" i="1"/>
  <c r="I61" i="1"/>
  <c r="K70" i="1"/>
  <c r="AT19" i="6"/>
  <c r="BB14" i="6"/>
  <c r="BB13" i="6"/>
  <c r="AC62" i="1"/>
  <c r="AT9" i="6"/>
  <c r="S58" i="1"/>
  <c r="CD15" i="6"/>
  <c r="AD63" i="1"/>
  <c r="CT17" i="6"/>
  <c r="BR18" i="6"/>
  <c r="AX3" i="7"/>
  <c r="G68" i="1"/>
  <c r="X70" i="1"/>
  <c r="W64" i="1"/>
  <c r="AA64" i="1"/>
  <c r="G61" i="1"/>
  <c r="AH77" i="3"/>
  <c r="AI77" i="3"/>
  <c r="AH87" i="3"/>
  <c r="AI87" i="3"/>
  <c r="AI79" i="3"/>
  <c r="AH79" i="3"/>
  <c r="J22" i="12"/>
  <c r="F72" i="15"/>
  <c r="D109" i="3"/>
  <c r="D110" i="3"/>
  <c r="BR4" i="6" l="1"/>
  <c r="O44" i="8"/>
  <c r="P44" i="8" s="1"/>
  <c r="DN18" i="6"/>
  <c r="AD56" i="1"/>
  <c r="X55" i="1"/>
  <c r="AD3" i="6"/>
  <c r="H66" i="1"/>
  <c r="AT4" i="6"/>
  <c r="G88" i="15"/>
  <c r="L71" i="1"/>
  <c r="Q65" i="1"/>
  <c r="F65" i="1"/>
  <c r="BJ12" i="6"/>
  <c r="K55" i="1"/>
  <c r="Q121" i="23"/>
  <c r="AT14" i="6"/>
  <c r="U70" i="1"/>
  <c r="AH98" i="3"/>
  <c r="L54" i="15"/>
  <c r="W61" i="8"/>
  <c r="W62" i="8" s="1"/>
  <c r="EF18" i="6"/>
  <c r="V60" i="1"/>
  <c r="AX11" i="7"/>
  <c r="N18" i="6"/>
  <c r="V5" i="6"/>
  <c r="V64" i="1"/>
  <c r="CP10" i="6"/>
  <c r="W58" i="1"/>
  <c r="U65" i="1"/>
  <c r="AD18" i="7"/>
  <c r="F5" i="7"/>
  <c r="AX7" i="7"/>
  <c r="G20" i="8"/>
  <c r="H20" i="8" s="1"/>
  <c r="U64" i="1"/>
  <c r="L61" i="15"/>
  <c r="AK48" i="14"/>
  <c r="AK42" i="14"/>
  <c r="BJ18" i="6"/>
  <c r="BZ35" i="14"/>
  <c r="N35" i="14"/>
  <c r="AG67" i="1"/>
  <c r="BB18" i="6"/>
  <c r="AH66" i="1"/>
  <c r="F63" i="1"/>
  <c r="F59" i="1"/>
  <c r="T66" i="1"/>
  <c r="AX7" i="6"/>
  <c r="AB113" i="2"/>
  <c r="AA106" i="2"/>
  <c r="AB106" i="2" s="1"/>
  <c r="AF65" i="1"/>
  <c r="AH12" i="6"/>
  <c r="B14" i="7"/>
  <c r="X71" i="1"/>
  <c r="CP13" i="6"/>
  <c r="AH4" i="6"/>
  <c r="F61" i="1"/>
  <c r="O70" i="1"/>
  <c r="AL14" i="6"/>
  <c r="O63" i="8"/>
  <c r="P63" i="8" s="1"/>
  <c r="G46" i="8"/>
  <c r="H46" i="8" s="1"/>
  <c r="I55" i="3"/>
  <c r="I42" i="3"/>
  <c r="I72" i="3" s="1"/>
  <c r="D20" i="6"/>
  <c r="ED4" i="6" s="1"/>
  <c r="EG6" i="6" s="1"/>
  <c r="L20" i="6"/>
  <c r="ED16" i="6" s="1"/>
  <c r="EG7" i="6" s="1"/>
  <c r="T20" i="6"/>
  <c r="EA22" i="6" s="1"/>
  <c r="EG11" i="6" s="1"/>
  <c r="X20" i="6"/>
  <c r="EA10" i="6" s="1"/>
  <c r="EG12" i="6" s="1"/>
  <c r="AB20" i="6"/>
  <c r="ED17" i="6" s="1"/>
  <c r="EI4" i="6" s="1"/>
  <c r="AF20" i="6"/>
  <c r="ED22" i="6" s="1"/>
  <c r="EG5" i="6" s="1"/>
  <c r="AJ20" i="6"/>
  <c r="EA17" i="6" s="1"/>
  <c r="EI9" i="6" s="1"/>
  <c r="AN20" i="6"/>
  <c r="EA5" i="6" s="1"/>
  <c r="EI11" i="6" s="1"/>
  <c r="AR20" i="6"/>
  <c r="EA4" i="6" s="1"/>
  <c r="EG9" i="6" s="1"/>
  <c r="AV20" i="6"/>
  <c r="EA6" i="6" s="1"/>
  <c r="AZ20" i="6"/>
  <c r="EA7" i="6" s="1"/>
  <c r="BX20" i="6"/>
  <c r="EA12" i="6" s="1"/>
  <c r="CB20" i="6"/>
  <c r="EA13" i="6" s="1"/>
  <c r="CF20" i="6"/>
  <c r="EA11" i="6" s="1"/>
  <c r="EI10" i="6" s="1"/>
  <c r="CJ20" i="6"/>
  <c r="ED5" i="6" s="1"/>
  <c r="EI6" i="6" s="1"/>
  <c r="CR20" i="6"/>
  <c r="ED6" i="6" s="1"/>
  <c r="CV20" i="6"/>
  <c r="ED18" i="6" s="1"/>
  <c r="CZ20" i="6"/>
  <c r="ED19" i="6" s="1"/>
  <c r="DD20" i="6"/>
  <c r="ED24" i="6" s="1"/>
  <c r="DH20" i="6"/>
  <c r="ED25" i="6" s="1"/>
  <c r="DL20" i="6"/>
  <c r="ED23" i="6" s="1"/>
  <c r="EI5" i="6" s="1"/>
  <c r="G4" i="8"/>
  <c r="H4" i="8" s="1"/>
  <c r="Z61" i="8"/>
  <c r="Z62" i="8" s="1"/>
  <c r="AT18" i="6"/>
  <c r="F64" i="1"/>
  <c r="CP8" i="6"/>
  <c r="AH16" i="6"/>
  <c r="CP9" i="6"/>
  <c r="J61" i="1"/>
  <c r="AB126" i="2"/>
  <c r="R18" i="7"/>
  <c r="J63" i="1"/>
  <c r="CH14" i="6"/>
  <c r="CT3" i="6"/>
  <c r="AF67" i="1"/>
  <c r="Y106" i="2"/>
  <c r="O65" i="8"/>
  <c r="P65" i="8" s="1"/>
  <c r="H16" i="3"/>
  <c r="CL19" i="6"/>
  <c r="E60" i="1"/>
  <c r="AK43" i="14"/>
  <c r="AK54" i="14"/>
  <c r="AK50" i="14"/>
  <c r="U14" i="24"/>
  <c r="U11" i="24"/>
  <c r="AX13" i="6"/>
  <c r="K57" i="1"/>
  <c r="P68" i="1"/>
  <c r="AX4" i="7"/>
  <c r="W68" i="1"/>
  <c r="CD6" i="6"/>
  <c r="AH17" i="7"/>
  <c r="AH15" i="6"/>
  <c r="AH15" i="7"/>
  <c r="C55" i="1"/>
  <c r="D66" i="1"/>
  <c r="C70" i="1"/>
  <c r="AB124" i="2"/>
  <c r="G44" i="8"/>
  <c r="H44" i="8" s="1"/>
  <c r="CL17" i="6"/>
  <c r="M34" i="12"/>
  <c r="G72" i="3"/>
  <c r="P72" i="3"/>
  <c r="H72" i="3"/>
  <c r="Q72" i="3"/>
  <c r="F35" i="14"/>
  <c r="V35" i="14"/>
  <c r="AD35" i="14"/>
  <c r="AT35" i="14"/>
  <c r="BB35" i="14"/>
  <c r="BJ35" i="14"/>
  <c r="BR35" i="14"/>
  <c r="CH35" i="14"/>
  <c r="CP35" i="14"/>
  <c r="AK62" i="14"/>
  <c r="AK69" i="14"/>
  <c r="AK61" i="14"/>
  <c r="AK55" i="14"/>
  <c r="AK52" i="14"/>
  <c r="AK67" i="14"/>
  <c r="AK53" i="14"/>
  <c r="AK66" i="14"/>
  <c r="V73" i="14"/>
  <c r="F86" i="15"/>
  <c r="G81" i="15"/>
  <c r="L40" i="15"/>
  <c r="L52" i="15"/>
  <c r="V63" i="1"/>
  <c r="C56" i="1"/>
  <c r="H20" i="6"/>
  <c r="ED10" i="6" s="1"/>
  <c r="EG4" i="6" s="1"/>
  <c r="BD20" i="6"/>
  <c r="EA19" i="6" s="1"/>
  <c r="BH20" i="6"/>
  <c r="EA18" i="6" s="1"/>
  <c r="BL20" i="6"/>
  <c r="EA24" i="6" s="1"/>
  <c r="BP20" i="6"/>
  <c r="EA23" i="6" s="1"/>
  <c r="EI12" i="6" s="1"/>
  <c r="BT20" i="6"/>
  <c r="EA25" i="6" s="1"/>
  <c r="DP20" i="6"/>
  <c r="ED11" i="6" s="1"/>
  <c r="EI7" i="6" s="1"/>
  <c r="DT20" i="6"/>
  <c r="ED12" i="6" s="1"/>
  <c r="G14" i="8"/>
  <c r="H14" i="8" s="1"/>
  <c r="G35" i="8"/>
  <c r="H35" i="8" s="1"/>
  <c r="AF70" i="1"/>
  <c r="AH55" i="1"/>
  <c r="Z64" i="1"/>
  <c r="U62" i="1"/>
  <c r="AH107" i="3"/>
  <c r="AG68" i="1"/>
  <c r="V62" i="1"/>
  <c r="V61" i="1"/>
  <c r="Q68" i="1"/>
  <c r="X67" i="1"/>
  <c r="AD66" i="1"/>
  <c r="E65" i="1"/>
  <c r="V17" i="7"/>
  <c r="AA131" i="2"/>
  <c r="AB131" i="2" s="1"/>
  <c r="F60" i="1"/>
  <c r="AD68" i="1"/>
  <c r="CD14" i="6"/>
  <c r="F62" i="1"/>
  <c r="Z63" i="1"/>
  <c r="AG60" i="1"/>
  <c r="DB16" i="6"/>
  <c r="Z7" i="7"/>
  <c r="Q123" i="23"/>
  <c r="U13" i="24"/>
  <c r="Q66" i="1"/>
  <c r="AA109" i="2"/>
  <c r="G16" i="8"/>
  <c r="H16" i="8" s="1"/>
  <c r="G79" i="15"/>
  <c r="D70" i="1"/>
  <c r="DF18" i="6"/>
  <c r="AD62" i="1"/>
  <c r="AB125" i="2"/>
  <c r="E57" i="1"/>
  <c r="C64" i="1"/>
  <c r="Q95" i="23"/>
  <c r="DV16" i="6"/>
  <c r="BV18" i="6"/>
  <c r="O58" i="8"/>
  <c r="P58" i="8" s="1"/>
  <c r="Q116" i="23"/>
  <c r="AC69" i="1"/>
  <c r="V18" i="7"/>
  <c r="AP3" i="7"/>
  <c r="N64" i="1"/>
  <c r="AD58" i="1"/>
  <c r="AD64" i="1"/>
  <c r="N63" i="1"/>
  <c r="Z133" i="2"/>
  <c r="CL16" i="6"/>
  <c r="AT3" i="6"/>
  <c r="AB136" i="2"/>
  <c r="G69" i="8"/>
  <c r="H69" i="8" s="1"/>
  <c r="AT18" i="7"/>
  <c r="Q58" i="1"/>
  <c r="V57" i="1"/>
  <c r="L57" i="1"/>
  <c r="BF4" i="6"/>
  <c r="N56" i="1"/>
  <c r="N29" i="3"/>
  <c r="Q104" i="23"/>
  <c r="Q110" i="23"/>
  <c r="P12" i="24"/>
  <c r="G70" i="1"/>
  <c r="S65" i="1"/>
  <c r="B11" i="7"/>
  <c r="P69" i="1"/>
  <c r="C60" i="1"/>
  <c r="BR6" i="6"/>
  <c r="S61" i="8"/>
  <c r="S62" i="8" s="1"/>
  <c r="G65" i="8"/>
  <c r="H65" i="8" s="1"/>
  <c r="O13" i="24"/>
  <c r="F19" i="7"/>
  <c r="G59" i="8"/>
  <c r="H59" i="8" s="1"/>
  <c r="H35" i="3"/>
  <c r="J5" i="3" s="1"/>
  <c r="AL16" i="7"/>
  <c r="S60" i="1"/>
  <c r="DV3" i="6"/>
  <c r="B4" i="5"/>
  <c r="D4" i="5" s="1"/>
  <c r="AL9" i="6"/>
  <c r="AD55" i="1"/>
  <c r="AB112" i="2"/>
  <c r="Z110" i="2"/>
  <c r="G57" i="8"/>
  <c r="H57" i="8" s="1"/>
  <c r="Q119" i="23"/>
  <c r="BR8" i="6"/>
  <c r="Q102" i="23"/>
  <c r="Q92" i="23"/>
  <c r="AL10" i="6"/>
  <c r="C59" i="1"/>
  <c r="E68" i="15"/>
  <c r="G59" i="15" s="1"/>
  <c r="N59" i="15" s="1"/>
  <c r="P59" i="15" s="1"/>
  <c r="Q59" i="15" s="1"/>
  <c r="G2" i="8"/>
  <c r="H2" i="8" s="1"/>
  <c r="AH68" i="1"/>
  <c r="AT16" i="6"/>
  <c r="S64" i="1"/>
  <c r="N14" i="6"/>
  <c r="DJ13" i="6"/>
  <c r="AB108" i="2"/>
  <c r="DJ9" i="6"/>
  <c r="AP8" i="7"/>
  <c r="CD18" i="6"/>
  <c r="T55" i="1"/>
  <c r="D3" i="5"/>
  <c r="F69" i="1"/>
  <c r="AP9" i="7"/>
  <c r="AD59" i="1"/>
  <c r="AA56" i="1"/>
  <c r="B10" i="7"/>
  <c r="C61" i="1"/>
  <c r="BR7" i="6"/>
  <c r="AX17" i="7"/>
  <c r="L4" i="5"/>
  <c r="M3" i="5" s="1"/>
  <c r="AB67" i="1"/>
  <c r="BR9" i="6"/>
  <c r="Y109" i="2"/>
  <c r="AB129" i="2"/>
  <c r="DJ7" i="6"/>
  <c r="C65" i="1"/>
  <c r="Z69" i="1"/>
  <c r="S59" i="1"/>
  <c r="T68" i="1"/>
  <c r="Q56" i="1"/>
  <c r="Q115" i="23"/>
  <c r="AP11" i="7"/>
  <c r="N60" i="1"/>
  <c r="X49" i="8"/>
  <c r="X52" i="8" s="1"/>
  <c r="X53" i="8" s="1"/>
  <c r="Y133" i="2"/>
  <c r="R14" i="7"/>
  <c r="AL11" i="6"/>
  <c r="DJ10" i="6"/>
  <c r="AB130" i="2"/>
  <c r="G89" i="15"/>
  <c r="AB1" i="5"/>
  <c r="AB4" i="5"/>
  <c r="O6" i="5"/>
  <c r="AX19" i="6"/>
  <c r="BF17" i="6"/>
  <c r="G65" i="15"/>
  <c r="N65" i="15" s="1"/>
  <c r="P65" i="15" s="1"/>
  <c r="Q65" i="15" s="1"/>
  <c r="G37" i="15"/>
  <c r="N37" i="15" s="1"/>
  <c r="P37" i="15" s="1"/>
  <c r="Q37" i="15" s="1"/>
  <c r="L68" i="1"/>
  <c r="AL13" i="7"/>
  <c r="Z18" i="7"/>
  <c r="CL14" i="6"/>
  <c r="J60" i="1"/>
  <c r="Z60" i="1"/>
  <c r="V8" i="7"/>
  <c r="Y68" i="1"/>
  <c r="AF71" i="1"/>
  <c r="R63" i="1"/>
  <c r="BF12" i="6"/>
  <c r="AH62" i="1"/>
  <c r="CD10" i="6"/>
  <c r="R59" i="1"/>
  <c r="J64" i="1"/>
  <c r="E64" i="1"/>
  <c r="DF8" i="6"/>
  <c r="G53" i="15"/>
  <c r="N53" i="15" s="1"/>
  <c r="P53" i="15" s="1"/>
  <c r="Q53" i="15" s="1"/>
  <c r="AB114" i="2"/>
  <c r="BB19" i="6"/>
  <c r="BJ19" i="6"/>
  <c r="CT19" i="6"/>
  <c r="AH18" i="6"/>
  <c r="Z17" i="7"/>
  <c r="R5" i="7"/>
  <c r="BN4" i="6"/>
  <c r="R61" i="1"/>
  <c r="AD65" i="1"/>
  <c r="AL10" i="7"/>
  <c r="Z59" i="1"/>
  <c r="R67" i="1"/>
  <c r="O58" i="1"/>
  <c r="AG61" i="8"/>
  <c r="AG62" i="8" s="1"/>
  <c r="AH58" i="1"/>
  <c r="J8" i="6"/>
  <c r="AB117" i="2"/>
  <c r="G42" i="15"/>
  <c r="N42" i="15" s="1"/>
  <c r="R62" i="1"/>
  <c r="J6" i="6"/>
  <c r="DV18" i="6"/>
  <c r="M71" i="1"/>
  <c r="J62" i="1"/>
  <c r="DN3" i="6"/>
  <c r="E63" i="1"/>
  <c r="BN11" i="6"/>
  <c r="U63" i="1"/>
  <c r="N15" i="7"/>
  <c r="I57" i="1"/>
  <c r="CL10" i="6"/>
  <c r="L66" i="1"/>
  <c r="G87" i="15"/>
  <c r="S1" i="5"/>
  <c r="R65" i="1"/>
  <c r="D69" i="1"/>
  <c r="AB111" i="2"/>
  <c r="W67" i="1"/>
  <c r="AT15" i="7"/>
  <c r="Y66" i="1"/>
  <c r="G39" i="15"/>
  <c r="N39" i="15" s="1"/>
  <c r="P39" i="15" s="1"/>
  <c r="Q39" i="15" s="1"/>
  <c r="J70" i="1"/>
  <c r="G52" i="15"/>
  <c r="N52" i="15" s="1"/>
  <c r="P52" i="15" s="1"/>
  <c r="Q52" i="15" s="1"/>
  <c r="G62" i="15"/>
  <c r="N62" i="15" s="1"/>
  <c r="AB120" i="2"/>
  <c r="R58" i="1"/>
  <c r="CD5" i="6"/>
  <c r="BJ5" i="6"/>
  <c r="Z61" i="1"/>
  <c r="AH59" i="1"/>
  <c r="V19" i="6"/>
  <c r="AC59" i="1"/>
  <c r="J12" i="6"/>
  <c r="J69" i="1"/>
  <c r="V7" i="7"/>
  <c r="DB15" i="6"/>
  <c r="I56" i="1"/>
  <c r="AP6" i="6"/>
  <c r="G85" i="15"/>
  <c r="BR15" i="6"/>
  <c r="AH5" i="7"/>
  <c r="J9" i="6"/>
  <c r="AD67" i="1"/>
  <c r="R16" i="6"/>
  <c r="R64" i="1"/>
  <c r="G64" i="15"/>
  <c r="N64" i="15" s="1"/>
  <c r="AL9" i="7"/>
  <c r="DR15" i="6"/>
  <c r="V18" i="6"/>
  <c r="J13" i="6"/>
  <c r="G71" i="1"/>
  <c r="M64" i="1"/>
  <c r="G47" i="15"/>
  <c r="N47" i="15" s="1"/>
  <c r="DJ15" i="6"/>
  <c r="R60" i="1"/>
  <c r="AT17" i="7"/>
  <c r="G38" i="15"/>
  <c r="N38" i="15" s="1"/>
  <c r="P38" i="15" s="1"/>
  <c r="Q38" i="15" s="1"/>
  <c r="U57" i="1"/>
  <c r="Y69" i="1"/>
  <c r="AG69" i="1"/>
  <c r="DV7" i="6"/>
  <c r="AF57" i="1"/>
  <c r="N11" i="7"/>
  <c r="V70" i="1"/>
  <c r="BV13" i="6"/>
  <c r="G56" i="1"/>
  <c r="AB107" i="2"/>
  <c r="AB116" i="2"/>
  <c r="AP9" i="6"/>
  <c r="AG71" i="1"/>
  <c r="AL17" i="7"/>
  <c r="BF9" i="6"/>
  <c r="AA66" i="1"/>
  <c r="AH19" i="6"/>
  <c r="BF5" i="6"/>
  <c r="G50" i="15"/>
  <c r="N50" i="15" s="1"/>
  <c r="G49" i="15"/>
  <c r="N49" i="15" s="1"/>
  <c r="P49" i="15" s="1"/>
  <c r="Q49" i="15" s="1"/>
  <c r="V16" i="6"/>
  <c r="J10" i="6"/>
  <c r="DV13" i="6"/>
  <c r="DR17" i="6"/>
  <c r="V5" i="7"/>
  <c r="G51" i="15"/>
  <c r="N51" i="15" s="1"/>
  <c r="P51" i="15" s="1"/>
  <c r="Q51" i="15" s="1"/>
  <c r="V9" i="7"/>
  <c r="AP13" i="7"/>
  <c r="BF8" i="6"/>
  <c r="F18" i="7"/>
  <c r="J7" i="6"/>
  <c r="AC71" i="1"/>
  <c r="BF18" i="6"/>
  <c r="V10" i="7"/>
  <c r="CD12" i="6"/>
  <c r="AB134" i="2"/>
  <c r="V11" i="24"/>
  <c r="Q117" i="23"/>
  <c r="Q118" i="23"/>
  <c r="Q112" i="23"/>
  <c r="Q103" i="23"/>
  <c r="Q93" i="23"/>
  <c r="Q101" i="23"/>
  <c r="L18" i="19"/>
  <c r="Q122" i="23"/>
  <c r="V13" i="24"/>
  <c r="U12" i="24"/>
  <c r="Q106" i="23"/>
  <c r="Q114" i="23"/>
  <c r="Q100" i="23"/>
  <c r="Q99" i="23"/>
  <c r="Q97" i="23"/>
  <c r="Q94" i="23"/>
  <c r="Q107" i="23"/>
  <c r="Q36" i="18"/>
  <c r="Q109" i="23"/>
  <c r="Q98" i="23"/>
  <c r="R72" i="3"/>
  <c r="W49" i="8"/>
  <c r="W52" i="8" s="1"/>
  <c r="W53" i="8" s="1"/>
  <c r="J15" i="7"/>
  <c r="N16" i="6"/>
  <c r="G75" i="15"/>
  <c r="P64" i="15"/>
  <c r="Q64" i="15" s="1"/>
  <c r="G74" i="15"/>
  <c r="AB128" i="2"/>
  <c r="AB115" i="2"/>
  <c r="K4" i="5"/>
  <c r="M4" i="5" s="1"/>
  <c r="G80" i="15"/>
  <c r="AB105" i="2"/>
  <c r="AB119" i="2"/>
  <c r="AC64" i="1"/>
  <c r="G84" i="15"/>
  <c r="G72" i="15"/>
  <c r="G78" i="15"/>
  <c r="J22" i="3"/>
  <c r="J11" i="3"/>
  <c r="I35" i="3"/>
  <c r="K5" i="3" s="1"/>
  <c r="J29" i="3"/>
  <c r="AB118" i="2"/>
  <c r="P62" i="15"/>
  <c r="Q62" i="15" s="1"/>
  <c r="AB135" i="2"/>
  <c r="AB68" i="1"/>
  <c r="V49" i="8"/>
  <c r="V52" i="8" s="1"/>
  <c r="V53" i="8" s="1"/>
  <c r="AE68" i="1"/>
  <c r="AE65" i="1"/>
  <c r="AB122" i="2"/>
  <c r="AB110" i="2"/>
  <c r="Z49" i="8"/>
  <c r="AJ49" i="8" s="1"/>
  <c r="AJ50" i="8" s="1"/>
  <c r="G73" i="15"/>
  <c r="J34" i="12"/>
  <c r="P47" i="15"/>
  <c r="Q47" i="15" s="1"/>
  <c r="Q83" i="23"/>
  <c r="Q65" i="23"/>
  <c r="Q69" i="23"/>
  <c r="Q70" i="23"/>
  <c r="Q87" i="23"/>
  <c r="Q81" i="23"/>
  <c r="Q57" i="23"/>
  <c r="Q80" i="23"/>
  <c r="V12" i="24"/>
  <c r="D45" i="18"/>
  <c r="L24" i="18"/>
  <c r="Q75" i="23"/>
  <c r="Q84" i="23"/>
  <c r="Q78" i="23"/>
  <c r="Q59" i="23"/>
  <c r="Q62" i="23"/>
  <c r="Q64" i="23"/>
  <c r="Q71" i="23"/>
  <c r="Q67" i="23"/>
  <c r="P14" i="24"/>
  <c r="O12" i="24"/>
  <c r="Q86" i="23"/>
  <c r="Q68" i="23"/>
  <c r="Q79" i="23"/>
  <c r="Q58" i="23"/>
  <c r="Q73" i="23"/>
  <c r="Q66" i="23"/>
  <c r="Q85" i="23"/>
  <c r="V14" i="24"/>
  <c r="L16" i="18"/>
  <c r="Q63" i="23"/>
  <c r="Q60" i="23"/>
  <c r="Q74" i="23"/>
  <c r="Q82" i="23"/>
  <c r="Q77" i="23"/>
  <c r="Q72" i="23"/>
  <c r="Q76" i="23"/>
  <c r="Q61" i="23"/>
  <c r="P11" i="24"/>
  <c r="O11" i="24"/>
  <c r="T52" i="8"/>
  <c r="T53" i="8" s="1"/>
  <c r="T50" i="8"/>
  <c r="AD49" i="8"/>
  <c r="AD50" i="8" s="1"/>
  <c r="K18" i="3"/>
  <c r="Z52" i="8"/>
  <c r="Z53" i="8" s="1"/>
  <c r="Z50" i="8"/>
  <c r="P42" i="15"/>
  <c r="Q42" i="15" s="1"/>
  <c r="AD4" i="5"/>
  <c r="AE3" i="5" s="1"/>
  <c r="AK2" i="5"/>
  <c r="G90" i="15"/>
  <c r="S49" i="8"/>
  <c r="C6" i="5"/>
  <c r="Y49" i="8"/>
  <c r="T58" i="8"/>
  <c r="G86" i="15"/>
  <c r="U49" i="8"/>
  <c r="S4" i="5"/>
  <c r="M40" i="15"/>
  <c r="M61" i="15"/>
  <c r="M50" i="15"/>
  <c r="M46" i="15"/>
  <c r="W50" i="8"/>
  <c r="F6" i="5"/>
  <c r="J19" i="3"/>
  <c r="AD6" i="5"/>
  <c r="J30" i="3"/>
  <c r="J21" i="3"/>
  <c r="G83" i="15"/>
  <c r="G76" i="15"/>
  <c r="G92" i="15"/>
  <c r="Q88" i="23"/>
  <c r="J10" i="3" l="1"/>
  <c r="J7" i="3"/>
  <c r="J12" i="3"/>
  <c r="J32" i="3"/>
  <c r="J20" i="3"/>
  <c r="J33" i="3"/>
  <c r="J14" i="3"/>
  <c r="J9" i="3"/>
  <c r="J27" i="3"/>
  <c r="L27" i="3" s="1"/>
  <c r="O6" i="1" s="1"/>
  <c r="J13" i="3"/>
  <c r="J3" i="3"/>
  <c r="L9" i="3" s="1"/>
  <c r="U6" i="1" s="1"/>
  <c r="J23" i="3"/>
  <c r="J34" i="3"/>
  <c r="J24" i="3"/>
  <c r="J18" i="3"/>
  <c r="J17" i="3"/>
  <c r="L20" i="3" s="1"/>
  <c r="N6" i="1" s="1"/>
  <c r="J26" i="3"/>
  <c r="J4" i="3"/>
  <c r="J15" i="3"/>
  <c r="J16" i="3"/>
  <c r="J28" i="3"/>
  <c r="J8" i="3"/>
  <c r="J6" i="3"/>
  <c r="J25" i="3"/>
  <c r="G58" i="15"/>
  <c r="N58" i="15" s="1"/>
  <c r="P58" i="15" s="1"/>
  <c r="Q58" i="15" s="1"/>
  <c r="AB109" i="2"/>
  <c r="K10" i="3"/>
  <c r="K7" i="3"/>
  <c r="M7" i="3" s="1"/>
  <c r="D7" i="1" s="1"/>
  <c r="G56" i="15"/>
  <c r="N56" i="15" s="1"/>
  <c r="P56" i="15" s="1"/>
  <c r="Q56" i="15" s="1"/>
  <c r="K14" i="3"/>
  <c r="EE1" i="6"/>
  <c r="K23" i="3"/>
  <c r="K4" i="3"/>
  <c r="P46" i="15"/>
  <c r="Q46" i="15" s="1"/>
  <c r="K16" i="3"/>
  <c r="AH49" i="8"/>
  <c r="AH50" i="8" s="1"/>
  <c r="J31" i="3"/>
  <c r="K3" i="3"/>
  <c r="X50" i="8"/>
  <c r="K25" i="3"/>
  <c r="K34" i="3"/>
  <c r="K32" i="3"/>
  <c r="K15" i="3"/>
  <c r="P50" i="15"/>
  <c r="Q50" i="15" s="1"/>
  <c r="AG49" i="8"/>
  <c r="AG50" i="8" s="1"/>
  <c r="K6" i="3"/>
  <c r="G45" i="15"/>
  <c r="N45" i="15" s="1"/>
  <c r="P45" i="15" s="1"/>
  <c r="Q45" i="15" s="1"/>
  <c r="G46" i="15"/>
  <c r="N46" i="15" s="1"/>
  <c r="K19" i="3"/>
  <c r="K22" i="3"/>
  <c r="K17" i="3"/>
  <c r="K8" i="3"/>
  <c r="K24" i="3"/>
  <c r="K13" i="3"/>
  <c r="K29" i="3"/>
  <c r="G40" i="15"/>
  <c r="N40" i="15" s="1"/>
  <c r="P40" i="15" s="1"/>
  <c r="Q40" i="15" s="1"/>
  <c r="AB133" i="2"/>
  <c r="K20" i="3"/>
  <c r="K11" i="3"/>
  <c r="K31" i="3"/>
  <c r="G44" i="15"/>
  <c r="N44" i="15" s="1"/>
  <c r="P44" i="15" s="1"/>
  <c r="Q44" i="15" s="1"/>
  <c r="G67" i="15"/>
  <c r="N67" i="15" s="1"/>
  <c r="P67" i="15" s="1"/>
  <c r="Q67" i="15" s="1"/>
  <c r="G61" i="15"/>
  <c r="N61" i="15" s="1"/>
  <c r="P61" i="15" s="1"/>
  <c r="Q61" i="15" s="1"/>
  <c r="G63" i="15"/>
  <c r="N63" i="15" s="1"/>
  <c r="P63" i="15" s="1"/>
  <c r="Q63" i="15" s="1"/>
  <c r="G55" i="15"/>
  <c r="N55" i="15" s="1"/>
  <c r="P55" i="15" s="1"/>
  <c r="Q55" i="15" s="1"/>
  <c r="G66" i="15"/>
  <c r="N66" i="15" s="1"/>
  <c r="P66" i="15" s="1"/>
  <c r="Q66" i="15" s="1"/>
  <c r="G41" i="15"/>
  <c r="N41" i="15" s="1"/>
  <c r="P41" i="15" s="1"/>
  <c r="Q41" i="15" s="1"/>
  <c r="G57" i="15"/>
  <c r="N57" i="15" s="1"/>
  <c r="P57" i="15" s="1"/>
  <c r="Q57" i="15" s="1"/>
  <c r="G60" i="15"/>
  <c r="N60" i="15" s="1"/>
  <c r="P60" i="15" s="1"/>
  <c r="Q60" i="15" s="1"/>
  <c r="G48" i="15"/>
  <c r="N48" i="15" s="1"/>
  <c r="P48" i="15" s="1"/>
  <c r="Q48" i="15" s="1"/>
  <c r="G43" i="15"/>
  <c r="N43" i="15" s="1"/>
  <c r="P43" i="15" s="1"/>
  <c r="Q43" i="15" s="1"/>
  <c r="K12" i="3"/>
  <c r="G54" i="15"/>
  <c r="N54" i="15" s="1"/>
  <c r="P54" i="15" s="1"/>
  <c r="Q54" i="15" s="1"/>
  <c r="AC4" i="5"/>
  <c r="AE4" i="5" s="1"/>
  <c r="AG6" i="5"/>
  <c r="K27" i="3"/>
  <c r="K28" i="3"/>
  <c r="K21" i="3"/>
  <c r="AF49" i="8"/>
  <c r="AF50" i="8" s="1"/>
  <c r="V50" i="8"/>
  <c r="K26" i="3"/>
  <c r="M26" i="3" s="1"/>
  <c r="F7" i="1" s="1"/>
  <c r="K30" i="3"/>
  <c r="M30" i="3" s="1"/>
  <c r="AH7" i="1" s="1"/>
  <c r="K33" i="3"/>
  <c r="K9" i="3"/>
  <c r="S52" i="8"/>
  <c r="S53" i="8" s="1"/>
  <c r="AC49" i="8"/>
  <c r="AC50" i="8" s="1"/>
  <c r="S50" i="8"/>
  <c r="AT2" i="5"/>
  <c r="AK1" i="5"/>
  <c r="AK4" i="5"/>
  <c r="L34" i="3"/>
  <c r="J6" i="1" s="1"/>
  <c r="AC61" i="8"/>
  <c r="AC62" i="8" s="1"/>
  <c r="U61" i="8"/>
  <c r="U62" i="8" s="1"/>
  <c r="T59" i="8"/>
  <c r="AA61" i="8" s="1"/>
  <c r="AA62" i="8" s="1"/>
  <c r="AB61" i="8"/>
  <c r="AB62" i="8" s="1"/>
  <c r="X6" i="5"/>
  <c r="U6" i="5"/>
  <c r="U4" i="5"/>
  <c r="V3" i="5" s="1"/>
  <c r="T4" i="5"/>
  <c r="V4" i="5" s="1"/>
  <c r="Y50" i="8"/>
  <c r="Y52" i="8"/>
  <c r="Y53" i="8" s="1"/>
  <c r="AI49" i="8"/>
  <c r="AI50" i="8" s="1"/>
  <c r="U52" i="8"/>
  <c r="U53" i="8" s="1"/>
  <c r="AE49" i="8"/>
  <c r="AE50" i="8" s="1"/>
  <c r="U50" i="8"/>
  <c r="L29" i="3"/>
  <c r="AB6" i="1" s="1"/>
  <c r="L28" i="3" l="1"/>
  <c r="P6" i="1" s="1"/>
  <c r="L16" i="3"/>
  <c r="AE6" i="1" s="1"/>
  <c r="L30" i="3"/>
  <c r="AH6" i="1" s="1"/>
  <c r="L32" i="3"/>
  <c r="X6" i="1" s="1"/>
  <c r="M6" i="3"/>
  <c r="R7" i="1" s="1"/>
  <c r="L4" i="3"/>
  <c r="AF6" i="1" s="1"/>
  <c r="L21" i="3"/>
  <c r="M6" i="1" s="1"/>
  <c r="L18" i="3"/>
  <c r="Y6" i="1" s="1"/>
  <c r="L19" i="3"/>
  <c r="V6" i="1" s="1"/>
  <c r="V12" i="1" s="1"/>
  <c r="V35" i="1" s="1"/>
  <c r="L24" i="3"/>
  <c r="L6" i="1" s="1"/>
  <c r="L25" i="3"/>
  <c r="W6" i="1" s="1"/>
  <c r="L22" i="3"/>
  <c r="C6" i="1" s="1"/>
  <c r="L6" i="3"/>
  <c r="R6" i="1" s="1"/>
  <c r="R12" i="1" s="1"/>
  <c r="R35" i="1" s="1"/>
  <c r="EH52" i="6" s="1"/>
  <c r="EG52" i="6" s="1"/>
  <c r="L31" i="3"/>
  <c r="I6" i="1" s="1"/>
  <c r="L26" i="3"/>
  <c r="F6" i="1" s="1"/>
  <c r="F12" i="1" s="1"/>
  <c r="F35" i="1" s="1"/>
  <c r="F3" i="5" s="1"/>
  <c r="E3" i="5" s="1"/>
  <c r="L7" i="3"/>
  <c r="D6" i="1" s="1"/>
  <c r="D12" i="1" s="1"/>
  <c r="D35" i="1" s="1"/>
  <c r="EH59" i="6" s="1"/>
  <c r="EG59" i="6" s="1"/>
  <c r="L10" i="3"/>
  <c r="S6" i="1" s="1"/>
  <c r="L33" i="3"/>
  <c r="E6" i="1" s="1"/>
  <c r="L23" i="3"/>
  <c r="AA6" i="1" s="1"/>
  <c r="L14" i="3"/>
  <c r="AG6" i="1" s="1"/>
  <c r="L5" i="3"/>
  <c r="Z6" i="1" s="1"/>
  <c r="Z12" i="1" s="1"/>
  <c r="Z35" i="1" s="1"/>
  <c r="EH62" i="6" s="1"/>
  <c r="EG62" i="6" s="1"/>
  <c r="L15" i="3"/>
  <c r="H6" i="1" s="1"/>
  <c r="L3" i="3"/>
  <c r="G6" i="1" s="1"/>
  <c r="L13" i="3"/>
  <c r="AC6" i="1" s="1"/>
  <c r="L8" i="3"/>
  <c r="K6" i="1" s="1"/>
  <c r="L12" i="3"/>
  <c r="T6" i="1" s="1"/>
  <c r="L11" i="3"/>
  <c r="Q6" i="1" s="1"/>
  <c r="L17" i="3"/>
  <c r="AD6" i="1" s="1"/>
  <c r="M8" i="3"/>
  <c r="K7" i="1" s="1"/>
  <c r="M32" i="3"/>
  <c r="X7" i="1" s="1"/>
  <c r="X12" i="1" s="1"/>
  <c r="X35" i="1" s="1"/>
  <c r="M22" i="3"/>
  <c r="C7" i="1" s="1"/>
  <c r="C12" i="1" s="1"/>
  <c r="C35" i="1" s="1"/>
  <c r="EH51" i="6" s="1"/>
  <c r="EG51" i="6" s="1"/>
  <c r="M16" i="3"/>
  <c r="AE7" i="1" s="1"/>
  <c r="AE12" i="1" s="1"/>
  <c r="AE35" i="1" s="1"/>
  <c r="EH54" i="6" s="1"/>
  <c r="EG54" i="6" s="1"/>
  <c r="M5" i="3"/>
  <c r="Z7" i="1" s="1"/>
  <c r="M18" i="3"/>
  <c r="Y7" i="1" s="1"/>
  <c r="M23" i="3"/>
  <c r="AA7" i="1" s="1"/>
  <c r="M20" i="3"/>
  <c r="N7" i="1" s="1"/>
  <c r="N12" i="1" s="1"/>
  <c r="N35" i="1" s="1"/>
  <c r="EH58" i="6" s="1"/>
  <c r="EG58" i="6" s="1"/>
  <c r="M24" i="3"/>
  <c r="L7" i="1" s="1"/>
  <c r="M28" i="3"/>
  <c r="P7" i="1" s="1"/>
  <c r="P12" i="1" s="1"/>
  <c r="P35" i="1" s="1"/>
  <c r="M29" i="3"/>
  <c r="AB7" i="1" s="1"/>
  <c r="M19" i="3"/>
  <c r="V7" i="1" s="1"/>
  <c r="M34" i="3"/>
  <c r="J7" i="1" s="1"/>
  <c r="J12" i="1" s="1"/>
  <c r="J35" i="1" s="1"/>
  <c r="M31" i="3"/>
  <c r="I7" i="1" s="1"/>
  <c r="M9" i="3"/>
  <c r="U7" i="1" s="1"/>
  <c r="U12" i="1" s="1"/>
  <c r="U35" i="1" s="1"/>
  <c r="EH53" i="6" s="1"/>
  <c r="EG53" i="6" s="1"/>
  <c r="M15" i="3"/>
  <c r="H7" i="1" s="1"/>
  <c r="M21" i="3"/>
  <c r="M7" i="1" s="1"/>
  <c r="M12" i="1" s="1"/>
  <c r="M35" i="1" s="1"/>
  <c r="M27" i="3"/>
  <c r="O7" i="1" s="1"/>
  <c r="O12" i="1" s="1"/>
  <c r="O35" i="1" s="1"/>
  <c r="M25" i="3"/>
  <c r="W7" i="1" s="1"/>
  <c r="W12" i="1" s="1"/>
  <c r="W35" i="1" s="1"/>
  <c r="M13" i="3"/>
  <c r="AC7" i="1" s="1"/>
  <c r="AC12" i="1" s="1"/>
  <c r="AC35" i="1" s="1"/>
  <c r="EH64" i="6" s="1"/>
  <c r="EG64" i="6" s="1"/>
  <c r="M17" i="3"/>
  <c r="AD7" i="1" s="1"/>
  <c r="M10" i="3"/>
  <c r="S7" i="1" s="1"/>
  <c r="M4" i="3"/>
  <c r="AF7" i="1" s="1"/>
  <c r="M14" i="3"/>
  <c r="AG7" i="1" s="1"/>
  <c r="AG12" i="1" s="1"/>
  <c r="AG35" i="1" s="1"/>
  <c r="M11" i="3"/>
  <c r="Q7" i="1" s="1"/>
  <c r="M12" i="3"/>
  <c r="T7" i="1" s="1"/>
  <c r="M33" i="3"/>
  <c r="E7" i="1" s="1"/>
  <c r="AB12" i="1"/>
  <c r="AB35" i="1" s="1"/>
  <c r="M3" i="3"/>
  <c r="G7" i="1" s="1"/>
  <c r="AD61" i="8"/>
  <c r="AD62" i="8" s="1"/>
  <c r="X61" i="8"/>
  <c r="X62" i="8" s="1"/>
  <c r="AH61" i="8"/>
  <c r="AH62" i="8" s="1"/>
  <c r="AI61" i="8"/>
  <c r="AI62" i="8" s="1"/>
  <c r="Y61" i="8"/>
  <c r="Y62" i="8" s="1"/>
  <c r="AJ61" i="8"/>
  <c r="AJ62" i="8" s="1"/>
  <c r="AM6" i="5"/>
  <c r="AP6" i="5"/>
  <c r="AM4" i="5"/>
  <c r="AN3" i="5" s="1"/>
  <c r="AL4" i="5"/>
  <c r="AN4" i="5" s="1"/>
  <c r="G12" i="1"/>
  <c r="G35" i="1" s="1"/>
  <c r="AT4" i="5"/>
  <c r="AT1" i="5"/>
  <c r="BC2" i="5"/>
  <c r="AH12" i="1"/>
  <c r="AH35" i="1" s="1"/>
  <c r="T61" i="8"/>
  <c r="T62" i="8" s="1"/>
  <c r="V61" i="8"/>
  <c r="V62" i="8" s="1"/>
  <c r="T12" i="1" l="1"/>
  <c r="T35" i="1" s="1"/>
  <c r="H12" i="1"/>
  <c r="H35" i="1" s="1"/>
  <c r="L12" i="1"/>
  <c r="L35" i="1" s="1"/>
  <c r="EH50" i="6" s="1"/>
  <c r="EG50" i="6" s="1"/>
  <c r="AF12" i="1"/>
  <c r="AF35" i="1" s="1"/>
  <c r="X4" i="5" s="1"/>
  <c r="W4" i="5" s="1"/>
  <c r="Y12" i="1"/>
  <c r="Y35" i="1" s="1"/>
  <c r="EH56" i="6" s="1"/>
  <c r="EG56" i="6" s="1"/>
  <c r="I12" i="1"/>
  <c r="I35" i="1" s="1"/>
  <c r="EH60" i="6" s="1"/>
  <c r="EG60" i="6" s="1"/>
  <c r="AA12" i="1"/>
  <c r="AA35" i="1" s="1"/>
  <c r="EH55" i="6" s="1"/>
  <c r="EG55" i="6" s="1"/>
  <c r="EQ4" i="6" s="1"/>
  <c r="EP4" i="6" s="1"/>
  <c r="EN7" i="6" s="1"/>
  <c r="AD12" i="1"/>
  <c r="AD35" i="1" s="1"/>
  <c r="K12" i="1"/>
  <c r="K35" i="1" s="1"/>
  <c r="E12" i="1"/>
  <c r="E35" i="1" s="1"/>
  <c r="AG4" i="5" s="1"/>
  <c r="AD7" i="5" s="1"/>
  <c r="Q12" i="1"/>
  <c r="Q35" i="1" s="1"/>
  <c r="EH57" i="6" s="1"/>
  <c r="EG57" i="6" s="1"/>
  <c r="S12" i="1"/>
  <c r="S35" i="1" s="1"/>
  <c r="EH63" i="6" s="1"/>
  <c r="EG63" i="6" s="1"/>
  <c r="EH61" i="6"/>
  <c r="EG61" i="6" s="1"/>
  <c r="O4" i="5"/>
  <c r="N4" i="5" s="1"/>
  <c r="L7" i="5" s="1"/>
  <c r="AP4" i="5"/>
  <c r="AO4" i="5" s="1"/>
  <c r="U7" i="5"/>
  <c r="AV4" i="5"/>
  <c r="AW3" i="5" s="1"/>
  <c r="AV6" i="5"/>
  <c r="AU4" i="5"/>
  <c r="AW4" i="5" s="1"/>
  <c r="AY6" i="5"/>
  <c r="BC4" i="5"/>
  <c r="BC1" i="5"/>
  <c r="BH3" i="5"/>
  <c r="BL2" i="5"/>
  <c r="EH49" i="6"/>
  <c r="EG49" i="6" s="1"/>
  <c r="EQ3" i="6" s="1"/>
  <c r="EP3" i="6" s="1"/>
  <c r="EM7" i="6" s="1"/>
  <c r="F4" i="5"/>
  <c r="B7" i="5"/>
  <c r="O3" i="5"/>
  <c r="N3" i="5" s="1"/>
  <c r="K7" i="5" s="1"/>
  <c r="X3" i="5"/>
  <c r="AG3" i="5"/>
  <c r="AP3" i="5"/>
  <c r="AO3" i="5" s="1"/>
  <c r="AY3" i="5"/>
  <c r="AY4" i="5" l="1"/>
  <c r="AF4" i="5"/>
  <c r="AM7" i="5"/>
  <c r="E4" i="5"/>
  <c r="C7" i="5" s="1"/>
  <c r="AL7" i="5"/>
  <c r="AV7" i="5"/>
  <c r="AX4" i="5"/>
  <c r="W3" i="5"/>
  <c r="T7" i="5"/>
  <c r="EP7" i="6"/>
  <c r="ER7" i="6"/>
  <c r="ES3" i="6" s="1"/>
  <c r="BE6" i="5"/>
  <c r="BH4" i="5"/>
  <c r="BH6" i="5"/>
  <c r="BE4" i="5"/>
  <c r="BF3" i="5" s="1"/>
  <c r="BD4" i="5"/>
  <c r="BF4" i="5" s="1"/>
  <c r="AC7" i="5"/>
  <c r="AF3" i="5"/>
  <c r="N7" i="5"/>
  <c r="P7" i="5"/>
  <c r="Q3" i="5" s="1"/>
  <c r="BQ3" i="5"/>
  <c r="BL4" i="5"/>
  <c r="BU2" i="5"/>
  <c r="BL1" i="5"/>
  <c r="AX3" i="5"/>
  <c r="AU7" i="5"/>
  <c r="AO7" i="5" l="1"/>
  <c r="AQ3" i="5" s="1"/>
  <c r="FA9" i="5" s="1"/>
  <c r="E7" i="5"/>
  <c r="G3" i="5" s="1"/>
  <c r="G7" i="5"/>
  <c r="H3" i="5" s="1"/>
  <c r="AQ7" i="5"/>
  <c r="AR3" i="5" s="1"/>
  <c r="BG4" i="5"/>
  <c r="BE7" i="5"/>
  <c r="AH7" i="5"/>
  <c r="AI3" i="5" s="1"/>
  <c r="AF7" i="5"/>
  <c r="Y7" i="5"/>
  <c r="Z3" i="5" s="1"/>
  <c r="W7" i="5"/>
  <c r="BZ3" i="5"/>
  <c r="CD2" i="5"/>
  <c r="BU1" i="5"/>
  <c r="BU4" i="5"/>
  <c r="P3" i="5"/>
  <c r="FA6" i="5" s="1"/>
  <c r="O7" i="5"/>
  <c r="P4" i="5" s="1"/>
  <c r="BG3" i="5"/>
  <c r="BD7" i="5"/>
  <c r="AZ7" i="5"/>
  <c r="BA3" i="5" s="1"/>
  <c r="AX7" i="5"/>
  <c r="BM4" i="5"/>
  <c r="BO4" i="5" s="1"/>
  <c r="BN6" i="5"/>
  <c r="BQ4" i="5"/>
  <c r="BN4" i="5"/>
  <c r="BO3" i="5" s="1"/>
  <c r="BQ6" i="5"/>
  <c r="EQ7" i="6"/>
  <c r="ER4" i="6" s="1"/>
  <c r="ER3" i="6"/>
  <c r="AP7" i="5" l="1"/>
  <c r="AQ4" i="5" s="1"/>
  <c r="F7" i="5"/>
  <c r="G4" i="5" s="1"/>
  <c r="BI7" i="5"/>
  <c r="BJ3" i="5" s="1"/>
  <c r="BG7" i="5"/>
  <c r="BW6" i="5"/>
  <c r="BZ6" i="5"/>
  <c r="BV4" i="5"/>
  <c r="BX4" i="5" s="1"/>
  <c r="BZ4" i="5"/>
  <c r="BW4" i="5"/>
  <c r="BX3" i="5" s="1"/>
  <c r="FE5" i="5"/>
  <c r="FA5" i="5"/>
  <c r="AH3" i="5"/>
  <c r="FA8" i="5" s="1"/>
  <c r="AG7" i="5"/>
  <c r="AH4" i="5" s="1"/>
  <c r="BP3" i="5"/>
  <c r="BM7" i="5"/>
  <c r="AZ3" i="5"/>
  <c r="FA10" i="5" s="1"/>
  <c r="AY7" i="5"/>
  <c r="AZ4" i="5" s="1"/>
  <c r="CM2" i="5"/>
  <c r="CI3" i="5"/>
  <c r="CD4" i="5"/>
  <c r="CD1" i="5"/>
  <c r="Y3" i="5"/>
  <c r="FA7" i="5" s="1"/>
  <c r="X7" i="5"/>
  <c r="Y4" i="5" s="1"/>
  <c r="BN7" i="5"/>
  <c r="BP4" i="5"/>
  <c r="BV7" i="5" l="1"/>
  <c r="BY3" i="5"/>
  <c r="BI3" i="5"/>
  <c r="FA11" i="5" s="1"/>
  <c r="BH7" i="5"/>
  <c r="BI4" i="5" s="1"/>
  <c r="CR3" i="5"/>
  <c r="CM4" i="5"/>
  <c r="CV2" i="5"/>
  <c r="CM1" i="5"/>
  <c r="FF5" i="5"/>
  <c r="FE6" i="5"/>
  <c r="CF6" i="5"/>
  <c r="CI6" i="5"/>
  <c r="CE4" i="5"/>
  <c r="CG4" i="5" s="1"/>
  <c r="CF4" i="5"/>
  <c r="CG3" i="5" s="1"/>
  <c r="CI4" i="5"/>
  <c r="BP7" i="5"/>
  <c r="BR7" i="5"/>
  <c r="BS3" i="5" s="1"/>
  <c r="BY4" i="5"/>
  <c r="BW7" i="5"/>
  <c r="DA3" i="5" l="1"/>
  <c r="CV4" i="5"/>
  <c r="DE2" i="5"/>
  <c r="CV1" i="5"/>
  <c r="BQ7" i="5"/>
  <c r="BR4" i="5" s="1"/>
  <c r="BR3" i="5"/>
  <c r="FA12" i="5" s="1"/>
  <c r="CE7" i="5"/>
  <c r="CH3" i="5"/>
  <c r="FF6" i="5"/>
  <c r="FE7" i="5"/>
  <c r="CO4" i="5"/>
  <c r="CP3" i="5" s="1"/>
  <c r="CO6" i="5"/>
  <c r="CN4" i="5"/>
  <c r="CP4" i="5" s="1"/>
  <c r="CR4" i="5"/>
  <c r="CR6" i="5"/>
  <c r="CH4" i="5"/>
  <c r="CF7" i="5"/>
  <c r="BY7" i="5"/>
  <c r="CA7" i="5"/>
  <c r="CB3" i="5" s="1"/>
  <c r="CA3" i="5" l="1"/>
  <c r="FA13" i="5" s="1"/>
  <c r="BZ7" i="5"/>
  <c r="CA4" i="5" s="1"/>
  <c r="CQ3" i="5"/>
  <c r="CN7" i="5"/>
  <c r="CH7" i="5"/>
  <c r="CJ7" i="5"/>
  <c r="CK3" i="5" s="1"/>
  <c r="DE4" i="5"/>
  <c r="DJ3" i="5"/>
  <c r="DN2" i="5"/>
  <c r="DE1" i="5"/>
  <c r="FF7" i="5"/>
  <c r="FE8" i="5"/>
  <c r="CW4" i="5"/>
  <c r="CY4" i="5" s="1"/>
  <c r="CX4" i="5"/>
  <c r="CY3" i="5" s="1"/>
  <c r="DA6" i="5"/>
  <c r="CX6" i="5"/>
  <c r="DA4" i="5"/>
  <c r="CO7" i="5"/>
  <c r="CQ4" i="5"/>
  <c r="CX7" i="5" l="1"/>
  <c r="CZ4" i="5"/>
  <c r="DN1" i="5"/>
  <c r="DN4" i="5"/>
  <c r="DW2" i="5"/>
  <c r="DS3" i="5"/>
  <c r="CJ3" i="5"/>
  <c r="FA14" i="5" s="1"/>
  <c r="CI7" i="5"/>
  <c r="CJ4" i="5" s="1"/>
  <c r="FF8" i="5"/>
  <c r="FE9" i="5"/>
  <c r="CS7" i="5"/>
  <c r="CT3" i="5" s="1"/>
  <c r="CQ7" i="5"/>
  <c r="DJ4" i="5"/>
  <c r="DG6" i="5"/>
  <c r="DJ6" i="5"/>
  <c r="DG4" i="5"/>
  <c r="DH3" i="5" s="1"/>
  <c r="DI3" i="5" s="1"/>
  <c r="DF7" i="5" s="1"/>
  <c r="DF4" i="5"/>
  <c r="DH4" i="5" s="1"/>
  <c r="CZ3" i="5"/>
  <c r="CW7" i="5"/>
  <c r="CZ7" i="5" l="1"/>
  <c r="DB7" i="5"/>
  <c r="DC3" i="5" s="1"/>
  <c r="CR7" i="5"/>
  <c r="CS4" i="5" s="1"/>
  <c r="CS3" i="5"/>
  <c r="FA15" i="5" s="1"/>
  <c r="DI4" i="5"/>
  <c r="DG7" i="5" s="1"/>
  <c r="DI7" i="5" s="1"/>
  <c r="DS6" i="5"/>
  <c r="DP6" i="5"/>
  <c r="DP4" i="5"/>
  <c r="DQ3" i="5" s="1"/>
  <c r="DS4" i="5"/>
  <c r="DO4" i="5"/>
  <c r="DQ4" i="5" s="1"/>
  <c r="FF9" i="5"/>
  <c r="FE10" i="5"/>
  <c r="DW4" i="5"/>
  <c r="DW1" i="5"/>
  <c r="EF2" i="5"/>
  <c r="EB3" i="5"/>
  <c r="DK7" i="5" l="1"/>
  <c r="DL3" i="5" s="1"/>
  <c r="DY6" i="5"/>
  <c r="EB4" i="5"/>
  <c r="EB6" i="5"/>
  <c r="DX4" i="5"/>
  <c r="DZ4" i="5" s="1"/>
  <c r="DY4" i="5"/>
  <c r="DZ3" i="5" s="1"/>
  <c r="FF10" i="5"/>
  <c r="FE11" i="5"/>
  <c r="DO7" i="5"/>
  <c r="DR3" i="5"/>
  <c r="DP7" i="5"/>
  <c r="DR4" i="5"/>
  <c r="EF4" i="5"/>
  <c r="EK3" i="5"/>
  <c r="EF1" i="5"/>
  <c r="EO2" i="5"/>
  <c r="DJ7" i="5"/>
  <c r="DK4" i="5" s="1"/>
  <c r="DK3" i="5"/>
  <c r="FA17" i="5" s="1"/>
  <c r="DB3" i="5"/>
  <c r="FA16" i="5" s="1"/>
  <c r="DA7" i="5"/>
  <c r="DB4" i="5" s="1"/>
  <c r="EO4" i="5" l="1"/>
  <c r="ET3" i="5"/>
  <c r="EO1" i="5"/>
  <c r="EA4" i="5"/>
  <c r="DY7" i="5"/>
  <c r="FF11" i="5"/>
  <c r="FE12" i="5"/>
  <c r="EH6" i="5"/>
  <c r="EK6" i="5"/>
  <c r="EH4" i="5"/>
  <c r="EI3" i="5" s="1"/>
  <c r="EK4" i="5"/>
  <c r="EG4" i="5"/>
  <c r="EI4" i="5" s="1"/>
  <c r="DT7" i="5"/>
  <c r="DU3" i="5" s="1"/>
  <c r="DR7" i="5"/>
  <c r="EA3" i="5"/>
  <c r="DX7" i="5"/>
  <c r="EA7" i="5" l="1"/>
  <c r="EC7" i="5"/>
  <c r="ED3" i="5" s="1"/>
  <c r="EJ4" i="5"/>
  <c r="EH7" i="5"/>
  <c r="FE13" i="5"/>
  <c r="FF12" i="5"/>
  <c r="DS7" i="5"/>
  <c r="DT4" i="5" s="1"/>
  <c r="DT3" i="5"/>
  <c r="FA18" i="5" s="1"/>
  <c r="EJ3" i="5"/>
  <c r="EG7" i="5"/>
  <c r="EP4" i="5"/>
  <c r="ER4" i="5" s="1"/>
  <c r="ET6" i="5"/>
  <c r="EQ6" i="5"/>
  <c r="ET4" i="5"/>
  <c r="EQ4" i="5"/>
  <c r="ER3" i="5" s="1"/>
  <c r="EP7" i="5" l="1"/>
  <c r="ES3" i="5"/>
  <c r="ES4" i="5"/>
  <c r="EQ7" i="5"/>
  <c r="EL7" i="5"/>
  <c r="EM3" i="5" s="1"/>
  <c r="EJ7" i="5"/>
  <c r="FE14" i="5"/>
  <c r="FF13" i="5"/>
  <c r="EC3" i="5"/>
  <c r="FA19" i="5" s="1"/>
  <c r="EB7" i="5"/>
  <c r="EC4" i="5" s="1"/>
  <c r="FF14" i="5" l="1"/>
  <c r="FE15" i="5"/>
  <c r="EK7" i="5"/>
  <c r="EL4" i="5" s="1"/>
  <c r="EL3" i="5"/>
  <c r="FA20" i="5" s="1"/>
  <c r="EU7" i="5"/>
  <c r="EV3" i="5" s="1"/>
  <c r="ES7" i="5"/>
  <c r="EU3" i="5" l="1"/>
  <c r="FA21" i="5" s="1"/>
  <c r="ET7" i="5"/>
  <c r="EU4" i="5" s="1"/>
  <c r="FE16" i="5"/>
  <c r="FF15" i="5"/>
  <c r="FE17" i="5" l="1"/>
  <c r="FF16" i="5"/>
  <c r="FF17" i="5" l="1"/>
  <c r="FE18" i="5"/>
  <c r="FF18" i="5" l="1"/>
  <c r="FE19" i="5"/>
  <c r="FF19" i="5" l="1"/>
  <c r="FE20" i="5"/>
  <c r="FE21" i="5" l="1"/>
  <c r="FF21" i="5" s="1"/>
  <c r="FF20" i="5"/>
  <c r="FF22" i="5" l="1"/>
  <c r="FG15" i="5" s="1"/>
  <c r="FH15" i="5" s="1"/>
  <c r="FG12" i="5" l="1"/>
  <c r="FH12" i="5" s="1"/>
  <c r="FG6" i="5"/>
  <c r="FH6" i="5" s="1"/>
  <c r="FG20" i="5"/>
  <c r="FH20" i="5" s="1"/>
  <c r="FG21" i="5"/>
  <c r="FH21" i="5" s="1"/>
  <c r="FG14" i="5"/>
  <c r="FH14" i="5" s="1"/>
  <c r="FG18" i="5"/>
  <c r="FH18" i="5" s="1"/>
  <c r="FG17" i="5"/>
  <c r="FH17" i="5" s="1"/>
  <c r="FG8" i="5"/>
  <c r="FH8" i="5" s="1"/>
  <c r="FG16" i="5"/>
  <c r="FH16" i="5" s="1"/>
  <c r="FG13" i="5"/>
  <c r="FH13" i="5" s="1"/>
  <c r="FG7" i="5"/>
  <c r="FH7" i="5" s="1"/>
  <c r="FG9" i="5"/>
  <c r="FH9" i="5" s="1"/>
  <c r="FG5" i="5"/>
  <c r="FH5" i="5" s="1"/>
  <c r="FG10" i="5"/>
  <c r="FH10" i="5" s="1"/>
  <c r="FG11" i="5"/>
  <c r="FH11" i="5" s="1"/>
  <c r="FG19" i="5"/>
  <c r="FH19" i="5" s="1"/>
  <c r="FH22" i="5" l="1"/>
  <c r="FH23" i="5" s="1"/>
  <c r="EY7" i="5" s="1"/>
  <c r="EY9" i="5" l="1"/>
  <c r="EY23" i="5"/>
  <c r="EY20" i="5"/>
  <c r="EY17" i="5"/>
  <c r="EY16" i="5"/>
  <c r="EY10" i="5"/>
  <c r="EY22" i="5"/>
  <c r="EY18" i="5"/>
  <c r="EY14" i="5"/>
  <c r="EY24" i="5"/>
  <c r="EY11" i="5"/>
  <c r="EY15" i="5"/>
  <c r="EY12" i="5"/>
  <c r="EY6" i="5"/>
  <c r="EY13" i="5"/>
  <c r="EY5" i="5"/>
  <c r="EY19" i="5"/>
  <c r="EY8" i="5"/>
  <c r="EY25"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Leaders Table" description="Connection to the 'Leaders Table' query in the workbook." type="5" refreshedVersion="6" background="1" saveData="1">
    <dbPr connection="Provider=Microsoft.Mashup.OleDb.1;Data Source=$Workbook$;Location=&quot;Leaders Table&quot;;Extended Properties=&quot;&quot;" command="SELECT * FROM [Leaders Table]"/>
  </connection>
  <connection id="2" xr16:uid="{00000000-0015-0000-FFFF-FFFF01000000}" keepAlive="1" name="Query - Leaders Table (2)" description="Connection to the 'Leaders Table (2)' query in the workbook." type="5" refreshedVersion="6" background="1" saveData="1">
    <dbPr connection="Provider=Microsoft.Mashup.OleDb.1;Data Source=$Workbook$;Location=&quot;Leaders Table (2)&quot;;Extended Properties=&quot;&quot;" command="SELECT * FROM [Leaders Table (2)]"/>
  </connection>
  <connection id="3" xr16:uid="{00000000-0015-0000-FFFF-FFFF02000000}" keepAlive="1" name="Query - Leaders Table (3)" description="Connection to the 'Leaders Table (3)' query in the workbook." type="5" refreshedVersion="6" background="1" saveData="1">
    <dbPr connection="Provider=Microsoft.Mashup.OleDb.1;Data Source=$Workbook$;Location=&quot;Leaders Table (3)&quot;;Extended Properties=&quot;&quot;" command="SELECT * FROM [Leaders Table (3)]"/>
  </connection>
  <connection id="4" xr16:uid="{00000000-0015-0000-FFFF-FFFF03000000}" keepAlive="1" name="Query - Leaders Table (4)" description="Connection to the 'Leaders Table (4)' query in the workbook." type="5" refreshedVersion="6" background="1" saveData="1">
    <dbPr connection="Provider=Microsoft.Mashup.OleDb.1;Data Source=$Workbook$;Location=&quot;Leaders Table (4)&quot;;Extended Properties=&quot;&quot;" command="SELECT * FROM [Leaders Table (4)]"/>
  </connection>
  <connection id="5" xr16:uid="{00000000-0015-0000-FFFF-FFFF04000000}" keepAlive="1" name="Query - Revised as of 04/07/2019" description="Connection to the 'Revised as of 04/07/2019' query in the workbook." type="5" refreshedVersion="6" background="1" saveData="1">
    <dbPr connection="Provider=Microsoft.Mashup.OleDb.1;Data Source=$Workbook$;Location=&quot;Revised as of 04/07/2019&quot;;Extended Properties=&quot;&quot;" command="SELECT * FROM [Revised as of 04/07/2019]"/>
  </connection>
  <connection id="6" xr16:uid="{00000000-0015-0000-FFFF-FFFF05000000}" keepAlive="1" name="Query - Revised as of 04/07/2019 (2)" description="Connection to the 'Revised as of 04/07/2019 (2)' query in the workbook." type="5" refreshedVersion="6" background="1" saveData="1">
    <dbPr connection="Provider=Microsoft.Mashup.OleDb.1;Data Source=$Workbook$;Location=&quot;Revised as of 04/07/2019 (2)&quot;;Extended Properties=&quot;&quot;" command="SELECT * FROM [Revised as of 04/07/2019 (2)]"/>
  </connection>
  <connection id="7" xr16:uid="{00000000-0015-0000-FFFF-FFFF06000000}" keepAlive="1" name="Query - Revised as of 3/25/2014" description="Connection to the 'Revised as of 3/25/2014' query in the workbook." type="5" refreshedVersion="6" background="1">
    <dbPr connection="Provider=Microsoft.Mashup.OleDb.1;Data Source=$Workbook$;Location=Revised as of 3/25/2014;Extended Properties=&quot;&quot;" command="SELECT * FROM [Revised as of 3/25/2014]"/>
  </connection>
  <connection id="8" xr16:uid="{00000000-0015-0000-FFFF-FFFF07000000}" keepAlive="1" name="Query - Revised as of 3/25/2014 (2)" description="Connection to the 'Revised as of 3/25/2014 (2)' query in the workbook." type="5" refreshedVersion="6" background="1" saveData="1">
    <dbPr connection="Provider=Microsoft.Mashup.OleDb.1;Data Source=$Workbook$;Location=Revised as of 3/25/2014 (2);Extended Properties=&quot;&quot;" command="SELECT * FROM [Revised as of 3/25/2014 (2)]"/>
  </connection>
  <connection id="9" xr16:uid="{00000000-0015-0000-FFFF-FFFF08000000}" keepAlive="1" name="Query - Revised as of 3/27/2015" description="Connection to the 'Revised as of 3/27/2015' query in the workbook." type="5" refreshedVersion="6" background="1" saveData="1">
    <dbPr connection="Provider=Microsoft.Mashup.OleDb.1;Data Source=$Workbook$;Location=Revised as of 3/27/2015;Extended Properties=&quot;&quot;" command="SELECT * FROM [Revised as of 3/27/2015]"/>
  </connection>
  <connection id="10" xr16:uid="{00000000-0015-0000-FFFF-FFFF09000000}" keepAlive="1" name="Query - Revised as of 3/27/2015 (2)" description="Connection to the 'Revised as of 3/27/2015 (2)' query in the workbook." type="5" refreshedVersion="6" background="1" saveData="1">
    <dbPr connection="Provider=Microsoft.Mashup.OleDb.1;Data Source=$Workbook$;Location=Revised as of 3/27/2015 (2);Extended Properties=&quot;&quot;" command="SELECT * FROM [Revised as of 3/27/2015 (2)]"/>
  </connection>
  <connection id="11" xr16:uid="{00000000-0015-0000-FFFF-FFFF0A000000}" keepAlive="1" name="Query - Revised as of 5/16/2016" description="Connection to the 'Revised as of 5/16/2016' query in the workbook." type="5" refreshedVersion="6" background="1" saveData="1">
    <dbPr connection="Provider=Microsoft.Mashup.OleDb.1;Data Source=$Workbook$;Location=Revised as of 5/16/2016;Extended Properties=&quot;&quot;" command="SELECT * FROM [Revised as of 5/16/2016]"/>
  </connection>
  <connection id="12" xr16:uid="{00000000-0015-0000-FFFF-FFFF0B000000}" keepAlive="1" name="Query - Revised as of 5/16/2016 (2)" description="Connection to the 'Revised as of 5/16/2016 (2)' query in the workbook." type="5" refreshedVersion="6" background="1" saveData="1">
    <dbPr connection="Provider=Microsoft.Mashup.OleDb.1;Data Source=$Workbook$;Location=Revised as of 5/16/2016 (2);Extended Properties=&quot;&quot;" command="SELECT * FROM [Revised as of 5/16/2016 (2)]"/>
  </connection>
  <connection id="13" xr16:uid="{00000000-0015-0000-FFFF-FFFF0C000000}" keepAlive="1" name="Query - Revised as of 7/28/2017" description="Connection to the 'Revised as of 7/28/2017' query in the workbook." type="5" refreshedVersion="6" background="1" saveData="1">
    <dbPr connection="Provider=Microsoft.Mashup.OleDb.1;Data Source=$Workbook$;Location=&quot;Revised as of 7/28/2017&quot;;Extended Properties=&quot;&quot;" command="SELECT * FROM [Revised as of 7/28/2017]"/>
  </connection>
  <connection id="14" xr16:uid="{00000000-0015-0000-FFFF-FFFF0D000000}" keepAlive="1" name="Query - Revised as of 7/28/2017 (2)" description="Connection to the 'Revised as of 7/28/2017 (2)' query in the workbook." type="5" refreshedVersion="6" background="1" saveData="1">
    <dbPr connection="Provider=Microsoft.Mashup.OleDb.1;Data Source=$Workbook$;Location=&quot;Revised as of 7/28/2017 (2)&quot;;Extended Properties=&quot;&quot;" command="SELECT * FROM [Revised as of 7/28/2017 (2)]"/>
  </connection>
  <connection id="15" xr16:uid="{00000000-0015-0000-FFFF-FFFF0E000000}" keepAlive="1" name="Query - Revised as of 9/1/2013" description="Connection to the 'Revised as of 9/1/2013' query in the workbook." type="5" refreshedVersion="6" background="1">
    <dbPr connection="Provider=Microsoft.Mashup.OleDb.1;Data Source=$Workbook$;Location=Revised as of 9/1/2013;Extended Properties=&quot;&quot;" command="SELECT * FROM [Revised as of 9/1/2013]"/>
  </connection>
  <connection id="16" xr16:uid="{00000000-0015-0000-FFFF-FFFF0F000000}" keepAlive="1" name="Query - Revised as of 9/1/2013 (2)" description="Connection to the 'Revised as of 9/1/2013 (2)' query in the workbook." type="5" refreshedVersion="6" background="1" saveData="1">
    <dbPr connection="Provider=Microsoft.Mashup.OleDb.1;Data Source=$Workbook$;Location=Revised as of 9/1/2013 (2);Extended Properties=&quot;&quot;" command="SELECT * FROM [Revised as of 9/1/2013 (2)]"/>
  </connection>
  <connection id="17" xr16:uid="{00000000-0015-0000-FFFF-FFFF10000000}" keepAlive="1" name="Query - Table 0" description="Connection to the 'Table 0' query in the workbook." type="5" refreshedVersion="6" background="1" saveData="1">
    <dbPr connection="Provider=Microsoft.Mashup.OleDb.1;Data Source=$Workbook$;Location=&quot;Table 0&quot;;Extended Properties=&quot;&quot;" command="SELECT * FROM [Table 0]"/>
  </connection>
  <connection id="18" xr16:uid="{00000000-0015-0000-FFFF-FFFF11000000}" keepAlive="1" name="Query - Table 0 (10)" description="Connection to the 'Table 0 (10)' query in the workbook." type="5" refreshedVersion="6" background="1" saveData="1">
    <dbPr connection="Provider=Microsoft.Mashup.OleDb.1;Data Source=$Workbook$;Location=Table 0 (10);Extended Properties=&quot;&quot;" command="SELECT * FROM [Table 0 (10)]"/>
  </connection>
  <connection id="19" xr16:uid="{00000000-0015-0000-FFFF-FFFF12000000}" keepAlive="1" name="Query - Table 0 (11)" description="Connection to the 'Table 0 (11)' query in the workbook." type="5" refreshedVersion="6" background="1" saveData="1">
    <dbPr connection="Provider=Microsoft.Mashup.OleDb.1;Data Source=$Workbook$;Location=Table 0 (11);Extended Properties=&quot;&quot;" command="SELECT * FROM [Table 0 (11)]"/>
  </connection>
  <connection id="20" xr16:uid="{00000000-0015-0000-FFFF-FFFF13000000}" keepAlive="1" name="Query - Table 0 (12)" description="Connection to the 'Table 0 (12)' query in the workbook." type="5" refreshedVersion="6" background="1" saveData="1">
    <dbPr connection="Provider=Microsoft.Mashup.OleDb.1;Data Source=$Workbook$;Location=Table 0 (12);Extended Properties=&quot;&quot;" command="SELECT * FROM [Table 0 (12)]"/>
  </connection>
  <connection id="21" xr16:uid="{00000000-0015-0000-FFFF-FFFF14000000}" keepAlive="1" name="Query - Table 0 (13)" description="Connection to the 'Table 0 (13)' query in the workbook." type="5" refreshedVersion="6" background="1" saveData="1">
    <dbPr connection="Provider=Microsoft.Mashup.OleDb.1;Data Source=$Workbook$;Location=Table 0 (13);Extended Properties=&quot;&quot;" command="SELECT * FROM [Table 0 (13)]"/>
  </connection>
  <connection id="22" xr16:uid="{00000000-0015-0000-FFFF-FFFF15000000}" keepAlive="1" name="Query - Table 0 (14)" description="Connection to the 'Table 0 (14)' query in the workbook." type="5" refreshedVersion="6" background="1" saveData="1">
    <dbPr connection="Provider=Microsoft.Mashup.OleDb.1;Data Source=$Workbook$;Location=Table 0 (14);Extended Properties=&quot;&quot;" command="SELECT * FROM [Table 0 (14)]"/>
  </connection>
  <connection id="23" xr16:uid="{00000000-0015-0000-FFFF-FFFF16000000}" keepAlive="1" name="Query - Table 0 (15)" description="Connection to the 'Table 0 (15)' query in the workbook." type="5" refreshedVersion="6" background="1" saveData="1">
    <dbPr connection="Provider=Microsoft.Mashup.OleDb.1;Data Source=$Workbook$;Location=Table 0 (15);Extended Properties=&quot;&quot;" command="SELECT * FROM [Table 0 (15)]"/>
  </connection>
  <connection id="24" xr16:uid="{00000000-0015-0000-FFFF-FFFF17000000}" keepAlive="1" name="Query - Table 0 (16)" description="Connection to the 'Table 0 (16)' query in the workbook." type="5" refreshedVersion="6" background="1" saveData="1">
    <dbPr connection="Provider=Microsoft.Mashup.OleDb.1;Data Source=$Workbook$;Location=Table 0 (16);Extended Properties=&quot;&quot;" command="SELECT * FROM [Table 0 (16)]"/>
  </connection>
  <connection id="25" xr16:uid="{00000000-0015-0000-FFFF-FFFF18000000}" keepAlive="1" name="Query - Table 0 (17)" description="Connection to the 'Table 0 (17)' query in the workbook." type="5" refreshedVersion="6" background="1" saveData="1">
    <dbPr connection="Provider=Microsoft.Mashup.OleDb.1;Data Source=$Workbook$;Location=Table 0 (17);Extended Properties=&quot;&quot;" command="SELECT * FROM [Table 0 (17)]"/>
  </connection>
  <connection id="26" xr16:uid="{00000000-0015-0000-FFFF-FFFF19000000}" keepAlive="1" name="Query - Table 0 (18)" description="Connection to the 'Table 0 (18)' query in the workbook." type="5" refreshedVersion="6" background="1" saveData="1">
    <dbPr connection="Provider=Microsoft.Mashup.OleDb.1;Data Source=$Workbook$;Location=Table 0 (18);Extended Properties=&quot;&quot;" command="SELECT * FROM [Table 0 (18)]"/>
  </connection>
  <connection id="27" xr16:uid="{00000000-0015-0000-FFFF-FFFF1A000000}" keepAlive="1" name="Query - Table 0 (19)" description="Connection to the 'Table 0 (19)' query in the workbook." type="5" refreshedVersion="6" background="1" saveData="1">
    <dbPr connection="Provider=Microsoft.Mashup.OleDb.1;Data Source=$Workbook$;Location=Table 0 (19);Extended Properties=&quot;&quot;" command="SELECT * FROM [Table 0 (19)]"/>
  </connection>
  <connection id="28" xr16:uid="{00000000-0015-0000-FFFF-FFFF1B000000}" keepAlive="1" name="Query - Table 0 (2)" description="Connection to the 'Table 0 (2)' query in the workbook." type="5" refreshedVersion="6" background="1" saveData="1">
    <dbPr connection="Provider=Microsoft.Mashup.OleDb.1;Data Source=$Workbook$;Location=&quot;Table 0 (2)&quot;;Extended Properties=&quot;&quot;" command="SELECT * FROM [Table 0 (2)]"/>
  </connection>
  <connection id="29" xr16:uid="{00000000-0015-0000-FFFF-FFFF1C000000}" keepAlive="1" name="Query - Table 0 (20)" description="Connection to the 'Table 0 (20)' query in the workbook." type="5" refreshedVersion="6" background="1" saveData="1">
    <dbPr connection="Provider=Microsoft.Mashup.OleDb.1;Data Source=$Workbook$;Location=Table 0 (20);Extended Properties=&quot;&quot;" command="SELECT * FROM [Table 0 (20)]"/>
  </connection>
  <connection id="30" xr16:uid="{00000000-0015-0000-FFFF-FFFF1D000000}" keepAlive="1" name="Query - Table 0 (21)" description="Connection to the 'Table 0 (21)' query in the workbook." type="5" refreshedVersion="6" background="1" saveData="1">
    <dbPr connection="Provider=Microsoft.Mashup.OleDb.1;Data Source=$Workbook$;Location=Table 0 (21);Extended Properties=&quot;&quot;" command="SELECT * FROM [Table 0 (21)]"/>
  </connection>
  <connection id="31" xr16:uid="{00000000-0015-0000-FFFF-FFFF1E000000}" keepAlive="1" name="Query - Table 0 (22)" description="Connection to the 'Table 0 (22)' query in the workbook." type="5" refreshedVersion="6" background="1" saveData="1">
    <dbPr connection="Provider=Microsoft.Mashup.OleDb.1;Data Source=$Workbook$;Location=Table 0 (22);Extended Properties=&quot;&quot;" command="SELECT * FROM [Table 0 (22)]"/>
  </connection>
  <connection id="32" xr16:uid="{00000000-0015-0000-FFFF-FFFF1F000000}" keepAlive="1" name="Query - Table 0 (23)" description="Connection to the 'Table 0 (23)' query in the workbook." type="5" refreshedVersion="6" background="1" saveData="1">
    <dbPr connection="Provider=Microsoft.Mashup.OleDb.1;Data Source=$Workbook$;Location=Table 0 (23);Extended Properties=&quot;&quot;" command="SELECT * FROM [Table 0 (23)]"/>
  </connection>
  <connection id="33" xr16:uid="{00000000-0015-0000-FFFF-FFFF20000000}" keepAlive="1" name="Query - Table 0 (24)" description="Connection to the 'Table 0 (24)' query in the workbook." type="5" refreshedVersion="6" background="1" saveData="1">
    <dbPr connection="Provider=Microsoft.Mashup.OleDb.1;Data Source=$Workbook$;Location=Table 0 (24);Extended Properties=&quot;&quot;" command="SELECT * FROM [Table 0 (24)]"/>
  </connection>
  <connection id="34" xr16:uid="{00000000-0015-0000-FFFF-FFFF21000000}" keepAlive="1" name="Query - Table 0 (25)" description="Connection to the 'Table 0 (25)' query in the workbook." type="5" refreshedVersion="6" background="1">
    <dbPr connection="Provider=Microsoft.Mashup.OleDb.1;Data Source=$Workbook$;Location=Table 0 (25);Extended Properties=&quot;&quot;" command="SELECT * FROM [Table 0 (25)]"/>
  </connection>
  <connection id="35" xr16:uid="{00000000-0015-0000-FFFF-FFFF22000000}" keepAlive="1" name="Query - Table 0 (26)" description="Connection to the 'Table 0 (26)' query in the workbook." type="5" refreshedVersion="6" background="1" saveData="1">
    <dbPr connection="Provider=Microsoft.Mashup.OleDb.1;Data Source=$Workbook$;Location=&quot;Table 0 (26)&quot;;Extended Properties=&quot;&quot;" command="SELECT * FROM [Table 0 (26)]"/>
  </connection>
  <connection id="36" xr16:uid="{00000000-0015-0000-FFFF-FFFF23000000}" keepAlive="1" name="Query - Table 0 (27)" description="Connection to the 'Table 0 (27)' query in the workbook." type="5" refreshedVersion="6" background="1" saveData="1">
    <dbPr connection="Provider=Microsoft.Mashup.OleDb.1;Data Source=$Workbook$;Location=&quot;Table 0 (27)&quot;;Extended Properties=&quot;&quot;" command="SELECT * FROM [Table 0 (27)]"/>
  </connection>
  <connection id="37" xr16:uid="{00000000-0015-0000-FFFF-FFFF24000000}" keepAlive="1" name="Query - Table 0 (28)" description="Connection to the 'Table 0 (28)' query in the workbook." type="5" refreshedVersion="6" background="1" saveData="1">
    <dbPr connection="Provider=Microsoft.Mashup.OleDb.1;Data Source=$Workbook$;Location=&quot;Table 0 (28)&quot;;Extended Properties=&quot;&quot;" command="SELECT * FROM [Table 0 (28)]"/>
  </connection>
  <connection id="38" xr16:uid="{00000000-0015-0000-FFFF-FFFF25000000}" keepAlive="1" name="Query - Table 0 (29)" description="Connection to the 'Table 0 (29)' query in the workbook." type="5" refreshedVersion="6" background="1" saveData="1">
    <dbPr connection="Provider=Microsoft.Mashup.OleDb.1;Data Source=$Workbook$;Location=&quot;Table 0 (29)&quot;;Extended Properties=&quot;&quot;" command="SELECT * FROM [Table 0 (29)]"/>
  </connection>
  <connection id="39" xr16:uid="{00000000-0015-0000-FFFF-FFFF26000000}" keepAlive="1" name="Query - Table 0 (3)" description="Connection to the 'Table 0 (3)' query in the workbook." type="5" refreshedVersion="6" background="1" saveData="1">
    <dbPr connection="Provider=Microsoft.Mashup.OleDb.1;Data Source=$Workbook$;Location=Table 0 (3);Extended Properties=&quot;&quot;" command="SELECT * FROM [Table 0 (3)]"/>
  </connection>
  <connection id="40" xr16:uid="{00000000-0015-0000-FFFF-FFFF27000000}" keepAlive="1" name="Query - Table 0 (30)" description="Connection to the 'Table 0 (30)' query in the workbook." type="5" refreshedVersion="6" background="1" saveData="1">
    <dbPr connection="Provider=Microsoft.Mashup.OleDb.1;Data Source=$Workbook$;Location=&quot;Table 0 (30)&quot;;Extended Properties=&quot;&quot;" command="SELECT * FROM [Table 0 (30)]"/>
  </connection>
  <connection id="41" xr16:uid="{00000000-0015-0000-FFFF-FFFF28000000}" keepAlive="1" name="Query - Table 0 (31)" description="Connection to the 'Table 0 (31)' query in the workbook." type="5" refreshedVersion="6" background="1" saveData="1">
    <dbPr connection="Provider=Microsoft.Mashup.OleDb.1;Data Source=$Workbook$;Location=&quot;Table 0 (31)&quot;;Extended Properties=&quot;&quot;" command="SELECT * FROM [Table 0 (31)]"/>
  </connection>
  <connection id="42" xr16:uid="{00000000-0015-0000-FFFF-FFFF29000000}" keepAlive="1" name="Query - Table 0 (32)" description="Connection to the 'Table 0 (32)' query in the workbook." type="5" refreshedVersion="6" background="1" saveData="1">
    <dbPr connection="Provider=Microsoft.Mashup.OleDb.1;Data Source=$Workbook$;Location=&quot;Table 0 (32)&quot;;Extended Properties=&quot;&quot;" command="SELECT * FROM [Table 0 (32)]"/>
  </connection>
  <connection id="43" xr16:uid="{00000000-0015-0000-FFFF-FFFF2A000000}" keepAlive="1" name="Query - Table 0 (33)" description="Connection to the 'Table 0 (33)' query in the workbook." type="5" refreshedVersion="6" background="1" saveData="1">
    <dbPr connection="Provider=Microsoft.Mashup.OleDb.1;Data Source=$Workbook$;Location=&quot;Table 0 (33)&quot;;Extended Properties=&quot;&quot;" command="SELECT * FROM [Table 0 (33)]"/>
  </connection>
  <connection id="44" xr16:uid="{00000000-0015-0000-FFFF-FFFF2B000000}" keepAlive="1" name="Query - Table 0 (34)" description="Connection to the 'Table 0 (34)' query in the workbook." type="5" refreshedVersion="6" background="1" saveData="1">
    <dbPr connection="Provider=Microsoft.Mashup.OleDb.1;Data Source=$Workbook$;Location=&quot;Table 0 (34)&quot;;Extended Properties=&quot;&quot;" command="SELECT * FROM [Table 0 (34)]"/>
  </connection>
  <connection id="45" xr16:uid="{00000000-0015-0000-FFFF-FFFF2C000000}" keepAlive="1" name="Query - Table 0 (35)" description="Connection to the 'Table 0 (35)' query in the workbook." type="5" refreshedVersion="6" background="1" saveData="1">
    <dbPr connection="Provider=Microsoft.Mashup.OleDb.1;Data Source=$Workbook$;Location=&quot;Table 0 (35)&quot;;Extended Properties=&quot;&quot;" command="SELECT * FROM [Table 0 (35)]"/>
  </connection>
  <connection id="46" xr16:uid="{00000000-0015-0000-FFFF-FFFF2D000000}" keepAlive="1" name="Query - Table 0 (36)" description="Connection to the 'Table 0 (36)' query in the workbook." type="5" refreshedVersion="6" background="1" saveData="1">
    <dbPr connection="Provider=Microsoft.Mashup.OleDb.1;Data Source=$Workbook$;Location=&quot;Table 0 (36)&quot;;Extended Properties=&quot;&quot;" command="SELECT * FROM [Table 0 (36)]"/>
  </connection>
  <connection id="47" xr16:uid="{00000000-0015-0000-FFFF-FFFF2E000000}" keepAlive="1" name="Query - Table 0 (37)" description="Connection to the 'Table 0 (37)' query in the workbook." type="5" refreshedVersion="6" background="1" saveData="1">
    <dbPr connection="Provider=Microsoft.Mashup.OleDb.1;Data Source=$Workbook$;Location=&quot;Table 0 (37)&quot;;Extended Properties=&quot;&quot;" command="SELECT * FROM [Table 0 (37)]"/>
  </connection>
  <connection id="48" xr16:uid="{00000000-0015-0000-FFFF-FFFF2F000000}" keepAlive="1" name="Query - Table 0 (38)" description="Connection to the 'Table 0 (38)' query in the workbook." type="5" refreshedVersion="6" background="1" saveData="1">
    <dbPr connection="Provider=Microsoft.Mashup.OleDb.1;Data Source=$Workbook$;Location=&quot;Table 0 (38)&quot;;Extended Properties=&quot;&quot;" command="SELECT * FROM [Table 0 (38)]"/>
  </connection>
  <connection id="49" xr16:uid="{00000000-0015-0000-FFFF-FFFF30000000}" keepAlive="1" name="Query - Table 0 (39)" description="Connection to the 'Table 0 (39)' query in the workbook." type="5" refreshedVersion="6" background="1" saveData="1">
    <dbPr connection="Provider=Microsoft.Mashup.OleDb.1;Data Source=$Workbook$;Location=&quot;Table 0 (39)&quot;;Extended Properties=&quot;&quot;" command="SELECT * FROM [Table 0 (39)]"/>
  </connection>
  <connection id="50" xr16:uid="{00000000-0015-0000-FFFF-FFFF31000000}" keepAlive="1" name="Query - Table 0 (4)" description="Connection to the 'Table 0 (4)' query in the workbook." type="5" refreshedVersion="6" background="1" saveData="1">
    <dbPr connection="Provider=Microsoft.Mashup.OleDb.1;Data Source=$Workbook$;Location=Table 0 (4);Extended Properties=&quot;&quot;" command="SELECT * FROM [Table 0 (4)]"/>
  </connection>
  <connection id="51" xr16:uid="{00000000-0015-0000-FFFF-FFFF32000000}" keepAlive="1" name="Query - Table 0 (40)" description="Connection to the 'Table 0 (40)' query in the workbook." type="5" refreshedVersion="6" background="1" saveData="1">
    <dbPr connection="Provider=Microsoft.Mashup.OleDb.1;Data Source=$Workbook$;Location=&quot;Table 0 (40)&quot;;Extended Properties=&quot;&quot;" command="SELECT * FROM [Table 0 (40)]"/>
  </connection>
  <connection id="52" xr16:uid="{00000000-0015-0000-FFFF-FFFF33000000}" keepAlive="1" name="Query - Table 0 (41)" description="Connection to the 'Table 0 (41)' query in the workbook." type="5" refreshedVersion="6" background="1" saveData="1">
    <dbPr connection="Provider=Microsoft.Mashup.OleDb.1;Data Source=$Workbook$;Location=&quot;Table 0 (41)&quot;;Extended Properties=&quot;&quot;" command="SELECT * FROM [Table 0 (41)]"/>
  </connection>
  <connection id="53" xr16:uid="{00000000-0015-0000-FFFF-FFFF34000000}" keepAlive="1" name="Query - Table 0 (42)" description="Connection to the 'Table 0 (42)' query in the workbook." type="5" refreshedVersion="6" background="1" saveData="1">
    <dbPr connection="Provider=Microsoft.Mashup.OleDb.1;Data Source=$Workbook$;Location=&quot;Table 0 (42)&quot;;Extended Properties=&quot;&quot;" command="SELECT * FROM [Table 0 (42)]"/>
  </connection>
  <connection id="54" xr16:uid="{00000000-0015-0000-FFFF-FFFF35000000}" keepAlive="1" name="Query - Table 0 (43)" description="Connection to the 'Table 0 (43)' query in the workbook." type="5" refreshedVersion="6" background="1" saveData="1">
    <dbPr connection="Provider=Microsoft.Mashup.OleDb.1;Data Source=$Workbook$;Location=&quot;Table 0 (43)&quot;;Extended Properties=&quot;&quot;" command="SELECT * FROM [Table 0 (43)]"/>
  </connection>
  <connection id="55" xr16:uid="{00000000-0015-0000-FFFF-FFFF36000000}" keepAlive="1" name="Query - Table 0 (44)" description="Connection to the 'Table 0 (44)' query in the workbook." type="5" refreshedVersion="6" background="1" saveData="1">
    <dbPr connection="Provider=Microsoft.Mashup.OleDb.1;Data Source=$Workbook$;Location=&quot;Table 0 (44)&quot;;Extended Properties=&quot;&quot;" command="SELECT * FROM [Table 0 (44)]"/>
  </connection>
  <connection id="56" xr16:uid="{00000000-0015-0000-FFFF-FFFF37000000}" keepAlive="1" name="Query - Table 0 (45)" description="Connection to the 'Table 0 (45)' query in the workbook." type="5" refreshedVersion="6" background="1" saveData="1">
    <dbPr connection="Provider=Microsoft.Mashup.OleDb.1;Data Source=$Workbook$;Location=&quot;Table 0 (45)&quot;;Extended Properties=&quot;&quot;" command="SELECT * FROM [Table 0 (45)]"/>
  </connection>
  <connection id="57" xr16:uid="{00000000-0015-0000-FFFF-FFFF38000000}" keepAlive="1" name="Query - Table 0 (5)" description="Connection to the 'Table 0 (5)' query in the workbook." type="5" refreshedVersion="6" background="1" saveData="1">
    <dbPr connection="Provider=Microsoft.Mashup.OleDb.1;Data Source=$Workbook$;Location=Table 0 (5);Extended Properties=&quot;&quot;" command="SELECT * FROM [Table 0 (5)]"/>
  </connection>
  <connection id="58" xr16:uid="{00000000-0015-0000-FFFF-FFFF39000000}" keepAlive="1" name="Query - Table 0 (6)" description="Connection to the 'Table 0 (6)' query in the workbook." type="5" refreshedVersion="6" background="1" saveData="1">
    <dbPr connection="Provider=Microsoft.Mashup.OleDb.1;Data Source=$Workbook$;Location=Table 0 (6);Extended Properties=&quot;&quot;" command="SELECT * FROM [Table 0 (6)]"/>
  </connection>
  <connection id="59" xr16:uid="{00000000-0015-0000-FFFF-FFFF3A000000}" keepAlive="1" name="Query - Table 0 (7)" description="Connection to the 'Table 0 (7)' query in the workbook." type="5" refreshedVersion="6" background="1" saveData="1">
    <dbPr connection="Provider=Microsoft.Mashup.OleDb.1;Data Source=$Workbook$;Location=Table 0 (7);Extended Properties=&quot;&quot;" command="SELECT * FROM [Table 0 (7)]"/>
  </connection>
  <connection id="60" xr16:uid="{00000000-0015-0000-FFFF-FFFF3B000000}" keepAlive="1" name="Query - Table 0 (8)" description="Connection to the 'Table 0 (8)' query in the workbook." type="5" refreshedVersion="6" background="1" saveData="1">
    <dbPr connection="Provider=Microsoft.Mashup.OleDb.1;Data Source=$Workbook$;Location=Table 0 (8);Extended Properties=&quot;&quot;" command="SELECT * FROM [Table 0 (8)]"/>
  </connection>
  <connection id="61" xr16:uid="{00000000-0015-0000-FFFF-FFFF3C000000}" keepAlive="1" name="Query - Table 0 (9)" description="Connection to the 'Table 0 (9)' query in the workbook." type="5" refreshedVersion="6" background="1" saveData="1">
    <dbPr connection="Provider=Microsoft.Mashup.OleDb.1;Data Source=$Workbook$;Location=Table 0 (9);Extended Properties=&quot;&quot;" command="SELECT * FROM [Table 0 (9)]"/>
  </connection>
  <connection id="62" xr16:uid="{00000000-0015-0000-FFFF-FFFF3D000000}" keepAlive="1" name="Query - Table 1" description="Connection to the 'Table 1' query in the workbook." type="5" refreshedVersion="6" background="1" saveData="1">
    <dbPr connection="Provider=Microsoft.Mashup.OleDb.1;Data Source=$Workbook$;Location=&quot;Table 1&quot;;Extended Properties=&quot;&quot;" command="SELECT * FROM [Table 1]"/>
  </connection>
  <connection id="63" xr16:uid="{00000000-0015-0000-FFFF-FFFF3E000000}" keepAlive="1" name="Query - Table 1 (2)" description="Connection to the 'Table 1 (2)' query in the workbook." type="5" refreshedVersion="6" background="1" saveData="1">
    <dbPr connection="Provider=Microsoft.Mashup.OleDb.1;Data Source=$Workbook$;Location=Table 1 (2);Extended Properties=&quot;&quot;" command="SELECT * FROM [Table 1 (2)]"/>
  </connection>
  <connection id="64" xr16:uid="{00000000-0015-0000-FFFF-FFFF3F000000}" keepAlive="1" name="Query - Table 1 (3)" description="Connection to the 'Table 1 (3)' query in the workbook." type="5" refreshedVersion="6" background="1" saveData="1">
    <dbPr connection="Provider=Microsoft.Mashup.OleDb.1;Data Source=$Workbook$;Location=Table 1 (3);Extended Properties=&quot;&quot;" command="SELECT * FROM [Table 1 (3)]"/>
  </connection>
  <connection id="65" xr16:uid="{00000000-0015-0000-FFFF-FFFF40000000}" keepAlive="1" name="Query - Table 1 (4)" description="Connection to the 'Table 1 (4)' query in the workbook." type="5" refreshedVersion="6" background="1" saveData="1">
    <dbPr connection="Provider=Microsoft.Mashup.OleDb.1;Data Source=$Workbook$;Location=Table 1 (4);Extended Properties=&quot;&quot;" command="SELECT * FROM [Table 1 (4)]"/>
  </connection>
  <connection id="66" xr16:uid="{00000000-0015-0000-FFFF-FFFF41000000}" keepAlive="1" name="Query - Table 1 (5)" description="Connection to the 'Table 1 (5)' query in the workbook." type="5" refreshedVersion="6" background="1" saveData="1">
    <dbPr connection="Provider=Microsoft.Mashup.OleDb.1;Data Source=$Workbook$;Location=Table 1 (5);Extended Properties=&quot;&quot;" command="SELECT * FROM [Table 1 (5)]"/>
  </connection>
  <connection id="67" xr16:uid="{00000000-0015-0000-FFFF-FFFF42000000}" keepAlive="1" name="Query - Week-by-Week Games Table" description="Connection to the 'Week-by-Week Games Table' query in the workbook." type="5" refreshedVersion="6" background="1" saveData="1">
    <dbPr connection="Provider=Microsoft.Mashup.OleDb.1;Data Source=$Workbook$;Location=Week-by-Week Games Table;Extended Properties=&quot;&quot;" command="SELECT * FROM [Week-by-Week Games 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<sst xmlns="http://schemas.openxmlformats.org/spreadsheetml/2006/main" count="11835" uniqueCount="1606">
  <si>
    <t>AFC North</t>
  </si>
  <si>
    <t>AFC East</t>
  </si>
  <si>
    <t>AFC South</t>
  </si>
  <si>
    <t>AFC West</t>
  </si>
  <si>
    <t>NFC North</t>
  </si>
  <si>
    <t>NFC East</t>
  </si>
  <si>
    <t>NFC South</t>
  </si>
  <si>
    <t>NFC West</t>
  </si>
  <si>
    <t>Weight</t>
  </si>
  <si>
    <t>Browns</t>
  </si>
  <si>
    <t>Ravens</t>
  </si>
  <si>
    <t>Bengals</t>
  </si>
  <si>
    <t>Steelers</t>
  </si>
  <si>
    <t>Patriots</t>
  </si>
  <si>
    <t>Bills</t>
  </si>
  <si>
    <t>Jets</t>
  </si>
  <si>
    <t>Dolphins</t>
  </si>
  <si>
    <t>Titans</t>
  </si>
  <si>
    <t>Colts</t>
  </si>
  <si>
    <t>Jaguars</t>
  </si>
  <si>
    <t>Texans</t>
  </si>
  <si>
    <t>Broncos</t>
  </si>
  <si>
    <t>Raiders</t>
  </si>
  <si>
    <t>Chargers</t>
  </si>
  <si>
    <t>Chiefs</t>
  </si>
  <si>
    <t>Vikings</t>
  </si>
  <si>
    <t>Packers</t>
  </si>
  <si>
    <t>Bears</t>
  </si>
  <si>
    <t>Lions</t>
  </si>
  <si>
    <t>Giants</t>
  </si>
  <si>
    <t>Redskins</t>
  </si>
  <si>
    <t>Eagles</t>
  </si>
  <si>
    <t>Cowboys</t>
  </si>
  <si>
    <t>Saints</t>
  </si>
  <si>
    <t>Falcons</t>
  </si>
  <si>
    <t>Panthers</t>
  </si>
  <si>
    <t>Buccaneers</t>
  </si>
  <si>
    <t>Rams</t>
  </si>
  <si>
    <t>49ers</t>
  </si>
  <si>
    <t>Seahawks</t>
  </si>
  <si>
    <t>Cardinals</t>
  </si>
  <si>
    <t>QB</t>
  </si>
  <si>
    <t>(PFF Passing Grade last year)</t>
  </si>
  <si>
    <t>Coverage</t>
  </si>
  <si>
    <t>(PFF Coverage Grade last year)</t>
  </si>
  <si>
    <t>Pressure</t>
  </si>
  <si>
    <t>(PFF Passrush Grade last year)</t>
  </si>
  <si>
    <t>Off. Coach</t>
  </si>
  <si>
    <t>PF above average (Normalized)</t>
  </si>
  <si>
    <t>Def. Coach</t>
  </si>
  <si>
    <t>PA above average (Normalized)</t>
  </si>
  <si>
    <t>Home Field Adv.</t>
  </si>
  <si>
    <t>Bye week Adv.</t>
  </si>
  <si>
    <t>Regression</t>
  </si>
  <si>
    <t>Random Noise</t>
  </si>
  <si>
    <t>Totals</t>
  </si>
  <si>
    <t>Confidence</t>
  </si>
  <si>
    <t>Modifier</t>
  </si>
  <si>
    <t>20-30%</t>
  </si>
  <si>
    <t>30-40%</t>
  </si>
  <si>
    <t>Home/Away</t>
  </si>
  <si>
    <t>40-50%</t>
  </si>
  <si>
    <t>50-60%</t>
  </si>
  <si>
    <t>60+%</t>
  </si>
  <si>
    <t>Stadium</t>
  </si>
  <si>
    <t xml:space="preserve">Home </t>
  </si>
  <si>
    <t>Away</t>
  </si>
  <si>
    <t>Indoor</t>
  </si>
  <si>
    <t>Outdoor</t>
  </si>
  <si>
    <t>Streak</t>
  </si>
  <si>
    <t>5+</t>
  </si>
  <si>
    <t>7+</t>
  </si>
  <si>
    <t>Bye week</t>
  </si>
  <si>
    <t>Playoffs</t>
  </si>
  <si>
    <t>0:Home</t>
  </si>
  <si>
    <t>1:Away</t>
  </si>
  <si>
    <t>TEAM</t>
  </si>
  <si>
    <t>Bye</t>
  </si>
  <si>
    <t>ARI</t>
  </si>
  <si>
    <t>ATL</t>
  </si>
  <si>
    <t>BAL</t>
  </si>
  <si>
    <t>BUF</t>
  </si>
  <si>
    <t>CAR</t>
  </si>
  <si>
    <t>CHI</t>
  </si>
  <si>
    <t>CIN</t>
  </si>
  <si>
    <t>CLE</t>
  </si>
  <si>
    <t>DAL</t>
  </si>
  <si>
    <t>DEN</t>
  </si>
  <si>
    <t>DET</t>
  </si>
  <si>
    <t>GB</t>
  </si>
  <si>
    <t>HOU</t>
  </si>
  <si>
    <t>IND</t>
  </si>
  <si>
    <t>JAX</t>
  </si>
  <si>
    <t>KC</t>
  </si>
  <si>
    <t>LAR</t>
  </si>
  <si>
    <t>LAC</t>
  </si>
  <si>
    <t>MIA</t>
  </si>
  <si>
    <t>MIN</t>
  </si>
  <si>
    <t>NE</t>
  </si>
  <si>
    <t>NO</t>
  </si>
  <si>
    <t>NYG</t>
  </si>
  <si>
    <t>NYJ</t>
  </si>
  <si>
    <t>OAK</t>
  </si>
  <si>
    <t>PHI</t>
  </si>
  <si>
    <t>PIT</t>
  </si>
  <si>
    <t>SF</t>
  </si>
  <si>
    <t>SEA</t>
  </si>
  <si>
    <t>TB</t>
  </si>
  <si>
    <t>TEN</t>
  </si>
  <si>
    <t>WSH</t>
  </si>
  <si>
    <t>PF</t>
  </si>
  <si>
    <t>PA</t>
  </si>
  <si>
    <t>PF Above</t>
  </si>
  <si>
    <t>PA Above</t>
  </si>
  <si>
    <t>PPG</t>
  </si>
  <si>
    <t>PAPG</t>
  </si>
  <si>
    <t>Average</t>
  </si>
  <si>
    <t>Adj PPG</t>
  </si>
  <si>
    <t>Norm PPG</t>
  </si>
  <si>
    <t>Std. Dist</t>
  </si>
  <si>
    <t>Win %</t>
  </si>
  <si>
    <t>Avg. Margin</t>
  </si>
  <si>
    <t>Odds of &gt;=
 Games Won</t>
  </si>
  <si>
    <t>Probability</t>
  </si>
  <si>
    <t>Week</t>
  </si>
  <si>
    <t>P*X</t>
  </si>
  <si>
    <t>(x-mean)^2</t>
  </si>
  <si>
    <t>(x-mean)^2*P</t>
  </si>
  <si>
    <t>Margin</t>
  </si>
  <si>
    <t>Ref*</t>
  </si>
  <si>
    <t>7- wins</t>
  </si>
  <si>
    <t>Mean</t>
  </si>
  <si>
    <t>Var</t>
  </si>
  <si>
    <t>8 wins</t>
  </si>
  <si>
    <t>std</t>
  </si>
  <si>
    <t>9+ wins</t>
  </si>
  <si>
    <t>Total Odds</t>
  </si>
  <si>
    <t>Random</t>
  </si>
  <si>
    <t>Opponent</t>
  </si>
  <si>
    <t>Team</t>
  </si>
  <si>
    <t>Games won</t>
  </si>
  <si>
    <t>Division Winner</t>
  </si>
  <si>
    <t>Wild card team</t>
  </si>
  <si>
    <t>Wildcard Games</t>
  </si>
  <si>
    <t>Percentage</t>
  </si>
  <si>
    <t>Winner</t>
  </si>
  <si>
    <t>Divisional Games</t>
  </si>
  <si>
    <t>Conference Games</t>
  </si>
  <si>
    <t>SuperBowl</t>
  </si>
  <si>
    <t>Above is 2000 trials, Percentages slightly off, non adjusted ppg for teams</t>
  </si>
  <si>
    <t>Previous run attempt (10000 trials?)</t>
  </si>
  <si>
    <t>Sum</t>
  </si>
  <si>
    <t>Home</t>
  </si>
  <si>
    <t>Playoff</t>
  </si>
  <si>
    <t>2019 Projections</t>
  </si>
  <si>
    <t>2018 Actual</t>
  </si>
  <si>
    <t>Off Norm.</t>
  </si>
  <si>
    <t>Def. Norm</t>
  </si>
  <si>
    <t>PF3</t>
  </si>
  <si>
    <t>PA4</t>
  </si>
  <si>
    <t>" "</t>
  </si>
  <si>
    <t>win total</t>
  </si>
  <si>
    <t>division</t>
  </si>
  <si>
    <t>Win</t>
  </si>
  <si>
    <t>Loss</t>
  </si>
  <si>
    <t>under</t>
  </si>
  <si>
    <t>Under and Division</t>
  </si>
  <si>
    <t>Over and Division</t>
  </si>
  <si>
    <t>Under no Division</t>
  </si>
  <si>
    <t>Over no Division</t>
  </si>
  <si>
    <t>titans</t>
  </si>
  <si>
    <t>Over</t>
  </si>
  <si>
    <t>Cleveland</t>
  </si>
  <si>
    <t>Under</t>
  </si>
  <si>
    <t>New England Patriots</t>
  </si>
  <si>
    <t>Kansas City Chiefs</t>
  </si>
  <si>
    <t>Los Angeles Rams</t>
  </si>
  <si>
    <t>New Orleans Saints</t>
  </si>
  <si>
    <t>Los Angeles Chargers</t>
  </si>
  <si>
    <t>Chicago Bears</t>
  </si>
  <si>
    <t>Indianapolis Colts</t>
  </si>
  <si>
    <t>Philadelphia Eagles</t>
  </si>
  <si>
    <t>Cleveland Browns</t>
  </si>
  <si>
    <t>Green Bay Packers</t>
  </si>
  <si>
    <t>Pittsburgh Steelers</t>
  </si>
  <si>
    <t>Minnesota Vikings</t>
  </si>
  <si>
    <t>Dallas Cowboys</t>
  </si>
  <si>
    <t>Atlanta Falcons</t>
  </si>
  <si>
    <t>Baltimore Ravens</t>
  </si>
  <si>
    <t>Seattle Seahawks</t>
  </si>
  <si>
    <t>Houston Texans</t>
  </si>
  <si>
    <t>Tennessee Titans</t>
  </si>
  <si>
    <t>San Francisco 49ers</t>
  </si>
  <si>
    <t>Jacksonville Jaguars</t>
  </si>
  <si>
    <t>Carolina Panthers</t>
  </si>
  <si>
    <t>Denver Broncos</t>
  </si>
  <si>
    <t>New York Jets</t>
  </si>
  <si>
    <t>Detroit Lions</t>
  </si>
  <si>
    <t>Cincinnati Bengals</t>
  </si>
  <si>
    <t>Buffalo Bills</t>
  </si>
  <si>
    <t>Tampa Bay Buccaneers</t>
  </si>
  <si>
    <t>New York Giants</t>
  </si>
  <si>
    <t>Oakland Raiders</t>
  </si>
  <si>
    <t>Washington Redskins</t>
  </si>
  <si>
    <t>Arizona Cardinals</t>
  </si>
  <si>
    <t>Miami Dolphins</t>
  </si>
  <si>
    <t>panthers</t>
  </si>
  <si>
    <t>Cards</t>
  </si>
  <si>
    <t>Falcons Division</t>
  </si>
  <si>
    <t>Saints Under</t>
  </si>
  <si>
    <t>Bucs Over</t>
  </si>
  <si>
    <t>Falcons Over</t>
  </si>
  <si>
    <t>Steelers Division</t>
  </si>
  <si>
    <t>Steelers Over</t>
  </si>
  <si>
    <t>Cleveland Under</t>
  </si>
  <si>
    <t>Baker Mayfield</t>
  </si>
  <si>
    <t>MVP</t>
  </si>
  <si>
    <t>Drew Brees</t>
  </si>
  <si>
    <t>Aaron Rodgers</t>
  </si>
  <si>
    <t>Tom Brady</t>
  </si>
  <si>
    <t>Matt Ryan</t>
  </si>
  <si>
    <t>Odds</t>
  </si>
  <si>
    <t>Return</t>
  </si>
  <si>
    <t>Net</t>
  </si>
  <si>
    <t>ROI</t>
  </si>
  <si>
    <t>Bet</t>
  </si>
  <si>
    <t>Baker MVP</t>
  </si>
  <si>
    <t>Brees MVP</t>
  </si>
  <si>
    <t>Offense Rank</t>
  </si>
  <si>
    <t>Defense Rank</t>
  </si>
  <si>
    <t>Superbowl win</t>
  </si>
  <si>
    <t>Teams</t>
  </si>
  <si>
    <t>DIFF</t>
  </si>
  <si>
    <t>Cleveland BrownsCleveland Browns</t>
  </si>
  <si>
    <t>Washington RedskinsWashington Redskins</t>
  </si>
  <si>
    <t>Miami DolphinsMiami Dolphins</t>
  </si>
  <si>
    <t>Green Bay PackersGreen Bay Packers</t>
  </si>
  <si>
    <t>Denver BroncosDenver Broncos</t>
  </si>
  <si>
    <t>Detroit LionsDetroit Lions</t>
  </si>
  <si>
    <t>Cincinnati BengalsCincinnati Bengals</t>
  </si>
  <si>
    <t>New York GiantsNew York Giants</t>
  </si>
  <si>
    <t>Tampa Bay BuccaneersTampa Bay Buccaneers</t>
  </si>
  <si>
    <t>San Francisco 49ersSan Francisco 49ers</t>
  </si>
  <si>
    <t>New York JetsNew York Jets</t>
  </si>
  <si>
    <t>Oakland RaidersOakland Raiders</t>
  </si>
  <si>
    <t>Arizona CardinalsArizona Cardinals</t>
  </si>
  <si>
    <t>Wins</t>
  </si>
  <si>
    <t>Losses</t>
  </si>
  <si>
    <t>Ties</t>
  </si>
  <si>
    <t>WAS</t>
  </si>
  <si>
    <t>** --New Orleans Saints</t>
  </si>
  <si>
    <t>* --Los Angeles Rams</t>
  </si>
  <si>
    <t>z --Chicago Bears</t>
  </si>
  <si>
    <t>y --Los Angeles Chargers</t>
  </si>
  <si>
    <t>** --Kansas City Chiefs</t>
  </si>
  <si>
    <t>z --Houston Texans</t>
  </si>
  <si>
    <t>* --New England Patriots</t>
  </si>
  <si>
    <t>z --Baltimore Ravens</t>
  </si>
  <si>
    <t>z --Dallas Cowboys</t>
  </si>
  <si>
    <t>y --Seattle Seahawks</t>
  </si>
  <si>
    <t>y --Indianapolis Colts</t>
  </si>
  <si>
    <t>y --Philadelphia Eagles</t>
  </si>
  <si>
    <t>Column1</t>
  </si>
  <si>
    <t>Weighted Average</t>
  </si>
  <si>
    <t>Yes</t>
  </si>
  <si>
    <t>No</t>
  </si>
  <si>
    <t>Championship App</t>
  </si>
  <si>
    <t>Superbowl App</t>
  </si>
  <si>
    <t>Divisional App</t>
  </si>
  <si>
    <t>** --New England PatriotsNew England Patriots</t>
  </si>
  <si>
    <t>** --Philadelphia EaglesPhiladelphia Eagles</t>
  </si>
  <si>
    <t>* --Pittsburgh SteelersPittsburgh Steelers</t>
  </si>
  <si>
    <t>* --Minnesota VikingsMinnesota Vikings</t>
  </si>
  <si>
    <t>z --Los Angeles RamsLos Angeles Rams</t>
  </si>
  <si>
    <t>z --New Orleans SaintsNew Orleans Saints</t>
  </si>
  <si>
    <t>x --Carolina PanthersCarolina Panthers</t>
  </si>
  <si>
    <t>z --Jacksonville JaguarsJacksonville Jaguars</t>
  </si>
  <si>
    <t>z --Kansas City ChiefsKansas City Chiefs</t>
  </si>
  <si>
    <t>x --Atlanta FalconsAtlanta Falcons</t>
  </si>
  <si>
    <t>x --Tennessee TitansTennessee Titans</t>
  </si>
  <si>
    <t>x --Buffalo BillsBuffalo Bills</t>
  </si>
  <si>
    <t>Baltimore RavensBaltimore Ravens</t>
  </si>
  <si>
    <t>Los Angeles ChargersLos Angeles Chargers</t>
  </si>
  <si>
    <t>Seattle SeahawksSeattle Seahawks</t>
  </si>
  <si>
    <t>Dallas CowboysDallas Cowboys</t>
  </si>
  <si>
    <t>Chicago BearsChicago Bears</t>
  </si>
  <si>
    <t>Indianapolis ColtsIndianapolis Colts</t>
  </si>
  <si>
    <t>Houston TexansHouston Texans</t>
  </si>
  <si>
    <t>SD</t>
  </si>
  <si>
    <t>JAC</t>
  </si>
  <si>
    <t>LARM</t>
  </si>
  <si>
    <t>** --NENew England Patriots</t>
  </si>
  <si>
    <t>** --DALDallas Cowboys</t>
  </si>
  <si>
    <t>y --OAKOakland Raiders</t>
  </si>
  <si>
    <t>* --KCKansas City Chiefs</t>
  </si>
  <si>
    <t>z --PITPittsburgh Steelers</t>
  </si>
  <si>
    <t>y --NYGNew York Giants</t>
  </si>
  <si>
    <t>* --ATLAtlanta Falcons</t>
  </si>
  <si>
    <t>z --SEASeattle Seahawks</t>
  </si>
  <si>
    <t>z --GBGreen Bay Packers</t>
  </si>
  <si>
    <t>y --MIAMiami Dolphins</t>
  </si>
  <si>
    <t>z --HOUHouston Texans</t>
  </si>
  <si>
    <t>y --DETDetroit Lions</t>
  </si>
  <si>
    <t>TENTennessee Titans</t>
  </si>
  <si>
    <t>TBTampa Bay Buccaneers</t>
  </si>
  <si>
    <t>DENDenver Broncos</t>
  </si>
  <si>
    <t>WSHWashington Redskins</t>
  </si>
  <si>
    <t>BALBaltimore Ravens</t>
  </si>
  <si>
    <t>MINMinnesota Vikings</t>
  </si>
  <si>
    <t>INDIndianapolis Colts</t>
  </si>
  <si>
    <t>ARIArizona Cardinals</t>
  </si>
  <si>
    <t>BUFBuffalo Bills</t>
  </si>
  <si>
    <t>NONew Orleans Saints</t>
  </si>
  <si>
    <t>PHIPhiladelphia Eagles</t>
  </si>
  <si>
    <t>CINCincinnati Bengals</t>
  </si>
  <si>
    <t>CARCarolina Panthers</t>
  </si>
  <si>
    <t>NYJNew York Jets</t>
  </si>
  <si>
    <t>SDSan Diego Chargers</t>
  </si>
  <si>
    <t>LARLos Angeles Rams</t>
  </si>
  <si>
    <t>CHIChicago Bears</t>
  </si>
  <si>
    <t>JAXJacksonville Jaguars</t>
  </si>
  <si>
    <t>SFSan Francisco 49ers</t>
  </si>
  <si>
    <t>CLECleveland Browns</t>
  </si>
  <si>
    <t>Offense</t>
  </si>
  <si>
    <t xml:space="preserve">Defense </t>
  </si>
  <si>
    <t>SUMMARY OUTPUT</t>
  </si>
  <si>
    <t>Regression Statistics</t>
  </si>
  <si>
    <t>Multiple R</t>
  </si>
  <si>
    <t>R Square</t>
  </si>
  <si>
    <t>Adjusted R Square</t>
  </si>
  <si>
    <t>Standard Error</t>
  </si>
  <si>
    <t>Observations</t>
  </si>
  <si>
    <t>ANOVA</t>
  </si>
  <si>
    <t>Residual</t>
  </si>
  <si>
    <t>Total</t>
  </si>
  <si>
    <t>Intercept</t>
  </si>
  <si>
    <t>df</t>
  </si>
  <si>
    <t>SS</t>
  </si>
  <si>
    <t>MS</t>
  </si>
  <si>
    <t>F</t>
  </si>
  <si>
    <t>Significance F</t>
  </si>
  <si>
    <t>Coefficients</t>
  </si>
  <si>
    <t>t Stat</t>
  </si>
  <si>
    <t>P-value</t>
  </si>
  <si>
    <t>Lower 95%</t>
  </si>
  <si>
    <t>Upper 95%</t>
  </si>
  <si>
    <t>Lower 95.0%</t>
  </si>
  <si>
    <t>Upper 95.0%</t>
  </si>
  <si>
    <t>Winner/tie</t>
  </si>
  <si>
    <t>Loser/tie</t>
  </si>
  <si>
    <t>PtsW</t>
  </si>
  <si>
    <t>PtsL</t>
  </si>
  <si>
    <t>Close Game</t>
  </si>
  <si>
    <t>Close Games</t>
  </si>
  <si>
    <t>Games Won</t>
  </si>
  <si>
    <t>Games lost</t>
  </si>
  <si>
    <t>2018 games won</t>
  </si>
  <si>
    <t>Adjusted 2018</t>
  </si>
  <si>
    <t>PDIF</t>
  </si>
  <si>
    <t>2017</t>
  </si>
  <si>
    <t>2016</t>
  </si>
  <si>
    <t>Philadelphia</t>
  </si>
  <si>
    <t>New England</t>
  </si>
  <si>
    <t>LA Rams</t>
  </si>
  <si>
    <t>New Orleans</t>
  </si>
  <si>
    <t>Pittsburgh</t>
  </si>
  <si>
    <t>Jacksonville</t>
  </si>
  <si>
    <t>Kansas City</t>
  </si>
  <si>
    <t>Detroit</t>
  </si>
  <si>
    <t>Baltimore</t>
  </si>
  <si>
    <t>Minnesota</t>
  </si>
  <si>
    <t>Carolina</t>
  </si>
  <si>
    <t>Seattle</t>
  </si>
  <si>
    <t>LA Chargers</t>
  </si>
  <si>
    <t>Dallas</t>
  </si>
  <si>
    <t>Atlanta</t>
  </si>
  <si>
    <t>Washington</t>
  </si>
  <si>
    <t>Houston</t>
  </si>
  <si>
    <t>Tampa Bay</t>
  </si>
  <si>
    <t>San Francisco</t>
  </si>
  <si>
    <t>Tennessee</t>
  </si>
  <si>
    <t>Green Bay</t>
  </si>
  <si>
    <t>Oakland</t>
  </si>
  <si>
    <t>NY Jets</t>
  </si>
  <si>
    <t>Arizona</t>
  </si>
  <si>
    <t>Cincinnati</t>
  </si>
  <si>
    <t>Denver</t>
  </si>
  <si>
    <t>Buffalo</t>
  </si>
  <si>
    <t>Miami</t>
  </si>
  <si>
    <t>Chicago</t>
  </si>
  <si>
    <t>Indianapolis</t>
  </si>
  <si>
    <t>NY Giants</t>
  </si>
  <si>
    <t>Diff</t>
  </si>
  <si>
    <t>2018 Diff</t>
  </si>
  <si>
    <t>2017 Diff</t>
  </si>
  <si>
    <t>2019 Diff</t>
  </si>
  <si>
    <t>Expected wins</t>
  </si>
  <si>
    <t>2018</t>
  </si>
  <si>
    <t>NFL Team Average Scoring Margin</t>
  </si>
  <si>
    <t>NFL Team Yards per Point</t>
  </si>
  <si>
    <t>NFL Team Points per Play</t>
  </si>
  <si>
    <t>NFL Team Points per Play Margin</t>
  </si>
  <si>
    <t>NFL Team Yards per Point Margin</t>
  </si>
  <si>
    <t>NFL Team Time of Possession Percentage (Net of OT)</t>
  </si>
  <si>
    <t>NFL Team First Downs per Play</t>
  </si>
  <si>
    <t>NFL Team Yards per Game</t>
  </si>
  <si>
    <t>NFL Team Yards per Pass Attempt</t>
  </si>
  <si>
    <t>NFL Team Yards per Completion</t>
  </si>
  <si>
    <t>NFL Team Passing First Downs per Game</t>
  </si>
  <si>
    <t>NFL Team Passing First Down Percentage</t>
  </si>
  <si>
    <t>NFL Team Passing Play Percentage</t>
  </si>
  <si>
    <t>NFL Team Passing Yards Percentage</t>
  </si>
  <si>
    <t>Rank</t>
  </si>
  <si>
    <t>Avg Scoring Margin</t>
  </si>
  <si>
    <t>Y per Point</t>
  </si>
  <si>
    <t>Points per Play</t>
  </si>
  <si>
    <t>PpP Margin</t>
  </si>
  <si>
    <t>Y per Point Margin</t>
  </si>
  <si>
    <t>Time of Poss. %</t>
  </si>
  <si>
    <t>1st per Play</t>
  </si>
  <si>
    <t>YPG</t>
  </si>
  <si>
    <t>YPA</t>
  </si>
  <si>
    <t>YPC</t>
  </si>
  <si>
    <t>1st per Game</t>
  </si>
  <si>
    <t>Passing 1st %</t>
  </si>
  <si>
    <t>Passing Play %</t>
  </si>
  <si>
    <t>Passing Yd %</t>
  </si>
  <si>
    <t>2018 Change</t>
  </si>
  <si>
    <t>2018 Total</t>
  </si>
  <si>
    <t>City</t>
  </si>
  <si>
    <t>Average Rev 1</t>
  </si>
  <si>
    <t>Jacoby Brissett</t>
  </si>
  <si>
    <t>DeShone Kizer</t>
  </si>
  <si>
    <t>Tyrod Taylor</t>
  </si>
  <si>
    <t>Josh McCown</t>
  </si>
  <si>
    <t>Lamar Jackson</t>
  </si>
  <si>
    <t>Nick Foles</t>
  </si>
  <si>
    <t>Ryan Fitzpatrick</t>
  </si>
  <si>
    <t>Ryan Tannehill</t>
  </si>
  <si>
    <t>Josh Allen</t>
  </si>
  <si>
    <t>Alex Smith</t>
  </si>
  <si>
    <t>Marcus Mariota</t>
  </si>
  <si>
    <t>Andy Dalton</t>
  </si>
  <si>
    <t>Joe Flacco</t>
  </si>
  <si>
    <t>Jameis Winston</t>
  </si>
  <si>
    <t>Josh Rosen</t>
  </si>
  <si>
    <t>Carson Wentz</t>
  </si>
  <si>
    <t>Blake Bortles</t>
  </si>
  <si>
    <t>Sam Darnold</t>
  </si>
  <si>
    <t>Russell Wilson</t>
  </si>
  <si>
    <t>Mitchell Trubisky</t>
  </si>
  <si>
    <t>Cam Newton</t>
  </si>
  <si>
    <t>Deshaun Watson</t>
  </si>
  <si>
    <t>Philip Rivers</t>
  </si>
  <si>
    <t>Dak Prescott</t>
  </si>
  <si>
    <t>Derek Carr</t>
  </si>
  <si>
    <t>Matthew Stafford</t>
  </si>
  <si>
    <t>Jared Goff</t>
  </si>
  <si>
    <t>Eli Manning</t>
  </si>
  <si>
    <t>Patrick Mahomes</t>
  </si>
  <si>
    <t>Case Keenum</t>
  </si>
  <si>
    <t>Kirk Cousins</t>
  </si>
  <si>
    <t>Andrew Luck</t>
  </si>
  <si>
    <t>Ben Roethlisberger</t>
  </si>
  <si>
    <t>sacks</t>
  </si>
  <si>
    <t>grades_hands_fumble</t>
  </si>
  <si>
    <t>grades_run</t>
  </si>
  <si>
    <t>grades_pass</t>
  </si>
  <si>
    <t>grades_offense</t>
  </si>
  <si>
    <t>player_game_count</t>
  </si>
  <si>
    <t>player</t>
  </si>
  <si>
    <t>PLAYER</t>
  </si>
  <si>
    <t>PTS ADDED</t>
  </si>
  <si>
    <t>TOTAL EPA</t>
  </si>
  <si>
    <t>Pts/Grade</t>
  </si>
  <si>
    <t>EPA/Grade</t>
  </si>
  <si>
    <t>Brett Hundley</t>
  </si>
  <si>
    <t>Trevor Siemian</t>
  </si>
  <si>
    <t>Jay Cutler</t>
  </si>
  <si>
    <t>2018-2017 Difference</t>
  </si>
  <si>
    <t>Points Per Play</t>
  </si>
  <si>
    <t>Jimmy Garropolo</t>
  </si>
  <si>
    <t>Alt. QB</t>
  </si>
  <si>
    <t>Daniel Jones</t>
  </si>
  <si>
    <t>Kyler Murray</t>
  </si>
  <si>
    <t>Points pPlay</t>
  </si>
  <si>
    <t>PpP*Grade/100</t>
  </si>
  <si>
    <t>Pts above</t>
  </si>
  <si>
    <t>EPA Above</t>
  </si>
  <si>
    <t>PPP Above</t>
  </si>
  <si>
    <t>Ptsabove/Grade</t>
  </si>
  <si>
    <t>PpPabove*Grade/100</t>
  </si>
  <si>
    <t>EPAabove/Grade</t>
  </si>
  <si>
    <t>Average2</t>
  </si>
  <si>
    <t>Rank From Average</t>
  </si>
  <si>
    <t>2018 QB</t>
  </si>
  <si>
    <t>2019 QB/Alt</t>
  </si>
  <si>
    <t>Actual Values</t>
  </si>
  <si>
    <t>Predictions made before week 1</t>
  </si>
  <si>
    <t>Subtotal</t>
  </si>
  <si>
    <t>AFC</t>
  </si>
  <si>
    <t xml:space="preserve">AFC  </t>
  </si>
  <si>
    <t>North</t>
  </si>
  <si>
    <t>East</t>
  </si>
  <si>
    <t>South</t>
  </si>
  <si>
    <t>West</t>
  </si>
  <si>
    <t xml:space="preserve">NFC  </t>
  </si>
  <si>
    <t>NFC</t>
  </si>
  <si>
    <t>Wildcard</t>
  </si>
  <si>
    <t>Divisonal</t>
  </si>
  <si>
    <t>Championship</t>
  </si>
  <si>
    <t>Superbowl</t>
  </si>
  <si>
    <t>Estimated</t>
  </si>
  <si>
    <t>Calculated wins</t>
  </si>
  <si>
    <t>Version 1</t>
  </si>
  <si>
    <t>Version 2</t>
  </si>
  <si>
    <t>Efficiency</t>
  </si>
  <si>
    <t>QBs</t>
  </si>
  <si>
    <t>Wins2</t>
  </si>
  <si>
    <t>Before antonio brown release</t>
  </si>
  <si>
    <t>Year</t>
  </si>
  <si>
    <t>Divisional</t>
  </si>
  <si>
    <t>Defense</t>
  </si>
  <si>
    <t>Column2</t>
  </si>
  <si>
    <t>Offense2</t>
  </si>
  <si>
    <t>Defense3</t>
  </si>
  <si>
    <t>Offense4</t>
  </si>
  <si>
    <t>Defense5</t>
  </si>
  <si>
    <t>Offense6</t>
  </si>
  <si>
    <t>Defense7</t>
  </si>
  <si>
    <t>W</t>
  </si>
  <si>
    <t>L</t>
  </si>
  <si>
    <t>T</t>
  </si>
  <si>
    <t>** --CARCarolina Panthers</t>
  </si>
  <si>
    <t>* --ARIArizona Cardinals</t>
  </si>
  <si>
    <t>** --DENDenver Broncos</t>
  </si>
  <si>
    <t>* --NENew England Patriots</t>
  </si>
  <si>
    <t>z --CINCincinnati Bengals</t>
  </si>
  <si>
    <t>z --MINMinnesota Vikings</t>
  </si>
  <si>
    <t>y --KCKansas City Chiefs</t>
  </si>
  <si>
    <t>y --GBGreen Bay Packers</t>
  </si>
  <si>
    <t>y --SEASeattle Seahawks</t>
  </si>
  <si>
    <t>y --PITPittsburgh Steelers</t>
  </si>
  <si>
    <t>z --WSHWashington Redskins</t>
  </si>
  <si>
    <t>ATLAtlanta Falcons</t>
  </si>
  <si>
    <t>STLSt. Louis Rams</t>
  </si>
  <si>
    <t>DETDetroit Lions</t>
  </si>
  <si>
    <t>OAKOakland Raiders</t>
  </si>
  <si>
    <t>MIAMiami Dolphins</t>
  </si>
  <si>
    <t>NYGNew York Giants</t>
  </si>
  <si>
    <t>DALDallas Cowboys</t>
  </si>
  <si>
    <t>STL</t>
  </si>
  <si>
    <t>DVOA Football Outsiders</t>
  </si>
  <si>
    <t>4</t>
  </si>
  <si>
    <t>28</t>
  </si>
  <si>
    <t>22</t>
  </si>
  <si>
    <t>8</t>
  </si>
  <si>
    <t>6</t>
  </si>
  <si>
    <t>9</t>
  </si>
  <si>
    <t>7</t>
  </si>
  <si>
    <t>27</t>
  </si>
  <si>
    <t>30</t>
  </si>
  <si>
    <t>18</t>
  </si>
  <si>
    <t>11</t>
  </si>
  <si>
    <t>21</t>
  </si>
  <si>
    <t>24</t>
  </si>
  <si>
    <t>32</t>
  </si>
  <si>
    <t>23</t>
  </si>
  <si>
    <t>19</t>
  </si>
  <si>
    <t>15</t>
  </si>
  <si>
    <t>10</t>
  </si>
  <si>
    <t>5</t>
  </si>
  <si>
    <t>16</t>
  </si>
  <si>
    <t>14</t>
  </si>
  <si>
    <t>20</t>
  </si>
  <si>
    <t>25</t>
  </si>
  <si>
    <t>2</t>
  </si>
  <si>
    <t>17</t>
  </si>
  <si>
    <t>1</t>
  </si>
  <si>
    <t>26</t>
  </si>
  <si>
    <t>29</t>
  </si>
  <si>
    <t>12</t>
  </si>
  <si>
    <t>31</t>
  </si>
  <si>
    <t>13</t>
  </si>
  <si>
    <t>** --SEASeattle Seahawks</t>
  </si>
  <si>
    <t>* --GBGreen Bay Packers</t>
  </si>
  <si>
    <t>* --DENDenver Broncos</t>
  </si>
  <si>
    <t>z --DALDallas Cowboys</t>
  </si>
  <si>
    <t>z --INDIndianapolis Colts</t>
  </si>
  <si>
    <t>y --ARIArizona Cardinals</t>
  </si>
  <si>
    <t>y --CINCincinnati Bengals</t>
  </si>
  <si>
    <t>y --BALBaltimore Ravens</t>
  </si>
  <si>
    <t>KCKansas City Chiefs</t>
  </si>
  <si>
    <t>HOUHouston Texans</t>
  </si>
  <si>
    <t>z --CARCarolina Panthers</t>
  </si>
  <si>
    <t>* --SEASeattle Seahawks</t>
  </si>
  <si>
    <t>y --SFSan Francisco 49ers</t>
  </si>
  <si>
    <t>z --NENew England Patriots</t>
  </si>
  <si>
    <t>y --NONew Orleans Saints</t>
  </si>
  <si>
    <t>z --PHIPhiladelphia Eagles</t>
  </si>
  <si>
    <t>y --SDSan Diego Chargers</t>
  </si>
  <si>
    <t>PITPittsburgh Steelers</t>
  </si>
  <si>
    <t>z --SFSan Francisco 49ers</t>
  </si>
  <si>
    <t>y --INDIndianapolis Colts</t>
  </si>
  <si>
    <t>z --BALBaltimore Ravens</t>
  </si>
  <si>
    <t>y --MINMinnesota Vikings</t>
  </si>
  <si>
    <t>SB Win</t>
  </si>
  <si>
    <t>Defense8</t>
  </si>
  <si>
    <t>Offense7</t>
  </si>
  <si>
    <t>Week 1 Points Scored</t>
  </si>
  <si>
    <t>Average Point Differential</t>
  </si>
  <si>
    <t>First downs per Game</t>
  </si>
  <si>
    <t>Third Downs per Game</t>
  </si>
  <si>
    <t>Third down conversion %</t>
  </si>
  <si>
    <t>Fourth Down Conversion</t>
  </si>
  <si>
    <t>Receivning Yards \</t>
  </si>
  <si>
    <t>Player</t>
  </si>
  <si>
    <t>Yds</t>
  </si>
  <si>
    <t>Years</t>
  </si>
  <si>
    <t>Jerry Rice+</t>
  </si>
  <si>
    <t>1985-2004</t>
  </si>
  <si>
    <t>Larry Fitzgerald</t>
  </si>
  <si>
    <t>2004-2019</t>
  </si>
  <si>
    <t>Terrell Owens+</t>
  </si>
  <si>
    <t>1996-2010</t>
  </si>
  <si>
    <t>Randy Moss+</t>
  </si>
  <si>
    <t>1998-2012</t>
  </si>
  <si>
    <t>Isaac Bruce</t>
  </si>
  <si>
    <t>1994-2009</t>
  </si>
  <si>
    <t>Tony Gonzalez+</t>
  </si>
  <si>
    <t>1997-2013</t>
  </si>
  <si>
    <t>Tim Brown+</t>
  </si>
  <si>
    <t>1988-2004</t>
  </si>
  <si>
    <t>Steve Smith</t>
  </si>
  <si>
    <t>2001-2016</t>
  </si>
  <si>
    <t>Marvin Harrison+</t>
  </si>
  <si>
    <t>1996-2008</t>
  </si>
  <si>
    <t>Reggie Wayne</t>
  </si>
  <si>
    <t>2001-2014</t>
  </si>
  <si>
    <t>Andre Johnson</t>
  </si>
  <si>
    <t>2003-2016</t>
  </si>
  <si>
    <t>James Lofton+</t>
  </si>
  <si>
    <t>1978-1993</t>
  </si>
  <si>
    <t>Cris Carter+</t>
  </si>
  <si>
    <t>1987-2002</t>
  </si>
  <si>
    <t>Anquan Boldin</t>
  </si>
  <si>
    <t>Henry Ellard</t>
  </si>
  <si>
    <t>1983-1998</t>
  </si>
  <si>
    <t>Torry Holt</t>
  </si>
  <si>
    <t>1999-2009</t>
  </si>
  <si>
    <t>Andre Reed+</t>
  </si>
  <si>
    <t>1985-2000</t>
  </si>
  <si>
    <t>Steve Largent+</t>
  </si>
  <si>
    <t>1976-1989</t>
  </si>
  <si>
    <t>Irving Fryar</t>
  </si>
  <si>
    <t>1984-2000</t>
  </si>
  <si>
    <t>Art Monk+</t>
  </si>
  <si>
    <t>1980-1995</t>
  </si>
  <si>
    <t>Jason Witten</t>
  </si>
  <si>
    <t>2003-2019</t>
  </si>
  <si>
    <t>Brandon Marshall</t>
  </si>
  <si>
    <t>2006-2018</t>
  </si>
  <si>
    <t>Jimmy Smith</t>
  </si>
  <si>
    <t>1992-2005</t>
  </si>
  <si>
    <t>Charlie Joiner+</t>
  </si>
  <si>
    <t>1969-1986</t>
  </si>
  <si>
    <t>Hines Ward</t>
  </si>
  <si>
    <t>1998-2011</t>
  </si>
  <si>
    <t>Derrick Mason</t>
  </si>
  <si>
    <t>1997-2011</t>
  </si>
  <si>
    <t>Michael Irvin+</t>
  </si>
  <si>
    <t>1988-1999</t>
  </si>
  <si>
    <t>Antonio Gates</t>
  </si>
  <si>
    <t>2003-2018</t>
  </si>
  <si>
    <t>Don Maynard+</t>
  </si>
  <si>
    <t>1958-1973</t>
  </si>
  <si>
    <t>Calvin Johnson</t>
  </si>
  <si>
    <t>2007-2015</t>
  </si>
  <si>
    <t>Muhsin Muhammad</t>
  </si>
  <si>
    <t>1996-2009</t>
  </si>
  <si>
    <t>Rod Smith</t>
  </si>
  <si>
    <t>1995-2006</t>
  </si>
  <si>
    <t>Keenan McCardell</t>
  </si>
  <si>
    <t>1992-2007</t>
  </si>
  <si>
    <t>Antonio Brown</t>
  </si>
  <si>
    <t>2010-2019</t>
  </si>
  <si>
    <t>Chad Johnson</t>
  </si>
  <si>
    <t>2001-2011</t>
  </si>
  <si>
    <t>Joey Galloway</t>
  </si>
  <si>
    <t>1995-2010</t>
  </si>
  <si>
    <t>Julio Jones</t>
  </si>
  <si>
    <t>2011-2019</t>
  </si>
  <si>
    <t>Roddy White</t>
  </si>
  <si>
    <t>2005-2015</t>
  </si>
  <si>
    <t>Gary Clark</t>
  </si>
  <si>
    <t>1985-1995</t>
  </si>
  <si>
    <t>Stanley Morgan</t>
  </si>
  <si>
    <t>1977-1990</t>
  </si>
  <si>
    <t>Keyshawn Johnson</t>
  </si>
  <si>
    <t>1996-2006</t>
  </si>
  <si>
    <t>DeSean Jackson</t>
  </si>
  <si>
    <t>2008-2019</t>
  </si>
  <si>
    <t>Harold Jackson</t>
  </si>
  <si>
    <t>1968-1983</t>
  </si>
  <si>
    <t>Santana Moss</t>
  </si>
  <si>
    <t>Lance Alworth+</t>
  </si>
  <si>
    <t>1962-1972</t>
  </si>
  <si>
    <t>Andre Rison</t>
  </si>
  <si>
    <t>1989-2000</t>
  </si>
  <si>
    <t>Donald Driver</t>
  </si>
  <si>
    <t>1999-2012</t>
  </si>
  <si>
    <t>Shannon Sharpe+</t>
  </si>
  <si>
    <t>1990-2003</t>
  </si>
  <si>
    <t>Eric Moulds</t>
  </si>
  <si>
    <t>1996-2007</t>
  </si>
  <si>
    <t>Wes Welker</t>
  </si>
  <si>
    <t>2004-2015</t>
  </si>
  <si>
    <t>Drew Hill</t>
  </si>
  <si>
    <t>1979-1993</t>
  </si>
  <si>
    <t>Marques Colston</t>
  </si>
  <si>
    <t>2006-2015</t>
  </si>
  <si>
    <t>Amani Toomer</t>
  </si>
  <si>
    <t>Rob Moore</t>
  </si>
  <si>
    <t>1990-1999</t>
  </si>
  <si>
    <t>Demaryius Thomas</t>
  </si>
  <si>
    <t>Raymond Berry+</t>
  </si>
  <si>
    <t>1955-1967</t>
  </si>
  <si>
    <t>Herman Moore</t>
  </si>
  <si>
    <t>1991-2002</t>
  </si>
  <si>
    <t>Anthony Miller</t>
  </si>
  <si>
    <t>1988-1997</t>
  </si>
  <si>
    <t>Charley Taylor+</t>
  </si>
  <si>
    <t>1964-1977</t>
  </si>
  <si>
    <t>Vincent Jackson</t>
  </si>
  <si>
    <t>2005-2016</t>
  </si>
  <si>
    <t>Tony Martin</t>
  </si>
  <si>
    <t>1990-2001</t>
  </si>
  <si>
    <t>Harold Carmichael</t>
  </si>
  <si>
    <t>1971-1984</t>
  </si>
  <si>
    <t>Fred Biletnikoff+</t>
  </si>
  <si>
    <t>1965-1978</t>
  </si>
  <si>
    <t>Mark Clayton</t>
  </si>
  <si>
    <t>1983-1993</t>
  </si>
  <si>
    <t>Wes Chandler</t>
  </si>
  <si>
    <t>1978-1988</t>
  </si>
  <si>
    <t>Roy Green</t>
  </si>
  <si>
    <t>1979-1992</t>
  </si>
  <si>
    <t>A.J. Green</t>
  </si>
  <si>
    <t>2011-2018</t>
  </si>
  <si>
    <t>Ricky Proehl</t>
  </si>
  <si>
    <t>1990-2006</t>
  </si>
  <si>
    <t>Mark Duper</t>
  </si>
  <si>
    <t>1982-1992</t>
  </si>
  <si>
    <t>Terry Glenn</t>
  </si>
  <si>
    <t>Terance Mathis</t>
  </si>
  <si>
    <t>1990-2002</t>
  </si>
  <si>
    <t>Mark Carrier</t>
  </si>
  <si>
    <t>1987-1998</t>
  </si>
  <si>
    <t>Joe Horn</t>
  </si>
  <si>
    <t>John Stallworth+</t>
  </si>
  <si>
    <t>1974-1987</t>
  </si>
  <si>
    <t>Johnnie Morton</t>
  </si>
  <si>
    <t>1994-2005</t>
  </si>
  <si>
    <t>Cliff Branch</t>
  </si>
  <si>
    <t>1972-1985</t>
  </si>
  <si>
    <t>Laveranues Coles</t>
  </si>
  <si>
    <t>2000-2009</t>
  </si>
  <si>
    <t>Jordy Nelson</t>
  </si>
  <si>
    <t>2008-2018</t>
  </si>
  <si>
    <t>Paul Warfield+</t>
  </si>
  <si>
    <t>Plaxico Burress</t>
  </si>
  <si>
    <t>2000-2012</t>
  </si>
  <si>
    <t>Billy Howton</t>
  </si>
  <si>
    <t>1952-1963</t>
  </si>
  <si>
    <t>Tommy McDonald+</t>
  </si>
  <si>
    <t>1957-1968</t>
  </si>
  <si>
    <t>Eddie Kennison</t>
  </si>
  <si>
    <t>Wesley Walker</t>
  </si>
  <si>
    <t>1977-1989</t>
  </si>
  <si>
    <t>Greg Jennings</t>
  </si>
  <si>
    <t>Carroll Dale</t>
  </si>
  <si>
    <t>1960-1973</t>
  </si>
  <si>
    <t>Curtis Conway</t>
  </si>
  <si>
    <t>1993-2004</t>
  </si>
  <si>
    <t>T.Y. Hilton</t>
  </si>
  <si>
    <t>2012-2019</t>
  </si>
  <si>
    <t>Ernest Givins</t>
  </si>
  <si>
    <t>1986-1995</t>
  </si>
  <si>
    <t>Jeff Graham</t>
  </si>
  <si>
    <t>1991-2001</t>
  </si>
  <si>
    <t>Eric Martin</t>
  </si>
  <si>
    <t>1985-1994</t>
  </si>
  <si>
    <t>Sterling Sharpe</t>
  </si>
  <si>
    <t>1988-1994</t>
  </si>
  <si>
    <t>Webster Slaughter</t>
  </si>
  <si>
    <t>1986-1998</t>
  </si>
  <si>
    <t>Haven Moses</t>
  </si>
  <si>
    <t>1968-1981</t>
  </si>
  <si>
    <t>Mike Wallace</t>
  </si>
  <si>
    <t>2009-2018</t>
  </si>
  <si>
    <t>Art Powell</t>
  </si>
  <si>
    <t>1959-1968</t>
  </si>
  <si>
    <t>Bill Brooks</t>
  </si>
  <si>
    <t>1986-1996</t>
  </si>
  <si>
    <t>Greg Olsen</t>
  </si>
  <si>
    <t>2007-2019</t>
  </si>
  <si>
    <t>Don Hutson+</t>
  </si>
  <si>
    <t>1935-1945</t>
  </si>
  <si>
    <t>Tony Hill</t>
  </si>
  <si>
    <t>1977-1986</t>
  </si>
  <si>
    <t>Ozzie Newsome+</t>
  </si>
  <si>
    <t>1978-1990</t>
  </si>
  <si>
    <t>Bobby Mitchell+</t>
  </si>
  <si>
    <t>1958-1968</t>
  </si>
  <si>
    <t>Jackie Smith+</t>
  </si>
  <si>
    <t>1963-1978</t>
  </si>
  <si>
    <t>Jimmy Orr</t>
  </si>
  <si>
    <t>1958-1970</t>
  </si>
  <si>
    <t>Rob Gronkowski</t>
  </si>
  <si>
    <t>2010-2018</t>
  </si>
  <si>
    <t>Pierre Garcon</t>
  </si>
  <si>
    <t>Drew Pearson</t>
  </si>
  <si>
    <t>1973-1983</t>
  </si>
  <si>
    <t>Bobby Engram</t>
  </si>
  <si>
    <t>Anthony Carter</t>
  </si>
  <si>
    <t>Chris Chambers</t>
  </si>
  <si>
    <t>2001-2010</t>
  </si>
  <si>
    <t>Brian Blades</t>
  </si>
  <si>
    <t>1988-1998</t>
  </si>
  <si>
    <t>DeAndre Hopkins</t>
  </si>
  <si>
    <t>2013-2019</t>
  </si>
  <si>
    <t>Nat Moore</t>
  </si>
  <si>
    <t>1974-1986</t>
  </si>
  <si>
    <t>Roy Jefferson</t>
  </si>
  <si>
    <t>1965-1976</t>
  </si>
  <si>
    <t>Gary Garrison</t>
  </si>
  <si>
    <t>1966-1977</t>
  </si>
  <si>
    <t>Vernon Davis</t>
  </si>
  <si>
    <t>2006-2019</t>
  </si>
  <si>
    <t>Michael Crabtree</t>
  </si>
  <si>
    <t>2009-2019</t>
  </si>
  <si>
    <t>Jimmy Graham</t>
  </si>
  <si>
    <t>Dez Bryant</t>
  </si>
  <si>
    <t>2010-2017</t>
  </si>
  <si>
    <t>Ed McCaffrey</t>
  </si>
  <si>
    <t>1991-2003</t>
  </si>
  <si>
    <t>Bob Hayes+</t>
  </si>
  <si>
    <t>1965-1975</t>
  </si>
  <si>
    <t>Pete Retzlaff</t>
  </si>
  <si>
    <t>1956-1966</t>
  </si>
  <si>
    <t>Wayne Chrebet</t>
  </si>
  <si>
    <t>1995-2005</t>
  </si>
  <si>
    <t>Otis Taylor</t>
  </si>
  <si>
    <t>Boyd Dowler</t>
  </si>
  <si>
    <t>1959-1971</t>
  </si>
  <si>
    <t>Antonio Freeman</t>
  </si>
  <si>
    <t>1995-2003</t>
  </si>
  <si>
    <t>T.J. Houshmandzadeh</t>
  </si>
  <si>
    <t>Golden Tate</t>
  </si>
  <si>
    <t>Dwayne Bowe</t>
  </si>
  <si>
    <t>Emmanuel Sanders</t>
  </si>
  <si>
    <t>Lionel Taylor</t>
  </si>
  <si>
    <t>Darrell Jackson</t>
  </si>
  <si>
    <t>2000-2008</t>
  </si>
  <si>
    <t>Carl Pickens</t>
  </si>
  <si>
    <t>1992-2000</t>
  </si>
  <si>
    <t>Ken Burrough</t>
  </si>
  <si>
    <t>1970-1981</t>
  </si>
  <si>
    <t>Isaac Curtis</t>
  </si>
  <si>
    <t>1973-1984</t>
  </si>
  <si>
    <t>Reggie Rucker</t>
  </si>
  <si>
    <t>John Gilliam</t>
  </si>
  <si>
    <t>1967-1977</t>
  </si>
  <si>
    <t>Elroy Hirsch+</t>
  </si>
  <si>
    <t>1946-1957</t>
  </si>
  <si>
    <t>Shawn Jefferson</t>
  </si>
  <si>
    <t>Pat Tilley</t>
  </si>
  <si>
    <t>1976-1986</t>
  </si>
  <si>
    <t>Jake Reed</t>
  </si>
  <si>
    <t>J.T. Smith</t>
  </si>
  <si>
    <t>Derrick Alexander</t>
  </si>
  <si>
    <t>1994-2002</t>
  </si>
  <si>
    <t>Nate Washington</t>
  </si>
  <si>
    <t>Marshall Faulk+</t>
  </si>
  <si>
    <t>Gene Washington</t>
  </si>
  <si>
    <t>1969-1979</t>
  </si>
  <si>
    <t>Jeremy Maclin</t>
  </si>
  <si>
    <t>2009-2017</t>
  </si>
  <si>
    <t>Ahmad Rashad</t>
  </si>
  <si>
    <t>1972-1982</t>
  </si>
  <si>
    <t>Charley Hennigan</t>
  </si>
  <si>
    <t>1960-1966</t>
  </si>
  <si>
    <t>Larry Centers</t>
  </si>
  <si>
    <t>Dwight Clark</t>
  </si>
  <si>
    <t>1979-1987</t>
  </si>
  <si>
    <t>Frank Sanders</t>
  </si>
  <si>
    <t>Kellen Winslow+</t>
  </si>
  <si>
    <t>Frank Lewis</t>
  </si>
  <si>
    <t>1971-1983</t>
  </si>
  <si>
    <t>Marty Booker</t>
  </si>
  <si>
    <t>Cris Collinsworth</t>
  </si>
  <si>
    <t>1981-1988</t>
  </si>
  <si>
    <t>Deion Branch</t>
  </si>
  <si>
    <t>2002-2012</t>
  </si>
  <si>
    <t>Mel Gray</t>
  </si>
  <si>
    <t>1971-1982</t>
  </si>
  <si>
    <t>Willie Gault</t>
  </si>
  <si>
    <t>Jerricho Cotchery</t>
  </si>
  <si>
    <t>Al Toon</t>
  </si>
  <si>
    <t>1985-1992</t>
  </si>
  <si>
    <t>Brett Perriman</t>
  </si>
  <si>
    <t>Michael Haynes</t>
  </si>
  <si>
    <t>Heath Miller</t>
  </si>
  <si>
    <t>Doug Baldwin</t>
  </si>
  <si>
    <t>Henry Marshall</t>
  </si>
  <si>
    <t>1976-1987</t>
  </si>
  <si>
    <t>Dante Lavelli+</t>
  </si>
  <si>
    <t>1946-1956</t>
  </si>
  <si>
    <t>Ricky Sanders</t>
  </si>
  <si>
    <t>Del Shofner</t>
  </si>
  <si>
    <t>1957-1967</t>
  </si>
  <si>
    <t>Mike Quick</t>
  </si>
  <si>
    <t>1982-1990</t>
  </si>
  <si>
    <t>Quinn Early</t>
  </si>
  <si>
    <t>Sammy White</t>
  </si>
  <si>
    <t>1976-1985</t>
  </si>
  <si>
    <t>Ike Hilliard</t>
  </si>
  <si>
    <t>1997-2008</t>
  </si>
  <si>
    <t>Carlos Carson</t>
  </si>
  <si>
    <t>1980-1989</t>
  </si>
  <si>
    <t>Troy Brown</t>
  </si>
  <si>
    <t>1993-2007</t>
  </si>
  <si>
    <t>Max McGee</t>
  </si>
  <si>
    <t>1954-1967</t>
  </si>
  <si>
    <t>Stephone Paige</t>
  </si>
  <si>
    <t>1983-1991</t>
  </si>
  <si>
    <t>Haywood Jeffires</t>
  </si>
  <si>
    <t>1987-1996</t>
  </si>
  <si>
    <t>Steve Jordan</t>
  </si>
  <si>
    <t>1982-1994</t>
  </si>
  <si>
    <t>Sean Dawkins</t>
  </si>
  <si>
    <t>1993-2001</t>
  </si>
  <si>
    <t>Alfred Jenkins</t>
  </si>
  <si>
    <t>1975-1983</t>
  </si>
  <si>
    <t>Alshon Jeffery</t>
  </si>
  <si>
    <t>Darnay Scott</t>
  </si>
  <si>
    <t>Mike Evans</t>
  </si>
  <si>
    <t>2014-2019</t>
  </si>
  <si>
    <t>Jeremy Shockey</t>
  </si>
  <si>
    <t>2002-2011</t>
  </si>
  <si>
    <t>Eddie Brown</t>
  </si>
  <si>
    <t>1985-1991</t>
  </si>
  <si>
    <t>Steve Watson</t>
  </si>
  <si>
    <t>Ronnie Harmon</t>
  </si>
  <si>
    <t>1986-1997</t>
  </si>
  <si>
    <t>Red Phillips</t>
  </si>
  <si>
    <t>1958-1967</t>
  </si>
  <si>
    <t>Lenny Moore+</t>
  </si>
  <si>
    <t>1956-1967</t>
  </si>
  <si>
    <t>Santonio Holmes</t>
  </si>
  <si>
    <t>2006-2014</t>
  </si>
  <si>
    <t>Louis Lipps</t>
  </si>
  <si>
    <t>1984-1992</t>
  </si>
  <si>
    <t>Jack Snow</t>
  </si>
  <si>
    <t>Lee Evans</t>
  </si>
  <si>
    <t>2004-2011</t>
  </si>
  <si>
    <t>Sonny Randle</t>
  </si>
  <si>
    <t>Brandon Lloyd</t>
  </si>
  <si>
    <t>2003-2014</t>
  </si>
  <si>
    <t>Bobby Joe Conrad</t>
  </si>
  <si>
    <t>1958-1969</t>
  </si>
  <si>
    <t>Billy Wilson</t>
  </si>
  <si>
    <t>1951-1960</t>
  </si>
  <si>
    <t>Ben Watson</t>
  </si>
  <si>
    <t>2004-2018</t>
  </si>
  <si>
    <t>Todd Christensen</t>
  </si>
  <si>
    <t>1979-1988</t>
  </si>
  <si>
    <t>Todd Heap</t>
  </si>
  <si>
    <t>2001-2012</t>
  </si>
  <si>
    <t>James Jones</t>
  </si>
  <si>
    <t>Jessie Hester</t>
  </si>
  <si>
    <t>Freddie Solomon</t>
  </si>
  <si>
    <t>1975-1985</t>
  </si>
  <si>
    <t>Eric Decker</t>
  </si>
  <si>
    <t>Mike Ditka+</t>
  </si>
  <si>
    <t>1961-1972</t>
  </si>
  <si>
    <t>Delanie Walker</t>
  </si>
  <si>
    <t>Riley Odoms</t>
  </si>
  <si>
    <t>1972-1983</t>
  </si>
  <si>
    <t>Roy Williams</t>
  </si>
  <si>
    <t>John Jefferson</t>
  </si>
  <si>
    <t>1978-1985</t>
  </si>
  <si>
    <t>Odell Beckham</t>
  </si>
  <si>
    <t>Gail Cogdill</t>
  </si>
  <si>
    <t>1960-1970</t>
  </si>
  <si>
    <t>Vance Johnson</t>
  </si>
  <si>
    <t>Jabar Gaffney</t>
  </si>
  <si>
    <t>Danny Abramowicz</t>
  </si>
  <si>
    <t>1967-1974</t>
  </si>
  <si>
    <t>Antonio Bryant</t>
  </si>
  <si>
    <t>2002-2009</t>
  </si>
  <si>
    <t>Dallas Clark</t>
  </si>
  <si>
    <t>2003-2013</t>
  </si>
  <si>
    <t>Keith Byars</t>
  </si>
  <si>
    <t>Owen Daniels</t>
  </si>
  <si>
    <t>Nate Burleson</t>
  </si>
  <si>
    <t>Dave Parks</t>
  </si>
  <si>
    <t>1964-1973</t>
  </si>
  <si>
    <t>Pete Pihos+</t>
  </si>
  <si>
    <t>1947-1955</t>
  </si>
  <si>
    <t>Randall Cobb</t>
  </si>
  <si>
    <t>Mac Speedie</t>
  </si>
  <si>
    <t>1946-1952</t>
  </si>
  <si>
    <t>John Taylor</t>
  </si>
  <si>
    <t>1987-1995</t>
  </si>
  <si>
    <t>Eric Metcalf</t>
  </si>
  <si>
    <t>1989-2002</t>
  </si>
  <si>
    <t>Ben Coates</t>
  </si>
  <si>
    <t>1991-2000</t>
  </si>
  <si>
    <t>Mark Jackson</t>
  </si>
  <si>
    <t>1986-1994</t>
  </si>
  <si>
    <t>Malcom Floyd</t>
  </si>
  <si>
    <t>Jared Cook</t>
  </si>
  <si>
    <t>Julian Edelman</t>
  </si>
  <si>
    <t>Braylon Edwards</t>
  </si>
  <si>
    <t>2005-2012</t>
  </si>
  <si>
    <t>Rich Caster</t>
  </si>
  <si>
    <t>1970-1982</t>
  </si>
  <si>
    <t>Ray Renfro</t>
  </si>
  <si>
    <t>Chris Burford</t>
  </si>
  <si>
    <t>1960-1967</t>
  </si>
  <si>
    <t>Chris Calloway</t>
  </si>
  <si>
    <t>1990-2000</t>
  </si>
  <si>
    <t>Jerry Smith</t>
  </si>
  <si>
    <t>1965-1977</t>
  </si>
  <si>
    <t>Lynn Swann+</t>
  </si>
  <si>
    <t>1974-1982</t>
  </si>
  <si>
    <t>Reggie Langhorne</t>
  </si>
  <si>
    <t>1985-1993</t>
  </si>
  <si>
    <t>Bernie Casey</t>
  </si>
  <si>
    <t>1961-1968</t>
  </si>
  <si>
    <t>Buddy Dial</t>
  </si>
  <si>
    <t>1959-1966</t>
  </si>
  <si>
    <t>Frank Gifford+</t>
  </si>
  <si>
    <t>1952-1964</t>
  </si>
  <si>
    <t>Travis Kelce</t>
  </si>
  <si>
    <t>Keenan Allen</t>
  </si>
  <si>
    <t>Frank Clarke</t>
  </si>
  <si>
    <t>Bob Tucker</t>
  </si>
  <si>
    <t>1970-1980</t>
  </si>
  <si>
    <t>Marcus Allen+</t>
  </si>
  <si>
    <t>1982-1997</t>
  </si>
  <si>
    <t>Brandon LaFell</t>
  </si>
  <si>
    <t>Tom Fears+</t>
  </si>
  <si>
    <t>1948-1956</t>
  </si>
  <si>
    <t>Michael Jackson</t>
  </si>
  <si>
    <t>1991-1998</t>
  </si>
  <si>
    <t>Years Played</t>
  </si>
  <si>
    <t>Yds/Season</t>
  </si>
  <si>
    <t>Yds/Game</t>
  </si>
  <si>
    <t>Y/G</t>
  </si>
  <si>
    <t>Michael Thomas</t>
  </si>
  <si>
    <t>2016-2019</t>
  </si>
  <si>
    <t>JuJu Smith-Schuster</t>
  </si>
  <si>
    <t>2017-2019</t>
  </si>
  <si>
    <t>Josh Gordon</t>
  </si>
  <si>
    <t>Brandin Cooks</t>
  </si>
  <si>
    <t>Tyreek Hill</t>
  </si>
  <si>
    <t>Victor Cruz</t>
  </si>
  <si>
    <t>Allen Robinson</t>
  </si>
  <si>
    <t>Amari Cooper</t>
  </si>
  <si>
    <t>2015-2019</t>
  </si>
  <si>
    <t>Stefon Diggs</t>
  </si>
  <si>
    <t>David Boston</t>
  </si>
  <si>
    <t>Jarvis Landry</t>
  </si>
  <si>
    <t>George Kittle</t>
  </si>
  <si>
    <t>Sammy Watkins</t>
  </si>
  <si>
    <t>George Sauer</t>
  </si>
  <si>
    <t>Homer Jones</t>
  </si>
  <si>
    <t>Davante Adams</t>
  </si>
  <si>
    <t>Warren Wells</t>
  </si>
  <si>
    <t>Fred Barnett</t>
  </si>
  <si>
    <t>Hugh Taylor</t>
  </si>
  <si>
    <t>Richard Johnson</t>
  </si>
  <si>
    <t>Hakeem Nicks</t>
  </si>
  <si>
    <t>2009-2015</t>
  </si>
  <si>
    <t>Mal Kutner</t>
  </si>
  <si>
    <t>Percy Harvin</t>
  </si>
  <si>
    <t>Zach Ertz</t>
  </si>
  <si>
    <t>Sterling Shepard</t>
  </si>
  <si>
    <t>Jim Benton</t>
  </si>
  <si>
    <t>Bill Groman</t>
  </si>
  <si>
    <t>Robert Woods</t>
  </si>
  <si>
    <t>Charlie Brown</t>
  </si>
  <si>
    <t>Al Baldwin</t>
  </si>
  <si>
    <t>Jordan Reed</t>
  </si>
  <si>
    <t>2013-2018</t>
  </si>
  <si>
    <t>Bob Mann</t>
  </si>
  <si>
    <t>Bruce Hill</t>
  </si>
  <si>
    <t>Aaron Hernandez</t>
  </si>
  <si>
    <t>Elbert Dubenion</t>
  </si>
  <si>
    <t>Marvin Jones</t>
  </si>
  <si>
    <t>Will Fuller</t>
  </si>
  <si>
    <t>Germane Crowell</t>
  </si>
  <si>
    <t>Kellen Winslow</t>
  </si>
  <si>
    <t>Robby Anderson</t>
  </si>
  <si>
    <t>Tyrell Williams</t>
  </si>
  <si>
    <t>Martavis Bryant</t>
  </si>
  <si>
    <t>2014-2018</t>
  </si>
  <si>
    <t>Kelvin Benjamin</t>
  </si>
  <si>
    <t>Johnny Knox</t>
  </si>
  <si>
    <t>Alvin Kamara</t>
  </si>
  <si>
    <t>Michael Westbrook</t>
  </si>
  <si>
    <t>Mike Williams</t>
  </si>
  <si>
    <t>Adam Thielen</t>
  </si>
  <si>
    <t>Jerry Butler</t>
  </si>
  <si>
    <t>1979-1986</t>
  </si>
  <si>
    <t>Tyler Boyd</t>
  </si>
  <si>
    <t>Billy Hillenbrand</t>
  </si>
  <si>
    <t>Javon Walker</t>
  </si>
  <si>
    <t>Steve Johnson</t>
  </si>
  <si>
    <t>Jamison Crowder</t>
  </si>
  <si>
    <t>Christian McCaffrey</t>
  </si>
  <si>
    <t>Bert Emanuel</t>
  </si>
  <si>
    <t>1994-2001</t>
  </si>
  <si>
    <t>Kendall Wright</t>
  </si>
  <si>
    <t>Flipper Anderson</t>
  </si>
  <si>
    <t>Cloyce Box</t>
  </si>
  <si>
    <t>Jordan Matthews</t>
  </si>
  <si>
    <t>John Brown</t>
  </si>
  <si>
    <t>Paul Flatley</t>
  </si>
  <si>
    <t>Willard Dewveall</t>
  </si>
  <si>
    <t>Brian Hartline</t>
  </si>
  <si>
    <t>Ben Hawkins</t>
  </si>
  <si>
    <t>Harlon Hill</t>
  </si>
  <si>
    <t>Bob Boyd</t>
  </si>
  <si>
    <t>Kevin Johnson</t>
  </si>
  <si>
    <t>Yancey Thigpen</t>
  </si>
  <si>
    <t>Sacks Taken</t>
  </si>
  <si>
    <t>Sk</t>
  </si>
  <si>
    <t>Brett Favre+</t>
  </si>
  <si>
    <t>1991-2010</t>
  </si>
  <si>
    <t>John Elway+</t>
  </si>
  <si>
    <t>Dave Krieg</t>
  </si>
  <si>
    <t>1980-1998</t>
  </si>
  <si>
    <t>Randall Cunningham</t>
  </si>
  <si>
    <t>1985-2001</t>
  </si>
  <si>
    <t>Phil Simms</t>
  </si>
  <si>
    <t>2000-2019</t>
  </si>
  <si>
    <t>Drew Bledsoe</t>
  </si>
  <si>
    <t>1993-2006</t>
  </si>
  <si>
    <t>Warren Moon+</t>
  </si>
  <si>
    <t>2005-2019</t>
  </si>
  <si>
    <t>Vinny Testaverde</t>
  </si>
  <si>
    <t>1987-2007</t>
  </si>
  <si>
    <t>Donovan McNabb</t>
  </si>
  <si>
    <t>1999-2011</t>
  </si>
  <si>
    <t>2005-2018</t>
  </si>
  <si>
    <t>Ken Anderson</t>
  </si>
  <si>
    <t>1971-1986</t>
  </si>
  <si>
    <t>2001-2019</t>
  </si>
  <si>
    <t>Archie Manning</t>
  </si>
  <si>
    <t>Mark Brunell</t>
  </si>
  <si>
    <t>1994-2011</t>
  </si>
  <si>
    <t>Chris Chandler</t>
  </si>
  <si>
    <t>Jim Plunkett</t>
  </si>
  <si>
    <t>Craig Morton</t>
  </si>
  <si>
    <t>1965-1982</t>
  </si>
  <si>
    <t>Ron Jaworski</t>
  </si>
  <si>
    <t>1974-1989</t>
  </si>
  <si>
    <t>Neil Lomax</t>
  </si>
  <si>
    <t>Jim Harbaugh</t>
  </si>
  <si>
    <t>1987-2000</t>
  </si>
  <si>
    <t>Matt Hasselbeck</t>
  </si>
  <si>
    <t>1999-2015</t>
  </si>
  <si>
    <t>Jeff George</t>
  </si>
  <si>
    <t>Steve Young+</t>
  </si>
  <si>
    <t>1985-1999</t>
  </si>
  <si>
    <t>Steve Bartkowski</t>
  </si>
  <si>
    <t>1975-1986</t>
  </si>
  <si>
    <t>Ken O'Brien</t>
  </si>
  <si>
    <t>1984-1993</t>
  </si>
  <si>
    <t>Carson Palmer</t>
  </si>
  <si>
    <t>2004-2017</t>
  </si>
  <si>
    <t>Joe Theismann</t>
  </si>
  <si>
    <t>1974-1985</t>
  </si>
  <si>
    <t>Kerry Collins</t>
  </si>
  <si>
    <t>1995-2011</t>
  </si>
  <si>
    <t>Steve Beuerlein</t>
  </si>
  <si>
    <t>1988-2003</t>
  </si>
  <si>
    <t>Jim Kelly+</t>
  </si>
  <si>
    <t>Jon Kitna</t>
  </si>
  <si>
    <t>2006-2017</t>
  </si>
  <si>
    <t>Dan Fouts+</t>
  </si>
  <si>
    <t>1973-1987</t>
  </si>
  <si>
    <t>Boomer Esiason</t>
  </si>
  <si>
    <t>1984-1997</t>
  </si>
  <si>
    <t>Michael Vick</t>
  </si>
  <si>
    <t>2001-2015</t>
  </si>
  <si>
    <t>Joe Montana+</t>
  </si>
  <si>
    <t>1979-1994</t>
  </si>
  <si>
    <t>Roger Staubach+</t>
  </si>
  <si>
    <t>Joe Ferguson</t>
  </si>
  <si>
    <t>1973-1990</t>
  </si>
  <si>
    <t>Greg Landry</t>
  </si>
  <si>
    <t>1968-1984</t>
  </si>
  <si>
    <t>Terry Bradshaw+</t>
  </si>
  <si>
    <t>1970-1983</t>
  </si>
  <si>
    <t>Peyton Manning</t>
  </si>
  <si>
    <t>1998-2015</t>
  </si>
  <si>
    <t>Rich Gannon</t>
  </si>
  <si>
    <t>1987-2004</t>
  </si>
  <si>
    <t>Daunte Culpepper</t>
  </si>
  <si>
    <t>Lynn Dickey</t>
  </si>
  <si>
    <t>1971-1985</t>
  </si>
  <si>
    <t>Steve DeBerg</t>
  </si>
  <si>
    <t>1978-1998</t>
  </si>
  <si>
    <t>Jake Plummer</t>
  </si>
  <si>
    <t>1997-2006</t>
  </si>
  <si>
    <t>Ken Stabler+</t>
  </si>
  <si>
    <t>1970-1984</t>
  </si>
  <si>
    <t>Fran Tarkenton+</t>
  </si>
  <si>
    <t>1961-1978</t>
  </si>
  <si>
    <t>Bernie Kosar</t>
  </si>
  <si>
    <t>1985-1996</t>
  </si>
  <si>
    <t>Dan Marino+</t>
  </si>
  <si>
    <t>1983-1999</t>
  </si>
  <si>
    <t>David Carr</t>
  </si>
  <si>
    <t>Bob Griese+</t>
  </si>
  <si>
    <t>1967-1980</t>
  </si>
  <si>
    <t>Richard Todd</t>
  </si>
  <si>
    <t>Trent Dilfer</t>
  </si>
  <si>
    <t>1994-2007</t>
  </si>
  <si>
    <t>Kurt Warner+</t>
  </si>
  <si>
    <t>1998-2009</t>
  </si>
  <si>
    <t>Troy Aikman+</t>
  </si>
  <si>
    <t>Trent Green</t>
  </si>
  <si>
    <t>Neil O'Donnell</t>
  </si>
  <si>
    <t>Jim Everett</t>
  </si>
  <si>
    <t>Marc Bulger</t>
  </si>
  <si>
    <t>Steve McNair</t>
  </si>
  <si>
    <t>1995-2007</t>
  </si>
  <si>
    <t>Brad Johnson</t>
  </si>
  <si>
    <t>1994-2008</t>
  </si>
  <si>
    <t>Tommy Kramer</t>
  </si>
  <si>
    <t>Jeff Blake</t>
  </si>
  <si>
    <t>Tony Romo</t>
  </si>
  <si>
    <t>2004-2016</t>
  </si>
  <si>
    <t>Steve Grogan</t>
  </si>
  <si>
    <t>1975-1990</t>
  </si>
  <si>
    <t>Dan Pastorini</t>
  </si>
  <si>
    <t>Rodney Peete</t>
  </si>
  <si>
    <t>1989-2004</t>
  </si>
  <si>
    <t>Jim Hart</t>
  </si>
  <si>
    <t>1966-1984</t>
  </si>
  <si>
    <t>Danny White</t>
  </si>
  <si>
    <t>1976-1988</t>
  </si>
  <si>
    <t>Aaron Brooks</t>
  </si>
  <si>
    <t>2000-2006</t>
  </si>
  <si>
    <t>2002-2019</t>
  </si>
  <si>
    <t>Bert Jones</t>
  </si>
  <si>
    <t>1973-1982</t>
  </si>
  <si>
    <t>Tony Banks</t>
  </si>
  <si>
    <t>1996-2005</t>
  </si>
  <si>
    <t>Jim McMahon</t>
  </si>
  <si>
    <t>1982-1996</t>
  </si>
  <si>
    <t>Brian Sipe</t>
  </si>
  <si>
    <t>1974-1983</t>
  </si>
  <si>
    <t>Wade Wilson</t>
  </si>
  <si>
    <t>1981-1998</t>
  </si>
  <si>
    <t>Jim Zorn</t>
  </si>
  <si>
    <t>Matt Cassel</t>
  </si>
  <si>
    <t>Marc Wilson</t>
  </si>
  <si>
    <t>1980-1990</t>
  </si>
  <si>
    <t>Chris Miller</t>
  </si>
  <si>
    <t>1987-1999</t>
  </si>
  <si>
    <t>Jay Schroeder</t>
  </si>
  <si>
    <t>Gus Frerotte</t>
  </si>
  <si>
    <t>Jeff Hostetler</t>
  </si>
  <si>
    <t>1985-1997</t>
  </si>
  <si>
    <t>Rick Mirer</t>
  </si>
  <si>
    <t>1993-2003</t>
  </si>
  <si>
    <t>Sam Bradford</t>
  </si>
  <si>
    <t>Bill Kenney</t>
  </si>
  <si>
    <t>1980-1988</t>
  </si>
  <si>
    <t>Bubby Brister</t>
  </si>
  <si>
    <t>1986-2000</t>
  </si>
  <si>
    <t>Brian Griese</t>
  </si>
  <si>
    <t>1998-2008</t>
  </si>
  <si>
    <t>Gary Danielson</t>
  </si>
  <si>
    <t>Dave Brown</t>
  </si>
  <si>
    <t>1992-2001</t>
  </si>
  <si>
    <t>Jeff Garcia</t>
  </si>
  <si>
    <t>Bobby Douglass</t>
  </si>
  <si>
    <t>1969-1978</t>
  </si>
  <si>
    <t>Don Majkowski</t>
  </si>
  <si>
    <t>David Garrard</t>
  </si>
  <si>
    <t>2002-2010</t>
  </si>
  <si>
    <t>John Hadl</t>
  </si>
  <si>
    <t>1962-1977</t>
  </si>
  <si>
    <t>Bobby Hebert</t>
  </si>
  <si>
    <t>Matt Schaub</t>
  </si>
  <si>
    <t>Tony Eason</t>
  </si>
  <si>
    <t>1983-1990</t>
  </si>
  <si>
    <t>2012-2018</t>
  </si>
  <si>
    <t>Mike Phipps</t>
  </si>
  <si>
    <t>Colin Kaepernick</t>
  </si>
  <si>
    <t>2011-2016</t>
  </si>
  <si>
    <t>Jason Campbell</t>
  </si>
  <si>
    <t>Kordell Stewart</t>
  </si>
  <si>
    <t>Jake Delhomme</t>
  </si>
  <si>
    <t>Roman Gabriel</t>
  </si>
  <si>
    <t>Mark Sanchez</t>
  </si>
  <si>
    <t>Len Dawson+</t>
  </si>
  <si>
    <t>1957-1975</t>
  </si>
  <si>
    <t>Tim Couch</t>
  </si>
  <si>
    <t>1999-2003</t>
  </si>
  <si>
    <t>Kyle Orton</t>
  </si>
  <si>
    <t>2005-2014</t>
  </si>
  <si>
    <t>Chad Pennington</t>
  </si>
  <si>
    <t>2000-2010</t>
  </si>
  <si>
    <t>Charlie Batch</t>
  </si>
  <si>
    <t>Eric Hipple</t>
  </si>
  <si>
    <t>Billy Kilmer</t>
  </si>
  <si>
    <t>Scott Mitchell</t>
  </si>
  <si>
    <t>Steve Fuller</t>
  </si>
  <si>
    <t>Mike Livingston</t>
  </si>
  <si>
    <t>1968-1979</t>
  </si>
  <si>
    <t>Chad Henne</t>
  </si>
  <si>
    <t>Stan Humphries</t>
  </si>
  <si>
    <t>1989-1997</t>
  </si>
  <si>
    <t>Rob Johnson</t>
  </si>
  <si>
    <t>Blaine Gabbert</t>
  </si>
  <si>
    <t>Bob Berry</t>
  </si>
  <si>
    <t>Elvis Grbac</t>
  </si>
  <si>
    <t>Hugh Millen</t>
  </si>
  <si>
    <t>Billy Joe Tolliver</t>
  </si>
  <si>
    <t>1989-1999</t>
  </si>
  <si>
    <t>Joey Harrington</t>
  </si>
  <si>
    <t>2002-2007</t>
  </si>
  <si>
    <t>Dennis Shaw</t>
  </si>
  <si>
    <t>1970-1975</t>
  </si>
  <si>
    <t>Kyle Boller</t>
  </si>
  <si>
    <t>2003-2011</t>
  </si>
  <si>
    <t>Robert Griffin</t>
  </si>
  <si>
    <t>Erik Kramer</t>
  </si>
  <si>
    <t>Vince Evans</t>
  </si>
  <si>
    <t>1977-1995</t>
  </si>
  <si>
    <t>Gary Hogeboom</t>
  </si>
  <si>
    <t>Charley Johnson</t>
  </si>
  <si>
    <t>1961-1975</t>
  </si>
  <si>
    <t>Pat Haden</t>
  </si>
  <si>
    <t>1976-1981</t>
  </si>
  <si>
    <t>Mike Pagel</t>
  </si>
  <si>
    <t>1982-1993</t>
  </si>
  <si>
    <t>Jay Fiedler</t>
  </si>
  <si>
    <t>Mike Tomczak</t>
  </si>
  <si>
    <t>Josh Freeman</t>
  </si>
  <si>
    <t>Joe Pisarcik</t>
  </si>
  <si>
    <t>1977-1984</t>
  </si>
  <si>
    <t>Bob Avellini</t>
  </si>
  <si>
    <t>1975-1984</t>
  </si>
  <si>
    <t>Steve Ramsey</t>
  </si>
  <si>
    <t>1970-1976</t>
  </si>
  <si>
    <t>Joe Namath+</t>
  </si>
  <si>
    <t>J.P. Losman</t>
  </si>
  <si>
    <t>Doug Flutie</t>
  </si>
  <si>
    <t>1986-2005</t>
  </si>
  <si>
    <t>Jack Trudeau</t>
  </si>
  <si>
    <t>James Harris</t>
  </si>
  <si>
    <t>Kent Graham</t>
  </si>
  <si>
    <t>David Whitehurst</t>
  </si>
  <si>
    <t>1977-1983</t>
  </si>
  <si>
    <t>Dave Wilson</t>
  </si>
  <si>
    <t>Mark Rypien</t>
  </si>
  <si>
    <t>1988-2001</t>
  </si>
  <si>
    <t>Christian Ponder</t>
  </si>
  <si>
    <t>2011-2014</t>
  </si>
  <si>
    <t>Vince Ferragamo</t>
  </si>
  <si>
    <t>Damon Huard</t>
  </si>
  <si>
    <t>Sonny Jurgensen+</t>
  </si>
  <si>
    <t>1957-1974</t>
  </si>
  <si>
    <t>Tommy Maddox</t>
  </si>
  <si>
    <t>Norm Snead</t>
  </si>
  <si>
    <t>1961-1976</t>
  </si>
  <si>
    <t>Bob Lee</t>
  </si>
  <si>
    <t>1969-1980</t>
  </si>
  <si>
    <t>Rex Grossman</t>
  </si>
  <si>
    <t>2003-2012</t>
  </si>
  <si>
    <t>Byron Leftwich</t>
  </si>
  <si>
    <t>Tarvaris Jackson</t>
  </si>
  <si>
    <t>David Archer</t>
  </si>
  <si>
    <t>1984-1989</t>
  </si>
  <si>
    <t>Teddy Bridgewater</t>
  </si>
  <si>
    <t>David Klingler</t>
  </si>
  <si>
    <t>1992-1997</t>
  </si>
  <si>
    <t>Mark Malone</t>
  </si>
  <si>
    <t>Jack Thompson</t>
  </si>
  <si>
    <t>1979-1984</t>
  </si>
  <si>
    <t>Randy Wright</t>
  </si>
  <si>
    <t>1984-1988</t>
  </si>
  <si>
    <t>Shaun Hill</t>
  </si>
  <si>
    <t>Doug Williams</t>
  </si>
  <si>
    <t>1978-1989</t>
  </si>
  <si>
    <t>David Woodley</t>
  </si>
  <si>
    <t>1980-1985</t>
  </si>
  <si>
    <t>Colt McCoy</t>
  </si>
  <si>
    <t>Vince Young</t>
  </si>
  <si>
    <t>2006-2011</t>
  </si>
  <si>
    <t>Craig Erickson</t>
  </si>
  <si>
    <t>Gary Huff</t>
  </si>
  <si>
    <t>1973-1978</t>
  </si>
  <si>
    <t>Steve Spurrier</t>
  </si>
  <si>
    <t>1967-1976</t>
  </si>
  <si>
    <t>Derek Anderson</t>
  </si>
  <si>
    <t>Brian Hoyer</t>
  </si>
  <si>
    <t>Steve Pelluer</t>
  </si>
  <si>
    <t>1984-1990</t>
  </si>
  <si>
    <t>Geno Smith</t>
  </si>
  <si>
    <t>Quincy Carter</t>
  </si>
  <si>
    <t>2001-2004</t>
  </si>
  <si>
    <t>Steve Dils</t>
  </si>
  <si>
    <t>Marty Domres</t>
  </si>
  <si>
    <t>1969-1977</t>
  </si>
  <si>
    <t>Charlie Frye</t>
  </si>
  <si>
    <t>2005-2009</t>
  </si>
  <si>
    <t>Matt Moore</t>
  </si>
  <si>
    <t>Brock Osweiler</t>
  </si>
  <si>
    <t>Patrick Ramsey</t>
  </si>
  <si>
    <t>2002-2008</t>
  </si>
  <si>
    <t>Paul McDonald</t>
  </si>
  <si>
    <t>1980-1986</t>
  </si>
  <si>
    <t>Kevin Kolb</t>
  </si>
  <si>
    <t>2007-2012</t>
  </si>
  <si>
    <t>Steve Bono</t>
  </si>
  <si>
    <t>Cliff Stoudt</t>
  </si>
  <si>
    <t>John Friesz</t>
  </si>
  <si>
    <t>Bill Munson</t>
  </si>
  <si>
    <t>1964-1979</t>
  </si>
  <si>
    <t>Johnny Unitas+</t>
  </si>
  <si>
    <t>1956-1973</t>
  </si>
  <si>
    <t>Todd Blackledge</t>
  </si>
  <si>
    <t>1983-1989</t>
  </si>
  <si>
    <t>Randy Johnson</t>
  </si>
  <si>
    <t>1966-1976</t>
  </si>
  <si>
    <t>Daryle Lamonica</t>
  </si>
  <si>
    <t>1963-1974</t>
  </si>
  <si>
    <t>Scott Brunner</t>
  </si>
  <si>
    <t>Kelly Holcomb</t>
  </si>
  <si>
    <t>1997-2007</t>
  </si>
  <si>
    <t>JaMarcus Russell</t>
  </si>
  <si>
    <t>2007-2009</t>
  </si>
  <si>
    <t>Trent Edwards</t>
  </si>
  <si>
    <t>Jeff Kemp</t>
  </si>
  <si>
    <t>1981-1991</t>
  </si>
  <si>
    <t>Frank Reich</t>
  </si>
  <si>
    <t>1985-1998</t>
  </si>
  <si>
    <t>Todd Collins</t>
  </si>
  <si>
    <t>Ty Detmer</t>
  </si>
  <si>
    <t>Pete Liske</t>
  </si>
  <si>
    <t>1964-1972</t>
  </si>
  <si>
    <t>Kellen Clemens</t>
  </si>
  <si>
    <t>Brandon Weeden</t>
  </si>
  <si>
    <t>Mike Glennon</t>
  </si>
  <si>
    <t>Ryan Leaf</t>
  </si>
  <si>
    <t>1998-2001</t>
  </si>
  <si>
    <t>Bobby Hoying</t>
  </si>
  <si>
    <t>1996-2000</t>
  </si>
  <si>
    <t>Turk Schonert</t>
  </si>
  <si>
    <t>1981-1989</t>
  </si>
  <si>
    <t>Danny Kanell</t>
  </si>
  <si>
    <t>1996-2003</t>
  </si>
  <si>
    <t>Tim Rattay</t>
  </si>
  <si>
    <t>2000-2007</t>
  </si>
  <si>
    <t>John Reaves</t>
  </si>
  <si>
    <t>1972-1987</t>
  </si>
  <si>
    <t>Shaun King</t>
  </si>
  <si>
    <t>1999-2004</t>
  </si>
  <si>
    <t>Matt Cavanaugh</t>
  </si>
  <si>
    <t>1979-1991</t>
  </si>
  <si>
    <t>Jake Locker</t>
  </si>
  <si>
    <t>Al Woodall</t>
  </si>
  <si>
    <t>1969-1974</t>
  </si>
  <si>
    <t>Tony Adams</t>
  </si>
  <si>
    <t>1975-1987</t>
  </si>
  <si>
    <t>Mike Rae</t>
  </si>
  <si>
    <t>1976-1979</t>
  </si>
  <si>
    <t>Joe Reed</t>
  </si>
  <si>
    <t>1972-1979</t>
  </si>
  <si>
    <t>Matt Robinson</t>
  </si>
  <si>
    <t>1977-1982</t>
  </si>
  <si>
    <t>Akili Smith</t>
  </si>
  <si>
    <t>1999-2002</t>
  </si>
  <si>
    <t>Bart Starr+</t>
  </si>
  <si>
    <t>1956-1971</t>
  </si>
  <si>
    <t>Seneca Wallace</t>
  </si>
  <si>
    <t>2005-2013</t>
  </si>
  <si>
    <t>Eric Zeier</t>
  </si>
  <si>
    <t>1995-2000</t>
  </si>
  <si>
    <t>Years played</t>
  </si>
  <si>
    <t>Sacks/Season</t>
  </si>
  <si>
    <t>Estimated PPG/PAPG</t>
  </si>
  <si>
    <t>2019</t>
  </si>
  <si>
    <t>PPG week 1-4</t>
  </si>
  <si>
    <t>PAPG Wk 1-4</t>
  </si>
  <si>
    <t>Predictions made after week 8</t>
  </si>
  <si>
    <t>Before week1</t>
  </si>
  <si>
    <t>Version 3</t>
  </si>
  <si>
    <t>Before week9</t>
  </si>
  <si>
    <t>Difference</t>
  </si>
  <si>
    <t>Before week 1</t>
  </si>
  <si>
    <t>After week 8</t>
  </si>
  <si>
    <t>Difference2</t>
  </si>
  <si>
    <t>PFF OFF</t>
  </si>
  <si>
    <t>PFF Off</t>
  </si>
  <si>
    <t>PFF Def</t>
  </si>
  <si>
    <t>Regular Season Grades</t>
  </si>
  <si>
    <t>PostSeason Grades</t>
  </si>
  <si>
    <t>2005-2008</t>
  </si>
  <si>
    <t>-</t>
  </si>
  <si>
    <t>Points</t>
  </si>
  <si>
    <t xml:space="preserve">PFF OFF </t>
  </si>
  <si>
    <t>Highest Game Grade</t>
  </si>
  <si>
    <t>PFF OFF Rank</t>
  </si>
  <si>
    <t>Tom Brady Grade</t>
  </si>
  <si>
    <t>Points Rank</t>
  </si>
  <si>
    <t>Bill O Brien</t>
  </si>
  <si>
    <t>Joshy Boy</t>
  </si>
  <si>
    <t>Allowed Pressure</t>
  </si>
  <si>
    <t>SB App</t>
  </si>
  <si>
    <t>AFC Champ App</t>
  </si>
  <si>
    <t>MVP/PFF 1</t>
  </si>
  <si>
    <t>PFF Top 5 QB/Nmvp</t>
  </si>
  <si>
    <t>PFF Highest QB/Nmvp</t>
  </si>
  <si>
    <t>MVP/PFF Top 5</t>
  </si>
  <si>
    <t>Allowed Psr</t>
  </si>
  <si>
    <t>Pass Snaps</t>
  </si>
  <si>
    <t>Psr Rate</t>
  </si>
  <si>
    <t>QB Grade</t>
  </si>
  <si>
    <t>Joshy Boy with Broncos/Rams</t>
  </si>
  <si>
    <t>Time in Pocket</t>
  </si>
  <si>
    <t>NFC Champ App</t>
  </si>
  <si>
    <t>Arod Grade</t>
  </si>
  <si>
    <t>PFF OFF Grade</t>
  </si>
  <si>
    <t>Highest Game</t>
  </si>
  <si>
    <t>Correlation</t>
  </si>
  <si>
    <t xml:space="preserve">Joshy Best </t>
  </si>
  <si>
    <t>Mike 09-18</t>
  </si>
  <si>
    <t xml:space="preserve">Joshy ALL </t>
  </si>
  <si>
    <t>Andy</t>
  </si>
  <si>
    <t>high</t>
  </si>
  <si>
    <t>pff</t>
  </si>
  <si>
    <t>qb</t>
  </si>
  <si>
    <t>Greg Roman</t>
  </si>
  <si>
    <t>Greg Roman (-12-)</t>
  </si>
  <si>
    <t>win s</t>
  </si>
  <si>
    <t>points</t>
  </si>
  <si>
    <t>qb grade</t>
  </si>
  <si>
    <t>wins</t>
  </si>
  <si>
    <t>Rank2</t>
  </si>
  <si>
    <t>2019 Change</t>
  </si>
  <si>
    <t>Change</t>
  </si>
  <si>
    <t>Avg</t>
  </si>
  <si>
    <t>team</t>
  </si>
  <si>
    <t>Pass Grade</t>
  </si>
  <si>
    <t>Pblk Grade</t>
  </si>
  <si>
    <t>Run Grade</t>
  </si>
  <si>
    <t>Rblk Grade</t>
  </si>
  <si>
    <t>Recv Grade</t>
  </si>
  <si>
    <t>Grade</t>
  </si>
  <si>
    <t xml:space="preserve">Kirk </t>
  </si>
  <si>
    <t>Baker</t>
  </si>
  <si>
    <t>Average sacks (Cr)</t>
  </si>
  <si>
    <t>Pressures allowed</t>
  </si>
  <si>
    <t>Sacks allowed</t>
  </si>
  <si>
    <t>* 2018 was similar to Kirk's average for career</t>
  </si>
  <si>
    <t>20+</t>
  </si>
  <si>
    <t>0-10</t>
  </si>
  <si>
    <t>0-</t>
  </si>
  <si>
    <t>Comp %</t>
  </si>
  <si>
    <t>Avg Grade</t>
  </si>
  <si>
    <t>Targets</t>
  </si>
  <si>
    <t>OL</t>
  </si>
  <si>
    <t>B#</t>
  </si>
  <si>
    <t>OR</t>
  </si>
  <si>
    <t>2019-2018</t>
  </si>
  <si>
    <t>No Psr</t>
  </si>
  <si>
    <t>Under Psr</t>
  </si>
  <si>
    <t>No Bltz</t>
  </si>
  <si>
    <t>Under Bltz</t>
  </si>
  <si>
    <t>Adj %</t>
  </si>
  <si>
    <t>Drp %</t>
  </si>
  <si>
    <t>Deep Adj %</t>
  </si>
  <si>
    <t>PA%</t>
  </si>
  <si>
    <t>Com % Dif</t>
  </si>
  <si>
    <t>YPA Dif</t>
  </si>
  <si>
    <t>T2ATT</t>
  </si>
  <si>
    <t>Personnel</t>
  </si>
  <si>
    <t>%</t>
  </si>
  <si>
    <t>Percent of Total %</t>
  </si>
  <si>
    <t>T-32</t>
  </si>
  <si>
    <t>t-31</t>
  </si>
  <si>
    <t>t-32</t>
  </si>
  <si>
    <t>Pass Plays</t>
  </si>
  <si>
    <t>All Plays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</si>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</sst>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0.0000"/>
    <numFmt numFmtId="167" formatCode="0.00000"/>
    <numFmt numFmtId="168" formatCode="0.0000000%"/>
    <numFmt numFmtId="169" formatCode="0.0000000000%"/>
  </numFmts>
  <fonts count="27" x14ac:knownFonts="1">
    <font>
      <sz val="12"/>
      <color theme="1"/>
      <name val="Calibri"/>
      <family val="2"/>
      <scheme val="minor"/>
    </font>
    <font>
      <sz val="12"/>
      <color theme="1"/>
      <name val="Arial"/>
      <family val="2"/>
    </font>
    <font>
      <sz val="12"/>
      <color theme="1"/>
      <name val="Arial"/>
      <family val="2"/>
    </font>
    <font>
      <b/>
      <sz val="12"/>
      <color theme="1"/>
      <name val="Calibri"/>
      <family val="2"/>
      <scheme val="minor"/>
    </font>
    <font>
      <b/>
      <sz val="8"/>
      <color rgb="FF444444"/>
      <name val="Verdana"/>
      <family val="2"/>
    </font>
    <font>
      <sz val="8"/>
      <color theme="1"/>
      <name val="Verdana"/>
      <family val="2"/>
    </font>
    <font>
      <sz val="8"/>
      <color rgb="FFC1C1C1"/>
      <name val="Verdana"/>
      <family val="2"/>
    </font>
    <font>
      <u/>
      <sz val="12"/>
      <color theme="10"/>
      <name val="Calibri"/>
      <family val="2"/>
      <scheme val="minor"/>
    </font>
    <font>
      <sz val="12"/>
      <color theme="1"/>
      <name val="Verdana"/>
      <family val="2"/>
    </font>
    <font>
      <b/>
      <sz val="12"/>
      <color rgb="FF444444"/>
      <name val="Verdana"/>
      <family val="2"/>
    </font>
    <font>
      <sz val="11"/>
      <color theme="1"/>
      <name val="Verdana"/>
      <family val="2"/>
    </font>
    <font>
      <sz val="12"/>
      <color rgb="FF3F3F76"/>
      <name val="Calibri"/>
      <family val="2"/>
      <scheme val="minor"/>
    </font>
    <font>
      <sz val="12"/>
      <color rgb="FF006100"/>
      <name val="Calibri"/>
      <family val="2"/>
      <scheme val="minor"/>
    </font>
    <font>
      <sz val="12"/>
      <color rgb="FF00B050"/>
      <name val="Calibri"/>
      <family val="2"/>
      <scheme val="minor"/>
    </font>
    <font>
      <sz val="12"/>
      <color theme="5"/>
      <name val="Calibri"/>
      <family val="2"/>
      <scheme val="minor"/>
    </font>
    <font>
      <sz val="8"/>
      <name val="Calibri"/>
      <family val="2"/>
      <scheme val="minor"/>
    </font>
    <font>
      <i/>
      <sz val="12"/>
      <color theme="1"/>
      <name val="Calibri"/>
      <family val="2"/>
      <scheme val="minor"/>
    </font>
    <font>
      <sz val="12"/>
      <color theme="8"/>
      <name val="Calibri"/>
      <family val="2"/>
      <scheme val="minor"/>
    </font>
    <font>
      <b/>
      <sz val="12"/>
      <color theme="0"/>
      <name val="Arial"/>
      <family val="2"/>
    </font>
    <font>
      <b/>
      <sz val="12"/>
      <color theme="0"/>
      <name val="Calibri"/>
      <family val="2"/>
      <scheme val="minor"/>
    </font>
    <font>
      <sz val="12"/>
      <name val="Calibri"/>
      <family val="2"/>
      <scheme val="minor"/>
    </font>
    <font>
      <sz val="12"/>
      <color theme="0"/>
      <name val="Verdana"/>
      <family val="2"/>
    </font>
    <font>
      <sz val="11"/>
      <color theme="0"/>
      <name val="Verdana"/>
      <family val="2"/>
    </font>
    <font>
      <sz val="12"/>
      <color theme="0"/>
      <name val="Calibri"/>
      <family val="2"/>
      <scheme val="minor"/>
    </font>
    <font>
      <b/>
      <i/>
      <sz val="12"/>
      <color theme="0"/>
      <name val="Calibri"/>
      <family val="2"/>
      <scheme val="minor"/>
    </font>
    <font>
      <sz val="12"/>
      <color rgb="FFFF0000"/>
      <name val="Calibri"/>
      <family val="2"/>
      <scheme val="minor"/>
    </font>
    <font>
      <strike/>
      <sz val="12"/>
      <color theme="1"/>
      <name val="Calibri"/>
      <family val="2"/>
      <scheme val="minor"/>
    </font>
  </fonts>
  <fills count="40">
    <fill>
      <patternFill patternType="none"/>
    </fill>
    <fill>
      <patternFill patternType="gray125"/>
    </fill>
    <fill>
      <patternFill patternType="solid">
        <fgColor rgb="FFE8E8E8"/>
        <bgColor indexed="64"/>
      </patternFill>
    </fill>
    <fill>
      <patternFill patternType="solid">
        <fgColor rgb="FFFFFFFF"/>
        <bgColor indexed="64"/>
      </patternFill>
    </fill>
    <fill>
      <patternFill patternType="solid">
        <fgColor rgb="FFF1F1F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CC99"/>
      </patternFill>
    </fill>
    <fill>
      <patternFill patternType="solid">
        <fgColor rgb="FFFFFF00"/>
        <bgColor indexed="64"/>
      </patternFill>
    </fill>
    <fill>
      <patternFill patternType="solid">
        <fgColor rgb="FFC6EFCE"/>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theme="4" tint="0.59999389629810485"/>
      </patternFill>
    </fill>
    <fill>
      <patternFill patternType="solid">
        <fgColor theme="4" tint="0.59999389629810485"/>
        <bgColor theme="4" tint="0.79998168889431442"/>
      </patternFill>
    </fill>
    <fill>
      <patternFill patternType="solid">
        <fgColor theme="7" tint="0.59999389629810485"/>
        <bgColor indexed="64"/>
      </patternFill>
    </fill>
    <fill>
      <patternFill patternType="solid">
        <fgColor rgb="FF9900CC"/>
        <bgColor indexed="64"/>
      </patternFill>
    </fill>
    <fill>
      <patternFill patternType="solid">
        <fgColor theme="7" tint="0.39997558519241921"/>
        <bgColor indexed="64"/>
      </patternFill>
    </fill>
    <fill>
      <patternFill patternType="solid">
        <fgColor rgb="FF009900"/>
        <bgColor indexed="64"/>
      </patternFill>
    </fill>
    <fill>
      <patternFill patternType="solid">
        <fgColor theme="1"/>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4" tint="-0.249977111117893"/>
        <bgColor indexed="64"/>
      </patternFill>
    </fill>
    <fill>
      <patternFill patternType="solid">
        <fgColor theme="7"/>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theme="9"/>
        <bgColor indexed="64"/>
      </patternFill>
    </fill>
    <fill>
      <patternFill patternType="solid">
        <fgColor theme="8"/>
        <bgColor indexed="64"/>
      </patternFill>
    </fill>
    <fill>
      <patternFill patternType="solid">
        <fgColor theme="6"/>
        <bgColor indexed="64"/>
      </patternFill>
    </fill>
    <fill>
      <patternFill patternType="solid">
        <fgColor rgb="FFCF6AE0"/>
        <bgColor indexed="64"/>
      </patternFill>
    </fill>
    <fill>
      <patternFill patternType="solid">
        <fgColor theme="5"/>
        <bgColor indexed="64"/>
      </patternFill>
    </fill>
    <fill>
      <patternFill patternType="solid">
        <fgColor theme="2" tint="-9.9978637043366805E-2"/>
        <bgColor indexed="64"/>
      </patternFill>
    </fill>
    <fill>
      <patternFill patternType="solid">
        <fgColor rgb="FFFF8181"/>
        <bgColor indexed="64"/>
      </patternFill>
    </fill>
  </fills>
  <borders count="23">
    <border>
      <left/>
      <right/>
      <top/>
      <bottom/>
      <diagonal/>
    </border>
    <border>
      <left/>
      <right/>
      <top/>
      <bottom style="medium">
        <color rgb="FFC2C2C2"/>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thin">
        <color theme="9" tint="0.39997558519241921"/>
      </top>
      <bottom style="thin">
        <color theme="9" tint="0.39997558519241921"/>
      </bottom>
      <diagonal/>
    </border>
    <border>
      <left/>
      <right/>
      <top/>
      <bottom style="medium">
        <color indexed="64"/>
      </bottom>
      <diagonal/>
    </border>
    <border>
      <left/>
      <right/>
      <top style="medium">
        <color indexed="64"/>
      </top>
      <bottom style="thin">
        <color indexed="64"/>
      </bottom>
      <diagonal/>
    </border>
    <border>
      <left/>
      <right/>
      <top/>
      <bottom style="medium">
        <color theme="1"/>
      </bottom>
      <diagonal/>
    </border>
    <border>
      <left style="thin">
        <color theme="0"/>
      </left>
      <right style="thin">
        <color theme="0"/>
      </right>
      <top style="thin">
        <color theme="0"/>
      </top>
      <bottom style="thin">
        <color theme="0"/>
      </bottom>
      <diagonal/>
    </border>
    <border>
      <left/>
      <right style="thin">
        <color theme="9" tint="0.39997558519241921"/>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right/>
      <top style="medium">
        <color theme="1"/>
      </top>
      <bottom style="medium">
        <color theme="1"/>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op>
      <bottom/>
      <diagonal/>
    </border>
    <border>
      <left/>
      <right/>
      <top/>
      <bottom style="thin">
        <color indexed="64"/>
      </bottom>
      <diagonal/>
    </border>
    <border>
      <left/>
      <right style="thin">
        <color theme="4"/>
      </right>
      <top style="thin">
        <color theme="4"/>
      </top>
      <bottom/>
      <diagonal/>
    </border>
    <border>
      <left style="thin">
        <color theme="9"/>
      </left>
      <right/>
      <top style="thin">
        <color theme="9" tint="0.39997558519241921"/>
      </top>
      <bottom style="thin">
        <color theme="9" tint="0.39997558519241921"/>
      </bottom>
      <diagonal/>
    </border>
    <border>
      <left/>
      <right/>
      <top style="thin">
        <color theme="9"/>
      </top>
      <bottom/>
      <diagonal/>
    </border>
    <border>
      <left/>
      <right/>
      <top style="thin">
        <color theme="9"/>
      </top>
      <bottom style="thin">
        <color theme="9"/>
      </bottom>
      <diagonal/>
    </border>
    <border>
      <left style="thin">
        <color theme="4"/>
      </left>
      <right/>
      <top style="thin">
        <color theme="4"/>
      </top>
      <bottom/>
      <diagonal/>
    </border>
  </borders>
  <cellStyleXfs count="6">
    <xf numFmtId="0" fontId="0" fillId="0" borderId="0"/>
    <xf numFmtId="0" fontId="7" fillId="0" borderId="0" applyNumberFormat="0" applyFill="0" applyBorder="0" applyAlignment="0" applyProtection="0"/>
    <xf numFmtId="0" fontId="11" fillId="8" borderId="2" applyNumberFormat="0" applyAlignment="0" applyProtection="0"/>
    <xf numFmtId="0" fontId="12" fillId="10" borderId="0" applyNumberFormat="0" applyBorder="0" applyAlignment="0" applyProtection="0"/>
    <xf numFmtId="0" fontId="2" fillId="0" borderId="0"/>
    <xf numFmtId="0" fontId="1" fillId="0" borderId="0"/>
  </cellStyleXfs>
  <cellXfs count="148">
    <xf numFmtId="0" fontId="0" fillId="0" borderId="0" xfId="0"/>
    <xf numFmtId="0" fontId="4" fillId="2" borderId="1" xfId="0" applyFont="1" applyFill="1" applyBorder="1" applyAlignment="1">
      <alignment horizontal="left" vertical="center" wrapText="1"/>
    </xf>
    <xf numFmtId="0" fontId="4" fillId="2" borderId="1" xfId="0" applyFont="1" applyFill="1" applyBorder="1" applyAlignment="1">
      <alignment horizontal="right" vertical="center" wrapText="1"/>
    </xf>
    <xf numFmtId="0" fontId="7" fillId="3" borderId="0" xfId="1" applyFill="1" applyAlignment="1">
      <alignment horizontal="left" vertical="center" wrapText="1"/>
    </xf>
    <xf numFmtId="0" fontId="5" fillId="3" borderId="0" xfId="0" applyFont="1" applyFill="1" applyAlignment="1">
      <alignment horizontal="right" vertical="center" wrapText="1"/>
    </xf>
    <xf numFmtId="0" fontId="6" fillId="3" borderId="0" xfId="0" applyFont="1" applyFill="1" applyAlignment="1">
      <alignment horizontal="right" vertical="center" wrapText="1"/>
    </xf>
    <xf numFmtId="0" fontId="7" fillId="4" borderId="0" xfId="1" applyFill="1" applyAlignment="1">
      <alignment horizontal="left" vertical="center" wrapText="1"/>
    </xf>
    <xf numFmtId="0" fontId="5" fillId="4" borderId="0" xfId="0" applyFont="1" applyFill="1" applyAlignment="1">
      <alignment horizontal="right" vertical="center" wrapText="1"/>
    </xf>
    <xf numFmtId="0" fontId="6" fillId="4" borderId="0" xfId="0" applyFont="1" applyFill="1" applyAlignment="1">
      <alignment horizontal="right" vertical="center" wrapText="1"/>
    </xf>
    <xf numFmtId="0" fontId="9" fillId="2" borderId="1" xfId="0" applyFont="1" applyFill="1" applyBorder="1" applyAlignment="1">
      <alignment horizontal="left" vertical="center" wrapText="1"/>
    </xf>
    <xf numFmtId="0" fontId="9" fillId="2" borderId="1" xfId="0" applyFont="1" applyFill="1" applyBorder="1" applyAlignment="1">
      <alignment horizontal="right" vertical="center" wrapText="1"/>
    </xf>
    <xf numFmtId="0" fontId="8" fillId="0" borderId="0" xfId="0" applyFont="1" applyAlignment="1">
      <alignment horizontal="right" vertical="center" wrapText="1"/>
    </xf>
    <xf numFmtId="0" fontId="0" fillId="0" borderId="0" xfId="0" applyAlignment="1">
      <alignment horizontal="right"/>
    </xf>
    <xf numFmtId="0" fontId="0" fillId="5" borderId="0" xfId="0" applyFill="1"/>
    <xf numFmtId="0" fontId="0" fillId="6" borderId="0" xfId="0" applyFill="1"/>
    <xf numFmtId="0" fontId="0" fillId="7" borderId="0" xfId="0" applyFill="1"/>
    <xf numFmtId="0" fontId="3" fillId="0" borderId="0" xfId="0" applyFont="1"/>
    <xf numFmtId="2" fontId="0" fillId="0" borderId="0" xfId="0" applyNumberFormat="1"/>
    <xf numFmtId="164" fontId="0" fillId="0" borderId="0" xfId="0" applyNumberFormat="1"/>
    <xf numFmtId="10" fontId="0" fillId="0" borderId="0" xfId="0" applyNumberFormat="1"/>
    <xf numFmtId="0" fontId="0" fillId="0" borderId="0" xfId="0" applyAlignment="1">
      <alignment horizontal="center" vertical="center" textRotation="45"/>
    </xf>
    <xf numFmtId="165" fontId="0" fillId="0" borderId="0" xfId="0" applyNumberFormat="1"/>
    <xf numFmtId="0" fontId="0" fillId="0" borderId="0" xfId="0" applyAlignment="1">
      <alignment horizontal="left" vertical="center"/>
    </xf>
    <xf numFmtId="166" fontId="0" fillId="0" borderId="0" xfId="0" applyNumberFormat="1"/>
    <xf numFmtId="0" fontId="11" fillId="8" borderId="2" xfId="2"/>
    <xf numFmtId="0" fontId="0" fillId="9" borderId="0" xfId="0" applyFill="1"/>
    <xf numFmtId="1" fontId="0" fillId="0" borderId="0" xfId="0" applyNumberFormat="1"/>
    <xf numFmtId="167" fontId="0" fillId="0" borderId="0" xfId="0" applyNumberFormat="1"/>
    <xf numFmtId="0" fontId="0" fillId="11" borderId="0" xfId="0" applyFill="1"/>
    <xf numFmtId="0" fontId="0" fillId="0" borderId="3" xfId="0" applyBorder="1"/>
    <xf numFmtId="0" fontId="12" fillId="10" borderId="0" xfId="3"/>
    <xf numFmtId="0" fontId="0" fillId="0" borderId="0" xfId="0" applyAlignment="1">
      <alignment horizontal="center"/>
    </xf>
    <xf numFmtId="0" fontId="0" fillId="0" borderId="0" xfId="0" applyAlignment="1">
      <alignment horizontal="center" vertical="center"/>
    </xf>
    <xf numFmtId="2" fontId="0" fillId="0" borderId="0" xfId="0" applyNumberFormat="1" applyAlignment="1">
      <alignment horizontal="center" vertical="center"/>
    </xf>
    <xf numFmtId="0" fontId="0" fillId="0" borderId="0" xfId="0" applyAlignment="1">
      <alignment horizontal="center" wrapText="1"/>
    </xf>
    <xf numFmtId="0" fontId="0" fillId="12" borderId="0" xfId="0" applyFill="1"/>
    <xf numFmtId="0" fontId="0" fillId="13" borderId="0" xfId="0" applyFill="1"/>
    <xf numFmtId="9" fontId="0" fillId="0" borderId="0" xfId="0" applyNumberFormat="1"/>
    <xf numFmtId="0" fontId="0" fillId="14" borderId="0" xfId="0" applyFill="1"/>
    <xf numFmtId="9" fontId="0" fillId="14" borderId="0" xfId="0" applyNumberFormat="1" applyFill="1"/>
    <xf numFmtId="0" fontId="13" fillId="0" borderId="0" xfId="0" applyFont="1"/>
    <xf numFmtId="0" fontId="14" fillId="0" borderId="0" xfId="0" applyFont="1"/>
    <xf numFmtId="9" fontId="14" fillId="0" borderId="0" xfId="0" applyNumberFormat="1" applyFont="1"/>
    <xf numFmtId="0" fontId="8" fillId="15" borderId="0" xfId="0" applyFont="1" applyFill="1" applyAlignment="1">
      <alignment horizontal="right" vertical="center" wrapText="1"/>
    </xf>
    <xf numFmtId="0" fontId="8" fillId="14" borderId="0" xfId="0" applyFont="1" applyFill="1" applyAlignment="1">
      <alignment horizontal="right" vertical="center" wrapText="1"/>
    </xf>
    <xf numFmtId="0" fontId="0" fillId="0" borderId="4" xfId="0" applyBorder="1"/>
    <xf numFmtId="0" fontId="0" fillId="15" borderId="0" xfId="0" applyFill="1"/>
    <xf numFmtId="0" fontId="0" fillId="16" borderId="0" xfId="0" applyFill="1"/>
    <xf numFmtId="0" fontId="0" fillId="17" borderId="0" xfId="0" applyFill="1"/>
    <xf numFmtId="0" fontId="0" fillId="18" borderId="0" xfId="0" applyFill="1"/>
    <xf numFmtId="0" fontId="0" fillId="0" borderId="5" xfId="0" applyBorder="1"/>
    <xf numFmtId="0" fontId="16" fillId="0" borderId="6" xfId="0" applyFont="1" applyBorder="1" applyAlignment="1">
      <alignment horizontal="center"/>
    </xf>
    <xf numFmtId="0" fontId="0" fillId="19" borderId="0" xfId="0" applyFill="1"/>
    <xf numFmtId="0" fontId="16" fillId="0" borderId="6" xfId="0" applyFont="1" applyBorder="1" applyAlignment="1">
      <alignment horizontal="centerContinuous"/>
    </xf>
    <xf numFmtId="0" fontId="0" fillId="20" borderId="8" xfId="0" applyFill="1" applyBorder="1"/>
    <xf numFmtId="0" fontId="0" fillId="21" borderId="8" xfId="0" applyFill="1" applyBorder="1"/>
    <xf numFmtId="0" fontId="0" fillId="22" borderId="0" xfId="0" applyFill="1"/>
    <xf numFmtId="0" fontId="7" fillId="0" borderId="0" xfId="1"/>
    <xf numFmtId="0" fontId="0" fillId="23" borderId="0" xfId="0" applyFill="1"/>
    <xf numFmtId="0" fontId="0" fillId="24" borderId="0" xfId="0" applyFill="1"/>
    <xf numFmtId="0" fontId="0" fillId="25" borderId="0" xfId="0" applyFill="1"/>
    <xf numFmtId="0" fontId="17" fillId="26" borderId="0" xfId="0" applyFont="1" applyFill="1"/>
    <xf numFmtId="0" fontId="0" fillId="0" borderId="7" xfId="0" applyBorder="1"/>
    <xf numFmtId="0" fontId="2" fillId="0" borderId="0" xfId="4"/>
    <xf numFmtId="0" fontId="0" fillId="28" borderId="4" xfId="0" applyFill="1" applyBorder="1"/>
    <xf numFmtId="0" fontId="18" fillId="27" borderId="4" xfId="4" applyFont="1" applyFill="1" applyBorder="1"/>
    <xf numFmtId="0" fontId="18" fillId="27" borderId="9" xfId="4" applyFont="1" applyFill="1" applyBorder="1"/>
    <xf numFmtId="0" fontId="0" fillId="28" borderId="10" xfId="0" applyFill="1" applyBorder="1"/>
    <xf numFmtId="0" fontId="2" fillId="0" borderId="0" xfId="0" applyFont="1"/>
    <xf numFmtId="0" fontId="0" fillId="28" borderId="11" xfId="0" applyFill="1" applyBorder="1"/>
    <xf numFmtId="0" fontId="9" fillId="2" borderId="0" xfId="0" applyFont="1" applyFill="1" applyAlignment="1">
      <alignment horizontal="right" vertical="center" wrapText="1"/>
    </xf>
    <xf numFmtId="0" fontId="21" fillId="14" borderId="0" xfId="0" applyFont="1" applyFill="1" applyAlignment="1">
      <alignment horizontal="right" vertical="center" wrapText="1"/>
    </xf>
    <xf numFmtId="0" fontId="21" fillId="15" borderId="0" xfId="0" applyFont="1" applyFill="1" applyAlignment="1">
      <alignment horizontal="right" vertical="center" wrapText="1"/>
    </xf>
    <xf numFmtId="0" fontId="23" fillId="0" borderId="0" xfId="0" applyFont="1"/>
    <xf numFmtId="0" fontId="20" fillId="0" borderId="12" xfId="0" applyFont="1" applyBorder="1"/>
    <xf numFmtId="0" fontId="8" fillId="30" borderId="0" xfId="0" applyFont="1" applyFill="1" applyAlignment="1">
      <alignment horizontal="right" vertical="center" wrapText="1"/>
    </xf>
    <xf numFmtId="0" fontId="23" fillId="29" borderId="3" xfId="0" applyFont="1" applyFill="1" applyBorder="1"/>
    <xf numFmtId="0" fontId="0" fillId="12" borderId="0" xfId="0" applyFill="1" applyAlignment="1">
      <alignment horizontal="right"/>
    </xf>
    <xf numFmtId="0" fontId="0" fillId="18" borderId="0" xfId="0" applyFill="1" applyAlignment="1">
      <alignment horizontal="right"/>
    </xf>
    <xf numFmtId="0" fontId="0" fillId="14" borderId="0" xfId="0" applyFill="1" applyAlignment="1">
      <alignment horizontal="right"/>
    </xf>
    <xf numFmtId="1" fontId="0" fillId="18" borderId="0" xfId="0" applyNumberFormat="1" applyFill="1" applyAlignment="1">
      <alignment horizontal="right"/>
    </xf>
    <xf numFmtId="1" fontId="0" fillId="17" borderId="0" xfId="0" applyNumberFormat="1" applyFill="1" applyAlignment="1">
      <alignment horizontal="right"/>
    </xf>
    <xf numFmtId="1" fontId="0" fillId="14" borderId="0" xfId="0" applyNumberFormat="1" applyFill="1" applyAlignment="1">
      <alignment horizontal="right"/>
    </xf>
    <xf numFmtId="1" fontId="0" fillId="0" borderId="0" xfId="0" applyNumberFormat="1" applyAlignment="1">
      <alignment horizontal="right"/>
    </xf>
    <xf numFmtId="0" fontId="0" fillId="15" borderId="0" xfId="0" applyFill="1" applyAlignment="1">
      <alignment horizontal="right"/>
    </xf>
    <xf numFmtId="0" fontId="8" fillId="14" borderId="0" xfId="0" applyFont="1" applyFill="1"/>
    <xf numFmtId="0" fontId="8" fillId="15" borderId="0" xfId="0" applyFont="1" applyFill="1"/>
    <xf numFmtId="0" fontId="8" fillId="30" borderId="0" xfId="0" applyFont="1" applyFill="1"/>
    <xf numFmtId="0" fontId="10" fillId="30" borderId="0" xfId="0" applyFont="1" applyFill="1" applyAlignment="1">
      <alignment horizontal="right" vertical="center" wrapText="1"/>
    </xf>
    <xf numFmtId="0" fontId="22" fillId="30" borderId="0" xfId="0" applyFont="1" applyFill="1" applyAlignment="1">
      <alignment horizontal="right" vertical="center" wrapText="1"/>
    </xf>
    <xf numFmtId="168" fontId="0" fillId="0" borderId="0" xfId="0" applyNumberFormat="1"/>
    <xf numFmtId="169" fontId="0" fillId="0" borderId="0" xfId="0" applyNumberFormat="1"/>
    <xf numFmtId="0" fontId="0" fillId="32" borderId="0" xfId="0" applyFill="1"/>
    <xf numFmtId="0" fontId="24" fillId="31" borderId="17" xfId="0" applyFont="1" applyFill="1" applyBorder="1" applyAlignment="1">
      <alignment horizontal="center"/>
    </xf>
    <xf numFmtId="0" fontId="0" fillId="32" borderId="7" xfId="0" applyFill="1" applyBorder="1"/>
    <xf numFmtId="0" fontId="0" fillId="33" borderId="0" xfId="0" applyFill="1"/>
    <xf numFmtId="0" fontId="0" fillId="30"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3" borderId="16" xfId="0" applyFill="1" applyBorder="1"/>
    <xf numFmtId="0" fontId="0" fillId="19" borderId="16" xfId="0" applyFill="1" applyBorder="1"/>
    <xf numFmtId="0" fontId="0" fillId="38" borderId="0" xfId="0" applyFill="1"/>
    <xf numFmtId="0" fontId="25" fillId="0" borderId="0" xfId="0" applyFont="1" applyAlignment="1">
      <alignment horizontal="center"/>
    </xf>
    <xf numFmtId="0" fontId="0" fillId="0" borderId="3" xfId="0" applyBorder="1" applyAlignment="1">
      <alignment horizontal="center"/>
    </xf>
    <xf numFmtId="164" fontId="0" fillId="0" borderId="3" xfId="0" applyNumberFormat="1" applyBorder="1"/>
    <xf numFmtId="164" fontId="0" fillId="0" borderId="3" xfId="0" applyNumberFormat="1" applyBorder="1" applyAlignment="1">
      <alignment horizontal="right"/>
    </xf>
    <xf numFmtId="0" fontId="0" fillId="0" borderId="16" xfId="0" applyBorder="1"/>
    <xf numFmtId="0" fontId="0" fillId="30" borderId="16" xfId="0" applyFill="1" applyBorder="1"/>
    <xf numFmtId="0" fontId="0" fillId="38" borderId="16" xfId="0" applyFill="1" applyBorder="1"/>
    <xf numFmtId="0" fontId="0" fillId="0" borderId="16" xfId="0" applyBorder="1" applyAlignment="1">
      <alignment horizontal="center"/>
    </xf>
    <xf numFmtId="0" fontId="19" fillId="31" borderId="16" xfId="0" applyFont="1" applyFill="1" applyBorder="1"/>
    <xf numFmtId="0" fontId="19" fillId="31" borderId="18" xfId="0" applyFont="1" applyFill="1" applyBorder="1"/>
    <xf numFmtId="164" fontId="0" fillId="0" borderId="3" xfId="0" applyNumberFormat="1" applyBorder="1" applyAlignment="1">
      <alignment horizontal="center"/>
    </xf>
    <xf numFmtId="0" fontId="0" fillId="0" borderId="18" xfId="0" applyBorder="1"/>
    <xf numFmtId="0" fontId="25" fillId="0" borderId="16" xfId="0" applyFont="1" applyBorder="1" applyAlignment="1">
      <alignment horizontal="center"/>
    </xf>
    <xf numFmtId="0" fontId="0" fillId="36" borderId="4" xfId="0" applyFill="1" applyBorder="1"/>
    <xf numFmtId="0" fontId="0" fillId="0" borderId="19" xfId="0" applyBorder="1"/>
    <xf numFmtId="0" fontId="0" fillId="0" borderId="20" xfId="0" applyBorder="1"/>
    <xf numFmtId="0" fontId="0" fillId="0" borderId="21" xfId="0" applyBorder="1"/>
    <xf numFmtId="0" fontId="19" fillId="31" borderId="22" xfId="0" applyFont="1" applyFill="1" applyBorder="1"/>
    <xf numFmtId="0" fontId="0" fillId="0" borderId="22" xfId="0" applyBorder="1"/>
    <xf numFmtId="0" fontId="19" fillId="31" borderId="0" xfId="0" applyFont="1" applyFill="1"/>
    <xf numFmtId="16" fontId="0" fillId="0" borderId="0" xfId="0" applyNumberFormat="1"/>
    <xf numFmtId="10" fontId="0" fillId="15" borderId="0" xfId="0" applyNumberFormat="1" applyFill="1"/>
    <xf numFmtId="10" fontId="0" fillId="36" borderId="0" xfId="0" applyNumberFormat="1" applyFill="1"/>
    <xf numFmtId="10" fontId="20" fillId="39" borderId="0" xfId="0" applyNumberFormat="1" applyFont="1" applyFill="1"/>
    <xf numFmtId="2" fontId="0" fillId="15" borderId="0" xfId="0" applyNumberFormat="1" applyFill="1"/>
    <xf numFmtId="2" fontId="0" fillId="36" borderId="0" xfId="0" applyNumberFormat="1" applyFill="1"/>
    <xf numFmtId="2" fontId="20" fillId="39" borderId="0" xfId="0" applyNumberFormat="1" applyFont="1" applyFill="1"/>
    <xf numFmtId="0" fontId="26" fillId="0" borderId="0" xfId="0" applyFont="1"/>
    <xf numFmtId="0" fontId="0" fillId="0" borderId="0" xfId="0" applyAlignment="1">
      <alignment horizontal="center"/>
    </xf>
    <xf numFmtId="0" fontId="19" fillId="29" borderId="13" xfId="0" applyFont="1" applyFill="1" applyBorder="1" applyAlignment="1">
      <alignment horizontal="center"/>
    </xf>
    <xf numFmtId="0" fontId="19" fillId="29" borderId="0" xfId="0" applyFont="1" applyFill="1" applyAlignment="1">
      <alignment horizontal="center"/>
    </xf>
    <xf numFmtId="0" fontId="0" fillId="0" borderId="0" xfId="0" applyAlignment="1">
      <alignment horizontal="center" textRotation="255"/>
    </xf>
    <xf numFmtId="2"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0" fontId="2" fillId="0" borderId="0" xfId="4" applyAlignment="1">
      <alignment horizontal="center"/>
    </xf>
    <xf numFmtId="0" fontId="0" fillId="0" borderId="5" xfId="0" applyBorder="1" applyAlignment="1">
      <alignment horizontal="center"/>
    </xf>
    <xf numFmtId="0" fontId="23" fillId="29" borderId="3" xfId="0" applyFont="1" applyFill="1" applyBorder="1" applyAlignment="1">
      <alignment horizontal="center"/>
    </xf>
    <xf numFmtId="0" fontId="23" fillId="29" borderId="14" xfId="0" applyFont="1" applyFill="1" applyBorder="1" applyAlignment="1">
      <alignment horizontal="center"/>
    </xf>
    <xf numFmtId="0" fontId="23" fillId="29" borderId="15" xfId="0" applyFont="1" applyFill="1" applyBorder="1" applyAlignment="1">
      <alignment horizontal="center"/>
    </xf>
    <xf numFmtId="0" fontId="3" fillId="0" borderId="3" xfId="0" applyFont="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xf numFmtId="164" fontId="3" fillId="0" borderId="3" xfId="0" applyNumberFormat="1" applyFont="1" applyBorder="1" applyAlignment="1">
      <alignment horizontal="center"/>
    </xf>
  </cellXfs>
  <cellStyles count="6">
    <cellStyle name="Good" xfId="3" builtinId="26"/>
    <cellStyle name="Hyperlink" xfId="1" builtinId="8"/>
    <cellStyle name="Input" xfId="2" builtinId="20"/>
    <cellStyle name="Normal" xfId="0" builtinId="0"/>
    <cellStyle name="Normal 2" xfId="4" xr:uid="{94A855E4-0BFD-4731-8132-4C85DD981192}"/>
    <cellStyle name="Normal 3" xfId="5" xr:uid="{330A407C-60F1-4C7D-B918-69DE61266204}"/>
  </cellStyles>
  <dxfs count="571">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0" formatCode="General"/>
    </dxf>
    <dxf>
      <numFmt numFmtId="0" formatCode="General"/>
    </dxf>
    <dxf>
      <numFmt numFmtId="0" formatCode="Genera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indexed="65"/>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fill>
        <patternFill patternType="none">
          <fgColor indexed="64"/>
          <bgColor auto="1"/>
        </patternFill>
      </fill>
    </dxf>
    <dxf>
      <fill>
        <patternFill patternType="none">
          <fgColor rgb="FF000000"/>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indexed="65"/>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fill>
        <patternFill patternType="none">
          <fgColor indexed="64"/>
          <bgColor auto="1"/>
        </patternFill>
      </fill>
    </dxf>
    <dxf>
      <fill>
        <patternFill patternType="none">
          <fgColor rgb="FF000000"/>
          <bgColor auto="1"/>
        </patternFill>
      </fill>
    </dxf>
    <dxf>
      <numFmt numFmtId="2" formatCode="0.00"/>
    </dxf>
    <dxf>
      <numFmt numFmtId="0" formatCode="General"/>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indexed="65"/>
        </patternFill>
      </fill>
    </dxf>
    <dxf>
      <numFmt numFmtId="2" formatCode="0.00"/>
    </dxf>
    <dxf>
      <fill>
        <patternFill patternType="none">
          <fgColor indexed="64"/>
          <bgColor auto="1"/>
        </patternFill>
      </fill>
    </dxf>
    <dxf>
      <numFmt numFmtId="2" formatCode="0.00"/>
    </dxf>
    <dxf>
      <fill>
        <patternFill patternType="none">
          <fgColor indexed="64"/>
          <bgColor indexed="65"/>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numFmt numFmtId="2" formatCode="0.0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2" formatCode="0.00"/>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0" tint="-0.14999847407452621"/>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border outline="0">
        <top style="medium">
          <color indexed="64"/>
        </top>
      </border>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border outline="0">
        <bottom style="thin">
          <color indexed="64"/>
        </bottom>
      </border>
    </dxf>
    <dxf>
      <font>
        <b/>
        <i/>
        <strike val="0"/>
        <condense val="0"/>
        <extend val="0"/>
        <outline val="0"/>
        <shadow val="0"/>
        <u val="none"/>
        <vertAlign val="baseline"/>
        <sz val="12"/>
        <color theme="0"/>
        <name val="Calibri"/>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0" tint="-0.14999847407452621"/>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border outline="0">
        <top style="medium">
          <color indexed="64"/>
        </top>
      </border>
    </dxf>
    <dxf>
      <font>
        <b val="0"/>
        <i val="0"/>
        <strike val="0"/>
        <condense val="0"/>
        <extend val="0"/>
        <outline val="0"/>
        <shadow val="0"/>
        <u val="none"/>
        <vertAlign val="baseline"/>
        <sz val="12"/>
        <color theme="1"/>
        <name val="Calibri"/>
        <family val="2"/>
        <scheme val="minor"/>
      </font>
      <alignment horizontal="general" vertical="bottom" textRotation="0" wrapText="0" indent="0" justifyLastLine="0" shrinkToFit="0" readingOrder="0"/>
    </dxf>
    <dxf>
      <border outline="0">
        <bottom style="thin">
          <color indexed="64"/>
        </bottom>
      </border>
    </dxf>
    <dxf>
      <font>
        <b/>
        <i/>
        <strike val="0"/>
        <condense val="0"/>
        <extend val="0"/>
        <outline val="0"/>
        <shadow val="0"/>
        <u val="none"/>
        <vertAlign val="baseline"/>
        <sz val="12"/>
        <color theme="0"/>
        <name val="Calibri"/>
        <family val="2"/>
        <scheme val="minor"/>
      </font>
      <fill>
        <patternFill patternType="solid">
          <fgColor theme="4"/>
          <bgColor theme="4"/>
        </patternFill>
      </fill>
      <alignment horizontal="center" vertical="bottom" textRotation="0" wrapText="0" indent="0" justifyLastLine="0" shrinkToFit="0" readingOrder="0"/>
    </dxf>
    <dxf>
      <numFmt numFmtId="1" formatCode="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numFmt numFmtId="1" formatCode="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numFmt numFmtId="1" formatCode="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0" formatCode="General"/>
    </dxf>
    <dxf>
      <numFmt numFmtId="0" formatCode="General"/>
    </dxf>
    <dxf>
      <numFmt numFmtId="1" formatCode="0"/>
    </dxf>
    <dxf>
      <numFmt numFmtId="1" formatCode="0"/>
      <fill>
        <patternFill patternType="solid">
          <fgColor indexed="64"/>
          <bgColor rgb="FFFF0000"/>
        </patternFill>
      </fill>
      <alignment horizontal="right" vertical="bottom" textRotation="0" wrapText="0" indent="0" justifyLastLine="0" shrinkToFit="0" readingOrder="0"/>
    </dxf>
    <dxf>
      <numFmt numFmtId="1" formatCode="0"/>
      <fill>
        <patternFill patternType="solid">
          <fgColor indexed="64"/>
          <bgColor rgb="FFFF0000"/>
        </patternFill>
      </fill>
      <alignment horizontal="right" vertical="bottom" textRotation="0" wrapText="0" indent="0" justifyLastLine="0" shrinkToFit="0" readingOrder="0"/>
    </dxf>
    <dxf>
      <numFmt numFmtId="2" formatCode="0.00"/>
    </dxf>
    <dxf>
      <numFmt numFmtId="2" formatCode="0.00"/>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outline="0">
        <left/>
        <right/>
        <top style="thin">
          <color theme="9" tint="0.39997558519241921"/>
        </top>
        <bottom style="thin">
          <color theme="9" tint="0.39997558519241921"/>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bottom" textRotation="0" wrapText="0" indent="0" justifyLastLine="0" shrinkToFit="0" readingOrder="0"/>
      <border outline="0">
        <left style="thin">
          <color theme="0"/>
        </left>
      </border>
    </dxf>
    <dxf>
      <fill>
        <patternFill patternType="solid">
          <bgColor theme="4" tint="0.599993896298104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8"/>
        <name val="Calibri"/>
        <family val="2"/>
        <scheme val="minor"/>
      </font>
      <fill>
        <patternFill patternType="solid">
          <fgColor indexed="64"/>
          <bgColor theme="1"/>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8"/>
        <name val="Calibri"/>
        <family val="2"/>
        <scheme val="minor"/>
      </font>
      <fill>
        <patternFill patternType="solid">
          <fgColor indexed="64"/>
          <bgColor theme="1"/>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8"/>
        <name val="Calibri"/>
        <family val="2"/>
        <scheme val="minor"/>
      </font>
      <fill>
        <patternFill patternType="solid">
          <fgColor indexed="64"/>
          <bgColor theme="1"/>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border diagonalUp="0" diagonalDown="0" outline="0">
        <left/>
        <right/>
        <top style="thin">
          <color theme="9" tint="0.39997558519241921"/>
        </top>
        <bottom style="thin">
          <color theme="9" tint="0.39997558519241921"/>
        </bottom>
      </border>
    </dxf>
    <dxf>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numFmt numFmtId="0" formatCode="General"/>
    </dxf>
    <dxf>
      <font>
        <b val="0"/>
        <i val="0"/>
        <strike val="0"/>
        <condense val="0"/>
        <extend val="0"/>
        <outline val="0"/>
        <shadow val="0"/>
        <u val="none"/>
        <vertAlign val="baseline"/>
        <sz val="12"/>
        <color theme="1"/>
        <name val="Arial"/>
        <family val="2"/>
        <scheme val="none"/>
      </font>
      <numFmt numFmtId="0" formatCode="General"/>
      <alignment horizontal="general" vertical="bottom" textRotation="0" wrapText="0" indent="0" justifyLastLine="0" shrinkToFit="0" readingOrder="0"/>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Arial"/>
        <family val="2"/>
        <scheme val="none"/>
      </font>
      <numFmt numFmtId="0" formatCode="General"/>
      <alignment horizontal="general"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theme="9" tint="0.79998168889431442"/>
          <bgColor theme="9" tint="0.79998168889431442"/>
        </patternFill>
      </fill>
      <alignment horizontal="general" vertical="bottom" textRotation="0" wrapText="0" indent="0" justifyLastLine="0" shrinkToFit="0" readingOrder="0"/>
      <border diagonalUp="0" diagonalDown="0" outline="0">
        <left/>
        <right/>
        <top style="thin">
          <color theme="9" tint="0.39997558519241921"/>
        </top>
        <bottom style="thin">
          <color theme="9" tint="0.39997558519241921"/>
        </bottom>
      </border>
    </dxf>
    <dxf>
      <numFmt numFmtId="0" formatCode="General"/>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none">
          <fgColor indexed="64"/>
          <bgColor indexed="65"/>
        </patternFill>
      </fil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7" tint="0.59999389629810485"/>
        </patternFill>
      </fill>
    </dxf>
    <dxf>
      <numFmt numFmtId="0" formatCode="General"/>
    </dxf>
    <dxf>
      <numFmt numFmtId="0" formatCode="General"/>
    </dxf>
    <dxf>
      <numFmt numFmtId="0" formatCode="General"/>
    </dxf>
    <dxf>
      <numFmt numFmtId="0" formatCode="General"/>
    </dxf>
    <dxf>
      <fill>
        <patternFill patternType="solid">
          <fgColor indexed="64"/>
          <bgColor theme="7" tint="0.59999389629810485"/>
        </patternFill>
      </fil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bottom" textRotation="0" wrapText="0" indent="0" justifyLastLine="0" shrinkToFit="0" readingOrder="0"/>
    </dxf>
    <dxf>
      <numFmt numFmtId="0" formatCode="General"/>
    </dxf>
    <dxf>
      <numFmt numFmtId="165" formatCode="0.0"/>
    </dxf>
    <dxf>
      <numFmt numFmtId="165" formatCode="0.0"/>
    </dxf>
    <dxf>
      <numFmt numFmtId="0" formatCode="General"/>
    </dxf>
    <dxf>
      <numFmt numFmtId="0" formatCode="General"/>
      <fill>
        <patternFill patternType="solid">
          <fgColor indexed="64"/>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0"/>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strike val="0"/>
        <outline val="0"/>
        <shadow val="0"/>
        <u val="none"/>
        <vertAlign val="baseline"/>
        <color theme="0"/>
        <name val="Verdana"/>
        <family val="2"/>
        <scheme val="none"/>
      </font>
    </dxf>
    <dxf>
      <font>
        <b/>
        <i val="0"/>
        <strike val="0"/>
        <condense val="0"/>
        <extend val="0"/>
        <outline val="0"/>
        <shadow val="0"/>
        <u val="none"/>
        <vertAlign val="baseline"/>
        <sz val="12"/>
        <color rgb="FF444444"/>
        <name val="Verdana"/>
        <family val="2"/>
        <scheme val="none"/>
      </font>
      <fill>
        <patternFill patternType="solid">
          <fgColor indexed="64"/>
          <bgColor rgb="FFE8E8E8"/>
        </patternFill>
      </fill>
      <alignment horizontal="right" vertical="center" textRotation="0" wrapText="1" indent="0" justifyLastLine="0" shrinkToFit="0" readingOrder="0"/>
      <border diagonalUp="0" diagonalDown="0" outline="0">
        <left/>
        <right/>
        <top/>
        <bottom/>
      </border>
    </dxf>
    <dxf>
      <font>
        <b/>
        <i val="0"/>
        <strike val="0"/>
        <condense val="0"/>
        <extend val="0"/>
        <outline val="0"/>
        <shadow val="0"/>
        <u val="none"/>
        <vertAlign val="baseline"/>
        <sz val="12"/>
        <color rgb="FF444444"/>
        <name val="Verdana"/>
        <family val="2"/>
        <scheme val="none"/>
      </font>
      <fill>
        <patternFill patternType="solid">
          <fgColor indexed="64"/>
          <bgColor rgb="FFE8E8E8"/>
        </patternFill>
      </fill>
      <alignment horizontal="right" vertical="center" textRotation="0" wrapText="1" indent="0" justifyLastLine="0" shrinkToFit="0" readingOrder="0"/>
      <border diagonalUp="0" diagonalDown="0" outline="0">
        <left/>
        <right/>
        <top/>
        <bottom style="medium">
          <color rgb="FFC2C2C2"/>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border diagonalUp="0" diagonalDown="0">
        <left/>
        <right/>
        <top style="medium">
          <color theme="1"/>
        </top>
        <bottom style="medium">
          <color theme="1"/>
        </bottom>
        <vertical/>
        <horizontal/>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2"/>
        <color theme="0"/>
        <name val="Verdana"/>
        <family val="2"/>
        <scheme val="none"/>
      </font>
      <fill>
        <patternFill patternType="solid">
          <fgColor indexed="64"/>
          <bgColor theme="9" tint="0.39997558519241921"/>
        </patternFill>
      </fill>
      <alignment horizontal="right" vertical="center" textRotation="0" wrapText="1" indent="0" justifyLastLine="0" shrinkToFit="0" readingOrder="0"/>
    </dxf>
    <dxf>
      <border diagonalUp="0" diagonalDown="0" outline="0">
        <left/>
        <right/>
        <top/>
        <bottom/>
      </border>
    </dxf>
    <dxf>
      <font>
        <strike val="0"/>
        <outline val="0"/>
        <shadow val="0"/>
        <u val="none"/>
        <vertAlign val="baseline"/>
        <color theme="0"/>
        <name val="Verdana"/>
        <family val="2"/>
        <scheme val="none"/>
      </font>
    </dxf>
    <dxf>
      <font>
        <b/>
        <i val="0"/>
        <strike val="0"/>
        <condense val="0"/>
        <extend val="0"/>
        <outline val="0"/>
        <shadow val="0"/>
        <u val="none"/>
        <vertAlign val="baseline"/>
        <sz val="12"/>
        <color rgb="FF444444"/>
        <name val="Verdana"/>
        <family val="2"/>
        <scheme val="none"/>
      </font>
      <fill>
        <patternFill patternType="solid">
          <fgColor indexed="64"/>
          <bgColor rgb="FFE8E8E8"/>
        </patternFill>
      </fill>
      <alignment horizontal="right" vertical="center" textRotation="0" wrapText="1" indent="0" justifyLastLine="0" shrinkToFit="0" readingOrder="0"/>
      <border diagonalUp="0" diagonalDown="0" outline="0">
        <left/>
        <right/>
        <top/>
        <bottom/>
      </border>
    </dxf>
    <dxf>
      <font>
        <b/>
        <i val="0"/>
        <strike val="0"/>
        <condense val="0"/>
        <extend val="0"/>
        <outline val="0"/>
        <shadow val="0"/>
        <u val="none"/>
        <vertAlign val="baseline"/>
        <sz val="12"/>
        <color rgb="FF444444"/>
        <name val="Verdana"/>
        <family val="2"/>
        <scheme val="none"/>
      </font>
      <fill>
        <patternFill patternType="solid">
          <fgColor indexed="64"/>
          <bgColor rgb="FFE8E8E8"/>
        </patternFill>
      </fill>
      <alignment horizontal="right" vertical="center" textRotation="0" wrapText="1" indent="0" justifyLastLine="0" shrinkToFit="0" readingOrder="0"/>
      <border diagonalUp="0" diagonalDown="0" outline="0">
        <left/>
        <right/>
        <top/>
        <bottom style="medium">
          <color rgb="FFC2C2C2"/>
        </bottom>
      </border>
    </dxf>
    <dxf>
      <font>
        <b val="0"/>
        <i val="0"/>
        <strike val="0"/>
        <condense val="0"/>
        <extend val="0"/>
        <outline val="0"/>
        <shadow val="0"/>
        <u val="none"/>
        <vertAlign val="baseline"/>
        <sz val="12"/>
        <color theme="1"/>
        <name val="Verdana"/>
        <family val="2"/>
        <scheme val="none"/>
      </font>
      <fill>
        <patternFill patternType="solid">
          <fgColor indexed="64"/>
          <bgColor theme="5" tint="0.3999755851924192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dxf>
    <dxf>
      <fill>
        <patternFill patternType="solid">
          <fgColor rgb="FFF4B084"/>
          <bgColor rgb="FF000000"/>
        </patternFill>
      </fill>
    </dxf>
    <dxf>
      <font>
        <b/>
        <i val="0"/>
        <strike val="0"/>
        <condense val="0"/>
        <extend val="0"/>
        <outline val="0"/>
        <shadow val="0"/>
        <u val="none"/>
        <vertAlign val="baseline"/>
        <sz val="12"/>
        <color theme="1"/>
        <name val="Calibri"/>
        <family val="2"/>
        <scheme val="minor"/>
      </font>
    </dxf>
    <dxf>
      <font>
        <b/>
        <i/>
      </font>
    </dxf>
    <dxf>
      <font>
        <b/>
        <i/>
      </font>
    </dxf>
  </dxfs>
  <tableStyles count="0" defaultTableStyle="TableStyleMedium2" defaultPivotStyle="PivotStyleLight16"/>
  <colors>
    <mruColors>
      <color rgb="FFFF8181"/>
      <color rgb="FFCF6AE0"/>
      <color rgb="FF009900"/>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Offense Vs Defense Rankings For Playoff Success</a:t>
            </a:r>
          </a:p>
          <a:p>
            <a:pPr>
              <a:defRPr/>
            </a:pPr>
            <a:r>
              <a:rPr lang="en-US"/>
              <a:t>(2012-2018)</a:t>
            </a:r>
          </a:p>
        </c:rich>
      </c:tx>
      <c:layout>
        <c:manualLayout>
          <c:xMode val="edge"/>
          <c:yMode val="edge"/>
          <c:x val="0.15120675469797504"/>
          <c:y val="2.012072434607645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'Offense vs Defense'!$G$257</c:f>
              <c:strCache>
                <c:ptCount val="1"/>
                <c:pt idx="0">
                  <c:v>Offense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'Offense vs Defense'!$F$258:$F$262</c:f>
              <c:strCache>
                <c:ptCount val="5"/>
                <c:pt idx="0">
                  <c:v>Playoff</c:v>
                </c:pt>
                <c:pt idx="1">
                  <c:v>Divisional</c:v>
                </c:pt>
                <c:pt idx="2">
                  <c:v>Championship</c:v>
                </c:pt>
                <c:pt idx="3">
                  <c:v>Superbowl</c:v>
                </c:pt>
                <c:pt idx="4">
                  <c:v>SB Win</c:v>
                </c:pt>
              </c:strCache>
            </c:strRef>
          </c:cat>
          <c:val>
            <c:numRef>
              <c:f>'Offense vs Defense'!$G$258:$G$262</c:f>
              <c:numCache>
                <c:formatCode>0.00</c:formatCode>
                <c:ptCount val="5"/>
                <c:pt idx="0">
                  <c:v>9.8571428571428577</c:v>
                </c:pt>
                <c:pt idx="1">
                  <c:v>7.8928571428571432</c:v>
                </c:pt>
                <c:pt idx="2">
                  <c:v>6.7142857142857144</c:v>
                </c:pt>
                <c:pt idx="3">
                  <c:v>5.9285714285714288</c:v>
                </c:pt>
                <c:pt idx="4">
                  <c:v>8.4285714285714288</c:v>
                </c:pt>
              </c:numCache>
            </c:numRef>
          </c:val>
          <c:smooth val="0"/>
          <c:extLst>
            <c:ext xmlns:c16="http://schemas.microsoft.com/office/drawing/2014/chart" uri="{C3380CC4-5D6E-409C-BE32-E72D297353CC}">
              <c16:uniqueId val="{00000000-BCB4-4E87-827B-17868D620DC1}"/>
            </c:ext>
          </c:extLst>
        </c:ser>
        <c:ser>
          <c:idx val="1"/>
          <c:order val="1"/>
          <c:tx>
            <c:strRef>
              <c:f>'Offense vs Defense'!$H$257</c:f>
              <c:strCache>
                <c:ptCount val="1"/>
                <c:pt idx="0">
                  <c:v>Defense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'Offense vs Defense'!$H$258:$H$262</c:f>
              <c:numCache>
                <c:formatCode>0.00</c:formatCode>
                <c:ptCount val="5"/>
                <c:pt idx="0">
                  <c:v>13.416666666666666</c:v>
                </c:pt>
                <c:pt idx="1">
                  <c:v>11.035714285714286</c:v>
                </c:pt>
                <c:pt idx="2">
                  <c:v>11.178571428571429</c:v>
                </c:pt>
                <c:pt idx="3">
                  <c:v>10</c:v>
                </c:pt>
                <c:pt idx="4">
                  <c:v>8.8571428571428577</c:v>
                </c:pt>
              </c:numCache>
            </c:numRef>
          </c:val>
          <c:smooth val="0"/>
          <c:extLst>
            <c:ext xmlns:c16="http://schemas.microsoft.com/office/drawing/2014/chart" uri="{C3380CC4-5D6E-409C-BE32-E72D297353CC}">
              <c16:uniqueId val="{00000001-BCB4-4E87-827B-17868D620DC1}"/>
            </c:ext>
          </c:extLst>
        </c:ser>
        <c:dLbls>
          <c:showLegendKey val="0"/>
          <c:showVal val="0"/>
          <c:showCatName val="0"/>
          <c:showSerName val="0"/>
          <c:showPercent val="0"/>
          <c:showBubbleSize val="0"/>
        </c:dLbls>
        <c:smooth val="0"/>
        <c:axId val="1146965336"/>
        <c:axId val="1146961728"/>
      </c:lineChart>
      <c:catAx>
        <c:axId val="11469653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6961728"/>
        <c:crosses val="autoZero"/>
        <c:auto val="1"/>
        <c:lblAlgn val="ctr"/>
        <c:lblOffset val="100"/>
        <c:noMultiLvlLbl val="0"/>
      </c:catAx>
      <c:valAx>
        <c:axId val="114696172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Average Rank</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696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Points</a:t>
            </a:r>
            <a:r>
              <a:rPr lang="en-US" baseline="0"/>
              <a:t> Vs Wins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221600804572332E-2"/>
          <c:y val="0.13059895833333332"/>
          <c:w val="0.8626506733387298"/>
          <c:h val="0.73833217136920382"/>
        </c:manualLayout>
      </c:layout>
      <c:scatterChart>
        <c:scatterStyle val="lineMarker"/>
        <c:varyColors val="0"/>
        <c:ser>
          <c:idx val="0"/>
          <c:order val="0"/>
          <c:tx>
            <c:v>All</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0.3817065273382883"/>
                  <c:y val="0.3703466754155730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OC'!$X$5:$X$18</c:f>
              <c:numCache>
                <c:formatCode>General</c:formatCode>
                <c:ptCount val="14"/>
                <c:pt idx="0">
                  <c:v>12</c:v>
                </c:pt>
                <c:pt idx="1">
                  <c:v>11</c:v>
                </c:pt>
                <c:pt idx="2">
                  <c:v>13</c:v>
                </c:pt>
                <c:pt idx="3">
                  <c:v>14</c:v>
                </c:pt>
                <c:pt idx="4">
                  <c:v>12</c:v>
                </c:pt>
                <c:pt idx="5">
                  <c:v>12</c:v>
                </c:pt>
                <c:pt idx="6">
                  <c:v>12</c:v>
                </c:pt>
                <c:pt idx="7">
                  <c:v>12</c:v>
                </c:pt>
                <c:pt idx="8">
                  <c:v>2</c:v>
                </c:pt>
                <c:pt idx="9">
                  <c:v>4</c:v>
                </c:pt>
                <c:pt idx="10">
                  <c:v>8</c:v>
                </c:pt>
                <c:pt idx="11">
                  <c:v>11</c:v>
                </c:pt>
                <c:pt idx="12">
                  <c:v>16</c:v>
                </c:pt>
                <c:pt idx="13">
                  <c:v>12</c:v>
                </c:pt>
              </c:numCache>
            </c:numRef>
          </c:xVal>
          <c:yVal>
            <c:numRef>
              <c:f>'Josh Mcdaniels OC'!$Y$5:$Y$18</c:f>
              <c:numCache>
                <c:formatCode>General</c:formatCode>
                <c:ptCount val="14"/>
                <c:pt idx="0">
                  <c:v>420</c:v>
                </c:pt>
                <c:pt idx="1">
                  <c:v>436</c:v>
                </c:pt>
                <c:pt idx="2">
                  <c:v>458</c:v>
                </c:pt>
                <c:pt idx="3">
                  <c:v>441</c:v>
                </c:pt>
                <c:pt idx="4">
                  <c:v>465</c:v>
                </c:pt>
                <c:pt idx="5">
                  <c:v>468</c:v>
                </c:pt>
                <c:pt idx="6">
                  <c:v>444</c:v>
                </c:pt>
                <c:pt idx="7">
                  <c:v>557</c:v>
                </c:pt>
                <c:pt idx="8">
                  <c:v>193</c:v>
                </c:pt>
                <c:pt idx="9">
                  <c:v>344</c:v>
                </c:pt>
                <c:pt idx="10">
                  <c:v>326</c:v>
                </c:pt>
                <c:pt idx="11">
                  <c:v>410</c:v>
                </c:pt>
                <c:pt idx="12">
                  <c:v>589</c:v>
                </c:pt>
                <c:pt idx="13">
                  <c:v>385</c:v>
                </c:pt>
              </c:numCache>
            </c:numRef>
          </c:yVal>
          <c:smooth val="0"/>
          <c:extLst>
            <c:ext xmlns:c16="http://schemas.microsoft.com/office/drawing/2014/chart" uri="{C3380CC4-5D6E-409C-BE32-E72D297353CC}">
              <c16:uniqueId val="{00000001-2C9B-43DC-9E3E-59D46863C018}"/>
            </c:ext>
          </c:extLst>
        </c:ser>
        <c:ser>
          <c:idx val="1"/>
          <c:order val="1"/>
          <c:tx>
            <c:v>NE Only</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0"/>
            <c:trendlineLbl>
              <c:layout>
                <c:manualLayout>
                  <c:x val="0.14477322344052787"/>
                  <c:y val="0.167447233158355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OC'!$B$5:$B$15</c:f>
              <c:numCache>
                <c:formatCode>General</c:formatCode>
                <c:ptCount val="11"/>
                <c:pt idx="0">
                  <c:v>12</c:v>
                </c:pt>
                <c:pt idx="1">
                  <c:v>11</c:v>
                </c:pt>
                <c:pt idx="2">
                  <c:v>13</c:v>
                </c:pt>
                <c:pt idx="3">
                  <c:v>14</c:v>
                </c:pt>
                <c:pt idx="4">
                  <c:v>12</c:v>
                </c:pt>
                <c:pt idx="5">
                  <c:v>12</c:v>
                </c:pt>
                <c:pt idx="6">
                  <c:v>12</c:v>
                </c:pt>
                <c:pt idx="7">
                  <c:v>12</c:v>
                </c:pt>
                <c:pt idx="8">
                  <c:v>11</c:v>
                </c:pt>
                <c:pt idx="9">
                  <c:v>16</c:v>
                </c:pt>
                <c:pt idx="10">
                  <c:v>12</c:v>
                </c:pt>
              </c:numCache>
            </c:numRef>
          </c:xVal>
          <c:yVal>
            <c:numRef>
              <c:f>'Josh Mcdaniels OC'!$C$5:$C$15</c:f>
              <c:numCache>
                <c:formatCode>General</c:formatCode>
                <c:ptCount val="11"/>
                <c:pt idx="0">
                  <c:v>420</c:v>
                </c:pt>
                <c:pt idx="1">
                  <c:v>436</c:v>
                </c:pt>
                <c:pt idx="2">
                  <c:v>458</c:v>
                </c:pt>
                <c:pt idx="3">
                  <c:v>441</c:v>
                </c:pt>
                <c:pt idx="4">
                  <c:v>465</c:v>
                </c:pt>
                <c:pt idx="5">
                  <c:v>468</c:v>
                </c:pt>
                <c:pt idx="6">
                  <c:v>444</c:v>
                </c:pt>
                <c:pt idx="7">
                  <c:v>557</c:v>
                </c:pt>
                <c:pt idx="8">
                  <c:v>410</c:v>
                </c:pt>
                <c:pt idx="9">
                  <c:v>589</c:v>
                </c:pt>
                <c:pt idx="10">
                  <c:v>385</c:v>
                </c:pt>
              </c:numCache>
            </c:numRef>
          </c:yVal>
          <c:smooth val="0"/>
          <c:extLst>
            <c:ext xmlns:c16="http://schemas.microsoft.com/office/drawing/2014/chart" uri="{C3380CC4-5D6E-409C-BE32-E72D297353CC}">
              <c16:uniqueId val="{00000002-2C9B-43DC-9E3E-59D46863C018}"/>
            </c:ext>
          </c:extLst>
        </c:ser>
        <c:dLbls>
          <c:showLegendKey val="0"/>
          <c:showVal val="0"/>
          <c:showCatName val="0"/>
          <c:showSerName val="0"/>
          <c:showPercent val="0"/>
          <c:showBubbleSize val="0"/>
        </c:dLbls>
        <c:axId val="722154320"/>
        <c:axId val="722152680"/>
      </c:scatterChart>
      <c:valAx>
        <c:axId val="72215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2680"/>
        <c:crosses val="autoZero"/>
        <c:crossBetween val="midCat"/>
      </c:valAx>
      <c:valAx>
        <c:axId val="722152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4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QB</a:t>
            </a:r>
            <a:r>
              <a:rPr lang="en-US" baseline="0"/>
              <a:t> Grade vs game/Off grade NE Only</a:t>
            </a:r>
          </a:p>
        </c:rich>
      </c:tx>
      <c:layout>
        <c:manualLayout>
          <c:xMode val="edge"/>
          <c:yMode val="edge"/>
          <c:x val="0.23571861706941805"/>
          <c:y val="3.55340197859882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70409974473356"/>
          <c:y val="0.14375968992248062"/>
          <c:w val="0.56091759106243411"/>
          <c:h val="0.68413446865653427"/>
        </c:manualLayout>
      </c:layout>
      <c:scatterChart>
        <c:scatterStyle val="lineMarker"/>
        <c:varyColors val="0"/>
        <c:ser>
          <c:idx val="0"/>
          <c:order val="0"/>
          <c:tx>
            <c:v>QB vs Highest</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6.521027835737167E-2"/>
                  <c:y val="0.4987801764013948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OC'!$G$5:$G$15</c:f>
              <c:numCache>
                <c:formatCode>General</c:formatCode>
                <c:ptCount val="11"/>
                <c:pt idx="0">
                  <c:v>78.400000000000006</c:v>
                </c:pt>
                <c:pt idx="1">
                  <c:v>81.900000000000006</c:v>
                </c:pt>
                <c:pt idx="2">
                  <c:v>92.6</c:v>
                </c:pt>
                <c:pt idx="3">
                  <c:v>83</c:v>
                </c:pt>
                <c:pt idx="4">
                  <c:v>84.2</c:v>
                </c:pt>
                <c:pt idx="5">
                  <c:v>87.3</c:v>
                </c:pt>
                <c:pt idx="6">
                  <c:v>86.2</c:v>
                </c:pt>
                <c:pt idx="7">
                  <c:v>91.7</c:v>
                </c:pt>
                <c:pt idx="8">
                  <c:v>81.5</c:v>
                </c:pt>
                <c:pt idx="9">
                  <c:v>93.5</c:v>
                </c:pt>
                <c:pt idx="10">
                  <c:v>82.3</c:v>
                </c:pt>
              </c:numCache>
            </c:numRef>
          </c:xVal>
          <c:yVal>
            <c:numRef>
              <c:f>'Josh Mcdaniels OC'!$H$5:$H$15</c:f>
              <c:numCache>
                <c:formatCode>General</c:formatCode>
                <c:ptCount val="11"/>
                <c:pt idx="0">
                  <c:v>80.3</c:v>
                </c:pt>
                <c:pt idx="1">
                  <c:v>90.6</c:v>
                </c:pt>
                <c:pt idx="2">
                  <c:v>94.1</c:v>
                </c:pt>
                <c:pt idx="3">
                  <c:v>94.9</c:v>
                </c:pt>
                <c:pt idx="4">
                  <c:v>92.2</c:v>
                </c:pt>
                <c:pt idx="5">
                  <c:v>85.1</c:v>
                </c:pt>
                <c:pt idx="6">
                  <c:v>79.3</c:v>
                </c:pt>
                <c:pt idx="7">
                  <c:v>90.1</c:v>
                </c:pt>
                <c:pt idx="8">
                  <c:v>0</c:v>
                </c:pt>
                <c:pt idx="9">
                  <c:v>93.4</c:v>
                </c:pt>
                <c:pt idx="10">
                  <c:v>72.599999999999994</c:v>
                </c:pt>
              </c:numCache>
            </c:numRef>
          </c:yVal>
          <c:smooth val="0"/>
          <c:extLst>
            <c:ext xmlns:c16="http://schemas.microsoft.com/office/drawing/2014/chart" uri="{C3380CC4-5D6E-409C-BE32-E72D297353CC}">
              <c16:uniqueId val="{00000001-C42A-4623-AEA2-0633EAB7A65C}"/>
            </c:ext>
          </c:extLst>
        </c:ser>
        <c:ser>
          <c:idx val="1"/>
          <c:order val="1"/>
          <c:tx>
            <c:v>QB vs season</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0"/>
            <c:trendlineLbl>
              <c:layout>
                <c:manualLayout>
                  <c:x val="-1.5242515623651491E-2"/>
                  <c:y val="-2.828910740224457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OC'!$F$5:$F$15</c:f>
              <c:numCache>
                <c:formatCode>General</c:formatCode>
                <c:ptCount val="11"/>
                <c:pt idx="0">
                  <c:v>74.2</c:v>
                </c:pt>
                <c:pt idx="1">
                  <c:v>83.3</c:v>
                </c:pt>
                <c:pt idx="2">
                  <c:v>90.3</c:v>
                </c:pt>
                <c:pt idx="3">
                  <c:v>88.5</c:v>
                </c:pt>
                <c:pt idx="4">
                  <c:v>84.3</c:v>
                </c:pt>
                <c:pt idx="5">
                  <c:v>82.4</c:v>
                </c:pt>
                <c:pt idx="6">
                  <c:v>84.2</c:v>
                </c:pt>
                <c:pt idx="7">
                  <c:v>90.9</c:v>
                </c:pt>
                <c:pt idx="8">
                  <c:v>76.5</c:v>
                </c:pt>
                <c:pt idx="9">
                  <c:v>93.5</c:v>
                </c:pt>
                <c:pt idx="10">
                  <c:v>76.400000000000006</c:v>
                </c:pt>
              </c:numCache>
            </c:numRef>
          </c:xVal>
          <c:yVal>
            <c:numRef>
              <c:f>'Josh Mcdaniels OC'!$H$5:$H$15</c:f>
              <c:numCache>
                <c:formatCode>General</c:formatCode>
                <c:ptCount val="11"/>
                <c:pt idx="0">
                  <c:v>80.3</c:v>
                </c:pt>
                <c:pt idx="1">
                  <c:v>90.6</c:v>
                </c:pt>
                <c:pt idx="2">
                  <c:v>94.1</c:v>
                </c:pt>
                <c:pt idx="3">
                  <c:v>94.9</c:v>
                </c:pt>
                <c:pt idx="4">
                  <c:v>92.2</c:v>
                </c:pt>
                <c:pt idx="5">
                  <c:v>85.1</c:v>
                </c:pt>
                <c:pt idx="6">
                  <c:v>79.3</c:v>
                </c:pt>
                <c:pt idx="7">
                  <c:v>90.1</c:v>
                </c:pt>
                <c:pt idx="8">
                  <c:v>0</c:v>
                </c:pt>
                <c:pt idx="9">
                  <c:v>93.4</c:v>
                </c:pt>
                <c:pt idx="10">
                  <c:v>72.599999999999994</c:v>
                </c:pt>
              </c:numCache>
            </c:numRef>
          </c:yVal>
          <c:smooth val="0"/>
          <c:extLst>
            <c:ext xmlns:c16="http://schemas.microsoft.com/office/drawing/2014/chart" uri="{C3380CC4-5D6E-409C-BE32-E72D297353CC}">
              <c16:uniqueId val="{00000003-C42A-4623-AEA2-0633EAB7A65C}"/>
            </c:ext>
          </c:extLst>
        </c:ser>
        <c:ser>
          <c:idx val="2"/>
          <c:order val="2"/>
          <c:tx>
            <c:v>Highest Game vs PFF season</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1"/>
            <c:dispEq val="0"/>
            <c:trendlineLbl>
              <c:layout>
                <c:manualLayout>
                  <c:x val="9.4364189727734707E-2"/>
                  <c:y val="9.0722810366407544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OC'!$G$5:$G$15</c:f>
              <c:numCache>
                <c:formatCode>General</c:formatCode>
                <c:ptCount val="11"/>
                <c:pt idx="0">
                  <c:v>78.400000000000006</c:v>
                </c:pt>
                <c:pt idx="1">
                  <c:v>81.900000000000006</c:v>
                </c:pt>
                <c:pt idx="2">
                  <c:v>92.6</c:v>
                </c:pt>
                <c:pt idx="3">
                  <c:v>83</c:v>
                </c:pt>
                <c:pt idx="4">
                  <c:v>84.2</c:v>
                </c:pt>
                <c:pt idx="5">
                  <c:v>87.3</c:v>
                </c:pt>
                <c:pt idx="6">
                  <c:v>86.2</c:v>
                </c:pt>
                <c:pt idx="7">
                  <c:v>91.7</c:v>
                </c:pt>
                <c:pt idx="8">
                  <c:v>81.5</c:v>
                </c:pt>
                <c:pt idx="9">
                  <c:v>93.5</c:v>
                </c:pt>
                <c:pt idx="10">
                  <c:v>82.3</c:v>
                </c:pt>
              </c:numCache>
            </c:numRef>
          </c:xVal>
          <c:yVal>
            <c:numRef>
              <c:f>'Josh Mcdaniels OC'!$F$5:$F$15</c:f>
              <c:numCache>
                <c:formatCode>General</c:formatCode>
                <c:ptCount val="11"/>
                <c:pt idx="0">
                  <c:v>74.2</c:v>
                </c:pt>
                <c:pt idx="1">
                  <c:v>83.3</c:v>
                </c:pt>
                <c:pt idx="2">
                  <c:v>90.3</c:v>
                </c:pt>
                <c:pt idx="3">
                  <c:v>88.5</c:v>
                </c:pt>
                <c:pt idx="4">
                  <c:v>84.3</c:v>
                </c:pt>
                <c:pt idx="5">
                  <c:v>82.4</c:v>
                </c:pt>
                <c:pt idx="6">
                  <c:v>84.2</c:v>
                </c:pt>
                <c:pt idx="7">
                  <c:v>90.9</c:v>
                </c:pt>
                <c:pt idx="8">
                  <c:v>76.5</c:v>
                </c:pt>
                <c:pt idx="9">
                  <c:v>93.5</c:v>
                </c:pt>
                <c:pt idx="10">
                  <c:v>76.400000000000006</c:v>
                </c:pt>
              </c:numCache>
            </c:numRef>
          </c:yVal>
          <c:smooth val="0"/>
          <c:extLst>
            <c:ext xmlns:c16="http://schemas.microsoft.com/office/drawing/2014/chart" uri="{C3380CC4-5D6E-409C-BE32-E72D297353CC}">
              <c16:uniqueId val="{00000005-C42A-4623-AEA2-0633EAB7A65C}"/>
            </c:ext>
          </c:extLst>
        </c:ser>
        <c:dLbls>
          <c:showLegendKey val="0"/>
          <c:showVal val="0"/>
          <c:showCatName val="0"/>
          <c:showSerName val="0"/>
          <c:showPercent val="0"/>
          <c:showBubbleSize val="0"/>
        </c:dLbls>
        <c:axId val="572666768"/>
        <c:axId val="90833736"/>
      </c:scatterChart>
      <c:valAx>
        <c:axId val="572666768"/>
        <c:scaling>
          <c:orientation val="minMax"/>
          <c:min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Highest Game Grade(BL)/PFF</a:t>
                </a:r>
                <a:r>
                  <a:rPr lang="en-US" baseline="0"/>
                  <a:t> season Grade(OR)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33736"/>
        <c:crosses val="autoZero"/>
        <c:crossBetween val="midCat"/>
      </c:valAx>
      <c:valAx>
        <c:axId val="908337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QB Season Grade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666768"/>
        <c:crosses val="autoZero"/>
        <c:crossBetween val="midCat"/>
      </c:valAx>
      <c:spPr>
        <a:noFill/>
        <a:ln>
          <a:noFill/>
        </a:ln>
        <a:effectLst/>
      </c:spPr>
    </c:plotArea>
    <c:legend>
      <c:legendPos val="r"/>
      <c:layout>
        <c:manualLayout>
          <c:xMode val="edge"/>
          <c:yMode val="edge"/>
          <c:x val="0.64942528735632188"/>
          <c:y val="0.36068692770869704"/>
          <c:w val="0.34564860426929395"/>
          <c:h val="0.53202967397670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QB</a:t>
            </a:r>
            <a:r>
              <a:rPr lang="en-US" baseline="0"/>
              <a:t> Grade vs game/Off grade all</a:t>
            </a:r>
          </a:p>
        </c:rich>
      </c:tx>
      <c:layout>
        <c:manualLayout>
          <c:xMode val="edge"/>
          <c:yMode val="edge"/>
          <c:x val="0.23571861706941805"/>
          <c:y val="3.55340197859882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70409974473356"/>
          <c:y val="0.14375968992248062"/>
          <c:w val="0.61468107257202165"/>
          <c:h val="0.68413446865653427"/>
        </c:manualLayout>
      </c:layout>
      <c:scatterChart>
        <c:scatterStyle val="lineMarker"/>
        <c:varyColors val="0"/>
        <c:ser>
          <c:idx val="0"/>
          <c:order val="0"/>
          <c:tx>
            <c:v>QB vs Highest</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3.7161371853607905E-2"/>
                  <c:y val="0.2887162881813686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OC'!$AB$30:$AB$43</c:f>
              <c:numCache>
                <c:formatCode>General</c:formatCode>
                <c:ptCount val="14"/>
                <c:pt idx="0">
                  <c:v>78.400000000000006</c:v>
                </c:pt>
                <c:pt idx="1">
                  <c:v>81.900000000000006</c:v>
                </c:pt>
                <c:pt idx="2">
                  <c:v>92.6</c:v>
                </c:pt>
                <c:pt idx="3">
                  <c:v>83</c:v>
                </c:pt>
                <c:pt idx="4">
                  <c:v>84.2</c:v>
                </c:pt>
                <c:pt idx="5">
                  <c:v>87.3</c:v>
                </c:pt>
                <c:pt idx="6">
                  <c:v>86.2</c:v>
                </c:pt>
                <c:pt idx="7">
                  <c:v>91.7</c:v>
                </c:pt>
                <c:pt idx="8">
                  <c:v>81.5</c:v>
                </c:pt>
                <c:pt idx="9">
                  <c:v>93.5</c:v>
                </c:pt>
                <c:pt idx="10">
                  <c:v>82.3</c:v>
                </c:pt>
                <c:pt idx="11">
                  <c:v>71.5</c:v>
                </c:pt>
                <c:pt idx="12">
                  <c:v>91.3</c:v>
                </c:pt>
                <c:pt idx="13">
                  <c:v>76.8</c:v>
                </c:pt>
              </c:numCache>
            </c:numRef>
          </c:xVal>
          <c:yVal>
            <c:numRef>
              <c:f>'Josh Mcdaniels OC'!$AC$30:$AC$43</c:f>
              <c:numCache>
                <c:formatCode>General</c:formatCode>
                <c:ptCount val="14"/>
                <c:pt idx="0">
                  <c:v>80.3</c:v>
                </c:pt>
                <c:pt idx="1">
                  <c:v>90.6</c:v>
                </c:pt>
                <c:pt idx="2">
                  <c:v>94.1</c:v>
                </c:pt>
                <c:pt idx="3">
                  <c:v>94.9</c:v>
                </c:pt>
                <c:pt idx="4">
                  <c:v>92.2</c:v>
                </c:pt>
                <c:pt idx="5">
                  <c:v>85.1</c:v>
                </c:pt>
                <c:pt idx="6">
                  <c:v>79.3</c:v>
                </c:pt>
                <c:pt idx="7">
                  <c:v>90.1</c:v>
                </c:pt>
                <c:pt idx="8">
                  <c:v>0</c:v>
                </c:pt>
                <c:pt idx="9">
                  <c:v>93.4</c:v>
                </c:pt>
                <c:pt idx="10">
                  <c:v>72.599999999999994</c:v>
                </c:pt>
                <c:pt idx="11">
                  <c:v>59.4</c:v>
                </c:pt>
                <c:pt idx="12">
                  <c:v>68</c:v>
                </c:pt>
                <c:pt idx="13">
                  <c:v>64.400000000000006</c:v>
                </c:pt>
              </c:numCache>
            </c:numRef>
          </c:yVal>
          <c:smooth val="0"/>
          <c:extLst>
            <c:ext xmlns:c16="http://schemas.microsoft.com/office/drawing/2014/chart" uri="{C3380CC4-5D6E-409C-BE32-E72D297353CC}">
              <c16:uniqueId val="{00000001-6624-4B72-AA78-DCC5682A55C8}"/>
            </c:ext>
          </c:extLst>
        </c:ser>
        <c:ser>
          <c:idx val="1"/>
          <c:order val="1"/>
          <c:tx>
            <c:v>QB vs season</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0"/>
            <c:trendlineLbl>
              <c:layout>
                <c:manualLayout>
                  <c:x val="-1.5242515623651491E-2"/>
                  <c:y val="-2.828910740224457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OC'!$AA$30:$AA$43</c:f>
              <c:numCache>
                <c:formatCode>General</c:formatCode>
                <c:ptCount val="14"/>
                <c:pt idx="0">
                  <c:v>74.2</c:v>
                </c:pt>
                <c:pt idx="1">
                  <c:v>83.3</c:v>
                </c:pt>
                <c:pt idx="2">
                  <c:v>90.3</c:v>
                </c:pt>
                <c:pt idx="3">
                  <c:v>88.5</c:v>
                </c:pt>
                <c:pt idx="4">
                  <c:v>84.3</c:v>
                </c:pt>
                <c:pt idx="5">
                  <c:v>82.4</c:v>
                </c:pt>
                <c:pt idx="6">
                  <c:v>84.2</c:v>
                </c:pt>
                <c:pt idx="7">
                  <c:v>90.9</c:v>
                </c:pt>
                <c:pt idx="8">
                  <c:v>76.5</c:v>
                </c:pt>
                <c:pt idx="9">
                  <c:v>93.5</c:v>
                </c:pt>
                <c:pt idx="10">
                  <c:v>76.400000000000006</c:v>
                </c:pt>
                <c:pt idx="11">
                  <c:v>65.400000000000006</c:v>
                </c:pt>
                <c:pt idx="12">
                  <c:v>78.3</c:v>
                </c:pt>
                <c:pt idx="13">
                  <c:v>73.400000000000006</c:v>
                </c:pt>
              </c:numCache>
            </c:numRef>
          </c:xVal>
          <c:yVal>
            <c:numRef>
              <c:f>'Josh Mcdaniels OC'!$AC$30:$AC$43</c:f>
              <c:numCache>
                <c:formatCode>General</c:formatCode>
                <c:ptCount val="14"/>
                <c:pt idx="0">
                  <c:v>80.3</c:v>
                </c:pt>
                <c:pt idx="1">
                  <c:v>90.6</c:v>
                </c:pt>
                <c:pt idx="2">
                  <c:v>94.1</c:v>
                </c:pt>
                <c:pt idx="3">
                  <c:v>94.9</c:v>
                </c:pt>
                <c:pt idx="4">
                  <c:v>92.2</c:v>
                </c:pt>
                <c:pt idx="5">
                  <c:v>85.1</c:v>
                </c:pt>
                <c:pt idx="6">
                  <c:v>79.3</c:v>
                </c:pt>
                <c:pt idx="7">
                  <c:v>90.1</c:v>
                </c:pt>
                <c:pt idx="8">
                  <c:v>0</c:v>
                </c:pt>
                <c:pt idx="9">
                  <c:v>93.4</c:v>
                </c:pt>
                <c:pt idx="10">
                  <c:v>72.599999999999994</c:v>
                </c:pt>
                <c:pt idx="11">
                  <c:v>59.4</c:v>
                </c:pt>
                <c:pt idx="12">
                  <c:v>68</c:v>
                </c:pt>
                <c:pt idx="13">
                  <c:v>64.400000000000006</c:v>
                </c:pt>
              </c:numCache>
            </c:numRef>
          </c:yVal>
          <c:smooth val="0"/>
          <c:extLst>
            <c:ext xmlns:c16="http://schemas.microsoft.com/office/drawing/2014/chart" uri="{C3380CC4-5D6E-409C-BE32-E72D297353CC}">
              <c16:uniqueId val="{00000003-6624-4B72-AA78-DCC5682A55C8}"/>
            </c:ext>
          </c:extLst>
        </c:ser>
        <c:ser>
          <c:idx val="2"/>
          <c:order val="2"/>
          <c:tx>
            <c:v>Highest Game vs PFF season</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1"/>
            <c:dispEq val="0"/>
            <c:trendlineLbl>
              <c:layout>
                <c:manualLayout>
                  <c:x val="0.1172790901137357"/>
                  <c:y val="-9.431772794705009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'Josh Mcdaniels OC'!$AB$30:$AB$43</c:f>
              <c:numCache>
                <c:formatCode>General</c:formatCode>
                <c:ptCount val="14"/>
                <c:pt idx="0">
                  <c:v>78.400000000000006</c:v>
                </c:pt>
                <c:pt idx="1">
                  <c:v>81.900000000000006</c:v>
                </c:pt>
                <c:pt idx="2">
                  <c:v>92.6</c:v>
                </c:pt>
                <c:pt idx="3">
                  <c:v>83</c:v>
                </c:pt>
                <c:pt idx="4">
                  <c:v>84.2</c:v>
                </c:pt>
                <c:pt idx="5">
                  <c:v>87.3</c:v>
                </c:pt>
                <c:pt idx="6">
                  <c:v>86.2</c:v>
                </c:pt>
                <c:pt idx="7">
                  <c:v>91.7</c:v>
                </c:pt>
                <c:pt idx="8">
                  <c:v>81.5</c:v>
                </c:pt>
                <c:pt idx="9">
                  <c:v>93.5</c:v>
                </c:pt>
                <c:pt idx="10">
                  <c:v>82.3</c:v>
                </c:pt>
                <c:pt idx="11">
                  <c:v>71.5</c:v>
                </c:pt>
                <c:pt idx="12">
                  <c:v>91.3</c:v>
                </c:pt>
                <c:pt idx="13">
                  <c:v>76.8</c:v>
                </c:pt>
              </c:numCache>
            </c:numRef>
          </c:xVal>
          <c:yVal>
            <c:numRef>
              <c:f>'Josh Mcdaniels OC'!$AA$30:$AA$43</c:f>
              <c:numCache>
                <c:formatCode>General</c:formatCode>
                <c:ptCount val="14"/>
                <c:pt idx="0">
                  <c:v>74.2</c:v>
                </c:pt>
                <c:pt idx="1">
                  <c:v>83.3</c:v>
                </c:pt>
                <c:pt idx="2">
                  <c:v>90.3</c:v>
                </c:pt>
                <c:pt idx="3">
                  <c:v>88.5</c:v>
                </c:pt>
                <c:pt idx="4">
                  <c:v>84.3</c:v>
                </c:pt>
                <c:pt idx="5">
                  <c:v>82.4</c:v>
                </c:pt>
                <c:pt idx="6">
                  <c:v>84.2</c:v>
                </c:pt>
                <c:pt idx="7">
                  <c:v>90.9</c:v>
                </c:pt>
                <c:pt idx="8">
                  <c:v>76.5</c:v>
                </c:pt>
                <c:pt idx="9">
                  <c:v>93.5</c:v>
                </c:pt>
                <c:pt idx="10">
                  <c:v>76.400000000000006</c:v>
                </c:pt>
                <c:pt idx="11">
                  <c:v>65.400000000000006</c:v>
                </c:pt>
                <c:pt idx="12">
                  <c:v>78.3</c:v>
                </c:pt>
                <c:pt idx="13">
                  <c:v>73.400000000000006</c:v>
                </c:pt>
              </c:numCache>
            </c:numRef>
          </c:yVal>
          <c:smooth val="0"/>
          <c:extLst>
            <c:ext xmlns:c16="http://schemas.microsoft.com/office/drawing/2014/chart" uri="{C3380CC4-5D6E-409C-BE32-E72D297353CC}">
              <c16:uniqueId val="{00000005-6624-4B72-AA78-DCC5682A55C8}"/>
            </c:ext>
          </c:extLst>
        </c:ser>
        <c:dLbls>
          <c:showLegendKey val="0"/>
          <c:showVal val="0"/>
          <c:showCatName val="0"/>
          <c:showSerName val="0"/>
          <c:showPercent val="0"/>
          <c:showBubbleSize val="0"/>
        </c:dLbls>
        <c:axId val="572666768"/>
        <c:axId val="90833736"/>
      </c:scatterChart>
      <c:valAx>
        <c:axId val="572666768"/>
        <c:scaling>
          <c:orientation val="minMax"/>
          <c:min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Highest Game Grade(BL)/PFF</a:t>
                </a:r>
                <a:r>
                  <a:rPr lang="en-US" baseline="0"/>
                  <a:t> season Grade(OR)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33736"/>
        <c:crosses val="autoZero"/>
        <c:crossBetween val="midCat"/>
      </c:valAx>
      <c:valAx>
        <c:axId val="908337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QB Season Grade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666768"/>
        <c:crosses val="autoZero"/>
        <c:crossBetween val="midCat"/>
      </c:valAx>
      <c:spPr>
        <a:noFill/>
        <a:ln>
          <a:noFill/>
        </a:ln>
        <a:effectLst/>
      </c:spPr>
    </c:plotArea>
    <c:legend>
      <c:legendPos val="r"/>
      <c:layout>
        <c:manualLayout>
          <c:xMode val="edge"/>
          <c:yMode val="edge"/>
          <c:x val="0.74898729056717372"/>
          <c:y val="0.33955171364449011"/>
          <c:w val="0.24807790603235527"/>
          <c:h val="0.53202967397670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Points</a:t>
            </a:r>
            <a:r>
              <a:rPr lang="en-US" baseline="0"/>
              <a:t> Vs Wins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0.14480768286802434"/>
                  <c:y val="-4.265242706730624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'Mike Mccarthy'!$B$5:$B$17</c:f>
              <c:numCache>
                <c:formatCode>General</c:formatCode>
                <c:ptCount val="13"/>
                <c:pt idx="0">
                  <c:v>6.5</c:v>
                </c:pt>
                <c:pt idx="1">
                  <c:v>7</c:v>
                </c:pt>
                <c:pt idx="2">
                  <c:v>10</c:v>
                </c:pt>
                <c:pt idx="3">
                  <c:v>10</c:v>
                </c:pt>
                <c:pt idx="4">
                  <c:v>12</c:v>
                </c:pt>
                <c:pt idx="5">
                  <c:v>8.5</c:v>
                </c:pt>
                <c:pt idx="6">
                  <c:v>11</c:v>
                </c:pt>
                <c:pt idx="7">
                  <c:v>15</c:v>
                </c:pt>
                <c:pt idx="8">
                  <c:v>10</c:v>
                </c:pt>
                <c:pt idx="9">
                  <c:v>11</c:v>
                </c:pt>
                <c:pt idx="10">
                  <c:v>6</c:v>
                </c:pt>
                <c:pt idx="11">
                  <c:v>13</c:v>
                </c:pt>
                <c:pt idx="12">
                  <c:v>8</c:v>
                </c:pt>
              </c:numCache>
            </c:numRef>
          </c:xVal>
          <c:yVal>
            <c:numRef>
              <c:f>'Mike Mccarthy'!$C$5:$C$17</c:f>
              <c:numCache>
                <c:formatCode>General</c:formatCode>
                <c:ptCount val="13"/>
                <c:pt idx="0">
                  <c:v>376</c:v>
                </c:pt>
                <c:pt idx="1">
                  <c:v>320</c:v>
                </c:pt>
                <c:pt idx="2">
                  <c:v>432</c:v>
                </c:pt>
                <c:pt idx="3">
                  <c:v>368</c:v>
                </c:pt>
                <c:pt idx="4">
                  <c:v>486</c:v>
                </c:pt>
                <c:pt idx="5">
                  <c:v>417</c:v>
                </c:pt>
                <c:pt idx="6">
                  <c:v>433</c:v>
                </c:pt>
                <c:pt idx="7">
                  <c:v>560</c:v>
                </c:pt>
                <c:pt idx="8">
                  <c:v>388</c:v>
                </c:pt>
                <c:pt idx="9">
                  <c:v>461</c:v>
                </c:pt>
                <c:pt idx="10">
                  <c:v>419</c:v>
                </c:pt>
                <c:pt idx="11">
                  <c:v>435</c:v>
                </c:pt>
                <c:pt idx="12">
                  <c:v>301</c:v>
                </c:pt>
              </c:numCache>
            </c:numRef>
          </c:yVal>
          <c:smooth val="0"/>
          <c:extLst>
            <c:ext xmlns:c16="http://schemas.microsoft.com/office/drawing/2014/chart" uri="{C3380CC4-5D6E-409C-BE32-E72D297353CC}">
              <c16:uniqueId val="{00000000-7798-4D37-B862-2E99903D9CF0}"/>
            </c:ext>
          </c:extLst>
        </c:ser>
        <c:dLbls>
          <c:showLegendKey val="0"/>
          <c:showVal val="0"/>
          <c:showCatName val="0"/>
          <c:showSerName val="0"/>
          <c:showPercent val="0"/>
          <c:showBubbleSize val="0"/>
        </c:dLbls>
        <c:axId val="722154320"/>
        <c:axId val="722152680"/>
      </c:scatterChart>
      <c:valAx>
        <c:axId val="72215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2680"/>
        <c:crosses val="autoZero"/>
        <c:crossBetween val="midCat"/>
      </c:valAx>
      <c:valAx>
        <c:axId val="722152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4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QB</a:t>
            </a:r>
            <a:r>
              <a:rPr lang="en-US" baseline="0"/>
              <a:t> Grade vs game/Off grade (09-18)</a:t>
            </a:r>
          </a:p>
        </c:rich>
      </c:tx>
      <c:layout>
        <c:manualLayout>
          <c:xMode val="edge"/>
          <c:yMode val="edge"/>
          <c:x val="0.23571861706941805"/>
          <c:y val="3.55340197859882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70409974473356"/>
          <c:y val="0.14375968992248062"/>
          <c:w val="0.56091759106243411"/>
          <c:h val="0.68413446865653427"/>
        </c:manualLayout>
      </c:layout>
      <c:scatterChart>
        <c:scatterStyle val="lineMarker"/>
        <c:varyColors val="0"/>
        <c:ser>
          <c:idx val="0"/>
          <c:order val="0"/>
          <c:tx>
            <c:v>QB vs Highest</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5.3893803398032035E-2"/>
                  <c:y val="-0.120827076847952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'Mike Mccarthy'!$H$5:$H$14</c:f>
              <c:numCache>
                <c:formatCode>General</c:formatCode>
                <c:ptCount val="10"/>
                <c:pt idx="0">
                  <c:v>82.1</c:v>
                </c:pt>
                <c:pt idx="1">
                  <c:v>80.900000000000006</c:v>
                </c:pt>
                <c:pt idx="2">
                  <c:v>85.7</c:v>
                </c:pt>
                <c:pt idx="3">
                  <c:v>86.7</c:v>
                </c:pt>
                <c:pt idx="4">
                  <c:v>89.2</c:v>
                </c:pt>
                <c:pt idx="5">
                  <c:v>92.7</c:v>
                </c:pt>
                <c:pt idx="6">
                  <c:v>88.1</c:v>
                </c:pt>
                <c:pt idx="7">
                  <c:v>91.9</c:v>
                </c:pt>
                <c:pt idx="8">
                  <c:v>90.5</c:v>
                </c:pt>
                <c:pt idx="9">
                  <c:v>80</c:v>
                </c:pt>
              </c:numCache>
            </c:numRef>
          </c:xVal>
          <c:yVal>
            <c:numRef>
              <c:f>'Mike Mccarthy'!$G$5:$G$14</c:f>
              <c:numCache>
                <c:formatCode>General</c:formatCode>
                <c:ptCount val="10"/>
                <c:pt idx="0">
                  <c:v>89.7</c:v>
                </c:pt>
                <c:pt idx="1">
                  <c:v>79.2</c:v>
                </c:pt>
                <c:pt idx="2">
                  <c:v>91.4</c:v>
                </c:pt>
                <c:pt idx="3">
                  <c:v>77.599999999999994</c:v>
                </c:pt>
                <c:pt idx="4">
                  <c:v>93.4</c:v>
                </c:pt>
                <c:pt idx="5">
                  <c:v>85.8</c:v>
                </c:pt>
                <c:pt idx="6">
                  <c:v>89.7</c:v>
                </c:pt>
                <c:pt idx="7">
                  <c:v>93</c:v>
                </c:pt>
                <c:pt idx="8">
                  <c:v>91.7</c:v>
                </c:pt>
                <c:pt idx="9">
                  <c:v>86.7</c:v>
                </c:pt>
              </c:numCache>
            </c:numRef>
          </c:yVal>
          <c:smooth val="0"/>
          <c:extLst>
            <c:ext xmlns:c16="http://schemas.microsoft.com/office/drawing/2014/chart" uri="{C3380CC4-5D6E-409C-BE32-E72D297353CC}">
              <c16:uniqueId val="{00000000-28F2-4A28-A845-01B666FD55CA}"/>
            </c:ext>
          </c:extLst>
        </c:ser>
        <c:ser>
          <c:idx val="1"/>
          <c:order val="1"/>
          <c:tx>
            <c:v>QB vs season</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0"/>
            <c:trendlineLbl>
              <c:layout>
                <c:manualLayout>
                  <c:x val="-0.22329764582998554"/>
                  <c:y val="-1.039748558076008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'Mike Mccarthy'!$F$5:$F$14</c:f>
              <c:numCache>
                <c:formatCode>General</c:formatCode>
                <c:ptCount val="10"/>
                <c:pt idx="0">
                  <c:v>78.599999999999994</c:v>
                </c:pt>
                <c:pt idx="1">
                  <c:v>72</c:v>
                </c:pt>
                <c:pt idx="2">
                  <c:v>85.8</c:v>
                </c:pt>
                <c:pt idx="3">
                  <c:v>78.3</c:v>
                </c:pt>
                <c:pt idx="4">
                  <c:v>89.2</c:v>
                </c:pt>
                <c:pt idx="5">
                  <c:v>87</c:v>
                </c:pt>
                <c:pt idx="6">
                  <c:v>80.599999999999994</c:v>
                </c:pt>
                <c:pt idx="7">
                  <c:v>85.4</c:v>
                </c:pt>
                <c:pt idx="8">
                  <c:v>83</c:v>
                </c:pt>
                <c:pt idx="9">
                  <c:v>78.900000000000006</c:v>
                </c:pt>
              </c:numCache>
            </c:numRef>
          </c:xVal>
          <c:yVal>
            <c:numRef>
              <c:f>'Mike Mccarthy'!$G$5:$G$14</c:f>
              <c:numCache>
                <c:formatCode>General</c:formatCode>
                <c:ptCount val="10"/>
                <c:pt idx="0">
                  <c:v>89.7</c:v>
                </c:pt>
                <c:pt idx="1">
                  <c:v>79.2</c:v>
                </c:pt>
                <c:pt idx="2">
                  <c:v>91.4</c:v>
                </c:pt>
                <c:pt idx="3">
                  <c:v>77.599999999999994</c:v>
                </c:pt>
                <c:pt idx="4">
                  <c:v>93.4</c:v>
                </c:pt>
                <c:pt idx="5">
                  <c:v>85.8</c:v>
                </c:pt>
                <c:pt idx="6">
                  <c:v>89.7</c:v>
                </c:pt>
                <c:pt idx="7">
                  <c:v>93</c:v>
                </c:pt>
                <c:pt idx="8">
                  <c:v>91.7</c:v>
                </c:pt>
                <c:pt idx="9">
                  <c:v>86.7</c:v>
                </c:pt>
              </c:numCache>
            </c:numRef>
          </c:yVal>
          <c:smooth val="0"/>
          <c:extLst>
            <c:ext xmlns:c16="http://schemas.microsoft.com/office/drawing/2014/chart" uri="{C3380CC4-5D6E-409C-BE32-E72D297353CC}">
              <c16:uniqueId val="{00000003-28F2-4A28-A845-01B666FD55CA}"/>
            </c:ext>
          </c:extLst>
        </c:ser>
        <c:ser>
          <c:idx val="2"/>
          <c:order val="2"/>
          <c:tx>
            <c:v>Highest Game vs PFF season</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1"/>
            <c:dispEq val="0"/>
            <c:trendlineLbl>
              <c:layout>
                <c:manualLayout>
                  <c:x val="4.4193248165407893E-2"/>
                  <c:y val="9.69863582882860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'Mike Mccarthy'!$H$5:$H$14</c:f>
              <c:numCache>
                <c:formatCode>General</c:formatCode>
                <c:ptCount val="10"/>
                <c:pt idx="0">
                  <c:v>82.1</c:v>
                </c:pt>
                <c:pt idx="1">
                  <c:v>80.900000000000006</c:v>
                </c:pt>
                <c:pt idx="2">
                  <c:v>85.7</c:v>
                </c:pt>
                <c:pt idx="3">
                  <c:v>86.7</c:v>
                </c:pt>
                <c:pt idx="4">
                  <c:v>89.2</c:v>
                </c:pt>
                <c:pt idx="5">
                  <c:v>92.7</c:v>
                </c:pt>
                <c:pt idx="6">
                  <c:v>88.1</c:v>
                </c:pt>
                <c:pt idx="7">
                  <c:v>91.9</c:v>
                </c:pt>
                <c:pt idx="8">
                  <c:v>90.5</c:v>
                </c:pt>
                <c:pt idx="9">
                  <c:v>80</c:v>
                </c:pt>
              </c:numCache>
            </c:numRef>
          </c:xVal>
          <c:yVal>
            <c:numRef>
              <c:f>'Mike Mccarthy'!$F$5:$F$14</c:f>
              <c:numCache>
                <c:formatCode>General</c:formatCode>
                <c:ptCount val="10"/>
                <c:pt idx="0">
                  <c:v>78.599999999999994</c:v>
                </c:pt>
                <c:pt idx="1">
                  <c:v>72</c:v>
                </c:pt>
                <c:pt idx="2">
                  <c:v>85.8</c:v>
                </c:pt>
                <c:pt idx="3">
                  <c:v>78.3</c:v>
                </c:pt>
                <c:pt idx="4">
                  <c:v>89.2</c:v>
                </c:pt>
                <c:pt idx="5">
                  <c:v>87</c:v>
                </c:pt>
                <c:pt idx="6">
                  <c:v>80.599999999999994</c:v>
                </c:pt>
                <c:pt idx="7">
                  <c:v>85.4</c:v>
                </c:pt>
                <c:pt idx="8">
                  <c:v>83</c:v>
                </c:pt>
                <c:pt idx="9">
                  <c:v>78.900000000000006</c:v>
                </c:pt>
              </c:numCache>
            </c:numRef>
          </c:yVal>
          <c:smooth val="0"/>
          <c:extLst>
            <c:ext xmlns:c16="http://schemas.microsoft.com/office/drawing/2014/chart" uri="{C3380CC4-5D6E-409C-BE32-E72D297353CC}">
              <c16:uniqueId val="{00000005-28F2-4A28-A845-01B666FD55CA}"/>
            </c:ext>
          </c:extLst>
        </c:ser>
        <c:dLbls>
          <c:showLegendKey val="0"/>
          <c:showVal val="0"/>
          <c:showCatName val="0"/>
          <c:showSerName val="0"/>
          <c:showPercent val="0"/>
          <c:showBubbleSize val="0"/>
        </c:dLbls>
        <c:axId val="572666768"/>
        <c:axId val="90833736"/>
      </c:scatterChart>
      <c:valAx>
        <c:axId val="572666768"/>
        <c:scaling>
          <c:orientation val="minMax"/>
          <c:min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Highest Game Grade(BL)/PFF</a:t>
                </a:r>
                <a:r>
                  <a:rPr lang="en-US" baseline="0"/>
                  <a:t> season Grade(OR)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33736"/>
        <c:crosses val="autoZero"/>
        <c:crossBetween val="midCat"/>
      </c:valAx>
      <c:valAx>
        <c:axId val="908337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QB Season Grade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666768"/>
        <c:crosses val="autoZero"/>
        <c:crossBetween val="midCat"/>
      </c:valAx>
      <c:spPr>
        <a:noFill/>
        <a:ln>
          <a:noFill/>
        </a:ln>
        <a:effectLst/>
      </c:spPr>
    </c:plotArea>
    <c:legend>
      <c:legendPos val="r"/>
      <c:layout>
        <c:manualLayout>
          <c:xMode val="edge"/>
          <c:yMode val="edge"/>
          <c:x val="0.64942528735632188"/>
          <c:y val="0.36068692770869704"/>
          <c:w val="0.34564860426929395"/>
          <c:h val="0.53202967397670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Points</a:t>
            </a:r>
            <a:r>
              <a:rPr lang="en-US" baseline="0"/>
              <a:t> Vs Wins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0.14480768286802434"/>
                  <c:y val="-4.265242706730624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'Andrew Reid'!$B$5:$B$17</c:f>
              <c:numCache>
                <c:formatCode>General</c:formatCode>
                <c:ptCount val="13"/>
                <c:pt idx="0">
                  <c:v>12</c:v>
                </c:pt>
                <c:pt idx="1">
                  <c:v>12</c:v>
                </c:pt>
                <c:pt idx="2">
                  <c:v>10</c:v>
                </c:pt>
                <c:pt idx="3">
                  <c:v>12</c:v>
                </c:pt>
                <c:pt idx="4">
                  <c:v>11</c:v>
                </c:pt>
                <c:pt idx="5">
                  <c:v>9</c:v>
                </c:pt>
                <c:pt idx="6">
                  <c:v>11</c:v>
                </c:pt>
                <c:pt idx="7">
                  <c:v>4</c:v>
                </c:pt>
                <c:pt idx="8">
                  <c:v>8</c:v>
                </c:pt>
                <c:pt idx="9">
                  <c:v>10</c:v>
                </c:pt>
                <c:pt idx="10">
                  <c:v>11</c:v>
                </c:pt>
                <c:pt idx="11">
                  <c:v>9</c:v>
                </c:pt>
                <c:pt idx="12">
                  <c:v>8</c:v>
                </c:pt>
              </c:numCache>
            </c:numRef>
          </c:xVal>
          <c:yVal>
            <c:numRef>
              <c:f>'Andrew Reid'!$C$5:$C$17</c:f>
              <c:numCache>
                <c:formatCode>General</c:formatCode>
                <c:ptCount val="13"/>
                <c:pt idx="0">
                  <c:v>451</c:v>
                </c:pt>
                <c:pt idx="1">
                  <c:v>565</c:v>
                </c:pt>
                <c:pt idx="2">
                  <c:v>415</c:v>
                </c:pt>
                <c:pt idx="3">
                  <c:v>389</c:v>
                </c:pt>
                <c:pt idx="4">
                  <c:v>405</c:v>
                </c:pt>
                <c:pt idx="5">
                  <c:v>353</c:v>
                </c:pt>
                <c:pt idx="6">
                  <c:v>430</c:v>
                </c:pt>
                <c:pt idx="7">
                  <c:v>280</c:v>
                </c:pt>
                <c:pt idx="8">
                  <c:v>396</c:v>
                </c:pt>
                <c:pt idx="9">
                  <c:v>439</c:v>
                </c:pt>
                <c:pt idx="10">
                  <c:v>429</c:v>
                </c:pt>
                <c:pt idx="11">
                  <c:v>416</c:v>
                </c:pt>
                <c:pt idx="12">
                  <c:v>336</c:v>
                </c:pt>
              </c:numCache>
            </c:numRef>
          </c:yVal>
          <c:smooth val="0"/>
          <c:extLst>
            <c:ext xmlns:c16="http://schemas.microsoft.com/office/drawing/2014/chart" uri="{C3380CC4-5D6E-409C-BE32-E72D297353CC}">
              <c16:uniqueId val="{00000001-1AE3-4441-8B7E-5947A5712FAB}"/>
            </c:ext>
          </c:extLst>
        </c:ser>
        <c:dLbls>
          <c:showLegendKey val="0"/>
          <c:showVal val="0"/>
          <c:showCatName val="0"/>
          <c:showSerName val="0"/>
          <c:showPercent val="0"/>
          <c:showBubbleSize val="0"/>
        </c:dLbls>
        <c:axId val="722154320"/>
        <c:axId val="722152680"/>
      </c:scatterChart>
      <c:valAx>
        <c:axId val="72215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2680"/>
        <c:crosses val="autoZero"/>
        <c:crossBetween val="midCat"/>
      </c:valAx>
      <c:valAx>
        <c:axId val="722152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4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QB</a:t>
            </a:r>
            <a:r>
              <a:rPr lang="en-US" baseline="0"/>
              <a:t> Grade vs game/Off grade </a:t>
            </a:r>
          </a:p>
        </c:rich>
      </c:tx>
      <c:layout>
        <c:manualLayout>
          <c:xMode val="edge"/>
          <c:yMode val="edge"/>
          <c:x val="0.23571861706941805"/>
          <c:y val="3.55340197859882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QB vs Highest</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0"/>
            <c:trendlineLbl>
              <c:layout>
                <c:manualLayout>
                  <c:x val="7.0722735261650104E-3"/>
                  <c:y val="0.1280713209116187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'Andrew Reid'!$H$5:$H$17</c:f>
              <c:numCache>
                <c:formatCode>General</c:formatCode>
                <c:ptCount val="13"/>
                <c:pt idx="0">
                  <c:v>83.6</c:v>
                </c:pt>
                <c:pt idx="1">
                  <c:v>92</c:v>
                </c:pt>
                <c:pt idx="2">
                  <c:v>83.8</c:v>
                </c:pt>
                <c:pt idx="3">
                  <c:v>81.3</c:v>
                </c:pt>
                <c:pt idx="4">
                  <c:v>83</c:v>
                </c:pt>
                <c:pt idx="5">
                  <c:v>80.2</c:v>
                </c:pt>
                <c:pt idx="6">
                  <c:v>82.8</c:v>
                </c:pt>
                <c:pt idx="7">
                  <c:v>81.7</c:v>
                </c:pt>
                <c:pt idx="8">
                  <c:v>84.8</c:v>
                </c:pt>
                <c:pt idx="9">
                  <c:v>82.9</c:v>
                </c:pt>
                <c:pt idx="10">
                  <c:v>91.8</c:v>
                </c:pt>
                <c:pt idx="11">
                  <c:v>82.4</c:v>
                </c:pt>
                <c:pt idx="12">
                  <c:v>89.2</c:v>
                </c:pt>
              </c:numCache>
            </c:numRef>
          </c:xVal>
          <c:yVal>
            <c:numRef>
              <c:f>'Andrew Reid'!$G$5:$G$17</c:f>
              <c:numCache>
                <c:formatCode>General</c:formatCode>
                <c:ptCount val="13"/>
                <c:pt idx="0">
                  <c:v>84.1</c:v>
                </c:pt>
                <c:pt idx="1">
                  <c:v>92.9</c:v>
                </c:pt>
                <c:pt idx="2">
                  <c:v>82.1</c:v>
                </c:pt>
                <c:pt idx="3">
                  <c:v>77.400000000000006</c:v>
                </c:pt>
                <c:pt idx="4">
                  <c:v>70.5</c:v>
                </c:pt>
                <c:pt idx="5">
                  <c:v>72.900000000000006</c:v>
                </c:pt>
                <c:pt idx="6">
                  <c:v>69.8</c:v>
                </c:pt>
                <c:pt idx="7">
                  <c:v>57.8</c:v>
                </c:pt>
                <c:pt idx="8">
                  <c:v>79.400000000000006</c:v>
                </c:pt>
                <c:pt idx="9">
                  <c:v>79.900000000000006</c:v>
                </c:pt>
                <c:pt idx="10">
                  <c:v>71.099999999999994</c:v>
                </c:pt>
                <c:pt idx="11">
                  <c:v>74</c:v>
                </c:pt>
                <c:pt idx="12">
                  <c:v>66.099999999999994</c:v>
                </c:pt>
              </c:numCache>
            </c:numRef>
          </c:yVal>
          <c:smooth val="0"/>
          <c:extLst>
            <c:ext xmlns:c16="http://schemas.microsoft.com/office/drawing/2014/chart" uri="{C3380CC4-5D6E-409C-BE32-E72D297353CC}">
              <c16:uniqueId val="{00000001-6656-4DE7-A5FC-82F3CD9EF115}"/>
            </c:ext>
          </c:extLst>
        </c:ser>
        <c:ser>
          <c:idx val="1"/>
          <c:order val="1"/>
          <c:tx>
            <c:v>QB vs season</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0"/>
            <c:trendlineLbl>
              <c:layout>
                <c:manualLayout>
                  <c:x val="-3.7516835291854039E-2"/>
                  <c:y val="3.4627092846270927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'Andrew Reid'!$F$5:$F$17</c:f>
              <c:numCache>
                <c:formatCode>General</c:formatCode>
                <c:ptCount val="13"/>
                <c:pt idx="0">
                  <c:v>76.900000000000006</c:v>
                </c:pt>
                <c:pt idx="1">
                  <c:v>88.4</c:v>
                </c:pt>
                <c:pt idx="2">
                  <c:v>77.7</c:v>
                </c:pt>
                <c:pt idx="3">
                  <c:v>75.8</c:v>
                </c:pt>
                <c:pt idx="4">
                  <c:v>75.599999999999994</c:v>
                </c:pt>
                <c:pt idx="5">
                  <c:v>73</c:v>
                </c:pt>
                <c:pt idx="6">
                  <c:v>75.8</c:v>
                </c:pt>
                <c:pt idx="7">
                  <c:v>74.2</c:v>
                </c:pt>
                <c:pt idx="8">
                  <c:v>80.3</c:v>
                </c:pt>
                <c:pt idx="9">
                  <c:v>72.400000000000006</c:v>
                </c:pt>
                <c:pt idx="10">
                  <c:v>74.900000000000006</c:v>
                </c:pt>
                <c:pt idx="11">
                  <c:v>74.8</c:v>
                </c:pt>
                <c:pt idx="12">
                  <c:v>79.099999999999994</c:v>
                </c:pt>
              </c:numCache>
            </c:numRef>
          </c:xVal>
          <c:yVal>
            <c:numRef>
              <c:f>'Andrew Reid'!$G$5:$G$17</c:f>
              <c:numCache>
                <c:formatCode>General</c:formatCode>
                <c:ptCount val="13"/>
                <c:pt idx="0">
                  <c:v>84.1</c:v>
                </c:pt>
                <c:pt idx="1">
                  <c:v>92.9</c:v>
                </c:pt>
                <c:pt idx="2">
                  <c:v>82.1</c:v>
                </c:pt>
                <c:pt idx="3">
                  <c:v>77.400000000000006</c:v>
                </c:pt>
                <c:pt idx="4">
                  <c:v>70.5</c:v>
                </c:pt>
                <c:pt idx="5">
                  <c:v>72.900000000000006</c:v>
                </c:pt>
                <c:pt idx="6">
                  <c:v>69.8</c:v>
                </c:pt>
                <c:pt idx="7">
                  <c:v>57.8</c:v>
                </c:pt>
                <c:pt idx="8">
                  <c:v>79.400000000000006</c:v>
                </c:pt>
                <c:pt idx="9">
                  <c:v>79.900000000000006</c:v>
                </c:pt>
                <c:pt idx="10">
                  <c:v>71.099999999999994</c:v>
                </c:pt>
                <c:pt idx="11">
                  <c:v>74</c:v>
                </c:pt>
                <c:pt idx="12">
                  <c:v>66.099999999999994</c:v>
                </c:pt>
              </c:numCache>
            </c:numRef>
          </c:yVal>
          <c:smooth val="0"/>
          <c:extLst>
            <c:ext xmlns:c16="http://schemas.microsoft.com/office/drawing/2014/chart" uri="{C3380CC4-5D6E-409C-BE32-E72D297353CC}">
              <c16:uniqueId val="{00000003-6656-4DE7-A5FC-82F3CD9EF115}"/>
            </c:ext>
          </c:extLst>
        </c:ser>
        <c:ser>
          <c:idx val="2"/>
          <c:order val="2"/>
          <c:tx>
            <c:v>Highest Game vs PFF season</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1"/>
            <c:dispEq val="0"/>
            <c:trendlineLbl>
              <c:layout>
                <c:manualLayout>
                  <c:x val="4.4831973804104364E-2"/>
                  <c:y val="-8.174624576037588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'Andrew Reid'!$H$5:$H$17</c:f>
              <c:numCache>
                <c:formatCode>General</c:formatCode>
                <c:ptCount val="13"/>
                <c:pt idx="0">
                  <c:v>83.6</c:v>
                </c:pt>
                <c:pt idx="1">
                  <c:v>92</c:v>
                </c:pt>
                <c:pt idx="2">
                  <c:v>83.8</c:v>
                </c:pt>
                <c:pt idx="3">
                  <c:v>81.3</c:v>
                </c:pt>
                <c:pt idx="4">
                  <c:v>83</c:v>
                </c:pt>
                <c:pt idx="5">
                  <c:v>80.2</c:v>
                </c:pt>
                <c:pt idx="6">
                  <c:v>82.8</c:v>
                </c:pt>
                <c:pt idx="7">
                  <c:v>81.7</c:v>
                </c:pt>
                <c:pt idx="8">
                  <c:v>84.8</c:v>
                </c:pt>
                <c:pt idx="9">
                  <c:v>82.9</c:v>
                </c:pt>
                <c:pt idx="10">
                  <c:v>91.8</c:v>
                </c:pt>
                <c:pt idx="11">
                  <c:v>82.4</c:v>
                </c:pt>
                <c:pt idx="12">
                  <c:v>89.2</c:v>
                </c:pt>
              </c:numCache>
            </c:numRef>
          </c:xVal>
          <c:yVal>
            <c:numRef>
              <c:f>'Andrew Reid'!$F$5:$F$17</c:f>
              <c:numCache>
                <c:formatCode>General</c:formatCode>
                <c:ptCount val="13"/>
                <c:pt idx="0">
                  <c:v>76.900000000000006</c:v>
                </c:pt>
                <c:pt idx="1">
                  <c:v>88.4</c:v>
                </c:pt>
                <c:pt idx="2">
                  <c:v>77.7</c:v>
                </c:pt>
                <c:pt idx="3">
                  <c:v>75.8</c:v>
                </c:pt>
                <c:pt idx="4">
                  <c:v>75.599999999999994</c:v>
                </c:pt>
                <c:pt idx="5">
                  <c:v>73</c:v>
                </c:pt>
                <c:pt idx="6">
                  <c:v>75.8</c:v>
                </c:pt>
                <c:pt idx="7">
                  <c:v>74.2</c:v>
                </c:pt>
                <c:pt idx="8">
                  <c:v>80.3</c:v>
                </c:pt>
                <c:pt idx="9">
                  <c:v>72.400000000000006</c:v>
                </c:pt>
                <c:pt idx="10">
                  <c:v>74.900000000000006</c:v>
                </c:pt>
                <c:pt idx="11">
                  <c:v>74.8</c:v>
                </c:pt>
                <c:pt idx="12">
                  <c:v>79.099999999999994</c:v>
                </c:pt>
              </c:numCache>
            </c:numRef>
          </c:yVal>
          <c:smooth val="0"/>
          <c:extLst>
            <c:ext xmlns:c16="http://schemas.microsoft.com/office/drawing/2014/chart" uri="{C3380CC4-5D6E-409C-BE32-E72D297353CC}">
              <c16:uniqueId val="{00000005-6656-4DE7-A5FC-82F3CD9EF115}"/>
            </c:ext>
          </c:extLst>
        </c:ser>
        <c:dLbls>
          <c:showLegendKey val="0"/>
          <c:showVal val="0"/>
          <c:showCatName val="0"/>
          <c:showSerName val="0"/>
          <c:showPercent val="0"/>
          <c:showBubbleSize val="0"/>
        </c:dLbls>
        <c:axId val="572666768"/>
        <c:axId val="90833736"/>
      </c:scatterChart>
      <c:valAx>
        <c:axId val="572666768"/>
        <c:scaling>
          <c:orientation val="minMax"/>
          <c:min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Highest Game Grade(BL)/PFF</a:t>
                </a:r>
                <a:r>
                  <a:rPr lang="en-US" baseline="0"/>
                  <a:t> season Grade(OR)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33736"/>
        <c:crosses val="autoZero"/>
        <c:crossBetween val="midCat"/>
      </c:valAx>
      <c:valAx>
        <c:axId val="908337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QB Season Grade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666768"/>
        <c:crosses val="autoZero"/>
        <c:crossBetween val="midCat"/>
      </c:valAx>
      <c:spPr>
        <a:noFill/>
        <a:ln>
          <a:noFill/>
        </a:ln>
        <a:effectLst/>
      </c:spPr>
    </c:plotArea>
    <c:legend>
      <c:legendPos val="r"/>
      <c:layout>
        <c:manualLayout>
          <c:xMode val="edge"/>
          <c:yMode val="edge"/>
          <c:x val="0.64942528735632188"/>
          <c:y val="0.36068692770869704"/>
          <c:w val="0.34564860426929395"/>
          <c:h val="0.53202967397670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Points</a:t>
            </a:r>
            <a:r>
              <a:rPr lang="en-US" baseline="0"/>
              <a:t> Vs Wins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14480768286802434"/>
                  <c:y val="-4.265242706730624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'Greg Roman'!$B$3:$B$9</c:f>
              <c:numCache>
                <c:formatCode>General</c:formatCode>
                <c:ptCount val="7"/>
                <c:pt idx="0">
                  <c:v>14</c:v>
                </c:pt>
                <c:pt idx="1">
                  <c:v>7</c:v>
                </c:pt>
                <c:pt idx="2">
                  <c:v>8</c:v>
                </c:pt>
                <c:pt idx="3">
                  <c:v>8</c:v>
                </c:pt>
                <c:pt idx="4">
                  <c:v>12</c:v>
                </c:pt>
                <c:pt idx="5">
                  <c:v>11.5</c:v>
                </c:pt>
                <c:pt idx="6">
                  <c:v>13</c:v>
                </c:pt>
              </c:numCache>
            </c:numRef>
          </c:xVal>
          <c:yVal>
            <c:numRef>
              <c:f>'Greg Roman'!$C$3:$C$9</c:f>
              <c:numCache>
                <c:formatCode>General</c:formatCode>
                <c:ptCount val="7"/>
                <c:pt idx="0">
                  <c:v>531</c:v>
                </c:pt>
                <c:pt idx="1">
                  <c:v>399</c:v>
                </c:pt>
                <c:pt idx="2">
                  <c:v>379</c:v>
                </c:pt>
                <c:pt idx="3">
                  <c:v>306</c:v>
                </c:pt>
                <c:pt idx="4">
                  <c:v>406</c:v>
                </c:pt>
                <c:pt idx="5">
                  <c:v>397</c:v>
                </c:pt>
                <c:pt idx="6">
                  <c:v>433</c:v>
                </c:pt>
              </c:numCache>
            </c:numRef>
          </c:yVal>
          <c:smooth val="0"/>
          <c:extLst>
            <c:ext xmlns:c16="http://schemas.microsoft.com/office/drawing/2014/chart" uri="{C3380CC4-5D6E-409C-BE32-E72D297353CC}">
              <c16:uniqueId val="{00000001-A60A-4B35-AA62-EC41AC166DF7}"/>
            </c:ext>
          </c:extLst>
        </c:ser>
        <c:dLbls>
          <c:showLegendKey val="0"/>
          <c:showVal val="0"/>
          <c:showCatName val="0"/>
          <c:showSerName val="0"/>
          <c:showPercent val="0"/>
          <c:showBubbleSize val="0"/>
        </c:dLbls>
        <c:axId val="722154320"/>
        <c:axId val="722152680"/>
      </c:scatterChart>
      <c:valAx>
        <c:axId val="72215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2680"/>
        <c:crosses val="autoZero"/>
        <c:crossBetween val="midCat"/>
      </c:valAx>
      <c:valAx>
        <c:axId val="722152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54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QB</a:t>
            </a:r>
            <a:r>
              <a:rPr lang="en-US" baseline="0"/>
              <a:t> Grade vs game/Off grade </a:t>
            </a:r>
          </a:p>
        </c:rich>
      </c:tx>
      <c:layout>
        <c:manualLayout>
          <c:xMode val="edge"/>
          <c:yMode val="edge"/>
          <c:x val="0.23571861706941805"/>
          <c:y val="3.55340197859882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608582609808508E-2"/>
          <c:y val="0.14931561996779391"/>
          <c:w val="0.70963506058748649"/>
          <c:h val="0.73633934345163377"/>
        </c:manualLayout>
      </c:layout>
      <c:scatterChart>
        <c:scatterStyle val="lineMarker"/>
        <c:varyColors val="0"/>
        <c:ser>
          <c:idx val="0"/>
          <c:order val="0"/>
          <c:tx>
            <c:v>QB vs Highest</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6.4246984097047752E-2"/>
                  <c:y val="0.377546058554274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('Greg Roman'!$H$9,'Greg Roman'!$H$3:$H$7)</c:f>
              <c:numCache>
                <c:formatCode>General</c:formatCode>
                <c:ptCount val="6"/>
                <c:pt idx="0">
                  <c:v>84.4</c:v>
                </c:pt>
                <c:pt idx="1">
                  <c:v>90.9</c:v>
                </c:pt>
                <c:pt idx="2">
                  <c:v>87.6</c:v>
                </c:pt>
                <c:pt idx="3">
                  <c:v>87.8</c:v>
                </c:pt>
                <c:pt idx="4">
                  <c:v>82.9</c:v>
                </c:pt>
                <c:pt idx="5">
                  <c:v>85.4</c:v>
                </c:pt>
              </c:numCache>
            </c:numRef>
          </c:xVal>
          <c:yVal>
            <c:numRef>
              <c:f>('Greg Roman'!$G$9,'Greg Roman'!$G$3:$G$7)</c:f>
              <c:numCache>
                <c:formatCode>General</c:formatCode>
                <c:ptCount val="6"/>
                <c:pt idx="0">
                  <c:v>81.400000000000006</c:v>
                </c:pt>
                <c:pt idx="1">
                  <c:v>91.1</c:v>
                </c:pt>
                <c:pt idx="2">
                  <c:v>75.599999999999994</c:v>
                </c:pt>
                <c:pt idx="3">
                  <c:v>78.400000000000006</c:v>
                </c:pt>
                <c:pt idx="4">
                  <c:v>64.5</c:v>
                </c:pt>
                <c:pt idx="5">
                  <c:v>67.3</c:v>
                </c:pt>
              </c:numCache>
            </c:numRef>
          </c:yVal>
          <c:smooth val="0"/>
          <c:extLst>
            <c:ext xmlns:c16="http://schemas.microsoft.com/office/drawing/2014/chart" uri="{C3380CC4-5D6E-409C-BE32-E72D297353CC}">
              <c16:uniqueId val="{00000001-2E53-43BE-9F5B-A155F66444A8}"/>
            </c:ext>
          </c:extLst>
        </c:ser>
        <c:ser>
          <c:idx val="1"/>
          <c:order val="1"/>
          <c:tx>
            <c:v>QB vs season</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layout>
                <c:manualLayout>
                  <c:x val="-0.19307925206953921"/>
                  <c:y val="9.881858064843343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('Greg Roman'!$F$9,'Greg Roman'!$F$3:$F$7)</c:f>
              <c:numCache>
                <c:formatCode>General</c:formatCode>
                <c:ptCount val="6"/>
                <c:pt idx="0">
                  <c:v>80.5</c:v>
                </c:pt>
                <c:pt idx="1">
                  <c:v>85.5</c:v>
                </c:pt>
                <c:pt idx="2">
                  <c:v>75.900000000000006</c:v>
                </c:pt>
                <c:pt idx="3">
                  <c:v>78.7</c:v>
                </c:pt>
                <c:pt idx="4">
                  <c:v>75.900000000000006</c:v>
                </c:pt>
                <c:pt idx="5">
                  <c:v>78</c:v>
                </c:pt>
              </c:numCache>
            </c:numRef>
          </c:xVal>
          <c:yVal>
            <c:numRef>
              <c:f>('Greg Roman'!$G$9,'Greg Roman'!$G$3:$G$7)</c:f>
              <c:numCache>
                <c:formatCode>General</c:formatCode>
                <c:ptCount val="6"/>
                <c:pt idx="0">
                  <c:v>81.400000000000006</c:v>
                </c:pt>
                <c:pt idx="1">
                  <c:v>91.1</c:v>
                </c:pt>
                <c:pt idx="2">
                  <c:v>75.599999999999994</c:v>
                </c:pt>
                <c:pt idx="3">
                  <c:v>78.400000000000006</c:v>
                </c:pt>
                <c:pt idx="4">
                  <c:v>64.5</c:v>
                </c:pt>
                <c:pt idx="5">
                  <c:v>67.3</c:v>
                </c:pt>
              </c:numCache>
            </c:numRef>
          </c:yVal>
          <c:smooth val="0"/>
          <c:extLst>
            <c:ext xmlns:c16="http://schemas.microsoft.com/office/drawing/2014/chart" uri="{C3380CC4-5D6E-409C-BE32-E72D297353CC}">
              <c16:uniqueId val="{00000003-2E53-43BE-9F5B-A155F66444A8}"/>
            </c:ext>
          </c:extLst>
        </c:ser>
        <c:ser>
          <c:idx val="2"/>
          <c:order val="2"/>
          <c:tx>
            <c:v>Highest Game vs PFF season</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1"/>
            <c:dispEq val="1"/>
            <c:trendlineLbl>
              <c:layout>
                <c:manualLayout>
                  <c:x val="0.1416228285835528"/>
                  <c:y val="1.171497584541062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'Greg Roman'!$H$3:$H$9</c:f>
              <c:numCache>
                <c:formatCode>General</c:formatCode>
                <c:ptCount val="7"/>
                <c:pt idx="0">
                  <c:v>90.9</c:v>
                </c:pt>
                <c:pt idx="1">
                  <c:v>87.6</c:v>
                </c:pt>
                <c:pt idx="2">
                  <c:v>87.8</c:v>
                </c:pt>
                <c:pt idx="3">
                  <c:v>82.9</c:v>
                </c:pt>
                <c:pt idx="4">
                  <c:v>85.4</c:v>
                </c:pt>
                <c:pt idx="5">
                  <c:v>93.9</c:v>
                </c:pt>
                <c:pt idx="6">
                  <c:v>84.4</c:v>
                </c:pt>
              </c:numCache>
            </c:numRef>
          </c:xVal>
          <c:yVal>
            <c:numRef>
              <c:f>'Greg Roman'!$F$3:$F$9</c:f>
              <c:numCache>
                <c:formatCode>General</c:formatCode>
                <c:ptCount val="7"/>
                <c:pt idx="0">
                  <c:v>85.5</c:v>
                </c:pt>
                <c:pt idx="1">
                  <c:v>75.900000000000006</c:v>
                </c:pt>
                <c:pt idx="2">
                  <c:v>78.7</c:v>
                </c:pt>
                <c:pt idx="3">
                  <c:v>75.900000000000006</c:v>
                </c:pt>
                <c:pt idx="4">
                  <c:v>78</c:v>
                </c:pt>
                <c:pt idx="5">
                  <c:v>92.3</c:v>
                </c:pt>
                <c:pt idx="6">
                  <c:v>80.5</c:v>
                </c:pt>
              </c:numCache>
            </c:numRef>
          </c:yVal>
          <c:smooth val="0"/>
          <c:extLst>
            <c:ext xmlns:c16="http://schemas.microsoft.com/office/drawing/2014/chart" uri="{C3380CC4-5D6E-409C-BE32-E72D297353CC}">
              <c16:uniqueId val="{00000005-2E53-43BE-9F5B-A155F66444A8}"/>
            </c:ext>
          </c:extLst>
        </c:ser>
        <c:dLbls>
          <c:showLegendKey val="0"/>
          <c:showVal val="0"/>
          <c:showCatName val="0"/>
          <c:showSerName val="0"/>
          <c:showPercent val="0"/>
          <c:showBubbleSize val="0"/>
        </c:dLbls>
        <c:axId val="572666768"/>
        <c:axId val="90833736"/>
      </c:scatterChart>
      <c:valAx>
        <c:axId val="572666768"/>
        <c:scaling>
          <c:orientation val="minMax"/>
          <c:min val="7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Highest Game Grade(BL)/PFF</a:t>
                </a:r>
                <a:r>
                  <a:rPr lang="en-US" baseline="0"/>
                  <a:t> season Grade(OR)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33736"/>
        <c:crosses val="autoZero"/>
        <c:crossBetween val="midCat"/>
      </c:valAx>
      <c:valAx>
        <c:axId val="908337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QB Season Grade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666768"/>
        <c:crosses val="autoZero"/>
        <c:crossBetween val="midCat"/>
      </c:valAx>
      <c:spPr>
        <a:noFill/>
        <a:ln>
          <a:noFill/>
        </a:ln>
        <a:effectLst/>
      </c:spPr>
    </c:plotArea>
    <c:legend>
      <c:legendPos val="r"/>
      <c:layout>
        <c:manualLayout>
          <c:xMode val="edge"/>
          <c:yMode val="edge"/>
          <c:x val="0.83120457622437915"/>
          <c:y val="0.35263544955431297"/>
          <c:w val="0.16600786054437805"/>
          <c:h val="0.532029673976703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8</xdr:col>
      <xdr:colOff>281940</xdr:colOff>
      <xdr:row>256</xdr:row>
      <xdr:rowOff>45720</xdr:rowOff>
    </xdr:from>
    <xdr:to>
      <xdr:col>15</xdr:col>
      <xdr:colOff>1173480</xdr:colOff>
      <xdr:row>277</xdr:row>
      <xdr:rowOff>76200</xdr:rowOff>
    </xdr:to>
    <xdr:graphicFrame macro="">
      <xdr:nvGraphicFramePr>
        <xdr:cNvPr id="3" name="Chart 2">
          <a:extLst>
            <a:ext uri="{FF2B5EF4-FFF2-40B4-BE49-F238E27FC236}">
              <a16:creationId xmlns:a16="http://schemas.microsoft.com/office/drawing/2014/main" id="{29C32E13-B1EE-4A63-8360-B8BE37A67E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624840</xdr:colOff>
      <xdr:row>0</xdr:row>
      <xdr:rowOff>175260</xdr:rowOff>
    </xdr:from>
    <xdr:to>
      <xdr:col>15</xdr:col>
      <xdr:colOff>304800</xdr:colOff>
      <xdr:row>28</xdr:row>
      <xdr:rowOff>144780</xdr:rowOff>
    </xdr:to>
    <xdr:sp macro="" textlink="">
      <xdr:nvSpPr>
        <xdr:cNvPr id="2" name="TextBox 1">
          <a:extLst>
            <a:ext uri="{FF2B5EF4-FFF2-40B4-BE49-F238E27FC236}">
              <a16:creationId xmlns:a16="http://schemas.microsoft.com/office/drawing/2014/main" id="{9E43C5C0-8408-4F17-8970-EEFB4F5A10D9}"/>
            </a:ext>
          </a:extLst>
        </xdr:cNvPr>
        <xdr:cNvSpPr txBox="1"/>
      </xdr:nvSpPr>
      <xdr:spPr>
        <a:xfrm>
          <a:off x="11041380" y="175260"/>
          <a:ext cx="3055620" cy="5516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Has lead some of the most</a:t>
          </a:r>
          <a:r>
            <a:rPr lang="en-US" sz="1100" baseline="0"/>
            <a:t> High powered offenses in NFL History, Consistently put up over 400 points (Browns have managed to barely put up 400 points once since 1999; 407 in '07).</a:t>
          </a:r>
        </a:p>
        <a:p>
          <a:endParaRPr lang="en-US" sz="1100" baseline="0"/>
        </a:p>
        <a:p>
          <a:r>
            <a:rPr lang="en-US" sz="1100" baseline="0"/>
            <a:t>Average PFF offense rank of 6.7, Avg Rank of 6 since returning in '12, and average rank of 4.4 from '12-'18. Still managed to win 11 games and put up over 400 points the year brady was injured. </a:t>
          </a:r>
        </a:p>
        <a:p>
          <a:endParaRPr lang="en-US" sz="1100" baseline="0"/>
        </a:p>
        <a:p>
          <a:r>
            <a:rPr lang="en-US" sz="1100" baseline="0"/>
            <a:t>Brady's season grades are ~4.5 points higher with McDaniels, Average season grade jumps to 88 exluding 2019, and 89.6 Excluding '06+'19. Has lead Brady to six 90+ PFF season grades.</a:t>
          </a:r>
        </a:p>
        <a:p>
          <a:endParaRPr lang="en-US" sz="1100" baseline="0"/>
        </a:p>
        <a:p>
          <a:r>
            <a:rPr lang="en-US" sz="1100"/>
            <a:t>Has also done</a:t>
          </a:r>
          <a:r>
            <a:rPr lang="en-US" sz="1100" baseline="0"/>
            <a:t> a really good job with Pass protection. Admittedly not entirely on the OC, put kept an average psr rate under 0.28 for OC career, compared to browns rate of 0.29 since '06 and 0.31 since '12. Also runs more passing plays which pose more value than runs. Plays more of the death by a thousand paper cuts model, which baker can excel at.</a:t>
          </a:r>
        </a:p>
        <a:p>
          <a:endParaRPr lang="en-US" sz="1100" baseline="0"/>
        </a:p>
        <a:p>
          <a:r>
            <a:rPr lang="en-US" sz="1100" baseline="0"/>
            <a:t>Also, according to my Offensive coordinator metrics, the Patriots ran a Top 5 Offense last year from a playcalling perspective. Clearly a top 5 OC and would be a great option for the browns as HC.</a:t>
          </a:r>
        </a:p>
        <a:p>
          <a:r>
            <a:rPr lang="en-US" sz="1100" baseline="0"/>
            <a:t>Concern would be Character, time in Den, and how much power the Haslams would give him. </a:t>
          </a:r>
          <a:endParaRPr lang="en-US" sz="1100"/>
        </a:p>
      </xdr:txBody>
    </xdr:sp>
    <xdr:clientData/>
  </xdr:twoCellAnchor>
  <xdr:twoCellAnchor>
    <xdr:from>
      <xdr:col>15</xdr:col>
      <xdr:colOff>472440</xdr:colOff>
      <xdr:row>1</xdr:row>
      <xdr:rowOff>160020</xdr:rowOff>
    </xdr:from>
    <xdr:to>
      <xdr:col>19</xdr:col>
      <xdr:colOff>388620</xdr:colOff>
      <xdr:row>16</xdr:row>
      <xdr:rowOff>114300</xdr:rowOff>
    </xdr:to>
    <xdr:graphicFrame macro="">
      <xdr:nvGraphicFramePr>
        <xdr:cNvPr id="3" name="Chart 2">
          <a:extLst>
            <a:ext uri="{FF2B5EF4-FFF2-40B4-BE49-F238E27FC236}">
              <a16:creationId xmlns:a16="http://schemas.microsoft.com/office/drawing/2014/main" id="{EE772C78-CD33-4FB3-A27C-1571620BC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320040</xdr:colOff>
      <xdr:row>17</xdr:row>
      <xdr:rowOff>22860</xdr:rowOff>
    </xdr:from>
    <xdr:to>
      <xdr:col>22</xdr:col>
      <xdr:colOff>525780</xdr:colOff>
      <xdr:row>38</xdr:row>
      <xdr:rowOff>68580</xdr:rowOff>
    </xdr:to>
    <xdr:graphicFrame macro="">
      <xdr:nvGraphicFramePr>
        <xdr:cNvPr id="4" name="Chart 3">
          <a:extLst>
            <a:ext uri="{FF2B5EF4-FFF2-40B4-BE49-F238E27FC236}">
              <a16:creationId xmlns:a16="http://schemas.microsoft.com/office/drawing/2014/main" id="{0F834C43-E91F-4179-81BE-9C2CBE7BCD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320040</xdr:colOff>
      <xdr:row>37</xdr:row>
      <xdr:rowOff>121920</xdr:rowOff>
    </xdr:from>
    <xdr:to>
      <xdr:col>22</xdr:col>
      <xdr:colOff>525780</xdr:colOff>
      <xdr:row>58</xdr:row>
      <xdr:rowOff>167640</xdr:rowOff>
    </xdr:to>
    <xdr:graphicFrame macro="">
      <xdr:nvGraphicFramePr>
        <xdr:cNvPr id="5" name="Chart 4">
          <a:extLst>
            <a:ext uri="{FF2B5EF4-FFF2-40B4-BE49-F238E27FC236}">
              <a16:creationId xmlns:a16="http://schemas.microsoft.com/office/drawing/2014/main" id="{45005E5F-8FAD-4AAD-AF3B-D1EFD3B99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15240</xdr:colOff>
      <xdr:row>1</xdr:row>
      <xdr:rowOff>15240</xdr:rowOff>
    </xdr:from>
    <xdr:to>
      <xdr:col>16</xdr:col>
      <xdr:colOff>594360</xdr:colOff>
      <xdr:row>7</xdr:row>
      <xdr:rowOff>99060</xdr:rowOff>
    </xdr:to>
    <xdr:graphicFrame macro="">
      <xdr:nvGraphicFramePr>
        <xdr:cNvPr id="2" name="Chart 1">
          <a:extLst>
            <a:ext uri="{FF2B5EF4-FFF2-40B4-BE49-F238E27FC236}">
              <a16:creationId xmlns:a16="http://schemas.microsoft.com/office/drawing/2014/main" id="{5B0191B5-12AD-4149-9F21-483FB09DFA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624840</xdr:colOff>
      <xdr:row>7</xdr:row>
      <xdr:rowOff>114300</xdr:rowOff>
    </xdr:from>
    <xdr:to>
      <xdr:col>17</xdr:col>
      <xdr:colOff>1104900</xdr:colOff>
      <xdr:row>24</xdr:row>
      <xdr:rowOff>22860</xdr:rowOff>
    </xdr:to>
    <xdr:graphicFrame macro="">
      <xdr:nvGraphicFramePr>
        <xdr:cNvPr id="3" name="Chart 2">
          <a:extLst>
            <a:ext uri="{FF2B5EF4-FFF2-40B4-BE49-F238E27FC236}">
              <a16:creationId xmlns:a16="http://schemas.microsoft.com/office/drawing/2014/main" id="{83649492-58E3-4DAA-9851-F78D1CDAD6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348615</xdr:colOff>
      <xdr:row>3</xdr:row>
      <xdr:rowOff>18415</xdr:rowOff>
    </xdr:from>
    <xdr:to>
      <xdr:col>16</xdr:col>
      <xdr:colOff>5715</xdr:colOff>
      <xdr:row>12</xdr:row>
      <xdr:rowOff>33655</xdr:rowOff>
    </xdr:to>
    <xdr:graphicFrame macro="">
      <xdr:nvGraphicFramePr>
        <xdr:cNvPr id="2" name="Chart 1">
          <a:extLst>
            <a:ext uri="{FF2B5EF4-FFF2-40B4-BE49-F238E27FC236}">
              <a16:creationId xmlns:a16="http://schemas.microsoft.com/office/drawing/2014/main" id="{F1764AE1-3291-4BFB-AA70-1A0810845B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403860</xdr:colOff>
      <xdr:row>13</xdr:row>
      <xdr:rowOff>53340</xdr:rowOff>
    </xdr:from>
    <xdr:to>
      <xdr:col>16</xdr:col>
      <xdr:colOff>220980</xdr:colOff>
      <xdr:row>28</xdr:row>
      <xdr:rowOff>160020</xdr:rowOff>
    </xdr:to>
    <xdr:graphicFrame macro="">
      <xdr:nvGraphicFramePr>
        <xdr:cNvPr id="3" name="Chart 2">
          <a:extLst>
            <a:ext uri="{FF2B5EF4-FFF2-40B4-BE49-F238E27FC236}">
              <a16:creationId xmlns:a16="http://schemas.microsoft.com/office/drawing/2014/main" id="{BF5E9790-151E-41AB-A968-9B556309E8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1</xdr:row>
      <xdr:rowOff>0</xdr:rowOff>
    </xdr:from>
    <xdr:to>
      <xdr:col>17</xdr:col>
      <xdr:colOff>495300</xdr:colOff>
      <xdr:row>10</xdr:row>
      <xdr:rowOff>15240</xdr:rowOff>
    </xdr:to>
    <xdr:graphicFrame macro="">
      <xdr:nvGraphicFramePr>
        <xdr:cNvPr id="2" name="Chart 1">
          <a:extLst>
            <a:ext uri="{FF2B5EF4-FFF2-40B4-BE49-F238E27FC236}">
              <a16:creationId xmlns:a16="http://schemas.microsoft.com/office/drawing/2014/main" id="{B19C8A19-615C-4108-BD5C-4E7AD2BDCE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511175</xdr:colOff>
      <xdr:row>10</xdr:row>
      <xdr:rowOff>25400</xdr:rowOff>
    </xdr:from>
    <xdr:to>
      <xdr:col>16</xdr:col>
      <xdr:colOff>506095</xdr:colOff>
      <xdr:row>25</xdr:row>
      <xdr:rowOff>132080</xdr:rowOff>
    </xdr:to>
    <xdr:graphicFrame macro="">
      <xdr:nvGraphicFramePr>
        <xdr:cNvPr id="3" name="Chart 2">
          <a:extLst>
            <a:ext uri="{FF2B5EF4-FFF2-40B4-BE49-F238E27FC236}">
              <a16:creationId xmlns:a16="http://schemas.microsoft.com/office/drawing/2014/main" id="{417B9944-3772-4F18-84DB-97FCB7026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9" xr16:uid="{00000000-0016-0000-0300-000001000000}" autoFormatId="16" applyNumberFormats="0" applyBorderFormats="0" applyFontFormats="0" applyPatternFormats="0" applyAlignmentFormats="0" applyWidthHeightFormats="0">
  <queryTableRefresh nextId="9" unboundColumnsRight="3">
    <queryTableFields count="8">
      <queryTableField id="1" name="Team" tableColumnId="1"/>
      <queryTableField id="2" name="2017" tableColumnId="2"/>
      <queryTableField id="3" name="Home" tableColumnId="3"/>
      <queryTableField id="4" name="Away" tableColumnId="4"/>
      <queryTableField id="5" name="2016" tableColumnId="5"/>
      <queryTableField id="6" dataBound="0" tableColumnId="6"/>
      <queryTableField id="7" dataBound="0" tableColumnId="7"/>
      <queryTableField id="8" dataBound="0"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0" xr16:uid="{00000000-0016-0000-0300-000002000000}" autoFormatId="16" applyNumberFormats="0" applyBorderFormats="0" applyFontFormats="0" applyPatternFormats="0" applyAlignmentFormats="0" applyWidthHeightFormats="0">
  <queryTableRefresh nextId="9" unboundColumnsRight="3">
    <queryTableFields count="8">
      <queryTableField id="1" name="Team" tableColumnId="1"/>
      <queryTableField id="2" name="2017" tableColumnId="2"/>
      <queryTableField id="3" name="Home" tableColumnId="3"/>
      <queryTableField id="4" name="Away" tableColumnId="4"/>
      <queryTableField id="5" name="2016" tableColumnId="5"/>
      <queryTableField id="6" dataBound="0" tableColumnId="6"/>
      <queryTableField id="7" dataBound="0" tableColumnId="7"/>
      <queryTableField id="8" dataBound="0"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6" xr16:uid="{00000000-0016-0000-0300-000003000000}" autoFormatId="16" applyNumberFormats="0" applyBorderFormats="0" applyFontFormats="0" applyPatternFormats="0" applyAlignmentFormats="0" applyWidthHeightFormats="0">
  <queryTableRefresh nextId="8" unboundColumnsRight="3">
    <queryTableFields count="7">
      <queryTableField id="1" name="Team" tableColumnId="1"/>
      <queryTableField id="4" dataBound="0" tableColumnId="4"/>
      <queryTableField id="2" name="2018" tableColumnId="2"/>
      <queryTableField id="3" name="2017" tableColumnId="3"/>
      <queryTableField id="5" dataBound="0" tableColumnId="5"/>
      <queryTableField id="6" dataBound="0" tableColumnId="6"/>
      <queryTableField id="7" dataBound="0"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37" xr16:uid="{00000000-0016-0000-0300-000004000000}" autoFormatId="16" applyNumberFormats="0" applyBorderFormats="0" applyFontFormats="0" applyPatternFormats="0" applyAlignmentFormats="0" applyWidthHeightFormats="0">
  <queryTableRefresh nextId="8" unboundColumnsRight="3">
    <queryTableFields count="7">
      <queryTableField id="1" name="Team" tableColumnId="1"/>
      <queryTableField id="4" dataBound="0" tableColumnId="4"/>
      <queryTableField id="2" name="2018" tableColumnId="2"/>
      <queryTableField id="3" name="2017" tableColumnId="3"/>
      <queryTableField id="5" dataBound="0" tableColumnId="5"/>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38" xr16:uid="{00000000-0016-0000-0300-000005000000}" autoFormatId="16" applyNumberFormats="0" applyBorderFormats="0" applyFontFormats="0" applyPatternFormats="0" applyAlignmentFormats="0" applyWidthHeightFormats="0">
  <queryTableRefresh nextId="7" unboundColumnsRight="2">
    <queryTableFields count="6">
      <queryTableField id="1" name="Team" tableColumnId="1"/>
      <queryTableField id="4" dataBound="0" tableColumnId="4"/>
      <queryTableField id="2" name="2018" tableColumnId="2"/>
      <queryTableField id="3" name="2017" tableColumnId="3"/>
      <queryTableField id="5" dataBound="0" tableColumnId="5"/>
      <queryTableField id="6" dataBound="0"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40" xr16:uid="{00000000-0016-0000-0300-000006000000}" autoFormatId="16" applyNumberFormats="0" applyBorderFormats="0" applyFontFormats="0" applyPatternFormats="0" applyAlignmentFormats="0" applyWidthHeightFormats="0">
  <queryTableRefresh nextId="7" unboundColumnsRight="2">
    <queryTableFields count="6">
      <queryTableField id="1" name="Team" tableColumnId="1"/>
      <queryTableField id="4" dataBound="0" tableColumnId="4"/>
      <queryTableField id="2" name="2018" tableColumnId="2"/>
      <queryTableField id="3" name="2017" tableColumnId="3"/>
      <queryTableField id="5" dataBound="0" tableColumnId="5"/>
      <queryTableField id="6" dataBound="0"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41" xr16:uid="{00000000-0016-0000-0300-000007000000}" autoFormatId="16" applyNumberFormats="0" applyBorderFormats="0" applyFontFormats="0" applyPatternFormats="0" applyAlignmentFormats="0" applyWidthHeightFormats="0">
  <queryTableRefresh nextId="4">
    <queryTableFields count="3">
      <queryTableField id="1" name="Team" tableColumnId="1"/>
      <queryTableField id="3" dataBound="0" tableColumnId="3"/>
      <queryTableField id="2" name="2019"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connectionId="42" xr16:uid="{00000000-0016-0000-0300-000008000000}" autoFormatId="16" applyNumberFormats="0" applyBorderFormats="0" applyFontFormats="0" applyPatternFormats="0" applyAlignmentFormats="0" applyWidthHeightFormats="0">
  <queryTableRefresh nextId="4">
    <queryTableFields count="3">
      <queryTableField id="1" name="Team" tableColumnId="1"/>
      <queryTableField id="3" dataBound="0" tableColumnId="3"/>
      <queryTableField id="2" name="2019"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27" xr16:uid="{00000000-0016-0000-0400-000009000000}" autoFormatId="16" applyNumberFormats="0" applyBorderFormats="0" applyFontFormats="0" applyPatternFormats="0" applyAlignmentFormats="0" applyWidthHeightFormats="0">
  <queryTableRefresh nextId="22" unboundColumnsRight="14">
    <queryTableFields count="18">
      <queryTableField id="1" name="PLAYER" tableColumnId="1"/>
      <queryTableField id="21" dataBound="0" tableColumnId="7"/>
      <queryTableField id="2" name="PTS ADDED" tableColumnId="2"/>
      <queryTableField id="3" name="TOTAL EPA" tableColumnId="3"/>
      <queryTableField id="8" dataBound="0" tableColumnId="9"/>
      <queryTableField id="13" dataBound="0" tableColumnId="12"/>
      <queryTableField id="11" dataBound="0" tableColumnId="19"/>
      <queryTableField id="12" dataBound="0" tableColumnId="13"/>
      <queryTableField id="17" dataBound="0" tableColumnId="15"/>
      <queryTableField id="16" dataBound="0" tableColumnId="16"/>
      <queryTableField id="15" dataBound="0" tableColumnId="17"/>
      <queryTableField id="14" dataBound="0" tableColumnId="18"/>
      <queryTableField id="4" dataBound="0" tableColumnId="4"/>
      <queryTableField id="9" dataBound="0" tableColumnId="10"/>
      <queryTableField id="5" dataBound="0" tableColumnId="5"/>
      <queryTableField id="7" dataBound="0" tableColumnId="8"/>
      <queryTableField id="20" dataBound="0" tableColumnId="6"/>
      <queryTableField id="19" dataBound="0" tableColumnId="2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29" xr16:uid="{00000000-0016-0000-0400-00000A000000}" autoFormatId="16" applyNumberFormats="0" applyBorderFormats="0" applyFontFormats="0" applyPatternFormats="0" applyAlignmentFormats="0" applyWidthHeightFormats="0">
  <queryTableRefresh nextId="9" unboundColumnsRight="4">
    <queryTableFields count="7">
      <queryTableField id="1" name="PLAYER" tableColumnId="1"/>
      <queryTableField id="2" name="PTS ADDED" tableColumnId="2"/>
      <queryTableField id="3" name="TOTAL EPA" tableColumnId="3"/>
      <queryTableField id="4" dataBound="0" tableColumnId="4"/>
      <queryTableField id="5" dataBound="0" tableColumnId="6"/>
      <queryTableField id="6" dataBound="0" tableColumnId="7"/>
      <queryTableField id="8"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7" xr16:uid="{00000000-0016-0000-0500-00000B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58" xr16:uid="{00000000-0016-0000-0500-00000C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59" xr16:uid="{00000000-0016-0000-0500-00000D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60" xr16:uid="{00000000-0016-0000-0500-00000E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61" xr16:uid="{00000000-0016-0000-0500-00000F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8" xr16:uid="{00000000-0016-0000-0500-000010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7" connectionId="19" xr16:uid="{00000000-0016-0000-0500-000011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8" connectionId="20" xr16:uid="{00000000-0016-0000-0500-000012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0500-000013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0" connectionId="22" xr16:uid="{00000000-0016-0000-0500-000014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1" connectionId="23" xr16:uid="{00000000-0016-0000-0500-000015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2" connectionId="24" xr16:uid="{00000000-0016-0000-0500-000016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3" connectionId="25" xr16:uid="{00000000-0016-0000-0500-000017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4" connectionId="26" xr16:uid="{00000000-0016-0000-0500-000018000000}" autoFormatId="16" applyNumberFormats="0" applyBorderFormats="0" applyFontFormats="0" applyPatternFormats="0" applyAlignmentFormats="0" applyWidthHeightFormats="0">
  <queryTableRefresh nextId="8" unboundColumnsRight="2">
    <queryTableFields count="7">
      <queryTableField id="1" name="Team" tableColumnId="1"/>
      <queryTableField id="2" name="2018" tableColumnId="2"/>
      <queryTableField id="3" name="Home" tableColumnId="3"/>
      <queryTableField id="4" name="Away" tableColumnId="4"/>
      <queryTableField id="5" name="2017" tableColumnId="5"/>
      <queryTableField id="6" dataBound="0" tableColumnId="6"/>
      <queryTableField id="7" dataBound="0" tableColumnId="7"/>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43" xr16:uid="{00000000-0016-0000-0600-000019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 connectionId="44" xr16:uid="{00000000-0016-0000-0600-00001A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 connectionId="45" xr16:uid="{00000000-0016-0000-0600-00001B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4" connectionId="46" xr16:uid="{00000000-0016-0000-0600-00001C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5" connectionId="47" xr16:uid="{00000000-0016-0000-0600-00001D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6" connectionId="48" xr16:uid="{00000000-0016-0000-0600-00001E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7" connectionId="49" xr16:uid="{00000000-0016-0000-0600-00001F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8" connectionId="51" xr16:uid="{00000000-0016-0000-0600-000020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9" connectionId="52" xr16:uid="{00000000-0016-0000-0600-000021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0" connectionId="53" xr16:uid="{00000000-0016-0000-0600-000022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1" connectionId="54" xr16:uid="{00000000-0016-0000-0600-000023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2" connectionId="55" xr16:uid="{00000000-0016-0000-0600-000024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3" connectionId="56" xr16:uid="{00000000-0016-0000-0600-000025000000}" autoFormatId="16" applyNumberFormats="0" applyBorderFormats="0" applyFontFormats="0" applyPatternFormats="0" applyAlignmentFormats="0" applyWidthHeightFormats="0">
  <queryTableRefresh nextId="7" unboundColumnsRight="2">
    <queryTableFields count="6">
      <queryTableField id="1" name="Rank" tableColumnId="1"/>
      <queryTableField id="2" name="Team" tableColumnId="2"/>
      <queryTableField id="3" name="2019" tableColumnId="3"/>
      <queryTableField id="4" name="2018" tableColumnId="4"/>
      <queryTableField id="5" dataBound="0" tableColumnId="5"/>
      <queryTableField id="6" dataBound="0" tableColumnId="6"/>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4" connectionId="67" xr16:uid="{00000000-0016-0000-0200-000000000000}" autoFormatId="16" applyNumberFormats="0" applyBorderFormats="0" applyFontFormats="0" applyPatternFormats="0" applyAlignmentFormats="0" applyWidthHeightFormats="0">
  <queryTableRefresh nextId="39" unboundColumnsRight="1">
    <queryTableFields count="6">
      <queryTableField id="1" name="Week" tableColumnId="1"/>
      <queryTableField id="2" name="Winner/tie" tableColumnId="2"/>
      <queryTableField id="3" name="Loser/tie" tableColumnId="3"/>
      <queryTableField id="4" name="PtsW" tableColumnId="4"/>
      <queryTableField id="5" name="PtsL" tableColumnId="5"/>
      <queryTableField id="6"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 connectionId="63" xr16:uid="{00000000-0016-0000-0C00-000026000000}" autoFormatId="16" applyNumberFormats="0" applyBorderFormats="0" applyFontFormats="0" applyPatternFormats="0" applyAlignmentFormats="0" applyWidthHeightFormats="0">
  <queryTableRefresh nextId="17" unboundColumnsLeft="2" unboundColumnsRight="8">
    <queryTableFields count="16">
      <queryTableField id="16" dataBound="0" tableColumnId="16"/>
      <queryTableField id="7" dataBound="0" tableColumnId="7"/>
      <queryTableField id="1" name="W" tableColumnId="1"/>
      <queryTableField id="2" name="L" tableColumnId="2"/>
      <queryTableField id="3" name="T" tableColumnId="3"/>
      <queryTableField id="4" name="PF" tableColumnId="4"/>
      <queryTableField id="5" name="PA" tableColumnId="5"/>
      <queryTableField id="6" name="DIFF" tableColumnId="6"/>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 connectionId="64" xr16:uid="{00000000-0016-0000-0C00-000027000000}" autoFormatId="16" applyNumberFormats="0" applyBorderFormats="0" applyFontFormats="0" applyPatternFormats="0" applyAlignmentFormats="0" applyWidthHeightFormats="0">
  <queryTableRefresh nextId="17" unboundColumnsLeft="2" unboundColumnsRight="8">
    <queryTableFields count="16">
      <queryTableField id="8" dataBound="0" tableColumnId="8"/>
      <queryTableField id="7" dataBound="0" tableColumnId="7"/>
      <queryTableField id="1" name="W" tableColumnId="1"/>
      <queryTableField id="2" name="L" tableColumnId="2"/>
      <queryTableField id="3" name="T" tableColumnId="3"/>
      <queryTableField id="4" name="PF" tableColumnId="4"/>
      <queryTableField id="5" name="PA" tableColumnId="5"/>
      <queryTableField id="6" name="DIFF" tableColumnId="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3" connectionId="65" xr16:uid="{00000000-0016-0000-0C00-000028000000}" autoFormatId="16" applyNumberFormats="0" applyBorderFormats="0" applyFontFormats="0" applyPatternFormats="0" applyAlignmentFormats="0" applyWidthHeightFormats="0">
  <queryTableRefresh nextId="17" unboundColumnsLeft="2" unboundColumnsRight="8">
    <queryTableFields count="16">
      <queryTableField id="8" dataBound="0" tableColumnId="8"/>
      <queryTableField id="7" dataBound="0" tableColumnId="7"/>
      <queryTableField id="1" name="W" tableColumnId="1"/>
      <queryTableField id="2" name="L" tableColumnId="2"/>
      <queryTableField id="3" name="T" tableColumnId="3"/>
      <queryTableField id="4" name="PF" tableColumnId="4"/>
      <queryTableField id="5" name="PA" tableColumnId="5"/>
      <queryTableField id="6" name="DIFF" tableColumnId="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4" connectionId="66" xr16:uid="{00000000-0016-0000-0C00-000029000000}" autoFormatId="16" applyNumberFormats="0" applyBorderFormats="0" applyFontFormats="0" applyPatternFormats="0" applyAlignmentFormats="0" applyWidthHeightFormats="0">
  <queryTableRefresh nextId="21" unboundColumnsLeft="2" unboundColumnsRight="8">
    <queryTableFields count="16">
      <queryTableField id="12" dataBound="0" tableColumnId="7"/>
      <queryTableField id="11" dataBound="0" tableColumnId="8"/>
      <queryTableField id="1" name="W" tableColumnId="1"/>
      <queryTableField id="2" name="L" tableColumnId="2"/>
      <queryTableField id="3" name="T" tableColumnId="3"/>
      <queryTableField id="4" name="PF" tableColumnId="4"/>
      <queryTableField id="5" name="PA" tableColumnId="5"/>
      <queryTableField id="6" name="DIFF" tableColumnId="6"/>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100-00002A000000}" autoFormatId="16" applyNumberFormats="0" applyBorderFormats="0" applyFontFormats="0" applyPatternFormats="0" applyAlignmentFormats="0" applyWidthHeightFormats="0">
  <queryTableRefresh nextId="9" unboundColumnsRight="3">
    <queryTableFields count="7">
      <queryTableField id="1" name="Rank" tableColumnId="1"/>
      <queryTableField id="2" name="Player" tableColumnId="2"/>
      <queryTableField id="3" name="Yds" tableColumnId="3"/>
      <queryTableField id="4" name="Years" tableColumnId="4"/>
      <queryTableField id="6" dataBound="0" tableColumnId="6"/>
      <queryTableField id="7" dataBound="0" tableColumnId="7"/>
      <queryTableField id="8" dataBound="0" tableColumnId="8"/>
    </queryTableFields>
    <queryTableDeletedFields count="1">
      <deletedField name="Tm"/>
    </queryTableDeleted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2B000000}" autoFormatId="16" applyNumberFormats="0" applyBorderFormats="0" applyFontFormats="0" applyPatternFormats="0" applyAlignmentFormats="0" applyWidthHeightFormats="0">
  <queryTableRefresh nextId="6">
    <queryTableFields count="2">
      <queryTableField id="2" name="Player" tableColumnId="2"/>
      <queryTableField id="3" name="Y/G" tableColumnId="3"/>
    </queryTableFields>
    <queryTableDeletedFields count="3">
      <deletedField name="Years"/>
      <deletedField name="Tm"/>
      <deletedField name="Rank"/>
    </queryTableDeleted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3" connectionId="4" xr16:uid="{00000000-0016-0000-1100-00002C000000}" autoFormatId="16" applyNumberFormats="0" applyBorderFormats="0" applyFontFormats="0" applyPatternFormats="0" applyAlignmentFormats="0" applyWidthHeightFormats="0">
  <queryTableRefresh nextId="8" unboundColumnsRight="1">
    <queryTableFields count="6">
      <queryTableField id="1" name="Rank" tableColumnId="1"/>
      <queryTableField id="2" name="Player" tableColumnId="2"/>
      <queryTableField id="3" name="Sk" tableColumnId="3"/>
      <queryTableField id="4" name="Years" tableColumnId="4"/>
      <queryTableField id="5" name="Tm" tableColumnId="5"/>
      <queryTableField id="6" dataBound="0" tableColumnId="6"/>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77.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3C07A5-0004-4BFE-925C-8D45A6D7F7B3}" name="Table32" displayName="Table32" ref="A39:AG57" totalsRowCount="1" headerRowDxfId="568">
  <autoFilter ref="A39:AG56" xr:uid="{09B52B47-CEC3-4CA0-9A0E-40D7240471EA}"/>
  <sortState xmlns:xlrd2="http://schemas.microsoft.com/office/spreadsheetml/2017/richdata2" ref="A40:AG56">
    <sortCondition sortBy="cellColor" ref="G39:G56" dxfId="567"/>
  </sortState>
  <tableColumns count="33">
    <tableColumn id="1" xr3:uid="{67E08A59-0470-4ABD-A7CC-2A6668E06C31}" name="TEAM" totalsRowLabel="Total"/>
    <tableColumn id="2" xr3:uid="{7E469BD5-1263-43C9-959D-1E4AB2E877D0}" name="Cardinals" totalsRowFunction="custom">
      <totalsRowFormula>SUBTOTAL(103,B40:B56)</totalsRowFormula>
    </tableColumn>
    <tableColumn id="3" xr3:uid="{328E47C3-FF6D-4981-BF39-C058F90D96B6}" name="Falcons" totalsRowFunction="custom">
      <totalsRowFormula>SUBTOTAL(103,C40:C56)</totalsRowFormula>
    </tableColumn>
    <tableColumn id="4" xr3:uid="{3F58F382-AD73-47F8-B8E2-FDBFC6B2562A}" name="Ravens" totalsRowFunction="custom">
      <totalsRowFormula>SUBTOTAL(103,D40:D56)</totalsRowFormula>
    </tableColumn>
    <tableColumn id="5" xr3:uid="{1975235D-39FD-4734-A003-E41C2509D222}" name="Bills" totalsRowFunction="custom">
      <totalsRowFormula>SUBTOTAL(103,E40:E56)</totalsRowFormula>
    </tableColumn>
    <tableColumn id="6" xr3:uid="{955368D3-A50E-4563-83F7-7F5984E65D33}" name="Panthers" totalsRowFunction="custom">
      <totalsRowFormula>SUBTOTAL(103,F40:F56)</totalsRowFormula>
    </tableColumn>
    <tableColumn id="7" xr3:uid="{01A26BF0-D7C7-4AA9-8893-F4209F6A7474}" name="Bears" totalsRowFunction="custom">
      <totalsRowFormula>SUBTOTAL(103,G40:G56)</totalsRowFormula>
    </tableColumn>
    <tableColumn id="8" xr3:uid="{DFE04F6C-1B36-4E9D-BE66-EBC6C08575BD}" name="Bengals" totalsRowFunction="custom">
      <totalsRowFormula>SUBTOTAL(103,H40:H56)</totalsRowFormula>
    </tableColumn>
    <tableColumn id="9" xr3:uid="{4678B0BF-A806-45D2-8C70-2AC53E3A6A1E}" name="Browns" totalsRowFunction="custom">
      <totalsRowFormula>SUBTOTAL(103,I40:I56)</totalsRowFormula>
    </tableColumn>
    <tableColumn id="10" xr3:uid="{DB496A46-8AC3-4CF8-9FF6-68713B6CABAE}" name="Cowboys" totalsRowFunction="custom">
      <totalsRowFormula>SUBTOTAL(103,J40:J56)</totalsRowFormula>
    </tableColumn>
    <tableColumn id="11" xr3:uid="{8ADAF7A8-D983-4D5D-B536-0443959EEFC8}" name="Broncos" totalsRowFunction="custom">
      <totalsRowFormula>SUBTOTAL(103,K40:K56)</totalsRowFormula>
    </tableColumn>
    <tableColumn id="12" xr3:uid="{B09DE5CD-7C20-4CE7-A0A5-01E025941DCA}" name="Lions" totalsRowFunction="custom">
      <totalsRowFormula>SUBTOTAL(103,L40:L56)</totalsRowFormula>
    </tableColumn>
    <tableColumn id="13" xr3:uid="{F7E88E13-4B88-43D1-8CB3-C8C05C1065F0}" name="Packers" totalsRowFunction="custom">
      <totalsRowFormula>SUBTOTAL(103,M40:M56)</totalsRowFormula>
    </tableColumn>
    <tableColumn id="14" xr3:uid="{368A672C-DFC8-485D-B96C-195893F17360}" name="Texans" totalsRowFunction="custom">
      <totalsRowFormula>SUBTOTAL(103,N40:N56)</totalsRowFormula>
    </tableColumn>
    <tableColumn id="15" xr3:uid="{DFB42D5F-15FD-48DB-BE1C-CE2C713B7F13}" name="Colts" totalsRowFunction="custom">
      <totalsRowFormula>SUBTOTAL(103,O40:O56)</totalsRowFormula>
    </tableColumn>
    <tableColumn id="16" xr3:uid="{53D66173-BC2C-4F63-8B0F-FFC62D2895D7}" name="Jaguars" totalsRowFunction="custom">
      <totalsRowFormula>SUBTOTAL(103,P40:P56)</totalsRowFormula>
    </tableColumn>
    <tableColumn id="17" xr3:uid="{538BC2DD-83E5-4230-8E99-823AE61F1850}" name="Chiefs" totalsRowFunction="custom">
      <totalsRowFormula>SUBTOTAL(103,Q40:Q56)</totalsRowFormula>
    </tableColumn>
    <tableColumn id="18" xr3:uid="{C5D69FFA-E599-45EC-9862-5A98362A4643}" name="Rams" totalsRowFunction="custom">
      <totalsRowFormula>SUBTOTAL(103,R40:R56)</totalsRowFormula>
    </tableColumn>
    <tableColumn id="19" xr3:uid="{400A28FF-EA0E-4B72-BA5F-251AAD688104}" name="Chargers" totalsRowFunction="custom">
      <totalsRowFormula>SUBTOTAL(103,S40:S56)</totalsRowFormula>
    </tableColumn>
    <tableColumn id="20" xr3:uid="{E586D057-3BB2-4F8B-9AEB-93773DCB5386}" name="Dolphins" totalsRowFunction="custom">
      <totalsRowFormula>SUBTOTAL(103,T40:T56)</totalsRowFormula>
    </tableColumn>
    <tableColumn id="21" xr3:uid="{DDDE7F17-BC8A-4629-9762-0BA3E8C91C77}" name="Vikings" totalsRowFunction="custom">
      <totalsRowFormula>SUBTOTAL(103,U40:U56)</totalsRowFormula>
    </tableColumn>
    <tableColumn id="22" xr3:uid="{D5943186-E050-4608-B941-C478F775ACF7}" name="Patriots" totalsRowFunction="custom">
      <totalsRowFormula>SUBTOTAL(103,V40:V56)</totalsRowFormula>
    </tableColumn>
    <tableColumn id="23" xr3:uid="{3E4C173A-27EF-4EAE-8AB5-44B662CFC622}" name="Saints" totalsRowFunction="custom">
      <totalsRowFormula>SUBTOTAL(103,W40:W56)</totalsRowFormula>
    </tableColumn>
    <tableColumn id="24" xr3:uid="{393514C4-C122-45E3-B7AC-830D8D83F74D}" name="Giants" totalsRowFunction="custom">
      <totalsRowFormula>SUBTOTAL(103,X40:X56)</totalsRowFormula>
    </tableColumn>
    <tableColumn id="25" xr3:uid="{3DBD9559-75D5-456B-A6FB-A412C160D5BF}" name="Jets" totalsRowFunction="custom">
      <totalsRowFormula>SUBTOTAL(103,Y40:Y56)</totalsRowFormula>
    </tableColumn>
    <tableColumn id="26" xr3:uid="{2D68036F-BD33-494D-BB16-C409247E9F78}" name="Raiders" totalsRowFunction="custom">
      <totalsRowFormula>SUBTOTAL(103,Z40:Z56)</totalsRowFormula>
    </tableColumn>
    <tableColumn id="27" xr3:uid="{B47FDB5E-D74B-4A29-B9A4-1FABF44DD788}" name="Eagles" totalsRowFunction="custom">
      <totalsRowFormula>SUBTOTAL(103,AA40:AA56)</totalsRowFormula>
    </tableColumn>
    <tableColumn id="28" xr3:uid="{1A552156-DBD3-4CE8-88CE-5C74E3D9CD87}" name="Steelers" totalsRowFunction="custom">
      <totalsRowFormula>SUBTOTAL(103,AB40:AB56)</totalsRowFormula>
    </tableColumn>
    <tableColumn id="29" xr3:uid="{7386C370-071C-404E-AD8E-AEEE039E4CF6}" name="49ers" totalsRowFunction="custom">
      <totalsRowFormula>SUBTOTAL(103,AC40:AC56)</totalsRowFormula>
    </tableColumn>
    <tableColumn id="30" xr3:uid="{EE039BCA-EAB2-4A4F-AD2B-9A3141561EDE}" name="Seahawks" totalsRowFunction="custom">
      <totalsRowFormula>SUBTOTAL(103,AD40:AD56)</totalsRowFormula>
    </tableColumn>
    <tableColumn id="31" xr3:uid="{5621AE6B-6A4F-4E77-B5D0-8077198D449F}" name="Buccaneers" totalsRowFunction="custom">
      <totalsRowFormula>SUBTOTAL(103,AE40:AE56)</totalsRowFormula>
    </tableColumn>
    <tableColumn id="32" xr3:uid="{A7F7B9F5-A890-4CF8-890C-1C9A87180975}" name="Titans" totalsRowFunction="custom">
      <totalsRowFormula>SUBTOTAL(103,AF40:AF56)</totalsRowFormula>
    </tableColumn>
    <tableColumn id="33" xr3:uid="{CB758968-57CA-45A7-9DD5-BAE904010E37}" name="Redskins" totalsRowFunction="custom">
      <totalsRowFormula>SUBTOTAL(103,AG40:AG56)</totalsRow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BC0848-C733-4FB3-AF83-F95BD68D7560}" name="Table33" displayName="Table33" ref="A60:AG78" totalsRowCount="1" headerRowDxfId="566" dataDxfId="565">
  <autoFilter ref="A60:AG77" xr:uid="{01B2D48F-C194-49DE-A5C6-85F35353C9C3}"/>
  <tableColumns count="33">
    <tableColumn id="1" xr3:uid="{581B0021-D03A-48D2-BE14-75C529996B7A}" name="TEAM" totalsRowLabel="Subtotal" dataDxfId="564" totalsRowDxfId="563"/>
    <tableColumn id="2" xr3:uid="{2887EB5C-5FF1-4356-99DF-75B07112FAFB}" name="Cardinals" totalsRowFunction="custom" dataDxfId="562" totalsRowDxfId="561">
      <totalsRowFormula>SUBTOTAL(103,B61:B77)</totalsRowFormula>
    </tableColumn>
    <tableColumn id="3" xr3:uid="{63D75268-2221-4422-B5DE-3752EEF96410}" name="Falcons" totalsRowFunction="custom" dataDxfId="560" totalsRowDxfId="559">
      <totalsRowFormula>SUBTOTAL(103,C61:C77)</totalsRowFormula>
    </tableColumn>
    <tableColumn id="4" xr3:uid="{83B0733C-AFBD-4751-8106-D5FC18BBCBC2}" name="Ravens" totalsRowFunction="custom" totalsRowDxfId="558">
      <totalsRowFormula>SUBTOTAL(103,D61:D77)</totalsRowFormula>
    </tableColumn>
    <tableColumn id="5" xr3:uid="{CE80A054-FE80-46CF-B824-781ABC11594F}" name="Bills" totalsRowFunction="custom" dataDxfId="557" totalsRowDxfId="556">
      <totalsRowFormula>SUBTOTAL(103,E61:E77)</totalsRowFormula>
    </tableColumn>
    <tableColumn id="6" xr3:uid="{6C867E91-14C5-4850-A07F-EDB52011A613}" name="Panthers" totalsRowFunction="custom" dataDxfId="555" totalsRowDxfId="554">
      <totalsRowFormula>SUBTOTAL(103,F61:F77)</totalsRowFormula>
    </tableColumn>
    <tableColumn id="7" xr3:uid="{E3514086-5D41-4135-89AC-9885FE18E474}" name="Bears" totalsRowFunction="custom" dataDxfId="553" totalsRowDxfId="552">
      <totalsRowFormula>SUBTOTAL(103,G61:G77)</totalsRowFormula>
    </tableColumn>
    <tableColumn id="8" xr3:uid="{58A1F009-4246-4F79-B758-79D57E6F5209}" name="Bengals" totalsRowFunction="custom" dataDxfId="551" totalsRowDxfId="550">
      <totalsRowFormula>SUBTOTAL(103,H61:H77)</totalsRowFormula>
    </tableColumn>
    <tableColumn id="9" xr3:uid="{1F7F4036-5119-4929-90CE-31840E5A5CAB}" name="Browns" totalsRowFunction="custom" dataDxfId="549" totalsRowDxfId="548">
      <totalsRowFormula>SUBTOTAL(103,I61:I77)</totalsRowFormula>
    </tableColumn>
    <tableColumn id="10" xr3:uid="{3B93CC0F-594F-42DD-822D-2E903FC78B97}" name="Cowboys" totalsRowFunction="custom" totalsRowDxfId="547">
      <totalsRowFormula>SUBTOTAL(103,J61:J77)</totalsRowFormula>
    </tableColumn>
    <tableColumn id="11" xr3:uid="{87F7459D-8875-4C46-AC53-C386B6EE8C52}" name="Broncos" totalsRowFunction="custom" dataDxfId="546" totalsRowDxfId="545">
      <totalsRowFormula>SUBTOTAL(103,K61:K77)</totalsRowFormula>
    </tableColumn>
    <tableColumn id="12" xr3:uid="{3C3F1DC4-A5C6-42CF-AF90-5710331EE0F6}" name="Lions" totalsRowFunction="custom" dataDxfId="544" totalsRowDxfId="543">
      <totalsRowFormula>SUBTOTAL(103,L61:L77)</totalsRowFormula>
    </tableColumn>
    <tableColumn id="13" xr3:uid="{AA2F5E25-8FD5-412E-A781-D7DFE29C44B1}" name="Packers" totalsRowFunction="custom" totalsRowDxfId="542">
      <totalsRowFormula>SUBTOTAL(103,M61:M77)</totalsRowFormula>
    </tableColumn>
    <tableColumn id="14" xr3:uid="{E0E48B3A-2E6A-4863-9F73-66409F626766}" name="Texans" totalsRowFunction="custom" totalsRowDxfId="541">
      <totalsRowFormula>SUBTOTAL(103,N61:N77)</totalsRowFormula>
    </tableColumn>
    <tableColumn id="15" xr3:uid="{C51850BA-9F03-407C-8AFB-DB29A4B3B45F}" name="Colts" totalsRowFunction="custom" dataDxfId="540" totalsRowDxfId="539">
      <totalsRowFormula>SUBTOTAL(103,O61:O77)</totalsRowFormula>
    </tableColumn>
    <tableColumn id="16" xr3:uid="{1C2944BB-171C-433A-B6D6-B57806A32106}" name="Jaguars" totalsRowFunction="custom" dataDxfId="538" totalsRowDxfId="537">
      <totalsRowFormula>SUBTOTAL(103,P61:P77)</totalsRowFormula>
    </tableColumn>
    <tableColumn id="17" xr3:uid="{1C46D211-8CA7-4ED4-BF02-C22D6ADC63C1}" name="Chiefs" totalsRowFunction="custom" totalsRowDxfId="536">
      <totalsRowFormula>SUBTOTAL(103,Q61:Q77)</totalsRowFormula>
    </tableColumn>
    <tableColumn id="18" xr3:uid="{AE8F4E75-A696-43BD-9474-E18179E7840B}" name="Rams" totalsRowFunction="custom" dataDxfId="535" totalsRowDxfId="534">
      <totalsRowFormula>SUBTOTAL(103,R61:R77)</totalsRowFormula>
    </tableColumn>
    <tableColumn id="19" xr3:uid="{E03E25B2-67D2-4D33-BA94-39F95A098450}" name="Chargers" totalsRowFunction="custom" dataDxfId="533" totalsRowDxfId="532">
      <totalsRowFormula>SUBTOTAL(103,S61:S77)</totalsRowFormula>
    </tableColumn>
    <tableColumn id="20" xr3:uid="{7D7F56AB-DA1D-4ABB-9C55-73432CAA6F94}" name="Dolphins" totalsRowFunction="custom" totalsRowDxfId="531">
      <totalsRowFormula>SUBTOTAL(103,T61:T77)</totalsRowFormula>
    </tableColumn>
    <tableColumn id="21" xr3:uid="{AC9FE297-78B1-48E4-9BCE-F35536D22486}" name="Vikings" totalsRowFunction="custom" dataDxfId="530" totalsRowDxfId="529">
      <totalsRowFormula>SUBTOTAL(103,U61:U77)</totalsRowFormula>
    </tableColumn>
    <tableColumn id="22" xr3:uid="{BCAAA604-BF0D-4380-9028-5F69F227F634}" name="Patriots" totalsRowFunction="custom" dataDxfId="528" totalsRowDxfId="527">
      <totalsRowFormula>SUBTOTAL(103,V61:V77)</totalsRowFormula>
    </tableColumn>
    <tableColumn id="23" xr3:uid="{D87BFEA9-C79C-4325-ADD5-3E8950D9FB8C}" name="Saints" totalsRowFunction="custom" totalsRowDxfId="526">
      <totalsRowFormula>SUBTOTAL(103,W61:W77)</totalsRowFormula>
    </tableColumn>
    <tableColumn id="24" xr3:uid="{6F712BB4-2486-4021-B511-63089884727C}" name="Giants" totalsRowFunction="custom" dataDxfId="525" totalsRowDxfId="524">
      <totalsRowFormula>SUBTOTAL(103,X61:X77)</totalsRowFormula>
    </tableColumn>
    <tableColumn id="25" xr3:uid="{EC48F15F-87E2-41CD-9E4A-2A4CDFED7584}" name="Jets" totalsRowFunction="custom" dataDxfId="523" totalsRowDxfId="522">
      <totalsRowFormula>SUBTOTAL(103,Y61:Y77)</totalsRowFormula>
    </tableColumn>
    <tableColumn id="26" xr3:uid="{F06A903E-D941-4B9A-9AB0-E572A2BFA62C}" name="Raiders" totalsRowFunction="custom" dataDxfId="521" totalsRowDxfId="520">
      <totalsRowFormula>SUBTOTAL(103,Z61:Z77)</totalsRowFormula>
    </tableColumn>
    <tableColumn id="27" xr3:uid="{9D2EDF0C-F3D7-4B32-91FC-16C8C13A83A3}" name="Eagles" totalsRowFunction="custom" dataDxfId="519" totalsRowDxfId="518">
      <totalsRowFormula>SUBTOTAL(103,AA61:AA77)</totalsRowFormula>
    </tableColumn>
    <tableColumn id="28" xr3:uid="{2DFA90E0-053A-424B-B446-8C82DE0FA6DC}" name="Steelers" totalsRowFunction="custom" dataDxfId="517" totalsRowDxfId="516">
      <totalsRowFormula>SUBTOTAL(103,AB61:AB77)</totalsRowFormula>
    </tableColumn>
    <tableColumn id="29" xr3:uid="{51E9A85A-1B6A-4BC0-B48B-43A014123444}" name="49ers" totalsRowFunction="custom" dataDxfId="515" totalsRowDxfId="514">
      <totalsRowFormula>SUBTOTAL(103,AC61:AC77)</totalsRowFormula>
    </tableColumn>
    <tableColumn id="30" xr3:uid="{5F5939D6-7833-474E-860C-717B92D4D2AE}" name="Seahawks" totalsRowFunction="custom" dataDxfId="513" totalsRowDxfId="512">
      <totalsRowFormula>SUBTOTAL(103,AD61:AD77)</totalsRowFormula>
    </tableColumn>
    <tableColumn id="31" xr3:uid="{60F77788-E396-4063-A286-1833B7D7B40C}" name="Buccaneers" totalsRowFunction="custom" dataDxfId="511" totalsRowDxfId="510">
      <totalsRowFormula>SUBTOTAL(103,AE61:AE77)</totalsRowFormula>
    </tableColumn>
    <tableColumn id="32" xr3:uid="{CB869EA9-344E-4529-B54E-A8F79BA9FD8C}" name="Titans" totalsRowFunction="custom" totalsRowDxfId="509">
      <totalsRowFormula>SUBTOTAL(103,AF61:AF77)</totalsRowFormula>
    </tableColumn>
    <tableColumn id="33" xr3:uid="{F52A6946-6090-4BE1-AED0-9DD4C3BF52DB}" name="Redskins" totalsRowFunction="custom" dataDxfId="508" totalsRowDxfId="507">
      <totalsRowFormula>SUBTOTAL(103,AG61:AG77)</totalsRow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7950E79-8F5E-4BD0-BB49-DA2AD28AD89B}" name="Table34" displayName="Table34" ref="W104:AB136" totalsRowShown="0">
  <autoFilter ref="W104:AB136" xr:uid="{B16B73AA-CC59-402E-A5F7-4B2C8208AC84}"/>
  <sortState xmlns:xlrd2="http://schemas.microsoft.com/office/spreadsheetml/2017/richdata2" ref="W105:Z136">
    <sortCondition descending="1" ref="X104:X136"/>
  </sortState>
  <tableColumns count="6">
    <tableColumn id="1" xr3:uid="{8DAF8BF8-FB6E-469E-B13A-D51F23CF1C40}" name="Team" dataDxfId="506"/>
    <tableColumn id="2" xr3:uid="{9AC4427B-EF1A-4E6F-B7FD-9C9683B0D415}" name="Wins">
      <calculatedColumnFormula>INDEX($B$60:$AG$79,20,MATCH(W105,Table33[[#Headers],[Cardinals]:[Redskins]],0))</calculatedColumnFormula>
    </tableColumn>
    <tableColumn id="3" xr3:uid="{A44F5530-4B50-42B6-AF9B-38BFF6D17896}" name="PPG" dataDxfId="505">
      <calculatedColumnFormula>(Table34[[#This Row],[Wins]]-$AE$110)/$AE$111</calculatedColumnFormula>
    </tableColumn>
    <tableColumn id="4" xr3:uid="{D88DC21C-AE3D-456E-A939-B06C942B3FD7}" name="PAPG" dataDxfId="504">
      <calculatedColumnFormula>(Table34[[#This Row],[Wins]]-$AE$113)/$AE$114</calculatedColumnFormula>
    </tableColumn>
    <tableColumn id="6" xr3:uid="{942BE8B3-D98A-4BD0-9E98-7AC2EF2FDF9E}" name="PDIF" dataDxfId="503">
      <calculatedColumnFormula>(Table34[[#This Row],[Wins]]-$AE$118)/$AE$119</calculatedColumnFormula>
    </tableColumn>
    <tableColumn id="5" xr3:uid="{231BCE2E-1357-4690-801B-63D39C45FA38}" name="Calculated wins" dataDxfId="502">
      <calculatedColumnFormula>$AE$121+Table34[[#This Row],[PAPG]]*$AE$123+$AE$124*Table34[[#This Row],[PDIF]]+$AE$122*Table34[[#This Row],[PPG]]</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85ABE-5E7B-443D-96A0-7D29E9A9C893}" name="Table3353" displayName="Table3353" ref="A82:AG100" totalsRowCount="1" headerRowDxfId="501" dataDxfId="500">
  <autoFilter ref="A82:AG99" xr:uid="{4BC5BD06-67E6-4192-B1E1-8E06439F0066}"/>
  <tableColumns count="33">
    <tableColumn id="1" xr3:uid="{BF69157E-84E9-4FA6-8085-EC0089BF5A36}" name="TEAM" totalsRowLabel="Subtotal" dataDxfId="499" totalsRowDxfId="498"/>
    <tableColumn id="2" xr3:uid="{68D4066B-497D-41D1-9BE3-96B26D8019C2}" name="Cardinals" totalsRowFunction="custom" dataDxfId="497" totalsRowDxfId="496">
      <totalsRowFormula>SUBTOTAL(103,B83:B99)</totalsRowFormula>
    </tableColumn>
    <tableColumn id="3" xr3:uid="{18A8AE24-BFB7-4F77-8D86-932C7240FE78}" name="Falcons" totalsRowFunction="custom" dataDxfId="495" totalsRowDxfId="494">
      <totalsRowFormula>SUBTOTAL(103,C83:C99)</totalsRowFormula>
    </tableColumn>
    <tableColumn id="4" xr3:uid="{FC038AC7-7EA1-48B3-BB98-523C674A66DE}" name="Ravens" totalsRowFunction="custom" totalsRowDxfId="493">
      <totalsRowFormula>SUBTOTAL(103,D83:D99)</totalsRowFormula>
    </tableColumn>
    <tableColumn id="5" xr3:uid="{6EA5DBB1-E04B-4F08-A65B-7A836224321F}" name="Bills" totalsRowFunction="custom" dataDxfId="492" totalsRowDxfId="491">
      <totalsRowFormula>SUBTOTAL(103,E83:E99)</totalsRowFormula>
    </tableColumn>
    <tableColumn id="6" xr3:uid="{F31894BA-66C7-435E-AC78-A8F64ADC7519}" name="Panthers" totalsRowFunction="custom" dataDxfId="490" totalsRowDxfId="489">
      <totalsRowFormula>SUBTOTAL(103,F83:F99)</totalsRowFormula>
    </tableColumn>
    <tableColumn id="7" xr3:uid="{C7A5B153-4AC7-43E7-88F0-80DF9A397B2F}" name="Bears" totalsRowFunction="custom" dataDxfId="488" totalsRowDxfId="487">
      <totalsRowFormula>SUBTOTAL(103,G83:G99)</totalsRowFormula>
    </tableColumn>
    <tableColumn id="8" xr3:uid="{A6746623-7D8A-441E-9AD2-07331657C439}" name="Bengals" totalsRowFunction="custom" dataDxfId="486" totalsRowDxfId="485">
      <totalsRowFormula>SUBTOTAL(103,H83:H99)</totalsRowFormula>
    </tableColumn>
    <tableColumn id="9" xr3:uid="{F81E8BA5-AF3B-47CF-8890-AFD84D93CA8D}" name="Browns" totalsRowFunction="custom" dataDxfId="484" totalsRowDxfId="483">
      <totalsRowFormula>SUBTOTAL(103,I83:I99)</totalsRowFormula>
    </tableColumn>
    <tableColumn id="10" xr3:uid="{D9DE4459-25B1-419D-8FC1-D06309165577}" name="Cowboys" totalsRowFunction="custom" totalsRowDxfId="482">
      <totalsRowFormula>SUBTOTAL(103,J83:J99)</totalsRowFormula>
    </tableColumn>
    <tableColumn id="11" xr3:uid="{DDDC0F91-A477-42AF-AAB1-221B37486D0C}" name="Broncos" totalsRowFunction="custom" dataDxfId="481" totalsRowDxfId="480">
      <totalsRowFormula>SUBTOTAL(103,K83:K99)</totalsRowFormula>
    </tableColumn>
    <tableColumn id="12" xr3:uid="{65FD26B6-71DD-498F-A635-BE3D7AD2245C}" name="Lions" totalsRowFunction="custom" dataDxfId="479" totalsRowDxfId="478">
      <totalsRowFormula>SUBTOTAL(103,L83:L99)</totalsRowFormula>
    </tableColumn>
    <tableColumn id="13" xr3:uid="{F5C3135F-5A50-4655-BE0D-E739E92B96AF}" name="Packers" totalsRowFunction="custom" totalsRowDxfId="477">
      <totalsRowFormula>SUBTOTAL(103,M83:M99)</totalsRowFormula>
    </tableColumn>
    <tableColumn id="14" xr3:uid="{ACBE4AB6-D110-44F9-BA08-9931A886164A}" name="Texans" totalsRowFunction="custom" totalsRowDxfId="476">
      <totalsRowFormula>SUBTOTAL(103,N83:N99)</totalsRowFormula>
    </tableColumn>
    <tableColumn id="15" xr3:uid="{002764DA-6F77-4A9A-9E04-82B38209D4BD}" name="Colts" totalsRowFunction="custom" dataDxfId="475" totalsRowDxfId="474">
      <totalsRowFormula>SUBTOTAL(103,O83:O99)</totalsRowFormula>
    </tableColumn>
    <tableColumn id="16" xr3:uid="{9D9DDEAB-E9DA-4610-AE0C-11EDE33B6611}" name="Jaguars" totalsRowFunction="custom" dataDxfId="473" totalsRowDxfId="472">
      <totalsRowFormula>SUBTOTAL(103,P83:P99)</totalsRowFormula>
    </tableColumn>
    <tableColumn id="17" xr3:uid="{867D8942-80C9-4057-AD83-EAA0692B206F}" name="Chiefs" totalsRowFunction="custom" totalsRowDxfId="471">
      <totalsRowFormula>SUBTOTAL(103,Q83:Q99)</totalsRowFormula>
    </tableColumn>
    <tableColumn id="18" xr3:uid="{DE14DEC1-5B75-404E-B9BF-75DD8D298122}" name="Rams" totalsRowFunction="custom" dataDxfId="470" totalsRowDxfId="469">
      <totalsRowFormula>SUBTOTAL(103,R83:R99)</totalsRowFormula>
    </tableColumn>
    <tableColumn id="19" xr3:uid="{0662511F-2832-4946-B17B-13E039F8B547}" name="Chargers" totalsRowFunction="custom" dataDxfId="468" totalsRowDxfId="467">
      <totalsRowFormula>SUBTOTAL(103,S83:S99)</totalsRowFormula>
    </tableColumn>
    <tableColumn id="20" xr3:uid="{90529DE1-48EB-449D-845D-4088F419125C}" name="Dolphins" totalsRowFunction="custom" totalsRowDxfId="466">
      <totalsRowFormula>SUBTOTAL(103,T83:T99)</totalsRowFormula>
    </tableColumn>
    <tableColumn id="21" xr3:uid="{2CC0D610-AB3E-4CEE-BE2F-BB83516B8045}" name="Vikings" totalsRowFunction="custom" dataDxfId="465" totalsRowDxfId="464">
      <totalsRowFormula>SUBTOTAL(103,U83:U99)</totalsRowFormula>
    </tableColumn>
    <tableColumn id="22" xr3:uid="{4505750C-F33D-4014-ADCD-8A82A5B84BD2}" name="Patriots" totalsRowFunction="custom" dataDxfId="463" totalsRowDxfId="462">
      <totalsRowFormula>SUBTOTAL(103,V83:V99)</totalsRowFormula>
    </tableColumn>
    <tableColumn id="23" xr3:uid="{59173F46-4A70-4516-BD5A-92F7902771D4}" name="Saints" totalsRowFunction="custom" totalsRowDxfId="461">
      <totalsRowFormula>SUBTOTAL(103,W83:W99)</totalsRowFormula>
    </tableColumn>
    <tableColumn id="24" xr3:uid="{BED014DD-448D-4C0E-8772-FCD236AB1B13}" name="Giants" totalsRowFunction="custom" dataDxfId="460" totalsRowDxfId="459">
      <totalsRowFormula>SUBTOTAL(103,X83:X99)</totalsRowFormula>
    </tableColumn>
    <tableColumn id="25" xr3:uid="{CD21D70F-69BA-45FB-AAFF-DC3B8E1B9FAA}" name="Jets" totalsRowFunction="custom" dataDxfId="458" totalsRowDxfId="457">
      <totalsRowFormula>SUBTOTAL(103,Y83:Y99)</totalsRowFormula>
    </tableColumn>
    <tableColumn id="26" xr3:uid="{C76FDAAD-D63A-434A-8845-CBFBA12D6125}" name="Raiders" totalsRowFunction="custom" dataDxfId="456" totalsRowDxfId="455">
      <totalsRowFormula>SUBTOTAL(103,Z83:Z99)</totalsRowFormula>
    </tableColumn>
    <tableColumn id="27" xr3:uid="{D78B4315-7339-4C23-8583-821353616BD6}" name="Eagles" totalsRowFunction="custom" dataDxfId="454" totalsRowDxfId="453">
      <totalsRowFormula>SUBTOTAL(103,AA83:AA99)</totalsRowFormula>
    </tableColumn>
    <tableColumn id="28" xr3:uid="{CDC2545B-F8F7-40D9-B8C0-12B53AAB9A97}" name="Steelers" totalsRowFunction="custom" dataDxfId="452" totalsRowDxfId="451">
      <totalsRowFormula>SUBTOTAL(103,AB83:AB99)</totalsRowFormula>
    </tableColumn>
    <tableColumn id="29" xr3:uid="{9F5C2C43-D1A7-4452-98A9-4387B4B51517}" name="49ers" totalsRowFunction="custom" dataDxfId="450" totalsRowDxfId="449">
      <totalsRowFormula>SUBTOTAL(103,AC83:AC99)</totalsRowFormula>
    </tableColumn>
    <tableColumn id="30" xr3:uid="{E44244B9-AE4F-49FE-87D5-DA79D944EFF4}" name="Seahawks" totalsRowFunction="custom" dataDxfId="448" totalsRowDxfId="447">
      <totalsRowFormula>SUBTOTAL(103,AD83:AD99)</totalsRowFormula>
    </tableColumn>
    <tableColumn id="31" xr3:uid="{E265F104-6DB2-4124-8F1A-93A506790298}" name="Buccaneers" totalsRowFunction="custom" dataDxfId="446" totalsRowDxfId="445">
      <totalsRowFormula>SUBTOTAL(103,AE83:AE99)</totalsRowFormula>
    </tableColumn>
    <tableColumn id="32" xr3:uid="{0749793A-BDEF-486E-BAFF-D2C461526B62}" name="Titans" totalsRowFunction="custom" totalsRowDxfId="444">
      <totalsRowFormula>SUBTOTAL(103,AF83:AF99)</totalsRowFormula>
    </tableColumn>
    <tableColumn id="33" xr3:uid="{0F6788BF-D5EB-44EC-84C6-512B4EEE2A77}" name="Redskins" totalsRowFunction="custom" dataDxfId="443" totalsRowDxfId="442">
      <totalsRowFormula>SUBTOTAL(103,AG83:AG99)</totalsRow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E3787BE-1147-4F82-864D-02C6A9B06C9D}" name="Table53" displayName="Table53" ref="AJ82:AM114" totalsRowShown="0">
  <autoFilter ref="AJ82:AM114" xr:uid="{9B1204AB-233F-4E34-94F8-E07627E7B92F}"/>
  <sortState xmlns:xlrd2="http://schemas.microsoft.com/office/spreadsheetml/2017/richdata2" ref="AJ83:AM114">
    <sortCondition ref="AM82:AM114"/>
  </sortState>
  <tableColumns count="4">
    <tableColumn id="1" xr3:uid="{E33E3EDB-EF96-426A-82FF-5507D8972275}" name="Team"/>
    <tableColumn id="2" xr3:uid="{9EF4767A-47EB-4890-9C35-7CE22164901E}" name="Actual Values"/>
    <tableColumn id="3" xr3:uid="{BB04981D-8620-4051-A390-003AEAC2AD24}" name="Difference"/>
    <tableColumn id="4" xr3:uid="{B1527052-C169-452F-9398-A92C08D52416}" name="Difference2"/>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D30F11-EAF9-43DF-A7AE-C1B6CEC30513}" name="Table1" displayName="Table1" ref="B2:N34" totalsRowShown="0">
  <autoFilter ref="B2:N34" xr:uid="{A16188CA-4AA6-4DE8-981F-2FA531B22DC4}"/>
  <sortState xmlns:xlrd2="http://schemas.microsoft.com/office/spreadsheetml/2017/richdata2" ref="B3:N34">
    <sortCondition descending="1" ref="N2:N34"/>
  </sortState>
  <tableColumns count="13">
    <tableColumn id="1" xr3:uid="{E105FAFA-585C-4722-BBDC-DD963409BECD}" name="Team"/>
    <tableColumn id="2" xr3:uid="{25951E87-0440-4576-8732-8CBD6BD7D021}" name="PF"/>
    <tableColumn id="3" xr3:uid="{428B82BE-069D-4E99-A958-260C72C4DDF1}" name="PA"/>
    <tableColumn id="4" xr3:uid="{214185EB-6896-49D0-9663-6BB41D97C0AF}" name="&quot; &quot;"/>
    <tableColumn id="5" xr3:uid="{FC71F129-8A6D-416A-BD42-5FA640A713B1}" name="PPG" dataDxfId="435">
      <calculatedColumnFormula>INDEX(Table_0__31[[Column1]:[2019]],MATCH(Table1[[#This Row],[Team]],Table_0__31[Column1],0),2)</calculatedColumnFormula>
    </tableColumn>
    <tableColumn id="6" xr3:uid="{ECB47110-F716-4783-A6FD-5C2F91B1201B}" name="PAPG" dataDxfId="434">
      <calculatedColumnFormula>INDEX(Table_0__32[[Column1]:[2019]],MATCH(Table1[[#This Row],[Team]],Table_0__32[Column1],0),2)</calculatedColumnFormula>
    </tableColumn>
    <tableColumn id="7" xr3:uid="{81677719-1BE6-4094-A798-5E767485351F}" name="PF3"/>
    <tableColumn id="8" xr3:uid="{5EC8F46F-04E5-489C-90E5-B43E33A4A66B}" name="PA4"/>
    <tableColumn id="9" xr3:uid="{60B05E63-1FF3-4CC3-9005-D29B45BFF20A}" name="PF Above" dataDxfId="433"/>
    <tableColumn id="10" xr3:uid="{2F605CD3-C34B-4CC7-8965-35DABEB1E905}" name="PA Above" dataDxfId="432"/>
    <tableColumn id="11" xr3:uid="{9454D6DD-7E36-43E7-8129-ED780DA4A59B}" name="Off Norm."/>
    <tableColumn id="12" xr3:uid="{BD58B564-F7BA-4875-99DD-54D9CB84A4B0}" name="Def. Norm">
      <calculatedColumnFormula>K3/(MAX($K$3:$K$34)*-1)</calculatedColumnFormula>
    </tableColumn>
    <tableColumn id="13" xr3:uid="{00F5038F-9895-4AD8-A584-27A02D4B0ABB}" name="Expected wins" dataDxfId="431">
      <calculatedColumnFormula>ROUND(8.881265+0.437218*Table1[[#This Row],[PPG]]+-0.47765*Table1[[#This Row],[PAPG]],1)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51CC71-43E8-4166-9118-F80F7FBC45FE}" name="Table7" displayName="Table7" ref="Q2:U34" totalsRowShown="0">
  <autoFilter ref="Q2:U34" xr:uid="{811BB82F-36C7-4939-9D1D-6E513E9AD76D}"/>
  <sortState xmlns:xlrd2="http://schemas.microsoft.com/office/spreadsheetml/2017/richdata2" ref="Q3:U34">
    <sortCondition ref="Q2:Q34"/>
  </sortState>
  <tableColumns count="5">
    <tableColumn id="1" xr3:uid="{D95961D9-EF7B-4C60-A742-01826C5A5A29}" name="Teams"/>
    <tableColumn id="2" xr3:uid="{EC9EC7E3-608E-420D-A712-2348616EAB2A}" name="PPG"/>
    <tableColumn id="3" xr3:uid="{507D1EDF-7ED1-4394-838B-74248451C836}" name="PAPG"/>
    <tableColumn id="4" xr3:uid="{A41CA295-ADD0-40FA-A415-47F5152DAF43}" name="PDIF"/>
    <tableColumn id="5" xr3:uid="{16B9AE6C-5C36-4E0C-935C-358486F058DE}" name="Wins" dataDxfId="430"/>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B1ED743-7930-47DD-B17D-2660A23A9190}" name="Table_0__3" displayName="Table_0__3" ref="B39:I72" tableType="queryTable" totalsRowCount="1">
  <autoFilter ref="B39:I71" xr:uid="{CD6C0EE9-2CFF-4985-A08F-E3858EB2CF6F}"/>
  <tableColumns count="8">
    <tableColumn id="1" xr3:uid="{D8B511DC-C844-4256-BAEF-48D5A603DFF9}" uniqueName="1" name="Team" totalsRowLabel="Total" queryTableFieldId="1" dataDxfId="429"/>
    <tableColumn id="2" xr3:uid="{560438CA-1B18-405A-90E0-B57232D04009}" uniqueName="2" name="2017" totalsRowFunction="average" queryTableFieldId="2"/>
    <tableColumn id="3" xr3:uid="{74EA0EC9-A15D-4FF6-A96B-B004BE1AA222}" uniqueName="3" name="Home" totalsRowFunction="average" queryTableFieldId="3"/>
    <tableColumn id="4" xr3:uid="{FD6237C6-45EA-4588-BD55-6E2E6D241261}" uniqueName="4" name="Away" totalsRowFunction="average" queryTableFieldId="4"/>
    <tableColumn id="5" xr3:uid="{0E039190-6A2A-45D4-8C1A-3F4CB310C966}" uniqueName="5" name="2016" totalsRowFunction="average" queryTableFieldId="5"/>
    <tableColumn id="6" xr3:uid="{E98E1025-6AF6-4F46-A628-E99692287E9B}" uniqueName="6" name="2017 Diff" totalsRowFunction="average" queryTableFieldId="6" dataDxfId="428">
      <calculatedColumnFormula>Table_0__3[[#This Row],[2017]]-Table_0__3[[#This Row],[2016]]</calculatedColumnFormula>
    </tableColumn>
    <tableColumn id="7" xr3:uid="{31C803E2-4905-4F66-BFC0-BA7A0CEFBE84}" uniqueName="7" name="2018 Diff" totalsRowFunction="average" queryTableFieldId="7" dataDxfId="427">
      <calculatedColumnFormula>INDEX(Table7[[#All],[Teams]:[PAPG]],MATCH(Table_0__3[[#This Row],[Team]],Table7[[#All],[Teams]],0),2)-Table_0__3[[#This Row],[2017]]</calculatedColumnFormula>
    </tableColumn>
    <tableColumn id="8" xr3:uid="{E80945B3-C9ED-4038-816E-C0C49FE621A2}" uniqueName="8" name="2019 Diff" totalsRowFunction="average" queryTableFieldId="8" dataDxfId="426" totalsRowDxfId="425">
      <calculatedColumnFormula>INDEX(Table1[[#All],[Team]:[PAPG]],MATCH(Table_0__3[[#This Row],[Team]],Table1[[#All],[Team]],0),5)-INDEX(Table7[[#All],[Teams]:[PAPG]],MATCH(Table_0__3[[#This Row],[Team]],Table7[[#All],[Teams]],0),2)</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74C0119-2977-45CB-9813-12EB269A0E24}" name="Table_0__4" displayName="Table_0__4" ref="K39:R72" tableType="queryTable" totalsRowCount="1">
  <autoFilter ref="K39:R71" xr:uid="{8FC758B8-A41C-4D16-A8D9-818A74A45A70}"/>
  <tableColumns count="8">
    <tableColumn id="1" xr3:uid="{9B908E9B-73CA-4E54-9DA1-E465DB690812}" uniqueName="1" name="Team" totalsRowLabel="Total" queryTableFieldId="1" dataDxfId="424"/>
    <tableColumn id="2" xr3:uid="{7FF14291-34C5-4127-A57B-54378BCC69F2}" uniqueName="2" name="2017" totalsRowFunction="average" queryTableFieldId="2"/>
    <tableColumn id="3" xr3:uid="{FDCDDA80-89AA-4C51-B7D4-B8652960AD5E}" uniqueName="3" name="Home" totalsRowFunction="average" queryTableFieldId="3"/>
    <tableColumn id="4" xr3:uid="{4D8E1D25-DBAB-4572-A292-C2EA7B3F684C}" uniqueName="4" name="Away" totalsRowFunction="average" queryTableFieldId="4"/>
    <tableColumn id="5" xr3:uid="{CBA3FF47-7019-4FC6-9C3D-0251C91B201A}" uniqueName="5" name="2016" totalsRowFunction="average" queryTableFieldId="5"/>
    <tableColumn id="6" xr3:uid="{DE75A9AE-8D55-4009-A706-5FBB1E0CB9FD}" uniqueName="6" name="2017 Diff" totalsRowFunction="average" queryTableFieldId="6" dataDxfId="423">
      <calculatedColumnFormula>Table_0__4[[#This Row],[2017]]-Table_0__4[[#This Row],[2016]]</calculatedColumnFormula>
    </tableColumn>
    <tableColumn id="7" xr3:uid="{0F254AA7-26C5-4CBD-9A79-66DA80B1E6B5}" uniqueName="7" name="2018 Diff" totalsRowFunction="average" queryTableFieldId="7" dataDxfId="422">
      <calculatedColumnFormula>INDEX(Table7[[#All],[Teams]:[PAPG]],MATCH(Table_0__4[[#This Row],[Team]],Table7[[#All],[Teams]],0),3)-Table_0__4[[#This Row],[2017]]</calculatedColumnFormula>
    </tableColumn>
    <tableColumn id="8" xr3:uid="{D6DF5EF4-79B8-4F32-98BF-FA4B7A221568}" uniqueName="8" name="2019 Diff" totalsRowFunction="average" queryTableFieldId="8" dataDxfId="421" totalsRowDxfId="420">
      <calculatedColumnFormula>INDEX(Table1[[#All],[Team]:[PAPG]],MATCH(Table_0__4[[#This Row],[Team]],Table1[[#All],[Team]],0),6)-INDEX(Table7[[#All],[Teams]:[PAPG]],MATCH(Table_0__4[[#This Row],[Team]],Table7[[#All],[Teams]],0),3)</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6A49B67-A47D-4B90-A025-16C60382D9AD}" name="Table38" displayName="Table38" ref="R75:X107" totalsRowShown="0">
  <autoFilter ref="R75:X107" xr:uid="{8F974493-DF77-4873-A9FD-8EF959E633D5}"/>
  <sortState xmlns:xlrd2="http://schemas.microsoft.com/office/spreadsheetml/2017/richdata2" ref="R76:X107">
    <sortCondition descending="1" ref="V75:V107"/>
  </sortState>
  <tableColumns count="7">
    <tableColumn id="1" xr3:uid="{4DB9A7A3-DE4D-4DBF-9250-0878D86AE4F2}" name="Team" dataDxfId="419"/>
    <tableColumn id="6" xr3:uid="{81DFC8C0-7E0D-40CC-B1AF-59C3014841B8}" name="Column1" dataDxfId="418"/>
    <tableColumn id="2" xr3:uid="{33CFAB74-7850-430C-9C6D-0B07849D4C40}" name="2018"/>
    <tableColumn id="5" xr3:uid="{EF291979-5C37-494E-97CE-284259ECA0F8}" name="2017"/>
    <tableColumn id="7" xr3:uid="{EDBFC514-A563-41C9-9C0C-467F2437C51A}" name="Diff" dataDxfId="417">
      <calculatedColumnFormula>Table38[[#This Row],[2018]]-Table38[[#This Row],[2017]]</calculatedColumnFormula>
    </tableColumn>
    <tableColumn id="8" xr3:uid="{31607E8B-1ED7-4C05-B31F-6F03F971137D}" name="Wins" dataDxfId="416">
      <calculatedColumnFormula>INDEX(Table7[],MATCH(Table38[[#This Row],[Column1]],Table7[Teams],0),5)</calculatedColumnFormula>
    </tableColumn>
    <tableColumn id="9" xr3:uid="{4E92E493-3213-4C08-9505-B485ED929B5D}" name="PPG" dataDxfId="415">
      <calculatedColumnFormula>INDEX(Table7[[Teams]:[PPG]],MATCH(Table38[[#This Row],[Column1]],Table7[Teams],0),2)</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52EFE26-A7A9-48F0-8B7A-100C927320DE}" name="Table_0__27" displayName="Table_0__27" ref="J75:P107" tableType="queryTable" totalsRowShown="0">
  <autoFilter ref="J75:P107" xr:uid="{92D3D169-93B7-4F25-B191-6C1F8CC16A8C}"/>
  <sortState xmlns:xlrd2="http://schemas.microsoft.com/office/spreadsheetml/2017/richdata2" ref="J76:O107">
    <sortCondition descending="1" ref="N75:N107"/>
  </sortState>
  <tableColumns count="7">
    <tableColumn id="1" xr3:uid="{1A9B98FA-0C98-4F94-BF4D-FE10137F22EE}" uniqueName="1" name="Team" queryTableFieldId="1" dataDxfId="414"/>
    <tableColumn id="4" xr3:uid="{702B3CBB-CE32-4F3F-8FC6-6F19CD88E3A5}" uniqueName="4" name="Column1" queryTableFieldId="4" dataDxfId="413"/>
    <tableColumn id="2" xr3:uid="{83F5D07A-913A-45D4-8A53-BAD0E9D17E7C}" uniqueName="2" name="2018" queryTableFieldId="2"/>
    <tableColumn id="3" xr3:uid="{C438C96F-7CA2-4921-9F10-5E0ABDA0E27E}" uniqueName="3" name="2017" queryTableFieldId="3"/>
    <tableColumn id="5" xr3:uid="{4AF7E6CE-8AF8-40E9-9872-DE87D47D4AFE}" uniqueName="5" name="Diff" queryTableFieldId="5" dataDxfId="412">
      <calculatedColumnFormula>Table_0__27[[#This Row],[2018]]-Table_0__27[[#This Row],[2017]]</calculatedColumnFormula>
    </tableColumn>
    <tableColumn id="6" xr3:uid="{A4A8F9A8-031F-4151-8F3D-7C4566FCAAFD}" uniqueName="6" name="Wins" queryTableFieldId="6" dataDxfId="411">
      <calculatedColumnFormula>INDEX(Table7[],MATCH(Table_0__27[[#This Row],[Column1]],Table7[Teams],0),5)</calculatedColumnFormula>
    </tableColumn>
    <tableColumn id="7" xr3:uid="{8BD2DC6E-5787-4998-B66B-9F5B72C1ACB9}" uniqueName="7" name="PPG" queryTableFieldId="7" dataDxfId="410">
      <calculatedColumnFormula>INDEX(Table7[[Teams]:[PPG]],MATCH(Table_0__27[[#This Row],[Column1]],Table7[Teams],0),2)</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BE1BE1E-0A39-4B4E-BA44-5BE3380BE71C}" name="Table_0__28" displayName="Table_0__28" ref="AC75:AI107" tableType="queryTable" totalsRowShown="0">
  <autoFilter ref="AC75:AI107" xr:uid="{30F89F92-AD8E-4876-AE05-A09017E4307D}"/>
  <sortState xmlns:xlrd2="http://schemas.microsoft.com/office/spreadsheetml/2017/richdata2" ref="AC76:AI107">
    <sortCondition descending="1" ref="AI75:AI107"/>
  </sortState>
  <tableColumns count="7">
    <tableColumn id="1" xr3:uid="{0DF40350-EEDB-4249-86F8-F14D8D2244B9}" uniqueName="1" name="Team" queryTableFieldId="1" dataDxfId="409"/>
    <tableColumn id="4" xr3:uid="{A2157D00-C646-4B89-85DE-72FEBFC9CAD1}" uniqueName="4" name="Column1" queryTableFieldId="4" dataDxfId="408">
      <calculatedColumnFormula>INDEX(Table727[[Team]:[City]],MATCH(Table_0__28[[#This Row],[Team]],Table727[City],0),1)</calculatedColumnFormula>
    </tableColumn>
    <tableColumn id="2" xr3:uid="{3BA75166-993B-4264-81B7-40802A496EAB}" uniqueName="2" name="2018" queryTableFieldId="2"/>
    <tableColumn id="3" xr3:uid="{BE26A565-9D1D-486D-9580-208BB629F368}" uniqueName="3" name="2017" queryTableFieldId="3"/>
    <tableColumn id="5" xr3:uid="{54FC8F3A-5D5A-47B6-BA44-CCA2B1A6F664}" uniqueName="5" name="Diff" queryTableFieldId="5" dataDxfId="407">
      <calculatedColumnFormula>Table_0__28[[#This Row],[2018]]-Table_0__28[[#This Row],[2017]]</calculatedColumnFormula>
    </tableColumn>
    <tableColumn id="6" xr3:uid="{9FF35678-B2D9-4EED-839B-B170337B8262}" uniqueName="6" name="Wins" queryTableFieldId="6" dataDxfId="406">
      <calculatedColumnFormula>INDEX(Table7[],MATCH(Table_0__28[[#This Row],[Column1]],Table7[Teams],0),5)</calculatedColumnFormula>
    </tableColumn>
    <tableColumn id="7" xr3:uid="{B5AC0648-27DA-45BF-A35A-6429F48C0836}" uniqueName="7" name="PPG" queryTableFieldId="7" dataDxfId="405">
      <calculatedColumnFormula>INDEX(Table7[],MATCH(Table_0__28[[#This Row],[Column1]],Table7[Teams],0),2)</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499C656B-DF82-49DB-A210-ACFB8C9DFBD0}" name="Table_0__29" displayName="Table_0__29" ref="AL75:AQ107" tableType="queryTable" totalsRowShown="0">
  <autoFilter ref="AL75:AQ107" xr:uid="{5653FD7D-8EB3-4143-BCBB-BD6462947360}"/>
  <sortState xmlns:xlrd2="http://schemas.microsoft.com/office/spreadsheetml/2017/richdata2" ref="AL76:AQ107">
    <sortCondition descending="1" ref="AP75:AP107"/>
  </sortState>
  <tableColumns count="6">
    <tableColumn id="1" xr3:uid="{5A51B3E1-6B45-45E5-9903-11E06FF131B8}" uniqueName="1" name="Team" queryTableFieldId="1" dataDxfId="404"/>
    <tableColumn id="4" xr3:uid="{58818C35-DBAE-40FA-8570-7EEFD8C12C72}" uniqueName="4" name="Column1" queryTableFieldId="4" dataDxfId="403">
      <calculatedColumnFormula>INDEX(Table727[[Team]:[City]],MATCH(Table_0__29[[#This Row],[Team]],Table727[City],0),1)</calculatedColumnFormula>
    </tableColumn>
    <tableColumn id="2" xr3:uid="{59C7B879-0691-4246-BD40-B65E25DEA81D}" uniqueName="2" name="2018" queryTableFieldId="2"/>
    <tableColumn id="3" xr3:uid="{7BADB3EF-1EFD-41CC-8A39-71CD34747619}" uniqueName="3" name="2017" queryTableFieldId="3"/>
    <tableColumn id="5" xr3:uid="{A6881149-BFD7-41CA-9CED-A19D9A20BB9E}" uniqueName="5" name="Diff" queryTableFieldId="5" dataDxfId="402">
      <calculatedColumnFormula>Table_0__29[[#This Row],[2018]]-Table_0__29[[#This Row],[2017]]</calculatedColumnFormula>
    </tableColumn>
    <tableColumn id="6" xr3:uid="{577C391B-704F-4849-91F8-9F7980740474}" uniqueName="6" name="PPG" queryTableFieldId="6" dataDxfId="401">
      <calculatedColumnFormula>INDEX(Table7[],MATCH(Table_0__29[[#This Row],[Column1]],Table7[Teams],0),2)</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393889D-721A-4BEA-BB01-2B42FA9AAC28}" name="Table_0__30" displayName="Table_0__30" ref="AT75:AY107" tableType="queryTable" totalsRowShown="0">
  <autoFilter ref="AT75:AY107" xr:uid="{0EFC112A-0B96-45AD-9AAE-9ADAC3B107D5}"/>
  <tableColumns count="6">
    <tableColumn id="1" xr3:uid="{AD86C85A-0437-49F4-A4D1-7F921AC62A60}" uniqueName="1" name="Team" queryTableFieldId="1" dataDxfId="400"/>
    <tableColumn id="4" xr3:uid="{B7D87FDB-4FEF-4ADA-883C-4A253F0C4B62}" uniqueName="4" name="Column1" queryTableFieldId="4" dataDxfId="399">
      <calculatedColumnFormula>INDEX(Table727[[Team]:[City]],MATCH(Table_0__30[[#This Row],[Team]],Table727[City],0),1)</calculatedColumnFormula>
    </tableColumn>
    <tableColumn id="2" xr3:uid="{16657002-D21C-4424-AC72-22D6AF506F6B}" uniqueName="2" name="2018" queryTableFieldId="2"/>
    <tableColumn id="3" xr3:uid="{9157D6A5-70F5-4281-B8C8-0970C0EA3FEA}" uniqueName="3" name="2017" queryTableFieldId="3"/>
    <tableColumn id="5" xr3:uid="{9F1BCF70-69A2-4382-A8FA-30D10EF33516}" uniqueName="5" name="Diff" queryTableFieldId="5" dataDxfId="398">
      <calculatedColumnFormula>Table_0__30[[#This Row],[2018]]-Table_0__30[[#This Row],[2017]]</calculatedColumnFormula>
    </tableColumn>
    <tableColumn id="6" xr3:uid="{E526F5A4-9F55-45A1-9629-277E6A52D0F5}" uniqueName="6" name="PPG" queryTableFieldId="6" dataDxfId="397">
      <calculatedColumnFormula>INDEX(Table7[],MATCH(Table_0__30[[#This Row],[Column1]],Table7[Teams],0),2)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BF88600-D605-48E2-B42A-37E8169886B0}" name="Table_0__31" displayName="Table_0__31" ref="H134:J166" tableType="queryTable" totalsRowShown="0">
  <autoFilter ref="H134:J166" xr:uid="{B393584B-F9CF-43AA-AF91-E57F922B26A2}"/>
  <tableColumns count="3">
    <tableColumn id="1" xr3:uid="{51FCEEC3-027A-4457-AF15-17E29129CEFB}" uniqueName="1" name="Team" queryTableFieldId="1" dataDxfId="396"/>
    <tableColumn id="3" xr3:uid="{70360744-029D-433F-B022-FF3A398F4B14}" uniqueName="3" name="Column1" queryTableFieldId="3" dataDxfId="395"/>
    <tableColumn id="2" xr3:uid="{91DF85F8-030B-40CE-A7C0-882BBEFAB3D7}" uniqueName="2" name="2019"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8AE1BA4-BF2D-4A85-AEF2-0A532A9D5DAC}" name="Table_0__32" displayName="Table_0__32" ref="L134:N166" tableType="queryTable" totalsRowShown="0">
  <autoFilter ref="L134:N166" xr:uid="{B0B6A9BE-427D-469F-B570-1A243869FC3B}"/>
  <tableColumns count="3">
    <tableColumn id="1" xr3:uid="{5BF0F03C-20FD-436A-9FD4-4FC5B874436B}" uniqueName="1" name="Team" queryTableFieldId="1" dataDxfId="394"/>
    <tableColumn id="3" xr3:uid="{6CD0C160-83B6-4696-BFA4-F47631084387}" uniqueName="3" name="Column1" queryTableFieldId="3" dataDxfId="393"/>
    <tableColumn id="2" xr3:uid="{177EC9CF-8543-4B06-8FE9-F11BA55C8FC0}" uniqueName="2" name="2019"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1429907-1ED7-4A33-B7DC-D4E2EC0BFD89}" name="Table27" displayName="Table27" ref="A2:G33" totalsRowShown="0" headerRowCellStyle="Normal 2" dataCellStyle="Normal 2">
  <autoFilter ref="A2:G33" xr:uid="{E15AE7F3-9ECE-496B-A3C0-35445E4C6E06}"/>
  <sortState xmlns:xlrd2="http://schemas.microsoft.com/office/spreadsheetml/2017/richdata2" ref="A3:G33">
    <sortCondition descending="1" ref="D2:D33"/>
  </sortState>
  <tableColumns count="7">
    <tableColumn id="1" xr3:uid="{FAE6F0CD-1F4C-4B75-A1D6-A78FD53F5600}" name="player" dataCellStyle="Normal 2"/>
    <tableColumn id="2" xr3:uid="{1D7BEB62-ABA4-45E2-AF5C-E3C9FC023A4E}" name="player_game_count" dataCellStyle="Normal 2"/>
    <tableColumn id="3" xr3:uid="{E04D6DB0-FBC7-455F-BAFB-B01318992398}" name="grades_offense" dataCellStyle="Normal 2"/>
    <tableColumn id="4" xr3:uid="{DBD398DD-D558-4F61-B2AB-A1713D6C8111}" name="grades_pass" dataCellStyle="Normal 2"/>
    <tableColumn id="5" xr3:uid="{CCE6BDE3-193C-4BC7-8593-153513554D9B}" name="grades_run" dataCellStyle="Normal 2"/>
    <tableColumn id="6" xr3:uid="{3BCC296C-A42E-498F-BC64-4017ADF9016E}" name="grades_hands_fumble" dataCellStyle="Normal 2"/>
    <tableColumn id="7" xr3:uid="{918C32D2-2622-486E-96F2-0D1490DF092F}" name="sacks" dataCellStyle="Normal 2"/>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EECAC18-C586-453D-847B-DD7216B6463F}" name="Table_0__19" displayName="Table_0__19" ref="A36:R68" tableType="queryTable" totalsRowCount="1" headerRowCellStyle="Normal 2" dataCellStyle="Normal 2">
  <autoFilter ref="A36:R67" xr:uid="{755BA4A5-5C21-42AA-B732-3E11C5460228}"/>
  <sortState xmlns:xlrd2="http://schemas.microsoft.com/office/spreadsheetml/2017/richdata2" ref="A37:R67">
    <sortCondition descending="1" ref="Q36:Q67"/>
  </sortState>
  <tableColumns count="18">
    <tableColumn id="1" xr3:uid="{295170E5-BB22-4ABB-8C20-6F70E9E2B0D6}" uniqueName="1" name="PLAYER" totalsRowLabel="Total" queryTableFieldId="1" dataDxfId="392" totalsRowDxfId="391" dataCellStyle="Normal 2"/>
    <tableColumn id="7" xr3:uid="{618874C3-41AC-4445-B4A7-C55181E38D8E}" uniqueName="7" name="Wins" queryTableFieldId="21" dataDxfId="390" totalsRowDxfId="389" dataCellStyle="Normal 2">
      <calculatedColumnFormula>INDEX(Table727[],MATCH(Table_0__19[[#This Row],[PLAYER]],Table727[2018 QB],0),5)</calculatedColumnFormula>
    </tableColumn>
    <tableColumn id="2" xr3:uid="{3B7E6349-A270-4FCB-95E4-A64EF07C3C8C}" uniqueName="2" name="PTS ADDED" totalsRowFunction="average" queryTableFieldId="2" totalsRowDxfId="388" dataCellStyle="Normal 2"/>
    <tableColumn id="3" xr3:uid="{BE2C10E9-1B9B-4630-8A97-FC0E61969B86}" uniqueName="3" name="TOTAL EPA" totalsRowFunction="average" queryTableFieldId="3" totalsRowDxfId="387" dataCellStyle="Normal 2"/>
    <tableColumn id="9" xr3:uid="{713905CC-0383-477C-AC9C-7FE1B3CA0968}" uniqueName="9" name="Points pPlay" totalsRowFunction="average" queryTableFieldId="8" dataDxfId="386" totalsRowDxfId="385">
      <calculatedColumnFormula>INDEX(Table31[[QB]:[Points Per Play]],MATCH(Table_0__19[[#This Row],[PLAYER]],Table31[QB],0),3)</calculatedColumnFormula>
    </tableColumn>
    <tableColumn id="12" xr3:uid="{1F364D08-1140-4FF8-9B95-F83557E95E8D}" uniqueName="12" name="Pts above" queryTableFieldId="13" dataDxfId="384" totalsRowDxfId="383">
      <calculatedColumnFormula>Table_0__19[[#This Row],[PTS ADDED]]-Table_0__19[[#Totals],[PTS ADDED]]</calculatedColumnFormula>
    </tableColumn>
    <tableColumn id="19" xr3:uid="{441AEE7E-1904-42D3-8A80-88E999B52388}" uniqueName="19" name="PPP Above" queryTableFieldId="11" totalsRowDxfId="382">
      <calculatedColumnFormula>Table_0__19[[#This Row],[Points pPlay]]-Table_0__19[[#Totals],[Points pPlay]]</calculatedColumnFormula>
    </tableColumn>
    <tableColumn id="13" xr3:uid="{EE5E8C54-68A1-4141-A455-647A0F85B375}" uniqueName="13" name="EPA Above" queryTableFieldId="12" dataDxfId="381" totalsRowDxfId="380">
      <calculatedColumnFormula>Table_0__19[[#This Row],[TOTAL EPA]]-Table_0__19[[#Totals],[TOTAL EPA]]</calculatedColumnFormula>
    </tableColumn>
    <tableColumn id="15" xr3:uid="{B7167104-187E-410D-A282-1533E44C23B7}" uniqueName="15" name="Pts/Grade" queryTableFieldId="17" dataDxfId="379" totalsRowDxfId="378" dataCellStyle="Normal 2">
      <calculatedColumnFormula>Table_0__19[[#This Row],[PTS ADDED]]/INDEX($A$3:$G$33,MATCH(Table_0__19[[#This Row],[PLAYER]],$A$3:$A$33,0),4)</calculatedColumnFormula>
    </tableColumn>
    <tableColumn id="16" xr3:uid="{0A2066B3-9953-4567-83D5-66F1A5C7C063}" uniqueName="16" name="PpP*Grade/100" queryTableFieldId="16" dataDxfId="377" totalsRowDxfId="376" dataCellStyle="Normal 2">
      <calculatedColumnFormula>Table_0__19[[#This Row],[Points pPlay]]*INDEX(Table27[[player]:[grades_pass]],MATCH(Table_0__19[[#This Row],[PLAYER]],Table27[player],0),4)/100</calculatedColumnFormula>
    </tableColumn>
    <tableColumn id="17" xr3:uid="{3E202107-CCAC-4AD0-A01F-AFA078DE9BF8}" uniqueName="17" name="EPA/Grade" queryTableFieldId="15" dataDxfId="375" totalsRowDxfId="374" dataCellStyle="Normal 2">
      <calculatedColumnFormula>Table_0__19[[#This Row],[TOTAL EPA]]/INDEX($A$3:$G$33,MATCH(Table_0__19[[#This Row],[PLAYER]],$A$3:$A$33,0),4)</calculatedColumnFormula>
    </tableColumn>
    <tableColumn id="18" xr3:uid="{BD03BA8D-64C7-41A2-AB1D-854C133A93FD}" uniqueName="18" name="Average" queryTableFieldId="14" dataDxfId="373" totalsRowDxfId="372" dataCellStyle="Normal 2">
      <calculatedColumnFormula>AVERAGE(Table_0__19[[#This Row],[Pts/Grade]],Table_0__19[[#This Row],[EPA/Grade]],Table_0__19[[#This Row],[PpP*Grade/100]])</calculatedColumnFormula>
    </tableColumn>
    <tableColumn id="4" xr3:uid="{C26A91EE-B662-42E7-80E7-FC6A2484BD7F}" uniqueName="4" name="Ptsabove/Grade" queryTableFieldId="4" dataDxfId="371" totalsRowDxfId="370" dataCellStyle="Normal 2">
      <calculatedColumnFormula>Table_0__19[[#This Row],[Pts above]]/INDEX($A$3:$G$33,MATCH(Table_0__19[[#This Row],[PLAYER]],$A$3:$A$33,0),4)</calculatedColumnFormula>
    </tableColumn>
    <tableColumn id="10" xr3:uid="{CCD5B987-66AD-477F-9A31-197BCBB92DA3}" uniqueName="10" name="PpPabove*Grade/100" queryTableFieldId="9" dataDxfId="369" totalsRowDxfId="368" dataCellStyle="Normal 2">
      <calculatedColumnFormula>Table_0__19[[#This Row],[PPP Above]]*INDEX(Table27[[player]:[grades_pass]],MATCH(Table_0__19[[#This Row],[PLAYER]],Table27[player],0),4)/100</calculatedColumnFormula>
    </tableColumn>
    <tableColumn id="5" xr3:uid="{F58E057C-DA91-4DD4-A072-9CA6163C8CE7}" uniqueName="5" name="EPAabove/Grade" queryTableFieldId="5" dataDxfId="367" totalsRowDxfId="366" dataCellStyle="Normal 2">
      <calculatedColumnFormula>Table_0__19[[#This Row],[EPA Above]]/INDEX($A$3:$G$33,MATCH(Table_0__19[[#This Row],[PLAYER]],$A$3:$A$33,0),4)</calculatedColumnFormula>
    </tableColumn>
    <tableColumn id="8" xr3:uid="{0A277ED4-9AA2-433F-98C6-6EC235F7B18F}" uniqueName="8" name="Average2" queryTableFieldId="7" dataDxfId="365" totalsRowDxfId="364" dataCellStyle="Normal 2">
      <calculatedColumnFormula>AVERAGE(Table_0__19[[#This Row],[Ptsabove/Grade]],Table_0__19[[#This Row],[EPAabove/Grade]],Table_0__19[[#This Row],[PpPabove*Grade/100]])</calculatedColumnFormula>
    </tableColumn>
    <tableColumn id="6" xr3:uid="{C2CB4773-8157-418E-B7C6-51BCC1225EAD}" uniqueName="6" name="Efficiency" queryTableFieldId="20" dataDxfId="363" totalsRowDxfId="362" dataCellStyle="Normal 2">
      <calculatedColumnFormula>AVERAGE(Table_0__19[[#This Row],[Average]],Table_0__19[[#This Row],[Average2]])</calculatedColumnFormula>
    </tableColumn>
    <tableColumn id="20" xr3:uid="{510786CB-8E35-4A41-8562-901B678DC1AE}" uniqueName="20" name="Rank From Average" queryTableFieldId="19" dataDxfId="361" totalsRowDxfId="360" dataCellStyle="Normal 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70E3FAF-F4D1-4610-A42B-E03D1E1D2CB6}" name="Table130" displayName="Table130" ref="I2:O31" totalsRowShown="0">
  <autoFilter ref="I2:O31" xr:uid="{4416D161-8D6E-4E97-B370-5E06FADF3982}"/>
  <sortState xmlns:xlrd2="http://schemas.microsoft.com/office/spreadsheetml/2017/richdata2" ref="I3:O31">
    <sortCondition descending="1" ref="L2:L31"/>
  </sortState>
  <tableColumns count="7">
    <tableColumn id="1" xr3:uid="{012B928E-200F-46C9-B48B-3CEA28D2A194}" name="player"/>
    <tableColumn id="2" xr3:uid="{FE98C023-6E87-4C73-9671-F0D129D16269}" name="player_game_count"/>
    <tableColumn id="3" xr3:uid="{8C1E4EDD-00C4-4BBF-8A33-89D95690CC3F}" name="grades_offense"/>
    <tableColumn id="4" xr3:uid="{5AC3F7C7-0057-489F-A177-3DF94A9F6B61}" name="grades_pass"/>
    <tableColumn id="5" xr3:uid="{8D2AC4EC-A80F-4652-8E60-A42C41477647}" name="grades_run"/>
    <tableColumn id="6" xr3:uid="{2C9C095E-B52F-4984-A1F6-DFDFD5799271}" name="grades_hands_fumble"/>
    <tableColumn id="7" xr3:uid="{8E5BED36-D257-46CA-AC2E-2D03CC6A4287}" name="sacks"/>
  </tableColumns>
  <tableStyleInfo name="TableStyleMedium1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1ECD254-D1FF-4C87-A09B-F696584E6EB6}" name="Table_0__20" displayName="Table_0__20" ref="A71:G92" tableType="queryTable" totalsRowShown="0" headerRowCellStyle="Normal 2">
  <autoFilter ref="A71:G92" xr:uid="{EE7F11CD-0E50-4C57-A890-0FC633DC98B5}"/>
  <sortState xmlns:xlrd2="http://schemas.microsoft.com/office/spreadsheetml/2017/richdata2" ref="A72:G92">
    <sortCondition descending="1" ref="G71:G92"/>
  </sortState>
  <tableColumns count="7">
    <tableColumn id="1" xr3:uid="{F4335B97-4CEA-4353-B823-C00E02452510}" uniqueName="1" name="PLAYER" queryTableFieldId="1" dataDxfId="359" dataCellStyle="Normal 2"/>
    <tableColumn id="2" xr3:uid="{DF29EB98-FAB6-4182-BA1E-3FBB13A3A53F}" uniqueName="2" name="PTS ADDED" queryTableFieldId="2" dataCellStyle="Normal 2"/>
    <tableColumn id="3" xr3:uid="{62177E97-ABC1-43DA-ADD0-A29086B8CC2E}" uniqueName="3" name="TOTAL EPA" queryTableFieldId="3" dataCellStyle="Normal 2"/>
    <tableColumn id="4" xr3:uid="{DB96BBD2-027D-4E3E-BCB4-1E74BD87B4C4}" uniqueName="4" name="Pts/Grade" queryTableFieldId="4" dataDxfId="358" dataCellStyle="Normal 2">
      <calculatedColumnFormula>Table_0__20[[#This Row],[PTS ADDED]]/INDEX($I$3:$O$31,MATCH(Table_0__20[[#This Row],[PLAYER]],$I$3:$I$31,0),4)</calculatedColumnFormula>
    </tableColumn>
    <tableColumn id="6" xr3:uid="{638646BF-3441-4655-8847-E88E72E7949A}" uniqueName="6" name="EPA/Grade" queryTableFieldId="5" dataDxfId="357" dataCellStyle="Normal 2">
      <calculatedColumnFormula>Table_0__20[[#This Row],[TOTAL EPA]]/INDEX($I$3:$O$31,MATCH(Table_0__20[[#This Row],[PLAYER]],$I$3:$I$31,0),4)</calculatedColumnFormula>
    </tableColumn>
    <tableColumn id="7" xr3:uid="{EF5D87E3-35C8-4D58-BDEB-49693B824EA5}" uniqueName="7" name="Average" queryTableFieldId="6" dataDxfId="356" dataCellStyle="Normal 2">
      <calculatedColumnFormula>AVERAGE(Table_0__20[[#This Row],[Pts/Grade]:[EPA/Grade]])</calculatedColumnFormula>
    </tableColumn>
    <tableColumn id="9" xr3:uid="{4D1D8A86-A2A6-40BF-99D6-AFDE3BCE1636}" uniqueName="9" name="2018-2017 Difference" queryTableFieldId="8" dataDxfId="355" dataCellStyle="Normal 2">
      <calculatedColumnFormula>INDEX(Table_0__19[],MATCH(Table_0__20[[#This Row],[PLAYER]],Table_0__19[PLAYER],0),6)-Table_0__20[[#This Row],[Average]]</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1286A33-6E28-4375-8300-6F53D8B8DBC6}" name="Table31" displayName="Table31" ref="I70:L102" totalsRowShown="0" headerRowBorderDxfId="354" tableBorderDxfId="353" totalsRowBorderDxfId="352">
  <autoFilter ref="I70:L102" xr:uid="{F7577D69-BD80-4E3C-97EC-D376E583AA48}"/>
  <sortState xmlns:xlrd2="http://schemas.microsoft.com/office/spreadsheetml/2017/richdata2" ref="I71:L102">
    <sortCondition ref="I70:I102"/>
  </sortState>
  <tableColumns count="4">
    <tableColumn id="1" xr3:uid="{0078725E-106C-48FF-A786-7C6A64F887C5}" name="City" dataDxfId="351"/>
    <tableColumn id="3" xr3:uid="{647B74A0-FA22-413F-B605-4AA86ED288BB}" name="QB" dataDxfId="350"/>
    <tableColumn id="4" xr3:uid="{A7C36AB2-5A92-44D4-A8DB-0BE34F0B3E40}" name="Alt. QB" dataDxfId="349"/>
    <tableColumn id="2" xr3:uid="{9E2F0457-7A44-4192-8C78-26AFB93FBE1C}" name="Points Per Play" dataDxfId="34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710F66-BDB1-4BE9-A657-74222C4DA960}" name="Table_0__5" displayName="Table_0__5" ref="A2:G35" tableType="queryTable" totalsRowCount="1">
  <autoFilter ref="A2:G34" xr:uid="{D6619033-6FCE-46F9-8C39-5EAD24A606D0}"/>
  <sortState xmlns:xlrd2="http://schemas.microsoft.com/office/spreadsheetml/2017/richdata2" ref="A3:G34">
    <sortCondition descending="1" ref="F2:F34"/>
  </sortState>
  <tableColumns count="7">
    <tableColumn id="1" xr3:uid="{B158AD55-CE2A-4B47-8173-1A643F66ADAC}" uniqueName="1" name="Team" totalsRowLabel="Total" queryTableFieldId="1" dataDxfId="347"/>
    <tableColumn id="2" xr3:uid="{82884157-A6BA-4594-B07C-CED8E06AB7C3}" uniqueName="2" name="2018" totalsRowFunction="average" queryTableFieldId="2"/>
    <tableColumn id="3" xr3:uid="{9AC7BB44-0BD2-4629-840B-28BEF3DC4F80}" uniqueName="3" name="Home" totalsRowFunction="average" queryTableFieldId="3"/>
    <tableColumn id="4" xr3:uid="{FFCB4A4B-586C-42AC-B6DA-7F239D3FABA2}" uniqueName="4" name="Away" totalsRowFunction="average" queryTableFieldId="4"/>
    <tableColumn id="5" xr3:uid="{B47A2E6F-A02E-417F-8AED-685305AD9C50}" uniqueName="5" name="2017" totalsRowFunction="average" queryTableFieldId="5"/>
    <tableColumn id="6" xr3:uid="{81422EAF-77F2-49A8-9DA9-4FA26286528F}" uniqueName="6" name="Diff" totalsRowFunction="average" queryTableFieldId="6" dataDxfId="346">
      <calculatedColumnFormula>Table_0__5[[#This Row],[2018]]-Table_0__5[[#This Row],[2017]]</calculatedColumnFormula>
    </tableColumn>
    <tableColumn id="7" xr3:uid="{4B856208-091E-4B7F-8544-B229EF652494}" uniqueName="7" name="Rank"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842BEB6-E4B0-4848-BD39-2D67186E88B3}" name="Table_0__6" displayName="Table_0__6" ref="I2:O35" tableType="queryTable" totalsRowCount="1">
  <autoFilter ref="I2:O34" xr:uid="{CFFE6723-1DFC-4F73-945B-1176CD2BB104}"/>
  <sortState xmlns:xlrd2="http://schemas.microsoft.com/office/spreadsheetml/2017/richdata2" ref="I3:O34">
    <sortCondition ref="J2:J34"/>
  </sortState>
  <tableColumns count="7">
    <tableColumn id="1" xr3:uid="{B273280C-448C-4C85-9E75-BCF6575BD6D4}" uniqueName="1" name="Team" totalsRowLabel="Total" queryTableFieldId="1" dataDxfId="345"/>
    <tableColumn id="2" xr3:uid="{72BCC17C-6567-4C0E-991C-1A2AA9E9E924}" uniqueName="2" name="2018" totalsRowFunction="average" queryTableFieldId="2"/>
    <tableColumn id="3" xr3:uid="{9124BDE9-5B91-4513-AED3-30D560C10A03}" uniqueName="3" name="Home" totalsRowFunction="average" queryTableFieldId="3"/>
    <tableColumn id="4" xr3:uid="{03BD50F0-561F-4795-9EF9-045E50353033}" uniqueName="4" name="Away" totalsRowFunction="average" queryTableFieldId="4"/>
    <tableColumn id="5" xr3:uid="{5F2887FB-5351-461E-AC5D-BD5C594062D9}" uniqueName="5" name="2017" totalsRowFunction="average" queryTableFieldId="5"/>
    <tableColumn id="6" xr3:uid="{4F742896-70C0-41A4-9EAF-5B803FCA2A59}" uniqueName="6" name="Diff" totalsRowFunction="average" queryTableFieldId="6" dataDxfId="344">
      <calculatedColumnFormula>Table_0__6[[#This Row],[2017]]-Table_0__6[[#This Row],[2018]]</calculatedColumnFormula>
    </tableColumn>
    <tableColumn id="7" xr3:uid="{1E746AAC-7881-4CB1-8F13-5236C7967CC4}" uniqueName="7" name="Rank" queryTableFieldId="7" dataDxfId="34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EB5059C-477D-4852-8A02-08D6D23D907E}" name="Table_0__7" displayName="Table_0__7" ref="Q2:W35" tableType="queryTable" totalsRowCount="1">
  <autoFilter ref="Q2:W34" xr:uid="{F71092FF-BA8E-4490-914A-D7ECC7C3D1AF}"/>
  <sortState xmlns:xlrd2="http://schemas.microsoft.com/office/spreadsheetml/2017/richdata2" ref="Q3:W34">
    <sortCondition descending="1" ref="R2:R34"/>
  </sortState>
  <tableColumns count="7">
    <tableColumn id="1" xr3:uid="{0EB1B839-6E2E-46AD-B623-44F0299C328E}" uniqueName="1" name="Team" totalsRowLabel="Total" queryTableFieldId="1" dataDxfId="342"/>
    <tableColumn id="2" xr3:uid="{A22AE169-1C11-478A-8484-23C572E21EBD}" uniqueName="2" name="2018" totalsRowFunction="average" queryTableFieldId="2"/>
    <tableColumn id="3" xr3:uid="{FA8F725B-F5D2-4D7A-89CC-5CB1E92E9B8D}" uniqueName="3" name="Home" totalsRowFunction="average" queryTableFieldId="3"/>
    <tableColumn id="4" xr3:uid="{B9011A5C-E5E9-4E04-AD56-B9C442411477}" uniqueName="4" name="Away" totalsRowFunction="average" queryTableFieldId="4"/>
    <tableColumn id="5" xr3:uid="{5CA423AA-27AD-4509-BB7E-84500E953708}" uniqueName="5" name="2017" totalsRowFunction="average" queryTableFieldId="5"/>
    <tableColumn id="6" xr3:uid="{6432625D-B0F1-46C3-95D0-2AADB053E5BB}" uniqueName="6" name="Diff" totalsRowFunction="average" queryTableFieldId="6" dataDxfId="341">
      <calculatedColumnFormula>Table_0__7[[#This Row],[2018]]-Table_0__7[[#This Row],[2017]]</calculatedColumnFormula>
    </tableColumn>
    <tableColumn id="7" xr3:uid="{9F3EA3DE-A6D6-4877-BACE-7DB08E4F81FB}" uniqueName="7" name="Rank" queryTableFieldId="7" dataDxfId="34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B9FF439-0C4D-4C20-86CC-E19FAECB621F}" name="Table_0__8" displayName="Table_0__8" ref="Y2:AE35" tableType="queryTable" totalsRowCount="1">
  <autoFilter ref="Y2:AE34" xr:uid="{449A5DC5-0757-4533-9904-FDD257D38E4B}"/>
  <sortState xmlns:xlrd2="http://schemas.microsoft.com/office/spreadsheetml/2017/richdata2" ref="Y3:AE34">
    <sortCondition descending="1" ref="Z2:Z34"/>
  </sortState>
  <tableColumns count="7">
    <tableColumn id="1" xr3:uid="{DAF207FC-281F-4287-B780-4CE513A15D0B}" uniqueName="1" name="Team" totalsRowLabel="Total" queryTableFieldId="1" dataDxfId="339"/>
    <tableColumn id="2" xr3:uid="{96AE21B6-EE55-4778-A1C9-043786A76D8A}" uniqueName="2" name="2018" totalsRowFunction="average" queryTableFieldId="2"/>
    <tableColumn id="3" xr3:uid="{F4E16A73-2F78-4024-B1C1-114F9D46F5CB}" uniqueName="3" name="Home" totalsRowFunction="average" queryTableFieldId="3"/>
    <tableColumn id="4" xr3:uid="{13EF9D0F-B484-42A4-9891-258B4E5A0BEE}" uniqueName="4" name="Away" totalsRowFunction="average" queryTableFieldId="4"/>
    <tableColumn id="5" xr3:uid="{11EDD1E2-5BFA-46E4-8576-630F6143E814}" uniqueName="5" name="2017" totalsRowFunction="average" queryTableFieldId="5"/>
    <tableColumn id="6" xr3:uid="{75AD6478-C6CC-4F26-B94F-209B44A8A1C8}" uniqueName="6" name="Diff" totalsRowFunction="average" queryTableFieldId="6" dataDxfId="338">
      <calculatedColumnFormula>Table_0__8[[#This Row],[2018]]-Table_0__8[[#This Row],[2017]]</calculatedColumnFormula>
    </tableColumn>
    <tableColumn id="7" xr3:uid="{C6D5F122-2D05-4756-825C-5DCB221320A0}" uniqueName="7" name="Rank" queryTableFieldId="7" dataDxfId="33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59F2573-C33F-4EE3-BE5E-5C00DBB2C31F}" name="Table_0__9" displayName="Table_0__9" ref="AG2:AM35" tableType="queryTable" totalsRowCount="1">
  <autoFilter ref="AG2:AM34" xr:uid="{F9AEEA23-B837-441A-B1F4-3F802A34441D}"/>
  <sortState xmlns:xlrd2="http://schemas.microsoft.com/office/spreadsheetml/2017/richdata2" ref="AG3:AM34">
    <sortCondition descending="1" ref="AH2:AH34"/>
  </sortState>
  <tableColumns count="7">
    <tableColumn id="1" xr3:uid="{B3B9C674-ECD2-4B75-802C-07C384E53455}" uniqueName="1" name="Team" totalsRowLabel="Total" queryTableFieldId="1" dataDxfId="336"/>
    <tableColumn id="2" xr3:uid="{2D4453CC-15EF-4CD3-B02D-91207B754B24}" uniqueName="2" name="2018" totalsRowFunction="average" queryTableFieldId="2"/>
    <tableColumn id="3" xr3:uid="{6542960D-78F6-4B40-A904-49F648E4150D}" uniqueName="3" name="Home" totalsRowFunction="average" queryTableFieldId="3"/>
    <tableColumn id="4" xr3:uid="{9F8C5334-4C23-48AF-B070-BE7FBF4A5CC4}" uniqueName="4" name="Away" totalsRowFunction="average" queryTableFieldId="4"/>
    <tableColumn id="5" xr3:uid="{99B2ECA7-4E24-4B3F-B248-3C1605D5C613}" uniqueName="5" name="2017" totalsRowFunction="average" queryTableFieldId="5"/>
    <tableColumn id="6" xr3:uid="{A45B1CFF-D6A1-434B-8076-C1CA507A14FC}" uniqueName="6" name="Diff" totalsRowFunction="average" queryTableFieldId="6" dataDxfId="335">
      <calculatedColumnFormula>Table_0__9[[#This Row],[2018]]-Table_0__9[[#This Row],[2017]]</calculatedColumnFormula>
    </tableColumn>
    <tableColumn id="7" xr3:uid="{BDE4E13F-699C-4C6E-A541-729BB16658B7}" uniqueName="7" name="Rank" queryTableFieldId="7" dataDxfId="334"/>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92948C-FB77-462A-96FE-B2A7CCC7CE0B}" name="Table_0__10" displayName="Table_0__10" ref="AO2:AU35" tableType="queryTable" totalsRowCount="1">
  <autoFilter ref="AO2:AU34" xr:uid="{CFEE606E-D863-42BA-B145-1C5DE551A7D4}"/>
  <sortState xmlns:xlrd2="http://schemas.microsoft.com/office/spreadsheetml/2017/richdata2" ref="AO3:AU34">
    <sortCondition descending="1" ref="AP2:AP34"/>
  </sortState>
  <tableColumns count="7">
    <tableColumn id="1" xr3:uid="{4B1C83A2-8B26-4327-94D3-B65888C2536C}" uniqueName="1" name="Team" totalsRowLabel="Total" queryTableFieldId="1" dataDxfId="333"/>
    <tableColumn id="2" xr3:uid="{195F1BBF-CB37-48BF-909D-11755F11C647}" uniqueName="2" name="2018" totalsRowFunction="average" queryTableFieldId="2"/>
    <tableColumn id="3" xr3:uid="{95490F80-3472-4359-A51B-20A6B1CB764A}" uniqueName="3" name="Home" totalsRowFunction="average" queryTableFieldId="3"/>
    <tableColumn id="4" xr3:uid="{286D6D9F-1D4B-45B0-825E-BE7BAA733986}" uniqueName="4" name="Away" totalsRowFunction="average" queryTableFieldId="4"/>
    <tableColumn id="5" xr3:uid="{23F1D887-D2E8-4F5B-8310-80DEF22F3F02}" uniqueName="5" name="2017" totalsRowFunction="average" queryTableFieldId="5"/>
    <tableColumn id="6" xr3:uid="{67C18289-B9BF-40DA-8220-CF85A045F84B}" uniqueName="6" name="Diff" totalsRowFunction="average" queryTableFieldId="6" dataDxfId="332">
      <calculatedColumnFormula>Table_0__10[[#This Row],[2018]]-Table_0__10[[#This Row],[2017]]</calculatedColumnFormula>
    </tableColumn>
    <tableColumn id="7" xr3:uid="{416AFF48-E95C-4B21-8AFF-583D1E09D321}" uniqueName="7" name="Rank" queryTableFieldId="7" dataDxfId="331"/>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8DA1771-0F39-44FC-AD1A-1BA5B43B8DD9}" name="Table_0__11" displayName="Table_0__11" ref="AW2:BC35" tableType="queryTable" totalsRowCount="1">
  <autoFilter ref="AW2:BC34" xr:uid="{D8E491C8-1772-4821-85AC-D74262C961A5}"/>
  <sortState xmlns:xlrd2="http://schemas.microsoft.com/office/spreadsheetml/2017/richdata2" ref="AW3:BC34">
    <sortCondition descending="1" ref="AX2:AX34"/>
  </sortState>
  <tableColumns count="7">
    <tableColumn id="1" xr3:uid="{9695C223-786F-4D17-8037-A88D916AF5BF}" uniqueName="1" name="Team" totalsRowLabel="Total" queryTableFieldId="1" dataDxfId="330"/>
    <tableColumn id="2" xr3:uid="{E7A9FB0A-C536-464A-9E0C-AB8EB181E530}" uniqueName="2" name="2018" totalsRowFunction="average" queryTableFieldId="2"/>
    <tableColumn id="3" xr3:uid="{F013E6A3-6628-45B6-87CA-5F7288A83AA8}" uniqueName="3" name="Home" totalsRowFunction="average" queryTableFieldId="3"/>
    <tableColumn id="4" xr3:uid="{FFD494B9-9549-4C72-ABE3-56056BD2A4ED}" uniqueName="4" name="Away" totalsRowFunction="average" queryTableFieldId="4"/>
    <tableColumn id="5" xr3:uid="{9E749D30-799C-4092-BCB3-1AC892D48CEE}" uniqueName="5" name="2017" totalsRowFunction="average" queryTableFieldId="5"/>
    <tableColumn id="6" xr3:uid="{95824001-77BC-4B2C-BF93-8F903105DB7C}" uniqueName="6" name="Diff" totalsRowFunction="average" queryTableFieldId="6" dataDxfId="329">
      <calculatedColumnFormula>Table_0__11[[#This Row],[2018]]-Table_0__11[[#This Row],[2017]]</calculatedColumnFormula>
    </tableColumn>
    <tableColumn id="7" xr3:uid="{6640C6F7-48D3-428C-A190-82E53E8CB553}" uniqueName="7" name="Rank" queryTableFieldId="7" dataDxfId="328"/>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9852A9B-C22B-4021-9A72-D06AC2870007}" name="Table_0__12" displayName="Table_0__12" ref="BE2:BK35" tableType="queryTable" totalsRowCount="1">
  <autoFilter ref="BE2:BK34" xr:uid="{CE7B2E53-A951-4EFE-9CB1-5ABB289D4C5F}"/>
  <sortState xmlns:xlrd2="http://schemas.microsoft.com/office/spreadsheetml/2017/richdata2" ref="BE3:BK34">
    <sortCondition descending="1" ref="BF2:BF34"/>
  </sortState>
  <tableColumns count="7">
    <tableColumn id="1" xr3:uid="{178DD1A9-2F37-45D2-8FFE-46019897AC30}" uniqueName="1" name="Team" totalsRowLabel="Total" queryTableFieldId="1" dataDxfId="327"/>
    <tableColumn id="2" xr3:uid="{4FD6876C-8279-42CF-91D5-8E1B84435D1C}" uniqueName="2" name="2018" totalsRowFunction="average" queryTableFieldId="2"/>
    <tableColumn id="3" xr3:uid="{8517CE3A-98B3-441A-BCE2-864200DD4084}" uniqueName="3" name="Home" totalsRowFunction="average" queryTableFieldId="3"/>
    <tableColumn id="4" xr3:uid="{EDA99AB2-2FE0-4279-A2E7-CD265DCF7A69}" uniqueName="4" name="Away" totalsRowFunction="average" queryTableFieldId="4"/>
    <tableColumn id="5" xr3:uid="{ABA8064E-1300-47E6-82A0-0FC85CADA3E3}" uniqueName="5" name="2017" totalsRowFunction="average" queryTableFieldId="5"/>
    <tableColumn id="6" xr3:uid="{B458944E-E536-42E3-B262-3D420829DD1A}" uniqueName="6" name="Diff" totalsRowFunction="average" queryTableFieldId="6" dataDxfId="326">
      <calculatedColumnFormula>Table_0__12[[#This Row],[2018]]-Table_0__12[[#This Row],[2017]]</calculatedColumnFormula>
    </tableColumn>
    <tableColumn id="7" xr3:uid="{5489B5DA-20EC-4383-B1EB-8646B58E8E1B}" uniqueName="7" name="Rank" queryTableFieldId="7" dataDxfId="325"/>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0DE786B-216B-45B5-97C9-33E95F9E9A38}" name="Table_0__13" displayName="Table_0__13" ref="BM2:BS35" tableType="queryTable" totalsRowCount="1">
  <autoFilter ref="BM2:BS34" xr:uid="{E6F811B0-4EEB-4879-974C-489C919792D0}"/>
  <sortState xmlns:xlrd2="http://schemas.microsoft.com/office/spreadsheetml/2017/richdata2" ref="BM3:BS34">
    <sortCondition descending="1" ref="BN2:BN34"/>
  </sortState>
  <tableColumns count="7">
    <tableColumn id="1" xr3:uid="{7C48EFFD-B2A5-489E-8284-B03FAFDA6466}" uniqueName="1" name="Team" totalsRowLabel="Total" queryTableFieldId="1" dataDxfId="324"/>
    <tableColumn id="2" xr3:uid="{82F9DAF4-7C4A-49E5-8136-B32DDC5BB4F2}" uniqueName="2" name="2018" totalsRowFunction="average" queryTableFieldId="2"/>
    <tableColumn id="3" xr3:uid="{5E0537CF-FBFE-4A0C-AE05-AEB08A2A3CFD}" uniqueName="3" name="Home" totalsRowFunction="average" queryTableFieldId="3"/>
    <tableColumn id="4" xr3:uid="{EAD2EC2D-1915-4A7A-87D1-691EDAFD8FBB}" uniqueName="4" name="Away" totalsRowFunction="average" queryTableFieldId="4"/>
    <tableColumn id="5" xr3:uid="{E2C95804-7DBD-410A-A823-376FF631678C}" uniqueName="5" name="2017" totalsRowFunction="average" queryTableFieldId="5"/>
    <tableColumn id="6" xr3:uid="{BBC82DD6-6C78-4F8D-A92B-97B696756CFA}" uniqueName="6" name="Diff" totalsRowFunction="average" queryTableFieldId="6" dataDxfId="323">
      <calculatedColumnFormula>Table_0__13[[#This Row],[2018]]-Table_0__13[[#This Row],[2017]]</calculatedColumnFormula>
    </tableColumn>
    <tableColumn id="7" xr3:uid="{4C7C9EBE-D300-48FE-B08B-EEFF9211763A}" uniqueName="7" name="Rank" queryTableFieldId="7" dataDxfId="32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16F0647-1E8C-4C6E-A6B7-1BEDB770D4A9}" name="Table_0__14" displayName="Table_0__14" ref="BU2:CA35" tableType="queryTable" totalsRowCount="1">
  <autoFilter ref="BU2:CA34" xr:uid="{9B1DC232-01F5-4858-91B6-2DB880B8644D}"/>
  <sortState xmlns:xlrd2="http://schemas.microsoft.com/office/spreadsheetml/2017/richdata2" ref="BU3:CA34">
    <sortCondition descending="1" ref="BV2:BV34"/>
  </sortState>
  <tableColumns count="7">
    <tableColumn id="1" xr3:uid="{F02CBA66-3227-4CF0-88D0-14F6BE45F24C}" uniqueName="1" name="Team" totalsRowLabel="Total" queryTableFieldId="1" dataDxfId="321"/>
    <tableColumn id="2" xr3:uid="{49431B4B-B64D-4EF9-97E8-A0A9F652FD1D}" uniqueName="2" name="2018" totalsRowFunction="average" queryTableFieldId="2"/>
    <tableColumn id="3" xr3:uid="{08B702DD-AE6A-4A81-94B3-4E938913687F}" uniqueName="3" name="Home" totalsRowFunction="average" queryTableFieldId="3"/>
    <tableColumn id="4" xr3:uid="{8A83CB05-F44E-4E19-91F4-6C788A52A36D}" uniqueName="4" name="Away" totalsRowFunction="average" queryTableFieldId="4"/>
    <tableColumn id="5" xr3:uid="{BC138361-3094-426D-8BF5-BFAD7F4DC9A7}" uniqueName="5" name="2017" totalsRowFunction="average" queryTableFieldId="5"/>
    <tableColumn id="6" xr3:uid="{B34F90F5-D1A3-4D16-9EDA-468793BB3E1F}" uniqueName="6" name="Diff" totalsRowFunction="average" queryTableFieldId="6" dataDxfId="320">
      <calculatedColumnFormula>Table_0__14[[#This Row],[2018]]-Table_0__14[[#This Row],[2017]]</calculatedColumnFormula>
    </tableColumn>
    <tableColumn id="7" xr3:uid="{06E9C680-73ED-448D-A930-A1D06232BF36}" uniqueName="7" name="Rank" queryTableFieldId="7" dataDxfId="319"/>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8E2D56C-5DCE-4E60-93B5-D1EE0223DBDD}" name="Table_0__15" displayName="Table_0__15" ref="CC2:CI35" tableType="queryTable" totalsRowCount="1">
  <autoFilter ref="CC2:CI34" xr:uid="{C3C4809C-E564-42B8-93F4-CB68E162862A}"/>
  <sortState xmlns:xlrd2="http://schemas.microsoft.com/office/spreadsheetml/2017/richdata2" ref="CC3:CI34">
    <sortCondition descending="1" ref="CD2:CD34"/>
  </sortState>
  <tableColumns count="7">
    <tableColumn id="1" xr3:uid="{1340659D-1A12-477C-A4A4-310A54B9D70F}" uniqueName="1" name="Team" totalsRowLabel="Total" queryTableFieldId="1" dataDxfId="318"/>
    <tableColumn id="2" xr3:uid="{275F3D86-5F36-4853-85FE-D66630B22FBF}" uniqueName="2" name="2018" totalsRowFunction="average" queryTableFieldId="2"/>
    <tableColumn id="3" xr3:uid="{E0EFDEFE-DE49-438D-994D-8F760519DEA0}" uniqueName="3" name="Home" totalsRowFunction="average" queryTableFieldId="3"/>
    <tableColumn id="4" xr3:uid="{6F24A590-82EE-4E52-8AD4-3951430D1863}" uniqueName="4" name="Away" totalsRowFunction="average" queryTableFieldId="4"/>
    <tableColumn id="5" xr3:uid="{D50868A5-D7ED-41B7-B7A9-379551EF2622}" uniqueName="5" name="2017" totalsRowFunction="average" queryTableFieldId="5"/>
    <tableColumn id="6" xr3:uid="{8071F19E-B2F4-45FF-86B5-8373EA81DAB8}" uniqueName="6" name="Diff" totalsRowFunction="average" queryTableFieldId="6" dataDxfId="317">
      <calculatedColumnFormula>Table_0__15[[#This Row],[2018]]-Table_0__15[[#This Row],[2017]]</calculatedColumnFormula>
    </tableColumn>
    <tableColumn id="7" xr3:uid="{E4AE76C8-355C-4105-9119-3CE7FBF6C53B}" uniqueName="7" name="Rank" queryTableFieldId="7" dataDxfId="316"/>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F282DA8-26AE-4A6C-9BC9-F4D5E7157374}" name="Table_0__16" displayName="Table_0__16" ref="CK2:CQ35" tableType="queryTable" totalsRowCount="1">
  <autoFilter ref="CK2:CQ34" xr:uid="{825A721A-EAD3-4838-8498-F3C51441FE4F}"/>
  <sortState xmlns:xlrd2="http://schemas.microsoft.com/office/spreadsheetml/2017/richdata2" ref="CK3:CQ34">
    <sortCondition descending="1" ref="CL2:CL34"/>
  </sortState>
  <tableColumns count="7">
    <tableColumn id="1" xr3:uid="{83019B46-BD0F-4EA9-AD80-D1EB27CC0F12}" uniqueName="1" name="Team" totalsRowLabel="Total" queryTableFieldId="1" dataDxfId="315"/>
    <tableColumn id="2" xr3:uid="{7BC74358-9797-4D44-A37C-6F183DBDECE7}" uniqueName="2" name="2018" totalsRowFunction="average" queryTableFieldId="2"/>
    <tableColumn id="3" xr3:uid="{3784CC26-9B57-4892-A92C-DD2A4A058944}" uniqueName="3" name="Home" totalsRowFunction="average" queryTableFieldId="3"/>
    <tableColumn id="4" xr3:uid="{56336F3D-392B-4E79-A767-100843386E46}" uniqueName="4" name="Away" totalsRowFunction="average" queryTableFieldId="4"/>
    <tableColumn id="5" xr3:uid="{F33193DE-75E1-4649-BFBF-C599283528A3}" uniqueName="5" name="2017" totalsRowFunction="average" queryTableFieldId="5"/>
    <tableColumn id="6" xr3:uid="{B7ED7B59-083B-4FA7-B164-E3B7FD4D97BE}" uniqueName="6" name="Diff" totalsRowFunction="average" queryTableFieldId="6" dataDxfId="314">
      <calculatedColumnFormula>Table_0__16[[#This Row],[2018]]-Table_0__16[[#This Row],[2017]]</calculatedColumnFormula>
    </tableColumn>
    <tableColumn id="7" xr3:uid="{EC0BE1A4-306B-4552-9271-DD88BA6E05A0}" uniqueName="7" name="Rank" queryTableFieldId="7" dataDxfId="313"/>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FE0659A-12B5-4DCE-ADF5-4A57D2E8B591}" name="Table_0__17" displayName="Table_0__17" ref="CS2:CY35" tableType="queryTable" totalsRowCount="1">
  <autoFilter ref="CS2:CY34" xr:uid="{6A7854FE-BE83-45E6-8869-B15022E353BF}"/>
  <sortState xmlns:xlrd2="http://schemas.microsoft.com/office/spreadsheetml/2017/richdata2" ref="CS3:CY34">
    <sortCondition descending="1" ref="CT2:CT34"/>
  </sortState>
  <tableColumns count="7">
    <tableColumn id="1" xr3:uid="{F4B6D5EF-E894-477A-9B3D-8F5E71AFEDB2}" uniqueName="1" name="Team" totalsRowLabel="Total" queryTableFieldId="1" dataDxfId="312"/>
    <tableColumn id="2" xr3:uid="{7DCD9F17-D42F-41B8-BE0B-8F7259FABD6E}" uniqueName="2" name="2018" totalsRowFunction="average" queryTableFieldId="2"/>
    <tableColumn id="3" xr3:uid="{BD0BE77F-1E11-458B-A94F-4F72755492CF}" uniqueName="3" name="Home" totalsRowFunction="average" queryTableFieldId="3"/>
    <tableColumn id="4" xr3:uid="{F591619D-25E6-4686-B750-B163D0C28D96}" uniqueName="4" name="Away" totalsRowFunction="average" queryTableFieldId="4"/>
    <tableColumn id="5" xr3:uid="{80B1E0E1-0349-45B2-A80C-DB9E267E6964}" uniqueName="5" name="2017" totalsRowFunction="average" queryTableFieldId="5"/>
    <tableColumn id="6" xr3:uid="{B56A096C-6494-42FC-AC48-120F4911C39E}" uniqueName="6" name="Diff" totalsRowFunction="average" queryTableFieldId="6" dataDxfId="311">
      <calculatedColumnFormula>Table_0__17[[#This Row],[2018]]-Table_0__17[[#This Row],[2017]]</calculatedColumnFormula>
    </tableColumn>
    <tableColumn id="7" xr3:uid="{EAB98C83-D83E-49B2-9683-5717AE47F93C}" uniqueName="7" name="Rank" queryTableFieldId="7" dataDxfId="310"/>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A6C43ED-4BD5-4715-8F9B-3D8B694557F9}" name="Table_0__18" displayName="Table_0__18" ref="DA2:DG35" tableType="queryTable" totalsRowCount="1">
  <autoFilter ref="DA2:DG34" xr:uid="{F0B9CE4B-3F32-4AB8-9027-8FCEB0451A90}"/>
  <sortState xmlns:xlrd2="http://schemas.microsoft.com/office/spreadsheetml/2017/richdata2" ref="DA3:DG34">
    <sortCondition descending="1" ref="DB2:DB34"/>
  </sortState>
  <tableColumns count="7">
    <tableColumn id="1" xr3:uid="{6ECFCC61-ECE5-421E-9ACB-744C2343897C}" uniqueName="1" name="Team" totalsRowLabel="Total" queryTableFieldId="1" dataDxfId="309"/>
    <tableColumn id="2" xr3:uid="{CDCBD660-A5E6-48B8-AB4D-F511914BCE25}" uniqueName="2" name="2018" totalsRowFunction="average" queryTableFieldId="2"/>
    <tableColumn id="3" xr3:uid="{A69D9161-55C5-4EB9-8FC0-C41B5250F79E}" uniqueName="3" name="Home" totalsRowFunction="average" queryTableFieldId="3"/>
    <tableColumn id="4" xr3:uid="{B5B7D966-2741-4C90-9AF6-11B189075B2C}" uniqueName="4" name="Away" totalsRowFunction="average" queryTableFieldId="4"/>
    <tableColumn id="5" xr3:uid="{41FB3D22-1F58-45FF-A054-8898F195B40C}" uniqueName="5" name="2017" totalsRowFunction="average" queryTableFieldId="5"/>
    <tableColumn id="6" xr3:uid="{EB3AB27C-18C3-4387-8843-B71EFFEDAE5D}" uniqueName="6" name="Diff" totalsRowFunction="average" queryTableFieldId="6" dataDxfId="308">
      <calculatedColumnFormula>Table_0__18[[#This Row],[2018]]-Table_0__18[[#This Row],[2017]]</calculatedColumnFormula>
    </tableColumn>
    <tableColumn id="7" xr3:uid="{8D6F4450-9DFD-4B97-86DA-C198CB2659E9}" uniqueName="7" name="Rank" queryTableFieldId="7" dataDxfId="307"/>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3DD4291-2C1A-4B45-8B7A-76DDB9FB09D3}" name="Table24" displayName="Table24" ref="A38:R70" totalsRowShown="0">
  <autoFilter ref="A38:R70" xr:uid="{60817A95-3E9F-4E00-8136-C3F2054B94BE}"/>
  <sortState xmlns:xlrd2="http://schemas.microsoft.com/office/spreadsheetml/2017/richdata2" ref="A39:R70">
    <sortCondition ref="R38:R70"/>
  </sortState>
  <tableColumns count="18">
    <tableColumn id="1" xr3:uid="{4777EDC5-F252-4210-A609-67A11663341D}" name="Team" dataDxfId="306"/>
    <tableColumn id="17" xr3:uid="{9FFAEB70-F5D2-470C-BE61-B9015734E9FE}" name="Wins" dataDxfId="305">
      <calculatedColumnFormula>INDEX(Table727[],MATCH(Table24[[#This Row],[Team]],Table727[City],0),3)</calculatedColumnFormula>
    </tableColumn>
    <tableColumn id="18" xr3:uid="{0B9874E1-BD32-4B9B-B900-D52A9FDE4F44}" name="Wins2" dataDxfId="304">
      <calculatedColumnFormula>INDEX(Table727[],MATCH(Table24[[#This Row],[Team]],Table727[City],0),5)</calculatedColumnFormula>
    </tableColumn>
    <tableColumn id="2" xr3:uid="{DF2F0DA4-270F-4788-B78B-5DA9ABF5606F}" name="Avg Scoring Margin"/>
    <tableColumn id="3" xr3:uid="{C0C08374-6C3F-414E-9E31-8350A1A60E9C}" name="Y per Point"/>
    <tableColumn id="4" xr3:uid="{C6D64B3E-1977-488F-8149-52F81D7B975F}" name="Points per Play"/>
    <tableColumn id="5" xr3:uid="{3E2269F0-9B3E-4668-B64C-4975F92BBDB6}" name="PpP Margin"/>
    <tableColumn id="6" xr3:uid="{2403515F-A948-43B0-B74D-16D7404C2900}" name="Y per Point Margin"/>
    <tableColumn id="7" xr3:uid="{8A78C079-FF1F-4475-B8EF-8299774A9729}" name="Time of Poss. %"/>
    <tableColumn id="8" xr3:uid="{59EDE217-D276-4B56-B89D-6A932CAE90F3}" name="1st per Play"/>
    <tableColumn id="9" xr3:uid="{C2265F92-8074-4476-84CF-E7E7BA12773C}" name="YPG"/>
    <tableColumn id="10" xr3:uid="{6F0B91F8-FEA1-4826-B1F5-5B5465D2D862}" name="YPA"/>
    <tableColumn id="11" xr3:uid="{DEE5966F-AD87-4F2F-BBCB-7AE22A267DEA}" name="YPC"/>
    <tableColumn id="12" xr3:uid="{D77EA2DE-A2C4-4085-B683-4AF2E82E90F6}" name="1st per Game"/>
    <tableColumn id="13" xr3:uid="{2A254601-F310-4427-8F76-486ACE5F6342}" name="Passing 1st %"/>
    <tableColumn id="14" xr3:uid="{4690557C-CAF8-43C2-A3CF-AD7A85FD6E7F}" name="Passing Play %"/>
    <tableColumn id="15" xr3:uid="{A2F74422-4848-4E0B-BEBE-06460F7C74FC}" name="Passing Yd %"/>
    <tableColumn id="16" xr3:uid="{DD3308C8-88CD-47DD-A378-FE13F7C85E46}" name="Average">
      <calculatedColumnFormula>AVERAGE(Table24[[#This Row],[Avg Scoring Margin]:[Passing Yd %]])</calculatedColumnFormula>
    </tableColumn>
  </tableColumns>
  <tableStyleInfo name="TableStyleMedium1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98EC7A7-C443-43F6-84F6-D92C89567017}" name="Table2426" displayName="Table2426" ref="T38:AK70" totalsRowShown="0">
  <autoFilter ref="T38:AK70" xr:uid="{688F8535-9796-41C3-84CE-160CD64002EC}"/>
  <sortState xmlns:xlrd2="http://schemas.microsoft.com/office/spreadsheetml/2017/richdata2" ref="T39:AK70">
    <sortCondition ref="AK38:AK70"/>
  </sortState>
  <tableColumns count="18">
    <tableColumn id="1" xr3:uid="{BBF2FE59-8CDA-47B4-8A8D-4CAE7ABA2E03}" name="Team" dataDxfId="303"/>
    <tableColumn id="17" xr3:uid="{3AB485C9-CB8C-40F6-9811-D7A85A41DFCB}" name="QBs" dataDxfId="302">
      <calculatedColumnFormula>INDEX(Table727[],MATCH(Table2426[[#This Row],[Team]],Table727[City],0),3)</calculatedColumnFormula>
    </tableColumn>
    <tableColumn id="18" xr3:uid="{BB809C00-1902-473C-AD02-693907C94FAA}" name="Wins" dataDxfId="301">
      <calculatedColumnFormula>INDEX(Table727[],MATCH(Table2426[[#This Row],[Team]],Table727[City],0),5)</calculatedColumnFormula>
    </tableColumn>
    <tableColumn id="2" xr3:uid="{AB4928FE-D838-428D-9E44-EAAC9BBCFDE6}" name="Avg Scoring Margin" dataDxfId="300">
      <calculatedColumnFormula>INDEX(Table_0__5[],MATCH($T39,Table_0__5[Team],0),7)</calculatedColumnFormula>
    </tableColumn>
    <tableColumn id="3" xr3:uid="{9237EE49-F20D-4CA2-B4B6-F9AAF9EAC6C9}" name="Y per Point" dataDxfId="299">
      <calculatedColumnFormula>INDEX(Table_0__6[],MATCH($T39,Table_0__6[Team],0),7)</calculatedColumnFormula>
    </tableColumn>
    <tableColumn id="4" xr3:uid="{11FA36B7-55D9-42B8-94DE-733CEE80BFB8}" name="Points per Play" dataDxfId="298">
      <calculatedColumnFormula>INDEX(Table_0__7[],MATCH($T39,Table_0__7[Team],0),7)</calculatedColumnFormula>
    </tableColumn>
    <tableColumn id="5" xr3:uid="{0EDA4BF6-0230-4756-B7AA-A9BA70943FF9}" name="PpP Margin" dataDxfId="297">
      <calculatedColumnFormula>INDEX(Table_0__8[],MATCH($T39,Table_0__8[Team],0),7)</calculatedColumnFormula>
    </tableColumn>
    <tableColumn id="6" xr3:uid="{AC80A221-5306-4D4A-B516-A2DE1968D049}" name="Y per Point Margin" dataDxfId="296">
      <calculatedColumnFormula>INDEX(Table_0__9[],MATCH($T39,Table_0__9[Team],0),7)</calculatedColumnFormula>
    </tableColumn>
    <tableColumn id="7" xr3:uid="{634FC96B-A291-4479-8191-7D7A6DF2044B}" name="Time of Poss. %" dataDxfId="295">
      <calculatedColumnFormula>INDEX(Table_0__10[],MATCH($T39,Table_0__10[Team],0),7)</calculatedColumnFormula>
    </tableColumn>
    <tableColumn id="8" xr3:uid="{5DF7B62A-7C4A-4329-BEFB-4E78E0A14FA0}" name="1st per Play" dataDxfId="294">
      <calculatedColumnFormula>INDEX(Table_0__11[],MATCH($T39,Table_0__11[Team],0),7)</calculatedColumnFormula>
    </tableColumn>
    <tableColumn id="9" xr3:uid="{63992705-6B87-4BD3-A1DE-36A0AE87198F}" name="YPG" dataDxfId="293">
      <calculatedColumnFormula>INDEX(Table_0__12[],MATCH($T39,Table_0__12[Team],0),7)</calculatedColumnFormula>
    </tableColumn>
    <tableColumn id="10" xr3:uid="{D0538EEB-1C13-4404-9D25-CD850D36646E}" name="YPA" dataDxfId="292">
      <calculatedColumnFormula>INDEX(Table_0__13[],MATCH($T39,Table_0__13[Team],0),7)</calculatedColumnFormula>
    </tableColumn>
    <tableColumn id="11" xr3:uid="{EA58ACDF-223F-4697-AAE7-868AD685C8D8}" name="YPC" dataDxfId="291">
      <calculatedColumnFormula>INDEX(Table_0__14[],MATCH($T39,Table_0__14[Team],0),7)</calculatedColumnFormula>
    </tableColumn>
    <tableColumn id="12" xr3:uid="{20B2D233-9166-43F6-AAC3-E45A7ACAFEDC}" name="1st per Game" dataDxfId="290">
      <calculatedColumnFormula>INDEX(Table_0__15[],MATCH(T39,Table_0__15[Team],0),7)</calculatedColumnFormula>
    </tableColumn>
    <tableColumn id="13" xr3:uid="{7DE5BE67-E7ED-4824-8684-0A0EAF4664BC}" name="Passing 1st %" dataDxfId="289">
      <calculatedColumnFormula>INDEX(Table_0__16[],MATCH($T39,Table_0__16[Team],0),7)</calculatedColumnFormula>
    </tableColumn>
    <tableColumn id="14" xr3:uid="{D6500864-8B91-4B85-B7AF-7BDE1057ED98}" name="Passing Play %" dataDxfId="288">
      <calculatedColumnFormula>INDEX(Table_0__17[],MATCH($T39,Table_0__17[Team],0),7)</calculatedColumnFormula>
    </tableColumn>
    <tableColumn id="15" xr3:uid="{6BE744CD-37CF-4EF7-ACF8-29A068133CA4}" name="Passing Yd %" dataDxfId="287">
      <calculatedColumnFormula>INDEX(Table_0__18[],MATCH($T39,Table_0__18[Team],0),7)</calculatedColumnFormula>
    </tableColumn>
    <tableColumn id="16" xr3:uid="{70A623DF-E2DB-4E50-9CA8-12FFF55939E2}" name="Average" dataDxfId="286">
      <calculatedColumnFormula>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calculatedColumnFormula>
    </tableColumn>
  </tableColumns>
  <tableStyleInfo name="TableStyleMedium1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DAE4E7F-21D6-401C-92F8-D18FD6AD35D9}" name="Table727" displayName="Table727" ref="A74:E106" totalsRowShown="0">
  <autoFilter ref="A74:E106" xr:uid="{1B488218-C758-4719-89B1-4F4D0AF95AE0}"/>
  <sortState xmlns:xlrd2="http://schemas.microsoft.com/office/spreadsheetml/2017/richdata2" ref="A75:E106">
    <sortCondition descending="1" ref="E74:E106"/>
  </sortState>
  <tableColumns count="5">
    <tableColumn id="1" xr3:uid="{729C95C1-BE80-456D-AA7C-61BAE250AF69}" name="Team"/>
    <tableColumn id="6" xr3:uid="{0F31287C-2845-46C6-978C-136CAD97A7F9}" name="City" dataDxfId="285"/>
    <tableColumn id="7" xr3:uid="{CCFBF3EC-F331-4FEF-929B-FD630DEFFC4E}" name="2018 QB" dataDxfId="284"/>
    <tableColumn id="8" xr3:uid="{78AD1C47-B4FE-4C31-B06E-7A37EEFFF04E}" name="2019 QB/Alt" dataDxfId="283"/>
    <tableColumn id="5" xr3:uid="{40EECA3C-35D6-4BA7-8365-6FF6ED4F8382}" name="Wins" dataDxfId="282"/>
  </tableColumns>
  <tableStyleInfo name="TableStyleMedium1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C3E783A-8F44-444B-B947-8980729D3642}" name="Table_0__33" displayName="Table_0__33" ref="A20:F52" tableType="queryTable" totalsRowShown="0">
  <autoFilter ref="A20:F52" xr:uid="{9D35DF49-DD2D-4BC5-83F8-FE1D4EEFF180}"/>
  <sortState xmlns:xlrd2="http://schemas.microsoft.com/office/spreadsheetml/2017/richdata2" ref="A21:F52">
    <sortCondition descending="1" ref="C20:C52"/>
  </sortState>
  <tableColumns count="6">
    <tableColumn id="1" xr3:uid="{3516C28C-7245-4537-BEDB-A08D5546C563}" uniqueName="1" name="Rank" queryTableFieldId="1"/>
    <tableColumn id="2" xr3:uid="{D46F5CFE-B4ED-4AF2-937F-A2D922917FA3}" uniqueName="2" name="Team" queryTableFieldId="2" dataDxfId="281"/>
    <tableColumn id="3" xr3:uid="{5093444D-1E9C-4E55-BDB3-8601B9405238}" uniqueName="3" name="2019" queryTableFieldId="3"/>
    <tableColumn id="4" xr3:uid="{5DD5CC76-D0C4-45A6-8EB6-89D66F257E93}" uniqueName="4" name="2018" queryTableFieldId="4"/>
    <tableColumn id="5" xr3:uid="{4C129D94-501E-4100-ABB5-16F6D9561A39}" uniqueName="5" name="Diff" queryTableFieldId="5" dataDxfId="280">
      <calculatedColumnFormula>Table_0__33[[#This Row],[2019]]-Table_0__33[[#This Row],[2018]]</calculatedColumnFormula>
    </tableColumn>
    <tableColumn id="6" xr3:uid="{F4230296-C612-4D9E-A47B-69C127520076}" uniqueName="6" name="Rank2" queryTableFieldId="6"/>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4BF0EFA-3625-44A7-821F-1F4F2A975548}" name="Table_0__34" displayName="Table_0__34" ref="I20:N52" tableType="queryTable" totalsRowShown="0">
  <autoFilter ref="I20:N52" xr:uid="{57A6735A-41FB-4F31-980F-822BE0CE0B7C}"/>
  <sortState xmlns:xlrd2="http://schemas.microsoft.com/office/spreadsheetml/2017/richdata2" ref="I21:N52">
    <sortCondition ref="M20:M52"/>
  </sortState>
  <tableColumns count="6">
    <tableColumn id="1" xr3:uid="{2F66241B-AD83-4F81-8F27-4F22C04B7154}" uniqueName="1" name="Rank" queryTableFieldId="1"/>
    <tableColumn id="2" xr3:uid="{B7F98F26-5276-4005-B918-48EF905063EC}" uniqueName="2" name="Team" queryTableFieldId="2" dataDxfId="279"/>
    <tableColumn id="3" xr3:uid="{D210B09D-764C-4C57-84E6-E3A368AC1B1F}" uniqueName="3" name="2019" queryTableFieldId="3"/>
    <tableColumn id="4" xr3:uid="{CE31E23B-9CEA-44B8-9AE2-3E9623F97344}" uniqueName="4" name="2018" queryTableFieldId="4"/>
    <tableColumn id="5" xr3:uid="{7D507DD4-C891-4082-9B51-63440DA6C425}" uniqueName="5" name="Diff" queryTableFieldId="5" dataDxfId="278">
      <calculatedColumnFormula>Table_0__34[[#This Row],[2019]]-Table_0__34[[#This Row],[2018]]</calculatedColumnFormula>
    </tableColumn>
    <tableColumn id="6" xr3:uid="{7C28C899-5170-4C99-A1CD-3237A7A8A382}" uniqueName="6" name="Rank2" queryTableFieldId="6"/>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7070414-57D7-4DE9-A682-65077BC49FDA}" name="Table_0__35" displayName="Table_0__35" ref="Q20:V52" tableType="queryTable" totalsRowShown="0">
  <autoFilter ref="Q20:V52" xr:uid="{3FEE0FD7-7079-462E-9A30-F31D4339191B}"/>
  <sortState xmlns:xlrd2="http://schemas.microsoft.com/office/spreadsheetml/2017/richdata2" ref="Q21:V52">
    <sortCondition descending="1" ref="U20:U52"/>
  </sortState>
  <tableColumns count="6">
    <tableColumn id="1" xr3:uid="{32F225BD-E5E3-4DF3-91E5-CE024F909C3A}" uniqueName="1" name="Rank" queryTableFieldId="1"/>
    <tableColumn id="2" xr3:uid="{C58A68BF-77BF-4AF7-BB23-562AD8746D1E}" uniqueName="2" name="Team" queryTableFieldId="2" dataDxfId="277"/>
    <tableColumn id="3" xr3:uid="{23476C3C-2CDC-44BC-9E01-BC3FD099C25D}" uniqueName="3" name="2019" queryTableFieldId="3"/>
    <tableColumn id="4" xr3:uid="{82C491AC-9701-426D-BEC3-A2C82E299E87}" uniqueName="4" name="2018" queryTableFieldId="4"/>
    <tableColumn id="5" xr3:uid="{85C502F3-2A89-4B72-9D63-131BB2389772}" uniqueName="5" name="Diff" queryTableFieldId="5" dataDxfId="276">
      <calculatedColumnFormula>Table_0__35[[#This Row],[2019]]-Table_0__35[[#This Row],[2018]]</calculatedColumnFormula>
    </tableColumn>
    <tableColumn id="6" xr3:uid="{5667F82D-D90A-40E0-8DF8-6B6E643A47D5}" uniqueName="6" name="Rank2" queryTableFieldId="6"/>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A90B9274-1543-49C0-AA7B-F72A2B0CD398}" name="Table_0__36" displayName="Table_0__36" ref="AG20:AL52" tableType="queryTable" totalsRowShown="0">
  <autoFilter ref="AG20:AL52" xr:uid="{E014A38A-CC39-4E92-99A2-0329DB0CF593}"/>
  <sortState xmlns:xlrd2="http://schemas.microsoft.com/office/spreadsheetml/2017/richdata2" ref="AG21:AL52">
    <sortCondition descending="1" ref="AK20:AK52"/>
  </sortState>
  <tableColumns count="6">
    <tableColumn id="1" xr3:uid="{7BB947B3-3A73-4D7E-8102-B93A63BE8C5C}" uniqueName="1" name="Rank" queryTableFieldId="1"/>
    <tableColumn id="2" xr3:uid="{DCB5E844-D2D3-4FDC-B573-5BA9A05AAE7C}" uniqueName="2" name="Team" queryTableFieldId="2" dataDxfId="275"/>
    <tableColumn id="3" xr3:uid="{1BFFE874-DED9-4D95-AD72-E646ED11EAD7}" uniqueName="3" name="2019" queryTableFieldId="3"/>
    <tableColumn id="4" xr3:uid="{EABEB32E-EE0D-4527-966C-F982DBB8A8E0}" uniqueName="4" name="2018" queryTableFieldId="4"/>
    <tableColumn id="5" xr3:uid="{FFBB5B1B-50FB-463C-82E6-FA5EFD66F1D6}" uniqueName="5" name="Diff" queryTableFieldId="5" dataDxfId="274">
      <calculatedColumnFormula>Table_0__36[[#This Row],[2019]]-Table_0__36[[#This Row],[2018]]</calculatedColumnFormula>
    </tableColumn>
    <tableColumn id="6" xr3:uid="{46B8DA48-4FD1-4207-A875-470A4E0B065B}" uniqueName="6" name="Rank2" queryTableFieldId="6"/>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8365836-9E78-4905-BF77-A7D3DABDAD55}" name="Table_0__37" displayName="Table_0__37" ref="AO20:AT52" tableType="queryTable" totalsRowShown="0">
  <autoFilter ref="AO20:AT52" xr:uid="{C4395B40-4481-4F95-B86E-FD7F5C0760BF}"/>
  <sortState xmlns:xlrd2="http://schemas.microsoft.com/office/spreadsheetml/2017/richdata2" ref="AO21:AT52">
    <sortCondition descending="1" ref="AS20:AS52"/>
  </sortState>
  <tableColumns count="6">
    <tableColumn id="1" xr3:uid="{D27AF227-635A-4D31-9D23-747F89F4C6EE}" uniqueName="1" name="Rank" queryTableFieldId="1"/>
    <tableColumn id="2" xr3:uid="{9FBC381C-BDC9-4AA4-8CCC-667BAFAD58B4}" uniqueName="2" name="Team" queryTableFieldId="2" dataDxfId="273"/>
    <tableColumn id="3" xr3:uid="{C685A55B-2AE1-4525-B65C-E864F9A35E5F}" uniqueName="3" name="2019" queryTableFieldId="3"/>
    <tableColumn id="4" xr3:uid="{EC6F6931-5C40-4599-8448-0A124F64FCA3}" uniqueName="4" name="2018" queryTableFieldId="4"/>
    <tableColumn id="5" xr3:uid="{2EE94A1F-9468-4E8E-A79F-075BF0E89AA7}" uniqueName="5" name="Diff" queryTableFieldId="5" dataDxfId="272">
      <calculatedColumnFormula>Table_0__37[[#This Row],[2019]]-Table_0__37[[#This Row],[2018]]</calculatedColumnFormula>
    </tableColumn>
    <tableColumn id="6" xr3:uid="{BE732FCC-8560-447D-9231-9790AB6A1A04}" uniqueName="6" name="Rank2" queryTableFieldId="6"/>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B7039039-B573-4F2A-A2BC-251712D949DF}" name="Table_0__38" displayName="Table_0__38" ref="AW20:BB52" tableType="queryTable" totalsRowShown="0">
  <autoFilter ref="AW20:BB52" xr:uid="{558DFBE6-C621-440D-B7C0-30886C2301E4}"/>
  <sortState xmlns:xlrd2="http://schemas.microsoft.com/office/spreadsheetml/2017/richdata2" ref="AW21:BB52">
    <sortCondition descending="1" ref="BA20:BA52"/>
  </sortState>
  <tableColumns count="6">
    <tableColumn id="1" xr3:uid="{233A22FA-A5FF-414D-A230-14B75E5AD07F}" uniqueName="1" name="Rank" queryTableFieldId="1"/>
    <tableColumn id="2" xr3:uid="{D2DD2BFD-F17F-4CB6-9A32-3E25050B8D50}" uniqueName="2" name="Team" queryTableFieldId="2" dataDxfId="271"/>
    <tableColumn id="3" xr3:uid="{110FCDCA-AF11-4E3F-89D2-AF44D14FFDEC}" uniqueName="3" name="2019" queryTableFieldId="3"/>
    <tableColumn id="4" xr3:uid="{B1A7429E-460D-47CE-9E19-3D9FDE81A02A}" uniqueName="4" name="2018" queryTableFieldId="4"/>
    <tableColumn id="5" xr3:uid="{245AE661-EF47-4183-9560-89C6416FB018}" uniqueName="5" name="Diff" queryTableFieldId="5" dataDxfId="270">
      <calculatedColumnFormula>Table_0__38[[#This Row],[2019]]-Table_0__38[[#This Row],[2018]]</calculatedColumnFormula>
    </tableColumn>
    <tableColumn id="6" xr3:uid="{B3BA30CA-C921-438C-8514-91F25D684F0F}" uniqueName="6" name="Rank2" queryTableFieldId="6"/>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922366BF-87D1-47CD-A01F-4EF4067A3ADC}" name="Table_0__39" displayName="Table_0__39" ref="BF20:BK52" tableType="queryTable" totalsRowShown="0">
  <autoFilter ref="BF20:BK52" xr:uid="{0B17CCEB-89FE-4799-B470-C5C7E8289E4C}"/>
  <sortState xmlns:xlrd2="http://schemas.microsoft.com/office/spreadsheetml/2017/richdata2" ref="BF21:BK52">
    <sortCondition descending="1" ref="BJ20:BJ52"/>
  </sortState>
  <tableColumns count="6">
    <tableColumn id="1" xr3:uid="{DC9AAB2B-6708-4B6F-BB53-498A27744067}" uniqueName="1" name="Rank" queryTableFieldId="1"/>
    <tableColumn id="2" xr3:uid="{027A714D-78D7-4924-B399-F576D73E995C}" uniqueName="2" name="Team" queryTableFieldId="2" dataDxfId="269"/>
    <tableColumn id="3" xr3:uid="{641AC5FD-41BA-487E-91CE-A99A4599E06E}" uniqueName="3" name="2019" queryTableFieldId="3"/>
    <tableColumn id="4" xr3:uid="{CB3F94AD-EA37-44DB-AA49-1B69C745A6B9}" uniqueName="4" name="2018" queryTableFieldId="4"/>
    <tableColumn id="5" xr3:uid="{E4C858A4-B42E-47C4-8CC7-F8D8263B4574}" uniqueName="5" name="Diff" queryTableFieldId="5" dataDxfId="268">
      <calculatedColumnFormula>Table_0__39[[#This Row],[2019]]-Table_0__39[[#This Row],[2018]]</calculatedColumnFormula>
    </tableColumn>
    <tableColumn id="6" xr3:uid="{66032E6D-BEB7-4572-898E-D1EFBF821848}" uniqueName="6" name="Rank2" queryTableFieldId="6"/>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6985CA0A-81C2-4ABD-B14C-BDC4DA4C97CA}" name="Table_0__40" displayName="Table_0__40" ref="BM20:BR52" tableType="queryTable" totalsRowShown="0">
  <autoFilter ref="BM20:BR52" xr:uid="{2CC4753C-2068-40AF-A4CE-790964BC55FE}"/>
  <sortState xmlns:xlrd2="http://schemas.microsoft.com/office/spreadsheetml/2017/richdata2" ref="BM21:BR52">
    <sortCondition descending="1" ref="BQ20:BQ52"/>
  </sortState>
  <tableColumns count="6">
    <tableColumn id="1" xr3:uid="{A210FA03-4ED8-480F-841B-49BB224DDB91}" uniqueName="1" name="Rank" queryTableFieldId="1"/>
    <tableColumn id="2" xr3:uid="{C9247FC0-5A31-4617-8784-FC788AE5FC46}" uniqueName="2" name="Team" queryTableFieldId="2" dataDxfId="267"/>
    <tableColumn id="3" xr3:uid="{2164315E-E0AB-4E80-A710-A4F0789AC399}" uniqueName="3" name="2019" queryTableFieldId="3"/>
    <tableColumn id="4" xr3:uid="{C95D9227-C60D-4E07-9B64-14B0FF1AB635}" uniqueName="4" name="2018" queryTableFieldId="4"/>
    <tableColumn id="5" xr3:uid="{BA3A244C-9026-4A44-AC99-3635967BC21E}" uniqueName="5" name="Diff" queryTableFieldId="5" dataDxfId="266">
      <calculatedColumnFormula>Table_0__40[[#This Row],[2019]]-Table_0__40[[#This Row],[2018]]</calculatedColumnFormula>
    </tableColumn>
    <tableColumn id="6" xr3:uid="{783DC720-B70A-4DDA-9B90-4ACBD87840E7}" uniqueName="6" name="Rank2" queryTableFieldId="6"/>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F0333336-93A9-44BA-8575-25E8E9A04C9C}" name="Table_0__41" displayName="Table_0__41" ref="BU20:BZ52" tableType="queryTable" totalsRowShown="0">
  <autoFilter ref="BU20:BZ52" xr:uid="{5D8BBA2E-4DCF-4E99-A5FF-AB55AA32DB05}"/>
  <sortState xmlns:xlrd2="http://schemas.microsoft.com/office/spreadsheetml/2017/richdata2" ref="BU21:BZ52">
    <sortCondition descending="1" ref="BY20:BY52"/>
  </sortState>
  <tableColumns count="6">
    <tableColumn id="1" xr3:uid="{DBE73D8A-906F-457F-883D-DB982CC55295}" uniqueName="1" name="Rank" queryTableFieldId="1"/>
    <tableColumn id="2" xr3:uid="{6E57F7CF-6A73-4ACF-8285-3D0389544DA4}" uniqueName="2" name="Team" queryTableFieldId="2" dataDxfId="265"/>
    <tableColumn id="3" xr3:uid="{253B7EDD-3FE1-4EE6-9A2C-6227B3AFB3EC}" uniqueName="3" name="2019" queryTableFieldId="3"/>
    <tableColumn id="4" xr3:uid="{0A0FC4DD-DA6F-44BC-8760-6803667B9D6B}" uniqueName="4" name="2018" queryTableFieldId="4"/>
    <tableColumn id="5" xr3:uid="{BA6D9580-2ED1-44C3-81DB-B94A6C3FD643}" uniqueName="5" name="Diff" queryTableFieldId="5" dataDxfId="264">
      <calculatedColumnFormula>Table_0__41[[#This Row],[2019]]-Table_0__41[[#This Row],[2018]]</calculatedColumnFormula>
    </tableColumn>
    <tableColumn id="6" xr3:uid="{0F097D33-499B-4BE0-8967-72DDCF0CAEC5}" uniqueName="6" name="Rank2" queryTableFieldId="6"/>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4102EAB-9612-453F-870E-C6C04C4FAE33}" name="Table_0__42" displayName="Table_0__42" ref="CC20:CH52" tableType="queryTable" totalsRowShown="0">
  <autoFilter ref="CC20:CH52" xr:uid="{FE5E1E1A-C7E3-484E-B3F9-1414F45E21BC}"/>
  <sortState xmlns:xlrd2="http://schemas.microsoft.com/office/spreadsheetml/2017/richdata2" ref="CC21:CH52">
    <sortCondition descending="1" ref="CG20:CG52"/>
  </sortState>
  <tableColumns count="6">
    <tableColumn id="1" xr3:uid="{370044AA-ED7D-401E-8CD6-0C18C567B559}" uniqueName="1" name="Rank" queryTableFieldId="1"/>
    <tableColumn id="2" xr3:uid="{E3A00542-0231-403F-86D1-30753F48FF96}" uniqueName="2" name="Team" queryTableFieldId="2" dataDxfId="263"/>
    <tableColumn id="3" xr3:uid="{2E2E8369-441A-40F3-9677-4B1A0E274D72}" uniqueName="3" name="2019" queryTableFieldId="3"/>
    <tableColumn id="4" xr3:uid="{EC59A3A0-D766-4C17-9A41-30A7AE30A2B0}" uniqueName="4" name="2018" queryTableFieldId="4"/>
    <tableColumn id="5" xr3:uid="{FA0DB77F-58EF-4646-AB07-F8F1A16526A2}" uniqueName="5" name="Diff" queryTableFieldId="5" dataDxfId="262">
      <calculatedColumnFormula>Table_0__42[[#This Row],[2019]]-Table_0__42[[#This Row],[2018]]</calculatedColumnFormula>
    </tableColumn>
    <tableColumn id="6" xr3:uid="{CAEA20D8-61BA-4062-9B8D-7EA6EDFFCEE9}" uniqueName="6" name="Rank2" queryTableFieldId="6"/>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21A7A528-AE7E-43FF-AADE-B64B2E8F23F1}" name="Table_0__43" displayName="Table_0__43" ref="CK20:CP52" tableType="queryTable" totalsRowShown="0">
  <autoFilter ref="CK20:CP52" xr:uid="{6400703F-71CE-442B-A2BA-B7AA9DAE1BD2}"/>
  <sortState xmlns:xlrd2="http://schemas.microsoft.com/office/spreadsheetml/2017/richdata2" ref="CK21:CP52">
    <sortCondition descending="1" ref="CO20:CO52"/>
  </sortState>
  <tableColumns count="6">
    <tableColumn id="1" xr3:uid="{B6D7D41E-676B-4478-AFC2-7CC1E452AEFE}" uniqueName="1" name="Rank" queryTableFieldId="1"/>
    <tableColumn id="2" xr3:uid="{A64998DF-CF30-446E-B5F6-DF7DE58F260D}" uniqueName="2" name="Team" queryTableFieldId="2" dataDxfId="261"/>
    <tableColumn id="3" xr3:uid="{F2AE5EEE-C2E0-4953-99A0-8C458F134293}" uniqueName="3" name="2019" queryTableFieldId="3"/>
    <tableColumn id="4" xr3:uid="{AA744FB5-038E-4C9A-A5E0-77DC55C0295E}" uniqueName="4" name="2018" queryTableFieldId="4"/>
    <tableColumn id="5" xr3:uid="{221CE401-B769-4846-BDE8-857D30223ACE}" uniqueName="5" name="Diff" queryTableFieldId="5" dataDxfId="260">
      <calculatedColumnFormula>Table_0__43[[#This Row],[2019]]-Table_0__43[[#This Row],[2018]]</calculatedColumnFormula>
    </tableColumn>
    <tableColumn id="6" xr3:uid="{65569340-75E8-4207-A079-63C2FA16D040}" uniqueName="6" name="Rank2" queryTableFieldId="6"/>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1211AB4-F53A-40D8-A0DD-D122939D8F78}" name="Table_0__44" displayName="Table_0__44" ref="CS20:CX52" tableType="queryTable" totalsRowShown="0">
  <autoFilter ref="CS20:CX52" xr:uid="{690770A6-CF2F-4B41-89FC-B6FEA61E6307}"/>
  <sortState xmlns:xlrd2="http://schemas.microsoft.com/office/spreadsheetml/2017/richdata2" ref="CS21:CX52">
    <sortCondition descending="1" ref="CW20:CW52"/>
  </sortState>
  <tableColumns count="6">
    <tableColumn id="1" xr3:uid="{31ECBA9A-8750-4DBF-9043-7330A1848940}" uniqueName="1" name="Rank" queryTableFieldId="1"/>
    <tableColumn id="2" xr3:uid="{5EAADFBE-8BC4-40F2-AD06-C3BDF3643662}" uniqueName="2" name="Team" queryTableFieldId="2" dataDxfId="259"/>
    <tableColumn id="3" xr3:uid="{7A10EFAF-8831-424E-A82B-BA7C34DF3FD0}" uniqueName="3" name="2019" queryTableFieldId="3"/>
    <tableColumn id="4" xr3:uid="{ED700C59-398D-4C20-9188-0C5EB7E2CAA1}" uniqueName="4" name="2018" queryTableFieldId="4"/>
    <tableColumn id="5" xr3:uid="{CF4D301F-B3A6-49D0-AD15-A2AD998EAA2E}" uniqueName="5" name="Diff" queryTableFieldId="5" dataDxfId="258">
      <calculatedColumnFormula>Table_0__44[[#This Row],[2019]]-Table_0__44[[#This Row],[2018]]</calculatedColumnFormula>
    </tableColumn>
    <tableColumn id="6" xr3:uid="{D4D5F0F4-49F4-4006-A50A-7E45F62C0933}" uniqueName="6" name="Rank2" queryTableFieldId="6"/>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C8DD3CF-6682-4570-ACA1-20247A71B5C4}" name="Table_0__45" displayName="Table_0__45" ref="DA20:DF52" tableType="queryTable" totalsRowShown="0">
  <autoFilter ref="DA20:DF52" xr:uid="{53C27031-FB07-4EAE-9CCC-C3C64FD2F15D}"/>
  <sortState xmlns:xlrd2="http://schemas.microsoft.com/office/spreadsheetml/2017/richdata2" ref="DA21:DF52">
    <sortCondition descending="1" ref="DE20:DE52"/>
  </sortState>
  <tableColumns count="6">
    <tableColumn id="1" xr3:uid="{CF4E379F-15AE-411C-8B55-924DE8EC7C01}" uniqueName="1" name="Rank" queryTableFieldId="1"/>
    <tableColumn id="2" xr3:uid="{C72F4300-D558-4F7D-9DDB-12E77CFA272D}" uniqueName="2" name="Team" queryTableFieldId="2" dataDxfId="257"/>
    <tableColumn id="3" xr3:uid="{BD245B31-DC31-4D56-B5E9-C7B3B5740C88}" uniqueName="3" name="2019" queryTableFieldId="3"/>
    <tableColumn id="4" xr3:uid="{A207A61C-D785-4044-AAC3-674325A236A3}" uniqueName="4" name="2018" queryTableFieldId="4"/>
    <tableColumn id="5" xr3:uid="{2E0C566A-B2D8-4227-9619-EA29E1C99D4F}" uniqueName="5" name="Diff" queryTableFieldId="5" dataDxfId="256">
      <calculatedColumnFormula>Table_0__45[[#This Row],[2019]]-Table_0__45[[#This Row],[2018]]</calculatedColumnFormula>
    </tableColumn>
    <tableColumn id="6" xr3:uid="{C8F772DD-2898-443B-A28C-EB4C9C93688A}" uniqueName="6" name="Rank2" queryTableFieldId="6"/>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41FAADA-6D9D-4526-8694-59F6D77A769F}" name="Table76" displayName="Table76" ref="Y20:AD52" totalsRowShown="0">
  <autoFilter ref="Y20:AD52" xr:uid="{566907B5-5615-4791-B051-A796B268342A}"/>
  <sortState xmlns:xlrd2="http://schemas.microsoft.com/office/spreadsheetml/2017/richdata2" ref="Y21:AD52">
    <sortCondition descending="1" ref="AC20:AC52"/>
  </sortState>
  <tableColumns count="6">
    <tableColumn id="1" xr3:uid="{A66E28ED-CEE1-4DF9-9A9C-5F9AFC58788F}" name="Rank"/>
    <tableColumn id="2" xr3:uid="{DECCC9AF-B892-4451-83FB-42DF9C782BA4}" name="Team"/>
    <tableColumn id="3" xr3:uid="{7BF283D5-8C28-4A8D-A5F8-F5C74F1BCB1C}" name="2019"/>
    <tableColumn id="4" xr3:uid="{0829CFEA-464B-43CB-8020-28828778DE71}" name="2018"/>
    <tableColumn id="5" xr3:uid="{FF62328B-B9B5-4D30-9602-CE0D2D16DF0C}" name="Diff" dataDxfId="255">
      <calculatedColumnFormula>Table76[[#This Row],[2019]]-Table76[[#This Row],[2018]]</calculatedColumnFormula>
    </tableColumn>
    <tableColumn id="6" xr3:uid="{7ADB7A6A-50FF-4467-B564-7AF6AE8DC54C}" name="Rank2"/>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CFF6BC56-8301-4ADD-9C45-E756F9EF3DFA}" name="Table77" displayName="Table77" ref="A56:Q88" totalsRowShown="0" headerRowDxfId="254">
  <autoFilter ref="A56:Q88" xr:uid="{3F9A6FD0-663A-406B-A5E2-668784CD601D}"/>
  <sortState xmlns:xlrd2="http://schemas.microsoft.com/office/spreadsheetml/2017/richdata2" ref="A57:Q88">
    <sortCondition ref="Q56:Q88"/>
  </sortState>
  <tableColumns count="17">
    <tableColumn id="1" xr3:uid="{1C14DFDE-399D-497D-904A-7DF799EB76FF}" name="Team" dataDxfId="253"/>
    <tableColumn id="2" xr3:uid="{858CD46D-78B4-4EE8-AE47-147E278142C0}" name="Wins2"/>
    <tableColumn id="3" xr3:uid="{1A19C8FE-4860-4D9C-ABB3-A0E14ADB82D2}" name="Avg Scoring Margin">
      <calculatedColumnFormula array="1">INDEX(Table_0__33[#All],MATCH(Table77[[#This Row],[Team]],Table_0__33[Team],0)+1,1)</calculatedColumnFormula>
    </tableColumn>
    <tableColumn id="4" xr3:uid="{1C2873FE-65C8-4E0B-878F-1B878BB48289}" name="Y per Point" dataDxfId="252">
      <calculatedColumnFormula array="1">INDEX(Table_0__34[#All],MATCH(Table77[[#This Row],[Team]],Table_0__34[Team],0)+1,1)</calculatedColumnFormula>
    </tableColumn>
    <tableColumn id="5" xr3:uid="{59E706AC-BCD3-48DA-AFA7-03D74CCA8C35}" name="Points per Play" dataDxfId="251">
      <calculatedColumnFormula array="1">INDEX(Table_0__35[#All],MATCH(Table77[[#This Row],[Team]],Table_0__35[Team],0)+1,1)</calculatedColumnFormula>
    </tableColumn>
    <tableColumn id="6" xr3:uid="{A8DE309C-6BF9-4EEB-B8D0-E00B3B47E657}" name="PpP Margin" dataDxfId="250">
      <calculatedColumnFormula array="1">INDEX(Table76[#All],MATCH(Table77[[#This Row],[Team]],Table76[Team],0)+1,1)</calculatedColumnFormula>
    </tableColumn>
    <tableColumn id="7" xr3:uid="{E862EB74-7EFC-4144-9013-4991041F1C01}" name="Y per Point Margin" dataDxfId="249">
      <calculatedColumnFormula array="1">INDEX(Table_0__36[#All],MATCH(Table77[[#This Row],[Team]],Table_0__36[Team],0)+1,1)</calculatedColumnFormula>
    </tableColumn>
    <tableColumn id="8" xr3:uid="{9DD9B7FE-AD76-48E6-B4B2-19DBC0869663}" name="Time of Poss. %" dataDxfId="248">
      <calculatedColumnFormula array="1">INDEX(Table_0__37[#All],MATCH(Table77[[#This Row],[Team]],Table_0__37[Team],0)+1,1)</calculatedColumnFormula>
    </tableColumn>
    <tableColumn id="9" xr3:uid="{EA17AAC0-0083-4605-88FC-353FC6146184}" name="1st per Play" dataDxfId="247">
      <calculatedColumnFormula array="1">INDEX(Table_0__38[#All],MATCH(Table77[[#This Row],[Team]],Table_0__38[Team],0)+1,1)</calculatedColumnFormula>
    </tableColumn>
    <tableColumn id="10" xr3:uid="{ED6784A9-69AD-4A4D-A3CE-FD1E619157ED}" name="YPG" dataDxfId="246">
      <calculatedColumnFormula array="1">INDEX(Table_0__39[#All],MATCH(Table77[[#This Row],[Team]],Table_0__39[Team],0)+1,1)</calculatedColumnFormula>
    </tableColumn>
    <tableColumn id="11" xr3:uid="{F8494924-E47C-4258-AADC-DFA7AC04D88E}" name="YPA" dataDxfId="245">
      <calculatedColumnFormula array="1">INDEX(Table_0__40[#All],MATCH(Table77[[#This Row],[Team]],Table_0__40[Team],0)+1,1)</calculatedColumnFormula>
    </tableColumn>
    <tableColumn id="12" xr3:uid="{6D494124-101F-4BAA-9B55-1E38CFFEBA7F}" name="YPC" dataDxfId="244">
      <calculatedColumnFormula array="1">INDEX(Table_0__41[#All],MATCH(Table77[[#This Row],[Team]],Table_0__41[Team],0)+1,1)</calculatedColumnFormula>
    </tableColumn>
    <tableColumn id="13" xr3:uid="{91EE0881-5085-4CEB-B6FB-7DA09D8B5A3B}" name="1st per Game" dataDxfId="243">
      <calculatedColumnFormula array="1">INDEX(Table_0__42[#All],MATCH(Table77[[#This Row],[Team]],Table_0__42[Team],0)+1,1)</calculatedColumnFormula>
    </tableColumn>
    <tableColumn id="14" xr3:uid="{C6CF9518-EFD6-49CE-BD09-9A380AB7EA45}" name="Passing 1st %" dataDxfId="242">
      <calculatedColumnFormula array="1">INDEX(Table_0__43[#All],MATCH(Table77[[#This Row],[Team]],Table_0__43[Team],0)+1,1)</calculatedColumnFormula>
    </tableColumn>
    <tableColumn id="15" xr3:uid="{5E4178B2-DFD7-4D2B-8365-157D72EC7866}" name="Passing Play %" dataDxfId="241">
      <calculatedColumnFormula array="1">INDEX(Table_0__44[#All],MATCH(Table77[[#This Row],[Team]],Table_0__44[Team],0)+1,1)</calculatedColumnFormula>
    </tableColumn>
    <tableColumn id="16" xr3:uid="{2FC94DF3-36AF-4A76-AA31-E28E58F06BF1}" name="Passing Yd %" dataDxfId="240">
      <calculatedColumnFormula array="1">INDEX(Table_0__45[#All],MATCH(Table77[[#This Row],[Team]],Table_0__45[Team],0)+1,1)</calculatedColumnFormula>
    </tableColumn>
    <tableColumn id="17" xr3:uid="{DFFB4372-C478-449F-8BB8-F232C27FEA50}" name="Average" dataDxfId="239">
      <calculatedColumnFormula>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calculatedColumnFormula>
    </tableColumn>
  </tableColumns>
  <tableStyleInfo name="TableStyleLight14"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300D9FB-9778-44F6-96C4-5EB8B2BA55F3}" name="Table7779" displayName="Table7779" ref="A91:Q123" totalsRowShown="0" headerRowDxfId="238">
  <autoFilter ref="A91:Q123" xr:uid="{8DAA4A5C-8520-41C7-A518-6D4BACC60EBA}"/>
  <sortState xmlns:xlrd2="http://schemas.microsoft.com/office/spreadsheetml/2017/richdata2" ref="A92:Q123">
    <sortCondition ref="Q91:Q123"/>
  </sortState>
  <tableColumns count="17">
    <tableColumn id="1" xr3:uid="{DC9ECE29-76E5-4628-9A0F-4996425AA970}" name="Team" dataDxfId="237"/>
    <tableColumn id="2" xr3:uid="{8056F9B0-7A5E-4E11-951A-F876F9DBC83B}" name="Wins2"/>
    <tableColumn id="3" xr3:uid="{6418441D-6B9F-4E15-9F4B-98EF7F581F17}" name="Avg Scoring Margin" dataDxfId="236">
      <calculatedColumnFormula array="1">INDEX(Table_0__33[#All],MATCH(Table7779[[#This Row],[Team]],Table_0__33[Team],0)+1,6)*$C$90</calculatedColumnFormula>
    </tableColumn>
    <tableColumn id="4" xr3:uid="{A609D0FD-0B85-498F-A0EC-F1151399F0A4}" name="Y per Point" dataDxfId="235">
      <calculatedColumnFormula array="1">INDEX(Table_0__34[#All],MATCH(Table7779[[#This Row],[Team]],Table_0__34[Team],0)+1,6)*$D$90</calculatedColumnFormula>
    </tableColumn>
    <tableColumn id="5" xr3:uid="{B19D1162-FEBD-4F45-BDA0-8FA56FF44740}" name="Points per Play" dataDxfId="234">
      <calculatedColumnFormula array="1">INDEX(Table_0__35[#All],MATCH(Table7779[[#This Row],[Team]],Table_0__35[Team],0)+1,6)*$E$90</calculatedColumnFormula>
    </tableColumn>
    <tableColumn id="6" xr3:uid="{5087381E-5E26-4305-8007-0E112BEF1922}" name="PpP Margin" dataDxfId="233">
      <calculatedColumnFormula array="1">INDEX(Table76[#All],MATCH(Table7779[[#This Row],[Team]],Table76[Team],0)+1,6)*$F$90</calculatedColumnFormula>
    </tableColumn>
    <tableColumn id="7" xr3:uid="{80344D9A-8361-4C3D-A3DF-E746A098D8BA}" name="Y per Point Margin" dataDxfId="232">
      <calculatedColumnFormula array="1">INDEX(Table_0__36[#All],MATCH(Table7779[[#This Row],[Team]],Table_0__36[Team],0)+1,6)*$G$90</calculatedColumnFormula>
    </tableColumn>
    <tableColumn id="8" xr3:uid="{FF7998E2-B0AD-41E1-863D-6FDC72A0B332}" name="Time of Poss. %" dataDxfId="231">
      <calculatedColumnFormula array="1">INDEX(Table_0__37[#All],MATCH(Table7779[[#This Row],[Team]],Table_0__37[Team],0)+1,6)*$H$90</calculatedColumnFormula>
    </tableColumn>
    <tableColumn id="9" xr3:uid="{AAB262A4-1B20-485C-9C4B-3F426402E044}" name="1st per Play" dataDxfId="230">
      <calculatedColumnFormula array="1">INDEX(Table_0__38[#All],MATCH(Table7779[[#This Row],[Team]],Table_0__38[Team],0)+1,6)*$I$90</calculatedColumnFormula>
    </tableColumn>
    <tableColumn id="10" xr3:uid="{1DAC7016-450E-4878-A87F-500303FDC92F}" name="YPG" dataDxfId="229">
      <calculatedColumnFormula array="1">INDEX(Table_0__39[#All],MATCH(Table7779[[#This Row],[Team]],Table_0__39[Team],0)+1,6)*$J$90</calculatedColumnFormula>
    </tableColumn>
    <tableColumn id="11" xr3:uid="{363B8D1F-A98B-4831-82D1-46BAF8648206}" name="YPA" dataDxfId="228">
      <calculatedColumnFormula array="1">INDEX(Table_0__40[#All],MATCH(Table7779[[#This Row],[Team]],Table_0__40[Team],0)+1,6)*$K$90</calculatedColumnFormula>
    </tableColumn>
    <tableColumn id="12" xr3:uid="{FFFB3D5A-CF2C-46E5-911D-9C721BAD1994}" name="YPC" dataDxfId="227">
      <calculatedColumnFormula array="1">INDEX(Table_0__41[#All],MATCH(Table7779[[#This Row],[Team]],Table_0__41[Team],0)+1,6)*$L$90</calculatedColumnFormula>
    </tableColumn>
    <tableColumn id="13" xr3:uid="{48933154-0584-42BD-AACF-3362E790295D}" name="1st per Game" dataDxfId="226">
      <calculatedColumnFormula array="1">INDEX(Table_0__42[#All],MATCH(Table7779[[#This Row],[Team]],Table_0__42[Team],0)+1,6)*$M$90</calculatedColumnFormula>
    </tableColumn>
    <tableColumn id="14" xr3:uid="{3DF498C4-668C-43AD-8E19-C2D8A53069E4}" name="Passing 1st %" dataDxfId="225">
      <calculatedColumnFormula array="1">INDEX(Table_0__43[#All],MATCH(Table7779[[#This Row],[Team]],Table_0__43[Team],0)+1,6)*$N$90</calculatedColumnFormula>
    </tableColumn>
    <tableColumn id="15" xr3:uid="{5312E1B3-9A1F-4CAA-974C-32EE89A7E795}" name="Passing Play %" dataDxfId="224">
      <calculatedColumnFormula array="1">INDEX(Table_0__44[#All],MATCH(Table7779[[#This Row],[Team]],Table_0__44[Team],0)+1,6)*$O$90</calculatedColumnFormula>
    </tableColumn>
    <tableColumn id="16" xr3:uid="{90BB7E54-843C-447B-9EBE-60375DCB5747}" name="Passing Yd %" dataDxfId="223">
      <calculatedColumnFormula array="1">INDEX(Table_0__45[#All],MATCH(Table7779[[#This Row],[Team]],Table_0__45[Team],0)+1,6)*$P$90</calculatedColumnFormula>
    </tableColumn>
    <tableColumn id="17" xr3:uid="{AF04158D-4C8E-4E3E-BFA2-5D5F220E2C1B}" name="Average" dataDxfId="222">
      <calculatedColumnFormula>AVERAGE(Table7779[[#This Row],[Avg Scoring Margin]:[Passing Yd %]])</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6E0F8549-2B61-45DD-B921-07FCC9F3D209}" name="Table7780" displayName="Table7780" ref="V56:AL88" totalsRowShown="0" headerRowDxfId="221">
  <autoFilter ref="V56:AL88" xr:uid="{C76F6C39-7BDA-4355-B5FF-A803273412C6}"/>
  <sortState xmlns:xlrd2="http://schemas.microsoft.com/office/spreadsheetml/2017/richdata2" ref="V57:AL88">
    <sortCondition ref="AL56:AL88"/>
  </sortState>
  <tableColumns count="17">
    <tableColumn id="1" xr3:uid="{13AA8B43-70B4-49FB-82C7-96BA12B50CCC}" name="Team" dataDxfId="220"/>
    <tableColumn id="2" xr3:uid="{69080D09-42B3-4749-9417-BFD65422AC54}" name="Wins2"/>
    <tableColumn id="3" xr3:uid="{677882E6-D869-46E9-9FDB-4D85F6BEC088}" name="Avg Scoring Margin" dataDxfId="219"/>
    <tableColumn id="4" xr3:uid="{839B2ACC-2AE3-45C0-BB02-78FC18D688F4}" name="Y per Point" dataDxfId="218"/>
    <tableColumn id="5" xr3:uid="{F82BBA00-37DE-4AEC-8533-5620F3156D04}" name="Points per Play" dataDxfId="217"/>
    <tableColumn id="6" xr3:uid="{CAE2653D-25C7-4599-BC82-2566F8180D11}" name="PpP Margin" dataDxfId="216"/>
    <tableColumn id="7" xr3:uid="{7AA80CCB-7F0F-4BE7-B115-F338F72A4B52}" name="Y per Point Margin" dataDxfId="215"/>
    <tableColumn id="8" xr3:uid="{161E48CD-F1B5-4031-AFB8-357DAD8184AC}" name="Time of Poss. %" dataDxfId="214"/>
    <tableColumn id="9" xr3:uid="{A3D45BB0-EAC7-48D8-B303-FEBA182F9B02}" name="1st per Play" dataDxfId="213"/>
    <tableColumn id="10" xr3:uid="{2CD6D0C5-4AB5-4268-BECA-B8E4044A3AE3}" name="YPG" dataDxfId="212"/>
    <tableColumn id="11" xr3:uid="{AC83BE02-D5D7-43E4-8A9B-2E7AB01E8A01}" name="YPA" dataDxfId="211"/>
    <tableColumn id="12" xr3:uid="{B78B5830-ADC5-4A90-A5A2-8F2E7CBFE7C3}" name="YPC" dataDxfId="210"/>
    <tableColumn id="13" xr3:uid="{EC979F40-7B6F-44D1-9137-9D2A1A41CDB8}" name="1st per Game" dataDxfId="209"/>
    <tableColumn id="14" xr3:uid="{2B5A9FED-7DDB-4DE4-8877-555E63E37C40}" name="Passing 1st %" dataDxfId="208"/>
    <tableColumn id="15" xr3:uid="{1253F504-7A33-466A-A41D-1BC9C2DC79F8}" name="Passing Play %" dataDxfId="207"/>
    <tableColumn id="16" xr3:uid="{B3F40EE2-DC81-4391-B028-2267613E1DFA}" name="Passing Yd %" dataDxfId="206"/>
    <tableColumn id="17" xr3:uid="{BFAE6BB8-D637-4DC5-991B-E43976B109D4}" name="Average" dataDxfId="205">
      <calculatedColumnFormula>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EFF4E1-8B4E-4CC2-94C3-C43F00FC11A9}" name="Week_by_Week_Games_Table" displayName="Week_by_Week_Games_Table" ref="A1:F270" tableType="queryTable" totalsRowCount="1">
  <autoFilter ref="A1:F269" xr:uid="{C418ED5F-3A31-4F4F-A7FB-1C96C3740E78}"/>
  <tableColumns count="6">
    <tableColumn id="1" xr3:uid="{7DF06CF0-7C4D-486C-9EB5-3E197C2C5C42}" uniqueName="1" name="Week" queryTableFieldId="1"/>
    <tableColumn id="2" xr3:uid="{67AD5F49-FF58-4518-9D16-EBD67EFE5DD1}" uniqueName="2" name="Winner/tie" queryTableFieldId="2" dataDxfId="204" totalsRowDxfId="203"/>
    <tableColumn id="3" xr3:uid="{7C1C92B3-63DF-4120-A04B-0A3A366D6BB8}" uniqueName="3" name="Loser/tie" queryTableFieldId="3" dataDxfId="202" totalsRowDxfId="201"/>
    <tableColumn id="4" xr3:uid="{045CD091-2A19-417D-9FC6-0CC1FD1B6ADB}" uniqueName="4" name="PtsW" queryTableFieldId="4"/>
    <tableColumn id="5" xr3:uid="{EDD8204B-A001-4F0B-948F-D93FCE9A75F8}" uniqueName="5" name="PtsL" queryTableFieldId="5"/>
    <tableColumn id="6" xr3:uid="{F685F1BC-E8C2-4801-B135-35B65D8193B4}" uniqueName="6" name="Close Game" queryTableFieldId="6" dataDxfId="200" totalsRowDxfId="199">
      <calculatedColumnFormula>IF((Week_by_Week_Games_Table[[#This Row],[PtsW]]-Week_by_Week_Games_Table[[#This Row],[PtsL]])&lt;7,1,0)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B01176-6E0D-40AF-93DE-BC630DB9D03F}" name="Table4" displayName="Table4" ref="H1:M34" totalsRowCount="1">
  <autoFilter ref="H1:M33" xr:uid="{6B87B24C-8A42-43CE-B94A-F067C09F77C9}"/>
  <sortState xmlns:xlrd2="http://schemas.microsoft.com/office/spreadsheetml/2017/richdata2" ref="H2:M33">
    <sortCondition descending="1" ref="K1:K33"/>
  </sortState>
  <tableColumns count="6">
    <tableColumn id="1" xr3:uid="{D418F54F-D9B9-41C7-8ADB-22E34BE2F9EB}" name="Teams" totalsRowLabel="Average" dataDxfId="198"/>
    <tableColumn id="2" xr3:uid="{3DB9338B-2DD7-4493-A26F-A73F279E3DA0}" name="2018 games won" totalsRowFunction="sum" dataDxfId="197" totalsRowDxfId="196"/>
    <tableColumn id="6" xr3:uid="{73896976-861B-4183-96DA-6D882BDAFD65}" name="Adjusted 2018" totalsRowFunction="sum" dataDxfId="195" totalsRowDxfId="194">
      <calculatedColumnFormula>Table4[[#This Row],[2018 games won]]+(IF(Table4[[#This Row],[Games Won]]&gt;Table4[[#Totals],[Games Won]],-(Table4[[#This Row],[Games Won]]-ROUNDDOWN(Table4[[#Totals],[Games Won]],0)),-(Table4[[#This Row],[Games Won]]-ROUNDDOWN(Table4[[#Totals],[Games Won]],0))))</calculatedColumnFormula>
    </tableColumn>
    <tableColumn id="3" xr3:uid="{BC2E0FDA-715C-4270-AFC8-AA3AC50388AD}" name="Games Won" totalsRowFunction="average"/>
    <tableColumn id="4" xr3:uid="{1070E150-75B5-4E04-90AA-4E1FC2D60DF9}" name="Games lost" totalsRowFunction="average"/>
    <tableColumn id="5" xr3:uid="{9FEF7753-4DF2-47A6-AC76-654415289CB8}" name="Close Games" totalsRowFunction="average"/>
  </tableColumns>
  <tableStyleInfo name="TableStyleMedium16"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B8EE11-8089-4E60-899A-75EDC252702D}" name="Table3" displayName="Table3" ref="A2:P34" totalsRowShown="0">
  <autoFilter ref="A2:P34" xr:uid="{82CBB5E0-A3A3-4F5F-B82A-FA875761F95C}">
    <filterColumn colId="11">
      <filters>
        <filter val="Yes"/>
      </filters>
    </filterColumn>
  </autoFilter>
  <sortState xmlns:xlrd2="http://schemas.microsoft.com/office/spreadsheetml/2017/richdata2" ref="A3:P25">
    <sortCondition descending="1" ref="N2:N34"/>
  </sortState>
  <tableColumns count="16">
    <tableColumn id="1" xr3:uid="{99E28B16-ABC3-4A11-A859-BF006BF0B6DD}" name="Teams"/>
    <tableColumn id="16" xr3:uid="{61C98452-6968-42E5-99B9-691FEF950710}" name="Column1"/>
    <tableColumn id="2" xr3:uid="{1817C8F1-5C24-41FC-B061-76B1440C49F8}" name="Wins"/>
    <tableColumn id="3" xr3:uid="{4EA096C4-61DC-4E31-862F-408A7E58CFBA}" name="Losses"/>
    <tableColumn id="4" xr3:uid="{1714E95C-1FE8-4DB7-8464-2EF92541BA0B}" name="Ties"/>
    <tableColumn id="5" xr3:uid="{397B0F3C-4CD8-4977-AC33-E3B329A61F3D}" name="PF"/>
    <tableColumn id="6" xr3:uid="{BD7AA3A2-4E84-41DE-BAD6-ED881250E785}" name="PA"/>
    <tableColumn id="7" xr3:uid="{647D6574-8F02-4762-B441-0ACA5BB3536E}" name="DIFF"/>
    <tableColumn id="8" xr3:uid="{B6CE7DBB-4CD7-4B3F-8AD4-4F2C5D3727A6}" name="Offense Rank"/>
    <tableColumn id="9" xr3:uid="{F1CBC726-0CD5-44CD-90BD-7B6C6DE086B8}" name="Defense Rank" dataDxfId="193"/>
    <tableColumn id="13" xr3:uid="{BF64CCE0-97D0-497B-B26E-E79405AF7804}" name="Weighted Average" dataDxfId="192">
      <calculatedColumnFormula>($L$1*Table3[[#This Row],[Offense Rank]]+$N$1*Table3[[#This Row],[Defense Rank]])/2</calculatedColumnFormula>
    </tableColumn>
    <tableColumn id="10" xr3:uid="{4EA16175-06E5-475C-AE49-E4E5E2B3FE78}" name="Playoffs" dataDxfId="191"/>
    <tableColumn id="15" xr3:uid="{0C9D01CF-F951-4618-98D5-4D093EB48400}" name="Divisional App" dataDxfId="190"/>
    <tableColumn id="14" xr3:uid="{A4298F18-341F-4B44-B5C5-666273F9F023}" name="Championship App" dataDxfId="189"/>
    <tableColumn id="11" xr3:uid="{8CFDDA68-DC47-4CD0-AFFC-2C66C0D9DB0D}" name="Superbowl App" dataDxfId="188"/>
    <tableColumn id="12" xr3:uid="{79A53748-3596-4EBA-8AD0-B9469D6CF045}" name="Superbowl win"/>
  </tableColumns>
  <tableStyleInfo name="TableStyleMedium16"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4879F4-07E1-430A-8B95-BC7D1E05F908}" name="Table36" displayName="Table36" ref="A37:P69" totalsRowShown="0">
  <autoFilter ref="A37:P69" xr:uid="{529FD445-043C-40F8-B4C4-D6FB32F93741}">
    <filterColumn colId="11">
      <filters>
        <filter val="Yes"/>
      </filters>
    </filterColumn>
  </autoFilter>
  <sortState xmlns:xlrd2="http://schemas.microsoft.com/office/spreadsheetml/2017/richdata2" ref="A38:P69">
    <sortCondition descending="1" ref="L37:L69"/>
  </sortState>
  <tableColumns count="16">
    <tableColumn id="1" xr3:uid="{2CA5E33F-80EB-4B11-A044-040765F322A9}" name="Teams"/>
    <tableColumn id="16" xr3:uid="{D8A445ED-1572-464F-A4E9-21A981364995}" name="Column1"/>
    <tableColumn id="2" xr3:uid="{E03697E6-96BA-42DB-B6AB-EFE2C292E577}" name="Wins"/>
    <tableColumn id="3" xr3:uid="{DA75F43E-BDBE-4F7C-A650-FDFFF0D8D97E}" name="Losses"/>
    <tableColumn id="4" xr3:uid="{2166A13C-0334-4FC9-B9B0-296911871C83}" name="Ties"/>
    <tableColumn id="5" xr3:uid="{8B98A94B-03CC-4BD3-9032-46CF6A1FF444}" name="PF"/>
    <tableColumn id="6" xr3:uid="{70121B53-95E2-41BA-937C-B01CF640F7F6}" name="PA" dataDxfId="187"/>
    <tableColumn id="7" xr3:uid="{73EF58CA-35A1-4449-8F06-F9CD539BB949}" name="DIFF" dataDxfId="186"/>
    <tableColumn id="8" xr3:uid="{625E6730-07D1-4D65-A1DB-1E66B629B1BB}" name="Offense Rank" dataDxfId="185"/>
    <tableColumn id="9" xr3:uid="{E745359E-6DB6-4469-97DC-B48F6DB1D825}" name="Defense Rank" dataDxfId="184"/>
    <tableColumn id="13" xr3:uid="{37DD1484-83E6-4C0C-819E-B1A79D71AE83}" name="Weighted Average" dataDxfId="183">
      <calculatedColumnFormula>($L$1*Table36[[#This Row],[Offense Rank]]+$N$1*Table36[[#This Row],[Defense Rank]])/2</calculatedColumnFormula>
    </tableColumn>
    <tableColumn id="10" xr3:uid="{CADDE7CB-70AB-4BC9-B3CE-84547A09AEB0}" name="Playoffs" dataDxfId="182"/>
    <tableColumn id="15" xr3:uid="{BC30D794-C026-49C9-BFAE-3499A5CA9804}" name="Divisional App" dataDxfId="181"/>
    <tableColumn id="14" xr3:uid="{99AC1813-C876-4F72-8A74-0DBA92AE111D}" name="Championship App" dataDxfId="180"/>
    <tableColumn id="11" xr3:uid="{3FCF0EED-1CFD-4DF4-9792-925CF1BB72B2}" name="Superbowl App" dataDxfId="179"/>
    <tableColumn id="12" xr3:uid="{A4953DFE-3143-4D30-AA1B-B9705EA7D2E2}" name="Superbowl win"/>
  </tableColumns>
  <tableStyleInfo name="TableStyleMedium16"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21F188C-05BF-468E-971A-829264926CD5}" name="Table367" displayName="Table367" ref="A72:P104" totalsRowShown="0">
  <autoFilter ref="A72:P104" xr:uid="{4BBD4D6D-E94C-44F1-9D49-F8ED5D4F9B9F}">
    <filterColumn colId="11">
      <filters>
        <filter val="Yes"/>
      </filters>
    </filterColumn>
  </autoFilter>
  <sortState xmlns:xlrd2="http://schemas.microsoft.com/office/spreadsheetml/2017/richdata2" ref="A73:P104">
    <sortCondition descending="1" ref="L72:L104"/>
  </sortState>
  <tableColumns count="16">
    <tableColumn id="1" xr3:uid="{7762220D-3FE5-47BF-8761-BF44B4B85256}" name="Teams" dataDxfId="178"/>
    <tableColumn id="16" xr3:uid="{EA72F803-61AA-4606-B17E-70FEF066255D}" name="Column1" dataDxfId="177"/>
    <tableColumn id="2" xr3:uid="{F77261A1-A5AE-4F6D-BA8C-DC29DAC23FA8}" name="Wins"/>
    <tableColumn id="3" xr3:uid="{56A0F4BB-A99D-4ABA-9837-6391670CE5F8}" name="Losses"/>
    <tableColumn id="4" xr3:uid="{B084C34A-9F17-4505-AEF4-E1EB63390C0D}" name="Ties"/>
    <tableColumn id="5" xr3:uid="{CA9668BE-EE8F-43F5-84E0-4C64CA60C91D}" name="PF"/>
    <tableColumn id="6" xr3:uid="{385E1247-A188-4CB9-8CBE-0D5AEBAE41B3}" name="PA" dataDxfId="176"/>
    <tableColumn id="7" xr3:uid="{77EA0EA4-E430-444D-8041-FFC94D18D69B}" name="DIFF" dataDxfId="175"/>
    <tableColumn id="8" xr3:uid="{95D3C0B3-9C0F-484F-97D1-2777652C9840}" name="Offense Rank" dataDxfId="174"/>
    <tableColumn id="9" xr3:uid="{894ABD56-81EB-46C2-9F57-4B19E98B8AE6}" name="Defense Rank" dataDxfId="173"/>
    <tableColumn id="13" xr3:uid="{930DDF8E-999C-4C2A-980D-1A3F6C68ED7F}" name="Weighted Average" dataDxfId="172">
      <calculatedColumnFormula>($L$1*Table367[[#This Row],[Offense Rank]]+$N$1*Table367[[#This Row],[Defense Rank]])/2</calculatedColumnFormula>
    </tableColumn>
    <tableColumn id="10" xr3:uid="{E3432759-42E6-4E25-92E1-2B14401CA26D}" name="Playoffs" dataDxfId="171"/>
    <tableColumn id="15" xr3:uid="{85B1DCC8-B095-4F20-BB6F-DE5F0114081E}" name="Divisional App" dataDxfId="170"/>
    <tableColumn id="14" xr3:uid="{A70E73E7-3E97-4E4D-AF77-408140913976}" name="Championship App" dataDxfId="169"/>
    <tableColumn id="11" xr3:uid="{B7A45EE0-E877-425A-BB4B-3E656B196BAB}" name="Superbowl App" dataDxfId="168"/>
    <tableColumn id="12" xr3:uid="{B7580C0C-8F45-42E7-B50D-0CFC06BB4431}" name="Superbowl win"/>
  </tableColumns>
  <tableStyleInfo name="TableStyleMedium16"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B62AB693-3A10-42BF-8F19-6870447FD497}" name="Table37" displayName="Table37" ref="F248:P256" totalsRowCount="1">
  <autoFilter ref="F248:P255" xr:uid="{57284319-E223-4E2D-BEF3-F59C1C88DB20}"/>
  <tableColumns count="11">
    <tableColumn id="1" xr3:uid="{62CA07EA-3FC5-4FCF-99E3-8FCBD1A8D502}" name="Year" totalsRowLabel="Average"/>
    <tableColumn id="2" xr3:uid="{0CFD41D6-2FE4-4358-BBEB-C84FD5635CD1}" name="Offense" totalsRowFunction="average" totalsRowDxfId="167"/>
    <tableColumn id="3" xr3:uid="{1BFD560E-ADE6-4584-89A4-7CE1235744EC}" name="Defense" totalsRowFunction="average" totalsRowDxfId="166"/>
    <tableColumn id="4" xr3:uid="{D12D0C02-1117-47CF-83C5-FCD9C91D6811}" name="Offense2" totalsRowFunction="average" totalsRowDxfId="165"/>
    <tableColumn id="5" xr3:uid="{C49969BE-2B6A-4D44-91D3-7BFE3627F162}" name="Defense3" totalsRowFunction="average" totalsRowDxfId="164"/>
    <tableColumn id="6" xr3:uid="{8DA381CA-25C1-435B-A749-CA7ADFD114FD}" name="Offense4" totalsRowFunction="average" totalsRowDxfId="163"/>
    <tableColumn id="7" xr3:uid="{40634FC1-7D2C-4619-8EB8-F1E577328610}" name="Defense5" totalsRowFunction="average" totalsRowDxfId="162"/>
    <tableColumn id="8" xr3:uid="{C997AEBF-4F6B-4632-AB29-440B58CB47FF}" name="Offense6" totalsRowFunction="average" totalsRowDxfId="161"/>
    <tableColumn id="9" xr3:uid="{80936773-1FD3-4D50-91A1-64D66B206421}" name="Defense7" totalsRowFunction="average" totalsRowDxfId="160"/>
    <tableColumn id="10" xr3:uid="{91DAC159-6C81-4082-A31D-C3A85F596B9D}" name="Offense7" totalsRowFunction="average" dataDxfId="159" totalsRowDxfId="158">
      <calculatedColumnFormula>I6</calculatedColumnFormula>
    </tableColumn>
    <tableColumn id="11" xr3:uid="{4F7F2D07-48CD-4C78-94B9-9E394FC4DE1A}" name="Defense8" totalsRowFunction="average" totalsRowDxfId="157"/>
  </tableColumns>
  <tableStyleInfo name="TableStyleMedium16"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EB76226-A351-4903-8247-7C5CE0015F4E}" name="Table_1__2" displayName="Table_1__2" ref="A107:P139" tableType="queryTable" totalsRowShown="0">
  <autoFilter ref="A107:P139" xr:uid="{65FDDE8A-D9DF-4A09-A5D2-F977AE2E8786}">
    <filterColumn colId="11">
      <filters>
        <filter val="Yes"/>
      </filters>
    </filterColumn>
  </autoFilter>
  <sortState xmlns:xlrd2="http://schemas.microsoft.com/office/spreadsheetml/2017/richdata2" ref="A108:P139">
    <sortCondition descending="1" ref="L107:L139"/>
  </sortState>
  <tableColumns count="16">
    <tableColumn id="16" xr3:uid="{BF8E0365-9FB4-404C-9CD9-79F38CB3353F}" uniqueName="16" name="Column2" queryTableFieldId="16"/>
    <tableColumn id="7" xr3:uid="{17A92E6E-1596-4F72-816F-6D972AAEC919}" uniqueName="7" name="Column1" queryTableFieldId="7"/>
    <tableColumn id="1" xr3:uid="{2A7972B8-52A9-4A52-9503-0BCA468A5B0B}" uniqueName="1" name="W" queryTableFieldId="1"/>
    <tableColumn id="2" xr3:uid="{E187456D-41D3-4D1A-9B4E-235515E87692}" uniqueName="2" name="L" queryTableFieldId="2"/>
    <tableColumn id="3" xr3:uid="{F2F08190-4C8F-446C-9718-B31B96716F5B}" uniqueName="3" name="T" queryTableFieldId="3"/>
    <tableColumn id="4" xr3:uid="{76DB2D4D-E020-4317-8CFE-22EC7C397544}" uniqueName="4" name="PF" queryTableFieldId="4"/>
    <tableColumn id="5" xr3:uid="{1762A6F9-E7D3-4579-86B9-F085E53176B5}" uniqueName="5" name="PA" queryTableFieldId="5"/>
    <tableColumn id="6" xr3:uid="{F79F6085-AAB7-4810-BA1F-56C7061A0EEE}" uniqueName="6" name="DIFF" queryTableFieldId="6"/>
    <tableColumn id="8" xr3:uid="{A6145412-11E8-481D-B16A-85803D7F3D87}" uniqueName="8" name="Offense Rank" queryTableFieldId="8" dataDxfId="156"/>
    <tableColumn id="9" xr3:uid="{9338B1A7-528E-49E4-86B6-24B2338E7984}" uniqueName="9" name="Defense Rank" queryTableFieldId="9" dataDxfId="155"/>
    <tableColumn id="10" xr3:uid="{FD071207-7A1D-4EFB-ACA7-0E4442EACAB1}" uniqueName="10" name="Weighted Average" queryTableFieldId="10" dataDxfId="154">
      <calculatedColumnFormula>($L$1*Table_1__2[[#This Row],[Offense Rank]]+$N$1*Table_1__2[[#This Row],[Defense Rank]])/2</calculatedColumnFormula>
    </tableColumn>
    <tableColumn id="11" xr3:uid="{CE5FDA58-2D63-44C9-842E-0D3B40217847}" uniqueName="11" name="Playoffs" queryTableFieldId="11"/>
    <tableColumn id="12" xr3:uid="{C91E0279-A419-4FA8-AB2E-31B52E316507}" uniqueName="12" name="Divisional App" queryTableFieldId="12"/>
    <tableColumn id="13" xr3:uid="{B8B33756-3B27-453B-99A1-85A23B16B011}" uniqueName="13" name="Championship App" queryTableFieldId="13"/>
    <tableColumn id="14" xr3:uid="{941A3265-F227-4288-BF5E-0F5CDC4905DA}" uniqueName="14" name="Superbowl App" queryTableFieldId="14"/>
    <tableColumn id="15" xr3:uid="{A45D125F-9654-4CEF-A998-54CA07645ABF}" uniqueName="15" name="Superbowl win" queryTableFieldId="15"/>
  </tableColumns>
  <tableStyleInfo name="TableStyleMedium16"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448A990-6D10-45ED-9409-BF644388F918}" name="Table_1__3" displayName="Table_1__3" ref="A142:P174" tableType="queryTable" totalsRowShown="0">
  <autoFilter ref="A142:P174" xr:uid="{70C8C824-55DA-472D-B50B-005CBD87CC82}">
    <filterColumn colId="11">
      <filters>
        <filter val="Yes"/>
      </filters>
    </filterColumn>
  </autoFilter>
  <sortState xmlns:xlrd2="http://schemas.microsoft.com/office/spreadsheetml/2017/richdata2" ref="A143:P174">
    <sortCondition descending="1" ref="M142:M174"/>
  </sortState>
  <tableColumns count="16">
    <tableColumn id="8" xr3:uid="{24E6E441-16F6-49A6-A8E9-6B047CC80F02}" uniqueName="8" name="Column2" queryTableFieldId="8" dataDxfId="153"/>
    <tableColumn id="7" xr3:uid="{0ABBF439-CB60-4AFF-A412-A9375E9FDDF0}" uniqueName="7" name="Column1" queryTableFieldId="7" dataDxfId="152"/>
    <tableColumn id="1" xr3:uid="{659AB8BC-F3CC-4D66-8D79-D32A0EF32D3A}" uniqueName="1" name="W" queryTableFieldId="1"/>
    <tableColumn id="2" xr3:uid="{7C95F715-3B25-4DF0-8A31-FEF706C2DED2}" uniqueName="2" name="L" queryTableFieldId="2"/>
    <tableColumn id="3" xr3:uid="{FB4C9527-5562-4C4E-9159-A476BDA9D138}" uniqueName="3" name="T" queryTableFieldId="3"/>
    <tableColumn id="4" xr3:uid="{5E226D34-A8D6-40BD-938A-2B641D5CACB6}" uniqueName="4" name="PF" queryTableFieldId="4"/>
    <tableColumn id="5" xr3:uid="{CBA8F3E7-61B4-463E-8D55-6D7F243C52FC}" uniqueName="5" name="PA" queryTableFieldId="5"/>
    <tableColumn id="6" xr3:uid="{E17CEE63-9EA1-4DF1-B75E-A707E7834BA2}" uniqueName="6" name="DIFF" queryTableFieldId="6"/>
    <tableColumn id="9" xr3:uid="{5AB5A238-58A8-4761-B406-31F43FCB4E6F}" uniqueName="9" name="Offense Rank" queryTableFieldId="9" dataDxfId="151"/>
    <tableColumn id="10" xr3:uid="{8FB09281-760A-495C-8E9F-6E41FFAC89EF}" uniqueName="10" name="Defense Rank" queryTableFieldId="10" dataDxfId="150"/>
    <tableColumn id="11" xr3:uid="{E1C98115-027E-45CD-8558-F292C8CCC386}" uniqueName="11" name="Weighted Average" queryTableFieldId="11" dataDxfId="149">
      <calculatedColumnFormula>($L$1*Table_1__3[[#This Row],[Offense Rank]]+$N$1*Table_1__3[[#This Row],[Defense Rank]])/2</calculatedColumnFormula>
    </tableColumn>
    <tableColumn id="12" xr3:uid="{ED2DD485-F75D-47A6-A7A1-74A7A848D3E4}" uniqueName="12" name="Playoffs" queryTableFieldId="12"/>
    <tableColumn id="13" xr3:uid="{8A6AB3A9-62C7-4035-B335-046B9ECF8F67}" uniqueName="13" name="Divisional App" queryTableFieldId="13"/>
    <tableColumn id="14" xr3:uid="{ED1958C2-73F1-43F2-BC4E-71DED2A39870}" uniqueName="14" name="Championship App" queryTableFieldId="14"/>
    <tableColumn id="15" xr3:uid="{C9E4BE70-CCED-4EE5-8AEB-53D263467D75}" uniqueName="15" name="Superbowl App" queryTableFieldId="15"/>
    <tableColumn id="16" xr3:uid="{F072BD29-AAF9-4D6D-BCCE-B1D6110B6F93}" uniqueName="16" name="Superbowl win" queryTableFieldId="16"/>
  </tableColumns>
  <tableStyleInfo name="TableStyleMedium16"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B95239A-C1D5-4D2A-B31B-D478464A18BD}" name="Table_1__4" displayName="Table_1__4" ref="A177:P209" tableType="queryTable" totalsRowShown="0">
  <autoFilter ref="A177:P209" xr:uid="{270FF2CA-8F3E-45BF-8B3D-3C290D880A99}">
    <filterColumn colId="11">
      <filters>
        <filter val="Yes"/>
      </filters>
    </filterColumn>
  </autoFilter>
  <sortState xmlns:xlrd2="http://schemas.microsoft.com/office/spreadsheetml/2017/richdata2" ref="A178:P189">
    <sortCondition descending="1" ref="O177:O209"/>
  </sortState>
  <tableColumns count="16">
    <tableColumn id="8" xr3:uid="{73201354-120F-4BEC-A97C-4BCA7CE26A79}" uniqueName="8" name="Column2" queryTableFieldId="8" dataDxfId="148"/>
    <tableColumn id="7" xr3:uid="{D481CF91-9BAF-4932-B09F-A8805F863B25}" uniqueName="7" name="Column1" queryTableFieldId="7" dataDxfId="147"/>
    <tableColumn id="1" xr3:uid="{DE804B7C-D4B4-424C-BD88-67FD13C829DE}" uniqueName="1" name="W" queryTableFieldId="1"/>
    <tableColumn id="2" xr3:uid="{949B21A0-66E8-419A-959C-C309B2ED07A4}" uniqueName="2" name="L" queryTableFieldId="2"/>
    <tableColumn id="3" xr3:uid="{834A2E7C-9729-4867-BA76-EA7DA0866998}" uniqueName="3" name="T" queryTableFieldId="3"/>
    <tableColumn id="4" xr3:uid="{F287354D-0B5B-47C4-8DC5-D1DDA5E2C33A}" uniqueName="4" name="PF" queryTableFieldId="4"/>
    <tableColumn id="5" xr3:uid="{61651E76-5B15-4AAF-92E0-8E78CD67602B}" uniqueName="5" name="PA" queryTableFieldId="5"/>
    <tableColumn id="6" xr3:uid="{670BFF99-7422-4290-90F5-D907A679FBEC}" uniqueName="6" name="DIFF" queryTableFieldId="6"/>
    <tableColumn id="9" xr3:uid="{FA0A1F1F-6DAE-4366-AC27-B484B836DC37}" uniqueName="9" name="Offense Rank" queryTableFieldId="9" dataDxfId="146"/>
    <tableColumn id="10" xr3:uid="{AD087306-3256-4E47-A91B-D098D0D34FA8}" uniqueName="10" name="Defense Rank" queryTableFieldId="10" dataDxfId="145"/>
    <tableColumn id="11" xr3:uid="{2F21C780-F7A3-4D93-9E72-F9839D34A6C9}" uniqueName="11" name="Weighted Average" queryTableFieldId="11" dataDxfId="144">
      <calculatedColumnFormula>($L$1*Table_1__4[[#This Row],[Offense Rank]]+$N$1*Table_1__4[[#This Row],[Defense Rank]])/2</calculatedColumnFormula>
    </tableColumn>
    <tableColumn id="12" xr3:uid="{B9298E01-4037-4315-B800-32ADB19F8B78}" uniqueName="12" name="Playoffs" queryTableFieldId="12"/>
    <tableColumn id="13" xr3:uid="{B794E8BD-8D8A-4F22-8B49-41A677530ADC}" uniqueName="13" name="Divisional App" queryTableFieldId="13"/>
    <tableColumn id="14" xr3:uid="{1DB1F1AA-136F-4160-96E4-3189076EBB56}" uniqueName="14" name="Championship App" queryTableFieldId="14"/>
    <tableColumn id="15" xr3:uid="{11B852BE-2D52-4B24-847E-4531D3BE8610}" uniqueName="15" name="Superbowl App" queryTableFieldId="15"/>
    <tableColumn id="16" xr3:uid="{BA991DD9-5FC8-4AAF-B841-5DF6871DB679}" uniqueName="16" name="Superbowl win" queryTableFieldId="16"/>
  </tableColumns>
  <tableStyleInfo name="TableStyleMedium16"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9B68871-D2CA-4B71-B71D-553B6F6FC99E}" name="Table_1__5" displayName="Table_1__5" ref="A212:P244" tableType="queryTable" totalsRowShown="0">
  <autoFilter ref="A212:P244" xr:uid="{C32BFEFF-F6D0-4DB3-95F6-527FF754B612}">
    <filterColumn colId="11">
      <filters>
        <filter val="Yes"/>
      </filters>
    </filterColumn>
  </autoFilter>
  <sortState xmlns:xlrd2="http://schemas.microsoft.com/office/spreadsheetml/2017/richdata2" ref="A213:P224">
    <sortCondition descending="1" ref="M212:M244"/>
  </sortState>
  <tableColumns count="16">
    <tableColumn id="7" xr3:uid="{5D23C9BF-37FA-4AB5-8FF9-CF325507A6DB}" uniqueName="7" name="Column1" queryTableFieldId="12" dataDxfId="143"/>
    <tableColumn id="8" xr3:uid="{04281945-2500-4B9E-ABE1-EDBC05A2DA48}" uniqueName="8" name="Column2" queryTableFieldId="11" dataDxfId="142"/>
    <tableColumn id="1" xr3:uid="{AE49C6E5-0845-4753-A100-F17D01237CAB}" uniqueName="1" name="W" queryTableFieldId="1"/>
    <tableColumn id="2" xr3:uid="{3760FF31-8A9D-4F82-B1F6-77F3D08EEE81}" uniqueName="2" name="L" queryTableFieldId="2"/>
    <tableColumn id="3" xr3:uid="{DFFD501D-C64B-4A6A-A2F9-1A5D79355FC1}" uniqueName="3" name="T" queryTableFieldId="3"/>
    <tableColumn id="4" xr3:uid="{F9773747-EB89-4D25-B19C-9D1C1BDAE978}" uniqueName="4" name="PF" queryTableFieldId="4"/>
    <tableColumn id="5" xr3:uid="{84E25294-2E8E-4A38-B86D-66C270535FE1}" uniqueName="5" name="PA" queryTableFieldId="5"/>
    <tableColumn id="6" xr3:uid="{1B162196-99E4-45E2-BF69-5DF333740F65}" uniqueName="6" name="DIFF" queryTableFieldId="6"/>
    <tableColumn id="13" xr3:uid="{814A2791-7568-4ACD-97E2-3561BE97C3BA}" uniqueName="13" name="Offense Rank" queryTableFieldId="13" dataDxfId="141"/>
    <tableColumn id="14" xr3:uid="{59E48A51-3649-4208-9954-67E1D0A01DDE}" uniqueName="14" name="Defense Rank" queryTableFieldId="14" dataDxfId="140"/>
    <tableColumn id="15" xr3:uid="{49FD309B-5C5E-40D9-9386-642D67D90767}" uniqueName="15" name="Weighted Average" queryTableFieldId="15" dataDxfId="139">
      <calculatedColumnFormula>($L$1*Table_1__5[[#This Row],[Offense Rank]]+$N$1*Table_1__5[[#This Row],[Defense Rank]])/2</calculatedColumnFormula>
    </tableColumn>
    <tableColumn id="16" xr3:uid="{569ABC38-42EA-435C-9DED-529435070246}" uniqueName="16" name="Playoffs" queryTableFieldId="16"/>
    <tableColumn id="17" xr3:uid="{2F17400B-2F24-4BED-8DE2-5052D4FA31BB}" uniqueName="17" name="Divisional App" queryTableFieldId="17"/>
    <tableColumn id="18" xr3:uid="{7B000ED0-4CFD-44BB-A2BF-666AC493F6E6}" uniqueName="18" name="Championship App" queryTableFieldId="18"/>
    <tableColumn id="19" xr3:uid="{7A78EE5D-BBF5-42DB-A2A8-8ED9404B094F}" uniqueName="19" name="Superbowl App" queryTableFieldId="19"/>
    <tableColumn id="20" xr3:uid="{14394D42-73EC-4194-A989-4700BD7F9543}" uniqueName="20" name="Superbowl win" queryTableFieldId="20"/>
  </tableColumns>
  <tableStyleInfo name="TableStyleMedium16"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8724C90C-1C6E-49D4-81E0-3C57E7588096}" name="Table54" displayName="Table54" ref="A284:O296" totalsRowShown="0" headerRowDxfId="138" dataDxfId="136" headerRowBorderDxfId="137" tableBorderDxfId="135">
  <autoFilter ref="A284:O296" xr:uid="{44C9F1FB-51E1-4F22-BD9B-A49FBD7CF889}"/>
  <sortState xmlns:xlrd2="http://schemas.microsoft.com/office/spreadsheetml/2017/richdata2" ref="A285:O296">
    <sortCondition descending="1" ref="K284:K296"/>
  </sortState>
  <tableColumns count="15">
    <tableColumn id="1" xr3:uid="{843EC06F-2E85-469F-AB8E-D3950B571423}" name="Teams" dataDxfId="134"/>
    <tableColumn id="2" xr3:uid="{D133467E-73EE-401C-A9DD-195F0DBE73E6}" name="Column1" dataDxfId="133"/>
    <tableColumn id="3" xr3:uid="{66BE5ED1-B629-4062-9F6D-EDB2BB263DFF}" name="Wins" dataDxfId="132"/>
    <tableColumn id="4" xr3:uid="{7A9629A6-C76F-47C6-9C21-CF97B333F4DE}" name="Losses" dataDxfId="131"/>
    <tableColumn id="5" xr3:uid="{4365CEB7-18BD-44BB-B475-958EDC95B43F}" name="PF" dataDxfId="130"/>
    <tableColumn id="6" xr3:uid="{A7B0C034-E8A6-40B8-A173-48F7539D0901}" name="PA" dataDxfId="129"/>
    <tableColumn id="7" xr3:uid="{585D3366-CE4D-4AEF-BA4F-DB962E0C1CED}" name="DIFF" dataDxfId="128"/>
    <tableColumn id="8" xr3:uid="{3D7A6324-5E08-4872-B0B1-37A937B6FF77}" name="PFF Off"/>
    <tableColumn id="9" xr3:uid="{2983EEF7-A15A-4A5E-9F8A-1574733060F7}" name="PFF Def"/>
    <tableColumn id="10" xr3:uid="{8ECE6369-9A93-4F73-8D9F-7CF488D49DE7}" name="Weighted Average" dataDxfId="127">
      <calculatedColumnFormula>AVERAGE(H285,I285)</calculatedColumnFormula>
    </tableColumn>
    <tableColumn id="11" xr3:uid="{02D211A8-4EE1-477C-A9A2-D78424DD20CC}" name="Playoffs" dataDxfId="126"/>
    <tableColumn id="12" xr3:uid="{B73B5F79-024C-44DC-83B1-3901F6817925}" name="Divisional App" dataDxfId="125"/>
    <tableColumn id="13" xr3:uid="{A344D49E-F902-4342-AE2E-078756D3177B}" name="Championship App" dataDxfId="124"/>
    <tableColumn id="14" xr3:uid="{E6346323-E6BC-4697-99B5-3ACB9001F2B9}" name="Superbowl App" dataDxfId="123"/>
    <tableColumn id="15" xr3:uid="{1D36CC0E-C1F2-45C1-AA0A-14C4907A1772}" name="Superbowl win" dataDxfId="122"/>
  </tableColumns>
  <tableStyleInfo name="TableStyleLight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E1AE80CC-0A50-4E35-902B-C57E38349E27}" name="Table5456" displayName="Table5456" ref="A299:O311" totalsRowShown="0" headerRowDxfId="121" dataDxfId="119" headerRowBorderDxfId="120" tableBorderDxfId="118">
  <autoFilter ref="A299:O311" xr:uid="{F36CEF5A-5BBD-43B3-A73E-6CCA33087885}"/>
  <sortState xmlns:xlrd2="http://schemas.microsoft.com/office/spreadsheetml/2017/richdata2" ref="A300:O311">
    <sortCondition descending="1" ref="K299:K311"/>
  </sortState>
  <tableColumns count="15">
    <tableColumn id="1" xr3:uid="{D9B83900-B5AB-4E51-910C-D36C992626CD}" name="Teams" dataDxfId="117"/>
    <tableColumn id="2" xr3:uid="{F9946121-B8A2-4F8B-90AA-A26E50F4454E}" name="Column1" dataDxfId="116"/>
    <tableColumn id="3" xr3:uid="{71B1C6E1-1D2A-4B38-A1CD-611A35A801D1}" name="Wins" dataDxfId="115"/>
    <tableColumn id="4" xr3:uid="{EA5DF197-E1D9-4D8D-8EE4-C3B86CDDE308}" name="Losses" dataDxfId="114"/>
    <tableColumn id="5" xr3:uid="{9C2ED48D-D2FB-4655-B7DF-D9DD631E5207}" name="PF" dataDxfId="113"/>
    <tableColumn id="6" xr3:uid="{EA0A06FC-8239-4E0E-B940-B8C1420ABE69}" name="PA" dataDxfId="112"/>
    <tableColumn id="7" xr3:uid="{810D4793-68D9-4BC5-A2CB-712A5F5BFB32}" name="DIFF" dataDxfId="111"/>
    <tableColumn id="8" xr3:uid="{0BC464F8-CDC3-412A-9F3A-534E9256866D}" name="PFF Off"/>
    <tableColumn id="9" xr3:uid="{830A2889-EBD4-442E-9707-452966AA2498}" name="PFF Def"/>
    <tableColumn id="10" xr3:uid="{31116427-80A0-4231-965C-FFB1A7FDF38C}" name="Weighted Average" dataDxfId="110">
      <calculatedColumnFormula>AVERAGE(H300,I300)</calculatedColumnFormula>
    </tableColumn>
    <tableColumn id="11" xr3:uid="{D28543AB-1975-4656-B91E-967EC47A0A3D}" name="Playoffs" dataDxfId="109"/>
    <tableColumn id="12" xr3:uid="{2F027D1C-79C9-4204-ADEE-62EF74E66750}" name="Divisional App" dataDxfId="108"/>
    <tableColumn id="13" xr3:uid="{8C20F67C-866C-45CA-8585-1D2CD8F7530B}" name="Championship App" dataDxfId="107"/>
    <tableColumn id="14" xr3:uid="{3F4D6128-530C-4A08-82AA-35F221020112}" name="Superbowl App" dataDxfId="106"/>
    <tableColumn id="15" xr3:uid="{4FB69EAB-7928-4F4D-B52D-A999C90206B0}" name="Superbowl win" dataDxfId="105"/>
  </tableColumns>
  <tableStyleInfo name="TableStyleLight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766EF92-5565-415D-A211-6CF53FF5267F}" name="Table56" displayName="Table56" ref="A4:L16" totalsRowCount="1">
  <autoFilter ref="A4:L15" xr:uid="{D73B70D4-5E62-477C-93A3-D723560F8636}"/>
  <sortState xmlns:xlrd2="http://schemas.microsoft.com/office/spreadsheetml/2017/richdata2" ref="A5:H15">
    <sortCondition descending="1" ref="A4:A15"/>
  </sortState>
  <tableColumns count="12">
    <tableColumn id="1" xr3:uid="{089CAE54-B598-4B9C-9652-524607B93A8B}" name="Column1" totalsRowLabel="Average"/>
    <tableColumn id="2" xr3:uid="{884E916D-FE09-4973-B709-087FCE8C45CA}" name="Wins" totalsRowFunction="average" totalsRowDxfId="104"/>
    <tableColumn id="3" xr3:uid="{1B1356DC-81FA-435D-A079-39E6B9FECA4F}" name="Points" totalsRowFunction="average" totalsRowDxfId="103"/>
    <tableColumn id="4" xr3:uid="{C82C32AA-DD81-4C5F-92CD-9588DFA7DEC3}" name="Points Rank" totalsRowFunction="average" totalsRowDxfId="102"/>
    <tableColumn id="6" xr3:uid="{1D3185D0-CF9B-4C54-AF54-6CB8BD30D360}" name="PFF OFF Rank" totalsRowFunction="average" totalsRowDxfId="101"/>
    <tableColumn id="13" xr3:uid="{1777FA42-F6FE-4702-B3E3-33A15B29147A}" name="PFF OFF " totalsRowFunction="average" totalsRowDxfId="100"/>
    <tableColumn id="7" xr3:uid="{24ED330A-64D6-465C-AA61-D93BB1DF9EF0}" name="Highest Game Grade" totalsRowFunction="average" totalsRowDxfId="99"/>
    <tableColumn id="8" xr3:uid="{D9B05647-8617-41C3-85BB-50FD4D522890}" name="Tom Brady Grade" totalsRowFunction="average" totalsRowDxfId="98"/>
    <tableColumn id="12" xr3:uid="{12ED54DE-EE70-4096-B579-3A33C608E3AC}" name="Time in Pocket" totalsRowFunction="average" totalsRowDxfId="97"/>
    <tableColumn id="9" xr3:uid="{C0214D1A-AC41-4778-925A-CE34557F2315}" name="Allowed Pressure" totalsRowFunction="average" totalsRowDxfId="96"/>
    <tableColumn id="10" xr3:uid="{52EAEDD4-F443-4AE7-B346-B90F9096159A}" name="Pass Snaps" totalsRowFunction="average" totalsRowDxfId="95"/>
    <tableColumn id="11" xr3:uid="{362C64C0-CF35-494E-84C0-7F2624B55CF6}" name="Psr Rate" totalsRowFunction="average" dataDxfId="94" totalsRowDxfId="93">
      <calculatedColumnFormula>Table56[[#This Row],[Allowed Pressure]]/Table56[[#This Row],[Pass Snaps]]</calculatedColumnFormula>
    </tableColumn>
  </tableColumns>
  <tableStyleInfo name="TableStyleLight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56911EA-F80A-4EEE-B2D4-C8234DD5719B}" name="Table57" displayName="Table57" ref="A20:L24" totalsRowCount="1">
  <autoFilter ref="A20:L23" xr:uid="{A57E7B57-4C15-47E2-9F05-0D2E209DA7F5}"/>
  <sortState xmlns:xlrd2="http://schemas.microsoft.com/office/spreadsheetml/2017/richdata2" ref="A21:H23">
    <sortCondition descending="1" ref="E20:E23"/>
  </sortState>
  <tableColumns count="12">
    <tableColumn id="1" xr3:uid="{714F53A6-4BC0-4ACA-902F-60F0BA7B1DE8}" name="Column1" totalsRowLabel="Average"/>
    <tableColumn id="2" xr3:uid="{2EA2E4EB-AE72-43EE-B30F-4307751A8818}" name="Wins" totalsRowFunction="average" totalsRowDxfId="92"/>
    <tableColumn id="3" xr3:uid="{771A0B45-2EA1-45F8-9F61-3261E886C294}" name="Points" totalsRowFunction="average" totalsRowDxfId="91"/>
    <tableColumn id="4" xr3:uid="{1A20C9FE-2239-4B27-9800-24877F140259}" name="Points Rank" totalsRowFunction="average" totalsRowDxfId="90"/>
    <tableColumn id="5" xr3:uid="{2D7A30C4-A716-4A6A-B581-22A7DE14E751}" name="PFF OFF " totalsRowFunction="average" totalsRowDxfId="89"/>
    <tableColumn id="6" xr3:uid="{B90885FA-AE82-4E07-9F02-FA4B4E60B306}" name="PFF OFF Rank" totalsRowFunction="average" totalsRowDxfId="88"/>
    <tableColumn id="7" xr3:uid="{8503220A-F9C8-49FF-8300-E8810529F51E}" name="Highest Game Grade" totalsRowFunction="average" totalsRowDxfId="87"/>
    <tableColumn id="8" xr3:uid="{D7C70B42-76B5-477B-A298-67EE938966FA}" name="Tom Brady Grade" totalsRowFunction="average" totalsRowDxfId="86"/>
    <tableColumn id="12" xr3:uid="{0E291637-9057-41C8-B481-976F1647520E}" name="Time in Pocket" totalsRowFunction="average" totalsRowDxfId="85"/>
    <tableColumn id="9" xr3:uid="{C1F33ED7-08BC-4A0F-956A-BC9B87AF7C34}" name="Allowed Pressure" totalsRowFunction="average" totalsRowDxfId="84"/>
    <tableColumn id="10" xr3:uid="{82B38BC3-FA22-442F-B3A0-F57A3314E742}" name="Pass Snaps" totalsRowFunction="average" totalsRowDxfId="83"/>
    <tableColumn id="11" xr3:uid="{A560E8B8-FEB1-42EC-A02E-F662C1B4E42B}" name="Psr Rate" totalsRowFunction="average" dataDxfId="82" totalsRowDxfId="81">
      <calculatedColumnFormula>Table57[[#This Row],[Allowed Pressure]]/Table57[[#This Row],[Pass Snaps]]</calculatedColumnFormula>
    </tableColumn>
  </tableColumns>
  <tableStyleInfo name="TableStyleLight10"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A330A74-8336-41CE-BF51-4C8FD92C095C}" name="Table58" displayName="Table58" ref="A30:D45" totalsRowCount="1">
  <autoFilter ref="A30:D44" xr:uid="{DAE2A8D3-6533-4F4E-8381-14D189DE3C5E}"/>
  <tableColumns count="4">
    <tableColumn id="1" xr3:uid="{BD90116A-7C18-4C52-87EB-52A75E08B66A}" name="Year" totalsRowLabel="Average"/>
    <tableColumn id="2" xr3:uid="{C11E78BB-573C-47C0-B1F2-E738513575DD}" name="Allowed Psr" totalsRowFunction="average" totalsRowDxfId="80"/>
    <tableColumn id="3" xr3:uid="{0B3D8A53-A274-4494-8949-337ED82FEBE8}" name="Pass Snaps" totalsRowFunction="average" totalsRowDxfId="79"/>
    <tableColumn id="4" xr3:uid="{939660AC-F031-46CB-9B18-02F6849183CF}" name="Psr Rate" totalsRowFunction="average" totalsRowDxfId="78">
      <calculatedColumnFormula>B31/C31</calculatedColumnFormula>
    </tableColumn>
  </tableColumns>
  <tableStyleInfo name="TableStyleLight1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E2C3-4694-4693-9D8D-6D1538C874E6}" name="Table5661" displayName="Table5661" ref="F32:Q36" totalsRowCount="1">
  <autoFilter ref="F32:Q35" xr:uid="{13940939-12E1-43A5-9A3D-BDBDC296E32C}"/>
  <sortState xmlns:xlrd2="http://schemas.microsoft.com/office/spreadsheetml/2017/richdata2" ref="F33:M35">
    <sortCondition descending="1" ref="F4:F15"/>
  </sortState>
  <tableColumns count="12">
    <tableColumn id="1" xr3:uid="{B61F249E-573F-484B-8ECE-F5D1632A6F88}" name="Column1" totalsRowLabel="Average"/>
    <tableColumn id="2" xr3:uid="{7FB0126F-36C9-4ACA-81EB-716D66D934E5}" name="Wins" totalsRowFunction="average" totalsRowDxfId="77"/>
    <tableColumn id="3" xr3:uid="{E0FE5418-47A8-41BA-BA45-63E7886A0CF5}" name="Points" totalsRowFunction="average" totalsRowDxfId="76"/>
    <tableColumn id="4" xr3:uid="{DE40FA6C-FB79-483B-9988-1683953563DB}" name="Points Rank" totalsRowFunction="average" totalsRowDxfId="75"/>
    <tableColumn id="5" xr3:uid="{29A9A975-41C8-46DB-866D-643728BBC855}" name="PFF OFF " totalsRowFunction="average" totalsRowDxfId="74"/>
    <tableColumn id="6" xr3:uid="{A3ED6B30-4620-4321-BB90-A49266568A61}" name="PFF OFF Rank" totalsRowFunction="average" totalsRowDxfId="73"/>
    <tableColumn id="7" xr3:uid="{90000252-F214-4661-8DBF-6BAF8FBB21E0}" name="Highest Game Grade" totalsRowFunction="average" totalsRowDxfId="72"/>
    <tableColumn id="8" xr3:uid="{5D4455D3-5A8C-4525-8A54-09BF9450D5C7}" name="QB Grade" totalsRowFunction="average" totalsRowDxfId="71"/>
    <tableColumn id="12" xr3:uid="{E5F09FA8-D560-4179-A033-FDDF811AAF20}" name="Time in Pocket" totalsRowFunction="average" totalsRowDxfId="70"/>
    <tableColumn id="9" xr3:uid="{5C264DA8-B65A-4033-B8EC-4EBF2D36616C}" name="Allowed Pressure" totalsRowFunction="average" totalsRowDxfId="69"/>
    <tableColumn id="10" xr3:uid="{D4A47E2F-C64A-4D37-8DE0-7CD8B0D7F902}" name="Pass Snaps" totalsRowFunction="average" totalsRowDxfId="68"/>
    <tableColumn id="11" xr3:uid="{0046FECA-056A-4022-90FF-5D3345561271}" name="Psr Rate" totalsRowFunction="average" dataDxfId="67" totalsRowDxfId="66">
      <calculatedColumnFormula>Table5661[[#This Row],[Allowed Pressure]]/Table5661[[#This Row],[Pass Snaps]]</calculatedColumnFormula>
    </tableColumn>
  </tableColumns>
  <tableStyleInfo name="TableStyleLight9"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A5B3E6D-1693-480F-A343-D00F7FAFA186}" name="Table5662" displayName="Table5662" ref="A4:L18" totalsRowCount="1" dataDxfId="65">
  <autoFilter ref="A4:L17" xr:uid="{2B7C0E89-9582-41D8-B4F3-9EC4B53BC8BD}"/>
  <sortState xmlns:xlrd2="http://schemas.microsoft.com/office/spreadsheetml/2017/richdata2" ref="A5:H15">
    <sortCondition descending="1" ref="A4:A15"/>
  </sortState>
  <tableColumns count="12">
    <tableColumn id="1" xr3:uid="{7E7B6756-9B5C-47C4-AA4D-BC1228A7D437}" name="Column1" totalsRowLabel="Average" dataDxfId="64"/>
    <tableColumn id="2" xr3:uid="{1C40E73E-2E20-4365-8D95-B4CA41111CD1}" name="Wins" totalsRowFunction="average" dataDxfId="63" totalsRowDxfId="62"/>
    <tableColumn id="3" xr3:uid="{617756AE-D9A3-476A-AEC0-80224BF90326}" name="Points" totalsRowFunction="average" dataDxfId="61" totalsRowDxfId="60"/>
    <tableColumn id="4" xr3:uid="{D2174F1F-A5B8-4A49-81C6-1950EBF1022E}" name="Points Rank" totalsRowFunction="average" dataDxfId="59" totalsRowDxfId="58"/>
    <tableColumn id="13" xr3:uid="{79555D7A-3367-44B4-A8DF-8E3EA091AD78}" name="PFF OFF Rank" totalsRowFunction="average" dataDxfId="57" totalsRowDxfId="56"/>
    <tableColumn id="5" xr3:uid="{86E4B500-2A59-47FB-A045-DCAE84FB07EF}" name="PFF OFF " totalsRowFunction="average" dataDxfId="55" totalsRowDxfId="54"/>
    <tableColumn id="14" xr3:uid="{94FD3472-6591-4A63-A7CC-B088529EB4D8}" name="Arod Grade" totalsRowFunction="average" dataDxfId="53" totalsRowDxfId="52"/>
    <tableColumn id="7" xr3:uid="{BA0345DC-3501-4EA3-936A-88C24577CAEA}" name="Highest Game Grade" totalsRowFunction="average" dataDxfId="51" totalsRowDxfId="50"/>
    <tableColumn id="12" xr3:uid="{8E09FB11-7AB2-4779-B5AF-472412ED8EF3}" name="Time in Pocket" totalsRowFunction="average" dataDxfId="49" totalsRowDxfId="48"/>
    <tableColumn id="9" xr3:uid="{C6462E1E-53E4-41C4-B6C4-33EA4A13E880}" name="Allowed Pressure" totalsRowFunction="average" dataDxfId="47" totalsRowDxfId="46"/>
    <tableColumn id="10" xr3:uid="{9BAFC11E-5CE9-49BE-93C3-2415074EA160}" name="Pass Snaps" totalsRowFunction="average" dataDxfId="45" totalsRowDxfId="44"/>
    <tableColumn id="11" xr3:uid="{752FA67A-CB02-4528-8A03-CEC81D3BDFD4}" name="Psr Rate" totalsRowFunction="average" dataDxfId="43" totalsRowDxfId="42">
      <calculatedColumnFormula>Table5662[[#This Row],[Allowed Pressure]]/Table5662[[#This Row],[Pass Snaps]]</calculatedColumnFormula>
    </tableColumn>
  </tableColumns>
  <tableStyleInfo name="TableStyleLight9"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B88163EA-ED65-4CF8-9050-A8976D5E3ACA}" name="Table566260" displayName="Table566260" ref="A4:H18" totalsRowCount="1" dataDxfId="41">
  <autoFilter ref="A4:H17" xr:uid="{2B7C0E89-9582-41D8-B4F3-9EC4B53BC8BD}"/>
  <sortState xmlns:xlrd2="http://schemas.microsoft.com/office/spreadsheetml/2017/richdata2" ref="A5:H15">
    <sortCondition descending="1" ref="A4:A15"/>
  </sortState>
  <tableColumns count="8">
    <tableColumn id="1" xr3:uid="{D768C202-6EF2-414A-807F-B9020173EB2F}" name="Column1" totalsRowLabel="Average" dataDxfId="40"/>
    <tableColumn id="2" xr3:uid="{0BCB033F-282F-401D-AE4B-BB9DD7B4281F}" name="Wins" totalsRowFunction="average" dataDxfId="39" totalsRowDxfId="38"/>
    <tableColumn id="3" xr3:uid="{89A57B15-00DF-4DAB-A981-93DD5D009928}" name="Points" totalsRowFunction="average" dataDxfId="37" totalsRowDxfId="36"/>
    <tableColumn id="4" xr3:uid="{38A45374-200A-4E2F-87EF-54AC4651F1A6}" name="Points Rank" totalsRowFunction="average" dataDxfId="35" totalsRowDxfId="34"/>
    <tableColumn id="5" xr3:uid="{28ADE64A-AFDA-4CAB-A96B-B36B1A02E618}" name="PFF OFF " totalsRowFunction="average" dataDxfId="33" totalsRowDxfId="32"/>
    <tableColumn id="6" xr3:uid="{E0604C34-7577-48F7-AF66-1F007FB2B194}" name="PFF OFF Rank" totalsRowFunction="average" dataDxfId="31" totalsRowDxfId="30"/>
    <tableColumn id="14" xr3:uid="{05203D3A-DD9D-47F9-8223-3052E030D996}" name="QB Grade" totalsRowFunction="average" dataDxfId="29" totalsRowDxfId="28"/>
    <tableColumn id="7" xr3:uid="{DA1BFDFB-A401-45F9-A058-CB9747B422DC}" name="Highest Game Grade" totalsRowFunction="average" dataDxfId="27" totalsRowDxfId="26"/>
  </tableColumns>
  <tableStyleInfo name="TableStyleLight9"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E82FAF63-79F5-48BE-A132-600384A61AC6}" name="Table56626063" displayName="Table56626063" ref="A2:H10" totalsRowCount="1" dataDxfId="25">
  <autoFilter ref="A2:H9" xr:uid="{28A345F8-14A7-41A5-80A0-5176DC94E139}"/>
  <sortState xmlns:xlrd2="http://schemas.microsoft.com/office/spreadsheetml/2017/richdata2" ref="A3:H9">
    <sortCondition descending="1" ref="A4:A9"/>
  </sortState>
  <tableColumns count="8">
    <tableColumn id="1" xr3:uid="{42994952-3D0B-409F-956D-D96E683A95E2}" name="Column1" totalsRowLabel="Average" dataDxfId="24"/>
    <tableColumn id="2" xr3:uid="{8F267E8A-F596-4D9E-95E4-DC814A3DFF4D}" name="Wins" totalsRowFunction="average" dataDxfId="23" totalsRowDxfId="22"/>
    <tableColumn id="3" xr3:uid="{4F4D739A-4A2D-43B3-BD0D-9AFF13925651}" name="Points" totalsRowFunction="average" dataDxfId="21" totalsRowDxfId="20"/>
    <tableColumn id="4" xr3:uid="{169F4D41-5CD5-4CC7-B704-2A5B4ADB4A19}" name="Points Rank" totalsRowFunction="average" dataDxfId="19" totalsRowDxfId="18"/>
    <tableColumn id="5" xr3:uid="{73B73264-4F73-40C8-A515-6BCF616B3246}" name="PFF OFF " totalsRowFunction="average" dataDxfId="17" totalsRowDxfId="16"/>
    <tableColumn id="6" xr3:uid="{158DB1C3-0D6F-44AF-8BE8-BCB498B915BD}" name="PFF OFF Rank" totalsRowFunction="average" dataDxfId="15" totalsRowDxfId="14"/>
    <tableColumn id="14" xr3:uid="{30F99805-6F54-4142-92C1-304255651A79}" name="QB Grade" totalsRowFunction="average" dataDxfId="13" totalsRowDxfId="12"/>
    <tableColumn id="7" xr3:uid="{9DEFD174-1697-46DA-8599-2DA65E65A000}" name="Highest Game Grade" totalsRowFunction="average" dataDxfId="11" totalsRowDxfId="10"/>
  </tableColumns>
  <tableStyleInfo name="TableStyleLight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52347E3-FF0B-4272-9319-4D3B07B5357B}" name="Leaders_Table" displayName="Leaders_Table" ref="A2:G252" tableType="queryTable" totalsRowShown="0">
  <autoFilter ref="A2:G252" xr:uid="{BBEB5FF8-AD8B-4FBA-906E-03BE77ED13C7}"/>
  <sortState xmlns:xlrd2="http://schemas.microsoft.com/office/spreadsheetml/2017/richdata2" ref="A3:G252">
    <sortCondition descending="1" ref="G2:G252"/>
  </sortState>
  <tableColumns count="7">
    <tableColumn id="1" xr3:uid="{C121A740-2D4E-4515-99C4-B0BD33CC0B2E}" uniqueName="1" name="Rank" queryTableFieldId="1"/>
    <tableColumn id="2" xr3:uid="{0AA8426F-4485-4BFD-8CEB-9FD493B411C9}" uniqueName="2" name="Player" queryTableFieldId="2" dataDxfId="9"/>
    <tableColumn id="3" xr3:uid="{26FD6254-BB1C-4E01-BFA8-03F2999BA7B0}" uniqueName="3" name="Yds" queryTableFieldId="3"/>
    <tableColumn id="4" xr3:uid="{6D537A7D-7F65-4575-91AA-6A04A4B79EE3}" uniqueName="4" name="Years" queryTableFieldId="4" dataDxfId="8"/>
    <tableColumn id="6" xr3:uid="{D0CB7A23-5187-4978-ACF4-0298DAD1E108}" uniqueName="6" name="Years Played" queryTableFieldId="6" dataDxfId="7">
      <calculatedColumnFormula>(RIGHT(Leaders_Table[[#This Row],[Years]],4)-LEFT(Leaders_Table[[#This Row],[Years]],4))</calculatedColumnFormula>
    </tableColumn>
    <tableColumn id="7" xr3:uid="{F54C90F5-E408-4CBC-80C6-DD823FE23A3F}" uniqueName="7" name="Yds/Season" queryTableFieldId="7" dataDxfId="6">
      <calculatedColumnFormula>Leaders_Table[[#This Row],[Yds]]/Leaders_Table[[#This Row],[Years Played]]</calculatedColumnFormula>
    </tableColumn>
    <tableColumn id="8" xr3:uid="{12B97F08-801D-4EE2-AECB-58C71886C718}" uniqueName="8" name="Yds/Game" queryTableFieldId="8" dataDxfId="5">
      <calculatedColumnFormula>INDEX(Leaders_Table__2[],MATCH(Leaders_Table[[#This Row],[Player]],Leaders_Table__2[Player],0),2)</calculatedColumnFormula>
    </tableColumn>
  </tableColumns>
  <tableStyleInfo name="TableStyleMedium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BE990EF-36BC-4661-BC94-42ED5F8EB783}" name="Leaders_Table__2" displayName="Leaders_Table__2" ref="A255:B505" tableType="queryTable" totalsRowShown="0">
  <autoFilter ref="A255:B505" xr:uid="{F0EB15E5-4C97-4FFA-B252-516D19828615}"/>
  <sortState xmlns:xlrd2="http://schemas.microsoft.com/office/spreadsheetml/2017/richdata2" ref="A256:B505">
    <sortCondition ref="A255:A505"/>
  </sortState>
  <tableColumns count="2">
    <tableColumn id="2" xr3:uid="{FB30FD94-7793-464B-A4F3-6BA96E4B2AE5}" uniqueName="2" name="Player" queryTableFieldId="2" dataDxfId="4"/>
    <tableColumn id="3" xr3:uid="{34C8C4CE-873C-4576-B2EF-89690760C46A}" uniqueName="3" name="Y/G" queryTableFieldId="3"/>
  </tableColumns>
  <tableStyleInfo name="TableStyleMedium7"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FF71E0E-C1AF-4DDB-95CE-852BBD7C19CB}" name="Leaders_Table__4" displayName="Leaders_Table__4" ref="I2:N255" tableType="queryTable" totalsRowShown="0">
  <autoFilter ref="I2:N255" xr:uid="{B2E10864-EC4D-4083-BB7B-C539CCC0186E}"/>
  <sortState xmlns:xlrd2="http://schemas.microsoft.com/office/spreadsheetml/2017/richdata2" ref="I3:N255">
    <sortCondition descending="1" ref="N2:N255"/>
  </sortState>
  <tableColumns count="6">
    <tableColumn id="1" xr3:uid="{7B8BDE80-39FA-4D16-A9E0-73B2D79C2E50}" uniqueName="1" name="Rank" queryTableFieldId="1"/>
    <tableColumn id="2" xr3:uid="{933A7105-6116-41B9-8667-C6837F66EC00}" uniqueName="2" name="Player" queryTableFieldId="2" dataDxfId="3"/>
    <tableColumn id="3" xr3:uid="{651C4BE3-B00B-4EA4-970B-3BF741F7584A}" uniqueName="3" name="Sk" queryTableFieldId="3"/>
    <tableColumn id="4" xr3:uid="{4462D3B3-B376-478B-901A-65AAE2FC2512}" uniqueName="4" name="Years" queryTableFieldId="4" dataDxfId="2"/>
    <tableColumn id="5" xr3:uid="{5733D1F7-8985-4D52-973A-BCE5699111E2}" uniqueName="5" name="Years played" queryTableFieldId="5" dataDxfId="1"/>
    <tableColumn id="6" xr3:uid="{245513BE-F8E7-4D3B-95E0-909897933F51}" uniqueName="6" name="Sacks/Season" queryTableFieldId="6" dataDxfId="0">
      <calculatedColumnFormula>Leaders_Table__4[[#This Row],[Sk]]/Leaders_Table__4[[#This Row],[Years played]]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www.espn.com/nfl/team/_/name/phi/philadelphia-eagles" TargetMode="External"/><Relationship Id="rId21" Type="http://schemas.openxmlformats.org/officeDocument/2006/relationships/hyperlink" Target="http://www.espn.com/nfl/team/_/name/ne/new-england-patriots" TargetMode="External"/><Relationship Id="rId42" Type="http://schemas.openxmlformats.org/officeDocument/2006/relationships/hyperlink" Target="http://www.espn.com/nfl/team/_/name/den/denver-broncos" TargetMode="External"/><Relationship Id="rId47" Type="http://schemas.openxmlformats.org/officeDocument/2006/relationships/hyperlink" Target="http://www.espn.com/nfl/team/_/name/jax/jacksonville-jaguars" TargetMode="External"/><Relationship Id="rId63" Type="http://schemas.openxmlformats.org/officeDocument/2006/relationships/hyperlink" Target="http://www.espn.com/nfl/team/_/name/ten/tennessee-titans" TargetMode="External"/><Relationship Id="rId68" Type="http://schemas.openxmlformats.org/officeDocument/2006/relationships/table" Target="../tables/table3.xml"/><Relationship Id="rId7" Type="http://schemas.openxmlformats.org/officeDocument/2006/relationships/hyperlink" Target="http://www.espn.com/nfl/team/_/name/cin/cincinnati-bengals" TargetMode="External"/><Relationship Id="rId2" Type="http://schemas.openxmlformats.org/officeDocument/2006/relationships/hyperlink" Target="http://www.espn.com/nfl/team/_/name/atl/atlanta-falcons" TargetMode="External"/><Relationship Id="rId16" Type="http://schemas.openxmlformats.org/officeDocument/2006/relationships/hyperlink" Target="http://www.espn.com/nfl/team/_/name/kc/kansas-city-chiefs" TargetMode="External"/><Relationship Id="rId29" Type="http://schemas.openxmlformats.org/officeDocument/2006/relationships/hyperlink" Target="http://www.espn.com/nfl/team/_/name/sea/seattle-seahawks" TargetMode="External"/><Relationship Id="rId11" Type="http://schemas.openxmlformats.org/officeDocument/2006/relationships/hyperlink" Target="http://www.espn.com/nfl/team/_/name/det/detroit-lions" TargetMode="External"/><Relationship Id="rId24" Type="http://schemas.openxmlformats.org/officeDocument/2006/relationships/hyperlink" Target="http://www.espn.com/nfl/team/_/name/nyj/new-york-jets" TargetMode="External"/><Relationship Id="rId32" Type="http://schemas.openxmlformats.org/officeDocument/2006/relationships/hyperlink" Target="http://www.espn.com/nfl/team/_/name/wsh/washington-redskins" TargetMode="External"/><Relationship Id="rId37" Type="http://schemas.openxmlformats.org/officeDocument/2006/relationships/hyperlink" Target="http://www.espn.com/nfl/team/_/name/car/carolina-panthers" TargetMode="External"/><Relationship Id="rId40" Type="http://schemas.openxmlformats.org/officeDocument/2006/relationships/hyperlink" Target="http://www.espn.com/nfl/team/_/name/cle/cleveland-browns" TargetMode="External"/><Relationship Id="rId45" Type="http://schemas.openxmlformats.org/officeDocument/2006/relationships/hyperlink" Target="http://www.espn.com/nfl/team/_/name/hou/houston-texans" TargetMode="External"/><Relationship Id="rId53" Type="http://schemas.openxmlformats.org/officeDocument/2006/relationships/hyperlink" Target="http://www.espn.com/nfl/team/_/name/ne/new-england-patriots" TargetMode="External"/><Relationship Id="rId58" Type="http://schemas.openxmlformats.org/officeDocument/2006/relationships/hyperlink" Target="http://www.espn.com/nfl/team/_/name/phi/philadelphia-eagles" TargetMode="External"/><Relationship Id="rId66" Type="http://schemas.openxmlformats.org/officeDocument/2006/relationships/table" Target="../tables/table1.xml"/><Relationship Id="rId5" Type="http://schemas.openxmlformats.org/officeDocument/2006/relationships/hyperlink" Target="http://www.espn.com/nfl/team/_/name/car/carolina-panthers" TargetMode="External"/><Relationship Id="rId61" Type="http://schemas.openxmlformats.org/officeDocument/2006/relationships/hyperlink" Target="http://www.espn.com/nfl/team/_/name/sea/seattle-seahawks" TargetMode="External"/><Relationship Id="rId19" Type="http://schemas.openxmlformats.org/officeDocument/2006/relationships/hyperlink" Target="http://www.espn.com/nfl/team/_/name/mia/miami-dolphins" TargetMode="External"/><Relationship Id="rId14" Type="http://schemas.openxmlformats.org/officeDocument/2006/relationships/hyperlink" Target="http://www.espn.com/nfl/team/_/name/ind/indianapolis-colts" TargetMode="External"/><Relationship Id="rId22" Type="http://schemas.openxmlformats.org/officeDocument/2006/relationships/hyperlink" Target="http://www.espn.com/nfl/team/_/name/no/new-orleans-saints" TargetMode="External"/><Relationship Id="rId27" Type="http://schemas.openxmlformats.org/officeDocument/2006/relationships/hyperlink" Target="http://www.espn.com/nfl/team/_/name/pit/pittsburgh-steelers" TargetMode="External"/><Relationship Id="rId30" Type="http://schemas.openxmlformats.org/officeDocument/2006/relationships/hyperlink" Target="http://www.espn.com/nfl/team/_/name/tb/tampa-bay-buccaneers" TargetMode="External"/><Relationship Id="rId35" Type="http://schemas.openxmlformats.org/officeDocument/2006/relationships/hyperlink" Target="http://www.espn.com/nfl/team/_/name/bal/baltimore-ravens" TargetMode="External"/><Relationship Id="rId43" Type="http://schemas.openxmlformats.org/officeDocument/2006/relationships/hyperlink" Target="http://www.espn.com/nfl/team/_/name/det/detroit-lions" TargetMode="External"/><Relationship Id="rId48" Type="http://schemas.openxmlformats.org/officeDocument/2006/relationships/hyperlink" Target="http://www.espn.com/nfl/team/_/name/kc/kansas-city-chiefs" TargetMode="External"/><Relationship Id="rId56" Type="http://schemas.openxmlformats.org/officeDocument/2006/relationships/hyperlink" Target="http://www.espn.com/nfl/team/_/name/nyj/new-york-jets" TargetMode="External"/><Relationship Id="rId64" Type="http://schemas.openxmlformats.org/officeDocument/2006/relationships/hyperlink" Target="http://www.espn.com/nfl/team/_/name/wsh/washington-redskins" TargetMode="External"/><Relationship Id="rId69" Type="http://schemas.openxmlformats.org/officeDocument/2006/relationships/table" Target="../tables/table4.xml"/><Relationship Id="rId8" Type="http://schemas.openxmlformats.org/officeDocument/2006/relationships/hyperlink" Target="http://www.espn.com/nfl/team/_/name/cle/cleveland-browns" TargetMode="External"/><Relationship Id="rId51" Type="http://schemas.openxmlformats.org/officeDocument/2006/relationships/hyperlink" Target="http://www.espn.com/nfl/team/_/name/mia/miami-dolphins" TargetMode="External"/><Relationship Id="rId3" Type="http://schemas.openxmlformats.org/officeDocument/2006/relationships/hyperlink" Target="http://www.espn.com/nfl/team/_/name/bal/baltimore-ravens" TargetMode="External"/><Relationship Id="rId12" Type="http://schemas.openxmlformats.org/officeDocument/2006/relationships/hyperlink" Target="http://www.espn.com/nfl/team/_/name/gb/green-bay-packers" TargetMode="External"/><Relationship Id="rId17" Type="http://schemas.openxmlformats.org/officeDocument/2006/relationships/hyperlink" Target="http://www.espn.com/nfl/team/_/name/lar/los-angeles-rams" TargetMode="External"/><Relationship Id="rId25" Type="http://schemas.openxmlformats.org/officeDocument/2006/relationships/hyperlink" Target="http://www.espn.com/nfl/team/_/name/oak/oakland-raiders" TargetMode="External"/><Relationship Id="rId33" Type="http://schemas.openxmlformats.org/officeDocument/2006/relationships/hyperlink" Target="http://www.espn.com/nfl/team/_/name/ari/arizona-cardinals" TargetMode="External"/><Relationship Id="rId38" Type="http://schemas.openxmlformats.org/officeDocument/2006/relationships/hyperlink" Target="http://www.espn.com/nfl/team/_/name/chi/chicago-bears" TargetMode="External"/><Relationship Id="rId46" Type="http://schemas.openxmlformats.org/officeDocument/2006/relationships/hyperlink" Target="http://www.espn.com/nfl/team/_/name/ind/indianapolis-colts" TargetMode="External"/><Relationship Id="rId59" Type="http://schemas.openxmlformats.org/officeDocument/2006/relationships/hyperlink" Target="http://www.espn.com/nfl/team/_/name/pit/pittsburgh-steelers" TargetMode="External"/><Relationship Id="rId67" Type="http://schemas.openxmlformats.org/officeDocument/2006/relationships/table" Target="../tables/table2.xml"/><Relationship Id="rId20" Type="http://schemas.openxmlformats.org/officeDocument/2006/relationships/hyperlink" Target="http://www.espn.com/nfl/team/_/name/min/minnesota-vikings" TargetMode="External"/><Relationship Id="rId41" Type="http://schemas.openxmlformats.org/officeDocument/2006/relationships/hyperlink" Target="http://www.espn.com/nfl/team/_/name/dal/dallas-cowboys" TargetMode="External"/><Relationship Id="rId54" Type="http://schemas.openxmlformats.org/officeDocument/2006/relationships/hyperlink" Target="http://www.espn.com/nfl/team/_/name/no/new-orleans-saints" TargetMode="External"/><Relationship Id="rId62" Type="http://schemas.openxmlformats.org/officeDocument/2006/relationships/hyperlink" Target="http://www.espn.com/nfl/team/_/name/tb/tampa-bay-buccaneers" TargetMode="External"/><Relationship Id="rId70" Type="http://schemas.openxmlformats.org/officeDocument/2006/relationships/table" Target="../tables/table5.xml"/><Relationship Id="rId1" Type="http://schemas.openxmlformats.org/officeDocument/2006/relationships/hyperlink" Target="http://www.espn.com/nfl/team/_/name/ari/arizona-cardinals" TargetMode="External"/><Relationship Id="rId6" Type="http://schemas.openxmlformats.org/officeDocument/2006/relationships/hyperlink" Target="http://www.espn.com/nfl/team/_/name/chi/chicago-bears" TargetMode="External"/><Relationship Id="rId15" Type="http://schemas.openxmlformats.org/officeDocument/2006/relationships/hyperlink" Target="http://www.espn.com/nfl/team/_/name/jax/jacksonville-jaguars" TargetMode="External"/><Relationship Id="rId23" Type="http://schemas.openxmlformats.org/officeDocument/2006/relationships/hyperlink" Target="http://www.espn.com/nfl/team/_/name/nyg/new-york-giants" TargetMode="External"/><Relationship Id="rId28" Type="http://schemas.openxmlformats.org/officeDocument/2006/relationships/hyperlink" Target="http://www.espn.com/nfl/team/_/name/sf/san-francisco-49ers" TargetMode="External"/><Relationship Id="rId36" Type="http://schemas.openxmlformats.org/officeDocument/2006/relationships/hyperlink" Target="http://www.espn.com/nfl/team/_/name/buf/buffalo-bills" TargetMode="External"/><Relationship Id="rId49" Type="http://schemas.openxmlformats.org/officeDocument/2006/relationships/hyperlink" Target="http://www.espn.com/nfl/team/_/name/lar/los-angeles-rams" TargetMode="External"/><Relationship Id="rId57" Type="http://schemas.openxmlformats.org/officeDocument/2006/relationships/hyperlink" Target="http://www.espn.com/nfl/team/_/name/oak/oakland-raiders" TargetMode="External"/><Relationship Id="rId10" Type="http://schemas.openxmlformats.org/officeDocument/2006/relationships/hyperlink" Target="http://www.espn.com/nfl/team/_/name/den/denver-broncos" TargetMode="External"/><Relationship Id="rId31" Type="http://schemas.openxmlformats.org/officeDocument/2006/relationships/hyperlink" Target="http://www.espn.com/nfl/team/_/name/ten/tennessee-titans" TargetMode="External"/><Relationship Id="rId44" Type="http://schemas.openxmlformats.org/officeDocument/2006/relationships/hyperlink" Target="http://www.espn.com/nfl/team/_/name/gb/green-bay-packers" TargetMode="External"/><Relationship Id="rId52" Type="http://schemas.openxmlformats.org/officeDocument/2006/relationships/hyperlink" Target="http://www.espn.com/nfl/team/_/name/min/minnesota-vikings" TargetMode="External"/><Relationship Id="rId60" Type="http://schemas.openxmlformats.org/officeDocument/2006/relationships/hyperlink" Target="http://www.espn.com/nfl/team/_/name/sf/san-francisco-49ers" TargetMode="External"/><Relationship Id="rId65" Type="http://schemas.openxmlformats.org/officeDocument/2006/relationships/printerSettings" Target="../printerSettings/printerSettings1.bin"/><Relationship Id="rId4" Type="http://schemas.openxmlformats.org/officeDocument/2006/relationships/hyperlink" Target="http://www.espn.com/nfl/team/_/name/buf/buffalo-bills" TargetMode="External"/><Relationship Id="rId9" Type="http://schemas.openxmlformats.org/officeDocument/2006/relationships/hyperlink" Target="http://www.espn.com/nfl/team/_/name/dal/dallas-cowboys" TargetMode="External"/><Relationship Id="rId13" Type="http://schemas.openxmlformats.org/officeDocument/2006/relationships/hyperlink" Target="http://www.espn.com/nfl/team/_/name/hou/houston-texans" TargetMode="External"/><Relationship Id="rId18" Type="http://schemas.openxmlformats.org/officeDocument/2006/relationships/hyperlink" Target="http://www.espn.com/nfl/team/_/name/lac/los-angeles-chargers" TargetMode="External"/><Relationship Id="rId39" Type="http://schemas.openxmlformats.org/officeDocument/2006/relationships/hyperlink" Target="http://www.espn.com/nfl/team/_/name/cin/cincinnati-bengals" TargetMode="External"/><Relationship Id="rId34" Type="http://schemas.openxmlformats.org/officeDocument/2006/relationships/hyperlink" Target="http://www.espn.com/nfl/team/_/name/atl/atlanta-falcons" TargetMode="External"/><Relationship Id="rId50" Type="http://schemas.openxmlformats.org/officeDocument/2006/relationships/hyperlink" Target="http://www.espn.com/nfl/team/_/name/lac/los-angeles-chargers" TargetMode="External"/><Relationship Id="rId55" Type="http://schemas.openxmlformats.org/officeDocument/2006/relationships/hyperlink" Target="http://www.espn.com/nfl/team/_/name/nyg/new-york-giants"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5" Type="http://schemas.openxmlformats.org/officeDocument/2006/relationships/table" Target="../tables/table21.xml"/><Relationship Id="rId4"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 Type="http://schemas.openxmlformats.org/officeDocument/2006/relationships/table" Target="../tables/table23.xml"/><Relationship Id="rId16" Type="http://schemas.openxmlformats.org/officeDocument/2006/relationships/table" Target="../tables/table37.xml"/><Relationship Id="rId1" Type="http://schemas.openxmlformats.org/officeDocument/2006/relationships/table" Target="../tables/table22.xml"/><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46.xml"/><Relationship Id="rId13" Type="http://schemas.openxmlformats.org/officeDocument/2006/relationships/table" Target="../tables/table51.xml"/><Relationship Id="rId3" Type="http://schemas.openxmlformats.org/officeDocument/2006/relationships/table" Target="../tables/table41.xml"/><Relationship Id="rId7" Type="http://schemas.openxmlformats.org/officeDocument/2006/relationships/table" Target="../tables/table45.xml"/><Relationship Id="rId12" Type="http://schemas.openxmlformats.org/officeDocument/2006/relationships/table" Target="../tables/table50.xml"/><Relationship Id="rId17" Type="http://schemas.openxmlformats.org/officeDocument/2006/relationships/table" Target="../tables/table55.xml"/><Relationship Id="rId2" Type="http://schemas.openxmlformats.org/officeDocument/2006/relationships/table" Target="../tables/table40.xml"/><Relationship Id="rId16" Type="http://schemas.openxmlformats.org/officeDocument/2006/relationships/table" Target="../tables/table54.xml"/><Relationship Id="rId1" Type="http://schemas.openxmlformats.org/officeDocument/2006/relationships/table" Target="../tables/table39.xml"/><Relationship Id="rId6" Type="http://schemas.openxmlformats.org/officeDocument/2006/relationships/table" Target="../tables/table44.xml"/><Relationship Id="rId11" Type="http://schemas.openxmlformats.org/officeDocument/2006/relationships/table" Target="../tables/table49.xml"/><Relationship Id="rId5" Type="http://schemas.openxmlformats.org/officeDocument/2006/relationships/table" Target="../tables/table43.xml"/><Relationship Id="rId15" Type="http://schemas.openxmlformats.org/officeDocument/2006/relationships/table" Target="../tables/table53.xml"/><Relationship Id="rId10" Type="http://schemas.openxmlformats.org/officeDocument/2006/relationships/table" Target="../tables/table48.xml"/><Relationship Id="rId4" Type="http://schemas.openxmlformats.org/officeDocument/2006/relationships/table" Target="../tables/table42.xml"/><Relationship Id="rId9" Type="http://schemas.openxmlformats.org/officeDocument/2006/relationships/table" Target="../tables/table47.xml"/><Relationship Id="rId14" Type="http://schemas.openxmlformats.org/officeDocument/2006/relationships/table" Target="../tables/table5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table" Target="../tables/table5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64.xml"/><Relationship Id="rId3" Type="http://schemas.openxmlformats.org/officeDocument/2006/relationships/table" Target="../tables/table59.xml"/><Relationship Id="rId7" Type="http://schemas.openxmlformats.org/officeDocument/2006/relationships/table" Target="../tables/table63.xml"/><Relationship Id="rId2" Type="http://schemas.openxmlformats.org/officeDocument/2006/relationships/table" Target="../tables/table58.xml"/><Relationship Id="rId1" Type="http://schemas.openxmlformats.org/officeDocument/2006/relationships/drawing" Target="../drawings/drawing1.xml"/><Relationship Id="rId6" Type="http://schemas.openxmlformats.org/officeDocument/2006/relationships/table" Target="../tables/table62.xml"/><Relationship Id="rId11" Type="http://schemas.openxmlformats.org/officeDocument/2006/relationships/table" Target="../tables/table67.xml"/><Relationship Id="rId5" Type="http://schemas.openxmlformats.org/officeDocument/2006/relationships/table" Target="../tables/table61.xml"/><Relationship Id="rId10" Type="http://schemas.openxmlformats.org/officeDocument/2006/relationships/table" Target="../tables/table66.xml"/><Relationship Id="rId4" Type="http://schemas.openxmlformats.org/officeDocument/2006/relationships/table" Target="../tables/table60.xml"/><Relationship Id="rId9" Type="http://schemas.openxmlformats.org/officeDocument/2006/relationships/table" Target="../tables/table6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69.xml"/><Relationship Id="rId2" Type="http://schemas.openxmlformats.org/officeDocument/2006/relationships/table" Target="../tables/table68.xml"/><Relationship Id="rId1" Type="http://schemas.openxmlformats.org/officeDocument/2006/relationships/drawing" Target="../drawings/drawing2.xml"/><Relationship Id="rId5" Type="http://schemas.openxmlformats.org/officeDocument/2006/relationships/table" Target="../tables/table71.xml"/><Relationship Id="rId4" Type="http://schemas.openxmlformats.org/officeDocument/2006/relationships/table" Target="../tables/table7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72.xml"/><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7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7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7.xml"/><Relationship Id="rId2" Type="http://schemas.openxmlformats.org/officeDocument/2006/relationships/table" Target="../tables/table76.xml"/><Relationship Id="rId1"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B9D8A-2461-400C-80A4-430A60316C84}">
  <sheetPr codeName="Sheet1"/>
  <dimension ref="A1:AM87"/>
  <sheetViews>
    <sheetView topLeftCell="A64" workbookViewId="0">
      <selection activeCell="C17" sqref="C17"/>
    </sheetView>
  </sheetViews>
  <sheetFormatPr defaultRowHeight="15.75" x14ac:dyDescent="0.25"/>
  <cols>
    <col min="1" max="1" width="14.125" bestFit="1" customWidth="1"/>
    <col min="2" max="2" width="14.125" customWidth="1"/>
    <col min="3" max="34" width="10.375" customWidth="1"/>
  </cols>
  <sheetData>
    <row r="1" spans="1:39" x14ac:dyDescent="0.25">
      <c r="C1" s="132" t="s">
        <v>0</v>
      </c>
      <c r="D1" s="132"/>
      <c r="E1" s="132"/>
      <c r="F1" s="132"/>
      <c r="G1" s="132" t="s">
        <v>1</v>
      </c>
      <c r="H1" s="132"/>
      <c r="I1" s="132"/>
      <c r="J1" s="132"/>
      <c r="K1" s="132" t="s">
        <v>2</v>
      </c>
      <c r="L1" s="132"/>
      <c r="M1" s="132"/>
      <c r="N1" s="132"/>
      <c r="O1" s="132" t="s">
        <v>3</v>
      </c>
      <c r="P1" s="132"/>
      <c r="Q1" s="132"/>
      <c r="R1" s="132"/>
      <c r="S1" s="132" t="s">
        <v>4</v>
      </c>
      <c r="T1" s="132"/>
      <c r="U1" s="132"/>
      <c r="V1" s="132"/>
      <c r="W1" s="132" t="s">
        <v>5</v>
      </c>
      <c r="X1" s="132"/>
      <c r="Y1" s="132"/>
      <c r="Z1" s="132"/>
      <c r="AA1" s="132" t="s">
        <v>6</v>
      </c>
      <c r="AB1" s="132"/>
      <c r="AC1" s="132"/>
      <c r="AD1" s="132"/>
      <c r="AE1" s="132" t="s">
        <v>7</v>
      </c>
      <c r="AF1" s="132"/>
      <c r="AG1" s="132"/>
      <c r="AH1" s="132"/>
    </row>
    <row r="2" spans="1:39" x14ac:dyDescent="0.25">
      <c r="B2" t="s">
        <v>8</v>
      </c>
      <c r="C2" t="s">
        <v>9</v>
      </c>
      <c r="D2" t="s">
        <v>10</v>
      </c>
      <c r="E2" t="s">
        <v>11</v>
      </c>
      <c r="F2" t="s">
        <v>12</v>
      </c>
      <c r="G2" t="s">
        <v>13</v>
      </c>
      <c r="H2" t="s">
        <v>14</v>
      </c>
      <c r="I2" t="s">
        <v>15</v>
      </c>
      <c r="J2" t="s">
        <v>16</v>
      </c>
      <c r="K2" t="s">
        <v>17</v>
      </c>
      <c r="L2" t="s">
        <v>18</v>
      </c>
      <c r="M2" t="s">
        <v>19</v>
      </c>
      <c r="N2" t="s">
        <v>20</v>
      </c>
      <c r="O2" t="s">
        <v>21</v>
      </c>
      <c r="P2" t="s">
        <v>22</v>
      </c>
      <c r="Q2" t="s">
        <v>23</v>
      </c>
      <c r="R2" t="s">
        <v>24</v>
      </c>
      <c r="S2" t="s">
        <v>25</v>
      </c>
      <c r="T2" t="s">
        <v>26</v>
      </c>
      <c r="U2" t="s">
        <v>27</v>
      </c>
      <c r="V2" t="s">
        <v>28</v>
      </c>
      <c r="W2" t="s">
        <v>29</v>
      </c>
      <c r="X2" t="s">
        <v>30</v>
      </c>
      <c r="Y2" t="s">
        <v>31</v>
      </c>
      <c r="Z2" t="s">
        <v>32</v>
      </c>
      <c r="AA2" t="s">
        <v>33</v>
      </c>
      <c r="AB2" t="s">
        <v>34</v>
      </c>
      <c r="AC2" t="s">
        <v>35</v>
      </c>
      <c r="AD2" t="s">
        <v>36</v>
      </c>
      <c r="AE2" t="s">
        <v>37</v>
      </c>
      <c r="AF2" t="s">
        <v>38</v>
      </c>
      <c r="AG2" t="s">
        <v>39</v>
      </c>
      <c r="AH2" t="s">
        <v>40</v>
      </c>
      <c r="AL2" t="s">
        <v>9</v>
      </c>
      <c r="AM2">
        <v>1</v>
      </c>
    </row>
    <row r="3" spans="1:39" x14ac:dyDescent="0.25">
      <c r="A3" t="s">
        <v>41</v>
      </c>
      <c r="B3">
        <v>0.32</v>
      </c>
      <c r="C3">
        <v>0.81200000000000006</v>
      </c>
      <c r="D3">
        <v>0.6</v>
      </c>
      <c r="E3">
        <v>0.79300000000000004</v>
      </c>
      <c r="F3">
        <v>0.752</v>
      </c>
      <c r="G3">
        <v>0.88600000000000001</v>
      </c>
      <c r="H3">
        <v>0.57999999999999996</v>
      </c>
      <c r="I3">
        <v>0.629</v>
      </c>
      <c r="J3">
        <v>0.82899999999999996</v>
      </c>
      <c r="K3">
        <v>0.70299999999999996</v>
      </c>
      <c r="L3">
        <v>0.88800000000000001</v>
      </c>
      <c r="M3">
        <v>0.71099999999999997</v>
      </c>
      <c r="N3">
        <v>0.81</v>
      </c>
      <c r="O3">
        <v>0.70599999999999996</v>
      </c>
      <c r="P3">
        <v>0.71899999999999997</v>
      </c>
      <c r="Q3">
        <v>0.90300000000000002</v>
      </c>
      <c r="R3">
        <v>0.92700000000000005</v>
      </c>
      <c r="S3">
        <v>0.79200000000000004</v>
      </c>
      <c r="T3">
        <v>0.87</v>
      </c>
      <c r="U3">
        <v>0.56499999999999995</v>
      </c>
      <c r="V3">
        <v>0.76600000000000001</v>
      </c>
      <c r="W3">
        <v>0.63700000000000001</v>
      </c>
      <c r="X3" s="25">
        <v>0.66900000000000004</v>
      </c>
      <c r="Y3">
        <v>0.78500000000000003</v>
      </c>
      <c r="Z3">
        <v>0.73399999999999999</v>
      </c>
      <c r="AA3">
        <v>0.94</v>
      </c>
      <c r="AB3">
        <v>0.80600000000000005</v>
      </c>
      <c r="AC3">
        <v>0.7</v>
      </c>
      <c r="AD3">
        <v>0.68500000000000005</v>
      </c>
      <c r="AE3">
        <v>0.84299999999999997</v>
      </c>
      <c r="AF3">
        <v>0.86799999999999999</v>
      </c>
      <c r="AG3">
        <v>0.84599999999999997</v>
      </c>
      <c r="AH3" s="14">
        <f>1.6*0.482</f>
        <v>0.7712</v>
      </c>
      <c r="AI3" t="s">
        <v>42</v>
      </c>
      <c r="AL3" t="s">
        <v>10</v>
      </c>
      <c r="AM3">
        <v>2</v>
      </c>
    </row>
    <row r="4" spans="1:39" x14ac:dyDescent="0.25">
      <c r="A4" t="s">
        <v>43</v>
      </c>
      <c r="B4">
        <v>0.22</v>
      </c>
      <c r="C4" s="13">
        <f>0.793*1.1</f>
        <v>0.87230000000000008</v>
      </c>
      <c r="D4">
        <v>0.9</v>
      </c>
      <c r="E4">
        <v>0.7</v>
      </c>
      <c r="F4">
        <v>0.75800000000000001</v>
      </c>
      <c r="G4">
        <v>0.93100000000000005</v>
      </c>
      <c r="H4">
        <v>0.88800000000000001</v>
      </c>
      <c r="I4">
        <v>0.81499999999999995</v>
      </c>
      <c r="J4">
        <v>0.56899999999999995</v>
      </c>
      <c r="K4">
        <v>0.90200000000000002</v>
      </c>
      <c r="L4">
        <v>0.81499999999999995</v>
      </c>
      <c r="M4">
        <v>0.83799999999999997</v>
      </c>
      <c r="N4">
        <v>0.89900000000000002</v>
      </c>
      <c r="O4">
        <v>0.72599999999999998</v>
      </c>
      <c r="P4">
        <v>0.55000000000000004</v>
      </c>
      <c r="Q4">
        <v>0.91</v>
      </c>
      <c r="R4">
        <v>0.74199999999999999</v>
      </c>
      <c r="S4">
        <v>0.85199999999999998</v>
      </c>
      <c r="T4">
        <v>0.7</v>
      </c>
      <c r="U4">
        <v>0.95899999999999996</v>
      </c>
      <c r="V4">
        <v>0.66800000000000004</v>
      </c>
      <c r="W4">
        <v>0.68799999999999994</v>
      </c>
      <c r="X4">
        <v>0.80800000000000005</v>
      </c>
      <c r="Y4">
        <v>0.80600000000000005</v>
      </c>
      <c r="Z4">
        <v>0.89600000000000002</v>
      </c>
      <c r="AA4">
        <v>0.72599999999999998</v>
      </c>
      <c r="AB4">
        <v>0.74299999999999999</v>
      </c>
      <c r="AC4">
        <v>0.73299999999999998</v>
      </c>
      <c r="AD4">
        <v>0.67100000000000004</v>
      </c>
      <c r="AE4">
        <v>0.90900000000000003</v>
      </c>
      <c r="AF4">
        <v>0.375</v>
      </c>
      <c r="AG4">
        <v>0.77400000000000002</v>
      </c>
      <c r="AH4">
        <v>0.70699999999999996</v>
      </c>
      <c r="AI4" t="s">
        <v>44</v>
      </c>
      <c r="AL4" t="s">
        <v>11</v>
      </c>
      <c r="AM4">
        <v>3</v>
      </c>
    </row>
    <row r="5" spans="1:39" x14ac:dyDescent="0.25">
      <c r="A5" t="s">
        <v>45</v>
      </c>
      <c r="B5">
        <v>0.17</v>
      </c>
      <c r="C5" s="13">
        <f>0.642*1.15</f>
        <v>0.73829999999999996</v>
      </c>
      <c r="D5" s="14">
        <f>0.726/1.1</f>
        <v>0.65999999999999992</v>
      </c>
      <c r="E5">
        <v>0.69699999999999995</v>
      </c>
      <c r="F5">
        <v>0.749</v>
      </c>
      <c r="G5" s="18">
        <v>0.68600000000000005</v>
      </c>
      <c r="H5">
        <v>0.73899999999999999</v>
      </c>
      <c r="I5">
        <v>0.69199999999999995</v>
      </c>
      <c r="J5" s="18">
        <v>0.66700000000000004</v>
      </c>
      <c r="K5">
        <v>0.67400000000000004</v>
      </c>
      <c r="L5" s="13">
        <f>1.1*0.64</f>
        <v>0.70400000000000007</v>
      </c>
      <c r="M5">
        <v>0.77600000000000002</v>
      </c>
      <c r="N5">
        <v>0.78600000000000003</v>
      </c>
      <c r="O5">
        <v>0.76800000000000002</v>
      </c>
      <c r="P5">
        <v>0.53</v>
      </c>
      <c r="Q5" s="13">
        <f>1.1*0.691</f>
        <v>0.7601</v>
      </c>
      <c r="R5" s="15">
        <f>0.892/1.15</f>
        <v>0.77565217391304353</v>
      </c>
      <c r="S5">
        <v>0.68500000000000005</v>
      </c>
      <c r="T5" s="13">
        <f>1.1*0.719</f>
        <v>0.79090000000000005</v>
      </c>
      <c r="U5">
        <v>0.754</v>
      </c>
      <c r="V5" s="13">
        <f>1.05*0.61</f>
        <v>0.64049999999999996</v>
      </c>
      <c r="W5" s="14">
        <f>0.683/1.05</f>
        <v>0.65047619047619054</v>
      </c>
      <c r="X5">
        <v>0.70699999999999996</v>
      </c>
      <c r="Y5">
        <v>0.85299999999999998</v>
      </c>
      <c r="Z5">
        <v>0.72</v>
      </c>
      <c r="AA5">
        <v>0.77</v>
      </c>
      <c r="AB5">
        <v>0.68799999999999994</v>
      </c>
      <c r="AC5" s="18">
        <v>0.67</v>
      </c>
      <c r="AD5">
        <v>0.60899999999999999</v>
      </c>
      <c r="AE5" s="18">
        <v>0.83699999999999997</v>
      </c>
      <c r="AF5">
        <f>1.15*0.647</f>
        <v>0.74404999999999999</v>
      </c>
      <c r="AG5">
        <v>0.66300000000000003</v>
      </c>
      <c r="AH5">
        <v>0.67300000000000004</v>
      </c>
      <c r="AI5" t="s">
        <v>46</v>
      </c>
      <c r="AL5" t="s">
        <v>12</v>
      </c>
      <c r="AM5">
        <v>4</v>
      </c>
    </row>
    <row r="6" spans="1:39" x14ac:dyDescent="0.25">
      <c r="A6" t="s">
        <v>47</v>
      </c>
      <c r="B6">
        <v>0.17</v>
      </c>
      <c r="C6">
        <f>VLOOKUP(C2,'Points scored'!$B$3:$M$34,11,FALSE)</f>
        <v>-8.0884335400365208E-4</v>
      </c>
      <c r="D6">
        <f>VLOOKUP(D2,'Points scored'!$B$3:$M$34,11,FALSE)</f>
        <v>1</v>
      </c>
      <c r="E6">
        <f>VLOOKUP(E2,'Points scored'!$B$3:$M$34,11,FALSE)</f>
        <v>-0.69102183877055801</v>
      </c>
      <c r="F6">
        <f>VLOOKUP(F2,'Points scored'!$B$3:$M$34,11,FALSE)</f>
        <v>-0.27689404152062536</v>
      </c>
      <c r="G6">
        <f>VLOOKUP(G2,'Points scored'!$B$3:$M$34,11,FALSE)</f>
        <v>0.71528713939067157</v>
      </c>
      <c r="H6">
        <f>VLOOKUP(H2,'Points scored'!$B$3:$M$34,11,FALSE)</f>
        <v>-0.27689404152062536</v>
      </c>
      <c r="I6">
        <f>VLOOKUP(I2,'Points scored'!$B$3:$M$34,11,FALSE)</f>
        <v>-0.9671070369371797</v>
      </c>
      <c r="J6">
        <f>VLOOKUP(J2,'Points scored'!$B$3:$M$34,11,FALSE)</f>
        <v>-1.3553518468589916</v>
      </c>
      <c r="K6">
        <f>VLOOKUP(K2,'Points scored'!$B$3:$M$34,11,FALSE)</f>
        <v>5.095713130223805E-2</v>
      </c>
      <c r="L6">
        <f>VLOOKUP(L2,'Points scored'!$B$3:$M$34,11,FALSE)</f>
        <v>0.11135076840118649</v>
      </c>
      <c r="M6">
        <f>VLOOKUP(M2,'Points scored'!$B$3:$M$34,11,FALSE)</f>
        <v>-0.10434079266648674</v>
      </c>
      <c r="N6">
        <f>VLOOKUP(N2,'Points scored'!$B$3:$M$34,11,FALSE)</f>
        <v>-0.23375572930709068</v>
      </c>
      <c r="O6">
        <f>VLOOKUP(O2,'Points scored'!$B$3:$M$34,11,FALSE)</f>
        <v>-0.4063089781612293</v>
      </c>
      <c r="P6">
        <f>VLOOKUP(P2,'Points scored'!$B$3:$M$34,11,FALSE)</f>
        <v>-0.20787274197896985</v>
      </c>
      <c r="Q6">
        <f>VLOOKUP(Q2,'Points scored'!$B$3:$M$34,11,FALSE)</f>
        <v>2.5074143974117197E-2</v>
      </c>
      <c r="R6">
        <f>VLOOKUP(R2,'Points scored'!$B$3:$M$34,11,FALSE)</f>
        <v>1</v>
      </c>
      <c r="S6">
        <f>VLOOKUP(S2,'Points scored'!$B$3:$M$34,11,FALSE)</f>
        <v>-0.10434079266648674</v>
      </c>
      <c r="T6">
        <f>VLOOKUP(T2,'Points scored'!$B$3:$M$34,11,FALSE)</f>
        <v>-8.7085467781072942E-2</v>
      </c>
      <c r="U6">
        <f>VLOOKUP(U2,'Points scored'!$B$3:$M$34,11,FALSE)</f>
        <v>-0.49258560258829859</v>
      </c>
      <c r="V6">
        <f>VLOOKUP(V2,'Points scored'!$B$3:$M$34,11,FALSE)</f>
        <v>0.17174440550013495</v>
      </c>
      <c r="W6">
        <f>VLOOKUP(W2,'Points scored'!$B$3:$M$34,11,FALSE)</f>
        <v>-3.531949312483125E-2</v>
      </c>
      <c r="X6">
        <f>VLOOKUP(X2,'Points scored'!$B$3:$M$34,11,FALSE)</f>
        <v>-0.49258560258829859</v>
      </c>
      <c r="Y6">
        <f>VLOOKUP(Y2,'Points scored'!$B$3:$M$34,11,FALSE)</f>
        <v>0.45645726610946369</v>
      </c>
      <c r="Z6">
        <f>VLOOKUP(Z2,'Points scored'!$B$3:$M$34,11,FALSE)</f>
        <v>0.39606362901051523</v>
      </c>
      <c r="AA6">
        <f>VLOOKUP(AA2,'Points scored'!$B$3:$M$34,11,FALSE)</f>
        <v>-0.10434079266648674</v>
      </c>
      <c r="AB6">
        <f>VLOOKUP(AB2,'Points scored'!$B$3:$M$34,11,FALSE)</f>
        <v>-0.4063089781612293</v>
      </c>
      <c r="AC6">
        <f>VLOOKUP(AC2,'Points scored'!$B$3:$M$34,11,FALSE)</f>
        <v>0.13723375572930735</v>
      </c>
      <c r="AD6">
        <f>VLOOKUP(AD2,'Points scored'!$B$3:$M$34,11,FALSE)</f>
        <v>0.74117012671879245</v>
      </c>
      <c r="AE6">
        <f>VLOOKUP(AE2,'Points scored'!$B$3:$M$34,11,FALSE)</f>
        <v>0.60312752763548139</v>
      </c>
      <c r="AF6">
        <f>VLOOKUP(AF2,'Points scored'!$B$3:$M$34,11,FALSE)</f>
        <v>0.84470207603127556</v>
      </c>
      <c r="AG6">
        <f>VLOOKUP(AG2,'Points scored'!$B$3:$M$34,11,FALSE)</f>
        <v>0.30978700458344594</v>
      </c>
      <c r="AH6">
        <f>VLOOKUP(AH2,'Points scored'!$B$3:$M$34,11,FALSE)</f>
        <v>-0.32003235373416</v>
      </c>
      <c r="AI6" t="s">
        <v>48</v>
      </c>
      <c r="AL6" t="s">
        <v>13</v>
      </c>
      <c r="AM6">
        <v>5</v>
      </c>
    </row>
    <row r="7" spans="1:39" x14ac:dyDescent="0.25">
      <c r="A7" t="s">
        <v>49</v>
      </c>
      <c r="B7">
        <v>0.12</v>
      </c>
      <c r="C7">
        <f>VLOOKUP(C2,'Points scored'!$B$3:$M$34,12,FALSE)</f>
        <v>-3.2745591939546972E-2</v>
      </c>
      <c r="D7">
        <f>VLOOKUP(D2,'Points scored'!$B$3:$M$34,12,FALSE)</f>
        <v>-0.15096557514693568</v>
      </c>
      <c r="E7">
        <f>VLOOKUP(E2,'Points scored'!$B$3:$M$34,12,FALSE)</f>
        <v>-0.28530646515533192</v>
      </c>
      <c r="F7">
        <f>VLOOKUP(F2,'Points scored'!$B$3:$M$34,12,FALSE)</f>
        <v>1.0243492863139872E-2</v>
      </c>
      <c r="G7">
        <f>VLOOKUP(G2,'Points scored'!$B$3:$M$34,12,FALSE)</f>
        <v>0.82703610411418926</v>
      </c>
      <c r="H7">
        <f>VLOOKUP(H2,'Points scored'!$B$3:$M$34,12,FALSE)</f>
        <v>0.34340890008396263</v>
      </c>
      <c r="I7">
        <f>VLOOKUP(I2,'Points scored'!$B$3:$M$34,12,FALSE)</f>
        <v>-5.9613769941226233E-2</v>
      </c>
      <c r="J7">
        <f>VLOOKUP(J2,'Points scored'!$B$3:$M$34,12,FALSE)</f>
        <v>-1</v>
      </c>
      <c r="K7">
        <f>VLOOKUP(K2,'Points scored'!$B$3:$M$34,12,FALSE)</f>
        <v>0.35952980688497022</v>
      </c>
      <c r="L7">
        <f>VLOOKUP(L2,'Points scored'!$B$3:$M$34,12,FALSE)</f>
        <v>-0.17783375314861491</v>
      </c>
      <c r="M7">
        <f>VLOOKUP(M2,'Points scored'!$B$3:$M$34,12,FALSE)</f>
        <v>6.3979848866498379E-2</v>
      </c>
      <c r="N7">
        <f>VLOOKUP(N2,'Points scored'!$B$3:$M$34,12,FALSE)</f>
        <v>0.14458438287153616</v>
      </c>
      <c r="O7">
        <f>VLOOKUP(O2,'Points scored'!$B$3:$M$34,12,FALSE)</f>
        <v>-5.4240134340890304E-2</v>
      </c>
      <c r="P7">
        <f>VLOOKUP(P2,'Points scored'!$B$3:$M$34,12,FALSE)</f>
        <v>-0.17783375314861491</v>
      </c>
      <c r="Q7">
        <f>VLOOKUP(Q2,'Points scored'!$B$3:$M$34,12,FALSE)</f>
        <v>0.19832073887489465</v>
      </c>
      <c r="R7">
        <f>VLOOKUP(R2,'Points scored'!$B$3:$M$34,12,FALSE)</f>
        <v>-7.0361041141897895E-2</v>
      </c>
      <c r="S7">
        <f>VLOOKUP(S2,'Points scored'!$B$3:$M$34,12,FALSE)</f>
        <v>0.34340890008396263</v>
      </c>
      <c r="T7">
        <f>VLOOKUP(T2,'Points scored'!$B$3:$M$34,12,FALSE)</f>
        <v>0.26817800167926076</v>
      </c>
      <c r="U7">
        <f>VLOOKUP(U2,'Points scored'!$B$3:$M$34,12,FALSE)</f>
        <v>0.59059613769941188</v>
      </c>
      <c r="V7">
        <f>VLOOKUP(V2,'Points scored'!$B$3:$M$34,12,FALSE)</f>
        <v>-8.6481947942905493E-2</v>
      </c>
      <c r="W7">
        <f>VLOOKUP(W2,'Points scored'!$B$3:$M$34,12,FALSE)</f>
        <v>-0.10797649034424882</v>
      </c>
      <c r="X7">
        <f>VLOOKUP(X2,'Points scored'!$B$3:$M$34,12,FALSE)</f>
        <v>-0.39277917716204896</v>
      </c>
      <c r="Y7">
        <f>VLOOKUP(Y2,'Points scored'!$B$3:$M$34,12,FALSE)</f>
        <v>-0.21544920235096585</v>
      </c>
      <c r="Z7">
        <f>VLOOKUP(Z2,'Points scored'!$B$3:$M$34,12,FALSE)</f>
        <v>0.44013434089000797</v>
      </c>
      <c r="AA7">
        <f>VLOOKUP(AA2,'Points scored'!$B$3:$M$34,12,FALSE)</f>
        <v>-4.3492863140218642E-2</v>
      </c>
      <c r="AB7">
        <f>VLOOKUP(AB2,'Points scored'!$B$3:$M$34,12,FALSE)</f>
        <v>-0.140218303946264</v>
      </c>
      <c r="AC7">
        <f>VLOOKUP(AC2,'Points scored'!$B$3:$M$34,12,FALSE)</f>
        <v>0.1177162048698569</v>
      </c>
      <c r="AD7">
        <f>VLOOKUP(AD2,'Points scored'!$B$3:$M$34,12,FALSE)</f>
        <v>-0.37665827036104138</v>
      </c>
      <c r="AE7">
        <f>VLOOKUP(AE2,'Points scored'!$B$3:$M$34,12,FALSE)</f>
        <v>-0.20470193115029417</v>
      </c>
      <c r="AF7">
        <f>VLOOKUP(AF2,'Points scored'!$B$3:$M$34,12,FALSE)</f>
        <v>0.22518891687657391</v>
      </c>
      <c r="AG7">
        <f>VLOOKUP(AG2,'Points scored'!$B$3:$M$34,12,FALSE)</f>
        <v>-5.0377833753179155E-4</v>
      </c>
      <c r="AH7">
        <f>VLOOKUP(AH2,'Points scored'!$B$3:$M$34,12,FALSE)</f>
        <v>-0.35516372795969803</v>
      </c>
      <c r="AI7" t="s">
        <v>50</v>
      </c>
      <c r="AL7" t="s">
        <v>14</v>
      </c>
      <c r="AM7">
        <v>6</v>
      </c>
    </row>
    <row r="8" spans="1:39" x14ac:dyDescent="0.25">
      <c r="A8" t="s">
        <v>51</v>
      </c>
      <c r="B8">
        <v>0.1</v>
      </c>
      <c r="C8">
        <f>$B$8</f>
        <v>0.1</v>
      </c>
      <c r="D8">
        <f>$B$8</f>
        <v>0.1</v>
      </c>
      <c r="E8">
        <f>$B$8</f>
        <v>0.1</v>
      </c>
      <c r="F8">
        <f>$B$8</f>
        <v>0.1</v>
      </c>
      <c r="G8">
        <v>0.15</v>
      </c>
      <c r="H8">
        <f t="shared" ref="H8:N8" si="0">$B$8</f>
        <v>0.1</v>
      </c>
      <c r="I8">
        <f t="shared" si="0"/>
        <v>0.1</v>
      </c>
      <c r="J8">
        <f t="shared" si="0"/>
        <v>0.1</v>
      </c>
      <c r="K8">
        <f t="shared" si="0"/>
        <v>0.1</v>
      </c>
      <c r="L8">
        <f t="shared" si="0"/>
        <v>0.1</v>
      </c>
      <c r="M8">
        <f t="shared" si="0"/>
        <v>0.1</v>
      </c>
      <c r="N8">
        <f t="shared" si="0"/>
        <v>0.1</v>
      </c>
      <c r="O8">
        <v>0.15</v>
      </c>
      <c r="P8">
        <v>0.05</v>
      </c>
      <c r="Q8">
        <v>0.05</v>
      </c>
      <c r="R8">
        <v>0.15</v>
      </c>
      <c r="S8">
        <f>$B$8</f>
        <v>0.1</v>
      </c>
      <c r="T8">
        <v>0.15</v>
      </c>
      <c r="U8">
        <v>0.15</v>
      </c>
      <c r="V8">
        <f>$B$8</f>
        <v>0.1</v>
      </c>
      <c r="W8">
        <f>$B$8</f>
        <v>0.1</v>
      </c>
      <c r="X8">
        <f>$B$8</f>
        <v>0.1</v>
      </c>
      <c r="Y8">
        <f>$B$8</f>
        <v>0.1</v>
      </c>
      <c r="Z8">
        <f>$B$8</f>
        <v>0.1</v>
      </c>
      <c r="AA8">
        <v>0.15</v>
      </c>
      <c r="AB8">
        <f>$B$8</f>
        <v>0.1</v>
      </c>
      <c r="AC8">
        <f>$B$8</f>
        <v>0.1</v>
      </c>
      <c r="AD8">
        <f>$B$8</f>
        <v>0.1</v>
      </c>
      <c r="AE8">
        <f>$B$8</f>
        <v>0.1</v>
      </c>
      <c r="AF8">
        <f>$B$8</f>
        <v>0.1</v>
      </c>
      <c r="AG8">
        <v>0.15</v>
      </c>
      <c r="AH8">
        <f>$B$8</f>
        <v>0.1</v>
      </c>
      <c r="AL8" t="s">
        <v>15</v>
      </c>
      <c r="AM8">
        <v>7</v>
      </c>
    </row>
    <row r="9" spans="1:39" x14ac:dyDescent="0.25">
      <c r="A9" t="s">
        <v>52</v>
      </c>
      <c r="B9">
        <v>0.1</v>
      </c>
      <c r="C9">
        <f>$B$9</f>
        <v>0.1</v>
      </c>
      <c r="D9">
        <f>$B$9</f>
        <v>0.1</v>
      </c>
      <c r="E9">
        <f>$B$9</f>
        <v>0.1</v>
      </c>
      <c r="F9">
        <f>$B$9</f>
        <v>0.1</v>
      </c>
      <c r="G9">
        <v>0.2</v>
      </c>
      <c r="H9">
        <f t="shared" ref="H9:Q9" si="1">$B$9</f>
        <v>0.1</v>
      </c>
      <c r="I9">
        <f t="shared" si="1"/>
        <v>0.1</v>
      </c>
      <c r="J9">
        <f t="shared" si="1"/>
        <v>0.1</v>
      </c>
      <c r="K9">
        <f t="shared" si="1"/>
        <v>0.1</v>
      </c>
      <c r="L9">
        <f t="shared" si="1"/>
        <v>0.1</v>
      </c>
      <c r="M9">
        <f t="shared" si="1"/>
        <v>0.1</v>
      </c>
      <c r="N9">
        <f t="shared" si="1"/>
        <v>0.1</v>
      </c>
      <c r="O9">
        <f t="shared" si="1"/>
        <v>0.1</v>
      </c>
      <c r="P9">
        <f t="shared" si="1"/>
        <v>0.1</v>
      </c>
      <c r="Q9">
        <f t="shared" si="1"/>
        <v>0.1</v>
      </c>
      <c r="R9">
        <v>0.15</v>
      </c>
      <c r="S9">
        <f t="shared" ref="S9:X9" si="2">$B$9</f>
        <v>0.1</v>
      </c>
      <c r="T9">
        <f t="shared" si="2"/>
        <v>0.1</v>
      </c>
      <c r="U9">
        <f t="shared" si="2"/>
        <v>0.1</v>
      </c>
      <c r="V9">
        <f t="shared" si="2"/>
        <v>0.1</v>
      </c>
      <c r="W9">
        <f t="shared" si="2"/>
        <v>0.1</v>
      </c>
      <c r="X9">
        <f t="shared" si="2"/>
        <v>0.1</v>
      </c>
      <c r="Y9">
        <v>0.15</v>
      </c>
      <c r="Z9">
        <f>$B$9</f>
        <v>0.1</v>
      </c>
      <c r="AA9">
        <v>0.15</v>
      </c>
      <c r="AB9">
        <f t="shared" ref="AB9:AH9" si="3">$B$9</f>
        <v>0.1</v>
      </c>
      <c r="AC9">
        <f t="shared" si="3"/>
        <v>0.1</v>
      </c>
      <c r="AD9">
        <f t="shared" si="3"/>
        <v>0.1</v>
      </c>
      <c r="AE9">
        <f t="shared" si="3"/>
        <v>0.1</v>
      </c>
      <c r="AF9">
        <f t="shared" si="3"/>
        <v>0.1</v>
      </c>
      <c r="AG9">
        <f t="shared" si="3"/>
        <v>0.1</v>
      </c>
      <c r="AH9">
        <f t="shared" si="3"/>
        <v>0.1</v>
      </c>
      <c r="AL9" t="s">
        <v>16</v>
      </c>
      <c r="AM9">
        <v>8</v>
      </c>
    </row>
    <row r="10" spans="1:39" x14ac:dyDescent="0.25">
      <c r="A10" t="s">
        <v>53</v>
      </c>
      <c r="B10">
        <v>0</v>
      </c>
      <c r="C10">
        <f>$B$10</f>
        <v>0</v>
      </c>
      <c r="D10">
        <f>$B$10</f>
        <v>0</v>
      </c>
      <c r="E10">
        <f>$B$10</f>
        <v>0</v>
      </c>
      <c r="F10">
        <v>-0.05</v>
      </c>
      <c r="G10">
        <f t="shared" ref="G10:M10" si="4">$B$10</f>
        <v>0</v>
      </c>
      <c r="H10">
        <f t="shared" si="4"/>
        <v>0</v>
      </c>
      <c r="I10">
        <f t="shared" si="4"/>
        <v>0</v>
      </c>
      <c r="J10">
        <f t="shared" si="4"/>
        <v>0</v>
      </c>
      <c r="K10">
        <f t="shared" si="4"/>
        <v>0</v>
      </c>
      <c r="L10">
        <f t="shared" si="4"/>
        <v>0</v>
      </c>
      <c r="M10">
        <f t="shared" si="4"/>
        <v>0</v>
      </c>
      <c r="N10">
        <v>-0.05</v>
      </c>
      <c r="O10">
        <f>$B$10</f>
        <v>0</v>
      </c>
      <c r="P10">
        <f>$B$10</f>
        <v>0</v>
      </c>
      <c r="Q10">
        <v>-0.05</v>
      </c>
      <c r="R10">
        <v>-0.1</v>
      </c>
      <c r="S10">
        <f>$B$10</f>
        <v>0</v>
      </c>
      <c r="T10">
        <f>$B$10</f>
        <v>0</v>
      </c>
      <c r="U10">
        <v>-0.1</v>
      </c>
      <c r="V10">
        <f>$B$10</f>
        <v>0</v>
      </c>
      <c r="W10">
        <f>$B$10</f>
        <v>0</v>
      </c>
      <c r="X10">
        <f>$B$10</f>
        <v>0</v>
      </c>
      <c r="Y10">
        <f>$B$10</f>
        <v>0</v>
      </c>
      <c r="Z10">
        <v>-0.05</v>
      </c>
      <c r="AA10">
        <v>-0.05</v>
      </c>
      <c r="AB10">
        <f>$B$10</f>
        <v>0</v>
      </c>
      <c r="AC10">
        <f>$B$10</f>
        <v>0</v>
      </c>
      <c r="AD10">
        <f>$B$10</f>
        <v>0</v>
      </c>
      <c r="AE10">
        <v>-0.05</v>
      </c>
      <c r="AF10">
        <f>$B$10</f>
        <v>0</v>
      </c>
      <c r="AG10">
        <v>-0.05</v>
      </c>
      <c r="AH10">
        <f>$B$10</f>
        <v>0</v>
      </c>
      <c r="AL10" t="s">
        <v>17</v>
      </c>
      <c r="AM10">
        <v>9</v>
      </c>
    </row>
    <row r="11" spans="1:39" x14ac:dyDescent="0.25">
      <c r="A11" t="s">
        <v>54</v>
      </c>
      <c r="B11">
        <v>-7.4999999999999997E-2</v>
      </c>
      <c r="C11">
        <f t="shared" ref="C11:AH11" si="5">$B$11</f>
        <v>-7.4999999999999997E-2</v>
      </c>
      <c r="D11">
        <f t="shared" si="5"/>
        <v>-7.4999999999999997E-2</v>
      </c>
      <c r="E11">
        <f t="shared" si="5"/>
        <v>-7.4999999999999997E-2</v>
      </c>
      <c r="F11">
        <f t="shared" si="5"/>
        <v>-7.4999999999999997E-2</v>
      </c>
      <c r="G11">
        <f t="shared" si="5"/>
        <v>-7.4999999999999997E-2</v>
      </c>
      <c r="H11">
        <f t="shared" si="5"/>
        <v>-7.4999999999999997E-2</v>
      </c>
      <c r="I11">
        <f t="shared" si="5"/>
        <v>-7.4999999999999997E-2</v>
      </c>
      <c r="J11">
        <f t="shared" si="5"/>
        <v>-7.4999999999999997E-2</v>
      </c>
      <c r="K11">
        <f t="shared" si="5"/>
        <v>-7.4999999999999997E-2</v>
      </c>
      <c r="L11">
        <f t="shared" si="5"/>
        <v>-7.4999999999999997E-2</v>
      </c>
      <c r="M11">
        <f t="shared" si="5"/>
        <v>-7.4999999999999997E-2</v>
      </c>
      <c r="N11">
        <f t="shared" si="5"/>
        <v>-7.4999999999999997E-2</v>
      </c>
      <c r="O11">
        <f t="shared" si="5"/>
        <v>-7.4999999999999997E-2</v>
      </c>
      <c r="P11">
        <f t="shared" si="5"/>
        <v>-7.4999999999999997E-2</v>
      </c>
      <c r="Q11">
        <f t="shared" si="5"/>
        <v>-7.4999999999999997E-2</v>
      </c>
      <c r="R11">
        <f t="shared" si="5"/>
        <v>-7.4999999999999997E-2</v>
      </c>
      <c r="S11">
        <f t="shared" si="5"/>
        <v>-7.4999999999999997E-2</v>
      </c>
      <c r="T11">
        <f t="shared" si="5"/>
        <v>-7.4999999999999997E-2</v>
      </c>
      <c r="U11">
        <f t="shared" si="5"/>
        <v>-7.4999999999999997E-2</v>
      </c>
      <c r="V11">
        <f t="shared" si="5"/>
        <v>-7.4999999999999997E-2</v>
      </c>
      <c r="W11">
        <f t="shared" si="5"/>
        <v>-7.4999999999999997E-2</v>
      </c>
      <c r="X11">
        <f t="shared" si="5"/>
        <v>-7.4999999999999997E-2</v>
      </c>
      <c r="Y11">
        <f t="shared" si="5"/>
        <v>-7.4999999999999997E-2</v>
      </c>
      <c r="Z11">
        <f t="shared" si="5"/>
        <v>-7.4999999999999997E-2</v>
      </c>
      <c r="AA11">
        <f t="shared" si="5"/>
        <v>-7.4999999999999997E-2</v>
      </c>
      <c r="AB11">
        <f t="shared" si="5"/>
        <v>-7.4999999999999997E-2</v>
      </c>
      <c r="AC11">
        <f t="shared" si="5"/>
        <v>-7.4999999999999997E-2</v>
      </c>
      <c r="AD11">
        <f t="shared" si="5"/>
        <v>-7.4999999999999997E-2</v>
      </c>
      <c r="AE11">
        <f t="shared" si="5"/>
        <v>-7.4999999999999997E-2</v>
      </c>
      <c r="AF11">
        <f t="shared" si="5"/>
        <v>-7.4999999999999997E-2</v>
      </c>
      <c r="AG11">
        <f t="shared" si="5"/>
        <v>-7.4999999999999997E-2</v>
      </c>
      <c r="AH11">
        <f t="shared" si="5"/>
        <v>-7.4999999999999997E-2</v>
      </c>
      <c r="AL11" t="s">
        <v>18</v>
      </c>
      <c r="AM11">
        <v>10</v>
      </c>
    </row>
    <row r="12" spans="1:39" x14ac:dyDescent="0.25">
      <c r="B12" s="12" t="s">
        <v>55</v>
      </c>
      <c r="C12" s="19">
        <f t="shared" ref="C12:AH12" si="6">C3*$B$3+C4*$B$4+C5*$B$5+C6*$B$6+C7*$B$7+C10</f>
        <v>0.57319002559707377</v>
      </c>
      <c r="D12" s="19">
        <f>D3*$B$3+D4*$B$4+D5*$B$5+D6*$B$6+D7*$B$7+D10</f>
        <v>0.65408413098236773</v>
      </c>
      <c r="E12" s="19">
        <f t="shared" si="6"/>
        <v>0.3745395115903653</v>
      </c>
      <c r="F12" s="19">
        <f t="shared" si="6"/>
        <v>0.43888723208507041</v>
      </c>
      <c r="G12" s="19">
        <f t="shared" si="6"/>
        <v>0.82580314619011697</v>
      </c>
      <c r="H12" s="19">
        <f t="shared" si="6"/>
        <v>0.50072708095156915</v>
      </c>
      <c r="I12" s="19">
        <f t="shared" si="6"/>
        <v>0.32665815132773229</v>
      </c>
      <c r="J12" s="19">
        <f t="shared" si="6"/>
        <v>0.15344018603397147</v>
      </c>
      <c r="K12" s="19">
        <f t="shared" si="6"/>
        <v>0.58978628914757691</v>
      </c>
      <c r="L12" s="19">
        <f t="shared" si="6"/>
        <v>0.58072958025036792</v>
      </c>
      <c r="M12" s="19">
        <f t="shared" si="6"/>
        <v>0.53373964711067712</v>
      </c>
      <c r="N12" s="19">
        <f t="shared" si="6"/>
        <v>0.51821165196237884</v>
      </c>
      <c r="O12" s="19">
        <f t="shared" si="6"/>
        <v>0.44061865759168417</v>
      </c>
      <c r="P12" s="19">
        <f t="shared" si="6"/>
        <v>0.38450158348574137</v>
      </c>
      <c r="Q12" s="19">
        <f t="shared" si="6"/>
        <v>0.59643809314058727</v>
      </c>
      <c r="R12" s="19">
        <f t="shared" si="6"/>
        <v>0.65329754462818979</v>
      </c>
      <c r="S12" s="19">
        <f t="shared" si="6"/>
        <v>0.58080113325677274</v>
      </c>
      <c r="T12" s="19">
        <f t="shared" si="6"/>
        <v>0.58422983067872891</v>
      </c>
      <c r="U12" s="19">
        <f t="shared" si="6"/>
        <v>0.40709198408391867</v>
      </c>
      <c r="V12" s="19">
        <f t="shared" si="6"/>
        <v>0.51978371518187427</v>
      </c>
      <c r="W12" s="19">
        <f t="shared" si="6"/>
        <v>0.44681945970842124</v>
      </c>
      <c r="X12" s="19">
        <f t="shared" si="6"/>
        <v>0.38115694630054336</v>
      </c>
      <c r="Y12" s="19">
        <f t="shared" si="6"/>
        <v>0.62527383095649292</v>
      </c>
      <c r="Z12" s="19">
        <f t="shared" si="6"/>
        <v>0.6245469378385885</v>
      </c>
      <c r="AA12" s="19">
        <f t="shared" si="6"/>
        <v>0.51846292166987096</v>
      </c>
      <c r="AB12" s="19">
        <f t="shared" si="6"/>
        <v>0.45244127723903937</v>
      </c>
      <c r="AC12" s="19">
        <f t="shared" si="6"/>
        <v>0.53661568305836504</v>
      </c>
      <c r="AD12" s="19">
        <f t="shared" si="6"/>
        <v>0.55114992909886984</v>
      </c>
      <c r="AE12" s="19">
        <f t="shared" si="6"/>
        <v>0.63999744795999647</v>
      </c>
      <c r="AF12" s="19">
        <f t="shared" si="6"/>
        <v>0.6573705229505058</v>
      </c>
      <c r="AG12" s="19">
        <f t="shared" si="6"/>
        <v>0.55631333737868194</v>
      </c>
      <c r="AH12" s="19">
        <f t="shared" si="6"/>
        <v>0.41970885251002904</v>
      </c>
      <c r="AL12" t="s">
        <v>19</v>
      </c>
      <c r="AM12">
        <v>11</v>
      </c>
    </row>
    <row r="13" spans="1:39" x14ac:dyDescent="0.25">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L13" t="s">
        <v>20</v>
      </c>
      <c r="AM13">
        <v>12</v>
      </c>
    </row>
    <row r="14" spans="1:39" x14ac:dyDescent="0.25">
      <c r="A14">
        <v>21</v>
      </c>
      <c r="B14">
        <v>1</v>
      </c>
      <c r="AL14" t="s">
        <v>21</v>
      </c>
      <c r="AM14">
        <v>13</v>
      </c>
    </row>
    <row r="15" spans="1:39" x14ac:dyDescent="0.25">
      <c r="A15">
        <v>22</v>
      </c>
      <c r="B15">
        <v>2</v>
      </c>
      <c r="C15" t="str">
        <f>VLOOKUP(C$2,Schedule!$A$3:$R$34,$B15,FALSE)</f>
        <v>Titans</v>
      </c>
      <c r="D15" t="str">
        <f>VLOOKUP(D$2,Schedule!$A$3:$R$34,$B15,FALSE)</f>
        <v>Dolphins</v>
      </c>
      <c r="E15" t="str">
        <f>VLOOKUP(E$2,Schedule!$A$3:$R$34,$B15,FALSE)</f>
        <v>Seahawks</v>
      </c>
      <c r="F15" t="str">
        <f>VLOOKUP(F$2,Schedule!$A$3:$R$34,$B15,FALSE)</f>
        <v>Patriots</v>
      </c>
      <c r="G15" t="str">
        <f>VLOOKUP(G$2,Schedule!$A$3:$R$34,$B15,FALSE)</f>
        <v>Steelers</v>
      </c>
      <c r="H15" t="str">
        <f>VLOOKUP(H$2,Schedule!$A$3:$R$34,$B15,FALSE)</f>
        <v>Jets</v>
      </c>
      <c r="I15" t="str">
        <f>VLOOKUP(I$2,Schedule!$A$3:$R$34,$B15,FALSE)</f>
        <v>Bills</v>
      </c>
      <c r="J15" t="str">
        <f>VLOOKUP(J$2,Schedule!$A$3:$R$34,$B15,FALSE)</f>
        <v>Ravens</v>
      </c>
      <c r="K15" t="str">
        <f>VLOOKUP(K$2,Schedule!$A$3:$R$34,$B15,FALSE)</f>
        <v>Browns</v>
      </c>
      <c r="L15" t="str">
        <f>VLOOKUP(L$2,Schedule!$A$3:$R$34,$B15,FALSE)</f>
        <v>Chargers</v>
      </c>
      <c r="M15" t="str">
        <f>VLOOKUP(M$2,Schedule!$A$3:$R$34,$B15,FALSE)</f>
        <v>Chiefs</v>
      </c>
      <c r="N15" t="str">
        <f>VLOOKUP(N$2,Schedule!$A$3:$R$34,$B15,FALSE)</f>
        <v>Saints</v>
      </c>
      <c r="O15" t="str">
        <f>VLOOKUP(O$2,Schedule!$A$3:$R$34,$B15,FALSE)</f>
        <v>Raiders</v>
      </c>
      <c r="P15" t="str">
        <f>VLOOKUP(P$2,Schedule!$A$3:$R$34,$B15,FALSE)</f>
        <v>Broncos</v>
      </c>
      <c r="Q15" t="str">
        <f>VLOOKUP(Q$2,Schedule!$A$3:$R$34,$B15,FALSE)</f>
        <v>Colts</v>
      </c>
      <c r="R15" t="str">
        <f>VLOOKUP(R$2,Schedule!$A$3:$R$34,$B15,FALSE)</f>
        <v>Jaguars</v>
      </c>
      <c r="S15" t="str">
        <f>VLOOKUP(S$2,Schedule!$A$3:$R$34,$B15,FALSE)</f>
        <v>Falcons</v>
      </c>
      <c r="T15" t="str">
        <f>VLOOKUP(T$2,Schedule!$A$3:$R$34,$B15,FALSE)</f>
        <v>Bears</v>
      </c>
      <c r="U15" t="str">
        <f>VLOOKUP(U$2,Schedule!$A$3:$R$34,$B15,FALSE)</f>
        <v>Packers</v>
      </c>
      <c r="V15" t="str">
        <f>VLOOKUP(V$2,Schedule!$A$3:$R$34,$B15,FALSE)</f>
        <v>Cardinals</v>
      </c>
      <c r="W15" t="str">
        <f>VLOOKUP(W$2,Schedule!$A$3:$R$34,$B15,FALSE)</f>
        <v>Cowboys</v>
      </c>
      <c r="X15" t="str">
        <f>VLOOKUP(X$2,Schedule!$A$3:$R$34,$B15,FALSE)</f>
        <v>Eagles</v>
      </c>
      <c r="Y15" t="str">
        <f>VLOOKUP(Y$2,Schedule!$A$3:$R$34,$B15,FALSE)</f>
        <v>Redskins</v>
      </c>
      <c r="Z15" t="str">
        <f>VLOOKUP(Z$2,Schedule!$A$3:$R$34,$B15,FALSE)</f>
        <v>Giants</v>
      </c>
      <c r="AA15" t="str">
        <f>VLOOKUP(AA$2,Schedule!$A$3:$R$34,$B15,FALSE)</f>
        <v>Texans</v>
      </c>
      <c r="AB15" t="str">
        <f>VLOOKUP(AB$2,Schedule!$A$3:$R$34,$B15,FALSE)</f>
        <v>Vikings</v>
      </c>
      <c r="AC15" t="str">
        <f>VLOOKUP(AC$2,Schedule!$A$3:$R$34,$B15,FALSE)</f>
        <v>Rams</v>
      </c>
      <c r="AD15" t="str">
        <f>VLOOKUP(AD$2,Schedule!$A$3:$R$34,$B15,FALSE)</f>
        <v>49ers</v>
      </c>
      <c r="AE15" t="str">
        <f>VLOOKUP(AE$2,Schedule!$A$3:$R$34,$B15,FALSE)</f>
        <v>Panthers</v>
      </c>
      <c r="AF15" t="str">
        <f>VLOOKUP(AF$2,Schedule!$A$3:$R$34,$B15,FALSE)</f>
        <v>Buccaneers</v>
      </c>
      <c r="AG15" t="str">
        <f>VLOOKUP(AG$2,Schedule!$A$3:$R$34,$B15,FALSE)</f>
        <v>Bengals</v>
      </c>
      <c r="AH15" t="str">
        <f>VLOOKUP(AH$2,Schedule!$A$3:$R$34,$B15,FALSE)</f>
        <v>Lions</v>
      </c>
      <c r="AL15" t="s">
        <v>22</v>
      </c>
      <c r="AM15">
        <v>14</v>
      </c>
    </row>
    <row r="16" spans="1:39" x14ac:dyDescent="0.25">
      <c r="A16">
        <v>23</v>
      </c>
      <c r="B16">
        <v>3</v>
      </c>
      <c r="C16" t="str">
        <f>VLOOKUP(C$2,Schedule!$A$3:$R$34,$B16,FALSE)</f>
        <v>Jets</v>
      </c>
      <c r="D16" t="str">
        <f>VLOOKUP(D$2,Schedule!$A$3:$R$34,$B16,FALSE)</f>
        <v>Cardinals</v>
      </c>
      <c r="E16" t="str">
        <f>VLOOKUP(E$2,Schedule!$A$3:$R$34,$B16,FALSE)</f>
        <v>49ers</v>
      </c>
      <c r="F16" t="str">
        <f>VLOOKUP(F$2,Schedule!$A$3:$R$34,$B16,FALSE)</f>
        <v>Seahawks</v>
      </c>
      <c r="G16" t="str">
        <f>VLOOKUP(G$2,Schedule!$A$3:$R$34,$B16,FALSE)</f>
        <v>Dolphins</v>
      </c>
      <c r="H16" t="str">
        <f>VLOOKUP(H$2,Schedule!$A$3:$R$34,$B16,FALSE)</f>
        <v>Giants</v>
      </c>
      <c r="I16" t="str">
        <f>VLOOKUP(I$2,Schedule!$A$3:$R$34,$B16,FALSE)</f>
        <v>Browns</v>
      </c>
      <c r="J16" t="str">
        <f>VLOOKUP(J$2,Schedule!$A$3:$R$34,$B16,FALSE)</f>
        <v>Patriots</v>
      </c>
      <c r="K16" t="str">
        <f>VLOOKUP(K$2,Schedule!$A$3:$R$34,$B16,FALSE)</f>
        <v>Colts</v>
      </c>
      <c r="L16" t="str">
        <f>VLOOKUP(L$2,Schedule!$A$3:$R$34,$B16,FALSE)</f>
        <v>Titans</v>
      </c>
      <c r="M16" t="str">
        <f>VLOOKUP(M$2,Schedule!$A$3:$R$34,$B16,FALSE)</f>
        <v>Texans</v>
      </c>
      <c r="N16" t="str">
        <f>VLOOKUP(N$2,Schedule!$A$3:$R$34,$B16,FALSE)</f>
        <v>Jaguars</v>
      </c>
      <c r="O16" t="str">
        <f>VLOOKUP(O$2,Schedule!$A$3:$R$34,$B16,FALSE)</f>
        <v>Bears</v>
      </c>
      <c r="P16" t="str">
        <f>VLOOKUP(P$2,Schedule!$A$3:$R$34,$B16,FALSE)</f>
        <v>Chiefs</v>
      </c>
      <c r="Q16" t="str">
        <f>VLOOKUP(Q$2,Schedule!$A$3:$R$34,$B16,FALSE)</f>
        <v>Lions</v>
      </c>
      <c r="R16" t="str">
        <f>VLOOKUP(R$2,Schedule!$A$3:$R$34,$B16,FALSE)</f>
        <v>Raiders</v>
      </c>
      <c r="S16" t="str">
        <f>VLOOKUP(S$2,Schedule!$A$3:$R$34,$B16,FALSE)</f>
        <v>Packers</v>
      </c>
      <c r="T16" t="str">
        <f>VLOOKUP(T$2,Schedule!$A$3:$R$34,$B16,FALSE)</f>
        <v>Vikings</v>
      </c>
      <c r="U16" t="str">
        <f>VLOOKUP(U$2,Schedule!$A$3:$R$34,$B16,FALSE)</f>
        <v>Broncos</v>
      </c>
      <c r="V16" t="str">
        <f>VLOOKUP(V$2,Schedule!$A$3:$R$34,$B16,FALSE)</f>
        <v>Chargers</v>
      </c>
      <c r="W16" t="str">
        <f>VLOOKUP(W$2,Schedule!$A$3:$R$34,$B16,FALSE)</f>
        <v>Bills</v>
      </c>
      <c r="X16" t="str">
        <f>VLOOKUP(X$2,Schedule!$A$3:$R$34,$B16,FALSE)</f>
        <v>Cowboys</v>
      </c>
      <c r="Y16" t="str">
        <f>VLOOKUP(Y$2,Schedule!$A$3:$R$34,$B16,FALSE)</f>
        <v>Falcons</v>
      </c>
      <c r="Z16" t="str">
        <f>VLOOKUP(Z$2,Schedule!$A$3:$R$34,$B16,FALSE)</f>
        <v>Redskins</v>
      </c>
      <c r="AA16" t="str">
        <f>VLOOKUP(AA$2,Schedule!$A$3:$R$34,$B16,FALSE)</f>
        <v>Rams</v>
      </c>
      <c r="AB16" t="str">
        <f>VLOOKUP(AB$2,Schedule!$A$3:$R$34,$B16,FALSE)</f>
        <v>Eagles</v>
      </c>
      <c r="AC16" t="str">
        <f>VLOOKUP(AC$2,Schedule!$A$3:$R$34,$B16,FALSE)</f>
        <v>Buccaneers</v>
      </c>
      <c r="AD16" t="str">
        <f>VLOOKUP(AD$2,Schedule!$A$3:$R$34,$B16,FALSE)</f>
        <v>Panthers</v>
      </c>
      <c r="AE16" t="str">
        <f>VLOOKUP(AE$2,Schedule!$A$3:$R$34,$B16,FALSE)</f>
        <v>Saints</v>
      </c>
      <c r="AF16" t="str">
        <f>VLOOKUP(AF$2,Schedule!$A$3:$R$34,$B16,FALSE)</f>
        <v>Bengals</v>
      </c>
      <c r="AG16" t="str">
        <f>VLOOKUP(AG$2,Schedule!$A$3:$R$34,$B16,FALSE)</f>
        <v>Steelers</v>
      </c>
      <c r="AH16" t="str">
        <f>VLOOKUP(AH$2,Schedule!$A$3:$R$34,$B16,FALSE)</f>
        <v>Ravens</v>
      </c>
      <c r="AL16" t="s">
        <v>23</v>
      </c>
      <c r="AM16">
        <v>15</v>
      </c>
    </row>
    <row r="17" spans="1:39" x14ac:dyDescent="0.25">
      <c r="A17">
        <v>24</v>
      </c>
      <c r="B17">
        <v>4</v>
      </c>
      <c r="C17" t="str">
        <f>VLOOKUP(C$2,Schedule!$A$3:$R$34,$B17,FALSE)</f>
        <v>Rams</v>
      </c>
      <c r="D17" t="str">
        <f>VLOOKUP(D$2,Schedule!$A$3:$R$34,$B17,FALSE)</f>
        <v>Chiefs</v>
      </c>
      <c r="E17" t="str">
        <f>VLOOKUP(E$2,Schedule!$A$3:$R$34,$B17,FALSE)</f>
        <v>Bills</v>
      </c>
      <c r="F17" t="str">
        <f>VLOOKUP(F$2,Schedule!$A$3:$R$34,$B17,FALSE)</f>
        <v>49ers</v>
      </c>
      <c r="G17" t="str">
        <f>VLOOKUP(G$2,Schedule!$A$3:$R$34,$B17,FALSE)</f>
        <v>Jets</v>
      </c>
      <c r="H17" t="str">
        <f>VLOOKUP(H$2,Schedule!$A$3:$R$34,$B17,FALSE)</f>
        <v>Bengals</v>
      </c>
      <c r="I17" t="str">
        <f>VLOOKUP(I$2,Schedule!$A$3:$R$34,$B17,FALSE)</f>
        <v>Patriots</v>
      </c>
      <c r="J17" t="str">
        <f>VLOOKUP(J$2,Schedule!$A$3:$R$34,$B17,FALSE)</f>
        <v>Cowboys</v>
      </c>
      <c r="K17" t="str">
        <f>VLOOKUP(K$2,Schedule!$A$3:$R$34,$B17,FALSE)</f>
        <v>Jaguars</v>
      </c>
      <c r="L17" t="str">
        <f>VLOOKUP(L$2,Schedule!$A$3:$R$34,$B17,FALSE)</f>
        <v>Falcons</v>
      </c>
      <c r="M17" t="str">
        <f>VLOOKUP(M$2,Schedule!$A$3:$R$34,$B17,FALSE)</f>
        <v>Titans</v>
      </c>
      <c r="N17" t="str">
        <f>VLOOKUP(N$2,Schedule!$A$3:$R$34,$B17,FALSE)</f>
        <v>Chargers</v>
      </c>
      <c r="O17" t="str">
        <f>VLOOKUP(O$2,Schedule!$A$3:$R$34,$B17,FALSE)</f>
        <v>Packers</v>
      </c>
      <c r="P17" t="str">
        <f>VLOOKUP(P$2,Schedule!$A$3:$R$34,$B17,FALSE)</f>
        <v>Vikings</v>
      </c>
      <c r="Q17" t="str">
        <f>VLOOKUP(Q$2,Schedule!$A$3:$R$34,$B17,FALSE)</f>
        <v>Texans</v>
      </c>
      <c r="R17" t="str">
        <f>VLOOKUP(R$2,Schedule!$A$3:$R$34,$B17,FALSE)</f>
        <v>Ravens</v>
      </c>
      <c r="S17" t="str">
        <f>VLOOKUP(S$2,Schedule!$A$3:$R$34,$B17,FALSE)</f>
        <v>Raiders</v>
      </c>
      <c r="T17" t="str">
        <f>VLOOKUP(T$2,Schedule!$A$3:$R$34,$B17,FALSE)</f>
        <v>Broncos</v>
      </c>
      <c r="U17" t="str">
        <f>VLOOKUP(U$2,Schedule!$A$3:$R$34,$B17,FALSE)</f>
        <v>Redskins</v>
      </c>
      <c r="V17" t="str">
        <f>VLOOKUP(V$2,Schedule!$A$3:$R$34,$B17,FALSE)</f>
        <v>Eagles</v>
      </c>
      <c r="W17" t="str">
        <f>VLOOKUP(W$2,Schedule!$A$3:$R$34,$B17,FALSE)</f>
        <v>Buccaneers</v>
      </c>
      <c r="X17" t="str">
        <f>VLOOKUP(X$2,Schedule!$A$3:$R$34,$B17,FALSE)</f>
        <v>Bears</v>
      </c>
      <c r="Y17" t="str">
        <f>VLOOKUP(Y$2,Schedule!$A$3:$R$34,$B17,FALSE)</f>
        <v>Lions</v>
      </c>
      <c r="Z17" t="str">
        <f>VLOOKUP(Z$2,Schedule!$A$3:$R$34,$B17,FALSE)</f>
        <v>Dolphins</v>
      </c>
      <c r="AA17" t="str">
        <f>VLOOKUP(AA$2,Schedule!$A$3:$R$34,$B17,FALSE)</f>
        <v>Seahawks</v>
      </c>
      <c r="AB17" t="str">
        <f>VLOOKUP(AB$2,Schedule!$A$3:$R$34,$B17,FALSE)</f>
        <v>Colts</v>
      </c>
      <c r="AC17" t="str">
        <f>VLOOKUP(AC$2,Schedule!$A$3:$R$34,$B17,FALSE)</f>
        <v>Cardinals</v>
      </c>
      <c r="AD17" t="str">
        <f>VLOOKUP(AD$2,Schedule!$A$3:$R$34,$B17,FALSE)</f>
        <v>Giants</v>
      </c>
      <c r="AE17" t="str">
        <f>VLOOKUP(AE$2,Schedule!$A$3:$R$34,$B17,FALSE)</f>
        <v>Browns</v>
      </c>
      <c r="AF17" t="str">
        <f>VLOOKUP(AF$2,Schedule!$A$3:$R$34,$B17,FALSE)</f>
        <v>Steelers</v>
      </c>
      <c r="AG17" t="str">
        <f>VLOOKUP(AG$2,Schedule!$A$3:$R$34,$B17,FALSE)</f>
        <v>Saints</v>
      </c>
      <c r="AH17" t="str">
        <f>VLOOKUP(AH$2,Schedule!$A$3:$R$34,$B17,FALSE)</f>
        <v>Panthers</v>
      </c>
      <c r="AL17" t="s">
        <v>24</v>
      </c>
      <c r="AM17">
        <v>16</v>
      </c>
    </row>
    <row r="18" spans="1:39" x14ac:dyDescent="0.25">
      <c r="A18">
        <v>25</v>
      </c>
      <c r="B18">
        <v>5</v>
      </c>
      <c r="C18" t="str">
        <f>VLOOKUP(C$2,Schedule!$A$3:$R$34,$B18,FALSE)</f>
        <v>Ravens</v>
      </c>
      <c r="D18" t="str">
        <f>VLOOKUP(D$2,Schedule!$A$3:$R$34,$B18,FALSE)</f>
        <v>Browns</v>
      </c>
      <c r="E18" t="str">
        <f>VLOOKUP(E$2,Schedule!$A$3:$R$34,$B18,FALSE)</f>
        <v>Steelers</v>
      </c>
      <c r="F18" t="str">
        <f>VLOOKUP(F$2,Schedule!$A$3:$R$34,$B18,FALSE)</f>
        <v>Bengals</v>
      </c>
      <c r="G18" t="str">
        <f>VLOOKUP(G$2,Schedule!$A$3:$R$34,$B18,FALSE)</f>
        <v>Bills</v>
      </c>
      <c r="H18" t="str">
        <f>VLOOKUP(H$2,Schedule!$A$3:$R$34,$B18,FALSE)</f>
        <v>Patriots</v>
      </c>
      <c r="I18" t="str">
        <f>VLOOKUP(I$2,Schedule!$A$3:$R$34,$B18,FALSE)</f>
        <v>Bye</v>
      </c>
      <c r="J18" t="str">
        <f>VLOOKUP(J$2,Schedule!$A$3:$R$34,$B18,FALSE)</f>
        <v>Chargers</v>
      </c>
      <c r="K18" t="str">
        <f>VLOOKUP(K$2,Schedule!$A$3:$R$34,$B18,FALSE)</f>
        <v>Falcons</v>
      </c>
      <c r="L18" t="str">
        <f>VLOOKUP(L$2,Schedule!$A$3:$R$34,$B18,FALSE)</f>
        <v>Raiders</v>
      </c>
      <c r="M18" t="str">
        <f>VLOOKUP(M$2,Schedule!$A$3:$R$34,$B18,FALSE)</f>
        <v>Broncos</v>
      </c>
      <c r="N18" t="str">
        <f>VLOOKUP(N$2,Schedule!$A$3:$R$34,$B18,FALSE)</f>
        <v>Panthers</v>
      </c>
      <c r="O18" t="str">
        <f>VLOOKUP(O$2,Schedule!$A$3:$R$34,$B18,FALSE)</f>
        <v>Jaguars</v>
      </c>
      <c r="P18" t="str">
        <f>VLOOKUP(P$2,Schedule!$A$3:$R$34,$B18,FALSE)</f>
        <v>Colts</v>
      </c>
      <c r="Q18" t="str">
        <f>VLOOKUP(Q$2,Schedule!$A$3:$R$34,$B18,FALSE)</f>
        <v>Dolphins</v>
      </c>
      <c r="R18" t="str">
        <f>VLOOKUP(R$2,Schedule!$A$3:$R$34,$B18,FALSE)</f>
        <v>Lions</v>
      </c>
      <c r="S18" t="str">
        <f>VLOOKUP(S$2,Schedule!$A$3:$R$34,$B18,FALSE)</f>
        <v>Bears</v>
      </c>
      <c r="T18" t="str">
        <f>VLOOKUP(T$2,Schedule!$A$3:$R$34,$B18,FALSE)</f>
        <v>Eagles</v>
      </c>
      <c r="U18" t="str">
        <f>VLOOKUP(U$2,Schedule!$A$3:$R$34,$B18,FALSE)</f>
        <v>Vikings</v>
      </c>
      <c r="V18" t="str">
        <f>VLOOKUP(V$2,Schedule!$A$3:$R$34,$B18,FALSE)</f>
        <v>Chiefs</v>
      </c>
      <c r="W18" t="str">
        <f>VLOOKUP(W$2,Schedule!$A$3:$R$34,$B18,FALSE)</f>
        <v>Redskins</v>
      </c>
      <c r="X18" t="str">
        <f>VLOOKUP(X$2,Schedule!$A$3:$R$34,$B18,FALSE)</f>
        <v>Giants</v>
      </c>
      <c r="Y18" t="str">
        <f>VLOOKUP(Y$2,Schedule!$A$3:$R$34,$B18,FALSE)</f>
        <v>Packers</v>
      </c>
      <c r="Z18" t="str">
        <f>VLOOKUP(Z$2,Schedule!$A$3:$R$34,$B18,FALSE)</f>
        <v>Saints</v>
      </c>
      <c r="AA18" t="str">
        <f>VLOOKUP(AA$2,Schedule!$A$3:$R$34,$B18,FALSE)</f>
        <v>Cowboys</v>
      </c>
      <c r="AB18" t="str">
        <f>VLOOKUP(AB$2,Schedule!$A$3:$R$34,$B18,FALSE)</f>
        <v>Titans</v>
      </c>
      <c r="AC18" t="str">
        <f>VLOOKUP(AC$2,Schedule!$A$3:$R$34,$B18,FALSE)</f>
        <v>Texans</v>
      </c>
      <c r="AD18" t="str">
        <f>VLOOKUP(AD$2,Schedule!$A$3:$R$34,$B18,FALSE)</f>
        <v>Rams</v>
      </c>
      <c r="AE18" t="str">
        <f>VLOOKUP(AE$2,Schedule!$A$3:$R$34,$B18,FALSE)</f>
        <v>Buccaneers</v>
      </c>
      <c r="AF18" t="str">
        <f>VLOOKUP(AF$2,Schedule!$A$3:$R$34,$B18,FALSE)</f>
        <v>Bye</v>
      </c>
      <c r="AG18" t="str">
        <f>VLOOKUP(AG$2,Schedule!$A$3:$R$34,$B18,FALSE)</f>
        <v>Cardinals</v>
      </c>
      <c r="AH18" t="str">
        <f>VLOOKUP(AH$2,Schedule!$A$3:$R$34,$B18,FALSE)</f>
        <v>Seahawks</v>
      </c>
      <c r="AL18" t="s">
        <v>25</v>
      </c>
      <c r="AM18">
        <v>17</v>
      </c>
    </row>
    <row r="19" spans="1:39" x14ac:dyDescent="0.25">
      <c r="A19">
        <v>26</v>
      </c>
      <c r="B19">
        <v>6</v>
      </c>
      <c r="C19" t="str">
        <f>VLOOKUP(C$2,Schedule!$A$3:$R$34,$B19,FALSE)</f>
        <v>49ers</v>
      </c>
      <c r="D19" t="str">
        <f>VLOOKUP(D$2,Schedule!$A$3:$R$34,$B19,FALSE)</f>
        <v>Steelers</v>
      </c>
      <c r="E19" t="str">
        <f>VLOOKUP(E$2,Schedule!$A$3:$R$34,$B19,FALSE)</f>
        <v>Cardinals</v>
      </c>
      <c r="F19" t="str">
        <f>VLOOKUP(F$2,Schedule!$A$3:$R$34,$B19,FALSE)</f>
        <v>Ravens</v>
      </c>
      <c r="G19" t="str">
        <f>VLOOKUP(G$2,Schedule!$A$3:$R$34,$B19,FALSE)</f>
        <v>Redskins</v>
      </c>
      <c r="H19" t="str">
        <f>VLOOKUP(H$2,Schedule!$A$3:$R$34,$B19,FALSE)</f>
        <v>Titans</v>
      </c>
      <c r="I19" t="str">
        <f>VLOOKUP(I$2,Schedule!$A$3:$R$34,$B19,FALSE)</f>
        <v>Eagles</v>
      </c>
      <c r="J19" t="str">
        <f>VLOOKUP(J$2,Schedule!$A$3:$R$34,$B19,FALSE)</f>
        <v>Bye</v>
      </c>
      <c r="K19" t="str">
        <f>VLOOKUP(K$2,Schedule!$A$3:$R$34,$B19,FALSE)</f>
        <v>Bills</v>
      </c>
      <c r="L19" t="str">
        <f>VLOOKUP(L$2,Schedule!$A$3:$R$34,$B19,FALSE)</f>
        <v>Chiefs</v>
      </c>
      <c r="M19" t="str">
        <f>VLOOKUP(M$2,Schedule!$A$3:$R$34,$B19,FALSE)</f>
        <v>Panthers</v>
      </c>
      <c r="N19" t="str">
        <f>VLOOKUP(N$2,Schedule!$A$3:$R$34,$B19,FALSE)</f>
        <v>Falcons</v>
      </c>
      <c r="O19" t="str">
        <f>VLOOKUP(O$2,Schedule!$A$3:$R$34,$B19,FALSE)</f>
        <v>Chargers</v>
      </c>
      <c r="P19" t="str">
        <f>VLOOKUP(P$2,Schedule!$A$3:$R$34,$B19,FALSE)</f>
        <v>Bears</v>
      </c>
      <c r="Q19" t="str">
        <f>VLOOKUP(Q$2,Schedule!$A$3:$R$34,$B19,FALSE)</f>
        <v>Broncos</v>
      </c>
      <c r="R19" t="str">
        <f>VLOOKUP(R$2,Schedule!$A$3:$R$34,$B19,FALSE)</f>
        <v>Colts</v>
      </c>
      <c r="S19" t="str">
        <f>VLOOKUP(S$2,Schedule!$A$3:$R$34,$B19,FALSE)</f>
        <v>Giants</v>
      </c>
      <c r="T19" t="str">
        <f>VLOOKUP(T$2,Schedule!$A$3:$R$34,$B19,FALSE)</f>
        <v>Cowboys</v>
      </c>
      <c r="U19" t="str">
        <f>VLOOKUP(U$2,Schedule!$A$3:$R$34,$B19,FALSE)</f>
        <v>Raiders</v>
      </c>
      <c r="V19" t="str">
        <f>VLOOKUP(V$2,Schedule!$A$3:$R$34,$B19,FALSE)</f>
        <v>Bye</v>
      </c>
      <c r="W19" t="str">
        <f>VLOOKUP(W$2,Schedule!$A$3:$R$34,$B19,FALSE)</f>
        <v>Vikings</v>
      </c>
      <c r="X19" t="str">
        <f>VLOOKUP(X$2,Schedule!$A$3:$R$34,$B19,FALSE)</f>
        <v>Patriots</v>
      </c>
      <c r="Y19" t="str">
        <f>VLOOKUP(Y$2,Schedule!$A$3:$R$34,$B19,FALSE)</f>
        <v>Jets</v>
      </c>
      <c r="Z19" t="str">
        <f>VLOOKUP(Z$2,Schedule!$A$3:$R$34,$B19,FALSE)</f>
        <v>Packers</v>
      </c>
      <c r="AA19" t="str">
        <f>VLOOKUP(AA$2,Schedule!$A$3:$R$34,$B19,FALSE)</f>
        <v>Buccaneers</v>
      </c>
      <c r="AB19" t="str">
        <f>VLOOKUP(AB$2,Schedule!$A$3:$R$34,$B19,FALSE)</f>
        <v>Texans</v>
      </c>
      <c r="AC19" t="str">
        <f>VLOOKUP(AC$2,Schedule!$A$3:$R$34,$B19,FALSE)</f>
        <v>Jaguars</v>
      </c>
      <c r="AD19" t="str">
        <f>VLOOKUP(AD$2,Schedule!$A$3:$R$34,$B19,FALSE)</f>
        <v>Saints</v>
      </c>
      <c r="AE19" t="str">
        <f>VLOOKUP(AE$2,Schedule!$A$3:$R$34,$B19,FALSE)</f>
        <v>Seahawks</v>
      </c>
      <c r="AF19" t="str">
        <f>VLOOKUP(AF$2,Schedule!$A$3:$R$34,$B19,FALSE)</f>
        <v>Browns</v>
      </c>
      <c r="AG19" t="str">
        <f>VLOOKUP(AG$2,Schedule!$A$3:$R$34,$B19,FALSE)</f>
        <v>Rams</v>
      </c>
      <c r="AH19" t="str">
        <f>VLOOKUP(AH$2,Schedule!$A$3:$R$34,$B19,FALSE)</f>
        <v>Bengals</v>
      </c>
      <c r="AL19" t="s">
        <v>26</v>
      </c>
      <c r="AM19">
        <v>18</v>
      </c>
    </row>
    <row r="20" spans="1:39" x14ac:dyDescent="0.25">
      <c r="A20">
        <v>27</v>
      </c>
      <c r="B20">
        <v>7</v>
      </c>
      <c r="C20" t="str">
        <f>VLOOKUP(C$2,Schedule!$A$3:$R$34,$B20,FALSE)</f>
        <v>Seahawks</v>
      </c>
      <c r="D20" t="str">
        <f>VLOOKUP(D$2,Schedule!$A$3:$R$34,$B20,FALSE)</f>
        <v>Bengals</v>
      </c>
      <c r="E20" t="str">
        <f>VLOOKUP(E$2,Schedule!$A$3:$R$34,$B20,FALSE)</f>
        <v>Ravens</v>
      </c>
      <c r="F20" t="str">
        <f>VLOOKUP(F$2,Schedule!$A$3:$R$34,$B20,FALSE)</f>
        <v>Chargers</v>
      </c>
      <c r="G20" t="str">
        <f>VLOOKUP(G$2,Schedule!$A$3:$R$34,$B20,FALSE)</f>
        <v>Giants</v>
      </c>
      <c r="H20" t="str">
        <f>VLOOKUP(H$2,Schedule!$A$3:$R$34,$B20,FALSE)</f>
        <v>Bye</v>
      </c>
      <c r="I20" t="str">
        <f>VLOOKUP(I$2,Schedule!$A$3:$R$34,$B20,FALSE)</f>
        <v>Cowboys</v>
      </c>
      <c r="J20" t="str">
        <f>VLOOKUP(J$2,Schedule!$A$3:$R$34,$B20,FALSE)</f>
        <v>Redskins</v>
      </c>
      <c r="K20" t="str">
        <f>VLOOKUP(K$2,Schedule!$A$3:$R$34,$B20,FALSE)</f>
        <v>Broncos</v>
      </c>
      <c r="L20" t="str">
        <f>VLOOKUP(L$2,Schedule!$A$3:$R$34,$B20,FALSE)</f>
        <v>Bye</v>
      </c>
      <c r="M20" t="str">
        <f>VLOOKUP(M$2,Schedule!$A$3:$R$34,$B20,FALSE)</f>
        <v>Saints</v>
      </c>
      <c r="N20" t="str">
        <f>VLOOKUP(N$2,Schedule!$A$3:$R$34,$B20,FALSE)</f>
        <v>Chiefs</v>
      </c>
      <c r="O20" t="str">
        <f>VLOOKUP(O$2,Schedule!$A$3:$R$34,$B20,FALSE)</f>
        <v>Titans</v>
      </c>
      <c r="P20" t="str">
        <f>VLOOKUP(P$2,Schedule!$A$3:$R$34,$B20,FALSE)</f>
        <v>Bye</v>
      </c>
      <c r="Q20" t="str">
        <f>VLOOKUP(Q$2,Schedule!$A$3:$R$34,$B20,FALSE)</f>
        <v>Steelers</v>
      </c>
      <c r="R20" t="str">
        <f>VLOOKUP(R$2,Schedule!$A$3:$R$34,$B20,FALSE)</f>
        <v>Texans</v>
      </c>
      <c r="S20" t="str">
        <f>VLOOKUP(S$2,Schedule!$A$3:$R$34,$B20,FALSE)</f>
        <v>Eagles</v>
      </c>
      <c r="T20" t="str">
        <f>VLOOKUP(T$2,Schedule!$A$3:$R$34,$B20,FALSE)</f>
        <v>Lions</v>
      </c>
      <c r="U20" t="str">
        <f>VLOOKUP(U$2,Schedule!$A$3:$R$34,$B20,FALSE)</f>
        <v>Bye</v>
      </c>
      <c r="V20" t="str">
        <f>VLOOKUP(V$2,Schedule!$A$3:$R$34,$B20,FALSE)</f>
        <v>Packers</v>
      </c>
      <c r="W20" t="str">
        <f>VLOOKUP(W$2,Schedule!$A$3:$R$34,$B20,FALSE)</f>
        <v>Patriots</v>
      </c>
      <c r="X20" t="str">
        <f>VLOOKUP(X$2,Schedule!$A$3:$R$34,$B20,FALSE)</f>
        <v>Dolphins</v>
      </c>
      <c r="Y20" t="str">
        <f>VLOOKUP(Y$2,Schedule!$A$3:$R$34,$B20,FALSE)</f>
        <v>Vikings</v>
      </c>
      <c r="Z20" t="str">
        <f>VLOOKUP(Z$2,Schedule!$A$3:$R$34,$B20,FALSE)</f>
        <v>Jets</v>
      </c>
      <c r="AA20" t="str">
        <f>VLOOKUP(AA$2,Schedule!$A$3:$R$34,$B20,FALSE)</f>
        <v>Jaguars</v>
      </c>
      <c r="AB20" t="str">
        <f>VLOOKUP(AB$2,Schedule!$A$3:$R$34,$B20,FALSE)</f>
        <v>Cardinals</v>
      </c>
      <c r="AC20" t="str">
        <f>VLOOKUP(AC$2,Schedule!$A$3:$R$34,$B20,FALSE)</f>
        <v>Buccaneers</v>
      </c>
      <c r="AD20" t="str">
        <f>VLOOKUP(AD$2,Schedule!$A$3:$R$34,$B20,FALSE)</f>
        <v>Panthers</v>
      </c>
      <c r="AE20" t="str">
        <f>VLOOKUP(AE$2,Schedule!$A$3:$R$34,$B20,FALSE)</f>
        <v>49ers</v>
      </c>
      <c r="AF20" t="str">
        <f>VLOOKUP(AF$2,Schedule!$A$3:$R$34,$B20,FALSE)</f>
        <v>Rams</v>
      </c>
      <c r="AG20" t="str">
        <f>VLOOKUP(AG$2,Schedule!$A$3:$R$34,$B20,FALSE)</f>
        <v>Browns</v>
      </c>
      <c r="AH20" t="str">
        <f>VLOOKUP(AH$2,Schedule!$A$3:$R$34,$B20,FALSE)</f>
        <v>Falcons</v>
      </c>
      <c r="AL20" t="s">
        <v>27</v>
      </c>
      <c r="AM20">
        <v>19</v>
      </c>
    </row>
    <row r="21" spans="1:39" x14ac:dyDescent="0.25">
      <c r="A21">
        <v>28</v>
      </c>
      <c r="B21">
        <v>8</v>
      </c>
      <c r="C21" t="str">
        <f>VLOOKUP(C$2,Schedule!$A$3:$R$34,$B21,FALSE)</f>
        <v>Bye</v>
      </c>
      <c r="D21" t="str">
        <f>VLOOKUP(D$2,Schedule!$A$3:$R$34,$B21,FALSE)</f>
        <v>Seahawks</v>
      </c>
      <c r="E21" t="str">
        <f>VLOOKUP(E$2,Schedule!$A$3:$R$34,$B21,FALSE)</f>
        <v>Jaguars</v>
      </c>
      <c r="F21" t="str">
        <f>VLOOKUP(F$2,Schedule!$A$3:$R$34,$B21,FALSE)</f>
        <v>Bye</v>
      </c>
      <c r="G21" t="str">
        <f>VLOOKUP(G$2,Schedule!$A$3:$R$34,$B21,FALSE)</f>
        <v>Jets</v>
      </c>
      <c r="H21" t="str">
        <f>VLOOKUP(H$2,Schedule!$A$3:$R$34,$B21,FALSE)</f>
        <v>Dolphins</v>
      </c>
      <c r="I21" t="str">
        <f>VLOOKUP(I$2,Schedule!$A$3:$R$34,$B21,FALSE)</f>
        <v>Patriots</v>
      </c>
      <c r="J21" t="str">
        <f>VLOOKUP(J$2,Schedule!$A$3:$R$34,$B21,FALSE)</f>
        <v>Bills</v>
      </c>
      <c r="K21" t="str">
        <f>VLOOKUP(K$2,Schedule!$A$3:$R$34,$B21,FALSE)</f>
        <v>Chargers</v>
      </c>
      <c r="L21" t="str">
        <f>VLOOKUP(L$2,Schedule!$A$3:$R$34,$B21,FALSE)</f>
        <v>Texans</v>
      </c>
      <c r="M21" t="str">
        <f>VLOOKUP(M$2,Schedule!$A$3:$R$34,$B21,FALSE)</f>
        <v>Bengals</v>
      </c>
      <c r="N21" t="str">
        <f>VLOOKUP(N$2,Schedule!$A$3:$R$34,$B21,FALSE)</f>
        <v>Colts</v>
      </c>
      <c r="O21" t="str">
        <f>VLOOKUP(O$2,Schedule!$A$3:$R$34,$B21,FALSE)</f>
        <v>Chiefs</v>
      </c>
      <c r="P21" t="str">
        <f>VLOOKUP(P$2,Schedule!$A$3:$R$34,$B21,FALSE)</f>
        <v>Packers</v>
      </c>
      <c r="Q21" t="str">
        <f>VLOOKUP(Q$2,Schedule!$A$3:$R$34,$B21,FALSE)</f>
        <v>Titans</v>
      </c>
      <c r="R21" t="str">
        <f>VLOOKUP(R$2,Schedule!$A$3:$R$34,$B21,FALSE)</f>
        <v>Broncos</v>
      </c>
      <c r="S21" t="str">
        <f>VLOOKUP(S$2,Schedule!$A$3:$R$34,$B21,FALSE)</f>
        <v>Lions</v>
      </c>
      <c r="T21" t="str">
        <f>VLOOKUP(T$2,Schedule!$A$3:$R$34,$B21,FALSE)</f>
        <v>Raiders</v>
      </c>
      <c r="U21" t="str">
        <f>VLOOKUP(U$2,Schedule!$A$3:$R$34,$B21,FALSE)</f>
        <v>Saints</v>
      </c>
      <c r="V21" t="str">
        <f>VLOOKUP(V$2,Schedule!$A$3:$R$34,$B21,FALSE)</f>
        <v>Vikings</v>
      </c>
      <c r="W21" t="str">
        <f>VLOOKUP(W$2,Schedule!$A$3:$R$34,$B21,FALSE)</f>
        <v>Cardinals</v>
      </c>
      <c r="X21" t="str">
        <f>VLOOKUP(X$2,Schedule!$A$3:$R$34,$B21,FALSE)</f>
        <v>49ers</v>
      </c>
      <c r="Y21" t="str">
        <f>VLOOKUP(Y$2,Schedule!$A$3:$R$34,$B21,FALSE)</f>
        <v>Cowboys</v>
      </c>
      <c r="Z21" t="str">
        <f>VLOOKUP(Z$2,Schedule!$A$3:$R$34,$B21,FALSE)</f>
        <v>Eagles</v>
      </c>
      <c r="AA21" t="str">
        <f>VLOOKUP(AA$2,Schedule!$A$3:$R$34,$B21,FALSE)</f>
        <v>Bears</v>
      </c>
      <c r="AB21" t="str">
        <f>VLOOKUP(AB$2,Schedule!$A$3:$R$34,$B21,FALSE)</f>
        <v>Rams</v>
      </c>
      <c r="AC21" t="str">
        <f>VLOOKUP(AC$2,Schedule!$A$3:$R$34,$B21,FALSE)</f>
        <v>Bye</v>
      </c>
      <c r="AD21" t="str">
        <f>VLOOKUP(AD$2,Schedule!$A$3:$R$34,$B21,FALSE)</f>
        <v>Bye</v>
      </c>
      <c r="AE21" t="str">
        <f>VLOOKUP(AE$2,Schedule!$A$3:$R$34,$B21,FALSE)</f>
        <v>Falcons</v>
      </c>
      <c r="AF21" t="str">
        <f>VLOOKUP(AF$2,Schedule!$A$3:$R$34,$B21,FALSE)</f>
        <v>Redskins</v>
      </c>
      <c r="AG21" t="str">
        <f>VLOOKUP(AG$2,Schedule!$A$3:$R$34,$B21,FALSE)</f>
        <v>Ravens</v>
      </c>
      <c r="AH21" t="str">
        <f>VLOOKUP(AH$2,Schedule!$A$3:$R$34,$B21,FALSE)</f>
        <v>Giants</v>
      </c>
      <c r="AL21" t="s">
        <v>28</v>
      </c>
      <c r="AM21">
        <v>20</v>
      </c>
    </row>
    <row r="22" spans="1:39" x14ac:dyDescent="0.25">
      <c r="A22">
        <v>29</v>
      </c>
      <c r="B22">
        <v>9</v>
      </c>
      <c r="C22" t="str">
        <f>VLOOKUP(C$2,Schedule!$A$3:$R$34,$B22,FALSE)</f>
        <v>Patriots</v>
      </c>
      <c r="D22" t="str">
        <f>VLOOKUP(D$2,Schedule!$A$3:$R$34,$B22,FALSE)</f>
        <v>Bye</v>
      </c>
      <c r="E22" t="str">
        <f>VLOOKUP(E$2,Schedule!$A$3:$R$34,$B22,FALSE)</f>
        <v>Rams</v>
      </c>
      <c r="F22" t="str">
        <f>VLOOKUP(F$2,Schedule!$A$3:$R$34,$B22,FALSE)</f>
        <v>Dolphins</v>
      </c>
      <c r="G22" t="str">
        <f>VLOOKUP(G$2,Schedule!$A$3:$R$34,$B22,FALSE)</f>
        <v>Browns</v>
      </c>
      <c r="H22" t="str">
        <f>VLOOKUP(H$2,Schedule!$A$3:$R$34,$B22,FALSE)</f>
        <v>Eagles</v>
      </c>
      <c r="I22" t="str">
        <f>VLOOKUP(I$2,Schedule!$A$3:$R$34,$B22,FALSE)</f>
        <v>Jaguars</v>
      </c>
      <c r="J22" t="str">
        <f>VLOOKUP(J$2,Schedule!$A$3:$R$34,$B22,FALSE)</f>
        <v>Steelers</v>
      </c>
      <c r="K22" t="str">
        <f>VLOOKUP(K$2,Schedule!$A$3:$R$34,$B22,FALSE)</f>
        <v>Buccaneers</v>
      </c>
      <c r="L22" t="str">
        <f>VLOOKUP(L$2,Schedule!$A$3:$R$34,$B22,FALSE)</f>
        <v>Broncos</v>
      </c>
      <c r="M22" t="str">
        <f>VLOOKUP(M$2,Schedule!$A$3:$R$34,$B22,FALSE)</f>
        <v>Jets</v>
      </c>
      <c r="N22" t="str">
        <f>VLOOKUP(N$2,Schedule!$A$3:$R$34,$B22,FALSE)</f>
        <v>Raiders</v>
      </c>
      <c r="O22" t="str">
        <f>VLOOKUP(O$2,Schedule!$A$3:$R$34,$B22,FALSE)</f>
        <v>Colts</v>
      </c>
      <c r="P22" t="str">
        <f>VLOOKUP(P$2,Schedule!$A$3:$R$34,$B22,FALSE)</f>
        <v>Texans</v>
      </c>
      <c r="Q22" t="str">
        <f>VLOOKUP(Q$2,Schedule!$A$3:$R$34,$B22,FALSE)</f>
        <v>Bears</v>
      </c>
      <c r="R22" t="str">
        <f>VLOOKUP(R$2,Schedule!$A$3:$R$34,$B22,FALSE)</f>
        <v>Packers</v>
      </c>
      <c r="S22" t="str">
        <f>VLOOKUP(S$2,Schedule!$A$3:$R$34,$B22,FALSE)</f>
        <v>Redskins</v>
      </c>
      <c r="T22" t="str">
        <f>VLOOKUP(T$2,Schedule!$A$3:$R$34,$B22,FALSE)</f>
        <v>Chiefs</v>
      </c>
      <c r="U22" t="str">
        <f>VLOOKUP(U$2,Schedule!$A$3:$R$34,$B22,FALSE)</f>
        <v>Chargers</v>
      </c>
      <c r="V22" t="str">
        <f>VLOOKUP(V$2,Schedule!$A$3:$R$34,$B22,FALSE)</f>
        <v>Giants</v>
      </c>
      <c r="W22" t="str">
        <f>VLOOKUP(W$2,Schedule!$A$3:$R$34,$B22,FALSE)</f>
        <v>Lions</v>
      </c>
      <c r="X22" t="str">
        <f>VLOOKUP(X$2,Schedule!$A$3:$R$34,$B22,FALSE)</f>
        <v>Vikings</v>
      </c>
      <c r="Y22" t="str">
        <f>VLOOKUP(Y$2,Schedule!$A$3:$R$34,$B22,FALSE)</f>
        <v>Bills</v>
      </c>
      <c r="Z22" t="str">
        <f>VLOOKUP(Z$2,Schedule!$A$3:$R$34,$B22,FALSE)</f>
        <v>Bye</v>
      </c>
      <c r="AA22" t="str">
        <f>VLOOKUP(AA$2,Schedule!$A$3:$R$34,$B22,FALSE)</f>
        <v>Cardinals</v>
      </c>
      <c r="AB22" t="str">
        <f>VLOOKUP(AB$2,Schedule!$A$3:$R$34,$B22,FALSE)</f>
        <v>Seahawks</v>
      </c>
      <c r="AC22" t="str">
        <f>VLOOKUP(AC$2,Schedule!$A$3:$R$34,$B22,FALSE)</f>
        <v>49ers</v>
      </c>
      <c r="AD22" t="str">
        <f>VLOOKUP(AD$2,Schedule!$A$3:$R$34,$B22,FALSE)</f>
        <v>Titans</v>
      </c>
      <c r="AE22" t="str">
        <f>VLOOKUP(AE$2,Schedule!$A$3:$R$34,$B22,FALSE)</f>
        <v>Bengals</v>
      </c>
      <c r="AF22" t="str">
        <f>VLOOKUP(AF$2,Schedule!$A$3:$R$34,$B22,FALSE)</f>
        <v>Panthers</v>
      </c>
      <c r="AG22" t="str">
        <f>VLOOKUP(AG$2,Schedule!$A$3:$R$34,$B22,FALSE)</f>
        <v>Falcons</v>
      </c>
      <c r="AH22" t="str">
        <f>VLOOKUP(AH$2,Schedule!$A$3:$R$34,$B22,FALSE)</f>
        <v>Saints</v>
      </c>
      <c r="AL22" t="s">
        <v>29</v>
      </c>
      <c r="AM22">
        <v>21</v>
      </c>
    </row>
    <row r="23" spans="1:39" x14ac:dyDescent="0.25">
      <c r="A23">
        <v>30</v>
      </c>
      <c r="B23">
        <v>10</v>
      </c>
      <c r="C23" t="str">
        <f>VLOOKUP(C$2,Schedule!$A$3:$R$34,$B23,FALSE)</f>
        <v>Broncos</v>
      </c>
      <c r="D23" t="str">
        <f>VLOOKUP(D$2,Schedule!$A$3:$R$34,$B23,FALSE)</f>
        <v>Patriots</v>
      </c>
      <c r="E23" t="str">
        <f>VLOOKUP(E$2,Schedule!$A$3:$R$34,$B23,FALSE)</f>
        <v>Bye</v>
      </c>
      <c r="F23" t="str">
        <f>VLOOKUP(F$2,Schedule!$A$3:$R$34,$B23,FALSE)</f>
        <v>Colts</v>
      </c>
      <c r="G23" t="str">
        <f>VLOOKUP(G$2,Schedule!$A$3:$R$34,$B23,FALSE)</f>
        <v>Ravens</v>
      </c>
      <c r="H23" t="str">
        <f>VLOOKUP(H$2,Schedule!$A$3:$R$34,$B23,FALSE)</f>
        <v>Redskins</v>
      </c>
      <c r="I23" t="str">
        <f>VLOOKUP(I$2,Schedule!$A$3:$R$34,$B23,FALSE)</f>
        <v>Dolphins</v>
      </c>
      <c r="J23" t="str">
        <f>VLOOKUP(J$2,Schedule!$A$3:$R$34,$B23,FALSE)</f>
        <v>Jets</v>
      </c>
      <c r="K23" t="str">
        <f>VLOOKUP(K$2,Schedule!$A$3:$R$34,$B23,FALSE)</f>
        <v>Panthers</v>
      </c>
      <c r="L23" t="str">
        <f>VLOOKUP(L$2,Schedule!$A$3:$R$34,$B23,FALSE)</f>
        <v>Steelers</v>
      </c>
      <c r="M23" t="str">
        <f>VLOOKUP(M$2,Schedule!$A$3:$R$34,$B23,FALSE)</f>
        <v>Texans</v>
      </c>
      <c r="N23" t="str">
        <f>VLOOKUP(N$2,Schedule!$A$3:$R$34,$B23,FALSE)</f>
        <v>Jaguars</v>
      </c>
      <c r="O23" t="str">
        <f>VLOOKUP(O$2,Schedule!$A$3:$R$34,$B23,FALSE)</f>
        <v>Browns</v>
      </c>
      <c r="P23" t="str">
        <f>VLOOKUP(P$2,Schedule!$A$3:$R$34,$B23,FALSE)</f>
        <v>Lions</v>
      </c>
      <c r="Q23" t="str">
        <f>VLOOKUP(Q$2,Schedule!$A$3:$R$34,$B23,FALSE)</f>
        <v>Packers</v>
      </c>
      <c r="R23" t="str">
        <f>VLOOKUP(R$2,Schedule!$A$3:$R$34,$B23,FALSE)</f>
        <v>Vikings</v>
      </c>
      <c r="S23" t="str">
        <f>VLOOKUP(S$2,Schedule!$A$3:$R$34,$B23,FALSE)</f>
        <v>Chiefs</v>
      </c>
      <c r="T23" t="str">
        <f>VLOOKUP(T$2,Schedule!$A$3:$R$34,$B23,FALSE)</f>
        <v>Chargers</v>
      </c>
      <c r="U23" t="str">
        <f>VLOOKUP(U$2,Schedule!$A$3:$R$34,$B23,FALSE)</f>
        <v>Eagles</v>
      </c>
      <c r="V23" t="str">
        <f>VLOOKUP(V$2,Schedule!$A$3:$R$34,$B23,FALSE)</f>
        <v>Raiders</v>
      </c>
      <c r="W23" t="str">
        <f>VLOOKUP(W$2,Schedule!$A$3:$R$34,$B23,FALSE)</f>
        <v>Cowboys</v>
      </c>
      <c r="X23" t="str">
        <f>VLOOKUP(X$2,Schedule!$A$3:$R$34,$B23,FALSE)</f>
        <v>Bills</v>
      </c>
      <c r="Y23" t="str">
        <f>VLOOKUP(Y$2,Schedule!$A$3:$R$34,$B23,FALSE)</f>
        <v>Bears</v>
      </c>
      <c r="Z23" t="str">
        <f>VLOOKUP(Z$2,Schedule!$A$3:$R$34,$B23,FALSE)</f>
        <v>Giants</v>
      </c>
      <c r="AA23" t="str">
        <f>VLOOKUP(AA$2,Schedule!$A$3:$R$34,$B23,FALSE)</f>
        <v>Bye</v>
      </c>
      <c r="AB23" t="str">
        <f>VLOOKUP(AB$2,Schedule!$A$3:$R$34,$B23,FALSE)</f>
        <v>Bye</v>
      </c>
      <c r="AC23" t="str">
        <f>VLOOKUP(AC$2,Schedule!$A$3:$R$34,$B23,FALSE)</f>
        <v>Titans</v>
      </c>
      <c r="AD23" t="str">
        <f>VLOOKUP(AD$2,Schedule!$A$3:$R$34,$B23,FALSE)</f>
        <v>Seahawks</v>
      </c>
      <c r="AE23" t="str">
        <f>VLOOKUP(AE$2,Schedule!$A$3:$R$34,$B23,FALSE)</f>
        <v>Bye</v>
      </c>
      <c r="AF23" t="str">
        <f>VLOOKUP(AF$2,Schedule!$A$3:$R$34,$B23,FALSE)</f>
        <v>Cardinals</v>
      </c>
      <c r="AG23" t="str">
        <f>VLOOKUP(AG$2,Schedule!$A$3:$R$34,$B23,FALSE)</f>
        <v>Buccaneers</v>
      </c>
      <c r="AH23" t="str">
        <f>VLOOKUP(AH$2,Schedule!$A$3:$R$34,$B23,FALSE)</f>
        <v>49ers</v>
      </c>
      <c r="AL23" t="s">
        <v>30</v>
      </c>
      <c r="AM23">
        <v>22</v>
      </c>
    </row>
    <row r="24" spans="1:39" x14ac:dyDescent="0.25">
      <c r="A24">
        <v>31</v>
      </c>
      <c r="B24">
        <v>11</v>
      </c>
      <c r="C24" t="str">
        <f>VLOOKUP(C$2,Schedule!$A$3:$R$34,$B24,FALSE)</f>
        <v>Bills</v>
      </c>
      <c r="D24" t="str">
        <f>VLOOKUP(D$2,Schedule!$A$3:$R$34,$B24,FALSE)</f>
        <v>Bengals</v>
      </c>
      <c r="E24" t="str">
        <f>VLOOKUP(E$2,Schedule!$A$3:$R$34,$B24,FALSE)</f>
        <v>Ravens</v>
      </c>
      <c r="F24" t="str">
        <f>VLOOKUP(F$2,Schedule!$A$3:$R$34,$B24,FALSE)</f>
        <v>Rams</v>
      </c>
      <c r="G24" t="str">
        <f>VLOOKUP(G$2,Schedule!$A$3:$R$34,$B24,FALSE)</f>
        <v>Bye</v>
      </c>
      <c r="H24" t="str">
        <f>VLOOKUP(H$2,Schedule!$A$3:$R$34,$B24,FALSE)</f>
        <v>Browns</v>
      </c>
      <c r="I24" t="str">
        <f>VLOOKUP(I$2,Schedule!$A$3:$R$34,$B24,FALSE)</f>
        <v>Giants</v>
      </c>
      <c r="J24" t="str">
        <f>VLOOKUP(J$2,Schedule!$A$3:$R$34,$B24,FALSE)</f>
        <v>Colts</v>
      </c>
      <c r="K24" t="str">
        <f>VLOOKUP(K$2,Schedule!$A$3:$R$34,$B24,FALSE)</f>
        <v>Chiefs</v>
      </c>
      <c r="L24" t="str">
        <f>VLOOKUP(L$2,Schedule!$A$3:$R$34,$B24,FALSE)</f>
        <v>Dolphins</v>
      </c>
      <c r="M24" t="str">
        <f>VLOOKUP(M$2,Schedule!$A$3:$R$34,$B24,FALSE)</f>
        <v>Bye</v>
      </c>
      <c r="N24" t="str">
        <f>VLOOKUP(N$2,Schedule!$A$3:$R$34,$B24,FALSE)</f>
        <v>Bye</v>
      </c>
      <c r="O24" t="str">
        <f>VLOOKUP(O$2,Schedule!$A$3:$R$34,$B24,FALSE)</f>
        <v>Bye</v>
      </c>
      <c r="P24" t="str">
        <f>VLOOKUP(P$2,Schedule!$A$3:$R$34,$B24,FALSE)</f>
        <v>Chargers</v>
      </c>
      <c r="Q24" t="str">
        <f>VLOOKUP(Q$2,Schedule!$A$3:$R$34,$B24,FALSE)</f>
        <v>Raiders</v>
      </c>
      <c r="R24" t="str">
        <f>VLOOKUP(R$2,Schedule!$A$3:$R$34,$B24,FALSE)</f>
        <v>Titans</v>
      </c>
      <c r="S24" t="str">
        <f>VLOOKUP(S$2,Schedule!$A$3:$R$34,$B24,FALSE)</f>
        <v>Cowboys</v>
      </c>
      <c r="T24" t="str">
        <f>VLOOKUP(T$2,Schedule!$A$3:$R$34,$B24,FALSE)</f>
        <v>Panthers</v>
      </c>
      <c r="U24" t="str">
        <f>VLOOKUP(U$2,Schedule!$A$3:$R$34,$B24,FALSE)</f>
        <v>Lions</v>
      </c>
      <c r="V24" t="str">
        <f>VLOOKUP(V$2,Schedule!$A$3:$R$34,$B24,FALSE)</f>
        <v>Bears</v>
      </c>
      <c r="W24" t="str">
        <f>VLOOKUP(W$2,Schedule!$A$3:$R$34,$B24,FALSE)</f>
        <v>Jets</v>
      </c>
      <c r="X24" t="str">
        <f>VLOOKUP(X$2,Schedule!$A$3:$R$34,$B24,FALSE)</f>
        <v>Bye</v>
      </c>
      <c r="Y24" t="str">
        <f>VLOOKUP(Y$2,Schedule!$A$3:$R$34,$B24,FALSE)</f>
        <v>Bye</v>
      </c>
      <c r="Z24" t="str">
        <f>VLOOKUP(Z$2,Schedule!$A$3:$R$34,$B24,FALSE)</f>
        <v>Vikings</v>
      </c>
      <c r="AA24" t="str">
        <f>VLOOKUP(AA$2,Schedule!$A$3:$R$34,$B24,FALSE)</f>
        <v>Falcons</v>
      </c>
      <c r="AB24" t="str">
        <f>VLOOKUP(AB$2,Schedule!$A$3:$R$34,$B24,FALSE)</f>
        <v>Saints</v>
      </c>
      <c r="AC24" t="str">
        <f>VLOOKUP(AC$2,Schedule!$A$3:$R$34,$B24,FALSE)</f>
        <v>Packers</v>
      </c>
      <c r="AD24" t="str">
        <f>VLOOKUP(AD$2,Schedule!$A$3:$R$34,$B24,FALSE)</f>
        <v>Cardinals</v>
      </c>
      <c r="AE24" t="str">
        <f>VLOOKUP(AE$2,Schedule!$A$3:$R$34,$B24,FALSE)</f>
        <v>Steelers</v>
      </c>
      <c r="AF24" t="str">
        <f>VLOOKUP(AF$2,Schedule!$A$3:$R$34,$B24,FALSE)</f>
        <v>Seahawks</v>
      </c>
      <c r="AG24" t="str">
        <f>VLOOKUP(AG$2,Schedule!$A$3:$R$34,$B24,FALSE)</f>
        <v>49ers</v>
      </c>
      <c r="AH24" t="str">
        <f>VLOOKUP(AH$2,Schedule!$A$3:$R$34,$B24,FALSE)</f>
        <v>Buccaneers</v>
      </c>
      <c r="AL24" t="s">
        <v>31</v>
      </c>
      <c r="AM24">
        <v>23</v>
      </c>
    </row>
    <row r="25" spans="1:39" x14ac:dyDescent="0.25">
      <c r="A25">
        <v>32</v>
      </c>
      <c r="B25">
        <v>12</v>
      </c>
      <c r="C25" t="str">
        <f>VLOOKUP(C$2,Schedule!$A$3:$R$34,$B25,FALSE)</f>
        <v>Steelers</v>
      </c>
      <c r="D25" t="str">
        <f>VLOOKUP(D$2,Schedule!$A$3:$R$34,$B25,FALSE)</f>
        <v>Texans</v>
      </c>
      <c r="E25" t="str">
        <f>VLOOKUP(E$2,Schedule!$A$3:$R$34,$B25,FALSE)</f>
        <v>Raiders</v>
      </c>
      <c r="F25" t="str">
        <f>VLOOKUP(F$2,Schedule!$A$3:$R$34,$B25,FALSE)</f>
        <v>Browns</v>
      </c>
      <c r="G25" t="str">
        <f>VLOOKUP(G$2,Schedule!$A$3:$R$34,$B25,FALSE)</f>
        <v>Eagles</v>
      </c>
      <c r="H25" t="str">
        <f>VLOOKUP(H$2,Schedule!$A$3:$R$34,$B25,FALSE)</f>
        <v>Dolphins</v>
      </c>
      <c r="I25" t="str">
        <f>VLOOKUP(I$2,Schedule!$A$3:$R$34,$B25,FALSE)</f>
        <v>Redskins</v>
      </c>
      <c r="J25" t="str">
        <f>VLOOKUP(J$2,Schedule!$A$3:$R$34,$B25,FALSE)</f>
        <v>Bills</v>
      </c>
      <c r="K25" t="str">
        <f>VLOOKUP(K$2,Schedule!$A$3:$R$34,$B25,FALSE)</f>
        <v>Bye</v>
      </c>
      <c r="L25" t="str">
        <f>VLOOKUP(L$2,Schedule!$A$3:$R$34,$B25,FALSE)</f>
        <v>Jaguars</v>
      </c>
      <c r="M25" t="str">
        <f>VLOOKUP(M$2,Schedule!$A$3:$R$34,$B25,FALSE)</f>
        <v>Colts</v>
      </c>
      <c r="N25" t="str">
        <f>VLOOKUP(N$2,Schedule!$A$3:$R$34,$B25,FALSE)</f>
        <v>Ravens</v>
      </c>
      <c r="O25" t="str">
        <f>VLOOKUP(O$2,Schedule!$A$3:$R$34,$B25,FALSE)</f>
        <v>Vikings</v>
      </c>
      <c r="P25" t="str">
        <f>VLOOKUP(P$2,Schedule!$A$3:$R$34,$B25,FALSE)</f>
        <v>Bengals</v>
      </c>
      <c r="Q25" t="str">
        <f>VLOOKUP(Q$2,Schedule!$A$3:$R$34,$B25,FALSE)</f>
        <v>Chiefs</v>
      </c>
      <c r="R25" t="str">
        <f>VLOOKUP(R$2,Schedule!$A$3:$R$34,$B25,FALSE)</f>
        <v>Chargers</v>
      </c>
      <c r="S25" t="str">
        <f>VLOOKUP(S$2,Schedule!$A$3:$R$34,$B25,FALSE)</f>
        <v>Broncos</v>
      </c>
      <c r="T25" t="str">
        <f>VLOOKUP(T$2,Schedule!$A$3:$R$34,$B25,FALSE)</f>
        <v>Bye</v>
      </c>
      <c r="U25" t="str">
        <f>VLOOKUP(U$2,Schedule!$A$3:$R$34,$B25,FALSE)</f>
        <v>Rams</v>
      </c>
      <c r="V25" t="str">
        <f>VLOOKUP(V$2,Schedule!$A$3:$R$34,$B25,FALSE)</f>
        <v>Cowboys</v>
      </c>
      <c r="W25" t="str">
        <f>VLOOKUP(W$2,Schedule!$A$3:$R$34,$B25,FALSE)</f>
        <v>Bye</v>
      </c>
      <c r="X25" t="str">
        <f>VLOOKUP(X$2,Schedule!$A$3:$R$34,$B25,FALSE)</f>
        <v>Jets</v>
      </c>
      <c r="Y25" t="str">
        <f>VLOOKUP(Y$2,Schedule!$A$3:$R$34,$B25,FALSE)</f>
        <v>Patriots</v>
      </c>
      <c r="Z25" t="str">
        <f>VLOOKUP(Z$2,Schedule!$A$3:$R$34,$B25,FALSE)</f>
        <v>Lions</v>
      </c>
      <c r="AA25" t="str">
        <f>VLOOKUP(AA$2,Schedule!$A$3:$R$34,$B25,FALSE)</f>
        <v>Buccaneers</v>
      </c>
      <c r="AB25" t="str">
        <f>VLOOKUP(AB$2,Schedule!$A$3:$R$34,$B25,FALSE)</f>
        <v>Panthers</v>
      </c>
      <c r="AC25" t="str">
        <f>VLOOKUP(AC$2,Schedule!$A$3:$R$34,$B25,FALSE)</f>
        <v>Falcons</v>
      </c>
      <c r="AD25" t="str">
        <f>VLOOKUP(AD$2,Schedule!$A$3:$R$34,$B25,FALSE)</f>
        <v>Saints</v>
      </c>
      <c r="AE25" t="str">
        <f>VLOOKUP(AE$2,Schedule!$A$3:$R$34,$B25,FALSE)</f>
        <v>Bears</v>
      </c>
      <c r="AF25" t="str">
        <f>VLOOKUP(AF$2,Schedule!$A$3:$R$34,$B25,FALSE)</f>
        <v>Cardinals</v>
      </c>
      <c r="AG25" t="str">
        <f>VLOOKUP(AG$2,Schedule!$A$3:$R$34,$B25,FALSE)</f>
        <v>Bye</v>
      </c>
      <c r="AH25" t="str">
        <f>VLOOKUP(AH$2,Schedule!$A$3:$R$34,$B25,FALSE)</f>
        <v>49ers</v>
      </c>
      <c r="AL25" t="s">
        <v>32</v>
      </c>
      <c r="AM25">
        <v>24</v>
      </c>
    </row>
    <row r="26" spans="1:39" x14ac:dyDescent="0.25">
      <c r="A26">
        <v>33</v>
      </c>
      <c r="B26">
        <v>13</v>
      </c>
      <c r="C26" t="str">
        <f>VLOOKUP(C$2,Schedule!$A$3:$R$34,$B26,FALSE)</f>
        <v>Dolphins</v>
      </c>
      <c r="D26" t="str">
        <f>VLOOKUP(D$2,Schedule!$A$3:$R$34,$B26,FALSE)</f>
        <v>Rams</v>
      </c>
      <c r="E26" t="str">
        <f>VLOOKUP(E$2,Schedule!$A$3:$R$34,$B26,FALSE)</f>
        <v>Steelers</v>
      </c>
      <c r="F26" t="str">
        <f>VLOOKUP(F$2,Schedule!$A$3:$R$34,$B26,FALSE)</f>
        <v>Bengals</v>
      </c>
      <c r="G26" t="str">
        <f>VLOOKUP(G$2,Schedule!$A$3:$R$34,$B26,FALSE)</f>
        <v>Cowboys</v>
      </c>
      <c r="H26" t="str">
        <f>VLOOKUP(H$2,Schedule!$A$3:$R$34,$B26,FALSE)</f>
        <v>Broncos</v>
      </c>
      <c r="I26" t="str">
        <f>VLOOKUP(I$2,Schedule!$A$3:$R$34,$B26,FALSE)</f>
        <v>Raiders</v>
      </c>
      <c r="J26" t="str">
        <f>VLOOKUP(J$2,Schedule!$A$3:$R$34,$B26,FALSE)</f>
        <v>Browns</v>
      </c>
      <c r="K26" t="str">
        <f>VLOOKUP(K$2,Schedule!$A$3:$R$34,$B26,FALSE)</f>
        <v>Jaguars</v>
      </c>
      <c r="L26" t="str">
        <f>VLOOKUP(L$2,Schedule!$A$3:$R$34,$B26,FALSE)</f>
        <v>Texans</v>
      </c>
      <c r="M26" t="str">
        <f>VLOOKUP(M$2,Schedule!$A$3:$R$34,$B26,FALSE)</f>
        <v>Titans</v>
      </c>
      <c r="N26" t="str">
        <f>VLOOKUP(N$2,Schedule!$A$3:$R$34,$B26,FALSE)</f>
        <v>Colts</v>
      </c>
      <c r="O26" t="str">
        <f>VLOOKUP(O$2,Schedule!$A$3:$R$34,$B26,FALSE)</f>
        <v>Bills</v>
      </c>
      <c r="P26" t="str">
        <f>VLOOKUP(P$2,Schedule!$A$3:$R$34,$B26,FALSE)</f>
        <v>Jets</v>
      </c>
      <c r="Q26" t="str">
        <f>VLOOKUP(Q$2,Schedule!$A$3:$R$34,$B26,FALSE)</f>
        <v>Bye</v>
      </c>
      <c r="R26" t="str">
        <f>VLOOKUP(R$2,Schedule!$A$3:$R$34,$B26,FALSE)</f>
        <v>Bye</v>
      </c>
      <c r="S26" t="str">
        <f>VLOOKUP(S$2,Schedule!$A$3:$R$34,$B26,FALSE)</f>
        <v>Bye</v>
      </c>
      <c r="T26" t="str">
        <f>VLOOKUP(T$2,Schedule!$A$3:$R$34,$B26,FALSE)</f>
        <v>49ers</v>
      </c>
      <c r="U26" t="str">
        <f>VLOOKUP(U$2,Schedule!$A$3:$R$34,$B26,FALSE)</f>
        <v>Giants</v>
      </c>
      <c r="V26" t="str">
        <f>VLOOKUP(V$2,Schedule!$A$3:$R$34,$B26,FALSE)</f>
        <v>Redskins</v>
      </c>
      <c r="W26" t="str">
        <f>VLOOKUP(W$2,Schedule!$A$3:$R$34,$B26,FALSE)</f>
        <v>Bears</v>
      </c>
      <c r="X26" t="str">
        <f>VLOOKUP(X$2,Schedule!$A$3:$R$34,$B26,FALSE)</f>
        <v>Lions</v>
      </c>
      <c r="Y26" t="str">
        <f>VLOOKUP(Y$2,Schedule!$A$3:$R$34,$B26,FALSE)</f>
        <v>Seahawks</v>
      </c>
      <c r="Z26" t="str">
        <f>VLOOKUP(Z$2,Schedule!$A$3:$R$34,$B26,FALSE)</f>
        <v>Patriots</v>
      </c>
      <c r="AA26" t="str">
        <f>VLOOKUP(AA$2,Schedule!$A$3:$R$34,$B26,FALSE)</f>
        <v>Panthers</v>
      </c>
      <c r="AB26" t="str">
        <f>VLOOKUP(AB$2,Schedule!$A$3:$R$34,$B26,FALSE)</f>
        <v>Buccaneers</v>
      </c>
      <c r="AC26" t="str">
        <f>VLOOKUP(AC$2,Schedule!$A$3:$R$34,$B26,FALSE)</f>
        <v>Saints</v>
      </c>
      <c r="AD26" t="str">
        <f>VLOOKUP(AD$2,Schedule!$A$3:$R$34,$B26,FALSE)</f>
        <v>Falcons</v>
      </c>
      <c r="AE26" t="str">
        <f>VLOOKUP(AE$2,Schedule!$A$3:$R$34,$B26,FALSE)</f>
        <v>Ravens</v>
      </c>
      <c r="AF26" t="str">
        <f>VLOOKUP(AF$2,Schedule!$A$3:$R$34,$B26,FALSE)</f>
        <v>Packers</v>
      </c>
      <c r="AG26" t="str">
        <f>VLOOKUP(AG$2,Schedule!$A$3:$R$34,$B26,FALSE)</f>
        <v>Eagles</v>
      </c>
      <c r="AH26" t="str">
        <f>VLOOKUP(AH$2,Schedule!$A$3:$R$34,$B26,FALSE)</f>
        <v>Bye</v>
      </c>
      <c r="AL26" t="s">
        <v>33</v>
      </c>
      <c r="AM26">
        <v>25</v>
      </c>
    </row>
    <row r="27" spans="1:39" x14ac:dyDescent="0.25">
      <c r="A27">
        <v>34</v>
      </c>
      <c r="B27">
        <v>14</v>
      </c>
      <c r="C27" t="str">
        <f>VLOOKUP(C$2,Schedule!$A$3:$R$34,$B27,FALSE)</f>
        <v>Steelers</v>
      </c>
      <c r="D27" t="str">
        <f>VLOOKUP(D$2,Schedule!$A$3:$R$34,$B27,FALSE)</f>
        <v>49ers</v>
      </c>
      <c r="E27" t="str">
        <f>VLOOKUP(E$2,Schedule!$A$3:$R$34,$B27,FALSE)</f>
        <v>Jets</v>
      </c>
      <c r="F27" t="str">
        <f>VLOOKUP(F$2,Schedule!$A$3:$R$34,$B27,FALSE)</f>
        <v>Browns</v>
      </c>
      <c r="G27" t="str">
        <f>VLOOKUP(G$2,Schedule!$A$3:$R$34,$B27,FALSE)</f>
        <v>Texans</v>
      </c>
      <c r="H27" t="str">
        <f>VLOOKUP(H$2,Schedule!$A$3:$R$34,$B27,FALSE)</f>
        <v>Cowboys</v>
      </c>
      <c r="I27" t="str">
        <f>VLOOKUP(I$2,Schedule!$A$3:$R$34,$B27,FALSE)</f>
        <v>Bengals</v>
      </c>
      <c r="J27" t="str">
        <f>VLOOKUP(J$2,Schedule!$A$3:$R$34,$B27,FALSE)</f>
        <v>Eagles</v>
      </c>
      <c r="K27" t="str">
        <f>VLOOKUP(K$2,Schedule!$A$3:$R$34,$B27,FALSE)</f>
        <v>Colts</v>
      </c>
      <c r="L27" t="str">
        <f>VLOOKUP(L$2,Schedule!$A$3:$R$34,$B27,FALSE)</f>
        <v>Titans</v>
      </c>
      <c r="M27" t="str">
        <f>VLOOKUP(M$2,Schedule!$A$3:$R$34,$B27,FALSE)</f>
        <v>Buccaneers</v>
      </c>
      <c r="N27" t="str">
        <f>VLOOKUP(N$2,Schedule!$A$3:$R$34,$B27,FALSE)</f>
        <v>Patriots</v>
      </c>
      <c r="O27" t="str">
        <f>VLOOKUP(O$2,Schedule!$A$3:$R$34,$B27,FALSE)</f>
        <v>Chargers</v>
      </c>
      <c r="P27" t="str">
        <f>VLOOKUP(P$2,Schedule!$A$3:$R$34,$B27,FALSE)</f>
        <v>Chiefs</v>
      </c>
      <c r="Q27" t="str">
        <f>VLOOKUP(Q$2,Schedule!$A$3:$R$34,$B27,FALSE)</f>
        <v>Broncos</v>
      </c>
      <c r="R27" t="str">
        <f>VLOOKUP(R$2,Schedule!$A$3:$R$34,$B27,FALSE)</f>
        <v>Raiders</v>
      </c>
      <c r="S27" t="str">
        <f>VLOOKUP(S$2,Schedule!$A$3:$R$34,$B27,FALSE)</f>
        <v>Seahawks</v>
      </c>
      <c r="T27" t="str">
        <f>VLOOKUP(T$2,Schedule!$A$3:$R$34,$B27,FALSE)</f>
        <v>Giants</v>
      </c>
      <c r="U27" t="str">
        <f>VLOOKUP(U$2,Schedule!$A$3:$R$34,$B27,FALSE)</f>
        <v>Lions</v>
      </c>
      <c r="V27" t="str">
        <f>VLOOKUP(V$2,Schedule!$A$3:$R$34,$B27,FALSE)</f>
        <v>Bears</v>
      </c>
      <c r="W27" t="str">
        <f>VLOOKUP(W$2,Schedule!$A$3:$R$34,$B27,FALSE)</f>
        <v>Packers</v>
      </c>
      <c r="X27" t="str">
        <f>VLOOKUP(X$2,Schedule!$A$3:$R$34,$B27,FALSE)</f>
        <v>Panthers</v>
      </c>
      <c r="Y27" t="str">
        <f>VLOOKUP(Y$2,Schedule!$A$3:$R$34,$B27,FALSE)</f>
        <v>Dolphins</v>
      </c>
      <c r="Z27" t="str">
        <f>VLOOKUP(Z$2,Schedule!$A$3:$R$34,$B27,FALSE)</f>
        <v>Bills</v>
      </c>
      <c r="AA27" t="str">
        <f>VLOOKUP(AA$2,Schedule!$A$3:$R$34,$B27,FALSE)</f>
        <v>Falcons</v>
      </c>
      <c r="AB27" t="str">
        <f>VLOOKUP(AB$2,Schedule!$A$3:$R$34,$B27,FALSE)</f>
        <v>Saints</v>
      </c>
      <c r="AC27" t="str">
        <f>VLOOKUP(AC$2,Schedule!$A$3:$R$34,$B27,FALSE)</f>
        <v>Redskins</v>
      </c>
      <c r="AD27" t="str">
        <f>VLOOKUP(AD$2,Schedule!$A$3:$R$34,$B27,FALSE)</f>
        <v>Jaguars</v>
      </c>
      <c r="AE27" t="str">
        <f>VLOOKUP(AE$2,Schedule!$A$3:$R$34,$B27,FALSE)</f>
        <v>Cardinals</v>
      </c>
      <c r="AF27" t="str">
        <f>VLOOKUP(AF$2,Schedule!$A$3:$R$34,$B27,FALSE)</f>
        <v>Ravens</v>
      </c>
      <c r="AG27" t="str">
        <f>VLOOKUP(AG$2,Schedule!$A$3:$R$34,$B27,FALSE)</f>
        <v>Vikings</v>
      </c>
      <c r="AH27" t="str">
        <f>VLOOKUP(AH$2,Schedule!$A$3:$R$34,$B27,FALSE)</f>
        <v>Rams</v>
      </c>
      <c r="AL27" t="s">
        <v>34</v>
      </c>
      <c r="AM27">
        <v>26</v>
      </c>
    </row>
    <row r="28" spans="1:39" x14ac:dyDescent="0.25">
      <c r="A28">
        <v>35</v>
      </c>
      <c r="B28">
        <v>15</v>
      </c>
      <c r="C28" t="str">
        <f>VLOOKUP(C$2,Schedule!$A$3:$R$34,$B28,FALSE)</f>
        <v>Bengals</v>
      </c>
      <c r="D28" t="str">
        <f>VLOOKUP(D$2,Schedule!$A$3:$R$34,$B28,FALSE)</f>
        <v>Bills</v>
      </c>
      <c r="E28" t="str">
        <f>VLOOKUP(E$2,Schedule!$A$3:$R$34,$B28,FALSE)</f>
        <v>Browns</v>
      </c>
      <c r="F28" t="str">
        <f>VLOOKUP(F$2,Schedule!$A$3:$R$34,$B28,FALSE)</f>
        <v>Cardinals</v>
      </c>
      <c r="G28" t="str">
        <f>VLOOKUP(G$2,Schedule!$A$3:$R$34,$B28,FALSE)</f>
        <v>Chiefs</v>
      </c>
      <c r="H28" t="str">
        <f>VLOOKUP(H$2,Schedule!$A$3:$R$34,$B28,FALSE)</f>
        <v>Ravens</v>
      </c>
      <c r="I28" t="str">
        <f>VLOOKUP(I$2,Schedule!$A$3:$R$34,$B28,FALSE)</f>
        <v>Dolphins</v>
      </c>
      <c r="J28" t="str">
        <f>VLOOKUP(J$2,Schedule!$A$3:$R$34,$B28,FALSE)</f>
        <v>Jets</v>
      </c>
      <c r="K28" t="str">
        <f>VLOOKUP(K$2,Schedule!$A$3:$R$34,$B28,FALSE)</f>
        <v>Raiders</v>
      </c>
      <c r="L28" t="str">
        <f>VLOOKUP(L$2,Schedule!$A$3:$R$34,$B28,FALSE)</f>
        <v>Buccaneers</v>
      </c>
      <c r="M28" t="str">
        <f>VLOOKUP(M$2,Schedule!$A$3:$R$34,$B28,FALSE)</f>
        <v>Chargers</v>
      </c>
      <c r="N28" t="str">
        <f>VLOOKUP(N$2,Schedule!$A$3:$R$34,$B28,FALSE)</f>
        <v>Broncos</v>
      </c>
      <c r="O28" t="str">
        <f>VLOOKUP(O$2,Schedule!$A$3:$R$34,$B28,FALSE)</f>
        <v>Texans</v>
      </c>
      <c r="P28" t="str">
        <f>VLOOKUP(P$2,Schedule!$A$3:$R$34,$B28,FALSE)</f>
        <v>Titans</v>
      </c>
      <c r="Q28" t="str">
        <f>VLOOKUP(Q$2,Schedule!$A$3:$R$34,$B28,FALSE)</f>
        <v>Jaguars</v>
      </c>
      <c r="R28" t="str">
        <f>VLOOKUP(R$2,Schedule!$A$3:$R$34,$B28,FALSE)</f>
        <v>Patriots</v>
      </c>
      <c r="S28" t="str">
        <f>VLOOKUP(S$2,Schedule!$A$3:$R$34,$B28,FALSE)</f>
        <v>Lions</v>
      </c>
      <c r="T28" t="str">
        <f>VLOOKUP(T$2,Schedule!$A$3:$R$34,$B28,FALSE)</f>
        <v>Redskins</v>
      </c>
      <c r="U28" t="str">
        <f>VLOOKUP(U$2,Schedule!$A$3:$R$34,$B28,FALSE)</f>
        <v>Cowboys</v>
      </c>
      <c r="V28" t="str">
        <f>VLOOKUP(V$2,Schedule!$A$3:$R$34,$B28,FALSE)</f>
        <v>Vikings</v>
      </c>
      <c r="W28" t="str">
        <f>VLOOKUP(W$2,Schedule!$A$3:$R$34,$B28,FALSE)</f>
        <v>Eagles</v>
      </c>
      <c r="X28" t="str">
        <f>VLOOKUP(X$2,Schedule!$A$3:$R$34,$B28,FALSE)</f>
        <v>Packers</v>
      </c>
      <c r="Y28" t="str">
        <f>VLOOKUP(Y$2,Schedule!$A$3:$R$34,$B28,FALSE)</f>
        <v>Giants</v>
      </c>
      <c r="Z28" t="str">
        <f>VLOOKUP(Z$2,Schedule!$A$3:$R$34,$B28,FALSE)</f>
        <v>Bears</v>
      </c>
      <c r="AA28" t="str">
        <f>VLOOKUP(AA$2,Schedule!$A$3:$R$34,$B28,FALSE)</f>
        <v>49ers</v>
      </c>
      <c r="AB28" t="str">
        <f>VLOOKUP(AB$2,Schedule!$A$3:$R$34,$B28,FALSE)</f>
        <v>Panthers</v>
      </c>
      <c r="AC28" t="str">
        <f>VLOOKUP(AC$2,Schedule!$A$3:$R$34,$B28,FALSE)</f>
        <v>Falcons</v>
      </c>
      <c r="AD28" t="str">
        <f>VLOOKUP(AD$2,Schedule!$A$3:$R$34,$B28,FALSE)</f>
        <v>Colts</v>
      </c>
      <c r="AE28" t="str">
        <f>VLOOKUP(AE$2,Schedule!$A$3:$R$34,$B28,FALSE)</f>
        <v>Seahawks</v>
      </c>
      <c r="AF28" t="str">
        <f>VLOOKUP(AF$2,Schedule!$A$3:$R$34,$B28,FALSE)</f>
        <v>Saints</v>
      </c>
      <c r="AG28" t="str">
        <f>VLOOKUP(AG$2,Schedule!$A$3:$R$34,$B28,FALSE)</f>
        <v>Rams</v>
      </c>
      <c r="AH28" t="str">
        <f>VLOOKUP(AH$2,Schedule!$A$3:$R$34,$B28,FALSE)</f>
        <v>Steelers</v>
      </c>
      <c r="AL28" t="s">
        <v>35</v>
      </c>
      <c r="AM28">
        <v>27</v>
      </c>
    </row>
    <row r="29" spans="1:39" x14ac:dyDescent="0.25">
      <c r="A29">
        <v>36</v>
      </c>
      <c r="B29">
        <v>16</v>
      </c>
      <c r="C29" t="str">
        <f>VLOOKUP(C$2,Schedule!$A$3:$R$34,$B29,FALSE)</f>
        <v>Cardinals</v>
      </c>
      <c r="D29" t="str">
        <f>VLOOKUP(D$2,Schedule!$A$3:$R$34,$B29,FALSE)</f>
        <v>Jets</v>
      </c>
      <c r="E29" t="str">
        <f>VLOOKUP(E$2,Schedule!$A$3:$R$34,$B29,FALSE)</f>
        <v>Patriots</v>
      </c>
      <c r="F29" t="str">
        <f>VLOOKUP(F$2,Schedule!$A$3:$R$34,$B29,FALSE)</f>
        <v>Bills</v>
      </c>
      <c r="G29" t="str">
        <f>VLOOKUP(G$2,Schedule!$A$3:$R$34,$B29,FALSE)</f>
        <v>Bengals</v>
      </c>
      <c r="H29" t="str">
        <f>VLOOKUP(H$2,Schedule!$A$3:$R$34,$B29,FALSE)</f>
        <v>Steelers</v>
      </c>
      <c r="I29" t="str">
        <f>VLOOKUP(I$2,Schedule!$A$3:$R$34,$B29,FALSE)</f>
        <v>Ravens</v>
      </c>
      <c r="J29" t="str">
        <f>VLOOKUP(J$2,Schedule!$A$3:$R$34,$B29,FALSE)</f>
        <v>Giants</v>
      </c>
      <c r="K29" t="str">
        <f>VLOOKUP(K$2,Schedule!$A$3:$R$34,$B29,FALSE)</f>
        <v>Texans</v>
      </c>
      <c r="L29" t="str">
        <f>VLOOKUP(L$2,Schedule!$A$3:$R$34,$B29,FALSE)</f>
        <v>Saints</v>
      </c>
      <c r="M29" t="str">
        <f>VLOOKUP(M$2,Schedule!$A$3:$R$34,$B29,FALSE)</f>
        <v>Raiders</v>
      </c>
      <c r="N29" t="str">
        <f>VLOOKUP(N$2,Schedule!$A$3:$R$34,$B29,FALSE)</f>
        <v>Titans</v>
      </c>
      <c r="O29" t="str">
        <f>VLOOKUP(O$2,Schedule!$A$3:$R$34,$B29,FALSE)</f>
        <v>Chiefs</v>
      </c>
      <c r="P29" t="str">
        <f>VLOOKUP(P$2,Schedule!$A$3:$R$34,$B29,FALSE)</f>
        <v>Jaguars</v>
      </c>
      <c r="Q29" t="str">
        <f>VLOOKUP(Q$2,Schedule!$A$3:$R$34,$B29,FALSE)</f>
        <v>Vikings</v>
      </c>
      <c r="R29" t="str">
        <f>VLOOKUP(R$2,Schedule!$A$3:$R$34,$B29,FALSE)</f>
        <v>Broncos</v>
      </c>
      <c r="S29" t="str">
        <f>VLOOKUP(S$2,Schedule!$A$3:$R$34,$B29,FALSE)</f>
        <v>Chargers</v>
      </c>
      <c r="T29" t="str">
        <f>VLOOKUP(T$2,Schedule!$A$3:$R$34,$B29,FALSE)</f>
        <v>Bears</v>
      </c>
      <c r="U29" t="str">
        <f>VLOOKUP(U$2,Schedule!$A$3:$R$34,$B29,FALSE)</f>
        <v>Packers</v>
      </c>
      <c r="V29" t="str">
        <f>VLOOKUP(V$2,Schedule!$A$3:$R$34,$B29,FALSE)</f>
        <v>Buccaneers</v>
      </c>
      <c r="W29" t="str">
        <f>VLOOKUP(W$2,Schedule!$A$3:$R$34,$B29,FALSE)</f>
        <v>Dolphins</v>
      </c>
      <c r="X29" t="str">
        <f>VLOOKUP(X$2,Schedule!$A$3:$R$34,$B29,FALSE)</f>
        <v>Eagles</v>
      </c>
      <c r="Y29" t="str">
        <f>VLOOKUP(Y$2,Schedule!$A$3:$R$34,$B29,FALSE)</f>
        <v>Redskins</v>
      </c>
      <c r="Z29" t="str">
        <f>VLOOKUP(Z$2,Schedule!$A$3:$R$34,$B29,FALSE)</f>
        <v>Rams</v>
      </c>
      <c r="AA29" t="str">
        <f>VLOOKUP(AA$2,Schedule!$A$3:$R$34,$B29,FALSE)</f>
        <v>Colts</v>
      </c>
      <c r="AB29" t="str">
        <f>VLOOKUP(AB$2,Schedule!$A$3:$R$34,$B29,FALSE)</f>
        <v>49ers</v>
      </c>
      <c r="AC29" t="str">
        <f>VLOOKUP(AC$2,Schedule!$A$3:$R$34,$B29,FALSE)</f>
        <v>Seahawks</v>
      </c>
      <c r="AD29" t="str">
        <f>VLOOKUP(AD$2,Schedule!$A$3:$R$34,$B29,FALSE)</f>
        <v>Lions</v>
      </c>
      <c r="AE29" t="str">
        <f>VLOOKUP(AE$2,Schedule!$A$3:$R$34,$B29,FALSE)</f>
        <v>Cowboys</v>
      </c>
      <c r="AF29" t="str">
        <f>VLOOKUP(AF$2,Schedule!$A$3:$R$34,$B29,FALSE)</f>
        <v>Falcons</v>
      </c>
      <c r="AG29" t="str">
        <f>VLOOKUP(AG$2,Schedule!$A$3:$R$34,$B29,FALSE)</f>
        <v>Panthers</v>
      </c>
      <c r="AH29" t="str">
        <f>VLOOKUP(AH$2,Schedule!$A$3:$R$34,$B29,FALSE)</f>
        <v>Browns</v>
      </c>
      <c r="AL29" t="s">
        <v>36</v>
      </c>
      <c r="AM29">
        <v>28</v>
      </c>
    </row>
    <row r="30" spans="1:39" x14ac:dyDescent="0.25">
      <c r="A30">
        <v>37</v>
      </c>
      <c r="B30">
        <v>17</v>
      </c>
      <c r="C30" t="str">
        <f>VLOOKUP(C$2,Schedule!$A$3:$R$34,$B30,FALSE)</f>
        <v>Ravens</v>
      </c>
      <c r="D30" t="str">
        <f>VLOOKUP(D$2,Schedule!$A$3:$R$34,$B30,FALSE)</f>
        <v>Browns</v>
      </c>
      <c r="E30" t="str">
        <f>VLOOKUP(E$2,Schedule!$A$3:$R$34,$B30,FALSE)</f>
        <v>Dolphins</v>
      </c>
      <c r="F30" t="str">
        <f>VLOOKUP(F$2,Schedule!$A$3:$R$34,$B30,FALSE)</f>
        <v>Jets</v>
      </c>
      <c r="G30" t="str">
        <f>VLOOKUP(G$2,Schedule!$A$3:$R$34,$B30,FALSE)</f>
        <v>Bills</v>
      </c>
      <c r="H30" t="str">
        <f>VLOOKUP(H$2,Schedule!$A$3:$R$34,$B30,FALSE)</f>
        <v>Patriots</v>
      </c>
      <c r="I30" t="str">
        <f>VLOOKUP(I$2,Schedule!$A$3:$R$34,$B30,FALSE)</f>
        <v>Steelers</v>
      </c>
      <c r="J30" t="str">
        <f>VLOOKUP(J$2,Schedule!$A$3:$R$34,$B30,FALSE)</f>
        <v>Bengals</v>
      </c>
      <c r="K30" t="str">
        <f>VLOOKUP(K$2,Schedule!$A$3:$R$34,$B30,FALSE)</f>
        <v>Saints</v>
      </c>
      <c r="L30" t="str">
        <f>VLOOKUP(L$2,Schedule!$A$3:$R$34,$B30,FALSE)</f>
        <v>Panthers</v>
      </c>
      <c r="M30" t="str">
        <f>VLOOKUP(M$2,Schedule!$A$3:$R$34,$B30,FALSE)</f>
        <v>Falcons</v>
      </c>
      <c r="N30" t="str">
        <f>VLOOKUP(N$2,Schedule!$A$3:$R$34,$B30,FALSE)</f>
        <v>Buccaneers</v>
      </c>
      <c r="O30" t="str">
        <f>VLOOKUP(O$2,Schedule!$A$3:$R$34,$B30,FALSE)</f>
        <v>Lions</v>
      </c>
      <c r="P30" t="str">
        <f>VLOOKUP(P$2,Schedule!$A$3:$R$34,$B30,FALSE)</f>
        <v>Chargers</v>
      </c>
      <c r="Q30" t="str">
        <f>VLOOKUP(Q$2,Schedule!$A$3:$R$34,$B30,FALSE)</f>
        <v>Raiders</v>
      </c>
      <c r="R30" t="str">
        <f>VLOOKUP(R$2,Schedule!$A$3:$R$34,$B30,FALSE)</f>
        <v>Bears</v>
      </c>
      <c r="S30" t="str">
        <f>VLOOKUP(S$2,Schedule!$A$3:$R$34,$B30,FALSE)</f>
        <v>Packers</v>
      </c>
      <c r="T30" t="str">
        <f>VLOOKUP(T$2,Schedule!$A$3:$R$34,$B30,FALSE)</f>
        <v>Vikings</v>
      </c>
      <c r="U30" t="str">
        <f>VLOOKUP(U$2,Schedule!$A$3:$R$34,$B30,FALSE)</f>
        <v>Chiefs</v>
      </c>
      <c r="V30" t="str">
        <f>VLOOKUP(V$2,Schedule!$A$3:$R$34,$B30,FALSE)</f>
        <v>Broncos</v>
      </c>
      <c r="W30" t="str">
        <f>VLOOKUP(W$2,Schedule!$A$3:$R$34,$B30,FALSE)</f>
        <v>Redskins</v>
      </c>
      <c r="X30" t="str">
        <f>VLOOKUP(X$2,Schedule!$A$3:$R$34,$B30,FALSE)</f>
        <v>Giants</v>
      </c>
      <c r="Y30" t="str">
        <f>VLOOKUP(Y$2,Schedule!$A$3:$R$34,$B30,FALSE)</f>
        <v>Cowboys</v>
      </c>
      <c r="Z30" t="str">
        <f>VLOOKUP(Z$2,Schedule!$A$3:$R$34,$B30,FALSE)</f>
        <v>Eagles</v>
      </c>
      <c r="AA30" t="str">
        <f>VLOOKUP(AA$2,Schedule!$A$3:$R$34,$B30,FALSE)</f>
        <v>Titans</v>
      </c>
      <c r="AB30" t="str">
        <f>VLOOKUP(AB$2,Schedule!$A$3:$R$34,$B30,FALSE)</f>
        <v>Jaguars</v>
      </c>
      <c r="AC30" t="str">
        <f>VLOOKUP(AC$2,Schedule!$A$3:$R$34,$B30,FALSE)</f>
        <v>Colts</v>
      </c>
      <c r="AD30" t="str">
        <f>VLOOKUP(AD$2,Schedule!$A$3:$R$34,$B30,FALSE)</f>
        <v>Texans</v>
      </c>
      <c r="AE30" t="str">
        <f>VLOOKUP(AE$2,Schedule!$A$3:$R$34,$B30,FALSE)</f>
        <v>49ers</v>
      </c>
      <c r="AF30" t="str">
        <f>VLOOKUP(AF$2,Schedule!$A$3:$R$34,$B30,FALSE)</f>
        <v>Rams</v>
      </c>
      <c r="AG30" t="str">
        <f>VLOOKUP(AG$2,Schedule!$A$3:$R$34,$B30,FALSE)</f>
        <v>Cardinals</v>
      </c>
      <c r="AH30" t="str">
        <f>VLOOKUP(AH$2,Schedule!$A$3:$R$34,$B30,FALSE)</f>
        <v>Seahawks</v>
      </c>
      <c r="AL30" t="s">
        <v>37</v>
      </c>
      <c r="AM30">
        <v>29</v>
      </c>
    </row>
    <row r="31" spans="1:39" x14ac:dyDescent="0.25">
      <c r="A31">
        <v>38</v>
      </c>
      <c r="B31">
        <v>18</v>
      </c>
      <c r="C31" t="str">
        <f>VLOOKUP(C$2,Schedule!$A$3:$R$34,$B31,FALSE)</f>
        <v>Bengals</v>
      </c>
      <c r="D31" t="str">
        <f>VLOOKUP(D$2,Schedule!$A$3:$R$34,$B31,FALSE)</f>
        <v>Steelers</v>
      </c>
      <c r="E31" t="str">
        <f>VLOOKUP(E$2,Schedule!$A$3:$R$34,$B31,FALSE)</f>
        <v>Browns</v>
      </c>
      <c r="F31" t="str">
        <f>VLOOKUP(F$2,Schedule!$A$3:$R$34,$B31,FALSE)</f>
        <v>Ravens</v>
      </c>
      <c r="G31" t="str">
        <f>VLOOKUP(G$2,Schedule!$A$3:$R$34,$B31,FALSE)</f>
        <v>Dolphins</v>
      </c>
      <c r="H31" t="str">
        <f>VLOOKUP(H$2,Schedule!$A$3:$R$34,$B31,FALSE)</f>
        <v>Jets</v>
      </c>
      <c r="I31" t="str">
        <f>VLOOKUP(I$2,Schedule!$A$3:$R$34,$B31,FALSE)</f>
        <v>Bills</v>
      </c>
      <c r="J31" t="str">
        <f>VLOOKUP(J$2,Schedule!$A$3:$R$34,$B31,FALSE)</f>
        <v>Patriots</v>
      </c>
      <c r="K31" t="str">
        <f>VLOOKUP(K$2,Schedule!$A$3:$R$34,$B31,FALSE)</f>
        <v>Texans</v>
      </c>
      <c r="L31" t="str">
        <f>VLOOKUP(L$2,Schedule!$A$3:$R$34,$B31,FALSE)</f>
        <v>Jaguars</v>
      </c>
      <c r="M31" t="str">
        <f>VLOOKUP(M$2,Schedule!$A$3:$R$34,$B31,FALSE)</f>
        <v>Colts</v>
      </c>
      <c r="N31" t="str">
        <f>VLOOKUP(N$2,Schedule!$A$3:$R$34,$B31,FALSE)</f>
        <v>Titans</v>
      </c>
      <c r="O31" t="str">
        <f>VLOOKUP(O$2,Schedule!$A$3:$R$34,$B31,FALSE)</f>
        <v>Raiders</v>
      </c>
      <c r="P31" t="str">
        <f>VLOOKUP(P$2,Schedule!$A$3:$R$34,$B31,FALSE)</f>
        <v>Broncos</v>
      </c>
      <c r="Q31" t="str">
        <f>VLOOKUP(Q$2,Schedule!$A$3:$R$34,$B31,FALSE)</f>
        <v>Chiefs</v>
      </c>
      <c r="R31" t="str">
        <f>VLOOKUP(R$2,Schedule!$A$3:$R$34,$B31,FALSE)</f>
        <v>Chargers</v>
      </c>
      <c r="S31" t="str">
        <f>VLOOKUP(S$2,Schedule!$A$3:$R$34,$B31,FALSE)</f>
        <v>Bears</v>
      </c>
      <c r="T31" t="str">
        <f>VLOOKUP(T$2,Schedule!$A$3:$R$34,$B31,FALSE)</f>
        <v>Lions</v>
      </c>
      <c r="U31" t="str">
        <f>VLOOKUP(U$2,Schedule!$A$3:$R$34,$B31,FALSE)</f>
        <v>Vikings</v>
      </c>
      <c r="V31" t="str">
        <f>VLOOKUP(V$2,Schedule!$A$3:$R$34,$B31,FALSE)</f>
        <v>Packers</v>
      </c>
      <c r="W31" t="str">
        <f>VLOOKUP(W$2,Schedule!$A$3:$R$34,$B31,FALSE)</f>
        <v>Eagles</v>
      </c>
      <c r="X31" t="str">
        <f>VLOOKUP(X$2,Schedule!$A$3:$R$34,$B31,FALSE)</f>
        <v>Cowboys</v>
      </c>
      <c r="Y31" t="str">
        <f>VLOOKUP(Y$2,Schedule!$A$3:$R$34,$B31,FALSE)</f>
        <v>Giants</v>
      </c>
      <c r="Z31" t="str">
        <f>VLOOKUP(Z$2,Schedule!$A$3:$R$34,$B31,FALSE)</f>
        <v>Redskins</v>
      </c>
      <c r="AA31" t="str">
        <f>VLOOKUP(AA$2,Schedule!$A$3:$R$34,$B31,FALSE)</f>
        <v>Panthers</v>
      </c>
      <c r="AB31" t="str">
        <f>VLOOKUP(AB$2,Schedule!$A$3:$R$34,$B31,FALSE)</f>
        <v>Buccaneers</v>
      </c>
      <c r="AC31" t="str">
        <f>VLOOKUP(AC$2,Schedule!$A$3:$R$34,$B31,FALSE)</f>
        <v>Saints</v>
      </c>
      <c r="AD31" t="str">
        <f>VLOOKUP(AD$2,Schedule!$A$3:$R$34,$B31,FALSE)</f>
        <v>Falcons</v>
      </c>
      <c r="AE31" t="str">
        <f>VLOOKUP(AE$2,Schedule!$A$3:$R$34,$B31,FALSE)</f>
        <v>Cardinals</v>
      </c>
      <c r="AF31" t="str">
        <f>VLOOKUP(AF$2,Schedule!$A$3:$R$34,$B31,FALSE)</f>
        <v>Seahawks</v>
      </c>
      <c r="AG31" t="str">
        <f>VLOOKUP(AG$2,Schedule!$A$3:$R$34,$B31,FALSE)</f>
        <v>49ers</v>
      </c>
      <c r="AH31" t="str">
        <f>VLOOKUP(AH$2,Schedule!$A$3:$R$34,$B31,FALSE)</f>
        <v>Rams</v>
      </c>
      <c r="AL31" t="s">
        <v>38</v>
      </c>
      <c r="AM31">
        <v>30</v>
      </c>
    </row>
    <row r="32" spans="1:39" x14ac:dyDescent="0.25">
      <c r="AL32" t="s">
        <v>39</v>
      </c>
      <c r="AM32">
        <v>31</v>
      </c>
    </row>
    <row r="33" spans="1:39" x14ac:dyDescent="0.25">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L33" t="s">
        <v>40</v>
      </c>
      <c r="AM33">
        <v>32</v>
      </c>
    </row>
    <row r="34" spans="1:39" x14ac:dyDescent="0.25">
      <c r="A34" s="19" t="s">
        <v>56</v>
      </c>
      <c r="B34" s="19" t="s">
        <v>57</v>
      </c>
      <c r="C34" t="s">
        <v>56</v>
      </c>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row>
    <row r="35" spans="1:39" x14ac:dyDescent="0.25">
      <c r="A35" s="19" t="s">
        <v>58</v>
      </c>
      <c r="B35" s="21">
        <v>-7</v>
      </c>
      <c r="C35">
        <f>IF(C12&gt;0.6,$B$39,IF(C12&gt;0.5,$B$38,IF(C12&gt;0.4,$B$37,IF(C12&gt;0.3,$B$36,IF(C12&gt;0.2,$B$35,0)))))</f>
        <v>3</v>
      </c>
      <c r="D35">
        <f t="shared" ref="D35:AH35" si="7">IF(D12&gt;0.6,$B$39,IF(D12&gt;0.5,$B$38,IF(D12&gt;0.4,$B$37,IF(D12&gt;0.3,$B$36,IF(D12&gt;0.2,$B$35,0)))))</f>
        <v>7</v>
      </c>
      <c r="E35">
        <f t="shared" si="7"/>
        <v>-3</v>
      </c>
      <c r="F35">
        <f t="shared" si="7"/>
        <v>0</v>
      </c>
      <c r="G35">
        <f t="shared" si="7"/>
        <v>7</v>
      </c>
      <c r="H35">
        <f t="shared" si="7"/>
        <v>3</v>
      </c>
      <c r="I35">
        <f t="shared" si="7"/>
        <v>-3</v>
      </c>
      <c r="J35">
        <f t="shared" si="7"/>
        <v>0</v>
      </c>
      <c r="K35">
        <f t="shared" si="7"/>
        <v>3</v>
      </c>
      <c r="L35">
        <f t="shared" si="7"/>
        <v>3</v>
      </c>
      <c r="M35">
        <f t="shared" si="7"/>
        <v>3</v>
      </c>
      <c r="N35">
        <f t="shared" si="7"/>
        <v>3</v>
      </c>
      <c r="O35">
        <f t="shared" si="7"/>
        <v>0</v>
      </c>
      <c r="P35">
        <f t="shared" si="7"/>
        <v>-3</v>
      </c>
      <c r="Q35">
        <f t="shared" si="7"/>
        <v>3</v>
      </c>
      <c r="R35">
        <f t="shared" si="7"/>
        <v>7</v>
      </c>
      <c r="S35">
        <f t="shared" si="7"/>
        <v>3</v>
      </c>
      <c r="T35">
        <f t="shared" si="7"/>
        <v>3</v>
      </c>
      <c r="U35">
        <f t="shared" si="7"/>
        <v>0</v>
      </c>
      <c r="V35">
        <f t="shared" si="7"/>
        <v>3</v>
      </c>
      <c r="W35">
        <f t="shared" si="7"/>
        <v>0</v>
      </c>
      <c r="X35">
        <f t="shared" si="7"/>
        <v>-3</v>
      </c>
      <c r="Y35">
        <f t="shared" si="7"/>
        <v>7</v>
      </c>
      <c r="Z35">
        <f t="shared" si="7"/>
        <v>7</v>
      </c>
      <c r="AA35">
        <f t="shared" si="7"/>
        <v>3</v>
      </c>
      <c r="AB35">
        <f t="shared" si="7"/>
        <v>0</v>
      </c>
      <c r="AC35">
        <f t="shared" si="7"/>
        <v>3</v>
      </c>
      <c r="AD35">
        <f t="shared" si="7"/>
        <v>3</v>
      </c>
      <c r="AE35">
        <f t="shared" si="7"/>
        <v>7</v>
      </c>
      <c r="AF35">
        <f t="shared" si="7"/>
        <v>7</v>
      </c>
      <c r="AG35">
        <f t="shared" si="7"/>
        <v>3</v>
      </c>
      <c r="AH35">
        <f t="shared" si="7"/>
        <v>0</v>
      </c>
    </row>
    <row r="36" spans="1:39" x14ac:dyDescent="0.25">
      <c r="A36" s="19" t="s">
        <v>59</v>
      </c>
      <c r="B36" s="21">
        <v>-3</v>
      </c>
      <c r="C36" t="s">
        <v>60</v>
      </c>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row>
    <row r="37" spans="1:39" x14ac:dyDescent="0.25">
      <c r="A37" s="19" t="s">
        <v>61</v>
      </c>
      <c r="B37" s="21">
        <v>0</v>
      </c>
      <c r="C37">
        <f>IF(VLOOKUP(C$2,Schedule!$A$3:$AK$34,$A14,FALSE)=0,$B$42,$B$43)</f>
        <v>3</v>
      </c>
      <c r="D37">
        <f>IF(VLOOKUP(D$2,Schedule!$A$3:$AK$34,$A14,FALSE)=0,$B$42,$B$43)</f>
        <v>0</v>
      </c>
      <c r="E37">
        <f>IF(VLOOKUP(E$2,Schedule!$A$3:$AK$34,$A14,FALSE)=0,$B$42,$B$43)</f>
        <v>0</v>
      </c>
      <c r="F37">
        <f>IF(VLOOKUP(F$2,Schedule!$A$3:$AK$34,$A14,FALSE)=0,$B$42,$B$43)</f>
        <v>0</v>
      </c>
      <c r="G37">
        <f>IF(VLOOKUP(G$2,Schedule!$A$3:$AK$34,$A14,FALSE)=0,$B$42,$B$43)</f>
        <v>3</v>
      </c>
      <c r="H37">
        <f>IF(VLOOKUP(H$2,Schedule!$A$3:$AK$34,$A14,FALSE)=0,$B$42,$B$43)</f>
        <v>0</v>
      </c>
      <c r="I37">
        <f>IF(VLOOKUP(I$2,Schedule!$A$3:$AK$34,$A14,FALSE)=0,$B$42,$B$43)</f>
        <v>3</v>
      </c>
      <c r="J37">
        <f>IF(VLOOKUP(J$2,Schedule!$A$3:$AK$34,$A14,FALSE)=0,$B$42,$B$43)</f>
        <v>3</v>
      </c>
      <c r="K37">
        <f>IF(VLOOKUP(K$2,Schedule!$A$3:$AK$34,$A14,FALSE)=0,$B$42,$B$43)</f>
        <v>0</v>
      </c>
      <c r="L37">
        <f>IF(VLOOKUP(L$2,Schedule!$A$3:$AK$34,$A14,FALSE)=0,$B$42,$B$43)</f>
        <v>0</v>
      </c>
      <c r="M37">
        <f>IF(VLOOKUP(M$2,Schedule!$A$3:$AK$34,$A14,FALSE)=0,$B$42,$B$43)</f>
        <v>3</v>
      </c>
      <c r="N37">
        <f>IF(VLOOKUP(N$2,Schedule!$A$3:$AK$34,$A14,FALSE)=0,$B$42,$B$43)</f>
        <v>0</v>
      </c>
      <c r="O37">
        <f>IF(VLOOKUP(O$2,Schedule!$A$3:$AK$34,$A14,FALSE)=0,7,$B$43)</f>
        <v>0</v>
      </c>
      <c r="P37">
        <f>IF(VLOOKUP(P$2,Schedule!$A$3:$AK$34,$A14,FALSE)=0,$B$42,$B$43)</f>
        <v>3</v>
      </c>
      <c r="Q37">
        <f>IF(VLOOKUP(Q$2,Schedule!$A$3:$AK$34,$A14,FALSE)=0,0,$B$43)</f>
        <v>0</v>
      </c>
      <c r="R37">
        <f>IF(VLOOKUP(R$2,Schedule!$A$3:$AK$34,$A14,FALSE)=0,7,$B$43)</f>
        <v>0</v>
      </c>
      <c r="S37">
        <f>IF(VLOOKUP(S$2,Schedule!$A$3:$AK$34,$A14,FALSE)=0,$B$42,$B$43)</f>
        <v>3</v>
      </c>
      <c r="T37">
        <f>IF(VLOOKUP(T$2,Schedule!$A$3:$AK$34,$A14,FALSE)=0,$B$42,$B$43)</f>
        <v>0</v>
      </c>
      <c r="U37">
        <f>IF(VLOOKUP(U$2,Schedule!$A$3:$AK$34,$A14,FALSE)=0,$B$42,$B$43)</f>
        <v>3</v>
      </c>
      <c r="V37">
        <f>IF(VLOOKUP(V$2,Schedule!$A$3:$AK$34,$A14,FALSE)=0,$B$42,$B$43)</f>
        <v>0</v>
      </c>
      <c r="W37">
        <f>IF(VLOOKUP(W$2,Schedule!$A$3:$AK$34,$A14,FALSE)=0,$B$42,$B$43)</f>
        <v>0</v>
      </c>
      <c r="X37">
        <f>IF(VLOOKUP(X$2,Schedule!$A$3:$AK$34,$A14,FALSE)=0,$B$42,$B$43)</f>
        <v>0</v>
      </c>
      <c r="Y37">
        <f>IF(VLOOKUP(Y$2,Schedule!$A$3:$AK$34,$A14,FALSE)=0,$B$42,$B$43)</f>
        <v>3</v>
      </c>
      <c r="Z37">
        <f>IF(VLOOKUP(Z$2,Schedule!$A$3:$AK$34,$A14,FALSE)=0,$B$42,$B$43)</f>
        <v>3</v>
      </c>
      <c r="AA37">
        <f>IF(VLOOKUP(AA$2,Schedule!$A$3:$AK$34,$A14,FALSE)=0,7,$B$43)</f>
        <v>7</v>
      </c>
      <c r="AB37">
        <f>IF(VLOOKUP(AB$2,Schedule!$A$3:$AK$34,$A14,FALSE)=0,$B$42,$B$43)</f>
        <v>0</v>
      </c>
      <c r="AC37">
        <f>IF(VLOOKUP(AC$2,Schedule!$A$3:$AK$34,$A14,FALSE)=0,$B$42,$B$43)</f>
        <v>3</v>
      </c>
      <c r="AD37">
        <f>IF(VLOOKUP(AD$2,Schedule!$A$3:$AK$34,$A14,FALSE)=0,$B$42,$B$43)</f>
        <v>3</v>
      </c>
      <c r="AE37">
        <f>IF(VLOOKUP(AE$2,Schedule!$A$3:$AK$34,$A14,FALSE)=0,$B$42,$B$43)</f>
        <v>0</v>
      </c>
      <c r="AF37">
        <f>IF(VLOOKUP(AF$2,Schedule!$A$3:$AK$34,$A14,FALSE)=0,$B$42,$B$43)</f>
        <v>0</v>
      </c>
      <c r="AG37">
        <f>IF(VLOOKUP(AG$2,Schedule!$A$3:$AK$34,$A14,FALSE)=0,7,$B$43)</f>
        <v>7</v>
      </c>
      <c r="AH37">
        <f>IF(VLOOKUP(AH$2,Schedule!$A$3:$AK$34,$A14,FALSE)=0,$B$42,$B$43)</f>
        <v>3</v>
      </c>
    </row>
    <row r="38" spans="1:39" x14ac:dyDescent="0.25">
      <c r="A38" s="19" t="s">
        <v>62</v>
      </c>
      <c r="B38" s="21">
        <v>3</v>
      </c>
      <c r="C38">
        <f>IF(VLOOKUP(C$2,Schedule!$A$3:$AK$34,$A15,FALSE)=0,$B$42,$B$43)</f>
        <v>0</v>
      </c>
      <c r="D38">
        <f>IF(VLOOKUP(D$2,Schedule!$A$3:$AK$34,$A15,FALSE)=0,$B$42,$B$43)</f>
        <v>3</v>
      </c>
      <c r="E38">
        <f>IF(VLOOKUP(E$2,Schedule!$A$3:$AK$34,$A15,FALSE)=0,$B$42,$B$43)</f>
        <v>3</v>
      </c>
      <c r="F38">
        <f>IF(VLOOKUP(F$2,Schedule!$A$3:$AK$34,$A15,FALSE)=0,$B$42,$B$43)</f>
        <v>3</v>
      </c>
      <c r="G38">
        <f>IF(VLOOKUP(G$2,Schedule!$A$3:$AK$34,$A15,FALSE)=0,$B$42,$B$43)</f>
        <v>0</v>
      </c>
      <c r="H38">
        <f>IF(VLOOKUP(H$2,Schedule!$A$3:$AK$34,$A15,FALSE)=0,$B$42,$B$43)</f>
        <v>0</v>
      </c>
      <c r="I38">
        <f>IF(VLOOKUP(I$2,Schedule!$A$3:$AK$34,$A15,FALSE)=0,$B$42,$B$43)</f>
        <v>3</v>
      </c>
      <c r="J38">
        <f>IF(VLOOKUP(J$2,Schedule!$A$3:$AK$34,$A15,FALSE)=0,$B$42,$B$43)</f>
        <v>3</v>
      </c>
      <c r="K38">
        <f>IF(VLOOKUP(K$2,Schedule!$A$3:$AK$34,$A15,FALSE)=0,$B$42,$B$43)</f>
        <v>3</v>
      </c>
      <c r="L38">
        <f>IF(VLOOKUP(L$2,Schedule!$A$3:$AK$34,$A15,FALSE)=0,$B$42,$B$43)</f>
        <v>0</v>
      </c>
      <c r="M38">
        <f>IF(VLOOKUP(M$2,Schedule!$A$3:$AK$34,$A15,FALSE)=0,$B$42,$B$43)</f>
        <v>0</v>
      </c>
      <c r="N38">
        <f>IF(VLOOKUP(N$2,Schedule!$A$3:$AK$34,$A15,FALSE)=0,$B$42,$B$43)</f>
        <v>3</v>
      </c>
      <c r="O38">
        <f>IF(VLOOKUP(O$2,Schedule!$A$3:$AK$34,$A15,FALSE)=0,7,$B$43)</f>
        <v>7</v>
      </c>
      <c r="P38">
        <f>IF(VLOOKUP(P$2,Schedule!$A$3:$AK$34,$A15,FALSE)=0,$B$42,$B$43)</f>
        <v>3</v>
      </c>
      <c r="Q38">
        <f>IF(VLOOKUP(Q$2,Schedule!$A$3:$AK$34,$A15,FALSE)=0,0,$B$43)</f>
        <v>0</v>
      </c>
      <c r="R38">
        <f>IF(VLOOKUP(R$2,Schedule!$A$3:$AK$34,$A15,FALSE)=0,7,$B$43)</f>
        <v>0</v>
      </c>
      <c r="S38">
        <f>IF(VLOOKUP(S$2,Schedule!$A$3:$AK$34,$A15,FALSE)=0,$B$42,$B$43)</f>
        <v>0</v>
      </c>
      <c r="T38">
        <f>IF(VLOOKUP(T$2,Schedule!$A$3:$AK$34,$A15,FALSE)=0,$B$42,$B$43)</f>
        <v>3</v>
      </c>
      <c r="U38">
        <f>IF(VLOOKUP(U$2,Schedule!$A$3:$AK$34,$A15,FALSE)=0,$B$42,$B$43)</f>
        <v>0</v>
      </c>
      <c r="V38">
        <f>IF(VLOOKUP(V$2,Schedule!$A$3:$AK$34,$A15,FALSE)=0,$B$42,$B$43)</f>
        <v>3</v>
      </c>
      <c r="W38">
        <f>IF(VLOOKUP(W$2,Schedule!$A$3:$AK$34,$A15,FALSE)=0,$B$42,$B$43)</f>
        <v>3</v>
      </c>
      <c r="X38">
        <f>IF(VLOOKUP(X$2,Schedule!$A$3:$AK$34,$A15,FALSE)=0,$B$42,$B$43)</f>
        <v>3</v>
      </c>
      <c r="Y38">
        <f>IF(VLOOKUP(Y$2,Schedule!$A$3:$AK$34,$A15,FALSE)=0,$B$42,$B$43)</f>
        <v>0</v>
      </c>
      <c r="Z38">
        <f>IF(VLOOKUP(Z$2,Schedule!$A$3:$AK$34,$A15,FALSE)=0,$B$42,$B$43)</f>
        <v>0</v>
      </c>
      <c r="AA38">
        <f>IF(VLOOKUP(AA$2,Schedule!$A$3:$AK$34,$A15,FALSE)=0,7,$B$43)</f>
        <v>0</v>
      </c>
      <c r="AB38">
        <f>IF(VLOOKUP(AB$2,Schedule!$A$3:$AK$34,$A15,FALSE)=0,$B$42,$B$43)</f>
        <v>3</v>
      </c>
      <c r="AC38">
        <f>IF(VLOOKUP(AC$2,Schedule!$A$3:$AK$34,$A15,FALSE)=0,$B$42,$B$43)</f>
        <v>3</v>
      </c>
      <c r="AD38">
        <f>IF(VLOOKUP(AD$2,Schedule!$A$3:$AK$34,$A15,FALSE)=0,$B$42,$B$43)</f>
        <v>0</v>
      </c>
      <c r="AE38">
        <f>IF(VLOOKUP(AE$2,Schedule!$A$3:$AK$34,$A15,FALSE)=0,$B$42,$B$43)</f>
        <v>3</v>
      </c>
      <c r="AF38">
        <f>IF(VLOOKUP(AF$2,Schedule!$A$3:$AK$34,$A15,FALSE)=0,$B$42,$B$43)</f>
        <v>0</v>
      </c>
      <c r="AG38">
        <f>IF(VLOOKUP(AG$2,Schedule!$A$3:$AK$34,$A15,FALSE)=0,7,$B$43)</f>
        <v>0</v>
      </c>
      <c r="AH38">
        <f>IF(VLOOKUP(AH$2,Schedule!$A$3:$AK$34,$A15,FALSE)=0,$B$42,$B$43)</f>
        <v>0</v>
      </c>
    </row>
    <row r="39" spans="1:39" x14ac:dyDescent="0.25">
      <c r="A39" s="19" t="s">
        <v>63</v>
      </c>
      <c r="B39" s="21">
        <v>7</v>
      </c>
      <c r="C39">
        <f>IF(VLOOKUP(C$2,Schedule!$A$3:$AK$34,$A16,FALSE)=0,$B$42,$B$43)</f>
        <v>3</v>
      </c>
      <c r="D39">
        <f>IF(VLOOKUP(D$2,Schedule!$A$3:$AK$34,$A16,FALSE)=0,$B$42,$B$43)</f>
        <v>0</v>
      </c>
      <c r="E39">
        <f>IF(VLOOKUP(E$2,Schedule!$A$3:$AK$34,$A16,FALSE)=0,$B$42,$B$43)</f>
        <v>0</v>
      </c>
      <c r="F39">
        <f>IF(VLOOKUP(F$2,Schedule!$A$3:$AK$34,$A16,FALSE)=0,$B$42,$B$43)</f>
        <v>0</v>
      </c>
      <c r="G39">
        <f>IF(VLOOKUP(G$2,Schedule!$A$3:$AK$34,$A16,FALSE)=0,$B$42,$B$43)</f>
        <v>3</v>
      </c>
      <c r="H39">
        <f>IF(VLOOKUP(H$2,Schedule!$A$3:$AK$34,$A16,FALSE)=0,$B$42,$B$43)</f>
        <v>3</v>
      </c>
      <c r="I39">
        <f>IF(VLOOKUP(I$2,Schedule!$A$3:$AK$34,$A16,FALSE)=0,$B$42,$B$43)</f>
        <v>0</v>
      </c>
      <c r="J39">
        <f>IF(VLOOKUP(J$2,Schedule!$A$3:$AK$34,$A16,FALSE)=0,$B$42,$B$43)</f>
        <v>0</v>
      </c>
      <c r="K39">
        <f>IF(VLOOKUP(K$2,Schedule!$A$3:$AK$34,$A16,FALSE)=0,$B$42,$B$43)</f>
        <v>0</v>
      </c>
      <c r="L39">
        <f>IF(VLOOKUP(L$2,Schedule!$A$3:$AK$34,$A16,FALSE)=0,$B$42,$B$43)</f>
        <v>3</v>
      </c>
      <c r="M39">
        <f>IF(VLOOKUP(M$2,Schedule!$A$3:$AK$34,$A16,FALSE)=0,$B$42,$B$43)</f>
        <v>3</v>
      </c>
      <c r="N39">
        <f>IF(VLOOKUP(N$2,Schedule!$A$3:$AK$34,$A16,FALSE)=0,$B$42,$B$43)</f>
        <v>0</v>
      </c>
      <c r="O39">
        <f>IF(VLOOKUP(O$2,Schedule!$A$3:$AK$34,$A16,FALSE)=0,7,$B$43)</f>
        <v>0</v>
      </c>
      <c r="P39">
        <f>IF(VLOOKUP(P$2,Schedule!$A$3:$AK$34,$A16,FALSE)=0,$B$42,$B$43)</f>
        <v>0</v>
      </c>
      <c r="Q39">
        <f>IF(VLOOKUP(Q$2,Schedule!$A$3:$AK$34,$A16,FALSE)=0,0,$B$43)</f>
        <v>0</v>
      </c>
      <c r="R39">
        <f>IF(VLOOKUP(R$2,Schedule!$A$3:$AK$34,$A16,FALSE)=0,7,$B$43)</f>
        <v>7</v>
      </c>
      <c r="S39">
        <f>IF(VLOOKUP(S$2,Schedule!$A$3:$AK$34,$A16,FALSE)=0,$B$42,$B$43)</f>
        <v>3</v>
      </c>
      <c r="T39">
        <f>IF(VLOOKUP(T$2,Schedule!$A$3:$AK$34,$A16,FALSE)=0,$B$42,$B$43)</f>
        <v>3</v>
      </c>
      <c r="U39">
        <f>IF(VLOOKUP(U$2,Schedule!$A$3:$AK$34,$A16,FALSE)=0,$B$42,$B$43)</f>
        <v>0</v>
      </c>
      <c r="V39">
        <f>IF(VLOOKUP(V$2,Schedule!$A$3:$AK$34,$A16,FALSE)=0,$B$42,$B$43)</f>
        <v>0</v>
      </c>
      <c r="W39">
        <f>IF(VLOOKUP(W$2,Schedule!$A$3:$AK$34,$A16,FALSE)=0,$B$42,$B$43)</f>
        <v>0</v>
      </c>
      <c r="X39">
        <f>IF(VLOOKUP(X$2,Schedule!$A$3:$AK$34,$A16,FALSE)=0,$B$42,$B$43)</f>
        <v>3</v>
      </c>
      <c r="Y39">
        <f>IF(VLOOKUP(Y$2,Schedule!$A$3:$AK$34,$A16,FALSE)=0,$B$42,$B$43)</f>
        <v>3</v>
      </c>
      <c r="Z39">
        <f>IF(VLOOKUP(Z$2,Schedule!$A$3:$AK$34,$A16,FALSE)=0,$B$42,$B$43)</f>
        <v>3</v>
      </c>
      <c r="AA39">
        <f>IF(VLOOKUP(AA$2,Schedule!$A$3:$AK$34,$A16,FALSE)=0,7,$B$43)</f>
        <v>0</v>
      </c>
      <c r="AB39">
        <f>IF(VLOOKUP(AB$2,Schedule!$A$3:$AK$34,$A16,FALSE)=0,$B$42,$B$43)</f>
        <v>0</v>
      </c>
      <c r="AC39">
        <f>IF(VLOOKUP(AC$2,Schedule!$A$3:$AK$34,$A16,FALSE)=0,$B$42,$B$43)</f>
        <v>0</v>
      </c>
      <c r="AD39">
        <f>IF(VLOOKUP(AD$2,Schedule!$A$3:$AK$34,$A16,FALSE)=0,$B$42,$B$43)</f>
        <v>3</v>
      </c>
      <c r="AE39">
        <f>IF(VLOOKUP(AE$2,Schedule!$A$3:$AK$34,$A16,FALSE)=0,$B$42,$B$43)</f>
        <v>0</v>
      </c>
      <c r="AF39">
        <f>IF(VLOOKUP(AF$2,Schedule!$A$3:$AK$34,$A16,FALSE)=0,$B$42,$B$43)</f>
        <v>3</v>
      </c>
      <c r="AG39">
        <f>IF(VLOOKUP(AG$2,Schedule!$A$3:$AK$34,$A16,FALSE)=0,7,$B$43)</f>
        <v>7</v>
      </c>
      <c r="AH39">
        <f>IF(VLOOKUP(AH$2,Schedule!$A$3:$AK$34,$A16,FALSE)=0,$B$42,$B$43)</f>
        <v>3</v>
      </c>
    </row>
    <row r="40" spans="1:39" x14ac:dyDescent="0.25">
      <c r="A40" s="19"/>
      <c r="B40" s="19"/>
      <c r="C40">
        <f>IF(VLOOKUP(C$2,Schedule!$A$3:$AK$34,$A17,FALSE)=0,$B$42,$B$43)</f>
        <v>0</v>
      </c>
      <c r="D40">
        <f>IF(VLOOKUP(D$2,Schedule!$A$3:$AK$34,$A17,FALSE)=0,$B$42,$B$43)</f>
        <v>3</v>
      </c>
      <c r="E40">
        <f>IF(VLOOKUP(E$2,Schedule!$A$3:$AK$34,$A17,FALSE)=0,$B$42,$B$43)</f>
        <v>0</v>
      </c>
      <c r="F40">
        <f>IF(VLOOKUP(F$2,Schedule!$A$3:$AK$34,$A17,FALSE)=0,$B$42,$B$43)</f>
        <v>3</v>
      </c>
      <c r="G40">
        <f>IF(VLOOKUP(G$2,Schedule!$A$3:$AK$34,$A17,FALSE)=0,$B$42,$B$43)</f>
        <v>0</v>
      </c>
      <c r="H40">
        <f>IF(VLOOKUP(H$2,Schedule!$A$3:$AK$34,$A17,FALSE)=0,$B$42,$B$43)</f>
        <v>3</v>
      </c>
      <c r="I40">
        <f>IF(VLOOKUP(I$2,Schedule!$A$3:$AK$34,$A17,FALSE)=0,$B$42,$B$43)</f>
        <v>3</v>
      </c>
      <c r="J40">
        <f>IF(VLOOKUP(J$2,Schedule!$A$3:$AK$34,$A17,FALSE)=0,$B$42,$B$43)</f>
        <v>3</v>
      </c>
      <c r="K40">
        <f>IF(VLOOKUP(K$2,Schedule!$A$3:$AK$34,$A17,FALSE)=0,$B$42,$B$43)</f>
        <v>0</v>
      </c>
      <c r="L40">
        <f>IF(VLOOKUP(L$2,Schedule!$A$3:$AK$34,$A17,FALSE)=0,$B$42,$B$43)</f>
        <v>3</v>
      </c>
      <c r="M40">
        <f>IF(VLOOKUP(M$2,Schedule!$A$3:$AK$34,$A17,FALSE)=0,$B$42,$B$43)</f>
        <v>0</v>
      </c>
      <c r="N40">
        <f>IF(VLOOKUP(N$2,Schedule!$A$3:$AK$34,$A17,FALSE)=0,$B$42,$B$43)</f>
        <v>3</v>
      </c>
      <c r="O40">
        <f>IF(VLOOKUP(O$2,Schedule!$A$3:$AK$34,$A17,FALSE)=0,7,$B$43)</f>
        <v>7</v>
      </c>
      <c r="P40">
        <f>IF(VLOOKUP(P$2,Schedule!$A$3:$AK$34,$A17,FALSE)=0,$B$42,$B$43)</f>
        <v>0</v>
      </c>
      <c r="Q40">
        <f>IF(VLOOKUP(Q$2,Schedule!$A$3:$AK$34,$A17,FALSE)=0,0,$B$43)</f>
        <v>0</v>
      </c>
      <c r="R40">
        <f>IF(VLOOKUP(R$2,Schedule!$A$3:$AK$34,$A17,FALSE)=0,7,$B$43)</f>
        <v>0</v>
      </c>
      <c r="S40">
        <f>IF(VLOOKUP(S$2,Schedule!$A$3:$AK$34,$A17,FALSE)=0,$B$42,$B$43)</f>
        <v>0</v>
      </c>
      <c r="T40">
        <f>IF(VLOOKUP(T$2,Schedule!$A$3:$AK$34,$A17,FALSE)=0,$B$42,$B$43)</f>
        <v>3</v>
      </c>
      <c r="U40">
        <f>IF(VLOOKUP(U$2,Schedule!$A$3:$AK$34,$A17,FALSE)=0,$B$42,$B$43)</f>
        <v>3</v>
      </c>
      <c r="V40">
        <f>IF(VLOOKUP(V$2,Schedule!$A$3:$AK$34,$A17,FALSE)=0,$B$42,$B$43)</f>
        <v>3</v>
      </c>
      <c r="W40">
        <f>IF(VLOOKUP(W$2,Schedule!$A$3:$AK$34,$A17,FALSE)=0,$B$42,$B$43)</f>
        <v>3</v>
      </c>
      <c r="X40">
        <f>IF(VLOOKUP(X$2,Schedule!$A$3:$AK$34,$A17,FALSE)=0,$B$42,$B$43)</f>
        <v>0</v>
      </c>
      <c r="Y40">
        <f>IF(VLOOKUP(Y$2,Schedule!$A$3:$AK$34,$A17,FALSE)=0,$B$42,$B$43)</f>
        <v>0</v>
      </c>
      <c r="Z40">
        <f>IF(VLOOKUP(Z$2,Schedule!$A$3:$AK$34,$A17,FALSE)=0,$B$42,$B$43)</f>
        <v>0</v>
      </c>
      <c r="AA40">
        <f>IF(VLOOKUP(AA$2,Schedule!$A$3:$AK$34,$A17,FALSE)=0,7,$B$43)</f>
        <v>7</v>
      </c>
      <c r="AB40">
        <f>IF(VLOOKUP(AB$2,Schedule!$A$3:$AK$34,$A17,FALSE)=0,$B$42,$B$43)</f>
        <v>3</v>
      </c>
      <c r="AC40">
        <f>IF(VLOOKUP(AC$2,Schedule!$A$3:$AK$34,$A17,FALSE)=0,$B$42,$B$43)</f>
        <v>0</v>
      </c>
      <c r="AD40">
        <f>IF(VLOOKUP(AD$2,Schedule!$A$3:$AK$34,$A17,FALSE)=0,$B$42,$B$43)</f>
        <v>0</v>
      </c>
      <c r="AE40">
        <f>IF(VLOOKUP(AE$2,Schedule!$A$3:$AK$34,$A17,FALSE)=0,$B$42,$B$43)</f>
        <v>3</v>
      </c>
      <c r="AF40">
        <f>IF(VLOOKUP(AF$2,Schedule!$A$3:$AK$34,$A17,FALSE)=0,$B$42,$B$43)</f>
        <v>3</v>
      </c>
      <c r="AG40">
        <f>IF(VLOOKUP(AG$2,Schedule!$A$3:$AK$34,$A17,FALSE)=0,7,$B$43)</f>
        <v>0</v>
      </c>
      <c r="AH40">
        <f>IF(VLOOKUP(AH$2,Schedule!$A$3:$AK$34,$A17,FALSE)=0,$B$42,$B$43)</f>
        <v>3</v>
      </c>
    </row>
    <row r="41" spans="1:39" x14ac:dyDescent="0.25">
      <c r="A41" s="19" t="s">
        <v>64</v>
      </c>
      <c r="B41" s="19" t="s">
        <v>57</v>
      </c>
      <c r="C41">
        <f>IF(VLOOKUP(C$2,Schedule!$A$3:$AK$34,$A18,FALSE)=0,$B$42,$B$43)</f>
        <v>0</v>
      </c>
      <c r="D41">
        <f>IF(VLOOKUP(D$2,Schedule!$A$3:$AK$34,$A18,FALSE)=0,$B$42,$B$43)</f>
        <v>0</v>
      </c>
      <c r="E41">
        <f>IF(VLOOKUP(E$2,Schedule!$A$3:$AK$34,$A18,FALSE)=0,$B$42,$B$43)</f>
        <v>3</v>
      </c>
      <c r="F41">
        <f>IF(VLOOKUP(F$2,Schedule!$A$3:$AK$34,$A18,FALSE)=0,$B$42,$B$43)</f>
        <v>3</v>
      </c>
      <c r="G41">
        <f>IF(VLOOKUP(G$2,Schedule!$A$3:$AK$34,$A18,FALSE)=0,$B$42,$B$43)</f>
        <v>0</v>
      </c>
      <c r="H41">
        <f>IF(VLOOKUP(H$2,Schedule!$A$3:$AK$34,$A18,FALSE)=0,$B$42,$B$43)</f>
        <v>0</v>
      </c>
      <c r="I41">
        <f>IF(VLOOKUP(I$2,Schedule!$A$3:$AK$34,$A18,FALSE)=0,$B$42,$B$43)</f>
        <v>0</v>
      </c>
      <c r="J41">
        <f>IF(VLOOKUP(J$2,Schedule!$A$3:$AK$34,$A18,FALSE)=0,$B$42,$B$43)</f>
        <v>3</v>
      </c>
      <c r="K41">
        <f>IF(VLOOKUP(K$2,Schedule!$A$3:$AK$34,$A18,FALSE)=0,$B$42,$B$43)</f>
        <v>3</v>
      </c>
      <c r="L41">
        <f>IF(VLOOKUP(L$2,Schedule!$A$3:$AK$34,$A18,FALSE)=0,$B$42,$B$43)</f>
        <v>0</v>
      </c>
      <c r="M41">
        <f>IF(VLOOKUP(M$2,Schedule!$A$3:$AK$34,$A18,FALSE)=0,$B$42,$B$43)</f>
        <v>0</v>
      </c>
      <c r="N41">
        <f>IF(VLOOKUP(N$2,Schedule!$A$3:$AK$34,$A18,FALSE)=0,$B$42,$B$43)</f>
        <v>3</v>
      </c>
      <c r="O41">
        <f>IF(VLOOKUP(O$2,Schedule!$A$3:$AK$34,$A18,FALSE)=0,7,$B$43)</f>
        <v>0</v>
      </c>
      <c r="P41">
        <f>IF(VLOOKUP(P$2,Schedule!$A$3:$AK$34,$A18,FALSE)=0,$B$42,$B$43)</f>
        <v>3</v>
      </c>
      <c r="Q41">
        <f>IF(VLOOKUP(Q$2,Schedule!$A$3:$AK$34,$A18,FALSE)=0,0,$B$43)</f>
        <v>0</v>
      </c>
      <c r="R41">
        <f>IF(VLOOKUP(R$2,Schedule!$A$3:$AK$34,$A18,FALSE)=0,7,$B$43)</f>
        <v>7</v>
      </c>
      <c r="S41">
        <f>IF(VLOOKUP(S$2,Schedule!$A$3:$AK$34,$A18,FALSE)=0,$B$42,$B$43)</f>
        <v>0</v>
      </c>
      <c r="T41">
        <f>IF(VLOOKUP(T$2,Schedule!$A$3:$AK$34,$A18,FALSE)=0,$B$42,$B$43)</f>
        <v>0</v>
      </c>
      <c r="U41">
        <f>IF(VLOOKUP(U$2,Schedule!$A$3:$AK$34,$A18,FALSE)=0,$B$42,$B$43)</f>
        <v>0</v>
      </c>
      <c r="V41">
        <f>IF(VLOOKUP(V$2,Schedule!$A$3:$AK$34,$A18,FALSE)=0,$B$42,$B$43)</f>
        <v>3</v>
      </c>
      <c r="W41">
        <f>IF(VLOOKUP(W$2,Schedule!$A$3:$AK$34,$A18,FALSE)=0,$B$42,$B$43)</f>
        <v>3</v>
      </c>
      <c r="X41">
        <f>IF(VLOOKUP(X$2,Schedule!$A$3:$AK$34,$A18,FALSE)=0,$B$42,$B$43)</f>
        <v>3</v>
      </c>
      <c r="Y41">
        <f>IF(VLOOKUP(Y$2,Schedule!$A$3:$AK$34,$A18,FALSE)=0,$B$42,$B$43)</f>
        <v>3</v>
      </c>
      <c r="Z41">
        <f>IF(VLOOKUP(Z$2,Schedule!$A$3:$AK$34,$A18,FALSE)=0,$B$42,$B$43)</f>
        <v>3</v>
      </c>
      <c r="AA41">
        <f>IF(VLOOKUP(AA$2,Schedule!$A$3:$AK$34,$A18,FALSE)=0,7,$B$43)</f>
        <v>7</v>
      </c>
      <c r="AB41">
        <f>IF(VLOOKUP(AB$2,Schedule!$A$3:$AK$34,$A18,FALSE)=0,$B$42,$B$43)</f>
        <v>0</v>
      </c>
      <c r="AC41">
        <f>IF(VLOOKUP(AC$2,Schedule!$A$3:$AK$34,$A18,FALSE)=0,$B$42,$B$43)</f>
        <v>3</v>
      </c>
      <c r="AD41">
        <f>IF(VLOOKUP(AD$2,Schedule!$A$3:$AK$34,$A18,FALSE)=0,$B$42,$B$43)</f>
        <v>0</v>
      </c>
      <c r="AE41">
        <f>IF(VLOOKUP(AE$2,Schedule!$A$3:$AK$34,$A18,FALSE)=0,$B$42,$B$43)</f>
        <v>0</v>
      </c>
      <c r="AF41">
        <f>IF(VLOOKUP(AF$2,Schedule!$A$3:$AK$34,$A18,FALSE)=0,$B$42,$B$43)</f>
        <v>3</v>
      </c>
      <c r="AG41">
        <f>IF(VLOOKUP(AG$2,Schedule!$A$3:$AK$34,$A18,FALSE)=0,7,$B$43)</f>
        <v>7</v>
      </c>
      <c r="AH41">
        <f>IF(VLOOKUP(AH$2,Schedule!$A$3:$AK$34,$A18,FALSE)=0,$B$42,$B$43)</f>
        <v>0</v>
      </c>
    </row>
    <row r="42" spans="1:39" x14ac:dyDescent="0.25">
      <c r="A42" s="19" t="s">
        <v>65</v>
      </c>
      <c r="B42" s="21">
        <v>3</v>
      </c>
      <c r="C42">
        <f>IF(VLOOKUP(C$2,Schedule!$A$3:$AK$34,$A19,FALSE)=0,$B$42,$B$43)</f>
        <v>3</v>
      </c>
      <c r="D42">
        <f>IF(VLOOKUP(D$2,Schedule!$A$3:$AK$34,$A19,FALSE)=0,$B$42,$B$43)</f>
        <v>3</v>
      </c>
      <c r="E42">
        <f>IF(VLOOKUP(E$2,Schedule!$A$3:$AK$34,$A19,FALSE)=0,$B$42,$B$43)</f>
        <v>0</v>
      </c>
      <c r="F42">
        <f>IF(VLOOKUP(F$2,Schedule!$A$3:$AK$34,$A19,FALSE)=0,$B$42,$B$43)</f>
        <v>0</v>
      </c>
      <c r="G42">
        <f>IF(VLOOKUP(G$2,Schedule!$A$3:$AK$34,$A19,FALSE)=0,$B$42,$B$43)</f>
        <v>3</v>
      </c>
      <c r="H42">
        <f>IF(VLOOKUP(H$2,Schedule!$A$3:$AK$34,$A19,FALSE)=0,$B$42,$B$43)</f>
        <v>3</v>
      </c>
      <c r="I42">
        <f>IF(VLOOKUP(I$2,Schedule!$A$3:$AK$34,$A19,FALSE)=0,$B$42,$B$43)</f>
        <v>3</v>
      </c>
      <c r="J42">
        <f>IF(VLOOKUP(J$2,Schedule!$A$3:$AK$34,$A19,FALSE)=0,$B$42,$B$43)</f>
        <v>3</v>
      </c>
      <c r="K42">
        <f>IF(VLOOKUP(K$2,Schedule!$A$3:$AK$34,$A19,FALSE)=0,$B$42,$B$43)</f>
        <v>0</v>
      </c>
      <c r="L42">
        <f>IF(VLOOKUP(L$2,Schedule!$A$3:$AK$34,$A19,FALSE)=0,$B$42,$B$43)</f>
        <v>3</v>
      </c>
      <c r="M42">
        <f>IF(VLOOKUP(M$2,Schedule!$A$3:$AK$34,$A19,FALSE)=0,$B$42,$B$43)</f>
        <v>3</v>
      </c>
      <c r="N42">
        <f>IF(VLOOKUP(N$2,Schedule!$A$3:$AK$34,$A19,FALSE)=0,$B$42,$B$43)</f>
        <v>0</v>
      </c>
      <c r="O42">
        <f>IF(VLOOKUP(O$2,Schedule!$A$3:$AK$34,$A19,FALSE)=0,7,$B$43)</f>
        <v>7</v>
      </c>
      <c r="P42">
        <f>IF(VLOOKUP(P$2,Schedule!$A$3:$AK$34,$A19,FALSE)=0,$B$42,$B$43)</f>
        <v>3</v>
      </c>
      <c r="Q42">
        <f>IF(VLOOKUP(Q$2,Schedule!$A$3:$AK$34,$A19,FALSE)=0,0,$B$43)</f>
        <v>0</v>
      </c>
      <c r="R42">
        <f>IF(VLOOKUP(R$2,Schedule!$A$3:$AK$34,$A19,FALSE)=0,7,$B$43)</f>
        <v>7</v>
      </c>
      <c r="S42">
        <f>IF(VLOOKUP(S$2,Schedule!$A$3:$AK$34,$A19,FALSE)=0,$B$42,$B$43)</f>
        <v>3</v>
      </c>
      <c r="T42">
        <f>IF(VLOOKUP(T$2,Schedule!$A$3:$AK$34,$A19,FALSE)=0,$B$42,$B$43)</f>
        <v>3</v>
      </c>
      <c r="U42">
        <f>IF(VLOOKUP(U$2,Schedule!$A$3:$AK$34,$A19,FALSE)=0,$B$42,$B$43)</f>
        <v>3</v>
      </c>
      <c r="V42">
        <f>IF(VLOOKUP(V$2,Schedule!$A$3:$AK$34,$A19,FALSE)=0,$B$42,$B$43)</f>
        <v>0</v>
      </c>
      <c r="W42">
        <f>IF(VLOOKUP(W$2,Schedule!$A$3:$AK$34,$A19,FALSE)=0,$B$42,$B$43)</f>
        <v>0</v>
      </c>
      <c r="X42">
        <f>IF(VLOOKUP(X$2,Schedule!$A$3:$AK$34,$A19,FALSE)=0,$B$42,$B$43)</f>
        <v>0</v>
      </c>
      <c r="Y42">
        <f>IF(VLOOKUP(Y$2,Schedule!$A$3:$AK$34,$A19,FALSE)=0,$B$42,$B$43)</f>
        <v>0</v>
      </c>
      <c r="Z42">
        <f>IF(VLOOKUP(Z$2,Schedule!$A$3:$AK$34,$A19,FALSE)=0,$B$42,$B$43)</f>
        <v>0</v>
      </c>
      <c r="AA42">
        <f>IF(VLOOKUP(AA$2,Schedule!$A$3:$AK$34,$A19,FALSE)=0,7,$B$43)</f>
        <v>0</v>
      </c>
      <c r="AB42">
        <f>IF(VLOOKUP(AB$2,Schedule!$A$3:$AK$34,$A19,FALSE)=0,$B$42,$B$43)</f>
        <v>0</v>
      </c>
      <c r="AC42">
        <f>IF(VLOOKUP(AC$2,Schedule!$A$3:$AK$34,$A19,FALSE)=0,$B$42,$B$43)</f>
        <v>0</v>
      </c>
      <c r="AD42">
        <f>IF(VLOOKUP(AD$2,Schedule!$A$3:$AK$34,$A19,FALSE)=0,$B$42,$B$43)</f>
        <v>3</v>
      </c>
      <c r="AE42">
        <f>IF(VLOOKUP(AE$2,Schedule!$A$3:$AK$34,$A19,FALSE)=0,$B$42,$B$43)</f>
        <v>3</v>
      </c>
      <c r="AF42">
        <f>IF(VLOOKUP(AF$2,Schedule!$A$3:$AK$34,$A19,FALSE)=0,$B$42,$B$43)</f>
        <v>0</v>
      </c>
      <c r="AG42">
        <f>IF(VLOOKUP(AG$2,Schedule!$A$3:$AK$34,$A19,FALSE)=0,7,$B$43)</f>
        <v>0</v>
      </c>
      <c r="AH42">
        <f>IF(VLOOKUP(AH$2,Schedule!$A$3:$AK$34,$A19,FALSE)=0,$B$42,$B$43)</f>
        <v>3</v>
      </c>
    </row>
    <row r="43" spans="1:39" x14ac:dyDescent="0.25">
      <c r="A43" s="19" t="s">
        <v>66</v>
      </c>
      <c r="B43" s="21">
        <v>0</v>
      </c>
      <c r="C43">
        <f>IF(VLOOKUP(C$2,Schedule!$A$3:$AK$34,$A20,FALSE)=0,$B$42,$B$43)</f>
        <v>3</v>
      </c>
      <c r="D43">
        <f>IF(VLOOKUP(D$2,Schedule!$A$3:$AK$34,$A20,FALSE)=0,$B$42,$B$43)</f>
        <v>0</v>
      </c>
      <c r="E43">
        <f>IF(VLOOKUP(E$2,Schedule!$A$3:$AK$34,$A20,FALSE)=0,$B$42,$B$43)</f>
        <v>3</v>
      </c>
      <c r="F43">
        <f>IF(VLOOKUP(F$2,Schedule!$A$3:$AK$34,$A20,FALSE)=0,$B$42,$B$43)</f>
        <v>3</v>
      </c>
      <c r="G43">
        <f>IF(VLOOKUP(G$2,Schedule!$A$3:$AK$34,$A20,FALSE)=0,$B$42,$B$43)</f>
        <v>0</v>
      </c>
      <c r="H43">
        <f>IF(VLOOKUP(H$2,Schedule!$A$3:$AK$34,$A20,FALSE)=0,$B$42,$B$43)</f>
        <v>3</v>
      </c>
      <c r="I43">
        <f>IF(VLOOKUP(I$2,Schedule!$A$3:$AK$34,$A20,FALSE)=0,$B$42,$B$43)</f>
        <v>3</v>
      </c>
      <c r="J43">
        <f>IF(VLOOKUP(J$2,Schedule!$A$3:$AK$34,$A20,FALSE)=0,$B$42,$B$43)</f>
        <v>0</v>
      </c>
      <c r="K43">
        <f>IF(VLOOKUP(K$2,Schedule!$A$3:$AK$34,$A20,FALSE)=0,$B$42,$B$43)</f>
        <v>3</v>
      </c>
      <c r="L43">
        <f>IF(VLOOKUP(L$2,Schedule!$A$3:$AK$34,$A20,FALSE)=0,$B$42,$B$43)</f>
        <v>3</v>
      </c>
      <c r="M43">
        <f>IF(VLOOKUP(M$2,Schedule!$A$3:$AK$34,$A20,FALSE)=0,$B$42,$B$43)</f>
        <v>0</v>
      </c>
      <c r="N43">
        <f>IF(VLOOKUP(N$2,Schedule!$A$3:$AK$34,$A20,FALSE)=0,$B$42,$B$43)</f>
        <v>0</v>
      </c>
      <c r="O43">
        <f>IF(VLOOKUP(O$2,Schedule!$A$3:$AK$34,$A20,FALSE)=0,7,$B$43)</f>
        <v>7</v>
      </c>
      <c r="P43">
        <f>IF(VLOOKUP(P$2,Schedule!$A$3:$AK$34,$A20,FALSE)=0,$B$42,$B$43)</f>
        <v>0</v>
      </c>
      <c r="Q43">
        <f>IF(VLOOKUP(Q$2,Schedule!$A$3:$AK$34,$A20,FALSE)=0,0,$B$43)</f>
        <v>0</v>
      </c>
      <c r="R43">
        <f>IF(VLOOKUP(R$2,Schedule!$A$3:$AK$34,$A20,FALSE)=0,7,$B$43)</f>
        <v>0</v>
      </c>
      <c r="S43">
        <f>IF(VLOOKUP(S$2,Schedule!$A$3:$AK$34,$A20,FALSE)=0,$B$42,$B$43)</f>
        <v>0</v>
      </c>
      <c r="T43">
        <f>IF(VLOOKUP(T$2,Schedule!$A$3:$AK$34,$A20,FALSE)=0,$B$42,$B$43)</f>
        <v>3</v>
      </c>
      <c r="U43">
        <f>IF(VLOOKUP(U$2,Schedule!$A$3:$AK$34,$A20,FALSE)=0,$B$42,$B$43)</f>
        <v>3</v>
      </c>
      <c r="V43">
        <f>IF(VLOOKUP(V$2,Schedule!$A$3:$AK$34,$A20,FALSE)=0,$B$42,$B$43)</f>
        <v>3</v>
      </c>
      <c r="W43">
        <f>IF(VLOOKUP(W$2,Schedule!$A$3:$AK$34,$A20,FALSE)=0,$B$42,$B$43)</f>
        <v>3</v>
      </c>
      <c r="X43">
        <f>IF(VLOOKUP(X$2,Schedule!$A$3:$AK$34,$A20,FALSE)=0,$B$42,$B$43)</f>
        <v>3</v>
      </c>
      <c r="Y43">
        <f>IF(VLOOKUP(Y$2,Schedule!$A$3:$AK$34,$A20,FALSE)=0,$B$42,$B$43)</f>
        <v>0</v>
      </c>
      <c r="Z43">
        <f>IF(VLOOKUP(Z$2,Schedule!$A$3:$AK$34,$A20,FALSE)=0,$B$42,$B$43)</f>
        <v>3</v>
      </c>
      <c r="AA43">
        <f>IF(VLOOKUP(AA$2,Schedule!$A$3:$AK$34,$A20,FALSE)=0,7,$B$43)</f>
        <v>0</v>
      </c>
      <c r="AB43">
        <f>IF(VLOOKUP(AB$2,Schedule!$A$3:$AK$34,$A20,FALSE)=0,$B$42,$B$43)</f>
        <v>3</v>
      </c>
      <c r="AC43">
        <f>IF(VLOOKUP(AC$2,Schedule!$A$3:$AK$34,$A20,FALSE)=0,$B$42,$B$43)</f>
        <v>3</v>
      </c>
      <c r="AD43">
        <f>IF(VLOOKUP(AD$2,Schedule!$A$3:$AK$34,$A20,FALSE)=0,$B$42,$B$43)</f>
        <v>3</v>
      </c>
      <c r="AE43">
        <f>IF(VLOOKUP(AE$2,Schedule!$A$3:$AK$34,$A20,FALSE)=0,$B$42,$B$43)</f>
        <v>0</v>
      </c>
      <c r="AF43">
        <f>IF(VLOOKUP(AF$2,Schedule!$A$3:$AK$34,$A20,FALSE)=0,$B$42,$B$43)</f>
        <v>0</v>
      </c>
      <c r="AG43">
        <f>IF(VLOOKUP(AG$2,Schedule!$A$3:$AK$34,$A20,FALSE)=0,7,$B$43)</f>
        <v>7</v>
      </c>
      <c r="AH43">
        <f>IF(VLOOKUP(AH$2,Schedule!$A$3:$AK$34,$A20,FALSE)=0,$B$42,$B$43)</f>
        <v>0</v>
      </c>
    </row>
    <row r="44" spans="1:39" x14ac:dyDescent="0.25">
      <c r="A44" s="19" t="s">
        <v>67</v>
      </c>
      <c r="B44" s="21">
        <v>3</v>
      </c>
      <c r="C44">
        <f>IF(VLOOKUP(C$2,Schedule!$A$3:$AK$34,$A21,FALSE)=0,$B$42,$B$43)</f>
        <v>0</v>
      </c>
      <c r="D44">
        <f>IF(VLOOKUP(D$2,Schedule!$A$3:$AK$34,$A21,FALSE)=0,$B$42,$B$43)</f>
        <v>3</v>
      </c>
      <c r="E44">
        <f>IF(VLOOKUP(E$2,Schedule!$A$3:$AK$34,$A21,FALSE)=0,$B$42,$B$43)</f>
        <v>0</v>
      </c>
      <c r="F44">
        <f>IF(VLOOKUP(F$2,Schedule!$A$3:$AK$34,$A21,FALSE)=0,$B$42,$B$43)</f>
        <v>3</v>
      </c>
      <c r="G44">
        <f>IF(VLOOKUP(G$2,Schedule!$A$3:$AK$34,$A21,FALSE)=0,$B$42,$B$43)</f>
        <v>3</v>
      </c>
      <c r="H44">
        <f>IF(VLOOKUP(H$2,Schedule!$A$3:$AK$34,$A21,FALSE)=0,$B$42,$B$43)</f>
        <v>3</v>
      </c>
      <c r="I44">
        <f>IF(VLOOKUP(I$2,Schedule!$A$3:$AK$34,$A21,FALSE)=0,$B$42,$B$43)</f>
        <v>0</v>
      </c>
      <c r="J44">
        <f>IF(VLOOKUP(J$2,Schedule!$A$3:$AK$34,$A21,FALSE)=0,$B$42,$B$43)</f>
        <v>0</v>
      </c>
      <c r="K44">
        <f>IF(VLOOKUP(K$2,Schedule!$A$3:$AK$34,$A21,FALSE)=0,$B$42,$B$43)</f>
        <v>3</v>
      </c>
      <c r="L44">
        <f>IF(VLOOKUP(L$2,Schedule!$A$3:$AK$34,$A21,FALSE)=0,$B$42,$B$43)</f>
        <v>3</v>
      </c>
      <c r="M44">
        <f>IF(VLOOKUP(M$2,Schedule!$A$3:$AK$34,$A21,FALSE)=0,$B$42,$B$43)</f>
        <v>3</v>
      </c>
      <c r="N44">
        <f>IF(VLOOKUP(N$2,Schedule!$A$3:$AK$34,$A21,FALSE)=0,$B$42,$B$43)</f>
        <v>3</v>
      </c>
      <c r="O44">
        <f>IF(VLOOKUP(O$2,Schedule!$A$3:$AK$34,$A21,FALSE)=0,7,$B$43)</f>
        <v>0</v>
      </c>
      <c r="P44">
        <f>IF(VLOOKUP(P$2,Schedule!$A$3:$AK$34,$A21,FALSE)=0,$B$42,$B$43)</f>
        <v>0</v>
      </c>
      <c r="Q44">
        <f>IF(VLOOKUP(Q$2,Schedule!$A$3:$AK$34,$A21,FALSE)=0,0,$B$43)</f>
        <v>0</v>
      </c>
      <c r="R44">
        <f>IF(VLOOKUP(R$2,Schedule!$A$3:$AK$34,$A21,FALSE)=0,7,$B$43)</f>
        <v>7</v>
      </c>
      <c r="S44">
        <f>IF(VLOOKUP(S$2,Schedule!$A$3:$AK$34,$A21,FALSE)=0,$B$42,$B$43)</f>
        <v>3</v>
      </c>
      <c r="T44">
        <f>IF(VLOOKUP(T$2,Schedule!$A$3:$AK$34,$A21,FALSE)=0,$B$42,$B$43)</f>
        <v>0</v>
      </c>
      <c r="U44">
        <f>IF(VLOOKUP(U$2,Schedule!$A$3:$AK$34,$A21,FALSE)=0,$B$42,$B$43)</f>
        <v>3</v>
      </c>
      <c r="V44">
        <f>IF(VLOOKUP(V$2,Schedule!$A$3:$AK$34,$A21,FALSE)=0,$B$42,$B$43)</f>
        <v>3</v>
      </c>
      <c r="W44">
        <f>IF(VLOOKUP(W$2,Schedule!$A$3:$AK$34,$A21,FALSE)=0,$B$42,$B$43)</f>
        <v>0</v>
      </c>
      <c r="X44">
        <f>IF(VLOOKUP(X$2,Schedule!$A$3:$AK$34,$A21,FALSE)=0,$B$42,$B$43)</f>
        <v>0</v>
      </c>
      <c r="Y44">
        <f>IF(VLOOKUP(Y$2,Schedule!$A$3:$AK$34,$A21,FALSE)=0,$B$42,$B$43)</f>
        <v>0</v>
      </c>
      <c r="Z44">
        <f>IF(VLOOKUP(Z$2,Schedule!$A$3:$AK$34,$A21,FALSE)=0,$B$42,$B$43)</f>
        <v>3</v>
      </c>
      <c r="AA44">
        <f>IF(VLOOKUP(AA$2,Schedule!$A$3:$AK$34,$A21,FALSE)=0,7,$B$43)</f>
        <v>7</v>
      </c>
      <c r="AB44">
        <f>IF(VLOOKUP(AB$2,Schedule!$A$3:$AK$34,$A21,FALSE)=0,$B$42,$B$43)</f>
        <v>3</v>
      </c>
      <c r="AC44">
        <f>IF(VLOOKUP(AC$2,Schedule!$A$3:$AK$34,$A21,FALSE)=0,$B$42,$B$43)</f>
        <v>0</v>
      </c>
      <c r="AD44">
        <f>IF(VLOOKUP(AD$2,Schedule!$A$3:$AK$34,$A21,FALSE)=0,$B$42,$B$43)</f>
        <v>0</v>
      </c>
      <c r="AE44">
        <f>IF(VLOOKUP(AE$2,Schedule!$A$3:$AK$34,$A21,FALSE)=0,$B$42,$B$43)</f>
        <v>3</v>
      </c>
      <c r="AF44">
        <f>IF(VLOOKUP(AF$2,Schedule!$A$3:$AK$34,$A21,FALSE)=0,$B$42,$B$43)</f>
        <v>3</v>
      </c>
      <c r="AG44">
        <f>IF(VLOOKUP(AG$2,Schedule!$A$3:$AK$34,$A21,FALSE)=0,7,$B$43)</f>
        <v>0</v>
      </c>
      <c r="AH44">
        <f>IF(VLOOKUP(AH$2,Schedule!$A$3:$AK$34,$A21,FALSE)=0,$B$42,$B$43)</f>
        <v>0</v>
      </c>
    </row>
    <row r="45" spans="1:39" x14ac:dyDescent="0.25">
      <c r="A45" s="19" t="s">
        <v>68</v>
      </c>
      <c r="B45" s="21">
        <v>-3</v>
      </c>
      <c r="C45">
        <f>IF(VLOOKUP(C$2,Schedule!$A$3:$AK$34,$A22,FALSE)=0,$B$42,$B$43)</f>
        <v>0</v>
      </c>
      <c r="D45">
        <f>IF(VLOOKUP(D$2,Schedule!$A$3:$AK$34,$A22,FALSE)=0,$B$42,$B$43)</f>
        <v>3</v>
      </c>
      <c r="E45">
        <f>IF(VLOOKUP(E$2,Schedule!$A$3:$AK$34,$A22,FALSE)=0,$B$42,$B$43)</f>
        <v>3</v>
      </c>
      <c r="F45">
        <f>IF(VLOOKUP(F$2,Schedule!$A$3:$AK$34,$A22,FALSE)=0,$B$42,$B$43)</f>
        <v>3</v>
      </c>
      <c r="G45">
        <f>IF(VLOOKUP(G$2,Schedule!$A$3:$AK$34,$A22,FALSE)=0,$B$42,$B$43)</f>
        <v>0</v>
      </c>
      <c r="H45">
        <f>IF(VLOOKUP(H$2,Schedule!$A$3:$AK$34,$A22,FALSE)=0,$B$42,$B$43)</f>
        <v>3</v>
      </c>
      <c r="I45">
        <f>IF(VLOOKUP(I$2,Schedule!$A$3:$AK$34,$A22,FALSE)=0,$B$42,$B$43)</f>
        <v>0</v>
      </c>
      <c r="J45">
        <f>IF(VLOOKUP(J$2,Schedule!$A$3:$AK$34,$A22,FALSE)=0,$B$42,$B$43)</f>
        <v>3</v>
      </c>
      <c r="K45">
        <f>IF(VLOOKUP(K$2,Schedule!$A$3:$AK$34,$A22,FALSE)=0,$B$42,$B$43)</f>
        <v>0</v>
      </c>
      <c r="L45">
        <f>IF(VLOOKUP(L$2,Schedule!$A$3:$AK$34,$A22,FALSE)=0,$B$42,$B$43)</f>
        <v>0</v>
      </c>
      <c r="M45">
        <f>IF(VLOOKUP(M$2,Schedule!$A$3:$AK$34,$A22,FALSE)=0,$B$42,$B$43)</f>
        <v>3</v>
      </c>
      <c r="N45">
        <f>IF(VLOOKUP(N$2,Schedule!$A$3:$AK$34,$A22,FALSE)=0,$B$42,$B$43)</f>
        <v>0</v>
      </c>
      <c r="O45">
        <f>IF(VLOOKUP(O$2,Schedule!$A$3:$AK$34,$A22,FALSE)=0,7,$B$43)</f>
        <v>7</v>
      </c>
      <c r="P45">
        <f>IF(VLOOKUP(P$2,Schedule!$A$3:$AK$34,$A22,FALSE)=0,$B$42,$B$43)</f>
        <v>3</v>
      </c>
      <c r="Q45">
        <f>IF(VLOOKUP(Q$2,Schedule!$A$3:$AK$34,$A22,FALSE)=0,0,$B$43)</f>
        <v>0</v>
      </c>
      <c r="R45">
        <f>IF(VLOOKUP(R$2,Schedule!$A$3:$AK$34,$A22,FALSE)=0,7,$B$43)</f>
        <v>7</v>
      </c>
      <c r="S45">
        <f>IF(VLOOKUP(S$2,Schedule!$A$3:$AK$34,$A22,FALSE)=0,$B$42,$B$43)</f>
        <v>0</v>
      </c>
      <c r="T45">
        <f>IF(VLOOKUP(T$2,Schedule!$A$3:$AK$34,$A22,FALSE)=0,$B$42,$B$43)</f>
        <v>0</v>
      </c>
      <c r="U45">
        <f>IF(VLOOKUP(U$2,Schedule!$A$3:$AK$34,$A22,FALSE)=0,$B$42,$B$43)</f>
        <v>0</v>
      </c>
      <c r="V45">
        <f>IF(VLOOKUP(V$2,Schedule!$A$3:$AK$34,$A22,FALSE)=0,$B$42,$B$43)</f>
        <v>0</v>
      </c>
      <c r="W45">
        <f>IF(VLOOKUP(W$2,Schedule!$A$3:$AK$34,$A22,FALSE)=0,$B$42,$B$43)</f>
        <v>3</v>
      </c>
      <c r="X45">
        <f>IF(VLOOKUP(X$2,Schedule!$A$3:$AK$34,$A22,FALSE)=0,$B$42,$B$43)</f>
        <v>0</v>
      </c>
      <c r="Y45">
        <f>IF(VLOOKUP(Y$2,Schedule!$A$3:$AK$34,$A22,FALSE)=0,$B$42,$B$43)</f>
        <v>3</v>
      </c>
      <c r="Z45">
        <f>IF(VLOOKUP(Z$2,Schedule!$A$3:$AK$34,$A22,FALSE)=0,$B$42,$B$43)</f>
        <v>0</v>
      </c>
      <c r="AA45">
        <f>IF(VLOOKUP(AA$2,Schedule!$A$3:$AK$34,$A22,FALSE)=0,7,$B$43)</f>
        <v>7</v>
      </c>
      <c r="AB45">
        <f>IF(VLOOKUP(AB$2,Schedule!$A$3:$AK$34,$A22,FALSE)=0,$B$42,$B$43)</f>
        <v>3</v>
      </c>
      <c r="AC45">
        <f>IF(VLOOKUP(AC$2,Schedule!$A$3:$AK$34,$A22,FALSE)=0,$B$42,$B$43)</f>
        <v>3</v>
      </c>
      <c r="AD45">
        <f>IF(VLOOKUP(AD$2,Schedule!$A$3:$AK$34,$A22,FALSE)=0,$B$42,$B$43)</f>
        <v>0</v>
      </c>
      <c r="AE45">
        <f>IF(VLOOKUP(AE$2,Schedule!$A$3:$AK$34,$A22,FALSE)=0,$B$42,$B$43)</f>
        <v>3</v>
      </c>
      <c r="AF45">
        <f>IF(VLOOKUP(AF$2,Schedule!$A$3:$AK$34,$A22,FALSE)=0,$B$42,$B$43)</f>
        <v>0</v>
      </c>
      <c r="AG45">
        <f>IF(VLOOKUP(AG$2,Schedule!$A$3:$AK$34,$A22,FALSE)=0,7,$B$43)</f>
        <v>7</v>
      </c>
      <c r="AH45">
        <f>IF(VLOOKUP(AH$2,Schedule!$A$3:$AK$34,$A22,FALSE)=0,$B$42,$B$43)</f>
        <v>3</v>
      </c>
    </row>
    <row r="46" spans="1:39" x14ac:dyDescent="0.25">
      <c r="A46" s="19"/>
      <c r="B46" s="21"/>
      <c r="C46">
        <f>IF(VLOOKUP(C$2,Schedule!$A$3:$AK$34,$A23,FALSE)=0,$B$42,$B$43)</f>
        <v>3</v>
      </c>
      <c r="D46">
        <f>IF(VLOOKUP(D$2,Schedule!$A$3:$AK$34,$A23,FALSE)=0,$B$42,$B$43)</f>
        <v>0</v>
      </c>
      <c r="E46">
        <f>IF(VLOOKUP(E$2,Schedule!$A$3:$AK$34,$A23,FALSE)=0,$B$42,$B$43)</f>
        <v>3</v>
      </c>
      <c r="F46">
        <f>IF(VLOOKUP(F$2,Schedule!$A$3:$AK$34,$A23,FALSE)=0,$B$42,$B$43)</f>
        <v>3</v>
      </c>
      <c r="G46">
        <f>IF(VLOOKUP(G$2,Schedule!$A$3:$AK$34,$A23,FALSE)=0,$B$42,$B$43)</f>
        <v>3</v>
      </c>
      <c r="H46">
        <f>IF(VLOOKUP(H$2,Schedule!$A$3:$AK$34,$A23,FALSE)=0,$B$42,$B$43)</f>
        <v>0</v>
      </c>
      <c r="I46">
        <f>IF(VLOOKUP(I$2,Schedule!$A$3:$AK$34,$A23,FALSE)=0,$B$42,$B$43)</f>
        <v>3</v>
      </c>
      <c r="J46">
        <f>IF(VLOOKUP(J$2,Schedule!$A$3:$AK$34,$A23,FALSE)=0,$B$42,$B$43)</f>
        <v>0</v>
      </c>
      <c r="K46">
        <f>IF(VLOOKUP(K$2,Schedule!$A$3:$AK$34,$A23,FALSE)=0,$B$42,$B$43)</f>
        <v>3</v>
      </c>
      <c r="L46">
        <f>IF(VLOOKUP(L$2,Schedule!$A$3:$AK$34,$A23,FALSE)=0,$B$42,$B$43)</f>
        <v>3</v>
      </c>
      <c r="M46">
        <f>IF(VLOOKUP(M$2,Schedule!$A$3:$AK$34,$A23,FALSE)=0,$B$42,$B$43)</f>
        <v>3</v>
      </c>
      <c r="N46">
        <f>IF(VLOOKUP(N$2,Schedule!$A$3:$AK$34,$A23,FALSE)=0,$B$42,$B$43)</f>
        <v>3</v>
      </c>
      <c r="O46">
        <f>IF(VLOOKUP(O$2,Schedule!$A$3:$AK$34,$A23,FALSE)=0,7,$B$43)</f>
        <v>7</v>
      </c>
      <c r="P46">
        <f>IF(VLOOKUP(P$2,Schedule!$A$3:$AK$34,$A23,FALSE)=0,$B$42,$B$43)</f>
        <v>3</v>
      </c>
      <c r="Q46">
        <f>IF(VLOOKUP(Q$2,Schedule!$A$3:$AK$34,$A23,FALSE)=0,0,$B$43)</f>
        <v>0</v>
      </c>
      <c r="R46">
        <f>IF(VLOOKUP(R$2,Schedule!$A$3:$AK$34,$A23,FALSE)=0,7,$B$43)</f>
        <v>0</v>
      </c>
      <c r="S46">
        <f>IF(VLOOKUP(S$2,Schedule!$A$3:$AK$34,$A23,FALSE)=0,$B$42,$B$43)</f>
        <v>0</v>
      </c>
      <c r="T46">
        <f>IF(VLOOKUP(T$2,Schedule!$A$3:$AK$34,$A23,FALSE)=0,$B$42,$B$43)</f>
        <v>3</v>
      </c>
      <c r="U46">
        <f>IF(VLOOKUP(U$2,Schedule!$A$3:$AK$34,$A23,FALSE)=0,$B$42,$B$43)</f>
        <v>3</v>
      </c>
      <c r="V46">
        <f>IF(VLOOKUP(V$2,Schedule!$A$3:$AK$34,$A23,FALSE)=0,$B$42,$B$43)</f>
        <v>0</v>
      </c>
      <c r="W46">
        <f>IF(VLOOKUP(W$2,Schedule!$A$3:$AK$34,$A23,FALSE)=0,$B$42,$B$43)</f>
        <v>0</v>
      </c>
      <c r="X46">
        <f>IF(VLOOKUP(X$2,Schedule!$A$3:$AK$34,$A23,FALSE)=0,$B$42,$B$43)</f>
        <v>3</v>
      </c>
      <c r="Y46">
        <f>IF(VLOOKUP(Y$2,Schedule!$A$3:$AK$34,$A23,FALSE)=0,$B$42,$B$43)</f>
        <v>3</v>
      </c>
      <c r="Z46">
        <f>IF(VLOOKUP(Z$2,Schedule!$A$3:$AK$34,$A23,FALSE)=0,$B$42,$B$43)</f>
        <v>3</v>
      </c>
      <c r="AA46">
        <f>IF(VLOOKUP(AA$2,Schedule!$A$3:$AK$34,$A23,FALSE)=0,7,$B$43)</f>
        <v>7</v>
      </c>
      <c r="AB46">
        <f>IF(VLOOKUP(AB$2,Schedule!$A$3:$AK$34,$A23,FALSE)=0,$B$42,$B$43)</f>
        <v>0</v>
      </c>
      <c r="AC46">
        <f>IF(VLOOKUP(AC$2,Schedule!$A$3:$AK$34,$A23,FALSE)=0,$B$42,$B$43)</f>
        <v>0</v>
      </c>
      <c r="AD46">
        <f>IF(VLOOKUP(AD$2,Schedule!$A$3:$AK$34,$A23,FALSE)=0,$B$42,$B$43)</f>
        <v>3</v>
      </c>
      <c r="AE46">
        <f>IF(VLOOKUP(AE$2,Schedule!$A$3:$AK$34,$A23,FALSE)=0,$B$42,$B$43)</f>
        <v>0</v>
      </c>
      <c r="AF46">
        <f>IF(VLOOKUP(AF$2,Schedule!$A$3:$AK$34,$A23,FALSE)=0,$B$42,$B$43)</f>
        <v>3</v>
      </c>
      <c r="AG46">
        <f>IF(VLOOKUP(AG$2,Schedule!$A$3:$AK$34,$A23,FALSE)=0,7,$B$43)</f>
        <v>0</v>
      </c>
      <c r="AH46">
        <f>IF(VLOOKUP(AH$2,Schedule!$A$3:$AK$34,$A23,FALSE)=0,$B$42,$B$43)</f>
        <v>0</v>
      </c>
    </row>
    <row r="47" spans="1:39" x14ac:dyDescent="0.25">
      <c r="A47" s="19" t="s">
        <v>69</v>
      </c>
      <c r="B47" s="19" t="s">
        <v>57</v>
      </c>
      <c r="C47">
        <f>IF(VLOOKUP(C$2,Schedule!$A$3:$AK$34,$A24,FALSE)=0,$B$42,$B$43)</f>
        <v>3</v>
      </c>
      <c r="D47">
        <f>IF(VLOOKUP(D$2,Schedule!$A$3:$AK$34,$A24,FALSE)=0,$B$42,$B$43)</f>
        <v>3</v>
      </c>
      <c r="E47">
        <f>IF(VLOOKUP(E$2,Schedule!$A$3:$AK$34,$A24,FALSE)=0,$B$42,$B$43)</f>
        <v>0</v>
      </c>
      <c r="F47">
        <f>IF(VLOOKUP(F$2,Schedule!$A$3:$AK$34,$A24,FALSE)=0,$B$42,$B$43)</f>
        <v>0</v>
      </c>
      <c r="G47">
        <f>IF(VLOOKUP(G$2,Schedule!$A$3:$AK$34,$A24,FALSE)=0,$B$42,$B$43)</f>
        <v>0</v>
      </c>
      <c r="H47">
        <f>IF(VLOOKUP(H$2,Schedule!$A$3:$AK$34,$A24,FALSE)=0,$B$42,$B$43)</f>
        <v>0</v>
      </c>
      <c r="I47">
        <f>IF(VLOOKUP(I$2,Schedule!$A$3:$AK$34,$A24,FALSE)=0,$B$42,$B$43)</f>
        <v>0</v>
      </c>
      <c r="J47">
        <f>IF(VLOOKUP(J$2,Schedule!$A$3:$AK$34,$A24,FALSE)=0,$B$42,$B$43)</f>
        <v>3</v>
      </c>
      <c r="K47">
        <f>IF(VLOOKUP(K$2,Schedule!$A$3:$AK$34,$A24,FALSE)=0,$B$42,$B$43)</f>
        <v>3</v>
      </c>
      <c r="L47">
        <f>IF(VLOOKUP(L$2,Schedule!$A$3:$AK$34,$A24,FALSE)=0,$B$42,$B$43)</f>
        <v>3</v>
      </c>
      <c r="M47">
        <f>IF(VLOOKUP(M$2,Schedule!$A$3:$AK$34,$A24,FALSE)=0,$B$42,$B$43)</f>
        <v>0</v>
      </c>
      <c r="N47">
        <f>IF(VLOOKUP(N$2,Schedule!$A$3:$AK$34,$A24,FALSE)=0,$B$42,$B$43)</f>
        <v>0</v>
      </c>
      <c r="O47">
        <f>IF(VLOOKUP(O$2,Schedule!$A$3:$AK$34,$A24,FALSE)=0,7,$B$43)</f>
        <v>0</v>
      </c>
      <c r="P47">
        <f>IF(VLOOKUP(P$2,Schedule!$A$3:$AK$34,$A24,FALSE)=0,$B$42,$B$43)</f>
        <v>3</v>
      </c>
      <c r="Q47">
        <f>IF(VLOOKUP(Q$2,Schedule!$A$3:$AK$34,$A24,FALSE)=0,0,$B$43)</f>
        <v>0</v>
      </c>
      <c r="R47">
        <f>IF(VLOOKUP(R$2,Schedule!$A$3:$AK$34,$A24,FALSE)=0,7,$B$43)</f>
        <v>0</v>
      </c>
      <c r="S47">
        <f>IF(VLOOKUP(S$2,Schedule!$A$3:$AK$34,$A24,FALSE)=0,$B$42,$B$43)</f>
        <v>3</v>
      </c>
      <c r="T47">
        <f>IF(VLOOKUP(T$2,Schedule!$A$3:$AK$34,$A24,FALSE)=0,$B$42,$B$43)</f>
        <v>3</v>
      </c>
      <c r="U47">
        <f>IF(VLOOKUP(U$2,Schedule!$A$3:$AK$34,$A24,FALSE)=0,$B$42,$B$43)</f>
        <v>0</v>
      </c>
      <c r="V47">
        <f>IF(VLOOKUP(V$2,Schedule!$A$3:$AK$34,$A24,FALSE)=0,$B$42,$B$43)</f>
        <v>3</v>
      </c>
      <c r="W47">
        <f>IF(VLOOKUP(W$2,Schedule!$A$3:$AK$34,$A24,FALSE)=0,$B$42,$B$43)</f>
        <v>3</v>
      </c>
      <c r="X47">
        <f>IF(VLOOKUP(X$2,Schedule!$A$3:$AK$34,$A24,FALSE)=0,$B$42,$B$43)</f>
        <v>3</v>
      </c>
      <c r="Y47">
        <f>IF(VLOOKUP(Y$2,Schedule!$A$3:$AK$34,$A24,FALSE)=0,$B$42,$B$43)</f>
        <v>3</v>
      </c>
      <c r="Z47">
        <f>IF(VLOOKUP(Z$2,Schedule!$A$3:$AK$34,$A24,FALSE)=0,$B$42,$B$43)</f>
        <v>0</v>
      </c>
      <c r="AA47">
        <f>IF(VLOOKUP(AA$2,Schedule!$A$3:$AK$34,$A24,FALSE)=0,7,$B$43)</f>
        <v>0</v>
      </c>
      <c r="AB47">
        <f>IF(VLOOKUP(AB$2,Schedule!$A$3:$AK$34,$A24,FALSE)=0,$B$42,$B$43)</f>
        <v>0</v>
      </c>
      <c r="AC47">
        <f>IF(VLOOKUP(AC$2,Schedule!$A$3:$AK$34,$A24,FALSE)=0,$B$42,$B$43)</f>
        <v>3</v>
      </c>
      <c r="AD47">
        <f>IF(VLOOKUP(AD$2,Schedule!$A$3:$AK$34,$A24,FALSE)=0,$B$42,$B$43)</f>
        <v>3</v>
      </c>
      <c r="AE47">
        <f>IF(VLOOKUP(AE$2,Schedule!$A$3:$AK$34,$A24,FALSE)=0,$B$42,$B$43)</f>
        <v>3</v>
      </c>
      <c r="AF47">
        <f>IF(VLOOKUP(AF$2,Schedule!$A$3:$AK$34,$A24,FALSE)=0,$B$42,$B$43)</f>
        <v>3</v>
      </c>
      <c r="AG47">
        <f>IF(VLOOKUP(AG$2,Schedule!$A$3:$AK$34,$A24,FALSE)=0,7,$B$43)</f>
        <v>7</v>
      </c>
      <c r="AH47">
        <f>IF(VLOOKUP(AH$2,Schedule!$A$3:$AK$34,$A24,FALSE)=0,$B$42,$B$43)</f>
        <v>0</v>
      </c>
    </row>
    <row r="48" spans="1:39" x14ac:dyDescent="0.25">
      <c r="A48" t="s">
        <v>70</v>
      </c>
      <c r="B48" s="21">
        <v>3</v>
      </c>
      <c r="C48">
        <f>IF(VLOOKUP(C$2,Schedule!$A$3:$AK$34,$A25,FALSE)=0,$B$42,$B$43)</f>
        <v>3</v>
      </c>
      <c r="D48">
        <f>IF(VLOOKUP(D$2,Schedule!$A$3:$AK$34,$A25,FALSE)=0,$B$42,$B$43)</f>
        <v>0</v>
      </c>
      <c r="E48">
        <f>IF(VLOOKUP(E$2,Schedule!$A$3:$AK$34,$A25,FALSE)=0,$B$42,$B$43)</f>
        <v>3</v>
      </c>
      <c r="F48">
        <f>IF(VLOOKUP(F$2,Schedule!$A$3:$AK$34,$A25,FALSE)=0,$B$42,$B$43)</f>
        <v>0</v>
      </c>
      <c r="G48">
        <f>IF(VLOOKUP(G$2,Schedule!$A$3:$AK$34,$A25,FALSE)=0,$B$42,$B$43)</f>
        <v>3</v>
      </c>
      <c r="H48">
        <f>IF(VLOOKUP(H$2,Schedule!$A$3:$AK$34,$A25,FALSE)=0,$B$42,$B$43)</f>
        <v>3</v>
      </c>
      <c r="I48">
        <f>IF(VLOOKUP(I$2,Schedule!$A$3:$AK$34,$A25,FALSE)=0,$B$42,$B$43)</f>
        <v>3</v>
      </c>
      <c r="J48">
        <f>IF(VLOOKUP(J$2,Schedule!$A$3:$AK$34,$A25,FALSE)=0,$B$42,$B$43)</f>
        <v>0</v>
      </c>
      <c r="K48">
        <f>IF(VLOOKUP(K$2,Schedule!$A$3:$AK$34,$A25,FALSE)=0,$B$42,$B$43)</f>
        <v>3</v>
      </c>
      <c r="L48">
        <f>IF(VLOOKUP(L$2,Schedule!$A$3:$AK$34,$A25,FALSE)=0,$B$42,$B$43)</f>
        <v>0</v>
      </c>
      <c r="M48">
        <f>IF(VLOOKUP(M$2,Schedule!$A$3:$AK$34,$A25,FALSE)=0,$B$42,$B$43)</f>
        <v>0</v>
      </c>
      <c r="N48">
        <f>IF(VLOOKUP(N$2,Schedule!$A$3:$AK$34,$A25,FALSE)=0,$B$42,$B$43)</f>
        <v>3</v>
      </c>
      <c r="O48">
        <f>IF(VLOOKUP(O$2,Schedule!$A$3:$AK$34,$A25,FALSE)=0,7,$B$43)</f>
        <v>0</v>
      </c>
      <c r="P48">
        <f>IF(VLOOKUP(P$2,Schedule!$A$3:$AK$34,$A25,FALSE)=0,$B$42,$B$43)</f>
        <v>0</v>
      </c>
      <c r="Q48">
        <f>IF(VLOOKUP(Q$2,Schedule!$A$3:$AK$34,$A25,FALSE)=0,0,$B$43)</f>
        <v>0</v>
      </c>
      <c r="R48">
        <f>IF(VLOOKUP(R$2,Schedule!$A$3:$AK$34,$A25,FALSE)=0,7,$B$43)</f>
        <v>7</v>
      </c>
      <c r="S48">
        <f>IF(VLOOKUP(S$2,Schedule!$A$3:$AK$34,$A25,FALSE)=0,$B$42,$B$43)</f>
        <v>3</v>
      </c>
      <c r="T48">
        <f>IF(VLOOKUP(T$2,Schedule!$A$3:$AK$34,$A25,FALSE)=0,$B$42,$B$43)</f>
        <v>0</v>
      </c>
      <c r="U48">
        <f>IF(VLOOKUP(U$2,Schedule!$A$3:$AK$34,$A25,FALSE)=0,$B$42,$B$43)</f>
        <v>3</v>
      </c>
      <c r="V48">
        <f>IF(VLOOKUP(V$2,Schedule!$A$3:$AK$34,$A25,FALSE)=0,$B$42,$B$43)</f>
        <v>0</v>
      </c>
      <c r="W48">
        <f>IF(VLOOKUP(W$2,Schedule!$A$3:$AK$34,$A25,FALSE)=0,$B$42,$B$43)</f>
        <v>0</v>
      </c>
      <c r="X48">
        <f>IF(VLOOKUP(X$2,Schedule!$A$3:$AK$34,$A25,FALSE)=0,$B$42,$B$43)</f>
        <v>3</v>
      </c>
      <c r="Y48">
        <f>IF(VLOOKUP(Y$2,Schedule!$A$3:$AK$34,$A25,FALSE)=0,$B$42,$B$43)</f>
        <v>3</v>
      </c>
      <c r="Z48">
        <f>IF(VLOOKUP(Z$2,Schedule!$A$3:$AK$34,$A25,FALSE)=0,$B$42,$B$43)</f>
        <v>0</v>
      </c>
      <c r="AA48">
        <f>IF(VLOOKUP(AA$2,Schedule!$A$3:$AK$34,$A25,FALSE)=0,7,$B$43)</f>
        <v>7</v>
      </c>
      <c r="AB48">
        <f>IF(VLOOKUP(AB$2,Schedule!$A$3:$AK$34,$A25,FALSE)=0,$B$42,$B$43)</f>
        <v>3</v>
      </c>
      <c r="AC48">
        <f>IF(VLOOKUP(AC$2,Schedule!$A$3:$AK$34,$A25,FALSE)=0,$B$42,$B$43)</f>
        <v>0</v>
      </c>
      <c r="AD48">
        <f>IF(VLOOKUP(AD$2,Schedule!$A$3:$AK$34,$A25,FALSE)=0,$B$42,$B$43)</f>
        <v>0</v>
      </c>
      <c r="AE48">
        <f>IF(VLOOKUP(AE$2,Schedule!$A$3:$AK$34,$A25,FALSE)=0,$B$42,$B$43)</f>
        <v>3</v>
      </c>
      <c r="AF48">
        <f>IF(VLOOKUP(AF$2,Schedule!$A$3:$AK$34,$A25,FALSE)=0,$B$42,$B$43)</f>
        <v>3</v>
      </c>
      <c r="AG48">
        <f>IF(VLOOKUP(AG$2,Schedule!$A$3:$AK$34,$A25,FALSE)=0,7,$B$43)</f>
        <v>0</v>
      </c>
      <c r="AH48">
        <f>IF(VLOOKUP(AH$2,Schedule!$A$3:$AK$34,$A25,FALSE)=0,$B$42,$B$43)</f>
        <v>3</v>
      </c>
    </row>
    <row r="49" spans="1:34" x14ac:dyDescent="0.25">
      <c r="A49" t="s">
        <v>71</v>
      </c>
      <c r="B49" s="21">
        <v>7</v>
      </c>
      <c r="C49">
        <f>IF(VLOOKUP(C$2,Schedule!$A$3:$AK$34,$A26,FALSE)=0,$B$42,$B$43)</f>
        <v>0</v>
      </c>
      <c r="D49">
        <f>IF(VLOOKUP(D$2,Schedule!$A$3:$AK$34,$A26,FALSE)=0,$B$42,$B$43)</f>
        <v>3</v>
      </c>
      <c r="E49">
        <f>IF(VLOOKUP(E$2,Schedule!$A$3:$AK$34,$A26,FALSE)=0,$B$42,$B$43)</f>
        <v>3</v>
      </c>
      <c r="F49">
        <f>IF(VLOOKUP(F$2,Schedule!$A$3:$AK$34,$A26,FALSE)=0,$B$42,$B$43)</f>
        <v>3</v>
      </c>
      <c r="G49">
        <f>IF(VLOOKUP(G$2,Schedule!$A$3:$AK$34,$A26,FALSE)=0,$B$42,$B$43)</f>
        <v>0</v>
      </c>
      <c r="H49">
        <f>IF(VLOOKUP(H$2,Schedule!$A$3:$AK$34,$A26,FALSE)=0,$B$42,$B$43)</f>
        <v>0</v>
      </c>
      <c r="I49">
        <f>IF(VLOOKUP(I$2,Schedule!$A$3:$AK$34,$A26,FALSE)=0,$B$42,$B$43)</f>
        <v>0</v>
      </c>
      <c r="J49">
        <f>IF(VLOOKUP(J$2,Schedule!$A$3:$AK$34,$A26,FALSE)=0,$B$42,$B$43)</f>
        <v>3</v>
      </c>
      <c r="K49">
        <f>IF(VLOOKUP(K$2,Schedule!$A$3:$AK$34,$A26,FALSE)=0,$B$42,$B$43)</f>
        <v>0</v>
      </c>
      <c r="L49">
        <f>IF(VLOOKUP(L$2,Schedule!$A$3:$AK$34,$A26,FALSE)=0,$B$42,$B$43)</f>
        <v>3</v>
      </c>
      <c r="M49">
        <f>IF(VLOOKUP(M$2,Schedule!$A$3:$AK$34,$A26,FALSE)=0,$B$42,$B$43)</f>
        <v>3</v>
      </c>
      <c r="N49">
        <f>IF(VLOOKUP(N$2,Schedule!$A$3:$AK$34,$A26,FALSE)=0,$B$42,$B$43)</f>
        <v>3</v>
      </c>
      <c r="O49">
        <f>IF(VLOOKUP(O$2,Schedule!$A$3:$AK$34,$A26,FALSE)=0,7,$B$43)</f>
        <v>7</v>
      </c>
      <c r="P49">
        <f>IF(VLOOKUP(P$2,Schedule!$A$3:$AK$34,$A26,FALSE)=0,$B$42,$B$43)</f>
        <v>0</v>
      </c>
      <c r="Q49">
        <f>IF(VLOOKUP(Q$2,Schedule!$A$3:$AK$34,$A26,FALSE)=0,0,$B$43)</f>
        <v>0</v>
      </c>
      <c r="R49">
        <f>IF(VLOOKUP(R$2,Schedule!$A$3:$AK$34,$A26,FALSE)=0,7,$B$43)</f>
        <v>7</v>
      </c>
      <c r="S49">
        <f>IF(VLOOKUP(S$2,Schedule!$A$3:$AK$34,$A26,FALSE)=0,$B$42,$B$43)</f>
        <v>0</v>
      </c>
      <c r="T49">
        <f>IF(VLOOKUP(T$2,Schedule!$A$3:$AK$34,$A26,FALSE)=0,$B$42,$B$43)</f>
        <v>0</v>
      </c>
      <c r="U49">
        <f>IF(VLOOKUP(U$2,Schedule!$A$3:$AK$34,$A26,FALSE)=0,$B$42,$B$43)</f>
        <v>0</v>
      </c>
      <c r="V49">
        <f>IF(VLOOKUP(V$2,Schedule!$A$3:$AK$34,$A26,FALSE)=0,$B$42,$B$43)</f>
        <v>3</v>
      </c>
      <c r="W49">
        <f>IF(VLOOKUP(W$2,Schedule!$A$3:$AK$34,$A26,FALSE)=0,$B$42,$B$43)</f>
        <v>3</v>
      </c>
      <c r="X49">
        <f>IF(VLOOKUP(X$2,Schedule!$A$3:$AK$34,$A26,FALSE)=0,$B$42,$B$43)</f>
        <v>0</v>
      </c>
      <c r="Y49">
        <f>IF(VLOOKUP(Y$2,Schedule!$A$3:$AK$34,$A26,FALSE)=0,$B$42,$B$43)</f>
        <v>0</v>
      </c>
      <c r="Z49">
        <f>IF(VLOOKUP(Z$2,Schedule!$A$3:$AK$34,$A26,FALSE)=0,$B$42,$B$43)</f>
        <v>3</v>
      </c>
      <c r="AA49">
        <f>IF(VLOOKUP(AA$2,Schedule!$A$3:$AK$34,$A26,FALSE)=0,7,$B$43)</f>
        <v>0</v>
      </c>
      <c r="AB49">
        <f>IF(VLOOKUP(AB$2,Schedule!$A$3:$AK$34,$A26,FALSE)=0,$B$42,$B$43)</f>
        <v>3</v>
      </c>
      <c r="AC49">
        <f>IF(VLOOKUP(AC$2,Schedule!$A$3:$AK$34,$A26,FALSE)=0,$B$42,$B$43)</f>
        <v>3</v>
      </c>
      <c r="AD49">
        <f>IF(VLOOKUP(AD$2,Schedule!$A$3:$AK$34,$A26,FALSE)=0,$B$42,$B$43)</f>
        <v>0</v>
      </c>
      <c r="AE49">
        <f>IF(VLOOKUP(AE$2,Schedule!$A$3:$AK$34,$A26,FALSE)=0,$B$42,$B$43)</f>
        <v>0</v>
      </c>
      <c r="AF49">
        <f>IF(VLOOKUP(AF$2,Schedule!$A$3:$AK$34,$A26,FALSE)=0,$B$42,$B$43)</f>
        <v>0</v>
      </c>
      <c r="AG49">
        <f>IF(VLOOKUP(AG$2,Schedule!$A$3:$AK$34,$A26,FALSE)=0,7,$B$43)</f>
        <v>7</v>
      </c>
      <c r="AH49">
        <f>IF(VLOOKUP(AH$2,Schedule!$A$3:$AK$34,$A26,FALSE)=0,$B$42,$B$43)</f>
        <v>3</v>
      </c>
    </row>
    <row r="50" spans="1:34" x14ac:dyDescent="0.25">
      <c r="A50" s="22" t="s">
        <v>72</v>
      </c>
      <c r="B50" s="21">
        <v>3</v>
      </c>
      <c r="C50">
        <f>IF(VLOOKUP(C$2,Schedule!$A$3:$AK$34,$A27,FALSE)=0,$B$42,$B$43)</f>
        <v>3</v>
      </c>
      <c r="D50">
        <f>IF(VLOOKUP(D$2,Schedule!$A$3:$AK$34,$A27,FALSE)=0,$B$42,$B$43)</f>
        <v>0</v>
      </c>
      <c r="E50">
        <f>IF(VLOOKUP(E$2,Schedule!$A$3:$AK$34,$A27,FALSE)=0,$B$42,$B$43)</f>
        <v>0</v>
      </c>
      <c r="F50">
        <f>IF(VLOOKUP(F$2,Schedule!$A$3:$AK$34,$A27,FALSE)=0,$B$42,$B$43)</f>
        <v>0</v>
      </c>
      <c r="G50">
        <f>IF(VLOOKUP(G$2,Schedule!$A$3:$AK$34,$A27,FALSE)=0,$B$42,$B$43)</f>
        <v>3</v>
      </c>
      <c r="H50">
        <f>IF(VLOOKUP(H$2,Schedule!$A$3:$AK$34,$A27,FALSE)=0,$B$42,$B$43)</f>
        <v>3</v>
      </c>
      <c r="I50">
        <f>IF(VLOOKUP(I$2,Schedule!$A$3:$AK$34,$A27,FALSE)=0,$B$42,$B$43)</f>
        <v>3</v>
      </c>
      <c r="J50">
        <f>IF(VLOOKUP(J$2,Schedule!$A$3:$AK$34,$A27,FALSE)=0,$B$42,$B$43)</f>
        <v>0</v>
      </c>
      <c r="K50">
        <f>IF(VLOOKUP(K$2,Schedule!$A$3:$AK$34,$A27,FALSE)=0,$B$42,$B$43)</f>
        <v>0</v>
      </c>
      <c r="L50">
        <f>IF(VLOOKUP(L$2,Schedule!$A$3:$AK$34,$A27,FALSE)=0,$B$42,$B$43)</f>
        <v>0</v>
      </c>
      <c r="M50">
        <f>IF(VLOOKUP(M$2,Schedule!$A$3:$AK$34,$A27,FALSE)=0,$B$42,$B$43)</f>
        <v>3</v>
      </c>
      <c r="N50">
        <f>IF(VLOOKUP(N$2,Schedule!$A$3:$AK$34,$A27,FALSE)=0,$B$42,$B$43)</f>
        <v>3</v>
      </c>
      <c r="O50">
        <f>IF(VLOOKUP(O$2,Schedule!$A$3:$AK$34,$A27,FALSE)=0,7,$B$43)</f>
        <v>0</v>
      </c>
      <c r="P50">
        <f>IF(VLOOKUP(P$2,Schedule!$A$3:$AK$34,$A27,FALSE)=0,$B$42,$B$43)</f>
        <v>3</v>
      </c>
      <c r="Q50">
        <f>IF(VLOOKUP(Q$2,Schedule!$A$3:$AK$34,$A27,FALSE)=0,0,$B$43)</f>
        <v>0</v>
      </c>
      <c r="R50">
        <f>IF(VLOOKUP(R$2,Schedule!$A$3:$AK$34,$A27,FALSE)=0,7,$B$43)</f>
        <v>0</v>
      </c>
      <c r="S50">
        <f>IF(VLOOKUP(S$2,Schedule!$A$3:$AK$34,$A27,FALSE)=0,$B$42,$B$43)</f>
        <v>3</v>
      </c>
      <c r="T50">
        <f>IF(VLOOKUP(T$2,Schedule!$A$3:$AK$34,$A27,FALSE)=0,$B$42,$B$43)</f>
        <v>3</v>
      </c>
      <c r="U50">
        <f>IF(VLOOKUP(U$2,Schedule!$A$3:$AK$34,$A27,FALSE)=0,$B$42,$B$43)</f>
        <v>3</v>
      </c>
      <c r="V50">
        <f>IF(VLOOKUP(V$2,Schedule!$A$3:$AK$34,$A27,FALSE)=0,$B$42,$B$43)</f>
        <v>0</v>
      </c>
      <c r="W50">
        <f>IF(VLOOKUP(W$2,Schedule!$A$3:$AK$34,$A27,FALSE)=0,$B$42,$B$43)</f>
        <v>0</v>
      </c>
      <c r="X50">
        <f>IF(VLOOKUP(X$2,Schedule!$A$3:$AK$34,$A27,FALSE)=0,$B$42,$B$43)</f>
        <v>0</v>
      </c>
      <c r="Y50">
        <f>IF(VLOOKUP(Y$2,Schedule!$A$3:$AK$34,$A27,FALSE)=0,$B$42,$B$43)</f>
        <v>3</v>
      </c>
      <c r="Z50">
        <f>IF(VLOOKUP(Z$2,Schedule!$A$3:$AK$34,$A27,FALSE)=0,$B$42,$B$43)</f>
        <v>0</v>
      </c>
      <c r="AA50">
        <f>IF(VLOOKUP(AA$2,Schedule!$A$3:$AK$34,$A27,FALSE)=0,7,$B$43)</f>
        <v>7</v>
      </c>
      <c r="AB50">
        <f>IF(VLOOKUP(AB$2,Schedule!$A$3:$AK$34,$A27,FALSE)=0,$B$42,$B$43)</f>
        <v>3</v>
      </c>
      <c r="AC50">
        <f>IF(VLOOKUP(AC$2,Schedule!$A$3:$AK$34,$A27,FALSE)=0,$B$42,$B$43)</f>
        <v>0</v>
      </c>
      <c r="AD50">
        <f>IF(VLOOKUP(AD$2,Schedule!$A$3:$AK$34,$A27,FALSE)=0,$B$42,$B$43)</f>
        <v>3</v>
      </c>
      <c r="AE50">
        <f>IF(VLOOKUP(AE$2,Schedule!$A$3:$AK$34,$A27,FALSE)=0,$B$42,$B$43)</f>
        <v>3</v>
      </c>
      <c r="AF50">
        <f>IF(VLOOKUP(AF$2,Schedule!$A$3:$AK$34,$A27,FALSE)=0,$B$42,$B$43)</f>
        <v>0</v>
      </c>
      <c r="AG50">
        <f>IF(VLOOKUP(AG$2,Schedule!$A$3:$AK$34,$A27,FALSE)=0,7,$B$43)</f>
        <v>0</v>
      </c>
      <c r="AH50">
        <f>IF(VLOOKUP(AH$2,Schedule!$A$3:$AK$34,$A27,FALSE)=0,$B$42,$B$43)</f>
        <v>3</v>
      </c>
    </row>
    <row r="51" spans="1:34" x14ac:dyDescent="0.25">
      <c r="B51" s="20"/>
      <c r="C51">
        <f>IF(VLOOKUP(C$2,Schedule!$A$3:$AK$34,$A28,FALSE)=0,$B$42,$B$43)</f>
        <v>0</v>
      </c>
      <c r="D51">
        <f>IF(VLOOKUP(D$2,Schedule!$A$3:$AK$34,$A28,FALSE)=0,$B$42,$B$43)</f>
        <v>3</v>
      </c>
      <c r="E51">
        <f>IF(VLOOKUP(E$2,Schedule!$A$3:$AK$34,$A28,FALSE)=0,$B$42,$B$43)</f>
        <v>3</v>
      </c>
      <c r="F51">
        <f>IF(VLOOKUP(F$2,Schedule!$A$3:$AK$34,$A28,FALSE)=0,$B$42,$B$43)</f>
        <v>3</v>
      </c>
      <c r="G51">
        <f>IF(VLOOKUP(G$2,Schedule!$A$3:$AK$34,$A28,FALSE)=0,$B$42,$B$43)</f>
        <v>0</v>
      </c>
      <c r="H51">
        <f>IF(VLOOKUP(H$2,Schedule!$A$3:$AK$34,$A28,FALSE)=0,$B$42,$B$43)</f>
        <v>0</v>
      </c>
      <c r="I51">
        <f>IF(VLOOKUP(I$2,Schedule!$A$3:$AK$34,$A28,FALSE)=0,$B$42,$B$43)</f>
        <v>0</v>
      </c>
      <c r="J51">
        <f>IF(VLOOKUP(J$2,Schedule!$A$3:$AK$34,$A28,FALSE)=0,$B$42,$B$43)</f>
        <v>0</v>
      </c>
      <c r="K51">
        <f>IF(VLOOKUP(K$2,Schedule!$A$3:$AK$34,$A28,FALSE)=0,$B$42,$B$43)</f>
        <v>3</v>
      </c>
      <c r="L51">
        <f>IF(VLOOKUP(L$2,Schedule!$A$3:$AK$34,$A28,FALSE)=0,$B$42,$B$43)</f>
        <v>0</v>
      </c>
      <c r="M51">
        <f>IF(VLOOKUP(M$2,Schedule!$A$3:$AK$34,$A28,FALSE)=0,$B$42,$B$43)</f>
        <v>0</v>
      </c>
      <c r="N51">
        <f>IF(VLOOKUP(N$2,Schedule!$A$3:$AK$34,$A28,FALSE)=0,$B$42,$B$43)</f>
        <v>0</v>
      </c>
      <c r="O51">
        <f>IF(VLOOKUP(O$2,Schedule!$A$3:$AK$34,$A28,FALSE)=0,7,$B$43)</f>
        <v>0</v>
      </c>
      <c r="P51">
        <f>IF(VLOOKUP(P$2,Schedule!$A$3:$AK$34,$A28,FALSE)=0,$B$42,$B$43)</f>
        <v>3</v>
      </c>
      <c r="Q51">
        <f>IF(VLOOKUP(Q$2,Schedule!$A$3:$AK$34,$A28,FALSE)=0,0,$B$43)</f>
        <v>0</v>
      </c>
      <c r="R51">
        <f>IF(VLOOKUP(R$2,Schedule!$A$3:$AK$34,$A28,FALSE)=0,7,$B$43)</f>
        <v>7</v>
      </c>
      <c r="S51">
        <f>IF(VLOOKUP(S$2,Schedule!$A$3:$AK$34,$A28,FALSE)=0,$B$42,$B$43)</f>
        <v>0</v>
      </c>
      <c r="T51">
        <f>IF(VLOOKUP(T$2,Schedule!$A$3:$AK$34,$A28,FALSE)=0,$B$42,$B$43)</f>
        <v>3</v>
      </c>
      <c r="U51">
        <f>IF(VLOOKUP(U$2,Schedule!$A$3:$AK$34,$A28,FALSE)=0,$B$42,$B$43)</f>
        <v>0</v>
      </c>
      <c r="V51">
        <f>IF(VLOOKUP(V$2,Schedule!$A$3:$AK$34,$A28,FALSE)=0,$B$42,$B$43)</f>
        <v>3</v>
      </c>
      <c r="W51">
        <f>IF(VLOOKUP(W$2,Schedule!$A$3:$AK$34,$A28,FALSE)=0,$B$42,$B$43)</f>
        <v>3</v>
      </c>
      <c r="X51">
        <f>IF(VLOOKUP(X$2,Schedule!$A$3:$AK$34,$A28,FALSE)=0,$B$42,$B$43)</f>
        <v>3</v>
      </c>
      <c r="Y51">
        <f>IF(VLOOKUP(Y$2,Schedule!$A$3:$AK$34,$A28,FALSE)=0,$B$42,$B$43)</f>
        <v>0</v>
      </c>
      <c r="Z51">
        <f>IF(VLOOKUP(Z$2,Schedule!$A$3:$AK$34,$A28,FALSE)=0,$B$42,$B$43)</f>
        <v>3</v>
      </c>
      <c r="AA51">
        <f>IF(VLOOKUP(AA$2,Schedule!$A$3:$AK$34,$A28,FALSE)=0,7,$B$43)</f>
        <v>7</v>
      </c>
      <c r="AB51">
        <f>IF(VLOOKUP(AB$2,Schedule!$A$3:$AK$34,$A28,FALSE)=0,$B$42,$B$43)</f>
        <v>0</v>
      </c>
      <c r="AC51">
        <f>IF(VLOOKUP(AC$2,Schedule!$A$3:$AK$34,$A28,FALSE)=0,$B$42,$B$43)</f>
        <v>3</v>
      </c>
      <c r="AD51">
        <f>IF(VLOOKUP(AD$2,Schedule!$A$3:$AK$34,$A28,FALSE)=0,$B$42,$B$43)</f>
        <v>0</v>
      </c>
      <c r="AE51">
        <f>IF(VLOOKUP(AE$2,Schedule!$A$3:$AK$34,$A28,FALSE)=0,$B$42,$B$43)</f>
        <v>0</v>
      </c>
      <c r="AF51">
        <f>IF(VLOOKUP(AF$2,Schedule!$A$3:$AK$34,$A28,FALSE)=0,$B$42,$B$43)</f>
        <v>3</v>
      </c>
      <c r="AG51">
        <f>IF(VLOOKUP(AG$2,Schedule!$A$3:$AK$34,$A28,FALSE)=0,7,$B$43)</f>
        <v>0</v>
      </c>
      <c r="AH51">
        <f>IF(VLOOKUP(AH$2,Schedule!$A$3:$AK$34,$A28,FALSE)=0,$B$42,$B$43)</f>
        <v>3</v>
      </c>
    </row>
    <row r="52" spans="1:34" x14ac:dyDescent="0.25">
      <c r="B52" s="20"/>
      <c r="C52">
        <f>IF(VLOOKUP(C$2,Schedule!$A$3:$AK$34,$A29,FALSE)=0,$B$42,$B$43)</f>
        <v>3</v>
      </c>
      <c r="D52">
        <f>IF(VLOOKUP(D$2,Schedule!$A$3:$AK$34,$A29,FALSE)=0,$B$42,$B$43)</f>
        <v>0</v>
      </c>
      <c r="E52">
        <f>IF(VLOOKUP(E$2,Schedule!$A$3:$AK$34,$A29,FALSE)=0,$B$42,$B$43)</f>
        <v>0</v>
      </c>
      <c r="F52">
        <f>IF(VLOOKUP(F$2,Schedule!$A$3:$AK$34,$A29,FALSE)=0,$B$42,$B$43)</f>
        <v>0</v>
      </c>
      <c r="G52">
        <f>IF(VLOOKUP(G$2,Schedule!$A$3:$AK$34,$A29,FALSE)=0,$B$42,$B$43)</f>
        <v>3</v>
      </c>
      <c r="H52">
        <f>IF(VLOOKUP(H$2,Schedule!$A$3:$AK$34,$A29,FALSE)=0,$B$42,$B$43)</f>
        <v>0</v>
      </c>
      <c r="I52">
        <f>IF(VLOOKUP(I$2,Schedule!$A$3:$AK$34,$A29,FALSE)=0,$B$42,$B$43)</f>
        <v>3</v>
      </c>
      <c r="J52">
        <f>IF(VLOOKUP(J$2,Schedule!$A$3:$AK$34,$A29,FALSE)=0,$B$42,$B$43)</f>
        <v>3</v>
      </c>
      <c r="K52">
        <f>IF(VLOOKUP(K$2,Schedule!$A$3:$AK$34,$A29,FALSE)=0,$B$42,$B$43)</f>
        <v>3</v>
      </c>
      <c r="L52">
        <f>IF(VLOOKUP(L$2,Schedule!$A$3:$AK$34,$A29,FALSE)=0,$B$42,$B$43)</f>
        <v>3</v>
      </c>
      <c r="M52">
        <f>IF(VLOOKUP(M$2,Schedule!$A$3:$AK$34,$A29,FALSE)=0,$B$42,$B$43)</f>
        <v>0</v>
      </c>
      <c r="N52">
        <f>IF(VLOOKUP(N$2,Schedule!$A$3:$AK$34,$A29,FALSE)=0,$B$42,$B$43)</f>
        <v>0</v>
      </c>
      <c r="O52">
        <f>IF(VLOOKUP(O$2,Schedule!$A$3:$AK$34,$A29,FALSE)=0,7,$B$43)</f>
        <v>7</v>
      </c>
      <c r="P52">
        <f>IF(VLOOKUP(P$2,Schedule!$A$3:$AK$34,$A29,FALSE)=0,$B$42,$B$43)</f>
        <v>0</v>
      </c>
      <c r="Q52">
        <f>IF(VLOOKUP(Q$2,Schedule!$A$3:$AK$34,$A29,FALSE)=0,0,$B$43)</f>
        <v>0</v>
      </c>
      <c r="R52">
        <f>IF(VLOOKUP(R$2,Schedule!$A$3:$AK$34,$A29,FALSE)=0,7,$B$43)</f>
        <v>0</v>
      </c>
      <c r="S52">
        <f>IF(VLOOKUP(S$2,Schedule!$A$3:$AK$34,$A29,FALSE)=0,$B$42,$B$43)</f>
        <v>3</v>
      </c>
      <c r="T52">
        <f>IF(VLOOKUP(T$2,Schedule!$A$3:$AK$34,$A29,FALSE)=0,$B$42,$B$43)</f>
        <v>0</v>
      </c>
      <c r="U52">
        <f>IF(VLOOKUP(U$2,Schedule!$A$3:$AK$34,$A29,FALSE)=0,$B$42,$B$43)</f>
        <v>3</v>
      </c>
      <c r="V52">
        <f>IF(VLOOKUP(V$2,Schedule!$A$3:$AK$34,$A29,FALSE)=0,$B$42,$B$43)</f>
        <v>0</v>
      </c>
      <c r="W52">
        <f>IF(VLOOKUP(W$2,Schedule!$A$3:$AK$34,$A29,FALSE)=0,$B$42,$B$43)</f>
        <v>0</v>
      </c>
      <c r="X52">
        <f>IF(VLOOKUP(X$2,Schedule!$A$3:$AK$34,$A29,FALSE)=0,$B$42,$B$43)</f>
        <v>3</v>
      </c>
      <c r="Y52">
        <f>IF(VLOOKUP(Y$2,Schedule!$A$3:$AK$34,$A29,FALSE)=0,$B$42,$B$43)</f>
        <v>3</v>
      </c>
      <c r="Z52">
        <f>IF(VLOOKUP(Z$2,Schedule!$A$3:$AK$34,$A29,FALSE)=0,$B$42,$B$43)</f>
        <v>0</v>
      </c>
      <c r="AA52">
        <f>IF(VLOOKUP(AA$2,Schedule!$A$3:$AK$34,$A29,FALSE)=0,7,$B$43)</f>
        <v>0</v>
      </c>
      <c r="AB52">
        <f>IF(VLOOKUP(AB$2,Schedule!$A$3:$AK$34,$A29,FALSE)=0,$B$42,$B$43)</f>
        <v>3</v>
      </c>
      <c r="AC52">
        <f>IF(VLOOKUP(AC$2,Schedule!$A$3:$AK$34,$A29,FALSE)=0,$B$42,$B$43)</f>
        <v>0</v>
      </c>
      <c r="AD52">
        <f>IF(VLOOKUP(AD$2,Schedule!$A$3:$AK$34,$A29,FALSE)=0,$B$42,$B$43)</f>
        <v>3</v>
      </c>
      <c r="AE52">
        <f>IF(VLOOKUP(AE$2,Schedule!$A$3:$AK$34,$A29,FALSE)=0,$B$42,$B$43)</f>
        <v>0</v>
      </c>
      <c r="AF52">
        <f>IF(VLOOKUP(AF$2,Schedule!$A$3:$AK$34,$A29,FALSE)=0,$B$42,$B$43)</f>
        <v>3</v>
      </c>
      <c r="AG52">
        <f>IF(VLOOKUP(AG$2,Schedule!$A$3:$AK$34,$A29,FALSE)=0,7,$B$43)</f>
        <v>7</v>
      </c>
      <c r="AH52">
        <f>IF(VLOOKUP(AH$2,Schedule!$A$3:$AK$34,$A29,FALSE)=0,$B$42,$B$43)</f>
        <v>0</v>
      </c>
    </row>
    <row r="53" spans="1:34" x14ac:dyDescent="0.25">
      <c r="B53" s="20"/>
      <c r="C53">
        <f>IF(VLOOKUP(C$2,Schedule!$A$3:$AK$34,$A30,FALSE)=0,$B$42,$B$43)</f>
        <v>0</v>
      </c>
      <c r="D53">
        <f>IF(VLOOKUP(D$2,Schedule!$A$3:$AK$34,$A30,FALSE)=0,$B$42,$B$43)</f>
        <v>3</v>
      </c>
      <c r="E53">
        <f>IF(VLOOKUP(E$2,Schedule!$A$3:$AK$34,$A30,FALSE)=0,$B$42,$B$43)</f>
        <v>3</v>
      </c>
      <c r="F53">
        <f>IF(VLOOKUP(F$2,Schedule!$A$3:$AK$34,$A30,FALSE)=0,$B$42,$B$43)</f>
        <v>0</v>
      </c>
      <c r="G53">
        <f>IF(VLOOKUP(G$2,Schedule!$A$3:$AK$34,$A30,FALSE)=0,$B$42,$B$43)</f>
        <v>3</v>
      </c>
      <c r="H53">
        <f>IF(VLOOKUP(H$2,Schedule!$A$3:$AK$34,$A30,FALSE)=0,$B$42,$B$43)</f>
        <v>3</v>
      </c>
      <c r="I53">
        <f>IF(VLOOKUP(I$2,Schedule!$A$3:$AK$34,$A30,FALSE)=0,$B$42,$B$43)</f>
        <v>0</v>
      </c>
      <c r="J53">
        <f>IF(VLOOKUP(J$2,Schedule!$A$3:$AK$34,$A30,FALSE)=0,$B$42,$B$43)</f>
        <v>0</v>
      </c>
      <c r="K53">
        <f>IF(VLOOKUP(K$2,Schedule!$A$3:$AK$34,$A30,FALSE)=0,$B$42,$B$43)</f>
        <v>0</v>
      </c>
      <c r="L53">
        <f>IF(VLOOKUP(L$2,Schedule!$A$3:$AK$34,$A30,FALSE)=0,$B$42,$B$43)</f>
        <v>0</v>
      </c>
      <c r="M53">
        <f>IF(VLOOKUP(M$2,Schedule!$A$3:$AK$34,$A30,FALSE)=0,$B$42,$B$43)</f>
        <v>3</v>
      </c>
      <c r="N53">
        <f>IF(VLOOKUP(N$2,Schedule!$A$3:$AK$34,$A30,FALSE)=0,$B$42,$B$43)</f>
        <v>3</v>
      </c>
      <c r="O53">
        <f>IF(VLOOKUP(O$2,Schedule!$A$3:$AK$34,$A30,FALSE)=0,7,$B$43)</f>
        <v>7</v>
      </c>
      <c r="P53">
        <f>IF(VLOOKUP(P$2,Schedule!$A$3:$AK$34,$A30,FALSE)=0,$B$42,$B$43)</f>
        <v>0</v>
      </c>
      <c r="Q53">
        <f>IF(VLOOKUP(Q$2,Schedule!$A$3:$AK$34,$A30,FALSE)=0,0,$B$43)</f>
        <v>0</v>
      </c>
      <c r="R53">
        <f>IF(VLOOKUP(R$2,Schedule!$A$3:$AK$34,$A30,FALSE)=0,7,$B$43)</f>
        <v>7</v>
      </c>
      <c r="S53">
        <f>IF(VLOOKUP(S$2,Schedule!$A$3:$AK$34,$A30,FALSE)=0,$B$42,$B$43)</f>
        <v>3</v>
      </c>
      <c r="T53">
        <f>IF(VLOOKUP(T$2,Schedule!$A$3:$AK$34,$A30,FALSE)=0,$B$42,$B$43)</f>
        <v>0</v>
      </c>
      <c r="U53">
        <f>IF(VLOOKUP(U$2,Schedule!$A$3:$AK$34,$A30,FALSE)=0,$B$42,$B$43)</f>
        <v>0</v>
      </c>
      <c r="V53">
        <f>IF(VLOOKUP(V$2,Schedule!$A$3:$AK$34,$A30,FALSE)=0,$B$42,$B$43)</f>
        <v>3</v>
      </c>
      <c r="W53">
        <f>IF(VLOOKUP(W$2,Schedule!$A$3:$AK$34,$A30,FALSE)=0,$B$42,$B$43)</f>
        <v>3</v>
      </c>
      <c r="X53">
        <f>IF(VLOOKUP(X$2,Schedule!$A$3:$AK$34,$A30,FALSE)=0,$B$42,$B$43)</f>
        <v>0</v>
      </c>
      <c r="Y53">
        <f>IF(VLOOKUP(Y$2,Schedule!$A$3:$AK$34,$A30,FALSE)=0,$B$42,$B$43)</f>
        <v>0</v>
      </c>
      <c r="Z53">
        <f>IF(VLOOKUP(Z$2,Schedule!$A$3:$AK$34,$A30,FALSE)=0,$B$42,$B$43)</f>
        <v>3</v>
      </c>
      <c r="AA53">
        <f>IF(VLOOKUP(AA$2,Schedule!$A$3:$AK$34,$A30,FALSE)=0,7,$B$43)</f>
        <v>0</v>
      </c>
      <c r="AB53">
        <f>IF(VLOOKUP(AB$2,Schedule!$A$3:$AK$34,$A30,FALSE)=0,$B$42,$B$43)</f>
        <v>0</v>
      </c>
      <c r="AC53">
        <f>IF(VLOOKUP(AC$2,Schedule!$A$3:$AK$34,$A30,FALSE)=0,$B$42,$B$43)</f>
        <v>3</v>
      </c>
      <c r="AD53">
        <f>IF(VLOOKUP(AD$2,Schedule!$A$3:$AK$34,$A30,FALSE)=0,$B$42,$B$43)</f>
        <v>3</v>
      </c>
      <c r="AE53">
        <f>IF(VLOOKUP(AE$2,Schedule!$A$3:$AK$34,$A30,FALSE)=0,$B$42,$B$43)</f>
        <v>3</v>
      </c>
      <c r="AF53">
        <f>IF(VLOOKUP(AF$2,Schedule!$A$3:$AK$34,$A30,FALSE)=0,$B$42,$B$43)</f>
        <v>0</v>
      </c>
      <c r="AG53">
        <f>IF(VLOOKUP(AG$2,Schedule!$A$3:$AK$34,$A30,FALSE)=0,7,$B$43)</f>
        <v>7</v>
      </c>
      <c r="AH53">
        <f>IF(VLOOKUP(AH$2,Schedule!$A$3:$AK$34,$A30,FALSE)=0,$B$42,$B$43)</f>
        <v>0</v>
      </c>
    </row>
    <row r="54" spans="1:34" x14ac:dyDescent="0.25">
      <c r="B54" s="20"/>
      <c r="C54" t="s">
        <v>72</v>
      </c>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row>
    <row r="55" spans="1:34" x14ac:dyDescent="0.25">
      <c r="B55" s="32"/>
      <c r="C55">
        <f>IF(IF(C15="Bye",1,0)=1,$B$50,0)</f>
        <v>0</v>
      </c>
      <c r="D55">
        <f t="shared" ref="D55:AH63" si="8">IF(IF(D15="Bye",1,0)=1,$B$50,0)</f>
        <v>0</v>
      </c>
      <c r="E55">
        <f t="shared" si="8"/>
        <v>0</v>
      </c>
      <c r="F55">
        <f t="shared" si="8"/>
        <v>0</v>
      </c>
      <c r="G55">
        <f>IF(IF(G15="Bye",1,0)=1,7,0)</f>
        <v>0</v>
      </c>
      <c r="H55">
        <f t="shared" si="8"/>
        <v>0</v>
      </c>
      <c r="I55">
        <f t="shared" si="8"/>
        <v>0</v>
      </c>
      <c r="J55">
        <f t="shared" si="8"/>
        <v>0</v>
      </c>
      <c r="K55">
        <f t="shared" si="8"/>
        <v>0</v>
      </c>
      <c r="L55">
        <f t="shared" si="8"/>
        <v>0</v>
      </c>
      <c r="M55">
        <f t="shared" si="8"/>
        <v>0</v>
      </c>
      <c r="N55">
        <f t="shared" si="8"/>
        <v>0</v>
      </c>
      <c r="O55">
        <f t="shared" si="8"/>
        <v>0</v>
      </c>
      <c r="P55">
        <f t="shared" si="8"/>
        <v>0</v>
      </c>
      <c r="Q55">
        <f t="shared" si="8"/>
        <v>0</v>
      </c>
      <c r="R55">
        <f t="shared" si="8"/>
        <v>0</v>
      </c>
      <c r="S55">
        <f t="shared" si="8"/>
        <v>0</v>
      </c>
      <c r="T55">
        <f t="shared" si="8"/>
        <v>0</v>
      </c>
      <c r="U55">
        <f t="shared" si="8"/>
        <v>0</v>
      </c>
      <c r="V55">
        <f t="shared" si="8"/>
        <v>0</v>
      </c>
      <c r="W55">
        <f t="shared" si="8"/>
        <v>0</v>
      </c>
      <c r="X55">
        <f t="shared" si="8"/>
        <v>0</v>
      </c>
      <c r="Y55">
        <f t="shared" si="8"/>
        <v>0</v>
      </c>
      <c r="Z55">
        <f t="shared" si="8"/>
        <v>0</v>
      </c>
      <c r="AA55">
        <f t="shared" si="8"/>
        <v>0</v>
      </c>
      <c r="AB55">
        <f t="shared" si="8"/>
        <v>0</v>
      </c>
      <c r="AC55">
        <f t="shared" si="8"/>
        <v>0</v>
      </c>
      <c r="AD55">
        <f t="shared" si="8"/>
        <v>0</v>
      </c>
      <c r="AE55">
        <f t="shared" si="8"/>
        <v>0</v>
      </c>
      <c r="AF55">
        <f t="shared" si="8"/>
        <v>0</v>
      </c>
      <c r="AG55">
        <f t="shared" si="8"/>
        <v>0</v>
      </c>
      <c r="AH55">
        <f t="shared" si="8"/>
        <v>0</v>
      </c>
    </row>
    <row r="56" spans="1:34" x14ac:dyDescent="0.25">
      <c r="B56" s="32"/>
      <c r="C56">
        <f t="shared" ref="C56:R71" si="9">IF(IF(C16="Bye",1,0)=1,$B$50,0)</f>
        <v>0</v>
      </c>
      <c r="D56">
        <f t="shared" si="9"/>
        <v>0</v>
      </c>
      <c r="E56">
        <f t="shared" si="9"/>
        <v>0</v>
      </c>
      <c r="F56">
        <f t="shared" si="9"/>
        <v>0</v>
      </c>
      <c r="G56">
        <f t="shared" ref="G56:G71" si="10">IF(IF(G16="Bye",1,0)=1,7,0)</f>
        <v>0</v>
      </c>
      <c r="H56">
        <f t="shared" si="9"/>
        <v>0</v>
      </c>
      <c r="I56">
        <f t="shared" si="9"/>
        <v>0</v>
      </c>
      <c r="J56">
        <f t="shared" si="9"/>
        <v>0</v>
      </c>
      <c r="K56">
        <f t="shared" si="9"/>
        <v>0</v>
      </c>
      <c r="L56">
        <f t="shared" si="9"/>
        <v>0</v>
      </c>
      <c r="M56">
        <f t="shared" si="9"/>
        <v>0</v>
      </c>
      <c r="N56">
        <f t="shared" si="9"/>
        <v>0</v>
      </c>
      <c r="O56">
        <f t="shared" si="9"/>
        <v>0</v>
      </c>
      <c r="P56">
        <f t="shared" si="9"/>
        <v>0</v>
      </c>
      <c r="Q56">
        <f t="shared" si="9"/>
        <v>0</v>
      </c>
      <c r="R56">
        <f t="shared" si="9"/>
        <v>0</v>
      </c>
      <c r="S56">
        <f t="shared" si="8"/>
        <v>0</v>
      </c>
      <c r="T56">
        <f t="shared" si="8"/>
        <v>0</v>
      </c>
      <c r="U56">
        <f t="shared" si="8"/>
        <v>0</v>
      </c>
      <c r="V56">
        <f t="shared" si="8"/>
        <v>0</v>
      </c>
      <c r="W56">
        <f t="shared" si="8"/>
        <v>0</v>
      </c>
      <c r="X56">
        <f t="shared" si="8"/>
        <v>0</v>
      </c>
      <c r="Y56">
        <f t="shared" si="8"/>
        <v>0</v>
      </c>
      <c r="Z56">
        <f t="shared" si="8"/>
        <v>0</v>
      </c>
      <c r="AA56">
        <f t="shared" si="8"/>
        <v>0</v>
      </c>
      <c r="AB56">
        <f t="shared" si="8"/>
        <v>0</v>
      </c>
      <c r="AC56">
        <f t="shared" si="8"/>
        <v>0</v>
      </c>
      <c r="AD56">
        <f t="shared" si="8"/>
        <v>0</v>
      </c>
      <c r="AE56">
        <f t="shared" si="8"/>
        <v>0</v>
      </c>
      <c r="AF56">
        <f t="shared" si="8"/>
        <v>0</v>
      </c>
      <c r="AG56">
        <f t="shared" si="8"/>
        <v>0</v>
      </c>
      <c r="AH56">
        <f t="shared" si="8"/>
        <v>0</v>
      </c>
    </row>
    <row r="57" spans="1:34" x14ac:dyDescent="0.25">
      <c r="B57" s="32"/>
      <c r="C57">
        <f t="shared" si="9"/>
        <v>0</v>
      </c>
      <c r="D57">
        <f t="shared" si="8"/>
        <v>0</v>
      </c>
      <c r="E57">
        <f t="shared" si="8"/>
        <v>0</v>
      </c>
      <c r="F57">
        <f t="shared" si="8"/>
        <v>0</v>
      </c>
      <c r="G57">
        <f t="shared" si="10"/>
        <v>0</v>
      </c>
      <c r="H57">
        <f t="shared" si="8"/>
        <v>0</v>
      </c>
      <c r="I57">
        <f t="shared" si="8"/>
        <v>0</v>
      </c>
      <c r="J57">
        <f t="shared" si="8"/>
        <v>0</v>
      </c>
      <c r="K57">
        <f t="shared" si="8"/>
        <v>0</v>
      </c>
      <c r="L57">
        <f t="shared" si="8"/>
        <v>0</v>
      </c>
      <c r="M57">
        <f t="shared" si="8"/>
        <v>0</v>
      </c>
      <c r="N57">
        <f t="shared" si="8"/>
        <v>0</v>
      </c>
      <c r="O57">
        <f t="shared" si="8"/>
        <v>0</v>
      </c>
      <c r="P57">
        <f t="shared" si="8"/>
        <v>0</v>
      </c>
      <c r="Q57">
        <f t="shared" si="8"/>
        <v>0</v>
      </c>
      <c r="R57">
        <f t="shared" si="8"/>
        <v>0</v>
      </c>
      <c r="S57">
        <f t="shared" si="8"/>
        <v>0</v>
      </c>
      <c r="T57">
        <f t="shared" si="8"/>
        <v>0</v>
      </c>
      <c r="U57">
        <f t="shared" si="8"/>
        <v>0</v>
      </c>
      <c r="V57">
        <f t="shared" si="8"/>
        <v>0</v>
      </c>
      <c r="W57">
        <f t="shared" si="8"/>
        <v>0</v>
      </c>
      <c r="X57">
        <f t="shared" si="8"/>
        <v>0</v>
      </c>
      <c r="Y57">
        <f t="shared" si="8"/>
        <v>0</v>
      </c>
      <c r="Z57">
        <f t="shared" si="8"/>
        <v>0</v>
      </c>
      <c r="AA57">
        <f t="shared" si="8"/>
        <v>0</v>
      </c>
      <c r="AB57">
        <f t="shared" si="8"/>
        <v>0</v>
      </c>
      <c r="AC57">
        <f t="shared" si="8"/>
        <v>0</v>
      </c>
      <c r="AD57">
        <f t="shared" si="8"/>
        <v>0</v>
      </c>
      <c r="AE57">
        <f t="shared" si="8"/>
        <v>0</v>
      </c>
      <c r="AF57">
        <f t="shared" si="8"/>
        <v>0</v>
      </c>
      <c r="AG57">
        <f t="shared" si="8"/>
        <v>0</v>
      </c>
      <c r="AH57">
        <f t="shared" si="8"/>
        <v>0</v>
      </c>
    </row>
    <row r="58" spans="1:34" x14ac:dyDescent="0.25">
      <c r="B58" s="32"/>
      <c r="C58">
        <f t="shared" si="9"/>
        <v>0</v>
      </c>
      <c r="D58">
        <f t="shared" si="8"/>
        <v>0</v>
      </c>
      <c r="E58">
        <f t="shared" si="8"/>
        <v>0</v>
      </c>
      <c r="F58">
        <f t="shared" si="8"/>
        <v>0</v>
      </c>
      <c r="G58">
        <f t="shared" si="10"/>
        <v>0</v>
      </c>
      <c r="H58">
        <f t="shared" si="8"/>
        <v>0</v>
      </c>
      <c r="I58">
        <f t="shared" si="8"/>
        <v>3</v>
      </c>
      <c r="J58">
        <f t="shared" si="8"/>
        <v>0</v>
      </c>
      <c r="K58">
        <f t="shared" si="8"/>
        <v>0</v>
      </c>
      <c r="L58">
        <f t="shared" si="8"/>
        <v>0</v>
      </c>
      <c r="M58">
        <f t="shared" si="8"/>
        <v>0</v>
      </c>
      <c r="N58">
        <f t="shared" si="8"/>
        <v>0</v>
      </c>
      <c r="O58">
        <f t="shared" si="8"/>
        <v>0</v>
      </c>
      <c r="P58">
        <f t="shared" si="8"/>
        <v>0</v>
      </c>
      <c r="Q58">
        <f t="shared" si="8"/>
        <v>0</v>
      </c>
      <c r="R58">
        <f t="shared" si="8"/>
        <v>0</v>
      </c>
      <c r="S58">
        <f t="shared" si="8"/>
        <v>0</v>
      </c>
      <c r="T58">
        <f t="shared" si="8"/>
        <v>0</v>
      </c>
      <c r="U58">
        <f t="shared" si="8"/>
        <v>0</v>
      </c>
      <c r="V58">
        <f t="shared" si="8"/>
        <v>0</v>
      </c>
      <c r="W58">
        <f t="shared" si="8"/>
        <v>0</v>
      </c>
      <c r="X58">
        <f t="shared" si="8"/>
        <v>0</v>
      </c>
      <c r="Y58">
        <f t="shared" si="8"/>
        <v>0</v>
      </c>
      <c r="Z58">
        <f t="shared" si="8"/>
        <v>0</v>
      </c>
      <c r="AA58">
        <f t="shared" si="8"/>
        <v>0</v>
      </c>
      <c r="AB58">
        <f t="shared" si="8"/>
        <v>0</v>
      </c>
      <c r="AC58">
        <f t="shared" si="8"/>
        <v>0</v>
      </c>
      <c r="AD58">
        <f t="shared" si="8"/>
        <v>0</v>
      </c>
      <c r="AE58">
        <f t="shared" si="8"/>
        <v>0</v>
      </c>
      <c r="AF58">
        <f t="shared" si="8"/>
        <v>3</v>
      </c>
      <c r="AG58">
        <f t="shared" si="8"/>
        <v>0</v>
      </c>
      <c r="AH58">
        <f t="shared" si="8"/>
        <v>0</v>
      </c>
    </row>
    <row r="59" spans="1:34" x14ac:dyDescent="0.25">
      <c r="B59" s="32"/>
      <c r="C59">
        <f t="shared" si="9"/>
        <v>0</v>
      </c>
      <c r="D59">
        <f t="shared" si="8"/>
        <v>0</v>
      </c>
      <c r="E59">
        <f t="shared" si="8"/>
        <v>0</v>
      </c>
      <c r="F59">
        <f t="shared" si="8"/>
        <v>0</v>
      </c>
      <c r="G59">
        <f t="shared" si="10"/>
        <v>0</v>
      </c>
      <c r="H59">
        <f t="shared" si="8"/>
        <v>0</v>
      </c>
      <c r="I59">
        <f t="shared" si="8"/>
        <v>0</v>
      </c>
      <c r="J59">
        <f t="shared" si="8"/>
        <v>3</v>
      </c>
      <c r="K59">
        <f t="shared" si="8"/>
        <v>0</v>
      </c>
      <c r="L59">
        <f t="shared" si="8"/>
        <v>0</v>
      </c>
      <c r="M59">
        <f t="shared" si="8"/>
        <v>0</v>
      </c>
      <c r="N59">
        <f t="shared" si="8"/>
        <v>0</v>
      </c>
      <c r="O59">
        <f t="shared" si="8"/>
        <v>0</v>
      </c>
      <c r="P59">
        <f t="shared" si="8"/>
        <v>0</v>
      </c>
      <c r="Q59">
        <f t="shared" si="8"/>
        <v>0</v>
      </c>
      <c r="R59">
        <f t="shared" si="8"/>
        <v>0</v>
      </c>
      <c r="S59">
        <f t="shared" si="8"/>
        <v>0</v>
      </c>
      <c r="T59">
        <f t="shared" si="8"/>
        <v>0</v>
      </c>
      <c r="U59">
        <f t="shared" si="8"/>
        <v>0</v>
      </c>
      <c r="V59">
        <f t="shared" si="8"/>
        <v>3</v>
      </c>
      <c r="W59">
        <f t="shared" si="8"/>
        <v>0</v>
      </c>
      <c r="X59">
        <f t="shared" si="8"/>
        <v>0</v>
      </c>
      <c r="Y59">
        <f t="shared" si="8"/>
        <v>0</v>
      </c>
      <c r="Z59">
        <f t="shared" si="8"/>
        <v>0</v>
      </c>
      <c r="AA59">
        <f t="shared" si="8"/>
        <v>0</v>
      </c>
      <c r="AB59">
        <f t="shared" si="8"/>
        <v>0</v>
      </c>
      <c r="AC59">
        <f t="shared" si="8"/>
        <v>0</v>
      </c>
      <c r="AD59">
        <f t="shared" si="8"/>
        <v>0</v>
      </c>
      <c r="AE59">
        <f t="shared" si="8"/>
        <v>0</v>
      </c>
      <c r="AF59">
        <f t="shared" si="8"/>
        <v>0</v>
      </c>
      <c r="AG59">
        <f t="shared" si="8"/>
        <v>0</v>
      </c>
      <c r="AH59">
        <f t="shared" si="8"/>
        <v>0</v>
      </c>
    </row>
    <row r="60" spans="1:34" x14ac:dyDescent="0.25">
      <c r="B60" s="32"/>
      <c r="C60">
        <f t="shared" si="9"/>
        <v>0</v>
      </c>
      <c r="D60">
        <f t="shared" si="8"/>
        <v>0</v>
      </c>
      <c r="E60">
        <f t="shared" si="8"/>
        <v>0</v>
      </c>
      <c r="F60">
        <f t="shared" si="8"/>
        <v>0</v>
      </c>
      <c r="G60">
        <f t="shared" si="10"/>
        <v>0</v>
      </c>
      <c r="H60">
        <f t="shared" si="8"/>
        <v>3</v>
      </c>
      <c r="I60">
        <f t="shared" si="8"/>
        <v>0</v>
      </c>
      <c r="J60">
        <f t="shared" si="8"/>
        <v>0</v>
      </c>
      <c r="K60">
        <f t="shared" si="8"/>
        <v>0</v>
      </c>
      <c r="L60">
        <f t="shared" si="8"/>
        <v>3</v>
      </c>
      <c r="M60">
        <f t="shared" si="8"/>
        <v>0</v>
      </c>
      <c r="N60">
        <f t="shared" si="8"/>
        <v>0</v>
      </c>
      <c r="O60">
        <f t="shared" si="8"/>
        <v>0</v>
      </c>
      <c r="P60">
        <f t="shared" si="8"/>
        <v>3</v>
      </c>
      <c r="Q60">
        <f t="shared" si="8"/>
        <v>0</v>
      </c>
      <c r="R60">
        <f t="shared" si="8"/>
        <v>0</v>
      </c>
      <c r="S60">
        <f t="shared" si="8"/>
        <v>0</v>
      </c>
      <c r="T60">
        <f t="shared" si="8"/>
        <v>0</v>
      </c>
      <c r="U60">
        <f t="shared" si="8"/>
        <v>3</v>
      </c>
      <c r="V60">
        <f t="shared" si="8"/>
        <v>0</v>
      </c>
      <c r="W60">
        <f t="shared" si="8"/>
        <v>0</v>
      </c>
      <c r="X60">
        <f t="shared" si="8"/>
        <v>0</v>
      </c>
      <c r="Y60">
        <f t="shared" si="8"/>
        <v>0</v>
      </c>
      <c r="Z60">
        <f t="shared" si="8"/>
        <v>0</v>
      </c>
      <c r="AA60">
        <f t="shared" si="8"/>
        <v>0</v>
      </c>
      <c r="AB60">
        <f t="shared" si="8"/>
        <v>0</v>
      </c>
      <c r="AC60">
        <f t="shared" si="8"/>
        <v>0</v>
      </c>
      <c r="AD60">
        <f t="shared" si="8"/>
        <v>0</v>
      </c>
      <c r="AE60">
        <f t="shared" si="8"/>
        <v>0</v>
      </c>
      <c r="AF60">
        <f t="shared" si="8"/>
        <v>0</v>
      </c>
      <c r="AG60">
        <f t="shared" si="8"/>
        <v>0</v>
      </c>
      <c r="AH60">
        <f t="shared" si="8"/>
        <v>0</v>
      </c>
    </row>
    <row r="61" spans="1:34" x14ac:dyDescent="0.25">
      <c r="B61" s="32"/>
      <c r="C61">
        <f t="shared" si="9"/>
        <v>3</v>
      </c>
      <c r="D61">
        <f t="shared" si="8"/>
        <v>0</v>
      </c>
      <c r="E61">
        <f t="shared" si="8"/>
        <v>0</v>
      </c>
      <c r="F61">
        <f t="shared" si="8"/>
        <v>3</v>
      </c>
      <c r="G61">
        <f t="shared" si="10"/>
        <v>0</v>
      </c>
      <c r="H61">
        <f t="shared" si="8"/>
        <v>0</v>
      </c>
      <c r="I61">
        <f t="shared" si="8"/>
        <v>0</v>
      </c>
      <c r="J61">
        <f t="shared" si="8"/>
        <v>0</v>
      </c>
      <c r="K61">
        <f t="shared" si="8"/>
        <v>0</v>
      </c>
      <c r="L61">
        <f t="shared" si="8"/>
        <v>0</v>
      </c>
      <c r="M61">
        <f t="shared" si="8"/>
        <v>0</v>
      </c>
      <c r="N61">
        <f t="shared" si="8"/>
        <v>0</v>
      </c>
      <c r="O61">
        <f t="shared" si="8"/>
        <v>0</v>
      </c>
      <c r="P61">
        <f t="shared" si="8"/>
        <v>0</v>
      </c>
      <c r="Q61">
        <f t="shared" si="8"/>
        <v>0</v>
      </c>
      <c r="R61">
        <f t="shared" si="8"/>
        <v>0</v>
      </c>
      <c r="S61">
        <f t="shared" si="8"/>
        <v>0</v>
      </c>
      <c r="T61">
        <f t="shared" si="8"/>
        <v>0</v>
      </c>
      <c r="U61">
        <f t="shared" si="8"/>
        <v>0</v>
      </c>
      <c r="V61">
        <f t="shared" si="8"/>
        <v>0</v>
      </c>
      <c r="W61">
        <f t="shared" si="8"/>
        <v>0</v>
      </c>
      <c r="X61">
        <f t="shared" si="8"/>
        <v>0</v>
      </c>
      <c r="Y61">
        <f t="shared" si="8"/>
        <v>0</v>
      </c>
      <c r="Z61">
        <f t="shared" si="8"/>
        <v>0</v>
      </c>
      <c r="AA61">
        <f t="shared" si="8"/>
        <v>0</v>
      </c>
      <c r="AB61">
        <f t="shared" si="8"/>
        <v>0</v>
      </c>
      <c r="AC61">
        <f t="shared" si="8"/>
        <v>3</v>
      </c>
      <c r="AD61">
        <f t="shared" si="8"/>
        <v>3</v>
      </c>
      <c r="AE61">
        <f t="shared" si="8"/>
        <v>0</v>
      </c>
      <c r="AF61">
        <f t="shared" si="8"/>
        <v>0</v>
      </c>
      <c r="AG61">
        <f t="shared" si="8"/>
        <v>0</v>
      </c>
      <c r="AH61">
        <f t="shared" si="8"/>
        <v>0</v>
      </c>
    </row>
    <row r="62" spans="1:34" x14ac:dyDescent="0.25">
      <c r="B62" s="32"/>
      <c r="C62">
        <f t="shared" si="9"/>
        <v>0</v>
      </c>
      <c r="D62">
        <f t="shared" si="8"/>
        <v>3</v>
      </c>
      <c r="E62">
        <f t="shared" si="8"/>
        <v>0</v>
      </c>
      <c r="F62">
        <f t="shared" si="8"/>
        <v>0</v>
      </c>
      <c r="G62">
        <f t="shared" si="10"/>
        <v>0</v>
      </c>
      <c r="H62">
        <f t="shared" si="8"/>
        <v>0</v>
      </c>
      <c r="I62">
        <f t="shared" si="8"/>
        <v>0</v>
      </c>
      <c r="J62">
        <f t="shared" si="8"/>
        <v>0</v>
      </c>
      <c r="K62">
        <f t="shared" si="8"/>
        <v>0</v>
      </c>
      <c r="L62">
        <f t="shared" si="8"/>
        <v>0</v>
      </c>
      <c r="M62">
        <f t="shared" si="8"/>
        <v>0</v>
      </c>
      <c r="N62">
        <f t="shared" si="8"/>
        <v>0</v>
      </c>
      <c r="O62">
        <f t="shared" si="8"/>
        <v>0</v>
      </c>
      <c r="P62">
        <f t="shared" si="8"/>
        <v>0</v>
      </c>
      <c r="Q62">
        <f t="shared" si="8"/>
        <v>0</v>
      </c>
      <c r="R62">
        <f t="shared" si="8"/>
        <v>0</v>
      </c>
      <c r="S62">
        <f t="shared" si="8"/>
        <v>0</v>
      </c>
      <c r="T62">
        <f t="shared" si="8"/>
        <v>0</v>
      </c>
      <c r="U62">
        <f t="shared" si="8"/>
        <v>0</v>
      </c>
      <c r="V62">
        <f t="shared" si="8"/>
        <v>0</v>
      </c>
      <c r="W62">
        <f t="shared" si="8"/>
        <v>0</v>
      </c>
      <c r="X62">
        <f t="shared" si="8"/>
        <v>0</v>
      </c>
      <c r="Y62">
        <f t="shared" si="8"/>
        <v>0</v>
      </c>
      <c r="Z62">
        <f t="shared" si="8"/>
        <v>3</v>
      </c>
      <c r="AA62">
        <f t="shared" si="8"/>
        <v>0</v>
      </c>
      <c r="AB62">
        <f t="shared" si="8"/>
        <v>0</v>
      </c>
      <c r="AC62">
        <f t="shared" si="8"/>
        <v>0</v>
      </c>
      <c r="AD62">
        <f t="shared" si="8"/>
        <v>0</v>
      </c>
      <c r="AE62">
        <f t="shared" si="8"/>
        <v>0</v>
      </c>
      <c r="AF62">
        <f t="shared" si="8"/>
        <v>0</v>
      </c>
      <c r="AG62">
        <f t="shared" si="8"/>
        <v>0</v>
      </c>
      <c r="AH62">
        <f t="shared" si="8"/>
        <v>0</v>
      </c>
    </row>
    <row r="63" spans="1:34" x14ac:dyDescent="0.25">
      <c r="B63" s="32"/>
      <c r="C63">
        <f t="shared" si="9"/>
        <v>0</v>
      </c>
      <c r="D63">
        <f t="shared" si="8"/>
        <v>0</v>
      </c>
      <c r="E63">
        <f t="shared" si="8"/>
        <v>3</v>
      </c>
      <c r="F63">
        <f t="shared" si="8"/>
        <v>0</v>
      </c>
      <c r="G63">
        <f t="shared" si="10"/>
        <v>0</v>
      </c>
      <c r="H63">
        <f t="shared" si="8"/>
        <v>0</v>
      </c>
      <c r="I63">
        <f t="shared" si="8"/>
        <v>0</v>
      </c>
      <c r="J63">
        <f t="shared" si="8"/>
        <v>0</v>
      </c>
      <c r="K63">
        <f t="shared" si="8"/>
        <v>0</v>
      </c>
      <c r="L63">
        <f t="shared" si="8"/>
        <v>0</v>
      </c>
      <c r="M63">
        <f t="shared" si="8"/>
        <v>0</v>
      </c>
      <c r="N63">
        <f t="shared" si="8"/>
        <v>0</v>
      </c>
      <c r="O63">
        <f t="shared" si="8"/>
        <v>0</v>
      </c>
      <c r="P63">
        <f t="shared" si="8"/>
        <v>0</v>
      </c>
      <c r="Q63">
        <f t="shared" si="8"/>
        <v>0</v>
      </c>
      <c r="R63">
        <f t="shared" si="8"/>
        <v>0</v>
      </c>
      <c r="S63">
        <f t="shared" si="8"/>
        <v>0</v>
      </c>
      <c r="T63">
        <f t="shared" si="8"/>
        <v>0</v>
      </c>
      <c r="U63">
        <f t="shared" si="8"/>
        <v>0</v>
      </c>
      <c r="V63">
        <f t="shared" si="8"/>
        <v>0</v>
      </c>
      <c r="W63">
        <f t="shared" si="8"/>
        <v>0</v>
      </c>
      <c r="X63">
        <f t="shared" si="8"/>
        <v>0</v>
      </c>
      <c r="Y63">
        <f t="shared" si="8"/>
        <v>0</v>
      </c>
      <c r="Z63">
        <f t="shared" ref="D63:AH71" si="11">IF(IF(Z23="Bye",1,0)=1,$B$50,0)</f>
        <v>0</v>
      </c>
      <c r="AA63">
        <f t="shared" si="11"/>
        <v>3</v>
      </c>
      <c r="AB63">
        <f t="shared" si="11"/>
        <v>3</v>
      </c>
      <c r="AC63">
        <f t="shared" si="11"/>
        <v>0</v>
      </c>
      <c r="AD63">
        <f t="shared" si="11"/>
        <v>0</v>
      </c>
      <c r="AE63">
        <f t="shared" si="11"/>
        <v>3</v>
      </c>
      <c r="AF63">
        <f t="shared" si="11"/>
        <v>0</v>
      </c>
      <c r="AG63">
        <f t="shared" si="11"/>
        <v>0</v>
      </c>
      <c r="AH63">
        <f t="shared" si="11"/>
        <v>0</v>
      </c>
    </row>
    <row r="64" spans="1:34" x14ac:dyDescent="0.25">
      <c r="B64" s="32"/>
      <c r="C64">
        <f t="shared" si="9"/>
        <v>0</v>
      </c>
      <c r="D64">
        <f t="shared" si="11"/>
        <v>0</v>
      </c>
      <c r="E64">
        <f t="shared" si="11"/>
        <v>0</v>
      </c>
      <c r="F64">
        <f t="shared" si="11"/>
        <v>0</v>
      </c>
      <c r="G64">
        <f t="shared" si="10"/>
        <v>7</v>
      </c>
      <c r="H64">
        <f t="shared" si="11"/>
        <v>0</v>
      </c>
      <c r="I64">
        <f t="shared" si="11"/>
        <v>0</v>
      </c>
      <c r="J64">
        <f t="shared" si="11"/>
        <v>0</v>
      </c>
      <c r="K64">
        <f t="shared" si="11"/>
        <v>0</v>
      </c>
      <c r="L64">
        <f t="shared" si="11"/>
        <v>0</v>
      </c>
      <c r="M64">
        <f t="shared" si="11"/>
        <v>3</v>
      </c>
      <c r="N64">
        <f t="shared" si="11"/>
        <v>3</v>
      </c>
      <c r="O64">
        <f t="shared" si="11"/>
        <v>3</v>
      </c>
      <c r="P64">
        <f t="shared" si="11"/>
        <v>0</v>
      </c>
      <c r="Q64">
        <f t="shared" si="11"/>
        <v>0</v>
      </c>
      <c r="R64">
        <f t="shared" si="11"/>
        <v>0</v>
      </c>
      <c r="S64">
        <f t="shared" si="11"/>
        <v>0</v>
      </c>
      <c r="T64">
        <f t="shared" si="11"/>
        <v>0</v>
      </c>
      <c r="U64">
        <f t="shared" si="11"/>
        <v>0</v>
      </c>
      <c r="V64">
        <f t="shared" si="11"/>
        <v>0</v>
      </c>
      <c r="W64">
        <f t="shared" si="11"/>
        <v>0</v>
      </c>
      <c r="X64">
        <f t="shared" si="11"/>
        <v>3</v>
      </c>
      <c r="Y64">
        <f t="shared" si="11"/>
        <v>3</v>
      </c>
      <c r="Z64">
        <f t="shared" si="11"/>
        <v>0</v>
      </c>
      <c r="AA64">
        <f t="shared" si="11"/>
        <v>0</v>
      </c>
      <c r="AB64">
        <f t="shared" si="11"/>
        <v>0</v>
      </c>
      <c r="AC64">
        <f t="shared" si="11"/>
        <v>0</v>
      </c>
      <c r="AD64">
        <f t="shared" si="11"/>
        <v>0</v>
      </c>
      <c r="AE64">
        <f t="shared" si="11"/>
        <v>0</v>
      </c>
      <c r="AF64">
        <f t="shared" si="11"/>
        <v>0</v>
      </c>
      <c r="AG64">
        <f t="shared" si="11"/>
        <v>0</v>
      </c>
      <c r="AH64">
        <f t="shared" si="11"/>
        <v>0</v>
      </c>
    </row>
    <row r="65" spans="2:34" x14ac:dyDescent="0.25">
      <c r="B65" s="32"/>
      <c r="C65">
        <f t="shared" si="9"/>
        <v>0</v>
      </c>
      <c r="D65">
        <f t="shared" si="11"/>
        <v>0</v>
      </c>
      <c r="E65">
        <f t="shared" si="11"/>
        <v>0</v>
      </c>
      <c r="F65">
        <f t="shared" si="11"/>
        <v>0</v>
      </c>
      <c r="G65">
        <f t="shared" si="10"/>
        <v>0</v>
      </c>
      <c r="H65">
        <f t="shared" si="11"/>
        <v>0</v>
      </c>
      <c r="I65">
        <f t="shared" si="11"/>
        <v>0</v>
      </c>
      <c r="J65">
        <f t="shared" si="11"/>
        <v>0</v>
      </c>
      <c r="K65">
        <f t="shared" si="11"/>
        <v>3</v>
      </c>
      <c r="L65">
        <f t="shared" si="11"/>
        <v>0</v>
      </c>
      <c r="M65">
        <f t="shared" si="11"/>
        <v>0</v>
      </c>
      <c r="N65">
        <f t="shared" si="11"/>
        <v>0</v>
      </c>
      <c r="O65">
        <f t="shared" si="11"/>
        <v>0</v>
      </c>
      <c r="P65">
        <f t="shared" si="11"/>
        <v>0</v>
      </c>
      <c r="Q65">
        <f t="shared" si="11"/>
        <v>0</v>
      </c>
      <c r="R65">
        <f t="shared" si="11"/>
        <v>0</v>
      </c>
      <c r="S65">
        <f t="shared" si="11"/>
        <v>0</v>
      </c>
      <c r="T65">
        <f t="shared" si="11"/>
        <v>3</v>
      </c>
      <c r="U65">
        <f t="shared" si="11"/>
        <v>0</v>
      </c>
      <c r="V65">
        <f t="shared" si="11"/>
        <v>0</v>
      </c>
      <c r="W65">
        <f t="shared" si="11"/>
        <v>3</v>
      </c>
      <c r="X65">
        <f t="shared" si="11"/>
        <v>0</v>
      </c>
      <c r="Y65">
        <f t="shared" si="11"/>
        <v>0</v>
      </c>
      <c r="Z65">
        <f t="shared" si="11"/>
        <v>0</v>
      </c>
      <c r="AA65">
        <f t="shared" si="11"/>
        <v>0</v>
      </c>
      <c r="AB65">
        <f t="shared" si="11"/>
        <v>0</v>
      </c>
      <c r="AC65">
        <f t="shared" si="11"/>
        <v>0</v>
      </c>
      <c r="AD65">
        <f t="shared" si="11"/>
        <v>0</v>
      </c>
      <c r="AE65">
        <f t="shared" si="11"/>
        <v>0</v>
      </c>
      <c r="AF65">
        <f t="shared" si="11"/>
        <v>0</v>
      </c>
      <c r="AG65">
        <f t="shared" si="11"/>
        <v>3</v>
      </c>
      <c r="AH65">
        <f t="shared" si="11"/>
        <v>0</v>
      </c>
    </row>
    <row r="66" spans="2:34" x14ac:dyDescent="0.25">
      <c r="B66" s="32"/>
      <c r="C66">
        <f t="shared" si="9"/>
        <v>0</v>
      </c>
      <c r="D66">
        <f t="shared" si="11"/>
        <v>0</v>
      </c>
      <c r="E66">
        <f t="shared" si="11"/>
        <v>0</v>
      </c>
      <c r="F66">
        <f t="shared" si="11"/>
        <v>0</v>
      </c>
      <c r="G66">
        <f t="shared" si="10"/>
        <v>0</v>
      </c>
      <c r="H66">
        <f t="shared" si="11"/>
        <v>0</v>
      </c>
      <c r="I66">
        <f t="shared" si="11"/>
        <v>0</v>
      </c>
      <c r="J66">
        <f t="shared" si="11"/>
        <v>0</v>
      </c>
      <c r="K66">
        <f t="shared" si="11"/>
        <v>0</v>
      </c>
      <c r="L66">
        <f t="shared" si="11"/>
        <v>0</v>
      </c>
      <c r="M66">
        <f t="shared" si="11"/>
        <v>0</v>
      </c>
      <c r="N66">
        <f t="shared" si="11"/>
        <v>0</v>
      </c>
      <c r="O66">
        <f t="shared" si="11"/>
        <v>0</v>
      </c>
      <c r="P66">
        <f t="shared" si="11"/>
        <v>0</v>
      </c>
      <c r="Q66">
        <f t="shared" si="11"/>
        <v>3</v>
      </c>
      <c r="R66">
        <f t="shared" si="11"/>
        <v>3</v>
      </c>
      <c r="S66">
        <f t="shared" si="11"/>
        <v>3</v>
      </c>
      <c r="T66">
        <f t="shared" si="11"/>
        <v>0</v>
      </c>
      <c r="U66">
        <f t="shared" si="11"/>
        <v>0</v>
      </c>
      <c r="V66">
        <f t="shared" si="11"/>
        <v>0</v>
      </c>
      <c r="W66">
        <f t="shared" si="11"/>
        <v>0</v>
      </c>
      <c r="X66">
        <f t="shared" si="11"/>
        <v>0</v>
      </c>
      <c r="Y66">
        <f t="shared" si="11"/>
        <v>0</v>
      </c>
      <c r="Z66">
        <f t="shared" si="11"/>
        <v>0</v>
      </c>
      <c r="AA66">
        <f t="shared" si="11"/>
        <v>0</v>
      </c>
      <c r="AB66">
        <f t="shared" si="11"/>
        <v>0</v>
      </c>
      <c r="AC66">
        <f t="shared" si="11"/>
        <v>0</v>
      </c>
      <c r="AD66">
        <f t="shared" si="11"/>
        <v>0</v>
      </c>
      <c r="AE66">
        <f t="shared" si="11"/>
        <v>0</v>
      </c>
      <c r="AF66">
        <f t="shared" si="11"/>
        <v>0</v>
      </c>
      <c r="AG66">
        <f t="shared" si="11"/>
        <v>0</v>
      </c>
      <c r="AH66">
        <f t="shared" si="11"/>
        <v>3</v>
      </c>
    </row>
    <row r="67" spans="2:34" x14ac:dyDescent="0.25">
      <c r="B67" s="32"/>
      <c r="C67">
        <f t="shared" si="9"/>
        <v>0</v>
      </c>
      <c r="D67">
        <f t="shared" si="11"/>
        <v>0</v>
      </c>
      <c r="E67">
        <f t="shared" si="11"/>
        <v>0</v>
      </c>
      <c r="F67">
        <f t="shared" si="11"/>
        <v>0</v>
      </c>
      <c r="G67">
        <f t="shared" si="10"/>
        <v>0</v>
      </c>
      <c r="H67">
        <f t="shared" si="11"/>
        <v>0</v>
      </c>
      <c r="I67">
        <f t="shared" si="11"/>
        <v>0</v>
      </c>
      <c r="J67">
        <f t="shared" si="11"/>
        <v>0</v>
      </c>
      <c r="K67">
        <f t="shared" si="11"/>
        <v>0</v>
      </c>
      <c r="L67">
        <f t="shared" si="11"/>
        <v>0</v>
      </c>
      <c r="M67">
        <f t="shared" si="11"/>
        <v>0</v>
      </c>
      <c r="N67">
        <f t="shared" si="11"/>
        <v>0</v>
      </c>
      <c r="O67">
        <f t="shared" si="11"/>
        <v>0</v>
      </c>
      <c r="P67">
        <f t="shared" si="11"/>
        <v>0</v>
      </c>
      <c r="Q67">
        <f t="shared" si="11"/>
        <v>0</v>
      </c>
      <c r="R67">
        <f t="shared" si="11"/>
        <v>0</v>
      </c>
      <c r="S67">
        <f t="shared" si="11"/>
        <v>0</v>
      </c>
      <c r="T67">
        <f t="shared" si="11"/>
        <v>0</v>
      </c>
      <c r="U67">
        <f t="shared" si="11"/>
        <v>0</v>
      </c>
      <c r="V67">
        <f t="shared" si="11"/>
        <v>0</v>
      </c>
      <c r="W67">
        <f t="shared" si="11"/>
        <v>0</v>
      </c>
      <c r="X67">
        <f t="shared" si="11"/>
        <v>0</v>
      </c>
      <c r="Y67">
        <f t="shared" si="11"/>
        <v>0</v>
      </c>
      <c r="Z67">
        <f t="shared" si="11"/>
        <v>0</v>
      </c>
      <c r="AA67">
        <f t="shared" si="11"/>
        <v>0</v>
      </c>
      <c r="AB67">
        <f t="shared" si="11"/>
        <v>0</v>
      </c>
      <c r="AC67">
        <f t="shared" si="11"/>
        <v>0</v>
      </c>
      <c r="AD67">
        <f t="shared" si="11"/>
        <v>0</v>
      </c>
      <c r="AE67">
        <f t="shared" si="11"/>
        <v>0</v>
      </c>
      <c r="AF67">
        <f t="shared" si="11"/>
        <v>0</v>
      </c>
      <c r="AG67">
        <f t="shared" si="11"/>
        <v>0</v>
      </c>
      <c r="AH67">
        <f t="shared" si="11"/>
        <v>0</v>
      </c>
    </row>
    <row r="68" spans="2:34" x14ac:dyDescent="0.25">
      <c r="B68" s="32"/>
      <c r="C68">
        <f t="shared" si="9"/>
        <v>0</v>
      </c>
      <c r="D68">
        <f t="shared" si="11"/>
        <v>0</v>
      </c>
      <c r="E68">
        <f t="shared" si="11"/>
        <v>0</v>
      </c>
      <c r="F68">
        <f t="shared" si="11"/>
        <v>0</v>
      </c>
      <c r="G68">
        <f t="shared" si="10"/>
        <v>0</v>
      </c>
      <c r="H68">
        <f t="shared" si="11"/>
        <v>0</v>
      </c>
      <c r="I68">
        <f t="shared" si="11"/>
        <v>0</v>
      </c>
      <c r="J68">
        <f t="shared" si="11"/>
        <v>0</v>
      </c>
      <c r="K68">
        <f t="shared" si="11"/>
        <v>0</v>
      </c>
      <c r="L68">
        <f t="shared" si="11"/>
        <v>0</v>
      </c>
      <c r="M68">
        <f t="shared" si="11"/>
        <v>0</v>
      </c>
      <c r="N68">
        <f t="shared" si="11"/>
        <v>0</v>
      </c>
      <c r="O68">
        <f t="shared" si="11"/>
        <v>0</v>
      </c>
      <c r="P68">
        <f t="shared" si="11"/>
        <v>0</v>
      </c>
      <c r="Q68">
        <f t="shared" si="11"/>
        <v>0</v>
      </c>
      <c r="R68">
        <f t="shared" si="11"/>
        <v>0</v>
      </c>
      <c r="S68">
        <f t="shared" si="11"/>
        <v>0</v>
      </c>
      <c r="T68">
        <f t="shared" si="11"/>
        <v>0</v>
      </c>
      <c r="U68">
        <f t="shared" si="11"/>
        <v>0</v>
      </c>
      <c r="V68">
        <f t="shared" si="11"/>
        <v>0</v>
      </c>
      <c r="W68">
        <f t="shared" si="11"/>
        <v>0</v>
      </c>
      <c r="X68">
        <f t="shared" si="11"/>
        <v>0</v>
      </c>
      <c r="Y68">
        <f t="shared" si="11"/>
        <v>0</v>
      </c>
      <c r="Z68">
        <f t="shared" si="11"/>
        <v>0</v>
      </c>
      <c r="AA68">
        <f t="shared" si="11"/>
        <v>0</v>
      </c>
      <c r="AB68">
        <f t="shared" si="11"/>
        <v>0</v>
      </c>
      <c r="AC68">
        <f t="shared" si="11"/>
        <v>0</v>
      </c>
      <c r="AD68">
        <f t="shared" si="11"/>
        <v>0</v>
      </c>
      <c r="AE68">
        <f t="shared" si="11"/>
        <v>0</v>
      </c>
      <c r="AF68">
        <f t="shared" si="11"/>
        <v>0</v>
      </c>
      <c r="AG68">
        <f t="shared" si="11"/>
        <v>0</v>
      </c>
      <c r="AH68">
        <f t="shared" si="11"/>
        <v>0</v>
      </c>
    </row>
    <row r="69" spans="2:34" x14ac:dyDescent="0.25">
      <c r="B69" s="32"/>
      <c r="C69">
        <f t="shared" si="9"/>
        <v>0</v>
      </c>
      <c r="D69">
        <f t="shared" si="11"/>
        <v>0</v>
      </c>
      <c r="E69">
        <f t="shared" si="11"/>
        <v>0</v>
      </c>
      <c r="F69">
        <f t="shared" si="11"/>
        <v>0</v>
      </c>
      <c r="G69">
        <f t="shared" si="10"/>
        <v>0</v>
      </c>
      <c r="H69">
        <f t="shared" si="11"/>
        <v>0</v>
      </c>
      <c r="I69">
        <f t="shared" si="11"/>
        <v>0</v>
      </c>
      <c r="J69">
        <f t="shared" si="11"/>
        <v>0</v>
      </c>
      <c r="K69">
        <f t="shared" si="11"/>
        <v>0</v>
      </c>
      <c r="L69">
        <f t="shared" si="11"/>
        <v>0</v>
      </c>
      <c r="M69">
        <f t="shared" si="11"/>
        <v>0</v>
      </c>
      <c r="N69">
        <f t="shared" si="11"/>
        <v>0</v>
      </c>
      <c r="O69">
        <f t="shared" si="11"/>
        <v>0</v>
      </c>
      <c r="P69">
        <f t="shared" si="11"/>
        <v>0</v>
      </c>
      <c r="Q69">
        <f t="shared" si="11"/>
        <v>0</v>
      </c>
      <c r="R69">
        <f t="shared" si="11"/>
        <v>0</v>
      </c>
      <c r="S69">
        <f t="shared" si="11"/>
        <v>0</v>
      </c>
      <c r="T69">
        <f t="shared" si="11"/>
        <v>0</v>
      </c>
      <c r="U69">
        <f t="shared" si="11"/>
        <v>0</v>
      </c>
      <c r="V69">
        <f t="shared" si="11"/>
        <v>0</v>
      </c>
      <c r="W69">
        <f t="shared" si="11"/>
        <v>0</v>
      </c>
      <c r="X69">
        <f t="shared" si="11"/>
        <v>0</v>
      </c>
      <c r="Y69">
        <f t="shared" si="11"/>
        <v>0</v>
      </c>
      <c r="Z69">
        <f t="shared" si="11"/>
        <v>0</v>
      </c>
      <c r="AA69">
        <f t="shared" si="11"/>
        <v>0</v>
      </c>
      <c r="AB69">
        <f t="shared" si="11"/>
        <v>0</v>
      </c>
      <c r="AC69">
        <f t="shared" si="11"/>
        <v>0</v>
      </c>
      <c r="AD69">
        <f t="shared" si="11"/>
        <v>0</v>
      </c>
      <c r="AE69">
        <f t="shared" si="11"/>
        <v>0</v>
      </c>
      <c r="AF69">
        <f t="shared" si="11"/>
        <v>0</v>
      </c>
      <c r="AG69">
        <f t="shared" si="11"/>
        <v>0</v>
      </c>
      <c r="AH69">
        <f t="shared" si="11"/>
        <v>0</v>
      </c>
    </row>
    <row r="70" spans="2:34" x14ac:dyDescent="0.25">
      <c r="B70" s="32"/>
      <c r="C70">
        <f t="shared" si="9"/>
        <v>0</v>
      </c>
      <c r="D70">
        <f t="shared" si="11"/>
        <v>0</v>
      </c>
      <c r="E70">
        <f t="shared" si="11"/>
        <v>0</v>
      </c>
      <c r="F70">
        <f t="shared" si="11"/>
        <v>0</v>
      </c>
      <c r="G70">
        <f t="shared" si="10"/>
        <v>0</v>
      </c>
      <c r="H70">
        <f t="shared" si="11"/>
        <v>0</v>
      </c>
      <c r="I70">
        <f t="shared" si="11"/>
        <v>0</v>
      </c>
      <c r="J70">
        <f t="shared" si="11"/>
        <v>0</v>
      </c>
      <c r="K70">
        <f t="shared" si="11"/>
        <v>0</v>
      </c>
      <c r="L70">
        <f t="shared" si="11"/>
        <v>0</v>
      </c>
      <c r="M70">
        <f t="shared" si="11"/>
        <v>0</v>
      </c>
      <c r="N70">
        <f t="shared" si="11"/>
        <v>0</v>
      </c>
      <c r="O70">
        <f t="shared" si="11"/>
        <v>0</v>
      </c>
      <c r="P70">
        <f t="shared" si="11"/>
        <v>0</v>
      </c>
      <c r="Q70">
        <f t="shared" si="11"/>
        <v>0</v>
      </c>
      <c r="R70">
        <f t="shared" si="11"/>
        <v>0</v>
      </c>
      <c r="S70">
        <f t="shared" si="11"/>
        <v>0</v>
      </c>
      <c r="T70">
        <f t="shared" si="11"/>
        <v>0</v>
      </c>
      <c r="U70">
        <f t="shared" si="11"/>
        <v>0</v>
      </c>
      <c r="V70">
        <f t="shared" si="11"/>
        <v>0</v>
      </c>
      <c r="W70">
        <f t="shared" si="11"/>
        <v>0</v>
      </c>
      <c r="X70">
        <f t="shared" si="11"/>
        <v>0</v>
      </c>
      <c r="Y70">
        <f t="shared" si="11"/>
        <v>0</v>
      </c>
      <c r="Z70">
        <f t="shared" si="11"/>
        <v>0</v>
      </c>
      <c r="AA70">
        <f t="shared" si="11"/>
        <v>0</v>
      </c>
      <c r="AB70">
        <f t="shared" si="11"/>
        <v>0</v>
      </c>
      <c r="AC70">
        <f t="shared" si="11"/>
        <v>0</v>
      </c>
      <c r="AD70">
        <f t="shared" si="11"/>
        <v>0</v>
      </c>
      <c r="AE70">
        <f t="shared" si="11"/>
        <v>0</v>
      </c>
      <c r="AF70">
        <f t="shared" si="11"/>
        <v>0</v>
      </c>
      <c r="AG70">
        <f t="shared" si="11"/>
        <v>0</v>
      </c>
      <c r="AH70">
        <f t="shared" si="11"/>
        <v>0</v>
      </c>
    </row>
    <row r="71" spans="2:34" x14ac:dyDescent="0.25">
      <c r="B71" s="32"/>
      <c r="C71">
        <f t="shared" si="9"/>
        <v>0</v>
      </c>
      <c r="D71">
        <f t="shared" si="11"/>
        <v>0</v>
      </c>
      <c r="E71">
        <f t="shared" si="11"/>
        <v>0</v>
      </c>
      <c r="F71">
        <f t="shared" si="11"/>
        <v>0</v>
      </c>
      <c r="G71">
        <f t="shared" si="10"/>
        <v>0</v>
      </c>
      <c r="H71">
        <f t="shared" si="11"/>
        <v>0</v>
      </c>
      <c r="I71">
        <f t="shared" si="11"/>
        <v>0</v>
      </c>
      <c r="J71">
        <f t="shared" si="11"/>
        <v>0</v>
      </c>
      <c r="K71">
        <f t="shared" si="11"/>
        <v>0</v>
      </c>
      <c r="L71">
        <f t="shared" si="11"/>
        <v>0</v>
      </c>
      <c r="M71">
        <f t="shared" si="11"/>
        <v>0</v>
      </c>
      <c r="N71">
        <f t="shared" si="11"/>
        <v>0</v>
      </c>
      <c r="O71">
        <f t="shared" si="11"/>
        <v>0</v>
      </c>
      <c r="P71">
        <f t="shared" si="11"/>
        <v>0</v>
      </c>
      <c r="Q71">
        <f t="shared" si="11"/>
        <v>0</v>
      </c>
      <c r="R71">
        <f t="shared" si="11"/>
        <v>0</v>
      </c>
      <c r="S71">
        <f t="shared" si="11"/>
        <v>0</v>
      </c>
      <c r="T71">
        <f t="shared" si="11"/>
        <v>0</v>
      </c>
      <c r="U71">
        <f t="shared" si="11"/>
        <v>0</v>
      </c>
      <c r="V71">
        <f t="shared" si="11"/>
        <v>0</v>
      </c>
      <c r="W71">
        <f t="shared" si="11"/>
        <v>0</v>
      </c>
      <c r="X71">
        <f t="shared" si="11"/>
        <v>0</v>
      </c>
      <c r="Y71">
        <f t="shared" si="11"/>
        <v>0</v>
      </c>
      <c r="Z71">
        <f t="shared" si="11"/>
        <v>0</v>
      </c>
      <c r="AA71">
        <f t="shared" si="11"/>
        <v>0</v>
      </c>
      <c r="AB71">
        <f t="shared" si="11"/>
        <v>0</v>
      </c>
      <c r="AC71">
        <f t="shared" si="11"/>
        <v>0</v>
      </c>
      <c r="AD71">
        <f t="shared" si="11"/>
        <v>0</v>
      </c>
      <c r="AE71">
        <f t="shared" si="11"/>
        <v>0</v>
      </c>
      <c r="AF71">
        <f t="shared" si="11"/>
        <v>0</v>
      </c>
      <c r="AG71">
        <f t="shared" ref="AG71:AH71" si="12">IF(IF(AG31="Bye",1,0)=1,$B$50,0)</f>
        <v>0</v>
      </c>
      <c r="AH71">
        <f t="shared" si="12"/>
        <v>0</v>
      </c>
    </row>
    <row r="72" spans="2:34" x14ac:dyDescent="0.25">
      <c r="B72" s="17"/>
      <c r="C72" t="s">
        <v>73</v>
      </c>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row>
    <row r="73" spans="2:34" x14ac:dyDescent="0.25">
      <c r="B73" s="17"/>
      <c r="C73">
        <f t="shared" ref="C73:AH73" si="13">IF(C51&gt;0.6,$B$39,IF(C51&gt;0.5,$B$38,IF(C51&gt;0.4,$B$37,IF(C51&gt;0.3,$B$36,IF(C51&gt;0.2,$B$35,0)))))</f>
        <v>0</v>
      </c>
      <c r="D73">
        <f t="shared" si="13"/>
        <v>7</v>
      </c>
      <c r="E73">
        <f t="shared" si="13"/>
        <v>7</v>
      </c>
      <c r="F73">
        <f t="shared" si="13"/>
        <v>7</v>
      </c>
      <c r="G73">
        <f t="shared" si="13"/>
        <v>0</v>
      </c>
      <c r="H73">
        <f t="shared" si="13"/>
        <v>0</v>
      </c>
      <c r="I73">
        <f t="shared" si="13"/>
        <v>0</v>
      </c>
      <c r="J73">
        <f t="shared" si="13"/>
        <v>0</v>
      </c>
      <c r="K73">
        <f t="shared" si="13"/>
        <v>7</v>
      </c>
      <c r="L73">
        <f t="shared" si="13"/>
        <v>0</v>
      </c>
      <c r="M73">
        <f t="shared" si="13"/>
        <v>0</v>
      </c>
      <c r="N73">
        <f t="shared" si="13"/>
        <v>0</v>
      </c>
      <c r="O73">
        <f t="shared" si="13"/>
        <v>0</v>
      </c>
      <c r="P73">
        <f t="shared" si="13"/>
        <v>7</v>
      </c>
      <c r="Q73">
        <f t="shared" si="13"/>
        <v>0</v>
      </c>
      <c r="R73">
        <f t="shared" si="13"/>
        <v>7</v>
      </c>
      <c r="S73">
        <f t="shared" si="13"/>
        <v>0</v>
      </c>
      <c r="T73">
        <f t="shared" si="13"/>
        <v>7</v>
      </c>
      <c r="U73">
        <f t="shared" si="13"/>
        <v>0</v>
      </c>
      <c r="V73">
        <f t="shared" si="13"/>
        <v>7</v>
      </c>
      <c r="W73">
        <f t="shared" si="13"/>
        <v>7</v>
      </c>
      <c r="X73">
        <f t="shared" si="13"/>
        <v>7</v>
      </c>
      <c r="Y73">
        <f t="shared" si="13"/>
        <v>0</v>
      </c>
      <c r="Z73">
        <f t="shared" si="13"/>
        <v>7</v>
      </c>
      <c r="AA73">
        <f t="shared" si="13"/>
        <v>7</v>
      </c>
      <c r="AB73">
        <f t="shared" si="13"/>
        <v>0</v>
      </c>
      <c r="AC73">
        <f t="shared" si="13"/>
        <v>7</v>
      </c>
      <c r="AD73">
        <f t="shared" si="13"/>
        <v>0</v>
      </c>
      <c r="AE73">
        <f t="shared" si="13"/>
        <v>0</v>
      </c>
      <c r="AF73">
        <f t="shared" si="13"/>
        <v>7</v>
      </c>
      <c r="AG73">
        <f t="shared" si="13"/>
        <v>0</v>
      </c>
      <c r="AH73">
        <f t="shared" si="13"/>
        <v>7</v>
      </c>
    </row>
    <row r="74" spans="2:34" x14ac:dyDescent="0.25">
      <c r="B74" s="17"/>
    </row>
    <row r="75" spans="2:34" x14ac:dyDescent="0.25">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row>
    <row r="76" spans="2:34" x14ac:dyDescent="0.25">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row>
    <row r="77" spans="2:34" x14ac:dyDescent="0.25">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row>
    <row r="78" spans="2:34" x14ac:dyDescent="0.25">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row>
    <row r="79" spans="2:34" x14ac:dyDescent="0.25">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row>
    <row r="80" spans="2:34" x14ac:dyDescent="0.25">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row>
    <row r="81" spans="2:34" x14ac:dyDescent="0.25">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row>
    <row r="82" spans="2:34" x14ac:dyDescent="0.25">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row>
    <row r="83" spans="2:34" x14ac:dyDescent="0.25">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row>
    <row r="84" spans="2:34" x14ac:dyDescent="0.25">
      <c r="B84" s="17"/>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row>
    <row r="85" spans="2:34" x14ac:dyDescent="0.25">
      <c r="C85" s="19"/>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row>
    <row r="86" spans="2:34" x14ac:dyDescent="0.25">
      <c r="C86" s="19"/>
    </row>
    <row r="87" spans="2:34" x14ac:dyDescent="0.25">
      <c r="C87" s="19"/>
    </row>
  </sheetData>
  <mergeCells count="8">
    <mergeCell ref="AA1:AD1"/>
    <mergeCell ref="AE1:AH1"/>
    <mergeCell ref="C1:F1"/>
    <mergeCell ref="G1:J1"/>
    <mergeCell ref="K1:N1"/>
    <mergeCell ref="O1:R1"/>
    <mergeCell ref="S1:V1"/>
    <mergeCell ref="W1:Z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95F8-C350-4165-B152-D0A8778B0E82}">
  <sheetPr codeName="Sheet2"/>
  <dimension ref="A1:BO149"/>
  <sheetViews>
    <sheetView workbookViewId="0">
      <selection activeCell="A2" sqref="A2"/>
    </sheetView>
  </sheetViews>
  <sheetFormatPr defaultRowHeight="15.75" x14ac:dyDescent="0.25"/>
  <cols>
    <col min="1" max="18" width="13.125" customWidth="1"/>
    <col min="19" max="19" width="9.875" customWidth="1"/>
    <col min="20" max="20" width="10.125" customWidth="1"/>
    <col min="22" max="22" width="9.25" customWidth="1"/>
    <col min="24" max="24" width="12.625" bestFit="1" customWidth="1"/>
    <col min="26" max="26" width="11.75" bestFit="1" customWidth="1"/>
    <col min="27" max="27" width="12.5" bestFit="1" customWidth="1"/>
    <col min="28" max="28" width="9.25" customWidth="1"/>
    <col min="29" max="29" width="12.625" bestFit="1" customWidth="1"/>
    <col min="30" max="30" width="10.75" customWidth="1"/>
    <col min="31" max="31" width="12" customWidth="1"/>
    <col min="33" max="33" width="10" customWidth="1"/>
    <col min="36" max="36" width="10.125" customWidth="1"/>
    <col min="37" max="37" width="13.875" customWidth="1"/>
    <col min="38" max="38" width="12.75" bestFit="1" customWidth="1"/>
    <col min="39" max="39" width="12.125" customWidth="1"/>
  </cols>
  <sheetData>
    <row r="1" spans="1:37" x14ac:dyDescent="0.25">
      <c r="AJ1" t="s">
        <v>74</v>
      </c>
      <c r="AK1" t="s">
        <v>75</v>
      </c>
    </row>
    <row r="2" spans="1:37" ht="16.5" thickBot="1" x14ac:dyDescent="0.3">
      <c r="A2" s="9" t="s">
        <v>76</v>
      </c>
      <c r="B2" s="10">
        <v>1</v>
      </c>
      <c r="C2" s="10">
        <v>2</v>
      </c>
      <c r="D2" s="10">
        <v>3</v>
      </c>
      <c r="E2" s="10">
        <v>4</v>
      </c>
      <c r="F2" s="10">
        <v>5</v>
      </c>
      <c r="G2" s="10">
        <v>6</v>
      </c>
      <c r="H2" s="10">
        <v>7</v>
      </c>
      <c r="I2" s="10">
        <v>8</v>
      </c>
      <c r="J2" s="10">
        <v>9</v>
      </c>
      <c r="K2" s="10">
        <v>10</v>
      </c>
      <c r="L2" s="10">
        <v>11</v>
      </c>
      <c r="M2" s="10">
        <v>12</v>
      </c>
      <c r="N2" s="10">
        <v>13</v>
      </c>
      <c r="O2" s="10">
        <v>14</v>
      </c>
      <c r="P2" s="10">
        <v>15</v>
      </c>
      <c r="Q2" s="10">
        <v>16</v>
      </c>
      <c r="R2" s="10">
        <v>17</v>
      </c>
      <c r="T2" s="1" t="s">
        <v>76</v>
      </c>
      <c r="U2" s="2">
        <v>1</v>
      </c>
      <c r="V2" s="2">
        <v>2</v>
      </c>
      <c r="W2" s="2">
        <v>3</v>
      </c>
      <c r="X2" s="2">
        <v>4</v>
      </c>
      <c r="Y2" s="2">
        <v>5</v>
      </c>
      <c r="Z2" s="2">
        <v>6</v>
      </c>
      <c r="AA2" s="2">
        <v>7</v>
      </c>
      <c r="AB2" s="2">
        <v>8</v>
      </c>
      <c r="AC2" s="2">
        <v>9</v>
      </c>
      <c r="AD2" s="2">
        <v>10</v>
      </c>
      <c r="AE2" s="2">
        <v>11</v>
      </c>
      <c r="AF2" s="2">
        <v>12</v>
      </c>
      <c r="AG2" s="2">
        <v>13</v>
      </c>
      <c r="AH2" s="2">
        <v>14</v>
      </c>
      <c r="AI2" s="2">
        <v>15</v>
      </c>
      <c r="AJ2" s="2">
        <v>16</v>
      </c>
      <c r="AK2" s="2">
        <v>17</v>
      </c>
    </row>
    <row r="3" spans="1:37" x14ac:dyDescent="0.25">
      <c r="A3" t="s">
        <v>40</v>
      </c>
      <c r="B3" s="11" t="s">
        <v>28</v>
      </c>
      <c r="C3" s="11" t="s">
        <v>10</v>
      </c>
      <c r="D3" s="11" t="s">
        <v>35</v>
      </c>
      <c r="E3" s="11" t="s">
        <v>39</v>
      </c>
      <c r="F3" s="11" t="s">
        <v>11</v>
      </c>
      <c r="G3" s="11" t="s">
        <v>34</v>
      </c>
      <c r="H3" s="11" t="s">
        <v>29</v>
      </c>
      <c r="I3" s="11" t="s">
        <v>33</v>
      </c>
      <c r="J3" s="11" t="s">
        <v>38</v>
      </c>
      <c r="K3" s="11" t="s">
        <v>36</v>
      </c>
      <c r="L3" s="11" t="s">
        <v>38</v>
      </c>
      <c r="M3" s="88" t="s">
        <v>77</v>
      </c>
      <c r="N3" s="11" t="s">
        <v>37</v>
      </c>
      <c r="O3" s="11" t="s">
        <v>12</v>
      </c>
      <c r="P3" s="11" t="s">
        <v>9</v>
      </c>
      <c r="Q3" s="11" t="s">
        <v>39</v>
      </c>
      <c r="R3" s="11" t="s">
        <v>37</v>
      </c>
      <c r="T3" s="3" t="s">
        <v>78</v>
      </c>
      <c r="U3" s="4">
        <v>0</v>
      </c>
      <c r="V3" s="4">
        <v>1</v>
      </c>
      <c r="W3" s="4">
        <v>0</v>
      </c>
      <c r="X3" s="4">
        <v>0</v>
      </c>
      <c r="Y3" s="4">
        <v>1</v>
      </c>
      <c r="Z3" s="4">
        <v>0</v>
      </c>
      <c r="AA3" s="4">
        <v>1</v>
      </c>
      <c r="AB3" s="4">
        <v>1</v>
      </c>
      <c r="AC3" s="4">
        <v>0</v>
      </c>
      <c r="AD3" s="4">
        <v>1</v>
      </c>
      <c r="AE3" s="4">
        <v>1</v>
      </c>
      <c r="AF3" s="5">
        <v>0</v>
      </c>
      <c r="AG3" s="4">
        <v>0</v>
      </c>
      <c r="AH3" s="4">
        <v>0</v>
      </c>
      <c r="AI3" s="4">
        <v>0</v>
      </c>
      <c r="AJ3" s="4">
        <v>1</v>
      </c>
      <c r="AK3" s="4">
        <v>1</v>
      </c>
    </row>
    <row r="4" spans="1:37" x14ac:dyDescent="0.25">
      <c r="A4" t="s">
        <v>34</v>
      </c>
      <c r="B4" s="11" t="s">
        <v>25</v>
      </c>
      <c r="C4" s="11" t="s">
        <v>31</v>
      </c>
      <c r="D4" s="11" t="s">
        <v>18</v>
      </c>
      <c r="E4" s="11" t="s">
        <v>17</v>
      </c>
      <c r="F4" s="11" t="s">
        <v>20</v>
      </c>
      <c r="G4" s="11" t="s">
        <v>40</v>
      </c>
      <c r="H4" s="11" t="s">
        <v>37</v>
      </c>
      <c r="I4" s="11" t="s">
        <v>39</v>
      </c>
      <c r="J4" s="88" t="s">
        <v>77</v>
      </c>
      <c r="K4" s="11" t="s">
        <v>33</v>
      </c>
      <c r="L4" s="11" t="s">
        <v>35</v>
      </c>
      <c r="M4" s="11" t="s">
        <v>36</v>
      </c>
      <c r="N4" s="11" t="s">
        <v>33</v>
      </c>
      <c r="O4" s="11" t="s">
        <v>35</v>
      </c>
      <c r="P4" s="11" t="s">
        <v>38</v>
      </c>
      <c r="Q4" s="11" t="s">
        <v>19</v>
      </c>
      <c r="R4" s="11" t="s">
        <v>36</v>
      </c>
      <c r="T4" s="6" t="s">
        <v>79</v>
      </c>
      <c r="U4" s="7">
        <v>1</v>
      </c>
      <c r="V4" s="7">
        <v>0</v>
      </c>
      <c r="W4" s="7">
        <v>1</v>
      </c>
      <c r="X4" s="7">
        <v>0</v>
      </c>
      <c r="Y4" s="7">
        <v>1</v>
      </c>
      <c r="Z4" s="7">
        <v>1</v>
      </c>
      <c r="AA4" s="7">
        <v>0</v>
      </c>
      <c r="AB4" s="7">
        <v>0</v>
      </c>
      <c r="AC4" s="8">
        <v>0</v>
      </c>
      <c r="AD4" s="7">
        <v>1</v>
      </c>
      <c r="AE4" s="7">
        <v>1</v>
      </c>
      <c r="AF4" s="7">
        <v>0</v>
      </c>
      <c r="AG4" s="7">
        <v>0</v>
      </c>
      <c r="AH4" s="7">
        <v>0</v>
      </c>
      <c r="AI4" s="7">
        <v>1</v>
      </c>
      <c r="AJ4" s="7">
        <v>0</v>
      </c>
      <c r="AK4" s="7">
        <v>1</v>
      </c>
    </row>
    <row r="5" spans="1:37" x14ac:dyDescent="0.25">
      <c r="A5" t="s">
        <v>10</v>
      </c>
      <c r="B5" s="11" t="s">
        <v>16</v>
      </c>
      <c r="C5" s="11" t="s">
        <v>40</v>
      </c>
      <c r="D5" s="11" t="s">
        <v>24</v>
      </c>
      <c r="E5" s="11" t="s">
        <v>9</v>
      </c>
      <c r="F5" s="11" t="s">
        <v>12</v>
      </c>
      <c r="G5" s="11" t="s">
        <v>11</v>
      </c>
      <c r="H5" s="11" t="s">
        <v>39</v>
      </c>
      <c r="I5" s="88" t="s">
        <v>77</v>
      </c>
      <c r="J5" s="11" t="s">
        <v>13</v>
      </c>
      <c r="K5" s="11" t="s">
        <v>11</v>
      </c>
      <c r="L5" s="11" t="s">
        <v>20</v>
      </c>
      <c r="M5" s="11" t="s">
        <v>37</v>
      </c>
      <c r="N5" s="11" t="s">
        <v>38</v>
      </c>
      <c r="O5" s="11" t="s">
        <v>14</v>
      </c>
      <c r="P5" s="11" t="s">
        <v>15</v>
      </c>
      <c r="Q5" s="11" t="s">
        <v>9</v>
      </c>
      <c r="R5" s="11" t="s">
        <v>12</v>
      </c>
      <c r="T5" s="3" t="s">
        <v>80</v>
      </c>
      <c r="U5" s="4">
        <v>1</v>
      </c>
      <c r="V5" s="4">
        <v>0</v>
      </c>
      <c r="W5" s="4">
        <v>1</v>
      </c>
      <c r="X5" s="4">
        <v>0</v>
      </c>
      <c r="Y5" s="4">
        <v>1</v>
      </c>
      <c r="Z5" s="4">
        <v>0</v>
      </c>
      <c r="AA5" s="4">
        <v>1</v>
      </c>
      <c r="AB5" s="5">
        <v>0</v>
      </c>
      <c r="AC5" s="4">
        <v>0</v>
      </c>
      <c r="AD5" s="4">
        <v>1</v>
      </c>
      <c r="AE5" s="4">
        <v>0</v>
      </c>
      <c r="AF5" s="4">
        <v>1</v>
      </c>
      <c r="AG5" s="4">
        <v>0</v>
      </c>
      <c r="AH5" s="4">
        <v>1</v>
      </c>
      <c r="AI5" s="4">
        <v>0</v>
      </c>
      <c r="AJ5" s="4">
        <v>1</v>
      </c>
      <c r="AK5" s="4">
        <v>0</v>
      </c>
    </row>
    <row r="6" spans="1:37" x14ac:dyDescent="0.25">
      <c r="A6" t="s">
        <v>14</v>
      </c>
      <c r="B6" s="11" t="s">
        <v>15</v>
      </c>
      <c r="C6" s="11" t="s">
        <v>29</v>
      </c>
      <c r="D6" s="11" t="s">
        <v>11</v>
      </c>
      <c r="E6" s="11" t="s">
        <v>13</v>
      </c>
      <c r="F6" s="11" t="s">
        <v>17</v>
      </c>
      <c r="G6" s="88" t="s">
        <v>77</v>
      </c>
      <c r="H6" s="11" t="s">
        <v>16</v>
      </c>
      <c r="I6" s="11" t="s">
        <v>31</v>
      </c>
      <c r="J6" s="11" t="s">
        <v>30</v>
      </c>
      <c r="K6" s="11" t="s">
        <v>9</v>
      </c>
      <c r="L6" s="11" t="s">
        <v>16</v>
      </c>
      <c r="M6" s="11" t="s">
        <v>21</v>
      </c>
      <c r="N6" s="11" t="s">
        <v>32</v>
      </c>
      <c r="O6" s="11" t="s">
        <v>10</v>
      </c>
      <c r="P6" s="11" t="s">
        <v>12</v>
      </c>
      <c r="Q6" s="11" t="s">
        <v>13</v>
      </c>
      <c r="R6" s="11" t="s">
        <v>15</v>
      </c>
      <c r="T6" s="6" t="s">
        <v>81</v>
      </c>
      <c r="U6" s="7">
        <v>1</v>
      </c>
      <c r="V6" s="7">
        <v>1</v>
      </c>
      <c r="W6" s="7">
        <v>0</v>
      </c>
      <c r="X6" s="7">
        <v>0</v>
      </c>
      <c r="Y6" s="7">
        <v>1</v>
      </c>
      <c r="Z6" s="8">
        <v>0</v>
      </c>
      <c r="AA6" s="7">
        <v>0</v>
      </c>
      <c r="AB6" s="7">
        <v>0</v>
      </c>
      <c r="AC6" s="7">
        <v>0</v>
      </c>
      <c r="AD6" s="7">
        <v>1</v>
      </c>
      <c r="AE6" s="7">
        <v>1</v>
      </c>
      <c r="AF6" s="7">
        <v>0</v>
      </c>
      <c r="AG6" s="7">
        <v>1</v>
      </c>
      <c r="AH6" s="7">
        <v>0</v>
      </c>
      <c r="AI6" s="7">
        <v>1</v>
      </c>
      <c r="AJ6" s="7">
        <v>1</v>
      </c>
      <c r="AK6" s="7">
        <v>0</v>
      </c>
    </row>
    <row r="7" spans="1:37" x14ac:dyDescent="0.25">
      <c r="A7" t="s">
        <v>35</v>
      </c>
      <c r="B7" s="11" t="s">
        <v>37</v>
      </c>
      <c r="C7" s="11" t="s">
        <v>36</v>
      </c>
      <c r="D7" s="11" t="s">
        <v>40</v>
      </c>
      <c r="E7" s="11" t="s">
        <v>20</v>
      </c>
      <c r="F7" s="11" t="s">
        <v>19</v>
      </c>
      <c r="G7" s="11" t="s">
        <v>36</v>
      </c>
      <c r="H7" s="88" t="s">
        <v>77</v>
      </c>
      <c r="I7" s="11" t="s">
        <v>38</v>
      </c>
      <c r="J7" s="11" t="s">
        <v>17</v>
      </c>
      <c r="K7" s="11" t="s">
        <v>26</v>
      </c>
      <c r="L7" s="11" t="s">
        <v>34</v>
      </c>
      <c r="M7" s="11" t="s">
        <v>33</v>
      </c>
      <c r="N7" s="11" t="s">
        <v>30</v>
      </c>
      <c r="O7" s="11" t="s">
        <v>34</v>
      </c>
      <c r="P7" s="11" t="s">
        <v>39</v>
      </c>
      <c r="Q7" s="11" t="s">
        <v>18</v>
      </c>
      <c r="R7" s="11" t="s">
        <v>33</v>
      </c>
      <c r="T7" s="3" t="s">
        <v>82</v>
      </c>
      <c r="U7" s="4">
        <v>0</v>
      </c>
      <c r="V7" s="4">
        <v>0</v>
      </c>
      <c r="W7" s="4">
        <v>1</v>
      </c>
      <c r="X7" s="4">
        <v>1</v>
      </c>
      <c r="Y7" s="4">
        <v>0</v>
      </c>
      <c r="Z7" s="4">
        <v>1</v>
      </c>
      <c r="AA7" s="5">
        <v>0</v>
      </c>
      <c r="AB7" s="4">
        <v>1</v>
      </c>
      <c r="AC7" s="4">
        <v>0</v>
      </c>
      <c r="AD7" s="4">
        <v>1</v>
      </c>
      <c r="AE7" s="4">
        <v>0</v>
      </c>
      <c r="AF7" s="4">
        <v>1</v>
      </c>
      <c r="AG7" s="4">
        <v>0</v>
      </c>
      <c r="AH7" s="4">
        <v>1</v>
      </c>
      <c r="AI7" s="4">
        <v>0</v>
      </c>
      <c r="AJ7" s="4">
        <v>1</v>
      </c>
      <c r="AK7" s="4">
        <v>0</v>
      </c>
    </row>
    <row r="8" spans="1:37" x14ac:dyDescent="0.25">
      <c r="A8" t="s">
        <v>27</v>
      </c>
      <c r="B8" s="11" t="s">
        <v>26</v>
      </c>
      <c r="C8" s="11" t="s">
        <v>21</v>
      </c>
      <c r="D8" s="11" t="s">
        <v>30</v>
      </c>
      <c r="E8" s="11" t="s">
        <v>25</v>
      </c>
      <c r="F8" s="11" t="s">
        <v>22</v>
      </c>
      <c r="G8" s="88" t="s">
        <v>77</v>
      </c>
      <c r="H8" s="11" t="s">
        <v>33</v>
      </c>
      <c r="I8" s="11" t="s">
        <v>23</v>
      </c>
      <c r="J8" s="11" t="s">
        <v>31</v>
      </c>
      <c r="K8" s="11" t="s">
        <v>28</v>
      </c>
      <c r="L8" s="11" t="s">
        <v>37</v>
      </c>
      <c r="M8" s="11" t="s">
        <v>29</v>
      </c>
      <c r="N8" s="11" t="s">
        <v>28</v>
      </c>
      <c r="O8" s="11" t="s">
        <v>32</v>
      </c>
      <c r="P8" s="11" t="s">
        <v>26</v>
      </c>
      <c r="Q8" s="11" t="s">
        <v>24</v>
      </c>
      <c r="R8" s="11" t="s">
        <v>25</v>
      </c>
      <c r="T8" s="6" t="s">
        <v>83</v>
      </c>
      <c r="U8" s="7">
        <v>0</v>
      </c>
      <c r="V8" s="7">
        <v>1</v>
      </c>
      <c r="W8" s="7">
        <v>1</v>
      </c>
      <c r="X8" s="7">
        <v>0</v>
      </c>
      <c r="Y8" s="7">
        <v>1</v>
      </c>
      <c r="Z8" s="8">
        <v>0</v>
      </c>
      <c r="AA8" s="7">
        <v>0</v>
      </c>
      <c r="AB8" s="7">
        <v>0</v>
      </c>
      <c r="AC8" s="7">
        <v>1</v>
      </c>
      <c r="AD8" s="7">
        <v>0</v>
      </c>
      <c r="AE8" s="7">
        <v>1</v>
      </c>
      <c r="AF8" s="7">
        <v>0</v>
      </c>
      <c r="AG8" s="7">
        <v>1</v>
      </c>
      <c r="AH8" s="7">
        <v>0</v>
      </c>
      <c r="AI8" s="7">
        <v>1</v>
      </c>
      <c r="AJ8" s="7">
        <v>0</v>
      </c>
      <c r="AK8" s="7">
        <v>1</v>
      </c>
    </row>
    <row r="9" spans="1:37" x14ac:dyDescent="0.25">
      <c r="A9" t="s">
        <v>11</v>
      </c>
      <c r="B9" s="11" t="s">
        <v>39</v>
      </c>
      <c r="C9" s="11" t="s">
        <v>38</v>
      </c>
      <c r="D9" s="11" t="s">
        <v>14</v>
      </c>
      <c r="E9" s="11" t="s">
        <v>12</v>
      </c>
      <c r="F9" s="11" t="s">
        <v>40</v>
      </c>
      <c r="G9" s="11" t="s">
        <v>10</v>
      </c>
      <c r="H9" s="11" t="s">
        <v>19</v>
      </c>
      <c r="I9" s="11" t="s">
        <v>37</v>
      </c>
      <c r="J9" s="88" t="s">
        <v>77</v>
      </c>
      <c r="K9" s="11" t="s">
        <v>10</v>
      </c>
      <c r="L9" s="11" t="s">
        <v>22</v>
      </c>
      <c r="M9" s="11" t="s">
        <v>12</v>
      </c>
      <c r="N9" s="11" t="s">
        <v>15</v>
      </c>
      <c r="O9" s="11" t="s">
        <v>9</v>
      </c>
      <c r="P9" s="11" t="s">
        <v>13</v>
      </c>
      <c r="Q9" s="11" t="s">
        <v>16</v>
      </c>
      <c r="R9" s="11" t="s">
        <v>9</v>
      </c>
      <c r="T9" s="3" t="s">
        <v>84</v>
      </c>
      <c r="U9" s="4">
        <v>1</v>
      </c>
      <c r="V9" s="4">
        <v>0</v>
      </c>
      <c r="W9" s="4">
        <v>1</v>
      </c>
      <c r="X9" s="4">
        <v>1</v>
      </c>
      <c r="Y9" s="4">
        <v>0</v>
      </c>
      <c r="Z9" s="4">
        <v>1</v>
      </c>
      <c r="AA9" s="4">
        <v>0</v>
      </c>
      <c r="AB9" s="4">
        <v>1</v>
      </c>
      <c r="AC9" s="5">
        <v>0</v>
      </c>
      <c r="AD9" s="4">
        <v>0</v>
      </c>
      <c r="AE9" s="4">
        <v>1</v>
      </c>
      <c r="AF9" s="4">
        <v>0</v>
      </c>
      <c r="AG9" s="4">
        <v>0</v>
      </c>
      <c r="AH9" s="4">
        <v>1</v>
      </c>
      <c r="AI9" s="4">
        <v>0</v>
      </c>
      <c r="AJ9" s="4">
        <v>1</v>
      </c>
      <c r="AK9" s="4">
        <v>0</v>
      </c>
    </row>
    <row r="10" spans="1:37" x14ac:dyDescent="0.25">
      <c r="A10" t="s">
        <v>9</v>
      </c>
      <c r="B10" s="11" t="s">
        <v>17</v>
      </c>
      <c r="C10" s="11" t="s">
        <v>15</v>
      </c>
      <c r="D10" s="11" t="s">
        <v>37</v>
      </c>
      <c r="E10" s="11" t="s">
        <v>10</v>
      </c>
      <c r="F10" s="11" t="s">
        <v>38</v>
      </c>
      <c r="G10" s="11" t="s">
        <v>39</v>
      </c>
      <c r="H10" s="88" t="s">
        <v>77</v>
      </c>
      <c r="I10" s="11" t="s">
        <v>13</v>
      </c>
      <c r="J10" s="11" t="s">
        <v>21</v>
      </c>
      <c r="K10" s="11" t="s">
        <v>14</v>
      </c>
      <c r="L10" s="11" t="s">
        <v>12</v>
      </c>
      <c r="M10" s="11" t="s">
        <v>16</v>
      </c>
      <c r="N10" s="11" t="s">
        <v>12</v>
      </c>
      <c r="O10" s="11" t="s">
        <v>11</v>
      </c>
      <c r="P10" s="11" t="s">
        <v>40</v>
      </c>
      <c r="Q10" s="11" t="s">
        <v>10</v>
      </c>
      <c r="R10" s="11" t="s">
        <v>11</v>
      </c>
      <c r="T10" s="6" t="s">
        <v>85</v>
      </c>
      <c r="U10" s="7">
        <v>0</v>
      </c>
      <c r="V10" s="7">
        <v>1</v>
      </c>
      <c r="W10" s="7">
        <v>0</v>
      </c>
      <c r="X10" s="7">
        <v>1</v>
      </c>
      <c r="Y10" s="7">
        <v>1</v>
      </c>
      <c r="Z10" s="7">
        <v>0</v>
      </c>
      <c r="AA10" s="8">
        <v>0</v>
      </c>
      <c r="AB10" s="7">
        <v>1</v>
      </c>
      <c r="AC10" s="7">
        <v>1</v>
      </c>
      <c r="AD10" s="7">
        <v>0</v>
      </c>
      <c r="AE10" s="7">
        <v>0</v>
      </c>
      <c r="AF10" s="7">
        <v>0</v>
      </c>
      <c r="AG10" s="7">
        <v>1</v>
      </c>
      <c r="AH10" s="7">
        <v>0</v>
      </c>
      <c r="AI10" s="7">
        <v>1</v>
      </c>
      <c r="AJ10" s="7">
        <v>0</v>
      </c>
      <c r="AK10" s="7">
        <v>1</v>
      </c>
    </row>
    <row r="11" spans="1:37" x14ac:dyDescent="0.25">
      <c r="A11" t="s">
        <v>32</v>
      </c>
      <c r="B11" s="11" t="s">
        <v>29</v>
      </c>
      <c r="C11" s="11" t="s">
        <v>30</v>
      </c>
      <c r="D11" s="11" t="s">
        <v>16</v>
      </c>
      <c r="E11" s="11" t="s">
        <v>33</v>
      </c>
      <c r="F11" s="11" t="s">
        <v>26</v>
      </c>
      <c r="G11" s="11" t="s">
        <v>15</v>
      </c>
      <c r="H11" s="11" t="s">
        <v>31</v>
      </c>
      <c r="I11" s="88" t="s">
        <v>77</v>
      </c>
      <c r="J11" s="11" t="s">
        <v>29</v>
      </c>
      <c r="K11" s="11" t="s">
        <v>25</v>
      </c>
      <c r="L11" s="11" t="s">
        <v>28</v>
      </c>
      <c r="M11" s="11" t="s">
        <v>13</v>
      </c>
      <c r="N11" s="11" t="s">
        <v>14</v>
      </c>
      <c r="O11" s="11" t="s">
        <v>27</v>
      </c>
      <c r="P11" s="11" t="s">
        <v>37</v>
      </c>
      <c r="Q11" s="11" t="s">
        <v>31</v>
      </c>
      <c r="R11" s="11" t="s">
        <v>30</v>
      </c>
      <c r="T11" s="3" t="s">
        <v>86</v>
      </c>
      <c r="U11" s="4">
        <v>0</v>
      </c>
      <c r="V11" s="4">
        <v>1</v>
      </c>
      <c r="W11" s="4">
        <v>0</v>
      </c>
      <c r="X11" s="4">
        <v>1</v>
      </c>
      <c r="Y11" s="4">
        <v>0</v>
      </c>
      <c r="Z11" s="4">
        <v>1</v>
      </c>
      <c r="AA11" s="4">
        <v>0</v>
      </c>
      <c r="AB11" s="5">
        <v>0</v>
      </c>
      <c r="AC11" s="4">
        <v>1</v>
      </c>
      <c r="AD11" s="4">
        <v>0</v>
      </c>
      <c r="AE11" s="4">
        <v>1</v>
      </c>
      <c r="AF11" s="4">
        <v>1</v>
      </c>
      <c r="AG11" s="4">
        <v>0</v>
      </c>
      <c r="AH11" s="4">
        <v>1</v>
      </c>
      <c r="AI11" s="4">
        <v>0</v>
      </c>
      <c r="AJ11" s="4">
        <v>1</v>
      </c>
      <c r="AK11" s="4">
        <v>0</v>
      </c>
    </row>
    <row r="12" spans="1:37" x14ac:dyDescent="0.25">
      <c r="A12" t="s">
        <v>21</v>
      </c>
      <c r="B12" s="11" t="s">
        <v>22</v>
      </c>
      <c r="C12" s="11" t="s">
        <v>27</v>
      </c>
      <c r="D12" s="11" t="s">
        <v>26</v>
      </c>
      <c r="E12" s="11" t="s">
        <v>19</v>
      </c>
      <c r="F12" s="11" t="s">
        <v>23</v>
      </c>
      <c r="G12" s="11" t="s">
        <v>17</v>
      </c>
      <c r="H12" s="11" t="s">
        <v>24</v>
      </c>
      <c r="I12" s="11" t="s">
        <v>18</v>
      </c>
      <c r="J12" s="11" t="s">
        <v>9</v>
      </c>
      <c r="K12" s="88" t="s">
        <v>77</v>
      </c>
      <c r="L12" s="11" t="s">
        <v>25</v>
      </c>
      <c r="M12" s="11" t="s">
        <v>14</v>
      </c>
      <c r="N12" s="11" t="s">
        <v>23</v>
      </c>
      <c r="O12" s="11" t="s">
        <v>20</v>
      </c>
      <c r="P12" s="11" t="s">
        <v>24</v>
      </c>
      <c r="Q12" s="11" t="s">
        <v>28</v>
      </c>
      <c r="R12" s="11" t="s">
        <v>22</v>
      </c>
      <c r="T12" s="6" t="s">
        <v>87</v>
      </c>
      <c r="U12" s="7">
        <v>1</v>
      </c>
      <c r="V12" s="7">
        <v>0</v>
      </c>
      <c r="W12" s="7">
        <v>1</v>
      </c>
      <c r="X12" s="7">
        <v>0</v>
      </c>
      <c r="Y12" s="7">
        <v>1</v>
      </c>
      <c r="Z12" s="7">
        <v>0</v>
      </c>
      <c r="AA12" s="7">
        <v>0</v>
      </c>
      <c r="AB12" s="7">
        <v>1</v>
      </c>
      <c r="AC12" s="7">
        <v>0</v>
      </c>
      <c r="AD12" s="8">
        <v>0</v>
      </c>
      <c r="AE12" s="7">
        <v>1</v>
      </c>
      <c r="AF12" s="7">
        <v>1</v>
      </c>
      <c r="AG12" s="7">
        <v>0</v>
      </c>
      <c r="AH12" s="7">
        <v>1</v>
      </c>
      <c r="AI12" s="7">
        <v>1</v>
      </c>
      <c r="AJ12" s="7">
        <v>0</v>
      </c>
      <c r="AK12" s="7">
        <v>0</v>
      </c>
    </row>
    <row r="13" spans="1:37" x14ac:dyDescent="0.25">
      <c r="A13" t="s">
        <v>28</v>
      </c>
      <c r="B13" s="11" t="s">
        <v>40</v>
      </c>
      <c r="C13" s="11" t="s">
        <v>23</v>
      </c>
      <c r="D13" s="11" t="s">
        <v>31</v>
      </c>
      <c r="E13" s="11" t="s">
        <v>24</v>
      </c>
      <c r="F13" s="88" t="s">
        <v>77</v>
      </c>
      <c r="G13" s="11" t="s">
        <v>26</v>
      </c>
      <c r="H13" s="11" t="s">
        <v>25</v>
      </c>
      <c r="I13" s="11" t="s">
        <v>29</v>
      </c>
      <c r="J13" s="11" t="s">
        <v>22</v>
      </c>
      <c r="K13" s="11" t="s">
        <v>27</v>
      </c>
      <c r="L13" s="11" t="s">
        <v>32</v>
      </c>
      <c r="M13" s="11" t="s">
        <v>30</v>
      </c>
      <c r="N13" s="11" t="s">
        <v>27</v>
      </c>
      <c r="O13" s="11" t="s">
        <v>25</v>
      </c>
      <c r="P13" s="11" t="s">
        <v>36</v>
      </c>
      <c r="Q13" s="11" t="s">
        <v>21</v>
      </c>
      <c r="R13" s="11" t="s">
        <v>26</v>
      </c>
      <c r="T13" s="3" t="s">
        <v>88</v>
      </c>
      <c r="U13" s="4">
        <v>1</v>
      </c>
      <c r="V13" s="4">
        <v>0</v>
      </c>
      <c r="W13" s="4">
        <v>1</v>
      </c>
      <c r="X13" s="4">
        <v>0</v>
      </c>
      <c r="Y13" s="5">
        <v>0</v>
      </c>
      <c r="Z13" s="4">
        <v>1</v>
      </c>
      <c r="AA13" s="4">
        <v>0</v>
      </c>
      <c r="AB13" s="4">
        <v>0</v>
      </c>
      <c r="AC13" s="4">
        <v>1</v>
      </c>
      <c r="AD13" s="4">
        <v>1</v>
      </c>
      <c r="AE13" s="4">
        <v>0</v>
      </c>
      <c r="AF13" s="4">
        <v>1</v>
      </c>
      <c r="AG13" s="4">
        <v>0</v>
      </c>
      <c r="AH13" s="4">
        <v>1</v>
      </c>
      <c r="AI13" s="4">
        <v>0</v>
      </c>
      <c r="AJ13" s="4">
        <v>1</v>
      </c>
      <c r="AK13" s="4">
        <v>0</v>
      </c>
    </row>
    <row r="14" spans="1:37" x14ac:dyDescent="0.25">
      <c r="A14" t="s">
        <v>26</v>
      </c>
      <c r="B14" s="11" t="s">
        <v>27</v>
      </c>
      <c r="C14" s="11" t="s">
        <v>25</v>
      </c>
      <c r="D14" s="11" t="s">
        <v>21</v>
      </c>
      <c r="E14" s="11" t="s">
        <v>31</v>
      </c>
      <c r="F14" s="11" t="s">
        <v>32</v>
      </c>
      <c r="G14" s="11" t="s">
        <v>28</v>
      </c>
      <c r="H14" s="11" t="s">
        <v>22</v>
      </c>
      <c r="I14" s="11" t="s">
        <v>24</v>
      </c>
      <c r="J14" s="11" t="s">
        <v>23</v>
      </c>
      <c r="K14" s="11" t="s">
        <v>35</v>
      </c>
      <c r="L14" s="88" t="s">
        <v>77</v>
      </c>
      <c r="M14" s="11" t="s">
        <v>38</v>
      </c>
      <c r="N14" s="11" t="s">
        <v>29</v>
      </c>
      <c r="O14" s="11" t="s">
        <v>30</v>
      </c>
      <c r="P14" s="11" t="s">
        <v>27</v>
      </c>
      <c r="Q14" s="11" t="s">
        <v>25</v>
      </c>
      <c r="R14" s="11" t="s">
        <v>28</v>
      </c>
      <c r="T14" s="6" t="s">
        <v>89</v>
      </c>
      <c r="U14" s="7">
        <v>1</v>
      </c>
      <c r="V14" s="7">
        <v>0</v>
      </c>
      <c r="W14" s="7">
        <v>0</v>
      </c>
      <c r="X14" s="7">
        <v>0</v>
      </c>
      <c r="Y14" s="7">
        <v>1</v>
      </c>
      <c r="Z14" s="7">
        <v>0</v>
      </c>
      <c r="AA14" s="7">
        <v>0</v>
      </c>
      <c r="AB14" s="7">
        <v>1</v>
      </c>
      <c r="AC14" s="7">
        <v>1</v>
      </c>
      <c r="AD14" s="7">
        <v>0</v>
      </c>
      <c r="AE14" s="8">
        <v>0</v>
      </c>
      <c r="AF14" s="7">
        <v>1</v>
      </c>
      <c r="AG14" s="7">
        <v>1</v>
      </c>
      <c r="AH14" s="7">
        <v>0</v>
      </c>
      <c r="AI14" s="7">
        <v>0</v>
      </c>
      <c r="AJ14" s="7">
        <v>1</v>
      </c>
      <c r="AK14" s="7">
        <v>1</v>
      </c>
    </row>
    <row r="15" spans="1:37" x14ac:dyDescent="0.25">
      <c r="A15" t="s">
        <v>20</v>
      </c>
      <c r="B15" s="11" t="s">
        <v>33</v>
      </c>
      <c r="C15" s="11" t="s">
        <v>19</v>
      </c>
      <c r="D15" s="11" t="s">
        <v>23</v>
      </c>
      <c r="E15" s="11" t="s">
        <v>35</v>
      </c>
      <c r="F15" s="11" t="s">
        <v>34</v>
      </c>
      <c r="G15" s="11" t="s">
        <v>24</v>
      </c>
      <c r="H15" s="11" t="s">
        <v>18</v>
      </c>
      <c r="I15" s="11" t="s">
        <v>22</v>
      </c>
      <c r="J15" s="11" t="s">
        <v>19</v>
      </c>
      <c r="K15" s="88" t="s">
        <v>77</v>
      </c>
      <c r="L15" s="11" t="s">
        <v>10</v>
      </c>
      <c r="M15" s="11" t="s">
        <v>18</v>
      </c>
      <c r="N15" s="11" t="s">
        <v>13</v>
      </c>
      <c r="O15" s="11" t="s">
        <v>21</v>
      </c>
      <c r="P15" s="11" t="s">
        <v>17</v>
      </c>
      <c r="Q15" s="11" t="s">
        <v>36</v>
      </c>
      <c r="R15" s="11" t="s">
        <v>17</v>
      </c>
      <c r="T15" s="3" t="s">
        <v>90</v>
      </c>
      <c r="U15" s="4">
        <v>1</v>
      </c>
      <c r="V15" s="4">
        <v>0</v>
      </c>
      <c r="W15" s="4">
        <v>1</v>
      </c>
      <c r="X15" s="4">
        <v>0</v>
      </c>
      <c r="Y15" s="4">
        <v>0</v>
      </c>
      <c r="Z15" s="4">
        <v>1</v>
      </c>
      <c r="AA15" s="4">
        <v>1</v>
      </c>
      <c r="AB15" s="4">
        <v>0</v>
      </c>
      <c r="AC15" s="4">
        <v>1</v>
      </c>
      <c r="AD15" s="5">
        <v>0</v>
      </c>
      <c r="AE15" s="4">
        <v>1</v>
      </c>
      <c r="AF15" s="4">
        <v>0</v>
      </c>
      <c r="AG15" s="4">
        <v>0</v>
      </c>
      <c r="AH15" s="4">
        <v>0</v>
      </c>
      <c r="AI15" s="4">
        <v>1</v>
      </c>
      <c r="AJ15" s="4">
        <v>1</v>
      </c>
      <c r="AK15" s="4">
        <v>0</v>
      </c>
    </row>
    <row r="16" spans="1:37" x14ac:dyDescent="0.25">
      <c r="A16" t="s">
        <v>18</v>
      </c>
      <c r="B16" s="11" t="s">
        <v>23</v>
      </c>
      <c r="C16" s="11" t="s">
        <v>17</v>
      </c>
      <c r="D16" s="11" t="s">
        <v>34</v>
      </c>
      <c r="E16" s="11" t="s">
        <v>22</v>
      </c>
      <c r="F16" s="11" t="s">
        <v>24</v>
      </c>
      <c r="G16" s="88" t="s">
        <v>77</v>
      </c>
      <c r="H16" s="11" t="s">
        <v>20</v>
      </c>
      <c r="I16" s="11" t="s">
        <v>21</v>
      </c>
      <c r="J16" s="11" t="s">
        <v>12</v>
      </c>
      <c r="K16" s="11" t="s">
        <v>16</v>
      </c>
      <c r="L16" s="11" t="s">
        <v>19</v>
      </c>
      <c r="M16" s="11" t="s">
        <v>20</v>
      </c>
      <c r="N16" s="11" t="s">
        <v>17</v>
      </c>
      <c r="O16" s="11" t="s">
        <v>36</v>
      </c>
      <c r="P16" s="11" t="s">
        <v>33</v>
      </c>
      <c r="Q16" s="11" t="s">
        <v>35</v>
      </c>
      <c r="R16" s="11" t="s">
        <v>19</v>
      </c>
      <c r="T16" s="6" t="s">
        <v>91</v>
      </c>
      <c r="U16" s="7">
        <v>1</v>
      </c>
      <c r="V16" s="7">
        <v>1</v>
      </c>
      <c r="W16" s="7">
        <v>0</v>
      </c>
      <c r="X16" s="7">
        <v>0</v>
      </c>
      <c r="Y16" s="7">
        <v>1</v>
      </c>
      <c r="Z16" s="8">
        <v>0</v>
      </c>
      <c r="AA16" s="7">
        <v>0</v>
      </c>
      <c r="AB16" s="7">
        <v>0</v>
      </c>
      <c r="AC16" s="7">
        <v>1</v>
      </c>
      <c r="AD16" s="7">
        <v>0</v>
      </c>
      <c r="AE16" s="7">
        <v>0</v>
      </c>
      <c r="AF16" s="7">
        <v>1</v>
      </c>
      <c r="AG16" s="7">
        <v>0</v>
      </c>
      <c r="AH16" s="7">
        <v>1</v>
      </c>
      <c r="AI16" s="7">
        <v>1</v>
      </c>
      <c r="AJ16" s="7">
        <v>0</v>
      </c>
      <c r="AK16" s="7">
        <v>1</v>
      </c>
    </row>
    <row r="17" spans="1:37" x14ac:dyDescent="0.25">
      <c r="A17" t="s">
        <v>19</v>
      </c>
      <c r="B17" s="11" t="s">
        <v>24</v>
      </c>
      <c r="C17" s="11" t="s">
        <v>20</v>
      </c>
      <c r="D17" s="11" t="s">
        <v>17</v>
      </c>
      <c r="E17" s="11" t="s">
        <v>21</v>
      </c>
      <c r="F17" s="11" t="s">
        <v>35</v>
      </c>
      <c r="G17" s="11" t="s">
        <v>33</v>
      </c>
      <c r="H17" s="11" t="s">
        <v>11</v>
      </c>
      <c r="I17" s="11" t="s">
        <v>15</v>
      </c>
      <c r="J17" s="11" t="s">
        <v>20</v>
      </c>
      <c r="K17" s="88" t="s">
        <v>77</v>
      </c>
      <c r="L17" s="11" t="s">
        <v>18</v>
      </c>
      <c r="M17" s="11" t="s">
        <v>17</v>
      </c>
      <c r="N17" s="11" t="s">
        <v>36</v>
      </c>
      <c r="O17" s="11" t="s">
        <v>23</v>
      </c>
      <c r="P17" s="11" t="s">
        <v>22</v>
      </c>
      <c r="Q17" s="11" t="s">
        <v>34</v>
      </c>
      <c r="R17" s="11" t="s">
        <v>18</v>
      </c>
      <c r="T17" s="3" t="s">
        <v>92</v>
      </c>
      <c r="U17" s="4">
        <v>0</v>
      </c>
      <c r="V17" s="4">
        <v>1</v>
      </c>
      <c r="W17" s="4">
        <v>0</v>
      </c>
      <c r="X17" s="4">
        <v>1</v>
      </c>
      <c r="Y17" s="4">
        <v>1</v>
      </c>
      <c r="Z17" s="4">
        <v>0</v>
      </c>
      <c r="AA17" s="4">
        <v>1</v>
      </c>
      <c r="AB17" s="4">
        <v>0</v>
      </c>
      <c r="AC17" s="4">
        <v>0</v>
      </c>
      <c r="AD17" s="5">
        <v>0</v>
      </c>
      <c r="AE17" s="4">
        <v>1</v>
      </c>
      <c r="AF17" s="4">
        <v>1</v>
      </c>
      <c r="AG17" s="4">
        <v>0</v>
      </c>
      <c r="AH17" s="4">
        <v>0</v>
      </c>
      <c r="AI17" s="4">
        <v>1</v>
      </c>
      <c r="AJ17" s="4">
        <v>1</v>
      </c>
      <c r="AK17" s="4">
        <v>0</v>
      </c>
    </row>
    <row r="18" spans="1:37" x14ac:dyDescent="0.25">
      <c r="A18" t="s">
        <v>24</v>
      </c>
      <c r="B18" s="11" t="s">
        <v>19</v>
      </c>
      <c r="C18" s="11" t="s">
        <v>22</v>
      </c>
      <c r="D18" s="11" t="s">
        <v>10</v>
      </c>
      <c r="E18" s="11" t="s">
        <v>28</v>
      </c>
      <c r="F18" s="11" t="s">
        <v>18</v>
      </c>
      <c r="G18" s="11" t="s">
        <v>20</v>
      </c>
      <c r="H18" s="11" t="s">
        <v>21</v>
      </c>
      <c r="I18" s="11" t="s">
        <v>26</v>
      </c>
      <c r="J18" s="11" t="s">
        <v>25</v>
      </c>
      <c r="K18" s="11" t="s">
        <v>17</v>
      </c>
      <c r="L18" s="11" t="s">
        <v>23</v>
      </c>
      <c r="M18" s="88" t="s">
        <v>77</v>
      </c>
      <c r="N18" s="11" t="s">
        <v>22</v>
      </c>
      <c r="O18" s="11" t="s">
        <v>13</v>
      </c>
      <c r="P18" s="11" t="s">
        <v>21</v>
      </c>
      <c r="Q18" s="11" t="s">
        <v>27</v>
      </c>
      <c r="R18" s="11" t="s">
        <v>23</v>
      </c>
      <c r="T18" s="6" t="s">
        <v>93</v>
      </c>
      <c r="U18" s="7">
        <v>1</v>
      </c>
      <c r="V18" s="7">
        <v>1</v>
      </c>
      <c r="W18" s="7">
        <v>0</v>
      </c>
      <c r="X18" s="7">
        <v>1</v>
      </c>
      <c r="Y18" s="7">
        <v>0</v>
      </c>
      <c r="Z18" s="7">
        <v>0</v>
      </c>
      <c r="AA18" s="7">
        <v>1</v>
      </c>
      <c r="AB18" s="7">
        <v>0</v>
      </c>
      <c r="AC18" s="7">
        <v>0</v>
      </c>
      <c r="AD18" s="7">
        <v>1</v>
      </c>
      <c r="AE18" s="7">
        <v>1</v>
      </c>
      <c r="AF18" s="8">
        <v>0</v>
      </c>
      <c r="AG18" s="7">
        <v>0</v>
      </c>
      <c r="AH18" s="7">
        <v>1</v>
      </c>
      <c r="AI18" s="7">
        <v>0</v>
      </c>
      <c r="AJ18" s="7">
        <v>1</v>
      </c>
      <c r="AK18" s="7">
        <v>0</v>
      </c>
    </row>
    <row r="19" spans="1:37" x14ac:dyDescent="0.25">
      <c r="A19" t="s">
        <v>37</v>
      </c>
      <c r="B19" s="11" t="s">
        <v>35</v>
      </c>
      <c r="C19" s="11" t="s">
        <v>33</v>
      </c>
      <c r="D19" s="11" t="s">
        <v>9</v>
      </c>
      <c r="E19" s="11" t="s">
        <v>36</v>
      </c>
      <c r="F19" s="11" t="s">
        <v>39</v>
      </c>
      <c r="G19" s="11" t="s">
        <v>38</v>
      </c>
      <c r="H19" s="11" t="s">
        <v>34</v>
      </c>
      <c r="I19" s="11" t="s">
        <v>11</v>
      </c>
      <c r="J19" s="88" t="s">
        <v>77</v>
      </c>
      <c r="K19" s="11" t="s">
        <v>12</v>
      </c>
      <c r="L19" s="11" t="s">
        <v>27</v>
      </c>
      <c r="M19" s="11" t="s">
        <v>10</v>
      </c>
      <c r="N19" s="11" t="s">
        <v>40</v>
      </c>
      <c r="O19" s="11" t="s">
        <v>39</v>
      </c>
      <c r="P19" s="11" t="s">
        <v>32</v>
      </c>
      <c r="Q19" s="11" t="s">
        <v>38</v>
      </c>
      <c r="R19" s="11" t="s">
        <v>40</v>
      </c>
      <c r="T19" s="3" t="s">
        <v>94</v>
      </c>
      <c r="U19" s="4">
        <v>1</v>
      </c>
      <c r="V19" s="4">
        <v>0</v>
      </c>
      <c r="W19" s="4">
        <v>1</v>
      </c>
      <c r="X19" s="4">
        <v>0</v>
      </c>
      <c r="Y19" s="4">
        <v>1</v>
      </c>
      <c r="Z19" s="4">
        <v>0</v>
      </c>
      <c r="AA19" s="4">
        <v>1</v>
      </c>
      <c r="AB19" s="4">
        <v>0</v>
      </c>
      <c r="AC19" s="5">
        <v>0</v>
      </c>
      <c r="AD19" s="4">
        <v>1</v>
      </c>
      <c r="AE19" s="4">
        <v>0</v>
      </c>
      <c r="AF19" s="4">
        <v>0</v>
      </c>
      <c r="AG19" s="4">
        <v>1</v>
      </c>
      <c r="AH19" s="4">
        <v>0</v>
      </c>
      <c r="AI19" s="4">
        <v>1</v>
      </c>
      <c r="AJ19" s="4">
        <v>1</v>
      </c>
      <c r="AK19" s="4">
        <v>0</v>
      </c>
    </row>
    <row r="20" spans="1:37" x14ac:dyDescent="0.25">
      <c r="A20" t="s">
        <v>23</v>
      </c>
      <c r="B20" s="11" t="s">
        <v>18</v>
      </c>
      <c r="C20" s="11" t="s">
        <v>28</v>
      </c>
      <c r="D20" s="11" t="s">
        <v>20</v>
      </c>
      <c r="E20" s="11" t="s">
        <v>16</v>
      </c>
      <c r="F20" s="11" t="s">
        <v>21</v>
      </c>
      <c r="G20" s="11" t="s">
        <v>12</v>
      </c>
      <c r="H20" s="11" t="s">
        <v>17</v>
      </c>
      <c r="I20" s="11" t="s">
        <v>27</v>
      </c>
      <c r="J20" s="11" t="s">
        <v>26</v>
      </c>
      <c r="K20" s="11" t="s">
        <v>22</v>
      </c>
      <c r="L20" s="11" t="s">
        <v>24</v>
      </c>
      <c r="M20" s="88" t="s">
        <v>77</v>
      </c>
      <c r="N20" s="11" t="s">
        <v>21</v>
      </c>
      <c r="O20" s="11" t="s">
        <v>19</v>
      </c>
      <c r="P20" s="11" t="s">
        <v>25</v>
      </c>
      <c r="Q20" s="11" t="s">
        <v>22</v>
      </c>
      <c r="R20" s="11" t="s">
        <v>24</v>
      </c>
      <c r="T20" s="6" t="s">
        <v>95</v>
      </c>
      <c r="U20" s="7">
        <v>0</v>
      </c>
      <c r="V20" s="7">
        <v>1</v>
      </c>
      <c r="W20" s="7">
        <v>0</v>
      </c>
      <c r="X20" s="7">
        <v>1</v>
      </c>
      <c r="Y20" s="7">
        <v>0</v>
      </c>
      <c r="Z20" s="7">
        <v>0</v>
      </c>
      <c r="AA20" s="7">
        <v>1</v>
      </c>
      <c r="AB20" s="7">
        <v>1</v>
      </c>
      <c r="AC20" s="7">
        <v>0</v>
      </c>
      <c r="AD20" s="7">
        <v>1</v>
      </c>
      <c r="AE20" s="7">
        <v>0</v>
      </c>
      <c r="AF20" s="8">
        <v>0</v>
      </c>
      <c r="AG20" s="7">
        <v>1</v>
      </c>
      <c r="AH20" s="7">
        <v>1</v>
      </c>
      <c r="AI20" s="7">
        <v>0</v>
      </c>
      <c r="AJ20" s="7">
        <v>0</v>
      </c>
      <c r="AK20" s="7">
        <v>1</v>
      </c>
    </row>
    <row r="21" spans="1:37" x14ac:dyDescent="0.25">
      <c r="A21" t="s">
        <v>16</v>
      </c>
      <c r="B21" s="11" t="s">
        <v>10</v>
      </c>
      <c r="C21" s="11" t="s">
        <v>13</v>
      </c>
      <c r="D21" s="11" t="s">
        <v>32</v>
      </c>
      <c r="E21" s="11" t="s">
        <v>23</v>
      </c>
      <c r="F21" s="88" t="s">
        <v>77</v>
      </c>
      <c r="G21" s="11" t="s">
        <v>30</v>
      </c>
      <c r="H21" s="11" t="s">
        <v>14</v>
      </c>
      <c r="I21" s="11" t="s">
        <v>12</v>
      </c>
      <c r="J21" s="11" t="s">
        <v>15</v>
      </c>
      <c r="K21" s="11" t="s">
        <v>18</v>
      </c>
      <c r="L21" s="11" t="s">
        <v>14</v>
      </c>
      <c r="M21" s="11" t="s">
        <v>9</v>
      </c>
      <c r="N21" s="11" t="s">
        <v>31</v>
      </c>
      <c r="O21" s="11" t="s">
        <v>15</v>
      </c>
      <c r="P21" s="11" t="s">
        <v>29</v>
      </c>
      <c r="Q21" s="11" t="s">
        <v>11</v>
      </c>
      <c r="R21" s="11" t="s">
        <v>13</v>
      </c>
      <c r="T21" s="3" t="s">
        <v>96</v>
      </c>
      <c r="U21" s="4">
        <v>0</v>
      </c>
      <c r="V21" s="4">
        <v>0</v>
      </c>
      <c r="W21" s="4">
        <v>1</v>
      </c>
      <c r="X21" s="4">
        <v>0</v>
      </c>
      <c r="Y21" s="5">
        <v>0</v>
      </c>
      <c r="Z21" s="4">
        <v>0</v>
      </c>
      <c r="AA21" s="4">
        <v>1</v>
      </c>
      <c r="AB21" s="4">
        <v>1</v>
      </c>
      <c r="AC21" s="4">
        <v>0</v>
      </c>
      <c r="AD21" s="4">
        <v>1</v>
      </c>
      <c r="AE21" s="4">
        <v>0</v>
      </c>
      <c r="AF21" s="4">
        <v>1</v>
      </c>
      <c r="AG21" s="4">
        <v>0</v>
      </c>
      <c r="AH21" s="4">
        <v>1</v>
      </c>
      <c r="AI21" s="4">
        <v>1</v>
      </c>
      <c r="AJ21" s="4">
        <v>0</v>
      </c>
      <c r="AK21" s="4">
        <v>1</v>
      </c>
    </row>
    <row r="22" spans="1:37" x14ac:dyDescent="0.25">
      <c r="A22" t="s">
        <v>25</v>
      </c>
      <c r="B22" s="11" t="s">
        <v>34</v>
      </c>
      <c r="C22" s="11" t="s">
        <v>26</v>
      </c>
      <c r="D22" s="11" t="s">
        <v>22</v>
      </c>
      <c r="E22" s="11" t="s">
        <v>27</v>
      </c>
      <c r="F22" s="11" t="s">
        <v>29</v>
      </c>
      <c r="G22" s="11" t="s">
        <v>31</v>
      </c>
      <c r="H22" s="11" t="s">
        <v>28</v>
      </c>
      <c r="I22" s="11" t="s">
        <v>30</v>
      </c>
      <c r="J22" s="11" t="s">
        <v>24</v>
      </c>
      <c r="K22" s="11" t="s">
        <v>32</v>
      </c>
      <c r="L22" s="11" t="s">
        <v>21</v>
      </c>
      <c r="M22" s="88" t="s">
        <v>77</v>
      </c>
      <c r="N22" s="11" t="s">
        <v>39</v>
      </c>
      <c r="O22" s="11" t="s">
        <v>28</v>
      </c>
      <c r="P22" s="11" t="s">
        <v>23</v>
      </c>
      <c r="Q22" s="11" t="s">
        <v>26</v>
      </c>
      <c r="R22" s="11" t="s">
        <v>27</v>
      </c>
      <c r="T22" s="6" t="s">
        <v>97</v>
      </c>
      <c r="U22" s="7">
        <v>0</v>
      </c>
      <c r="V22" s="7">
        <v>1</v>
      </c>
      <c r="W22" s="7">
        <v>0</v>
      </c>
      <c r="X22" s="7">
        <v>1</v>
      </c>
      <c r="Y22" s="7">
        <v>1</v>
      </c>
      <c r="Z22" s="7">
        <v>0</v>
      </c>
      <c r="AA22" s="7">
        <v>1</v>
      </c>
      <c r="AB22" s="7">
        <v>0</v>
      </c>
      <c r="AC22" s="7">
        <v>1</v>
      </c>
      <c r="AD22" s="7">
        <v>1</v>
      </c>
      <c r="AE22" s="7">
        <v>0</v>
      </c>
      <c r="AF22" s="8">
        <v>0</v>
      </c>
      <c r="AG22" s="7">
        <v>1</v>
      </c>
      <c r="AH22" s="7">
        <v>0</v>
      </c>
      <c r="AI22" s="7">
        <v>1</v>
      </c>
      <c r="AJ22" s="7">
        <v>0</v>
      </c>
      <c r="AK22" s="7">
        <v>0</v>
      </c>
    </row>
    <row r="23" spans="1:37" x14ac:dyDescent="0.25">
      <c r="A23" t="s">
        <v>13</v>
      </c>
      <c r="B23" s="11" t="s">
        <v>12</v>
      </c>
      <c r="C23" s="11" t="s">
        <v>16</v>
      </c>
      <c r="D23" s="11" t="s">
        <v>15</v>
      </c>
      <c r="E23" s="11" t="s">
        <v>14</v>
      </c>
      <c r="F23" s="11" t="s">
        <v>30</v>
      </c>
      <c r="G23" s="11" t="s">
        <v>29</v>
      </c>
      <c r="H23" s="11" t="s">
        <v>15</v>
      </c>
      <c r="I23" s="11" t="s">
        <v>9</v>
      </c>
      <c r="J23" s="11" t="s">
        <v>10</v>
      </c>
      <c r="K23" s="88" t="s">
        <v>77</v>
      </c>
      <c r="L23" s="11" t="s">
        <v>31</v>
      </c>
      <c r="M23" s="11" t="s">
        <v>32</v>
      </c>
      <c r="N23" s="11" t="s">
        <v>20</v>
      </c>
      <c r="O23" s="11" t="s">
        <v>24</v>
      </c>
      <c r="P23" s="11" t="s">
        <v>11</v>
      </c>
      <c r="Q23" s="11" t="s">
        <v>14</v>
      </c>
      <c r="R23" s="11" t="s">
        <v>16</v>
      </c>
      <c r="T23" s="3" t="s">
        <v>98</v>
      </c>
      <c r="U23" s="4">
        <v>0</v>
      </c>
      <c r="V23" s="4">
        <v>1</v>
      </c>
      <c r="W23" s="4">
        <v>0</v>
      </c>
      <c r="X23" s="4">
        <v>1</v>
      </c>
      <c r="Y23" s="4">
        <v>1</v>
      </c>
      <c r="Z23" s="4">
        <v>0</v>
      </c>
      <c r="AA23" s="4">
        <v>1</v>
      </c>
      <c r="AB23" s="4">
        <v>0</v>
      </c>
      <c r="AC23" s="4">
        <v>1</v>
      </c>
      <c r="AD23" s="5">
        <v>0</v>
      </c>
      <c r="AE23" s="4">
        <v>1</v>
      </c>
      <c r="AF23" s="4">
        <v>0</v>
      </c>
      <c r="AG23" s="4">
        <v>1</v>
      </c>
      <c r="AH23" s="4">
        <v>0</v>
      </c>
      <c r="AI23" s="4">
        <v>1</v>
      </c>
      <c r="AJ23" s="4">
        <v>0</v>
      </c>
      <c r="AK23" s="4">
        <v>0</v>
      </c>
    </row>
    <row r="24" spans="1:37" x14ac:dyDescent="0.25">
      <c r="A24" t="s">
        <v>33</v>
      </c>
      <c r="B24" s="11" t="s">
        <v>20</v>
      </c>
      <c r="C24" s="11" t="s">
        <v>37</v>
      </c>
      <c r="D24" s="11" t="s">
        <v>39</v>
      </c>
      <c r="E24" s="11" t="s">
        <v>32</v>
      </c>
      <c r="F24" s="11" t="s">
        <v>36</v>
      </c>
      <c r="G24" s="11" t="s">
        <v>19</v>
      </c>
      <c r="H24" s="11" t="s">
        <v>27</v>
      </c>
      <c r="I24" s="11" t="s">
        <v>40</v>
      </c>
      <c r="J24" s="88" t="s">
        <v>77</v>
      </c>
      <c r="K24" s="11" t="s">
        <v>34</v>
      </c>
      <c r="L24" s="11" t="s">
        <v>36</v>
      </c>
      <c r="M24" s="11" t="s">
        <v>35</v>
      </c>
      <c r="N24" s="11" t="s">
        <v>34</v>
      </c>
      <c r="O24" s="11" t="s">
        <v>38</v>
      </c>
      <c r="P24" s="11" t="s">
        <v>18</v>
      </c>
      <c r="Q24" s="11" t="s">
        <v>17</v>
      </c>
      <c r="R24" s="11" t="s">
        <v>35</v>
      </c>
      <c r="T24" s="6" t="s">
        <v>99</v>
      </c>
      <c r="U24" s="7">
        <v>0</v>
      </c>
      <c r="V24" s="7">
        <v>1</v>
      </c>
      <c r="W24" s="7">
        <v>1</v>
      </c>
      <c r="X24" s="7">
        <v>0</v>
      </c>
      <c r="Y24" s="7">
        <v>0</v>
      </c>
      <c r="Z24" s="7">
        <v>1</v>
      </c>
      <c r="AA24" s="7">
        <v>1</v>
      </c>
      <c r="AB24" s="7">
        <v>0</v>
      </c>
      <c r="AC24" s="8">
        <v>0</v>
      </c>
      <c r="AD24" s="7">
        <v>0</v>
      </c>
      <c r="AE24" s="7">
        <v>1</v>
      </c>
      <c r="AF24" s="7">
        <v>0</v>
      </c>
      <c r="AG24" s="7">
        <v>1</v>
      </c>
      <c r="AH24" s="7">
        <v>0</v>
      </c>
      <c r="AI24" s="7">
        <v>0</v>
      </c>
      <c r="AJ24" s="7">
        <v>1</v>
      </c>
      <c r="AK24" s="7">
        <v>1</v>
      </c>
    </row>
    <row r="25" spans="1:37" x14ac:dyDescent="0.25">
      <c r="A25" t="s">
        <v>29</v>
      </c>
      <c r="B25" s="11" t="s">
        <v>32</v>
      </c>
      <c r="C25" s="11" t="s">
        <v>14</v>
      </c>
      <c r="D25" s="11" t="s">
        <v>36</v>
      </c>
      <c r="E25" s="11" t="s">
        <v>30</v>
      </c>
      <c r="F25" s="11" t="s">
        <v>25</v>
      </c>
      <c r="G25" s="11" t="s">
        <v>13</v>
      </c>
      <c r="H25" s="11" t="s">
        <v>40</v>
      </c>
      <c r="I25" s="11" t="s">
        <v>28</v>
      </c>
      <c r="J25" s="11" t="s">
        <v>32</v>
      </c>
      <c r="K25" s="11" t="s">
        <v>15</v>
      </c>
      <c r="L25" s="88" t="s">
        <v>77</v>
      </c>
      <c r="M25" s="11" t="s">
        <v>27</v>
      </c>
      <c r="N25" s="11" t="s">
        <v>26</v>
      </c>
      <c r="O25" s="11" t="s">
        <v>31</v>
      </c>
      <c r="P25" s="11" t="s">
        <v>16</v>
      </c>
      <c r="Q25" s="11" t="s">
        <v>30</v>
      </c>
      <c r="R25" s="11" t="s">
        <v>31</v>
      </c>
      <c r="T25" s="3" t="s">
        <v>100</v>
      </c>
      <c r="U25" s="4">
        <v>1</v>
      </c>
      <c r="V25" s="4">
        <v>0</v>
      </c>
      <c r="W25" s="4">
        <v>1</v>
      </c>
      <c r="X25" s="4">
        <v>0</v>
      </c>
      <c r="Y25" s="4">
        <v>0</v>
      </c>
      <c r="Z25" s="4">
        <v>1</v>
      </c>
      <c r="AA25" s="4">
        <v>0</v>
      </c>
      <c r="AB25" s="4">
        <v>1</v>
      </c>
      <c r="AC25" s="4">
        <v>0</v>
      </c>
      <c r="AD25" s="4">
        <v>1</v>
      </c>
      <c r="AE25" s="5">
        <v>0</v>
      </c>
      <c r="AF25" s="4">
        <v>1</v>
      </c>
      <c r="AG25" s="4">
        <v>0</v>
      </c>
      <c r="AH25" s="4">
        <v>1</v>
      </c>
      <c r="AI25" s="4">
        <v>0</v>
      </c>
      <c r="AJ25" s="4">
        <v>1</v>
      </c>
      <c r="AK25" s="4">
        <v>0</v>
      </c>
    </row>
    <row r="26" spans="1:37" x14ac:dyDescent="0.25">
      <c r="A26" t="s">
        <v>15</v>
      </c>
      <c r="B26" s="11" t="s">
        <v>14</v>
      </c>
      <c r="C26" s="11" t="s">
        <v>9</v>
      </c>
      <c r="D26" s="11" t="s">
        <v>13</v>
      </c>
      <c r="E26" s="88" t="s">
        <v>77</v>
      </c>
      <c r="F26" s="11" t="s">
        <v>31</v>
      </c>
      <c r="G26" s="11" t="s">
        <v>32</v>
      </c>
      <c r="H26" s="11" t="s">
        <v>13</v>
      </c>
      <c r="I26" s="11" t="s">
        <v>19</v>
      </c>
      <c r="J26" s="11" t="s">
        <v>16</v>
      </c>
      <c r="K26" s="11" t="s">
        <v>29</v>
      </c>
      <c r="L26" s="11" t="s">
        <v>30</v>
      </c>
      <c r="M26" s="11" t="s">
        <v>22</v>
      </c>
      <c r="N26" s="11" t="s">
        <v>11</v>
      </c>
      <c r="O26" s="11" t="s">
        <v>16</v>
      </c>
      <c r="P26" s="11" t="s">
        <v>10</v>
      </c>
      <c r="Q26" s="11" t="s">
        <v>12</v>
      </c>
      <c r="R26" s="11" t="s">
        <v>14</v>
      </c>
      <c r="T26" s="6" t="s">
        <v>101</v>
      </c>
      <c r="U26" s="7">
        <v>0</v>
      </c>
      <c r="V26" s="7">
        <v>0</v>
      </c>
      <c r="W26" s="7">
        <v>1</v>
      </c>
      <c r="X26" s="8">
        <v>0</v>
      </c>
      <c r="Y26" s="7">
        <v>1</v>
      </c>
      <c r="Z26" s="7">
        <v>0</v>
      </c>
      <c r="AA26" s="7">
        <v>0</v>
      </c>
      <c r="AB26" s="7">
        <v>1</v>
      </c>
      <c r="AC26" s="7">
        <v>1</v>
      </c>
      <c r="AD26" s="7">
        <v>0</v>
      </c>
      <c r="AE26" s="7">
        <v>1</v>
      </c>
      <c r="AF26" s="7">
        <v>0</v>
      </c>
      <c r="AG26" s="7">
        <v>1</v>
      </c>
      <c r="AH26" s="7">
        <v>0</v>
      </c>
      <c r="AI26" s="7">
        <v>1</v>
      </c>
      <c r="AJ26" s="7">
        <v>0</v>
      </c>
      <c r="AK26" s="7">
        <v>1</v>
      </c>
    </row>
    <row r="27" spans="1:37" x14ac:dyDescent="0.25">
      <c r="A27" t="s">
        <v>22</v>
      </c>
      <c r="B27" s="11" t="s">
        <v>21</v>
      </c>
      <c r="C27" s="11" t="s">
        <v>24</v>
      </c>
      <c r="D27" s="11" t="s">
        <v>25</v>
      </c>
      <c r="E27" s="11" t="s">
        <v>18</v>
      </c>
      <c r="F27" s="11" t="s">
        <v>27</v>
      </c>
      <c r="G27" s="88" t="s">
        <v>77</v>
      </c>
      <c r="H27" s="11" t="s">
        <v>26</v>
      </c>
      <c r="I27" s="11" t="s">
        <v>20</v>
      </c>
      <c r="J27" s="11" t="s">
        <v>28</v>
      </c>
      <c r="K27" s="11" t="s">
        <v>23</v>
      </c>
      <c r="L27" s="11" t="s">
        <v>11</v>
      </c>
      <c r="M27" s="11" t="s">
        <v>15</v>
      </c>
      <c r="N27" s="11" t="s">
        <v>24</v>
      </c>
      <c r="O27" s="11" t="s">
        <v>17</v>
      </c>
      <c r="P27" s="11" t="s">
        <v>19</v>
      </c>
      <c r="Q27" s="11" t="s">
        <v>23</v>
      </c>
      <c r="R27" s="11" t="s">
        <v>21</v>
      </c>
      <c r="T27" s="3" t="s">
        <v>102</v>
      </c>
      <c r="U27" s="4">
        <v>0</v>
      </c>
      <c r="V27" s="4">
        <v>0</v>
      </c>
      <c r="W27" s="4">
        <v>1</v>
      </c>
      <c r="X27" s="4">
        <v>1</v>
      </c>
      <c r="Y27" s="4">
        <v>0</v>
      </c>
      <c r="Z27" s="5">
        <v>0</v>
      </c>
      <c r="AA27" s="4">
        <v>1</v>
      </c>
      <c r="AB27" s="4">
        <v>1</v>
      </c>
      <c r="AC27" s="4">
        <v>0</v>
      </c>
      <c r="AD27" s="4">
        <v>0</v>
      </c>
      <c r="AE27" s="4">
        <v>0</v>
      </c>
      <c r="AF27" s="4">
        <v>1</v>
      </c>
      <c r="AG27" s="4">
        <v>1</v>
      </c>
      <c r="AH27" s="4">
        <v>0</v>
      </c>
      <c r="AI27" s="4">
        <v>0</v>
      </c>
      <c r="AJ27" s="4">
        <v>1</v>
      </c>
      <c r="AK27" s="4">
        <v>1</v>
      </c>
    </row>
    <row r="28" spans="1:37" x14ac:dyDescent="0.25">
      <c r="A28" t="s">
        <v>31</v>
      </c>
      <c r="B28" s="11" t="s">
        <v>30</v>
      </c>
      <c r="C28" s="11" t="s">
        <v>34</v>
      </c>
      <c r="D28" s="11" t="s">
        <v>28</v>
      </c>
      <c r="E28" s="11" t="s">
        <v>26</v>
      </c>
      <c r="F28" s="11" t="s">
        <v>15</v>
      </c>
      <c r="G28" s="11" t="s">
        <v>25</v>
      </c>
      <c r="H28" s="11" t="s">
        <v>32</v>
      </c>
      <c r="I28" s="11" t="s">
        <v>14</v>
      </c>
      <c r="J28" s="11" t="s">
        <v>27</v>
      </c>
      <c r="K28" s="88" t="s">
        <v>77</v>
      </c>
      <c r="L28" s="11" t="s">
        <v>13</v>
      </c>
      <c r="M28" s="11" t="s">
        <v>39</v>
      </c>
      <c r="N28" s="11" t="s">
        <v>16</v>
      </c>
      <c r="O28" s="11" t="s">
        <v>29</v>
      </c>
      <c r="P28" s="11" t="s">
        <v>30</v>
      </c>
      <c r="Q28" s="11" t="s">
        <v>32</v>
      </c>
      <c r="R28" s="11" t="s">
        <v>29</v>
      </c>
      <c r="T28" s="6" t="s">
        <v>103</v>
      </c>
      <c r="U28" s="7">
        <v>0</v>
      </c>
      <c r="V28" s="7">
        <v>1</v>
      </c>
      <c r="W28" s="7">
        <v>0</v>
      </c>
      <c r="X28" s="7">
        <v>1</v>
      </c>
      <c r="Y28" s="7">
        <v>0</v>
      </c>
      <c r="Z28" s="7">
        <v>1</v>
      </c>
      <c r="AA28" s="7">
        <v>1</v>
      </c>
      <c r="AB28" s="7">
        <v>1</v>
      </c>
      <c r="AC28" s="7">
        <v>0</v>
      </c>
      <c r="AD28" s="8">
        <v>0</v>
      </c>
      <c r="AE28" s="7">
        <v>0</v>
      </c>
      <c r="AF28" s="7">
        <v>0</v>
      </c>
      <c r="AG28" s="7">
        <v>1</v>
      </c>
      <c r="AH28" s="7">
        <v>0</v>
      </c>
      <c r="AI28" s="7">
        <v>1</v>
      </c>
      <c r="AJ28" s="7">
        <v>0</v>
      </c>
      <c r="AK28" s="7">
        <v>1</v>
      </c>
    </row>
    <row r="29" spans="1:37" x14ac:dyDescent="0.25">
      <c r="A29" t="s">
        <v>12</v>
      </c>
      <c r="B29" s="11" t="s">
        <v>13</v>
      </c>
      <c r="C29" s="11" t="s">
        <v>39</v>
      </c>
      <c r="D29" s="11" t="s">
        <v>38</v>
      </c>
      <c r="E29" s="11" t="s">
        <v>11</v>
      </c>
      <c r="F29" s="11" t="s">
        <v>10</v>
      </c>
      <c r="G29" s="11" t="s">
        <v>23</v>
      </c>
      <c r="H29" s="88" t="s">
        <v>77</v>
      </c>
      <c r="I29" s="11" t="s">
        <v>16</v>
      </c>
      <c r="J29" s="11" t="s">
        <v>18</v>
      </c>
      <c r="K29" s="11" t="s">
        <v>37</v>
      </c>
      <c r="L29" s="11" t="s">
        <v>9</v>
      </c>
      <c r="M29" s="11" t="s">
        <v>11</v>
      </c>
      <c r="N29" s="11" t="s">
        <v>9</v>
      </c>
      <c r="O29" s="11" t="s">
        <v>40</v>
      </c>
      <c r="P29" s="11" t="s">
        <v>14</v>
      </c>
      <c r="Q29" s="11" t="s">
        <v>15</v>
      </c>
      <c r="R29" s="11" t="s">
        <v>10</v>
      </c>
      <c r="T29" s="3" t="s">
        <v>104</v>
      </c>
      <c r="U29" s="4">
        <v>1</v>
      </c>
      <c r="V29" s="4">
        <v>0</v>
      </c>
      <c r="W29" s="4">
        <v>1</v>
      </c>
      <c r="X29" s="4">
        <v>0</v>
      </c>
      <c r="Y29" s="4">
        <v>0</v>
      </c>
      <c r="Z29" s="4">
        <v>1</v>
      </c>
      <c r="AA29" s="5">
        <v>0</v>
      </c>
      <c r="AB29" s="4">
        <v>0</v>
      </c>
      <c r="AC29" s="4">
        <v>0</v>
      </c>
      <c r="AD29" s="4">
        <v>0</v>
      </c>
      <c r="AE29" s="4">
        <v>1</v>
      </c>
      <c r="AF29" s="4">
        <v>1</v>
      </c>
      <c r="AG29" s="4">
        <v>0</v>
      </c>
      <c r="AH29" s="4">
        <v>1</v>
      </c>
      <c r="AI29" s="4">
        <v>0</v>
      </c>
      <c r="AJ29" s="4">
        <v>1</v>
      </c>
      <c r="AK29" s="4">
        <v>1</v>
      </c>
    </row>
    <row r="30" spans="1:37" x14ac:dyDescent="0.25">
      <c r="A30" t="s">
        <v>38</v>
      </c>
      <c r="B30" s="11" t="s">
        <v>36</v>
      </c>
      <c r="C30" s="11" t="s">
        <v>11</v>
      </c>
      <c r="D30" s="11" t="s">
        <v>12</v>
      </c>
      <c r="E30" s="88" t="s">
        <v>77</v>
      </c>
      <c r="F30" s="11" t="s">
        <v>9</v>
      </c>
      <c r="G30" s="11" t="s">
        <v>37</v>
      </c>
      <c r="H30" s="11" t="s">
        <v>30</v>
      </c>
      <c r="I30" s="11" t="s">
        <v>35</v>
      </c>
      <c r="J30" s="11" t="s">
        <v>40</v>
      </c>
      <c r="K30" s="11" t="s">
        <v>39</v>
      </c>
      <c r="L30" s="11" t="s">
        <v>40</v>
      </c>
      <c r="M30" s="11" t="s">
        <v>26</v>
      </c>
      <c r="N30" s="11" t="s">
        <v>10</v>
      </c>
      <c r="O30" s="11" t="s">
        <v>33</v>
      </c>
      <c r="P30" s="11" t="s">
        <v>34</v>
      </c>
      <c r="Q30" s="11" t="s">
        <v>37</v>
      </c>
      <c r="R30" s="11" t="s">
        <v>39</v>
      </c>
      <c r="T30" s="6" t="s">
        <v>105</v>
      </c>
      <c r="U30" s="7">
        <v>1</v>
      </c>
      <c r="V30" s="7">
        <v>1</v>
      </c>
      <c r="W30" s="7">
        <v>0</v>
      </c>
      <c r="X30" s="8">
        <v>0</v>
      </c>
      <c r="Y30" s="7">
        <v>0</v>
      </c>
      <c r="Z30" s="7">
        <v>1</v>
      </c>
      <c r="AA30" s="7">
        <v>1</v>
      </c>
      <c r="AB30" s="7">
        <v>0</v>
      </c>
      <c r="AC30" s="7">
        <v>1</v>
      </c>
      <c r="AD30" s="7">
        <v>0</v>
      </c>
      <c r="AE30" s="7">
        <v>0</v>
      </c>
      <c r="AF30" s="7">
        <v>0</v>
      </c>
      <c r="AG30" s="7">
        <v>1</v>
      </c>
      <c r="AH30" s="7">
        <v>1</v>
      </c>
      <c r="AI30" s="7">
        <v>0</v>
      </c>
      <c r="AJ30" s="7">
        <v>0</v>
      </c>
      <c r="AK30" s="7">
        <v>1</v>
      </c>
    </row>
    <row r="31" spans="1:37" x14ac:dyDescent="0.25">
      <c r="A31" t="s">
        <v>39</v>
      </c>
      <c r="B31" s="11" t="s">
        <v>11</v>
      </c>
      <c r="C31" s="11" t="s">
        <v>12</v>
      </c>
      <c r="D31" s="11" t="s">
        <v>33</v>
      </c>
      <c r="E31" s="11" t="s">
        <v>40</v>
      </c>
      <c r="F31" s="11" t="s">
        <v>37</v>
      </c>
      <c r="G31" s="11" t="s">
        <v>9</v>
      </c>
      <c r="H31" s="11" t="s">
        <v>10</v>
      </c>
      <c r="I31" s="11" t="s">
        <v>34</v>
      </c>
      <c r="J31" s="11" t="s">
        <v>36</v>
      </c>
      <c r="K31" s="11" t="s">
        <v>38</v>
      </c>
      <c r="L31" s="88" t="s">
        <v>77</v>
      </c>
      <c r="M31" s="11" t="s">
        <v>31</v>
      </c>
      <c r="N31" s="11" t="s">
        <v>25</v>
      </c>
      <c r="O31" s="11" t="s">
        <v>37</v>
      </c>
      <c r="P31" s="11" t="s">
        <v>35</v>
      </c>
      <c r="Q31" s="11" t="s">
        <v>40</v>
      </c>
      <c r="R31" s="11" t="s">
        <v>38</v>
      </c>
      <c r="T31" s="3" t="s">
        <v>106</v>
      </c>
      <c r="U31" s="4">
        <v>0</v>
      </c>
      <c r="V31" s="4">
        <v>1</v>
      </c>
      <c r="W31" s="4">
        <v>0</v>
      </c>
      <c r="X31" s="4">
        <v>1</v>
      </c>
      <c r="Y31" s="4">
        <v>0</v>
      </c>
      <c r="Z31" s="4">
        <v>1</v>
      </c>
      <c r="AA31" s="4">
        <v>0</v>
      </c>
      <c r="AB31" s="4">
        <v>1</v>
      </c>
      <c r="AC31" s="4">
        <v>0</v>
      </c>
      <c r="AD31" s="4">
        <v>1</v>
      </c>
      <c r="AE31" s="5">
        <v>0</v>
      </c>
      <c r="AF31" s="4">
        <v>1</v>
      </c>
      <c r="AG31" s="4">
        <v>0</v>
      </c>
      <c r="AH31" s="4">
        <v>1</v>
      </c>
      <c r="AI31" s="4">
        <v>1</v>
      </c>
      <c r="AJ31" s="4">
        <v>0</v>
      </c>
      <c r="AK31" s="4">
        <v>0</v>
      </c>
    </row>
    <row r="32" spans="1:37" x14ac:dyDescent="0.25">
      <c r="A32" t="s">
        <v>36</v>
      </c>
      <c r="B32" s="11" t="s">
        <v>38</v>
      </c>
      <c r="C32" s="11" t="s">
        <v>35</v>
      </c>
      <c r="D32" s="11" t="s">
        <v>29</v>
      </c>
      <c r="E32" s="11" t="s">
        <v>37</v>
      </c>
      <c r="F32" s="11" t="s">
        <v>33</v>
      </c>
      <c r="G32" s="11" t="s">
        <v>35</v>
      </c>
      <c r="H32" s="88" t="s">
        <v>77</v>
      </c>
      <c r="I32" s="11" t="s">
        <v>17</v>
      </c>
      <c r="J32" s="11" t="s">
        <v>39</v>
      </c>
      <c r="K32" s="11" t="s">
        <v>40</v>
      </c>
      <c r="L32" s="11" t="s">
        <v>33</v>
      </c>
      <c r="M32" s="11" t="s">
        <v>34</v>
      </c>
      <c r="N32" s="11" t="s">
        <v>19</v>
      </c>
      <c r="O32" s="11" t="s">
        <v>18</v>
      </c>
      <c r="P32" s="11" t="s">
        <v>28</v>
      </c>
      <c r="Q32" s="11" t="s">
        <v>20</v>
      </c>
      <c r="R32" s="11" t="s">
        <v>34</v>
      </c>
      <c r="T32" s="6" t="s">
        <v>107</v>
      </c>
      <c r="U32" s="7">
        <v>0</v>
      </c>
      <c r="V32" s="7">
        <v>1</v>
      </c>
      <c r="W32" s="7">
        <v>0</v>
      </c>
      <c r="X32" s="7">
        <v>1</v>
      </c>
      <c r="Y32" s="7">
        <v>1</v>
      </c>
      <c r="Z32" s="7">
        <v>0</v>
      </c>
      <c r="AA32" s="8">
        <v>0</v>
      </c>
      <c r="AB32" s="7">
        <v>1</v>
      </c>
      <c r="AC32" s="7">
        <v>1</v>
      </c>
      <c r="AD32" s="7">
        <v>0</v>
      </c>
      <c r="AE32" s="7">
        <v>0</v>
      </c>
      <c r="AF32" s="7">
        <v>1</v>
      </c>
      <c r="AG32" s="7">
        <v>1</v>
      </c>
      <c r="AH32" s="7">
        <v>0</v>
      </c>
      <c r="AI32" s="7">
        <v>1</v>
      </c>
      <c r="AJ32" s="7">
        <v>0</v>
      </c>
      <c r="AK32" s="7">
        <v>0</v>
      </c>
    </row>
    <row r="33" spans="1:37" x14ac:dyDescent="0.25">
      <c r="A33" t="s">
        <v>17</v>
      </c>
      <c r="B33" s="11" t="s">
        <v>9</v>
      </c>
      <c r="C33" s="11" t="s">
        <v>18</v>
      </c>
      <c r="D33" s="11" t="s">
        <v>19</v>
      </c>
      <c r="E33" s="11" t="s">
        <v>34</v>
      </c>
      <c r="F33" s="11" t="s">
        <v>14</v>
      </c>
      <c r="G33" s="11" t="s">
        <v>21</v>
      </c>
      <c r="H33" s="11" t="s">
        <v>23</v>
      </c>
      <c r="I33" s="11" t="s">
        <v>36</v>
      </c>
      <c r="J33" s="11" t="s">
        <v>35</v>
      </c>
      <c r="K33" s="11" t="s">
        <v>24</v>
      </c>
      <c r="L33" s="88" t="s">
        <v>77</v>
      </c>
      <c r="M33" s="11" t="s">
        <v>19</v>
      </c>
      <c r="N33" s="11" t="s">
        <v>18</v>
      </c>
      <c r="O33" s="11" t="s">
        <v>22</v>
      </c>
      <c r="P33" s="11" t="s">
        <v>20</v>
      </c>
      <c r="Q33" s="11" t="s">
        <v>33</v>
      </c>
      <c r="R33" s="11" t="s">
        <v>20</v>
      </c>
      <c r="T33" s="3" t="s">
        <v>108</v>
      </c>
      <c r="U33" s="4">
        <v>1</v>
      </c>
      <c r="V33" s="4">
        <v>0</v>
      </c>
      <c r="W33" s="4">
        <v>1</v>
      </c>
      <c r="X33" s="4">
        <v>1</v>
      </c>
      <c r="Y33" s="4">
        <v>0</v>
      </c>
      <c r="Z33" s="4">
        <v>1</v>
      </c>
      <c r="AA33" s="4">
        <v>0</v>
      </c>
      <c r="AB33" s="4">
        <v>0</v>
      </c>
      <c r="AC33" s="4">
        <v>1</v>
      </c>
      <c r="AD33" s="4">
        <v>0</v>
      </c>
      <c r="AE33" s="5">
        <v>0</v>
      </c>
      <c r="AF33" s="4">
        <v>0</v>
      </c>
      <c r="AG33" s="4">
        <v>1</v>
      </c>
      <c r="AH33" s="4">
        <v>1</v>
      </c>
      <c r="AI33" s="4">
        <v>0</v>
      </c>
      <c r="AJ33" s="4">
        <v>0</v>
      </c>
      <c r="AK33" s="4">
        <v>1</v>
      </c>
    </row>
    <row r="34" spans="1:37" x14ac:dyDescent="0.25">
      <c r="A34" t="s">
        <v>30</v>
      </c>
      <c r="B34" s="11" t="s">
        <v>31</v>
      </c>
      <c r="C34" s="11" t="s">
        <v>32</v>
      </c>
      <c r="D34" s="11" t="s">
        <v>27</v>
      </c>
      <c r="E34" s="11" t="s">
        <v>29</v>
      </c>
      <c r="F34" s="11" t="s">
        <v>13</v>
      </c>
      <c r="G34" s="11" t="s">
        <v>16</v>
      </c>
      <c r="H34" s="11" t="s">
        <v>38</v>
      </c>
      <c r="I34" s="11" t="s">
        <v>25</v>
      </c>
      <c r="J34" s="11" t="s">
        <v>14</v>
      </c>
      <c r="K34" s="88" t="s">
        <v>77</v>
      </c>
      <c r="L34" s="11" t="s">
        <v>15</v>
      </c>
      <c r="M34" s="11" t="s">
        <v>28</v>
      </c>
      <c r="N34" s="11" t="s">
        <v>35</v>
      </c>
      <c r="O34" s="11" t="s">
        <v>26</v>
      </c>
      <c r="P34" s="11" t="s">
        <v>31</v>
      </c>
      <c r="Q34" s="11" t="s">
        <v>29</v>
      </c>
      <c r="R34" s="11" t="s">
        <v>32</v>
      </c>
      <c r="T34" s="6" t="s">
        <v>109</v>
      </c>
      <c r="U34" s="7">
        <v>1</v>
      </c>
      <c r="V34" s="7">
        <v>0</v>
      </c>
      <c r="W34" s="7">
        <v>0</v>
      </c>
      <c r="X34" s="7">
        <v>1</v>
      </c>
      <c r="Y34" s="7">
        <v>0</v>
      </c>
      <c r="Z34" s="7">
        <v>1</v>
      </c>
      <c r="AA34" s="7">
        <v>0</v>
      </c>
      <c r="AB34" s="7">
        <v>1</v>
      </c>
      <c r="AC34" s="7">
        <v>1</v>
      </c>
      <c r="AD34" s="8">
        <v>0</v>
      </c>
      <c r="AE34" s="7">
        <v>0</v>
      </c>
      <c r="AF34" s="7">
        <v>0</v>
      </c>
      <c r="AG34" s="7">
        <v>1</v>
      </c>
      <c r="AH34" s="7">
        <v>1</v>
      </c>
      <c r="AI34" s="7">
        <v>0</v>
      </c>
      <c r="AJ34" s="7">
        <v>0</v>
      </c>
      <c r="AK34" s="7">
        <v>1</v>
      </c>
    </row>
    <row r="38" spans="1:37" x14ac:dyDescent="0.25">
      <c r="A38" t="s">
        <v>497</v>
      </c>
      <c r="B38">
        <v>5.5</v>
      </c>
      <c r="C38">
        <v>7</v>
      </c>
      <c r="D38">
        <v>14</v>
      </c>
      <c r="E38">
        <v>10</v>
      </c>
      <c r="F38">
        <v>5</v>
      </c>
      <c r="G38">
        <v>8</v>
      </c>
      <c r="H38">
        <v>2</v>
      </c>
      <c r="I38">
        <v>6</v>
      </c>
      <c r="J38">
        <v>8</v>
      </c>
      <c r="K38">
        <v>7</v>
      </c>
      <c r="L38">
        <v>3.5</v>
      </c>
      <c r="M38">
        <v>13</v>
      </c>
      <c r="N38">
        <v>10</v>
      </c>
      <c r="O38">
        <v>7</v>
      </c>
      <c r="P38">
        <v>6</v>
      </c>
      <c r="Q38">
        <v>11</v>
      </c>
      <c r="R38">
        <v>9</v>
      </c>
      <c r="S38">
        <v>4</v>
      </c>
      <c r="T38">
        <v>5</v>
      </c>
      <c r="U38">
        <v>10</v>
      </c>
      <c r="V38">
        <v>12</v>
      </c>
      <c r="W38">
        <v>13</v>
      </c>
      <c r="X38">
        <v>4</v>
      </c>
      <c r="Y38">
        <v>7</v>
      </c>
      <c r="Z38">
        <v>7</v>
      </c>
      <c r="AA38">
        <v>9</v>
      </c>
      <c r="AB38">
        <v>8</v>
      </c>
      <c r="AC38">
        <v>13</v>
      </c>
      <c r="AD38">
        <v>11</v>
      </c>
      <c r="AE38">
        <v>7</v>
      </c>
      <c r="AF38">
        <v>9</v>
      </c>
      <c r="AG38">
        <v>3</v>
      </c>
    </row>
    <row r="39" spans="1:37" x14ac:dyDescent="0.25">
      <c r="A39" s="16" t="s">
        <v>76</v>
      </c>
      <c r="B39" s="16" t="s">
        <v>40</v>
      </c>
      <c r="C39" s="16" t="s">
        <v>34</v>
      </c>
      <c r="D39" s="16" t="s">
        <v>10</v>
      </c>
      <c r="E39" s="16" t="s">
        <v>14</v>
      </c>
      <c r="F39" s="16" t="s">
        <v>35</v>
      </c>
      <c r="G39" s="16" t="s">
        <v>27</v>
      </c>
      <c r="H39" s="16" t="s">
        <v>11</v>
      </c>
      <c r="I39" s="16" t="s">
        <v>9</v>
      </c>
      <c r="J39" s="16" t="s">
        <v>32</v>
      </c>
      <c r="K39" s="16" t="s">
        <v>21</v>
      </c>
      <c r="L39" s="16" t="s">
        <v>28</v>
      </c>
      <c r="M39" s="16" t="s">
        <v>26</v>
      </c>
      <c r="N39" s="16" t="s">
        <v>20</v>
      </c>
      <c r="O39" s="16" t="s">
        <v>18</v>
      </c>
      <c r="P39" s="16" t="s">
        <v>19</v>
      </c>
      <c r="Q39" s="16" t="s">
        <v>24</v>
      </c>
      <c r="R39" s="16" t="s">
        <v>37</v>
      </c>
      <c r="S39" s="16" t="s">
        <v>23</v>
      </c>
      <c r="T39" s="16" t="s">
        <v>16</v>
      </c>
      <c r="U39" s="16" t="s">
        <v>25</v>
      </c>
      <c r="V39" s="16" t="s">
        <v>13</v>
      </c>
      <c r="W39" s="16" t="s">
        <v>33</v>
      </c>
      <c r="X39" s="16" t="s">
        <v>29</v>
      </c>
      <c r="Y39" s="16" t="s">
        <v>15</v>
      </c>
      <c r="Z39" s="16" t="s">
        <v>22</v>
      </c>
      <c r="AA39" s="16" t="s">
        <v>31</v>
      </c>
      <c r="AB39" s="16" t="s">
        <v>12</v>
      </c>
      <c r="AC39" s="16" t="s">
        <v>38</v>
      </c>
      <c r="AD39" s="16" t="s">
        <v>39</v>
      </c>
      <c r="AE39" s="16" t="s">
        <v>36</v>
      </c>
      <c r="AF39" s="16" t="s">
        <v>17</v>
      </c>
      <c r="AG39" s="16" t="s">
        <v>30</v>
      </c>
    </row>
    <row r="40" spans="1:37" ht="17.45" customHeight="1" x14ac:dyDescent="0.25">
      <c r="A40">
        <v>1</v>
      </c>
      <c r="B40" s="75" t="s">
        <v>28</v>
      </c>
      <c r="C40" s="44" t="s">
        <v>25</v>
      </c>
      <c r="D40" s="43" t="s">
        <v>16</v>
      </c>
      <c r="E40" s="43" t="s">
        <v>15</v>
      </c>
      <c r="F40" s="44" t="s">
        <v>37</v>
      </c>
      <c r="G40" s="44" t="s">
        <v>26</v>
      </c>
      <c r="H40" s="44" t="s">
        <v>39</v>
      </c>
      <c r="I40" s="44" t="s">
        <v>17</v>
      </c>
      <c r="J40" s="43" t="s">
        <v>29</v>
      </c>
      <c r="K40" s="44" t="s">
        <v>22</v>
      </c>
      <c r="L40" s="75" t="s">
        <v>40</v>
      </c>
      <c r="M40" s="43" t="s">
        <v>27</v>
      </c>
      <c r="N40" s="44" t="s">
        <v>33</v>
      </c>
      <c r="O40" s="44" t="s">
        <v>23</v>
      </c>
      <c r="P40" s="44" t="s">
        <v>24</v>
      </c>
      <c r="Q40" s="43" t="s">
        <v>19</v>
      </c>
      <c r="R40" s="43" t="s">
        <v>35</v>
      </c>
      <c r="S40" s="43" t="s">
        <v>18</v>
      </c>
      <c r="T40" s="44" t="s">
        <v>10</v>
      </c>
      <c r="U40" s="43" t="s">
        <v>34</v>
      </c>
      <c r="V40" s="43" t="s">
        <v>12</v>
      </c>
      <c r="W40" s="43" t="s">
        <v>20</v>
      </c>
      <c r="X40" s="44" t="s">
        <v>32</v>
      </c>
      <c r="Y40" s="44" t="s">
        <v>14</v>
      </c>
      <c r="Z40" s="43" t="s">
        <v>21</v>
      </c>
      <c r="AA40" s="43" t="s">
        <v>30</v>
      </c>
      <c r="AB40" s="44" t="s">
        <v>13</v>
      </c>
      <c r="AC40" s="43" t="s">
        <v>36</v>
      </c>
      <c r="AD40" s="43" t="s">
        <v>11</v>
      </c>
      <c r="AE40" s="44" t="s">
        <v>38</v>
      </c>
      <c r="AF40" s="43" t="s">
        <v>9</v>
      </c>
      <c r="AG40" s="44" t="s">
        <v>31</v>
      </c>
    </row>
    <row r="41" spans="1:37" x14ac:dyDescent="0.25">
      <c r="A41">
        <v>2</v>
      </c>
      <c r="B41" s="44" t="s">
        <v>10</v>
      </c>
      <c r="C41" s="86" t="s">
        <v>31</v>
      </c>
      <c r="D41" s="86" t="s">
        <v>40</v>
      </c>
      <c r="E41" s="86" t="s">
        <v>29</v>
      </c>
      <c r="F41" s="44" t="s">
        <v>36</v>
      </c>
      <c r="G41" s="86" t="s">
        <v>21</v>
      </c>
      <c r="H41" s="85" t="s">
        <v>38</v>
      </c>
      <c r="I41" s="86" t="s">
        <v>15</v>
      </c>
      <c r="J41" s="86" t="s">
        <v>30</v>
      </c>
      <c r="K41" s="85" t="s">
        <v>27</v>
      </c>
      <c r="L41" s="86" t="s">
        <v>23</v>
      </c>
      <c r="M41" s="86" t="s">
        <v>25</v>
      </c>
      <c r="N41" s="86" t="s">
        <v>19</v>
      </c>
      <c r="O41" s="86" t="s">
        <v>17</v>
      </c>
      <c r="P41" s="85" t="s">
        <v>20</v>
      </c>
      <c r="Q41" s="86" t="s">
        <v>22</v>
      </c>
      <c r="R41" s="86" t="s">
        <v>33</v>
      </c>
      <c r="S41" s="85" t="s">
        <v>28</v>
      </c>
      <c r="T41" s="85" t="s">
        <v>13</v>
      </c>
      <c r="U41" s="85" t="s">
        <v>26</v>
      </c>
      <c r="V41" s="86" t="s">
        <v>16</v>
      </c>
      <c r="W41" s="85" t="s">
        <v>37</v>
      </c>
      <c r="X41" s="85" t="s">
        <v>14</v>
      </c>
      <c r="Y41" s="85" t="s">
        <v>9</v>
      </c>
      <c r="Z41" s="85" t="s">
        <v>24</v>
      </c>
      <c r="AA41" s="85" t="s">
        <v>34</v>
      </c>
      <c r="AB41" s="85" t="s">
        <v>39</v>
      </c>
      <c r="AC41" s="86" t="s">
        <v>11</v>
      </c>
      <c r="AD41" s="86" t="s">
        <v>12</v>
      </c>
      <c r="AE41" s="86" t="s">
        <v>35</v>
      </c>
      <c r="AF41" s="85" t="s">
        <v>18</v>
      </c>
      <c r="AG41" s="85" t="s">
        <v>32</v>
      </c>
    </row>
    <row r="42" spans="1:37" x14ac:dyDescent="0.25">
      <c r="A42">
        <v>3</v>
      </c>
      <c r="B42" s="44" t="s">
        <v>35</v>
      </c>
      <c r="C42" s="44" t="s">
        <v>18</v>
      </c>
      <c r="D42" s="44" t="s">
        <v>24</v>
      </c>
      <c r="E42" s="86" t="s">
        <v>11</v>
      </c>
      <c r="F42" s="86" t="s">
        <v>40</v>
      </c>
      <c r="G42" s="86" t="s">
        <v>30</v>
      </c>
      <c r="H42" s="44" t="s">
        <v>14</v>
      </c>
      <c r="I42" s="85" t="s">
        <v>37</v>
      </c>
      <c r="J42" s="86" t="s">
        <v>16</v>
      </c>
      <c r="K42" s="85" t="s">
        <v>26</v>
      </c>
      <c r="L42" s="86" t="s">
        <v>31</v>
      </c>
      <c r="M42" s="86" t="s">
        <v>21</v>
      </c>
      <c r="N42" s="86" t="s">
        <v>23</v>
      </c>
      <c r="O42" s="86" t="s">
        <v>34</v>
      </c>
      <c r="P42" s="86" t="s">
        <v>17</v>
      </c>
      <c r="Q42" s="86" t="s">
        <v>10</v>
      </c>
      <c r="R42" s="86" t="s">
        <v>9</v>
      </c>
      <c r="S42" s="85" t="s">
        <v>20</v>
      </c>
      <c r="T42" s="85" t="s">
        <v>32</v>
      </c>
      <c r="U42" s="86" t="s">
        <v>22</v>
      </c>
      <c r="V42" s="86" t="s">
        <v>15</v>
      </c>
      <c r="W42" s="86" t="s">
        <v>39</v>
      </c>
      <c r="X42" s="86" t="s">
        <v>36</v>
      </c>
      <c r="Y42" s="85" t="s">
        <v>13</v>
      </c>
      <c r="Z42" s="85" t="s">
        <v>25</v>
      </c>
      <c r="AA42" s="85" t="s">
        <v>28</v>
      </c>
      <c r="AB42" s="85" t="s">
        <v>38</v>
      </c>
      <c r="AC42" s="86" t="s">
        <v>12</v>
      </c>
      <c r="AD42" s="85" t="s">
        <v>33</v>
      </c>
      <c r="AE42" s="85" t="s">
        <v>29</v>
      </c>
      <c r="AF42" s="85" t="s">
        <v>19</v>
      </c>
      <c r="AG42" s="85" t="s">
        <v>27</v>
      </c>
    </row>
    <row r="43" spans="1:37" x14ac:dyDescent="0.25">
      <c r="A43">
        <v>4</v>
      </c>
      <c r="B43" s="44" t="s">
        <v>39</v>
      </c>
      <c r="C43" s="44" t="s">
        <v>17</v>
      </c>
      <c r="D43" s="44" t="s">
        <v>9</v>
      </c>
      <c r="E43" s="44" t="s">
        <v>13</v>
      </c>
      <c r="F43" s="86" t="s">
        <v>20</v>
      </c>
      <c r="G43" s="86" t="s">
        <v>25</v>
      </c>
      <c r="H43" s="44" t="s">
        <v>12</v>
      </c>
      <c r="I43" s="86" t="s">
        <v>10</v>
      </c>
      <c r="J43" s="85" t="s">
        <v>33</v>
      </c>
      <c r="K43" s="85" t="s">
        <v>19</v>
      </c>
      <c r="L43" s="85" t="s">
        <v>24</v>
      </c>
      <c r="M43" s="85" t="s">
        <v>31</v>
      </c>
      <c r="N43" s="85" t="s">
        <v>35</v>
      </c>
      <c r="O43" s="85" t="s">
        <v>22</v>
      </c>
      <c r="P43" s="86" t="s">
        <v>21</v>
      </c>
      <c r="Q43" s="86" t="s">
        <v>28</v>
      </c>
      <c r="R43" s="85" t="s">
        <v>36</v>
      </c>
      <c r="S43" s="86" t="s">
        <v>16</v>
      </c>
      <c r="T43" s="85" t="s">
        <v>23</v>
      </c>
      <c r="U43" s="85" t="s">
        <v>27</v>
      </c>
      <c r="V43" s="86" t="s">
        <v>14</v>
      </c>
      <c r="W43" s="86" t="s">
        <v>32</v>
      </c>
      <c r="X43" s="86" t="s">
        <v>30</v>
      </c>
      <c r="Y43" s="87" t="s">
        <v>77</v>
      </c>
      <c r="Z43" s="86" t="s">
        <v>18</v>
      </c>
      <c r="AA43" s="86" t="s">
        <v>26</v>
      </c>
      <c r="AB43" s="86" t="s">
        <v>11</v>
      </c>
      <c r="AC43" s="87" t="s">
        <v>77</v>
      </c>
      <c r="AD43" s="86" t="s">
        <v>40</v>
      </c>
      <c r="AE43" s="86" t="s">
        <v>37</v>
      </c>
      <c r="AF43" s="86" t="s">
        <v>34</v>
      </c>
      <c r="AG43" s="85" t="s">
        <v>29</v>
      </c>
    </row>
    <row r="44" spans="1:37" x14ac:dyDescent="0.25">
      <c r="A44">
        <v>5</v>
      </c>
      <c r="B44" s="86" t="s">
        <v>11</v>
      </c>
      <c r="C44" s="44" t="s">
        <v>20</v>
      </c>
      <c r="D44" s="86" t="s">
        <v>12</v>
      </c>
      <c r="E44" s="86" t="s">
        <v>17</v>
      </c>
      <c r="F44" s="86" t="s">
        <v>19</v>
      </c>
      <c r="G44" s="44" t="s">
        <v>22</v>
      </c>
      <c r="H44" s="44" t="s">
        <v>40</v>
      </c>
      <c r="I44" s="44" t="s">
        <v>38</v>
      </c>
      <c r="J44" s="85" t="s">
        <v>26</v>
      </c>
      <c r="K44" s="86" t="s">
        <v>23</v>
      </c>
      <c r="L44" s="87" t="s">
        <v>77</v>
      </c>
      <c r="M44" s="86" t="s">
        <v>32</v>
      </c>
      <c r="N44" s="86" t="s">
        <v>34</v>
      </c>
      <c r="O44" s="86" t="s">
        <v>24</v>
      </c>
      <c r="P44" s="85" t="s">
        <v>35</v>
      </c>
      <c r="Q44" s="85" t="s">
        <v>18</v>
      </c>
      <c r="R44" s="85" t="s">
        <v>39</v>
      </c>
      <c r="S44" s="85" t="s">
        <v>21</v>
      </c>
      <c r="T44" s="87" t="s">
        <v>77</v>
      </c>
      <c r="U44" s="86" t="s">
        <v>29</v>
      </c>
      <c r="V44" s="86" t="s">
        <v>30</v>
      </c>
      <c r="W44" s="86" t="s">
        <v>36</v>
      </c>
      <c r="X44" s="44" t="s">
        <v>25</v>
      </c>
      <c r="Y44" s="85" t="s">
        <v>31</v>
      </c>
      <c r="Z44" s="86" t="s">
        <v>27</v>
      </c>
      <c r="AA44" s="86" t="s">
        <v>15</v>
      </c>
      <c r="AB44" s="85" t="s">
        <v>10</v>
      </c>
      <c r="AC44" s="86" t="s">
        <v>9</v>
      </c>
      <c r="AD44" s="86" t="s">
        <v>37</v>
      </c>
      <c r="AE44" s="85" t="s">
        <v>33</v>
      </c>
      <c r="AF44" s="85" t="s">
        <v>14</v>
      </c>
      <c r="AG44" s="85" t="s">
        <v>13</v>
      </c>
    </row>
    <row r="45" spans="1:37" x14ac:dyDescent="0.25">
      <c r="A45">
        <v>6</v>
      </c>
      <c r="B45" s="86" t="s">
        <v>34</v>
      </c>
      <c r="C45" s="44" t="s">
        <v>40</v>
      </c>
      <c r="D45" s="86" t="s">
        <v>11</v>
      </c>
      <c r="E45" s="87" t="s">
        <v>77</v>
      </c>
      <c r="F45" s="86" t="s">
        <v>36</v>
      </c>
      <c r="G45" s="87" t="s">
        <v>77</v>
      </c>
      <c r="H45" s="44" t="s">
        <v>10</v>
      </c>
      <c r="I45" s="44" t="s">
        <v>39</v>
      </c>
      <c r="J45" s="85" t="s">
        <v>15</v>
      </c>
      <c r="K45" s="86" t="s">
        <v>17</v>
      </c>
      <c r="L45" s="85" t="s">
        <v>26</v>
      </c>
      <c r="M45" s="86" t="s">
        <v>28</v>
      </c>
      <c r="N45" s="86" t="s">
        <v>24</v>
      </c>
      <c r="O45" s="87" t="s">
        <v>77</v>
      </c>
      <c r="P45" s="85" t="s">
        <v>33</v>
      </c>
      <c r="Q45" s="85" t="s">
        <v>20</v>
      </c>
      <c r="R45" s="85" t="s">
        <v>38</v>
      </c>
      <c r="S45" s="85" t="s">
        <v>12</v>
      </c>
      <c r="T45" s="85" t="s">
        <v>30</v>
      </c>
      <c r="U45" s="86" t="s">
        <v>31</v>
      </c>
      <c r="V45" s="86" t="s">
        <v>29</v>
      </c>
      <c r="W45" s="86" t="s">
        <v>19</v>
      </c>
      <c r="X45" s="44" t="s">
        <v>13</v>
      </c>
      <c r="Y45" s="86" t="s">
        <v>32</v>
      </c>
      <c r="Z45" s="87" t="s">
        <v>77</v>
      </c>
      <c r="AA45" s="85" t="s">
        <v>25</v>
      </c>
      <c r="AB45" s="86" t="s">
        <v>23</v>
      </c>
      <c r="AC45" s="86" t="s">
        <v>37</v>
      </c>
      <c r="AD45" s="86" t="s">
        <v>9</v>
      </c>
      <c r="AE45" s="85" t="s">
        <v>35</v>
      </c>
      <c r="AF45" s="85" t="s">
        <v>21</v>
      </c>
      <c r="AG45" s="86" t="s">
        <v>16</v>
      </c>
    </row>
    <row r="46" spans="1:37" x14ac:dyDescent="0.25">
      <c r="A46">
        <v>7</v>
      </c>
      <c r="B46" s="86" t="s">
        <v>29</v>
      </c>
      <c r="C46" s="44" t="s">
        <v>37</v>
      </c>
      <c r="D46" s="86" t="s">
        <v>39</v>
      </c>
      <c r="E46" s="86" t="s">
        <v>16</v>
      </c>
      <c r="F46" s="87" t="s">
        <v>77</v>
      </c>
      <c r="G46" s="44" t="s">
        <v>33</v>
      </c>
      <c r="H46" s="44" t="s">
        <v>19</v>
      </c>
      <c r="I46" s="87" t="s">
        <v>77</v>
      </c>
      <c r="J46" s="86" t="s">
        <v>31</v>
      </c>
      <c r="K46" s="85" t="s">
        <v>24</v>
      </c>
      <c r="L46" s="85" t="s">
        <v>25</v>
      </c>
      <c r="M46" s="86" t="s">
        <v>22</v>
      </c>
      <c r="N46" s="85" t="s">
        <v>18</v>
      </c>
      <c r="O46" s="86" t="s">
        <v>20</v>
      </c>
      <c r="P46" s="86" t="s">
        <v>11</v>
      </c>
      <c r="Q46" s="86" t="s">
        <v>21</v>
      </c>
      <c r="R46" s="86" t="s">
        <v>34</v>
      </c>
      <c r="S46" s="85" t="s">
        <v>17</v>
      </c>
      <c r="T46" s="85" t="s">
        <v>14</v>
      </c>
      <c r="U46" s="86" t="s">
        <v>28</v>
      </c>
      <c r="V46" s="86" t="s">
        <v>15</v>
      </c>
      <c r="W46" s="86" t="s">
        <v>27</v>
      </c>
      <c r="X46" s="44" t="s">
        <v>40</v>
      </c>
      <c r="Y46" s="85" t="s">
        <v>13</v>
      </c>
      <c r="Z46" s="85" t="s">
        <v>26</v>
      </c>
      <c r="AA46" s="85" t="s">
        <v>32</v>
      </c>
      <c r="AB46" s="87" t="s">
        <v>77</v>
      </c>
      <c r="AC46" s="86" t="s">
        <v>30</v>
      </c>
      <c r="AD46" s="85" t="s">
        <v>10</v>
      </c>
      <c r="AE46" s="87" t="s">
        <v>77</v>
      </c>
      <c r="AF46" s="86" t="s">
        <v>23</v>
      </c>
      <c r="AG46" s="85" t="s">
        <v>38</v>
      </c>
    </row>
    <row r="47" spans="1:37" x14ac:dyDescent="0.25">
      <c r="A47">
        <v>8</v>
      </c>
      <c r="B47" s="44" t="s">
        <v>33</v>
      </c>
      <c r="C47" s="44" t="s">
        <v>39</v>
      </c>
      <c r="D47" s="87" t="s">
        <v>77</v>
      </c>
      <c r="E47" s="44" t="s">
        <v>31</v>
      </c>
      <c r="F47" s="44" t="s">
        <v>38</v>
      </c>
      <c r="G47" s="44" t="s">
        <v>23</v>
      </c>
      <c r="H47" s="44" t="s">
        <v>37</v>
      </c>
      <c r="I47" s="44" t="s">
        <v>13</v>
      </c>
      <c r="J47" s="87" t="s">
        <v>77</v>
      </c>
      <c r="K47" s="85" t="s">
        <v>18</v>
      </c>
      <c r="L47" s="86" t="s">
        <v>29</v>
      </c>
      <c r="M47" s="86" t="s">
        <v>24</v>
      </c>
      <c r="N47" s="86" t="s">
        <v>22</v>
      </c>
      <c r="O47" s="86" t="s">
        <v>21</v>
      </c>
      <c r="P47" s="86" t="s">
        <v>15</v>
      </c>
      <c r="Q47" s="85" t="s">
        <v>26</v>
      </c>
      <c r="R47" s="86" t="s">
        <v>11</v>
      </c>
      <c r="S47" s="86" t="s">
        <v>27</v>
      </c>
      <c r="T47" s="85" t="s">
        <v>12</v>
      </c>
      <c r="U47" s="86" t="s">
        <v>30</v>
      </c>
      <c r="V47" s="86" t="s">
        <v>9</v>
      </c>
      <c r="W47" s="86" t="s">
        <v>40</v>
      </c>
      <c r="X47" s="44" t="s">
        <v>28</v>
      </c>
      <c r="Y47" s="85" t="s">
        <v>19</v>
      </c>
      <c r="Z47" s="85" t="s">
        <v>20</v>
      </c>
      <c r="AA47" s="86" t="s">
        <v>14</v>
      </c>
      <c r="AB47" s="86" t="s">
        <v>16</v>
      </c>
      <c r="AC47" s="86" t="s">
        <v>35</v>
      </c>
      <c r="AD47" s="86" t="s">
        <v>34</v>
      </c>
      <c r="AE47" s="85" t="s">
        <v>17</v>
      </c>
      <c r="AF47" s="86" t="s">
        <v>36</v>
      </c>
      <c r="AG47" s="85" t="s">
        <v>25</v>
      </c>
    </row>
    <row r="48" spans="1:37" x14ac:dyDescent="0.25">
      <c r="A48">
        <v>9</v>
      </c>
      <c r="B48" s="44" t="s">
        <v>38</v>
      </c>
      <c r="C48" s="87" t="s">
        <v>77</v>
      </c>
      <c r="D48" s="86" t="s">
        <v>13</v>
      </c>
      <c r="E48" s="86" t="s">
        <v>30</v>
      </c>
      <c r="F48" s="86" t="s">
        <v>17</v>
      </c>
      <c r="G48" s="44" t="s">
        <v>31</v>
      </c>
      <c r="H48" s="87" t="s">
        <v>77</v>
      </c>
      <c r="I48" s="86" t="s">
        <v>21</v>
      </c>
      <c r="J48" s="86" t="s">
        <v>29</v>
      </c>
      <c r="K48" s="86" t="s">
        <v>9</v>
      </c>
      <c r="L48" s="85" t="s">
        <v>22</v>
      </c>
      <c r="M48" s="85" t="s">
        <v>23</v>
      </c>
      <c r="N48" s="86" t="s">
        <v>19</v>
      </c>
      <c r="O48" s="85" t="s">
        <v>12</v>
      </c>
      <c r="P48" s="85" t="s">
        <v>20</v>
      </c>
      <c r="Q48" s="86" t="s">
        <v>25</v>
      </c>
      <c r="R48" s="87" t="s">
        <v>77</v>
      </c>
      <c r="S48" s="85" t="s">
        <v>26</v>
      </c>
      <c r="T48" s="86" t="s">
        <v>15</v>
      </c>
      <c r="U48" s="85" t="s">
        <v>24</v>
      </c>
      <c r="V48" s="85" t="s">
        <v>10</v>
      </c>
      <c r="W48" s="87" t="s">
        <v>77</v>
      </c>
      <c r="X48" s="44" t="s">
        <v>32</v>
      </c>
      <c r="Y48" s="85" t="s">
        <v>16</v>
      </c>
      <c r="Z48" s="86" t="s">
        <v>28</v>
      </c>
      <c r="AA48" s="86" t="s">
        <v>27</v>
      </c>
      <c r="AB48" s="86" t="s">
        <v>18</v>
      </c>
      <c r="AC48" s="86" t="s">
        <v>40</v>
      </c>
      <c r="AD48" s="86" t="s">
        <v>36</v>
      </c>
      <c r="AE48" s="85" t="s">
        <v>39</v>
      </c>
      <c r="AF48" s="85" t="s">
        <v>35</v>
      </c>
      <c r="AG48" s="85" t="s">
        <v>14</v>
      </c>
    </row>
    <row r="49" spans="1:67" x14ac:dyDescent="0.25">
      <c r="A49">
        <v>10</v>
      </c>
      <c r="B49" s="44" t="s">
        <v>36</v>
      </c>
      <c r="C49" s="86" t="s">
        <v>33</v>
      </c>
      <c r="D49" s="86" t="s">
        <v>11</v>
      </c>
      <c r="E49" s="44" t="s">
        <v>9</v>
      </c>
      <c r="F49" s="44" t="s">
        <v>26</v>
      </c>
      <c r="G49" s="86" t="s">
        <v>28</v>
      </c>
      <c r="H49" s="44" t="s">
        <v>10</v>
      </c>
      <c r="I49" s="86" t="s">
        <v>14</v>
      </c>
      <c r="J49" s="85" t="s">
        <v>25</v>
      </c>
      <c r="K49" s="87" t="s">
        <v>77</v>
      </c>
      <c r="L49" s="85" t="s">
        <v>27</v>
      </c>
      <c r="M49" s="86" t="s">
        <v>35</v>
      </c>
      <c r="N49" s="87" t="s">
        <v>77</v>
      </c>
      <c r="O49" s="85" t="s">
        <v>16</v>
      </c>
      <c r="P49" s="87" t="s">
        <v>77</v>
      </c>
      <c r="Q49" s="85" t="s">
        <v>17</v>
      </c>
      <c r="R49" s="85" t="s">
        <v>12</v>
      </c>
      <c r="S49" s="85" t="s">
        <v>22</v>
      </c>
      <c r="T49" s="86" t="s">
        <v>18</v>
      </c>
      <c r="U49" s="86" t="s">
        <v>32</v>
      </c>
      <c r="V49" s="87" t="s">
        <v>77</v>
      </c>
      <c r="W49" s="85" t="s">
        <v>34</v>
      </c>
      <c r="X49" s="44" t="s">
        <v>15</v>
      </c>
      <c r="Y49" s="86" t="s">
        <v>29</v>
      </c>
      <c r="Z49" s="86" t="s">
        <v>23</v>
      </c>
      <c r="AA49" s="87" t="s">
        <v>77</v>
      </c>
      <c r="AB49" s="86" t="s">
        <v>37</v>
      </c>
      <c r="AC49" s="85" t="s">
        <v>39</v>
      </c>
      <c r="AD49" s="86" t="s">
        <v>38</v>
      </c>
      <c r="AE49" s="86" t="s">
        <v>40</v>
      </c>
      <c r="AF49" s="86" t="s">
        <v>24</v>
      </c>
      <c r="AG49" s="87" t="s">
        <v>77</v>
      </c>
    </row>
    <row r="50" spans="1:67" x14ac:dyDescent="0.25">
      <c r="A50">
        <v>11</v>
      </c>
      <c r="B50" s="44" t="s">
        <v>38</v>
      </c>
      <c r="C50" s="86" t="s">
        <v>35</v>
      </c>
      <c r="D50" s="86" t="s">
        <v>20</v>
      </c>
      <c r="E50" s="86" t="s">
        <v>16</v>
      </c>
      <c r="F50" s="44" t="s">
        <v>34</v>
      </c>
      <c r="G50" s="44" t="s">
        <v>37</v>
      </c>
      <c r="H50" s="86" t="s">
        <v>22</v>
      </c>
      <c r="I50" s="86" t="s">
        <v>12</v>
      </c>
      <c r="J50" s="86" t="s">
        <v>28</v>
      </c>
      <c r="K50" s="85" t="s">
        <v>25</v>
      </c>
      <c r="L50" s="85" t="s">
        <v>32</v>
      </c>
      <c r="M50" s="87" t="s">
        <v>77</v>
      </c>
      <c r="N50" s="85" t="s">
        <v>10</v>
      </c>
      <c r="O50" s="86" t="s">
        <v>19</v>
      </c>
      <c r="P50" s="85" t="s">
        <v>18</v>
      </c>
      <c r="Q50" s="86" t="s">
        <v>23</v>
      </c>
      <c r="R50" s="86" t="s">
        <v>27</v>
      </c>
      <c r="S50" s="85" t="s">
        <v>24</v>
      </c>
      <c r="T50" s="85" t="s">
        <v>14</v>
      </c>
      <c r="U50" s="86" t="s">
        <v>21</v>
      </c>
      <c r="V50" s="86" t="s">
        <v>31</v>
      </c>
      <c r="W50" s="86" t="s">
        <v>36</v>
      </c>
      <c r="X50" s="87" t="s">
        <v>77</v>
      </c>
      <c r="Y50" s="86" t="s">
        <v>30</v>
      </c>
      <c r="Z50" s="86" t="s">
        <v>11</v>
      </c>
      <c r="AA50" s="85" t="s">
        <v>13</v>
      </c>
      <c r="AB50" s="85" t="s">
        <v>9</v>
      </c>
      <c r="AC50" s="86" t="s">
        <v>40</v>
      </c>
      <c r="AD50" s="87" t="s">
        <v>77</v>
      </c>
      <c r="AE50" s="85" t="s">
        <v>33</v>
      </c>
      <c r="AF50" s="87" t="s">
        <v>77</v>
      </c>
      <c r="AG50" s="85" t="s">
        <v>15</v>
      </c>
    </row>
    <row r="51" spans="1:67" x14ac:dyDescent="0.25">
      <c r="A51">
        <v>12</v>
      </c>
      <c r="B51" s="87" t="s">
        <v>77</v>
      </c>
      <c r="C51" s="44" t="s">
        <v>36</v>
      </c>
      <c r="D51" s="86" t="s">
        <v>37</v>
      </c>
      <c r="E51" s="86" t="s">
        <v>21</v>
      </c>
      <c r="F51" s="44" t="s">
        <v>33</v>
      </c>
      <c r="G51" s="86" t="s">
        <v>29</v>
      </c>
      <c r="H51" s="44" t="s">
        <v>12</v>
      </c>
      <c r="I51" s="86" t="s">
        <v>16</v>
      </c>
      <c r="J51" s="85" t="s">
        <v>13</v>
      </c>
      <c r="K51" s="85" t="s">
        <v>14</v>
      </c>
      <c r="L51" s="85" t="s">
        <v>30</v>
      </c>
      <c r="M51" s="85" t="s">
        <v>38</v>
      </c>
      <c r="N51" s="86" t="s">
        <v>18</v>
      </c>
      <c r="O51" s="85" t="s">
        <v>20</v>
      </c>
      <c r="P51" s="85" t="s">
        <v>17</v>
      </c>
      <c r="Q51" s="87" t="s">
        <v>77</v>
      </c>
      <c r="R51" s="85" t="s">
        <v>10</v>
      </c>
      <c r="S51" s="87" t="s">
        <v>77</v>
      </c>
      <c r="T51" s="85" t="s">
        <v>9</v>
      </c>
      <c r="U51" s="87" t="s">
        <v>77</v>
      </c>
      <c r="V51" s="86" t="s">
        <v>32</v>
      </c>
      <c r="W51" s="86" t="s">
        <v>35</v>
      </c>
      <c r="X51" s="44" t="s">
        <v>27</v>
      </c>
      <c r="Y51" s="86" t="s">
        <v>22</v>
      </c>
      <c r="Z51" s="85" t="s">
        <v>15</v>
      </c>
      <c r="AA51" s="85" t="s">
        <v>39</v>
      </c>
      <c r="AB51" s="86" t="s">
        <v>11</v>
      </c>
      <c r="AC51" s="86" t="s">
        <v>26</v>
      </c>
      <c r="AD51" s="86" t="s">
        <v>31</v>
      </c>
      <c r="AE51" s="86" t="s">
        <v>34</v>
      </c>
      <c r="AF51" s="86" t="s">
        <v>19</v>
      </c>
      <c r="AG51" s="86" t="s">
        <v>28</v>
      </c>
    </row>
    <row r="52" spans="1:67" x14ac:dyDescent="0.25">
      <c r="A52">
        <v>13</v>
      </c>
      <c r="B52" s="44" t="s">
        <v>37</v>
      </c>
      <c r="C52" s="44" t="s">
        <v>33</v>
      </c>
      <c r="D52" s="86" t="s">
        <v>38</v>
      </c>
      <c r="E52" s="86" t="s">
        <v>32</v>
      </c>
      <c r="F52" s="44" t="s">
        <v>30</v>
      </c>
      <c r="G52" s="86" t="s">
        <v>28</v>
      </c>
      <c r="H52" s="44" t="s">
        <v>15</v>
      </c>
      <c r="I52" s="44" t="s">
        <v>12</v>
      </c>
      <c r="J52" s="85" t="s">
        <v>14</v>
      </c>
      <c r="K52" s="86" t="s">
        <v>23</v>
      </c>
      <c r="L52" s="85" t="s">
        <v>27</v>
      </c>
      <c r="M52" s="86" t="s">
        <v>29</v>
      </c>
      <c r="N52" s="86" t="s">
        <v>13</v>
      </c>
      <c r="O52" s="85" t="s">
        <v>17</v>
      </c>
      <c r="P52" s="85" t="s">
        <v>36</v>
      </c>
      <c r="Q52" s="86" t="s">
        <v>22</v>
      </c>
      <c r="R52" s="86" t="s">
        <v>40</v>
      </c>
      <c r="S52" s="85" t="s">
        <v>21</v>
      </c>
      <c r="T52" s="86" t="s">
        <v>31</v>
      </c>
      <c r="U52" s="85" t="s">
        <v>39</v>
      </c>
      <c r="V52" s="85" t="s">
        <v>20</v>
      </c>
      <c r="W52" s="86" t="s">
        <v>34</v>
      </c>
      <c r="X52" s="44" t="s">
        <v>26</v>
      </c>
      <c r="Y52" s="85" t="s">
        <v>11</v>
      </c>
      <c r="Z52" s="85" t="s">
        <v>24</v>
      </c>
      <c r="AA52" s="85" t="s">
        <v>16</v>
      </c>
      <c r="AB52" s="86" t="s">
        <v>9</v>
      </c>
      <c r="AC52" s="85" t="s">
        <v>10</v>
      </c>
      <c r="AD52" s="86" t="s">
        <v>25</v>
      </c>
      <c r="AE52" s="86" t="s">
        <v>19</v>
      </c>
      <c r="AF52" s="86" t="s">
        <v>18</v>
      </c>
      <c r="AG52" s="86" t="s">
        <v>35</v>
      </c>
    </row>
    <row r="53" spans="1:67" x14ac:dyDescent="0.25">
      <c r="A53">
        <v>14</v>
      </c>
      <c r="B53" s="44" t="s">
        <v>12</v>
      </c>
      <c r="C53" s="86" t="s">
        <v>35</v>
      </c>
      <c r="D53" s="86" t="s">
        <v>14</v>
      </c>
      <c r="E53" s="44" t="s">
        <v>10</v>
      </c>
      <c r="F53" s="44" t="s">
        <v>34</v>
      </c>
      <c r="G53" s="86" t="s">
        <v>32</v>
      </c>
      <c r="H53" s="44" t="s">
        <v>9</v>
      </c>
      <c r="I53" s="86" t="s">
        <v>11</v>
      </c>
      <c r="J53" s="85" t="s">
        <v>27</v>
      </c>
      <c r="K53" s="86" t="s">
        <v>20</v>
      </c>
      <c r="L53" s="85" t="s">
        <v>25</v>
      </c>
      <c r="M53" s="86" t="s">
        <v>30</v>
      </c>
      <c r="N53" s="85" t="s">
        <v>21</v>
      </c>
      <c r="O53" s="85" t="s">
        <v>36</v>
      </c>
      <c r="P53" s="85" t="s">
        <v>23</v>
      </c>
      <c r="Q53" s="86" t="s">
        <v>13</v>
      </c>
      <c r="R53" s="86" t="s">
        <v>39</v>
      </c>
      <c r="S53" s="86" t="s">
        <v>19</v>
      </c>
      <c r="T53" s="85" t="s">
        <v>15</v>
      </c>
      <c r="U53" s="86" t="s">
        <v>28</v>
      </c>
      <c r="V53" s="85" t="s">
        <v>24</v>
      </c>
      <c r="W53" s="85" t="s">
        <v>38</v>
      </c>
      <c r="X53" s="44" t="s">
        <v>31</v>
      </c>
      <c r="Y53" s="86" t="s">
        <v>16</v>
      </c>
      <c r="Z53" s="85" t="s">
        <v>17</v>
      </c>
      <c r="AA53" s="86" t="s">
        <v>29</v>
      </c>
      <c r="AB53" s="86" t="s">
        <v>40</v>
      </c>
      <c r="AC53" s="86" t="s">
        <v>33</v>
      </c>
      <c r="AD53" s="85" t="s">
        <v>37</v>
      </c>
      <c r="AE53" s="86" t="s">
        <v>18</v>
      </c>
      <c r="AF53" s="86" t="s">
        <v>22</v>
      </c>
      <c r="AG53" s="85" t="s">
        <v>26</v>
      </c>
    </row>
    <row r="54" spans="1:67" x14ac:dyDescent="0.25">
      <c r="A54">
        <v>15</v>
      </c>
      <c r="B54" s="86" t="s">
        <v>9</v>
      </c>
      <c r="C54" s="86" t="s">
        <v>38</v>
      </c>
      <c r="D54" s="86" t="s">
        <v>15</v>
      </c>
      <c r="E54" s="86" t="s">
        <v>12</v>
      </c>
      <c r="F54" s="44" t="s">
        <v>39</v>
      </c>
      <c r="G54" s="44" t="s">
        <v>26</v>
      </c>
      <c r="H54" s="44" t="s">
        <v>13</v>
      </c>
      <c r="I54" s="44" t="s">
        <v>40</v>
      </c>
      <c r="J54" s="86" t="s">
        <v>37</v>
      </c>
      <c r="K54" s="85" t="s">
        <v>24</v>
      </c>
      <c r="L54" s="85" t="s">
        <v>36</v>
      </c>
      <c r="M54" s="86" t="s">
        <v>27</v>
      </c>
      <c r="N54" s="86" t="s">
        <v>17</v>
      </c>
      <c r="O54" s="85" t="s">
        <v>33</v>
      </c>
      <c r="P54" s="86" t="s">
        <v>22</v>
      </c>
      <c r="Q54" s="86" t="s">
        <v>21</v>
      </c>
      <c r="R54" s="85" t="s">
        <v>32</v>
      </c>
      <c r="S54" s="85" t="s">
        <v>25</v>
      </c>
      <c r="T54" s="85" t="s">
        <v>29</v>
      </c>
      <c r="U54" s="86" t="s">
        <v>23</v>
      </c>
      <c r="V54" s="86" t="s">
        <v>11</v>
      </c>
      <c r="W54" s="86" t="s">
        <v>18</v>
      </c>
      <c r="X54" s="86" t="s">
        <v>16</v>
      </c>
      <c r="Y54" s="85" t="s">
        <v>10</v>
      </c>
      <c r="Z54" s="85" t="s">
        <v>19</v>
      </c>
      <c r="AA54" s="86" t="s">
        <v>30</v>
      </c>
      <c r="AB54" s="85" t="s">
        <v>14</v>
      </c>
      <c r="AC54" s="85" t="s">
        <v>34</v>
      </c>
      <c r="AD54" s="86" t="s">
        <v>35</v>
      </c>
      <c r="AE54" s="86" t="s">
        <v>28</v>
      </c>
      <c r="AF54" s="85" t="s">
        <v>20</v>
      </c>
      <c r="AG54" s="85" t="s">
        <v>31</v>
      </c>
    </row>
    <row r="55" spans="1:67" x14ac:dyDescent="0.25">
      <c r="A55">
        <v>16</v>
      </c>
      <c r="B55" s="86" t="s">
        <v>39</v>
      </c>
      <c r="C55" s="86" t="s">
        <v>19</v>
      </c>
      <c r="D55" s="86" t="s">
        <v>9</v>
      </c>
      <c r="E55" s="44" t="s">
        <v>13</v>
      </c>
      <c r="F55" s="44" t="s">
        <v>18</v>
      </c>
      <c r="G55" s="44" t="s">
        <v>24</v>
      </c>
      <c r="H55" s="44" t="s">
        <v>16</v>
      </c>
      <c r="I55" s="44" t="s">
        <v>10</v>
      </c>
      <c r="J55" s="85" t="s">
        <v>31</v>
      </c>
      <c r="K55" s="86" t="s">
        <v>28</v>
      </c>
      <c r="L55" s="85" t="s">
        <v>21</v>
      </c>
      <c r="M55" s="86" t="s">
        <v>25</v>
      </c>
      <c r="N55" s="86" t="s">
        <v>36</v>
      </c>
      <c r="O55" s="86" t="s">
        <v>35</v>
      </c>
      <c r="P55" s="85" t="s">
        <v>34</v>
      </c>
      <c r="Q55" s="86" t="s">
        <v>27</v>
      </c>
      <c r="R55" s="85" t="s">
        <v>38</v>
      </c>
      <c r="S55" s="85" t="s">
        <v>22</v>
      </c>
      <c r="T55" s="86" t="s">
        <v>11</v>
      </c>
      <c r="U55" s="85" t="s">
        <v>26</v>
      </c>
      <c r="V55" s="86" t="s">
        <v>14</v>
      </c>
      <c r="W55" s="86" t="s">
        <v>17</v>
      </c>
      <c r="X55" s="86" t="s">
        <v>30</v>
      </c>
      <c r="Y55" s="86" t="s">
        <v>12</v>
      </c>
      <c r="Z55" s="86" t="s">
        <v>23</v>
      </c>
      <c r="AA55" s="86" t="s">
        <v>32</v>
      </c>
      <c r="AB55" s="85" t="s">
        <v>15</v>
      </c>
      <c r="AC55" s="86" t="s">
        <v>37</v>
      </c>
      <c r="AD55" s="85" t="s">
        <v>40</v>
      </c>
      <c r="AE55" s="85" t="s">
        <v>20</v>
      </c>
      <c r="AF55" s="85" t="s">
        <v>33</v>
      </c>
      <c r="AG55" s="85" t="s">
        <v>29</v>
      </c>
    </row>
    <row r="56" spans="1:67" x14ac:dyDescent="0.25">
      <c r="A56">
        <v>17</v>
      </c>
      <c r="B56" s="44" t="s">
        <v>37</v>
      </c>
      <c r="C56" s="86" t="s">
        <v>36</v>
      </c>
      <c r="D56" s="86" t="s">
        <v>12</v>
      </c>
      <c r="E56" s="86" t="s">
        <v>15</v>
      </c>
      <c r="F56" s="44" t="s">
        <v>33</v>
      </c>
      <c r="G56" s="86" t="s">
        <v>25</v>
      </c>
      <c r="H56" s="86" t="s">
        <v>9</v>
      </c>
      <c r="I56" s="44" t="s">
        <v>11</v>
      </c>
      <c r="J56" s="86" t="s">
        <v>30</v>
      </c>
      <c r="K56" s="86" t="s">
        <v>22</v>
      </c>
      <c r="L56" s="85" t="s">
        <v>26</v>
      </c>
      <c r="M56" s="86" t="s">
        <v>28</v>
      </c>
      <c r="N56" s="85" t="s">
        <v>17</v>
      </c>
      <c r="O56" s="85" t="s">
        <v>19</v>
      </c>
      <c r="P56" s="86" t="s">
        <v>18</v>
      </c>
      <c r="Q56" s="86" t="s">
        <v>23</v>
      </c>
      <c r="R56" s="86" t="s">
        <v>40</v>
      </c>
      <c r="S56" s="85" t="s">
        <v>24</v>
      </c>
      <c r="T56" s="86" t="s">
        <v>13</v>
      </c>
      <c r="U56" s="85" t="s">
        <v>27</v>
      </c>
      <c r="V56" s="85" t="s">
        <v>16</v>
      </c>
      <c r="W56" s="86" t="s">
        <v>35</v>
      </c>
      <c r="X56" s="44" t="s">
        <v>31</v>
      </c>
      <c r="Y56" s="86" t="s">
        <v>14</v>
      </c>
      <c r="Z56" s="85" t="s">
        <v>21</v>
      </c>
      <c r="AA56" s="86" t="s">
        <v>29</v>
      </c>
      <c r="AB56" s="85" t="s">
        <v>10</v>
      </c>
      <c r="AC56" s="86" t="s">
        <v>39</v>
      </c>
      <c r="AD56" s="85" t="s">
        <v>38</v>
      </c>
      <c r="AE56" s="85" t="s">
        <v>34</v>
      </c>
      <c r="AF56" s="86" t="s">
        <v>20</v>
      </c>
      <c r="AG56" s="85" t="s">
        <v>32</v>
      </c>
    </row>
    <row r="57" spans="1:67" x14ac:dyDescent="0.25">
      <c r="A57" t="s">
        <v>334</v>
      </c>
      <c r="B57">
        <f t="shared" ref="B57:F57" si="0">SUBTOTAL(103,B40:B56)</f>
        <v>17</v>
      </c>
      <c r="C57">
        <f t="shared" si="0"/>
        <v>17</v>
      </c>
      <c r="D57">
        <f t="shared" si="0"/>
        <v>17</v>
      </c>
      <c r="E57">
        <f t="shared" si="0"/>
        <v>17</v>
      </c>
      <c r="F57">
        <f t="shared" si="0"/>
        <v>17</v>
      </c>
      <c r="G57">
        <f>SUBTOTAL(103,G40:G56)</f>
        <v>17</v>
      </c>
      <c r="H57">
        <f t="shared" ref="H57:AG57" si="1">SUBTOTAL(103,H40:H56)</f>
        <v>17</v>
      </c>
      <c r="I57">
        <f t="shared" si="1"/>
        <v>17</v>
      </c>
      <c r="J57">
        <f t="shared" si="1"/>
        <v>17</v>
      </c>
      <c r="K57">
        <f t="shared" si="1"/>
        <v>17</v>
      </c>
      <c r="L57">
        <f t="shared" si="1"/>
        <v>17</v>
      </c>
      <c r="M57">
        <f t="shared" si="1"/>
        <v>17</v>
      </c>
      <c r="N57">
        <f t="shared" si="1"/>
        <v>17</v>
      </c>
      <c r="O57">
        <f t="shared" si="1"/>
        <v>17</v>
      </c>
      <c r="P57">
        <f t="shared" si="1"/>
        <v>17</v>
      </c>
      <c r="Q57">
        <f t="shared" si="1"/>
        <v>17</v>
      </c>
      <c r="R57">
        <f t="shared" si="1"/>
        <v>17</v>
      </c>
      <c r="S57">
        <f t="shared" si="1"/>
        <v>17</v>
      </c>
      <c r="T57">
        <f t="shared" si="1"/>
        <v>17</v>
      </c>
      <c r="U57">
        <f t="shared" si="1"/>
        <v>17</v>
      </c>
      <c r="V57">
        <f t="shared" si="1"/>
        <v>17</v>
      </c>
      <c r="W57">
        <f t="shared" si="1"/>
        <v>17</v>
      </c>
      <c r="X57">
        <f t="shared" si="1"/>
        <v>17</v>
      </c>
      <c r="Y57">
        <f t="shared" si="1"/>
        <v>17</v>
      </c>
      <c r="Z57">
        <f t="shared" si="1"/>
        <v>17</v>
      </c>
      <c r="AA57">
        <f t="shared" si="1"/>
        <v>17</v>
      </c>
      <c r="AB57">
        <f t="shared" si="1"/>
        <v>17</v>
      </c>
      <c r="AC57">
        <f t="shared" si="1"/>
        <v>17</v>
      </c>
      <c r="AD57">
        <f t="shared" si="1"/>
        <v>17</v>
      </c>
      <c r="AE57">
        <f t="shared" si="1"/>
        <v>17</v>
      </c>
      <c r="AF57">
        <f t="shared" si="1"/>
        <v>17</v>
      </c>
      <c r="AG57">
        <f t="shared" si="1"/>
        <v>17</v>
      </c>
    </row>
    <row r="58" spans="1:67" x14ac:dyDescent="0.25">
      <c r="A58" s="16"/>
    </row>
    <row r="59" spans="1:67" x14ac:dyDescent="0.25">
      <c r="A59" s="16" t="s">
        <v>498</v>
      </c>
      <c r="D59" t="s">
        <v>519</v>
      </c>
    </row>
    <row r="60" spans="1:67" ht="16.5" thickBot="1" x14ac:dyDescent="0.3">
      <c r="A60" s="9" t="s">
        <v>76</v>
      </c>
      <c r="B60" t="s">
        <v>40</v>
      </c>
      <c r="C60" t="s">
        <v>34</v>
      </c>
      <c r="D60" t="s">
        <v>10</v>
      </c>
      <c r="E60" t="s">
        <v>14</v>
      </c>
      <c r="F60" t="s">
        <v>35</v>
      </c>
      <c r="G60" t="s">
        <v>27</v>
      </c>
      <c r="H60" t="s">
        <v>11</v>
      </c>
      <c r="I60" t="s">
        <v>9</v>
      </c>
      <c r="J60" t="s">
        <v>32</v>
      </c>
      <c r="K60" t="s">
        <v>21</v>
      </c>
      <c r="L60" t="s">
        <v>28</v>
      </c>
      <c r="M60" t="s">
        <v>26</v>
      </c>
      <c r="N60" t="s">
        <v>20</v>
      </c>
      <c r="O60" t="s">
        <v>18</v>
      </c>
      <c r="P60" t="s">
        <v>19</v>
      </c>
      <c r="Q60" t="s">
        <v>24</v>
      </c>
      <c r="R60" t="s">
        <v>37</v>
      </c>
      <c r="S60" t="s">
        <v>23</v>
      </c>
      <c r="T60" t="s">
        <v>16</v>
      </c>
      <c r="U60" t="s">
        <v>25</v>
      </c>
      <c r="V60" t="s">
        <v>13</v>
      </c>
      <c r="W60" t="s">
        <v>33</v>
      </c>
      <c r="X60" t="s">
        <v>29</v>
      </c>
      <c r="Y60" t="s">
        <v>15</v>
      </c>
      <c r="Z60" t="s">
        <v>22</v>
      </c>
      <c r="AA60" t="s">
        <v>31</v>
      </c>
      <c r="AB60" t="s">
        <v>12</v>
      </c>
      <c r="AC60" t="s">
        <v>38</v>
      </c>
      <c r="AD60" t="s">
        <v>39</v>
      </c>
      <c r="AE60" t="s">
        <v>36</v>
      </c>
      <c r="AF60" t="s">
        <v>17</v>
      </c>
      <c r="AG60" t="s">
        <v>30</v>
      </c>
      <c r="AI60" s="1" t="s">
        <v>76</v>
      </c>
      <c r="AJ60" s="3" t="s">
        <v>78</v>
      </c>
      <c r="AK60" s="6" t="s">
        <v>79</v>
      </c>
      <c r="AL60" s="3" t="s">
        <v>80</v>
      </c>
      <c r="AM60" s="6" t="s">
        <v>81</v>
      </c>
      <c r="AN60" s="3" t="s">
        <v>82</v>
      </c>
      <c r="AO60" s="6" t="s">
        <v>83</v>
      </c>
      <c r="AP60" s="3" t="s">
        <v>84</v>
      </c>
      <c r="AQ60" s="6" t="s">
        <v>85</v>
      </c>
      <c r="AR60" s="3" t="s">
        <v>86</v>
      </c>
      <c r="AS60" s="6" t="s">
        <v>87</v>
      </c>
      <c r="AT60" s="3" t="s">
        <v>88</v>
      </c>
      <c r="AU60" s="6" t="s">
        <v>89</v>
      </c>
      <c r="AV60" s="3" t="s">
        <v>90</v>
      </c>
      <c r="AW60" s="6" t="s">
        <v>91</v>
      </c>
      <c r="AX60" s="3" t="s">
        <v>92</v>
      </c>
      <c r="AY60" s="6" t="s">
        <v>93</v>
      </c>
      <c r="AZ60" s="3" t="s">
        <v>94</v>
      </c>
      <c r="BA60" s="6" t="s">
        <v>95</v>
      </c>
      <c r="BB60" s="3" t="s">
        <v>96</v>
      </c>
      <c r="BC60" s="6" t="s">
        <v>97</v>
      </c>
      <c r="BD60" s="3" t="s">
        <v>98</v>
      </c>
      <c r="BE60" s="6" t="s">
        <v>99</v>
      </c>
      <c r="BF60" s="3" t="s">
        <v>100</v>
      </c>
      <c r="BG60" s="6" t="s">
        <v>101</v>
      </c>
      <c r="BH60" s="3" t="s">
        <v>102</v>
      </c>
      <c r="BI60" s="6" t="s">
        <v>103</v>
      </c>
      <c r="BJ60" s="3" t="s">
        <v>104</v>
      </c>
      <c r="BK60" s="6" t="s">
        <v>105</v>
      </c>
      <c r="BL60" s="3" t="s">
        <v>106</v>
      </c>
      <c r="BM60" s="6" t="s">
        <v>107</v>
      </c>
      <c r="BN60" s="3" t="s">
        <v>108</v>
      </c>
      <c r="BO60" s="6" t="s">
        <v>109</v>
      </c>
    </row>
    <row r="61" spans="1:67" ht="30.75" thickBot="1" x14ac:dyDescent="0.3">
      <c r="A61" s="10">
        <v>1</v>
      </c>
      <c r="B61" s="71" t="s">
        <v>28</v>
      </c>
      <c r="C61" s="72" t="s">
        <v>25</v>
      </c>
      <c r="D61" s="72" t="s">
        <v>16</v>
      </c>
      <c r="E61" s="71" t="s">
        <v>15</v>
      </c>
      <c r="F61" s="71" t="s">
        <v>37</v>
      </c>
      <c r="G61" s="72" t="s">
        <v>26</v>
      </c>
      <c r="H61" s="71" t="s">
        <v>39</v>
      </c>
      <c r="I61" s="72" t="s">
        <v>17</v>
      </c>
      <c r="J61" s="71" t="s">
        <v>29</v>
      </c>
      <c r="K61" s="72" t="s">
        <v>22</v>
      </c>
      <c r="L61" s="72" t="s">
        <v>40</v>
      </c>
      <c r="M61" s="71" t="s">
        <v>27</v>
      </c>
      <c r="N61" s="71" t="s">
        <v>33</v>
      </c>
      <c r="O61" s="71" t="s">
        <v>23</v>
      </c>
      <c r="P61" s="71" t="s">
        <v>24</v>
      </c>
      <c r="Q61" s="72" t="s">
        <v>19</v>
      </c>
      <c r="R61" s="72" t="s">
        <v>35</v>
      </c>
      <c r="S61" s="72" t="s">
        <v>18</v>
      </c>
      <c r="T61" s="71" t="s">
        <v>10</v>
      </c>
      <c r="U61" s="71" t="s">
        <v>34</v>
      </c>
      <c r="V61" s="72" t="s">
        <v>12</v>
      </c>
      <c r="W61" s="72" t="s">
        <v>20</v>
      </c>
      <c r="X61" s="72" t="s">
        <v>32</v>
      </c>
      <c r="Y61" s="72" t="s">
        <v>14</v>
      </c>
      <c r="Z61" s="71" t="s">
        <v>21</v>
      </c>
      <c r="AA61" s="72" t="s">
        <v>30</v>
      </c>
      <c r="AB61" s="71" t="s">
        <v>13</v>
      </c>
      <c r="AC61" s="71" t="s">
        <v>36</v>
      </c>
      <c r="AD61" s="72" t="s">
        <v>11</v>
      </c>
      <c r="AE61" s="72" t="s">
        <v>38</v>
      </c>
      <c r="AF61" s="71" t="s">
        <v>9</v>
      </c>
      <c r="AG61" s="71" t="s">
        <v>31</v>
      </c>
      <c r="AI61" s="2">
        <v>1</v>
      </c>
      <c r="AJ61" s="4">
        <v>0</v>
      </c>
      <c r="AK61" s="7">
        <v>1</v>
      </c>
      <c r="AL61" s="4">
        <v>1</v>
      </c>
      <c r="AM61" s="7">
        <v>1</v>
      </c>
      <c r="AN61" s="4">
        <v>0</v>
      </c>
      <c r="AO61" s="7">
        <v>0</v>
      </c>
      <c r="AP61" s="4">
        <v>1</v>
      </c>
      <c r="AQ61" s="7">
        <v>0</v>
      </c>
      <c r="AR61" s="4">
        <v>0</v>
      </c>
      <c r="AS61" s="7">
        <v>1</v>
      </c>
      <c r="AT61" s="4">
        <v>1</v>
      </c>
      <c r="AU61" s="7">
        <v>1</v>
      </c>
      <c r="AV61" s="4">
        <v>1</v>
      </c>
      <c r="AW61" s="7">
        <v>1</v>
      </c>
      <c r="AX61" s="4">
        <v>0</v>
      </c>
      <c r="AY61" s="7">
        <v>1</v>
      </c>
      <c r="AZ61" s="4">
        <v>1</v>
      </c>
      <c r="BA61" s="7">
        <v>0</v>
      </c>
      <c r="BB61" s="4">
        <v>0</v>
      </c>
      <c r="BC61" s="7">
        <v>0</v>
      </c>
      <c r="BD61" s="4">
        <v>0</v>
      </c>
      <c r="BE61" s="7">
        <v>0</v>
      </c>
      <c r="BF61" s="4">
        <v>1</v>
      </c>
      <c r="BG61" s="7">
        <v>0</v>
      </c>
      <c r="BH61" s="4">
        <v>0</v>
      </c>
      <c r="BI61" s="7">
        <v>0</v>
      </c>
      <c r="BJ61" s="4">
        <v>1</v>
      </c>
      <c r="BK61" s="7">
        <v>1</v>
      </c>
      <c r="BL61" s="4">
        <v>0</v>
      </c>
      <c r="BM61" s="7">
        <v>0</v>
      </c>
      <c r="BN61" s="4">
        <v>1</v>
      </c>
      <c r="BO61" s="7">
        <v>1</v>
      </c>
    </row>
    <row r="62" spans="1:67" ht="30.75" thickBot="1" x14ac:dyDescent="0.3">
      <c r="A62" s="10">
        <v>2</v>
      </c>
      <c r="B62" s="71" t="s">
        <v>10</v>
      </c>
      <c r="C62" s="71" t="s">
        <v>31</v>
      </c>
      <c r="D62" s="72" t="s">
        <v>40</v>
      </c>
      <c r="E62" s="72" t="s">
        <v>29</v>
      </c>
      <c r="F62" s="71" t="s">
        <v>36</v>
      </c>
      <c r="G62" s="72" t="s">
        <v>21</v>
      </c>
      <c r="H62" s="71" t="s">
        <v>38</v>
      </c>
      <c r="I62" s="72" t="s">
        <v>15</v>
      </c>
      <c r="J62" s="71" t="s">
        <v>30</v>
      </c>
      <c r="K62" s="71" t="s">
        <v>27</v>
      </c>
      <c r="L62" s="71" t="s">
        <v>23</v>
      </c>
      <c r="M62" s="72" t="s">
        <v>25</v>
      </c>
      <c r="N62" s="72" t="s">
        <v>19</v>
      </c>
      <c r="O62" s="72" t="s">
        <v>17</v>
      </c>
      <c r="P62" s="71" t="s">
        <v>20</v>
      </c>
      <c r="Q62" s="72" t="s">
        <v>22</v>
      </c>
      <c r="R62" s="72" t="s">
        <v>33</v>
      </c>
      <c r="S62" s="72" t="s">
        <v>28</v>
      </c>
      <c r="T62" s="71" t="s">
        <v>13</v>
      </c>
      <c r="U62" s="71" t="s">
        <v>26</v>
      </c>
      <c r="V62" s="72" t="s">
        <v>16</v>
      </c>
      <c r="W62" s="71" t="s">
        <v>37</v>
      </c>
      <c r="X62" s="71" t="s">
        <v>14</v>
      </c>
      <c r="Y62" s="71" t="s">
        <v>9</v>
      </c>
      <c r="Z62" s="71" t="s">
        <v>24</v>
      </c>
      <c r="AA62" s="72" t="s">
        <v>34</v>
      </c>
      <c r="AB62" s="71" t="s">
        <v>39</v>
      </c>
      <c r="AC62" s="72" t="s">
        <v>11</v>
      </c>
      <c r="AD62" s="72" t="s">
        <v>12</v>
      </c>
      <c r="AE62" s="72" t="s">
        <v>35</v>
      </c>
      <c r="AF62" s="71" t="s">
        <v>18</v>
      </c>
      <c r="AG62" s="72" t="s">
        <v>32</v>
      </c>
      <c r="AI62" s="2">
        <v>2</v>
      </c>
      <c r="AJ62" s="4">
        <v>1</v>
      </c>
      <c r="AK62" s="7">
        <v>0</v>
      </c>
      <c r="AL62" s="4">
        <v>0</v>
      </c>
      <c r="AM62" s="7">
        <v>1</v>
      </c>
      <c r="AN62" s="4">
        <v>0</v>
      </c>
      <c r="AO62" s="7">
        <v>1</v>
      </c>
      <c r="AP62" s="4">
        <v>0</v>
      </c>
      <c r="AQ62" s="7">
        <v>1</v>
      </c>
      <c r="AR62" s="4">
        <v>1</v>
      </c>
      <c r="AS62" s="7">
        <v>0</v>
      </c>
      <c r="AT62" s="4">
        <v>0</v>
      </c>
      <c r="AU62" s="7">
        <v>0</v>
      </c>
      <c r="AV62" s="4">
        <v>0</v>
      </c>
      <c r="AW62" s="7">
        <v>1</v>
      </c>
      <c r="AX62" s="4">
        <v>1</v>
      </c>
      <c r="AY62" s="7">
        <v>1</v>
      </c>
      <c r="AZ62" s="4">
        <v>0</v>
      </c>
      <c r="BA62" s="7">
        <v>1</v>
      </c>
      <c r="BB62" s="4">
        <v>0</v>
      </c>
      <c r="BC62" s="7">
        <v>1</v>
      </c>
      <c r="BD62" s="4">
        <v>1</v>
      </c>
      <c r="BE62" s="7">
        <v>1</v>
      </c>
      <c r="BF62" s="4">
        <v>0</v>
      </c>
      <c r="BG62" s="7">
        <v>0</v>
      </c>
      <c r="BH62" s="4">
        <v>0</v>
      </c>
      <c r="BI62" s="7">
        <v>1</v>
      </c>
      <c r="BJ62" s="4">
        <v>0</v>
      </c>
      <c r="BK62" s="7">
        <v>1</v>
      </c>
      <c r="BL62" s="4">
        <v>1</v>
      </c>
      <c r="BM62" s="7">
        <v>1</v>
      </c>
      <c r="BN62" s="4">
        <v>0</v>
      </c>
      <c r="BO62" s="7">
        <v>0</v>
      </c>
    </row>
    <row r="63" spans="1:67" ht="30.75" thickBot="1" x14ac:dyDescent="0.3">
      <c r="A63" s="10">
        <v>3</v>
      </c>
      <c r="B63" s="72" t="s">
        <v>35</v>
      </c>
      <c r="C63" s="72" t="s">
        <v>18</v>
      </c>
      <c r="D63" s="71" t="s">
        <v>24</v>
      </c>
      <c r="E63" s="72" t="s">
        <v>11</v>
      </c>
      <c r="F63" s="71" t="s">
        <v>40</v>
      </c>
      <c r="G63" s="72" t="s">
        <v>30</v>
      </c>
      <c r="H63" s="71" t="s">
        <v>14</v>
      </c>
      <c r="I63" s="71" t="s">
        <v>37</v>
      </c>
      <c r="J63" s="72" t="s">
        <v>16</v>
      </c>
      <c r="K63" s="71" t="s">
        <v>26</v>
      </c>
      <c r="L63" s="71" t="s">
        <v>31</v>
      </c>
      <c r="M63" s="72" t="s">
        <v>21</v>
      </c>
      <c r="N63" s="71" t="s">
        <v>23</v>
      </c>
      <c r="O63" s="71" t="s">
        <v>34</v>
      </c>
      <c r="P63" s="71" t="s">
        <v>17</v>
      </c>
      <c r="Q63" s="72" t="s">
        <v>10</v>
      </c>
      <c r="R63" s="72" t="s">
        <v>9</v>
      </c>
      <c r="S63" s="72" t="s">
        <v>20</v>
      </c>
      <c r="T63" s="71" t="s">
        <v>32</v>
      </c>
      <c r="U63" s="72" t="s">
        <v>22</v>
      </c>
      <c r="V63" s="72" t="s">
        <v>15</v>
      </c>
      <c r="W63" s="72" t="s">
        <v>39</v>
      </c>
      <c r="X63" s="71" t="s">
        <v>36</v>
      </c>
      <c r="Y63" s="71" t="s">
        <v>13</v>
      </c>
      <c r="Z63" s="71" t="s">
        <v>25</v>
      </c>
      <c r="AA63" s="72" t="s">
        <v>28</v>
      </c>
      <c r="AB63" s="72" t="s">
        <v>38</v>
      </c>
      <c r="AC63" s="71" t="s">
        <v>12</v>
      </c>
      <c r="AD63" s="71" t="s">
        <v>33</v>
      </c>
      <c r="AE63" s="72" t="s">
        <v>29</v>
      </c>
      <c r="AF63" s="72" t="s">
        <v>19</v>
      </c>
      <c r="AG63" s="71" t="s">
        <v>27</v>
      </c>
      <c r="AI63" s="2">
        <v>3</v>
      </c>
      <c r="AJ63" s="4">
        <v>0</v>
      </c>
      <c r="AK63" s="7">
        <v>1</v>
      </c>
      <c r="AL63" s="4">
        <v>1</v>
      </c>
      <c r="AM63" s="7">
        <v>0</v>
      </c>
      <c r="AN63" s="4">
        <v>1</v>
      </c>
      <c r="AO63" s="7">
        <v>1</v>
      </c>
      <c r="AP63" s="4">
        <v>1</v>
      </c>
      <c r="AQ63" s="7">
        <v>0</v>
      </c>
      <c r="AR63" s="4">
        <v>0</v>
      </c>
      <c r="AS63" s="7">
        <v>1</v>
      </c>
      <c r="AT63" s="4">
        <v>1</v>
      </c>
      <c r="AU63" s="7">
        <v>0</v>
      </c>
      <c r="AV63" s="4">
        <v>1</v>
      </c>
      <c r="AW63" s="7">
        <v>0</v>
      </c>
      <c r="AX63" s="4">
        <v>0</v>
      </c>
      <c r="AY63" s="7">
        <v>0</v>
      </c>
      <c r="AZ63" s="4">
        <v>1</v>
      </c>
      <c r="BA63" s="7">
        <v>0</v>
      </c>
      <c r="BB63" s="4">
        <v>1</v>
      </c>
      <c r="BC63" s="7">
        <v>0</v>
      </c>
      <c r="BD63" s="4">
        <v>0</v>
      </c>
      <c r="BE63" s="7">
        <v>1</v>
      </c>
      <c r="BF63" s="4">
        <v>1</v>
      </c>
      <c r="BG63" s="7">
        <v>1</v>
      </c>
      <c r="BH63" s="4">
        <v>1</v>
      </c>
      <c r="BI63" s="7">
        <v>0</v>
      </c>
      <c r="BJ63" s="4">
        <v>1</v>
      </c>
      <c r="BK63" s="7">
        <v>0</v>
      </c>
      <c r="BL63" s="4">
        <v>0</v>
      </c>
      <c r="BM63" s="7">
        <v>0</v>
      </c>
      <c r="BN63" s="4">
        <v>1</v>
      </c>
      <c r="BO63" s="7">
        <v>0</v>
      </c>
    </row>
    <row r="64" spans="1:67" ht="30.75" thickBot="1" x14ac:dyDescent="0.3">
      <c r="A64" s="10">
        <v>4</v>
      </c>
      <c r="B64" s="71" t="s">
        <v>39</v>
      </c>
      <c r="C64" s="72" t="s">
        <v>17</v>
      </c>
      <c r="D64" s="72" t="s">
        <v>9</v>
      </c>
      <c r="E64" s="71" t="s">
        <v>13</v>
      </c>
      <c r="F64" s="71" t="s">
        <v>20</v>
      </c>
      <c r="G64" s="71" t="s">
        <v>25</v>
      </c>
      <c r="H64" s="71" t="s">
        <v>12</v>
      </c>
      <c r="I64" s="71" t="s">
        <v>10</v>
      </c>
      <c r="J64" s="71" t="s">
        <v>33</v>
      </c>
      <c r="K64" s="71" t="s">
        <v>19</v>
      </c>
      <c r="L64" s="71" t="s">
        <v>24</v>
      </c>
      <c r="M64" s="72" t="s">
        <v>31</v>
      </c>
      <c r="N64" s="72" t="s">
        <v>35</v>
      </c>
      <c r="O64" s="71" t="s">
        <v>22</v>
      </c>
      <c r="P64" s="72" t="s">
        <v>21</v>
      </c>
      <c r="Q64" s="72" t="s">
        <v>28</v>
      </c>
      <c r="R64" s="72" t="s">
        <v>36</v>
      </c>
      <c r="S64" s="72" t="s">
        <v>16</v>
      </c>
      <c r="T64" s="71" t="s">
        <v>23</v>
      </c>
      <c r="U64" s="72" t="s">
        <v>27</v>
      </c>
      <c r="V64" s="72" t="s">
        <v>14</v>
      </c>
      <c r="W64" s="72" t="s">
        <v>32</v>
      </c>
      <c r="X64" s="71" t="s">
        <v>30</v>
      </c>
      <c r="Y64" s="89" t="s">
        <v>77</v>
      </c>
      <c r="Z64" s="72" t="s">
        <v>18</v>
      </c>
      <c r="AA64" s="71" t="s">
        <v>26</v>
      </c>
      <c r="AB64" s="72" t="s">
        <v>11</v>
      </c>
      <c r="AC64" s="89" t="s">
        <v>77</v>
      </c>
      <c r="AD64" s="72" t="s">
        <v>40</v>
      </c>
      <c r="AE64" s="71" t="s">
        <v>37</v>
      </c>
      <c r="AF64" s="71" t="s">
        <v>34</v>
      </c>
      <c r="AG64" s="72" t="s">
        <v>29</v>
      </c>
      <c r="AI64" s="2">
        <v>4</v>
      </c>
      <c r="AJ64" s="4">
        <v>0</v>
      </c>
      <c r="AK64" s="7">
        <v>0</v>
      </c>
      <c r="AL64" s="4">
        <v>0</v>
      </c>
      <c r="AM64" s="7">
        <v>0</v>
      </c>
      <c r="AN64" s="4">
        <v>1</v>
      </c>
      <c r="AO64" s="7">
        <v>0</v>
      </c>
      <c r="AP64" s="4">
        <v>1</v>
      </c>
      <c r="AQ64" s="7">
        <v>1</v>
      </c>
      <c r="AR64" s="4">
        <v>1</v>
      </c>
      <c r="AS64" s="7">
        <v>0</v>
      </c>
      <c r="AT64" s="4">
        <v>0</v>
      </c>
      <c r="AU64" s="7">
        <v>0</v>
      </c>
      <c r="AV64" s="4">
        <v>0</v>
      </c>
      <c r="AW64" s="7">
        <v>0</v>
      </c>
      <c r="AX64" s="4">
        <v>1</v>
      </c>
      <c r="AY64" s="7">
        <v>1</v>
      </c>
      <c r="AZ64" s="4">
        <v>0</v>
      </c>
      <c r="BA64" s="7">
        <v>1</v>
      </c>
      <c r="BB64" s="4">
        <v>0</v>
      </c>
      <c r="BC64" s="7">
        <v>1</v>
      </c>
      <c r="BD64" s="4">
        <v>1</v>
      </c>
      <c r="BE64" s="7">
        <v>0</v>
      </c>
      <c r="BF64" s="4">
        <v>0</v>
      </c>
      <c r="BG64" s="8">
        <v>0</v>
      </c>
      <c r="BH64" s="4">
        <v>1</v>
      </c>
      <c r="BI64" s="7">
        <v>1</v>
      </c>
      <c r="BJ64" s="4">
        <v>0</v>
      </c>
      <c r="BK64" s="8">
        <v>0</v>
      </c>
      <c r="BL64" s="4">
        <v>1</v>
      </c>
      <c r="BM64" s="7">
        <v>1</v>
      </c>
      <c r="BN64" s="4">
        <v>1</v>
      </c>
      <c r="BO64" s="7">
        <v>1</v>
      </c>
    </row>
    <row r="65" spans="1:67" ht="30.75" thickBot="1" x14ac:dyDescent="0.3">
      <c r="A65" s="10">
        <v>5</v>
      </c>
      <c r="B65" s="71" t="s">
        <v>11</v>
      </c>
      <c r="C65" s="72" t="s">
        <v>20</v>
      </c>
      <c r="D65" s="71" t="s">
        <v>12</v>
      </c>
      <c r="E65" s="71" t="s">
        <v>17</v>
      </c>
      <c r="F65" s="71" t="s">
        <v>19</v>
      </c>
      <c r="G65" s="72" t="s">
        <v>22</v>
      </c>
      <c r="H65" s="72" t="s">
        <v>40</v>
      </c>
      <c r="I65" s="72" t="s">
        <v>38</v>
      </c>
      <c r="J65" s="71" t="s">
        <v>26</v>
      </c>
      <c r="K65" s="72" t="s">
        <v>23</v>
      </c>
      <c r="L65" s="89" t="s">
        <v>77</v>
      </c>
      <c r="M65" s="72" t="s">
        <v>32</v>
      </c>
      <c r="N65" s="71" t="s">
        <v>34</v>
      </c>
      <c r="O65" s="71" t="s">
        <v>24</v>
      </c>
      <c r="P65" s="72" t="s">
        <v>35</v>
      </c>
      <c r="Q65" s="72" t="s">
        <v>18</v>
      </c>
      <c r="R65" s="72" t="s">
        <v>39</v>
      </c>
      <c r="S65" s="71" t="s">
        <v>21</v>
      </c>
      <c r="T65" s="89" t="s">
        <v>77</v>
      </c>
      <c r="U65" s="72" t="s">
        <v>29</v>
      </c>
      <c r="V65" s="72" t="s">
        <v>30</v>
      </c>
      <c r="W65" s="72" t="s">
        <v>36</v>
      </c>
      <c r="X65" s="71" t="s">
        <v>25</v>
      </c>
      <c r="Y65" s="71" t="s">
        <v>31</v>
      </c>
      <c r="Z65" s="71" t="s">
        <v>27</v>
      </c>
      <c r="AA65" s="72" t="s">
        <v>15</v>
      </c>
      <c r="AB65" s="72" t="s">
        <v>10</v>
      </c>
      <c r="AC65" s="71" t="s">
        <v>9</v>
      </c>
      <c r="AD65" s="71" t="s">
        <v>37</v>
      </c>
      <c r="AE65" s="71" t="s">
        <v>33</v>
      </c>
      <c r="AF65" s="72" t="s">
        <v>14</v>
      </c>
      <c r="AG65" s="71" t="s">
        <v>13</v>
      </c>
      <c r="AI65" s="2">
        <v>5</v>
      </c>
      <c r="AJ65" s="4">
        <v>1</v>
      </c>
      <c r="AK65" s="7">
        <v>1</v>
      </c>
      <c r="AL65" s="4">
        <v>1</v>
      </c>
      <c r="AM65" s="7">
        <v>1</v>
      </c>
      <c r="AN65" s="4">
        <v>0</v>
      </c>
      <c r="AO65" s="7">
        <v>1</v>
      </c>
      <c r="AP65" s="4">
        <v>0</v>
      </c>
      <c r="AQ65" s="7">
        <v>1</v>
      </c>
      <c r="AR65" s="4">
        <v>0</v>
      </c>
      <c r="AS65" s="7">
        <v>1</v>
      </c>
      <c r="AT65" s="5">
        <v>0</v>
      </c>
      <c r="AU65" s="7">
        <v>1</v>
      </c>
      <c r="AV65" s="4">
        <v>0</v>
      </c>
      <c r="AW65" s="7">
        <v>1</v>
      </c>
      <c r="AX65" s="4">
        <v>1</v>
      </c>
      <c r="AY65" s="7">
        <v>0</v>
      </c>
      <c r="AZ65" s="4">
        <v>1</v>
      </c>
      <c r="BA65" s="7">
        <v>0</v>
      </c>
      <c r="BB65" s="5">
        <v>0</v>
      </c>
      <c r="BC65" s="7">
        <v>1</v>
      </c>
      <c r="BD65" s="4">
        <v>1</v>
      </c>
      <c r="BE65" s="7">
        <v>0</v>
      </c>
      <c r="BF65" s="4">
        <v>0</v>
      </c>
      <c r="BG65" s="7">
        <v>1</v>
      </c>
      <c r="BH65" s="4">
        <v>0</v>
      </c>
      <c r="BI65" s="7">
        <v>0</v>
      </c>
      <c r="BJ65" s="4">
        <v>0</v>
      </c>
      <c r="BK65" s="7">
        <v>0</v>
      </c>
      <c r="BL65" s="4">
        <v>0</v>
      </c>
      <c r="BM65" s="7">
        <v>1</v>
      </c>
      <c r="BN65" s="4">
        <v>0</v>
      </c>
      <c r="BO65" s="7">
        <v>0</v>
      </c>
    </row>
    <row r="66" spans="1:67" ht="30.75" thickBot="1" x14ac:dyDescent="0.3">
      <c r="A66" s="10">
        <v>6</v>
      </c>
      <c r="B66" s="71" t="s">
        <v>34</v>
      </c>
      <c r="C66" s="72" t="s">
        <v>40</v>
      </c>
      <c r="D66" s="72" t="s">
        <v>11</v>
      </c>
      <c r="E66" s="89" t="s">
        <v>77</v>
      </c>
      <c r="F66" s="72" t="s">
        <v>36</v>
      </c>
      <c r="G66" s="89" t="s">
        <v>77</v>
      </c>
      <c r="H66" s="71" t="s">
        <v>10</v>
      </c>
      <c r="I66" s="71" t="s">
        <v>39</v>
      </c>
      <c r="J66" s="72" t="s">
        <v>15</v>
      </c>
      <c r="K66" s="72" t="s">
        <v>17</v>
      </c>
      <c r="L66" s="71" t="s">
        <v>26</v>
      </c>
      <c r="M66" s="72" t="s">
        <v>28</v>
      </c>
      <c r="N66" s="72" t="s">
        <v>24</v>
      </c>
      <c r="O66" s="89" t="s">
        <v>77</v>
      </c>
      <c r="P66" s="71" t="s">
        <v>33</v>
      </c>
      <c r="Q66" s="71" t="s">
        <v>20</v>
      </c>
      <c r="R66" s="72" t="s">
        <v>38</v>
      </c>
      <c r="S66" s="72" t="s">
        <v>12</v>
      </c>
      <c r="T66" s="71" t="s">
        <v>30</v>
      </c>
      <c r="U66" s="71" t="s">
        <v>31</v>
      </c>
      <c r="V66" s="72" t="s">
        <v>29</v>
      </c>
      <c r="W66" s="72" t="s">
        <v>19</v>
      </c>
      <c r="X66" s="71" t="s">
        <v>13</v>
      </c>
      <c r="Y66" s="71" t="s">
        <v>32</v>
      </c>
      <c r="Z66" s="89" t="s">
        <v>77</v>
      </c>
      <c r="AA66" s="72" t="s">
        <v>25</v>
      </c>
      <c r="AB66" s="71" t="s">
        <v>23</v>
      </c>
      <c r="AC66" s="71" t="s">
        <v>37</v>
      </c>
      <c r="AD66" s="72" t="s">
        <v>9</v>
      </c>
      <c r="AE66" s="71" t="s">
        <v>35</v>
      </c>
      <c r="AF66" s="71" t="s">
        <v>21</v>
      </c>
      <c r="AG66" s="72" t="s">
        <v>16</v>
      </c>
      <c r="AI66" s="2">
        <v>6</v>
      </c>
      <c r="AJ66" s="4">
        <v>0</v>
      </c>
      <c r="AK66" s="7">
        <v>1</v>
      </c>
      <c r="AL66" s="4">
        <v>0</v>
      </c>
      <c r="AM66" s="8">
        <v>0</v>
      </c>
      <c r="AN66" s="4">
        <v>1</v>
      </c>
      <c r="AO66" s="8">
        <v>0</v>
      </c>
      <c r="AP66" s="4">
        <v>1</v>
      </c>
      <c r="AQ66" s="7">
        <v>0</v>
      </c>
      <c r="AR66" s="4">
        <v>1</v>
      </c>
      <c r="AS66" s="7">
        <v>0</v>
      </c>
      <c r="AT66" s="4">
        <v>1</v>
      </c>
      <c r="AU66" s="7">
        <v>0</v>
      </c>
      <c r="AV66" s="4">
        <v>1</v>
      </c>
      <c r="AW66" s="8">
        <v>0</v>
      </c>
      <c r="AX66" s="4">
        <v>0</v>
      </c>
      <c r="AY66" s="7">
        <v>0</v>
      </c>
      <c r="AZ66" s="4">
        <v>0</v>
      </c>
      <c r="BA66" s="7">
        <v>0</v>
      </c>
      <c r="BB66" s="4">
        <v>0</v>
      </c>
      <c r="BC66" s="7">
        <v>0</v>
      </c>
      <c r="BD66" s="4">
        <v>0</v>
      </c>
      <c r="BE66" s="7">
        <v>1</v>
      </c>
      <c r="BF66" s="4">
        <v>1</v>
      </c>
      <c r="BG66" s="7">
        <v>0</v>
      </c>
      <c r="BH66" s="5">
        <v>0</v>
      </c>
      <c r="BI66" s="7">
        <v>1</v>
      </c>
      <c r="BJ66" s="4">
        <v>1</v>
      </c>
      <c r="BK66" s="7">
        <v>1</v>
      </c>
      <c r="BL66" s="4">
        <v>1</v>
      </c>
      <c r="BM66" s="7">
        <v>0</v>
      </c>
      <c r="BN66" s="4">
        <v>1</v>
      </c>
      <c r="BO66" s="7">
        <v>1</v>
      </c>
    </row>
    <row r="67" spans="1:67" ht="30.75" thickBot="1" x14ac:dyDescent="0.3">
      <c r="A67" s="10">
        <v>7</v>
      </c>
      <c r="B67" s="72" t="s">
        <v>29</v>
      </c>
      <c r="C67" s="71" t="s">
        <v>37</v>
      </c>
      <c r="D67" s="71" t="s">
        <v>39</v>
      </c>
      <c r="E67" s="72" t="s">
        <v>16</v>
      </c>
      <c r="F67" s="89" t="s">
        <v>77</v>
      </c>
      <c r="G67" s="71" t="s">
        <v>33</v>
      </c>
      <c r="H67" s="71" t="s">
        <v>19</v>
      </c>
      <c r="I67" s="89" t="s">
        <v>77</v>
      </c>
      <c r="J67" s="71" t="s">
        <v>31</v>
      </c>
      <c r="K67" s="71" t="s">
        <v>24</v>
      </c>
      <c r="L67" s="71" t="s">
        <v>25</v>
      </c>
      <c r="M67" s="72" t="s">
        <v>22</v>
      </c>
      <c r="N67" s="72" t="s">
        <v>18</v>
      </c>
      <c r="O67" s="71" t="s">
        <v>20</v>
      </c>
      <c r="P67" s="72" t="s">
        <v>11</v>
      </c>
      <c r="Q67" s="72" t="s">
        <v>21</v>
      </c>
      <c r="R67" s="72" t="s">
        <v>34</v>
      </c>
      <c r="S67" s="72" t="s">
        <v>17</v>
      </c>
      <c r="T67" s="71" t="s">
        <v>14</v>
      </c>
      <c r="U67" s="72" t="s">
        <v>28</v>
      </c>
      <c r="V67" s="71" t="s">
        <v>15</v>
      </c>
      <c r="W67" s="72" t="s">
        <v>27</v>
      </c>
      <c r="X67" s="71" t="s">
        <v>40</v>
      </c>
      <c r="Y67" s="72" t="s">
        <v>13</v>
      </c>
      <c r="Z67" s="71" t="s">
        <v>26</v>
      </c>
      <c r="AA67" s="72" t="s">
        <v>32</v>
      </c>
      <c r="AB67" s="89" t="s">
        <v>77</v>
      </c>
      <c r="AC67" s="72" t="s">
        <v>30</v>
      </c>
      <c r="AD67" s="72" t="s">
        <v>10</v>
      </c>
      <c r="AE67" s="89" t="s">
        <v>77</v>
      </c>
      <c r="AF67" s="71" t="s">
        <v>23</v>
      </c>
      <c r="AG67" s="71" t="s">
        <v>38</v>
      </c>
      <c r="AI67" s="2">
        <v>7</v>
      </c>
      <c r="AJ67" s="4">
        <v>1</v>
      </c>
      <c r="AK67" s="7">
        <v>0</v>
      </c>
      <c r="AL67" s="4">
        <v>1</v>
      </c>
      <c r="AM67" s="7">
        <v>0</v>
      </c>
      <c r="AN67" s="5">
        <v>0</v>
      </c>
      <c r="AO67" s="7">
        <v>0</v>
      </c>
      <c r="AP67" s="4">
        <v>0</v>
      </c>
      <c r="AQ67" s="8">
        <v>0</v>
      </c>
      <c r="AR67" s="4">
        <v>0</v>
      </c>
      <c r="AS67" s="7">
        <v>0</v>
      </c>
      <c r="AT67" s="4">
        <v>0</v>
      </c>
      <c r="AU67" s="7">
        <v>0</v>
      </c>
      <c r="AV67" s="4">
        <v>1</v>
      </c>
      <c r="AW67" s="7">
        <v>0</v>
      </c>
      <c r="AX67" s="4">
        <v>1</v>
      </c>
      <c r="AY67" s="7">
        <v>1</v>
      </c>
      <c r="AZ67" s="4">
        <v>1</v>
      </c>
      <c r="BA67" s="7">
        <v>1</v>
      </c>
      <c r="BB67" s="4">
        <v>1</v>
      </c>
      <c r="BC67" s="7">
        <v>1</v>
      </c>
      <c r="BD67" s="4">
        <v>1</v>
      </c>
      <c r="BE67" s="7">
        <v>1</v>
      </c>
      <c r="BF67" s="4">
        <v>0</v>
      </c>
      <c r="BG67" s="7">
        <v>0</v>
      </c>
      <c r="BH67" s="4">
        <v>1</v>
      </c>
      <c r="BI67" s="7">
        <v>1</v>
      </c>
      <c r="BJ67" s="5">
        <v>0</v>
      </c>
      <c r="BK67" s="7">
        <v>1</v>
      </c>
      <c r="BL67" s="4">
        <v>0</v>
      </c>
      <c r="BM67" s="8">
        <v>0</v>
      </c>
      <c r="BN67" s="4">
        <v>0</v>
      </c>
      <c r="BO67" s="7">
        <v>0</v>
      </c>
    </row>
    <row r="68" spans="1:67" ht="30.75" thickBot="1" x14ac:dyDescent="0.3">
      <c r="A68" s="10">
        <v>8</v>
      </c>
      <c r="B68" s="71" t="s">
        <v>33</v>
      </c>
      <c r="C68" s="71" t="s">
        <v>39</v>
      </c>
      <c r="D68" s="89" t="s">
        <v>77</v>
      </c>
      <c r="E68" s="71" t="s">
        <v>31</v>
      </c>
      <c r="F68" s="71" t="s">
        <v>38</v>
      </c>
      <c r="G68" s="72" t="s">
        <v>23</v>
      </c>
      <c r="H68" s="71" t="s">
        <v>37</v>
      </c>
      <c r="I68" s="71" t="s">
        <v>13</v>
      </c>
      <c r="J68" s="89" t="s">
        <v>77</v>
      </c>
      <c r="K68" s="71" t="s">
        <v>18</v>
      </c>
      <c r="L68" s="72" t="s">
        <v>29</v>
      </c>
      <c r="M68" s="72" t="s">
        <v>24</v>
      </c>
      <c r="N68" s="72" t="s">
        <v>22</v>
      </c>
      <c r="O68" s="72" t="s">
        <v>21</v>
      </c>
      <c r="P68" s="72" t="s">
        <v>15</v>
      </c>
      <c r="Q68" s="71" t="s">
        <v>26</v>
      </c>
      <c r="R68" s="72" t="s">
        <v>11</v>
      </c>
      <c r="S68" s="71" t="s">
        <v>27</v>
      </c>
      <c r="T68" s="71" t="s">
        <v>12</v>
      </c>
      <c r="U68" s="72" t="s">
        <v>30</v>
      </c>
      <c r="V68" s="72" t="s">
        <v>9</v>
      </c>
      <c r="W68" s="72" t="s">
        <v>40</v>
      </c>
      <c r="X68" s="71" t="s">
        <v>28</v>
      </c>
      <c r="Y68" s="71" t="s">
        <v>19</v>
      </c>
      <c r="Z68" s="71" t="s">
        <v>20</v>
      </c>
      <c r="AA68" s="72" t="s">
        <v>14</v>
      </c>
      <c r="AB68" s="72" t="s">
        <v>16</v>
      </c>
      <c r="AC68" s="72" t="s">
        <v>35</v>
      </c>
      <c r="AD68" s="72" t="s">
        <v>34</v>
      </c>
      <c r="AE68" s="72" t="s">
        <v>17</v>
      </c>
      <c r="AF68" s="71" t="s">
        <v>36</v>
      </c>
      <c r="AG68" s="71" t="s">
        <v>25</v>
      </c>
      <c r="AI68" s="2">
        <v>8</v>
      </c>
      <c r="AJ68" s="4">
        <v>1</v>
      </c>
      <c r="AK68" s="7">
        <v>0</v>
      </c>
      <c r="AL68" s="5">
        <v>0</v>
      </c>
      <c r="AM68" s="7">
        <v>0</v>
      </c>
      <c r="AN68" s="4">
        <v>1</v>
      </c>
      <c r="AO68" s="7">
        <v>0</v>
      </c>
      <c r="AP68" s="4">
        <v>1</v>
      </c>
      <c r="AQ68" s="7">
        <v>1</v>
      </c>
      <c r="AR68" s="5">
        <v>0</v>
      </c>
      <c r="AS68" s="7">
        <v>1</v>
      </c>
      <c r="AT68" s="4">
        <v>0</v>
      </c>
      <c r="AU68" s="7">
        <v>1</v>
      </c>
      <c r="AV68" s="4">
        <v>0</v>
      </c>
      <c r="AW68" s="7">
        <v>0</v>
      </c>
      <c r="AX68" s="4">
        <v>0</v>
      </c>
      <c r="AY68" s="7">
        <v>0</v>
      </c>
      <c r="AZ68" s="4">
        <v>0</v>
      </c>
      <c r="BA68" s="7">
        <v>1</v>
      </c>
      <c r="BB68" s="4">
        <v>1</v>
      </c>
      <c r="BC68" s="7">
        <v>0</v>
      </c>
      <c r="BD68" s="4">
        <v>0</v>
      </c>
      <c r="BE68" s="7">
        <v>0</v>
      </c>
      <c r="BF68" s="4">
        <v>1</v>
      </c>
      <c r="BG68" s="7">
        <v>1</v>
      </c>
      <c r="BH68" s="4">
        <v>1</v>
      </c>
      <c r="BI68" s="7">
        <v>1</v>
      </c>
      <c r="BJ68" s="4">
        <v>0</v>
      </c>
      <c r="BK68" s="7">
        <v>0</v>
      </c>
      <c r="BL68" s="4">
        <v>1</v>
      </c>
      <c r="BM68" s="7">
        <v>1</v>
      </c>
      <c r="BN68" s="4">
        <v>0</v>
      </c>
      <c r="BO68" s="7">
        <v>1</v>
      </c>
    </row>
    <row r="69" spans="1:67" ht="30.75" thickBot="1" x14ac:dyDescent="0.3">
      <c r="A69" s="10">
        <v>9</v>
      </c>
      <c r="B69" s="72" t="s">
        <v>38</v>
      </c>
      <c r="C69" s="89" t="s">
        <v>77</v>
      </c>
      <c r="D69" s="71" t="s">
        <v>13</v>
      </c>
      <c r="E69" s="72" t="s">
        <v>30</v>
      </c>
      <c r="F69" s="71" t="s">
        <v>17</v>
      </c>
      <c r="G69" s="71" t="s">
        <v>31</v>
      </c>
      <c r="H69" s="89" t="s">
        <v>77</v>
      </c>
      <c r="I69" s="72" t="s">
        <v>21</v>
      </c>
      <c r="J69" s="72" t="s">
        <v>29</v>
      </c>
      <c r="K69" s="71" t="s">
        <v>9</v>
      </c>
      <c r="L69" s="72" t="s">
        <v>22</v>
      </c>
      <c r="M69" s="71" t="s">
        <v>23</v>
      </c>
      <c r="N69" s="71" t="s">
        <v>19</v>
      </c>
      <c r="O69" s="71" t="s">
        <v>12</v>
      </c>
      <c r="P69" s="72" t="s">
        <v>20</v>
      </c>
      <c r="Q69" s="72" t="s">
        <v>25</v>
      </c>
      <c r="R69" s="89" t="s">
        <v>77</v>
      </c>
      <c r="S69" s="72" t="s">
        <v>26</v>
      </c>
      <c r="T69" s="71" t="s">
        <v>15</v>
      </c>
      <c r="U69" s="71" t="s">
        <v>24</v>
      </c>
      <c r="V69" s="72" t="s">
        <v>10</v>
      </c>
      <c r="W69" s="89" t="s">
        <v>77</v>
      </c>
      <c r="X69" s="71" t="s">
        <v>32</v>
      </c>
      <c r="Y69" s="72" t="s">
        <v>16</v>
      </c>
      <c r="Z69" s="71" t="s">
        <v>28</v>
      </c>
      <c r="AA69" s="72" t="s">
        <v>27</v>
      </c>
      <c r="AB69" s="72" t="s">
        <v>18</v>
      </c>
      <c r="AC69" s="71" t="s">
        <v>40</v>
      </c>
      <c r="AD69" s="72" t="s">
        <v>36</v>
      </c>
      <c r="AE69" s="71" t="s">
        <v>39</v>
      </c>
      <c r="AF69" s="72" t="s">
        <v>35</v>
      </c>
      <c r="AG69" s="71" t="s">
        <v>14</v>
      </c>
      <c r="AI69" s="2">
        <v>9</v>
      </c>
      <c r="AJ69" s="4">
        <v>0</v>
      </c>
      <c r="AK69" s="8">
        <v>0</v>
      </c>
      <c r="AL69" s="4">
        <v>0</v>
      </c>
      <c r="AM69" s="7">
        <v>0</v>
      </c>
      <c r="AN69" s="4">
        <v>0</v>
      </c>
      <c r="AO69" s="7">
        <v>1</v>
      </c>
      <c r="AP69" s="5">
        <v>0</v>
      </c>
      <c r="AQ69" s="7">
        <v>1</v>
      </c>
      <c r="AR69" s="4">
        <v>1</v>
      </c>
      <c r="AS69" s="7">
        <v>0</v>
      </c>
      <c r="AT69" s="4">
        <v>1</v>
      </c>
      <c r="AU69" s="7">
        <v>1</v>
      </c>
      <c r="AV69" s="4">
        <v>1</v>
      </c>
      <c r="AW69" s="7">
        <v>1</v>
      </c>
      <c r="AX69" s="4">
        <v>0</v>
      </c>
      <c r="AY69" s="7">
        <v>0</v>
      </c>
      <c r="AZ69" s="5">
        <v>0</v>
      </c>
      <c r="BA69" s="7">
        <v>0</v>
      </c>
      <c r="BB69" s="4">
        <v>0</v>
      </c>
      <c r="BC69" s="7">
        <v>1</v>
      </c>
      <c r="BD69" s="4">
        <v>1</v>
      </c>
      <c r="BE69" s="8">
        <v>0</v>
      </c>
      <c r="BF69" s="4">
        <v>0</v>
      </c>
      <c r="BG69" s="7">
        <v>1</v>
      </c>
      <c r="BH69" s="4">
        <v>0</v>
      </c>
      <c r="BI69" s="7">
        <v>0</v>
      </c>
      <c r="BJ69" s="4">
        <v>0</v>
      </c>
      <c r="BK69" s="7">
        <v>1</v>
      </c>
      <c r="BL69" s="4">
        <v>0</v>
      </c>
      <c r="BM69" s="7">
        <v>1</v>
      </c>
      <c r="BN69" s="4">
        <v>1</v>
      </c>
      <c r="BO69" s="7">
        <v>1</v>
      </c>
    </row>
    <row r="70" spans="1:67" ht="30.75" thickBot="1" x14ac:dyDescent="0.3">
      <c r="A70" s="10">
        <v>10</v>
      </c>
      <c r="B70" s="71" t="s">
        <v>36</v>
      </c>
      <c r="C70" s="71" t="s">
        <v>33</v>
      </c>
      <c r="D70" s="71" t="s">
        <v>11</v>
      </c>
      <c r="E70" s="71" t="s">
        <v>9</v>
      </c>
      <c r="F70" s="72" t="s">
        <v>26</v>
      </c>
      <c r="G70" s="72" t="s">
        <v>28</v>
      </c>
      <c r="H70" s="72" t="s">
        <v>10</v>
      </c>
      <c r="I70" s="72" t="s">
        <v>14</v>
      </c>
      <c r="J70" s="71" t="s">
        <v>25</v>
      </c>
      <c r="K70" s="89" t="s">
        <v>77</v>
      </c>
      <c r="L70" s="71" t="s">
        <v>27</v>
      </c>
      <c r="M70" s="71" t="s">
        <v>35</v>
      </c>
      <c r="N70" s="89" t="s">
        <v>77</v>
      </c>
      <c r="O70" s="72" t="s">
        <v>16</v>
      </c>
      <c r="P70" s="89" t="s">
        <v>77</v>
      </c>
      <c r="Q70" s="72" t="s">
        <v>17</v>
      </c>
      <c r="R70" s="71" t="s">
        <v>12</v>
      </c>
      <c r="S70" s="72" t="s">
        <v>22</v>
      </c>
      <c r="T70" s="71" t="s">
        <v>18</v>
      </c>
      <c r="U70" s="72" t="s">
        <v>32</v>
      </c>
      <c r="V70" s="89" t="s">
        <v>77</v>
      </c>
      <c r="W70" s="72" t="s">
        <v>34</v>
      </c>
      <c r="X70" s="72" t="s">
        <v>15</v>
      </c>
      <c r="Y70" s="71" t="s">
        <v>29</v>
      </c>
      <c r="Z70" s="71" t="s">
        <v>23</v>
      </c>
      <c r="AA70" s="89" t="s">
        <v>77</v>
      </c>
      <c r="AB70" s="72" t="s">
        <v>37</v>
      </c>
      <c r="AC70" s="72" t="s">
        <v>39</v>
      </c>
      <c r="AD70" s="71" t="s">
        <v>38</v>
      </c>
      <c r="AE70" s="72" t="s">
        <v>40</v>
      </c>
      <c r="AF70" s="71" t="s">
        <v>24</v>
      </c>
      <c r="AG70" s="89" t="s">
        <v>77</v>
      </c>
      <c r="AI70" s="2">
        <v>10</v>
      </c>
      <c r="AJ70" s="4">
        <v>1</v>
      </c>
      <c r="AK70" s="7">
        <v>1</v>
      </c>
      <c r="AL70" s="4">
        <v>1</v>
      </c>
      <c r="AM70" s="7">
        <v>1</v>
      </c>
      <c r="AN70" s="4">
        <v>1</v>
      </c>
      <c r="AO70" s="7">
        <v>0</v>
      </c>
      <c r="AP70" s="4">
        <v>0</v>
      </c>
      <c r="AQ70" s="7">
        <v>0</v>
      </c>
      <c r="AR70" s="4">
        <v>0</v>
      </c>
      <c r="AS70" s="8">
        <v>0</v>
      </c>
      <c r="AT70" s="4">
        <v>1</v>
      </c>
      <c r="AU70" s="7">
        <v>0</v>
      </c>
      <c r="AV70" s="5">
        <v>0</v>
      </c>
      <c r="AW70" s="7">
        <v>0</v>
      </c>
      <c r="AX70" s="5">
        <v>0</v>
      </c>
      <c r="AY70" s="7">
        <v>1</v>
      </c>
      <c r="AZ70" s="4">
        <v>1</v>
      </c>
      <c r="BA70" s="7">
        <v>1</v>
      </c>
      <c r="BB70" s="4">
        <v>1</v>
      </c>
      <c r="BC70" s="7">
        <v>1</v>
      </c>
      <c r="BD70" s="5">
        <v>0</v>
      </c>
      <c r="BE70" s="7">
        <v>0</v>
      </c>
      <c r="BF70" s="4">
        <v>1</v>
      </c>
      <c r="BG70" s="7">
        <v>0</v>
      </c>
      <c r="BH70" s="4">
        <v>0</v>
      </c>
      <c r="BI70" s="8">
        <v>0</v>
      </c>
      <c r="BJ70" s="4">
        <v>0</v>
      </c>
      <c r="BK70" s="7">
        <v>0</v>
      </c>
      <c r="BL70" s="4">
        <v>1</v>
      </c>
      <c r="BM70" s="7">
        <v>0</v>
      </c>
      <c r="BN70" s="4">
        <v>0</v>
      </c>
      <c r="BO70" s="8">
        <v>0</v>
      </c>
    </row>
    <row r="71" spans="1:67" ht="30.75" thickBot="1" x14ac:dyDescent="0.3">
      <c r="A71" s="10">
        <v>11</v>
      </c>
      <c r="B71" s="71" t="s">
        <v>38</v>
      </c>
      <c r="C71" s="72" t="s">
        <v>35</v>
      </c>
      <c r="D71" s="71" t="s">
        <v>20</v>
      </c>
      <c r="E71" s="72" t="s">
        <v>16</v>
      </c>
      <c r="F71" s="71" t="s">
        <v>34</v>
      </c>
      <c r="G71" s="71" t="s">
        <v>37</v>
      </c>
      <c r="H71" s="71" t="s">
        <v>22</v>
      </c>
      <c r="I71" s="72" t="s">
        <v>12</v>
      </c>
      <c r="J71" s="72" t="s">
        <v>28</v>
      </c>
      <c r="K71" s="71" t="s">
        <v>25</v>
      </c>
      <c r="L71" s="71" t="s">
        <v>32</v>
      </c>
      <c r="M71" s="89" t="s">
        <v>77</v>
      </c>
      <c r="N71" s="72" t="s">
        <v>10</v>
      </c>
      <c r="O71" s="72" t="s">
        <v>19</v>
      </c>
      <c r="P71" s="71" t="s">
        <v>18</v>
      </c>
      <c r="Q71" s="71" t="s">
        <v>23</v>
      </c>
      <c r="R71" s="72" t="s">
        <v>27</v>
      </c>
      <c r="S71" s="72" t="s">
        <v>24</v>
      </c>
      <c r="T71" s="71" t="s">
        <v>14</v>
      </c>
      <c r="U71" s="72" t="s">
        <v>21</v>
      </c>
      <c r="V71" s="71" t="s">
        <v>31</v>
      </c>
      <c r="W71" s="71" t="s">
        <v>36</v>
      </c>
      <c r="X71" s="89" t="s">
        <v>77</v>
      </c>
      <c r="Y71" s="72" t="s">
        <v>30</v>
      </c>
      <c r="Z71" s="72" t="s">
        <v>11</v>
      </c>
      <c r="AA71" s="72" t="s">
        <v>13</v>
      </c>
      <c r="AB71" s="71" t="s">
        <v>9</v>
      </c>
      <c r="AC71" s="72" t="s">
        <v>40</v>
      </c>
      <c r="AD71" s="89" t="s">
        <v>77</v>
      </c>
      <c r="AE71" s="72" t="s">
        <v>33</v>
      </c>
      <c r="AF71" s="89" t="s">
        <v>77</v>
      </c>
      <c r="AG71" s="71" t="s">
        <v>15</v>
      </c>
      <c r="AH71" s="73"/>
      <c r="AI71" s="2">
        <v>11</v>
      </c>
      <c r="AJ71" s="4">
        <v>1</v>
      </c>
      <c r="AK71" s="7">
        <v>1</v>
      </c>
      <c r="AL71" s="4">
        <v>0</v>
      </c>
      <c r="AM71" s="7">
        <v>1</v>
      </c>
      <c r="AN71" s="4">
        <v>0</v>
      </c>
      <c r="AO71" s="7">
        <v>1</v>
      </c>
      <c r="AP71" s="4">
        <v>1</v>
      </c>
      <c r="AQ71" s="7">
        <v>0</v>
      </c>
      <c r="AR71" s="4">
        <v>1</v>
      </c>
      <c r="AS71" s="7">
        <v>1</v>
      </c>
      <c r="AT71" s="4">
        <v>0</v>
      </c>
      <c r="AU71" s="8">
        <v>0</v>
      </c>
      <c r="AV71" s="4">
        <v>1</v>
      </c>
      <c r="AW71" s="7">
        <v>0</v>
      </c>
      <c r="AX71" s="4">
        <v>1</v>
      </c>
      <c r="AY71" s="7">
        <v>1</v>
      </c>
      <c r="AZ71" s="4">
        <v>0</v>
      </c>
      <c r="BA71" s="7">
        <v>0</v>
      </c>
      <c r="BB71" s="4">
        <v>0</v>
      </c>
      <c r="BC71" s="7">
        <v>0</v>
      </c>
      <c r="BD71" s="4">
        <v>1</v>
      </c>
      <c r="BE71" s="7">
        <v>1</v>
      </c>
      <c r="BF71" s="5">
        <v>0</v>
      </c>
      <c r="BG71" s="7">
        <v>1</v>
      </c>
      <c r="BH71" s="4">
        <v>0</v>
      </c>
      <c r="BI71" s="7">
        <v>0</v>
      </c>
      <c r="BJ71" s="4">
        <v>1</v>
      </c>
      <c r="BK71" s="7">
        <v>0</v>
      </c>
      <c r="BL71" s="5">
        <v>0</v>
      </c>
      <c r="BM71" s="7">
        <v>0</v>
      </c>
      <c r="BN71" s="5">
        <v>0</v>
      </c>
      <c r="BO71" s="7">
        <v>0</v>
      </c>
    </row>
    <row r="72" spans="1:67" ht="30.75" thickBot="1" x14ac:dyDescent="0.3">
      <c r="A72" s="10">
        <v>12</v>
      </c>
      <c r="B72" s="89" t="s">
        <v>77</v>
      </c>
      <c r="C72" s="72" t="s">
        <v>36</v>
      </c>
      <c r="D72" s="71" t="s">
        <v>37</v>
      </c>
      <c r="E72" s="71" t="s">
        <v>21</v>
      </c>
      <c r="F72" s="71" t="s">
        <v>33</v>
      </c>
      <c r="G72" s="72" t="s">
        <v>29</v>
      </c>
      <c r="H72" s="71" t="s">
        <v>12</v>
      </c>
      <c r="I72" s="72" t="s">
        <v>16</v>
      </c>
      <c r="J72" s="71" t="s">
        <v>13</v>
      </c>
      <c r="K72" s="72" t="s">
        <v>14</v>
      </c>
      <c r="L72" s="71" t="s">
        <v>30</v>
      </c>
      <c r="M72" s="72" t="s">
        <v>38</v>
      </c>
      <c r="N72" s="72" t="s">
        <v>18</v>
      </c>
      <c r="O72" s="71" t="s">
        <v>20</v>
      </c>
      <c r="P72" s="71" t="s">
        <v>17</v>
      </c>
      <c r="Q72" s="89" t="s">
        <v>77</v>
      </c>
      <c r="R72" s="72" t="s">
        <v>10</v>
      </c>
      <c r="S72" s="89" t="s">
        <v>77</v>
      </c>
      <c r="T72" s="71" t="s">
        <v>9</v>
      </c>
      <c r="U72" s="89" t="s">
        <v>77</v>
      </c>
      <c r="V72" s="72" t="s">
        <v>32</v>
      </c>
      <c r="W72" s="72" t="s">
        <v>35</v>
      </c>
      <c r="X72" s="71" t="s">
        <v>27</v>
      </c>
      <c r="Y72" s="71" t="s">
        <v>22</v>
      </c>
      <c r="Z72" s="72" t="s">
        <v>15</v>
      </c>
      <c r="AA72" s="72" t="s">
        <v>39</v>
      </c>
      <c r="AB72" s="72" t="s">
        <v>11</v>
      </c>
      <c r="AC72" s="71" t="s">
        <v>26</v>
      </c>
      <c r="AD72" s="71" t="s">
        <v>31</v>
      </c>
      <c r="AE72" s="71" t="s">
        <v>34</v>
      </c>
      <c r="AF72" s="72" t="s">
        <v>19</v>
      </c>
      <c r="AG72" s="72" t="s">
        <v>28</v>
      </c>
      <c r="AI72" s="2">
        <v>12</v>
      </c>
      <c r="AJ72" s="5">
        <v>0</v>
      </c>
      <c r="AK72" s="7">
        <v>0</v>
      </c>
      <c r="AL72" s="4">
        <v>1</v>
      </c>
      <c r="AM72" s="7">
        <v>0</v>
      </c>
      <c r="AN72" s="4">
        <v>1</v>
      </c>
      <c r="AO72" s="7">
        <v>0</v>
      </c>
      <c r="AP72" s="4">
        <v>0</v>
      </c>
      <c r="AQ72" s="7">
        <v>0</v>
      </c>
      <c r="AR72" s="4">
        <v>1</v>
      </c>
      <c r="AS72" s="7">
        <v>1</v>
      </c>
      <c r="AT72" s="4">
        <v>1</v>
      </c>
      <c r="AU72" s="7">
        <v>1</v>
      </c>
      <c r="AV72" s="4">
        <v>0</v>
      </c>
      <c r="AW72" s="7">
        <v>1</v>
      </c>
      <c r="AX72" s="4">
        <v>1</v>
      </c>
      <c r="AY72" s="8">
        <v>0</v>
      </c>
      <c r="AZ72" s="4">
        <v>0</v>
      </c>
      <c r="BA72" s="8">
        <v>0</v>
      </c>
      <c r="BB72" s="4">
        <v>1</v>
      </c>
      <c r="BC72" s="8">
        <v>0</v>
      </c>
      <c r="BD72" s="4">
        <v>0</v>
      </c>
      <c r="BE72" s="7">
        <v>0</v>
      </c>
      <c r="BF72" s="4">
        <v>1</v>
      </c>
      <c r="BG72" s="7">
        <v>0</v>
      </c>
      <c r="BH72" s="4">
        <v>1</v>
      </c>
      <c r="BI72" s="7">
        <v>0</v>
      </c>
      <c r="BJ72" s="4">
        <v>1</v>
      </c>
      <c r="BK72" s="7">
        <v>0</v>
      </c>
      <c r="BL72" s="4">
        <v>1</v>
      </c>
      <c r="BM72" s="7">
        <v>1</v>
      </c>
      <c r="BN72" s="4">
        <v>0</v>
      </c>
      <c r="BO72" s="7">
        <v>0</v>
      </c>
    </row>
    <row r="73" spans="1:67" ht="30.75" thickBot="1" x14ac:dyDescent="0.3">
      <c r="A73" s="10">
        <v>13</v>
      </c>
      <c r="B73" s="71" t="s">
        <v>37</v>
      </c>
      <c r="C73" s="71" t="s">
        <v>33</v>
      </c>
      <c r="D73" s="72" t="s">
        <v>38</v>
      </c>
      <c r="E73" s="71" t="s">
        <v>32</v>
      </c>
      <c r="F73" s="71" t="s">
        <v>30</v>
      </c>
      <c r="G73" s="71" t="s">
        <v>28</v>
      </c>
      <c r="H73" s="71" t="s">
        <v>15</v>
      </c>
      <c r="I73" s="71" t="s">
        <v>12</v>
      </c>
      <c r="J73" s="72" t="s">
        <v>14</v>
      </c>
      <c r="K73" s="71" t="s">
        <v>23</v>
      </c>
      <c r="L73" s="72" t="s">
        <v>27</v>
      </c>
      <c r="M73" s="72" t="s">
        <v>29</v>
      </c>
      <c r="N73" s="71" t="s">
        <v>13</v>
      </c>
      <c r="O73" s="71" t="s">
        <v>17</v>
      </c>
      <c r="P73" s="72" t="s">
        <v>36</v>
      </c>
      <c r="Q73" s="72" t="s">
        <v>22</v>
      </c>
      <c r="R73" s="72" t="s">
        <v>40</v>
      </c>
      <c r="S73" s="72" t="s">
        <v>21</v>
      </c>
      <c r="T73" s="71" t="s">
        <v>31</v>
      </c>
      <c r="U73" s="72" t="s">
        <v>39</v>
      </c>
      <c r="V73" s="72" t="s">
        <v>20</v>
      </c>
      <c r="W73" s="72" t="s">
        <v>34</v>
      </c>
      <c r="X73" s="71" t="s">
        <v>26</v>
      </c>
      <c r="Y73" s="72" t="s">
        <v>11</v>
      </c>
      <c r="Z73" s="71" t="s">
        <v>24</v>
      </c>
      <c r="AA73" s="72" t="s">
        <v>16</v>
      </c>
      <c r="AB73" s="72" t="s">
        <v>9</v>
      </c>
      <c r="AC73" s="71" t="s">
        <v>10</v>
      </c>
      <c r="AD73" s="71" t="s">
        <v>25</v>
      </c>
      <c r="AE73" s="71" t="s">
        <v>19</v>
      </c>
      <c r="AF73" s="72" t="s">
        <v>18</v>
      </c>
      <c r="AG73" s="72" t="s">
        <v>35</v>
      </c>
      <c r="AI73" s="2">
        <v>13</v>
      </c>
      <c r="AJ73" s="4">
        <v>0</v>
      </c>
      <c r="AK73" s="7">
        <v>0</v>
      </c>
      <c r="AL73" s="4">
        <v>0</v>
      </c>
      <c r="AM73" s="7">
        <v>1</v>
      </c>
      <c r="AN73" s="4">
        <v>0</v>
      </c>
      <c r="AO73" s="7">
        <v>1</v>
      </c>
      <c r="AP73" s="4">
        <v>0</v>
      </c>
      <c r="AQ73" s="7">
        <v>1</v>
      </c>
      <c r="AR73" s="4">
        <v>0</v>
      </c>
      <c r="AS73" s="7">
        <v>0</v>
      </c>
      <c r="AT73" s="4">
        <v>0</v>
      </c>
      <c r="AU73" s="7">
        <v>1</v>
      </c>
      <c r="AV73" s="4">
        <v>0</v>
      </c>
      <c r="AW73" s="7">
        <v>0</v>
      </c>
      <c r="AX73" s="4">
        <v>0</v>
      </c>
      <c r="AY73" s="7">
        <v>0</v>
      </c>
      <c r="AZ73" s="4">
        <v>1</v>
      </c>
      <c r="BA73" s="7">
        <v>1</v>
      </c>
      <c r="BB73" s="4">
        <v>0</v>
      </c>
      <c r="BC73" s="7">
        <v>1</v>
      </c>
      <c r="BD73" s="4">
        <v>1</v>
      </c>
      <c r="BE73" s="7">
        <v>1</v>
      </c>
      <c r="BF73" s="4">
        <v>0</v>
      </c>
      <c r="BG73" s="7">
        <v>1</v>
      </c>
      <c r="BH73" s="4">
        <v>1</v>
      </c>
      <c r="BI73" s="7">
        <v>1</v>
      </c>
      <c r="BJ73" s="4">
        <v>0</v>
      </c>
      <c r="BK73" s="7">
        <v>1</v>
      </c>
      <c r="BL73" s="4">
        <v>0</v>
      </c>
      <c r="BM73" s="7">
        <v>1</v>
      </c>
      <c r="BN73" s="4">
        <v>1</v>
      </c>
      <c r="BO73" s="7">
        <v>1</v>
      </c>
    </row>
    <row r="74" spans="1:67" ht="30.75" thickBot="1" x14ac:dyDescent="0.3">
      <c r="A74" s="10">
        <v>14</v>
      </c>
      <c r="B74" s="71" t="s">
        <v>12</v>
      </c>
      <c r="C74" s="71" t="s">
        <v>35</v>
      </c>
      <c r="D74" s="72" t="s">
        <v>14</v>
      </c>
      <c r="E74" s="71" t="s">
        <v>10</v>
      </c>
      <c r="F74" s="72" t="s">
        <v>34</v>
      </c>
      <c r="G74" s="72" t="s">
        <v>32</v>
      </c>
      <c r="H74" s="71" t="s">
        <v>9</v>
      </c>
      <c r="I74" s="72" t="s">
        <v>11</v>
      </c>
      <c r="J74" s="71" t="s">
        <v>27</v>
      </c>
      <c r="K74" s="71" t="s">
        <v>20</v>
      </c>
      <c r="L74" s="72" t="s">
        <v>25</v>
      </c>
      <c r="M74" s="72" t="s">
        <v>30</v>
      </c>
      <c r="N74" s="72" t="s">
        <v>21</v>
      </c>
      <c r="O74" s="71" t="s">
        <v>36</v>
      </c>
      <c r="P74" s="72" t="s">
        <v>23</v>
      </c>
      <c r="Q74" s="72" t="s">
        <v>13</v>
      </c>
      <c r="R74" s="71" t="s">
        <v>39</v>
      </c>
      <c r="S74" s="71" t="s">
        <v>19</v>
      </c>
      <c r="T74" s="71" t="s">
        <v>15</v>
      </c>
      <c r="U74" s="71" t="s">
        <v>28</v>
      </c>
      <c r="V74" s="71" t="s">
        <v>24</v>
      </c>
      <c r="W74" s="72" t="s">
        <v>38</v>
      </c>
      <c r="X74" s="71" t="s">
        <v>31</v>
      </c>
      <c r="Y74" s="72" t="s">
        <v>16</v>
      </c>
      <c r="Z74" s="71" t="s">
        <v>17</v>
      </c>
      <c r="AA74" s="72" t="s">
        <v>29</v>
      </c>
      <c r="AB74" s="72" t="s">
        <v>40</v>
      </c>
      <c r="AC74" s="71" t="s">
        <v>33</v>
      </c>
      <c r="AD74" s="72" t="s">
        <v>37</v>
      </c>
      <c r="AE74" s="72" t="s">
        <v>18</v>
      </c>
      <c r="AF74" s="72" t="s">
        <v>22</v>
      </c>
      <c r="AG74" s="71" t="s">
        <v>26</v>
      </c>
      <c r="AI74" s="2">
        <v>14</v>
      </c>
      <c r="AJ74" s="4">
        <v>0</v>
      </c>
      <c r="AK74" s="7">
        <v>0</v>
      </c>
      <c r="AL74" s="4">
        <v>1</v>
      </c>
      <c r="AM74" s="7">
        <v>0</v>
      </c>
      <c r="AN74" s="4">
        <v>1</v>
      </c>
      <c r="AO74" s="7">
        <v>0</v>
      </c>
      <c r="AP74" s="4">
        <v>1</v>
      </c>
      <c r="AQ74" s="7">
        <v>0</v>
      </c>
      <c r="AR74" s="4">
        <v>1</v>
      </c>
      <c r="AS74" s="7">
        <v>1</v>
      </c>
      <c r="AT74" s="4">
        <v>1</v>
      </c>
      <c r="AU74" s="7">
        <v>0</v>
      </c>
      <c r="AV74" s="4">
        <v>0</v>
      </c>
      <c r="AW74" s="7">
        <v>1</v>
      </c>
      <c r="AX74" s="4">
        <v>0</v>
      </c>
      <c r="AY74" s="7">
        <v>1</v>
      </c>
      <c r="AZ74" s="4">
        <v>0</v>
      </c>
      <c r="BA74" s="7">
        <v>1</v>
      </c>
      <c r="BB74" s="4">
        <v>1</v>
      </c>
      <c r="BC74" s="7">
        <v>0</v>
      </c>
      <c r="BD74" s="4">
        <v>0</v>
      </c>
      <c r="BE74" s="7">
        <v>0</v>
      </c>
      <c r="BF74" s="4">
        <v>1</v>
      </c>
      <c r="BG74" s="7">
        <v>0</v>
      </c>
      <c r="BH74" s="4">
        <v>0</v>
      </c>
      <c r="BI74" s="7">
        <v>0</v>
      </c>
      <c r="BJ74" s="4">
        <v>1</v>
      </c>
      <c r="BK74" s="7">
        <v>1</v>
      </c>
      <c r="BL74" s="4">
        <v>1</v>
      </c>
      <c r="BM74" s="7">
        <v>0</v>
      </c>
      <c r="BN74" s="4">
        <v>1</v>
      </c>
      <c r="BO74" s="7">
        <v>1</v>
      </c>
    </row>
    <row r="75" spans="1:67" ht="30.75" thickBot="1" x14ac:dyDescent="0.3">
      <c r="A75" s="10">
        <v>15</v>
      </c>
      <c r="B75" s="71" t="s">
        <v>9</v>
      </c>
      <c r="C75" s="72" t="s">
        <v>38</v>
      </c>
      <c r="D75" s="72" t="s">
        <v>15</v>
      </c>
      <c r="E75" s="71" t="s">
        <v>12</v>
      </c>
      <c r="F75" s="72" t="s">
        <v>39</v>
      </c>
      <c r="G75" s="71" t="s">
        <v>26</v>
      </c>
      <c r="H75" s="71" t="s">
        <v>13</v>
      </c>
      <c r="I75" s="72" t="s">
        <v>40</v>
      </c>
      <c r="J75" s="71" t="s">
        <v>37</v>
      </c>
      <c r="K75" s="71" t="s">
        <v>24</v>
      </c>
      <c r="L75" s="72" t="s">
        <v>36</v>
      </c>
      <c r="M75" s="72" t="s">
        <v>27</v>
      </c>
      <c r="N75" s="71" t="s">
        <v>17</v>
      </c>
      <c r="O75" s="71" t="s">
        <v>33</v>
      </c>
      <c r="P75" s="72" t="s">
        <v>22</v>
      </c>
      <c r="Q75" s="72" t="s">
        <v>21</v>
      </c>
      <c r="R75" s="72" t="s">
        <v>32</v>
      </c>
      <c r="S75" s="71" t="s">
        <v>25</v>
      </c>
      <c r="T75" s="72" t="s">
        <v>29</v>
      </c>
      <c r="U75" s="72" t="s">
        <v>23</v>
      </c>
      <c r="V75" s="72" t="s">
        <v>11</v>
      </c>
      <c r="W75" s="72" t="s">
        <v>18</v>
      </c>
      <c r="X75" s="71" t="s">
        <v>16</v>
      </c>
      <c r="Y75" s="71" t="s">
        <v>10</v>
      </c>
      <c r="Z75" s="71" t="s">
        <v>19</v>
      </c>
      <c r="AA75" s="72" t="s">
        <v>30</v>
      </c>
      <c r="AB75" s="72" t="s">
        <v>14</v>
      </c>
      <c r="AC75" s="71" t="s">
        <v>34</v>
      </c>
      <c r="AD75" s="71" t="s">
        <v>35</v>
      </c>
      <c r="AE75" s="71" t="s">
        <v>28</v>
      </c>
      <c r="AF75" s="72" t="s">
        <v>20</v>
      </c>
      <c r="AG75" s="71" t="s">
        <v>31</v>
      </c>
      <c r="AI75" s="2">
        <v>15</v>
      </c>
      <c r="AJ75" s="4">
        <v>0</v>
      </c>
      <c r="AK75" s="7">
        <v>1</v>
      </c>
      <c r="AL75" s="4">
        <v>0</v>
      </c>
      <c r="AM75" s="7">
        <v>1</v>
      </c>
      <c r="AN75" s="4">
        <v>0</v>
      </c>
      <c r="AO75" s="7">
        <v>1</v>
      </c>
      <c r="AP75" s="4">
        <v>0</v>
      </c>
      <c r="AQ75" s="7">
        <v>1</v>
      </c>
      <c r="AR75" s="4">
        <v>0</v>
      </c>
      <c r="AS75" s="7">
        <v>1</v>
      </c>
      <c r="AT75" s="4">
        <v>0</v>
      </c>
      <c r="AU75" s="7">
        <v>0</v>
      </c>
      <c r="AV75" s="4">
        <v>1</v>
      </c>
      <c r="AW75" s="7">
        <v>1</v>
      </c>
      <c r="AX75" s="4">
        <v>1</v>
      </c>
      <c r="AY75" s="7">
        <v>0</v>
      </c>
      <c r="AZ75" s="4">
        <v>1</v>
      </c>
      <c r="BA75" s="7">
        <v>0</v>
      </c>
      <c r="BB75" s="4">
        <v>1</v>
      </c>
      <c r="BC75" s="7">
        <v>1</v>
      </c>
      <c r="BD75" s="4">
        <v>1</v>
      </c>
      <c r="BE75" s="7">
        <v>0</v>
      </c>
      <c r="BF75" s="4">
        <v>0</v>
      </c>
      <c r="BG75" s="7">
        <v>1</v>
      </c>
      <c r="BH75" s="4">
        <v>0</v>
      </c>
      <c r="BI75" s="7">
        <v>1</v>
      </c>
      <c r="BJ75" s="4">
        <v>0</v>
      </c>
      <c r="BK75" s="7">
        <v>0</v>
      </c>
      <c r="BL75" s="4">
        <v>1</v>
      </c>
      <c r="BM75" s="7">
        <v>1</v>
      </c>
      <c r="BN75" s="4">
        <v>0</v>
      </c>
      <c r="BO75" s="7">
        <v>0</v>
      </c>
    </row>
    <row r="76" spans="1:67" ht="30.75" thickBot="1" x14ac:dyDescent="0.3">
      <c r="A76" s="10">
        <v>16</v>
      </c>
      <c r="B76" s="72" t="s">
        <v>39</v>
      </c>
      <c r="C76" s="72" t="s">
        <v>19</v>
      </c>
      <c r="D76" s="71" t="s">
        <v>9</v>
      </c>
      <c r="E76" s="71" t="s">
        <v>13</v>
      </c>
      <c r="F76" s="72" t="s">
        <v>18</v>
      </c>
      <c r="G76" s="71" t="s">
        <v>24</v>
      </c>
      <c r="H76" s="72" t="s">
        <v>16</v>
      </c>
      <c r="I76" s="72" t="s">
        <v>10</v>
      </c>
      <c r="J76" s="72" t="s">
        <v>31</v>
      </c>
      <c r="K76" s="72" t="s">
        <v>28</v>
      </c>
      <c r="L76" s="71" t="s">
        <v>21</v>
      </c>
      <c r="M76" s="71" t="s">
        <v>25</v>
      </c>
      <c r="N76" s="71" t="s">
        <v>36</v>
      </c>
      <c r="O76" s="71" t="s">
        <v>35</v>
      </c>
      <c r="P76" s="71" t="s">
        <v>34</v>
      </c>
      <c r="Q76" s="72" t="s">
        <v>27</v>
      </c>
      <c r="R76" s="72" t="s">
        <v>38</v>
      </c>
      <c r="S76" s="72" t="s">
        <v>22</v>
      </c>
      <c r="T76" s="71" t="s">
        <v>11</v>
      </c>
      <c r="U76" s="72" t="s">
        <v>26</v>
      </c>
      <c r="V76" s="72" t="s">
        <v>14</v>
      </c>
      <c r="W76" s="72" t="s">
        <v>17</v>
      </c>
      <c r="X76" s="72" t="s">
        <v>30</v>
      </c>
      <c r="Y76" s="71" t="s">
        <v>12</v>
      </c>
      <c r="Z76" s="71" t="s">
        <v>23</v>
      </c>
      <c r="AA76" s="71" t="s">
        <v>32</v>
      </c>
      <c r="AB76" s="72" t="s">
        <v>15</v>
      </c>
      <c r="AC76" s="71" t="s">
        <v>37</v>
      </c>
      <c r="AD76" s="71" t="s">
        <v>40</v>
      </c>
      <c r="AE76" s="72" t="s">
        <v>20</v>
      </c>
      <c r="AF76" s="71" t="s">
        <v>33</v>
      </c>
      <c r="AG76" s="71" t="s">
        <v>29</v>
      </c>
      <c r="AH76" s="73"/>
      <c r="AI76" s="2">
        <v>16</v>
      </c>
      <c r="AJ76" s="4">
        <v>1</v>
      </c>
      <c r="AK76" s="7">
        <v>0</v>
      </c>
      <c r="AL76" s="4">
        <v>1</v>
      </c>
      <c r="AM76" s="7">
        <v>1</v>
      </c>
      <c r="AN76" s="4">
        <v>1</v>
      </c>
      <c r="AO76" s="7">
        <v>0</v>
      </c>
      <c r="AP76" s="4">
        <v>1</v>
      </c>
      <c r="AQ76" s="7">
        <v>0</v>
      </c>
      <c r="AR76" s="4">
        <v>1</v>
      </c>
      <c r="AS76" s="7">
        <v>0</v>
      </c>
      <c r="AT76" s="4">
        <v>1</v>
      </c>
      <c r="AU76" s="7">
        <v>1</v>
      </c>
      <c r="AV76" s="4">
        <v>1</v>
      </c>
      <c r="AW76" s="7">
        <v>0</v>
      </c>
      <c r="AX76" s="4">
        <v>1</v>
      </c>
      <c r="AY76" s="7">
        <v>1</v>
      </c>
      <c r="AZ76" s="4">
        <v>1</v>
      </c>
      <c r="BA76" s="7">
        <v>0</v>
      </c>
      <c r="BB76" s="4">
        <v>0</v>
      </c>
      <c r="BC76" s="7">
        <v>0</v>
      </c>
      <c r="BD76" s="4">
        <v>0</v>
      </c>
      <c r="BE76" s="7">
        <v>1</v>
      </c>
      <c r="BF76" s="4">
        <v>1</v>
      </c>
      <c r="BG76" s="7">
        <v>0</v>
      </c>
      <c r="BH76" s="4">
        <v>1</v>
      </c>
      <c r="BI76" s="7">
        <v>0</v>
      </c>
      <c r="BJ76" s="4">
        <v>1</v>
      </c>
      <c r="BK76" s="7">
        <v>0</v>
      </c>
      <c r="BL76" s="4">
        <v>0</v>
      </c>
      <c r="BM76" s="7">
        <v>0</v>
      </c>
      <c r="BN76" s="4">
        <v>0</v>
      </c>
      <c r="BO76" s="7">
        <v>0</v>
      </c>
    </row>
    <row r="77" spans="1:67" ht="30.75" thickBot="1" x14ac:dyDescent="0.3">
      <c r="A77" s="10">
        <v>17</v>
      </c>
      <c r="B77" s="72" t="s">
        <v>37</v>
      </c>
      <c r="C77" s="72" t="s">
        <v>36</v>
      </c>
      <c r="D77" s="71" t="s">
        <v>12</v>
      </c>
      <c r="E77" s="71" t="s">
        <v>15</v>
      </c>
      <c r="F77" s="72" t="s">
        <v>33</v>
      </c>
      <c r="G77" s="72" t="s">
        <v>25</v>
      </c>
      <c r="H77" s="71" t="s">
        <v>9</v>
      </c>
      <c r="I77" s="72" t="s">
        <v>11</v>
      </c>
      <c r="J77" s="72" t="s">
        <v>30</v>
      </c>
      <c r="K77" s="72" t="s">
        <v>22</v>
      </c>
      <c r="L77" s="72" t="s">
        <v>26</v>
      </c>
      <c r="M77" s="71" t="s">
        <v>28</v>
      </c>
      <c r="N77" s="72" t="s">
        <v>17</v>
      </c>
      <c r="O77" s="71" t="s">
        <v>19</v>
      </c>
      <c r="P77" s="72" t="s">
        <v>18</v>
      </c>
      <c r="Q77" s="72" t="s">
        <v>23</v>
      </c>
      <c r="R77" s="71" t="s">
        <v>40</v>
      </c>
      <c r="S77" s="71" t="s">
        <v>24</v>
      </c>
      <c r="T77" s="71" t="s">
        <v>13</v>
      </c>
      <c r="U77" s="71" t="s">
        <v>27</v>
      </c>
      <c r="V77" s="72" t="s">
        <v>16</v>
      </c>
      <c r="W77" s="71" t="s">
        <v>35</v>
      </c>
      <c r="X77" s="71" t="s">
        <v>31</v>
      </c>
      <c r="Y77" s="72" t="s">
        <v>14</v>
      </c>
      <c r="Z77" s="71" t="s">
        <v>21</v>
      </c>
      <c r="AA77" s="72" t="s">
        <v>29</v>
      </c>
      <c r="AB77" s="72" t="s">
        <v>10</v>
      </c>
      <c r="AC77" s="72" t="s">
        <v>39</v>
      </c>
      <c r="AD77" s="71" t="s">
        <v>38</v>
      </c>
      <c r="AE77" s="71" t="s">
        <v>34</v>
      </c>
      <c r="AF77" s="71" t="s">
        <v>20</v>
      </c>
      <c r="AG77" s="71" t="s">
        <v>32</v>
      </c>
      <c r="AI77" s="2">
        <v>17</v>
      </c>
      <c r="AJ77" s="4">
        <v>1</v>
      </c>
      <c r="AK77" s="7">
        <v>1</v>
      </c>
      <c r="AL77" s="4">
        <v>0</v>
      </c>
      <c r="AM77" s="7">
        <v>0</v>
      </c>
      <c r="AN77" s="4">
        <v>0</v>
      </c>
      <c r="AO77" s="7">
        <v>1</v>
      </c>
      <c r="AP77" s="4">
        <v>0</v>
      </c>
      <c r="AQ77" s="7">
        <v>1</v>
      </c>
      <c r="AR77" s="4">
        <v>0</v>
      </c>
      <c r="AS77" s="7">
        <v>0</v>
      </c>
      <c r="AT77" s="4">
        <v>0</v>
      </c>
      <c r="AU77" s="7">
        <v>1</v>
      </c>
      <c r="AV77" s="4">
        <v>0</v>
      </c>
      <c r="AW77" s="7">
        <v>1</v>
      </c>
      <c r="AX77" s="4">
        <v>0</v>
      </c>
      <c r="AY77" s="7">
        <v>0</v>
      </c>
      <c r="AZ77" s="4">
        <v>0</v>
      </c>
      <c r="BA77" s="7">
        <v>1</v>
      </c>
      <c r="BB77" s="4">
        <v>1</v>
      </c>
      <c r="BC77" s="7">
        <v>0</v>
      </c>
      <c r="BD77" s="4">
        <v>0</v>
      </c>
      <c r="BE77" s="7">
        <v>1</v>
      </c>
      <c r="BF77" s="4">
        <v>0</v>
      </c>
      <c r="BG77" s="7">
        <v>1</v>
      </c>
      <c r="BH77" s="4">
        <v>1</v>
      </c>
      <c r="BI77" s="7">
        <v>1</v>
      </c>
      <c r="BJ77" s="4">
        <v>1</v>
      </c>
      <c r="BK77" s="7">
        <v>1</v>
      </c>
      <c r="BL77" s="4">
        <v>0</v>
      </c>
      <c r="BM77" s="7">
        <v>0</v>
      </c>
      <c r="BN77" s="4">
        <v>1</v>
      </c>
      <c r="BO77" s="7">
        <v>1</v>
      </c>
    </row>
    <row r="78" spans="1:67" x14ac:dyDescent="0.25">
      <c r="A78" s="70" t="s">
        <v>499</v>
      </c>
      <c r="B78">
        <f>SUBTOTAL(103,B61:B77)</f>
        <v>17</v>
      </c>
      <c r="C78">
        <f t="shared" ref="C78:AG78" si="2">SUBTOTAL(103,C61:C77)</f>
        <v>17</v>
      </c>
      <c r="D78">
        <f t="shared" si="2"/>
        <v>17</v>
      </c>
      <c r="E78">
        <f t="shared" si="2"/>
        <v>17</v>
      </c>
      <c r="F78">
        <f t="shared" si="2"/>
        <v>17</v>
      </c>
      <c r="G78">
        <f t="shared" si="2"/>
        <v>17</v>
      </c>
      <c r="H78">
        <f t="shared" si="2"/>
        <v>17</v>
      </c>
      <c r="I78">
        <f t="shared" si="2"/>
        <v>17</v>
      </c>
      <c r="J78">
        <f t="shared" si="2"/>
        <v>17</v>
      </c>
      <c r="K78">
        <f t="shared" si="2"/>
        <v>17</v>
      </c>
      <c r="L78">
        <f t="shared" si="2"/>
        <v>17</v>
      </c>
      <c r="M78">
        <f t="shared" si="2"/>
        <v>17</v>
      </c>
      <c r="N78">
        <f t="shared" si="2"/>
        <v>17</v>
      </c>
      <c r="O78">
        <f t="shared" si="2"/>
        <v>17</v>
      </c>
      <c r="P78">
        <f t="shared" si="2"/>
        <v>17</v>
      </c>
      <c r="Q78">
        <f t="shared" si="2"/>
        <v>17</v>
      </c>
      <c r="R78">
        <f t="shared" si="2"/>
        <v>17</v>
      </c>
      <c r="S78">
        <f t="shared" si="2"/>
        <v>17</v>
      </c>
      <c r="T78">
        <f t="shared" si="2"/>
        <v>17</v>
      </c>
      <c r="U78">
        <f t="shared" si="2"/>
        <v>17</v>
      </c>
      <c r="V78">
        <f t="shared" si="2"/>
        <v>17</v>
      </c>
      <c r="W78">
        <f t="shared" si="2"/>
        <v>17</v>
      </c>
      <c r="X78">
        <f t="shared" si="2"/>
        <v>17</v>
      </c>
      <c r="Y78">
        <f t="shared" si="2"/>
        <v>17</v>
      </c>
      <c r="Z78">
        <f t="shared" si="2"/>
        <v>17</v>
      </c>
      <c r="AA78">
        <f t="shared" si="2"/>
        <v>17</v>
      </c>
      <c r="AB78">
        <f t="shared" si="2"/>
        <v>17</v>
      </c>
      <c r="AC78">
        <f t="shared" si="2"/>
        <v>17</v>
      </c>
      <c r="AD78">
        <f t="shared" si="2"/>
        <v>17</v>
      </c>
      <c r="AE78">
        <f t="shared" si="2"/>
        <v>17</v>
      </c>
      <c r="AF78">
        <f t="shared" si="2"/>
        <v>17</v>
      </c>
      <c r="AG78">
        <f t="shared" si="2"/>
        <v>17</v>
      </c>
    </row>
    <row r="79" spans="1:67" x14ac:dyDescent="0.25">
      <c r="A79" t="s">
        <v>246</v>
      </c>
      <c r="B79">
        <v>5</v>
      </c>
      <c r="C79">
        <v>10</v>
      </c>
      <c r="D79">
        <v>7</v>
      </c>
      <c r="E79">
        <v>5</v>
      </c>
      <c r="F79">
        <v>6</v>
      </c>
      <c r="G79">
        <v>9</v>
      </c>
      <c r="H79">
        <v>3</v>
      </c>
      <c r="I79">
        <v>11</v>
      </c>
      <c r="J79">
        <v>7</v>
      </c>
      <c r="K79">
        <v>6</v>
      </c>
      <c r="L79">
        <v>7</v>
      </c>
      <c r="M79">
        <v>11</v>
      </c>
      <c r="N79">
        <v>9</v>
      </c>
      <c r="O79">
        <v>4</v>
      </c>
      <c r="P79">
        <v>9</v>
      </c>
      <c r="Q79">
        <v>13</v>
      </c>
      <c r="R79">
        <v>13</v>
      </c>
      <c r="S79">
        <v>11</v>
      </c>
      <c r="T79">
        <v>1</v>
      </c>
      <c r="U79">
        <v>10</v>
      </c>
      <c r="V79">
        <v>13</v>
      </c>
      <c r="W79">
        <v>13</v>
      </c>
      <c r="X79">
        <v>3</v>
      </c>
      <c r="Y79">
        <v>7</v>
      </c>
      <c r="Z79">
        <v>3</v>
      </c>
      <c r="AA79">
        <v>14</v>
      </c>
      <c r="AB79">
        <v>12</v>
      </c>
      <c r="AC79">
        <v>6</v>
      </c>
      <c r="AD79">
        <v>8</v>
      </c>
      <c r="AE79">
        <v>8</v>
      </c>
      <c r="AF79">
        <v>7</v>
      </c>
      <c r="AG79">
        <v>5</v>
      </c>
      <c r="AH79">
        <f>SUM(B79:AG79)</f>
        <v>256</v>
      </c>
    </row>
    <row r="80" spans="1:67" x14ac:dyDescent="0.25">
      <c r="A80" t="s">
        <v>1509</v>
      </c>
      <c r="B80">
        <f>B$38-B79</f>
        <v>0.5</v>
      </c>
      <c r="C80">
        <f t="shared" ref="C80:AG80" si="3">C$38-C79</f>
        <v>-3</v>
      </c>
      <c r="D80">
        <f t="shared" si="3"/>
        <v>7</v>
      </c>
      <c r="E80">
        <f t="shared" si="3"/>
        <v>5</v>
      </c>
      <c r="F80">
        <f t="shared" si="3"/>
        <v>-1</v>
      </c>
      <c r="G80">
        <f t="shared" si="3"/>
        <v>-1</v>
      </c>
      <c r="H80">
        <f t="shared" si="3"/>
        <v>-1</v>
      </c>
      <c r="I80">
        <f t="shared" si="3"/>
        <v>-5</v>
      </c>
      <c r="J80">
        <f t="shared" si="3"/>
        <v>1</v>
      </c>
      <c r="K80">
        <f t="shared" si="3"/>
        <v>1</v>
      </c>
      <c r="L80">
        <f t="shared" si="3"/>
        <v>-3.5</v>
      </c>
      <c r="M80">
        <f t="shared" si="3"/>
        <v>2</v>
      </c>
      <c r="N80">
        <f t="shared" si="3"/>
        <v>1</v>
      </c>
      <c r="O80">
        <f t="shared" si="3"/>
        <v>3</v>
      </c>
      <c r="P80">
        <f t="shared" si="3"/>
        <v>-3</v>
      </c>
      <c r="Q80">
        <f t="shared" si="3"/>
        <v>-2</v>
      </c>
      <c r="R80">
        <f t="shared" si="3"/>
        <v>-4</v>
      </c>
      <c r="S80">
        <f t="shared" si="3"/>
        <v>-7</v>
      </c>
      <c r="T80">
        <f t="shared" si="3"/>
        <v>4</v>
      </c>
      <c r="U80">
        <f t="shared" si="3"/>
        <v>0</v>
      </c>
      <c r="V80">
        <f t="shared" si="3"/>
        <v>-1</v>
      </c>
      <c r="W80">
        <f t="shared" si="3"/>
        <v>0</v>
      </c>
      <c r="X80">
        <f t="shared" si="3"/>
        <v>1</v>
      </c>
      <c r="Y80">
        <f t="shared" si="3"/>
        <v>0</v>
      </c>
      <c r="Z80">
        <f t="shared" si="3"/>
        <v>4</v>
      </c>
      <c r="AA80">
        <f t="shared" si="3"/>
        <v>-5</v>
      </c>
      <c r="AB80">
        <f t="shared" si="3"/>
        <v>-4</v>
      </c>
      <c r="AC80">
        <f t="shared" si="3"/>
        <v>7</v>
      </c>
      <c r="AD80">
        <f t="shared" si="3"/>
        <v>3</v>
      </c>
      <c r="AE80">
        <f t="shared" si="3"/>
        <v>-1</v>
      </c>
      <c r="AF80">
        <f t="shared" si="3"/>
        <v>2</v>
      </c>
      <c r="AG80">
        <f t="shared" si="3"/>
        <v>-2</v>
      </c>
    </row>
    <row r="81" spans="1:39" x14ac:dyDescent="0.25">
      <c r="A81" s="16" t="s">
        <v>1505</v>
      </c>
      <c r="AL81" t="s">
        <v>1510</v>
      </c>
      <c r="AM81" t="s">
        <v>1511</v>
      </c>
    </row>
    <row r="82" spans="1:39" ht="16.5" thickBot="1" x14ac:dyDescent="0.3">
      <c r="A82" s="9" t="s">
        <v>76</v>
      </c>
      <c r="B82" t="s">
        <v>40</v>
      </c>
      <c r="C82" t="s">
        <v>34</v>
      </c>
      <c r="D82" t="s">
        <v>10</v>
      </c>
      <c r="E82" t="s">
        <v>14</v>
      </c>
      <c r="F82" t="s">
        <v>35</v>
      </c>
      <c r="G82" t="s">
        <v>27</v>
      </c>
      <c r="H82" t="s">
        <v>11</v>
      </c>
      <c r="I82" t="s">
        <v>9</v>
      </c>
      <c r="J82" t="s">
        <v>32</v>
      </c>
      <c r="K82" t="s">
        <v>21</v>
      </c>
      <c r="L82" t="s">
        <v>28</v>
      </c>
      <c r="M82" t="s">
        <v>26</v>
      </c>
      <c r="N82" t="s">
        <v>20</v>
      </c>
      <c r="O82" t="s">
        <v>18</v>
      </c>
      <c r="P82" t="s">
        <v>19</v>
      </c>
      <c r="Q82" t="s">
        <v>24</v>
      </c>
      <c r="R82" t="s">
        <v>37</v>
      </c>
      <c r="S82" t="s">
        <v>23</v>
      </c>
      <c r="T82" t="s">
        <v>16</v>
      </c>
      <c r="U82" t="s">
        <v>25</v>
      </c>
      <c r="V82" t="s">
        <v>13</v>
      </c>
      <c r="W82" t="s">
        <v>33</v>
      </c>
      <c r="X82" t="s">
        <v>29</v>
      </c>
      <c r="Y82" t="s">
        <v>15</v>
      </c>
      <c r="Z82" t="s">
        <v>22</v>
      </c>
      <c r="AA82" t="s">
        <v>31</v>
      </c>
      <c r="AB82" t="s">
        <v>12</v>
      </c>
      <c r="AC82" t="s">
        <v>38</v>
      </c>
      <c r="AD82" t="s">
        <v>39</v>
      </c>
      <c r="AE82" t="s">
        <v>36</v>
      </c>
      <c r="AF82" t="s">
        <v>17</v>
      </c>
      <c r="AG82" t="s">
        <v>30</v>
      </c>
      <c r="AJ82" t="s">
        <v>139</v>
      </c>
      <c r="AK82" t="s">
        <v>497</v>
      </c>
      <c r="AL82" t="s">
        <v>1509</v>
      </c>
      <c r="AM82" t="s">
        <v>1512</v>
      </c>
    </row>
    <row r="83" spans="1:39" ht="30.75" thickBot="1" x14ac:dyDescent="0.3">
      <c r="A83" s="10">
        <v>1</v>
      </c>
      <c r="B83" s="75" t="s">
        <v>28</v>
      </c>
      <c r="C83" s="44" t="s">
        <v>25</v>
      </c>
      <c r="D83" s="43" t="s">
        <v>16</v>
      </c>
      <c r="E83" s="43" t="s">
        <v>15</v>
      </c>
      <c r="F83" s="44" t="s">
        <v>37</v>
      </c>
      <c r="G83" s="44" t="s">
        <v>26</v>
      </c>
      <c r="H83" s="44" t="s">
        <v>39</v>
      </c>
      <c r="I83" s="44" t="s">
        <v>17</v>
      </c>
      <c r="J83" s="43" t="s">
        <v>29</v>
      </c>
      <c r="K83" s="44" t="s">
        <v>22</v>
      </c>
      <c r="L83" s="75" t="s">
        <v>40</v>
      </c>
      <c r="M83" s="43" t="s">
        <v>27</v>
      </c>
      <c r="N83" s="44" t="s">
        <v>33</v>
      </c>
      <c r="O83" s="44" t="s">
        <v>23</v>
      </c>
      <c r="P83" s="44" t="s">
        <v>24</v>
      </c>
      <c r="Q83" s="43" t="s">
        <v>19</v>
      </c>
      <c r="R83" s="43" t="s">
        <v>35</v>
      </c>
      <c r="S83" s="43" t="s">
        <v>18</v>
      </c>
      <c r="T83" s="44" t="s">
        <v>10</v>
      </c>
      <c r="U83" s="43" t="s">
        <v>34</v>
      </c>
      <c r="V83" s="43" t="s">
        <v>12</v>
      </c>
      <c r="W83" s="43" t="s">
        <v>20</v>
      </c>
      <c r="X83" s="44" t="s">
        <v>32</v>
      </c>
      <c r="Y83" s="44" t="s">
        <v>14</v>
      </c>
      <c r="Z83" s="43" t="s">
        <v>21</v>
      </c>
      <c r="AA83" s="43" t="s">
        <v>30</v>
      </c>
      <c r="AB83" s="44" t="s">
        <v>13</v>
      </c>
      <c r="AC83" s="43" t="s">
        <v>36</v>
      </c>
      <c r="AD83" s="43" t="s">
        <v>11</v>
      </c>
      <c r="AE83" s="44" t="s">
        <v>38</v>
      </c>
      <c r="AF83" s="43" t="s">
        <v>9</v>
      </c>
      <c r="AG83" s="44" t="s">
        <v>31</v>
      </c>
      <c r="AJ83" t="s">
        <v>28</v>
      </c>
      <c r="AK83">
        <v>3.5</v>
      </c>
      <c r="AL83">
        <v>-3.5</v>
      </c>
      <c r="AM83">
        <v>-6</v>
      </c>
    </row>
    <row r="84" spans="1:39" ht="16.5" thickBot="1" x14ac:dyDescent="0.3">
      <c r="A84" s="10">
        <v>2</v>
      </c>
      <c r="B84" s="44" t="s">
        <v>10</v>
      </c>
      <c r="C84" s="86" t="s">
        <v>31</v>
      </c>
      <c r="D84" s="86" t="s">
        <v>40</v>
      </c>
      <c r="E84" s="86" t="s">
        <v>29</v>
      </c>
      <c r="F84" s="44" t="s">
        <v>36</v>
      </c>
      <c r="G84" s="86" t="s">
        <v>21</v>
      </c>
      <c r="H84" s="85" t="s">
        <v>38</v>
      </c>
      <c r="I84" s="86" t="s">
        <v>15</v>
      </c>
      <c r="J84" s="86" t="s">
        <v>30</v>
      </c>
      <c r="K84" s="85" t="s">
        <v>27</v>
      </c>
      <c r="L84" s="86" t="s">
        <v>23</v>
      </c>
      <c r="M84" s="86" t="s">
        <v>25</v>
      </c>
      <c r="N84" s="86" t="s">
        <v>19</v>
      </c>
      <c r="O84" s="86" t="s">
        <v>17</v>
      </c>
      <c r="P84" s="85" t="s">
        <v>20</v>
      </c>
      <c r="Q84" s="86" t="s">
        <v>22</v>
      </c>
      <c r="R84" s="86" t="s">
        <v>33</v>
      </c>
      <c r="S84" s="85" t="s">
        <v>28</v>
      </c>
      <c r="T84" s="85" t="s">
        <v>13</v>
      </c>
      <c r="U84" s="85" t="s">
        <v>26</v>
      </c>
      <c r="V84" s="86" t="s">
        <v>16</v>
      </c>
      <c r="W84" s="85" t="s">
        <v>37</v>
      </c>
      <c r="X84" s="85" t="s">
        <v>14</v>
      </c>
      <c r="Y84" s="85" t="s">
        <v>9</v>
      </c>
      <c r="Z84" s="85" t="s">
        <v>24</v>
      </c>
      <c r="AA84" s="85" t="s">
        <v>34</v>
      </c>
      <c r="AB84" s="85" t="s">
        <v>39</v>
      </c>
      <c r="AC84" s="86" t="s">
        <v>11</v>
      </c>
      <c r="AD84" s="86" t="s">
        <v>12</v>
      </c>
      <c r="AE84" s="86" t="s">
        <v>35</v>
      </c>
      <c r="AF84" s="85" t="s">
        <v>18</v>
      </c>
      <c r="AG84" s="85" t="s">
        <v>32</v>
      </c>
      <c r="AJ84" t="s">
        <v>13</v>
      </c>
      <c r="AK84">
        <v>12</v>
      </c>
      <c r="AL84">
        <v>-1</v>
      </c>
      <c r="AM84">
        <v>-4</v>
      </c>
    </row>
    <row r="85" spans="1:39" ht="16.5" thickBot="1" x14ac:dyDescent="0.3">
      <c r="A85" s="10">
        <v>3</v>
      </c>
      <c r="B85" s="44" t="s">
        <v>35</v>
      </c>
      <c r="C85" s="44" t="s">
        <v>18</v>
      </c>
      <c r="D85" s="44" t="s">
        <v>24</v>
      </c>
      <c r="E85" s="86" t="s">
        <v>11</v>
      </c>
      <c r="F85" s="86" t="s">
        <v>40</v>
      </c>
      <c r="G85" s="86" t="s">
        <v>30</v>
      </c>
      <c r="H85" s="44" t="s">
        <v>14</v>
      </c>
      <c r="I85" s="85" t="s">
        <v>37</v>
      </c>
      <c r="J85" s="86" t="s">
        <v>16</v>
      </c>
      <c r="K85" s="85" t="s">
        <v>26</v>
      </c>
      <c r="L85" s="86" t="s">
        <v>31</v>
      </c>
      <c r="M85" s="86" t="s">
        <v>21</v>
      </c>
      <c r="N85" s="86" t="s">
        <v>23</v>
      </c>
      <c r="O85" s="86" t="s">
        <v>34</v>
      </c>
      <c r="P85" s="86" t="s">
        <v>17</v>
      </c>
      <c r="Q85" s="86" t="s">
        <v>10</v>
      </c>
      <c r="R85" s="86" t="s">
        <v>9</v>
      </c>
      <c r="S85" s="85" t="s">
        <v>20</v>
      </c>
      <c r="T85" s="85" t="s">
        <v>32</v>
      </c>
      <c r="U85" s="86" t="s">
        <v>22</v>
      </c>
      <c r="V85" s="86" t="s">
        <v>15</v>
      </c>
      <c r="W85" s="86" t="s">
        <v>39</v>
      </c>
      <c r="X85" s="86" t="s">
        <v>36</v>
      </c>
      <c r="Y85" s="85" t="s">
        <v>13</v>
      </c>
      <c r="Z85" s="85" t="s">
        <v>25</v>
      </c>
      <c r="AA85" s="85" t="s">
        <v>28</v>
      </c>
      <c r="AB85" s="85" t="s">
        <v>38</v>
      </c>
      <c r="AC85" s="86" t="s">
        <v>12</v>
      </c>
      <c r="AD85" s="85" t="s">
        <v>33</v>
      </c>
      <c r="AE85" s="85" t="s">
        <v>29</v>
      </c>
      <c r="AF85" s="85" t="s">
        <v>19</v>
      </c>
      <c r="AG85" s="85" t="s">
        <v>27</v>
      </c>
      <c r="AJ85" t="s">
        <v>18</v>
      </c>
      <c r="AK85">
        <v>7</v>
      </c>
      <c r="AL85">
        <v>3</v>
      </c>
      <c r="AM85">
        <v>-4</v>
      </c>
    </row>
    <row r="86" spans="1:39" ht="16.5" thickBot="1" x14ac:dyDescent="0.3">
      <c r="A86" s="10">
        <v>4</v>
      </c>
      <c r="B86" s="44" t="s">
        <v>39</v>
      </c>
      <c r="C86" s="44" t="s">
        <v>17</v>
      </c>
      <c r="D86" s="44" t="s">
        <v>9</v>
      </c>
      <c r="E86" s="44" t="s">
        <v>13</v>
      </c>
      <c r="F86" s="86" t="s">
        <v>20</v>
      </c>
      <c r="G86" s="86" t="s">
        <v>25</v>
      </c>
      <c r="H86" s="44" t="s">
        <v>12</v>
      </c>
      <c r="I86" s="86" t="s">
        <v>10</v>
      </c>
      <c r="J86" s="85" t="s">
        <v>33</v>
      </c>
      <c r="K86" s="85" t="s">
        <v>19</v>
      </c>
      <c r="L86" s="85" t="s">
        <v>24</v>
      </c>
      <c r="M86" s="85" t="s">
        <v>31</v>
      </c>
      <c r="N86" s="85" t="s">
        <v>35</v>
      </c>
      <c r="O86" s="85" t="s">
        <v>22</v>
      </c>
      <c r="P86" s="86" t="s">
        <v>21</v>
      </c>
      <c r="Q86" s="86" t="s">
        <v>28</v>
      </c>
      <c r="R86" s="85" t="s">
        <v>36</v>
      </c>
      <c r="S86" s="86" t="s">
        <v>16</v>
      </c>
      <c r="T86" s="85" t="s">
        <v>23</v>
      </c>
      <c r="U86" s="85" t="s">
        <v>27</v>
      </c>
      <c r="V86" s="86" t="s">
        <v>14</v>
      </c>
      <c r="W86" s="86" t="s">
        <v>32</v>
      </c>
      <c r="X86" s="86" t="s">
        <v>30</v>
      </c>
      <c r="Y86" s="87" t="s">
        <v>77</v>
      </c>
      <c r="Z86" s="86" t="s">
        <v>18</v>
      </c>
      <c r="AA86" s="86" t="s">
        <v>26</v>
      </c>
      <c r="AB86" s="86" t="s">
        <v>11</v>
      </c>
      <c r="AC86" s="87" t="s">
        <v>77</v>
      </c>
      <c r="AD86" s="86" t="s">
        <v>40</v>
      </c>
      <c r="AE86" s="86" t="s">
        <v>37</v>
      </c>
      <c r="AF86" s="86" t="s">
        <v>34</v>
      </c>
      <c r="AG86" s="85" t="s">
        <v>29</v>
      </c>
      <c r="AJ86" t="s">
        <v>9</v>
      </c>
      <c r="AK86">
        <v>6</v>
      </c>
      <c r="AL86">
        <v>-5</v>
      </c>
      <c r="AM86">
        <v>-3</v>
      </c>
    </row>
    <row r="87" spans="1:39" ht="16.5" thickBot="1" x14ac:dyDescent="0.3">
      <c r="A87" s="10">
        <v>5</v>
      </c>
      <c r="B87" s="86" t="s">
        <v>11</v>
      </c>
      <c r="C87" s="44" t="s">
        <v>20</v>
      </c>
      <c r="D87" s="86" t="s">
        <v>12</v>
      </c>
      <c r="E87" s="86" t="s">
        <v>17</v>
      </c>
      <c r="F87" s="86" t="s">
        <v>19</v>
      </c>
      <c r="G87" s="44" t="s">
        <v>22</v>
      </c>
      <c r="H87" s="44" t="s">
        <v>40</v>
      </c>
      <c r="I87" s="44" t="s">
        <v>38</v>
      </c>
      <c r="J87" s="85" t="s">
        <v>26</v>
      </c>
      <c r="K87" s="86" t="s">
        <v>23</v>
      </c>
      <c r="L87" s="87" t="s">
        <v>77</v>
      </c>
      <c r="M87" s="86" t="s">
        <v>32</v>
      </c>
      <c r="N87" s="86" t="s">
        <v>34</v>
      </c>
      <c r="O87" s="86" t="s">
        <v>24</v>
      </c>
      <c r="P87" s="85" t="s">
        <v>35</v>
      </c>
      <c r="Q87" s="85" t="s">
        <v>18</v>
      </c>
      <c r="R87" s="85" t="s">
        <v>39</v>
      </c>
      <c r="S87" s="85" t="s">
        <v>21</v>
      </c>
      <c r="T87" s="87" t="s">
        <v>77</v>
      </c>
      <c r="U87" s="86" t="s">
        <v>29</v>
      </c>
      <c r="V87" s="86" t="s">
        <v>30</v>
      </c>
      <c r="W87" s="86" t="s">
        <v>36</v>
      </c>
      <c r="X87" s="44" t="s">
        <v>25</v>
      </c>
      <c r="Y87" s="85" t="s">
        <v>31</v>
      </c>
      <c r="Z87" s="86" t="s">
        <v>27</v>
      </c>
      <c r="AA87" s="86" t="s">
        <v>15</v>
      </c>
      <c r="AB87" s="85" t="s">
        <v>10</v>
      </c>
      <c r="AC87" s="86" t="s">
        <v>9</v>
      </c>
      <c r="AD87" s="86" t="s">
        <v>37</v>
      </c>
      <c r="AE87" s="85" t="s">
        <v>33</v>
      </c>
      <c r="AF87" s="85" t="s">
        <v>14</v>
      </c>
      <c r="AG87" s="85" t="s">
        <v>13</v>
      </c>
      <c r="AJ87" t="s">
        <v>19</v>
      </c>
      <c r="AK87">
        <v>6</v>
      </c>
      <c r="AL87">
        <v>-3</v>
      </c>
      <c r="AM87">
        <v>-2</v>
      </c>
    </row>
    <row r="88" spans="1:39" ht="16.5" thickBot="1" x14ac:dyDescent="0.3">
      <c r="A88" s="10">
        <v>6</v>
      </c>
      <c r="B88" s="86" t="s">
        <v>34</v>
      </c>
      <c r="C88" s="44" t="s">
        <v>40</v>
      </c>
      <c r="D88" s="86" t="s">
        <v>11</v>
      </c>
      <c r="E88" s="87" t="s">
        <v>77</v>
      </c>
      <c r="F88" s="86" t="s">
        <v>36</v>
      </c>
      <c r="G88" s="87" t="s">
        <v>77</v>
      </c>
      <c r="H88" s="44" t="s">
        <v>10</v>
      </c>
      <c r="I88" s="44" t="s">
        <v>39</v>
      </c>
      <c r="J88" s="85" t="s">
        <v>15</v>
      </c>
      <c r="K88" s="86" t="s">
        <v>17</v>
      </c>
      <c r="L88" s="85" t="s">
        <v>26</v>
      </c>
      <c r="M88" s="86" t="s">
        <v>28</v>
      </c>
      <c r="N88" s="86" t="s">
        <v>24</v>
      </c>
      <c r="O88" s="87" t="s">
        <v>77</v>
      </c>
      <c r="P88" s="85" t="s">
        <v>33</v>
      </c>
      <c r="Q88" s="85" t="s">
        <v>20</v>
      </c>
      <c r="R88" s="85" t="s">
        <v>38</v>
      </c>
      <c r="S88" s="85" t="s">
        <v>12</v>
      </c>
      <c r="T88" s="85" t="s">
        <v>30</v>
      </c>
      <c r="U88" s="86" t="s">
        <v>31</v>
      </c>
      <c r="V88" s="86" t="s">
        <v>29</v>
      </c>
      <c r="W88" s="86" t="s">
        <v>19</v>
      </c>
      <c r="X88" s="44" t="s">
        <v>13</v>
      </c>
      <c r="Y88" s="86" t="s">
        <v>32</v>
      </c>
      <c r="Z88" s="87" t="s">
        <v>77</v>
      </c>
      <c r="AA88" s="85" t="s">
        <v>25</v>
      </c>
      <c r="AB88" s="86" t="s">
        <v>23</v>
      </c>
      <c r="AC88" s="86" t="s">
        <v>37</v>
      </c>
      <c r="AD88" s="86" t="s">
        <v>9</v>
      </c>
      <c r="AE88" s="85" t="s">
        <v>35</v>
      </c>
      <c r="AF88" s="85" t="s">
        <v>21</v>
      </c>
      <c r="AG88" s="86" t="s">
        <v>16</v>
      </c>
      <c r="AJ88" t="s">
        <v>35</v>
      </c>
      <c r="AK88">
        <v>5</v>
      </c>
      <c r="AL88">
        <v>-1</v>
      </c>
      <c r="AM88">
        <v>-2</v>
      </c>
    </row>
    <row r="89" spans="1:39" ht="16.5" thickBot="1" x14ac:dyDescent="0.3">
      <c r="A89" s="10">
        <v>7</v>
      </c>
      <c r="B89" s="86" t="s">
        <v>29</v>
      </c>
      <c r="C89" s="44" t="s">
        <v>37</v>
      </c>
      <c r="D89" s="86" t="s">
        <v>39</v>
      </c>
      <c r="E89" s="86" t="s">
        <v>16</v>
      </c>
      <c r="F89" s="87" t="s">
        <v>77</v>
      </c>
      <c r="G89" s="44" t="s">
        <v>33</v>
      </c>
      <c r="H89" s="44" t="s">
        <v>19</v>
      </c>
      <c r="I89" s="87" t="s">
        <v>77</v>
      </c>
      <c r="J89" s="86" t="s">
        <v>31</v>
      </c>
      <c r="K89" s="85" t="s">
        <v>24</v>
      </c>
      <c r="L89" s="85" t="s">
        <v>25</v>
      </c>
      <c r="M89" s="86" t="s">
        <v>22</v>
      </c>
      <c r="N89" s="85" t="s">
        <v>18</v>
      </c>
      <c r="O89" s="86" t="s">
        <v>20</v>
      </c>
      <c r="P89" s="86" t="s">
        <v>11</v>
      </c>
      <c r="Q89" s="86" t="s">
        <v>21</v>
      </c>
      <c r="R89" s="86" t="s">
        <v>34</v>
      </c>
      <c r="S89" s="85" t="s">
        <v>17</v>
      </c>
      <c r="T89" s="85" t="s">
        <v>14</v>
      </c>
      <c r="U89" s="86" t="s">
        <v>28</v>
      </c>
      <c r="V89" s="86" t="s">
        <v>15</v>
      </c>
      <c r="W89" s="86" t="s">
        <v>27</v>
      </c>
      <c r="X89" s="44" t="s">
        <v>40</v>
      </c>
      <c r="Y89" s="85" t="s">
        <v>13</v>
      </c>
      <c r="Z89" s="85" t="s">
        <v>26</v>
      </c>
      <c r="AA89" s="85" t="s">
        <v>32</v>
      </c>
      <c r="AB89" s="87" t="s">
        <v>77</v>
      </c>
      <c r="AC89" s="86" t="s">
        <v>30</v>
      </c>
      <c r="AD89" s="85" t="s">
        <v>10</v>
      </c>
      <c r="AE89" s="87" t="s">
        <v>77</v>
      </c>
      <c r="AF89" s="86" t="s">
        <v>23</v>
      </c>
      <c r="AG89" s="85" t="s">
        <v>38</v>
      </c>
      <c r="AJ89" t="s">
        <v>25</v>
      </c>
      <c r="AK89">
        <v>10</v>
      </c>
      <c r="AL89">
        <v>0</v>
      </c>
      <c r="AM89">
        <v>-2</v>
      </c>
    </row>
    <row r="90" spans="1:39" ht="16.5" thickBot="1" x14ac:dyDescent="0.3">
      <c r="A90" s="10">
        <v>8</v>
      </c>
      <c r="B90" s="44" t="s">
        <v>33</v>
      </c>
      <c r="C90" s="44" t="s">
        <v>39</v>
      </c>
      <c r="D90" s="87" t="s">
        <v>77</v>
      </c>
      <c r="E90" s="44" t="s">
        <v>31</v>
      </c>
      <c r="F90" s="44" t="s">
        <v>38</v>
      </c>
      <c r="G90" s="44" t="s">
        <v>23</v>
      </c>
      <c r="H90" s="44" t="s">
        <v>37</v>
      </c>
      <c r="I90" s="44" t="s">
        <v>13</v>
      </c>
      <c r="J90" s="87" t="s">
        <v>77</v>
      </c>
      <c r="K90" s="85" t="s">
        <v>18</v>
      </c>
      <c r="L90" s="86" t="s">
        <v>29</v>
      </c>
      <c r="M90" s="86" t="s">
        <v>24</v>
      </c>
      <c r="N90" s="86" t="s">
        <v>22</v>
      </c>
      <c r="O90" s="86" t="s">
        <v>21</v>
      </c>
      <c r="P90" s="86" t="s">
        <v>15</v>
      </c>
      <c r="Q90" s="85" t="s">
        <v>26</v>
      </c>
      <c r="R90" s="86" t="s">
        <v>11</v>
      </c>
      <c r="S90" s="86" t="s">
        <v>27</v>
      </c>
      <c r="T90" s="85" t="s">
        <v>12</v>
      </c>
      <c r="U90" s="86" t="s">
        <v>30</v>
      </c>
      <c r="V90" s="86" t="s">
        <v>9</v>
      </c>
      <c r="W90" s="86" t="s">
        <v>40</v>
      </c>
      <c r="X90" s="44" t="s">
        <v>28</v>
      </c>
      <c r="Y90" s="85" t="s">
        <v>19</v>
      </c>
      <c r="Z90" s="85" t="s">
        <v>20</v>
      </c>
      <c r="AA90" s="86" t="s">
        <v>14</v>
      </c>
      <c r="AB90" s="86" t="s">
        <v>16</v>
      </c>
      <c r="AC90" s="86" t="s">
        <v>35</v>
      </c>
      <c r="AD90" s="86" t="s">
        <v>34</v>
      </c>
      <c r="AE90" s="85" t="s">
        <v>17</v>
      </c>
      <c r="AF90" s="86" t="s">
        <v>36</v>
      </c>
      <c r="AG90" s="85" t="s">
        <v>25</v>
      </c>
      <c r="AJ90" t="s">
        <v>40</v>
      </c>
      <c r="AK90">
        <v>5.5</v>
      </c>
      <c r="AL90">
        <v>0.5</v>
      </c>
      <c r="AM90">
        <v>-2</v>
      </c>
    </row>
    <row r="91" spans="1:39" ht="30.75" thickBot="1" x14ac:dyDescent="0.3">
      <c r="A91" s="10">
        <v>9</v>
      </c>
      <c r="B91" s="71" t="s">
        <v>38</v>
      </c>
      <c r="C91" s="89" t="s">
        <v>77</v>
      </c>
      <c r="D91" s="71" t="s">
        <v>13</v>
      </c>
      <c r="E91" s="72" t="s">
        <v>30</v>
      </c>
      <c r="F91" s="72" t="s">
        <v>17</v>
      </c>
      <c r="G91" s="71" t="s">
        <v>31</v>
      </c>
      <c r="H91" s="89" t="s">
        <v>77</v>
      </c>
      <c r="I91" s="72" t="s">
        <v>21</v>
      </c>
      <c r="J91" s="72" t="s">
        <v>29</v>
      </c>
      <c r="K91" s="71" t="s">
        <v>9</v>
      </c>
      <c r="L91" s="72" t="s">
        <v>22</v>
      </c>
      <c r="M91" s="72" t="s">
        <v>23</v>
      </c>
      <c r="N91" s="71" t="s">
        <v>19</v>
      </c>
      <c r="O91" s="72" t="s">
        <v>12</v>
      </c>
      <c r="P91" s="72" t="s">
        <v>20</v>
      </c>
      <c r="Q91" s="71" t="s">
        <v>25</v>
      </c>
      <c r="R91" s="89" t="s">
        <v>77</v>
      </c>
      <c r="S91" s="71" t="s">
        <v>26</v>
      </c>
      <c r="T91" s="72" t="s">
        <v>15</v>
      </c>
      <c r="U91" s="72" t="s">
        <v>24</v>
      </c>
      <c r="V91" s="72" t="s">
        <v>10</v>
      </c>
      <c r="W91" s="89" t="s">
        <v>77</v>
      </c>
      <c r="X91" s="71" t="s">
        <v>32</v>
      </c>
      <c r="Y91" s="71" t="s">
        <v>16</v>
      </c>
      <c r="Z91" s="71" t="s">
        <v>28</v>
      </c>
      <c r="AA91" s="72" t="s">
        <v>27</v>
      </c>
      <c r="AB91" s="71" t="s">
        <v>18</v>
      </c>
      <c r="AC91" s="72" t="s">
        <v>40</v>
      </c>
      <c r="AD91" s="72" t="s">
        <v>36</v>
      </c>
      <c r="AE91" s="71" t="s">
        <v>39</v>
      </c>
      <c r="AF91" s="71" t="s">
        <v>35</v>
      </c>
      <c r="AG91" s="71" t="s">
        <v>14</v>
      </c>
      <c r="AJ91" t="s">
        <v>23</v>
      </c>
      <c r="AK91">
        <v>4</v>
      </c>
      <c r="AL91">
        <v>-7</v>
      </c>
      <c r="AM91">
        <v>-1</v>
      </c>
    </row>
    <row r="92" spans="1:39" ht="30.75" thickBot="1" x14ac:dyDescent="0.3">
      <c r="A92" s="10">
        <v>10</v>
      </c>
      <c r="B92" s="72" t="s">
        <v>36</v>
      </c>
      <c r="C92" s="71" t="s">
        <v>33</v>
      </c>
      <c r="D92" s="72" t="s">
        <v>11</v>
      </c>
      <c r="E92" s="72" t="s">
        <v>9</v>
      </c>
      <c r="F92" s="71" t="s">
        <v>26</v>
      </c>
      <c r="G92" s="71" t="s">
        <v>28</v>
      </c>
      <c r="H92" s="71" t="s">
        <v>10</v>
      </c>
      <c r="I92" s="71" t="s">
        <v>14</v>
      </c>
      <c r="J92" s="71" t="s">
        <v>25</v>
      </c>
      <c r="K92" s="89" t="s">
        <v>77</v>
      </c>
      <c r="L92" s="71" t="s">
        <v>27</v>
      </c>
      <c r="M92" s="72" t="s">
        <v>35</v>
      </c>
      <c r="N92" s="89" t="s">
        <v>77</v>
      </c>
      <c r="O92" s="72" t="s">
        <v>16</v>
      </c>
      <c r="P92" s="89" t="s">
        <v>77</v>
      </c>
      <c r="Q92" s="72" t="s">
        <v>17</v>
      </c>
      <c r="R92" s="72" t="s">
        <v>12</v>
      </c>
      <c r="S92" s="71" t="s">
        <v>22</v>
      </c>
      <c r="T92" s="71" t="s">
        <v>18</v>
      </c>
      <c r="U92" s="72" t="s">
        <v>32</v>
      </c>
      <c r="V92" s="89" t="s">
        <v>77</v>
      </c>
      <c r="W92" s="72" t="s">
        <v>34</v>
      </c>
      <c r="X92" s="72" t="s">
        <v>15</v>
      </c>
      <c r="Y92" s="71" t="s">
        <v>29</v>
      </c>
      <c r="Z92" s="72" t="s">
        <v>23</v>
      </c>
      <c r="AA92" s="89" t="s">
        <v>77</v>
      </c>
      <c r="AB92" s="71" t="s">
        <v>37</v>
      </c>
      <c r="AC92" s="72" t="s">
        <v>39</v>
      </c>
      <c r="AD92" s="71" t="s">
        <v>38</v>
      </c>
      <c r="AE92" s="71" t="s">
        <v>40</v>
      </c>
      <c r="AF92" s="71" t="s">
        <v>24</v>
      </c>
      <c r="AG92" s="89" t="s">
        <v>77</v>
      </c>
      <c r="AJ92" t="s">
        <v>31</v>
      </c>
      <c r="AK92">
        <v>9</v>
      </c>
      <c r="AL92">
        <v>-5</v>
      </c>
      <c r="AM92">
        <v>-1</v>
      </c>
    </row>
    <row r="93" spans="1:39" ht="30.75" thickBot="1" x14ac:dyDescent="0.3">
      <c r="A93" s="10">
        <v>11</v>
      </c>
      <c r="B93" s="71" t="s">
        <v>38</v>
      </c>
      <c r="C93" s="71" t="s">
        <v>35</v>
      </c>
      <c r="D93" s="71" t="s">
        <v>20</v>
      </c>
      <c r="E93" s="72" t="s">
        <v>16</v>
      </c>
      <c r="F93" s="72" t="s">
        <v>34</v>
      </c>
      <c r="G93" s="71" t="s">
        <v>37</v>
      </c>
      <c r="H93" s="71" t="s">
        <v>22</v>
      </c>
      <c r="I93" s="72" t="s">
        <v>12</v>
      </c>
      <c r="J93" s="72" t="s">
        <v>28</v>
      </c>
      <c r="K93" s="71" t="s">
        <v>25</v>
      </c>
      <c r="L93" s="71" t="s">
        <v>32</v>
      </c>
      <c r="M93" s="89" t="s">
        <v>77</v>
      </c>
      <c r="N93" s="72" t="s">
        <v>10</v>
      </c>
      <c r="O93" s="72" t="s">
        <v>19</v>
      </c>
      <c r="P93" s="71" t="s">
        <v>18</v>
      </c>
      <c r="Q93" s="72" t="s">
        <v>23</v>
      </c>
      <c r="R93" s="72" t="s">
        <v>27</v>
      </c>
      <c r="S93" s="71" t="s">
        <v>24</v>
      </c>
      <c r="T93" s="71" t="s">
        <v>14</v>
      </c>
      <c r="U93" s="72" t="s">
        <v>21</v>
      </c>
      <c r="V93" s="72" t="s">
        <v>31</v>
      </c>
      <c r="W93" s="72" t="s">
        <v>36</v>
      </c>
      <c r="X93" s="89" t="s">
        <v>77</v>
      </c>
      <c r="Y93" s="72" t="s">
        <v>30</v>
      </c>
      <c r="Z93" s="72" t="s">
        <v>11</v>
      </c>
      <c r="AA93" s="71" t="s">
        <v>13</v>
      </c>
      <c r="AB93" s="71" t="s">
        <v>9</v>
      </c>
      <c r="AC93" s="72" t="s">
        <v>40</v>
      </c>
      <c r="AD93" s="89" t="s">
        <v>77</v>
      </c>
      <c r="AE93" s="71" t="s">
        <v>33</v>
      </c>
      <c r="AF93" s="89" t="s">
        <v>77</v>
      </c>
      <c r="AG93" s="71" t="s">
        <v>15</v>
      </c>
      <c r="AH93" s="73"/>
      <c r="AJ93" t="s">
        <v>33</v>
      </c>
      <c r="AK93">
        <v>13</v>
      </c>
      <c r="AL93">
        <v>0</v>
      </c>
      <c r="AM93">
        <v>-1</v>
      </c>
    </row>
    <row r="94" spans="1:39" ht="30.75" thickBot="1" x14ac:dyDescent="0.3">
      <c r="A94" s="10">
        <v>12</v>
      </c>
      <c r="B94" s="89" t="s">
        <v>77</v>
      </c>
      <c r="C94" s="72" t="s">
        <v>36</v>
      </c>
      <c r="D94" s="72" t="s">
        <v>37</v>
      </c>
      <c r="E94" s="72" t="s">
        <v>21</v>
      </c>
      <c r="F94" s="71" t="s">
        <v>33</v>
      </c>
      <c r="G94" s="72" t="s">
        <v>29</v>
      </c>
      <c r="H94" s="71" t="s">
        <v>12</v>
      </c>
      <c r="I94" s="72" t="s">
        <v>16</v>
      </c>
      <c r="J94" s="71" t="s">
        <v>13</v>
      </c>
      <c r="K94" s="71" t="s">
        <v>14</v>
      </c>
      <c r="L94" s="72" t="s">
        <v>30</v>
      </c>
      <c r="M94" s="72" t="s">
        <v>38</v>
      </c>
      <c r="N94" s="72" t="s">
        <v>18</v>
      </c>
      <c r="O94" s="71" t="s">
        <v>20</v>
      </c>
      <c r="P94" s="71" t="s">
        <v>17</v>
      </c>
      <c r="Q94" s="89" t="s">
        <v>77</v>
      </c>
      <c r="R94" s="71" t="s">
        <v>10</v>
      </c>
      <c r="S94" s="89" t="s">
        <v>77</v>
      </c>
      <c r="T94" s="71" t="s">
        <v>9</v>
      </c>
      <c r="U94" s="89" t="s">
        <v>77</v>
      </c>
      <c r="V94" s="72" t="s">
        <v>32</v>
      </c>
      <c r="W94" s="72" t="s">
        <v>35</v>
      </c>
      <c r="X94" s="71" t="s">
        <v>27</v>
      </c>
      <c r="Y94" s="71" t="s">
        <v>22</v>
      </c>
      <c r="Z94" s="72" t="s">
        <v>15</v>
      </c>
      <c r="AA94" s="71" t="s">
        <v>39</v>
      </c>
      <c r="AB94" s="72" t="s">
        <v>11</v>
      </c>
      <c r="AC94" s="71" t="s">
        <v>26</v>
      </c>
      <c r="AD94" s="72" t="s">
        <v>31</v>
      </c>
      <c r="AE94" s="71" t="s">
        <v>34</v>
      </c>
      <c r="AF94" s="72" t="s">
        <v>19</v>
      </c>
      <c r="AG94" s="72" t="s">
        <v>28</v>
      </c>
      <c r="AJ94" t="s">
        <v>22</v>
      </c>
      <c r="AK94">
        <v>7</v>
      </c>
      <c r="AL94">
        <v>4</v>
      </c>
      <c r="AM94">
        <v>-1</v>
      </c>
    </row>
    <row r="95" spans="1:39" ht="30.75" thickBot="1" x14ac:dyDescent="0.3">
      <c r="A95" s="10">
        <v>13</v>
      </c>
      <c r="B95" s="72" t="s">
        <v>37</v>
      </c>
      <c r="C95" s="71" t="s">
        <v>33</v>
      </c>
      <c r="D95" s="71" t="s">
        <v>38</v>
      </c>
      <c r="E95" s="71" t="s">
        <v>32</v>
      </c>
      <c r="F95" s="72" t="s">
        <v>30</v>
      </c>
      <c r="G95" s="71" t="s">
        <v>28</v>
      </c>
      <c r="H95" s="72" t="s">
        <v>15</v>
      </c>
      <c r="I95" s="72" t="s">
        <v>12</v>
      </c>
      <c r="J95" s="72" t="s">
        <v>14</v>
      </c>
      <c r="K95" s="72" t="s">
        <v>23</v>
      </c>
      <c r="L95" s="72" t="s">
        <v>27</v>
      </c>
      <c r="M95" s="72" t="s">
        <v>29</v>
      </c>
      <c r="N95" s="71" t="s">
        <v>13</v>
      </c>
      <c r="O95" s="71" t="s">
        <v>17</v>
      </c>
      <c r="P95" s="72" t="s">
        <v>36</v>
      </c>
      <c r="Q95" s="72" t="s">
        <v>22</v>
      </c>
      <c r="R95" s="71" t="s">
        <v>40</v>
      </c>
      <c r="S95" s="71" t="s">
        <v>21</v>
      </c>
      <c r="T95" s="71" t="s">
        <v>31</v>
      </c>
      <c r="U95" s="72" t="s">
        <v>39</v>
      </c>
      <c r="V95" s="72" t="s">
        <v>20</v>
      </c>
      <c r="W95" s="72" t="s">
        <v>34</v>
      </c>
      <c r="X95" s="71" t="s">
        <v>26</v>
      </c>
      <c r="Y95" s="72" t="s">
        <v>11</v>
      </c>
      <c r="Z95" s="71" t="s">
        <v>24</v>
      </c>
      <c r="AA95" s="72" t="s">
        <v>16</v>
      </c>
      <c r="AB95" s="71" t="s">
        <v>9</v>
      </c>
      <c r="AC95" s="72" t="s">
        <v>10</v>
      </c>
      <c r="AD95" s="71" t="s">
        <v>25</v>
      </c>
      <c r="AE95" s="71" t="s">
        <v>19</v>
      </c>
      <c r="AF95" s="72" t="s">
        <v>18</v>
      </c>
      <c r="AG95" s="72" t="s">
        <v>35</v>
      </c>
      <c r="AJ95" t="s">
        <v>37</v>
      </c>
      <c r="AK95">
        <v>9</v>
      </c>
      <c r="AL95">
        <v>-4</v>
      </c>
      <c r="AM95">
        <v>0</v>
      </c>
    </row>
    <row r="96" spans="1:39" ht="30.75" thickBot="1" x14ac:dyDescent="0.3">
      <c r="A96" s="10">
        <v>14</v>
      </c>
      <c r="B96" s="72" t="s">
        <v>12</v>
      </c>
      <c r="C96" s="72" t="s">
        <v>35</v>
      </c>
      <c r="D96" s="72" t="s">
        <v>14</v>
      </c>
      <c r="E96" s="71" t="s">
        <v>10</v>
      </c>
      <c r="F96" s="71" t="s">
        <v>34</v>
      </c>
      <c r="G96" s="72" t="s">
        <v>32</v>
      </c>
      <c r="H96" s="71" t="s">
        <v>9</v>
      </c>
      <c r="I96" s="72" t="s">
        <v>11</v>
      </c>
      <c r="J96" s="71" t="s">
        <v>27</v>
      </c>
      <c r="K96" s="72" t="s">
        <v>20</v>
      </c>
      <c r="L96" s="72" t="s">
        <v>25</v>
      </c>
      <c r="M96" s="72" t="s">
        <v>30</v>
      </c>
      <c r="N96" s="72" t="s">
        <v>21</v>
      </c>
      <c r="O96" s="72" t="s">
        <v>36</v>
      </c>
      <c r="P96" s="71" t="s">
        <v>23</v>
      </c>
      <c r="Q96" s="71" t="s">
        <v>13</v>
      </c>
      <c r="R96" s="72" t="s">
        <v>39</v>
      </c>
      <c r="S96" s="72" t="s">
        <v>19</v>
      </c>
      <c r="T96" s="71" t="s">
        <v>15</v>
      </c>
      <c r="U96" s="71" t="s">
        <v>28</v>
      </c>
      <c r="V96" s="72" t="s">
        <v>24</v>
      </c>
      <c r="W96" s="72" t="s">
        <v>38</v>
      </c>
      <c r="X96" s="71" t="s">
        <v>31</v>
      </c>
      <c r="Y96" s="72" t="s">
        <v>16</v>
      </c>
      <c r="Z96" s="71" t="s">
        <v>17</v>
      </c>
      <c r="AA96" s="72" t="s">
        <v>29</v>
      </c>
      <c r="AB96" s="71" t="s">
        <v>40</v>
      </c>
      <c r="AC96" s="71" t="s">
        <v>33</v>
      </c>
      <c r="AD96" s="71" t="s">
        <v>37</v>
      </c>
      <c r="AE96" s="71" t="s">
        <v>18</v>
      </c>
      <c r="AF96" s="72" t="s">
        <v>22</v>
      </c>
      <c r="AG96" s="71" t="s">
        <v>26</v>
      </c>
      <c r="AJ96" t="s">
        <v>24</v>
      </c>
      <c r="AK96">
        <v>11</v>
      </c>
      <c r="AL96">
        <v>-2</v>
      </c>
      <c r="AM96">
        <v>0</v>
      </c>
    </row>
    <row r="97" spans="1:39" ht="30.75" thickBot="1" x14ac:dyDescent="0.3">
      <c r="A97" s="10">
        <v>15</v>
      </c>
      <c r="B97" s="72" t="s">
        <v>9</v>
      </c>
      <c r="C97" s="71" t="s">
        <v>38</v>
      </c>
      <c r="D97" s="72" t="s">
        <v>15</v>
      </c>
      <c r="E97" s="71" t="s">
        <v>12</v>
      </c>
      <c r="F97" s="71" t="s">
        <v>39</v>
      </c>
      <c r="G97" s="71" t="s">
        <v>26</v>
      </c>
      <c r="H97" s="71" t="s">
        <v>13</v>
      </c>
      <c r="I97" s="71" t="s">
        <v>40</v>
      </c>
      <c r="J97" s="71" t="s">
        <v>37</v>
      </c>
      <c r="K97" s="71" t="s">
        <v>24</v>
      </c>
      <c r="L97" s="72" t="s">
        <v>36</v>
      </c>
      <c r="M97" s="72" t="s">
        <v>27</v>
      </c>
      <c r="N97" s="72" t="s">
        <v>17</v>
      </c>
      <c r="O97" s="72" t="s">
        <v>33</v>
      </c>
      <c r="P97" s="71" t="s">
        <v>22</v>
      </c>
      <c r="Q97" s="72" t="s">
        <v>21</v>
      </c>
      <c r="R97" s="72" t="s">
        <v>32</v>
      </c>
      <c r="S97" s="71" t="s">
        <v>25</v>
      </c>
      <c r="T97" s="72" t="s">
        <v>29</v>
      </c>
      <c r="U97" s="72" t="s">
        <v>23</v>
      </c>
      <c r="V97" s="72" t="s">
        <v>11</v>
      </c>
      <c r="W97" s="71" t="s">
        <v>18</v>
      </c>
      <c r="X97" s="71" t="s">
        <v>16</v>
      </c>
      <c r="Y97" s="71" t="s">
        <v>10</v>
      </c>
      <c r="Z97" s="72" t="s">
        <v>19</v>
      </c>
      <c r="AA97" s="72" t="s">
        <v>30</v>
      </c>
      <c r="AB97" s="72" t="s">
        <v>14</v>
      </c>
      <c r="AC97" s="72" t="s">
        <v>34</v>
      </c>
      <c r="AD97" s="72" t="s">
        <v>35</v>
      </c>
      <c r="AE97" s="71" t="s">
        <v>28</v>
      </c>
      <c r="AF97" s="71" t="s">
        <v>20</v>
      </c>
      <c r="AG97" s="71" t="s">
        <v>31</v>
      </c>
      <c r="AJ97" t="s">
        <v>30</v>
      </c>
      <c r="AK97">
        <v>3</v>
      </c>
      <c r="AL97">
        <v>-2</v>
      </c>
      <c r="AM97">
        <v>0</v>
      </c>
    </row>
    <row r="98" spans="1:39" ht="30.75" thickBot="1" x14ac:dyDescent="0.3">
      <c r="A98" s="10">
        <v>16</v>
      </c>
      <c r="B98" s="71" t="s">
        <v>39</v>
      </c>
      <c r="C98" s="72" t="s">
        <v>19</v>
      </c>
      <c r="D98" s="71" t="s">
        <v>9</v>
      </c>
      <c r="E98" s="71" t="s">
        <v>13</v>
      </c>
      <c r="F98" s="71" t="s">
        <v>18</v>
      </c>
      <c r="G98" s="71" t="s">
        <v>24</v>
      </c>
      <c r="H98" s="72" t="s">
        <v>16</v>
      </c>
      <c r="I98" s="72" t="s">
        <v>10</v>
      </c>
      <c r="J98" s="71" t="s">
        <v>31</v>
      </c>
      <c r="K98" s="71" t="s">
        <v>28</v>
      </c>
      <c r="L98" s="72" t="s">
        <v>21</v>
      </c>
      <c r="M98" s="71" t="s">
        <v>25</v>
      </c>
      <c r="N98" s="72" t="s">
        <v>36</v>
      </c>
      <c r="O98" s="72" t="s">
        <v>35</v>
      </c>
      <c r="P98" s="72" t="s">
        <v>34</v>
      </c>
      <c r="Q98" s="72" t="s">
        <v>27</v>
      </c>
      <c r="R98" s="71" t="s">
        <v>38</v>
      </c>
      <c r="S98" s="72" t="s">
        <v>22</v>
      </c>
      <c r="T98" s="71" t="s">
        <v>11</v>
      </c>
      <c r="U98" s="72" t="s">
        <v>26</v>
      </c>
      <c r="V98" s="72" t="s">
        <v>14</v>
      </c>
      <c r="W98" s="72" t="s">
        <v>17</v>
      </c>
      <c r="X98" s="72" t="s">
        <v>30</v>
      </c>
      <c r="Y98" s="71" t="s">
        <v>12</v>
      </c>
      <c r="Z98" s="71" t="s">
        <v>23</v>
      </c>
      <c r="AA98" s="72" t="s">
        <v>32</v>
      </c>
      <c r="AB98" s="72" t="s">
        <v>15</v>
      </c>
      <c r="AC98" s="72" t="s">
        <v>37</v>
      </c>
      <c r="AD98" s="72" t="s">
        <v>40</v>
      </c>
      <c r="AE98" s="72" t="s">
        <v>20</v>
      </c>
      <c r="AF98" s="71" t="s">
        <v>33</v>
      </c>
      <c r="AG98" s="71" t="s">
        <v>29</v>
      </c>
      <c r="AH98" s="73"/>
      <c r="AJ98" t="s">
        <v>11</v>
      </c>
      <c r="AK98">
        <v>2</v>
      </c>
      <c r="AL98">
        <v>-1</v>
      </c>
      <c r="AM98">
        <v>0</v>
      </c>
    </row>
    <row r="99" spans="1:39" ht="30.75" thickBot="1" x14ac:dyDescent="0.3">
      <c r="A99" s="10">
        <v>17</v>
      </c>
      <c r="B99" s="71" t="s">
        <v>37</v>
      </c>
      <c r="C99" s="71" t="s">
        <v>36</v>
      </c>
      <c r="D99" s="72" t="s">
        <v>12</v>
      </c>
      <c r="E99" s="72" t="s">
        <v>15</v>
      </c>
      <c r="F99" s="71" t="s">
        <v>33</v>
      </c>
      <c r="G99" s="72" t="s">
        <v>25</v>
      </c>
      <c r="H99" s="71" t="s">
        <v>9</v>
      </c>
      <c r="I99" s="72" t="s">
        <v>11</v>
      </c>
      <c r="J99" s="72" t="s">
        <v>30</v>
      </c>
      <c r="K99" s="71" t="s">
        <v>22</v>
      </c>
      <c r="L99" s="72" t="s">
        <v>26</v>
      </c>
      <c r="M99" s="71" t="s">
        <v>28</v>
      </c>
      <c r="N99" s="72" t="s">
        <v>17</v>
      </c>
      <c r="O99" s="71" t="s">
        <v>19</v>
      </c>
      <c r="P99" s="72" t="s">
        <v>18</v>
      </c>
      <c r="Q99" s="72" t="s">
        <v>23</v>
      </c>
      <c r="R99" s="72" t="s">
        <v>40</v>
      </c>
      <c r="S99" s="71" t="s">
        <v>24</v>
      </c>
      <c r="T99" s="71" t="s">
        <v>13</v>
      </c>
      <c r="U99" s="71" t="s">
        <v>27</v>
      </c>
      <c r="V99" s="72" t="s">
        <v>16</v>
      </c>
      <c r="W99" s="72" t="s">
        <v>35</v>
      </c>
      <c r="X99" s="71" t="s">
        <v>31</v>
      </c>
      <c r="Y99" s="71" t="s">
        <v>14</v>
      </c>
      <c r="Z99" s="72" t="s">
        <v>21</v>
      </c>
      <c r="AA99" s="72" t="s">
        <v>29</v>
      </c>
      <c r="AB99" s="71" t="s">
        <v>10</v>
      </c>
      <c r="AC99" s="71" t="s">
        <v>39</v>
      </c>
      <c r="AD99" s="72" t="s">
        <v>38</v>
      </c>
      <c r="AE99" s="72" t="s">
        <v>34</v>
      </c>
      <c r="AF99" s="71" t="s">
        <v>20</v>
      </c>
      <c r="AG99" s="71" t="s">
        <v>32</v>
      </c>
      <c r="AJ99" t="s">
        <v>20</v>
      </c>
      <c r="AK99">
        <v>10</v>
      </c>
      <c r="AL99">
        <v>1</v>
      </c>
      <c r="AM99">
        <v>0</v>
      </c>
    </row>
    <row r="100" spans="1:39" x14ac:dyDescent="0.25">
      <c r="A100" s="70" t="s">
        <v>499</v>
      </c>
      <c r="B100">
        <f>SUBTOTAL(103,B83:B99)</f>
        <v>17</v>
      </c>
      <c r="C100">
        <f t="shared" ref="C100:AG100" si="4">SUBTOTAL(103,C83:C99)</f>
        <v>17</v>
      </c>
      <c r="D100">
        <f t="shared" si="4"/>
        <v>17</v>
      </c>
      <c r="E100">
        <f t="shared" si="4"/>
        <v>17</v>
      </c>
      <c r="F100">
        <f t="shared" si="4"/>
        <v>17</v>
      </c>
      <c r="G100">
        <f t="shared" si="4"/>
        <v>17</v>
      </c>
      <c r="H100">
        <f t="shared" si="4"/>
        <v>17</v>
      </c>
      <c r="I100">
        <f t="shared" si="4"/>
        <v>17</v>
      </c>
      <c r="J100">
        <f t="shared" si="4"/>
        <v>17</v>
      </c>
      <c r="K100">
        <f t="shared" si="4"/>
        <v>17</v>
      </c>
      <c r="L100">
        <f t="shared" si="4"/>
        <v>17</v>
      </c>
      <c r="M100">
        <f t="shared" si="4"/>
        <v>17</v>
      </c>
      <c r="N100">
        <f t="shared" si="4"/>
        <v>17</v>
      </c>
      <c r="O100">
        <f t="shared" si="4"/>
        <v>17</v>
      </c>
      <c r="P100">
        <f t="shared" si="4"/>
        <v>17</v>
      </c>
      <c r="Q100">
        <f t="shared" si="4"/>
        <v>17</v>
      </c>
      <c r="R100">
        <f t="shared" si="4"/>
        <v>17</v>
      </c>
      <c r="S100">
        <f t="shared" si="4"/>
        <v>17</v>
      </c>
      <c r="T100">
        <f t="shared" si="4"/>
        <v>17</v>
      </c>
      <c r="U100">
        <f t="shared" si="4"/>
        <v>17</v>
      </c>
      <c r="V100">
        <f t="shared" si="4"/>
        <v>17</v>
      </c>
      <c r="W100">
        <f t="shared" si="4"/>
        <v>17</v>
      </c>
      <c r="X100">
        <f t="shared" si="4"/>
        <v>17</v>
      </c>
      <c r="Y100">
        <f t="shared" si="4"/>
        <v>17</v>
      </c>
      <c r="Z100">
        <f t="shared" si="4"/>
        <v>17</v>
      </c>
      <c r="AA100">
        <f t="shared" si="4"/>
        <v>17</v>
      </c>
      <c r="AB100">
        <f t="shared" si="4"/>
        <v>17</v>
      </c>
      <c r="AC100">
        <f t="shared" si="4"/>
        <v>17</v>
      </c>
      <c r="AD100">
        <f t="shared" si="4"/>
        <v>17</v>
      </c>
      <c r="AE100">
        <f t="shared" si="4"/>
        <v>17</v>
      </c>
      <c r="AF100">
        <f t="shared" si="4"/>
        <v>17</v>
      </c>
      <c r="AG100">
        <f t="shared" si="4"/>
        <v>17</v>
      </c>
      <c r="AJ100" t="s">
        <v>32</v>
      </c>
      <c r="AK100">
        <v>8</v>
      </c>
      <c r="AL100">
        <v>1</v>
      </c>
      <c r="AM100">
        <v>0</v>
      </c>
    </row>
    <row r="101" spans="1:39" x14ac:dyDescent="0.25">
      <c r="A101" t="s">
        <v>246</v>
      </c>
      <c r="B101">
        <v>7.5</v>
      </c>
      <c r="C101">
        <v>4</v>
      </c>
      <c r="D101">
        <v>10</v>
      </c>
      <c r="E101">
        <v>10</v>
      </c>
      <c r="F101">
        <v>7</v>
      </c>
      <c r="G101">
        <v>6</v>
      </c>
      <c r="H101">
        <v>2</v>
      </c>
      <c r="I101">
        <v>9</v>
      </c>
      <c r="J101">
        <v>8</v>
      </c>
      <c r="K101">
        <v>4</v>
      </c>
      <c r="L101">
        <v>9.5</v>
      </c>
      <c r="M101">
        <v>12</v>
      </c>
      <c r="N101">
        <v>10</v>
      </c>
      <c r="O101">
        <v>11</v>
      </c>
      <c r="P101">
        <v>8</v>
      </c>
      <c r="Q101">
        <v>11</v>
      </c>
      <c r="R101">
        <v>9</v>
      </c>
      <c r="S101">
        <v>5</v>
      </c>
      <c r="T101">
        <v>2</v>
      </c>
      <c r="U101">
        <v>12</v>
      </c>
      <c r="V101">
        <v>16</v>
      </c>
      <c r="W101">
        <v>14</v>
      </c>
      <c r="X101">
        <v>4</v>
      </c>
      <c r="Y101">
        <v>4</v>
      </c>
      <c r="Z101">
        <v>8</v>
      </c>
      <c r="AA101">
        <v>10</v>
      </c>
      <c r="AB101">
        <v>6</v>
      </c>
      <c r="AC101">
        <v>13</v>
      </c>
      <c r="AD101">
        <v>11</v>
      </c>
      <c r="AE101">
        <v>4</v>
      </c>
      <c r="AF101">
        <v>7</v>
      </c>
      <c r="AG101">
        <v>3</v>
      </c>
      <c r="AH101">
        <f>SUM(B101:AG101)</f>
        <v>257</v>
      </c>
      <c r="AJ101" t="s">
        <v>29</v>
      </c>
      <c r="AK101">
        <v>4</v>
      </c>
      <c r="AL101">
        <v>1</v>
      </c>
      <c r="AM101">
        <v>0</v>
      </c>
    </row>
    <row r="102" spans="1:39" x14ac:dyDescent="0.25">
      <c r="A102" t="s">
        <v>1509</v>
      </c>
      <c r="B102">
        <f>B$38-B101</f>
        <v>-2</v>
      </c>
      <c r="C102">
        <f t="shared" ref="C102" si="5">C$38-C101</f>
        <v>3</v>
      </c>
      <c r="D102">
        <f t="shared" ref="D102" si="6">D$38-D101</f>
        <v>4</v>
      </c>
      <c r="E102">
        <f t="shared" ref="E102" si="7">E$38-E101</f>
        <v>0</v>
      </c>
      <c r="F102">
        <f t="shared" ref="F102" si="8">F$38-F101</f>
        <v>-2</v>
      </c>
      <c r="G102">
        <f t="shared" ref="G102" si="9">G$38-G101</f>
        <v>2</v>
      </c>
      <c r="H102">
        <f t="shared" ref="H102" si="10">H$38-H101</f>
        <v>0</v>
      </c>
      <c r="I102">
        <f t="shared" ref="I102" si="11">I$38-I101</f>
        <v>-3</v>
      </c>
      <c r="J102">
        <f t="shared" ref="J102" si="12">J$38-J101</f>
        <v>0</v>
      </c>
      <c r="K102">
        <f t="shared" ref="K102" si="13">K$38-K101</f>
        <v>3</v>
      </c>
      <c r="L102">
        <f t="shared" ref="L102" si="14">L$38-L101</f>
        <v>-6</v>
      </c>
      <c r="M102">
        <f t="shared" ref="M102" si="15">M$38-M101</f>
        <v>1</v>
      </c>
      <c r="N102">
        <f t="shared" ref="N102" si="16">N$38-N101</f>
        <v>0</v>
      </c>
      <c r="O102">
        <f t="shared" ref="O102" si="17">O$38-O101</f>
        <v>-4</v>
      </c>
      <c r="P102">
        <f t="shared" ref="P102" si="18">P$38-P101</f>
        <v>-2</v>
      </c>
      <c r="Q102">
        <f t="shared" ref="Q102" si="19">Q$38-Q101</f>
        <v>0</v>
      </c>
      <c r="R102">
        <f t="shared" ref="R102" si="20">R$38-R101</f>
        <v>0</v>
      </c>
      <c r="S102">
        <f t="shared" ref="S102" si="21">S$38-S101</f>
        <v>-1</v>
      </c>
      <c r="T102">
        <f t="shared" ref="T102" si="22">T$38-T101</f>
        <v>3</v>
      </c>
      <c r="U102">
        <f t="shared" ref="U102" si="23">U$38-U101</f>
        <v>-2</v>
      </c>
      <c r="V102">
        <f t="shared" ref="V102" si="24">V$38-V101</f>
        <v>-4</v>
      </c>
      <c r="W102">
        <f t="shared" ref="W102" si="25">W$38-W101</f>
        <v>-1</v>
      </c>
      <c r="X102">
        <f t="shared" ref="X102" si="26">X$38-X101</f>
        <v>0</v>
      </c>
      <c r="Y102">
        <f t="shared" ref="Y102" si="27">Y$38-Y101</f>
        <v>3</v>
      </c>
      <c r="Z102">
        <f t="shared" ref="Z102" si="28">Z$38-Z101</f>
        <v>-1</v>
      </c>
      <c r="AA102">
        <f t="shared" ref="AA102" si="29">AA$38-AA101</f>
        <v>-1</v>
      </c>
      <c r="AB102">
        <f t="shared" ref="AB102" si="30">AB$38-AB101</f>
        <v>2</v>
      </c>
      <c r="AC102">
        <f t="shared" ref="AC102" si="31">AC$38-AC101</f>
        <v>0</v>
      </c>
      <c r="AD102">
        <f t="shared" ref="AD102" si="32">AD$38-AD101</f>
        <v>0</v>
      </c>
      <c r="AE102">
        <f t="shared" ref="AE102" si="33">AE$38-AE101</f>
        <v>3</v>
      </c>
      <c r="AF102">
        <f t="shared" ref="AF102" si="34">AF$38-AF101</f>
        <v>2</v>
      </c>
      <c r="AG102">
        <f t="shared" ref="AG102" si="35">AG$38-AG101</f>
        <v>0</v>
      </c>
      <c r="AJ102" t="s">
        <v>39</v>
      </c>
      <c r="AK102">
        <v>11</v>
      </c>
      <c r="AL102">
        <v>3</v>
      </c>
      <c r="AM102">
        <v>0</v>
      </c>
    </row>
    <row r="103" spans="1:39" x14ac:dyDescent="0.25">
      <c r="B103" s="132" t="s">
        <v>501</v>
      </c>
      <c r="C103" s="132"/>
      <c r="D103" s="132"/>
      <c r="E103" s="132"/>
      <c r="F103" s="132"/>
      <c r="G103" s="132"/>
      <c r="H103" s="132"/>
      <c r="I103" s="132"/>
      <c r="K103" s="132" t="s">
        <v>506</v>
      </c>
      <c r="L103" s="132"/>
      <c r="M103" s="132"/>
      <c r="N103" s="132"/>
      <c r="O103" s="132"/>
      <c r="P103" s="132"/>
      <c r="Q103" s="132"/>
      <c r="R103" s="132"/>
      <c r="W103" s="133" t="s">
        <v>512</v>
      </c>
      <c r="X103" s="134"/>
      <c r="Y103" s="134"/>
      <c r="Z103" s="134"/>
      <c r="AA103" s="134"/>
      <c r="AJ103" t="s">
        <v>14</v>
      </c>
      <c r="AK103">
        <v>10</v>
      </c>
      <c r="AL103">
        <v>5</v>
      </c>
      <c r="AM103">
        <v>0</v>
      </c>
    </row>
    <row r="104" spans="1:39" ht="16.5" thickBot="1" x14ac:dyDescent="0.3">
      <c r="A104" s="135" t="s">
        <v>1506</v>
      </c>
      <c r="B104" t="s">
        <v>502</v>
      </c>
      <c r="C104" t="s">
        <v>246</v>
      </c>
      <c r="D104" t="s">
        <v>503</v>
      </c>
      <c r="E104" t="s">
        <v>246</v>
      </c>
      <c r="F104" t="s">
        <v>504</v>
      </c>
      <c r="G104" t="s">
        <v>246</v>
      </c>
      <c r="H104" t="s">
        <v>505</v>
      </c>
      <c r="I104" t="s">
        <v>246</v>
      </c>
      <c r="K104" t="s">
        <v>502</v>
      </c>
      <c r="L104" t="s">
        <v>246</v>
      </c>
      <c r="M104" t="s">
        <v>503</v>
      </c>
      <c r="N104" t="s">
        <v>246</v>
      </c>
      <c r="O104" t="s">
        <v>504</v>
      </c>
      <c r="P104" t="s">
        <v>246</v>
      </c>
      <c r="Q104" t="s">
        <v>505</v>
      </c>
      <c r="R104" t="s">
        <v>246</v>
      </c>
      <c r="W104" t="s">
        <v>139</v>
      </c>
      <c r="X104" t="s">
        <v>246</v>
      </c>
      <c r="Y104" t="s">
        <v>114</v>
      </c>
      <c r="Z104" t="s">
        <v>115</v>
      </c>
      <c r="AA104" t="s">
        <v>358</v>
      </c>
      <c r="AB104" t="s">
        <v>513</v>
      </c>
      <c r="AD104" t="s">
        <v>335</v>
      </c>
      <c r="AE104">
        <v>8.8812647453094886</v>
      </c>
      <c r="AJ104" t="s">
        <v>38</v>
      </c>
      <c r="AK104">
        <v>13</v>
      </c>
      <c r="AL104">
        <v>7</v>
      </c>
      <c r="AM104">
        <v>0</v>
      </c>
    </row>
    <row r="105" spans="1:39" ht="16.5" thickBot="1" x14ac:dyDescent="0.3">
      <c r="A105" s="135"/>
      <c r="B105" t="s">
        <v>12</v>
      </c>
      <c r="C105">
        <f>INDEX($B$60:$AG$79,20,MATCH(B105,Table33[[#Headers],[Cardinals]:[Redskins]],0))</f>
        <v>12</v>
      </c>
      <c r="D105" t="s">
        <v>13</v>
      </c>
      <c r="E105">
        <f>INDEX($B$60:$AG$79,20,MATCH(D105,Table33[[#Headers],[Cardinals]:[Redskins]],0))</f>
        <v>13</v>
      </c>
      <c r="F105" t="s">
        <v>20</v>
      </c>
      <c r="G105">
        <f>INDEX($B$60:$AG$79,20,MATCH(F105,Table33[[#Headers],[Cardinals]:[Redskins]],0))</f>
        <v>9</v>
      </c>
      <c r="H105" t="s">
        <v>24</v>
      </c>
      <c r="I105">
        <f>INDEX($B$60:$AG$79,20,MATCH(H105,Table33[[#Headers],[Cardinals]:[Redskins]],0))</f>
        <v>13</v>
      </c>
      <c r="K105" t="s">
        <v>26</v>
      </c>
      <c r="L105">
        <f>INDEX($B$60:$AG$79,20,MATCH(K105,Table33[[#Headers],[Cardinals]:[Redskins]],0))</f>
        <v>11</v>
      </c>
      <c r="M105" t="s">
        <v>31</v>
      </c>
      <c r="N105">
        <f>INDEX($B$60:$AG$79,20,MATCH(M105,Table33[[#Headers],[Cardinals]:[Redskins]],0))</f>
        <v>14</v>
      </c>
      <c r="O105" t="s">
        <v>33</v>
      </c>
      <c r="P105">
        <f>INDEX($B$60:$AG$79,20,MATCH(O105,Table33[[#Headers],[Cardinals]:[Redskins]],0))</f>
        <v>13</v>
      </c>
      <c r="Q105" t="s">
        <v>37</v>
      </c>
      <c r="R105">
        <f>INDEX($B$60:$AG$79,20,MATCH(Q105,Table33[[#Headers],[Cardinals]:[Redskins]],0))</f>
        <v>13</v>
      </c>
      <c r="W105" s="74" t="s">
        <v>31</v>
      </c>
      <c r="X105">
        <f>INDEX($B$60:$AG$79,20,MATCH(W105,Table33[[#Headers],[Cardinals]:[Redskins]],0))</f>
        <v>14</v>
      </c>
      <c r="Y105">
        <f>(Table34[[#This Row],[Wins]]-$AE$110)/$AE$111</f>
        <v>36.301349472333143</v>
      </c>
      <c r="Z105">
        <f>(Table34[[#This Row],[Wins]]-$AE$113)/$AE$114</f>
        <v>12.06287189263047</v>
      </c>
      <c r="AA105">
        <f>(Table34[[#This Row],[Wins]]-$AE$118)/$AE$119</f>
        <v>215.21088634959847</v>
      </c>
      <c r="AB105">
        <f>$AE$121+Table34[[#This Row],[PAPG]]*$AE$123+$AE$124*Table34[[#This Row],[PDIF]]+$AE$122*Table34[[#This Row],[PPG]]</f>
        <v>14.274451820170095</v>
      </c>
      <c r="AD105" t="s">
        <v>114</v>
      </c>
      <c r="AE105">
        <v>0.43721781292915335</v>
      </c>
      <c r="AJ105" t="s">
        <v>26</v>
      </c>
      <c r="AK105">
        <v>13</v>
      </c>
      <c r="AL105">
        <v>2</v>
      </c>
      <c r="AM105">
        <v>1</v>
      </c>
    </row>
    <row r="106" spans="1:39" ht="16.5" thickBot="1" x14ac:dyDescent="0.3">
      <c r="A106" s="135"/>
      <c r="B106" t="s">
        <v>9</v>
      </c>
      <c r="C106">
        <f>INDEX($B$60:$AG$79,20,MATCH(B106,Table33[[#Headers],[Cardinals]:[Redskins]],0))</f>
        <v>11</v>
      </c>
      <c r="D106" t="s">
        <v>15</v>
      </c>
      <c r="E106">
        <f>INDEX($B$60:$AG$79,20,MATCH(D106,Table33[[#Headers],[Cardinals]:[Redskins]],0))</f>
        <v>7</v>
      </c>
      <c r="F106" t="s">
        <v>19</v>
      </c>
      <c r="G106">
        <f>INDEX($B$60:$AG$79,20,MATCH(F106,Table33[[#Headers],[Cardinals]:[Redskins]],0))</f>
        <v>9</v>
      </c>
      <c r="H106" t="s">
        <v>23</v>
      </c>
      <c r="I106">
        <f>INDEX($B$60:$AG$79,20,MATCH(H106,Table33[[#Headers],[Cardinals]:[Redskins]],0))</f>
        <v>11</v>
      </c>
      <c r="K106" t="s">
        <v>25</v>
      </c>
      <c r="L106">
        <f>INDEX($B$60:$AG$79,20,MATCH(K106,Table33[[#Headers],[Cardinals]:[Redskins]],0))</f>
        <v>10</v>
      </c>
      <c r="M106" t="s">
        <v>32</v>
      </c>
      <c r="N106">
        <f>INDEX($B$60:$AG$79,20,MATCH(M106,Table33[[#Headers],[Cardinals]:[Redskins]],0))</f>
        <v>7</v>
      </c>
      <c r="O106" t="s">
        <v>34</v>
      </c>
      <c r="P106">
        <f>INDEX($B$60:$AG$79,20,MATCH(O106,Table33[[#Headers],[Cardinals]:[Redskins]],0))</f>
        <v>10</v>
      </c>
      <c r="Q106" t="s">
        <v>39</v>
      </c>
      <c r="R106">
        <f>INDEX($B$60:$AG$79,20,MATCH(Q106,Table33[[#Headers],[Cardinals]:[Redskins]],0))</f>
        <v>8</v>
      </c>
      <c r="W106" s="74" t="s">
        <v>24</v>
      </c>
      <c r="X106">
        <f>INDEX($B$60:$AG$79,20,MATCH(W106,Table33[[#Headers],[Cardinals]:[Redskins]],0))</f>
        <v>13</v>
      </c>
      <c r="Y106">
        <f>(Table34[[#This Row],[Wins]]-$AE$110)/$AE$111</f>
        <v>34.164013476896749</v>
      </c>
      <c r="Z106">
        <f>(Table34[[#This Row],[Wins]]-$AE$113)/$AE$114</f>
        <v>13.923635291784208</v>
      </c>
      <c r="AA106">
        <f>(Table34[[#This Row],[Wins]]-$AE$118)/$AE$119</f>
        <v>179.71218344657191</v>
      </c>
      <c r="AB106">
        <f>$AE$121+Table34[[#This Row],[PAPG]]*$AE$123+$AE$124*Table34[[#This Row],[PDIF]]+$AE$122*Table34[[#This Row],[PPG]]</f>
        <v>13.229181416843069</v>
      </c>
      <c r="AD106" t="s">
        <v>115</v>
      </c>
      <c r="AE106">
        <v>-0.47764682477641396</v>
      </c>
      <c r="AJ106" t="s">
        <v>12</v>
      </c>
      <c r="AK106">
        <v>8</v>
      </c>
      <c r="AL106">
        <v>-4</v>
      </c>
      <c r="AM106">
        <v>2</v>
      </c>
    </row>
    <row r="107" spans="1:39" ht="16.5" thickBot="1" x14ac:dyDescent="0.3">
      <c r="A107" s="135"/>
      <c r="B107" t="s">
        <v>10</v>
      </c>
      <c r="C107">
        <f>INDEX($B$60:$AG$79,20,MATCH(B107,Table33[[#Headers],[Cardinals]:[Redskins]],0))</f>
        <v>7</v>
      </c>
      <c r="D107" t="s">
        <v>14</v>
      </c>
      <c r="E107">
        <f>INDEX($B$60:$AG$79,20,MATCH(D107,Table33[[#Headers],[Cardinals]:[Redskins]],0))</f>
        <v>5</v>
      </c>
      <c r="F107" t="s">
        <v>17</v>
      </c>
      <c r="G107">
        <f>INDEX($B$60:$AG$79,20,MATCH(F107,Table33[[#Headers],[Cardinals]:[Redskins]],0))</f>
        <v>7</v>
      </c>
      <c r="H107" t="s">
        <v>21</v>
      </c>
      <c r="I107">
        <f>INDEX($B$60:$AG$79,20,MATCH(H107,Table33[[#Headers],[Cardinals]:[Redskins]],0))</f>
        <v>6</v>
      </c>
      <c r="K107" t="s">
        <v>27</v>
      </c>
      <c r="L107">
        <f>INDEX($B$60:$AG$79,20,MATCH(K107,Table33[[#Headers],[Cardinals]:[Redskins]],0))</f>
        <v>9</v>
      </c>
      <c r="M107" t="s">
        <v>30</v>
      </c>
      <c r="N107">
        <f>INDEX($B$60:$AG$79,20,MATCH(M107,Table33[[#Headers],[Cardinals]:[Redskins]],0))</f>
        <v>5</v>
      </c>
      <c r="O107" t="s">
        <v>36</v>
      </c>
      <c r="P107">
        <f>INDEX($B$60:$AG$79,20,MATCH(O107,Table33[[#Headers],[Cardinals]:[Redskins]],0))</f>
        <v>8</v>
      </c>
      <c r="Q107" t="s">
        <v>38</v>
      </c>
      <c r="R107">
        <f>INDEX($B$60:$AG$79,20,MATCH(Q107,Table33[[#Headers],[Cardinals]:[Redskins]],0))</f>
        <v>6</v>
      </c>
      <c r="W107" s="74" t="s">
        <v>37</v>
      </c>
      <c r="X107">
        <f>INDEX($B$60:$AG$79,20,MATCH(W107,Table33[[#Headers],[Cardinals]:[Redskins]],0))</f>
        <v>13</v>
      </c>
      <c r="Y107">
        <f>(Table34[[#This Row],[Wins]]-$AE$110)/$AE$111</f>
        <v>34.164013476896749</v>
      </c>
      <c r="Z107">
        <f>(Table34[[#This Row],[Wins]]-$AE$113)/$AE$114</f>
        <v>13.923635291784208</v>
      </c>
      <c r="AA107">
        <f>(Table34[[#This Row],[Wins]]-$AE$118)/$AE$119</f>
        <v>179.71218344657191</v>
      </c>
      <c r="AB107">
        <f>$AE$121+Table34[[#This Row],[PAPG]]*$AE$123+$AE$124*Table34[[#This Row],[PDIF]]+$AE$122*Table34[[#This Row],[PPG]]</f>
        <v>13.229181416843069</v>
      </c>
      <c r="AJ107" t="s">
        <v>27</v>
      </c>
      <c r="AK107">
        <v>8</v>
      </c>
      <c r="AL107">
        <v>-1</v>
      </c>
      <c r="AM107">
        <v>2</v>
      </c>
    </row>
    <row r="108" spans="1:39" ht="16.5" thickBot="1" x14ac:dyDescent="0.3">
      <c r="A108" s="135"/>
      <c r="B108" t="s">
        <v>11</v>
      </c>
      <c r="C108">
        <f>INDEX($B$60:$AG$79,20,MATCH(B108,Table33[[#Headers],[Cardinals]:[Redskins]],0))</f>
        <v>3</v>
      </c>
      <c r="D108" t="s">
        <v>16</v>
      </c>
      <c r="E108">
        <f>INDEX($B$60:$AG$79,20,MATCH(D108,Table33[[#Headers],[Cardinals]:[Redskins]],0))</f>
        <v>1</v>
      </c>
      <c r="F108" t="s">
        <v>18</v>
      </c>
      <c r="G108">
        <f>INDEX($B$60:$AG$79,20,MATCH(F108,Table33[[#Headers],[Cardinals]:[Redskins]],0))</f>
        <v>4</v>
      </c>
      <c r="H108" t="s">
        <v>22</v>
      </c>
      <c r="I108">
        <f>INDEX($B$60:$AG$79,20,MATCH(H108,Table33[[#Headers],[Cardinals]:[Redskins]],0))</f>
        <v>3</v>
      </c>
      <c r="K108" t="s">
        <v>28</v>
      </c>
      <c r="L108">
        <f>INDEX($B$60:$AG$79,20,MATCH(K108,Table33[[#Headers],[Cardinals]:[Redskins]],0))</f>
        <v>7</v>
      </c>
      <c r="M108" t="s">
        <v>29</v>
      </c>
      <c r="N108">
        <f>INDEX($B$60:$AG$79,20,MATCH(M108,Table33[[#Headers],[Cardinals]:[Redskins]],0))</f>
        <v>3</v>
      </c>
      <c r="O108" t="s">
        <v>35</v>
      </c>
      <c r="P108">
        <f>INDEX($B$60:$AG$79,20,MATCH(O108,Table33[[#Headers],[Cardinals]:[Redskins]],0))</f>
        <v>6</v>
      </c>
      <c r="Q108" t="s">
        <v>40</v>
      </c>
      <c r="R108">
        <f>INDEX($B$60:$AG$79,20,MATCH(Q108,Table33[[#Headers],[Cardinals]:[Redskins]],0))</f>
        <v>5</v>
      </c>
      <c r="W108" s="74" t="s">
        <v>13</v>
      </c>
      <c r="X108">
        <f>INDEX($B$60:$AG$79,20,MATCH(W108,Table33[[#Headers],[Cardinals]:[Redskins]],0))</f>
        <v>13</v>
      </c>
      <c r="Y108">
        <f>(Table34[[#This Row],[Wins]]-$AE$110)/$AE$111</f>
        <v>34.164013476896749</v>
      </c>
      <c r="Z108">
        <f>(Table34[[#This Row],[Wins]]-$AE$113)/$AE$114</f>
        <v>13.923635291784208</v>
      </c>
      <c r="AA108">
        <f>(Table34[[#This Row],[Wins]]-$AE$118)/$AE$119</f>
        <v>179.71218344657191</v>
      </c>
      <c r="AB108">
        <f>$AE$121+Table34[[#This Row],[PAPG]]*$AE$123+$AE$124*Table34[[#This Row],[PDIF]]+$AE$122*Table34[[#This Row],[PPG]]</f>
        <v>13.229181416843069</v>
      </c>
      <c r="AJ108" t="s">
        <v>17</v>
      </c>
      <c r="AK108">
        <v>9</v>
      </c>
      <c r="AL108">
        <v>2</v>
      </c>
      <c r="AM108">
        <v>2</v>
      </c>
    </row>
    <row r="109" spans="1:39" ht="16.5" thickBot="1" x14ac:dyDescent="0.3">
      <c r="W109" s="74" t="s">
        <v>33</v>
      </c>
      <c r="X109">
        <f>INDEX($B$60:$AG$79,20,MATCH(W109,Table33[[#Headers],[Cardinals]:[Redskins]],0))</f>
        <v>13</v>
      </c>
      <c r="Y109">
        <f>(Table34[[#This Row],[Wins]]-$AE$110)/$AE$111</f>
        <v>34.164013476896749</v>
      </c>
      <c r="Z109">
        <f>(Table34[[#This Row],[Wins]]-$AE$113)/$AE$114</f>
        <v>13.923635291784208</v>
      </c>
      <c r="AA109">
        <f>(Table34[[#This Row],[Wins]]-$AE$118)/$AE$119</f>
        <v>179.71218344657191</v>
      </c>
      <c r="AB109">
        <f>$AE$121+Table34[[#This Row],[PAPG]]*$AE$123+$AE$124*Table34[[#This Row],[PDIF]]+$AE$122*Table34[[#This Row],[PPG]]</f>
        <v>13.229181416843069</v>
      </c>
      <c r="AJ109" t="s">
        <v>34</v>
      </c>
      <c r="AK109">
        <v>7</v>
      </c>
      <c r="AL109">
        <v>-3</v>
      </c>
      <c r="AM109">
        <v>3</v>
      </c>
    </row>
    <row r="110" spans="1:39" ht="16.5" thickBot="1" x14ac:dyDescent="0.3">
      <c r="A110" s="135" t="s">
        <v>514</v>
      </c>
      <c r="B110" t="s">
        <v>153</v>
      </c>
      <c r="C110" t="s">
        <v>500</v>
      </c>
      <c r="D110" t="s">
        <v>507</v>
      </c>
      <c r="F110" t="s">
        <v>508</v>
      </c>
      <c r="G110" t="s">
        <v>500</v>
      </c>
      <c r="H110" t="s">
        <v>507</v>
      </c>
      <c r="J110" t="s">
        <v>509</v>
      </c>
      <c r="K110" t="s">
        <v>500</v>
      </c>
      <c r="L110" t="s">
        <v>507</v>
      </c>
      <c r="N110" t="s">
        <v>510</v>
      </c>
      <c r="O110" t="s">
        <v>500</v>
      </c>
      <c r="P110" t="s">
        <v>507</v>
      </c>
      <c r="R110" t="s">
        <v>511</v>
      </c>
      <c r="W110" s="74" t="s">
        <v>12</v>
      </c>
      <c r="X110">
        <f>INDEX($B$60:$AG$79,20,MATCH(W110,Table33[[#Headers],[Cardinals]:[Redskins]],0))</f>
        <v>12</v>
      </c>
      <c r="Y110">
        <f>(Table34[[#This Row],[Wins]]-$AE$110)/$AE$111</f>
        <v>32.026677481460354</v>
      </c>
      <c r="Z110">
        <f>(Table34[[#This Row],[Wins]]-$AE$113)/$AE$114</f>
        <v>15.784398690937945</v>
      </c>
      <c r="AA110">
        <f>(Table34[[#This Row],[Wins]]-$AE$118)/$AE$119</f>
        <v>144.21348054354536</v>
      </c>
      <c r="AB110">
        <f>$AE$121+Table34[[#This Row],[PAPG]]*$AE$123+$AE$124*Table34[[#This Row],[PDIF]]+$AE$122*Table34[[#This Row],[PPG]]</f>
        <v>12.183911013516044</v>
      </c>
      <c r="AD110" t="s">
        <v>335</v>
      </c>
      <c r="AE110">
        <v>-2.9843906385534176</v>
      </c>
      <c r="AJ110" t="s">
        <v>36</v>
      </c>
      <c r="AK110">
        <v>7</v>
      </c>
      <c r="AL110">
        <v>-1</v>
      </c>
      <c r="AM110">
        <v>3</v>
      </c>
    </row>
    <row r="111" spans="1:39" ht="16.5" thickBot="1" x14ac:dyDescent="0.3">
      <c r="A111" s="135"/>
      <c r="B111">
        <v>1</v>
      </c>
      <c r="C111" t="s">
        <v>24</v>
      </c>
      <c r="D111" t="s">
        <v>31</v>
      </c>
      <c r="F111" t="s">
        <v>152</v>
      </c>
      <c r="G111" t="str">
        <f>C113</f>
        <v>Steelers</v>
      </c>
      <c r="H111" t="str">
        <f>D113</f>
        <v>Saints</v>
      </c>
      <c r="J111" t="s">
        <v>152</v>
      </c>
      <c r="K111" t="str">
        <f>C111</f>
        <v>Chiefs</v>
      </c>
      <c r="L111" t="str">
        <f>D111</f>
        <v>Eagles</v>
      </c>
      <c r="N111" t="s">
        <v>152</v>
      </c>
      <c r="O111" t="str">
        <f>K114</f>
        <v>Chiefs</v>
      </c>
      <c r="P111" t="str">
        <f>L114</f>
        <v>Eagles</v>
      </c>
      <c r="S111" t="s">
        <v>24</v>
      </c>
      <c r="W111" s="74" t="s">
        <v>9</v>
      </c>
      <c r="X111">
        <f>INDEX($B$60:$AG$79,20,MATCH(W111,Table33[[#Headers],[Cardinals]:[Redskins]],0))</f>
        <v>11</v>
      </c>
      <c r="Y111">
        <f>(Table34[[#This Row],[Wins]]-$AE$110)/$AE$111</f>
        <v>29.889341486023959</v>
      </c>
      <c r="Z111">
        <f>(Table34[[#This Row],[Wins]]-$AE$113)/$AE$114</f>
        <v>17.645162090091681</v>
      </c>
      <c r="AA111">
        <f>(Table34[[#This Row],[Wins]]-$AE$118)/$AE$119</f>
        <v>108.71477764051882</v>
      </c>
      <c r="AB111">
        <f>$AE$121+Table34[[#This Row],[PAPG]]*$AE$123+$AE$124*Table34[[#This Row],[PDIF]]+$AE$122*Table34[[#This Row],[PPG]]</f>
        <v>11.138640610189018</v>
      </c>
      <c r="AD111" s="50" t="s">
        <v>114</v>
      </c>
      <c r="AE111" s="50">
        <v>0.46787215586841946</v>
      </c>
      <c r="AJ111" t="s">
        <v>15</v>
      </c>
      <c r="AK111">
        <v>7</v>
      </c>
      <c r="AL111">
        <v>0</v>
      </c>
      <c r="AM111">
        <v>3</v>
      </c>
    </row>
    <row r="112" spans="1:39" ht="16.5" thickBot="1" x14ac:dyDescent="0.3">
      <c r="A112" s="135"/>
      <c r="B112">
        <v>2</v>
      </c>
      <c r="C112" t="s">
        <v>13</v>
      </c>
      <c r="D112" t="s">
        <v>37</v>
      </c>
      <c r="F112" t="s">
        <v>66</v>
      </c>
      <c r="G112" t="str">
        <f>C117</f>
        <v>Chargers</v>
      </c>
      <c r="H112" t="str">
        <f>D117</f>
        <v>Vikings</v>
      </c>
      <c r="J112" t="s">
        <v>66</v>
      </c>
      <c r="K112" t="str">
        <f>G119</f>
        <v>Browns</v>
      </c>
      <c r="L112" t="str">
        <f>H119</f>
        <v>Packers</v>
      </c>
      <c r="N112" t="s">
        <v>66</v>
      </c>
      <c r="O112" t="str">
        <f>K119</f>
        <v>Patriots</v>
      </c>
      <c r="P112" t="str">
        <f>L119</f>
        <v>Saints</v>
      </c>
      <c r="S112" t="s">
        <v>31</v>
      </c>
      <c r="W112" s="74" t="s">
        <v>23</v>
      </c>
      <c r="X112">
        <f>INDEX($B$60:$AG$79,20,MATCH(W112,Table33[[#Headers],[Cardinals]:[Redskins]],0))</f>
        <v>11</v>
      </c>
      <c r="Y112">
        <f>(Table34[[#This Row],[Wins]]-$AE$110)/$AE$111</f>
        <v>29.889341486023959</v>
      </c>
      <c r="Z112">
        <f>(Table34[[#This Row],[Wins]]-$AE$113)/$AE$114</f>
        <v>17.645162090091681</v>
      </c>
      <c r="AA112">
        <f>(Table34[[#This Row],[Wins]]-$AE$118)/$AE$119</f>
        <v>108.71477764051882</v>
      </c>
      <c r="AB112">
        <f>$AE$121+Table34[[#This Row],[PAPG]]*$AE$123+$AE$124*Table34[[#This Row],[PDIF]]+$AE$122*Table34[[#This Row],[PPG]]</f>
        <v>11.138640610189018</v>
      </c>
      <c r="AJ112" t="s">
        <v>21</v>
      </c>
      <c r="AK112">
        <v>7</v>
      </c>
      <c r="AL112">
        <v>1</v>
      </c>
      <c r="AM112">
        <v>3</v>
      </c>
    </row>
    <row r="113" spans="1:39" ht="16.5" thickBot="1" x14ac:dyDescent="0.3">
      <c r="A113" s="135"/>
      <c r="B113">
        <v>3</v>
      </c>
      <c r="C113" t="s">
        <v>12</v>
      </c>
      <c r="D113" t="s">
        <v>33</v>
      </c>
      <c r="W113" s="74" t="s">
        <v>34</v>
      </c>
      <c r="X113">
        <f>INDEX($B$60:$AG$79,20,MATCH(W113,Table33[[#Headers],[Cardinals]:[Redskins]],0))</f>
        <v>10</v>
      </c>
      <c r="Y113">
        <f>(Table34[[#This Row],[Wins]]-$AE$110)/$AE$111</f>
        <v>27.752005490587564</v>
      </c>
      <c r="Z113">
        <f>(Table34[[#This Row],[Wins]]-$AE$113)/$AE$114</f>
        <v>19.505925489245417</v>
      </c>
      <c r="AA113">
        <f>(Table34[[#This Row],[Wins]]-$AE$118)/$AE$119</f>
        <v>73.216074737492264</v>
      </c>
      <c r="AB113">
        <f>$AE$121+Table34[[#This Row],[PAPG]]*$AE$123+$AE$124*Table34[[#This Row],[PDIF]]+$AE$122*Table34[[#This Row],[PPG]]</f>
        <v>10.093370206861991</v>
      </c>
      <c r="AD113" t="s">
        <v>335</v>
      </c>
      <c r="AE113">
        <v>20.482754281450607</v>
      </c>
      <c r="AJ113" t="s">
        <v>16</v>
      </c>
      <c r="AK113">
        <v>5</v>
      </c>
      <c r="AL113">
        <v>4</v>
      </c>
      <c r="AM113">
        <v>3</v>
      </c>
    </row>
    <row r="114" spans="1:39" ht="16.5" thickBot="1" x14ac:dyDescent="0.3">
      <c r="A114" s="135"/>
      <c r="B114">
        <v>4</v>
      </c>
      <c r="C114" t="s">
        <v>20</v>
      </c>
      <c r="D114" t="s">
        <v>26</v>
      </c>
      <c r="F114" t="s">
        <v>145</v>
      </c>
      <c r="G114" t="s">
        <v>12</v>
      </c>
      <c r="H114" t="s">
        <v>33</v>
      </c>
      <c r="J114" t="s">
        <v>145</v>
      </c>
      <c r="K114" t="s">
        <v>24</v>
      </c>
      <c r="L114" t="s">
        <v>31</v>
      </c>
      <c r="N114" t="s">
        <v>145</v>
      </c>
      <c r="O114" t="s">
        <v>24</v>
      </c>
      <c r="P114" t="s">
        <v>31</v>
      </c>
      <c r="R114" t="s">
        <v>145</v>
      </c>
      <c r="S114" t="s">
        <v>31</v>
      </c>
      <c r="W114" s="74" t="s">
        <v>26</v>
      </c>
      <c r="X114">
        <f>INDEX($B$60:$AG$79,20,MATCH(W114,Table33[[#Headers],[Cardinals]:[Redskins]],0))</f>
        <v>11</v>
      </c>
      <c r="Y114">
        <f>(Table34[[#This Row],[Wins]]-$AE$110)/$AE$111</f>
        <v>29.889341486023959</v>
      </c>
      <c r="Z114">
        <f>(Table34[[#This Row],[Wins]]-$AE$113)/$AE$114</f>
        <v>17.645162090091681</v>
      </c>
      <c r="AA114">
        <f>(Table34[[#This Row],[Wins]]-$AE$118)/$AE$119</f>
        <v>108.71477764051882</v>
      </c>
      <c r="AB114">
        <f>$AE$121+Table34[[#This Row],[PAPG]]*$AE$123+$AE$124*Table34[[#This Row],[PDIF]]+$AE$122*Table34[[#This Row],[PPG]]</f>
        <v>11.138640610189018</v>
      </c>
      <c r="AD114" s="50" t="s">
        <v>115</v>
      </c>
      <c r="AE114" s="50">
        <v>-0.53741383802733522</v>
      </c>
      <c r="AJ114" t="s">
        <v>10</v>
      </c>
      <c r="AK114">
        <v>14</v>
      </c>
      <c r="AL114">
        <v>7</v>
      </c>
      <c r="AM114">
        <v>4</v>
      </c>
    </row>
    <row r="115" spans="1:39" ht="16.5" thickBot="1" x14ac:dyDescent="0.3">
      <c r="A115" s="135"/>
      <c r="W115" s="74" t="s">
        <v>25</v>
      </c>
      <c r="X115">
        <f>INDEX($B$60:$AG$79,20,MATCH(W115,Table33[[#Headers],[Cardinals]:[Redskins]],0))</f>
        <v>10</v>
      </c>
      <c r="Y115">
        <f>(Table34[[#This Row],[Wins]]-$AE$110)/$AE$111</f>
        <v>27.752005490587564</v>
      </c>
      <c r="Z115">
        <f>(Table34[[#This Row],[Wins]]-$AE$113)/$AE$114</f>
        <v>19.505925489245417</v>
      </c>
      <c r="AA115">
        <f>(Table34[[#This Row],[Wins]]-$AE$118)/$AE$119</f>
        <v>73.216074737492264</v>
      </c>
      <c r="AB115">
        <f>$AE$121+Table34[[#This Row],[PAPG]]*$AE$123+$AE$124*Table34[[#This Row],[PDIF]]+$AE$122*Table34[[#This Row],[PPG]]</f>
        <v>10.093370206861991</v>
      </c>
    </row>
    <row r="116" spans="1:39" ht="16.5" thickBot="1" x14ac:dyDescent="0.3">
      <c r="A116" s="135"/>
      <c r="B116">
        <v>5</v>
      </c>
      <c r="C116" t="s">
        <v>9</v>
      </c>
      <c r="D116" t="s">
        <v>34</v>
      </c>
      <c r="F116" t="s">
        <v>152</v>
      </c>
      <c r="G116" t="str">
        <f>C114</f>
        <v>Texans</v>
      </c>
      <c r="H116" t="str">
        <f>D114</f>
        <v>Packers</v>
      </c>
      <c r="J116" t="s">
        <v>152</v>
      </c>
      <c r="K116" t="str">
        <f>C112</f>
        <v>Patriots</v>
      </c>
      <c r="L116" t="str">
        <f>D112</f>
        <v>Rams</v>
      </c>
      <c r="W116" s="74" t="s">
        <v>27</v>
      </c>
      <c r="X116">
        <f>INDEX($B$60:$AG$79,20,MATCH(W116,Table33[[#Headers],[Cardinals]:[Redskins]],0))</f>
        <v>9</v>
      </c>
      <c r="Y116">
        <f>(Table34[[#This Row],[Wins]]-$AE$110)/$AE$111</f>
        <v>25.614669495151169</v>
      </c>
      <c r="Z116">
        <f>(Table34[[#This Row],[Wins]]-$AE$113)/$AE$114</f>
        <v>21.366688888399153</v>
      </c>
      <c r="AA116">
        <f>(Table34[[#This Row],[Wins]]-$AE$118)/$AE$119</f>
        <v>37.717371834465709</v>
      </c>
      <c r="AB116">
        <f>$AE$121+Table34[[#This Row],[PAPG]]*$AE$123+$AE$124*Table34[[#This Row],[PDIF]]+$AE$122*Table34[[#This Row],[PPG]]</f>
        <v>9.0480998035349636</v>
      </c>
    </row>
    <row r="117" spans="1:39" ht="16.5" thickBot="1" x14ac:dyDescent="0.3">
      <c r="A117" s="135"/>
      <c r="B117">
        <v>6</v>
      </c>
      <c r="C117" t="s">
        <v>23</v>
      </c>
      <c r="D117" t="s">
        <v>25</v>
      </c>
      <c r="F117" t="s">
        <v>66</v>
      </c>
      <c r="G117" t="str">
        <f>C116</f>
        <v>Browns</v>
      </c>
      <c r="H117" t="str">
        <f>D116</f>
        <v>Falcons</v>
      </c>
      <c r="J117" t="s">
        <v>66</v>
      </c>
      <c r="K117" t="str">
        <f>G114</f>
        <v>Steelers</v>
      </c>
      <c r="L117" t="str">
        <f>H114</f>
        <v>Saints</v>
      </c>
      <c r="W117" s="74" t="s">
        <v>39</v>
      </c>
      <c r="X117">
        <f>INDEX($B$60:$AG$79,20,MATCH(W117,Table33[[#Headers],[Cardinals]:[Redskins]],0))</f>
        <v>8</v>
      </c>
      <c r="Y117">
        <f>(Table34[[#This Row],[Wins]]-$AE$110)/$AE$111</f>
        <v>23.477333499714778</v>
      </c>
      <c r="Z117">
        <f>(Table34[[#This Row],[Wins]]-$AE$113)/$AE$114</f>
        <v>23.227452287552893</v>
      </c>
      <c r="AA117">
        <f>(Table34[[#This Row],[Wins]]-$AE$118)/$AE$119</f>
        <v>2.2186689314391597</v>
      </c>
      <c r="AB117">
        <f>$AE$121+Table34[[#This Row],[PAPG]]*$AE$123+$AE$124*Table34[[#This Row],[PDIF]]+$AE$122*Table34[[#This Row],[PPG]]</f>
        <v>8.0028294002079381</v>
      </c>
    </row>
    <row r="118" spans="1:39" ht="16.5" thickBot="1" x14ac:dyDescent="0.3">
      <c r="A118" s="135"/>
      <c r="W118" s="74" t="s">
        <v>32</v>
      </c>
      <c r="X118">
        <f>INDEX($B$60:$AG$79,20,MATCH(W118,Table33[[#Headers],[Cardinals]:[Redskins]],0))</f>
        <v>7</v>
      </c>
      <c r="Y118">
        <f>(Table34[[#This Row],[Wins]]-$AE$110)/$AE$111</f>
        <v>21.339997504278383</v>
      </c>
      <c r="Z118">
        <f>(Table34[[#This Row],[Wins]]-$AE$113)/$AE$114</f>
        <v>25.088215686706629</v>
      </c>
      <c r="AA118">
        <f>(Table34[[#This Row],[Wins]]-$AE$118)/$AE$119</f>
        <v>-33.280033971587393</v>
      </c>
      <c r="AB118">
        <f>$AE$121+Table34[[#This Row],[PAPG]]*$AE$123+$AE$124*Table34[[#This Row],[PDIF]]+$AE$122*Table34[[#This Row],[PPG]]</f>
        <v>6.9575589968809126</v>
      </c>
      <c r="AD118" t="s">
        <v>335</v>
      </c>
      <c r="AE118">
        <v>7.9375</v>
      </c>
    </row>
    <row r="119" spans="1:39" ht="16.5" thickBot="1" x14ac:dyDescent="0.3">
      <c r="A119" s="135"/>
      <c r="F119" t="s">
        <v>145</v>
      </c>
      <c r="G119" t="s">
        <v>9</v>
      </c>
      <c r="H119" t="s">
        <v>26</v>
      </c>
      <c r="J119" t="s">
        <v>145</v>
      </c>
      <c r="K119" t="s">
        <v>13</v>
      </c>
      <c r="L119" t="s">
        <v>33</v>
      </c>
      <c r="W119" s="74" t="s">
        <v>20</v>
      </c>
      <c r="X119">
        <f>INDEX($B$60:$AG$79,20,MATCH(W119,Table33[[#Headers],[Cardinals]:[Redskins]],0))</f>
        <v>9</v>
      </c>
      <c r="Y119">
        <f>(Table34[[#This Row],[Wins]]-$AE$110)/$AE$111</f>
        <v>25.614669495151169</v>
      </c>
      <c r="Z119">
        <f>(Table34[[#This Row],[Wins]]-$AE$113)/$AE$114</f>
        <v>21.366688888399153</v>
      </c>
      <c r="AA119">
        <f>(Table34[[#This Row],[Wins]]-$AE$118)/$AE$119</f>
        <v>37.717371834465709</v>
      </c>
      <c r="AB119">
        <f>$AE$121+Table34[[#This Row],[PAPG]]*$AE$123+$AE$124*Table34[[#This Row],[PDIF]]+$AE$122*Table34[[#This Row],[PPG]]</f>
        <v>9.0480998035349636</v>
      </c>
      <c r="AD119" s="50" t="s">
        <v>358</v>
      </c>
      <c r="AE119" s="50">
        <v>2.8170043359943213E-2</v>
      </c>
    </row>
    <row r="120" spans="1:39" ht="16.5" thickBot="1" x14ac:dyDescent="0.3">
      <c r="W120" s="74" t="s">
        <v>19</v>
      </c>
      <c r="X120">
        <f>INDEX($B$60:$AG$79,20,MATCH(W120,Table33[[#Headers],[Cardinals]:[Redskins]],0))</f>
        <v>9</v>
      </c>
      <c r="Y120">
        <f>(Table34[[#This Row],[Wins]]-$AE$110)/$AE$111</f>
        <v>25.614669495151169</v>
      </c>
      <c r="Z120">
        <f>(Table34[[#This Row],[Wins]]-$AE$113)/$AE$114</f>
        <v>21.366688888399153</v>
      </c>
      <c r="AA120">
        <f>(Table34[[#This Row],[Wins]]-$AE$118)/$AE$119</f>
        <v>37.717371834465709</v>
      </c>
      <c r="AB120">
        <f>$AE$121+Table34[[#This Row],[PAPG]]*$AE$123+$AE$124*Table34[[#This Row],[PDIF]]+$AE$122*Table34[[#This Row],[PPG]]</f>
        <v>9.0480998035349636</v>
      </c>
    </row>
    <row r="121" spans="1:39" ht="16.5" thickBot="1" x14ac:dyDescent="0.3">
      <c r="W121" s="74" t="s">
        <v>36</v>
      </c>
      <c r="X121">
        <f>INDEX($B$60:$AG$79,20,MATCH(W121,Table33[[#Headers],[Cardinals]:[Redskins]],0))</f>
        <v>8</v>
      </c>
      <c r="Y121">
        <f>(Table34[[#This Row],[Wins]]-$AE$110)/$AE$111</f>
        <v>23.477333499714778</v>
      </c>
      <c r="Z121">
        <f>(Table34[[#This Row],[Wins]]-$AE$113)/$AE$114</f>
        <v>23.227452287552893</v>
      </c>
      <c r="AA121">
        <f>(Table34[[#This Row],[Wins]]-$AE$118)/$AE$119</f>
        <v>2.2186689314391597</v>
      </c>
      <c r="AB121">
        <f>$AE$121+Table34[[#This Row],[PAPG]]*$AE$123+$AE$124*Table34[[#This Row],[PDIF]]+$AE$122*Table34[[#This Row],[PPG]]</f>
        <v>8.0028294002079381</v>
      </c>
      <c r="AD121" t="s">
        <v>335</v>
      </c>
      <c r="AE121">
        <v>8.8812647453094868</v>
      </c>
    </row>
    <row r="122" spans="1:39" ht="16.5" thickBot="1" x14ac:dyDescent="0.3">
      <c r="A122" s="135" t="s">
        <v>515</v>
      </c>
      <c r="B122" t="s">
        <v>153</v>
      </c>
      <c r="C122" t="s">
        <v>500</v>
      </c>
      <c r="D122" t="s">
        <v>507</v>
      </c>
      <c r="F122" t="s">
        <v>508</v>
      </c>
      <c r="G122" t="s">
        <v>500</v>
      </c>
      <c r="H122" t="s">
        <v>507</v>
      </c>
      <c r="J122" t="s">
        <v>509</v>
      </c>
      <c r="K122" t="s">
        <v>500</v>
      </c>
      <c r="L122" t="s">
        <v>507</v>
      </c>
      <c r="N122" t="s">
        <v>510</v>
      </c>
      <c r="O122" t="s">
        <v>500</v>
      </c>
      <c r="P122" t="s">
        <v>507</v>
      </c>
      <c r="R122" t="s">
        <v>511</v>
      </c>
      <c r="W122" s="74" t="s">
        <v>10</v>
      </c>
      <c r="X122">
        <f>INDEX($B$60:$AG$79,20,MATCH(W122,Table33[[#Headers],[Cardinals]:[Redskins]],0))</f>
        <v>7</v>
      </c>
      <c r="Y122">
        <f>(Table34[[#This Row],[Wins]]-$AE$110)/$AE$111</f>
        <v>21.339997504278383</v>
      </c>
      <c r="Z122">
        <f>(Table34[[#This Row],[Wins]]-$AE$113)/$AE$114</f>
        <v>25.088215686706629</v>
      </c>
      <c r="AA122">
        <f>(Table34[[#This Row],[Wins]]-$AE$118)/$AE$119</f>
        <v>-33.280033971587393</v>
      </c>
      <c r="AB122">
        <f>$AE$121+Table34[[#This Row],[PAPG]]*$AE$123+$AE$124*Table34[[#This Row],[PDIF]]+$AE$122*Table34[[#This Row],[PPG]]</f>
        <v>6.9575589968809126</v>
      </c>
      <c r="AD122" t="s">
        <v>114</v>
      </c>
      <c r="AE122">
        <v>0</v>
      </c>
    </row>
    <row r="123" spans="1:39" ht="16.5" thickBot="1" x14ac:dyDescent="0.3">
      <c r="A123" s="135"/>
      <c r="B123">
        <v>1</v>
      </c>
      <c r="C123" t="s">
        <v>24</v>
      </c>
      <c r="D123" t="s">
        <v>31</v>
      </c>
      <c r="F123" t="s">
        <v>152</v>
      </c>
      <c r="G123" t="str">
        <f>C125</f>
        <v>Steelers</v>
      </c>
      <c r="H123" t="str">
        <f>D125</f>
        <v>Saints</v>
      </c>
      <c r="J123" t="s">
        <v>152</v>
      </c>
      <c r="K123" t="str">
        <f>C123</f>
        <v>Chiefs</v>
      </c>
      <c r="L123" t="str">
        <f>D123</f>
        <v>Eagles</v>
      </c>
      <c r="N123" t="s">
        <v>152</v>
      </c>
      <c r="O123" t="str">
        <f>K126</f>
        <v>Chiefs</v>
      </c>
      <c r="P123" t="str">
        <f>L126</f>
        <v>Packers</v>
      </c>
      <c r="S123" t="s">
        <v>24</v>
      </c>
      <c r="W123" s="74" t="s">
        <v>21</v>
      </c>
      <c r="X123">
        <f>INDEX($B$60:$AG$79,20,MATCH(W123,Table33[[#Headers],[Cardinals]:[Redskins]],0))</f>
        <v>6</v>
      </c>
      <c r="Y123">
        <f>(Table34[[#This Row],[Wins]]-$AE$110)/$AE$111</f>
        <v>19.202661508841988</v>
      </c>
      <c r="Z123">
        <f>(Table34[[#This Row],[Wins]]-$AE$113)/$AE$114</f>
        <v>26.948979085860366</v>
      </c>
      <c r="AA123">
        <f>(Table34[[#This Row],[Wins]]-$AE$118)/$AE$119</f>
        <v>-68.778736874613941</v>
      </c>
      <c r="AB123">
        <f>$AE$121+Table34[[#This Row],[PAPG]]*$AE$123+$AE$124*Table34[[#This Row],[PDIF]]+$AE$122*Table34[[#This Row],[PPG]]</f>
        <v>5.9122885935538863</v>
      </c>
      <c r="AD123" t="s">
        <v>115</v>
      </c>
      <c r="AE123">
        <v>-4.0429011847260492E-2</v>
      </c>
    </row>
    <row r="124" spans="1:39" ht="16.5" thickBot="1" x14ac:dyDescent="0.3">
      <c r="A124" s="135"/>
      <c r="B124">
        <v>2</v>
      </c>
      <c r="C124" t="s">
        <v>13</v>
      </c>
      <c r="D124" t="s">
        <v>37</v>
      </c>
      <c r="F124" t="s">
        <v>66</v>
      </c>
      <c r="G124" t="str">
        <f>C129</f>
        <v>Chargers</v>
      </c>
      <c r="H124" t="str">
        <f>D129</f>
        <v>Vikings</v>
      </c>
      <c r="J124" t="s">
        <v>66</v>
      </c>
      <c r="K124" t="str">
        <f>G126</f>
        <v>Chargers</v>
      </c>
      <c r="L124" t="str">
        <f>H131</f>
        <v>Packers</v>
      </c>
      <c r="N124" t="s">
        <v>66</v>
      </c>
      <c r="O124" t="str">
        <f>K131</f>
        <v>Browns</v>
      </c>
      <c r="P124" t="str">
        <f>L131</f>
        <v>Saints</v>
      </c>
      <c r="S124" t="s">
        <v>33</v>
      </c>
      <c r="W124" s="74" t="s">
        <v>15</v>
      </c>
      <c r="X124">
        <f>INDEX($B$60:$AG$79,20,MATCH(W124,Table33[[#Headers],[Cardinals]:[Redskins]],0))</f>
        <v>7</v>
      </c>
      <c r="Y124">
        <f>(Table34[[#This Row],[Wins]]-$AE$110)/$AE$111</f>
        <v>21.339997504278383</v>
      </c>
      <c r="Z124">
        <f>(Table34[[#This Row],[Wins]]-$AE$113)/$AE$114</f>
        <v>25.088215686706629</v>
      </c>
      <c r="AA124">
        <f>(Table34[[#This Row],[Wins]]-$AE$118)/$AE$119</f>
        <v>-33.280033971587393</v>
      </c>
      <c r="AB124">
        <f>$AE$121+Table34[[#This Row],[PAPG]]*$AE$123+$AE$124*Table34[[#This Row],[PDIF]]+$AE$122*Table34[[#This Row],[PPG]]</f>
        <v>6.9575589968809126</v>
      </c>
      <c r="AD124" s="50" t="s">
        <v>358</v>
      </c>
      <c r="AE124" s="50">
        <v>2.7326113308072084E-2</v>
      </c>
    </row>
    <row r="125" spans="1:39" ht="16.5" thickBot="1" x14ac:dyDescent="0.3">
      <c r="A125" s="135"/>
      <c r="B125">
        <v>3</v>
      </c>
      <c r="C125" t="s">
        <v>12</v>
      </c>
      <c r="D125" t="s">
        <v>33</v>
      </c>
      <c r="W125" s="74" t="s">
        <v>17</v>
      </c>
      <c r="X125">
        <f>INDEX($B$60:$AG$79,20,MATCH(W125,Table33[[#Headers],[Cardinals]:[Redskins]],0))</f>
        <v>7</v>
      </c>
      <c r="Y125">
        <f>(Table34[[#This Row],[Wins]]-$AE$110)/$AE$111</f>
        <v>21.339997504278383</v>
      </c>
      <c r="Z125">
        <f>(Table34[[#This Row],[Wins]]-$AE$113)/$AE$114</f>
        <v>25.088215686706629</v>
      </c>
      <c r="AA125">
        <f>(Table34[[#This Row],[Wins]]-$AE$118)/$AE$119</f>
        <v>-33.280033971587393</v>
      </c>
      <c r="AB125">
        <f>$AE$121+Table34[[#This Row],[PAPG]]*$AE$123+$AE$124*Table34[[#This Row],[PDIF]]+$AE$122*Table34[[#This Row],[PPG]]</f>
        <v>6.9575589968809126</v>
      </c>
    </row>
    <row r="126" spans="1:39" ht="16.5" thickBot="1" x14ac:dyDescent="0.3">
      <c r="A126" s="135"/>
      <c r="B126">
        <v>4</v>
      </c>
      <c r="C126" t="s">
        <v>20</v>
      </c>
      <c r="D126" t="s">
        <v>26</v>
      </c>
      <c r="F126" t="s">
        <v>145</v>
      </c>
      <c r="G126" t="s">
        <v>23</v>
      </c>
      <c r="H126" t="s">
        <v>33</v>
      </c>
      <c r="J126" t="s">
        <v>145</v>
      </c>
      <c r="K126" t="s">
        <v>24</v>
      </c>
      <c r="L126" t="s">
        <v>26</v>
      </c>
      <c r="N126" t="s">
        <v>145</v>
      </c>
      <c r="O126" t="s">
        <v>24</v>
      </c>
      <c r="P126" t="s">
        <v>33</v>
      </c>
      <c r="R126" t="s">
        <v>145</v>
      </c>
      <c r="S126" t="s">
        <v>24</v>
      </c>
      <c r="W126" s="74" t="s">
        <v>14</v>
      </c>
      <c r="X126">
        <f>INDEX($B$60:$AG$79,20,MATCH(W126,Table33[[#Headers],[Cardinals]:[Redskins]],0))</f>
        <v>5</v>
      </c>
      <c r="Y126">
        <f>(Table34[[#This Row],[Wins]]-$AE$110)/$AE$111</f>
        <v>17.065325513405593</v>
      </c>
      <c r="Z126">
        <f>(Table34[[#This Row],[Wins]]-$AE$113)/$AE$114</f>
        <v>28.809742485014102</v>
      </c>
      <c r="AA126">
        <f>(Table34[[#This Row],[Wins]]-$AE$118)/$AE$119</f>
        <v>-104.2774397776405</v>
      </c>
      <c r="AB126">
        <f>$AE$121+Table34[[#This Row],[PAPG]]*$AE$123+$AE$124*Table34[[#This Row],[PDIF]]+$AE$122*Table34[[#This Row],[PPG]]</f>
        <v>4.8670181902268608</v>
      </c>
    </row>
    <row r="127" spans="1:39" ht="16.5" thickBot="1" x14ac:dyDescent="0.3">
      <c r="A127" s="135"/>
      <c r="W127" s="74" t="s">
        <v>35</v>
      </c>
      <c r="X127">
        <f>INDEX($B$60:$AG$79,20,MATCH(W127,Table33[[#Headers],[Cardinals]:[Redskins]],0))</f>
        <v>6</v>
      </c>
      <c r="Y127">
        <f>(Table34[[#This Row],[Wins]]-$AE$110)/$AE$111</f>
        <v>19.202661508841988</v>
      </c>
      <c r="Z127">
        <f>(Table34[[#This Row],[Wins]]-$AE$113)/$AE$114</f>
        <v>26.948979085860366</v>
      </c>
      <c r="AA127">
        <f>(Table34[[#This Row],[Wins]]-$AE$118)/$AE$119</f>
        <v>-68.778736874613941</v>
      </c>
      <c r="AB127">
        <f>$AE$121+Table34[[#This Row],[PAPG]]*$AE$123+$AE$124*Table34[[#This Row],[PDIF]]+$AE$122*Table34[[#This Row],[PPG]]</f>
        <v>5.9122885935538863</v>
      </c>
    </row>
    <row r="128" spans="1:39" ht="16.5" thickBot="1" x14ac:dyDescent="0.3">
      <c r="A128" s="135"/>
      <c r="B128">
        <v>5</v>
      </c>
      <c r="C128" t="s">
        <v>9</v>
      </c>
      <c r="D128" t="s">
        <v>34</v>
      </c>
      <c r="F128" t="s">
        <v>152</v>
      </c>
      <c r="G128" t="str">
        <f>C126</f>
        <v>Texans</v>
      </c>
      <c r="H128" t="str">
        <f>D126</f>
        <v>Packers</v>
      </c>
      <c r="J128" t="s">
        <v>152</v>
      </c>
      <c r="K128" t="str">
        <f>C124</f>
        <v>Patriots</v>
      </c>
      <c r="L128" t="str">
        <f>D124</f>
        <v>Rams</v>
      </c>
      <c r="W128" s="74" t="s">
        <v>28</v>
      </c>
      <c r="X128">
        <f>INDEX($B$60:$AG$79,20,MATCH(W128,Table33[[#Headers],[Cardinals]:[Redskins]],0))</f>
        <v>7</v>
      </c>
      <c r="Y128">
        <f>(Table34[[#This Row],[Wins]]-$AE$110)/$AE$111</f>
        <v>21.339997504278383</v>
      </c>
      <c r="Z128">
        <f>(Table34[[#This Row],[Wins]]-$AE$113)/$AE$114</f>
        <v>25.088215686706629</v>
      </c>
      <c r="AA128">
        <f>(Table34[[#This Row],[Wins]]-$AE$118)/$AE$119</f>
        <v>-33.280033971587393</v>
      </c>
      <c r="AB128">
        <f>$AE$121+Table34[[#This Row],[PAPG]]*$AE$123+$AE$124*Table34[[#This Row],[PDIF]]+$AE$122*Table34[[#This Row],[PPG]]</f>
        <v>6.9575589968809126</v>
      </c>
    </row>
    <row r="129" spans="1:28" ht="16.5" thickBot="1" x14ac:dyDescent="0.3">
      <c r="A129" s="135"/>
      <c r="B129">
        <v>6</v>
      </c>
      <c r="C129" t="s">
        <v>23</v>
      </c>
      <c r="D129" t="s">
        <v>25</v>
      </c>
      <c r="F129" t="s">
        <v>66</v>
      </c>
      <c r="G129" t="str">
        <f>C128</f>
        <v>Browns</v>
      </c>
      <c r="H129" t="str">
        <f>D128</f>
        <v>Falcons</v>
      </c>
      <c r="J129" t="s">
        <v>66</v>
      </c>
      <c r="K129" t="str">
        <f>G131</f>
        <v>Browns</v>
      </c>
      <c r="L129" t="str">
        <f>H126</f>
        <v>Saints</v>
      </c>
      <c r="W129" s="74" t="s">
        <v>38</v>
      </c>
      <c r="X129">
        <f>INDEX($B$60:$AG$79,20,MATCH(W129,Table33[[#Headers],[Cardinals]:[Redskins]],0))</f>
        <v>6</v>
      </c>
      <c r="Y129">
        <f>(Table34[[#This Row],[Wins]]-$AE$110)/$AE$111</f>
        <v>19.202661508841988</v>
      </c>
      <c r="Z129">
        <f>(Table34[[#This Row],[Wins]]-$AE$113)/$AE$114</f>
        <v>26.948979085860366</v>
      </c>
      <c r="AA129">
        <f>(Table34[[#This Row],[Wins]]-$AE$118)/$AE$119</f>
        <v>-68.778736874613941</v>
      </c>
      <c r="AB129">
        <f>$AE$121+Table34[[#This Row],[PAPG]]*$AE$123+$AE$124*Table34[[#This Row],[PDIF]]+$AE$122*Table34[[#This Row],[PPG]]</f>
        <v>5.9122885935538863</v>
      </c>
    </row>
    <row r="130" spans="1:28" ht="16.5" thickBot="1" x14ac:dyDescent="0.3">
      <c r="A130" s="135"/>
      <c r="W130" s="74" t="s">
        <v>40</v>
      </c>
      <c r="X130">
        <f>INDEX($B$60:$AG$79,20,MATCH(W130,Table33[[#Headers],[Cardinals]:[Redskins]],0))</f>
        <v>5</v>
      </c>
      <c r="Y130">
        <f>(Table34[[#This Row],[Wins]]-$AE$110)/$AE$111</f>
        <v>17.065325513405593</v>
      </c>
      <c r="Z130">
        <f>(Table34[[#This Row],[Wins]]-$AE$113)/$AE$114</f>
        <v>28.809742485014102</v>
      </c>
      <c r="AA130">
        <f>(Table34[[#This Row],[Wins]]-$AE$118)/$AE$119</f>
        <v>-104.2774397776405</v>
      </c>
      <c r="AB130">
        <f>$AE$121+Table34[[#This Row],[PAPG]]*$AE$123+$AE$124*Table34[[#This Row],[PDIF]]+$AE$122*Table34[[#This Row],[PPG]]</f>
        <v>4.8670181902268608</v>
      </c>
    </row>
    <row r="131" spans="1:28" ht="16.5" thickBot="1" x14ac:dyDescent="0.3">
      <c r="A131" s="135"/>
      <c r="F131" t="s">
        <v>145</v>
      </c>
      <c r="G131" t="s">
        <v>9</v>
      </c>
      <c r="H131" t="s">
        <v>26</v>
      </c>
      <c r="J131" t="s">
        <v>145</v>
      </c>
      <c r="K131" t="s">
        <v>9</v>
      </c>
      <c r="L131" t="s">
        <v>33</v>
      </c>
      <c r="W131" s="74" t="s">
        <v>30</v>
      </c>
      <c r="X131">
        <f>INDEX($B$60:$AG$79,20,MATCH(W131,Table33[[#Headers],[Cardinals]:[Redskins]],0))</f>
        <v>5</v>
      </c>
      <c r="Y131">
        <f>(Table34[[#This Row],[Wins]]-$AE$110)/$AE$111</f>
        <v>17.065325513405593</v>
      </c>
      <c r="Z131">
        <f>(Table34[[#This Row],[Wins]]-$AE$113)/$AE$114</f>
        <v>28.809742485014102</v>
      </c>
      <c r="AA131">
        <f>(Table34[[#This Row],[Wins]]-$AE$118)/$AE$119</f>
        <v>-104.2774397776405</v>
      </c>
      <c r="AB131">
        <f>$AE$121+Table34[[#This Row],[PAPG]]*$AE$123+$AE$124*Table34[[#This Row],[PDIF]]+$AE$122*Table34[[#This Row],[PPG]]</f>
        <v>4.8670181902268608</v>
      </c>
    </row>
    <row r="132" spans="1:28" ht="16.5" thickBot="1" x14ac:dyDescent="0.3">
      <c r="W132" s="74" t="s">
        <v>18</v>
      </c>
      <c r="X132">
        <f>INDEX($B$60:$AG$79,20,MATCH(W132,Table33[[#Headers],[Cardinals]:[Redskins]],0))</f>
        <v>4</v>
      </c>
      <c r="Y132">
        <f>(Table34[[#This Row],[Wins]]-$AE$110)/$AE$111</f>
        <v>14.9279895179692</v>
      </c>
      <c r="Z132">
        <f>(Table34[[#This Row],[Wins]]-$AE$113)/$AE$114</f>
        <v>30.670505884167838</v>
      </c>
      <c r="AA132">
        <f>(Table34[[#This Row],[Wins]]-$AE$118)/$AE$119</f>
        <v>-139.77614268066705</v>
      </c>
      <c r="AB132">
        <f>$AE$121+Table34[[#This Row],[PAPG]]*$AE$123+$AE$124*Table34[[#This Row],[PDIF]]+$AE$122*Table34[[#This Row],[PPG]]</f>
        <v>3.821747786899834</v>
      </c>
    </row>
    <row r="133" spans="1:28" ht="16.5" thickBot="1" x14ac:dyDescent="0.3">
      <c r="W133" s="74" t="s">
        <v>11</v>
      </c>
      <c r="X133">
        <f>INDEX($B$60:$AG$79,20,MATCH(W133,Table33[[#Headers],[Cardinals]:[Redskins]],0))</f>
        <v>3</v>
      </c>
      <c r="Y133">
        <f>(Table34[[#This Row],[Wins]]-$AE$110)/$AE$111</f>
        <v>12.790653522532807</v>
      </c>
      <c r="Z133">
        <f>(Table34[[#This Row],[Wins]]-$AE$113)/$AE$114</f>
        <v>32.531269283321578</v>
      </c>
      <c r="AA133">
        <f>(Table34[[#This Row],[Wins]]-$AE$118)/$AE$119</f>
        <v>-175.2748455836936</v>
      </c>
      <c r="AB133">
        <f>$AE$121+Table34[[#This Row],[PAPG]]*$AE$123+$AE$124*Table34[[#This Row],[PDIF]]+$AE$122*Table34[[#This Row],[PPG]]</f>
        <v>2.776477383572808</v>
      </c>
    </row>
    <row r="134" spans="1:28" ht="16.5" thickBot="1" x14ac:dyDescent="0.3">
      <c r="A134" s="135" t="s">
        <v>1508</v>
      </c>
      <c r="B134" t="s">
        <v>502</v>
      </c>
      <c r="C134" t="s">
        <v>246</v>
      </c>
      <c r="D134" t="s">
        <v>503</v>
      </c>
      <c r="E134" t="s">
        <v>246</v>
      </c>
      <c r="F134" t="s">
        <v>504</v>
      </c>
      <c r="G134" t="s">
        <v>246</v>
      </c>
      <c r="H134" t="s">
        <v>505</v>
      </c>
      <c r="I134" t="s">
        <v>246</v>
      </c>
      <c r="K134" t="s">
        <v>502</v>
      </c>
      <c r="L134" t="s">
        <v>246</v>
      </c>
      <c r="M134" t="s">
        <v>503</v>
      </c>
      <c r="N134" t="s">
        <v>246</v>
      </c>
      <c r="O134" t="s">
        <v>504</v>
      </c>
      <c r="P134" t="s">
        <v>246</v>
      </c>
      <c r="Q134" t="s">
        <v>505</v>
      </c>
      <c r="R134" t="s">
        <v>246</v>
      </c>
      <c r="W134" s="74" t="s">
        <v>29</v>
      </c>
      <c r="X134">
        <f>INDEX($B$60:$AG$79,20,MATCH(W134,Table33[[#Headers],[Cardinals]:[Redskins]],0))</f>
        <v>3</v>
      </c>
      <c r="Y134">
        <f>(Table34[[#This Row],[Wins]]-$AE$110)/$AE$111</f>
        <v>12.790653522532807</v>
      </c>
      <c r="Z134">
        <f>(Table34[[#This Row],[Wins]]-$AE$113)/$AE$114</f>
        <v>32.531269283321578</v>
      </c>
      <c r="AA134">
        <f>(Table34[[#This Row],[Wins]]-$AE$118)/$AE$119</f>
        <v>-175.2748455836936</v>
      </c>
      <c r="AB134">
        <f>$AE$121+Table34[[#This Row],[PAPG]]*$AE$123+$AE$124*Table34[[#This Row],[PDIF]]+$AE$122*Table34[[#This Row],[PPG]]</f>
        <v>2.776477383572808</v>
      </c>
    </row>
    <row r="135" spans="1:28" ht="16.5" thickBot="1" x14ac:dyDescent="0.3">
      <c r="A135" s="135"/>
      <c r="B135" t="s">
        <v>10</v>
      </c>
      <c r="C135">
        <v>10</v>
      </c>
      <c r="D135" t="s">
        <v>13</v>
      </c>
      <c r="E135">
        <v>16</v>
      </c>
      <c r="F135" t="s">
        <v>18</v>
      </c>
      <c r="G135">
        <v>11</v>
      </c>
      <c r="H135" t="s">
        <v>24</v>
      </c>
      <c r="I135">
        <v>11</v>
      </c>
      <c r="K135" t="s">
        <v>26</v>
      </c>
      <c r="L135">
        <v>12</v>
      </c>
      <c r="M135" t="s">
        <v>31</v>
      </c>
      <c r="N135">
        <v>10</v>
      </c>
      <c r="O135" t="s">
        <v>33</v>
      </c>
      <c r="P135">
        <v>14</v>
      </c>
      <c r="Q135" t="s">
        <v>38</v>
      </c>
      <c r="R135">
        <v>13</v>
      </c>
      <c r="W135" s="74" t="s">
        <v>22</v>
      </c>
      <c r="X135">
        <f>INDEX($B$60:$AG$79,20,MATCH(W135,Table33[[#Headers],[Cardinals]:[Redskins]],0))</f>
        <v>3</v>
      </c>
      <c r="Y135">
        <f>(Table34[[#This Row],[Wins]]-$AE$110)/$AE$111</f>
        <v>12.790653522532807</v>
      </c>
      <c r="Z135">
        <f>(Table34[[#This Row],[Wins]]-$AE$113)/$AE$114</f>
        <v>32.531269283321578</v>
      </c>
      <c r="AA135">
        <f>(Table34[[#This Row],[Wins]]-$AE$118)/$AE$119</f>
        <v>-175.2748455836936</v>
      </c>
      <c r="AB135">
        <f>$AE$121+Table34[[#This Row],[PAPG]]*$AE$123+$AE$124*Table34[[#This Row],[PDIF]]+$AE$122*Table34[[#This Row],[PPG]]</f>
        <v>2.776477383572808</v>
      </c>
    </row>
    <row r="136" spans="1:28" ht="16.5" thickBot="1" x14ac:dyDescent="0.3">
      <c r="A136" s="135"/>
      <c r="B136" t="s">
        <v>9</v>
      </c>
      <c r="C136">
        <v>9</v>
      </c>
      <c r="D136" t="s">
        <v>14</v>
      </c>
      <c r="E136">
        <v>10</v>
      </c>
      <c r="F136" t="s">
        <v>20</v>
      </c>
      <c r="G136">
        <v>10</v>
      </c>
      <c r="H136" t="s">
        <v>22</v>
      </c>
      <c r="I136">
        <v>8</v>
      </c>
      <c r="K136" t="s">
        <v>25</v>
      </c>
      <c r="L136">
        <v>12</v>
      </c>
      <c r="M136" t="s">
        <v>32</v>
      </c>
      <c r="N136">
        <v>8</v>
      </c>
      <c r="O136" t="s">
        <v>34</v>
      </c>
      <c r="P136">
        <v>4</v>
      </c>
      <c r="Q136" t="s">
        <v>39</v>
      </c>
      <c r="R136">
        <v>11</v>
      </c>
      <c r="W136" s="74" t="s">
        <v>16</v>
      </c>
      <c r="X136">
        <f>INDEX($B$60:$AG$79,20,MATCH(W136,Table33[[#Headers],[Cardinals]:[Redskins]],0))</f>
        <v>1</v>
      </c>
      <c r="Y136">
        <f>(Table34[[#This Row],[Wins]]-$AE$110)/$AE$111</f>
        <v>8.5159815316600191</v>
      </c>
      <c r="Z136">
        <f>(Table34[[#This Row],[Wins]]-$AE$113)/$AE$114</f>
        <v>36.25279608162905</v>
      </c>
      <c r="AA136">
        <f>(Table34[[#This Row],[Wins]]-$AE$118)/$AE$119</f>
        <v>-246.27225138974671</v>
      </c>
      <c r="AB136">
        <f>$AE$121+Table34[[#This Row],[PAPG]]*$AE$123+$AE$124*Table34[[#This Row],[PDIF]]+$AE$122*Table34[[#This Row],[PPG]]</f>
        <v>0.68593657691875531</v>
      </c>
    </row>
    <row r="137" spans="1:28" x14ac:dyDescent="0.25">
      <c r="A137" s="135"/>
      <c r="B137" t="s">
        <v>12</v>
      </c>
      <c r="C137">
        <v>6</v>
      </c>
      <c r="D137" t="s">
        <v>15</v>
      </c>
      <c r="E137">
        <v>4</v>
      </c>
      <c r="F137" t="s">
        <v>19</v>
      </c>
      <c r="G137">
        <v>8</v>
      </c>
      <c r="H137" t="s">
        <v>23</v>
      </c>
      <c r="I137">
        <v>5</v>
      </c>
      <c r="K137" t="s">
        <v>28</v>
      </c>
      <c r="L137">
        <v>9.5</v>
      </c>
      <c r="M137" t="s">
        <v>30</v>
      </c>
      <c r="N137">
        <v>3</v>
      </c>
      <c r="O137" t="s">
        <v>36</v>
      </c>
      <c r="P137">
        <v>4</v>
      </c>
      <c r="Q137" t="s">
        <v>37</v>
      </c>
      <c r="R137">
        <v>9</v>
      </c>
    </row>
    <row r="138" spans="1:28" x14ac:dyDescent="0.25">
      <c r="A138" s="135"/>
      <c r="B138" t="s">
        <v>11</v>
      </c>
      <c r="C138">
        <v>2</v>
      </c>
      <c r="D138" t="s">
        <v>16</v>
      </c>
      <c r="E138">
        <v>2</v>
      </c>
      <c r="F138" t="s">
        <v>17</v>
      </c>
      <c r="G138">
        <f>INDEX($B$60:$AG$79,20,MATCH(F138,Table33[[#Headers],[Cardinals]:[Redskins]],0))</f>
        <v>7</v>
      </c>
      <c r="H138" t="s">
        <v>21</v>
      </c>
      <c r="I138">
        <v>4</v>
      </c>
      <c r="K138" t="s">
        <v>27</v>
      </c>
      <c r="L138">
        <v>6</v>
      </c>
      <c r="M138" t="s">
        <v>29</v>
      </c>
      <c r="N138">
        <v>4</v>
      </c>
      <c r="O138" t="s">
        <v>35</v>
      </c>
      <c r="P138">
        <v>7</v>
      </c>
      <c r="Q138" t="s">
        <v>40</v>
      </c>
      <c r="R138">
        <v>7.5</v>
      </c>
    </row>
    <row r="140" spans="1:28" x14ac:dyDescent="0.25">
      <c r="A140" s="135" t="s">
        <v>1507</v>
      </c>
      <c r="B140" t="s">
        <v>153</v>
      </c>
      <c r="C140" t="s">
        <v>500</v>
      </c>
      <c r="D140" t="s">
        <v>507</v>
      </c>
      <c r="F140" t="s">
        <v>508</v>
      </c>
      <c r="G140" t="s">
        <v>500</v>
      </c>
      <c r="H140" t="s">
        <v>507</v>
      </c>
      <c r="J140" t="s">
        <v>509</v>
      </c>
      <c r="K140" t="s">
        <v>500</v>
      </c>
      <c r="L140" t="s">
        <v>507</v>
      </c>
      <c r="N140" t="s">
        <v>510</v>
      </c>
      <c r="O140" t="s">
        <v>500</v>
      </c>
      <c r="P140" t="s">
        <v>507</v>
      </c>
      <c r="Q140" t="s">
        <v>511</v>
      </c>
    </row>
    <row r="141" spans="1:28" x14ac:dyDescent="0.25">
      <c r="A141" s="135"/>
      <c r="B141">
        <v>1</v>
      </c>
      <c r="C141" t="s">
        <v>13</v>
      </c>
      <c r="D141" t="s">
        <v>33</v>
      </c>
      <c r="F141" t="s">
        <v>152</v>
      </c>
      <c r="G141" t="str">
        <f>C143</f>
        <v>Chiefs</v>
      </c>
      <c r="H141" t="str">
        <f>D143</f>
        <v>Packers</v>
      </c>
      <c r="J141" t="s">
        <v>152</v>
      </c>
      <c r="K141" t="str">
        <f>C141</f>
        <v>Patriots</v>
      </c>
      <c r="L141" t="str">
        <f>D141</f>
        <v>Saints</v>
      </c>
      <c r="N141" t="s">
        <v>152</v>
      </c>
      <c r="O141" t="str">
        <f>K144</f>
        <v>Patriots</v>
      </c>
      <c r="P141" t="str">
        <f>L144</f>
        <v>Saints</v>
      </c>
      <c r="R141" t="s">
        <v>24</v>
      </c>
    </row>
    <row r="142" spans="1:28" x14ac:dyDescent="0.25">
      <c r="A142" s="135"/>
      <c r="B142">
        <v>2</v>
      </c>
      <c r="C142" t="s">
        <v>18</v>
      </c>
      <c r="D142" t="s">
        <v>38</v>
      </c>
      <c r="F142" t="s">
        <v>66</v>
      </c>
      <c r="G142" t="str">
        <f>C147</f>
        <v>Texans</v>
      </c>
      <c r="H142" t="str">
        <f>D147</f>
        <v>Seahawks</v>
      </c>
      <c r="J142" t="s">
        <v>66</v>
      </c>
      <c r="K142" t="str">
        <f>G149</f>
        <v>Ravens</v>
      </c>
      <c r="L142" t="str">
        <f>H149</f>
        <v>Vikings</v>
      </c>
      <c r="N142" t="s">
        <v>66</v>
      </c>
      <c r="O142" t="str">
        <f>K149</f>
        <v>Chiefs</v>
      </c>
      <c r="P142" t="str">
        <f>L149</f>
        <v>Packers</v>
      </c>
      <c r="R142" t="s">
        <v>33</v>
      </c>
    </row>
    <row r="143" spans="1:28" x14ac:dyDescent="0.25">
      <c r="A143" s="135"/>
      <c r="B143">
        <v>3</v>
      </c>
      <c r="C143" t="s">
        <v>24</v>
      </c>
      <c r="D143" t="s">
        <v>26</v>
      </c>
    </row>
    <row r="144" spans="1:28" x14ac:dyDescent="0.25">
      <c r="A144" s="135"/>
      <c r="B144">
        <v>4</v>
      </c>
      <c r="C144" t="s">
        <v>10</v>
      </c>
      <c r="D144" t="s">
        <v>31</v>
      </c>
      <c r="F144" t="s">
        <v>145</v>
      </c>
      <c r="G144" t="s">
        <v>24</v>
      </c>
      <c r="H144" t="s">
        <v>26</v>
      </c>
      <c r="J144" t="s">
        <v>145</v>
      </c>
      <c r="K144" t="s">
        <v>13</v>
      </c>
      <c r="L144" t="s">
        <v>33</v>
      </c>
      <c r="N144" t="s">
        <v>145</v>
      </c>
      <c r="O144" t="s">
        <v>24</v>
      </c>
      <c r="P144" t="s">
        <v>33</v>
      </c>
      <c r="Q144" t="s">
        <v>145</v>
      </c>
      <c r="R144" t="s">
        <v>33</v>
      </c>
    </row>
    <row r="145" spans="1:12" x14ac:dyDescent="0.25">
      <c r="A145" s="135"/>
    </row>
    <row r="146" spans="1:12" x14ac:dyDescent="0.25">
      <c r="A146" s="135"/>
      <c r="B146">
        <v>5</v>
      </c>
      <c r="C146" t="s">
        <v>14</v>
      </c>
      <c r="D146" t="s">
        <v>25</v>
      </c>
      <c r="F146" t="s">
        <v>152</v>
      </c>
      <c r="G146" t="str">
        <f>C144</f>
        <v>Ravens</v>
      </c>
      <c r="H146" t="str">
        <f>D144</f>
        <v>Eagles</v>
      </c>
      <c r="J146" t="s">
        <v>152</v>
      </c>
      <c r="K146" t="str">
        <f>C142</f>
        <v>Colts</v>
      </c>
      <c r="L146" t="str">
        <f>D142</f>
        <v>49ers</v>
      </c>
    </row>
    <row r="147" spans="1:12" x14ac:dyDescent="0.25">
      <c r="A147" s="135"/>
      <c r="B147">
        <v>6</v>
      </c>
      <c r="C147" t="s">
        <v>20</v>
      </c>
      <c r="D147" t="s">
        <v>39</v>
      </c>
      <c r="F147" t="s">
        <v>66</v>
      </c>
      <c r="G147" t="str">
        <f>C146</f>
        <v>Bills</v>
      </c>
      <c r="H147" t="str">
        <f>D146</f>
        <v>Vikings</v>
      </c>
      <c r="J147" t="s">
        <v>66</v>
      </c>
      <c r="K147" t="str">
        <f>G144</f>
        <v>Chiefs</v>
      </c>
      <c r="L147" t="str">
        <f>H144</f>
        <v>Packers</v>
      </c>
    </row>
    <row r="148" spans="1:12" x14ac:dyDescent="0.25">
      <c r="A148" s="135"/>
    </row>
    <row r="149" spans="1:12" x14ac:dyDescent="0.25">
      <c r="A149" s="135"/>
      <c r="F149" t="s">
        <v>145</v>
      </c>
      <c r="G149" t="s">
        <v>10</v>
      </c>
      <c r="H149" t="s">
        <v>25</v>
      </c>
      <c r="J149" t="s">
        <v>145</v>
      </c>
      <c r="K149" t="s">
        <v>24</v>
      </c>
      <c r="L149" t="s">
        <v>26</v>
      </c>
    </row>
  </sheetData>
  <mergeCells count="8">
    <mergeCell ref="K103:R103"/>
    <mergeCell ref="W103:AA103"/>
    <mergeCell ref="A104:A108"/>
    <mergeCell ref="A134:A138"/>
    <mergeCell ref="A140:A149"/>
    <mergeCell ref="A110:A119"/>
    <mergeCell ref="A122:A131"/>
    <mergeCell ref="B103:I103"/>
  </mergeCells>
  <conditionalFormatting sqref="B61:AG77">
    <cfRule type="expression" dxfId="570" priority="6">
      <formula>AJ61=0</formula>
    </cfRule>
  </conditionalFormatting>
  <conditionalFormatting sqref="B91:AG99">
    <cfRule type="expression" dxfId="569" priority="1">
      <formula>AJ91=0</formula>
    </cfRule>
  </conditionalFormatting>
  <hyperlinks>
    <hyperlink ref="T3" r:id="rId1" display="http://www.espn.com/nfl/team/_/name/ari/arizona-cardinals" xr:uid="{C2496091-8C4B-4895-A972-2C757C3C1B62}"/>
    <hyperlink ref="T4" r:id="rId2" display="http://www.espn.com/nfl/team/_/name/atl/atlanta-falcons" xr:uid="{3F101921-0D44-41FC-8B73-EABC3B0C7923}"/>
    <hyperlink ref="T5" r:id="rId3" display="http://www.espn.com/nfl/team/_/name/bal/baltimore-ravens" xr:uid="{7412F4AC-6A24-4900-9820-CDB39EB9574A}"/>
    <hyperlink ref="T6" r:id="rId4" display="http://www.espn.com/nfl/team/_/name/buf/buffalo-bills" xr:uid="{84C817B8-0A25-4621-9F07-EC77A20C6F93}"/>
    <hyperlink ref="T7" r:id="rId5" display="http://www.espn.com/nfl/team/_/name/car/carolina-panthers" xr:uid="{7C7F9539-4482-4E74-A7CD-583785AAE7F7}"/>
    <hyperlink ref="T8" r:id="rId6" display="http://www.espn.com/nfl/team/_/name/chi/chicago-bears" xr:uid="{E869E7FB-EF6C-4CE2-BD5B-7815AB6D8525}"/>
    <hyperlink ref="T9" r:id="rId7" display="http://www.espn.com/nfl/team/_/name/cin/cincinnati-bengals" xr:uid="{EF3CCB15-3434-47DA-850B-753EA80305B8}"/>
    <hyperlink ref="T10" r:id="rId8" display="http://www.espn.com/nfl/team/_/name/cle/cleveland-browns" xr:uid="{6EBA49CA-D20F-446E-A455-2AB395AD3405}"/>
    <hyperlink ref="T11" r:id="rId9" display="http://www.espn.com/nfl/team/_/name/dal/dallas-cowboys" xr:uid="{6C29CEED-2FAE-4F6E-85EF-F3E333E70E78}"/>
    <hyperlink ref="T12" r:id="rId10" display="http://www.espn.com/nfl/team/_/name/den/denver-broncos" xr:uid="{70F9A0FC-C395-4046-8588-37CA261266BD}"/>
    <hyperlink ref="T13" r:id="rId11" display="http://www.espn.com/nfl/team/_/name/det/detroit-lions" xr:uid="{F83EA61C-AE78-47C4-BC6D-796897732242}"/>
    <hyperlink ref="T14" r:id="rId12" display="http://www.espn.com/nfl/team/_/name/gb/green-bay-packers" xr:uid="{B1596F7B-F406-483D-9553-D5F460E43751}"/>
    <hyperlink ref="T15" r:id="rId13" display="http://www.espn.com/nfl/team/_/name/hou/houston-texans" xr:uid="{7C4E0ABA-0AF3-4936-AC1E-A9058A4A80DC}"/>
    <hyperlink ref="T16" r:id="rId14" display="http://www.espn.com/nfl/team/_/name/ind/indianapolis-colts" xr:uid="{9D3ACB13-7209-4585-97B5-8C164F4A859C}"/>
    <hyperlink ref="T17" r:id="rId15" display="http://www.espn.com/nfl/team/_/name/jax/jacksonville-jaguars" xr:uid="{61AD67CC-79BF-4431-A3D7-0848AE66DD96}"/>
    <hyperlink ref="T18" r:id="rId16" display="http://www.espn.com/nfl/team/_/name/kc/kansas-city-chiefs" xr:uid="{35AD8FB0-85F1-4AAF-9696-2F607AEF2B07}"/>
    <hyperlink ref="T19" r:id="rId17" display="http://www.espn.com/nfl/team/_/name/lar/los-angeles-rams" xr:uid="{2EE60461-24B1-432A-B879-E3D1995A202A}"/>
    <hyperlink ref="T20" r:id="rId18" display="http://www.espn.com/nfl/team/_/name/lac/los-angeles-chargers" xr:uid="{3BA8E567-7352-4331-A52B-6FA23A32D3A4}"/>
    <hyperlink ref="T21" r:id="rId19" display="http://www.espn.com/nfl/team/_/name/mia/miami-dolphins" xr:uid="{C31412E2-04A3-4631-97CA-DAD55E221FC0}"/>
    <hyperlink ref="T22" r:id="rId20" display="http://www.espn.com/nfl/team/_/name/min/minnesota-vikings" xr:uid="{0B156B71-2283-41F7-A1D2-BF1C31567988}"/>
    <hyperlink ref="T23" r:id="rId21" display="http://www.espn.com/nfl/team/_/name/ne/new-england-patriots" xr:uid="{8B3EB23E-0273-4678-AE4E-5FF4DA8DD8C8}"/>
    <hyperlink ref="T24" r:id="rId22" display="http://www.espn.com/nfl/team/_/name/no/new-orleans-saints" xr:uid="{6EEA4631-7CAE-40DE-AB54-A83CCE7AD4E8}"/>
    <hyperlink ref="T25" r:id="rId23" display="http://www.espn.com/nfl/team/_/name/nyg/new-york-giants" xr:uid="{18BB6601-5601-4715-AE31-61BF4D7C1828}"/>
    <hyperlink ref="T26" r:id="rId24" display="http://www.espn.com/nfl/team/_/name/nyj/new-york-jets" xr:uid="{52FAA1C3-AE4C-4900-B13D-30C49F1AC994}"/>
    <hyperlink ref="T27" r:id="rId25" display="http://www.espn.com/nfl/team/_/name/oak/oakland-raiders" xr:uid="{526B6DB2-B57E-496D-98F9-2CBA18BE5583}"/>
    <hyperlink ref="T28" r:id="rId26" display="http://www.espn.com/nfl/team/_/name/phi/philadelphia-eagles" xr:uid="{B91F7FCE-E3F0-44FE-AF36-D19FB8731A29}"/>
    <hyperlink ref="T29" r:id="rId27" display="http://www.espn.com/nfl/team/_/name/pit/pittsburgh-steelers" xr:uid="{F329BE14-EAE9-4DB6-8A80-8F6A6C9AE3C3}"/>
    <hyperlink ref="T30" r:id="rId28" display="http://www.espn.com/nfl/team/_/name/sf/san-francisco-49ers" xr:uid="{34492960-E8CB-438E-836E-AB5DBF966C62}"/>
    <hyperlink ref="T31" r:id="rId29" display="http://www.espn.com/nfl/team/_/name/sea/seattle-seahawks" xr:uid="{0B1CE8C8-BE98-42EB-8271-AE2E167F916B}"/>
    <hyperlink ref="T32" r:id="rId30" display="http://www.espn.com/nfl/team/_/name/tb/tampa-bay-buccaneers" xr:uid="{72F6897D-C93F-40B5-8992-8265E97D2179}"/>
    <hyperlink ref="T33" r:id="rId31" display="http://www.espn.com/nfl/team/_/name/ten/tennessee-titans" xr:uid="{1BA643A6-F6D9-4766-AF87-0DEBD78B4CC6}"/>
    <hyperlink ref="T34" r:id="rId32" display="http://www.espn.com/nfl/team/_/name/wsh/washington-redskins" xr:uid="{C41BC8F4-3809-4768-826E-4068D051F82F}"/>
    <hyperlink ref="AJ60" r:id="rId33" display="http://www.espn.com/nfl/team/_/name/ari/arizona-cardinals" xr:uid="{1E7B5833-D263-4A44-B7A7-F735C430F774}"/>
    <hyperlink ref="AK60" r:id="rId34" display="http://www.espn.com/nfl/team/_/name/atl/atlanta-falcons" xr:uid="{2DB9797D-3D51-4C6C-9418-150B12F017F0}"/>
    <hyperlink ref="AL60" r:id="rId35" display="http://www.espn.com/nfl/team/_/name/bal/baltimore-ravens" xr:uid="{9BF04B19-68AD-4EE6-832D-3817AA6A2865}"/>
    <hyperlink ref="AM60" r:id="rId36" display="http://www.espn.com/nfl/team/_/name/buf/buffalo-bills" xr:uid="{6773B2CF-66AE-414E-A664-109A74007DA4}"/>
    <hyperlink ref="AN60" r:id="rId37" display="http://www.espn.com/nfl/team/_/name/car/carolina-panthers" xr:uid="{27146201-BA02-48DD-BC78-548FABDBF1AE}"/>
    <hyperlink ref="AO60" r:id="rId38" display="http://www.espn.com/nfl/team/_/name/chi/chicago-bears" xr:uid="{E34163B3-D9BE-4786-A37C-D46C87C68BC5}"/>
    <hyperlink ref="AP60" r:id="rId39" display="http://www.espn.com/nfl/team/_/name/cin/cincinnati-bengals" xr:uid="{EBF90089-18FD-4C71-9982-D914233B6B76}"/>
    <hyperlink ref="AQ60" r:id="rId40" display="http://www.espn.com/nfl/team/_/name/cle/cleveland-browns" xr:uid="{BD1AA7C4-E4F3-4B97-962F-36018F4B711E}"/>
    <hyperlink ref="AR60" r:id="rId41" display="http://www.espn.com/nfl/team/_/name/dal/dallas-cowboys" xr:uid="{D00BBC44-DBA9-45F6-B638-61C6E7B31F15}"/>
    <hyperlink ref="AS60" r:id="rId42" display="http://www.espn.com/nfl/team/_/name/den/denver-broncos" xr:uid="{B1F3FB99-93D6-4B51-B51B-97CC0CCC04BE}"/>
    <hyperlink ref="AT60" r:id="rId43" display="http://www.espn.com/nfl/team/_/name/det/detroit-lions" xr:uid="{FDA5662D-A4B3-4BF8-8A42-2BE4C5BDFBF6}"/>
    <hyperlink ref="AU60" r:id="rId44" display="http://www.espn.com/nfl/team/_/name/gb/green-bay-packers" xr:uid="{9FF2A82C-B321-44FF-AF40-3EC34E61E44D}"/>
    <hyperlink ref="AV60" r:id="rId45" display="http://www.espn.com/nfl/team/_/name/hou/houston-texans" xr:uid="{B0BCBDC8-AEBE-4CC1-96CF-7300228CD21E}"/>
    <hyperlink ref="AW60" r:id="rId46" display="http://www.espn.com/nfl/team/_/name/ind/indianapolis-colts" xr:uid="{FBA11874-DA1F-41CC-8B19-6B4B66161A10}"/>
    <hyperlink ref="AX60" r:id="rId47" display="http://www.espn.com/nfl/team/_/name/jax/jacksonville-jaguars" xr:uid="{BD463CE7-D72C-4F27-95FD-D2519476C4E8}"/>
    <hyperlink ref="AY60" r:id="rId48" display="http://www.espn.com/nfl/team/_/name/kc/kansas-city-chiefs" xr:uid="{D4E688F0-47BF-4B8D-8DE4-A723E14CC69D}"/>
    <hyperlink ref="AZ60" r:id="rId49" display="http://www.espn.com/nfl/team/_/name/lar/los-angeles-rams" xr:uid="{231388A6-A8A7-4898-A62E-7F0C23E25E50}"/>
    <hyperlink ref="BA60" r:id="rId50" display="http://www.espn.com/nfl/team/_/name/lac/los-angeles-chargers" xr:uid="{8B08075B-D1DF-4F67-B666-5F7211E8B661}"/>
    <hyperlink ref="BB60" r:id="rId51" display="http://www.espn.com/nfl/team/_/name/mia/miami-dolphins" xr:uid="{A87C7FB1-03D8-41D7-9414-A0728602F40F}"/>
    <hyperlink ref="BC60" r:id="rId52" display="http://www.espn.com/nfl/team/_/name/min/minnesota-vikings" xr:uid="{2C8F4FB1-6132-47BA-A7BB-B9C8145CA5DC}"/>
    <hyperlink ref="BD60" r:id="rId53" display="http://www.espn.com/nfl/team/_/name/ne/new-england-patriots" xr:uid="{A7FD6D55-E288-43D0-B0A9-1BF70D81BDD1}"/>
    <hyperlink ref="BE60" r:id="rId54" display="http://www.espn.com/nfl/team/_/name/no/new-orleans-saints" xr:uid="{BB5D48ED-9B82-4665-A43D-BA29BB9863E6}"/>
    <hyperlink ref="BF60" r:id="rId55" display="http://www.espn.com/nfl/team/_/name/nyg/new-york-giants" xr:uid="{9BB87136-BA72-46F6-A34A-DD1341ACE612}"/>
    <hyperlink ref="BG60" r:id="rId56" display="http://www.espn.com/nfl/team/_/name/nyj/new-york-jets" xr:uid="{C0FC5C6C-388E-437C-80B4-79426D22C506}"/>
    <hyperlink ref="BH60" r:id="rId57" display="http://www.espn.com/nfl/team/_/name/oak/oakland-raiders" xr:uid="{7EA48FF6-85F9-4299-80AB-8ADD9F2D2E07}"/>
    <hyperlink ref="BI60" r:id="rId58" display="http://www.espn.com/nfl/team/_/name/phi/philadelphia-eagles" xr:uid="{888928B6-17C8-44A3-A67F-1DDCE4579AC4}"/>
    <hyperlink ref="BJ60" r:id="rId59" display="http://www.espn.com/nfl/team/_/name/pit/pittsburgh-steelers" xr:uid="{3DEDFCAF-EF7E-408C-ACF1-7DFB3426BD5F}"/>
    <hyperlink ref="BK60" r:id="rId60" display="http://www.espn.com/nfl/team/_/name/sf/san-francisco-49ers" xr:uid="{13A99595-66EA-40F3-9678-A27F01B5C6CF}"/>
    <hyperlink ref="BL60" r:id="rId61" display="http://www.espn.com/nfl/team/_/name/sea/seattle-seahawks" xr:uid="{93F2FD0F-50ED-457B-87EF-81D0E2D4EF98}"/>
    <hyperlink ref="BM60" r:id="rId62" display="http://www.espn.com/nfl/team/_/name/tb/tampa-bay-buccaneers" xr:uid="{10B6B6B5-B31A-4FF8-A1D8-DAD09BE1D107}"/>
    <hyperlink ref="BN60" r:id="rId63" display="http://www.espn.com/nfl/team/_/name/ten/tennessee-titans" xr:uid="{47944562-6CEB-4334-B4E0-750FA554BF09}"/>
    <hyperlink ref="BO60" r:id="rId64" display="http://www.espn.com/nfl/team/_/name/wsh/washington-redskins" xr:uid="{07D4754D-A873-4BE9-8F97-9C112A4FE829}"/>
  </hyperlinks>
  <pageMargins left="0.7" right="0.7" top="0.75" bottom="0.75" header="0.3" footer="0.3"/>
  <pageSetup orientation="portrait" r:id="rId65"/>
  <tableParts count="5">
    <tablePart r:id="rId66"/>
    <tablePart r:id="rId67"/>
    <tablePart r:id="rId68"/>
    <tablePart r:id="rId69"/>
    <tablePart r:id="rId7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A1080-6E01-493A-BA98-E0D9D5D2C193}">
  <sheetPr codeName="Sheet3"/>
  <dimension ref="A1:AY167"/>
  <sheetViews>
    <sheetView tabSelected="1" workbookViewId="0">
      <selection activeCell="F4" sqref="F4"/>
    </sheetView>
  </sheetViews>
  <sheetFormatPr defaultRowHeight="15.75" x14ac:dyDescent="0.25"/>
  <cols>
    <col min="2" max="2" width="20" bestFit="1" customWidth="1"/>
    <col min="5" max="5" width="10.25" customWidth="1"/>
    <col min="8" max="8" width="12.125" bestFit="1" customWidth="1"/>
    <col min="9" max="9" width="6.875" bestFit="1" customWidth="1"/>
    <col min="10" max="11" width="12.125" bestFit="1" customWidth="1"/>
    <col min="12" max="12" width="6.875" bestFit="1" customWidth="1"/>
    <col min="13" max="13" width="11.5" customWidth="1"/>
    <col min="14" max="14" width="9.75" customWidth="1"/>
    <col min="19" max="19" width="8.75"/>
    <col min="23" max="23" width="17.375" bestFit="1" customWidth="1"/>
    <col min="29" max="29" width="12.125" bestFit="1" customWidth="1"/>
    <col min="30" max="31" width="6.875" bestFit="1" customWidth="1"/>
    <col min="34" max="34" width="12.125" bestFit="1" customWidth="1"/>
    <col min="35" max="36" width="6.875" bestFit="1" customWidth="1"/>
    <col min="39" max="39" width="12.125" bestFit="1" customWidth="1"/>
    <col min="40" max="41" width="6.875" bestFit="1" customWidth="1"/>
  </cols>
  <sheetData>
    <row r="1" spans="1:38" x14ac:dyDescent="0.25">
      <c r="A1">
        <v>1.25</v>
      </c>
      <c r="C1" s="132" t="s">
        <v>155</v>
      </c>
      <c r="D1" s="132"/>
      <c r="E1" s="31"/>
      <c r="F1" s="132" t="s">
        <v>154</v>
      </c>
      <c r="G1" s="132"/>
      <c r="H1" s="132"/>
      <c r="I1" s="132"/>
      <c r="S1">
        <v>2018</v>
      </c>
    </row>
    <row r="2" spans="1:38" ht="16.5" thickBot="1" x14ac:dyDescent="0.3">
      <c r="A2">
        <v>1.175</v>
      </c>
      <c r="B2" t="s">
        <v>139</v>
      </c>
      <c r="C2" t="s">
        <v>110</v>
      </c>
      <c r="D2" t="s">
        <v>111</v>
      </c>
      <c r="E2" t="s">
        <v>160</v>
      </c>
      <c r="F2" t="s">
        <v>114</v>
      </c>
      <c r="G2" t="s">
        <v>115</v>
      </c>
      <c r="H2" t="s">
        <v>158</v>
      </c>
      <c r="I2" t="s">
        <v>159</v>
      </c>
      <c r="J2" t="s">
        <v>112</v>
      </c>
      <c r="K2" t="s">
        <v>113</v>
      </c>
      <c r="L2" t="s">
        <v>156</v>
      </c>
      <c r="M2" t="s">
        <v>157</v>
      </c>
      <c r="N2" s="56" t="s">
        <v>396</v>
      </c>
      <c r="Q2" t="s">
        <v>231</v>
      </c>
      <c r="R2" t="s">
        <v>114</v>
      </c>
      <c r="S2" t="s">
        <v>115</v>
      </c>
      <c r="T2" t="s">
        <v>358</v>
      </c>
      <c r="U2" t="s">
        <v>246</v>
      </c>
    </row>
    <row r="3" spans="1:38" ht="16.5" thickBot="1" x14ac:dyDescent="0.3">
      <c r="A3">
        <v>1.1499999999999999</v>
      </c>
      <c r="B3" t="s">
        <v>13</v>
      </c>
      <c r="C3">
        <v>436</v>
      </c>
      <c r="D3">
        <v>325</v>
      </c>
      <c r="F3">
        <f>INDEX(Table_0__31[[Column1]:[2019]],MATCH(Table1[[#This Row],[Team]],Table_0__31[Column1],0),2)</f>
        <v>30.5</v>
      </c>
      <c r="G3">
        <f>INDEX(Table_0__32[[Column1]:[2019]],MATCH(Table1[[#This Row],[Team]],Table_0__32[Column1],0),2)</f>
        <v>6.8</v>
      </c>
      <c r="H3">
        <f t="shared" ref="H3:H34" si="0">F3*16</f>
        <v>488</v>
      </c>
      <c r="I3">
        <f t="shared" ref="I3:I34" si="1">G3*16</f>
        <v>108.8</v>
      </c>
      <c r="J3" s="21">
        <f t="shared" ref="J3:J34" si="2">H3-$H$35</f>
        <v>132.65000000000003</v>
      </c>
      <c r="K3" s="21">
        <f t="shared" ref="K3:K34" si="3">I3-$I$35</f>
        <v>-246.24999999999989</v>
      </c>
      <c r="L3">
        <f t="shared" ref="L3:L34" si="4">J3/(MAX($J$3:$J$34))</f>
        <v>0.71528713939067157</v>
      </c>
      <c r="M3">
        <f t="shared" ref="M3:M34" si="5">K3/(MAX($K$3:$K$34)*-1)</f>
        <v>0.82703610411418926</v>
      </c>
      <c r="N3">
        <f>ROUND(8.881265+0.437218*Table1[[#This Row],[PPG]]+-0.47765*Table1[[#This Row],[PAPG]],1)</f>
        <v>19</v>
      </c>
      <c r="Q3" t="s">
        <v>38</v>
      </c>
      <c r="R3">
        <v>21.375</v>
      </c>
      <c r="S3">
        <v>27.1875</v>
      </c>
      <c r="T3">
        <v>-93</v>
      </c>
      <c r="U3">
        <v>4</v>
      </c>
      <c r="W3" t="s">
        <v>325</v>
      </c>
      <c r="AA3" s="51"/>
      <c r="AB3" s="50" t="s">
        <v>246</v>
      </c>
      <c r="AG3" t="s">
        <v>325</v>
      </c>
    </row>
    <row r="4" spans="1:38" ht="16.5" thickBot="1" x14ac:dyDescent="0.3">
      <c r="A4">
        <v>1.1000000000000001</v>
      </c>
      <c r="B4" t="s">
        <v>38</v>
      </c>
      <c r="C4">
        <v>342</v>
      </c>
      <c r="D4">
        <v>435</v>
      </c>
      <c r="F4" s="25">
        <f>INDEX(Table_0__31[[Column1]:[2019]],MATCH(Table1[[#This Row],[Team]],Table_0__31[Column1],0),2)</f>
        <v>32</v>
      </c>
      <c r="G4">
        <f>INDEX(Table_0__32[[Column1]:[2019]],MATCH(Table1[[#This Row],[Team]],Table_0__32[Column1],0),2)</f>
        <v>18</v>
      </c>
      <c r="H4">
        <f t="shared" si="0"/>
        <v>512</v>
      </c>
      <c r="I4">
        <f t="shared" si="1"/>
        <v>288</v>
      </c>
      <c r="J4" s="21">
        <f t="shared" si="2"/>
        <v>156.65000000000003</v>
      </c>
      <c r="K4" s="21">
        <f t="shared" si="3"/>
        <v>-67.049999999999898</v>
      </c>
      <c r="L4">
        <f t="shared" si="4"/>
        <v>0.84470207603127556</v>
      </c>
      <c r="M4">
        <f t="shared" si="5"/>
        <v>0.22518891687657391</v>
      </c>
      <c r="N4">
        <f>ROUND(8.881265+0.437218*Table1[[#This Row],[PPG]]+-0.47765*Table1[[#This Row],[PAPG]],1)</f>
        <v>14.3</v>
      </c>
      <c r="Q4" t="s">
        <v>27</v>
      </c>
      <c r="R4">
        <v>26.3125</v>
      </c>
      <c r="S4">
        <v>17.6875</v>
      </c>
      <c r="T4">
        <v>138</v>
      </c>
      <c r="U4">
        <v>12</v>
      </c>
      <c r="AA4" t="s">
        <v>246</v>
      </c>
      <c r="AB4" s="50">
        <v>1</v>
      </c>
    </row>
    <row r="5" spans="1:38" ht="16.5" thickBot="1" x14ac:dyDescent="0.3">
      <c r="A5">
        <v>1.05</v>
      </c>
      <c r="B5" t="s">
        <v>32</v>
      </c>
      <c r="C5">
        <v>339</v>
      </c>
      <c r="D5">
        <v>324</v>
      </c>
      <c r="F5">
        <f>INDEX(Table_0__31[[Column1]:[2019]],MATCH(Table1[[#This Row],[Team]],Table_0__31[Column1],0),2)</f>
        <v>26.8</v>
      </c>
      <c r="G5">
        <f>INDEX(Table_0__32[[Column1]:[2019]],MATCH(Table1[[#This Row],[Team]],Table_0__32[Column1],0),2)</f>
        <v>14</v>
      </c>
      <c r="H5">
        <f t="shared" si="0"/>
        <v>428.8</v>
      </c>
      <c r="I5">
        <f t="shared" si="1"/>
        <v>224</v>
      </c>
      <c r="J5" s="21">
        <f t="shared" si="2"/>
        <v>73.450000000000045</v>
      </c>
      <c r="K5" s="21">
        <f t="shared" si="3"/>
        <v>-131.0499999999999</v>
      </c>
      <c r="L5">
        <f t="shared" si="4"/>
        <v>0.39606362901051523</v>
      </c>
      <c r="M5">
        <f t="shared" si="5"/>
        <v>0.44013434089000797</v>
      </c>
      <c r="N5">
        <f>ROUND(8.881265+0.437218*Table1[[#This Row],[PPG]]+-0.47765*Table1[[#This Row],[PAPG]],1)</f>
        <v>13.9</v>
      </c>
      <c r="Q5" t="s">
        <v>11</v>
      </c>
      <c r="R5">
        <v>23</v>
      </c>
      <c r="S5">
        <v>28.4375</v>
      </c>
      <c r="T5">
        <v>-87</v>
      </c>
      <c r="U5">
        <v>6</v>
      </c>
      <c r="W5" s="53" t="s">
        <v>326</v>
      </c>
      <c r="X5" s="53"/>
      <c r="AA5" t="s">
        <v>358</v>
      </c>
      <c r="AB5" s="50">
        <v>0.93674187123694108</v>
      </c>
      <c r="AG5" s="53" t="s">
        <v>326</v>
      </c>
      <c r="AH5" s="53"/>
    </row>
    <row r="6" spans="1:38" ht="16.5" thickBot="1" x14ac:dyDescent="0.3">
      <c r="B6" t="s">
        <v>24</v>
      </c>
      <c r="C6">
        <v>565</v>
      </c>
      <c r="D6">
        <v>421</v>
      </c>
      <c r="F6">
        <f>INDEX(Table_0__31[[Column1]:[2019]],MATCH(Table1[[#This Row],[Team]],Table_0__31[Column1],0),2)</f>
        <v>33.799999999999997</v>
      </c>
      <c r="G6" s="25">
        <f>INDEX(Table_0__32[[Column1]:[2019]],MATCH(Table1[[#This Row],[Team]],Table_0__32[Column1],0),2)</f>
        <v>23.5</v>
      </c>
      <c r="H6">
        <f t="shared" si="0"/>
        <v>540.79999999999995</v>
      </c>
      <c r="I6">
        <f t="shared" si="1"/>
        <v>376</v>
      </c>
      <c r="J6" s="21">
        <f t="shared" si="2"/>
        <v>185.45</v>
      </c>
      <c r="K6" s="21">
        <f t="shared" si="3"/>
        <v>20.950000000000102</v>
      </c>
      <c r="L6">
        <f t="shared" si="4"/>
        <v>1</v>
      </c>
      <c r="M6">
        <f t="shared" si="5"/>
        <v>-7.0361041141897895E-2</v>
      </c>
      <c r="N6">
        <f>ROUND(8.881265+0.437218*Table1[[#This Row],[PPG]]+-0.47765*Table1[[#This Row],[PAPG]],1)</f>
        <v>12.4</v>
      </c>
      <c r="Q6" t="s">
        <v>14</v>
      </c>
      <c r="R6">
        <v>16.8125</v>
      </c>
      <c r="S6">
        <v>23.375</v>
      </c>
      <c r="T6">
        <v>-105</v>
      </c>
      <c r="U6">
        <v>6</v>
      </c>
      <c r="W6" t="s">
        <v>327</v>
      </c>
      <c r="X6">
        <v>0.93742851236311575</v>
      </c>
      <c r="AA6" t="s">
        <v>114</v>
      </c>
      <c r="AB6" s="50">
        <v>0.76925963227321503</v>
      </c>
      <c r="AG6" t="s">
        <v>327</v>
      </c>
      <c r="AH6">
        <v>0.76925963227321492</v>
      </c>
    </row>
    <row r="7" spans="1:38" ht="16.5" thickBot="1" x14ac:dyDescent="0.3">
      <c r="B7" t="s">
        <v>10</v>
      </c>
      <c r="C7">
        <v>389</v>
      </c>
      <c r="D7">
        <v>287</v>
      </c>
      <c r="F7" s="25">
        <f>INDEX(Table_0__31[[Column1]:[2019]],MATCH(Table1[[#This Row],[Team]],Table_0__31[Column1],0),2)</f>
        <v>33.799999999999997</v>
      </c>
      <c r="G7" s="25">
        <f>INDEX(Table_0__32[[Column1]:[2019]],MATCH(Table1[[#This Row],[Team]],Table_0__32[Column1],0),2)</f>
        <v>25</v>
      </c>
      <c r="H7">
        <f t="shared" si="0"/>
        <v>540.79999999999995</v>
      </c>
      <c r="I7">
        <f t="shared" si="1"/>
        <v>400</v>
      </c>
      <c r="J7" s="21">
        <f t="shared" si="2"/>
        <v>185.45</v>
      </c>
      <c r="K7" s="21">
        <f t="shared" si="3"/>
        <v>44.950000000000102</v>
      </c>
      <c r="L7">
        <f t="shared" si="4"/>
        <v>1</v>
      </c>
      <c r="M7">
        <f t="shared" si="5"/>
        <v>-0.15096557514693568</v>
      </c>
      <c r="N7">
        <f>ROUND(8.881265+0.437218*Table1[[#This Row],[PPG]]+-0.47765*Table1[[#This Row],[PAPG]],1)</f>
        <v>11.7</v>
      </c>
      <c r="Q7" t="s">
        <v>21</v>
      </c>
      <c r="R7">
        <v>20.5625</v>
      </c>
      <c r="S7">
        <v>21.8125</v>
      </c>
      <c r="T7">
        <v>-20</v>
      </c>
      <c r="U7">
        <v>6</v>
      </c>
      <c r="W7" t="s">
        <v>328</v>
      </c>
      <c r="X7">
        <v>0.87877221579132425</v>
      </c>
      <c r="AA7" s="50" t="s">
        <v>115</v>
      </c>
      <c r="AB7" s="50">
        <v>-0.60543189054180335</v>
      </c>
      <c r="AG7" t="s">
        <v>328</v>
      </c>
      <c r="AH7">
        <v>0.59176038184512192</v>
      </c>
    </row>
    <row r="8" spans="1:38" x14ac:dyDescent="0.25">
      <c r="B8" t="s">
        <v>17</v>
      </c>
      <c r="C8">
        <v>310</v>
      </c>
      <c r="D8">
        <v>303</v>
      </c>
      <c r="F8">
        <f>INDEX(Table_0__31[[Column1]:[2019]],MATCH(Table1[[#This Row],[Team]],Table_0__31[Column1],0),2)</f>
        <v>22.8</v>
      </c>
      <c r="G8">
        <f>INDEX(Table_0__32[[Column1]:[2019]],MATCH(Table1[[#This Row],[Team]],Table_0__32[Column1],0),2)</f>
        <v>15.5</v>
      </c>
      <c r="H8">
        <f t="shared" si="0"/>
        <v>364.8</v>
      </c>
      <c r="I8">
        <f t="shared" si="1"/>
        <v>248</v>
      </c>
      <c r="J8" s="21">
        <f t="shared" si="2"/>
        <v>9.4500000000000455</v>
      </c>
      <c r="K8" s="21">
        <f t="shared" si="3"/>
        <v>-107.0499999999999</v>
      </c>
      <c r="L8">
        <f t="shared" si="4"/>
        <v>5.095713130223805E-2</v>
      </c>
      <c r="M8">
        <f t="shared" si="5"/>
        <v>0.35952980688497022</v>
      </c>
      <c r="N8">
        <f>ROUND(8.881265+0.437218*Table1[[#This Row],[PPG]]+-0.47765*Table1[[#This Row],[PAPG]],1)</f>
        <v>11.4</v>
      </c>
      <c r="Q8" t="s">
        <v>9</v>
      </c>
      <c r="R8">
        <v>22.4375</v>
      </c>
      <c r="S8">
        <v>24.5</v>
      </c>
      <c r="T8">
        <v>-33</v>
      </c>
      <c r="U8">
        <v>7</v>
      </c>
      <c r="W8" t="s">
        <v>329</v>
      </c>
      <c r="X8">
        <v>0.87041167894934657</v>
      </c>
      <c r="AG8" t="s">
        <v>329</v>
      </c>
      <c r="AH8">
        <v>0.57815239457329259</v>
      </c>
    </row>
    <row r="9" spans="1:38" x14ac:dyDescent="0.25">
      <c r="B9" t="s">
        <v>27</v>
      </c>
      <c r="C9">
        <v>421</v>
      </c>
      <c r="D9">
        <v>283</v>
      </c>
      <c r="F9" s="25">
        <f>INDEX(Table_0__31[[Column1]:[2019]],MATCH(Table1[[#This Row],[Team]],Table_0__31[Column1],0),2)</f>
        <v>16.5</v>
      </c>
      <c r="G9" s="25">
        <f>INDEX(Table_0__32[[Column1]:[2019]],MATCH(Table1[[#This Row],[Team]],Table_0__32[Column1],0),2)</f>
        <v>11.2</v>
      </c>
      <c r="H9">
        <f t="shared" si="0"/>
        <v>264</v>
      </c>
      <c r="I9">
        <f t="shared" si="1"/>
        <v>179.2</v>
      </c>
      <c r="J9" s="21">
        <f t="shared" si="2"/>
        <v>-91.349999999999966</v>
      </c>
      <c r="K9" s="21">
        <f t="shared" si="3"/>
        <v>-175.84999999999991</v>
      </c>
      <c r="L9">
        <f t="shared" si="4"/>
        <v>-0.49258560258829859</v>
      </c>
      <c r="M9">
        <f t="shared" si="5"/>
        <v>0.59059613769941188</v>
      </c>
      <c r="N9">
        <f>ROUND(8.881265+0.437218*Table1[[#This Row],[PPG]]+-0.47765*Table1[[#This Row],[PAPG]],1)</f>
        <v>10.7</v>
      </c>
      <c r="Q9" t="s">
        <v>36</v>
      </c>
      <c r="R9">
        <v>24.75</v>
      </c>
      <c r="S9">
        <v>29</v>
      </c>
      <c r="T9">
        <v>-68</v>
      </c>
      <c r="U9">
        <v>5</v>
      </c>
      <c r="W9" t="s">
        <v>330</v>
      </c>
      <c r="X9">
        <v>1.0422798356988727</v>
      </c>
      <c r="AG9" t="s">
        <v>330</v>
      </c>
      <c r="AH9">
        <v>1.8805253766611689</v>
      </c>
    </row>
    <row r="10" spans="1:38" ht="16.5" thickBot="1" x14ac:dyDescent="0.3">
      <c r="B10" t="s">
        <v>25</v>
      </c>
      <c r="C10">
        <v>360</v>
      </c>
      <c r="D10">
        <v>341</v>
      </c>
      <c r="F10">
        <f>INDEX(Table_0__31[[Column1]:[2019]],MATCH(Table1[[#This Row],[Team]],Table_0__31[Column1],0),2)</f>
        <v>21</v>
      </c>
      <c r="G10" s="25">
        <f>INDEX(Table_0__32[[Column1]:[2019]],MATCH(Table1[[#This Row],[Team]],Table_0__32[Column1],0),2)</f>
        <v>15.8</v>
      </c>
      <c r="H10">
        <f t="shared" si="0"/>
        <v>336</v>
      </c>
      <c r="I10">
        <f t="shared" si="1"/>
        <v>252.8</v>
      </c>
      <c r="J10" s="21">
        <f t="shared" si="2"/>
        <v>-19.349999999999966</v>
      </c>
      <c r="K10" s="21">
        <f t="shared" si="3"/>
        <v>-102.24999999999989</v>
      </c>
      <c r="L10">
        <f t="shared" si="4"/>
        <v>-0.10434079266648674</v>
      </c>
      <c r="M10">
        <f t="shared" si="5"/>
        <v>0.34340890008396263</v>
      </c>
      <c r="N10">
        <f>ROUND(8.881265+0.437218*Table1[[#This Row],[PPG]]+-0.47765*Table1[[#This Row],[PAPG]],1)</f>
        <v>10.5</v>
      </c>
      <c r="Q10" t="s">
        <v>40</v>
      </c>
      <c r="R10">
        <v>14.0625</v>
      </c>
      <c r="S10">
        <v>26.5625</v>
      </c>
      <c r="T10">
        <v>-200</v>
      </c>
      <c r="U10">
        <v>3</v>
      </c>
      <c r="W10" s="50" t="s">
        <v>331</v>
      </c>
      <c r="X10" s="50">
        <v>32</v>
      </c>
      <c r="AG10" s="50" t="s">
        <v>331</v>
      </c>
      <c r="AH10" s="50">
        <v>32</v>
      </c>
    </row>
    <row r="11" spans="1:38" x14ac:dyDescent="0.25">
      <c r="B11" t="s">
        <v>23</v>
      </c>
      <c r="C11">
        <v>428</v>
      </c>
      <c r="D11">
        <v>329</v>
      </c>
      <c r="F11">
        <f>INDEX(Table_0__31[[Column1]:[2019]],MATCH(Table1[[#This Row],[Team]],Table_0__31[Column1],0),2)</f>
        <v>22.5</v>
      </c>
      <c r="G11">
        <f>INDEX(Table_0__32[[Column1]:[2019]],MATCH(Table1[[#This Row],[Team]],Table_0__32[Column1],0),2)</f>
        <v>18.5</v>
      </c>
      <c r="H11">
        <f t="shared" si="0"/>
        <v>360</v>
      </c>
      <c r="I11">
        <f t="shared" si="1"/>
        <v>296</v>
      </c>
      <c r="J11" s="21">
        <f t="shared" si="2"/>
        <v>4.6500000000000341</v>
      </c>
      <c r="K11" s="21">
        <f t="shared" si="3"/>
        <v>-59.049999999999898</v>
      </c>
      <c r="L11">
        <f t="shared" si="4"/>
        <v>2.5074143974117197E-2</v>
      </c>
      <c r="M11">
        <f t="shared" si="5"/>
        <v>0.19832073887489465</v>
      </c>
      <c r="N11">
        <f>ROUND(8.881265+0.437218*Table1[[#This Row],[PPG]]+-0.47765*Table1[[#This Row],[PAPG]],1)</f>
        <v>9.9</v>
      </c>
      <c r="Q11" t="s">
        <v>23</v>
      </c>
      <c r="R11">
        <v>26.75</v>
      </c>
      <c r="S11">
        <v>20.5625</v>
      </c>
      <c r="T11">
        <v>99</v>
      </c>
      <c r="U11">
        <v>12</v>
      </c>
    </row>
    <row r="12" spans="1:38" ht="16.5" thickBot="1" x14ac:dyDescent="0.3">
      <c r="B12" t="s">
        <v>26</v>
      </c>
      <c r="C12">
        <v>376</v>
      </c>
      <c r="D12">
        <v>400</v>
      </c>
      <c r="F12" s="25">
        <f>INDEX(Table_0__31[[Column1]:[2019]],MATCH(Table1[[#This Row],[Team]],Table_0__31[Column1],0),2)</f>
        <v>21.2</v>
      </c>
      <c r="G12" s="25">
        <f>INDEX(Table_0__32[[Column1]:[2019]],MATCH(Table1[[#This Row],[Team]],Table_0__32[Column1],0),2)</f>
        <v>17.2</v>
      </c>
      <c r="H12">
        <f t="shared" si="0"/>
        <v>339.2</v>
      </c>
      <c r="I12">
        <f t="shared" si="1"/>
        <v>275.2</v>
      </c>
      <c r="J12" s="21">
        <f t="shared" si="2"/>
        <v>-16.149999999999977</v>
      </c>
      <c r="K12" s="21">
        <f t="shared" si="3"/>
        <v>-79.849999999999909</v>
      </c>
      <c r="L12">
        <f t="shared" si="4"/>
        <v>-8.7085467781072942E-2</v>
      </c>
      <c r="M12">
        <f t="shared" si="5"/>
        <v>0.26817800167926076</v>
      </c>
      <c r="N12">
        <f>ROUND(8.881265+0.437218*Table1[[#This Row],[PPG]]+-0.47765*Table1[[#This Row],[PAPG]],1)</f>
        <v>9.9</v>
      </c>
      <c r="Q12" t="s">
        <v>24</v>
      </c>
      <c r="R12">
        <v>35.3125</v>
      </c>
      <c r="S12">
        <v>26.3125</v>
      </c>
      <c r="T12">
        <v>144</v>
      </c>
      <c r="U12">
        <v>12</v>
      </c>
      <c r="W12" t="s">
        <v>332</v>
      </c>
      <c r="AG12" t="s">
        <v>332</v>
      </c>
    </row>
    <row r="13" spans="1:38" x14ac:dyDescent="0.25">
      <c r="B13" t="s">
        <v>35</v>
      </c>
      <c r="C13">
        <v>376</v>
      </c>
      <c r="D13">
        <v>382</v>
      </c>
      <c r="F13">
        <f>INDEX(Table_0__31[[Column1]:[2019]],MATCH(Table1[[#This Row],[Team]],Table_0__31[Column1],0),2)</f>
        <v>23.8</v>
      </c>
      <c r="G13">
        <f>INDEX(Table_0__32[[Column1]:[2019]],MATCH(Table1[[#This Row],[Team]],Table_0__32[Column1],0),2)</f>
        <v>20</v>
      </c>
      <c r="H13">
        <f t="shared" si="0"/>
        <v>380.8</v>
      </c>
      <c r="I13">
        <f t="shared" si="1"/>
        <v>320</v>
      </c>
      <c r="J13" s="21">
        <f t="shared" si="2"/>
        <v>25.450000000000045</v>
      </c>
      <c r="K13" s="21">
        <f t="shared" si="3"/>
        <v>-35.049999999999898</v>
      </c>
      <c r="L13">
        <f t="shared" si="4"/>
        <v>0.13723375572930735</v>
      </c>
      <c r="M13">
        <f t="shared" si="5"/>
        <v>0.1177162048698569</v>
      </c>
      <c r="N13">
        <f>ROUND(8.881265+0.437218*Table1[[#This Row],[PPG]]+-0.47765*Table1[[#This Row],[PAPG]],1)</f>
        <v>9.6999999999999993</v>
      </c>
      <c r="Q13" t="s">
        <v>18</v>
      </c>
      <c r="R13">
        <v>27.0625</v>
      </c>
      <c r="S13">
        <v>21.5</v>
      </c>
      <c r="T13">
        <v>89</v>
      </c>
      <c r="U13">
        <v>10</v>
      </c>
      <c r="W13" s="51"/>
      <c r="X13" s="51" t="s">
        <v>336</v>
      </c>
      <c r="Y13" s="51" t="s">
        <v>337</v>
      </c>
      <c r="Z13" s="51" t="s">
        <v>338</v>
      </c>
      <c r="AA13" s="51" t="s">
        <v>339</v>
      </c>
      <c r="AB13" s="51" t="s">
        <v>340</v>
      </c>
      <c r="AG13" s="51"/>
      <c r="AH13" s="51" t="s">
        <v>336</v>
      </c>
      <c r="AI13" s="51" t="s">
        <v>337</v>
      </c>
      <c r="AJ13" s="51" t="s">
        <v>338</v>
      </c>
      <c r="AK13" s="51" t="s">
        <v>339</v>
      </c>
      <c r="AL13" s="51" t="s">
        <v>340</v>
      </c>
    </row>
    <row r="14" spans="1:38" x14ac:dyDescent="0.25">
      <c r="B14" t="s">
        <v>39</v>
      </c>
      <c r="C14">
        <v>428</v>
      </c>
      <c r="D14">
        <v>347</v>
      </c>
      <c r="F14" s="25">
        <f>INDEX(Table_0__31[[Column1]:[2019]],MATCH(Table1[[#This Row],[Team]],Table_0__31[Column1],0),2)</f>
        <v>25.8</v>
      </c>
      <c r="G14" s="25">
        <f>INDEX(Table_0__32[[Column1]:[2019]],MATCH(Table1[[#This Row],[Team]],Table_0__32[Column1],0),2)</f>
        <v>22.2</v>
      </c>
      <c r="H14">
        <f t="shared" si="0"/>
        <v>412.8</v>
      </c>
      <c r="I14">
        <f t="shared" si="1"/>
        <v>355.2</v>
      </c>
      <c r="J14" s="21">
        <f t="shared" si="2"/>
        <v>57.450000000000045</v>
      </c>
      <c r="K14" s="21">
        <f t="shared" si="3"/>
        <v>0.15000000000009095</v>
      </c>
      <c r="L14">
        <f t="shared" si="4"/>
        <v>0.30978700458344594</v>
      </c>
      <c r="M14">
        <f t="shared" si="5"/>
        <v>-5.0377833753179155E-4</v>
      </c>
      <c r="N14">
        <f>ROUND(8.881265+0.437218*Table1[[#This Row],[PPG]]+-0.47765*Table1[[#This Row],[PAPG]],1)</f>
        <v>9.6</v>
      </c>
      <c r="Q14" t="s">
        <v>32</v>
      </c>
      <c r="R14">
        <v>21.1875</v>
      </c>
      <c r="S14">
        <v>20.25</v>
      </c>
      <c r="T14">
        <v>15</v>
      </c>
      <c r="U14">
        <v>10</v>
      </c>
      <c r="W14" t="s">
        <v>53</v>
      </c>
      <c r="X14">
        <v>2</v>
      </c>
      <c r="Y14">
        <v>228.37092957877039</v>
      </c>
      <c r="Z14">
        <v>114.18546478938519</v>
      </c>
      <c r="AA14">
        <v>105.10954408801524</v>
      </c>
      <c r="AB14">
        <v>5.155032705160166E-14</v>
      </c>
      <c r="AG14" t="s">
        <v>53</v>
      </c>
      <c r="AH14">
        <v>1</v>
      </c>
      <c r="AI14">
        <v>153.78372923200106</v>
      </c>
      <c r="AJ14">
        <v>153.78372923200106</v>
      </c>
      <c r="AK14">
        <v>43.486253332273577</v>
      </c>
      <c r="AL14">
        <v>2.6821472932951132E-7</v>
      </c>
    </row>
    <row r="15" spans="1:38" x14ac:dyDescent="0.25">
      <c r="B15" t="s">
        <v>14</v>
      </c>
      <c r="C15">
        <v>269</v>
      </c>
      <c r="D15">
        <v>374</v>
      </c>
      <c r="F15">
        <f>INDEX(Table_0__31[[Column1]:[2019]],MATCH(Table1[[#This Row],[Team]],Table_0__31[Column1],0),2)</f>
        <v>19</v>
      </c>
      <c r="G15" s="25">
        <f>INDEX(Table_0__32[[Column1]:[2019]],MATCH(Table1[[#This Row],[Team]],Table_0__32[Column1],0),2)</f>
        <v>15.8</v>
      </c>
      <c r="H15">
        <f t="shared" si="0"/>
        <v>304</v>
      </c>
      <c r="I15">
        <f t="shared" si="1"/>
        <v>252.8</v>
      </c>
      <c r="J15" s="21">
        <f t="shared" si="2"/>
        <v>-51.349999999999966</v>
      </c>
      <c r="K15" s="21">
        <f t="shared" si="3"/>
        <v>-102.24999999999989</v>
      </c>
      <c r="L15">
        <f t="shared" si="4"/>
        <v>-0.27689404152062536</v>
      </c>
      <c r="M15">
        <f t="shared" si="5"/>
        <v>0.34340890008396263</v>
      </c>
      <c r="N15">
        <f>ROUND(8.881265+0.437218*Table1[[#This Row],[PPG]]+-0.47765*Table1[[#This Row],[PAPG]],1)</f>
        <v>9.6</v>
      </c>
      <c r="Q15" t="s">
        <v>16</v>
      </c>
      <c r="R15">
        <v>19.9375</v>
      </c>
      <c r="S15">
        <v>27.0625</v>
      </c>
      <c r="T15">
        <v>-114</v>
      </c>
      <c r="U15">
        <v>7</v>
      </c>
      <c r="W15" t="s">
        <v>333</v>
      </c>
      <c r="X15">
        <v>29</v>
      </c>
      <c r="Y15">
        <v>31.504070421229613</v>
      </c>
      <c r="Z15">
        <v>1.0863472559044693</v>
      </c>
      <c r="AG15" t="s">
        <v>333</v>
      </c>
      <c r="AH15">
        <v>30</v>
      </c>
      <c r="AI15">
        <v>106.09127076799894</v>
      </c>
      <c r="AJ15">
        <v>3.5363756922666312</v>
      </c>
    </row>
    <row r="16" spans="1:38" ht="16.5" thickBot="1" x14ac:dyDescent="0.3">
      <c r="B16" t="s">
        <v>37</v>
      </c>
      <c r="C16">
        <v>527</v>
      </c>
      <c r="D16">
        <v>384</v>
      </c>
      <c r="F16">
        <f>INDEX(Table_0__31[[Column1]:[2019]],MATCH(Table1[[#This Row],[Team]],Table_0__31[Column1],0),2)</f>
        <v>29.2</v>
      </c>
      <c r="G16">
        <f>INDEX(Table_0__32[[Column1]:[2019]],MATCH(Table1[[#This Row],[Team]],Table_0__32[Column1],0),2)</f>
        <v>26</v>
      </c>
      <c r="H16">
        <f t="shared" si="0"/>
        <v>467.2</v>
      </c>
      <c r="I16">
        <f t="shared" si="1"/>
        <v>416</v>
      </c>
      <c r="J16" s="21">
        <f t="shared" si="2"/>
        <v>111.85000000000002</v>
      </c>
      <c r="K16" s="21">
        <f t="shared" si="3"/>
        <v>60.950000000000102</v>
      </c>
      <c r="L16">
        <f t="shared" si="4"/>
        <v>0.60312752763548139</v>
      </c>
      <c r="M16">
        <f t="shared" si="5"/>
        <v>-0.20470193115029417</v>
      </c>
      <c r="N16">
        <f>ROUND(8.881265+0.437218*Table1[[#This Row],[PPG]]+-0.47765*Table1[[#This Row],[PAPG]],1)</f>
        <v>9.1999999999999993</v>
      </c>
      <c r="Q16" t="s">
        <v>31</v>
      </c>
      <c r="R16">
        <v>22.9375</v>
      </c>
      <c r="S16">
        <v>21.75</v>
      </c>
      <c r="T16">
        <v>19</v>
      </c>
      <c r="U16">
        <v>9</v>
      </c>
      <c r="W16" s="50" t="s">
        <v>334</v>
      </c>
      <c r="X16" s="50">
        <v>31</v>
      </c>
      <c r="Y16" s="50">
        <v>259.875</v>
      </c>
      <c r="Z16" s="50"/>
      <c r="AA16" s="50"/>
      <c r="AB16" s="50"/>
      <c r="AG16" s="50" t="s">
        <v>334</v>
      </c>
      <c r="AH16" s="50">
        <v>31</v>
      </c>
      <c r="AI16" s="50">
        <v>259.875</v>
      </c>
      <c r="AJ16" s="50"/>
      <c r="AK16" s="50"/>
      <c r="AL16" s="50"/>
    </row>
    <row r="17" spans="2:41" ht="16.5" thickBot="1" x14ac:dyDescent="0.3">
      <c r="B17" t="s">
        <v>36</v>
      </c>
      <c r="C17">
        <v>396</v>
      </c>
      <c r="D17">
        <v>464</v>
      </c>
      <c r="F17" s="25">
        <f>INDEX(Table_0__31[[Column1]:[2019]],MATCH(Table1[[#This Row],[Team]],Table_0__31[Column1],0),2)</f>
        <v>30.8</v>
      </c>
      <c r="G17">
        <f>INDEX(Table_0__32[[Column1]:[2019]],MATCH(Table1[[#This Row],[Team]],Table_0__32[Column1],0),2)</f>
        <v>29.2</v>
      </c>
      <c r="H17">
        <f t="shared" si="0"/>
        <v>492.8</v>
      </c>
      <c r="I17">
        <f t="shared" si="1"/>
        <v>467.2</v>
      </c>
      <c r="J17" s="21">
        <f t="shared" si="2"/>
        <v>137.45000000000005</v>
      </c>
      <c r="K17" s="21">
        <f t="shared" si="3"/>
        <v>112.15000000000009</v>
      </c>
      <c r="L17">
        <f t="shared" si="4"/>
        <v>0.74117012671879245</v>
      </c>
      <c r="M17">
        <f t="shared" si="5"/>
        <v>-0.37665827036104138</v>
      </c>
      <c r="N17">
        <f>ROUND(8.881265+0.437218*Table1[[#This Row],[PPG]]+-0.47765*Table1[[#This Row],[PAPG]],1)</f>
        <v>8.4</v>
      </c>
      <c r="Q17" t="s">
        <v>34</v>
      </c>
      <c r="R17">
        <v>25.875</v>
      </c>
      <c r="S17">
        <v>26.4375</v>
      </c>
      <c r="T17">
        <v>-9</v>
      </c>
      <c r="U17">
        <v>7</v>
      </c>
    </row>
    <row r="18" spans="2:41" x14ac:dyDescent="0.25">
      <c r="B18" t="s">
        <v>31</v>
      </c>
      <c r="C18">
        <v>367</v>
      </c>
      <c r="D18">
        <v>348</v>
      </c>
      <c r="F18" s="25">
        <f>INDEX(Table_0__31[[Column1]:[2019]],MATCH(Table1[[#This Row],[Team]],Table_0__31[Column1],0),2)</f>
        <v>27.5</v>
      </c>
      <c r="G18" s="25">
        <f>INDEX(Table_0__32[[Column1]:[2019]],MATCH(Table1[[#This Row],[Team]],Table_0__32[Column1],0),2)</f>
        <v>26.2</v>
      </c>
      <c r="H18">
        <f t="shared" si="0"/>
        <v>440</v>
      </c>
      <c r="I18">
        <f t="shared" si="1"/>
        <v>419.2</v>
      </c>
      <c r="J18" s="21">
        <f t="shared" si="2"/>
        <v>84.650000000000034</v>
      </c>
      <c r="K18" s="21">
        <f t="shared" si="3"/>
        <v>64.150000000000091</v>
      </c>
      <c r="L18">
        <f t="shared" si="4"/>
        <v>0.45645726610946369</v>
      </c>
      <c r="M18">
        <f t="shared" si="5"/>
        <v>-0.21544920235096585</v>
      </c>
      <c r="N18">
        <f>ROUND(8.881265+0.437218*Table1[[#This Row],[PPG]]+-0.47765*Table1[[#This Row],[PAPG]],1)</f>
        <v>8.4</v>
      </c>
      <c r="Q18" t="s">
        <v>29</v>
      </c>
      <c r="R18">
        <v>23.0625</v>
      </c>
      <c r="S18">
        <v>25.75</v>
      </c>
      <c r="T18">
        <v>-43</v>
      </c>
      <c r="U18">
        <v>5</v>
      </c>
      <c r="X18" t="s">
        <v>341</v>
      </c>
      <c r="Y18" t="s">
        <v>330</v>
      </c>
      <c r="Z18" t="s">
        <v>342</v>
      </c>
      <c r="AA18" t="s">
        <v>343</v>
      </c>
      <c r="AB18" t="s">
        <v>344</v>
      </c>
      <c r="AC18" t="s">
        <v>345</v>
      </c>
      <c r="AD18" t="s">
        <v>346</v>
      </c>
      <c r="AE18" t="s">
        <v>347</v>
      </c>
      <c r="AG18" s="51"/>
      <c r="AH18" s="51" t="s">
        <v>341</v>
      </c>
      <c r="AI18" s="51" t="s">
        <v>330</v>
      </c>
      <c r="AJ18" s="51" t="s">
        <v>342</v>
      </c>
      <c r="AK18" s="51" t="s">
        <v>343</v>
      </c>
      <c r="AL18" s="51" t="s">
        <v>344</v>
      </c>
      <c r="AM18" s="51" t="s">
        <v>345</v>
      </c>
      <c r="AN18" s="51" t="s">
        <v>346</v>
      </c>
      <c r="AO18" s="51" t="s">
        <v>347</v>
      </c>
    </row>
    <row r="19" spans="2:41" x14ac:dyDescent="0.25">
      <c r="B19" t="s">
        <v>28</v>
      </c>
      <c r="C19">
        <v>324</v>
      </c>
      <c r="D19">
        <v>360</v>
      </c>
      <c r="F19">
        <f>INDEX(Table_0__31[[Column1]:[2019]],MATCH(Table1[[#This Row],[Team]],Table_0__31[Column1],0),2)</f>
        <v>24.2</v>
      </c>
      <c r="G19">
        <f>INDEX(Table_0__32[[Column1]:[2019]],MATCH(Table1[[#This Row],[Team]],Table_0__32[Column1],0),2)</f>
        <v>23.8</v>
      </c>
      <c r="H19">
        <f t="shared" si="0"/>
        <v>387.2</v>
      </c>
      <c r="I19">
        <f t="shared" si="1"/>
        <v>380.8</v>
      </c>
      <c r="J19" s="21">
        <f t="shared" si="2"/>
        <v>31.850000000000023</v>
      </c>
      <c r="K19" s="21">
        <f t="shared" si="3"/>
        <v>25.750000000000114</v>
      </c>
      <c r="L19">
        <f t="shared" si="4"/>
        <v>0.17174440550013495</v>
      </c>
      <c r="M19">
        <f t="shared" si="5"/>
        <v>-8.6481947942905493E-2</v>
      </c>
      <c r="N19">
        <f>ROUND(8.881265+0.437218*Table1[[#This Row],[PPG]]+-0.47765*Table1[[#This Row],[PAPG]],1)</f>
        <v>8.1</v>
      </c>
      <c r="Q19" t="s">
        <v>19</v>
      </c>
      <c r="R19">
        <v>15.3125</v>
      </c>
      <c r="S19">
        <v>19.75</v>
      </c>
      <c r="T19">
        <v>-71</v>
      </c>
      <c r="U19">
        <v>5</v>
      </c>
      <c r="W19" t="s">
        <v>335</v>
      </c>
      <c r="X19">
        <v>8.8812647453094886</v>
      </c>
      <c r="Y19">
        <v>1.7109189989984177</v>
      </c>
      <c r="Z19">
        <v>5.1909323296477705</v>
      </c>
      <c r="AA19">
        <v>1.4919879813311956E-5</v>
      </c>
      <c r="AB19">
        <v>5.3820424932699087</v>
      </c>
      <c r="AC19">
        <v>12.380486997349069</v>
      </c>
      <c r="AD19">
        <v>5.3820424932699087</v>
      </c>
      <c r="AE19">
        <v>12.380486997349069</v>
      </c>
      <c r="AG19" t="s">
        <v>335</v>
      </c>
      <c r="AH19">
        <v>-2.9843906385534176</v>
      </c>
      <c r="AI19">
        <v>1.6892674361842823</v>
      </c>
      <c r="AJ19">
        <v>-1.766677421601496</v>
      </c>
      <c r="AK19">
        <v>8.7456481746388814E-2</v>
      </c>
      <c r="AL19">
        <v>-6.4343349947991868</v>
      </c>
      <c r="AM19">
        <v>0.46555371769235121</v>
      </c>
      <c r="AN19">
        <v>-6.4343349947991868</v>
      </c>
      <c r="AO19">
        <v>0.46555371769235121</v>
      </c>
    </row>
    <row r="20" spans="2:41" ht="16.5" thickBot="1" x14ac:dyDescent="0.3">
      <c r="B20" t="s">
        <v>20</v>
      </c>
      <c r="C20">
        <v>402</v>
      </c>
      <c r="D20">
        <v>316</v>
      </c>
      <c r="F20">
        <f>INDEX(Table_0__31[[Column1]:[2019]],MATCH(Table1[[#This Row],[Team]],Table_0__31[Column1],0),2)</f>
        <v>19.5</v>
      </c>
      <c r="G20">
        <f>INDEX(Table_0__32[[Column1]:[2019]],MATCH(Table1[[#This Row],[Team]],Table_0__32[Column1],0),2)</f>
        <v>19.5</v>
      </c>
      <c r="H20">
        <f t="shared" si="0"/>
        <v>312</v>
      </c>
      <c r="I20">
        <f t="shared" si="1"/>
        <v>312</v>
      </c>
      <c r="J20" s="21">
        <f t="shared" si="2"/>
        <v>-43.349999999999966</v>
      </c>
      <c r="K20" s="21">
        <f t="shared" si="3"/>
        <v>-43.049999999999898</v>
      </c>
      <c r="L20">
        <f t="shared" si="4"/>
        <v>-0.23375572930709068</v>
      </c>
      <c r="M20">
        <f t="shared" si="5"/>
        <v>0.14458438287153616</v>
      </c>
      <c r="N20">
        <f>ROUND(8.881265+0.437218*Table1[[#This Row],[PPG]]+-0.47765*Table1[[#This Row],[PAPG]],1)</f>
        <v>8.1</v>
      </c>
      <c r="Q20" t="s">
        <v>15</v>
      </c>
      <c r="R20">
        <v>20.8125</v>
      </c>
      <c r="S20">
        <v>27.5625</v>
      </c>
      <c r="T20">
        <v>-108</v>
      </c>
      <c r="U20">
        <v>4</v>
      </c>
      <c r="W20" t="s">
        <v>114</v>
      </c>
      <c r="X20">
        <v>0.43721781292915335</v>
      </c>
      <c r="Y20">
        <v>3.9497515960014169E-2</v>
      </c>
      <c r="Z20">
        <v>11.069501519330395</v>
      </c>
      <c r="AA20">
        <v>6.2696925277271991E-12</v>
      </c>
      <c r="AB20">
        <v>0.35643632249712276</v>
      </c>
      <c r="AC20">
        <v>0.51799930336118394</v>
      </c>
      <c r="AD20">
        <v>0.35643632249712276</v>
      </c>
      <c r="AE20">
        <v>0.51799930336118394</v>
      </c>
      <c r="AG20" s="50" t="s">
        <v>114</v>
      </c>
      <c r="AH20" s="50">
        <v>0.46787215586841946</v>
      </c>
      <c r="AI20" s="50">
        <v>7.0949804701283675E-2</v>
      </c>
      <c r="AJ20" s="50">
        <v>6.5944107646000942</v>
      </c>
      <c r="AK20" s="50">
        <v>2.6821472932951026E-7</v>
      </c>
      <c r="AL20" s="50">
        <v>0.32297332394703571</v>
      </c>
      <c r="AM20" s="50">
        <v>0.61277098778980321</v>
      </c>
      <c r="AN20" s="50">
        <v>0.32297332394703571</v>
      </c>
      <c r="AO20" s="50">
        <v>0.61277098778980321</v>
      </c>
    </row>
    <row r="21" spans="2:41" x14ac:dyDescent="0.25">
      <c r="B21" t="s">
        <v>19</v>
      </c>
      <c r="C21">
        <v>245</v>
      </c>
      <c r="D21">
        <v>316</v>
      </c>
      <c r="F21" s="25">
        <f>INDEX(Table_0__31[[Column1]:[2019]],MATCH(Table1[[#This Row],[Team]],Table_0__31[Column1],0),2)</f>
        <v>21</v>
      </c>
      <c r="G21">
        <f>INDEX(Table_0__32[[Column1]:[2019]],MATCH(Table1[[#This Row],[Team]],Table_0__32[Column1],0),2)</f>
        <v>21</v>
      </c>
      <c r="H21">
        <f t="shared" si="0"/>
        <v>336</v>
      </c>
      <c r="I21">
        <f t="shared" si="1"/>
        <v>336</v>
      </c>
      <c r="J21" s="21">
        <f t="shared" si="2"/>
        <v>-19.349999999999966</v>
      </c>
      <c r="K21" s="21">
        <f t="shared" si="3"/>
        <v>-19.049999999999898</v>
      </c>
      <c r="L21">
        <f t="shared" si="4"/>
        <v>-0.10434079266648674</v>
      </c>
      <c r="M21">
        <f t="shared" si="5"/>
        <v>6.3979848866498379E-2</v>
      </c>
      <c r="N21">
        <f>ROUND(8.881265+0.437218*Table1[[#This Row],[PPG]]+-0.47765*Table1[[#This Row],[PAPG]],1)</f>
        <v>8</v>
      </c>
      <c r="Q21" t="s">
        <v>28</v>
      </c>
      <c r="R21">
        <v>20.25</v>
      </c>
      <c r="S21">
        <v>22.5</v>
      </c>
      <c r="T21">
        <v>-36</v>
      </c>
      <c r="U21">
        <v>6</v>
      </c>
      <c r="W21" t="s">
        <v>115</v>
      </c>
      <c r="X21">
        <v>-0.47764682477641396</v>
      </c>
      <c r="Y21">
        <v>5.7644659453934273E-2</v>
      </c>
      <c r="Z21">
        <v>-8.2860551055578195</v>
      </c>
      <c r="AA21">
        <v>3.9059504695219847E-9</v>
      </c>
      <c r="AB21">
        <v>-0.59554339100224563</v>
      </c>
      <c r="AC21">
        <v>-0.35975025855058235</v>
      </c>
      <c r="AD21">
        <v>-0.59554339100224563</v>
      </c>
      <c r="AE21">
        <v>-0.35975025855058235</v>
      </c>
    </row>
    <row r="22" spans="2:41" x14ac:dyDescent="0.25">
      <c r="B22" t="s">
        <v>9</v>
      </c>
      <c r="C22">
        <v>359</v>
      </c>
      <c r="D22">
        <v>392</v>
      </c>
      <c r="F22" s="28">
        <f>INDEX(Table_0__31[[Column1]:[2019]],MATCH(Table1[[#This Row],[Team]],Table_0__31[Column1],0),2)</f>
        <v>22.2</v>
      </c>
      <c r="G22" s="28">
        <f>INDEX(Table_0__32[[Column1]:[2019]],MATCH(Table1[[#This Row],[Team]],Table_0__32[Column1],0),2)</f>
        <v>22.8</v>
      </c>
      <c r="H22">
        <f t="shared" si="0"/>
        <v>355.2</v>
      </c>
      <c r="I22">
        <f t="shared" si="1"/>
        <v>364.8</v>
      </c>
      <c r="J22" s="21">
        <f t="shared" si="2"/>
        <v>-0.14999999999997726</v>
      </c>
      <c r="K22" s="21">
        <f t="shared" si="3"/>
        <v>9.7500000000001137</v>
      </c>
      <c r="L22">
        <f t="shared" si="4"/>
        <v>-8.0884335400365208E-4</v>
      </c>
      <c r="M22">
        <f t="shared" si="5"/>
        <v>-3.2745591939546972E-2</v>
      </c>
      <c r="N22">
        <f>ROUND(8.881265+0.437218*Table1[[#This Row],[PPG]]+-0.47765*Table1[[#This Row],[PAPG]],1)</f>
        <v>7.7</v>
      </c>
      <c r="Q22" t="s">
        <v>26</v>
      </c>
      <c r="R22">
        <v>23.5</v>
      </c>
      <c r="S22">
        <v>25</v>
      </c>
      <c r="T22">
        <v>-24</v>
      </c>
      <c r="U22">
        <v>6</v>
      </c>
    </row>
    <row r="23" spans="2:41" x14ac:dyDescent="0.25">
      <c r="B23" t="s">
        <v>33</v>
      </c>
      <c r="C23">
        <v>504</v>
      </c>
      <c r="D23">
        <v>353</v>
      </c>
      <c r="F23">
        <f>INDEX(Table_0__31[[Column1]:[2019]],MATCH(Table1[[#This Row],[Team]],Table_0__31[Column1],0),2)</f>
        <v>21</v>
      </c>
      <c r="G23">
        <f>INDEX(Table_0__32[[Column1]:[2019]],MATCH(Table1[[#This Row],[Team]],Table_0__32[Column1],0),2)</f>
        <v>23</v>
      </c>
      <c r="H23">
        <f t="shared" si="0"/>
        <v>336</v>
      </c>
      <c r="I23">
        <f t="shared" si="1"/>
        <v>368</v>
      </c>
      <c r="J23" s="21">
        <f t="shared" si="2"/>
        <v>-19.349999999999966</v>
      </c>
      <c r="K23" s="21">
        <f t="shared" si="3"/>
        <v>12.950000000000102</v>
      </c>
      <c r="L23">
        <f t="shared" si="4"/>
        <v>-0.10434079266648674</v>
      </c>
      <c r="M23">
        <f t="shared" si="5"/>
        <v>-4.3492863140218642E-2</v>
      </c>
      <c r="N23">
        <f>ROUND(8.881265+0.437218*Table1[[#This Row],[PPG]]+-0.47765*Table1[[#This Row],[PAPG]],1)</f>
        <v>7.1</v>
      </c>
      <c r="Q23" t="s">
        <v>35</v>
      </c>
      <c r="R23">
        <v>23.5</v>
      </c>
      <c r="S23">
        <v>23.875</v>
      </c>
      <c r="T23">
        <v>-6</v>
      </c>
      <c r="U23">
        <v>7</v>
      </c>
    </row>
    <row r="24" spans="2:41" x14ac:dyDescent="0.25">
      <c r="B24" t="s">
        <v>18</v>
      </c>
      <c r="C24">
        <v>433</v>
      </c>
      <c r="D24">
        <v>344</v>
      </c>
      <c r="F24" s="56">
        <f>INDEX(Table_0__31[[Column1]:[2019]],MATCH(Table1[[#This Row],[Team]],Table_0__31[Column1],0),2)</f>
        <v>23.5</v>
      </c>
      <c r="G24">
        <f>INDEX(Table_0__32[[Column1]:[2019]],MATCH(Table1[[#This Row],[Team]],Table_0__32[Column1],0),2)</f>
        <v>25.5</v>
      </c>
      <c r="H24">
        <f t="shared" si="0"/>
        <v>376</v>
      </c>
      <c r="I24">
        <f t="shared" si="1"/>
        <v>408</v>
      </c>
      <c r="J24" s="21">
        <f t="shared" si="2"/>
        <v>20.650000000000034</v>
      </c>
      <c r="K24" s="21">
        <f t="shared" si="3"/>
        <v>52.950000000000102</v>
      </c>
      <c r="L24">
        <f t="shared" si="4"/>
        <v>0.11135076840118649</v>
      </c>
      <c r="M24">
        <f t="shared" si="5"/>
        <v>-0.17783375314861491</v>
      </c>
      <c r="N24">
        <f>ROUND(8.881265+0.437218*Table1[[#This Row],[PPG]]+-0.47765*Table1[[#This Row],[PAPG]],1)</f>
        <v>7</v>
      </c>
      <c r="Q24" t="s">
        <v>13</v>
      </c>
      <c r="R24">
        <v>27.25</v>
      </c>
      <c r="S24">
        <v>20.3125</v>
      </c>
      <c r="T24">
        <v>111</v>
      </c>
      <c r="U24">
        <v>11</v>
      </c>
      <c r="W24" t="s">
        <v>325</v>
      </c>
      <c r="AG24" t="s">
        <v>325</v>
      </c>
    </row>
    <row r="25" spans="2:41" ht="16.5" thickBot="1" x14ac:dyDescent="0.3">
      <c r="B25" t="s">
        <v>29</v>
      </c>
      <c r="C25">
        <v>369</v>
      </c>
      <c r="D25">
        <v>412</v>
      </c>
      <c r="F25" s="25">
        <f>INDEX(Table_0__31[[Column1]:[2019]],MATCH(Table1[[#This Row],[Team]],Table_0__31[Column1],0),2)</f>
        <v>21.8</v>
      </c>
      <c r="G25" s="25">
        <f>INDEX(Table_0__32[[Column1]:[2019]],MATCH(Table1[[#This Row],[Team]],Table_0__32[Column1],0),2)</f>
        <v>24.2</v>
      </c>
      <c r="H25">
        <f t="shared" si="0"/>
        <v>348.8</v>
      </c>
      <c r="I25">
        <f t="shared" si="1"/>
        <v>387.2</v>
      </c>
      <c r="J25" s="21">
        <f t="shared" si="2"/>
        <v>-6.5499999999999545</v>
      </c>
      <c r="K25" s="21">
        <f t="shared" si="3"/>
        <v>32.150000000000091</v>
      </c>
      <c r="L25">
        <f t="shared" si="4"/>
        <v>-3.531949312483125E-2</v>
      </c>
      <c r="M25">
        <f t="shared" si="5"/>
        <v>-0.10797649034424882</v>
      </c>
      <c r="N25">
        <f>ROUND(8.881265+0.437218*Table1[[#This Row],[PPG]]+-0.47765*Table1[[#This Row],[PAPG]],1)</f>
        <v>6.9</v>
      </c>
      <c r="Q25" t="s">
        <v>22</v>
      </c>
      <c r="R25">
        <v>18.125</v>
      </c>
      <c r="S25">
        <v>29.1875</v>
      </c>
      <c r="T25">
        <v>-177</v>
      </c>
      <c r="U25">
        <v>4</v>
      </c>
    </row>
    <row r="26" spans="2:41" x14ac:dyDescent="0.25">
      <c r="B26" t="s">
        <v>12</v>
      </c>
      <c r="C26">
        <v>428</v>
      </c>
      <c r="D26">
        <v>360</v>
      </c>
      <c r="F26" s="25">
        <f>INDEX(Table_0__31[[Column1]:[2019]],MATCH(Table1[[#This Row],[Team]],Table_0__31[Column1],0),2)</f>
        <v>19</v>
      </c>
      <c r="G26">
        <f>INDEX(Table_0__32[[Column1]:[2019]],MATCH(Table1[[#This Row],[Team]],Table_0__32[Column1],0),2)</f>
        <v>22</v>
      </c>
      <c r="H26">
        <f t="shared" si="0"/>
        <v>304</v>
      </c>
      <c r="I26">
        <f t="shared" si="1"/>
        <v>352</v>
      </c>
      <c r="J26" s="21">
        <f t="shared" si="2"/>
        <v>-51.349999999999966</v>
      </c>
      <c r="K26" s="21">
        <f t="shared" si="3"/>
        <v>-3.0499999999998977</v>
      </c>
      <c r="L26">
        <f t="shared" si="4"/>
        <v>-0.27689404152062536</v>
      </c>
      <c r="M26">
        <f t="shared" si="5"/>
        <v>1.0243492863139872E-2</v>
      </c>
      <c r="N26">
        <f>ROUND(8.881265+0.437218*Table1[[#This Row],[PPG]]+-0.47765*Table1[[#This Row],[PAPG]],1)</f>
        <v>6.7</v>
      </c>
      <c r="Q26" t="s">
        <v>37</v>
      </c>
      <c r="R26">
        <v>32.9375</v>
      </c>
      <c r="S26">
        <v>24</v>
      </c>
      <c r="T26">
        <v>143</v>
      </c>
      <c r="U26">
        <v>13</v>
      </c>
      <c r="W26" s="53" t="s">
        <v>326</v>
      </c>
      <c r="X26" s="53"/>
      <c r="AG26" s="53" t="s">
        <v>326</v>
      </c>
      <c r="AH26" s="53"/>
    </row>
    <row r="27" spans="2:41" x14ac:dyDescent="0.25">
      <c r="B27" t="s">
        <v>21</v>
      </c>
      <c r="C27">
        <v>329</v>
      </c>
      <c r="D27">
        <v>349</v>
      </c>
      <c r="F27">
        <f>INDEX(Table_0__31[[Column1]:[2019]],MATCH(Table1[[#This Row],[Team]],Table_0__31[Column1],0),2)</f>
        <v>17.5</v>
      </c>
      <c r="G27">
        <f>INDEX(Table_0__32[[Column1]:[2019]],MATCH(Table1[[#This Row],[Team]],Table_0__32[Column1],0),2)</f>
        <v>23.2</v>
      </c>
      <c r="H27">
        <f t="shared" si="0"/>
        <v>280</v>
      </c>
      <c r="I27">
        <f t="shared" si="1"/>
        <v>371.2</v>
      </c>
      <c r="J27" s="21">
        <f t="shared" si="2"/>
        <v>-75.349999999999966</v>
      </c>
      <c r="K27" s="21">
        <f t="shared" si="3"/>
        <v>16.150000000000091</v>
      </c>
      <c r="L27">
        <f t="shared" si="4"/>
        <v>-0.4063089781612293</v>
      </c>
      <c r="M27">
        <f t="shared" si="5"/>
        <v>-5.4240134340890304E-2</v>
      </c>
      <c r="N27">
        <f>ROUND(8.881265+0.437218*Table1[[#This Row],[PPG]]+-0.47765*Table1[[#This Row],[PAPG]],1)</f>
        <v>5.5</v>
      </c>
      <c r="Q27" t="s">
        <v>10</v>
      </c>
      <c r="R27">
        <v>24.3125</v>
      </c>
      <c r="S27">
        <v>17.9375</v>
      </c>
      <c r="T27">
        <v>102</v>
      </c>
      <c r="U27">
        <v>10</v>
      </c>
      <c r="W27" t="s">
        <v>327</v>
      </c>
      <c r="X27">
        <v>0.93674187123694108</v>
      </c>
      <c r="AG27" t="s">
        <v>327</v>
      </c>
      <c r="AH27">
        <v>0.60543189054180346</v>
      </c>
    </row>
    <row r="28" spans="2:41" x14ac:dyDescent="0.25">
      <c r="B28" t="s">
        <v>22</v>
      </c>
      <c r="C28">
        <v>290</v>
      </c>
      <c r="D28">
        <v>467</v>
      </c>
      <c r="F28" s="25">
        <f>INDEX(Table_0__31[[Column1]:[2019]],MATCH(Table1[[#This Row],[Team]],Table_0__31[Column1],0),2)</f>
        <v>19.8</v>
      </c>
      <c r="G28">
        <f>INDEX(Table_0__32[[Column1]:[2019]],MATCH(Table1[[#This Row],[Team]],Table_0__32[Column1],0),2)</f>
        <v>25.5</v>
      </c>
      <c r="H28">
        <f t="shared" si="0"/>
        <v>316.8</v>
      </c>
      <c r="I28">
        <f t="shared" si="1"/>
        <v>408</v>
      </c>
      <c r="J28" s="21">
        <f t="shared" si="2"/>
        <v>-38.549999999999955</v>
      </c>
      <c r="K28" s="21">
        <f t="shared" si="3"/>
        <v>52.950000000000102</v>
      </c>
      <c r="L28">
        <f t="shared" si="4"/>
        <v>-0.20787274197896985</v>
      </c>
      <c r="M28">
        <f t="shared" si="5"/>
        <v>-0.17783375314861491</v>
      </c>
      <c r="N28">
        <f>ROUND(8.881265+0.437218*Table1[[#This Row],[PPG]]+-0.47765*Table1[[#This Row],[PAPG]],1)</f>
        <v>5.4</v>
      </c>
      <c r="Q28" t="s">
        <v>30</v>
      </c>
      <c r="R28">
        <v>17.5625</v>
      </c>
      <c r="S28">
        <v>22.4375</v>
      </c>
      <c r="T28">
        <v>-78</v>
      </c>
      <c r="U28">
        <v>7</v>
      </c>
      <c r="W28" t="s">
        <v>328</v>
      </c>
      <c r="X28">
        <v>0.87748533332848588</v>
      </c>
      <c r="AG28" t="s">
        <v>328</v>
      </c>
      <c r="AH28">
        <v>0.36654777408502232</v>
      </c>
    </row>
    <row r="29" spans="2:41" x14ac:dyDescent="0.25">
      <c r="B29" t="s">
        <v>34</v>
      </c>
      <c r="C29">
        <v>414</v>
      </c>
      <c r="D29">
        <v>423</v>
      </c>
      <c r="F29">
        <f>INDEX(Table_0__31[[Column1]:[2019]],MATCH(Table1[[#This Row],[Team]],Table_0__31[Column1],0),2)</f>
        <v>17.5</v>
      </c>
      <c r="G29">
        <f>INDEX(Table_0__32[[Column1]:[2019]],MATCH(Table1[[#This Row],[Team]],Table_0__32[Column1],0),2)</f>
        <v>24.8</v>
      </c>
      <c r="H29">
        <f t="shared" si="0"/>
        <v>280</v>
      </c>
      <c r="I29">
        <f t="shared" si="1"/>
        <v>396.8</v>
      </c>
      <c r="J29" s="21">
        <f t="shared" si="2"/>
        <v>-75.349999999999966</v>
      </c>
      <c r="K29" s="21">
        <f t="shared" si="3"/>
        <v>41.750000000000114</v>
      </c>
      <c r="L29">
        <f t="shared" si="4"/>
        <v>-0.4063089781612293</v>
      </c>
      <c r="M29">
        <f t="shared" si="5"/>
        <v>-0.140218303946264</v>
      </c>
      <c r="N29">
        <f>ROUND(8.881265+0.437218*Table1[[#This Row],[PPG]]+-0.47765*Table1[[#This Row],[PAPG]],1)</f>
        <v>4.7</v>
      </c>
      <c r="Q29" t="s">
        <v>33</v>
      </c>
      <c r="R29">
        <v>31.5</v>
      </c>
      <c r="S29">
        <v>22.0625</v>
      </c>
      <c r="T29">
        <v>151</v>
      </c>
      <c r="U29">
        <v>13</v>
      </c>
      <c r="W29" t="s">
        <v>329</v>
      </c>
      <c r="X29">
        <v>0.87340151110610209</v>
      </c>
      <c r="AG29" t="s">
        <v>329</v>
      </c>
      <c r="AH29">
        <v>0.34543269988785641</v>
      </c>
    </row>
    <row r="30" spans="2:41" x14ac:dyDescent="0.25">
      <c r="B30" t="s">
        <v>40</v>
      </c>
      <c r="C30">
        <v>225</v>
      </c>
      <c r="D30">
        <v>425</v>
      </c>
      <c r="F30" s="28">
        <f>INDEX(Table_0__31[[Column1]:[2019]],MATCH(Table1[[#This Row],[Team]],Table_0__31[Column1],0),2)</f>
        <v>18.5</v>
      </c>
      <c r="G30" s="28">
        <f>INDEX(Table_0__32[[Column1]:[2019]],MATCH(Table1[[#This Row],[Team]],Table_0__32[Column1],0),2)</f>
        <v>28.8</v>
      </c>
      <c r="H30">
        <f t="shared" si="0"/>
        <v>296</v>
      </c>
      <c r="I30">
        <f t="shared" si="1"/>
        <v>460.8</v>
      </c>
      <c r="J30" s="21">
        <f t="shared" si="2"/>
        <v>-59.349999999999966</v>
      </c>
      <c r="K30" s="21">
        <f t="shared" si="3"/>
        <v>105.75000000000011</v>
      </c>
      <c r="L30">
        <f t="shared" si="4"/>
        <v>-0.32003235373416</v>
      </c>
      <c r="M30">
        <f t="shared" si="5"/>
        <v>-0.35516372795969803</v>
      </c>
      <c r="N30">
        <f>ROUND(8.881265+0.437218*Table1[[#This Row],[PPG]]+-0.47765*Table1[[#This Row],[PAPG]],1)</f>
        <v>3.2</v>
      </c>
      <c r="Q30" t="s">
        <v>39</v>
      </c>
      <c r="R30">
        <v>26.75</v>
      </c>
      <c r="S30">
        <v>21.6875</v>
      </c>
      <c r="T30">
        <v>81</v>
      </c>
      <c r="U30">
        <v>10</v>
      </c>
      <c r="W30" t="s">
        <v>330</v>
      </c>
      <c r="X30">
        <v>1.0301860511781311</v>
      </c>
      <c r="AG30" t="s">
        <v>330</v>
      </c>
      <c r="AH30">
        <v>2.3424943771519482</v>
      </c>
    </row>
    <row r="31" spans="2:41" ht="16.5" thickBot="1" x14ac:dyDescent="0.3">
      <c r="B31" t="s">
        <v>15</v>
      </c>
      <c r="C31">
        <v>333</v>
      </c>
      <c r="D31">
        <v>441</v>
      </c>
      <c r="F31" s="25">
        <f>INDEX(Table_0__31[[Column1]:[2019]],MATCH(Table1[[#This Row],[Team]],Table_0__31[Column1],0),2)</f>
        <v>11</v>
      </c>
      <c r="G31">
        <f>INDEX(Table_0__32[[Column1]:[2019]],MATCH(Table1[[#This Row],[Team]],Table_0__32[Column1],0),2)</f>
        <v>23.3</v>
      </c>
      <c r="H31">
        <f t="shared" si="0"/>
        <v>176</v>
      </c>
      <c r="I31">
        <f t="shared" si="1"/>
        <v>372.8</v>
      </c>
      <c r="J31" s="21">
        <f t="shared" si="2"/>
        <v>-179.34999999999997</v>
      </c>
      <c r="K31" s="21">
        <f t="shared" si="3"/>
        <v>17.750000000000114</v>
      </c>
      <c r="L31">
        <f t="shared" si="4"/>
        <v>-0.9671070369371797</v>
      </c>
      <c r="M31">
        <f t="shared" si="5"/>
        <v>-5.9613769941226233E-2</v>
      </c>
      <c r="N31">
        <f>ROUND(8.881265+0.437218*Table1[[#This Row],[PPG]]+-0.47765*Table1[[#This Row],[PAPG]],1)</f>
        <v>2.6</v>
      </c>
      <c r="Q31" t="s">
        <v>12</v>
      </c>
      <c r="R31">
        <v>26.75</v>
      </c>
      <c r="S31">
        <v>22.5</v>
      </c>
      <c r="T31">
        <v>68</v>
      </c>
      <c r="U31">
        <v>9</v>
      </c>
      <c r="W31" s="50" t="s">
        <v>331</v>
      </c>
      <c r="X31" s="50">
        <v>32</v>
      </c>
      <c r="AG31" s="50" t="s">
        <v>331</v>
      </c>
      <c r="AH31" s="50">
        <v>32</v>
      </c>
    </row>
    <row r="32" spans="2:41" x14ac:dyDescent="0.25">
      <c r="B32" t="s">
        <v>30</v>
      </c>
      <c r="C32">
        <v>281</v>
      </c>
      <c r="D32">
        <v>359</v>
      </c>
      <c r="F32" s="25">
        <f>INDEX(Table_0__31[[Column1]:[2019]],MATCH(Table1[[#This Row],[Team]],Table_0__31[Column1],0),2)</f>
        <v>16.5</v>
      </c>
      <c r="G32">
        <f>INDEX(Table_0__32[[Column1]:[2019]],MATCH(Table1[[#This Row],[Team]],Table_0__32[Column1],0),2)</f>
        <v>29.5</v>
      </c>
      <c r="H32">
        <f t="shared" si="0"/>
        <v>264</v>
      </c>
      <c r="I32">
        <f t="shared" si="1"/>
        <v>472</v>
      </c>
      <c r="J32" s="21">
        <f t="shared" si="2"/>
        <v>-91.349999999999966</v>
      </c>
      <c r="K32" s="21">
        <f t="shared" si="3"/>
        <v>116.9500000000001</v>
      </c>
      <c r="L32">
        <f t="shared" si="4"/>
        <v>-0.49258560258829859</v>
      </c>
      <c r="M32">
        <f t="shared" si="5"/>
        <v>-0.39277917716204896</v>
      </c>
      <c r="N32">
        <f>ROUND(8.881265+0.437218*Table1[[#This Row],[PPG]]+-0.47765*Table1[[#This Row],[PAPG]],1)</f>
        <v>2</v>
      </c>
      <c r="Q32" t="s">
        <v>20</v>
      </c>
      <c r="R32">
        <v>25.125</v>
      </c>
      <c r="S32">
        <v>19.75</v>
      </c>
      <c r="T32">
        <v>86</v>
      </c>
      <c r="U32">
        <v>11</v>
      </c>
    </row>
    <row r="33" spans="2:41" ht="16.5" thickBot="1" x14ac:dyDescent="0.3">
      <c r="B33" t="s">
        <v>11</v>
      </c>
      <c r="C33">
        <v>368</v>
      </c>
      <c r="D33">
        <v>455</v>
      </c>
      <c r="F33" s="56">
        <f>INDEX(Table_0__31[[Column1]:[2019]],MATCH(Table1[[#This Row],[Team]],Table_0__31[Column1],0),2)</f>
        <v>14.2</v>
      </c>
      <c r="G33">
        <f>INDEX(Table_0__32[[Column1]:[2019]],MATCH(Table1[[#This Row],[Team]],Table_0__32[Column1],0),2)</f>
        <v>27.5</v>
      </c>
      <c r="H33">
        <f t="shared" si="0"/>
        <v>227.2</v>
      </c>
      <c r="I33">
        <f t="shared" si="1"/>
        <v>440</v>
      </c>
      <c r="J33" s="21">
        <f t="shared" si="2"/>
        <v>-128.14999999999998</v>
      </c>
      <c r="K33" s="21">
        <f t="shared" si="3"/>
        <v>84.950000000000102</v>
      </c>
      <c r="L33">
        <f t="shared" si="4"/>
        <v>-0.69102183877055801</v>
      </c>
      <c r="M33">
        <f t="shared" si="5"/>
        <v>-0.28530646515533192</v>
      </c>
      <c r="N33">
        <f>ROUND(8.881265+0.437218*Table1[[#This Row],[PPG]]+-0.47765*Table1[[#This Row],[PAPG]],1)</f>
        <v>2</v>
      </c>
      <c r="Q33" t="s">
        <v>17</v>
      </c>
      <c r="R33">
        <v>19.375</v>
      </c>
      <c r="S33">
        <v>18.9375</v>
      </c>
      <c r="T33">
        <v>7</v>
      </c>
      <c r="U33">
        <v>9</v>
      </c>
      <c r="W33" t="s">
        <v>332</v>
      </c>
      <c r="AG33" t="s">
        <v>332</v>
      </c>
    </row>
    <row r="34" spans="2:41" x14ac:dyDescent="0.25">
      <c r="B34" t="s">
        <v>16</v>
      </c>
      <c r="C34">
        <v>319</v>
      </c>
      <c r="D34">
        <v>433</v>
      </c>
      <c r="F34" s="25">
        <f>INDEX(Table_0__31[[Column1]:[2019]],MATCH(Table1[[#This Row],[Team]],Table_0__31[Column1],0),2)</f>
        <v>6.5</v>
      </c>
      <c r="G34">
        <f>INDEX(Table_0__32[[Column1]:[2019]],MATCH(Table1[[#This Row],[Team]],Table_0__32[Column1],0),2)</f>
        <v>40.799999999999997</v>
      </c>
      <c r="H34">
        <f t="shared" si="0"/>
        <v>104</v>
      </c>
      <c r="I34">
        <f t="shared" si="1"/>
        <v>652.79999999999995</v>
      </c>
      <c r="J34" s="21">
        <f t="shared" si="2"/>
        <v>-251.34999999999997</v>
      </c>
      <c r="K34" s="21">
        <f t="shared" si="3"/>
        <v>297.75000000000006</v>
      </c>
      <c r="L34">
        <f t="shared" si="4"/>
        <v>-1.3553518468589916</v>
      </c>
      <c r="M34">
        <f t="shared" si="5"/>
        <v>-1</v>
      </c>
      <c r="N34">
        <f>ROUND(8.881265+0.437218*Table1[[#This Row],[PPG]]+-0.47765*Table1[[#This Row],[PAPG]],1)</f>
        <v>-7.8</v>
      </c>
      <c r="Q34" t="s">
        <v>25</v>
      </c>
      <c r="R34">
        <v>22.5</v>
      </c>
      <c r="S34">
        <v>21.3125</v>
      </c>
      <c r="T34">
        <v>19</v>
      </c>
      <c r="U34">
        <v>8</v>
      </c>
      <c r="W34" s="51"/>
      <c r="X34" s="51" t="s">
        <v>336</v>
      </c>
      <c r="Y34" s="51" t="s">
        <v>337</v>
      </c>
      <c r="Z34" s="51" t="s">
        <v>338</v>
      </c>
      <c r="AA34" s="51" t="s">
        <v>339</v>
      </c>
      <c r="AB34" s="51" t="s">
        <v>340</v>
      </c>
      <c r="AG34" s="51"/>
      <c r="AH34" s="51" t="s">
        <v>336</v>
      </c>
      <c r="AI34" s="51" t="s">
        <v>337</v>
      </c>
      <c r="AJ34" s="51" t="s">
        <v>338</v>
      </c>
      <c r="AK34" s="51" t="s">
        <v>339</v>
      </c>
      <c r="AL34" s="51" t="s">
        <v>340</v>
      </c>
    </row>
    <row r="35" spans="2:41" x14ac:dyDescent="0.25">
      <c r="B35" s="16" t="s">
        <v>116</v>
      </c>
      <c r="C35" s="16">
        <f>AVERAGE(C3:C34)</f>
        <v>373.5</v>
      </c>
      <c r="G35" s="16"/>
      <c r="H35" s="16">
        <f>AVERAGE(H3:H34)</f>
        <v>355.34999999999997</v>
      </c>
      <c r="I35" s="16">
        <f>AVERAGE(I3:I34)</f>
        <v>355.0499999999999</v>
      </c>
      <c r="W35" t="s">
        <v>53</v>
      </c>
      <c r="X35">
        <v>1</v>
      </c>
      <c r="Y35">
        <v>228.03650099874028</v>
      </c>
      <c r="Z35">
        <v>228.03650099874028</v>
      </c>
      <c r="AA35">
        <v>214.8686415679185</v>
      </c>
      <c r="AB35">
        <v>3.2291354610143078E-15</v>
      </c>
      <c r="AG35" t="s">
        <v>53</v>
      </c>
      <c r="AH35">
        <v>1</v>
      </c>
      <c r="AI35">
        <v>95.25660279034517</v>
      </c>
      <c r="AJ35">
        <v>95.25660279034517</v>
      </c>
      <c r="AK35">
        <v>17.359530478667253</v>
      </c>
      <c r="AL35">
        <v>2.411933891470946E-4</v>
      </c>
    </row>
    <row r="36" spans="2:41" x14ac:dyDescent="0.25">
      <c r="W36" t="s">
        <v>333</v>
      </c>
      <c r="X36">
        <v>30</v>
      </c>
      <c r="Y36">
        <v>31.838499001259727</v>
      </c>
      <c r="Z36">
        <v>1.061283300041991</v>
      </c>
      <c r="AG36" t="s">
        <v>333</v>
      </c>
      <c r="AH36">
        <v>30</v>
      </c>
      <c r="AI36">
        <v>164.61839720965483</v>
      </c>
      <c r="AJ36">
        <v>5.4872799069884941</v>
      </c>
    </row>
    <row r="37" spans="2:41" ht="16.5" thickBot="1" x14ac:dyDescent="0.3">
      <c r="W37" s="50" t="s">
        <v>334</v>
      </c>
      <c r="X37" s="50">
        <v>31</v>
      </c>
      <c r="Y37" s="50">
        <v>259.875</v>
      </c>
      <c r="Z37" s="50"/>
      <c r="AA37" s="50"/>
      <c r="AB37" s="50"/>
      <c r="AG37" s="50" t="s">
        <v>334</v>
      </c>
      <c r="AH37" s="50">
        <v>31</v>
      </c>
      <c r="AI37" s="50">
        <v>259.875</v>
      </c>
      <c r="AJ37" s="50"/>
      <c r="AK37" s="50"/>
      <c r="AL37" s="50"/>
    </row>
    <row r="38" spans="2:41" ht="16.5" thickBot="1" x14ac:dyDescent="0.3">
      <c r="B38" s="31" t="s">
        <v>114</v>
      </c>
      <c r="C38" s="31"/>
      <c r="D38" s="31"/>
      <c r="E38" s="31"/>
      <c r="F38" s="31"/>
      <c r="K38" s="31" t="s">
        <v>115</v>
      </c>
      <c r="L38" s="31"/>
      <c r="M38" s="31"/>
      <c r="N38" s="31"/>
      <c r="O38" s="31"/>
    </row>
    <row r="39" spans="2:41" x14ac:dyDescent="0.25">
      <c r="B39" t="s">
        <v>139</v>
      </c>
      <c r="C39" t="s">
        <v>359</v>
      </c>
      <c r="D39" t="s">
        <v>152</v>
      </c>
      <c r="E39" t="s">
        <v>66</v>
      </c>
      <c r="F39" t="s">
        <v>360</v>
      </c>
      <c r="G39" t="s">
        <v>394</v>
      </c>
      <c r="H39" t="s">
        <v>393</v>
      </c>
      <c r="I39" t="s">
        <v>395</v>
      </c>
      <c r="K39" t="s">
        <v>139</v>
      </c>
      <c r="L39" t="s">
        <v>359</v>
      </c>
      <c r="M39" t="s">
        <v>152</v>
      </c>
      <c r="N39" t="s">
        <v>66</v>
      </c>
      <c r="O39" t="s">
        <v>360</v>
      </c>
      <c r="P39" t="s">
        <v>394</v>
      </c>
      <c r="Q39" t="s">
        <v>393</v>
      </c>
      <c r="R39" t="s">
        <v>395</v>
      </c>
      <c r="W39" s="51"/>
      <c r="X39" s="51" t="s">
        <v>341</v>
      </c>
      <c r="Y39" s="51" t="s">
        <v>330</v>
      </c>
      <c r="Z39" s="51" t="s">
        <v>342</v>
      </c>
      <c r="AA39" s="51" t="s">
        <v>343</v>
      </c>
      <c r="AB39" s="51" t="s">
        <v>344</v>
      </c>
      <c r="AC39" s="51" t="s">
        <v>345</v>
      </c>
      <c r="AD39" s="51" t="s">
        <v>346</v>
      </c>
      <c r="AE39" s="51" t="s">
        <v>347</v>
      </c>
      <c r="AG39" s="51"/>
      <c r="AH39" s="51" t="s">
        <v>341</v>
      </c>
      <c r="AI39" s="51" t="s">
        <v>330</v>
      </c>
      <c r="AJ39" s="51" t="s">
        <v>342</v>
      </c>
      <c r="AK39" s="51" t="s">
        <v>343</v>
      </c>
      <c r="AL39" s="51" t="s">
        <v>344</v>
      </c>
      <c r="AM39" s="51" t="s">
        <v>345</v>
      </c>
      <c r="AN39" s="51" t="s">
        <v>346</v>
      </c>
      <c r="AO39" s="51" t="s">
        <v>347</v>
      </c>
    </row>
    <row r="40" spans="2:41" x14ac:dyDescent="0.25">
      <c r="B40" t="s">
        <v>31</v>
      </c>
      <c r="C40">
        <v>29</v>
      </c>
      <c r="D40">
        <v>28.2</v>
      </c>
      <c r="E40">
        <v>29.9</v>
      </c>
      <c r="F40">
        <v>22.9</v>
      </c>
      <c r="G40">
        <f>Table_0__3[[#This Row],[2017]]-Table_0__3[[#This Row],[2016]]</f>
        <v>6.1000000000000014</v>
      </c>
      <c r="H40">
        <f>INDEX(Table7[[#All],[Teams]:[PAPG]],MATCH(Table_0__3[[#This Row],[Team]],Table7[[#All],[Teams]],0),2)-Table_0__3[[#This Row],[2017]]</f>
        <v>-6.0625</v>
      </c>
      <c r="I40">
        <f>INDEX(Table1[[#All],[Team]:[PAPG]],MATCH(Table_0__3[[#This Row],[Team]],Table1[[#All],[Team]],0),5)-INDEX(Table7[[#All],[Teams]:[PAPG]],MATCH(Table_0__3[[#This Row],[Team]],Table7[[#All],[Teams]],0),2)</f>
        <v>4.5625</v>
      </c>
      <c r="K40" t="s">
        <v>23</v>
      </c>
      <c r="L40">
        <v>17</v>
      </c>
      <c r="M40">
        <v>15.8</v>
      </c>
      <c r="N40">
        <v>18.2</v>
      </c>
      <c r="O40">
        <v>26.4</v>
      </c>
      <c r="P40">
        <f>Table_0__4[[#This Row],[2017]]-Table_0__4[[#This Row],[2016]]</f>
        <v>-9.3999999999999986</v>
      </c>
      <c r="Q40">
        <f>INDEX(Table7[[#All],[Teams]:[PAPG]],MATCH(Table_0__4[[#This Row],[Team]],Table7[[#All],[Teams]],0),3)-Table_0__4[[#This Row],[2017]]</f>
        <v>3.5625</v>
      </c>
      <c r="R40">
        <f>INDEX(Table1[[#All],[Team]:[PAPG]],MATCH(Table_0__4[[#This Row],[Team]],Table1[[#All],[Team]],0),6)-INDEX(Table7[[#All],[Teams]:[PAPG]],MATCH(Table_0__4[[#This Row],[Team]],Table7[[#All],[Teams]],0),3)</f>
        <v>-2.0625</v>
      </c>
      <c r="W40" t="s">
        <v>335</v>
      </c>
      <c r="X40">
        <v>7.9375</v>
      </c>
      <c r="Y40">
        <v>0.18211288566796202</v>
      </c>
      <c r="Z40">
        <v>43.585603351934559</v>
      </c>
      <c r="AA40">
        <v>1.0899457469865718E-28</v>
      </c>
      <c r="AB40">
        <v>7.5655758696627844</v>
      </c>
      <c r="AC40">
        <v>8.3094241303372147</v>
      </c>
      <c r="AD40">
        <v>7.5655758696627844</v>
      </c>
      <c r="AE40">
        <v>8.3094241303372147</v>
      </c>
      <c r="AG40" t="s">
        <v>335</v>
      </c>
      <c r="AH40">
        <v>20.482754281450607</v>
      </c>
      <c r="AI40">
        <v>3.0393399025226526</v>
      </c>
      <c r="AJ40">
        <v>6.7392114532665195</v>
      </c>
      <c r="AK40">
        <v>1.8034325756197729E-7</v>
      </c>
      <c r="AL40">
        <v>14.275594113191303</v>
      </c>
      <c r="AM40">
        <v>26.68991444970991</v>
      </c>
      <c r="AN40">
        <v>14.275594113191303</v>
      </c>
      <c r="AO40">
        <v>26.68991444970991</v>
      </c>
    </row>
    <row r="41" spans="2:41" ht="16.5" thickBot="1" x14ac:dyDescent="0.3">
      <c r="B41" t="s">
        <v>13</v>
      </c>
      <c r="C41">
        <v>28.9</v>
      </c>
      <c r="D41">
        <v>29.4</v>
      </c>
      <c r="E41">
        <v>28.4</v>
      </c>
      <c r="F41">
        <v>28.7</v>
      </c>
      <c r="G41">
        <f>Table_0__3[[#This Row],[2017]]-Table_0__3[[#This Row],[2016]]</f>
        <v>0.19999999999999929</v>
      </c>
      <c r="H41">
        <f>INDEX(Table7[[#All],[Teams]:[PAPG]],MATCH(Table_0__3[[#This Row],[Team]],Table7[[#All],[Teams]],0),2)-Table_0__3[[#This Row],[2017]]</f>
        <v>-1.6499999999999986</v>
      </c>
      <c r="I41">
        <f>INDEX(Table1[[#All],[Team]:[PAPG]],MATCH(Table_0__3[[#This Row],[Team]],Table1[[#All],[Team]],0),5)-INDEX(Table7[[#All],[Teams]:[PAPG]],MATCH(Table_0__3[[#This Row],[Team]],Table7[[#All],[Teams]],0),2)</f>
        <v>3.25</v>
      </c>
      <c r="K41" t="s">
        <v>25</v>
      </c>
      <c r="L41">
        <v>17.399999999999999</v>
      </c>
      <c r="M41">
        <v>13.8</v>
      </c>
      <c r="N41">
        <v>21.1</v>
      </c>
      <c r="O41">
        <v>19.2</v>
      </c>
      <c r="P41">
        <f>Table_0__4[[#This Row],[2017]]-Table_0__4[[#This Row],[2016]]</f>
        <v>-1.8000000000000007</v>
      </c>
      <c r="Q41">
        <f>INDEX(Table7[[#All],[Teams]:[PAPG]],MATCH(Table_0__4[[#This Row],[Team]],Table7[[#All],[Teams]],0),3)-Table_0__4[[#This Row],[2017]]</f>
        <v>3.9125000000000014</v>
      </c>
      <c r="R41">
        <f>INDEX(Table1[[#All],[Team]:[PAPG]],MATCH(Table_0__4[[#This Row],[Team]],Table1[[#All],[Team]],0),6)-INDEX(Table7[[#All],[Teams]:[PAPG]],MATCH(Table_0__4[[#This Row],[Team]],Table7[[#All],[Teams]],0),3)</f>
        <v>-5.5124999999999993</v>
      </c>
      <c r="W41" s="50" t="s">
        <v>358</v>
      </c>
      <c r="X41" s="50">
        <v>2.8170043359943213E-2</v>
      </c>
      <c r="Y41" s="50">
        <v>1.9217681719328927E-3</v>
      </c>
      <c r="Z41" s="50">
        <v>14.658398328873405</v>
      </c>
      <c r="AA41" s="50">
        <v>3.2291354610142849E-15</v>
      </c>
      <c r="AB41" s="50">
        <v>2.4245269155008284E-2</v>
      </c>
      <c r="AC41" s="50">
        <v>3.2094817564878142E-2</v>
      </c>
      <c r="AD41" s="50">
        <v>2.4245269155008284E-2</v>
      </c>
      <c r="AE41" s="50">
        <v>3.2094817564878142E-2</v>
      </c>
      <c r="AG41" s="50" t="s">
        <v>115</v>
      </c>
      <c r="AH41" s="50">
        <v>-0.53741383802733522</v>
      </c>
      <c r="AI41" s="50">
        <v>0.12898519295181851</v>
      </c>
      <c r="AJ41" s="50">
        <v>-4.166476986455975</v>
      </c>
      <c r="AK41" s="50">
        <v>2.4119338914709392E-4</v>
      </c>
      <c r="AL41" s="50">
        <v>-0.80083674486353473</v>
      </c>
      <c r="AM41" s="50">
        <v>-0.27399093119113571</v>
      </c>
      <c r="AN41" s="50">
        <v>-0.80083674486353473</v>
      </c>
      <c r="AO41" s="50">
        <v>-0.27399093119113571</v>
      </c>
    </row>
    <row r="42" spans="2:41" x14ac:dyDescent="0.25">
      <c r="B42" t="s">
        <v>37</v>
      </c>
      <c r="C42">
        <v>28.9</v>
      </c>
      <c r="D42">
        <v>24.5</v>
      </c>
      <c r="E42">
        <v>32.799999999999997</v>
      </c>
      <c r="F42">
        <v>14</v>
      </c>
      <c r="G42">
        <f>Table_0__3[[#This Row],[2017]]-Table_0__3[[#This Row],[2016]]</f>
        <v>14.899999999999999</v>
      </c>
      <c r="H42">
        <f>INDEX(Table7[[#All],[Teams]:[PAPG]],MATCH(Table_0__3[[#This Row],[Team]],Table7[[#All],[Teams]],0),2)-Table_0__3[[#This Row],[2017]]</f>
        <v>4.0375000000000014</v>
      </c>
      <c r="I42">
        <f>INDEX(Table1[[#All],[Team]:[PAPG]],MATCH(Table_0__3[[#This Row],[Team]],Table1[[#All],[Team]],0),5)-INDEX(Table7[[#All],[Teams]:[PAPG]],MATCH(Table_0__3[[#This Row],[Team]],Table7[[#All],[Teams]],0),2)</f>
        <v>-3.7375000000000007</v>
      </c>
      <c r="K42" t="s">
        <v>19</v>
      </c>
      <c r="L42">
        <v>17.7</v>
      </c>
      <c r="M42">
        <v>16.5</v>
      </c>
      <c r="N42">
        <v>18.600000000000001</v>
      </c>
      <c r="O42">
        <v>25</v>
      </c>
      <c r="P42">
        <f>Table_0__4[[#This Row],[2017]]-Table_0__4[[#This Row],[2016]]</f>
        <v>-7.3000000000000007</v>
      </c>
      <c r="Q42">
        <f>INDEX(Table7[[#All],[Teams]:[PAPG]],MATCH(Table_0__4[[#This Row],[Team]],Table7[[#All],[Teams]],0),3)-Table_0__4[[#This Row],[2017]]</f>
        <v>2.0500000000000007</v>
      </c>
      <c r="R42">
        <f>INDEX(Table1[[#All],[Team]:[PAPG]],MATCH(Table_0__4[[#This Row],[Team]],Table1[[#All],[Team]],0),6)-INDEX(Table7[[#All],[Teams]:[PAPG]],MATCH(Table_0__4[[#This Row],[Team]],Table7[[#All],[Teams]],0),3)</f>
        <v>1.25</v>
      </c>
    </row>
    <row r="43" spans="2:41" x14ac:dyDescent="0.25">
      <c r="B43" t="s">
        <v>33</v>
      </c>
      <c r="C43">
        <v>27.9</v>
      </c>
      <c r="D43">
        <v>30.2</v>
      </c>
      <c r="E43">
        <v>25.7</v>
      </c>
      <c r="F43">
        <v>29.3</v>
      </c>
      <c r="G43">
        <f>Table_0__3[[#This Row],[2017]]-Table_0__3[[#This Row],[2016]]</f>
        <v>-1.4000000000000021</v>
      </c>
      <c r="H43">
        <f>INDEX(Table7[[#All],[Teams]:[PAPG]],MATCH(Table_0__3[[#This Row],[Team]],Table7[[#All],[Teams]],0),2)-Table_0__3[[#This Row],[2017]]</f>
        <v>3.6000000000000014</v>
      </c>
      <c r="I43">
        <f>INDEX(Table1[[#All],[Team]:[PAPG]],MATCH(Table_0__3[[#This Row],[Team]],Table1[[#All],[Team]],0),5)-INDEX(Table7[[#All],[Teams]:[PAPG]],MATCH(Table_0__3[[#This Row],[Team]],Table7[[#All],[Teams]],0),2)</f>
        <v>-10.5</v>
      </c>
      <c r="K43" t="s">
        <v>31</v>
      </c>
      <c r="L43">
        <v>18.2</v>
      </c>
      <c r="M43">
        <v>12.4</v>
      </c>
      <c r="N43">
        <v>24.6</v>
      </c>
      <c r="O43">
        <v>20.7</v>
      </c>
      <c r="P43">
        <f>Table_0__4[[#This Row],[2017]]-Table_0__4[[#This Row],[2016]]</f>
        <v>-2.5</v>
      </c>
      <c r="Q43">
        <f>INDEX(Table7[[#All],[Teams]:[PAPG]],MATCH(Table_0__4[[#This Row],[Team]],Table7[[#All],[Teams]],0),3)-Table_0__4[[#This Row],[2017]]</f>
        <v>3.5500000000000007</v>
      </c>
      <c r="R43">
        <f>INDEX(Table1[[#All],[Team]:[PAPG]],MATCH(Table_0__4[[#This Row],[Team]],Table1[[#All],[Team]],0),6)-INDEX(Table7[[#All],[Teams]:[PAPG]],MATCH(Table_0__4[[#This Row],[Team]],Table7[[#All],[Teams]],0),3)</f>
        <v>4.4499999999999993</v>
      </c>
    </row>
    <row r="44" spans="2:41" x14ac:dyDescent="0.25">
      <c r="B44" t="s">
        <v>12</v>
      </c>
      <c r="C44">
        <v>26.4</v>
      </c>
      <c r="D44">
        <v>29.8</v>
      </c>
      <c r="E44">
        <v>22.5</v>
      </c>
      <c r="F44">
        <v>24.4</v>
      </c>
      <c r="G44">
        <f>Table_0__3[[#This Row],[2017]]-Table_0__3[[#This Row],[2016]]</f>
        <v>2</v>
      </c>
      <c r="H44">
        <f>INDEX(Table7[[#All],[Teams]:[PAPG]],MATCH(Table_0__3[[#This Row],[Team]],Table7[[#All],[Teams]],0),2)-Table_0__3[[#This Row],[2017]]</f>
        <v>0.35000000000000142</v>
      </c>
      <c r="I44">
        <f>INDEX(Table1[[#All],[Team]:[PAPG]],MATCH(Table_0__3[[#This Row],[Team]],Table1[[#All],[Team]],0),5)-INDEX(Table7[[#All],[Teams]:[PAPG]],MATCH(Table_0__3[[#This Row],[Team]],Table7[[#All],[Teams]],0),2)</f>
        <v>-7.75</v>
      </c>
      <c r="K44" t="s">
        <v>10</v>
      </c>
      <c r="L44">
        <v>18.899999999999999</v>
      </c>
      <c r="M44">
        <v>18.2</v>
      </c>
      <c r="N44">
        <v>19.600000000000001</v>
      </c>
      <c r="O44">
        <v>20.100000000000001</v>
      </c>
      <c r="P44">
        <f>Table_0__4[[#This Row],[2017]]-Table_0__4[[#This Row],[2016]]</f>
        <v>-1.2000000000000028</v>
      </c>
      <c r="Q44">
        <f>INDEX(Table7[[#All],[Teams]:[PAPG]],MATCH(Table_0__4[[#This Row],[Team]],Table7[[#All],[Teams]],0),3)-Table_0__4[[#This Row],[2017]]</f>
        <v>-0.96249999999999858</v>
      </c>
      <c r="R44">
        <f>INDEX(Table1[[#All],[Team]:[PAPG]],MATCH(Table_0__4[[#This Row],[Team]],Table1[[#All],[Team]],0),6)-INDEX(Table7[[#All],[Teams]:[PAPG]],MATCH(Table_0__4[[#This Row],[Team]],Table7[[#All],[Teams]],0),3)</f>
        <v>7.0625</v>
      </c>
      <c r="W44" t="s">
        <v>325</v>
      </c>
    </row>
    <row r="45" spans="2:41" ht="16.5" thickBot="1" x14ac:dyDescent="0.3">
      <c r="B45" t="s">
        <v>19</v>
      </c>
      <c r="C45">
        <v>25.9</v>
      </c>
      <c r="D45">
        <v>23.9</v>
      </c>
      <c r="E45">
        <v>27.4</v>
      </c>
      <c r="F45">
        <v>19.899999999999999</v>
      </c>
      <c r="G45">
        <f>Table_0__3[[#This Row],[2017]]-Table_0__3[[#This Row],[2016]]</f>
        <v>6</v>
      </c>
      <c r="H45">
        <f>INDEX(Table7[[#All],[Teams]:[PAPG]],MATCH(Table_0__3[[#This Row],[Team]],Table7[[#All],[Teams]],0),2)-Table_0__3[[#This Row],[2017]]</f>
        <v>-10.587499999999999</v>
      </c>
      <c r="I45">
        <f>INDEX(Table1[[#All],[Team]:[PAPG]],MATCH(Table_0__3[[#This Row],[Team]],Table1[[#All],[Team]],0),5)-INDEX(Table7[[#All],[Teams]:[PAPG]],MATCH(Table_0__3[[#This Row],[Team]],Table7[[#All],[Teams]],0),2)</f>
        <v>5.6875</v>
      </c>
      <c r="K45" t="s">
        <v>34</v>
      </c>
      <c r="L45">
        <v>19.100000000000001</v>
      </c>
      <c r="M45">
        <v>16.8</v>
      </c>
      <c r="N45">
        <v>20.9</v>
      </c>
      <c r="O45">
        <v>25.3</v>
      </c>
      <c r="P45">
        <f>Table_0__4[[#This Row],[2017]]-Table_0__4[[#This Row],[2016]]</f>
        <v>-6.1999999999999993</v>
      </c>
      <c r="Q45">
        <f>INDEX(Table7[[#All],[Teams]:[PAPG]],MATCH(Table_0__4[[#This Row],[Team]],Table7[[#All],[Teams]],0),3)-Table_0__4[[#This Row],[2017]]</f>
        <v>7.3374999999999986</v>
      </c>
      <c r="R45">
        <f>INDEX(Table1[[#All],[Team]:[PAPG]],MATCH(Table_0__4[[#This Row],[Team]],Table1[[#All],[Team]],0),6)-INDEX(Table7[[#All],[Teams]:[PAPG]],MATCH(Table_0__4[[#This Row],[Team]],Table7[[#All],[Teams]],0),3)</f>
        <v>-1.6374999999999993</v>
      </c>
    </row>
    <row r="46" spans="2:41" x14ac:dyDescent="0.25">
      <c r="B46" t="s">
        <v>24</v>
      </c>
      <c r="C46">
        <v>25.6</v>
      </c>
      <c r="D46">
        <v>23.8</v>
      </c>
      <c r="E46">
        <v>27.8</v>
      </c>
      <c r="F46">
        <v>23.8</v>
      </c>
      <c r="G46">
        <f>Table_0__3[[#This Row],[2017]]-Table_0__3[[#This Row],[2016]]</f>
        <v>1.8000000000000007</v>
      </c>
      <c r="H46">
        <f>INDEX(Table7[[#All],[Teams]:[PAPG]],MATCH(Table_0__3[[#This Row],[Team]],Table7[[#All],[Teams]],0),2)-Table_0__3[[#This Row],[2017]]</f>
        <v>9.7124999999999986</v>
      </c>
      <c r="I46">
        <f>INDEX(Table1[[#All],[Team]:[PAPG]],MATCH(Table_0__3[[#This Row],[Team]],Table1[[#All],[Team]],0),5)-INDEX(Table7[[#All],[Teams]:[PAPG]],MATCH(Table_0__3[[#This Row],[Team]],Table7[[#All],[Teams]],0),2)</f>
        <v>-1.5125000000000028</v>
      </c>
      <c r="K46" t="s">
        <v>13</v>
      </c>
      <c r="L46">
        <v>19.5</v>
      </c>
      <c r="M46">
        <v>20.100000000000001</v>
      </c>
      <c r="N46">
        <v>18.899999999999999</v>
      </c>
      <c r="O46">
        <v>16.399999999999999</v>
      </c>
      <c r="P46">
        <f>Table_0__4[[#This Row],[2017]]-Table_0__4[[#This Row],[2016]]</f>
        <v>3.1000000000000014</v>
      </c>
      <c r="Q46">
        <f>INDEX(Table7[[#All],[Teams]:[PAPG]],MATCH(Table_0__4[[#This Row],[Team]],Table7[[#All],[Teams]],0),3)-Table_0__4[[#This Row],[2017]]</f>
        <v>0.8125</v>
      </c>
      <c r="R46">
        <f>INDEX(Table1[[#All],[Team]:[PAPG]],MATCH(Table_0__4[[#This Row],[Team]],Table1[[#All],[Team]],0),6)-INDEX(Table7[[#All],[Teams]:[PAPG]],MATCH(Table_0__4[[#This Row],[Team]],Table7[[#All],[Teams]],0),3)</f>
        <v>-13.512499999999999</v>
      </c>
      <c r="W46" s="53" t="s">
        <v>326</v>
      </c>
      <c r="X46" s="53"/>
    </row>
    <row r="47" spans="2:41" x14ac:dyDescent="0.25">
      <c r="B47" t="s">
        <v>28</v>
      </c>
      <c r="C47">
        <v>25.6</v>
      </c>
      <c r="D47">
        <v>27</v>
      </c>
      <c r="E47">
        <v>24.2</v>
      </c>
      <c r="F47">
        <v>20.7</v>
      </c>
      <c r="G47">
        <f>Table_0__3[[#This Row],[2017]]-Table_0__3[[#This Row],[2016]]</f>
        <v>4.9000000000000021</v>
      </c>
      <c r="H47">
        <f>INDEX(Table7[[#All],[Teams]:[PAPG]],MATCH(Table_0__3[[#This Row],[Team]],Table7[[#All],[Teams]],0),2)-Table_0__3[[#This Row],[2017]]</f>
        <v>-5.3500000000000014</v>
      </c>
      <c r="I47">
        <f>INDEX(Table1[[#All],[Team]:[PAPG]],MATCH(Table_0__3[[#This Row],[Team]],Table1[[#All],[Team]],0),5)-INDEX(Table7[[#All],[Teams]:[PAPG]],MATCH(Table_0__3[[#This Row],[Team]],Table7[[#All],[Teams]],0),2)</f>
        <v>3.9499999999999993</v>
      </c>
      <c r="K47" t="s">
        <v>27</v>
      </c>
      <c r="L47">
        <v>20</v>
      </c>
      <c r="M47">
        <v>16.399999999999999</v>
      </c>
      <c r="N47">
        <v>23.6</v>
      </c>
      <c r="O47">
        <v>24.9</v>
      </c>
      <c r="P47">
        <f>Table_0__4[[#This Row],[2017]]-Table_0__4[[#This Row],[2016]]</f>
        <v>-4.8999999999999986</v>
      </c>
      <c r="Q47">
        <f>INDEX(Table7[[#All],[Teams]:[PAPG]],MATCH(Table_0__4[[#This Row],[Team]],Table7[[#All],[Teams]],0),3)-Table_0__4[[#This Row],[2017]]</f>
        <v>-2.3125</v>
      </c>
      <c r="R47">
        <f>INDEX(Table1[[#All],[Team]:[PAPG]],MATCH(Table_0__4[[#This Row],[Team]],Table1[[#All],[Team]],0),6)-INDEX(Table7[[#All],[Teams]:[PAPG]],MATCH(Table_0__4[[#This Row],[Team]],Table7[[#All],[Teams]],0),3)</f>
        <v>-6.4875000000000007</v>
      </c>
      <c r="W47" t="s">
        <v>327</v>
      </c>
      <c r="X47">
        <v>0.93742851236311575</v>
      </c>
    </row>
    <row r="48" spans="2:41" x14ac:dyDescent="0.25">
      <c r="B48" t="s">
        <v>10</v>
      </c>
      <c r="C48">
        <v>24.7</v>
      </c>
      <c r="D48">
        <v>26.8</v>
      </c>
      <c r="E48">
        <v>22.6</v>
      </c>
      <c r="F48">
        <v>21.4</v>
      </c>
      <c r="G48">
        <f>Table_0__3[[#This Row],[2017]]-Table_0__3[[#This Row],[2016]]</f>
        <v>3.3000000000000007</v>
      </c>
      <c r="H48">
        <f>INDEX(Table7[[#All],[Teams]:[PAPG]],MATCH(Table_0__3[[#This Row],[Team]],Table7[[#All],[Teams]],0),2)-Table_0__3[[#This Row],[2017]]</f>
        <v>-0.38749999999999929</v>
      </c>
      <c r="I48">
        <f>INDEX(Table1[[#All],[Team]:[PAPG]],MATCH(Table_0__3[[#This Row],[Team]],Table1[[#All],[Team]],0),5)-INDEX(Table7[[#All],[Teams]:[PAPG]],MATCH(Table_0__3[[#This Row],[Team]],Table7[[#All],[Teams]],0),2)</f>
        <v>9.4874999999999972</v>
      </c>
      <c r="K48" t="s">
        <v>32</v>
      </c>
      <c r="L48">
        <v>20.8</v>
      </c>
      <c r="M48">
        <v>23.8</v>
      </c>
      <c r="N48">
        <v>17.8</v>
      </c>
      <c r="O48">
        <v>20</v>
      </c>
      <c r="P48">
        <f>Table_0__4[[#This Row],[2017]]-Table_0__4[[#This Row],[2016]]</f>
        <v>0.80000000000000071</v>
      </c>
      <c r="Q48">
        <f>INDEX(Table7[[#All],[Teams]:[PAPG]],MATCH(Table_0__4[[#This Row],[Team]],Table7[[#All],[Teams]],0),3)-Table_0__4[[#This Row],[2017]]</f>
        <v>-0.55000000000000071</v>
      </c>
      <c r="R48">
        <f>INDEX(Table1[[#All],[Team]:[PAPG]],MATCH(Table_0__4[[#This Row],[Team]],Table1[[#All],[Team]],0),6)-INDEX(Table7[[#All],[Teams]:[PAPG]],MATCH(Table_0__4[[#This Row],[Team]],Table7[[#All],[Teams]],0),3)</f>
        <v>-6.25</v>
      </c>
      <c r="W48" t="s">
        <v>328</v>
      </c>
      <c r="X48">
        <v>0.87877221579132425</v>
      </c>
    </row>
    <row r="49" spans="2:31" x14ac:dyDescent="0.25">
      <c r="B49" t="s">
        <v>25</v>
      </c>
      <c r="C49">
        <v>23.2</v>
      </c>
      <c r="D49">
        <v>25.2</v>
      </c>
      <c r="E49">
        <v>21.2</v>
      </c>
      <c r="F49">
        <v>20.399999999999999</v>
      </c>
      <c r="G49">
        <f>Table_0__3[[#This Row],[2017]]-Table_0__3[[#This Row],[2016]]</f>
        <v>2.8000000000000007</v>
      </c>
      <c r="H49">
        <f>INDEX(Table7[[#All],[Teams]:[PAPG]],MATCH(Table_0__3[[#This Row],[Team]],Table7[[#All],[Teams]],0),2)-Table_0__3[[#This Row],[2017]]</f>
        <v>-0.69999999999999929</v>
      </c>
      <c r="I49">
        <f>INDEX(Table1[[#All],[Team]:[PAPG]],MATCH(Table_0__3[[#This Row],[Team]],Table1[[#All],[Team]],0),5)-INDEX(Table7[[#All],[Teams]:[PAPG]],MATCH(Table_0__3[[#This Row],[Team]],Table7[[#All],[Teams]],0),2)</f>
        <v>-1.5</v>
      </c>
      <c r="K49" t="s">
        <v>39</v>
      </c>
      <c r="L49">
        <v>20.8</v>
      </c>
      <c r="M49">
        <v>24.2</v>
      </c>
      <c r="N49">
        <v>17.2</v>
      </c>
      <c r="O49">
        <v>18.600000000000001</v>
      </c>
      <c r="P49">
        <f>Table_0__4[[#This Row],[2017]]-Table_0__4[[#This Row],[2016]]</f>
        <v>2.1999999999999993</v>
      </c>
      <c r="Q49">
        <f>INDEX(Table7[[#All],[Teams]:[PAPG]],MATCH(Table_0__4[[#This Row],[Team]],Table7[[#All],[Teams]],0),3)-Table_0__4[[#This Row],[2017]]</f>
        <v>0.88749999999999929</v>
      </c>
      <c r="R49">
        <f>INDEX(Table1[[#All],[Team]:[PAPG]],MATCH(Table_0__4[[#This Row],[Team]],Table1[[#All],[Team]],0),6)-INDEX(Table7[[#All],[Teams]:[PAPG]],MATCH(Table_0__4[[#This Row],[Team]],Table7[[#All],[Teams]],0),3)</f>
        <v>0.51249999999999929</v>
      </c>
      <c r="W49" t="s">
        <v>329</v>
      </c>
      <c r="X49">
        <v>0.83592892032865695</v>
      </c>
    </row>
    <row r="50" spans="2:31" x14ac:dyDescent="0.25">
      <c r="B50" t="s">
        <v>35</v>
      </c>
      <c r="C50">
        <v>22.9</v>
      </c>
      <c r="D50">
        <v>24.2</v>
      </c>
      <c r="E50">
        <v>21.7</v>
      </c>
      <c r="F50">
        <v>23.1</v>
      </c>
      <c r="G50">
        <f>Table_0__3[[#This Row],[2017]]-Table_0__3[[#This Row],[2016]]</f>
        <v>-0.20000000000000284</v>
      </c>
      <c r="H50">
        <f>INDEX(Table7[[#All],[Teams]:[PAPG]],MATCH(Table_0__3[[#This Row],[Team]],Table7[[#All],[Teams]],0),2)-Table_0__3[[#This Row],[2017]]</f>
        <v>0.60000000000000142</v>
      </c>
      <c r="I50">
        <f>INDEX(Table1[[#All],[Team]:[PAPG]],MATCH(Table_0__3[[#This Row],[Team]],Table1[[#All],[Team]],0),5)-INDEX(Table7[[#All],[Teams]:[PAPG]],MATCH(Table_0__3[[#This Row],[Team]],Table7[[#All],[Teams]],0),2)</f>
        <v>0.30000000000000071</v>
      </c>
      <c r="K50" t="s">
        <v>12</v>
      </c>
      <c r="L50">
        <v>20.8</v>
      </c>
      <c r="M50">
        <v>25.8</v>
      </c>
      <c r="N50">
        <v>15.1</v>
      </c>
      <c r="O50">
        <v>20.6</v>
      </c>
      <c r="P50">
        <f>Table_0__4[[#This Row],[2017]]-Table_0__4[[#This Row],[2016]]</f>
        <v>0.19999999999999929</v>
      </c>
      <c r="Q50">
        <f>INDEX(Table7[[#All],[Teams]:[PAPG]],MATCH(Table_0__4[[#This Row],[Team]],Table7[[#All],[Teams]],0),3)-Table_0__4[[#This Row],[2017]]</f>
        <v>1.6999999999999993</v>
      </c>
      <c r="R50">
        <f>INDEX(Table1[[#All],[Team]:[PAPG]],MATCH(Table_0__4[[#This Row],[Team]],Table1[[#All],[Team]],0),6)-INDEX(Table7[[#All],[Teams]:[PAPG]],MATCH(Table_0__4[[#This Row],[Team]],Table7[[#All],[Teams]],0),3)</f>
        <v>-0.5</v>
      </c>
      <c r="W50" t="s">
        <v>330</v>
      </c>
      <c r="X50">
        <v>1.0422798356988729</v>
      </c>
    </row>
    <row r="51" spans="2:31" ht="16.5" thickBot="1" x14ac:dyDescent="0.3">
      <c r="B51" t="s">
        <v>39</v>
      </c>
      <c r="C51">
        <v>22.9</v>
      </c>
      <c r="D51">
        <v>24.9</v>
      </c>
      <c r="E51">
        <v>20.9</v>
      </c>
      <c r="F51">
        <v>22.2</v>
      </c>
      <c r="G51">
        <f>Table_0__3[[#This Row],[2017]]-Table_0__3[[#This Row],[2016]]</f>
        <v>0.69999999999999929</v>
      </c>
      <c r="H51">
        <f>INDEX(Table7[[#All],[Teams]:[PAPG]],MATCH(Table_0__3[[#This Row],[Team]],Table7[[#All],[Teams]],0),2)-Table_0__3[[#This Row],[2017]]</f>
        <v>3.8500000000000014</v>
      </c>
      <c r="I51">
        <f>INDEX(Table1[[#All],[Team]:[PAPG]],MATCH(Table_0__3[[#This Row],[Team]],Table1[[#All],[Team]],0),5)-INDEX(Table7[[#All],[Teams]:[PAPG]],MATCH(Table_0__3[[#This Row],[Team]],Table7[[#All],[Teams]],0),2)</f>
        <v>-0.94999999999999929</v>
      </c>
      <c r="K51" t="s">
        <v>37</v>
      </c>
      <c r="L51">
        <v>20.9</v>
      </c>
      <c r="M51">
        <v>22.8</v>
      </c>
      <c r="N51">
        <v>19.2</v>
      </c>
      <c r="O51">
        <v>24.6</v>
      </c>
      <c r="P51">
        <f>Table_0__4[[#This Row],[2017]]-Table_0__4[[#This Row],[2016]]</f>
        <v>-3.7000000000000028</v>
      </c>
      <c r="Q51">
        <f>INDEX(Table7[[#All],[Teams]:[PAPG]],MATCH(Table_0__4[[#This Row],[Team]],Table7[[#All],[Teams]],0),3)-Table_0__4[[#This Row],[2017]]</f>
        <v>3.1000000000000014</v>
      </c>
      <c r="R51">
        <f>INDEX(Table1[[#All],[Team]:[PAPG]],MATCH(Table_0__4[[#This Row],[Team]],Table1[[#All],[Team]],0),6)-INDEX(Table7[[#All],[Teams]:[PAPG]],MATCH(Table_0__4[[#This Row],[Team]],Table7[[#All],[Teams]],0),3)</f>
        <v>2</v>
      </c>
      <c r="W51" s="50" t="s">
        <v>331</v>
      </c>
      <c r="X51" s="50">
        <v>32</v>
      </c>
    </row>
    <row r="52" spans="2:31" x14ac:dyDescent="0.25">
      <c r="B52" t="s">
        <v>23</v>
      </c>
      <c r="C52">
        <v>22.2</v>
      </c>
      <c r="D52">
        <v>25.6</v>
      </c>
      <c r="E52">
        <v>18.8</v>
      </c>
      <c r="F52">
        <v>25.6</v>
      </c>
      <c r="G52">
        <f>Table_0__3[[#This Row],[2017]]-Table_0__3[[#This Row],[2016]]</f>
        <v>-3.4000000000000021</v>
      </c>
      <c r="H52">
        <f>INDEX(Table7[[#All],[Teams]:[PAPG]],MATCH(Table_0__3[[#This Row],[Team]],Table7[[#All],[Teams]],0),2)-Table_0__3[[#This Row],[2017]]</f>
        <v>4.5500000000000007</v>
      </c>
      <c r="I52">
        <f>INDEX(Table1[[#All],[Team]:[PAPG]],MATCH(Table_0__3[[#This Row],[Team]],Table1[[#All],[Team]],0),5)-INDEX(Table7[[#All],[Teams]:[PAPG]],MATCH(Table_0__3[[#This Row],[Team]],Table7[[#All],[Teams]],0),2)</f>
        <v>-4.25</v>
      </c>
      <c r="K52" t="s">
        <v>35</v>
      </c>
      <c r="L52">
        <v>21.1</v>
      </c>
      <c r="M52">
        <v>21.2</v>
      </c>
      <c r="N52">
        <v>20.9</v>
      </c>
      <c r="O52">
        <v>25.1</v>
      </c>
      <c r="P52">
        <f>Table_0__4[[#This Row],[2017]]-Table_0__4[[#This Row],[2016]]</f>
        <v>-4</v>
      </c>
      <c r="Q52">
        <f>INDEX(Table7[[#All],[Teams]:[PAPG]],MATCH(Table_0__4[[#This Row],[Team]],Table7[[#All],[Teams]],0),3)-Table_0__4[[#This Row],[2017]]</f>
        <v>2.7749999999999986</v>
      </c>
      <c r="R52">
        <f>INDEX(Table1[[#All],[Team]:[PAPG]],MATCH(Table_0__4[[#This Row],[Team]],Table1[[#All],[Team]],0),6)-INDEX(Table7[[#All],[Teams]:[PAPG]],MATCH(Table_0__4[[#This Row],[Team]],Table7[[#All],[Teams]],0),3)</f>
        <v>-3.875</v>
      </c>
    </row>
    <row r="53" spans="2:31" ht="16.5" thickBot="1" x14ac:dyDescent="0.3">
      <c r="B53" t="s">
        <v>32</v>
      </c>
      <c r="C53">
        <v>22.1</v>
      </c>
      <c r="D53">
        <v>21.6</v>
      </c>
      <c r="E53">
        <v>22.6</v>
      </c>
      <c r="F53">
        <v>26.6</v>
      </c>
      <c r="G53">
        <f>Table_0__3[[#This Row],[2017]]-Table_0__3[[#This Row],[2016]]</f>
        <v>-4.5</v>
      </c>
      <c r="H53">
        <f>INDEX(Table7[[#All],[Teams]:[PAPG]],MATCH(Table_0__3[[#This Row],[Team]],Table7[[#All],[Teams]],0),2)-Table_0__3[[#This Row],[2017]]</f>
        <v>-0.91250000000000142</v>
      </c>
      <c r="I53">
        <f>INDEX(Table1[[#All],[Team]:[PAPG]],MATCH(Table_0__3[[#This Row],[Team]],Table1[[#All],[Team]],0),5)-INDEX(Table7[[#All],[Teams]:[PAPG]],MATCH(Table_0__3[[#This Row],[Team]],Table7[[#All],[Teams]],0),2)</f>
        <v>5.6125000000000007</v>
      </c>
      <c r="K53" t="s">
        <v>33</v>
      </c>
      <c r="L53">
        <v>21.2</v>
      </c>
      <c r="M53">
        <v>22.9</v>
      </c>
      <c r="N53">
        <v>19.399999999999999</v>
      </c>
      <c r="O53">
        <v>28.4</v>
      </c>
      <c r="P53">
        <f>Table_0__4[[#This Row],[2017]]-Table_0__4[[#This Row],[2016]]</f>
        <v>-7.1999999999999993</v>
      </c>
      <c r="Q53">
        <f>INDEX(Table7[[#All],[Teams]:[PAPG]],MATCH(Table_0__4[[#This Row],[Team]],Table7[[#All],[Teams]],0),3)-Table_0__4[[#This Row],[2017]]</f>
        <v>0.86250000000000071</v>
      </c>
      <c r="R53">
        <f>INDEX(Table1[[#All],[Team]:[PAPG]],MATCH(Table_0__4[[#This Row],[Team]],Table1[[#All],[Team]],0),6)-INDEX(Table7[[#All],[Teams]:[PAPG]],MATCH(Table_0__4[[#This Row],[Team]],Table7[[#All],[Teams]],0),3)</f>
        <v>0.9375</v>
      </c>
      <c r="W53" t="s">
        <v>332</v>
      </c>
    </row>
    <row r="54" spans="2:31" x14ac:dyDescent="0.25">
      <c r="B54" t="s">
        <v>34</v>
      </c>
      <c r="C54">
        <v>21.6</v>
      </c>
      <c r="D54">
        <v>22.5</v>
      </c>
      <c r="E54">
        <v>20.9</v>
      </c>
      <c r="F54">
        <v>34.1</v>
      </c>
      <c r="G54">
        <f>Table_0__3[[#This Row],[2017]]-Table_0__3[[#This Row],[2016]]</f>
        <v>-12.5</v>
      </c>
      <c r="H54">
        <f>INDEX(Table7[[#All],[Teams]:[PAPG]],MATCH(Table_0__3[[#This Row],[Team]],Table7[[#All],[Teams]],0),2)-Table_0__3[[#This Row],[2017]]</f>
        <v>4.2749999999999986</v>
      </c>
      <c r="I54">
        <f>INDEX(Table1[[#All],[Team]:[PAPG]],MATCH(Table_0__3[[#This Row],[Team]],Table1[[#All],[Team]],0),5)-INDEX(Table7[[#All],[Teams]:[PAPG]],MATCH(Table_0__3[[#This Row],[Team]],Table7[[#All],[Teams]],0),2)</f>
        <v>-8.375</v>
      </c>
      <c r="K54" t="s">
        <v>24</v>
      </c>
      <c r="L54">
        <v>21.2</v>
      </c>
      <c r="M54">
        <v>17.399999999999999</v>
      </c>
      <c r="N54">
        <v>25.5</v>
      </c>
      <c r="O54">
        <v>19.399999999999999</v>
      </c>
      <c r="P54">
        <f>Table_0__4[[#This Row],[2017]]-Table_0__4[[#This Row],[2016]]</f>
        <v>1.8000000000000007</v>
      </c>
      <c r="Q54">
        <f>INDEX(Table7[[#All],[Teams]:[PAPG]],MATCH(Table_0__4[[#This Row],[Team]],Table7[[#All],[Teams]],0),3)-Table_0__4[[#This Row],[2017]]</f>
        <v>5.1125000000000007</v>
      </c>
      <c r="R54">
        <f>INDEX(Table1[[#All],[Team]:[PAPG]],MATCH(Table_0__4[[#This Row],[Team]],Table1[[#All],[Team]],0),6)-INDEX(Table7[[#All],[Teams]:[PAPG]],MATCH(Table_0__4[[#This Row],[Team]],Table7[[#All],[Teams]],0),3)</f>
        <v>-2.8125</v>
      </c>
      <c r="W54" s="51"/>
      <c r="X54" s="51" t="s">
        <v>336</v>
      </c>
      <c r="Y54" s="51" t="s">
        <v>337</v>
      </c>
      <c r="Z54" s="51" t="s">
        <v>338</v>
      </c>
      <c r="AA54" s="51" t="s">
        <v>339</v>
      </c>
      <c r="AB54" s="51" t="s">
        <v>340</v>
      </c>
    </row>
    <row r="55" spans="2:31" x14ac:dyDescent="0.25">
      <c r="B55" t="s">
        <v>30</v>
      </c>
      <c r="C55">
        <v>21.4</v>
      </c>
      <c r="D55">
        <v>23.2</v>
      </c>
      <c r="E55">
        <v>19.5</v>
      </c>
      <c r="F55">
        <v>24.8</v>
      </c>
      <c r="G55">
        <f>Table_0__3[[#This Row],[2017]]-Table_0__3[[#This Row],[2016]]</f>
        <v>-3.4000000000000021</v>
      </c>
      <c r="H55">
        <f>INDEX(Table7[[#All],[Teams]:[PAPG]],MATCH(Table_0__3[[#This Row],[Team]],Table7[[#All],[Teams]],0),2)-Table_0__3[[#This Row],[2017]]</f>
        <v>-3.8374999999999986</v>
      </c>
      <c r="I55">
        <f>INDEX(Table1[[#All],[Team]:[PAPG]],MATCH(Table_0__3[[#This Row],[Team]],Table1[[#All],[Team]],0),5)-INDEX(Table7[[#All],[Teams]:[PAPG]],MATCH(Table_0__3[[#This Row],[Team]],Table7[[#All],[Teams]],0),2)</f>
        <v>-1.0625</v>
      </c>
      <c r="K55" t="s">
        <v>14</v>
      </c>
      <c r="L55">
        <v>21.7</v>
      </c>
      <c r="M55">
        <v>20.2</v>
      </c>
      <c r="N55">
        <v>23</v>
      </c>
      <c r="O55">
        <v>23.6</v>
      </c>
      <c r="P55">
        <f>Table_0__4[[#This Row],[2017]]-Table_0__4[[#This Row],[2016]]</f>
        <v>-1.9000000000000021</v>
      </c>
      <c r="Q55">
        <f>INDEX(Table7[[#All],[Teams]:[PAPG]],MATCH(Table_0__4[[#This Row],[Team]],Table7[[#All],[Teams]],0),3)-Table_0__4[[#This Row],[2017]]</f>
        <v>1.6750000000000007</v>
      </c>
      <c r="R55">
        <f>INDEX(Table1[[#All],[Team]:[PAPG]],MATCH(Table_0__4[[#This Row],[Team]],Table1[[#All],[Team]],0),6)-INDEX(Table7[[#All],[Teams]:[PAPG]],MATCH(Table_0__4[[#This Row],[Team]],Table7[[#All],[Teams]],0),3)</f>
        <v>-7.5749999999999993</v>
      </c>
      <c r="W55" t="s">
        <v>53</v>
      </c>
      <c r="X55">
        <v>3</v>
      </c>
      <c r="Y55">
        <v>228.37092957877039</v>
      </c>
      <c r="Z55">
        <v>76.123643192923467</v>
      </c>
      <c r="AA55">
        <v>105.10954408801521</v>
      </c>
      <c r="AB55">
        <v>2.39861789997396E-15</v>
      </c>
    </row>
    <row r="56" spans="2:31" x14ac:dyDescent="0.25">
      <c r="B56" t="s">
        <v>20</v>
      </c>
      <c r="C56">
        <v>21.1</v>
      </c>
      <c r="D56">
        <v>24.8</v>
      </c>
      <c r="E56">
        <v>17.5</v>
      </c>
      <c r="F56">
        <v>17.899999999999999</v>
      </c>
      <c r="G56">
        <f>Table_0__3[[#This Row],[2017]]-Table_0__3[[#This Row],[2016]]</f>
        <v>3.2000000000000028</v>
      </c>
      <c r="H56">
        <f>INDEX(Table7[[#All],[Teams]:[PAPG]],MATCH(Table_0__3[[#This Row],[Team]],Table7[[#All],[Teams]],0),2)-Table_0__3[[#This Row],[2017]]</f>
        <v>4.0249999999999986</v>
      </c>
      <c r="I56">
        <f>INDEX(Table1[[#All],[Team]:[PAPG]],MATCH(Table_0__3[[#This Row],[Team]],Table1[[#All],[Team]],0),5)-INDEX(Table7[[#All],[Teams]:[PAPG]],MATCH(Table_0__3[[#This Row],[Team]],Table7[[#All],[Teams]],0),2)</f>
        <v>-5.625</v>
      </c>
      <c r="K56" t="s">
        <v>11</v>
      </c>
      <c r="L56">
        <v>21.8</v>
      </c>
      <c r="M56">
        <v>20.100000000000001</v>
      </c>
      <c r="N56">
        <v>23.5</v>
      </c>
      <c r="O56">
        <v>19.7</v>
      </c>
      <c r="P56">
        <f>Table_0__4[[#This Row],[2017]]-Table_0__4[[#This Row],[2016]]</f>
        <v>2.1000000000000014</v>
      </c>
      <c r="Q56">
        <f>INDEX(Table7[[#All],[Teams]:[PAPG]],MATCH(Table_0__4[[#This Row],[Team]],Table7[[#All],[Teams]],0),3)-Table_0__4[[#This Row],[2017]]</f>
        <v>6.6374999999999993</v>
      </c>
      <c r="R56">
        <f>INDEX(Table1[[#All],[Team]:[PAPG]],MATCH(Table_0__4[[#This Row],[Team]],Table1[[#All],[Team]],0),6)-INDEX(Table7[[#All],[Teams]:[PAPG]],MATCH(Table_0__4[[#This Row],[Team]],Table7[[#All],[Teams]],0),3)</f>
        <v>-0.9375</v>
      </c>
      <c r="W56" t="s">
        <v>333</v>
      </c>
      <c r="X56">
        <v>29</v>
      </c>
      <c r="Y56">
        <v>31.504070421229621</v>
      </c>
      <c r="Z56">
        <v>1.0863472559044696</v>
      </c>
    </row>
    <row r="57" spans="2:31" ht="16.5" thickBot="1" x14ac:dyDescent="0.3">
      <c r="B57" t="s">
        <v>36</v>
      </c>
      <c r="C57">
        <v>20.9</v>
      </c>
      <c r="D57">
        <v>19.899999999999999</v>
      </c>
      <c r="E57">
        <v>22</v>
      </c>
      <c r="F57">
        <v>22.1</v>
      </c>
      <c r="G57">
        <f>Table_0__3[[#This Row],[2017]]-Table_0__3[[#This Row],[2016]]</f>
        <v>-1.2000000000000028</v>
      </c>
      <c r="H57">
        <f>INDEX(Table7[[#All],[Teams]:[PAPG]],MATCH(Table_0__3[[#This Row],[Team]],Table7[[#All],[Teams]],0),2)-Table_0__3[[#This Row],[2017]]</f>
        <v>3.8500000000000014</v>
      </c>
      <c r="I57">
        <f>INDEX(Table1[[#All],[Team]:[PAPG]],MATCH(Table_0__3[[#This Row],[Team]],Table1[[#All],[Team]],0),5)-INDEX(Table7[[#All],[Teams]:[PAPG]],MATCH(Table_0__3[[#This Row],[Team]],Table7[[#All],[Teams]],0),2)</f>
        <v>6.0500000000000007</v>
      </c>
      <c r="K57" t="s">
        <v>40</v>
      </c>
      <c r="L57">
        <v>22.6</v>
      </c>
      <c r="M57">
        <v>20.100000000000001</v>
      </c>
      <c r="N57">
        <v>25</v>
      </c>
      <c r="O57">
        <v>22.6</v>
      </c>
      <c r="P57">
        <f>Table_0__4[[#This Row],[2017]]-Table_0__4[[#This Row],[2016]]</f>
        <v>0</v>
      </c>
      <c r="Q57">
        <f>INDEX(Table7[[#All],[Teams]:[PAPG]],MATCH(Table_0__4[[#This Row],[Team]],Table7[[#All],[Teams]],0),3)-Table_0__4[[#This Row],[2017]]</f>
        <v>3.9624999999999986</v>
      </c>
      <c r="R57">
        <f>INDEX(Table1[[#All],[Team]:[PAPG]],MATCH(Table_0__4[[#This Row],[Team]],Table1[[#All],[Team]],0),6)-INDEX(Table7[[#All],[Teams]:[PAPG]],MATCH(Table_0__4[[#This Row],[Team]],Table7[[#All],[Teams]],0),3)</f>
        <v>2.2375000000000007</v>
      </c>
      <c r="W57" s="50" t="s">
        <v>334</v>
      </c>
      <c r="X57" s="50">
        <v>32</v>
      </c>
      <c r="Y57" s="50">
        <v>259.875</v>
      </c>
      <c r="Z57" s="50"/>
      <c r="AA57" s="50"/>
      <c r="AB57" s="50"/>
    </row>
    <row r="58" spans="2:31" ht="16.5" thickBot="1" x14ac:dyDescent="0.3">
      <c r="B58" t="s">
        <v>38</v>
      </c>
      <c r="C58">
        <v>20.7</v>
      </c>
      <c r="D58">
        <v>21.9</v>
      </c>
      <c r="E58">
        <v>19.5</v>
      </c>
      <c r="F58">
        <v>19.3</v>
      </c>
      <c r="G58">
        <f>Table_0__3[[#This Row],[2017]]-Table_0__3[[#This Row],[2016]]</f>
        <v>1.3999999999999986</v>
      </c>
      <c r="H58">
        <f>INDEX(Table7[[#All],[Teams]:[PAPG]],MATCH(Table_0__3[[#This Row],[Team]],Table7[[#All],[Teams]],0),2)-Table_0__3[[#This Row],[2017]]</f>
        <v>0.67500000000000071</v>
      </c>
      <c r="I58">
        <f>INDEX(Table1[[#All],[Team]:[PAPG]],MATCH(Table_0__3[[#This Row],[Team]],Table1[[#All],[Team]],0),5)-INDEX(Table7[[#All],[Teams]:[PAPG]],MATCH(Table_0__3[[#This Row],[Team]],Table7[[#All],[Teams]],0),2)</f>
        <v>10.625</v>
      </c>
      <c r="K58" t="s">
        <v>17</v>
      </c>
      <c r="L58">
        <v>22.9</v>
      </c>
      <c r="M58">
        <v>20.6</v>
      </c>
      <c r="N58">
        <v>24.7</v>
      </c>
      <c r="O58">
        <v>23.6</v>
      </c>
      <c r="P58">
        <f>Table_0__4[[#This Row],[2017]]-Table_0__4[[#This Row],[2016]]</f>
        <v>-0.70000000000000284</v>
      </c>
      <c r="Q58">
        <f>INDEX(Table7[[#All],[Teams]:[PAPG]],MATCH(Table_0__4[[#This Row],[Team]],Table7[[#All],[Teams]],0),3)-Table_0__4[[#This Row],[2017]]</f>
        <v>-3.9624999999999986</v>
      </c>
      <c r="R58">
        <f>INDEX(Table1[[#All],[Team]:[PAPG]],MATCH(Table_0__4[[#This Row],[Team]],Table1[[#All],[Team]],0),6)-INDEX(Table7[[#All],[Teams]:[PAPG]],MATCH(Table_0__4[[#This Row],[Team]],Table7[[#All],[Teams]],0),3)</f>
        <v>-3.4375</v>
      </c>
    </row>
    <row r="59" spans="2:31" x14ac:dyDescent="0.25">
      <c r="B59" t="s">
        <v>17</v>
      </c>
      <c r="C59">
        <v>20.6</v>
      </c>
      <c r="D59">
        <v>24.2</v>
      </c>
      <c r="E59">
        <v>17.600000000000001</v>
      </c>
      <c r="F59">
        <v>23.8</v>
      </c>
      <c r="G59">
        <f>Table_0__3[[#This Row],[2017]]-Table_0__3[[#This Row],[2016]]</f>
        <v>-3.1999999999999993</v>
      </c>
      <c r="H59">
        <f>INDEX(Table7[[#All],[Teams]:[PAPG]],MATCH(Table_0__3[[#This Row],[Team]],Table7[[#All],[Teams]],0),2)-Table_0__3[[#This Row],[2017]]</f>
        <v>-1.2250000000000014</v>
      </c>
      <c r="I59">
        <f>INDEX(Table1[[#All],[Team]:[PAPG]],MATCH(Table_0__3[[#This Row],[Team]],Table1[[#All],[Team]],0),5)-INDEX(Table7[[#All],[Teams]:[PAPG]],MATCH(Table_0__3[[#This Row],[Team]],Table7[[#All],[Teams]],0),2)</f>
        <v>3.4250000000000007</v>
      </c>
      <c r="K59" t="s">
        <v>22</v>
      </c>
      <c r="L59">
        <v>23.3</v>
      </c>
      <c r="M59">
        <v>21.1</v>
      </c>
      <c r="N59">
        <v>25</v>
      </c>
      <c r="O59">
        <v>24.2</v>
      </c>
      <c r="P59">
        <f>Table_0__4[[#This Row],[2017]]-Table_0__4[[#This Row],[2016]]</f>
        <v>-0.89999999999999858</v>
      </c>
      <c r="Q59">
        <f>INDEX(Table7[[#All],[Teams]:[PAPG]],MATCH(Table_0__4[[#This Row],[Team]],Table7[[#All],[Teams]],0),3)-Table_0__4[[#This Row],[2017]]</f>
        <v>5.8874999999999993</v>
      </c>
      <c r="R59">
        <f>INDEX(Table1[[#All],[Team]:[PAPG]],MATCH(Table_0__4[[#This Row],[Team]],Table1[[#All],[Team]],0),6)-INDEX(Table7[[#All],[Teams]:[PAPG]],MATCH(Table_0__4[[#This Row],[Team]],Table7[[#All],[Teams]],0),3)</f>
        <v>-3.6875</v>
      </c>
      <c r="W59" s="51"/>
      <c r="X59" s="51" t="s">
        <v>341</v>
      </c>
      <c r="Y59" s="51" t="s">
        <v>330</v>
      </c>
      <c r="Z59" s="51" t="s">
        <v>342</v>
      </c>
      <c r="AA59" s="51" t="s">
        <v>343</v>
      </c>
      <c r="AB59" s="51" t="s">
        <v>344</v>
      </c>
      <c r="AC59" s="51" t="s">
        <v>345</v>
      </c>
      <c r="AD59" s="51" t="s">
        <v>346</v>
      </c>
      <c r="AE59" s="51" t="s">
        <v>347</v>
      </c>
    </row>
    <row r="60" spans="2:31" x14ac:dyDescent="0.25">
      <c r="B60" t="s">
        <v>26</v>
      </c>
      <c r="C60">
        <v>20</v>
      </c>
      <c r="D60">
        <v>17.399999999999999</v>
      </c>
      <c r="E60">
        <v>22.6</v>
      </c>
      <c r="F60">
        <v>27.6</v>
      </c>
      <c r="G60">
        <f>Table_0__3[[#This Row],[2017]]-Table_0__3[[#This Row],[2016]]</f>
        <v>-7.6000000000000014</v>
      </c>
      <c r="H60">
        <f>INDEX(Table7[[#All],[Teams]:[PAPG]],MATCH(Table_0__3[[#This Row],[Team]],Table7[[#All],[Teams]],0),2)-Table_0__3[[#This Row],[2017]]</f>
        <v>3.5</v>
      </c>
      <c r="I60">
        <f>INDEX(Table1[[#All],[Team]:[PAPG]],MATCH(Table_0__3[[#This Row],[Team]],Table1[[#All],[Team]],0),5)-INDEX(Table7[[#All],[Teams]:[PAPG]],MATCH(Table_0__3[[#This Row],[Team]],Table7[[#All],[Teams]],0),2)</f>
        <v>-2.3000000000000007</v>
      </c>
      <c r="K60" t="s">
        <v>28</v>
      </c>
      <c r="L60">
        <v>23.5</v>
      </c>
      <c r="M60">
        <v>21.9</v>
      </c>
      <c r="N60">
        <v>25.1</v>
      </c>
      <c r="O60">
        <v>22.6</v>
      </c>
      <c r="P60">
        <f>Table_0__4[[#This Row],[2017]]-Table_0__4[[#This Row],[2016]]</f>
        <v>0.89999999999999858</v>
      </c>
      <c r="Q60">
        <f>INDEX(Table7[[#All],[Teams]:[PAPG]],MATCH(Table_0__4[[#This Row],[Team]],Table7[[#All],[Teams]],0),3)-Table_0__4[[#This Row],[2017]]</f>
        <v>-1</v>
      </c>
      <c r="R60">
        <f>INDEX(Table1[[#All],[Team]:[PAPG]],MATCH(Table_0__4[[#This Row],[Team]],Table1[[#All],[Team]],0),6)-INDEX(Table7[[#All],[Teams]:[PAPG]],MATCH(Table_0__4[[#This Row],[Team]],Table7[[#All],[Teams]],0),3)</f>
        <v>1.3000000000000007</v>
      </c>
      <c r="W60" t="s">
        <v>335</v>
      </c>
      <c r="X60">
        <v>8.8812647453094868</v>
      </c>
      <c r="Y60">
        <v>1.7109189989984182</v>
      </c>
      <c r="Z60">
        <v>5.1909323296477687</v>
      </c>
      <c r="AA60">
        <v>1.4919879813312039E-5</v>
      </c>
      <c r="AB60">
        <v>5.3820424932699069</v>
      </c>
      <c r="AC60">
        <v>12.380486997349067</v>
      </c>
      <c r="AD60">
        <v>5.3820424932699069</v>
      </c>
      <c r="AE60">
        <v>12.380486997349067</v>
      </c>
    </row>
    <row r="61" spans="2:31" x14ac:dyDescent="0.25">
      <c r="B61" t="s">
        <v>22</v>
      </c>
      <c r="C61">
        <v>18.8</v>
      </c>
      <c r="D61">
        <v>24.4</v>
      </c>
      <c r="E61">
        <v>14.4</v>
      </c>
      <c r="F61">
        <v>25.3</v>
      </c>
      <c r="G61">
        <f>Table_0__3[[#This Row],[2017]]-Table_0__3[[#This Row],[2016]]</f>
        <v>-6.5</v>
      </c>
      <c r="H61">
        <f>INDEX(Table7[[#All],[Teams]:[PAPG]],MATCH(Table_0__3[[#This Row],[Team]],Table7[[#All],[Teams]],0),2)-Table_0__3[[#This Row],[2017]]</f>
        <v>-0.67500000000000071</v>
      </c>
      <c r="I61">
        <f>INDEX(Table1[[#All],[Team]:[PAPG]],MATCH(Table_0__3[[#This Row],[Team]],Table1[[#All],[Team]],0),5)-INDEX(Table7[[#All],[Teams]:[PAPG]],MATCH(Table_0__3[[#This Row],[Team]],Table7[[#All],[Teams]],0),2)</f>
        <v>1.6750000000000007</v>
      </c>
      <c r="K61" t="s">
        <v>36</v>
      </c>
      <c r="L61">
        <v>23.9</v>
      </c>
      <c r="M61">
        <v>18.5</v>
      </c>
      <c r="N61">
        <v>29.2</v>
      </c>
      <c r="O61">
        <v>23.1</v>
      </c>
      <c r="P61">
        <f>Table_0__4[[#This Row],[2017]]-Table_0__4[[#This Row],[2016]]</f>
        <v>0.79999999999999716</v>
      </c>
      <c r="Q61">
        <f>INDEX(Table7[[#All],[Teams]:[PAPG]],MATCH(Table_0__4[[#This Row],[Team]],Table7[[#All],[Teams]],0),3)-Table_0__4[[#This Row],[2017]]</f>
        <v>5.1000000000000014</v>
      </c>
      <c r="R61">
        <f>INDEX(Table1[[#All],[Team]:[PAPG]],MATCH(Table_0__4[[#This Row],[Team]],Table1[[#All],[Team]],0),6)-INDEX(Table7[[#All],[Teams]:[PAPG]],MATCH(Table_0__4[[#This Row],[Team]],Table7[[#All],[Teams]],0),3)</f>
        <v>0.19999999999999929</v>
      </c>
      <c r="W61" t="s">
        <v>114</v>
      </c>
      <c r="X61">
        <v>0</v>
      </c>
      <c r="Y61">
        <v>0</v>
      </c>
      <c r="Z61">
        <v>65535</v>
      </c>
      <c r="AA61" t="e">
        <v>#NUM!</v>
      </c>
      <c r="AB61">
        <v>0</v>
      </c>
      <c r="AC61">
        <v>0</v>
      </c>
      <c r="AD61">
        <v>0</v>
      </c>
      <c r="AE61">
        <v>0</v>
      </c>
    </row>
    <row r="62" spans="2:31" x14ac:dyDescent="0.25">
      <c r="B62" t="s">
        <v>15</v>
      </c>
      <c r="C62">
        <v>18.600000000000001</v>
      </c>
      <c r="D62">
        <v>23.2</v>
      </c>
      <c r="E62">
        <v>14</v>
      </c>
      <c r="F62">
        <v>17.2</v>
      </c>
      <c r="G62">
        <f>Table_0__3[[#This Row],[2017]]-Table_0__3[[#This Row],[2016]]</f>
        <v>1.4000000000000021</v>
      </c>
      <c r="H62">
        <f>INDEX(Table7[[#All],[Teams]:[PAPG]],MATCH(Table_0__3[[#This Row],[Team]],Table7[[#All],[Teams]],0),2)-Table_0__3[[#This Row],[2017]]</f>
        <v>2.2124999999999986</v>
      </c>
      <c r="I62">
        <f>INDEX(Table1[[#All],[Team]:[PAPG]],MATCH(Table_0__3[[#This Row],[Team]],Table1[[#All],[Team]],0),5)-INDEX(Table7[[#All],[Teams]:[PAPG]],MATCH(Table_0__3[[#This Row],[Team]],Table7[[#All],[Teams]],0),2)</f>
        <v>-9.8125</v>
      </c>
      <c r="K62" t="s">
        <v>15</v>
      </c>
      <c r="L62">
        <v>23.9</v>
      </c>
      <c r="M62">
        <v>22</v>
      </c>
      <c r="N62">
        <v>25.8</v>
      </c>
      <c r="O62">
        <v>25.6</v>
      </c>
      <c r="P62">
        <f>Table_0__4[[#This Row],[2017]]-Table_0__4[[#This Row],[2016]]</f>
        <v>-1.7000000000000028</v>
      </c>
      <c r="Q62">
        <f>INDEX(Table7[[#All],[Teams]:[PAPG]],MATCH(Table_0__4[[#This Row],[Team]],Table7[[#All],[Teams]],0),3)-Table_0__4[[#This Row],[2017]]</f>
        <v>3.6625000000000014</v>
      </c>
      <c r="R62">
        <f>INDEX(Table1[[#All],[Team]:[PAPG]],MATCH(Table_0__4[[#This Row],[Team]],Table1[[#All],[Team]],0),6)-INDEX(Table7[[#All],[Teams]:[PAPG]],MATCH(Table_0__4[[#This Row],[Team]],Table7[[#All],[Teams]],0),3)</f>
        <v>-4.2624999999999993</v>
      </c>
      <c r="W62" t="s">
        <v>115</v>
      </c>
      <c r="X62">
        <v>-4.0429011847260492E-2</v>
      </c>
      <c r="Y62">
        <v>7.2866141024841236E-2</v>
      </c>
      <c r="Z62">
        <v>-0.55483948070582734</v>
      </c>
      <c r="AA62" t="e">
        <v>#NUM!</v>
      </c>
      <c r="AB62">
        <v>-0.18945700337908775</v>
      </c>
      <c r="AC62">
        <v>0.10859897968456675</v>
      </c>
      <c r="AD62">
        <v>-0.18945700337908775</v>
      </c>
      <c r="AE62">
        <v>0.10859897968456675</v>
      </c>
    </row>
    <row r="63" spans="2:31" ht="16.5" thickBot="1" x14ac:dyDescent="0.3">
      <c r="B63" t="s">
        <v>40</v>
      </c>
      <c r="C63">
        <v>18.399999999999999</v>
      </c>
      <c r="D63">
        <v>20.9</v>
      </c>
      <c r="E63">
        <v>16</v>
      </c>
      <c r="F63">
        <v>26.1</v>
      </c>
      <c r="G63">
        <f>Table_0__3[[#This Row],[2017]]-Table_0__3[[#This Row],[2016]]</f>
        <v>-7.7000000000000028</v>
      </c>
      <c r="H63">
        <f>INDEX(Table7[[#All],[Teams]:[PAPG]],MATCH(Table_0__3[[#This Row],[Team]],Table7[[#All],[Teams]],0),2)-Table_0__3[[#This Row],[2017]]</f>
        <v>-4.3374999999999986</v>
      </c>
      <c r="I63">
        <f>INDEX(Table1[[#All],[Team]:[PAPG]],MATCH(Table_0__3[[#This Row],[Team]],Table1[[#All],[Team]],0),5)-INDEX(Table7[[#All],[Teams]:[PAPG]],MATCH(Table_0__3[[#This Row],[Team]],Table7[[#All],[Teams]],0),2)</f>
        <v>4.4375</v>
      </c>
      <c r="K63" t="s">
        <v>21</v>
      </c>
      <c r="L63">
        <v>23.9</v>
      </c>
      <c r="M63">
        <v>19.899999999999999</v>
      </c>
      <c r="N63">
        <v>27.9</v>
      </c>
      <c r="O63">
        <v>18.600000000000001</v>
      </c>
      <c r="P63">
        <f>Table_0__4[[#This Row],[2017]]-Table_0__4[[#This Row],[2016]]</f>
        <v>5.2999999999999972</v>
      </c>
      <c r="Q63">
        <f>INDEX(Table7[[#All],[Teams]:[PAPG]],MATCH(Table_0__4[[#This Row],[Team]],Table7[[#All],[Teams]],0),3)-Table_0__4[[#This Row],[2017]]</f>
        <v>-2.0874999999999986</v>
      </c>
      <c r="R63">
        <f>INDEX(Table1[[#All],[Team]:[PAPG]],MATCH(Table_0__4[[#This Row],[Team]],Table1[[#All],[Team]],0),6)-INDEX(Table7[[#All],[Teams]:[PAPG]],MATCH(Table_0__4[[#This Row],[Team]],Table7[[#All],[Teams]],0),3)</f>
        <v>1.3874999999999993</v>
      </c>
      <c r="W63" s="50" t="s">
        <v>358</v>
      </c>
      <c r="X63" s="50">
        <v>2.7326113308072084E-2</v>
      </c>
      <c r="Y63" s="50">
        <v>2.4685947475008851E-3</v>
      </c>
      <c r="Z63" s="50">
        <v>11.069501519330396</v>
      </c>
      <c r="AA63" s="50">
        <v>6.2696925277271991E-12</v>
      </c>
      <c r="AB63" s="50">
        <v>2.2277270156070172E-2</v>
      </c>
      <c r="AC63" s="50">
        <v>3.2374956460073996E-2</v>
      </c>
      <c r="AD63" s="50">
        <v>2.2277270156070172E-2</v>
      </c>
      <c r="AE63" s="50">
        <v>3.2374956460073996E-2</v>
      </c>
    </row>
    <row r="64" spans="2:31" x14ac:dyDescent="0.25">
      <c r="B64" t="s">
        <v>11</v>
      </c>
      <c r="C64">
        <v>18.100000000000001</v>
      </c>
      <c r="D64">
        <v>17</v>
      </c>
      <c r="E64">
        <v>19.2</v>
      </c>
      <c r="F64">
        <v>20.3</v>
      </c>
      <c r="G64">
        <f>Table_0__3[[#This Row],[2017]]-Table_0__3[[#This Row],[2016]]</f>
        <v>-2.1999999999999993</v>
      </c>
      <c r="H64">
        <f>INDEX(Table7[[#All],[Teams]:[PAPG]],MATCH(Table_0__3[[#This Row],[Team]],Table7[[#All],[Teams]],0),2)-Table_0__3[[#This Row],[2017]]</f>
        <v>4.8999999999999986</v>
      </c>
      <c r="I64">
        <f>INDEX(Table1[[#All],[Team]:[PAPG]],MATCH(Table_0__3[[#This Row],[Team]],Table1[[#All],[Team]],0),5)-INDEX(Table7[[#All],[Teams]:[PAPG]],MATCH(Table_0__3[[#This Row],[Team]],Table7[[#All],[Teams]],0),2)</f>
        <v>-8.8000000000000007</v>
      </c>
      <c r="K64" t="s">
        <v>38</v>
      </c>
      <c r="L64">
        <v>23.9</v>
      </c>
      <c r="M64">
        <v>28.1</v>
      </c>
      <c r="N64">
        <v>19.8</v>
      </c>
      <c r="O64">
        <v>30</v>
      </c>
      <c r="P64">
        <f>Table_0__4[[#This Row],[2017]]-Table_0__4[[#This Row],[2016]]</f>
        <v>-6.1000000000000014</v>
      </c>
      <c r="Q64">
        <f>INDEX(Table7[[#All],[Teams]:[PAPG]],MATCH(Table_0__4[[#This Row],[Team]],Table7[[#All],[Teams]],0),3)-Table_0__4[[#This Row],[2017]]</f>
        <v>3.2875000000000014</v>
      </c>
      <c r="R64">
        <f>INDEX(Table1[[#All],[Team]:[PAPG]],MATCH(Table_0__4[[#This Row],[Team]],Table1[[#All],[Team]],0),6)-INDEX(Table7[[#All],[Teams]:[PAPG]],MATCH(Table_0__4[[#This Row],[Team]],Table7[[#All],[Teams]],0),3)</f>
        <v>-9.1875</v>
      </c>
    </row>
    <row r="65" spans="2:51" x14ac:dyDescent="0.25">
      <c r="B65" t="s">
        <v>21</v>
      </c>
      <c r="C65">
        <v>18.100000000000001</v>
      </c>
      <c r="D65">
        <v>21.5</v>
      </c>
      <c r="E65">
        <v>14.6</v>
      </c>
      <c r="F65">
        <v>20.8</v>
      </c>
      <c r="G65">
        <f>Table_0__3[[#This Row],[2017]]-Table_0__3[[#This Row],[2016]]</f>
        <v>-2.6999999999999993</v>
      </c>
      <c r="H65">
        <f>INDEX(Table7[[#All],[Teams]:[PAPG]],MATCH(Table_0__3[[#This Row],[Team]],Table7[[#All],[Teams]],0),2)-Table_0__3[[#This Row],[2017]]</f>
        <v>2.4624999999999986</v>
      </c>
      <c r="I65">
        <f>INDEX(Table1[[#All],[Team]:[PAPG]],MATCH(Table_0__3[[#This Row],[Team]],Table1[[#All],[Team]],0),5)-INDEX(Table7[[#All],[Teams]:[PAPG]],MATCH(Table_0__3[[#This Row],[Team]],Table7[[#All],[Teams]],0),2)</f>
        <v>-3.0625</v>
      </c>
      <c r="K65" t="s">
        <v>26</v>
      </c>
      <c r="L65">
        <v>24</v>
      </c>
      <c r="M65">
        <v>20.2</v>
      </c>
      <c r="N65">
        <v>27.8</v>
      </c>
      <c r="O65">
        <v>25.1</v>
      </c>
      <c r="P65">
        <f>Table_0__4[[#This Row],[2017]]-Table_0__4[[#This Row],[2016]]</f>
        <v>-1.1000000000000014</v>
      </c>
      <c r="Q65">
        <f>INDEX(Table7[[#All],[Teams]:[PAPG]],MATCH(Table_0__4[[#This Row],[Team]],Table7[[#All],[Teams]],0),3)-Table_0__4[[#This Row],[2017]]</f>
        <v>1</v>
      </c>
      <c r="R65">
        <f>INDEX(Table1[[#All],[Team]:[PAPG]],MATCH(Table_0__4[[#This Row],[Team]],Table1[[#All],[Team]],0),6)-INDEX(Table7[[#All],[Teams]:[PAPG]],MATCH(Table_0__4[[#This Row],[Team]],Table7[[#All],[Teams]],0),3)</f>
        <v>-7.8000000000000007</v>
      </c>
    </row>
    <row r="66" spans="2:51" x14ac:dyDescent="0.25">
      <c r="B66" t="s">
        <v>14</v>
      </c>
      <c r="C66">
        <v>17.899999999999999</v>
      </c>
      <c r="D66">
        <v>20.100000000000001</v>
      </c>
      <c r="E66">
        <v>16</v>
      </c>
      <c r="F66">
        <v>24.9</v>
      </c>
      <c r="G66">
        <f>Table_0__3[[#This Row],[2017]]-Table_0__3[[#This Row],[2016]]</f>
        <v>-7</v>
      </c>
      <c r="H66">
        <f>INDEX(Table7[[#All],[Teams]:[PAPG]],MATCH(Table_0__3[[#This Row],[Team]],Table7[[#All],[Teams]],0),2)-Table_0__3[[#This Row],[2017]]</f>
        <v>-1.0874999999999986</v>
      </c>
      <c r="I66">
        <f>INDEX(Table1[[#All],[Team]:[PAPG]],MATCH(Table_0__3[[#This Row],[Team]],Table1[[#All],[Team]],0),5)-INDEX(Table7[[#All],[Teams]:[PAPG]],MATCH(Table_0__3[[#This Row],[Team]],Table7[[#All],[Teams]],0),2)</f>
        <v>2.1875</v>
      </c>
      <c r="K66" t="s">
        <v>30</v>
      </c>
      <c r="L66">
        <v>24.2</v>
      </c>
      <c r="M66">
        <v>21.4</v>
      </c>
      <c r="N66">
        <v>27.1</v>
      </c>
      <c r="O66">
        <v>23.9</v>
      </c>
      <c r="P66">
        <f>Table_0__4[[#This Row],[2017]]-Table_0__4[[#This Row],[2016]]</f>
        <v>0.30000000000000071</v>
      </c>
      <c r="Q66">
        <f>INDEX(Table7[[#All],[Teams]:[PAPG]],MATCH(Table_0__4[[#This Row],[Team]],Table7[[#All],[Teams]],0),3)-Table_0__4[[#This Row],[2017]]</f>
        <v>-1.7624999999999993</v>
      </c>
      <c r="R66">
        <f>INDEX(Table1[[#All],[Team]:[PAPG]],MATCH(Table_0__4[[#This Row],[Team]],Table1[[#All],[Team]],0),6)-INDEX(Table7[[#All],[Teams]:[PAPG]],MATCH(Table_0__4[[#This Row],[Team]],Table7[[#All],[Teams]],0),3)</f>
        <v>7.0625</v>
      </c>
    </row>
    <row r="67" spans="2:51" x14ac:dyDescent="0.25">
      <c r="B67" t="s">
        <v>16</v>
      </c>
      <c r="C67">
        <v>17.600000000000001</v>
      </c>
      <c r="D67">
        <v>24.1</v>
      </c>
      <c r="E67">
        <v>12.4</v>
      </c>
      <c r="F67">
        <v>22.1</v>
      </c>
      <c r="G67">
        <f>Table_0__3[[#This Row],[2017]]-Table_0__3[[#This Row],[2016]]</f>
        <v>-4.5</v>
      </c>
      <c r="H67">
        <f>INDEX(Table7[[#All],[Teams]:[PAPG]],MATCH(Table_0__3[[#This Row],[Team]],Table7[[#All],[Teams]],0),2)-Table_0__3[[#This Row],[2017]]</f>
        <v>2.3374999999999986</v>
      </c>
      <c r="I67">
        <f>INDEX(Table1[[#All],[Team]:[PAPG]],MATCH(Table_0__3[[#This Row],[Team]],Table1[[#All],[Team]],0),5)-INDEX(Table7[[#All],[Teams]:[PAPG]],MATCH(Table_0__3[[#This Row],[Team]],Table7[[#All],[Teams]],0),2)</f>
        <v>-13.4375</v>
      </c>
      <c r="K67" t="s">
        <v>29</v>
      </c>
      <c r="L67">
        <v>24.2</v>
      </c>
      <c r="M67">
        <v>26.1</v>
      </c>
      <c r="N67">
        <v>22.4</v>
      </c>
      <c r="O67">
        <v>18.899999999999999</v>
      </c>
      <c r="P67">
        <f>Table_0__4[[#This Row],[2017]]-Table_0__4[[#This Row],[2016]]</f>
        <v>5.3000000000000007</v>
      </c>
      <c r="Q67">
        <f>INDEX(Table7[[#All],[Teams]:[PAPG]],MATCH(Table_0__4[[#This Row],[Team]],Table7[[#All],[Teams]],0),3)-Table_0__4[[#This Row],[2017]]</f>
        <v>1.5500000000000007</v>
      </c>
      <c r="R67">
        <f>INDEX(Table1[[#All],[Team]:[PAPG]],MATCH(Table_0__4[[#This Row],[Team]],Table1[[#All],[Team]],0),6)-INDEX(Table7[[#All],[Teams]:[PAPG]],MATCH(Table_0__4[[#This Row],[Team]],Table7[[#All],[Teams]],0),3)</f>
        <v>-1.5500000000000007</v>
      </c>
    </row>
    <row r="68" spans="2:51" x14ac:dyDescent="0.25">
      <c r="B68" t="s">
        <v>27</v>
      </c>
      <c r="C68">
        <v>16.5</v>
      </c>
      <c r="D68">
        <v>18.5</v>
      </c>
      <c r="E68">
        <v>14.5</v>
      </c>
      <c r="F68">
        <v>17.399999999999999</v>
      </c>
      <c r="G68">
        <f>Table_0__3[[#This Row],[2017]]-Table_0__3[[#This Row],[2016]]</f>
        <v>-0.89999999999999858</v>
      </c>
      <c r="H68">
        <f>INDEX(Table7[[#All],[Teams]:[PAPG]],MATCH(Table_0__3[[#This Row],[Team]],Table7[[#All],[Teams]],0),2)-Table_0__3[[#This Row],[2017]]</f>
        <v>9.8125</v>
      </c>
      <c r="I68">
        <f>INDEX(Table1[[#All],[Team]:[PAPG]],MATCH(Table_0__3[[#This Row],[Team]],Table1[[#All],[Team]],0),5)-INDEX(Table7[[#All],[Teams]:[PAPG]],MATCH(Table_0__3[[#This Row],[Team]],Table7[[#All],[Teams]],0),2)</f>
        <v>-9.8125</v>
      </c>
      <c r="K68" t="s">
        <v>16</v>
      </c>
      <c r="L68">
        <v>24.6</v>
      </c>
      <c r="M68">
        <v>20.9</v>
      </c>
      <c r="N68">
        <v>27.4</v>
      </c>
      <c r="O68">
        <v>24.1</v>
      </c>
      <c r="P68">
        <f>Table_0__4[[#This Row],[2017]]-Table_0__4[[#This Row],[2016]]</f>
        <v>0.5</v>
      </c>
      <c r="Q68">
        <f>INDEX(Table7[[#All],[Teams]:[PAPG]],MATCH(Table_0__4[[#This Row],[Team]],Table7[[#All],[Teams]],0),3)-Table_0__4[[#This Row],[2017]]</f>
        <v>2.4624999999999986</v>
      </c>
      <c r="R68">
        <f>INDEX(Table1[[#All],[Team]:[PAPG]],MATCH(Table_0__4[[#This Row],[Team]],Table1[[#All],[Team]],0),6)-INDEX(Table7[[#All],[Teams]:[PAPG]],MATCH(Table_0__4[[#This Row],[Team]],Table7[[#All],[Teams]],0),3)</f>
        <v>13.737499999999997</v>
      </c>
    </row>
    <row r="69" spans="2:51" x14ac:dyDescent="0.25">
      <c r="B69" t="s">
        <v>18</v>
      </c>
      <c r="C69">
        <v>16.399999999999999</v>
      </c>
      <c r="D69">
        <v>17.2</v>
      </c>
      <c r="E69">
        <v>15.6</v>
      </c>
      <c r="F69">
        <v>25.7</v>
      </c>
      <c r="G69">
        <f>Table_0__3[[#This Row],[2017]]-Table_0__3[[#This Row],[2016]]</f>
        <v>-9.3000000000000007</v>
      </c>
      <c r="H69">
        <f>INDEX(Table7[[#All],[Teams]:[PAPG]],MATCH(Table_0__3[[#This Row],[Team]],Table7[[#All],[Teams]],0),2)-Table_0__3[[#This Row],[2017]]</f>
        <v>10.662500000000001</v>
      </c>
      <c r="I69">
        <f>INDEX(Table1[[#All],[Team]:[PAPG]],MATCH(Table_0__3[[#This Row],[Team]],Table1[[#All],[Team]],0),5)-INDEX(Table7[[#All],[Teams]:[PAPG]],MATCH(Table_0__3[[#This Row],[Team]],Table7[[#All],[Teams]],0),2)</f>
        <v>-3.5625</v>
      </c>
      <c r="K69" t="s">
        <v>18</v>
      </c>
      <c r="L69">
        <v>25.2</v>
      </c>
      <c r="M69">
        <v>21.5</v>
      </c>
      <c r="N69">
        <v>29</v>
      </c>
      <c r="O69">
        <v>24.5</v>
      </c>
      <c r="P69">
        <f>Table_0__4[[#This Row],[2017]]-Table_0__4[[#This Row],[2016]]</f>
        <v>0.69999999999999929</v>
      </c>
      <c r="Q69">
        <f>INDEX(Table7[[#All],[Teams]:[PAPG]],MATCH(Table_0__4[[#This Row],[Team]],Table7[[#All],[Teams]],0),3)-Table_0__4[[#This Row],[2017]]</f>
        <v>-3.6999999999999993</v>
      </c>
      <c r="R69">
        <f>INDEX(Table1[[#All],[Team]:[PAPG]],MATCH(Table_0__4[[#This Row],[Team]],Table1[[#All],[Team]],0),6)-INDEX(Table7[[#All],[Teams]:[PAPG]],MATCH(Table_0__4[[#This Row],[Team]],Table7[[#All],[Teams]],0),3)</f>
        <v>4</v>
      </c>
    </row>
    <row r="70" spans="2:51" x14ac:dyDescent="0.25">
      <c r="B70" t="s">
        <v>29</v>
      </c>
      <c r="C70">
        <v>15.4</v>
      </c>
      <c r="D70">
        <v>15.6</v>
      </c>
      <c r="E70">
        <v>15.1</v>
      </c>
      <c r="F70">
        <v>19</v>
      </c>
      <c r="G70">
        <f>Table_0__3[[#This Row],[2017]]-Table_0__3[[#This Row],[2016]]</f>
        <v>-3.5999999999999996</v>
      </c>
      <c r="H70">
        <f>INDEX(Table7[[#All],[Teams]:[PAPG]],MATCH(Table_0__3[[#This Row],[Team]],Table7[[#All],[Teams]],0),2)-Table_0__3[[#This Row],[2017]]</f>
        <v>7.6624999999999996</v>
      </c>
      <c r="I70">
        <f>INDEX(Table1[[#All],[Team]:[PAPG]],MATCH(Table_0__3[[#This Row],[Team]],Table1[[#All],[Team]],0),5)-INDEX(Table7[[#All],[Teams]:[PAPG]],MATCH(Table_0__3[[#This Row],[Team]],Table7[[#All],[Teams]],0),2)</f>
        <v>-1.2624999999999993</v>
      </c>
      <c r="K70" t="s">
        <v>9</v>
      </c>
      <c r="L70">
        <v>25.6</v>
      </c>
      <c r="M70">
        <v>22</v>
      </c>
      <c r="N70">
        <v>28.4</v>
      </c>
      <c r="O70">
        <v>28.2</v>
      </c>
      <c r="P70">
        <f>Table_0__4[[#This Row],[2017]]-Table_0__4[[#This Row],[2016]]</f>
        <v>-2.5999999999999979</v>
      </c>
      <c r="Q70">
        <f>INDEX(Table7[[#All],[Teams]:[PAPG]],MATCH(Table_0__4[[#This Row],[Team]],Table7[[#All],[Teams]],0),3)-Table_0__4[[#This Row],[2017]]</f>
        <v>-1.1000000000000014</v>
      </c>
      <c r="R70">
        <f>INDEX(Table1[[#All],[Team]:[PAPG]],MATCH(Table_0__4[[#This Row],[Team]],Table1[[#All],[Team]],0),6)-INDEX(Table7[[#All],[Teams]:[PAPG]],MATCH(Table_0__4[[#This Row],[Team]],Table7[[#All],[Teams]],0),3)</f>
        <v>-1.6999999999999993</v>
      </c>
    </row>
    <row r="71" spans="2:51" x14ac:dyDescent="0.25">
      <c r="B71" t="s">
        <v>9</v>
      </c>
      <c r="C71">
        <v>14.6</v>
      </c>
      <c r="D71">
        <v>12.3</v>
      </c>
      <c r="E71">
        <v>16.399999999999999</v>
      </c>
      <c r="F71">
        <v>16.5</v>
      </c>
      <c r="G71">
        <f>Table_0__3[[#This Row],[2017]]-Table_0__3[[#This Row],[2016]]</f>
        <v>-1.9000000000000004</v>
      </c>
      <c r="H71">
        <f>INDEX(Table7[[#All],[Teams]:[PAPG]],MATCH(Table_0__3[[#This Row],[Team]],Table7[[#All],[Teams]],0),2)-Table_0__3[[#This Row],[2017]]</f>
        <v>7.8375000000000004</v>
      </c>
      <c r="I71">
        <f>INDEX(Table1[[#All],[Team]:[PAPG]],MATCH(Table_0__3[[#This Row],[Team]],Table1[[#All],[Team]],0),5)-INDEX(Table7[[#All],[Teams]:[PAPG]],MATCH(Table_0__3[[#This Row],[Team]],Table7[[#All],[Teams]],0),2)</f>
        <v>-0.23750000000000071</v>
      </c>
      <c r="K71" t="s">
        <v>20</v>
      </c>
      <c r="L71">
        <v>27.2</v>
      </c>
      <c r="M71">
        <v>25.4</v>
      </c>
      <c r="N71">
        <v>29.1</v>
      </c>
      <c r="O71">
        <v>20.9</v>
      </c>
      <c r="P71">
        <f>Table_0__4[[#This Row],[2017]]-Table_0__4[[#This Row],[2016]]</f>
        <v>6.3000000000000007</v>
      </c>
      <c r="Q71">
        <f>INDEX(Table7[[#All],[Teams]:[PAPG]],MATCH(Table_0__4[[#This Row],[Team]],Table7[[#All],[Teams]],0),3)-Table_0__4[[#This Row],[2017]]</f>
        <v>-7.4499999999999993</v>
      </c>
      <c r="R71">
        <f>INDEX(Table1[[#All],[Team]:[PAPG]],MATCH(Table_0__4[[#This Row],[Team]],Table1[[#All],[Team]],0),6)-INDEX(Table7[[#All],[Teams]:[PAPG]],MATCH(Table_0__4[[#This Row],[Team]],Table7[[#All],[Teams]],0),3)</f>
        <v>-0.25</v>
      </c>
    </row>
    <row r="72" spans="2:51" x14ac:dyDescent="0.25">
      <c r="B72" t="s">
        <v>334</v>
      </c>
      <c r="C72">
        <f>SUBTOTAL(101,Table_0__3[2017])</f>
        <v>21.653124999999999</v>
      </c>
      <c r="D72">
        <f>SUBTOTAL(101,Table_0__3[Home])</f>
        <v>22.931250000000002</v>
      </c>
      <c r="E72">
        <f>SUBTOTAL(101,Table_0__3[Away])</f>
        <v>20.446875000000002</v>
      </c>
      <c r="F72">
        <f>SUBTOTAL(101,Table_0__3[2016])</f>
        <v>22.746875000000003</v>
      </c>
      <c r="G72">
        <f>SUBTOTAL(101,Table_0__3[2017 Diff])</f>
        <v>-1.0937500000000004</v>
      </c>
      <c r="H72">
        <f>SUBTOTAL(101,Table_0__3[2018 Diff])</f>
        <v>1.6906250000000003</v>
      </c>
      <c r="I72" s="56">
        <f>SUBTOTAL(101,Table_0__3[2019 Diff])</f>
        <v>-1.1343749999999999</v>
      </c>
      <c r="K72" t="s">
        <v>334</v>
      </c>
      <c r="L72">
        <f>SUBTOTAL(101,Table_0__4[2017])</f>
        <v>21.906250000000007</v>
      </c>
      <c r="M72">
        <f>SUBTOTAL(101,Table_0__4[Home])</f>
        <v>20.565625000000001</v>
      </c>
      <c r="N72">
        <f>SUBTOTAL(101,Table_0__4[Away])</f>
        <v>23.149999999999995</v>
      </c>
      <c r="O72">
        <f>SUBTOTAL(101,Table_0__4[2016])</f>
        <v>22.934375000000003</v>
      </c>
      <c r="P72">
        <f>SUBTOTAL(101,Table_0__4[2017 Diff])</f>
        <v>-1.0281250000000006</v>
      </c>
      <c r="Q72">
        <f>SUBTOTAL(101,Table_0__4[2018 Diff])</f>
        <v>1.4375000000000004</v>
      </c>
      <c r="R72" s="56">
        <f>SUBTOTAL(101,Table_0__4[2019 Diff])</f>
        <v>-1.1531250000000002</v>
      </c>
    </row>
    <row r="74" spans="2:51" x14ac:dyDescent="0.25">
      <c r="B74" s="132" t="s">
        <v>609</v>
      </c>
      <c r="C74" s="132"/>
      <c r="D74" s="132"/>
      <c r="E74" s="132"/>
      <c r="F74" s="132"/>
      <c r="J74" s="132" t="s">
        <v>611</v>
      </c>
      <c r="K74" s="132"/>
      <c r="L74" s="132"/>
      <c r="R74" s="132" t="s">
        <v>404</v>
      </c>
      <c r="S74" s="132"/>
      <c r="T74" s="132"/>
      <c r="AC74" t="s">
        <v>612</v>
      </c>
      <c r="AL74" t="s">
        <v>613</v>
      </c>
      <c r="AT74" t="s">
        <v>614</v>
      </c>
    </row>
    <row r="75" spans="2:51" x14ac:dyDescent="0.25">
      <c r="B75">
        <v>2019</v>
      </c>
      <c r="C75">
        <v>2018</v>
      </c>
      <c r="D75">
        <v>2017</v>
      </c>
      <c r="E75">
        <v>2016</v>
      </c>
      <c r="F75">
        <v>2015</v>
      </c>
      <c r="J75" t="s">
        <v>139</v>
      </c>
      <c r="K75" t="s">
        <v>262</v>
      </c>
      <c r="L75" t="s">
        <v>397</v>
      </c>
      <c r="M75" t="s">
        <v>359</v>
      </c>
      <c r="N75" t="s">
        <v>392</v>
      </c>
      <c r="O75" t="s">
        <v>246</v>
      </c>
      <c r="P75" t="s">
        <v>114</v>
      </c>
      <c r="R75" t="s">
        <v>139</v>
      </c>
      <c r="S75" t="s">
        <v>262</v>
      </c>
      <c r="T75" t="s">
        <v>397</v>
      </c>
      <c r="U75" t="s">
        <v>359</v>
      </c>
      <c r="V75" t="s">
        <v>392</v>
      </c>
      <c r="W75" t="s">
        <v>246</v>
      </c>
      <c r="X75" t="s">
        <v>114</v>
      </c>
      <c r="AC75" t="s">
        <v>139</v>
      </c>
      <c r="AD75" t="s">
        <v>262</v>
      </c>
      <c r="AE75" t="s">
        <v>397</v>
      </c>
      <c r="AF75" t="s">
        <v>359</v>
      </c>
      <c r="AG75" t="s">
        <v>392</v>
      </c>
      <c r="AH75" t="s">
        <v>246</v>
      </c>
      <c r="AI75" t="s">
        <v>114</v>
      </c>
      <c r="AL75" t="s">
        <v>139</v>
      </c>
      <c r="AM75" t="s">
        <v>262</v>
      </c>
      <c r="AN75" t="s">
        <v>397</v>
      </c>
      <c r="AO75" t="s">
        <v>359</v>
      </c>
      <c r="AP75" t="s">
        <v>392</v>
      </c>
      <c r="AQ75" t="s">
        <v>114</v>
      </c>
      <c r="AT75" t="s">
        <v>139</v>
      </c>
      <c r="AU75" t="s">
        <v>262</v>
      </c>
      <c r="AV75" t="s">
        <v>397</v>
      </c>
      <c r="AW75" t="s">
        <v>359</v>
      </c>
      <c r="AX75" t="s">
        <v>392</v>
      </c>
      <c r="AY75" t="s">
        <v>114</v>
      </c>
    </row>
    <row r="76" spans="2:51" x14ac:dyDescent="0.25">
      <c r="B76">
        <v>10</v>
      </c>
      <c r="C76">
        <v>12</v>
      </c>
      <c r="D76">
        <v>42</v>
      </c>
      <c r="E76">
        <v>20</v>
      </c>
      <c r="F76">
        <v>21</v>
      </c>
      <c r="J76" t="s">
        <v>390</v>
      </c>
      <c r="K76" t="s">
        <v>18</v>
      </c>
      <c r="L76">
        <v>22.9</v>
      </c>
      <c r="M76">
        <v>16.7</v>
      </c>
      <c r="N76">
        <f>Table_0__27[[#This Row],[2018]]-Table_0__27[[#This Row],[2017]]</f>
        <v>6.1999999999999993</v>
      </c>
      <c r="O76">
        <f>INDEX(Table7[],MATCH(Table_0__27[[#This Row],[Column1]],Table7[Teams],0),5)</f>
        <v>10</v>
      </c>
      <c r="P76">
        <f>INDEX(Table7[[Teams]:[PPG]],MATCH(Table_0__27[[#This Row],[Column1]],Table7[Teams],0),2)</f>
        <v>27.0625</v>
      </c>
      <c r="R76" t="s">
        <v>390</v>
      </c>
      <c r="S76" t="s">
        <v>18</v>
      </c>
      <c r="T76">
        <v>0.34599999999999997</v>
      </c>
      <c r="U76">
        <v>0.26900000000000002</v>
      </c>
      <c r="V76">
        <f>Table38[[#This Row],[2018]]-Table38[[#This Row],[2017]]</f>
        <v>7.6999999999999957E-2</v>
      </c>
      <c r="W76">
        <f>INDEX(Table7[],MATCH(Table38[[#This Row],[Column1]],Table7[Teams],0),5)</f>
        <v>10</v>
      </c>
      <c r="X76">
        <f>INDEX(Table7[[Teams]:[PPG]],MATCH(Table38[[#This Row],[Column1]],Table7[Teams],0),2)</f>
        <v>27.0625</v>
      </c>
      <c r="AC76" t="s">
        <v>367</v>
      </c>
      <c r="AD76" t="str">
        <f>INDEX(Table727[[Team]:[City]],MATCH(Table_0__28[[#This Row],[Team]],Table727[City],0),1)</f>
        <v>Chiefs</v>
      </c>
      <c r="AE76">
        <v>11.1</v>
      </c>
      <c r="AF76">
        <v>12.4</v>
      </c>
      <c r="AG76">
        <f>Table_0__28[[#This Row],[2018]]-Table_0__28[[#This Row],[2017]]</f>
        <v>-1.3000000000000007</v>
      </c>
      <c r="AH76">
        <f>INDEX(Table7[],MATCH(Table_0__28[[#This Row],[Column1]],Table7[Teams],0),5)</f>
        <v>12</v>
      </c>
      <c r="AI76">
        <f>INDEX(Table7[],MATCH(Table_0__28[[#This Row],[Column1]],Table7[Teams],0),2)</f>
        <v>35.3125</v>
      </c>
      <c r="AL76" t="s">
        <v>369</v>
      </c>
      <c r="AM76" t="str">
        <f>INDEX(Table727[[Team]:[City]],MATCH(Table_0__29[[#This Row],[Team]],Table727[City],0),1)</f>
        <v>Ravens</v>
      </c>
      <c r="AN76">
        <v>0.44309999999999999</v>
      </c>
      <c r="AO76">
        <v>0.34079999999999999</v>
      </c>
      <c r="AP76">
        <f>Table_0__29[[#This Row],[2018]]-Table_0__29[[#This Row],[2017]]</f>
        <v>0.1023</v>
      </c>
      <c r="AQ76">
        <f>INDEX(Table7[],MATCH(Table_0__29[[#This Row],[Column1]],Table7[Teams],0),2)</f>
        <v>24.3125</v>
      </c>
      <c r="AT76" t="s">
        <v>373</v>
      </c>
      <c r="AU76" t="str">
        <f>INDEX(Table727[[Team]:[City]],MATCH(Table_0__30[[#This Row],[Team]],Table727[City],0),1)</f>
        <v>Chargers</v>
      </c>
      <c r="AV76">
        <v>0.9</v>
      </c>
      <c r="AW76">
        <v>0.45450000000000002</v>
      </c>
      <c r="AX76">
        <f>Table_0__30[[#This Row],[2018]]-Table_0__30[[#This Row],[2017]]</f>
        <v>0.44550000000000001</v>
      </c>
      <c r="AY76">
        <f>INDEX(Table7[],MATCH(Table_0__30[[#This Row],[Column1]],Table7[Teams],0),2)</f>
        <v>26.75</v>
      </c>
    </row>
    <row r="77" spans="2:51" x14ac:dyDescent="0.25">
      <c r="B77">
        <v>3</v>
      </c>
      <c r="C77">
        <v>18</v>
      </c>
      <c r="D77">
        <v>27</v>
      </c>
      <c r="E77">
        <v>21</v>
      </c>
      <c r="F77">
        <v>28</v>
      </c>
      <c r="J77" t="s">
        <v>363</v>
      </c>
      <c r="K77" t="s">
        <v>37</v>
      </c>
      <c r="L77">
        <v>24.4</v>
      </c>
      <c r="M77">
        <v>19.399999999999999</v>
      </c>
      <c r="N77">
        <f>Table_0__27[[#This Row],[2018]]-Table_0__27[[#This Row],[2017]]</f>
        <v>5</v>
      </c>
      <c r="O77">
        <f>INDEX(Table7[],MATCH(Table_0__27[[#This Row],[Column1]],Table7[Teams],0),5)</f>
        <v>13</v>
      </c>
      <c r="P77">
        <f>INDEX(Table7[[Teams]:[PPG]],MATCH(Table_0__27[[#This Row],[Column1]],Table7[Teams],0),2)</f>
        <v>32.9375</v>
      </c>
      <c r="R77" t="s">
        <v>363</v>
      </c>
      <c r="S77" t="s">
        <v>37</v>
      </c>
      <c r="T77">
        <v>0.36699999999999999</v>
      </c>
      <c r="U77">
        <v>0.31</v>
      </c>
      <c r="V77">
        <f>Table38[[#This Row],[2018]]-Table38[[#This Row],[2017]]</f>
        <v>5.6999999999999995E-2</v>
      </c>
      <c r="W77">
        <f>INDEX(Table7[],MATCH(Table38[[#This Row],[Column1]],Table7[Teams],0),5)</f>
        <v>13</v>
      </c>
      <c r="X77">
        <f>INDEX(Table7[[Teams]:[PPG]],MATCH(Table38[[#This Row],[Column1]],Table7[Teams],0),2)</f>
        <v>32.9375</v>
      </c>
      <c r="AC77" t="s">
        <v>363</v>
      </c>
      <c r="AD77" t="str">
        <f>INDEX(Table727[[Team]:[City]],MATCH(Table_0__28[[#This Row],[Team]],Table727[City],0),1)</f>
        <v>Rams</v>
      </c>
      <c r="AE77">
        <v>12.2</v>
      </c>
      <c r="AF77">
        <v>13.4</v>
      </c>
      <c r="AG77">
        <f>Table_0__28[[#This Row],[2018]]-Table_0__28[[#This Row],[2017]]</f>
        <v>-1.2000000000000011</v>
      </c>
      <c r="AH77">
        <f>INDEX(Table7[],MATCH(Table_0__28[[#This Row],[Column1]],Table7[Teams],0),5)</f>
        <v>13</v>
      </c>
      <c r="AI77">
        <f>INDEX(Table7[],MATCH(Table_0__28[[#This Row],[Column1]],Table7[Teams],0),2)</f>
        <v>32.9375</v>
      </c>
      <c r="AL77" t="s">
        <v>390</v>
      </c>
      <c r="AM77" t="str">
        <f>INDEX(Table727[[Team]:[City]],MATCH(Table_0__29[[#This Row],[Team]],Table727[City],0),1)</f>
        <v>Colts</v>
      </c>
      <c r="AN77">
        <v>0.4768</v>
      </c>
      <c r="AO77">
        <v>0.38159999999999999</v>
      </c>
      <c r="AP77">
        <f>Table_0__29[[#This Row],[2018]]-Table_0__29[[#This Row],[2017]]</f>
        <v>9.5200000000000007E-2</v>
      </c>
      <c r="AQ77">
        <f>INDEX(Table7[],MATCH(Table_0__29[[#This Row],[Column1]],Table7[Teams],0),2)</f>
        <v>27.0625</v>
      </c>
      <c r="AT77" t="s">
        <v>364</v>
      </c>
      <c r="AU77" t="str">
        <f>INDEX(Table727[[Team]:[City]],MATCH(Table_0__30[[#This Row],[Team]],Table727[City],0),1)</f>
        <v>Saints</v>
      </c>
      <c r="AV77">
        <v>0.83330000000000004</v>
      </c>
      <c r="AW77">
        <v>0.76470000000000005</v>
      </c>
      <c r="AX77">
        <f>Table_0__30[[#This Row],[2018]]-Table_0__30[[#This Row],[2017]]</f>
        <v>6.8599999999999994E-2</v>
      </c>
      <c r="AY77">
        <f>INDEX(Table7[],MATCH(Table_0__30[[#This Row],[Column1]],Table7[Teams],0),2)</f>
        <v>31.5</v>
      </c>
    </row>
    <row r="78" spans="2:51" x14ac:dyDescent="0.25">
      <c r="B78">
        <v>12</v>
      </c>
      <c r="C78">
        <v>20</v>
      </c>
      <c r="D78">
        <v>30</v>
      </c>
      <c r="E78">
        <v>10</v>
      </c>
      <c r="F78">
        <v>14</v>
      </c>
      <c r="J78" t="s">
        <v>389</v>
      </c>
      <c r="K78" t="s">
        <v>27</v>
      </c>
      <c r="L78">
        <v>20.5</v>
      </c>
      <c r="M78">
        <v>16.600000000000001</v>
      </c>
      <c r="N78">
        <f>Table_0__27[[#This Row],[2018]]-Table_0__27[[#This Row],[2017]]</f>
        <v>3.8999999999999986</v>
      </c>
      <c r="O78">
        <f>INDEX(Table7[],MATCH(Table_0__27[[#This Row],[Column1]],Table7[Teams],0),5)</f>
        <v>12</v>
      </c>
      <c r="P78">
        <f>INDEX(Table7[[Teams]:[PPG]],MATCH(Table_0__27[[#This Row],[Column1]],Table7[Teams],0),2)</f>
        <v>26.3125</v>
      </c>
      <c r="R78" t="s">
        <v>367</v>
      </c>
      <c r="S78" t="s">
        <v>24</v>
      </c>
      <c r="T78">
        <v>0.38400000000000001</v>
      </c>
      <c r="U78">
        <v>0.32900000000000001</v>
      </c>
      <c r="V78">
        <f>Table38[[#This Row],[2018]]-Table38[[#This Row],[2017]]</f>
        <v>5.4999999999999993E-2</v>
      </c>
      <c r="W78">
        <f>INDEX(Table7[],MATCH(Table38[[#This Row],[Column1]],Table7[Teams],0),5)</f>
        <v>12</v>
      </c>
      <c r="X78">
        <f>INDEX(Table7[[Teams]:[PPG]],MATCH(Table38[[#This Row],[Column1]],Table7[Teams],0),2)</f>
        <v>35.3125</v>
      </c>
      <c r="AC78" t="s">
        <v>364</v>
      </c>
      <c r="AD78" t="str">
        <f>INDEX(Table727[[Team]:[City]],MATCH(Table_0__28[[#This Row],[Team]],Table727[City],0),1)</f>
        <v>Saints</v>
      </c>
      <c r="AE78">
        <v>11.8</v>
      </c>
      <c r="AF78">
        <v>11.7</v>
      </c>
      <c r="AG78">
        <f>Table_0__28[[#This Row],[2018]]-Table_0__28[[#This Row],[2017]]</f>
        <v>0.10000000000000142</v>
      </c>
      <c r="AH78">
        <f>INDEX(Table7[],MATCH(Table_0__28[[#This Row],[Column1]],Table7[Teams],0),5)</f>
        <v>13</v>
      </c>
      <c r="AI78">
        <f>INDEX(Table7[],MATCH(Table_0__28[[#This Row],[Column1]],Table7[Teams],0),2)</f>
        <v>31.5</v>
      </c>
      <c r="AL78" t="s">
        <v>364</v>
      </c>
      <c r="AM78" t="str">
        <f>INDEX(Table727[[Team]:[City]],MATCH(Table_0__29[[#This Row],[Team]],Table727[City],0),1)</f>
        <v>Saints</v>
      </c>
      <c r="AN78">
        <v>0.45069999999999999</v>
      </c>
      <c r="AO78">
        <v>0.3649</v>
      </c>
      <c r="AP78">
        <f>Table_0__29[[#This Row],[2018]]-Table_0__29[[#This Row],[2017]]</f>
        <v>8.5799999999999987E-2</v>
      </c>
      <c r="AQ78">
        <f>INDEX(Table7[],MATCH(Table_0__29[[#This Row],[Column1]],Table7[Teams],0),2)</f>
        <v>31.5</v>
      </c>
      <c r="AT78" t="s">
        <v>372</v>
      </c>
      <c r="AU78" t="str">
        <f>INDEX(Table727[[Team]:[City]],MATCH(Table_0__30[[#This Row],[Team]],Table727[City],0),1)</f>
        <v>Seahawks</v>
      </c>
      <c r="AV78">
        <v>0.8125</v>
      </c>
      <c r="AW78">
        <v>0.55559999999999998</v>
      </c>
      <c r="AX78">
        <f>Table_0__30[[#This Row],[2018]]-Table_0__30[[#This Row],[2017]]</f>
        <v>0.25690000000000002</v>
      </c>
      <c r="AY78">
        <f>INDEX(Table7[],MATCH(Table_0__30[[#This Row],[Column1]],Table7[Teams],0),2)</f>
        <v>26.75</v>
      </c>
    </row>
    <row r="79" spans="2:51" x14ac:dyDescent="0.25">
      <c r="B79">
        <v>28</v>
      </c>
      <c r="C79">
        <v>27</v>
      </c>
      <c r="D79">
        <v>17</v>
      </c>
      <c r="E79">
        <v>29</v>
      </c>
      <c r="F79">
        <v>27</v>
      </c>
      <c r="J79" t="s">
        <v>367</v>
      </c>
      <c r="K79" t="s">
        <v>24</v>
      </c>
      <c r="L79">
        <v>23.9</v>
      </c>
      <c r="M79">
        <v>20.100000000000001</v>
      </c>
      <c r="N79">
        <f>Table_0__27[[#This Row],[2018]]-Table_0__27[[#This Row],[2017]]</f>
        <v>3.7999999999999972</v>
      </c>
      <c r="O79">
        <f>INDEX(Table7[],MATCH(Table_0__27[[#This Row],[Column1]],Table7[Teams],0),5)</f>
        <v>12</v>
      </c>
      <c r="P79">
        <f>INDEX(Table7[[Teams]:[PPG]],MATCH(Table_0__27[[#This Row],[Column1]],Table7[Teams],0),2)</f>
        <v>35.3125</v>
      </c>
      <c r="R79" t="s">
        <v>379</v>
      </c>
      <c r="S79" t="s">
        <v>38</v>
      </c>
      <c r="T79">
        <v>0.34300000000000003</v>
      </c>
      <c r="U79">
        <v>0.30299999999999999</v>
      </c>
      <c r="V79">
        <f>Table38[[#This Row],[2018]]-Table38[[#This Row],[2017]]</f>
        <v>4.0000000000000036E-2</v>
      </c>
      <c r="W79">
        <f>INDEX(Table7[],MATCH(Table38[[#This Row],[Column1]],Table7[Teams],0),5)</f>
        <v>4</v>
      </c>
      <c r="X79">
        <f>INDEX(Table7[[Teams]:[PPG]],MATCH(Table38[[#This Row],[Column1]],Table7[Teams],0),2)</f>
        <v>21.375</v>
      </c>
      <c r="AC79" t="s">
        <v>362</v>
      </c>
      <c r="AD79" t="str">
        <f>INDEX(Table727[[Team]:[City]],MATCH(Table_0__28[[#This Row],[Team]],Table727[City],0),1)</f>
        <v>Patriots</v>
      </c>
      <c r="AE79">
        <v>12.9</v>
      </c>
      <c r="AF79">
        <v>12.7</v>
      </c>
      <c r="AG79">
        <f>Table_0__28[[#This Row],[2018]]-Table_0__28[[#This Row],[2017]]</f>
        <v>0.20000000000000107</v>
      </c>
      <c r="AH79">
        <f>INDEX(Table7[],MATCH(Table_0__28[[#This Row],[Column1]],Table7[Teams],0),5)</f>
        <v>11</v>
      </c>
      <c r="AI79">
        <f>INDEX(Table7[],MATCH(Table_0__28[[#This Row],[Column1]],Table7[Teams],0),2)</f>
        <v>27.25</v>
      </c>
      <c r="AL79" t="s">
        <v>367</v>
      </c>
      <c r="AM79" t="str">
        <f>INDEX(Table727[[Team]:[City]],MATCH(Table_0__29[[#This Row],[Team]],Table727[City],0),1)</f>
        <v>Chiefs</v>
      </c>
      <c r="AN79">
        <v>0.45729999999999998</v>
      </c>
      <c r="AO79">
        <v>0.39050000000000001</v>
      </c>
      <c r="AP79">
        <f>Table_0__29[[#This Row],[2018]]-Table_0__29[[#This Row],[2017]]</f>
        <v>6.6799999999999971E-2</v>
      </c>
      <c r="AQ79">
        <f>INDEX(Table7[],MATCH(Table_0__29[[#This Row],[Column1]],Table7[Teams],0),2)</f>
        <v>35.3125</v>
      </c>
      <c r="AT79" t="s">
        <v>367</v>
      </c>
      <c r="AU79" t="str">
        <f>INDEX(Table727[[Team]:[City]],MATCH(Table_0__30[[#This Row],[Team]],Table727[City],0),1)</f>
        <v>Chiefs</v>
      </c>
      <c r="AV79">
        <v>0.78949999999999998</v>
      </c>
      <c r="AW79">
        <v>0.2727</v>
      </c>
      <c r="AX79">
        <f>Table_0__30[[#This Row],[2018]]-Table_0__30[[#This Row],[2017]]</f>
        <v>0.51679999999999993</v>
      </c>
      <c r="AY79">
        <f>INDEX(Table7[],MATCH(Table_0__30[[#This Row],[Column1]],Table7[Teams],0),2)</f>
        <v>35.3125</v>
      </c>
    </row>
    <row r="80" spans="2:51" x14ac:dyDescent="0.25">
      <c r="B80">
        <v>27</v>
      </c>
      <c r="C80">
        <v>24</v>
      </c>
      <c r="D80">
        <v>23</v>
      </c>
      <c r="E80">
        <v>10</v>
      </c>
      <c r="F80">
        <v>19</v>
      </c>
      <c r="J80" t="s">
        <v>369</v>
      </c>
      <c r="K80" t="s">
        <v>10</v>
      </c>
      <c r="L80">
        <v>22.2</v>
      </c>
      <c r="M80">
        <v>19.399999999999999</v>
      </c>
      <c r="N80">
        <f>Table_0__27[[#This Row],[2018]]-Table_0__27[[#This Row],[2017]]</f>
        <v>2.8000000000000007</v>
      </c>
      <c r="O80">
        <f>INDEX(Table7[],MATCH(Table_0__27[[#This Row],[Column1]],Table7[Teams],0),5)</f>
        <v>10</v>
      </c>
      <c r="P80">
        <f>INDEX(Table7[[Teams]:[PPG]],MATCH(Table_0__27[[#This Row],[Column1]],Table7[Teams],0),2)</f>
        <v>24.3125</v>
      </c>
      <c r="R80" t="s">
        <v>391</v>
      </c>
      <c r="S80" t="s">
        <v>29</v>
      </c>
      <c r="T80">
        <v>0.30199999999999999</v>
      </c>
      <c r="U80">
        <v>0.26200000000000001</v>
      </c>
      <c r="V80">
        <f>Table38[[#This Row],[2018]]-Table38[[#This Row],[2017]]</f>
        <v>3.999999999999998E-2</v>
      </c>
      <c r="W80">
        <f>INDEX(Table7[],MATCH(Table38[[#This Row],[Column1]],Table7[Teams],0),5)</f>
        <v>5</v>
      </c>
      <c r="X80">
        <f>INDEX(Table7[[Teams]:[PPG]],MATCH(Table38[[#This Row],[Column1]],Table7[Teams],0),2)</f>
        <v>23.0625</v>
      </c>
      <c r="AC80" t="s">
        <v>390</v>
      </c>
      <c r="AD80" t="str">
        <f>INDEX(Table727[[Team]:[City]],MATCH(Table_0__28[[#This Row],[Team]],Table727[City],0),1)</f>
        <v>Colts</v>
      </c>
      <c r="AE80">
        <v>13.2</v>
      </c>
      <c r="AF80">
        <v>14.2</v>
      </c>
      <c r="AG80">
        <f>Table_0__28[[#This Row],[2018]]-Table_0__28[[#This Row],[2017]]</f>
        <v>-1</v>
      </c>
      <c r="AH80">
        <f>INDEX(Table7[],MATCH(Table_0__28[[#This Row],[Column1]],Table7[Teams],0),5)</f>
        <v>10</v>
      </c>
      <c r="AI80">
        <f>INDEX(Table7[],MATCH(Table_0__28[[#This Row],[Column1]],Table7[Teams],0),2)</f>
        <v>27.0625</v>
      </c>
      <c r="AL80" t="s">
        <v>389</v>
      </c>
      <c r="AM80" t="str">
        <f>INDEX(Table727[[Team]:[City]],MATCH(Table_0__29[[#This Row],[Team]],Table727[City],0),1)</f>
        <v>Bears</v>
      </c>
      <c r="AN80">
        <v>0.40279999999999999</v>
      </c>
      <c r="AO80">
        <v>0.3463</v>
      </c>
      <c r="AP80">
        <f>Table_0__29[[#This Row],[2018]]-Table_0__29[[#This Row],[2017]]</f>
        <v>5.6499999999999995E-2</v>
      </c>
      <c r="AQ80">
        <f>INDEX(Table7[],MATCH(Table_0__29[[#This Row],[Column1]],Table7[Teams],0),2)</f>
        <v>26.3125</v>
      </c>
      <c r="AT80" t="s">
        <v>378</v>
      </c>
      <c r="AU80" t="str">
        <f>INDEX(Table727[[Team]:[City]],MATCH(Table_0__30[[#This Row],[Team]],Table727[City],0),1)</f>
        <v>Buccaneers</v>
      </c>
      <c r="AV80">
        <v>0.69230000000000003</v>
      </c>
      <c r="AW80">
        <v>0.5</v>
      </c>
      <c r="AX80">
        <f>Table_0__30[[#This Row],[2018]]-Table_0__30[[#This Row],[2017]]</f>
        <v>0.19230000000000003</v>
      </c>
      <c r="AY80">
        <f>INDEX(Table7[],MATCH(Table_0__30[[#This Row],[Column1]],Table7[Teams],0),2)</f>
        <v>24.75</v>
      </c>
    </row>
    <row r="81" spans="2:51" x14ac:dyDescent="0.25">
      <c r="B81">
        <v>27</v>
      </c>
      <c r="C81">
        <v>27</v>
      </c>
      <c r="D81">
        <v>3</v>
      </c>
      <c r="E81">
        <v>12</v>
      </c>
      <c r="F81">
        <v>13</v>
      </c>
      <c r="J81" t="s">
        <v>364</v>
      </c>
      <c r="K81" t="s">
        <v>33</v>
      </c>
      <c r="L81">
        <v>23.4</v>
      </c>
      <c r="M81">
        <v>20.9</v>
      </c>
      <c r="N81">
        <f>Table_0__27[[#This Row],[2018]]-Table_0__27[[#This Row],[2017]]</f>
        <v>2.5</v>
      </c>
      <c r="O81">
        <f>INDEX(Table7[],MATCH(Table_0__27[[#This Row],[Column1]],Table7[Teams],0),5)</f>
        <v>13</v>
      </c>
      <c r="P81">
        <f>INDEX(Table7[[Teams]:[PPG]],MATCH(Table_0__27[[#This Row],[Column1]],Table7[Teams],0),2)</f>
        <v>31.5</v>
      </c>
      <c r="R81" t="s">
        <v>386</v>
      </c>
      <c r="S81" t="s">
        <v>21</v>
      </c>
      <c r="T81">
        <v>0.315</v>
      </c>
      <c r="U81">
        <v>0.27600000000000002</v>
      </c>
      <c r="V81">
        <f>Table38[[#This Row],[2018]]-Table38[[#This Row],[2017]]</f>
        <v>3.8999999999999979E-2</v>
      </c>
      <c r="W81">
        <f>INDEX(Table7[],MATCH(Table38[[#This Row],[Column1]],Table7[Teams],0),5)</f>
        <v>6</v>
      </c>
      <c r="X81">
        <f>INDEX(Table7[[Teams]:[PPG]],MATCH(Table38[[#This Row],[Column1]],Table7[Teams],0),2)</f>
        <v>20.5625</v>
      </c>
      <c r="AC81" t="s">
        <v>365</v>
      </c>
      <c r="AD81" t="str">
        <f>INDEX(Table727[[Team]:[City]],MATCH(Table_0__28[[#This Row],[Team]],Table727[City],0),1)</f>
        <v>Steelers</v>
      </c>
      <c r="AE81">
        <v>12.4</v>
      </c>
      <c r="AF81">
        <v>13.2</v>
      </c>
      <c r="AG81">
        <f>Table_0__28[[#This Row],[2018]]-Table_0__28[[#This Row],[2017]]</f>
        <v>-0.79999999999999893</v>
      </c>
      <c r="AH81">
        <f>INDEX(Table7[],MATCH(Table_0__28[[#This Row],[Column1]],Table7[Teams],0),5)</f>
        <v>9</v>
      </c>
      <c r="AI81">
        <f>INDEX(Table7[],MATCH(Table_0__28[[#This Row],[Column1]],Table7[Teams],0),2)</f>
        <v>26.75</v>
      </c>
      <c r="AL81" t="s">
        <v>391</v>
      </c>
      <c r="AM81" t="str">
        <f>INDEX(Table727[[Team]:[City]],MATCH(Table_0__29[[#This Row],[Team]],Table727[City],0),1)</f>
        <v>Giants</v>
      </c>
      <c r="AN81">
        <v>0.36890000000000001</v>
      </c>
      <c r="AO81">
        <v>0.32600000000000001</v>
      </c>
      <c r="AP81">
        <f>Table_0__29[[#This Row],[2018]]-Table_0__29[[#This Row],[2017]]</f>
        <v>4.2899999999999994E-2</v>
      </c>
      <c r="AQ81">
        <f>INDEX(Table7[],MATCH(Table_0__29[[#This Row],[Column1]],Table7[Teams],0),2)</f>
        <v>23.0625</v>
      </c>
      <c r="AT81" t="s">
        <v>365</v>
      </c>
      <c r="AU81" t="str">
        <f>INDEX(Table727[[Team]:[City]],MATCH(Table_0__30[[#This Row],[Team]],Table727[City],0),1)</f>
        <v>Steelers</v>
      </c>
      <c r="AV81">
        <v>0.64290000000000003</v>
      </c>
      <c r="AW81">
        <v>0.5</v>
      </c>
      <c r="AX81">
        <f>Table_0__30[[#This Row],[2018]]-Table_0__30[[#This Row],[2017]]</f>
        <v>0.14290000000000003</v>
      </c>
      <c r="AY81">
        <f>INDEX(Table7[],MATCH(Table_0__30[[#This Row],[Column1]],Table7[Teams],0),2)</f>
        <v>26.75</v>
      </c>
    </row>
    <row r="82" spans="2:51" x14ac:dyDescent="0.25">
      <c r="B82">
        <v>31</v>
      </c>
      <c r="C82">
        <v>33</v>
      </c>
      <c r="D82">
        <v>9</v>
      </c>
      <c r="E82">
        <v>0</v>
      </c>
      <c r="F82">
        <v>20</v>
      </c>
      <c r="J82" t="s">
        <v>385</v>
      </c>
      <c r="K82" t="s">
        <v>11</v>
      </c>
      <c r="L82">
        <v>19</v>
      </c>
      <c r="M82">
        <v>16.7</v>
      </c>
      <c r="N82">
        <f>Table_0__27[[#This Row],[2018]]-Table_0__27[[#This Row],[2017]]</f>
        <v>2.3000000000000007</v>
      </c>
      <c r="O82">
        <f>INDEX(Table7[],MATCH(Table_0__27[[#This Row],[Column1]],Table7[Teams],0),5)</f>
        <v>6</v>
      </c>
      <c r="P82">
        <f>INDEX(Table7[[Teams]:[PPG]],MATCH(Table_0__27[[#This Row],[Column1]],Table7[Teams],0),2)</f>
        <v>23</v>
      </c>
      <c r="R82" t="s">
        <v>389</v>
      </c>
      <c r="S82" t="s">
        <v>27</v>
      </c>
      <c r="T82">
        <v>0.32300000000000001</v>
      </c>
      <c r="U82">
        <v>0.28499999999999998</v>
      </c>
      <c r="V82">
        <f>Table38[[#This Row],[2018]]-Table38[[#This Row],[2017]]</f>
        <v>3.8000000000000034E-2</v>
      </c>
      <c r="W82">
        <f>INDEX(Table7[],MATCH(Table38[[#This Row],[Column1]],Table7[Teams],0),5)</f>
        <v>12</v>
      </c>
      <c r="X82">
        <f>INDEX(Table7[[Teams]:[PPG]],MATCH(Table38[[#This Row],[Column1]],Table7[Teams],0),2)</f>
        <v>26.3125</v>
      </c>
      <c r="AC82" t="s">
        <v>372</v>
      </c>
      <c r="AD82" t="str">
        <f>INDEX(Table727[[Team]:[City]],MATCH(Table_0__28[[#This Row],[Team]],Table727[City],0),1)</f>
        <v>Seahawks</v>
      </c>
      <c r="AE82">
        <v>13</v>
      </c>
      <c r="AF82">
        <v>13.2</v>
      </c>
      <c r="AG82">
        <f>Table_0__28[[#This Row],[2018]]-Table_0__28[[#This Row],[2017]]</f>
        <v>-0.19999999999999929</v>
      </c>
      <c r="AH82">
        <f>INDEX(Table7[],MATCH(Table_0__28[[#This Row],[Column1]],Table7[Teams],0),5)</f>
        <v>10</v>
      </c>
      <c r="AI82">
        <f>INDEX(Table7[],MATCH(Table_0__28[[#This Row],[Column1]],Table7[Teams],0),2)</f>
        <v>26.75</v>
      </c>
      <c r="AL82" t="s">
        <v>376</v>
      </c>
      <c r="AM82" t="str">
        <f>INDEX(Table727[[Team]:[City]],MATCH(Table_0__29[[#This Row],[Team]],Table727[City],0),1)</f>
        <v>Redskins</v>
      </c>
      <c r="AN82">
        <v>0.36409999999999998</v>
      </c>
      <c r="AO82">
        <v>0.32350000000000001</v>
      </c>
      <c r="AP82">
        <f>Table_0__29[[#This Row],[2018]]-Table_0__29[[#This Row],[2017]]</f>
        <v>4.0599999999999969E-2</v>
      </c>
      <c r="AQ82">
        <f>INDEX(Table7[],MATCH(Table_0__29[[#This Row],[Column1]],Table7[Teams],0),2)</f>
        <v>17.5625</v>
      </c>
      <c r="AT82" t="s">
        <v>361</v>
      </c>
      <c r="AU82" t="str">
        <f>INDEX(Table727[[Team]:[City]],MATCH(Table_0__30[[#This Row],[Team]],Table727[City],0),1)</f>
        <v>Eagles</v>
      </c>
      <c r="AV82">
        <v>0.625</v>
      </c>
      <c r="AW82">
        <v>0.68969999999999998</v>
      </c>
      <c r="AX82">
        <f>Table_0__30[[#This Row],[2018]]-Table_0__30[[#This Row],[2017]]</f>
        <v>-6.469999999999998E-2</v>
      </c>
      <c r="AY82">
        <f>INDEX(Table7[],MATCH(Table_0__30[[#This Row],[Column1]],Table7[Teams],0),2)</f>
        <v>22.9375</v>
      </c>
    </row>
    <row r="83" spans="2:51" x14ac:dyDescent="0.25">
      <c r="B83">
        <v>17</v>
      </c>
      <c r="C83">
        <v>13</v>
      </c>
      <c r="D83">
        <v>17</v>
      </c>
      <c r="E83">
        <v>28</v>
      </c>
      <c r="F83">
        <v>3</v>
      </c>
      <c r="J83" t="s">
        <v>378</v>
      </c>
      <c r="K83" t="s">
        <v>36</v>
      </c>
      <c r="L83">
        <v>24.2</v>
      </c>
      <c r="M83">
        <v>22</v>
      </c>
      <c r="N83">
        <f>Table_0__27[[#This Row],[2018]]-Table_0__27[[#This Row],[2017]]</f>
        <v>2.1999999999999993</v>
      </c>
      <c r="O83">
        <f>INDEX(Table7[],MATCH(Table_0__27[[#This Row],[Column1]],Table7[Teams],0),5)</f>
        <v>5</v>
      </c>
      <c r="P83">
        <f>INDEX(Table7[[Teams]:[PPG]],MATCH(Table_0__27[[#This Row],[Column1]],Table7[Teams],0),2)</f>
        <v>24.75</v>
      </c>
      <c r="R83" t="s">
        <v>371</v>
      </c>
      <c r="S83" t="s">
        <v>35</v>
      </c>
      <c r="T83">
        <v>0.35199999999999998</v>
      </c>
      <c r="U83">
        <v>0.314</v>
      </c>
      <c r="V83">
        <f>Table38[[#This Row],[2018]]-Table38[[#This Row],[2017]]</f>
        <v>3.7999999999999978E-2</v>
      </c>
      <c r="W83">
        <f>INDEX(Table7[],MATCH(Table38[[#This Row],[Column1]],Table7[Teams],0),5)</f>
        <v>7</v>
      </c>
      <c r="X83">
        <f>INDEX(Table7[[Teams]:[PPG]],MATCH(Table38[[#This Row],[Column1]],Table7[Teams],0),2)</f>
        <v>23.5</v>
      </c>
      <c r="AC83" t="s">
        <v>373</v>
      </c>
      <c r="AD83" t="str">
        <f>INDEX(Table727[[Team]:[City]],MATCH(Table_0__28[[#This Row],[Team]],Table727[City],0),1)</f>
        <v>Chargers</v>
      </c>
      <c r="AE83">
        <v>11.5</v>
      </c>
      <c r="AF83">
        <v>13.1</v>
      </c>
      <c r="AG83">
        <f>Table_0__28[[#This Row],[2018]]-Table_0__28[[#This Row],[2017]]</f>
        <v>-1.5999999999999996</v>
      </c>
      <c r="AH83">
        <f>INDEX(Table7[],MATCH(Table_0__28[[#This Row],[Column1]],Table7[Teams],0),5)</f>
        <v>12</v>
      </c>
      <c r="AI83">
        <f>INDEX(Table7[],MATCH(Table_0__28[[#This Row],[Column1]],Table7[Teams],0),2)</f>
        <v>26.75</v>
      </c>
      <c r="AL83" t="s">
        <v>380</v>
      </c>
      <c r="AM83" t="str">
        <f>INDEX(Table727[[Team]:[City]],MATCH(Table_0__29[[#This Row],[Team]],Table727[City],0),1)</f>
        <v>Titans</v>
      </c>
      <c r="AN83">
        <v>0.4</v>
      </c>
      <c r="AO83">
        <v>0.36520000000000002</v>
      </c>
      <c r="AP83">
        <f>Table_0__29[[#This Row],[2018]]-Table_0__29[[#This Row],[2017]]</f>
        <v>3.4799999999999998E-2</v>
      </c>
      <c r="AQ83">
        <f>INDEX(Table7[],MATCH(Table_0__29[[#This Row],[Column1]],Table7[Teams],0),2)</f>
        <v>19.375</v>
      </c>
      <c r="AT83" t="s">
        <v>369</v>
      </c>
      <c r="AU83" t="str">
        <f>INDEX(Table727[[Team]:[City]],MATCH(Table_0__30[[#This Row],[Team]],Table727[City],0),1)</f>
        <v>Ravens</v>
      </c>
      <c r="AV83">
        <v>0.625</v>
      </c>
      <c r="AW83">
        <v>0.625</v>
      </c>
      <c r="AX83">
        <f>Table_0__30[[#This Row],[2018]]-Table_0__30[[#This Row],[2017]]</f>
        <v>0</v>
      </c>
      <c r="AY83">
        <f>INDEX(Table7[],MATCH(Table_0__30[[#This Row],[Column1]],Table7[Teams],0),2)</f>
        <v>24.3125</v>
      </c>
    </row>
    <row r="84" spans="2:51" x14ac:dyDescent="0.25">
      <c r="B84">
        <v>59</v>
      </c>
      <c r="C84">
        <v>34</v>
      </c>
      <c r="D84">
        <v>26</v>
      </c>
      <c r="E84">
        <v>20</v>
      </c>
      <c r="F84">
        <v>31</v>
      </c>
      <c r="J84" t="s">
        <v>371</v>
      </c>
      <c r="K84" t="s">
        <v>35</v>
      </c>
      <c r="L84">
        <v>22.2</v>
      </c>
      <c r="M84">
        <v>20.2</v>
      </c>
      <c r="N84">
        <f>Table_0__27[[#This Row],[2018]]-Table_0__27[[#This Row],[2017]]</f>
        <v>2</v>
      </c>
      <c r="O84">
        <f>INDEX(Table7[],MATCH(Table_0__27[[#This Row],[Column1]],Table7[Teams],0),5)</f>
        <v>7</v>
      </c>
      <c r="P84">
        <f>INDEX(Table7[[Teams]:[PPG]],MATCH(Table_0__27[[#This Row],[Column1]],Table7[Teams],0),2)</f>
        <v>23.5</v>
      </c>
      <c r="R84" t="s">
        <v>385</v>
      </c>
      <c r="S84" t="s">
        <v>11</v>
      </c>
      <c r="T84">
        <v>0.32400000000000001</v>
      </c>
      <c r="U84">
        <v>0.28799999999999998</v>
      </c>
      <c r="V84">
        <f>Table38[[#This Row],[2018]]-Table38[[#This Row],[2017]]</f>
        <v>3.6000000000000032E-2</v>
      </c>
      <c r="W84">
        <f>INDEX(Table7[],MATCH(Table38[[#This Row],[Column1]],Table7[Teams],0),5)</f>
        <v>6</v>
      </c>
      <c r="X84">
        <f>INDEX(Table7[[Teams]:[PPG]],MATCH(Table38[[#This Row],[Column1]],Table7[Teams],0),2)</f>
        <v>23</v>
      </c>
      <c r="AC84" t="s">
        <v>389</v>
      </c>
      <c r="AD84" t="str">
        <f>INDEX(Table727[[Team]:[City]],MATCH(Table_0__28[[#This Row],[Team]],Table727[City],0),1)</f>
        <v>Bears</v>
      </c>
      <c r="AE84">
        <v>12.7</v>
      </c>
      <c r="AF84">
        <v>12.8</v>
      </c>
      <c r="AG84">
        <f>Table_0__28[[#This Row],[2018]]-Table_0__28[[#This Row],[2017]]</f>
        <v>-0.10000000000000142</v>
      </c>
      <c r="AH84">
        <f>INDEX(Table7[],MATCH(Table_0__28[[#This Row],[Column1]],Table7[Teams],0),5)</f>
        <v>12</v>
      </c>
      <c r="AI84">
        <f>INDEX(Table7[],MATCH(Table_0__28[[#This Row],[Column1]],Table7[Teams],0),2)</f>
        <v>26.3125</v>
      </c>
      <c r="AL84" t="s">
        <v>385</v>
      </c>
      <c r="AM84" t="str">
        <f>INDEX(Table727[[Team]:[City]],MATCH(Table_0__29[[#This Row],[Team]],Table727[City],0),1)</f>
        <v>Bengals</v>
      </c>
      <c r="AN84">
        <v>0.36899999999999999</v>
      </c>
      <c r="AO84">
        <v>0.3367</v>
      </c>
      <c r="AP84">
        <f>Table_0__29[[#This Row],[2018]]-Table_0__29[[#This Row],[2017]]</f>
        <v>3.2299999999999995E-2</v>
      </c>
      <c r="AQ84">
        <f>INDEX(Table7[],MATCH(Table_0__29[[#This Row],[Column1]],Table7[Teams],0),2)</f>
        <v>23</v>
      </c>
      <c r="AT84" t="s">
        <v>388</v>
      </c>
      <c r="AU84" t="str">
        <f>INDEX(Table727[[Team]:[City]],MATCH(Table_0__30[[#This Row],[Team]],Table727[City],0),1)</f>
        <v>Dolphins</v>
      </c>
      <c r="AV84">
        <v>0.61539999999999995</v>
      </c>
      <c r="AW84">
        <v>0.29170000000000001</v>
      </c>
      <c r="AX84">
        <f>Table_0__30[[#This Row],[2018]]-Table_0__30[[#This Row],[2017]]</f>
        <v>0.32369999999999993</v>
      </c>
      <c r="AY84">
        <f>INDEX(Table7[],MATCH(Table_0__30[[#This Row],[Column1]],Table7[Teams],0),2)</f>
        <v>19.9375</v>
      </c>
    </row>
    <row r="85" spans="2:51" x14ac:dyDescent="0.25">
      <c r="B85">
        <v>10</v>
      </c>
      <c r="C85">
        <v>23</v>
      </c>
      <c r="D85">
        <v>16</v>
      </c>
      <c r="E85">
        <v>19</v>
      </c>
      <c r="F85">
        <v>23</v>
      </c>
      <c r="J85" t="s">
        <v>368</v>
      </c>
      <c r="K85" t="s">
        <v>28</v>
      </c>
      <c r="L85">
        <v>20.3</v>
      </c>
      <c r="M85">
        <v>18.5</v>
      </c>
      <c r="N85">
        <f>Table_0__27[[#This Row],[2018]]-Table_0__27[[#This Row],[2017]]</f>
        <v>1.8000000000000007</v>
      </c>
      <c r="O85">
        <f>INDEX(Table7[],MATCH(Table_0__27[[#This Row],[Column1]],Table7[Teams],0),5)</f>
        <v>6</v>
      </c>
      <c r="P85">
        <f>INDEX(Table7[[Teams]:[PPG]],MATCH(Table_0__27[[#This Row],[Column1]],Table7[Teams],0),2)</f>
        <v>20.25</v>
      </c>
      <c r="R85" t="s">
        <v>364</v>
      </c>
      <c r="S85" t="s">
        <v>33</v>
      </c>
      <c r="T85">
        <v>0.36799999999999999</v>
      </c>
      <c r="U85">
        <v>0.33500000000000002</v>
      </c>
      <c r="V85">
        <f>Table38[[#This Row],[2018]]-Table38[[#This Row],[2017]]</f>
        <v>3.2999999999999974E-2</v>
      </c>
      <c r="W85">
        <f>INDEX(Table7[],MATCH(Table38[[#This Row],[Column1]],Table7[Teams],0),5)</f>
        <v>13</v>
      </c>
      <c r="X85">
        <f>INDEX(Table7[[Teams]:[PPG]],MATCH(Table38[[#This Row],[Column1]],Table7[Teams],0),2)</f>
        <v>31.5</v>
      </c>
      <c r="AC85" t="s">
        <v>375</v>
      </c>
      <c r="AD85" t="str">
        <f>INDEX(Table727[[Team]:[City]],MATCH(Table_0__28[[#This Row],[Team]],Table727[City],0),1)</f>
        <v>Falcons</v>
      </c>
      <c r="AE85">
        <v>12.7</v>
      </c>
      <c r="AF85">
        <v>12.5</v>
      </c>
      <c r="AG85">
        <f>Table_0__28[[#This Row],[2018]]-Table_0__28[[#This Row],[2017]]</f>
        <v>0.19999999999999929</v>
      </c>
      <c r="AH85">
        <f>INDEX(Table7[],MATCH(Table_0__28[[#This Row],[Column1]],Table7[Teams],0),5)</f>
        <v>7</v>
      </c>
      <c r="AI85">
        <f>INDEX(Table7[],MATCH(Table_0__28[[#This Row],[Column1]],Table7[Teams],0),2)</f>
        <v>25.875</v>
      </c>
      <c r="AL85" t="s">
        <v>366</v>
      </c>
      <c r="AM85" t="str">
        <f>INDEX(Table727[[Team]:[City]],MATCH(Table_0__29[[#This Row],[Team]],Table727[City],0),1)</f>
        <v>Jaguars</v>
      </c>
      <c r="AN85">
        <v>0.40429999999999999</v>
      </c>
      <c r="AO85">
        <v>0.3755</v>
      </c>
      <c r="AP85">
        <f>Table_0__29[[#This Row],[2018]]-Table_0__29[[#This Row],[2017]]</f>
        <v>2.8799999999999992E-2</v>
      </c>
      <c r="AQ85">
        <f>INDEX(Table7[],MATCH(Table_0__29[[#This Row],[Column1]],Table7[Teams],0),2)</f>
        <v>15.3125</v>
      </c>
      <c r="AT85" t="s">
        <v>368</v>
      </c>
      <c r="AU85" t="str">
        <f>INDEX(Table727[[Team]:[City]],MATCH(Table_0__30[[#This Row],[Team]],Table727[City],0),1)</f>
        <v>Lions</v>
      </c>
      <c r="AV85">
        <v>0.61109999999999998</v>
      </c>
      <c r="AW85">
        <v>0.1111</v>
      </c>
      <c r="AX85">
        <f>Table_0__30[[#This Row],[2018]]-Table_0__30[[#This Row],[2017]]</f>
        <v>0.5</v>
      </c>
      <c r="AY85">
        <f>INDEX(Table7[],MATCH(Table_0__30[[#This Row],[Column1]],Table7[Teams],0),2)</f>
        <v>20.25</v>
      </c>
    </row>
    <row r="86" spans="2:51" x14ac:dyDescent="0.25">
      <c r="B86">
        <v>43</v>
      </c>
      <c r="C86">
        <v>48</v>
      </c>
      <c r="D86">
        <v>21</v>
      </c>
      <c r="E86">
        <v>25</v>
      </c>
      <c r="F86">
        <v>20</v>
      </c>
      <c r="J86" t="s">
        <v>391</v>
      </c>
      <c r="K86" t="s">
        <v>29</v>
      </c>
      <c r="L86">
        <v>18.600000000000001</v>
      </c>
      <c r="M86">
        <v>16.899999999999999</v>
      </c>
      <c r="N86">
        <f>Table_0__27[[#This Row],[2018]]-Table_0__27[[#This Row],[2017]]</f>
        <v>1.7000000000000028</v>
      </c>
      <c r="O86">
        <f>INDEX(Table7[],MATCH(Table_0__27[[#This Row],[Column1]],Table7[Teams],0),5)</f>
        <v>5</v>
      </c>
      <c r="P86">
        <f>INDEX(Table7[[Teams]:[PPG]],MATCH(Table_0__27[[#This Row],[Column1]],Table7[Teams],0),2)</f>
        <v>23.0625</v>
      </c>
      <c r="R86" t="s">
        <v>378</v>
      </c>
      <c r="S86" t="s">
        <v>36</v>
      </c>
      <c r="T86">
        <v>0.36799999999999999</v>
      </c>
      <c r="U86">
        <v>0.34</v>
      </c>
      <c r="V86">
        <f>Table38[[#This Row],[2018]]-Table38[[#This Row],[2017]]</f>
        <v>2.7999999999999969E-2</v>
      </c>
      <c r="W86">
        <f>INDEX(Table7[],MATCH(Table38[[#This Row],[Column1]],Table7[Teams],0),5)</f>
        <v>5</v>
      </c>
      <c r="X86">
        <f>INDEX(Table7[[Teams]:[PPG]],MATCH(Table38[[#This Row],[Column1]],Table7[Teams],0),2)</f>
        <v>24.75</v>
      </c>
      <c r="AC86" t="s">
        <v>377</v>
      </c>
      <c r="AD86" t="str">
        <f>INDEX(Table727[[Team]:[City]],MATCH(Table_0__28[[#This Row],[Team]],Table727[City],0),1)</f>
        <v>Texans</v>
      </c>
      <c r="AE86">
        <v>13</v>
      </c>
      <c r="AF86">
        <v>13.1</v>
      </c>
      <c r="AG86">
        <f>Table_0__28[[#This Row],[2018]]-Table_0__28[[#This Row],[2017]]</f>
        <v>-9.9999999999999645E-2</v>
      </c>
      <c r="AH86">
        <f>INDEX(Table7[],MATCH(Table_0__28[[#This Row],[Column1]],Table7[Teams],0),5)</f>
        <v>11</v>
      </c>
      <c r="AI86">
        <f>INDEX(Table7[],MATCH(Table_0__28[[#This Row],[Column1]],Table7[Teams],0),2)</f>
        <v>25.125</v>
      </c>
      <c r="AL86" t="s">
        <v>378</v>
      </c>
      <c r="AM86" t="str">
        <f>INDEX(Table727[[Team]:[City]],MATCH(Table_0__29[[#This Row],[Team]],Table727[City],0),1)</f>
        <v>Buccaneers</v>
      </c>
      <c r="AN86">
        <v>0.45989999999999998</v>
      </c>
      <c r="AO86">
        <v>0.43369999999999997</v>
      </c>
      <c r="AP86">
        <f>Table_0__29[[#This Row],[2018]]-Table_0__29[[#This Row],[2017]]</f>
        <v>2.6200000000000001E-2</v>
      </c>
      <c r="AQ86">
        <f>INDEX(Table7[],MATCH(Table_0__29[[#This Row],[Column1]],Table7[Teams],0),2)</f>
        <v>24.75</v>
      </c>
      <c r="AT86" t="s">
        <v>386</v>
      </c>
      <c r="AU86" t="str">
        <f>INDEX(Table727[[Team]:[City]],MATCH(Table_0__30[[#This Row],[Team]],Table727[City],0),1)</f>
        <v>Broncos</v>
      </c>
      <c r="AV86">
        <v>0.6</v>
      </c>
      <c r="AW86">
        <v>0.35</v>
      </c>
      <c r="AX86">
        <f>Table_0__30[[#This Row],[2018]]-Table_0__30[[#This Row],[2017]]</f>
        <v>0.25</v>
      </c>
      <c r="AY86">
        <f>INDEX(Table7[],MATCH(Table_0__30[[#This Row],[Column1]],Table7[Teams],0),2)</f>
        <v>20.5625</v>
      </c>
    </row>
    <row r="87" spans="2:51" x14ac:dyDescent="0.25">
      <c r="B87">
        <v>13</v>
      </c>
      <c r="C87">
        <v>40</v>
      </c>
      <c r="D87">
        <v>18</v>
      </c>
      <c r="E87">
        <v>16</v>
      </c>
      <c r="F87">
        <v>9</v>
      </c>
      <c r="J87" t="s">
        <v>381</v>
      </c>
      <c r="K87" t="s">
        <v>26</v>
      </c>
      <c r="L87">
        <v>20.8</v>
      </c>
      <c r="M87">
        <v>19.2</v>
      </c>
      <c r="N87">
        <f>Table_0__27[[#This Row],[2018]]-Table_0__27[[#This Row],[2017]]</f>
        <v>1.6000000000000014</v>
      </c>
      <c r="O87">
        <f>INDEX(Table7[],MATCH(Table_0__27[[#This Row],[Column1]],Table7[Teams],0),5)</f>
        <v>6</v>
      </c>
      <c r="P87">
        <f>INDEX(Table7[[Teams]:[PPG]],MATCH(Table_0__27[[#This Row],[Column1]],Table7[Teams],0),2)</f>
        <v>23.5</v>
      </c>
      <c r="R87" t="s">
        <v>365</v>
      </c>
      <c r="S87" t="s">
        <v>12</v>
      </c>
      <c r="T87">
        <v>0.35699999999999998</v>
      </c>
      <c r="U87">
        <v>0.33300000000000002</v>
      </c>
      <c r="V87">
        <f>Table38[[#This Row],[2018]]-Table38[[#This Row],[2017]]</f>
        <v>2.3999999999999966E-2</v>
      </c>
      <c r="W87">
        <f>INDEX(Table7[],MATCH(Table38[[#This Row],[Column1]],Table7[Teams],0),5)</f>
        <v>9</v>
      </c>
      <c r="X87">
        <f>INDEX(Table7[[Teams]:[PPG]],MATCH(Table38[[#This Row],[Column1]],Table7[Teams],0),2)</f>
        <v>26.75</v>
      </c>
      <c r="AC87" t="s">
        <v>378</v>
      </c>
      <c r="AD87" t="str">
        <f>INDEX(Table727[[Team]:[City]],MATCH(Table_0__28[[#This Row],[Team]],Table727[City],0),1)</f>
        <v>Buccaneers</v>
      </c>
      <c r="AE87">
        <v>11.7</v>
      </c>
      <c r="AF87">
        <v>12.2</v>
      </c>
      <c r="AG87">
        <f>Table_0__28[[#This Row],[2018]]-Table_0__28[[#This Row],[2017]]</f>
        <v>-0.5</v>
      </c>
      <c r="AH87">
        <f>INDEX(Table7[],MATCH(Table_0__28[[#This Row],[Column1]],Table7[Teams],0),5)</f>
        <v>5</v>
      </c>
      <c r="AI87">
        <f>INDEX(Table7[],MATCH(Table_0__28[[#This Row],[Column1]],Table7[Teams],0),2)</f>
        <v>24.75</v>
      </c>
      <c r="AL87" t="s">
        <v>363</v>
      </c>
      <c r="AM87" t="str">
        <f>INDEX(Table727[[Team]:[City]],MATCH(Table_0__29[[#This Row],[Team]],Table727[City],0),1)</f>
        <v>Rams</v>
      </c>
      <c r="AN87">
        <v>0.43290000000000001</v>
      </c>
      <c r="AO87">
        <v>0.40789999999999998</v>
      </c>
      <c r="AP87">
        <f>Table_0__29[[#This Row],[2018]]-Table_0__29[[#This Row],[2017]]</f>
        <v>2.5000000000000022E-2</v>
      </c>
      <c r="AQ87">
        <f>INDEX(Table7[],MATCH(Table_0__29[[#This Row],[Column1]],Table7[Teams],0),2)</f>
        <v>32.9375</v>
      </c>
      <c r="AT87" t="s">
        <v>374</v>
      </c>
      <c r="AU87" t="str">
        <f>INDEX(Table727[[Team]:[City]],MATCH(Table_0__30[[#This Row],[Team]],Table727[City],0),1)</f>
        <v>Cowboys</v>
      </c>
      <c r="AV87">
        <v>0.6</v>
      </c>
      <c r="AW87">
        <v>0.52629999999999999</v>
      </c>
      <c r="AX87">
        <f>Table_0__30[[#This Row],[2018]]-Table_0__30[[#This Row],[2017]]</f>
        <v>7.3699999999999988E-2</v>
      </c>
      <c r="AY87">
        <f>INDEX(Table7[],MATCH(Table_0__30[[#This Row],[Column1]],Table7[Teams],0),2)</f>
        <v>21.1875</v>
      </c>
    </row>
    <row r="88" spans="2:51" x14ac:dyDescent="0.25">
      <c r="B88">
        <v>30</v>
      </c>
      <c r="C88">
        <v>24</v>
      </c>
      <c r="D88">
        <v>20</v>
      </c>
      <c r="E88">
        <v>13</v>
      </c>
      <c r="F88">
        <v>42</v>
      </c>
      <c r="J88" t="s">
        <v>375</v>
      </c>
      <c r="K88" t="s">
        <v>34</v>
      </c>
      <c r="L88">
        <v>22</v>
      </c>
      <c r="M88">
        <v>20.5</v>
      </c>
      <c r="N88">
        <f>Table_0__27[[#This Row],[2018]]-Table_0__27[[#This Row],[2017]]</f>
        <v>1.5</v>
      </c>
      <c r="O88">
        <f>INDEX(Table7[],MATCH(Table_0__27[[#This Row],[Column1]],Table7[Teams],0),5)</f>
        <v>7</v>
      </c>
      <c r="P88">
        <f>INDEX(Table7[[Teams]:[PPG]],MATCH(Table_0__27[[#This Row],[Column1]],Table7[Teams],0),2)</f>
        <v>25.875</v>
      </c>
      <c r="R88" t="s">
        <v>372</v>
      </c>
      <c r="S88" t="s">
        <v>39</v>
      </c>
      <c r="T88">
        <v>0.32</v>
      </c>
      <c r="U88">
        <v>0.29699999999999999</v>
      </c>
      <c r="V88">
        <f>Table38[[#This Row],[2018]]-Table38[[#This Row],[2017]]</f>
        <v>2.300000000000002E-2</v>
      </c>
      <c r="W88">
        <f>INDEX(Table7[],MATCH(Table38[[#This Row],[Column1]],Table7[Teams],0),5)</f>
        <v>10</v>
      </c>
      <c r="X88">
        <f>INDEX(Table7[[Teams]:[PPG]],MATCH(Table38[[#This Row],[Column1]],Table7[Teams],0),2)</f>
        <v>26.75</v>
      </c>
      <c r="AC88" t="s">
        <v>369</v>
      </c>
      <c r="AD88" t="str">
        <f>INDEX(Table727[[Team]:[City]],MATCH(Table_0__28[[#This Row],[Team]],Table727[City],0),1)</f>
        <v>Ravens</v>
      </c>
      <c r="AE88">
        <v>14.5</v>
      </c>
      <c r="AF88">
        <v>13.9</v>
      </c>
      <c r="AG88">
        <f>Table_0__28[[#This Row],[2018]]-Table_0__28[[#This Row],[2017]]</f>
        <v>0.59999999999999964</v>
      </c>
      <c r="AH88">
        <f>INDEX(Table7[],MATCH(Table_0__28[[#This Row],[Column1]],Table7[Teams],0),5)</f>
        <v>10</v>
      </c>
      <c r="AI88">
        <f>INDEX(Table7[],MATCH(Table_0__28[[#This Row],[Column1]],Table7[Teams],0),2)</f>
        <v>24.3125</v>
      </c>
      <c r="AL88" t="s">
        <v>375</v>
      </c>
      <c r="AM88" t="str">
        <f>INDEX(Table727[[Team]:[City]],MATCH(Table_0__29[[#This Row],[Team]],Table727[City],0),1)</f>
        <v>Falcons</v>
      </c>
      <c r="AN88">
        <v>0.45319999999999999</v>
      </c>
      <c r="AO88">
        <v>0.43109999999999998</v>
      </c>
      <c r="AP88">
        <f>Table_0__29[[#This Row],[2018]]-Table_0__29[[#This Row],[2017]]</f>
        <v>2.2100000000000009E-2</v>
      </c>
      <c r="AQ88">
        <f>INDEX(Table7[],MATCH(Table_0__29[[#This Row],[Column1]],Table7[Teams],0),2)</f>
        <v>25.875</v>
      </c>
      <c r="AT88" t="s">
        <v>391</v>
      </c>
      <c r="AU88" t="str">
        <f>INDEX(Table727[[Team]:[City]],MATCH(Table_0__30[[#This Row],[Team]],Table727[City],0),1)</f>
        <v>Giants</v>
      </c>
      <c r="AV88">
        <v>0.6</v>
      </c>
      <c r="AW88">
        <v>0.38100000000000001</v>
      </c>
      <c r="AX88">
        <f>Table_0__30[[#This Row],[2018]]-Table_0__30[[#This Row],[2017]]</f>
        <v>0.21899999999999997</v>
      </c>
      <c r="AY88">
        <f>INDEX(Table7[],MATCH(Table_0__30[[#This Row],[Column1]],Table7[Teams],0),2)</f>
        <v>23.0625</v>
      </c>
    </row>
    <row r="89" spans="2:51" x14ac:dyDescent="0.25">
      <c r="B89">
        <v>27</v>
      </c>
      <c r="C89">
        <v>6</v>
      </c>
      <c r="D89">
        <v>0</v>
      </c>
      <c r="E89">
        <v>7</v>
      </c>
      <c r="F89">
        <v>14</v>
      </c>
      <c r="J89" t="s">
        <v>172</v>
      </c>
      <c r="K89" t="s">
        <v>9</v>
      </c>
      <c r="L89">
        <v>19.600000000000001</v>
      </c>
      <c r="M89">
        <v>18.100000000000001</v>
      </c>
      <c r="N89">
        <f>Table_0__27[[#This Row],[2018]]-Table_0__27[[#This Row],[2017]]</f>
        <v>1.5</v>
      </c>
      <c r="O89">
        <f>INDEX(Table7[],MATCH(Table_0__27[[#This Row],[Column1]],Table7[Teams],0),5)</f>
        <v>7</v>
      </c>
      <c r="P89">
        <f>INDEX(Table7[[Teams]:[PPG]],MATCH(Table_0__27[[#This Row],[Column1]],Table7[Teams],0),2)</f>
        <v>22.4375</v>
      </c>
      <c r="R89" t="s">
        <v>369</v>
      </c>
      <c r="S89" t="s">
        <v>10</v>
      </c>
      <c r="T89">
        <v>0.317</v>
      </c>
      <c r="U89">
        <v>0.29499999999999998</v>
      </c>
      <c r="V89">
        <f>Table38[[#This Row],[2018]]-Table38[[#This Row],[2017]]</f>
        <v>2.200000000000002E-2</v>
      </c>
      <c r="W89">
        <f>INDEX(Table7[],MATCH(Table38[[#This Row],[Column1]],Table7[Teams],0),5)</f>
        <v>10</v>
      </c>
      <c r="X89">
        <f>INDEX(Table7[[Teams]:[PPG]],MATCH(Table38[[#This Row],[Column1]],Table7[Teams],0),2)</f>
        <v>24.3125</v>
      </c>
      <c r="AC89" t="s">
        <v>381</v>
      </c>
      <c r="AD89" t="str">
        <f>INDEX(Table727[[Team]:[City]],MATCH(Table_0__28[[#This Row],[Team]],Table727[City],0),1)</f>
        <v>Packers</v>
      </c>
      <c r="AE89">
        <v>12.8</v>
      </c>
      <c r="AF89">
        <v>13.2</v>
      </c>
      <c r="AG89">
        <f>Table_0__28[[#This Row],[2018]]-Table_0__28[[#This Row],[2017]]</f>
        <v>-0.39999999999999858</v>
      </c>
      <c r="AH89">
        <f>INDEX(Table7[],MATCH(Table_0__28[[#This Row],[Column1]],Table7[Teams],0),5)</f>
        <v>6</v>
      </c>
      <c r="AI89">
        <f>INDEX(Table7[],MATCH(Table_0__28[[#This Row],[Column1]],Table7[Teams],0),2)</f>
        <v>23.5</v>
      </c>
      <c r="AL89" t="s">
        <v>172</v>
      </c>
      <c r="AM89" t="str">
        <f>INDEX(Table727[[Team]:[City]],MATCH(Table_0__29[[#This Row],[Team]],Table727[City],0),1)</f>
        <v>Browns</v>
      </c>
      <c r="AN89">
        <v>0.35099999999999998</v>
      </c>
      <c r="AO89">
        <v>0.33800000000000002</v>
      </c>
      <c r="AP89">
        <f>Table_0__29[[#This Row],[2018]]-Table_0__29[[#This Row],[2017]]</f>
        <v>1.2999999999999956E-2</v>
      </c>
      <c r="AQ89">
        <f>INDEX(Table7[],MATCH(Table_0__29[[#This Row],[Column1]],Table7[Teams],0),2)</f>
        <v>22.4375</v>
      </c>
      <c r="AT89" t="s">
        <v>389</v>
      </c>
      <c r="AU89" t="str">
        <f>INDEX(Table727[[Team]:[City]],MATCH(Table_0__30[[#This Row],[Team]],Table727[City],0),1)</f>
        <v>Bears</v>
      </c>
      <c r="AV89">
        <v>0.6</v>
      </c>
      <c r="AW89">
        <v>0.38890000000000002</v>
      </c>
      <c r="AX89">
        <f>Table_0__30[[#This Row],[2018]]-Table_0__30[[#This Row],[2017]]</f>
        <v>0.21109999999999995</v>
      </c>
      <c r="AY89">
        <f>INDEX(Table7[],MATCH(Table_0__30[[#This Row],[Column1]],Table7[Teams],0),2)</f>
        <v>26.3125</v>
      </c>
    </row>
    <row r="90" spans="2:51" x14ac:dyDescent="0.25">
      <c r="B90">
        <v>40</v>
      </c>
      <c r="C90">
        <v>21</v>
      </c>
      <c r="D90">
        <v>29</v>
      </c>
      <c r="E90">
        <v>27</v>
      </c>
      <c r="F90">
        <v>33</v>
      </c>
      <c r="J90" t="s">
        <v>365</v>
      </c>
      <c r="K90" t="s">
        <v>12</v>
      </c>
      <c r="L90">
        <v>23.6</v>
      </c>
      <c r="M90">
        <v>22.1</v>
      </c>
      <c r="N90">
        <f>Table_0__27[[#This Row],[2018]]-Table_0__27[[#This Row],[2017]]</f>
        <v>1.5</v>
      </c>
      <c r="O90">
        <f>INDEX(Table7[],MATCH(Table_0__27[[#This Row],[Column1]],Table7[Teams],0),5)</f>
        <v>9</v>
      </c>
      <c r="P90">
        <f>INDEX(Table7[[Teams]:[PPG]],MATCH(Table_0__27[[#This Row],[Column1]],Table7[Teams],0),2)</f>
        <v>26.75</v>
      </c>
      <c r="R90" t="s">
        <v>172</v>
      </c>
      <c r="S90" t="s">
        <v>9</v>
      </c>
      <c r="T90">
        <v>0.307</v>
      </c>
      <c r="U90">
        <v>0.28799999999999998</v>
      </c>
      <c r="V90">
        <f>Table38[[#This Row],[2018]]-Table38[[#This Row],[2017]]</f>
        <v>1.9000000000000017E-2</v>
      </c>
      <c r="W90">
        <f>INDEX(Table7[],MATCH(Table38[[#This Row],[Column1]],Table7[Teams],0),5)</f>
        <v>7</v>
      </c>
      <c r="X90">
        <f>INDEX(Table7[[Teams]:[PPG]],MATCH(Table38[[#This Row],[Column1]],Table7[Teams],0),2)</f>
        <v>22.4375</v>
      </c>
      <c r="AC90" t="s">
        <v>371</v>
      </c>
      <c r="AD90" t="str">
        <f>INDEX(Table727[[Team]:[City]],MATCH(Table_0__28[[#This Row],[Team]],Table727[City],0),1)</f>
        <v>Panthers</v>
      </c>
      <c r="AE90">
        <v>11.6</v>
      </c>
      <c r="AF90">
        <v>14.1</v>
      </c>
      <c r="AG90">
        <f>Table_0__28[[#This Row],[2018]]-Table_0__28[[#This Row],[2017]]</f>
        <v>-2.5</v>
      </c>
      <c r="AH90">
        <f>INDEX(Table7[],MATCH(Table_0__28[[#This Row],[Column1]],Table7[Teams],0),5)</f>
        <v>7</v>
      </c>
      <c r="AI90">
        <f>INDEX(Table7[],MATCH(Table_0__28[[#This Row],[Column1]],Table7[Teams],0),2)</f>
        <v>23.5</v>
      </c>
      <c r="AL90" t="s">
        <v>362</v>
      </c>
      <c r="AM90" t="str">
        <f>INDEX(Table727[[Team]:[City]],MATCH(Table_0__29[[#This Row],[Team]],Table727[City],0),1)</f>
        <v>Patriots</v>
      </c>
      <c r="AN90">
        <v>0.42680000000000001</v>
      </c>
      <c r="AO90">
        <v>0.41909999999999997</v>
      </c>
      <c r="AP90">
        <f>Table_0__29[[#This Row],[2018]]-Table_0__29[[#This Row],[2017]]</f>
        <v>7.7000000000000401E-3</v>
      </c>
      <c r="AQ90">
        <f>INDEX(Table7[],MATCH(Table_0__29[[#This Row],[Column1]],Table7[Teams],0),2)</f>
        <v>27.25</v>
      </c>
      <c r="AT90" t="s">
        <v>377</v>
      </c>
      <c r="AU90" t="str">
        <f>INDEX(Table727[[Team]:[City]],MATCH(Table_0__30[[#This Row],[Team]],Table727[City],0),1)</f>
        <v>Texans</v>
      </c>
      <c r="AV90">
        <v>0.58819999999999995</v>
      </c>
      <c r="AW90">
        <v>0.5</v>
      </c>
      <c r="AX90">
        <f>Table_0__30[[#This Row],[2018]]-Table_0__30[[#This Row],[2017]]</f>
        <v>8.8199999999999945E-2</v>
      </c>
      <c r="AY90">
        <f>INDEX(Table7[],MATCH(Table_0__30[[#This Row],[Column1]],Table7[Teams],0),2)</f>
        <v>25.125</v>
      </c>
    </row>
    <row r="91" spans="2:51" x14ac:dyDescent="0.25">
      <c r="B91">
        <v>26</v>
      </c>
      <c r="C91">
        <v>21</v>
      </c>
      <c r="D91">
        <v>7</v>
      </c>
      <c r="E91">
        <v>23</v>
      </c>
      <c r="F91">
        <v>13</v>
      </c>
      <c r="J91" t="s">
        <v>386</v>
      </c>
      <c r="K91" t="s">
        <v>21</v>
      </c>
      <c r="L91">
        <v>20</v>
      </c>
      <c r="M91">
        <v>18.600000000000001</v>
      </c>
      <c r="N91">
        <f>Table_0__27[[#This Row],[2018]]-Table_0__27[[#This Row],[2017]]</f>
        <v>1.3999999999999986</v>
      </c>
      <c r="O91">
        <f>INDEX(Table7[],MATCH(Table_0__27[[#This Row],[Column1]],Table7[Teams],0),5)</f>
        <v>6</v>
      </c>
      <c r="P91">
        <f>INDEX(Table7[[Teams]:[PPG]],MATCH(Table_0__27[[#This Row],[Column1]],Table7[Teams],0),2)</f>
        <v>20.5625</v>
      </c>
      <c r="R91" t="s">
        <v>375</v>
      </c>
      <c r="S91" t="s">
        <v>34</v>
      </c>
      <c r="T91">
        <v>0.34899999999999998</v>
      </c>
      <c r="U91">
        <v>0.33100000000000002</v>
      </c>
      <c r="V91">
        <f>Table38[[#This Row],[2018]]-Table38[[#This Row],[2017]]</f>
        <v>1.799999999999996E-2</v>
      </c>
      <c r="W91">
        <f>INDEX(Table7[],MATCH(Table38[[#This Row],[Column1]],Table7[Teams],0),5)</f>
        <v>7</v>
      </c>
      <c r="X91">
        <f>INDEX(Table7[[Teams]:[PPG]],MATCH(Table38[[#This Row],[Column1]],Table7[Teams],0),2)</f>
        <v>25.875</v>
      </c>
      <c r="AC91" t="s">
        <v>391</v>
      </c>
      <c r="AD91" t="str">
        <f>INDEX(Table727[[Team]:[City]],MATCH(Table_0__28[[#This Row],[Team]],Table727[City],0),1)</f>
        <v>Giants</v>
      </c>
      <c r="AE91">
        <v>12.9</v>
      </c>
      <c r="AF91">
        <v>14.2</v>
      </c>
      <c r="AG91">
        <f>Table_0__28[[#This Row],[2018]]-Table_0__28[[#This Row],[2017]]</f>
        <v>-1.2999999999999989</v>
      </c>
      <c r="AH91">
        <f>INDEX(Table7[],MATCH(Table_0__28[[#This Row],[Column1]],Table7[Teams],0),5)</f>
        <v>5</v>
      </c>
      <c r="AI91">
        <f>INDEX(Table7[],MATCH(Table_0__28[[#This Row],[Column1]],Table7[Teams],0),2)</f>
        <v>23.0625</v>
      </c>
      <c r="AL91" t="s">
        <v>365</v>
      </c>
      <c r="AM91" t="str">
        <f>INDEX(Table727[[Team]:[City]],MATCH(Table_0__29[[#This Row],[Team]],Table727[City],0),1)</f>
        <v>Steelers</v>
      </c>
      <c r="AN91">
        <v>0.44440000000000002</v>
      </c>
      <c r="AO91">
        <v>0.44</v>
      </c>
      <c r="AP91">
        <f>Table_0__29[[#This Row],[2018]]-Table_0__29[[#This Row],[2017]]</f>
        <v>4.400000000000015E-3</v>
      </c>
      <c r="AQ91">
        <f>INDEX(Table7[],MATCH(Table_0__29[[#This Row],[Column1]],Table7[Teams],0),2)</f>
        <v>26.75</v>
      </c>
      <c r="AT91" t="s">
        <v>380</v>
      </c>
      <c r="AU91" t="str">
        <f>INDEX(Table727[[Team]:[City]],MATCH(Table_0__30[[#This Row],[Team]],Table727[City],0),1)</f>
        <v>Titans</v>
      </c>
      <c r="AV91">
        <v>0.58330000000000004</v>
      </c>
      <c r="AW91">
        <v>0.53849999999999998</v>
      </c>
      <c r="AX91">
        <f>Table_0__30[[#This Row],[2018]]-Table_0__30[[#This Row],[2017]]</f>
        <v>4.4800000000000062E-2</v>
      </c>
      <c r="AY91">
        <f>INDEX(Table7[],MATCH(Table_0__30[[#This Row],[Column1]],Table7[Teams],0),2)</f>
        <v>19.375</v>
      </c>
    </row>
    <row r="92" spans="2:51" x14ac:dyDescent="0.25">
      <c r="B92">
        <v>17</v>
      </c>
      <c r="C92">
        <v>16</v>
      </c>
      <c r="D92">
        <v>3</v>
      </c>
      <c r="E92">
        <v>23</v>
      </c>
      <c r="F92">
        <v>31</v>
      </c>
      <c r="J92" t="s">
        <v>379</v>
      </c>
      <c r="K92" t="s">
        <v>38</v>
      </c>
      <c r="L92">
        <v>21.5</v>
      </c>
      <c r="M92">
        <v>20.100000000000001</v>
      </c>
      <c r="N92">
        <f>Table_0__27[[#This Row],[2018]]-Table_0__27[[#This Row],[2017]]</f>
        <v>1.3999999999999986</v>
      </c>
      <c r="O92">
        <f>INDEX(Table7[],MATCH(Table_0__27[[#This Row],[Column1]],Table7[Teams],0),5)</f>
        <v>4</v>
      </c>
      <c r="P92">
        <f>INDEX(Table7[[Teams]:[PPG]],MATCH(Table_0__27[[#This Row],[Column1]],Table7[Teams],0),2)</f>
        <v>21.375</v>
      </c>
      <c r="R92" t="s">
        <v>373</v>
      </c>
      <c r="S92" t="s">
        <v>23</v>
      </c>
      <c r="T92">
        <v>0.34799999999999998</v>
      </c>
      <c r="U92">
        <v>0.33</v>
      </c>
      <c r="V92">
        <f>Table38[[#This Row],[2018]]-Table38[[#This Row],[2017]]</f>
        <v>1.799999999999996E-2</v>
      </c>
      <c r="W92">
        <f>INDEX(Table7[],MATCH(Table38[[#This Row],[Column1]],Table7[Teams],0),5)</f>
        <v>12</v>
      </c>
      <c r="X92">
        <f>INDEX(Table7[[Teams]:[PPG]],MATCH(Table38[[#This Row],[Column1]],Table7[Teams],0),2)</f>
        <v>26.75</v>
      </c>
      <c r="AC92" t="s">
        <v>385</v>
      </c>
      <c r="AD92" t="str">
        <f>INDEX(Table727[[Team]:[City]],MATCH(Table_0__28[[#This Row],[Team]],Table727[City],0),1)</f>
        <v>Bengals</v>
      </c>
      <c r="AE92">
        <v>11.7</v>
      </c>
      <c r="AF92">
        <v>12.4</v>
      </c>
      <c r="AG92">
        <f>Table_0__28[[#This Row],[2018]]-Table_0__28[[#This Row],[2017]]</f>
        <v>-0.70000000000000107</v>
      </c>
      <c r="AH92">
        <f>INDEX(Table7[],MATCH(Table_0__28[[#This Row],[Column1]],Table7[Teams],0),5)</f>
        <v>6</v>
      </c>
      <c r="AI92">
        <f>INDEX(Table7[],MATCH(Table_0__28[[#This Row],[Column1]],Table7[Teams],0),2)</f>
        <v>23</v>
      </c>
      <c r="AL92" t="s">
        <v>372</v>
      </c>
      <c r="AM92" t="str">
        <f>INDEX(Table727[[Team]:[City]],MATCH(Table_0__29[[#This Row],[Team]],Table727[City],0),1)</f>
        <v>Seahawks</v>
      </c>
      <c r="AN92">
        <v>0.37559999999999999</v>
      </c>
      <c r="AO92">
        <v>0.37259999999999999</v>
      </c>
      <c r="AP92">
        <f>Table_0__29[[#This Row],[2018]]-Table_0__29[[#This Row],[2017]]</f>
        <v>3.0000000000000027E-3</v>
      </c>
      <c r="AQ92">
        <f>INDEX(Table7[],MATCH(Table_0__29[[#This Row],[Column1]],Table7[Teams],0),2)</f>
        <v>26.75</v>
      </c>
      <c r="AT92" t="s">
        <v>376</v>
      </c>
      <c r="AU92" t="str">
        <f>INDEX(Table727[[Team]:[City]],MATCH(Table_0__30[[#This Row],[Team]],Table727[City],0),1)</f>
        <v>Redskins</v>
      </c>
      <c r="AV92">
        <v>0.55559999999999998</v>
      </c>
      <c r="AW92">
        <v>0.5625</v>
      </c>
      <c r="AX92">
        <f>Table_0__30[[#This Row],[2018]]-Table_0__30[[#This Row],[2017]]</f>
        <v>-6.9000000000000172E-3</v>
      </c>
      <c r="AY92">
        <f>INDEX(Table7[],MATCH(Table_0__30[[#This Row],[Column1]],Table7[Teams],0),2)</f>
        <v>17.5625</v>
      </c>
    </row>
    <row r="93" spans="2:51" x14ac:dyDescent="0.25">
      <c r="B93">
        <v>35</v>
      </c>
      <c r="C93">
        <v>24</v>
      </c>
      <c r="D93">
        <v>19</v>
      </c>
      <c r="E93">
        <v>22</v>
      </c>
      <c r="F93">
        <v>10</v>
      </c>
      <c r="J93" t="s">
        <v>372</v>
      </c>
      <c r="K93" t="s">
        <v>39</v>
      </c>
      <c r="L93">
        <v>20</v>
      </c>
      <c r="M93">
        <v>18.7</v>
      </c>
      <c r="N93">
        <f>Table_0__27[[#This Row],[2018]]-Table_0__27[[#This Row],[2017]]</f>
        <v>1.3000000000000007</v>
      </c>
      <c r="O93">
        <f>INDEX(Table7[],MATCH(Table_0__27[[#This Row],[Column1]],Table7[Teams],0),5)</f>
        <v>10</v>
      </c>
      <c r="P93">
        <f>INDEX(Table7[[Teams]:[PPG]],MATCH(Table_0__27[[#This Row],[Column1]],Table7[Teams],0),2)</f>
        <v>26.75</v>
      </c>
      <c r="R93" t="s">
        <v>381</v>
      </c>
      <c r="S93" t="s">
        <v>26</v>
      </c>
      <c r="T93">
        <v>0.32400000000000001</v>
      </c>
      <c r="U93">
        <v>0.307</v>
      </c>
      <c r="V93">
        <f>Table38[[#This Row],[2018]]-Table38[[#This Row],[2017]]</f>
        <v>1.7000000000000015E-2</v>
      </c>
      <c r="W93">
        <f>INDEX(Table7[],MATCH(Table38[[#This Row],[Column1]],Table7[Teams],0),5)</f>
        <v>6</v>
      </c>
      <c r="X93">
        <f>INDEX(Table7[[Teams]:[PPG]],MATCH(Table38[[#This Row],[Column1]],Table7[Teams],0),2)</f>
        <v>23.5</v>
      </c>
      <c r="AC93" t="s">
        <v>361</v>
      </c>
      <c r="AD93" t="str">
        <f>INDEX(Table727[[Team]:[City]],MATCH(Table_0__28[[#This Row],[Team]],Table727[City],0),1)</f>
        <v>Eagles</v>
      </c>
      <c r="AE93">
        <v>12.5</v>
      </c>
      <c r="AF93">
        <v>14.4</v>
      </c>
      <c r="AG93">
        <f>Table_0__28[[#This Row],[2018]]-Table_0__28[[#This Row],[2017]]</f>
        <v>-1.9000000000000004</v>
      </c>
      <c r="AH93">
        <f>INDEX(Table7[],MATCH(Table_0__28[[#This Row],[Column1]],Table7[Teams],0),5)</f>
        <v>9</v>
      </c>
      <c r="AI93">
        <f>INDEX(Table7[],MATCH(Table_0__28[[#This Row],[Column1]],Table7[Teams],0),2)</f>
        <v>22.9375</v>
      </c>
      <c r="AL93" t="s">
        <v>377</v>
      </c>
      <c r="AM93" t="str">
        <f>INDEX(Table727[[Team]:[City]],MATCH(Table_0__29[[#This Row],[Team]],Table727[City],0),1)</f>
        <v>Texans</v>
      </c>
      <c r="AN93">
        <v>0.36199999999999999</v>
      </c>
      <c r="AO93">
        <v>0.36359999999999998</v>
      </c>
      <c r="AP93">
        <f>Table_0__29[[#This Row],[2018]]-Table_0__29[[#This Row],[2017]]</f>
        <v>-1.5999999999999903E-3</v>
      </c>
      <c r="AQ93">
        <f>INDEX(Table7[],MATCH(Table_0__29[[#This Row],[Column1]],Table7[Teams],0),2)</f>
        <v>25.125</v>
      </c>
      <c r="AT93" t="s">
        <v>385</v>
      </c>
      <c r="AU93" t="str">
        <f>INDEX(Table727[[Team]:[City]],MATCH(Table_0__30[[#This Row],[Team]],Table727[City],0),1)</f>
        <v>Bengals</v>
      </c>
      <c r="AV93">
        <v>0.52939999999999998</v>
      </c>
      <c r="AW93">
        <v>0.41670000000000001</v>
      </c>
      <c r="AX93">
        <f>Table_0__30[[#This Row],[2018]]-Table_0__30[[#This Row],[2017]]</f>
        <v>0.11269999999999997</v>
      </c>
      <c r="AY93">
        <f>INDEX(Table7[],MATCH(Table_0__30[[#This Row],[Column1]],Table7[Teams],0),2)</f>
        <v>23</v>
      </c>
    </row>
    <row r="94" spans="2:51" x14ac:dyDescent="0.25">
      <c r="B94">
        <v>33</v>
      </c>
      <c r="C94">
        <v>16</v>
      </c>
      <c r="D94">
        <v>19</v>
      </c>
      <c r="E94">
        <v>39</v>
      </c>
      <c r="F94">
        <v>34</v>
      </c>
      <c r="J94" t="s">
        <v>377</v>
      </c>
      <c r="K94" t="s">
        <v>20</v>
      </c>
      <c r="L94">
        <v>20.8</v>
      </c>
      <c r="M94">
        <v>19.600000000000001</v>
      </c>
      <c r="N94">
        <f>Table_0__27[[#This Row],[2018]]-Table_0__27[[#This Row],[2017]]</f>
        <v>1.1999999999999993</v>
      </c>
      <c r="O94">
        <f>INDEX(Table7[],MATCH(Table_0__27[[#This Row],[Column1]],Table7[Teams],0),5)</f>
        <v>11</v>
      </c>
      <c r="P94">
        <f>INDEX(Table7[[Teams]:[PPG]],MATCH(Table_0__27[[#This Row],[Column1]],Table7[Teams],0),2)</f>
        <v>25.125</v>
      </c>
      <c r="R94" t="s">
        <v>368</v>
      </c>
      <c r="S94" t="s">
        <v>28</v>
      </c>
      <c r="T94">
        <v>0.31900000000000001</v>
      </c>
      <c r="U94">
        <v>0.30199999999999999</v>
      </c>
      <c r="V94">
        <f>Table38[[#This Row],[2018]]-Table38[[#This Row],[2017]]</f>
        <v>1.7000000000000015E-2</v>
      </c>
      <c r="W94">
        <f>INDEX(Table7[],MATCH(Table38[[#This Row],[Column1]],Table7[Teams],0),5)</f>
        <v>6</v>
      </c>
      <c r="X94">
        <f>INDEX(Table7[[Teams]:[PPG]],MATCH(Table38[[#This Row],[Column1]],Table7[Teams],0),2)</f>
        <v>20.25</v>
      </c>
      <c r="AC94" t="s">
        <v>370</v>
      </c>
      <c r="AD94" t="str">
        <f>INDEX(Table727[[Team]:[City]],MATCH(Table_0__28[[#This Row],[Team]],Table727[City],0),1)</f>
        <v>Vikings</v>
      </c>
      <c r="AE94">
        <v>12.8</v>
      </c>
      <c r="AF94">
        <v>13.7</v>
      </c>
      <c r="AG94">
        <f>Table_0__28[[#This Row],[2018]]-Table_0__28[[#This Row],[2017]]</f>
        <v>-0.89999999999999858</v>
      </c>
      <c r="AH94">
        <f>INDEX(Table7[],MATCH(Table_0__28[[#This Row],[Column1]],Table7[Teams],0),5)</f>
        <v>8</v>
      </c>
      <c r="AI94">
        <f>INDEX(Table7[],MATCH(Table_0__28[[#This Row],[Column1]],Table7[Teams],0),2)</f>
        <v>22.5</v>
      </c>
      <c r="AL94" t="s">
        <v>371</v>
      </c>
      <c r="AM94" t="str">
        <f>INDEX(Table727[[Team]:[City]],MATCH(Table_0__29[[#This Row],[Team]],Table727[City],0),1)</f>
        <v>Panthers</v>
      </c>
      <c r="AN94">
        <v>0.41620000000000001</v>
      </c>
      <c r="AO94">
        <v>0.42259999999999998</v>
      </c>
      <c r="AP94">
        <f>Table_0__29[[#This Row],[2018]]-Table_0__29[[#This Row],[2017]]</f>
        <v>-6.3999999999999613E-3</v>
      </c>
      <c r="AQ94">
        <f>INDEX(Table7[],MATCH(Table_0__29[[#This Row],[Column1]],Table7[Teams],0),2)</f>
        <v>23.5</v>
      </c>
      <c r="AT94" t="s">
        <v>375</v>
      </c>
      <c r="AU94" t="str">
        <f>INDEX(Table727[[Team]:[City]],MATCH(Table_0__30[[#This Row],[Team]],Table727[City],0),1)</f>
        <v>Falcons</v>
      </c>
      <c r="AV94">
        <v>0.52629999999999999</v>
      </c>
      <c r="AW94">
        <v>0.375</v>
      </c>
      <c r="AX94">
        <f>Table_0__30[[#This Row],[2018]]-Table_0__30[[#This Row],[2017]]</f>
        <v>0.15129999999999999</v>
      </c>
      <c r="AY94">
        <f>INDEX(Table7[],MATCH(Table_0__30[[#This Row],[Column1]],Table7[Teams],0),2)</f>
        <v>25.875</v>
      </c>
    </row>
    <row r="95" spans="2:51" x14ac:dyDescent="0.25">
      <c r="B95">
        <v>3</v>
      </c>
      <c r="C95">
        <v>8</v>
      </c>
      <c r="D95">
        <v>29</v>
      </c>
      <c r="E95">
        <v>35</v>
      </c>
      <c r="F95">
        <v>31</v>
      </c>
      <c r="J95" t="s">
        <v>382</v>
      </c>
      <c r="K95" t="s">
        <v>22</v>
      </c>
      <c r="L95">
        <v>18.8</v>
      </c>
      <c r="M95">
        <v>17.899999999999999</v>
      </c>
      <c r="N95">
        <f>Table_0__27[[#This Row],[2018]]-Table_0__27[[#This Row],[2017]]</f>
        <v>0.90000000000000213</v>
      </c>
      <c r="O95">
        <f>INDEX(Table7[],MATCH(Table_0__27[[#This Row],[Column1]],Table7[Teams],0),5)</f>
        <v>4</v>
      </c>
      <c r="P95">
        <f>INDEX(Table7[[Teams]:[PPG]],MATCH(Table_0__27[[#This Row],[Column1]],Table7[Teams],0),2)</f>
        <v>18.125</v>
      </c>
      <c r="R95" t="s">
        <v>377</v>
      </c>
      <c r="S95" t="s">
        <v>20</v>
      </c>
      <c r="T95">
        <v>0.31900000000000001</v>
      </c>
      <c r="U95">
        <v>0.30499999999999999</v>
      </c>
      <c r="V95">
        <f>Table38[[#This Row],[2018]]-Table38[[#This Row],[2017]]</f>
        <v>1.4000000000000012E-2</v>
      </c>
      <c r="W95">
        <f>INDEX(Table7[],MATCH(Table38[[#This Row],[Column1]],Table7[Teams],0),5)</f>
        <v>11</v>
      </c>
      <c r="X95">
        <f>INDEX(Table7[[Teams]:[PPG]],MATCH(Table38[[#This Row],[Column1]],Table7[Teams],0),2)</f>
        <v>25.125</v>
      </c>
      <c r="AC95" t="s">
        <v>172</v>
      </c>
      <c r="AD95" t="str">
        <f>INDEX(Table727[[Team]:[City]],MATCH(Table_0__28[[#This Row],[Team]],Table727[City],0),1)</f>
        <v>Browns</v>
      </c>
      <c r="AE95">
        <v>13</v>
      </c>
      <c r="AF95">
        <v>13.5</v>
      </c>
      <c r="AG95">
        <f>Table_0__28[[#This Row],[2018]]-Table_0__28[[#This Row],[2017]]</f>
        <v>-0.5</v>
      </c>
      <c r="AH95">
        <f>INDEX(Table7[],MATCH(Table_0__28[[#This Row],[Column1]],Table7[Teams],0),5)</f>
        <v>7</v>
      </c>
      <c r="AI95">
        <f>INDEX(Table7[],MATCH(Table_0__28[[#This Row],[Column1]],Table7[Teams],0),2)</f>
        <v>22.4375</v>
      </c>
      <c r="AL95" t="s">
        <v>373</v>
      </c>
      <c r="AM95" t="str">
        <f>INDEX(Table727[[Team]:[City]],MATCH(Table_0__29[[#This Row],[Team]],Table727[City],0),1)</f>
        <v>Chargers</v>
      </c>
      <c r="AN95">
        <v>0.39129999999999998</v>
      </c>
      <c r="AO95">
        <v>0.40189999999999998</v>
      </c>
      <c r="AP95">
        <f>Table_0__29[[#This Row],[2018]]-Table_0__29[[#This Row],[2017]]</f>
        <v>-1.0599999999999998E-2</v>
      </c>
      <c r="AQ95">
        <f>INDEX(Table7[],MATCH(Table_0__29[[#This Row],[Column1]],Table7[Teams],0),2)</f>
        <v>26.75</v>
      </c>
      <c r="AT95" t="s">
        <v>381</v>
      </c>
      <c r="AU95" t="str">
        <f>INDEX(Table727[[Team]:[City]],MATCH(Table_0__30[[#This Row],[Team]],Table727[City],0),1)</f>
        <v>Packers</v>
      </c>
      <c r="AV95">
        <v>0.5</v>
      </c>
      <c r="AW95">
        <v>0.53569999999999995</v>
      </c>
      <c r="AX95">
        <f>Table_0__30[[#This Row],[2018]]-Table_0__30[[#This Row],[2017]]</f>
        <v>-3.5699999999999954E-2</v>
      </c>
      <c r="AY95">
        <f>INDEX(Table7[],MATCH(Table_0__30[[#This Row],[Column1]],Table7[Teams],0),2)</f>
        <v>23.5</v>
      </c>
    </row>
    <row r="96" spans="2:51" x14ac:dyDescent="0.25">
      <c r="B96">
        <v>20</v>
      </c>
      <c r="C96">
        <v>23</v>
      </c>
      <c r="D96">
        <v>35</v>
      </c>
      <c r="E96">
        <v>14</v>
      </c>
      <c r="F96">
        <v>17</v>
      </c>
      <c r="J96" t="s">
        <v>374</v>
      </c>
      <c r="K96" t="s">
        <v>32</v>
      </c>
      <c r="L96">
        <v>20.2</v>
      </c>
      <c r="M96">
        <v>19.600000000000001</v>
      </c>
      <c r="N96">
        <f>Table_0__27[[#This Row],[2018]]-Table_0__27[[#This Row],[2017]]</f>
        <v>0.59999999999999787</v>
      </c>
      <c r="O96">
        <f>INDEX(Table7[],MATCH(Table_0__27[[#This Row],[Column1]],Table7[Teams],0),5)</f>
        <v>10</v>
      </c>
      <c r="P96">
        <f>INDEX(Table7[[Teams]:[PPG]],MATCH(Table_0__27[[#This Row],[Column1]],Table7[Teams],0),2)</f>
        <v>21.1875</v>
      </c>
      <c r="R96" t="s">
        <v>380</v>
      </c>
      <c r="S96" t="s">
        <v>17</v>
      </c>
      <c r="T96">
        <v>0.307</v>
      </c>
      <c r="U96">
        <v>0.29799999999999999</v>
      </c>
      <c r="V96">
        <f>Table38[[#This Row],[2018]]-Table38[[#This Row],[2017]]</f>
        <v>9.000000000000008E-3</v>
      </c>
      <c r="W96">
        <f>INDEX(Table7[],MATCH(Table38[[#This Row],[Column1]],Table7[Teams],0),5)</f>
        <v>9</v>
      </c>
      <c r="X96">
        <f>INDEX(Table7[[Teams]:[PPG]],MATCH(Table38[[#This Row],[Column1]],Table7[Teams],0),2)</f>
        <v>19.375</v>
      </c>
      <c r="AC96" t="s">
        <v>379</v>
      </c>
      <c r="AD96" t="str">
        <f>INDEX(Table727[[Team]:[City]],MATCH(Table_0__28[[#This Row],[Team]],Table727[City],0),1)</f>
        <v>49ers</v>
      </c>
      <c r="AE96">
        <v>12.1</v>
      </c>
      <c r="AF96">
        <v>14.6</v>
      </c>
      <c r="AG96">
        <f>Table_0__28[[#This Row],[2018]]-Table_0__28[[#This Row],[2017]]</f>
        <v>-2.5</v>
      </c>
      <c r="AH96">
        <f>INDEX(Table7[],MATCH(Table_0__28[[#This Row],[Column1]],Table7[Teams],0),5)</f>
        <v>4</v>
      </c>
      <c r="AI96">
        <f>INDEX(Table7[],MATCH(Table_0__28[[#This Row],[Column1]],Table7[Teams],0),2)</f>
        <v>21.375</v>
      </c>
      <c r="AL96" t="s">
        <v>379</v>
      </c>
      <c r="AM96" t="str">
        <f>INDEX(Table727[[Team]:[City]],MATCH(Table_0__29[[#This Row],[Team]],Table727[City],0),1)</f>
        <v>49ers</v>
      </c>
      <c r="AN96">
        <v>0.37819999999999998</v>
      </c>
      <c r="AO96">
        <v>0.38890000000000002</v>
      </c>
      <c r="AP96">
        <f>Table_0__29[[#This Row],[2018]]-Table_0__29[[#This Row],[2017]]</f>
        <v>-1.0700000000000043E-2</v>
      </c>
      <c r="AQ96">
        <f>INDEX(Table7[],MATCH(Table_0__29[[#This Row],[Column1]],Table7[Teams],0),2)</f>
        <v>21.375</v>
      </c>
      <c r="AT96" t="s">
        <v>390</v>
      </c>
      <c r="AU96" t="str">
        <f>INDEX(Table727[[Team]:[City]],MATCH(Table_0__30[[#This Row],[Team]],Table727[City],0),1)</f>
        <v>Colts</v>
      </c>
      <c r="AV96">
        <v>0.5</v>
      </c>
      <c r="AW96">
        <v>0.47060000000000002</v>
      </c>
      <c r="AX96">
        <f>Table_0__30[[#This Row],[2018]]-Table_0__30[[#This Row],[2017]]</f>
        <v>2.9399999999999982E-2</v>
      </c>
      <c r="AY96">
        <f>INDEX(Table7[],MATCH(Table_0__30[[#This Row],[Column1]],Table7[Teams],0),2)</f>
        <v>27.0625</v>
      </c>
    </row>
    <row r="97" spans="2:51" x14ac:dyDescent="0.25">
      <c r="B97">
        <v>21</v>
      </c>
      <c r="C97">
        <v>24</v>
      </c>
      <c r="D97">
        <v>23</v>
      </c>
      <c r="E97">
        <v>23</v>
      </c>
      <c r="F97">
        <v>10</v>
      </c>
      <c r="J97" t="s">
        <v>387</v>
      </c>
      <c r="K97" t="s">
        <v>14</v>
      </c>
      <c r="L97">
        <v>17.7</v>
      </c>
      <c r="M97">
        <v>17.5</v>
      </c>
      <c r="N97">
        <f>Table_0__27[[#This Row],[2018]]-Table_0__27[[#This Row],[2017]]</f>
        <v>0.19999999999999929</v>
      </c>
      <c r="O97">
        <f>INDEX(Table7[],MATCH(Table_0__27[[#This Row],[Column1]],Table7[Teams],0),5)</f>
        <v>6</v>
      </c>
      <c r="P97">
        <f>INDEX(Table7[[Teams]:[PPG]],MATCH(Table_0__27[[#This Row],[Column1]],Table7[Teams],0),2)</f>
        <v>16.8125</v>
      </c>
      <c r="R97" t="s">
        <v>361</v>
      </c>
      <c r="S97" t="s">
        <v>31</v>
      </c>
      <c r="T97">
        <v>0.33200000000000002</v>
      </c>
      <c r="U97">
        <v>0.32400000000000001</v>
      </c>
      <c r="V97">
        <f>Table38[[#This Row],[2018]]-Table38[[#This Row],[2017]]</f>
        <v>8.0000000000000071E-3</v>
      </c>
      <c r="W97">
        <f>INDEX(Table7[],MATCH(Table38[[#This Row],[Column1]],Table7[Teams],0),5)</f>
        <v>9</v>
      </c>
      <c r="X97">
        <f>INDEX(Table7[[Teams]:[PPG]],MATCH(Table38[[#This Row],[Column1]],Table7[Teams],0),2)</f>
        <v>22.9375</v>
      </c>
      <c r="AC97" t="s">
        <v>374</v>
      </c>
      <c r="AD97" t="str">
        <f>INDEX(Table727[[Team]:[City]],MATCH(Table_0__28[[#This Row],[Team]],Table727[City],0),1)</f>
        <v>Cowboys</v>
      </c>
      <c r="AE97">
        <v>13.1</v>
      </c>
      <c r="AF97">
        <v>12.7</v>
      </c>
      <c r="AG97">
        <f>Table_0__28[[#This Row],[2018]]-Table_0__28[[#This Row],[2017]]</f>
        <v>0.40000000000000036</v>
      </c>
      <c r="AH97">
        <f>INDEX(Table7[],MATCH(Table_0__28[[#This Row],[Column1]],Table7[Teams],0),5)</f>
        <v>10</v>
      </c>
      <c r="AI97">
        <f>INDEX(Table7[],MATCH(Table_0__28[[#This Row],[Column1]],Table7[Teams],0),2)</f>
        <v>21.1875</v>
      </c>
      <c r="AL97" t="s">
        <v>388</v>
      </c>
      <c r="AM97" t="str">
        <f>INDEX(Table727[[Team]:[City]],MATCH(Table_0__29[[#This Row],[Team]],Table727[City],0),1)</f>
        <v>Dolphins</v>
      </c>
      <c r="AN97">
        <v>0.30109999999999998</v>
      </c>
      <c r="AO97">
        <v>0.31680000000000003</v>
      </c>
      <c r="AP97">
        <f>Table_0__29[[#This Row],[2018]]-Table_0__29[[#This Row],[2017]]</f>
        <v>-1.5700000000000047E-2</v>
      </c>
      <c r="AQ97">
        <f>INDEX(Table7[],MATCH(Table_0__29[[#This Row],[Column1]],Table7[Teams],0),2)</f>
        <v>19.9375</v>
      </c>
      <c r="AT97" t="s">
        <v>379</v>
      </c>
      <c r="AU97" t="str">
        <f>INDEX(Table727[[Team]:[City]],MATCH(Table_0__30[[#This Row],[Team]],Table727[City],0),1)</f>
        <v>49ers</v>
      </c>
      <c r="AV97">
        <v>0.5</v>
      </c>
      <c r="AW97">
        <v>0.44440000000000002</v>
      </c>
      <c r="AX97">
        <f>Table_0__30[[#This Row],[2018]]-Table_0__30[[#This Row],[2017]]</f>
        <v>5.5599999999999983E-2</v>
      </c>
      <c r="AY97">
        <f>INDEX(Table7[],MATCH(Table_0__30[[#This Row],[Column1]],Table7[Teams],0),2)</f>
        <v>21.375</v>
      </c>
    </row>
    <row r="98" spans="2:51" x14ac:dyDescent="0.25">
      <c r="B98">
        <v>27</v>
      </c>
      <c r="C98">
        <v>27</v>
      </c>
      <c r="D98">
        <v>23</v>
      </c>
      <c r="E98">
        <v>35</v>
      </c>
      <c r="F98">
        <v>19</v>
      </c>
      <c r="J98" t="s">
        <v>376</v>
      </c>
      <c r="K98" t="s">
        <v>30</v>
      </c>
      <c r="L98">
        <v>17.5</v>
      </c>
      <c r="M98">
        <v>17.399999999999999</v>
      </c>
      <c r="N98">
        <f>Table_0__27[[#This Row],[2018]]-Table_0__27[[#This Row],[2017]]</f>
        <v>0.10000000000000142</v>
      </c>
      <c r="O98">
        <f>INDEX(Table7[],MATCH(Table_0__27[[#This Row],[Column1]],Table7[Teams],0),5)</f>
        <v>7</v>
      </c>
      <c r="P98">
        <f>INDEX(Table7[[Teams]:[PPG]],MATCH(Table_0__27[[#This Row],[Column1]],Table7[Teams],0),2)</f>
        <v>17.5625</v>
      </c>
      <c r="R98" t="s">
        <v>376</v>
      </c>
      <c r="S98" t="s">
        <v>30</v>
      </c>
      <c r="T98">
        <v>0.28999999999999998</v>
      </c>
      <c r="U98">
        <v>0.28299999999999997</v>
      </c>
      <c r="V98">
        <f>Table38[[#This Row],[2018]]-Table38[[#This Row],[2017]]</f>
        <v>7.0000000000000062E-3</v>
      </c>
      <c r="W98">
        <f>INDEX(Table7[],MATCH(Table38[[#This Row],[Column1]],Table7[Teams],0),5)</f>
        <v>7</v>
      </c>
      <c r="X98">
        <f>INDEX(Table7[[Teams]:[PPG]],MATCH(Table38[[#This Row],[Column1]],Table7[Teams],0),2)</f>
        <v>17.5625</v>
      </c>
      <c r="AC98" t="s">
        <v>383</v>
      </c>
      <c r="AD98" t="str">
        <f>INDEX(Table727[[Team]:[City]],MATCH(Table_0__28[[#This Row],[Team]],Table727[City],0),1)</f>
        <v>Jets</v>
      </c>
      <c r="AE98">
        <v>13.4</v>
      </c>
      <c r="AF98">
        <v>14.2</v>
      </c>
      <c r="AG98">
        <f>Table_0__28[[#This Row],[2018]]-Table_0__28[[#This Row],[2017]]</f>
        <v>-0.79999999999999893</v>
      </c>
      <c r="AH98">
        <f>INDEX(Table7[],MATCH(Table_0__28[[#This Row],[Column1]],Table7[Teams],0),5)</f>
        <v>4</v>
      </c>
      <c r="AI98">
        <f>INDEX(Table7[],MATCH(Table_0__28[[#This Row],[Column1]],Table7[Teams],0),2)</f>
        <v>20.8125</v>
      </c>
      <c r="AL98" t="s">
        <v>381</v>
      </c>
      <c r="AM98" t="str">
        <f>INDEX(Table727[[Team]:[City]],MATCH(Table_0__29[[#This Row],[Team]],Table727[City],0),1)</f>
        <v>Packers</v>
      </c>
      <c r="AN98">
        <v>0.36759999999999998</v>
      </c>
      <c r="AO98">
        <v>0.39340000000000003</v>
      </c>
      <c r="AP98">
        <f>Table_0__29[[#This Row],[2018]]-Table_0__29[[#This Row],[2017]]</f>
        <v>-2.5800000000000045E-2</v>
      </c>
      <c r="AQ98">
        <f>INDEX(Table7[],MATCH(Table_0__29[[#This Row],[Column1]],Table7[Teams],0),2)</f>
        <v>23.5</v>
      </c>
      <c r="AT98" t="s">
        <v>363</v>
      </c>
      <c r="AU98" t="str">
        <f>INDEX(Table727[[Team]:[City]],MATCH(Table_0__30[[#This Row],[Team]],Table727[City],0),1)</f>
        <v>Rams</v>
      </c>
      <c r="AV98">
        <v>0.5</v>
      </c>
      <c r="AW98">
        <v>0.4</v>
      </c>
      <c r="AX98">
        <f>Table_0__30[[#This Row],[2018]]-Table_0__30[[#This Row],[2017]]</f>
        <v>9.9999999999999978E-2</v>
      </c>
      <c r="AY98">
        <f>INDEX(Table7[],MATCH(Table_0__30[[#This Row],[Column1]],Table7[Teams],0),2)</f>
        <v>32.9375</v>
      </c>
    </row>
    <row r="99" spans="2:51" x14ac:dyDescent="0.25">
      <c r="B99">
        <v>32</v>
      </c>
      <c r="C99">
        <v>20</v>
      </c>
      <c r="D99">
        <v>17</v>
      </c>
      <c r="E99">
        <v>34</v>
      </c>
      <c r="F99">
        <v>31</v>
      </c>
      <c r="J99" t="s">
        <v>380</v>
      </c>
      <c r="K99" t="s">
        <v>17</v>
      </c>
      <c r="L99">
        <v>18.100000000000001</v>
      </c>
      <c r="M99">
        <v>18.2</v>
      </c>
      <c r="N99">
        <f>Table_0__27[[#This Row],[2018]]-Table_0__27[[#This Row],[2017]]</f>
        <v>-9.9999999999997868E-2</v>
      </c>
      <c r="O99">
        <f>INDEX(Table7[],MATCH(Table_0__27[[#This Row],[Column1]],Table7[Teams],0),5)</f>
        <v>9</v>
      </c>
      <c r="P99">
        <f>INDEX(Table7[[Teams]:[PPG]],MATCH(Table_0__27[[#This Row],[Column1]],Table7[Teams],0),2)</f>
        <v>19.375</v>
      </c>
      <c r="R99" t="s">
        <v>374</v>
      </c>
      <c r="S99" t="s">
        <v>32</v>
      </c>
      <c r="T99">
        <v>0.318</v>
      </c>
      <c r="U99">
        <v>0.312</v>
      </c>
      <c r="V99">
        <f>Table38[[#This Row],[2018]]-Table38[[#This Row],[2017]]</f>
        <v>6.0000000000000053E-3</v>
      </c>
      <c r="W99">
        <f>INDEX(Table7[],MATCH(Table38[[#This Row],[Column1]],Table7[Teams],0),5)</f>
        <v>10</v>
      </c>
      <c r="X99">
        <f>INDEX(Table7[[Teams]:[PPG]],MATCH(Table38[[#This Row],[Column1]],Table7[Teams],0),2)</f>
        <v>21.1875</v>
      </c>
      <c r="AC99" t="s">
        <v>386</v>
      </c>
      <c r="AD99" t="str">
        <f>INDEX(Table727[[Team]:[City]],MATCH(Table_0__28[[#This Row],[Team]],Table727[City],0),1)</f>
        <v>Broncos</v>
      </c>
      <c r="AE99">
        <v>12.9</v>
      </c>
      <c r="AF99">
        <v>15.1</v>
      </c>
      <c r="AG99">
        <f>Table_0__28[[#This Row],[2018]]-Table_0__28[[#This Row],[2017]]</f>
        <v>-2.1999999999999993</v>
      </c>
      <c r="AH99">
        <f>INDEX(Table7[],MATCH(Table_0__28[[#This Row],[Column1]],Table7[Teams],0),5)</f>
        <v>6</v>
      </c>
      <c r="AI99">
        <f>INDEX(Table7[],MATCH(Table_0__28[[#This Row],[Column1]],Table7[Teams],0),2)</f>
        <v>20.5625</v>
      </c>
      <c r="AL99" t="s">
        <v>368</v>
      </c>
      <c r="AM99" t="str">
        <f>INDEX(Table727[[Team]:[City]],MATCH(Table_0__29[[#This Row],[Team]],Table727[City],0),1)</f>
        <v>Lions</v>
      </c>
      <c r="AN99">
        <v>0.36059999999999998</v>
      </c>
      <c r="AO99">
        <v>0.3876</v>
      </c>
      <c r="AP99">
        <f>Table_0__29[[#This Row],[2018]]-Table_0__29[[#This Row],[2017]]</f>
        <v>-2.7000000000000024E-2</v>
      </c>
      <c r="AQ99">
        <f>INDEX(Table7[],MATCH(Table_0__29[[#This Row],[Column1]],Table7[Teams],0),2)</f>
        <v>20.25</v>
      </c>
      <c r="AT99" t="s">
        <v>383</v>
      </c>
      <c r="AU99" t="str">
        <f>INDEX(Table727[[Team]:[City]],MATCH(Table_0__30[[#This Row],[Team]],Table727[City],0),1)</f>
        <v>Jets</v>
      </c>
      <c r="AV99">
        <v>0.5</v>
      </c>
      <c r="AW99">
        <v>0.53849999999999998</v>
      </c>
      <c r="AX99">
        <f>Table_0__30[[#This Row],[2018]]-Table_0__30[[#This Row],[2017]]</f>
        <v>-3.8499999999999979E-2</v>
      </c>
      <c r="AY99">
        <f>INDEX(Table7[],MATCH(Table_0__30[[#This Row],[Column1]],Table7[Teams],0),2)</f>
        <v>20.8125</v>
      </c>
    </row>
    <row r="100" spans="2:51" x14ac:dyDescent="0.25">
      <c r="B100">
        <v>17</v>
      </c>
      <c r="C100">
        <v>3</v>
      </c>
      <c r="D100">
        <v>21</v>
      </c>
      <c r="E100">
        <v>23</v>
      </c>
      <c r="F100">
        <v>26</v>
      </c>
      <c r="J100" t="s">
        <v>373</v>
      </c>
      <c r="K100" t="s">
        <v>23</v>
      </c>
      <c r="L100">
        <v>20.8</v>
      </c>
      <c r="M100">
        <v>21.1</v>
      </c>
      <c r="N100">
        <f>Table_0__27[[#This Row],[2018]]-Table_0__27[[#This Row],[2017]]</f>
        <v>-0.30000000000000071</v>
      </c>
      <c r="O100">
        <f>INDEX(Table7[],MATCH(Table_0__27[[#This Row],[Column1]],Table7[Teams],0),5)</f>
        <v>12</v>
      </c>
      <c r="P100">
        <f>INDEX(Table7[[Teams]:[PPG]],MATCH(Table_0__27[[#This Row],[Column1]],Table7[Teams],0),2)</f>
        <v>26.75</v>
      </c>
      <c r="R100" t="s">
        <v>387</v>
      </c>
      <c r="S100" t="s">
        <v>14</v>
      </c>
      <c r="T100">
        <v>0.28100000000000003</v>
      </c>
      <c r="U100">
        <v>0.27500000000000002</v>
      </c>
      <c r="V100">
        <f>Table38[[#This Row],[2018]]-Table38[[#This Row],[2017]]</f>
        <v>6.0000000000000053E-3</v>
      </c>
      <c r="W100">
        <f>INDEX(Table7[],MATCH(Table38[[#This Row],[Column1]],Table7[Teams],0),5)</f>
        <v>6</v>
      </c>
      <c r="X100">
        <f>INDEX(Table7[[Teams]:[PPG]],MATCH(Table38[[#This Row],[Column1]],Table7[Teams],0),2)</f>
        <v>16.8125</v>
      </c>
      <c r="AC100" t="s">
        <v>368</v>
      </c>
      <c r="AD100" t="str">
        <f>INDEX(Table727[[Team]:[City]],MATCH(Table_0__28[[#This Row],[Team]],Table727[City],0),1)</f>
        <v>Lions</v>
      </c>
      <c r="AE100">
        <v>13</v>
      </c>
      <c r="AF100">
        <v>13.1</v>
      </c>
      <c r="AG100">
        <f>Table_0__28[[#This Row],[2018]]-Table_0__28[[#This Row],[2017]]</f>
        <v>-9.9999999999999645E-2</v>
      </c>
      <c r="AH100">
        <f>INDEX(Table7[],MATCH(Table_0__28[[#This Row],[Column1]],Table7[Teams],0),5)</f>
        <v>6</v>
      </c>
      <c r="AI100">
        <f>INDEX(Table7[],MATCH(Table_0__28[[#This Row],[Column1]],Table7[Teams],0),2)</f>
        <v>20.25</v>
      </c>
      <c r="AL100" t="s">
        <v>374</v>
      </c>
      <c r="AM100" t="str">
        <f>INDEX(Table727[[Team]:[City]],MATCH(Table_0__29[[#This Row],[Team]],Table727[City],0),1)</f>
        <v>Cowboys</v>
      </c>
      <c r="AN100">
        <v>0.39829999999999999</v>
      </c>
      <c r="AO100">
        <v>0.42859999999999998</v>
      </c>
      <c r="AP100">
        <f>Table_0__29[[#This Row],[2018]]-Table_0__29[[#This Row],[2017]]</f>
        <v>-3.0299999999999994E-2</v>
      </c>
      <c r="AQ100">
        <f>INDEX(Table7[],MATCH(Table_0__29[[#This Row],[Column1]],Table7[Teams],0),2)</f>
        <v>21.1875</v>
      </c>
      <c r="AT100" t="s">
        <v>362</v>
      </c>
      <c r="AU100" t="str">
        <f>INDEX(Table727[[Team]:[City]],MATCH(Table_0__30[[#This Row],[Team]],Table727[City],0),1)</f>
        <v>Patriots</v>
      </c>
      <c r="AV100">
        <v>0.5</v>
      </c>
      <c r="AW100">
        <v>0.625</v>
      </c>
      <c r="AX100">
        <f>Table_0__30[[#This Row],[2018]]-Table_0__30[[#This Row],[2017]]</f>
        <v>-0.125</v>
      </c>
      <c r="AY100">
        <f>INDEX(Table7[],MATCH(Table_0__30[[#This Row],[Column1]],Table7[Teams],0),2)</f>
        <v>27.25</v>
      </c>
    </row>
    <row r="101" spans="2:51" x14ac:dyDescent="0.25">
      <c r="B101">
        <v>16</v>
      </c>
      <c r="C101">
        <v>47</v>
      </c>
      <c r="D101">
        <v>12</v>
      </c>
      <c r="E101">
        <v>21</v>
      </c>
      <c r="F101">
        <v>27</v>
      </c>
      <c r="J101" t="s">
        <v>361</v>
      </c>
      <c r="K101" t="s">
        <v>31</v>
      </c>
      <c r="L101">
        <v>21.2</v>
      </c>
      <c r="M101">
        <v>21.7</v>
      </c>
      <c r="N101">
        <f>Table_0__27[[#This Row],[2018]]-Table_0__27[[#This Row],[2017]]</f>
        <v>-0.5</v>
      </c>
      <c r="O101">
        <f>INDEX(Table7[],MATCH(Table_0__27[[#This Row],[Column1]],Table7[Teams],0),5)</f>
        <v>9</v>
      </c>
      <c r="P101">
        <f>INDEX(Table7[[Teams]:[PPG]],MATCH(Table_0__27[[#This Row],[Column1]],Table7[Teams],0),2)</f>
        <v>22.9375</v>
      </c>
      <c r="R101" t="s">
        <v>388</v>
      </c>
      <c r="S101" t="s">
        <v>16</v>
      </c>
      <c r="T101">
        <v>0.28699999999999998</v>
      </c>
      <c r="U101">
        <v>0.28499999999999998</v>
      </c>
      <c r="V101">
        <f>Table38[[#This Row],[2018]]-Table38[[#This Row],[2017]]</f>
        <v>2.0000000000000018E-3</v>
      </c>
      <c r="W101">
        <f>INDEX(Table7[],MATCH(Table38[[#This Row],[Column1]],Table7[Teams],0),5)</f>
        <v>7</v>
      </c>
      <c r="X101">
        <f>INDEX(Table7[[Teams]:[PPG]],MATCH(Table38[[#This Row],[Column1]],Table7[Teams],0),2)</f>
        <v>19.9375</v>
      </c>
      <c r="AC101" t="s">
        <v>388</v>
      </c>
      <c r="AD101" t="str">
        <f>INDEX(Table727[[Team]:[City]],MATCH(Table_0__28[[#This Row],[Team]],Table727[City],0),1)</f>
        <v>Dolphins</v>
      </c>
      <c r="AE101">
        <v>11.6</v>
      </c>
      <c r="AF101">
        <v>12.6</v>
      </c>
      <c r="AG101">
        <f>Table_0__28[[#This Row],[2018]]-Table_0__28[[#This Row],[2017]]</f>
        <v>-1</v>
      </c>
      <c r="AH101">
        <f>INDEX(Table7[],MATCH(Table_0__28[[#This Row],[Column1]],Table7[Teams],0),5)</f>
        <v>7</v>
      </c>
      <c r="AI101">
        <f>INDEX(Table7[],MATCH(Table_0__28[[#This Row],[Column1]],Table7[Teams],0),2)</f>
        <v>19.9375</v>
      </c>
      <c r="AL101" t="s">
        <v>382</v>
      </c>
      <c r="AM101" t="str">
        <f>INDEX(Table727[[Team]:[City]],MATCH(Table_0__29[[#This Row],[Team]],Table727[City],0),1)</f>
        <v>Raiders</v>
      </c>
      <c r="AN101">
        <v>0.37059999999999998</v>
      </c>
      <c r="AO101">
        <v>0.40200000000000002</v>
      </c>
      <c r="AP101">
        <f>Table_0__29[[#This Row],[2018]]-Table_0__29[[#This Row],[2017]]</f>
        <v>-3.1400000000000039E-2</v>
      </c>
      <c r="AQ101">
        <f>INDEX(Table7[],MATCH(Table_0__29[[#This Row],[Column1]],Table7[Teams],0),2)</f>
        <v>18.125</v>
      </c>
      <c r="AT101" t="s">
        <v>371</v>
      </c>
      <c r="AU101" t="str">
        <f>INDEX(Table727[[Team]:[City]],MATCH(Table_0__30[[#This Row],[Team]],Table727[City],0),1)</f>
        <v>Panthers</v>
      </c>
      <c r="AV101">
        <v>0.47370000000000001</v>
      </c>
      <c r="AW101">
        <v>0.46150000000000002</v>
      </c>
      <c r="AX101">
        <f>Table_0__30[[#This Row],[2018]]-Table_0__30[[#This Row],[2017]]</f>
        <v>1.2199999999999989E-2</v>
      </c>
      <c r="AY101">
        <f>INDEX(Table7[],MATCH(Table_0__30[[#This Row],[Column1]],Table7[Teams],0),2)</f>
        <v>23.5</v>
      </c>
    </row>
    <row r="102" spans="2:51" x14ac:dyDescent="0.25">
      <c r="B102">
        <v>24</v>
      </c>
      <c r="C102">
        <v>20</v>
      </c>
      <c r="D102">
        <v>46</v>
      </c>
      <c r="E102">
        <v>16</v>
      </c>
      <c r="F102">
        <v>26</v>
      </c>
      <c r="J102" t="s">
        <v>383</v>
      </c>
      <c r="K102" t="s">
        <v>15</v>
      </c>
      <c r="L102">
        <v>16.100000000000001</v>
      </c>
      <c r="M102">
        <v>16.8</v>
      </c>
      <c r="N102">
        <f>Table_0__27[[#This Row],[2018]]-Table_0__27[[#This Row],[2017]]</f>
        <v>-0.69999999999999929</v>
      </c>
      <c r="O102">
        <f>INDEX(Table7[],MATCH(Table_0__27[[#This Row],[Column1]],Table7[Teams],0),5)</f>
        <v>4</v>
      </c>
      <c r="P102">
        <f>INDEX(Table7[[Teams]:[PPG]],MATCH(Table_0__27[[#This Row],[Column1]],Table7[Teams],0),2)</f>
        <v>20.8125</v>
      </c>
      <c r="R102" t="s">
        <v>382</v>
      </c>
      <c r="S102" t="s">
        <v>22</v>
      </c>
      <c r="T102">
        <v>0.30199999999999999</v>
      </c>
      <c r="U102">
        <v>0.30099999999999999</v>
      </c>
      <c r="V102">
        <f>Table38[[#This Row],[2018]]-Table38[[#This Row],[2017]]</f>
        <v>1.0000000000000009E-3</v>
      </c>
      <c r="W102">
        <f>INDEX(Table7[],MATCH(Table38[[#This Row],[Column1]],Table7[Teams],0),5)</f>
        <v>4</v>
      </c>
      <c r="X102">
        <f>INDEX(Table7[[Teams]:[PPG]],MATCH(Table38[[#This Row],[Column1]],Table7[Teams],0),2)</f>
        <v>18.125</v>
      </c>
      <c r="AC102" t="s">
        <v>380</v>
      </c>
      <c r="AD102" t="str">
        <f>INDEX(Table727[[Team]:[City]],MATCH(Table_0__28[[#This Row],[Team]],Table727[City],0),1)</f>
        <v>Titans</v>
      </c>
      <c r="AE102">
        <v>12.8</v>
      </c>
      <c r="AF102">
        <v>12.8</v>
      </c>
      <c r="AG102">
        <f>Table_0__28[[#This Row],[2018]]-Table_0__28[[#This Row],[2017]]</f>
        <v>0</v>
      </c>
      <c r="AH102">
        <f>INDEX(Table7[],MATCH(Table_0__28[[#This Row],[Column1]],Table7[Teams],0),5)</f>
        <v>9</v>
      </c>
      <c r="AI102">
        <f>INDEX(Table7[],MATCH(Table_0__28[[#This Row],[Column1]],Table7[Teams],0),2)</f>
        <v>19.375</v>
      </c>
      <c r="AL102" t="s">
        <v>383</v>
      </c>
      <c r="AM102" t="str">
        <f>INDEX(Table727[[Team]:[City]],MATCH(Table_0__29[[#This Row],[Team]],Table727[City],0),1)</f>
        <v>Jets</v>
      </c>
      <c r="AN102">
        <v>0.32240000000000002</v>
      </c>
      <c r="AO102">
        <v>0.3553</v>
      </c>
      <c r="AP102">
        <f>Table_0__29[[#This Row],[2018]]-Table_0__29[[#This Row],[2017]]</f>
        <v>-3.2899999999999985E-2</v>
      </c>
      <c r="AQ102">
        <f>INDEX(Table7[],MATCH(Table_0__29[[#This Row],[Column1]],Table7[Teams],0),2)</f>
        <v>20.8125</v>
      </c>
      <c r="AT102" t="s">
        <v>366</v>
      </c>
      <c r="AU102" t="str">
        <f>INDEX(Table727[[Team]:[City]],MATCH(Table_0__30[[#This Row],[Team]],Table727[City],0),1)</f>
        <v>Jaguars</v>
      </c>
      <c r="AV102">
        <v>0.47060000000000002</v>
      </c>
      <c r="AW102">
        <v>0.75</v>
      </c>
      <c r="AX102">
        <f>Table_0__30[[#This Row],[2018]]-Table_0__30[[#This Row],[2017]]</f>
        <v>-0.27939999999999998</v>
      </c>
      <c r="AY102">
        <f>INDEX(Table7[],MATCH(Table_0__30[[#This Row],[Column1]],Table7[Teams],0),2)</f>
        <v>15.3125</v>
      </c>
    </row>
    <row r="103" spans="2:51" x14ac:dyDescent="0.25">
      <c r="B103">
        <v>30</v>
      </c>
      <c r="C103">
        <v>15</v>
      </c>
      <c r="D103">
        <v>9</v>
      </c>
      <c r="E103">
        <v>38</v>
      </c>
      <c r="F103">
        <v>24</v>
      </c>
      <c r="J103" t="s">
        <v>362</v>
      </c>
      <c r="K103" t="s">
        <v>13</v>
      </c>
      <c r="L103">
        <v>23.8</v>
      </c>
      <c r="M103">
        <v>24.8</v>
      </c>
      <c r="N103">
        <f>Table_0__27[[#This Row],[2018]]-Table_0__27[[#This Row],[2017]]</f>
        <v>-1</v>
      </c>
      <c r="O103">
        <f>INDEX(Table7[],MATCH(Table_0__27[[#This Row],[Column1]],Table7[Teams],0),5)</f>
        <v>11</v>
      </c>
      <c r="P103">
        <f>INDEX(Table7[[Teams]:[PPG]],MATCH(Table_0__27[[#This Row],[Column1]],Table7[Teams],0),2)</f>
        <v>27.25</v>
      </c>
      <c r="R103" t="s">
        <v>383</v>
      </c>
      <c r="S103" t="s">
        <v>15</v>
      </c>
      <c r="T103">
        <v>0.26600000000000001</v>
      </c>
      <c r="U103">
        <v>0.27300000000000002</v>
      </c>
      <c r="V103">
        <f>Table38[[#This Row],[2018]]-Table38[[#This Row],[2017]]</f>
        <v>-7.0000000000000062E-3</v>
      </c>
      <c r="W103">
        <f>INDEX(Table7[],MATCH(Table38[[#This Row],[Column1]],Table7[Teams],0),5)</f>
        <v>4</v>
      </c>
      <c r="X103">
        <f>INDEX(Table7[[Teams]:[PPG]],MATCH(Table38[[#This Row],[Column1]],Table7[Teams],0),2)</f>
        <v>20.8125</v>
      </c>
      <c r="AC103" t="s">
        <v>382</v>
      </c>
      <c r="AD103" t="str">
        <f>INDEX(Table727[[Team]:[City]],MATCH(Table_0__28[[#This Row],[Team]],Table727[City],0),1)</f>
        <v>Raiders</v>
      </c>
      <c r="AE103">
        <v>12.3</v>
      </c>
      <c r="AF103">
        <v>12.8</v>
      </c>
      <c r="AG103">
        <f>Table_0__28[[#This Row],[2018]]-Table_0__28[[#This Row],[2017]]</f>
        <v>-0.5</v>
      </c>
      <c r="AH103">
        <f>INDEX(Table7[],MATCH(Table_0__28[[#This Row],[Column1]],Table7[Teams],0),5)</f>
        <v>4</v>
      </c>
      <c r="AI103">
        <f>INDEX(Table7[],MATCH(Table_0__28[[#This Row],[Column1]],Table7[Teams],0),2)</f>
        <v>18.125</v>
      </c>
      <c r="AL103" t="s">
        <v>361</v>
      </c>
      <c r="AM103" t="str">
        <f>INDEX(Table727[[Team]:[City]],MATCH(Table_0__29[[#This Row],[Team]],Table727[City],0),1)</f>
        <v>Eagles</v>
      </c>
      <c r="AN103">
        <v>0.40889999999999999</v>
      </c>
      <c r="AO103">
        <v>0.44690000000000002</v>
      </c>
      <c r="AP103">
        <f>Table_0__29[[#This Row],[2018]]-Table_0__29[[#This Row],[2017]]</f>
        <v>-3.8000000000000034E-2</v>
      </c>
      <c r="AQ103">
        <f>INDEX(Table7[],MATCH(Table_0__29[[#This Row],[Column1]],Table7[Teams],0),2)</f>
        <v>22.9375</v>
      </c>
      <c r="AT103" t="s">
        <v>382</v>
      </c>
      <c r="AU103" t="str">
        <f>INDEX(Table727[[Team]:[City]],MATCH(Table_0__30[[#This Row],[Team]],Table727[City],0),1)</f>
        <v>Raiders</v>
      </c>
      <c r="AV103">
        <v>0.4375</v>
      </c>
      <c r="AW103">
        <v>0.33329999999999999</v>
      </c>
      <c r="AX103">
        <f>Table_0__30[[#This Row],[2018]]-Table_0__30[[#This Row],[2017]]</f>
        <v>0.10420000000000001</v>
      </c>
      <c r="AY103">
        <f>INDEX(Table7[],MATCH(Table_0__30[[#This Row],[Column1]],Table7[Teams],0),2)</f>
        <v>18.125</v>
      </c>
    </row>
    <row r="104" spans="2:51" x14ac:dyDescent="0.25">
      <c r="B104">
        <v>28</v>
      </c>
      <c r="C104">
        <v>38</v>
      </c>
      <c r="D104">
        <v>21</v>
      </c>
      <c r="E104">
        <v>33</v>
      </c>
      <c r="F104">
        <v>28</v>
      </c>
      <c r="J104" t="s">
        <v>370</v>
      </c>
      <c r="K104" t="s">
        <v>25</v>
      </c>
      <c r="L104">
        <v>19.399999999999999</v>
      </c>
      <c r="M104">
        <v>21.1</v>
      </c>
      <c r="N104">
        <f>Table_0__27[[#This Row],[2018]]-Table_0__27[[#This Row],[2017]]</f>
        <v>-1.7000000000000028</v>
      </c>
      <c r="O104">
        <f>INDEX(Table7[],MATCH(Table_0__27[[#This Row],[Column1]],Table7[Teams],0),5)</f>
        <v>8</v>
      </c>
      <c r="P104">
        <f>INDEX(Table7[[Teams]:[PPG]],MATCH(Table_0__27[[#This Row],[Column1]],Table7[Teams],0),2)</f>
        <v>22.5</v>
      </c>
      <c r="R104" t="s">
        <v>370</v>
      </c>
      <c r="S104" t="s">
        <v>25</v>
      </c>
      <c r="T104">
        <v>0.309</v>
      </c>
      <c r="U104">
        <v>0.31900000000000001</v>
      </c>
      <c r="V104">
        <f>Table38[[#This Row],[2018]]-Table38[[#This Row],[2017]]</f>
        <v>-1.0000000000000009E-2</v>
      </c>
      <c r="W104">
        <f>INDEX(Table7[],MATCH(Table38[[#This Row],[Column1]],Table7[Teams],0),5)</f>
        <v>8</v>
      </c>
      <c r="X104">
        <f>INDEX(Table7[[Teams]:[PPG]],MATCH(Table38[[#This Row],[Column1]],Table7[Teams],0),2)</f>
        <v>22.5</v>
      </c>
      <c r="AC104" t="s">
        <v>376</v>
      </c>
      <c r="AD104" t="str">
        <f>INDEX(Table727[[Team]:[City]],MATCH(Table_0__28[[#This Row],[Team]],Table727[City],0),1)</f>
        <v>Redskins</v>
      </c>
      <c r="AE104">
        <v>12.9</v>
      </c>
      <c r="AF104">
        <v>12.8</v>
      </c>
      <c r="AG104">
        <f>Table_0__28[[#This Row],[2018]]-Table_0__28[[#This Row],[2017]]</f>
        <v>9.9999999999999645E-2</v>
      </c>
      <c r="AH104">
        <f>INDEX(Table7[],MATCH(Table_0__28[[#This Row],[Column1]],Table7[Teams],0),5)</f>
        <v>7</v>
      </c>
      <c r="AI104">
        <f>INDEX(Table7[],MATCH(Table_0__28[[#This Row],[Column1]],Table7[Teams],0),2)</f>
        <v>17.5625</v>
      </c>
      <c r="AL104" t="s">
        <v>386</v>
      </c>
      <c r="AM104" t="str">
        <f>INDEX(Table727[[Team]:[City]],MATCH(Table_0__29[[#This Row],[Team]],Table727[City],0),1)</f>
        <v>Broncos</v>
      </c>
      <c r="AN104">
        <v>0.33329999999999999</v>
      </c>
      <c r="AO104">
        <v>0.39</v>
      </c>
      <c r="AP104">
        <f>Table_0__29[[#This Row],[2018]]-Table_0__29[[#This Row],[2017]]</f>
        <v>-5.6700000000000028E-2</v>
      </c>
      <c r="AQ104">
        <f>INDEX(Table7[],MATCH(Table_0__29[[#This Row],[Column1]],Table7[Teams],0),2)</f>
        <v>20.5625</v>
      </c>
      <c r="AT104" t="s">
        <v>370</v>
      </c>
      <c r="AU104" t="str">
        <f>INDEX(Table727[[Team]:[City]],MATCH(Table_0__30[[#This Row],[Team]],Table727[City],0),1)</f>
        <v>Vikings</v>
      </c>
      <c r="AV104">
        <v>0.42859999999999998</v>
      </c>
      <c r="AW104">
        <v>0.1111</v>
      </c>
      <c r="AX104">
        <f>Table_0__30[[#This Row],[2018]]-Table_0__30[[#This Row],[2017]]</f>
        <v>0.3175</v>
      </c>
      <c r="AY104">
        <f>INDEX(Table7[],MATCH(Table_0__30[[#This Row],[Column1]],Table7[Teams],0),2)</f>
        <v>22.5</v>
      </c>
    </row>
    <row r="105" spans="2:51" x14ac:dyDescent="0.25">
      <c r="B105">
        <v>30</v>
      </c>
      <c r="C105">
        <v>28</v>
      </c>
      <c r="D105">
        <v>24</v>
      </c>
      <c r="E105">
        <v>27</v>
      </c>
      <c r="F105">
        <v>33</v>
      </c>
      <c r="J105" t="s">
        <v>388</v>
      </c>
      <c r="K105" t="s">
        <v>16</v>
      </c>
      <c r="L105">
        <v>15.8</v>
      </c>
      <c r="M105">
        <v>17.8</v>
      </c>
      <c r="N105">
        <f>Table_0__27[[#This Row],[2018]]-Table_0__27[[#This Row],[2017]]</f>
        <v>-2</v>
      </c>
      <c r="O105">
        <f>INDEX(Table7[],MATCH(Table_0__27[[#This Row],[Column1]],Table7[Teams],0),5)</f>
        <v>7</v>
      </c>
      <c r="P105">
        <f>INDEX(Table7[[Teams]:[PPG]],MATCH(Table_0__27[[#This Row],[Column1]],Table7[Teams],0),2)</f>
        <v>19.9375</v>
      </c>
      <c r="R105" t="s">
        <v>362</v>
      </c>
      <c r="S105" t="s">
        <v>13</v>
      </c>
      <c r="T105">
        <v>0.34499999999999997</v>
      </c>
      <c r="U105">
        <v>0.36699999999999999</v>
      </c>
      <c r="V105">
        <f>Table38[[#This Row],[2018]]-Table38[[#This Row],[2017]]</f>
        <v>-2.200000000000002E-2</v>
      </c>
      <c r="W105">
        <f>INDEX(Table7[],MATCH(Table38[[#This Row],[Column1]],Table7[Teams],0),5)</f>
        <v>11</v>
      </c>
      <c r="X105">
        <f>INDEX(Table7[[Teams]:[PPG]],MATCH(Table38[[#This Row],[Column1]],Table7[Teams],0),2)</f>
        <v>27.25</v>
      </c>
      <c r="AC105" t="s">
        <v>387</v>
      </c>
      <c r="AD105" t="str">
        <f>INDEX(Table727[[Team]:[City]],MATCH(Table_0__28[[#This Row],[Team]],Table727[City],0),1)</f>
        <v>Bills</v>
      </c>
      <c r="AE105">
        <v>13.4</v>
      </c>
      <c r="AF105">
        <v>15.2</v>
      </c>
      <c r="AG105">
        <f>Table_0__28[[#This Row],[2018]]-Table_0__28[[#This Row],[2017]]</f>
        <v>-1.7999999999999989</v>
      </c>
      <c r="AH105">
        <f>INDEX(Table7[],MATCH(Table_0__28[[#This Row],[Column1]],Table7[Teams],0),5)</f>
        <v>6</v>
      </c>
      <c r="AI105">
        <f>INDEX(Table7[],MATCH(Table_0__28[[#This Row],[Column1]],Table7[Teams],0),2)</f>
        <v>16.8125</v>
      </c>
      <c r="AL105" t="s">
        <v>384</v>
      </c>
      <c r="AM105" t="str">
        <f>INDEX(Table727[[Team]:[City]],MATCH(Table_0__29[[#This Row],[Team]],Table727[City],0),1)</f>
        <v>Cardinals</v>
      </c>
      <c r="AN105">
        <v>0.29149999999999998</v>
      </c>
      <c r="AO105">
        <v>0.35189999999999999</v>
      </c>
      <c r="AP105">
        <f>Table_0__29[[#This Row],[2018]]-Table_0__29[[#This Row],[2017]]</f>
        <v>-6.0400000000000009E-2</v>
      </c>
      <c r="AQ105">
        <f>INDEX(Table7[],MATCH(Table_0__29[[#This Row],[Column1]],Table7[Teams],0),2)</f>
        <v>14.0625</v>
      </c>
      <c r="AT105" t="s">
        <v>172</v>
      </c>
      <c r="AU105" t="str">
        <f>INDEX(Table727[[Team]:[City]],MATCH(Table_0__30[[#This Row],[Team]],Table727[City],0),1)</f>
        <v>Browns</v>
      </c>
      <c r="AV105">
        <v>0.42859999999999998</v>
      </c>
      <c r="AW105">
        <v>0.52170000000000005</v>
      </c>
      <c r="AX105">
        <f>Table_0__30[[#This Row],[2018]]-Table_0__30[[#This Row],[2017]]</f>
        <v>-9.3100000000000072E-2</v>
      </c>
      <c r="AY105">
        <f>INDEX(Table7[],MATCH(Table_0__30[[#This Row],[Column1]],Table7[Teams],0),2)</f>
        <v>22.4375</v>
      </c>
    </row>
    <row r="106" spans="2:51" x14ac:dyDescent="0.25">
      <c r="B106">
        <v>16</v>
      </c>
      <c r="C106">
        <v>48</v>
      </c>
      <c r="E106">
        <v>31</v>
      </c>
      <c r="F106">
        <v>20</v>
      </c>
      <c r="J106" t="s">
        <v>366</v>
      </c>
      <c r="K106" t="s">
        <v>19</v>
      </c>
      <c r="L106">
        <v>17.3</v>
      </c>
      <c r="M106">
        <v>20.6</v>
      </c>
      <c r="N106">
        <f>Table_0__27[[#This Row],[2018]]-Table_0__27[[#This Row],[2017]]</f>
        <v>-3.3000000000000007</v>
      </c>
      <c r="O106">
        <f>INDEX(Table7[],MATCH(Table_0__27[[#This Row],[Column1]],Table7[Teams],0),5)</f>
        <v>5</v>
      </c>
      <c r="P106">
        <f>INDEX(Table7[[Teams]:[PPG]],MATCH(Table_0__27[[#This Row],[Column1]],Table7[Teams],0),2)</f>
        <v>15.3125</v>
      </c>
      <c r="R106" t="s">
        <v>384</v>
      </c>
      <c r="S106" t="s">
        <v>40</v>
      </c>
      <c r="T106">
        <v>0.26500000000000001</v>
      </c>
      <c r="U106">
        <v>0.29199999999999998</v>
      </c>
      <c r="V106">
        <f>Table38[[#This Row],[2018]]-Table38[[#This Row],[2017]]</f>
        <v>-2.6999999999999968E-2</v>
      </c>
      <c r="W106">
        <f>INDEX(Table7[],MATCH(Table38[[#This Row],[Column1]],Table7[Teams],0),5)</f>
        <v>3</v>
      </c>
      <c r="X106">
        <f>INDEX(Table7[[Teams]:[PPG]],MATCH(Table38[[#This Row],[Column1]],Table7[Teams],0),2)</f>
        <v>14.0625</v>
      </c>
      <c r="AC106" t="s">
        <v>366</v>
      </c>
      <c r="AD106" t="str">
        <f>INDEX(Table727[[Team]:[City]],MATCH(Table_0__28[[#This Row],[Team]],Table727[City],0),1)</f>
        <v>Jaguars</v>
      </c>
      <c r="AE106">
        <v>14.4</v>
      </c>
      <c r="AF106">
        <v>14.2</v>
      </c>
      <c r="AG106">
        <f>Table_0__28[[#This Row],[2018]]-Table_0__28[[#This Row],[2017]]</f>
        <v>0.20000000000000107</v>
      </c>
      <c r="AH106">
        <f>INDEX(Table7[],MATCH(Table_0__28[[#This Row],[Column1]],Table7[Teams],0),5)</f>
        <v>5</v>
      </c>
      <c r="AI106">
        <f>INDEX(Table7[],MATCH(Table_0__28[[#This Row],[Column1]],Table7[Teams],0),2)</f>
        <v>15.3125</v>
      </c>
      <c r="AL106" t="s">
        <v>370</v>
      </c>
      <c r="AM106" t="str">
        <f>INDEX(Table727[[Team]:[City]],MATCH(Table_0__29[[#This Row],[Team]],Table727[City],0),1)</f>
        <v>Vikings</v>
      </c>
      <c r="AN106">
        <v>0.35780000000000001</v>
      </c>
      <c r="AO106">
        <v>0.44719999999999999</v>
      </c>
      <c r="AP106">
        <f>Table_0__29[[#This Row],[2018]]-Table_0__29[[#This Row],[2017]]</f>
        <v>-8.9399999999999979E-2</v>
      </c>
      <c r="AQ106">
        <f>INDEX(Table7[],MATCH(Table_0__29[[#This Row],[Column1]],Table7[Teams],0),2)</f>
        <v>22.5</v>
      </c>
      <c r="AT106" t="s">
        <v>387</v>
      </c>
      <c r="AU106" t="str">
        <f>INDEX(Table727[[Team]:[City]],MATCH(Table_0__30[[#This Row],[Team]],Table727[City],0),1)</f>
        <v>Bills</v>
      </c>
      <c r="AV106">
        <v>0.38890000000000002</v>
      </c>
      <c r="AW106">
        <v>0.1875</v>
      </c>
      <c r="AX106">
        <f>Table_0__30[[#This Row],[2018]]-Table_0__30[[#This Row],[2017]]</f>
        <v>0.20140000000000002</v>
      </c>
      <c r="AY106">
        <f>INDEX(Table7[],MATCH(Table_0__30[[#This Row],[Column1]],Table7[Teams],0),2)</f>
        <v>16.8125</v>
      </c>
    </row>
    <row r="107" spans="2:51" x14ac:dyDescent="0.25">
      <c r="B107">
        <v>24</v>
      </c>
      <c r="C107">
        <v>17</v>
      </c>
      <c r="E107">
        <v>24</v>
      </c>
      <c r="F107">
        <v>27</v>
      </c>
      <c r="J107" t="s">
        <v>384</v>
      </c>
      <c r="K107" t="s">
        <v>40</v>
      </c>
      <c r="L107">
        <v>14.9</v>
      </c>
      <c r="M107">
        <v>19.399999999999999</v>
      </c>
      <c r="N107">
        <f>Table_0__27[[#This Row],[2018]]-Table_0__27[[#This Row],[2017]]</f>
        <v>-4.4999999999999982</v>
      </c>
      <c r="O107">
        <f>INDEX(Table7[],MATCH(Table_0__27[[#This Row],[Column1]],Table7[Teams],0),5)</f>
        <v>3</v>
      </c>
      <c r="P107">
        <f>INDEX(Table7[[Teams]:[PPG]],MATCH(Table_0__27[[#This Row],[Column1]],Table7[Teams],0),2)</f>
        <v>14.0625</v>
      </c>
      <c r="R107" t="s">
        <v>366</v>
      </c>
      <c r="S107" t="s">
        <v>19</v>
      </c>
      <c r="T107">
        <v>0.27600000000000002</v>
      </c>
      <c r="U107">
        <v>0.308</v>
      </c>
      <c r="V107">
        <f>Table38[[#This Row],[2018]]-Table38[[#This Row],[2017]]</f>
        <v>-3.1999999999999973E-2</v>
      </c>
      <c r="W107">
        <f>INDEX(Table7[],MATCH(Table38[[#This Row],[Column1]],Table7[Teams],0),5)</f>
        <v>5</v>
      </c>
      <c r="X107">
        <f>INDEX(Table7[[Teams]:[PPG]],MATCH(Table38[[#This Row],[Column1]],Table7[Teams],0),2)</f>
        <v>15.3125</v>
      </c>
      <c r="AC107" t="s">
        <v>384</v>
      </c>
      <c r="AD107" t="str">
        <f>INDEX(Table727[[Team]:[City]],MATCH(Table_0__28[[#This Row],[Team]],Table727[City],0),1)</f>
        <v>Cardinals</v>
      </c>
      <c r="AE107">
        <v>12.4</v>
      </c>
      <c r="AF107">
        <v>14.6</v>
      </c>
      <c r="AG107">
        <f>Table_0__28[[#This Row],[2018]]-Table_0__28[[#This Row],[2017]]</f>
        <v>-2.1999999999999993</v>
      </c>
      <c r="AH107">
        <f>INDEX(Table7[],MATCH(Table_0__28[[#This Row],[Column1]],Table7[Teams],0),5)</f>
        <v>3</v>
      </c>
      <c r="AI107">
        <f>INDEX(Table7[],MATCH(Table_0__28[[#This Row],[Column1]],Table7[Teams],0),2)</f>
        <v>14.0625</v>
      </c>
      <c r="AL107" t="s">
        <v>387</v>
      </c>
      <c r="AM107" t="str">
        <f>INDEX(Table727[[Team]:[City]],MATCH(Table_0__29[[#This Row],[Team]],Table727[City],0),1)</f>
        <v>Bills</v>
      </c>
      <c r="AN107">
        <v>0.31630000000000003</v>
      </c>
      <c r="AO107">
        <v>0.41699999999999998</v>
      </c>
      <c r="AP107">
        <f>Table_0__29[[#This Row],[2018]]-Table_0__29[[#This Row],[2017]]</f>
        <v>-0.10069999999999996</v>
      </c>
      <c r="AQ107">
        <f>INDEX(Table7[],MATCH(Table_0__29[[#This Row],[Column1]],Table7[Teams],0),2)</f>
        <v>16.8125</v>
      </c>
      <c r="AT107" t="s">
        <v>384</v>
      </c>
      <c r="AU107" t="str">
        <f>INDEX(Table727[[Team]:[City]],MATCH(Table_0__30[[#This Row],[Team]],Table727[City],0),1)</f>
        <v>Cardinals</v>
      </c>
      <c r="AV107">
        <v>0.375</v>
      </c>
      <c r="AW107">
        <v>0.4375</v>
      </c>
      <c r="AX107">
        <f>Table_0__30[[#This Row],[2018]]-Table_0__30[[#This Row],[2017]]</f>
        <v>-6.25E-2</v>
      </c>
      <c r="AY107">
        <f>INDEX(Table7[],MATCH(Table_0__30[[#This Row],[Column1]],Table7[Teams],0),2)</f>
        <v>14.0625</v>
      </c>
    </row>
    <row r="108" spans="2:51" ht="16.5" thickBot="1" x14ac:dyDescent="0.3">
      <c r="B108">
        <f>SUM(B76:B107)</f>
        <v>776</v>
      </c>
      <c r="C108">
        <f>SUM(C76:C107)</f>
        <v>765</v>
      </c>
      <c r="D108">
        <f>SUM(D76:D107)</f>
        <v>606</v>
      </c>
      <c r="E108">
        <f>SUM(E76:E107)</f>
        <v>718</v>
      </c>
      <c r="F108">
        <f>SUM(F76:F107)</f>
        <v>724</v>
      </c>
    </row>
    <row r="109" spans="2:51" x14ac:dyDescent="0.25">
      <c r="B109">
        <f>B108/16</f>
        <v>48.5</v>
      </c>
      <c r="C109">
        <f t="shared" ref="C109:F109" si="6">C108/16</f>
        <v>47.8125</v>
      </c>
      <c r="D109">
        <f>D108/15</f>
        <v>40.4</v>
      </c>
      <c r="E109">
        <f t="shared" si="6"/>
        <v>44.875</v>
      </c>
      <c r="F109">
        <f t="shared" si="6"/>
        <v>45.25</v>
      </c>
      <c r="J109" t="s">
        <v>325</v>
      </c>
      <c r="T109" t="s">
        <v>325</v>
      </c>
      <c r="AC109" s="51"/>
      <c r="AD109" s="51" t="s">
        <v>397</v>
      </c>
      <c r="AE109" s="51" t="s">
        <v>359</v>
      </c>
      <c r="AF109" s="51" t="s">
        <v>392</v>
      </c>
      <c r="AG109" s="51" t="s">
        <v>246</v>
      </c>
      <c r="AH109" s="51" t="s">
        <v>114</v>
      </c>
    </row>
    <row r="110" spans="2:51" ht="16.5" thickBot="1" x14ac:dyDescent="0.3">
      <c r="D110">
        <f>D108/15*16</f>
        <v>646.4</v>
      </c>
      <c r="AC110" t="s">
        <v>397</v>
      </c>
      <c r="AD110">
        <v>1</v>
      </c>
    </row>
    <row r="111" spans="2:51" x14ac:dyDescent="0.25">
      <c r="B111" t="s">
        <v>610</v>
      </c>
      <c r="J111" s="53" t="s">
        <v>326</v>
      </c>
      <c r="K111" s="53"/>
      <c r="T111" s="53" t="s">
        <v>326</v>
      </c>
      <c r="U111" s="53"/>
      <c r="AC111" t="s">
        <v>359</v>
      </c>
      <c r="AD111">
        <v>0.43057608616936727</v>
      </c>
      <c r="AE111">
        <v>1</v>
      </c>
    </row>
    <row r="112" spans="2:51" x14ac:dyDescent="0.25">
      <c r="B112">
        <v>12.75</v>
      </c>
      <c r="C112">
        <v>11.6875</v>
      </c>
      <c r="D112">
        <v>12.75</v>
      </c>
      <c r="E112">
        <v>7.625</v>
      </c>
      <c r="F112">
        <v>10.5</v>
      </c>
      <c r="J112" t="s">
        <v>327</v>
      </c>
      <c r="K112">
        <v>0.81628903331394032</v>
      </c>
      <c r="T112" t="s">
        <v>327</v>
      </c>
      <c r="U112">
        <v>0.85129427560315196</v>
      </c>
      <c r="AC112" t="s">
        <v>392</v>
      </c>
      <c r="AD112">
        <v>0.43750185978523803</v>
      </c>
      <c r="AE112">
        <v>-0.623214772832002</v>
      </c>
      <c r="AF112">
        <v>1</v>
      </c>
    </row>
    <row r="113" spans="10:34" x14ac:dyDescent="0.25">
      <c r="J113" t="s">
        <v>328</v>
      </c>
      <c r="K113">
        <v>0.6663277859086072</v>
      </c>
      <c r="T113" t="s">
        <v>328</v>
      </c>
      <c r="U113">
        <v>0.72470194367469531</v>
      </c>
      <c r="AC113" t="s">
        <v>246</v>
      </c>
      <c r="AD113">
        <v>-0.14750824521240513</v>
      </c>
      <c r="AE113">
        <v>-0.42308965820972178</v>
      </c>
      <c r="AF113">
        <v>0.29371163710203241</v>
      </c>
      <c r="AG113">
        <v>1</v>
      </c>
    </row>
    <row r="114" spans="10:34" ht="16.5" thickBot="1" x14ac:dyDescent="0.3">
      <c r="J114" t="s">
        <v>329</v>
      </c>
      <c r="K114">
        <v>0.65520537877222751</v>
      </c>
      <c r="T114" t="s">
        <v>329</v>
      </c>
      <c r="U114">
        <v>0.71552534179718519</v>
      </c>
      <c r="AC114" s="50" t="s">
        <v>114</v>
      </c>
      <c r="AD114" s="50">
        <v>-0.40826099119587295</v>
      </c>
      <c r="AE114" s="50">
        <v>-0.45145477239253007</v>
      </c>
      <c r="AF114" s="50">
        <v>9.6033257097226293E-2</v>
      </c>
      <c r="AG114" s="50">
        <v>0.76925963227321503</v>
      </c>
      <c r="AH114" s="50">
        <v>1</v>
      </c>
    </row>
    <row r="115" spans="10:34" x14ac:dyDescent="0.25">
      <c r="J115" t="s">
        <v>330</v>
      </c>
      <c r="K115">
        <v>2.7952933300314458</v>
      </c>
      <c r="T115" t="s">
        <v>330</v>
      </c>
      <c r="U115">
        <v>2.5390364714503848</v>
      </c>
    </row>
    <row r="116" spans="10:34" ht="16.5" thickBot="1" x14ac:dyDescent="0.3">
      <c r="J116" s="50" t="s">
        <v>331</v>
      </c>
      <c r="K116" s="50">
        <v>32</v>
      </c>
      <c r="T116" s="50" t="s">
        <v>331</v>
      </c>
      <c r="U116" s="50">
        <v>32</v>
      </c>
    </row>
    <row r="118" spans="10:34" ht="16.5" thickBot="1" x14ac:dyDescent="0.3">
      <c r="J118" t="s">
        <v>332</v>
      </c>
      <c r="T118" t="s">
        <v>332</v>
      </c>
    </row>
    <row r="119" spans="10:34" x14ac:dyDescent="0.25">
      <c r="J119" s="51"/>
      <c r="K119" s="51" t="s">
        <v>336</v>
      </c>
      <c r="L119" s="51" t="s">
        <v>337</v>
      </c>
      <c r="M119" s="51" t="s">
        <v>338</v>
      </c>
      <c r="N119" s="51" t="s">
        <v>339</v>
      </c>
      <c r="O119" s="51" t="s">
        <v>340</v>
      </c>
      <c r="T119" s="51"/>
      <c r="U119" s="51" t="s">
        <v>336</v>
      </c>
      <c r="V119" s="51" t="s">
        <v>337</v>
      </c>
      <c r="W119" s="51" t="s">
        <v>338</v>
      </c>
      <c r="X119" s="51" t="s">
        <v>339</v>
      </c>
      <c r="Y119" s="51" t="s">
        <v>340</v>
      </c>
    </row>
    <row r="120" spans="10:34" x14ac:dyDescent="0.25">
      <c r="J120" t="s">
        <v>53</v>
      </c>
      <c r="K120">
        <v>1</v>
      </c>
      <c r="L120">
        <v>468.10568097245135</v>
      </c>
      <c r="M120">
        <v>468.10568097245135</v>
      </c>
      <c r="N120">
        <v>59.908595121387599</v>
      </c>
      <c r="O120">
        <v>1.2335400087781514E-8</v>
      </c>
      <c r="T120" t="s">
        <v>53</v>
      </c>
      <c r="U120">
        <v>1</v>
      </c>
      <c r="V120">
        <v>509.11443889934338</v>
      </c>
      <c r="W120">
        <v>509.11443889934338</v>
      </c>
      <c r="X120">
        <v>78.97279988257759</v>
      </c>
      <c r="Y120">
        <v>6.63297310131196E-10</v>
      </c>
    </row>
    <row r="121" spans="10:34" x14ac:dyDescent="0.25">
      <c r="J121" t="s">
        <v>333</v>
      </c>
      <c r="K121">
        <v>30</v>
      </c>
      <c r="L121">
        <v>234.40994402754865</v>
      </c>
      <c r="M121">
        <v>7.8136648009182883</v>
      </c>
      <c r="T121" t="s">
        <v>333</v>
      </c>
      <c r="U121">
        <v>30</v>
      </c>
      <c r="V121">
        <v>193.40118610065662</v>
      </c>
      <c r="W121">
        <v>6.4467062033552205</v>
      </c>
    </row>
    <row r="122" spans="10:34" ht="16.5" thickBot="1" x14ac:dyDescent="0.3">
      <c r="J122" s="50" t="s">
        <v>334</v>
      </c>
      <c r="K122" s="50">
        <v>31</v>
      </c>
      <c r="L122" s="50">
        <v>702.515625</v>
      </c>
      <c r="M122" s="50"/>
      <c r="N122" s="50"/>
      <c r="O122" s="50"/>
      <c r="T122" s="50" t="s">
        <v>334</v>
      </c>
      <c r="U122" s="50">
        <v>31</v>
      </c>
      <c r="V122" s="50">
        <v>702.515625</v>
      </c>
      <c r="W122" s="50"/>
      <c r="X122" s="50"/>
      <c r="Y122" s="50"/>
    </row>
    <row r="123" spans="10:34" ht="16.5" thickBot="1" x14ac:dyDescent="0.3"/>
    <row r="124" spans="10:34" x14ac:dyDescent="0.25">
      <c r="J124" s="51"/>
      <c r="K124" s="51" t="s">
        <v>341</v>
      </c>
      <c r="L124" s="51" t="s">
        <v>330</v>
      </c>
      <c r="M124" s="51" t="s">
        <v>342</v>
      </c>
      <c r="N124" s="51" t="s">
        <v>343</v>
      </c>
      <c r="O124" s="51" t="s">
        <v>344</v>
      </c>
      <c r="P124" s="51" t="s">
        <v>345</v>
      </c>
      <c r="Q124" s="51" t="s">
        <v>346</v>
      </c>
      <c r="R124" s="51" t="s">
        <v>347</v>
      </c>
      <c r="T124" s="51"/>
      <c r="U124" s="51" t="s">
        <v>341</v>
      </c>
      <c r="V124" s="51" t="s">
        <v>330</v>
      </c>
      <c r="W124" s="51" t="s">
        <v>342</v>
      </c>
      <c r="X124" s="51" t="s">
        <v>343</v>
      </c>
      <c r="Y124" s="51" t="s">
        <v>344</v>
      </c>
      <c r="Z124" s="51" t="s">
        <v>345</v>
      </c>
      <c r="AA124" s="51" t="s">
        <v>346</v>
      </c>
      <c r="AB124" s="51" t="s">
        <v>347</v>
      </c>
    </row>
    <row r="125" spans="10:34" x14ac:dyDescent="0.25">
      <c r="J125" t="s">
        <v>335</v>
      </c>
      <c r="K125">
        <v>-7.7000158316505676</v>
      </c>
      <c r="L125">
        <v>4.0411145258366608</v>
      </c>
      <c r="M125">
        <v>-1.9054188596786621</v>
      </c>
      <c r="N125">
        <v>6.6349618366563404E-2</v>
      </c>
      <c r="O125">
        <v>-15.953072720525617</v>
      </c>
      <c r="P125">
        <v>0.55304105722448149</v>
      </c>
      <c r="Q125">
        <v>-15.953072720525617</v>
      </c>
      <c r="R125">
        <v>0.55304105722448149</v>
      </c>
      <c r="T125" t="s">
        <v>335</v>
      </c>
      <c r="U125">
        <v>-19.261867020935391</v>
      </c>
      <c r="V125">
        <v>4.8152961962865435</v>
      </c>
      <c r="W125">
        <v>-4.0001416809602999</v>
      </c>
      <c r="X125">
        <v>3.8169697981499471E-4</v>
      </c>
      <c r="Y125">
        <v>-29.096013811543518</v>
      </c>
      <c r="Z125">
        <v>-9.4277202303272638</v>
      </c>
      <c r="AA125">
        <v>-29.096013811543518</v>
      </c>
      <c r="AB125">
        <v>-9.4277202303272638</v>
      </c>
    </row>
    <row r="126" spans="10:34" ht="16.5" thickBot="1" x14ac:dyDescent="0.3">
      <c r="J126" s="50" t="s">
        <v>397</v>
      </c>
      <c r="K126" s="50">
        <v>1.5247897261900512</v>
      </c>
      <c r="L126" s="50">
        <v>0.19699962044632424</v>
      </c>
      <c r="M126" s="50">
        <v>7.7400642840604101</v>
      </c>
      <c r="N126" s="50">
        <v>1.2335400087781514E-8</v>
      </c>
      <c r="O126" s="50">
        <v>1.1224628274507249</v>
      </c>
      <c r="P126" s="50">
        <v>1.9271166249293774</v>
      </c>
      <c r="Q126" s="50">
        <v>1.1224628274507249</v>
      </c>
      <c r="R126" s="50">
        <v>1.9271166249293774</v>
      </c>
      <c r="T126" s="50" t="s">
        <v>397</v>
      </c>
      <c r="U126" s="50">
        <v>131.98255030686664</v>
      </c>
      <c r="V126" s="50">
        <v>14.851754037171277</v>
      </c>
      <c r="W126" s="50">
        <v>8.8866641594345008</v>
      </c>
      <c r="X126" s="50">
        <v>6.6329731013118659E-10</v>
      </c>
      <c r="Y126" s="50">
        <v>101.65122210899104</v>
      </c>
      <c r="Z126" s="50">
        <v>162.31387850474226</v>
      </c>
      <c r="AA126" s="50">
        <v>101.65122210899104</v>
      </c>
      <c r="AB126" s="50">
        <v>162.31387850474226</v>
      </c>
    </row>
    <row r="133" spans="2:14" x14ac:dyDescent="0.25">
      <c r="H133" s="132" t="s">
        <v>1503</v>
      </c>
      <c r="I133" s="132"/>
      <c r="M133" s="132" t="s">
        <v>1504</v>
      </c>
      <c r="N133" s="132"/>
    </row>
    <row r="134" spans="2:14" x14ac:dyDescent="0.25">
      <c r="H134" t="s">
        <v>139</v>
      </c>
      <c r="I134" t="s">
        <v>262</v>
      </c>
      <c r="J134" t="s">
        <v>1502</v>
      </c>
      <c r="L134" t="s">
        <v>139</v>
      </c>
      <c r="M134" t="s">
        <v>262</v>
      </c>
      <c r="N134" t="s">
        <v>1502</v>
      </c>
    </row>
    <row r="135" spans="2:14" x14ac:dyDescent="0.25">
      <c r="B135" s="132" t="s">
        <v>1501</v>
      </c>
      <c r="C135" s="132"/>
      <c r="H135" t="s">
        <v>369</v>
      </c>
      <c r="I135" t="s">
        <v>10</v>
      </c>
      <c r="J135">
        <v>33.799999999999997</v>
      </c>
      <c r="L135" t="s">
        <v>362</v>
      </c>
      <c r="M135" t="s">
        <v>13</v>
      </c>
      <c r="N135">
        <v>6.8</v>
      </c>
    </row>
    <row r="136" spans="2:14" x14ac:dyDescent="0.25">
      <c r="B136">
        <v>28.636363636363633</v>
      </c>
      <c r="C136">
        <v>20.05681818181818</v>
      </c>
      <c r="H136" t="s">
        <v>367</v>
      </c>
      <c r="I136" t="s">
        <v>24</v>
      </c>
      <c r="J136">
        <v>33.799999999999997</v>
      </c>
      <c r="L136" t="s">
        <v>389</v>
      </c>
      <c r="M136" t="s">
        <v>27</v>
      </c>
      <c r="N136">
        <v>11.2</v>
      </c>
    </row>
    <row r="137" spans="2:14" x14ac:dyDescent="0.25">
      <c r="B137">
        <v>25.231250000000003</v>
      </c>
      <c r="C137">
        <v>19.77272727272727</v>
      </c>
      <c r="H137" t="s">
        <v>379</v>
      </c>
      <c r="I137" t="s">
        <v>38</v>
      </c>
      <c r="J137">
        <v>32</v>
      </c>
      <c r="L137" t="s">
        <v>374</v>
      </c>
      <c r="M137" t="s">
        <v>32</v>
      </c>
      <c r="N137">
        <v>14</v>
      </c>
    </row>
    <row r="138" spans="2:14" x14ac:dyDescent="0.25">
      <c r="B138">
        <v>24.318181818181817</v>
      </c>
      <c r="C138">
        <v>19.583333333333332</v>
      </c>
      <c r="H138" t="s">
        <v>378</v>
      </c>
      <c r="I138" t="s">
        <v>36</v>
      </c>
      <c r="J138">
        <v>30.8</v>
      </c>
      <c r="L138" t="s">
        <v>380</v>
      </c>
      <c r="M138" t="s">
        <v>17</v>
      </c>
      <c r="N138">
        <v>15.5</v>
      </c>
    </row>
    <row r="139" spans="2:14" x14ac:dyDescent="0.25">
      <c r="B139">
        <v>25.476190476190474</v>
      </c>
      <c r="C139">
        <v>20.454545454545453</v>
      </c>
      <c r="H139" t="s">
        <v>362</v>
      </c>
      <c r="I139" t="s">
        <v>13</v>
      </c>
      <c r="J139">
        <v>30.5</v>
      </c>
      <c r="L139" t="s">
        <v>387</v>
      </c>
      <c r="M139" t="s">
        <v>14</v>
      </c>
      <c r="N139">
        <v>15.8</v>
      </c>
    </row>
    <row r="140" spans="2:14" x14ac:dyDescent="0.25">
      <c r="B140">
        <v>26.364062499999999</v>
      </c>
      <c r="C140">
        <v>21.304347826086957</v>
      </c>
      <c r="H140" t="s">
        <v>363</v>
      </c>
      <c r="I140" t="s">
        <v>37</v>
      </c>
      <c r="J140">
        <v>29.2</v>
      </c>
      <c r="L140" t="s">
        <v>370</v>
      </c>
      <c r="M140" t="s">
        <v>25</v>
      </c>
      <c r="N140">
        <v>15.8</v>
      </c>
    </row>
    <row r="141" spans="2:14" x14ac:dyDescent="0.25">
      <c r="B141">
        <v>28.031914893617021</v>
      </c>
      <c r="C141">
        <v>22.857142857142858</v>
      </c>
      <c r="H141" t="s">
        <v>361</v>
      </c>
      <c r="I141" t="s">
        <v>31</v>
      </c>
      <c r="J141">
        <v>27.5</v>
      </c>
      <c r="L141" t="s">
        <v>381</v>
      </c>
      <c r="M141" t="s">
        <v>26</v>
      </c>
      <c r="N141">
        <v>17.2</v>
      </c>
    </row>
    <row r="142" spans="2:14" x14ac:dyDescent="0.25">
      <c r="B142">
        <v>27.637500000000003</v>
      </c>
      <c r="C142">
        <v>22.712499999999999</v>
      </c>
      <c r="H142" t="s">
        <v>374</v>
      </c>
      <c r="I142" t="s">
        <v>32</v>
      </c>
      <c r="J142">
        <v>26.8</v>
      </c>
      <c r="L142" t="s">
        <v>379</v>
      </c>
      <c r="M142" t="s">
        <v>38</v>
      </c>
      <c r="N142">
        <v>18</v>
      </c>
    </row>
    <row r="143" spans="2:14" x14ac:dyDescent="0.25">
      <c r="B143">
        <v>24.750000000000004</v>
      </c>
      <c r="C143">
        <v>20.297619047619047</v>
      </c>
      <c r="H143" t="s">
        <v>372</v>
      </c>
      <c r="I143" t="s">
        <v>39</v>
      </c>
      <c r="J143">
        <v>25.8</v>
      </c>
      <c r="L143" t="s">
        <v>373</v>
      </c>
      <c r="M143" t="s">
        <v>23</v>
      </c>
      <c r="N143">
        <v>18.5</v>
      </c>
    </row>
    <row r="144" spans="2:14" x14ac:dyDescent="0.25">
      <c r="B144">
        <v>25.952380952380953</v>
      </c>
      <c r="C144">
        <v>21.328125</v>
      </c>
      <c r="H144" t="s">
        <v>368</v>
      </c>
      <c r="I144" t="s">
        <v>28</v>
      </c>
      <c r="J144">
        <v>24.2</v>
      </c>
      <c r="L144" t="s">
        <v>377</v>
      </c>
      <c r="M144" t="s">
        <v>20</v>
      </c>
      <c r="N144">
        <v>19.5</v>
      </c>
    </row>
    <row r="145" spans="2:14" x14ac:dyDescent="0.25">
      <c r="B145">
        <v>27.168750000000003</v>
      </c>
      <c r="C145">
        <v>22.989130434782609</v>
      </c>
      <c r="H145" t="s">
        <v>371</v>
      </c>
      <c r="I145" t="s">
        <v>35</v>
      </c>
      <c r="J145">
        <v>23.8</v>
      </c>
      <c r="L145" t="s">
        <v>371</v>
      </c>
      <c r="M145" t="s">
        <v>35</v>
      </c>
      <c r="N145">
        <v>20</v>
      </c>
    </row>
    <row r="146" spans="2:14" x14ac:dyDescent="0.25">
      <c r="B146">
        <v>22.618750000000002</v>
      </c>
      <c r="C146">
        <v>18.967391304347828</v>
      </c>
      <c r="H146" t="s">
        <v>390</v>
      </c>
      <c r="I146" t="s">
        <v>18</v>
      </c>
      <c r="J146">
        <v>23.5</v>
      </c>
      <c r="L146" t="s">
        <v>366</v>
      </c>
      <c r="M146" t="s">
        <v>19</v>
      </c>
      <c r="N146">
        <v>21</v>
      </c>
    </row>
    <row r="147" spans="2:14" x14ac:dyDescent="0.25">
      <c r="B147">
        <v>23.920454545454543</v>
      </c>
      <c r="C147">
        <v>20.782812500000002</v>
      </c>
      <c r="H147" t="s">
        <v>380</v>
      </c>
      <c r="I147" t="s">
        <v>17</v>
      </c>
      <c r="J147">
        <v>22.8</v>
      </c>
      <c r="L147" t="s">
        <v>365</v>
      </c>
      <c r="M147" t="s">
        <v>12</v>
      </c>
      <c r="N147">
        <v>22</v>
      </c>
    </row>
    <row r="148" spans="2:14" x14ac:dyDescent="0.25">
      <c r="B148">
        <v>28.25</v>
      </c>
      <c r="C148">
        <v>25.05952380952381</v>
      </c>
      <c r="H148" t="s">
        <v>373</v>
      </c>
      <c r="I148" t="s">
        <v>23</v>
      </c>
      <c r="J148">
        <v>22.5</v>
      </c>
      <c r="L148" t="s">
        <v>372</v>
      </c>
      <c r="M148" t="s">
        <v>39</v>
      </c>
      <c r="N148">
        <v>22.2</v>
      </c>
    </row>
    <row r="149" spans="2:14" x14ac:dyDescent="0.25">
      <c r="B149">
        <v>23.031914893617021</v>
      </c>
      <c r="C149">
        <v>20.476190476190474</v>
      </c>
      <c r="H149" t="s">
        <v>172</v>
      </c>
      <c r="I149" t="s">
        <v>9</v>
      </c>
      <c r="J149">
        <v>22.2</v>
      </c>
      <c r="L149" t="s">
        <v>172</v>
      </c>
      <c r="M149" t="s">
        <v>9</v>
      </c>
      <c r="N149">
        <v>22.8</v>
      </c>
    </row>
    <row r="150" spans="2:14" x14ac:dyDescent="0.25">
      <c r="B150">
        <v>22.102272727272727</v>
      </c>
      <c r="C150">
        <v>21.076562500000001</v>
      </c>
      <c r="H150" t="s">
        <v>391</v>
      </c>
      <c r="I150" t="s">
        <v>29</v>
      </c>
      <c r="J150">
        <v>21.8</v>
      </c>
      <c r="L150" t="s">
        <v>364</v>
      </c>
      <c r="M150" t="s">
        <v>33</v>
      </c>
      <c r="N150">
        <v>23</v>
      </c>
    </row>
    <row r="151" spans="2:14" x14ac:dyDescent="0.25">
      <c r="B151">
        <v>19.140625</v>
      </c>
      <c r="C151">
        <v>18.80952380952381</v>
      </c>
      <c r="H151" t="s">
        <v>381</v>
      </c>
      <c r="I151" t="s">
        <v>26</v>
      </c>
      <c r="J151">
        <v>21.2</v>
      </c>
      <c r="L151" t="s">
        <v>386</v>
      </c>
      <c r="M151" t="s">
        <v>21</v>
      </c>
      <c r="N151">
        <v>23.2</v>
      </c>
    </row>
    <row r="152" spans="2:14" x14ac:dyDescent="0.25">
      <c r="B152">
        <v>27.225000000000001</v>
      </c>
      <c r="C152">
        <v>26.36363636363636</v>
      </c>
      <c r="H152" t="s">
        <v>366</v>
      </c>
      <c r="I152" t="s">
        <v>19</v>
      </c>
      <c r="J152">
        <v>21</v>
      </c>
      <c r="L152" t="s">
        <v>383</v>
      </c>
      <c r="M152" t="s">
        <v>15</v>
      </c>
      <c r="N152">
        <v>23.3</v>
      </c>
    </row>
    <row r="153" spans="2:14" x14ac:dyDescent="0.25">
      <c r="B153">
        <v>24.318181818181817</v>
      </c>
      <c r="C153">
        <v>23.856250000000003</v>
      </c>
      <c r="H153" t="s">
        <v>364</v>
      </c>
      <c r="I153" t="s">
        <v>33</v>
      </c>
      <c r="J153">
        <v>21</v>
      </c>
      <c r="L153" t="s">
        <v>367</v>
      </c>
      <c r="M153" t="s">
        <v>24</v>
      </c>
      <c r="N153">
        <v>23.5</v>
      </c>
    </row>
    <row r="154" spans="2:14" x14ac:dyDescent="0.25">
      <c r="B154">
        <v>22.38095238095238</v>
      </c>
      <c r="C154">
        <v>22.727272727272727</v>
      </c>
      <c r="H154" t="s">
        <v>370</v>
      </c>
      <c r="I154" t="s">
        <v>25</v>
      </c>
      <c r="J154">
        <v>21</v>
      </c>
      <c r="L154" t="s">
        <v>368</v>
      </c>
      <c r="M154" t="s">
        <v>28</v>
      </c>
      <c r="N154">
        <v>23.8</v>
      </c>
    </row>
    <row r="155" spans="2:14" x14ac:dyDescent="0.25">
      <c r="B155">
        <v>19.334374999999998</v>
      </c>
      <c r="C155">
        <v>20.326086956521742</v>
      </c>
      <c r="H155" t="s">
        <v>382</v>
      </c>
      <c r="I155" t="s">
        <v>22</v>
      </c>
      <c r="J155">
        <v>19.8</v>
      </c>
      <c r="L155" t="s">
        <v>391</v>
      </c>
      <c r="M155" t="s">
        <v>29</v>
      </c>
      <c r="N155">
        <v>24.2</v>
      </c>
    </row>
    <row r="156" spans="2:14" x14ac:dyDescent="0.25">
      <c r="B156">
        <v>25.115625000000001</v>
      </c>
      <c r="C156">
        <v>25.892857142857142</v>
      </c>
      <c r="H156" t="s">
        <v>377</v>
      </c>
      <c r="I156" t="s">
        <v>20</v>
      </c>
      <c r="J156">
        <v>19.5</v>
      </c>
      <c r="L156" t="s">
        <v>375</v>
      </c>
      <c r="M156" t="s">
        <v>34</v>
      </c>
      <c r="N156">
        <v>24.8</v>
      </c>
    </row>
    <row r="157" spans="2:14" x14ac:dyDescent="0.25">
      <c r="B157">
        <v>22.5</v>
      </c>
      <c r="C157">
        <v>24.14772727272727</v>
      </c>
      <c r="H157" t="s">
        <v>365</v>
      </c>
      <c r="I157" t="s">
        <v>12</v>
      </c>
      <c r="J157">
        <v>19</v>
      </c>
      <c r="L157" t="s">
        <v>369</v>
      </c>
      <c r="M157" t="s">
        <v>10</v>
      </c>
      <c r="N157">
        <v>25</v>
      </c>
    </row>
    <row r="158" spans="2:14" x14ac:dyDescent="0.25">
      <c r="B158">
        <v>19.318750000000001</v>
      </c>
      <c r="C158">
        <v>21.369047619047617</v>
      </c>
      <c r="H158" t="s">
        <v>387</v>
      </c>
      <c r="I158" t="s">
        <v>14</v>
      </c>
      <c r="J158">
        <v>19</v>
      </c>
      <c r="L158" t="s">
        <v>390</v>
      </c>
      <c r="M158" t="s">
        <v>18</v>
      </c>
      <c r="N158">
        <v>25.5</v>
      </c>
    </row>
    <row r="159" spans="2:14" x14ac:dyDescent="0.25">
      <c r="B159">
        <v>18.452380952380953</v>
      </c>
      <c r="C159">
        <v>20.831250000000001</v>
      </c>
      <c r="H159" t="s">
        <v>384</v>
      </c>
      <c r="I159" t="s">
        <v>40</v>
      </c>
      <c r="J159">
        <v>18.5</v>
      </c>
      <c r="L159" t="s">
        <v>382</v>
      </c>
      <c r="M159" t="s">
        <v>22</v>
      </c>
      <c r="N159">
        <v>25.5</v>
      </c>
    </row>
    <row r="160" spans="2:14" x14ac:dyDescent="0.25">
      <c r="B160">
        <v>20.96590909090909</v>
      </c>
      <c r="C160">
        <v>23.409090909090907</v>
      </c>
      <c r="H160" t="s">
        <v>386</v>
      </c>
      <c r="I160" t="s">
        <v>21</v>
      </c>
      <c r="J160">
        <v>17.5</v>
      </c>
      <c r="L160" t="s">
        <v>363</v>
      </c>
      <c r="M160" t="s">
        <v>37</v>
      </c>
      <c r="N160">
        <v>26</v>
      </c>
    </row>
    <row r="161" spans="2:14" x14ac:dyDescent="0.25">
      <c r="B161">
        <v>23.934374999999999</v>
      </c>
      <c r="C161">
        <v>26.25</v>
      </c>
      <c r="H161" t="s">
        <v>375</v>
      </c>
      <c r="I161" t="s">
        <v>34</v>
      </c>
      <c r="J161">
        <v>17.5</v>
      </c>
      <c r="L161" t="s">
        <v>361</v>
      </c>
      <c r="M161" t="s">
        <v>31</v>
      </c>
      <c r="N161">
        <v>26.2</v>
      </c>
    </row>
    <row r="162" spans="2:14" x14ac:dyDescent="0.25">
      <c r="B162">
        <v>19.261363636363633</v>
      </c>
      <c r="C162">
        <v>22.275000000000002</v>
      </c>
      <c r="H162" t="s">
        <v>376</v>
      </c>
      <c r="I162" t="s">
        <v>30</v>
      </c>
      <c r="J162">
        <v>16.5</v>
      </c>
      <c r="L162" t="s">
        <v>385</v>
      </c>
      <c r="M162" t="s">
        <v>11</v>
      </c>
      <c r="N162">
        <v>27.5</v>
      </c>
    </row>
    <row r="163" spans="2:14" x14ac:dyDescent="0.25">
      <c r="B163">
        <v>21.904761904761905</v>
      </c>
      <c r="C163">
        <v>25.852272727272727</v>
      </c>
      <c r="H163" t="s">
        <v>389</v>
      </c>
      <c r="I163" t="s">
        <v>27</v>
      </c>
      <c r="J163">
        <v>16.5</v>
      </c>
      <c r="L163" t="s">
        <v>384</v>
      </c>
      <c r="M163" t="s">
        <v>40</v>
      </c>
      <c r="N163">
        <v>28.8</v>
      </c>
    </row>
    <row r="164" spans="2:14" x14ac:dyDescent="0.25">
      <c r="B164">
        <v>19.285714285714285</v>
      </c>
      <c r="C164">
        <v>24.750000000000004</v>
      </c>
      <c r="H164" t="s">
        <v>385</v>
      </c>
      <c r="I164" t="s">
        <v>11</v>
      </c>
      <c r="J164">
        <v>14.2</v>
      </c>
      <c r="L164" t="s">
        <v>378</v>
      </c>
      <c r="M164" t="s">
        <v>36</v>
      </c>
      <c r="N164">
        <v>29.2</v>
      </c>
    </row>
    <row r="165" spans="2:14" x14ac:dyDescent="0.25">
      <c r="B165">
        <v>20.434782608695652</v>
      </c>
      <c r="C165">
        <v>27.456249999999997</v>
      </c>
      <c r="H165" t="s">
        <v>383</v>
      </c>
      <c r="I165" t="s">
        <v>15</v>
      </c>
      <c r="J165">
        <v>11</v>
      </c>
      <c r="L165" t="s">
        <v>376</v>
      </c>
      <c r="M165" t="s">
        <v>30</v>
      </c>
      <c r="N165">
        <v>29.5</v>
      </c>
    </row>
    <row r="166" spans="2:14" x14ac:dyDescent="0.25">
      <c r="B166">
        <v>19.9375</v>
      </c>
      <c r="C166">
        <v>27.797619047619047</v>
      </c>
      <c r="H166" t="s">
        <v>388</v>
      </c>
      <c r="I166" t="s">
        <v>16</v>
      </c>
      <c r="J166">
        <v>6.5</v>
      </c>
      <c r="L166" t="s">
        <v>388</v>
      </c>
      <c r="M166" t="s">
        <v>16</v>
      </c>
      <c r="N166">
        <v>40.799999999999997</v>
      </c>
    </row>
    <row r="167" spans="2:14" x14ac:dyDescent="0.25">
      <c r="B167">
        <v>18.125</v>
      </c>
      <c r="C167">
        <v>29.768750000000001</v>
      </c>
    </row>
  </sheetData>
  <sortState xmlns:xlrd2="http://schemas.microsoft.com/office/spreadsheetml/2017/richdata2" ref="AG4:AH7">
    <sortCondition descending="1" ref="AH4:AH7"/>
  </sortState>
  <mergeCells count="8">
    <mergeCell ref="R74:T74"/>
    <mergeCell ref="B135:C135"/>
    <mergeCell ref="H133:I133"/>
    <mergeCell ref="M133:N133"/>
    <mergeCell ref="C1:D1"/>
    <mergeCell ref="F1:I1"/>
    <mergeCell ref="B74:F74"/>
    <mergeCell ref="J74:L74"/>
  </mergeCells>
  <phoneticPr fontId="15" type="noConversion"/>
  <conditionalFormatting sqref="G4:G34">
    <cfRule type="expression" dxfId="441" priority="3">
      <formula>$I4&lt;$D4</formula>
    </cfRule>
    <cfRule type="expression" dxfId="440" priority="5">
      <formula>$I4&gt;$D4</formula>
    </cfRule>
  </conditionalFormatting>
  <conditionalFormatting sqref="F3:F34">
    <cfRule type="expression" dxfId="439" priority="4">
      <formula>$H3&lt;$C3</formula>
    </cfRule>
    <cfRule type="expression" dxfId="438" priority="6">
      <formula>$H3&gt;$C3</formula>
    </cfRule>
  </conditionalFormatting>
  <conditionalFormatting sqref="G3">
    <cfRule type="expression" dxfId="437" priority="1">
      <formula>$H3&lt;$C3</formula>
    </cfRule>
    <cfRule type="expression" dxfId="436" priority="2">
      <formula>$H3&gt;$C3</formula>
    </cfRule>
  </conditionalFormatting>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B6E31-CC2A-4F7A-8CF5-93229F1A8FF9}">
  <sheetPr codeName="Sheet4"/>
  <dimension ref="A1:FH2007"/>
  <sheetViews>
    <sheetView topLeftCell="EQ7" workbookViewId="0">
      <selection activeCell="FA21" sqref="FA21"/>
    </sheetView>
  </sheetViews>
  <sheetFormatPr defaultRowHeight="15.75" x14ac:dyDescent="0.25"/>
  <cols>
    <col min="8" max="8" width="10.625" bestFit="1" customWidth="1"/>
    <col min="17" max="17" width="10.625" bestFit="1" customWidth="1"/>
    <col min="18" max="18" width="10.625" customWidth="1"/>
    <col min="26" max="26" width="10.625" bestFit="1" customWidth="1"/>
    <col min="27" max="27" width="10.625" customWidth="1"/>
    <col min="35" max="35" width="10.625" bestFit="1" customWidth="1"/>
    <col min="36" max="36" width="10.625" customWidth="1"/>
    <col min="44" max="44" width="10.625" bestFit="1" customWidth="1"/>
    <col min="45" max="45" width="10.625" customWidth="1"/>
    <col min="53" max="53" width="10.625" bestFit="1" customWidth="1"/>
    <col min="54" max="54" width="10.625" customWidth="1"/>
    <col min="62" max="62" width="10.625" bestFit="1" customWidth="1"/>
    <col min="63" max="63" width="10.625" customWidth="1"/>
    <col min="71" max="71" width="10.625" bestFit="1" customWidth="1"/>
    <col min="72" max="72" width="10.625" customWidth="1"/>
    <col min="80" max="80" width="10.625" bestFit="1" customWidth="1"/>
    <col min="81" max="81" width="10.625" customWidth="1"/>
    <col min="89" max="89" width="10.625" bestFit="1" customWidth="1"/>
    <col min="90" max="90" width="10.625" customWidth="1"/>
    <col min="98" max="98" width="10.625" bestFit="1" customWidth="1"/>
    <col min="99" max="99" width="10.625" customWidth="1"/>
    <col min="107" max="107" width="10.625" bestFit="1" customWidth="1"/>
    <col min="108" max="108" width="10.625" customWidth="1"/>
    <col min="116" max="116" width="10.625" bestFit="1" customWidth="1"/>
    <col min="117" max="117" width="10.625" customWidth="1"/>
    <col min="125" max="125" width="10.625" bestFit="1" customWidth="1"/>
    <col min="126" max="126" width="10.625" customWidth="1"/>
    <col min="134" max="134" width="10.625" bestFit="1" customWidth="1"/>
    <col min="135" max="135" width="10.625" customWidth="1"/>
    <col min="143" max="143" width="10.625" bestFit="1" customWidth="1"/>
    <col min="144" max="144" width="10.625" customWidth="1"/>
    <col min="152" max="152" width="10.625" bestFit="1" customWidth="1"/>
    <col min="153" max="153" width="10.625" customWidth="1"/>
    <col min="154" max="154" width="11.75" bestFit="1" customWidth="1"/>
    <col min="155" max="155" width="9.5" bestFit="1" customWidth="1"/>
    <col min="156" max="157" width="9.5" customWidth="1"/>
    <col min="158" max="158" width="9.5" hidden="1" customWidth="1"/>
    <col min="161" max="161" width="11.75" bestFit="1" customWidth="1"/>
    <col min="163" max="163" width="10.125" style="23" bestFit="1" customWidth="1"/>
  </cols>
  <sheetData>
    <row r="1" spans="1:164" x14ac:dyDescent="0.25">
      <c r="A1">
        <f>MATCH('Season index'!$A$3,Rankings!$C$2:$AH$2,0)+1</f>
        <v>5</v>
      </c>
      <c r="B1" s="132" t="str">
        <f>_xlfn.CONCAT($A$3, " ", "week"," ",A2)</f>
        <v>Steelers week 1</v>
      </c>
      <c r="C1" s="132"/>
      <c r="D1" s="132"/>
      <c r="E1" s="132"/>
      <c r="F1" s="132"/>
      <c r="G1" s="132"/>
      <c r="H1" s="132"/>
      <c r="J1" s="132" t="str">
        <f>_xlfn.CONCAT($A$3, " ", "week"," ",J2)</f>
        <v>Steelers week 2</v>
      </c>
      <c r="K1" s="132"/>
      <c r="L1" s="132"/>
      <c r="M1" s="132"/>
      <c r="N1" s="132"/>
      <c r="O1" s="132"/>
      <c r="P1" s="132"/>
      <c r="Q1" s="132"/>
      <c r="R1" s="31"/>
      <c r="S1" s="132" t="str">
        <f>_xlfn.CONCAT($A$3, " ", "week"," ",S2)</f>
        <v>Steelers week 3</v>
      </c>
      <c r="T1" s="132"/>
      <c r="U1" s="132"/>
      <c r="V1" s="132"/>
      <c r="W1" s="132"/>
      <c r="X1" s="132"/>
      <c r="Y1" s="132"/>
      <c r="Z1" s="132"/>
      <c r="AA1" s="31"/>
      <c r="AB1" s="132" t="str">
        <f>_xlfn.CONCAT($A$3, " ", "week"," ",AB2)</f>
        <v>Steelers week 4</v>
      </c>
      <c r="AC1" s="132"/>
      <c r="AD1" s="132"/>
      <c r="AE1" s="132"/>
      <c r="AF1" s="132"/>
      <c r="AG1" s="132"/>
      <c r="AH1" s="132"/>
      <c r="AI1" s="132"/>
      <c r="AJ1" s="31"/>
      <c r="AK1" s="132" t="str">
        <f>_xlfn.CONCAT($A$3, " ", "week"," ",AK2)</f>
        <v>Steelers week 5</v>
      </c>
      <c r="AL1" s="132"/>
      <c r="AM1" s="132"/>
      <c r="AN1" s="132"/>
      <c r="AO1" s="132"/>
      <c r="AP1" s="132"/>
      <c r="AQ1" s="132"/>
      <c r="AR1" s="132"/>
      <c r="AS1" s="31"/>
      <c r="AT1" s="132" t="str">
        <f>_xlfn.CONCAT($A$3, " ", "week"," ",AT2)</f>
        <v>Steelers week 6</v>
      </c>
      <c r="AU1" s="132"/>
      <c r="AV1" s="132"/>
      <c r="AW1" s="132"/>
      <c r="AX1" s="132"/>
      <c r="AY1" s="132"/>
      <c r="AZ1" s="132"/>
      <c r="BA1" s="132"/>
      <c r="BB1" s="31"/>
      <c r="BC1" s="132" t="str">
        <f>_xlfn.CONCAT($A$3, " ", "week"," ",BC2)</f>
        <v>Steelers week 7</v>
      </c>
      <c r="BD1" s="132"/>
      <c r="BE1" s="132"/>
      <c r="BF1" s="132"/>
      <c r="BG1" s="132"/>
      <c r="BH1" s="132"/>
      <c r="BI1" s="132"/>
      <c r="BJ1" s="132"/>
      <c r="BK1" s="31"/>
      <c r="BL1" s="132" t="str">
        <f>_xlfn.CONCAT($A$3, " ", "week"," ",BL2)</f>
        <v>Steelers week 8</v>
      </c>
      <c r="BM1" s="132"/>
      <c r="BN1" s="132"/>
      <c r="BO1" s="132"/>
      <c r="BP1" s="132"/>
      <c r="BQ1" s="132"/>
      <c r="BR1" s="132"/>
      <c r="BS1" s="132"/>
      <c r="BT1" s="31"/>
      <c r="BU1" s="132" t="str">
        <f>_xlfn.CONCAT($A$3, " ", "week"," ",BU2)</f>
        <v>Steelers week 9</v>
      </c>
      <c r="BV1" s="132"/>
      <c r="BW1" s="132"/>
      <c r="BX1" s="132"/>
      <c r="BY1" s="132"/>
      <c r="BZ1" s="132"/>
      <c r="CA1" s="132"/>
      <c r="CB1" s="132"/>
      <c r="CC1" s="31"/>
      <c r="CD1" s="132" t="str">
        <f>_xlfn.CONCAT($A$3, " ", "week"," ",CD2)</f>
        <v>Steelers week 10</v>
      </c>
      <c r="CE1" s="132"/>
      <c r="CF1" s="132"/>
      <c r="CG1" s="132"/>
      <c r="CH1" s="132"/>
      <c r="CI1" s="132"/>
      <c r="CJ1" s="132"/>
      <c r="CK1" s="132"/>
      <c r="CL1" s="31"/>
      <c r="CM1" s="132" t="str">
        <f>_xlfn.CONCAT($A$3, " ", "week"," ",CM2)</f>
        <v>Steelers week 11</v>
      </c>
      <c r="CN1" s="132"/>
      <c r="CO1" s="132"/>
      <c r="CP1" s="132"/>
      <c r="CQ1" s="132"/>
      <c r="CR1" s="132"/>
      <c r="CS1" s="132"/>
      <c r="CT1" s="132"/>
      <c r="CU1" s="31"/>
      <c r="CV1" s="132" t="str">
        <f>_xlfn.CONCAT($A$3, " ", "week"," ",CV2)</f>
        <v>Steelers week 12</v>
      </c>
      <c r="CW1" s="132"/>
      <c r="CX1" s="132"/>
      <c r="CY1" s="132"/>
      <c r="CZ1" s="132"/>
      <c r="DA1" s="132"/>
      <c r="DB1" s="132"/>
      <c r="DC1" s="132"/>
      <c r="DD1" s="31"/>
      <c r="DE1" s="132" t="str">
        <f>_xlfn.CONCAT($A$3, " ", "week"," ",DE2)</f>
        <v>Steelers week 13</v>
      </c>
      <c r="DF1" s="132"/>
      <c r="DG1" s="132"/>
      <c r="DH1" s="132"/>
      <c r="DI1" s="132"/>
      <c r="DJ1" s="132"/>
      <c r="DK1" s="132"/>
      <c r="DL1" s="132"/>
      <c r="DM1" s="31"/>
      <c r="DN1" s="132" t="str">
        <f>_xlfn.CONCAT($A$3, " ", "week"," ",DN2)</f>
        <v>Steelers week 14</v>
      </c>
      <c r="DO1" s="132"/>
      <c r="DP1" s="132"/>
      <c r="DQ1" s="132"/>
      <c r="DR1" s="132"/>
      <c r="DS1" s="132"/>
      <c r="DT1" s="132"/>
      <c r="DU1" s="132"/>
      <c r="DV1" s="31"/>
      <c r="DW1" s="132" t="str">
        <f>_xlfn.CONCAT($A$3, " ", "week"," ",DW2)</f>
        <v>Steelers week 15</v>
      </c>
      <c r="DX1" s="132"/>
      <c r="DY1" s="132"/>
      <c r="DZ1" s="132"/>
      <c r="EA1" s="132"/>
      <c r="EB1" s="132"/>
      <c r="EC1" s="132"/>
      <c r="ED1" s="132"/>
      <c r="EE1" s="31"/>
      <c r="EF1" s="132" t="str">
        <f>_xlfn.CONCAT($A$3, " ", "week"," ",EF2)</f>
        <v>Steelers week 16</v>
      </c>
      <c r="EG1" s="132"/>
      <c r="EH1" s="132"/>
      <c r="EI1" s="132"/>
      <c r="EJ1" s="132"/>
      <c r="EK1" s="132"/>
      <c r="EL1" s="132"/>
      <c r="EM1" s="132"/>
      <c r="EN1" s="31"/>
      <c r="EO1" s="132" t="str">
        <f>_xlfn.CONCAT($A$3, " ", "week"," ",EO2)</f>
        <v>Steelers week 17</v>
      </c>
      <c r="EP1" s="132"/>
      <c r="EQ1" s="132"/>
      <c r="ER1" s="132"/>
      <c r="ES1" s="132"/>
      <c r="ET1" s="132"/>
      <c r="EU1" s="132"/>
      <c r="EV1" s="132"/>
      <c r="EW1" s="31"/>
    </row>
    <row r="2" spans="1:164" x14ac:dyDescent="0.25">
      <c r="A2" s="31">
        <v>1</v>
      </c>
      <c r="B2" s="31" t="s">
        <v>114</v>
      </c>
      <c r="C2" s="31" t="s">
        <v>115</v>
      </c>
      <c r="D2" s="31" t="s">
        <v>117</v>
      </c>
      <c r="E2" s="31" t="s">
        <v>118</v>
      </c>
      <c r="F2" s="31" t="s">
        <v>119</v>
      </c>
      <c r="G2" s="31" t="s">
        <v>120</v>
      </c>
      <c r="H2" s="31" t="s">
        <v>121</v>
      </c>
      <c r="J2" s="31">
        <f>A2+1</f>
        <v>2</v>
      </c>
      <c r="K2" s="31" t="s">
        <v>114</v>
      </c>
      <c r="L2" s="31" t="s">
        <v>115</v>
      </c>
      <c r="M2" s="31" t="s">
        <v>117</v>
      </c>
      <c r="N2" s="31" t="s">
        <v>118</v>
      </c>
      <c r="O2" s="31" t="s">
        <v>119</v>
      </c>
      <c r="P2" s="31" t="s">
        <v>120</v>
      </c>
      <c r="Q2" s="31" t="s">
        <v>121</v>
      </c>
      <c r="R2" s="31"/>
      <c r="S2" s="31">
        <f>J2+1</f>
        <v>3</v>
      </c>
      <c r="T2" s="31" t="s">
        <v>114</v>
      </c>
      <c r="U2" s="31" t="s">
        <v>115</v>
      </c>
      <c r="V2" s="31" t="s">
        <v>117</v>
      </c>
      <c r="W2" s="31" t="s">
        <v>118</v>
      </c>
      <c r="X2" s="31" t="s">
        <v>119</v>
      </c>
      <c r="Y2" s="31" t="s">
        <v>120</v>
      </c>
      <c r="Z2" s="31" t="s">
        <v>121</v>
      </c>
      <c r="AA2" s="31"/>
      <c r="AB2" s="31">
        <f>S2+1</f>
        <v>4</v>
      </c>
      <c r="AC2" s="31" t="s">
        <v>114</v>
      </c>
      <c r="AD2" s="31" t="s">
        <v>115</v>
      </c>
      <c r="AE2" s="31" t="s">
        <v>117</v>
      </c>
      <c r="AF2" s="31" t="s">
        <v>118</v>
      </c>
      <c r="AG2" s="31" t="s">
        <v>119</v>
      </c>
      <c r="AH2" s="31" t="s">
        <v>120</v>
      </c>
      <c r="AI2" s="31" t="s">
        <v>121</v>
      </c>
      <c r="AJ2" s="31"/>
      <c r="AK2" s="31">
        <f>AB2+1</f>
        <v>5</v>
      </c>
      <c r="AL2" s="31" t="s">
        <v>114</v>
      </c>
      <c r="AM2" s="31" t="s">
        <v>115</v>
      </c>
      <c r="AN2" s="31" t="s">
        <v>117</v>
      </c>
      <c r="AO2" s="31" t="s">
        <v>118</v>
      </c>
      <c r="AP2" s="31" t="s">
        <v>119</v>
      </c>
      <c r="AQ2" s="31" t="s">
        <v>120</v>
      </c>
      <c r="AR2" s="31" t="s">
        <v>121</v>
      </c>
      <c r="AS2" s="31"/>
      <c r="AT2" s="31">
        <f>AK2+1</f>
        <v>6</v>
      </c>
      <c r="AU2" s="31" t="s">
        <v>114</v>
      </c>
      <c r="AV2" s="31" t="s">
        <v>115</v>
      </c>
      <c r="AW2" s="31" t="s">
        <v>117</v>
      </c>
      <c r="AX2" s="31" t="s">
        <v>118</v>
      </c>
      <c r="AY2" s="31" t="s">
        <v>119</v>
      </c>
      <c r="AZ2" s="31" t="s">
        <v>120</v>
      </c>
      <c r="BA2" s="31" t="s">
        <v>121</v>
      </c>
      <c r="BB2" s="31"/>
      <c r="BC2" s="31">
        <f>AT2+1</f>
        <v>7</v>
      </c>
      <c r="BD2" s="31" t="s">
        <v>114</v>
      </c>
      <c r="BE2" s="31" t="s">
        <v>115</v>
      </c>
      <c r="BF2" s="31" t="s">
        <v>117</v>
      </c>
      <c r="BG2" s="31" t="s">
        <v>118</v>
      </c>
      <c r="BH2" s="31" t="s">
        <v>119</v>
      </c>
      <c r="BI2" s="31" t="s">
        <v>120</v>
      </c>
      <c r="BJ2" s="31" t="s">
        <v>121</v>
      </c>
      <c r="BK2" s="31"/>
      <c r="BL2" s="31">
        <f>BC2+1</f>
        <v>8</v>
      </c>
      <c r="BM2" s="31" t="s">
        <v>114</v>
      </c>
      <c r="BN2" s="31" t="s">
        <v>115</v>
      </c>
      <c r="BO2" s="31" t="s">
        <v>117</v>
      </c>
      <c r="BP2" s="31" t="s">
        <v>118</v>
      </c>
      <c r="BQ2" s="31" t="s">
        <v>119</v>
      </c>
      <c r="BR2" s="31" t="s">
        <v>120</v>
      </c>
      <c r="BS2" s="31" t="s">
        <v>121</v>
      </c>
      <c r="BT2" s="31"/>
      <c r="BU2" s="31">
        <f>BL2+1</f>
        <v>9</v>
      </c>
      <c r="BV2" s="31" t="s">
        <v>114</v>
      </c>
      <c r="BW2" s="31" t="s">
        <v>115</v>
      </c>
      <c r="BX2" s="31" t="s">
        <v>117</v>
      </c>
      <c r="BY2" s="31" t="s">
        <v>118</v>
      </c>
      <c r="BZ2" s="31" t="s">
        <v>119</v>
      </c>
      <c r="CA2" s="31" t="s">
        <v>120</v>
      </c>
      <c r="CB2" s="31" t="s">
        <v>121</v>
      </c>
      <c r="CC2" s="31"/>
      <c r="CD2" s="31">
        <f>BU2+1</f>
        <v>10</v>
      </c>
      <c r="CE2" s="31" t="s">
        <v>114</v>
      </c>
      <c r="CF2" s="31" t="s">
        <v>115</v>
      </c>
      <c r="CG2" s="31" t="s">
        <v>117</v>
      </c>
      <c r="CH2" s="31" t="s">
        <v>118</v>
      </c>
      <c r="CI2" s="31" t="s">
        <v>119</v>
      </c>
      <c r="CJ2" s="31" t="s">
        <v>120</v>
      </c>
      <c r="CK2" s="31" t="s">
        <v>121</v>
      </c>
      <c r="CL2" s="31"/>
      <c r="CM2" s="31">
        <f>CD2+1</f>
        <v>11</v>
      </c>
      <c r="CN2" s="31" t="s">
        <v>114</v>
      </c>
      <c r="CO2" s="31" t="s">
        <v>115</v>
      </c>
      <c r="CP2" s="31" t="s">
        <v>117</v>
      </c>
      <c r="CQ2" s="31" t="s">
        <v>118</v>
      </c>
      <c r="CR2" s="31" t="s">
        <v>119</v>
      </c>
      <c r="CS2" s="31" t="s">
        <v>120</v>
      </c>
      <c r="CT2" s="31" t="s">
        <v>121</v>
      </c>
      <c r="CU2" s="31"/>
      <c r="CV2" s="31">
        <f>CM2+1</f>
        <v>12</v>
      </c>
      <c r="CW2" s="31" t="s">
        <v>114</v>
      </c>
      <c r="CX2" s="31" t="s">
        <v>115</v>
      </c>
      <c r="CY2" s="31" t="s">
        <v>117</v>
      </c>
      <c r="CZ2" s="31" t="s">
        <v>118</v>
      </c>
      <c r="DA2" s="31" t="s">
        <v>119</v>
      </c>
      <c r="DB2" s="31" t="s">
        <v>120</v>
      </c>
      <c r="DC2" s="31" t="s">
        <v>121</v>
      </c>
      <c r="DD2" s="31"/>
      <c r="DE2" s="31">
        <f>CV2+1</f>
        <v>13</v>
      </c>
      <c r="DF2" s="31" t="s">
        <v>114</v>
      </c>
      <c r="DG2" s="31" t="s">
        <v>115</v>
      </c>
      <c r="DH2" s="31" t="s">
        <v>117</v>
      </c>
      <c r="DI2" s="31" t="s">
        <v>118</v>
      </c>
      <c r="DJ2" s="31" t="s">
        <v>119</v>
      </c>
      <c r="DK2" s="31" t="s">
        <v>120</v>
      </c>
      <c r="DL2" s="31" t="s">
        <v>121</v>
      </c>
      <c r="DM2" s="31"/>
      <c r="DN2" s="31">
        <f>DE2+1</f>
        <v>14</v>
      </c>
      <c r="DO2" s="31" t="s">
        <v>114</v>
      </c>
      <c r="DP2" s="31" t="s">
        <v>115</v>
      </c>
      <c r="DQ2" s="31" t="s">
        <v>117</v>
      </c>
      <c r="DR2" s="31" t="s">
        <v>118</v>
      </c>
      <c r="DS2" s="31" t="s">
        <v>119</v>
      </c>
      <c r="DT2" s="31" t="s">
        <v>120</v>
      </c>
      <c r="DU2" s="31" t="s">
        <v>121</v>
      </c>
      <c r="DV2" s="31"/>
      <c r="DW2" s="31">
        <f>DN2+1</f>
        <v>15</v>
      </c>
      <c r="DX2" s="31" t="s">
        <v>114</v>
      </c>
      <c r="DY2" s="31" t="s">
        <v>115</v>
      </c>
      <c r="DZ2" s="31" t="s">
        <v>117</v>
      </c>
      <c r="EA2" s="31" t="s">
        <v>118</v>
      </c>
      <c r="EB2" s="31" t="s">
        <v>119</v>
      </c>
      <c r="EC2" s="31" t="s">
        <v>120</v>
      </c>
      <c r="ED2" s="31" t="s">
        <v>121</v>
      </c>
      <c r="EE2" s="31"/>
      <c r="EF2" s="31">
        <f>DW2+1</f>
        <v>16</v>
      </c>
      <c r="EG2" s="31" t="s">
        <v>114</v>
      </c>
      <c r="EH2" s="31" t="s">
        <v>115</v>
      </c>
      <c r="EI2" s="31" t="s">
        <v>117</v>
      </c>
      <c r="EJ2" s="31" t="s">
        <v>118</v>
      </c>
      <c r="EK2" s="31" t="s">
        <v>119</v>
      </c>
      <c r="EL2" s="31" t="s">
        <v>120</v>
      </c>
      <c r="EM2" s="31" t="s">
        <v>121</v>
      </c>
      <c r="EN2" s="31"/>
      <c r="EO2" s="31">
        <f>EF2+1</f>
        <v>17</v>
      </c>
      <c r="EP2" s="31" t="s">
        <v>114</v>
      </c>
      <c r="EQ2" s="31" t="s">
        <v>115</v>
      </c>
      <c r="ER2" s="31" t="s">
        <v>117</v>
      </c>
      <c r="ES2" s="31" t="s">
        <v>118</v>
      </c>
      <c r="ET2" s="31" t="s">
        <v>119</v>
      </c>
      <c r="EU2" s="31" t="s">
        <v>120</v>
      </c>
      <c r="EV2" s="31" t="s">
        <v>121</v>
      </c>
      <c r="EW2" s="31"/>
    </row>
    <row r="3" spans="1:164" x14ac:dyDescent="0.25">
      <c r="A3" s="24" t="s">
        <v>12</v>
      </c>
      <c r="B3">
        <f>VLOOKUP($A3,'Points scored'!$B$3:$G$34,5,FALSE)</f>
        <v>19</v>
      </c>
      <c r="C3">
        <f>VLOOKUP($A3,'Points scored'!$B$3:$G$34,6,FALSE)</f>
        <v>22</v>
      </c>
      <c r="D3">
        <f>SQRT(B3*C4)</f>
        <v>11.366617790706258</v>
      </c>
      <c r="E3">
        <f ca="1">_xlfn.NORM.INV(RAND(),$D$3,$F$3)</f>
        <v>7.8527651326637411</v>
      </c>
      <c r="F3">
        <f>IF(3+INDEX(Rankings!$C$2:$AH$73,34,MATCH(A3,Rankings!$C$2:$AH$2,0))+INDEX(Rankings!$C$2:$AH$73,53+A2,MATCH(A3,Rankings!$C$2:$AH$2,0))+INDEX(Rankings!$C$2:$AH$73,35+A2,MATCH(A3,Rankings!$C$2:$AH$2,0))&gt;0,3+INDEX(Rankings!$C$2:$AH$73,34,MATCH(A3,Rankings!$C$2:$AH$2,0))+INDEX(Rankings!$C$2:$AH$73,53+A2,MATCH(A3,Rankings!$C$2:$AH$2,0))+INDEX(Rankings!$C$2:$AH$73,35+A2,MATCH(A3,Rankings!$C$2:$AH$2,0)),1)</f>
        <v>3</v>
      </c>
      <c r="G3" s="19">
        <f ca="1">SUM(E7:E10006)/2000</f>
        <v>0.14399999999999999</v>
      </c>
      <c r="H3" s="136">
        <f ca="1">AVERAGE(G7:G10006)</f>
        <v>16.474602059164972</v>
      </c>
      <c r="J3" t="str">
        <f>$A$3</f>
        <v>Steelers</v>
      </c>
      <c r="K3">
        <f>VLOOKUP($A3,'Points scored'!$B$3:$G$34,5,FALSE)</f>
        <v>19</v>
      </c>
      <c r="L3">
        <f>VLOOKUP($A3,'Points scored'!$B$3:$G$34,6,FALSE)</f>
        <v>22</v>
      </c>
      <c r="M3">
        <f>SQRT(K3*L4)</f>
        <v>20.537770083434083</v>
      </c>
      <c r="N3">
        <f ca="1">_xlfn.NORM.INV(RAND(),M3,O3)</f>
        <v>8.2162371052942937</v>
      </c>
      <c r="O3">
        <f>IF(3+INDEX(Rankings!$C$2:$AH$73,34,MATCH(J3,Rankings!$C$2:$AH$2,0))+INDEX(Rankings!$C$2:$AH$73,53+J2,MATCH(J3,Rankings!$C$2:$AH$2,0))+INDEX(Rankings!$C$2:$AH$73,35+J2,MATCH(J3,Rankings!$C$2:$AH$2,0))&gt;0,3+INDEX(Rankings!$C$2:$AH$73,34,MATCH(J3,Rankings!$C$2:$AH$2,0))+INDEX(Rankings!$C$2:$AH$73,53+J2,MATCH(J3,Rankings!$C$2:$AH$2,0))+INDEX(Rankings!$C$2:$AH$73,35+J2,MATCH(J3,Rankings!$C$2:$AH$2,0)),1)</f>
        <v>6</v>
      </c>
      <c r="P3" s="19">
        <f ca="1">SUM(N7:N10006)/2000</f>
        <v>0.35299999999999998</v>
      </c>
      <c r="Q3" s="136">
        <f ca="1">AVERAGE(P7:P10006)</f>
        <v>7.2542671728019874</v>
      </c>
      <c r="R3" s="33"/>
      <c r="S3" t="str">
        <f>$A$3</f>
        <v>Steelers</v>
      </c>
      <c r="T3">
        <f>VLOOKUP($A3,'Points scored'!$B$3:$G$34,5,FALSE)</f>
        <v>19</v>
      </c>
      <c r="U3">
        <f>VLOOKUP($A3,'Points scored'!$B$3:$G$34,6,FALSE)</f>
        <v>22</v>
      </c>
      <c r="V3">
        <f>SQRT(T3*U4)</f>
        <v>18.493242008906929</v>
      </c>
      <c r="W3">
        <f ca="1">_xlfn.NORM.INV(RAND(),V3,X3)</f>
        <v>20.374777452412502</v>
      </c>
      <c r="X3">
        <f>IF(3+INDEX(Rankings!$C$2:$AH$73,34,MATCH(S3,Rankings!$C$2:$AH$2,0))+INDEX(Rankings!$C$2:$AH$73,53+S2,MATCH(S3,Rankings!$C$2:$AH$2,0))+INDEX(Rankings!$C$2:$AH$73,35+S2,MATCH(S3,Rankings!$C$2:$AH$2,0))&gt;0,3+INDEX(Rankings!$C$2:$AH$73,34,MATCH(S3,Rankings!$C$2:$AH$2,0))+INDEX(Rankings!$C$2:$AH$73,53+S2,MATCH(S3,Rankings!$C$2:$AH$2,0))+INDEX(Rankings!$C$2:$AH$73,35+S2,MATCH(S3,Rankings!$C$2:$AH$2,0)),1)</f>
        <v>3</v>
      </c>
      <c r="Y3" s="19">
        <f ca="1">SUM(W7:W10006)/2000</f>
        <v>0.27250000000000002</v>
      </c>
      <c r="Z3" s="136">
        <f ca="1">AVERAGE(Y7:Y10006)</f>
        <v>12.92789837111237</v>
      </c>
      <c r="AA3" s="33"/>
      <c r="AB3" t="str">
        <f>$A$3</f>
        <v>Steelers</v>
      </c>
      <c r="AC3">
        <f>VLOOKUP($A3,'Points scored'!$B$3:$G$34,5,FALSE)</f>
        <v>19</v>
      </c>
      <c r="AD3">
        <f>VLOOKUP($A3,'Points scored'!$B$3:$G$34,6,FALSE)</f>
        <v>22</v>
      </c>
      <c r="AE3">
        <f>SQRT(AC3*AD4)</f>
        <v>22.85825890132492</v>
      </c>
      <c r="AF3">
        <f ca="1">_xlfn.NORM.INV(RAND(),AE3,AG3)</f>
        <v>28.305805293756862</v>
      </c>
      <c r="AG3">
        <f>IF(3+INDEX(Rankings!$C$2:$AH$73,34,MATCH(AB3,Rankings!$C$2:$AH$2,0))+INDEX(Rankings!$C$2:$AH$73,53+AB2,MATCH(AB3,Rankings!$C$2:$AH$2,0))+INDEX(Rankings!$C$2:$AH$73,35+AB2,MATCH(AB3,Rankings!$C$2:$AH$2,0))&gt;0,3+INDEX(Rankings!$C$2:$AH$73,34,MATCH(AB3,Rankings!$C$2:$AH$2,0))+INDEX(Rankings!$C$2:$AH$73,53+AB2,MATCH(AB3,Rankings!$C$2:$AH$2,0))+INDEX(Rankings!$C$2:$AH$73,35+AB2,MATCH(AB3,Rankings!$C$2:$AH$2,0)),1)</f>
        <v>6</v>
      </c>
      <c r="AH3" s="19">
        <f ca="1">SUM(AF7:AF10006)/2000</f>
        <v>0.79849999999999999</v>
      </c>
      <c r="AI3" s="136">
        <f ca="1">AVERAGE(AH7:AH10006)</f>
        <v>6.4092771748550161</v>
      </c>
      <c r="AJ3" s="33"/>
      <c r="AK3" t="str">
        <f>$A$3</f>
        <v>Steelers</v>
      </c>
      <c r="AL3">
        <f>VLOOKUP($A3,'Points scored'!$B$3:$G$34,5,FALSE)</f>
        <v>19</v>
      </c>
      <c r="AM3">
        <f>VLOOKUP($A3,'Points scored'!$B$3:$G$34,6,FALSE)</f>
        <v>22</v>
      </c>
      <c r="AN3">
        <f>SQRT(AL3*AM4)</f>
        <v>21.794494717703369</v>
      </c>
      <c r="AO3">
        <f ca="1">_xlfn.NORM.INV(RAND(),AN3,AP3)</f>
        <v>20.475836897769714</v>
      </c>
      <c r="AP3">
        <f>IF(3+INDEX(Rankings!$C$2:$AH$73,34,MATCH(AK3,Rankings!$C$2:$AH$2,0))+INDEX(Rankings!$C$2:$AH$73,53+AK2,MATCH(AK3,Rankings!$C$2:$AH$2,0))+INDEX(Rankings!$C$2:$AH$73,35+AK2,MATCH(AK3,Rankings!$C$2:$AH$2,0))&gt;0,3+INDEX(Rankings!$C$2:$AH$73,34,MATCH(AK3,Rankings!$C$2:$AH$2,0))+INDEX(Rankings!$C$2:$AH$73,53+AK2,MATCH(AK3,Rankings!$C$2:$AH$2,0))+INDEX(Rankings!$C$2:$AH$73,35+AK2,MATCH(AK3,Rankings!$C$2:$AH$2,0)),1)</f>
        <v>6</v>
      </c>
      <c r="AQ3" s="19">
        <f ca="1">SUM(AO7:AO10006)/2000</f>
        <v>0.32800000000000001</v>
      </c>
      <c r="AR3" s="136">
        <f ca="1">AVERAGE(AQ7:AQ10006)</f>
        <v>10.656468208993738</v>
      </c>
      <c r="AS3" s="33"/>
      <c r="AT3" t="str">
        <f>$A$3</f>
        <v>Steelers</v>
      </c>
      <c r="AU3">
        <f>VLOOKUP($A3,'Points scored'!$B$3:$G$34,5,FALSE)</f>
        <v>19</v>
      </c>
      <c r="AV3">
        <f>VLOOKUP($A3,'Points scored'!$B$3:$G$34,6,FALSE)</f>
        <v>22</v>
      </c>
      <c r="AW3">
        <f>SQRT(AU3*AV4)</f>
        <v>18.748333259252675</v>
      </c>
      <c r="AX3">
        <f ca="1">_xlfn.NORM.INV(RAND(),AW3,AY3)</f>
        <v>19.956110024870213</v>
      </c>
      <c r="AY3">
        <f>IF(3+INDEX(Rankings!$C$2:$AH$73,34,MATCH(AT3,Rankings!$C$2:$AH$2,0))+INDEX(Rankings!$C$2:$AH$73,53+AT2,MATCH(AT3,Rankings!$C$2:$AH$2,0))+INDEX(Rankings!$C$2:$AH$73,35+AT2,MATCH(AT3,Rankings!$C$2:$AH$2,0))&gt;0,3+INDEX(Rankings!$C$2:$AH$73,34,MATCH(AT3,Rankings!$C$2:$AH$2,0))+INDEX(Rankings!$C$2:$AH$73,53+AT2,MATCH(AT3,Rankings!$C$2:$AH$2,0))+INDEX(Rankings!$C$2:$AH$73,35+AT2,MATCH(AT3,Rankings!$C$2:$AH$2,0)),1)</f>
        <v>3</v>
      </c>
      <c r="AZ3" s="19">
        <f ca="1">SUM(AX7:AX10006)/2000</f>
        <v>0.30649999999999999</v>
      </c>
      <c r="BA3" s="136">
        <f ca="1">AVERAGE(AZ7:AZ10006)</f>
        <v>6.2392589074910294</v>
      </c>
      <c r="BB3" s="33"/>
      <c r="BC3" t="str">
        <f>$A$3</f>
        <v>Steelers</v>
      </c>
      <c r="BD3">
        <f>VLOOKUP($A3,'Points scored'!$B$3:$G$34,5,FALSE)</f>
        <v>19</v>
      </c>
      <c r="BE3">
        <f>VLOOKUP($A3,'Points scored'!$B$3:$G$34,6,FALSE)</f>
        <v>22</v>
      </c>
      <c r="BF3" t="e">
        <f>SQRT(BD3*BE4)</f>
        <v>#N/A</v>
      </c>
      <c r="BG3" t="e">
        <f ca="1">_xlfn.NORM.INV(RAND(),BF3,BH3)</f>
        <v>#N/A</v>
      </c>
      <c r="BH3">
        <f>IF(3+INDEX(Rankings!$C$2:$AH$73,34,MATCH(BC3,Rankings!$C$2:$AH$2,0))+INDEX(Rankings!$C$2:$AH$73,53+BC2,MATCH(BC3,Rankings!$C$2:$AH$2,0))+INDEX(Rankings!$C$2:$AH$73,35+BC2,MATCH(BC3,Rankings!$C$2:$AH$2,0))&gt;0,3+INDEX(Rankings!$C$2:$AH$73,34,MATCH(BC3,Rankings!$C$2:$AH$2,0))+INDEX(Rankings!$C$2:$AH$73,53+BC2,MATCH(BC3,Rankings!$C$2:$AH$2,0))+INDEX(Rankings!$C$2:$AH$73,35+BC2,MATCH(BC3,Rankings!$C$2:$AH$2,0)),1)</f>
        <v>9</v>
      </c>
      <c r="BI3" s="19" t="e">
        <f ca="1">SUM(BG7:BG10006)/2000</f>
        <v>#N/A</v>
      </c>
      <c r="BJ3" s="136" t="e">
        <f ca="1">AVERAGE(BI7:BI10006)</f>
        <v>#N/A</v>
      </c>
      <c r="BK3" s="33"/>
      <c r="BL3" t="str">
        <f>$A$3</f>
        <v>Steelers</v>
      </c>
      <c r="BM3">
        <f>VLOOKUP($A3,'Points scored'!$B$3:$G$34,5,FALSE)</f>
        <v>19</v>
      </c>
      <c r="BN3">
        <f>VLOOKUP($A3,'Points scored'!$B$3:$G$34,6,FALSE)</f>
        <v>22</v>
      </c>
      <c r="BO3">
        <f>SQRT(BM3*BN4)</f>
        <v>27.842413688471765</v>
      </c>
      <c r="BP3">
        <f ca="1">_xlfn.NORM.INV(RAND(),BO3,BQ3)</f>
        <v>23.103006590963602</v>
      </c>
      <c r="BQ3">
        <f>IF(3+INDEX(Rankings!$C$2:$AH$73,34,MATCH(BL3,Rankings!$C$2:$AH$2,0))+INDEX(Rankings!$C$2:$AH$73,53+BL2,MATCH(BL3,Rankings!$C$2:$AH$2,0))+INDEX(Rankings!$C$2:$AH$73,35+BL2,MATCH(BL3,Rankings!$C$2:$AH$2,0))&gt;0,3+INDEX(Rankings!$C$2:$AH$73,34,MATCH(BL3,Rankings!$C$2:$AH$2,0))+INDEX(Rankings!$C$2:$AH$73,53+BL2,MATCH(BL3,Rankings!$C$2:$AH$2,0))+INDEX(Rankings!$C$2:$AH$73,35+BL2,MATCH(BL3,Rankings!$C$2:$AH$2,0)),1)</f>
        <v>6</v>
      </c>
      <c r="BR3" s="19">
        <f ca="1">SUM(BP7:BP10006)/2000</f>
        <v>0.99250000000000005</v>
      </c>
      <c r="BS3" s="136">
        <f ca="1">AVERAGE(BR7:BR10006)</f>
        <v>16.007306556607737</v>
      </c>
      <c r="BT3" s="33"/>
      <c r="BU3" t="str">
        <f>$A$3</f>
        <v>Steelers</v>
      </c>
      <c r="BV3">
        <f>VLOOKUP($A3,'Points scored'!$B$3:$G$34,5,FALSE)</f>
        <v>19</v>
      </c>
      <c r="BW3">
        <f>VLOOKUP($A3,'Points scored'!$B$3:$G$34,6,FALSE)</f>
        <v>22</v>
      </c>
      <c r="BX3">
        <f>SQRT(BV3*BW4)</f>
        <v>22.011360703055139</v>
      </c>
      <c r="BY3">
        <f ca="1">_xlfn.NORM.INV(RAND(),BX3,BZ3)</f>
        <v>23.667339789435005</v>
      </c>
      <c r="BZ3">
        <f>IF(3+INDEX(Rankings!$C$2:$AH$73,34,MATCH(BU3,Rankings!$C$2:$AH$2,0))+INDEX(Rankings!$C$2:$AH$73,53+BU2,MATCH(BU3,Rankings!$C$2:$AH$2,0))+INDEX(Rankings!$C$2:$AH$73,35+BU2,MATCH(BU3,Rankings!$C$2:$AH$2,0))&gt;0,3+INDEX(Rankings!$C$2:$AH$73,34,MATCH(BU3,Rankings!$C$2:$AH$2,0))+INDEX(Rankings!$C$2:$AH$73,53+BU2,MATCH(BU3,Rankings!$C$2:$AH$2,0))+INDEX(Rankings!$C$2:$AH$73,35+BU2,MATCH(BU3,Rankings!$C$2:$AH$2,0)),1)</f>
        <v>6</v>
      </c>
      <c r="CA3" s="19">
        <f ca="1">SUM(BY7:BY10006)/2000</f>
        <v>0.45850000000000002</v>
      </c>
      <c r="CB3" s="136">
        <f ca="1">AVERAGE(CA7:CA10006)</f>
        <v>6.8972827445254739</v>
      </c>
      <c r="CC3" s="33"/>
      <c r="CD3" t="str">
        <f>$A$3</f>
        <v>Steelers</v>
      </c>
      <c r="CE3">
        <f>VLOOKUP($A3,'Points scored'!$B$3:$G$34,5,FALSE)</f>
        <v>19</v>
      </c>
      <c r="CF3">
        <f>VLOOKUP($A3,'Points scored'!$B$3:$G$34,6,FALSE)</f>
        <v>22</v>
      </c>
      <c r="CG3">
        <f>SQRT(CE3*CF4)</f>
        <v>22.22611077089287</v>
      </c>
      <c r="CH3">
        <f ca="1">_xlfn.NORM.INV(RAND(),CG3,CI3)</f>
        <v>17.711027381636086</v>
      </c>
      <c r="CI3">
        <f>IF(3+INDEX(Rankings!$C$2:$AH$73,34,MATCH(CD3,Rankings!$C$2:$AH$2,0))+INDEX(Rankings!$C$2:$AH$73,53+CD2,MATCH(CD3,Rankings!$C$2:$AH$2,0))+INDEX(Rankings!$C$2:$AH$73,35+CD2,MATCH(CD3,Rankings!$C$2:$AH$2,0))&gt;0,3+INDEX(Rankings!$C$2:$AH$73,34,MATCH(CD3,Rankings!$C$2:$AH$2,0))+INDEX(Rankings!$C$2:$AH$73,53+CD2,MATCH(CD3,Rankings!$C$2:$AH$2,0))+INDEX(Rankings!$C$2:$AH$73,35+CD2,MATCH(CD3,Rankings!$C$2:$AH$2,0)),1)</f>
        <v>6</v>
      </c>
      <c r="CJ3" s="19">
        <f ca="1">SUM(CH7:CH10006)/2000</f>
        <v>0.39200000000000002</v>
      </c>
      <c r="CK3" s="136">
        <f ca="1">AVERAGE(CJ7:CJ10006)</f>
        <v>9.7309952608065622</v>
      </c>
      <c r="CL3" s="33"/>
      <c r="CM3" t="str">
        <f>$A$3</f>
        <v>Steelers</v>
      </c>
      <c r="CN3">
        <f>VLOOKUP($A3,'Points scored'!$B$3:$G$34,5,FALSE)</f>
        <v>19</v>
      </c>
      <c r="CO3">
        <f>VLOOKUP($A3,'Points scored'!$B$3:$G$34,6,FALSE)</f>
        <v>22</v>
      </c>
      <c r="CP3">
        <f>SQRT(CN3*CO4)</f>
        <v>20.813457185196313</v>
      </c>
      <c r="CQ3">
        <f ca="1">_xlfn.NORM.INV(RAND(),CP3,CR3)</f>
        <v>19.299363369477867</v>
      </c>
      <c r="CR3">
        <f>IF(3+INDEX(Rankings!$C$2:$AH$73,34,MATCH(CM3,Rankings!$C$2:$AH$2,0))+INDEX(Rankings!$C$2:$AH$73,53+CM2,MATCH(CM3,Rankings!$C$2:$AH$2,0))+INDEX(Rankings!$C$2:$AH$73,35+CM2,MATCH(CM3,Rankings!$C$2:$AH$2,0))&gt;0,3+INDEX(Rankings!$C$2:$AH$73,34,MATCH(CM3,Rankings!$C$2:$AH$2,0))+INDEX(Rankings!$C$2:$AH$73,53+CM2,MATCH(CM3,Rankings!$C$2:$AH$2,0))+INDEX(Rankings!$C$2:$AH$73,35+CM2,MATCH(CM3,Rankings!$C$2:$AH$2,0)),1)</f>
        <v>3</v>
      </c>
      <c r="CS3" s="19">
        <f ca="1">SUM(CQ7:CQ10006)/2000</f>
        <v>0.44800000000000001</v>
      </c>
      <c r="CT3" s="136">
        <f ca="1">AVERAGE(CS7:CS10006)</f>
        <v>7.7490298629255712</v>
      </c>
      <c r="CU3" s="33"/>
      <c r="CV3" t="str">
        <f>$A$3</f>
        <v>Steelers</v>
      </c>
      <c r="CW3">
        <f>VLOOKUP($A3,'Points scored'!$B$3:$G$34,5,FALSE)</f>
        <v>19</v>
      </c>
      <c r="CX3">
        <f>VLOOKUP($A3,'Points scored'!$B$3:$G$34,6,FALSE)</f>
        <v>22</v>
      </c>
      <c r="CY3">
        <f>SQRT(CW3*CX4)</f>
        <v>22.85825890132492</v>
      </c>
      <c r="CZ3">
        <f ca="1">_xlfn.NORM.INV(RAND(),CY3,DA3)</f>
        <v>23.862823057408043</v>
      </c>
      <c r="DA3">
        <f>IF(3+INDEX(Rankings!$C$2:$AH$73,34,MATCH(CV3,Rankings!$C$2:$AH$2,0))+INDEX(Rankings!$C$2:$AH$73,53+CV2,MATCH(CV3,Rankings!$C$2:$AH$2,0))+INDEX(Rankings!$C$2:$AH$73,35+CV2,MATCH(CV3,Rankings!$C$2:$AH$2,0))&gt;0,3+INDEX(Rankings!$C$2:$AH$73,34,MATCH(CV3,Rankings!$C$2:$AH$2,0))+INDEX(Rankings!$C$2:$AH$73,53+CV2,MATCH(CV3,Rankings!$C$2:$AH$2,0))+INDEX(Rankings!$C$2:$AH$73,35+CV2,MATCH(CV3,Rankings!$C$2:$AH$2,0)),1)</f>
        <v>3</v>
      </c>
      <c r="DB3" s="19">
        <f ca="1">SUM(CZ7:CZ10006)/2000</f>
        <v>0.89449999999999996</v>
      </c>
      <c r="DC3" s="136">
        <f ca="1">AVERAGE(DB7:DB10006)</f>
        <v>5.5215714885901157</v>
      </c>
      <c r="DD3" s="33"/>
      <c r="DE3" t="str">
        <f>$A$3</f>
        <v>Steelers</v>
      </c>
      <c r="DF3">
        <f>VLOOKUP($A3,'Points scored'!$B$3:$G$34,5,FALSE)</f>
        <v>19</v>
      </c>
      <c r="DG3">
        <f>VLOOKUP($A3,'Points scored'!$B$3:$G$34,6,FALSE)</f>
        <v>22</v>
      </c>
      <c r="DH3">
        <f>SQRT(DF3*DG4)</f>
        <v>20.813457185196313</v>
      </c>
      <c r="DI3">
        <f ca="1">_xlfn.NORM.INV(RAND(),DH3,DJ3)</f>
        <v>25.165072949823898</v>
      </c>
      <c r="DJ3">
        <f>IF(3+INDEX(Rankings!$C$2:$AH$73,34,MATCH(DE3,Rankings!$C$2:$AH$2,0))+INDEX(Rankings!$C$2:$AH$73,53+DE2,MATCH(DE3,Rankings!$C$2:$AH$2,0))+INDEX(Rankings!$C$2:$AH$73,35+DE2,MATCH(DE3,Rankings!$C$2:$AH$2,0))&gt;0,3+INDEX(Rankings!$C$2:$AH$73,34,MATCH(DE3,Rankings!$C$2:$AH$2,0))+INDEX(Rankings!$C$2:$AH$73,53+DE2,MATCH(DE3,Rankings!$C$2:$AH$2,0))+INDEX(Rankings!$C$2:$AH$73,35+DE2,MATCH(DE3,Rankings!$C$2:$AH$2,0)),1)</f>
        <v>6</v>
      </c>
      <c r="DK3" s="19">
        <f ca="1">SUM(DI7:DI10006)/2000</f>
        <v>0.43099999999999999</v>
      </c>
      <c r="DL3" s="136">
        <f ca="1">AVERAGE(DK7:DK10006)</f>
        <v>6.9712182433416556</v>
      </c>
      <c r="DM3" s="33"/>
      <c r="DN3" t="str">
        <f>$A$3</f>
        <v>Steelers</v>
      </c>
      <c r="DO3">
        <f>VLOOKUP($A3,'Points scored'!$B$3:$G$34,5,FALSE)</f>
        <v>19</v>
      </c>
      <c r="DP3">
        <f>VLOOKUP($A3,'Points scored'!$B$3:$G$34,6,FALSE)</f>
        <v>22</v>
      </c>
      <c r="DQ3">
        <f>SQRT(DO3*DP4)</f>
        <v>23.392306427541513</v>
      </c>
      <c r="DR3">
        <f ca="1">_xlfn.NORM.INV(RAND(),DQ3,DS3)</f>
        <v>21.549509094511805</v>
      </c>
      <c r="DS3">
        <f>IF(3+INDEX(Rankings!$C$2:$AH$73,34,MATCH(DN3,Rankings!$C$2:$AH$2,0))+INDEX(Rankings!$C$2:$AH$73,53+DN2,MATCH(DN3,Rankings!$C$2:$AH$2,0))+INDEX(Rankings!$C$2:$AH$73,35+DN2,MATCH(DN3,Rankings!$C$2:$AH$2,0))&gt;0,3+INDEX(Rankings!$C$2:$AH$73,34,MATCH(DN3,Rankings!$C$2:$AH$2,0))+INDEX(Rankings!$C$2:$AH$73,53+DN2,MATCH(DN3,Rankings!$C$2:$AH$2,0))+INDEX(Rankings!$C$2:$AH$73,35+DN2,MATCH(DN3,Rankings!$C$2:$AH$2,0)),1)</f>
        <v>3</v>
      </c>
      <c r="DT3" s="19">
        <f ca="1">SUM(DR7:DR10006)/2000</f>
        <v>0.67449999999999999</v>
      </c>
      <c r="DU3" s="136">
        <f ca="1">AVERAGE(DT7:DT10006)</f>
        <v>5.8486098946257528</v>
      </c>
      <c r="DV3" s="33"/>
      <c r="DW3" t="str">
        <f>$A$3</f>
        <v>Steelers</v>
      </c>
      <c r="DX3">
        <f>VLOOKUP($A3,'Points scored'!$B$3:$G$34,5,FALSE)</f>
        <v>19</v>
      </c>
      <c r="DY3">
        <f>VLOOKUP($A3,'Points scored'!$B$3:$G$34,6,FALSE)</f>
        <v>22</v>
      </c>
      <c r="DZ3">
        <f>SQRT(DX3*DY4)</f>
        <v>17.326280616450838</v>
      </c>
      <c r="EA3">
        <f ca="1">_xlfn.NORM.INV(RAND(),DZ3,EB3)</f>
        <v>16.140269754420256</v>
      </c>
      <c r="EB3">
        <f>IF(3+INDEX(Rankings!$C$2:$AH$73,34,MATCH(DW3,Rankings!$C$2:$AH$2,0))+INDEX(Rankings!$C$2:$AH$73,53+DW2,MATCH(DW3,Rankings!$C$2:$AH$2,0))+INDEX(Rankings!$C$2:$AH$73,35+DW2,MATCH(DW3,Rankings!$C$2:$AH$2,0))&gt;0,3+INDEX(Rankings!$C$2:$AH$73,34,MATCH(DW3,Rankings!$C$2:$AH$2,0))+INDEX(Rankings!$C$2:$AH$73,53+DW2,MATCH(DW3,Rankings!$C$2:$AH$2,0))+INDEX(Rankings!$C$2:$AH$73,35+DW2,MATCH(DW3,Rankings!$C$2:$AH$2,0)),1)</f>
        <v>6</v>
      </c>
      <c r="EC3" s="19">
        <f ca="1">SUM(EA7:EA10006)/2000</f>
        <v>0.35249999999999998</v>
      </c>
      <c r="ED3" s="136">
        <f ca="1">AVERAGE(EC7:EC10006)</f>
        <v>7.053302944556803</v>
      </c>
      <c r="EE3" s="33"/>
      <c r="EF3" t="str">
        <f>$A$3</f>
        <v>Steelers</v>
      </c>
      <c r="EG3">
        <f>VLOOKUP($A3,'Points scored'!$B$3:$G$34,5,FALSE)</f>
        <v>19</v>
      </c>
      <c r="EH3">
        <f>VLOOKUP($A3,'Points scored'!$B$3:$G$34,6,FALSE)</f>
        <v>22</v>
      </c>
      <c r="EI3">
        <f>SQRT(EG3*EH4)</f>
        <v>21.040437257813821</v>
      </c>
      <c r="EJ3">
        <f ca="1">_xlfn.NORM.INV(RAND(),EI3,EK3)</f>
        <v>20.748718069795572</v>
      </c>
      <c r="EK3">
        <f>IF(3+INDEX(Rankings!$C$2:$AH$73,34,MATCH(EF3,Rankings!$C$2:$AH$2,0))+INDEX(Rankings!$C$2:$AH$73,53+EF2,MATCH(EF3,Rankings!$C$2:$AH$2,0))+INDEX(Rankings!$C$2:$AH$73,35+EF2,MATCH(EF3,Rankings!$C$2:$AH$2,0))&gt;0,3+INDEX(Rankings!$C$2:$AH$73,34,MATCH(EF3,Rankings!$C$2:$AH$2,0))+INDEX(Rankings!$C$2:$AH$73,53+EF2,MATCH(EF3,Rankings!$C$2:$AH$2,0))+INDEX(Rankings!$C$2:$AH$73,35+EF2,MATCH(EF3,Rankings!$C$2:$AH$2,0)),1)</f>
        <v>3</v>
      </c>
      <c r="EL3" s="19">
        <f ca="1">SUM(EJ7:EJ10006)/2000</f>
        <v>0.90149999999999997</v>
      </c>
      <c r="EM3" s="136">
        <f ca="1">AVERAGE(EL7:EL10006)</f>
        <v>5.840447672344486</v>
      </c>
      <c r="EN3" s="33"/>
      <c r="EO3" t="str">
        <f>$A$3</f>
        <v>Steelers</v>
      </c>
      <c r="EP3">
        <f>VLOOKUP($A3,'Points scored'!$B$3:$G$34,5,FALSE)</f>
        <v>19</v>
      </c>
      <c r="EQ3">
        <f>VLOOKUP($A3,'Points scored'!$B$3:$G$34,6,FALSE)</f>
        <v>22</v>
      </c>
      <c r="ER3">
        <f>SQRT(EP3*EQ4)</f>
        <v>21.794494717703369</v>
      </c>
      <c r="ES3">
        <f ca="1">_xlfn.NORM.INV(RAND(),ER3,ET3)</f>
        <v>27.181515658266083</v>
      </c>
      <c r="ET3">
        <f>IF(3+INDEX(Rankings!$C$2:$AH$73,34,MATCH(EO3,Rankings!$C$2:$AH$2,0))+INDEX(Rankings!$C$2:$AH$73,53+EO2,MATCH(EO3,Rankings!$C$2:$AH$2,0))+INDEX(Rankings!$C$2:$AH$73,35+EO2,MATCH(EO3,Rankings!$C$2:$AH$2,0))&gt;0,3+INDEX(Rankings!$C$2:$AH$73,34,MATCH(EO3,Rankings!$C$2:$AH$2,0))+INDEX(Rankings!$C$2:$AH$73,53+EO2,MATCH(EO3,Rankings!$C$2:$AH$2,0))+INDEX(Rankings!$C$2:$AH$73,35+EO2,MATCH(EO3,Rankings!$C$2:$AH$2,0)),1)</f>
        <v>3</v>
      </c>
      <c r="EU3" s="19">
        <f ca="1">SUM(ES7:ES10006)/2000</f>
        <v>0.33400000000000002</v>
      </c>
      <c r="EV3" s="136">
        <f ca="1">AVERAGE(EU7:EU10006)</f>
        <v>11.742639859119826</v>
      </c>
      <c r="EW3" s="33"/>
      <c r="EX3" s="138" t="s">
        <v>122</v>
      </c>
      <c r="EY3" s="137" t="s">
        <v>123</v>
      </c>
      <c r="EZ3" s="32"/>
      <c r="FA3" s="32"/>
      <c r="FB3" s="32"/>
    </row>
    <row r="4" spans="1:164" x14ac:dyDescent="0.25">
      <c r="A4" t="str">
        <f>VLOOKUP(A2+1,Rankings!$B$15:$AH$31,$A$1,FALSE)</f>
        <v>Patriots</v>
      </c>
      <c r="B4">
        <f>VLOOKUP(A4,'Points scored'!$B$3:$G$34,5,FALSE)</f>
        <v>30.5</v>
      </c>
      <c r="C4">
        <f>VLOOKUP(A4,'Points scored'!$B$3:$G$34,6,FALSE)</f>
        <v>6.8</v>
      </c>
      <c r="D4">
        <f>SQRT(B4*C3)</f>
        <v>25.903667693977237</v>
      </c>
      <c r="E4">
        <f ca="1">_xlfn.NORM.INV(RAND(),$D$4,$F$4)</f>
        <v>34.070698220991609</v>
      </c>
      <c r="F4">
        <f>IF(3+INDEX(Rankings!$C$2:$AH$73,34,MATCH(A4,Rankings!$C$2:$AH$2,0))+INDEX(Rankings!$C$2:$AH$73,53+A2,MATCH(A4,Rankings!$C$2:$AH$2,0))+INDEX(Rankings!$C$2:$AH$73,35+A2,MATCH(A4,Rankings!$C$2:$AH$2,0))&gt;0,3+INDEX(Rankings!$C$2:$AH$73,34,MATCH(A4,Rankings!$C$2:$AH$2,0))+INDEX(Rankings!$C$2:$AH$73,53+A2,MATCH(A4,Rankings!$C$2:$AH$2,0))+INDEX(Rankings!$C$2:$AH$73,35+A2,MATCH(A4,Rankings!$C$2:$AH$2,0)),1)</f>
        <v>13</v>
      </c>
      <c r="G4" s="19">
        <f ca="1">SUM(F7:F10006)/2000</f>
        <v>0.85650000000000004</v>
      </c>
      <c r="H4" s="136"/>
      <c r="J4" t="str">
        <f>VLOOKUP(J2+1,Rankings!$B$15:$AH$31,$A$1,FALSE)</f>
        <v>Seahawks</v>
      </c>
      <c r="K4">
        <f>VLOOKUP(J4,'Points scored'!$B$3:$G$34,5,FALSE)</f>
        <v>25.8</v>
      </c>
      <c r="L4">
        <f>VLOOKUP(J4,'Points scored'!$B$3:$G$34,6,FALSE)</f>
        <v>22.2</v>
      </c>
      <c r="M4">
        <f>SQRT(K4*L3)</f>
        <v>23.824357284090581</v>
      </c>
      <c r="N4">
        <f ca="1">_xlfn.NORM.INV(RAND(),M4,O4)</f>
        <v>21.415070987048541</v>
      </c>
      <c r="O4">
        <f>IF(3+INDEX(Rankings!$C$2:$AH$73,34,MATCH(J4,Rankings!$C$2:$AH$2,0))+INDEX(Rankings!$C$2:$AH$73,53+J2,MATCH(J4,Rankings!$C$2:$AH$2,0))+INDEX(Rankings!$C$2:$AH$73,35+J2,MATCH(J4,Rankings!$C$2:$AH$2,0))&gt;0,3+INDEX(Rankings!$C$2:$AH$73,34,MATCH(J4,Rankings!$C$2:$AH$2,0))+INDEX(Rankings!$C$2:$AH$73,53+J2,MATCH(J4,Rankings!$C$2:$AH$2,0))+INDEX(Rankings!$C$2:$AH$73,35+J2,MATCH(J4,Rankings!$C$2:$AH$2,0)),1)</f>
        <v>6</v>
      </c>
      <c r="P4" s="19">
        <f ca="1">SUM(O7:O10006)/2000</f>
        <v>0.64749999999999996</v>
      </c>
      <c r="Q4" s="136"/>
      <c r="R4" s="33"/>
      <c r="S4" t="str">
        <f>VLOOKUP(S2+1,Rankings!$B$15:$AH$31,$A$1,FALSE)</f>
        <v>49ers</v>
      </c>
      <c r="T4">
        <f>VLOOKUP(S4,'Points scored'!$B$3:$G$34,5,FALSE)</f>
        <v>32</v>
      </c>
      <c r="U4">
        <f>VLOOKUP(S4,'Points scored'!$B$3:$G$34,6,FALSE)</f>
        <v>18</v>
      </c>
      <c r="V4">
        <f>SQRT(T4*U3)</f>
        <v>26.532998322843198</v>
      </c>
      <c r="W4">
        <f ca="1">_xlfn.NORM.INV(RAND(),V4,X4)</f>
        <v>28.083618491378317</v>
      </c>
      <c r="X4">
        <f>IF(3+INDEX(Rankings!$C$2:$AH$73,34,MATCH(S4,Rankings!$C$2:$AH$2,0))+INDEX(Rankings!$C$2:$AH$73,53+S2,MATCH(S4,Rankings!$C$2:$AH$2,0))+INDEX(Rankings!$C$2:$AH$73,35+S2,MATCH(S4,Rankings!$C$2:$AH$2,0))&gt;0,3+INDEX(Rankings!$C$2:$AH$73,34,MATCH(S4,Rankings!$C$2:$AH$2,0))+INDEX(Rankings!$C$2:$AH$73,53+S2,MATCH(S4,Rankings!$C$2:$AH$2,0))+INDEX(Rankings!$C$2:$AH$73,35+S2,MATCH(S4,Rankings!$C$2:$AH$2,0)),1)</f>
        <v>13</v>
      </c>
      <c r="Y4" s="19">
        <f ca="1">SUM(X7:X10006)/2000</f>
        <v>0.72799999999999998</v>
      </c>
      <c r="Z4" s="136"/>
      <c r="AA4" s="33"/>
      <c r="AB4" t="str">
        <f>VLOOKUP(AB2+1,Rankings!$B$15:$AH$31,$A$1,FALSE)</f>
        <v>Bengals</v>
      </c>
      <c r="AC4">
        <f>VLOOKUP(AB4,'Points scored'!$B$3:$G$34,5,FALSE)</f>
        <v>14.2</v>
      </c>
      <c r="AD4">
        <f>VLOOKUP(AB4,'Points scored'!$B$3:$G$34,6,FALSE)</f>
        <v>27.5</v>
      </c>
      <c r="AE4">
        <f>SQRT(AC4*AD3)</f>
        <v>17.674840876228561</v>
      </c>
      <c r="AF4">
        <f ca="1">_xlfn.NORM.INV(RAND(),AE4,AG4)</f>
        <v>18.673036182925355</v>
      </c>
      <c r="AG4">
        <f>IF(3+INDEX(Rankings!$C$2:$AH$73,34,MATCH(AB4,Rankings!$C$2:$AH$2,0))+INDEX(Rankings!$C$2:$AH$73,53+AB2,MATCH(AB4,Rankings!$C$2:$AH$2,0))+INDEX(Rankings!$C$2:$AH$73,35+AB2,MATCH(AB4,Rankings!$C$2:$AH$2,0))&gt;0,3+INDEX(Rankings!$C$2:$AH$73,34,MATCH(AB4,Rankings!$C$2:$AH$2,0))+INDEX(Rankings!$C$2:$AH$73,53+AB2,MATCH(AB4,Rankings!$C$2:$AH$2,0))+INDEX(Rankings!$C$2:$AH$73,35+AB2,MATCH(AB4,Rankings!$C$2:$AH$2,0)),1)</f>
        <v>1</v>
      </c>
      <c r="AH4" s="19">
        <f ca="1">SUM(AG7:AG10006)/2000</f>
        <v>0.20200000000000001</v>
      </c>
      <c r="AI4" s="136"/>
      <c r="AJ4" s="33"/>
      <c r="AK4" t="str">
        <f>VLOOKUP(AK2+1,Rankings!$B$15:$AH$31,$A$1,FALSE)</f>
        <v>Ravens</v>
      </c>
      <c r="AL4">
        <f>VLOOKUP(AK4,'Points scored'!$B$3:$G$34,5,FALSE)</f>
        <v>33.799999999999997</v>
      </c>
      <c r="AM4">
        <f>VLOOKUP(AK4,'Points scored'!$B$3:$G$34,6,FALSE)</f>
        <v>25</v>
      </c>
      <c r="AN4">
        <f>SQRT(AL4*AM3)</f>
        <v>27.26903005242394</v>
      </c>
      <c r="AO4">
        <f ca="1">_xlfn.NORM.INV(RAND(),AN4,AP4)</f>
        <v>26.810917314724318</v>
      </c>
      <c r="AP4">
        <f>IF(3+INDEX(Rankings!$C$2:$AH$73,34,MATCH(AK4,Rankings!$C$2:$AH$2,0))+INDEX(Rankings!$C$2:$AH$73,53+AK2,MATCH(AK4,Rankings!$C$2:$AH$2,0))+INDEX(Rankings!$C$2:$AH$73,35+AK2,MATCH(AK4,Rankings!$C$2:$AH$2,0))&gt;0,3+INDEX(Rankings!$C$2:$AH$73,34,MATCH(AK4,Rankings!$C$2:$AH$2,0))+INDEX(Rankings!$C$2:$AH$73,53+AK2,MATCH(AK4,Rankings!$C$2:$AH$2,0))+INDEX(Rankings!$C$2:$AH$73,35+AK2,MATCH(AK4,Rankings!$C$2:$AH$2,0)),1)</f>
        <v>10</v>
      </c>
      <c r="AQ4" s="19">
        <f ca="1">SUM(AP7:AP10006)/2000</f>
        <v>0.67249999999999999</v>
      </c>
      <c r="AR4" s="136"/>
      <c r="AS4" s="33"/>
      <c r="AT4" t="str">
        <f>VLOOKUP(AT2+1,Rankings!$B$15:$AH$31,$A$1,FALSE)</f>
        <v>Chargers</v>
      </c>
      <c r="AU4">
        <f>VLOOKUP(AT4,'Points scored'!$B$3:$G$34,5,FALSE)</f>
        <v>22.5</v>
      </c>
      <c r="AV4">
        <f>VLOOKUP(AT4,'Points scored'!$B$3:$G$34,6,FALSE)</f>
        <v>18.5</v>
      </c>
      <c r="AW4">
        <f>SQRT(AU4*AV3)</f>
        <v>22.248595461286989</v>
      </c>
      <c r="AX4">
        <f ca="1">_xlfn.NORM.INV(RAND(),AW4,AY4)</f>
        <v>14.944469808719786</v>
      </c>
      <c r="AY4">
        <f>IF(3+INDEX(Rankings!$C$2:$AH$73,34,MATCH(AT4,Rankings!$C$2:$AH$2,0))+INDEX(Rankings!$C$2:$AH$73,53+AT2,MATCH(AT4,Rankings!$C$2:$AH$2,0))+INDEX(Rankings!$C$2:$AH$73,35+AT2,MATCH(AT4,Rankings!$C$2:$AH$2,0))&gt;0,3+INDEX(Rankings!$C$2:$AH$73,34,MATCH(AT4,Rankings!$C$2:$AH$2,0))+INDEX(Rankings!$C$2:$AH$73,53+AT2,MATCH(AT4,Rankings!$C$2:$AH$2,0))+INDEX(Rankings!$C$2:$AH$73,35+AT2,MATCH(AT4,Rankings!$C$2:$AH$2,0)),1)</f>
        <v>6</v>
      </c>
      <c r="AZ4" s="19">
        <f ca="1">SUM(AY7:AY10006)/2000</f>
        <v>0.69399999999999995</v>
      </c>
      <c r="BA4" s="136"/>
      <c r="BB4" s="33"/>
      <c r="BC4" t="str">
        <f>VLOOKUP(BC2+1,Rankings!$B$15:$AH$31,$A$1,FALSE)</f>
        <v>Bye</v>
      </c>
      <c r="BD4" t="e">
        <f>VLOOKUP(BC4,'Points scored'!$B$3:$G$34,5,FALSE)</f>
        <v>#N/A</v>
      </c>
      <c r="BE4" t="e">
        <f>VLOOKUP(BC4,'Points scored'!$B$3:$G$34,6,FALSE)</f>
        <v>#N/A</v>
      </c>
      <c r="BF4" t="e">
        <f>SQRT(BD4*BE3)</f>
        <v>#N/A</v>
      </c>
      <c r="BG4" t="e">
        <f ca="1">_xlfn.NORM.INV(RAND(),BF4,BH4)</f>
        <v>#N/A</v>
      </c>
      <c r="BH4" t="e">
        <f>IF(3+INDEX(Rankings!$C$2:$AH$73,34,MATCH(BC4,Rankings!$C$2:$AH$2,0))+INDEX(Rankings!$C$2:$AH$73,53+BC2,MATCH(BC4,Rankings!$C$2:$AH$2,0))+INDEX(Rankings!$C$2:$AH$73,35+BC2,MATCH(BC4,Rankings!$C$2:$AH$2,0))&gt;0,3+INDEX(Rankings!$C$2:$AH$73,34,MATCH(BC4,Rankings!$C$2:$AH$2,0))+INDEX(Rankings!$C$2:$AH$73,53+BC2,MATCH(BC4,Rankings!$C$2:$AH$2,0))+INDEX(Rankings!$C$2:$AH$73,35+BC2,MATCH(BC4,Rankings!$C$2:$AH$2,0)),1)</f>
        <v>#N/A</v>
      </c>
      <c r="BI4" s="19" t="e">
        <f ca="1">SUM(BH7:BH10006)/2000</f>
        <v>#N/A</v>
      </c>
      <c r="BJ4" s="136"/>
      <c r="BK4" s="33"/>
      <c r="BL4" t="str">
        <f>VLOOKUP(BL2+1,Rankings!$B$15:$AH$31,$A$1,FALSE)</f>
        <v>Dolphins</v>
      </c>
      <c r="BM4">
        <f>VLOOKUP(BL4,'Points scored'!$B$3:$G$34,5,FALSE)</f>
        <v>6.5</v>
      </c>
      <c r="BN4">
        <f>VLOOKUP(BL4,'Points scored'!$B$3:$G$34,6,FALSE)</f>
        <v>40.799999999999997</v>
      </c>
      <c r="BO4">
        <f>SQRT(BM4*BN3)</f>
        <v>11.958260743101398</v>
      </c>
      <c r="BP4">
        <f ca="1">_xlfn.NORM.INV(RAND(),BO4,BQ4)</f>
        <v>15.00311744369046</v>
      </c>
      <c r="BQ4">
        <f>IF(3+INDEX(Rankings!$C$2:$AH$73,34,MATCH(BL4,Rankings!$C$2:$AH$2,0))+INDEX(Rankings!$C$2:$AH$73,53+BL2,MATCH(BL4,Rankings!$C$2:$AH$2,0))+INDEX(Rankings!$C$2:$AH$73,35+BL2,MATCH(BL4,Rankings!$C$2:$AH$2,0))&gt;0,3+INDEX(Rankings!$C$2:$AH$73,34,MATCH(BL4,Rankings!$C$2:$AH$2,0))+INDEX(Rankings!$C$2:$AH$73,53+BL2,MATCH(BL4,Rankings!$C$2:$AH$2,0))+INDEX(Rankings!$C$2:$AH$73,35+BL2,MATCH(BL4,Rankings!$C$2:$AH$2,0)),1)</f>
        <v>3</v>
      </c>
      <c r="BR4" s="19">
        <f ca="1">SUM(BQ7:BQ10006)/2000</f>
        <v>8.0000000000000002E-3</v>
      </c>
      <c r="BS4" s="136"/>
      <c r="BT4" s="33"/>
      <c r="BU4" t="str">
        <f>VLOOKUP(BU2+1,Rankings!$B$15:$AH$31,$A$1,FALSE)</f>
        <v>Colts</v>
      </c>
      <c r="BV4">
        <f>VLOOKUP(BU4,'Points scored'!$B$3:$G$34,5,FALSE)</f>
        <v>23.5</v>
      </c>
      <c r="BW4">
        <f>VLOOKUP(BU4,'Points scored'!$B$3:$G$34,6,FALSE)</f>
        <v>25.5</v>
      </c>
      <c r="BX4">
        <f>SQRT(BV4*BW3)</f>
        <v>22.737634001804146</v>
      </c>
      <c r="BY4">
        <f ca="1">_xlfn.NORM.INV(RAND(),BX4,BZ4)</f>
        <v>19.481945935733521</v>
      </c>
      <c r="BZ4">
        <f>IF(3+INDEX(Rankings!$C$2:$AH$73,34,MATCH(BU4,Rankings!$C$2:$AH$2,0))+INDEX(Rankings!$C$2:$AH$73,53+BU2,MATCH(BU4,Rankings!$C$2:$AH$2,0))+INDEX(Rankings!$C$2:$AH$73,35+BU2,MATCH(BU4,Rankings!$C$2:$AH$2,0))&gt;0,3+INDEX(Rankings!$C$2:$AH$73,34,MATCH(BU4,Rankings!$C$2:$AH$2,0))+INDEX(Rankings!$C$2:$AH$73,53+BU2,MATCH(BU4,Rankings!$C$2:$AH$2,0))+INDEX(Rankings!$C$2:$AH$73,35+BU2,MATCH(BU4,Rankings!$C$2:$AH$2,0)),1)</f>
        <v>6</v>
      </c>
      <c r="CA4" s="19">
        <f ca="1">SUM(BZ7:BZ10006)/2000</f>
        <v>0.54200000000000004</v>
      </c>
      <c r="CB4" s="136"/>
      <c r="CC4" s="33"/>
      <c r="CD4" t="str">
        <f>VLOOKUP(CD2+1,Rankings!$B$15:$AH$31,$A$1,FALSE)</f>
        <v>Rams</v>
      </c>
      <c r="CE4">
        <f>VLOOKUP(CD4,'Points scored'!$B$3:$G$34,5,FALSE)</f>
        <v>29.2</v>
      </c>
      <c r="CF4">
        <f>VLOOKUP(CD4,'Points scored'!$B$3:$G$34,6,FALSE)</f>
        <v>26</v>
      </c>
      <c r="CG4">
        <f>SQRT(CE4*CF3)</f>
        <v>25.345611059905419</v>
      </c>
      <c r="CH4">
        <f ca="1">_xlfn.NORM.INV(RAND(),CG4,CI4)</f>
        <v>14.999611855397394</v>
      </c>
      <c r="CI4">
        <f>IF(3+INDEX(Rankings!$C$2:$AH$73,34,MATCH(CD4,Rankings!$C$2:$AH$2,0))+INDEX(Rankings!$C$2:$AH$73,53+CD2,MATCH(CD4,Rankings!$C$2:$AH$2,0))+INDEX(Rankings!$C$2:$AH$73,35+CD2,MATCH(CD4,Rankings!$C$2:$AH$2,0))&gt;0,3+INDEX(Rankings!$C$2:$AH$73,34,MATCH(CD4,Rankings!$C$2:$AH$2,0))+INDEX(Rankings!$C$2:$AH$73,53+CD2,MATCH(CD4,Rankings!$C$2:$AH$2,0))+INDEX(Rankings!$C$2:$AH$73,35+CD2,MATCH(CD4,Rankings!$C$2:$AH$2,0)),1)</f>
        <v>10</v>
      </c>
      <c r="CJ4" s="19">
        <f ca="1">SUM(CI7:CI10006)/2000</f>
        <v>0.60850000000000004</v>
      </c>
      <c r="CK4" s="136"/>
      <c r="CL4" s="33"/>
      <c r="CM4" t="str">
        <f>VLOOKUP(CM2+1,Rankings!$B$15:$AH$31,$A$1,FALSE)</f>
        <v>Browns</v>
      </c>
      <c r="CN4">
        <f>VLOOKUP(CM4,'Points scored'!$B$3:$G$34,5,FALSE)</f>
        <v>22.2</v>
      </c>
      <c r="CO4">
        <f>VLOOKUP(CM4,'Points scored'!$B$3:$G$34,6,FALSE)</f>
        <v>22.8</v>
      </c>
      <c r="CP4">
        <f>SQRT(CN4*CO3)</f>
        <v>22.099773754498031</v>
      </c>
      <c r="CQ4">
        <f ca="1">_xlfn.NORM.INV(RAND(),CP4,CR4)</f>
        <v>21.34751145886775</v>
      </c>
      <c r="CR4">
        <f>IF(3+INDEX(Rankings!$C$2:$AH$73,34,MATCH(CM4,Rankings!$C$2:$AH$2,0))+INDEX(Rankings!$C$2:$AH$73,53+CM2,MATCH(CM4,Rankings!$C$2:$AH$2,0))+INDEX(Rankings!$C$2:$AH$73,35+CM2,MATCH(CM4,Rankings!$C$2:$AH$2,0))&gt;0,3+INDEX(Rankings!$C$2:$AH$73,34,MATCH(CM4,Rankings!$C$2:$AH$2,0))+INDEX(Rankings!$C$2:$AH$73,53+CM2,MATCH(CM4,Rankings!$C$2:$AH$2,0))+INDEX(Rankings!$C$2:$AH$73,35+CM2,MATCH(CM4,Rankings!$C$2:$AH$2,0)),1)</f>
        <v>9</v>
      </c>
      <c r="CS4" s="19">
        <f ca="1">SUM(CR7:CR10006)/2000</f>
        <v>0.55249999999999999</v>
      </c>
      <c r="CT4" s="136"/>
      <c r="CU4" s="33"/>
      <c r="CV4" t="str">
        <f>VLOOKUP(CV2+1,Rankings!$B$15:$AH$31,$A$1,FALSE)</f>
        <v>Bengals</v>
      </c>
      <c r="CW4">
        <f>VLOOKUP(CV4,'Points scored'!$B$3:$G$34,5,FALSE)</f>
        <v>14.2</v>
      </c>
      <c r="CX4">
        <f>VLOOKUP(CV4,'Points scored'!$B$3:$G$34,6,FALSE)</f>
        <v>27.5</v>
      </c>
      <c r="CY4">
        <f>SQRT(CW4*CX3)</f>
        <v>17.674840876228561</v>
      </c>
      <c r="CZ4">
        <f ca="1">_xlfn.NORM.INV(RAND(),CY4,DA4)</f>
        <v>19.764600421993666</v>
      </c>
      <c r="DA4">
        <f>IF(3+INDEX(Rankings!$C$2:$AH$73,34,MATCH(CV4,Rankings!$C$2:$AH$2,0))+INDEX(Rankings!$C$2:$AH$73,53+CV2,MATCH(CV4,Rankings!$C$2:$AH$2,0))+INDEX(Rankings!$C$2:$AH$73,35+CV2,MATCH(CV4,Rankings!$C$2:$AH$2,0))&gt;0,3+INDEX(Rankings!$C$2:$AH$73,34,MATCH(CV4,Rankings!$C$2:$AH$2,0))+INDEX(Rankings!$C$2:$AH$73,53+CV2,MATCH(CV4,Rankings!$C$2:$AH$2,0))+INDEX(Rankings!$C$2:$AH$73,35+CV2,MATCH(CV4,Rankings!$C$2:$AH$2,0)),1)</f>
        <v>3</v>
      </c>
      <c r="DB4" s="19">
        <f ca="1">SUM(DA7:DA10006)/2000</f>
        <v>0.106</v>
      </c>
      <c r="DC4" s="136"/>
      <c r="DD4" s="33"/>
      <c r="DE4" t="str">
        <f>VLOOKUP(DE2+1,Rankings!$B$15:$AH$31,$A$1,FALSE)</f>
        <v>Browns</v>
      </c>
      <c r="DF4">
        <f>VLOOKUP(DE4,'Points scored'!$B$3:$G$34,5,FALSE)</f>
        <v>22.2</v>
      </c>
      <c r="DG4">
        <f>VLOOKUP(DE4,'Points scored'!$B$3:$G$34,6,FALSE)</f>
        <v>22.8</v>
      </c>
      <c r="DH4">
        <f>SQRT(DF4*DG3)</f>
        <v>22.099773754498031</v>
      </c>
      <c r="DI4">
        <f ca="1">_xlfn.NORM.INV(RAND(),DH4,DJ4)</f>
        <v>22.143389767693499</v>
      </c>
      <c r="DJ4">
        <f>IF(3+INDEX(Rankings!$C$2:$AH$73,34,MATCH(DE4,Rankings!$C$2:$AH$2,0))+INDEX(Rankings!$C$2:$AH$73,53+DE2,MATCH(DE4,Rankings!$C$2:$AH$2,0))+INDEX(Rankings!$C$2:$AH$73,35+DE2,MATCH(DE4,Rankings!$C$2:$AH$2,0))&gt;0,3+INDEX(Rankings!$C$2:$AH$73,34,MATCH(DE4,Rankings!$C$2:$AH$2,0))+INDEX(Rankings!$C$2:$AH$73,53+DE2,MATCH(DE4,Rankings!$C$2:$AH$2,0))+INDEX(Rankings!$C$2:$AH$73,35+DE2,MATCH(DE4,Rankings!$C$2:$AH$2,0)),1)</f>
        <v>6</v>
      </c>
      <c r="DK4" s="19">
        <f ca="1">SUM(DJ7:DJ10006)/2000</f>
        <v>0.56950000000000001</v>
      </c>
      <c r="DL4" s="136"/>
      <c r="DM4" s="33"/>
      <c r="DN4" t="str">
        <f>VLOOKUP(DN2+1,Rankings!$B$15:$AH$31,$A$1,FALSE)</f>
        <v>Cardinals</v>
      </c>
      <c r="DO4">
        <f>VLOOKUP(DN4,'Points scored'!$B$3:$G$34,5,FALSE)</f>
        <v>18.5</v>
      </c>
      <c r="DP4">
        <f>VLOOKUP(DN4,'Points scored'!$B$3:$G$34,6,FALSE)</f>
        <v>28.8</v>
      </c>
      <c r="DQ4">
        <f>SQRT(DO4*DP3)</f>
        <v>20.174241001832016</v>
      </c>
      <c r="DR4">
        <f ca="1">_xlfn.NORM.INV(RAND(),DQ4,DS4)</f>
        <v>26.603082762043563</v>
      </c>
      <c r="DS4">
        <f>IF(3+INDEX(Rankings!$C$2:$AH$73,34,MATCH(DN4,Rankings!$C$2:$AH$2,0))+INDEX(Rankings!$C$2:$AH$73,53+DN2,MATCH(DN4,Rankings!$C$2:$AH$2,0))+INDEX(Rankings!$C$2:$AH$73,35+DN2,MATCH(DN4,Rankings!$C$2:$AH$2,0))&gt;0,3+INDEX(Rankings!$C$2:$AH$73,34,MATCH(DN4,Rankings!$C$2:$AH$2,0))+INDEX(Rankings!$C$2:$AH$73,53+DN2,MATCH(DN4,Rankings!$C$2:$AH$2,0))+INDEX(Rankings!$C$2:$AH$73,35+DN2,MATCH(DN4,Rankings!$C$2:$AH$2,0)),1)</f>
        <v>6</v>
      </c>
      <c r="DT4" s="19">
        <f ca="1">SUM(DS7:DS10006)/2000</f>
        <v>0.32600000000000001</v>
      </c>
      <c r="DU4" s="136"/>
      <c r="DV4" s="33"/>
      <c r="DW4" t="str">
        <f>VLOOKUP(DW2+1,Rankings!$B$15:$AH$31,$A$1,FALSE)</f>
        <v>Bills</v>
      </c>
      <c r="DX4">
        <f>VLOOKUP(DW4,'Points scored'!$B$3:$G$34,5,FALSE)</f>
        <v>19</v>
      </c>
      <c r="DY4">
        <f>VLOOKUP(DW4,'Points scored'!$B$3:$G$34,6,FALSE)</f>
        <v>15.8</v>
      </c>
      <c r="DZ4">
        <f>SQRT(DX4*DY3)</f>
        <v>20.445048300260872</v>
      </c>
      <c r="EA4">
        <f ca="1">_xlfn.NORM.INV(RAND(),DZ4,EB4)</f>
        <v>9.661239582613085</v>
      </c>
      <c r="EB4">
        <f>IF(3+INDEX(Rankings!$C$2:$AH$73,34,MATCH(DW4,Rankings!$C$2:$AH$2,0))+INDEX(Rankings!$C$2:$AH$73,53+DW2,MATCH(DW4,Rankings!$C$2:$AH$2,0))+INDEX(Rankings!$C$2:$AH$73,35+DW2,MATCH(DW4,Rankings!$C$2:$AH$2,0))&gt;0,3+INDEX(Rankings!$C$2:$AH$73,34,MATCH(DW4,Rankings!$C$2:$AH$2,0))+INDEX(Rankings!$C$2:$AH$73,53+DW2,MATCH(DW4,Rankings!$C$2:$AH$2,0))+INDEX(Rankings!$C$2:$AH$73,35+DW2,MATCH(DW4,Rankings!$C$2:$AH$2,0)),1)</f>
        <v>6</v>
      </c>
      <c r="EC4" s="19">
        <f ca="1">SUM(EB7:EB10006)/2000</f>
        <v>0.64800000000000002</v>
      </c>
      <c r="ED4" s="136"/>
      <c r="EE4" s="33"/>
      <c r="EF4" t="str">
        <f>VLOOKUP(EF2+1,Rankings!$B$15:$AH$31,$A$1,FALSE)</f>
        <v>Jets</v>
      </c>
      <c r="EG4">
        <f>VLOOKUP(EF4,'Points scored'!$B$3:$G$34,5,FALSE)</f>
        <v>11</v>
      </c>
      <c r="EH4">
        <f>VLOOKUP(EF4,'Points scored'!$B$3:$G$34,6,FALSE)</f>
        <v>23.3</v>
      </c>
      <c r="EI4">
        <f>SQRT(EG4*EH3)</f>
        <v>15.556349186104045</v>
      </c>
      <c r="EJ4">
        <f ca="1">_xlfn.NORM.INV(RAND(),EI4,EK4)</f>
        <v>13.47347722969759</v>
      </c>
      <c r="EK4">
        <f>IF(3+INDEX(Rankings!$C$2:$AH$73,34,MATCH(EF4,Rankings!$C$2:$AH$2,0))+INDEX(Rankings!$C$2:$AH$73,53+EF2,MATCH(EF4,Rankings!$C$2:$AH$2,0))+INDEX(Rankings!$C$2:$AH$73,35+EF2,MATCH(EF4,Rankings!$C$2:$AH$2,0))&gt;0,3+INDEX(Rankings!$C$2:$AH$73,34,MATCH(EF4,Rankings!$C$2:$AH$2,0))+INDEX(Rankings!$C$2:$AH$73,53+EF2,MATCH(EF4,Rankings!$C$2:$AH$2,0))+INDEX(Rankings!$C$2:$AH$73,35+EF2,MATCH(EF4,Rankings!$C$2:$AH$2,0)),1)</f>
        <v>3</v>
      </c>
      <c r="EL4" s="19">
        <f ca="1">SUM(EK7:EK10006)/2000</f>
        <v>9.9000000000000005E-2</v>
      </c>
      <c r="EM4" s="136"/>
      <c r="EN4" s="33"/>
      <c r="EO4" t="str">
        <f>VLOOKUP(EO2+1,Rankings!$B$15:$AH$31,$A$1,FALSE)</f>
        <v>Ravens</v>
      </c>
      <c r="EP4">
        <f>VLOOKUP(EO4,'Points scored'!$B$3:$G$34,5,FALSE)</f>
        <v>33.799999999999997</v>
      </c>
      <c r="EQ4">
        <f>VLOOKUP(EO4,'Points scored'!$B$3:$G$34,6,FALSE)</f>
        <v>25</v>
      </c>
      <c r="ER4">
        <f>SQRT(EP4*EQ3)</f>
        <v>27.26903005242394</v>
      </c>
      <c r="ES4">
        <f ca="1">_xlfn.NORM.INV(RAND(),ER4,ET4)</f>
        <v>14.197344819004027</v>
      </c>
      <c r="ET4">
        <f>IF(3+INDEX(Rankings!$C$2:$AH$73,34,MATCH(EO4,Rankings!$C$2:$AH$2,0))+INDEX(Rankings!$C$2:$AH$73,53+EO2,MATCH(EO4,Rankings!$C$2:$AH$2,0))+INDEX(Rankings!$C$2:$AH$73,35+EO2,MATCH(EO4,Rankings!$C$2:$AH$2,0))&gt;0,3+INDEX(Rankings!$C$2:$AH$73,34,MATCH(EO4,Rankings!$C$2:$AH$2,0))+INDEX(Rankings!$C$2:$AH$73,53+EO2,MATCH(EO4,Rankings!$C$2:$AH$2,0))+INDEX(Rankings!$C$2:$AH$73,35+EO2,MATCH(EO4,Rankings!$C$2:$AH$2,0)),1)</f>
        <v>13</v>
      </c>
      <c r="EU4" s="19">
        <f ca="1">SUM(ET7:ET10006)/2000</f>
        <v>0.66649999999999998</v>
      </c>
      <c r="EV4" s="136"/>
      <c r="EW4" s="33"/>
      <c r="EX4" s="132"/>
      <c r="EY4" s="137"/>
      <c r="EZ4" s="19"/>
      <c r="FA4" s="32"/>
      <c r="FB4" s="32"/>
      <c r="FD4" t="s">
        <v>124</v>
      </c>
      <c r="FE4" t="s">
        <v>123</v>
      </c>
      <c r="FF4" t="s">
        <v>125</v>
      </c>
      <c r="FG4" s="23" t="s">
        <v>126</v>
      </c>
      <c r="FH4" t="s">
        <v>127</v>
      </c>
    </row>
    <row r="5" spans="1:164" x14ac:dyDescent="0.25">
      <c r="EX5">
        <v>1</v>
      </c>
      <c r="EY5" s="19">
        <f ca="1">1-_xlfn.NORM.DIST(EX5,$FF$22,$FH$23,TRUE)</f>
        <v>0.23690250681030478</v>
      </c>
      <c r="EZ5" s="19"/>
      <c r="FA5" s="19">
        <f ca="1">INDEX($A$2:$EV$4,2,FB5)</f>
        <v>0.14399999999999999</v>
      </c>
      <c r="FB5" s="26">
        <v>7</v>
      </c>
      <c r="FD5">
        <v>1</v>
      </c>
      <c r="FE5" s="23">
        <f ca="1">G3</f>
        <v>0.14399999999999999</v>
      </c>
      <c r="FF5">
        <f ca="1">FD5*FE5</f>
        <v>0.14399999999999999</v>
      </c>
      <c r="FG5" s="27">
        <f ca="1">(FD5-$FF$22)^2</f>
        <v>0.38142460983846549</v>
      </c>
      <c r="FH5">
        <f ca="1">FG5*FE5</f>
        <v>5.4925143816739026E-2</v>
      </c>
    </row>
    <row r="6" spans="1:164" x14ac:dyDescent="0.25">
      <c r="B6" t="str">
        <f>$A$3</f>
        <v>Steelers</v>
      </c>
      <c r="C6" t="str">
        <f>A4</f>
        <v>Patriots</v>
      </c>
      <c r="E6" t="str">
        <f>$A$3</f>
        <v>Steelers</v>
      </c>
      <c r="F6" t="str">
        <f>A4</f>
        <v>Patriots</v>
      </c>
      <c r="G6" t="s">
        <v>128</v>
      </c>
      <c r="K6" t="str">
        <f>$A$3</f>
        <v>Steelers</v>
      </c>
      <c r="L6" t="str">
        <f>J4</f>
        <v>Seahawks</v>
      </c>
      <c r="N6" t="str">
        <f>$A$3</f>
        <v>Steelers</v>
      </c>
      <c r="O6" t="str">
        <f>J4</f>
        <v>Seahawks</v>
      </c>
      <c r="P6" t="s">
        <v>128</v>
      </c>
      <c r="T6" t="str">
        <f>$A$3</f>
        <v>Steelers</v>
      </c>
      <c r="U6" t="str">
        <f>S4</f>
        <v>49ers</v>
      </c>
      <c r="W6" t="str">
        <f>$A$3</f>
        <v>Steelers</v>
      </c>
      <c r="X6" t="str">
        <f>S4</f>
        <v>49ers</v>
      </c>
      <c r="Y6" t="s">
        <v>128</v>
      </c>
      <c r="AC6" t="str">
        <f>$A$3</f>
        <v>Steelers</v>
      </c>
      <c r="AD6" t="str">
        <f>AB4</f>
        <v>Bengals</v>
      </c>
      <c r="AF6" t="str">
        <f>$A$3</f>
        <v>Steelers</v>
      </c>
      <c r="AG6" t="str">
        <f>AB4</f>
        <v>Bengals</v>
      </c>
      <c r="AH6" t="s">
        <v>128</v>
      </c>
      <c r="AL6" t="str">
        <f>$A$3</f>
        <v>Steelers</v>
      </c>
      <c r="AM6" t="str">
        <f>AK4</f>
        <v>Ravens</v>
      </c>
      <c r="AO6" t="str">
        <f>$A$3</f>
        <v>Steelers</v>
      </c>
      <c r="AP6" t="str">
        <f>AK4</f>
        <v>Ravens</v>
      </c>
      <c r="AQ6" t="s">
        <v>128</v>
      </c>
      <c r="AU6" t="str">
        <f>$A$3</f>
        <v>Steelers</v>
      </c>
      <c r="AV6" t="str">
        <f>AT4</f>
        <v>Chargers</v>
      </c>
      <c r="AX6" t="str">
        <f>$A$3</f>
        <v>Steelers</v>
      </c>
      <c r="AY6" t="str">
        <f>AT4</f>
        <v>Chargers</v>
      </c>
      <c r="AZ6" t="s">
        <v>128</v>
      </c>
      <c r="BD6" t="str">
        <f>$A$3</f>
        <v>Steelers</v>
      </c>
      <c r="BE6" t="str">
        <f>BC4</f>
        <v>Bye</v>
      </c>
      <c r="BG6" t="str">
        <f>$A$3</f>
        <v>Steelers</v>
      </c>
      <c r="BH6" t="str">
        <f>BC4</f>
        <v>Bye</v>
      </c>
      <c r="BI6" t="s">
        <v>128</v>
      </c>
      <c r="BM6" t="str">
        <f>$A$3</f>
        <v>Steelers</v>
      </c>
      <c r="BN6" t="str">
        <f>BL4</f>
        <v>Dolphins</v>
      </c>
      <c r="BP6" t="str">
        <f>$A$3</f>
        <v>Steelers</v>
      </c>
      <c r="BQ6" t="str">
        <f>BL4</f>
        <v>Dolphins</v>
      </c>
      <c r="BR6" t="s">
        <v>128</v>
      </c>
      <c r="BV6" t="str">
        <f>$A$3</f>
        <v>Steelers</v>
      </c>
      <c r="BW6" t="str">
        <f>BU4</f>
        <v>Colts</v>
      </c>
      <c r="BY6" t="str">
        <f>$A$3</f>
        <v>Steelers</v>
      </c>
      <c r="BZ6" t="str">
        <f>BU4</f>
        <v>Colts</v>
      </c>
      <c r="CA6" t="s">
        <v>128</v>
      </c>
      <c r="CE6" t="str">
        <f>$A$3</f>
        <v>Steelers</v>
      </c>
      <c r="CF6" t="str">
        <f>CD4</f>
        <v>Rams</v>
      </c>
      <c r="CH6" t="str">
        <f>$A$3</f>
        <v>Steelers</v>
      </c>
      <c r="CI6" t="str">
        <f>CD4</f>
        <v>Rams</v>
      </c>
      <c r="CJ6" t="s">
        <v>128</v>
      </c>
      <c r="CN6" t="str">
        <f>$A$3</f>
        <v>Steelers</v>
      </c>
      <c r="CO6" t="str">
        <f>CM4</f>
        <v>Browns</v>
      </c>
      <c r="CQ6" t="str">
        <f>$A$3</f>
        <v>Steelers</v>
      </c>
      <c r="CR6" t="str">
        <f>CM4</f>
        <v>Browns</v>
      </c>
      <c r="CS6" t="s">
        <v>128</v>
      </c>
      <c r="CW6" t="str">
        <f>$A$3</f>
        <v>Steelers</v>
      </c>
      <c r="CX6" t="str">
        <f>CV4</f>
        <v>Bengals</v>
      </c>
      <c r="CZ6" t="str">
        <f>$A$3</f>
        <v>Steelers</v>
      </c>
      <c r="DA6" t="str">
        <f>CV4</f>
        <v>Bengals</v>
      </c>
      <c r="DB6" t="s">
        <v>128</v>
      </c>
      <c r="DF6" t="str">
        <f>$A$3</f>
        <v>Steelers</v>
      </c>
      <c r="DG6" t="str">
        <f>DE4</f>
        <v>Browns</v>
      </c>
      <c r="DI6" t="str">
        <f>$A$3</f>
        <v>Steelers</v>
      </c>
      <c r="DJ6" t="str">
        <f>DE4</f>
        <v>Browns</v>
      </c>
      <c r="DK6" t="s">
        <v>128</v>
      </c>
      <c r="DO6" t="str">
        <f>$A$3</f>
        <v>Steelers</v>
      </c>
      <c r="DP6" t="str">
        <f>DN4</f>
        <v>Cardinals</v>
      </c>
      <c r="DR6" t="str">
        <f>$A$3</f>
        <v>Steelers</v>
      </c>
      <c r="DS6" t="str">
        <f>DN4</f>
        <v>Cardinals</v>
      </c>
      <c r="DT6" t="s">
        <v>128</v>
      </c>
      <c r="DX6" t="str">
        <f>$A$3</f>
        <v>Steelers</v>
      </c>
      <c r="DY6" t="str">
        <f>DW4</f>
        <v>Bills</v>
      </c>
      <c r="EA6" t="str">
        <f>$A$3</f>
        <v>Steelers</v>
      </c>
      <c r="EB6" t="str">
        <f>DW4</f>
        <v>Bills</v>
      </c>
      <c r="EC6" t="s">
        <v>128</v>
      </c>
      <c r="EG6" t="str">
        <f>$A$3</f>
        <v>Steelers</v>
      </c>
      <c r="EH6" t="str">
        <f>EF4</f>
        <v>Jets</v>
      </c>
      <c r="EJ6" t="str">
        <f>$A$3</f>
        <v>Steelers</v>
      </c>
      <c r="EK6" t="str">
        <f>EF4</f>
        <v>Jets</v>
      </c>
      <c r="EL6" t="s">
        <v>128</v>
      </c>
      <c r="EP6" t="str">
        <f>$A$3</f>
        <v>Steelers</v>
      </c>
      <c r="EQ6" t="str">
        <f>EO4</f>
        <v>Ravens</v>
      </c>
      <c r="ES6" t="str">
        <f>$A$3</f>
        <v>Steelers</v>
      </c>
      <c r="ET6" t="str">
        <f>EO4</f>
        <v>Ravens</v>
      </c>
      <c r="EU6" t="s">
        <v>128</v>
      </c>
      <c r="EX6">
        <v>2</v>
      </c>
      <c r="EY6" s="19">
        <f t="shared" ref="EY6:EY20" ca="1" si="0">1-_xlfn.NORM.DIST(EX6,$FF$22,$FH$23,TRUE)</f>
        <v>3.0319077370777436E-2</v>
      </c>
      <c r="EZ6" s="19"/>
      <c r="FA6" s="19">
        <f t="shared" ref="FA6:FA21" ca="1" si="1">INDEX($A$2:$EV$4,2,FB6)</f>
        <v>0.35299999999999998</v>
      </c>
      <c r="FB6" s="26">
        <f>FB5+2+7</f>
        <v>16</v>
      </c>
      <c r="FD6">
        <v>2</v>
      </c>
      <c r="FE6">
        <f ca="1">_xlfn.IFNA(FE5*(P$3),FE5)</f>
        <v>5.0831999999999995E-2</v>
      </c>
      <c r="FF6">
        <f t="shared" ref="FF6:FF21" ca="1" si="2">FD6*FE6</f>
        <v>0.10166399999999999</v>
      </c>
      <c r="FG6" s="27">
        <f t="shared" ref="FG6:FG21" ca="1" si="3">(FD6-$FF$22)^2</f>
        <v>2.6166162708181946</v>
      </c>
      <c r="FH6">
        <f t="shared" ref="FH6:FH21" ca="1" si="4">FG6*FE6</f>
        <v>0.13300783827823046</v>
      </c>
    </row>
    <row r="7" spans="1:164" x14ac:dyDescent="0.25">
      <c r="A7" t="s">
        <v>129</v>
      </c>
      <c r="B7">
        <f ca="1">E3</f>
        <v>7.8527651326637411</v>
      </c>
      <c r="C7">
        <f ca="1">E4</f>
        <v>34.070698220991609</v>
      </c>
      <c r="E7">
        <f ca="1">IF(B7&gt;C7,1,0)</f>
        <v>0</v>
      </c>
      <c r="F7">
        <f ca="1">IF(E7&gt;0,0,1)</f>
        <v>1</v>
      </c>
      <c r="G7">
        <f ca="1">IF(B7&gt;C7,B7-C7,C7-B7)</f>
        <v>26.217933088327868</v>
      </c>
      <c r="J7" t="s">
        <v>129</v>
      </c>
      <c r="K7">
        <f ca="1">N3</f>
        <v>8.2162371052942937</v>
      </c>
      <c r="L7">
        <f ca="1">N4</f>
        <v>21.415070987048541</v>
      </c>
      <c r="N7">
        <f ca="1">IF(K7&gt;L7,1,0)</f>
        <v>0</v>
      </c>
      <c r="O7">
        <f ca="1">IF(N7&gt;0,0,1)</f>
        <v>1</v>
      </c>
      <c r="P7">
        <f ca="1">IF(K7&gt;L7,K7-L7,L7-K7)</f>
        <v>13.198833881754247</v>
      </c>
      <c r="S7" t="s">
        <v>129</v>
      </c>
      <c r="T7">
        <f ca="1">_xlfn.NORM.INV(RAND(),V$3,X$3)</f>
        <v>15.14996073481473</v>
      </c>
      <c r="U7">
        <f ca="1">_xlfn.NORM.INV(RAND(),V$4,X$4)</f>
        <v>1.6439284191391259</v>
      </c>
      <c r="W7">
        <f ca="1">IF(T7&gt;U7,1,0)</f>
        <v>1</v>
      </c>
      <c r="X7">
        <f ca="1">IF(W7&gt;0,0,1)</f>
        <v>0</v>
      </c>
      <c r="Y7">
        <f ca="1">IF(T7&gt;U7,T7-U7,U7-T7)</f>
        <v>13.506032315675604</v>
      </c>
      <c r="AB7" t="s">
        <v>129</v>
      </c>
      <c r="AC7">
        <f ca="1">_xlfn.NORM.INV(RAND(),AE$3,AG$3)</f>
        <v>20.705572660461222</v>
      </c>
      <c r="AD7">
        <f ca="1">_xlfn.NORM.INV(RAND(),AE$4,AG$4)</f>
        <v>17.736254752077489</v>
      </c>
      <c r="AF7">
        <f ca="1">IF(AC7&gt;AD7,1,0)</f>
        <v>1</v>
      </c>
      <c r="AG7">
        <f ca="1">IF(AF7&gt;0,0,1)</f>
        <v>0</v>
      </c>
      <c r="AH7">
        <f ca="1">IF(AC7&gt;AD7,AC7-AD7,AD7-AC7)</f>
        <v>2.9693179083837329</v>
      </c>
      <c r="AK7" t="s">
        <v>129</v>
      </c>
      <c r="AL7">
        <f ca="1">_xlfn.NORM.INV(RAND(),AN$3,AP$3)</f>
        <v>23.454507608768481</v>
      </c>
      <c r="AM7">
        <f ca="1">_xlfn.NORM.INV(RAND(),AN$4,AP$4)</f>
        <v>34.422513322093586</v>
      </c>
      <c r="AO7">
        <f ca="1">IF(AL7&gt;AM7,1,0)</f>
        <v>0</v>
      </c>
      <c r="AP7">
        <f ca="1">IF(AO7&gt;0,0,1)</f>
        <v>1</v>
      </c>
      <c r="AQ7">
        <f ca="1">IF(AL7&gt;AM7,AL7-AM7,AM7-AL7)</f>
        <v>10.968005713325105</v>
      </c>
      <c r="AT7" t="s">
        <v>129</v>
      </c>
      <c r="AU7">
        <f ca="1">_xlfn.NORM.INV(RAND(),AW$3,AY$3)</f>
        <v>15.245702181795483</v>
      </c>
      <c r="AV7">
        <f ca="1">_xlfn.NORM.INV(RAND(),AW$4,AY$4)</f>
        <v>23.583374861490384</v>
      </c>
      <c r="AX7">
        <f ca="1">IF(AU7&gt;AV7,1,0)</f>
        <v>0</v>
      </c>
      <c r="AY7">
        <f ca="1">IF(AX7&gt;0,0,1)</f>
        <v>1</v>
      </c>
      <c r="AZ7">
        <f ca="1">IF(AU7&gt;AV7,AU7-AV7,AV7-AU7)</f>
        <v>8.3376726796949008</v>
      </c>
      <c r="BC7" t="s">
        <v>129</v>
      </c>
      <c r="BD7" t="e">
        <f ca="1">_xlfn.NORM.INV(RAND(),BF$3,BH$3)</f>
        <v>#N/A</v>
      </c>
      <c r="BE7" t="e">
        <f ca="1">_xlfn.NORM.INV(RAND(),BF$4,BH$4)</f>
        <v>#N/A</v>
      </c>
      <c r="BG7" t="e">
        <f ca="1">IF(BD7&gt;BE7,1,0)</f>
        <v>#N/A</v>
      </c>
      <c r="BH7" t="e">
        <f ca="1">IF(BG7&gt;0,0,1)</f>
        <v>#N/A</v>
      </c>
      <c r="BI7" t="e">
        <f ca="1">IF(BD7&gt;BE7,BD7-BE7,BE7-BD7)</f>
        <v>#N/A</v>
      </c>
      <c r="BL7" t="s">
        <v>129</v>
      </c>
      <c r="BM7">
        <f ca="1">_xlfn.NORM.INV(RAND(),BO$3,BQ$3)</f>
        <v>17.150930905333503</v>
      </c>
      <c r="BN7">
        <f ca="1">_xlfn.NORM.INV(RAND(),BO$4,BQ$4)</f>
        <v>7.9827526407945131</v>
      </c>
      <c r="BP7">
        <f ca="1">IF(BM7&gt;BN7,1,0)</f>
        <v>1</v>
      </c>
      <c r="BQ7">
        <f ca="1">IF(BP7&gt;0,0,1)</f>
        <v>0</v>
      </c>
      <c r="BR7">
        <f ca="1">IF(BM7&gt;BN7,BM7-BN7,BN7-BM7)</f>
        <v>9.1681782645389909</v>
      </c>
      <c r="BU7" t="s">
        <v>129</v>
      </c>
      <c r="BV7">
        <f ca="1">_xlfn.NORM.INV(RAND(),BX$3,BZ$3)</f>
        <v>28.753130707176801</v>
      </c>
      <c r="BW7">
        <f ca="1">_xlfn.NORM.INV(RAND(),BX$4,BZ$4)</f>
        <v>24.820136736045814</v>
      </c>
      <c r="BY7">
        <f ca="1">IF(BV7&gt;BW7,1,0)</f>
        <v>1</v>
      </c>
      <c r="BZ7">
        <f ca="1">IF(BY7&gt;0,0,1)</f>
        <v>0</v>
      </c>
      <c r="CA7">
        <f ca="1">IF(BV7&gt;BW7,BV7-BW7,BW7-BV7)</f>
        <v>3.9329939711309869</v>
      </c>
      <c r="CD7" t="s">
        <v>129</v>
      </c>
      <c r="CE7">
        <f ca="1">_xlfn.NORM.INV(RAND(),CG$3,CI$3)</f>
        <v>28.128442925988772</v>
      </c>
      <c r="CF7">
        <f ca="1">_xlfn.NORM.INV(RAND(),CG$4,CI$4)</f>
        <v>30.594878500915605</v>
      </c>
      <c r="CH7">
        <f ca="1">IF(CE7&gt;CF7,1,0)</f>
        <v>0</v>
      </c>
      <c r="CI7">
        <f ca="1">IF(CH7&gt;0,0,1)</f>
        <v>1</v>
      </c>
      <c r="CJ7">
        <f ca="1">IF(CE7&gt;CF7,CE7-CF7,CF7-CE7)</f>
        <v>2.4664355749268339</v>
      </c>
      <c r="CM7" t="s">
        <v>129</v>
      </c>
      <c r="CN7">
        <f ca="1">_xlfn.NORM.INV(RAND(),CP$3,CR$3)</f>
        <v>21.538782089513131</v>
      </c>
      <c r="CO7">
        <f ca="1">_xlfn.NORM.INV(RAND(),CP$4,CR$4)</f>
        <v>-9.8050557016925666E-2</v>
      </c>
      <c r="CQ7">
        <f ca="1">IF(CN7&gt;CO7,1,0)</f>
        <v>1</v>
      </c>
      <c r="CR7">
        <f ca="1">IF(CQ7&gt;0,0,1)</f>
        <v>0</v>
      </c>
      <c r="CS7">
        <f ca="1">IF(CN7&gt;CO7,CN7-CO7,CO7-CN7)</f>
        <v>21.636832646530056</v>
      </c>
      <c r="CV7" t="s">
        <v>129</v>
      </c>
      <c r="CW7">
        <f ca="1">_xlfn.NORM.INV(RAND(),CY$3,DA$3)</f>
        <v>19.398284607544266</v>
      </c>
      <c r="CX7">
        <f ca="1">_xlfn.NORM.INV(RAND(),CY$4,DA$4)</f>
        <v>18.870019572668852</v>
      </c>
      <c r="CZ7">
        <f ca="1">IF(CW7&gt;CX7,1,0)</f>
        <v>1</v>
      </c>
      <c r="DA7">
        <f ca="1">IF(CZ7&gt;0,0,1)</f>
        <v>0</v>
      </c>
      <c r="DB7">
        <f ca="1">IF(CW7&gt;CX7,CW7-CX7,CX7-CW7)</f>
        <v>0.52826503487541387</v>
      </c>
      <c r="DE7" t="s">
        <v>129</v>
      </c>
      <c r="DF7">
        <f ca="1">DI3</f>
        <v>25.165072949823898</v>
      </c>
      <c r="DG7">
        <f ca="1">DI4</f>
        <v>22.143389767693499</v>
      </c>
      <c r="DI7">
        <f ca="1">IF(DF7&gt;DG7,1,0)</f>
        <v>1</v>
      </c>
      <c r="DJ7">
        <f ca="1">IF(DI7&gt;0,0,1)</f>
        <v>0</v>
      </c>
      <c r="DK7">
        <f ca="1">IF(DF7&gt;DG7,DF7-DG7,DG7-DF7)</f>
        <v>3.0216831821303991</v>
      </c>
      <c r="DN7" t="s">
        <v>129</v>
      </c>
      <c r="DO7">
        <f ca="1">_xlfn.NORM.INV(RAND(),DQ$3,DS$3)</f>
        <v>28.89539868750078</v>
      </c>
      <c r="DP7">
        <f ca="1">_xlfn.NORM.INV(RAND(),DQ$4,DS$4)</f>
        <v>24.082299896447083</v>
      </c>
      <c r="DR7">
        <f ca="1">IF(DO7&gt;DP7,1,0)</f>
        <v>1</v>
      </c>
      <c r="DS7">
        <f ca="1">IF(DR7&gt;0,0,1)</f>
        <v>0</v>
      </c>
      <c r="DT7">
        <f ca="1">IF(DO7&gt;DP7,DO7-DP7,DP7-DO7)</f>
        <v>4.8130987910536973</v>
      </c>
      <c r="DW7" t="s">
        <v>129</v>
      </c>
      <c r="DX7">
        <f ca="1">_xlfn.NORM.INV(RAND(),DZ$3,EB$3)</f>
        <v>20.890502346067205</v>
      </c>
      <c r="DY7">
        <f ca="1">_xlfn.NORM.INV(RAND(),DZ$4,EB$4)</f>
        <v>16.842804475476402</v>
      </c>
      <c r="EA7">
        <f ca="1">IF(DX7&gt;DY7,1,0)</f>
        <v>1</v>
      </c>
      <c r="EB7">
        <f ca="1">IF(EA7&gt;0,0,1)</f>
        <v>0</v>
      </c>
      <c r="EC7">
        <f ca="1">IF(DX7&gt;DY7,DX7-DY7,DY7-DX7)</f>
        <v>4.0476978705908024</v>
      </c>
      <c r="EF7" t="s">
        <v>129</v>
      </c>
      <c r="EG7">
        <f ca="1">_xlfn.NORM.INV(RAND(),EI$3,EK$3)</f>
        <v>21.704647451708691</v>
      </c>
      <c r="EH7">
        <f ca="1">_xlfn.NORM.INV(RAND(),EI$4,EK$4)</f>
        <v>20.322087904423675</v>
      </c>
      <c r="EJ7">
        <f ca="1">IF(EG7&gt;EH7,1,0)</f>
        <v>1</v>
      </c>
      <c r="EK7">
        <f ca="1">IF(EJ7&gt;0,0,1)</f>
        <v>0</v>
      </c>
      <c r="EL7">
        <f ca="1">IF(EG7&gt;EH7,EG7-EH7,EH7-EG7)</f>
        <v>1.3825595472850161</v>
      </c>
      <c r="EO7" t="s">
        <v>129</v>
      </c>
      <c r="EP7">
        <f ca="1">_xlfn.NORM.INV(RAND(),ER$3,ET$3)</f>
        <v>15.741929484347244</v>
      </c>
      <c r="EQ7">
        <f ca="1">_xlfn.NORM.INV(RAND(),ER$4,ET$4)</f>
        <v>10.069406007733029</v>
      </c>
      <c r="ES7">
        <f ca="1">IF(EP7&gt;EQ7,1,0)</f>
        <v>1</v>
      </c>
      <c r="ET7">
        <f ca="1">IF(ES7&gt;0,0,1)</f>
        <v>0</v>
      </c>
      <c r="EU7">
        <f ca="1">IF(EP7&gt;EQ7,EP7-EQ7,EQ7-EP7)</f>
        <v>5.6725234766142147</v>
      </c>
      <c r="EX7">
        <v>3</v>
      </c>
      <c r="EY7" s="19">
        <f t="shared" ca="1" si="0"/>
        <v>1.1989049390978002E-3</v>
      </c>
      <c r="EZ7" s="19"/>
      <c r="FA7" s="19">
        <f t="shared" ca="1" si="1"/>
        <v>0.27250000000000002</v>
      </c>
      <c r="FB7" s="26">
        <f t="shared" ref="FB7:FB21" si="5">FB6+2+7</f>
        <v>25</v>
      </c>
      <c r="FD7">
        <v>3</v>
      </c>
      <c r="FE7">
        <f ca="1">_xlfn.IFNA(FE6*(Y$3),FE6)</f>
        <v>1.385172E-2</v>
      </c>
      <c r="FF7">
        <f t="shared" ca="1" si="2"/>
        <v>4.1555160000000001E-2</v>
      </c>
      <c r="FG7" s="27">
        <f t="shared" ca="1" si="3"/>
        <v>6.8518079317979241</v>
      </c>
      <c r="FH7">
        <f t="shared" ca="1" si="4"/>
        <v>9.4909324965043937E-2</v>
      </c>
    </row>
    <row r="8" spans="1:164" x14ac:dyDescent="0.25">
      <c r="A8">
        <v>1</v>
      </c>
      <c r="B8">
        <f t="dataTable" ref="B8:C2007" dt2D="0" dtr="0" r1="H5" ca="1"/>
        <v>10.753211362605869</v>
      </c>
      <c r="C8">
        <v>49.234354554966131</v>
      </c>
      <c r="E8">
        <f t="shared" ref="E8:E71" si="6">IF(B8&gt;C8,1,0)</f>
        <v>0</v>
      </c>
      <c r="F8">
        <f t="shared" ref="F8:F71" si="7">IF(E8&gt;0,0,1)</f>
        <v>1</v>
      </c>
      <c r="G8">
        <f t="shared" ref="G8:G71" si="8">IF(B8&gt;C8,B8-C8,C8-B8)</f>
        <v>38.481143192360264</v>
      </c>
      <c r="J8">
        <v>1</v>
      </c>
      <c r="K8">
        <f t="dataTable" ref="K8:L2007" dt2D="0" dtr="0" r1="I6" ca="1"/>
        <v>21.872172651170569</v>
      </c>
      <c r="L8">
        <v>20.933913379253624</v>
      </c>
      <c r="N8">
        <f t="shared" ref="N8:N71" si="9">IF(K8&gt;L8,1,0)</f>
        <v>1</v>
      </c>
      <c r="O8">
        <f t="shared" ref="O8:O71" si="10">IF(N8&gt;0,0,1)</f>
        <v>0</v>
      </c>
      <c r="P8">
        <f t="shared" ref="P8:P71" si="11">IF(K8&gt;L8,K8-L8,L8-K8)</f>
        <v>0.93825927191694447</v>
      </c>
      <c r="S8">
        <v>1</v>
      </c>
      <c r="T8">
        <f t="dataTable" ref="T8:U2007" dt2D="0" dtr="0" r1="R5" ca="1"/>
        <v>16.517686422089845</v>
      </c>
      <c r="U8">
        <v>26.145048450550057</v>
      </c>
      <c r="W8">
        <f t="shared" ref="W8:W71" si="12">IF(T8&gt;U8,1,0)</f>
        <v>0</v>
      </c>
      <c r="X8">
        <f t="shared" ref="X8:X71" si="13">IF(W8&gt;0,0,1)</f>
        <v>1</v>
      </c>
      <c r="Y8">
        <f t="shared" ref="Y8:Y71" si="14">IF(T8&gt;U8,T8-U8,U8-T8)</f>
        <v>9.6273620284602117</v>
      </c>
      <c r="AB8">
        <v>1</v>
      </c>
      <c r="AC8">
        <f t="dataTable" ref="AC8:AD2007" dt2D="0" dtr="0" r1="AA2009" ca="1"/>
        <v>10.733056475785268</v>
      </c>
      <c r="AD8">
        <v>18.498400940712681</v>
      </c>
      <c r="AF8">
        <f t="shared" ref="AF8:AF71" si="15">IF(AC8&gt;AD8,1,0)</f>
        <v>0</v>
      </c>
      <c r="AG8">
        <f t="shared" ref="AG8:AG71" si="16">IF(AF8&gt;0,0,1)</f>
        <v>1</v>
      </c>
      <c r="AH8">
        <f t="shared" ref="AH8:AH71" si="17">IF(AC8&gt;AD8,AC8-AD8,AD8-AC8)</f>
        <v>7.7653444649274128</v>
      </c>
      <c r="AK8">
        <v>1</v>
      </c>
      <c r="AL8">
        <f t="dataTable" ref="AL8:AM2007" dt2D="0" dtr="0" r1="AJ6" ca="1"/>
        <v>18.192919897206586</v>
      </c>
      <c r="AM8">
        <v>37.009603641246571</v>
      </c>
      <c r="AO8">
        <f t="shared" ref="AO8:AO71" si="18">IF(AL8&gt;AM8,1,0)</f>
        <v>0</v>
      </c>
      <c r="AP8">
        <f t="shared" ref="AP8:AP71" si="19">IF(AO8&gt;0,0,1)</f>
        <v>1</v>
      </c>
      <c r="AQ8">
        <f t="shared" ref="AQ8:AQ71" si="20">IF(AL8&gt;AM8,AL8-AM8,AM8-AL8)</f>
        <v>18.816683744039985</v>
      </c>
      <c r="AT8">
        <v>1</v>
      </c>
      <c r="AU8">
        <f t="dataTable" ref="AU8:AV2007" dt2D="0" dtr="0" r1="AS6" ca="1"/>
        <v>23.518215783153309</v>
      </c>
      <c r="AV8">
        <v>22.767444871602645</v>
      </c>
      <c r="AX8">
        <f t="shared" ref="AX8:AX71" si="21">IF(AU8&gt;AV8,1,0)</f>
        <v>1</v>
      </c>
      <c r="AY8">
        <f t="shared" ref="AY8:AY71" si="22">IF(AX8&gt;0,0,1)</f>
        <v>0</v>
      </c>
      <c r="AZ8">
        <f t="shared" ref="AZ8:AZ71" si="23">IF(AU8&gt;AV8,AU8-AV8,AV8-AU8)</f>
        <v>0.75077091155066356</v>
      </c>
      <c r="BC8">
        <v>1</v>
      </c>
      <c r="BD8" t="e">
        <f t="dataTable" ref="BD8:BE2007" dt2D="0" dtr="0" r1="BB2008" ca="1"/>
        <v>#N/A</v>
      </c>
      <c r="BE8" t="e">
        <v>#N/A</v>
      </c>
      <c r="BG8" t="e">
        <f t="shared" ref="BG8:BG71" si="24">IF(BD8&gt;BE8,1,0)</f>
        <v>#N/A</v>
      </c>
      <c r="BH8" t="e">
        <f t="shared" ref="BH8:BH71" si="25">IF(BG8&gt;0,0,1)</f>
        <v>#N/A</v>
      </c>
      <c r="BI8" t="e">
        <f t="shared" ref="BI8:BI71" si="26">IF(BD8&gt;BE8,BD8-BE8,BE8-BD8)</f>
        <v>#N/A</v>
      </c>
      <c r="BL8">
        <v>1</v>
      </c>
      <c r="BM8">
        <f t="dataTable" ref="BM8:BN2007" dt2D="0" dtr="0" r1="BK5" ca="1"/>
        <v>27.44021778235259</v>
      </c>
      <c r="BN8">
        <v>12.565042900333598</v>
      </c>
      <c r="BP8">
        <f t="shared" ref="BP8:BP71" si="27">IF(BM8&gt;BN8,1,0)</f>
        <v>1</v>
      </c>
      <c r="BQ8">
        <f t="shared" ref="BQ8:BQ71" si="28">IF(BP8&gt;0,0,1)</f>
        <v>0</v>
      </c>
      <c r="BR8">
        <f t="shared" ref="BR8:BR71" si="29">IF(BM8&gt;BN8,BM8-BN8,BN8-BM8)</f>
        <v>14.875174882018992</v>
      </c>
      <c r="BU8">
        <v>1</v>
      </c>
      <c r="BV8">
        <f t="dataTable" ref="BV8:BW2007" dt2D="0" dtr="0" r1="BT5" ca="1"/>
        <v>16.175501267739605</v>
      </c>
      <c r="BW8">
        <v>27.579169732056418</v>
      </c>
      <c r="BY8">
        <f t="shared" ref="BY8:BY71" si="30">IF(BV8&gt;BW8,1,0)</f>
        <v>0</v>
      </c>
      <c r="BZ8">
        <f t="shared" ref="BZ8:BZ71" si="31">IF(BY8&gt;0,0,1)</f>
        <v>1</v>
      </c>
      <c r="CA8">
        <f t="shared" ref="CA8:CA71" si="32">IF(BV8&gt;BW8,BV8-BW8,BW8-BV8)</f>
        <v>11.403668464316812</v>
      </c>
      <c r="CD8">
        <v>1</v>
      </c>
      <c r="CE8">
        <f t="dataTable" ref="CE8:CF2007" dt2D="0" dtr="0" r1="CC6" ca="1"/>
        <v>22.113485949933338</v>
      </c>
      <c r="CF8">
        <v>13.305294355440362</v>
      </c>
      <c r="CH8">
        <f t="shared" ref="CH8:CH71" si="33">IF(CE8&gt;CF8,1,0)</f>
        <v>1</v>
      </c>
      <c r="CI8">
        <f t="shared" ref="CI8:CI71" si="34">IF(CH8&gt;0,0,1)</f>
        <v>0</v>
      </c>
      <c r="CJ8">
        <f t="shared" ref="CJ8:CJ71" si="35">IF(CE8&gt;CF8,CE8-CF8,CF8-CE8)</f>
        <v>8.8081915944929765</v>
      </c>
      <c r="CM8">
        <v>1</v>
      </c>
      <c r="CN8">
        <f t="dataTable" ref="CN8:CO2007" dt2D="0" dtr="0" r1="CL6" ca="1"/>
        <v>22.390175999880277</v>
      </c>
      <c r="CO8">
        <v>19.374486392598104</v>
      </c>
      <c r="CQ8">
        <f t="shared" ref="CQ8:CQ71" si="36">IF(CN8&gt;CO8,1,0)</f>
        <v>1</v>
      </c>
      <c r="CR8">
        <f t="shared" ref="CR8:CR71" si="37">IF(CQ8&gt;0,0,1)</f>
        <v>0</v>
      </c>
      <c r="CS8">
        <f t="shared" ref="CS8:CS71" si="38">IF(CN8&gt;CO8,CN8-CO8,CO8-CN8)</f>
        <v>3.0156896072821731</v>
      </c>
      <c r="CV8">
        <v>1</v>
      </c>
      <c r="CW8">
        <f t="dataTable" ref="CW8:CX2007" dt2D="0" dtr="0" r1="CU5" ca="1"/>
        <v>18.749494218275643</v>
      </c>
      <c r="CX8">
        <v>19.873357466028168</v>
      </c>
      <c r="CZ8">
        <f t="shared" ref="CZ8:CZ71" si="39">IF(CW8&gt;CX8,1,0)</f>
        <v>0</v>
      </c>
      <c r="DA8">
        <f t="shared" ref="DA8:DA71" si="40">IF(CZ8&gt;0,0,1)</f>
        <v>1</v>
      </c>
      <c r="DB8">
        <f t="shared" ref="DB8:DB71" si="41">IF(CW8&gt;CX8,CW8-CX8,CX8-CW8)</f>
        <v>1.1238632477525243</v>
      </c>
      <c r="DE8">
        <v>1</v>
      </c>
      <c r="DF8">
        <f t="dataTable" ref="DF8:DG2007" dt2D="0" dtr="0" r1="DD5" ca="1"/>
        <v>22.58525372680106</v>
      </c>
      <c r="DG8">
        <v>24.53298584402642</v>
      </c>
      <c r="DI8">
        <f t="shared" ref="DI8:DI71" si="42">IF(DF8&gt;DG8,1,0)</f>
        <v>0</v>
      </c>
      <c r="DJ8">
        <f t="shared" ref="DJ8:DJ71" si="43">IF(DI8&gt;0,0,1)</f>
        <v>1</v>
      </c>
      <c r="DK8">
        <f t="shared" ref="DK8:DK71" si="44">IF(DF8&gt;DG8,DF8-DG8,DG8-DF8)</f>
        <v>1.9477321172253603</v>
      </c>
      <c r="DN8">
        <v>1</v>
      </c>
      <c r="DO8">
        <f t="dataTable" ref="DO8:DP2007" dt2D="0" dtr="0" r1="DM5" ca="1"/>
        <v>28.537698606344918</v>
      </c>
      <c r="DP8">
        <v>17.303156737172497</v>
      </c>
      <c r="DR8">
        <f t="shared" ref="DR8:DR71" si="45">IF(DO8&gt;DP8,1,0)</f>
        <v>1</v>
      </c>
      <c r="DS8">
        <f t="shared" ref="DS8:DS71" si="46">IF(DR8&gt;0,0,1)</f>
        <v>0</v>
      </c>
      <c r="DT8">
        <f t="shared" ref="DT8:DT71" si="47">IF(DO8&gt;DP8,DO8-DP8,DP8-DO8)</f>
        <v>11.234541869172421</v>
      </c>
      <c r="DW8">
        <v>1</v>
      </c>
      <c r="DX8">
        <f t="dataTable" ref="DX8:DY2007" dt2D="0" dtr="0" r1="DV6" ca="1"/>
        <v>11.063195466973774</v>
      </c>
      <c r="DY8">
        <v>29.671105743419382</v>
      </c>
      <c r="EA8">
        <f t="shared" ref="EA8:EA71" si="48">IF(DX8&gt;DY8,1,0)</f>
        <v>0</v>
      </c>
      <c r="EB8">
        <f t="shared" ref="EB8:EB71" si="49">IF(EA8&gt;0,0,1)</f>
        <v>1</v>
      </c>
      <c r="EC8">
        <f t="shared" ref="EC8:EC71" si="50">IF(DX8&gt;DY8,DX8-DY8,DY8-DX8)</f>
        <v>18.607910276445608</v>
      </c>
      <c r="EF8">
        <v>1</v>
      </c>
      <c r="EG8">
        <f t="dataTable" ref="EG8:EH2007" dt2D="0" dtr="0" r1="EE6" ca="1"/>
        <v>21.2103259649028</v>
      </c>
      <c r="EH8">
        <v>16.6233020365685</v>
      </c>
      <c r="EJ8">
        <f t="shared" ref="EJ8:EJ71" si="51">IF(EG8&gt;EH8,1,0)</f>
        <v>1</v>
      </c>
      <c r="EK8">
        <f t="shared" ref="EK8:EK71" si="52">IF(EJ8&gt;0,0,1)</f>
        <v>0</v>
      </c>
      <c r="EL8">
        <f t="shared" ref="EL8:EL71" si="53">IF(EG8&gt;EH8,EG8-EH8,EH8-EG8)</f>
        <v>4.5870239283343004</v>
      </c>
      <c r="EO8">
        <v>1</v>
      </c>
      <c r="EP8">
        <f t="dataTable" ref="EP8:EQ2007" dt2D="0" dtr="0" r1="EN6" ca="1"/>
        <v>25.123200509866756</v>
      </c>
      <c r="EQ8">
        <v>46.776973077499051</v>
      </c>
      <c r="ES8">
        <f t="shared" ref="ES8:ES71" si="54">IF(EP8&gt;EQ8,1,0)</f>
        <v>0</v>
      </c>
      <c r="ET8">
        <f t="shared" ref="ET8:ET71" si="55">IF(ES8&gt;0,0,1)</f>
        <v>1</v>
      </c>
      <c r="EU8">
        <f t="shared" ref="EU8:EU71" si="56">IF(EP8&gt;EQ8,EP8-EQ8,EQ8-EP8)</f>
        <v>21.653772567632295</v>
      </c>
      <c r="EX8">
        <v>4</v>
      </c>
      <c r="EY8" s="19">
        <f t="shared" ca="1" si="0"/>
        <v>1.3597270537846207E-5</v>
      </c>
      <c r="EZ8" s="19"/>
      <c r="FA8" s="19">
        <f t="shared" ca="1" si="1"/>
        <v>0.79849999999999999</v>
      </c>
      <c r="FB8" s="26">
        <f t="shared" si="5"/>
        <v>34</v>
      </c>
      <c r="FD8">
        <v>4</v>
      </c>
      <c r="FE8">
        <f ca="1">_xlfn.IFNA(FE7*(AH$3),FE7)</f>
        <v>1.106059842E-2</v>
      </c>
      <c r="FF8">
        <f t="shared" ca="1" si="2"/>
        <v>4.4242393679999999E-2</v>
      </c>
      <c r="FG8" s="27">
        <f t="shared" ca="1" si="3"/>
        <v>13.086999592777653</v>
      </c>
      <c r="FH8">
        <f t="shared" ca="1" si="4"/>
        <v>0.14475004701841715</v>
      </c>
    </row>
    <row r="9" spans="1:164" x14ac:dyDescent="0.25">
      <c r="A9">
        <v>2</v>
      </c>
      <c r="B9">
        <v>10.702213388217745</v>
      </c>
      <c r="C9">
        <v>18.981485095743537</v>
      </c>
      <c r="E9">
        <f t="shared" si="6"/>
        <v>0</v>
      </c>
      <c r="F9">
        <f t="shared" si="7"/>
        <v>1</v>
      </c>
      <c r="G9">
        <f t="shared" si="8"/>
        <v>8.2792717075257922</v>
      </c>
      <c r="J9">
        <v>2</v>
      </c>
      <c r="K9">
        <v>13.521015503167103</v>
      </c>
      <c r="L9">
        <v>16.039588368529841</v>
      </c>
      <c r="N9">
        <f t="shared" si="9"/>
        <v>0</v>
      </c>
      <c r="O9">
        <f t="shared" si="10"/>
        <v>1</v>
      </c>
      <c r="P9">
        <f t="shared" si="11"/>
        <v>2.5185728653627386</v>
      </c>
      <c r="S9">
        <v>2</v>
      </c>
      <c r="T9">
        <v>15.632828295916244</v>
      </c>
      <c r="U9">
        <v>27.602068978031646</v>
      </c>
      <c r="W9">
        <f t="shared" si="12"/>
        <v>0</v>
      </c>
      <c r="X9">
        <f t="shared" si="13"/>
        <v>1</v>
      </c>
      <c r="Y9">
        <f t="shared" si="14"/>
        <v>11.969240682115402</v>
      </c>
      <c r="AB9">
        <v>2</v>
      </c>
      <c r="AC9">
        <v>25.004049996609496</v>
      </c>
      <c r="AD9">
        <v>16.715181903871869</v>
      </c>
      <c r="AF9">
        <f t="shared" si="15"/>
        <v>1</v>
      </c>
      <c r="AG9">
        <f t="shared" si="16"/>
        <v>0</v>
      </c>
      <c r="AH9">
        <f t="shared" si="17"/>
        <v>8.2888680927376264</v>
      </c>
      <c r="AK9">
        <v>2</v>
      </c>
      <c r="AL9">
        <v>25.223252357529468</v>
      </c>
      <c r="AM9">
        <v>19.634068345898264</v>
      </c>
      <c r="AO9">
        <f t="shared" si="18"/>
        <v>1</v>
      </c>
      <c r="AP9">
        <f t="shared" si="19"/>
        <v>0</v>
      </c>
      <c r="AQ9">
        <f t="shared" si="20"/>
        <v>5.5891840116312039</v>
      </c>
      <c r="AT9">
        <v>2</v>
      </c>
      <c r="AU9">
        <v>18.141717525513204</v>
      </c>
      <c r="AV9">
        <v>28.529606422618905</v>
      </c>
      <c r="AX9">
        <f t="shared" si="21"/>
        <v>0</v>
      </c>
      <c r="AY9">
        <f t="shared" si="22"/>
        <v>1</v>
      </c>
      <c r="AZ9">
        <f t="shared" si="23"/>
        <v>10.3878888971057</v>
      </c>
      <c r="BC9">
        <v>2</v>
      </c>
      <c r="BD9" t="e">
        <v>#N/A</v>
      </c>
      <c r="BE9" t="e">
        <v>#N/A</v>
      </c>
      <c r="BG9" t="e">
        <f t="shared" si="24"/>
        <v>#N/A</v>
      </c>
      <c r="BH9" t="e">
        <f t="shared" si="25"/>
        <v>#N/A</v>
      </c>
      <c r="BI9" t="e">
        <f t="shared" si="26"/>
        <v>#N/A</v>
      </c>
      <c r="BL9">
        <v>2</v>
      </c>
      <c r="BM9">
        <v>18.707580513555222</v>
      </c>
      <c r="BN9">
        <v>11.38830588640524</v>
      </c>
      <c r="BP9">
        <f t="shared" si="27"/>
        <v>1</v>
      </c>
      <c r="BQ9">
        <f t="shared" si="28"/>
        <v>0</v>
      </c>
      <c r="BR9">
        <f t="shared" si="29"/>
        <v>7.3192746271499818</v>
      </c>
      <c r="BU9">
        <v>2</v>
      </c>
      <c r="BV9">
        <v>17.062103974609798</v>
      </c>
      <c r="BW9">
        <v>30.974160806420116</v>
      </c>
      <c r="BY9">
        <f t="shared" si="30"/>
        <v>0</v>
      </c>
      <c r="BZ9">
        <f t="shared" si="31"/>
        <v>1</v>
      </c>
      <c r="CA9">
        <f t="shared" si="32"/>
        <v>13.912056831810318</v>
      </c>
      <c r="CD9">
        <v>2</v>
      </c>
      <c r="CE9">
        <v>21.603472217565226</v>
      </c>
      <c r="CF9">
        <v>33.718163520342102</v>
      </c>
      <c r="CH9">
        <f t="shared" si="33"/>
        <v>0</v>
      </c>
      <c r="CI9">
        <f t="shared" si="34"/>
        <v>1</v>
      </c>
      <c r="CJ9">
        <f t="shared" si="35"/>
        <v>12.114691302776876</v>
      </c>
      <c r="CM9">
        <v>2</v>
      </c>
      <c r="CN9">
        <v>20.872745342207015</v>
      </c>
      <c r="CO9">
        <v>29.833559126680253</v>
      </c>
      <c r="CQ9">
        <f t="shared" si="36"/>
        <v>0</v>
      </c>
      <c r="CR9">
        <f t="shared" si="37"/>
        <v>1</v>
      </c>
      <c r="CS9">
        <f t="shared" si="38"/>
        <v>8.9608137844732383</v>
      </c>
      <c r="CV9">
        <v>2</v>
      </c>
      <c r="CW9">
        <v>22.849237616171518</v>
      </c>
      <c r="CX9">
        <v>20.906481433970225</v>
      </c>
      <c r="CZ9">
        <f t="shared" si="39"/>
        <v>1</v>
      </c>
      <c r="DA9">
        <f t="shared" si="40"/>
        <v>0</v>
      </c>
      <c r="DB9">
        <f t="shared" si="41"/>
        <v>1.9427561822012933</v>
      </c>
      <c r="DE9">
        <v>2</v>
      </c>
      <c r="DF9">
        <v>26.862997767416498</v>
      </c>
      <c r="DG9">
        <v>19.66693642134566</v>
      </c>
      <c r="DI9">
        <f t="shared" si="42"/>
        <v>1</v>
      </c>
      <c r="DJ9">
        <f t="shared" si="43"/>
        <v>0</v>
      </c>
      <c r="DK9">
        <f t="shared" si="44"/>
        <v>7.196061346070838</v>
      </c>
      <c r="DN9">
        <v>2</v>
      </c>
      <c r="DO9">
        <v>21.720216885878703</v>
      </c>
      <c r="DP9">
        <v>14.707377519461971</v>
      </c>
      <c r="DR9">
        <f t="shared" si="45"/>
        <v>1</v>
      </c>
      <c r="DS9">
        <f t="shared" si="46"/>
        <v>0</v>
      </c>
      <c r="DT9">
        <f t="shared" si="47"/>
        <v>7.0128393664167312</v>
      </c>
      <c r="DW9">
        <v>2</v>
      </c>
      <c r="DX9">
        <v>6.2014088154433509</v>
      </c>
      <c r="DY9">
        <v>20.218028764022215</v>
      </c>
      <c r="EA9">
        <f t="shared" si="48"/>
        <v>0</v>
      </c>
      <c r="EB9">
        <f t="shared" si="49"/>
        <v>1</v>
      </c>
      <c r="EC9">
        <f t="shared" si="50"/>
        <v>14.016619948578864</v>
      </c>
      <c r="EF9">
        <v>2</v>
      </c>
      <c r="EG9">
        <v>20.617539518246616</v>
      </c>
      <c r="EH9">
        <v>16.991757418010298</v>
      </c>
      <c r="EJ9">
        <f t="shared" si="51"/>
        <v>1</v>
      </c>
      <c r="EK9">
        <f t="shared" si="52"/>
        <v>0</v>
      </c>
      <c r="EL9">
        <f t="shared" si="53"/>
        <v>3.625782100236318</v>
      </c>
      <c r="EO9">
        <v>2</v>
      </c>
      <c r="EP9">
        <v>23.023253192328362</v>
      </c>
      <c r="EQ9">
        <v>17.603799341859236</v>
      </c>
      <c r="ES9">
        <f t="shared" si="54"/>
        <v>1</v>
      </c>
      <c r="ET9">
        <f t="shared" si="55"/>
        <v>0</v>
      </c>
      <c r="EU9">
        <f t="shared" si="56"/>
        <v>5.4194538504691252</v>
      </c>
      <c r="EX9">
        <v>5</v>
      </c>
      <c r="EY9" s="19">
        <f t="shared" ca="1" si="0"/>
        <v>4.2638015562701526E-8</v>
      </c>
      <c r="EZ9" s="19"/>
      <c r="FA9" s="19">
        <f t="shared" ca="1" si="1"/>
        <v>0.32800000000000001</v>
      </c>
      <c r="FB9" s="26">
        <f t="shared" si="5"/>
        <v>43</v>
      </c>
      <c r="FD9">
        <v>5</v>
      </c>
      <c r="FE9">
        <f ca="1">_xlfn.IFNA(FE8*(AQ$3),FE8)</f>
        <v>3.6278762817600002E-3</v>
      </c>
      <c r="FF9">
        <f t="shared" ca="1" si="2"/>
        <v>1.81393814088E-2</v>
      </c>
      <c r="FG9" s="27">
        <f t="shared" ca="1" si="3"/>
        <v>21.322191253757378</v>
      </c>
      <c r="FH9">
        <f t="shared" ca="1" si="4"/>
        <v>7.7354271924656909E-2</v>
      </c>
    </row>
    <row r="10" spans="1:164" x14ac:dyDescent="0.25">
      <c r="A10">
        <v>3</v>
      </c>
      <c r="B10">
        <v>11.154233061786162</v>
      </c>
      <c r="C10">
        <v>17.372938748766519</v>
      </c>
      <c r="E10">
        <f t="shared" si="6"/>
        <v>0</v>
      </c>
      <c r="F10">
        <f t="shared" si="7"/>
        <v>1</v>
      </c>
      <c r="G10">
        <f t="shared" si="8"/>
        <v>6.218705686980357</v>
      </c>
      <c r="J10">
        <v>3</v>
      </c>
      <c r="K10">
        <v>20.138314154853962</v>
      </c>
      <c r="L10">
        <v>25.918319038473285</v>
      </c>
      <c r="N10">
        <f t="shared" si="9"/>
        <v>0</v>
      </c>
      <c r="O10">
        <f t="shared" si="10"/>
        <v>1</v>
      </c>
      <c r="P10">
        <f t="shared" si="11"/>
        <v>5.7800048836193234</v>
      </c>
      <c r="S10">
        <v>3</v>
      </c>
      <c r="T10">
        <v>18.500185857076609</v>
      </c>
      <c r="U10">
        <v>27.512971437698198</v>
      </c>
      <c r="W10">
        <f t="shared" si="12"/>
        <v>0</v>
      </c>
      <c r="X10">
        <f t="shared" si="13"/>
        <v>1</v>
      </c>
      <c r="Y10">
        <f t="shared" si="14"/>
        <v>9.0127855806215891</v>
      </c>
      <c r="AB10">
        <v>3</v>
      </c>
      <c r="AC10">
        <v>24.98552805883789</v>
      </c>
      <c r="AD10">
        <v>17.674181807351857</v>
      </c>
      <c r="AF10">
        <f t="shared" si="15"/>
        <v>1</v>
      </c>
      <c r="AG10">
        <f t="shared" si="16"/>
        <v>0</v>
      </c>
      <c r="AH10">
        <f t="shared" si="17"/>
        <v>7.3113462514860323</v>
      </c>
      <c r="AK10">
        <v>3</v>
      </c>
      <c r="AL10">
        <v>19.878601425225241</v>
      </c>
      <c r="AM10">
        <v>43.753810836380495</v>
      </c>
      <c r="AO10">
        <f t="shared" si="18"/>
        <v>0</v>
      </c>
      <c r="AP10">
        <f t="shared" si="19"/>
        <v>1</v>
      </c>
      <c r="AQ10">
        <f t="shared" si="20"/>
        <v>23.875209411155254</v>
      </c>
      <c r="AT10">
        <v>3</v>
      </c>
      <c r="AU10">
        <v>21.830411580567315</v>
      </c>
      <c r="AV10">
        <v>19.526004848950755</v>
      </c>
      <c r="AX10">
        <f t="shared" si="21"/>
        <v>1</v>
      </c>
      <c r="AY10">
        <f t="shared" si="22"/>
        <v>0</v>
      </c>
      <c r="AZ10">
        <f t="shared" si="23"/>
        <v>2.3044067316165595</v>
      </c>
      <c r="BC10">
        <v>3</v>
      </c>
      <c r="BD10" t="e">
        <v>#N/A</v>
      </c>
      <c r="BE10" t="e">
        <v>#N/A</v>
      </c>
      <c r="BG10" t="e">
        <f t="shared" si="24"/>
        <v>#N/A</v>
      </c>
      <c r="BH10" t="e">
        <f t="shared" si="25"/>
        <v>#N/A</v>
      </c>
      <c r="BI10" t="e">
        <f t="shared" si="26"/>
        <v>#N/A</v>
      </c>
      <c r="BL10">
        <v>3</v>
      </c>
      <c r="BM10">
        <v>31.488625413026597</v>
      </c>
      <c r="BN10">
        <v>5.2390387838169605</v>
      </c>
      <c r="BP10">
        <f t="shared" si="27"/>
        <v>1</v>
      </c>
      <c r="BQ10">
        <f t="shared" si="28"/>
        <v>0</v>
      </c>
      <c r="BR10">
        <f t="shared" si="29"/>
        <v>26.249586629209638</v>
      </c>
      <c r="BU10">
        <v>3</v>
      </c>
      <c r="BV10">
        <v>11.93841651432747</v>
      </c>
      <c r="BW10">
        <v>22.072700917371382</v>
      </c>
      <c r="BY10">
        <f t="shared" si="30"/>
        <v>0</v>
      </c>
      <c r="BZ10">
        <f t="shared" si="31"/>
        <v>1</v>
      </c>
      <c r="CA10">
        <f t="shared" si="32"/>
        <v>10.134284403043912</v>
      </c>
      <c r="CD10">
        <v>3</v>
      </c>
      <c r="CE10">
        <v>32.719772766574479</v>
      </c>
      <c r="CF10">
        <v>20.352739479981338</v>
      </c>
      <c r="CH10">
        <f t="shared" si="33"/>
        <v>1</v>
      </c>
      <c r="CI10">
        <f t="shared" si="34"/>
        <v>0</v>
      </c>
      <c r="CJ10">
        <f t="shared" si="35"/>
        <v>12.367033286593141</v>
      </c>
      <c r="CM10">
        <v>3</v>
      </c>
      <c r="CN10">
        <v>19.351684877963493</v>
      </c>
      <c r="CO10">
        <v>20.267794789956877</v>
      </c>
      <c r="CQ10">
        <f t="shared" si="36"/>
        <v>0</v>
      </c>
      <c r="CR10">
        <f t="shared" si="37"/>
        <v>1</v>
      </c>
      <c r="CS10">
        <f t="shared" si="38"/>
        <v>0.91610991199338443</v>
      </c>
      <c r="CV10">
        <v>3</v>
      </c>
      <c r="CW10">
        <v>23.981337047041645</v>
      </c>
      <c r="CX10">
        <v>18.576454738136473</v>
      </c>
      <c r="CZ10">
        <f t="shared" si="39"/>
        <v>1</v>
      </c>
      <c r="DA10">
        <f t="shared" si="40"/>
        <v>0</v>
      </c>
      <c r="DB10">
        <f t="shared" si="41"/>
        <v>5.4048823089051723</v>
      </c>
      <c r="DE10">
        <v>3</v>
      </c>
      <c r="DF10">
        <v>22.81325182106594</v>
      </c>
      <c r="DG10">
        <v>14.987310050186499</v>
      </c>
      <c r="DI10">
        <f t="shared" si="42"/>
        <v>1</v>
      </c>
      <c r="DJ10">
        <f t="shared" si="43"/>
        <v>0</v>
      </c>
      <c r="DK10">
        <f t="shared" si="44"/>
        <v>7.8259417708794405</v>
      </c>
      <c r="DN10">
        <v>3</v>
      </c>
      <c r="DO10">
        <v>19.688550874342809</v>
      </c>
      <c r="DP10">
        <v>23.079972711783928</v>
      </c>
      <c r="DR10">
        <f t="shared" si="45"/>
        <v>0</v>
      </c>
      <c r="DS10">
        <f t="shared" si="46"/>
        <v>1</v>
      </c>
      <c r="DT10">
        <f t="shared" si="47"/>
        <v>3.3914218374411185</v>
      </c>
      <c r="DW10">
        <v>3</v>
      </c>
      <c r="DX10">
        <v>16.793909964268597</v>
      </c>
      <c r="DY10">
        <v>20.751594622733478</v>
      </c>
      <c r="EA10">
        <f t="shared" si="48"/>
        <v>0</v>
      </c>
      <c r="EB10">
        <f t="shared" si="49"/>
        <v>1</v>
      </c>
      <c r="EC10">
        <f t="shared" si="50"/>
        <v>3.9576846584648813</v>
      </c>
      <c r="EF10">
        <v>3</v>
      </c>
      <c r="EG10">
        <v>22.356586305975803</v>
      </c>
      <c r="EH10">
        <v>8.9118688013441272</v>
      </c>
      <c r="EJ10">
        <f t="shared" si="51"/>
        <v>1</v>
      </c>
      <c r="EK10">
        <f t="shared" si="52"/>
        <v>0</v>
      </c>
      <c r="EL10">
        <f t="shared" si="53"/>
        <v>13.444717504631676</v>
      </c>
      <c r="EO10">
        <v>3</v>
      </c>
      <c r="EP10">
        <v>18.839614696713035</v>
      </c>
      <c r="EQ10">
        <v>21.306906840388287</v>
      </c>
      <c r="ES10">
        <f t="shared" si="54"/>
        <v>0</v>
      </c>
      <c r="ET10">
        <f t="shared" si="55"/>
        <v>1</v>
      </c>
      <c r="EU10">
        <f t="shared" si="56"/>
        <v>2.4672921436752517</v>
      </c>
      <c r="EX10">
        <v>6</v>
      </c>
      <c r="EY10" s="19">
        <f t="shared" ca="1" si="0"/>
        <v>3.6244118817307935E-11</v>
      </c>
      <c r="EZ10" s="19"/>
      <c r="FA10" s="19">
        <f t="shared" ca="1" si="1"/>
        <v>0.30649999999999999</v>
      </c>
      <c r="FB10" s="26">
        <f t="shared" si="5"/>
        <v>52</v>
      </c>
      <c r="FD10">
        <v>6</v>
      </c>
      <c r="FE10">
        <f ca="1">_xlfn.IFNA(FE9*(AZ$3),FE9)</f>
        <v>1.1119440803594401E-3</v>
      </c>
      <c r="FF10">
        <f t="shared" ca="1" si="2"/>
        <v>6.6716644821566409E-3</v>
      </c>
      <c r="FG10" s="27">
        <f t="shared" ca="1" si="3"/>
        <v>31.557382914737104</v>
      </c>
      <c r="FH10">
        <f t="shared" ca="1" si="4"/>
        <v>3.5090045123678061E-2</v>
      </c>
    </row>
    <row r="11" spans="1:164" x14ac:dyDescent="0.25">
      <c r="A11">
        <v>4</v>
      </c>
      <c r="B11">
        <v>13.199380619051789</v>
      </c>
      <c r="C11">
        <v>23.187066283956181</v>
      </c>
      <c r="E11">
        <f t="shared" si="6"/>
        <v>0</v>
      </c>
      <c r="F11">
        <f t="shared" si="7"/>
        <v>1</v>
      </c>
      <c r="G11">
        <f t="shared" si="8"/>
        <v>9.9876856649043919</v>
      </c>
      <c r="J11">
        <v>4</v>
      </c>
      <c r="K11">
        <v>11.890919017277103</v>
      </c>
      <c r="L11">
        <v>25.323256262541797</v>
      </c>
      <c r="N11">
        <f t="shared" si="9"/>
        <v>0</v>
      </c>
      <c r="O11">
        <f t="shared" si="10"/>
        <v>1</v>
      </c>
      <c r="P11">
        <f t="shared" si="11"/>
        <v>13.432337245264694</v>
      </c>
      <c r="S11">
        <v>4</v>
      </c>
      <c r="T11">
        <v>17.432344524011071</v>
      </c>
      <c r="U11">
        <v>13.547544958922085</v>
      </c>
      <c r="W11">
        <f t="shared" si="12"/>
        <v>1</v>
      </c>
      <c r="X11">
        <f t="shared" si="13"/>
        <v>0</v>
      </c>
      <c r="Y11">
        <f t="shared" si="14"/>
        <v>3.8847995650889864</v>
      </c>
      <c r="AB11">
        <v>4</v>
      </c>
      <c r="AC11">
        <v>19.92589114042547</v>
      </c>
      <c r="AD11">
        <v>18.215460342496073</v>
      </c>
      <c r="AF11">
        <f t="shared" si="15"/>
        <v>1</v>
      </c>
      <c r="AG11">
        <f t="shared" si="16"/>
        <v>0</v>
      </c>
      <c r="AH11">
        <f t="shared" si="17"/>
        <v>1.7104307979293978</v>
      </c>
      <c r="AK11">
        <v>4</v>
      </c>
      <c r="AL11">
        <v>20.923207030340606</v>
      </c>
      <c r="AM11">
        <v>44.460372192250773</v>
      </c>
      <c r="AO11">
        <f t="shared" si="18"/>
        <v>0</v>
      </c>
      <c r="AP11">
        <f t="shared" si="19"/>
        <v>1</v>
      </c>
      <c r="AQ11">
        <f t="shared" si="20"/>
        <v>23.537165161910167</v>
      </c>
      <c r="AT11">
        <v>4</v>
      </c>
      <c r="AU11">
        <v>19.005868773092661</v>
      </c>
      <c r="AV11">
        <v>17.656822153584073</v>
      </c>
      <c r="AX11">
        <f t="shared" si="21"/>
        <v>1</v>
      </c>
      <c r="AY11">
        <f t="shared" si="22"/>
        <v>0</v>
      </c>
      <c r="AZ11">
        <f t="shared" si="23"/>
        <v>1.349046619508588</v>
      </c>
      <c r="BC11">
        <v>4</v>
      </c>
      <c r="BD11" t="e">
        <v>#N/A</v>
      </c>
      <c r="BE11" t="e">
        <v>#N/A</v>
      </c>
      <c r="BG11" t="e">
        <f t="shared" si="24"/>
        <v>#N/A</v>
      </c>
      <c r="BH11" t="e">
        <f t="shared" si="25"/>
        <v>#N/A</v>
      </c>
      <c r="BI11" t="e">
        <f t="shared" si="26"/>
        <v>#N/A</v>
      </c>
      <c r="BL11">
        <v>4</v>
      </c>
      <c r="BM11">
        <v>32.973995644626854</v>
      </c>
      <c r="BN11">
        <v>9.9988869280892949</v>
      </c>
      <c r="BP11">
        <f t="shared" si="27"/>
        <v>1</v>
      </c>
      <c r="BQ11">
        <f t="shared" si="28"/>
        <v>0</v>
      </c>
      <c r="BR11">
        <f t="shared" si="29"/>
        <v>22.975108716537559</v>
      </c>
      <c r="BU11">
        <v>4</v>
      </c>
      <c r="BV11">
        <v>28.304807561753268</v>
      </c>
      <c r="BW11">
        <v>29.810203646724887</v>
      </c>
      <c r="BY11">
        <f t="shared" si="30"/>
        <v>0</v>
      </c>
      <c r="BZ11">
        <f t="shared" si="31"/>
        <v>1</v>
      </c>
      <c r="CA11">
        <f t="shared" si="32"/>
        <v>1.5053960849716184</v>
      </c>
      <c r="CD11">
        <v>4</v>
      </c>
      <c r="CE11">
        <v>20.387708370760784</v>
      </c>
      <c r="CF11">
        <v>29.288378272726931</v>
      </c>
      <c r="CH11">
        <f t="shared" si="33"/>
        <v>0</v>
      </c>
      <c r="CI11">
        <f t="shared" si="34"/>
        <v>1</v>
      </c>
      <c r="CJ11">
        <f t="shared" si="35"/>
        <v>8.9006699019661468</v>
      </c>
      <c r="CM11">
        <v>4</v>
      </c>
      <c r="CN11">
        <v>22.653917245922418</v>
      </c>
      <c r="CO11">
        <v>15.769561711774605</v>
      </c>
      <c r="CQ11">
        <f t="shared" si="36"/>
        <v>1</v>
      </c>
      <c r="CR11">
        <f t="shared" si="37"/>
        <v>0</v>
      </c>
      <c r="CS11">
        <f t="shared" si="38"/>
        <v>6.8843555341478133</v>
      </c>
      <c r="CV11">
        <v>4</v>
      </c>
      <c r="CW11">
        <v>22.431950152053208</v>
      </c>
      <c r="CX11">
        <v>16.493322456868299</v>
      </c>
      <c r="CZ11">
        <f t="shared" si="39"/>
        <v>1</v>
      </c>
      <c r="DA11">
        <f t="shared" si="40"/>
        <v>0</v>
      </c>
      <c r="DB11">
        <f t="shared" si="41"/>
        <v>5.9386276951849091</v>
      </c>
      <c r="DE11">
        <v>4</v>
      </c>
      <c r="DF11">
        <v>13.892101815646145</v>
      </c>
      <c r="DG11">
        <v>15.765181712355963</v>
      </c>
      <c r="DI11">
        <f t="shared" si="42"/>
        <v>0</v>
      </c>
      <c r="DJ11">
        <f t="shared" si="43"/>
        <v>1</v>
      </c>
      <c r="DK11">
        <f t="shared" si="44"/>
        <v>1.8730798967098181</v>
      </c>
      <c r="DN11">
        <v>4</v>
      </c>
      <c r="DO11">
        <v>25.866721701090931</v>
      </c>
      <c r="DP11">
        <v>15.187937649454192</v>
      </c>
      <c r="DR11">
        <f t="shared" si="45"/>
        <v>1</v>
      </c>
      <c r="DS11">
        <f t="shared" si="46"/>
        <v>0</v>
      </c>
      <c r="DT11">
        <f t="shared" si="47"/>
        <v>10.67878405163674</v>
      </c>
      <c r="DW11">
        <v>4</v>
      </c>
      <c r="DX11">
        <v>14.842829045146367</v>
      </c>
      <c r="DY11">
        <v>21.685901557733825</v>
      </c>
      <c r="EA11">
        <f t="shared" si="48"/>
        <v>0</v>
      </c>
      <c r="EB11">
        <f t="shared" si="49"/>
        <v>1</v>
      </c>
      <c r="EC11">
        <f t="shared" si="50"/>
        <v>6.8430725125874581</v>
      </c>
      <c r="EF11">
        <v>4</v>
      </c>
      <c r="EG11">
        <v>19.116543584104193</v>
      </c>
      <c r="EH11">
        <v>15.864497978110277</v>
      </c>
      <c r="EJ11">
        <f t="shared" si="51"/>
        <v>1</v>
      </c>
      <c r="EK11">
        <f t="shared" si="52"/>
        <v>0</v>
      </c>
      <c r="EL11">
        <f t="shared" si="53"/>
        <v>3.2520456059939153</v>
      </c>
      <c r="EO11">
        <v>4</v>
      </c>
      <c r="EP11">
        <v>18.030265106071816</v>
      </c>
      <c r="EQ11">
        <v>17.646867137048488</v>
      </c>
      <c r="ES11">
        <f t="shared" si="54"/>
        <v>1</v>
      </c>
      <c r="ET11">
        <f t="shared" si="55"/>
        <v>0</v>
      </c>
      <c r="EU11">
        <f t="shared" si="56"/>
        <v>0.38339796902332779</v>
      </c>
      <c r="EX11">
        <v>7</v>
      </c>
      <c r="EY11" s="19">
        <f t="shared" ca="1" si="0"/>
        <v>8.2156503822261584E-15</v>
      </c>
      <c r="EZ11" s="19"/>
      <c r="FA11" s="19" t="e">
        <f t="shared" ca="1" si="1"/>
        <v>#N/A</v>
      </c>
      <c r="FB11" s="26">
        <f t="shared" si="5"/>
        <v>61</v>
      </c>
      <c r="FD11">
        <v>7</v>
      </c>
      <c r="FE11">
        <f ca="1">_xlfn.IFNA(FE10*(BI$3),FE10)</f>
        <v>1.1119440803594401E-3</v>
      </c>
      <c r="FF11">
        <f t="shared" ca="1" si="2"/>
        <v>7.7836085625160815E-3</v>
      </c>
      <c r="FG11" s="27">
        <f t="shared" ca="1" si="3"/>
        <v>43.792574575716834</v>
      </c>
      <c r="FH11">
        <f t="shared" ca="1" si="4"/>
        <v>4.8694894063167654E-2</v>
      </c>
    </row>
    <row r="12" spans="1:164" x14ac:dyDescent="0.25">
      <c r="A12">
        <v>5</v>
      </c>
      <c r="B12">
        <v>10.401655668607074</v>
      </c>
      <c r="C12">
        <v>43.729090734917712</v>
      </c>
      <c r="E12">
        <f t="shared" si="6"/>
        <v>0</v>
      </c>
      <c r="F12">
        <f t="shared" si="7"/>
        <v>1</v>
      </c>
      <c r="G12">
        <f t="shared" si="8"/>
        <v>33.327435066310642</v>
      </c>
      <c r="J12">
        <v>5</v>
      </c>
      <c r="K12">
        <v>28.047269170972477</v>
      </c>
      <c r="L12">
        <v>34.04319638068803</v>
      </c>
      <c r="N12">
        <f t="shared" si="9"/>
        <v>0</v>
      </c>
      <c r="O12">
        <f t="shared" si="10"/>
        <v>1</v>
      </c>
      <c r="P12">
        <f t="shared" si="11"/>
        <v>5.9959272097155534</v>
      </c>
      <c r="S12">
        <v>5</v>
      </c>
      <c r="T12">
        <v>24.563342954331919</v>
      </c>
      <c r="U12">
        <v>16.8414794843968</v>
      </c>
      <c r="W12">
        <f t="shared" si="12"/>
        <v>1</v>
      </c>
      <c r="X12">
        <f t="shared" si="13"/>
        <v>0</v>
      </c>
      <c r="Y12">
        <f t="shared" si="14"/>
        <v>7.7218634699351192</v>
      </c>
      <c r="AB12">
        <v>5</v>
      </c>
      <c r="AC12">
        <v>26.402156037348224</v>
      </c>
      <c r="AD12">
        <v>17.591576678850796</v>
      </c>
      <c r="AF12">
        <f t="shared" si="15"/>
        <v>1</v>
      </c>
      <c r="AG12">
        <f t="shared" si="16"/>
        <v>0</v>
      </c>
      <c r="AH12">
        <f t="shared" si="17"/>
        <v>8.8105793584974279</v>
      </c>
      <c r="AK12">
        <v>5</v>
      </c>
      <c r="AL12">
        <v>9.5094014079360178</v>
      </c>
      <c r="AM12">
        <v>27.448089667105819</v>
      </c>
      <c r="AO12">
        <f t="shared" si="18"/>
        <v>0</v>
      </c>
      <c r="AP12">
        <f t="shared" si="19"/>
        <v>1</v>
      </c>
      <c r="AQ12">
        <f t="shared" si="20"/>
        <v>17.938688259169801</v>
      </c>
      <c r="AT12">
        <v>5</v>
      </c>
      <c r="AU12">
        <v>15.08390669769094</v>
      </c>
      <c r="AV12">
        <v>19.944442323661505</v>
      </c>
      <c r="AX12">
        <f t="shared" si="21"/>
        <v>0</v>
      </c>
      <c r="AY12">
        <f t="shared" si="22"/>
        <v>1</v>
      </c>
      <c r="AZ12">
        <f t="shared" si="23"/>
        <v>4.8605356259705648</v>
      </c>
      <c r="BC12">
        <v>5</v>
      </c>
      <c r="BD12" t="e">
        <v>#N/A</v>
      </c>
      <c r="BE12" t="e">
        <v>#N/A</v>
      </c>
      <c r="BG12" t="e">
        <f t="shared" si="24"/>
        <v>#N/A</v>
      </c>
      <c r="BH12" t="e">
        <f t="shared" si="25"/>
        <v>#N/A</v>
      </c>
      <c r="BI12" t="e">
        <f t="shared" si="26"/>
        <v>#N/A</v>
      </c>
      <c r="BL12">
        <v>5</v>
      </c>
      <c r="BM12">
        <v>29.804173344095528</v>
      </c>
      <c r="BN12">
        <v>14.51559006449426</v>
      </c>
      <c r="BP12">
        <f t="shared" si="27"/>
        <v>1</v>
      </c>
      <c r="BQ12">
        <f t="shared" si="28"/>
        <v>0</v>
      </c>
      <c r="BR12">
        <f t="shared" si="29"/>
        <v>15.288583279601268</v>
      </c>
      <c r="BU12">
        <v>5</v>
      </c>
      <c r="BV12">
        <v>16.330668232087099</v>
      </c>
      <c r="BW12">
        <v>22.314071585731092</v>
      </c>
      <c r="BY12">
        <f t="shared" si="30"/>
        <v>0</v>
      </c>
      <c r="BZ12">
        <f t="shared" si="31"/>
        <v>1</v>
      </c>
      <c r="CA12">
        <f t="shared" si="32"/>
        <v>5.9834033536439932</v>
      </c>
      <c r="CD12">
        <v>5</v>
      </c>
      <c r="CE12">
        <v>25.646085218379479</v>
      </c>
      <c r="CF12">
        <v>29.84673496580076</v>
      </c>
      <c r="CH12">
        <f t="shared" si="33"/>
        <v>0</v>
      </c>
      <c r="CI12">
        <f t="shared" si="34"/>
        <v>1</v>
      </c>
      <c r="CJ12">
        <f t="shared" si="35"/>
        <v>4.2006497474212807</v>
      </c>
      <c r="CM12">
        <v>5</v>
      </c>
      <c r="CN12">
        <v>19.941961573157499</v>
      </c>
      <c r="CO12">
        <v>12.34599496880521</v>
      </c>
      <c r="CQ12">
        <f t="shared" si="36"/>
        <v>1</v>
      </c>
      <c r="CR12">
        <f t="shared" si="37"/>
        <v>0</v>
      </c>
      <c r="CS12">
        <f t="shared" si="38"/>
        <v>7.5959666043522898</v>
      </c>
      <c r="CV12">
        <v>5</v>
      </c>
      <c r="CW12">
        <v>16.842401247321185</v>
      </c>
      <c r="CX12">
        <v>17.007379217527379</v>
      </c>
      <c r="CZ12">
        <f t="shared" si="39"/>
        <v>0</v>
      </c>
      <c r="DA12">
        <f t="shared" si="40"/>
        <v>1</v>
      </c>
      <c r="DB12">
        <f t="shared" si="41"/>
        <v>0.16497797020619487</v>
      </c>
      <c r="DE12">
        <v>5</v>
      </c>
      <c r="DF12">
        <v>10.858663274806428</v>
      </c>
      <c r="DG12">
        <v>20.980720372824262</v>
      </c>
      <c r="DI12">
        <f t="shared" si="42"/>
        <v>0</v>
      </c>
      <c r="DJ12">
        <f t="shared" si="43"/>
        <v>1</v>
      </c>
      <c r="DK12">
        <f t="shared" si="44"/>
        <v>10.122057098017834</v>
      </c>
      <c r="DN12">
        <v>5</v>
      </c>
      <c r="DO12">
        <v>28.789609864925993</v>
      </c>
      <c r="DP12">
        <v>17.503803090561526</v>
      </c>
      <c r="DR12">
        <f t="shared" si="45"/>
        <v>1</v>
      </c>
      <c r="DS12">
        <f t="shared" si="46"/>
        <v>0</v>
      </c>
      <c r="DT12">
        <f t="shared" si="47"/>
        <v>11.285806774364467</v>
      </c>
      <c r="DW12">
        <v>5</v>
      </c>
      <c r="DX12">
        <v>12.782727532248526</v>
      </c>
      <c r="DY12">
        <v>13.170547611808766</v>
      </c>
      <c r="EA12">
        <f t="shared" si="48"/>
        <v>0</v>
      </c>
      <c r="EB12">
        <f t="shared" si="49"/>
        <v>1</v>
      </c>
      <c r="EC12">
        <f t="shared" si="50"/>
        <v>0.38782007956024067</v>
      </c>
      <c r="EF12">
        <v>5</v>
      </c>
      <c r="EG12">
        <v>23.784128297198439</v>
      </c>
      <c r="EH12">
        <v>19.675653131226397</v>
      </c>
      <c r="EJ12">
        <f t="shared" si="51"/>
        <v>1</v>
      </c>
      <c r="EK12">
        <f t="shared" si="52"/>
        <v>0</v>
      </c>
      <c r="EL12">
        <f t="shared" si="53"/>
        <v>4.1084751659720418</v>
      </c>
      <c r="EO12">
        <v>5</v>
      </c>
      <c r="EP12">
        <v>23.251036737519765</v>
      </c>
      <c r="EQ12">
        <v>45.464484306902065</v>
      </c>
      <c r="ES12">
        <f t="shared" si="54"/>
        <v>0</v>
      </c>
      <c r="ET12">
        <f t="shared" si="55"/>
        <v>1</v>
      </c>
      <c r="EU12">
        <f t="shared" si="56"/>
        <v>22.2134475693823</v>
      </c>
      <c r="EX12">
        <v>8</v>
      </c>
      <c r="EY12" s="19">
        <f t="shared" ca="1" si="0"/>
        <v>0</v>
      </c>
      <c r="EZ12" s="19"/>
      <c r="FA12" s="19">
        <f t="shared" ca="1" si="1"/>
        <v>0.99250000000000005</v>
      </c>
      <c r="FB12" s="26">
        <f t="shared" si="5"/>
        <v>70</v>
      </c>
      <c r="FD12">
        <v>8</v>
      </c>
      <c r="FE12">
        <f ca="1">_xlfn.IFNA(FE11*(BR$3),FE11)</f>
        <v>1.1036044997567445E-3</v>
      </c>
      <c r="FF12">
        <f t="shared" ca="1" si="2"/>
        <v>8.8288359980539556E-3</v>
      </c>
      <c r="FG12" s="27">
        <f t="shared" ca="1" si="3"/>
        <v>58.027766236696564</v>
      </c>
      <c r="FH12">
        <f t="shared" ca="1" si="4"/>
        <v>6.4039703929650818E-2</v>
      </c>
    </row>
    <row r="13" spans="1:164" x14ac:dyDescent="0.25">
      <c r="A13">
        <v>6</v>
      </c>
      <c r="B13">
        <v>3.7335073116019917</v>
      </c>
      <c r="C13">
        <v>22.646012648940989</v>
      </c>
      <c r="E13">
        <f t="shared" si="6"/>
        <v>0</v>
      </c>
      <c r="F13">
        <f t="shared" si="7"/>
        <v>1</v>
      </c>
      <c r="G13">
        <f t="shared" si="8"/>
        <v>18.912505337338999</v>
      </c>
      <c r="J13">
        <v>6</v>
      </c>
      <c r="K13">
        <v>24.287576399065959</v>
      </c>
      <c r="L13">
        <v>16.955161844562106</v>
      </c>
      <c r="N13">
        <f t="shared" si="9"/>
        <v>1</v>
      </c>
      <c r="O13">
        <f t="shared" si="10"/>
        <v>0</v>
      </c>
      <c r="P13">
        <f t="shared" si="11"/>
        <v>7.3324145545038526</v>
      </c>
      <c r="S13">
        <v>6</v>
      </c>
      <c r="T13">
        <v>14.951310910027178</v>
      </c>
      <c r="U13">
        <v>28.063892960986525</v>
      </c>
      <c r="W13">
        <f t="shared" si="12"/>
        <v>0</v>
      </c>
      <c r="X13">
        <f t="shared" si="13"/>
        <v>1</v>
      </c>
      <c r="Y13">
        <f t="shared" si="14"/>
        <v>13.112582050959347</v>
      </c>
      <c r="AB13">
        <v>6</v>
      </c>
      <c r="AC13">
        <v>23.531924903127884</v>
      </c>
      <c r="AD13">
        <v>17.746794250700749</v>
      </c>
      <c r="AF13">
        <f t="shared" si="15"/>
        <v>1</v>
      </c>
      <c r="AG13">
        <f t="shared" si="16"/>
        <v>0</v>
      </c>
      <c r="AH13">
        <f t="shared" si="17"/>
        <v>5.7851306524271351</v>
      </c>
      <c r="AK13">
        <v>6</v>
      </c>
      <c r="AL13">
        <v>17.646175302781081</v>
      </c>
      <c r="AM13">
        <v>23.632144983494637</v>
      </c>
      <c r="AO13">
        <f t="shared" si="18"/>
        <v>0</v>
      </c>
      <c r="AP13">
        <f t="shared" si="19"/>
        <v>1</v>
      </c>
      <c r="AQ13">
        <f t="shared" si="20"/>
        <v>5.9859696807135556</v>
      </c>
      <c r="AT13">
        <v>6</v>
      </c>
      <c r="AU13">
        <v>19.007727431577759</v>
      </c>
      <c r="AV13">
        <v>19.099805767894392</v>
      </c>
      <c r="AX13">
        <f t="shared" si="21"/>
        <v>0</v>
      </c>
      <c r="AY13">
        <f t="shared" si="22"/>
        <v>1</v>
      </c>
      <c r="AZ13">
        <f t="shared" si="23"/>
        <v>9.2078336316632203E-2</v>
      </c>
      <c r="BC13">
        <v>6</v>
      </c>
      <c r="BD13" t="e">
        <v>#N/A</v>
      </c>
      <c r="BE13" t="e">
        <v>#N/A</v>
      </c>
      <c r="BG13" t="e">
        <f t="shared" si="24"/>
        <v>#N/A</v>
      </c>
      <c r="BH13" t="e">
        <f t="shared" si="25"/>
        <v>#N/A</v>
      </c>
      <c r="BI13" t="e">
        <f t="shared" si="26"/>
        <v>#N/A</v>
      </c>
      <c r="BL13">
        <v>6</v>
      </c>
      <c r="BM13">
        <v>36.714219450415158</v>
      </c>
      <c r="BN13">
        <v>14.265262745035898</v>
      </c>
      <c r="BP13">
        <f t="shared" si="27"/>
        <v>1</v>
      </c>
      <c r="BQ13">
        <f t="shared" si="28"/>
        <v>0</v>
      </c>
      <c r="BR13">
        <f t="shared" si="29"/>
        <v>22.44895670537926</v>
      </c>
      <c r="BU13">
        <v>6</v>
      </c>
      <c r="BV13">
        <v>37.827730950736985</v>
      </c>
      <c r="BW13">
        <v>22.906427294488399</v>
      </c>
      <c r="BY13">
        <f t="shared" si="30"/>
        <v>1</v>
      </c>
      <c r="BZ13">
        <f t="shared" si="31"/>
        <v>0</v>
      </c>
      <c r="CA13">
        <f t="shared" si="32"/>
        <v>14.921303656248586</v>
      </c>
      <c r="CD13">
        <v>6</v>
      </c>
      <c r="CE13">
        <v>24.408350873971091</v>
      </c>
      <c r="CF13">
        <v>29.640244654503835</v>
      </c>
      <c r="CH13">
        <f t="shared" si="33"/>
        <v>0</v>
      </c>
      <c r="CI13">
        <f t="shared" si="34"/>
        <v>1</v>
      </c>
      <c r="CJ13">
        <f t="shared" si="35"/>
        <v>5.2318937805327437</v>
      </c>
      <c r="CM13">
        <v>6</v>
      </c>
      <c r="CN13">
        <v>19.944853947711842</v>
      </c>
      <c r="CO13">
        <v>14.801087176037839</v>
      </c>
      <c r="CQ13">
        <f t="shared" si="36"/>
        <v>1</v>
      </c>
      <c r="CR13">
        <f t="shared" si="37"/>
        <v>0</v>
      </c>
      <c r="CS13">
        <f t="shared" si="38"/>
        <v>5.1437667716740023</v>
      </c>
      <c r="CV13">
        <v>6</v>
      </c>
      <c r="CW13">
        <v>16.717203710721893</v>
      </c>
      <c r="CX13">
        <v>13.019186398606994</v>
      </c>
      <c r="CZ13">
        <f t="shared" si="39"/>
        <v>1</v>
      </c>
      <c r="DA13">
        <f t="shared" si="40"/>
        <v>0</v>
      </c>
      <c r="DB13">
        <f t="shared" si="41"/>
        <v>3.6980173121148994</v>
      </c>
      <c r="DE13">
        <v>6</v>
      </c>
      <c r="DF13">
        <v>15.591942094844295</v>
      </c>
      <c r="DG13">
        <v>23.89187024130575</v>
      </c>
      <c r="DI13">
        <f t="shared" si="42"/>
        <v>0</v>
      </c>
      <c r="DJ13">
        <f t="shared" si="43"/>
        <v>1</v>
      </c>
      <c r="DK13">
        <f t="shared" si="44"/>
        <v>8.299928146461454</v>
      </c>
      <c r="DN13">
        <v>6</v>
      </c>
      <c r="DO13">
        <v>23.899602797200501</v>
      </c>
      <c r="DP13">
        <v>14.787077071863294</v>
      </c>
      <c r="DR13">
        <f t="shared" si="45"/>
        <v>1</v>
      </c>
      <c r="DS13">
        <f t="shared" si="46"/>
        <v>0</v>
      </c>
      <c r="DT13">
        <f t="shared" si="47"/>
        <v>9.1125257253372069</v>
      </c>
      <c r="DW13">
        <v>6</v>
      </c>
      <c r="DX13">
        <v>25.975961952706424</v>
      </c>
      <c r="DY13">
        <v>21.241047938373232</v>
      </c>
      <c r="EA13">
        <f t="shared" si="48"/>
        <v>1</v>
      </c>
      <c r="EB13">
        <f t="shared" si="49"/>
        <v>0</v>
      </c>
      <c r="EC13">
        <f t="shared" si="50"/>
        <v>4.7349140143331923</v>
      </c>
      <c r="EF13">
        <v>6</v>
      </c>
      <c r="EG13">
        <v>24.517934205445933</v>
      </c>
      <c r="EH13">
        <v>11.175887653882945</v>
      </c>
      <c r="EJ13">
        <f t="shared" si="51"/>
        <v>1</v>
      </c>
      <c r="EK13">
        <f t="shared" si="52"/>
        <v>0</v>
      </c>
      <c r="EL13">
        <f t="shared" si="53"/>
        <v>13.342046551562987</v>
      </c>
      <c r="EO13">
        <v>6</v>
      </c>
      <c r="EP13">
        <v>23.648256404238865</v>
      </c>
      <c r="EQ13">
        <v>16.96336506310849</v>
      </c>
      <c r="ES13">
        <f t="shared" si="54"/>
        <v>1</v>
      </c>
      <c r="ET13">
        <f t="shared" si="55"/>
        <v>0</v>
      </c>
      <c r="EU13">
        <f t="shared" si="56"/>
        <v>6.6848913411303741</v>
      </c>
      <c r="EX13">
        <v>9</v>
      </c>
      <c r="EY13" s="19">
        <f t="shared" ca="1" si="0"/>
        <v>0</v>
      </c>
      <c r="EZ13" s="19"/>
      <c r="FA13" s="19">
        <f t="shared" ca="1" si="1"/>
        <v>0.45850000000000002</v>
      </c>
      <c r="FB13" s="26">
        <f t="shared" si="5"/>
        <v>79</v>
      </c>
      <c r="FD13">
        <v>9</v>
      </c>
      <c r="FE13">
        <f ca="1">_xlfn.IFNA(FE12*(CA$3),FE12)</f>
        <v>5.0600266313846739E-4</v>
      </c>
      <c r="FF13">
        <f t="shared" ca="1" si="2"/>
        <v>4.5540239682462062E-3</v>
      </c>
      <c r="FG13" s="27">
        <f t="shared" ca="1" si="3"/>
        <v>74.262957897676301</v>
      </c>
      <c r="FH13">
        <f t="shared" ca="1" si="4"/>
        <v>3.7577254468764087E-2</v>
      </c>
    </row>
    <row r="14" spans="1:164" x14ac:dyDescent="0.25">
      <c r="A14">
        <v>7</v>
      </c>
      <c r="B14">
        <v>11.988584220746384</v>
      </c>
      <c r="C14">
        <v>21.785253014857727</v>
      </c>
      <c r="E14">
        <f t="shared" si="6"/>
        <v>0</v>
      </c>
      <c r="F14">
        <f t="shared" si="7"/>
        <v>1</v>
      </c>
      <c r="G14">
        <f t="shared" si="8"/>
        <v>9.7966687941113424</v>
      </c>
      <c r="J14">
        <v>7</v>
      </c>
      <c r="K14">
        <v>13.383064253535121</v>
      </c>
      <c r="L14">
        <v>25.119046854184969</v>
      </c>
      <c r="N14">
        <f t="shared" si="9"/>
        <v>0</v>
      </c>
      <c r="O14">
        <f t="shared" si="10"/>
        <v>1</v>
      </c>
      <c r="P14">
        <f t="shared" si="11"/>
        <v>11.735982600649848</v>
      </c>
      <c r="S14">
        <v>7</v>
      </c>
      <c r="T14">
        <v>17.672553516692552</v>
      </c>
      <c r="U14">
        <v>14.819717120475669</v>
      </c>
      <c r="W14">
        <f t="shared" si="12"/>
        <v>1</v>
      </c>
      <c r="X14">
        <f t="shared" si="13"/>
        <v>0</v>
      </c>
      <c r="Y14">
        <f t="shared" si="14"/>
        <v>2.8528363962168832</v>
      </c>
      <c r="AB14">
        <v>7</v>
      </c>
      <c r="AC14">
        <v>20.308902820741078</v>
      </c>
      <c r="AD14">
        <v>19.176612318934538</v>
      </c>
      <c r="AF14">
        <f t="shared" si="15"/>
        <v>1</v>
      </c>
      <c r="AG14">
        <f t="shared" si="16"/>
        <v>0</v>
      </c>
      <c r="AH14">
        <f t="shared" si="17"/>
        <v>1.1322905018065406</v>
      </c>
      <c r="AK14">
        <v>7</v>
      </c>
      <c r="AL14">
        <v>21.116737803893493</v>
      </c>
      <c r="AM14">
        <v>40.3770692459656</v>
      </c>
      <c r="AO14">
        <f t="shared" si="18"/>
        <v>0</v>
      </c>
      <c r="AP14">
        <f t="shared" si="19"/>
        <v>1</v>
      </c>
      <c r="AQ14">
        <f t="shared" si="20"/>
        <v>19.260331442072108</v>
      </c>
      <c r="AT14">
        <v>7</v>
      </c>
      <c r="AU14">
        <v>18.193136101541903</v>
      </c>
      <c r="AV14">
        <v>15.155011595239793</v>
      </c>
      <c r="AX14">
        <f t="shared" si="21"/>
        <v>1</v>
      </c>
      <c r="AY14">
        <f t="shared" si="22"/>
        <v>0</v>
      </c>
      <c r="AZ14">
        <f t="shared" si="23"/>
        <v>3.0381245063021094</v>
      </c>
      <c r="BC14">
        <v>7</v>
      </c>
      <c r="BD14" t="e">
        <v>#N/A</v>
      </c>
      <c r="BE14" t="e">
        <v>#N/A</v>
      </c>
      <c r="BG14" t="e">
        <f t="shared" si="24"/>
        <v>#N/A</v>
      </c>
      <c r="BH14" t="e">
        <f t="shared" si="25"/>
        <v>#N/A</v>
      </c>
      <c r="BI14" t="e">
        <f t="shared" si="26"/>
        <v>#N/A</v>
      </c>
      <c r="BL14">
        <v>7</v>
      </c>
      <c r="BM14">
        <v>23.830029937731204</v>
      </c>
      <c r="BN14">
        <v>10.919145194289502</v>
      </c>
      <c r="BP14">
        <f t="shared" si="27"/>
        <v>1</v>
      </c>
      <c r="BQ14">
        <f t="shared" si="28"/>
        <v>0</v>
      </c>
      <c r="BR14">
        <f t="shared" si="29"/>
        <v>12.910884743441702</v>
      </c>
      <c r="BU14">
        <v>7</v>
      </c>
      <c r="BV14">
        <v>21.230609839165965</v>
      </c>
      <c r="BW14">
        <v>24.010887722154816</v>
      </c>
      <c r="BY14">
        <f t="shared" si="30"/>
        <v>0</v>
      </c>
      <c r="BZ14">
        <f t="shared" si="31"/>
        <v>1</v>
      </c>
      <c r="CA14">
        <f t="shared" si="32"/>
        <v>2.7802778829888517</v>
      </c>
      <c r="CD14">
        <v>7</v>
      </c>
      <c r="CE14">
        <v>19.598745750670393</v>
      </c>
      <c r="CF14">
        <v>32.943225339114605</v>
      </c>
      <c r="CH14">
        <f t="shared" si="33"/>
        <v>0</v>
      </c>
      <c r="CI14">
        <f t="shared" si="34"/>
        <v>1</v>
      </c>
      <c r="CJ14">
        <f t="shared" si="35"/>
        <v>13.344479588444212</v>
      </c>
      <c r="CM14">
        <v>7</v>
      </c>
      <c r="CN14">
        <v>21.369419420604657</v>
      </c>
      <c r="CO14">
        <v>20.522154179390856</v>
      </c>
      <c r="CQ14">
        <f t="shared" si="36"/>
        <v>1</v>
      </c>
      <c r="CR14">
        <f t="shared" si="37"/>
        <v>0</v>
      </c>
      <c r="CS14">
        <f t="shared" si="38"/>
        <v>0.84726524121380109</v>
      </c>
      <c r="CV14">
        <v>7</v>
      </c>
      <c r="CW14">
        <v>24.422419704735628</v>
      </c>
      <c r="CX14">
        <v>18.226316317812032</v>
      </c>
      <c r="CZ14">
        <f t="shared" si="39"/>
        <v>1</v>
      </c>
      <c r="DA14">
        <f t="shared" si="40"/>
        <v>0</v>
      </c>
      <c r="DB14">
        <f t="shared" si="41"/>
        <v>6.1961033869235962</v>
      </c>
      <c r="DE14">
        <v>7</v>
      </c>
      <c r="DF14">
        <v>11.760957688706091</v>
      </c>
      <c r="DG14">
        <v>33.499616575840307</v>
      </c>
      <c r="DI14">
        <f t="shared" si="42"/>
        <v>0</v>
      </c>
      <c r="DJ14">
        <f t="shared" si="43"/>
        <v>1</v>
      </c>
      <c r="DK14">
        <f t="shared" si="44"/>
        <v>21.738658887134214</v>
      </c>
      <c r="DN14">
        <v>7</v>
      </c>
      <c r="DO14">
        <v>25.061991844947762</v>
      </c>
      <c r="DP14">
        <v>19.523681575739516</v>
      </c>
      <c r="DR14">
        <f t="shared" si="45"/>
        <v>1</v>
      </c>
      <c r="DS14">
        <f t="shared" si="46"/>
        <v>0</v>
      </c>
      <c r="DT14">
        <f t="shared" si="47"/>
        <v>5.538310269208246</v>
      </c>
      <c r="DW14">
        <v>7</v>
      </c>
      <c r="DX14">
        <v>29.442009230622428</v>
      </c>
      <c r="DY14">
        <v>22.919802941074586</v>
      </c>
      <c r="EA14">
        <f t="shared" si="48"/>
        <v>1</v>
      </c>
      <c r="EB14">
        <f t="shared" si="49"/>
        <v>0</v>
      </c>
      <c r="EC14">
        <f t="shared" si="50"/>
        <v>6.5222062895478423</v>
      </c>
      <c r="EF14">
        <v>7</v>
      </c>
      <c r="EG14">
        <v>19.471026429035231</v>
      </c>
      <c r="EH14">
        <v>8.2257484294625502</v>
      </c>
      <c r="EJ14">
        <f t="shared" si="51"/>
        <v>1</v>
      </c>
      <c r="EK14">
        <f t="shared" si="52"/>
        <v>0</v>
      </c>
      <c r="EL14">
        <f t="shared" si="53"/>
        <v>11.24527799957268</v>
      </c>
      <c r="EO14">
        <v>7</v>
      </c>
      <c r="EP14">
        <v>21.205840402676213</v>
      </c>
      <c r="EQ14">
        <v>41.221105986946618</v>
      </c>
      <c r="ES14">
        <f t="shared" si="54"/>
        <v>0</v>
      </c>
      <c r="ET14">
        <f t="shared" si="55"/>
        <v>1</v>
      </c>
      <c r="EU14">
        <f t="shared" si="56"/>
        <v>20.015265584270406</v>
      </c>
      <c r="EX14">
        <v>10</v>
      </c>
      <c r="EY14" s="19">
        <f t="shared" ca="1" si="0"/>
        <v>0</v>
      </c>
      <c r="EZ14" s="19"/>
      <c r="FA14" s="19">
        <f t="shared" ca="1" si="1"/>
        <v>0.39200000000000002</v>
      </c>
      <c r="FB14" s="26">
        <f t="shared" si="5"/>
        <v>88</v>
      </c>
      <c r="FD14">
        <v>10</v>
      </c>
      <c r="FE14">
        <f ca="1">_xlfn.IFNA(FE13*(CJ$3),FE13)</f>
        <v>1.9835304395027922E-4</v>
      </c>
      <c r="FF14">
        <f t="shared" ca="1" si="2"/>
        <v>1.9835304395027921E-3</v>
      </c>
      <c r="FG14" s="27">
        <f t="shared" ca="1" si="3"/>
        <v>92.498149558656038</v>
      </c>
      <c r="FH14">
        <f t="shared" ca="1" si="4"/>
        <v>1.8347289524727601E-2</v>
      </c>
    </row>
    <row r="15" spans="1:164" x14ac:dyDescent="0.25">
      <c r="A15">
        <v>8</v>
      </c>
      <c r="B15">
        <v>12.804695115083577</v>
      </c>
      <c r="C15">
        <v>37.00147936536348</v>
      </c>
      <c r="E15">
        <f t="shared" si="6"/>
        <v>0</v>
      </c>
      <c r="F15">
        <f t="shared" si="7"/>
        <v>1</v>
      </c>
      <c r="G15">
        <f t="shared" si="8"/>
        <v>24.196784250279904</v>
      </c>
      <c r="J15">
        <v>8</v>
      </c>
      <c r="K15">
        <v>6.9180720050778142</v>
      </c>
      <c r="L15">
        <v>23.556937417834568</v>
      </c>
      <c r="N15">
        <f t="shared" si="9"/>
        <v>0</v>
      </c>
      <c r="O15">
        <f t="shared" si="10"/>
        <v>1</v>
      </c>
      <c r="P15">
        <f t="shared" si="11"/>
        <v>16.638865412756754</v>
      </c>
      <c r="S15">
        <v>8</v>
      </c>
      <c r="T15">
        <v>24.364821535340283</v>
      </c>
      <c r="U15">
        <v>27.454039757896172</v>
      </c>
      <c r="W15">
        <f t="shared" si="12"/>
        <v>0</v>
      </c>
      <c r="X15">
        <f t="shared" si="13"/>
        <v>1</v>
      </c>
      <c r="Y15">
        <f t="shared" si="14"/>
        <v>3.0892182225558891</v>
      </c>
      <c r="AB15">
        <v>8</v>
      </c>
      <c r="AC15">
        <v>19.85276114207317</v>
      </c>
      <c r="AD15">
        <v>18.368487111302443</v>
      </c>
      <c r="AF15">
        <f t="shared" si="15"/>
        <v>1</v>
      </c>
      <c r="AG15">
        <f t="shared" si="16"/>
        <v>0</v>
      </c>
      <c r="AH15">
        <f t="shared" si="17"/>
        <v>1.4842740307707274</v>
      </c>
      <c r="AK15">
        <v>8</v>
      </c>
      <c r="AL15">
        <v>16.79853067712007</v>
      </c>
      <c r="AM15">
        <v>27.630741376781781</v>
      </c>
      <c r="AO15">
        <f t="shared" si="18"/>
        <v>0</v>
      </c>
      <c r="AP15">
        <f t="shared" si="19"/>
        <v>1</v>
      </c>
      <c r="AQ15">
        <f t="shared" si="20"/>
        <v>10.832210699661712</v>
      </c>
      <c r="AT15">
        <v>8</v>
      </c>
      <c r="AU15">
        <v>16.700144031369444</v>
      </c>
      <c r="AV15">
        <v>20.398006988552186</v>
      </c>
      <c r="AX15">
        <f t="shared" si="21"/>
        <v>0</v>
      </c>
      <c r="AY15">
        <f t="shared" si="22"/>
        <v>1</v>
      </c>
      <c r="AZ15">
        <f t="shared" si="23"/>
        <v>3.6978629571827426</v>
      </c>
      <c r="BC15">
        <v>8</v>
      </c>
      <c r="BD15" t="e">
        <v>#N/A</v>
      </c>
      <c r="BE15" t="e">
        <v>#N/A</v>
      </c>
      <c r="BG15" t="e">
        <f t="shared" si="24"/>
        <v>#N/A</v>
      </c>
      <c r="BH15" t="e">
        <f t="shared" si="25"/>
        <v>#N/A</v>
      </c>
      <c r="BI15" t="e">
        <f t="shared" si="26"/>
        <v>#N/A</v>
      </c>
      <c r="BL15">
        <v>8</v>
      </c>
      <c r="BM15">
        <v>29.320077483442578</v>
      </c>
      <c r="BN15">
        <v>8.8956921562765565</v>
      </c>
      <c r="BP15">
        <f t="shared" si="27"/>
        <v>1</v>
      </c>
      <c r="BQ15">
        <f t="shared" si="28"/>
        <v>0</v>
      </c>
      <c r="BR15">
        <f t="shared" si="29"/>
        <v>20.424385327166021</v>
      </c>
      <c r="BU15">
        <v>8</v>
      </c>
      <c r="BV15">
        <v>7.9058498705746842</v>
      </c>
      <c r="BW15">
        <v>20.601505231293739</v>
      </c>
      <c r="BY15">
        <f t="shared" si="30"/>
        <v>0</v>
      </c>
      <c r="BZ15">
        <f t="shared" si="31"/>
        <v>1</v>
      </c>
      <c r="CA15">
        <f t="shared" si="32"/>
        <v>12.695655360719055</v>
      </c>
      <c r="CD15">
        <v>8</v>
      </c>
      <c r="CE15">
        <v>21.313630601722561</v>
      </c>
      <c r="CF15">
        <v>34.337253645841145</v>
      </c>
      <c r="CH15">
        <f t="shared" si="33"/>
        <v>0</v>
      </c>
      <c r="CI15">
        <f t="shared" si="34"/>
        <v>1</v>
      </c>
      <c r="CJ15">
        <f t="shared" si="35"/>
        <v>13.023623044118583</v>
      </c>
      <c r="CM15">
        <v>8</v>
      </c>
      <c r="CN15">
        <v>15.349871325487666</v>
      </c>
      <c r="CO15">
        <v>20.755671370837867</v>
      </c>
      <c r="CQ15">
        <f t="shared" si="36"/>
        <v>0</v>
      </c>
      <c r="CR15">
        <f t="shared" si="37"/>
        <v>1</v>
      </c>
      <c r="CS15">
        <f t="shared" si="38"/>
        <v>5.4058000453502011</v>
      </c>
      <c r="CV15">
        <v>8</v>
      </c>
      <c r="CW15">
        <v>20.293174576345933</v>
      </c>
      <c r="CX15">
        <v>21.851355953806667</v>
      </c>
      <c r="CZ15">
        <f t="shared" si="39"/>
        <v>0</v>
      </c>
      <c r="DA15">
        <f t="shared" si="40"/>
        <v>1</v>
      </c>
      <c r="DB15">
        <f t="shared" si="41"/>
        <v>1.558181377460734</v>
      </c>
      <c r="DE15">
        <v>8</v>
      </c>
      <c r="DF15">
        <v>17.160974791421101</v>
      </c>
      <c r="DG15">
        <v>14.165515514910417</v>
      </c>
      <c r="DI15">
        <f t="shared" si="42"/>
        <v>1</v>
      </c>
      <c r="DJ15">
        <f t="shared" si="43"/>
        <v>0</v>
      </c>
      <c r="DK15">
        <f t="shared" si="44"/>
        <v>2.9954592765106831</v>
      </c>
      <c r="DN15">
        <v>8</v>
      </c>
      <c r="DO15">
        <v>22.455814501092728</v>
      </c>
      <c r="DP15">
        <v>28.397726336944586</v>
      </c>
      <c r="DR15">
        <f t="shared" si="45"/>
        <v>0</v>
      </c>
      <c r="DS15">
        <f t="shared" si="46"/>
        <v>1</v>
      </c>
      <c r="DT15">
        <f t="shared" si="47"/>
        <v>5.9419118358518581</v>
      </c>
      <c r="DW15">
        <v>8</v>
      </c>
      <c r="DX15">
        <v>9.3098705429047168</v>
      </c>
      <c r="DY15">
        <v>23.289358660388032</v>
      </c>
      <c r="EA15">
        <f t="shared" si="48"/>
        <v>0</v>
      </c>
      <c r="EB15">
        <f t="shared" si="49"/>
        <v>1</v>
      </c>
      <c r="EC15">
        <f t="shared" si="50"/>
        <v>13.979488117483315</v>
      </c>
      <c r="EF15">
        <v>8</v>
      </c>
      <c r="EG15">
        <v>21.068325927667786</v>
      </c>
      <c r="EH15">
        <v>17.363102822959988</v>
      </c>
      <c r="EJ15">
        <f t="shared" si="51"/>
        <v>1</v>
      </c>
      <c r="EK15">
        <f t="shared" si="52"/>
        <v>0</v>
      </c>
      <c r="EL15">
        <f t="shared" si="53"/>
        <v>3.7052231047077981</v>
      </c>
      <c r="EO15">
        <v>8</v>
      </c>
      <c r="EP15">
        <v>20.57649955540591</v>
      </c>
      <c r="EQ15">
        <v>40.543528018716295</v>
      </c>
      <c r="ES15">
        <f t="shared" si="54"/>
        <v>0</v>
      </c>
      <c r="ET15">
        <f t="shared" si="55"/>
        <v>1</v>
      </c>
      <c r="EU15">
        <f t="shared" si="56"/>
        <v>19.967028463310385</v>
      </c>
      <c r="EX15">
        <v>11</v>
      </c>
      <c r="EY15" s="19">
        <f t="shared" ca="1" si="0"/>
        <v>0</v>
      </c>
      <c r="EZ15" s="19"/>
      <c r="FA15" s="19">
        <f t="shared" ca="1" si="1"/>
        <v>0.44800000000000001</v>
      </c>
      <c r="FB15" s="26">
        <f t="shared" si="5"/>
        <v>97</v>
      </c>
      <c r="FD15">
        <v>11</v>
      </c>
      <c r="FE15">
        <f ca="1">_xlfn.IFNA(FE14*(CS$3),FE14)</f>
        <v>8.8862163689725095E-5</v>
      </c>
      <c r="FF15">
        <f t="shared" ca="1" si="2"/>
        <v>9.7748380058697596E-4</v>
      </c>
      <c r="FG15" s="27">
        <f t="shared" ca="1" si="3"/>
        <v>112.73334121963576</v>
      </c>
      <c r="FH15">
        <f t="shared" ca="1" si="4"/>
        <v>1.0017728620748905E-2</v>
      </c>
    </row>
    <row r="16" spans="1:164" x14ac:dyDescent="0.25">
      <c r="A16">
        <v>9</v>
      </c>
      <c r="B16">
        <v>11.570605378765395</v>
      </c>
      <c r="C16">
        <v>18.628547419604946</v>
      </c>
      <c r="E16">
        <f t="shared" si="6"/>
        <v>0</v>
      </c>
      <c r="F16">
        <f t="shared" si="7"/>
        <v>1</v>
      </c>
      <c r="G16">
        <f t="shared" si="8"/>
        <v>7.057942040839551</v>
      </c>
      <c r="J16">
        <v>9</v>
      </c>
      <c r="K16">
        <v>29.512187209159485</v>
      </c>
      <c r="L16">
        <v>36.113502069051535</v>
      </c>
      <c r="N16">
        <f t="shared" si="9"/>
        <v>0</v>
      </c>
      <c r="O16">
        <f t="shared" si="10"/>
        <v>1</v>
      </c>
      <c r="P16">
        <f t="shared" si="11"/>
        <v>6.6013148598920495</v>
      </c>
      <c r="S16">
        <v>9</v>
      </c>
      <c r="T16">
        <v>17.339846739987447</v>
      </c>
      <c r="U16">
        <v>17.430627008273746</v>
      </c>
      <c r="W16">
        <f t="shared" si="12"/>
        <v>0</v>
      </c>
      <c r="X16">
        <f t="shared" si="13"/>
        <v>1</v>
      </c>
      <c r="Y16">
        <f t="shared" si="14"/>
        <v>9.0780268286298593E-2</v>
      </c>
      <c r="AB16">
        <v>9</v>
      </c>
      <c r="AC16">
        <v>24.091250888551691</v>
      </c>
      <c r="AD16">
        <v>17.809560089568272</v>
      </c>
      <c r="AF16">
        <f t="shared" si="15"/>
        <v>1</v>
      </c>
      <c r="AG16">
        <f t="shared" si="16"/>
        <v>0</v>
      </c>
      <c r="AH16">
        <f t="shared" si="17"/>
        <v>6.2816907989834192</v>
      </c>
      <c r="AK16">
        <v>9</v>
      </c>
      <c r="AL16">
        <v>20.506815893657627</v>
      </c>
      <c r="AM16">
        <v>24.48234894701493</v>
      </c>
      <c r="AO16">
        <f t="shared" si="18"/>
        <v>0</v>
      </c>
      <c r="AP16">
        <f t="shared" si="19"/>
        <v>1</v>
      </c>
      <c r="AQ16">
        <f t="shared" si="20"/>
        <v>3.975533053357303</v>
      </c>
      <c r="AT16">
        <v>9</v>
      </c>
      <c r="AU16">
        <v>18.122002958147803</v>
      </c>
      <c r="AV16">
        <v>36.021780530377896</v>
      </c>
      <c r="AX16">
        <f t="shared" si="21"/>
        <v>0</v>
      </c>
      <c r="AY16">
        <f t="shared" si="22"/>
        <v>1</v>
      </c>
      <c r="AZ16">
        <f t="shared" si="23"/>
        <v>17.899777572230093</v>
      </c>
      <c r="BC16">
        <v>9</v>
      </c>
      <c r="BD16" t="e">
        <v>#N/A</v>
      </c>
      <c r="BE16" t="e">
        <v>#N/A</v>
      </c>
      <c r="BG16" t="e">
        <f t="shared" si="24"/>
        <v>#N/A</v>
      </c>
      <c r="BH16" t="e">
        <f t="shared" si="25"/>
        <v>#N/A</v>
      </c>
      <c r="BI16" t="e">
        <f t="shared" si="26"/>
        <v>#N/A</v>
      </c>
      <c r="BL16">
        <v>9</v>
      </c>
      <c r="BM16">
        <v>30.314493486197346</v>
      </c>
      <c r="BN16">
        <v>12.549871841614335</v>
      </c>
      <c r="BP16">
        <f t="shared" si="27"/>
        <v>1</v>
      </c>
      <c r="BQ16">
        <f t="shared" si="28"/>
        <v>0</v>
      </c>
      <c r="BR16">
        <f t="shared" si="29"/>
        <v>17.764621644583009</v>
      </c>
      <c r="BU16">
        <v>9</v>
      </c>
      <c r="BV16">
        <v>17.07934127529732</v>
      </c>
      <c r="BW16">
        <v>22.235302380044171</v>
      </c>
      <c r="BY16">
        <f t="shared" si="30"/>
        <v>0</v>
      </c>
      <c r="BZ16">
        <f t="shared" si="31"/>
        <v>1</v>
      </c>
      <c r="CA16">
        <f t="shared" si="32"/>
        <v>5.1559611047468508</v>
      </c>
      <c r="CD16">
        <v>9</v>
      </c>
      <c r="CE16">
        <v>30.482180711736444</v>
      </c>
      <c r="CF16">
        <v>25.988552627696624</v>
      </c>
      <c r="CH16">
        <f t="shared" si="33"/>
        <v>1</v>
      </c>
      <c r="CI16">
        <f t="shared" si="34"/>
        <v>0</v>
      </c>
      <c r="CJ16">
        <f t="shared" si="35"/>
        <v>4.4936280840398197</v>
      </c>
      <c r="CM16">
        <v>9</v>
      </c>
      <c r="CN16">
        <v>21.958656963202117</v>
      </c>
      <c r="CO16">
        <v>12.353295709085941</v>
      </c>
      <c r="CQ16">
        <f t="shared" si="36"/>
        <v>1</v>
      </c>
      <c r="CR16">
        <f t="shared" si="37"/>
        <v>0</v>
      </c>
      <c r="CS16">
        <f t="shared" si="38"/>
        <v>9.6053612541161755</v>
      </c>
      <c r="CV16">
        <v>9</v>
      </c>
      <c r="CW16">
        <v>25.007630638449676</v>
      </c>
      <c r="CX16">
        <v>20.109084139692129</v>
      </c>
      <c r="CZ16">
        <f t="shared" si="39"/>
        <v>1</v>
      </c>
      <c r="DA16">
        <f t="shared" si="40"/>
        <v>0</v>
      </c>
      <c r="DB16">
        <f t="shared" si="41"/>
        <v>4.8985464987575469</v>
      </c>
      <c r="DE16">
        <v>9</v>
      </c>
      <c r="DF16">
        <v>18.753650210902951</v>
      </c>
      <c r="DG16">
        <v>25.289260837404221</v>
      </c>
      <c r="DI16">
        <f t="shared" si="42"/>
        <v>0</v>
      </c>
      <c r="DJ16">
        <f t="shared" si="43"/>
        <v>1</v>
      </c>
      <c r="DK16">
        <f t="shared" si="44"/>
        <v>6.5356106265012706</v>
      </c>
      <c r="DN16">
        <v>9</v>
      </c>
      <c r="DO16">
        <v>25.583945703898863</v>
      </c>
      <c r="DP16">
        <v>24.544671716936499</v>
      </c>
      <c r="DR16">
        <f t="shared" si="45"/>
        <v>1</v>
      </c>
      <c r="DS16">
        <f t="shared" si="46"/>
        <v>0</v>
      </c>
      <c r="DT16">
        <f t="shared" si="47"/>
        <v>1.0392739869623639</v>
      </c>
      <c r="DW16">
        <v>9</v>
      </c>
      <c r="DX16">
        <v>14.900508974341429</v>
      </c>
      <c r="DY16">
        <v>13.358478691797211</v>
      </c>
      <c r="EA16">
        <f t="shared" si="48"/>
        <v>1</v>
      </c>
      <c r="EB16">
        <f t="shared" si="49"/>
        <v>0</v>
      </c>
      <c r="EC16">
        <f t="shared" si="50"/>
        <v>1.5420302825442178</v>
      </c>
      <c r="EF16">
        <v>9</v>
      </c>
      <c r="EG16">
        <v>22.338734508950495</v>
      </c>
      <c r="EH16">
        <v>19.789099988933049</v>
      </c>
      <c r="EJ16">
        <f t="shared" si="51"/>
        <v>1</v>
      </c>
      <c r="EK16">
        <f t="shared" si="52"/>
        <v>0</v>
      </c>
      <c r="EL16">
        <f t="shared" si="53"/>
        <v>2.5496345200174453</v>
      </c>
      <c r="EO16">
        <v>9</v>
      </c>
      <c r="EP16">
        <v>24.795487439377169</v>
      </c>
      <c r="EQ16">
        <v>32.489742758137737</v>
      </c>
      <c r="ES16">
        <f t="shared" si="54"/>
        <v>0</v>
      </c>
      <c r="ET16">
        <f t="shared" si="55"/>
        <v>1</v>
      </c>
      <c r="EU16">
        <f t="shared" si="56"/>
        <v>7.6942553187605682</v>
      </c>
      <c r="EX16">
        <v>12</v>
      </c>
      <c r="EY16" s="19">
        <f t="shared" ca="1" si="0"/>
        <v>0</v>
      </c>
      <c r="EZ16" s="19"/>
      <c r="FA16" s="19">
        <f t="shared" ca="1" si="1"/>
        <v>0.89449999999999996</v>
      </c>
      <c r="FB16" s="26">
        <f t="shared" si="5"/>
        <v>106</v>
      </c>
      <c r="FD16">
        <v>12</v>
      </c>
      <c r="FE16">
        <f ca="1">_xlfn.IFNA(FE15*(DB$3),FE15)</f>
        <v>7.9487205420459092E-5</v>
      </c>
      <c r="FF16">
        <f t="shared" ca="1" si="2"/>
        <v>9.538464650455091E-4</v>
      </c>
      <c r="FG16" s="27">
        <f t="shared" ca="1" si="3"/>
        <v>134.9685328806155</v>
      </c>
      <c r="FH16">
        <f t="shared" ca="1" si="4"/>
        <v>1.0728271498379471E-2</v>
      </c>
    </row>
    <row r="17" spans="1:164" x14ac:dyDescent="0.25">
      <c r="A17">
        <v>10</v>
      </c>
      <c r="B17">
        <v>8.015009083059967</v>
      </c>
      <c r="C17">
        <v>5.0621582814761688</v>
      </c>
      <c r="E17">
        <f t="shared" si="6"/>
        <v>1</v>
      </c>
      <c r="F17">
        <f t="shared" si="7"/>
        <v>0</v>
      </c>
      <c r="G17">
        <f t="shared" si="8"/>
        <v>2.9528508015837982</v>
      </c>
      <c r="J17">
        <v>10</v>
      </c>
      <c r="K17">
        <v>20.769239303311835</v>
      </c>
      <c r="L17">
        <v>31.732422588737826</v>
      </c>
      <c r="N17">
        <f t="shared" si="9"/>
        <v>0</v>
      </c>
      <c r="O17">
        <f t="shared" si="10"/>
        <v>1</v>
      </c>
      <c r="P17">
        <f t="shared" si="11"/>
        <v>10.963183285425991</v>
      </c>
      <c r="S17">
        <v>10</v>
      </c>
      <c r="T17">
        <v>19.209960305603307</v>
      </c>
      <c r="U17">
        <v>18.985267544947405</v>
      </c>
      <c r="W17">
        <f t="shared" si="12"/>
        <v>1</v>
      </c>
      <c r="X17">
        <f t="shared" si="13"/>
        <v>0</v>
      </c>
      <c r="Y17">
        <f t="shared" si="14"/>
        <v>0.22469276065590194</v>
      </c>
      <c r="AB17">
        <v>10</v>
      </c>
      <c r="AC17">
        <v>18.516058924728807</v>
      </c>
      <c r="AD17">
        <v>17.402257596722524</v>
      </c>
      <c r="AF17">
        <f t="shared" si="15"/>
        <v>1</v>
      </c>
      <c r="AG17">
        <f t="shared" si="16"/>
        <v>0</v>
      </c>
      <c r="AH17">
        <f t="shared" si="17"/>
        <v>1.1138013280062822</v>
      </c>
      <c r="AK17">
        <v>10</v>
      </c>
      <c r="AL17">
        <v>22.732484279342977</v>
      </c>
      <c r="AM17">
        <v>36.726801705448004</v>
      </c>
      <c r="AO17">
        <f t="shared" si="18"/>
        <v>0</v>
      </c>
      <c r="AP17">
        <f t="shared" si="19"/>
        <v>1</v>
      </c>
      <c r="AQ17">
        <f t="shared" si="20"/>
        <v>13.994317426105027</v>
      </c>
      <c r="AT17">
        <v>10</v>
      </c>
      <c r="AU17">
        <v>17.658009378879143</v>
      </c>
      <c r="AV17">
        <v>20.927875368707337</v>
      </c>
      <c r="AX17">
        <f t="shared" si="21"/>
        <v>0</v>
      </c>
      <c r="AY17">
        <f t="shared" si="22"/>
        <v>1</v>
      </c>
      <c r="AZ17">
        <f t="shared" si="23"/>
        <v>3.2698659898281939</v>
      </c>
      <c r="BC17">
        <v>10</v>
      </c>
      <c r="BD17" t="e">
        <v>#N/A</v>
      </c>
      <c r="BE17" t="e">
        <v>#N/A</v>
      </c>
      <c r="BG17" t="e">
        <f t="shared" si="24"/>
        <v>#N/A</v>
      </c>
      <c r="BH17" t="e">
        <f t="shared" si="25"/>
        <v>#N/A</v>
      </c>
      <c r="BI17" t="e">
        <f t="shared" si="26"/>
        <v>#N/A</v>
      </c>
      <c r="BL17">
        <v>10</v>
      </c>
      <c r="BM17">
        <v>31.372271153589018</v>
      </c>
      <c r="BN17">
        <v>16.146443572451037</v>
      </c>
      <c r="BP17">
        <f t="shared" si="27"/>
        <v>1</v>
      </c>
      <c r="BQ17">
        <f t="shared" si="28"/>
        <v>0</v>
      </c>
      <c r="BR17">
        <f t="shared" si="29"/>
        <v>15.225827581137981</v>
      </c>
      <c r="BU17">
        <v>10</v>
      </c>
      <c r="BV17">
        <v>21.872829986585213</v>
      </c>
      <c r="BW17">
        <v>14.423160998082011</v>
      </c>
      <c r="BY17">
        <f t="shared" si="30"/>
        <v>1</v>
      </c>
      <c r="BZ17">
        <f t="shared" si="31"/>
        <v>0</v>
      </c>
      <c r="CA17">
        <f t="shared" si="32"/>
        <v>7.4496689885032019</v>
      </c>
      <c r="CD17">
        <v>10</v>
      </c>
      <c r="CE17">
        <v>16.74991442007537</v>
      </c>
      <c r="CF17">
        <v>34.144814839412248</v>
      </c>
      <c r="CH17">
        <f t="shared" si="33"/>
        <v>0</v>
      </c>
      <c r="CI17">
        <f t="shared" si="34"/>
        <v>1</v>
      </c>
      <c r="CJ17">
        <f t="shared" si="35"/>
        <v>17.394900419336878</v>
      </c>
      <c r="CM17">
        <v>10</v>
      </c>
      <c r="CN17">
        <v>21.889059317564879</v>
      </c>
      <c r="CO17">
        <v>40.050847842547768</v>
      </c>
      <c r="CQ17">
        <f t="shared" si="36"/>
        <v>0</v>
      </c>
      <c r="CR17">
        <f t="shared" si="37"/>
        <v>1</v>
      </c>
      <c r="CS17">
        <f t="shared" si="38"/>
        <v>18.161788524982889</v>
      </c>
      <c r="CV17">
        <v>10</v>
      </c>
      <c r="CW17">
        <v>25.670485191812606</v>
      </c>
      <c r="CX17">
        <v>21.872628784362782</v>
      </c>
      <c r="CZ17">
        <f t="shared" si="39"/>
        <v>1</v>
      </c>
      <c r="DA17">
        <f t="shared" si="40"/>
        <v>0</v>
      </c>
      <c r="DB17">
        <f t="shared" si="41"/>
        <v>3.7978564074498244</v>
      </c>
      <c r="DE17">
        <v>10</v>
      </c>
      <c r="DF17">
        <v>8.2517976090947922</v>
      </c>
      <c r="DG17">
        <v>28.486782374701367</v>
      </c>
      <c r="DI17">
        <f t="shared" si="42"/>
        <v>0</v>
      </c>
      <c r="DJ17">
        <f t="shared" si="43"/>
        <v>1</v>
      </c>
      <c r="DK17">
        <f t="shared" si="44"/>
        <v>20.234984765606576</v>
      </c>
      <c r="DN17">
        <v>10</v>
      </c>
      <c r="DO17">
        <v>24.235917871247764</v>
      </c>
      <c r="DP17">
        <v>17.193035544843141</v>
      </c>
      <c r="DR17">
        <f t="shared" si="45"/>
        <v>1</v>
      </c>
      <c r="DS17">
        <f t="shared" si="46"/>
        <v>0</v>
      </c>
      <c r="DT17">
        <f t="shared" si="47"/>
        <v>7.042882326404623</v>
      </c>
      <c r="DW17">
        <v>10</v>
      </c>
      <c r="DX17">
        <v>28.393108810074754</v>
      </c>
      <c r="DY17">
        <v>20.225438300861043</v>
      </c>
      <c r="EA17">
        <f t="shared" si="48"/>
        <v>1</v>
      </c>
      <c r="EB17">
        <f t="shared" si="49"/>
        <v>0</v>
      </c>
      <c r="EC17">
        <f t="shared" si="50"/>
        <v>8.1676705092137105</v>
      </c>
      <c r="EF17">
        <v>10</v>
      </c>
      <c r="EG17">
        <v>17.498001897272051</v>
      </c>
      <c r="EH17">
        <v>11.858652853829826</v>
      </c>
      <c r="EJ17">
        <f t="shared" si="51"/>
        <v>1</v>
      </c>
      <c r="EK17">
        <f t="shared" si="52"/>
        <v>0</v>
      </c>
      <c r="EL17">
        <f t="shared" si="53"/>
        <v>5.6393490434422251</v>
      </c>
      <c r="EO17">
        <v>10</v>
      </c>
      <c r="EP17">
        <v>23.297534563126767</v>
      </c>
      <c r="EQ17">
        <v>15.265309367166815</v>
      </c>
      <c r="ES17">
        <f t="shared" si="54"/>
        <v>1</v>
      </c>
      <c r="ET17">
        <f t="shared" si="55"/>
        <v>0</v>
      </c>
      <c r="EU17">
        <f t="shared" si="56"/>
        <v>8.0322251959599527</v>
      </c>
      <c r="EX17">
        <v>13</v>
      </c>
      <c r="EY17" s="19">
        <f t="shared" ca="1" si="0"/>
        <v>0</v>
      </c>
      <c r="EZ17" s="19"/>
      <c r="FA17" s="19">
        <f t="shared" ca="1" si="1"/>
        <v>0.43099999999999999</v>
      </c>
      <c r="FB17" s="26">
        <f t="shared" si="5"/>
        <v>115</v>
      </c>
      <c r="FD17">
        <v>13</v>
      </c>
      <c r="FE17">
        <f ca="1">_xlfn.IFNA(FE16*(DK$3),FE16)</f>
        <v>3.4258985536217871E-5</v>
      </c>
      <c r="FF17">
        <f t="shared" ca="1" si="2"/>
        <v>4.453668119708323E-4</v>
      </c>
      <c r="FG17" s="27">
        <f t="shared" ca="1" si="3"/>
        <v>159.20372454159522</v>
      </c>
      <c r="FH17">
        <f t="shared" ca="1" si="4"/>
        <v>5.454158096382525E-3</v>
      </c>
    </row>
    <row r="18" spans="1:164" x14ac:dyDescent="0.25">
      <c r="A18">
        <v>11</v>
      </c>
      <c r="B18">
        <v>10.627958305853255</v>
      </c>
      <c r="C18">
        <v>23.589184306819462</v>
      </c>
      <c r="E18">
        <f t="shared" si="6"/>
        <v>0</v>
      </c>
      <c r="F18">
        <f t="shared" si="7"/>
        <v>1</v>
      </c>
      <c r="G18">
        <f t="shared" si="8"/>
        <v>12.961226000966207</v>
      </c>
      <c r="J18">
        <v>11</v>
      </c>
      <c r="K18">
        <v>14.686761853929681</v>
      </c>
      <c r="L18">
        <v>18.183054007266662</v>
      </c>
      <c r="N18">
        <f t="shared" si="9"/>
        <v>0</v>
      </c>
      <c r="O18">
        <f t="shared" si="10"/>
        <v>1</v>
      </c>
      <c r="P18">
        <f t="shared" si="11"/>
        <v>3.4962921533369808</v>
      </c>
      <c r="S18">
        <v>11</v>
      </c>
      <c r="T18">
        <v>17.834315726220872</v>
      </c>
      <c r="U18">
        <v>28.431559059433894</v>
      </c>
      <c r="W18">
        <f t="shared" si="12"/>
        <v>0</v>
      </c>
      <c r="X18">
        <f t="shared" si="13"/>
        <v>1</v>
      </c>
      <c r="Y18">
        <f t="shared" si="14"/>
        <v>10.597243333213022</v>
      </c>
      <c r="AB18">
        <v>11</v>
      </c>
      <c r="AC18">
        <v>24.756175051009681</v>
      </c>
      <c r="AD18">
        <v>16.886998112537945</v>
      </c>
      <c r="AF18">
        <f t="shared" si="15"/>
        <v>1</v>
      </c>
      <c r="AG18">
        <f t="shared" si="16"/>
        <v>0</v>
      </c>
      <c r="AH18">
        <f t="shared" si="17"/>
        <v>7.8691769384717354</v>
      </c>
      <c r="AK18">
        <v>11</v>
      </c>
      <c r="AL18">
        <v>28.126192856658285</v>
      </c>
      <c r="AM18">
        <v>48.462244025000842</v>
      </c>
      <c r="AO18">
        <f t="shared" si="18"/>
        <v>0</v>
      </c>
      <c r="AP18">
        <f t="shared" si="19"/>
        <v>1</v>
      </c>
      <c r="AQ18">
        <f t="shared" si="20"/>
        <v>20.336051168342557</v>
      </c>
      <c r="AT18">
        <v>11</v>
      </c>
      <c r="AU18">
        <v>15.820384050121019</v>
      </c>
      <c r="AV18">
        <v>23.871763964143707</v>
      </c>
      <c r="AX18">
        <f t="shared" si="21"/>
        <v>0</v>
      </c>
      <c r="AY18">
        <f t="shared" si="22"/>
        <v>1</v>
      </c>
      <c r="AZ18">
        <f t="shared" si="23"/>
        <v>8.0513799140226876</v>
      </c>
      <c r="BC18">
        <v>11</v>
      </c>
      <c r="BD18" t="e">
        <v>#N/A</v>
      </c>
      <c r="BE18" t="e">
        <v>#N/A</v>
      </c>
      <c r="BG18" t="e">
        <f t="shared" si="24"/>
        <v>#N/A</v>
      </c>
      <c r="BH18" t="e">
        <f t="shared" si="25"/>
        <v>#N/A</v>
      </c>
      <c r="BI18" t="e">
        <f t="shared" si="26"/>
        <v>#N/A</v>
      </c>
      <c r="BL18">
        <v>11</v>
      </c>
      <c r="BM18">
        <v>29.332433210068217</v>
      </c>
      <c r="BN18">
        <v>14.928443619829325</v>
      </c>
      <c r="BP18">
        <f t="shared" si="27"/>
        <v>1</v>
      </c>
      <c r="BQ18">
        <f t="shared" si="28"/>
        <v>0</v>
      </c>
      <c r="BR18">
        <f t="shared" si="29"/>
        <v>14.403989590238892</v>
      </c>
      <c r="BU18">
        <v>11</v>
      </c>
      <c r="BV18">
        <v>19.311739556272236</v>
      </c>
      <c r="BW18">
        <v>18.761713797275899</v>
      </c>
      <c r="BY18">
        <f t="shared" si="30"/>
        <v>1</v>
      </c>
      <c r="BZ18">
        <f t="shared" si="31"/>
        <v>0</v>
      </c>
      <c r="CA18">
        <f t="shared" si="32"/>
        <v>0.55002575899633754</v>
      </c>
      <c r="CD18">
        <v>11</v>
      </c>
      <c r="CE18">
        <v>17.443345624061891</v>
      </c>
      <c r="CF18">
        <v>24.455599073732614</v>
      </c>
      <c r="CH18">
        <f t="shared" si="33"/>
        <v>0</v>
      </c>
      <c r="CI18">
        <f t="shared" si="34"/>
        <v>1</v>
      </c>
      <c r="CJ18">
        <f t="shared" si="35"/>
        <v>7.0122534496707232</v>
      </c>
      <c r="CM18">
        <v>11</v>
      </c>
      <c r="CN18">
        <v>19.929021003325442</v>
      </c>
      <c r="CO18">
        <v>-4.9376497391394167</v>
      </c>
      <c r="CQ18">
        <f t="shared" si="36"/>
        <v>1</v>
      </c>
      <c r="CR18">
        <f t="shared" si="37"/>
        <v>0</v>
      </c>
      <c r="CS18">
        <f t="shared" si="38"/>
        <v>24.866670742464859</v>
      </c>
      <c r="CV18">
        <v>11</v>
      </c>
      <c r="CW18">
        <v>26.862396284119363</v>
      </c>
      <c r="CX18">
        <v>14.620097833972391</v>
      </c>
      <c r="CZ18">
        <f t="shared" si="39"/>
        <v>1</v>
      </c>
      <c r="DA18">
        <f t="shared" si="40"/>
        <v>0</v>
      </c>
      <c r="DB18">
        <f t="shared" si="41"/>
        <v>12.242298450146972</v>
      </c>
      <c r="DE18">
        <v>11</v>
      </c>
      <c r="DF18">
        <v>23.758839280259298</v>
      </c>
      <c r="DG18">
        <v>26.733199752770968</v>
      </c>
      <c r="DI18">
        <f t="shared" si="42"/>
        <v>0</v>
      </c>
      <c r="DJ18">
        <f t="shared" si="43"/>
        <v>1</v>
      </c>
      <c r="DK18">
        <f t="shared" si="44"/>
        <v>2.9743604725116697</v>
      </c>
      <c r="DN18">
        <v>11</v>
      </c>
      <c r="DO18">
        <v>22.723087016262912</v>
      </c>
      <c r="DP18">
        <v>15.213622996021837</v>
      </c>
      <c r="DR18">
        <f t="shared" si="45"/>
        <v>1</v>
      </c>
      <c r="DS18">
        <f t="shared" si="46"/>
        <v>0</v>
      </c>
      <c r="DT18">
        <f t="shared" si="47"/>
        <v>7.5094640202410758</v>
      </c>
      <c r="DW18">
        <v>11</v>
      </c>
      <c r="DX18">
        <v>20.76727260577626</v>
      </c>
      <c r="DY18">
        <v>23.246423395967962</v>
      </c>
      <c r="EA18">
        <f t="shared" si="48"/>
        <v>0</v>
      </c>
      <c r="EB18">
        <f t="shared" si="49"/>
        <v>1</v>
      </c>
      <c r="EC18">
        <f t="shared" si="50"/>
        <v>2.4791507901917029</v>
      </c>
      <c r="EF18">
        <v>11</v>
      </c>
      <c r="EG18">
        <v>20.815073499363304</v>
      </c>
      <c r="EH18">
        <v>16.299063696385932</v>
      </c>
      <c r="EJ18">
        <f t="shared" si="51"/>
        <v>1</v>
      </c>
      <c r="EK18">
        <f t="shared" si="52"/>
        <v>0</v>
      </c>
      <c r="EL18">
        <f t="shared" si="53"/>
        <v>4.5160098029773721</v>
      </c>
      <c r="EO18">
        <v>11</v>
      </c>
      <c r="EP18">
        <v>23.938367483020379</v>
      </c>
      <c r="EQ18">
        <v>29.602242521061864</v>
      </c>
      <c r="ES18">
        <f t="shared" si="54"/>
        <v>0</v>
      </c>
      <c r="ET18">
        <f t="shared" si="55"/>
        <v>1</v>
      </c>
      <c r="EU18">
        <f t="shared" si="56"/>
        <v>5.6638750380414855</v>
      </c>
      <c r="EX18">
        <v>14</v>
      </c>
      <c r="EY18" s="19">
        <f t="shared" ca="1" si="0"/>
        <v>0</v>
      </c>
      <c r="EZ18" s="19"/>
      <c r="FA18" s="19">
        <f t="shared" ca="1" si="1"/>
        <v>0.67449999999999999</v>
      </c>
      <c r="FB18" s="26">
        <f t="shared" si="5"/>
        <v>124</v>
      </c>
      <c r="FD18">
        <v>14</v>
      </c>
      <c r="FE18">
        <f ca="1">_xlfn.IFNA(FE17*(DT$3),FE17)</f>
        <v>2.3107685744178954E-5</v>
      </c>
      <c r="FF18">
        <f t="shared" ca="1" si="2"/>
        <v>3.2350760041850534E-4</v>
      </c>
      <c r="FG18" s="27">
        <f t="shared" ca="1" si="3"/>
        <v>185.43891620257494</v>
      </c>
      <c r="FH18">
        <f t="shared" ca="1" si="4"/>
        <v>4.2850642003502363E-3</v>
      </c>
    </row>
    <row r="19" spans="1:164" x14ac:dyDescent="0.25">
      <c r="A19">
        <v>12</v>
      </c>
      <c r="B19">
        <v>13.023243176642222</v>
      </c>
      <c r="C19">
        <v>38.05756298727465</v>
      </c>
      <c r="E19">
        <f t="shared" si="6"/>
        <v>0</v>
      </c>
      <c r="F19">
        <f t="shared" si="7"/>
        <v>1</v>
      </c>
      <c r="G19">
        <f t="shared" si="8"/>
        <v>25.034319810632429</v>
      </c>
      <c r="J19">
        <v>12</v>
      </c>
      <c r="K19">
        <v>25.497906562565912</v>
      </c>
      <c r="L19">
        <v>29.844754770571473</v>
      </c>
      <c r="N19">
        <f t="shared" si="9"/>
        <v>0</v>
      </c>
      <c r="O19">
        <f t="shared" si="10"/>
        <v>1</v>
      </c>
      <c r="P19">
        <f t="shared" si="11"/>
        <v>4.3468482080055608</v>
      </c>
      <c r="S19">
        <v>12</v>
      </c>
      <c r="T19">
        <v>20.159420459862833</v>
      </c>
      <c r="U19">
        <v>17.668143071151153</v>
      </c>
      <c r="W19">
        <f t="shared" si="12"/>
        <v>1</v>
      </c>
      <c r="X19">
        <f t="shared" si="13"/>
        <v>0</v>
      </c>
      <c r="Y19">
        <f t="shared" si="14"/>
        <v>2.4912773887116799</v>
      </c>
      <c r="AB19">
        <v>12</v>
      </c>
      <c r="AC19">
        <v>18.584049626361164</v>
      </c>
      <c r="AD19">
        <v>17.969662696299224</v>
      </c>
      <c r="AF19">
        <f t="shared" si="15"/>
        <v>1</v>
      </c>
      <c r="AG19">
        <f t="shared" si="16"/>
        <v>0</v>
      </c>
      <c r="AH19">
        <f t="shared" si="17"/>
        <v>0.61438693006194001</v>
      </c>
      <c r="AK19">
        <v>12</v>
      </c>
      <c r="AL19">
        <v>20.614398878277797</v>
      </c>
      <c r="AM19">
        <v>30.130900506248459</v>
      </c>
      <c r="AO19">
        <f t="shared" si="18"/>
        <v>0</v>
      </c>
      <c r="AP19">
        <f t="shared" si="19"/>
        <v>1</v>
      </c>
      <c r="AQ19">
        <f t="shared" si="20"/>
        <v>9.516501627970662</v>
      </c>
      <c r="AT19">
        <v>12</v>
      </c>
      <c r="AU19">
        <v>22.543370510035196</v>
      </c>
      <c r="AV19">
        <v>7.9436456214219255</v>
      </c>
      <c r="AX19">
        <f t="shared" si="21"/>
        <v>1</v>
      </c>
      <c r="AY19">
        <f t="shared" si="22"/>
        <v>0</v>
      </c>
      <c r="AZ19">
        <f t="shared" si="23"/>
        <v>14.59972488861327</v>
      </c>
      <c r="BC19">
        <v>12</v>
      </c>
      <c r="BD19" t="e">
        <v>#N/A</v>
      </c>
      <c r="BE19" t="e">
        <v>#N/A</v>
      </c>
      <c r="BG19" t="e">
        <f t="shared" si="24"/>
        <v>#N/A</v>
      </c>
      <c r="BH19" t="e">
        <f t="shared" si="25"/>
        <v>#N/A</v>
      </c>
      <c r="BI19" t="e">
        <f t="shared" si="26"/>
        <v>#N/A</v>
      </c>
      <c r="BL19">
        <v>12</v>
      </c>
      <c r="BM19">
        <v>31.57615258147591</v>
      </c>
      <c r="BN19">
        <v>11.360297576903655</v>
      </c>
      <c r="BP19">
        <f t="shared" si="27"/>
        <v>1</v>
      </c>
      <c r="BQ19">
        <f t="shared" si="28"/>
        <v>0</v>
      </c>
      <c r="BR19">
        <f t="shared" si="29"/>
        <v>20.215855004572255</v>
      </c>
      <c r="BU19">
        <v>12</v>
      </c>
      <c r="BV19">
        <v>28.302599879369559</v>
      </c>
      <c r="BW19">
        <v>25.516643691242315</v>
      </c>
      <c r="BY19">
        <f t="shared" si="30"/>
        <v>1</v>
      </c>
      <c r="BZ19">
        <f t="shared" si="31"/>
        <v>0</v>
      </c>
      <c r="CA19">
        <f t="shared" si="32"/>
        <v>2.7859561881272441</v>
      </c>
      <c r="CD19">
        <v>12</v>
      </c>
      <c r="CE19">
        <v>17.600582734334559</v>
      </c>
      <c r="CF19">
        <v>7.4550802873784825</v>
      </c>
      <c r="CH19">
        <f t="shared" si="33"/>
        <v>1</v>
      </c>
      <c r="CI19">
        <f t="shared" si="34"/>
        <v>0</v>
      </c>
      <c r="CJ19">
        <f t="shared" si="35"/>
        <v>10.145502446956076</v>
      </c>
      <c r="CM19">
        <v>12</v>
      </c>
      <c r="CN19">
        <v>21.908457146194277</v>
      </c>
      <c r="CO19">
        <v>12.805467670379137</v>
      </c>
      <c r="CQ19">
        <f t="shared" si="36"/>
        <v>1</v>
      </c>
      <c r="CR19">
        <f t="shared" si="37"/>
        <v>0</v>
      </c>
      <c r="CS19">
        <f t="shared" si="38"/>
        <v>9.1029894758151393</v>
      </c>
      <c r="CV19">
        <v>12</v>
      </c>
      <c r="CW19">
        <v>22.041305642398573</v>
      </c>
      <c r="CX19">
        <v>15.111577493934925</v>
      </c>
      <c r="CZ19">
        <f t="shared" si="39"/>
        <v>1</v>
      </c>
      <c r="DA19">
        <f t="shared" si="40"/>
        <v>0</v>
      </c>
      <c r="DB19">
        <f t="shared" si="41"/>
        <v>6.9297281484636475</v>
      </c>
      <c r="DE19">
        <v>12</v>
      </c>
      <c r="DF19">
        <v>22.455954243986589</v>
      </c>
      <c r="DG19">
        <v>9.1397393907613775</v>
      </c>
      <c r="DI19">
        <f t="shared" si="42"/>
        <v>1</v>
      </c>
      <c r="DJ19">
        <f t="shared" si="43"/>
        <v>0</v>
      </c>
      <c r="DK19">
        <f t="shared" si="44"/>
        <v>13.316214853225212</v>
      </c>
      <c r="DN19">
        <v>12</v>
      </c>
      <c r="DO19">
        <v>19.564447616306996</v>
      </c>
      <c r="DP19">
        <v>27.993357898274713</v>
      </c>
      <c r="DR19">
        <f t="shared" si="45"/>
        <v>0</v>
      </c>
      <c r="DS19">
        <f t="shared" si="46"/>
        <v>1</v>
      </c>
      <c r="DT19">
        <f t="shared" si="47"/>
        <v>8.4289102819677169</v>
      </c>
      <c r="DW19">
        <v>12</v>
      </c>
      <c r="DX19">
        <v>13.049059635202894</v>
      </c>
      <c r="DY19">
        <v>23.484446753287422</v>
      </c>
      <c r="EA19">
        <f t="shared" si="48"/>
        <v>0</v>
      </c>
      <c r="EB19">
        <f t="shared" si="49"/>
        <v>1</v>
      </c>
      <c r="EC19">
        <f t="shared" si="50"/>
        <v>10.435387118084527</v>
      </c>
      <c r="EF19">
        <v>12</v>
      </c>
      <c r="EG19">
        <v>24.266328792626602</v>
      </c>
      <c r="EH19">
        <v>13.548087260460488</v>
      </c>
      <c r="EJ19">
        <f t="shared" si="51"/>
        <v>1</v>
      </c>
      <c r="EK19">
        <f t="shared" si="52"/>
        <v>0</v>
      </c>
      <c r="EL19">
        <f t="shared" si="53"/>
        <v>10.718241532166115</v>
      </c>
      <c r="EO19">
        <v>12</v>
      </c>
      <c r="EP19">
        <v>22.676926626484438</v>
      </c>
      <c r="EQ19">
        <v>36.507204881382521</v>
      </c>
      <c r="ES19">
        <f t="shared" si="54"/>
        <v>0</v>
      </c>
      <c r="ET19">
        <f t="shared" si="55"/>
        <v>1</v>
      </c>
      <c r="EU19">
        <f t="shared" si="56"/>
        <v>13.830278254898083</v>
      </c>
      <c r="EX19">
        <v>15</v>
      </c>
      <c r="EY19" s="19">
        <f t="shared" ca="1" si="0"/>
        <v>0</v>
      </c>
      <c r="EZ19" s="19"/>
      <c r="FA19" s="19">
        <f t="shared" ca="1" si="1"/>
        <v>0.35249999999999998</v>
      </c>
      <c r="FB19" s="26">
        <f t="shared" si="5"/>
        <v>133</v>
      </c>
      <c r="FD19">
        <v>15</v>
      </c>
      <c r="FE19">
        <f ca="1">_xlfn.IFNA(FE18*(EC$3),FE18)</f>
        <v>8.1454592248230811E-6</v>
      </c>
      <c r="FF19">
        <f t="shared" ca="1" si="2"/>
        <v>1.2218188837234621E-4</v>
      </c>
      <c r="FG19" s="27">
        <f t="shared" ca="1" si="3"/>
        <v>213.6741078635547</v>
      </c>
      <c r="FH19">
        <f t="shared" ca="1" si="4"/>
        <v>1.7404737330030337E-3</v>
      </c>
    </row>
    <row r="20" spans="1:164" x14ac:dyDescent="0.25">
      <c r="A20">
        <v>13</v>
      </c>
      <c r="B20">
        <v>11.828807831371167</v>
      </c>
      <c r="C20">
        <v>15.814504265179504</v>
      </c>
      <c r="E20">
        <f t="shared" si="6"/>
        <v>0</v>
      </c>
      <c r="F20">
        <f t="shared" si="7"/>
        <v>1</v>
      </c>
      <c r="G20">
        <f t="shared" si="8"/>
        <v>3.9856964338083376</v>
      </c>
      <c r="J20">
        <v>13</v>
      </c>
      <c r="K20">
        <v>12.500670022769407</v>
      </c>
      <c r="L20">
        <v>26.171020463043611</v>
      </c>
      <c r="N20">
        <f t="shared" si="9"/>
        <v>0</v>
      </c>
      <c r="O20">
        <f t="shared" si="10"/>
        <v>1</v>
      </c>
      <c r="P20">
        <f t="shared" si="11"/>
        <v>13.670350440274204</v>
      </c>
      <c r="S20">
        <v>13</v>
      </c>
      <c r="T20">
        <v>18.062751616186304</v>
      </c>
      <c r="U20">
        <v>20.222912016622228</v>
      </c>
      <c r="W20">
        <f t="shared" si="12"/>
        <v>0</v>
      </c>
      <c r="X20">
        <f t="shared" si="13"/>
        <v>1</v>
      </c>
      <c r="Y20">
        <f t="shared" si="14"/>
        <v>2.1601604004359238</v>
      </c>
      <c r="AB20">
        <v>13</v>
      </c>
      <c r="AC20">
        <v>28.952536463189581</v>
      </c>
      <c r="AD20">
        <v>17.280411133290905</v>
      </c>
      <c r="AF20">
        <f t="shared" si="15"/>
        <v>1</v>
      </c>
      <c r="AG20">
        <f t="shared" si="16"/>
        <v>0</v>
      </c>
      <c r="AH20">
        <f t="shared" si="17"/>
        <v>11.672125329898677</v>
      </c>
      <c r="AK20">
        <v>13</v>
      </c>
      <c r="AL20">
        <v>32.513861882568605</v>
      </c>
      <c r="AM20">
        <v>30.457167149387882</v>
      </c>
      <c r="AO20">
        <f t="shared" si="18"/>
        <v>1</v>
      </c>
      <c r="AP20">
        <f t="shared" si="19"/>
        <v>0</v>
      </c>
      <c r="AQ20">
        <f t="shared" si="20"/>
        <v>2.0566947331807235</v>
      </c>
      <c r="AT20">
        <v>13</v>
      </c>
      <c r="AU20">
        <v>19.907491819222713</v>
      </c>
      <c r="AV20">
        <v>23.078286537312035</v>
      </c>
      <c r="AX20">
        <f t="shared" si="21"/>
        <v>0</v>
      </c>
      <c r="AY20">
        <f t="shared" si="22"/>
        <v>1</v>
      </c>
      <c r="AZ20">
        <f t="shared" si="23"/>
        <v>3.1707947180893221</v>
      </c>
      <c r="BC20">
        <v>13</v>
      </c>
      <c r="BD20" t="e">
        <v>#N/A</v>
      </c>
      <c r="BE20" t="e">
        <v>#N/A</v>
      </c>
      <c r="BG20" t="e">
        <f t="shared" si="24"/>
        <v>#N/A</v>
      </c>
      <c r="BH20" t="e">
        <f t="shared" si="25"/>
        <v>#N/A</v>
      </c>
      <c r="BI20" t="e">
        <f t="shared" si="26"/>
        <v>#N/A</v>
      </c>
      <c r="BL20">
        <v>13</v>
      </c>
      <c r="BM20">
        <v>30.662400463539672</v>
      </c>
      <c r="BN20">
        <v>11.085122793175943</v>
      </c>
      <c r="BP20">
        <f t="shared" si="27"/>
        <v>1</v>
      </c>
      <c r="BQ20">
        <f t="shared" si="28"/>
        <v>0</v>
      </c>
      <c r="BR20">
        <f t="shared" si="29"/>
        <v>19.577277670363728</v>
      </c>
      <c r="BU20">
        <v>13</v>
      </c>
      <c r="BV20">
        <v>13.519185346175332</v>
      </c>
      <c r="BW20">
        <v>19.923103662225561</v>
      </c>
      <c r="BY20">
        <f t="shared" si="30"/>
        <v>0</v>
      </c>
      <c r="BZ20">
        <f t="shared" si="31"/>
        <v>1</v>
      </c>
      <c r="CA20">
        <f t="shared" si="32"/>
        <v>6.4039183160502287</v>
      </c>
      <c r="CD20">
        <v>13</v>
      </c>
      <c r="CE20">
        <v>24.722321831564866</v>
      </c>
      <c r="CF20">
        <v>21.303756967088127</v>
      </c>
      <c r="CH20">
        <f t="shared" si="33"/>
        <v>1</v>
      </c>
      <c r="CI20">
        <f t="shared" si="34"/>
        <v>0</v>
      </c>
      <c r="CJ20">
        <f t="shared" si="35"/>
        <v>3.418564864476739</v>
      </c>
      <c r="CM20">
        <v>13</v>
      </c>
      <c r="CN20">
        <v>20.040369414104266</v>
      </c>
      <c r="CO20">
        <v>29.661336129858363</v>
      </c>
      <c r="CQ20">
        <f t="shared" si="36"/>
        <v>0</v>
      </c>
      <c r="CR20">
        <f t="shared" si="37"/>
        <v>1</v>
      </c>
      <c r="CS20">
        <f t="shared" si="38"/>
        <v>9.620966715754097</v>
      </c>
      <c r="CV20">
        <v>13</v>
      </c>
      <c r="CW20">
        <v>20.227222382036043</v>
      </c>
      <c r="CX20">
        <v>15.696236774630933</v>
      </c>
      <c r="CZ20">
        <f t="shared" si="39"/>
        <v>1</v>
      </c>
      <c r="DA20">
        <f t="shared" si="40"/>
        <v>0</v>
      </c>
      <c r="DB20">
        <f t="shared" si="41"/>
        <v>4.5309856074051105</v>
      </c>
      <c r="DE20">
        <v>13</v>
      </c>
      <c r="DF20">
        <v>10.343222650206949</v>
      </c>
      <c r="DG20">
        <v>25.903106649906217</v>
      </c>
      <c r="DI20">
        <f t="shared" si="42"/>
        <v>0</v>
      </c>
      <c r="DJ20">
        <f t="shared" si="43"/>
        <v>1</v>
      </c>
      <c r="DK20">
        <f t="shared" si="44"/>
        <v>15.559883999699268</v>
      </c>
      <c r="DN20">
        <v>13</v>
      </c>
      <c r="DO20">
        <v>23.920776842760048</v>
      </c>
      <c r="DP20">
        <v>26.286022949880916</v>
      </c>
      <c r="DR20">
        <f t="shared" si="45"/>
        <v>0</v>
      </c>
      <c r="DS20">
        <f t="shared" si="46"/>
        <v>1</v>
      </c>
      <c r="DT20">
        <f t="shared" si="47"/>
        <v>2.3652461071208677</v>
      </c>
      <c r="DW20">
        <v>13</v>
      </c>
      <c r="DX20">
        <v>11.120128676390268</v>
      </c>
      <c r="DY20">
        <v>22.977854894833037</v>
      </c>
      <c r="EA20">
        <f t="shared" si="48"/>
        <v>0</v>
      </c>
      <c r="EB20">
        <f t="shared" si="49"/>
        <v>1</v>
      </c>
      <c r="EC20">
        <f t="shared" si="50"/>
        <v>11.857726218442769</v>
      </c>
      <c r="EF20">
        <v>13</v>
      </c>
      <c r="EG20">
        <v>19.164072096283398</v>
      </c>
      <c r="EH20">
        <v>16.140944363977141</v>
      </c>
      <c r="EJ20">
        <f t="shared" si="51"/>
        <v>1</v>
      </c>
      <c r="EK20">
        <f t="shared" si="52"/>
        <v>0</v>
      </c>
      <c r="EL20">
        <f t="shared" si="53"/>
        <v>3.0231277323062571</v>
      </c>
      <c r="EO20">
        <v>13</v>
      </c>
      <c r="EP20">
        <v>17.913383523221398</v>
      </c>
      <c r="EQ20">
        <v>43.633959877775553</v>
      </c>
      <c r="ES20">
        <f t="shared" si="54"/>
        <v>0</v>
      </c>
      <c r="ET20">
        <f t="shared" si="55"/>
        <v>1</v>
      </c>
      <c r="EU20">
        <f t="shared" si="56"/>
        <v>25.720576354554154</v>
      </c>
      <c r="EX20">
        <v>16</v>
      </c>
      <c r="EY20" s="19">
        <f t="shared" ca="1" si="0"/>
        <v>0</v>
      </c>
      <c r="EZ20" s="19"/>
      <c r="FA20" s="19">
        <f t="shared" ca="1" si="1"/>
        <v>0.90149999999999997</v>
      </c>
      <c r="FB20" s="26">
        <f t="shared" si="5"/>
        <v>142</v>
      </c>
      <c r="FD20">
        <v>16</v>
      </c>
      <c r="FE20">
        <f ca="1">_xlfn.IFNA(FE19*(EL$3),FE19)</f>
        <v>7.3431314911780074E-6</v>
      </c>
      <c r="FF20">
        <f t="shared" ca="1" si="2"/>
        <v>1.1749010385884812E-4</v>
      </c>
      <c r="FG20" s="27">
        <f t="shared" ca="1" si="3"/>
        <v>243.90929952453442</v>
      </c>
      <c r="FH20">
        <f t="shared" ca="1" si="4"/>
        <v>1.7910580583297777E-3</v>
      </c>
    </row>
    <row r="21" spans="1:164" x14ac:dyDescent="0.25">
      <c r="A21">
        <v>14</v>
      </c>
      <c r="B21">
        <v>13.518976893598698</v>
      </c>
      <c r="C21">
        <v>24.851913180178769</v>
      </c>
      <c r="E21">
        <f t="shared" si="6"/>
        <v>0</v>
      </c>
      <c r="F21">
        <f t="shared" si="7"/>
        <v>1</v>
      </c>
      <c r="G21">
        <f t="shared" si="8"/>
        <v>11.332936286580072</v>
      </c>
      <c r="J21">
        <v>14</v>
      </c>
      <c r="K21">
        <v>14.175700927132926</v>
      </c>
      <c r="L21">
        <v>26.609755527105193</v>
      </c>
      <c r="N21">
        <f t="shared" si="9"/>
        <v>0</v>
      </c>
      <c r="O21">
        <f t="shared" si="10"/>
        <v>1</v>
      </c>
      <c r="P21">
        <f t="shared" si="11"/>
        <v>12.434054599972267</v>
      </c>
      <c r="S21">
        <v>14</v>
      </c>
      <c r="T21">
        <v>20.65608090904966</v>
      </c>
      <c r="U21">
        <v>34.514866028325535</v>
      </c>
      <c r="W21">
        <f t="shared" si="12"/>
        <v>0</v>
      </c>
      <c r="X21">
        <f t="shared" si="13"/>
        <v>1</v>
      </c>
      <c r="Y21">
        <f t="shared" si="14"/>
        <v>13.858785119275876</v>
      </c>
      <c r="AB21">
        <v>14</v>
      </c>
      <c r="AC21">
        <v>14.913804058123961</v>
      </c>
      <c r="AD21">
        <v>17.270329175095771</v>
      </c>
      <c r="AF21">
        <f t="shared" si="15"/>
        <v>0</v>
      </c>
      <c r="AG21">
        <f t="shared" si="16"/>
        <v>1</v>
      </c>
      <c r="AH21">
        <f t="shared" si="17"/>
        <v>2.3565251169718096</v>
      </c>
      <c r="AK21">
        <v>14</v>
      </c>
      <c r="AL21">
        <v>26.204998408503222</v>
      </c>
      <c r="AM21">
        <v>43.995131710902754</v>
      </c>
      <c r="AO21">
        <f t="shared" si="18"/>
        <v>0</v>
      </c>
      <c r="AP21">
        <f t="shared" si="19"/>
        <v>1</v>
      </c>
      <c r="AQ21">
        <f t="shared" si="20"/>
        <v>17.790133302399532</v>
      </c>
      <c r="AT21">
        <v>14</v>
      </c>
      <c r="AU21">
        <v>15.293203734638015</v>
      </c>
      <c r="AV21">
        <v>27.3744773512683</v>
      </c>
      <c r="AX21">
        <f t="shared" si="21"/>
        <v>0</v>
      </c>
      <c r="AY21">
        <f t="shared" si="22"/>
        <v>1</v>
      </c>
      <c r="AZ21">
        <f t="shared" si="23"/>
        <v>12.081273616630286</v>
      </c>
      <c r="BC21">
        <v>14</v>
      </c>
      <c r="BD21" t="e">
        <v>#N/A</v>
      </c>
      <c r="BE21" t="e">
        <v>#N/A</v>
      </c>
      <c r="BG21" t="e">
        <f t="shared" si="24"/>
        <v>#N/A</v>
      </c>
      <c r="BH21" t="e">
        <f t="shared" si="25"/>
        <v>#N/A</v>
      </c>
      <c r="BI21" t="e">
        <f t="shared" si="26"/>
        <v>#N/A</v>
      </c>
      <c r="BL21">
        <v>14</v>
      </c>
      <c r="BM21">
        <v>32.480498640926115</v>
      </c>
      <c r="BN21">
        <v>8.5156792238500589</v>
      </c>
      <c r="BP21">
        <f t="shared" si="27"/>
        <v>1</v>
      </c>
      <c r="BQ21">
        <f t="shared" si="28"/>
        <v>0</v>
      </c>
      <c r="BR21">
        <f t="shared" si="29"/>
        <v>23.964819417076058</v>
      </c>
      <c r="BU21">
        <v>14</v>
      </c>
      <c r="BV21">
        <v>31.745784696727572</v>
      </c>
      <c r="BW21">
        <v>30.49193513678453</v>
      </c>
      <c r="BY21">
        <f t="shared" si="30"/>
        <v>1</v>
      </c>
      <c r="BZ21">
        <f t="shared" si="31"/>
        <v>0</v>
      </c>
      <c r="CA21">
        <f t="shared" si="32"/>
        <v>1.2538495599430419</v>
      </c>
      <c r="CD21">
        <v>14</v>
      </c>
      <c r="CE21">
        <v>27.167681642865496</v>
      </c>
      <c r="CF21">
        <v>33.864433192698272</v>
      </c>
      <c r="CH21">
        <f t="shared" si="33"/>
        <v>0</v>
      </c>
      <c r="CI21">
        <f t="shared" si="34"/>
        <v>1</v>
      </c>
      <c r="CJ21">
        <f t="shared" si="35"/>
        <v>6.6967515498327757</v>
      </c>
      <c r="CM21">
        <v>14</v>
      </c>
      <c r="CN21">
        <v>20.451490289446966</v>
      </c>
      <c r="CO21">
        <v>38.899783806554936</v>
      </c>
      <c r="CQ21">
        <f t="shared" si="36"/>
        <v>0</v>
      </c>
      <c r="CR21">
        <f t="shared" si="37"/>
        <v>1</v>
      </c>
      <c r="CS21">
        <f t="shared" si="38"/>
        <v>18.44829351710797</v>
      </c>
      <c r="CV21">
        <v>14</v>
      </c>
      <c r="CW21">
        <v>18.404447471752686</v>
      </c>
      <c r="CX21">
        <v>14.866173883556561</v>
      </c>
      <c r="CZ21">
        <f t="shared" si="39"/>
        <v>1</v>
      </c>
      <c r="DA21">
        <f t="shared" si="40"/>
        <v>0</v>
      </c>
      <c r="DB21">
        <f t="shared" si="41"/>
        <v>3.5382735881961249</v>
      </c>
      <c r="DE21">
        <v>14</v>
      </c>
      <c r="DF21">
        <v>21.718770649166022</v>
      </c>
      <c r="DG21">
        <v>28.53113123024967</v>
      </c>
      <c r="DI21">
        <f t="shared" si="42"/>
        <v>0</v>
      </c>
      <c r="DJ21">
        <f t="shared" si="43"/>
        <v>1</v>
      </c>
      <c r="DK21">
        <f t="shared" si="44"/>
        <v>6.8123605810836487</v>
      </c>
      <c r="DN21">
        <v>14</v>
      </c>
      <c r="DO21">
        <v>24.301391967317375</v>
      </c>
      <c r="DP21">
        <v>27.501237847952357</v>
      </c>
      <c r="DR21">
        <f t="shared" si="45"/>
        <v>0</v>
      </c>
      <c r="DS21">
        <f t="shared" si="46"/>
        <v>1</v>
      </c>
      <c r="DT21">
        <f t="shared" si="47"/>
        <v>3.1998458806349817</v>
      </c>
      <c r="DW21">
        <v>14</v>
      </c>
      <c r="DX21">
        <v>20.283564349700594</v>
      </c>
      <c r="DY21">
        <v>18.636040485312456</v>
      </c>
      <c r="EA21">
        <f t="shared" si="48"/>
        <v>1</v>
      </c>
      <c r="EB21">
        <f t="shared" si="49"/>
        <v>0</v>
      </c>
      <c r="EC21">
        <f t="shared" si="50"/>
        <v>1.6475238643881376</v>
      </c>
      <c r="EF21">
        <v>14</v>
      </c>
      <c r="EG21">
        <v>16.691823626032104</v>
      </c>
      <c r="EH21">
        <v>11.627439557018851</v>
      </c>
      <c r="EJ21">
        <f t="shared" si="51"/>
        <v>1</v>
      </c>
      <c r="EK21">
        <f t="shared" si="52"/>
        <v>0</v>
      </c>
      <c r="EL21">
        <f t="shared" si="53"/>
        <v>5.0643840690132524</v>
      </c>
      <c r="EO21">
        <v>14</v>
      </c>
      <c r="EP21">
        <v>15.78995036202633</v>
      </c>
      <c r="EQ21">
        <v>7.7723934054939967</v>
      </c>
      <c r="ES21">
        <f>IF(EP21&gt;EQ21,1,0)</f>
        <v>1</v>
      </c>
      <c r="ET21">
        <f>IF(ES21&gt;0,0,1)</f>
        <v>0</v>
      </c>
      <c r="EU21">
        <f t="shared" si="56"/>
        <v>8.0175569565323332</v>
      </c>
      <c r="EZ21" s="19"/>
      <c r="FA21" s="19">
        <f t="shared" ca="1" si="1"/>
        <v>0.33400000000000002</v>
      </c>
      <c r="FB21" s="26">
        <f t="shared" si="5"/>
        <v>151</v>
      </c>
      <c r="FD21">
        <v>17</v>
      </c>
      <c r="FE21">
        <f ca="1">_xlfn.IFNA(FE20*(EU$3),FE20)</f>
        <v>2.4526059180534547E-6</v>
      </c>
      <c r="FF21">
        <f t="shared" ca="1" si="2"/>
        <v>4.1694300606908727E-5</v>
      </c>
      <c r="FG21" s="27">
        <f t="shared" ca="1" si="3"/>
        <v>276.14449118551414</v>
      </c>
      <c r="FH21">
        <f t="shared" ca="1" si="4"/>
        <v>6.7727361331945202E-4</v>
      </c>
    </row>
    <row r="22" spans="1:164" x14ac:dyDescent="0.25">
      <c r="A22">
        <v>15</v>
      </c>
      <c r="B22">
        <v>15.898943824625031</v>
      </c>
      <c r="C22">
        <v>25.211810186479791</v>
      </c>
      <c r="E22">
        <f t="shared" si="6"/>
        <v>0</v>
      </c>
      <c r="F22">
        <f t="shared" si="7"/>
        <v>1</v>
      </c>
      <c r="G22">
        <f t="shared" si="8"/>
        <v>9.3128663618547609</v>
      </c>
      <c r="J22">
        <v>15</v>
      </c>
      <c r="K22">
        <v>12.597499070753651</v>
      </c>
      <c r="L22">
        <v>18.834338469662427</v>
      </c>
      <c r="N22">
        <f t="shared" si="9"/>
        <v>0</v>
      </c>
      <c r="O22">
        <f t="shared" si="10"/>
        <v>1</v>
      </c>
      <c r="P22">
        <f t="shared" si="11"/>
        <v>6.236839398908776</v>
      </c>
      <c r="S22">
        <v>15</v>
      </c>
      <c r="T22">
        <v>17.710413903202319</v>
      </c>
      <c r="U22">
        <v>6.7571455796056448</v>
      </c>
      <c r="W22">
        <f t="shared" si="12"/>
        <v>1</v>
      </c>
      <c r="X22">
        <f t="shared" si="13"/>
        <v>0</v>
      </c>
      <c r="Y22">
        <f t="shared" si="14"/>
        <v>10.953268323596674</v>
      </c>
      <c r="AB22">
        <v>15</v>
      </c>
      <c r="AC22">
        <v>24.729923612406367</v>
      </c>
      <c r="AD22">
        <v>17.614282932210639</v>
      </c>
      <c r="AF22">
        <f t="shared" si="15"/>
        <v>1</v>
      </c>
      <c r="AG22">
        <f t="shared" si="16"/>
        <v>0</v>
      </c>
      <c r="AH22">
        <f t="shared" si="17"/>
        <v>7.1156406801957282</v>
      </c>
      <c r="AK22">
        <v>15</v>
      </c>
      <c r="AL22">
        <v>28.330344677272969</v>
      </c>
      <c r="AM22">
        <v>18.891217120824116</v>
      </c>
      <c r="AO22">
        <f t="shared" si="18"/>
        <v>1</v>
      </c>
      <c r="AP22">
        <f t="shared" si="19"/>
        <v>0</v>
      </c>
      <c r="AQ22">
        <f t="shared" si="20"/>
        <v>9.4391275564488524</v>
      </c>
      <c r="AT22">
        <v>15</v>
      </c>
      <c r="AU22">
        <v>19.722691459113722</v>
      </c>
      <c r="AV22">
        <v>17.596248377741762</v>
      </c>
      <c r="AX22">
        <f t="shared" si="21"/>
        <v>1</v>
      </c>
      <c r="AY22">
        <f t="shared" si="22"/>
        <v>0</v>
      </c>
      <c r="AZ22">
        <f t="shared" si="23"/>
        <v>2.1264430813719599</v>
      </c>
      <c r="BC22">
        <v>15</v>
      </c>
      <c r="BD22" t="e">
        <v>#N/A</v>
      </c>
      <c r="BE22" t="e">
        <v>#N/A</v>
      </c>
      <c r="BG22" t="e">
        <f t="shared" si="24"/>
        <v>#N/A</v>
      </c>
      <c r="BH22" t="e">
        <f t="shared" si="25"/>
        <v>#N/A</v>
      </c>
      <c r="BI22" t="e">
        <f t="shared" si="26"/>
        <v>#N/A</v>
      </c>
      <c r="BL22">
        <v>15</v>
      </c>
      <c r="BM22">
        <v>21.539536381070228</v>
      </c>
      <c r="BN22">
        <v>13.693855245788134</v>
      </c>
      <c r="BP22">
        <f t="shared" si="27"/>
        <v>1</v>
      </c>
      <c r="BQ22">
        <f t="shared" si="28"/>
        <v>0</v>
      </c>
      <c r="BR22">
        <f t="shared" si="29"/>
        <v>7.8456811352820939</v>
      </c>
      <c r="BU22">
        <v>15</v>
      </c>
      <c r="BV22">
        <v>20.935204354424819</v>
      </c>
      <c r="BW22">
        <v>27.376737927538656</v>
      </c>
      <c r="BY22">
        <f t="shared" si="30"/>
        <v>0</v>
      </c>
      <c r="BZ22">
        <f t="shared" si="31"/>
        <v>1</v>
      </c>
      <c r="CA22">
        <f t="shared" si="32"/>
        <v>6.441533573113837</v>
      </c>
      <c r="CD22">
        <v>15</v>
      </c>
      <c r="CE22">
        <v>10.011266233253133</v>
      </c>
      <c r="CF22">
        <v>14.37125582905999</v>
      </c>
      <c r="CH22">
        <f t="shared" si="33"/>
        <v>0</v>
      </c>
      <c r="CI22">
        <f t="shared" si="34"/>
        <v>1</v>
      </c>
      <c r="CJ22">
        <f t="shared" si="35"/>
        <v>4.3599895958068569</v>
      </c>
      <c r="CM22">
        <v>15</v>
      </c>
      <c r="CN22">
        <v>21.042680130703804</v>
      </c>
      <c r="CO22">
        <v>21.801330653818322</v>
      </c>
      <c r="CQ22">
        <f t="shared" si="36"/>
        <v>0</v>
      </c>
      <c r="CR22">
        <f t="shared" si="37"/>
        <v>1</v>
      </c>
      <c r="CS22">
        <f t="shared" si="38"/>
        <v>0.75865052311451819</v>
      </c>
      <c r="CV22">
        <v>15</v>
      </c>
      <c r="CW22">
        <v>23.96853752974372</v>
      </c>
      <c r="CX22">
        <v>17.435930722172849</v>
      </c>
      <c r="CZ22">
        <f t="shared" si="39"/>
        <v>1</v>
      </c>
      <c r="DA22">
        <f t="shared" si="40"/>
        <v>0</v>
      </c>
      <c r="DB22">
        <f t="shared" si="41"/>
        <v>6.5326068075708719</v>
      </c>
      <c r="DE22">
        <v>15</v>
      </c>
      <c r="DF22">
        <v>22.292913955540985</v>
      </c>
      <c r="DG22">
        <v>17.577721522746799</v>
      </c>
      <c r="DI22">
        <f t="shared" si="42"/>
        <v>1</v>
      </c>
      <c r="DJ22">
        <f t="shared" si="43"/>
        <v>0</v>
      </c>
      <c r="DK22">
        <f t="shared" si="44"/>
        <v>4.7151924327941863</v>
      </c>
      <c r="DN22">
        <v>15</v>
      </c>
      <c r="DO22">
        <v>19.352567149611666</v>
      </c>
      <c r="DP22">
        <v>16.603032970451665</v>
      </c>
      <c r="DR22">
        <f t="shared" si="45"/>
        <v>1</v>
      </c>
      <c r="DS22">
        <f t="shared" si="46"/>
        <v>0</v>
      </c>
      <c r="DT22">
        <f t="shared" si="47"/>
        <v>2.7495341791600012</v>
      </c>
      <c r="DW22">
        <v>15</v>
      </c>
      <c r="DX22">
        <v>20.28125426404306</v>
      </c>
      <c r="DY22">
        <v>31.414999566320233</v>
      </c>
      <c r="EA22">
        <f t="shared" si="48"/>
        <v>0</v>
      </c>
      <c r="EB22">
        <f t="shared" si="49"/>
        <v>1</v>
      </c>
      <c r="EC22">
        <f t="shared" si="50"/>
        <v>11.133745302277173</v>
      </c>
      <c r="EF22">
        <v>15</v>
      </c>
      <c r="EG22">
        <v>22.699545694065634</v>
      </c>
      <c r="EH22">
        <v>10.005888866418976</v>
      </c>
      <c r="EJ22">
        <f t="shared" si="51"/>
        <v>1</v>
      </c>
      <c r="EK22">
        <f t="shared" si="52"/>
        <v>0</v>
      </c>
      <c r="EL22">
        <f t="shared" si="53"/>
        <v>12.693656827646658</v>
      </c>
      <c r="EO22">
        <v>15</v>
      </c>
      <c r="EP22">
        <v>23.722306961918491</v>
      </c>
      <c r="EQ22">
        <v>30.822825950959519</v>
      </c>
      <c r="ES22">
        <f t="shared" si="54"/>
        <v>0</v>
      </c>
      <c r="ET22">
        <f t="shared" si="55"/>
        <v>1</v>
      </c>
      <c r="EU22">
        <f t="shared" si="56"/>
        <v>7.1005189890410279</v>
      </c>
      <c r="EX22" t="s">
        <v>130</v>
      </c>
      <c r="EY22" s="19">
        <f ca="1">_xlfn.NORM.DIST(EX11,$FF$22,$FH$23,TRUE)</f>
        <v>0.99999999999999178</v>
      </c>
      <c r="EZ22" s="19"/>
      <c r="FA22" s="19"/>
      <c r="FB22" s="19"/>
      <c r="FE22" t="s">
        <v>131</v>
      </c>
      <c r="FF22">
        <f ca="1">SUM(FF5:FF21)</f>
        <v>0.38240416951013551</v>
      </c>
      <c r="FG22" s="23" t="s">
        <v>132</v>
      </c>
      <c r="FH22">
        <f ca="1">SUM(FH5:FH21)</f>
        <v>0.74338984093358929</v>
      </c>
    </row>
    <row r="23" spans="1:164" x14ac:dyDescent="0.25">
      <c r="A23">
        <v>16</v>
      </c>
      <c r="B23">
        <v>13.298160349092193</v>
      </c>
      <c r="C23">
        <v>30.529473498280009</v>
      </c>
      <c r="E23">
        <f t="shared" si="6"/>
        <v>0</v>
      </c>
      <c r="F23">
        <f t="shared" si="7"/>
        <v>1</v>
      </c>
      <c r="G23">
        <f t="shared" si="8"/>
        <v>17.231313149187816</v>
      </c>
      <c r="J23">
        <v>16</v>
      </c>
      <c r="K23">
        <v>28.783067731629355</v>
      </c>
      <c r="L23">
        <v>33.370849735428578</v>
      </c>
      <c r="N23">
        <f t="shared" si="9"/>
        <v>0</v>
      </c>
      <c r="O23">
        <f t="shared" si="10"/>
        <v>1</v>
      </c>
      <c r="P23">
        <f t="shared" si="11"/>
        <v>4.587782003799223</v>
      </c>
      <c r="S23">
        <v>16</v>
      </c>
      <c r="T23">
        <v>14.024393268738516</v>
      </c>
      <c r="U23">
        <v>18.392768239672733</v>
      </c>
      <c r="W23">
        <f t="shared" si="12"/>
        <v>0</v>
      </c>
      <c r="X23">
        <f t="shared" si="13"/>
        <v>1</v>
      </c>
      <c r="Y23">
        <f t="shared" si="14"/>
        <v>4.3683749709342177</v>
      </c>
      <c r="AB23">
        <v>16</v>
      </c>
      <c r="AC23">
        <v>26.202335343153194</v>
      </c>
      <c r="AD23">
        <v>18.861918324259175</v>
      </c>
      <c r="AF23">
        <f t="shared" si="15"/>
        <v>1</v>
      </c>
      <c r="AG23">
        <f t="shared" si="16"/>
        <v>0</v>
      </c>
      <c r="AH23">
        <f t="shared" si="17"/>
        <v>7.3404170188940192</v>
      </c>
      <c r="AK23">
        <v>16</v>
      </c>
      <c r="AL23">
        <v>24.709905919706031</v>
      </c>
      <c r="AM23">
        <v>48.684128437754609</v>
      </c>
      <c r="AO23">
        <f t="shared" si="18"/>
        <v>0</v>
      </c>
      <c r="AP23">
        <f t="shared" si="19"/>
        <v>1</v>
      </c>
      <c r="AQ23">
        <f t="shared" si="20"/>
        <v>23.974222518048578</v>
      </c>
      <c r="AT23">
        <v>16</v>
      </c>
      <c r="AU23">
        <v>23.831230573999058</v>
      </c>
      <c r="AV23">
        <v>20.544394140400321</v>
      </c>
      <c r="AX23">
        <f t="shared" si="21"/>
        <v>1</v>
      </c>
      <c r="AY23">
        <f t="shared" si="22"/>
        <v>0</v>
      </c>
      <c r="AZ23">
        <f t="shared" si="23"/>
        <v>3.2868364335987366</v>
      </c>
      <c r="BC23">
        <v>16</v>
      </c>
      <c r="BD23" t="e">
        <v>#N/A</v>
      </c>
      <c r="BE23" t="e">
        <v>#N/A</v>
      </c>
      <c r="BG23" t="e">
        <f t="shared" si="24"/>
        <v>#N/A</v>
      </c>
      <c r="BH23" t="e">
        <f t="shared" si="25"/>
        <v>#N/A</v>
      </c>
      <c r="BI23" t="e">
        <f t="shared" si="26"/>
        <v>#N/A</v>
      </c>
      <c r="BL23">
        <v>16</v>
      </c>
      <c r="BM23">
        <v>32.279087171159048</v>
      </c>
      <c r="BN23">
        <v>13.192207231304039</v>
      </c>
      <c r="BP23">
        <f t="shared" si="27"/>
        <v>1</v>
      </c>
      <c r="BQ23">
        <f t="shared" si="28"/>
        <v>0</v>
      </c>
      <c r="BR23">
        <f t="shared" si="29"/>
        <v>19.08687993985501</v>
      </c>
      <c r="BU23">
        <v>16</v>
      </c>
      <c r="BV23">
        <v>24.373822002980276</v>
      </c>
      <c r="BW23">
        <v>23.633971370406321</v>
      </c>
      <c r="BY23">
        <f t="shared" si="30"/>
        <v>1</v>
      </c>
      <c r="BZ23">
        <f t="shared" si="31"/>
        <v>0</v>
      </c>
      <c r="CA23">
        <f t="shared" si="32"/>
        <v>0.73985063257395467</v>
      </c>
      <c r="CD23">
        <v>16</v>
      </c>
      <c r="CE23">
        <v>19.992537018222745</v>
      </c>
      <c r="CF23">
        <v>20.955844383627241</v>
      </c>
      <c r="CH23">
        <f t="shared" si="33"/>
        <v>0</v>
      </c>
      <c r="CI23">
        <f t="shared" si="34"/>
        <v>1</v>
      </c>
      <c r="CJ23">
        <f t="shared" si="35"/>
        <v>0.96330736540449635</v>
      </c>
      <c r="CM23">
        <v>16</v>
      </c>
      <c r="CN23">
        <v>18.974912333801257</v>
      </c>
      <c r="CO23">
        <v>17.918967530881552</v>
      </c>
      <c r="CQ23">
        <f t="shared" si="36"/>
        <v>1</v>
      </c>
      <c r="CR23">
        <f t="shared" si="37"/>
        <v>0</v>
      </c>
      <c r="CS23">
        <f t="shared" si="38"/>
        <v>1.0559448029197043</v>
      </c>
      <c r="CV23">
        <v>16</v>
      </c>
      <c r="CW23">
        <v>29.056000062676169</v>
      </c>
      <c r="CX23">
        <v>13.543059142721845</v>
      </c>
      <c r="CZ23">
        <f t="shared" si="39"/>
        <v>1</v>
      </c>
      <c r="DA23">
        <f t="shared" si="40"/>
        <v>0</v>
      </c>
      <c r="DB23">
        <f t="shared" si="41"/>
        <v>15.512940919954325</v>
      </c>
      <c r="DE23">
        <v>16</v>
      </c>
      <c r="DF23">
        <v>22.958020574437299</v>
      </c>
      <c r="DG23">
        <v>20.318690253470585</v>
      </c>
      <c r="DI23">
        <f t="shared" si="42"/>
        <v>1</v>
      </c>
      <c r="DJ23">
        <f t="shared" si="43"/>
        <v>0</v>
      </c>
      <c r="DK23">
        <f t="shared" si="44"/>
        <v>2.6393303209667138</v>
      </c>
      <c r="DN23">
        <v>16</v>
      </c>
      <c r="DO23">
        <v>22.927105864499705</v>
      </c>
      <c r="DP23">
        <v>22.870456980981416</v>
      </c>
      <c r="DR23">
        <f t="shared" si="45"/>
        <v>1</v>
      </c>
      <c r="DS23">
        <f t="shared" si="46"/>
        <v>0</v>
      </c>
      <c r="DT23">
        <f t="shared" si="47"/>
        <v>5.6648883518288784E-2</v>
      </c>
      <c r="DW23">
        <v>16</v>
      </c>
      <c r="DX23">
        <v>24.194377917930471</v>
      </c>
      <c r="DY23">
        <v>22.886832727707741</v>
      </c>
      <c r="EA23">
        <f t="shared" si="48"/>
        <v>1</v>
      </c>
      <c r="EB23">
        <f t="shared" si="49"/>
        <v>0</v>
      </c>
      <c r="EC23">
        <f t="shared" si="50"/>
        <v>1.3075451902227293</v>
      </c>
      <c r="EF23">
        <v>16</v>
      </c>
      <c r="EG23">
        <v>20.228014312293652</v>
      </c>
      <c r="EH23">
        <v>11.36148087270322</v>
      </c>
      <c r="EJ23">
        <f t="shared" si="51"/>
        <v>1</v>
      </c>
      <c r="EK23">
        <f t="shared" si="52"/>
        <v>0</v>
      </c>
      <c r="EL23">
        <f t="shared" si="53"/>
        <v>8.8665334395904321</v>
      </c>
      <c r="EO23">
        <v>16</v>
      </c>
      <c r="EP23">
        <v>21.706220650480642</v>
      </c>
      <c r="EQ23">
        <v>46.476422152425819</v>
      </c>
      <c r="ES23">
        <f t="shared" si="54"/>
        <v>0</v>
      </c>
      <c r="ET23">
        <f t="shared" si="55"/>
        <v>1</v>
      </c>
      <c r="EU23">
        <f t="shared" si="56"/>
        <v>24.770201501945177</v>
      </c>
      <c r="EX23" t="s">
        <v>133</v>
      </c>
      <c r="EY23" s="19">
        <f ca="1">_xlfn.NORM.DIST(EX12,$FF$22,$FH$23,FALSE)</f>
        <v>5.189813146736811E-18</v>
      </c>
      <c r="EZ23" s="19"/>
      <c r="FA23" s="19"/>
      <c r="FB23" s="19"/>
      <c r="FG23" s="23" t="s">
        <v>134</v>
      </c>
      <c r="FH23">
        <f ca="1">SQRT(FH22)</f>
        <v>0.86220058045305747</v>
      </c>
    </row>
    <row r="24" spans="1:164" x14ac:dyDescent="0.25">
      <c r="A24">
        <v>17</v>
      </c>
      <c r="B24">
        <v>5.1523088164227628</v>
      </c>
      <c r="C24">
        <v>16.988520835031022</v>
      </c>
      <c r="E24">
        <f t="shared" si="6"/>
        <v>0</v>
      </c>
      <c r="F24">
        <f t="shared" si="7"/>
        <v>1</v>
      </c>
      <c r="G24">
        <f t="shared" si="8"/>
        <v>11.836212018608258</v>
      </c>
      <c r="J24">
        <v>17</v>
      </c>
      <c r="K24">
        <v>27.15461712575916</v>
      </c>
      <c r="L24">
        <v>31.606576647425417</v>
      </c>
      <c r="N24">
        <f t="shared" si="9"/>
        <v>0</v>
      </c>
      <c r="O24">
        <f t="shared" si="10"/>
        <v>1</v>
      </c>
      <c r="P24">
        <f t="shared" si="11"/>
        <v>4.4519595216662573</v>
      </c>
      <c r="S24">
        <v>17</v>
      </c>
      <c r="T24">
        <v>21.058995491413228</v>
      </c>
      <c r="U24">
        <v>38.660211400350981</v>
      </c>
      <c r="W24">
        <f t="shared" si="12"/>
        <v>0</v>
      </c>
      <c r="X24">
        <f t="shared" si="13"/>
        <v>1</v>
      </c>
      <c r="Y24">
        <f t="shared" si="14"/>
        <v>17.601215908937753</v>
      </c>
      <c r="AB24">
        <v>17</v>
      </c>
      <c r="AC24">
        <v>21.800666245221386</v>
      </c>
      <c r="AD24">
        <v>19.215654965060011</v>
      </c>
      <c r="AF24">
        <f t="shared" si="15"/>
        <v>1</v>
      </c>
      <c r="AG24">
        <f t="shared" si="16"/>
        <v>0</v>
      </c>
      <c r="AH24">
        <f t="shared" si="17"/>
        <v>2.5850112801613747</v>
      </c>
      <c r="AK24">
        <v>17</v>
      </c>
      <c r="AL24">
        <v>24.228879632347343</v>
      </c>
      <c r="AM24">
        <v>35.739650098587958</v>
      </c>
      <c r="AO24">
        <f t="shared" si="18"/>
        <v>0</v>
      </c>
      <c r="AP24">
        <f t="shared" si="19"/>
        <v>1</v>
      </c>
      <c r="AQ24">
        <f t="shared" si="20"/>
        <v>11.510770466240615</v>
      </c>
      <c r="AT24">
        <v>17</v>
      </c>
      <c r="AU24">
        <v>17.533407836670275</v>
      </c>
      <c r="AV24">
        <v>22.413825018100848</v>
      </c>
      <c r="AX24">
        <f t="shared" si="21"/>
        <v>0</v>
      </c>
      <c r="AY24">
        <f t="shared" si="22"/>
        <v>1</v>
      </c>
      <c r="AZ24">
        <f t="shared" si="23"/>
        <v>4.8804171814305732</v>
      </c>
      <c r="BC24">
        <v>17</v>
      </c>
      <c r="BD24" t="e">
        <v>#N/A</v>
      </c>
      <c r="BE24" t="e">
        <v>#N/A</v>
      </c>
      <c r="BG24" t="e">
        <f t="shared" si="24"/>
        <v>#N/A</v>
      </c>
      <c r="BH24" t="e">
        <f t="shared" si="25"/>
        <v>#N/A</v>
      </c>
      <c r="BI24" t="e">
        <f t="shared" si="26"/>
        <v>#N/A</v>
      </c>
      <c r="BL24">
        <v>17</v>
      </c>
      <c r="BM24">
        <v>33.007336296331339</v>
      </c>
      <c r="BN24">
        <v>11.337522514957382</v>
      </c>
      <c r="BP24">
        <f t="shared" si="27"/>
        <v>1</v>
      </c>
      <c r="BQ24">
        <f t="shared" si="28"/>
        <v>0</v>
      </c>
      <c r="BR24">
        <f t="shared" si="29"/>
        <v>21.669813781373957</v>
      </c>
      <c r="BU24">
        <v>17</v>
      </c>
      <c r="BV24">
        <v>12.55681822368542</v>
      </c>
      <c r="BW24">
        <v>27.817589299576731</v>
      </c>
      <c r="BY24">
        <f t="shared" si="30"/>
        <v>0</v>
      </c>
      <c r="BZ24">
        <f t="shared" si="31"/>
        <v>1</v>
      </c>
      <c r="CA24">
        <f t="shared" si="32"/>
        <v>15.260771075891311</v>
      </c>
      <c r="CD24">
        <v>17</v>
      </c>
      <c r="CE24">
        <v>27.755690546665537</v>
      </c>
      <c r="CF24">
        <v>33.635114206828113</v>
      </c>
      <c r="CH24">
        <f t="shared" si="33"/>
        <v>0</v>
      </c>
      <c r="CI24">
        <f t="shared" si="34"/>
        <v>1</v>
      </c>
      <c r="CJ24">
        <f t="shared" si="35"/>
        <v>5.8794236601625762</v>
      </c>
      <c r="CM24">
        <v>17</v>
      </c>
      <c r="CN24">
        <v>17.552841849640366</v>
      </c>
      <c r="CO24">
        <v>16.196122634487729</v>
      </c>
      <c r="CQ24">
        <f t="shared" si="36"/>
        <v>1</v>
      </c>
      <c r="CR24">
        <f t="shared" si="37"/>
        <v>0</v>
      </c>
      <c r="CS24">
        <f t="shared" si="38"/>
        <v>1.356719215152637</v>
      </c>
      <c r="CV24">
        <v>17</v>
      </c>
      <c r="CW24">
        <v>21.032049238804824</v>
      </c>
      <c r="CX24">
        <v>14.875646435481947</v>
      </c>
      <c r="CZ24">
        <f t="shared" si="39"/>
        <v>1</v>
      </c>
      <c r="DA24">
        <f t="shared" si="40"/>
        <v>0</v>
      </c>
      <c r="DB24">
        <f t="shared" si="41"/>
        <v>6.1564028033228766</v>
      </c>
      <c r="DE24">
        <v>17</v>
      </c>
      <c r="DF24">
        <v>20.63040427113603</v>
      </c>
      <c r="DG24">
        <v>19.018965396567786</v>
      </c>
      <c r="DI24">
        <f t="shared" si="42"/>
        <v>1</v>
      </c>
      <c r="DJ24">
        <f t="shared" si="43"/>
        <v>0</v>
      </c>
      <c r="DK24">
        <f t="shared" si="44"/>
        <v>1.6114388745682433</v>
      </c>
      <c r="DN24">
        <v>17</v>
      </c>
      <c r="DO24">
        <v>19.66298702670435</v>
      </c>
      <c r="DP24">
        <v>14.662906586647363</v>
      </c>
      <c r="DR24">
        <f t="shared" si="45"/>
        <v>1</v>
      </c>
      <c r="DS24">
        <f t="shared" si="46"/>
        <v>0</v>
      </c>
      <c r="DT24">
        <f t="shared" si="47"/>
        <v>5.0000804400569869</v>
      </c>
      <c r="DW24">
        <v>17</v>
      </c>
      <c r="DX24">
        <v>18.546867421701503</v>
      </c>
      <c r="DY24">
        <v>21.729289212831084</v>
      </c>
      <c r="EA24">
        <f t="shared" si="48"/>
        <v>0</v>
      </c>
      <c r="EB24">
        <f t="shared" si="49"/>
        <v>1</v>
      </c>
      <c r="EC24">
        <f t="shared" si="50"/>
        <v>3.1824217911295811</v>
      </c>
      <c r="EF24">
        <v>17</v>
      </c>
      <c r="EG24">
        <v>25.305435001569826</v>
      </c>
      <c r="EH24">
        <v>17.705981011833906</v>
      </c>
      <c r="EJ24">
        <f t="shared" si="51"/>
        <v>1</v>
      </c>
      <c r="EK24">
        <f t="shared" si="52"/>
        <v>0</v>
      </c>
      <c r="EL24">
        <f t="shared" si="53"/>
        <v>7.5994539897359203</v>
      </c>
      <c r="EO24">
        <v>17</v>
      </c>
      <c r="EP24">
        <v>24.423863106175258</v>
      </c>
      <c r="EQ24">
        <v>46.547959558556748</v>
      </c>
      <c r="ES24">
        <f t="shared" si="54"/>
        <v>0</v>
      </c>
      <c r="ET24">
        <f t="shared" si="55"/>
        <v>1</v>
      </c>
      <c r="EU24">
        <f t="shared" si="56"/>
        <v>22.12409645238149</v>
      </c>
      <c r="EX24" t="s">
        <v>135</v>
      </c>
      <c r="EY24" s="19">
        <f ca="1">1-_xlfn.NORM.DIST(EX13,$FF$22,$FH$23,TRUE)</f>
        <v>0</v>
      </c>
      <c r="EZ24" s="19"/>
      <c r="FA24" s="19"/>
      <c r="FB24" s="19"/>
    </row>
    <row r="25" spans="1:164" x14ac:dyDescent="0.25">
      <c r="A25">
        <v>18</v>
      </c>
      <c r="B25">
        <v>9.5525814578736963</v>
      </c>
      <c r="C25">
        <v>29.739206295200262</v>
      </c>
      <c r="E25">
        <f t="shared" si="6"/>
        <v>0</v>
      </c>
      <c r="F25">
        <f t="shared" si="7"/>
        <v>1</v>
      </c>
      <c r="G25">
        <f t="shared" si="8"/>
        <v>20.186624837326566</v>
      </c>
      <c r="J25">
        <v>18</v>
      </c>
      <c r="K25">
        <v>21.480737532580225</v>
      </c>
      <c r="L25">
        <v>30.231749316554389</v>
      </c>
      <c r="N25">
        <f t="shared" si="9"/>
        <v>0</v>
      </c>
      <c r="O25">
        <f t="shared" si="10"/>
        <v>1</v>
      </c>
      <c r="P25">
        <f t="shared" si="11"/>
        <v>8.7510117839741639</v>
      </c>
      <c r="S25">
        <v>18</v>
      </c>
      <c r="T25">
        <v>20.1987285415948</v>
      </c>
      <c r="U25">
        <v>24.117414534943947</v>
      </c>
      <c r="W25">
        <f t="shared" si="12"/>
        <v>0</v>
      </c>
      <c r="X25">
        <f t="shared" si="13"/>
        <v>1</v>
      </c>
      <c r="Y25">
        <f t="shared" si="14"/>
        <v>3.9186859933491469</v>
      </c>
      <c r="AB25">
        <v>18</v>
      </c>
      <c r="AC25">
        <v>26.792782952538293</v>
      </c>
      <c r="AD25">
        <v>17.295576160159399</v>
      </c>
      <c r="AF25">
        <f t="shared" si="15"/>
        <v>1</v>
      </c>
      <c r="AG25">
        <f t="shared" si="16"/>
        <v>0</v>
      </c>
      <c r="AH25">
        <f t="shared" si="17"/>
        <v>9.4972067923788934</v>
      </c>
      <c r="AK25">
        <v>18</v>
      </c>
      <c r="AL25">
        <v>11.92262304732346</v>
      </c>
      <c r="AM25">
        <v>14.312955714783877</v>
      </c>
      <c r="AO25">
        <f t="shared" si="18"/>
        <v>0</v>
      </c>
      <c r="AP25">
        <f t="shared" si="19"/>
        <v>1</v>
      </c>
      <c r="AQ25">
        <f t="shared" si="20"/>
        <v>2.3903326674604166</v>
      </c>
      <c r="AT25">
        <v>18</v>
      </c>
      <c r="AU25">
        <v>21.712022128662902</v>
      </c>
      <c r="AV25">
        <v>22.238613145011918</v>
      </c>
      <c r="AX25">
        <f t="shared" si="21"/>
        <v>0</v>
      </c>
      <c r="AY25">
        <f t="shared" si="22"/>
        <v>1</v>
      </c>
      <c r="AZ25">
        <f t="shared" si="23"/>
        <v>0.52659101634901617</v>
      </c>
      <c r="BC25">
        <v>18</v>
      </c>
      <c r="BD25" t="e">
        <v>#N/A</v>
      </c>
      <c r="BE25" t="e">
        <v>#N/A</v>
      </c>
      <c r="BG25" t="e">
        <f t="shared" si="24"/>
        <v>#N/A</v>
      </c>
      <c r="BH25" t="e">
        <f t="shared" si="25"/>
        <v>#N/A</v>
      </c>
      <c r="BI25" t="e">
        <f t="shared" si="26"/>
        <v>#N/A</v>
      </c>
      <c r="BL25">
        <v>18</v>
      </c>
      <c r="BM25">
        <v>24.077335891457899</v>
      </c>
      <c r="BN25">
        <v>10.805908348447678</v>
      </c>
      <c r="BP25">
        <f t="shared" si="27"/>
        <v>1</v>
      </c>
      <c r="BQ25">
        <f t="shared" si="28"/>
        <v>0</v>
      </c>
      <c r="BR25">
        <f t="shared" si="29"/>
        <v>13.271427543010221</v>
      </c>
      <c r="BU25">
        <v>18</v>
      </c>
      <c r="BV25">
        <v>28.668156045578051</v>
      </c>
      <c r="BW25">
        <v>28.980405310669727</v>
      </c>
      <c r="BY25">
        <f t="shared" si="30"/>
        <v>0</v>
      </c>
      <c r="BZ25">
        <f t="shared" si="31"/>
        <v>1</v>
      </c>
      <c r="CA25">
        <f t="shared" si="32"/>
        <v>0.31224926509167616</v>
      </c>
      <c r="CD25">
        <v>18</v>
      </c>
      <c r="CE25">
        <v>32.604628010630861</v>
      </c>
      <c r="CF25">
        <v>28.23743905628281</v>
      </c>
      <c r="CH25">
        <f t="shared" si="33"/>
        <v>1</v>
      </c>
      <c r="CI25">
        <f t="shared" si="34"/>
        <v>0</v>
      </c>
      <c r="CJ25">
        <f t="shared" si="35"/>
        <v>4.3671889543480518</v>
      </c>
      <c r="CM25">
        <v>18</v>
      </c>
      <c r="CN25">
        <v>24.627334524025134</v>
      </c>
      <c r="CO25">
        <v>27.449357580194942</v>
      </c>
      <c r="CQ25">
        <f t="shared" si="36"/>
        <v>0</v>
      </c>
      <c r="CR25">
        <f t="shared" si="37"/>
        <v>1</v>
      </c>
      <c r="CS25">
        <f t="shared" si="38"/>
        <v>2.8220230561698081</v>
      </c>
      <c r="CV25">
        <v>18</v>
      </c>
      <c r="CW25">
        <v>21.583474668753212</v>
      </c>
      <c r="CX25">
        <v>18.097928411416223</v>
      </c>
      <c r="CZ25">
        <f t="shared" si="39"/>
        <v>1</v>
      </c>
      <c r="DA25">
        <f t="shared" si="40"/>
        <v>0</v>
      </c>
      <c r="DB25">
        <f t="shared" si="41"/>
        <v>3.4855462573369884</v>
      </c>
      <c r="DE25">
        <v>18</v>
      </c>
      <c r="DF25">
        <v>9.1878438735306176</v>
      </c>
      <c r="DG25">
        <v>24.587311313670391</v>
      </c>
      <c r="DI25">
        <f t="shared" si="42"/>
        <v>0</v>
      </c>
      <c r="DJ25">
        <f t="shared" si="43"/>
        <v>1</v>
      </c>
      <c r="DK25">
        <f t="shared" si="44"/>
        <v>15.399467440139773</v>
      </c>
      <c r="DN25">
        <v>18</v>
      </c>
      <c r="DO25">
        <v>21.375769044636623</v>
      </c>
      <c r="DP25">
        <v>21.610927345356849</v>
      </c>
      <c r="DR25">
        <f t="shared" si="45"/>
        <v>0</v>
      </c>
      <c r="DS25">
        <f t="shared" si="46"/>
        <v>1</v>
      </c>
      <c r="DT25">
        <f t="shared" si="47"/>
        <v>0.23515830072022581</v>
      </c>
      <c r="DW25">
        <v>18</v>
      </c>
      <c r="DX25">
        <v>17.855840987235997</v>
      </c>
      <c r="DY25">
        <v>14.086337714904232</v>
      </c>
      <c r="EA25">
        <f t="shared" si="48"/>
        <v>1</v>
      </c>
      <c r="EB25">
        <f t="shared" si="49"/>
        <v>0</v>
      </c>
      <c r="EC25">
        <f t="shared" si="50"/>
        <v>3.7695032723317645</v>
      </c>
      <c r="EF25">
        <v>18</v>
      </c>
      <c r="EG25">
        <v>22.162526985979536</v>
      </c>
      <c r="EH25">
        <v>16.783857486897528</v>
      </c>
      <c r="EJ25">
        <f t="shared" si="51"/>
        <v>1</v>
      </c>
      <c r="EK25">
        <f t="shared" si="52"/>
        <v>0</v>
      </c>
      <c r="EL25">
        <f t="shared" si="53"/>
        <v>5.3786694990820081</v>
      </c>
      <c r="EO25">
        <v>18</v>
      </c>
      <c r="EP25">
        <v>23.760172234034563</v>
      </c>
      <c r="EQ25">
        <v>41.120383181954551</v>
      </c>
      <c r="ES25">
        <f t="shared" si="54"/>
        <v>0</v>
      </c>
      <c r="ET25">
        <f t="shared" si="55"/>
        <v>1</v>
      </c>
      <c r="EU25">
        <f t="shared" si="56"/>
        <v>17.360210947919988</v>
      </c>
      <c r="EX25" t="s">
        <v>136</v>
      </c>
      <c r="EY25" s="19">
        <f ca="1">SUM(EY22:EY24)</f>
        <v>0.99999999999999178</v>
      </c>
      <c r="EZ25" s="19"/>
      <c r="FA25" s="19"/>
      <c r="FB25" s="19"/>
    </row>
    <row r="26" spans="1:164" x14ac:dyDescent="0.25">
      <c r="A26">
        <v>19</v>
      </c>
      <c r="B26">
        <v>11.082962012814537</v>
      </c>
      <c r="C26">
        <v>36.161159458663661</v>
      </c>
      <c r="E26">
        <f t="shared" si="6"/>
        <v>0</v>
      </c>
      <c r="F26">
        <f t="shared" si="7"/>
        <v>1</v>
      </c>
      <c r="G26">
        <f t="shared" si="8"/>
        <v>25.078197445849124</v>
      </c>
      <c r="J26">
        <v>19</v>
      </c>
      <c r="K26">
        <v>15.4909636662167</v>
      </c>
      <c r="L26">
        <v>28.621383759864848</v>
      </c>
      <c r="N26">
        <f t="shared" si="9"/>
        <v>0</v>
      </c>
      <c r="O26">
        <f t="shared" si="10"/>
        <v>1</v>
      </c>
      <c r="P26">
        <f t="shared" si="11"/>
        <v>13.130420093648148</v>
      </c>
      <c r="S26">
        <v>19</v>
      </c>
      <c r="T26">
        <v>17.177280511129638</v>
      </c>
      <c r="U26">
        <v>17.86039979851277</v>
      </c>
      <c r="W26">
        <f t="shared" si="12"/>
        <v>0</v>
      </c>
      <c r="X26">
        <f t="shared" si="13"/>
        <v>1</v>
      </c>
      <c r="Y26">
        <f t="shared" si="14"/>
        <v>0.68311928738313199</v>
      </c>
      <c r="AB26">
        <v>19</v>
      </c>
      <c r="AC26">
        <v>32.849856653101014</v>
      </c>
      <c r="AD26">
        <v>18.049705639429323</v>
      </c>
      <c r="AF26">
        <f t="shared" si="15"/>
        <v>1</v>
      </c>
      <c r="AG26">
        <f t="shared" si="16"/>
        <v>0</v>
      </c>
      <c r="AH26">
        <f t="shared" si="17"/>
        <v>14.800151013671691</v>
      </c>
      <c r="AK26">
        <v>19</v>
      </c>
      <c r="AL26">
        <v>17.758550990062368</v>
      </c>
      <c r="AM26">
        <v>13.169894847384285</v>
      </c>
      <c r="AO26">
        <f t="shared" si="18"/>
        <v>1</v>
      </c>
      <c r="AP26">
        <f t="shared" si="19"/>
        <v>0</v>
      </c>
      <c r="AQ26">
        <f t="shared" si="20"/>
        <v>4.588656142678083</v>
      </c>
      <c r="AT26">
        <v>19</v>
      </c>
      <c r="AU26">
        <v>20.393825206341067</v>
      </c>
      <c r="AV26">
        <v>20.440609313327542</v>
      </c>
      <c r="AX26">
        <f t="shared" si="21"/>
        <v>0</v>
      </c>
      <c r="AY26">
        <f t="shared" si="22"/>
        <v>1</v>
      </c>
      <c r="AZ26">
        <f t="shared" si="23"/>
        <v>4.6784106986475393E-2</v>
      </c>
      <c r="BC26">
        <v>19</v>
      </c>
      <c r="BD26" t="e">
        <v>#N/A</v>
      </c>
      <c r="BE26" t="e">
        <v>#N/A</v>
      </c>
      <c r="BG26" t="e">
        <f t="shared" si="24"/>
        <v>#N/A</v>
      </c>
      <c r="BH26" t="e">
        <f t="shared" si="25"/>
        <v>#N/A</v>
      </c>
      <c r="BI26" t="e">
        <f t="shared" si="26"/>
        <v>#N/A</v>
      </c>
      <c r="BL26">
        <v>19</v>
      </c>
      <c r="BM26">
        <v>22.298061825518793</v>
      </c>
      <c r="BN26">
        <v>9.4107814425513858</v>
      </c>
      <c r="BP26">
        <f t="shared" si="27"/>
        <v>1</v>
      </c>
      <c r="BQ26">
        <f t="shared" si="28"/>
        <v>0</v>
      </c>
      <c r="BR26">
        <f t="shared" si="29"/>
        <v>12.887280382967408</v>
      </c>
      <c r="BU26">
        <v>19</v>
      </c>
      <c r="BV26">
        <v>20.87222037507377</v>
      </c>
      <c r="BW26">
        <v>21.774408372909384</v>
      </c>
      <c r="BY26">
        <f t="shared" si="30"/>
        <v>0</v>
      </c>
      <c r="BZ26">
        <f t="shared" si="31"/>
        <v>1</v>
      </c>
      <c r="CA26">
        <f t="shared" si="32"/>
        <v>0.90218799783561465</v>
      </c>
      <c r="CD26">
        <v>19</v>
      </c>
      <c r="CE26">
        <v>17.170880125758725</v>
      </c>
      <c r="CF26">
        <v>5.9674790883389299</v>
      </c>
      <c r="CH26">
        <f t="shared" si="33"/>
        <v>1</v>
      </c>
      <c r="CI26">
        <f t="shared" si="34"/>
        <v>0</v>
      </c>
      <c r="CJ26">
        <f t="shared" si="35"/>
        <v>11.203401037419795</v>
      </c>
      <c r="CM26">
        <v>19</v>
      </c>
      <c r="CN26">
        <v>20.415993331623582</v>
      </c>
      <c r="CO26">
        <v>32.745912881500331</v>
      </c>
      <c r="CQ26">
        <f t="shared" si="36"/>
        <v>0</v>
      </c>
      <c r="CR26">
        <f t="shared" si="37"/>
        <v>1</v>
      </c>
      <c r="CS26">
        <f t="shared" si="38"/>
        <v>12.329919549876749</v>
      </c>
      <c r="CV26">
        <v>19</v>
      </c>
      <c r="CW26">
        <v>31.634558370319937</v>
      </c>
      <c r="CX26">
        <v>15.895276128151167</v>
      </c>
      <c r="CZ26">
        <f t="shared" si="39"/>
        <v>1</v>
      </c>
      <c r="DA26">
        <f t="shared" si="40"/>
        <v>0</v>
      </c>
      <c r="DB26">
        <f t="shared" si="41"/>
        <v>15.73928224216877</v>
      </c>
      <c r="DE26">
        <v>19</v>
      </c>
      <c r="DF26">
        <v>12.446601929896024</v>
      </c>
      <c r="DG26">
        <v>19.879295452333977</v>
      </c>
      <c r="DI26">
        <f t="shared" si="42"/>
        <v>0</v>
      </c>
      <c r="DJ26">
        <f t="shared" si="43"/>
        <v>1</v>
      </c>
      <c r="DK26">
        <f t="shared" si="44"/>
        <v>7.4326935224379529</v>
      </c>
      <c r="DN26">
        <v>19</v>
      </c>
      <c r="DO26">
        <v>21.126407983523617</v>
      </c>
      <c r="DP26">
        <v>20.851844556904553</v>
      </c>
      <c r="DR26">
        <f t="shared" si="45"/>
        <v>1</v>
      </c>
      <c r="DS26">
        <f t="shared" si="46"/>
        <v>0</v>
      </c>
      <c r="DT26">
        <f t="shared" si="47"/>
        <v>0.27456342661906419</v>
      </c>
      <c r="DW26">
        <v>19</v>
      </c>
      <c r="DX26">
        <v>11.969779083202283</v>
      </c>
      <c r="DY26">
        <v>15.136346131736484</v>
      </c>
      <c r="EA26">
        <f t="shared" si="48"/>
        <v>0</v>
      </c>
      <c r="EB26">
        <f t="shared" si="49"/>
        <v>1</v>
      </c>
      <c r="EC26">
        <f t="shared" si="50"/>
        <v>3.1665670485342012</v>
      </c>
      <c r="EF26">
        <v>19</v>
      </c>
      <c r="EG26">
        <v>20.400115696291245</v>
      </c>
      <c r="EH26">
        <v>13.791877222289036</v>
      </c>
      <c r="EJ26">
        <f t="shared" si="51"/>
        <v>1</v>
      </c>
      <c r="EK26">
        <f t="shared" si="52"/>
        <v>0</v>
      </c>
      <c r="EL26">
        <f t="shared" si="53"/>
        <v>6.6082384740022082</v>
      </c>
      <c r="EO26">
        <v>19</v>
      </c>
      <c r="EP26">
        <v>23.241770141203997</v>
      </c>
      <c r="EQ26">
        <v>48.225890030483384</v>
      </c>
      <c r="ES26">
        <f t="shared" si="54"/>
        <v>0</v>
      </c>
      <c r="ET26">
        <f t="shared" si="55"/>
        <v>1</v>
      </c>
      <c r="EU26">
        <f t="shared" si="56"/>
        <v>24.984119889279388</v>
      </c>
    </row>
    <row r="27" spans="1:164" x14ac:dyDescent="0.25">
      <c r="A27">
        <v>20</v>
      </c>
      <c r="B27">
        <v>11.105489351094457</v>
      </c>
      <c r="C27">
        <v>26.062062347062756</v>
      </c>
      <c r="E27">
        <f t="shared" si="6"/>
        <v>0</v>
      </c>
      <c r="F27">
        <f t="shared" si="7"/>
        <v>1</v>
      </c>
      <c r="G27">
        <f t="shared" si="8"/>
        <v>14.956572995968299</v>
      </c>
      <c r="J27">
        <v>20</v>
      </c>
      <c r="K27">
        <v>17.860717448210501</v>
      </c>
      <c r="L27">
        <v>27.994135993162267</v>
      </c>
      <c r="N27">
        <f t="shared" si="9"/>
        <v>0</v>
      </c>
      <c r="O27">
        <f t="shared" si="10"/>
        <v>1</v>
      </c>
      <c r="P27">
        <f t="shared" si="11"/>
        <v>10.133418544951766</v>
      </c>
      <c r="S27">
        <v>20</v>
      </c>
      <c r="T27">
        <v>16.262796966224911</v>
      </c>
      <c r="U27">
        <v>32.846002251377968</v>
      </c>
      <c r="W27">
        <f t="shared" si="12"/>
        <v>0</v>
      </c>
      <c r="X27">
        <f t="shared" si="13"/>
        <v>1</v>
      </c>
      <c r="Y27">
        <f t="shared" si="14"/>
        <v>16.583205285153056</v>
      </c>
      <c r="AB27">
        <v>20</v>
      </c>
      <c r="AC27">
        <v>23.497494699656222</v>
      </c>
      <c r="AD27">
        <v>17.857874826449351</v>
      </c>
      <c r="AF27">
        <f t="shared" si="15"/>
        <v>1</v>
      </c>
      <c r="AG27">
        <f t="shared" si="16"/>
        <v>0</v>
      </c>
      <c r="AH27">
        <f t="shared" si="17"/>
        <v>5.6396198732068719</v>
      </c>
      <c r="AK27">
        <v>20</v>
      </c>
      <c r="AL27">
        <v>13.57091646634683</v>
      </c>
      <c r="AM27">
        <v>38.386249979247694</v>
      </c>
      <c r="AO27">
        <f t="shared" si="18"/>
        <v>0</v>
      </c>
      <c r="AP27">
        <f t="shared" si="19"/>
        <v>1</v>
      </c>
      <c r="AQ27">
        <f t="shared" si="20"/>
        <v>24.815333512900864</v>
      </c>
      <c r="AT27">
        <v>20</v>
      </c>
      <c r="AU27">
        <v>18.796320444093041</v>
      </c>
      <c r="AV27">
        <v>30.95693733511704</v>
      </c>
      <c r="AX27">
        <f t="shared" si="21"/>
        <v>0</v>
      </c>
      <c r="AY27">
        <f t="shared" si="22"/>
        <v>1</v>
      </c>
      <c r="AZ27">
        <f t="shared" si="23"/>
        <v>12.160616891023999</v>
      </c>
      <c r="BC27">
        <v>20</v>
      </c>
      <c r="BD27" t="e">
        <v>#N/A</v>
      </c>
      <c r="BE27" t="e">
        <v>#N/A</v>
      </c>
      <c r="BG27" t="e">
        <f t="shared" si="24"/>
        <v>#N/A</v>
      </c>
      <c r="BH27" t="e">
        <f t="shared" si="25"/>
        <v>#N/A</v>
      </c>
      <c r="BI27" t="e">
        <f t="shared" si="26"/>
        <v>#N/A</v>
      </c>
      <c r="BL27">
        <v>20</v>
      </c>
      <c r="BM27">
        <v>28.02037112191341</v>
      </c>
      <c r="BN27">
        <v>12.090718943096835</v>
      </c>
      <c r="BP27">
        <f t="shared" si="27"/>
        <v>1</v>
      </c>
      <c r="BQ27">
        <f t="shared" si="28"/>
        <v>0</v>
      </c>
      <c r="BR27">
        <f t="shared" si="29"/>
        <v>15.929652178816575</v>
      </c>
      <c r="BU27">
        <v>20</v>
      </c>
      <c r="BV27">
        <v>23.490381783316884</v>
      </c>
      <c r="BW27">
        <v>17.918117336389507</v>
      </c>
      <c r="BY27">
        <f t="shared" si="30"/>
        <v>1</v>
      </c>
      <c r="BZ27">
        <f t="shared" si="31"/>
        <v>0</v>
      </c>
      <c r="CA27">
        <f t="shared" si="32"/>
        <v>5.5722644469273774</v>
      </c>
      <c r="CD27">
        <v>20</v>
      </c>
      <c r="CE27">
        <v>18.872868996609007</v>
      </c>
      <c r="CF27">
        <v>13.338204316961956</v>
      </c>
      <c r="CH27">
        <f t="shared" si="33"/>
        <v>1</v>
      </c>
      <c r="CI27">
        <f t="shared" si="34"/>
        <v>0</v>
      </c>
      <c r="CJ27">
        <f t="shared" si="35"/>
        <v>5.5346646796470509</v>
      </c>
      <c r="CM27">
        <v>20</v>
      </c>
      <c r="CN27">
        <v>22.026243570869404</v>
      </c>
      <c r="CO27">
        <v>12.978618459482279</v>
      </c>
      <c r="CQ27">
        <f t="shared" si="36"/>
        <v>1</v>
      </c>
      <c r="CR27">
        <f t="shared" si="37"/>
        <v>0</v>
      </c>
      <c r="CS27">
        <f t="shared" si="38"/>
        <v>9.0476251113871253</v>
      </c>
      <c r="CV27">
        <v>20</v>
      </c>
      <c r="CW27">
        <v>30.573431123413208</v>
      </c>
      <c r="CX27">
        <v>19.482128819981224</v>
      </c>
      <c r="CZ27">
        <f t="shared" si="39"/>
        <v>1</v>
      </c>
      <c r="DA27">
        <f t="shared" si="40"/>
        <v>0</v>
      </c>
      <c r="DB27">
        <f t="shared" si="41"/>
        <v>11.091302303431984</v>
      </c>
      <c r="DE27">
        <v>20</v>
      </c>
      <c r="DF27">
        <v>13.368349908656732</v>
      </c>
      <c r="DG27">
        <v>18.216657424658841</v>
      </c>
      <c r="DI27">
        <f t="shared" si="42"/>
        <v>0</v>
      </c>
      <c r="DJ27">
        <f t="shared" si="43"/>
        <v>1</v>
      </c>
      <c r="DK27">
        <f t="shared" si="44"/>
        <v>4.8483075160021087</v>
      </c>
      <c r="DN27">
        <v>20</v>
      </c>
      <c r="DO27">
        <v>27.694229066053357</v>
      </c>
      <c r="DP27">
        <v>18.73582851998637</v>
      </c>
      <c r="DR27">
        <f t="shared" si="45"/>
        <v>1</v>
      </c>
      <c r="DS27">
        <f t="shared" si="46"/>
        <v>0</v>
      </c>
      <c r="DT27">
        <f t="shared" si="47"/>
        <v>8.9584005460669864</v>
      </c>
      <c r="DW27">
        <v>20</v>
      </c>
      <c r="DX27">
        <v>25.810400186825952</v>
      </c>
      <c r="DY27">
        <v>24.400461393097402</v>
      </c>
      <c r="EA27">
        <f t="shared" si="48"/>
        <v>1</v>
      </c>
      <c r="EB27">
        <f t="shared" si="49"/>
        <v>0</v>
      </c>
      <c r="EC27">
        <f t="shared" si="50"/>
        <v>1.4099387937285499</v>
      </c>
      <c r="EF27">
        <v>20</v>
      </c>
      <c r="EG27">
        <v>24.675750838007232</v>
      </c>
      <c r="EH27">
        <v>15.860735481629026</v>
      </c>
      <c r="EJ27">
        <f t="shared" si="51"/>
        <v>1</v>
      </c>
      <c r="EK27">
        <f t="shared" si="52"/>
        <v>0</v>
      </c>
      <c r="EL27">
        <f t="shared" si="53"/>
        <v>8.8150153563782059</v>
      </c>
      <c r="EO27">
        <v>20</v>
      </c>
      <c r="EP27">
        <v>18.265907480743007</v>
      </c>
      <c r="EQ27">
        <v>53.704733005957046</v>
      </c>
      <c r="ES27">
        <f t="shared" si="54"/>
        <v>0</v>
      </c>
      <c r="ET27">
        <f t="shared" si="55"/>
        <v>1</v>
      </c>
      <c r="EU27">
        <f t="shared" si="56"/>
        <v>35.438825525214043</v>
      </c>
    </row>
    <row r="28" spans="1:164" x14ac:dyDescent="0.25">
      <c r="A28">
        <v>21</v>
      </c>
      <c r="B28">
        <v>7.3276031035488201</v>
      </c>
      <c r="C28">
        <v>49.378574765543945</v>
      </c>
      <c r="E28">
        <f t="shared" si="6"/>
        <v>0</v>
      </c>
      <c r="F28">
        <f t="shared" si="7"/>
        <v>1</v>
      </c>
      <c r="G28">
        <f t="shared" si="8"/>
        <v>42.050971661995128</v>
      </c>
      <c r="J28">
        <v>21</v>
      </c>
      <c r="K28">
        <v>19.601463832776574</v>
      </c>
      <c r="L28">
        <v>23.62101526177636</v>
      </c>
      <c r="N28">
        <f t="shared" si="9"/>
        <v>0</v>
      </c>
      <c r="O28">
        <f t="shared" si="10"/>
        <v>1</v>
      </c>
      <c r="P28">
        <f t="shared" si="11"/>
        <v>4.0195514289997867</v>
      </c>
      <c r="S28">
        <v>21</v>
      </c>
      <c r="T28">
        <v>17.796328321736912</v>
      </c>
      <c r="U28">
        <v>20.170183204635762</v>
      </c>
      <c r="W28">
        <f t="shared" si="12"/>
        <v>0</v>
      </c>
      <c r="X28">
        <f t="shared" si="13"/>
        <v>1</v>
      </c>
      <c r="Y28">
        <f t="shared" si="14"/>
        <v>2.3738548828988506</v>
      </c>
      <c r="AB28">
        <v>21</v>
      </c>
      <c r="AC28">
        <v>6.5597130373980121</v>
      </c>
      <c r="AD28">
        <v>18.501033557100641</v>
      </c>
      <c r="AF28">
        <f t="shared" si="15"/>
        <v>0</v>
      </c>
      <c r="AG28">
        <f t="shared" si="16"/>
        <v>1</v>
      </c>
      <c r="AH28">
        <f t="shared" si="17"/>
        <v>11.941320519702629</v>
      </c>
      <c r="AK28">
        <v>21</v>
      </c>
      <c r="AL28">
        <v>20.734498901467738</v>
      </c>
      <c r="AM28">
        <v>27.597084107641599</v>
      </c>
      <c r="AO28">
        <f t="shared" si="18"/>
        <v>0</v>
      </c>
      <c r="AP28">
        <f t="shared" si="19"/>
        <v>1</v>
      </c>
      <c r="AQ28">
        <f t="shared" si="20"/>
        <v>6.8625852061738613</v>
      </c>
      <c r="AT28">
        <v>21</v>
      </c>
      <c r="AU28">
        <v>15.319013604002109</v>
      </c>
      <c r="AV28">
        <v>29.467188976619617</v>
      </c>
      <c r="AX28">
        <f t="shared" si="21"/>
        <v>0</v>
      </c>
      <c r="AY28">
        <f t="shared" si="22"/>
        <v>1</v>
      </c>
      <c r="AZ28">
        <f t="shared" si="23"/>
        <v>14.148175372617509</v>
      </c>
      <c r="BC28">
        <v>21</v>
      </c>
      <c r="BD28" t="e">
        <v>#N/A</v>
      </c>
      <c r="BE28" t="e">
        <v>#N/A</v>
      </c>
      <c r="BG28" t="e">
        <f t="shared" si="24"/>
        <v>#N/A</v>
      </c>
      <c r="BH28" t="e">
        <f t="shared" si="25"/>
        <v>#N/A</v>
      </c>
      <c r="BI28" t="e">
        <f t="shared" si="26"/>
        <v>#N/A</v>
      </c>
      <c r="BL28">
        <v>21</v>
      </c>
      <c r="BM28">
        <v>31.573440904260131</v>
      </c>
      <c r="BN28">
        <v>4.6057197423910798</v>
      </c>
      <c r="BP28">
        <f t="shared" si="27"/>
        <v>1</v>
      </c>
      <c r="BQ28">
        <f t="shared" si="28"/>
        <v>0</v>
      </c>
      <c r="BR28">
        <f t="shared" si="29"/>
        <v>26.967721161869051</v>
      </c>
      <c r="BU28">
        <v>21</v>
      </c>
      <c r="BV28">
        <v>25.707896410299178</v>
      </c>
      <c r="BW28">
        <v>17.389248225627966</v>
      </c>
      <c r="BY28">
        <f t="shared" si="30"/>
        <v>1</v>
      </c>
      <c r="BZ28">
        <f t="shared" si="31"/>
        <v>0</v>
      </c>
      <c r="CA28">
        <f t="shared" si="32"/>
        <v>8.3186481846712113</v>
      </c>
      <c r="CD28">
        <v>21</v>
      </c>
      <c r="CE28">
        <v>27.905802771532016</v>
      </c>
      <c r="CF28">
        <v>35.334557636437637</v>
      </c>
      <c r="CH28">
        <f t="shared" si="33"/>
        <v>0</v>
      </c>
      <c r="CI28">
        <f t="shared" si="34"/>
        <v>1</v>
      </c>
      <c r="CJ28">
        <f t="shared" si="35"/>
        <v>7.4287548649056205</v>
      </c>
      <c r="CM28">
        <v>21</v>
      </c>
      <c r="CN28">
        <v>20.85570971325674</v>
      </c>
      <c r="CO28">
        <v>23.289679306248836</v>
      </c>
      <c r="CQ28">
        <f t="shared" si="36"/>
        <v>0</v>
      </c>
      <c r="CR28">
        <f t="shared" si="37"/>
        <v>1</v>
      </c>
      <c r="CS28">
        <f t="shared" si="38"/>
        <v>2.4339695929920957</v>
      </c>
      <c r="CV28">
        <v>21</v>
      </c>
      <c r="CW28">
        <v>23.264638465428455</v>
      </c>
      <c r="CX28">
        <v>20.069273444054197</v>
      </c>
      <c r="CZ28">
        <f t="shared" si="39"/>
        <v>1</v>
      </c>
      <c r="DA28">
        <f t="shared" si="40"/>
        <v>0</v>
      </c>
      <c r="DB28">
        <f t="shared" si="41"/>
        <v>3.1953650213742577</v>
      </c>
      <c r="DE28">
        <v>21</v>
      </c>
      <c r="DF28">
        <v>15.009764208943739</v>
      </c>
      <c r="DG28">
        <v>18.679989138765876</v>
      </c>
      <c r="DI28">
        <f t="shared" si="42"/>
        <v>0</v>
      </c>
      <c r="DJ28">
        <f t="shared" si="43"/>
        <v>1</v>
      </c>
      <c r="DK28">
        <f t="shared" si="44"/>
        <v>3.6702249298221368</v>
      </c>
      <c r="DN28">
        <v>21</v>
      </c>
      <c r="DO28">
        <v>21.997103270584706</v>
      </c>
      <c r="DP28">
        <v>23.147007275756827</v>
      </c>
      <c r="DR28">
        <f t="shared" si="45"/>
        <v>0</v>
      </c>
      <c r="DS28">
        <f t="shared" si="46"/>
        <v>1</v>
      </c>
      <c r="DT28">
        <f t="shared" si="47"/>
        <v>1.1499040051721217</v>
      </c>
      <c r="DW28">
        <v>21</v>
      </c>
      <c r="DX28">
        <v>23.88538482752017</v>
      </c>
      <c r="DY28">
        <v>18.411422603638442</v>
      </c>
      <c r="EA28">
        <f t="shared" si="48"/>
        <v>1</v>
      </c>
      <c r="EB28">
        <f t="shared" si="49"/>
        <v>0</v>
      </c>
      <c r="EC28">
        <f t="shared" si="50"/>
        <v>5.4739622238817276</v>
      </c>
      <c r="EF28">
        <v>21</v>
      </c>
      <c r="EG28">
        <v>25.553692477977133</v>
      </c>
      <c r="EH28">
        <v>12.000233693938902</v>
      </c>
      <c r="EJ28">
        <f t="shared" si="51"/>
        <v>1</v>
      </c>
      <c r="EK28">
        <f t="shared" si="52"/>
        <v>0</v>
      </c>
      <c r="EL28">
        <f t="shared" si="53"/>
        <v>13.553458784038231</v>
      </c>
      <c r="EO28">
        <v>21</v>
      </c>
      <c r="EP28">
        <v>22.779001053560837</v>
      </c>
      <c r="EQ28">
        <v>48.235776822849921</v>
      </c>
      <c r="ES28">
        <f t="shared" si="54"/>
        <v>0</v>
      </c>
      <c r="ET28">
        <f t="shared" si="55"/>
        <v>1</v>
      </c>
      <c r="EU28">
        <f t="shared" si="56"/>
        <v>25.456775769289084</v>
      </c>
    </row>
    <row r="29" spans="1:164" x14ac:dyDescent="0.25">
      <c r="A29">
        <v>22</v>
      </c>
      <c r="B29">
        <v>11.801992900014826</v>
      </c>
      <c r="C29">
        <v>22.712102997472748</v>
      </c>
      <c r="E29">
        <f t="shared" si="6"/>
        <v>0</v>
      </c>
      <c r="F29">
        <f t="shared" si="7"/>
        <v>1</v>
      </c>
      <c r="G29">
        <f t="shared" si="8"/>
        <v>10.910110097457922</v>
      </c>
      <c r="J29">
        <v>22</v>
      </c>
      <c r="K29">
        <v>15.911474248018035</v>
      </c>
      <c r="L29">
        <v>29.098247259729423</v>
      </c>
      <c r="N29">
        <f t="shared" si="9"/>
        <v>0</v>
      </c>
      <c r="O29">
        <f t="shared" si="10"/>
        <v>1</v>
      </c>
      <c r="P29">
        <f t="shared" si="11"/>
        <v>13.186773011711388</v>
      </c>
      <c r="S29">
        <v>22</v>
      </c>
      <c r="T29">
        <v>17.689948254644261</v>
      </c>
      <c r="U29">
        <v>16.926999385451893</v>
      </c>
      <c r="W29">
        <f t="shared" si="12"/>
        <v>1</v>
      </c>
      <c r="X29">
        <f t="shared" si="13"/>
        <v>0</v>
      </c>
      <c r="Y29">
        <f t="shared" si="14"/>
        <v>0.7629488691923676</v>
      </c>
      <c r="AB29">
        <v>22</v>
      </c>
      <c r="AC29">
        <v>20.363983049725917</v>
      </c>
      <c r="AD29">
        <v>17.881353221373953</v>
      </c>
      <c r="AF29">
        <f t="shared" si="15"/>
        <v>1</v>
      </c>
      <c r="AG29">
        <f t="shared" si="16"/>
        <v>0</v>
      </c>
      <c r="AH29">
        <f t="shared" si="17"/>
        <v>2.4826298283519641</v>
      </c>
      <c r="AK29">
        <v>22</v>
      </c>
      <c r="AL29">
        <v>21.817620703350777</v>
      </c>
      <c r="AM29">
        <v>34.930209198177849</v>
      </c>
      <c r="AO29">
        <f t="shared" si="18"/>
        <v>0</v>
      </c>
      <c r="AP29">
        <f t="shared" si="19"/>
        <v>1</v>
      </c>
      <c r="AQ29">
        <f t="shared" si="20"/>
        <v>13.112588494827072</v>
      </c>
      <c r="AT29">
        <v>22</v>
      </c>
      <c r="AU29">
        <v>20.358755903165665</v>
      </c>
      <c r="AV29">
        <v>22.512447156595751</v>
      </c>
      <c r="AX29">
        <f t="shared" si="21"/>
        <v>0</v>
      </c>
      <c r="AY29">
        <f t="shared" si="22"/>
        <v>1</v>
      </c>
      <c r="AZ29">
        <f t="shared" si="23"/>
        <v>2.1536912534300861</v>
      </c>
      <c r="BC29">
        <v>22</v>
      </c>
      <c r="BD29" t="e">
        <v>#N/A</v>
      </c>
      <c r="BE29" t="e">
        <v>#N/A</v>
      </c>
      <c r="BG29" t="e">
        <f t="shared" si="24"/>
        <v>#N/A</v>
      </c>
      <c r="BH29" t="e">
        <f t="shared" si="25"/>
        <v>#N/A</v>
      </c>
      <c r="BI29" t="e">
        <f t="shared" si="26"/>
        <v>#N/A</v>
      </c>
      <c r="BL29">
        <v>22</v>
      </c>
      <c r="BM29">
        <v>28.017739040030577</v>
      </c>
      <c r="BN29">
        <v>9.5956017112861662</v>
      </c>
      <c r="BP29">
        <f t="shared" si="27"/>
        <v>1</v>
      </c>
      <c r="BQ29">
        <f t="shared" si="28"/>
        <v>0</v>
      </c>
      <c r="BR29">
        <f t="shared" si="29"/>
        <v>18.422137328744412</v>
      </c>
      <c r="BU29">
        <v>22</v>
      </c>
      <c r="BV29">
        <v>23.092766051237597</v>
      </c>
      <c r="BW29">
        <v>28.165973080622855</v>
      </c>
      <c r="BY29">
        <f t="shared" si="30"/>
        <v>0</v>
      </c>
      <c r="BZ29">
        <f t="shared" si="31"/>
        <v>1</v>
      </c>
      <c r="CA29">
        <f t="shared" si="32"/>
        <v>5.0732070293852587</v>
      </c>
      <c r="CD29">
        <v>22</v>
      </c>
      <c r="CE29">
        <v>22.440133753860813</v>
      </c>
      <c r="CF29">
        <v>15.048095340816701</v>
      </c>
      <c r="CH29">
        <f t="shared" si="33"/>
        <v>1</v>
      </c>
      <c r="CI29">
        <f t="shared" si="34"/>
        <v>0</v>
      </c>
      <c r="CJ29">
        <f t="shared" si="35"/>
        <v>7.3920384130441121</v>
      </c>
      <c r="CM29">
        <v>22</v>
      </c>
      <c r="CN29">
        <v>17.409725150903228</v>
      </c>
      <c r="CO29">
        <v>25.260211391563875</v>
      </c>
      <c r="CQ29">
        <f t="shared" si="36"/>
        <v>0</v>
      </c>
      <c r="CR29">
        <f t="shared" si="37"/>
        <v>1</v>
      </c>
      <c r="CS29">
        <f t="shared" si="38"/>
        <v>7.850486240660647</v>
      </c>
      <c r="CV29">
        <v>22</v>
      </c>
      <c r="CW29">
        <v>27.469551605155832</v>
      </c>
      <c r="CX29">
        <v>17.348341858689249</v>
      </c>
      <c r="CZ29">
        <f t="shared" si="39"/>
        <v>1</v>
      </c>
      <c r="DA29">
        <f t="shared" si="40"/>
        <v>0</v>
      </c>
      <c r="DB29">
        <f t="shared" si="41"/>
        <v>10.121209746466583</v>
      </c>
      <c r="DE29">
        <v>22</v>
      </c>
      <c r="DF29">
        <v>29.469511232633018</v>
      </c>
      <c r="DG29">
        <v>35.366492185985308</v>
      </c>
      <c r="DI29">
        <f t="shared" si="42"/>
        <v>0</v>
      </c>
      <c r="DJ29">
        <f t="shared" si="43"/>
        <v>1</v>
      </c>
      <c r="DK29">
        <f t="shared" si="44"/>
        <v>5.8969809533522906</v>
      </c>
      <c r="DN29">
        <v>22</v>
      </c>
      <c r="DO29">
        <v>25.552424907974775</v>
      </c>
      <c r="DP29">
        <v>23.741523624523882</v>
      </c>
      <c r="DR29">
        <f t="shared" si="45"/>
        <v>1</v>
      </c>
      <c r="DS29">
        <f t="shared" si="46"/>
        <v>0</v>
      </c>
      <c r="DT29">
        <f t="shared" si="47"/>
        <v>1.8109012834508924</v>
      </c>
      <c r="DW29">
        <v>22</v>
      </c>
      <c r="DX29">
        <v>33.40415752553713</v>
      </c>
      <c r="DY29">
        <v>22.440728294444302</v>
      </c>
      <c r="EA29">
        <f t="shared" si="48"/>
        <v>1</v>
      </c>
      <c r="EB29">
        <f t="shared" si="49"/>
        <v>0</v>
      </c>
      <c r="EC29">
        <f t="shared" si="50"/>
        <v>10.963429231092828</v>
      </c>
      <c r="EF29">
        <v>22</v>
      </c>
      <c r="EG29">
        <v>25.080502478314106</v>
      </c>
      <c r="EH29">
        <v>25.49903023171229</v>
      </c>
      <c r="EJ29">
        <f t="shared" si="51"/>
        <v>0</v>
      </c>
      <c r="EK29">
        <f t="shared" si="52"/>
        <v>1</v>
      </c>
      <c r="EL29">
        <f t="shared" si="53"/>
        <v>0.41852775339818393</v>
      </c>
      <c r="EO29">
        <v>22</v>
      </c>
      <c r="EP29">
        <v>20.769490202786095</v>
      </c>
      <c r="EQ29">
        <v>24.627250031981198</v>
      </c>
      <c r="ES29">
        <f t="shared" si="54"/>
        <v>0</v>
      </c>
      <c r="ET29">
        <f t="shared" si="55"/>
        <v>1</v>
      </c>
      <c r="EU29">
        <f t="shared" si="56"/>
        <v>3.8577598291951034</v>
      </c>
    </row>
    <row r="30" spans="1:164" x14ac:dyDescent="0.25">
      <c r="A30">
        <v>23</v>
      </c>
      <c r="B30">
        <v>5.4711078010477046</v>
      </c>
      <c r="C30">
        <v>36.134220610525901</v>
      </c>
      <c r="E30">
        <f t="shared" si="6"/>
        <v>0</v>
      </c>
      <c r="F30">
        <f t="shared" si="7"/>
        <v>1</v>
      </c>
      <c r="G30">
        <f t="shared" si="8"/>
        <v>30.663112809478196</v>
      </c>
      <c r="J30">
        <v>23</v>
      </c>
      <c r="K30">
        <v>17.226147121881308</v>
      </c>
      <c r="L30">
        <v>23.55386491814366</v>
      </c>
      <c r="N30">
        <f t="shared" si="9"/>
        <v>0</v>
      </c>
      <c r="O30">
        <f t="shared" si="10"/>
        <v>1</v>
      </c>
      <c r="P30">
        <f t="shared" si="11"/>
        <v>6.3277177962623519</v>
      </c>
      <c r="S30">
        <v>23</v>
      </c>
      <c r="T30">
        <v>15.025256780955289</v>
      </c>
      <c r="U30">
        <v>43.478299424763364</v>
      </c>
      <c r="W30">
        <f t="shared" si="12"/>
        <v>0</v>
      </c>
      <c r="X30">
        <f t="shared" si="13"/>
        <v>1</v>
      </c>
      <c r="Y30">
        <f t="shared" si="14"/>
        <v>28.453042643808075</v>
      </c>
      <c r="AB30">
        <v>23</v>
      </c>
      <c r="AC30">
        <v>24.082688872976224</v>
      </c>
      <c r="AD30">
        <v>16.741609367023266</v>
      </c>
      <c r="AF30">
        <f t="shared" si="15"/>
        <v>1</v>
      </c>
      <c r="AG30">
        <f t="shared" si="16"/>
        <v>0</v>
      </c>
      <c r="AH30">
        <f t="shared" si="17"/>
        <v>7.3410795059529583</v>
      </c>
      <c r="AK30">
        <v>23</v>
      </c>
      <c r="AL30">
        <v>25.849936242817495</v>
      </c>
      <c r="AM30">
        <v>44.375370527201376</v>
      </c>
      <c r="AO30">
        <f t="shared" si="18"/>
        <v>0</v>
      </c>
      <c r="AP30">
        <f t="shared" si="19"/>
        <v>1</v>
      </c>
      <c r="AQ30">
        <f t="shared" si="20"/>
        <v>18.525434284383881</v>
      </c>
      <c r="AT30">
        <v>23</v>
      </c>
      <c r="AU30">
        <v>19.815690366192939</v>
      </c>
      <c r="AV30">
        <v>29.827973526969284</v>
      </c>
      <c r="AX30">
        <f t="shared" si="21"/>
        <v>0</v>
      </c>
      <c r="AY30">
        <f t="shared" si="22"/>
        <v>1</v>
      </c>
      <c r="AZ30">
        <f t="shared" si="23"/>
        <v>10.012283160776345</v>
      </c>
      <c r="BC30">
        <v>23</v>
      </c>
      <c r="BD30" t="e">
        <v>#N/A</v>
      </c>
      <c r="BE30" t="e">
        <v>#N/A</v>
      </c>
      <c r="BG30" t="e">
        <f t="shared" si="24"/>
        <v>#N/A</v>
      </c>
      <c r="BH30" t="e">
        <f t="shared" si="25"/>
        <v>#N/A</v>
      </c>
      <c r="BI30" t="e">
        <f t="shared" si="26"/>
        <v>#N/A</v>
      </c>
      <c r="BL30">
        <v>23</v>
      </c>
      <c r="BM30">
        <v>26.362681877656552</v>
      </c>
      <c r="BN30">
        <v>13.097827538988797</v>
      </c>
      <c r="BP30">
        <f t="shared" si="27"/>
        <v>1</v>
      </c>
      <c r="BQ30">
        <f t="shared" si="28"/>
        <v>0</v>
      </c>
      <c r="BR30">
        <f t="shared" si="29"/>
        <v>13.264854338667755</v>
      </c>
      <c r="BU30">
        <v>23</v>
      </c>
      <c r="BV30">
        <v>27.337600595218767</v>
      </c>
      <c r="BW30">
        <v>14.116948938237222</v>
      </c>
      <c r="BY30">
        <f t="shared" si="30"/>
        <v>1</v>
      </c>
      <c r="BZ30">
        <f t="shared" si="31"/>
        <v>0</v>
      </c>
      <c r="CA30">
        <f t="shared" si="32"/>
        <v>13.220651656981545</v>
      </c>
      <c r="CD30">
        <v>23</v>
      </c>
      <c r="CE30">
        <v>23.587080813985207</v>
      </c>
      <c r="CF30">
        <v>20.445809055827564</v>
      </c>
      <c r="CH30">
        <f t="shared" si="33"/>
        <v>1</v>
      </c>
      <c r="CI30">
        <f t="shared" si="34"/>
        <v>0</v>
      </c>
      <c r="CJ30">
        <f t="shared" si="35"/>
        <v>3.141271758157643</v>
      </c>
      <c r="CM30">
        <v>23</v>
      </c>
      <c r="CN30">
        <v>23.51554374171377</v>
      </c>
      <c r="CO30">
        <v>22.559507188013875</v>
      </c>
      <c r="CQ30">
        <f t="shared" si="36"/>
        <v>1</v>
      </c>
      <c r="CR30">
        <f t="shared" si="37"/>
        <v>0</v>
      </c>
      <c r="CS30">
        <f t="shared" si="38"/>
        <v>0.95603655369989582</v>
      </c>
      <c r="CV30">
        <v>23</v>
      </c>
      <c r="CW30">
        <v>23.04028345776868</v>
      </c>
      <c r="CX30">
        <v>19.933427278996831</v>
      </c>
      <c r="CZ30">
        <f t="shared" si="39"/>
        <v>1</v>
      </c>
      <c r="DA30">
        <f t="shared" si="40"/>
        <v>0</v>
      </c>
      <c r="DB30">
        <f t="shared" si="41"/>
        <v>3.1068561787718494</v>
      </c>
      <c r="DE30">
        <v>23</v>
      </c>
      <c r="DF30">
        <v>27.199771937705677</v>
      </c>
      <c r="DG30">
        <v>30.36592781216466</v>
      </c>
      <c r="DI30">
        <f t="shared" si="42"/>
        <v>0</v>
      </c>
      <c r="DJ30">
        <f t="shared" si="43"/>
        <v>1</v>
      </c>
      <c r="DK30">
        <f t="shared" si="44"/>
        <v>3.1661558744589833</v>
      </c>
      <c r="DN30">
        <v>23</v>
      </c>
      <c r="DO30">
        <v>22.537827758837988</v>
      </c>
      <c r="DP30">
        <v>28.445004848656865</v>
      </c>
      <c r="DR30">
        <f t="shared" si="45"/>
        <v>0</v>
      </c>
      <c r="DS30">
        <f t="shared" si="46"/>
        <v>1</v>
      </c>
      <c r="DT30">
        <f t="shared" si="47"/>
        <v>5.9071770898188767</v>
      </c>
      <c r="DW30">
        <v>23</v>
      </c>
      <c r="DX30">
        <v>16.971163316365875</v>
      </c>
      <c r="DY30">
        <v>23.246504822551458</v>
      </c>
      <c r="EA30">
        <f t="shared" si="48"/>
        <v>0</v>
      </c>
      <c r="EB30">
        <f t="shared" si="49"/>
        <v>1</v>
      </c>
      <c r="EC30">
        <f t="shared" si="50"/>
        <v>6.2753415061855833</v>
      </c>
      <c r="EF30">
        <v>23</v>
      </c>
      <c r="EG30">
        <v>19.349290157688987</v>
      </c>
      <c r="EH30">
        <v>21.875015841584581</v>
      </c>
      <c r="EJ30">
        <f t="shared" si="51"/>
        <v>0</v>
      </c>
      <c r="EK30">
        <f t="shared" si="52"/>
        <v>1</v>
      </c>
      <c r="EL30">
        <f t="shared" si="53"/>
        <v>2.5257256838955939</v>
      </c>
      <c r="EO30">
        <v>23</v>
      </c>
      <c r="EP30">
        <v>26.672203335242095</v>
      </c>
      <c r="EQ30">
        <v>23.999508460691601</v>
      </c>
      <c r="ES30">
        <f t="shared" si="54"/>
        <v>1</v>
      </c>
      <c r="ET30">
        <f t="shared" si="55"/>
        <v>0</v>
      </c>
      <c r="EU30">
        <f t="shared" si="56"/>
        <v>2.6726948745504941</v>
      </c>
    </row>
    <row r="31" spans="1:164" x14ac:dyDescent="0.25">
      <c r="A31">
        <v>24</v>
      </c>
      <c r="B31">
        <v>16.083670407902449</v>
      </c>
      <c r="C31">
        <v>16.161439043323895</v>
      </c>
      <c r="E31">
        <f t="shared" si="6"/>
        <v>0</v>
      </c>
      <c r="F31">
        <f t="shared" si="7"/>
        <v>1</v>
      </c>
      <c r="G31">
        <f t="shared" si="8"/>
        <v>7.7768635421445964E-2</v>
      </c>
      <c r="J31">
        <v>24</v>
      </c>
      <c r="K31">
        <v>26.199094878526274</v>
      </c>
      <c r="L31">
        <v>24.650957517290944</v>
      </c>
      <c r="N31">
        <f t="shared" si="9"/>
        <v>1</v>
      </c>
      <c r="O31">
        <f t="shared" si="10"/>
        <v>0</v>
      </c>
      <c r="P31">
        <f t="shared" si="11"/>
        <v>1.5481373612353302</v>
      </c>
      <c r="S31">
        <v>24</v>
      </c>
      <c r="T31">
        <v>13.16322677958367</v>
      </c>
      <c r="U31">
        <v>50.825303972281702</v>
      </c>
      <c r="W31">
        <f t="shared" si="12"/>
        <v>0</v>
      </c>
      <c r="X31">
        <f t="shared" si="13"/>
        <v>1</v>
      </c>
      <c r="Y31">
        <f t="shared" si="14"/>
        <v>37.662077192698035</v>
      </c>
      <c r="AB31">
        <v>24</v>
      </c>
      <c r="AC31">
        <v>18.032665172911905</v>
      </c>
      <c r="AD31">
        <v>18.230764877267255</v>
      </c>
      <c r="AF31">
        <f t="shared" si="15"/>
        <v>0</v>
      </c>
      <c r="AG31">
        <f t="shared" si="16"/>
        <v>1</v>
      </c>
      <c r="AH31">
        <f t="shared" si="17"/>
        <v>0.19809970435535007</v>
      </c>
      <c r="AK31">
        <v>24</v>
      </c>
      <c r="AL31">
        <v>25.78871886504399</v>
      </c>
      <c r="AM31">
        <v>25.193923498715883</v>
      </c>
      <c r="AO31">
        <f t="shared" si="18"/>
        <v>1</v>
      </c>
      <c r="AP31">
        <f t="shared" si="19"/>
        <v>0</v>
      </c>
      <c r="AQ31">
        <f t="shared" si="20"/>
        <v>0.59479536632810692</v>
      </c>
      <c r="AT31">
        <v>24</v>
      </c>
      <c r="AU31">
        <v>17.832454041019563</v>
      </c>
      <c r="AV31">
        <v>20.086461342841051</v>
      </c>
      <c r="AX31">
        <f t="shared" si="21"/>
        <v>0</v>
      </c>
      <c r="AY31">
        <f t="shared" si="22"/>
        <v>1</v>
      </c>
      <c r="AZ31">
        <f t="shared" si="23"/>
        <v>2.2540073018214883</v>
      </c>
      <c r="BC31">
        <v>24</v>
      </c>
      <c r="BD31" t="e">
        <v>#N/A</v>
      </c>
      <c r="BE31" t="e">
        <v>#N/A</v>
      </c>
      <c r="BG31" t="e">
        <f t="shared" si="24"/>
        <v>#N/A</v>
      </c>
      <c r="BH31" t="e">
        <f t="shared" si="25"/>
        <v>#N/A</v>
      </c>
      <c r="BI31" t="e">
        <f t="shared" si="26"/>
        <v>#N/A</v>
      </c>
      <c r="BL31">
        <v>24</v>
      </c>
      <c r="BM31">
        <v>24.455572094226135</v>
      </c>
      <c r="BN31">
        <v>13.473841829867535</v>
      </c>
      <c r="BP31">
        <f t="shared" si="27"/>
        <v>1</v>
      </c>
      <c r="BQ31">
        <f t="shared" si="28"/>
        <v>0</v>
      </c>
      <c r="BR31">
        <f t="shared" si="29"/>
        <v>10.9817302643586</v>
      </c>
      <c r="BU31">
        <v>24</v>
      </c>
      <c r="BV31">
        <v>26.167204239077183</v>
      </c>
      <c r="BW31">
        <v>19.139474379607716</v>
      </c>
      <c r="BY31">
        <f t="shared" si="30"/>
        <v>1</v>
      </c>
      <c r="BZ31">
        <f t="shared" si="31"/>
        <v>0</v>
      </c>
      <c r="CA31">
        <f t="shared" si="32"/>
        <v>7.027729859469467</v>
      </c>
      <c r="CD31">
        <v>24</v>
      </c>
      <c r="CE31">
        <v>8.9376039708354895</v>
      </c>
      <c r="CF31">
        <v>29.451153918989512</v>
      </c>
      <c r="CH31">
        <f t="shared" si="33"/>
        <v>0</v>
      </c>
      <c r="CI31">
        <f t="shared" si="34"/>
        <v>1</v>
      </c>
      <c r="CJ31">
        <f t="shared" si="35"/>
        <v>20.513549948154022</v>
      </c>
      <c r="CM31">
        <v>24</v>
      </c>
      <c r="CN31">
        <v>20.035496430704608</v>
      </c>
      <c r="CO31">
        <v>26.621856776218884</v>
      </c>
      <c r="CQ31">
        <f t="shared" si="36"/>
        <v>0</v>
      </c>
      <c r="CR31">
        <f t="shared" si="37"/>
        <v>1</v>
      </c>
      <c r="CS31">
        <f t="shared" si="38"/>
        <v>6.5863603455142758</v>
      </c>
      <c r="CV31">
        <v>24</v>
      </c>
      <c r="CW31">
        <v>24.746366890792928</v>
      </c>
      <c r="CX31">
        <v>15.571445443073086</v>
      </c>
      <c r="CZ31">
        <f t="shared" si="39"/>
        <v>1</v>
      </c>
      <c r="DA31">
        <f t="shared" si="40"/>
        <v>0</v>
      </c>
      <c r="DB31">
        <f t="shared" si="41"/>
        <v>9.1749214477198411</v>
      </c>
      <c r="DE31">
        <v>24</v>
      </c>
      <c r="DF31">
        <v>21.057999587637266</v>
      </c>
      <c r="DG31">
        <v>21.415892671986381</v>
      </c>
      <c r="DI31">
        <f t="shared" si="42"/>
        <v>0</v>
      </c>
      <c r="DJ31">
        <f t="shared" si="43"/>
        <v>1</v>
      </c>
      <c r="DK31">
        <f t="shared" si="44"/>
        <v>0.35789308434911504</v>
      </c>
      <c r="DN31">
        <v>24</v>
      </c>
      <c r="DO31">
        <v>25.556747478749784</v>
      </c>
      <c r="DP31">
        <v>16.463331243480063</v>
      </c>
      <c r="DR31">
        <f t="shared" si="45"/>
        <v>1</v>
      </c>
      <c r="DS31">
        <f t="shared" si="46"/>
        <v>0</v>
      </c>
      <c r="DT31">
        <f t="shared" si="47"/>
        <v>9.0934162352697214</v>
      </c>
      <c r="DW31">
        <v>24</v>
      </c>
      <c r="DX31">
        <v>24.897610799104573</v>
      </c>
      <c r="DY31">
        <v>15.251624496382291</v>
      </c>
      <c r="EA31">
        <f t="shared" si="48"/>
        <v>1</v>
      </c>
      <c r="EB31">
        <f t="shared" si="49"/>
        <v>0</v>
      </c>
      <c r="EC31">
        <f t="shared" si="50"/>
        <v>9.6459863027222816</v>
      </c>
      <c r="EF31">
        <v>24</v>
      </c>
      <c r="EG31">
        <v>24.15566736586344</v>
      </c>
      <c r="EH31">
        <v>15.102178475348396</v>
      </c>
      <c r="EJ31">
        <f t="shared" si="51"/>
        <v>1</v>
      </c>
      <c r="EK31">
        <f t="shared" si="52"/>
        <v>0</v>
      </c>
      <c r="EL31">
        <f t="shared" si="53"/>
        <v>9.0534888905150446</v>
      </c>
      <c r="EO31">
        <v>24</v>
      </c>
      <c r="EP31">
        <v>18.331263155015623</v>
      </c>
      <c r="EQ31">
        <v>25.996444028149128</v>
      </c>
      <c r="ES31">
        <f t="shared" si="54"/>
        <v>0</v>
      </c>
      <c r="ET31">
        <f t="shared" si="55"/>
        <v>1</v>
      </c>
      <c r="EU31">
        <f t="shared" si="56"/>
        <v>7.6651808731335045</v>
      </c>
    </row>
    <row r="32" spans="1:164" x14ac:dyDescent="0.25">
      <c r="A32">
        <v>25</v>
      </c>
      <c r="B32">
        <v>11.334687086471323</v>
      </c>
      <c r="C32">
        <v>16.973869557044317</v>
      </c>
      <c r="E32">
        <f t="shared" si="6"/>
        <v>0</v>
      </c>
      <c r="F32">
        <f t="shared" si="7"/>
        <v>1</v>
      </c>
      <c r="G32">
        <f t="shared" si="8"/>
        <v>5.6391824705729938</v>
      </c>
      <c r="J32">
        <v>25</v>
      </c>
      <c r="K32">
        <v>26.655053967332208</v>
      </c>
      <c r="L32">
        <v>20.838696689319093</v>
      </c>
      <c r="N32">
        <f t="shared" si="9"/>
        <v>1</v>
      </c>
      <c r="O32">
        <f t="shared" si="10"/>
        <v>0</v>
      </c>
      <c r="P32">
        <f t="shared" si="11"/>
        <v>5.8163572780131148</v>
      </c>
      <c r="S32">
        <v>25</v>
      </c>
      <c r="T32">
        <v>20.190577486277189</v>
      </c>
      <c r="U32">
        <v>24.168900615490113</v>
      </c>
      <c r="W32">
        <f t="shared" si="12"/>
        <v>0</v>
      </c>
      <c r="X32">
        <f t="shared" si="13"/>
        <v>1</v>
      </c>
      <c r="Y32">
        <f t="shared" si="14"/>
        <v>3.9783231292129244</v>
      </c>
      <c r="AB32">
        <v>25</v>
      </c>
      <c r="AC32">
        <v>12.982882122423543</v>
      </c>
      <c r="AD32">
        <v>18.631246569454703</v>
      </c>
      <c r="AF32">
        <f t="shared" si="15"/>
        <v>0</v>
      </c>
      <c r="AG32">
        <f t="shared" si="16"/>
        <v>1</v>
      </c>
      <c r="AH32">
        <f t="shared" si="17"/>
        <v>5.6483644470311596</v>
      </c>
      <c r="AK32">
        <v>25</v>
      </c>
      <c r="AL32">
        <v>16.187575779737308</v>
      </c>
      <c r="AM32">
        <v>15.730665960946977</v>
      </c>
      <c r="AO32">
        <f t="shared" si="18"/>
        <v>1</v>
      </c>
      <c r="AP32">
        <f t="shared" si="19"/>
        <v>0</v>
      </c>
      <c r="AQ32">
        <f t="shared" si="20"/>
        <v>0.4569098187903311</v>
      </c>
      <c r="AT32">
        <v>25</v>
      </c>
      <c r="AU32">
        <v>14.068373470940632</v>
      </c>
      <c r="AV32">
        <v>24.073477971742438</v>
      </c>
      <c r="AX32">
        <f t="shared" si="21"/>
        <v>0</v>
      </c>
      <c r="AY32">
        <f t="shared" si="22"/>
        <v>1</v>
      </c>
      <c r="AZ32">
        <f t="shared" si="23"/>
        <v>10.005104500801806</v>
      </c>
      <c r="BC32">
        <v>25</v>
      </c>
      <c r="BD32" t="e">
        <v>#N/A</v>
      </c>
      <c r="BE32" t="e">
        <v>#N/A</v>
      </c>
      <c r="BG32" t="e">
        <f t="shared" si="24"/>
        <v>#N/A</v>
      </c>
      <c r="BH32" t="e">
        <f t="shared" si="25"/>
        <v>#N/A</v>
      </c>
      <c r="BI32" t="e">
        <f t="shared" si="26"/>
        <v>#N/A</v>
      </c>
      <c r="BL32">
        <v>25</v>
      </c>
      <c r="BM32">
        <v>27.675130131521765</v>
      </c>
      <c r="BN32">
        <v>8.5266232671484925</v>
      </c>
      <c r="BP32">
        <f t="shared" si="27"/>
        <v>1</v>
      </c>
      <c r="BQ32">
        <f t="shared" si="28"/>
        <v>0</v>
      </c>
      <c r="BR32">
        <f t="shared" si="29"/>
        <v>19.148506864373275</v>
      </c>
      <c r="BU32">
        <v>25</v>
      </c>
      <c r="BV32">
        <v>27.192802933501579</v>
      </c>
      <c r="BW32">
        <v>31.55752680388332</v>
      </c>
      <c r="BY32">
        <f t="shared" si="30"/>
        <v>0</v>
      </c>
      <c r="BZ32">
        <f t="shared" si="31"/>
        <v>1</v>
      </c>
      <c r="CA32">
        <f t="shared" si="32"/>
        <v>4.3647238703817415</v>
      </c>
      <c r="CD32">
        <v>25</v>
      </c>
      <c r="CE32">
        <v>19.312656293530321</v>
      </c>
      <c r="CF32">
        <v>27.698834260719273</v>
      </c>
      <c r="CH32">
        <f t="shared" si="33"/>
        <v>0</v>
      </c>
      <c r="CI32">
        <f t="shared" si="34"/>
        <v>1</v>
      </c>
      <c r="CJ32">
        <f t="shared" si="35"/>
        <v>8.3861779671889529</v>
      </c>
      <c r="CM32">
        <v>25</v>
      </c>
      <c r="CN32">
        <v>18.802713494173332</v>
      </c>
      <c r="CO32">
        <v>22.125912989295117</v>
      </c>
      <c r="CQ32">
        <f t="shared" si="36"/>
        <v>0</v>
      </c>
      <c r="CR32">
        <f t="shared" si="37"/>
        <v>1</v>
      </c>
      <c r="CS32">
        <f t="shared" si="38"/>
        <v>3.3231994951217843</v>
      </c>
      <c r="CV32">
        <v>25</v>
      </c>
      <c r="CW32">
        <v>21.479176585797909</v>
      </c>
      <c r="CX32">
        <v>12.166136902841881</v>
      </c>
      <c r="CZ32">
        <f t="shared" si="39"/>
        <v>1</v>
      </c>
      <c r="DA32">
        <f t="shared" si="40"/>
        <v>0</v>
      </c>
      <c r="DB32">
        <f t="shared" si="41"/>
        <v>9.3130396829560276</v>
      </c>
      <c r="DE32">
        <v>25</v>
      </c>
      <c r="DF32">
        <v>28.861685042828739</v>
      </c>
      <c r="DG32">
        <v>23.735872214776418</v>
      </c>
      <c r="DI32">
        <f t="shared" si="42"/>
        <v>1</v>
      </c>
      <c r="DJ32">
        <f t="shared" si="43"/>
        <v>0</v>
      </c>
      <c r="DK32">
        <f t="shared" si="44"/>
        <v>5.1258128280523216</v>
      </c>
      <c r="DN32">
        <v>25</v>
      </c>
      <c r="DO32">
        <v>29.80937704233164</v>
      </c>
      <c r="DP32">
        <v>19.725629206025335</v>
      </c>
      <c r="DR32">
        <f t="shared" si="45"/>
        <v>1</v>
      </c>
      <c r="DS32">
        <f t="shared" si="46"/>
        <v>0</v>
      </c>
      <c r="DT32">
        <f t="shared" si="47"/>
        <v>10.083747836306305</v>
      </c>
      <c r="DW32">
        <v>25</v>
      </c>
      <c r="DX32">
        <v>10.40417483939531</v>
      </c>
      <c r="DY32">
        <v>18.712041536411629</v>
      </c>
      <c r="EA32">
        <f t="shared" si="48"/>
        <v>0</v>
      </c>
      <c r="EB32">
        <f t="shared" si="49"/>
        <v>1</v>
      </c>
      <c r="EC32">
        <f t="shared" si="50"/>
        <v>8.3078666970163191</v>
      </c>
      <c r="EF32">
        <v>25</v>
      </c>
      <c r="EG32">
        <v>26.02122926755866</v>
      </c>
      <c r="EH32">
        <v>12.169295992524813</v>
      </c>
      <c r="EJ32">
        <f t="shared" si="51"/>
        <v>1</v>
      </c>
      <c r="EK32">
        <f t="shared" si="52"/>
        <v>0</v>
      </c>
      <c r="EL32">
        <f t="shared" si="53"/>
        <v>13.851933275033847</v>
      </c>
      <c r="EO32">
        <v>25</v>
      </c>
      <c r="EP32">
        <v>15.953823307175599</v>
      </c>
      <c r="EQ32">
        <v>30.305553753532504</v>
      </c>
      <c r="ES32">
        <f t="shared" si="54"/>
        <v>0</v>
      </c>
      <c r="ET32">
        <f t="shared" si="55"/>
        <v>1</v>
      </c>
      <c r="EU32">
        <f t="shared" si="56"/>
        <v>14.351730446356905</v>
      </c>
    </row>
    <row r="33" spans="1:151" x14ac:dyDescent="0.25">
      <c r="A33">
        <v>26</v>
      </c>
      <c r="B33">
        <v>11.282183342463151</v>
      </c>
      <c r="C33">
        <v>14.981419208141435</v>
      </c>
      <c r="E33">
        <f t="shared" si="6"/>
        <v>0</v>
      </c>
      <c r="F33">
        <f t="shared" si="7"/>
        <v>1</v>
      </c>
      <c r="G33">
        <f t="shared" si="8"/>
        <v>3.6992358656782844</v>
      </c>
      <c r="J33">
        <v>26</v>
      </c>
      <c r="K33">
        <v>26.605875684421697</v>
      </c>
      <c r="L33">
        <v>25.837180411628641</v>
      </c>
      <c r="N33">
        <f t="shared" si="9"/>
        <v>1</v>
      </c>
      <c r="O33">
        <f t="shared" si="10"/>
        <v>0</v>
      </c>
      <c r="P33">
        <f t="shared" si="11"/>
        <v>0.76869527279305672</v>
      </c>
      <c r="S33">
        <v>26</v>
      </c>
      <c r="T33">
        <v>16.196844045137034</v>
      </c>
      <c r="U33">
        <v>10.888416101823365</v>
      </c>
      <c r="W33">
        <f t="shared" si="12"/>
        <v>1</v>
      </c>
      <c r="X33">
        <f t="shared" si="13"/>
        <v>0</v>
      </c>
      <c r="Y33">
        <f t="shared" si="14"/>
        <v>5.308427943313669</v>
      </c>
      <c r="AB33">
        <v>26</v>
      </c>
      <c r="AC33">
        <v>18.162409550285346</v>
      </c>
      <c r="AD33">
        <v>18.121118059579423</v>
      </c>
      <c r="AF33">
        <f t="shared" si="15"/>
        <v>1</v>
      </c>
      <c r="AG33">
        <f t="shared" si="16"/>
        <v>0</v>
      </c>
      <c r="AH33">
        <f t="shared" si="17"/>
        <v>4.1291490705923195E-2</v>
      </c>
      <c r="AK33">
        <v>26</v>
      </c>
      <c r="AL33">
        <v>20.632451541459336</v>
      </c>
      <c r="AM33">
        <v>32.842810202846501</v>
      </c>
      <c r="AO33">
        <f t="shared" si="18"/>
        <v>0</v>
      </c>
      <c r="AP33">
        <f t="shared" si="19"/>
        <v>1</v>
      </c>
      <c r="AQ33">
        <f t="shared" si="20"/>
        <v>12.210358661387165</v>
      </c>
      <c r="AT33">
        <v>26</v>
      </c>
      <c r="AU33">
        <v>12.063346601642053</v>
      </c>
      <c r="AV33">
        <v>29.451764544562547</v>
      </c>
      <c r="AX33">
        <f t="shared" si="21"/>
        <v>0</v>
      </c>
      <c r="AY33">
        <f t="shared" si="22"/>
        <v>1</v>
      </c>
      <c r="AZ33">
        <f t="shared" si="23"/>
        <v>17.388417942920494</v>
      </c>
      <c r="BC33">
        <v>26</v>
      </c>
      <c r="BD33" t="e">
        <v>#N/A</v>
      </c>
      <c r="BE33" t="e">
        <v>#N/A</v>
      </c>
      <c r="BG33" t="e">
        <f t="shared" si="24"/>
        <v>#N/A</v>
      </c>
      <c r="BH33" t="e">
        <f t="shared" si="25"/>
        <v>#N/A</v>
      </c>
      <c r="BI33" t="e">
        <f t="shared" si="26"/>
        <v>#N/A</v>
      </c>
      <c r="BL33">
        <v>26</v>
      </c>
      <c r="BM33">
        <v>20.967612080899638</v>
      </c>
      <c r="BN33">
        <v>11.653873321201868</v>
      </c>
      <c r="BP33">
        <f t="shared" si="27"/>
        <v>1</v>
      </c>
      <c r="BQ33">
        <f t="shared" si="28"/>
        <v>0</v>
      </c>
      <c r="BR33">
        <f t="shared" si="29"/>
        <v>9.3137387596977703</v>
      </c>
      <c r="BU33">
        <v>26</v>
      </c>
      <c r="BV33">
        <v>23.401524263496736</v>
      </c>
      <c r="BW33">
        <v>30.469588560697154</v>
      </c>
      <c r="BY33">
        <f t="shared" si="30"/>
        <v>0</v>
      </c>
      <c r="BZ33">
        <f t="shared" si="31"/>
        <v>1</v>
      </c>
      <c r="CA33">
        <f t="shared" si="32"/>
        <v>7.0680642972004186</v>
      </c>
      <c r="CD33">
        <v>26</v>
      </c>
      <c r="CE33">
        <v>22.99097327972893</v>
      </c>
      <c r="CF33">
        <v>26.615067394343402</v>
      </c>
      <c r="CH33">
        <f t="shared" si="33"/>
        <v>0</v>
      </c>
      <c r="CI33">
        <f t="shared" si="34"/>
        <v>1</v>
      </c>
      <c r="CJ33">
        <f t="shared" si="35"/>
        <v>3.6240941146144721</v>
      </c>
      <c r="CM33">
        <v>26</v>
      </c>
      <c r="CN33">
        <v>19.582360568750261</v>
      </c>
      <c r="CO33">
        <v>17.822839738047399</v>
      </c>
      <c r="CQ33">
        <f t="shared" si="36"/>
        <v>1</v>
      </c>
      <c r="CR33">
        <f t="shared" si="37"/>
        <v>0</v>
      </c>
      <c r="CS33">
        <f t="shared" si="38"/>
        <v>1.7595208307028614</v>
      </c>
      <c r="CV33">
        <v>26</v>
      </c>
      <c r="CW33">
        <v>22.134279563661394</v>
      </c>
      <c r="CX33">
        <v>15.471202850259655</v>
      </c>
      <c r="CZ33">
        <f t="shared" si="39"/>
        <v>1</v>
      </c>
      <c r="DA33">
        <f t="shared" si="40"/>
        <v>0</v>
      </c>
      <c r="DB33">
        <f t="shared" si="41"/>
        <v>6.6630767134017397</v>
      </c>
      <c r="DE33">
        <v>26</v>
      </c>
      <c r="DF33">
        <v>22.104502891208302</v>
      </c>
      <c r="DG33">
        <v>18.232797482913597</v>
      </c>
      <c r="DI33">
        <f t="shared" si="42"/>
        <v>1</v>
      </c>
      <c r="DJ33">
        <f t="shared" si="43"/>
        <v>0</v>
      </c>
      <c r="DK33">
        <f t="shared" si="44"/>
        <v>3.8717054082947051</v>
      </c>
      <c r="DN33">
        <v>26</v>
      </c>
      <c r="DO33">
        <v>19.483596629683014</v>
      </c>
      <c r="DP33">
        <v>26.69466631565108</v>
      </c>
      <c r="DR33">
        <f t="shared" si="45"/>
        <v>0</v>
      </c>
      <c r="DS33">
        <f t="shared" si="46"/>
        <v>1</v>
      </c>
      <c r="DT33">
        <f t="shared" si="47"/>
        <v>7.2110696859680665</v>
      </c>
      <c r="DW33">
        <v>26</v>
      </c>
      <c r="DX33">
        <v>12.054716357373518</v>
      </c>
      <c r="DY33">
        <v>18.972590914252802</v>
      </c>
      <c r="EA33">
        <f t="shared" si="48"/>
        <v>0</v>
      </c>
      <c r="EB33">
        <f t="shared" si="49"/>
        <v>1</v>
      </c>
      <c r="EC33">
        <f t="shared" si="50"/>
        <v>6.9178745568792834</v>
      </c>
      <c r="EF33">
        <v>26</v>
      </c>
      <c r="EG33">
        <v>21.879859952456794</v>
      </c>
      <c r="EH33">
        <v>6.8523169267180126</v>
      </c>
      <c r="EJ33">
        <f t="shared" si="51"/>
        <v>1</v>
      </c>
      <c r="EK33">
        <f t="shared" si="52"/>
        <v>0</v>
      </c>
      <c r="EL33">
        <f t="shared" si="53"/>
        <v>15.027543025738781</v>
      </c>
      <c r="EO33">
        <v>26</v>
      </c>
      <c r="EP33">
        <v>15.717738027652489</v>
      </c>
      <c r="EQ33">
        <v>30.267432449998452</v>
      </c>
      <c r="ES33">
        <f t="shared" si="54"/>
        <v>0</v>
      </c>
      <c r="ET33">
        <f t="shared" si="55"/>
        <v>1</v>
      </c>
      <c r="EU33">
        <f t="shared" si="56"/>
        <v>14.549694422345963</v>
      </c>
    </row>
    <row r="34" spans="1:151" x14ac:dyDescent="0.25">
      <c r="A34">
        <v>27</v>
      </c>
      <c r="B34">
        <v>10.029712765049013</v>
      </c>
      <c r="C34">
        <v>25.925909612057215</v>
      </c>
      <c r="E34">
        <f t="shared" si="6"/>
        <v>0</v>
      </c>
      <c r="F34">
        <f t="shared" si="7"/>
        <v>1</v>
      </c>
      <c r="G34">
        <f t="shared" si="8"/>
        <v>15.896196847008202</v>
      </c>
      <c r="J34">
        <v>27</v>
      </c>
      <c r="K34">
        <v>21.35316100920884</v>
      </c>
      <c r="L34">
        <v>32.531088680681592</v>
      </c>
      <c r="N34">
        <f t="shared" si="9"/>
        <v>0</v>
      </c>
      <c r="O34">
        <f t="shared" si="10"/>
        <v>1</v>
      </c>
      <c r="P34">
        <f t="shared" si="11"/>
        <v>11.177927671472752</v>
      </c>
      <c r="S34">
        <v>27</v>
      </c>
      <c r="T34">
        <v>19.105107943438568</v>
      </c>
      <c r="U34">
        <v>44.167414401479022</v>
      </c>
      <c r="W34">
        <f t="shared" si="12"/>
        <v>0</v>
      </c>
      <c r="X34">
        <f t="shared" si="13"/>
        <v>1</v>
      </c>
      <c r="Y34">
        <f t="shared" si="14"/>
        <v>25.062306458040453</v>
      </c>
      <c r="AB34">
        <v>27</v>
      </c>
      <c r="AC34">
        <v>20.47190348818711</v>
      </c>
      <c r="AD34">
        <v>17.30272357188537</v>
      </c>
      <c r="AF34">
        <f t="shared" si="15"/>
        <v>1</v>
      </c>
      <c r="AG34">
        <f t="shared" si="16"/>
        <v>0</v>
      </c>
      <c r="AH34">
        <f t="shared" si="17"/>
        <v>3.16917991630174</v>
      </c>
      <c r="AK34">
        <v>27</v>
      </c>
      <c r="AL34">
        <v>20.341762590062402</v>
      </c>
      <c r="AM34">
        <v>25.715271679581786</v>
      </c>
      <c r="AO34">
        <f t="shared" si="18"/>
        <v>0</v>
      </c>
      <c r="AP34">
        <f t="shared" si="19"/>
        <v>1</v>
      </c>
      <c r="AQ34">
        <f t="shared" si="20"/>
        <v>5.3735090895193842</v>
      </c>
      <c r="AT34">
        <v>27</v>
      </c>
      <c r="AU34">
        <v>21.029783575270137</v>
      </c>
      <c r="AV34">
        <v>14.901248076725587</v>
      </c>
      <c r="AX34">
        <f t="shared" si="21"/>
        <v>1</v>
      </c>
      <c r="AY34">
        <f t="shared" si="22"/>
        <v>0</v>
      </c>
      <c r="AZ34">
        <f t="shared" si="23"/>
        <v>6.1285354985445508</v>
      </c>
      <c r="BC34">
        <v>27</v>
      </c>
      <c r="BD34" t="e">
        <v>#N/A</v>
      </c>
      <c r="BE34" t="e">
        <v>#N/A</v>
      </c>
      <c r="BG34" t="e">
        <f t="shared" si="24"/>
        <v>#N/A</v>
      </c>
      <c r="BH34" t="e">
        <f t="shared" si="25"/>
        <v>#N/A</v>
      </c>
      <c r="BI34" t="e">
        <f t="shared" si="26"/>
        <v>#N/A</v>
      </c>
      <c r="BL34">
        <v>27</v>
      </c>
      <c r="BM34">
        <v>23.503734352480492</v>
      </c>
      <c r="BN34">
        <v>10.315140575574524</v>
      </c>
      <c r="BP34">
        <f t="shared" si="27"/>
        <v>1</v>
      </c>
      <c r="BQ34">
        <f t="shared" si="28"/>
        <v>0</v>
      </c>
      <c r="BR34">
        <f t="shared" si="29"/>
        <v>13.188593776905968</v>
      </c>
      <c r="BU34">
        <v>27</v>
      </c>
      <c r="BV34">
        <v>34.137383204462253</v>
      </c>
      <c r="BW34">
        <v>19.682759399351376</v>
      </c>
      <c r="BY34">
        <f t="shared" si="30"/>
        <v>1</v>
      </c>
      <c r="BZ34">
        <f t="shared" si="31"/>
        <v>0</v>
      </c>
      <c r="CA34">
        <f t="shared" si="32"/>
        <v>14.454623805110877</v>
      </c>
      <c r="CD34">
        <v>27</v>
      </c>
      <c r="CE34">
        <v>7.6414094057598021</v>
      </c>
      <c r="CF34">
        <v>22.795844774165939</v>
      </c>
      <c r="CH34">
        <f t="shared" si="33"/>
        <v>0</v>
      </c>
      <c r="CI34">
        <f t="shared" si="34"/>
        <v>1</v>
      </c>
      <c r="CJ34">
        <f t="shared" si="35"/>
        <v>15.154435368406137</v>
      </c>
      <c r="CM34">
        <v>27</v>
      </c>
      <c r="CN34">
        <v>19.571058293960306</v>
      </c>
      <c r="CO34">
        <v>21.697481708286222</v>
      </c>
      <c r="CQ34">
        <f t="shared" si="36"/>
        <v>0</v>
      </c>
      <c r="CR34">
        <f t="shared" si="37"/>
        <v>1</v>
      </c>
      <c r="CS34">
        <f t="shared" si="38"/>
        <v>2.1264234143259166</v>
      </c>
      <c r="CV34">
        <v>27</v>
      </c>
      <c r="CW34">
        <v>17.913333849585719</v>
      </c>
      <c r="CX34">
        <v>19.820853354297903</v>
      </c>
      <c r="CZ34">
        <f t="shared" si="39"/>
        <v>0</v>
      </c>
      <c r="DA34">
        <f t="shared" si="40"/>
        <v>1</v>
      </c>
      <c r="DB34">
        <f t="shared" si="41"/>
        <v>1.9075195047121838</v>
      </c>
      <c r="DE34">
        <v>27</v>
      </c>
      <c r="DF34">
        <v>40.977296151685977</v>
      </c>
      <c r="DG34">
        <v>23.170660785306598</v>
      </c>
      <c r="DI34">
        <f t="shared" si="42"/>
        <v>1</v>
      </c>
      <c r="DJ34">
        <f t="shared" si="43"/>
        <v>0</v>
      </c>
      <c r="DK34">
        <f t="shared" si="44"/>
        <v>17.806635366379378</v>
      </c>
      <c r="DN34">
        <v>27</v>
      </c>
      <c r="DO34">
        <v>21.856843752743583</v>
      </c>
      <c r="DP34">
        <v>16.479677251444109</v>
      </c>
      <c r="DR34">
        <f t="shared" si="45"/>
        <v>1</v>
      </c>
      <c r="DS34">
        <f t="shared" si="46"/>
        <v>0</v>
      </c>
      <c r="DT34">
        <f t="shared" si="47"/>
        <v>5.3771665012994738</v>
      </c>
      <c r="DW34">
        <v>27</v>
      </c>
      <c r="DX34">
        <v>16.576652024486641</v>
      </c>
      <c r="DY34">
        <v>16.262554462861143</v>
      </c>
      <c r="EA34">
        <f t="shared" si="48"/>
        <v>1</v>
      </c>
      <c r="EB34">
        <f t="shared" si="49"/>
        <v>0</v>
      </c>
      <c r="EC34">
        <f t="shared" si="50"/>
        <v>0.3140975616254984</v>
      </c>
      <c r="EF34">
        <v>27</v>
      </c>
      <c r="EG34">
        <v>26.294695777568776</v>
      </c>
      <c r="EH34">
        <v>16.599985250832184</v>
      </c>
      <c r="EJ34">
        <f t="shared" si="51"/>
        <v>1</v>
      </c>
      <c r="EK34">
        <f t="shared" si="52"/>
        <v>0</v>
      </c>
      <c r="EL34">
        <f t="shared" si="53"/>
        <v>9.6947105267365927</v>
      </c>
      <c r="EO34">
        <v>27</v>
      </c>
      <c r="EP34">
        <v>25.549264180051388</v>
      </c>
      <c r="EQ34">
        <v>19.702642080888918</v>
      </c>
      <c r="ES34">
        <f t="shared" si="54"/>
        <v>1</v>
      </c>
      <c r="ET34">
        <f t="shared" si="55"/>
        <v>0</v>
      </c>
      <c r="EU34">
        <f t="shared" si="56"/>
        <v>5.8466220991624702</v>
      </c>
    </row>
    <row r="35" spans="1:151" x14ac:dyDescent="0.25">
      <c r="A35">
        <v>28</v>
      </c>
      <c r="B35">
        <v>7.2210829429919672</v>
      </c>
      <c r="C35">
        <v>9.4008255661694697</v>
      </c>
      <c r="E35">
        <f t="shared" si="6"/>
        <v>0</v>
      </c>
      <c r="F35">
        <f t="shared" si="7"/>
        <v>1</v>
      </c>
      <c r="G35">
        <f t="shared" si="8"/>
        <v>2.1797426231775026</v>
      </c>
      <c r="J35">
        <v>28</v>
      </c>
      <c r="K35">
        <v>25.891714742152036</v>
      </c>
      <c r="L35">
        <v>28.872050618234169</v>
      </c>
      <c r="N35">
        <f t="shared" si="9"/>
        <v>0</v>
      </c>
      <c r="O35">
        <f t="shared" si="10"/>
        <v>1</v>
      </c>
      <c r="P35">
        <f t="shared" si="11"/>
        <v>2.9803358760821332</v>
      </c>
      <c r="S35">
        <v>28</v>
      </c>
      <c r="T35">
        <v>13.241689328495042</v>
      </c>
      <c r="U35">
        <v>12.113402922320216</v>
      </c>
      <c r="W35">
        <f t="shared" si="12"/>
        <v>1</v>
      </c>
      <c r="X35">
        <f t="shared" si="13"/>
        <v>0</v>
      </c>
      <c r="Y35">
        <f t="shared" si="14"/>
        <v>1.1282864061748263</v>
      </c>
      <c r="AB35">
        <v>28</v>
      </c>
      <c r="AC35">
        <v>8.402382536359001</v>
      </c>
      <c r="AD35">
        <v>17.110548947513106</v>
      </c>
      <c r="AF35">
        <f t="shared" si="15"/>
        <v>0</v>
      </c>
      <c r="AG35">
        <f t="shared" si="16"/>
        <v>1</v>
      </c>
      <c r="AH35">
        <f t="shared" si="17"/>
        <v>8.7081664111541048</v>
      </c>
      <c r="AK35">
        <v>28</v>
      </c>
      <c r="AL35">
        <v>21.659775172257646</v>
      </c>
      <c r="AM35">
        <v>26.366918947088767</v>
      </c>
      <c r="AO35">
        <f t="shared" si="18"/>
        <v>0</v>
      </c>
      <c r="AP35">
        <f t="shared" si="19"/>
        <v>1</v>
      </c>
      <c r="AQ35">
        <f t="shared" si="20"/>
        <v>4.7071437748311205</v>
      </c>
      <c r="AT35">
        <v>28</v>
      </c>
      <c r="AU35">
        <v>17.490976851325275</v>
      </c>
      <c r="AV35">
        <v>27.215440408695446</v>
      </c>
      <c r="AX35">
        <f t="shared" si="21"/>
        <v>0</v>
      </c>
      <c r="AY35">
        <f t="shared" si="22"/>
        <v>1</v>
      </c>
      <c r="AZ35">
        <f t="shared" si="23"/>
        <v>9.7244635573701714</v>
      </c>
      <c r="BC35">
        <v>28</v>
      </c>
      <c r="BD35" t="e">
        <v>#N/A</v>
      </c>
      <c r="BE35" t="e">
        <v>#N/A</v>
      </c>
      <c r="BG35" t="e">
        <f t="shared" si="24"/>
        <v>#N/A</v>
      </c>
      <c r="BH35" t="e">
        <f t="shared" si="25"/>
        <v>#N/A</v>
      </c>
      <c r="BI35" t="e">
        <f t="shared" si="26"/>
        <v>#N/A</v>
      </c>
      <c r="BL35">
        <v>28</v>
      </c>
      <c r="BM35">
        <v>24.202725440095307</v>
      </c>
      <c r="BN35">
        <v>15.625750837644745</v>
      </c>
      <c r="BP35">
        <f t="shared" si="27"/>
        <v>1</v>
      </c>
      <c r="BQ35">
        <f t="shared" si="28"/>
        <v>0</v>
      </c>
      <c r="BR35">
        <f t="shared" si="29"/>
        <v>8.5769746024505622</v>
      </c>
      <c r="BU35">
        <v>28</v>
      </c>
      <c r="BV35">
        <v>11.931519223030875</v>
      </c>
      <c r="BW35">
        <v>16.850505374416187</v>
      </c>
      <c r="BY35">
        <f t="shared" si="30"/>
        <v>0</v>
      </c>
      <c r="BZ35">
        <f t="shared" si="31"/>
        <v>1</v>
      </c>
      <c r="CA35">
        <f t="shared" si="32"/>
        <v>4.9189861513853117</v>
      </c>
      <c r="CD35">
        <v>28</v>
      </c>
      <c r="CE35">
        <v>9.7720494675576983</v>
      </c>
      <c r="CF35">
        <v>23.670538366488785</v>
      </c>
      <c r="CH35">
        <f t="shared" si="33"/>
        <v>0</v>
      </c>
      <c r="CI35">
        <f t="shared" si="34"/>
        <v>1</v>
      </c>
      <c r="CJ35">
        <f t="shared" si="35"/>
        <v>13.898488898931086</v>
      </c>
      <c r="CM35">
        <v>28</v>
      </c>
      <c r="CN35">
        <v>21.169534526602277</v>
      </c>
      <c r="CO35">
        <v>20.022167845932255</v>
      </c>
      <c r="CQ35">
        <f t="shared" si="36"/>
        <v>1</v>
      </c>
      <c r="CR35">
        <f t="shared" si="37"/>
        <v>0</v>
      </c>
      <c r="CS35">
        <f t="shared" si="38"/>
        <v>1.1473666806700216</v>
      </c>
      <c r="CV35">
        <v>28</v>
      </c>
      <c r="CW35">
        <v>21.816275892928566</v>
      </c>
      <c r="CX35">
        <v>16.453739306962092</v>
      </c>
      <c r="CZ35">
        <f t="shared" si="39"/>
        <v>1</v>
      </c>
      <c r="DA35">
        <f t="shared" si="40"/>
        <v>0</v>
      </c>
      <c r="DB35">
        <f t="shared" si="41"/>
        <v>5.362536585966474</v>
      </c>
      <c r="DE35">
        <v>28</v>
      </c>
      <c r="DF35">
        <v>20.335892527814455</v>
      </c>
      <c r="DG35">
        <v>18.108952504204645</v>
      </c>
      <c r="DI35">
        <f t="shared" si="42"/>
        <v>1</v>
      </c>
      <c r="DJ35">
        <f t="shared" si="43"/>
        <v>0</v>
      </c>
      <c r="DK35">
        <f t="shared" si="44"/>
        <v>2.22694002360981</v>
      </c>
      <c r="DN35">
        <v>28</v>
      </c>
      <c r="DO35">
        <v>23.314501217883574</v>
      </c>
      <c r="DP35">
        <v>18.90680095929881</v>
      </c>
      <c r="DR35">
        <f t="shared" si="45"/>
        <v>1</v>
      </c>
      <c r="DS35">
        <f t="shared" si="46"/>
        <v>0</v>
      </c>
      <c r="DT35">
        <f t="shared" si="47"/>
        <v>4.4077002585847644</v>
      </c>
      <c r="DW35">
        <v>28</v>
      </c>
      <c r="DX35">
        <v>16.887364471251058</v>
      </c>
      <c r="DY35">
        <v>26.419335540342114</v>
      </c>
      <c r="EA35">
        <f t="shared" si="48"/>
        <v>0</v>
      </c>
      <c r="EB35">
        <f t="shared" si="49"/>
        <v>1</v>
      </c>
      <c r="EC35">
        <f t="shared" si="50"/>
        <v>9.5319710690910568</v>
      </c>
      <c r="EF35">
        <v>28</v>
      </c>
      <c r="EG35">
        <v>18.65018735729203</v>
      </c>
      <c r="EH35">
        <v>20.311220395720305</v>
      </c>
      <c r="EJ35">
        <f t="shared" si="51"/>
        <v>0</v>
      </c>
      <c r="EK35">
        <f t="shared" si="52"/>
        <v>1</v>
      </c>
      <c r="EL35">
        <f t="shared" si="53"/>
        <v>1.6610330384282754</v>
      </c>
      <c r="EO35">
        <v>28</v>
      </c>
      <c r="EP35">
        <v>19.926385346913015</v>
      </c>
      <c r="EQ35">
        <v>10.21408862913929</v>
      </c>
      <c r="ES35">
        <f t="shared" si="54"/>
        <v>1</v>
      </c>
      <c r="ET35">
        <f t="shared" si="55"/>
        <v>0</v>
      </c>
      <c r="EU35">
        <f t="shared" si="56"/>
        <v>9.7122967177737252</v>
      </c>
    </row>
    <row r="36" spans="1:151" x14ac:dyDescent="0.25">
      <c r="A36">
        <v>29</v>
      </c>
      <c r="B36">
        <v>7.2225313992687017</v>
      </c>
      <c r="C36">
        <v>10.48715991998956</v>
      </c>
      <c r="E36">
        <f t="shared" si="6"/>
        <v>0</v>
      </c>
      <c r="F36">
        <f t="shared" si="7"/>
        <v>1</v>
      </c>
      <c r="G36">
        <f t="shared" si="8"/>
        <v>3.2646285207208585</v>
      </c>
      <c r="J36">
        <v>29</v>
      </c>
      <c r="K36">
        <v>23.844687730892389</v>
      </c>
      <c r="L36">
        <v>17.909652217197813</v>
      </c>
      <c r="N36">
        <f t="shared" si="9"/>
        <v>1</v>
      </c>
      <c r="O36">
        <f t="shared" si="10"/>
        <v>0</v>
      </c>
      <c r="P36">
        <f t="shared" si="11"/>
        <v>5.9350355136945758</v>
      </c>
      <c r="S36">
        <v>29</v>
      </c>
      <c r="T36">
        <v>15.478374854746786</v>
      </c>
      <c r="U36">
        <v>7.3889068667601379</v>
      </c>
      <c r="W36">
        <f t="shared" si="12"/>
        <v>1</v>
      </c>
      <c r="X36">
        <f t="shared" si="13"/>
        <v>0</v>
      </c>
      <c r="Y36">
        <f t="shared" si="14"/>
        <v>8.089467987986648</v>
      </c>
      <c r="AB36">
        <v>29</v>
      </c>
      <c r="AC36">
        <v>30.423759321362191</v>
      </c>
      <c r="AD36">
        <v>17.178803845937296</v>
      </c>
      <c r="AF36">
        <f t="shared" si="15"/>
        <v>1</v>
      </c>
      <c r="AG36">
        <f t="shared" si="16"/>
        <v>0</v>
      </c>
      <c r="AH36">
        <f t="shared" si="17"/>
        <v>13.244955475424895</v>
      </c>
      <c r="AK36">
        <v>29</v>
      </c>
      <c r="AL36">
        <v>32.70757689890911</v>
      </c>
      <c r="AM36">
        <v>18.168074330018825</v>
      </c>
      <c r="AO36">
        <f t="shared" si="18"/>
        <v>1</v>
      </c>
      <c r="AP36">
        <f t="shared" si="19"/>
        <v>0</v>
      </c>
      <c r="AQ36">
        <f t="shared" si="20"/>
        <v>14.539502568890285</v>
      </c>
      <c r="AT36">
        <v>29</v>
      </c>
      <c r="AU36">
        <v>15.485711395741887</v>
      </c>
      <c r="AV36">
        <v>34.198234595562184</v>
      </c>
      <c r="AX36">
        <f t="shared" si="21"/>
        <v>0</v>
      </c>
      <c r="AY36">
        <f t="shared" si="22"/>
        <v>1</v>
      </c>
      <c r="AZ36">
        <f t="shared" si="23"/>
        <v>18.712523199820296</v>
      </c>
      <c r="BC36">
        <v>29</v>
      </c>
      <c r="BD36" t="e">
        <v>#N/A</v>
      </c>
      <c r="BE36" t="e">
        <v>#N/A</v>
      </c>
      <c r="BG36" t="e">
        <f t="shared" si="24"/>
        <v>#N/A</v>
      </c>
      <c r="BH36" t="e">
        <f t="shared" si="25"/>
        <v>#N/A</v>
      </c>
      <c r="BI36" t="e">
        <f t="shared" si="26"/>
        <v>#N/A</v>
      </c>
      <c r="BL36">
        <v>29</v>
      </c>
      <c r="BM36">
        <v>21.12455943966086</v>
      </c>
      <c r="BN36">
        <v>12.88909027953394</v>
      </c>
      <c r="BP36">
        <f t="shared" si="27"/>
        <v>1</v>
      </c>
      <c r="BQ36">
        <f t="shared" si="28"/>
        <v>0</v>
      </c>
      <c r="BR36">
        <f t="shared" si="29"/>
        <v>8.2354691601269199</v>
      </c>
      <c r="BU36">
        <v>29</v>
      </c>
      <c r="BV36">
        <v>22.307602146445312</v>
      </c>
      <c r="BW36">
        <v>24.413359013570105</v>
      </c>
      <c r="BY36">
        <f t="shared" si="30"/>
        <v>0</v>
      </c>
      <c r="BZ36">
        <f t="shared" si="31"/>
        <v>1</v>
      </c>
      <c r="CA36">
        <f t="shared" si="32"/>
        <v>2.1057568671247928</v>
      </c>
      <c r="CD36">
        <v>29</v>
      </c>
      <c r="CE36">
        <v>28.837092394483346</v>
      </c>
      <c r="CF36">
        <v>23.09968626640396</v>
      </c>
      <c r="CH36">
        <f t="shared" si="33"/>
        <v>1</v>
      </c>
      <c r="CI36">
        <f t="shared" si="34"/>
        <v>0</v>
      </c>
      <c r="CJ36">
        <f t="shared" si="35"/>
        <v>5.7374061280793853</v>
      </c>
      <c r="CM36">
        <v>29</v>
      </c>
      <c r="CN36">
        <v>23.7588887111331</v>
      </c>
      <c r="CO36">
        <v>33.457550432601053</v>
      </c>
      <c r="CQ36">
        <f t="shared" si="36"/>
        <v>0</v>
      </c>
      <c r="CR36">
        <f t="shared" si="37"/>
        <v>1</v>
      </c>
      <c r="CS36">
        <f t="shared" si="38"/>
        <v>9.6986617214679534</v>
      </c>
      <c r="CV36">
        <v>29</v>
      </c>
      <c r="CW36">
        <v>25.766167859079498</v>
      </c>
      <c r="CX36">
        <v>16.285905143716132</v>
      </c>
      <c r="CZ36">
        <f t="shared" si="39"/>
        <v>1</v>
      </c>
      <c r="DA36">
        <f t="shared" si="40"/>
        <v>0</v>
      </c>
      <c r="DB36">
        <f t="shared" si="41"/>
        <v>9.4802627153633665</v>
      </c>
      <c r="DE36">
        <v>29</v>
      </c>
      <c r="DF36">
        <v>17.940465711078062</v>
      </c>
      <c r="DG36">
        <v>21.141023944478206</v>
      </c>
      <c r="DI36">
        <f t="shared" si="42"/>
        <v>0</v>
      </c>
      <c r="DJ36">
        <f t="shared" si="43"/>
        <v>1</v>
      </c>
      <c r="DK36">
        <f t="shared" si="44"/>
        <v>3.2005582334001446</v>
      </c>
      <c r="DN36">
        <v>29</v>
      </c>
      <c r="DO36">
        <v>23.653732308833707</v>
      </c>
      <c r="DP36">
        <v>27.003566020152697</v>
      </c>
      <c r="DR36">
        <f t="shared" si="45"/>
        <v>0</v>
      </c>
      <c r="DS36">
        <f t="shared" si="46"/>
        <v>1</v>
      </c>
      <c r="DT36">
        <f t="shared" si="47"/>
        <v>3.3498337113189898</v>
      </c>
      <c r="DW36">
        <v>29</v>
      </c>
      <c r="DX36">
        <v>23.395200983928017</v>
      </c>
      <c r="DY36">
        <v>36.690267704232923</v>
      </c>
      <c r="EA36">
        <f t="shared" si="48"/>
        <v>0</v>
      </c>
      <c r="EB36">
        <f t="shared" si="49"/>
        <v>1</v>
      </c>
      <c r="EC36">
        <f t="shared" si="50"/>
        <v>13.295066720304906</v>
      </c>
      <c r="EF36">
        <v>29</v>
      </c>
      <c r="EG36">
        <v>17.063715394809854</v>
      </c>
      <c r="EH36">
        <v>8.5119433102639253</v>
      </c>
      <c r="EJ36">
        <f t="shared" si="51"/>
        <v>1</v>
      </c>
      <c r="EK36">
        <f t="shared" si="52"/>
        <v>0</v>
      </c>
      <c r="EL36">
        <f t="shared" si="53"/>
        <v>8.5517720845459291</v>
      </c>
      <c r="EO36">
        <v>29</v>
      </c>
      <c r="EP36">
        <v>15.653689992212108</v>
      </c>
      <c r="EQ36">
        <v>25.402507523551453</v>
      </c>
      <c r="ES36">
        <f t="shared" si="54"/>
        <v>0</v>
      </c>
      <c r="ET36">
        <f t="shared" si="55"/>
        <v>1</v>
      </c>
      <c r="EU36">
        <f t="shared" si="56"/>
        <v>9.7488175313393448</v>
      </c>
    </row>
    <row r="37" spans="1:151" x14ac:dyDescent="0.25">
      <c r="A37">
        <v>30</v>
      </c>
      <c r="B37">
        <v>10.689408301506107</v>
      </c>
      <c r="C37">
        <v>32.793466531603116</v>
      </c>
      <c r="E37">
        <f t="shared" si="6"/>
        <v>0</v>
      </c>
      <c r="F37">
        <f t="shared" si="7"/>
        <v>1</v>
      </c>
      <c r="G37">
        <f t="shared" si="8"/>
        <v>22.10405823009701</v>
      </c>
      <c r="J37">
        <v>30</v>
      </c>
      <c r="K37">
        <v>15.506217390921293</v>
      </c>
      <c r="L37">
        <v>14.944493134703809</v>
      </c>
      <c r="N37">
        <f t="shared" si="9"/>
        <v>1</v>
      </c>
      <c r="O37">
        <f t="shared" si="10"/>
        <v>0</v>
      </c>
      <c r="P37">
        <f t="shared" si="11"/>
        <v>0.56172425621748445</v>
      </c>
      <c r="S37">
        <v>30</v>
      </c>
      <c r="T37">
        <v>21.378112650590062</v>
      </c>
      <c r="U37">
        <v>8.4384558651636432</v>
      </c>
      <c r="W37">
        <f t="shared" si="12"/>
        <v>1</v>
      </c>
      <c r="X37">
        <f t="shared" si="13"/>
        <v>0</v>
      </c>
      <c r="Y37">
        <f t="shared" si="14"/>
        <v>12.939656785426418</v>
      </c>
      <c r="AB37">
        <v>30</v>
      </c>
      <c r="AC37">
        <v>24.144855212446977</v>
      </c>
      <c r="AD37">
        <v>18.281668763576377</v>
      </c>
      <c r="AF37">
        <f t="shared" si="15"/>
        <v>1</v>
      </c>
      <c r="AG37">
        <f t="shared" si="16"/>
        <v>0</v>
      </c>
      <c r="AH37">
        <f t="shared" si="17"/>
        <v>5.8631864488706</v>
      </c>
      <c r="AK37">
        <v>30</v>
      </c>
      <c r="AL37">
        <v>20.813041935638438</v>
      </c>
      <c r="AM37">
        <v>14.377275551683882</v>
      </c>
      <c r="AO37">
        <f t="shared" si="18"/>
        <v>1</v>
      </c>
      <c r="AP37">
        <f t="shared" si="19"/>
        <v>0</v>
      </c>
      <c r="AQ37">
        <f t="shared" si="20"/>
        <v>6.4357663839545562</v>
      </c>
      <c r="AT37">
        <v>30</v>
      </c>
      <c r="AU37">
        <v>22.231401935694191</v>
      </c>
      <c r="AV37">
        <v>15.129702344743528</v>
      </c>
      <c r="AX37">
        <f t="shared" si="21"/>
        <v>1</v>
      </c>
      <c r="AY37">
        <f t="shared" si="22"/>
        <v>0</v>
      </c>
      <c r="AZ37">
        <f t="shared" si="23"/>
        <v>7.1016995909506626</v>
      </c>
      <c r="BC37">
        <v>30</v>
      </c>
      <c r="BD37" t="e">
        <v>#N/A</v>
      </c>
      <c r="BE37" t="e">
        <v>#N/A</v>
      </c>
      <c r="BG37" t="e">
        <f t="shared" si="24"/>
        <v>#N/A</v>
      </c>
      <c r="BH37" t="e">
        <f t="shared" si="25"/>
        <v>#N/A</v>
      </c>
      <c r="BI37" t="e">
        <f t="shared" si="26"/>
        <v>#N/A</v>
      </c>
      <c r="BL37">
        <v>30</v>
      </c>
      <c r="BM37">
        <v>25.4736809607443</v>
      </c>
      <c r="BN37">
        <v>14.838423025284513</v>
      </c>
      <c r="BP37">
        <f t="shared" si="27"/>
        <v>1</v>
      </c>
      <c r="BQ37">
        <f t="shared" si="28"/>
        <v>0</v>
      </c>
      <c r="BR37">
        <f t="shared" si="29"/>
        <v>10.635257935459787</v>
      </c>
      <c r="BU37">
        <v>30</v>
      </c>
      <c r="BV37">
        <v>20.166830599224319</v>
      </c>
      <c r="BW37">
        <v>24.165485154035867</v>
      </c>
      <c r="BY37">
        <f t="shared" si="30"/>
        <v>0</v>
      </c>
      <c r="BZ37">
        <f t="shared" si="31"/>
        <v>1</v>
      </c>
      <c r="CA37">
        <f t="shared" si="32"/>
        <v>3.998654554811548</v>
      </c>
      <c r="CD37">
        <v>30</v>
      </c>
      <c r="CE37">
        <v>26.82798007297983</v>
      </c>
      <c r="CF37">
        <v>34.808271000514054</v>
      </c>
      <c r="CH37">
        <f t="shared" si="33"/>
        <v>0</v>
      </c>
      <c r="CI37">
        <f t="shared" si="34"/>
        <v>1</v>
      </c>
      <c r="CJ37">
        <f t="shared" si="35"/>
        <v>7.9802909275342238</v>
      </c>
      <c r="CM37">
        <v>30</v>
      </c>
      <c r="CN37">
        <v>21.821379849930686</v>
      </c>
      <c r="CO37">
        <v>22.373224129167152</v>
      </c>
      <c r="CQ37">
        <f t="shared" si="36"/>
        <v>0</v>
      </c>
      <c r="CR37">
        <f t="shared" si="37"/>
        <v>1</v>
      </c>
      <c r="CS37">
        <f t="shared" si="38"/>
        <v>0.55184427923646595</v>
      </c>
      <c r="CV37">
        <v>30</v>
      </c>
      <c r="CW37">
        <v>21.541708120029874</v>
      </c>
      <c r="CX37">
        <v>14.083065038973118</v>
      </c>
      <c r="CZ37">
        <f t="shared" si="39"/>
        <v>1</v>
      </c>
      <c r="DA37">
        <f t="shared" si="40"/>
        <v>0</v>
      </c>
      <c r="DB37">
        <f t="shared" si="41"/>
        <v>7.4586430810567563</v>
      </c>
      <c r="DE37">
        <v>30</v>
      </c>
      <c r="DF37">
        <v>20.002764536649071</v>
      </c>
      <c r="DG37">
        <v>22.569034252248084</v>
      </c>
      <c r="DI37">
        <f t="shared" si="42"/>
        <v>0</v>
      </c>
      <c r="DJ37">
        <f t="shared" si="43"/>
        <v>1</v>
      </c>
      <c r="DK37">
        <f t="shared" si="44"/>
        <v>2.5662697155990131</v>
      </c>
      <c r="DN37">
        <v>30</v>
      </c>
      <c r="DO37">
        <v>26.796797844511268</v>
      </c>
      <c r="DP37">
        <v>29.082521387319463</v>
      </c>
      <c r="DR37">
        <f t="shared" si="45"/>
        <v>0</v>
      </c>
      <c r="DS37">
        <f t="shared" si="46"/>
        <v>1</v>
      </c>
      <c r="DT37">
        <f t="shared" si="47"/>
        <v>2.2857235428081957</v>
      </c>
      <c r="DW37">
        <v>30</v>
      </c>
      <c r="DX37">
        <v>21.069390391150527</v>
      </c>
      <c r="DY37">
        <v>22.455932566673372</v>
      </c>
      <c r="EA37">
        <f t="shared" si="48"/>
        <v>0</v>
      </c>
      <c r="EB37">
        <f t="shared" si="49"/>
        <v>1</v>
      </c>
      <c r="EC37">
        <f t="shared" si="50"/>
        <v>1.3865421755228446</v>
      </c>
      <c r="EF37">
        <v>30</v>
      </c>
      <c r="EG37">
        <v>16.894007213231053</v>
      </c>
      <c r="EH37">
        <v>18.554189270084063</v>
      </c>
      <c r="EJ37">
        <f t="shared" si="51"/>
        <v>0</v>
      </c>
      <c r="EK37">
        <f t="shared" si="52"/>
        <v>1</v>
      </c>
      <c r="EL37">
        <f t="shared" si="53"/>
        <v>1.6601820568530101</v>
      </c>
      <c r="EO37">
        <v>30</v>
      </c>
      <c r="EP37">
        <v>18.394543832672149</v>
      </c>
      <c r="EQ37">
        <v>23.154546472121542</v>
      </c>
      <c r="ES37">
        <f t="shared" si="54"/>
        <v>0</v>
      </c>
      <c r="ET37">
        <f t="shared" si="55"/>
        <v>1</v>
      </c>
      <c r="EU37">
        <f t="shared" si="56"/>
        <v>4.7600026394493931</v>
      </c>
    </row>
    <row r="38" spans="1:151" x14ac:dyDescent="0.25">
      <c r="A38">
        <v>31</v>
      </c>
      <c r="B38">
        <v>12.95373383568543</v>
      </c>
      <c r="C38">
        <v>25.857296545847706</v>
      </c>
      <c r="E38">
        <f t="shared" si="6"/>
        <v>0</v>
      </c>
      <c r="F38">
        <f t="shared" si="7"/>
        <v>1</v>
      </c>
      <c r="G38">
        <f t="shared" si="8"/>
        <v>12.903562710162277</v>
      </c>
      <c r="J38">
        <v>31</v>
      </c>
      <c r="K38">
        <v>22.151707972433584</v>
      </c>
      <c r="L38">
        <v>17.356782637160084</v>
      </c>
      <c r="N38">
        <f t="shared" si="9"/>
        <v>1</v>
      </c>
      <c r="O38">
        <f t="shared" si="10"/>
        <v>0</v>
      </c>
      <c r="P38">
        <f t="shared" si="11"/>
        <v>4.7949253352735006</v>
      </c>
      <c r="S38">
        <v>31</v>
      </c>
      <c r="T38">
        <v>15.602238827588362</v>
      </c>
      <c r="U38">
        <v>17.480589366535934</v>
      </c>
      <c r="W38">
        <f t="shared" si="12"/>
        <v>0</v>
      </c>
      <c r="X38">
        <f t="shared" si="13"/>
        <v>1</v>
      </c>
      <c r="Y38">
        <f t="shared" si="14"/>
        <v>1.8783505389475721</v>
      </c>
      <c r="AB38">
        <v>31</v>
      </c>
      <c r="AC38">
        <v>22.238586938288154</v>
      </c>
      <c r="AD38">
        <v>17.638405336716431</v>
      </c>
      <c r="AF38">
        <f t="shared" si="15"/>
        <v>1</v>
      </c>
      <c r="AG38">
        <f t="shared" si="16"/>
        <v>0</v>
      </c>
      <c r="AH38">
        <f t="shared" si="17"/>
        <v>4.6001816015717232</v>
      </c>
      <c r="AK38">
        <v>31</v>
      </c>
      <c r="AL38">
        <v>21.298577781898398</v>
      </c>
      <c r="AM38">
        <v>30.715220012719971</v>
      </c>
      <c r="AO38">
        <f t="shared" si="18"/>
        <v>0</v>
      </c>
      <c r="AP38">
        <f t="shared" si="19"/>
        <v>1</v>
      </c>
      <c r="AQ38">
        <f t="shared" si="20"/>
        <v>9.4166422308215729</v>
      </c>
      <c r="AT38">
        <v>31</v>
      </c>
      <c r="AU38">
        <v>15.907376436329134</v>
      </c>
      <c r="AV38">
        <v>23.142992306928317</v>
      </c>
      <c r="AX38">
        <f t="shared" si="21"/>
        <v>0</v>
      </c>
      <c r="AY38">
        <f t="shared" si="22"/>
        <v>1</v>
      </c>
      <c r="AZ38">
        <f t="shared" si="23"/>
        <v>7.2356158705991831</v>
      </c>
      <c r="BC38">
        <v>31</v>
      </c>
      <c r="BD38" t="e">
        <v>#N/A</v>
      </c>
      <c r="BE38" t="e">
        <v>#N/A</v>
      </c>
      <c r="BG38" t="e">
        <f t="shared" si="24"/>
        <v>#N/A</v>
      </c>
      <c r="BH38" t="e">
        <f t="shared" si="25"/>
        <v>#N/A</v>
      </c>
      <c r="BI38" t="e">
        <f t="shared" si="26"/>
        <v>#N/A</v>
      </c>
      <c r="BL38">
        <v>31</v>
      </c>
      <c r="BM38">
        <v>24.459515974469742</v>
      </c>
      <c r="BN38">
        <v>12.253592835683044</v>
      </c>
      <c r="BP38">
        <f t="shared" si="27"/>
        <v>1</v>
      </c>
      <c r="BQ38">
        <f t="shared" si="28"/>
        <v>0</v>
      </c>
      <c r="BR38">
        <f t="shared" si="29"/>
        <v>12.205923138786698</v>
      </c>
      <c r="BU38">
        <v>31</v>
      </c>
      <c r="BV38">
        <v>28.950831792895837</v>
      </c>
      <c r="BW38">
        <v>21.481436953798827</v>
      </c>
      <c r="BY38">
        <f t="shared" si="30"/>
        <v>1</v>
      </c>
      <c r="BZ38">
        <f t="shared" si="31"/>
        <v>0</v>
      </c>
      <c r="CA38">
        <f t="shared" si="32"/>
        <v>7.46939483909701</v>
      </c>
      <c r="CD38">
        <v>31</v>
      </c>
      <c r="CE38">
        <v>24.635856139425627</v>
      </c>
      <c r="CF38">
        <v>32.188207132822953</v>
      </c>
      <c r="CH38">
        <f t="shared" si="33"/>
        <v>0</v>
      </c>
      <c r="CI38">
        <f t="shared" si="34"/>
        <v>1</v>
      </c>
      <c r="CJ38">
        <f t="shared" si="35"/>
        <v>7.5523509933973259</v>
      </c>
      <c r="CM38">
        <v>31</v>
      </c>
      <c r="CN38">
        <v>24.801652275190161</v>
      </c>
      <c r="CO38">
        <v>12.780957529480368</v>
      </c>
      <c r="CQ38">
        <f t="shared" si="36"/>
        <v>1</v>
      </c>
      <c r="CR38">
        <f t="shared" si="37"/>
        <v>0</v>
      </c>
      <c r="CS38">
        <f t="shared" si="38"/>
        <v>12.020694745709793</v>
      </c>
      <c r="CV38">
        <v>31</v>
      </c>
      <c r="CW38">
        <v>21.09291180930304</v>
      </c>
      <c r="CX38">
        <v>15.268435133735741</v>
      </c>
      <c r="CZ38">
        <f t="shared" si="39"/>
        <v>1</v>
      </c>
      <c r="DA38">
        <f t="shared" si="40"/>
        <v>0</v>
      </c>
      <c r="DB38">
        <f t="shared" si="41"/>
        <v>5.8244766755672988</v>
      </c>
      <c r="DE38">
        <v>31</v>
      </c>
      <c r="DF38">
        <v>36.135733948096075</v>
      </c>
      <c r="DG38">
        <v>15.597104979981973</v>
      </c>
      <c r="DI38">
        <f t="shared" si="42"/>
        <v>1</v>
      </c>
      <c r="DJ38">
        <f t="shared" si="43"/>
        <v>0</v>
      </c>
      <c r="DK38">
        <f t="shared" si="44"/>
        <v>20.538628968114104</v>
      </c>
      <c r="DN38">
        <v>31</v>
      </c>
      <c r="DO38">
        <v>23.912561604040565</v>
      </c>
      <c r="DP38">
        <v>17.772557160768368</v>
      </c>
      <c r="DR38">
        <f t="shared" si="45"/>
        <v>1</v>
      </c>
      <c r="DS38">
        <f t="shared" si="46"/>
        <v>0</v>
      </c>
      <c r="DT38">
        <f t="shared" si="47"/>
        <v>6.140004443272197</v>
      </c>
      <c r="DW38">
        <v>31</v>
      </c>
      <c r="DX38">
        <v>12.720346303833242</v>
      </c>
      <c r="DY38">
        <v>18.846499269448561</v>
      </c>
      <c r="EA38">
        <f t="shared" si="48"/>
        <v>0</v>
      </c>
      <c r="EB38">
        <f t="shared" si="49"/>
        <v>1</v>
      </c>
      <c r="EC38">
        <f t="shared" si="50"/>
        <v>6.1261529656153186</v>
      </c>
      <c r="EF38">
        <v>31</v>
      </c>
      <c r="EG38">
        <v>22.36256863086161</v>
      </c>
      <c r="EH38">
        <v>20.905592177603275</v>
      </c>
      <c r="EJ38">
        <f t="shared" si="51"/>
        <v>1</v>
      </c>
      <c r="EK38">
        <f t="shared" si="52"/>
        <v>0</v>
      </c>
      <c r="EL38">
        <f t="shared" si="53"/>
        <v>1.4569764532583349</v>
      </c>
      <c r="EO38">
        <v>31</v>
      </c>
      <c r="EP38">
        <v>24.581765230985575</v>
      </c>
      <c r="EQ38">
        <v>19.706120180042237</v>
      </c>
      <c r="ES38">
        <f t="shared" si="54"/>
        <v>1</v>
      </c>
      <c r="ET38">
        <f t="shared" si="55"/>
        <v>0</v>
      </c>
      <c r="EU38">
        <f t="shared" si="56"/>
        <v>4.8756450509433371</v>
      </c>
    </row>
    <row r="39" spans="1:151" x14ac:dyDescent="0.25">
      <c r="A39">
        <v>32</v>
      </c>
      <c r="B39">
        <v>8.6239923666173937</v>
      </c>
      <c r="C39">
        <v>27.466650267997103</v>
      </c>
      <c r="E39">
        <f t="shared" si="6"/>
        <v>0</v>
      </c>
      <c r="F39">
        <f t="shared" si="7"/>
        <v>1</v>
      </c>
      <c r="G39">
        <f t="shared" si="8"/>
        <v>18.84265790137971</v>
      </c>
      <c r="J39">
        <v>32</v>
      </c>
      <c r="K39">
        <v>16.936902917355248</v>
      </c>
      <c r="L39">
        <v>30.012560443774461</v>
      </c>
      <c r="N39">
        <f t="shared" si="9"/>
        <v>0</v>
      </c>
      <c r="O39">
        <f t="shared" si="10"/>
        <v>1</v>
      </c>
      <c r="P39">
        <f t="shared" si="11"/>
        <v>13.075657526419214</v>
      </c>
      <c r="S39">
        <v>32</v>
      </c>
      <c r="T39">
        <v>14.525006926079119</v>
      </c>
      <c r="U39">
        <v>23.754358875734887</v>
      </c>
      <c r="W39">
        <f t="shared" si="12"/>
        <v>0</v>
      </c>
      <c r="X39">
        <f t="shared" si="13"/>
        <v>1</v>
      </c>
      <c r="Y39">
        <f t="shared" si="14"/>
        <v>9.2293519496557685</v>
      </c>
      <c r="AB39">
        <v>32</v>
      </c>
      <c r="AC39">
        <v>14.907680840446202</v>
      </c>
      <c r="AD39">
        <v>18.611743097328958</v>
      </c>
      <c r="AF39">
        <f t="shared" si="15"/>
        <v>0</v>
      </c>
      <c r="AG39">
        <f t="shared" si="16"/>
        <v>1</v>
      </c>
      <c r="AH39">
        <f t="shared" si="17"/>
        <v>3.7040622568827555</v>
      </c>
      <c r="AK39">
        <v>32</v>
      </c>
      <c r="AL39">
        <v>14.036139500483635</v>
      </c>
      <c r="AM39">
        <v>31.57615671875995</v>
      </c>
      <c r="AO39">
        <f t="shared" si="18"/>
        <v>0</v>
      </c>
      <c r="AP39">
        <f t="shared" si="19"/>
        <v>1</v>
      </c>
      <c r="AQ39">
        <f t="shared" si="20"/>
        <v>17.540017218276315</v>
      </c>
      <c r="AT39">
        <v>32</v>
      </c>
      <c r="AU39">
        <v>24.854978271361276</v>
      </c>
      <c r="AV39">
        <v>19.930059731672525</v>
      </c>
      <c r="AX39">
        <f t="shared" si="21"/>
        <v>1</v>
      </c>
      <c r="AY39">
        <f t="shared" si="22"/>
        <v>0</v>
      </c>
      <c r="AZ39">
        <f t="shared" si="23"/>
        <v>4.9249185396887505</v>
      </c>
      <c r="BC39">
        <v>32</v>
      </c>
      <c r="BD39" t="e">
        <v>#N/A</v>
      </c>
      <c r="BE39" t="e">
        <v>#N/A</v>
      </c>
      <c r="BG39" t="e">
        <f t="shared" si="24"/>
        <v>#N/A</v>
      </c>
      <c r="BH39" t="e">
        <f t="shared" si="25"/>
        <v>#N/A</v>
      </c>
      <c r="BI39" t="e">
        <f t="shared" si="26"/>
        <v>#N/A</v>
      </c>
      <c r="BL39">
        <v>32</v>
      </c>
      <c r="BM39">
        <v>24.108935280531444</v>
      </c>
      <c r="BN39">
        <v>12.482057056472989</v>
      </c>
      <c r="BP39">
        <f t="shared" si="27"/>
        <v>1</v>
      </c>
      <c r="BQ39">
        <f t="shared" si="28"/>
        <v>0</v>
      </c>
      <c r="BR39">
        <f t="shared" si="29"/>
        <v>11.626878224058455</v>
      </c>
      <c r="BU39">
        <v>32</v>
      </c>
      <c r="BV39">
        <v>20.59866946039562</v>
      </c>
      <c r="BW39">
        <v>21.233033111239102</v>
      </c>
      <c r="BY39">
        <f t="shared" si="30"/>
        <v>0</v>
      </c>
      <c r="BZ39">
        <f t="shared" si="31"/>
        <v>1</v>
      </c>
      <c r="CA39">
        <f t="shared" si="32"/>
        <v>0.63436365084348267</v>
      </c>
      <c r="CD39">
        <v>32</v>
      </c>
      <c r="CE39">
        <v>22.886261811327259</v>
      </c>
      <c r="CF39">
        <v>17.873799019836472</v>
      </c>
      <c r="CH39">
        <f t="shared" si="33"/>
        <v>1</v>
      </c>
      <c r="CI39">
        <f t="shared" si="34"/>
        <v>0</v>
      </c>
      <c r="CJ39">
        <f t="shared" si="35"/>
        <v>5.0124627914907869</v>
      </c>
      <c r="CM39">
        <v>32</v>
      </c>
      <c r="CN39">
        <v>17.920452444078808</v>
      </c>
      <c r="CO39">
        <v>33.7168270510073</v>
      </c>
      <c r="CQ39">
        <f t="shared" si="36"/>
        <v>0</v>
      </c>
      <c r="CR39">
        <f t="shared" si="37"/>
        <v>1</v>
      </c>
      <c r="CS39">
        <f t="shared" si="38"/>
        <v>15.796374606928492</v>
      </c>
      <c r="CV39">
        <v>32</v>
      </c>
      <c r="CW39">
        <v>21.101692214602359</v>
      </c>
      <c r="CX39">
        <v>13.773538340786036</v>
      </c>
      <c r="CZ39">
        <f t="shared" si="39"/>
        <v>1</v>
      </c>
      <c r="DA39">
        <f t="shared" si="40"/>
        <v>0</v>
      </c>
      <c r="DB39">
        <f t="shared" si="41"/>
        <v>7.3281538738163228</v>
      </c>
      <c r="DE39">
        <v>32</v>
      </c>
      <c r="DF39">
        <v>23.667441818608879</v>
      </c>
      <c r="DG39">
        <v>23.585501637021416</v>
      </c>
      <c r="DI39">
        <f t="shared" si="42"/>
        <v>1</v>
      </c>
      <c r="DJ39">
        <f t="shared" si="43"/>
        <v>0</v>
      </c>
      <c r="DK39">
        <f t="shared" si="44"/>
        <v>8.1940181587462746E-2</v>
      </c>
      <c r="DN39">
        <v>32</v>
      </c>
      <c r="DO39">
        <v>22.444004842009523</v>
      </c>
      <c r="DP39">
        <v>3.5585461896486912</v>
      </c>
      <c r="DR39">
        <f t="shared" si="45"/>
        <v>1</v>
      </c>
      <c r="DS39">
        <f t="shared" si="46"/>
        <v>0</v>
      </c>
      <c r="DT39">
        <f t="shared" si="47"/>
        <v>18.885458652360832</v>
      </c>
      <c r="DW39">
        <v>32</v>
      </c>
      <c r="DX39">
        <v>22.527601046958171</v>
      </c>
      <c r="DY39">
        <v>16.183939028061374</v>
      </c>
      <c r="EA39">
        <f t="shared" si="48"/>
        <v>1</v>
      </c>
      <c r="EB39">
        <f t="shared" si="49"/>
        <v>0</v>
      </c>
      <c r="EC39">
        <f t="shared" si="50"/>
        <v>6.3436620188967972</v>
      </c>
      <c r="EF39">
        <v>32</v>
      </c>
      <c r="EG39">
        <v>27.269031801236014</v>
      </c>
      <c r="EH39">
        <v>14.003684810835846</v>
      </c>
      <c r="EJ39">
        <f t="shared" si="51"/>
        <v>1</v>
      </c>
      <c r="EK39">
        <f t="shared" si="52"/>
        <v>0</v>
      </c>
      <c r="EL39">
        <f t="shared" si="53"/>
        <v>13.265346990400168</v>
      </c>
      <c r="EO39">
        <v>32</v>
      </c>
      <c r="EP39">
        <v>25.932742344242939</v>
      </c>
      <c r="EQ39">
        <v>11.105023059068689</v>
      </c>
      <c r="ES39">
        <f t="shared" si="54"/>
        <v>1</v>
      </c>
      <c r="ET39">
        <f t="shared" si="55"/>
        <v>0</v>
      </c>
      <c r="EU39">
        <f t="shared" si="56"/>
        <v>14.827719285174251</v>
      </c>
    </row>
    <row r="40" spans="1:151" x14ac:dyDescent="0.25">
      <c r="A40">
        <v>33</v>
      </c>
      <c r="B40">
        <v>12.701929867869682</v>
      </c>
      <c r="C40">
        <v>31.05177169880384</v>
      </c>
      <c r="E40">
        <f t="shared" si="6"/>
        <v>0</v>
      </c>
      <c r="F40">
        <f t="shared" si="7"/>
        <v>1</v>
      </c>
      <c r="G40">
        <f t="shared" si="8"/>
        <v>18.34984183093416</v>
      </c>
      <c r="J40">
        <v>33</v>
      </c>
      <c r="K40">
        <v>24.69975614905804</v>
      </c>
      <c r="L40">
        <v>22.579501704632808</v>
      </c>
      <c r="N40">
        <f t="shared" si="9"/>
        <v>1</v>
      </c>
      <c r="O40">
        <f t="shared" si="10"/>
        <v>0</v>
      </c>
      <c r="P40">
        <f t="shared" si="11"/>
        <v>2.1202544444252318</v>
      </c>
      <c r="S40">
        <v>33</v>
      </c>
      <c r="T40">
        <v>16.782699944632988</v>
      </c>
      <c r="U40">
        <v>47.796260982132353</v>
      </c>
      <c r="W40">
        <f t="shared" si="12"/>
        <v>0</v>
      </c>
      <c r="X40">
        <f t="shared" si="13"/>
        <v>1</v>
      </c>
      <c r="Y40">
        <f t="shared" si="14"/>
        <v>31.013561037499365</v>
      </c>
      <c r="AB40">
        <v>33</v>
      </c>
      <c r="AC40">
        <v>26.372748589053749</v>
      </c>
      <c r="AD40">
        <v>18.565137510987444</v>
      </c>
      <c r="AF40">
        <f t="shared" si="15"/>
        <v>1</v>
      </c>
      <c r="AG40">
        <f t="shared" si="16"/>
        <v>0</v>
      </c>
      <c r="AH40">
        <f t="shared" si="17"/>
        <v>7.8076110780663051</v>
      </c>
      <c r="AK40">
        <v>33</v>
      </c>
      <c r="AL40">
        <v>23.10362213676617</v>
      </c>
      <c r="AM40">
        <v>25.641381979640258</v>
      </c>
      <c r="AO40">
        <f t="shared" si="18"/>
        <v>0</v>
      </c>
      <c r="AP40">
        <f t="shared" si="19"/>
        <v>1</v>
      </c>
      <c r="AQ40">
        <f t="shared" si="20"/>
        <v>2.5377598428740882</v>
      </c>
      <c r="AT40">
        <v>33</v>
      </c>
      <c r="AU40">
        <v>16.910845361455564</v>
      </c>
      <c r="AV40">
        <v>27.315271657088722</v>
      </c>
      <c r="AX40">
        <f t="shared" si="21"/>
        <v>0</v>
      </c>
      <c r="AY40">
        <f t="shared" si="22"/>
        <v>1</v>
      </c>
      <c r="AZ40">
        <f t="shared" si="23"/>
        <v>10.404426295633158</v>
      </c>
      <c r="BC40">
        <v>33</v>
      </c>
      <c r="BD40" t="e">
        <v>#N/A</v>
      </c>
      <c r="BE40" t="e">
        <v>#N/A</v>
      </c>
      <c r="BG40" t="e">
        <f t="shared" si="24"/>
        <v>#N/A</v>
      </c>
      <c r="BH40" t="e">
        <f t="shared" si="25"/>
        <v>#N/A</v>
      </c>
      <c r="BI40" t="e">
        <f t="shared" si="26"/>
        <v>#N/A</v>
      </c>
      <c r="BL40">
        <v>33</v>
      </c>
      <c r="BM40">
        <v>24.88626993303712</v>
      </c>
      <c r="BN40">
        <v>8.2298383411658556</v>
      </c>
      <c r="BP40">
        <f t="shared" si="27"/>
        <v>1</v>
      </c>
      <c r="BQ40">
        <f t="shared" si="28"/>
        <v>0</v>
      </c>
      <c r="BR40">
        <f t="shared" si="29"/>
        <v>16.656431591871264</v>
      </c>
      <c r="BU40">
        <v>33</v>
      </c>
      <c r="BV40">
        <v>23.555020211932909</v>
      </c>
      <c r="BW40">
        <v>21.016330838154584</v>
      </c>
      <c r="BY40">
        <f t="shared" si="30"/>
        <v>1</v>
      </c>
      <c r="BZ40">
        <f t="shared" si="31"/>
        <v>0</v>
      </c>
      <c r="CA40">
        <f t="shared" si="32"/>
        <v>2.5386893737783254</v>
      </c>
      <c r="CD40">
        <v>33</v>
      </c>
      <c r="CE40">
        <v>24.680576361445681</v>
      </c>
      <c r="CF40">
        <v>32.976754616368957</v>
      </c>
      <c r="CH40">
        <f t="shared" si="33"/>
        <v>0</v>
      </c>
      <c r="CI40">
        <f t="shared" si="34"/>
        <v>1</v>
      </c>
      <c r="CJ40">
        <f t="shared" si="35"/>
        <v>8.2961782549232765</v>
      </c>
      <c r="CM40">
        <v>33</v>
      </c>
      <c r="CN40">
        <v>23.266861908206021</v>
      </c>
      <c r="CO40">
        <v>30.406332212792961</v>
      </c>
      <c r="CQ40">
        <f t="shared" si="36"/>
        <v>0</v>
      </c>
      <c r="CR40">
        <f t="shared" si="37"/>
        <v>1</v>
      </c>
      <c r="CS40">
        <f t="shared" si="38"/>
        <v>7.1394703045869399</v>
      </c>
      <c r="CV40">
        <v>33</v>
      </c>
      <c r="CW40">
        <v>25.629861955357121</v>
      </c>
      <c r="CX40">
        <v>18.500929649965315</v>
      </c>
      <c r="CZ40">
        <f t="shared" si="39"/>
        <v>1</v>
      </c>
      <c r="DA40">
        <f t="shared" si="40"/>
        <v>0</v>
      </c>
      <c r="DB40">
        <f t="shared" si="41"/>
        <v>7.1289323053918068</v>
      </c>
      <c r="DE40">
        <v>33</v>
      </c>
      <c r="DF40">
        <v>37.00690726052153</v>
      </c>
      <c r="DG40">
        <v>11.181715084257904</v>
      </c>
      <c r="DI40">
        <f t="shared" si="42"/>
        <v>1</v>
      </c>
      <c r="DJ40">
        <f t="shared" si="43"/>
        <v>0</v>
      </c>
      <c r="DK40">
        <f t="shared" si="44"/>
        <v>25.825192176263627</v>
      </c>
      <c r="DN40">
        <v>33</v>
      </c>
      <c r="DO40">
        <v>25.411381780584779</v>
      </c>
      <c r="DP40">
        <v>18.351441123626316</v>
      </c>
      <c r="DR40">
        <f t="shared" si="45"/>
        <v>1</v>
      </c>
      <c r="DS40">
        <f t="shared" si="46"/>
        <v>0</v>
      </c>
      <c r="DT40">
        <f t="shared" si="47"/>
        <v>7.0599406569584637</v>
      </c>
      <c r="DW40">
        <v>33</v>
      </c>
      <c r="DX40">
        <v>22.117672154205103</v>
      </c>
      <c r="DY40">
        <v>21.003485010715767</v>
      </c>
      <c r="EA40">
        <f t="shared" si="48"/>
        <v>1</v>
      </c>
      <c r="EB40">
        <f t="shared" si="49"/>
        <v>0</v>
      </c>
      <c r="EC40">
        <f t="shared" si="50"/>
        <v>1.1141871434893353</v>
      </c>
      <c r="EF40">
        <v>33</v>
      </c>
      <c r="EG40">
        <v>23.178285716900255</v>
      </c>
      <c r="EH40">
        <v>19.466338982366626</v>
      </c>
      <c r="EJ40">
        <f t="shared" si="51"/>
        <v>1</v>
      </c>
      <c r="EK40">
        <f t="shared" si="52"/>
        <v>0</v>
      </c>
      <c r="EL40">
        <f t="shared" si="53"/>
        <v>3.7119467345336297</v>
      </c>
      <c r="EO40">
        <v>33</v>
      </c>
      <c r="EP40">
        <v>24.725599136781334</v>
      </c>
      <c r="EQ40">
        <v>34.293305847255411</v>
      </c>
      <c r="ES40">
        <f t="shared" si="54"/>
        <v>0</v>
      </c>
      <c r="ET40">
        <f t="shared" si="55"/>
        <v>1</v>
      </c>
      <c r="EU40">
        <f t="shared" si="56"/>
        <v>9.5677067104740772</v>
      </c>
    </row>
    <row r="41" spans="1:151" x14ac:dyDescent="0.25">
      <c r="A41">
        <v>34</v>
      </c>
      <c r="B41">
        <v>7.0437943513953725</v>
      </c>
      <c r="C41">
        <v>19.500095200298084</v>
      </c>
      <c r="E41">
        <f t="shared" si="6"/>
        <v>0</v>
      </c>
      <c r="F41">
        <f t="shared" si="7"/>
        <v>1</v>
      </c>
      <c r="G41">
        <f t="shared" si="8"/>
        <v>12.45630084890271</v>
      </c>
      <c r="J41">
        <v>34</v>
      </c>
      <c r="K41">
        <v>24.626219392144741</v>
      </c>
      <c r="L41">
        <v>17.083548273271582</v>
      </c>
      <c r="N41">
        <f t="shared" si="9"/>
        <v>1</v>
      </c>
      <c r="O41">
        <f t="shared" si="10"/>
        <v>0</v>
      </c>
      <c r="P41">
        <f t="shared" si="11"/>
        <v>7.5426711188731588</v>
      </c>
      <c r="S41">
        <v>34</v>
      </c>
      <c r="T41">
        <v>18.459145744462568</v>
      </c>
      <c r="U41">
        <v>24.129084265308823</v>
      </c>
      <c r="W41">
        <f t="shared" si="12"/>
        <v>0</v>
      </c>
      <c r="X41">
        <f t="shared" si="13"/>
        <v>1</v>
      </c>
      <c r="Y41">
        <f t="shared" si="14"/>
        <v>5.6699385208462552</v>
      </c>
      <c r="AB41">
        <v>34</v>
      </c>
      <c r="AC41">
        <v>28.458223270301747</v>
      </c>
      <c r="AD41">
        <v>18.886706590462062</v>
      </c>
      <c r="AF41">
        <f t="shared" si="15"/>
        <v>1</v>
      </c>
      <c r="AG41">
        <f t="shared" si="16"/>
        <v>0</v>
      </c>
      <c r="AH41">
        <f t="shared" si="17"/>
        <v>9.5715166798396858</v>
      </c>
      <c r="AK41">
        <v>34</v>
      </c>
      <c r="AL41">
        <v>34.984173411764324</v>
      </c>
      <c r="AM41">
        <v>26.597335772185158</v>
      </c>
      <c r="AO41">
        <f t="shared" si="18"/>
        <v>1</v>
      </c>
      <c r="AP41">
        <f t="shared" si="19"/>
        <v>0</v>
      </c>
      <c r="AQ41">
        <f t="shared" si="20"/>
        <v>8.3868376395791664</v>
      </c>
      <c r="AT41">
        <v>34</v>
      </c>
      <c r="AU41">
        <v>17.587077074704055</v>
      </c>
      <c r="AV41">
        <v>24.234146379438336</v>
      </c>
      <c r="AX41">
        <f t="shared" si="21"/>
        <v>0</v>
      </c>
      <c r="AY41">
        <f t="shared" si="22"/>
        <v>1</v>
      </c>
      <c r="AZ41">
        <f t="shared" si="23"/>
        <v>6.6470693047342806</v>
      </c>
      <c r="BC41">
        <v>34</v>
      </c>
      <c r="BD41" t="e">
        <v>#N/A</v>
      </c>
      <c r="BE41" t="e">
        <v>#N/A</v>
      </c>
      <c r="BG41" t="e">
        <f t="shared" si="24"/>
        <v>#N/A</v>
      </c>
      <c r="BH41" t="e">
        <f t="shared" si="25"/>
        <v>#N/A</v>
      </c>
      <c r="BI41" t="e">
        <f t="shared" si="26"/>
        <v>#N/A</v>
      </c>
      <c r="BL41">
        <v>34</v>
      </c>
      <c r="BM41">
        <v>24.76761914436878</v>
      </c>
      <c r="BN41">
        <v>14.122224566001009</v>
      </c>
      <c r="BP41">
        <f t="shared" si="27"/>
        <v>1</v>
      </c>
      <c r="BQ41">
        <f t="shared" si="28"/>
        <v>0</v>
      </c>
      <c r="BR41">
        <f t="shared" si="29"/>
        <v>10.645394578367771</v>
      </c>
      <c r="BU41">
        <v>34</v>
      </c>
      <c r="BV41">
        <v>19.951541347856082</v>
      </c>
      <c r="BW41">
        <v>22.625970790826624</v>
      </c>
      <c r="BY41">
        <f t="shared" si="30"/>
        <v>0</v>
      </c>
      <c r="BZ41">
        <f t="shared" si="31"/>
        <v>1</v>
      </c>
      <c r="CA41">
        <f t="shared" si="32"/>
        <v>2.674429442970542</v>
      </c>
      <c r="CD41">
        <v>34</v>
      </c>
      <c r="CE41">
        <v>15.527202104140169</v>
      </c>
      <c r="CF41">
        <v>35.084521032585428</v>
      </c>
      <c r="CH41">
        <f t="shared" si="33"/>
        <v>0</v>
      </c>
      <c r="CI41">
        <f t="shared" si="34"/>
        <v>1</v>
      </c>
      <c r="CJ41">
        <f t="shared" si="35"/>
        <v>19.557318928445259</v>
      </c>
      <c r="CM41">
        <v>34</v>
      </c>
      <c r="CN41">
        <v>22.234707434367394</v>
      </c>
      <c r="CO41">
        <v>34.47124524200656</v>
      </c>
      <c r="CQ41">
        <f t="shared" si="36"/>
        <v>0</v>
      </c>
      <c r="CR41">
        <f t="shared" si="37"/>
        <v>1</v>
      </c>
      <c r="CS41">
        <f t="shared" si="38"/>
        <v>12.236537807639166</v>
      </c>
      <c r="CV41">
        <v>34</v>
      </c>
      <c r="CW41">
        <v>24.807868072465588</v>
      </c>
      <c r="CX41">
        <v>14.662039460546504</v>
      </c>
      <c r="CZ41">
        <f t="shared" si="39"/>
        <v>1</v>
      </c>
      <c r="DA41">
        <f t="shared" si="40"/>
        <v>0</v>
      </c>
      <c r="DB41">
        <f t="shared" si="41"/>
        <v>10.145828611919084</v>
      </c>
      <c r="DE41">
        <v>34</v>
      </c>
      <c r="DF41">
        <v>14.741944100375216</v>
      </c>
      <c r="DG41">
        <v>28.168744787840364</v>
      </c>
      <c r="DI41">
        <f t="shared" si="42"/>
        <v>0</v>
      </c>
      <c r="DJ41">
        <f t="shared" si="43"/>
        <v>1</v>
      </c>
      <c r="DK41">
        <f t="shared" si="44"/>
        <v>13.426800687465148</v>
      </c>
      <c r="DN41">
        <v>34</v>
      </c>
      <c r="DO41">
        <v>25.679277267251365</v>
      </c>
      <c r="DP41">
        <v>19.89032549159829</v>
      </c>
      <c r="DR41">
        <f t="shared" si="45"/>
        <v>1</v>
      </c>
      <c r="DS41">
        <f t="shared" si="46"/>
        <v>0</v>
      </c>
      <c r="DT41">
        <f t="shared" si="47"/>
        <v>5.7889517756530751</v>
      </c>
      <c r="DW41">
        <v>34</v>
      </c>
      <c r="DX41">
        <v>19.604829830275122</v>
      </c>
      <c r="DY41">
        <v>21.939408625502246</v>
      </c>
      <c r="EA41">
        <f t="shared" si="48"/>
        <v>0</v>
      </c>
      <c r="EB41">
        <f t="shared" si="49"/>
        <v>1</v>
      </c>
      <c r="EC41">
        <f t="shared" si="50"/>
        <v>2.3345787952271237</v>
      </c>
      <c r="EF41">
        <v>34</v>
      </c>
      <c r="EG41">
        <v>17.590647757064328</v>
      </c>
      <c r="EH41">
        <v>14.952348156590414</v>
      </c>
      <c r="EJ41">
        <f t="shared" si="51"/>
        <v>1</v>
      </c>
      <c r="EK41">
        <f t="shared" si="52"/>
        <v>0</v>
      </c>
      <c r="EL41">
        <f t="shared" si="53"/>
        <v>2.6382996004739141</v>
      </c>
      <c r="EO41">
        <v>34</v>
      </c>
      <c r="EP41">
        <v>21.577621144824917</v>
      </c>
      <c r="EQ41">
        <v>28.25676755722407</v>
      </c>
      <c r="ES41">
        <f t="shared" si="54"/>
        <v>0</v>
      </c>
      <c r="ET41">
        <f t="shared" si="55"/>
        <v>1</v>
      </c>
      <c r="EU41">
        <f t="shared" si="56"/>
        <v>6.6791464123991524</v>
      </c>
    </row>
    <row r="42" spans="1:151" x14ac:dyDescent="0.25">
      <c r="A42">
        <v>35</v>
      </c>
      <c r="B42">
        <v>7.8037245076930351</v>
      </c>
      <c r="C42">
        <v>27.729166615045092</v>
      </c>
      <c r="E42">
        <f t="shared" si="6"/>
        <v>0</v>
      </c>
      <c r="F42">
        <f t="shared" si="7"/>
        <v>1</v>
      </c>
      <c r="G42">
        <f t="shared" si="8"/>
        <v>19.925442107352055</v>
      </c>
      <c r="J42">
        <v>35</v>
      </c>
      <c r="K42">
        <v>16.940639627999779</v>
      </c>
      <c r="L42">
        <v>27.508940858747355</v>
      </c>
      <c r="N42">
        <f t="shared" si="9"/>
        <v>0</v>
      </c>
      <c r="O42">
        <f t="shared" si="10"/>
        <v>1</v>
      </c>
      <c r="P42">
        <f t="shared" si="11"/>
        <v>10.568301230747576</v>
      </c>
      <c r="S42">
        <v>35</v>
      </c>
      <c r="T42">
        <v>21.981028685950793</v>
      </c>
      <c r="U42">
        <v>33.875071084914779</v>
      </c>
      <c r="W42">
        <f t="shared" si="12"/>
        <v>0</v>
      </c>
      <c r="X42">
        <f t="shared" si="13"/>
        <v>1</v>
      </c>
      <c r="Y42">
        <f t="shared" si="14"/>
        <v>11.894042398963986</v>
      </c>
      <c r="AB42">
        <v>35</v>
      </c>
      <c r="AC42">
        <v>21.055335851255425</v>
      </c>
      <c r="AD42">
        <v>16.376226930577317</v>
      </c>
      <c r="AF42">
        <f t="shared" si="15"/>
        <v>1</v>
      </c>
      <c r="AG42">
        <f t="shared" si="16"/>
        <v>0</v>
      </c>
      <c r="AH42">
        <f t="shared" si="17"/>
        <v>4.6791089206781074</v>
      </c>
      <c r="AK42">
        <v>35</v>
      </c>
      <c r="AL42">
        <v>21.365896453701144</v>
      </c>
      <c r="AM42">
        <v>28.515506366784265</v>
      </c>
      <c r="AO42">
        <f t="shared" si="18"/>
        <v>0</v>
      </c>
      <c r="AP42">
        <f t="shared" si="19"/>
        <v>1</v>
      </c>
      <c r="AQ42">
        <f t="shared" si="20"/>
        <v>7.1496099130831219</v>
      </c>
      <c r="AT42">
        <v>35</v>
      </c>
      <c r="AU42">
        <v>17.220115264886104</v>
      </c>
      <c r="AV42">
        <v>29.042340139969561</v>
      </c>
      <c r="AX42">
        <f t="shared" si="21"/>
        <v>0</v>
      </c>
      <c r="AY42">
        <f t="shared" si="22"/>
        <v>1</v>
      </c>
      <c r="AZ42">
        <f t="shared" si="23"/>
        <v>11.822224875083457</v>
      </c>
      <c r="BC42">
        <v>35</v>
      </c>
      <c r="BD42" t="e">
        <v>#N/A</v>
      </c>
      <c r="BE42" t="e">
        <v>#N/A</v>
      </c>
      <c r="BG42" t="e">
        <f t="shared" si="24"/>
        <v>#N/A</v>
      </c>
      <c r="BH42" t="e">
        <f t="shared" si="25"/>
        <v>#N/A</v>
      </c>
      <c r="BI42" t="e">
        <f t="shared" si="26"/>
        <v>#N/A</v>
      </c>
      <c r="BL42">
        <v>35</v>
      </c>
      <c r="BM42">
        <v>17.459939710244484</v>
      </c>
      <c r="BN42">
        <v>11.322188755099674</v>
      </c>
      <c r="BP42">
        <f t="shared" si="27"/>
        <v>1</v>
      </c>
      <c r="BQ42">
        <f t="shared" si="28"/>
        <v>0</v>
      </c>
      <c r="BR42">
        <f t="shared" si="29"/>
        <v>6.13775095514481</v>
      </c>
      <c r="BU42">
        <v>35</v>
      </c>
      <c r="BV42">
        <v>13.980372034912385</v>
      </c>
      <c r="BW42">
        <v>27.212188329676053</v>
      </c>
      <c r="BY42">
        <f t="shared" si="30"/>
        <v>0</v>
      </c>
      <c r="BZ42">
        <f t="shared" si="31"/>
        <v>1</v>
      </c>
      <c r="CA42">
        <f t="shared" si="32"/>
        <v>13.231816294763668</v>
      </c>
      <c r="CD42">
        <v>35</v>
      </c>
      <c r="CE42">
        <v>23.43906790671695</v>
      </c>
      <c r="CF42">
        <v>26.663644607222651</v>
      </c>
      <c r="CH42">
        <f t="shared" si="33"/>
        <v>0</v>
      </c>
      <c r="CI42">
        <f t="shared" si="34"/>
        <v>1</v>
      </c>
      <c r="CJ42">
        <f t="shared" si="35"/>
        <v>3.2245767005057004</v>
      </c>
      <c r="CM42">
        <v>35</v>
      </c>
      <c r="CN42">
        <v>22.044933149373623</v>
      </c>
      <c r="CO42">
        <v>16.500861016000112</v>
      </c>
      <c r="CQ42">
        <f t="shared" si="36"/>
        <v>1</v>
      </c>
      <c r="CR42">
        <f t="shared" si="37"/>
        <v>0</v>
      </c>
      <c r="CS42">
        <f t="shared" si="38"/>
        <v>5.5440721333735112</v>
      </c>
      <c r="CV42">
        <v>35</v>
      </c>
      <c r="CW42">
        <v>22.570486767719967</v>
      </c>
      <c r="CX42">
        <v>15.565345060819418</v>
      </c>
      <c r="CZ42">
        <f t="shared" si="39"/>
        <v>1</v>
      </c>
      <c r="DA42">
        <f t="shared" si="40"/>
        <v>0</v>
      </c>
      <c r="DB42">
        <f t="shared" si="41"/>
        <v>7.0051417069005488</v>
      </c>
      <c r="DE42">
        <v>35</v>
      </c>
      <c r="DF42">
        <v>23.906090978164578</v>
      </c>
      <c r="DG42">
        <v>31.037271973047385</v>
      </c>
      <c r="DI42">
        <f t="shared" si="42"/>
        <v>0</v>
      </c>
      <c r="DJ42">
        <f t="shared" si="43"/>
        <v>1</v>
      </c>
      <c r="DK42">
        <f t="shared" si="44"/>
        <v>7.1311809948828078</v>
      </c>
      <c r="DN42">
        <v>35</v>
      </c>
      <c r="DO42">
        <v>22.955760806155133</v>
      </c>
      <c r="DP42">
        <v>19.115155337970332</v>
      </c>
      <c r="DR42">
        <f t="shared" si="45"/>
        <v>1</v>
      </c>
      <c r="DS42">
        <f t="shared" si="46"/>
        <v>0</v>
      </c>
      <c r="DT42">
        <f t="shared" si="47"/>
        <v>3.8406054681848012</v>
      </c>
      <c r="DW42">
        <v>35</v>
      </c>
      <c r="DX42">
        <v>17.608935024908202</v>
      </c>
      <c r="DY42">
        <v>7.4681543223767157</v>
      </c>
      <c r="EA42">
        <f t="shared" si="48"/>
        <v>1</v>
      </c>
      <c r="EB42">
        <f t="shared" si="49"/>
        <v>0</v>
      </c>
      <c r="EC42">
        <f t="shared" si="50"/>
        <v>10.140780702531487</v>
      </c>
      <c r="EF42">
        <v>35</v>
      </c>
      <c r="EG42">
        <v>21.699385991253525</v>
      </c>
      <c r="EH42">
        <v>10.03921638742578</v>
      </c>
      <c r="EJ42">
        <f t="shared" si="51"/>
        <v>1</v>
      </c>
      <c r="EK42">
        <f t="shared" si="52"/>
        <v>0</v>
      </c>
      <c r="EL42">
        <f t="shared" si="53"/>
        <v>11.660169603827745</v>
      </c>
      <c r="EO42">
        <v>35</v>
      </c>
      <c r="EP42">
        <v>21.938727261207912</v>
      </c>
      <c r="EQ42">
        <v>32.206230888370129</v>
      </c>
      <c r="ES42">
        <f t="shared" si="54"/>
        <v>0</v>
      </c>
      <c r="ET42">
        <f t="shared" si="55"/>
        <v>1</v>
      </c>
      <c r="EU42">
        <f t="shared" si="56"/>
        <v>10.267503627162217</v>
      </c>
    </row>
    <row r="43" spans="1:151" x14ac:dyDescent="0.25">
      <c r="A43">
        <v>36</v>
      </c>
      <c r="B43">
        <v>11.615604944790091</v>
      </c>
      <c r="C43">
        <v>35.515559118758631</v>
      </c>
      <c r="E43">
        <f t="shared" si="6"/>
        <v>0</v>
      </c>
      <c r="F43">
        <f t="shared" si="7"/>
        <v>1</v>
      </c>
      <c r="G43">
        <f t="shared" si="8"/>
        <v>23.899954173968538</v>
      </c>
      <c r="J43">
        <v>36</v>
      </c>
      <c r="K43">
        <v>27.830408848838029</v>
      </c>
      <c r="L43">
        <v>27.903299677745562</v>
      </c>
      <c r="N43">
        <f t="shared" si="9"/>
        <v>0</v>
      </c>
      <c r="O43">
        <f t="shared" si="10"/>
        <v>1</v>
      </c>
      <c r="P43">
        <f t="shared" si="11"/>
        <v>7.2890828907532068E-2</v>
      </c>
      <c r="S43">
        <v>36</v>
      </c>
      <c r="T43">
        <v>18.54577716089592</v>
      </c>
      <c r="U43">
        <v>38.119678140989855</v>
      </c>
      <c r="W43">
        <f t="shared" si="12"/>
        <v>0</v>
      </c>
      <c r="X43">
        <f t="shared" si="13"/>
        <v>1</v>
      </c>
      <c r="Y43">
        <f t="shared" si="14"/>
        <v>19.573900980093935</v>
      </c>
      <c r="AB43">
        <v>36</v>
      </c>
      <c r="AC43">
        <v>23.033591864880101</v>
      </c>
      <c r="AD43">
        <v>18.886784128573122</v>
      </c>
      <c r="AF43">
        <f t="shared" si="15"/>
        <v>1</v>
      </c>
      <c r="AG43">
        <f t="shared" si="16"/>
        <v>0</v>
      </c>
      <c r="AH43">
        <f t="shared" si="17"/>
        <v>4.1468077363069789</v>
      </c>
      <c r="AK43">
        <v>36</v>
      </c>
      <c r="AL43">
        <v>25.935284734616051</v>
      </c>
      <c r="AM43">
        <v>17.848126659045441</v>
      </c>
      <c r="AO43">
        <f t="shared" si="18"/>
        <v>1</v>
      </c>
      <c r="AP43">
        <f t="shared" si="19"/>
        <v>0</v>
      </c>
      <c r="AQ43">
        <f t="shared" si="20"/>
        <v>8.0871580755706098</v>
      </c>
      <c r="AT43">
        <v>36</v>
      </c>
      <c r="AU43">
        <v>21.480350377644605</v>
      </c>
      <c r="AV43">
        <v>23.855045298761208</v>
      </c>
      <c r="AX43">
        <f t="shared" si="21"/>
        <v>0</v>
      </c>
      <c r="AY43">
        <f t="shared" si="22"/>
        <v>1</v>
      </c>
      <c r="AZ43">
        <f t="shared" si="23"/>
        <v>2.3746949211166033</v>
      </c>
      <c r="BC43">
        <v>36</v>
      </c>
      <c r="BD43" t="e">
        <v>#N/A</v>
      </c>
      <c r="BE43" t="e">
        <v>#N/A</v>
      </c>
      <c r="BG43" t="e">
        <f t="shared" si="24"/>
        <v>#N/A</v>
      </c>
      <c r="BH43" t="e">
        <f t="shared" si="25"/>
        <v>#N/A</v>
      </c>
      <c r="BI43" t="e">
        <f t="shared" si="26"/>
        <v>#N/A</v>
      </c>
      <c r="BL43">
        <v>36</v>
      </c>
      <c r="BM43">
        <v>26.264929730153703</v>
      </c>
      <c r="BN43">
        <v>8.6133455768457718</v>
      </c>
      <c r="BP43">
        <f t="shared" si="27"/>
        <v>1</v>
      </c>
      <c r="BQ43">
        <f t="shared" si="28"/>
        <v>0</v>
      </c>
      <c r="BR43">
        <f t="shared" si="29"/>
        <v>17.65158415330793</v>
      </c>
      <c r="BU43">
        <v>36</v>
      </c>
      <c r="BV43">
        <v>24.263271155984107</v>
      </c>
      <c r="BW43">
        <v>23.845846297750285</v>
      </c>
      <c r="BY43">
        <f t="shared" si="30"/>
        <v>1</v>
      </c>
      <c r="BZ43">
        <f t="shared" si="31"/>
        <v>0</v>
      </c>
      <c r="CA43">
        <f t="shared" si="32"/>
        <v>0.41742485823382225</v>
      </c>
      <c r="CD43">
        <v>36</v>
      </c>
      <c r="CE43">
        <v>15.612547483654806</v>
      </c>
      <c r="CF43">
        <v>17.948082826497075</v>
      </c>
      <c r="CH43">
        <f t="shared" si="33"/>
        <v>0</v>
      </c>
      <c r="CI43">
        <f t="shared" si="34"/>
        <v>1</v>
      </c>
      <c r="CJ43">
        <f t="shared" si="35"/>
        <v>2.3355353428422685</v>
      </c>
      <c r="CM43">
        <v>36</v>
      </c>
      <c r="CN43">
        <v>27.436366322800357</v>
      </c>
      <c r="CO43">
        <v>17.723118398167028</v>
      </c>
      <c r="CQ43">
        <f t="shared" si="36"/>
        <v>1</v>
      </c>
      <c r="CR43">
        <f t="shared" si="37"/>
        <v>0</v>
      </c>
      <c r="CS43">
        <f t="shared" si="38"/>
        <v>9.713247924633329</v>
      </c>
      <c r="CV43">
        <v>36</v>
      </c>
      <c r="CW43">
        <v>18.850723514500046</v>
      </c>
      <c r="CX43">
        <v>19.136436261380734</v>
      </c>
      <c r="CZ43">
        <f t="shared" si="39"/>
        <v>0</v>
      </c>
      <c r="DA43">
        <f t="shared" si="40"/>
        <v>1</v>
      </c>
      <c r="DB43">
        <f t="shared" si="41"/>
        <v>0.28571274688068726</v>
      </c>
      <c r="DE43">
        <v>36</v>
      </c>
      <c r="DF43">
        <v>27.111468600940043</v>
      </c>
      <c r="DG43">
        <v>30.805309235907568</v>
      </c>
      <c r="DI43">
        <f t="shared" si="42"/>
        <v>0</v>
      </c>
      <c r="DJ43">
        <f t="shared" si="43"/>
        <v>1</v>
      </c>
      <c r="DK43">
        <f t="shared" si="44"/>
        <v>3.6938406349675255</v>
      </c>
      <c r="DN43">
        <v>36</v>
      </c>
      <c r="DO43">
        <v>25.262494846845506</v>
      </c>
      <c r="DP43">
        <v>18.220754699111229</v>
      </c>
      <c r="DR43">
        <f t="shared" si="45"/>
        <v>1</v>
      </c>
      <c r="DS43">
        <f t="shared" si="46"/>
        <v>0</v>
      </c>
      <c r="DT43">
        <f t="shared" si="47"/>
        <v>7.0417401477342771</v>
      </c>
      <c r="DW43">
        <v>36</v>
      </c>
      <c r="DX43">
        <v>14.936135753147243</v>
      </c>
      <c r="DY43">
        <v>11.06373957554055</v>
      </c>
      <c r="EA43">
        <f t="shared" si="48"/>
        <v>1</v>
      </c>
      <c r="EB43">
        <f t="shared" si="49"/>
        <v>0</v>
      </c>
      <c r="EC43">
        <f t="shared" si="50"/>
        <v>3.8723961776066922</v>
      </c>
      <c r="EF43">
        <v>36</v>
      </c>
      <c r="EG43">
        <v>17.985297151855868</v>
      </c>
      <c r="EH43">
        <v>13.165013819931794</v>
      </c>
      <c r="EJ43">
        <f t="shared" si="51"/>
        <v>1</v>
      </c>
      <c r="EK43">
        <f t="shared" si="52"/>
        <v>0</v>
      </c>
      <c r="EL43">
        <f t="shared" si="53"/>
        <v>4.8202833319240739</v>
      </c>
      <c r="EO43">
        <v>36</v>
      </c>
      <c r="EP43">
        <v>25.290011937774594</v>
      </c>
      <c r="EQ43">
        <v>48.098360246183617</v>
      </c>
      <c r="ES43">
        <f t="shared" si="54"/>
        <v>0</v>
      </c>
      <c r="ET43">
        <f t="shared" si="55"/>
        <v>1</v>
      </c>
      <c r="EU43">
        <f t="shared" si="56"/>
        <v>22.808348308409023</v>
      </c>
    </row>
    <row r="44" spans="1:151" x14ac:dyDescent="0.25">
      <c r="A44">
        <v>37</v>
      </c>
      <c r="B44">
        <v>12.873310319935424</v>
      </c>
      <c r="C44">
        <v>-5.472911965428473</v>
      </c>
      <c r="E44">
        <f t="shared" si="6"/>
        <v>1</v>
      </c>
      <c r="F44">
        <f t="shared" si="7"/>
        <v>0</v>
      </c>
      <c r="G44">
        <f t="shared" si="8"/>
        <v>18.346222285363897</v>
      </c>
      <c r="J44">
        <v>37</v>
      </c>
      <c r="K44">
        <v>17.638204315839683</v>
      </c>
      <c r="L44">
        <v>30.137420680534426</v>
      </c>
      <c r="N44">
        <f t="shared" si="9"/>
        <v>0</v>
      </c>
      <c r="O44">
        <f t="shared" si="10"/>
        <v>1</v>
      </c>
      <c r="P44">
        <f t="shared" si="11"/>
        <v>12.499216364694743</v>
      </c>
      <c r="S44">
        <v>37</v>
      </c>
      <c r="T44">
        <v>21.335649825367941</v>
      </c>
      <c r="U44">
        <v>24.09667081363412</v>
      </c>
      <c r="W44">
        <f t="shared" si="12"/>
        <v>0</v>
      </c>
      <c r="X44">
        <f t="shared" si="13"/>
        <v>1</v>
      </c>
      <c r="Y44">
        <f t="shared" si="14"/>
        <v>2.7610209882661785</v>
      </c>
      <c r="AB44">
        <v>37</v>
      </c>
      <c r="AC44">
        <v>21.865926410805681</v>
      </c>
      <c r="AD44">
        <v>17.980721221211063</v>
      </c>
      <c r="AF44">
        <f t="shared" si="15"/>
        <v>1</v>
      </c>
      <c r="AG44">
        <f t="shared" si="16"/>
        <v>0</v>
      </c>
      <c r="AH44">
        <f t="shared" si="17"/>
        <v>3.8852051895946182</v>
      </c>
      <c r="AK44">
        <v>37</v>
      </c>
      <c r="AL44">
        <v>27.432662857120615</v>
      </c>
      <c r="AM44">
        <v>36.673965393525123</v>
      </c>
      <c r="AO44">
        <f t="shared" si="18"/>
        <v>0</v>
      </c>
      <c r="AP44">
        <f t="shared" si="19"/>
        <v>1</v>
      </c>
      <c r="AQ44">
        <f t="shared" si="20"/>
        <v>9.2413025364045076</v>
      </c>
      <c r="AT44">
        <v>37</v>
      </c>
      <c r="AU44">
        <v>19.342468393848744</v>
      </c>
      <c r="AV44">
        <v>35.430545341614049</v>
      </c>
      <c r="AX44">
        <f t="shared" si="21"/>
        <v>0</v>
      </c>
      <c r="AY44">
        <f t="shared" si="22"/>
        <v>1</v>
      </c>
      <c r="AZ44">
        <f t="shared" si="23"/>
        <v>16.088076947765305</v>
      </c>
      <c r="BC44">
        <v>37</v>
      </c>
      <c r="BD44" t="e">
        <v>#N/A</v>
      </c>
      <c r="BE44" t="e">
        <v>#N/A</v>
      </c>
      <c r="BG44" t="e">
        <f t="shared" si="24"/>
        <v>#N/A</v>
      </c>
      <c r="BH44" t="e">
        <f t="shared" si="25"/>
        <v>#N/A</v>
      </c>
      <c r="BI44" t="e">
        <f t="shared" si="26"/>
        <v>#N/A</v>
      </c>
      <c r="BL44">
        <v>37</v>
      </c>
      <c r="BM44">
        <v>32.735370959252677</v>
      </c>
      <c r="BN44">
        <v>11.03739216452489</v>
      </c>
      <c r="BP44">
        <f t="shared" si="27"/>
        <v>1</v>
      </c>
      <c r="BQ44">
        <f t="shared" si="28"/>
        <v>0</v>
      </c>
      <c r="BR44">
        <f t="shared" si="29"/>
        <v>21.697978794727788</v>
      </c>
      <c r="BU44">
        <v>37</v>
      </c>
      <c r="BV44">
        <v>22.124429014190373</v>
      </c>
      <c r="BW44">
        <v>20.653170752094589</v>
      </c>
      <c r="BY44">
        <f t="shared" si="30"/>
        <v>1</v>
      </c>
      <c r="BZ44">
        <f t="shared" si="31"/>
        <v>0</v>
      </c>
      <c r="CA44">
        <f t="shared" si="32"/>
        <v>1.4712582620957839</v>
      </c>
      <c r="CD44">
        <v>37</v>
      </c>
      <c r="CE44">
        <v>25.439339381516628</v>
      </c>
      <c r="CF44">
        <v>11.726650735689637</v>
      </c>
      <c r="CH44">
        <f t="shared" si="33"/>
        <v>1</v>
      </c>
      <c r="CI44">
        <f t="shared" si="34"/>
        <v>0</v>
      </c>
      <c r="CJ44">
        <f t="shared" si="35"/>
        <v>13.712688645826992</v>
      </c>
      <c r="CM44">
        <v>37</v>
      </c>
      <c r="CN44">
        <v>23.100140209929691</v>
      </c>
      <c r="CO44">
        <v>29.408579944568444</v>
      </c>
      <c r="CQ44">
        <f t="shared" si="36"/>
        <v>0</v>
      </c>
      <c r="CR44">
        <f t="shared" si="37"/>
        <v>1</v>
      </c>
      <c r="CS44">
        <f t="shared" si="38"/>
        <v>6.3084397346387533</v>
      </c>
      <c r="CV44">
        <v>37</v>
      </c>
      <c r="CW44">
        <v>23.407992805475978</v>
      </c>
      <c r="CX44">
        <v>16.997116426886326</v>
      </c>
      <c r="CZ44">
        <f t="shared" si="39"/>
        <v>1</v>
      </c>
      <c r="DA44">
        <f t="shared" si="40"/>
        <v>0</v>
      </c>
      <c r="DB44">
        <f t="shared" si="41"/>
        <v>6.4108763785896521</v>
      </c>
      <c r="DE44">
        <v>37</v>
      </c>
      <c r="DF44">
        <v>18.346882740258835</v>
      </c>
      <c r="DG44">
        <v>15.292767842868233</v>
      </c>
      <c r="DI44">
        <f t="shared" si="42"/>
        <v>1</v>
      </c>
      <c r="DJ44">
        <f t="shared" si="43"/>
        <v>0</v>
      </c>
      <c r="DK44">
        <f t="shared" si="44"/>
        <v>3.0541148973906012</v>
      </c>
      <c r="DN44">
        <v>37</v>
      </c>
      <c r="DO44">
        <v>22.267552426376195</v>
      </c>
      <c r="DP44">
        <v>26.387466638235388</v>
      </c>
      <c r="DR44">
        <f t="shared" si="45"/>
        <v>0</v>
      </c>
      <c r="DS44">
        <f t="shared" si="46"/>
        <v>1</v>
      </c>
      <c r="DT44">
        <f t="shared" si="47"/>
        <v>4.1199142118591929</v>
      </c>
      <c r="DW44">
        <v>37</v>
      </c>
      <c r="DX44">
        <v>13.748613064108859</v>
      </c>
      <c r="DY44">
        <v>23.302068580185498</v>
      </c>
      <c r="EA44">
        <f t="shared" si="48"/>
        <v>0</v>
      </c>
      <c r="EB44">
        <f t="shared" si="49"/>
        <v>1</v>
      </c>
      <c r="EC44">
        <f t="shared" si="50"/>
        <v>9.5534555160766388</v>
      </c>
      <c r="EF44">
        <v>37</v>
      </c>
      <c r="EG44">
        <v>22.621304186187462</v>
      </c>
      <c r="EH44">
        <v>14.668327050664846</v>
      </c>
      <c r="EJ44">
        <f t="shared" si="51"/>
        <v>1</v>
      </c>
      <c r="EK44">
        <f t="shared" si="52"/>
        <v>0</v>
      </c>
      <c r="EL44">
        <f t="shared" si="53"/>
        <v>7.952977135522616</v>
      </c>
      <c r="EO44">
        <v>37</v>
      </c>
      <c r="EP44">
        <v>21.366355864516333</v>
      </c>
      <c r="EQ44">
        <v>30.615033481739271</v>
      </c>
      <c r="ES44">
        <f t="shared" si="54"/>
        <v>0</v>
      </c>
      <c r="ET44">
        <f t="shared" si="55"/>
        <v>1</v>
      </c>
      <c r="EU44">
        <f t="shared" si="56"/>
        <v>9.2486776172229384</v>
      </c>
    </row>
    <row r="45" spans="1:151" x14ac:dyDescent="0.25">
      <c r="A45">
        <v>38</v>
      </c>
      <c r="B45">
        <v>13.429860635503642</v>
      </c>
      <c r="C45">
        <v>3.022193852276299</v>
      </c>
      <c r="E45">
        <f t="shared" si="6"/>
        <v>1</v>
      </c>
      <c r="F45">
        <f t="shared" si="7"/>
        <v>0</v>
      </c>
      <c r="G45">
        <f t="shared" si="8"/>
        <v>10.407666783227343</v>
      </c>
      <c r="J45">
        <v>38</v>
      </c>
      <c r="K45">
        <v>26.485982758060118</v>
      </c>
      <c r="L45">
        <v>23.669322426817981</v>
      </c>
      <c r="N45">
        <f t="shared" si="9"/>
        <v>1</v>
      </c>
      <c r="O45">
        <f t="shared" si="10"/>
        <v>0</v>
      </c>
      <c r="P45">
        <f t="shared" si="11"/>
        <v>2.8166603312421366</v>
      </c>
      <c r="S45">
        <v>38</v>
      </c>
      <c r="T45">
        <v>18.228050923863975</v>
      </c>
      <c r="U45">
        <v>30.415190014347353</v>
      </c>
      <c r="W45">
        <f t="shared" si="12"/>
        <v>0</v>
      </c>
      <c r="X45">
        <f t="shared" si="13"/>
        <v>1</v>
      </c>
      <c r="Y45">
        <f t="shared" si="14"/>
        <v>12.187139090483377</v>
      </c>
      <c r="AB45">
        <v>38</v>
      </c>
      <c r="AC45">
        <v>30.773802046961432</v>
      </c>
      <c r="AD45">
        <v>16.445770758560034</v>
      </c>
      <c r="AF45">
        <f t="shared" si="15"/>
        <v>1</v>
      </c>
      <c r="AG45">
        <f t="shared" si="16"/>
        <v>0</v>
      </c>
      <c r="AH45">
        <f t="shared" si="17"/>
        <v>14.328031288401398</v>
      </c>
      <c r="AK45">
        <v>38</v>
      </c>
      <c r="AL45">
        <v>22.871860887938364</v>
      </c>
      <c r="AM45">
        <v>8.4897992268179117</v>
      </c>
      <c r="AO45">
        <f t="shared" si="18"/>
        <v>1</v>
      </c>
      <c r="AP45">
        <f t="shared" si="19"/>
        <v>0</v>
      </c>
      <c r="AQ45">
        <f t="shared" si="20"/>
        <v>14.382061661120453</v>
      </c>
      <c r="AT45">
        <v>38</v>
      </c>
      <c r="AU45">
        <v>19.736286815769386</v>
      </c>
      <c r="AV45">
        <v>21.033661460456266</v>
      </c>
      <c r="AX45">
        <f t="shared" si="21"/>
        <v>0</v>
      </c>
      <c r="AY45">
        <f t="shared" si="22"/>
        <v>1</v>
      </c>
      <c r="AZ45">
        <f t="shared" si="23"/>
        <v>1.2973746446868795</v>
      </c>
      <c r="BC45">
        <v>38</v>
      </c>
      <c r="BD45" t="e">
        <v>#N/A</v>
      </c>
      <c r="BE45" t="e">
        <v>#N/A</v>
      </c>
      <c r="BG45" t="e">
        <f t="shared" si="24"/>
        <v>#N/A</v>
      </c>
      <c r="BH45" t="e">
        <f t="shared" si="25"/>
        <v>#N/A</v>
      </c>
      <c r="BI45" t="e">
        <f t="shared" si="26"/>
        <v>#N/A</v>
      </c>
      <c r="BL45">
        <v>38</v>
      </c>
      <c r="BM45">
        <v>25.855552227873737</v>
      </c>
      <c r="BN45">
        <v>13.055739638658263</v>
      </c>
      <c r="BP45">
        <f t="shared" si="27"/>
        <v>1</v>
      </c>
      <c r="BQ45">
        <f t="shared" si="28"/>
        <v>0</v>
      </c>
      <c r="BR45">
        <f t="shared" si="29"/>
        <v>12.799812589215474</v>
      </c>
      <c r="BU45">
        <v>38</v>
      </c>
      <c r="BV45">
        <v>25.727371269559121</v>
      </c>
      <c r="BW45">
        <v>29.029663269883287</v>
      </c>
      <c r="BY45">
        <f t="shared" si="30"/>
        <v>0</v>
      </c>
      <c r="BZ45">
        <f t="shared" si="31"/>
        <v>1</v>
      </c>
      <c r="CA45">
        <f t="shared" si="32"/>
        <v>3.3022920003241651</v>
      </c>
      <c r="CD45">
        <v>38</v>
      </c>
      <c r="CE45">
        <v>27.783677189947788</v>
      </c>
      <c r="CF45">
        <v>41.137497180889632</v>
      </c>
      <c r="CH45">
        <f t="shared" si="33"/>
        <v>0</v>
      </c>
      <c r="CI45">
        <f t="shared" si="34"/>
        <v>1</v>
      </c>
      <c r="CJ45">
        <f t="shared" si="35"/>
        <v>13.353819990941844</v>
      </c>
      <c r="CM45">
        <v>38</v>
      </c>
      <c r="CN45">
        <v>16.620717985589273</v>
      </c>
      <c r="CO45">
        <v>30.486954537499386</v>
      </c>
      <c r="CQ45">
        <f t="shared" si="36"/>
        <v>0</v>
      </c>
      <c r="CR45">
        <f t="shared" si="37"/>
        <v>1</v>
      </c>
      <c r="CS45">
        <f t="shared" si="38"/>
        <v>13.866236551910113</v>
      </c>
      <c r="CV45">
        <v>38</v>
      </c>
      <c r="CW45">
        <v>24.892063287690402</v>
      </c>
      <c r="CX45">
        <v>19.386674190342767</v>
      </c>
      <c r="CZ45">
        <f t="shared" si="39"/>
        <v>1</v>
      </c>
      <c r="DA45">
        <f t="shared" si="40"/>
        <v>0</v>
      </c>
      <c r="DB45">
        <f t="shared" si="41"/>
        <v>5.5053890973476349</v>
      </c>
      <c r="DE45">
        <v>38</v>
      </c>
      <c r="DF45">
        <v>25.014801052773937</v>
      </c>
      <c r="DG45">
        <v>17.256076606813544</v>
      </c>
      <c r="DI45">
        <f t="shared" si="42"/>
        <v>1</v>
      </c>
      <c r="DJ45">
        <f t="shared" si="43"/>
        <v>0</v>
      </c>
      <c r="DK45">
        <f t="shared" si="44"/>
        <v>7.758724445960393</v>
      </c>
      <c r="DN45">
        <v>38</v>
      </c>
      <c r="DO45">
        <v>27.44913339982751</v>
      </c>
      <c r="DP45">
        <v>21.67785329660002</v>
      </c>
      <c r="DR45">
        <f t="shared" si="45"/>
        <v>1</v>
      </c>
      <c r="DS45">
        <f t="shared" si="46"/>
        <v>0</v>
      </c>
      <c r="DT45">
        <f t="shared" si="47"/>
        <v>5.7712801032274896</v>
      </c>
      <c r="DW45">
        <v>38</v>
      </c>
      <c r="DX45">
        <v>18.530327948077538</v>
      </c>
      <c r="DY45">
        <v>13.11027248048949</v>
      </c>
      <c r="EA45">
        <f t="shared" si="48"/>
        <v>1</v>
      </c>
      <c r="EB45">
        <f t="shared" si="49"/>
        <v>0</v>
      </c>
      <c r="EC45">
        <f t="shared" si="50"/>
        <v>5.4200554675880479</v>
      </c>
      <c r="EF45">
        <v>38</v>
      </c>
      <c r="EG45">
        <v>23.441946345338682</v>
      </c>
      <c r="EH45">
        <v>16.73227849009028</v>
      </c>
      <c r="EJ45">
        <f t="shared" si="51"/>
        <v>1</v>
      </c>
      <c r="EK45">
        <f t="shared" si="52"/>
        <v>0</v>
      </c>
      <c r="EL45">
        <f t="shared" si="53"/>
        <v>6.7096678552484015</v>
      </c>
      <c r="EO45">
        <v>38</v>
      </c>
      <c r="EP45">
        <v>22.135816801839397</v>
      </c>
      <c r="EQ45">
        <v>28.948383155977876</v>
      </c>
      <c r="ES45">
        <f t="shared" si="54"/>
        <v>0</v>
      </c>
      <c r="ET45">
        <f t="shared" si="55"/>
        <v>1</v>
      </c>
      <c r="EU45">
        <f t="shared" si="56"/>
        <v>6.8125663541384789</v>
      </c>
    </row>
    <row r="46" spans="1:151" x14ac:dyDescent="0.25">
      <c r="A46">
        <v>39</v>
      </c>
      <c r="B46">
        <v>13.643101753596815</v>
      </c>
      <c r="C46">
        <v>19.297864316466448</v>
      </c>
      <c r="E46">
        <f t="shared" si="6"/>
        <v>0</v>
      </c>
      <c r="F46">
        <f t="shared" si="7"/>
        <v>1</v>
      </c>
      <c r="G46">
        <f t="shared" si="8"/>
        <v>5.6547625628696334</v>
      </c>
      <c r="J46">
        <v>39</v>
      </c>
      <c r="K46">
        <v>23.853540771696331</v>
      </c>
      <c r="L46">
        <v>27.573181186234105</v>
      </c>
      <c r="N46">
        <f t="shared" si="9"/>
        <v>0</v>
      </c>
      <c r="O46">
        <f t="shared" si="10"/>
        <v>1</v>
      </c>
      <c r="P46">
        <f t="shared" si="11"/>
        <v>3.7196404145377748</v>
      </c>
      <c r="S46">
        <v>39</v>
      </c>
      <c r="T46">
        <v>18.24844873756058</v>
      </c>
      <c r="U46">
        <v>21.600591980066653</v>
      </c>
      <c r="W46">
        <f t="shared" si="12"/>
        <v>0</v>
      </c>
      <c r="X46">
        <f t="shared" si="13"/>
        <v>1</v>
      </c>
      <c r="Y46">
        <f t="shared" si="14"/>
        <v>3.3521432425060738</v>
      </c>
      <c r="AB46">
        <v>39</v>
      </c>
      <c r="AC46">
        <v>20.54234843528047</v>
      </c>
      <c r="AD46">
        <v>16.683300295188108</v>
      </c>
      <c r="AF46">
        <f t="shared" si="15"/>
        <v>1</v>
      </c>
      <c r="AG46">
        <f t="shared" si="16"/>
        <v>0</v>
      </c>
      <c r="AH46">
        <f t="shared" si="17"/>
        <v>3.8590481400923622</v>
      </c>
      <c r="AK46">
        <v>39</v>
      </c>
      <c r="AL46">
        <v>24.128015191987586</v>
      </c>
      <c r="AM46">
        <v>25.883122490477593</v>
      </c>
      <c r="AO46">
        <f t="shared" si="18"/>
        <v>0</v>
      </c>
      <c r="AP46">
        <f t="shared" si="19"/>
        <v>1</v>
      </c>
      <c r="AQ46">
        <f t="shared" si="20"/>
        <v>1.7551072984900067</v>
      </c>
      <c r="AT46">
        <v>39</v>
      </c>
      <c r="AU46">
        <v>15.977188960797282</v>
      </c>
      <c r="AV46">
        <v>28.979101717995007</v>
      </c>
      <c r="AX46">
        <f t="shared" si="21"/>
        <v>0</v>
      </c>
      <c r="AY46">
        <f t="shared" si="22"/>
        <v>1</v>
      </c>
      <c r="AZ46">
        <f t="shared" si="23"/>
        <v>13.001912757197726</v>
      </c>
      <c r="BC46">
        <v>39</v>
      </c>
      <c r="BD46" t="e">
        <v>#N/A</v>
      </c>
      <c r="BE46" t="e">
        <v>#N/A</v>
      </c>
      <c r="BG46" t="e">
        <f t="shared" si="24"/>
        <v>#N/A</v>
      </c>
      <c r="BH46" t="e">
        <f t="shared" si="25"/>
        <v>#N/A</v>
      </c>
      <c r="BI46" t="e">
        <f t="shared" si="26"/>
        <v>#N/A</v>
      </c>
      <c r="BL46">
        <v>39</v>
      </c>
      <c r="BM46">
        <v>32.248069921232933</v>
      </c>
      <c r="BN46">
        <v>14.017950174379768</v>
      </c>
      <c r="BP46">
        <f t="shared" si="27"/>
        <v>1</v>
      </c>
      <c r="BQ46">
        <f t="shared" si="28"/>
        <v>0</v>
      </c>
      <c r="BR46">
        <f t="shared" si="29"/>
        <v>18.230119746853163</v>
      </c>
      <c r="BU46">
        <v>39</v>
      </c>
      <c r="BV46">
        <v>30.261555750639431</v>
      </c>
      <c r="BW46">
        <v>22.732706477115336</v>
      </c>
      <c r="BY46">
        <f t="shared" si="30"/>
        <v>1</v>
      </c>
      <c r="BZ46">
        <f t="shared" si="31"/>
        <v>0</v>
      </c>
      <c r="CA46">
        <f t="shared" si="32"/>
        <v>7.5288492735240951</v>
      </c>
      <c r="CD46">
        <v>39</v>
      </c>
      <c r="CE46">
        <v>24.157768801454335</v>
      </c>
      <c r="CF46">
        <v>13.816726556346509</v>
      </c>
      <c r="CH46">
        <f t="shared" si="33"/>
        <v>1</v>
      </c>
      <c r="CI46">
        <f t="shared" si="34"/>
        <v>0</v>
      </c>
      <c r="CJ46">
        <f t="shared" si="35"/>
        <v>10.341042245107825</v>
      </c>
      <c r="CM46">
        <v>39</v>
      </c>
      <c r="CN46">
        <v>26.370011302155703</v>
      </c>
      <c r="CO46">
        <v>21.895471478138393</v>
      </c>
      <c r="CQ46">
        <f t="shared" si="36"/>
        <v>1</v>
      </c>
      <c r="CR46">
        <f t="shared" si="37"/>
        <v>0</v>
      </c>
      <c r="CS46">
        <f t="shared" si="38"/>
        <v>4.4745398240173095</v>
      </c>
      <c r="CV46">
        <v>39</v>
      </c>
      <c r="CW46">
        <v>24.964414098821585</v>
      </c>
      <c r="CX46">
        <v>20.826476467594745</v>
      </c>
      <c r="CZ46">
        <f t="shared" si="39"/>
        <v>1</v>
      </c>
      <c r="DA46">
        <f t="shared" si="40"/>
        <v>0</v>
      </c>
      <c r="DB46">
        <f t="shared" si="41"/>
        <v>4.1379376312268406</v>
      </c>
      <c r="DE46">
        <v>39</v>
      </c>
      <c r="DF46">
        <v>21.867903661913687</v>
      </c>
      <c r="DG46">
        <v>20.607011342658328</v>
      </c>
      <c r="DI46">
        <f t="shared" si="42"/>
        <v>1</v>
      </c>
      <c r="DJ46">
        <f t="shared" si="43"/>
        <v>0</v>
      </c>
      <c r="DK46">
        <f t="shared" si="44"/>
        <v>1.2608923192553583</v>
      </c>
      <c r="DN46">
        <v>39</v>
      </c>
      <c r="DO46">
        <v>23.436155744555542</v>
      </c>
      <c r="DP46">
        <v>26.765518785895342</v>
      </c>
      <c r="DR46">
        <f t="shared" si="45"/>
        <v>0</v>
      </c>
      <c r="DS46">
        <f t="shared" si="46"/>
        <v>1</v>
      </c>
      <c r="DT46">
        <f t="shared" si="47"/>
        <v>3.3293630413397999</v>
      </c>
      <c r="DW46">
        <v>39</v>
      </c>
      <c r="DX46">
        <v>21.352762438816576</v>
      </c>
      <c r="DY46">
        <v>19.883842714651131</v>
      </c>
      <c r="EA46">
        <f t="shared" si="48"/>
        <v>1</v>
      </c>
      <c r="EB46">
        <f t="shared" si="49"/>
        <v>0</v>
      </c>
      <c r="EC46">
        <f t="shared" si="50"/>
        <v>1.4689197241654455</v>
      </c>
      <c r="EF46">
        <v>39</v>
      </c>
      <c r="EG46">
        <v>21.614152985555393</v>
      </c>
      <c r="EH46">
        <v>15.272132060707301</v>
      </c>
      <c r="EJ46">
        <f t="shared" si="51"/>
        <v>1</v>
      </c>
      <c r="EK46">
        <f t="shared" si="52"/>
        <v>0</v>
      </c>
      <c r="EL46">
        <f t="shared" si="53"/>
        <v>6.3420209248480912</v>
      </c>
      <c r="EO46">
        <v>39</v>
      </c>
      <c r="EP46">
        <v>19.974865944369991</v>
      </c>
      <c r="EQ46">
        <v>17.530097130120119</v>
      </c>
      <c r="ES46">
        <f t="shared" si="54"/>
        <v>1</v>
      </c>
      <c r="ET46">
        <f t="shared" si="55"/>
        <v>0</v>
      </c>
      <c r="EU46">
        <f t="shared" si="56"/>
        <v>2.4447688142498727</v>
      </c>
    </row>
    <row r="47" spans="1:151" x14ac:dyDescent="0.25">
      <c r="A47">
        <v>40</v>
      </c>
      <c r="B47">
        <v>14.668021814249357</v>
      </c>
      <c r="C47">
        <v>35.944936128613392</v>
      </c>
      <c r="E47">
        <f t="shared" si="6"/>
        <v>0</v>
      </c>
      <c r="F47">
        <f t="shared" si="7"/>
        <v>1</v>
      </c>
      <c r="G47">
        <f t="shared" si="8"/>
        <v>21.276914314364035</v>
      </c>
      <c r="J47">
        <v>40</v>
      </c>
      <c r="K47">
        <v>19.360257541271327</v>
      </c>
      <c r="L47">
        <v>24.946540441679208</v>
      </c>
      <c r="N47">
        <f t="shared" si="9"/>
        <v>0</v>
      </c>
      <c r="O47">
        <f t="shared" si="10"/>
        <v>1</v>
      </c>
      <c r="P47">
        <f t="shared" si="11"/>
        <v>5.5862829004078804</v>
      </c>
      <c r="S47">
        <v>40</v>
      </c>
      <c r="T47">
        <v>15.401366364775484</v>
      </c>
      <c r="U47">
        <v>18.365214125809771</v>
      </c>
      <c r="W47">
        <f t="shared" si="12"/>
        <v>0</v>
      </c>
      <c r="X47">
        <f t="shared" si="13"/>
        <v>1</v>
      </c>
      <c r="Y47">
        <f t="shared" si="14"/>
        <v>2.9638477610342875</v>
      </c>
      <c r="AB47">
        <v>40</v>
      </c>
      <c r="AC47">
        <v>25.456555456710532</v>
      </c>
      <c r="AD47">
        <v>17.434760823910946</v>
      </c>
      <c r="AF47">
        <f t="shared" si="15"/>
        <v>1</v>
      </c>
      <c r="AG47">
        <f t="shared" si="16"/>
        <v>0</v>
      </c>
      <c r="AH47">
        <f t="shared" si="17"/>
        <v>8.0217946327995868</v>
      </c>
      <c r="AK47">
        <v>40</v>
      </c>
      <c r="AL47">
        <v>27.206007800271401</v>
      </c>
      <c r="AM47">
        <v>17.403731309648396</v>
      </c>
      <c r="AO47">
        <f t="shared" si="18"/>
        <v>1</v>
      </c>
      <c r="AP47">
        <f t="shared" si="19"/>
        <v>0</v>
      </c>
      <c r="AQ47">
        <f t="shared" si="20"/>
        <v>9.8022764906230044</v>
      </c>
      <c r="AT47">
        <v>40</v>
      </c>
      <c r="AU47">
        <v>22.926289746793021</v>
      </c>
      <c r="AV47">
        <v>18.347100473869894</v>
      </c>
      <c r="AX47">
        <f t="shared" si="21"/>
        <v>1</v>
      </c>
      <c r="AY47">
        <f t="shared" si="22"/>
        <v>0</v>
      </c>
      <c r="AZ47">
        <f t="shared" si="23"/>
        <v>4.5791892729231272</v>
      </c>
      <c r="BC47">
        <v>40</v>
      </c>
      <c r="BD47" t="e">
        <v>#N/A</v>
      </c>
      <c r="BE47" t="e">
        <v>#N/A</v>
      </c>
      <c r="BG47" t="e">
        <f t="shared" si="24"/>
        <v>#N/A</v>
      </c>
      <c r="BH47" t="e">
        <f t="shared" si="25"/>
        <v>#N/A</v>
      </c>
      <c r="BI47" t="e">
        <f t="shared" si="26"/>
        <v>#N/A</v>
      </c>
      <c r="BL47">
        <v>40</v>
      </c>
      <c r="BM47">
        <v>25.904240278375564</v>
      </c>
      <c r="BN47">
        <v>12.224383858095502</v>
      </c>
      <c r="BP47">
        <f t="shared" si="27"/>
        <v>1</v>
      </c>
      <c r="BQ47">
        <f t="shared" si="28"/>
        <v>0</v>
      </c>
      <c r="BR47">
        <f t="shared" si="29"/>
        <v>13.679856420280062</v>
      </c>
      <c r="BU47">
        <v>40</v>
      </c>
      <c r="BV47">
        <v>29.276425579584711</v>
      </c>
      <c r="BW47">
        <v>26.098050159133084</v>
      </c>
      <c r="BY47">
        <f t="shared" si="30"/>
        <v>1</v>
      </c>
      <c r="BZ47">
        <f t="shared" si="31"/>
        <v>0</v>
      </c>
      <c r="CA47">
        <f t="shared" si="32"/>
        <v>3.1783754204516264</v>
      </c>
      <c r="CD47">
        <v>40</v>
      </c>
      <c r="CE47">
        <v>31.983137397548195</v>
      </c>
      <c r="CF47">
        <v>12.525441705037318</v>
      </c>
      <c r="CH47">
        <f t="shared" si="33"/>
        <v>1</v>
      </c>
      <c r="CI47">
        <f t="shared" si="34"/>
        <v>0</v>
      </c>
      <c r="CJ47">
        <f t="shared" si="35"/>
        <v>19.457695692510875</v>
      </c>
      <c r="CM47">
        <v>40</v>
      </c>
      <c r="CN47">
        <v>17.892479098024641</v>
      </c>
      <c r="CO47">
        <v>29.750236523902746</v>
      </c>
      <c r="CQ47">
        <f t="shared" si="36"/>
        <v>0</v>
      </c>
      <c r="CR47">
        <f t="shared" si="37"/>
        <v>1</v>
      </c>
      <c r="CS47">
        <f t="shared" si="38"/>
        <v>11.857757425878106</v>
      </c>
      <c r="CV47">
        <v>40</v>
      </c>
      <c r="CW47">
        <v>23.748619184432485</v>
      </c>
      <c r="CX47">
        <v>24.379835520710067</v>
      </c>
      <c r="CZ47">
        <f t="shared" si="39"/>
        <v>0</v>
      </c>
      <c r="DA47">
        <f t="shared" si="40"/>
        <v>1</v>
      </c>
      <c r="DB47">
        <f t="shared" si="41"/>
        <v>0.631216336277582</v>
      </c>
      <c r="DE47">
        <v>40</v>
      </c>
      <c r="DF47">
        <v>28.092450080920216</v>
      </c>
      <c r="DG47">
        <v>25.517683837195698</v>
      </c>
      <c r="DI47">
        <f t="shared" si="42"/>
        <v>1</v>
      </c>
      <c r="DJ47">
        <f t="shared" si="43"/>
        <v>0</v>
      </c>
      <c r="DK47">
        <f t="shared" si="44"/>
        <v>2.5747662437245182</v>
      </c>
      <c r="DN47">
        <v>40</v>
      </c>
      <c r="DO47">
        <v>18.103573765567415</v>
      </c>
      <c r="DP47">
        <v>31.990420993097686</v>
      </c>
      <c r="DR47">
        <f t="shared" si="45"/>
        <v>0</v>
      </c>
      <c r="DS47">
        <f t="shared" si="46"/>
        <v>1</v>
      </c>
      <c r="DT47">
        <f t="shared" si="47"/>
        <v>13.886847227530271</v>
      </c>
      <c r="DW47">
        <v>40</v>
      </c>
      <c r="DX47">
        <v>23.437811702729164</v>
      </c>
      <c r="DY47">
        <v>28.329878315675593</v>
      </c>
      <c r="EA47">
        <f t="shared" si="48"/>
        <v>0</v>
      </c>
      <c r="EB47">
        <f t="shared" si="49"/>
        <v>1</v>
      </c>
      <c r="EC47">
        <f t="shared" si="50"/>
        <v>4.8920666129464294</v>
      </c>
      <c r="EF47">
        <v>40</v>
      </c>
      <c r="EG47">
        <v>19.974566234850126</v>
      </c>
      <c r="EH47">
        <v>13.691349234525944</v>
      </c>
      <c r="EJ47">
        <f t="shared" si="51"/>
        <v>1</v>
      </c>
      <c r="EK47">
        <f t="shared" si="52"/>
        <v>0</v>
      </c>
      <c r="EL47">
        <f t="shared" si="53"/>
        <v>6.2832170003241821</v>
      </c>
      <c r="EO47">
        <v>40</v>
      </c>
      <c r="EP47">
        <v>20.379430833582838</v>
      </c>
      <c r="EQ47">
        <v>37.157141726625326</v>
      </c>
      <c r="ES47">
        <f t="shared" si="54"/>
        <v>0</v>
      </c>
      <c r="ET47">
        <f t="shared" si="55"/>
        <v>1</v>
      </c>
      <c r="EU47">
        <f t="shared" si="56"/>
        <v>16.777710893042489</v>
      </c>
    </row>
    <row r="48" spans="1:151" x14ac:dyDescent="0.25">
      <c r="A48">
        <v>41</v>
      </c>
      <c r="B48">
        <v>12.187746780711677</v>
      </c>
      <c r="C48">
        <v>15.009681267147247</v>
      </c>
      <c r="E48">
        <f t="shared" si="6"/>
        <v>0</v>
      </c>
      <c r="F48">
        <f t="shared" si="7"/>
        <v>1</v>
      </c>
      <c r="G48">
        <f t="shared" si="8"/>
        <v>2.8219344864355698</v>
      </c>
      <c r="J48">
        <v>41</v>
      </c>
      <c r="K48">
        <v>17.899501069037697</v>
      </c>
      <c r="L48">
        <v>31.894487044763224</v>
      </c>
      <c r="N48">
        <f t="shared" si="9"/>
        <v>0</v>
      </c>
      <c r="O48">
        <f t="shared" si="10"/>
        <v>1</v>
      </c>
      <c r="P48">
        <f t="shared" si="11"/>
        <v>13.994985975725527</v>
      </c>
      <c r="S48">
        <v>41</v>
      </c>
      <c r="T48">
        <v>21.259995968305287</v>
      </c>
      <c r="U48">
        <v>33.796111861425828</v>
      </c>
      <c r="W48">
        <f t="shared" si="12"/>
        <v>0</v>
      </c>
      <c r="X48">
        <f t="shared" si="13"/>
        <v>1</v>
      </c>
      <c r="Y48">
        <f t="shared" si="14"/>
        <v>12.536115893120542</v>
      </c>
      <c r="AB48">
        <v>41</v>
      </c>
      <c r="AC48">
        <v>25.478031839450228</v>
      </c>
      <c r="AD48">
        <v>18.819587920928225</v>
      </c>
      <c r="AF48">
        <f t="shared" si="15"/>
        <v>1</v>
      </c>
      <c r="AG48">
        <f t="shared" si="16"/>
        <v>0</v>
      </c>
      <c r="AH48">
        <f t="shared" si="17"/>
        <v>6.6584439185220035</v>
      </c>
      <c r="AK48">
        <v>41</v>
      </c>
      <c r="AL48">
        <v>26.219941481283762</v>
      </c>
      <c r="AM48">
        <v>35.680331657645311</v>
      </c>
      <c r="AO48">
        <f t="shared" si="18"/>
        <v>0</v>
      </c>
      <c r="AP48">
        <f t="shared" si="19"/>
        <v>1</v>
      </c>
      <c r="AQ48">
        <f t="shared" si="20"/>
        <v>9.4603901763615497</v>
      </c>
      <c r="AT48">
        <v>41</v>
      </c>
      <c r="AU48">
        <v>20.636977966598224</v>
      </c>
      <c r="AV48">
        <v>14.636505964751926</v>
      </c>
      <c r="AX48">
        <f t="shared" si="21"/>
        <v>1</v>
      </c>
      <c r="AY48">
        <f t="shared" si="22"/>
        <v>0</v>
      </c>
      <c r="AZ48">
        <f t="shared" si="23"/>
        <v>6.0004720018462976</v>
      </c>
      <c r="BC48">
        <v>41</v>
      </c>
      <c r="BD48" t="e">
        <v>#N/A</v>
      </c>
      <c r="BE48" t="e">
        <v>#N/A</v>
      </c>
      <c r="BG48" t="e">
        <f t="shared" si="24"/>
        <v>#N/A</v>
      </c>
      <c r="BH48" t="e">
        <f t="shared" si="25"/>
        <v>#N/A</v>
      </c>
      <c r="BI48" t="e">
        <f t="shared" si="26"/>
        <v>#N/A</v>
      </c>
      <c r="BL48">
        <v>41</v>
      </c>
      <c r="BM48">
        <v>31.806188378265713</v>
      </c>
      <c r="BN48">
        <v>13.266196383466454</v>
      </c>
      <c r="BP48">
        <f t="shared" si="27"/>
        <v>1</v>
      </c>
      <c r="BQ48">
        <f t="shared" si="28"/>
        <v>0</v>
      </c>
      <c r="BR48">
        <f t="shared" si="29"/>
        <v>18.539991994799259</v>
      </c>
      <c r="BU48">
        <v>41</v>
      </c>
      <c r="BV48">
        <v>28.846397900180506</v>
      </c>
      <c r="BW48">
        <v>11.83726784942319</v>
      </c>
      <c r="BY48">
        <f t="shared" si="30"/>
        <v>1</v>
      </c>
      <c r="BZ48">
        <f t="shared" si="31"/>
        <v>0</v>
      </c>
      <c r="CA48">
        <f t="shared" si="32"/>
        <v>17.009130050757314</v>
      </c>
      <c r="CD48">
        <v>41</v>
      </c>
      <c r="CE48">
        <v>21.699557319106329</v>
      </c>
      <c r="CF48">
        <v>43.458896751215761</v>
      </c>
      <c r="CH48">
        <f t="shared" si="33"/>
        <v>0</v>
      </c>
      <c r="CI48">
        <f t="shared" si="34"/>
        <v>1</v>
      </c>
      <c r="CJ48">
        <f t="shared" si="35"/>
        <v>21.759339432109432</v>
      </c>
      <c r="CM48">
        <v>41</v>
      </c>
      <c r="CN48">
        <v>19.857539028348913</v>
      </c>
      <c r="CO48">
        <v>11.939324709255724</v>
      </c>
      <c r="CQ48">
        <f t="shared" si="36"/>
        <v>1</v>
      </c>
      <c r="CR48">
        <f t="shared" si="37"/>
        <v>0</v>
      </c>
      <c r="CS48">
        <f t="shared" si="38"/>
        <v>7.91821431909319</v>
      </c>
      <c r="CV48">
        <v>41</v>
      </c>
      <c r="CW48">
        <v>20.630708387464189</v>
      </c>
      <c r="CX48">
        <v>17.900090760056504</v>
      </c>
      <c r="CZ48">
        <f t="shared" si="39"/>
        <v>1</v>
      </c>
      <c r="DA48">
        <f t="shared" si="40"/>
        <v>0</v>
      </c>
      <c r="DB48">
        <f t="shared" si="41"/>
        <v>2.7306176274076854</v>
      </c>
      <c r="DE48">
        <v>41</v>
      </c>
      <c r="DF48">
        <v>20.203481113940985</v>
      </c>
      <c r="DG48">
        <v>19.162899006584013</v>
      </c>
      <c r="DI48">
        <f t="shared" si="42"/>
        <v>1</v>
      </c>
      <c r="DJ48">
        <f t="shared" si="43"/>
        <v>0</v>
      </c>
      <c r="DK48">
        <f t="shared" si="44"/>
        <v>1.0405821073569719</v>
      </c>
      <c r="DN48">
        <v>41</v>
      </c>
      <c r="DO48">
        <v>18.221575227481843</v>
      </c>
      <c r="DP48">
        <v>18.420702467395678</v>
      </c>
      <c r="DR48">
        <f t="shared" si="45"/>
        <v>0</v>
      </c>
      <c r="DS48">
        <f t="shared" si="46"/>
        <v>1</v>
      </c>
      <c r="DT48">
        <f t="shared" si="47"/>
        <v>0.1991272399138353</v>
      </c>
      <c r="DW48">
        <v>41</v>
      </c>
      <c r="DX48">
        <v>14.518313988061616</v>
      </c>
      <c r="DY48">
        <v>12.461604675887139</v>
      </c>
      <c r="EA48">
        <f t="shared" si="48"/>
        <v>1</v>
      </c>
      <c r="EB48">
        <f t="shared" si="49"/>
        <v>0</v>
      </c>
      <c r="EC48">
        <f t="shared" si="50"/>
        <v>2.0567093121744762</v>
      </c>
      <c r="EF48">
        <v>41</v>
      </c>
      <c r="EG48">
        <v>22.1431545628623</v>
      </c>
      <c r="EH48">
        <v>7.9726355166117395</v>
      </c>
      <c r="EJ48">
        <f t="shared" si="51"/>
        <v>1</v>
      </c>
      <c r="EK48">
        <f t="shared" si="52"/>
        <v>0</v>
      </c>
      <c r="EL48">
        <f t="shared" si="53"/>
        <v>14.170519046250561</v>
      </c>
      <c r="EO48">
        <v>41</v>
      </c>
      <c r="EP48">
        <v>24.086255363985845</v>
      </c>
      <c r="EQ48">
        <v>37.836456284734084</v>
      </c>
      <c r="ES48">
        <f t="shared" si="54"/>
        <v>0</v>
      </c>
      <c r="ET48">
        <f t="shared" si="55"/>
        <v>1</v>
      </c>
      <c r="EU48">
        <f t="shared" si="56"/>
        <v>13.750200920748238</v>
      </c>
    </row>
    <row r="49" spans="1:151" x14ac:dyDescent="0.25">
      <c r="A49">
        <v>42</v>
      </c>
      <c r="B49">
        <v>15.298212128674596</v>
      </c>
      <c r="C49">
        <v>20.766709960317623</v>
      </c>
      <c r="E49">
        <f t="shared" si="6"/>
        <v>0</v>
      </c>
      <c r="F49">
        <f t="shared" si="7"/>
        <v>1</v>
      </c>
      <c r="G49">
        <f t="shared" si="8"/>
        <v>5.4684978316430275</v>
      </c>
      <c r="J49">
        <v>42</v>
      </c>
      <c r="K49">
        <v>19.980474312545642</v>
      </c>
      <c r="L49">
        <v>23.875137447974417</v>
      </c>
      <c r="N49">
        <f t="shared" si="9"/>
        <v>0</v>
      </c>
      <c r="O49">
        <f t="shared" si="10"/>
        <v>1</v>
      </c>
      <c r="P49">
        <f t="shared" si="11"/>
        <v>3.8946631354287753</v>
      </c>
      <c r="S49">
        <v>42</v>
      </c>
      <c r="T49">
        <v>18.955380745752688</v>
      </c>
      <c r="U49">
        <v>13.778577237921212</v>
      </c>
      <c r="W49">
        <f t="shared" si="12"/>
        <v>1</v>
      </c>
      <c r="X49">
        <f t="shared" si="13"/>
        <v>0</v>
      </c>
      <c r="Y49">
        <f t="shared" si="14"/>
        <v>5.176803507831476</v>
      </c>
      <c r="AB49">
        <v>42</v>
      </c>
      <c r="AC49">
        <v>26.69993562918112</v>
      </c>
      <c r="AD49">
        <v>18.53106718094508</v>
      </c>
      <c r="AF49">
        <f t="shared" si="15"/>
        <v>1</v>
      </c>
      <c r="AG49">
        <f t="shared" si="16"/>
        <v>0</v>
      </c>
      <c r="AH49">
        <f t="shared" si="17"/>
        <v>8.1688684482360401</v>
      </c>
      <c r="AK49">
        <v>42</v>
      </c>
      <c r="AL49">
        <v>25.504368732872219</v>
      </c>
      <c r="AM49">
        <v>11.238782836248209</v>
      </c>
      <c r="AO49">
        <f t="shared" si="18"/>
        <v>1</v>
      </c>
      <c r="AP49">
        <f t="shared" si="19"/>
        <v>0</v>
      </c>
      <c r="AQ49">
        <f t="shared" si="20"/>
        <v>14.26558589662401</v>
      </c>
      <c r="AT49">
        <v>42</v>
      </c>
      <c r="AU49">
        <v>21.861882654182143</v>
      </c>
      <c r="AV49">
        <v>22.53403847994463</v>
      </c>
      <c r="AX49">
        <f t="shared" si="21"/>
        <v>0</v>
      </c>
      <c r="AY49">
        <f t="shared" si="22"/>
        <v>1</v>
      </c>
      <c r="AZ49">
        <f t="shared" si="23"/>
        <v>0.67215582576248778</v>
      </c>
      <c r="BC49">
        <v>42</v>
      </c>
      <c r="BD49" t="e">
        <v>#N/A</v>
      </c>
      <c r="BE49" t="e">
        <v>#N/A</v>
      </c>
      <c r="BG49" t="e">
        <f t="shared" si="24"/>
        <v>#N/A</v>
      </c>
      <c r="BH49" t="e">
        <f t="shared" si="25"/>
        <v>#N/A</v>
      </c>
      <c r="BI49" t="e">
        <f t="shared" si="26"/>
        <v>#N/A</v>
      </c>
      <c r="BL49">
        <v>42</v>
      </c>
      <c r="BM49">
        <v>24.746353220860911</v>
      </c>
      <c r="BN49">
        <v>13.445484186910221</v>
      </c>
      <c r="BP49">
        <f t="shared" si="27"/>
        <v>1</v>
      </c>
      <c r="BQ49">
        <f t="shared" si="28"/>
        <v>0</v>
      </c>
      <c r="BR49">
        <f t="shared" si="29"/>
        <v>11.30086903395069</v>
      </c>
      <c r="BU49">
        <v>42</v>
      </c>
      <c r="BV49">
        <v>36.908213970227678</v>
      </c>
      <c r="BW49">
        <v>19.229119187530014</v>
      </c>
      <c r="BY49">
        <f t="shared" si="30"/>
        <v>1</v>
      </c>
      <c r="BZ49">
        <f t="shared" si="31"/>
        <v>0</v>
      </c>
      <c r="CA49">
        <f t="shared" si="32"/>
        <v>17.679094782697664</v>
      </c>
      <c r="CD49">
        <v>42</v>
      </c>
      <c r="CE49">
        <v>12.990146192942085</v>
      </c>
      <c r="CF49">
        <v>36.635858781116298</v>
      </c>
      <c r="CH49">
        <f t="shared" si="33"/>
        <v>0</v>
      </c>
      <c r="CI49">
        <f t="shared" si="34"/>
        <v>1</v>
      </c>
      <c r="CJ49">
        <f t="shared" si="35"/>
        <v>23.645712588174213</v>
      </c>
      <c r="CM49">
        <v>42</v>
      </c>
      <c r="CN49">
        <v>19.017521879659462</v>
      </c>
      <c r="CO49">
        <v>19.579411791116556</v>
      </c>
      <c r="CQ49">
        <f t="shared" si="36"/>
        <v>0</v>
      </c>
      <c r="CR49">
        <f t="shared" si="37"/>
        <v>1</v>
      </c>
      <c r="CS49">
        <f t="shared" si="38"/>
        <v>0.56188991145709366</v>
      </c>
      <c r="CV49">
        <v>42</v>
      </c>
      <c r="CW49">
        <v>18.559343323648328</v>
      </c>
      <c r="CX49">
        <v>16.984120867163739</v>
      </c>
      <c r="CZ49">
        <f t="shared" si="39"/>
        <v>1</v>
      </c>
      <c r="DA49">
        <f t="shared" si="40"/>
        <v>0</v>
      </c>
      <c r="DB49">
        <f t="shared" si="41"/>
        <v>1.5752224564845889</v>
      </c>
      <c r="DE49">
        <v>42</v>
      </c>
      <c r="DF49">
        <v>9.4946482627616007</v>
      </c>
      <c r="DG49">
        <v>14.298067830725444</v>
      </c>
      <c r="DI49">
        <f t="shared" si="42"/>
        <v>0</v>
      </c>
      <c r="DJ49">
        <f t="shared" si="43"/>
        <v>1</v>
      </c>
      <c r="DK49">
        <f t="shared" si="44"/>
        <v>4.803419567963843</v>
      </c>
      <c r="DN49">
        <v>42</v>
      </c>
      <c r="DO49">
        <v>22.95832485933359</v>
      </c>
      <c r="DP49">
        <v>18.527624907945714</v>
      </c>
      <c r="DR49">
        <f t="shared" si="45"/>
        <v>1</v>
      </c>
      <c r="DS49">
        <f t="shared" si="46"/>
        <v>0</v>
      </c>
      <c r="DT49">
        <f t="shared" si="47"/>
        <v>4.4306999513878758</v>
      </c>
      <c r="DW49">
        <v>42</v>
      </c>
      <c r="DX49">
        <v>20.311114544290202</v>
      </c>
      <c r="DY49">
        <v>14.538581295968108</v>
      </c>
      <c r="EA49">
        <f t="shared" si="48"/>
        <v>1</v>
      </c>
      <c r="EB49">
        <f t="shared" si="49"/>
        <v>0</v>
      </c>
      <c r="EC49">
        <f t="shared" si="50"/>
        <v>5.7725332483220946</v>
      </c>
      <c r="EF49">
        <v>42</v>
      </c>
      <c r="EG49">
        <v>24.844580634049386</v>
      </c>
      <c r="EH49">
        <v>15.415831332646514</v>
      </c>
      <c r="EJ49">
        <f t="shared" si="51"/>
        <v>1</v>
      </c>
      <c r="EK49">
        <f t="shared" si="52"/>
        <v>0</v>
      </c>
      <c r="EL49">
        <f t="shared" si="53"/>
        <v>9.4287493014028723</v>
      </c>
      <c r="EO49">
        <v>42</v>
      </c>
      <c r="EP49">
        <v>21.714400404161932</v>
      </c>
      <c r="EQ49">
        <v>30.547003632718337</v>
      </c>
      <c r="ES49">
        <f t="shared" si="54"/>
        <v>0</v>
      </c>
      <c r="ET49">
        <f t="shared" si="55"/>
        <v>1</v>
      </c>
      <c r="EU49">
        <f t="shared" si="56"/>
        <v>8.8326032285564047</v>
      </c>
    </row>
    <row r="50" spans="1:151" x14ac:dyDescent="0.25">
      <c r="A50">
        <v>43</v>
      </c>
      <c r="B50">
        <v>7.4706761069611769</v>
      </c>
      <c r="C50">
        <v>26.172934258392022</v>
      </c>
      <c r="E50">
        <f t="shared" si="6"/>
        <v>0</v>
      </c>
      <c r="F50">
        <f t="shared" si="7"/>
        <v>1</v>
      </c>
      <c r="G50">
        <f t="shared" si="8"/>
        <v>18.702258151430847</v>
      </c>
      <c r="J50">
        <v>43</v>
      </c>
      <c r="K50">
        <v>17.730125874022825</v>
      </c>
      <c r="L50">
        <v>17.696095444618884</v>
      </c>
      <c r="N50">
        <f t="shared" si="9"/>
        <v>1</v>
      </c>
      <c r="O50">
        <f t="shared" si="10"/>
        <v>0</v>
      </c>
      <c r="P50">
        <f t="shared" si="11"/>
        <v>3.4030429403941298E-2</v>
      </c>
      <c r="S50">
        <v>43</v>
      </c>
      <c r="T50">
        <v>18.989472034522436</v>
      </c>
      <c r="U50">
        <v>47.033466249469257</v>
      </c>
      <c r="W50">
        <f t="shared" si="12"/>
        <v>0</v>
      </c>
      <c r="X50">
        <f t="shared" si="13"/>
        <v>1</v>
      </c>
      <c r="Y50">
        <f t="shared" si="14"/>
        <v>28.043994214946821</v>
      </c>
      <c r="AB50">
        <v>43</v>
      </c>
      <c r="AC50">
        <v>23.176687647110938</v>
      </c>
      <c r="AD50">
        <v>19.10931250745778</v>
      </c>
      <c r="AF50">
        <f t="shared" si="15"/>
        <v>1</v>
      </c>
      <c r="AG50">
        <f t="shared" si="16"/>
        <v>0</v>
      </c>
      <c r="AH50">
        <f t="shared" si="17"/>
        <v>4.0673751396531586</v>
      </c>
      <c r="AK50">
        <v>43</v>
      </c>
      <c r="AL50">
        <v>25.507731111309319</v>
      </c>
      <c r="AM50">
        <v>23.711918796397569</v>
      </c>
      <c r="AO50">
        <f t="shared" si="18"/>
        <v>1</v>
      </c>
      <c r="AP50">
        <f t="shared" si="19"/>
        <v>0</v>
      </c>
      <c r="AQ50">
        <f t="shared" si="20"/>
        <v>1.7958123149117498</v>
      </c>
      <c r="AT50">
        <v>43</v>
      </c>
      <c r="AU50">
        <v>24.08572605805648</v>
      </c>
      <c r="AV50">
        <v>21.229979918405473</v>
      </c>
      <c r="AX50">
        <f t="shared" si="21"/>
        <v>1</v>
      </c>
      <c r="AY50">
        <f t="shared" si="22"/>
        <v>0</v>
      </c>
      <c r="AZ50">
        <f t="shared" si="23"/>
        <v>2.8557461396510071</v>
      </c>
      <c r="BC50">
        <v>43</v>
      </c>
      <c r="BD50" t="e">
        <v>#N/A</v>
      </c>
      <c r="BE50" t="e">
        <v>#N/A</v>
      </c>
      <c r="BG50" t="e">
        <f t="shared" si="24"/>
        <v>#N/A</v>
      </c>
      <c r="BH50" t="e">
        <f t="shared" si="25"/>
        <v>#N/A</v>
      </c>
      <c r="BI50" t="e">
        <f t="shared" si="26"/>
        <v>#N/A</v>
      </c>
      <c r="BL50">
        <v>43</v>
      </c>
      <c r="BM50">
        <v>26.553672729631753</v>
      </c>
      <c r="BN50">
        <v>17.862774944866434</v>
      </c>
      <c r="BP50">
        <f t="shared" si="27"/>
        <v>1</v>
      </c>
      <c r="BQ50">
        <f t="shared" si="28"/>
        <v>0</v>
      </c>
      <c r="BR50">
        <f t="shared" si="29"/>
        <v>8.690897784765319</v>
      </c>
      <c r="BU50">
        <v>43</v>
      </c>
      <c r="BV50">
        <v>29.005629426551632</v>
      </c>
      <c r="BW50">
        <v>22.688792234125131</v>
      </c>
      <c r="BY50">
        <f t="shared" si="30"/>
        <v>1</v>
      </c>
      <c r="BZ50">
        <f t="shared" si="31"/>
        <v>0</v>
      </c>
      <c r="CA50">
        <f t="shared" si="32"/>
        <v>6.316837192426501</v>
      </c>
      <c r="CD50">
        <v>43</v>
      </c>
      <c r="CE50">
        <v>23.205447270995549</v>
      </c>
      <c r="CF50">
        <v>45.83317831685531</v>
      </c>
      <c r="CH50">
        <f t="shared" si="33"/>
        <v>0</v>
      </c>
      <c r="CI50">
        <f t="shared" si="34"/>
        <v>1</v>
      </c>
      <c r="CJ50">
        <f t="shared" si="35"/>
        <v>22.627731045859761</v>
      </c>
      <c r="CM50">
        <v>43</v>
      </c>
      <c r="CN50">
        <v>23.495442469941814</v>
      </c>
      <c r="CO50">
        <v>24.476664089405038</v>
      </c>
      <c r="CQ50">
        <f t="shared" si="36"/>
        <v>0</v>
      </c>
      <c r="CR50">
        <f t="shared" si="37"/>
        <v>1</v>
      </c>
      <c r="CS50">
        <f t="shared" si="38"/>
        <v>0.9812216194632235</v>
      </c>
      <c r="CV50">
        <v>43</v>
      </c>
      <c r="CW50">
        <v>28.267007894483363</v>
      </c>
      <c r="CX50">
        <v>19.454831686882724</v>
      </c>
      <c r="CZ50">
        <f t="shared" si="39"/>
        <v>1</v>
      </c>
      <c r="DA50">
        <f t="shared" si="40"/>
        <v>0</v>
      </c>
      <c r="DB50">
        <f t="shared" si="41"/>
        <v>8.8121762076006398</v>
      </c>
      <c r="DE50">
        <v>43</v>
      </c>
      <c r="DF50">
        <v>38.340915965175604</v>
      </c>
      <c r="DG50">
        <v>33.458366350205452</v>
      </c>
      <c r="DI50">
        <f t="shared" si="42"/>
        <v>1</v>
      </c>
      <c r="DJ50">
        <f t="shared" si="43"/>
        <v>0</v>
      </c>
      <c r="DK50">
        <f t="shared" si="44"/>
        <v>4.8825496149701522</v>
      </c>
      <c r="DN50">
        <v>43</v>
      </c>
      <c r="DO50">
        <v>17.250154036099563</v>
      </c>
      <c r="DP50">
        <v>21.898396750395307</v>
      </c>
      <c r="DR50">
        <f t="shared" si="45"/>
        <v>0</v>
      </c>
      <c r="DS50">
        <f t="shared" si="46"/>
        <v>1</v>
      </c>
      <c r="DT50">
        <f t="shared" si="47"/>
        <v>4.6482427142957441</v>
      </c>
      <c r="DW50">
        <v>43</v>
      </c>
      <c r="DX50">
        <v>16.854130747681161</v>
      </c>
      <c r="DY50">
        <v>13.510858892889331</v>
      </c>
      <c r="EA50">
        <f t="shared" si="48"/>
        <v>1</v>
      </c>
      <c r="EB50">
        <f t="shared" si="49"/>
        <v>0</v>
      </c>
      <c r="EC50">
        <f t="shared" si="50"/>
        <v>3.3432718547918299</v>
      </c>
      <c r="EF50">
        <v>43</v>
      </c>
      <c r="EG50">
        <v>18.908454634944768</v>
      </c>
      <c r="EH50">
        <v>17.211990650133117</v>
      </c>
      <c r="EJ50">
        <f t="shared" si="51"/>
        <v>1</v>
      </c>
      <c r="EK50">
        <f t="shared" si="52"/>
        <v>0</v>
      </c>
      <c r="EL50">
        <f t="shared" si="53"/>
        <v>1.6964639848116505</v>
      </c>
      <c r="EO50">
        <v>43</v>
      </c>
      <c r="EP50">
        <v>22.611909390898099</v>
      </c>
      <c r="EQ50">
        <v>33.470275147089183</v>
      </c>
      <c r="ES50">
        <f t="shared" si="54"/>
        <v>0</v>
      </c>
      <c r="ET50">
        <f t="shared" si="55"/>
        <v>1</v>
      </c>
      <c r="EU50">
        <f t="shared" si="56"/>
        <v>10.858365756191084</v>
      </c>
    </row>
    <row r="51" spans="1:151" x14ac:dyDescent="0.25">
      <c r="A51">
        <v>44</v>
      </c>
      <c r="B51">
        <v>13.224595726715368</v>
      </c>
      <c r="C51">
        <v>16.212307804991596</v>
      </c>
      <c r="E51">
        <f t="shared" si="6"/>
        <v>0</v>
      </c>
      <c r="F51">
        <f t="shared" si="7"/>
        <v>1</v>
      </c>
      <c r="G51">
        <f t="shared" si="8"/>
        <v>2.9877120782762283</v>
      </c>
      <c r="J51">
        <v>44</v>
      </c>
      <c r="K51">
        <v>22.779271805521958</v>
      </c>
      <c r="L51">
        <v>25.984754175461397</v>
      </c>
      <c r="N51">
        <f t="shared" si="9"/>
        <v>0</v>
      </c>
      <c r="O51">
        <f t="shared" si="10"/>
        <v>1</v>
      </c>
      <c r="P51">
        <f t="shared" si="11"/>
        <v>3.205482369939439</v>
      </c>
      <c r="S51">
        <v>44</v>
      </c>
      <c r="T51">
        <v>18.986802942409788</v>
      </c>
      <c r="U51">
        <v>23.263218501868653</v>
      </c>
      <c r="W51">
        <f t="shared" si="12"/>
        <v>0</v>
      </c>
      <c r="X51">
        <f t="shared" si="13"/>
        <v>1</v>
      </c>
      <c r="Y51">
        <f t="shared" si="14"/>
        <v>4.2764155594588651</v>
      </c>
      <c r="AB51">
        <v>44</v>
      </c>
      <c r="AC51">
        <v>18.285142218855459</v>
      </c>
      <c r="AD51">
        <v>17.0823085914027</v>
      </c>
      <c r="AF51">
        <f t="shared" si="15"/>
        <v>1</v>
      </c>
      <c r="AG51">
        <f t="shared" si="16"/>
        <v>0</v>
      </c>
      <c r="AH51">
        <f t="shared" si="17"/>
        <v>1.2028336274527582</v>
      </c>
      <c r="AK51">
        <v>44</v>
      </c>
      <c r="AL51">
        <v>13.880636001475672</v>
      </c>
      <c r="AM51">
        <v>20.214544306392323</v>
      </c>
      <c r="AO51">
        <f t="shared" si="18"/>
        <v>0</v>
      </c>
      <c r="AP51">
        <f t="shared" si="19"/>
        <v>1</v>
      </c>
      <c r="AQ51">
        <f t="shared" si="20"/>
        <v>6.3339083049166511</v>
      </c>
      <c r="AT51">
        <v>44</v>
      </c>
      <c r="AU51">
        <v>18.824114274817521</v>
      </c>
      <c r="AV51">
        <v>14.544665620539016</v>
      </c>
      <c r="AX51">
        <f t="shared" si="21"/>
        <v>1</v>
      </c>
      <c r="AY51">
        <f t="shared" si="22"/>
        <v>0</v>
      </c>
      <c r="AZ51">
        <f t="shared" si="23"/>
        <v>4.2794486542785055</v>
      </c>
      <c r="BC51">
        <v>44</v>
      </c>
      <c r="BD51" t="e">
        <v>#N/A</v>
      </c>
      <c r="BE51" t="e">
        <v>#N/A</v>
      </c>
      <c r="BG51" t="e">
        <f t="shared" si="24"/>
        <v>#N/A</v>
      </c>
      <c r="BH51" t="e">
        <f t="shared" si="25"/>
        <v>#N/A</v>
      </c>
      <c r="BI51" t="e">
        <f t="shared" si="26"/>
        <v>#N/A</v>
      </c>
      <c r="BL51">
        <v>44</v>
      </c>
      <c r="BM51">
        <v>25.135629248889835</v>
      </c>
      <c r="BN51">
        <v>10.991774188895267</v>
      </c>
      <c r="BP51">
        <f t="shared" si="27"/>
        <v>1</v>
      </c>
      <c r="BQ51">
        <f t="shared" si="28"/>
        <v>0</v>
      </c>
      <c r="BR51">
        <f t="shared" si="29"/>
        <v>14.143855059994568</v>
      </c>
      <c r="BU51">
        <v>44</v>
      </c>
      <c r="BV51">
        <v>24.206060408845914</v>
      </c>
      <c r="BW51">
        <v>24.013353077914839</v>
      </c>
      <c r="BY51">
        <f t="shared" si="30"/>
        <v>1</v>
      </c>
      <c r="BZ51">
        <f t="shared" si="31"/>
        <v>0</v>
      </c>
      <c r="CA51">
        <f t="shared" si="32"/>
        <v>0.19270733093107495</v>
      </c>
      <c r="CD51">
        <v>44</v>
      </c>
      <c r="CE51">
        <v>16.022282867361046</v>
      </c>
      <c r="CF51">
        <v>23.611730692820778</v>
      </c>
      <c r="CH51">
        <f t="shared" si="33"/>
        <v>0</v>
      </c>
      <c r="CI51">
        <f t="shared" si="34"/>
        <v>1</v>
      </c>
      <c r="CJ51">
        <f t="shared" si="35"/>
        <v>7.5894478254597324</v>
      </c>
      <c r="CM51">
        <v>44</v>
      </c>
      <c r="CN51">
        <v>17.904846879148312</v>
      </c>
      <c r="CO51">
        <v>13.458213056666665</v>
      </c>
      <c r="CQ51">
        <f t="shared" si="36"/>
        <v>1</v>
      </c>
      <c r="CR51">
        <f t="shared" si="37"/>
        <v>0</v>
      </c>
      <c r="CS51">
        <f t="shared" si="38"/>
        <v>4.4466338224816475</v>
      </c>
      <c r="CV51">
        <v>44</v>
      </c>
      <c r="CW51">
        <v>23.847158831688585</v>
      </c>
      <c r="CX51">
        <v>19.547062691620308</v>
      </c>
      <c r="CZ51">
        <f t="shared" si="39"/>
        <v>1</v>
      </c>
      <c r="DA51">
        <f t="shared" si="40"/>
        <v>0</v>
      </c>
      <c r="DB51">
        <f t="shared" si="41"/>
        <v>4.3000961400682769</v>
      </c>
      <c r="DE51">
        <v>44</v>
      </c>
      <c r="DF51">
        <v>17.711946073220929</v>
      </c>
      <c r="DG51">
        <v>24.288901914214584</v>
      </c>
      <c r="DI51">
        <f t="shared" si="42"/>
        <v>0</v>
      </c>
      <c r="DJ51">
        <f t="shared" si="43"/>
        <v>1</v>
      </c>
      <c r="DK51">
        <f t="shared" si="44"/>
        <v>6.576955840993655</v>
      </c>
      <c r="DN51">
        <v>44</v>
      </c>
      <c r="DO51">
        <v>27.258398125745394</v>
      </c>
      <c r="DP51">
        <v>22.995129755879741</v>
      </c>
      <c r="DR51">
        <f t="shared" si="45"/>
        <v>1</v>
      </c>
      <c r="DS51">
        <f t="shared" si="46"/>
        <v>0</v>
      </c>
      <c r="DT51">
        <f t="shared" si="47"/>
        <v>4.2632683698656528</v>
      </c>
      <c r="DW51">
        <v>44</v>
      </c>
      <c r="DX51">
        <v>24.896786712242125</v>
      </c>
      <c r="DY51">
        <v>20.281702327983151</v>
      </c>
      <c r="EA51">
        <f t="shared" si="48"/>
        <v>1</v>
      </c>
      <c r="EB51">
        <f t="shared" si="49"/>
        <v>0</v>
      </c>
      <c r="EC51">
        <f t="shared" si="50"/>
        <v>4.6150843842589744</v>
      </c>
      <c r="EF51">
        <v>44</v>
      </c>
      <c r="EG51">
        <v>24.682996247037337</v>
      </c>
      <c r="EH51">
        <v>9.926802879497366</v>
      </c>
      <c r="EJ51">
        <f t="shared" si="51"/>
        <v>1</v>
      </c>
      <c r="EK51">
        <f t="shared" si="52"/>
        <v>0</v>
      </c>
      <c r="EL51">
        <f t="shared" si="53"/>
        <v>14.756193367539971</v>
      </c>
      <c r="EO51">
        <v>44</v>
      </c>
      <c r="EP51">
        <v>19.765762868321964</v>
      </c>
      <c r="EQ51">
        <v>26.872633639018712</v>
      </c>
      <c r="ES51">
        <f t="shared" si="54"/>
        <v>0</v>
      </c>
      <c r="ET51">
        <f t="shared" si="55"/>
        <v>1</v>
      </c>
      <c r="EU51">
        <f t="shared" si="56"/>
        <v>7.106870770696748</v>
      </c>
    </row>
    <row r="52" spans="1:151" x14ac:dyDescent="0.25">
      <c r="A52">
        <v>45</v>
      </c>
      <c r="B52">
        <v>11.455877558975985</v>
      </c>
      <c r="C52">
        <v>0.51589279442586289</v>
      </c>
      <c r="E52">
        <f t="shared" si="6"/>
        <v>1</v>
      </c>
      <c r="F52">
        <f t="shared" si="7"/>
        <v>0</v>
      </c>
      <c r="G52">
        <f t="shared" si="8"/>
        <v>10.939984764550122</v>
      </c>
      <c r="J52">
        <v>45</v>
      </c>
      <c r="K52">
        <v>23.675858339687135</v>
      </c>
      <c r="L52">
        <v>24.070519172884591</v>
      </c>
      <c r="N52">
        <f t="shared" si="9"/>
        <v>0</v>
      </c>
      <c r="O52">
        <f t="shared" si="10"/>
        <v>1</v>
      </c>
      <c r="P52">
        <f t="shared" si="11"/>
        <v>0.39466083319745593</v>
      </c>
      <c r="S52">
        <v>45</v>
      </c>
      <c r="T52">
        <v>14.639986543475608</v>
      </c>
      <c r="U52">
        <v>30.603861807988586</v>
      </c>
      <c r="W52">
        <f t="shared" si="12"/>
        <v>0</v>
      </c>
      <c r="X52">
        <f t="shared" si="13"/>
        <v>1</v>
      </c>
      <c r="Y52">
        <f t="shared" si="14"/>
        <v>15.963875264512978</v>
      </c>
      <c r="AB52">
        <v>45</v>
      </c>
      <c r="AC52">
        <v>26.674391187800509</v>
      </c>
      <c r="AD52">
        <v>18.251051607928186</v>
      </c>
      <c r="AF52">
        <f t="shared" si="15"/>
        <v>1</v>
      </c>
      <c r="AG52">
        <f t="shared" si="16"/>
        <v>0</v>
      </c>
      <c r="AH52">
        <f t="shared" si="17"/>
        <v>8.423339579872323</v>
      </c>
      <c r="AK52">
        <v>45</v>
      </c>
      <c r="AL52">
        <v>19.539290858971015</v>
      </c>
      <c r="AM52">
        <v>10.889133029991548</v>
      </c>
      <c r="AO52">
        <f t="shared" si="18"/>
        <v>1</v>
      </c>
      <c r="AP52">
        <f t="shared" si="19"/>
        <v>0</v>
      </c>
      <c r="AQ52">
        <f t="shared" si="20"/>
        <v>8.6501578289794665</v>
      </c>
      <c r="AT52">
        <v>45</v>
      </c>
      <c r="AU52">
        <v>24.371383448001517</v>
      </c>
      <c r="AV52">
        <v>15.727490536823542</v>
      </c>
      <c r="AX52">
        <f t="shared" si="21"/>
        <v>1</v>
      </c>
      <c r="AY52">
        <f t="shared" si="22"/>
        <v>0</v>
      </c>
      <c r="AZ52">
        <f t="shared" si="23"/>
        <v>8.643892911177975</v>
      </c>
      <c r="BC52">
        <v>45</v>
      </c>
      <c r="BD52" t="e">
        <v>#N/A</v>
      </c>
      <c r="BE52" t="e">
        <v>#N/A</v>
      </c>
      <c r="BG52" t="e">
        <f t="shared" si="24"/>
        <v>#N/A</v>
      </c>
      <c r="BH52" t="e">
        <f t="shared" si="25"/>
        <v>#N/A</v>
      </c>
      <c r="BI52" t="e">
        <f t="shared" si="26"/>
        <v>#N/A</v>
      </c>
      <c r="BL52">
        <v>45</v>
      </c>
      <c r="BM52">
        <v>23.199070475499475</v>
      </c>
      <c r="BN52">
        <v>16.569218898365275</v>
      </c>
      <c r="BP52">
        <f t="shared" si="27"/>
        <v>1</v>
      </c>
      <c r="BQ52">
        <f t="shared" si="28"/>
        <v>0</v>
      </c>
      <c r="BR52">
        <f t="shared" si="29"/>
        <v>6.6298515771342004</v>
      </c>
      <c r="BU52">
        <v>45</v>
      </c>
      <c r="BV52">
        <v>18.336298211874364</v>
      </c>
      <c r="BW52">
        <v>39.314774455175119</v>
      </c>
      <c r="BY52">
        <f t="shared" si="30"/>
        <v>0</v>
      </c>
      <c r="BZ52">
        <f t="shared" si="31"/>
        <v>1</v>
      </c>
      <c r="CA52">
        <f t="shared" si="32"/>
        <v>20.978476243300754</v>
      </c>
      <c r="CD52">
        <v>45</v>
      </c>
      <c r="CE52">
        <v>14.270239426818375</v>
      </c>
      <c r="CF52">
        <v>19.309581339758889</v>
      </c>
      <c r="CH52">
        <f t="shared" si="33"/>
        <v>0</v>
      </c>
      <c r="CI52">
        <f t="shared" si="34"/>
        <v>1</v>
      </c>
      <c r="CJ52">
        <f t="shared" si="35"/>
        <v>5.0393419129405146</v>
      </c>
      <c r="CM52">
        <v>45</v>
      </c>
      <c r="CN52">
        <v>20.68385099452825</v>
      </c>
      <c r="CO52">
        <v>7.7847574457633044</v>
      </c>
      <c r="CQ52">
        <f t="shared" si="36"/>
        <v>1</v>
      </c>
      <c r="CR52">
        <f t="shared" si="37"/>
        <v>0</v>
      </c>
      <c r="CS52">
        <f t="shared" si="38"/>
        <v>12.899093548764945</v>
      </c>
      <c r="CV52">
        <v>45</v>
      </c>
      <c r="CW52">
        <v>26.624339363424902</v>
      </c>
      <c r="CX52">
        <v>18.694807423601151</v>
      </c>
      <c r="CZ52">
        <f t="shared" si="39"/>
        <v>1</v>
      </c>
      <c r="DA52">
        <f t="shared" si="40"/>
        <v>0</v>
      </c>
      <c r="DB52">
        <f t="shared" si="41"/>
        <v>7.9295319398237503</v>
      </c>
      <c r="DE52">
        <v>45</v>
      </c>
      <c r="DF52">
        <v>11.969013430312922</v>
      </c>
      <c r="DG52">
        <v>22.028195433105882</v>
      </c>
      <c r="DI52">
        <f t="shared" si="42"/>
        <v>0</v>
      </c>
      <c r="DJ52">
        <f t="shared" si="43"/>
        <v>1</v>
      </c>
      <c r="DK52">
        <f t="shared" si="44"/>
        <v>10.05918200279296</v>
      </c>
      <c r="DN52">
        <v>45</v>
      </c>
      <c r="DO52">
        <v>25.071166603274822</v>
      </c>
      <c r="DP52">
        <v>13.094809760235528</v>
      </c>
      <c r="DR52">
        <f t="shared" si="45"/>
        <v>1</v>
      </c>
      <c r="DS52">
        <f t="shared" si="46"/>
        <v>0</v>
      </c>
      <c r="DT52">
        <f t="shared" si="47"/>
        <v>11.976356843039294</v>
      </c>
      <c r="DW52">
        <v>45</v>
      </c>
      <c r="DX52">
        <v>19.756308414755356</v>
      </c>
      <c r="DY52">
        <v>21.893300889980061</v>
      </c>
      <c r="EA52">
        <f t="shared" si="48"/>
        <v>0</v>
      </c>
      <c r="EB52">
        <f t="shared" si="49"/>
        <v>1</v>
      </c>
      <c r="EC52">
        <f t="shared" si="50"/>
        <v>2.1369924752247051</v>
      </c>
      <c r="EF52">
        <v>45</v>
      </c>
      <c r="EG52">
        <v>25.076538820776719</v>
      </c>
      <c r="EH52">
        <v>13.827173863760716</v>
      </c>
      <c r="EJ52">
        <f t="shared" si="51"/>
        <v>1</v>
      </c>
      <c r="EK52">
        <f t="shared" si="52"/>
        <v>0</v>
      </c>
      <c r="EL52">
        <f t="shared" si="53"/>
        <v>11.249364957016002</v>
      </c>
      <c r="EO52">
        <v>45</v>
      </c>
      <c r="EP52">
        <v>21.996509271411274</v>
      </c>
      <c r="EQ52">
        <v>16.834593033591233</v>
      </c>
      <c r="ES52">
        <f t="shared" si="54"/>
        <v>1</v>
      </c>
      <c r="ET52">
        <f t="shared" si="55"/>
        <v>0</v>
      </c>
      <c r="EU52">
        <f t="shared" si="56"/>
        <v>5.1619162378200407</v>
      </c>
    </row>
    <row r="53" spans="1:151" x14ac:dyDescent="0.25">
      <c r="A53">
        <v>46</v>
      </c>
      <c r="B53">
        <v>9.5574784504444761</v>
      </c>
      <c r="C53">
        <v>21.746029496673973</v>
      </c>
      <c r="E53">
        <f t="shared" si="6"/>
        <v>0</v>
      </c>
      <c r="F53">
        <f t="shared" si="7"/>
        <v>1</v>
      </c>
      <c r="G53">
        <f t="shared" si="8"/>
        <v>12.188551046229497</v>
      </c>
      <c r="J53">
        <v>46</v>
      </c>
      <c r="K53">
        <v>25.308173987260719</v>
      </c>
      <c r="L53">
        <v>20.683978489646805</v>
      </c>
      <c r="N53">
        <f t="shared" si="9"/>
        <v>1</v>
      </c>
      <c r="O53">
        <f t="shared" si="10"/>
        <v>0</v>
      </c>
      <c r="P53">
        <f t="shared" si="11"/>
        <v>4.6241954976139148</v>
      </c>
      <c r="S53">
        <v>46</v>
      </c>
      <c r="T53">
        <v>19.628869731504683</v>
      </c>
      <c r="U53">
        <v>21.752883129749048</v>
      </c>
      <c r="W53">
        <f t="shared" si="12"/>
        <v>0</v>
      </c>
      <c r="X53">
        <f t="shared" si="13"/>
        <v>1</v>
      </c>
      <c r="Y53">
        <f t="shared" si="14"/>
        <v>2.1240133982443652</v>
      </c>
      <c r="AB53">
        <v>46</v>
      </c>
      <c r="AC53">
        <v>23.521357322657554</v>
      </c>
      <c r="AD53">
        <v>18.407657401454813</v>
      </c>
      <c r="AF53">
        <f t="shared" si="15"/>
        <v>1</v>
      </c>
      <c r="AG53">
        <f t="shared" si="16"/>
        <v>0</v>
      </c>
      <c r="AH53">
        <f t="shared" si="17"/>
        <v>5.1136999212027412</v>
      </c>
      <c r="AK53">
        <v>46</v>
      </c>
      <c r="AL53">
        <v>22.696075870156729</v>
      </c>
      <c r="AM53">
        <v>19.961174264978375</v>
      </c>
      <c r="AO53">
        <f t="shared" si="18"/>
        <v>1</v>
      </c>
      <c r="AP53">
        <f t="shared" si="19"/>
        <v>0</v>
      </c>
      <c r="AQ53">
        <f t="shared" si="20"/>
        <v>2.7349016051783543</v>
      </c>
      <c r="AT53">
        <v>46</v>
      </c>
      <c r="AU53">
        <v>18.0446880191373</v>
      </c>
      <c r="AV53">
        <v>30.435402030771872</v>
      </c>
      <c r="AX53">
        <f t="shared" si="21"/>
        <v>0</v>
      </c>
      <c r="AY53">
        <f t="shared" si="22"/>
        <v>1</v>
      </c>
      <c r="AZ53">
        <f t="shared" si="23"/>
        <v>12.390714011634572</v>
      </c>
      <c r="BC53">
        <v>46</v>
      </c>
      <c r="BD53" t="e">
        <v>#N/A</v>
      </c>
      <c r="BE53" t="e">
        <v>#N/A</v>
      </c>
      <c r="BG53" t="e">
        <f t="shared" si="24"/>
        <v>#N/A</v>
      </c>
      <c r="BH53" t="e">
        <f t="shared" si="25"/>
        <v>#N/A</v>
      </c>
      <c r="BI53" t="e">
        <f t="shared" si="26"/>
        <v>#N/A</v>
      </c>
      <c r="BL53">
        <v>46</v>
      </c>
      <c r="BM53">
        <v>28.438971906821148</v>
      </c>
      <c r="BN53">
        <v>5.609077570140121</v>
      </c>
      <c r="BP53">
        <f t="shared" si="27"/>
        <v>1</v>
      </c>
      <c r="BQ53">
        <f t="shared" si="28"/>
        <v>0</v>
      </c>
      <c r="BR53">
        <f t="shared" si="29"/>
        <v>22.829894336681029</v>
      </c>
      <c r="BU53">
        <v>46</v>
      </c>
      <c r="BV53">
        <v>26.619753445007621</v>
      </c>
      <c r="BW53">
        <v>19.460690841583613</v>
      </c>
      <c r="BY53">
        <f t="shared" si="30"/>
        <v>1</v>
      </c>
      <c r="BZ53">
        <f t="shared" si="31"/>
        <v>0</v>
      </c>
      <c r="CA53">
        <f t="shared" si="32"/>
        <v>7.1590626034240081</v>
      </c>
      <c r="CD53">
        <v>46</v>
      </c>
      <c r="CE53">
        <v>31.765105637879266</v>
      </c>
      <c r="CF53">
        <v>24.624297501163753</v>
      </c>
      <c r="CH53">
        <f t="shared" si="33"/>
        <v>1</v>
      </c>
      <c r="CI53">
        <f t="shared" si="34"/>
        <v>0</v>
      </c>
      <c r="CJ53">
        <f t="shared" si="35"/>
        <v>7.1408081367155134</v>
      </c>
      <c r="CM53">
        <v>46</v>
      </c>
      <c r="CN53">
        <v>23.510307863596164</v>
      </c>
      <c r="CO53">
        <v>24.615798913402095</v>
      </c>
      <c r="CQ53">
        <f t="shared" si="36"/>
        <v>0</v>
      </c>
      <c r="CR53">
        <f t="shared" si="37"/>
        <v>1</v>
      </c>
      <c r="CS53">
        <f t="shared" si="38"/>
        <v>1.1054910498059307</v>
      </c>
      <c r="CV53">
        <v>46</v>
      </c>
      <c r="CW53">
        <v>17.70625946712844</v>
      </c>
      <c r="CX53">
        <v>11.897771663333405</v>
      </c>
      <c r="CZ53">
        <f t="shared" si="39"/>
        <v>1</v>
      </c>
      <c r="DA53">
        <f t="shared" si="40"/>
        <v>0</v>
      </c>
      <c r="DB53">
        <f t="shared" si="41"/>
        <v>5.8084878037950354</v>
      </c>
      <c r="DE53">
        <v>46</v>
      </c>
      <c r="DF53">
        <v>24.563092383400964</v>
      </c>
      <c r="DG53">
        <v>22.644511422702404</v>
      </c>
      <c r="DI53">
        <f t="shared" si="42"/>
        <v>1</v>
      </c>
      <c r="DJ53">
        <f t="shared" si="43"/>
        <v>0</v>
      </c>
      <c r="DK53">
        <f t="shared" si="44"/>
        <v>1.9185809606985593</v>
      </c>
      <c r="DN53">
        <v>46</v>
      </c>
      <c r="DO53">
        <v>26.967230713193974</v>
      </c>
      <c r="DP53">
        <v>21.935200927714352</v>
      </c>
      <c r="DR53">
        <f t="shared" si="45"/>
        <v>1</v>
      </c>
      <c r="DS53">
        <f t="shared" si="46"/>
        <v>0</v>
      </c>
      <c r="DT53">
        <f t="shared" si="47"/>
        <v>5.0320297854796223</v>
      </c>
      <c r="DW53">
        <v>46</v>
      </c>
      <c r="DX53">
        <v>14.453909657389202</v>
      </c>
      <c r="DY53">
        <v>16.620295683119139</v>
      </c>
      <c r="EA53">
        <f t="shared" si="48"/>
        <v>0</v>
      </c>
      <c r="EB53">
        <f t="shared" si="49"/>
        <v>1</v>
      </c>
      <c r="EC53">
        <f t="shared" si="50"/>
        <v>2.1663860257299365</v>
      </c>
      <c r="EF53">
        <v>46</v>
      </c>
      <c r="EG53">
        <v>17.714248729767618</v>
      </c>
      <c r="EH53">
        <v>18.855774913853836</v>
      </c>
      <c r="EJ53">
        <f t="shared" si="51"/>
        <v>0</v>
      </c>
      <c r="EK53">
        <f t="shared" si="52"/>
        <v>1</v>
      </c>
      <c r="EL53">
        <f t="shared" si="53"/>
        <v>1.1415261840862172</v>
      </c>
      <c r="EO53">
        <v>46</v>
      </c>
      <c r="EP53">
        <v>26.700849335941861</v>
      </c>
      <c r="EQ53">
        <v>31.05375974862271</v>
      </c>
      <c r="ES53">
        <f t="shared" si="54"/>
        <v>0</v>
      </c>
      <c r="ET53">
        <f t="shared" si="55"/>
        <v>1</v>
      </c>
      <c r="EU53">
        <f t="shared" si="56"/>
        <v>4.3529104126808491</v>
      </c>
    </row>
    <row r="54" spans="1:151" x14ac:dyDescent="0.25">
      <c r="A54">
        <v>47</v>
      </c>
      <c r="B54">
        <v>15.952510556739817</v>
      </c>
      <c r="C54">
        <v>25.091370864552353</v>
      </c>
      <c r="E54">
        <f t="shared" si="6"/>
        <v>0</v>
      </c>
      <c r="F54">
        <f t="shared" si="7"/>
        <v>1</v>
      </c>
      <c r="G54">
        <f t="shared" si="8"/>
        <v>9.1388603078125357</v>
      </c>
      <c r="J54">
        <v>47</v>
      </c>
      <c r="K54">
        <v>11.668715713028055</v>
      </c>
      <c r="L54">
        <v>23.483341835019537</v>
      </c>
      <c r="N54">
        <f t="shared" si="9"/>
        <v>0</v>
      </c>
      <c r="O54">
        <f t="shared" si="10"/>
        <v>1</v>
      </c>
      <c r="P54">
        <f t="shared" si="11"/>
        <v>11.814626121991482</v>
      </c>
      <c r="S54">
        <v>47</v>
      </c>
      <c r="T54">
        <v>18.122719737301146</v>
      </c>
      <c r="U54">
        <v>20.909683709984996</v>
      </c>
      <c r="W54">
        <f t="shared" si="12"/>
        <v>0</v>
      </c>
      <c r="X54">
        <f t="shared" si="13"/>
        <v>1</v>
      </c>
      <c r="Y54">
        <f t="shared" si="14"/>
        <v>2.78696397268385</v>
      </c>
      <c r="AB54">
        <v>47</v>
      </c>
      <c r="AC54">
        <v>24.902181312957914</v>
      </c>
      <c r="AD54">
        <v>17.818386256098371</v>
      </c>
      <c r="AF54">
        <f t="shared" si="15"/>
        <v>1</v>
      </c>
      <c r="AG54">
        <f t="shared" si="16"/>
        <v>0</v>
      </c>
      <c r="AH54">
        <f t="shared" si="17"/>
        <v>7.0837950568595431</v>
      </c>
      <c r="AK54">
        <v>47</v>
      </c>
      <c r="AL54">
        <v>23.125884117665272</v>
      </c>
      <c r="AM54">
        <v>14.635509634421487</v>
      </c>
      <c r="AO54">
        <f t="shared" si="18"/>
        <v>1</v>
      </c>
      <c r="AP54">
        <f t="shared" si="19"/>
        <v>0</v>
      </c>
      <c r="AQ54">
        <f t="shared" si="20"/>
        <v>8.4903744832437855</v>
      </c>
      <c r="AT54">
        <v>47</v>
      </c>
      <c r="AU54">
        <v>16.890770679432528</v>
      </c>
      <c r="AV54">
        <v>33.378861254319453</v>
      </c>
      <c r="AX54">
        <f t="shared" si="21"/>
        <v>0</v>
      </c>
      <c r="AY54">
        <f t="shared" si="22"/>
        <v>1</v>
      </c>
      <c r="AZ54">
        <f t="shared" si="23"/>
        <v>16.488090574886925</v>
      </c>
      <c r="BC54">
        <v>47</v>
      </c>
      <c r="BD54" t="e">
        <v>#N/A</v>
      </c>
      <c r="BE54" t="e">
        <v>#N/A</v>
      </c>
      <c r="BG54" t="e">
        <f t="shared" si="24"/>
        <v>#N/A</v>
      </c>
      <c r="BH54" t="e">
        <f t="shared" si="25"/>
        <v>#N/A</v>
      </c>
      <c r="BI54" t="e">
        <f t="shared" si="26"/>
        <v>#N/A</v>
      </c>
      <c r="BL54">
        <v>47</v>
      </c>
      <c r="BM54">
        <v>27.391999903986775</v>
      </c>
      <c r="BN54">
        <v>9.9346305260962549</v>
      </c>
      <c r="BP54">
        <f t="shared" si="27"/>
        <v>1</v>
      </c>
      <c r="BQ54">
        <f t="shared" si="28"/>
        <v>0</v>
      </c>
      <c r="BR54">
        <f t="shared" si="29"/>
        <v>17.457369377890522</v>
      </c>
      <c r="BU54">
        <v>47</v>
      </c>
      <c r="BV54">
        <v>21.743285253175031</v>
      </c>
      <c r="BW54">
        <v>18.44355924756081</v>
      </c>
      <c r="BY54">
        <f t="shared" si="30"/>
        <v>1</v>
      </c>
      <c r="BZ54">
        <f t="shared" si="31"/>
        <v>0</v>
      </c>
      <c r="CA54">
        <f t="shared" si="32"/>
        <v>3.2997260056142217</v>
      </c>
      <c r="CD54">
        <v>47</v>
      </c>
      <c r="CE54">
        <v>17.380292371394827</v>
      </c>
      <c r="CF54">
        <v>29.360931459632866</v>
      </c>
      <c r="CH54">
        <f t="shared" si="33"/>
        <v>0</v>
      </c>
      <c r="CI54">
        <f t="shared" si="34"/>
        <v>1</v>
      </c>
      <c r="CJ54">
        <f t="shared" si="35"/>
        <v>11.980639088238039</v>
      </c>
      <c r="CM54">
        <v>47</v>
      </c>
      <c r="CN54">
        <v>19.853364215912165</v>
      </c>
      <c r="CO54">
        <v>29.054267329201842</v>
      </c>
      <c r="CQ54">
        <f t="shared" si="36"/>
        <v>0</v>
      </c>
      <c r="CR54">
        <f t="shared" si="37"/>
        <v>1</v>
      </c>
      <c r="CS54">
        <f t="shared" si="38"/>
        <v>9.2009031132896766</v>
      </c>
      <c r="CV54">
        <v>47</v>
      </c>
      <c r="CW54">
        <v>19.01025402975834</v>
      </c>
      <c r="CX54">
        <v>10.521788941407308</v>
      </c>
      <c r="CZ54">
        <f t="shared" si="39"/>
        <v>1</v>
      </c>
      <c r="DA54">
        <f t="shared" si="40"/>
        <v>0</v>
      </c>
      <c r="DB54">
        <f t="shared" si="41"/>
        <v>8.4884650883510311</v>
      </c>
      <c r="DE54">
        <v>47</v>
      </c>
      <c r="DF54">
        <v>18.784016091975559</v>
      </c>
      <c r="DG54">
        <v>19.349469132374089</v>
      </c>
      <c r="DI54">
        <f t="shared" si="42"/>
        <v>0</v>
      </c>
      <c r="DJ54">
        <f t="shared" si="43"/>
        <v>1</v>
      </c>
      <c r="DK54">
        <f t="shared" si="44"/>
        <v>0.5654530403985305</v>
      </c>
      <c r="DN54">
        <v>47</v>
      </c>
      <c r="DO54">
        <v>25.486908221862986</v>
      </c>
      <c r="DP54">
        <v>15.766865976034641</v>
      </c>
      <c r="DR54">
        <f t="shared" si="45"/>
        <v>1</v>
      </c>
      <c r="DS54">
        <f t="shared" si="46"/>
        <v>0</v>
      </c>
      <c r="DT54">
        <f t="shared" si="47"/>
        <v>9.7200422458283455</v>
      </c>
      <c r="DW54">
        <v>47</v>
      </c>
      <c r="DX54">
        <v>6.6069301876592021</v>
      </c>
      <c r="DY54">
        <v>29.108277120467456</v>
      </c>
      <c r="EA54">
        <f t="shared" si="48"/>
        <v>0</v>
      </c>
      <c r="EB54">
        <f t="shared" si="49"/>
        <v>1</v>
      </c>
      <c r="EC54">
        <f t="shared" si="50"/>
        <v>22.501346932808254</v>
      </c>
      <c r="EF54">
        <v>47</v>
      </c>
      <c r="EG54">
        <v>21.602079759926969</v>
      </c>
      <c r="EH54">
        <v>18.48506741782202</v>
      </c>
      <c r="EJ54">
        <f t="shared" si="51"/>
        <v>1</v>
      </c>
      <c r="EK54">
        <f t="shared" si="52"/>
        <v>0</v>
      </c>
      <c r="EL54">
        <f t="shared" si="53"/>
        <v>3.1170123421049496</v>
      </c>
      <c r="EO54">
        <v>47</v>
      </c>
      <c r="EP54">
        <v>20.902314307461683</v>
      </c>
      <c r="EQ54">
        <v>49.91745726331105</v>
      </c>
      <c r="ES54">
        <f t="shared" si="54"/>
        <v>0</v>
      </c>
      <c r="ET54">
        <f t="shared" si="55"/>
        <v>1</v>
      </c>
      <c r="EU54">
        <f t="shared" si="56"/>
        <v>29.015142955849367</v>
      </c>
    </row>
    <row r="55" spans="1:151" x14ac:dyDescent="0.25">
      <c r="A55">
        <v>48</v>
      </c>
      <c r="B55">
        <v>12.727207536601945</v>
      </c>
      <c r="C55">
        <v>13.073549359809824</v>
      </c>
      <c r="E55">
        <f t="shared" si="6"/>
        <v>0</v>
      </c>
      <c r="F55">
        <f t="shared" si="7"/>
        <v>1</v>
      </c>
      <c r="G55">
        <f t="shared" si="8"/>
        <v>0.34634182320787943</v>
      </c>
      <c r="J55">
        <v>48</v>
      </c>
      <c r="K55">
        <v>21.765655437749718</v>
      </c>
      <c r="L55">
        <v>33.922897991259141</v>
      </c>
      <c r="N55">
        <f t="shared" si="9"/>
        <v>0</v>
      </c>
      <c r="O55">
        <f t="shared" si="10"/>
        <v>1</v>
      </c>
      <c r="P55">
        <f t="shared" si="11"/>
        <v>12.157242553509423</v>
      </c>
      <c r="S55">
        <v>48</v>
      </c>
      <c r="T55">
        <v>19.558377380193487</v>
      </c>
      <c r="U55">
        <v>35.668350648159773</v>
      </c>
      <c r="W55">
        <f t="shared" si="12"/>
        <v>0</v>
      </c>
      <c r="X55">
        <f t="shared" si="13"/>
        <v>1</v>
      </c>
      <c r="Y55">
        <f t="shared" si="14"/>
        <v>16.109973267966286</v>
      </c>
      <c r="AB55">
        <v>48</v>
      </c>
      <c r="AC55">
        <v>35.227673242749773</v>
      </c>
      <c r="AD55">
        <v>19.005418042871437</v>
      </c>
      <c r="AF55">
        <f t="shared" si="15"/>
        <v>1</v>
      </c>
      <c r="AG55">
        <f t="shared" si="16"/>
        <v>0</v>
      </c>
      <c r="AH55">
        <f t="shared" si="17"/>
        <v>16.222255199878337</v>
      </c>
      <c r="AK55">
        <v>48</v>
      </c>
      <c r="AL55">
        <v>11.39327889402351</v>
      </c>
      <c r="AM55">
        <v>24.249154681415583</v>
      </c>
      <c r="AO55">
        <f t="shared" si="18"/>
        <v>0</v>
      </c>
      <c r="AP55">
        <f t="shared" si="19"/>
        <v>1</v>
      </c>
      <c r="AQ55">
        <f t="shared" si="20"/>
        <v>12.855875787392073</v>
      </c>
      <c r="AT55">
        <v>48</v>
      </c>
      <c r="AU55">
        <v>20.704352197815105</v>
      </c>
      <c r="AV55">
        <v>20.748464967193144</v>
      </c>
      <c r="AX55">
        <f t="shared" si="21"/>
        <v>0</v>
      </c>
      <c r="AY55">
        <f t="shared" si="22"/>
        <v>1</v>
      </c>
      <c r="AZ55">
        <f t="shared" si="23"/>
        <v>4.4112769378038763E-2</v>
      </c>
      <c r="BC55">
        <v>48</v>
      </c>
      <c r="BD55" t="e">
        <v>#N/A</v>
      </c>
      <c r="BE55" t="e">
        <v>#N/A</v>
      </c>
      <c r="BG55" t="e">
        <f t="shared" si="24"/>
        <v>#N/A</v>
      </c>
      <c r="BH55" t="e">
        <f t="shared" si="25"/>
        <v>#N/A</v>
      </c>
      <c r="BI55" t="e">
        <f t="shared" si="26"/>
        <v>#N/A</v>
      </c>
      <c r="BL55">
        <v>48</v>
      </c>
      <c r="BM55">
        <v>31.274761414995268</v>
      </c>
      <c r="BN55">
        <v>7.9594864922220934</v>
      </c>
      <c r="BP55">
        <f t="shared" si="27"/>
        <v>1</v>
      </c>
      <c r="BQ55">
        <f t="shared" si="28"/>
        <v>0</v>
      </c>
      <c r="BR55">
        <f t="shared" si="29"/>
        <v>23.315274922773174</v>
      </c>
      <c r="BU55">
        <v>48</v>
      </c>
      <c r="BV55">
        <v>15.781886560641171</v>
      </c>
      <c r="BW55">
        <v>21.737731504880259</v>
      </c>
      <c r="BY55">
        <f t="shared" si="30"/>
        <v>0</v>
      </c>
      <c r="BZ55">
        <f t="shared" si="31"/>
        <v>1</v>
      </c>
      <c r="CA55">
        <f t="shared" si="32"/>
        <v>5.9558449442390877</v>
      </c>
      <c r="CD55">
        <v>48</v>
      </c>
      <c r="CE55">
        <v>22.891903212868677</v>
      </c>
      <c r="CF55">
        <v>29.097942217334445</v>
      </c>
      <c r="CH55">
        <f t="shared" si="33"/>
        <v>0</v>
      </c>
      <c r="CI55">
        <f t="shared" si="34"/>
        <v>1</v>
      </c>
      <c r="CJ55">
        <f t="shared" si="35"/>
        <v>6.2060390044657687</v>
      </c>
      <c r="CM55">
        <v>48</v>
      </c>
      <c r="CN55">
        <v>25.162215332925221</v>
      </c>
      <c r="CO55">
        <v>38.810886120620921</v>
      </c>
      <c r="CQ55">
        <f t="shared" si="36"/>
        <v>0</v>
      </c>
      <c r="CR55">
        <f t="shared" si="37"/>
        <v>1</v>
      </c>
      <c r="CS55">
        <f t="shared" si="38"/>
        <v>13.6486707876957</v>
      </c>
      <c r="CV55">
        <v>48</v>
      </c>
      <c r="CW55">
        <v>22.033320718700221</v>
      </c>
      <c r="CX55">
        <v>14.524786733661887</v>
      </c>
      <c r="CZ55">
        <f t="shared" si="39"/>
        <v>1</v>
      </c>
      <c r="DA55">
        <f t="shared" si="40"/>
        <v>0</v>
      </c>
      <c r="DB55">
        <f t="shared" si="41"/>
        <v>7.5085339850383335</v>
      </c>
      <c r="DE55">
        <v>48</v>
      </c>
      <c r="DF55">
        <v>17.894899649297638</v>
      </c>
      <c r="DG55">
        <v>17.257948708320924</v>
      </c>
      <c r="DI55">
        <f t="shared" si="42"/>
        <v>1</v>
      </c>
      <c r="DJ55">
        <f t="shared" si="43"/>
        <v>0</v>
      </c>
      <c r="DK55">
        <f t="shared" si="44"/>
        <v>0.63695094097671401</v>
      </c>
      <c r="DN55">
        <v>48</v>
      </c>
      <c r="DO55">
        <v>23.91661400614997</v>
      </c>
      <c r="DP55">
        <v>19.995827164041366</v>
      </c>
      <c r="DR55">
        <f t="shared" si="45"/>
        <v>1</v>
      </c>
      <c r="DS55">
        <f t="shared" si="46"/>
        <v>0</v>
      </c>
      <c r="DT55">
        <f t="shared" si="47"/>
        <v>3.9207868421086047</v>
      </c>
      <c r="DW55">
        <v>48</v>
      </c>
      <c r="DX55">
        <v>18.986762652137728</v>
      </c>
      <c r="DY55">
        <v>22.75921253592497</v>
      </c>
      <c r="EA55">
        <f t="shared" si="48"/>
        <v>0</v>
      </c>
      <c r="EB55">
        <f t="shared" si="49"/>
        <v>1</v>
      </c>
      <c r="EC55">
        <f t="shared" si="50"/>
        <v>3.7724498837872424</v>
      </c>
      <c r="EF55">
        <v>48</v>
      </c>
      <c r="EG55">
        <v>26.351464109913262</v>
      </c>
      <c r="EH55">
        <v>16.241644122480924</v>
      </c>
      <c r="EJ55">
        <f t="shared" si="51"/>
        <v>1</v>
      </c>
      <c r="EK55">
        <f t="shared" si="52"/>
        <v>0</v>
      </c>
      <c r="EL55">
        <f t="shared" si="53"/>
        <v>10.109819987432338</v>
      </c>
      <c r="EO55">
        <v>48</v>
      </c>
      <c r="EP55">
        <v>25.889180644857788</v>
      </c>
      <c r="EQ55">
        <v>6.8362301340048894</v>
      </c>
      <c r="ES55">
        <f t="shared" si="54"/>
        <v>1</v>
      </c>
      <c r="ET55">
        <f t="shared" si="55"/>
        <v>0</v>
      </c>
      <c r="EU55">
        <f t="shared" si="56"/>
        <v>19.052950510852899</v>
      </c>
    </row>
    <row r="56" spans="1:151" x14ac:dyDescent="0.25">
      <c r="A56">
        <v>49</v>
      </c>
      <c r="B56">
        <v>8.6543678099378596</v>
      </c>
      <c r="C56">
        <v>34.935695165621254</v>
      </c>
      <c r="E56">
        <f t="shared" si="6"/>
        <v>0</v>
      </c>
      <c r="F56">
        <f t="shared" si="7"/>
        <v>1</v>
      </c>
      <c r="G56">
        <f t="shared" si="8"/>
        <v>26.281327355683395</v>
      </c>
      <c r="J56">
        <v>49</v>
      </c>
      <c r="K56">
        <v>17.261259856432844</v>
      </c>
      <c r="L56">
        <v>40.518481202402015</v>
      </c>
      <c r="N56">
        <f t="shared" si="9"/>
        <v>0</v>
      </c>
      <c r="O56">
        <f t="shared" si="10"/>
        <v>1</v>
      </c>
      <c r="P56">
        <f t="shared" si="11"/>
        <v>23.257221345969171</v>
      </c>
      <c r="S56">
        <v>49</v>
      </c>
      <c r="T56">
        <v>21.020177654520975</v>
      </c>
      <c r="U56">
        <v>20.125683866663369</v>
      </c>
      <c r="W56">
        <f t="shared" si="12"/>
        <v>1</v>
      </c>
      <c r="X56">
        <f t="shared" si="13"/>
        <v>0</v>
      </c>
      <c r="Y56">
        <f t="shared" si="14"/>
        <v>0.89449378785760558</v>
      </c>
      <c r="AB56">
        <v>49</v>
      </c>
      <c r="AC56">
        <v>23.723611345732436</v>
      </c>
      <c r="AD56">
        <v>18.319662428827648</v>
      </c>
      <c r="AF56">
        <f t="shared" si="15"/>
        <v>1</v>
      </c>
      <c r="AG56">
        <f t="shared" si="16"/>
        <v>0</v>
      </c>
      <c r="AH56">
        <f t="shared" si="17"/>
        <v>5.4039489169047883</v>
      </c>
      <c r="AK56">
        <v>49</v>
      </c>
      <c r="AL56">
        <v>20.735813907131845</v>
      </c>
      <c r="AM56">
        <v>12.375464678029804</v>
      </c>
      <c r="AO56">
        <f t="shared" si="18"/>
        <v>1</v>
      </c>
      <c r="AP56">
        <f t="shared" si="19"/>
        <v>0</v>
      </c>
      <c r="AQ56">
        <f t="shared" si="20"/>
        <v>8.3603492291020416</v>
      </c>
      <c r="AT56">
        <v>49</v>
      </c>
      <c r="AU56">
        <v>14.92237095497121</v>
      </c>
      <c r="AV56">
        <v>10.366608335204742</v>
      </c>
      <c r="AX56">
        <f t="shared" si="21"/>
        <v>1</v>
      </c>
      <c r="AY56">
        <f t="shared" si="22"/>
        <v>0</v>
      </c>
      <c r="AZ56">
        <f t="shared" si="23"/>
        <v>4.5557626197664689</v>
      </c>
      <c r="BC56">
        <v>49</v>
      </c>
      <c r="BD56" t="e">
        <v>#N/A</v>
      </c>
      <c r="BE56" t="e">
        <v>#N/A</v>
      </c>
      <c r="BG56" t="e">
        <f t="shared" si="24"/>
        <v>#N/A</v>
      </c>
      <c r="BH56" t="e">
        <f t="shared" si="25"/>
        <v>#N/A</v>
      </c>
      <c r="BI56" t="e">
        <f t="shared" si="26"/>
        <v>#N/A</v>
      </c>
      <c r="BL56">
        <v>49</v>
      </c>
      <c r="BM56">
        <v>27.410518742881042</v>
      </c>
      <c r="BN56">
        <v>11.858879878370022</v>
      </c>
      <c r="BP56">
        <f t="shared" si="27"/>
        <v>1</v>
      </c>
      <c r="BQ56">
        <f t="shared" si="28"/>
        <v>0</v>
      </c>
      <c r="BR56">
        <f t="shared" si="29"/>
        <v>15.55163886451102</v>
      </c>
      <c r="BU56">
        <v>49</v>
      </c>
      <c r="BV56">
        <v>22.843734842784272</v>
      </c>
      <c r="BW56">
        <v>27.290225329814056</v>
      </c>
      <c r="BY56">
        <f t="shared" si="30"/>
        <v>0</v>
      </c>
      <c r="BZ56">
        <f t="shared" si="31"/>
        <v>1</v>
      </c>
      <c r="CA56">
        <f t="shared" si="32"/>
        <v>4.4464904870297843</v>
      </c>
      <c r="CD56">
        <v>49</v>
      </c>
      <c r="CE56">
        <v>16.209768983165212</v>
      </c>
      <c r="CF56">
        <v>19.809257681945049</v>
      </c>
      <c r="CH56">
        <f t="shared" si="33"/>
        <v>0</v>
      </c>
      <c r="CI56">
        <f t="shared" si="34"/>
        <v>1</v>
      </c>
      <c r="CJ56">
        <f t="shared" si="35"/>
        <v>3.5994886987798367</v>
      </c>
      <c r="CM56">
        <v>49</v>
      </c>
      <c r="CN56">
        <v>18.491792955760957</v>
      </c>
      <c r="CO56">
        <v>8.8996826246087792</v>
      </c>
      <c r="CQ56">
        <f t="shared" si="36"/>
        <v>1</v>
      </c>
      <c r="CR56">
        <f t="shared" si="37"/>
        <v>0</v>
      </c>
      <c r="CS56">
        <f t="shared" si="38"/>
        <v>9.5921103311521776</v>
      </c>
      <c r="CV56">
        <v>49</v>
      </c>
      <c r="CW56">
        <v>22.7799051414069</v>
      </c>
      <c r="CX56">
        <v>20.632333391562909</v>
      </c>
      <c r="CZ56">
        <f t="shared" si="39"/>
        <v>1</v>
      </c>
      <c r="DA56">
        <f t="shared" si="40"/>
        <v>0</v>
      </c>
      <c r="DB56">
        <f t="shared" si="41"/>
        <v>2.1475717498439906</v>
      </c>
      <c r="DE56">
        <v>49</v>
      </c>
      <c r="DF56">
        <v>29.516351096565192</v>
      </c>
      <c r="DG56">
        <v>29.237672425346069</v>
      </c>
      <c r="DI56">
        <f t="shared" si="42"/>
        <v>1</v>
      </c>
      <c r="DJ56">
        <f t="shared" si="43"/>
        <v>0</v>
      </c>
      <c r="DK56">
        <f t="shared" si="44"/>
        <v>0.27867867121912226</v>
      </c>
      <c r="DN56">
        <v>49</v>
      </c>
      <c r="DO56">
        <v>22.462444486979642</v>
      </c>
      <c r="DP56">
        <v>18.076384106583578</v>
      </c>
      <c r="DR56">
        <f t="shared" si="45"/>
        <v>1</v>
      </c>
      <c r="DS56">
        <f t="shared" si="46"/>
        <v>0</v>
      </c>
      <c r="DT56">
        <f t="shared" si="47"/>
        <v>4.3860603803960636</v>
      </c>
      <c r="DW56">
        <v>49</v>
      </c>
      <c r="DX56">
        <v>11.384650657706615</v>
      </c>
      <c r="DY56">
        <v>19.272068000853142</v>
      </c>
      <c r="EA56">
        <f t="shared" si="48"/>
        <v>0</v>
      </c>
      <c r="EB56">
        <f t="shared" si="49"/>
        <v>1</v>
      </c>
      <c r="EC56">
        <f t="shared" si="50"/>
        <v>7.8874173431465273</v>
      </c>
      <c r="EF56">
        <v>49</v>
      </c>
      <c r="EG56">
        <v>22.369107503951486</v>
      </c>
      <c r="EH56">
        <v>16.869804774351319</v>
      </c>
      <c r="EJ56">
        <f t="shared" si="51"/>
        <v>1</v>
      </c>
      <c r="EK56">
        <f t="shared" si="52"/>
        <v>0</v>
      </c>
      <c r="EL56">
        <f t="shared" si="53"/>
        <v>5.4993027296001671</v>
      </c>
      <c r="EO56">
        <v>49</v>
      </c>
      <c r="EP56">
        <v>19.599275240046961</v>
      </c>
      <c r="EQ56">
        <v>14.657913353485394</v>
      </c>
      <c r="ES56">
        <f t="shared" si="54"/>
        <v>1</v>
      </c>
      <c r="ET56">
        <f t="shared" si="55"/>
        <v>0</v>
      </c>
      <c r="EU56">
        <f t="shared" si="56"/>
        <v>4.9413618865615661</v>
      </c>
    </row>
    <row r="57" spans="1:151" x14ac:dyDescent="0.25">
      <c r="A57">
        <v>50</v>
      </c>
      <c r="B57">
        <v>7.919344539395361</v>
      </c>
      <c r="C57">
        <v>43.406229171520977</v>
      </c>
      <c r="E57">
        <f t="shared" si="6"/>
        <v>0</v>
      </c>
      <c r="F57">
        <f t="shared" si="7"/>
        <v>1</v>
      </c>
      <c r="G57">
        <f t="shared" si="8"/>
        <v>35.486884632125616</v>
      </c>
      <c r="J57">
        <v>50</v>
      </c>
      <c r="K57">
        <v>17.92810451663869</v>
      </c>
      <c r="L57">
        <v>28.515705787251207</v>
      </c>
      <c r="N57">
        <f t="shared" si="9"/>
        <v>0</v>
      </c>
      <c r="O57">
        <f t="shared" si="10"/>
        <v>1</v>
      </c>
      <c r="P57">
        <f t="shared" si="11"/>
        <v>10.587601270612517</v>
      </c>
      <c r="S57">
        <v>50</v>
      </c>
      <c r="T57">
        <v>9.8863221009222677</v>
      </c>
      <c r="U57">
        <v>22.19034184090847</v>
      </c>
      <c r="W57">
        <f t="shared" si="12"/>
        <v>0</v>
      </c>
      <c r="X57">
        <f t="shared" si="13"/>
        <v>1</v>
      </c>
      <c r="Y57">
        <f t="shared" si="14"/>
        <v>12.304019739986202</v>
      </c>
      <c r="AB57">
        <v>50</v>
      </c>
      <c r="AC57">
        <v>29.121052374085995</v>
      </c>
      <c r="AD57">
        <v>18.280098188111513</v>
      </c>
      <c r="AF57">
        <f t="shared" si="15"/>
        <v>1</v>
      </c>
      <c r="AG57">
        <f t="shared" si="16"/>
        <v>0</v>
      </c>
      <c r="AH57">
        <f t="shared" si="17"/>
        <v>10.840954185974482</v>
      </c>
      <c r="AK57">
        <v>50</v>
      </c>
      <c r="AL57">
        <v>20.24856263608655</v>
      </c>
      <c r="AM57">
        <v>33.941790380419555</v>
      </c>
      <c r="AO57">
        <f t="shared" si="18"/>
        <v>0</v>
      </c>
      <c r="AP57">
        <f t="shared" si="19"/>
        <v>1</v>
      </c>
      <c r="AQ57">
        <f t="shared" si="20"/>
        <v>13.693227744333004</v>
      </c>
      <c r="AT57">
        <v>50</v>
      </c>
      <c r="AU57">
        <v>13.811818313071015</v>
      </c>
      <c r="AV57">
        <v>19.720618422481518</v>
      </c>
      <c r="AX57">
        <f t="shared" si="21"/>
        <v>0</v>
      </c>
      <c r="AY57">
        <f t="shared" si="22"/>
        <v>1</v>
      </c>
      <c r="AZ57">
        <f t="shared" si="23"/>
        <v>5.9088001094105032</v>
      </c>
      <c r="BC57">
        <v>50</v>
      </c>
      <c r="BD57" t="e">
        <v>#N/A</v>
      </c>
      <c r="BE57" t="e">
        <v>#N/A</v>
      </c>
      <c r="BG57" t="e">
        <f t="shared" si="24"/>
        <v>#N/A</v>
      </c>
      <c r="BH57" t="e">
        <f t="shared" si="25"/>
        <v>#N/A</v>
      </c>
      <c r="BI57" t="e">
        <f t="shared" si="26"/>
        <v>#N/A</v>
      </c>
      <c r="BL57">
        <v>50</v>
      </c>
      <c r="BM57">
        <v>37.967318853693541</v>
      </c>
      <c r="BN57">
        <v>12.634918515050416</v>
      </c>
      <c r="BP57">
        <f t="shared" si="27"/>
        <v>1</v>
      </c>
      <c r="BQ57">
        <f t="shared" si="28"/>
        <v>0</v>
      </c>
      <c r="BR57">
        <f t="shared" si="29"/>
        <v>25.332400338643126</v>
      </c>
      <c r="BU57">
        <v>50</v>
      </c>
      <c r="BV57">
        <v>18.440011135532153</v>
      </c>
      <c r="BW57">
        <v>13.683228003389967</v>
      </c>
      <c r="BY57">
        <f t="shared" si="30"/>
        <v>1</v>
      </c>
      <c r="BZ57">
        <f t="shared" si="31"/>
        <v>0</v>
      </c>
      <c r="CA57">
        <f t="shared" si="32"/>
        <v>4.7567831321421856</v>
      </c>
      <c r="CD57">
        <v>50</v>
      </c>
      <c r="CE57">
        <v>25.785307247739219</v>
      </c>
      <c r="CF57">
        <v>26.654686452439471</v>
      </c>
      <c r="CH57">
        <f t="shared" si="33"/>
        <v>0</v>
      </c>
      <c r="CI57">
        <f t="shared" si="34"/>
        <v>1</v>
      </c>
      <c r="CJ57">
        <f t="shared" si="35"/>
        <v>0.86937920470025176</v>
      </c>
      <c r="CM57">
        <v>50</v>
      </c>
      <c r="CN57">
        <v>16.179355969877872</v>
      </c>
      <c r="CO57">
        <v>22.025188653222486</v>
      </c>
      <c r="CQ57">
        <f t="shared" si="36"/>
        <v>0</v>
      </c>
      <c r="CR57">
        <f t="shared" si="37"/>
        <v>1</v>
      </c>
      <c r="CS57">
        <f t="shared" si="38"/>
        <v>5.8458326833446144</v>
      </c>
      <c r="CV57">
        <v>50</v>
      </c>
      <c r="CW57">
        <v>20.178727308679601</v>
      </c>
      <c r="CX57">
        <v>15.564076845537038</v>
      </c>
      <c r="CZ57">
        <f t="shared" si="39"/>
        <v>1</v>
      </c>
      <c r="DA57">
        <f t="shared" si="40"/>
        <v>0</v>
      </c>
      <c r="DB57">
        <f t="shared" si="41"/>
        <v>4.6146504631425636</v>
      </c>
      <c r="DE57">
        <v>50</v>
      </c>
      <c r="DF57">
        <v>30.591441157520336</v>
      </c>
      <c r="DG57">
        <v>18.418738690189862</v>
      </c>
      <c r="DI57">
        <f t="shared" si="42"/>
        <v>1</v>
      </c>
      <c r="DJ57">
        <f t="shared" si="43"/>
        <v>0</v>
      </c>
      <c r="DK57">
        <f t="shared" si="44"/>
        <v>12.172702467330474</v>
      </c>
      <c r="DN57">
        <v>50</v>
      </c>
      <c r="DO57">
        <v>23.216362856465864</v>
      </c>
      <c r="DP57">
        <v>22.880057304135967</v>
      </c>
      <c r="DR57">
        <f t="shared" si="45"/>
        <v>1</v>
      </c>
      <c r="DS57">
        <f t="shared" si="46"/>
        <v>0</v>
      </c>
      <c r="DT57">
        <f t="shared" si="47"/>
        <v>0.33630555232989678</v>
      </c>
      <c r="DW57">
        <v>50</v>
      </c>
      <c r="DX57">
        <v>19.195025855048023</v>
      </c>
      <c r="DY57">
        <v>28.807176562934771</v>
      </c>
      <c r="EA57">
        <f t="shared" si="48"/>
        <v>0</v>
      </c>
      <c r="EB57">
        <f t="shared" si="49"/>
        <v>1</v>
      </c>
      <c r="EC57">
        <f t="shared" si="50"/>
        <v>9.6121507078867481</v>
      </c>
      <c r="EF57">
        <v>50</v>
      </c>
      <c r="EG57">
        <v>25.65770041105954</v>
      </c>
      <c r="EH57">
        <v>16.441200116873837</v>
      </c>
      <c r="EJ57">
        <f t="shared" si="51"/>
        <v>1</v>
      </c>
      <c r="EK57">
        <f t="shared" si="52"/>
        <v>0</v>
      </c>
      <c r="EL57">
        <f t="shared" si="53"/>
        <v>9.2165002941857033</v>
      </c>
      <c r="EO57">
        <v>50</v>
      </c>
      <c r="EP57">
        <v>23.643489537374737</v>
      </c>
      <c r="EQ57">
        <v>28.889913224159162</v>
      </c>
      <c r="ES57">
        <f t="shared" si="54"/>
        <v>0</v>
      </c>
      <c r="ET57">
        <f t="shared" si="55"/>
        <v>1</v>
      </c>
      <c r="EU57">
        <f t="shared" si="56"/>
        <v>5.2464236867844249</v>
      </c>
    </row>
    <row r="58" spans="1:151" x14ac:dyDescent="0.25">
      <c r="A58">
        <v>51</v>
      </c>
      <c r="B58">
        <v>8.2683587879345986</v>
      </c>
      <c r="C58">
        <v>19.32117090944277</v>
      </c>
      <c r="E58">
        <f t="shared" si="6"/>
        <v>0</v>
      </c>
      <c r="F58">
        <f t="shared" si="7"/>
        <v>1</v>
      </c>
      <c r="G58">
        <f t="shared" si="8"/>
        <v>11.052812121508172</v>
      </c>
      <c r="J58">
        <v>51</v>
      </c>
      <c r="K58">
        <v>17.206554671842731</v>
      </c>
      <c r="L58">
        <v>23.286511013723505</v>
      </c>
      <c r="N58">
        <f t="shared" si="9"/>
        <v>0</v>
      </c>
      <c r="O58">
        <f t="shared" si="10"/>
        <v>1</v>
      </c>
      <c r="P58">
        <f t="shared" si="11"/>
        <v>6.0799563418807736</v>
      </c>
      <c r="S58">
        <v>51</v>
      </c>
      <c r="T58">
        <v>15.838202730604138</v>
      </c>
      <c r="U58">
        <v>30.340711369630608</v>
      </c>
      <c r="W58">
        <f t="shared" si="12"/>
        <v>0</v>
      </c>
      <c r="X58">
        <f t="shared" si="13"/>
        <v>1</v>
      </c>
      <c r="Y58">
        <f t="shared" si="14"/>
        <v>14.50250863902647</v>
      </c>
      <c r="AB58">
        <v>51</v>
      </c>
      <c r="AC58">
        <v>24.38608207030169</v>
      </c>
      <c r="AD58">
        <v>17.372663205893108</v>
      </c>
      <c r="AF58">
        <f t="shared" si="15"/>
        <v>1</v>
      </c>
      <c r="AG58">
        <f t="shared" si="16"/>
        <v>0</v>
      </c>
      <c r="AH58">
        <f t="shared" si="17"/>
        <v>7.0134188644085818</v>
      </c>
      <c r="AK58">
        <v>51</v>
      </c>
      <c r="AL58">
        <v>16.451409606827326</v>
      </c>
      <c r="AM58">
        <v>28.822054736905535</v>
      </c>
      <c r="AO58">
        <f t="shared" si="18"/>
        <v>0</v>
      </c>
      <c r="AP58">
        <f t="shared" si="19"/>
        <v>1</v>
      </c>
      <c r="AQ58">
        <f t="shared" si="20"/>
        <v>12.370645130078209</v>
      </c>
      <c r="AT58">
        <v>51</v>
      </c>
      <c r="AU58">
        <v>20.337538663208949</v>
      </c>
      <c r="AV58">
        <v>20.770167150262711</v>
      </c>
      <c r="AX58">
        <f t="shared" si="21"/>
        <v>0</v>
      </c>
      <c r="AY58">
        <f t="shared" si="22"/>
        <v>1</v>
      </c>
      <c r="AZ58">
        <f t="shared" si="23"/>
        <v>0.432628487053762</v>
      </c>
      <c r="BC58">
        <v>51</v>
      </c>
      <c r="BD58" t="e">
        <v>#N/A</v>
      </c>
      <c r="BE58" t="e">
        <v>#N/A</v>
      </c>
      <c r="BG58" t="e">
        <f t="shared" si="24"/>
        <v>#N/A</v>
      </c>
      <c r="BH58" t="e">
        <f t="shared" si="25"/>
        <v>#N/A</v>
      </c>
      <c r="BI58" t="e">
        <f t="shared" si="26"/>
        <v>#N/A</v>
      </c>
      <c r="BL58">
        <v>51</v>
      </c>
      <c r="BM58">
        <v>31.4973245101747</v>
      </c>
      <c r="BN58">
        <v>9.2634126667763645</v>
      </c>
      <c r="BP58">
        <f t="shared" si="27"/>
        <v>1</v>
      </c>
      <c r="BQ58">
        <f t="shared" si="28"/>
        <v>0</v>
      </c>
      <c r="BR58">
        <f t="shared" si="29"/>
        <v>22.233911843398335</v>
      </c>
      <c r="BU58">
        <v>51</v>
      </c>
      <c r="BV58">
        <v>27.915197611715378</v>
      </c>
      <c r="BW58">
        <v>15.743422725939704</v>
      </c>
      <c r="BY58">
        <f t="shared" si="30"/>
        <v>1</v>
      </c>
      <c r="BZ58">
        <f t="shared" si="31"/>
        <v>0</v>
      </c>
      <c r="CA58">
        <f t="shared" si="32"/>
        <v>12.171774885775674</v>
      </c>
      <c r="CD58">
        <v>51</v>
      </c>
      <c r="CE58">
        <v>27.281844448816024</v>
      </c>
      <c r="CF58">
        <v>34.875377548724529</v>
      </c>
      <c r="CH58">
        <f t="shared" si="33"/>
        <v>0</v>
      </c>
      <c r="CI58">
        <f t="shared" si="34"/>
        <v>1</v>
      </c>
      <c r="CJ58">
        <f t="shared" si="35"/>
        <v>7.5935330999085053</v>
      </c>
      <c r="CM58">
        <v>51</v>
      </c>
      <c r="CN58">
        <v>17.319081183752353</v>
      </c>
      <c r="CO58">
        <v>31.01006862122545</v>
      </c>
      <c r="CQ58">
        <f t="shared" si="36"/>
        <v>0</v>
      </c>
      <c r="CR58">
        <f t="shared" si="37"/>
        <v>1</v>
      </c>
      <c r="CS58">
        <f t="shared" si="38"/>
        <v>13.690987437473098</v>
      </c>
      <c r="CV58">
        <v>51</v>
      </c>
      <c r="CW58">
        <v>25.418167882775446</v>
      </c>
      <c r="CX58">
        <v>21.588624632318396</v>
      </c>
      <c r="CZ58">
        <f t="shared" si="39"/>
        <v>1</v>
      </c>
      <c r="DA58">
        <f t="shared" si="40"/>
        <v>0</v>
      </c>
      <c r="DB58">
        <f t="shared" si="41"/>
        <v>3.8295432504570499</v>
      </c>
      <c r="DE58">
        <v>51</v>
      </c>
      <c r="DF58">
        <v>27.268360686281245</v>
      </c>
      <c r="DG58">
        <v>34.689797381370553</v>
      </c>
      <c r="DI58">
        <f t="shared" si="42"/>
        <v>0</v>
      </c>
      <c r="DJ58">
        <f t="shared" si="43"/>
        <v>1</v>
      </c>
      <c r="DK58">
        <f t="shared" si="44"/>
        <v>7.4214366950893087</v>
      </c>
      <c r="DN58">
        <v>51</v>
      </c>
      <c r="DO58">
        <v>23.989856007532406</v>
      </c>
      <c r="DP58">
        <v>18.46172070939463</v>
      </c>
      <c r="DR58">
        <f t="shared" si="45"/>
        <v>1</v>
      </c>
      <c r="DS58">
        <f t="shared" si="46"/>
        <v>0</v>
      </c>
      <c r="DT58">
        <f t="shared" si="47"/>
        <v>5.5281352981377765</v>
      </c>
      <c r="DW58">
        <v>51</v>
      </c>
      <c r="DX58">
        <v>23.919182824208228</v>
      </c>
      <c r="DY58">
        <v>21.331944342767876</v>
      </c>
      <c r="EA58">
        <f t="shared" si="48"/>
        <v>1</v>
      </c>
      <c r="EB58">
        <f t="shared" si="49"/>
        <v>0</v>
      </c>
      <c r="EC58">
        <f t="shared" si="50"/>
        <v>2.5872384814403517</v>
      </c>
      <c r="EF58">
        <v>51</v>
      </c>
      <c r="EG58">
        <v>19.105181204623374</v>
      </c>
      <c r="EH58">
        <v>16.405873751860362</v>
      </c>
      <c r="EJ58">
        <f t="shared" si="51"/>
        <v>1</v>
      </c>
      <c r="EK58">
        <f t="shared" si="52"/>
        <v>0</v>
      </c>
      <c r="EL58">
        <f t="shared" si="53"/>
        <v>2.6993074527630121</v>
      </c>
      <c r="EO58">
        <v>51</v>
      </c>
      <c r="EP58">
        <v>18.627248619666794</v>
      </c>
      <c r="EQ58">
        <v>13.244693781925031</v>
      </c>
      <c r="ES58">
        <f t="shared" si="54"/>
        <v>1</v>
      </c>
      <c r="ET58">
        <f t="shared" si="55"/>
        <v>0</v>
      </c>
      <c r="EU58">
        <f t="shared" si="56"/>
        <v>5.3825548377417629</v>
      </c>
    </row>
    <row r="59" spans="1:151" x14ac:dyDescent="0.25">
      <c r="A59">
        <v>52</v>
      </c>
      <c r="B59">
        <v>12.40526839922161</v>
      </c>
      <c r="C59">
        <v>26.838127571460859</v>
      </c>
      <c r="E59">
        <f t="shared" si="6"/>
        <v>0</v>
      </c>
      <c r="F59">
        <f t="shared" si="7"/>
        <v>1</v>
      </c>
      <c r="G59">
        <f t="shared" si="8"/>
        <v>14.432859172239249</v>
      </c>
      <c r="J59">
        <v>52</v>
      </c>
      <c r="K59">
        <v>13.175583169328547</v>
      </c>
      <c r="L59">
        <v>28.16079761145221</v>
      </c>
      <c r="N59">
        <f t="shared" si="9"/>
        <v>0</v>
      </c>
      <c r="O59">
        <f t="shared" si="10"/>
        <v>1</v>
      </c>
      <c r="P59">
        <f t="shared" si="11"/>
        <v>14.985214442123663</v>
      </c>
      <c r="S59">
        <v>52</v>
      </c>
      <c r="T59">
        <v>14.381542568606726</v>
      </c>
      <c r="U59">
        <v>11.377187065448796</v>
      </c>
      <c r="W59">
        <f t="shared" si="12"/>
        <v>1</v>
      </c>
      <c r="X59">
        <f t="shared" si="13"/>
        <v>0</v>
      </c>
      <c r="Y59">
        <f t="shared" si="14"/>
        <v>3.0043555031579299</v>
      </c>
      <c r="AB59">
        <v>52</v>
      </c>
      <c r="AC59">
        <v>32.514495648652399</v>
      </c>
      <c r="AD59">
        <v>18.458554673426953</v>
      </c>
      <c r="AF59">
        <f t="shared" si="15"/>
        <v>1</v>
      </c>
      <c r="AG59">
        <f t="shared" si="16"/>
        <v>0</v>
      </c>
      <c r="AH59">
        <f t="shared" si="17"/>
        <v>14.055940975225447</v>
      </c>
      <c r="AK59">
        <v>52</v>
      </c>
      <c r="AL59">
        <v>35.715882113380658</v>
      </c>
      <c r="AM59">
        <v>22.652991157519828</v>
      </c>
      <c r="AO59">
        <f t="shared" si="18"/>
        <v>1</v>
      </c>
      <c r="AP59">
        <f t="shared" si="19"/>
        <v>0</v>
      </c>
      <c r="AQ59">
        <f t="shared" si="20"/>
        <v>13.06289095586083</v>
      </c>
      <c r="AT59">
        <v>52</v>
      </c>
      <c r="AU59">
        <v>16.616093207131872</v>
      </c>
      <c r="AV59">
        <v>12.442959395137535</v>
      </c>
      <c r="AX59">
        <f t="shared" si="21"/>
        <v>1</v>
      </c>
      <c r="AY59">
        <f t="shared" si="22"/>
        <v>0</v>
      </c>
      <c r="AZ59">
        <f t="shared" si="23"/>
        <v>4.1731338119943366</v>
      </c>
      <c r="BC59">
        <v>52</v>
      </c>
      <c r="BD59" t="e">
        <v>#N/A</v>
      </c>
      <c r="BE59" t="e">
        <v>#N/A</v>
      </c>
      <c r="BG59" t="e">
        <f t="shared" si="24"/>
        <v>#N/A</v>
      </c>
      <c r="BH59" t="e">
        <f t="shared" si="25"/>
        <v>#N/A</v>
      </c>
      <c r="BI59" t="e">
        <f t="shared" si="26"/>
        <v>#N/A</v>
      </c>
      <c r="BL59">
        <v>52</v>
      </c>
      <c r="BM59">
        <v>28.398132982165141</v>
      </c>
      <c r="BN59">
        <v>11.036447009088077</v>
      </c>
      <c r="BP59">
        <f t="shared" si="27"/>
        <v>1</v>
      </c>
      <c r="BQ59">
        <f t="shared" si="28"/>
        <v>0</v>
      </c>
      <c r="BR59">
        <f t="shared" si="29"/>
        <v>17.361685973077066</v>
      </c>
      <c r="BU59">
        <v>52</v>
      </c>
      <c r="BV59">
        <v>19.978649397539925</v>
      </c>
      <c r="BW59">
        <v>26.310072984594587</v>
      </c>
      <c r="BY59">
        <f t="shared" si="30"/>
        <v>0</v>
      </c>
      <c r="BZ59">
        <f t="shared" si="31"/>
        <v>1</v>
      </c>
      <c r="CA59">
        <f t="shared" si="32"/>
        <v>6.3314235870546618</v>
      </c>
      <c r="CD59">
        <v>52</v>
      </c>
      <c r="CE59">
        <v>11.497430338929005</v>
      </c>
      <c r="CF59">
        <v>35.178804026491946</v>
      </c>
      <c r="CH59">
        <f t="shared" si="33"/>
        <v>0</v>
      </c>
      <c r="CI59">
        <f t="shared" si="34"/>
        <v>1</v>
      </c>
      <c r="CJ59">
        <f t="shared" si="35"/>
        <v>23.681373687562939</v>
      </c>
      <c r="CM59">
        <v>52</v>
      </c>
      <c r="CN59">
        <v>18.280882918698588</v>
      </c>
      <c r="CO59">
        <v>15.276138321940309</v>
      </c>
      <c r="CQ59">
        <f t="shared" si="36"/>
        <v>1</v>
      </c>
      <c r="CR59">
        <f t="shared" si="37"/>
        <v>0</v>
      </c>
      <c r="CS59">
        <f t="shared" si="38"/>
        <v>3.0047445967582789</v>
      </c>
      <c r="CV59">
        <v>52</v>
      </c>
      <c r="CW59">
        <v>24.327944700137419</v>
      </c>
      <c r="CX59">
        <v>18.451632040006235</v>
      </c>
      <c r="CZ59">
        <f t="shared" si="39"/>
        <v>1</v>
      </c>
      <c r="DA59">
        <f t="shared" si="40"/>
        <v>0</v>
      </c>
      <c r="DB59">
        <f t="shared" si="41"/>
        <v>5.8763126601311839</v>
      </c>
      <c r="DE59">
        <v>52</v>
      </c>
      <c r="DF59">
        <v>27.138523462327889</v>
      </c>
      <c r="DG59">
        <v>29.253599778007832</v>
      </c>
      <c r="DI59">
        <f t="shared" si="42"/>
        <v>0</v>
      </c>
      <c r="DJ59">
        <f t="shared" si="43"/>
        <v>1</v>
      </c>
      <c r="DK59">
        <f t="shared" si="44"/>
        <v>2.1150763156799428</v>
      </c>
      <c r="DN59">
        <v>52</v>
      </c>
      <c r="DO59">
        <v>19.567871202536057</v>
      </c>
      <c r="DP59">
        <v>19.339803884456327</v>
      </c>
      <c r="DR59">
        <f t="shared" si="45"/>
        <v>1</v>
      </c>
      <c r="DS59">
        <f t="shared" si="46"/>
        <v>0</v>
      </c>
      <c r="DT59">
        <f t="shared" si="47"/>
        <v>0.2280673180797308</v>
      </c>
      <c r="DW59">
        <v>52</v>
      </c>
      <c r="DX59">
        <v>6.1277580732994323</v>
      </c>
      <c r="DY59">
        <v>19.806703515484404</v>
      </c>
      <c r="EA59">
        <f t="shared" si="48"/>
        <v>0</v>
      </c>
      <c r="EB59">
        <f t="shared" si="49"/>
        <v>1</v>
      </c>
      <c r="EC59">
        <f t="shared" si="50"/>
        <v>13.678945442184972</v>
      </c>
      <c r="EF59">
        <v>52</v>
      </c>
      <c r="EG59">
        <v>25.399342417615085</v>
      </c>
      <c r="EH59">
        <v>15.446771078908366</v>
      </c>
      <c r="EJ59">
        <f t="shared" si="51"/>
        <v>1</v>
      </c>
      <c r="EK59">
        <f t="shared" si="52"/>
        <v>0</v>
      </c>
      <c r="EL59">
        <f t="shared" si="53"/>
        <v>9.9525713387067185</v>
      </c>
      <c r="EO59">
        <v>52</v>
      </c>
      <c r="EP59">
        <v>17.466410651558263</v>
      </c>
      <c r="EQ59">
        <v>5.6853574912084746</v>
      </c>
      <c r="ES59">
        <f t="shared" si="54"/>
        <v>1</v>
      </c>
      <c r="ET59">
        <f t="shared" si="55"/>
        <v>0</v>
      </c>
      <c r="EU59">
        <f t="shared" si="56"/>
        <v>11.781053160349789</v>
      </c>
    </row>
    <row r="60" spans="1:151" x14ac:dyDescent="0.25">
      <c r="A60">
        <v>53</v>
      </c>
      <c r="B60">
        <v>13.995099338401372</v>
      </c>
      <c r="C60">
        <v>-0.68045846299019885</v>
      </c>
      <c r="E60">
        <f t="shared" si="6"/>
        <v>1</v>
      </c>
      <c r="F60">
        <f t="shared" si="7"/>
        <v>0</v>
      </c>
      <c r="G60">
        <f t="shared" si="8"/>
        <v>14.675557801391571</v>
      </c>
      <c r="J60">
        <v>53</v>
      </c>
      <c r="K60">
        <v>28.50508553822425</v>
      </c>
      <c r="L60">
        <v>21.09138704932224</v>
      </c>
      <c r="N60">
        <f t="shared" si="9"/>
        <v>1</v>
      </c>
      <c r="O60">
        <f t="shared" si="10"/>
        <v>0</v>
      </c>
      <c r="P60">
        <f t="shared" si="11"/>
        <v>7.4136984889020106</v>
      </c>
      <c r="S60">
        <v>53</v>
      </c>
      <c r="T60">
        <v>12.706011355243749</v>
      </c>
      <c r="U60">
        <v>58.725748903583359</v>
      </c>
      <c r="W60">
        <f t="shared" si="12"/>
        <v>0</v>
      </c>
      <c r="X60">
        <f t="shared" si="13"/>
        <v>1</v>
      </c>
      <c r="Y60">
        <f t="shared" si="14"/>
        <v>46.019737548339606</v>
      </c>
      <c r="AB60">
        <v>53</v>
      </c>
      <c r="AC60">
        <v>23.803061224362789</v>
      </c>
      <c r="AD60">
        <v>16.7646553751296</v>
      </c>
      <c r="AF60">
        <f t="shared" si="15"/>
        <v>1</v>
      </c>
      <c r="AG60">
        <f t="shared" si="16"/>
        <v>0</v>
      </c>
      <c r="AH60">
        <f t="shared" si="17"/>
        <v>7.0384058492331896</v>
      </c>
      <c r="AK60">
        <v>53</v>
      </c>
      <c r="AL60">
        <v>25.124173239364101</v>
      </c>
      <c r="AM60">
        <v>37.756846603500634</v>
      </c>
      <c r="AO60">
        <f t="shared" si="18"/>
        <v>0</v>
      </c>
      <c r="AP60">
        <f t="shared" si="19"/>
        <v>1</v>
      </c>
      <c r="AQ60">
        <f t="shared" si="20"/>
        <v>12.632673364136533</v>
      </c>
      <c r="AT60">
        <v>53</v>
      </c>
      <c r="AU60">
        <v>19.839391445992064</v>
      </c>
      <c r="AV60">
        <v>21.908507201401033</v>
      </c>
      <c r="AX60">
        <f t="shared" si="21"/>
        <v>0</v>
      </c>
      <c r="AY60">
        <f t="shared" si="22"/>
        <v>1</v>
      </c>
      <c r="AZ60">
        <f t="shared" si="23"/>
        <v>2.0691157554089692</v>
      </c>
      <c r="BC60">
        <v>53</v>
      </c>
      <c r="BD60" t="e">
        <v>#N/A</v>
      </c>
      <c r="BE60" t="e">
        <v>#N/A</v>
      </c>
      <c r="BG60" t="e">
        <f t="shared" si="24"/>
        <v>#N/A</v>
      </c>
      <c r="BH60" t="e">
        <f t="shared" si="25"/>
        <v>#N/A</v>
      </c>
      <c r="BI60" t="e">
        <f t="shared" si="26"/>
        <v>#N/A</v>
      </c>
      <c r="BL60">
        <v>53</v>
      </c>
      <c r="BM60">
        <v>28.336461307633893</v>
      </c>
      <c r="BN60">
        <v>11.019493100809999</v>
      </c>
      <c r="BP60">
        <f t="shared" si="27"/>
        <v>1</v>
      </c>
      <c r="BQ60">
        <f t="shared" si="28"/>
        <v>0</v>
      </c>
      <c r="BR60">
        <f t="shared" si="29"/>
        <v>17.316968206823894</v>
      </c>
      <c r="BU60">
        <v>53</v>
      </c>
      <c r="BV60">
        <v>20.939833609125959</v>
      </c>
      <c r="BW60">
        <v>29.602819889071171</v>
      </c>
      <c r="BY60">
        <f t="shared" si="30"/>
        <v>0</v>
      </c>
      <c r="BZ60">
        <f t="shared" si="31"/>
        <v>1</v>
      </c>
      <c r="CA60">
        <f t="shared" si="32"/>
        <v>8.662986279945212</v>
      </c>
      <c r="CD60">
        <v>53</v>
      </c>
      <c r="CE60">
        <v>15.907616722165093</v>
      </c>
      <c r="CF60">
        <v>18.309579654803905</v>
      </c>
      <c r="CH60">
        <f t="shared" si="33"/>
        <v>0</v>
      </c>
      <c r="CI60">
        <f t="shared" si="34"/>
        <v>1</v>
      </c>
      <c r="CJ60">
        <f t="shared" si="35"/>
        <v>2.4019629326388117</v>
      </c>
      <c r="CM60">
        <v>53</v>
      </c>
      <c r="CN60">
        <v>20.93819580373912</v>
      </c>
      <c r="CO60">
        <v>10.065198900613293</v>
      </c>
      <c r="CQ60">
        <f t="shared" si="36"/>
        <v>1</v>
      </c>
      <c r="CR60">
        <f t="shared" si="37"/>
        <v>0</v>
      </c>
      <c r="CS60">
        <f t="shared" si="38"/>
        <v>10.872996903125827</v>
      </c>
      <c r="CV60">
        <v>53</v>
      </c>
      <c r="CW60">
        <v>21.480205294861232</v>
      </c>
      <c r="CX60">
        <v>22.095799522079748</v>
      </c>
      <c r="CZ60">
        <f t="shared" si="39"/>
        <v>0</v>
      </c>
      <c r="DA60">
        <f t="shared" si="40"/>
        <v>1</v>
      </c>
      <c r="DB60">
        <f t="shared" si="41"/>
        <v>0.61559422721851575</v>
      </c>
      <c r="DE60">
        <v>53</v>
      </c>
      <c r="DF60">
        <v>20.31235519866193</v>
      </c>
      <c r="DG60">
        <v>23.828551323435899</v>
      </c>
      <c r="DI60">
        <f t="shared" si="42"/>
        <v>0</v>
      </c>
      <c r="DJ60">
        <f t="shared" si="43"/>
        <v>1</v>
      </c>
      <c r="DK60">
        <f t="shared" si="44"/>
        <v>3.5161961247739697</v>
      </c>
      <c r="DN60">
        <v>53</v>
      </c>
      <c r="DO60">
        <v>26.076568357045886</v>
      </c>
      <c r="DP60">
        <v>17.562826966089169</v>
      </c>
      <c r="DR60">
        <f t="shared" si="45"/>
        <v>1</v>
      </c>
      <c r="DS60">
        <f t="shared" si="46"/>
        <v>0</v>
      </c>
      <c r="DT60">
        <f t="shared" si="47"/>
        <v>8.5137413909567172</v>
      </c>
      <c r="DW60">
        <v>53</v>
      </c>
      <c r="DX60">
        <v>19.01333883623909</v>
      </c>
      <c r="DY60">
        <v>34.642337862102465</v>
      </c>
      <c r="EA60">
        <f t="shared" si="48"/>
        <v>0</v>
      </c>
      <c r="EB60">
        <f t="shared" si="49"/>
        <v>1</v>
      </c>
      <c r="EC60">
        <f t="shared" si="50"/>
        <v>15.628999025863376</v>
      </c>
      <c r="EF60">
        <v>53</v>
      </c>
      <c r="EG60">
        <v>21.495838413766091</v>
      </c>
      <c r="EH60">
        <v>17.365251670163907</v>
      </c>
      <c r="EJ60">
        <f t="shared" si="51"/>
        <v>1</v>
      </c>
      <c r="EK60">
        <f t="shared" si="52"/>
        <v>0</v>
      </c>
      <c r="EL60">
        <f t="shared" si="53"/>
        <v>4.1305867436021835</v>
      </c>
      <c r="EO60">
        <v>53</v>
      </c>
      <c r="EP60">
        <v>18.933993432496926</v>
      </c>
      <c r="EQ60">
        <v>20.357226907062895</v>
      </c>
      <c r="ES60">
        <f t="shared" si="54"/>
        <v>0</v>
      </c>
      <c r="ET60">
        <f t="shared" si="55"/>
        <v>1</v>
      </c>
      <c r="EU60">
        <f t="shared" si="56"/>
        <v>1.4232334745659685</v>
      </c>
    </row>
    <row r="61" spans="1:151" x14ac:dyDescent="0.25">
      <c r="A61">
        <v>54</v>
      </c>
      <c r="B61">
        <v>12.012469452720355</v>
      </c>
      <c r="C61">
        <v>31.063271682021984</v>
      </c>
      <c r="E61">
        <f t="shared" si="6"/>
        <v>0</v>
      </c>
      <c r="F61">
        <f t="shared" si="7"/>
        <v>1</v>
      </c>
      <c r="G61">
        <f t="shared" si="8"/>
        <v>19.050802229301631</v>
      </c>
      <c r="J61">
        <v>54</v>
      </c>
      <c r="K61">
        <v>14.763697293050019</v>
      </c>
      <c r="L61">
        <v>27.59286104213858</v>
      </c>
      <c r="N61">
        <f t="shared" si="9"/>
        <v>0</v>
      </c>
      <c r="O61">
        <f t="shared" si="10"/>
        <v>1</v>
      </c>
      <c r="P61">
        <f t="shared" si="11"/>
        <v>12.829163749088561</v>
      </c>
      <c r="S61">
        <v>54</v>
      </c>
      <c r="T61">
        <v>18.996356154009035</v>
      </c>
      <c r="U61">
        <v>27.735004728585594</v>
      </c>
      <c r="W61">
        <f t="shared" si="12"/>
        <v>0</v>
      </c>
      <c r="X61">
        <f t="shared" si="13"/>
        <v>1</v>
      </c>
      <c r="Y61">
        <f t="shared" si="14"/>
        <v>8.7386485745765583</v>
      </c>
      <c r="AB61">
        <v>54</v>
      </c>
      <c r="AC61">
        <v>12.545576615684618</v>
      </c>
      <c r="AD61">
        <v>15.87588316032955</v>
      </c>
      <c r="AF61">
        <f t="shared" si="15"/>
        <v>0</v>
      </c>
      <c r="AG61">
        <f t="shared" si="16"/>
        <v>1</v>
      </c>
      <c r="AH61">
        <f t="shared" si="17"/>
        <v>3.330306544644932</v>
      </c>
      <c r="AK61">
        <v>54</v>
      </c>
      <c r="AL61">
        <v>21.484798341699314</v>
      </c>
      <c r="AM61">
        <v>25.071414810012065</v>
      </c>
      <c r="AO61">
        <f t="shared" si="18"/>
        <v>0</v>
      </c>
      <c r="AP61">
        <f t="shared" si="19"/>
        <v>1</v>
      </c>
      <c r="AQ61">
        <f t="shared" si="20"/>
        <v>3.5866164683127515</v>
      </c>
      <c r="AT61">
        <v>54</v>
      </c>
      <c r="AU61">
        <v>20.409444971180399</v>
      </c>
      <c r="AV61">
        <v>21.055478809881819</v>
      </c>
      <c r="AX61">
        <f t="shared" si="21"/>
        <v>0</v>
      </c>
      <c r="AY61">
        <f t="shared" si="22"/>
        <v>1</v>
      </c>
      <c r="AZ61">
        <f t="shared" si="23"/>
        <v>0.64603383870142039</v>
      </c>
      <c r="BC61">
        <v>54</v>
      </c>
      <c r="BD61" t="e">
        <v>#N/A</v>
      </c>
      <c r="BE61" t="e">
        <v>#N/A</v>
      </c>
      <c r="BG61" t="e">
        <f t="shared" si="24"/>
        <v>#N/A</v>
      </c>
      <c r="BH61" t="e">
        <f t="shared" si="25"/>
        <v>#N/A</v>
      </c>
      <c r="BI61" t="e">
        <f t="shared" si="26"/>
        <v>#N/A</v>
      </c>
      <c r="BL61">
        <v>54</v>
      </c>
      <c r="BM61">
        <v>32.700033068037463</v>
      </c>
      <c r="BN61">
        <v>14.489613867287574</v>
      </c>
      <c r="BP61">
        <f t="shared" si="27"/>
        <v>1</v>
      </c>
      <c r="BQ61">
        <f t="shared" si="28"/>
        <v>0</v>
      </c>
      <c r="BR61">
        <f t="shared" si="29"/>
        <v>18.21041920074989</v>
      </c>
      <c r="BU61">
        <v>54</v>
      </c>
      <c r="BV61">
        <v>24.702236797617861</v>
      </c>
      <c r="BW61">
        <v>21.434938333330742</v>
      </c>
      <c r="BY61">
        <f t="shared" si="30"/>
        <v>1</v>
      </c>
      <c r="BZ61">
        <f t="shared" si="31"/>
        <v>0</v>
      </c>
      <c r="CA61">
        <f t="shared" si="32"/>
        <v>3.2672984642871192</v>
      </c>
      <c r="CD61">
        <v>54</v>
      </c>
      <c r="CE61">
        <v>24.429085182178866</v>
      </c>
      <c r="CF61">
        <v>10.313606301781416</v>
      </c>
      <c r="CH61">
        <f t="shared" si="33"/>
        <v>1</v>
      </c>
      <c r="CI61">
        <f t="shared" si="34"/>
        <v>0</v>
      </c>
      <c r="CJ61">
        <f t="shared" si="35"/>
        <v>14.11547888039745</v>
      </c>
      <c r="CM61">
        <v>54</v>
      </c>
      <c r="CN61">
        <v>20.656208908370939</v>
      </c>
      <c r="CO61">
        <v>11.233579790412211</v>
      </c>
      <c r="CQ61">
        <f t="shared" si="36"/>
        <v>1</v>
      </c>
      <c r="CR61">
        <f t="shared" si="37"/>
        <v>0</v>
      </c>
      <c r="CS61">
        <f t="shared" si="38"/>
        <v>9.4226291179587278</v>
      </c>
      <c r="CV61">
        <v>54</v>
      </c>
      <c r="CW61">
        <v>21.775982815633188</v>
      </c>
      <c r="CX61">
        <v>20.548479483730933</v>
      </c>
      <c r="CZ61">
        <f t="shared" si="39"/>
        <v>1</v>
      </c>
      <c r="DA61">
        <f t="shared" si="40"/>
        <v>0</v>
      </c>
      <c r="DB61">
        <f t="shared" si="41"/>
        <v>1.2275033319022555</v>
      </c>
      <c r="DE61">
        <v>54</v>
      </c>
      <c r="DF61">
        <v>24.30869313269255</v>
      </c>
      <c r="DG61">
        <v>38.403042891246606</v>
      </c>
      <c r="DI61">
        <f t="shared" si="42"/>
        <v>0</v>
      </c>
      <c r="DJ61">
        <f t="shared" si="43"/>
        <v>1</v>
      </c>
      <c r="DK61">
        <f t="shared" si="44"/>
        <v>14.094349758554056</v>
      </c>
      <c r="DN61">
        <v>54</v>
      </c>
      <c r="DO61">
        <v>28.418689748244308</v>
      </c>
      <c r="DP61">
        <v>34.512095753264333</v>
      </c>
      <c r="DR61">
        <f t="shared" si="45"/>
        <v>0</v>
      </c>
      <c r="DS61">
        <f t="shared" si="46"/>
        <v>1</v>
      </c>
      <c r="DT61">
        <f t="shared" si="47"/>
        <v>6.0934060050200252</v>
      </c>
      <c r="DW61">
        <v>54</v>
      </c>
      <c r="DX61">
        <v>26.314001663681154</v>
      </c>
      <c r="DY61">
        <v>33.797916826933843</v>
      </c>
      <c r="EA61">
        <f t="shared" si="48"/>
        <v>0</v>
      </c>
      <c r="EB61">
        <f t="shared" si="49"/>
        <v>1</v>
      </c>
      <c r="EC61">
        <f t="shared" si="50"/>
        <v>7.4839151632526892</v>
      </c>
      <c r="EF61">
        <v>54</v>
      </c>
      <c r="EG61">
        <v>21.570151424538832</v>
      </c>
      <c r="EH61">
        <v>14.621039214036179</v>
      </c>
      <c r="EJ61">
        <f t="shared" si="51"/>
        <v>1</v>
      </c>
      <c r="EK61">
        <f t="shared" si="52"/>
        <v>0</v>
      </c>
      <c r="EL61">
        <f t="shared" si="53"/>
        <v>6.949112210502653</v>
      </c>
      <c r="EO61">
        <v>54</v>
      </c>
      <c r="EP61">
        <v>20.588875187150194</v>
      </c>
      <c r="EQ61">
        <v>19.529973201616993</v>
      </c>
      <c r="ES61">
        <f t="shared" si="54"/>
        <v>1</v>
      </c>
      <c r="ET61">
        <f t="shared" si="55"/>
        <v>0</v>
      </c>
      <c r="EU61">
        <f t="shared" si="56"/>
        <v>1.0589019855332005</v>
      </c>
    </row>
    <row r="62" spans="1:151" x14ac:dyDescent="0.25">
      <c r="A62">
        <v>55</v>
      </c>
      <c r="B62">
        <v>9.889450306067749</v>
      </c>
      <c r="C62">
        <v>16.883151795738581</v>
      </c>
      <c r="E62">
        <f t="shared" si="6"/>
        <v>0</v>
      </c>
      <c r="F62">
        <f t="shared" si="7"/>
        <v>1</v>
      </c>
      <c r="G62">
        <f t="shared" si="8"/>
        <v>6.9937014896708316</v>
      </c>
      <c r="J62">
        <v>55</v>
      </c>
      <c r="K62">
        <v>20.293137678795613</v>
      </c>
      <c r="L62">
        <v>34.806873604597378</v>
      </c>
      <c r="N62">
        <f t="shared" si="9"/>
        <v>0</v>
      </c>
      <c r="O62">
        <f t="shared" si="10"/>
        <v>1</v>
      </c>
      <c r="P62">
        <f t="shared" si="11"/>
        <v>14.513735925801765</v>
      </c>
      <c r="S62">
        <v>55</v>
      </c>
      <c r="T62">
        <v>19.651131155331882</v>
      </c>
      <c r="U62">
        <v>16.099096625071169</v>
      </c>
      <c r="W62">
        <f t="shared" si="12"/>
        <v>1</v>
      </c>
      <c r="X62">
        <f t="shared" si="13"/>
        <v>0</v>
      </c>
      <c r="Y62">
        <f t="shared" si="14"/>
        <v>3.5520345302607126</v>
      </c>
      <c r="AB62">
        <v>55</v>
      </c>
      <c r="AC62">
        <v>20.148842177260484</v>
      </c>
      <c r="AD62">
        <v>19.153578052831936</v>
      </c>
      <c r="AF62">
        <f t="shared" si="15"/>
        <v>1</v>
      </c>
      <c r="AG62">
        <f t="shared" si="16"/>
        <v>0</v>
      </c>
      <c r="AH62">
        <f t="shared" si="17"/>
        <v>0.99526412442854806</v>
      </c>
      <c r="AK62">
        <v>55</v>
      </c>
      <c r="AL62">
        <v>24.202820237923113</v>
      </c>
      <c r="AM62">
        <v>33.417184943125115</v>
      </c>
      <c r="AO62">
        <f t="shared" si="18"/>
        <v>0</v>
      </c>
      <c r="AP62">
        <f t="shared" si="19"/>
        <v>1</v>
      </c>
      <c r="AQ62">
        <f t="shared" si="20"/>
        <v>9.2143647052020015</v>
      </c>
      <c r="AT62">
        <v>55</v>
      </c>
      <c r="AU62">
        <v>22.774209060369692</v>
      </c>
      <c r="AV62">
        <v>34.184206947415504</v>
      </c>
      <c r="AX62">
        <f t="shared" si="21"/>
        <v>0</v>
      </c>
      <c r="AY62">
        <f t="shared" si="22"/>
        <v>1</v>
      </c>
      <c r="AZ62">
        <f t="shared" si="23"/>
        <v>11.409997887045812</v>
      </c>
      <c r="BC62">
        <v>55</v>
      </c>
      <c r="BD62" t="e">
        <v>#N/A</v>
      </c>
      <c r="BE62" t="e">
        <v>#N/A</v>
      </c>
      <c r="BG62" t="e">
        <f t="shared" si="24"/>
        <v>#N/A</v>
      </c>
      <c r="BH62" t="e">
        <f t="shared" si="25"/>
        <v>#N/A</v>
      </c>
      <c r="BI62" t="e">
        <f t="shared" si="26"/>
        <v>#N/A</v>
      </c>
      <c r="BL62">
        <v>55</v>
      </c>
      <c r="BM62">
        <v>34.498693712709624</v>
      </c>
      <c r="BN62">
        <v>9.3183453157270648</v>
      </c>
      <c r="BP62">
        <f t="shared" si="27"/>
        <v>1</v>
      </c>
      <c r="BQ62">
        <f t="shared" si="28"/>
        <v>0</v>
      </c>
      <c r="BR62">
        <f t="shared" si="29"/>
        <v>25.180348396982559</v>
      </c>
      <c r="BU62">
        <v>55</v>
      </c>
      <c r="BV62">
        <v>19.654953469427937</v>
      </c>
      <c r="BW62">
        <v>36.173485850881313</v>
      </c>
      <c r="BY62">
        <f t="shared" si="30"/>
        <v>0</v>
      </c>
      <c r="BZ62">
        <f t="shared" si="31"/>
        <v>1</v>
      </c>
      <c r="CA62">
        <f t="shared" si="32"/>
        <v>16.518532381453376</v>
      </c>
      <c r="CD62">
        <v>55</v>
      </c>
      <c r="CE62">
        <v>17.76189146581023</v>
      </c>
      <c r="CF62">
        <v>28.719861115965152</v>
      </c>
      <c r="CH62">
        <f t="shared" si="33"/>
        <v>0</v>
      </c>
      <c r="CI62">
        <f t="shared" si="34"/>
        <v>1</v>
      </c>
      <c r="CJ62">
        <f t="shared" si="35"/>
        <v>10.957969650154922</v>
      </c>
      <c r="CM62">
        <v>55</v>
      </c>
      <c r="CN62">
        <v>24.963358068891065</v>
      </c>
      <c r="CO62">
        <v>24.588734950884003</v>
      </c>
      <c r="CQ62">
        <f t="shared" si="36"/>
        <v>1</v>
      </c>
      <c r="CR62">
        <f t="shared" si="37"/>
        <v>0</v>
      </c>
      <c r="CS62">
        <f t="shared" si="38"/>
        <v>0.37462311800706161</v>
      </c>
      <c r="CV62">
        <v>55</v>
      </c>
      <c r="CW62">
        <v>22.779889169603376</v>
      </c>
      <c r="CX62">
        <v>14.430421548720936</v>
      </c>
      <c r="CZ62">
        <f t="shared" si="39"/>
        <v>1</v>
      </c>
      <c r="DA62">
        <f t="shared" si="40"/>
        <v>0</v>
      </c>
      <c r="DB62">
        <f t="shared" si="41"/>
        <v>8.3494676208824394</v>
      </c>
      <c r="DE62">
        <v>55</v>
      </c>
      <c r="DF62">
        <v>24.835646323290717</v>
      </c>
      <c r="DG62">
        <v>26.640610715686122</v>
      </c>
      <c r="DI62">
        <f t="shared" si="42"/>
        <v>0</v>
      </c>
      <c r="DJ62">
        <f t="shared" si="43"/>
        <v>1</v>
      </c>
      <c r="DK62">
        <f t="shared" si="44"/>
        <v>1.8049643923954051</v>
      </c>
      <c r="DN62">
        <v>55</v>
      </c>
      <c r="DO62">
        <v>25.043038046073935</v>
      </c>
      <c r="DP62">
        <v>22.768828191250876</v>
      </c>
      <c r="DR62">
        <f t="shared" si="45"/>
        <v>1</v>
      </c>
      <c r="DS62">
        <f t="shared" si="46"/>
        <v>0</v>
      </c>
      <c r="DT62">
        <f t="shared" si="47"/>
        <v>2.2742098548230594</v>
      </c>
      <c r="DW62">
        <v>55</v>
      </c>
      <c r="DX62">
        <v>15.179367402119309</v>
      </c>
      <c r="DY62">
        <v>21.346358941697535</v>
      </c>
      <c r="EA62">
        <f t="shared" si="48"/>
        <v>0</v>
      </c>
      <c r="EB62">
        <f t="shared" si="49"/>
        <v>1</v>
      </c>
      <c r="EC62">
        <f t="shared" si="50"/>
        <v>6.1669915395782251</v>
      </c>
      <c r="EF62">
        <v>55</v>
      </c>
      <c r="EG62">
        <v>21.642246409027269</v>
      </c>
      <c r="EH62">
        <v>14.661639826842851</v>
      </c>
      <c r="EJ62">
        <f t="shared" si="51"/>
        <v>1</v>
      </c>
      <c r="EK62">
        <f t="shared" si="52"/>
        <v>0</v>
      </c>
      <c r="EL62">
        <f t="shared" si="53"/>
        <v>6.9806065821844179</v>
      </c>
      <c r="EO62">
        <v>55</v>
      </c>
      <c r="EP62">
        <v>22.073722972564731</v>
      </c>
      <c r="EQ62">
        <v>23.121134081609362</v>
      </c>
      <c r="ES62">
        <f t="shared" si="54"/>
        <v>0</v>
      </c>
      <c r="ET62">
        <f t="shared" si="55"/>
        <v>1</v>
      </c>
      <c r="EU62">
        <f t="shared" si="56"/>
        <v>1.0474111090446314</v>
      </c>
    </row>
    <row r="63" spans="1:151" x14ac:dyDescent="0.25">
      <c r="A63">
        <v>56</v>
      </c>
      <c r="B63">
        <v>12.479453191737194</v>
      </c>
      <c r="C63">
        <v>24.004801699132475</v>
      </c>
      <c r="E63">
        <f t="shared" si="6"/>
        <v>0</v>
      </c>
      <c r="F63">
        <f t="shared" si="7"/>
        <v>1</v>
      </c>
      <c r="G63">
        <f t="shared" si="8"/>
        <v>11.525348507395281</v>
      </c>
      <c r="J63">
        <v>56</v>
      </c>
      <c r="K63">
        <v>12.342229651149452</v>
      </c>
      <c r="L63">
        <v>12.265105519689708</v>
      </c>
      <c r="N63">
        <f t="shared" si="9"/>
        <v>1</v>
      </c>
      <c r="O63">
        <f t="shared" si="10"/>
        <v>0</v>
      </c>
      <c r="P63">
        <f t="shared" si="11"/>
        <v>7.712413145974395E-2</v>
      </c>
      <c r="S63">
        <v>56</v>
      </c>
      <c r="T63">
        <v>15.582776522537902</v>
      </c>
      <c r="U63">
        <v>40.992183058556073</v>
      </c>
      <c r="W63">
        <f t="shared" si="12"/>
        <v>0</v>
      </c>
      <c r="X63">
        <f t="shared" si="13"/>
        <v>1</v>
      </c>
      <c r="Y63">
        <f t="shared" si="14"/>
        <v>25.409406536018171</v>
      </c>
      <c r="AB63">
        <v>56</v>
      </c>
      <c r="AC63">
        <v>14.135236712409128</v>
      </c>
      <c r="AD63">
        <v>17.349332164729933</v>
      </c>
      <c r="AF63">
        <f t="shared" si="15"/>
        <v>0</v>
      </c>
      <c r="AG63">
        <f t="shared" si="16"/>
        <v>1</v>
      </c>
      <c r="AH63">
        <f t="shared" si="17"/>
        <v>3.2140954523208052</v>
      </c>
      <c r="AK63">
        <v>56</v>
      </c>
      <c r="AL63">
        <v>20.251824191689348</v>
      </c>
      <c r="AM63">
        <v>17.343398457299358</v>
      </c>
      <c r="AO63">
        <f t="shared" si="18"/>
        <v>1</v>
      </c>
      <c r="AP63">
        <f t="shared" si="19"/>
        <v>0</v>
      </c>
      <c r="AQ63">
        <f t="shared" si="20"/>
        <v>2.90842573438999</v>
      </c>
      <c r="AT63">
        <v>56</v>
      </c>
      <c r="AU63">
        <v>13.101838294523279</v>
      </c>
      <c r="AV63">
        <v>13.048294516735393</v>
      </c>
      <c r="AX63">
        <f t="shared" si="21"/>
        <v>1</v>
      </c>
      <c r="AY63">
        <f t="shared" si="22"/>
        <v>0</v>
      </c>
      <c r="AZ63">
        <f t="shared" si="23"/>
        <v>5.3543777787886881E-2</v>
      </c>
      <c r="BC63">
        <v>56</v>
      </c>
      <c r="BD63" t="e">
        <v>#N/A</v>
      </c>
      <c r="BE63" t="e">
        <v>#N/A</v>
      </c>
      <c r="BG63" t="e">
        <f t="shared" si="24"/>
        <v>#N/A</v>
      </c>
      <c r="BH63" t="e">
        <f t="shared" si="25"/>
        <v>#N/A</v>
      </c>
      <c r="BI63" t="e">
        <f t="shared" si="26"/>
        <v>#N/A</v>
      </c>
      <c r="BL63">
        <v>56</v>
      </c>
      <c r="BM63">
        <v>26.319948504817479</v>
      </c>
      <c r="BN63">
        <v>9.623109385754125</v>
      </c>
      <c r="BP63">
        <f t="shared" si="27"/>
        <v>1</v>
      </c>
      <c r="BQ63">
        <f t="shared" si="28"/>
        <v>0</v>
      </c>
      <c r="BR63">
        <f t="shared" si="29"/>
        <v>16.696839119063355</v>
      </c>
      <c r="BU63">
        <v>56</v>
      </c>
      <c r="BV63">
        <v>25.335189314558402</v>
      </c>
      <c r="BW63">
        <v>39.281614691876641</v>
      </c>
      <c r="BY63">
        <f t="shared" si="30"/>
        <v>0</v>
      </c>
      <c r="BZ63">
        <f t="shared" si="31"/>
        <v>1</v>
      </c>
      <c r="CA63">
        <f t="shared" si="32"/>
        <v>13.946425377318239</v>
      </c>
      <c r="CD63">
        <v>56</v>
      </c>
      <c r="CE63">
        <v>23.517435910783746</v>
      </c>
      <c r="CF63">
        <v>37.951988517338677</v>
      </c>
      <c r="CH63">
        <f t="shared" si="33"/>
        <v>0</v>
      </c>
      <c r="CI63">
        <f t="shared" si="34"/>
        <v>1</v>
      </c>
      <c r="CJ63">
        <f t="shared" si="35"/>
        <v>14.434552606554931</v>
      </c>
      <c r="CM63">
        <v>56</v>
      </c>
      <c r="CN63">
        <v>18.887295025865445</v>
      </c>
      <c r="CO63">
        <v>36.363934349872451</v>
      </c>
      <c r="CQ63">
        <f t="shared" si="36"/>
        <v>0</v>
      </c>
      <c r="CR63">
        <f t="shared" si="37"/>
        <v>1</v>
      </c>
      <c r="CS63">
        <f t="shared" si="38"/>
        <v>17.476639324007007</v>
      </c>
      <c r="CV63">
        <v>56</v>
      </c>
      <c r="CW63">
        <v>23.832868528633419</v>
      </c>
      <c r="CX63">
        <v>15.343282903993705</v>
      </c>
      <c r="CZ63">
        <f t="shared" si="39"/>
        <v>1</v>
      </c>
      <c r="DA63">
        <f t="shared" si="40"/>
        <v>0</v>
      </c>
      <c r="DB63">
        <f t="shared" si="41"/>
        <v>8.4895856246397141</v>
      </c>
      <c r="DE63">
        <v>56</v>
      </c>
      <c r="DF63">
        <v>23.792503196996282</v>
      </c>
      <c r="DG63">
        <v>15.633885799937966</v>
      </c>
      <c r="DI63">
        <f t="shared" si="42"/>
        <v>1</v>
      </c>
      <c r="DJ63">
        <f t="shared" si="43"/>
        <v>0</v>
      </c>
      <c r="DK63">
        <f t="shared" si="44"/>
        <v>8.1586173970583165</v>
      </c>
      <c r="DN63">
        <v>56</v>
      </c>
      <c r="DO63">
        <v>25.850386702742767</v>
      </c>
      <c r="DP63">
        <v>27.566605950275495</v>
      </c>
      <c r="DR63">
        <f t="shared" si="45"/>
        <v>0</v>
      </c>
      <c r="DS63">
        <f t="shared" si="46"/>
        <v>1</v>
      </c>
      <c r="DT63">
        <f t="shared" si="47"/>
        <v>1.7162192475327274</v>
      </c>
      <c r="DW63">
        <v>56</v>
      </c>
      <c r="DX63">
        <v>22.404044227073925</v>
      </c>
      <c r="DY63">
        <v>19.358092427404884</v>
      </c>
      <c r="EA63">
        <f t="shared" si="48"/>
        <v>1</v>
      </c>
      <c r="EB63">
        <f t="shared" si="49"/>
        <v>0</v>
      </c>
      <c r="EC63">
        <f t="shared" si="50"/>
        <v>3.0459517996690408</v>
      </c>
      <c r="EF63">
        <v>56</v>
      </c>
      <c r="EG63">
        <v>20.118563201847174</v>
      </c>
      <c r="EH63">
        <v>12.936738955286105</v>
      </c>
      <c r="EJ63">
        <f t="shared" si="51"/>
        <v>1</v>
      </c>
      <c r="EK63">
        <f t="shared" si="52"/>
        <v>0</v>
      </c>
      <c r="EL63">
        <f t="shared" si="53"/>
        <v>7.1818242465610691</v>
      </c>
      <c r="EO63">
        <v>56</v>
      </c>
      <c r="EP63">
        <v>22.581211179577892</v>
      </c>
      <c r="EQ63">
        <v>22.200513392264657</v>
      </c>
      <c r="ES63">
        <f t="shared" si="54"/>
        <v>1</v>
      </c>
      <c r="ET63">
        <f t="shared" si="55"/>
        <v>0</v>
      </c>
      <c r="EU63">
        <f t="shared" si="56"/>
        <v>0.38069778731323467</v>
      </c>
    </row>
    <row r="64" spans="1:151" x14ac:dyDescent="0.25">
      <c r="A64">
        <v>57</v>
      </c>
      <c r="B64">
        <v>8.1906432221041339</v>
      </c>
      <c r="C64">
        <v>42.689799190650874</v>
      </c>
      <c r="E64">
        <f t="shared" si="6"/>
        <v>0</v>
      </c>
      <c r="F64">
        <f t="shared" si="7"/>
        <v>1</v>
      </c>
      <c r="G64">
        <f t="shared" si="8"/>
        <v>34.499155968546738</v>
      </c>
      <c r="J64">
        <v>57</v>
      </c>
      <c r="K64">
        <v>14.879171000974084</v>
      </c>
      <c r="L64">
        <v>4.1211346696640483</v>
      </c>
      <c r="N64">
        <f t="shared" si="9"/>
        <v>1</v>
      </c>
      <c r="O64">
        <f t="shared" si="10"/>
        <v>0</v>
      </c>
      <c r="P64">
        <f t="shared" si="11"/>
        <v>10.758036331310036</v>
      </c>
      <c r="S64">
        <v>57</v>
      </c>
      <c r="T64">
        <v>13.850766106378861</v>
      </c>
      <c r="U64">
        <v>17.675472368668988</v>
      </c>
      <c r="W64">
        <f t="shared" si="12"/>
        <v>0</v>
      </c>
      <c r="X64">
        <f t="shared" si="13"/>
        <v>1</v>
      </c>
      <c r="Y64">
        <f t="shared" si="14"/>
        <v>3.8247062622901264</v>
      </c>
      <c r="AB64">
        <v>57</v>
      </c>
      <c r="AC64">
        <v>26.605430484211468</v>
      </c>
      <c r="AD64">
        <v>18.455372948044747</v>
      </c>
      <c r="AF64">
        <f t="shared" si="15"/>
        <v>1</v>
      </c>
      <c r="AG64">
        <f t="shared" si="16"/>
        <v>0</v>
      </c>
      <c r="AH64">
        <f t="shared" si="17"/>
        <v>8.1500575361667202</v>
      </c>
      <c r="AK64">
        <v>57</v>
      </c>
      <c r="AL64">
        <v>19.999340817891721</v>
      </c>
      <c r="AM64">
        <v>38.510085157849787</v>
      </c>
      <c r="AO64">
        <f t="shared" si="18"/>
        <v>0</v>
      </c>
      <c r="AP64">
        <f t="shared" si="19"/>
        <v>1</v>
      </c>
      <c r="AQ64">
        <f t="shared" si="20"/>
        <v>18.510744339958066</v>
      </c>
      <c r="AT64">
        <v>57</v>
      </c>
      <c r="AU64">
        <v>18.68894179704467</v>
      </c>
      <c r="AV64">
        <v>13.066571217743791</v>
      </c>
      <c r="AX64">
        <f t="shared" si="21"/>
        <v>1</v>
      </c>
      <c r="AY64">
        <f t="shared" si="22"/>
        <v>0</v>
      </c>
      <c r="AZ64">
        <f t="shared" si="23"/>
        <v>5.6223705793008794</v>
      </c>
      <c r="BC64">
        <v>57</v>
      </c>
      <c r="BD64" t="e">
        <v>#N/A</v>
      </c>
      <c r="BE64" t="e">
        <v>#N/A</v>
      </c>
      <c r="BG64" t="e">
        <f t="shared" si="24"/>
        <v>#N/A</v>
      </c>
      <c r="BH64" t="e">
        <f t="shared" si="25"/>
        <v>#N/A</v>
      </c>
      <c r="BI64" t="e">
        <f t="shared" si="26"/>
        <v>#N/A</v>
      </c>
      <c r="BL64">
        <v>57</v>
      </c>
      <c r="BM64">
        <v>21.345747173988073</v>
      </c>
      <c r="BN64">
        <v>13.081688423331277</v>
      </c>
      <c r="BP64">
        <f t="shared" si="27"/>
        <v>1</v>
      </c>
      <c r="BQ64">
        <f t="shared" si="28"/>
        <v>0</v>
      </c>
      <c r="BR64">
        <f t="shared" si="29"/>
        <v>8.2640587506567957</v>
      </c>
      <c r="BU64">
        <v>57</v>
      </c>
      <c r="BV64">
        <v>11.485350064715877</v>
      </c>
      <c r="BW64">
        <v>22.879351150749898</v>
      </c>
      <c r="BY64">
        <f t="shared" si="30"/>
        <v>0</v>
      </c>
      <c r="BZ64">
        <f t="shared" si="31"/>
        <v>1</v>
      </c>
      <c r="CA64">
        <f t="shared" si="32"/>
        <v>11.39400108603402</v>
      </c>
      <c r="CD64">
        <v>57</v>
      </c>
      <c r="CE64">
        <v>14.146419999469581</v>
      </c>
      <c r="CF64">
        <v>2.8645958236839455</v>
      </c>
      <c r="CH64">
        <f t="shared" si="33"/>
        <v>1</v>
      </c>
      <c r="CI64">
        <f t="shared" si="34"/>
        <v>0</v>
      </c>
      <c r="CJ64">
        <f t="shared" si="35"/>
        <v>11.281824175785635</v>
      </c>
      <c r="CM64">
        <v>57</v>
      </c>
      <c r="CN64">
        <v>18.360174603010019</v>
      </c>
      <c r="CO64">
        <v>15.370740802659798</v>
      </c>
      <c r="CQ64">
        <f t="shared" si="36"/>
        <v>1</v>
      </c>
      <c r="CR64">
        <f t="shared" si="37"/>
        <v>0</v>
      </c>
      <c r="CS64">
        <f t="shared" si="38"/>
        <v>2.9894338003502217</v>
      </c>
      <c r="CV64">
        <v>57</v>
      </c>
      <c r="CW64">
        <v>21.210837040110462</v>
      </c>
      <c r="CX64">
        <v>14.71728560711121</v>
      </c>
      <c r="CZ64">
        <f t="shared" si="39"/>
        <v>1</v>
      </c>
      <c r="DA64">
        <f t="shared" si="40"/>
        <v>0</v>
      </c>
      <c r="DB64">
        <f t="shared" si="41"/>
        <v>6.4935514329992525</v>
      </c>
      <c r="DE64">
        <v>57</v>
      </c>
      <c r="DF64">
        <v>27.365071867352036</v>
      </c>
      <c r="DG64">
        <v>23.226727265217686</v>
      </c>
      <c r="DI64">
        <f t="shared" si="42"/>
        <v>1</v>
      </c>
      <c r="DJ64">
        <f t="shared" si="43"/>
        <v>0</v>
      </c>
      <c r="DK64">
        <f t="shared" si="44"/>
        <v>4.1383446021343495</v>
      </c>
      <c r="DN64">
        <v>57</v>
      </c>
      <c r="DO64">
        <v>18.462354193358525</v>
      </c>
      <c r="DP64">
        <v>10.852969962476877</v>
      </c>
      <c r="DR64">
        <f t="shared" si="45"/>
        <v>1</v>
      </c>
      <c r="DS64">
        <f t="shared" si="46"/>
        <v>0</v>
      </c>
      <c r="DT64">
        <f t="shared" si="47"/>
        <v>7.6093842308816484</v>
      </c>
      <c r="DW64">
        <v>57</v>
      </c>
      <c r="DX64">
        <v>15.398918645866857</v>
      </c>
      <c r="DY64">
        <v>10.751057845850402</v>
      </c>
      <c r="EA64">
        <f t="shared" si="48"/>
        <v>1</v>
      </c>
      <c r="EB64">
        <f t="shared" si="49"/>
        <v>0</v>
      </c>
      <c r="EC64">
        <f t="shared" si="50"/>
        <v>4.6478608000164545</v>
      </c>
      <c r="EF64">
        <v>57</v>
      </c>
      <c r="EG64">
        <v>22.727990610024577</v>
      </c>
      <c r="EH64">
        <v>12.137799821635387</v>
      </c>
      <c r="EJ64">
        <f t="shared" si="51"/>
        <v>1</v>
      </c>
      <c r="EK64">
        <f t="shared" si="52"/>
        <v>0</v>
      </c>
      <c r="EL64">
        <f t="shared" si="53"/>
        <v>10.59019078838919</v>
      </c>
      <c r="EO64">
        <v>57</v>
      </c>
      <c r="EP64">
        <v>20.847891124661224</v>
      </c>
      <c r="EQ64">
        <v>40.400439590257847</v>
      </c>
      <c r="ES64">
        <f t="shared" si="54"/>
        <v>0</v>
      </c>
      <c r="ET64">
        <f t="shared" si="55"/>
        <v>1</v>
      </c>
      <c r="EU64">
        <f t="shared" si="56"/>
        <v>19.552548465596622</v>
      </c>
    </row>
    <row r="65" spans="1:151" x14ac:dyDescent="0.25">
      <c r="A65">
        <v>58</v>
      </c>
      <c r="B65">
        <v>16.996663861496415</v>
      </c>
      <c r="C65">
        <v>14.442957465579855</v>
      </c>
      <c r="E65">
        <f t="shared" si="6"/>
        <v>1</v>
      </c>
      <c r="F65">
        <f t="shared" si="7"/>
        <v>0</v>
      </c>
      <c r="G65">
        <f t="shared" si="8"/>
        <v>2.55370639591656</v>
      </c>
      <c r="J65">
        <v>58</v>
      </c>
      <c r="K65">
        <v>17.742715619328642</v>
      </c>
      <c r="L65">
        <v>19.795055665549</v>
      </c>
      <c r="N65">
        <f t="shared" si="9"/>
        <v>0</v>
      </c>
      <c r="O65">
        <f t="shared" si="10"/>
        <v>1</v>
      </c>
      <c r="P65">
        <f t="shared" si="11"/>
        <v>2.0523400462203583</v>
      </c>
      <c r="S65">
        <v>58</v>
      </c>
      <c r="T65">
        <v>20.240384459260383</v>
      </c>
      <c r="U65">
        <v>4.3634081335064892</v>
      </c>
      <c r="W65">
        <f t="shared" si="12"/>
        <v>1</v>
      </c>
      <c r="X65">
        <f t="shared" si="13"/>
        <v>0</v>
      </c>
      <c r="Y65">
        <f t="shared" si="14"/>
        <v>15.876976325753894</v>
      </c>
      <c r="AB65">
        <v>58</v>
      </c>
      <c r="AC65">
        <v>22.673949982720472</v>
      </c>
      <c r="AD65">
        <v>16.795647779311608</v>
      </c>
      <c r="AF65">
        <f t="shared" si="15"/>
        <v>1</v>
      </c>
      <c r="AG65">
        <f t="shared" si="16"/>
        <v>0</v>
      </c>
      <c r="AH65">
        <f t="shared" si="17"/>
        <v>5.8783022034088646</v>
      </c>
      <c r="AK65">
        <v>58</v>
      </c>
      <c r="AL65">
        <v>13.528036960919934</v>
      </c>
      <c r="AM65">
        <v>41.52586605230092</v>
      </c>
      <c r="AO65">
        <f t="shared" si="18"/>
        <v>0</v>
      </c>
      <c r="AP65">
        <f t="shared" si="19"/>
        <v>1</v>
      </c>
      <c r="AQ65">
        <f t="shared" si="20"/>
        <v>27.997829091380986</v>
      </c>
      <c r="AT65">
        <v>58</v>
      </c>
      <c r="AU65">
        <v>14.564348862091361</v>
      </c>
      <c r="AV65">
        <v>23.675824271723041</v>
      </c>
      <c r="AX65">
        <f t="shared" si="21"/>
        <v>0</v>
      </c>
      <c r="AY65">
        <f t="shared" si="22"/>
        <v>1</v>
      </c>
      <c r="AZ65">
        <f t="shared" si="23"/>
        <v>9.1114754096316801</v>
      </c>
      <c r="BC65">
        <v>58</v>
      </c>
      <c r="BD65" t="e">
        <v>#N/A</v>
      </c>
      <c r="BE65" t="e">
        <v>#N/A</v>
      </c>
      <c r="BG65" t="e">
        <f t="shared" si="24"/>
        <v>#N/A</v>
      </c>
      <c r="BH65" t="e">
        <f t="shared" si="25"/>
        <v>#N/A</v>
      </c>
      <c r="BI65" t="e">
        <f t="shared" si="26"/>
        <v>#N/A</v>
      </c>
      <c r="BL65">
        <v>58</v>
      </c>
      <c r="BM65">
        <v>28.143100015856959</v>
      </c>
      <c r="BN65">
        <v>11.456114559670162</v>
      </c>
      <c r="BP65">
        <f t="shared" si="27"/>
        <v>1</v>
      </c>
      <c r="BQ65">
        <f t="shared" si="28"/>
        <v>0</v>
      </c>
      <c r="BR65">
        <f t="shared" si="29"/>
        <v>16.686985456186797</v>
      </c>
      <c r="BU65">
        <v>58</v>
      </c>
      <c r="BV65">
        <v>19.605522025195349</v>
      </c>
      <c r="BW65">
        <v>17.776338193780514</v>
      </c>
      <c r="BY65">
        <f t="shared" si="30"/>
        <v>1</v>
      </c>
      <c r="BZ65">
        <f t="shared" si="31"/>
        <v>0</v>
      </c>
      <c r="CA65">
        <f t="shared" si="32"/>
        <v>1.8291838314148343</v>
      </c>
      <c r="CD65">
        <v>58</v>
      </c>
      <c r="CE65">
        <v>19.630970820351642</v>
      </c>
      <c r="CF65">
        <v>14.956838624152958</v>
      </c>
      <c r="CH65">
        <f t="shared" si="33"/>
        <v>1</v>
      </c>
      <c r="CI65">
        <f t="shared" si="34"/>
        <v>0</v>
      </c>
      <c r="CJ65">
        <f t="shared" si="35"/>
        <v>4.6741321961986841</v>
      </c>
      <c r="CM65">
        <v>58</v>
      </c>
      <c r="CN65">
        <v>23.098009862112249</v>
      </c>
      <c r="CO65">
        <v>21.126985904523618</v>
      </c>
      <c r="CQ65">
        <f t="shared" si="36"/>
        <v>1</v>
      </c>
      <c r="CR65">
        <f t="shared" si="37"/>
        <v>0</v>
      </c>
      <c r="CS65">
        <f t="shared" si="38"/>
        <v>1.9710239575886312</v>
      </c>
      <c r="CV65">
        <v>58</v>
      </c>
      <c r="CW65">
        <v>20.717941327487676</v>
      </c>
      <c r="CX65">
        <v>19.446839292177138</v>
      </c>
      <c r="CZ65">
        <f t="shared" si="39"/>
        <v>1</v>
      </c>
      <c r="DA65">
        <f t="shared" si="40"/>
        <v>0</v>
      </c>
      <c r="DB65">
        <f t="shared" si="41"/>
        <v>1.2711020353105376</v>
      </c>
      <c r="DE65">
        <v>58</v>
      </c>
      <c r="DF65">
        <v>18.980742971282989</v>
      </c>
      <c r="DG65">
        <v>17.872278295847249</v>
      </c>
      <c r="DI65">
        <f t="shared" si="42"/>
        <v>1</v>
      </c>
      <c r="DJ65">
        <f t="shared" si="43"/>
        <v>0</v>
      </c>
      <c r="DK65">
        <f t="shared" si="44"/>
        <v>1.1084646754357408</v>
      </c>
      <c r="DN65">
        <v>58</v>
      </c>
      <c r="DO65">
        <v>22.074396110318734</v>
      </c>
      <c r="DP65">
        <v>14.69856520802378</v>
      </c>
      <c r="DR65">
        <f t="shared" si="45"/>
        <v>1</v>
      </c>
      <c r="DS65">
        <f t="shared" si="46"/>
        <v>0</v>
      </c>
      <c r="DT65">
        <f t="shared" si="47"/>
        <v>7.375830902294954</v>
      </c>
      <c r="DW65">
        <v>58</v>
      </c>
      <c r="DX65">
        <v>13.100355109890849</v>
      </c>
      <c r="DY65">
        <v>21.570064947262207</v>
      </c>
      <c r="EA65">
        <f t="shared" si="48"/>
        <v>0</v>
      </c>
      <c r="EB65">
        <f t="shared" si="49"/>
        <v>1</v>
      </c>
      <c r="EC65">
        <f t="shared" si="50"/>
        <v>8.469709837371358</v>
      </c>
      <c r="EF65">
        <v>58</v>
      </c>
      <c r="EG65">
        <v>18.817342727359041</v>
      </c>
      <c r="EH65">
        <v>14.782273720473452</v>
      </c>
      <c r="EJ65">
        <f t="shared" si="51"/>
        <v>1</v>
      </c>
      <c r="EK65">
        <f t="shared" si="52"/>
        <v>0</v>
      </c>
      <c r="EL65">
        <f t="shared" si="53"/>
        <v>4.035069006885589</v>
      </c>
      <c r="EO65">
        <v>58</v>
      </c>
      <c r="EP65">
        <v>19.020026705975738</v>
      </c>
      <c r="EQ65">
        <v>40.464110127165945</v>
      </c>
      <c r="ES65">
        <f t="shared" si="54"/>
        <v>0</v>
      </c>
      <c r="ET65">
        <f t="shared" si="55"/>
        <v>1</v>
      </c>
      <c r="EU65">
        <f t="shared" si="56"/>
        <v>21.444083421190207</v>
      </c>
    </row>
    <row r="66" spans="1:151" x14ac:dyDescent="0.25">
      <c r="A66">
        <v>59</v>
      </c>
      <c r="B66">
        <v>8.4392285316894107</v>
      </c>
      <c r="C66">
        <v>24.340528277860869</v>
      </c>
      <c r="E66">
        <f t="shared" si="6"/>
        <v>0</v>
      </c>
      <c r="F66">
        <f t="shared" si="7"/>
        <v>1</v>
      </c>
      <c r="G66">
        <f t="shared" si="8"/>
        <v>15.901299746171459</v>
      </c>
      <c r="J66">
        <v>59</v>
      </c>
      <c r="K66">
        <v>28.543496812926016</v>
      </c>
      <c r="L66">
        <v>33.759106338603644</v>
      </c>
      <c r="N66">
        <f t="shared" si="9"/>
        <v>0</v>
      </c>
      <c r="O66">
        <f t="shared" si="10"/>
        <v>1</v>
      </c>
      <c r="P66">
        <f t="shared" si="11"/>
        <v>5.2156095256776283</v>
      </c>
      <c r="S66">
        <v>59</v>
      </c>
      <c r="T66">
        <v>17.996207907995579</v>
      </c>
      <c r="U66">
        <v>42.724361302230513</v>
      </c>
      <c r="W66">
        <f t="shared" si="12"/>
        <v>0</v>
      </c>
      <c r="X66">
        <f t="shared" si="13"/>
        <v>1</v>
      </c>
      <c r="Y66">
        <f t="shared" si="14"/>
        <v>24.728153394234933</v>
      </c>
      <c r="AB66">
        <v>59</v>
      </c>
      <c r="AC66">
        <v>17.571781948556833</v>
      </c>
      <c r="AD66">
        <v>17.348482424414851</v>
      </c>
      <c r="AF66">
        <f t="shared" si="15"/>
        <v>1</v>
      </c>
      <c r="AG66">
        <f t="shared" si="16"/>
        <v>0</v>
      </c>
      <c r="AH66">
        <f t="shared" si="17"/>
        <v>0.22329952414198218</v>
      </c>
      <c r="AK66">
        <v>59</v>
      </c>
      <c r="AL66">
        <v>23.474858121146955</v>
      </c>
      <c r="AM66">
        <v>42.301837098551104</v>
      </c>
      <c r="AO66">
        <f t="shared" si="18"/>
        <v>0</v>
      </c>
      <c r="AP66">
        <f t="shared" si="19"/>
        <v>1</v>
      </c>
      <c r="AQ66">
        <f t="shared" si="20"/>
        <v>18.826978977404149</v>
      </c>
      <c r="AT66">
        <v>59</v>
      </c>
      <c r="AU66">
        <v>19.46023192276359</v>
      </c>
      <c r="AV66">
        <v>30.048773208824251</v>
      </c>
      <c r="AX66">
        <f t="shared" si="21"/>
        <v>0</v>
      </c>
      <c r="AY66">
        <f t="shared" si="22"/>
        <v>1</v>
      </c>
      <c r="AZ66">
        <f t="shared" si="23"/>
        <v>10.588541286060661</v>
      </c>
      <c r="BC66">
        <v>59</v>
      </c>
      <c r="BD66" t="e">
        <v>#N/A</v>
      </c>
      <c r="BE66" t="e">
        <v>#N/A</v>
      </c>
      <c r="BG66" t="e">
        <f t="shared" si="24"/>
        <v>#N/A</v>
      </c>
      <c r="BH66" t="e">
        <f t="shared" si="25"/>
        <v>#N/A</v>
      </c>
      <c r="BI66" t="e">
        <f t="shared" si="26"/>
        <v>#N/A</v>
      </c>
      <c r="BL66">
        <v>59</v>
      </c>
      <c r="BM66">
        <v>35.967179052571211</v>
      </c>
      <c r="BN66">
        <v>11.798688174938361</v>
      </c>
      <c r="BP66">
        <f t="shared" si="27"/>
        <v>1</v>
      </c>
      <c r="BQ66">
        <f t="shared" si="28"/>
        <v>0</v>
      </c>
      <c r="BR66">
        <f t="shared" si="29"/>
        <v>24.168490877632848</v>
      </c>
      <c r="BU66">
        <v>59</v>
      </c>
      <c r="BV66">
        <v>20.626326244472406</v>
      </c>
      <c r="BW66">
        <v>26.987219827761855</v>
      </c>
      <c r="BY66">
        <f t="shared" si="30"/>
        <v>0</v>
      </c>
      <c r="BZ66">
        <f t="shared" si="31"/>
        <v>1</v>
      </c>
      <c r="CA66">
        <f t="shared" si="32"/>
        <v>6.3608935832894495</v>
      </c>
      <c r="CD66">
        <v>59</v>
      </c>
      <c r="CE66">
        <v>21.357681541368066</v>
      </c>
      <c r="CF66">
        <v>38.092977901651217</v>
      </c>
      <c r="CH66">
        <f t="shared" si="33"/>
        <v>0</v>
      </c>
      <c r="CI66">
        <f t="shared" si="34"/>
        <v>1</v>
      </c>
      <c r="CJ66">
        <f t="shared" si="35"/>
        <v>16.735296360283151</v>
      </c>
      <c r="CM66">
        <v>59</v>
      </c>
      <c r="CN66">
        <v>22.109531110476102</v>
      </c>
      <c r="CO66">
        <v>24.991095188279793</v>
      </c>
      <c r="CQ66">
        <f t="shared" si="36"/>
        <v>0</v>
      </c>
      <c r="CR66">
        <f t="shared" si="37"/>
        <v>1</v>
      </c>
      <c r="CS66">
        <f t="shared" si="38"/>
        <v>2.8815640778036915</v>
      </c>
      <c r="CV66">
        <v>59</v>
      </c>
      <c r="CW66">
        <v>26.132849554222091</v>
      </c>
      <c r="CX66">
        <v>19.503345606450001</v>
      </c>
      <c r="CZ66">
        <f t="shared" si="39"/>
        <v>1</v>
      </c>
      <c r="DA66">
        <f t="shared" si="40"/>
        <v>0</v>
      </c>
      <c r="DB66">
        <f t="shared" si="41"/>
        <v>6.6295039477720898</v>
      </c>
      <c r="DE66">
        <v>59</v>
      </c>
      <c r="DF66">
        <v>22.367714695382475</v>
      </c>
      <c r="DG66">
        <v>20.159040036340748</v>
      </c>
      <c r="DI66">
        <f t="shared" si="42"/>
        <v>1</v>
      </c>
      <c r="DJ66">
        <f t="shared" si="43"/>
        <v>0</v>
      </c>
      <c r="DK66">
        <f t="shared" si="44"/>
        <v>2.2086746590417263</v>
      </c>
      <c r="DN66">
        <v>59</v>
      </c>
      <c r="DO66">
        <v>24.312289934565616</v>
      </c>
      <c r="DP66">
        <v>22.345307594082392</v>
      </c>
      <c r="DR66">
        <f t="shared" si="45"/>
        <v>1</v>
      </c>
      <c r="DS66">
        <f t="shared" si="46"/>
        <v>0</v>
      </c>
      <c r="DT66">
        <f t="shared" si="47"/>
        <v>1.9669823404832236</v>
      </c>
      <c r="DW66">
        <v>59</v>
      </c>
      <c r="DX66">
        <v>27.329011524856767</v>
      </c>
      <c r="DY66">
        <v>24.373361908271093</v>
      </c>
      <c r="EA66">
        <f t="shared" si="48"/>
        <v>1</v>
      </c>
      <c r="EB66">
        <f t="shared" si="49"/>
        <v>0</v>
      </c>
      <c r="EC66">
        <f t="shared" si="50"/>
        <v>2.9556496165856743</v>
      </c>
      <c r="EF66">
        <v>59</v>
      </c>
      <c r="EG66">
        <v>18.509332085907651</v>
      </c>
      <c r="EH66">
        <v>15.24690135503217</v>
      </c>
      <c r="EJ66">
        <f t="shared" si="51"/>
        <v>1</v>
      </c>
      <c r="EK66">
        <f t="shared" si="52"/>
        <v>0</v>
      </c>
      <c r="EL66">
        <f t="shared" si="53"/>
        <v>3.2624307308754812</v>
      </c>
      <c r="EO66">
        <v>59</v>
      </c>
      <c r="EP66">
        <v>22.907330033085927</v>
      </c>
      <c r="EQ66">
        <v>16.401343247190702</v>
      </c>
      <c r="ES66">
        <f t="shared" si="54"/>
        <v>1</v>
      </c>
      <c r="ET66">
        <f t="shared" si="55"/>
        <v>0</v>
      </c>
      <c r="EU66">
        <f t="shared" si="56"/>
        <v>6.5059867858952245</v>
      </c>
    </row>
    <row r="67" spans="1:151" x14ac:dyDescent="0.25">
      <c r="A67">
        <v>60</v>
      </c>
      <c r="B67">
        <v>16.407431034678439</v>
      </c>
      <c r="C67">
        <v>-5.3438707287831129</v>
      </c>
      <c r="E67">
        <f t="shared" si="6"/>
        <v>1</v>
      </c>
      <c r="F67">
        <f t="shared" si="7"/>
        <v>0</v>
      </c>
      <c r="G67">
        <f t="shared" si="8"/>
        <v>21.751301763461552</v>
      </c>
      <c r="J67">
        <v>60</v>
      </c>
      <c r="K67">
        <v>25.765038507589331</v>
      </c>
      <c r="L67">
        <v>13.878928420497186</v>
      </c>
      <c r="N67">
        <f t="shared" si="9"/>
        <v>1</v>
      </c>
      <c r="O67">
        <f t="shared" si="10"/>
        <v>0</v>
      </c>
      <c r="P67">
        <f t="shared" si="11"/>
        <v>11.886110087092145</v>
      </c>
      <c r="S67">
        <v>60</v>
      </c>
      <c r="T67">
        <v>21.228080755179136</v>
      </c>
      <c r="U67">
        <v>28.776162248405679</v>
      </c>
      <c r="W67">
        <f t="shared" si="12"/>
        <v>0</v>
      </c>
      <c r="X67">
        <f t="shared" si="13"/>
        <v>1</v>
      </c>
      <c r="Y67">
        <f t="shared" si="14"/>
        <v>7.5480814932265439</v>
      </c>
      <c r="AB67">
        <v>60</v>
      </c>
      <c r="AC67">
        <v>28.541670741630845</v>
      </c>
      <c r="AD67">
        <v>17.321499846503073</v>
      </c>
      <c r="AF67">
        <f t="shared" si="15"/>
        <v>1</v>
      </c>
      <c r="AG67">
        <f t="shared" si="16"/>
        <v>0</v>
      </c>
      <c r="AH67">
        <f t="shared" si="17"/>
        <v>11.220170895127772</v>
      </c>
      <c r="AK67">
        <v>60</v>
      </c>
      <c r="AL67">
        <v>13.131224667148004</v>
      </c>
      <c r="AM67">
        <v>34.825091812188496</v>
      </c>
      <c r="AO67">
        <f t="shared" si="18"/>
        <v>0</v>
      </c>
      <c r="AP67">
        <f t="shared" si="19"/>
        <v>1</v>
      </c>
      <c r="AQ67">
        <f t="shared" si="20"/>
        <v>21.693867145040493</v>
      </c>
      <c r="AT67">
        <v>60</v>
      </c>
      <c r="AU67">
        <v>19.817489726765654</v>
      </c>
      <c r="AV67">
        <v>26.215077666007929</v>
      </c>
      <c r="AX67">
        <f t="shared" si="21"/>
        <v>0</v>
      </c>
      <c r="AY67">
        <f t="shared" si="22"/>
        <v>1</v>
      </c>
      <c r="AZ67">
        <f t="shared" si="23"/>
        <v>6.3975879392422748</v>
      </c>
      <c r="BC67">
        <v>60</v>
      </c>
      <c r="BD67" t="e">
        <v>#N/A</v>
      </c>
      <c r="BE67" t="e">
        <v>#N/A</v>
      </c>
      <c r="BG67" t="e">
        <f t="shared" si="24"/>
        <v>#N/A</v>
      </c>
      <c r="BH67" t="e">
        <f t="shared" si="25"/>
        <v>#N/A</v>
      </c>
      <c r="BI67" t="e">
        <f t="shared" si="26"/>
        <v>#N/A</v>
      </c>
      <c r="BL67">
        <v>60</v>
      </c>
      <c r="BM67">
        <v>32.385739258129654</v>
      </c>
      <c r="BN67">
        <v>5.5765975866546107</v>
      </c>
      <c r="BP67">
        <f t="shared" si="27"/>
        <v>1</v>
      </c>
      <c r="BQ67">
        <f t="shared" si="28"/>
        <v>0</v>
      </c>
      <c r="BR67">
        <f t="shared" si="29"/>
        <v>26.809141671475043</v>
      </c>
      <c r="BU67">
        <v>60</v>
      </c>
      <c r="BV67">
        <v>24.03170688445876</v>
      </c>
      <c r="BW67">
        <v>20.956249554739877</v>
      </c>
      <c r="BY67">
        <f t="shared" si="30"/>
        <v>1</v>
      </c>
      <c r="BZ67">
        <f t="shared" si="31"/>
        <v>0</v>
      </c>
      <c r="CA67">
        <f t="shared" si="32"/>
        <v>3.0754573297188834</v>
      </c>
      <c r="CD67">
        <v>60</v>
      </c>
      <c r="CE67">
        <v>25.591404182090397</v>
      </c>
      <c r="CF67">
        <v>6.0457599536613458</v>
      </c>
      <c r="CH67">
        <f t="shared" si="33"/>
        <v>1</v>
      </c>
      <c r="CI67">
        <f t="shared" si="34"/>
        <v>0</v>
      </c>
      <c r="CJ67">
        <f t="shared" si="35"/>
        <v>19.545644228429051</v>
      </c>
      <c r="CM67">
        <v>60</v>
      </c>
      <c r="CN67">
        <v>23.866226306954523</v>
      </c>
      <c r="CO67">
        <v>32.86717313236511</v>
      </c>
      <c r="CQ67">
        <f t="shared" si="36"/>
        <v>0</v>
      </c>
      <c r="CR67">
        <f t="shared" si="37"/>
        <v>1</v>
      </c>
      <c r="CS67">
        <f t="shared" si="38"/>
        <v>9.0009468254105869</v>
      </c>
      <c r="CV67">
        <v>60</v>
      </c>
      <c r="CW67">
        <v>22.295694624125101</v>
      </c>
      <c r="CX67">
        <v>21.291885613961924</v>
      </c>
      <c r="CZ67">
        <f t="shared" si="39"/>
        <v>1</v>
      </c>
      <c r="DA67">
        <f t="shared" si="40"/>
        <v>0</v>
      </c>
      <c r="DB67">
        <f t="shared" si="41"/>
        <v>1.0038090101631774</v>
      </c>
      <c r="DE67">
        <v>60</v>
      </c>
      <c r="DF67">
        <v>28.82892154772264</v>
      </c>
      <c r="DG67">
        <v>21.653742212853523</v>
      </c>
      <c r="DI67">
        <f t="shared" si="42"/>
        <v>1</v>
      </c>
      <c r="DJ67">
        <f t="shared" si="43"/>
        <v>0</v>
      </c>
      <c r="DK67">
        <f t="shared" si="44"/>
        <v>7.1751793348691173</v>
      </c>
      <c r="DN67">
        <v>60</v>
      </c>
      <c r="DO67">
        <v>21.009323024424788</v>
      </c>
      <c r="DP67">
        <v>33.662642679060113</v>
      </c>
      <c r="DR67">
        <f t="shared" si="45"/>
        <v>0</v>
      </c>
      <c r="DS67">
        <f t="shared" si="46"/>
        <v>1</v>
      </c>
      <c r="DT67">
        <f t="shared" si="47"/>
        <v>12.653319654635325</v>
      </c>
      <c r="DW67">
        <v>60</v>
      </c>
      <c r="DX67">
        <v>5.292335429529011</v>
      </c>
      <c r="DY67">
        <v>18.977193006174076</v>
      </c>
      <c r="EA67">
        <f t="shared" si="48"/>
        <v>0</v>
      </c>
      <c r="EB67">
        <f t="shared" si="49"/>
        <v>1</v>
      </c>
      <c r="EC67">
        <f t="shared" si="50"/>
        <v>13.684857576645065</v>
      </c>
      <c r="EF67">
        <v>60</v>
      </c>
      <c r="EG67">
        <v>22.921272578056637</v>
      </c>
      <c r="EH67">
        <v>13.196975921143757</v>
      </c>
      <c r="EJ67">
        <f t="shared" si="51"/>
        <v>1</v>
      </c>
      <c r="EK67">
        <f t="shared" si="52"/>
        <v>0</v>
      </c>
      <c r="EL67">
        <f t="shared" si="53"/>
        <v>9.7242966569128804</v>
      </c>
      <c r="EO67">
        <v>60</v>
      </c>
      <c r="EP67">
        <v>19.621404550681909</v>
      </c>
      <c r="EQ67">
        <v>36.627411108280164</v>
      </c>
      <c r="ES67">
        <f t="shared" si="54"/>
        <v>0</v>
      </c>
      <c r="ET67">
        <f t="shared" si="55"/>
        <v>1</v>
      </c>
      <c r="EU67">
        <f t="shared" si="56"/>
        <v>17.006006557598255</v>
      </c>
    </row>
    <row r="68" spans="1:151" x14ac:dyDescent="0.25">
      <c r="A68">
        <v>61</v>
      </c>
      <c r="B68">
        <v>13.110521419170606</v>
      </c>
      <c r="C68">
        <v>10.235159410763018</v>
      </c>
      <c r="E68">
        <f t="shared" si="6"/>
        <v>1</v>
      </c>
      <c r="F68">
        <f t="shared" si="7"/>
        <v>0</v>
      </c>
      <c r="G68">
        <f t="shared" si="8"/>
        <v>2.8753620084075884</v>
      </c>
      <c r="J68">
        <v>61</v>
      </c>
      <c r="K68">
        <v>14.521221383419947</v>
      </c>
      <c r="L68">
        <v>28.287292296412328</v>
      </c>
      <c r="N68">
        <f t="shared" si="9"/>
        <v>0</v>
      </c>
      <c r="O68">
        <f t="shared" si="10"/>
        <v>1</v>
      </c>
      <c r="P68">
        <f t="shared" si="11"/>
        <v>13.766070912992381</v>
      </c>
      <c r="S68">
        <v>61</v>
      </c>
      <c r="T68">
        <v>16.328987468412084</v>
      </c>
      <c r="U68">
        <v>48.785714655906844</v>
      </c>
      <c r="W68">
        <f t="shared" si="12"/>
        <v>0</v>
      </c>
      <c r="X68">
        <f t="shared" si="13"/>
        <v>1</v>
      </c>
      <c r="Y68">
        <f t="shared" si="14"/>
        <v>32.456727187494764</v>
      </c>
      <c r="AB68">
        <v>61</v>
      </c>
      <c r="AC68">
        <v>25.802842965857721</v>
      </c>
      <c r="AD68">
        <v>18.276313712525273</v>
      </c>
      <c r="AF68">
        <f t="shared" si="15"/>
        <v>1</v>
      </c>
      <c r="AG68">
        <f t="shared" si="16"/>
        <v>0</v>
      </c>
      <c r="AH68">
        <f t="shared" si="17"/>
        <v>7.5265292533324484</v>
      </c>
      <c r="AK68">
        <v>61</v>
      </c>
      <c r="AL68">
        <v>24.557959236787571</v>
      </c>
      <c r="AM68">
        <v>20.166817120716932</v>
      </c>
      <c r="AO68">
        <f t="shared" si="18"/>
        <v>1</v>
      </c>
      <c r="AP68">
        <f t="shared" si="19"/>
        <v>0</v>
      </c>
      <c r="AQ68">
        <f t="shared" si="20"/>
        <v>4.3911421160706396</v>
      </c>
      <c r="AT68">
        <v>61</v>
      </c>
      <c r="AU68">
        <v>15.344494146189627</v>
      </c>
      <c r="AV68">
        <v>15.67210210586817</v>
      </c>
      <c r="AX68">
        <f t="shared" si="21"/>
        <v>0</v>
      </c>
      <c r="AY68">
        <f t="shared" si="22"/>
        <v>1</v>
      </c>
      <c r="AZ68">
        <f t="shared" si="23"/>
        <v>0.32760795967854328</v>
      </c>
      <c r="BC68">
        <v>61</v>
      </c>
      <c r="BD68" t="e">
        <v>#N/A</v>
      </c>
      <c r="BE68" t="e">
        <v>#N/A</v>
      </c>
      <c r="BG68" t="e">
        <f t="shared" si="24"/>
        <v>#N/A</v>
      </c>
      <c r="BH68" t="e">
        <f t="shared" si="25"/>
        <v>#N/A</v>
      </c>
      <c r="BI68" t="e">
        <f t="shared" si="26"/>
        <v>#N/A</v>
      </c>
      <c r="BL68">
        <v>61</v>
      </c>
      <c r="BM68">
        <v>34.30129623529966</v>
      </c>
      <c r="BN68">
        <v>3.8345058397068499</v>
      </c>
      <c r="BP68">
        <f t="shared" si="27"/>
        <v>1</v>
      </c>
      <c r="BQ68">
        <f t="shared" si="28"/>
        <v>0</v>
      </c>
      <c r="BR68">
        <f t="shared" si="29"/>
        <v>30.46679039559281</v>
      </c>
      <c r="BU68">
        <v>61</v>
      </c>
      <c r="BV68">
        <v>8.9129615669304982</v>
      </c>
      <c r="BW68">
        <v>25.55563635368874</v>
      </c>
      <c r="BY68">
        <f t="shared" si="30"/>
        <v>0</v>
      </c>
      <c r="BZ68">
        <f t="shared" si="31"/>
        <v>1</v>
      </c>
      <c r="CA68">
        <f t="shared" si="32"/>
        <v>16.642674786758242</v>
      </c>
      <c r="CD68">
        <v>61</v>
      </c>
      <c r="CE68">
        <v>20.67816731523245</v>
      </c>
      <c r="CF68">
        <v>26.91130635165808</v>
      </c>
      <c r="CH68">
        <f t="shared" si="33"/>
        <v>0</v>
      </c>
      <c r="CI68">
        <f t="shared" si="34"/>
        <v>1</v>
      </c>
      <c r="CJ68">
        <f t="shared" si="35"/>
        <v>6.2331390364256301</v>
      </c>
      <c r="CM68">
        <v>61</v>
      </c>
      <c r="CN68">
        <v>21.007714728796294</v>
      </c>
      <c r="CO68">
        <v>34.67486301644653</v>
      </c>
      <c r="CQ68">
        <f t="shared" si="36"/>
        <v>0</v>
      </c>
      <c r="CR68">
        <f t="shared" si="37"/>
        <v>1</v>
      </c>
      <c r="CS68">
        <f t="shared" si="38"/>
        <v>13.667148287650235</v>
      </c>
      <c r="CV68">
        <v>61</v>
      </c>
      <c r="CW68">
        <v>26.550035084001209</v>
      </c>
      <c r="CX68">
        <v>15.5921539715498</v>
      </c>
      <c r="CZ68">
        <f t="shared" si="39"/>
        <v>1</v>
      </c>
      <c r="DA68">
        <f t="shared" si="40"/>
        <v>0</v>
      </c>
      <c r="DB68">
        <f t="shared" si="41"/>
        <v>10.957881112451409</v>
      </c>
      <c r="DE68">
        <v>61</v>
      </c>
      <c r="DF68">
        <v>33.254216044441712</v>
      </c>
      <c r="DG68">
        <v>25.539791073209269</v>
      </c>
      <c r="DI68">
        <f t="shared" si="42"/>
        <v>1</v>
      </c>
      <c r="DJ68">
        <f t="shared" si="43"/>
        <v>0</v>
      </c>
      <c r="DK68">
        <f t="shared" si="44"/>
        <v>7.7144249712324431</v>
      </c>
      <c r="DN68">
        <v>61</v>
      </c>
      <c r="DO68">
        <v>19.85352391232966</v>
      </c>
      <c r="DP68">
        <v>15.498729538283927</v>
      </c>
      <c r="DR68">
        <f t="shared" si="45"/>
        <v>1</v>
      </c>
      <c r="DS68">
        <f t="shared" si="46"/>
        <v>0</v>
      </c>
      <c r="DT68">
        <f t="shared" si="47"/>
        <v>4.3547943740457331</v>
      </c>
      <c r="DW68">
        <v>61</v>
      </c>
      <c r="DX68">
        <v>19.331332130386599</v>
      </c>
      <c r="DY68">
        <v>21.571075144104189</v>
      </c>
      <c r="EA68">
        <f t="shared" si="48"/>
        <v>0</v>
      </c>
      <c r="EB68">
        <f t="shared" si="49"/>
        <v>1</v>
      </c>
      <c r="EC68">
        <f t="shared" si="50"/>
        <v>2.2397430137175895</v>
      </c>
      <c r="EF68">
        <v>61</v>
      </c>
      <c r="EG68">
        <v>23.474631645833632</v>
      </c>
      <c r="EH68">
        <v>18.634235642776154</v>
      </c>
      <c r="EJ68">
        <f t="shared" si="51"/>
        <v>1</v>
      </c>
      <c r="EK68">
        <f t="shared" si="52"/>
        <v>0</v>
      </c>
      <c r="EL68">
        <f t="shared" si="53"/>
        <v>4.840396003057478</v>
      </c>
      <c r="EO68">
        <v>61</v>
      </c>
      <c r="EP68">
        <v>17.784640475418605</v>
      </c>
      <c r="EQ68">
        <v>27.753566864585103</v>
      </c>
      <c r="ES68">
        <f t="shared" si="54"/>
        <v>0</v>
      </c>
      <c r="ET68">
        <f t="shared" si="55"/>
        <v>1</v>
      </c>
      <c r="EU68">
        <f t="shared" si="56"/>
        <v>9.9689263891664979</v>
      </c>
    </row>
    <row r="69" spans="1:151" x14ac:dyDescent="0.25">
      <c r="A69">
        <v>62</v>
      </c>
      <c r="B69">
        <v>13.027607617865213</v>
      </c>
      <c r="C69">
        <v>24.010145968745697</v>
      </c>
      <c r="E69">
        <f t="shared" si="6"/>
        <v>0</v>
      </c>
      <c r="F69">
        <f t="shared" si="7"/>
        <v>1</v>
      </c>
      <c r="G69">
        <f t="shared" si="8"/>
        <v>10.982538350880484</v>
      </c>
      <c r="J69">
        <v>62</v>
      </c>
      <c r="K69">
        <v>22.123491952775726</v>
      </c>
      <c r="L69">
        <v>19.147698059378087</v>
      </c>
      <c r="N69">
        <f t="shared" si="9"/>
        <v>1</v>
      </c>
      <c r="O69">
        <f t="shared" si="10"/>
        <v>0</v>
      </c>
      <c r="P69">
        <f t="shared" si="11"/>
        <v>2.9757938933976398</v>
      </c>
      <c r="S69">
        <v>62</v>
      </c>
      <c r="T69">
        <v>19.744235846920976</v>
      </c>
      <c r="U69">
        <v>22.969155605910732</v>
      </c>
      <c r="W69">
        <f t="shared" si="12"/>
        <v>0</v>
      </c>
      <c r="X69">
        <f t="shared" si="13"/>
        <v>1</v>
      </c>
      <c r="Y69">
        <f t="shared" si="14"/>
        <v>3.2249197589897562</v>
      </c>
      <c r="AB69">
        <v>62</v>
      </c>
      <c r="AC69">
        <v>23.081035853019909</v>
      </c>
      <c r="AD69">
        <v>17.207111678237016</v>
      </c>
      <c r="AF69">
        <f t="shared" si="15"/>
        <v>1</v>
      </c>
      <c r="AG69">
        <f t="shared" si="16"/>
        <v>0</v>
      </c>
      <c r="AH69">
        <f t="shared" si="17"/>
        <v>5.8739241747828927</v>
      </c>
      <c r="AK69">
        <v>62</v>
      </c>
      <c r="AL69">
        <v>18.922670664004862</v>
      </c>
      <c r="AM69">
        <v>28.528410285022417</v>
      </c>
      <c r="AO69">
        <f t="shared" si="18"/>
        <v>0</v>
      </c>
      <c r="AP69">
        <f t="shared" si="19"/>
        <v>1</v>
      </c>
      <c r="AQ69">
        <f t="shared" si="20"/>
        <v>9.6057396210175554</v>
      </c>
      <c r="AT69">
        <v>62</v>
      </c>
      <c r="AU69">
        <v>15.381295884109633</v>
      </c>
      <c r="AV69">
        <v>8.4323489393022015</v>
      </c>
      <c r="AX69">
        <f t="shared" si="21"/>
        <v>1</v>
      </c>
      <c r="AY69">
        <f t="shared" si="22"/>
        <v>0</v>
      </c>
      <c r="AZ69">
        <f t="shared" si="23"/>
        <v>6.9489469448074317</v>
      </c>
      <c r="BC69">
        <v>62</v>
      </c>
      <c r="BD69" t="e">
        <v>#N/A</v>
      </c>
      <c r="BE69" t="e">
        <v>#N/A</v>
      </c>
      <c r="BG69" t="e">
        <f t="shared" si="24"/>
        <v>#N/A</v>
      </c>
      <c r="BH69" t="e">
        <f t="shared" si="25"/>
        <v>#N/A</v>
      </c>
      <c r="BI69" t="e">
        <f t="shared" si="26"/>
        <v>#N/A</v>
      </c>
      <c r="BL69">
        <v>62</v>
      </c>
      <c r="BM69">
        <v>29.182473607171392</v>
      </c>
      <c r="BN69">
        <v>9.7171610241993047</v>
      </c>
      <c r="BP69">
        <f t="shared" si="27"/>
        <v>1</v>
      </c>
      <c r="BQ69">
        <f t="shared" si="28"/>
        <v>0</v>
      </c>
      <c r="BR69">
        <f t="shared" si="29"/>
        <v>19.465312582972089</v>
      </c>
      <c r="BU69">
        <v>62</v>
      </c>
      <c r="BV69">
        <v>17.895876606017971</v>
      </c>
      <c r="BW69">
        <v>12.247245588845143</v>
      </c>
      <c r="BY69">
        <f t="shared" si="30"/>
        <v>1</v>
      </c>
      <c r="BZ69">
        <f t="shared" si="31"/>
        <v>0</v>
      </c>
      <c r="CA69">
        <f t="shared" si="32"/>
        <v>5.6486310171728285</v>
      </c>
      <c r="CD69">
        <v>62</v>
      </c>
      <c r="CE69">
        <v>16.312791971445129</v>
      </c>
      <c r="CF69">
        <v>20.667467681750065</v>
      </c>
      <c r="CH69">
        <f t="shared" si="33"/>
        <v>0</v>
      </c>
      <c r="CI69">
        <f t="shared" si="34"/>
        <v>1</v>
      </c>
      <c r="CJ69">
        <f t="shared" si="35"/>
        <v>4.3546757103049352</v>
      </c>
      <c r="CM69">
        <v>62</v>
      </c>
      <c r="CN69">
        <v>23.993439241153823</v>
      </c>
      <c r="CO69">
        <v>20.842281215803403</v>
      </c>
      <c r="CQ69">
        <f t="shared" si="36"/>
        <v>1</v>
      </c>
      <c r="CR69">
        <f t="shared" si="37"/>
        <v>0</v>
      </c>
      <c r="CS69">
        <f t="shared" si="38"/>
        <v>3.1511580253504192</v>
      </c>
      <c r="CV69">
        <v>62</v>
      </c>
      <c r="CW69">
        <v>21.513792561673625</v>
      </c>
      <c r="CX69">
        <v>16.500561988307066</v>
      </c>
      <c r="CZ69">
        <f t="shared" si="39"/>
        <v>1</v>
      </c>
      <c r="DA69">
        <f t="shared" si="40"/>
        <v>0</v>
      </c>
      <c r="DB69">
        <f t="shared" si="41"/>
        <v>5.0132305733665596</v>
      </c>
      <c r="DE69">
        <v>62</v>
      </c>
      <c r="DF69">
        <v>16.106490736101758</v>
      </c>
      <c r="DG69">
        <v>24.42038586792361</v>
      </c>
      <c r="DI69">
        <f t="shared" si="42"/>
        <v>0</v>
      </c>
      <c r="DJ69">
        <f t="shared" si="43"/>
        <v>1</v>
      </c>
      <c r="DK69">
        <f t="shared" si="44"/>
        <v>8.3138951318218517</v>
      </c>
      <c r="DN69">
        <v>62</v>
      </c>
      <c r="DO69">
        <v>24.099900813675642</v>
      </c>
      <c r="DP69">
        <v>28.930879465068745</v>
      </c>
      <c r="DR69">
        <f t="shared" si="45"/>
        <v>0</v>
      </c>
      <c r="DS69">
        <f t="shared" si="46"/>
        <v>1</v>
      </c>
      <c r="DT69">
        <f t="shared" si="47"/>
        <v>4.830978651393103</v>
      </c>
      <c r="DW69">
        <v>62</v>
      </c>
      <c r="DX69">
        <v>7.224141723949554</v>
      </c>
      <c r="DY69">
        <v>33.218214948633353</v>
      </c>
      <c r="EA69">
        <f t="shared" si="48"/>
        <v>0</v>
      </c>
      <c r="EB69">
        <f t="shared" si="49"/>
        <v>1</v>
      </c>
      <c r="EC69">
        <f t="shared" si="50"/>
        <v>25.994073224683799</v>
      </c>
      <c r="EF69">
        <v>62</v>
      </c>
      <c r="EG69">
        <v>19.853985922669143</v>
      </c>
      <c r="EH69">
        <v>15.428431873406154</v>
      </c>
      <c r="EJ69">
        <f t="shared" si="51"/>
        <v>1</v>
      </c>
      <c r="EK69">
        <f t="shared" si="52"/>
        <v>0</v>
      </c>
      <c r="EL69">
        <f t="shared" si="53"/>
        <v>4.4255540492629883</v>
      </c>
      <c r="EO69">
        <v>62</v>
      </c>
      <c r="EP69">
        <v>21.480877806013343</v>
      </c>
      <c r="EQ69">
        <v>38.219702850588334</v>
      </c>
      <c r="ES69">
        <f t="shared" si="54"/>
        <v>0</v>
      </c>
      <c r="ET69">
        <f t="shared" si="55"/>
        <v>1</v>
      </c>
      <c r="EU69">
        <f t="shared" si="56"/>
        <v>16.738825044574991</v>
      </c>
    </row>
    <row r="70" spans="1:151" x14ac:dyDescent="0.25">
      <c r="A70">
        <v>63</v>
      </c>
      <c r="B70">
        <v>11.819556864860225</v>
      </c>
      <c r="C70">
        <v>22.090152172576524</v>
      </c>
      <c r="E70">
        <f t="shared" si="6"/>
        <v>0</v>
      </c>
      <c r="F70">
        <f t="shared" si="7"/>
        <v>1</v>
      </c>
      <c r="G70">
        <f t="shared" si="8"/>
        <v>10.270595307716299</v>
      </c>
      <c r="J70">
        <v>63</v>
      </c>
      <c r="K70">
        <v>26.598147970904069</v>
      </c>
      <c r="L70">
        <v>16.879564363343775</v>
      </c>
      <c r="N70">
        <f t="shared" si="9"/>
        <v>1</v>
      </c>
      <c r="O70">
        <f t="shared" si="10"/>
        <v>0</v>
      </c>
      <c r="P70">
        <f t="shared" si="11"/>
        <v>9.7185836075602943</v>
      </c>
      <c r="S70">
        <v>63</v>
      </c>
      <c r="T70">
        <v>21.78990881731708</v>
      </c>
      <c r="U70">
        <v>12.33268710574608</v>
      </c>
      <c r="W70">
        <f t="shared" si="12"/>
        <v>1</v>
      </c>
      <c r="X70">
        <f t="shared" si="13"/>
        <v>0</v>
      </c>
      <c r="Y70">
        <f t="shared" si="14"/>
        <v>9.457221711571</v>
      </c>
      <c r="AB70">
        <v>63</v>
      </c>
      <c r="AC70">
        <v>22.15420431032944</v>
      </c>
      <c r="AD70">
        <v>16.112058458843883</v>
      </c>
      <c r="AF70">
        <f t="shared" si="15"/>
        <v>1</v>
      </c>
      <c r="AG70">
        <f t="shared" si="16"/>
        <v>0</v>
      </c>
      <c r="AH70">
        <f t="shared" si="17"/>
        <v>6.0421458514855573</v>
      </c>
      <c r="AK70">
        <v>63</v>
      </c>
      <c r="AL70">
        <v>16.401338412540472</v>
      </c>
      <c r="AM70">
        <v>30.610950405876146</v>
      </c>
      <c r="AO70">
        <f t="shared" si="18"/>
        <v>0</v>
      </c>
      <c r="AP70">
        <f t="shared" si="19"/>
        <v>1</v>
      </c>
      <c r="AQ70">
        <f t="shared" si="20"/>
        <v>14.209611993335674</v>
      </c>
      <c r="AT70">
        <v>63</v>
      </c>
      <c r="AU70">
        <v>20.261017212944452</v>
      </c>
      <c r="AV70">
        <v>14.282141933537842</v>
      </c>
      <c r="AX70">
        <f t="shared" si="21"/>
        <v>1</v>
      </c>
      <c r="AY70">
        <f t="shared" si="22"/>
        <v>0</v>
      </c>
      <c r="AZ70">
        <f t="shared" si="23"/>
        <v>5.9788752794066102</v>
      </c>
      <c r="BC70">
        <v>63</v>
      </c>
      <c r="BD70" t="e">
        <v>#N/A</v>
      </c>
      <c r="BE70" t="e">
        <v>#N/A</v>
      </c>
      <c r="BG70" t="e">
        <f t="shared" si="24"/>
        <v>#N/A</v>
      </c>
      <c r="BH70" t="e">
        <f t="shared" si="25"/>
        <v>#N/A</v>
      </c>
      <c r="BI70" t="e">
        <f t="shared" si="26"/>
        <v>#N/A</v>
      </c>
      <c r="BL70">
        <v>63</v>
      </c>
      <c r="BM70">
        <v>44.438660247085132</v>
      </c>
      <c r="BN70">
        <v>9.4105713175803665</v>
      </c>
      <c r="BP70">
        <f t="shared" si="27"/>
        <v>1</v>
      </c>
      <c r="BQ70">
        <f t="shared" si="28"/>
        <v>0</v>
      </c>
      <c r="BR70">
        <f t="shared" si="29"/>
        <v>35.028088929504761</v>
      </c>
      <c r="BU70">
        <v>63</v>
      </c>
      <c r="BV70">
        <v>31.939403803795049</v>
      </c>
      <c r="BW70">
        <v>22.651244061047546</v>
      </c>
      <c r="BY70">
        <f t="shared" si="30"/>
        <v>1</v>
      </c>
      <c r="BZ70">
        <f t="shared" si="31"/>
        <v>0</v>
      </c>
      <c r="CA70">
        <f t="shared" si="32"/>
        <v>9.2881597427475029</v>
      </c>
      <c r="CD70">
        <v>63</v>
      </c>
      <c r="CE70">
        <v>26.272975681047882</v>
      </c>
      <c r="CF70">
        <v>32.851353444319599</v>
      </c>
      <c r="CH70">
        <f t="shared" si="33"/>
        <v>0</v>
      </c>
      <c r="CI70">
        <f t="shared" si="34"/>
        <v>1</v>
      </c>
      <c r="CJ70">
        <f t="shared" si="35"/>
        <v>6.5783777632717175</v>
      </c>
      <c r="CM70">
        <v>63</v>
      </c>
      <c r="CN70">
        <v>18.284248875802337</v>
      </c>
      <c r="CO70">
        <v>4.279754252894989</v>
      </c>
      <c r="CQ70">
        <f t="shared" si="36"/>
        <v>1</v>
      </c>
      <c r="CR70">
        <f t="shared" si="37"/>
        <v>0</v>
      </c>
      <c r="CS70">
        <f t="shared" si="38"/>
        <v>14.004494622907348</v>
      </c>
      <c r="CV70">
        <v>63</v>
      </c>
      <c r="CW70">
        <v>25.193532689257708</v>
      </c>
      <c r="CX70">
        <v>21.073095693073526</v>
      </c>
      <c r="CZ70">
        <f t="shared" si="39"/>
        <v>1</v>
      </c>
      <c r="DA70">
        <f t="shared" si="40"/>
        <v>0</v>
      </c>
      <c r="DB70">
        <f t="shared" si="41"/>
        <v>4.120436996184182</v>
      </c>
      <c r="DE70">
        <v>63</v>
      </c>
      <c r="DF70">
        <v>19.253288085564304</v>
      </c>
      <c r="DG70">
        <v>22.82923042206756</v>
      </c>
      <c r="DI70">
        <f t="shared" si="42"/>
        <v>0</v>
      </c>
      <c r="DJ70">
        <f t="shared" si="43"/>
        <v>1</v>
      </c>
      <c r="DK70">
        <f t="shared" si="44"/>
        <v>3.5759423365032568</v>
      </c>
      <c r="DN70">
        <v>63</v>
      </c>
      <c r="DO70">
        <v>24.659075673369347</v>
      </c>
      <c r="DP70">
        <v>29.121655296726576</v>
      </c>
      <c r="DR70">
        <f t="shared" si="45"/>
        <v>0</v>
      </c>
      <c r="DS70">
        <f t="shared" si="46"/>
        <v>1</v>
      </c>
      <c r="DT70">
        <f t="shared" si="47"/>
        <v>4.4625796233572288</v>
      </c>
      <c r="DW70">
        <v>63</v>
      </c>
      <c r="DX70">
        <v>16.837354107983654</v>
      </c>
      <c r="DY70">
        <v>18.830317493649279</v>
      </c>
      <c r="EA70">
        <f t="shared" si="48"/>
        <v>0</v>
      </c>
      <c r="EB70">
        <f t="shared" si="49"/>
        <v>1</v>
      </c>
      <c r="EC70">
        <f t="shared" si="50"/>
        <v>1.9929633856656253</v>
      </c>
      <c r="EF70">
        <v>63</v>
      </c>
      <c r="EG70">
        <v>16.396788619943024</v>
      </c>
      <c r="EH70">
        <v>14.179845359494202</v>
      </c>
      <c r="EJ70">
        <f t="shared" si="51"/>
        <v>1</v>
      </c>
      <c r="EK70">
        <f t="shared" si="52"/>
        <v>0</v>
      </c>
      <c r="EL70">
        <f t="shared" si="53"/>
        <v>2.2169432604488222</v>
      </c>
      <c r="EO70">
        <v>63</v>
      </c>
      <c r="EP70">
        <v>21.306625656638097</v>
      </c>
      <c r="EQ70">
        <v>23.411433851651065</v>
      </c>
      <c r="ES70">
        <f t="shared" si="54"/>
        <v>0</v>
      </c>
      <c r="ET70">
        <f t="shared" si="55"/>
        <v>1</v>
      </c>
      <c r="EU70">
        <f t="shared" si="56"/>
        <v>2.1048081950129678</v>
      </c>
    </row>
    <row r="71" spans="1:151" x14ac:dyDescent="0.25">
      <c r="A71">
        <v>64</v>
      </c>
      <c r="B71">
        <v>4.9179335360728009</v>
      </c>
      <c r="C71">
        <v>25.702461915481361</v>
      </c>
      <c r="E71">
        <f t="shared" si="6"/>
        <v>0</v>
      </c>
      <c r="F71">
        <f t="shared" si="7"/>
        <v>1</v>
      </c>
      <c r="G71">
        <f t="shared" si="8"/>
        <v>20.78452837940856</v>
      </c>
      <c r="J71">
        <v>64</v>
      </c>
      <c r="K71">
        <v>17.489164896495208</v>
      </c>
      <c r="L71">
        <v>25.494823584323193</v>
      </c>
      <c r="N71">
        <f t="shared" si="9"/>
        <v>0</v>
      </c>
      <c r="O71">
        <f t="shared" si="10"/>
        <v>1</v>
      </c>
      <c r="P71">
        <f t="shared" si="11"/>
        <v>8.0056586878279852</v>
      </c>
      <c r="S71">
        <v>64</v>
      </c>
      <c r="T71">
        <v>17.61590010216808</v>
      </c>
      <c r="U71">
        <v>11.997876380199548</v>
      </c>
      <c r="W71">
        <f t="shared" si="12"/>
        <v>1</v>
      </c>
      <c r="X71">
        <f t="shared" si="13"/>
        <v>0</v>
      </c>
      <c r="Y71">
        <f t="shared" si="14"/>
        <v>5.6180237219685321</v>
      </c>
      <c r="AB71">
        <v>64</v>
      </c>
      <c r="AC71">
        <v>25.901164824498583</v>
      </c>
      <c r="AD71">
        <v>17.934355564498976</v>
      </c>
      <c r="AF71">
        <f t="shared" si="15"/>
        <v>1</v>
      </c>
      <c r="AG71">
        <f t="shared" si="16"/>
        <v>0</v>
      </c>
      <c r="AH71">
        <f t="shared" si="17"/>
        <v>7.9668092599996072</v>
      </c>
      <c r="AK71">
        <v>64</v>
      </c>
      <c r="AL71">
        <v>18.384289280651998</v>
      </c>
      <c r="AM71">
        <v>39.007988801965226</v>
      </c>
      <c r="AO71">
        <f t="shared" si="18"/>
        <v>0</v>
      </c>
      <c r="AP71">
        <f t="shared" si="19"/>
        <v>1</v>
      </c>
      <c r="AQ71">
        <f t="shared" si="20"/>
        <v>20.623699521313227</v>
      </c>
      <c r="AT71">
        <v>64</v>
      </c>
      <c r="AU71">
        <v>20.116808350555488</v>
      </c>
      <c r="AV71">
        <v>23.475450408245312</v>
      </c>
      <c r="AX71">
        <f t="shared" si="21"/>
        <v>0</v>
      </c>
      <c r="AY71">
        <f t="shared" si="22"/>
        <v>1</v>
      </c>
      <c r="AZ71">
        <f t="shared" si="23"/>
        <v>3.3586420576898242</v>
      </c>
      <c r="BC71">
        <v>64</v>
      </c>
      <c r="BD71" t="e">
        <v>#N/A</v>
      </c>
      <c r="BE71" t="e">
        <v>#N/A</v>
      </c>
      <c r="BG71" t="e">
        <f t="shared" si="24"/>
        <v>#N/A</v>
      </c>
      <c r="BH71" t="e">
        <f t="shared" si="25"/>
        <v>#N/A</v>
      </c>
      <c r="BI71" t="e">
        <f t="shared" si="26"/>
        <v>#N/A</v>
      </c>
      <c r="BL71">
        <v>64</v>
      </c>
      <c r="BM71">
        <v>32.711488691439172</v>
      </c>
      <c r="BN71">
        <v>10.016128619553818</v>
      </c>
      <c r="BP71">
        <f t="shared" si="27"/>
        <v>1</v>
      </c>
      <c r="BQ71">
        <f t="shared" si="28"/>
        <v>0</v>
      </c>
      <c r="BR71">
        <f t="shared" si="29"/>
        <v>22.695360071885354</v>
      </c>
      <c r="BU71">
        <v>64</v>
      </c>
      <c r="BV71">
        <v>16.173839156220147</v>
      </c>
      <c r="BW71">
        <v>16.315547279688673</v>
      </c>
      <c r="BY71">
        <f t="shared" si="30"/>
        <v>0</v>
      </c>
      <c r="BZ71">
        <f t="shared" si="31"/>
        <v>1</v>
      </c>
      <c r="CA71">
        <f t="shared" si="32"/>
        <v>0.14170812346852557</v>
      </c>
      <c r="CD71">
        <v>64</v>
      </c>
      <c r="CE71">
        <v>25.049100334968056</v>
      </c>
      <c r="CF71">
        <v>34.007675546479703</v>
      </c>
      <c r="CH71">
        <f t="shared" si="33"/>
        <v>0</v>
      </c>
      <c r="CI71">
        <f t="shared" si="34"/>
        <v>1</v>
      </c>
      <c r="CJ71">
        <f t="shared" si="35"/>
        <v>8.958575211511647</v>
      </c>
      <c r="CM71">
        <v>64</v>
      </c>
      <c r="CN71">
        <v>25.493060959273141</v>
      </c>
      <c r="CO71">
        <v>15.523085323770573</v>
      </c>
      <c r="CQ71">
        <f t="shared" si="36"/>
        <v>1</v>
      </c>
      <c r="CR71">
        <f t="shared" si="37"/>
        <v>0</v>
      </c>
      <c r="CS71">
        <f t="shared" si="38"/>
        <v>9.9699756355025677</v>
      </c>
      <c r="CV71">
        <v>64</v>
      </c>
      <c r="CW71">
        <v>21.198751715578094</v>
      </c>
      <c r="CX71">
        <v>15.213195254924663</v>
      </c>
      <c r="CZ71">
        <f t="shared" si="39"/>
        <v>1</v>
      </c>
      <c r="DA71">
        <f t="shared" si="40"/>
        <v>0</v>
      </c>
      <c r="DB71">
        <f t="shared" si="41"/>
        <v>5.9855564606534308</v>
      </c>
      <c r="DE71">
        <v>64</v>
      </c>
      <c r="DF71">
        <v>23.547627753950653</v>
      </c>
      <c r="DG71">
        <v>30.529566092129262</v>
      </c>
      <c r="DI71">
        <f t="shared" si="42"/>
        <v>0</v>
      </c>
      <c r="DJ71">
        <f t="shared" si="43"/>
        <v>1</v>
      </c>
      <c r="DK71">
        <f t="shared" si="44"/>
        <v>6.9819383381786082</v>
      </c>
      <c r="DN71">
        <v>64</v>
      </c>
      <c r="DO71">
        <v>22.912249577628362</v>
      </c>
      <c r="DP71">
        <v>28.18056277110108</v>
      </c>
      <c r="DR71">
        <f t="shared" si="45"/>
        <v>0</v>
      </c>
      <c r="DS71">
        <f t="shared" si="46"/>
        <v>1</v>
      </c>
      <c r="DT71">
        <f t="shared" si="47"/>
        <v>5.2683131934727179</v>
      </c>
      <c r="DW71">
        <v>64</v>
      </c>
      <c r="DX71">
        <v>15.631205770385424</v>
      </c>
      <c r="DY71">
        <v>10.846380090011742</v>
      </c>
      <c r="EA71">
        <f t="shared" si="48"/>
        <v>1</v>
      </c>
      <c r="EB71">
        <f t="shared" si="49"/>
        <v>0</v>
      </c>
      <c r="EC71">
        <f t="shared" si="50"/>
        <v>4.7848256803736824</v>
      </c>
      <c r="EF71">
        <v>64</v>
      </c>
      <c r="EG71">
        <v>23.374233100415903</v>
      </c>
      <c r="EH71">
        <v>14.717443698154161</v>
      </c>
      <c r="EJ71">
        <f t="shared" si="51"/>
        <v>1</v>
      </c>
      <c r="EK71">
        <f t="shared" si="52"/>
        <v>0</v>
      </c>
      <c r="EL71">
        <f t="shared" si="53"/>
        <v>8.656789402261742</v>
      </c>
      <c r="EO71">
        <v>64</v>
      </c>
      <c r="EP71">
        <v>16.418955477805788</v>
      </c>
      <c r="EQ71">
        <v>13.638214190156926</v>
      </c>
      <c r="ES71">
        <f t="shared" si="54"/>
        <v>1</v>
      </c>
      <c r="ET71">
        <f t="shared" si="55"/>
        <v>0</v>
      </c>
      <c r="EU71">
        <f t="shared" si="56"/>
        <v>2.780741287648862</v>
      </c>
    </row>
    <row r="72" spans="1:151" x14ac:dyDescent="0.25">
      <c r="A72">
        <v>65</v>
      </c>
      <c r="B72">
        <v>11.776978752960773</v>
      </c>
      <c r="C72">
        <v>32.362388958005596</v>
      </c>
      <c r="E72">
        <f t="shared" ref="E72:E107" si="57">IF(B72&gt;C72,1,0)</f>
        <v>0</v>
      </c>
      <c r="F72">
        <f t="shared" ref="F72:F135" si="58">IF(E72&gt;0,0,1)</f>
        <v>1</v>
      </c>
      <c r="G72">
        <f t="shared" ref="G72:G107" si="59">IF(B72&gt;C72,B72-C72,C72-B72)</f>
        <v>20.585410205044823</v>
      </c>
      <c r="J72">
        <v>65</v>
      </c>
      <c r="K72">
        <v>17.684597433315567</v>
      </c>
      <c r="L72">
        <v>17.623212397620264</v>
      </c>
      <c r="N72">
        <f t="shared" ref="N72:N135" si="60">IF(K72&gt;L72,1,0)</f>
        <v>1</v>
      </c>
      <c r="O72">
        <f t="shared" ref="O72:O135" si="61">IF(N72&gt;0,0,1)</f>
        <v>0</v>
      </c>
      <c r="P72">
        <f t="shared" ref="P72:P135" si="62">IF(K72&gt;L72,K72-L72,L72-K72)</f>
        <v>6.1385035695302292E-2</v>
      </c>
      <c r="S72">
        <v>65</v>
      </c>
      <c r="T72">
        <v>16.055137412819949</v>
      </c>
      <c r="U72">
        <v>20.806690379854725</v>
      </c>
      <c r="W72">
        <f t="shared" ref="W72:W135" si="63">IF(T72&gt;U72,1,0)</f>
        <v>0</v>
      </c>
      <c r="X72">
        <f t="shared" ref="X72:X135" si="64">IF(W72&gt;0,0,1)</f>
        <v>1</v>
      </c>
      <c r="Y72">
        <f t="shared" ref="Y72:Y135" si="65">IF(T72&gt;U72,T72-U72,U72-T72)</f>
        <v>4.751552967034776</v>
      </c>
      <c r="AB72">
        <v>65</v>
      </c>
      <c r="AC72">
        <v>23.406398684698896</v>
      </c>
      <c r="AD72">
        <v>19.585544875726601</v>
      </c>
      <c r="AF72">
        <f t="shared" ref="AF72:AF135" si="66">IF(AC72&gt;AD72,1,0)</f>
        <v>1</v>
      </c>
      <c r="AG72">
        <f t="shared" ref="AG72:AG135" si="67">IF(AF72&gt;0,0,1)</f>
        <v>0</v>
      </c>
      <c r="AH72">
        <f t="shared" ref="AH72:AH135" si="68">IF(AC72&gt;AD72,AC72-AD72,AD72-AC72)</f>
        <v>3.820853808972295</v>
      </c>
      <c r="AK72">
        <v>65</v>
      </c>
      <c r="AL72">
        <v>23.224860766080695</v>
      </c>
      <c r="AM72">
        <v>9.0578337075605404</v>
      </c>
      <c r="AO72">
        <f t="shared" ref="AO72:AO135" si="69">IF(AL72&gt;AM72,1,0)</f>
        <v>1</v>
      </c>
      <c r="AP72">
        <f t="shared" ref="AP72:AP135" si="70">IF(AO72&gt;0,0,1)</f>
        <v>0</v>
      </c>
      <c r="AQ72">
        <f t="shared" ref="AQ72:AQ135" si="71">IF(AL72&gt;AM72,AL72-AM72,AM72-AL72)</f>
        <v>14.167027058520155</v>
      </c>
      <c r="AT72">
        <v>65</v>
      </c>
      <c r="AU72">
        <v>17.908401277183337</v>
      </c>
      <c r="AV72">
        <v>18.212642738261742</v>
      </c>
      <c r="AX72">
        <f t="shared" ref="AX72:AX135" si="72">IF(AU72&gt;AV72,1,0)</f>
        <v>0</v>
      </c>
      <c r="AY72">
        <f t="shared" ref="AY72:AY135" si="73">IF(AX72&gt;0,0,1)</f>
        <v>1</v>
      </c>
      <c r="AZ72">
        <f t="shared" ref="AZ72:AZ135" si="74">IF(AU72&gt;AV72,AU72-AV72,AV72-AU72)</f>
        <v>0.304241461078405</v>
      </c>
      <c r="BC72">
        <v>65</v>
      </c>
      <c r="BD72" t="e">
        <v>#N/A</v>
      </c>
      <c r="BE72" t="e">
        <v>#N/A</v>
      </c>
      <c r="BG72" t="e">
        <f t="shared" ref="BG72:BG135" si="75">IF(BD72&gt;BE72,1,0)</f>
        <v>#N/A</v>
      </c>
      <c r="BH72" t="e">
        <f t="shared" ref="BH72:BH135" si="76">IF(BG72&gt;0,0,1)</f>
        <v>#N/A</v>
      </c>
      <c r="BI72" t="e">
        <f t="shared" ref="BI72:BI135" si="77">IF(BD72&gt;BE72,BD72-BE72,BE72-BD72)</f>
        <v>#N/A</v>
      </c>
      <c r="BL72">
        <v>65</v>
      </c>
      <c r="BM72">
        <v>31.607671065332873</v>
      </c>
      <c r="BN72">
        <v>9.6707019009237545</v>
      </c>
      <c r="BP72">
        <f t="shared" ref="BP72:BP135" si="78">IF(BM72&gt;BN72,1,0)</f>
        <v>1</v>
      </c>
      <c r="BQ72">
        <f t="shared" ref="BQ72:BQ135" si="79">IF(BP72&gt;0,0,1)</f>
        <v>0</v>
      </c>
      <c r="BR72">
        <f t="shared" ref="BR72:BR135" si="80">IF(BM72&gt;BN72,BM72-BN72,BN72-BM72)</f>
        <v>21.93696916440912</v>
      </c>
      <c r="BU72">
        <v>65</v>
      </c>
      <c r="BV72">
        <v>14.724661760814925</v>
      </c>
      <c r="BW72">
        <v>32.801178693259352</v>
      </c>
      <c r="BY72">
        <f t="shared" ref="BY72:BY135" si="81">IF(BV72&gt;BW72,1,0)</f>
        <v>0</v>
      </c>
      <c r="BZ72">
        <f t="shared" ref="BZ72:BZ135" si="82">IF(BY72&gt;0,0,1)</f>
        <v>1</v>
      </c>
      <c r="CA72">
        <f t="shared" ref="CA72:CA135" si="83">IF(BV72&gt;BW72,BV72-BW72,BW72-BV72)</f>
        <v>18.076516932444427</v>
      </c>
      <c r="CD72">
        <v>65</v>
      </c>
      <c r="CE72">
        <v>16.34866059070972</v>
      </c>
      <c r="CF72">
        <v>17.685487789710805</v>
      </c>
      <c r="CH72">
        <f t="shared" ref="CH72:CH135" si="84">IF(CE72&gt;CF72,1,0)</f>
        <v>0</v>
      </c>
      <c r="CI72">
        <f t="shared" ref="CI72:CI135" si="85">IF(CH72&gt;0,0,1)</f>
        <v>1</v>
      </c>
      <c r="CJ72">
        <f t="shared" ref="CJ72:CJ135" si="86">IF(CE72&gt;CF72,CE72-CF72,CF72-CE72)</f>
        <v>1.3368271990010854</v>
      </c>
      <c r="CM72">
        <v>65</v>
      </c>
      <c r="CN72">
        <v>25.06713590577127</v>
      </c>
      <c r="CO72">
        <v>29.517340882378051</v>
      </c>
      <c r="CQ72">
        <f t="shared" ref="CQ72:CQ135" si="87">IF(CN72&gt;CO72,1,0)</f>
        <v>0</v>
      </c>
      <c r="CR72">
        <f t="shared" ref="CR72:CR135" si="88">IF(CQ72&gt;0,0,1)</f>
        <v>1</v>
      </c>
      <c r="CS72">
        <f t="shared" ref="CS72:CS135" si="89">IF(CN72&gt;CO72,CN72-CO72,CO72-CN72)</f>
        <v>4.4502049766067806</v>
      </c>
      <c r="CV72">
        <v>65</v>
      </c>
      <c r="CW72">
        <v>22.479735523563811</v>
      </c>
      <c r="CX72">
        <v>12.418147981555457</v>
      </c>
      <c r="CZ72">
        <f t="shared" ref="CZ72:CZ135" si="90">IF(CW72&gt;CX72,1,0)</f>
        <v>1</v>
      </c>
      <c r="DA72">
        <f t="shared" ref="DA72:DA135" si="91">IF(CZ72&gt;0,0,1)</f>
        <v>0</v>
      </c>
      <c r="DB72">
        <f t="shared" ref="DB72:DB135" si="92">IF(CW72&gt;CX72,CW72-CX72,CX72-CW72)</f>
        <v>10.061587542008354</v>
      </c>
      <c r="DE72">
        <v>65</v>
      </c>
      <c r="DF72">
        <v>29.606684511919436</v>
      </c>
      <c r="DG72">
        <v>26.09700557291211</v>
      </c>
      <c r="DI72">
        <f t="shared" ref="DI72:DI135" si="93">IF(DF72&gt;DG72,1,0)</f>
        <v>1</v>
      </c>
      <c r="DJ72">
        <f t="shared" ref="DJ72:DJ135" si="94">IF(DI72&gt;0,0,1)</f>
        <v>0</v>
      </c>
      <c r="DK72">
        <f t="shared" ref="DK72:DK135" si="95">IF(DF72&gt;DG72,DF72-DG72,DG72-DF72)</f>
        <v>3.5096789390073262</v>
      </c>
      <c r="DN72">
        <v>65</v>
      </c>
      <c r="DO72">
        <v>21.590809865084086</v>
      </c>
      <c r="DP72">
        <v>22.602686835430827</v>
      </c>
      <c r="DR72">
        <f t="shared" ref="DR72:DR135" si="96">IF(DO72&gt;DP72,1,0)</f>
        <v>0</v>
      </c>
      <c r="DS72">
        <f t="shared" ref="DS72:DS135" si="97">IF(DR72&gt;0,0,1)</f>
        <v>1</v>
      </c>
      <c r="DT72">
        <f t="shared" ref="DT72:DT135" si="98">IF(DO72&gt;DP72,DO72-DP72,DP72-DO72)</f>
        <v>1.0118769703467407</v>
      </c>
      <c r="DW72">
        <v>65</v>
      </c>
      <c r="DX72">
        <v>13.074816388956318</v>
      </c>
      <c r="DY72">
        <v>14.77123039013992</v>
      </c>
      <c r="EA72">
        <f t="shared" ref="EA72:EA135" si="99">IF(DX72&gt;DY72,1,0)</f>
        <v>0</v>
      </c>
      <c r="EB72">
        <f t="shared" ref="EB72:EB135" si="100">IF(EA72&gt;0,0,1)</f>
        <v>1</v>
      </c>
      <c r="EC72">
        <f t="shared" ref="EC72:EC135" si="101">IF(DX72&gt;DY72,DX72-DY72,DY72-DX72)</f>
        <v>1.6964140011836015</v>
      </c>
      <c r="EF72">
        <v>65</v>
      </c>
      <c r="EG72">
        <v>25.040477926147602</v>
      </c>
      <c r="EH72">
        <v>15.329382574254316</v>
      </c>
      <c r="EJ72">
        <f t="shared" ref="EJ72:EJ135" si="102">IF(EG72&gt;EH72,1,0)</f>
        <v>1</v>
      </c>
      <c r="EK72">
        <f t="shared" ref="EK72:EK135" si="103">IF(EJ72&gt;0,0,1)</f>
        <v>0</v>
      </c>
      <c r="EL72">
        <f t="shared" ref="EL72:EL135" si="104">IF(EG72&gt;EH72,EG72-EH72,EH72-EG72)</f>
        <v>9.7110953518932863</v>
      </c>
      <c r="EO72">
        <v>65</v>
      </c>
      <c r="EP72">
        <v>24.894053182349314</v>
      </c>
      <c r="EQ72">
        <v>37.551282680476774</v>
      </c>
      <c r="ES72">
        <f t="shared" ref="ES72:ES135" si="105">IF(EP72&gt;EQ72,1,0)</f>
        <v>0</v>
      </c>
      <c r="ET72">
        <f t="shared" ref="ET72:ET135" si="106">IF(ES72&gt;0,0,1)</f>
        <v>1</v>
      </c>
      <c r="EU72">
        <f t="shared" ref="EU72:EU135" si="107">IF(EP72&gt;EQ72,EP72-EQ72,EQ72-EP72)</f>
        <v>12.65722949812746</v>
      </c>
    </row>
    <row r="73" spans="1:151" x14ac:dyDescent="0.25">
      <c r="A73">
        <v>66</v>
      </c>
      <c r="B73">
        <v>12.553950884318191</v>
      </c>
      <c r="C73">
        <v>26.223838932076799</v>
      </c>
      <c r="E73">
        <f t="shared" si="57"/>
        <v>0</v>
      </c>
      <c r="F73">
        <f t="shared" si="58"/>
        <v>1</v>
      </c>
      <c r="G73">
        <f t="shared" si="59"/>
        <v>13.669888047758608</v>
      </c>
      <c r="J73">
        <v>66</v>
      </c>
      <c r="K73">
        <v>20.531317985662398</v>
      </c>
      <c r="L73">
        <v>22.522706480725045</v>
      </c>
      <c r="N73">
        <f t="shared" si="60"/>
        <v>0</v>
      </c>
      <c r="O73">
        <f t="shared" si="61"/>
        <v>1</v>
      </c>
      <c r="P73">
        <f t="shared" si="62"/>
        <v>1.9913884950626475</v>
      </c>
      <c r="S73">
        <v>66</v>
      </c>
      <c r="T73">
        <v>17.902187247033826</v>
      </c>
      <c r="U73">
        <v>43.324786944090647</v>
      </c>
      <c r="W73">
        <f t="shared" si="63"/>
        <v>0</v>
      </c>
      <c r="X73">
        <f t="shared" si="64"/>
        <v>1</v>
      </c>
      <c r="Y73">
        <f t="shared" si="65"/>
        <v>25.422599697056821</v>
      </c>
      <c r="AB73">
        <v>66</v>
      </c>
      <c r="AC73">
        <v>19.972505420727302</v>
      </c>
      <c r="AD73">
        <v>17.243874298051452</v>
      </c>
      <c r="AF73">
        <f t="shared" si="66"/>
        <v>1</v>
      </c>
      <c r="AG73">
        <f t="shared" si="67"/>
        <v>0</v>
      </c>
      <c r="AH73">
        <f t="shared" si="68"/>
        <v>2.72863112267585</v>
      </c>
      <c r="AK73">
        <v>66</v>
      </c>
      <c r="AL73">
        <v>28.141262850080302</v>
      </c>
      <c r="AM73">
        <v>30.642322568741861</v>
      </c>
      <c r="AO73">
        <f t="shared" si="69"/>
        <v>0</v>
      </c>
      <c r="AP73">
        <f t="shared" si="70"/>
        <v>1</v>
      </c>
      <c r="AQ73">
        <f t="shared" si="71"/>
        <v>2.5010597186615584</v>
      </c>
      <c r="AT73">
        <v>66</v>
      </c>
      <c r="AU73">
        <v>21.259670292561136</v>
      </c>
      <c r="AV73">
        <v>33.64073101845446</v>
      </c>
      <c r="AX73">
        <f t="shared" si="72"/>
        <v>0</v>
      </c>
      <c r="AY73">
        <f t="shared" si="73"/>
        <v>1</v>
      </c>
      <c r="AZ73">
        <f t="shared" si="74"/>
        <v>12.381060725893324</v>
      </c>
      <c r="BC73">
        <v>66</v>
      </c>
      <c r="BD73" t="e">
        <v>#N/A</v>
      </c>
      <c r="BE73" t="e">
        <v>#N/A</v>
      </c>
      <c r="BG73" t="e">
        <f t="shared" si="75"/>
        <v>#N/A</v>
      </c>
      <c r="BH73" t="e">
        <f t="shared" si="76"/>
        <v>#N/A</v>
      </c>
      <c r="BI73" t="e">
        <f t="shared" si="77"/>
        <v>#N/A</v>
      </c>
      <c r="BL73">
        <v>66</v>
      </c>
      <c r="BM73">
        <v>20.84726617172408</v>
      </c>
      <c r="BN73">
        <v>8.8173386701857854</v>
      </c>
      <c r="BP73">
        <f t="shared" si="78"/>
        <v>1</v>
      </c>
      <c r="BQ73">
        <f t="shared" si="79"/>
        <v>0</v>
      </c>
      <c r="BR73">
        <f t="shared" si="80"/>
        <v>12.029927501538294</v>
      </c>
      <c r="BU73">
        <v>66</v>
      </c>
      <c r="BV73">
        <v>21.723806644060669</v>
      </c>
      <c r="BW73">
        <v>16.375241486293078</v>
      </c>
      <c r="BY73">
        <f t="shared" si="81"/>
        <v>1</v>
      </c>
      <c r="BZ73">
        <f t="shared" si="82"/>
        <v>0</v>
      </c>
      <c r="CA73">
        <f t="shared" si="83"/>
        <v>5.3485651577675917</v>
      </c>
      <c r="CD73">
        <v>66</v>
      </c>
      <c r="CE73">
        <v>20.281396866239977</v>
      </c>
      <c r="CF73">
        <v>18.939992540002457</v>
      </c>
      <c r="CH73">
        <f t="shared" si="84"/>
        <v>1</v>
      </c>
      <c r="CI73">
        <f t="shared" si="85"/>
        <v>0</v>
      </c>
      <c r="CJ73">
        <f t="shared" si="86"/>
        <v>1.3414043262375195</v>
      </c>
      <c r="CM73">
        <v>66</v>
      </c>
      <c r="CN73">
        <v>26.362146405934773</v>
      </c>
      <c r="CO73">
        <v>37.472116011593258</v>
      </c>
      <c r="CQ73">
        <f t="shared" si="87"/>
        <v>0</v>
      </c>
      <c r="CR73">
        <f t="shared" si="88"/>
        <v>1</v>
      </c>
      <c r="CS73">
        <f t="shared" si="89"/>
        <v>11.109969605658485</v>
      </c>
      <c r="CV73">
        <v>66</v>
      </c>
      <c r="CW73">
        <v>19.721558587079958</v>
      </c>
      <c r="CX73">
        <v>13.164280981860157</v>
      </c>
      <c r="CZ73">
        <f t="shared" si="90"/>
        <v>1</v>
      </c>
      <c r="DA73">
        <f t="shared" si="91"/>
        <v>0</v>
      </c>
      <c r="DB73">
        <f t="shared" si="92"/>
        <v>6.5572776052198005</v>
      </c>
      <c r="DE73">
        <v>66</v>
      </c>
      <c r="DF73">
        <v>20.077695429370916</v>
      </c>
      <c r="DG73">
        <v>24.687434724960376</v>
      </c>
      <c r="DI73">
        <f t="shared" si="93"/>
        <v>0</v>
      </c>
      <c r="DJ73">
        <f t="shared" si="94"/>
        <v>1</v>
      </c>
      <c r="DK73">
        <f t="shared" si="95"/>
        <v>4.6097392955894598</v>
      </c>
      <c r="DN73">
        <v>66</v>
      </c>
      <c r="DO73">
        <v>24.95499148544226</v>
      </c>
      <c r="DP73">
        <v>22.540303047115415</v>
      </c>
      <c r="DR73">
        <f t="shared" si="96"/>
        <v>1</v>
      </c>
      <c r="DS73">
        <f t="shared" si="97"/>
        <v>0</v>
      </c>
      <c r="DT73">
        <f t="shared" si="98"/>
        <v>2.414688438326845</v>
      </c>
      <c r="DW73">
        <v>66</v>
      </c>
      <c r="DX73">
        <v>27.346481205458623</v>
      </c>
      <c r="DY73">
        <v>20.754268064712562</v>
      </c>
      <c r="EA73">
        <f t="shared" si="99"/>
        <v>1</v>
      </c>
      <c r="EB73">
        <f t="shared" si="100"/>
        <v>0</v>
      </c>
      <c r="EC73">
        <f t="shared" si="101"/>
        <v>6.5922131407460611</v>
      </c>
      <c r="EF73">
        <v>66</v>
      </c>
      <c r="EG73">
        <v>17.304186837650398</v>
      </c>
      <c r="EH73">
        <v>15.548001936969969</v>
      </c>
      <c r="EJ73">
        <f t="shared" si="102"/>
        <v>1</v>
      </c>
      <c r="EK73">
        <f t="shared" si="103"/>
        <v>0</v>
      </c>
      <c r="EL73">
        <f t="shared" si="104"/>
        <v>1.7561849006804291</v>
      </c>
      <c r="EO73">
        <v>66</v>
      </c>
      <c r="EP73">
        <v>24.337251121502906</v>
      </c>
      <c r="EQ73">
        <v>35.452680426120359</v>
      </c>
      <c r="ES73">
        <f t="shared" si="105"/>
        <v>0</v>
      </c>
      <c r="ET73">
        <f t="shared" si="106"/>
        <v>1</v>
      </c>
      <c r="EU73">
        <f t="shared" si="107"/>
        <v>11.115429304617454</v>
      </c>
    </row>
    <row r="74" spans="1:151" x14ac:dyDescent="0.25">
      <c r="A74">
        <v>67</v>
      </c>
      <c r="B74">
        <v>8.1258180233637187</v>
      </c>
      <c r="C74">
        <v>15.722390712521888</v>
      </c>
      <c r="E74">
        <f t="shared" si="57"/>
        <v>0</v>
      </c>
      <c r="F74">
        <f t="shared" si="58"/>
        <v>1</v>
      </c>
      <c r="G74">
        <f t="shared" si="59"/>
        <v>7.5965726891581689</v>
      </c>
      <c r="J74">
        <v>67</v>
      </c>
      <c r="K74">
        <v>18.003870880011927</v>
      </c>
      <c r="L74">
        <v>26.183173527842484</v>
      </c>
      <c r="N74">
        <f t="shared" si="60"/>
        <v>0</v>
      </c>
      <c r="O74">
        <f t="shared" si="61"/>
        <v>1</v>
      </c>
      <c r="P74">
        <f t="shared" si="62"/>
        <v>8.179302647830557</v>
      </c>
      <c r="S74">
        <v>67</v>
      </c>
      <c r="T74">
        <v>18.341212694541191</v>
      </c>
      <c r="U74">
        <v>50.223375333308987</v>
      </c>
      <c r="W74">
        <f t="shared" si="63"/>
        <v>0</v>
      </c>
      <c r="X74">
        <f t="shared" si="64"/>
        <v>1</v>
      </c>
      <c r="Y74">
        <f t="shared" si="65"/>
        <v>31.882162638767795</v>
      </c>
      <c r="AB74">
        <v>67</v>
      </c>
      <c r="AC74">
        <v>21.000832199006222</v>
      </c>
      <c r="AD74">
        <v>18.606693726059397</v>
      </c>
      <c r="AF74">
        <f t="shared" si="66"/>
        <v>1</v>
      </c>
      <c r="AG74">
        <f t="shared" si="67"/>
        <v>0</v>
      </c>
      <c r="AH74">
        <f t="shared" si="68"/>
        <v>2.3941384729468247</v>
      </c>
      <c r="AK74">
        <v>67</v>
      </c>
      <c r="AL74">
        <v>23.434974298652666</v>
      </c>
      <c r="AM74">
        <v>14.933878207116305</v>
      </c>
      <c r="AO74">
        <f t="shared" si="69"/>
        <v>1</v>
      </c>
      <c r="AP74">
        <f t="shared" si="70"/>
        <v>0</v>
      </c>
      <c r="AQ74">
        <f t="shared" si="71"/>
        <v>8.5010960915363611</v>
      </c>
      <c r="AT74">
        <v>67</v>
      </c>
      <c r="AU74">
        <v>14.809554626730861</v>
      </c>
      <c r="AV74">
        <v>30.105542850033395</v>
      </c>
      <c r="AX74">
        <f t="shared" si="72"/>
        <v>0</v>
      </c>
      <c r="AY74">
        <f t="shared" si="73"/>
        <v>1</v>
      </c>
      <c r="AZ74">
        <f t="shared" si="74"/>
        <v>15.295988223302533</v>
      </c>
      <c r="BC74">
        <v>67</v>
      </c>
      <c r="BD74" t="e">
        <v>#N/A</v>
      </c>
      <c r="BE74" t="e">
        <v>#N/A</v>
      </c>
      <c r="BG74" t="e">
        <f t="shared" si="75"/>
        <v>#N/A</v>
      </c>
      <c r="BH74" t="e">
        <f t="shared" si="76"/>
        <v>#N/A</v>
      </c>
      <c r="BI74" t="e">
        <f t="shared" si="77"/>
        <v>#N/A</v>
      </c>
      <c r="BL74">
        <v>67</v>
      </c>
      <c r="BM74">
        <v>30.997157659319711</v>
      </c>
      <c r="BN74">
        <v>12.183527775564711</v>
      </c>
      <c r="BP74">
        <f t="shared" si="78"/>
        <v>1</v>
      </c>
      <c r="BQ74">
        <f t="shared" si="79"/>
        <v>0</v>
      </c>
      <c r="BR74">
        <f t="shared" si="80"/>
        <v>18.813629883754999</v>
      </c>
      <c r="BU74">
        <v>67</v>
      </c>
      <c r="BV74">
        <v>28.495519326208452</v>
      </c>
      <c r="BW74">
        <v>18.417308642385876</v>
      </c>
      <c r="BY74">
        <f t="shared" si="81"/>
        <v>1</v>
      </c>
      <c r="BZ74">
        <f t="shared" si="82"/>
        <v>0</v>
      </c>
      <c r="CA74">
        <f t="shared" si="83"/>
        <v>10.078210683822576</v>
      </c>
      <c r="CD74">
        <v>67</v>
      </c>
      <c r="CE74">
        <v>30.749862796857123</v>
      </c>
      <c r="CF74">
        <v>33.501596361448271</v>
      </c>
      <c r="CH74">
        <f t="shared" si="84"/>
        <v>0</v>
      </c>
      <c r="CI74">
        <f t="shared" si="85"/>
        <v>1</v>
      </c>
      <c r="CJ74">
        <f t="shared" si="86"/>
        <v>2.7517335645911487</v>
      </c>
      <c r="CM74">
        <v>67</v>
      </c>
      <c r="CN74">
        <v>19.117403280007068</v>
      </c>
      <c r="CO74">
        <v>36.994143410191462</v>
      </c>
      <c r="CQ74">
        <f t="shared" si="87"/>
        <v>0</v>
      </c>
      <c r="CR74">
        <f t="shared" si="88"/>
        <v>1</v>
      </c>
      <c r="CS74">
        <f t="shared" si="89"/>
        <v>17.876740130184395</v>
      </c>
      <c r="CV74">
        <v>67</v>
      </c>
      <c r="CW74">
        <v>26.956511539043504</v>
      </c>
      <c r="CX74">
        <v>18.052828715157091</v>
      </c>
      <c r="CZ74">
        <f t="shared" si="90"/>
        <v>1</v>
      </c>
      <c r="DA74">
        <f t="shared" si="91"/>
        <v>0</v>
      </c>
      <c r="DB74">
        <f t="shared" si="92"/>
        <v>8.9036828238864132</v>
      </c>
      <c r="DE74">
        <v>67</v>
      </c>
      <c r="DF74">
        <v>17.839798990451115</v>
      </c>
      <c r="DG74">
        <v>14.757798882091057</v>
      </c>
      <c r="DI74">
        <f t="shared" si="93"/>
        <v>1</v>
      </c>
      <c r="DJ74">
        <f t="shared" si="94"/>
        <v>0</v>
      </c>
      <c r="DK74">
        <f t="shared" si="95"/>
        <v>3.0820001083600577</v>
      </c>
      <c r="DN74">
        <v>67</v>
      </c>
      <c r="DO74">
        <v>23.798332474645967</v>
      </c>
      <c r="DP74">
        <v>5.8342069665091358</v>
      </c>
      <c r="DR74">
        <f t="shared" si="96"/>
        <v>1</v>
      </c>
      <c r="DS74">
        <f t="shared" si="97"/>
        <v>0</v>
      </c>
      <c r="DT74">
        <f t="shared" si="98"/>
        <v>17.964125508136831</v>
      </c>
      <c r="DW74">
        <v>67</v>
      </c>
      <c r="DX74">
        <v>17.477435013606645</v>
      </c>
      <c r="DY74">
        <v>20.946634490863641</v>
      </c>
      <c r="EA74">
        <f t="shared" si="99"/>
        <v>0</v>
      </c>
      <c r="EB74">
        <f t="shared" si="100"/>
        <v>1</v>
      </c>
      <c r="EC74">
        <f t="shared" si="101"/>
        <v>3.4691994772569963</v>
      </c>
      <c r="EF74">
        <v>67</v>
      </c>
      <c r="EG74">
        <v>24.784781429007815</v>
      </c>
      <c r="EH74">
        <v>15.806451711931199</v>
      </c>
      <c r="EJ74">
        <f t="shared" si="102"/>
        <v>1</v>
      </c>
      <c r="EK74">
        <f t="shared" si="103"/>
        <v>0</v>
      </c>
      <c r="EL74">
        <f t="shared" si="104"/>
        <v>8.9783297170766154</v>
      </c>
      <c r="EO74">
        <v>67</v>
      </c>
      <c r="EP74">
        <v>22.545918426346365</v>
      </c>
      <c r="EQ74">
        <v>-3.0733401182785869</v>
      </c>
      <c r="ES74">
        <f t="shared" si="105"/>
        <v>1</v>
      </c>
      <c r="ET74">
        <f t="shared" si="106"/>
        <v>0</v>
      </c>
      <c r="EU74">
        <f t="shared" si="107"/>
        <v>25.619258544624952</v>
      </c>
    </row>
    <row r="75" spans="1:151" x14ac:dyDescent="0.25">
      <c r="A75">
        <v>68</v>
      </c>
      <c r="B75">
        <v>9.6861553606288293</v>
      </c>
      <c r="C75">
        <v>15.381214439350099</v>
      </c>
      <c r="E75">
        <f t="shared" si="57"/>
        <v>0</v>
      </c>
      <c r="F75">
        <f t="shared" si="58"/>
        <v>1</v>
      </c>
      <c r="G75">
        <f t="shared" si="59"/>
        <v>5.69505907872127</v>
      </c>
      <c r="J75">
        <v>68</v>
      </c>
      <c r="K75">
        <v>20.846687633893975</v>
      </c>
      <c r="L75">
        <v>19.412706288541969</v>
      </c>
      <c r="N75">
        <f t="shared" si="60"/>
        <v>1</v>
      </c>
      <c r="O75">
        <f t="shared" si="61"/>
        <v>0</v>
      </c>
      <c r="P75">
        <f t="shared" si="62"/>
        <v>1.4339813453520058</v>
      </c>
      <c r="S75">
        <v>68</v>
      </c>
      <c r="T75">
        <v>25.168372661127055</v>
      </c>
      <c r="U75">
        <v>30.904759339519124</v>
      </c>
      <c r="W75">
        <f t="shared" si="63"/>
        <v>0</v>
      </c>
      <c r="X75">
        <f t="shared" si="64"/>
        <v>1</v>
      </c>
      <c r="Y75">
        <f t="shared" si="65"/>
        <v>5.7363866783920692</v>
      </c>
      <c r="AB75">
        <v>68</v>
      </c>
      <c r="AC75">
        <v>22.408241402231642</v>
      </c>
      <c r="AD75">
        <v>17.348321812203398</v>
      </c>
      <c r="AF75">
        <f t="shared" si="66"/>
        <v>1</v>
      </c>
      <c r="AG75">
        <f t="shared" si="67"/>
        <v>0</v>
      </c>
      <c r="AH75">
        <f t="shared" si="68"/>
        <v>5.0599195900282439</v>
      </c>
      <c r="AK75">
        <v>68</v>
      </c>
      <c r="AL75">
        <v>17.666399869458818</v>
      </c>
      <c r="AM75">
        <v>5.9225120083927791</v>
      </c>
      <c r="AO75">
        <f t="shared" si="69"/>
        <v>1</v>
      </c>
      <c r="AP75">
        <f t="shared" si="70"/>
        <v>0</v>
      </c>
      <c r="AQ75">
        <f t="shared" si="71"/>
        <v>11.743887861066039</v>
      </c>
      <c r="AT75">
        <v>68</v>
      </c>
      <c r="AU75">
        <v>22.236713204936279</v>
      </c>
      <c r="AV75">
        <v>25.525618025716728</v>
      </c>
      <c r="AX75">
        <f t="shared" si="72"/>
        <v>0</v>
      </c>
      <c r="AY75">
        <f t="shared" si="73"/>
        <v>1</v>
      </c>
      <c r="AZ75">
        <f t="shared" si="74"/>
        <v>3.2889048207804485</v>
      </c>
      <c r="BC75">
        <v>68</v>
      </c>
      <c r="BD75" t="e">
        <v>#N/A</v>
      </c>
      <c r="BE75" t="e">
        <v>#N/A</v>
      </c>
      <c r="BG75" t="e">
        <f t="shared" si="75"/>
        <v>#N/A</v>
      </c>
      <c r="BH75" t="e">
        <f t="shared" si="76"/>
        <v>#N/A</v>
      </c>
      <c r="BI75" t="e">
        <f t="shared" si="77"/>
        <v>#N/A</v>
      </c>
      <c r="BL75">
        <v>68</v>
      </c>
      <c r="BM75">
        <v>21.009698020799409</v>
      </c>
      <c r="BN75">
        <v>11.308128440632593</v>
      </c>
      <c r="BP75">
        <f t="shared" si="78"/>
        <v>1</v>
      </c>
      <c r="BQ75">
        <f t="shared" si="79"/>
        <v>0</v>
      </c>
      <c r="BR75">
        <f t="shared" si="80"/>
        <v>9.7015695801668151</v>
      </c>
      <c r="BU75">
        <v>68</v>
      </c>
      <c r="BV75">
        <v>23.611860373414277</v>
      </c>
      <c r="BW75">
        <v>14.758127590071654</v>
      </c>
      <c r="BY75">
        <f t="shared" si="81"/>
        <v>1</v>
      </c>
      <c r="BZ75">
        <f t="shared" si="82"/>
        <v>0</v>
      </c>
      <c r="CA75">
        <f t="shared" si="83"/>
        <v>8.8537327833426236</v>
      </c>
      <c r="CD75">
        <v>68</v>
      </c>
      <c r="CE75">
        <v>21.556364435237434</v>
      </c>
      <c r="CF75">
        <v>14.102668199089516</v>
      </c>
      <c r="CH75">
        <f t="shared" si="84"/>
        <v>1</v>
      </c>
      <c r="CI75">
        <f t="shared" si="85"/>
        <v>0</v>
      </c>
      <c r="CJ75">
        <f t="shared" si="86"/>
        <v>7.453696236147918</v>
      </c>
      <c r="CM75">
        <v>68</v>
      </c>
      <c r="CN75">
        <v>20.575810491369293</v>
      </c>
      <c r="CO75">
        <v>18.394086462925159</v>
      </c>
      <c r="CQ75">
        <f t="shared" si="87"/>
        <v>1</v>
      </c>
      <c r="CR75">
        <f t="shared" si="88"/>
        <v>0</v>
      </c>
      <c r="CS75">
        <f t="shared" si="89"/>
        <v>2.1817240284441333</v>
      </c>
      <c r="CV75">
        <v>68</v>
      </c>
      <c r="CW75">
        <v>24.266373413784553</v>
      </c>
      <c r="CX75">
        <v>17.705711626078852</v>
      </c>
      <c r="CZ75">
        <f t="shared" si="90"/>
        <v>1</v>
      </c>
      <c r="DA75">
        <f t="shared" si="91"/>
        <v>0</v>
      </c>
      <c r="DB75">
        <f t="shared" si="92"/>
        <v>6.5606617877057012</v>
      </c>
      <c r="DE75">
        <v>68</v>
      </c>
      <c r="DF75">
        <v>22.02090063359217</v>
      </c>
      <c r="DG75">
        <v>24.817014587619969</v>
      </c>
      <c r="DI75">
        <f t="shared" si="93"/>
        <v>0</v>
      </c>
      <c r="DJ75">
        <f t="shared" si="94"/>
        <v>1</v>
      </c>
      <c r="DK75">
        <f t="shared" si="95"/>
        <v>2.7961139540277991</v>
      </c>
      <c r="DN75">
        <v>68</v>
      </c>
      <c r="DO75">
        <v>17.620267088095794</v>
      </c>
      <c r="DP75">
        <v>15.04534953405099</v>
      </c>
      <c r="DR75">
        <f t="shared" si="96"/>
        <v>1</v>
      </c>
      <c r="DS75">
        <f t="shared" si="97"/>
        <v>0</v>
      </c>
      <c r="DT75">
        <f t="shared" si="98"/>
        <v>2.5749175540448039</v>
      </c>
      <c r="DW75">
        <v>68</v>
      </c>
      <c r="DX75">
        <v>21.022080591161135</v>
      </c>
      <c r="DY75">
        <v>30.112453513283867</v>
      </c>
      <c r="EA75">
        <f t="shared" si="99"/>
        <v>0</v>
      </c>
      <c r="EB75">
        <f t="shared" si="100"/>
        <v>1</v>
      </c>
      <c r="EC75">
        <f t="shared" si="101"/>
        <v>9.0903729221227323</v>
      </c>
      <c r="EF75">
        <v>68</v>
      </c>
      <c r="EG75">
        <v>23.886292983477148</v>
      </c>
      <c r="EH75">
        <v>20.021023200813787</v>
      </c>
      <c r="EJ75">
        <f t="shared" si="102"/>
        <v>1</v>
      </c>
      <c r="EK75">
        <f t="shared" si="103"/>
        <v>0</v>
      </c>
      <c r="EL75">
        <f t="shared" si="104"/>
        <v>3.8652697826633613</v>
      </c>
      <c r="EO75">
        <v>68</v>
      </c>
      <c r="EP75">
        <v>22.148596627122508</v>
      </c>
      <c r="EQ75">
        <v>30.451764506624894</v>
      </c>
      <c r="ES75">
        <f t="shared" si="105"/>
        <v>0</v>
      </c>
      <c r="ET75">
        <f t="shared" si="106"/>
        <v>1</v>
      </c>
      <c r="EU75">
        <f t="shared" si="107"/>
        <v>8.3031678795023858</v>
      </c>
    </row>
    <row r="76" spans="1:151" x14ac:dyDescent="0.25">
      <c r="A76">
        <v>69</v>
      </c>
      <c r="B76">
        <v>11.441859324354835</v>
      </c>
      <c r="C76">
        <v>15.075945046568092</v>
      </c>
      <c r="E76">
        <f t="shared" si="57"/>
        <v>0</v>
      </c>
      <c r="F76">
        <f t="shared" si="58"/>
        <v>1</v>
      </c>
      <c r="G76">
        <f t="shared" si="59"/>
        <v>3.634085722213257</v>
      </c>
      <c r="J76">
        <v>69</v>
      </c>
      <c r="K76">
        <v>30.945923675800451</v>
      </c>
      <c r="L76">
        <v>24.898328610538773</v>
      </c>
      <c r="N76">
        <f t="shared" si="60"/>
        <v>1</v>
      </c>
      <c r="O76">
        <f t="shared" si="61"/>
        <v>0</v>
      </c>
      <c r="P76">
        <f t="shared" si="62"/>
        <v>6.0475950652616781</v>
      </c>
      <c r="S76">
        <v>69</v>
      </c>
      <c r="T76">
        <v>15.940672524218806</v>
      </c>
      <c r="U76">
        <v>53.206182968469733</v>
      </c>
      <c r="W76">
        <f t="shared" si="63"/>
        <v>0</v>
      </c>
      <c r="X76">
        <f t="shared" si="64"/>
        <v>1</v>
      </c>
      <c r="Y76">
        <f t="shared" si="65"/>
        <v>37.265510444250928</v>
      </c>
      <c r="AB76">
        <v>69</v>
      </c>
      <c r="AC76">
        <v>37.461228278813891</v>
      </c>
      <c r="AD76">
        <v>18.158432237435196</v>
      </c>
      <c r="AF76">
        <f t="shared" si="66"/>
        <v>1</v>
      </c>
      <c r="AG76">
        <f t="shared" si="67"/>
        <v>0</v>
      </c>
      <c r="AH76">
        <f t="shared" si="68"/>
        <v>19.302796041378695</v>
      </c>
      <c r="AK76">
        <v>69</v>
      </c>
      <c r="AL76">
        <v>14.803721214944087</v>
      </c>
      <c r="AM76">
        <v>38.705255890817661</v>
      </c>
      <c r="AO76">
        <f t="shared" si="69"/>
        <v>0</v>
      </c>
      <c r="AP76">
        <f t="shared" si="70"/>
        <v>1</v>
      </c>
      <c r="AQ76">
        <f t="shared" si="71"/>
        <v>23.901534675873574</v>
      </c>
      <c r="AT76">
        <v>69</v>
      </c>
      <c r="AU76">
        <v>17.892479240978176</v>
      </c>
      <c r="AV76">
        <v>16.29803496731228</v>
      </c>
      <c r="AX76">
        <f t="shared" si="72"/>
        <v>1</v>
      </c>
      <c r="AY76">
        <f t="shared" si="73"/>
        <v>0</v>
      </c>
      <c r="AZ76">
        <f t="shared" si="74"/>
        <v>1.5944442736658964</v>
      </c>
      <c r="BC76">
        <v>69</v>
      </c>
      <c r="BD76" t="e">
        <v>#N/A</v>
      </c>
      <c r="BE76" t="e">
        <v>#N/A</v>
      </c>
      <c r="BG76" t="e">
        <f t="shared" si="75"/>
        <v>#N/A</v>
      </c>
      <c r="BH76" t="e">
        <f t="shared" si="76"/>
        <v>#N/A</v>
      </c>
      <c r="BI76" t="e">
        <f t="shared" si="77"/>
        <v>#N/A</v>
      </c>
      <c r="BL76">
        <v>69</v>
      </c>
      <c r="BM76">
        <v>19.410857372518919</v>
      </c>
      <c r="BN76">
        <v>5.0074609881078516</v>
      </c>
      <c r="BP76">
        <f t="shared" si="78"/>
        <v>1</v>
      </c>
      <c r="BQ76">
        <f t="shared" si="79"/>
        <v>0</v>
      </c>
      <c r="BR76">
        <f t="shared" si="80"/>
        <v>14.403396384411067</v>
      </c>
      <c r="BU76">
        <v>69</v>
      </c>
      <c r="BV76">
        <v>28.46391103460309</v>
      </c>
      <c r="BW76">
        <v>26.334227597798328</v>
      </c>
      <c r="BY76">
        <f t="shared" si="81"/>
        <v>1</v>
      </c>
      <c r="BZ76">
        <f t="shared" si="82"/>
        <v>0</v>
      </c>
      <c r="CA76">
        <f t="shared" si="83"/>
        <v>2.1296834368047612</v>
      </c>
      <c r="CD76">
        <v>69</v>
      </c>
      <c r="CE76">
        <v>22.49905993984337</v>
      </c>
      <c r="CF76">
        <v>30.988747262294272</v>
      </c>
      <c r="CH76">
        <f t="shared" si="84"/>
        <v>0</v>
      </c>
      <c r="CI76">
        <f t="shared" si="85"/>
        <v>1</v>
      </c>
      <c r="CJ76">
        <f t="shared" si="86"/>
        <v>8.4896873224509015</v>
      </c>
      <c r="CM76">
        <v>69</v>
      </c>
      <c r="CN76">
        <v>23.084449085886341</v>
      </c>
      <c r="CO76">
        <v>13.296718249194111</v>
      </c>
      <c r="CQ76">
        <f t="shared" si="87"/>
        <v>1</v>
      </c>
      <c r="CR76">
        <f t="shared" si="88"/>
        <v>0</v>
      </c>
      <c r="CS76">
        <f t="shared" si="89"/>
        <v>9.78773083669223</v>
      </c>
      <c r="CV76">
        <v>69</v>
      </c>
      <c r="CW76">
        <v>27.645496898799266</v>
      </c>
      <c r="CX76">
        <v>17.330391483318316</v>
      </c>
      <c r="CZ76">
        <f t="shared" si="90"/>
        <v>1</v>
      </c>
      <c r="DA76">
        <f t="shared" si="91"/>
        <v>0</v>
      </c>
      <c r="DB76">
        <f t="shared" si="92"/>
        <v>10.31510541548095</v>
      </c>
      <c r="DE76">
        <v>69</v>
      </c>
      <c r="DF76">
        <v>13.985886611877001</v>
      </c>
      <c r="DG76">
        <v>11.50761607483363</v>
      </c>
      <c r="DI76">
        <f t="shared" si="93"/>
        <v>1</v>
      </c>
      <c r="DJ76">
        <f t="shared" si="94"/>
        <v>0</v>
      </c>
      <c r="DK76">
        <f t="shared" si="95"/>
        <v>2.4782705370433717</v>
      </c>
      <c r="DN76">
        <v>69</v>
      </c>
      <c r="DO76">
        <v>21.522455367291798</v>
      </c>
      <c r="DP76">
        <v>29.666738919670301</v>
      </c>
      <c r="DR76">
        <f t="shared" si="96"/>
        <v>0</v>
      </c>
      <c r="DS76">
        <f t="shared" si="97"/>
        <v>1</v>
      </c>
      <c r="DT76">
        <f t="shared" si="98"/>
        <v>8.1442835523785035</v>
      </c>
      <c r="DW76">
        <v>69</v>
      </c>
      <c r="DX76">
        <v>19.731975986313863</v>
      </c>
      <c r="DY76">
        <v>13.694708399786808</v>
      </c>
      <c r="EA76">
        <f t="shared" si="99"/>
        <v>1</v>
      </c>
      <c r="EB76">
        <f t="shared" si="100"/>
        <v>0</v>
      </c>
      <c r="EC76">
        <f t="shared" si="101"/>
        <v>6.0372675865270544</v>
      </c>
      <c r="EF76">
        <v>69</v>
      </c>
      <c r="EG76">
        <v>22.546906937308826</v>
      </c>
      <c r="EH76">
        <v>18.860509880065255</v>
      </c>
      <c r="EJ76">
        <f t="shared" si="102"/>
        <v>1</v>
      </c>
      <c r="EK76">
        <f t="shared" si="103"/>
        <v>0</v>
      </c>
      <c r="EL76">
        <f t="shared" si="104"/>
        <v>3.6863970572435711</v>
      </c>
      <c r="EO76">
        <v>69</v>
      </c>
      <c r="EP76">
        <v>19.261717566941627</v>
      </c>
      <c r="EQ76">
        <v>29.166842459438243</v>
      </c>
      <c r="ES76">
        <f t="shared" si="105"/>
        <v>0</v>
      </c>
      <c r="ET76">
        <f t="shared" si="106"/>
        <v>1</v>
      </c>
      <c r="EU76">
        <f t="shared" si="107"/>
        <v>9.905124892496616</v>
      </c>
    </row>
    <row r="77" spans="1:151" x14ac:dyDescent="0.25">
      <c r="A77">
        <v>70</v>
      </c>
      <c r="B77">
        <v>10.887948898608506</v>
      </c>
      <c r="C77">
        <v>19.952746921800635</v>
      </c>
      <c r="E77">
        <f t="shared" si="57"/>
        <v>0</v>
      </c>
      <c r="F77">
        <f t="shared" si="58"/>
        <v>1</v>
      </c>
      <c r="G77">
        <f t="shared" si="59"/>
        <v>9.0647980231921288</v>
      </c>
      <c r="J77">
        <v>70</v>
      </c>
      <c r="K77">
        <v>36.842118942724724</v>
      </c>
      <c r="L77">
        <v>18.971971657759937</v>
      </c>
      <c r="N77">
        <f t="shared" si="60"/>
        <v>1</v>
      </c>
      <c r="O77">
        <f t="shared" si="61"/>
        <v>0</v>
      </c>
      <c r="P77">
        <f t="shared" si="62"/>
        <v>17.870147284964787</v>
      </c>
      <c r="S77">
        <v>70</v>
      </c>
      <c r="T77">
        <v>18.894334594101792</v>
      </c>
      <c r="U77">
        <v>8.3050566957137413</v>
      </c>
      <c r="W77">
        <f t="shared" si="63"/>
        <v>1</v>
      </c>
      <c r="X77">
        <f t="shared" si="64"/>
        <v>0</v>
      </c>
      <c r="Y77">
        <f t="shared" si="65"/>
        <v>10.589277898388051</v>
      </c>
      <c r="AB77">
        <v>70</v>
      </c>
      <c r="AC77">
        <v>25.163339106955512</v>
      </c>
      <c r="AD77">
        <v>15.482123959451972</v>
      </c>
      <c r="AF77">
        <f t="shared" si="66"/>
        <v>1</v>
      </c>
      <c r="AG77">
        <f t="shared" si="67"/>
        <v>0</v>
      </c>
      <c r="AH77">
        <f t="shared" si="68"/>
        <v>9.68121514750354</v>
      </c>
      <c r="AK77">
        <v>70</v>
      </c>
      <c r="AL77">
        <v>21.846725453147982</v>
      </c>
      <c r="AM77">
        <v>36.251805381566314</v>
      </c>
      <c r="AO77">
        <f t="shared" si="69"/>
        <v>0</v>
      </c>
      <c r="AP77">
        <f t="shared" si="70"/>
        <v>1</v>
      </c>
      <c r="AQ77">
        <f t="shared" si="71"/>
        <v>14.405079928418331</v>
      </c>
      <c r="AT77">
        <v>70</v>
      </c>
      <c r="AU77">
        <v>24.898306330268198</v>
      </c>
      <c r="AV77">
        <v>12.023127139474717</v>
      </c>
      <c r="AX77">
        <f t="shared" si="72"/>
        <v>1</v>
      </c>
      <c r="AY77">
        <f t="shared" si="73"/>
        <v>0</v>
      </c>
      <c r="AZ77">
        <f t="shared" si="74"/>
        <v>12.875179190793482</v>
      </c>
      <c r="BC77">
        <v>70</v>
      </c>
      <c r="BD77" t="e">
        <v>#N/A</v>
      </c>
      <c r="BE77" t="e">
        <v>#N/A</v>
      </c>
      <c r="BG77" t="e">
        <f t="shared" si="75"/>
        <v>#N/A</v>
      </c>
      <c r="BH77" t="e">
        <f t="shared" si="76"/>
        <v>#N/A</v>
      </c>
      <c r="BI77" t="e">
        <f t="shared" si="77"/>
        <v>#N/A</v>
      </c>
      <c r="BL77">
        <v>70</v>
      </c>
      <c r="BM77">
        <v>28.282289953316941</v>
      </c>
      <c r="BN77">
        <v>12.512844804761444</v>
      </c>
      <c r="BP77">
        <f t="shared" si="78"/>
        <v>1</v>
      </c>
      <c r="BQ77">
        <f t="shared" si="79"/>
        <v>0</v>
      </c>
      <c r="BR77">
        <f t="shared" si="80"/>
        <v>15.769445148555496</v>
      </c>
      <c r="BU77">
        <v>70</v>
      </c>
      <c r="BV77">
        <v>23.605476161314879</v>
      </c>
      <c r="BW77">
        <v>20.57473112171261</v>
      </c>
      <c r="BY77">
        <f t="shared" si="81"/>
        <v>1</v>
      </c>
      <c r="BZ77">
        <f t="shared" si="82"/>
        <v>0</v>
      </c>
      <c r="CA77">
        <f t="shared" si="83"/>
        <v>3.0307450396022695</v>
      </c>
      <c r="CD77">
        <v>70</v>
      </c>
      <c r="CE77">
        <v>26.663755729884613</v>
      </c>
      <c r="CF77">
        <v>24.388205461341418</v>
      </c>
      <c r="CH77">
        <f t="shared" si="84"/>
        <v>1</v>
      </c>
      <c r="CI77">
        <f t="shared" si="85"/>
        <v>0</v>
      </c>
      <c r="CJ77">
        <f t="shared" si="86"/>
        <v>2.2755502685431956</v>
      </c>
      <c r="CM77">
        <v>70</v>
      </c>
      <c r="CN77">
        <v>19.664443567412793</v>
      </c>
      <c r="CO77">
        <v>32.094452799010895</v>
      </c>
      <c r="CQ77">
        <f t="shared" si="87"/>
        <v>0</v>
      </c>
      <c r="CR77">
        <f t="shared" si="88"/>
        <v>1</v>
      </c>
      <c r="CS77">
        <f t="shared" si="89"/>
        <v>12.430009231598103</v>
      </c>
      <c r="CV77">
        <v>70</v>
      </c>
      <c r="CW77">
        <v>22.893015205414688</v>
      </c>
      <c r="CX77">
        <v>17.610447173032078</v>
      </c>
      <c r="CZ77">
        <f t="shared" si="90"/>
        <v>1</v>
      </c>
      <c r="DA77">
        <f t="shared" si="91"/>
        <v>0</v>
      </c>
      <c r="DB77">
        <f t="shared" si="92"/>
        <v>5.2825680323826099</v>
      </c>
      <c r="DE77">
        <v>70</v>
      </c>
      <c r="DF77">
        <v>27.251563031379717</v>
      </c>
      <c r="DG77">
        <v>23.254783806062029</v>
      </c>
      <c r="DI77">
        <f t="shared" si="93"/>
        <v>1</v>
      </c>
      <c r="DJ77">
        <f t="shared" si="94"/>
        <v>0</v>
      </c>
      <c r="DK77">
        <f t="shared" si="95"/>
        <v>3.9967792253176881</v>
      </c>
      <c r="DN77">
        <v>70</v>
      </c>
      <c r="DO77">
        <v>22.377675411535229</v>
      </c>
      <c r="DP77">
        <v>19.957667325373471</v>
      </c>
      <c r="DR77">
        <f t="shared" si="96"/>
        <v>1</v>
      </c>
      <c r="DS77">
        <f t="shared" si="97"/>
        <v>0</v>
      </c>
      <c r="DT77">
        <f t="shared" si="98"/>
        <v>2.4200080861617579</v>
      </c>
      <c r="DW77">
        <v>70</v>
      </c>
      <c r="DX77">
        <v>21.090297116880027</v>
      </c>
      <c r="DY77">
        <v>20.718268254959202</v>
      </c>
      <c r="EA77">
        <f t="shared" si="99"/>
        <v>1</v>
      </c>
      <c r="EB77">
        <f t="shared" si="100"/>
        <v>0</v>
      </c>
      <c r="EC77">
        <f t="shared" si="101"/>
        <v>0.37202886192082474</v>
      </c>
      <c r="EF77">
        <v>70</v>
      </c>
      <c r="EG77">
        <v>17.207544564721967</v>
      </c>
      <c r="EH77">
        <v>14.628246823501867</v>
      </c>
      <c r="EJ77">
        <f t="shared" si="102"/>
        <v>1</v>
      </c>
      <c r="EK77">
        <f t="shared" si="103"/>
        <v>0</v>
      </c>
      <c r="EL77">
        <f t="shared" si="104"/>
        <v>2.5792977412201008</v>
      </c>
      <c r="EO77">
        <v>70</v>
      </c>
      <c r="EP77">
        <v>16.655372299655109</v>
      </c>
      <c r="EQ77">
        <v>23.17387293175506</v>
      </c>
      <c r="ES77">
        <f t="shared" si="105"/>
        <v>0</v>
      </c>
      <c r="ET77">
        <f t="shared" si="106"/>
        <v>1</v>
      </c>
      <c r="EU77">
        <f t="shared" si="107"/>
        <v>6.5185006320999506</v>
      </c>
    </row>
    <row r="78" spans="1:151" x14ac:dyDescent="0.25">
      <c r="A78">
        <v>71</v>
      </c>
      <c r="B78">
        <v>11.974234055137014</v>
      </c>
      <c r="C78">
        <v>19.539457235834039</v>
      </c>
      <c r="E78">
        <f t="shared" si="57"/>
        <v>0</v>
      </c>
      <c r="F78">
        <f t="shared" si="58"/>
        <v>1</v>
      </c>
      <c r="G78">
        <f t="shared" si="59"/>
        <v>7.5652231806970249</v>
      </c>
      <c r="J78">
        <v>71</v>
      </c>
      <c r="K78">
        <v>27.965101354096888</v>
      </c>
      <c r="L78">
        <v>22.522794851316117</v>
      </c>
      <c r="N78">
        <f t="shared" si="60"/>
        <v>1</v>
      </c>
      <c r="O78">
        <f t="shared" si="61"/>
        <v>0</v>
      </c>
      <c r="P78">
        <f t="shared" si="62"/>
        <v>5.4423065027807702</v>
      </c>
      <c r="S78">
        <v>71</v>
      </c>
      <c r="T78">
        <v>24.422599497819121</v>
      </c>
      <c r="U78">
        <v>11.085588429845387</v>
      </c>
      <c r="W78">
        <f t="shared" si="63"/>
        <v>1</v>
      </c>
      <c r="X78">
        <f t="shared" si="64"/>
        <v>0</v>
      </c>
      <c r="Y78">
        <f t="shared" si="65"/>
        <v>13.337011067973734</v>
      </c>
      <c r="AB78">
        <v>71</v>
      </c>
      <c r="AC78">
        <v>23.278419588428967</v>
      </c>
      <c r="AD78">
        <v>18.770590538048019</v>
      </c>
      <c r="AF78">
        <f t="shared" si="66"/>
        <v>1</v>
      </c>
      <c r="AG78">
        <f t="shared" si="67"/>
        <v>0</v>
      </c>
      <c r="AH78">
        <f t="shared" si="68"/>
        <v>4.5078290503809484</v>
      </c>
      <c r="AK78">
        <v>71</v>
      </c>
      <c r="AL78">
        <v>14.36581429564982</v>
      </c>
      <c r="AM78">
        <v>34.051586628964522</v>
      </c>
      <c r="AO78">
        <f t="shared" si="69"/>
        <v>0</v>
      </c>
      <c r="AP78">
        <f t="shared" si="70"/>
        <v>1</v>
      </c>
      <c r="AQ78">
        <f t="shared" si="71"/>
        <v>19.685772333314702</v>
      </c>
      <c r="AT78">
        <v>71</v>
      </c>
      <c r="AU78">
        <v>22.621773175810773</v>
      </c>
      <c r="AV78">
        <v>25.724643877949831</v>
      </c>
      <c r="AX78">
        <f t="shared" si="72"/>
        <v>0</v>
      </c>
      <c r="AY78">
        <f t="shared" si="73"/>
        <v>1</v>
      </c>
      <c r="AZ78">
        <f t="shared" si="74"/>
        <v>3.1028707021390574</v>
      </c>
      <c r="BC78">
        <v>71</v>
      </c>
      <c r="BD78" t="e">
        <v>#N/A</v>
      </c>
      <c r="BE78" t="e">
        <v>#N/A</v>
      </c>
      <c r="BG78" t="e">
        <f t="shared" si="75"/>
        <v>#N/A</v>
      </c>
      <c r="BH78" t="e">
        <f t="shared" si="76"/>
        <v>#N/A</v>
      </c>
      <c r="BI78" t="e">
        <f t="shared" si="77"/>
        <v>#N/A</v>
      </c>
      <c r="BL78">
        <v>71</v>
      </c>
      <c r="BM78">
        <v>37.457166068554642</v>
      </c>
      <c r="BN78">
        <v>18.994459307348226</v>
      </c>
      <c r="BP78">
        <f t="shared" si="78"/>
        <v>1</v>
      </c>
      <c r="BQ78">
        <f t="shared" si="79"/>
        <v>0</v>
      </c>
      <c r="BR78">
        <f t="shared" si="80"/>
        <v>18.462706761206416</v>
      </c>
      <c r="BU78">
        <v>71</v>
      </c>
      <c r="BV78">
        <v>23.536249708338033</v>
      </c>
      <c r="BW78">
        <v>10.734409717025432</v>
      </c>
      <c r="BY78">
        <f t="shared" si="81"/>
        <v>1</v>
      </c>
      <c r="BZ78">
        <f t="shared" si="82"/>
        <v>0</v>
      </c>
      <c r="CA78">
        <f t="shared" si="83"/>
        <v>12.801839991312601</v>
      </c>
      <c r="CD78">
        <v>71</v>
      </c>
      <c r="CE78">
        <v>25.839315640236755</v>
      </c>
      <c r="CF78">
        <v>27.518904065232181</v>
      </c>
      <c r="CH78">
        <f t="shared" si="84"/>
        <v>0</v>
      </c>
      <c r="CI78">
        <f t="shared" si="85"/>
        <v>1</v>
      </c>
      <c r="CJ78">
        <f t="shared" si="86"/>
        <v>1.6795884249954263</v>
      </c>
      <c r="CM78">
        <v>71</v>
      </c>
      <c r="CN78">
        <v>19.620562997031691</v>
      </c>
      <c r="CO78">
        <v>26.1202133225697</v>
      </c>
      <c r="CQ78">
        <f t="shared" si="87"/>
        <v>0</v>
      </c>
      <c r="CR78">
        <f t="shared" si="88"/>
        <v>1</v>
      </c>
      <c r="CS78">
        <f t="shared" si="89"/>
        <v>6.4996503255380098</v>
      </c>
      <c r="CV78">
        <v>71</v>
      </c>
      <c r="CW78">
        <v>23.548304723324602</v>
      </c>
      <c r="CX78">
        <v>17.711986811077345</v>
      </c>
      <c r="CZ78">
        <f t="shared" si="90"/>
        <v>1</v>
      </c>
      <c r="DA78">
        <f t="shared" si="91"/>
        <v>0</v>
      </c>
      <c r="DB78">
        <f t="shared" si="92"/>
        <v>5.8363179122472566</v>
      </c>
      <c r="DE78">
        <v>71</v>
      </c>
      <c r="DF78">
        <v>28.723916584590576</v>
      </c>
      <c r="DG78">
        <v>29.432179934671503</v>
      </c>
      <c r="DI78">
        <f t="shared" si="93"/>
        <v>0</v>
      </c>
      <c r="DJ78">
        <f t="shared" si="94"/>
        <v>1</v>
      </c>
      <c r="DK78">
        <f t="shared" si="95"/>
        <v>0.70826335008092656</v>
      </c>
      <c r="DN78">
        <v>71</v>
      </c>
      <c r="DO78">
        <v>22.516288269632454</v>
      </c>
      <c r="DP78">
        <v>14.191450465871817</v>
      </c>
      <c r="DR78">
        <f t="shared" si="96"/>
        <v>1</v>
      </c>
      <c r="DS78">
        <f t="shared" si="97"/>
        <v>0</v>
      </c>
      <c r="DT78">
        <f t="shared" si="98"/>
        <v>8.3248378037606372</v>
      </c>
      <c r="DW78">
        <v>71</v>
      </c>
      <c r="DX78">
        <v>23.416314638179458</v>
      </c>
      <c r="DY78">
        <v>10.960305521962924</v>
      </c>
      <c r="EA78">
        <f t="shared" si="99"/>
        <v>1</v>
      </c>
      <c r="EB78">
        <f t="shared" si="100"/>
        <v>0</v>
      </c>
      <c r="EC78">
        <f t="shared" si="101"/>
        <v>12.456009116216533</v>
      </c>
      <c r="EF78">
        <v>71</v>
      </c>
      <c r="EG78">
        <v>21.801749372869086</v>
      </c>
      <c r="EH78">
        <v>18.397979741727497</v>
      </c>
      <c r="EJ78">
        <f t="shared" si="102"/>
        <v>1</v>
      </c>
      <c r="EK78">
        <f t="shared" si="103"/>
        <v>0</v>
      </c>
      <c r="EL78">
        <f t="shared" si="104"/>
        <v>3.4037696311415893</v>
      </c>
      <c r="EO78">
        <v>71</v>
      </c>
      <c r="EP78">
        <v>20.053329547628596</v>
      </c>
      <c r="EQ78">
        <v>63.193214304699467</v>
      </c>
      <c r="ES78">
        <f t="shared" si="105"/>
        <v>0</v>
      </c>
      <c r="ET78">
        <f t="shared" si="106"/>
        <v>1</v>
      </c>
      <c r="EU78">
        <f t="shared" si="107"/>
        <v>43.139884757070874</v>
      </c>
    </row>
    <row r="79" spans="1:151" x14ac:dyDescent="0.25">
      <c r="A79">
        <v>72</v>
      </c>
      <c r="B79">
        <v>14.598773473609906</v>
      </c>
      <c r="C79">
        <v>42.823594784902738</v>
      </c>
      <c r="E79">
        <f t="shared" si="57"/>
        <v>0</v>
      </c>
      <c r="F79">
        <f t="shared" si="58"/>
        <v>1</v>
      </c>
      <c r="G79">
        <f t="shared" si="59"/>
        <v>28.224821311292832</v>
      </c>
      <c r="J79">
        <v>72</v>
      </c>
      <c r="K79">
        <v>14.972393265548124</v>
      </c>
      <c r="L79">
        <v>12.937975136088085</v>
      </c>
      <c r="N79">
        <f t="shared" si="60"/>
        <v>1</v>
      </c>
      <c r="O79">
        <f t="shared" si="61"/>
        <v>0</v>
      </c>
      <c r="P79">
        <f t="shared" si="62"/>
        <v>2.0344181294600396</v>
      </c>
      <c r="S79">
        <v>72</v>
      </c>
      <c r="T79">
        <v>19.48426029203317</v>
      </c>
      <c r="U79">
        <v>20.192389978205235</v>
      </c>
      <c r="W79">
        <f t="shared" si="63"/>
        <v>0</v>
      </c>
      <c r="X79">
        <f t="shared" si="64"/>
        <v>1</v>
      </c>
      <c r="Y79">
        <f t="shared" si="65"/>
        <v>0.70812968617206451</v>
      </c>
      <c r="AB79">
        <v>72</v>
      </c>
      <c r="AC79">
        <v>22.126813156047792</v>
      </c>
      <c r="AD79">
        <v>16.454065920203007</v>
      </c>
      <c r="AF79">
        <f t="shared" si="66"/>
        <v>1</v>
      </c>
      <c r="AG79">
        <f t="shared" si="67"/>
        <v>0</v>
      </c>
      <c r="AH79">
        <f t="shared" si="68"/>
        <v>5.6727472358447848</v>
      </c>
      <c r="AK79">
        <v>72</v>
      </c>
      <c r="AL79">
        <v>20.374996853808241</v>
      </c>
      <c r="AM79">
        <v>42.120933143738725</v>
      </c>
      <c r="AO79">
        <f t="shared" si="69"/>
        <v>0</v>
      </c>
      <c r="AP79">
        <f t="shared" si="70"/>
        <v>1</v>
      </c>
      <c r="AQ79">
        <f t="shared" si="71"/>
        <v>21.745936289930484</v>
      </c>
      <c r="AT79">
        <v>72</v>
      </c>
      <c r="AU79">
        <v>14.088960815552872</v>
      </c>
      <c r="AV79">
        <v>34.652882103561979</v>
      </c>
      <c r="AX79">
        <f t="shared" si="72"/>
        <v>0</v>
      </c>
      <c r="AY79">
        <f t="shared" si="73"/>
        <v>1</v>
      </c>
      <c r="AZ79">
        <f t="shared" si="74"/>
        <v>20.563921288009105</v>
      </c>
      <c r="BC79">
        <v>72</v>
      </c>
      <c r="BD79" t="e">
        <v>#N/A</v>
      </c>
      <c r="BE79" t="e">
        <v>#N/A</v>
      </c>
      <c r="BG79" t="e">
        <f t="shared" si="75"/>
        <v>#N/A</v>
      </c>
      <c r="BH79" t="e">
        <f t="shared" si="76"/>
        <v>#N/A</v>
      </c>
      <c r="BI79" t="e">
        <f t="shared" si="77"/>
        <v>#N/A</v>
      </c>
      <c r="BL79">
        <v>72</v>
      </c>
      <c r="BM79">
        <v>25.696487655832694</v>
      </c>
      <c r="BN79">
        <v>17.134602411226723</v>
      </c>
      <c r="BP79">
        <f t="shared" si="78"/>
        <v>1</v>
      </c>
      <c r="BQ79">
        <f t="shared" si="79"/>
        <v>0</v>
      </c>
      <c r="BR79">
        <f t="shared" si="80"/>
        <v>8.5618852446059712</v>
      </c>
      <c r="BU79">
        <v>72</v>
      </c>
      <c r="BV79">
        <v>27.890123874979416</v>
      </c>
      <c r="BW79">
        <v>23.779901915208089</v>
      </c>
      <c r="BY79">
        <f t="shared" si="81"/>
        <v>1</v>
      </c>
      <c r="BZ79">
        <f t="shared" si="82"/>
        <v>0</v>
      </c>
      <c r="CA79">
        <f t="shared" si="83"/>
        <v>4.1102219597713265</v>
      </c>
      <c r="CD79">
        <v>72</v>
      </c>
      <c r="CE79">
        <v>21.137427529608111</v>
      </c>
      <c r="CF79">
        <v>14.373892880715282</v>
      </c>
      <c r="CH79">
        <f t="shared" si="84"/>
        <v>1</v>
      </c>
      <c r="CI79">
        <f t="shared" si="85"/>
        <v>0</v>
      </c>
      <c r="CJ79">
        <f t="shared" si="86"/>
        <v>6.7635346488928292</v>
      </c>
      <c r="CM79">
        <v>72</v>
      </c>
      <c r="CN79">
        <v>20.194460483603248</v>
      </c>
      <c r="CO79">
        <v>34.071155045709787</v>
      </c>
      <c r="CQ79">
        <f t="shared" si="87"/>
        <v>0</v>
      </c>
      <c r="CR79">
        <f t="shared" si="88"/>
        <v>1</v>
      </c>
      <c r="CS79">
        <f t="shared" si="89"/>
        <v>13.87669456210654</v>
      </c>
      <c r="CV79">
        <v>72</v>
      </c>
      <c r="CW79">
        <v>20.634896464679539</v>
      </c>
      <c r="CX79">
        <v>16.869989204235527</v>
      </c>
      <c r="CZ79">
        <f t="shared" si="90"/>
        <v>1</v>
      </c>
      <c r="DA79">
        <f t="shared" si="91"/>
        <v>0</v>
      </c>
      <c r="DB79">
        <f t="shared" si="92"/>
        <v>3.7649072604440121</v>
      </c>
      <c r="DE79">
        <v>72</v>
      </c>
      <c r="DF79">
        <v>11.674075489059904</v>
      </c>
      <c r="DG79">
        <v>24.736280701637973</v>
      </c>
      <c r="DI79">
        <f t="shared" si="93"/>
        <v>0</v>
      </c>
      <c r="DJ79">
        <f t="shared" si="94"/>
        <v>1</v>
      </c>
      <c r="DK79">
        <f t="shared" si="95"/>
        <v>13.062205212578069</v>
      </c>
      <c r="DN79">
        <v>72</v>
      </c>
      <c r="DO79">
        <v>26.099134042446195</v>
      </c>
      <c r="DP79">
        <v>15.021738176959438</v>
      </c>
      <c r="DR79">
        <f t="shared" si="96"/>
        <v>1</v>
      </c>
      <c r="DS79">
        <f t="shared" si="97"/>
        <v>0</v>
      </c>
      <c r="DT79">
        <f t="shared" si="98"/>
        <v>11.077395865486757</v>
      </c>
      <c r="DW79">
        <v>72</v>
      </c>
      <c r="DX79">
        <v>14.700414818149616</v>
      </c>
      <c r="DY79">
        <v>14.667353085273291</v>
      </c>
      <c r="EA79">
        <f t="shared" si="99"/>
        <v>1</v>
      </c>
      <c r="EB79">
        <f t="shared" si="100"/>
        <v>0</v>
      </c>
      <c r="EC79">
        <f t="shared" si="101"/>
        <v>3.3061732876324967E-2</v>
      </c>
      <c r="EF79">
        <v>72</v>
      </c>
      <c r="EG79">
        <v>21.833696951098769</v>
      </c>
      <c r="EH79">
        <v>17.978282678842223</v>
      </c>
      <c r="EJ79">
        <f t="shared" si="102"/>
        <v>1</v>
      </c>
      <c r="EK79">
        <f t="shared" si="103"/>
        <v>0</v>
      </c>
      <c r="EL79">
        <f t="shared" si="104"/>
        <v>3.8554142722565459</v>
      </c>
      <c r="EO79">
        <v>72</v>
      </c>
      <c r="EP79">
        <v>20.540964178435491</v>
      </c>
      <c r="EQ79">
        <v>34.193409847001</v>
      </c>
      <c r="ES79">
        <f t="shared" si="105"/>
        <v>0</v>
      </c>
      <c r="ET79">
        <f t="shared" si="106"/>
        <v>1</v>
      </c>
      <c r="EU79">
        <f t="shared" si="107"/>
        <v>13.652445668565509</v>
      </c>
    </row>
    <row r="80" spans="1:151" x14ac:dyDescent="0.25">
      <c r="A80">
        <v>73</v>
      </c>
      <c r="B80">
        <v>9.9298348690839795</v>
      </c>
      <c r="C80">
        <v>14.525961395361854</v>
      </c>
      <c r="E80">
        <f t="shared" si="57"/>
        <v>0</v>
      </c>
      <c r="F80">
        <f t="shared" si="58"/>
        <v>1</v>
      </c>
      <c r="G80">
        <f t="shared" si="59"/>
        <v>4.5961265262778745</v>
      </c>
      <c r="J80">
        <v>73</v>
      </c>
      <c r="K80">
        <v>15.598819383067443</v>
      </c>
      <c r="L80">
        <v>17.320893878020115</v>
      </c>
      <c r="N80">
        <f t="shared" si="60"/>
        <v>0</v>
      </c>
      <c r="O80">
        <f t="shared" si="61"/>
        <v>1</v>
      </c>
      <c r="P80">
        <f t="shared" si="62"/>
        <v>1.7220744949526718</v>
      </c>
      <c r="S80">
        <v>73</v>
      </c>
      <c r="T80">
        <v>19.806278712056507</v>
      </c>
      <c r="U80">
        <v>17.300057458918019</v>
      </c>
      <c r="W80">
        <f t="shared" si="63"/>
        <v>1</v>
      </c>
      <c r="X80">
        <f t="shared" si="64"/>
        <v>0</v>
      </c>
      <c r="Y80">
        <f t="shared" si="65"/>
        <v>2.506221253138488</v>
      </c>
      <c r="AB80">
        <v>73</v>
      </c>
      <c r="AC80">
        <v>24.57129729697435</v>
      </c>
      <c r="AD80">
        <v>16.799320391396748</v>
      </c>
      <c r="AF80">
        <f t="shared" si="66"/>
        <v>1</v>
      </c>
      <c r="AG80">
        <f t="shared" si="67"/>
        <v>0</v>
      </c>
      <c r="AH80">
        <f t="shared" si="68"/>
        <v>7.7719769055776027</v>
      </c>
      <c r="AK80">
        <v>73</v>
      </c>
      <c r="AL80">
        <v>12.016254643176053</v>
      </c>
      <c r="AM80">
        <v>22.024807474820275</v>
      </c>
      <c r="AO80">
        <f t="shared" si="69"/>
        <v>0</v>
      </c>
      <c r="AP80">
        <f t="shared" si="70"/>
        <v>1</v>
      </c>
      <c r="AQ80">
        <f t="shared" si="71"/>
        <v>10.008552831644222</v>
      </c>
      <c r="AT80">
        <v>73</v>
      </c>
      <c r="AU80">
        <v>17.188779126689465</v>
      </c>
      <c r="AV80">
        <v>19.402188923037514</v>
      </c>
      <c r="AX80">
        <f t="shared" si="72"/>
        <v>0</v>
      </c>
      <c r="AY80">
        <f t="shared" si="73"/>
        <v>1</v>
      </c>
      <c r="AZ80">
        <f t="shared" si="74"/>
        <v>2.2134097963480492</v>
      </c>
      <c r="BC80">
        <v>73</v>
      </c>
      <c r="BD80" t="e">
        <v>#N/A</v>
      </c>
      <c r="BE80" t="e">
        <v>#N/A</v>
      </c>
      <c r="BG80" t="e">
        <f t="shared" si="75"/>
        <v>#N/A</v>
      </c>
      <c r="BH80" t="e">
        <f t="shared" si="76"/>
        <v>#N/A</v>
      </c>
      <c r="BI80" t="e">
        <f t="shared" si="77"/>
        <v>#N/A</v>
      </c>
      <c r="BL80">
        <v>73</v>
      </c>
      <c r="BM80">
        <v>34.04633453902585</v>
      </c>
      <c r="BN80">
        <v>7.2982818196345187</v>
      </c>
      <c r="BP80">
        <f t="shared" si="78"/>
        <v>1</v>
      </c>
      <c r="BQ80">
        <f t="shared" si="79"/>
        <v>0</v>
      </c>
      <c r="BR80">
        <f t="shared" si="80"/>
        <v>26.748052719391332</v>
      </c>
      <c r="BU80">
        <v>73</v>
      </c>
      <c r="BV80">
        <v>26.424727934507487</v>
      </c>
      <c r="BW80">
        <v>31.036556154694026</v>
      </c>
      <c r="BY80">
        <f t="shared" si="81"/>
        <v>0</v>
      </c>
      <c r="BZ80">
        <f t="shared" si="82"/>
        <v>1</v>
      </c>
      <c r="CA80">
        <f t="shared" si="83"/>
        <v>4.6118282201865384</v>
      </c>
      <c r="CD80">
        <v>73</v>
      </c>
      <c r="CE80">
        <v>5.653275841020708</v>
      </c>
      <c r="CF80">
        <v>24.037725049106673</v>
      </c>
      <c r="CH80">
        <f t="shared" si="84"/>
        <v>0</v>
      </c>
      <c r="CI80">
        <f t="shared" si="85"/>
        <v>1</v>
      </c>
      <c r="CJ80">
        <f t="shared" si="86"/>
        <v>18.384449208085965</v>
      </c>
      <c r="CM80">
        <v>73</v>
      </c>
      <c r="CN80">
        <v>21.341477676245422</v>
      </c>
      <c r="CO80">
        <v>23.561889375140922</v>
      </c>
      <c r="CQ80">
        <f t="shared" si="87"/>
        <v>0</v>
      </c>
      <c r="CR80">
        <f t="shared" si="88"/>
        <v>1</v>
      </c>
      <c r="CS80">
        <f t="shared" si="89"/>
        <v>2.2204116988955001</v>
      </c>
      <c r="CV80">
        <v>73</v>
      </c>
      <c r="CW80">
        <v>21.801640179767777</v>
      </c>
      <c r="CX80">
        <v>20.294216847963089</v>
      </c>
      <c r="CZ80">
        <f t="shared" si="90"/>
        <v>1</v>
      </c>
      <c r="DA80">
        <f t="shared" si="91"/>
        <v>0</v>
      </c>
      <c r="DB80">
        <f t="shared" si="92"/>
        <v>1.5074233318046879</v>
      </c>
      <c r="DE80">
        <v>73</v>
      </c>
      <c r="DF80">
        <v>27.663115328401965</v>
      </c>
      <c r="DG80">
        <v>25.294745591117312</v>
      </c>
      <c r="DI80">
        <f t="shared" si="93"/>
        <v>1</v>
      </c>
      <c r="DJ80">
        <f t="shared" si="94"/>
        <v>0</v>
      </c>
      <c r="DK80">
        <f t="shared" si="95"/>
        <v>2.3683697372846524</v>
      </c>
      <c r="DN80">
        <v>73</v>
      </c>
      <c r="DO80">
        <v>25.507510861404075</v>
      </c>
      <c r="DP80">
        <v>18.246402319779413</v>
      </c>
      <c r="DR80">
        <f t="shared" si="96"/>
        <v>1</v>
      </c>
      <c r="DS80">
        <f t="shared" si="97"/>
        <v>0</v>
      </c>
      <c r="DT80">
        <f t="shared" si="98"/>
        <v>7.2611085416246617</v>
      </c>
      <c r="DW80">
        <v>73</v>
      </c>
      <c r="DX80">
        <v>13.374296215047897</v>
      </c>
      <c r="DY80">
        <v>7.8693829797426051</v>
      </c>
      <c r="EA80">
        <f t="shared" si="99"/>
        <v>1</v>
      </c>
      <c r="EB80">
        <f t="shared" si="100"/>
        <v>0</v>
      </c>
      <c r="EC80">
        <f t="shared" si="101"/>
        <v>5.5049132353052919</v>
      </c>
      <c r="EF80">
        <v>73</v>
      </c>
      <c r="EG80">
        <v>19.311440136331335</v>
      </c>
      <c r="EH80">
        <v>16.895312934532079</v>
      </c>
      <c r="EJ80">
        <f t="shared" si="102"/>
        <v>1</v>
      </c>
      <c r="EK80">
        <f t="shared" si="103"/>
        <v>0</v>
      </c>
      <c r="EL80">
        <f t="shared" si="104"/>
        <v>2.4161272017992559</v>
      </c>
      <c r="EO80">
        <v>73</v>
      </c>
      <c r="EP80">
        <v>19.198864084520942</v>
      </c>
      <c r="EQ80">
        <v>48.635895514944366</v>
      </c>
      <c r="ES80">
        <f t="shared" si="105"/>
        <v>0</v>
      </c>
      <c r="ET80">
        <f t="shared" si="106"/>
        <v>1</v>
      </c>
      <c r="EU80">
        <f t="shared" si="107"/>
        <v>29.437031430423424</v>
      </c>
    </row>
    <row r="81" spans="1:151" x14ac:dyDescent="0.25">
      <c r="A81">
        <v>74</v>
      </c>
      <c r="B81">
        <v>14.16640990434388</v>
      </c>
      <c r="C81">
        <v>30.737301977938365</v>
      </c>
      <c r="E81">
        <f t="shared" si="57"/>
        <v>0</v>
      </c>
      <c r="F81">
        <f t="shared" si="58"/>
        <v>1</v>
      </c>
      <c r="G81">
        <f t="shared" si="59"/>
        <v>16.570892073594486</v>
      </c>
      <c r="J81">
        <v>74</v>
      </c>
      <c r="K81">
        <v>22.30636522318482</v>
      </c>
      <c r="L81">
        <v>27.97448127636866</v>
      </c>
      <c r="N81">
        <f t="shared" si="60"/>
        <v>0</v>
      </c>
      <c r="O81">
        <f t="shared" si="61"/>
        <v>1</v>
      </c>
      <c r="P81">
        <f t="shared" si="62"/>
        <v>5.6681160531838408</v>
      </c>
      <c r="S81">
        <v>74</v>
      </c>
      <c r="T81">
        <v>18.093898180580851</v>
      </c>
      <c r="U81">
        <v>30.117347003476429</v>
      </c>
      <c r="W81">
        <f t="shared" si="63"/>
        <v>0</v>
      </c>
      <c r="X81">
        <f t="shared" si="64"/>
        <v>1</v>
      </c>
      <c r="Y81">
        <f t="shared" si="65"/>
        <v>12.023448822895578</v>
      </c>
      <c r="AB81">
        <v>74</v>
      </c>
      <c r="AC81">
        <v>14.539632980907026</v>
      </c>
      <c r="AD81">
        <v>17.826106263478341</v>
      </c>
      <c r="AF81">
        <f t="shared" si="66"/>
        <v>0</v>
      </c>
      <c r="AG81">
        <f t="shared" si="67"/>
        <v>1</v>
      </c>
      <c r="AH81">
        <f t="shared" si="68"/>
        <v>3.2864732825713148</v>
      </c>
      <c r="AK81">
        <v>74</v>
      </c>
      <c r="AL81">
        <v>22.288408621440137</v>
      </c>
      <c r="AM81">
        <v>32.43329371707609</v>
      </c>
      <c r="AO81">
        <f t="shared" si="69"/>
        <v>0</v>
      </c>
      <c r="AP81">
        <f t="shared" si="70"/>
        <v>1</v>
      </c>
      <c r="AQ81">
        <f t="shared" si="71"/>
        <v>10.144885095635953</v>
      </c>
      <c r="AT81">
        <v>74</v>
      </c>
      <c r="AU81">
        <v>24.453803790110577</v>
      </c>
      <c r="AV81">
        <v>24.9375118079457</v>
      </c>
      <c r="AX81">
        <f t="shared" si="72"/>
        <v>0</v>
      </c>
      <c r="AY81">
        <f t="shared" si="73"/>
        <v>1</v>
      </c>
      <c r="AZ81">
        <f t="shared" si="74"/>
        <v>0.48370801783512363</v>
      </c>
      <c r="BC81">
        <v>74</v>
      </c>
      <c r="BD81" t="e">
        <v>#N/A</v>
      </c>
      <c r="BE81" t="e">
        <v>#N/A</v>
      </c>
      <c r="BG81" t="e">
        <f t="shared" si="75"/>
        <v>#N/A</v>
      </c>
      <c r="BH81" t="e">
        <f t="shared" si="76"/>
        <v>#N/A</v>
      </c>
      <c r="BI81" t="e">
        <f t="shared" si="77"/>
        <v>#N/A</v>
      </c>
      <c r="BL81">
        <v>74</v>
      </c>
      <c r="BM81">
        <v>36.020434548080829</v>
      </c>
      <c r="BN81">
        <v>5.4948228759533455</v>
      </c>
      <c r="BP81">
        <f t="shared" si="78"/>
        <v>1</v>
      </c>
      <c r="BQ81">
        <f t="shared" si="79"/>
        <v>0</v>
      </c>
      <c r="BR81">
        <f t="shared" si="80"/>
        <v>30.525611672127482</v>
      </c>
      <c r="BU81">
        <v>74</v>
      </c>
      <c r="BV81">
        <v>32.657821807041792</v>
      </c>
      <c r="BW81">
        <v>14.875032456534381</v>
      </c>
      <c r="BY81">
        <f t="shared" si="81"/>
        <v>1</v>
      </c>
      <c r="BZ81">
        <f t="shared" si="82"/>
        <v>0</v>
      </c>
      <c r="CA81">
        <f t="shared" si="83"/>
        <v>17.782789350507411</v>
      </c>
      <c r="CD81">
        <v>74</v>
      </c>
      <c r="CE81">
        <v>26.0460633555073</v>
      </c>
      <c r="CF81">
        <v>16.943516014508873</v>
      </c>
      <c r="CH81">
        <f t="shared" si="84"/>
        <v>1</v>
      </c>
      <c r="CI81">
        <f t="shared" si="85"/>
        <v>0</v>
      </c>
      <c r="CJ81">
        <f t="shared" si="86"/>
        <v>9.1025473409984272</v>
      </c>
      <c r="CM81">
        <v>74</v>
      </c>
      <c r="CN81">
        <v>25.020526966540451</v>
      </c>
      <c r="CO81">
        <v>31.645501206113728</v>
      </c>
      <c r="CQ81">
        <f t="shared" si="87"/>
        <v>0</v>
      </c>
      <c r="CR81">
        <f t="shared" si="88"/>
        <v>1</v>
      </c>
      <c r="CS81">
        <f t="shared" si="89"/>
        <v>6.6249742395732767</v>
      </c>
      <c r="CV81">
        <v>74</v>
      </c>
      <c r="CW81">
        <v>24.585011560872893</v>
      </c>
      <c r="CX81">
        <v>19.920854977454201</v>
      </c>
      <c r="CZ81">
        <f t="shared" si="90"/>
        <v>1</v>
      </c>
      <c r="DA81">
        <f t="shared" si="91"/>
        <v>0</v>
      </c>
      <c r="DB81">
        <f t="shared" si="92"/>
        <v>4.6641565834186913</v>
      </c>
      <c r="DE81">
        <v>74</v>
      </c>
      <c r="DF81">
        <v>27.251318078148003</v>
      </c>
      <c r="DG81">
        <v>27.887832690016001</v>
      </c>
      <c r="DI81">
        <f t="shared" si="93"/>
        <v>0</v>
      </c>
      <c r="DJ81">
        <f t="shared" si="94"/>
        <v>1</v>
      </c>
      <c r="DK81">
        <f t="shared" si="95"/>
        <v>0.63651461186799807</v>
      </c>
      <c r="DN81">
        <v>74</v>
      </c>
      <c r="DO81">
        <v>23.206499018121054</v>
      </c>
      <c r="DP81">
        <v>16.944977290577455</v>
      </c>
      <c r="DR81">
        <f t="shared" si="96"/>
        <v>1</v>
      </c>
      <c r="DS81">
        <f t="shared" si="97"/>
        <v>0</v>
      </c>
      <c r="DT81">
        <f t="shared" si="98"/>
        <v>6.2615217275435988</v>
      </c>
      <c r="DW81">
        <v>74</v>
      </c>
      <c r="DX81">
        <v>25.965781870507961</v>
      </c>
      <c r="DY81">
        <v>22.61999999294504</v>
      </c>
      <c r="EA81">
        <f t="shared" si="99"/>
        <v>1</v>
      </c>
      <c r="EB81">
        <f t="shared" si="100"/>
        <v>0</v>
      </c>
      <c r="EC81">
        <f t="shared" si="101"/>
        <v>3.3457818775629207</v>
      </c>
      <c r="EF81">
        <v>74</v>
      </c>
      <c r="EG81">
        <v>23.17664788565849</v>
      </c>
      <c r="EH81">
        <v>14.003118479269682</v>
      </c>
      <c r="EJ81">
        <f t="shared" si="102"/>
        <v>1</v>
      </c>
      <c r="EK81">
        <f t="shared" si="103"/>
        <v>0</v>
      </c>
      <c r="EL81">
        <f t="shared" si="104"/>
        <v>9.1735294063888073</v>
      </c>
      <c r="EO81">
        <v>74</v>
      </c>
      <c r="EP81">
        <v>18.903476662394446</v>
      </c>
      <c r="EQ81">
        <v>41.802306557323853</v>
      </c>
      <c r="ES81">
        <f t="shared" si="105"/>
        <v>0</v>
      </c>
      <c r="ET81">
        <f t="shared" si="106"/>
        <v>1</v>
      </c>
      <c r="EU81">
        <f t="shared" si="107"/>
        <v>22.898829894929406</v>
      </c>
    </row>
    <row r="82" spans="1:151" x14ac:dyDescent="0.25">
      <c r="A82">
        <v>75</v>
      </c>
      <c r="B82">
        <v>10.023671682880506</v>
      </c>
      <c r="C82">
        <v>46.806258471894679</v>
      </c>
      <c r="E82">
        <f t="shared" si="57"/>
        <v>0</v>
      </c>
      <c r="F82">
        <f t="shared" si="58"/>
        <v>1</v>
      </c>
      <c r="G82">
        <f t="shared" si="59"/>
        <v>36.782586789014175</v>
      </c>
      <c r="J82">
        <v>75</v>
      </c>
      <c r="K82">
        <v>22.959237967259781</v>
      </c>
      <c r="L82">
        <v>26.617722189170568</v>
      </c>
      <c r="N82">
        <f t="shared" si="60"/>
        <v>0</v>
      </c>
      <c r="O82">
        <f t="shared" si="61"/>
        <v>1</v>
      </c>
      <c r="P82">
        <f t="shared" si="62"/>
        <v>3.6584842219107863</v>
      </c>
      <c r="S82">
        <v>75</v>
      </c>
      <c r="T82">
        <v>19.557907859738968</v>
      </c>
      <c r="U82">
        <v>11.853345863194392</v>
      </c>
      <c r="W82">
        <f t="shared" si="63"/>
        <v>1</v>
      </c>
      <c r="X82">
        <f t="shared" si="64"/>
        <v>0</v>
      </c>
      <c r="Y82">
        <f t="shared" si="65"/>
        <v>7.7045619965445766</v>
      </c>
      <c r="AB82">
        <v>75</v>
      </c>
      <c r="AC82">
        <v>34.193661875324757</v>
      </c>
      <c r="AD82">
        <v>18.214700938117105</v>
      </c>
      <c r="AF82">
        <f t="shared" si="66"/>
        <v>1</v>
      </c>
      <c r="AG82">
        <f t="shared" si="67"/>
        <v>0</v>
      </c>
      <c r="AH82">
        <f t="shared" si="68"/>
        <v>15.978960937207653</v>
      </c>
      <c r="AK82">
        <v>75</v>
      </c>
      <c r="AL82">
        <v>21.829973207800716</v>
      </c>
      <c r="AM82">
        <v>28.860360102625439</v>
      </c>
      <c r="AO82">
        <f t="shared" si="69"/>
        <v>0</v>
      </c>
      <c r="AP82">
        <f t="shared" si="70"/>
        <v>1</v>
      </c>
      <c r="AQ82">
        <f t="shared" si="71"/>
        <v>7.0303868948247228</v>
      </c>
      <c r="AT82">
        <v>75</v>
      </c>
      <c r="AU82">
        <v>22.048054081402679</v>
      </c>
      <c r="AV82">
        <v>20.981980124971582</v>
      </c>
      <c r="AX82">
        <f t="shared" si="72"/>
        <v>1</v>
      </c>
      <c r="AY82">
        <f t="shared" si="73"/>
        <v>0</v>
      </c>
      <c r="AZ82">
        <f t="shared" si="74"/>
        <v>1.0660739564310973</v>
      </c>
      <c r="BC82">
        <v>75</v>
      </c>
      <c r="BD82" t="e">
        <v>#N/A</v>
      </c>
      <c r="BE82" t="e">
        <v>#N/A</v>
      </c>
      <c r="BG82" t="e">
        <f t="shared" si="75"/>
        <v>#N/A</v>
      </c>
      <c r="BH82" t="e">
        <f t="shared" si="76"/>
        <v>#N/A</v>
      </c>
      <c r="BI82" t="e">
        <f t="shared" si="77"/>
        <v>#N/A</v>
      </c>
      <c r="BL82">
        <v>75</v>
      </c>
      <c r="BM82">
        <v>32.453726895735095</v>
      </c>
      <c r="BN82">
        <v>17.576044086916308</v>
      </c>
      <c r="BP82">
        <f t="shared" si="78"/>
        <v>1</v>
      </c>
      <c r="BQ82">
        <f t="shared" si="79"/>
        <v>0</v>
      </c>
      <c r="BR82">
        <f t="shared" si="80"/>
        <v>14.877682808818786</v>
      </c>
      <c r="BU82">
        <v>75</v>
      </c>
      <c r="BV82">
        <v>17.951474284405649</v>
      </c>
      <c r="BW82">
        <v>31.708398863751086</v>
      </c>
      <c r="BY82">
        <f t="shared" si="81"/>
        <v>0</v>
      </c>
      <c r="BZ82">
        <f t="shared" si="82"/>
        <v>1</v>
      </c>
      <c r="CA82">
        <f t="shared" si="83"/>
        <v>13.756924579345437</v>
      </c>
      <c r="CD82">
        <v>75</v>
      </c>
      <c r="CE82">
        <v>35.61140439260825</v>
      </c>
      <c r="CF82">
        <v>6.4153007800873212</v>
      </c>
      <c r="CH82">
        <f t="shared" si="84"/>
        <v>1</v>
      </c>
      <c r="CI82">
        <f t="shared" si="85"/>
        <v>0</v>
      </c>
      <c r="CJ82">
        <f t="shared" si="86"/>
        <v>29.196103612520929</v>
      </c>
      <c r="CM82">
        <v>75</v>
      </c>
      <c r="CN82">
        <v>21.706370268614535</v>
      </c>
      <c r="CO82">
        <v>27.303824443694808</v>
      </c>
      <c r="CQ82">
        <f t="shared" si="87"/>
        <v>0</v>
      </c>
      <c r="CR82">
        <f t="shared" si="88"/>
        <v>1</v>
      </c>
      <c r="CS82">
        <f t="shared" si="89"/>
        <v>5.5974541750802729</v>
      </c>
      <c r="CV82">
        <v>75</v>
      </c>
      <c r="CW82">
        <v>20.758537847539131</v>
      </c>
      <c r="CX82">
        <v>17.785399072146632</v>
      </c>
      <c r="CZ82">
        <f t="shared" si="90"/>
        <v>1</v>
      </c>
      <c r="DA82">
        <f t="shared" si="91"/>
        <v>0</v>
      </c>
      <c r="DB82">
        <f t="shared" si="92"/>
        <v>2.9731387753924992</v>
      </c>
      <c r="DE82">
        <v>75</v>
      </c>
      <c r="DF82">
        <v>29.939817757041354</v>
      </c>
      <c r="DG82">
        <v>13.297103676521965</v>
      </c>
      <c r="DI82">
        <f t="shared" si="93"/>
        <v>1</v>
      </c>
      <c r="DJ82">
        <f t="shared" si="94"/>
        <v>0</v>
      </c>
      <c r="DK82">
        <f t="shared" si="95"/>
        <v>16.64271408051939</v>
      </c>
      <c r="DN82">
        <v>75</v>
      </c>
      <c r="DO82">
        <v>25.319302145614358</v>
      </c>
      <c r="DP82">
        <v>14.407031311394235</v>
      </c>
      <c r="DR82">
        <f t="shared" si="96"/>
        <v>1</v>
      </c>
      <c r="DS82">
        <f t="shared" si="97"/>
        <v>0</v>
      </c>
      <c r="DT82">
        <f t="shared" si="98"/>
        <v>10.912270834220124</v>
      </c>
      <c r="DW82">
        <v>75</v>
      </c>
      <c r="DX82">
        <v>14.564622357340895</v>
      </c>
      <c r="DY82">
        <v>12.402557112691689</v>
      </c>
      <c r="EA82">
        <f t="shared" si="99"/>
        <v>1</v>
      </c>
      <c r="EB82">
        <f t="shared" si="100"/>
        <v>0</v>
      </c>
      <c r="EC82">
        <f t="shared" si="101"/>
        <v>2.1620652446492059</v>
      </c>
      <c r="EF82">
        <v>75</v>
      </c>
      <c r="EG82">
        <v>23.346207610886985</v>
      </c>
      <c r="EH82">
        <v>15.794971820057217</v>
      </c>
      <c r="EJ82">
        <f t="shared" si="102"/>
        <v>1</v>
      </c>
      <c r="EK82">
        <f t="shared" si="103"/>
        <v>0</v>
      </c>
      <c r="EL82">
        <f t="shared" si="104"/>
        <v>7.551235790829768</v>
      </c>
      <c r="EO82">
        <v>75</v>
      </c>
      <c r="EP82">
        <v>20.598015704554964</v>
      </c>
      <c r="EQ82">
        <v>37.896062845383909</v>
      </c>
      <c r="ES82">
        <f t="shared" si="105"/>
        <v>0</v>
      </c>
      <c r="ET82">
        <f t="shared" si="106"/>
        <v>1</v>
      </c>
      <c r="EU82">
        <f t="shared" si="107"/>
        <v>17.298047140828945</v>
      </c>
    </row>
    <row r="83" spans="1:151" x14ac:dyDescent="0.25">
      <c r="A83">
        <v>76</v>
      </c>
      <c r="B83">
        <v>12.278385510353726</v>
      </c>
      <c r="C83">
        <v>24.157679545120402</v>
      </c>
      <c r="E83">
        <f t="shared" si="57"/>
        <v>0</v>
      </c>
      <c r="F83">
        <f t="shared" si="58"/>
        <v>1</v>
      </c>
      <c r="G83">
        <f t="shared" si="59"/>
        <v>11.879294034766676</v>
      </c>
      <c r="J83">
        <v>76</v>
      </c>
      <c r="K83">
        <v>22.450198461810903</v>
      </c>
      <c r="L83">
        <v>41.539432413413088</v>
      </c>
      <c r="N83">
        <f t="shared" si="60"/>
        <v>0</v>
      </c>
      <c r="O83">
        <f t="shared" si="61"/>
        <v>1</v>
      </c>
      <c r="P83">
        <f t="shared" si="62"/>
        <v>19.089233951602186</v>
      </c>
      <c r="S83">
        <v>76</v>
      </c>
      <c r="T83">
        <v>18.124834875859431</v>
      </c>
      <c r="U83">
        <v>25.795335067576893</v>
      </c>
      <c r="W83">
        <f t="shared" si="63"/>
        <v>0</v>
      </c>
      <c r="X83">
        <f t="shared" si="64"/>
        <v>1</v>
      </c>
      <c r="Y83">
        <f t="shared" si="65"/>
        <v>7.670500191717462</v>
      </c>
      <c r="AB83">
        <v>76</v>
      </c>
      <c r="AC83">
        <v>29.292451446388537</v>
      </c>
      <c r="AD83">
        <v>17.699280708596952</v>
      </c>
      <c r="AF83">
        <f t="shared" si="66"/>
        <v>1</v>
      </c>
      <c r="AG83">
        <f t="shared" si="67"/>
        <v>0</v>
      </c>
      <c r="AH83">
        <f t="shared" si="68"/>
        <v>11.593170737791585</v>
      </c>
      <c r="AK83">
        <v>76</v>
      </c>
      <c r="AL83">
        <v>7.7551027506701971</v>
      </c>
      <c r="AM83">
        <v>18.4485758241252</v>
      </c>
      <c r="AO83">
        <f t="shared" si="69"/>
        <v>0</v>
      </c>
      <c r="AP83">
        <f t="shared" si="70"/>
        <v>1</v>
      </c>
      <c r="AQ83">
        <f t="shared" si="71"/>
        <v>10.693473073455003</v>
      </c>
      <c r="AT83">
        <v>76</v>
      </c>
      <c r="AU83">
        <v>16.730409538135966</v>
      </c>
      <c r="AV83">
        <v>20.849312707667867</v>
      </c>
      <c r="AX83">
        <f t="shared" si="72"/>
        <v>0</v>
      </c>
      <c r="AY83">
        <f t="shared" si="73"/>
        <v>1</v>
      </c>
      <c r="AZ83">
        <f t="shared" si="74"/>
        <v>4.1189031695319009</v>
      </c>
      <c r="BC83">
        <v>76</v>
      </c>
      <c r="BD83" t="e">
        <v>#N/A</v>
      </c>
      <c r="BE83" t="e">
        <v>#N/A</v>
      </c>
      <c r="BG83" t="e">
        <f t="shared" si="75"/>
        <v>#N/A</v>
      </c>
      <c r="BH83" t="e">
        <f t="shared" si="76"/>
        <v>#N/A</v>
      </c>
      <c r="BI83" t="e">
        <f t="shared" si="77"/>
        <v>#N/A</v>
      </c>
      <c r="BL83">
        <v>76</v>
      </c>
      <c r="BM83">
        <v>30.583226668414575</v>
      </c>
      <c r="BN83">
        <v>17.217318911938477</v>
      </c>
      <c r="BP83">
        <f t="shared" si="78"/>
        <v>1</v>
      </c>
      <c r="BQ83">
        <f t="shared" si="79"/>
        <v>0</v>
      </c>
      <c r="BR83">
        <f t="shared" si="80"/>
        <v>13.365907756476098</v>
      </c>
      <c r="BU83">
        <v>76</v>
      </c>
      <c r="BV83">
        <v>22.092232879445941</v>
      </c>
      <c r="BW83">
        <v>35.673938347810427</v>
      </c>
      <c r="BY83">
        <f t="shared" si="81"/>
        <v>0</v>
      </c>
      <c r="BZ83">
        <f t="shared" si="82"/>
        <v>1</v>
      </c>
      <c r="CA83">
        <f t="shared" si="83"/>
        <v>13.581705468364486</v>
      </c>
      <c r="CD83">
        <v>76</v>
      </c>
      <c r="CE83">
        <v>29.473302025683711</v>
      </c>
      <c r="CF83">
        <v>24.678503928110011</v>
      </c>
      <c r="CH83">
        <f t="shared" si="84"/>
        <v>1</v>
      </c>
      <c r="CI83">
        <f t="shared" si="85"/>
        <v>0</v>
      </c>
      <c r="CJ83">
        <f t="shared" si="86"/>
        <v>4.7947980975737003</v>
      </c>
      <c r="CM83">
        <v>76</v>
      </c>
      <c r="CN83">
        <v>17.493091907900642</v>
      </c>
      <c r="CO83">
        <v>25.561775182514815</v>
      </c>
      <c r="CQ83">
        <f t="shared" si="87"/>
        <v>0</v>
      </c>
      <c r="CR83">
        <f t="shared" si="88"/>
        <v>1</v>
      </c>
      <c r="CS83">
        <f t="shared" si="89"/>
        <v>8.0686832746141732</v>
      </c>
      <c r="CV83">
        <v>76</v>
      </c>
      <c r="CW83">
        <v>25.918779996306782</v>
      </c>
      <c r="CX83">
        <v>12.107728138609026</v>
      </c>
      <c r="CZ83">
        <f t="shared" si="90"/>
        <v>1</v>
      </c>
      <c r="DA83">
        <f t="shared" si="91"/>
        <v>0</v>
      </c>
      <c r="DB83">
        <f t="shared" si="92"/>
        <v>13.811051857697755</v>
      </c>
      <c r="DE83">
        <v>76</v>
      </c>
      <c r="DF83">
        <v>28.190777203089308</v>
      </c>
      <c r="DG83">
        <v>18.26781289427203</v>
      </c>
      <c r="DI83">
        <f t="shared" si="93"/>
        <v>1</v>
      </c>
      <c r="DJ83">
        <f t="shared" si="94"/>
        <v>0</v>
      </c>
      <c r="DK83">
        <f t="shared" si="95"/>
        <v>9.9229643088172779</v>
      </c>
      <c r="DN83">
        <v>76</v>
      </c>
      <c r="DO83">
        <v>22.418224213709649</v>
      </c>
      <c r="DP83">
        <v>14.922303688466446</v>
      </c>
      <c r="DR83">
        <f t="shared" si="96"/>
        <v>1</v>
      </c>
      <c r="DS83">
        <f t="shared" si="97"/>
        <v>0</v>
      </c>
      <c r="DT83">
        <f t="shared" si="98"/>
        <v>7.4959205252432035</v>
      </c>
      <c r="DW83">
        <v>76</v>
      </c>
      <c r="DX83">
        <v>24.462397250715561</v>
      </c>
      <c r="DY83">
        <v>20.616246942955563</v>
      </c>
      <c r="EA83">
        <f t="shared" si="99"/>
        <v>1</v>
      </c>
      <c r="EB83">
        <f t="shared" si="100"/>
        <v>0</v>
      </c>
      <c r="EC83">
        <f t="shared" si="101"/>
        <v>3.8461503077599986</v>
      </c>
      <c r="EF83">
        <v>76</v>
      </c>
      <c r="EG83">
        <v>20.100137640029363</v>
      </c>
      <c r="EH83">
        <v>17.975193437264462</v>
      </c>
      <c r="EJ83">
        <f t="shared" si="102"/>
        <v>1</v>
      </c>
      <c r="EK83">
        <f t="shared" si="103"/>
        <v>0</v>
      </c>
      <c r="EL83">
        <f t="shared" si="104"/>
        <v>2.124944202764901</v>
      </c>
      <c r="EO83">
        <v>76</v>
      </c>
      <c r="EP83">
        <v>26.233210210491713</v>
      </c>
      <c r="EQ83">
        <v>15.578479079377534</v>
      </c>
      <c r="ES83">
        <f t="shared" si="105"/>
        <v>1</v>
      </c>
      <c r="ET83">
        <f t="shared" si="106"/>
        <v>0</v>
      </c>
      <c r="EU83">
        <f t="shared" si="107"/>
        <v>10.654731131114179</v>
      </c>
    </row>
    <row r="84" spans="1:151" x14ac:dyDescent="0.25">
      <c r="A84">
        <v>77</v>
      </c>
      <c r="B84">
        <v>14.86397684979049</v>
      </c>
      <c r="C84">
        <v>40.8775844126232</v>
      </c>
      <c r="E84">
        <f t="shared" si="57"/>
        <v>0</v>
      </c>
      <c r="F84">
        <f t="shared" si="58"/>
        <v>1</v>
      </c>
      <c r="G84">
        <f t="shared" si="59"/>
        <v>26.013607562832711</v>
      </c>
      <c r="J84">
        <v>77</v>
      </c>
      <c r="K84">
        <v>5.2515240445400195</v>
      </c>
      <c r="L84">
        <v>7.6186967581750658</v>
      </c>
      <c r="N84">
        <f t="shared" si="60"/>
        <v>0</v>
      </c>
      <c r="O84">
        <f t="shared" si="61"/>
        <v>1</v>
      </c>
      <c r="P84">
        <f t="shared" si="62"/>
        <v>2.3671727136350462</v>
      </c>
      <c r="S84">
        <v>77</v>
      </c>
      <c r="T84">
        <v>20.328716116218832</v>
      </c>
      <c r="U84">
        <v>16.750391121667072</v>
      </c>
      <c r="W84">
        <f t="shared" si="63"/>
        <v>1</v>
      </c>
      <c r="X84">
        <f t="shared" si="64"/>
        <v>0</v>
      </c>
      <c r="Y84">
        <f t="shared" si="65"/>
        <v>3.5783249945517603</v>
      </c>
      <c r="AB84">
        <v>77</v>
      </c>
      <c r="AC84">
        <v>19.231002608919315</v>
      </c>
      <c r="AD84">
        <v>17.26299494246993</v>
      </c>
      <c r="AF84">
        <f t="shared" si="66"/>
        <v>1</v>
      </c>
      <c r="AG84">
        <f t="shared" si="67"/>
        <v>0</v>
      </c>
      <c r="AH84">
        <f t="shared" si="68"/>
        <v>1.9680076664493846</v>
      </c>
      <c r="AK84">
        <v>77</v>
      </c>
      <c r="AL84">
        <v>17.894166056755573</v>
      </c>
      <c r="AM84">
        <v>28.020658991467556</v>
      </c>
      <c r="AO84">
        <f t="shared" si="69"/>
        <v>0</v>
      </c>
      <c r="AP84">
        <f t="shared" si="70"/>
        <v>1</v>
      </c>
      <c r="AQ84">
        <f t="shared" si="71"/>
        <v>10.126492934711983</v>
      </c>
      <c r="AT84">
        <v>77</v>
      </c>
      <c r="AU84">
        <v>16.872562826343952</v>
      </c>
      <c r="AV84">
        <v>23.165229006463896</v>
      </c>
      <c r="AX84">
        <f t="shared" si="72"/>
        <v>0</v>
      </c>
      <c r="AY84">
        <f t="shared" si="73"/>
        <v>1</v>
      </c>
      <c r="AZ84">
        <f t="shared" si="74"/>
        <v>6.2926661801199444</v>
      </c>
      <c r="BC84">
        <v>77</v>
      </c>
      <c r="BD84" t="e">
        <v>#N/A</v>
      </c>
      <c r="BE84" t="e">
        <v>#N/A</v>
      </c>
      <c r="BG84" t="e">
        <f t="shared" si="75"/>
        <v>#N/A</v>
      </c>
      <c r="BH84" t="e">
        <f t="shared" si="76"/>
        <v>#N/A</v>
      </c>
      <c r="BI84" t="e">
        <f t="shared" si="77"/>
        <v>#N/A</v>
      </c>
      <c r="BL84">
        <v>77</v>
      </c>
      <c r="BM84">
        <v>21.079449814752493</v>
      </c>
      <c r="BN84">
        <v>9.5800192594123921</v>
      </c>
      <c r="BP84">
        <f t="shared" si="78"/>
        <v>1</v>
      </c>
      <c r="BQ84">
        <f t="shared" si="79"/>
        <v>0</v>
      </c>
      <c r="BR84">
        <f t="shared" si="80"/>
        <v>11.499430555340101</v>
      </c>
      <c r="BU84">
        <v>77</v>
      </c>
      <c r="BV84">
        <v>15.17676309252937</v>
      </c>
      <c r="BW84">
        <v>28.864020221687028</v>
      </c>
      <c r="BY84">
        <f t="shared" si="81"/>
        <v>0</v>
      </c>
      <c r="BZ84">
        <f t="shared" si="82"/>
        <v>1</v>
      </c>
      <c r="CA84">
        <f t="shared" si="83"/>
        <v>13.687257129157658</v>
      </c>
      <c r="CD84">
        <v>77</v>
      </c>
      <c r="CE84">
        <v>21.964237659247114</v>
      </c>
      <c r="CF84">
        <v>33.558249326301805</v>
      </c>
      <c r="CH84">
        <f t="shared" si="84"/>
        <v>0</v>
      </c>
      <c r="CI84">
        <f t="shared" si="85"/>
        <v>1</v>
      </c>
      <c r="CJ84">
        <f t="shared" si="86"/>
        <v>11.594011667054691</v>
      </c>
      <c r="CM84">
        <v>77</v>
      </c>
      <c r="CN84">
        <v>23.138118515191934</v>
      </c>
      <c r="CO84">
        <v>24.217527623656128</v>
      </c>
      <c r="CQ84">
        <f t="shared" si="87"/>
        <v>0</v>
      </c>
      <c r="CR84">
        <f t="shared" si="88"/>
        <v>1</v>
      </c>
      <c r="CS84">
        <f t="shared" si="89"/>
        <v>1.0794091084641941</v>
      </c>
      <c r="CV84">
        <v>77</v>
      </c>
      <c r="CW84">
        <v>25.464242880850872</v>
      </c>
      <c r="CX84">
        <v>16.177040403438284</v>
      </c>
      <c r="CZ84">
        <f t="shared" si="90"/>
        <v>1</v>
      </c>
      <c r="DA84">
        <f t="shared" si="91"/>
        <v>0</v>
      </c>
      <c r="DB84">
        <f t="shared" si="92"/>
        <v>9.2872024774125883</v>
      </c>
      <c r="DE84">
        <v>77</v>
      </c>
      <c r="DF84">
        <v>22.937850303188576</v>
      </c>
      <c r="DG84">
        <v>26.577465227851135</v>
      </c>
      <c r="DI84">
        <f t="shared" si="93"/>
        <v>0</v>
      </c>
      <c r="DJ84">
        <f t="shared" si="94"/>
        <v>1</v>
      </c>
      <c r="DK84">
        <f t="shared" si="95"/>
        <v>3.6396149246625598</v>
      </c>
      <c r="DN84">
        <v>77</v>
      </c>
      <c r="DO84">
        <v>19.629433088007644</v>
      </c>
      <c r="DP84">
        <v>26.13673937941325</v>
      </c>
      <c r="DR84">
        <f t="shared" si="96"/>
        <v>0</v>
      </c>
      <c r="DS84">
        <f t="shared" si="97"/>
        <v>1</v>
      </c>
      <c r="DT84">
        <f t="shared" si="98"/>
        <v>6.5073062914056052</v>
      </c>
      <c r="DW84">
        <v>77</v>
      </c>
      <c r="DX84">
        <v>15.59161820127291</v>
      </c>
      <c r="DY84">
        <v>14.595267915042806</v>
      </c>
      <c r="EA84">
        <f t="shared" si="99"/>
        <v>1</v>
      </c>
      <c r="EB84">
        <f t="shared" si="100"/>
        <v>0</v>
      </c>
      <c r="EC84">
        <f t="shared" si="101"/>
        <v>0.99635028623010413</v>
      </c>
      <c r="EF84">
        <v>77</v>
      </c>
      <c r="EG84">
        <v>20.914265975177091</v>
      </c>
      <c r="EH84">
        <v>13.70313462535751</v>
      </c>
      <c r="EJ84">
        <f t="shared" si="102"/>
        <v>1</v>
      </c>
      <c r="EK84">
        <f t="shared" si="103"/>
        <v>0</v>
      </c>
      <c r="EL84">
        <f t="shared" si="104"/>
        <v>7.2111313498195813</v>
      </c>
      <c r="EO84">
        <v>77</v>
      </c>
      <c r="EP84">
        <v>17.807958837745868</v>
      </c>
      <c r="EQ84">
        <v>61.092024683666025</v>
      </c>
      <c r="ES84">
        <f t="shared" si="105"/>
        <v>0</v>
      </c>
      <c r="ET84">
        <f t="shared" si="106"/>
        <v>1</v>
      </c>
      <c r="EU84">
        <f t="shared" si="107"/>
        <v>43.284065845920153</v>
      </c>
    </row>
    <row r="85" spans="1:151" x14ac:dyDescent="0.25">
      <c r="A85">
        <v>78</v>
      </c>
      <c r="B85">
        <v>9.4003522774068777</v>
      </c>
      <c r="C85">
        <v>15.331383477735578</v>
      </c>
      <c r="E85">
        <f t="shared" si="57"/>
        <v>0</v>
      </c>
      <c r="F85">
        <f t="shared" si="58"/>
        <v>1</v>
      </c>
      <c r="G85">
        <f t="shared" si="59"/>
        <v>5.9310312003287002</v>
      </c>
      <c r="J85">
        <v>78</v>
      </c>
      <c r="K85">
        <v>21.735383279569675</v>
      </c>
      <c r="L85">
        <v>23.611492717306273</v>
      </c>
      <c r="N85">
        <f t="shared" si="60"/>
        <v>0</v>
      </c>
      <c r="O85">
        <f t="shared" si="61"/>
        <v>1</v>
      </c>
      <c r="P85">
        <f t="shared" si="62"/>
        <v>1.8761094377365986</v>
      </c>
      <c r="S85">
        <v>78</v>
      </c>
      <c r="T85">
        <v>19.473156609920018</v>
      </c>
      <c r="U85">
        <v>13.794539400944975</v>
      </c>
      <c r="W85">
        <f t="shared" si="63"/>
        <v>1</v>
      </c>
      <c r="X85">
        <f t="shared" si="64"/>
        <v>0</v>
      </c>
      <c r="Y85">
        <f t="shared" si="65"/>
        <v>5.6786172089750426</v>
      </c>
      <c r="AB85">
        <v>78</v>
      </c>
      <c r="AC85">
        <v>18.095207687329417</v>
      </c>
      <c r="AD85">
        <v>17.762212074415149</v>
      </c>
      <c r="AF85">
        <f t="shared" si="66"/>
        <v>1</v>
      </c>
      <c r="AG85">
        <f t="shared" si="67"/>
        <v>0</v>
      </c>
      <c r="AH85">
        <f t="shared" si="68"/>
        <v>0.33299561291426727</v>
      </c>
      <c r="AK85">
        <v>78</v>
      </c>
      <c r="AL85">
        <v>22.317844996871621</v>
      </c>
      <c r="AM85">
        <v>31.759713357522557</v>
      </c>
      <c r="AO85">
        <f t="shared" si="69"/>
        <v>0</v>
      </c>
      <c r="AP85">
        <f t="shared" si="70"/>
        <v>1</v>
      </c>
      <c r="AQ85">
        <f t="shared" si="71"/>
        <v>9.4418683606509362</v>
      </c>
      <c r="AT85">
        <v>78</v>
      </c>
      <c r="AU85">
        <v>19.585382179452921</v>
      </c>
      <c r="AV85">
        <v>16.266896621898038</v>
      </c>
      <c r="AX85">
        <f t="shared" si="72"/>
        <v>1</v>
      </c>
      <c r="AY85">
        <f t="shared" si="73"/>
        <v>0</v>
      </c>
      <c r="AZ85">
        <f t="shared" si="74"/>
        <v>3.3184855575548831</v>
      </c>
      <c r="BC85">
        <v>78</v>
      </c>
      <c r="BD85" t="e">
        <v>#N/A</v>
      </c>
      <c r="BE85" t="e">
        <v>#N/A</v>
      </c>
      <c r="BG85" t="e">
        <f t="shared" si="75"/>
        <v>#N/A</v>
      </c>
      <c r="BH85" t="e">
        <f t="shared" si="76"/>
        <v>#N/A</v>
      </c>
      <c r="BI85" t="e">
        <f t="shared" si="77"/>
        <v>#N/A</v>
      </c>
      <c r="BL85">
        <v>78</v>
      </c>
      <c r="BM85">
        <v>27.434987979328884</v>
      </c>
      <c r="BN85">
        <v>10.441570431780681</v>
      </c>
      <c r="BP85">
        <f t="shared" si="78"/>
        <v>1</v>
      </c>
      <c r="BQ85">
        <f t="shared" si="79"/>
        <v>0</v>
      </c>
      <c r="BR85">
        <f t="shared" si="80"/>
        <v>16.993417547548205</v>
      </c>
      <c r="BU85">
        <v>78</v>
      </c>
      <c r="BV85">
        <v>26.33896684275847</v>
      </c>
      <c r="BW85">
        <v>16.923868469469749</v>
      </c>
      <c r="BY85">
        <f t="shared" si="81"/>
        <v>1</v>
      </c>
      <c r="BZ85">
        <f t="shared" si="82"/>
        <v>0</v>
      </c>
      <c r="CA85">
        <f t="shared" si="83"/>
        <v>9.4150983732887212</v>
      </c>
      <c r="CD85">
        <v>78</v>
      </c>
      <c r="CE85">
        <v>28.778591164017662</v>
      </c>
      <c r="CF85">
        <v>33.096574714530654</v>
      </c>
      <c r="CH85">
        <f t="shared" si="84"/>
        <v>0</v>
      </c>
      <c r="CI85">
        <f t="shared" si="85"/>
        <v>1</v>
      </c>
      <c r="CJ85">
        <f t="shared" si="86"/>
        <v>4.3179835505129915</v>
      </c>
      <c r="CM85">
        <v>78</v>
      </c>
      <c r="CN85">
        <v>20.959607850600438</v>
      </c>
      <c r="CO85">
        <v>37.90088543166415</v>
      </c>
      <c r="CQ85">
        <f t="shared" si="87"/>
        <v>0</v>
      </c>
      <c r="CR85">
        <f t="shared" si="88"/>
        <v>1</v>
      </c>
      <c r="CS85">
        <f t="shared" si="89"/>
        <v>16.941277581063712</v>
      </c>
      <c r="CV85">
        <v>78</v>
      </c>
      <c r="CW85">
        <v>26.006859030883177</v>
      </c>
      <c r="CX85">
        <v>22.016159435620569</v>
      </c>
      <c r="CZ85">
        <f t="shared" si="90"/>
        <v>1</v>
      </c>
      <c r="DA85">
        <f t="shared" si="91"/>
        <v>0</v>
      </c>
      <c r="DB85">
        <f t="shared" si="92"/>
        <v>3.9906995952626083</v>
      </c>
      <c r="DE85">
        <v>78</v>
      </c>
      <c r="DF85">
        <v>6.4729430097848528</v>
      </c>
      <c r="DG85">
        <v>17.674443346382386</v>
      </c>
      <c r="DI85">
        <f t="shared" si="93"/>
        <v>0</v>
      </c>
      <c r="DJ85">
        <f t="shared" si="94"/>
        <v>1</v>
      </c>
      <c r="DK85">
        <f t="shared" si="95"/>
        <v>11.201500336597533</v>
      </c>
      <c r="DN85">
        <v>78</v>
      </c>
      <c r="DO85">
        <v>22.731713041048675</v>
      </c>
      <c r="DP85">
        <v>18.286709549364783</v>
      </c>
      <c r="DR85">
        <f t="shared" si="96"/>
        <v>1</v>
      </c>
      <c r="DS85">
        <f t="shared" si="97"/>
        <v>0</v>
      </c>
      <c r="DT85">
        <f t="shared" si="98"/>
        <v>4.4450034916838916</v>
      </c>
      <c r="DW85">
        <v>78</v>
      </c>
      <c r="DX85">
        <v>9.7466308530699575</v>
      </c>
      <c r="DY85">
        <v>16.652747688767718</v>
      </c>
      <c r="EA85">
        <f t="shared" si="99"/>
        <v>0</v>
      </c>
      <c r="EB85">
        <f t="shared" si="100"/>
        <v>1</v>
      </c>
      <c r="EC85">
        <f t="shared" si="101"/>
        <v>6.9061168356977607</v>
      </c>
      <c r="EF85">
        <v>78</v>
      </c>
      <c r="EG85">
        <v>18.896821583479287</v>
      </c>
      <c r="EH85">
        <v>11.555152636088145</v>
      </c>
      <c r="EJ85">
        <f t="shared" si="102"/>
        <v>1</v>
      </c>
      <c r="EK85">
        <f t="shared" si="103"/>
        <v>0</v>
      </c>
      <c r="EL85">
        <f t="shared" si="104"/>
        <v>7.3416689473911418</v>
      </c>
      <c r="EO85">
        <v>78</v>
      </c>
      <c r="EP85">
        <v>18.395606695494372</v>
      </c>
      <c r="EQ85">
        <v>16.531507105209883</v>
      </c>
      <c r="ES85">
        <f t="shared" si="105"/>
        <v>1</v>
      </c>
      <c r="ET85">
        <f t="shared" si="106"/>
        <v>0</v>
      </c>
      <c r="EU85">
        <f t="shared" si="107"/>
        <v>1.8640995902844892</v>
      </c>
    </row>
    <row r="86" spans="1:151" x14ac:dyDescent="0.25">
      <c r="A86">
        <v>79</v>
      </c>
      <c r="B86">
        <v>14.318885574731276</v>
      </c>
      <c r="C86">
        <v>35.325574666347386</v>
      </c>
      <c r="E86">
        <f t="shared" si="57"/>
        <v>0</v>
      </c>
      <c r="F86">
        <f t="shared" si="58"/>
        <v>1</v>
      </c>
      <c r="G86">
        <f t="shared" si="59"/>
        <v>21.00668909161611</v>
      </c>
      <c r="J86">
        <v>79</v>
      </c>
      <c r="K86">
        <v>26.284927465712148</v>
      </c>
      <c r="L86">
        <v>25.755109899519162</v>
      </c>
      <c r="N86">
        <f t="shared" si="60"/>
        <v>1</v>
      </c>
      <c r="O86">
        <f t="shared" si="61"/>
        <v>0</v>
      </c>
      <c r="P86">
        <f t="shared" si="62"/>
        <v>0.52981756619298537</v>
      </c>
      <c r="S86">
        <v>79</v>
      </c>
      <c r="T86">
        <v>17.296686919250561</v>
      </c>
      <c r="U86">
        <v>23.655216615080661</v>
      </c>
      <c r="W86">
        <f t="shared" si="63"/>
        <v>0</v>
      </c>
      <c r="X86">
        <f t="shared" si="64"/>
        <v>1</v>
      </c>
      <c r="Y86">
        <f t="shared" si="65"/>
        <v>6.3585296958301001</v>
      </c>
      <c r="AB86">
        <v>79</v>
      </c>
      <c r="AC86">
        <v>28.282641053741525</v>
      </c>
      <c r="AD86">
        <v>16.82581688837249</v>
      </c>
      <c r="AF86">
        <f t="shared" si="66"/>
        <v>1</v>
      </c>
      <c r="AG86">
        <f t="shared" si="67"/>
        <v>0</v>
      </c>
      <c r="AH86">
        <f t="shared" si="68"/>
        <v>11.456824165369035</v>
      </c>
      <c r="AK86">
        <v>79</v>
      </c>
      <c r="AL86">
        <v>11.938941659733445</v>
      </c>
      <c r="AM86">
        <v>43.880296987637166</v>
      </c>
      <c r="AO86">
        <f t="shared" si="69"/>
        <v>0</v>
      </c>
      <c r="AP86">
        <f t="shared" si="70"/>
        <v>1</v>
      </c>
      <c r="AQ86">
        <f t="shared" si="71"/>
        <v>31.941355327903722</v>
      </c>
      <c r="AT86">
        <v>79</v>
      </c>
      <c r="AU86">
        <v>16.227359887271881</v>
      </c>
      <c r="AV86">
        <v>24.922858450700396</v>
      </c>
      <c r="AX86">
        <f t="shared" si="72"/>
        <v>0</v>
      </c>
      <c r="AY86">
        <f t="shared" si="73"/>
        <v>1</v>
      </c>
      <c r="AZ86">
        <f t="shared" si="74"/>
        <v>8.6954985634285151</v>
      </c>
      <c r="BC86">
        <v>79</v>
      </c>
      <c r="BD86" t="e">
        <v>#N/A</v>
      </c>
      <c r="BE86" t="e">
        <v>#N/A</v>
      </c>
      <c r="BG86" t="e">
        <f t="shared" si="75"/>
        <v>#N/A</v>
      </c>
      <c r="BH86" t="e">
        <f t="shared" si="76"/>
        <v>#N/A</v>
      </c>
      <c r="BI86" t="e">
        <f t="shared" si="77"/>
        <v>#N/A</v>
      </c>
      <c r="BL86">
        <v>79</v>
      </c>
      <c r="BM86">
        <v>27.010119029832875</v>
      </c>
      <c r="BN86">
        <v>6.983061436746814</v>
      </c>
      <c r="BP86">
        <f t="shared" si="78"/>
        <v>1</v>
      </c>
      <c r="BQ86">
        <f t="shared" si="79"/>
        <v>0</v>
      </c>
      <c r="BR86">
        <f t="shared" si="80"/>
        <v>20.027057593086063</v>
      </c>
      <c r="BU86">
        <v>79</v>
      </c>
      <c r="BV86">
        <v>27.048883196797952</v>
      </c>
      <c r="BW86">
        <v>17.222083253631226</v>
      </c>
      <c r="BY86">
        <f t="shared" si="81"/>
        <v>1</v>
      </c>
      <c r="BZ86">
        <f t="shared" si="82"/>
        <v>0</v>
      </c>
      <c r="CA86">
        <f t="shared" si="83"/>
        <v>9.8267999431667263</v>
      </c>
      <c r="CD86">
        <v>79</v>
      </c>
      <c r="CE86">
        <v>23.895955922413869</v>
      </c>
      <c r="CF86">
        <v>28.419954278433565</v>
      </c>
      <c r="CH86">
        <f t="shared" si="84"/>
        <v>0</v>
      </c>
      <c r="CI86">
        <f t="shared" si="85"/>
        <v>1</v>
      </c>
      <c r="CJ86">
        <f t="shared" si="86"/>
        <v>4.5239983560196961</v>
      </c>
      <c r="CM86">
        <v>79</v>
      </c>
      <c r="CN86">
        <v>22.572140898291611</v>
      </c>
      <c r="CO86">
        <v>32.145037483109064</v>
      </c>
      <c r="CQ86">
        <f t="shared" si="87"/>
        <v>0</v>
      </c>
      <c r="CR86">
        <f t="shared" si="88"/>
        <v>1</v>
      </c>
      <c r="CS86">
        <f t="shared" si="89"/>
        <v>9.5728965848174532</v>
      </c>
      <c r="CV86">
        <v>79</v>
      </c>
      <c r="CW86">
        <v>21.993566327996778</v>
      </c>
      <c r="CX86">
        <v>15.110442275124722</v>
      </c>
      <c r="CZ86">
        <f t="shared" si="90"/>
        <v>1</v>
      </c>
      <c r="DA86">
        <f t="shared" si="91"/>
        <v>0</v>
      </c>
      <c r="DB86">
        <f t="shared" si="92"/>
        <v>6.8831240528720556</v>
      </c>
      <c r="DE86">
        <v>79</v>
      </c>
      <c r="DF86">
        <v>15.217123326040101</v>
      </c>
      <c r="DG86">
        <v>27.440828462776139</v>
      </c>
      <c r="DI86">
        <f t="shared" si="93"/>
        <v>0</v>
      </c>
      <c r="DJ86">
        <f t="shared" si="94"/>
        <v>1</v>
      </c>
      <c r="DK86">
        <f t="shared" si="95"/>
        <v>12.223705136736038</v>
      </c>
      <c r="DN86">
        <v>79</v>
      </c>
      <c r="DO86">
        <v>26.38924090744085</v>
      </c>
      <c r="DP86">
        <v>17.236196312725443</v>
      </c>
      <c r="DR86">
        <f t="shared" si="96"/>
        <v>1</v>
      </c>
      <c r="DS86">
        <f t="shared" si="97"/>
        <v>0</v>
      </c>
      <c r="DT86">
        <f t="shared" si="98"/>
        <v>9.1530445947154071</v>
      </c>
      <c r="DW86">
        <v>79</v>
      </c>
      <c r="DX86">
        <v>24.326923178641355</v>
      </c>
      <c r="DY86">
        <v>27.264370920574532</v>
      </c>
      <c r="EA86">
        <f t="shared" si="99"/>
        <v>0</v>
      </c>
      <c r="EB86">
        <f t="shared" si="100"/>
        <v>1</v>
      </c>
      <c r="EC86">
        <f t="shared" si="101"/>
        <v>2.9374477419331768</v>
      </c>
      <c r="EF86">
        <v>79</v>
      </c>
      <c r="EG86">
        <v>19.615001201808209</v>
      </c>
      <c r="EH86">
        <v>13.46558904044061</v>
      </c>
      <c r="EJ86">
        <f t="shared" si="102"/>
        <v>1</v>
      </c>
      <c r="EK86">
        <f t="shared" si="103"/>
        <v>0</v>
      </c>
      <c r="EL86">
        <f t="shared" si="104"/>
        <v>6.1494121613675983</v>
      </c>
      <c r="EO86">
        <v>79</v>
      </c>
      <c r="EP86">
        <v>19.22453281865107</v>
      </c>
      <c r="EQ86">
        <v>17.875136522622263</v>
      </c>
      <c r="ES86">
        <f t="shared" si="105"/>
        <v>1</v>
      </c>
      <c r="ET86">
        <f t="shared" si="106"/>
        <v>0</v>
      </c>
      <c r="EU86">
        <f t="shared" si="107"/>
        <v>1.3493962960288073</v>
      </c>
    </row>
    <row r="87" spans="1:151" x14ac:dyDescent="0.25">
      <c r="A87">
        <v>80</v>
      </c>
      <c r="B87">
        <v>12.802634215385492</v>
      </c>
      <c r="C87">
        <v>16.793734082433158</v>
      </c>
      <c r="E87">
        <f t="shared" si="57"/>
        <v>0</v>
      </c>
      <c r="F87">
        <f t="shared" si="58"/>
        <v>1</v>
      </c>
      <c r="G87">
        <f t="shared" si="59"/>
        <v>3.9910998670476658</v>
      </c>
      <c r="J87">
        <v>80</v>
      </c>
      <c r="K87">
        <v>22.847915844869117</v>
      </c>
      <c r="L87">
        <v>18.306240746117112</v>
      </c>
      <c r="N87">
        <f t="shared" si="60"/>
        <v>1</v>
      </c>
      <c r="O87">
        <f t="shared" si="61"/>
        <v>0</v>
      </c>
      <c r="P87">
        <f t="shared" si="62"/>
        <v>4.5416750987520054</v>
      </c>
      <c r="S87">
        <v>80</v>
      </c>
      <c r="T87">
        <v>19.715414737141959</v>
      </c>
      <c r="U87">
        <v>5.9770367220488829</v>
      </c>
      <c r="W87">
        <f t="shared" si="63"/>
        <v>1</v>
      </c>
      <c r="X87">
        <f t="shared" si="64"/>
        <v>0</v>
      </c>
      <c r="Y87">
        <f t="shared" si="65"/>
        <v>13.738378015093076</v>
      </c>
      <c r="AB87">
        <v>80</v>
      </c>
      <c r="AC87">
        <v>27.192140565176793</v>
      </c>
      <c r="AD87">
        <v>19.464713303226731</v>
      </c>
      <c r="AF87">
        <f t="shared" si="66"/>
        <v>1</v>
      </c>
      <c r="AG87">
        <f t="shared" si="67"/>
        <v>0</v>
      </c>
      <c r="AH87">
        <f t="shared" si="68"/>
        <v>7.7274272619500621</v>
      </c>
      <c r="AK87">
        <v>80</v>
      </c>
      <c r="AL87">
        <v>27.376770337367951</v>
      </c>
      <c r="AM87">
        <v>17.976420243296062</v>
      </c>
      <c r="AO87">
        <f t="shared" si="69"/>
        <v>1</v>
      </c>
      <c r="AP87">
        <f t="shared" si="70"/>
        <v>0</v>
      </c>
      <c r="AQ87">
        <f t="shared" si="71"/>
        <v>9.4003500940718894</v>
      </c>
      <c r="AT87">
        <v>80</v>
      </c>
      <c r="AU87">
        <v>23.135526918347818</v>
      </c>
      <c r="AV87">
        <v>25.139534251100589</v>
      </c>
      <c r="AX87">
        <f t="shared" si="72"/>
        <v>0</v>
      </c>
      <c r="AY87">
        <f t="shared" si="73"/>
        <v>1</v>
      </c>
      <c r="AZ87">
        <f t="shared" si="74"/>
        <v>2.0040073327527708</v>
      </c>
      <c r="BC87">
        <v>80</v>
      </c>
      <c r="BD87" t="e">
        <v>#N/A</v>
      </c>
      <c r="BE87" t="e">
        <v>#N/A</v>
      </c>
      <c r="BG87" t="e">
        <f t="shared" si="75"/>
        <v>#N/A</v>
      </c>
      <c r="BH87" t="e">
        <f t="shared" si="76"/>
        <v>#N/A</v>
      </c>
      <c r="BI87" t="e">
        <f t="shared" si="77"/>
        <v>#N/A</v>
      </c>
      <c r="BL87">
        <v>80</v>
      </c>
      <c r="BM87">
        <v>41.585506739894619</v>
      </c>
      <c r="BN87">
        <v>12.068154794420222</v>
      </c>
      <c r="BP87">
        <f t="shared" si="78"/>
        <v>1</v>
      </c>
      <c r="BQ87">
        <f t="shared" si="79"/>
        <v>0</v>
      </c>
      <c r="BR87">
        <f t="shared" si="80"/>
        <v>29.517351945474395</v>
      </c>
      <c r="BU87">
        <v>80</v>
      </c>
      <c r="BV87">
        <v>27.857506070739138</v>
      </c>
      <c r="BW87">
        <v>20.005853260667109</v>
      </c>
      <c r="BY87">
        <f t="shared" si="81"/>
        <v>1</v>
      </c>
      <c r="BZ87">
        <f t="shared" si="82"/>
        <v>0</v>
      </c>
      <c r="CA87">
        <f t="shared" si="83"/>
        <v>7.8516528100720286</v>
      </c>
      <c r="CD87">
        <v>80</v>
      </c>
      <c r="CE87">
        <v>31.74374882652284</v>
      </c>
      <c r="CF87">
        <v>15.706719154838416</v>
      </c>
      <c r="CH87">
        <f t="shared" si="84"/>
        <v>1</v>
      </c>
      <c r="CI87">
        <f t="shared" si="85"/>
        <v>0</v>
      </c>
      <c r="CJ87">
        <f t="shared" si="86"/>
        <v>16.037029671684422</v>
      </c>
      <c r="CM87">
        <v>80</v>
      </c>
      <c r="CN87">
        <v>16.912787495585285</v>
      </c>
      <c r="CO87">
        <v>28.937515839154031</v>
      </c>
      <c r="CQ87">
        <f t="shared" si="87"/>
        <v>0</v>
      </c>
      <c r="CR87">
        <f t="shared" si="88"/>
        <v>1</v>
      </c>
      <c r="CS87">
        <f t="shared" si="89"/>
        <v>12.024728343568746</v>
      </c>
      <c r="CV87">
        <v>80</v>
      </c>
      <c r="CW87">
        <v>18.815784329544346</v>
      </c>
      <c r="CX87">
        <v>17.811572727078531</v>
      </c>
      <c r="CZ87">
        <f t="shared" si="90"/>
        <v>1</v>
      </c>
      <c r="DA87">
        <f t="shared" si="91"/>
        <v>0</v>
      </c>
      <c r="DB87">
        <f t="shared" si="92"/>
        <v>1.0042116024658156</v>
      </c>
      <c r="DE87">
        <v>80</v>
      </c>
      <c r="DF87">
        <v>18.90192241312069</v>
      </c>
      <c r="DG87">
        <v>14.563958823157868</v>
      </c>
      <c r="DI87">
        <f t="shared" si="93"/>
        <v>1</v>
      </c>
      <c r="DJ87">
        <f t="shared" si="94"/>
        <v>0</v>
      </c>
      <c r="DK87">
        <f t="shared" si="95"/>
        <v>4.3379635899628219</v>
      </c>
      <c r="DN87">
        <v>80</v>
      </c>
      <c r="DO87">
        <v>25.286117007832189</v>
      </c>
      <c r="DP87">
        <v>6.9927239674070574</v>
      </c>
      <c r="DR87">
        <f t="shared" si="96"/>
        <v>1</v>
      </c>
      <c r="DS87">
        <f t="shared" si="97"/>
        <v>0</v>
      </c>
      <c r="DT87">
        <f t="shared" si="98"/>
        <v>18.29339304042513</v>
      </c>
      <c r="DW87">
        <v>80</v>
      </c>
      <c r="DX87">
        <v>20.202581917745114</v>
      </c>
      <c r="DY87">
        <v>20.218012793030034</v>
      </c>
      <c r="EA87">
        <f t="shared" si="99"/>
        <v>0</v>
      </c>
      <c r="EB87">
        <f t="shared" si="100"/>
        <v>1</v>
      </c>
      <c r="EC87">
        <f t="shared" si="101"/>
        <v>1.5430875284920376E-2</v>
      </c>
      <c r="EF87">
        <v>80</v>
      </c>
      <c r="EG87">
        <v>21.722390559847529</v>
      </c>
      <c r="EH87">
        <v>15.729129179506842</v>
      </c>
      <c r="EJ87">
        <f t="shared" si="102"/>
        <v>1</v>
      </c>
      <c r="EK87">
        <f t="shared" si="103"/>
        <v>0</v>
      </c>
      <c r="EL87">
        <f t="shared" si="104"/>
        <v>5.9932613803406873</v>
      </c>
      <c r="EO87">
        <v>80</v>
      </c>
      <c r="EP87">
        <v>17.234446964100211</v>
      </c>
      <c r="EQ87">
        <v>11.780753918130936</v>
      </c>
      <c r="ES87">
        <f t="shared" si="105"/>
        <v>1</v>
      </c>
      <c r="ET87">
        <f t="shared" si="106"/>
        <v>0</v>
      </c>
      <c r="EU87">
        <f t="shared" si="107"/>
        <v>5.4536930459692758</v>
      </c>
    </row>
    <row r="88" spans="1:151" x14ac:dyDescent="0.25">
      <c r="A88">
        <v>81</v>
      </c>
      <c r="B88">
        <v>9.2967027886984308</v>
      </c>
      <c r="C88">
        <v>34.337953708145449</v>
      </c>
      <c r="E88">
        <f t="shared" si="57"/>
        <v>0</v>
      </c>
      <c r="F88">
        <f t="shared" si="58"/>
        <v>1</v>
      </c>
      <c r="G88">
        <f t="shared" si="59"/>
        <v>25.041250919447016</v>
      </c>
      <c r="J88">
        <v>81</v>
      </c>
      <c r="K88">
        <v>18.709649183684018</v>
      </c>
      <c r="L88">
        <v>24.468822349704421</v>
      </c>
      <c r="N88">
        <f t="shared" si="60"/>
        <v>0</v>
      </c>
      <c r="O88">
        <f t="shared" si="61"/>
        <v>1</v>
      </c>
      <c r="P88">
        <f t="shared" si="62"/>
        <v>5.7591731660204033</v>
      </c>
      <c r="S88">
        <v>81</v>
      </c>
      <c r="T88">
        <v>19.337242990646093</v>
      </c>
      <c r="U88">
        <v>34.71694662596731</v>
      </c>
      <c r="W88">
        <f t="shared" si="63"/>
        <v>0</v>
      </c>
      <c r="X88">
        <f t="shared" si="64"/>
        <v>1</v>
      </c>
      <c r="Y88">
        <f t="shared" si="65"/>
        <v>15.379703635321217</v>
      </c>
      <c r="AB88">
        <v>81</v>
      </c>
      <c r="AC88">
        <v>26.982257966683719</v>
      </c>
      <c r="AD88">
        <v>18.748072223528112</v>
      </c>
      <c r="AF88">
        <f t="shared" si="66"/>
        <v>1</v>
      </c>
      <c r="AG88">
        <f t="shared" si="67"/>
        <v>0</v>
      </c>
      <c r="AH88">
        <f t="shared" si="68"/>
        <v>8.2341857431556065</v>
      </c>
      <c r="AK88">
        <v>81</v>
      </c>
      <c r="AL88">
        <v>26.315337806865447</v>
      </c>
      <c r="AM88">
        <v>32.911506412074068</v>
      </c>
      <c r="AO88">
        <f t="shared" si="69"/>
        <v>0</v>
      </c>
      <c r="AP88">
        <f t="shared" si="70"/>
        <v>1</v>
      </c>
      <c r="AQ88">
        <f t="shared" si="71"/>
        <v>6.5961686052086215</v>
      </c>
      <c r="AT88">
        <v>81</v>
      </c>
      <c r="AU88">
        <v>21.969698438010088</v>
      </c>
      <c r="AV88">
        <v>24.611789532114642</v>
      </c>
      <c r="AX88">
        <f t="shared" si="72"/>
        <v>0</v>
      </c>
      <c r="AY88">
        <f t="shared" si="73"/>
        <v>1</v>
      </c>
      <c r="AZ88">
        <f t="shared" si="74"/>
        <v>2.6420910941045541</v>
      </c>
      <c r="BC88">
        <v>81</v>
      </c>
      <c r="BD88" t="e">
        <v>#N/A</v>
      </c>
      <c r="BE88" t="e">
        <v>#N/A</v>
      </c>
      <c r="BG88" t="e">
        <f t="shared" si="75"/>
        <v>#N/A</v>
      </c>
      <c r="BH88" t="e">
        <f t="shared" si="76"/>
        <v>#N/A</v>
      </c>
      <c r="BI88" t="e">
        <f t="shared" si="77"/>
        <v>#N/A</v>
      </c>
      <c r="BL88">
        <v>81</v>
      </c>
      <c r="BM88">
        <v>24.724929776640646</v>
      </c>
      <c r="BN88">
        <v>8.4685431530747941</v>
      </c>
      <c r="BP88">
        <f t="shared" si="78"/>
        <v>1</v>
      </c>
      <c r="BQ88">
        <f t="shared" si="79"/>
        <v>0</v>
      </c>
      <c r="BR88">
        <f t="shared" si="80"/>
        <v>16.256386623565852</v>
      </c>
      <c r="BU88">
        <v>81</v>
      </c>
      <c r="BV88">
        <v>29.686038191677653</v>
      </c>
      <c r="BW88">
        <v>20.023692334305569</v>
      </c>
      <c r="BY88">
        <f t="shared" si="81"/>
        <v>1</v>
      </c>
      <c r="BZ88">
        <f t="shared" si="82"/>
        <v>0</v>
      </c>
      <c r="CA88">
        <f t="shared" si="83"/>
        <v>9.6623458573720846</v>
      </c>
      <c r="CD88">
        <v>81</v>
      </c>
      <c r="CE88">
        <v>16.131950021536596</v>
      </c>
      <c r="CF88">
        <v>6.8061325550889009</v>
      </c>
      <c r="CH88">
        <f t="shared" si="84"/>
        <v>1</v>
      </c>
      <c r="CI88">
        <f t="shared" si="85"/>
        <v>0</v>
      </c>
      <c r="CJ88">
        <f t="shared" si="86"/>
        <v>9.3258174664476954</v>
      </c>
      <c r="CM88">
        <v>81</v>
      </c>
      <c r="CN88">
        <v>19.834035260000643</v>
      </c>
      <c r="CO88">
        <v>0.39147669093656745</v>
      </c>
      <c r="CQ88">
        <f t="shared" si="87"/>
        <v>1</v>
      </c>
      <c r="CR88">
        <f t="shared" si="88"/>
        <v>0</v>
      </c>
      <c r="CS88">
        <f t="shared" si="89"/>
        <v>19.442558569064076</v>
      </c>
      <c r="CV88">
        <v>81</v>
      </c>
      <c r="CW88">
        <v>19.412017269310372</v>
      </c>
      <c r="CX88">
        <v>21.640813466344362</v>
      </c>
      <c r="CZ88">
        <f t="shared" si="90"/>
        <v>0</v>
      </c>
      <c r="DA88">
        <f t="shared" si="91"/>
        <v>1</v>
      </c>
      <c r="DB88">
        <f t="shared" si="92"/>
        <v>2.22879619703399</v>
      </c>
      <c r="DE88">
        <v>81</v>
      </c>
      <c r="DF88">
        <v>32.211915053340547</v>
      </c>
      <c r="DG88">
        <v>15.302001003610252</v>
      </c>
      <c r="DI88">
        <f t="shared" si="93"/>
        <v>1</v>
      </c>
      <c r="DJ88">
        <f t="shared" si="94"/>
        <v>0</v>
      </c>
      <c r="DK88">
        <f t="shared" si="95"/>
        <v>16.909914049730297</v>
      </c>
      <c r="DN88">
        <v>81</v>
      </c>
      <c r="DO88">
        <v>26.344483737292393</v>
      </c>
      <c r="DP88">
        <v>20.353262811161084</v>
      </c>
      <c r="DR88">
        <f t="shared" si="96"/>
        <v>1</v>
      </c>
      <c r="DS88">
        <f t="shared" si="97"/>
        <v>0</v>
      </c>
      <c r="DT88">
        <f t="shared" si="98"/>
        <v>5.9912209261313087</v>
      </c>
      <c r="DW88">
        <v>81</v>
      </c>
      <c r="DX88">
        <v>18.188936772284048</v>
      </c>
      <c r="DY88">
        <v>27.352049182102686</v>
      </c>
      <c r="EA88">
        <f t="shared" si="99"/>
        <v>0</v>
      </c>
      <c r="EB88">
        <f t="shared" si="100"/>
        <v>1</v>
      </c>
      <c r="EC88">
        <f t="shared" si="101"/>
        <v>9.1631124098186376</v>
      </c>
      <c r="EF88">
        <v>81</v>
      </c>
      <c r="EG88">
        <v>13.371218888036386</v>
      </c>
      <c r="EH88">
        <v>15.86479933475438</v>
      </c>
      <c r="EJ88">
        <f t="shared" si="102"/>
        <v>0</v>
      </c>
      <c r="EK88">
        <f t="shared" si="103"/>
        <v>1</v>
      </c>
      <c r="EL88">
        <f t="shared" si="104"/>
        <v>2.4935804467179938</v>
      </c>
      <c r="EO88">
        <v>81</v>
      </c>
      <c r="EP88">
        <v>25.408559497705284</v>
      </c>
      <c r="EQ88">
        <v>27.85804511338506</v>
      </c>
      <c r="ES88">
        <f t="shared" si="105"/>
        <v>0</v>
      </c>
      <c r="ET88">
        <f t="shared" si="106"/>
        <v>1</v>
      </c>
      <c r="EU88">
        <f t="shared" si="107"/>
        <v>2.4494856156797766</v>
      </c>
    </row>
    <row r="89" spans="1:151" x14ac:dyDescent="0.25">
      <c r="A89">
        <v>82</v>
      </c>
      <c r="B89">
        <v>6.0644450282487306</v>
      </c>
      <c r="C89">
        <v>34.455147496485459</v>
      </c>
      <c r="E89">
        <f t="shared" si="57"/>
        <v>0</v>
      </c>
      <c r="F89">
        <f t="shared" si="58"/>
        <v>1</v>
      </c>
      <c r="G89">
        <f t="shared" si="59"/>
        <v>28.390702468236729</v>
      </c>
      <c r="J89">
        <v>82</v>
      </c>
      <c r="K89">
        <v>24.324719923771042</v>
      </c>
      <c r="L89">
        <v>29.22233367133591</v>
      </c>
      <c r="N89">
        <f t="shared" si="60"/>
        <v>0</v>
      </c>
      <c r="O89">
        <f t="shared" si="61"/>
        <v>1</v>
      </c>
      <c r="P89">
        <f t="shared" si="62"/>
        <v>4.8976137475648684</v>
      </c>
      <c r="S89">
        <v>82</v>
      </c>
      <c r="T89">
        <v>20.013539219897154</v>
      </c>
      <c r="U89">
        <v>35.283601329585551</v>
      </c>
      <c r="W89">
        <f t="shared" si="63"/>
        <v>0</v>
      </c>
      <c r="X89">
        <f t="shared" si="64"/>
        <v>1</v>
      </c>
      <c r="Y89">
        <f t="shared" si="65"/>
        <v>15.270062109688396</v>
      </c>
      <c r="AB89">
        <v>82</v>
      </c>
      <c r="AC89">
        <v>29.395087637858399</v>
      </c>
      <c r="AD89">
        <v>17.411787899433786</v>
      </c>
      <c r="AF89">
        <f t="shared" si="66"/>
        <v>1</v>
      </c>
      <c r="AG89">
        <f t="shared" si="67"/>
        <v>0</v>
      </c>
      <c r="AH89">
        <f t="shared" si="68"/>
        <v>11.983299738424613</v>
      </c>
      <c r="AK89">
        <v>82</v>
      </c>
      <c r="AL89">
        <v>26.065572997542194</v>
      </c>
      <c r="AM89">
        <v>21.289386398690656</v>
      </c>
      <c r="AO89">
        <f t="shared" si="69"/>
        <v>1</v>
      </c>
      <c r="AP89">
        <f t="shared" si="70"/>
        <v>0</v>
      </c>
      <c r="AQ89">
        <f t="shared" si="71"/>
        <v>4.7761865988515382</v>
      </c>
      <c r="AT89">
        <v>82</v>
      </c>
      <c r="AU89">
        <v>23.904205717977263</v>
      </c>
      <c r="AV89">
        <v>22.539660480269962</v>
      </c>
      <c r="AX89">
        <f t="shared" si="72"/>
        <v>1</v>
      </c>
      <c r="AY89">
        <f t="shared" si="73"/>
        <v>0</v>
      </c>
      <c r="AZ89">
        <f t="shared" si="74"/>
        <v>1.3645452377073006</v>
      </c>
      <c r="BC89">
        <v>82</v>
      </c>
      <c r="BD89" t="e">
        <v>#N/A</v>
      </c>
      <c r="BE89" t="e">
        <v>#N/A</v>
      </c>
      <c r="BG89" t="e">
        <f t="shared" si="75"/>
        <v>#N/A</v>
      </c>
      <c r="BH89" t="e">
        <f t="shared" si="76"/>
        <v>#N/A</v>
      </c>
      <c r="BI89" t="e">
        <f t="shared" si="77"/>
        <v>#N/A</v>
      </c>
      <c r="BL89">
        <v>82</v>
      </c>
      <c r="BM89">
        <v>20.922269088084214</v>
      </c>
      <c r="BN89">
        <v>15.196464689523289</v>
      </c>
      <c r="BP89">
        <f t="shared" si="78"/>
        <v>1</v>
      </c>
      <c r="BQ89">
        <f t="shared" si="79"/>
        <v>0</v>
      </c>
      <c r="BR89">
        <f t="shared" si="80"/>
        <v>5.7258043985609248</v>
      </c>
      <c r="BU89">
        <v>82</v>
      </c>
      <c r="BV89">
        <v>23.080136145010702</v>
      </c>
      <c r="BW89">
        <v>16.037587701588464</v>
      </c>
      <c r="BY89">
        <f t="shared" si="81"/>
        <v>1</v>
      </c>
      <c r="BZ89">
        <f t="shared" si="82"/>
        <v>0</v>
      </c>
      <c r="CA89">
        <f t="shared" si="83"/>
        <v>7.0425484434222376</v>
      </c>
      <c r="CD89">
        <v>82</v>
      </c>
      <c r="CE89">
        <v>28.424229376554255</v>
      </c>
      <c r="CF89">
        <v>13.698644688391322</v>
      </c>
      <c r="CH89">
        <f t="shared" si="84"/>
        <v>1</v>
      </c>
      <c r="CI89">
        <f t="shared" si="85"/>
        <v>0</v>
      </c>
      <c r="CJ89">
        <f t="shared" si="86"/>
        <v>14.725584688162932</v>
      </c>
      <c r="CM89">
        <v>82</v>
      </c>
      <c r="CN89">
        <v>24.149617790341406</v>
      </c>
      <c r="CO89">
        <v>14.411780741527892</v>
      </c>
      <c r="CQ89">
        <f t="shared" si="87"/>
        <v>1</v>
      </c>
      <c r="CR89">
        <f t="shared" si="88"/>
        <v>0</v>
      </c>
      <c r="CS89">
        <f t="shared" si="89"/>
        <v>9.737837048813514</v>
      </c>
      <c r="CV89">
        <v>82</v>
      </c>
      <c r="CW89">
        <v>24.754583710181507</v>
      </c>
      <c r="CX89">
        <v>19.636736721086152</v>
      </c>
      <c r="CZ89">
        <f t="shared" si="90"/>
        <v>1</v>
      </c>
      <c r="DA89">
        <f t="shared" si="91"/>
        <v>0</v>
      </c>
      <c r="DB89">
        <f t="shared" si="92"/>
        <v>5.1178469890953551</v>
      </c>
      <c r="DE89">
        <v>82</v>
      </c>
      <c r="DF89">
        <v>23.926542882223018</v>
      </c>
      <c r="DG89">
        <v>20.372555719267165</v>
      </c>
      <c r="DI89">
        <f t="shared" si="93"/>
        <v>1</v>
      </c>
      <c r="DJ89">
        <f t="shared" si="94"/>
        <v>0</v>
      </c>
      <c r="DK89">
        <f t="shared" si="95"/>
        <v>3.5539871629558526</v>
      </c>
      <c r="DN89">
        <v>82</v>
      </c>
      <c r="DO89">
        <v>23.973477803813594</v>
      </c>
      <c r="DP89">
        <v>17.494092739358294</v>
      </c>
      <c r="DR89">
        <f t="shared" si="96"/>
        <v>1</v>
      </c>
      <c r="DS89">
        <f t="shared" si="97"/>
        <v>0</v>
      </c>
      <c r="DT89">
        <f t="shared" si="98"/>
        <v>6.4793850644553004</v>
      </c>
      <c r="DW89">
        <v>82</v>
      </c>
      <c r="DX89">
        <v>15.055935127250429</v>
      </c>
      <c r="DY89">
        <v>7.7737302269667303</v>
      </c>
      <c r="EA89">
        <f t="shared" si="99"/>
        <v>1</v>
      </c>
      <c r="EB89">
        <f t="shared" si="100"/>
        <v>0</v>
      </c>
      <c r="EC89">
        <f t="shared" si="101"/>
        <v>7.2822049002836984</v>
      </c>
      <c r="EF89">
        <v>82</v>
      </c>
      <c r="EG89">
        <v>22.162217577879549</v>
      </c>
      <c r="EH89">
        <v>14.059257188530474</v>
      </c>
      <c r="EJ89">
        <f t="shared" si="102"/>
        <v>1</v>
      </c>
      <c r="EK89">
        <f t="shared" si="103"/>
        <v>0</v>
      </c>
      <c r="EL89">
        <f t="shared" si="104"/>
        <v>8.1029603893490751</v>
      </c>
      <c r="EO89">
        <v>82</v>
      </c>
      <c r="EP89">
        <v>22.300675956965211</v>
      </c>
      <c r="EQ89">
        <v>32.952594145278823</v>
      </c>
      <c r="ES89">
        <f t="shared" si="105"/>
        <v>0</v>
      </c>
      <c r="ET89">
        <f t="shared" si="106"/>
        <v>1</v>
      </c>
      <c r="EU89">
        <f t="shared" si="107"/>
        <v>10.651918188313612</v>
      </c>
    </row>
    <row r="90" spans="1:151" x14ac:dyDescent="0.25">
      <c r="A90">
        <v>83</v>
      </c>
      <c r="B90">
        <v>9.5752627769815248</v>
      </c>
      <c r="C90">
        <v>19.588075316613079</v>
      </c>
      <c r="E90">
        <f t="shared" si="57"/>
        <v>0</v>
      </c>
      <c r="F90">
        <f t="shared" si="58"/>
        <v>1</v>
      </c>
      <c r="G90">
        <f t="shared" si="59"/>
        <v>10.012812539631554</v>
      </c>
      <c r="J90">
        <v>83</v>
      </c>
      <c r="K90">
        <v>18.435902608113519</v>
      </c>
      <c r="L90">
        <v>17.68406085524412</v>
      </c>
      <c r="N90">
        <f t="shared" si="60"/>
        <v>1</v>
      </c>
      <c r="O90">
        <f t="shared" si="61"/>
        <v>0</v>
      </c>
      <c r="P90">
        <f t="shared" si="62"/>
        <v>0.75184175286939947</v>
      </c>
      <c r="S90">
        <v>83</v>
      </c>
      <c r="T90">
        <v>18.971522230870306</v>
      </c>
      <c r="U90">
        <v>-0.48242721688717083</v>
      </c>
      <c r="W90">
        <f t="shared" si="63"/>
        <v>1</v>
      </c>
      <c r="X90">
        <f t="shared" si="64"/>
        <v>0</v>
      </c>
      <c r="Y90">
        <f t="shared" si="65"/>
        <v>19.453949447757477</v>
      </c>
      <c r="AB90">
        <v>83</v>
      </c>
      <c r="AC90">
        <v>36.91263810531261</v>
      </c>
      <c r="AD90">
        <v>19.006239564346874</v>
      </c>
      <c r="AF90">
        <f t="shared" si="66"/>
        <v>1</v>
      </c>
      <c r="AG90">
        <f t="shared" si="67"/>
        <v>0</v>
      </c>
      <c r="AH90">
        <f t="shared" si="68"/>
        <v>17.906398540965736</v>
      </c>
      <c r="AK90">
        <v>83</v>
      </c>
      <c r="AL90">
        <v>20.381889921167311</v>
      </c>
      <c r="AM90">
        <v>8.1527879472443416</v>
      </c>
      <c r="AO90">
        <f t="shared" si="69"/>
        <v>1</v>
      </c>
      <c r="AP90">
        <f t="shared" si="70"/>
        <v>0</v>
      </c>
      <c r="AQ90">
        <f t="shared" si="71"/>
        <v>12.229101973922969</v>
      </c>
      <c r="AT90">
        <v>83</v>
      </c>
      <c r="AU90">
        <v>22.35091183815253</v>
      </c>
      <c r="AV90">
        <v>19.03514088420286</v>
      </c>
      <c r="AX90">
        <f t="shared" si="72"/>
        <v>1</v>
      </c>
      <c r="AY90">
        <f t="shared" si="73"/>
        <v>0</v>
      </c>
      <c r="AZ90">
        <f t="shared" si="74"/>
        <v>3.31577095394967</v>
      </c>
      <c r="BC90">
        <v>83</v>
      </c>
      <c r="BD90" t="e">
        <v>#N/A</v>
      </c>
      <c r="BE90" t="e">
        <v>#N/A</v>
      </c>
      <c r="BG90" t="e">
        <f t="shared" si="75"/>
        <v>#N/A</v>
      </c>
      <c r="BH90" t="e">
        <f t="shared" si="76"/>
        <v>#N/A</v>
      </c>
      <c r="BI90" t="e">
        <f t="shared" si="77"/>
        <v>#N/A</v>
      </c>
      <c r="BL90">
        <v>83</v>
      </c>
      <c r="BM90">
        <v>30.462977773877142</v>
      </c>
      <c r="BN90">
        <v>11.706541469760023</v>
      </c>
      <c r="BP90">
        <f t="shared" si="78"/>
        <v>1</v>
      </c>
      <c r="BQ90">
        <f t="shared" si="79"/>
        <v>0</v>
      </c>
      <c r="BR90">
        <f t="shared" si="80"/>
        <v>18.75643630411712</v>
      </c>
      <c r="BU90">
        <v>83</v>
      </c>
      <c r="BV90">
        <v>32.287096397188975</v>
      </c>
      <c r="BW90">
        <v>17.002710843251151</v>
      </c>
      <c r="BY90">
        <f t="shared" si="81"/>
        <v>1</v>
      </c>
      <c r="BZ90">
        <f t="shared" si="82"/>
        <v>0</v>
      </c>
      <c r="CA90">
        <f t="shared" si="83"/>
        <v>15.284385553937824</v>
      </c>
      <c r="CD90">
        <v>83</v>
      </c>
      <c r="CE90">
        <v>25.437212007371748</v>
      </c>
      <c r="CF90">
        <v>25.588488444212338</v>
      </c>
      <c r="CH90">
        <f t="shared" si="84"/>
        <v>0</v>
      </c>
      <c r="CI90">
        <f t="shared" si="85"/>
        <v>1</v>
      </c>
      <c r="CJ90">
        <f t="shared" si="86"/>
        <v>0.15127643684058967</v>
      </c>
      <c r="CM90">
        <v>83</v>
      </c>
      <c r="CN90">
        <v>22.513003298614034</v>
      </c>
      <c r="CO90">
        <v>35.414200973962181</v>
      </c>
      <c r="CQ90">
        <f t="shared" si="87"/>
        <v>0</v>
      </c>
      <c r="CR90">
        <f t="shared" si="88"/>
        <v>1</v>
      </c>
      <c r="CS90">
        <f t="shared" si="89"/>
        <v>12.901197675348147</v>
      </c>
      <c r="CV90">
        <v>83</v>
      </c>
      <c r="CW90">
        <v>21.776730862300081</v>
      </c>
      <c r="CX90">
        <v>14.789218125639099</v>
      </c>
      <c r="CZ90">
        <f t="shared" si="90"/>
        <v>1</v>
      </c>
      <c r="DA90">
        <f t="shared" si="91"/>
        <v>0</v>
      </c>
      <c r="DB90">
        <f t="shared" si="92"/>
        <v>6.9875127366609817</v>
      </c>
      <c r="DE90">
        <v>83</v>
      </c>
      <c r="DF90">
        <v>25.459878314397788</v>
      </c>
      <c r="DG90">
        <v>27.715165937146111</v>
      </c>
      <c r="DI90">
        <f t="shared" si="93"/>
        <v>0</v>
      </c>
      <c r="DJ90">
        <f t="shared" si="94"/>
        <v>1</v>
      </c>
      <c r="DK90">
        <f t="shared" si="95"/>
        <v>2.2552876227483232</v>
      </c>
      <c r="DN90">
        <v>83</v>
      </c>
      <c r="DO90">
        <v>25.733892087712917</v>
      </c>
      <c r="DP90">
        <v>22.323356491736018</v>
      </c>
      <c r="DR90">
        <f t="shared" si="96"/>
        <v>1</v>
      </c>
      <c r="DS90">
        <f t="shared" si="97"/>
        <v>0</v>
      </c>
      <c r="DT90">
        <f t="shared" si="98"/>
        <v>3.4105355959768993</v>
      </c>
      <c r="DW90">
        <v>83</v>
      </c>
      <c r="DX90">
        <v>32.996644111658682</v>
      </c>
      <c r="DY90">
        <v>20.908161209772935</v>
      </c>
      <c r="EA90">
        <f t="shared" si="99"/>
        <v>1</v>
      </c>
      <c r="EB90">
        <f t="shared" si="100"/>
        <v>0</v>
      </c>
      <c r="EC90">
        <f t="shared" si="101"/>
        <v>12.088482901885747</v>
      </c>
      <c r="EF90">
        <v>83</v>
      </c>
      <c r="EG90">
        <v>15.888253391904193</v>
      </c>
      <c r="EH90">
        <v>17.896837681350764</v>
      </c>
      <c r="EJ90">
        <f t="shared" si="102"/>
        <v>0</v>
      </c>
      <c r="EK90">
        <f t="shared" si="103"/>
        <v>1</v>
      </c>
      <c r="EL90">
        <f t="shared" si="104"/>
        <v>2.0085842894465706</v>
      </c>
      <c r="EO90">
        <v>83</v>
      </c>
      <c r="EP90">
        <v>25.709801314136175</v>
      </c>
      <c r="EQ90">
        <v>17.311235554122629</v>
      </c>
      <c r="ES90">
        <f t="shared" si="105"/>
        <v>1</v>
      </c>
      <c r="ET90">
        <f t="shared" si="106"/>
        <v>0</v>
      </c>
      <c r="EU90">
        <f t="shared" si="107"/>
        <v>8.3985657600135468</v>
      </c>
    </row>
    <row r="91" spans="1:151" x14ac:dyDescent="0.25">
      <c r="A91">
        <v>84</v>
      </c>
      <c r="B91">
        <v>13.178223687710206</v>
      </c>
      <c r="C91">
        <v>33.227826443960865</v>
      </c>
      <c r="E91">
        <f t="shared" si="57"/>
        <v>0</v>
      </c>
      <c r="F91">
        <f t="shared" si="58"/>
        <v>1</v>
      </c>
      <c r="G91">
        <f t="shared" si="59"/>
        <v>20.049602756250657</v>
      </c>
      <c r="J91">
        <v>84</v>
      </c>
      <c r="K91">
        <v>20.647288782749012</v>
      </c>
      <c r="L91">
        <v>23.328921399508317</v>
      </c>
      <c r="N91">
        <f t="shared" si="60"/>
        <v>0</v>
      </c>
      <c r="O91">
        <f t="shared" si="61"/>
        <v>1</v>
      </c>
      <c r="P91">
        <f t="shared" si="62"/>
        <v>2.6816326167593054</v>
      </c>
      <c r="S91">
        <v>84</v>
      </c>
      <c r="T91">
        <v>17.921559460993773</v>
      </c>
      <c r="U91">
        <v>58.773635451506706</v>
      </c>
      <c r="W91">
        <f t="shared" si="63"/>
        <v>0</v>
      </c>
      <c r="X91">
        <f t="shared" si="64"/>
        <v>1</v>
      </c>
      <c r="Y91">
        <f t="shared" si="65"/>
        <v>40.85207599051293</v>
      </c>
      <c r="AB91">
        <v>84</v>
      </c>
      <c r="AC91">
        <v>4.701351264063458</v>
      </c>
      <c r="AD91">
        <v>16.599319811592917</v>
      </c>
      <c r="AF91">
        <f t="shared" si="66"/>
        <v>0</v>
      </c>
      <c r="AG91">
        <f t="shared" si="67"/>
        <v>1</v>
      </c>
      <c r="AH91">
        <f t="shared" si="68"/>
        <v>11.897968547529459</v>
      </c>
      <c r="AK91">
        <v>84</v>
      </c>
      <c r="AL91">
        <v>34.00460116520523</v>
      </c>
      <c r="AM91">
        <v>18.072674218229913</v>
      </c>
      <c r="AO91">
        <f t="shared" si="69"/>
        <v>1</v>
      </c>
      <c r="AP91">
        <f t="shared" si="70"/>
        <v>0</v>
      </c>
      <c r="AQ91">
        <f t="shared" si="71"/>
        <v>15.931926946975317</v>
      </c>
      <c r="AT91">
        <v>84</v>
      </c>
      <c r="AU91">
        <v>20.895946387476844</v>
      </c>
      <c r="AV91">
        <v>26.240512339383677</v>
      </c>
      <c r="AX91">
        <f t="shared" si="72"/>
        <v>0</v>
      </c>
      <c r="AY91">
        <f t="shared" si="73"/>
        <v>1</v>
      </c>
      <c r="AZ91">
        <f t="shared" si="74"/>
        <v>5.3445659519068336</v>
      </c>
      <c r="BC91">
        <v>84</v>
      </c>
      <c r="BD91" t="e">
        <v>#N/A</v>
      </c>
      <c r="BE91" t="e">
        <v>#N/A</v>
      </c>
      <c r="BG91" t="e">
        <f t="shared" si="75"/>
        <v>#N/A</v>
      </c>
      <c r="BH91" t="e">
        <f t="shared" si="76"/>
        <v>#N/A</v>
      </c>
      <c r="BI91" t="e">
        <f t="shared" si="77"/>
        <v>#N/A</v>
      </c>
      <c r="BL91">
        <v>84</v>
      </c>
      <c r="BM91">
        <v>38.437926025069061</v>
      </c>
      <c r="BN91">
        <v>11.92984910400094</v>
      </c>
      <c r="BP91">
        <f t="shared" si="78"/>
        <v>1</v>
      </c>
      <c r="BQ91">
        <f t="shared" si="79"/>
        <v>0</v>
      </c>
      <c r="BR91">
        <f t="shared" si="80"/>
        <v>26.50807692106812</v>
      </c>
      <c r="BU91">
        <v>84</v>
      </c>
      <c r="BV91">
        <v>15.067077930073911</v>
      </c>
      <c r="BW91">
        <v>22.536717899359839</v>
      </c>
      <c r="BY91">
        <f t="shared" si="81"/>
        <v>0</v>
      </c>
      <c r="BZ91">
        <f t="shared" si="82"/>
        <v>1</v>
      </c>
      <c r="CA91">
        <f t="shared" si="83"/>
        <v>7.4696399692859288</v>
      </c>
      <c r="CD91">
        <v>84</v>
      </c>
      <c r="CE91">
        <v>23.670493409221777</v>
      </c>
      <c r="CF91">
        <v>17.738565602658387</v>
      </c>
      <c r="CH91">
        <f t="shared" si="84"/>
        <v>1</v>
      </c>
      <c r="CI91">
        <f t="shared" si="85"/>
        <v>0</v>
      </c>
      <c r="CJ91">
        <f t="shared" si="86"/>
        <v>5.9319278065633902</v>
      </c>
      <c r="CM91">
        <v>84</v>
      </c>
      <c r="CN91">
        <v>25.624269112607607</v>
      </c>
      <c r="CO91">
        <v>34.896967730338929</v>
      </c>
      <c r="CQ91">
        <f t="shared" si="87"/>
        <v>0</v>
      </c>
      <c r="CR91">
        <f t="shared" si="88"/>
        <v>1</v>
      </c>
      <c r="CS91">
        <f t="shared" si="89"/>
        <v>9.2726986177313222</v>
      </c>
      <c r="CV91">
        <v>84</v>
      </c>
      <c r="CW91">
        <v>19.21581628529276</v>
      </c>
      <c r="CX91">
        <v>21.463165353163557</v>
      </c>
      <c r="CZ91">
        <f t="shared" si="90"/>
        <v>0</v>
      </c>
      <c r="DA91">
        <f t="shared" si="91"/>
        <v>1</v>
      </c>
      <c r="DB91">
        <f t="shared" si="92"/>
        <v>2.2473490678707968</v>
      </c>
      <c r="DE91">
        <v>84</v>
      </c>
      <c r="DF91">
        <v>21.801690192977773</v>
      </c>
      <c r="DG91">
        <v>23.893243185340406</v>
      </c>
      <c r="DI91">
        <f t="shared" si="93"/>
        <v>0</v>
      </c>
      <c r="DJ91">
        <f t="shared" si="94"/>
        <v>1</v>
      </c>
      <c r="DK91">
        <f t="shared" si="95"/>
        <v>2.091552992362633</v>
      </c>
      <c r="DN91">
        <v>84</v>
      </c>
      <c r="DO91">
        <v>21.657430604905841</v>
      </c>
      <c r="DP91">
        <v>18.874270735703732</v>
      </c>
      <c r="DR91">
        <f t="shared" si="96"/>
        <v>1</v>
      </c>
      <c r="DS91">
        <f t="shared" si="97"/>
        <v>0</v>
      </c>
      <c r="DT91">
        <f t="shared" si="98"/>
        <v>2.7831598692021089</v>
      </c>
      <c r="DW91">
        <v>84</v>
      </c>
      <c r="DX91">
        <v>14.542692966349499</v>
      </c>
      <c r="DY91">
        <v>23.120620538761791</v>
      </c>
      <c r="EA91">
        <f t="shared" si="99"/>
        <v>0</v>
      </c>
      <c r="EB91">
        <f t="shared" si="100"/>
        <v>1</v>
      </c>
      <c r="EC91">
        <f t="shared" si="101"/>
        <v>8.5779275724122925</v>
      </c>
      <c r="EF91">
        <v>84</v>
      </c>
      <c r="EG91">
        <v>28.959578204821263</v>
      </c>
      <c r="EH91">
        <v>18.426795005194119</v>
      </c>
      <c r="EJ91">
        <f t="shared" si="102"/>
        <v>1</v>
      </c>
      <c r="EK91">
        <f t="shared" si="103"/>
        <v>0</v>
      </c>
      <c r="EL91">
        <f t="shared" si="104"/>
        <v>10.532783199627143</v>
      </c>
      <c r="EO91">
        <v>84</v>
      </c>
      <c r="EP91">
        <v>20.826063536845538</v>
      </c>
      <c r="EQ91">
        <v>17.959839715841412</v>
      </c>
      <c r="ES91">
        <f t="shared" si="105"/>
        <v>1</v>
      </c>
      <c r="ET91">
        <f t="shared" si="106"/>
        <v>0</v>
      </c>
      <c r="EU91">
        <f t="shared" si="107"/>
        <v>2.8662238210041266</v>
      </c>
    </row>
    <row r="92" spans="1:151" x14ac:dyDescent="0.25">
      <c r="A92">
        <v>85</v>
      </c>
      <c r="B92">
        <v>11.630000447066008</v>
      </c>
      <c r="C92">
        <v>27.638216496566152</v>
      </c>
      <c r="E92">
        <f t="shared" si="57"/>
        <v>0</v>
      </c>
      <c r="F92">
        <f t="shared" si="58"/>
        <v>1</v>
      </c>
      <c r="G92">
        <f t="shared" si="59"/>
        <v>16.008216049500142</v>
      </c>
      <c r="J92">
        <v>85</v>
      </c>
      <c r="K92">
        <v>29.263936126908433</v>
      </c>
      <c r="L92">
        <v>20.471152632013684</v>
      </c>
      <c r="N92">
        <f t="shared" si="60"/>
        <v>1</v>
      </c>
      <c r="O92">
        <f t="shared" si="61"/>
        <v>0</v>
      </c>
      <c r="P92">
        <f t="shared" si="62"/>
        <v>8.7927834948947492</v>
      </c>
      <c r="S92">
        <v>85</v>
      </c>
      <c r="T92">
        <v>11.948247068412993</v>
      </c>
      <c r="U92">
        <v>5.5409679832757242</v>
      </c>
      <c r="W92">
        <f t="shared" si="63"/>
        <v>1</v>
      </c>
      <c r="X92">
        <f t="shared" si="64"/>
        <v>0</v>
      </c>
      <c r="Y92">
        <f t="shared" si="65"/>
        <v>6.4072790851372687</v>
      </c>
      <c r="AB92">
        <v>85</v>
      </c>
      <c r="AC92">
        <v>18.144681438888483</v>
      </c>
      <c r="AD92">
        <v>17.938802718073724</v>
      </c>
      <c r="AF92">
        <f t="shared" si="66"/>
        <v>1</v>
      </c>
      <c r="AG92">
        <f t="shared" si="67"/>
        <v>0</v>
      </c>
      <c r="AH92">
        <f t="shared" si="68"/>
        <v>0.20587872081475922</v>
      </c>
      <c r="AK92">
        <v>85</v>
      </c>
      <c r="AL92">
        <v>22.751574616018061</v>
      </c>
      <c r="AM92">
        <v>15.383534490769771</v>
      </c>
      <c r="AO92">
        <f t="shared" si="69"/>
        <v>1</v>
      </c>
      <c r="AP92">
        <f t="shared" si="70"/>
        <v>0</v>
      </c>
      <c r="AQ92">
        <f t="shared" si="71"/>
        <v>7.3680401252482906</v>
      </c>
      <c r="AT92">
        <v>85</v>
      </c>
      <c r="AU92">
        <v>18.66409836357748</v>
      </c>
      <c r="AV92">
        <v>21.695566652287031</v>
      </c>
      <c r="AX92">
        <f t="shared" si="72"/>
        <v>0</v>
      </c>
      <c r="AY92">
        <f t="shared" si="73"/>
        <v>1</v>
      </c>
      <c r="AZ92">
        <f t="shared" si="74"/>
        <v>3.0314682887095508</v>
      </c>
      <c r="BC92">
        <v>85</v>
      </c>
      <c r="BD92" t="e">
        <v>#N/A</v>
      </c>
      <c r="BE92" t="e">
        <v>#N/A</v>
      </c>
      <c r="BG92" t="e">
        <f t="shared" si="75"/>
        <v>#N/A</v>
      </c>
      <c r="BH92" t="e">
        <f t="shared" si="76"/>
        <v>#N/A</v>
      </c>
      <c r="BI92" t="e">
        <f t="shared" si="77"/>
        <v>#N/A</v>
      </c>
      <c r="BL92">
        <v>85</v>
      </c>
      <c r="BM92">
        <v>25.036264764124759</v>
      </c>
      <c r="BN92">
        <v>13.007643114826285</v>
      </c>
      <c r="BP92">
        <f t="shared" si="78"/>
        <v>1</v>
      </c>
      <c r="BQ92">
        <f t="shared" si="79"/>
        <v>0</v>
      </c>
      <c r="BR92">
        <f t="shared" si="80"/>
        <v>12.028621649298474</v>
      </c>
      <c r="BU92">
        <v>85</v>
      </c>
      <c r="BV92">
        <v>19.244520416274643</v>
      </c>
      <c r="BW92">
        <v>14.440325914395579</v>
      </c>
      <c r="BY92">
        <f t="shared" si="81"/>
        <v>1</v>
      </c>
      <c r="BZ92">
        <f t="shared" si="82"/>
        <v>0</v>
      </c>
      <c r="CA92">
        <f t="shared" si="83"/>
        <v>4.8041945018790635</v>
      </c>
      <c r="CD92">
        <v>85</v>
      </c>
      <c r="CE92">
        <v>24.443888775183055</v>
      </c>
      <c r="CF92">
        <v>28.583172489380331</v>
      </c>
      <c r="CH92">
        <f t="shared" si="84"/>
        <v>0</v>
      </c>
      <c r="CI92">
        <f t="shared" si="85"/>
        <v>1</v>
      </c>
      <c r="CJ92">
        <f t="shared" si="86"/>
        <v>4.1392837141972763</v>
      </c>
      <c r="CM92">
        <v>85</v>
      </c>
      <c r="CN92">
        <v>23.264793227070189</v>
      </c>
      <c r="CO92">
        <v>22.064117431344553</v>
      </c>
      <c r="CQ92">
        <f t="shared" si="87"/>
        <v>1</v>
      </c>
      <c r="CR92">
        <f t="shared" si="88"/>
        <v>0</v>
      </c>
      <c r="CS92">
        <f t="shared" si="89"/>
        <v>1.2006757957256369</v>
      </c>
      <c r="CV92">
        <v>85</v>
      </c>
      <c r="CW92">
        <v>24.515368207669859</v>
      </c>
      <c r="CX92">
        <v>16.157561420818226</v>
      </c>
      <c r="CZ92">
        <f t="shared" si="90"/>
        <v>1</v>
      </c>
      <c r="DA92">
        <f t="shared" si="91"/>
        <v>0</v>
      </c>
      <c r="DB92">
        <f t="shared" si="92"/>
        <v>8.3578067868516328</v>
      </c>
      <c r="DE92">
        <v>85</v>
      </c>
      <c r="DF92">
        <v>14.968601137047196</v>
      </c>
      <c r="DG92">
        <v>28.788863228645138</v>
      </c>
      <c r="DI92">
        <f t="shared" si="93"/>
        <v>0</v>
      </c>
      <c r="DJ92">
        <f t="shared" si="94"/>
        <v>1</v>
      </c>
      <c r="DK92">
        <f t="shared" si="95"/>
        <v>13.820262091597941</v>
      </c>
      <c r="DN92">
        <v>85</v>
      </c>
      <c r="DO92">
        <v>19.355358363415252</v>
      </c>
      <c r="DP92">
        <v>16.169784605139164</v>
      </c>
      <c r="DR92">
        <f t="shared" si="96"/>
        <v>1</v>
      </c>
      <c r="DS92">
        <f t="shared" si="97"/>
        <v>0</v>
      </c>
      <c r="DT92">
        <f t="shared" si="98"/>
        <v>3.1855737582760888</v>
      </c>
      <c r="DW92">
        <v>85</v>
      </c>
      <c r="DX92">
        <v>23.499871611387743</v>
      </c>
      <c r="DY92">
        <v>15.767548383845277</v>
      </c>
      <c r="EA92">
        <f t="shared" si="99"/>
        <v>1</v>
      </c>
      <c r="EB92">
        <f t="shared" si="100"/>
        <v>0</v>
      </c>
      <c r="EC92">
        <f t="shared" si="101"/>
        <v>7.7323232275424658</v>
      </c>
      <c r="EF92">
        <v>85</v>
      </c>
      <c r="EG92">
        <v>18.839055830863479</v>
      </c>
      <c r="EH92">
        <v>19.353612269561761</v>
      </c>
      <c r="EJ92">
        <f t="shared" si="102"/>
        <v>0</v>
      </c>
      <c r="EK92">
        <f t="shared" si="103"/>
        <v>1</v>
      </c>
      <c r="EL92">
        <f t="shared" si="104"/>
        <v>0.51455643869828194</v>
      </c>
      <c r="EO92">
        <v>85</v>
      </c>
      <c r="EP92">
        <v>20.806203793648006</v>
      </c>
      <c r="EQ92">
        <v>17.663052655695019</v>
      </c>
      <c r="ES92">
        <f t="shared" si="105"/>
        <v>1</v>
      </c>
      <c r="ET92">
        <f t="shared" si="106"/>
        <v>0</v>
      </c>
      <c r="EU92">
        <f t="shared" si="107"/>
        <v>3.1431511379529873</v>
      </c>
    </row>
    <row r="93" spans="1:151" x14ac:dyDescent="0.25">
      <c r="A93">
        <v>86</v>
      </c>
      <c r="B93">
        <v>11.033514271822527</v>
      </c>
      <c r="C93">
        <v>24.045814706145194</v>
      </c>
      <c r="E93">
        <f t="shared" si="57"/>
        <v>0</v>
      </c>
      <c r="F93">
        <f t="shared" si="58"/>
        <v>1</v>
      </c>
      <c r="G93">
        <f t="shared" si="59"/>
        <v>13.012300434322666</v>
      </c>
      <c r="J93">
        <v>86</v>
      </c>
      <c r="K93">
        <v>21.444264870659762</v>
      </c>
      <c r="L93">
        <v>18.096636401358428</v>
      </c>
      <c r="N93">
        <f t="shared" si="60"/>
        <v>1</v>
      </c>
      <c r="O93">
        <f t="shared" si="61"/>
        <v>0</v>
      </c>
      <c r="P93">
        <f t="shared" si="62"/>
        <v>3.3476284693013341</v>
      </c>
      <c r="S93">
        <v>86</v>
      </c>
      <c r="T93">
        <v>16.881844905084389</v>
      </c>
      <c r="U93">
        <v>27.65596464728814</v>
      </c>
      <c r="W93">
        <f t="shared" si="63"/>
        <v>0</v>
      </c>
      <c r="X93">
        <f t="shared" si="64"/>
        <v>1</v>
      </c>
      <c r="Y93">
        <f t="shared" si="65"/>
        <v>10.774119742203752</v>
      </c>
      <c r="AB93">
        <v>86</v>
      </c>
      <c r="AC93">
        <v>25.337842975464078</v>
      </c>
      <c r="AD93">
        <v>20.100918703712235</v>
      </c>
      <c r="AF93">
        <f t="shared" si="66"/>
        <v>1</v>
      </c>
      <c r="AG93">
        <f t="shared" si="67"/>
        <v>0</v>
      </c>
      <c r="AH93">
        <f t="shared" si="68"/>
        <v>5.2369242717518425</v>
      </c>
      <c r="AK93">
        <v>86</v>
      </c>
      <c r="AL93">
        <v>19.148760651174683</v>
      </c>
      <c r="AM93">
        <v>29.037552284963702</v>
      </c>
      <c r="AO93">
        <f t="shared" si="69"/>
        <v>0</v>
      </c>
      <c r="AP93">
        <f t="shared" si="70"/>
        <v>1</v>
      </c>
      <c r="AQ93">
        <f t="shared" si="71"/>
        <v>9.8887916337890189</v>
      </c>
      <c r="AT93">
        <v>86</v>
      </c>
      <c r="AU93">
        <v>19.130030001941332</v>
      </c>
      <c r="AV93">
        <v>19.416747090962492</v>
      </c>
      <c r="AX93">
        <f t="shared" si="72"/>
        <v>0</v>
      </c>
      <c r="AY93">
        <f t="shared" si="73"/>
        <v>1</v>
      </c>
      <c r="AZ93">
        <f t="shared" si="74"/>
        <v>0.28671708902115967</v>
      </c>
      <c r="BC93">
        <v>86</v>
      </c>
      <c r="BD93" t="e">
        <v>#N/A</v>
      </c>
      <c r="BE93" t="e">
        <v>#N/A</v>
      </c>
      <c r="BG93" t="e">
        <f t="shared" si="75"/>
        <v>#N/A</v>
      </c>
      <c r="BH93" t="e">
        <f t="shared" si="76"/>
        <v>#N/A</v>
      </c>
      <c r="BI93" t="e">
        <f t="shared" si="77"/>
        <v>#N/A</v>
      </c>
      <c r="BL93">
        <v>86</v>
      </c>
      <c r="BM93">
        <v>34.065428353499122</v>
      </c>
      <c r="BN93">
        <v>9.8111777122663444</v>
      </c>
      <c r="BP93">
        <f t="shared" si="78"/>
        <v>1</v>
      </c>
      <c r="BQ93">
        <f t="shared" si="79"/>
        <v>0</v>
      </c>
      <c r="BR93">
        <f t="shared" si="80"/>
        <v>24.25425064123278</v>
      </c>
      <c r="BU93">
        <v>86</v>
      </c>
      <c r="BV93">
        <v>26.260710515445975</v>
      </c>
      <c r="BW93">
        <v>20.702213182058834</v>
      </c>
      <c r="BY93">
        <f t="shared" si="81"/>
        <v>1</v>
      </c>
      <c r="BZ93">
        <f t="shared" si="82"/>
        <v>0</v>
      </c>
      <c r="CA93">
        <f t="shared" si="83"/>
        <v>5.558497333387141</v>
      </c>
      <c r="CD93">
        <v>86</v>
      </c>
      <c r="CE93">
        <v>11.085139564392742</v>
      </c>
      <c r="CF93">
        <v>13.508078263213003</v>
      </c>
      <c r="CH93">
        <f t="shared" si="84"/>
        <v>0</v>
      </c>
      <c r="CI93">
        <f t="shared" si="85"/>
        <v>1</v>
      </c>
      <c r="CJ93">
        <f t="shared" si="86"/>
        <v>2.4229386988202606</v>
      </c>
      <c r="CM93">
        <v>86</v>
      </c>
      <c r="CN93">
        <v>21.446659227451754</v>
      </c>
      <c r="CO93">
        <v>23.827919698271778</v>
      </c>
      <c r="CQ93">
        <f t="shared" si="87"/>
        <v>0</v>
      </c>
      <c r="CR93">
        <f t="shared" si="88"/>
        <v>1</v>
      </c>
      <c r="CS93">
        <f t="shared" si="89"/>
        <v>2.381260470820024</v>
      </c>
      <c r="CV93">
        <v>86</v>
      </c>
      <c r="CW93">
        <v>21.493651625902366</v>
      </c>
      <c r="CX93">
        <v>13.514969045109709</v>
      </c>
      <c r="CZ93">
        <f t="shared" si="90"/>
        <v>1</v>
      </c>
      <c r="DA93">
        <f t="shared" si="91"/>
        <v>0</v>
      </c>
      <c r="DB93">
        <f t="shared" si="92"/>
        <v>7.9786825807926576</v>
      </c>
      <c r="DE93">
        <v>86</v>
      </c>
      <c r="DF93">
        <v>4.0000384817029939</v>
      </c>
      <c r="DG93">
        <v>10.230154475399573</v>
      </c>
      <c r="DI93">
        <f t="shared" si="93"/>
        <v>0</v>
      </c>
      <c r="DJ93">
        <f t="shared" si="94"/>
        <v>1</v>
      </c>
      <c r="DK93">
        <f t="shared" si="95"/>
        <v>6.2301159936965789</v>
      </c>
      <c r="DN93">
        <v>86</v>
      </c>
      <c r="DO93">
        <v>22.931561581905484</v>
      </c>
      <c r="DP93">
        <v>24.156686801817486</v>
      </c>
      <c r="DR93">
        <f t="shared" si="96"/>
        <v>0</v>
      </c>
      <c r="DS93">
        <f t="shared" si="97"/>
        <v>1</v>
      </c>
      <c r="DT93">
        <f t="shared" si="98"/>
        <v>1.2251252199120017</v>
      </c>
      <c r="DW93">
        <v>86</v>
      </c>
      <c r="DX93">
        <v>4.9867892106956759</v>
      </c>
      <c r="DY93">
        <v>7.3435830778321893</v>
      </c>
      <c r="EA93">
        <f t="shared" si="99"/>
        <v>0</v>
      </c>
      <c r="EB93">
        <f t="shared" si="100"/>
        <v>1</v>
      </c>
      <c r="EC93">
        <f t="shared" si="101"/>
        <v>2.3567938671365134</v>
      </c>
      <c r="EF93">
        <v>86</v>
      </c>
      <c r="EG93">
        <v>21.648100665843671</v>
      </c>
      <c r="EH93">
        <v>10.850842172600085</v>
      </c>
      <c r="EJ93">
        <f t="shared" si="102"/>
        <v>1</v>
      </c>
      <c r="EK93">
        <f t="shared" si="103"/>
        <v>0</v>
      </c>
      <c r="EL93">
        <f t="shared" si="104"/>
        <v>10.797258493243586</v>
      </c>
      <c r="EO93">
        <v>86</v>
      </c>
      <c r="EP93">
        <v>19.367295748704848</v>
      </c>
      <c r="EQ93">
        <v>13.584063570435513</v>
      </c>
      <c r="ES93">
        <f t="shared" si="105"/>
        <v>1</v>
      </c>
      <c r="ET93">
        <f t="shared" si="106"/>
        <v>0</v>
      </c>
      <c r="EU93">
        <f t="shared" si="107"/>
        <v>5.7832321782693352</v>
      </c>
    </row>
    <row r="94" spans="1:151" x14ac:dyDescent="0.25">
      <c r="A94">
        <v>87</v>
      </c>
      <c r="B94">
        <v>12.162865231004554</v>
      </c>
      <c r="C94">
        <v>23.018035406775521</v>
      </c>
      <c r="E94">
        <f t="shared" si="57"/>
        <v>0</v>
      </c>
      <c r="F94">
        <f t="shared" si="58"/>
        <v>1</v>
      </c>
      <c r="G94">
        <f t="shared" si="59"/>
        <v>10.855170175770967</v>
      </c>
      <c r="J94">
        <v>87</v>
      </c>
      <c r="K94">
        <v>12.966366975854326</v>
      </c>
      <c r="L94">
        <v>32.503888860681556</v>
      </c>
      <c r="N94">
        <f t="shared" si="60"/>
        <v>0</v>
      </c>
      <c r="O94">
        <f t="shared" si="61"/>
        <v>1</v>
      </c>
      <c r="P94">
        <f t="shared" si="62"/>
        <v>19.537521884827228</v>
      </c>
      <c r="S94">
        <v>87</v>
      </c>
      <c r="T94">
        <v>17.871801667278504</v>
      </c>
      <c r="U94">
        <v>26.133140538725172</v>
      </c>
      <c r="W94">
        <f t="shared" si="63"/>
        <v>0</v>
      </c>
      <c r="X94">
        <f t="shared" si="64"/>
        <v>1</v>
      </c>
      <c r="Y94">
        <f t="shared" si="65"/>
        <v>8.261338871446668</v>
      </c>
      <c r="AB94">
        <v>87</v>
      </c>
      <c r="AC94">
        <v>20.155701303058841</v>
      </c>
      <c r="AD94">
        <v>16.169858777614834</v>
      </c>
      <c r="AF94">
        <f t="shared" si="66"/>
        <v>1</v>
      </c>
      <c r="AG94">
        <f t="shared" si="67"/>
        <v>0</v>
      </c>
      <c r="AH94">
        <f t="shared" si="68"/>
        <v>3.9858425254440064</v>
      </c>
      <c r="AK94">
        <v>87</v>
      </c>
      <c r="AL94">
        <v>26.937004191664791</v>
      </c>
      <c r="AM94">
        <v>43.678211039985129</v>
      </c>
      <c r="AO94">
        <f t="shared" si="69"/>
        <v>0</v>
      </c>
      <c r="AP94">
        <f t="shared" si="70"/>
        <v>1</v>
      </c>
      <c r="AQ94">
        <f t="shared" si="71"/>
        <v>16.741206848320338</v>
      </c>
      <c r="AT94">
        <v>87</v>
      </c>
      <c r="AU94">
        <v>14.622736400964875</v>
      </c>
      <c r="AV94">
        <v>16.100397991101111</v>
      </c>
      <c r="AX94">
        <f t="shared" si="72"/>
        <v>0</v>
      </c>
      <c r="AY94">
        <f t="shared" si="73"/>
        <v>1</v>
      </c>
      <c r="AZ94">
        <f t="shared" si="74"/>
        <v>1.4776615901362362</v>
      </c>
      <c r="BC94">
        <v>87</v>
      </c>
      <c r="BD94" t="e">
        <v>#N/A</v>
      </c>
      <c r="BE94" t="e">
        <v>#N/A</v>
      </c>
      <c r="BG94" t="e">
        <f t="shared" si="75"/>
        <v>#N/A</v>
      </c>
      <c r="BH94" t="e">
        <f t="shared" si="76"/>
        <v>#N/A</v>
      </c>
      <c r="BI94" t="e">
        <f t="shared" si="77"/>
        <v>#N/A</v>
      </c>
      <c r="BL94">
        <v>87</v>
      </c>
      <c r="BM94">
        <v>25.218182042093972</v>
      </c>
      <c r="BN94">
        <v>13.47826046014767</v>
      </c>
      <c r="BP94">
        <f t="shared" si="78"/>
        <v>1</v>
      </c>
      <c r="BQ94">
        <f t="shared" si="79"/>
        <v>0</v>
      </c>
      <c r="BR94">
        <f t="shared" si="80"/>
        <v>11.739921581946302</v>
      </c>
      <c r="BU94">
        <v>87</v>
      </c>
      <c r="BV94">
        <v>19.449297065074433</v>
      </c>
      <c r="BW94">
        <v>21.827043745950316</v>
      </c>
      <c r="BY94">
        <f t="shared" si="81"/>
        <v>0</v>
      </c>
      <c r="BZ94">
        <f t="shared" si="82"/>
        <v>1</v>
      </c>
      <c r="CA94">
        <f t="shared" si="83"/>
        <v>2.3777466808758838</v>
      </c>
      <c r="CD94">
        <v>87</v>
      </c>
      <c r="CE94">
        <v>16.935167463428805</v>
      </c>
      <c r="CF94">
        <v>24.886260218012016</v>
      </c>
      <c r="CH94">
        <f t="shared" si="84"/>
        <v>0</v>
      </c>
      <c r="CI94">
        <f t="shared" si="85"/>
        <v>1</v>
      </c>
      <c r="CJ94">
        <f t="shared" si="86"/>
        <v>7.9510927545832111</v>
      </c>
      <c r="CM94">
        <v>87</v>
      </c>
      <c r="CN94">
        <v>20.97734521371353</v>
      </c>
      <c r="CO94">
        <v>28.791011735355351</v>
      </c>
      <c r="CQ94">
        <f t="shared" si="87"/>
        <v>0</v>
      </c>
      <c r="CR94">
        <f t="shared" si="88"/>
        <v>1</v>
      </c>
      <c r="CS94">
        <f t="shared" si="89"/>
        <v>7.8136665216418209</v>
      </c>
      <c r="CV94">
        <v>87</v>
      </c>
      <c r="CW94">
        <v>19.585603128645783</v>
      </c>
      <c r="CX94">
        <v>21.874791782595722</v>
      </c>
      <c r="CZ94">
        <f t="shared" si="90"/>
        <v>0</v>
      </c>
      <c r="DA94">
        <f t="shared" si="91"/>
        <v>1</v>
      </c>
      <c r="DB94">
        <f t="shared" si="92"/>
        <v>2.2891886539499389</v>
      </c>
      <c r="DE94">
        <v>87</v>
      </c>
      <c r="DF94">
        <v>27.07135779731771</v>
      </c>
      <c r="DG94">
        <v>20.207306842161845</v>
      </c>
      <c r="DI94">
        <f t="shared" si="93"/>
        <v>1</v>
      </c>
      <c r="DJ94">
        <f t="shared" si="94"/>
        <v>0</v>
      </c>
      <c r="DK94">
        <f t="shared" si="95"/>
        <v>6.8640509551558644</v>
      </c>
      <c r="DN94">
        <v>87</v>
      </c>
      <c r="DO94">
        <v>22.612904523126964</v>
      </c>
      <c r="DP94">
        <v>22.384558619994241</v>
      </c>
      <c r="DR94">
        <f t="shared" si="96"/>
        <v>1</v>
      </c>
      <c r="DS94">
        <f t="shared" si="97"/>
        <v>0</v>
      </c>
      <c r="DT94">
        <f t="shared" si="98"/>
        <v>0.22834590313272329</v>
      </c>
      <c r="DW94">
        <v>87</v>
      </c>
      <c r="DX94">
        <v>21.659024310273825</v>
      </c>
      <c r="DY94">
        <v>22.334365909441377</v>
      </c>
      <c r="EA94">
        <f t="shared" si="99"/>
        <v>0</v>
      </c>
      <c r="EB94">
        <f t="shared" si="100"/>
        <v>1</v>
      </c>
      <c r="EC94">
        <f t="shared" si="101"/>
        <v>0.67534159916755243</v>
      </c>
      <c r="EF94">
        <v>87</v>
      </c>
      <c r="EG94">
        <v>24.704363435667883</v>
      </c>
      <c r="EH94">
        <v>13.452485526688776</v>
      </c>
      <c r="EJ94">
        <f t="shared" si="102"/>
        <v>1</v>
      </c>
      <c r="EK94">
        <f t="shared" si="103"/>
        <v>0</v>
      </c>
      <c r="EL94">
        <f t="shared" si="104"/>
        <v>11.251877908979107</v>
      </c>
      <c r="EO94">
        <v>87</v>
      </c>
      <c r="EP94">
        <v>18.685018294373755</v>
      </c>
      <c r="EQ94">
        <v>13.798655754744491</v>
      </c>
      <c r="ES94">
        <f t="shared" si="105"/>
        <v>1</v>
      </c>
      <c r="ET94">
        <f t="shared" si="106"/>
        <v>0</v>
      </c>
      <c r="EU94">
        <f t="shared" si="107"/>
        <v>4.886362539629264</v>
      </c>
    </row>
    <row r="95" spans="1:151" x14ac:dyDescent="0.25">
      <c r="A95">
        <v>88</v>
      </c>
      <c r="B95">
        <v>15.733574839680291</v>
      </c>
      <c r="C95">
        <v>11.555520470346869</v>
      </c>
      <c r="E95">
        <f t="shared" si="57"/>
        <v>1</v>
      </c>
      <c r="F95">
        <f t="shared" si="58"/>
        <v>0</v>
      </c>
      <c r="G95">
        <f t="shared" si="59"/>
        <v>4.178054369333422</v>
      </c>
      <c r="J95">
        <v>88</v>
      </c>
      <c r="K95">
        <v>21.921924873130596</v>
      </c>
      <c r="L95">
        <v>22.736070979828156</v>
      </c>
      <c r="N95">
        <f t="shared" si="60"/>
        <v>0</v>
      </c>
      <c r="O95">
        <f t="shared" si="61"/>
        <v>1</v>
      </c>
      <c r="P95">
        <f t="shared" si="62"/>
        <v>0.81414610669756016</v>
      </c>
      <c r="S95">
        <v>88</v>
      </c>
      <c r="T95">
        <v>22.649650472175836</v>
      </c>
      <c r="U95">
        <v>47.59781726889544</v>
      </c>
      <c r="W95">
        <f t="shared" si="63"/>
        <v>0</v>
      </c>
      <c r="X95">
        <f t="shared" si="64"/>
        <v>1</v>
      </c>
      <c r="Y95">
        <f t="shared" si="65"/>
        <v>24.948166796719605</v>
      </c>
      <c r="AB95">
        <v>88</v>
      </c>
      <c r="AC95">
        <v>20.439154938420796</v>
      </c>
      <c r="AD95">
        <v>17.391364539652184</v>
      </c>
      <c r="AF95">
        <f t="shared" si="66"/>
        <v>1</v>
      </c>
      <c r="AG95">
        <f t="shared" si="67"/>
        <v>0</v>
      </c>
      <c r="AH95">
        <f t="shared" si="68"/>
        <v>3.0477903987686119</v>
      </c>
      <c r="AK95">
        <v>88</v>
      </c>
      <c r="AL95">
        <v>22.25009908913281</v>
      </c>
      <c r="AM95">
        <v>38.82981069074529</v>
      </c>
      <c r="AO95">
        <f t="shared" si="69"/>
        <v>0</v>
      </c>
      <c r="AP95">
        <f t="shared" si="70"/>
        <v>1</v>
      </c>
      <c r="AQ95">
        <f t="shared" si="71"/>
        <v>16.57971160161248</v>
      </c>
      <c r="AT95">
        <v>88</v>
      </c>
      <c r="AU95">
        <v>19.877488297842262</v>
      </c>
      <c r="AV95">
        <v>25.806893263610636</v>
      </c>
      <c r="AX95">
        <f t="shared" si="72"/>
        <v>0</v>
      </c>
      <c r="AY95">
        <f t="shared" si="73"/>
        <v>1</v>
      </c>
      <c r="AZ95">
        <f t="shared" si="74"/>
        <v>5.9294049657683736</v>
      </c>
      <c r="BC95">
        <v>88</v>
      </c>
      <c r="BD95" t="e">
        <v>#N/A</v>
      </c>
      <c r="BE95" t="e">
        <v>#N/A</v>
      </c>
      <c r="BG95" t="e">
        <f t="shared" si="75"/>
        <v>#N/A</v>
      </c>
      <c r="BH95" t="e">
        <f t="shared" si="76"/>
        <v>#N/A</v>
      </c>
      <c r="BI95" t="e">
        <f t="shared" si="77"/>
        <v>#N/A</v>
      </c>
      <c r="BL95">
        <v>88</v>
      </c>
      <c r="BM95">
        <v>24.583429636174738</v>
      </c>
      <c r="BN95">
        <v>4.9536329831863437</v>
      </c>
      <c r="BP95">
        <f t="shared" si="78"/>
        <v>1</v>
      </c>
      <c r="BQ95">
        <f t="shared" si="79"/>
        <v>0</v>
      </c>
      <c r="BR95">
        <f t="shared" si="80"/>
        <v>19.629796652988396</v>
      </c>
      <c r="BU95">
        <v>88</v>
      </c>
      <c r="BV95">
        <v>9.1961166624806978</v>
      </c>
      <c r="BW95">
        <v>22.360206126611267</v>
      </c>
      <c r="BY95">
        <f t="shared" si="81"/>
        <v>0</v>
      </c>
      <c r="BZ95">
        <f t="shared" si="82"/>
        <v>1</v>
      </c>
      <c r="CA95">
        <f t="shared" si="83"/>
        <v>13.164089464130569</v>
      </c>
      <c r="CD95">
        <v>88</v>
      </c>
      <c r="CE95">
        <v>15.13874547335103</v>
      </c>
      <c r="CF95">
        <v>27.880033280439388</v>
      </c>
      <c r="CH95">
        <f t="shared" si="84"/>
        <v>0</v>
      </c>
      <c r="CI95">
        <f t="shared" si="85"/>
        <v>1</v>
      </c>
      <c r="CJ95">
        <f t="shared" si="86"/>
        <v>12.741287807088359</v>
      </c>
      <c r="CM95">
        <v>88</v>
      </c>
      <c r="CN95">
        <v>21.108979432199206</v>
      </c>
      <c r="CO95">
        <v>28.440179137036136</v>
      </c>
      <c r="CQ95">
        <f t="shared" si="87"/>
        <v>0</v>
      </c>
      <c r="CR95">
        <f t="shared" si="88"/>
        <v>1</v>
      </c>
      <c r="CS95">
        <f t="shared" si="89"/>
        <v>7.33119970483693</v>
      </c>
      <c r="CV95">
        <v>88</v>
      </c>
      <c r="CW95">
        <v>26.386112871645828</v>
      </c>
      <c r="CX95">
        <v>16.757699651906112</v>
      </c>
      <c r="CZ95">
        <f t="shared" si="90"/>
        <v>1</v>
      </c>
      <c r="DA95">
        <f t="shared" si="91"/>
        <v>0</v>
      </c>
      <c r="DB95">
        <f t="shared" si="92"/>
        <v>9.6284132197397163</v>
      </c>
      <c r="DE95">
        <v>88</v>
      </c>
      <c r="DF95">
        <v>22.524146216850056</v>
      </c>
      <c r="DG95">
        <v>28.969623604245527</v>
      </c>
      <c r="DI95">
        <f t="shared" si="93"/>
        <v>0</v>
      </c>
      <c r="DJ95">
        <f t="shared" si="94"/>
        <v>1</v>
      </c>
      <c r="DK95">
        <f t="shared" si="95"/>
        <v>6.4454773873954707</v>
      </c>
      <c r="DN95">
        <v>88</v>
      </c>
      <c r="DO95">
        <v>21.538643743067851</v>
      </c>
      <c r="DP95">
        <v>25.586641627861034</v>
      </c>
      <c r="DR95">
        <f t="shared" si="96"/>
        <v>0</v>
      </c>
      <c r="DS95">
        <f t="shared" si="97"/>
        <v>1</v>
      </c>
      <c r="DT95">
        <f t="shared" si="98"/>
        <v>4.0479978847931832</v>
      </c>
      <c r="DW95">
        <v>88</v>
      </c>
      <c r="DX95">
        <v>9.8619772601915727</v>
      </c>
      <c r="DY95">
        <v>17.36066403043607</v>
      </c>
      <c r="EA95">
        <f t="shared" si="99"/>
        <v>0</v>
      </c>
      <c r="EB95">
        <f t="shared" si="100"/>
        <v>1</v>
      </c>
      <c r="EC95">
        <f t="shared" si="101"/>
        <v>7.4986867702444968</v>
      </c>
      <c r="EF95">
        <v>88</v>
      </c>
      <c r="EG95">
        <v>17.816964567866503</v>
      </c>
      <c r="EH95">
        <v>16.068981895009365</v>
      </c>
      <c r="EJ95">
        <f t="shared" si="102"/>
        <v>1</v>
      </c>
      <c r="EK95">
        <f t="shared" si="103"/>
        <v>0</v>
      </c>
      <c r="EL95">
        <f t="shared" si="104"/>
        <v>1.7479826728571375</v>
      </c>
      <c r="EO95">
        <v>88</v>
      </c>
      <c r="EP95">
        <v>22.623018141882206</v>
      </c>
      <c r="EQ95">
        <v>46.091029500147179</v>
      </c>
      <c r="ES95">
        <f t="shared" si="105"/>
        <v>0</v>
      </c>
      <c r="ET95">
        <f t="shared" si="106"/>
        <v>1</v>
      </c>
      <c r="EU95">
        <f t="shared" si="107"/>
        <v>23.468011358264974</v>
      </c>
    </row>
    <row r="96" spans="1:151" ht="13.5" customHeight="1" x14ac:dyDescent="0.25">
      <c r="A96">
        <v>89</v>
      </c>
      <c r="B96">
        <v>7.1506456998967671</v>
      </c>
      <c r="C96">
        <v>30.231200856453217</v>
      </c>
      <c r="E96">
        <f t="shared" si="57"/>
        <v>0</v>
      </c>
      <c r="F96">
        <f t="shared" si="58"/>
        <v>1</v>
      </c>
      <c r="G96">
        <f t="shared" si="59"/>
        <v>23.08055515655645</v>
      </c>
      <c r="J96">
        <v>89</v>
      </c>
      <c r="K96">
        <v>15.521558005816745</v>
      </c>
      <c r="L96">
        <v>22.70248774037298</v>
      </c>
      <c r="N96">
        <f t="shared" si="60"/>
        <v>0</v>
      </c>
      <c r="O96">
        <f t="shared" si="61"/>
        <v>1</v>
      </c>
      <c r="P96">
        <f t="shared" si="62"/>
        <v>7.1809297345562353</v>
      </c>
      <c r="S96">
        <v>89</v>
      </c>
      <c r="T96">
        <v>18.555178041590782</v>
      </c>
      <c r="U96">
        <v>17.846853040264655</v>
      </c>
      <c r="W96">
        <f t="shared" si="63"/>
        <v>1</v>
      </c>
      <c r="X96">
        <f t="shared" si="64"/>
        <v>0</v>
      </c>
      <c r="Y96">
        <f t="shared" si="65"/>
        <v>0.70832500132612708</v>
      </c>
      <c r="AB96">
        <v>89</v>
      </c>
      <c r="AC96">
        <v>17.207952491563855</v>
      </c>
      <c r="AD96">
        <v>18.442314364223698</v>
      </c>
      <c r="AF96">
        <f t="shared" si="66"/>
        <v>0</v>
      </c>
      <c r="AG96">
        <f t="shared" si="67"/>
        <v>1</v>
      </c>
      <c r="AH96">
        <f t="shared" si="68"/>
        <v>1.2343618726598429</v>
      </c>
      <c r="AK96">
        <v>89</v>
      </c>
      <c r="AL96">
        <v>16.777501589067455</v>
      </c>
      <c r="AM96">
        <v>25.203923938419905</v>
      </c>
      <c r="AO96">
        <f t="shared" si="69"/>
        <v>0</v>
      </c>
      <c r="AP96">
        <f t="shared" si="70"/>
        <v>1</v>
      </c>
      <c r="AQ96">
        <f t="shared" si="71"/>
        <v>8.4264223493524497</v>
      </c>
      <c r="AT96">
        <v>89</v>
      </c>
      <c r="AU96">
        <v>20.977086241727079</v>
      </c>
      <c r="AV96">
        <v>24.315356865797416</v>
      </c>
      <c r="AX96">
        <f t="shared" si="72"/>
        <v>0</v>
      </c>
      <c r="AY96">
        <f t="shared" si="73"/>
        <v>1</v>
      </c>
      <c r="AZ96">
        <f t="shared" si="74"/>
        <v>3.3382706240703364</v>
      </c>
      <c r="BC96">
        <v>89</v>
      </c>
      <c r="BD96" t="e">
        <v>#N/A</v>
      </c>
      <c r="BE96" t="e">
        <v>#N/A</v>
      </c>
      <c r="BG96" t="e">
        <f t="shared" si="75"/>
        <v>#N/A</v>
      </c>
      <c r="BH96" t="e">
        <f t="shared" si="76"/>
        <v>#N/A</v>
      </c>
      <c r="BI96" t="e">
        <f t="shared" si="77"/>
        <v>#N/A</v>
      </c>
      <c r="BL96">
        <v>89</v>
      </c>
      <c r="BM96">
        <v>37.269886276828508</v>
      </c>
      <c r="BN96">
        <v>8.1873829028818275</v>
      </c>
      <c r="BP96">
        <f t="shared" si="78"/>
        <v>1</v>
      </c>
      <c r="BQ96">
        <f t="shared" si="79"/>
        <v>0</v>
      </c>
      <c r="BR96">
        <f t="shared" si="80"/>
        <v>29.082503373946679</v>
      </c>
      <c r="BU96">
        <v>89</v>
      </c>
      <c r="BV96">
        <v>23.351834480720708</v>
      </c>
      <c r="BW96">
        <v>21.508901874024719</v>
      </c>
      <c r="BY96">
        <f t="shared" si="81"/>
        <v>1</v>
      </c>
      <c r="BZ96">
        <f t="shared" si="82"/>
        <v>0</v>
      </c>
      <c r="CA96">
        <f t="shared" si="83"/>
        <v>1.8429326066959888</v>
      </c>
      <c r="CD96">
        <v>89</v>
      </c>
      <c r="CE96">
        <v>20.216318908285928</v>
      </c>
      <c r="CF96">
        <v>32.050401701161455</v>
      </c>
      <c r="CH96">
        <f t="shared" si="84"/>
        <v>0</v>
      </c>
      <c r="CI96">
        <f t="shared" si="85"/>
        <v>1</v>
      </c>
      <c r="CJ96">
        <f t="shared" si="86"/>
        <v>11.834082792875527</v>
      </c>
      <c r="CM96">
        <v>89</v>
      </c>
      <c r="CN96">
        <v>18.315527338319221</v>
      </c>
      <c r="CO96">
        <v>8.330650849307645</v>
      </c>
      <c r="CQ96">
        <f t="shared" si="87"/>
        <v>1</v>
      </c>
      <c r="CR96">
        <f t="shared" si="88"/>
        <v>0</v>
      </c>
      <c r="CS96">
        <f t="shared" si="89"/>
        <v>9.984876489011576</v>
      </c>
      <c r="CV96">
        <v>89</v>
      </c>
      <c r="CW96">
        <v>22.324895687237056</v>
      </c>
      <c r="CX96">
        <v>17.544791176912149</v>
      </c>
      <c r="CZ96">
        <f t="shared" si="90"/>
        <v>1</v>
      </c>
      <c r="DA96">
        <f t="shared" si="91"/>
        <v>0</v>
      </c>
      <c r="DB96">
        <f t="shared" si="92"/>
        <v>4.7801045103249074</v>
      </c>
      <c r="DE96">
        <v>89</v>
      </c>
      <c r="DF96">
        <v>26.905333497812325</v>
      </c>
      <c r="DG96">
        <v>28.72705559591666</v>
      </c>
      <c r="DI96">
        <f t="shared" si="93"/>
        <v>0</v>
      </c>
      <c r="DJ96">
        <f t="shared" si="94"/>
        <v>1</v>
      </c>
      <c r="DK96">
        <f t="shared" si="95"/>
        <v>1.8217220981043347</v>
      </c>
      <c r="DN96">
        <v>89</v>
      </c>
      <c r="DO96">
        <v>23.191168712337127</v>
      </c>
      <c r="DP96">
        <v>23.541419290365308</v>
      </c>
      <c r="DR96">
        <f t="shared" si="96"/>
        <v>0</v>
      </c>
      <c r="DS96">
        <f t="shared" si="97"/>
        <v>1</v>
      </c>
      <c r="DT96">
        <f t="shared" si="98"/>
        <v>0.35025057802818083</v>
      </c>
      <c r="DW96">
        <v>89</v>
      </c>
      <c r="DX96">
        <v>19.137597256984819</v>
      </c>
      <c r="DY96">
        <v>19.753684982062861</v>
      </c>
      <c r="EA96">
        <f t="shared" si="99"/>
        <v>0</v>
      </c>
      <c r="EB96">
        <f t="shared" si="100"/>
        <v>1</v>
      </c>
      <c r="EC96">
        <f t="shared" si="101"/>
        <v>0.61608772507804233</v>
      </c>
      <c r="EF96">
        <v>89</v>
      </c>
      <c r="EG96">
        <v>23.332448383076358</v>
      </c>
      <c r="EH96">
        <v>18.037484691843044</v>
      </c>
      <c r="EJ96">
        <f t="shared" si="102"/>
        <v>1</v>
      </c>
      <c r="EK96">
        <f t="shared" si="103"/>
        <v>0</v>
      </c>
      <c r="EL96">
        <f t="shared" si="104"/>
        <v>5.2949636912333133</v>
      </c>
      <c r="EO96">
        <v>89</v>
      </c>
      <c r="EP96">
        <v>25.406281164504996</v>
      </c>
      <c r="EQ96">
        <v>25.570960411655495</v>
      </c>
      <c r="ES96">
        <f t="shared" si="105"/>
        <v>0</v>
      </c>
      <c r="ET96">
        <f t="shared" si="106"/>
        <v>1</v>
      </c>
      <c r="EU96">
        <f t="shared" si="107"/>
        <v>0.16467924715049875</v>
      </c>
    </row>
    <row r="97" spans="1:151" x14ac:dyDescent="0.25">
      <c r="A97">
        <v>90</v>
      </c>
      <c r="B97">
        <v>6.8945796868277496</v>
      </c>
      <c r="C97">
        <v>22.852344036351006</v>
      </c>
      <c r="E97">
        <f t="shared" si="57"/>
        <v>0</v>
      </c>
      <c r="F97">
        <f t="shared" si="58"/>
        <v>1</v>
      </c>
      <c r="G97">
        <f t="shared" si="59"/>
        <v>15.957764349523256</v>
      </c>
      <c r="J97">
        <v>90</v>
      </c>
      <c r="K97">
        <v>16.954232854884566</v>
      </c>
      <c r="L97">
        <v>19.479135944754418</v>
      </c>
      <c r="N97">
        <f t="shared" si="60"/>
        <v>0</v>
      </c>
      <c r="O97">
        <f t="shared" si="61"/>
        <v>1</v>
      </c>
      <c r="P97">
        <f t="shared" si="62"/>
        <v>2.5249030898698521</v>
      </c>
      <c r="S97">
        <v>90</v>
      </c>
      <c r="T97">
        <v>16.139424901200666</v>
      </c>
      <c r="U97">
        <v>54.826539715850501</v>
      </c>
      <c r="W97">
        <f t="shared" si="63"/>
        <v>0</v>
      </c>
      <c r="X97">
        <f t="shared" si="64"/>
        <v>1</v>
      </c>
      <c r="Y97">
        <f t="shared" si="65"/>
        <v>38.687114814649831</v>
      </c>
      <c r="AB97">
        <v>90</v>
      </c>
      <c r="AC97">
        <v>29.9987744591736</v>
      </c>
      <c r="AD97">
        <v>15.848086580274716</v>
      </c>
      <c r="AF97">
        <f t="shared" si="66"/>
        <v>1</v>
      </c>
      <c r="AG97">
        <f t="shared" si="67"/>
        <v>0</v>
      </c>
      <c r="AH97">
        <f t="shared" si="68"/>
        <v>14.150687878898884</v>
      </c>
      <c r="AK97">
        <v>90</v>
      </c>
      <c r="AL97">
        <v>18.11692048094578</v>
      </c>
      <c r="AM97">
        <v>49.752124877218407</v>
      </c>
      <c r="AO97">
        <f t="shared" si="69"/>
        <v>0</v>
      </c>
      <c r="AP97">
        <f t="shared" si="70"/>
        <v>1</v>
      </c>
      <c r="AQ97">
        <f t="shared" si="71"/>
        <v>31.635204396272627</v>
      </c>
      <c r="AT97">
        <v>90</v>
      </c>
      <c r="AU97">
        <v>17.616587284756577</v>
      </c>
      <c r="AV97">
        <v>23.732814736255055</v>
      </c>
      <c r="AX97">
        <f t="shared" si="72"/>
        <v>0</v>
      </c>
      <c r="AY97">
        <f t="shared" si="73"/>
        <v>1</v>
      </c>
      <c r="AZ97">
        <f t="shared" si="74"/>
        <v>6.116227451498478</v>
      </c>
      <c r="BC97">
        <v>90</v>
      </c>
      <c r="BD97" t="e">
        <v>#N/A</v>
      </c>
      <c r="BE97" t="e">
        <v>#N/A</v>
      </c>
      <c r="BG97" t="e">
        <f t="shared" si="75"/>
        <v>#N/A</v>
      </c>
      <c r="BH97" t="e">
        <f t="shared" si="76"/>
        <v>#N/A</v>
      </c>
      <c r="BI97" t="e">
        <f t="shared" si="77"/>
        <v>#N/A</v>
      </c>
      <c r="BL97">
        <v>90</v>
      </c>
      <c r="BM97">
        <v>25.591359699055133</v>
      </c>
      <c r="BN97">
        <v>13.543825720252435</v>
      </c>
      <c r="BP97">
        <f t="shared" si="78"/>
        <v>1</v>
      </c>
      <c r="BQ97">
        <f t="shared" si="79"/>
        <v>0</v>
      </c>
      <c r="BR97">
        <f t="shared" si="80"/>
        <v>12.047533978802697</v>
      </c>
      <c r="BU97">
        <v>90</v>
      </c>
      <c r="BV97">
        <v>16.824103716437172</v>
      </c>
      <c r="BW97">
        <v>17.739925404677589</v>
      </c>
      <c r="BY97">
        <f t="shared" si="81"/>
        <v>0</v>
      </c>
      <c r="BZ97">
        <f t="shared" si="82"/>
        <v>1</v>
      </c>
      <c r="CA97">
        <f t="shared" si="83"/>
        <v>0.91582168824041688</v>
      </c>
      <c r="CD97">
        <v>90</v>
      </c>
      <c r="CE97">
        <v>28.551416930534973</v>
      </c>
      <c r="CF97">
        <v>16.519489605687472</v>
      </c>
      <c r="CH97">
        <f t="shared" si="84"/>
        <v>1</v>
      </c>
      <c r="CI97">
        <f t="shared" si="85"/>
        <v>0</v>
      </c>
      <c r="CJ97">
        <f t="shared" si="86"/>
        <v>12.031927324847501</v>
      </c>
      <c r="CM97">
        <v>90</v>
      </c>
      <c r="CN97">
        <v>15.05093626309897</v>
      </c>
      <c r="CO97">
        <v>28.042728522675048</v>
      </c>
      <c r="CQ97">
        <f t="shared" si="87"/>
        <v>0</v>
      </c>
      <c r="CR97">
        <f t="shared" si="88"/>
        <v>1</v>
      </c>
      <c r="CS97">
        <f t="shared" si="89"/>
        <v>12.991792259576078</v>
      </c>
      <c r="CV97">
        <v>90</v>
      </c>
      <c r="CW97">
        <v>23.694941475550316</v>
      </c>
      <c r="CX97">
        <v>21.49006806347338</v>
      </c>
      <c r="CZ97">
        <f t="shared" si="90"/>
        <v>1</v>
      </c>
      <c r="DA97">
        <f t="shared" si="91"/>
        <v>0</v>
      </c>
      <c r="DB97">
        <f t="shared" si="92"/>
        <v>2.2048734120769353</v>
      </c>
      <c r="DE97">
        <v>90</v>
      </c>
      <c r="DF97">
        <v>31.647091628712818</v>
      </c>
      <c r="DG97">
        <v>28.456441414909794</v>
      </c>
      <c r="DI97">
        <f t="shared" si="93"/>
        <v>1</v>
      </c>
      <c r="DJ97">
        <f t="shared" si="94"/>
        <v>0</v>
      </c>
      <c r="DK97">
        <f t="shared" si="95"/>
        <v>3.1906502138030248</v>
      </c>
      <c r="DN97">
        <v>90</v>
      </c>
      <c r="DO97">
        <v>23.619671276654053</v>
      </c>
      <c r="DP97">
        <v>16.213546377971198</v>
      </c>
      <c r="DR97">
        <f t="shared" si="96"/>
        <v>1</v>
      </c>
      <c r="DS97">
        <f t="shared" si="97"/>
        <v>0</v>
      </c>
      <c r="DT97">
        <f t="shared" si="98"/>
        <v>7.4061248986828545</v>
      </c>
      <c r="DW97">
        <v>90</v>
      </c>
      <c r="DX97">
        <v>17.372708387995218</v>
      </c>
      <c r="DY97">
        <v>17.001968855252812</v>
      </c>
      <c r="EA97">
        <f t="shared" si="99"/>
        <v>1</v>
      </c>
      <c r="EB97">
        <f t="shared" si="100"/>
        <v>0</v>
      </c>
      <c r="EC97">
        <f t="shared" si="101"/>
        <v>0.37073953274240523</v>
      </c>
      <c r="EF97">
        <v>90</v>
      </c>
      <c r="EG97">
        <v>22.38130893697797</v>
      </c>
      <c r="EH97">
        <v>17.471532307771799</v>
      </c>
      <c r="EJ97">
        <f t="shared" si="102"/>
        <v>1</v>
      </c>
      <c r="EK97">
        <f t="shared" si="103"/>
        <v>0</v>
      </c>
      <c r="EL97">
        <f t="shared" si="104"/>
        <v>4.9097766292061706</v>
      </c>
      <c r="EO97">
        <v>90</v>
      </c>
      <c r="EP97">
        <v>25.068091385059237</v>
      </c>
      <c r="EQ97">
        <v>31.76735557332475</v>
      </c>
      <c r="ES97">
        <f t="shared" si="105"/>
        <v>0</v>
      </c>
      <c r="ET97">
        <f t="shared" si="106"/>
        <v>1</v>
      </c>
      <c r="EU97">
        <f t="shared" si="107"/>
        <v>6.6992641882655128</v>
      </c>
    </row>
    <row r="98" spans="1:151" x14ac:dyDescent="0.25">
      <c r="A98">
        <v>91</v>
      </c>
      <c r="B98">
        <v>10.629586287833769</v>
      </c>
      <c r="C98">
        <v>13.832168213879751</v>
      </c>
      <c r="E98">
        <f t="shared" si="57"/>
        <v>0</v>
      </c>
      <c r="F98">
        <f t="shared" si="58"/>
        <v>1</v>
      </c>
      <c r="G98">
        <f t="shared" si="59"/>
        <v>3.2025819260459816</v>
      </c>
      <c r="J98">
        <v>91</v>
      </c>
      <c r="K98">
        <v>13.835343023238021</v>
      </c>
      <c r="L98">
        <v>22.710141397944131</v>
      </c>
      <c r="N98">
        <f t="shared" si="60"/>
        <v>0</v>
      </c>
      <c r="O98">
        <f t="shared" si="61"/>
        <v>1</v>
      </c>
      <c r="P98">
        <f t="shared" si="62"/>
        <v>8.8747983747061099</v>
      </c>
      <c r="S98">
        <v>91</v>
      </c>
      <c r="T98">
        <v>21.131324370871138</v>
      </c>
      <c r="U98">
        <v>28.604046314907084</v>
      </c>
      <c r="W98">
        <f t="shared" si="63"/>
        <v>0</v>
      </c>
      <c r="X98">
        <f t="shared" si="64"/>
        <v>1</v>
      </c>
      <c r="Y98">
        <f t="shared" si="65"/>
        <v>7.4727219440359463</v>
      </c>
      <c r="AB98">
        <v>91</v>
      </c>
      <c r="AC98">
        <v>26.002860420486293</v>
      </c>
      <c r="AD98">
        <v>18.667177072302945</v>
      </c>
      <c r="AF98">
        <f t="shared" si="66"/>
        <v>1</v>
      </c>
      <c r="AG98">
        <f t="shared" si="67"/>
        <v>0</v>
      </c>
      <c r="AH98">
        <f t="shared" si="68"/>
        <v>7.3356833481833483</v>
      </c>
      <c r="AK98">
        <v>91</v>
      </c>
      <c r="AL98">
        <v>17.836749785254749</v>
      </c>
      <c r="AM98">
        <v>18.877113873739656</v>
      </c>
      <c r="AO98">
        <f t="shared" si="69"/>
        <v>0</v>
      </c>
      <c r="AP98">
        <f t="shared" si="70"/>
        <v>1</v>
      </c>
      <c r="AQ98">
        <f t="shared" si="71"/>
        <v>1.0403640884849068</v>
      </c>
      <c r="AT98">
        <v>91</v>
      </c>
      <c r="AU98">
        <v>13.401664122073417</v>
      </c>
      <c r="AV98">
        <v>16.753352391553236</v>
      </c>
      <c r="AX98">
        <f t="shared" si="72"/>
        <v>0</v>
      </c>
      <c r="AY98">
        <f t="shared" si="73"/>
        <v>1</v>
      </c>
      <c r="AZ98">
        <f t="shared" si="74"/>
        <v>3.3516882694798191</v>
      </c>
      <c r="BC98">
        <v>91</v>
      </c>
      <c r="BD98" t="e">
        <v>#N/A</v>
      </c>
      <c r="BE98" t="e">
        <v>#N/A</v>
      </c>
      <c r="BG98" t="e">
        <f t="shared" si="75"/>
        <v>#N/A</v>
      </c>
      <c r="BH98" t="e">
        <f t="shared" si="76"/>
        <v>#N/A</v>
      </c>
      <c r="BI98" t="e">
        <f t="shared" si="77"/>
        <v>#N/A</v>
      </c>
      <c r="BL98">
        <v>91</v>
      </c>
      <c r="BM98">
        <v>33.881143487484742</v>
      </c>
      <c r="BN98">
        <v>7.9709041417008732</v>
      </c>
      <c r="BP98">
        <f t="shared" si="78"/>
        <v>1</v>
      </c>
      <c r="BQ98">
        <f t="shared" si="79"/>
        <v>0</v>
      </c>
      <c r="BR98">
        <f t="shared" si="80"/>
        <v>25.910239345783868</v>
      </c>
      <c r="BU98">
        <v>91</v>
      </c>
      <c r="BV98">
        <v>24.579560607469137</v>
      </c>
      <c r="BW98">
        <v>22.296909076837366</v>
      </c>
      <c r="BY98">
        <f t="shared" si="81"/>
        <v>1</v>
      </c>
      <c r="BZ98">
        <f t="shared" si="82"/>
        <v>0</v>
      </c>
      <c r="CA98">
        <f t="shared" si="83"/>
        <v>2.282651530631771</v>
      </c>
      <c r="CD98">
        <v>91</v>
      </c>
      <c r="CE98">
        <v>15.951682952997272</v>
      </c>
      <c r="CF98">
        <v>20.337053855344678</v>
      </c>
      <c r="CH98">
        <f t="shared" si="84"/>
        <v>0</v>
      </c>
      <c r="CI98">
        <f t="shared" si="85"/>
        <v>1</v>
      </c>
      <c r="CJ98">
        <f t="shared" si="86"/>
        <v>4.3853709023474057</v>
      </c>
      <c r="CM98">
        <v>91</v>
      </c>
      <c r="CN98">
        <v>23.33645280470019</v>
      </c>
      <c r="CO98">
        <v>28.089539125874808</v>
      </c>
      <c r="CQ98">
        <f t="shared" si="87"/>
        <v>0</v>
      </c>
      <c r="CR98">
        <f t="shared" si="88"/>
        <v>1</v>
      </c>
      <c r="CS98">
        <f t="shared" si="89"/>
        <v>4.7530863211746173</v>
      </c>
      <c r="CV98">
        <v>91</v>
      </c>
      <c r="CW98">
        <v>24.570235755227877</v>
      </c>
      <c r="CX98">
        <v>17.921488307244804</v>
      </c>
      <c r="CZ98">
        <f t="shared" si="90"/>
        <v>1</v>
      </c>
      <c r="DA98">
        <f t="shared" si="91"/>
        <v>0</v>
      </c>
      <c r="DB98">
        <f t="shared" si="92"/>
        <v>6.648747447983073</v>
      </c>
      <c r="DE98">
        <v>91</v>
      </c>
      <c r="DF98">
        <v>19.046288183430349</v>
      </c>
      <c r="DG98">
        <v>16.613113895776269</v>
      </c>
      <c r="DI98">
        <f t="shared" si="93"/>
        <v>1</v>
      </c>
      <c r="DJ98">
        <f t="shared" si="94"/>
        <v>0</v>
      </c>
      <c r="DK98">
        <f t="shared" si="95"/>
        <v>2.4331742876540794</v>
      </c>
      <c r="DN98">
        <v>91</v>
      </c>
      <c r="DO98">
        <v>24.279370236295435</v>
      </c>
      <c r="DP98">
        <v>14.153905126725164</v>
      </c>
      <c r="DR98">
        <f t="shared" si="96"/>
        <v>1</v>
      </c>
      <c r="DS98">
        <f t="shared" si="97"/>
        <v>0</v>
      </c>
      <c r="DT98">
        <f t="shared" si="98"/>
        <v>10.125465109570271</v>
      </c>
      <c r="DW98">
        <v>91</v>
      </c>
      <c r="DX98">
        <v>12.954089850336938</v>
      </c>
      <c r="DY98">
        <v>18.366842600435135</v>
      </c>
      <c r="EA98">
        <f t="shared" si="99"/>
        <v>0</v>
      </c>
      <c r="EB98">
        <f t="shared" si="100"/>
        <v>1</v>
      </c>
      <c r="EC98">
        <f t="shared" si="101"/>
        <v>5.4127527500981962</v>
      </c>
      <c r="EF98">
        <v>91</v>
      </c>
      <c r="EG98">
        <v>19.80914374890731</v>
      </c>
      <c r="EH98">
        <v>18.462730590964014</v>
      </c>
      <c r="EJ98">
        <f t="shared" si="102"/>
        <v>1</v>
      </c>
      <c r="EK98">
        <f t="shared" si="103"/>
        <v>0</v>
      </c>
      <c r="EL98">
        <f t="shared" si="104"/>
        <v>1.3464131579432959</v>
      </c>
      <c r="EO98">
        <v>91</v>
      </c>
      <c r="EP98">
        <v>19.490905188966117</v>
      </c>
      <c r="EQ98">
        <v>15.202492883936024</v>
      </c>
      <c r="ES98">
        <f t="shared" si="105"/>
        <v>1</v>
      </c>
      <c r="ET98">
        <f t="shared" si="106"/>
        <v>0</v>
      </c>
      <c r="EU98">
        <f t="shared" si="107"/>
        <v>4.2884123050300929</v>
      </c>
    </row>
    <row r="99" spans="1:151" ht="13.5" customHeight="1" x14ac:dyDescent="0.25">
      <c r="A99">
        <v>92</v>
      </c>
      <c r="B99">
        <v>8.6283331090933011</v>
      </c>
      <c r="C99">
        <v>31.44737574420396</v>
      </c>
      <c r="E99">
        <f t="shared" si="57"/>
        <v>0</v>
      </c>
      <c r="F99">
        <f t="shared" si="58"/>
        <v>1</v>
      </c>
      <c r="G99">
        <f t="shared" si="59"/>
        <v>22.819042635110659</v>
      </c>
      <c r="J99">
        <v>92</v>
      </c>
      <c r="K99">
        <v>20.206549773113029</v>
      </c>
      <c r="L99">
        <v>15.374656542679761</v>
      </c>
      <c r="N99">
        <f t="shared" si="60"/>
        <v>1</v>
      </c>
      <c r="O99">
        <f t="shared" si="61"/>
        <v>0</v>
      </c>
      <c r="P99">
        <f t="shared" si="62"/>
        <v>4.831893230433268</v>
      </c>
      <c r="S99">
        <v>92</v>
      </c>
      <c r="T99">
        <v>16.598184104954452</v>
      </c>
      <c r="U99">
        <v>18.139296522436201</v>
      </c>
      <c r="W99">
        <f t="shared" si="63"/>
        <v>0</v>
      </c>
      <c r="X99">
        <f t="shared" si="64"/>
        <v>1</v>
      </c>
      <c r="Y99">
        <f t="shared" si="65"/>
        <v>1.5411124174817488</v>
      </c>
      <c r="AB99">
        <v>92</v>
      </c>
      <c r="AC99">
        <v>23.395085597339602</v>
      </c>
      <c r="AD99">
        <v>17.550546247853148</v>
      </c>
      <c r="AF99">
        <f t="shared" si="66"/>
        <v>1</v>
      </c>
      <c r="AG99">
        <f t="shared" si="67"/>
        <v>0</v>
      </c>
      <c r="AH99">
        <f t="shared" si="68"/>
        <v>5.8445393494864533</v>
      </c>
      <c r="AK99">
        <v>92</v>
      </c>
      <c r="AL99">
        <v>19.195875527553131</v>
      </c>
      <c r="AM99">
        <v>20.669776760996839</v>
      </c>
      <c r="AO99">
        <f t="shared" si="69"/>
        <v>0</v>
      </c>
      <c r="AP99">
        <f t="shared" si="70"/>
        <v>1</v>
      </c>
      <c r="AQ99">
        <f t="shared" si="71"/>
        <v>1.4739012334437085</v>
      </c>
      <c r="AT99">
        <v>92</v>
      </c>
      <c r="AU99">
        <v>17.051550502968922</v>
      </c>
      <c r="AV99">
        <v>10.80522432372555</v>
      </c>
      <c r="AX99">
        <f t="shared" si="72"/>
        <v>1</v>
      </c>
      <c r="AY99">
        <f t="shared" si="73"/>
        <v>0</v>
      </c>
      <c r="AZ99">
        <f t="shared" si="74"/>
        <v>6.246326179243372</v>
      </c>
      <c r="BC99">
        <v>92</v>
      </c>
      <c r="BD99" t="e">
        <v>#N/A</v>
      </c>
      <c r="BE99" t="e">
        <v>#N/A</v>
      </c>
      <c r="BG99" t="e">
        <f t="shared" si="75"/>
        <v>#N/A</v>
      </c>
      <c r="BH99" t="e">
        <f t="shared" si="76"/>
        <v>#N/A</v>
      </c>
      <c r="BI99" t="e">
        <f t="shared" si="77"/>
        <v>#N/A</v>
      </c>
      <c r="BL99">
        <v>92</v>
      </c>
      <c r="BM99">
        <v>29.894694406049979</v>
      </c>
      <c r="BN99">
        <v>17.142524309724845</v>
      </c>
      <c r="BP99">
        <f t="shared" si="78"/>
        <v>1</v>
      </c>
      <c r="BQ99">
        <f t="shared" si="79"/>
        <v>0</v>
      </c>
      <c r="BR99">
        <f t="shared" si="80"/>
        <v>12.752170096325134</v>
      </c>
      <c r="BU99">
        <v>92</v>
      </c>
      <c r="BV99">
        <v>17.678020991887784</v>
      </c>
      <c r="BW99">
        <v>25.1775556883074</v>
      </c>
      <c r="BY99">
        <f t="shared" si="81"/>
        <v>0</v>
      </c>
      <c r="BZ99">
        <f t="shared" si="82"/>
        <v>1</v>
      </c>
      <c r="CA99">
        <f t="shared" si="83"/>
        <v>7.4995346964196159</v>
      </c>
      <c r="CD99">
        <v>92</v>
      </c>
      <c r="CE99">
        <v>6.4908531825402918</v>
      </c>
      <c r="CF99">
        <v>27.28244305451976</v>
      </c>
      <c r="CH99">
        <f t="shared" si="84"/>
        <v>0</v>
      </c>
      <c r="CI99">
        <f t="shared" si="85"/>
        <v>1</v>
      </c>
      <c r="CJ99">
        <f t="shared" si="86"/>
        <v>20.791589871979468</v>
      </c>
      <c r="CM99">
        <v>92</v>
      </c>
      <c r="CN99">
        <v>23.418261050592665</v>
      </c>
      <c r="CO99">
        <v>14.487223525481809</v>
      </c>
      <c r="CQ99">
        <f t="shared" si="87"/>
        <v>1</v>
      </c>
      <c r="CR99">
        <f t="shared" si="88"/>
        <v>0</v>
      </c>
      <c r="CS99">
        <f t="shared" si="89"/>
        <v>8.931037525110856</v>
      </c>
      <c r="CV99">
        <v>92</v>
      </c>
      <c r="CW99">
        <v>24.73909527965796</v>
      </c>
      <c r="CX99">
        <v>16.995799216988956</v>
      </c>
      <c r="CZ99">
        <f t="shared" si="90"/>
        <v>1</v>
      </c>
      <c r="DA99">
        <f t="shared" si="91"/>
        <v>0</v>
      </c>
      <c r="DB99">
        <f t="shared" si="92"/>
        <v>7.7432960626690033</v>
      </c>
      <c r="DE99">
        <v>92</v>
      </c>
      <c r="DF99">
        <v>30.370554836786823</v>
      </c>
      <c r="DG99">
        <v>26.312272499874787</v>
      </c>
      <c r="DI99">
        <f t="shared" si="93"/>
        <v>1</v>
      </c>
      <c r="DJ99">
        <f t="shared" si="94"/>
        <v>0</v>
      </c>
      <c r="DK99">
        <f t="shared" si="95"/>
        <v>4.0582823369120362</v>
      </c>
      <c r="DN99">
        <v>92</v>
      </c>
      <c r="DO99">
        <v>25.632423168171023</v>
      </c>
      <c r="DP99">
        <v>22.858734240135288</v>
      </c>
      <c r="DR99">
        <f t="shared" si="96"/>
        <v>1</v>
      </c>
      <c r="DS99">
        <f t="shared" si="97"/>
        <v>0</v>
      </c>
      <c r="DT99">
        <f t="shared" si="98"/>
        <v>2.7736889280357353</v>
      </c>
      <c r="DW99">
        <v>92</v>
      </c>
      <c r="DX99">
        <v>18.181991045701128</v>
      </c>
      <c r="DY99">
        <v>25.115374007403606</v>
      </c>
      <c r="EA99">
        <f t="shared" si="99"/>
        <v>0</v>
      </c>
      <c r="EB99">
        <f t="shared" si="100"/>
        <v>1</v>
      </c>
      <c r="EC99">
        <f t="shared" si="101"/>
        <v>6.9333829617024776</v>
      </c>
      <c r="EF99">
        <v>92</v>
      </c>
      <c r="EG99">
        <v>23.044686818534299</v>
      </c>
      <c r="EH99">
        <v>14.402398975141269</v>
      </c>
      <c r="EJ99">
        <f t="shared" si="102"/>
        <v>1</v>
      </c>
      <c r="EK99">
        <f t="shared" si="103"/>
        <v>0</v>
      </c>
      <c r="EL99">
        <f t="shared" si="104"/>
        <v>8.6422878433930297</v>
      </c>
      <c r="EO99">
        <v>92</v>
      </c>
      <c r="EP99">
        <v>20.85929258445929</v>
      </c>
      <c r="EQ99">
        <v>30.941633872231773</v>
      </c>
      <c r="ES99">
        <f t="shared" si="105"/>
        <v>0</v>
      </c>
      <c r="ET99">
        <f t="shared" si="106"/>
        <v>1</v>
      </c>
      <c r="EU99">
        <f t="shared" si="107"/>
        <v>10.082341287772483</v>
      </c>
    </row>
    <row r="100" spans="1:151" x14ac:dyDescent="0.25">
      <c r="A100">
        <v>93</v>
      </c>
      <c r="B100">
        <v>7.5545051239358916</v>
      </c>
      <c r="C100">
        <v>30.812012315964385</v>
      </c>
      <c r="E100">
        <f t="shared" si="57"/>
        <v>0</v>
      </c>
      <c r="F100">
        <f t="shared" si="58"/>
        <v>1</v>
      </c>
      <c r="G100">
        <f t="shared" si="59"/>
        <v>23.257507192028491</v>
      </c>
      <c r="J100">
        <v>93</v>
      </c>
      <c r="K100">
        <v>33.393368533325486</v>
      </c>
      <c r="L100">
        <v>27.799174310280595</v>
      </c>
      <c r="N100">
        <f t="shared" si="60"/>
        <v>1</v>
      </c>
      <c r="O100">
        <f t="shared" si="61"/>
        <v>0</v>
      </c>
      <c r="P100">
        <f t="shared" si="62"/>
        <v>5.5941942230448909</v>
      </c>
      <c r="S100">
        <v>93</v>
      </c>
      <c r="T100">
        <v>18.302646023457932</v>
      </c>
      <c r="U100">
        <v>25.284974647677984</v>
      </c>
      <c r="W100">
        <f t="shared" si="63"/>
        <v>0</v>
      </c>
      <c r="X100">
        <f t="shared" si="64"/>
        <v>1</v>
      </c>
      <c r="Y100">
        <f t="shared" si="65"/>
        <v>6.9823286242200524</v>
      </c>
      <c r="AB100">
        <v>93</v>
      </c>
      <c r="AC100">
        <v>36.855029834392795</v>
      </c>
      <c r="AD100">
        <v>17.962610408443211</v>
      </c>
      <c r="AF100">
        <f t="shared" si="66"/>
        <v>1</v>
      </c>
      <c r="AG100">
        <f t="shared" si="67"/>
        <v>0</v>
      </c>
      <c r="AH100">
        <f t="shared" si="68"/>
        <v>18.892419425949583</v>
      </c>
      <c r="AK100">
        <v>93</v>
      </c>
      <c r="AL100">
        <v>9.3512158248232264</v>
      </c>
      <c r="AM100">
        <v>14.40148720431004</v>
      </c>
      <c r="AO100">
        <f t="shared" si="69"/>
        <v>0</v>
      </c>
      <c r="AP100">
        <f t="shared" si="70"/>
        <v>1</v>
      </c>
      <c r="AQ100">
        <f t="shared" si="71"/>
        <v>5.0502713794868139</v>
      </c>
      <c r="AT100">
        <v>93</v>
      </c>
      <c r="AU100">
        <v>17.231030427837247</v>
      </c>
      <c r="AV100">
        <v>16.892148237057988</v>
      </c>
      <c r="AX100">
        <f t="shared" si="72"/>
        <v>1</v>
      </c>
      <c r="AY100">
        <f t="shared" si="73"/>
        <v>0</v>
      </c>
      <c r="AZ100">
        <f t="shared" si="74"/>
        <v>0.33888219077925896</v>
      </c>
      <c r="BC100">
        <v>93</v>
      </c>
      <c r="BD100" t="e">
        <v>#N/A</v>
      </c>
      <c r="BE100" t="e">
        <v>#N/A</v>
      </c>
      <c r="BG100" t="e">
        <f t="shared" si="75"/>
        <v>#N/A</v>
      </c>
      <c r="BH100" t="e">
        <f t="shared" si="76"/>
        <v>#N/A</v>
      </c>
      <c r="BI100" t="e">
        <f t="shared" si="77"/>
        <v>#N/A</v>
      </c>
      <c r="BL100">
        <v>93</v>
      </c>
      <c r="BM100">
        <v>26.881914570829842</v>
      </c>
      <c r="BN100">
        <v>10.507886149214203</v>
      </c>
      <c r="BP100">
        <f t="shared" si="78"/>
        <v>1</v>
      </c>
      <c r="BQ100">
        <f t="shared" si="79"/>
        <v>0</v>
      </c>
      <c r="BR100">
        <f t="shared" si="80"/>
        <v>16.374028421615641</v>
      </c>
      <c r="BU100">
        <v>93</v>
      </c>
      <c r="BV100">
        <v>13.021001331863166</v>
      </c>
      <c r="BW100">
        <v>24.744033865850284</v>
      </c>
      <c r="BY100">
        <f t="shared" si="81"/>
        <v>0</v>
      </c>
      <c r="BZ100">
        <f t="shared" si="82"/>
        <v>1</v>
      </c>
      <c r="CA100">
        <f t="shared" si="83"/>
        <v>11.723032533987118</v>
      </c>
      <c r="CD100">
        <v>93</v>
      </c>
      <c r="CE100">
        <v>31.101870858561398</v>
      </c>
      <c r="CF100">
        <v>24.600601316510549</v>
      </c>
      <c r="CH100">
        <f t="shared" si="84"/>
        <v>1</v>
      </c>
      <c r="CI100">
        <f t="shared" si="85"/>
        <v>0</v>
      </c>
      <c r="CJ100">
        <f t="shared" si="86"/>
        <v>6.5012695420508493</v>
      </c>
      <c r="CM100">
        <v>93</v>
      </c>
      <c r="CN100">
        <v>16.056994017087405</v>
      </c>
      <c r="CO100">
        <v>38.343937407184356</v>
      </c>
      <c r="CQ100">
        <f t="shared" si="87"/>
        <v>0</v>
      </c>
      <c r="CR100">
        <f t="shared" si="88"/>
        <v>1</v>
      </c>
      <c r="CS100">
        <f t="shared" si="89"/>
        <v>22.286943390096951</v>
      </c>
      <c r="CV100">
        <v>93</v>
      </c>
      <c r="CW100">
        <v>19.12973355895025</v>
      </c>
      <c r="CX100">
        <v>22.796946905834304</v>
      </c>
      <c r="CZ100">
        <f t="shared" si="90"/>
        <v>0</v>
      </c>
      <c r="DA100">
        <f t="shared" si="91"/>
        <v>1</v>
      </c>
      <c r="DB100">
        <f t="shared" si="92"/>
        <v>3.6672133468840542</v>
      </c>
      <c r="DE100">
        <v>93</v>
      </c>
      <c r="DF100">
        <v>18.057507494645439</v>
      </c>
      <c r="DG100">
        <v>20.998106864413234</v>
      </c>
      <c r="DI100">
        <f t="shared" si="93"/>
        <v>0</v>
      </c>
      <c r="DJ100">
        <f t="shared" si="94"/>
        <v>1</v>
      </c>
      <c r="DK100">
        <f t="shared" si="95"/>
        <v>2.9405993697677957</v>
      </c>
      <c r="DN100">
        <v>93</v>
      </c>
      <c r="DO100">
        <v>17.671138990863344</v>
      </c>
      <c r="DP100">
        <v>27.471665790619436</v>
      </c>
      <c r="DR100">
        <f t="shared" si="96"/>
        <v>0</v>
      </c>
      <c r="DS100">
        <f t="shared" si="97"/>
        <v>1</v>
      </c>
      <c r="DT100">
        <f t="shared" si="98"/>
        <v>9.8005267997560921</v>
      </c>
      <c r="DW100">
        <v>93</v>
      </c>
      <c r="DX100">
        <v>17.776874059494844</v>
      </c>
      <c r="DY100">
        <v>19.738771018194228</v>
      </c>
      <c r="EA100">
        <f t="shared" si="99"/>
        <v>0</v>
      </c>
      <c r="EB100">
        <f t="shared" si="100"/>
        <v>1</v>
      </c>
      <c r="EC100">
        <f t="shared" si="101"/>
        <v>1.9618969586993842</v>
      </c>
      <c r="EF100">
        <v>93</v>
      </c>
      <c r="EG100">
        <v>17.157573210465724</v>
      </c>
      <c r="EH100">
        <v>20.692636193942771</v>
      </c>
      <c r="EJ100">
        <f t="shared" si="102"/>
        <v>0</v>
      </c>
      <c r="EK100">
        <f t="shared" si="103"/>
        <v>1</v>
      </c>
      <c r="EL100">
        <f t="shared" si="104"/>
        <v>3.5350629834770473</v>
      </c>
      <c r="EO100">
        <v>93</v>
      </c>
      <c r="EP100">
        <v>21.650355945306409</v>
      </c>
      <c r="EQ100">
        <v>15.407036657793071</v>
      </c>
      <c r="ES100">
        <f t="shared" si="105"/>
        <v>1</v>
      </c>
      <c r="ET100">
        <f t="shared" si="106"/>
        <v>0</v>
      </c>
      <c r="EU100">
        <f t="shared" si="107"/>
        <v>6.2433192875133372</v>
      </c>
    </row>
    <row r="101" spans="1:151" x14ac:dyDescent="0.25">
      <c r="A101">
        <v>94</v>
      </c>
      <c r="B101">
        <v>14.233418144879598</v>
      </c>
      <c r="C101">
        <v>38.801756311241746</v>
      </c>
      <c r="E101">
        <f t="shared" si="57"/>
        <v>0</v>
      </c>
      <c r="F101">
        <f t="shared" si="58"/>
        <v>1</v>
      </c>
      <c r="G101">
        <f t="shared" si="59"/>
        <v>24.568338166362146</v>
      </c>
      <c r="J101">
        <v>94</v>
      </c>
      <c r="K101">
        <v>17.037399368014057</v>
      </c>
      <c r="L101">
        <v>17.711310558118356</v>
      </c>
      <c r="N101">
        <f t="shared" si="60"/>
        <v>0</v>
      </c>
      <c r="O101">
        <f t="shared" si="61"/>
        <v>1</v>
      </c>
      <c r="P101">
        <f t="shared" si="62"/>
        <v>0.6739111901042989</v>
      </c>
      <c r="S101">
        <v>94</v>
      </c>
      <c r="T101">
        <v>15.459078366822773</v>
      </c>
      <c r="U101">
        <v>34.804137022333961</v>
      </c>
      <c r="W101">
        <f t="shared" si="63"/>
        <v>0</v>
      </c>
      <c r="X101">
        <f t="shared" si="64"/>
        <v>1</v>
      </c>
      <c r="Y101">
        <f t="shared" si="65"/>
        <v>19.345058655511188</v>
      </c>
      <c r="AB101">
        <v>94</v>
      </c>
      <c r="AC101">
        <v>25.467273502592874</v>
      </c>
      <c r="AD101">
        <v>16.744189507099364</v>
      </c>
      <c r="AF101">
        <f t="shared" si="66"/>
        <v>1</v>
      </c>
      <c r="AG101">
        <f t="shared" si="67"/>
        <v>0</v>
      </c>
      <c r="AH101">
        <f t="shared" si="68"/>
        <v>8.7230839954935107</v>
      </c>
      <c r="AK101">
        <v>94</v>
      </c>
      <c r="AL101">
        <v>33.470219490770788</v>
      </c>
      <c r="AM101">
        <v>30.627065793809319</v>
      </c>
      <c r="AO101">
        <f t="shared" si="69"/>
        <v>1</v>
      </c>
      <c r="AP101">
        <f t="shared" si="70"/>
        <v>0</v>
      </c>
      <c r="AQ101">
        <f t="shared" si="71"/>
        <v>2.843153696961469</v>
      </c>
      <c r="AT101">
        <v>94</v>
      </c>
      <c r="AU101">
        <v>20.455963312382298</v>
      </c>
      <c r="AV101">
        <v>18.621220375095803</v>
      </c>
      <c r="AX101">
        <f t="shared" si="72"/>
        <v>1</v>
      </c>
      <c r="AY101">
        <f t="shared" si="73"/>
        <v>0</v>
      </c>
      <c r="AZ101">
        <f t="shared" si="74"/>
        <v>1.8347429372864958</v>
      </c>
      <c r="BC101">
        <v>94</v>
      </c>
      <c r="BD101" t="e">
        <v>#N/A</v>
      </c>
      <c r="BE101" t="e">
        <v>#N/A</v>
      </c>
      <c r="BG101" t="e">
        <f t="shared" si="75"/>
        <v>#N/A</v>
      </c>
      <c r="BH101" t="e">
        <f t="shared" si="76"/>
        <v>#N/A</v>
      </c>
      <c r="BI101" t="e">
        <f t="shared" si="77"/>
        <v>#N/A</v>
      </c>
      <c r="BL101">
        <v>94</v>
      </c>
      <c r="BM101">
        <v>33.350292640575702</v>
      </c>
      <c r="BN101">
        <v>5.9967867716198509</v>
      </c>
      <c r="BP101">
        <f t="shared" si="78"/>
        <v>1</v>
      </c>
      <c r="BQ101">
        <f t="shared" si="79"/>
        <v>0</v>
      </c>
      <c r="BR101">
        <f t="shared" si="80"/>
        <v>27.35350586895585</v>
      </c>
      <c r="BU101">
        <v>94</v>
      </c>
      <c r="BV101">
        <v>22.705270705853465</v>
      </c>
      <c r="BW101">
        <v>32.420818758931958</v>
      </c>
      <c r="BY101">
        <f t="shared" si="81"/>
        <v>0</v>
      </c>
      <c r="BZ101">
        <f t="shared" si="82"/>
        <v>1</v>
      </c>
      <c r="CA101">
        <f t="shared" si="83"/>
        <v>9.7155480530784928</v>
      </c>
      <c r="CD101">
        <v>94</v>
      </c>
      <c r="CE101">
        <v>25.758667226795595</v>
      </c>
      <c r="CF101">
        <v>41.474192042015716</v>
      </c>
      <c r="CH101">
        <f t="shared" si="84"/>
        <v>0</v>
      </c>
      <c r="CI101">
        <f t="shared" si="85"/>
        <v>1</v>
      </c>
      <c r="CJ101">
        <f t="shared" si="86"/>
        <v>15.715524815220121</v>
      </c>
      <c r="CM101">
        <v>94</v>
      </c>
      <c r="CN101">
        <v>17.29975995836196</v>
      </c>
      <c r="CO101">
        <v>28.299848913933022</v>
      </c>
      <c r="CQ101">
        <f t="shared" si="87"/>
        <v>0</v>
      </c>
      <c r="CR101">
        <f t="shared" si="88"/>
        <v>1</v>
      </c>
      <c r="CS101">
        <f t="shared" si="89"/>
        <v>11.000088955571062</v>
      </c>
      <c r="CV101">
        <v>94</v>
      </c>
      <c r="CW101">
        <v>16.748277386668711</v>
      </c>
      <c r="CX101">
        <v>18.114032968578776</v>
      </c>
      <c r="CZ101">
        <f t="shared" si="90"/>
        <v>0</v>
      </c>
      <c r="DA101">
        <f t="shared" si="91"/>
        <v>1</v>
      </c>
      <c r="DB101">
        <f t="shared" si="92"/>
        <v>1.3657555819100651</v>
      </c>
      <c r="DE101">
        <v>94</v>
      </c>
      <c r="DF101">
        <v>21.472784014638599</v>
      </c>
      <c r="DG101">
        <v>26.412727586556851</v>
      </c>
      <c r="DI101">
        <f t="shared" si="93"/>
        <v>0</v>
      </c>
      <c r="DJ101">
        <f t="shared" si="94"/>
        <v>1</v>
      </c>
      <c r="DK101">
        <f t="shared" si="95"/>
        <v>4.9399435719182527</v>
      </c>
      <c r="DN101">
        <v>94</v>
      </c>
      <c r="DO101">
        <v>26.102833338898801</v>
      </c>
      <c r="DP101">
        <v>18.320202842129415</v>
      </c>
      <c r="DR101">
        <f t="shared" si="96"/>
        <v>1</v>
      </c>
      <c r="DS101">
        <f t="shared" si="97"/>
        <v>0</v>
      </c>
      <c r="DT101">
        <f t="shared" si="98"/>
        <v>7.7826304967693858</v>
      </c>
      <c r="DW101">
        <v>94</v>
      </c>
      <c r="DX101">
        <v>19.046182033376034</v>
      </c>
      <c r="DY101">
        <v>23.050825773949882</v>
      </c>
      <c r="EA101">
        <f t="shared" si="99"/>
        <v>0</v>
      </c>
      <c r="EB101">
        <f t="shared" si="100"/>
        <v>1</v>
      </c>
      <c r="EC101">
        <f t="shared" si="101"/>
        <v>4.0046437405738473</v>
      </c>
      <c r="EF101">
        <v>94</v>
      </c>
      <c r="EG101">
        <v>21.797946244359824</v>
      </c>
      <c r="EH101">
        <v>14.356015130681648</v>
      </c>
      <c r="EJ101">
        <f t="shared" si="102"/>
        <v>1</v>
      </c>
      <c r="EK101">
        <f t="shared" si="103"/>
        <v>0</v>
      </c>
      <c r="EL101">
        <f t="shared" si="104"/>
        <v>7.4419311136781765</v>
      </c>
      <c r="EO101">
        <v>94</v>
      </c>
      <c r="EP101">
        <v>17.454053880818687</v>
      </c>
      <c r="EQ101">
        <v>15.613589540084202</v>
      </c>
      <c r="ES101">
        <f t="shared" si="105"/>
        <v>1</v>
      </c>
      <c r="ET101">
        <f t="shared" si="106"/>
        <v>0</v>
      </c>
      <c r="EU101">
        <f t="shared" si="107"/>
        <v>1.8404643407344849</v>
      </c>
    </row>
    <row r="102" spans="1:151" x14ac:dyDescent="0.25">
      <c r="A102">
        <v>95</v>
      </c>
      <c r="B102">
        <v>10.105440712880975</v>
      </c>
      <c r="C102">
        <v>12.950585077862534</v>
      </c>
      <c r="E102">
        <f t="shared" si="57"/>
        <v>0</v>
      </c>
      <c r="F102">
        <f t="shared" si="58"/>
        <v>1</v>
      </c>
      <c r="G102">
        <f t="shared" si="59"/>
        <v>2.8451443649815591</v>
      </c>
      <c r="J102">
        <v>95</v>
      </c>
      <c r="K102">
        <v>23.260732433643341</v>
      </c>
      <c r="L102">
        <v>28.916196883954981</v>
      </c>
      <c r="N102">
        <f t="shared" si="60"/>
        <v>0</v>
      </c>
      <c r="O102">
        <f t="shared" si="61"/>
        <v>1</v>
      </c>
      <c r="P102">
        <f t="shared" si="62"/>
        <v>5.6554644503116407</v>
      </c>
      <c r="S102">
        <v>95</v>
      </c>
      <c r="T102">
        <v>21.241919845656493</v>
      </c>
      <c r="U102">
        <v>15.873694558637101</v>
      </c>
      <c r="W102">
        <f t="shared" si="63"/>
        <v>1</v>
      </c>
      <c r="X102">
        <f t="shared" si="64"/>
        <v>0</v>
      </c>
      <c r="Y102">
        <f t="shared" si="65"/>
        <v>5.3682252870193921</v>
      </c>
      <c r="AB102">
        <v>95</v>
      </c>
      <c r="AC102">
        <v>23.235363769249712</v>
      </c>
      <c r="AD102">
        <v>16.79194085524216</v>
      </c>
      <c r="AF102">
        <f t="shared" si="66"/>
        <v>1</v>
      </c>
      <c r="AG102">
        <f t="shared" si="67"/>
        <v>0</v>
      </c>
      <c r="AH102">
        <f t="shared" si="68"/>
        <v>6.4434229140075523</v>
      </c>
      <c r="AK102">
        <v>95</v>
      </c>
      <c r="AL102">
        <v>15.16509408359078</v>
      </c>
      <c r="AM102">
        <v>32.650597395779833</v>
      </c>
      <c r="AO102">
        <f t="shared" si="69"/>
        <v>0</v>
      </c>
      <c r="AP102">
        <f t="shared" si="70"/>
        <v>1</v>
      </c>
      <c r="AQ102">
        <f t="shared" si="71"/>
        <v>17.485503312189053</v>
      </c>
      <c r="AT102">
        <v>95</v>
      </c>
      <c r="AU102">
        <v>9.5797351190136517</v>
      </c>
      <c r="AV102">
        <v>29.169090628472464</v>
      </c>
      <c r="AX102">
        <f t="shared" si="72"/>
        <v>0</v>
      </c>
      <c r="AY102">
        <f t="shared" si="73"/>
        <v>1</v>
      </c>
      <c r="AZ102">
        <f t="shared" si="74"/>
        <v>19.589355509458812</v>
      </c>
      <c r="BC102">
        <v>95</v>
      </c>
      <c r="BD102" t="e">
        <v>#N/A</v>
      </c>
      <c r="BE102" t="e">
        <v>#N/A</v>
      </c>
      <c r="BG102" t="e">
        <f t="shared" si="75"/>
        <v>#N/A</v>
      </c>
      <c r="BH102" t="e">
        <f t="shared" si="76"/>
        <v>#N/A</v>
      </c>
      <c r="BI102" t="e">
        <f t="shared" si="77"/>
        <v>#N/A</v>
      </c>
      <c r="BL102">
        <v>95</v>
      </c>
      <c r="BM102">
        <v>16.056720887482911</v>
      </c>
      <c r="BN102">
        <v>7.9333289181649507</v>
      </c>
      <c r="BP102">
        <f t="shared" si="78"/>
        <v>1</v>
      </c>
      <c r="BQ102">
        <f t="shared" si="79"/>
        <v>0</v>
      </c>
      <c r="BR102">
        <f t="shared" si="80"/>
        <v>8.1233919693179608</v>
      </c>
      <c r="BU102">
        <v>95</v>
      </c>
      <c r="BV102">
        <v>17.35954224372724</v>
      </c>
      <c r="BW102">
        <v>11.274393846841786</v>
      </c>
      <c r="BY102">
        <f t="shared" si="81"/>
        <v>1</v>
      </c>
      <c r="BZ102">
        <f t="shared" si="82"/>
        <v>0</v>
      </c>
      <c r="CA102">
        <f t="shared" si="83"/>
        <v>6.0851483968854545</v>
      </c>
      <c r="CD102">
        <v>95</v>
      </c>
      <c r="CE102">
        <v>26.765969801922509</v>
      </c>
      <c r="CF102">
        <v>20.419261260057837</v>
      </c>
      <c r="CH102">
        <f t="shared" si="84"/>
        <v>1</v>
      </c>
      <c r="CI102">
        <f t="shared" si="85"/>
        <v>0</v>
      </c>
      <c r="CJ102">
        <f t="shared" si="86"/>
        <v>6.3467085418646718</v>
      </c>
      <c r="CM102">
        <v>95</v>
      </c>
      <c r="CN102">
        <v>18.297591742157323</v>
      </c>
      <c r="CO102">
        <v>19.602013237517447</v>
      </c>
      <c r="CQ102">
        <f t="shared" si="87"/>
        <v>0</v>
      </c>
      <c r="CR102">
        <f t="shared" si="88"/>
        <v>1</v>
      </c>
      <c r="CS102">
        <f t="shared" si="89"/>
        <v>1.3044214953601241</v>
      </c>
      <c r="CV102">
        <v>95</v>
      </c>
      <c r="CW102">
        <v>23.004143096701025</v>
      </c>
      <c r="CX102">
        <v>16.118755739339175</v>
      </c>
      <c r="CZ102">
        <f t="shared" si="90"/>
        <v>1</v>
      </c>
      <c r="DA102">
        <f t="shared" si="91"/>
        <v>0</v>
      </c>
      <c r="DB102">
        <f t="shared" si="92"/>
        <v>6.88538735736185</v>
      </c>
      <c r="DE102">
        <v>95</v>
      </c>
      <c r="DF102">
        <v>21.07391476858896</v>
      </c>
      <c r="DG102">
        <v>26.381997158262589</v>
      </c>
      <c r="DI102">
        <f t="shared" si="93"/>
        <v>0</v>
      </c>
      <c r="DJ102">
        <f t="shared" si="94"/>
        <v>1</v>
      </c>
      <c r="DK102">
        <f t="shared" si="95"/>
        <v>5.3080823896736291</v>
      </c>
      <c r="DN102">
        <v>95</v>
      </c>
      <c r="DO102">
        <v>25.451654494976456</v>
      </c>
      <c r="DP102">
        <v>11.599488391135514</v>
      </c>
      <c r="DR102">
        <f t="shared" si="96"/>
        <v>1</v>
      </c>
      <c r="DS102">
        <f t="shared" si="97"/>
        <v>0</v>
      </c>
      <c r="DT102">
        <f t="shared" si="98"/>
        <v>13.852166103840942</v>
      </c>
      <c r="DW102">
        <v>95</v>
      </c>
      <c r="DX102">
        <v>26.772167424560649</v>
      </c>
      <c r="DY102">
        <v>30.282687282561053</v>
      </c>
      <c r="EA102">
        <f t="shared" si="99"/>
        <v>0</v>
      </c>
      <c r="EB102">
        <f t="shared" si="100"/>
        <v>1</v>
      </c>
      <c r="EC102">
        <f t="shared" si="101"/>
        <v>3.5105198580004036</v>
      </c>
      <c r="EF102">
        <v>95</v>
      </c>
      <c r="EG102">
        <v>21.399943966128443</v>
      </c>
      <c r="EH102">
        <v>13.610832440211116</v>
      </c>
      <c r="EJ102">
        <f t="shared" si="102"/>
        <v>1</v>
      </c>
      <c r="EK102">
        <f t="shared" si="103"/>
        <v>0</v>
      </c>
      <c r="EL102">
        <f t="shared" si="104"/>
        <v>7.7891115259173276</v>
      </c>
      <c r="EO102">
        <v>95</v>
      </c>
      <c r="EP102">
        <v>19.980598277148722</v>
      </c>
      <c r="EQ102">
        <v>-1.3189629177392383</v>
      </c>
      <c r="ES102">
        <f t="shared" si="105"/>
        <v>1</v>
      </c>
      <c r="ET102">
        <f t="shared" si="106"/>
        <v>0</v>
      </c>
      <c r="EU102">
        <f t="shared" si="107"/>
        <v>21.299561194887961</v>
      </c>
    </row>
    <row r="103" spans="1:151" x14ac:dyDescent="0.25">
      <c r="A103">
        <v>96</v>
      </c>
      <c r="B103">
        <v>10.618017122973962</v>
      </c>
      <c r="C103">
        <v>14.440481611882852</v>
      </c>
      <c r="E103">
        <f t="shared" si="57"/>
        <v>0</v>
      </c>
      <c r="F103">
        <f t="shared" si="58"/>
        <v>1</v>
      </c>
      <c r="G103">
        <f t="shared" si="59"/>
        <v>3.8224644889088903</v>
      </c>
      <c r="J103">
        <v>96</v>
      </c>
      <c r="K103">
        <v>14.51806301774104</v>
      </c>
      <c r="L103">
        <v>29.687396462332948</v>
      </c>
      <c r="N103">
        <f t="shared" si="60"/>
        <v>0</v>
      </c>
      <c r="O103">
        <f t="shared" si="61"/>
        <v>1</v>
      </c>
      <c r="P103">
        <f t="shared" si="62"/>
        <v>15.169333444591908</v>
      </c>
      <c r="S103">
        <v>96</v>
      </c>
      <c r="T103">
        <v>13.990744642644305</v>
      </c>
      <c r="U103">
        <v>33.154570088606299</v>
      </c>
      <c r="W103">
        <f t="shared" si="63"/>
        <v>0</v>
      </c>
      <c r="X103">
        <f t="shared" si="64"/>
        <v>1</v>
      </c>
      <c r="Y103">
        <f t="shared" si="65"/>
        <v>19.163825445961994</v>
      </c>
      <c r="AB103">
        <v>96</v>
      </c>
      <c r="AC103">
        <v>14.321863769991356</v>
      </c>
      <c r="AD103">
        <v>18.143715656750107</v>
      </c>
      <c r="AF103">
        <f t="shared" si="66"/>
        <v>0</v>
      </c>
      <c r="AG103">
        <f t="shared" si="67"/>
        <v>1</v>
      </c>
      <c r="AH103">
        <f t="shared" si="68"/>
        <v>3.8218518867587505</v>
      </c>
      <c r="AK103">
        <v>96</v>
      </c>
      <c r="AL103">
        <v>22.055581350806666</v>
      </c>
      <c r="AM103">
        <v>29.312017575057023</v>
      </c>
      <c r="AO103">
        <f t="shared" si="69"/>
        <v>0</v>
      </c>
      <c r="AP103">
        <f t="shared" si="70"/>
        <v>1</v>
      </c>
      <c r="AQ103">
        <f t="shared" si="71"/>
        <v>7.2564362242503577</v>
      </c>
      <c r="AT103">
        <v>96</v>
      </c>
      <c r="AU103">
        <v>16.387390235073884</v>
      </c>
      <c r="AV103">
        <v>18.895783131436996</v>
      </c>
      <c r="AX103">
        <f t="shared" si="72"/>
        <v>0</v>
      </c>
      <c r="AY103">
        <f t="shared" si="73"/>
        <v>1</v>
      </c>
      <c r="AZ103">
        <f t="shared" si="74"/>
        <v>2.5083928963631124</v>
      </c>
      <c r="BC103">
        <v>96</v>
      </c>
      <c r="BD103" t="e">
        <v>#N/A</v>
      </c>
      <c r="BE103" t="e">
        <v>#N/A</v>
      </c>
      <c r="BG103" t="e">
        <f t="shared" si="75"/>
        <v>#N/A</v>
      </c>
      <c r="BH103" t="e">
        <f t="shared" si="76"/>
        <v>#N/A</v>
      </c>
      <c r="BI103" t="e">
        <f t="shared" si="77"/>
        <v>#N/A</v>
      </c>
      <c r="BL103">
        <v>96</v>
      </c>
      <c r="BM103">
        <v>23.653343790648009</v>
      </c>
      <c r="BN103">
        <v>14.102304757086575</v>
      </c>
      <c r="BP103">
        <f t="shared" si="78"/>
        <v>1</v>
      </c>
      <c r="BQ103">
        <f t="shared" si="79"/>
        <v>0</v>
      </c>
      <c r="BR103">
        <f t="shared" si="80"/>
        <v>9.5510390335614339</v>
      </c>
      <c r="BU103">
        <v>96</v>
      </c>
      <c r="BV103">
        <v>26.19981570152305</v>
      </c>
      <c r="BW103">
        <v>21.406300483684465</v>
      </c>
      <c r="BY103">
        <f t="shared" si="81"/>
        <v>1</v>
      </c>
      <c r="BZ103">
        <f t="shared" si="82"/>
        <v>0</v>
      </c>
      <c r="CA103">
        <f t="shared" si="83"/>
        <v>4.7935152178385856</v>
      </c>
      <c r="CD103">
        <v>96</v>
      </c>
      <c r="CE103">
        <v>12.243219884153611</v>
      </c>
      <c r="CF103">
        <v>21.043265638103009</v>
      </c>
      <c r="CH103">
        <f t="shared" si="84"/>
        <v>0</v>
      </c>
      <c r="CI103">
        <f t="shared" si="85"/>
        <v>1</v>
      </c>
      <c r="CJ103">
        <f t="shared" si="86"/>
        <v>8.8000457539493979</v>
      </c>
      <c r="CM103">
        <v>96</v>
      </c>
      <c r="CN103">
        <v>22.856996665478466</v>
      </c>
      <c r="CO103">
        <v>29.556441021080815</v>
      </c>
      <c r="CQ103">
        <f t="shared" si="87"/>
        <v>0</v>
      </c>
      <c r="CR103">
        <f t="shared" si="88"/>
        <v>1</v>
      </c>
      <c r="CS103">
        <f t="shared" si="89"/>
        <v>6.6994443556023491</v>
      </c>
      <c r="CV103">
        <v>96</v>
      </c>
      <c r="CW103">
        <v>19.642495601995698</v>
      </c>
      <c r="CX103">
        <v>15.102726613714717</v>
      </c>
      <c r="CZ103">
        <f t="shared" si="90"/>
        <v>1</v>
      </c>
      <c r="DA103">
        <f t="shared" si="91"/>
        <v>0</v>
      </c>
      <c r="DB103">
        <f t="shared" si="92"/>
        <v>4.5397689882809811</v>
      </c>
      <c r="DE103">
        <v>96</v>
      </c>
      <c r="DF103">
        <v>17.679135068750391</v>
      </c>
      <c r="DG103">
        <v>22.474770368952527</v>
      </c>
      <c r="DI103">
        <f t="shared" si="93"/>
        <v>0</v>
      </c>
      <c r="DJ103">
        <f t="shared" si="94"/>
        <v>1</v>
      </c>
      <c r="DK103">
        <f t="shared" si="95"/>
        <v>4.7956353002021359</v>
      </c>
      <c r="DN103">
        <v>96</v>
      </c>
      <c r="DO103">
        <v>30.324201061123929</v>
      </c>
      <c r="DP103">
        <v>14.167528793464911</v>
      </c>
      <c r="DR103">
        <f t="shared" si="96"/>
        <v>1</v>
      </c>
      <c r="DS103">
        <f t="shared" si="97"/>
        <v>0</v>
      </c>
      <c r="DT103">
        <f t="shared" si="98"/>
        <v>16.156672267659019</v>
      </c>
      <c r="DW103">
        <v>96</v>
      </c>
      <c r="DX103">
        <v>15.621407883937946</v>
      </c>
      <c r="DY103">
        <v>24.746240391002672</v>
      </c>
      <c r="EA103">
        <f t="shared" si="99"/>
        <v>0</v>
      </c>
      <c r="EB103">
        <f t="shared" si="100"/>
        <v>1</v>
      </c>
      <c r="EC103">
        <f t="shared" si="101"/>
        <v>9.1248325070647258</v>
      </c>
      <c r="EF103">
        <v>96</v>
      </c>
      <c r="EG103">
        <v>18.728195609763265</v>
      </c>
      <c r="EH103">
        <v>13.09813135714213</v>
      </c>
      <c r="EJ103">
        <f t="shared" si="102"/>
        <v>1</v>
      </c>
      <c r="EK103">
        <f t="shared" si="103"/>
        <v>0</v>
      </c>
      <c r="EL103">
        <f t="shared" si="104"/>
        <v>5.6300642526211355</v>
      </c>
      <c r="EO103">
        <v>96</v>
      </c>
      <c r="EP103">
        <v>24.622478983772794</v>
      </c>
      <c r="EQ103">
        <v>36.899067706673236</v>
      </c>
      <c r="ES103">
        <f t="shared" si="105"/>
        <v>0</v>
      </c>
      <c r="ET103">
        <f t="shared" si="106"/>
        <v>1</v>
      </c>
      <c r="EU103">
        <f t="shared" si="107"/>
        <v>12.276588722900442</v>
      </c>
    </row>
    <row r="104" spans="1:151" x14ac:dyDescent="0.25">
      <c r="A104">
        <v>97</v>
      </c>
      <c r="B104">
        <v>14.98444137136039</v>
      </c>
      <c r="C104">
        <v>40.403557473062435</v>
      </c>
      <c r="E104">
        <f t="shared" si="57"/>
        <v>0</v>
      </c>
      <c r="F104">
        <f t="shared" si="58"/>
        <v>1</v>
      </c>
      <c r="G104">
        <f t="shared" si="59"/>
        <v>25.419116101702045</v>
      </c>
      <c r="J104">
        <v>97</v>
      </c>
      <c r="K104">
        <v>11.115257439115496</v>
      </c>
      <c r="L104">
        <v>28.346061709339164</v>
      </c>
      <c r="N104">
        <f t="shared" si="60"/>
        <v>0</v>
      </c>
      <c r="O104">
        <f t="shared" si="61"/>
        <v>1</v>
      </c>
      <c r="P104">
        <f t="shared" si="62"/>
        <v>17.230804270223668</v>
      </c>
      <c r="S104">
        <v>97</v>
      </c>
      <c r="T104">
        <v>14.868131502250234</v>
      </c>
      <c r="U104">
        <v>32.29806413738411</v>
      </c>
      <c r="W104">
        <f t="shared" si="63"/>
        <v>0</v>
      </c>
      <c r="X104">
        <f t="shared" si="64"/>
        <v>1</v>
      </c>
      <c r="Y104">
        <f t="shared" si="65"/>
        <v>17.429932635133873</v>
      </c>
      <c r="AB104">
        <v>97</v>
      </c>
      <c r="AC104">
        <v>12.846943489185882</v>
      </c>
      <c r="AD104">
        <v>17.263543409993865</v>
      </c>
      <c r="AF104">
        <f t="shared" si="66"/>
        <v>0</v>
      </c>
      <c r="AG104">
        <f t="shared" si="67"/>
        <v>1</v>
      </c>
      <c r="AH104">
        <f t="shared" si="68"/>
        <v>4.4165999208079825</v>
      </c>
      <c r="AK104">
        <v>97</v>
      </c>
      <c r="AL104">
        <v>16.48730502349482</v>
      </c>
      <c r="AM104">
        <v>25.763664805764929</v>
      </c>
      <c r="AO104">
        <f t="shared" si="69"/>
        <v>0</v>
      </c>
      <c r="AP104">
        <f t="shared" si="70"/>
        <v>1</v>
      </c>
      <c r="AQ104">
        <f t="shared" si="71"/>
        <v>9.2763597822701094</v>
      </c>
      <c r="AT104">
        <v>97</v>
      </c>
      <c r="AU104">
        <v>18.936622546248277</v>
      </c>
      <c r="AV104">
        <v>19.424429341756142</v>
      </c>
      <c r="AX104">
        <f t="shared" si="72"/>
        <v>0</v>
      </c>
      <c r="AY104">
        <f t="shared" si="73"/>
        <v>1</v>
      </c>
      <c r="AZ104">
        <f t="shared" si="74"/>
        <v>0.48780679550786488</v>
      </c>
      <c r="BC104">
        <v>97</v>
      </c>
      <c r="BD104" t="e">
        <v>#N/A</v>
      </c>
      <c r="BE104" t="e">
        <v>#N/A</v>
      </c>
      <c r="BG104" t="e">
        <f t="shared" si="75"/>
        <v>#N/A</v>
      </c>
      <c r="BH104" t="e">
        <f t="shared" si="76"/>
        <v>#N/A</v>
      </c>
      <c r="BI104" t="e">
        <f t="shared" si="77"/>
        <v>#N/A</v>
      </c>
      <c r="BL104">
        <v>97</v>
      </c>
      <c r="BM104">
        <v>29.256925596015328</v>
      </c>
      <c r="BN104">
        <v>10.56970194382067</v>
      </c>
      <c r="BP104">
        <f t="shared" si="78"/>
        <v>1</v>
      </c>
      <c r="BQ104">
        <f t="shared" si="79"/>
        <v>0</v>
      </c>
      <c r="BR104">
        <f t="shared" si="80"/>
        <v>18.68722365219466</v>
      </c>
      <c r="BU104">
        <v>97</v>
      </c>
      <c r="BV104">
        <v>29.822784762181517</v>
      </c>
      <c r="BW104">
        <v>25.234662654893768</v>
      </c>
      <c r="BY104">
        <f t="shared" si="81"/>
        <v>1</v>
      </c>
      <c r="BZ104">
        <f t="shared" si="82"/>
        <v>0</v>
      </c>
      <c r="CA104">
        <f t="shared" si="83"/>
        <v>4.5881221072877487</v>
      </c>
      <c r="CD104">
        <v>97</v>
      </c>
      <c r="CE104">
        <v>26.827077625593894</v>
      </c>
      <c r="CF104">
        <v>12.148683957441984</v>
      </c>
      <c r="CH104">
        <f t="shared" si="84"/>
        <v>1</v>
      </c>
      <c r="CI104">
        <f t="shared" si="85"/>
        <v>0</v>
      </c>
      <c r="CJ104">
        <f t="shared" si="86"/>
        <v>14.67839366815191</v>
      </c>
      <c r="CM104">
        <v>97</v>
      </c>
      <c r="CN104">
        <v>22.822510543053486</v>
      </c>
      <c r="CO104">
        <v>27.720167120342914</v>
      </c>
      <c r="CQ104">
        <f t="shared" si="87"/>
        <v>0</v>
      </c>
      <c r="CR104">
        <f t="shared" si="88"/>
        <v>1</v>
      </c>
      <c r="CS104">
        <f t="shared" si="89"/>
        <v>4.8976565772894283</v>
      </c>
      <c r="CV104">
        <v>97</v>
      </c>
      <c r="CW104">
        <v>25.466442690766371</v>
      </c>
      <c r="CX104">
        <v>24.504251597367627</v>
      </c>
      <c r="CZ104">
        <f t="shared" si="90"/>
        <v>1</v>
      </c>
      <c r="DA104">
        <f t="shared" si="91"/>
        <v>0</v>
      </c>
      <c r="DB104">
        <f t="shared" si="92"/>
        <v>0.96219109339874365</v>
      </c>
      <c r="DE104">
        <v>97</v>
      </c>
      <c r="DF104">
        <v>13.537164592903709</v>
      </c>
      <c r="DG104">
        <v>17.989706975608001</v>
      </c>
      <c r="DI104">
        <f t="shared" si="93"/>
        <v>0</v>
      </c>
      <c r="DJ104">
        <f t="shared" si="94"/>
        <v>1</v>
      </c>
      <c r="DK104">
        <f t="shared" si="95"/>
        <v>4.4525423827042925</v>
      </c>
      <c r="DN104">
        <v>97</v>
      </c>
      <c r="DO104">
        <v>24.667829725605895</v>
      </c>
      <c r="DP104">
        <v>23.022631579485019</v>
      </c>
      <c r="DR104">
        <f t="shared" si="96"/>
        <v>1</v>
      </c>
      <c r="DS104">
        <f t="shared" si="97"/>
        <v>0</v>
      </c>
      <c r="DT104">
        <f t="shared" si="98"/>
        <v>1.645198146120876</v>
      </c>
      <c r="DW104">
        <v>97</v>
      </c>
      <c r="DX104">
        <v>16.382878412163354</v>
      </c>
      <c r="DY104">
        <v>20.682360238744348</v>
      </c>
      <c r="EA104">
        <f t="shared" si="99"/>
        <v>0</v>
      </c>
      <c r="EB104">
        <f t="shared" si="100"/>
        <v>1</v>
      </c>
      <c r="EC104">
        <f t="shared" si="101"/>
        <v>4.299481826580994</v>
      </c>
      <c r="EF104">
        <v>97</v>
      </c>
      <c r="EG104">
        <v>21.241571520448968</v>
      </c>
      <c r="EH104">
        <v>20.811262315813043</v>
      </c>
      <c r="EJ104">
        <f t="shared" si="102"/>
        <v>1</v>
      </c>
      <c r="EK104">
        <f t="shared" si="103"/>
        <v>0</v>
      </c>
      <c r="EL104">
        <f t="shared" si="104"/>
        <v>0.43030920463592537</v>
      </c>
      <c r="EO104">
        <v>97</v>
      </c>
      <c r="EP104">
        <v>21.995521219688605</v>
      </c>
      <c r="EQ104">
        <v>10.525316207536722</v>
      </c>
      <c r="ES104">
        <f t="shared" si="105"/>
        <v>1</v>
      </c>
      <c r="ET104">
        <f t="shared" si="106"/>
        <v>0</v>
      </c>
      <c r="EU104">
        <f t="shared" si="107"/>
        <v>11.470205012151883</v>
      </c>
    </row>
    <row r="105" spans="1:151" x14ac:dyDescent="0.25">
      <c r="A105">
        <v>98</v>
      </c>
      <c r="B105">
        <v>10.415655677924313</v>
      </c>
      <c r="C105">
        <v>27.536560530374718</v>
      </c>
      <c r="E105">
        <f t="shared" si="57"/>
        <v>0</v>
      </c>
      <c r="F105">
        <f t="shared" si="58"/>
        <v>1</v>
      </c>
      <c r="G105">
        <f t="shared" si="59"/>
        <v>17.120904852450405</v>
      </c>
      <c r="J105">
        <v>98</v>
      </c>
      <c r="K105">
        <v>22.927203615453749</v>
      </c>
      <c r="L105">
        <v>29.632962203405505</v>
      </c>
      <c r="N105">
        <f t="shared" si="60"/>
        <v>0</v>
      </c>
      <c r="O105">
        <f t="shared" si="61"/>
        <v>1</v>
      </c>
      <c r="P105">
        <f t="shared" si="62"/>
        <v>6.7057585879517561</v>
      </c>
      <c r="S105">
        <v>98</v>
      </c>
      <c r="T105">
        <v>23.890378424813388</v>
      </c>
      <c r="U105">
        <v>32.986184023554678</v>
      </c>
      <c r="W105">
        <f t="shared" si="63"/>
        <v>0</v>
      </c>
      <c r="X105">
        <f t="shared" si="64"/>
        <v>1</v>
      </c>
      <c r="Y105">
        <f t="shared" si="65"/>
        <v>9.0958055987412898</v>
      </c>
      <c r="AB105">
        <v>98</v>
      </c>
      <c r="AC105">
        <v>23.697104446486883</v>
      </c>
      <c r="AD105">
        <v>16.206026149482387</v>
      </c>
      <c r="AF105">
        <f t="shared" si="66"/>
        <v>1</v>
      </c>
      <c r="AG105">
        <f t="shared" si="67"/>
        <v>0</v>
      </c>
      <c r="AH105">
        <f t="shared" si="68"/>
        <v>7.4910782970044956</v>
      </c>
      <c r="AK105">
        <v>98</v>
      </c>
      <c r="AL105">
        <v>19.197099506420592</v>
      </c>
      <c r="AM105">
        <v>16.810478790516935</v>
      </c>
      <c r="AO105">
        <f t="shared" si="69"/>
        <v>1</v>
      </c>
      <c r="AP105">
        <f t="shared" si="70"/>
        <v>0</v>
      </c>
      <c r="AQ105">
        <f t="shared" si="71"/>
        <v>2.386620715903657</v>
      </c>
      <c r="AT105">
        <v>98</v>
      </c>
      <c r="AU105">
        <v>16.171590572769318</v>
      </c>
      <c r="AV105">
        <v>15.316591504099861</v>
      </c>
      <c r="AX105">
        <f t="shared" si="72"/>
        <v>1</v>
      </c>
      <c r="AY105">
        <f t="shared" si="73"/>
        <v>0</v>
      </c>
      <c r="AZ105">
        <f t="shared" si="74"/>
        <v>0.85499906866945707</v>
      </c>
      <c r="BC105">
        <v>98</v>
      </c>
      <c r="BD105" t="e">
        <v>#N/A</v>
      </c>
      <c r="BE105" t="e">
        <v>#N/A</v>
      </c>
      <c r="BG105" t="e">
        <f t="shared" si="75"/>
        <v>#N/A</v>
      </c>
      <c r="BH105" t="e">
        <f t="shared" si="76"/>
        <v>#N/A</v>
      </c>
      <c r="BI105" t="e">
        <f t="shared" si="77"/>
        <v>#N/A</v>
      </c>
      <c r="BL105">
        <v>98</v>
      </c>
      <c r="BM105">
        <v>27.300670226240285</v>
      </c>
      <c r="BN105">
        <v>11.529791785328177</v>
      </c>
      <c r="BP105">
        <f t="shared" si="78"/>
        <v>1</v>
      </c>
      <c r="BQ105">
        <f t="shared" si="79"/>
        <v>0</v>
      </c>
      <c r="BR105">
        <f t="shared" si="80"/>
        <v>15.770878440912108</v>
      </c>
      <c r="BU105">
        <v>98</v>
      </c>
      <c r="BV105">
        <v>24.842057989776254</v>
      </c>
      <c r="BW105">
        <v>17.980057588879703</v>
      </c>
      <c r="BY105">
        <f t="shared" si="81"/>
        <v>1</v>
      </c>
      <c r="BZ105">
        <f t="shared" si="82"/>
        <v>0</v>
      </c>
      <c r="CA105">
        <f t="shared" si="83"/>
        <v>6.8620004008965516</v>
      </c>
      <c r="CD105">
        <v>98</v>
      </c>
      <c r="CE105">
        <v>30.50132635446273</v>
      </c>
      <c r="CF105">
        <v>28.446598187540069</v>
      </c>
      <c r="CH105">
        <f t="shared" si="84"/>
        <v>1</v>
      </c>
      <c r="CI105">
        <f t="shared" si="85"/>
        <v>0</v>
      </c>
      <c r="CJ105">
        <f t="shared" si="86"/>
        <v>2.0547281669226614</v>
      </c>
      <c r="CM105">
        <v>98</v>
      </c>
      <c r="CN105">
        <v>18.686250279400728</v>
      </c>
      <c r="CO105">
        <v>31.994030383526983</v>
      </c>
      <c r="CQ105">
        <f t="shared" si="87"/>
        <v>0</v>
      </c>
      <c r="CR105">
        <f t="shared" si="88"/>
        <v>1</v>
      </c>
      <c r="CS105">
        <f t="shared" si="89"/>
        <v>13.307780104126255</v>
      </c>
      <c r="CV105">
        <v>98</v>
      </c>
      <c r="CW105">
        <v>19.152781078346841</v>
      </c>
      <c r="CX105">
        <v>13.94297513610789</v>
      </c>
      <c r="CZ105">
        <f t="shared" si="90"/>
        <v>1</v>
      </c>
      <c r="DA105">
        <f t="shared" si="91"/>
        <v>0</v>
      </c>
      <c r="DB105">
        <f t="shared" si="92"/>
        <v>5.2098059422389511</v>
      </c>
      <c r="DE105">
        <v>98</v>
      </c>
      <c r="DF105">
        <v>27.657038862604864</v>
      </c>
      <c r="DG105">
        <v>33.734888577712184</v>
      </c>
      <c r="DI105">
        <f t="shared" si="93"/>
        <v>0</v>
      </c>
      <c r="DJ105">
        <f t="shared" si="94"/>
        <v>1</v>
      </c>
      <c r="DK105">
        <f t="shared" si="95"/>
        <v>6.0778497151073196</v>
      </c>
      <c r="DN105">
        <v>98</v>
      </c>
      <c r="DO105">
        <v>24.610804803201429</v>
      </c>
      <c r="DP105">
        <v>18.515695043465207</v>
      </c>
      <c r="DR105">
        <f t="shared" si="96"/>
        <v>1</v>
      </c>
      <c r="DS105">
        <f t="shared" si="97"/>
        <v>0</v>
      </c>
      <c r="DT105">
        <f t="shared" si="98"/>
        <v>6.0951097597362214</v>
      </c>
      <c r="DW105">
        <v>98</v>
      </c>
      <c r="DX105">
        <v>11.786549218551938</v>
      </c>
      <c r="DY105">
        <v>19.323174331515212</v>
      </c>
      <c r="EA105">
        <f t="shared" si="99"/>
        <v>0</v>
      </c>
      <c r="EB105">
        <f t="shared" si="100"/>
        <v>1</v>
      </c>
      <c r="EC105">
        <f t="shared" si="101"/>
        <v>7.5366251129632733</v>
      </c>
      <c r="EF105">
        <v>98</v>
      </c>
      <c r="EG105">
        <v>20.106997949648409</v>
      </c>
      <c r="EH105">
        <v>16.107861379627483</v>
      </c>
      <c r="EJ105">
        <f t="shared" si="102"/>
        <v>1</v>
      </c>
      <c r="EK105">
        <f t="shared" si="103"/>
        <v>0</v>
      </c>
      <c r="EL105">
        <f t="shared" si="104"/>
        <v>3.9991365700209265</v>
      </c>
      <c r="EO105">
        <v>98</v>
      </c>
      <c r="EP105">
        <v>18.191289363999424</v>
      </c>
      <c r="EQ105">
        <v>18.236177830445172</v>
      </c>
      <c r="ES105">
        <f t="shared" si="105"/>
        <v>0</v>
      </c>
      <c r="ET105">
        <f t="shared" si="106"/>
        <v>1</v>
      </c>
      <c r="EU105">
        <f t="shared" si="107"/>
        <v>4.4888466445748065E-2</v>
      </c>
    </row>
    <row r="106" spans="1:151" x14ac:dyDescent="0.25">
      <c r="A106">
        <v>99</v>
      </c>
      <c r="B106">
        <v>13.654778220443582</v>
      </c>
      <c r="C106">
        <v>19.194968328964428</v>
      </c>
      <c r="E106">
        <f t="shared" si="57"/>
        <v>0</v>
      </c>
      <c r="F106">
        <f t="shared" si="58"/>
        <v>1</v>
      </c>
      <c r="G106">
        <f t="shared" si="59"/>
        <v>5.5401901085208465</v>
      </c>
      <c r="J106">
        <v>99</v>
      </c>
      <c r="K106">
        <v>12.622765918111444</v>
      </c>
      <c r="L106">
        <v>46.004494819067233</v>
      </c>
      <c r="N106">
        <f t="shared" si="60"/>
        <v>0</v>
      </c>
      <c r="O106">
        <f t="shared" si="61"/>
        <v>1</v>
      </c>
      <c r="P106">
        <f t="shared" si="62"/>
        <v>33.381728900955792</v>
      </c>
      <c r="S106">
        <v>99</v>
      </c>
      <c r="T106">
        <v>12.683272923831463</v>
      </c>
      <c r="U106">
        <v>10.471707175920162</v>
      </c>
      <c r="W106">
        <f t="shared" si="63"/>
        <v>1</v>
      </c>
      <c r="X106">
        <f t="shared" si="64"/>
        <v>0</v>
      </c>
      <c r="Y106">
        <f t="shared" si="65"/>
        <v>2.2115657479113011</v>
      </c>
      <c r="AB106">
        <v>99</v>
      </c>
      <c r="AC106">
        <v>15.894434020025939</v>
      </c>
      <c r="AD106">
        <v>16.778719167088685</v>
      </c>
      <c r="AF106">
        <f t="shared" si="66"/>
        <v>0</v>
      </c>
      <c r="AG106">
        <f t="shared" si="67"/>
        <v>1</v>
      </c>
      <c r="AH106">
        <f t="shared" si="68"/>
        <v>0.88428514706274619</v>
      </c>
      <c r="AK106">
        <v>99</v>
      </c>
      <c r="AL106">
        <v>30.01103362609463</v>
      </c>
      <c r="AM106">
        <v>25.404755726512693</v>
      </c>
      <c r="AO106">
        <f t="shared" si="69"/>
        <v>1</v>
      </c>
      <c r="AP106">
        <f t="shared" si="70"/>
        <v>0</v>
      </c>
      <c r="AQ106">
        <f t="shared" si="71"/>
        <v>4.6062778995819365</v>
      </c>
      <c r="AT106">
        <v>99</v>
      </c>
      <c r="AU106">
        <v>18.139003293191312</v>
      </c>
      <c r="AV106">
        <v>20.988552055666929</v>
      </c>
      <c r="AX106">
        <f t="shared" si="72"/>
        <v>0</v>
      </c>
      <c r="AY106">
        <f t="shared" si="73"/>
        <v>1</v>
      </c>
      <c r="AZ106">
        <f t="shared" si="74"/>
        <v>2.8495487624756173</v>
      </c>
      <c r="BC106">
        <v>99</v>
      </c>
      <c r="BD106" t="e">
        <v>#N/A</v>
      </c>
      <c r="BE106" t="e">
        <v>#N/A</v>
      </c>
      <c r="BG106" t="e">
        <f t="shared" si="75"/>
        <v>#N/A</v>
      </c>
      <c r="BH106" t="e">
        <f t="shared" si="76"/>
        <v>#N/A</v>
      </c>
      <c r="BI106" t="e">
        <f t="shared" si="77"/>
        <v>#N/A</v>
      </c>
      <c r="BL106">
        <v>99</v>
      </c>
      <c r="BM106">
        <v>31.387014662915021</v>
      </c>
      <c r="BN106">
        <v>6.0269067958709774</v>
      </c>
      <c r="BP106">
        <f t="shared" si="78"/>
        <v>1</v>
      </c>
      <c r="BQ106">
        <f t="shared" si="79"/>
        <v>0</v>
      </c>
      <c r="BR106">
        <f t="shared" si="80"/>
        <v>25.360107867044043</v>
      </c>
      <c r="BU106">
        <v>99</v>
      </c>
      <c r="BV106">
        <v>28.140885131379726</v>
      </c>
      <c r="BW106">
        <v>22.164651556983273</v>
      </c>
      <c r="BY106">
        <f t="shared" si="81"/>
        <v>1</v>
      </c>
      <c r="BZ106">
        <f t="shared" si="82"/>
        <v>0</v>
      </c>
      <c r="CA106">
        <f t="shared" si="83"/>
        <v>5.9762335743964528</v>
      </c>
      <c r="CD106">
        <v>99</v>
      </c>
      <c r="CE106">
        <v>24.118748685842306</v>
      </c>
      <c r="CF106">
        <v>31.417713215633569</v>
      </c>
      <c r="CH106">
        <f t="shared" si="84"/>
        <v>0</v>
      </c>
      <c r="CI106">
        <f t="shared" si="85"/>
        <v>1</v>
      </c>
      <c r="CJ106">
        <f t="shared" si="86"/>
        <v>7.2989645297912631</v>
      </c>
      <c r="CM106">
        <v>99</v>
      </c>
      <c r="CN106">
        <v>24.585057378993845</v>
      </c>
      <c r="CO106">
        <v>11.946899120292015</v>
      </c>
      <c r="CQ106">
        <f t="shared" si="87"/>
        <v>1</v>
      </c>
      <c r="CR106">
        <f t="shared" si="88"/>
        <v>0</v>
      </c>
      <c r="CS106">
        <f t="shared" si="89"/>
        <v>12.63815825870183</v>
      </c>
      <c r="CV106">
        <v>99</v>
      </c>
      <c r="CW106">
        <v>23.346185929791716</v>
      </c>
      <c r="CX106">
        <v>14.758007801628935</v>
      </c>
      <c r="CZ106">
        <f t="shared" si="90"/>
        <v>1</v>
      </c>
      <c r="DA106">
        <f t="shared" si="91"/>
        <v>0</v>
      </c>
      <c r="DB106">
        <f t="shared" si="92"/>
        <v>8.5881781281627809</v>
      </c>
      <c r="DE106">
        <v>99</v>
      </c>
      <c r="DF106">
        <v>25.028360577126513</v>
      </c>
      <c r="DG106">
        <v>22.438357753549241</v>
      </c>
      <c r="DI106">
        <f t="shared" si="93"/>
        <v>1</v>
      </c>
      <c r="DJ106">
        <f t="shared" si="94"/>
        <v>0</v>
      </c>
      <c r="DK106">
        <f t="shared" si="95"/>
        <v>2.5900028235772723</v>
      </c>
      <c r="DN106">
        <v>99</v>
      </c>
      <c r="DO106">
        <v>22.155225812220305</v>
      </c>
      <c r="DP106">
        <v>17.638659382245876</v>
      </c>
      <c r="DR106">
        <f t="shared" si="96"/>
        <v>1</v>
      </c>
      <c r="DS106">
        <f t="shared" si="97"/>
        <v>0</v>
      </c>
      <c r="DT106">
        <f t="shared" si="98"/>
        <v>4.5165664299744286</v>
      </c>
      <c r="DW106">
        <v>99</v>
      </c>
      <c r="DX106">
        <v>24.254097282239226</v>
      </c>
      <c r="DY106">
        <v>31.418169435786837</v>
      </c>
      <c r="EA106">
        <f t="shared" si="99"/>
        <v>0</v>
      </c>
      <c r="EB106">
        <f t="shared" si="100"/>
        <v>1</v>
      </c>
      <c r="EC106">
        <f t="shared" si="101"/>
        <v>7.1640721535476111</v>
      </c>
      <c r="EF106">
        <v>99</v>
      </c>
      <c r="EG106">
        <v>23.822357299374243</v>
      </c>
      <c r="EH106">
        <v>15.945942848929835</v>
      </c>
      <c r="EJ106">
        <f t="shared" si="102"/>
        <v>1</v>
      </c>
      <c r="EK106">
        <f t="shared" si="103"/>
        <v>0</v>
      </c>
      <c r="EL106">
        <f t="shared" si="104"/>
        <v>7.8764144504444076</v>
      </c>
      <c r="EO106">
        <v>99</v>
      </c>
      <c r="EP106">
        <v>23.217942156147657</v>
      </c>
      <c r="EQ106">
        <v>28.668670000282454</v>
      </c>
      <c r="ES106">
        <f t="shared" si="105"/>
        <v>0</v>
      </c>
      <c r="ET106">
        <f t="shared" si="106"/>
        <v>1</v>
      </c>
      <c r="EU106">
        <f t="shared" si="107"/>
        <v>5.4507278441347964</v>
      </c>
    </row>
    <row r="107" spans="1:151" x14ac:dyDescent="0.25">
      <c r="A107">
        <v>100</v>
      </c>
      <c r="B107">
        <v>12.861809777117791</v>
      </c>
      <c r="C107">
        <v>13.391313307914325</v>
      </c>
      <c r="E107">
        <f t="shared" si="57"/>
        <v>0</v>
      </c>
      <c r="F107">
        <f t="shared" si="58"/>
        <v>1</v>
      </c>
      <c r="G107">
        <f t="shared" si="59"/>
        <v>0.52950353079653389</v>
      </c>
      <c r="J107">
        <v>100</v>
      </c>
      <c r="K107">
        <v>13.437186594888363</v>
      </c>
      <c r="L107">
        <v>20.324286252233659</v>
      </c>
      <c r="N107">
        <f t="shared" si="60"/>
        <v>0</v>
      </c>
      <c r="O107">
        <f t="shared" si="61"/>
        <v>1</v>
      </c>
      <c r="P107">
        <f t="shared" si="62"/>
        <v>6.8870996573452956</v>
      </c>
      <c r="S107">
        <v>100</v>
      </c>
      <c r="T107">
        <v>17.151009834431395</v>
      </c>
      <c r="U107">
        <v>34.087844590016758</v>
      </c>
      <c r="W107">
        <f t="shared" si="63"/>
        <v>0</v>
      </c>
      <c r="X107">
        <f t="shared" si="64"/>
        <v>1</v>
      </c>
      <c r="Y107">
        <f t="shared" si="65"/>
        <v>16.936834755585362</v>
      </c>
      <c r="AB107">
        <v>100</v>
      </c>
      <c r="AC107">
        <v>22.356270727560698</v>
      </c>
      <c r="AD107">
        <v>17.718614664863413</v>
      </c>
      <c r="AF107">
        <f t="shared" si="66"/>
        <v>1</v>
      </c>
      <c r="AG107">
        <f t="shared" si="67"/>
        <v>0</v>
      </c>
      <c r="AH107">
        <f t="shared" si="68"/>
        <v>4.6376560626972854</v>
      </c>
      <c r="AK107">
        <v>100</v>
      </c>
      <c r="AL107">
        <v>28.655008752350589</v>
      </c>
      <c r="AM107">
        <v>19.227867906401574</v>
      </c>
      <c r="AO107">
        <f t="shared" si="69"/>
        <v>1</v>
      </c>
      <c r="AP107">
        <f t="shared" si="70"/>
        <v>0</v>
      </c>
      <c r="AQ107">
        <f t="shared" si="71"/>
        <v>9.4271408459490154</v>
      </c>
      <c r="AT107">
        <v>100</v>
      </c>
      <c r="AU107">
        <v>17.562838028445505</v>
      </c>
      <c r="AV107">
        <v>25.148582905221652</v>
      </c>
      <c r="AX107">
        <f t="shared" si="72"/>
        <v>0</v>
      </c>
      <c r="AY107">
        <f t="shared" si="73"/>
        <v>1</v>
      </c>
      <c r="AZ107">
        <f t="shared" si="74"/>
        <v>7.5857448767761468</v>
      </c>
      <c r="BC107">
        <v>100</v>
      </c>
      <c r="BD107" t="e">
        <v>#N/A</v>
      </c>
      <c r="BE107" t="e">
        <v>#N/A</v>
      </c>
      <c r="BG107" t="e">
        <f t="shared" si="75"/>
        <v>#N/A</v>
      </c>
      <c r="BH107" t="e">
        <f t="shared" si="76"/>
        <v>#N/A</v>
      </c>
      <c r="BI107" t="e">
        <f t="shared" si="77"/>
        <v>#N/A</v>
      </c>
      <c r="BL107">
        <v>100</v>
      </c>
      <c r="BM107">
        <v>18.174737734840544</v>
      </c>
      <c r="BN107">
        <v>12.22188717018904</v>
      </c>
      <c r="BP107">
        <f t="shared" si="78"/>
        <v>1</v>
      </c>
      <c r="BQ107">
        <f t="shared" si="79"/>
        <v>0</v>
      </c>
      <c r="BR107">
        <f t="shared" si="80"/>
        <v>5.952850564651504</v>
      </c>
      <c r="BU107">
        <v>100</v>
      </c>
      <c r="BV107">
        <v>24.477435825240814</v>
      </c>
      <c r="BW107">
        <v>28.466017606810716</v>
      </c>
      <c r="BY107">
        <f t="shared" si="81"/>
        <v>0</v>
      </c>
      <c r="BZ107">
        <f t="shared" si="82"/>
        <v>1</v>
      </c>
      <c r="CA107">
        <f t="shared" si="83"/>
        <v>3.9885817815699021</v>
      </c>
      <c r="CD107">
        <v>100</v>
      </c>
      <c r="CE107">
        <v>13.1762192507958</v>
      </c>
      <c r="CF107">
        <v>17.176655474027029</v>
      </c>
      <c r="CH107">
        <f t="shared" si="84"/>
        <v>0</v>
      </c>
      <c r="CI107">
        <f t="shared" si="85"/>
        <v>1</v>
      </c>
      <c r="CJ107">
        <f t="shared" si="86"/>
        <v>4.0004362232312296</v>
      </c>
      <c r="CM107">
        <v>100</v>
      </c>
      <c r="CN107">
        <v>20.924886915080098</v>
      </c>
      <c r="CO107">
        <v>5.5839272695497648</v>
      </c>
      <c r="CQ107">
        <f t="shared" si="87"/>
        <v>1</v>
      </c>
      <c r="CR107">
        <f t="shared" si="88"/>
        <v>0</v>
      </c>
      <c r="CS107">
        <f t="shared" si="89"/>
        <v>15.340959645530333</v>
      </c>
      <c r="CV107">
        <v>100</v>
      </c>
      <c r="CW107">
        <v>22.533212088490139</v>
      </c>
      <c r="CX107">
        <v>14.087693216476936</v>
      </c>
      <c r="CZ107">
        <f t="shared" si="90"/>
        <v>1</v>
      </c>
      <c r="DA107">
        <f t="shared" si="91"/>
        <v>0</v>
      </c>
      <c r="DB107">
        <f t="shared" si="92"/>
        <v>8.4455188720132028</v>
      </c>
      <c r="DE107">
        <v>100</v>
      </c>
      <c r="DF107">
        <v>29.854406890561382</v>
      </c>
      <c r="DG107">
        <v>19.369454937047955</v>
      </c>
      <c r="DI107">
        <f t="shared" si="93"/>
        <v>1</v>
      </c>
      <c r="DJ107">
        <f t="shared" si="94"/>
        <v>0</v>
      </c>
      <c r="DK107">
        <f t="shared" si="95"/>
        <v>10.484951953513427</v>
      </c>
      <c r="DN107">
        <v>100</v>
      </c>
      <c r="DO107">
        <v>26.940042595817253</v>
      </c>
      <c r="DP107">
        <v>16.266663711192674</v>
      </c>
      <c r="DR107">
        <f t="shared" si="96"/>
        <v>1</v>
      </c>
      <c r="DS107">
        <f t="shared" si="97"/>
        <v>0</v>
      </c>
      <c r="DT107">
        <f t="shared" si="98"/>
        <v>10.673378884624579</v>
      </c>
      <c r="DW107">
        <v>100</v>
      </c>
      <c r="DX107">
        <v>11.67787709878762</v>
      </c>
      <c r="DY107">
        <v>12.352459954927017</v>
      </c>
      <c r="EA107">
        <f t="shared" si="99"/>
        <v>0</v>
      </c>
      <c r="EB107">
        <f t="shared" si="100"/>
        <v>1</v>
      </c>
      <c r="EC107">
        <f t="shared" si="101"/>
        <v>0.67458285613939672</v>
      </c>
      <c r="EF107">
        <v>100</v>
      </c>
      <c r="EG107">
        <v>18.929280355073018</v>
      </c>
      <c r="EH107">
        <v>19.62187905878811</v>
      </c>
      <c r="EJ107">
        <f t="shared" si="102"/>
        <v>0</v>
      </c>
      <c r="EK107">
        <f t="shared" si="103"/>
        <v>1</v>
      </c>
      <c r="EL107">
        <f t="shared" si="104"/>
        <v>0.6925987037150918</v>
      </c>
      <c r="EO107">
        <v>100</v>
      </c>
      <c r="EP107">
        <v>24.946532683899385</v>
      </c>
      <c r="EQ107">
        <v>39.712186056669374</v>
      </c>
      <c r="ES107">
        <f t="shared" si="105"/>
        <v>0</v>
      </c>
      <c r="ET107">
        <f t="shared" si="106"/>
        <v>1</v>
      </c>
      <c r="EU107">
        <f t="shared" si="107"/>
        <v>14.765653372769989</v>
      </c>
    </row>
    <row r="108" spans="1:151" x14ac:dyDescent="0.25">
      <c r="A108">
        <v>101</v>
      </c>
      <c r="B108">
        <v>9.4869153751560162</v>
      </c>
      <c r="C108">
        <v>48.951722374891432</v>
      </c>
      <c r="E108">
        <f t="shared" ref="E108:E171" si="108">IF(B108&gt;C108,1,0)</f>
        <v>0</v>
      </c>
      <c r="F108">
        <f t="shared" si="58"/>
        <v>1</v>
      </c>
      <c r="G108">
        <f t="shared" ref="G108:G171" si="109">IF(B108&gt;C108,B108-C108,C108-B108)</f>
        <v>39.464806999735416</v>
      </c>
      <c r="J108">
        <v>101</v>
      </c>
      <c r="K108">
        <v>16.498730140858754</v>
      </c>
      <c r="L108">
        <v>23.962909112154062</v>
      </c>
      <c r="N108">
        <f t="shared" si="60"/>
        <v>0</v>
      </c>
      <c r="O108">
        <f t="shared" si="61"/>
        <v>1</v>
      </c>
      <c r="P108">
        <f t="shared" si="62"/>
        <v>7.4641789712953077</v>
      </c>
      <c r="S108">
        <v>101</v>
      </c>
      <c r="T108">
        <v>14.415836821782808</v>
      </c>
      <c r="U108">
        <v>17.579612567538476</v>
      </c>
      <c r="W108">
        <f t="shared" si="63"/>
        <v>0</v>
      </c>
      <c r="X108">
        <f t="shared" si="64"/>
        <v>1</v>
      </c>
      <c r="Y108">
        <f t="shared" si="65"/>
        <v>3.1637757457556681</v>
      </c>
      <c r="AB108">
        <v>101</v>
      </c>
      <c r="AC108">
        <v>24.78881258261919</v>
      </c>
      <c r="AD108">
        <v>16.398574329884397</v>
      </c>
      <c r="AF108">
        <f t="shared" si="66"/>
        <v>1</v>
      </c>
      <c r="AG108">
        <f t="shared" si="67"/>
        <v>0</v>
      </c>
      <c r="AH108">
        <f t="shared" si="68"/>
        <v>8.3902382527347932</v>
      </c>
      <c r="AK108">
        <v>101</v>
      </c>
      <c r="AL108">
        <v>29.202429685047882</v>
      </c>
      <c r="AM108">
        <v>26.400024438864733</v>
      </c>
      <c r="AO108">
        <f t="shared" si="69"/>
        <v>1</v>
      </c>
      <c r="AP108">
        <f t="shared" si="70"/>
        <v>0</v>
      </c>
      <c r="AQ108">
        <f t="shared" si="71"/>
        <v>2.8024052461831488</v>
      </c>
      <c r="AT108">
        <v>101</v>
      </c>
      <c r="AU108">
        <v>17.596199109969891</v>
      </c>
      <c r="AV108">
        <v>17.712354362008888</v>
      </c>
      <c r="AX108">
        <f t="shared" si="72"/>
        <v>0</v>
      </c>
      <c r="AY108">
        <f t="shared" si="73"/>
        <v>1</v>
      </c>
      <c r="AZ108">
        <f t="shared" si="74"/>
        <v>0.11615525203899679</v>
      </c>
      <c r="BC108">
        <v>101</v>
      </c>
      <c r="BD108" t="e">
        <v>#N/A</v>
      </c>
      <c r="BE108" t="e">
        <v>#N/A</v>
      </c>
      <c r="BG108" t="e">
        <f t="shared" si="75"/>
        <v>#N/A</v>
      </c>
      <c r="BH108" t="e">
        <f t="shared" si="76"/>
        <v>#N/A</v>
      </c>
      <c r="BI108" t="e">
        <f t="shared" si="77"/>
        <v>#N/A</v>
      </c>
      <c r="BL108">
        <v>101</v>
      </c>
      <c r="BM108">
        <v>24.440238533154172</v>
      </c>
      <c r="BN108">
        <v>14.789173505934276</v>
      </c>
      <c r="BP108">
        <f t="shared" si="78"/>
        <v>1</v>
      </c>
      <c r="BQ108">
        <f t="shared" si="79"/>
        <v>0</v>
      </c>
      <c r="BR108">
        <f t="shared" si="80"/>
        <v>9.6510650272198966</v>
      </c>
      <c r="BU108">
        <v>101</v>
      </c>
      <c r="BV108">
        <v>28.125547711748705</v>
      </c>
      <c r="BW108">
        <v>18.840884666139537</v>
      </c>
      <c r="BY108">
        <f t="shared" si="81"/>
        <v>1</v>
      </c>
      <c r="BZ108">
        <f t="shared" si="82"/>
        <v>0</v>
      </c>
      <c r="CA108">
        <f t="shared" si="83"/>
        <v>9.2846630456091681</v>
      </c>
      <c r="CD108">
        <v>101</v>
      </c>
      <c r="CE108">
        <v>29.423051212334165</v>
      </c>
      <c r="CF108">
        <v>28.82506406218565</v>
      </c>
      <c r="CH108">
        <f t="shared" si="84"/>
        <v>1</v>
      </c>
      <c r="CI108">
        <f t="shared" si="85"/>
        <v>0</v>
      </c>
      <c r="CJ108">
        <f t="shared" si="86"/>
        <v>0.59798715014851567</v>
      </c>
      <c r="CM108">
        <v>101</v>
      </c>
      <c r="CN108">
        <v>23.896035131698678</v>
      </c>
      <c r="CO108">
        <v>20.56794663103322</v>
      </c>
      <c r="CQ108">
        <f t="shared" si="87"/>
        <v>1</v>
      </c>
      <c r="CR108">
        <f t="shared" si="88"/>
        <v>0</v>
      </c>
      <c r="CS108">
        <f t="shared" si="89"/>
        <v>3.3280885006654586</v>
      </c>
      <c r="CV108">
        <v>101</v>
      </c>
      <c r="CW108">
        <v>26.605531515562461</v>
      </c>
      <c r="CX108">
        <v>14.027690952753556</v>
      </c>
      <c r="CZ108">
        <f t="shared" si="90"/>
        <v>1</v>
      </c>
      <c r="DA108">
        <f t="shared" si="91"/>
        <v>0</v>
      </c>
      <c r="DB108">
        <f t="shared" si="92"/>
        <v>12.577840562808905</v>
      </c>
      <c r="DE108">
        <v>101</v>
      </c>
      <c r="DF108">
        <v>17.8684082516119</v>
      </c>
      <c r="DG108">
        <v>21.215825383290923</v>
      </c>
      <c r="DI108">
        <f t="shared" si="93"/>
        <v>0</v>
      </c>
      <c r="DJ108">
        <f t="shared" si="94"/>
        <v>1</v>
      </c>
      <c r="DK108">
        <f t="shared" si="95"/>
        <v>3.3474171316790233</v>
      </c>
      <c r="DN108">
        <v>101</v>
      </c>
      <c r="DO108">
        <v>16.097635855679133</v>
      </c>
      <c r="DP108">
        <v>16.446474384848962</v>
      </c>
      <c r="DR108">
        <f t="shared" si="96"/>
        <v>0</v>
      </c>
      <c r="DS108">
        <f t="shared" si="97"/>
        <v>1</v>
      </c>
      <c r="DT108">
        <f t="shared" si="98"/>
        <v>0.3488385291698286</v>
      </c>
      <c r="DW108">
        <v>101</v>
      </c>
      <c r="DX108">
        <v>19.803067131610327</v>
      </c>
      <c r="DY108">
        <v>13.519177084826909</v>
      </c>
      <c r="EA108">
        <f t="shared" si="99"/>
        <v>1</v>
      </c>
      <c r="EB108">
        <f t="shared" si="100"/>
        <v>0</v>
      </c>
      <c r="EC108">
        <f t="shared" si="101"/>
        <v>6.2838900467834176</v>
      </c>
      <c r="EF108">
        <v>101</v>
      </c>
      <c r="EG108">
        <v>21.541724325716341</v>
      </c>
      <c r="EH108">
        <v>14.876606572105381</v>
      </c>
      <c r="EJ108">
        <f t="shared" si="102"/>
        <v>1</v>
      </c>
      <c r="EK108">
        <f t="shared" si="103"/>
        <v>0</v>
      </c>
      <c r="EL108">
        <f t="shared" si="104"/>
        <v>6.6651177536109607</v>
      </c>
      <c r="EO108">
        <v>101</v>
      </c>
      <c r="EP108">
        <v>16.771460790616494</v>
      </c>
      <c r="EQ108">
        <v>21.292024970017842</v>
      </c>
      <c r="ES108">
        <f t="shared" si="105"/>
        <v>0</v>
      </c>
      <c r="ET108">
        <f t="shared" si="106"/>
        <v>1</v>
      </c>
      <c r="EU108">
        <f t="shared" si="107"/>
        <v>4.5205641794013474</v>
      </c>
    </row>
    <row r="109" spans="1:151" x14ac:dyDescent="0.25">
      <c r="A109">
        <v>102</v>
      </c>
      <c r="B109">
        <v>15.568990986497592</v>
      </c>
      <c r="C109">
        <v>41.451232157131059</v>
      </c>
      <c r="E109">
        <f t="shared" si="108"/>
        <v>0</v>
      </c>
      <c r="F109">
        <f t="shared" si="58"/>
        <v>1</v>
      </c>
      <c r="G109">
        <f t="shared" si="109"/>
        <v>25.882241170633467</v>
      </c>
      <c r="J109">
        <v>102</v>
      </c>
      <c r="K109">
        <v>13.209586231364597</v>
      </c>
      <c r="L109">
        <v>22.688799498776419</v>
      </c>
      <c r="N109">
        <f t="shared" si="60"/>
        <v>0</v>
      </c>
      <c r="O109">
        <f t="shared" si="61"/>
        <v>1</v>
      </c>
      <c r="P109">
        <f t="shared" si="62"/>
        <v>9.4792132674118221</v>
      </c>
      <c r="S109">
        <v>102</v>
      </c>
      <c r="T109">
        <v>16.353475934756261</v>
      </c>
      <c r="U109">
        <v>37.496975107819523</v>
      </c>
      <c r="W109">
        <f t="shared" si="63"/>
        <v>0</v>
      </c>
      <c r="X109">
        <f t="shared" si="64"/>
        <v>1</v>
      </c>
      <c r="Y109">
        <f t="shared" si="65"/>
        <v>21.143499173063262</v>
      </c>
      <c r="AB109">
        <v>102</v>
      </c>
      <c r="AC109">
        <v>15.854199567303118</v>
      </c>
      <c r="AD109">
        <v>17.616305957243807</v>
      </c>
      <c r="AF109">
        <f t="shared" si="66"/>
        <v>0</v>
      </c>
      <c r="AG109">
        <f t="shared" si="67"/>
        <v>1</v>
      </c>
      <c r="AH109">
        <f t="shared" si="68"/>
        <v>1.7621063899406888</v>
      </c>
      <c r="AK109">
        <v>102</v>
      </c>
      <c r="AL109">
        <v>27.652652791397863</v>
      </c>
      <c r="AM109">
        <v>41.754429602127495</v>
      </c>
      <c r="AO109">
        <f t="shared" si="69"/>
        <v>0</v>
      </c>
      <c r="AP109">
        <f t="shared" si="70"/>
        <v>1</v>
      </c>
      <c r="AQ109">
        <f t="shared" si="71"/>
        <v>14.101776810729632</v>
      </c>
      <c r="AT109">
        <v>102</v>
      </c>
      <c r="AU109">
        <v>20.573427330365554</v>
      </c>
      <c r="AV109">
        <v>28.040549837290968</v>
      </c>
      <c r="AX109">
        <f t="shared" si="72"/>
        <v>0</v>
      </c>
      <c r="AY109">
        <f t="shared" si="73"/>
        <v>1</v>
      </c>
      <c r="AZ109">
        <f t="shared" si="74"/>
        <v>7.4671225069254135</v>
      </c>
      <c r="BC109">
        <v>102</v>
      </c>
      <c r="BD109" t="e">
        <v>#N/A</v>
      </c>
      <c r="BE109" t="e">
        <v>#N/A</v>
      </c>
      <c r="BG109" t="e">
        <f t="shared" si="75"/>
        <v>#N/A</v>
      </c>
      <c r="BH109" t="e">
        <f t="shared" si="76"/>
        <v>#N/A</v>
      </c>
      <c r="BI109" t="e">
        <f t="shared" si="77"/>
        <v>#N/A</v>
      </c>
      <c r="BL109">
        <v>102</v>
      </c>
      <c r="BM109">
        <v>40.534679230293172</v>
      </c>
      <c r="BN109">
        <v>10.633602329048502</v>
      </c>
      <c r="BP109">
        <f t="shared" si="78"/>
        <v>1</v>
      </c>
      <c r="BQ109">
        <f t="shared" si="79"/>
        <v>0</v>
      </c>
      <c r="BR109">
        <f t="shared" si="80"/>
        <v>29.901076901244672</v>
      </c>
      <c r="BU109">
        <v>102</v>
      </c>
      <c r="BV109">
        <v>29.433041626253704</v>
      </c>
      <c r="BW109">
        <v>20.930217771187948</v>
      </c>
      <c r="BY109">
        <f t="shared" si="81"/>
        <v>1</v>
      </c>
      <c r="BZ109">
        <f t="shared" si="82"/>
        <v>0</v>
      </c>
      <c r="CA109">
        <f t="shared" si="83"/>
        <v>8.5028238550657562</v>
      </c>
      <c r="CD109">
        <v>102</v>
      </c>
      <c r="CE109">
        <v>17.87781508915365</v>
      </c>
      <c r="CF109">
        <v>26.946830839336812</v>
      </c>
      <c r="CH109">
        <f t="shared" si="84"/>
        <v>0</v>
      </c>
      <c r="CI109">
        <f t="shared" si="85"/>
        <v>1</v>
      </c>
      <c r="CJ109">
        <f t="shared" si="86"/>
        <v>9.0690157501831621</v>
      </c>
      <c r="CM109">
        <v>102</v>
      </c>
      <c r="CN109">
        <v>17.579409025649998</v>
      </c>
      <c r="CO109">
        <v>23.806678503331721</v>
      </c>
      <c r="CQ109">
        <f t="shared" si="87"/>
        <v>0</v>
      </c>
      <c r="CR109">
        <f t="shared" si="88"/>
        <v>1</v>
      </c>
      <c r="CS109">
        <f t="shared" si="89"/>
        <v>6.2272694776817232</v>
      </c>
      <c r="CV109">
        <v>102</v>
      </c>
      <c r="CW109">
        <v>20.739169185343918</v>
      </c>
      <c r="CX109">
        <v>12.876299996338927</v>
      </c>
      <c r="CZ109">
        <f t="shared" si="90"/>
        <v>1</v>
      </c>
      <c r="DA109">
        <f t="shared" si="91"/>
        <v>0</v>
      </c>
      <c r="DB109">
        <f t="shared" si="92"/>
        <v>7.8628691890049911</v>
      </c>
      <c r="DE109">
        <v>102</v>
      </c>
      <c r="DF109">
        <v>27.236325808138048</v>
      </c>
      <c r="DG109">
        <v>22.121913205943581</v>
      </c>
      <c r="DI109">
        <f t="shared" si="93"/>
        <v>1</v>
      </c>
      <c r="DJ109">
        <f t="shared" si="94"/>
        <v>0</v>
      </c>
      <c r="DK109">
        <f t="shared" si="95"/>
        <v>5.1144126021944665</v>
      </c>
      <c r="DN109">
        <v>102</v>
      </c>
      <c r="DO109">
        <v>22.659077984000678</v>
      </c>
      <c r="DP109">
        <v>22.011833472773283</v>
      </c>
      <c r="DR109">
        <f t="shared" si="96"/>
        <v>1</v>
      </c>
      <c r="DS109">
        <f t="shared" si="97"/>
        <v>0</v>
      </c>
      <c r="DT109">
        <f t="shared" si="98"/>
        <v>0.64724451122739524</v>
      </c>
      <c r="DW109">
        <v>102</v>
      </c>
      <c r="DX109">
        <v>17.327140882270516</v>
      </c>
      <c r="DY109">
        <v>25.423691521762152</v>
      </c>
      <c r="EA109">
        <f t="shared" si="99"/>
        <v>0</v>
      </c>
      <c r="EB109">
        <f t="shared" si="100"/>
        <v>1</v>
      </c>
      <c r="EC109">
        <f t="shared" si="101"/>
        <v>8.0965506394916353</v>
      </c>
      <c r="EF109">
        <v>102</v>
      </c>
      <c r="EG109">
        <v>19.281730491116249</v>
      </c>
      <c r="EH109">
        <v>14.681197413743535</v>
      </c>
      <c r="EJ109">
        <f t="shared" si="102"/>
        <v>1</v>
      </c>
      <c r="EK109">
        <f t="shared" si="103"/>
        <v>0</v>
      </c>
      <c r="EL109">
        <f t="shared" si="104"/>
        <v>4.6005330773727149</v>
      </c>
      <c r="EO109">
        <v>102</v>
      </c>
      <c r="EP109">
        <v>28.350854390950744</v>
      </c>
      <c r="EQ109">
        <v>35.320150704861959</v>
      </c>
      <c r="ES109">
        <f t="shared" si="105"/>
        <v>0</v>
      </c>
      <c r="ET109">
        <f t="shared" si="106"/>
        <v>1</v>
      </c>
      <c r="EU109">
        <f t="shared" si="107"/>
        <v>6.9692963139112152</v>
      </c>
    </row>
    <row r="110" spans="1:151" x14ac:dyDescent="0.25">
      <c r="A110">
        <v>103</v>
      </c>
      <c r="B110">
        <v>13.851886745864837</v>
      </c>
      <c r="C110">
        <v>38.294105403435481</v>
      </c>
      <c r="E110">
        <f t="shared" si="108"/>
        <v>0</v>
      </c>
      <c r="F110">
        <f t="shared" si="58"/>
        <v>1</v>
      </c>
      <c r="G110">
        <f t="shared" si="109"/>
        <v>24.442218657570642</v>
      </c>
      <c r="J110">
        <v>103</v>
      </c>
      <c r="K110">
        <v>27.056819417177714</v>
      </c>
      <c r="L110">
        <v>35.674378341293696</v>
      </c>
      <c r="N110">
        <f t="shared" si="60"/>
        <v>0</v>
      </c>
      <c r="O110">
        <f t="shared" si="61"/>
        <v>1</v>
      </c>
      <c r="P110">
        <f t="shared" si="62"/>
        <v>8.6175589241159827</v>
      </c>
      <c r="S110">
        <v>103</v>
      </c>
      <c r="T110">
        <v>15.341292921336455</v>
      </c>
      <c r="U110">
        <v>24.604298075817354</v>
      </c>
      <c r="W110">
        <f t="shared" si="63"/>
        <v>0</v>
      </c>
      <c r="X110">
        <f t="shared" si="64"/>
        <v>1</v>
      </c>
      <c r="Y110">
        <f t="shared" si="65"/>
        <v>9.2630051544808989</v>
      </c>
      <c r="AB110">
        <v>103</v>
      </c>
      <c r="AC110">
        <v>29.384816686752245</v>
      </c>
      <c r="AD110">
        <v>16.617700704641635</v>
      </c>
      <c r="AF110">
        <f t="shared" si="66"/>
        <v>1</v>
      </c>
      <c r="AG110">
        <f t="shared" si="67"/>
        <v>0</v>
      </c>
      <c r="AH110">
        <f t="shared" si="68"/>
        <v>12.76711598211061</v>
      </c>
      <c r="AK110">
        <v>103</v>
      </c>
      <c r="AL110">
        <v>22.395030141617916</v>
      </c>
      <c r="AM110">
        <v>8.8690424514966288</v>
      </c>
      <c r="AO110">
        <f t="shared" si="69"/>
        <v>1</v>
      </c>
      <c r="AP110">
        <f t="shared" si="70"/>
        <v>0</v>
      </c>
      <c r="AQ110">
        <f t="shared" si="71"/>
        <v>13.525987690121287</v>
      </c>
      <c r="AT110">
        <v>103</v>
      </c>
      <c r="AU110">
        <v>17.04519763812376</v>
      </c>
      <c r="AV110">
        <v>17.711810634130678</v>
      </c>
      <c r="AX110">
        <f t="shared" si="72"/>
        <v>0</v>
      </c>
      <c r="AY110">
        <f t="shared" si="73"/>
        <v>1</v>
      </c>
      <c r="AZ110">
        <f t="shared" si="74"/>
        <v>0.66661299600691848</v>
      </c>
      <c r="BC110">
        <v>103</v>
      </c>
      <c r="BD110" t="e">
        <v>#N/A</v>
      </c>
      <c r="BE110" t="e">
        <v>#N/A</v>
      </c>
      <c r="BG110" t="e">
        <f t="shared" si="75"/>
        <v>#N/A</v>
      </c>
      <c r="BH110" t="e">
        <f t="shared" si="76"/>
        <v>#N/A</v>
      </c>
      <c r="BI110" t="e">
        <f t="shared" si="77"/>
        <v>#N/A</v>
      </c>
      <c r="BL110">
        <v>103</v>
      </c>
      <c r="BM110">
        <v>19.579615565691135</v>
      </c>
      <c r="BN110">
        <v>15.871425212098238</v>
      </c>
      <c r="BP110">
        <f t="shared" si="78"/>
        <v>1</v>
      </c>
      <c r="BQ110">
        <f t="shared" si="79"/>
        <v>0</v>
      </c>
      <c r="BR110">
        <f t="shared" si="80"/>
        <v>3.7081903535928973</v>
      </c>
      <c r="BU110">
        <v>103</v>
      </c>
      <c r="BV110">
        <v>21.593569462984792</v>
      </c>
      <c r="BW110">
        <v>10.11870422828099</v>
      </c>
      <c r="BY110">
        <f t="shared" si="81"/>
        <v>1</v>
      </c>
      <c r="BZ110">
        <f t="shared" si="82"/>
        <v>0</v>
      </c>
      <c r="CA110">
        <f t="shared" si="83"/>
        <v>11.474865234703802</v>
      </c>
      <c r="CD110">
        <v>103</v>
      </c>
      <c r="CE110">
        <v>23.590795479542248</v>
      </c>
      <c r="CF110">
        <v>11.102344293652921</v>
      </c>
      <c r="CH110">
        <f t="shared" si="84"/>
        <v>1</v>
      </c>
      <c r="CI110">
        <f t="shared" si="85"/>
        <v>0</v>
      </c>
      <c r="CJ110">
        <f t="shared" si="86"/>
        <v>12.488451185889327</v>
      </c>
      <c r="CM110">
        <v>103</v>
      </c>
      <c r="CN110">
        <v>19.989336822172035</v>
      </c>
      <c r="CO110">
        <v>28.976234982413807</v>
      </c>
      <c r="CQ110">
        <f t="shared" si="87"/>
        <v>0</v>
      </c>
      <c r="CR110">
        <f t="shared" si="88"/>
        <v>1</v>
      </c>
      <c r="CS110">
        <f t="shared" si="89"/>
        <v>8.9868981602417719</v>
      </c>
      <c r="CV110">
        <v>103</v>
      </c>
      <c r="CW110">
        <v>28.610882643201002</v>
      </c>
      <c r="CX110">
        <v>14.52514485465948</v>
      </c>
      <c r="CZ110">
        <f t="shared" si="90"/>
        <v>1</v>
      </c>
      <c r="DA110">
        <f t="shared" si="91"/>
        <v>0</v>
      </c>
      <c r="DB110">
        <f t="shared" si="92"/>
        <v>14.085737788541522</v>
      </c>
      <c r="DE110">
        <v>103</v>
      </c>
      <c r="DF110">
        <v>20.13586077296732</v>
      </c>
      <c r="DG110">
        <v>29.556119659520071</v>
      </c>
      <c r="DI110">
        <f t="shared" si="93"/>
        <v>0</v>
      </c>
      <c r="DJ110">
        <f t="shared" si="94"/>
        <v>1</v>
      </c>
      <c r="DK110">
        <f t="shared" si="95"/>
        <v>9.4202588865527517</v>
      </c>
      <c r="DN110">
        <v>103</v>
      </c>
      <c r="DO110">
        <v>27.158010956962016</v>
      </c>
      <c r="DP110">
        <v>19.976001329955022</v>
      </c>
      <c r="DR110">
        <f t="shared" si="96"/>
        <v>1</v>
      </c>
      <c r="DS110">
        <f t="shared" si="97"/>
        <v>0</v>
      </c>
      <c r="DT110">
        <f t="shared" si="98"/>
        <v>7.1820096270069946</v>
      </c>
      <c r="DW110">
        <v>103</v>
      </c>
      <c r="DX110">
        <v>10.597686588357448</v>
      </c>
      <c r="DY110">
        <v>20.22193269840939</v>
      </c>
      <c r="EA110">
        <f t="shared" si="99"/>
        <v>0</v>
      </c>
      <c r="EB110">
        <f t="shared" si="100"/>
        <v>1</v>
      </c>
      <c r="EC110">
        <f t="shared" si="101"/>
        <v>9.6242461100519421</v>
      </c>
      <c r="EF110">
        <v>103</v>
      </c>
      <c r="EG110">
        <v>18.485866074559141</v>
      </c>
      <c r="EH110">
        <v>18.243429814432968</v>
      </c>
      <c r="EJ110">
        <f t="shared" si="102"/>
        <v>1</v>
      </c>
      <c r="EK110">
        <f t="shared" si="103"/>
        <v>0</v>
      </c>
      <c r="EL110">
        <f t="shared" si="104"/>
        <v>0.2424362601261727</v>
      </c>
      <c r="EO110">
        <v>103</v>
      </c>
      <c r="EP110">
        <v>20.29892009222112</v>
      </c>
      <c r="EQ110">
        <v>11.773774024661364</v>
      </c>
      <c r="ES110">
        <f t="shared" si="105"/>
        <v>1</v>
      </c>
      <c r="ET110">
        <f t="shared" si="106"/>
        <v>0</v>
      </c>
      <c r="EU110">
        <f t="shared" si="107"/>
        <v>8.5251460675597563</v>
      </c>
    </row>
    <row r="111" spans="1:151" x14ac:dyDescent="0.25">
      <c r="A111">
        <v>104</v>
      </c>
      <c r="B111">
        <v>8.4803704085845766</v>
      </c>
      <c r="C111">
        <v>4.7131728031012052</v>
      </c>
      <c r="E111">
        <f t="shared" si="108"/>
        <v>1</v>
      </c>
      <c r="F111">
        <f t="shared" si="58"/>
        <v>0</v>
      </c>
      <c r="G111">
        <f t="shared" si="109"/>
        <v>3.7671976054833713</v>
      </c>
      <c r="J111">
        <v>104</v>
      </c>
      <c r="K111">
        <v>24.936682336870575</v>
      </c>
      <c r="L111">
        <v>19.47860820255746</v>
      </c>
      <c r="N111">
        <f t="shared" si="60"/>
        <v>1</v>
      </c>
      <c r="O111">
        <f t="shared" si="61"/>
        <v>0</v>
      </c>
      <c r="P111">
        <f t="shared" si="62"/>
        <v>5.4580741343131152</v>
      </c>
      <c r="S111">
        <v>104</v>
      </c>
      <c r="T111">
        <v>14.645802242617453</v>
      </c>
      <c r="U111">
        <v>34.381575837555644</v>
      </c>
      <c r="W111">
        <f t="shared" si="63"/>
        <v>0</v>
      </c>
      <c r="X111">
        <f t="shared" si="64"/>
        <v>1</v>
      </c>
      <c r="Y111">
        <f t="shared" si="65"/>
        <v>19.735773594938191</v>
      </c>
      <c r="AB111">
        <v>104</v>
      </c>
      <c r="AC111">
        <v>18.934613694381305</v>
      </c>
      <c r="AD111">
        <v>18.23742236587503</v>
      </c>
      <c r="AF111">
        <f t="shared" si="66"/>
        <v>1</v>
      </c>
      <c r="AG111">
        <f t="shared" si="67"/>
        <v>0</v>
      </c>
      <c r="AH111">
        <f t="shared" si="68"/>
        <v>0.69719132850627474</v>
      </c>
      <c r="AK111">
        <v>104</v>
      </c>
      <c r="AL111">
        <v>14.656259260946211</v>
      </c>
      <c r="AM111">
        <v>45.945600345164678</v>
      </c>
      <c r="AO111">
        <f t="shared" si="69"/>
        <v>0</v>
      </c>
      <c r="AP111">
        <f t="shared" si="70"/>
        <v>1</v>
      </c>
      <c r="AQ111">
        <f t="shared" si="71"/>
        <v>31.289341084218467</v>
      </c>
      <c r="AT111">
        <v>104</v>
      </c>
      <c r="AU111">
        <v>18.21252540122536</v>
      </c>
      <c r="AV111">
        <v>16.317212181448333</v>
      </c>
      <c r="AX111">
        <f t="shared" si="72"/>
        <v>1</v>
      </c>
      <c r="AY111">
        <f t="shared" si="73"/>
        <v>0</v>
      </c>
      <c r="AZ111">
        <f t="shared" si="74"/>
        <v>1.8953132197770266</v>
      </c>
      <c r="BC111">
        <v>104</v>
      </c>
      <c r="BD111" t="e">
        <v>#N/A</v>
      </c>
      <c r="BE111" t="e">
        <v>#N/A</v>
      </c>
      <c r="BG111" t="e">
        <f t="shared" si="75"/>
        <v>#N/A</v>
      </c>
      <c r="BH111" t="e">
        <f t="shared" si="76"/>
        <v>#N/A</v>
      </c>
      <c r="BI111" t="e">
        <f t="shared" si="77"/>
        <v>#N/A</v>
      </c>
      <c r="BL111">
        <v>104</v>
      </c>
      <c r="BM111">
        <v>21.247542364600402</v>
      </c>
      <c r="BN111">
        <v>14.398936883479427</v>
      </c>
      <c r="BP111">
        <f t="shared" si="78"/>
        <v>1</v>
      </c>
      <c r="BQ111">
        <f t="shared" si="79"/>
        <v>0</v>
      </c>
      <c r="BR111">
        <f t="shared" si="80"/>
        <v>6.8486054811209751</v>
      </c>
      <c r="BU111">
        <v>104</v>
      </c>
      <c r="BV111">
        <v>15.418689175769224</v>
      </c>
      <c r="BW111">
        <v>22.380264553296215</v>
      </c>
      <c r="BY111">
        <f t="shared" si="81"/>
        <v>0</v>
      </c>
      <c r="BZ111">
        <f t="shared" si="82"/>
        <v>1</v>
      </c>
      <c r="CA111">
        <f t="shared" si="83"/>
        <v>6.9615753775269908</v>
      </c>
      <c r="CD111">
        <v>104</v>
      </c>
      <c r="CE111">
        <v>22.716425277197182</v>
      </c>
      <c r="CF111">
        <v>35.903614050319192</v>
      </c>
      <c r="CH111">
        <f t="shared" si="84"/>
        <v>0</v>
      </c>
      <c r="CI111">
        <f t="shared" si="85"/>
        <v>1</v>
      </c>
      <c r="CJ111">
        <f t="shared" si="86"/>
        <v>13.18718877312201</v>
      </c>
      <c r="CM111">
        <v>104</v>
      </c>
      <c r="CN111">
        <v>22.220357536924134</v>
      </c>
      <c r="CO111">
        <v>24.391255651487008</v>
      </c>
      <c r="CQ111">
        <f t="shared" si="87"/>
        <v>0</v>
      </c>
      <c r="CR111">
        <f t="shared" si="88"/>
        <v>1</v>
      </c>
      <c r="CS111">
        <f t="shared" si="89"/>
        <v>2.1708981145628741</v>
      </c>
      <c r="CV111">
        <v>104</v>
      </c>
      <c r="CW111">
        <v>18.942461001159302</v>
      </c>
      <c r="CX111">
        <v>19.405223213375724</v>
      </c>
      <c r="CZ111">
        <f t="shared" si="90"/>
        <v>0</v>
      </c>
      <c r="DA111">
        <f t="shared" si="91"/>
        <v>1</v>
      </c>
      <c r="DB111">
        <f t="shared" si="92"/>
        <v>0.46276221221642189</v>
      </c>
      <c r="DE111">
        <v>104</v>
      </c>
      <c r="DF111">
        <v>10.787800404197354</v>
      </c>
      <c r="DG111">
        <v>21.559393301474817</v>
      </c>
      <c r="DI111">
        <f t="shared" si="93"/>
        <v>0</v>
      </c>
      <c r="DJ111">
        <f t="shared" si="94"/>
        <v>1</v>
      </c>
      <c r="DK111">
        <f t="shared" si="95"/>
        <v>10.771592897277463</v>
      </c>
      <c r="DN111">
        <v>104</v>
      </c>
      <c r="DO111">
        <v>24.403454502473043</v>
      </c>
      <c r="DP111">
        <v>22.352850111931872</v>
      </c>
      <c r="DR111">
        <f t="shared" si="96"/>
        <v>1</v>
      </c>
      <c r="DS111">
        <f t="shared" si="97"/>
        <v>0</v>
      </c>
      <c r="DT111">
        <f t="shared" si="98"/>
        <v>2.0506043905411708</v>
      </c>
      <c r="DW111">
        <v>104</v>
      </c>
      <c r="DX111">
        <v>26.514590393743504</v>
      </c>
      <c r="DY111">
        <v>33.967915823329484</v>
      </c>
      <c r="EA111">
        <f t="shared" si="99"/>
        <v>0</v>
      </c>
      <c r="EB111">
        <f t="shared" si="100"/>
        <v>1</v>
      </c>
      <c r="EC111">
        <f t="shared" si="101"/>
        <v>7.4533254295859805</v>
      </c>
      <c r="EF111">
        <v>104</v>
      </c>
      <c r="EG111">
        <v>23.303460598139282</v>
      </c>
      <c r="EH111">
        <v>11.122645442130006</v>
      </c>
      <c r="EJ111">
        <f t="shared" si="102"/>
        <v>1</v>
      </c>
      <c r="EK111">
        <f t="shared" si="103"/>
        <v>0</v>
      </c>
      <c r="EL111">
        <f t="shared" si="104"/>
        <v>12.180815156009276</v>
      </c>
      <c r="EO111">
        <v>104</v>
      </c>
      <c r="EP111">
        <v>21.534549396529535</v>
      </c>
      <c r="EQ111">
        <v>16.140761332491557</v>
      </c>
      <c r="ES111">
        <f t="shared" si="105"/>
        <v>1</v>
      </c>
      <c r="ET111">
        <f t="shared" si="106"/>
        <v>0</v>
      </c>
      <c r="EU111">
        <f t="shared" si="107"/>
        <v>5.3937880640379774</v>
      </c>
    </row>
    <row r="112" spans="1:151" x14ac:dyDescent="0.25">
      <c r="A112">
        <v>105</v>
      </c>
      <c r="B112">
        <v>11.11662967699146</v>
      </c>
      <c r="C112">
        <v>37.643956871399411</v>
      </c>
      <c r="E112">
        <f t="shared" si="108"/>
        <v>0</v>
      </c>
      <c r="F112">
        <f t="shared" si="58"/>
        <v>1</v>
      </c>
      <c r="G112">
        <f t="shared" si="109"/>
        <v>26.527327194407953</v>
      </c>
      <c r="J112">
        <v>105</v>
      </c>
      <c r="K112">
        <v>22.653822212241142</v>
      </c>
      <c r="L112">
        <v>32.928111470799706</v>
      </c>
      <c r="N112">
        <f t="shared" si="60"/>
        <v>0</v>
      </c>
      <c r="O112">
        <f t="shared" si="61"/>
        <v>1</v>
      </c>
      <c r="P112">
        <f t="shared" si="62"/>
        <v>10.274289258558564</v>
      </c>
      <c r="S112">
        <v>105</v>
      </c>
      <c r="T112">
        <v>17.496491481318373</v>
      </c>
      <c r="U112">
        <v>23.727551406875964</v>
      </c>
      <c r="W112">
        <f t="shared" si="63"/>
        <v>0</v>
      </c>
      <c r="X112">
        <f t="shared" si="64"/>
        <v>1</v>
      </c>
      <c r="Y112">
        <f t="shared" si="65"/>
        <v>6.2310599255575916</v>
      </c>
      <c r="AB112">
        <v>105</v>
      </c>
      <c r="AC112">
        <v>17.903507219191582</v>
      </c>
      <c r="AD112">
        <v>18.489516670406946</v>
      </c>
      <c r="AF112">
        <f t="shared" si="66"/>
        <v>0</v>
      </c>
      <c r="AG112">
        <f t="shared" si="67"/>
        <v>1</v>
      </c>
      <c r="AH112">
        <f t="shared" si="68"/>
        <v>0.58600945121536441</v>
      </c>
      <c r="AK112">
        <v>105</v>
      </c>
      <c r="AL112">
        <v>27.249392672085822</v>
      </c>
      <c r="AM112">
        <v>8.4455293360512869</v>
      </c>
      <c r="AO112">
        <f t="shared" si="69"/>
        <v>1</v>
      </c>
      <c r="AP112">
        <f t="shared" si="70"/>
        <v>0</v>
      </c>
      <c r="AQ112">
        <f t="shared" si="71"/>
        <v>18.803863336034535</v>
      </c>
      <c r="AT112">
        <v>105</v>
      </c>
      <c r="AU112">
        <v>21.965325338250899</v>
      </c>
      <c r="AV112">
        <v>15.599626835111978</v>
      </c>
      <c r="AX112">
        <f t="shared" si="72"/>
        <v>1</v>
      </c>
      <c r="AY112">
        <f t="shared" si="73"/>
        <v>0</v>
      </c>
      <c r="AZ112">
        <f t="shared" si="74"/>
        <v>6.3656985031389208</v>
      </c>
      <c r="BC112">
        <v>105</v>
      </c>
      <c r="BD112" t="e">
        <v>#N/A</v>
      </c>
      <c r="BE112" t="e">
        <v>#N/A</v>
      </c>
      <c r="BG112" t="e">
        <f t="shared" si="75"/>
        <v>#N/A</v>
      </c>
      <c r="BH112" t="e">
        <f t="shared" si="76"/>
        <v>#N/A</v>
      </c>
      <c r="BI112" t="e">
        <f t="shared" si="77"/>
        <v>#N/A</v>
      </c>
      <c r="BL112">
        <v>105</v>
      </c>
      <c r="BM112">
        <v>27.071425076974535</v>
      </c>
      <c r="BN112">
        <v>8.0836266513498973</v>
      </c>
      <c r="BP112">
        <f t="shared" si="78"/>
        <v>1</v>
      </c>
      <c r="BQ112">
        <f t="shared" si="79"/>
        <v>0</v>
      </c>
      <c r="BR112">
        <f t="shared" si="80"/>
        <v>18.987798425624639</v>
      </c>
      <c r="BU112">
        <v>105</v>
      </c>
      <c r="BV112">
        <v>5.587040705656797</v>
      </c>
      <c r="BW112">
        <v>13.322199312456785</v>
      </c>
      <c r="BY112">
        <f t="shared" si="81"/>
        <v>0</v>
      </c>
      <c r="BZ112">
        <f t="shared" si="82"/>
        <v>1</v>
      </c>
      <c r="CA112">
        <f t="shared" si="83"/>
        <v>7.7351586067999882</v>
      </c>
      <c r="CD112">
        <v>105</v>
      </c>
      <c r="CE112">
        <v>24.919961318442954</v>
      </c>
      <c r="CF112">
        <v>-0.30848590974635925</v>
      </c>
      <c r="CH112">
        <f t="shared" si="84"/>
        <v>1</v>
      </c>
      <c r="CI112">
        <f t="shared" si="85"/>
        <v>0</v>
      </c>
      <c r="CJ112">
        <f t="shared" si="86"/>
        <v>25.228447228189314</v>
      </c>
      <c r="CM112">
        <v>105</v>
      </c>
      <c r="CN112">
        <v>20.139533438467826</v>
      </c>
      <c r="CO112">
        <v>26.23684837456668</v>
      </c>
      <c r="CQ112">
        <f t="shared" si="87"/>
        <v>0</v>
      </c>
      <c r="CR112">
        <f t="shared" si="88"/>
        <v>1</v>
      </c>
      <c r="CS112">
        <f t="shared" si="89"/>
        <v>6.0973149360988543</v>
      </c>
      <c r="CV112">
        <v>105</v>
      </c>
      <c r="CW112">
        <v>20.493473383195031</v>
      </c>
      <c r="CX112">
        <v>16.693618060653456</v>
      </c>
      <c r="CZ112">
        <f t="shared" si="90"/>
        <v>1</v>
      </c>
      <c r="DA112">
        <f t="shared" si="91"/>
        <v>0</v>
      </c>
      <c r="DB112">
        <f t="shared" si="92"/>
        <v>3.7998553225415748</v>
      </c>
      <c r="DE112">
        <v>105</v>
      </c>
      <c r="DF112">
        <v>33.091179136831428</v>
      </c>
      <c r="DG112">
        <v>25.520801799307833</v>
      </c>
      <c r="DI112">
        <f t="shared" si="93"/>
        <v>1</v>
      </c>
      <c r="DJ112">
        <f t="shared" si="94"/>
        <v>0</v>
      </c>
      <c r="DK112">
        <f t="shared" si="95"/>
        <v>7.5703773375235954</v>
      </c>
      <c r="DN112">
        <v>105</v>
      </c>
      <c r="DO112">
        <v>18.282290625903101</v>
      </c>
      <c r="DP112">
        <v>23.070663464167698</v>
      </c>
      <c r="DR112">
        <f t="shared" si="96"/>
        <v>0</v>
      </c>
      <c r="DS112">
        <f t="shared" si="97"/>
        <v>1</v>
      </c>
      <c r="DT112">
        <f t="shared" si="98"/>
        <v>4.7883728382645963</v>
      </c>
      <c r="DW112">
        <v>105</v>
      </c>
      <c r="DX112">
        <v>18.927610340983517</v>
      </c>
      <c r="DY112">
        <v>27.601635645489132</v>
      </c>
      <c r="EA112">
        <f t="shared" si="99"/>
        <v>0</v>
      </c>
      <c r="EB112">
        <f t="shared" si="100"/>
        <v>1</v>
      </c>
      <c r="EC112">
        <f t="shared" si="101"/>
        <v>8.6740253045056157</v>
      </c>
      <c r="EF112">
        <v>105</v>
      </c>
      <c r="EG112">
        <v>23.472661532637698</v>
      </c>
      <c r="EH112">
        <v>12.591265447180392</v>
      </c>
      <c r="EJ112">
        <f t="shared" si="102"/>
        <v>1</v>
      </c>
      <c r="EK112">
        <f t="shared" si="103"/>
        <v>0</v>
      </c>
      <c r="EL112">
        <f t="shared" si="104"/>
        <v>10.881396085457306</v>
      </c>
      <c r="EO112">
        <v>105</v>
      </c>
      <c r="EP112">
        <v>27.126229057950241</v>
      </c>
      <c r="EQ112">
        <v>38.607253040354792</v>
      </c>
      <c r="ES112">
        <f t="shared" si="105"/>
        <v>0</v>
      </c>
      <c r="ET112">
        <f t="shared" si="106"/>
        <v>1</v>
      </c>
      <c r="EU112">
        <f t="shared" si="107"/>
        <v>11.481023982404551</v>
      </c>
    </row>
    <row r="113" spans="1:151" x14ac:dyDescent="0.25">
      <c r="A113">
        <v>106</v>
      </c>
      <c r="B113">
        <v>12.046335728895894</v>
      </c>
      <c r="C113">
        <v>17.708560869270826</v>
      </c>
      <c r="E113">
        <f t="shared" si="108"/>
        <v>0</v>
      </c>
      <c r="F113">
        <f t="shared" si="58"/>
        <v>1</v>
      </c>
      <c r="G113">
        <f t="shared" si="109"/>
        <v>5.6622251403749324</v>
      </c>
      <c r="J113">
        <v>106</v>
      </c>
      <c r="K113">
        <v>19.017012347167885</v>
      </c>
      <c r="L113">
        <v>26.136497940405405</v>
      </c>
      <c r="N113">
        <f t="shared" si="60"/>
        <v>0</v>
      </c>
      <c r="O113">
        <f t="shared" si="61"/>
        <v>1</v>
      </c>
      <c r="P113">
        <f t="shared" si="62"/>
        <v>7.1194855932375205</v>
      </c>
      <c r="S113">
        <v>106</v>
      </c>
      <c r="T113">
        <v>15.049696221771869</v>
      </c>
      <c r="U113">
        <v>30.497080927329058</v>
      </c>
      <c r="W113">
        <f t="shared" si="63"/>
        <v>0</v>
      </c>
      <c r="X113">
        <f t="shared" si="64"/>
        <v>1</v>
      </c>
      <c r="Y113">
        <f t="shared" si="65"/>
        <v>15.447384705557189</v>
      </c>
      <c r="AB113">
        <v>106</v>
      </c>
      <c r="AC113">
        <v>21.264309426014023</v>
      </c>
      <c r="AD113">
        <v>18.18101265092449</v>
      </c>
      <c r="AF113">
        <f t="shared" si="66"/>
        <v>1</v>
      </c>
      <c r="AG113">
        <f t="shared" si="67"/>
        <v>0</v>
      </c>
      <c r="AH113">
        <f t="shared" si="68"/>
        <v>3.0832967750895328</v>
      </c>
      <c r="AK113">
        <v>106</v>
      </c>
      <c r="AL113">
        <v>15.718465639787905</v>
      </c>
      <c r="AM113">
        <v>32.532457897032948</v>
      </c>
      <c r="AO113">
        <f t="shared" si="69"/>
        <v>0</v>
      </c>
      <c r="AP113">
        <f t="shared" si="70"/>
        <v>1</v>
      </c>
      <c r="AQ113">
        <f t="shared" si="71"/>
        <v>16.813992257245044</v>
      </c>
      <c r="AT113">
        <v>106</v>
      </c>
      <c r="AU113">
        <v>14.929332741209583</v>
      </c>
      <c r="AV113">
        <v>24.40797408133011</v>
      </c>
      <c r="AX113">
        <f t="shared" si="72"/>
        <v>0</v>
      </c>
      <c r="AY113">
        <f t="shared" si="73"/>
        <v>1</v>
      </c>
      <c r="AZ113">
        <f t="shared" si="74"/>
        <v>9.4786413401205269</v>
      </c>
      <c r="BC113">
        <v>106</v>
      </c>
      <c r="BD113" t="e">
        <v>#N/A</v>
      </c>
      <c r="BE113" t="e">
        <v>#N/A</v>
      </c>
      <c r="BG113" t="e">
        <f t="shared" si="75"/>
        <v>#N/A</v>
      </c>
      <c r="BH113" t="e">
        <f t="shared" si="76"/>
        <v>#N/A</v>
      </c>
      <c r="BI113" t="e">
        <f t="shared" si="77"/>
        <v>#N/A</v>
      </c>
      <c r="BL113">
        <v>106</v>
      </c>
      <c r="BM113">
        <v>37.134144518687854</v>
      </c>
      <c r="BN113">
        <v>14.282578646772183</v>
      </c>
      <c r="BP113">
        <f t="shared" si="78"/>
        <v>1</v>
      </c>
      <c r="BQ113">
        <f t="shared" si="79"/>
        <v>0</v>
      </c>
      <c r="BR113">
        <f t="shared" si="80"/>
        <v>22.851565871915671</v>
      </c>
      <c r="BU113">
        <v>106</v>
      </c>
      <c r="BV113">
        <v>31.117872403307519</v>
      </c>
      <c r="BW113">
        <v>16.543092899930038</v>
      </c>
      <c r="BY113">
        <f t="shared" si="81"/>
        <v>1</v>
      </c>
      <c r="BZ113">
        <f t="shared" si="82"/>
        <v>0</v>
      </c>
      <c r="CA113">
        <f t="shared" si="83"/>
        <v>14.574779503377481</v>
      </c>
      <c r="CD113">
        <v>106</v>
      </c>
      <c r="CE113">
        <v>23.508043882010391</v>
      </c>
      <c r="CF113">
        <v>14.480146536739761</v>
      </c>
      <c r="CH113">
        <f t="shared" si="84"/>
        <v>1</v>
      </c>
      <c r="CI113">
        <f t="shared" si="85"/>
        <v>0</v>
      </c>
      <c r="CJ113">
        <f t="shared" si="86"/>
        <v>9.0278973452706293</v>
      </c>
      <c r="CM113">
        <v>106</v>
      </c>
      <c r="CN113">
        <v>21.125509129230718</v>
      </c>
      <c r="CO113">
        <v>11.569243063339636</v>
      </c>
      <c r="CQ113">
        <f t="shared" si="87"/>
        <v>1</v>
      </c>
      <c r="CR113">
        <f t="shared" si="88"/>
        <v>0</v>
      </c>
      <c r="CS113">
        <f t="shared" si="89"/>
        <v>9.5562660658910819</v>
      </c>
      <c r="CV113">
        <v>106</v>
      </c>
      <c r="CW113">
        <v>23.410095129540156</v>
      </c>
      <c r="CX113">
        <v>17.746582364458526</v>
      </c>
      <c r="CZ113">
        <f t="shared" si="90"/>
        <v>1</v>
      </c>
      <c r="DA113">
        <f t="shared" si="91"/>
        <v>0</v>
      </c>
      <c r="DB113">
        <f t="shared" si="92"/>
        <v>5.6635127650816308</v>
      </c>
      <c r="DE113">
        <v>106</v>
      </c>
      <c r="DF113">
        <v>3.425469794598424</v>
      </c>
      <c r="DG113">
        <v>25.989813787882639</v>
      </c>
      <c r="DI113">
        <f t="shared" si="93"/>
        <v>0</v>
      </c>
      <c r="DJ113">
        <f t="shared" si="94"/>
        <v>1</v>
      </c>
      <c r="DK113">
        <f t="shared" si="95"/>
        <v>22.564343993284215</v>
      </c>
      <c r="DN113">
        <v>106</v>
      </c>
      <c r="DO113">
        <v>24.673532972489376</v>
      </c>
      <c r="DP113">
        <v>25.622157181522319</v>
      </c>
      <c r="DR113">
        <f t="shared" si="96"/>
        <v>0</v>
      </c>
      <c r="DS113">
        <f t="shared" si="97"/>
        <v>1</v>
      </c>
      <c r="DT113">
        <f t="shared" si="98"/>
        <v>0.94862420903294264</v>
      </c>
      <c r="DW113">
        <v>106</v>
      </c>
      <c r="DX113">
        <v>9.7530968557469926</v>
      </c>
      <c r="DY113">
        <v>19.063331877113583</v>
      </c>
      <c r="EA113">
        <f t="shared" si="99"/>
        <v>0</v>
      </c>
      <c r="EB113">
        <f t="shared" si="100"/>
        <v>1</v>
      </c>
      <c r="EC113">
        <f t="shared" si="101"/>
        <v>9.3102350213665908</v>
      </c>
      <c r="EF113">
        <v>106</v>
      </c>
      <c r="EG113">
        <v>23.6174393273911</v>
      </c>
      <c r="EH113">
        <v>17.310250538412134</v>
      </c>
      <c r="EJ113">
        <f t="shared" si="102"/>
        <v>1</v>
      </c>
      <c r="EK113">
        <f t="shared" si="103"/>
        <v>0</v>
      </c>
      <c r="EL113">
        <f t="shared" si="104"/>
        <v>6.3071887889789657</v>
      </c>
      <c r="EO113">
        <v>106</v>
      </c>
      <c r="EP113">
        <v>23.112963975532075</v>
      </c>
      <c r="EQ113">
        <v>28.556433286628387</v>
      </c>
      <c r="ES113">
        <f t="shared" si="105"/>
        <v>0</v>
      </c>
      <c r="ET113">
        <f t="shared" si="106"/>
        <v>1</v>
      </c>
      <c r="EU113">
        <f t="shared" si="107"/>
        <v>5.4434693110963117</v>
      </c>
    </row>
    <row r="114" spans="1:151" x14ac:dyDescent="0.25">
      <c r="A114">
        <v>107</v>
      </c>
      <c r="B114">
        <v>10.280953953383053</v>
      </c>
      <c r="C114">
        <v>28.307199718758312</v>
      </c>
      <c r="E114">
        <f t="shared" si="108"/>
        <v>0</v>
      </c>
      <c r="F114">
        <f t="shared" si="58"/>
        <v>1</v>
      </c>
      <c r="G114">
        <f t="shared" si="109"/>
        <v>18.026245765375258</v>
      </c>
      <c r="J114">
        <v>107</v>
      </c>
      <c r="K114">
        <v>5.2299803833611573</v>
      </c>
      <c r="L114">
        <v>18.975467622840434</v>
      </c>
      <c r="N114">
        <f t="shared" si="60"/>
        <v>0</v>
      </c>
      <c r="O114">
        <f t="shared" si="61"/>
        <v>1</v>
      </c>
      <c r="P114">
        <f t="shared" si="62"/>
        <v>13.745487239479276</v>
      </c>
      <c r="S114">
        <v>107</v>
      </c>
      <c r="T114">
        <v>14.812630328808529</v>
      </c>
      <c r="U114">
        <v>39.132564753477325</v>
      </c>
      <c r="W114">
        <f t="shared" si="63"/>
        <v>0</v>
      </c>
      <c r="X114">
        <f t="shared" si="64"/>
        <v>1</v>
      </c>
      <c r="Y114">
        <f t="shared" si="65"/>
        <v>24.319934424668794</v>
      </c>
      <c r="AB114">
        <v>107</v>
      </c>
      <c r="AC114">
        <v>13.582033274578663</v>
      </c>
      <c r="AD114">
        <v>19.224497408913649</v>
      </c>
      <c r="AF114">
        <f t="shared" si="66"/>
        <v>0</v>
      </c>
      <c r="AG114">
        <f t="shared" si="67"/>
        <v>1</v>
      </c>
      <c r="AH114">
        <f t="shared" si="68"/>
        <v>5.6424641343349862</v>
      </c>
      <c r="AK114">
        <v>107</v>
      </c>
      <c r="AL114">
        <v>17.606275043655749</v>
      </c>
      <c r="AM114">
        <v>25.989503633016486</v>
      </c>
      <c r="AO114">
        <f t="shared" si="69"/>
        <v>0</v>
      </c>
      <c r="AP114">
        <f t="shared" si="70"/>
        <v>1</v>
      </c>
      <c r="AQ114">
        <f t="shared" si="71"/>
        <v>8.383228589360737</v>
      </c>
      <c r="AT114">
        <v>107</v>
      </c>
      <c r="AU114">
        <v>17.76744943637858</v>
      </c>
      <c r="AV114">
        <v>25.519735649216592</v>
      </c>
      <c r="AX114">
        <f t="shared" si="72"/>
        <v>0</v>
      </c>
      <c r="AY114">
        <f t="shared" si="73"/>
        <v>1</v>
      </c>
      <c r="AZ114">
        <f t="shared" si="74"/>
        <v>7.7522862128380119</v>
      </c>
      <c r="BC114">
        <v>107</v>
      </c>
      <c r="BD114" t="e">
        <v>#N/A</v>
      </c>
      <c r="BE114" t="e">
        <v>#N/A</v>
      </c>
      <c r="BG114" t="e">
        <f t="shared" si="75"/>
        <v>#N/A</v>
      </c>
      <c r="BH114" t="e">
        <f t="shared" si="76"/>
        <v>#N/A</v>
      </c>
      <c r="BI114" t="e">
        <f t="shared" si="77"/>
        <v>#N/A</v>
      </c>
      <c r="BL114">
        <v>107</v>
      </c>
      <c r="BM114">
        <v>27.038660696761585</v>
      </c>
      <c r="BN114">
        <v>13.822919550346539</v>
      </c>
      <c r="BP114">
        <f t="shared" si="78"/>
        <v>1</v>
      </c>
      <c r="BQ114">
        <f t="shared" si="79"/>
        <v>0</v>
      </c>
      <c r="BR114">
        <f t="shared" si="80"/>
        <v>13.215741146415047</v>
      </c>
      <c r="BU114">
        <v>107</v>
      </c>
      <c r="BV114">
        <v>26.388037535417034</v>
      </c>
      <c r="BW114">
        <v>16.58311716071853</v>
      </c>
      <c r="BY114">
        <f t="shared" si="81"/>
        <v>1</v>
      </c>
      <c r="BZ114">
        <f t="shared" si="82"/>
        <v>0</v>
      </c>
      <c r="CA114">
        <f t="shared" si="83"/>
        <v>9.8049203746985043</v>
      </c>
      <c r="CD114">
        <v>107</v>
      </c>
      <c r="CE114">
        <v>21.312931305443843</v>
      </c>
      <c r="CF114">
        <v>33.096334027954626</v>
      </c>
      <c r="CH114">
        <f t="shared" si="84"/>
        <v>0</v>
      </c>
      <c r="CI114">
        <f t="shared" si="85"/>
        <v>1</v>
      </c>
      <c r="CJ114">
        <f t="shared" si="86"/>
        <v>11.783402722510782</v>
      </c>
      <c r="CM114">
        <v>107</v>
      </c>
      <c r="CN114">
        <v>14.816044198609504</v>
      </c>
      <c r="CO114">
        <v>18.04813316950478</v>
      </c>
      <c r="CQ114">
        <f t="shared" si="87"/>
        <v>0</v>
      </c>
      <c r="CR114">
        <f t="shared" si="88"/>
        <v>1</v>
      </c>
      <c r="CS114">
        <f t="shared" si="89"/>
        <v>3.2320889708952762</v>
      </c>
      <c r="CV114">
        <v>107</v>
      </c>
      <c r="CW114">
        <v>22.804148702213009</v>
      </c>
      <c r="CX114">
        <v>19.052053554481631</v>
      </c>
      <c r="CZ114">
        <f t="shared" si="90"/>
        <v>1</v>
      </c>
      <c r="DA114">
        <f t="shared" si="91"/>
        <v>0</v>
      </c>
      <c r="DB114">
        <f t="shared" si="92"/>
        <v>3.752095147731378</v>
      </c>
      <c r="DE114">
        <v>107</v>
      </c>
      <c r="DF114">
        <v>28.509593472726667</v>
      </c>
      <c r="DG114">
        <v>21.737019053956264</v>
      </c>
      <c r="DI114">
        <f t="shared" si="93"/>
        <v>1</v>
      </c>
      <c r="DJ114">
        <f t="shared" si="94"/>
        <v>0</v>
      </c>
      <c r="DK114">
        <f t="shared" si="95"/>
        <v>6.7725744187704038</v>
      </c>
      <c r="DN114">
        <v>107</v>
      </c>
      <c r="DO114">
        <v>23.998200208207578</v>
      </c>
      <c r="DP114">
        <v>22.769490617265642</v>
      </c>
      <c r="DR114">
        <f t="shared" si="96"/>
        <v>1</v>
      </c>
      <c r="DS114">
        <f t="shared" si="97"/>
        <v>0</v>
      </c>
      <c r="DT114">
        <f t="shared" si="98"/>
        <v>1.2287095909419357</v>
      </c>
      <c r="DW114">
        <v>107</v>
      </c>
      <c r="DX114">
        <v>22.089032316361223</v>
      </c>
      <c r="DY114">
        <v>20.380125335919171</v>
      </c>
      <c r="EA114">
        <f t="shared" si="99"/>
        <v>1</v>
      </c>
      <c r="EB114">
        <f t="shared" si="100"/>
        <v>0</v>
      </c>
      <c r="EC114">
        <f t="shared" si="101"/>
        <v>1.7089069804420518</v>
      </c>
      <c r="EF114">
        <v>107</v>
      </c>
      <c r="EG114">
        <v>20.754521267896358</v>
      </c>
      <c r="EH114">
        <v>16.128794585260525</v>
      </c>
      <c r="EJ114">
        <f t="shared" si="102"/>
        <v>1</v>
      </c>
      <c r="EK114">
        <f t="shared" si="103"/>
        <v>0</v>
      </c>
      <c r="EL114">
        <f t="shared" si="104"/>
        <v>4.6257266826358325</v>
      </c>
      <c r="EO114">
        <v>107</v>
      </c>
      <c r="EP114">
        <v>23.257676325448891</v>
      </c>
      <c r="EQ114">
        <v>16.557371312927408</v>
      </c>
      <c r="ES114">
        <f t="shared" si="105"/>
        <v>1</v>
      </c>
      <c r="ET114">
        <f t="shared" si="106"/>
        <v>0</v>
      </c>
      <c r="EU114">
        <f t="shared" si="107"/>
        <v>6.7003050125214827</v>
      </c>
    </row>
    <row r="115" spans="1:151" x14ac:dyDescent="0.25">
      <c r="A115">
        <v>108</v>
      </c>
      <c r="B115">
        <v>14.655158203089822</v>
      </c>
      <c r="C115">
        <v>19.392436938539703</v>
      </c>
      <c r="E115">
        <f t="shared" si="108"/>
        <v>0</v>
      </c>
      <c r="F115">
        <f t="shared" si="58"/>
        <v>1</v>
      </c>
      <c r="G115">
        <f t="shared" si="109"/>
        <v>4.7372787354498804</v>
      </c>
      <c r="J115">
        <v>108</v>
      </c>
      <c r="K115">
        <v>20.771128153768313</v>
      </c>
      <c r="L115">
        <v>24.589868610931216</v>
      </c>
      <c r="N115">
        <f t="shared" si="60"/>
        <v>0</v>
      </c>
      <c r="O115">
        <f t="shared" si="61"/>
        <v>1</v>
      </c>
      <c r="P115">
        <f t="shared" si="62"/>
        <v>3.8187404571629031</v>
      </c>
      <c r="S115">
        <v>108</v>
      </c>
      <c r="T115">
        <v>17.17522708924281</v>
      </c>
      <c r="U115">
        <v>36.656343288534224</v>
      </c>
      <c r="W115">
        <f t="shared" si="63"/>
        <v>0</v>
      </c>
      <c r="X115">
        <f t="shared" si="64"/>
        <v>1</v>
      </c>
      <c r="Y115">
        <f t="shared" si="65"/>
        <v>19.481116199291414</v>
      </c>
      <c r="AB115">
        <v>108</v>
      </c>
      <c r="AC115">
        <v>19.051378996284242</v>
      </c>
      <c r="AD115">
        <v>17.628027648514198</v>
      </c>
      <c r="AF115">
        <f t="shared" si="66"/>
        <v>1</v>
      </c>
      <c r="AG115">
        <f t="shared" si="67"/>
        <v>0</v>
      </c>
      <c r="AH115">
        <f t="shared" si="68"/>
        <v>1.4233513477700441</v>
      </c>
      <c r="AK115">
        <v>108</v>
      </c>
      <c r="AL115">
        <v>11.127070723712908</v>
      </c>
      <c r="AM115">
        <v>13.04878811311896</v>
      </c>
      <c r="AO115">
        <f t="shared" si="69"/>
        <v>0</v>
      </c>
      <c r="AP115">
        <f t="shared" si="70"/>
        <v>1</v>
      </c>
      <c r="AQ115">
        <f t="shared" si="71"/>
        <v>1.9217173894060515</v>
      </c>
      <c r="AT115">
        <v>108</v>
      </c>
      <c r="AU115">
        <v>25.660110253287435</v>
      </c>
      <c r="AV115">
        <v>25.174132595683545</v>
      </c>
      <c r="AX115">
        <f t="shared" si="72"/>
        <v>1</v>
      </c>
      <c r="AY115">
        <f t="shared" si="73"/>
        <v>0</v>
      </c>
      <c r="AZ115">
        <f t="shared" si="74"/>
        <v>0.48597765760388967</v>
      </c>
      <c r="BC115">
        <v>108</v>
      </c>
      <c r="BD115" t="e">
        <v>#N/A</v>
      </c>
      <c r="BE115" t="e">
        <v>#N/A</v>
      </c>
      <c r="BG115" t="e">
        <f t="shared" si="75"/>
        <v>#N/A</v>
      </c>
      <c r="BH115" t="e">
        <f t="shared" si="76"/>
        <v>#N/A</v>
      </c>
      <c r="BI115" t="e">
        <f t="shared" si="77"/>
        <v>#N/A</v>
      </c>
      <c r="BL115">
        <v>108</v>
      </c>
      <c r="BM115">
        <v>22.291841808743257</v>
      </c>
      <c r="BN115">
        <v>6.2240403949384682</v>
      </c>
      <c r="BP115">
        <f t="shared" si="78"/>
        <v>1</v>
      </c>
      <c r="BQ115">
        <f t="shared" si="79"/>
        <v>0</v>
      </c>
      <c r="BR115">
        <f t="shared" si="80"/>
        <v>16.067801413804787</v>
      </c>
      <c r="BU115">
        <v>108</v>
      </c>
      <c r="BV115">
        <v>25.904742920794927</v>
      </c>
      <c r="BW115">
        <v>29.180097331163307</v>
      </c>
      <c r="BY115">
        <f t="shared" si="81"/>
        <v>0</v>
      </c>
      <c r="BZ115">
        <f t="shared" si="82"/>
        <v>1</v>
      </c>
      <c r="CA115">
        <f t="shared" si="83"/>
        <v>3.2753544103683794</v>
      </c>
      <c r="CD115">
        <v>108</v>
      </c>
      <c r="CE115">
        <v>25.958802477916379</v>
      </c>
      <c r="CF115">
        <v>32.658216358944514</v>
      </c>
      <c r="CH115">
        <f t="shared" si="84"/>
        <v>0</v>
      </c>
      <c r="CI115">
        <f t="shared" si="85"/>
        <v>1</v>
      </c>
      <c r="CJ115">
        <f t="shared" si="86"/>
        <v>6.6994138810281356</v>
      </c>
      <c r="CM115">
        <v>108</v>
      </c>
      <c r="CN115">
        <v>17.951692557577697</v>
      </c>
      <c r="CO115">
        <v>34.616321181323116</v>
      </c>
      <c r="CQ115">
        <f t="shared" si="87"/>
        <v>0</v>
      </c>
      <c r="CR115">
        <f t="shared" si="88"/>
        <v>1</v>
      </c>
      <c r="CS115">
        <f t="shared" si="89"/>
        <v>16.664628623745418</v>
      </c>
      <c r="CV115">
        <v>108</v>
      </c>
      <c r="CW115">
        <v>22.577469788657414</v>
      </c>
      <c r="CX115">
        <v>14.108260927615998</v>
      </c>
      <c r="CZ115">
        <f t="shared" si="90"/>
        <v>1</v>
      </c>
      <c r="DA115">
        <f t="shared" si="91"/>
        <v>0</v>
      </c>
      <c r="DB115">
        <f t="shared" si="92"/>
        <v>8.469208861041416</v>
      </c>
      <c r="DE115">
        <v>108</v>
      </c>
      <c r="DF115">
        <v>13.322463837060944</v>
      </c>
      <c r="DG115">
        <v>11.934543825544022</v>
      </c>
      <c r="DI115">
        <f t="shared" si="93"/>
        <v>1</v>
      </c>
      <c r="DJ115">
        <f t="shared" si="94"/>
        <v>0</v>
      </c>
      <c r="DK115">
        <f t="shared" si="95"/>
        <v>1.3879200115169219</v>
      </c>
      <c r="DN115">
        <v>108</v>
      </c>
      <c r="DO115">
        <v>21.049099366396078</v>
      </c>
      <c r="DP115">
        <v>18.980593222494598</v>
      </c>
      <c r="DR115">
        <f t="shared" si="96"/>
        <v>1</v>
      </c>
      <c r="DS115">
        <f t="shared" si="97"/>
        <v>0</v>
      </c>
      <c r="DT115">
        <f t="shared" si="98"/>
        <v>2.0685061439014802</v>
      </c>
      <c r="DW115">
        <v>108</v>
      </c>
      <c r="DX115">
        <v>10.801084063222849</v>
      </c>
      <c r="DY115">
        <v>11.426631442821812</v>
      </c>
      <c r="EA115">
        <f t="shared" si="99"/>
        <v>0</v>
      </c>
      <c r="EB115">
        <f t="shared" si="100"/>
        <v>1</v>
      </c>
      <c r="EC115">
        <f t="shared" si="101"/>
        <v>0.625547379598963</v>
      </c>
      <c r="EF115">
        <v>108</v>
      </c>
      <c r="EG115">
        <v>25.074726789325744</v>
      </c>
      <c r="EH115">
        <v>17.153875068773509</v>
      </c>
      <c r="EJ115">
        <f t="shared" si="102"/>
        <v>1</v>
      </c>
      <c r="EK115">
        <f t="shared" si="103"/>
        <v>0</v>
      </c>
      <c r="EL115">
        <f t="shared" si="104"/>
        <v>7.9208517205522355</v>
      </c>
      <c r="EO115">
        <v>108</v>
      </c>
      <c r="EP115">
        <v>18.780014013451172</v>
      </c>
      <c r="EQ115">
        <v>40.910756000107071</v>
      </c>
      <c r="ES115">
        <f t="shared" si="105"/>
        <v>0</v>
      </c>
      <c r="ET115">
        <f t="shared" si="106"/>
        <v>1</v>
      </c>
      <c r="EU115">
        <f t="shared" si="107"/>
        <v>22.130741986655899</v>
      </c>
    </row>
    <row r="116" spans="1:151" x14ac:dyDescent="0.25">
      <c r="A116">
        <v>109</v>
      </c>
      <c r="B116">
        <v>7.4610940465786291</v>
      </c>
      <c r="C116">
        <v>58.596469123341379</v>
      </c>
      <c r="E116">
        <f t="shared" si="108"/>
        <v>0</v>
      </c>
      <c r="F116">
        <f t="shared" si="58"/>
        <v>1</v>
      </c>
      <c r="G116">
        <f t="shared" si="109"/>
        <v>51.135375076762749</v>
      </c>
      <c r="J116">
        <v>109</v>
      </c>
      <c r="K116">
        <v>23.214946360425213</v>
      </c>
      <c r="L116">
        <v>23.600582708293551</v>
      </c>
      <c r="N116">
        <f t="shared" si="60"/>
        <v>0</v>
      </c>
      <c r="O116">
        <f t="shared" si="61"/>
        <v>1</v>
      </c>
      <c r="P116">
        <f t="shared" si="62"/>
        <v>0.38563634786833845</v>
      </c>
      <c r="S116">
        <v>109</v>
      </c>
      <c r="T116">
        <v>18.601218550782075</v>
      </c>
      <c r="U116">
        <v>32.606420816159002</v>
      </c>
      <c r="W116">
        <f t="shared" si="63"/>
        <v>0</v>
      </c>
      <c r="X116">
        <f t="shared" si="64"/>
        <v>1</v>
      </c>
      <c r="Y116">
        <f t="shared" si="65"/>
        <v>14.005202265376926</v>
      </c>
      <c r="AB116">
        <v>109</v>
      </c>
      <c r="AC116">
        <v>18.741857215904115</v>
      </c>
      <c r="AD116">
        <v>17.409637162043907</v>
      </c>
      <c r="AF116">
        <f t="shared" si="66"/>
        <v>1</v>
      </c>
      <c r="AG116">
        <f t="shared" si="67"/>
        <v>0</v>
      </c>
      <c r="AH116">
        <f t="shared" si="68"/>
        <v>1.3322200538602083</v>
      </c>
      <c r="AK116">
        <v>109</v>
      </c>
      <c r="AL116">
        <v>21.144599452129054</v>
      </c>
      <c r="AM116">
        <v>19.563132626837902</v>
      </c>
      <c r="AO116">
        <f t="shared" si="69"/>
        <v>1</v>
      </c>
      <c r="AP116">
        <f t="shared" si="70"/>
        <v>0</v>
      </c>
      <c r="AQ116">
        <f t="shared" si="71"/>
        <v>1.5814668252911517</v>
      </c>
      <c r="AT116">
        <v>109</v>
      </c>
      <c r="AU116">
        <v>13.803380573724855</v>
      </c>
      <c r="AV116">
        <v>25.243473045012756</v>
      </c>
      <c r="AX116">
        <f t="shared" si="72"/>
        <v>0</v>
      </c>
      <c r="AY116">
        <f t="shared" si="73"/>
        <v>1</v>
      </c>
      <c r="AZ116">
        <f t="shared" si="74"/>
        <v>11.440092471287901</v>
      </c>
      <c r="BC116">
        <v>109</v>
      </c>
      <c r="BD116" t="e">
        <v>#N/A</v>
      </c>
      <c r="BE116" t="e">
        <v>#N/A</v>
      </c>
      <c r="BG116" t="e">
        <f t="shared" si="75"/>
        <v>#N/A</v>
      </c>
      <c r="BH116" t="e">
        <f t="shared" si="76"/>
        <v>#N/A</v>
      </c>
      <c r="BI116" t="e">
        <f t="shared" si="77"/>
        <v>#N/A</v>
      </c>
      <c r="BL116">
        <v>109</v>
      </c>
      <c r="BM116">
        <v>32.044142836500122</v>
      </c>
      <c r="BN116">
        <v>20.514723272063627</v>
      </c>
      <c r="BP116">
        <f t="shared" si="78"/>
        <v>1</v>
      </c>
      <c r="BQ116">
        <f t="shared" si="79"/>
        <v>0</v>
      </c>
      <c r="BR116">
        <f t="shared" si="80"/>
        <v>11.529419564436495</v>
      </c>
      <c r="BU116">
        <v>109</v>
      </c>
      <c r="BV116">
        <v>24.936760387262119</v>
      </c>
      <c r="BW116">
        <v>21.995307507363535</v>
      </c>
      <c r="BY116">
        <f t="shared" si="81"/>
        <v>1</v>
      </c>
      <c r="BZ116">
        <f t="shared" si="82"/>
        <v>0</v>
      </c>
      <c r="CA116">
        <f t="shared" si="83"/>
        <v>2.9414528798985842</v>
      </c>
      <c r="CD116">
        <v>109</v>
      </c>
      <c r="CE116">
        <v>20.214938031290057</v>
      </c>
      <c r="CF116">
        <v>26.673150485442537</v>
      </c>
      <c r="CH116">
        <f t="shared" si="84"/>
        <v>0</v>
      </c>
      <c r="CI116">
        <f t="shared" si="85"/>
        <v>1</v>
      </c>
      <c r="CJ116">
        <f t="shared" si="86"/>
        <v>6.4582124541524806</v>
      </c>
      <c r="CM116">
        <v>109</v>
      </c>
      <c r="CN116">
        <v>24.716509851478872</v>
      </c>
      <c r="CO116">
        <v>26.713366118493283</v>
      </c>
      <c r="CQ116">
        <f t="shared" si="87"/>
        <v>0</v>
      </c>
      <c r="CR116">
        <f t="shared" si="88"/>
        <v>1</v>
      </c>
      <c r="CS116">
        <f t="shared" si="89"/>
        <v>1.9968562670144117</v>
      </c>
      <c r="CV116">
        <v>109</v>
      </c>
      <c r="CW116">
        <v>21.181683233880229</v>
      </c>
      <c r="CX116">
        <v>17.135686636126653</v>
      </c>
      <c r="CZ116">
        <f t="shared" si="90"/>
        <v>1</v>
      </c>
      <c r="DA116">
        <f t="shared" si="91"/>
        <v>0</v>
      </c>
      <c r="DB116">
        <f t="shared" si="92"/>
        <v>4.0459965977535752</v>
      </c>
      <c r="DE116">
        <v>109</v>
      </c>
      <c r="DF116">
        <v>6.403447778181004</v>
      </c>
      <c r="DG116">
        <v>18.703550919390693</v>
      </c>
      <c r="DI116">
        <f t="shared" si="93"/>
        <v>0</v>
      </c>
      <c r="DJ116">
        <f t="shared" si="94"/>
        <v>1</v>
      </c>
      <c r="DK116">
        <f t="shared" si="95"/>
        <v>12.300103141209689</v>
      </c>
      <c r="DN116">
        <v>109</v>
      </c>
      <c r="DO116">
        <v>22.960452739708014</v>
      </c>
      <c r="DP116">
        <v>20.956938815817264</v>
      </c>
      <c r="DR116">
        <f t="shared" si="96"/>
        <v>1</v>
      </c>
      <c r="DS116">
        <f t="shared" si="97"/>
        <v>0</v>
      </c>
      <c r="DT116">
        <f t="shared" si="98"/>
        <v>2.0035139238907504</v>
      </c>
      <c r="DW116">
        <v>109</v>
      </c>
      <c r="DX116">
        <v>27.050081193853593</v>
      </c>
      <c r="DY116">
        <v>19.020177805683172</v>
      </c>
      <c r="EA116">
        <f t="shared" si="99"/>
        <v>1</v>
      </c>
      <c r="EB116">
        <f t="shared" si="100"/>
        <v>0</v>
      </c>
      <c r="EC116">
        <f t="shared" si="101"/>
        <v>8.0299033881704212</v>
      </c>
      <c r="EF116">
        <v>109</v>
      </c>
      <c r="EG116">
        <v>21.403004949951736</v>
      </c>
      <c r="EH116">
        <v>25.01422449056447</v>
      </c>
      <c r="EJ116">
        <f t="shared" si="102"/>
        <v>0</v>
      </c>
      <c r="EK116">
        <f t="shared" si="103"/>
        <v>1</v>
      </c>
      <c r="EL116">
        <f t="shared" si="104"/>
        <v>3.6112195406127334</v>
      </c>
      <c r="EO116">
        <v>109</v>
      </c>
      <c r="EP116">
        <v>22.775866679495106</v>
      </c>
      <c r="EQ116">
        <v>20.832902603552476</v>
      </c>
      <c r="ES116">
        <f t="shared" si="105"/>
        <v>1</v>
      </c>
      <c r="ET116">
        <f t="shared" si="106"/>
        <v>0</v>
      </c>
      <c r="EU116">
        <f t="shared" si="107"/>
        <v>1.9429640759426299</v>
      </c>
    </row>
    <row r="117" spans="1:151" x14ac:dyDescent="0.25">
      <c r="A117">
        <v>110</v>
      </c>
      <c r="B117">
        <v>12.29810077989039</v>
      </c>
      <c r="C117">
        <v>22.640684445357117</v>
      </c>
      <c r="E117">
        <f t="shared" si="108"/>
        <v>0</v>
      </c>
      <c r="F117">
        <f t="shared" si="58"/>
        <v>1</v>
      </c>
      <c r="G117">
        <f t="shared" si="109"/>
        <v>10.342583665466726</v>
      </c>
      <c r="J117">
        <v>110</v>
      </c>
      <c r="K117">
        <v>25.380892101475787</v>
      </c>
      <c r="L117">
        <v>31.934347535936592</v>
      </c>
      <c r="N117">
        <f t="shared" si="60"/>
        <v>0</v>
      </c>
      <c r="O117">
        <f t="shared" si="61"/>
        <v>1</v>
      </c>
      <c r="P117">
        <f t="shared" si="62"/>
        <v>6.5534554344608047</v>
      </c>
      <c r="S117">
        <v>110</v>
      </c>
      <c r="T117">
        <v>19.432597473341204</v>
      </c>
      <c r="U117">
        <v>30.061736467791889</v>
      </c>
      <c r="W117">
        <f t="shared" si="63"/>
        <v>0</v>
      </c>
      <c r="X117">
        <f t="shared" si="64"/>
        <v>1</v>
      </c>
      <c r="Y117">
        <f t="shared" si="65"/>
        <v>10.629138994450685</v>
      </c>
      <c r="AB117">
        <v>110</v>
      </c>
      <c r="AC117">
        <v>37.772265844241282</v>
      </c>
      <c r="AD117">
        <v>18.862018534672124</v>
      </c>
      <c r="AF117">
        <f t="shared" si="66"/>
        <v>1</v>
      </c>
      <c r="AG117">
        <f t="shared" si="67"/>
        <v>0</v>
      </c>
      <c r="AH117">
        <f t="shared" si="68"/>
        <v>18.910247309569158</v>
      </c>
      <c r="AK117">
        <v>110</v>
      </c>
      <c r="AL117">
        <v>8.654303421781373</v>
      </c>
      <c r="AM117">
        <v>28.465917960330167</v>
      </c>
      <c r="AO117">
        <f t="shared" si="69"/>
        <v>0</v>
      </c>
      <c r="AP117">
        <f t="shared" si="70"/>
        <v>1</v>
      </c>
      <c r="AQ117">
        <f t="shared" si="71"/>
        <v>19.811614538548795</v>
      </c>
      <c r="AT117">
        <v>110</v>
      </c>
      <c r="AU117">
        <v>18.288174828627699</v>
      </c>
      <c r="AV117">
        <v>17.744061587617491</v>
      </c>
      <c r="AX117">
        <f t="shared" si="72"/>
        <v>1</v>
      </c>
      <c r="AY117">
        <f t="shared" si="73"/>
        <v>0</v>
      </c>
      <c r="AZ117">
        <f t="shared" si="74"/>
        <v>0.54411324101020853</v>
      </c>
      <c r="BC117">
        <v>110</v>
      </c>
      <c r="BD117" t="e">
        <v>#N/A</v>
      </c>
      <c r="BE117" t="e">
        <v>#N/A</v>
      </c>
      <c r="BG117" t="e">
        <f t="shared" si="75"/>
        <v>#N/A</v>
      </c>
      <c r="BH117" t="e">
        <f t="shared" si="76"/>
        <v>#N/A</v>
      </c>
      <c r="BI117" t="e">
        <f t="shared" si="77"/>
        <v>#N/A</v>
      </c>
      <c r="BL117">
        <v>110</v>
      </c>
      <c r="BM117">
        <v>31.431632069167232</v>
      </c>
      <c r="BN117">
        <v>9.5211549119715997</v>
      </c>
      <c r="BP117">
        <f t="shared" si="78"/>
        <v>1</v>
      </c>
      <c r="BQ117">
        <f t="shared" si="79"/>
        <v>0</v>
      </c>
      <c r="BR117">
        <f t="shared" si="80"/>
        <v>21.910477157195633</v>
      </c>
      <c r="BU117">
        <v>110</v>
      </c>
      <c r="BV117">
        <v>24.757270217616458</v>
      </c>
      <c r="BW117">
        <v>24.430484576163717</v>
      </c>
      <c r="BY117">
        <f t="shared" si="81"/>
        <v>1</v>
      </c>
      <c r="BZ117">
        <f t="shared" si="82"/>
        <v>0</v>
      </c>
      <c r="CA117">
        <f t="shared" si="83"/>
        <v>0.3267856414527408</v>
      </c>
      <c r="CD117">
        <v>110</v>
      </c>
      <c r="CE117">
        <v>14.351178287590844</v>
      </c>
      <c r="CF117">
        <v>27.985810103387362</v>
      </c>
      <c r="CH117">
        <f t="shared" si="84"/>
        <v>0</v>
      </c>
      <c r="CI117">
        <f t="shared" si="85"/>
        <v>1</v>
      </c>
      <c r="CJ117">
        <f t="shared" si="86"/>
        <v>13.634631815796517</v>
      </c>
      <c r="CM117">
        <v>110</v>
      </c>
      <c r="CN117">
        <v>14.587047248046179</v>
      </c>
      <c r="CO117">
        <v>27.936994719346561</v>
      </c>
      <c r="CQ117">
        <f t="shared" si="87"/>
        <v>0</v>
      </c>
      <c r="CR117">
        <f t="shared" si="88"/>
        <v>1</v>
      </c>
      <c r="CS117">
        <f t="shared" si="89"/>
        <v>13.349947471300382</v>
      </c>
      <c r="CV117">
        <v>110</v>
      </c>
      <c r="CW117">
        <v>24.86665002759792</v>
      </c>
      <c r="CX117">
        <v>16.239730304039739</v>
      </c>
      <c r="CZ117">
        <f t="shared" si="90"/>
        <v>1</v>
      </c>
      <c r="DA117">
        <f t="shared" si="91"/>
        <v>0</v>
      </c>
      <c r="DB117">
        <f t="shared" si="92"/>
        <v>8.6269197235581814</v>
      </c>
      <c r="DE117">
        <v>110</v>
      </c>
      <c r="DF117">
        <v>28.30839116516503</v>
      </c>
      <c r="DG117">
        <v>24.372455695470798</v>
      </c>
      <c r="DI117">
        <f t="shared" si="93"/>
        <v>1</v>
      </c>
      <c r="DJ117">
        <f t="shared" si="94"/>
        <v>0</v>
      </c>
      <c r="DK117">
        <f t="shared" si="95"/>
        <v>3.9359354696942326</v>
      </c>
      <c r="DN117">
        <v>110</v>
      </c>
      <c r="DO117">
        <v>22.673247428069917</v>
      </c>
      <c r="DP117">
        <v>24.112575580364414</v>
      </c>
      <c r="DR117">
        <f t="shared" si="96"/>
        <v>0</v>
      </c>
      <c r="DS117">
        <f t="shared" si="97"/>
        <v>1</v>
      </c>
      <c r="DT117">
        <f t="shared" si="98"/>
        <v>1.4393281522944967</v>
      </c>
      <c r="DW117">
        <v>110</v>
      </c>
      <c r="DX117">
        <v>17.504719871173645</v>
      </c>
      <c r="DY117">
        <v>12.176762513334966</v>
      </c>
      <c r="EA117">
        <f t="shared" si="99"/>
        <v>1</v>
      </c>
      <c r="EB117">
        <f t="shared" si="100"/>
        <v>0</v>
      </c>
      <c r="EC117">
        <f t="shared" si="101"/>
        <v>5.3279573578386792</v>
      </c>
      <c r="EF117">
        <v>110</v>
      </c>
      <c r="EG117">
        <v>19.928508029350525</v>
      </c>
      <c r="EH117">
        <v>13.421428042136247</v>
      </c>
      <c r="EJ117">
        <f t="shared" si="102"/>
        <v>1</v>
      </c>
      <c r="EK117">
        <f t="shared" si="103"/>
        <v>0</v>
      </c>
      <c r="EL117">
        <f t="shared" si="104"/>
        <v>6.5070799872142775</v>
      </c>
      <c r="EO117">
        <v>110</v>
      </c>
      <c r="EP117">
        <v>22.548211972847614</v>
      </c>
      <c r="EQ117">
        <v>14.108509652031007</v>
      </c>
      <c r="ES117">
        <f t="shared" si="105"/>
        <v>1</v>
      </c>
      <c r="ET117">
        <f t="shared" si="106"/>
        <v>0</v>
      </c>
      <c r="EU117">
        <f t="shared" si="107"/>
        <v>8.4397023208166075</v>
      </c>
    </row>
    <row r="118" spans="1:151" x14ac:dyDescent="0.25">
      <c r="A118">
        <v>111</v>
      </c>
      <c r="B118">
        <v>13.007278224379267</v>
      </c>
      <c r="C118">
        <v>42.290978977733296</v>
      </c>
      <c r="E118">
        <f t="shared" si="108"/>
        <v>0</v>
      </c>
      <c r="F118">
        <f t="shared" si="58"/>
        <v>1</v>
      </c>
      <c r="G118">
        <f t="shared" si="109"/>
        <v>29.283700753354029</v>
      </c>
      <c r="J118">
        <v>111</v>
      </c>
      <c r="K118">
        <v>22.735427520836339</v>
      </c>
      <c r="L118">
        <v>23.697214841800893</v>
      </c>
      <c r="N118">
        <f t="shared" si="60"/>
        <v>0</v>
      </c>
      <c r="O118">
        <f t="shared" si="61"/>
        <v>1</v>
      </c>
      <c r="P118">
        <f t="shared" si="62"/>
        <v>0.96178732096455377</v>
      </c>
      <c r="S118">
        <v>111</v>
      </c>
      <c r="T118">
        <v>16.405634467009421</v>
      </c>
      <c r="U118">
        <v>-17.815131218913976</v>
      </c>
      <c r="W118">
        <f t="shared" si="63"/>
        <v>1</v>
      </c>
      <c r="X118">
        <f t="shared" si="64"/>
        <v>0</v>
      </c>
      <c r="Y118">
        <f t="shared" si="65"/>
        <v>34.220765685923396</v>
      </c>
      <c r="AB118">
        <v>111</v>
      </c>
      <c r="AC118">
        <v>21.884875589148564</v>
      </c>
      <c r="AD118">
        <v>16.671711643120922</v>
      </c>
      <c r="AF118">
        <f t="shared" si="66"/>
        <v>1</v>
      </c>
      <c r="AG118">
        <f t="shared" si="67"/>
        <v>0</v>
      </c>
      <c r="AH118">
        <f t="shared" si="68"/>
        <v>5.2131639460276418</v>
      </c>
      <c r="AK118">
        <v>111</v>
      </c>
      <c r="AL118">
        <v>36.143059040395293</v>
      </c>
      <c r="AM118">
        <v>23.664234510957559</v>
      </c>
      <c r="AO118">
        <f t="shared" si="69"/>
        <v>1</v>
      </c>
      <c r="AP118">
        <f t="shared" si="70"/>
        <v>0</v>
      </c>
      <c r="AQ118">
        <f t="shared" si="71"/>
        <v>12.478824529437734</v>
      </c>
      <c r="AT118">
        <v>111</v>
      </c>
      <c r="AU118">
        <v>15.823487816007487</v>
      </c>
      <c r="AV118">
        <v>13.700302442307182</v>
      </c>
      <c r="AX118">
        <f t="shared" si="72"/>
        <v>1</v>
      </c>
      <c r="AY118">
        <f t="shared" si="73"/>
        <v>0</v>
      </c>
      <c r="AZ118">
        <f t="shared" si="74"/>
        <v>2.1231853737003057</v>
      </c>
      <c r="BC118">
        <v>111</v>
      </c>
      <c r="BD118" t="e">
        <v>#N/A</v>
      </c>
      <c r="BE118" t="e">
        <v>#N/A</v>
      </c>
      <c r="BG118" t="e">
        <f t="shared" si="75"/>
        <v>#N/A</v>
      </c>
      <c r="BH118" t="e">
        <f t="shared" si="76"/>
        <v>#N/A</v>
      </c>
      <c r="BI118" t="e">
        <f t="shared" si="77"/>
        <v>#N/A</v>
      </c>
      <c r="BL118">
        <v>111</v>
      </c>
      <c r="BM118">
        <v>30.436952265307159</v>
      </c>
      <c r="BN118">
        <v>14.866143121590794</v>
      </c>
      <c r="BP118">
        <f t="shared" si="78"/>
        <v>1</v>
      </c>
      <c r="BQ118">
        <f t="shared" si="79"/>
        <v>0</v>
      </c>
      <c r="BR118">
        <f t="shared" si="80"/>
        <v>15.570809143716366</v>
      </c>
      <c r="BU118">
        <v>111</v>
      </c>
      <c r="BV118">
        <v>18.575002963972299</v>
      </c>
      <c r="BW118">
        <v>24.33254729413364</v>
      </c>
      <c r="BY118">
        <f t="shared" si="81"/>
        <v>0</v>
      </c>
      <c r="BZ118">
        <f t="shared" si="82"/>
        <v>1</v>
      </c>
      <c r="CA118">
        <f t="shared" si="83"/>
        <v>5.7575443301613412</v>
      </c>
      <c r="CD118">
        <v>111</v>
      </c>
      <c r="CE118">
        <v>26.263526447320924</v>
      </c>
      <c r="CF118">
        <v>36.252102714479449</v>
      </c>
      <c r="CH118">
        <f t="shared" si="84"/>
        <v>0</v>
      </c>
      <c r="CI118">
        <f t="shared" si="85"/>
        <v>1</v>
      </c>
      <c r="CJ118">
        <f t="shared" si="86"/>
        <v>9.9885762671585248</v>
      </c>
      <c r="CM118">
        <v>111</v>
      </c>
      <c r="CN118">
        <v>22.824742964315039</v>
      </c>
      <c r="CO118">
        <v>18.172017883493087</v>
      </c>
      <c r="CQ118">
        <f t="shared" si="87"/>
        <v>1</v>
      </c>
      <c r="CR118">
        <f t="shared" si="88"/>
        <v>0</v>
      </c>
      <c r="CS118">
        <f t="shared" si="89"/>
        <v>4.652725080821952</v>
      </c>
      <c r="CV118">
        <v>111</v>
      </c>
      <c r="CW118">
        <v>20.748184144933088</v>
      </c>
      <c r="CX118">
        <v>18.639301166841285</v>
      </c>
      <c r="CZ118">
        <f t="shared" si="90"/>
        <v>1</v>
      </c>
      <c r="DA118">
        <f t="shared" si="91"/>
        <v>0</v>
      </c>
      <c r="DB118">
        <f t="shared" si="92"/>
        <v>2.1088829780918026</v>
      </c>
      <c r="DE118">
        <v>111</v>
      </c>
      <c r="DF118">
        <v>16.460241175232746</v>
      </c>
      <c r="DG118">
        <v>16.58798258958339</v>
      </c>
      <c r="DI118">
        <f t="shared" si="93"/>
        <v>0</v>
      </c>
      <c r="DJ118">
        <f t="shared" si="94"/>
        <v>1</v>
      </c>
      <c r="DK118">
        <f t="shared" si="95"/>
        <v>0.12774141435064479</v>
      </c>
      <c r="DN118">
        <v>111</v>
      </c>
      <c r="DO118">
        <v>22.192624633442659</v>
      </c>
      <c r="DP118">
        <v>14.739361170455652</v>
      </c>
      <c r="DR118">
        <f t="shared" si="96"/>
        <v>1</v>
      </c>
      <c r="DS118">
        <f t="shared" si="97"/>
        <v>0</v>
      </c>
      <c r="DT118">
        <f t="shared" si="98"/>
        <v>7.4532634629870067</v>
      </c>
      <c r="DW118">
        <v>111</v>
      </c>
      <c r="DX118">
        <v>16.761137121657136</v>
      </c>
      <c r="DY118">
        <v>23.301581531918153</v>
      </c>
      <c r="EA118">
        <f t="shared" si="99"/>
        <v>0</v>
      </c>
      <c r="EB118">
        <f t="shared" si="100"/>
        <v>1</v>
      </c>
      <c r="EC118">
        <f t="shared" si="101"/>
        <v>6.5404444102610171</v>
      </c>
      <c r="EF118">
        <v>111</v>
      </c>
      <c r="EG118">
        <v>16.999306346051455</v>
      </c>
      <c r="EH118">
        <v>13.280058727158938</v>
      </c>
      <c r="EJ118">
        <f t="shared" si="102"/>
        <v>1</v>
      </c>
      <c r="EK118">
        <f t="shared" si="103"/>
        <v>0</v>
      </c>
      <c r="EL118">
        <f t="shared" si="104"/>
        <v>3.719247618892517</v>
      </c>
      <c r="EO118">
        <v>111</v>
      </c>
      <c r="EP118">
        <v>13.878168189572845</v>
      </c>
      <c r="EQ118">
        <v>34.59549473704805</v>
      </c>
      <c r="ES118">
        <f t="shared" si="105"/>
        <v>0</v>
      </c>
      <c r="ET118">
        <f t="shared" si="106"/>
        <v>1</v>
      </c>
      <c r="EU118">
        <f t="shared" si="107"/>
        <v>20.717326547475203</v>
      </c>
    </row>
    <row r="119" spans="1:151" x14ac:dyDescent="0.25">
      <c r="A119">
        <v>112</v>
      </c>
      <c r="B119">
        <v>16.248970923430338</v>
      </c>
      <c r="C119">
        <v>38.542025661755645</v>
      </c>
      <c r="E119">
        <f t="shared" si="108"/>
        <v>0</v>
      </c>
      <c r="F119">
        <f t="shared" si="58"/>
        <v>1</v>
      </c>
      <c r="G119">
        <f t="shared" si="109"/>
        <v>22.293054738325306</v>
      </c>
      <c r="J119">
        <v>112</v>
      </c>
      <c r="K119">
        <v>17.159981018291841</v>
      </c>
      <c r="L119">
        <v>21.041791236773609</v>
      </c>
      <c r="N119">
        <f t="shared" si="60"/>
        <v>0</v>
      </c>
      <c r="O119">
        <f t="shared" si="61"/>
        <v>1</v>
      </c>
      <c r="P119">
        <f t="shared" si="62"/>
        <v>3.8818102184817675</v>
      </c>
      <c r="S119">
        <v>112</v>
      </c>
      <c r="T119">
        <v>15.503252794030178</v>
      </c>
      <c r="U119">
        <v>4.6134273865360491</v>
      </c>
      <c r="W119">
        <f t="shared" si="63"/>
        <v>1</v>
      </c>
      <c r="X119">
        <f t="shared" si="64"/>
        <v>0</v>
      </c>
      <c r="Y119">
        <f t="shared" si="65"/>
        <v>10.889825407494129</v>
      </c>
      <c r="AB119">
        <v>112</v>
      </c>
      <c r="AC119">
        <v>23.928933069642227</v>
      </c>
      <c r="AD119">
        <v>17.626382258282042</v>
      </c>
      <c r="AF119">
        <f t="shared" si="66"/>
        <v>1</v>
      </c>
      <c r="AG119">
        <f t="shared" si="67"/>
        <v>0</v>
      </c>
      <c r="AH119">
        <f t="shared" si="68"/>
        <v>6.3025508113601845</v>
      </c>
      <c r="AK119">
        <v>112</v>
      </c>
      <c r="AL119">
        <v>30.693188228691131</v>
      </c>
      <c r="AM119">
        <v>41.814261881288573</v>
      </c>
      <c r="AO119">
        <f t="shared" si="69"/>
        <v>0</v>
      </c>
      <c r="AP119">
        <f t="shared" si="70"/>
        <v>1</v>
      </c>
      <c r="AQ119">
        <f t="shared" si="71"/>
        <v>11.121073652597442</v>
      </c>
      <c r="AT119">
        <v>112</v>
      </c>
      <c r="AU119">
        <v>20.956524845160732</v>
      </c>
      <c r="AV119">
        <v>19.583316260191665</v>
      </c>
      <c r="AX119">
        <f t="shared" si="72"/>
        <v>1</v>
      </c>
      <c r="AY119">
        <f t="shared" si="73"/>
        <v>0</v>
      </c>
      <c r="AZ119">
        <f t="shared" si="74"/>
        <v>1.3732085849690669</v>
      </c>
      <c r="BC119">
        <v>112</v>
      </c>
      <c r="BD119" t="e">
        <v>#N/A</v>
      </c>
      <c r="BE119" t="e">
        <v>#N/A</v>
      </c>
      <c r="BG119" t="e">
        <f t="shared" si="75"/>
        <v>#N/A</v>
      </c>
      <c r="BH119" t="e">
        <f t="shared" si="76"/>
        <v>#N/A</v>
      </c>
      <c r="BI119" t="e">
        <f t="shared" si="77"/>
        <v>#N/A</v>
      </c>
      <c r="BL119">
        <v>112</v>
      </c>
      <c r="BM119">
        <v>22.325871793002335</v>
      </c>
      <c r="BN119">
        <v>12.862384982606693</v>
      </c>
      <c r="BP119">
        <f t="shared" si="78"/>
        <v>1</v>
      </c>
      <c r="BQ119">
        <f t="shared" si="79"/>
        <v>0</v>
      </c>
      <c r="BR119">
        <f t="shared" si="80"/>
        <v>9.4634868103956418</v>
      </c>
      <c r="BU119">
        <v>112</v>
      </c>
      <c r="BV119">
        <v>24.59234027295664</v>
      </c>
      <c r="BW119">
        <v>11.198711706531594</v>
      </c>
      <c r="BY119">
        <f t="shared" si="81"/>
        <v>1</v>
      </c>
      <c r="BZ119">
        <f t="shared" si="82"/>
        <v>0</v>
      </c>
      <c r="CA119">
        <f t="shared" si="83"/>
        <v>13.393628566425047</v>
      </c>
      <c r="CD119">
        <v>112</v>
      </c>
      <c r="CE119">
        <v>21.75528176891768</v>
      </c>
      <c r="CF119">
        <v>34.756374726921578</v>
      </c>
      <c r="CH119">
        <f t="shared" si="84"/>
        <v>0</v>
      </c>
      <c r="CI119">
        <f t="shared" si="85"/>
        <v>1</v>
      </c>
      <c r="CJ119">
        <f t="shared" si="86"/>
        <v>13.001092958003898</v>
      </c>
      <c r="CM119">
        <v>112</v>
      </c>
      <c r="CN119">
        <v>21.411530161826345</v>
      </c>
      <c r="CO119">
        <v>21.181178564219262</v>
      </c>
      <c r="CQ119">
        <f t="shared" si="87"/>
        <v>1</v>
      </c>
      <c r="CR119">
        <f t="shared" si="88"/>
        <v>0</v>
      </c>
      <c r="CS119">
        <f t="shared" si="89"/>
        <v>0.23035159760708268</v>
      </c>
      <c r="CV119">
        <v>112</v>
      </c>
      <c r="CW119">
        <v>23.065717233380365</v>
      </c>
      <c r="CX119">
        <v>20.910164006744754</v>
      </c>
      <c r="CZ119">
        <f t="shared" si="90"/>
        <v>1</v>
      </c>
      <c r="DA119">
        <f t="shared" si="91"/>
        <v>0</v>
      </c>
      <c r="DB119">
        <f t="shared" si="92"/>
        <v>2.155553226635611</v>
      </c>
      <c r="DE119">
        <v>112</v>
      </c>
      <c r="DF119">
        <v>23.527019827313282</v>
      </c>
      <c r="DG119">
        <v>24.623153623879823</v>
      </c>
      <c r="DI119">
        <f t="shared" si="93"/>
        <v>0</v>
      </c>
      <c r="DJ119">
        <f t="shared" si="94"/>
        <v>1</v>
      </c>
      <c r="DK119">
        <f t="shared" si="95"/>
        <v>1.0961337965665408</v>
      </c>
      <c r="DN119">
        <v>112</v>
      </c>
      <c r="DO119">
        <v>21.37588385172241</v>
      </c>
      <c r="DP119">
        <v>21.131206132090323</v>
      </c>
      <c r="DR119">
        <f t="shared" si="96"/>
        <v>1</v>
      </c>
      <c r="DS119">
        <f t="shared" si="97"/>
        <v>0</v>
      </c>
      <c r="DT119">
        <f t="shared" si="98"/>
        <v>0.24467771963208662</v>
      </c>
      <c r="DW119">
        <v>112</v>
      </c>
      <c r="DX119">
        <v>21.553794308663349</v>
      </c>
      <c r="DY119">
        <v>25.658447887176287</v>
      </c>
      <c r="EA119">
        <f t="shared" si="99"/>
        <v>0</v>
      </c>
      <c r="EB119">
        <f t="shared" si="100"/>
        <v>1</v>
      </c>
      <c r="EC119">
        <f t="shared" si="101"/>
        <v>4.1046535785129379</v>
      </c>
      <c r="EF119">
        <v>112</v>
      </c>
      <c r="EG119">
        <v>19.924043489540988</v>
      </c>
      <c r="EH119">
        <v>15.237759871570361</v>
      </c>
      <c r="EJ119">
        <f t="shared" si="102"/>
        <v>1</v>
      </c>
      <c r="EK119">
        <f t="shared" si="103"/>
        <v>0</v>
      </c>
      <c r="EL119">
        <f t="shared" si="104"/>
        <v>4.6862836179706271</v>
      </c>
      <c r="EO119">
        <v>112</v>
      </c>
      <c r="EP119">
        <v>25.881731555850202</v>
      </c>
      <c r="EQ119">
        <v>43.803111322217937</v>
      </c>
      <c r="ES119">
        <f t="shared" si="105"/>
        <v>0</v>
      </c>
      <c r="ET119">
        <f t="shared" si="106"/>
        <v>1</v>
      </c>
      <c r="EU119">
        <f t="shared" si="107"/>
        <v>17.921379766367735</v>
      </c>
    </row>
    <row r="120" spans="1:151" x14ac:dyDescent="0.25">
      <c r="A120">
        <v>113</v>
      </c>
      <c r="B120">
        <v>8.8607089121436431</v>
      </c>
      <c r="C120">
        <v>-0.97001046022723258</v>
      </c>
      <c r="E120">
        <f t="shared" si="108"/>
        <v>1</v>
      </c>
      <c r="F120">
        <f t="shared" si="58"/>
        <v>0</v>
      </c>
      <c r="G120">
        <f t="shared" si="109"/>
        <v>9.8307193723708757</v>
      </c>
      <c r="J120">
        <v>113</v>
      </c>
      <c r="K120">
        <v>10.152236826265579</v>
      </c>
      <c r="L120">
        <v>15.760961689978561</v>
      </c>
      <c r="N120">
        <f t="shared" si="60"/>
        <v>0</v>
      </c>
      <c r="O120">
        <f t="shared" si="61"/>
        <v>1</v>
      </c>
      <c r="P120">
        <f t="shared" si="62"/>
        <v>5.6087248637129825</v>
      </c>
      <c r="S120">
        <v>113</v>
      </c>
      <c r="T120">
        <v>15.542144980734857</v>
      </c>
      <c r="U120">
        <v>43.71835925446598</v>
      </c>
      <c r="W120">
        <f t="shared" si="63"/>
        <v>0</v>
      </c>
      <c r="X120">
        <f t="shared" si="64"/>
        <v>1</v>
      </c>
      <c r="Y120">
        <f t="shared" si="65"/>
        <v>28.176214273731123</v>
      </c>
      <c r="AB120">
        <v>113</v>
      </c>
      <c r="AC120">
        <v>12.229382695018828</v>
      </c>
      <c r="AD120">
        <v>18.128948999263393</v>
      </c>
      <c r="AF120">
        <f t="shared" si="66"/>
        <v>0</v>
      </c>
      <c r="AG120">
        <f t="shared" si="67"/>
        <v>1</v>
      </c>
      <c r="AH120">
        <f t="shared" si="68"/>
        <v>5.8995663042445656</v>
      </c>
      <c r="AK120">
        <v>113</v>
      </c>
      <c r="AL120">
        <v>13.444507818557097</v>
      </c>
      <c r="AM120">
        <v>17.051572093354373</v>
      </c>
      <c r="AO120">
        <f t="shared" si="69"/>
        <v>0</v>
      </c>
      <c r="AP120">
        <f t="shared" si="70"/>
        <v>1</v>
      </c>
      <c r="AQ120">
        <f t="shared" si="71"/>
        <v>3.6070642747972759</v>
      </c>
      <c r="AT120">
        <v>113</v>
      </c>
      <c r="AU120">
        <v>10.291596851407999</v>
      </c>
      <c r="AV120">
        <v>20.40819140145932</v>
      </c>
      <c r="AX120">
        <f t="shared" si="72"/>
        <v>0</v>
      </c>
      <c r="AY120">
        <f t="shared" si="73"/>
        <v>1</v>
      </c>
      <c r="AZ120">
        <f t="shared" si="74"/>
        <v>10.116594550051321</v>
      </c>
      <c r="BC120">
        <v>113</v>
      </c>
      <c r="BD120" t="e">
        <v>#N/A</v>
      </c>
      <c r="BE120" t="e">
        <v>#N/A</v>
      </c>
      <c r="BG120" t="e">
        <f t="shared" si="75"/>
        <v>#N/A</v>
      </c>
      <c r="BH120" t="e">
        <f t="shared" si="76"/>
        <v>#N/A</v>
      </c>
      <c r="BI120" t="e">
        <f t="shared" si="77"/>
        <v>#N/A</v>
      </c>
      <c r="BL120">
        <v>113</v>
      </c>
      <c r="BM120">
        <v>32.55401503462982</v>
      </c>
      <c r="BN120">
        <v>6.4194836837187541</v>
      </c>
      <c r="BP120">
        <f t="shared" si="78"/>
        <v>1</v>
      </c>
      <c r="BQ120">
        <f t="shared" si="79"/>
        <v>0</v>
      </c>
      <c r="BR120">
        <f t="shared" si="80"/>
        <v>26.134531350911068</v>
      </c>
      <c r="BU120">
        <v>113</v>
      </c>
      <c r="BV120">
        <v>18.503126358372555</v>
      </c>
      <c r="BW120">
        <v>23.680275176514932</v>
      </c>
      <c r="BY120">
        <f t="shared" si="81"/>
        <v>0</v>
      </c>
      <c r="BZ120">
        <f t="shared" si="82"/>
        <v>1</v>
      </c>
      <c r="CA120">
        <f t="shared" si="83"/>
        <v>5.1771488181423777</v>
      </c>
      <c r="CD120">
        <v>113</v>
      </c>
      <c r="CE120">
        <v>21.085457276233083</v>
      </c>
      <c r="CF120">
        <v>29.46756220169091</v>
      </c>
      <c r="CH120">
        <f t="shared" si="84"/>
        <v>0</v>
      </c>
      <c r="CI120">
        <f t="shared" si="85"/>
        <v>1</v>
      </c>
      <c r="CJ120">
        <f t="shared" si="86"/>
        <v>8.3821049254578277</v>
      </c>
      <c r="CM120">
        <v>113</v>
      </c>
      <c r="CN120">
        <v>14.930196142778264</v>
      </c>
      <c r="CO120">
        <v>16.456912218470755</v>
      </c>
      <c r="CQ120">
        <f t="shared" si="87"/>
        <v>0</v>
      </c>
      <c r="CR120">
        <f t="shared" si="88"/>
        <v>1</v>
      </c>
      <c r="CS120">
        <f t="shared" si="89"/>
        <v>1.5267160756924909</v>
      </c>
      <c r="CV120">
        <v>113</v>
      </c>
      <c r="CW120">
        <v>17.33425505541215</v>
      </c>
      <c r="CX120">
        <v>20.621916369609259</v>
      </c>
      <c r="CZ120">
        <f t="shared" si="90"/>
        <v>0</v>
      </c>
      <c r="DA120">
        <f t="shared" si="91"/>
        <v>1</v>
      </c>
      <c r="DB120">
        <f t="shared" si="92"/>
        <v>3.2876613141971092</v>
      </c>
      <c r="DE120">
        <v>113</v>
      </c>
      <c r="DF120">
        <v>24.879334215604167</v>
      </c>
      <c r="DG120">
        <v>24.853912998374405</v>
      </c>
      <c r="DI120">
        <f t="shared" si="93"/>
        <v>1</v>
      </c>
      <c r="DJ120">
        <f t="shared" si="94"/>
        <v>0</v>
      </c>
      <c r="DK120">
        <f t="shared" si="95"/>
        <v>2.542121722976276E-2</v>
      </c>
      <c r="DN120">
        <v>113</v>
      </c>
      <c r="DO120">
        <v>27.565465297002579</v>
      </c>
      <c r="DP120">
        <v>13.257765757179872</v>
      </c>
      <c r="DR120">
        <f t="shared" si="96"/>
        <v>1</v>
      </c>
      <c r="DS120">
        <f t="shared" si="97"/>
        <v>0</v>
      </c>
      <c r="DT120">
        <f t="shared" si="98"/>
        <v>14.307699539822707</v>
      </c>
      <c r="DW120">
        <v>113</v>
      </c>
      <c r="DX120">
        <v>20.023605604575536</v>
      </c>
      <c r="DY120">
        <v>12.286658430015816</v>
      </c>
      <c r="EA120">
        <f t="shared" si="99"/>
        <v>1</v>
      </c>
      <c r="EB120">
        <f t="shared" si="100"/>
        <v>0</v>
      </c>
      <c r="EC120">
        <f t="shared" si="101"/>
        <v>7.7369471745597203</v>
      </c>
      <c r="EF120">
        <v>113</v>
      </c>
      <c r="EG120">
        <v>21.707839463228225</v>
      </c>
      <c r="EH120">
        <v>10.693815916492275</v>
      </c>
      <c r="EJ120">
        <f t="shared" si="102"/>
        <v>1</v>
      </c>
      <c r="EK120">
        <f t="shared" si="103"/>
        <v>0</v>
      </c>
      <c r="EL120">
        <f t="shared" si="104"/>
        <v>11.014023546735951</v>
      </c>
      <c r="EO120">
        <v>113</v>
      </c>
      <c r="EP120">
        <v>22.147655099342661</v>
      </c>
      <c r="EQ120">
        <v>15.481356738479672</v>
      </c>
      <c r="ES120">
        <f t="shared" si="105"/>
        <v>1</v>
      </c>
      <c r="ET120">
        <f t="shared" si="106"/>
        <v>0</v>
      </c>
      <c r="EU120">
        <f t="shared" si="107"/>
        <v>6.6662983608629887</v>
      </c>
    </row>
    <row r="121" spans="1:151" x14ac:dyDescent="0.25">
      <c r="A121">
        <v>114</v>
      </c>
      <c r="B121">
        <v>12.873517940513715</v>
      </c>
      <c r="C121">
        <v>48.22656642803085</v>
      </c>
      <c r="E121">
        <f t="shared" si="108"/>
        <v>0</v>
      </c>
      <c r="F121">
        <f t="shared" si="58"/>
        <v>1</v>
      </c>
      <c r="G121">
        <f t="shared" si="109"/>
        <v>35.353048487517135</v>
      </c>
      <c r="J121">
        <v>114</v>
      </c>
      <c r="K121">
        <v>26.383223924512649</v>
      </c>
      <c r="L121">
        <v>18.314359347080458</v>
      </c>
      <c r="N121">
        <f t="shared" si="60"/>
        <v>1</v>
      </c>
      <c r="O121">
        <f t="shared" si="61"/>
        <v>0</v>
      </c>
      <c r="P121">
        <f t="shared" si="62"/>
        <v>8.0688645774321905</v>
      </c>
      <c r="S121">
        <v>114</v>
      </c>
      <c r="T121">
        <v>18.563000351080792</v>
      </c>
      <c r="U121">
        <v>19.705274619617789</v>
      </c>
      <c r="W121">
        <f t="shared" si="63"/>
        <v>0</v>
      </c>
      <c r="X121">
        <f t="shared" si="64"/>
        <v>1</v>
      </c>
      <c r="Y121">
        <f t="shared" si="65"/>
        <v>1.1422742685369975</v>
      </c>
      <c r="AB121">
        <v>114</v>
      </c>
      <c r="AC121">
        <v>25.069760930944287</v>
      </c>
      <c r="AD121">
        <v>16.872469843907819</v>
      </c>
      <c r="AF121">
        <f t="shared" si="66"/>
        <v>1</v>
      </c>
      <c r="AG121">
        <f t="shared" si="67"/>
        <v>0</v>
      </c>
      <c r="AH121">
        <f t="shared" si="68"/>
        <v>8.1972910870364686</v>
      </c>
      <c r="AK121">
        <v>114</v>
      </c>
      <c r="AL121">
        <v>11.576172623706977</v>
      </c>
      <c r="AM121">
        <v>41.118945496487278</v>
      </c>
      <c r="AO121">
        <f t="shared" si="69"/>
        <v>0</v>
      </c>
      <c r="AP121">
        <f t="shared" si="70"/>
        <v>1</v>
      </c>
      <c r="AQ121">
        <f t="shared" si="71"/>
        <v>29.542772872780301</v>
      </c>
      <c r="AT121">
        <v>114</v>
      </c>
      <c r="AU121">
        <v>23.250412884157271</v>
      </c>
      <c r="AV121">
        <v>19.910665702642042</v>
      </c>
      <c r="AX121">
        <f t="shared" si="72"/>
        <v>1</v>
      </c>
      <c r="AY121">
        <f t="shared" si="73"/>
        <v>0</v>
      </c>
      <c r="AZ121">
        <f t="shared" si="74"/>
        <v>3.3397471815152286</v>
      </c>
      <c r="BC121">
        <v>114</v>
      </c>
      <c r="BD121" t="e">
        <v>#N/A</v>
      </c>
      <c r="BE121" t="e">
        <v>#N/A</v>
      </c>
      <c r="BG121" t="e">
        <f t="shared" si="75"/>
        <v>#N/A</v>
      </c>
      <c r="BH121" t="e">
        <f t="shared" si="76"/>
        <v>#N/A</v>
      </c>
      <c r="BI121" t="e">
        <f t="shared" si="77"/>
        <v>#N/A</v>
      </c>
      <c r="BL121">
        <v>114</v>
      </c>
      <c r="BM121">
        <v>19.314648599762037</v>
      </c>
      <c r="BN121">
        <v>13.165898989355046</v>
      </c>
      <c r="BP121">
        <f t="shared" si="78"/>
        <v>1</v>
      </c>
      <c r="BQ121">
        <f t="shared" si="79"/>
        <v>0</v>
      </c>
      <c r="BR121">
        <f t="shared" si="80"/>
        <v>6.1487496104069912</v>
      </c>
      <c r="BU121">
        <v>114</v>
      </c>
      <c r="BV121">
        <v>15.679819090967481</v>
      </c>
      <c r="BW121">
        <v>26.92411374413453</v>
      </c>
      <c r="BY121">
        <f t="shared" si="81"/>
        <v>0</v>
      </c>
      <c r="BZ121">
        <f t="shared" si="82"/>
        <v>1</v>
      </c>
      <c r="CA121">
        <f t="shared" si="83"/>
        <v>11.244294653167049</v>
      </c>
      <c r="CD121">
        <v>114</v>
      </c>
      <c r="CE121">
        <v>23.131312070976971</v>
      </c>
      <c r="CF121">
        <v>20.453280620945954</v>
      </c>
      <c r="CH121">
        <f t="shared" si="84"/>
        <v>1</v>
      </c>
      <c r="CI121">
        <f t="shared" si="85"/>
        <v>0</v>
      </c>
      <c r="CJ121">
        <f t="shared" si="86"/>
        <v>2.6780314500310176</v>
      </c>
      <c r="CM121">
        <v>114</v>
      </c>
      <c r="CN121">
        <v>19.250588901196728</v>
      </c>
      <c r="CO121">
        <v>29.011691668281717</v>
      </c>
      <c r="CQ121">
        <f t="shared" si="87"/>
        <v>0</v>
      </c>
      <c r="CR121">
        <f t="shared" si="88"/>
        <v>1</v>
      </c>
      <c r="CS121">
        <f t="shared" si="89"/>
        <v>9.7611027670849886</v>
      </c>
      <c r="CV121">
        <v>114</v>
      </c>
      <c r="CW121">
        <v>24.893806503586763</v>
      </c>
      <c r="CX121">
        <v>19.257557582842658</v>
      </c>
      <c r="CZ121">
        <f t="shared" si="90"/>
        <v>1</v>
      </c>
      <c r="DA121">
        <f t="shared" si="91"/>
        <v>0</v>
      </c>
      <c r="DB121">
        <f t="shared" si="92"/>
        <v>5.6362489207441051</v>
      </c>
      <c r="DE121">
        <v>114</v>
      </c>
      <c r="DF121">
        <v>7.9603992962973074</v>
      </c>
      <c r="DG121">
        <v>14.802367694925582</v>
      </c>
      <c r="DI121">
        <f t="shared" si="93"/>
        <v>0</v>
      </c>
      <c r="DJ121">
        <f t="shared" si="94"/>
        <v>1</v>
      </c>
      <c r="DK121">
        <f t="shared" si="95"/>
        <v>6.8419683986282749</v>
      </c>
      <c r="DN121">
        <v>114</v>
      </c>
      <c r="DO121">
        <v>24.291061412169022</v>
      </c>
      <c r="DP121">
        <v>24.498810389366216</v>
      </c>
      <c r="DR121">
        <f t="shared" si="96"/>
        <v>0</v>
      </c>
      <c r="DS121">
        <f t="shared" si="97"/>
        <v>1</v>
      </c>
      <c r="DT121">
        <f t="shared" si="98"/>
        <v>0.20774897719719476</v>
      </c>
      <c r="DW121">
        <v>114</v>
      </c>
      <c r="DX121">
        <v>13.154220220998459</v>
      </c>
      <c r="DY121">
        <v>19.072694280608999</v>
      </c>
      <c r="EA121">
        <f t="shared" si="99"/>
        <v>0</v>
      </c>
      <c r="EB121">
        <f t="shared" si="100"/>
        <v>1</v>
      </c>
      <c r="EC121">
        <f t="shared" si="101"/>
        <v>5.9184740596105403</v>
      </c>
      <c r="EF121">
        <v>114</v>
      </c>
      <c r="EG121">
        <v>21.108384951627198</v>
      </c>
      <c r="EH121">
        <v>17.062136038114105</v>
      </c>
      <c r="EJ121">
        <f t="shared" si="102"/>
        <v>1</v>
      </c>
      <c r="EK121">
        <f t="shared" si="103"/>
        <v>0</v>
      </c>
      <c r="EL121">
        <f t="shared" si="104"/>
        <v>4.046248913513093</v>
      </c>
      <c r="EO121">
        <v>114</v>
      </c>
      <c r="EP121">
        <v>26.060850919881275</v>
      </c>
      <c r="EQ121">
        <v>33.92017811363236</v>
      </c>
      <c r="ES121">
        <f t="shared" si="105"/>
        <v>0</v>
      </c>
      <c r="ET121">
        <f t="shared" si="106"/>
        <v>1</v>
      </c>
      <c r="EU121">
        <f t="shared" si="107"/>
        <v>7.8593271937510849</v>
      </c>
    </row>
    <row r="122" spans="1:151" x14ac:dyDescent="0.25">
      <c r="A122">
        <v>115</v>
      </c>
      <c r="B122">
        <v>8.4179478716673231</v>
      </c>
      <c r="C122">
        <v>42.838050098620243</v>
      </c>
      <c r="E122">
        <f t="shared" si="108"/>
        <v>0</v>
      </c>
      <c r="F122">
        <f t="shared" si="58"/>
        <v>1</v>
      </c>
      <c r="G122">
        <f t="shared" si="109"/>
        <v>34.42010222695292</v>
      </c>
      <c r="J122">
        <v>115</v>
      </c>
      <c r="K122">
        <v>20.45749589182903</v>
      </c>
      <c r="L122">
        <v>24.605489490182631</v>
      </c>
      <c r="N122">
        <f t="shared" si="60"/>
        <v>0</v>
      </c>
      <c r="O122">
        <f t="shared" si="61"/>
        <v>1</v>
      </c>
      <c r="P122">
        <f t="shared" si="62"/>
        <v>4.1479935983536009</v>
      </c>
      <c r="S122">
        <v>115</v>
      </c>
      <c r="T122">
        <v>18.289066144132324</v>
      </c>
      <c r="U122">
        <v>10.805162755972621</v>
      </c>
      <c r="W122">
        <f t="shared" si="63"/>
        <v>1</v>
      </c>
      <c r="X122">
        <f t="shared" si="64"/>
        <v>0</v>
      </c>
      <c r="Y122">
        <f t="shared" si="65"/>
        <v>7.4839033881597032</v>
      </c>
      <c r="AB122">
        <v>115</v>
      </c>
      <c r="AC122">
        <v>25.58413176852067</v>
      </c>
      <c r="AD122">
        <v>17.045328584101895</v>
      </c>
      <c r="AF122">
        <f t="shared" si="66"/>
        <v>1</v>
      </c>
      <c r="AG122">
        <f t="shared" si="67"/>
        <v>0</v>
      </c>
      <c r="AH122">
        <f t="shared" si="68"/>
        <v>8.5388031844187751</v>
      </c>
      <c r="AK122">
        <v>115</v>
      </c>
      <c r="AL122">
        <v>19.362759997532034</v>
      </c>
      <c r="AM122">
        <v>15.253577225233137</v>
      </c>
      <c r="AO122">
        <f t="shared" si="69"/>
        <v>1</v>
      </c>
      <c r="AP122">
        <f t="shared" si="70"/>
        <v>0</v>
      </c>
      <c r="AQ122">
        <f t="shared" si="71"/>
        <v>4.1091827722988974</v>
      </c>
      <c r="AT122">
        <v>115</v>
      </c>
      <c r="AU122">
        <v>18.542291632092443</v>
      </c>
      <c r="AV122">
        <v>17.974652397109331</v>
      </c>
      <c r="AX122">
        <f t="shared" si="72"/>
        <v>1</v>
      </c>
      <c r="AY122">
        <f t="shared" si="73"/>
        <v>0</v>
      </c>
      <c r="AZ122">
        <f t="shared" si="74"/>
        <v>0.56763923498311186</v>
      </c>
      <c r="BC122">
        <v>115</v>
      </c>
      <c r="BD122" t="e">
        <v>#N/A</v>
      </c>
      <c r="BE122" t="e">
        <v>#N/A</v>
      </c>
      <c r="BG122" t="e">
        <f t="shared" si="75"/>
        <v>#N/A</v>
      </c>
      <c r="BH122" t="e">
        <f t="shared" si="76"/>
        <v>#N/A</v>
      </c>
      <c r="BI122" t="e">
        <f t="shared" si="77"/>
        <v>#N/A</v>
      </c>
      <c r="BL122">
        <v>115</v>
      </c>
      <c r="BM122">
        <v>24.309527933818146</v>
      </c>
      <c r="BN122">
        <v>11.541122096906635</v>
      </c>
      <c r="BP122">
        <f t="shared" si="78"/>
        <v>1</v>
      </c>
      <c r="BQ122">
        <f t="shared" si="79"/>
        <v>0</v>
      </c>
      <c r="BR122">
        <f t="shared" si="80"/>
        <v>12.76840583691151</v>
      </c>
      <c r="BU122">
        <v>115</v>
      </c>
      <c r="BV122">
        <v>26.096631586342024</v>
      </c>
      <c r="BW122">
        <v>17.055703791869917</v>
      </c>
      <c r="BY122">
        <f t="shared" si="81"/>
        <v>1</v>
      </c>
      <c r="BZ122">
        <f t="shared" si="82"/>
        <v>0</v>
      </c>
      <c r="CA122">
        <f t="shared" si="83"/>
        <v>9.0409277944721076</v>
      </c>
      <c r="CD122">
        <v>115</v>
      </c>
      <c r="CE122">
        <v>31.11477013608301</v>
      </c>
      <c r="CF122">
        <v>30.125330912420882</v>
      </c>
      <c r="CH122">
        <f t="shared" si="84"/>
        <v>1</v>
      </c>
      <c r="CI122">
        <f t="shared" si="85"/>
        <v>0</v>
      </c>
      <c r="CJ122">
        <f t="shared" si="86"/>
        <v>0.98943922366212789</v>
      </c>
      <c r="CM122">
        <v>115</v>
      </c>
      <c r="CN122">
        <v>20.627408936029802</v>
      </c>
      <c r="CO122">
        <v>22.239416348346605</v>
      </c>
      <c r="CQ122">
        <f t="shared" si="87"/>
        <v>0</v>
      </c>
      <c r="CR122">
        <f t="shared" si="88"/>
        <v>1</v>
      </c>
      <c r="CS122">
        <f t="shared" si="89"/>
        <v>1.6120074123168031</v>
      </c>
      <c r="CV122">
        <v>115</v>
      </c>
      <c r="CW122">
        <v>26.197078572247701</v>
      </c>
      <c r="CX122">
        <v>20.666657203230841</v>
      </c>
      <c r="CZ122">
        <f t="shared" si="90"/>
        <v>1</v>
      </c>
      <c r="DA122">
        <f t="shared" si="91"/>
        <v>0</v>
      </c>
      <c r="DB122">
        <f t="shared" si="92"/>
        <v>5.5304213690168602</v>
      </c>
      <c r="DE122">
        <v>115</v>
      </c>
      <c r="DF122">
        <v>20.655866062755024</v>
      </c>
      <c r="DG122">
        <v>20.883620674798962</v>
      </c>
      <c r="DI122">
        <f t="shared" si="93"/>
        <v>0</v>
      </c>
      <c r="DJ122">
        <f t="shared" si="94"/>
        <v>1</v>
      </c>
      <c r="DK122">
        <f t="shared" si="95"/>
        <v>0.22775461204393821</v>
      </c>
      <c r="DN122">
        <v>115</v>
      </c>
      <c r="DO122">
        <v>24.892488349221352</v>
      </c>
      <c r="DP122">
        <v>19.529317128621038</v>
      </c>
      <c r="DR122">
        <f t="shared" si="96"/>
        <v>1</v>
      </c>
      <c r="DS122">
        <f t="shared" si="97"/>
        <v>0</v>
      </c>
      <c r="DT122">
        <f t="shared" si="98"/>
        <v>5.3631712206003144</v>
      </c>
      <c r="DW122">
        <v>115</v>
      </c>
      <c r="DX122">
        <v>15.993509388283492</v>
      </c>
      <c r="DY122">
        <v>20.469640079754651</v>
      </c>
      <c r="EA122">
        <f t="shared" si="99"/>
        <v>0</v>
      </c>
      <c r="EB122">
        <f t="shared" si="100"/>
        <v>1</v>
      </c>
      <c r="EC122">
        <f t="shared" si="101"/>
        <v>4.4761306914711589</v>
      </c>
      <c r="EF122">
        <v>115</v>
      </c>
      <c r="EG122">
        <v>23.955560401826432</v>
      </c>
      <c r="EH122">
        <v>17.179780995290013</v>
      </c>
      <c r="EJ122">
        <f t="shared" si="102"/>
        <v>1</v>
      </c>
      <c r="EK122">
        <f t="shared" si="103"/>
        <v>0</v>
      </c>
      <c r="EL122">
        <f t="shared" si="104"/>
        <v>6.7757794065364187</v>
      </c>
      <c r="EO122">
        <v>115</v>
      </c>
      <c r="EP122">
        <v>20.818985681259431</v>
      </c>
      <c r="EQ122">
        <v>25.94779617904911</v>
      </c>
      <c r="ES122">
        <f t="shared" si="105"/>
        <v>0</v>
      </c>
      <c r="ET122">
        <f t="shared" si="106"/>
        <v>1</v>
      </c>
      <c r="EU122">
        <f t="shared" si="107"/>
        <v>5.1288104977896793</v>
      </c>
    </row>
    <row r="123" spans="1:151" x14ac:dyDescent="0.25">
      <c r="A123">
        <v>116</v>
      </c>
      <c r="B123">
        <v>12.110052405571391</v>
      </c>
      <c r="C123">
        <v>45.631023187499608</v>
      </c>
      <c r="E123">
        <f t="shared" si="108"/>
        <v>0</v>
      </c>
      <c r="F123">
        <f t="shared" si="58"/>
        <v>1</v>
      </c>
      <c r="G123">
        <f t="shared" si="109"/>
        <v>33.520970781928213</v>
      </c>
      <c r="J123">
        <v>116</v>
      </c>
      <c r="K123">
        <v>29.448469000217592</v>
      </c>
      <c r="L123">
        <v>13.552141000860409</v>
      </c>
      <c r="N123">
        <f t="shared" si="60"/>
        <v>1</v>
      </c>
      <c r="O123">
        <f t="shared" si="61"/>
        <v>0</v>
      </c>
      <c r="P123">
        <f t="shared" si="62"/>
        <v>15.896327999357183</v>
      </c>
      <c r="S123">
        <v>116</v>
      </c>
      <c r="T123">
        <v>15.685521739327459</v>
      </c>
      <c r="U123">
        <v>27.933416529603136</v>
      </c>
      <c r="W123">
        <f t="shared" si="63"/>
        <v>0</v>
      </c>
      <c r="X123">
        <f t="shared" si="64"/>
        <v>1</v>
      </c>
      <c r="Y123">
        <f t="shared" si="65"/>
        <v>12.247894790275677</v>
      </c>
      <c r="AB123">
        <v>116</v>
      </c>
      <c r="AC123">
        <v>10.445433016976285</v>
      </c>
      <c r="AD123">
        <v>17.846689198211667</v>
      </c>
      <c r="AF123">
        <f t="shared" si="66"/>
        <v>0</v>
      </c>
      <c r="AG123">
        <f t="shared" si="67"/>
        <v>1</v>
      </c>
      <c r="AH123">
        <f t="shared" si="68"/>
        <v>7.4012561812353823</v>
      </c>
      <c r="AK123">
        <v>116</v>
      </c>
      <c r="AL123">
        <v>29.415182949948878</v>
      </c>
      <c r="AM123">
        <v>34.95890044292269</v>
      </c>
      <c r="AO123">
        <f t="shared" si="69"/>
        <v>0</v>
      </c>
      <c r="AP123">
        <f t="shared" si="70"/>
        <v>1</v>
      </c>
      <c r="AQ123">
        <f t="shared" si="71"/>
        <v>5.543717492973812</v>
      </c>
      <c r="AT123">
        <v>116</v>
      </c>
      <c r="AU123">
        <v>20.336679664580565</v>
      </c>
      <c r="AV123">
        <v>25.641286207652378</v>
      </c>
      <c r="AX123">
        <f t="shared" si="72"/>
        <v>0</v>
      </c>
      <c r="AY123">
        <f t="shared" si="73"/>
        <v>1</v>
      </c>
      <c r="AZ123">
        <f t="shared" si="74"/>
        <v>5.304606543071813</v>
      </c>
      <c r="BC123">
        <v>116</v>
      </c>
      <c r="BD123" t="e">
        <v>#N/A</v>
      </c>
      <c r="BE123" t="e">
        <v>#N/A</v>
      </c>
      <c r="BG123" t="e">
        <f t="shared" si="75"/>
        <v>#N/A</v>
      </c>
      <c r="BH123" t="e">
        <f t="shared" si="76"/>
        <v>#N/A</v>
      </c>
      <c r="BI123" t="e">
        <f t="shared" si="77"/>
        <v>#N/A</v>
      </c>
      <c r="BL123">
        <v>116</v>
      </c>
      <c r="BM123">
        <v>23.749419184627499</v>
      </c>
      <c r="BN123">
        <v>9.7183995600492068</v>
      </c>
      <c r="BP123">
        <f t="shared" si="78"/>
        <v>1</v>
      </c>
      <c r="BQ123">
        <f t="shared" si="79"/>
        <v>0</v>
      </c>
      <c r="BR123">
        <f t="shared" si="80"/>
        <v>14.031019624578292</v>
      </c>
      <c r="BU123">
        <v>116</v>
      </c>
      <c r="BV123">
        <v>15.421573928032217</v>
      </c>
      <c r="BW123">
        <v>23.352695938390756</v>
      </c>
      <c r="BY123">
        <f t="shared" si="81"/>
        <v>0</v>
      </c>
      <c r="BZ123">
        <f t="shared" si="82"/>
        <v>1</v>
      </c>
      <c r="CA123">
        <f t="shared" si="83"/>
        <v>7.9311220103585391</v>
      </c>
      <c r="CD123">
        <v>116</v>
      </c>
      <c r="CE123">
        <v>21.700960694325133</v>
      </c>
      <c r="CF123">
        <v>-1.1150563744328075</v>
      </c>
      <c r="CH123">
        <f t="shared" si="84"/>
        <v>1</v>
      </c>
      <c r="CI123">
        <f t="shared" si="85"/>
        <v>0</v>
      </c>
      <c r="CJ123">
        <f t="shared" si="86"/>
        <v>22.81601706875794</v>
      </c>
      <c r="CM123">
        <v>116</v>
      </c>
      <c r="CN123">
        <v>19.118355107903017</v>
      </c>
      <c r="CO123">
        <v>28.440085898349658</v>
      </c>
      <c r="CQ123">
        <f t="shared" si="87"/>
        <v>0</v>
      </c>
      <c r="CR123">
        <f t="shared" si="88"/>
        <v>1</v>
      </c>
      <c r="CS123">
        <f t="shared" si="89"/>
        <v>9.3217307904466402</v>
      </c>
      <c r="CV123">
        <v>116</v>
      </c>
      <c r="CW123">
        <v>21.266299024614259</v>
      </c>
      <c r="CX123">
        <v>22.215254106580332</v>
      </c>
      <c r="CZ123">
        <f t="shared" si="90"/>
        <v>0</v>
      </c>
      <c r="DA123">
        <f t="shared" si="91"/>
        <v>1</v>
      </c>
      <c r="DB123">
        <f t="shared" si="92"/>
        <v>0.94895508196607281</v>
      </c>
      <c r="DE123">
        <v>116</v>
      </c>
      <c r="DF123">
        <v>26.162768334919139</v>
      </c>
      <c r="DG123">
        <v>21.961623030632865</v>
      </c>
      <c r="DI123">
        <f t="shared" si="93"/>
        <v>1</v>
      </c>
      <c r="DJ123">
        <f t="shared" si="94"/>
        <v>0</v>
      </c>
      <c r="DK123">
        <f t="shared" si="95"/>
        <v>4.2011453042862748</v>
      </c>
      <c r="DN123">
        <v>116</v>
      </c>
      <c r="DO123">
        <v>20.522363381037266</v>
      </c>
      <c r="DP123">
        <v>23.701474580008245</v>
      </c>
      <c r="DR123">
        <f t="shared" si="96"/>
        <v>0</v>
      </c>
      <c r="DS123">
        <f t="shared" si="97"/>
        <v>1</v>
      </c>
      <c r="DT123">
        <f t="shared" si="98"/>
        <v>3.179111198970979</v>
      </c>
      <c r="DW123">
        <v>116</v>
      </c>
      <c r="DX123">
        <v>23.110623363451623</v>
      </c>
      <c r="DY123">
        <v>10.070081536391307</v>
      </c>
      <c r="EA123">
        <f t="shared" si="99"/>
        <v>1</v>
      </c>
      <c r="EB123">
        <f t="shared" si="100"/>
        <v>0</v>
      </c>
      <c r="EC123">
        <f t="shared" si="101"/>
        <v>13.040541827060316</v>
      </c>
      <c r="EF123">
        <v>116</v>
      </c>
      <c r="EG123">
        <v>20.354734968157565</v>
      </c>
      <c r="EH123">
        <v>17.071110472879454</v>
      </c>
      <c r="EJ123">
        <f t="shared" si="102"/>
        <v>1</v>
      </c>
      <c r="EK123">
        <f t="shared" si="103"/>
        <v>0</v>
      </c>
      <c r="EL123">
        <f t="shared" si="104"/>
        <v>3.2836244952781115</v>
      </c>
      <c r="EO123">
        <v>116</v>
      </c>
      <c r="EP123">
        <v>25.46806415124539</v>
      </c>
      <c r="EQ123">
        <v>42.472785392369786</v>
      </c>
      <c r="ES123">
        <f t="shared" si="105"/>
        <v>0</v>
      </c>
      <c r="ET123">
        <f t="shared" si="106"/>
        <v>1</v>
      </c>
      <c r="EU123">
        <f t="shared" si="107"/>
        <v>17.004721241124397</v>
      </c>
    </row>
    <row r="124" spans="1:151" x14ac:dyDescent="0.25">
      <c r="A124">
        <v>117</v>
      </c>
      <c r="B124">
        <v>12.298187716888085</v>
      </c>
      <c r="C124">
        <v>26.090934610038133</v>
      </c>
      <c r="E124">
        <f t="shared" si="108"/>
        <v>0</v>
      </c>
      <c r="F124">
        <f t="shared" si="58"/>
        <v>1</v>
      </c>
      <c r="G124">
        <f t="shared" si="109"/>
        <v>13.792746893150047</v>
      </c>
      <c r="J124">
        <v>117</v>
      </c>
      <c r="K124">
        <v>14.433811196876313</v>
      </c>
      <c r="L124">
        <v>25.259485924107334</v>
      </c>
      <c r="N124">
        <f t="shared" si="60"/>
        <v>0</v>
      </c>
      <c r="O124">
        <f t="shared" si="61"/>
        <v>1</v>
      </c>
      <c r="P124">
        <f t="shared" si="62"/>
        <v>10.825674727231021</v>
      </c>
      <c r="S124">
        <v>117</v>
      </c>
      <c r="T124">
        <v>13.971181754991592</v>
      </c>
      <c r="U124">
        <v>15.730495075134286</v>
      </c>
      <c r="W124">
        <f t="shared" si="63"/>
        <v>0</v>
      </c>
      <c r="X124">
        <f t="shared" si="64"/>
        <v>1</v>
      </c>
      <c r="Y124">
        <f t="shared" si="65"/>
        <v>1.7593133201426934</v>
      </c>
      <c r="AB124">
        <v>117</v>
      </c>
      <c r="AC124">
        <v>22.311304607363844</v>
      </c>
      <c r="AD124">
        <v>16.7947210657154</v>
      </c>
      <c r="AF124">
        <f t="shared" si="66"/>
        <v>1</v>
      </c>
      <c r="AG124">
        <f t="shared" si="67"/>
        <v>0</v>
      </c>
      <c r="AH124">
        <f t="shared" si="68"/>
        <v>5.5165835416484441</v>
      </c>
      <c r="AK124">
        <v>117</v>
      </c>
      <c r="AL124">
        <v>20.788337233806239</v>
      </c>
      <c r="AM124">
        <v>28.429623918349314</v>
      </c>
      <c r="AO124">
        <f t="shared" si="69"/>
        <v>0</v>
      </c>
      <c r="AP124">
        <f t="shared" si="70"/>
        <v>1</v>
      </c>
      <c r="AQ124">
        <f t="shared" si="71"/>
        <v>7.6412866845430756</v>
      </c>
      <c r="AT124">
        <v>117</v>
      </c>
      <c r="AU124">
        <v>22.508955583180885</v>
      </c>
      <c r="AV124">
        <v>23.023390172447371</v>
      </c>
      <c r="AX124">
        <f t="shared" si="72"/>
        <v>0</v>
      </c>
      <c r="AY124">
        <f t="shared" si="73"/>
        <v>1</v>
      </c>
      <c r="AZ124">
        <f t="shared" si="74"/>
        <v>0.51443458926648589</v>
      </c>
      <c r="BC124">
        <v>117</v>
      </c>
      <c r="BD124" t="e">
        <v>#N/A</v>
      </c>
      <c r="BE124" t="e">
        <v>#N/A</v>
      </c>
      <c r="BG124" t="e">
        <f t="shared" si="75"/>
        <v>#N/A</v>
      </c>
      <c r="BH124" t="e">
        <f t="shared" si="76"/>
        <v>#N/A</v>
      </c>
      <c r="BI124" t="e">
        <f t="shared" si="77"/>
        <v>#N/A</v>
      </c>
      <c r="BL124">
        <v>117</v>
      </c>
      <c r="BM124">
        <v>29.203516037853266</v>
      </c>
      <c r="BN124">
        <v>8.5685658814704002</v>
      </c>
      <c r="BP124">
        <f t="shared" si="78"/>
        <v>1</v>
      </c>
      <c r="BQ124">
        <f t="shared" si="79"/>
        <v>0</v>
      </c>
      <c r="BR124">
        <f t="shared" si="80"/>
        <v>20.634950156382864</v>
      </c>
      <c r="BU124">
        <v>117</v>
      </c>
      <c r="BV124">
        <v>17.337074911525011</v>
      </c>
      <c r="BW124">
        <v>24.533425531140015</v>
      </c>
      <c r="BY124">
        <f t="shared" si="81"/>
        <v>0</v>
      </c>
      <c r="BZ124">
        <f t="shared" si="82"/>
        <v>1</v>
      </c>
      <c r="CA124">
        <f t="shared" si="83"/>
        <v>7.1963506196150036</v>
      </c>
      <c r="CD124">
        <v>117</v>
      </c>
      <c r="CE124">
        <v>23.379913523511298</v>
      </c>
      <c r="CF124">
        <v>39.741034244201295</v>
      </c>
      <c r="CH124">
        <f t="shared" si="84"/>
        <v>0</v>
      </c>
      <c r="CI124">
        <f t="shared" si="85"/>
        <v>1</v>
      </c>
      <c r="CJ124">
        <f t="shared" si="86"/>
        <v>16.361120720689996</v>
      </c>
      <c r="CM124">
        <v>117</v>
      </c>
      <c r="CN124">
        <v>19.099069696364268</v>
      </c>
      <c r="CO124">
        <v>33.429050558226088</v>
      </c>
      <c r="CQ124">
        <f t="shared" si="87"/>
        <v>0</v>
      </c>
      <c r="CR124">
        <f t="shared" si="88"/>
        <v>1</v>
      </c>
      <c r="CS124">
        <f t="shared" si="89"/>
        <v>14.32998086186182</v>
      </c>
      <c r="CV124">
        <v>117</v>
      </c>
      <c r="CW124">
        <v>21.920099766690623</v>
      </c>
      <c r="CX124">
        <v>16.690746005439323</v>
      </c>
      <c r="CZ124">
        <f t="shared" si="90"/>
        <v>1</v>
      </c>
      <c r="DA124">
        <f t="shared" si="91"/>
        <v>0</v>
      </c>
      <c r="DB124">
        <f t="shared" si="92"/>
        <v>5.2293537612512999</v>
      </c>
      <c r="DE124">
        <v>117</v>
      </c>
      <c r="DF124">
        <v>24.319594323682043</v>
      </c>
      <c r="DG124">
        <v>13.738263103406982</v>
      </c>
      <c r="DI124">
        <f t="shared" si="93"/>
        <v>1</v>
      </c>
      <c r="DJ124">
        <f t="shared" si="94"/>
        <v>0</v>
      </c>
      <c r="DK124">
        <f t="shared" si="95"/>
        <v>10.581331220275061</v>
      </c>
      <c r="DN124">
        <v>117</v>
      </c>
      <c r="DO124">
        <v>22.867222340645167</v>
      </c>
      <c r="DP124">
        <v>24.89776421832229</v>
      </c>
      <c r="DR124">
        <f t="shared" si="96"/>
        <v>0</v>
      </c>
      <c r="DS124">
        <f t="shared" si="97"/>
        <v>1</v>
      </c>
      <c r="DT124">
        <f t="shared" si="98"/>
        <v>2.0305418776771234</v>
      </c>
      <c r="DW124">
        <v>117</v>
      </c>
      <c r="DX124">
        <v>20.876003735745098</v>
      </c>
      <c r="DY124">
        <v>15.868562263319383</v>
      </c>
      <c r="EA124">
        <f t="shared" si="99"/>
        <v>1</v>
      </c>
      <c r="EB124">
        <f t="shared" si="100"/>
        <v>0</v>
      </c>
      <c r="EC124">
        <f t="shared" si="101"/>
        <v>5.0074414724257146</v>
      </c>
      <c r="EF124">
        <v>117</v>
      </c>
      <c r="EG124">
        <v>25.538115539565126</v>
      </c>
      <c r="EH124">
        <v>17.30874929805249</v>
      </c>
      <c r="EJ124">
        <f t="shared" si="102"/>
        <v>1</v>
      </c>
      <c r="EK124">
        <f t="shared" si="103"/>
        <v>0</v>
      </c>
      <c r="EL124">
        <f t="shared" si="104"/>
        <v>8.2293662415126363</v>
      </c>
      <c r="EO124">
        <v>117</v>
      </c>
      <c r="EP124">
        <v>23.579014120623778</v>
      </c>
      <c r="EQ124">
        <v>15.792275158990158</v>
      </c>
      <c r="ES124">
        <f t="shared" si="105"/>
        <v>1</v>
      </c>
      <c r="ET124">
        <f t="shared" si="106"/>
        <v>0</v>
      </c>
      <c r="EU124">
        <f t="shared" si="107"/>
        <v>7.7867389616336204</v>
      </c>
    </row>
    <row r="125" spans="1:151" x14ac:dyDescent="0.25">
      <c r="A125">
        <v>118</v>
      </c>
      <c r="B125">
        <v>10.763170827234278</v>
      </c>
      <c r="C125">
        <v>7.3574454322986504</v>
      </c>
      <c r="E125">
        <f t="shared" si="108"/>
        <v>1</v>
      </c>
      <c r="F125">
        <f t="shared" si="58"/>
        <v>0</v>
      </c>
      <c r="G125">
        <f t="shared" si="109"/>
        <v>3.4057253949356276</v>
      </c>
      <c r="J125">
        <v>118</v>
      </c>
      <c r="K125">
        <v>22.155954866154975</v>
      </c>
      <c r="L125">
        <v>19.497497170380516</v>
      </c>
      <c r="N125">
        <f t="shared" si="60"/>
        <v>1</v>
      </c>
      <c r="O125">
        <f t="shared" si="61"/>
        <v>0</v>
      </c>
      <c r="P125">
        <f t="shared" si="62"/>
        <v>2.6584576957744588</v>
      </c>
      <c r="S125">
        <v>118</v>
      </c>
      <c r="T125">
        <v>15.901806635685054</v>
      </c>
      <c r="U125">
        <v>30.948703798589321</v>
      </c>
      <c r="W125">
        <f t="shared" si="63"/>
        <v>0</v>
      </c>
      <c r="X125">
        <f t="shared" si="64"/>
        <v>1</v>
      </c>
      <c r="Y125">
        <f t="shared" si="65"/>
        <v>15.046897162904267</v>
      </c>
      <c r="AB125">
        <v>118</v>
      </c>
      <c r="AC125">
        <v>23.544635711913394</v>
      </c>
      <c r="AD125">
        <v>18.256914489239726</v>
      </c>
      <c r="AF125">
        <f t="shared" si="66"/>
        <v>1</v>
      </c>
      <c r="AG125">
        <f t="shared" si="67"/>
        <v>0</v>
      </c>
      <c r="AH125">
        <f t="shared" si="68"/>
        <v>5.2877212226736674</v>
      </c>
      <c r="AK125">
        <v>118</v>
      </c>
      <c r="AL125">
        <v>27.729269700468688</v>
      </c>
      <c r="AM125">
        <v>42.016107780562791</v>
      </c>
      <c r="AO125">
        <f t="shared" si="69"/>
        <v>0</v>
      </c>
      <c r="AP125">
        <f t="shared" si="70"/>
        <v>1</v>
      </c>
      <c r="AQ125">
        <f t="shared" si="71"/>
        <v>14.286838080094103</v>
      </c>
      <c r="AT125">
        <v>118</v>
      </c>
      <c r="AU125">
        <v>18.894923588950885</v>
      </c>
      <c r="AV125">
        <v>19.695942540119301</v>
      </c>
      <c r="AX125">
        <f t="shared" si="72"/>
        <v>0</v>
      </c>
      <c r="AY125">
        <f t="shared" si="73"/>
        <v>1</v>
      </c>
      <c r="AZ125">
        <f t="shared" si="74"/>
        <v>0.80101895116841604</v>
      </c>
      <c r="BC125">
        <v>118</v>
      </c>
      <c r="BD125" t="e">
        <v>#N/A</v>
      </c>
      <c r="BE125" t="e">
        <v>#N/A</v>
      </c>
      <c r="BG125" t="e">
        <f t="shared" si="75"/>
        <v>#N/A</v>
      </c>
      <c r="BH125" t="e">
        <f t="shared" si="76"/>
        <v>#N/A</v>
      </c>
      <c r="BI125" t="e">
        <f t="shared" si="77"/>
        <v>#N/A</v>
      </c>
      <c r="BL125">
        <v>118</v>
      </c>
      <c r="BM125">
        <v>29.598267543447747</v>
      </c>
      <c r="BN125">
        <v>15.486186099786753</v>
      </c>
      <c r="BP125">
        <f t="shared" si="78"/>
        <v>1</v>
      </c>
      <c r="BQ125">
        <f t="shared" si="79"/>
        <v>0</v>
      </c>
      <c r="BR125">
        <f t="shared" si="80"/>
        <v>14.112081443660994</v>
      </c>
      <c r="BU125">
        <v>118</v>
      </c>
      <c r="BV125">
        <v>15.258146584966726</v>
      </c>
      <c r="BW125">
        <v>19.748595118878978</v>
      </c>
      <c r="BY125">
        <f t="shared" si="81"/>
        <v>0</v>
      </c>
      <c r="BZ125">
        <f t="shared" si="82"/>
        <v>1</v>
      </c>
      <c r="CA125">
        <f t="shared" si="83"/>
        <v>4.490448533912252</v>
      </c>
      <c r="CD125">
        <v>118</v>
      </c>
      <c r="CE125">
        <v>26.231342066284569</v>
      </c>
      <c r="CF125">
        <v>16.612937333645668</v>
      </c>
      <c r="CH125">
        <f t="shared" si="84"/>
        <v>1</v>
      </c>
      <c r="CI125">
        <f t="shared" si="85"/>
        <v>0</v>
      </c>
      <c r="CJ125">
        <f t="shared" si="86"/>
        <v>9.6184047326389006</v>
      </c>
      <c r="CM125">
        <v>118</v>
      </c>
      <c r="CN125">
        <v>14.415813124192068</v>
      </c>
      <c r="CO125">
        <v>11.750251767175911</v>
      </c>
      <c r="CQ125">
        <f t="shared" si="87"/>
        <v>1</v>
      </c>
      <c r="CR125">
        <f t="shared" si="88"/>
        <v>0</v>
      </c>
      <c r="CS125">
        <f t="shared" si="89"/>
        <v>2.6655613570161574</v>
      </c>
      <c r="CV125">
        <v>118</v>
      </c>
      <c r="CW125">
        <v>23.608230050568956</v>
      </c>
      <c r="CX125">
        <v>19.753442784847408</v>
      </c>
      <c r="CZ125">
        <f t="shared" si="90"/>
        <v>1</v>
      </c>
      <c r="DA125">
        <f t="shared" si="91"/>
        <v>0</v>
      </c>
      <c r="DB125">
        <f t="shared" si="92"/>
        <v>3.8547872657215478</v>
      </c>
      <c r="DE125">
        <v>118</v>
      </c>
      <c r="DF125">
        <v>26.215850042578133</v>
      </c>
      <c r="DG125">
        <v>21.381601281188807</v>
      </c>
      <c r="DI125">
        <f t="shared" si="93"/>
        <v>1</v>
      </c>
      <c r="DJ125">
        <f t="shared" si="94"/>
        <v>0</v>
      </c>
      <c r="DK125">
        <f t="shared" si="95"/>
        <v>4.8342487613893255</v>
      </c>
      <c r="DN125">
        <v>118</v>
      </c>
      <c r="DO125">
        <v>26.349524590391329</v>
      </c>
      <c r="DP125">
        <v>18.78104059856744</v>
      </c>
      <c r="DR125">
        <f t="shared" si="96"/>
        <v>1</v>
      </c>
      <c r="DS125">
        <f t="shared" si="97"/>
        <v>0</v>
      </c>
      <c r="DT125">
        <f t="shared" si="98"/>
        <v>7.5684839918238893</v>
      </c>
      <c r="DW125">
        <v>118</v>
      </c>
      <c r="DX125">
        <v>26.196960049063986</v>
      </c>
      <c r="DY125">
        <v>17.491542913202078</v>
      </c>
      <c r="EA125">
        <f t="shared" si="99"/>
        <v>1</v>
      </c>
      <c r="EB125">
        <f t="shared" si="100"/>
        <v>0</v>
      </c>
      <c r="EC125">
        <f t="shared" si="101"/>
        <v>8.7054171358619072</v>
      </c>
      <c r="EF125">
        <v>118</v>
      </c>
      <c r="EG125">
        <v>23.265028040114387</v>
      </c>
      <c r="EH125">
        <v>9.3268806312197103</v>
      </c>
      <c r="EJ125">
        <f t="shared" si="102"/>
        <v>1</v>
      </c>
      <c r="EK125">
        <f t="shared" si="103"/>
        <v>0</v>
      </c>
      <c r="EL125">
        <f t="shared" si="104"/>
        <v>13.938147408894677</v>
      </c>
      <c r="EO125">
        <v>118</v>
      </c>
      <c r="EP125">
        <v>20.977860247612064</v>
      </c>
      <c r="EQ125">
        <v>1.8790949556188039</v>
      </c>
      <c r="ES125">
        <f t="shared" si="105"/>
        <v>1</v>
      </c>
      <c r="ET125">
        <f t="shared" si="106"/>
        <v>0</v>
      </c>
      <c r="EU125">
        <f t="shared" si="107"/>
        <v>19.09876529199326</v>
      </c>
    </row>
    <row r="126" spans="1:151" x14ac:dyDescent="0.25">
      <c r="A126">
        <v>119</v>
      </c>
      <c r="B126">
        <v>14.312786099379025</v>
      </c>
      <c r="C126">
        <v>28.885414694102373</v>
      </c>
      <c r="E126">
        <f t="shared" si="108"/>
        <v>0</v>
      </c>
      <c r="F126">
        <f t="shared" si="58"/>
        <v>1</v>
      </c>
      <c r="G126">
        <f t="shared" si="109"/>
        <v>14.572628594723348</v>
      </c>
      <c r="J126">
        <v>119</v>
      </c>
      <c r="K126">
        <v>13.015500021823186</v>
      </c>
      <c r="L126">
        <v>15.876186316753408</v>
      </c>
      <c r="N126">
        <f t="shared" si="60"/>
        <v>0</v>
      </c>
      <c r="O126">
        <f t="shared" si="61"/>
        <v>1</v>
      </c>
      <c r="P126">
        <f t="shared" si="62"/>
        <v>2.8606862949302219</v>
      </c>
      <c r="S126">
        <v>119</v>
      </c>
      <c r="T126">
        <v>21.554252808664359</v>
      </c>
      <c r="U126">
        <v>8.5044237085643211</v>
      </c>
      <c r="W126">
        <f t="shared" si="63"/>
        <v>1</v>
      </c>
      <c r="X126">
        <f t="shared" si="64"/>
        <v>0</v>
      </c>
      <c r="Y126">
        <f t="shared" si="65"/>
        <v>13.049829100100037</v>
      </c>
      <c r="AB126">
        <v>119</v>
      </c>
      <c r="AC126">
        <v>14.295323907350745</v>
      </c>
      <c r="AD126">
        <v>17.439703874571364</v>
      </c>
      <c r="AF126">
        <f t="shared" si="66"/>
        <v>0</v>
      </c>
      <c r="AG126">
        <f t="shared" si="67"/>
        <v>1</v>
      </c>
      <c r="AH126">
        <f t="shared" si="68"/>
        <v>3.144379967220619</v>
      </c>
      <c r="AK126">
        <v>119</v>
      </c>
      <c r="AL126">
        <v>32.182414610586811</v>
      </c>
      <c r="AM126">
        <v>23.733319905997032</v>
      </c>
      <c r="AO126">
        <f t="shared" si="69"/>
        <v>1</v>
      </c>
      <c r="AP126">
        <f t="shared" si="70"/>
        <v>0</v>
      </c>
      <c r="AQ126">
        <f t="shared" si="71"/>
        <v>8.4490947045897791</v>
      </c>
      <c r="AT126">
        <v>119</v>
      </c>
      <c r="AU126">
        <v>13.681923248519821</v>
      </c>
      <c r="AV126">
        <v>14.893851632496578</v>
      </c>
      <c r="AX126">
        <f t="shared" si="72"/>
        <v>0</v>
      </c>
      <c r="AY126">
        <f t="shared" si="73"/>
        <v>1</v>
      </c>
      <c r="AZ126">
        <f t="shared" si="74"/>
        <v>1.2119283839767565</v>
      </c>
      <c r="BC126">
        <v>119</v>
      </c>
      <c r="BD126" t="e">
        <v>#N/A</v>
      </c>
      <c r="BE126" t="e">
        <v>#N/A</v>
      </c>
      <c r="BG126" t="e">
        <f t="shared" si="75"/>
        <v>#N/A</v>
      </c>
      <c r="BH126" t="e">
        <f t="shared" si="76"/>
        <v>#N/A</v>
      </c>
      <c r="BI126" t="e">
        <f t="shared" si="77"/>
        <v>#N/A</v>
      </c>
      <c r="BL126">
        <v>119</v>
      </c>
      <c r="BM126">
        <v>32.251705900238242</v>
      </c>
      <c r="BN126">
        <v>15.557263048841971</v>
      </c>
      <c r="BP126">
        <f t="shared" si="78"/>
        <v>1</v>
      </c>
      <c r="BQ126">
        <f t="shared" si="79"/>
        <v>0</v>
      </c>
      <c r="BR126">
        <f t="shared" si="80"/>
        <v>16.694442851396271</v>
      </c>
      <c r="BU126">
        <v>119</v>
      </c>
      <c r="BV126">
        <v>32.222860246582499</v>
      </c>
      <c r="BW126">
        <v>23.340292511184984</v>
      </c>
      <c r="BY126">
        <f t="shared" si="81"/>
        <v>1</v>
      </c>
      <c r="BZ126">
        <f t="shared" si="82"/>
        <v>0</v>
      </c>
      <c r="CA126">
        <f t="shared" si="83"/>
        <v>8.8825677353975152</v>
      </c>
      <c r="CD126">
        <v>119</v>
      </c>
      <c r="CE126">
        <v>26.241122511960718</v>
      </c>
      <c r="CF126">
        <v>7.7680121181496027</v>
      </c>
      <c r="CH126">
        <f t="shared" si="84"/>
        <v>1</v>
      </c>
      <c r="CI126">
        <f t="shared" si="85"/>
        <v>0</v>
      </c>
      <c r="CJ126">
        <f t="shared" si="86"/>
        <v>18.473110393811115</v>
      </c>
      <c r="CM126">
        <v>119</v>
      </c>
      <c r="CN126">
        <v>19.08563979017994</v>
      </c>
      <c r="CO126">
        <v>20.361706591549463</v>
      </c>
      <c r="CQ126">
        <f t="shared" si="87"/>
        <v>0</v>
      </c>
      <c r="CR126">
        <f t="shared" si="88"/>
        <v>1</v>
      </c>
      <c r="CS126">
        <f t="shared" si="89"/>
        <v>1.2760668013695238</v>
      </c>
      <c r="CV126">
        <v>119</v>
      </c>
      <c r="CW126">
        <v>22.571680624916262</v>
      </c>
      <c r="CX126">
        <v>14.11692305147248</v>
      </c>
      <c r="CZ126">
        <f t="shared" si="90"/>
        <v>1</v>
      </c>
      <c r="DA126">
        <f t="shared" si="91"/>
        <v>0</v>
      </c>
      <c r="DB126">
        <f t="shared" si="92"/>
        <v>8.4547575734437821</v>
      </c>
      <c r="DE126">
        <v>119</v>
      </c>
      <c r="DF126">
        <v>23.591927749533582</v>
      </c>
      <c r="DG126">
        <v>20.606509130175375</v>
      </c>
      <c r="DI126">
        <f t="shared" si="93"/>
        <v>1</v>
      </c>
      <c r="DJ126">
        <f t="shared" si="94"/>
        <v>0</v>
      </c>
      <c r="DK126">
        <f t="shared" si="95"/>
        <v>2.9854186193582066</v>
      </c>
      <c r="DN126">
        <v>119</v>
      </c>
      <c r="DO126">
        <v>23.031226003118057</v>
      </c>
      <c r="DP126">
        <v>17.672225759207471</v>
      </c>
      <c r="DR126">
        <f t="shared" si="96"/>
        <v>1</v>
      </c>
      <c r="DS126">
        <f t="shared" si="97"/>
        <v>0</v>
      </c>
      <c r="DT126">
        <f t="shared" si="98"/>
        <v>5.3590002439105859</v>
      </c>
      <c r="DW126">
        <v>119</v>
      </c>
      <c r="DX126">
        <v>13.184683275434296</v>
      </c>
      <c r="DY126">
        <v>26.705805065202021</v>
      </c>
      <c r="EA126">
        <f t="shared" si="99"/>
        <v>0</v>
      </c>
      <c r="EB126">
        <f t="shared" si="100"/>
        <v>1</v>
      </c>
      <c r="EC126">
        <f t="shared" si="101"/>
        <v>13.521121789767726</v>
      </c>
      <c r="EF126">
        <v>119</v>
      </c>
      <c r="EG126">
        <v>18.086637987534651</v>
      </c>
      <c r="EH126">
        <v>14.314878283654441</v>
      </c>
      <c r="EJ126">
        <f t="shared" si="102"/>
        <v>1</v>
      </c>
      <c r="EK126">
        <f t="shared" si="103"/>
        <v>0</v>
      </c>
      <c r="EL126">
        <f t="shared" si="104"/>
        <v>3.7717597038802104</v>
      </c>
      <c r="EO126">
        <v>119</v>
      </c>
      <c r="EP126">
        <v>20.253532748317209</v>
      </c>
      <c r="EQ126">
        <v>26.703915918999101</v>
      </c>
      <c r="ES126">
        <f t="shared" si="105"/>
        <v>0</v>
      </c>
      <c r="ET126">
        <f t="shared" si="106"/>
        <v>1</v>
      </c>
      <c r="EU126">
        <f t="shared" si="107"/>
        <v>6.4503831706818922</v>
      </c>
    </row>
    <row r="127" spans="1:151" x14ac:dyDescent="0.25">
      <c r="A127">
        <v>120</v>
      </c>
      <c r="B127">
        <v>8.0361203631984388</v>
      </c>
      <c r="C127">
        <v>8.2505335269634656</v>
      </c>
      <c r="E127">
        <f t="shared" si="108"/>
        <v>0</v>
      </c>
      <c r="F127">
        <f t="shared" si="58"/>
        <v>1</v>
      </c>
      <c r="G127">
        <f t="shared" si="109"/>
        <v>0.21441316376502684</v>
      </c>
      <c r="J127">
        <v>120</v>
      </c>
      <c r="K127">
        <v>21.005274283747742</v>
      </c>
      <c r="L127">
        <v>30.516685146876085</v>
      </c>
      <c r="N127">
        <f t="shared" si="60"/>
        <v>0</v>
      </c>
      <c r="O127">
        <f t="shared" si="61"/>
        <v>1</v>
      </c>
      <c r="P127">
        <f t="shared" si="62"/>
        <v>9.5114108631283436</v>
      </c>
      <c r="S127">
        <v>120</v>
      </c>
      <c r="T127">
        <v>17.086738533454287</v>
      </c>
      <c r="U127">
        <v>26.497525678497684</v>
      </c>
      <c r="W127">
        <f t="shared" si="63"/>
        <v>0</v>
      </c>
      <c r="X127">
        <f t="shared" si="64"/>
        <v>1</v>
      </c>
      <c r="Y127">
        <f t="shared" si="65"/>
        <v>9.4107871450433969</v>
      </c>
      <c r="AB127">
        <v>120</v>
      </c>
      <c r="AC127">
        <v>8.079831557223585</v>
      </c>
      <c r="AD127">
        <v>16.256857742835287</v>
      </c>
      <c r="AF127">
        <f t="shared" si="66"/>
        <v>0</v>
      </c>
      <c r="AG127">
        <f t="shared" si="67"/>
        <v>1</v>
      </c>
      <c r="AH127">
        <f t="shared" si="68"/>
        <v>8.1770261856117017</v>
      </c>
      <c r="AK127">
        <v>120</v>
      </c>
      <c r="AL127">
        <v>15.788869446292804</v>
      </c>
      <c r="AM127">
        <v>36.891285108709425</v>
      </c>
      <c r="AO127">
        <f t="shared" si="69"/>
        <v>0</v>
      </c>
      <c r="AP127">
        <f t="shared" si="70"/>
        <v>1</v>
      </c>
      <c r="AQ127">
        <f t="shared" si="71"/>
        <v>21.102415662416622</v>
      </c>
      <c r="AT127">
        <v>120</v>
      </c>
      <c r="AU127">
        <v>14.023343520966442</v>
      </c>
      <c r="AV127">
        <v>8.5227339663653972</v>
      </c>
      <c r="AX127">
        <f t="shared" si="72"/>
        <v>1</v>
      </c>
      <c r="AY127">
        <f t="shared" si="73"/>
        <v>0</v>
      </c>
      <c r="AZ127">
        <f t="shared" si="74"/>
        <v>5.5006095546010449</v>
      </c>
      <c r="BC127">
        <v>120</v>
      </c>
      <c r="BD127" t="e">
        <v>#N/A</v>
      </c>
      <c r="BE127" t="e">
        <v>#N/A</v>
      </c>
      <c r="BG127" t="e">
        <f t="shared" si="75"/>
        <v>#N/A</v>
      </c>
      <c r="BH127" t="e">
        <f t="shared" si="76"/>
        <v>#N/A</v>
      </c>
      <c r="BI127" t="e">
        <f t="shared" si="77"/>
        <v>#N/A</v>
      </c>
      <c r="BL127">
        <v>120</v>
      </c>
      <c r="BM127">
        <v>29.28758832946659</v>
      </c>
      <c r="BN127">
        <v>16.119138255362003</v>
      </c>
      <c r="BP127">
        <f t="shared" si="78"/>
        <v>1</v>
      </c>
      <c r="BQ127">
        <f t="shared" si="79"/>
        <v>0</v>
      </c>
      <c r="BR127">
        <f t="shared" si="80"/>
        <v>13.168450074104587</v>
      </c>
      <c r="BU127">
        <v>120</v>
      </c>
      <c r="BV127">
        <v>17.625067928645088</v>
      </c>
      <c r="BW127">
        <v>25.636401554613467</v>
      </c>
      <c r="BY127">
        <f t="shared" si="81"/>
        <v>0</v>
      </c>
      <c r="BZ127">
        <f t="shared" si="82"/>
        <v>1</v>
      </c>
      <c r="CA127">
        <f t="shared" si="83"/>
        <v>8.0113336259683798</v>
      </c>
      <c r="CD127">
        <v>120</v>
      </c>
      <c r="CE127">
        <v>36.067820248430813</v>
      </c>
      <c r="CF127">
        <v>17.528492905024187</v>
      </c>
      <c r="CH127">
        <f t="shared" si="84"/>
        <v>1</v>
      </c>
      <c r="CI127">
        <f t="shared" si="85"/>
        <v>0</v>
      </c>
      <c r="CJ127">
        <f t="shared" si="86"/>
        <v>18.539327343406626</v>
      </c>
      <c r="CM127">
        <v>120</v>
      </c>
      <c r="CN127">
        <v>23.472056860303159</v>
      </c>
      <c r="CO127">
        <v>28.974219837920238</v>
      </c>
      <c r="CQ127">
        <f t="shared" si="87"/>
        <v>0</v>
      </c>
      <c r="CR127">
        <f t="shared" si="88"/>
        <v>1</v>
      </c>
      <c r="CS127">
        <f t="shared" si="89"/>
        <v>5.5021629776170791</v>
      </c>
      <c r="CV127">
        <v>120</v>
      </c>
      <c r="CW127">
        <v>21.163805605299231</v>
      </c>
      <c r="CX127">
        <v>17.469049514078289</v>
      </c>
      <c r="CZ127">
        <f t="shared" si="90"/>
        <v>1</v>
      </c>
      <c r="DA127">
        <f t="shared" si="91"/>
        <v>0</v>
      </c>
      <c r="DB127">
        <f t="shared" si="92"/>
        <v>3.6947560912209418</v>
      </c>
      <c r="DE127">
        <v>120</v>
      </c>
      <c r="DF127">
        <v>26.789804010704025</v>
      </c>
      <c r="DG127">
        <v>23.632848045328306</v>
      </c>
      <c r="DI127">
        <f t="shared" si="93"/>
        <v>1</v>
      </c>
      <c r="DJ127">
        <f t="shared" si="94"/>
        <v>0</v>
      </c>
      <c r="DK127">
        <f t="shared" si="95"/>
        <v>3.1569559653757189</v>
      </c>
      <c r="DN127">
        <v>120</v>
      </c>
      <c r="DO127">
        <v>22.292772490729035</v>
      </c>
      <c r="DP127">
        <v>18.886144100399445</v>
      </c>
      <c r="DR127">
        <f t="shared" si="96"/>
        <v>1</v>
      </c>
      <c r="DS127">
        <f t="shared" si="97"/>
        <v>0</v>
      </c>
      <c r="DT127">
        <f t="shared" si="98"/>
        <v>3.4066283903295904</v>
      </c>
      <c r="DW127">
        <v>120</v>
      </c>
      <c r="DX127">
        <v>18.126750057990712</v>
      </c>
      <c r="DY127">
        <v>16.573103624524734</v>
      </c>
      <c r="EA127">
        <f t="shared" si="99"/>
        <v>1</v>
      </c>
      <c r="EB127">
        <f t="shared" si="100"/>
        <v>0</v>
      </c>
      <c r="EC127">
        <f t="shared" si="101"/>
        <v>1.5536464334659783</v>
      </c>
      <c r="EF127">
        <v>120</v>
      </c>
      <c r="EG127">
        <v>21.839264429277502</v>
      </c>
      <c r="EH127">
        <v>17.810696572530684</v>
      </c>
      <c r="EJ127">
        <f t="shared" si="102"/>
        <v>1</v>
      </c>
      <c r="EK127">
        <f t="shared" si="103"/>
        <v>0</v>
      </c>
      <c r="EL127">
        <f t="shared" si="104"/>
        <v>4.0285678567468182</v>
      </c>
      <c r="EO127">
        <v>120</v>
      </c>
      <c r="EP127">
        <v>19.487021813828967</v>
      </c>
      <c r="EQ127">
        <v>39.359333882069812</v>
      </c>
      <c r="ES127">
        <f t="shared" si="105"/>
        <v>0</v>
      </c>
      <c r="ET127">
        <f t="shared" si="106"/>
        <v>1</v>
      </c>
      <c r="EU127">
        <f t="shared" si="107"/>
        <v>19.872312068240845</v>
      </c>
    </row>
    <row r="128" spans="1:151" x14ac:dyDescent="0.25">
      <c r="A128">
        <v>121</v>
      </c>
      <c r="B128">
        <v>10.884207440492304</v>
      </c>
      <c r="C128">
        <v>6.1229416917492827</v>
      </c>
      <c r="E128">
        <f t="shared" si="108"/>
        <v>1</v>
      </c>
      <c r="F128">
        <f t="shared" si="58"/>
        <v>0</v>
      </c>
      <c r="G128">
        <f t="shared" si="109"/>
        <v>4.7612657487430212</v>
      </c>
      <c r="J128">
        <v>121</v>
      </c>
      <c r="K128">
        <v>25.839984278627451</v>
      </c>
      <c r="L128">
        <v>21.011852015980757</v>
      </c>
      <c r="N128">
        <f t="shared" si="60"/>
        <v>1</v>
      </c>
      <c r="O128">
        <f t="shared" si="61"/>
        <v>0</v>
      </c>
      <c r="P128">
        <f t="shared" si="62"/>
        <v>4.8281322626466938</v>
      </c>
      <c r="S128">
        <v>121</v>
      </c>
      <c r="T128">
        <v>21.691455510674423</v>
      </c>
      <c r="U128">
        <v>39.724172494796832</v>
      </c>
      <c r="W128">
        <f t="shared" si="63"/>
        <v>0</v>
      </c>
      <c r="X128">
        <f t="shared" si="64"/>
        <v>1</v>
      </c>
      <c r="Y128">
        <f t="shared" si="65"/>
        <v>18.032716984122409</v>
      </c>
      <c r="AB128">
        <v>121</v>
      </c>
      <c r="AC128">
        <v>16.678694435258009</v>
      </c>
      <c r="AD128">
        <v>17.557563454151342</v>
      </c>
      <c r="AF128">
        <f t="shared" si="66"/>
        <v>0</v>
      </c>
      <c r="AG128">
        <f t="shared" si="67"/>
        <v>1</v>
      </c>
      <c r="AH128">
        <f t="shared" si="68"/>
        <v>0.87886901889333302</v>
      </c>
      <c r="AK128">
        <v>121</v>
      </c>
      <c r="AL128">
        <v>25.092674386840187</v>
      </c>
      <c r="AM128">
        <v>43.459415230886414</v>
      </c>
      <c r="AO128">
        <f t="shared" si="69"/>
        <v>0</v>
      </c>
      <c r="AP128">
        <f t="shared" si="70"/>
        <v>1</v>
      </c>
      <c r="AQ128">
        <f t="shared" si="71"/>
        <v>18.366740844046227</v>
      </c>
      <c r="AT128">
        <v>121</v>
      </c>
      <c r="AU128">
        <v>20.266170819604575</v>
      </c>
      <c r="AV128">
        <v>25.8868468883921</v>
      </c>
      <c r="AX128">
        <f t="shared" si="72"/>
        <v>0</v>
      </c>
      <c r="AY128">
        <f t="shared" si="73"/>
        <v>1</v>
      </c>
      <c r="AZ128">
        <f t="shared" si="74"/>
        <v>5.6206760687875246</v>
      </c>
      <c r="BC128">
        <v>121</v>
      </c>
      <c r="BD128" t="e">
        <v>#N/A</v>
      </c>
      <c r="BE128" t="e">
        <v>#N/A</v>
      </c>
      <c r="BG128" t="e">
        <f t="shared" si="75"/>
        <v>#N/A</v>
      </c>
      <c r="BH128" t="e">
        <f t="shared" si="76"/>
        <v>#N/A</v>
      </c>
      <c r="BI128" t="e">
        <f t="shared" si="77"/>
        <v>#N/A</v>
      </c>
      <c r="BL128">
        <v>121</v>
      </c>
      <c r="BM128">
        <v>19.531141771303002</v>
      </c>
      <c r="BN128">
        <v>12.467207391033664</v>
      </c>
      <c r="BP128">
        <f t="shared" si="78"/>
        <v>1</v>
      </c>
      <c r="BQ128">
        <f t="shared" si="79"/>
        <v>0</v>
      </c>
      <c r="BR128">
        <f t="shared" si="80"/>
        <v>7.0639343802693375</v>
      </c>
      <c r="BU128">
        <v>121</v>
      </c>
      <c r="BV128">
        <v>28.363845286431911</v>
      </c>
      <c r="BW128">
        <v>32.483445633869934</v>
      </c>
      <c r="BY128">
        <f t="shared" si="81"/>
        <v>0</v>
      </c>
      <c r="BZ128">
        <f t="shared" si="82"/>
        <v>1</v>
      </c>
      <c r="CA128">
        <f t="shared" si="83"/>
        <v>4.1196003474380234</v>
      </c>
      <c r="CD128">
        <v>121</v>
      </c>
      <c r="CE128">
        <v>25.738817988941658</v>
      </c>
      <c r="CF128">
        <v>29.131959660944673</v>
      </c>
      <c r="CH128">
        <f t="shared" si="84"/>
        <v>0</v>
      </c>
      <c r="CI128">
        <f t="shared" si="85"/>
        <v>1</v>
      </c>
      <c r="CJ128">
        <f t="shared" si="86"/>
        <v>3.393141672003015</v>
      </c>
      <c r="CM128">
        <v>121</v>
      </c>
      <c r="CN128">
        <v>23.817475049660178</v>
      </c>
      <c r="CO128">
        <v>12.456746807424777</v>
      </c>
      <c r="CQ128">
        <f t="shared" si="87"/>
        <v>1</v>
      </c>
      <c r="CR128">
        <f t="shared" si="88"/>
        <v>0</v>
      </c>
      <c r="CS128">
        <f t="shared" si="89"/>
        <v>11.360728242235401</v>
      </c>
      <c r="CV128">
        <v>121</v>
      </c>
      <c r="CW128">
        <v>23.784255926330804</v>
      </c>
      <c r="CX128">
        <v>13.806338210246953</v>
      </c>
      <c r="CZ128">
        <f t="shared" si="90"/>
        <v>1</v>
      </c>
      <c r="DA128">
        <f t="shared" si="91"/>
        <v>0</v>
      </c>
      <c r="DB128">
        <f t="shared" si="92"/>
        <v>9.9779177160838515</v>
      </c>
      <c r="DE128">
        <v>121</v>
      </c>
      <c r="DF128">
        <v>29.11962474554678</v>
      </c>
      <c r="DG128">
        <v>19.008924151571154</v>
      </c>
      <c r="DI128">
        <f t="shared" si="93"/>
        <v>1</v>
      </c>
      <c r="DJ128">
        <f t="shared" si="94"/>
        <v>0</v>
      </c>
      <c r="DK128">
        <f t="shared" si="95"/>
        <v>10.110700593975626</v>
      </c>
      <c r="DN128">
        <v>121</v>
      </c>
      <c r="DO128">
        <v>23.218836363184657</v>
      </c>
      <c r="DP128">
        <v>24.570750855714977</v>
      </c>
      <c r="DR128">
        <f t="shared" si="96"/>
        <v>0</v>
      </c>
      <c r="DS128">
        <f t="shared" si="97"/>
        <v>1</v>
      </c>
      <c r="DT128">
        <f t="shared" si="98"/>
        <v>1.3519144925303195</v>
      </c>
      <c r="DW128">
        <v>121</v>
      </c>
      <c r="DX128">
        <v>11.543311587622627</v>
      </c>
      <c r="DY128">
        <v>13.618309050686891</v>
      </c>
      <c r="EA128">
        <f t="shared" si="99"/>
        <v>0</v>
      </c>
      <c r="EB128">
        <f t="shared" si="100"/>
        <v>1</v>
      </c>
      <c r="EC128">
        <f t="shared" si="101"/>
        <v>2.074997463064264</v>
      </c>
      <c r="EF128">
        <v>121</v>
      </c>
      <c r="EG128">
        <v>19.176911214806168</v>
      </c>
      <c r="EH128">
        <v>16.227225096455253</v>
      </c>
      <c r="EJ128">
        <f t="shared" si="102"/>
        <v>1</v>
      </c>
      <c r="EK128">
        <f t="shared" si="103"/>
        <v>0</v>
      </c>
      <c r="EL128">
        <f t="shared" si="104"/>
        <v>2.9496861183509147</v>
      </c>
      <c r="EO128">
        <v>121</v>
      </c>
      <c r="EP128">
        <v>20.425504096973157</v>
      </c>
      <c r="EQ128">
        <v>40.851310123571551</v>
      </c>
      <c r="ES128">
        <f t="shared" si="105"/>
        <v>0</v>
      </c>
      <c r="ET128">
        <f t="shared" si="106"/>
        <v>1</v>
      </c>
      <c r="EU128">
        <f t="shared" si="107"/>
        <v>20.425806026598394</v>
      </c>
    </row>
    <row r="129" spans="1:151" x14ac:dyDescent="0.25">
      <c r="A129">
        <v>122</v>
      </c>
      <c r="B129">
        <v>16.511019957882716</v>
      </c>
      <c r="C129">
        <v>39.068974531330824</v>
      </c>
      <c r="E129">
        <f t="shared" si="108"/>
        <v>0</v>
      </c>
      <c r="F129">
        <f t="shared" si="58"/>
        <v>1</v>
      </c>
      <c r="G129">
        <f t="shared" si="109"/>
        <v>22.557954573448107</v>
      </c>
      <c r="J129">
        <v>122</v>
      </c>
      <c r="K129">
        <v>21.297937007439909</v>
      </c>
      <c r="L129">
        <v>16.650110175161913</v>
      </c>
      <c r="N129">
        <f t="shared" si="60"/>
        <v>1</v>
      </c>
      <c r="O129">
        <f t="shared" si="61"/>
        <v>0</v>
      </c>
      <c r="P129">
        <f t="shared" si="62"/>
        <v>4.6478268322779961</v>
      </c>
      <c r="S129">
        <v>122</v>
      </c>
      <c r="T129">
        <v>21.149106451654717</v>
      </c>
      <c r="U129">
        <v>24.561866226950631</v>
      </c>
      <c r="W129">
        <f t="shared" si="63"/>
        <v>0</v>
      </c>
      <c r="X129">
        <f t="shared" si="64"/>
        <v>1</v>
      </c>
      <c r="Y129">
        <f t="shared" si="65"/>
        <v>3.412759775295914</v>
      </c>
      <c r="AB129">
        <v>122</v>
      </c>
      <c r="AC129">
        <v>22.363841163339831</v>
      </c>
      <c r="AD129">
        <v>17.904858539746058</v>
      </c>
      <c r="AF129">
        <f t="shared" si="66"/>
        <v>1</v>
      </c>
      <c r="AG129">
        <f t="shared" si="67"/>
        <v>0</v>
      </c>
      <c r="AH129">
        <f t="shared" si="68"/>
        <v>4.4589826235937728</v>
      </c>
      <c r="AK129">
        <v>122</v>
      </c>
      <c r="AL129">
        <v>8.8918872124221693</v>
      </c>
      <c r="AM129">
        <v>35.823327114256116</v>
      </c>
      <c r="AO129">
        <f t="shared" si="69"/>
        <v>0</v>
      </c>
      <c r="AP129">
        <f t="shared" si="70"/>
        <v>1</v>
      </c>
      <c r="AQ129">
        <f t="shared" si="71"/>
        <v>26.931439901833947</v>
      </c>
      <c r="AT129">
        <v>122</v>
      </c>
      <c r="AU129">
        <v>17.257612782663898</v>
      </c>
      <c r="AV129">
        <v>19.87402622222082</v>
      </c>
      <c r="AX129">
        <f t="shared" si="72"/>
        <v>0</v>
      </c>
      <c r="AY129">
        <f t="shared" si="73"/>
        <v>1</v>
      </c>
      <c r="AZ129">
        <f t="shared" si="74"/>
        <v>2.6164134395569221</v>
      </c>
      <c r="BC129">
        <v>122</v>
      </c>
      <c r="BD129" t="e">
        <v>#N/A</v>
      </c>
      <c r="BE129" t="e">
        <v>#N/A</v>
      </c>
      <c r="BG129" t="e">
        <f t="shared" si="75"/>
        <v>#N/A</v>
      </c>
      <c r="BH129" t="e">
        <f t="shared" si="76"/>
        <v>#N/A</v>
      </c>
      <c r="BI129" t="e">
        <f t="shared" si="77"/>
        <v>#N/A</v>
      </c>
      <c r="BL129">
        <v>122</v>
      </c>
      <c r="BM129">
        <v>27.460464633910615</v>
      </c>
      <c r="BN129">
        <v>6.2954911286333513</v>
      </c>
      <c r="BP129">
        <f t="shared" si="78"/>
        <v>1</v>
      </c>
      <c r="BQ129">
        <f t="shared" si="79"/>
        <v>0</v>
      </c>
      <c r="BR129">
        <f t="shared" si="80"/>
        <v>21.164973505277263</v>
      </c>
      <c r="BU129">
        <v>122</v>
      </c>
      <c r="BV129">
        <v>20.892971707413263</v>
      </c>
      <c r="BW129">
        <v>28.758523753891584</v>
      </c>
      <c r="BY129">
        <f t="shared" si="81"/>
        <v>0</v>
      </c>
      <c r="BZ129">
        <f t="shared" si="82"/>
        <v>1</v>
      </c>
      <c r="CA129">
        <f t="shared" si="83"/>
        <v>7.8655520464783208</v>
      </c>
      <c r="CD129">
        <v>122</v>
      </c>
      <c r="CE129">
        <v>25.697463472141095</v>
      </c>
      <c r="CF129">
        <v>10.447110222340037</v>
      </c>
      <c r="CH129">
        <f t="shared" si="84"/>
        <v>1</v>
      </c>
      <c r="CI129">
        <f t="shared" si="85"/>
        <v>0</v>
      </c>
      <c r="CJ129">
        <f t="shared" si="86"/>
        <v>15.250353249801059</v>
      </c>
      <c r="CM129">
        <v>122</v>
      </c>
      <c r="CN129">
        <v>18.806536105316354</v>
      </c>
      <c r="CO129">
        <v>38.608062845851684</v>
      </c>
      <c r="CQ129">
        <f t="shared" si="87"/>
        <v>0</v>
      </c>
      <c r="CR129">
        <f t="shared" si="88"/>
        <v>1</v>
      </c>
      <c r="CS129">
        <f t="shared" si="89"/>
        <v>19.80152674053533</v>
      </c>
      <c r="CV129">
        <v>122</v>
      </c>
      <c r="CW129">
        <v>18.428633637275691</v>
      </c>
      <c r="CX129">
        <v>18.205467763845064</v>
      </c>
      <c r="CZ129">
        <f t="shared" si="90"/>
        <v>1</v>
      </c>
      <c r="DA129">
        <f t="shared" si="91"/>
        <v>0</v>
      </c>
      <c r="DB129">
        <f t="shared" si="92"/>
        <v>0.22316587343062722</v>
      </c>
      <c r="DE129">
        <v>122</v>
      </c>
      <c r="DF129">
        <v>21.570961538396215</v>
      </c>
      <c r="DG129">
        <v>26.082318028661096</v>
      </c>
      <c r="DI129">
        <f t="shared" si="93"/>
        <v>0</v>
      </c>
      <c r="DJ129">
        <f t="shared" si="94"/>
        <v>1</v>
      </c>
      <c r="DK129">
        <f t="shared" si="95"/>
        <v>4.5113564902648804</v>
      </c>
      <c r="DN129">
        <v>122</v>
      </c>
      <c r="DO129">
        <v>21.784283028744344</v>
      </c>
      <c r="DP129">
        <v>20.912620570181264</v>
      </c>
      <c r="DR129">
        <f t="shared" si="96"/>
        <v>1</v>
      </c>
      <c r="DS129">
        <f t="shared" si="97"/>
        <v>0</v>
      </c>
      <c r="DT129">
        <f t="shared" si="98"/>
        <v>0.87166245856307967</v>
      </c>
      <c r="DW129">
        <v>122</v>
      </c>
      <c r="DX129">
        <v>18.659862640206835</v>
      </c>
      <c r="DY129">
        <v>30.614489978204823</v>
      </c>
      <c r="EA129">
        <f t="shared" si="99"/>
        <v>0</v>
      </c>
      <c r="EB129">
        <f t="shared" si="100"/>
        <v>1</v>
      </c>
      <c r="EC129">
        <f t="shared" si="101"/>
        <v>11.954627337997987</v>
      </c>
      <c r="EF129">
        <v>122</v>
      </c>
      <c r="EG129">
        <v>19.066002249900933</v>
      </c>
      <c r="EH129">
        <v>17.267070699908743</v>
      </c>
      <c r="EJ129">
        <f t="shared" si="102"/>
        <v>1</v>
      </c>
      <c r="EK129">
        <f t="shared" si="103"/>
        <v>0</v>
      </c>
      <c r="EL129">
        <f t="shared" si="104"/>
        <v>1.7989315499921901</v>
      </c>
      <c r="EO129">
        <v>122</v>
      </c>
      <c r="EP129">
        <v>25.685208898566273</v>
      </c>
      <c r="EQ129">
        <v>21.936747424640213</v>
      </c>
      <c r="ES129">
        <f t="shared" si="105"/>
        <v>1</v>
      </c>
      <c r="ET129">
        <f t="shared" si="106"/>
        <v>0</v>
      </c>
      <c r="EU129">
        <f t="shared" si="107"/>
        <v>3.74846147392606</v>
      </c>
    </row>
    <row r="130" spans="1:151" x14ac:dyDescent="0.25">
      <c r="A130">
        <v>123</v>
      </c>
      <c r="B130">
        <v>16.682589730476614</v>
      </c>
      <c r="C130">
        <v>32.919796243448708</v>
      </c>
      <c r="E130">
        <f t="shared" si="108"/>
        <v>0</v>
      </c>
      <c r="F130">
        <f t="shared" si="58"/>
        <v>1</v>
      </c>
      <c r="G130">
        <f t="shared" si="109"/>
        <v>16.237206512972094</v>
      </c>
      <c r="J130">
        <v>123</v>
      </c>
      <c r="K130">
        <v>29.308665764918945</v>
      </c>
      <c r="L130">
        <v>21.371109779086648</v>
      </c>
      <c r="N130">
        <f t="shared" si="60"/>
        <v>1</v>
      </c>
      <c r="O130">
        <f t="shared" si="61"/>
        <v>0</v>
      </c>
      <c r="P130">
        <f t="shared" si="62"/>
        <v>7.9375559858322973</v>
      </c>
      <c r="S130">
        <v>123</v>
      </c>
      <c r="T130">
        <v>17.502381479599375</v>
      </c>
      <c r="U130">
        <v>31.755989088521503</v>
      </c>
      <c r="W130">
        <f t="shared" si="63"/>
        <v>0</v>
      </c>
      <c r="X130">
        <f t="shared" si="64"/>
        <v>1</v>
      </c>
      <c r="Y130">
        <f t="shared" si="65"/>
        <v>14.253607608922128</v>
      </c>
      <c r="AB130">
        <v>123</v>
      </c>
      <c r="AC130">
        <v>16.88483926543169</v>
      </c>
      <c r="AD130">
        <v>17.709590833229861</v>
      </c>
      <c r="AF130">
        <f t="shared" si="66"/>
        <v>0</v>
      </c>
      <c r="AG130">
        <f t="shared" si="67"/>
        <v>1</v>
      </c>
      <c r="AH130">
        <f t="shared" si="68"/>
        <v>0.82475156779817027</v>
      </c>
      <c r="AK130">
        <v>123</v>
      </c>
      <c r="AL130">
        <v>20.657543913260014</v>
      </c>
      <c r="AM130">
        <v>44.09577651707049</v>
      </c>
      <c r="AO130">
        <f t="shared" si="69"/>
        <v>0</v>
      </c>
      <c r="AP130">
        <f t="shared" si="70"/>
        <v>1</v>
      </c>
      <c r="AQ130">
        <f t="shared" si="71"/>
        <v>23.438232603810476</v>
      </c>
      <c r="AT130">
        <v>123</v>
      </c>
      <c r="AU130">
        <v>19.197322243356922</v>
      </c>
      <c r="AV130">
        <v>18.0430591782562</v>
      </c>
      <c r="AX130">
        <f t="shared" si="72"/>
        <v>1</v>
      </c>
      <c r="AY130">
        <f t="shared" si="73"/>
        <v>0</v>
      </c>
      <c r="AZ130">
        <f t="shared" si="74"/>
        <v>1.1542630651007215</v>
      </c>
      <c r="BC130">
        <v>123</v>
      </c>
      <c r="BD130" t="e">
        <v>#N/A</v>
      </c>
      <c r="BE130" t="e">
        <v>#N/A</v>
      </c>
      <c r="BG130" t="e">
        <f t="shared" si="75"/>
        <v>#N/A</v>
      </c>
      <c r="BH130" t="e">
        <f t="shared" si="76"/>
        <v>#N/A</v>
      </c>
      <c r="BI130" t="e">
        <f t="shared" si="77"/>
        <v>#N/A</v>
      </c>
      <c r="BL130">
        <v>123</v>
      </c>
      <c r="BM130">
        <v>26.34774373572257</v>
      </c>
      <c r="BN130">
        <v>18.047020863415597</v>
      </c>
      <c r="BP130">
        <f t="shared" si="78"/>
        <v>1</v>
      </c>
      <c r="BQ130">
        <f t="shared" si="79"/>
        <v>0</v>
      </c>
      <c r="BR130">
        <f t="shared" si="80"/>
        <v>8.3007228723069737</v>
      </c>
      <c r="BU130">
        <v>123</v>
      </c>
      <c r="BV130">
        <v>14.921171393372388</v>
      </c>
      <c r="BW130">
        <v>22.284842079106689</v>
      </c>
      <c r="BY130">
        <f t="shared" si="81"/>
        <v>0</v>
      </c>
      <c r="BZ130">
        <f t="shared" si="82"/>
        <v>1</v>
      </c>
      <c r="CA130">
        <f t="shared" si="83"/>
        <v>7.3636706857343004</v>
      </c>
      <c r="CD130">
        <v>123</v>
      </c>
      <c r="CE130">
        <v>26.881011525660938</v>
      </c>
      <c r="CF130">
        <v>27.939855805117986</v>
      </c>
      <c r="CH130">
        <f t="shared" si="84"/>
        <v>0</v>
      </c>
      <c r="CI130">
        <f t="shared" si="85"/>
        <v>1</v>
      </c>
      <c r="CJ130">
        <f t="shared" si="86"/>
        <v>1.0588442794570483</v>
      </c>
      <c r="CM130">
        <v>123</v>
      </c>
      <c r="CN130">
        <v>21.946300805447219</v>
      </c>
      <c r="CO130">
        <v>32.917661685291186</v>
      </c>
      <c r="CQ130">
        <f t="shared" si="87"/>
        <v>0</v>
      </c>
      <c r="CR130">
        <f t="shared" si="88"/>
        <v>1</v>
      </c>
      <c r="CS130">
        <f t="shared" si="89"/>
        <v>10.971360879843967</v>
      </c>
      <c r="CV130">
        <v>123</v>
      </c>
      <c r="CW130">
        <v>19.418403540194227</v>
      </c>
      <c r="CX130">
        <v>21.196278827023093</v>
      </c>
      <c r="CZ130">
        <f t="shared" si="90"/>
        <v>0</v>
      </c>
      <c r="DA130">
        <f t="shared" si="91"/>
        <v>1</v>
      </c>
      <c r="DB130">
        <f t="shared" si="92"/>
        <v>1.7778752868288663</v>
      </c>
      <c r="DE130">
        <v>123</v>
      </c>
      <c r="DF130">
        <v>27.332008788839438</v>
      </c>
      <c r="DG130">
        <v>29.419407176105167</v>
      </c>
      <c r="DI130">
        <f t="shared" si="93"/>
        <v>0</v>
      </c>
      <c r="DJ130">
        <f t="shared" si="94"/>
        <v>1</v>
      </c>
      <c r="DK130">
        <f t="shared" si="95"/>
        <v>2.0873983872657291</v>
      </c>
      <c r="DN130">
        <v>123</v>
      </c>
      <c r="DO130">
        <v>25.745078151281795</v>
      </c>
      <c r="DP130">
        <v>28.607580209133321</v>
      </c>
      <c r="DR130">
        <f t="shared" si="96"/>
        <v>0</v>
      </c>
      <c r="DS130">
        <f t="shared" si="97"/>
        <v>1</v>
      </c>
      <c r="DT130">
        <f t="shared" si="98"/>
        <v>2.8625020578515254</v>
      </c>
      <c r="DW130">
        <v>123</v>
      </c>
      <c r="DX130">
        <v>12.194557791720898</v>
      </c>
      <c r="DY130">
        <v>21.855671658874684</v>
      </c>
      <c r="EA130">
        <f t="shared" si="99"/>
        <v>0</v>
      </c>
      <c r="EB130">
        <f t="shared" si="100"/>
        <v>1</v>
      </c>
      <c r="EC130">
        <f t="shared" si="101"/>
        <v>9.6611138671537855</v>
      </c>
      <c r="EF130">
        <v>123</v>
      </c>
      <c r="EG130">
        <v>16.268564856903417</v>
      </c>
      <c r="EH130">
        <v>13.711330210924233</v>
      </c>
      <c r="EJ130">
        <f t="shared" si="102"/>
        <v>1</v>
      </c>
      <c r="EK130">
        <f t="shared" si="103"/>
        <v>0</v>
      </c>
      <c r="EL130">
        <f t="shared" si="104"/>
        <v>2.5572346459791842</v>
      </c>
      <c r="EO130">
        <v>123</v>
      </c>
      <c r="EP130">
        <v>22.890104732835393</v>
      </c>
      <c r="EQ130">
        <v>50.843610627892716</v>
      </c>
      <c r="ES130">
        <f t="shared" si="105"/>
        <v>0</v>
      </c>
      <c r="ET130">
        <f t="shared" si="106"/>
        <v>1</v>
      </c>
      <c r="EU130">
        <f t="shared" si="107"/>
        <v>27.953505895057322</v>
      </c>
    </row>
    <row r="131" spans="1:151" x14ac:dyDescent="0.25">
      <c r="A131">
        <v>124</v>
      </c>
      <c r="B131">
        <v>12.345716299372953</v>
      </c>
      <c r="C131">
        <v>49.564695026553352</v>
      </c>
      <c r="E131">
        <f t="shared" si="108"/>
        <v>0</v>
      </c>
      <c r="F131">
        <f t="shared" si="58"/>
        <v>1</v>
      </c>
      <c r="G131">
        <f t="shared" si="109"/>
        <v>37.218978727180399</v>
      </c>
      <c r="J131">
        <v>124</v>
      </c>
      <c r="K131">
        <v>25.054694012675935</v>
      </c>
      <c r="L131">
        <v>16.57162605546155</v>
      </c>
      <c r="N131">
        <f t="shared" si="60"/>
        <v>1</v>
      </c>
      <c r="O131">
        <f t="shared" si="61"/>
        <v>0</v>
      </c>
      <c r="P131">
        <f t="shared" si="62"/>
        <v>8.4830679572143843</v>
      </c>
      <c r="S131">
        <v>124</v>
      </c>
      <c r="T131">
        <v>15.168602378769819</v>
      </c>
      <c r="U131">
        <v>17.161907316486101</v>
      </c>
      <c r="W131">
        <f t="shared" si="63"/>
        <v>0</v>
      </c>
      <c r="X131">
        <f t="shared" si="64"/>
        <v>1</v>
      </c>
      <c r="Y131">
        <f t="shared" si="65"/>
        <v>1.9933049377162817</v>
      </c>
      <c r="AB131">
        <v>124</v>
      </c>
      <c r="AC131">
        <v>22.067015887890669</v>
      </c>
      <c r="AD131">
        <v>17.890503516570426</v>
      </c>
      <c r="AF131">
        <f t="shared" si="66"/>
        <v>1</v>
      </c>
      <c r="AG131">
        <f t="shared" si="67"/>
        <v>0</v>
      </c>
      <c r="AH131">
        <f t="shared" si="68"/>
        <v>4.1765123713202428</v>
      </c>
      <c r="AK131">
        <v>124</v>
      </c>
      <c r="AL131">
        <v>20.408923317660395</v>
      </c>
      <c r="AM131">
        <v>26.780340280077429</v>
      </c>
      <c r="AO131">
        <f t="shared" si="69"/>
        <v>0</v>
      </c>
      <c r="AP131">
        <f t="shared" si="70"/>
        <v>1</v>
      </c>
      <c r="AQ131">
        <f t="shared" si="71"/>
        <v>6.3714169624170331</v>
      </c>
      <c r="AT131">
        <v>124</v>
      </c>
      <c r="AU131">
        <v>23.001352148446724</v>
      </c>
      <c r="AV131">
        <v>15.717405586795129</v>
      </c>
      <c r="AX131">
        <f t="shared" si="72"/>
        <v>1</v>
      </c>
      <c r="AY131">
        <f t="shared" si="73"/>
        <v>0</v>
      </c>
      <c r="AZ131">
        <f t="shared" si="74"/>
        <v>7.2839465616515948</v>
      </c>
      <c r="BC131">
        <v>124</v>
      </c>
      <c r="BD131" t="e">
        <v>#N/A</v>
      </c>
      <c r="BE131" t="e">
        <v>#N/A</v>
      </c>
      <c r="BG131" t="e">
        <f t="shared" si="75"/>
        <v>#N/A</v>
      </c>
      <c r="BH131" t="e">
        <f t="shared" si="76"/>
        <v>#N/A</v>
      </c>
      <c r="BI131" t="e">
        <f t="shared" si="77"/>
        <v>#N/A</v>
      </c>
      <c r="BL131">
        <v>124</v>
      </c>
      <c r="BM131">
        <v>25.360731573826531</v>
      </c>
      <c r="BN131">
        <v>15.571152614593114</v>
      </c>
      <c r="BP131">
        <f t="shared" si="78"/>
        <v>1</v>
      </c>
      <c r="BQ131">
        <f t="shared" si="79"/>
        <v>0</v>
      </c>
      <c r="BR131">
        <f t="shared" si="80"/>
        <v>9.7895789592334168</v>
      </c>
      <c r="BU131">
        <v>124</v>
      </c>
      <c r="BV131">
        <v>27.345828950494692</v>
      </c>
      <c r="BW131">
        <v>27.459818505979403</v>
      </c>
      <c r="BY131">
        <f t="shared" si="81"/>
        <v>0</v>
      </c>
      <c r="BZ131">
        <f t="shared" si="82"/>
        <v>1</v>
      </c>
      <c r="CA131">
        <f t="shared" si="83"/>
        <v>0.11398955548471079</v>
      </c>
      <c r="CD131">
        <v>124</v>
      </c>
      <c r="CE131">
        <v>21.084888012967419</v>
      </c>
      <c r="CF131">
        <v>28.482416209441208</v>
      </c>
      <c r="CH131">
        <f t="shared" si="84"/>
        <v>0</v>
      </c>
      <c r="CI131">
        <f t="shared" si="85"/>
        <v>1</v>
      </c>
      <c r="CJ131">
        <f t="shared" si="86"/>
        <v>7.3975281964737896</v>
      </c>
      <c r="CM131">
        <v>124</v>
      </c>
      <c r="CN131">
        <v>21.993522646471913</v>
      </c>
      <c r="CO131">
        <v>31.520367181175555</v>
      </c>
      <c r="CQ131">
        <f t="shared" si="87"/>
        <v>0</v>
      </c>
      <c r="CR131">
        <f t="shared" si="88"/>
        <v>1</v>
      </c>
      <c r="CS131">
        <f t="shared" si="89"/>
        <v>9.5268445347036419</v>
      </c>
      <c r="CV131">
        <v>124</v>
      </c>
      <c r="CW131">
        <v>28.402454120113262</v>
      </c>
      <c r="CX131">
        <v>18.632315761441706</v>
      </c>
      <c r="CZ131">
        <f t="shared" si="90"/>
        <v>1</v>
      </c>
      <c r="DA131">
        <f t="shared" si="91"/>
        <v>0</v>
      </c>
      <c r="DB131">
        <f t="shared" si="92"/>
        <v>9.7701383586715558</v>
      </c>
      <c r="DE131">
        <v>124</v>
      </c>
      <c r="DF131">
        <v>27.068222187628301</v>
      </c>
      <c r="DG131">
        <v>31.475164658113904</v>
      </c>
      <c r="DI131">
        <f t="shared" si="93"/>
        <v>0</v>
      </c>
      <c r="DJ131">
        <f t="shared" si="94"/>
        <v>1</v>
      </c>
      <c r="DK131">
        <f t="shared" si="95"/>
        <v>4.4069424704856033</v>
      </c>
      <c r="DN131">
        <v>124</v>
      </c>
      <c r="DO131">
        <v>25.934690798603608</v>
      </c>
      <c r="DP131">
        <v>21.034312749717202</v>
      </c>
      <c r="DR131">
        <f t="shared" si="96"/>
        <v>1</v>
      </c>
      <c r="DS131">
        <f t="shared" si="97"/>
        <v>0</v>
      </c>
      <c r="DT131">
        <f t="shared" si="98"/>
        <v>4.9003780488864059</v>
      </c>
      <c r="DW131">
        <v>124</v>
      </c>
      <c r="DX131">
        <v>17.901754164266048</v>
      </c>
      <c r="DY131">
        <v>22.790333280306889</v>
      </c>
      <c r="EA131">
        <f t="shared" si="99"/>
        <v>0</v>
      </c>
      <c r="EB131">
        <f t="shared" si="100"/>
        <v>1</v>
      </c>
      <c r="EC131">
        <f t="shared" si="101"/>
        <v>4.8885791160408409</v>
      </c>
      <c r="EF131">
        <v>124</v>
      </c>
      <c r="EG131">
        <v>21.230230849284819</v>
      </c>
      <c r="EH131">
        <v>12.806476506471677</v>
      </c>
      <c r="EJ131">
        <f t="shared" si="102"/>
        <v>1</v>
      </c>
      <c r="EK131">
        <f t="shared" si="103"/>
        <v>0</v>
      </c>
      <c r="EL131">
        <f t="shared" si="104"/>
        <v>8.4237543428131421</v>
      </c>
      <c r="EO131">
        <v>124</v>
      </c>
      <c r="EP131">
        <v>24.243146512305675</v>
      </c>
      <c r="EQ131">
        <v>19.634859471296597</v>
      </c>
      <c r="ES131">
        <f t="shared" si="105"/>
        <v>1</v>
      </c>
      <c r="ET131">
        <f t="shared" si="106"/>
        <v>0</v>
      </c>
      <c r="EU131">
        <f t="shared" si="107"/>
        <v>4.6082870410090777</v>
      </c>
    </row>
    <row r="132" spans="1:151" x14ac:dyDescent="0.25">
      <c r="A132">
        <v>125</v>
      </c>
      <c r="B132">
        <v>10.757669414936771</v>
      </c>
      <c r="C132">
        <v>18.19914060407816</v>
      </c>
      <c r="E132">
        <f t="shared" si="108"/>
        <v>0</v>
      </c>
      <c r="F132">
        <f t="shared" si="58"/>
        <v>1</v>
      </c>
      <c r="G132">
        <f t="shared" si="109"/>
        <v>7.4414711891413887</v>
      </c>
      <c r="J132">
        <v>125</v>
      </c>
      <c r="K132">
        <v>18.585057696605499</v>
      </c>
      <c r="L132">
        <v>27.190247010920849</v>
      </c>
      <c r="N132">
        <f t="shared" si="60"/>
        <v>0</v>
      </c>
      <c r="O132">
        <f t="shared" si="61"/>
        <v>1</v>
      </c>
      <c r="P132">
        <f t="shared" si="62"/>
        <v>8.6051893143153499</v>
      </c>
      <c r="S132">
        <v>125</v>
      </c>
      <c r="T132">
        <v>20.243940582159574</v>
      </c>
      <c r="U132">
        <v>17.854781115357767</v>
      </c>
      <c r="W132">
        <f t="shared" si="63"/>
        <v>1</v>
      </c>
      <c r="X132">
        <f t="shared" si="64"/>
        <v>0</v>
      </c>
      <c r="Y132">
        <f t="shared" si="65"/>
        <v>2.3891594668018072</v>
      </c>
      <c r="AB132">
        <v>125</v>
      </c>
      <c r="AC132">
        <v>31.157371413312333</v>
      </c>
      <c r="AD132">
        <v>19.434852900313434</v>
      </c>
      <c r="AF132">
        <f t="shared" si="66"/>
        <v>1</v>
      </c>
      <c r="AG132">
        <f t="shared" si="67"/>
        <v>0</v>
      </c>
      <c r="AH132">
        <f t="shared" si="68"/>
        <v>11.722518512998899</v>
      </c>
      <c r="AK132">
        <v>125</v>
      </c>
      <c r="AL132">
        <v>19.465251329286957</v>
      </c>
      <c r="AM132">
        <v>17.670200285579433</v>
      </c>
      <c r="AO132">
        <f t="shared" si="69"/>
        <v>1</v>
      </c>
      <c r="AP132">
        <f t="shared" si="70"/>
        <v>0</v>
      </c>
      <c r="AQ132">
        <f t="shared" si="71"/>
        <v>1.7950510437075238</v>
      </c>
      <c r="AT132">
        <v>125</v>
      </c>
      <c r="AU132">
        <v>17.302740465173549</v>
      </c>
      <c r="AV132">
        <v>30.877766492717541</v>
      </c>
      <c r="AX132">
        <f t="shared" si="72"/>
        <v>0</v>
      </c>
      <c r="AY132">
        <f t="shared" si="73"/>
        <v>1</v>
      </c>
      <c r="AZ132">
        <f t="shared" si="74"/>
        <v>13.575026027543991</v>
      </c>
      <c r="BC132">
        <v>125</v>
      </c>
      <c r="BD132" t="e">
        <v>#N/A</v>
      </c>
      <c r="BE132" t="e">
        <v>#N/A</v>
      </c>
      <c r="BG132" t="e">
        <f t="shared" si="75"/>
        <v>#N/A</v>
      </c>
      <c r="BH132" t="e">
        <f t="shared" si="76"/>
        <v>#N/A</v>
      </c>
      <c r="BI132" t="e">
        <f t="shared" si="77"/>
        <v>#N/A</v>
      </c>
      <c r="BL132">
        <v>125</v>
      </c>
      <c r="BM132">
        <v>39.531716483360782</v>
      </c>
      <c r="BN132">
        <v>12.006161697869763</v>
      </c>
      <c r="BP132">
        <f t="shared" si="78"/>
        <v>1</v>
      </c>
      <c r="BQ132">
        <f t="shared" si="79"/>
        <v>0</v>
      </c>
      <c r="BR132">
        <f t="shared" si="80"/>
        <v>27.525554785491018</v>
      </c>
      <c r="BU132">
        <v>125</v>
      </c>
      <c r="BV132">
        <v>19.092456678524421</v>
      </c>
      <c r="BW132">
        <v>31.466363680292233</v>
      </c>
      <c r="BY132">
        <f t="shared" si="81"/>
        <v>0</v>
      </c>
      <c r="BZ132">
        <f t="shared" si="82"/>
        <v>1</v>
      </c>
      <c r="CA132">
        <f t="shared" si="83"/>
        <v>12.373907001767812</v>
      </c>
      <c r="CD132">
        <v>125</v>
      </c>
      <c r="CE132">
        <v>21.951073820768002</v>
      </c>
      <c r="CF132">
        <v>32.79622521264362</v>
      </c>
      <c r="CH132">
        <f t="shared" si="84"/>
        <v>0</v>
      </c>
      <c r="CI132">
        <f t="shared" si="85"/>
        <v>1</v>
      </c>
      <c r="CJ132">
        <f t="shared" si="86"/>
        <v>10.845151391875618</v>
      </c>
      <c r="CM132">
        <v>125</v>
      </c>
      <c r="CN132">
        <v>23.446713141539526</v>
      </c>
      <c r="CO132">
        <v>22.624770337179712</v>
      </c>
      <c r="CQ132">
        <f t="shared" si="87"/>
        <v>1</v>
      </c>
      <c r="CR132">
        <f t="shared" si="88"/>
        <v>0</v>
      </c>
      <c r="CS132">
        <f t="shared" si="89"/>
        <v>0.82194280435981426</v>
      </c>
      <c r="CV132">
        <v>125</v>
      </c>
      <c r="CW132">
        <v>23.043773422002534</v>
      </c>
      <c r="CX132">
        <v>13.195414219164565</v>
      </c>
      <c r="CZ132">
        <f t="shared" si="90"/>
        <v>1</v>
      </c>
      <c r="DA132">
        <f t="shared" si="91"/>
        <v>0</v>
      </c>
      <c r="DB132">
        <f t="shared" si="92"/>
        <v>9.848359202837969</v>
      </c>
      <c r="DE132">
        <v>125</v>
      </c>
      <c r="DF132">
        <v>24.282071998613766</v>
      </c>
      <c r="DG132">
        <v>25.054358576858579</v>
      </c>
      <c r="DI132">
        <f t="shared" si="93"/>
        <v>0</v>
      </c>
      <c r="DJ132">
        <f t="shared" si="94"/>
        <v>1</v>
      </c>
      <c r="DK132">
        <f t="shared" si="95"/>
        <v>0.77228657824481317</v>
      </c>
      <c r="DN132">
        <v>125</v>
      </c>
      <c r="DO132">
        <v>20.873751571758699</v>
      </c>
      <c r="DP132">
        <v>23.011466065438981</v>
      </c>
      <c r="DR132">
        <f t="shared" si="96"/>
        <v>0</v>
      </c>
      <c r="DS132">
        <f t="shared" si="97"/>
        <v>1</v>
      </c>
      <c r="DT132">
        <f t="shared" si="98"/>
        <v>2.1377144936802814</v>
      </c>
      <c r="DW132">
        <v>125</v>
      </c>
      <c r="DX132">
        <v>17.33240782900749</v>
      </c>
      <c r="DY132">
        <v>23.021198527884106</v>
      </c>
      <c r="EA132">
        <f t="shared" si="99"/>
        <v>0</v>
      </c>
      <c r="EB132">
        <f t="shared" si="100"/>
        <v>1</v>
      </c>
      <c r="EC132">
        <f t="shared" si="101"/>
        <v>5.6887906988766161</v>
      </c>
      <c r="EF132">
        <v>125</v>
      </c>
      <c r="EG132">
        <v>18.774284871498352</v>
      </c>
      <c r="EH132">
        <v>12.367252616580416</v>
      </c>
      <c r="EJ132">
        <f t="shared" si="102"/>
        <v>1</v>
      </c>
      <c r="EK132">
        <f t="shared" si="103"/>
        <v>0</v>
      </c>
      <c r="EL132">
        <f t="shared" si="104"/>
        <v>6.4070322549179366</v>
      </c>
      <c r="EO132">
        <v>125</v>
      </c>
      <c r="EP132">
        <v>26.639401253368053</v>
      </c>
      <c r="EQ132">
        <v>10.173213613139204</v>
      </c>
      <c r="ES132">
        <f t="shared" si="105"/>
        <v>1</v>
      </c>
      <c r="ET132">
        <f t="shared" si="106"/>
        <v>0</v>
      </c>
      <c r="EU132">
        <f t="shared" si="107"/>
        <v>16.466187640228849</v>
      </c>
    </row>
    <row r="133" spans="1:151" x14ac:dyDescent="0.25">
      <c r="A133">
        <v>126</v>
      </c>
      <c r="B133">
        <v>8.325806350862436</v>
      </c>
      <c r="C133">
        <v>29.510486174394103</v>
      </c>
      <c r="E133">
        <f t="shared" si="108"/>
        <v>0</v>
      </c>
      <c r="F133">
        <f t="shared" si="58"/>
        <v>1</v>
      </c>
      <c r="G133">
        <f t="shared" si="109"/>
        <v>21.184679823531667</v>
      </c>
      <c r="J133">
        <v>126</v>
      </c>
      <c r="K133">
        <v>23.477098249549154</v>
      </c>
      <c r="L133">
        <v>28.926947541651316</v>
      </c>
      <c r="N133">
        <f t="shared" si="60"/>
        <v>0</v>
      </c>
      <c r="O133">
        <f t="shared" si="61"/>
        <v>1</v>
      </c>
      <c r="P133">
        <f t="shared" si="62"/>
        <v>5.4498492921021615</v>
      </c>
      <c r="S133">
        <v>126</v>
      </c>
      <c r="T133">
        <v>16.061879187963033</v>
      </c>
      <c r="U133">
        <v>14.098711363380197</v>
      </c>
      <c r="W133">
        <f t="shared" si="63"/>
        <v>1</v>
      </c>
      <c r="X133">
        <f t="shared" si="64"/>
        <v>0</v>
      </c>
      <c r="Y133">
        <f t="shared" si="65"/>
        <v>1.9631678245828361</v>
      </c>
      <c r="AB133">
        <v>126</v>
      </c>
      <c r="AC133">
        <v>15.905914850028134</v>
      </c>
      <c r="AD133">
        <v>18.329956485009259</v>
      </c>
      <c r="AF133">
        <f t="shared" si="66"/>
        <v>0</v>
      </c>
      <c r="AG133">
        <f t="shared" si="67"/>
        <v>1</v>
      </c>
      <c r="AH133">
        <f t="shared" si="68"/>
        <v>2.4240416349811245</v>
      </c>
      <c r="AK133">
        <v>126</v>
      </c>
      <c r="AL133">
        <v>19.397874471116026</v>
      </c>
      <c r="AM133">
        <v>52.703922405404626</v>
      </c>
      <c r="AO133">
        <f t="shared" si="69"/>
        <v>0</v>
      </c>
      <c r="AP133">
        <f t="shared" si="70"/>
        <v>1</v>
      </c>
      <c r="AQ133">
        <f t="shared" si="71"/>
        <v>33.3060479342886</v>
      </c>
      <c r="AT133">
        <v>126</v>
      </c>
      <c r="AU133">
        <v>15.744923197483399</v>
      </c>
      <c r="AV133">
        <v>12.195342750691669</v>
      </c>
      <c r="AX133">
        <f t="shared" si="72"/>
        <v>1</v>
      </c>
      <c r="AY133">
        <f t="shared" si="73"/>
        <v>0</v>
      </c>
      <c r="AZ133">
        <f t="shared" si="74"/>
        <v>3.5495804467917296</v>
      </c>
      <c r="BC133">
        <v>126</v>
      </c>
      <c r="BD133" t="e">
        <v>#N/A</v>
      </c>
      <c r="BE133" t="e">
        <v>#N/A</v>
      </c>
      <c r="BG133" t="e">
        <f t="shared" si="75"/>
        <v>#N/A</v>
      </c>
      <c r="BH133" t="e">
        <f t="shared" si="76"/>
        <v>#N/A</v>
      </c>
      <c r="BI133" t="e">
        <f t="shared" si="77"/>
        <v>#N/A</v>
      </c>
      <c r="BL133">
        <v>126</v>
      </c>
      <c r="BM133">
        <v>30.376067549687569</v>
      </c>
      <c r="BN133">
        <v>11.313936935857946</v>
      </c>
      <c r="BP133">
        <f t="shared" si="78"/>
        <v>1</v>
      </c>
      <c r="BQ133">
        <f t="shared" si="79"/>
        <v>0</v>
      </c>
      <c r="BR133">
        <f t="shared" si="80"/>
        <v>19.062130613829623</v>
      </c>
      <c r="BU133">
        <v>126</v>
      </c>
      <c r="BV133">
        <v>17.123973533353364</v>
      </c>
      <c r="BW133">
        <v>17.796978283054464</v>
      </c>
      <c r="BY133">
        <f t="shared" si="81"/>
        <v>0</v>
      </c>
      <c r="BZ133">
        <f t="shared" si="82"/>
        <v>1</v>
      </c>
      <c r="CA133">
        <f t="shared" si="83"/>
        <v>0.67300474970110002</v>
      </c>
      <c r="CD133">
        <v>126</v>
      </c>
      <c r="CE133">
        <v>19.389063484081998</v>
      </c>
      <c r="CF133">
        <v>34.972278492991165</v>
      </c>
      <c r="CH133">
        <f t="shared" si="84"/>
        <v>0</v>
      </c>
      <c r="CI133">
        <f t="shared" si="85"/>
        <v>1</v>
      </c>
      <c r="CJ133">
        <f t="shared" si="86"/>
        <v>15.583215008909168</v>
      </c>
      <c r="CM133">
        <v>126</v>
      </c>
      <c r="CN133">
        <v>20.80568079305958</v>
      </c>
      <c r="CO133">
        <v>31.136661098747517</v>
      </c>
      <c r="CQ133">
        <f t="shared" si="87"/>
        <v>0</v>
      </c>
      <c r="CR133">
        <f t="shared" si="88"/>
        <v>1</v>
      </c>
      <c r="CS133">
        <f t="shared" si="89"/>
        <v>10.330980305687937</v>
      </c>
      <c r="CV133">
        <v>126</v>
      </c>
      <c r="CW133">
        <v>19.75170221765978</v>
      </c>
      <c r="CX133">
        <v>20.973813161027714</v>
      </c>
      <c r="CZ133">
        <f t="shared" si="90"/>
        <v>0</v>
      </c>
      <c r="DA133">
        <f t="shared" si="91"/>
        <v>1</v>
      </c>
      <c r="DB133">
        <f t="shared" si="92"/>
        <v>1.2221109433679338</v>
      </c>
      <c r="DE133">
        <v>126</v>
      </c>
      <c r="DF133">
        <v>28.78075468033888</v>
      </c>
      <c r="DG133">
        <v>27.109268034378758</v>
      </c>
      <c r="DI133">
        <f t="shared" si="93"/>
        <v>1</v>
      </c>
      <c r="DJ133">
        <f t="shared" si="94"/>
        <v>0</v>
      </c>
      <c r="DK133">
        <f t="shared" si="95"/>
        <v>1.6714866459601225</v>
      </c>
      <c r="DN133">
        <v>126</v>
      </c>
      <c r="DO133">
        <v>27.819969168900993</v>
      </c>
      <c r="DP133">
        <v>15.504750132396744</v>
      </c>
      <c r="DR133">
        <f t="shared" si="96"/>
        <v>1</v>
      </c>
      <c r="DS133">
        <f t="shared" si="97"/>
        <v>0</v>
      </c>
      <c r="DT133">
        <f t="shared" si="98"/>
        <v>12.315219036504249</v>
      </c>
      <c r="DW133">
        <v>126</v>
      </c>
      <c r="DX133">
        <v>21.25445235310162</v>
      </c>
      <c r="DY133">
        <v>14.597930023942098</v>
      </c>
      <c r="EA133">
        <f t="shared" si="99"/>
        <v>1</v>
      </c>
      <c r="EB133">
        <f t="shared" si="100"/>
        <v>0</v>
      </c>
      <c r="EC133">
        <f t="shared" si="101"/>
        <v>6.6565223291595217</v>
      </c>
      <c r="EF133">
        <v>126</v>
      </c>
      <c r="EG133">
        <v>21.798901825618653</v>
      </c>
      <c r="EH133">
        <v>19.209974293327825</v>
      </c>
      <c r="EJ133">
        <f t="shared" si="102"/>
        <v>1</v>
      </c>
      <c r="EK133">
        <f t="shared" si="103"/>
        <v>0</v>
      </c>
      <c r="EL133">
        <f t="shared" si="104"/>
        <v>2.5889275322908283</v>
      </c>
      <c r="EO133">
        <v>126</v>
      </c>
      <c r="EP133">
        <v>16.292350983089158</v>
      </c>
      <c r="EQ133">
        <v>32.443181620953766</v>
      </c>
      <c r="ES133">
        <f t="shared" si="105"/>
        <v>0</v>
      </c>
      <c r="ET133">
        <f t="shared" si="106"/>
        <v>1</v>
      </c>
      <c r="EU133">
        <f t="shared" si="107"/>
        <v>16.150830637864608</v>
      </c>
    </row>
    <row r="134" spans="1:151" x14ac:dyDescent="0.25">
      <c r="A134">
        <v>127</v>
      </c>
      <c r="B134">
        <v>9.5486315750396908</v>
      </c>
      <c r="C134">
        <v>28.38859651906909</v>
      </c>
      <c r="E134">
        <f t="shared" si="108"/>
        <v>0</v>
      </c>
      <c r="F134">
        <f t="shared" si="58"/>
        <v>1</v>
      </c>
      <c r="G134">
        <f t="shared" si="109"/>
        <v>18.839964944029397</v>
      </c>
      <c r="J134">
        <v>127</v>
      </c>
      <c r="K134">
        <v>22.07901144356175</v>
      </c>
      <c r="L134">
        <v>16.404791658509421</v>
      </c>
      <c r="N134">
        <f t="shared" si="60"/>
        <v>1</v>
      </c>
      <c r="O134">
        <f t="shared" si="61"/>
        <v>0</v>
      </c>
      <c r="P134">
        <f t="shared" si="62"/>
        <v>5.6742197850523297</v>
      </c>
      <c r="S134">
        <v>127</v>
      </c>
      <c r="T134">
        <v>18.988736608357712</v>
      </c>
      <c r="U134">
        <v>43.50149148385519</v>
      </c>
      <c r="W134">
        <f t="shared" si="63"/>
        <v>0</v>
      </c>
      <c r="X134">
        <f t="shared" si="64"/>
        <v>1</v>
      </c>
      <c r="Y134">
        <f t="shared" si="65"/>
        <v>24.512754875497478</v>
      </c>
      <c r="AB134">
        <v>127</v>
      </c>
      <c r="AC134">
        <v>36.531280971602399</v>
      </c>
      <c r="AD134">
        <v>17.242697764865799</v>
      </c>
      <c r="AF134">
        <f t="shared" si="66"/>
        <v>1</v>
      </c>
      <c r="AG134">
        <f t="shared" si="67"/>
        <v>0</v>
      </c>
      <c r="AH134">
        <f t="shared" si="68"/>
        <v>19.2885832067366</v>
      </c>
      <c r="AK134">
        <v>127</v>
      </c>
      <c r="AL134">
        <v>28.767359154949091</v>
      </c>
      <c r="AM134">
        <v>24.277591649624952</v>
      </c>
      <c r="AO134">
        <f t="shared" si="69"/>
        <v>1</v>
      </c>
      <c r="AP134">
        <f t="shared" si="70"/>
        <v>0</v>
      </c>
      <c r="AQ134">
        <f t="shared" si="71"/>
        <v>4.4897675053241386</v>
      </c>
      <c r="AT134">
        <v>127</v>
      </c>
      <c r="AU134">
        <v>13.17194930454461</v>
      </c>
      <c r="AV134">
        <v>12.66794668072728</v>
      </c>
      <c r="AX134">
        <f t="shared" si="72"/>
        <v>1</v>
      </c>
      <c r="AY134">
        <f t="shared" si="73"/>
        <v>0</v>
      </c>
      <c r="AZ134">
        <f t="shared" si="74"/>
        <v>0.50400262381733008</v>
      </c>
      <c r="BC134">
        <v>127</v>
      </c>
      <c r="BD134" t="e">
        <v>#N/A</v>
      </c>
      <c r="BE134" t="e">
        <v>#N/A</v>
      </c>
      <c r="BG134" t="e">
        <f t="shared" si="75"/>
        <v>#N/A</v>
      </c>
      <c r="BH134" t="e">
        <f t="shared" si="76"/>
        <v>#N/A</v>
      </c>
      <c r="BI134" t="e">
        <f t="shared" si="77"/>
        <v>#N/A</v>
      </c>
      <c r="BL134">
        <v>127</v>
      </c>
      <c r="BM134">
        <v>22.498038189983568</v>
      </c>
      <c r="BN134">
        <v>12.07513411201877</v>
      </c>
      <c r="BP134">
        <f t="shared" si="78"/>
        <v>1</v>
      </c>
      <c r="BQ134">
        <f t="shared" si="79"/>
        <v>0</v>
      </c>
      <c r="BR134">
        <f t="shared" si="80"/>
        <v>10.422904077964798</v>
      </c>
      <c r="BU134">
        <v>127</v>
      </c>
      <c r="BV134">
        <v>19.179562223054184</v>
      </c>
      <c r="BW134">
        <v>31.270135975369108</v>
      </c>
      <c r="BY134">
        <f t="shared" si="81"/>
        <v>0</v>
      </c>
      <c r="BZ134">
        <f t="shared" si="82"/>
        <v>1</v>
      </c>
      <c r="CA134">
        <f t="shared" si="83"/>
        <v>12.090573752314924</v>
      </c>
      <c r="CD134">
        <v>127</v>
      </c>
      <c r="CE134">
        <v>13.62270819393256</v>
      </c>
      <c r="CF134">
        <v>31.220580885482693</v>
      </c>
      <c r="CH134">
        <f t="shared" si="84"/>
        <v>0</v>
      </c>
      <c r="CI134">
        <f t="shared" si="85"/>
        <v>1</v>
      </c>
      <c r="CJ134">
        <f t="shared" si="86"/>
        <v>17.597872691550133</v>
      </c>
      <c r="CM134">
        <v>127</v>
      </c>
      <c r="CN134">
        <v>26.58922423315795</v>
      </c>
      <c r="CO134">
        <v>1.7480950509087947</v>
      </c>
      <c r="CQ134">
        <f t="shared" si="87"/>
        <v>1</v>
      </c>
      <c r="CR134">
        <f t="shared" si="88"/>
        <v>0</v>
      </c>
      <c r="CS134">
        <f t="shared" si="89"/>
        <v>24.841129182249155</v>
      </c>
      <c r="CV134">
        <v>127</v>
      </c>
      <c r="CW134">
        <v>17.077578095936509</v>
      </c>
      <c r="CX134">
        <v>22.389232686871466</v>
      </c>
      <c r="CZ134">
        <f t="shared" si="90"/>
        <v>0</v>
      </c>
      <c r="DA134">
        <f t="shared" si="91"/>
        <v>1</v>
      </c>
      <c r="DB134">
        <f t="shared" si="92"/>
        <v>5.3116545909349568</v>
      </c>
      <c r="DE134">
        <v>127</v>
      </c>
      <c r="DF134">
        <v>16.211756054532202</v>
      </c>
      <c r="DG134">
        <v>33.978564563550492</v>
      </c>
      <c r="DI134">
        <f t="shared" si="93"/>
        <v>0</v>
      </c>
      <c r="DJ134">
        <f t="shared" si="94"/>
        <v>1</v>
      </c>
      <c r="DK134">
        <f t="shared" si="95"/>
        <v>17.76680850901829</v>
      </c>
      <c r="DN134">
        <v>127</v>
      </c>
      <c r="DO134">
        <v>20.824796880753585</v>
      </c>
      <c r="DP134">
        <v>22.003658023305793</v>
      </c>
      <c r="DR134">
        <f t="shared" si="96"/>
        <v>0</v>
      </c>
      <c r="DS134">
        <f t="shared" si="97"/>
        <v>1</v>
      </c>
      <c r="DT134">
        <f t="shared" si="98"/>
        <v>1.1788611425522078</v>
      </c>
      <c r="DW134">
        <v>127</v>
      </c>
      <c r="DX134">
        <v>26.388240828569359</v>
      </c>
      <c r="DY134">
        <v>27.421991969903264</v>
      </c>
      <c r="EA134">
        <f t="shared" si="99"/>
        <v>0</v>
      </c>
      <c r="EB134">
        <f t="shared" si="100"/>
        <v>1</v>
      </c>
      <c r="EC134">
        <f t="shared" si="101"/>
        <v>1.0337511413339051</v>
      </c>
      <c r="EF134">
        <v>127</v>
      </c>
      <c r="EG134">
        <v>22.35132975489843</v>
      </c>
      <c r="EH134">
        <v>15.337559765372637</v>
      </c>
      <c r="EJ134">
        <f t="shared" si="102"/>
        <v>1</v>
      </c>
      <c r="EK134">
        <f t="shared" si="103"/>
        <v>0</v>
      </c>
      <c r="EL134">
        <f t="shared" si="104"/>
        <v>7.0137699895257928</v>
      </c>
      <c r="EO134">
        <v>127</v>
      </c>
      <c r="EP134">
        <v>20.190464361847788</v>
      </c>
      <c r="EQ134">
        <v>27.398492055037103</v>
      </c>
      <c r="ES134">
        <f t="shared" si="105"/>
        <v>0</v>
      </c>
      <c r="ET134">
        <f t="shared" si="106"/>
        <v>1</v>
      </c>
      <c r="EU134">
        <f t="shared" si="107"/>
        <v>7.2080276931893152</v>
      </c>
    </row>
    <row r="135" spans="1:151" x14ac:dyDescent="0.25">
      <c r="A135">
        <v>128</v>
      </c>
      <c r="B135">
        <v>10.738920972951449</v>
      </c>
      <c r="C135">
        <v>20.310936004655616</v>
      </c>
      <c r="E135">
        <f t="shared" si="108"/>
        <v>0</v>
      </c>
      <c r="F135">
        <f t="shared" si="58"/>
        <v>1</v>
      </c>
      <c r="G135">
        <f t="shared" si="109"/>
        <v>9.5720150317041668</v>
      </c>
      <c r="J135">
        <v>128</v>
      </c>
      <c r="K135">
        <v>15.832773522372435</v>
      </c>
      <c r="L135">
        <v>17.357226141832236</v>
      </c>
      <c r="N135">
        <f t="shared" si="60"/>
        <v>0</v>
      </c>
      <c r="O135">
        <f t="shared" si="61"/>
        <v>1</v>
      </c>
      <c r="P135">
        <f t="shared" si="62"/>
        <v>1.5244526194598009</v>
      </c>
      <c r="S135">
        <v>128</v>
      </c>
      <c r="T135">
        <v>19.844416443385651</v>
      </c>
      <c r="U135">
        <v>43.837447603832175</v>
      </c>
      <c r="W135">
        <f t="shared" si="63"/>
        <v>0</v>
      </c>
      <c r="X135">
        <f t="shared" si="64"/>
        <v>1</v>
      </c>
      <c r="Y135">
        <f t="shared" si="65"/>
        <v>23.993031160446524</v>
      </c>
      <c r="AB135">
        <v>128</v>
      </c>
      <c r="AC135">
        <v>18.775430875173473</v>
      </c>
      <c r="AD135">
        <v>17.421667459303787</v>
      </c>
      <c r="AF135">
        <f t="shared" si="66"/>
        <v>1</v>
      </c>
      <c r="AG135">
        <f t="shared" si="67"/>
        <v>0</v>
      </c>
      <c r="AH135">
        <f t="shared" si="68"/>
        <v>1.3537634158696861</v>
      </c>
      <c r="AK135">
        <v>128</v>
      </c>
      <c r="AL135">
        <v>25.759464051771449</v>
      </c>
      <c r="AM135">
        <v>30.302661924829412</v>
      </c>
      <c r="AO135">
        <f t="shared" si="69"/>
        <v>0</v>
      </c>
      <c r="AP135">
        <f t="shared" si="70"/>
        <v>1</v>
      </c>
      <c r="AQ135">
        <f t="shared" si="71"/>
        <v>4.543197873057963</v>
      </c>
      <c r="AT135">
        <v>128</v>
      </c>
      <c r="AU135">
        <v>20.764293598282855</v>
      </c>
      <c r="AV135">
        <v>35.472919804223864</v>
      </c>
      <c r="AX135">
        <f t="shared" si="72"/>
        <v>0</v>
      </c>
      <c r="AY135">
        <f t="shared" si="73"/>
        <v>1</v>
      </c>
      <c r="AZ135">
        <f t="shared" si="74"/>
        <v>14.708626205941009</v>
      </c>
      <c r="BC135">
        <v>128</v>
      </c>
      <c r="BD135" t="e">
        <v>#N/A</v>
      </c>
      <c r="BE135" t="e">
        <v>#N/A</v>
      </c>
      <c r="BG135" t="e">
        <f t="shared" si="75"/>
        <v>#N/A</v>
      </c>
      <c r="BH135" t="e">
        <f t="shared" si="76"/>
        <v>#N/A</v>
      </c>
      <c r="BI135" t="e">
        <f t="shared" si="77"/>
        <v>#N/A</v>
      </c>
      <c r="BL135">
        <v>128</v>
      </c>
      <c r="BM135">
        <v>29.040611747340442</v>
      </c>
      <c r="BN135">
        <v>12.925593011700268</v>
      </c>
      <c r="BP135">
        <f t="shared" si="78"/>
        <v>1</v>
      </c>
      <c r="BQ135">
        <f t="shared" si="79"/>
        <v>0</v>
      </c>
      <c r="BR135">
        <f t="shared" si="80"/>
        <v>16.115018735640174</v>
      </c>
      <c r="BU135">
        <v>128</v>
      </c>
      <c r="BV135">
        <v>17.159754671664011</v>
      </c>
      <c r="BW135">
        <v>26.468839615539025</v>
      </c>
      <c r="BY135">
        <f t="shared" si="81"/>
        <v>0</v>
      </c>
      <c r="BZ135">
        <f t="shared" si="82"/>
        <v>1</v>
      </c>
      <c r="CA135">
        <f t="shared" si="83"/>
        <v>9.3090849438750141</v>
      </c>
      <c r="CD135">
        <v>128</v>
      </c>
      <c r="CE135">
        <v>22.624355916134661</v>
      </c>
      <c r="CF135">
        <v>14.575975577747865</v>
      </c>
      <c r="CH135">
        <f t="shared" si="84"/>
        <v>1</v>
      </c>
      <c r="CI135">
        <f t="shared" si="85"/>
        <v>0</v>
      </c>
      <c r="CJ135">
        <f t="shared" si="86"/>
        <v>8.0483803383867958</v>
      </c>
      <c r="CM135">
        <v>128</v>
      </c>
      <c r="CN135">
        <v>24.019303679163578</v>
      </c>
      <c r="CO135">
        <v>31.161540206184469</v>
      </c>
      <c r="CQ135">
        <f t="shared" si="87"/>
        <v>0</v>
      </c>
      <c r="CR135">
        <f t="shared" si="88"/>
        <v>1</v>
      </c>
      <c r="CS135">
        <f t="shared" si="89"/>
        <v>7.1422365270208914</v>
      </c>
      <c r="CV135">
        <v>128</v>
      </c>
      <c r="CW135">
        <v>20.447236572091143</v>
      </c>
      <c r="CX135">
        <v>15.593306132899539</v>
      </c>
      <c r="CZ135">
        <f t="shared" si="90"/>
        <v>1</v>
      </c>
      <c r="DA135">
        <f t="shared" si="91"/>
        <v>0</v>
      </c>
      <c r="DB135">
        <f t="shared" si="92"/>
        <v>4.8539304391916041</v>
      </c>
      <c r="DE135">
        <v>128</v>
      </c>
      <c r="DF135">
        <v>27.317967931822903</v>
      </c>
      <c r="DG135">
        <v>12.798277553064789</v>
      </c>
      <c r="DI135">
        <f t="shared" si="93"/>
        <v>1</v>
      </c>
      <c r="DJ135">
        <f t="shared" si="94"/>
        <v>0</v>
      </c>
      <c r="DK135">
        <f t="shared" si="95"/>
        <v>14.519690378758114</v>
      </c>
      <c r="DN135">
        <v>128</v>
      </c>
      <c r="DO135">
        <v>20.362695094327968</v>
      </c>
      <c r="DP135">
        <v>11.735905511934043</v>
      </c>
      <c r="DR135">
        <f t="shared" si="96"/>
        <v>1</v>
      </c>
      <c r="DS135">
        <f t="shared" si="97"/>
        <v>0</v>
      </c>
      <c r="DT135">
        <f t="shared" si="98"/>
        <v>8.6267895823939256</v>
      </c>
      <c r="DW135">
        <v>128</v>
      </c>
      <c r="DX135">
        <v>20.176743285197297</v>
      </c>
      <c r="DY135">
        <v>24.100421167320469</v>
      </c>
      <c r="EA135">
        <f t="shared" si="99"/>
        <v>0</v>
      </c>
      <c r="EB135">
        <f t="shared" si="100"/>
        <v>1</v>
      </c>
      <c r="EC135">
        <f t="shared" si="101"/>
        <v>3.9236778821231724</v>
      </c>
      <c r="EF135">
        <v>128</v>
      </c>
      <c r="EG135">
        <v>18.160937853645688</v>
      </c>
      <c r="EH135">
        <v>17.524027430888026</v>
      </c>
      <c r="EJ135">
        <f t="shared" si="102"/>
        <v>1</v>
      </c>
      <c r="EK135">
        <f t="shared" si="103"/>
        <v>0</v>
      </c>
      <c r="EL135">
        <f t="shared" si="104"/>
        <v>0.63691042275766208</v>
      </c>
      <c r="EO135">
        <v>128</v>
      </c>
      <c r="EP135">
        <v>22.615981787023053</v>
      </c>
      <c r="EQ135">
        <v>42.443720529175273</v>
      </c>
      <c r="ES135">
        <f t="shared" si="105"/>
        <v>0</v>
      </c>
      <c r="ET135">
        <f t="shared" si="106"/>
        <v>1</v>
      </c>
      <c r="EU135">
        <f t="shared" si="107"/>
        <v>19.827738742152221</v>
      </c>
    </row>
    <row r="136" spans="1:151" x14ac:dyDescent="0.25">
      <c r="A136">
        <v>129</v>
      </c>
      <c r="B136">
        <v>13.837954887767284</v>
      </c>
      <c r="C136">
        <v>44.085020724254434</v>
      </c>
      <c r="E136">
        <f t="shared" si="108"/>
        <v>0</v>
      </c>
      <c r="F136">
        <f t="shared" ref="F136:F199" si="110">IF(E136&gt;0,0,1)</f>
        <v>1</v>
      </c>
      <c r="G136">
        <f t="shared" si="109"/>
        <v>30.247065836487153</v>
      </c>
      <c r="J136">
        <v>129</v>
      </c>
      <c r="K136">
        <v>17.882668107160196</v>
      </c>
      <c r="L136">
        <v>15.79361723299836</v>
      </c>
      <c r="N136">
        <f t="shared" ref="N136:N199" si="111">IF(K136&gt;L136,1,0)</f>
        <v>1</v>
      </c>
      <c r="O136">
        <f t="shared" ref="O136:O199" si="112">IF(N136&gt;0,0,1)</f>
        <v>0</v>
      </c>
      <c r="P136">
        <f t="shared" ref="P136:P199" si="113">IF(K136&gt;L136,K136-L136,L136-K136)</f>
        <v>2.0890508741618365</v>
      </c>
      <c r="S136">
        <v>129</v>
      </c>
      <c r="T136">
        <v>14.342617652793962</v>
      </c>
      <c r="U136">
        <v>22.656771904910673</v>
      </c>
      <c r="W136">
        <f t="shared" ref="W136:W199" si="114">IF(T136&gt;U136,1,0)</f>
        <v>0</v>
      </c>
      <c r="X136">
        <f t="shared" ref="X136:X199" si="115">IF(W136&gt;0,0,1)</f>
        <v>1</v>
      </c>
      <c r="Y136">
        <f t="shared" ref="Y136:Y199" si="116">IF(T136&gt;U136,T136-U136,U136-T136)</f>
        <v>8.3141542521167118</v>
      </c>
      <c r="AB136">
        <v>129</v>
      </c>
      <c r="AC136">
        <v>22.014890578404842</v>
      </c>
      <c r="AD136">
        <v>18.878483720077455</v>
      </c>
      <c r="AF136">
        <f t="shared" ref="AF136:AF199" si="117">IF(AC136&gt;AD136,1,0)</f>
        <v>1</v>
      </c>
      <c r="AG136">
        <f t="shared" ref="AG136:AG199" si="118">IF(AF136&gt;0,0,1)</f>
        <v>0</v>
      </c>
      <c r="AH136">
        <f t="shared" ref="AH136:AH199" si="119">IF(AC136&gt;AD136,AC136-AD136,AD136-AC136)</f>
        <v>3.136406858327387</v>
      </c>
      <c r="AK136">
        <v>129</v>
      </c>
      <c r="AL136">
        <v>18.880629476222289</v>
      </c>
      <c r="AM136">
        <v>39.73657330937268</v>
      </c>
      <c r="AO136">
        <f t="shared" ref="AO136:AO199" si="120">IF(AL136&gt;AM136,1,0)</f>
        <v>0</v>
      </c>
      <c r="AP136">
        <f t="shared" ref="AP136:AP199" si="121">IF(AO136&gt;0,0,1)</f>
        <v>1</v>
      </c>
      <c r="AQ136">
        <f t="shared" ref="AQ136:AQ199" si="122">IF(AL136&gt;AM136,AL136-AM136,AM136-AL136)</f>
        <v>20.855943833150391</v>
      </c>
      <c r="AT136">
        <v>129</v>
      </c>
      <c r="AU136">
        <v>15.413065603242121</v>
      </c>
      <c r="AV136">
        <v>23.741984034951358</v>
      </c>
      <c r="AX136">
        <f t="shared" ref="AX136:AX199" si="123">IF(AU136&gt;AV136,1,0)</f>
        <v>0</v>
      </c>
      <c r="AY136">
        <f t="shared" ref="AY136:AY199" si="124">IF(AX136&gt;0,0,1)</f>
        <v>1</v>
      </c>
      <c r="AZ136">
        <f t="shared" ref="AZ136:AZ199" si="125">IF(AU136&gt;AV136,AU136-AV136,AV136-AU136)</f>
        <v>8.3289184317092371</v>
      </c>
      <c r="BC136">
        <v>129</v>
      </c>
      <c r="BD136" t="e">
        <v>#N/A</v>
      </c>
      <c r="BE136" t="e">
        <v>#N/A</v>
      </c>
      <c r="BG136" t="e">
        <f t="shared" ref="BG136:BG199" si="126">IF(BD136&gt;BE136,1,0)</f>
        <v>#N/A</v>
      </c>
      <c r="BH136" t="e">
        <f t="shared" ref="BH136:BH199" si="127">IF(BG136&gt;0,0,1)</f>
        <v>#N/A</v>
      </c>
      <c r="BI136" t="e">
        <f t="shared" ref="BI136:BI199" si="128">IF(BD136&gt;BE136,BD136-BE136,BE136-BD136)</f>
        <v>#N/A</v>
      </c>
      <c r="BL136">
        <v>129</v>
      </c>
      <c r="BM136">
        <v>24.265597243211854</v>
      </c>
      <c r="BN136">
        <v>6.7919010604001615</v>
      </c>
      <c r="BP136">
        <f t="shared" ref="BP136:BP199" si="129">IF(BM136&gt;BN136,1,0)</f>
        <v>1</v>
      </c>
      <c r="BQ136">
        <f t="shared" ref="BQ136:BQ199" si="130">IF(BP136&gt;0,0,1)</f>
        <v>0</v>
      </c>
      <c r="BR136">
        <f t="shared" ref="BR136:BR199" si="131">IF(BM136&gt;BN136,BM136-BN136,BN136-BM136)</f>
        <v>17.473696182811693</v>
      </c>
      <c r="BU136">
        <v>129</v>
      </c>
      <c r="BV136">
        <v>29.270641501033456</v>
      </c>
      <c r="BW136">
        <v>27.496659195521911</v>
      </c>
      <c r="BY136">
        <f t="shared" ref="BY136:BY199" si="132">IF(BV136&gt;BW136,1,0)</f>
        <v>1</v>
      </c>
      <c r="BZ136">
        <f t="shared" ref="BZ136:BZ199" si="133">IF(BY136&gt;0,0,1)</f>
        <v>0</v>
      </c>
      <c r="CA136">
        <f t="shared" ref="CA136:CA199" si="134">IF(BV136&gt;BW136,BV136-BW136,BW136-BV136)</f>
        <v>1.7739823055115451</v>
      </c>
      <c r="CD136">
        <v>129</v>
      </c>
      <c r="CE136">
        <v>19.724251562113238</v>
      </c>
      <c r="CF136">
        <v>28.344860477079614</v>
      </c>
      <c r="CH136">
        <f t="shared" ref="CH136:CH199" si="135">IF(CE136&gt;CF136,1,0)</f>
        <v>0</v>
      </c>
      <c r="CI136">
        <f t="shared" ref="CI136:CI199" si="136">IF(CH136&gt;0,0,1)</f>
        <v>1</v>
      </c>
      <c r="CJ136">
        <f t="shared" ref="CJ136:CJ199" si="137">IF(CE136&gt;CF136,CE136-CF136,CF136-CE136)</f>
        <v>8.6206089149663754</v>
      </c>
      <c r="CM136">
        <v>129</v>
      </c>
      <c r="CN136">
        <v>23.738076499753976</v>
      </c>
      <c r="CO136">
        <v>16.339878268889969</v>
      </c>
      <c r="CQ136">
        <f t="shared" ref="CQ136:CQ199" si="138">IF(CN136&gt;CO136,1,0)</f>
        <v>1</v>
      </c>
      <c r="CR136">
        <f t="shared" ref="CR136:CR199" si="139">IF(CQ136&gt;0,0,1)</f>
        <v>0</v>
      </c>
      <c r="CS136">
        <f t="shared" ref="CS136:CS199" si="140">IF(CN136&gt;CO136,CN136-CO136,CO136-CN136)</f>
        <v>7.3981982308640077</v>
      </c>
      <c r="CV136">
        <v>129</v>
      </c>
      <c r="CW136">
        <v>20.427205779819506</v>
      </c>
      <c r="CX136">
        <v>18.799468623514066</v>
      </c>
      <c r="CZ136">
        <f t="shared" ref="CZ136:CZ199" si="141">IF(CW136&gt;CX136,1,0)</f>
        <v>1</v>
      </c>
      <c r="DA136">
        <f t="shared" ref="DA136:DA199" si="142">IF(CZ136&gt;0,0,1)</f>
        <v>0</v>
      </c>
      <c r="DB136">
        <f t="shared" ref="DB136:DB199" si="143">IF(CW136&gt;CX136,CW136-CX136,CX136-CW136)</f>
        <v>1.6277371563054395</v>
      </c>
      <c r="DE136">
        <v>129</v>
      </c>
      <c r="DF136">
        <v>24.262944055781087</v>
      </c>
      <c r="DG136">
        <v>34.35827493832209</v>
      </c>
      <c r="DI136">
        <f t="shared" ref="DI136:DI199" si="144">IF(DF136&gt;DG136,1,0)</f>
        <v>0</v>
      </c>
      <c r="DJ136">
        <f t="shared" ref="DJ136:DJ199" si="145">IF(DI136&gt;0,0,1)</f>
        <v>1</v>
      </c>
      <c r="DK136">
        <f t="shared" ref="DK136:DK199" si="146">IF(DF136&gt;DG136,DF136-DG136,DG136-DF136)</f>
        <v>10.095330882541003</v>
      </c>
      <c r="DN136">
        <v>129</v>
      </c>
      <c r="DO136">
        <v>27.143279890005893</v>
      </c>
      <c r="DP136">
        <v>20.104254197836969</v>
      </c>
      <c r="DR136">
        <f t="shared" ref="DR136:DR199" si="147">IF(DO136&gt;DP136,1,0)</f>
        <v>1</v>
      </c>
      <c r="DS136">
        <f t="shared" ref="DS136:DS199" si="148">IF(DR136&gt;0,0,1)</f>
        <v>0</v>
      </c>
      <c r="DT136">
        <f t="shared" ref="DT136:DT199" si="149">IF(DO136&gt;DP136,DO136-DP136,DP136-DO136)</f>
        <v>7.0390256921689236</v>
      </c>
      <c r="DW136">
        <v>129</v>
      </c>
      <c r="DX136">
        <v>7.5622364127722275</v>
      </c>
      <c r="DY136">
        <v>15.28742603481275</v>
      </c>
      <c r="EA136">
        <f t="shared" ref="EA136:EA199" si="150">IF(DX136&gt;DY136,1,0)</f>
        <v>0</v>
      </c>
      <c r="EB136">
        <f t="shared" ref="EB136:EB199" si="151">IF(EA136&gt;0,0,1)</f>
        <v>1</v>
      </c>
      <c r="EC136">
        <f t="shared" ref="EC136:EC199" si="152">IF(DX136&gt;DY136,DX136-DY136,DY136-DX136)</f>
        <v>7.7251896220405225</v>
      </c>
      <c r="EF136">
        <v>129</v>
      </c>
      <c r="EG136">
        <v>23.851405886197028</v>
      </c>
      <c r="EH136">
        <v>15.863170678313013</v>
      </c>
      <c r="EJ136">
        <f t="shared" ref="EJ136:EJ199" si="153">IF(EG136&gt;EH136,1,0)</f>
        <v>1</v>
      </c>
      <c r="EK136">
        <f t="shared" ref="EK136:EK199" si="154">IF(EJ136&gt;0,0,1)</f>
        <v>0</v>
      </c>
      <c r="EL136">
        <f t="shared" ref="EL136:EL199" si="155">IF(EG136&gt;EH136,EG136-EH136,EH136-EG136)</f>
        <v>7.9882352078840153</v>
      </c>
      <c r="EO136">
        <v>129</v>
      </c>
      <c r="EP136">
        <v>21.190438100344945</v>
      </c>
      <c r="EQ136">
        <v>30.847367079983002</v>
      </c>
      <c r="ES136">
        <f t="shared" ref="ES136:ES199" si="156">IF(EP136&gt;EQ136,1,0)</f>
        <v>0</v>
      </c>
      <c r="ET136">
        <f t="shared" ref="ET136:ET199" si="157">IF(ES136&gt;0,0,1)</f>
        <v>1</v>
      </c>
      <c r="EU136">
        <f t="shared" ref="EU136:EU199" si="158">IF(EP136&gt;EQ136,EP136-EQ136,EQ136-EP136)</f>
        <v>9.6569289796380566</v>
      </c>
    </row>
    <row r="137" spans="1:151" x14ac:dyDescent="0.25">
      <c r="A137">
        <v>130</v>
      </c>
      <c r="B137">
        <v>14.703079941606752</v>
      </c>
      <c r="C137">
        <v>57.358008224579649</v>
      </c>
      <c r="E137">
        <f t="shared" si="108"/>
        <v>0</v>
      </c>
      <c r="F137">
        <f t="shared" si="110"/>
        <v>1</v>
      </c>
      <c r="G137">
        <f t="shared" si="109"/>
        <v>42.654928282972897</v>
      </c>
      <c r="J137">
        <v>130</v>
      </c>
      <c r="K137">
        <v>5.457785975741146</v>
      </c>
      <c r="L137">
        <v>25.305360952544039</v>
      </c>
      <c r="N137">
        <f t="shared" si="111"/>
        <v>0</v>
      </c>
      <c r="O137">
        <f t="shared" si="112"/>
        <v>1</v>
      </c>
      <c r="P137">
        <f t="shared" si="113"/>
        <v>19.847574976802893</v>
      </c>
      <c r="S137">
        <v>130</v>
      </c>
      <c r="T137">
        <v>15.275648967727955</v>
      </c>
      <c r="U137">
        <v>42.698906355471976</v>
      </c>
      <c r="W137">
        <f t="shared" si="114"/>
        <v>0</v>
      </c>
      <c r="X137">
        <f t="shared" si="115"/>
        <v>1</v>
      </c>
      <c r="Y137">
        <f t="shared" si="116"/>
        <v>27.423257387744023</v>
      </c>
      <c r="AB137">
        <v>130</v>
      </c>
      <c r="AC137">
        <v>17.556206144316416</v>
      </c>
      <c r="AD137">
        <v>17.638603771771567</v>
      </c>
      <c r="AF137">
        <f t="shared" si="117"/>
        <v>0</v>
      </c>
      <c r="AG137">
        <f t="shared" si="118"/>
        <v>1</v>
      </c>
      <c r="AH137">
        <f t="shared" si="119"/>
        <v>8.2397627455151223E-2</v>
      </c>
      <c r="AK137">
        <v>130</v>
      </c>
      <c r="AL137">
        <v>19.353408027444011</v>
      </c>
      <c r="AM137">
        <v>19.343389232491958</v>
      </c>
      <c r="AO137">
        <f t="shared" si="120"/>
        <v>1</v>
      </c>
      <c r="AP137">
        <f t="shared" si="121"/>
        <v>0</v>
      </c>
      <c r="AQ137">
        <f t="shared" si="122"/>
        <v>1.0018794952053156E-2</v>
      </c>
      <c r="AT137">
        <v>130</v>
      </c>
      <c r="AU137">
        <v>21.742121987985609</v>
      </c>
      <c r="AV137">
        <v>25.095774917775689</v>
      </c>
      <c r="AX137">
        <f t="shared" si="123"/>
        <v>0</v>
      </c>
      <c r="AY137">
        <f t="shared" si="124"/>
        <v>1</v>
      </c>
      <c r="AZ137">
        <f t="shared" si="125"/>
        <v>3.3536529297900799</v>
      </c>
      <c r="BC137">
        <v>130</v>
      </c>
      <c r="BD137" t="e">
        <v>#N/A</v>
      </c>
      <c r="BE137" t="e">
        <v>#N/A</v>
      </c>
      <c r="BG137" t="e">
        <f t="shared" si="126"/>
        <v>#N/A</v>
      </c>
      <c r="BH137" t="e">
        <f t="shared" si="127"/>
        <v>#N/A</v>
      </c>
      <c r="BI137" t="e">
        <f t="shared" si="128"/>
        <v>#N/A</v>
      </c>
      <c r="BL137">
        <v>130</v>
      </c>
      <c r="BM137">
        <v>18.028081099243622</v>
      </c>
      <c r="BN137">
        <v>8.5026772759539391</v>
      </c>
      <c r="BP137">
        <f t="shared" si="129"/>
        <v>1</v>
      </c>
      <c r="BQ137">
        <f t="shared" si="130"/>
        <v>0</v>
      </c>
      <c r="BR137">
        <f t="shared" si="131"/>
        <v>9.5254038232896825</v>
      </c>
      <c r="BU137">
        <v>130</v>
      </c>
      <c r="BV137">
        <v>18.482760562628741</v>
      </c>
      <c r="BW137">
        <v>27.126303608979789</v>
      </c>
      <c r="BY137">
        <f t="shared" si="132"/>
        <v>0</v>
      </c>
      <c r="BZ137">
        <f t="shared" si="133"/>
        <v>1</v>
      </c>
      <c r="CA137">
        <f t="shared" si="134"/>
        <v>8.6435430463510485</v>
      </c>
      <c r="CD137">
        <v>130</v>
      </c>
      <c r="CE137">
        <v>14.550474871300038</v>
      </c>
      <c r="CF137">
        <v>16.355649640119509</v>
      </c>
      <c r="CH137">
        <f t="shared" si="135"/>
        <v>0</v>
      </c>
      <c r="CI137">
        <f t="shared" si="136"/>
        <v>1</v>
      </c>
      <c r="CJ137">
        <f t="shared" si="137"/>
        <v>1.8051747688194713</v>
      </c>
      <c r="CM137">
        <v>130</v>
      </c>
      <c r="CN137">
        <v>21.781073879492343</v>
      </c>
      <c r="CO137">
        <v>13.174968853021095</v>
      </c>
      <c r="CQ137">
        <f t="shared" si="138"/>
        <v>1</v>
      </c>
      <c r="CR137">
        <f t="shared" si="139"/>
        <v>0</v>
      </c>
      <c r="CS137">
        <f t="shared" si="140"/>
        <v>8.6061050264712478</v>
      </c>
      <c r="CV137">
        <v>130</v>
      </c>
      <c r="CW137">
        <v>25.206308015376241</v>
      </c>
      <c r="CX137">
        <v>19.488781672760382</v>
      </c>
      <c r="CZ137">
        <f t="shared" si="141"/>
        <v>1</v>
      </c>
      <c r="DA137">
        <f t="shared" si="142"/>
        <v>0</v>
      </c>
      <c r="DB137">
        <f t="shared" si="143"/>
        <v>5.7175263426158587</v>
      </c>
      <c r="DE137">
        <v>130</v>
      </c>
      <c r="DF137">
        <v>24.253313819981408</v>
      </c>
      <c r="DG137">
        <v>25.821340387963957</v>
      </c>
      <c r="DI137">
        <f t="shared" si="144"/>
        <v>0</v>
      </c>
      <c r="DJ137">
        <f t="shared" si="145"/>
        <v>1</v>
      </c>
      <c r="DK137">
        <f t="shared" si="146"/>
        <v>1.5680265679825496</v>
      </c>
      <c r="DN137">
        <v>130</v>
      </c>
      <c r="DO137">
        <v>31.242283905161273</v>
      </c>
      <c r="DP137">
        <v>18.987357165966905</v>
      </c>
      <c r="DR137">
        <f t="shared" si="147"/>
        <v>1</v>
      </c>
      <c r="DS137">
        <f t="shared" si="148"/>
        <v>0</v>
      </c>
      <c r="DT137">
        <f t="shared" si="149"/>
        <v>12.254926739194367</v>
      </c>
      <c r="DW137">
        <v>130</v>
      </c>
      <c r="DX137">
        <v>12.932457543819631</v>
      </c>
      <c r="DY137">
        <v>29.789661640879515</v>
      </c>
      <c r="EA137">
        <f t="shared" si="150"/>
        <v>0</v>
      </c>
      <c r="EB137">
        <f t="shared" si="151"/>
        <v>1</v>
      </c>
      <c r="EC137">
        <f t="shared" si="152"/>
        <v>16.857204097059885</v>
      </c>
      <c r="EF137">
        <v>130</v>
      </c>
      <c r="EG137">
        <v>18.579572091194958</v>
      </c>
      <c r="EH137">
        <v>17.835285532038665</v>
      </c>
      <c r="EJ137">
        <f t="shared" si="153"/>
        <v>1</v>
      </c>
      <c r="EK137">
        <f t="shared" si="154"/>
        <v>0</v>
      </c>
      <c r="EL137">
        <f t="shared" si="155"/>
        <v>0.74428655915629349</v>
      </c>
      <c r="EO137">
        <v>130</v>
      </c>
      <c r="EP137">
        <v>23.687958935073592</v>
      </c>
      <c r="EQ137">
        <v>47.861287682238242</v>
      </c>
      <c r="ES137">
        <f t="shared" si="156"/>
        <v>0</v>
      </c>
      <c r="ET137">
        <f t="shared" si="157"/>
        <v>1</v>
      </c>
      <c r="EU137">
        <f t="shared" si="158"/>
        <v>24.17332874716465</v>
      </c>
    </row>
    <row r="138" spans="1:151" x14ac:dyDescent="0.25">
      <c r="A138">
        <v>131</v>
      </c>
      <c r="B138">
        <v>7.0386174723620094</v>
      </c>
      <c r="C138">
        <v>33.889214463604624</v>
      </c>
      <c r="E138">
        <f t="shared" si="108"/>
        <v>0</v>
      </c>
      <c r="F138">
        <f t="shared" si="110"/>
        <v>1</v>
      </c>
      <c r="G138">
        <f t="shared" si="109"/>
        <v>26.850596991242615</v>
      </c>
      <c r="J138">
        <v>131</v>
      </c>
      <c r="K138">
        <v>10.122901392986201</v>
      </c>
      <c r="L138">
        <v>34.372358461059605</v>
      </c>
      <c r="N138">
        <f t="shared" si="111"/>
        <v>0</v>
      </c>
      <c r="O138">
        <f t="shared" si="112"/>
        <v>1</v>
      </c>
      <c r="P138">
        <f t="shared" si="113"/>
        <v>24.249457068073404</v>
      </c>
      <c r="S138">
        <v>131</v>
      </c>
      <c r="T138">
        <v>18.594333583983783</v>
      </c>
      <c r="U138">
        <v>21.685604378830625</v>
      </c>
      <c r="W138">
        <f t="shared" si="114"/>
        <v>0</v>
      </c>
      <c r="X138">
        <f t="shared" si="115"/>
        <v>1</v>
      </c>
      <c r="Y138">
        <f t="shared" si="116"/>
        <v>3.0912707948468423</v>
      </c>
      <c r="AB138">
        <v>131</v>
      </c>
      <c r="AC138">
        <v>28.86391380965938</v>
      </c>
      <c r="AD138">
        <v>16.683853197588007</v>
      </c>
      <c r="AF138">
        <f t="shared" si="117"/>
        <v>1</v>
      </c>
      <c r="AG138">
        <f t="shared" si="118"/>
        <v>0</v>
      </c>
      <c r="AH138">
        <f t="shared" si="119"/>
        <v>12.180060612071372</v>
      </c>
      <c r="AK138">
        <v>131</v>
      </c>
      <c r="AL138">
        <v>13.958510955942558</v>
      </c>
      <c r="AM138">
        <v>22.419674722278089</v>
      </c>
      <c r="AO138">
        <f t="shared" si="120"/>
        <v>0</v>
      </c>
      <c r="AP138">
        <f t="shared" si="121"/>
        <v>1</v>
      </c>
      <c r="AQ138">
        <f t="shared" si="122"/>
        <v>8.461163766335531</v>
      </c>
      <c r="AT138">
        <v>131</v>
      </c>
      <c r="AU138">
        <v>18.149597671747788</v>
      </c>
      <c r="AV138">
        <v>26.18813292361542</v>
      </c>
      <c r="AX138">
        <f t="shared" si="123"/>
        <v>0</v>
      </c>
      <c r="AY138">
        <f t="shared" si="124"/>
        <v>1</v>
      </c>
      <c r="AZ138">
        <f t="shared" si="125"/>
        <v>8.0385352518676321</v>
      </c>
      <c r="BC138">
        <v>131</v>
      </c>
      <c r="BD138" t="e">
        <v>#N/A</v>
      </c>
      <c r="BE138" t="e">
        <v>#N/A</v>
      </c>
      <c r="BG138" t="e">
        <f t="shared" si="126"/>
        <v>#N/A</v>
      </c>
      <c r="BH138" t="e">
        <f t="shared" si="127"/>
        <v>#N/A</v>
      </c>
      <c r="BI138" t="e">
        <f t="shared" si="128"/>
        <v>#N/A</v>
      </c>
      <c r="BL138">
        <v>131</v>
      </c>
      <c r="BM138">
        <v>22.777327627621176</v>
      </c>
      <c r="BN138">
        <v>10.597762525800588</v>
      </c>
      <c r="BP138">
        <f t="shared" si="129"/>
        <v>1</v>
      </c>
      <c r="BQ138">
        <f t="shared" si="130"/>
        <v>0</v>
      </c>
      <c r="BR138">
        <f t="shared" si="131"/>
        <v>12.179565101820588</v>
      </c>
      <c r="BU138">
        <v>131</v>
      </c>
      <c r="BV138">
        <v>10.149936352664019</v>
      </c>
      <c r="BW138">
        <v>25.509381753466322</v>
      </c>
      <c r="BY138">
        <f t="shared" si="132"/>
        <v>0</v>
      </c>
      <c r="BZ138">
        <f t="shared" si="133"/>
        <v>1</v>
      </c>
      <c r="CA138">
        <f t="shared" si="134"/>
        <v>15.359445400802302</v>
      </c>
      <c r="CD138">
        <v>131</v>
      </c>
      <c r="CE138">
        <v>10.648189153696558</v>
      </c>
      <c r="CF138">
        <v>17.059837035916999</v>
      </c>
      <c r="CH138">
        <f t="shared" si="135"/>
        <v>0</v>
      </c>
      <c r="CI138">
        <f t="shared" si="136"/>
        <v>1</v>
      </c>
      <c r="CJ138">
        <f t="shared" si="137"/>
        <v>6.411647882220441</v>
      </c>
      <c r="CM138">
        <v>131</v>
      </c>
      <c r="CN138">
        <v>22.111615715392059</v>
      </c>
      <c r="CO138">
        <v>10.805053593064772</v>
      </c>
      <c r="CQ138">
        <f t="shared" si="138"/>
        <v>1</v>
      </c>
      <c r="CR138">
        <f t="shared" si="139"/>
        <v>0</v>
      </c>
      <c r="CS138">
        <f t="shared" si="140"/>
        <v>11.306562122327287</v>
      </c>
      <c r="CV138">
        <v>131</v>
      </c>
      <c r="CW138">
        <v>22.577872330859257</v>
      </c>
      <c r="CX138">
        <v>23.089938705479582</v>
      </c>
      <c r="CZ138">
        <f t="shared" si="141"/>
        <v>0</v>
      </c>
      <c r="DA138">
        <f t="shared" si="142"/>
        <v>1</v>
      </c>
      <c r="DB138">
        <f t="shared" si="143"/>
        <v>0.51206637462032489</v>
      </c>
      <c r="DE138">
        <v>131</v>
      </c>
      <c r="DF138">
        <v>28.667085546645211</v>
      </c>
      <c r="DG138">
        <v>19.432031038211996</v>
      </c>
      <c r="DI138">
        <f t="shared" si="144"/>
        <v>1</v>
      </c>
      <c r="DJ138">
        <f t="shared" si="145"/>
        <v>0</v>
      </c>
      <c r="DK138">
        <f t="shared" si="146"/>
        <v>9.2350545084332154</v>
      </c>
      <c r="DN138">
        <v>131</v>
      </c>
      <c r="DO138">
        <v>27.013195782050115</v>
      </c>
      <c r="DP138">
        <v>10.273312012842673</v>
      </c>
      <c r="DR138">
        <f t="shared" si="147"/>
        <v>1</v>
      </c>
      <c r="DS138">
        <f t="shared" si="148"/>
        <v>0</v>
      </c>
      <c r="DT138">
        <f t="shared" si="149"/>
        <v>16.739883769207442</v>
      </c>
      <c r="DW138">
        <v>131</v>
      </c>
      <c r="DX138">
        <v>22.494608548278944</v>
      </c>
      <c r="DY138">
        <v>24.56874748075094</v>
      </c>
      <c r="EA138">
        <f t="shared" si="150"/>
        <v>0</v>
      </c>
      <c r="EB138">
        <f t="shared" si="151"/>
        <v>1</v>
      </c>
      <c r="EC138">
        <f t="shared" si="152"/>
        <v>2.0741389324719961</v>
      </c>
      <c r="EF138">
        <v>131</v>
      </c>
      <c r="EG138">
        <v>16.955523940014693</v>
      </c>
      <c r="EH138">
        <v>20.803181494259032</v>
      </c>
      <c r="EJ138">
        <f t="shared" si="153"/>
        <v>0</v>
      </c>
      <c r="EK138">
        <f t="shared" si="154"/>
        <v>1</v>
      </c>
      <c r="EL138">
        <f t="shared" si="155"/>
        <v>3.8476575542443392</v>
      </c>
      <c r="EO138">
        <v>131</v>
      </c>
      <c r="EP138">
        <v>21.214653826718816</v>
      </c>
      <c r="EQ138">
        <v>42.551041827480873</v>
      </c>
      <c r="ES138">
        <f t="shared" si="156"/>
        <v>0</v>
      </c>
      <c r="ET138">
        <f t="shared" si="157"/>
        <v>1</v>
      </c>
      <c r="EU138">
        <f t="shared" si="158"/>
        <v>21.336388000762057</v>
      </c>
    </row>
    <row r="139" spans="1:151" x14ac:dyDescent="0.25">
      <c r="A139">
        <v>132</v>
      </c>
      <c r="B139">
        <v>7.064445813634542</v>
      </c>
      <c r="C139">
        <v>24.255018593502623</v>
      </c>
      <c r="E139">
        <f t="shared" si="108"/>
        <v>0</v>
      </c>
      <c r="F139">
        <f t="shared" si="110"/>
        <v>1</v>
      </c>
      <c r="G139">
        <f t="shared" si="109"/>
        <v>17.190572779868081</v>
      </c>
      <c r="J139">
        <v>132</v>
      </c>
      <c r="K139">
        <v>19.158190315299823</v>
      </c>
      <c r="L139">
        <v>22.980623631039936</v>
      </c>
      <c r="N139">
        <f t="shared" si="111"/>
        <v>0</v>
      </c>
      <c r="O139">
        <f t="shared" si="112"/>
        <v>1</v>
      </c>
      <c r="P139">
        <f t="shared" si="113"/>
        <v>3.8224333157401134</v>
      </c>
      <c r="S139">
        <v>132</v>
      </c>
      <c r="T139">
        <v>15.545591232267554</v>
      </c>
      <c r="U139">
        <v>7.2617257412442271</v>
      </c>
      <c r="W139">
        <f t="shared" si="114"/>
        <v>1</v>
      </c>
      <c r="X139">
        <f t="shared" si="115"/>
        <v>0</v>
      </c>
      <c r="Y139">
        <f t="shared" si="116"/>
        <v>8.2838654910233274</v>
      </c>
      <c r="AB139">
        <v>132</v>
      </c>
      <c r="AC139">
        <v>31.708609616859235</v>
      </c>
      <c r="AD139">
        <v>17.592146229012869</v>
      </c>
      <c r="AF139">
        <f t="shared" si="117"/>
        <v>1</v>
      </c>
      <c r="AG139">
        <f t="shared" si="118"/>
        <v>0</v>
      </c>
      <c r="AH139">
        <f t="shared" si="119"/>
        <v>14.116463387846366</v>
      </c>
      <c r="AK139">
        <v>132</v>
      </c>
      <c r="AL139">
        <v>22.794144249820739</v>
      </c>
      <c r="AM139">
        <v>27.33953972237849</v>
      </c>
      <c r="AO139">
        <f t="shared" si="120"/>
        <v>0</v>
      </c>
      <c r="AP139">
        <f t="shared" si="121"/>
        <v>1</v>
      </c>
      <c r="AQ139">
        <f t="shared" si="122"/>
        <v>4.5453954725577503</v>
      </c>
      <c r="AT139">
        <v>132</v>
      </c>
      <c r="AU139">
        <v>20.047132662040518</v>
      </c>
      <c r="AV139">
        <v>17.306973929398652</v>
      </c>
      <c r="AX139">
        <f t="shared" si="123"/>
        <v>1</v>
      </c>
      <c r="AY139">
        <f t="shared" si="124"/>
        <v>0</v>
      </c>
      <c r="AZ139">
        <f t="shared" si="125"/>
        <v>2.7401587326418664</v>
      </c>
      <c r="BC139">
        <v>132</v>
      </c>
      <c r="BD139" t="e">
        <v>#N/A</v>
      </c>
      <c r="BE139" t="e">
        <v>#N/A</v>
      </c>
      <c r="BG139" t="e">
        <f t="shared" si="126"/>
        <v>#N/A</v>
      </c>
      <c r="BH139" t="e">
        <f t="shared" si="127"/>
        <v>#N/A</v>
      </c>
      <c r="BI139" t="e">
        <f t="shared" si="128"/>
        <v>#N/A</v>
      </c>
      <c r="BL139">
        <v>132</v>
      </c>
      <c r="BM139">
        <v>20.547264579871396</v>
      </c>
      <c r="BN139">
        <v>8.6214490667931862</v>
      </c>
      <c r="BP139">
        <f t="shared" si="129"/>
        <v>1</v>
      </c>
      <c r="BQ139">
        <f t="shared" si="130"/>
        <v>0</v>
      </c>
      <c r="BR139">
        <f t="shared" si="131"/>
        <v>11.925815513078209</v>
      </c>
      <c r="BU139">
        <v>132</v>
      </c>
      <c r="BV139">
        <v>24.178872687963928</v>
      </c>
      <c r="BW139">
        <v>30.134069744883757</v>
      </c>
      <c r="BY139">
        <f t="shared" si="132"/>
        <v>0</v>
      </c>
      <c r="BZ139">
        <f t="shared" si="133"/>
        <v>1</v>
      </c>
      <c r="CA139">
        <f t="shared" si="134"/>
        <v>5.9551970569198289</v>
      </c>
      <c r="CD139">
        <v>132</v>
      </c>
      <c r="CE139">
        <v>18.287444582200731</v>
      </c>
      <c r="CF139">
        <v>5.689724541917947</v>
      </c>
      <c r="CH139">
        <f t="shared" si="135"/>
        <v>1</v>
      </c>
      <c r="CI139">
        <f t="shared" si="136"/>
        <v>0</v>
      </c>
      <c r="CJ139">
        <f t="shared" si="137"/>
        <v>12.597720040282784</v>
      </c>
      <c r="CM139">
        <v>132</v>
      </c>
      <c r="CN139">
        <v>26.107920456695474</v>
      </c>
      <c r="CO139">
        <v>18.563230415898317</v>
      </c>
      <c r="CQ139">
        <f t="shared" si="138"/>
        <v>1</v>
      </c>
      <c r="CR139">
        <f t="shared" si="139"/>
        <v>0</v>
      </c>
      <c r="CS139">
        <f t="shared" si="140"/>
        <v>7.5446900407971569</v>
      </c>
      <c r="CV139">
        <v>132</v>
      </c>
      <c r="CW139">
        <v>24.907089234057395</v>
      </c>
      <c r="CX139">
        <v>10.102014218321752</v>
      </c>
      <c r="CZ139">
        <f t="shared" si="141"/>
        <v>1</v>
      </c>
      <c r="DA139">
        <f t="shared" si="142"/>
        <v>0</v>
      </c>
      <c r="DB139">
        <f t="shared" si="143"/>
        <v>14.805075015735643</v>
      </c>
      <c r="DE139">
        <v>132</v>
      </c>
      <c r="DF139">
        <v>14.670822400655162</v>
      </c>
      <c r="DG139">
        <v>15.793068670776869</v>
      </c>
      <c r="DI139">
        <f t="shared" si="144"/>
        <v>0</v>
      </c>
      <c r="DJ139">
        <f t="shared" si="145"/>
        <v>1</v>
      </c>
      <c r="DK139">
        <f t="shared" si="146"/>
        <v>1.1222462701217069</v>
      </c>
      <c r="DN139">
        <v>132</v>
      </c>
      <c r="DO139">
        <v>19.365399032583607</v>
      </c>
      <c r="DP139">
        <v>16.8240175741767</v>
      </c>
      <c r="DR139">
        <f t="shared" si="147"/>
        <v>1</v>
      </c>
      <c r="DS139">
        <f t="shared" si="148"/>
        <v>0</v>
      </c>
      <c r="DT139">
        <f t="shared" si="149"/>
        <v>2.5413814584069065</v>
      </c>
      <c r="DW139">
        <v>132</v>
      </c>
      <c r="DX139">
        <v>23.149037955202267</v>
      </c>
      <c r="DY139">
        <v>31.447113972389747</v>
      </c>
      <c r="EA139">
        <f t="shared" si="150"/>
        <v>0</v>
      </c>
      <c r="EB139">
        <f t="shared" si="151"/>
        <v>1</v>
      </c>
      <c r="EC139">
        <f t="shared" si="152"/>
        <v>8.2980760171874799</v>
      </c>
      <c r="EF139">
        <v>132</v>
      </c>
      <c r="EG139">
        <v>14.087386872658353</v>
      </c>
      <c r="EH139">
        <v>16.629479165392397</v>
      </c>
      <c r="EJ139">
        <f t="shared" si="153"/>
        <v>0</v>
      </c>
      <c r="EK139">
        <f t="shared" si="154"/>
        <v>1</v>
      </c>
      <c r="EL139">
        <f t="shared" si="155"/>
        <v>2.5420922927340435</v>
      </c>
      <c r="EO139">
        <v>132</v>
      </c>
      <c r="EP139">
        <v>23.617623522962756</v>
      </c>
      <c r="EQ139">
        <v>17.033046236483855</v>
      </c>
      <c r="ES139">
        <f t="shared" si="156"/>
        <v>1</v>
      </c>
      <c r="ET139">
        <f t="shared" si="157"/>
        <v>0</v>
      </c>
      <c r="EU139">
        <f t="shared" si="158"/>
        <v>6.5845772864789005</v>
      </c>
    </row>
    <row r="140" spans="1:151" x14ac:dyDescent="0.25">
      <c r="A140">
        <v>133</v>
      </c>
      <c r="B140">
        <v>16.425699995156641</v>
      </c>
      <c r="C140">
        <v>21.643091586870423</v>
      </c>
      <c r="E140">
        <f t="shared" si="108"/>
        <v>0</v>
      </c>
      <c r="F140">
        <f t="shared" si="110"/>
        <v>1</v>
      </c>
      <c r="G140">
        <f t="shared" si="109"/>
        <v>5.2173915917137812</v>
      </c>
      <c r="J140">
        <v>133</v>
      </c>
      <c r="K140">
        <v>25.946923509649693</v>
      </c>
      <c r="L140">
        <v>18.726766732810162</v>
      </c>
      <c r="N140">
        <f t="shared" si="111"/>
        <v>1</v>
      </c>
      <c r="O140">
        <f t="shared" si="112"/>
        <v>0</v>
      </c>
      <c r="P140">
        <f t="shared" si="113"/>
        <v>7.2201567768395307</v>
      </c>
      <c r="S140">
        <v>133</v>
      </c>
      <c r="T140">
        <v>16.013467325999731</v>
      </c>
      <c r="U140">
        <v>7.7510234192549596</v>
      </c>
      <c r="W140">
        <f t="shared" si="114"/>
        <v>1</v>
      </c>
      <c r="X140">
        <f t="shared" si="115"/>
        <v>0</v>
      </c>
      <c r="Y140">
        <f t="shared" si="116"/>
        <v>8.262443906744771</v>
      </c>
      <c r="AB140">
        <v>133</v>
      </c>
      <c r="AC140">
        <v>16.38161953712001</v>
      </c>
      <c r="AD140">
        <v>16.861178793905029</v>
      </c>
      <c r="AF140">
        <f t="shared" si="117"/>
        <v>0</v>
      </c>
      <c r="AG140">
        <f t="shared" si="118"/>
        <v>1</v>
      </c>
      <c r="AH140">
        <f t="shared" si="119"/>
        <v>0.47955925678501998</v>
      </c>
      <c r="AK140">
        <v>133</v>
      </c>
      <c r="AL140">
        <v>23.424841728966801</v>
      </c>
      <c r="AM140">
        <v>36.544553427955343</v>
      </c>
      <c r="AO140">
        <f t="shared" si="120"/>
        <v>0</v>
      </c>
      <c r="AP140">
        <f t="shared" si="121"/>
        <v>1</v>
      </c>
      <c r="AQ140">
        <f t="shared" si="122"/>
        <v>13.119711698988542</v>
      </c>
      <c r="AT140">
        <v>133</v>
      </c>
      <c r="AU140">
        <v>19.631761139938156</v>
      </c>
      <c r="AV140">
        <v>24.638230521119013</v>
      </c>
      <c r="AX140">
        <f t="shared" si="123"/>
        <v>0</v>
      </c>
      <c r="AY140">
        <f t="shared" si="124"/>
        <v>1</v>
      </c>
      <c r="AZ140">
        <f t="shared" si="125"/>
        <v>5.0064693811808567</v>
      </c>
      <c r="BC140">
        <v>133</v>
      </c>
      <c r="BD140" t="e">
        <v>#N/A</v>
      </c>
      <c r="BE140" t="e">
        <v>#N/A</v>
      </c>
      <c r="BG140" t="e">
        <f t="shared" si="126"/>
        <v>#N/A</v>
      </c>
      <c r="BH140" t="e">
        <f t="shared" si="127"/>
        <v>#N/A</v>
      </c>
      <c r="BI140" t="e">
        <f t="shared" si="128"/>
        <v>#N/A</v>
      </c>
      <c r="BL140">
        <v>133</v>
      </c>
      <c r="BM140">
        <v>30.518945114098923</v>
      </c>
      <c r="BN140">
        <v>10.285814777186401</v>
      </c>
      <c r="BP140">
        <f t="shared" si="129"/>
        <v>1</v>
      </c>
      <c r="BQ140">
        <f t="shared" si="130"/>
        <v>0</v>
      </c>
      <c r="BR140">
        <f t="shared" si="131"/>
        <v>20.233130336912524</v>
      </c>
      <c r="BU140">
        <v>133</v>
      </c>
      <c r="BV140">
        <v>27.753693898640918</v>
      </c>
      <c r="BW140">
        <v>20.541790097046384</v>
      </c>
      <c r="BY140">
        <f t="shared" si="132"/>
        <v>1</v>
      </c>
      <c r="BZ140">
        <f t="shared" si="133"/>
        <v>0</v>
      </c>
      <c r="CA140">
        <f t="shared" si="134"/>
        <v>7.2119038015945343</v>
      </c>
      <c r="CD140">
        <v>133</v>
      </c>
      <c r="CE140">
        <v>15.980205474024899</v>
      </c>
      <c r="CF140">
        <v>35.06243437240488</v>
      </c>
      <c r="CH140">
        <f t="shared" si="135"/>
        <v>0</v>
      </c>
      <c r="CI140">
        <f t="shared" si="136"/>
        <v>1</v>
      </c>
      <c r="CJ140">
        <f t="shared" si="137"/>
        <v>19.082228898379981</v>
      </c>
      <c r="CM140">
        <v>133</v>
      </c>
      <c r="CN140">
        <v>22.691188816128964</v>
      </c>
      <c r="CO140">
        <v>28.641159878109214</v>
      </c>
      <c r="CQ140">
        <f t="shared" si="138"/>
        <v>0</v>
      </c>
      <c r="CR140">
        <f t="shared" si="139"/>
        <v>1</v>
      </c>
      <c r="CS140">
        <f t="shared" si="140"/>
        <v>5.9499710619802499</v>
      </c>
      <c r="CV140">
        <v>133</v>
      </c>
      <c r="CW140">
        <v>22.16630159561716</v>
      </c>
      <c r="CX140">
        <v>14.2590552682493</v>
      </c>
      <c r="CZ140">
        <f t="shared" si="141"/>
        <v>1</v>
      </c>
      <c r="DA140">
        <f t="shared" si="142"/>
        <v>0</v>
      </c>
      <c r="DB140">
        <f t="shared" si="143"/>
        <v>7.9072463273678597</v>
      </c>
      <c r="DE140">
        <v>133</v>
      </c>
      <c r="DF140">
        <v>13.849724192094458</v>
      </c>
      <c r="DG140">
        <v>18.819231046842148</v>
      </c>
      <c r="DI140">
        <f t="shared" si="144"/>
        <v>0</v>
      </c>
      <c r="DJ140">
        <f t="shared" si="145"/>
        <v>1</v>
      </c>
      <c r="DK140">
        <f t="shared" si="146"/>
        <v>4.9695068547476904</v>
      </c>
      <c r="DN140">
        <v>133</v>
      </c>
      <c r="DO140">
        <v>26.15992634773766</v>
      </c>
      <c r="DP140">
        <v>18.955921355732968</v>
      </c>
      <c r="DR140">
        <f t="shared" si="147"/>
        <v>1</v>
      </c>
      <c r="DS140">
        <f t="shared" si="148"/>
        <v>0</v>
      </c>
      <c r="DT140">
        <f t="shared" si="149"/>
        <v>7.2040049920046911</v>
      </c>
      <c r="DW140">
        <v>133</v>
      </c>
      <c r="DX140">
        <v>16.188678100881422</v>
      </c>
      <c r="DY140">
        <v>18.291526620932224</v>
      </c>
      <c r="EA140">
        <f t="shared" si="150"/>
        <v>0</v>
      </c>
      <c r="EB140">
        <f t="shared" si="151"/>
        <v>1</v>
      </c>
      <c r="EC140">
        <f t="shared" si="152"/>
        <v>2.1028485200508023</v>
      </c>
      <c r="EF140">
        <v>133</v>
      </c>
      <c r="EG140">
        <v>17.804790690120647</v>
      </c>
      <c r="EH140">
        <v>16.725551099181338</v>
      </c>
      <c r="EJ140">
        <f t="shared" si="153"/>
        <v>1</v>
      </c>
      <c r="EK140">
        <f t="shared" si="154"/>
        <v>0</v>
      </c>
      <c r="EL140">
        <f t="shared" si="155"/>
        <v>1.0792395909393093</v>
      </c>
      <c r="EO140">
        <v>133</v>
      </c>
      <c r="EP140">
        <v>22.728149104706858</v>
      </c>
      <c r="EQ140">
        <v>18.867307767849159</v>
      </c>
      <c r="ES140">
        <f t="shared" si="156"/>
        <v>1</v>
      </c>
      <c r="ET140">
        <f t="shared" si="157"/>
        <v>0</v>
      </c>
      <c r="EU140">
        <f t="shared" si="158"/>
        <v>3.8608413368576997</v>
      </c>
    </row>
    <row r="141" spans="1:151" x14ac:dyDescent="0.25">
      <c r="A141">
        <v>134</v>
      </c>
      <c r="B141">
        <v>7.779614363921584</v>
      </c>
      <c r="C141">
        <v>43.928558364719393</v>
      </c>
      <c r="E141">
        <f t="shared" si="108"/>
        <v>0</v>
      </c>
      <c r="F141">
        <f t="shared" si="110"/>
        <v>1</v>
      </c>
      <c r="G141">
        <f t="shared" si="109"/>
        <v>36.148944000797812</v>
      </c>
      <c r="J141">
        <v>134</v>
      </c>
      <c r="K141">
        <v>23.244561535453435</v>
      </c>
      <c r="L141">
        <v>21.227517248570717</v>
      </c>
      <c r="N141">
        <f t="shared" si="111"/>
        <v>1</v>
      </c>
      <c r="O141">
        <f t="shared" si="112"/>
        <v>0</v>
      </c>
      <c r="P141">
        <f t="shared" si="113"/>
        <v>2.0170442868827188</v>
      </c>
      <c r="S141">
        <v>134</v>
      </c>
      <c r="T141">
        <v>21.438357327382143</v>
      </c>
      <c r="U141">
        <v>30.50802898447953</v>
      </c>
      <c r="W141">
        <f t="shared" si="114"/>
        <v>0</v>
      </c>
      <c r="X141">
        <f t="shared" si="115"/>
        <v>1</v>
      </c>
      <c r="Y141">
        <f t="shared" si="116"/>
        <v>9.0696716570973877</v>
      </c>
      <c r="AB141">
        <v>134</v>
      </c>
      <c r="AC141">
        <v>15.717581430187828</v>
      </c>
      <c r="AD141">
        <v>17.107369438936125</v>
      </c>
      <c r="AF141">
        <f t="shared" si="117"/>
        <v>0</v>
      </c>
      <c r="AG141">
        <f t="shared" si="118"/>
        <v>1</v>
      </c>
      <c r="AH141">
        <f t="shared" si="119"/>
        <v>1.3897880087482974</v>
      </c>
      <c r="AK141">
        <v>134</v>
      </c>
      <c r="AL141">
        <v>11.494455013230073</v>
      </c>
      <c r="AM141">
        <v>34.923591458023552</v>
      </c>
      <c r="AO141">
        <f t="shared" si="120"/>
        <v>0</v>
      </c>
      <c r="AP141">
        <f t="shared" si="121"/>
        <v>1</v>
      </c>
      <c r="AQ141">
        <f t="shared" si="122"/>
        <v>23.429136444793478</v>
      </c>
      <c r="AT141">
        <v>134</v>
      </c>
      <c r="AU141">
        <v>13.08959381505896</v>
      </c>
      <c r="AV141">
        <v>25.785864871113635</v>
      </c>
      <c r="AX141">
        <f t="shared" si="123"/>
        <v>0</v>
      </c>
      <c r="AY141">
        <f t="shared" si="124"/>
        <v>1</v>
      </c>
      <c r="AZ141">
        <f t="shared" si="125"/>
        <v>12.696271056054675</v>
      </c>
      <c r="BC141">
        <v>134</v>
      </c>
      <c r="BD141" t="e">
        <v>#N/A</v>
      </c>
      <c r="BE141" t="e">
        <v>#N/A</v>
      </c>
      <c r="BG141" t="e">
        <f t="shared" si="126"/>
        <v>#N/A</v>
      </c>
      <c r="BH141" t="e">
        <f t="shared" si="127"/>
        <v>#N/A</v>
      </c>
      <c r="BI141" t="e">
        <f t="shared" si="128"/>
        <v>#N/A</v>
      </c>
      <c r="BL141">
        <v>134</v>
      </c>
      <c r="BM141">
        <v>23.228986138903409</v>
      </c>
      <c r="BN141">
        <v>10.181710780830802</v>
      </c>
      <c r="BP141">
        <f t="shared" si="129"/>
        <v>1</v>
      </c>
      <c r="BQ141">
        <f t="shared" si="130"/>
        <v>0</v>
      </c>
      <c r="BR141">
        <f t="shared" si="131"/>
        <v>13.047275358072607</v>
      </c>
      <c r="BU141">
        <v>134</v>
      </c>
      <c r="BV141">
        <v>28.593112243753144</v>
      </c>
      <c r="BW141">
        <v>23.526727564886937</v>
      </c>
      <c r="BY141">
        <f t="shared" si="132"/>
        <v>1</v>
      </c>
      <c r="BZ141">
        <f t="shared" si="133"/>
        <v>0</v>
      </c>
      <c r="CA141">
        <f t="shared" si="134"/>
        <v>5.066384678866207</v>
      </c>
      <c r="CD141">
        <v>134</v>
      </c>
      <c r="CE141">
        <v>21.819800733278328</v>
      </c>
      <c r="CF141">
        <v>14.509627914223202</v>
      </c>
      <c r="CH141">
        <f t="shared" si="135"/>
        <v>1</v>
      </c>
      <c r="CI141">
        <f t="shared" si="136"/>
        <v>0</v>
      </c>
      <c r="CJ141">
        <f t="shared" si="137"/>
        <v>7.3101728190551256</v>
      </c>
      <c r="CM141">
        <v>134</v>
      </c>
      <c r="CN141">
        <v>28.018261542495146</v>
      </c>
      <c r="CO141">
        <v>36.841252927033892</v>
      </c>
      <c r="CQ141">
        <f t="shared" si="138"/>
        <v>0</v>
      </c>
      <c r="CR141">
        <f t="shared" si="139"/>
        <v>1</v>
      </c>
      <c r="CS141">
        <f t="shared" si="140"/>
        <v>8.8229913845387458</v>
      </c>
      <c r="CV141">
        <v>134</v>
      </c>
      <c r="CW141">
        <v>30.344971995443736</v>
      </c>
      <c r="CX141">
        <v>16.14513224338172</v>
      </c>
      <c r="CZ141">
        <f t="shared" si="141"/>
        <v>1</v>
      </c>
      <c r="DA141">
        <f t="shared" si="142"/>
        <v>0</v>
      </c>
      <c r="DB141">
        <f t="shared" si="143"/>
        <v>14.199839752062015</v>
      </c>
      <c r="DE141">
        <v>134</v>
      </c>
      <c r="DF141">
        <v>23.167694758491994</v>
      </c>
      <c r="DG141">
        <v>23.297200885548566</v>
      </c>
      <c r="DI141">
        <f t="shared" si="144"/>
        <v>0</v>
      </c>
      <c r="DJ141">
        <f t="shared" si="145"/>
        <v>1</v>
      </c>
      <c r="DK141">
        <f t="shared" si="146"/>
        <v>0.1295061270565725</v>
      </c>
      <c r="DN141">
        <v>134</v>
      </c>
      <c r="DO141">
        <v>22.568754513919437</v>
      </c>
      <c r="DP141">
        <v>24.590516428771007</v>
      </c>
      <c r="DR141">
        <f t="shared" si="147"/>
        <v>0</v>
      </c>
      <c r="DS141">
        <f t="shared" si="148"/>
        <v>1</v>
      </c>
      <c r="DT141">
        <f t="shared" si="149"/>
        <v>2.0217619148515702</v>
      </c>
      <c r="DW141">
        <v>134</v>
      </c>
      <c r="DX141">
        <v>26.207857464305953</v>
      </c>
      <c r="DY141">
        <v>24.710663021422079</v>
      </c>
      <c r="EA141">
        <f t="shared" si="150"/>
        <v>1</v>
      </c>
      <c r="EB141">
        <f t="shared" si="151"/>
        <v>0</v>
      </c>
      <c r="EC141">
        <f t="shared" si="152"/>
        <v>1.4971944428838739</v>
      </c>
      <c r="EF141">
        <v>134</v>
      </c>
      <c r="EG141">
        <v>22.984627186394526</v>
      </c>
      <c r="EH141">
        <v>13.70265940497886</v>
      </c>
      <c r="EJ141">
        <f t="shared" si="153"/>
        <v>1</v>
      </c>
      <c r="EK141">
        <f t="shared" si="154"/>
        <v>0</v>
      </c>
      <c r="EL141">
        <f t="shared" si="155"/>
        <v>9.2819677814156663</v>
      </c>
      <c r="EO141">
        <v>134</v>
      </c>
      <c r="EP141">
        <v>23.519872966572066</v>
      </c>
      <c r="EQ141">
        <v>10.419751613572075</v>
      </c>
      <c r="ES141">
        <f t="shared" si="156"/>
        <v>1</v>
      </c>
      <c r="ET141">
        <f t="shared" si="157"/>
        <v>0</v>
      </c>
      <c r="EU141">
        <f t="shared" si="158"/>
        <v>13.100121352999992</v>
      </c>
    </row>
    <row r="142" spans="1:151" x14ac:dyDescent="0.25">
      <c r="A142">
        <v>135</v>
      </c>
      <c r="B142">
        <v>8.1926956535368181</v>
      </c>
      <c r="C142">
        <v>38.538146757934037</v>
      </c>
      <c r="E142">
        <f t="shared" si="108"/>
        <v>0</v>
      </c>
      <c r="F142">
        <f t="shared" si="110"/>
        <v>1</v>
      </c>
      <c r="G142">
        <f t="shared" si="109"/>
        <v>30.34545110439722</v>
      </c>
      <c r="J142">
        <v>135</v>
      </c>
      <c r="K142">
        <v>18.830663064500037</v>
      </c>
      <c r="L142">
        <v>18.176059315856484</v>
      </c>
      <c r="N142">
        <f t="shared" si="111"/>
        <v>1</v>
      </c>
      <c r="O142">
        <f t="shared" si="112"/>
        <v>0</v>
      </c>
      <c r="P142">
        <f t="shared" si="113"/>
        <v>0.65460374864355231</v>
      </c>
      <c r="S142">
        <v>135</v>
      </c>
      <c r="T142">
        <v>17.475510957896809</v>
      </c>
      <c r="U142">
        <v>15.176210126703195</v>
      </c>
      <c r="W142">
        <f t="shared" si="114"/>
        <v>1</v>
      </c>
      <c r="X142">
        <f t="shared" si="115"/>
        <v>0</v>
      </c>
      <c r="Y142">
        <f t="shared" si="116"/>
        <v>2.2993008311936141</v>
      </c>
      <c r="AB142">
        <v>135</v>
      </c>
      <c r="AC142">
        <v>11.234490603618463</v>
      </c>
      <c r="AD142">
        <v>16.189609453375088</v>
      </c>
      <c r="AF142">
        <f t="shared" si="117"/>
        <v>0</v>
      </c>
      <c r="AG142">
        <f t="shared" si="118"/>
        <v>1</v>
      </c>
      <c r="AH142">
        <f t="shared" si="119"/>
        <v>4.9551188497566248</v>
      </c>
      <c r="AK142">
        <v>135</v>
      </c>
      <c r="AL142">
        <v>20.983504486696223</v>
      </c>
      <c r="AM142">
        <v>7.6397608497720562</v>
      </c>
      <c r="AO142">
        <f t="shared" si="120"/>
        <v>1</v>
      </c>
      <c r="AP142">
        <f t="shared" si="121"/>
        <v>0</v>
      </c>
      <c r="AQ142">
        <f t="shared" si="122"/>
        <v>13.343743636924167</v>
      </c>
      <c r="AT142">
        <v>135</v>
      </c>
      <c r="AU142">
        <v>11.075141143657421</v>
      </c>
      <c r="AV142">
        <v>9.4816066734959676</v>
      </c>
      <c r="AX142">
        <f t="shared" si="123"/>
        <v>1</v>
      </c>
      <c r="AY142">
        <f t="shared" si="124"/>
        <v>0</v>
      </c>
      <c r="AZ142">
        <f t="shared" si="125"/>
        <v>1.5935344701614529</v>
      </c>
      <c r="BC142">
        <v>135</v>
      </c>
      <c r="BD142" t="e">
        <v>#N/A</v>
      </c>
      <c r="BE142" t="e">
        <v>#N/A</v>
      </c>
      <c r="BG142" t="e">
        <f t="shared" si="126"/>
        <v>#N/A</v>
      </c>
      <c r="BH142" t="e">
        <f t="shared" si="127"/>
        <v>#N/A</v>
      </c>
      <c r="BI142" t="e">
        <f t="shared" si="128"/>
        <v>#N/A</v>
      </c>
      <c r="BL142">
        <v>135</v>
      </c>
      <c r="BM142">
        <v>35.668694677265044</v>
      </c>
      <c r="BN142">
        <v>6.7437531908630906</v>
      </c>
      <c r="BP142">
        <f t="shared" si="129"/>
        <v>1</v>
      </c>
      <c r="BQ142">
        <f t="shared" si="130"/>
        <v>0</v>
      </c>
      <c r="BR142">
        <f t="shared" si="131"/>
        <v>28.924941486401956</v>
      </c>
      <c r="BU142">
        <v>135</v>
      </c>
      <c r="BV142">
        <v>18.437232763776073</v>
      </c>
      <c r="BW142">
        <v>11.151106391379699</v>
      </c>
      <c r="BY142">
        <f t="shared" si="132"/>
        <v>1</v>
      </c>
      <c r="BZ142">
        <f t="shared" si="133"/>
        <v>0</v>
      </c>
      <c r="CA142">
        <f t="shared" si="134"/>
        <v>7.2861263723963745</v>
      </c>
      <c r="CD142">
        <v>135</v>
      </c>
      <c r="CE142">
        <v>20.095166358702684</v>
      </c>
      <c r="CF142">
        <v>14.552673793421439</v>
      </c>
      <c r="CH142">
        <f t="shared" si="135"/>
        <v>1</v>
      </c>
      <c r="CI142">
        <f t="shared" si="136"/>
        <v>0</v>
      </c>
      <c r="CJ142">
        <f t="shared" si="137"/>
        <v>5.5424925652812451</v>
      </c>
      <c r="CM142">
        <v>135</v>
      </c>
      <c r="CN142">
        <v>24.865200479714304</v>
      </c>
      <c r="CO142">
        <v>31.048220484486919</v>
      </c>
      <c r="CQ142">
        <f t="shared" si="138"/>
        <v>0</v>
      </c>
      <c r="CR142">
        <f t="shared" si="139"/>
        <v>1</v>
      </c>
      <c r="CS142">
        <f t="shared" si="140"/>
        <v>6.1830200047726152</v>
      </c>
      <c r="CV142">
        <v>135</v>
      </c>
      <c r="CW142">
        <v>26.504170643968195</v>
      </c>
      <c r="CX142">
        <v>17.526881083277917</v>
      </c>
      <c r="CZ142">
        <f t="shared" si="141"/>
        <v>1</v>
      </c>
      <c r="DA142">
        <f t="shared" si="142"/>
        <v>0</v>
      </c>
      <c r="DB142">
        <f t="shared" si="143"/>
        <v>8.9772895606902772</v>
      </c>
      <c r="DE142">
        <v>135</v>
      </c>
      <c r="DF142">
        <v>22.429754637279579</v>
      </c>
      <c r="DG142">
        <v>22.313705037715394</v>
      </c>
      <c r="DI142">
        <f t="shared" si="144"/>
        <v>1</v>
      </c>
      <c r="DJ142">
        <f t="shared" si="145"/>
        <v>0</v>
      </c>
      <c r="DK142">
        <f t="shared" si="146"/>
        <v>0.11604959956418526</v>
      </c>
      <c r="DN142">
        <v>135</v>
      </c>
      <c r="DO142">
        <v>17.754768970394565</v>
      </c>
      <c r="DP142">
        <v>14.715120742509075</v>
      </c>
      <c r="DR142">
        <f t="shared" si="147"/>
        <v>1</v>
      </c>
      <c r="DS142">
        <f t="shared" si="148"/>
        <v>0</v>
      </c>
      <c r="DT142">
        <f t="shared" si="149"/>
        <v>3.0396482278854897</v>
      </c>
      <c r="DW142">
        <v>135</v>
      </c>
      <c r="DX142">
        <v>8.2977506063400241</v>
      </c>
      <c r="DY142">
        <v>21.074871429647917</v>
      </c>
      <c r="EA142">
        <f t="shared" si="150"/>
        <v>0</v>
      </c>
      <c r="EB142">
        <f t="shared" si="151"/>
        <v>1</v>
      </c>
      <c r="EC142">
        <f t="shared" si="152"/>
        <v>12.777120823307893</v>
      </c>
      <c r="EF142">
        <v>135</v>
      </c>
      <c r="EG142">
        <v>21.635986456450677</v>
      </c>
      <c r="EH142">
        <v>16.099426239149434</v>
      </c>
      <c r="EJ142">
        <f t="shared" si="153"/>
        <v>1</v>
      </c>
      <c r="EK142">
        <f t="shared" si="154"/>
        <v>0</v>
      </c>
      <c r="EL142">
        <f t="shared" si="155"/>
        <v>5.5365602173012434</v>
      </c>
      <c r="EO142">
        <v>135</v>
      </c>
      <c r="EP142">
        <v>23.649541918349733</v>
      </c>
      <c r="EQ142">
        <v>25.276259099539068</v>
      </c>
      <c r="ES142">
        <f t="shared" si="156"/>
        <v>0</v>
      </c>
      <c r="ET142">
        <f t="shared" si="157"/>
        <v>1</v>
      </c>
      <c r="EU142">
        <f t="shared" si="158"/>
        <v>1.6267171811893348</v>
      </c>
    </row>
    <row r="143" spans="1:151" x14ac:dyDescent="0.25">
      <c r="A143">
        <v>136</v>
      </c>
      <c r="B143">
        <v>8.90356014050057</v>
      </c>
      <c r="C143">
        <v>42.651077088012876</v>
      </c>
      <c r="E143">
        <f t="shared" si="108"/>
        <v>0</v>
      </c>
      <c r="F143">
        <f t="shared" si="110"/>
        <v>1</v>
      </c>
      <c r="G143">
        <f t="shared" si="109"/>
        <v>33.74751694751231</v>
      </c>
      <c r="J143">
        <v>136</v>
      </c>
      <c r="K143">
        <v>20.033083983269631</v>
      </c>
      <c r="L143">
        <v>25.16087975718041</v>
      </c>
      <c r="N143">
        <f t="shared" si="111"/>
        <v>0</v>
      </c>
      <c r="O143">
        <f t="shared" si="112"/>
        <v>1</v>
      </c>
      <c r="P143">
        <f t="shared" si="113"/>
        <v>5.1277957739107798</v>
      </c>
      <c r="S143">
        <v>136</v>
      </c>
      <c r="T143">
        <v>15.138866817771477</v>
      </c>
      <c r="U143">
        <v>16.743191049043929</v>
      </c>
      <c r="W143">
        <f t="shared" si="114"/>
        <v>0</v>
      </c>
      <c r="X143">
        <f t="shared" si="115"/>
        <v>1</v>
      </c>
      <c r="Y143">
        <f t="shared" si="116"/>
        <v>1.6043242312724519</v>
      </c>
      <c r="AB143">
        <v>136</v>
      </c>
      <c r="AC143">
        <v>21.617187028470532</v>
      </c>
      <c r="AD143">
        <v>17.18794016623664</v>
      </c>
      <c r="AF143">
        <f t="shared" si="117"/>
        <v>1</v>
      </c>
      <c r="AG143">
        <f t="shared" si="118"/>
        <v>0</v>
      </c>
      <c r="AH143">
        <f t="shared" si="119"/>
        <v>4.4292468622338923</v>
      </c>
      <c r="AK143">
        <v>136</v>
      </c>
      <c r="AL143">
        <v>26.488336019749887</v>
      </c>
      <c r="AM143">
        <v>13.232644708724537</v>
      </c>
      <c r="AO143">
        <f t="shared" si="120"/>
        <v>1</v>
      </c>
      <c r="AP143">
        <f t="shared" si="121"/>
        <v>0</v>
      </c>
      <c r="AQ143">
        <f t="shared" si="122"/>
        <v>13.25569131102535</v>
      </c>
      <c r="AT143">
        <v>136</v>
      </c>
      <c r="AU143">
        <v>22.815179844197317</v>
      </c>
      <c r="AV143">
        <v>19.890948290185172</v>
      </c>
      <c r="AX143">
        <f t="shared" si="123"/>
        <v>1</v>
      </c>
      <c r="AY143">
        <f t="shared" si="124"/>
        <v>0</v>
      </c>
      <c r="AZ143">
        <f t="shared" si="125"/>
        <v>2.9242315540121453</v>
      </c>
      <c r="BC143">
        <v>136</v>
      </c>
      <c r="BD143" t="e">
        <v>#N/A</v>
      </c>
      <c r="BE143" t="e">
        <v>#N/A</v>
      </c>
      <c r="BG143" t="e">
        <f t="shared" si="126"/>
        <v>#N/A</v>
      </c>
      <c r="BH143" t="e">
        <f t="shared" si="127"/>
        <v>#N/A</v>
      </c>
      <c r="BI143" t="e">
        <f t="shared" si="128"/>
        <v>#N/A</v>
      </c>
      <c r="BL143">
        <v>136</v>
      </c>
      <c r="BM143">
        <v>19.364526125353745</v>
      </c>
      <c r="BN143">
        <v>16.014944675067511</v>
      </c>
      <c r="BP143">
        <f t="shared" si="129"/>
        <v>1</v>
      </c>
      <c r="BQ143">
        <f t="shared" si="130"/>
        <v>0</v>
      </c>
      <c r="BR143">
        <f t="shared" si="131"/>
        <v>3.3495814502862338</v>
      </c>
      <c r="BU143">
        <v>136</v>
      </c>
      <c r="BV143">
        <v>28.495406399662951</v>
      </c>
      <c r="BW143">
        <v>26.116614396516336</v>
      </c>
      <c r="BY143">
        <f t="shared" si="132"/>
        <v>1</v>
      </c>
      <c r="BZ143">
        <f t="shared" si="133"/>
        <v>0</v>
      </c>
      <c r="CA143">
        <f t="shared" si="134"/>
        <v>2.3787920031466143</v>
      </c>
      <c r="CD143">
        <v>136</v>
      </c>
      <c r="CE143">
        <v>23.20764140960868</v>
      </c>
      <c r="CF143">
        <v>21.060136144066817</v>
      </c>
      <c r="CH143">
        <f t="shared" si="135"/>
        <v>1</v>
      </c>
      <c r="CI143">
        <f t="shared" si="136"/>
        <v>0</v>
      </c>
      <c r="CJ143">
        <f t="shared" si="137"/>
        <v>2.1475052655418629</v>
      </c>
      <c r="CM143">
        <v>136</v>
      </c>
      <c r="CN143">
        <v>26.12005290667706</v>
      </c>
      <c r="CO143">
        <v>21.478185735628028</v>
      </c>
      <c r="CQ143">
        <f t="shared" si="138"/>
        <v>1</v>
      </c>
      <c r="CR143">
        <f t="shared" si="139"/>
        <v>0</v>
      </c>
      <c r="CS143">
        <f t="shared" si="140"/>
        <v>4.6418671710490322</v>
      </c>
      <c r="CV143">
        <v>136</v>
      </c>
      <c r="CW143">
        <v>21.469426506806769</v>
      </c>
      <c r="CX143">
        <v>21.967843367757851</v>
      </c>
      <c r="CZ143">
        <f t="shared" si="141"/>
        <v>0</v>
      </c>
      <c r="DA143">
        <f t="shared" si="142"/>
        <v>1</v>
      </c>
      <c r="DB143">
        <f t="shared" si="143"/>
        <v>0.49841686095108173</v>
      </c>
      <c r="DE143">
        <v>136</v>
      </c>
      <c r="DF143">
        <v>19.290326039680721</v>
      </c>
      <c r="DG143">
        <v>20.968899953790359</v>
      </c>
      <c r="DI143">
        <f t="shared" si="144"/>
        <v>0</v>
      </c>
      <c r="DJ143">
        <f t="shared" si="145"/>
        <v>1</v>
      </c>
      <c r="DK143">
        <f t="shared" si="146"/>
        <v>1.6785739141096379</v>
      </c>
      <c r="DN143">
        <v>136</v>
      </c>
      <c r="DO143">
        <v>23.684051103083171</v>
      </c>
      <c r="DP143">
        <v>21.235136654076044</v>
      </c>
      <c r="DR143">
        <f t="shared" si="147"/>
        <v>1</v>
      </c>
      <c r="DS143">
        <f t="shared" si="148"/>
        <v>0</v>
      </c>
      <c r="DT143">
        <f t="shared" si="149"/>
        <v>2.4489144490071268</v>
      </c>
      <c r="DW143">
        <v>136</v>
      </c>
      <c r="DX143">
        <v>27.376167394707057</v>
      </c>
      <c r="DY143">
        <v>23.43945080505075</v>
      </c>
      <c r="EA143">
        <f t="shared" si="150"/>
        <v>1</v>
      </c>
      <c r="EB143">
        <f t="shared" si="151"/>
        <v>0</v>
      </c>
      <c r="EC143">
        <f t="shared" si="152"/>
        <v>3.9367165896563066</v>
      </c>
      <c r="EF143">
        <v>136</v>
      </c>
      <c r="EG143">
        <v>19.146270429773214</v>
      </c>
      <c r="EH143">
        <v>11.653673463546264</v>
      </c>
      <c r="EJ143">
        <f t="shared" si="153"/>
        <v>1</v>
      </c>
      <c r="EK143">
        <f t="shared" si="154"/>
        <v>0</v>
      </c>
      <c r="EL143">
        <f t="shared" si="155"/>
        <v>7.4925969662269498</v>
      </c>
      <c r="EO143">
        <v>136</v>
      </c>
      <c r="EP143">
        <v>19.942399157060336</v>
      </c>
      <c r="EQ143">
        <v>23.105884806938114</v>
      </c>
      <c r="ES143">
        <f t="shared" si="156"/>
        <v>0</v>
      </c>
      <c r="ET143">
        <f t="shared" si="157"/>
        <v>1</v>
      </c>
      <c r="EU143">
        <f t="shared" si="158"/>
        <v>3.1634856498777779</v>
      </c>
    </row>
    <row r="144" spans="1:151" x14ac:dyDescent="0.25">
      <c r="A144">
        <v>137</v>
      </c>
      <c r="B144">
        <v>12.079227733065622</v>
      </c>
      <c r="C144">
        <v>13.415778659015499</v>
      </c>
      <c r="E144">
        <f t="shared" si="108"/>
        <v>0</v>
      </c>
      <c r="F144">
        <f t="shared" si="110"/>
        <v>1</v>
      </c>
      <c r="G144">
        <f t="shared" si="109"/>
        <v>1.3365509259498776</v>
      </c>
      <c r="J144">
        <v>137</v>
      </c>
      <c r="K144">
        <v>26.065329429607566</v>
      </c>
      <c r="L144">
        <v>28.475702626553129</v>
      </c>
      <c r="N144">
        <f t="shared" si="111"/>
        <v>0</v>
      </c>
      <c r="O144">
        <f t="shared" si="112"/>
        <v>1</v>
      </c>
      <c r="P144">
        <f t="shared" si="113"/>
        <v>2.4103731969455637</v>
      </c>
      <c r="S144">
        <v>137</v>
      </c>
      <c r="T144">
        <v>16.348671409726951</v>
      </c>
      <c r="U144">
        <v>29.489700156936625</v>
      </c>
      <c r="W144">
        <f t="shared" si="114"/>
        <v>0</v>
      </c>
      <c r="X144">
        <f t="shared" si="115"/>
        <v>1</v>
      </c>
      <c r="Y144">
        <f t="shared" si="116"/>
        <v>13.141028747209674</v>
      </c>
      <c r="AB144">
        <v>137</v>
      </c>
      <c r="AC144">
        <v>22.876630502193237</v>
      </c>
      <c r="AD144">
        <v>18.099662094083946</v>
      </c>
      <c r="AF144">
        <f t="shared" si="117"/>
        <v>1</v>
      </c>
      <c r="AG144">
        <f t="shared" si="118"/>
        <v>0</v>
      </c>
      <c r="AH144">
        <f t="shared" si="119"/>
        <v>4.7769684081092905</v>
      </c>
      <c r="AK144">
        <v>137</v>
      </c>
      <c r="AL144">
        <v>20.964433686618325</v>
      </c>
      <c r="AM144">
        <v>34.92260208611841</v>
      </c>
      <c r="AO144">
        <f t="shared" si="120"/>
        <v>0</v>
      </c>
      <c r="AP144">
        <f t="shared" si="121"/>
        <v>1</v>
      </c>
      <c r="AQ144">
        <f t="shared" si="122"/>
        <v>13.958168399500085</v>
      </c>
      <c r="AT144">
        <v>137</v>
      </c>
      <c r="AU144">
        <v>20.40142454602395</v>
      </c>
      <c r="AV144">
        <v>23.615020222012845</v>
      </c>
      <c r="AX144">
        <f t="shared" si="123"/>
        <v>0</v>
      </c>
      <c r="AY144">
        <f t="shared" si="124"/>
        <v>1</v>
      </c>
      <c r="AZ144">
        <f t="shared" si="125"/>
        <v>3.2135956759888948</v>
      </c>
      <c r="BC144">
        <v>137</v>
      </c>
      <c r="BD144" t="e">
        <v>#N/A</v>
      </c>
      <c r="BE144" t="e">
        <v>#N/A</v>
      </c>
      <c r="BG144" t="e">
        <f t="shared" si="126"/>
        <v>#N/A</v>
      </c>
      <c r="BH144" t="e">
        <f t="shared" si="127"/>
        <v>#N/A</v>
      </c>
      <c r="BI144" t="e">
        <f t="shared" si="128"/>
        <v>#N/A</v>
      </c>
      <c r="BL144">
        <v>137</v>
      </c>
      <c r="BM144">
        <v>35.511126972432109</v>
      </c>
      <c r="BN144">
        <v>10.12753048323896</v>
      </c>
      <c r="BP144">
        <f t="shared" si="129"/>
        <v>1</v>
      </c>
      <c r="BQ144">
        <f t="shared" si="130"/>
        <v>0</v>
      </c>
      <c r="BR144">
        <f t="shared" si="131"/>
        <v>25.383596489193149</v>
      </c>
      <c r="BU144">
        <v>137</v>
      </c>
      <c r="BV144">
        <v>15.673275386927617</v>
      </c>
      <c r="BW144">
        <v>11.287163706409192</v>
      </c>
      <c r="BY144">
        <f t="shared" si="132"/>
        <v>1</v>
      </c>
      <c r="BZ144">
        <f t="shared" si="133"/>
        <v>0</v>
      </c>
      <c r="CA144">
        <f t="shared" si="134"/>
        <v>4.3861116805184253</v>
      </c>
      <c r="CD144">
        <v>137</v>
      </c>
      <c r="CE144">
        <v>33.118161597620741</v>
      </c>
      <c r="CF144">
        <v>26.803764496005396</v>
      </c>
      <c r="CH144">
        <f t="shared" si="135"/>
        <v>1</v>
      </c>
      <c r="CI144">
        <f t="shared" si="136"/>
        <v>0</v>
      </c>
      <c r="CJ144">
        <f t="shared" si="137"/>
        <v>6.3143971016153451</v>
      </c>
      <c r="CM144">
        <v>137</v>
      </c>
      <c r="CN144">
        <v>13.956486481737421</v>
      </c>
      <c r="CO144">
        <v>24.006183697288364</v>
      </c>
      <c r="CQ144">
        <f t="shared" si="138"/>
        <v>0</v>
      </c>
      <c r="CR144">
        <f t="shared" si="139"/>
        <v>1</v>
      </c>
      <c r="CS144">
        <f t="shared" si="140"/>
        <v>10.049697215550943</v>
      </c>
      <c r="CV144">
        <v>137</v>
      </c>
      <c r="CW144">
        <v>25.965585301116839</v>
      </c>
      <c r="CX144">
        <v>19.972945340737517</v>
      </c>
      <c r="CZ144">
        <f t="shared" si="141"/>
        <v>1</v>
      </c>
      <c r="DA144">
        <f t="shared" si="142"/>
        <v>0</v>
      </c>
      <c r="DB144">
        <f t="shared" si="143"/>
        <v>5.9926399603793215</v>
      </c>
      <c r="DE144">
        <v>137</v>
      </c>
      <c r="DF144">
        <v>20.249064755550876</v>
      </c>
      <c r="DG144">
        <v>11.414709091444225</v>
      </c>
      <c r="DI144">
        <f t="shared" si="144"/>
        <v>1</v>
      </c>
      <c r="DJ144">
        <f t="shared" si="145"/>
        <v>0</v>
      </c>
      <c r="DK144">
        <f t="shared" si="146"/>
        <v>8.834355664106651</v>
      </c>
      <c r="DN144">
        <v>137</v>
      </c>
      <c r="DO144">
        <v>23.563034345254852</v>
      </c>
      <c r="DP144">
        <v>18.709272711808257</v>
      </c>
      <c r="DR144">
        <f t="shared" si="147"/>
        <v>1</v>
      </c>
      <c r="DS144">
        <f t="shared" si="148"/>
        <v>0</v>
      </c>
      <c r="DT144">
        <f t="shared" si="149"/>
        <v>4.8537616334465952</v>
      </c>
      <c r="DW144">
        <v>137</v>
      </c>
      <c r="DX144">
        <v>12.013665652943841</v>
      </c>
      <c r="DY144">
        <v>20.194491361248062</v>
      </c>
      <c r="EA144">
        <f t="shared" si="150"/>
        <v>0</v>
      </c>
      <c r="EB144">
        <f t="shared" si="151"/>
        <v>1</v>
      </c>
      <c r="EC144">
        <f t="shared" si="152"/>
        <v>8.1808257083042211</v>
      </c>
      <c r="EF144">
        <v>137</v>
      </c>
      <c r="EG144">
        <v>24.798358331115772</v>
      </c>
      <c r="EH144">
        <v>18.633101510331922</v>
      </c>
      <c r="EJ144">
        <f t="shared" si="153"/>
        <v>1</v>
      </c>
      <c r="EK144">
        <f t="shared" si="154"/>
        <v>0</v>
      </c>
      <c r="EL144">
        <f t="shared" si="155"/>
        <v>6.1652568207838492</v>
      </c>
      <c r="EO144">
        <v>137</v>
      </c>
      <c r="EP144">
        <v>17.051622491259501</v>
      </c>
      <c r="EQ144">
        <v>48.364210843503606</v>
      </c>
      <c r="ES144">
        <f t="shared" si="156"/>
        <v>0</v>
      </c>
      <c r="ET144">
        <f t="shared" si="157"/>
        <v>1</v>
      </c>
      <c r="EU144">
        <f t="shared" si="158"/>
        <v>31.312588352244106</v>
      </c>
    </row>
    <row r="145" spans="1:151" x14ac:dyDescent="0.25">
      <c r="A145">
        <v>138</v>
      </c>
      <c r="B145">
        <v>14.353789203771791</v>
      </c>
      <c r="C145">
        <v>24.534263686701166</v>
      </c>
      <c r="E145">
        <f t="shared" si="108"/>
        <v>0</v>
      </c>
      <c r="F145">
        <f t="shared" si="110"/>
        <v>1</v>
      </c>
      <c r="G145">
        <f t="shared" si="109"/>
        <v>10.180474482929375</v>
      </c>
      <c r="J145">
        <v>138</v>
      </c>
      <c r="K145">
        <v>28.821104862565672</v>
      </c>
      <c r="L145">
        <v>18.479227400346403</v>
      </c>
      <c r="N145">
        <f t="shared" si="111"/>
        <v>1</v>
      </c>
      <c r="O145">
        <f t="shared" si="112"/>
        <v>0</v>
      </c>
      <c r="P145">
        <f t="shared" si="113"/>
        <v>10.341877462219269</v>
      </c>
      <c r="S145">
        <v>138</v>
      </c>
      <c r="T145">
        <v>21.271591644813114</v>
      </c>
      <c r="U145">
        <v>17.35346867750858</v>
      </c>
      <c r="W145">
        <f t="shared" si="114"/>
        <v>1</v>
      </c>
      <c r="X145">
        <f t="shared" si="115"/>
        <v>0</v>
      </c>
      <c r="Y145">
        <f t="shared" si="116"/>
        <v>3.9181229673045337</v>
      </c>
      <c r="AB145">
        <v>138</v>
      </c>
      <c r="AC145">
        <v>19.459045894822268</v>
      </c>
      <c r="AD145">
        <v>19.67631525014647</v>
      </c>
      <c r="AF145">
        <f t="shared" si="117"/>
        <v>0</v>
      </c>
      <c r="AG145">
        <f t="shared" si="118"/>
        <v>1</v>
      </c>
      <c r="AH145">
        <f t="shared" si="119"/>
        <v>0.217269355324202</v>
      </c>
      <c r="AK145">
        <v>138</v>
      </c>
      <c r="AL145">
        <v>9.533781128247508</v>
      </c>
      <c r="AM145">
        <v>27.06606470293605</v>
      </c>
      <c r="AO145">
        <f t="shared" si="120"/>
        <v>0</v>
      </c>
      <c r="AP145">
        <f t="shared" si="121"/>
        <v>1</v>
      </c>
      <c r="AQ145">
        <f t="shared" si="122"/>
        <v>17.532283574688542</v>
      </c>
      <c r="AT145">
        <v>138</v>
      </c>
      <c r="AU145">
        <v>19.058421501200325</v>
      </c>
      <c r="AV145">
        <v>34.269244012903158</v>
      </c>
      <c r="AX145">
        <f t="shared" si="123"/>
        <v>0</v>
      </c>
      <c r="AY145">
        <f t="shared" si="124"/>
        <v>1</v>
      </c>
      <c r="AZ145">
        <f t="shared" si="125"/>
        <v>15.210822511702833</v>
      </c>
      <c r="BC145">
        <v>138</v>
      </c>
      <c r="BD145" t="e">
        <v>#N/A</v>
      </c>
      <c r="BE145" t="e">
        <v>#N/A</v>
      </c>
      <c r="BG145" t="e">
        <f t="shared" si="126"/>
        <v>#N/A</v>
      </c>
      <c r="BH145" t="e">
        <f t="shared" si="127"/>
        <v>#N/A</v>
      </c>
      <c r="BI145" t="e">
        <f t="shared" si="128"/>
        <v>#N/A</v>
      </c>
      <c r="BL145">
        <v>138</v>
      </c>
      <c r="BM145">
        <v>18.828042719344925</v>
      </c>
      <c r="BN145">
        <v>12.712952047777719</v>
      </c>
      <c r="BP145">
        <f t="shared" si="129"/>
        <v>1</v>
      </c>
      <c r="BQ145">
        <f t="shared" si="130"/>
        <v>0</v>
      </c>
      <c r="BR145">
        <f t="shared" si="131"/>
        <v>6.1150906715672058</v>
      </c>
      <c r="BU145">
        <v>138</v>
      </c>
      <c r="BV145">
        <v>34.5843493323286</v>
      </c>
      <c r="BW145">
        <v>34.938438128342227</v>
      </c>
      <c r="BY145">
        <f t="shared" si="132"/>
        <v>0</v>
      </c>
      <c r="BZ145">
        <f t="shared" si="133"/>
        <v>1</v>
      </c>
      <c r="CA145">
        <f t="shared" si="134"/>
        <v>0.35408879601362742</v>
      </c>
      <c r="CD145">
        <v>138</v>
      </c>
      <c r="CE145">
        <v>23.042546965711789</v>
      </c>
      <c r="CF145">
        <v>44.067306350066488</v>
      </c>
      <c r="CH145">
        <f t="shared" si="135"/>
        <v>0</v>
      </c>
      <c r="CI145">
        <f t="shared" si="136"/>
        <v>1</v>
      </c>
      <c r="CJ145">
        <f t="shared" si="137"/>
        <v>21.024759384354699</v>
      </c>
      <c r="CM145">
        <v>138</v>
      </c>
      <c r="CN145">
        <v>21.466016616166659</v>
      </c>
      <c r="CO145">
        <v>15.265634386561132</v>
      </c>
      <c r="CQ145">
        <f t="shared" si="138"/>
        <v>1</v>
      </c>
      <c r="CR145">
        <f t="shared" si="139"/>
        <v>0</v>
      </c>
      <c r="CS145">
        <f t="shared" si="140"/>
        <v>6.2003822296055269</v>
      </c>
      <c r="CV145">
        <v>138</v>
      </c>
      <c r="CW145">
        <v>23.451674501397861</v>
      </c>
      <c r="CX145">
        <v>23.549075683133001</v>
      </c>
      <c r="CZ145">
        <f t="shared" si="141"/>
        <v>0</v>
      </c>
      <c r="DA145">
        <f t="shared" si="142"/>
        <v>1</v>
      </c>
      <c r="DB145">
        <f t="shared" si="143"/>
        <v>9.7401181735140341E-2</v>
      </c>
      <c r="DE145">
        <v>138</v>
      </c>
      <c r="DF145">
        <v>15.626731114784471</v>
      </c>
      <c r="DG145">
        <v>22.051408607429298</v>
      </c>
      <c r="DI145">
        <f t="shared" si="144"/>
        <v>0</v>
      </c>
      <c r="DJ145">
        <f t="shared" si="145"/>
        <v>1</v>
      </c>
      <c r="DK145">
        <f t="shared" si="146"/>
        <v>6.4246774926448271</v>
      </c>
      <c r="DN145">
        <v>138</v>
      </c>
      <c r="DO145">
        <v>21.27153988769188</v>
      </c>
      <c r="DP145">
        <v>18.289836136123295</v>
      </c>
      <c r="DR145">
        <f t="shared" si="147"/>
        <v>1</v>
      </c>
      <c r="DS145">
        <f t="shared" si="148"/>
        <v>0</v>
      </c>
      <c r="DT145">
        <f t="shared" si="149"/>
        <v>2.9817037515685847</v>
      </c>
      <c r="DW145">
        <v>138</v>
      </c>
      <c r="DX145">
        <v>19.210695810008385</v>
      </c>
      <c r="DY145">
        <v>21.471415781283259</v>
      </c>
      <c r="EA145">
        <f t="shared" si="150"/>
        <v>0</v>
      </c>
      <c r="EB145">
        <f t="shared" si="151"/>
        <v>1</v>
      </c>
      <c r="EC145">
        <f t="shared" si="152"/>
        <v>2.2607199712748738</v>
      </c>
      <c r="EF145">
        <v>138</v>
      </c>
      <c r="EG145">
        <v>22.125118562053949</v>
      </c>
      <c r="EH145">
        <v>16.326229227279601</v>
      </c>
      <c r="EJ145">
        <f t="shared" si="153"/>
        <v>1</v>
      </c>
      <c r="EK145">
        <f t="shared" si="154"/>
        <v>0</v>
      </c>
      <c r="EL145">
        <f t="shared" si="155"/>
        <v>5.7988893347743478</v>
      </c>
      <c r="EO145">
        <v>138</v>
      </c>
      <c r="EP145">
        <v>27.134433140742285</v>
      </c>
      <c r="EQ145">
        <v>17.527572857640052</v>
      </c>
      <c r="ES145">
        <f t="shared" si="156"/>
        <v>1</v>
      </c>
      <c r="ET145">
        <f t="shared" si="157"/>
        <v>0</v>
      </c>
      <c r="EU145">
        <f t="shared" si="158"/>
        <v>9.6068602831022325</v>
      </c>
    </row>
    <row r="146" spans="1:151" x14ac:dyDescent="0.25">
      <c r="A146">
        <v>139</v>
      </c>
      <c r="B146">
        <v>13.381190383196301</v>
      </c>
      <c r="C146">
        <v>23.884649591925353</v>
      </c>
      <c r="E146">
        <f t="shared" si="108"/>
        <v>0</v>
      </c>
      <c r="F146">
        <f t="shared" si="110"/>
        <v>1</v>
      </c>
      <c r="G146">
        <f t="shared" si="109"/>
        <v>10.503459208729051</v>
      </c>
      <c r="J146">
        <v>139</v>
      </c>
      <c r="K146">
        <v>22.204769072293949</v>
      </c>
      <c r="L146">
        <v>23.726308144989421</v>
      </c>
      <c r="N146">
        <f t="shared" si="111"/>
        <v>0</v>
      </c>
      <c r="O146">
        <f t="shared" si="112"/>
        <v>1</v>
      </c>
      <c r="P146">
        <f t="shared" si="113"/>
        <v>1.5215390726954716</v>
      </c>
      <c r="S146">
        <v>139</v>
      </c>
      <c r="T146">
        <v>19.150695571675392</v>
      </c>
      <c r="U146">
        <v>22.676442596649604</v>
      </c>
      <c r="W146">
        <f t="shared" si="114"/>
        <v>0</v>
      </c>
      <c r="X146">
        <f t="shared" si="115"/>
        <v>1</v>
      </c>
      <c r="Y146">
        <f t="shared" si="116"/>
        <v>3.525747024974212</v>
      </c>
      <c r="AB146">
        <v>139</v>
      </c>
      <c r="AC146">
        <v>26.580579182331281</v>
      </c>
      <c r="AD146">
        <v>17.17769317786626</v>
      </c>
      <c r="AF146">
        <f t="shared" si="117"/>
        <v>1</v>
      </c>
      <c r="AG146">
        <f t="shared" si="118"/>
        <v>0</v>
      </c>
      <c r="AH146">
        <f t="shared" si="119"/>
        <v>9.4028860044650209</v>
      </c>
      <c r="AK146">
        <v>139</v>
      </c>
      <c r="AL146">
        <v>31.221369629483284</v>
      </c>
      <c r="AM146">
        <v>6.727929681841637</v>
      </c>
      <c r="AO146">
        <f t="shared" si="120"/>
        <v>1</v>
      </c>
      <c r="AP146">
        <f t="shared" si="121"/>
        <v>0</v>
      </c>
      <c r="AQ146">
        <f t="shared" si="122"/>
        <v>24.493439947641647</v>
      </c>
      <c r="AT146">
        <v>139</v>
      </c>
      <c r="AU146">
        <v>15.144369607667812</v>
      </c>
      <c r="AV146">
        <v>27.142231908732562</v>
      </c>
      <c r="AX146">
        <f t="shared" si="123"/>
        <v>0</v>
      </c>
      <c r="AY146">
        <f t="shared" si="124"/>
        <v>1</v>
      </c>
      <c r="AZ146">
        <f t="shared" si="125"/>
        <v>11.99786230106475</v>
      </c>
      <c r="BC146">
        <v>139</v>
      </c>
      <c r="BD146" t="e">
        <v>#N/A</v>
      </c>
      <c r="BE146" t="e">
        <v>#N/A</v>
      </c>
      <c r="BG146" t="e">
        <f t="shared" si="126"/>
        <v>#N/A</v>
      </c>
      <c r="BH146" t="e">
        <f t="shared" si="127"/>
        <v>#N/A</v>
      </c>
      <c r="BI146" t="e">
        <f t="shared" si="128"/>
        <v>#N/A</v>
      </c>
      <c r="BL146">
        <v>139</v>
      </c>
      <c r="BM146">
        <v>16.511470426806753</v>
      </c>
      <c r="BN146">
        <v>11.215276440496989</v>
      </c>
      <c r="BP146">
        <f t="shared" si="129"/>
        <v>1</v>
      </c>
      <c r="BQ146">
        <f t="shared" si="130"/>
        <v>0</v>
      </c>
      <c r="BR146">
        <f t="shared" si="131"/>
        <v>5.2961939863097633</v>
      </c>
      <c r="BU146">
        <v>139</v>
      </c>
      <c r="BV146">
        <v>32.350000387388612</v>
      </c>
      <c r="BW146">
        <v>13.067426895565747</v>
      </c>
      <c r="BY146">
        <f t="shared" si="132"/>
        <v>1</v>
      </c>
      <c r="BZ146">
        <f t="shared" si="133"/>
        <v>0</v>
      </c>
      <c r="CA146">
        <f t="shared" si="134"/>
        <v>19.282573491822866</v>
      </c>
      <c r="CD146">
        <v>139</v>
      </c>
      <c r="CE146">
        <v>26.138803671635042</v>
      </c>
      <c r="CF146">
        <v>35.716427271965777</v>
      </c>
      <c r="CH146">
        <f t="shared" si="135"/>
        <v>0</v>
      </c>
      <c r="CI146">
        <f t="shared" si="136"/>
        <v>1</v>
      </c>
      <c r="CJ146">
        <f t="shared" si="137"/>
        <v>9.5776236003307353</v>
      </c>
      <c r="CM146">
        <v>139</v>
      </c>
      <c r="CN146">
        <v>21.402729446470833</v>
      </c>
      <c r="CO146">
        <v>29.338536971981263</v>
      </c>
      <c r="CQ146">
        <f t="shared" si="138"/>
        <v>0</v>
      </c>
      <c r="CR146">
        <f t="shared" si="139"/>
        <v>1</v>
      </c>
      <c r="CS146">
        <f t="shared" si="140"/>
        <v>7.9358075255104303</v>
      </c>
      <c r="CV146">
        <v>139</v>
      </c>
      <c r="CW146">
        <v>23.038314118161178</v>
      </c>
      <c r="CX146">
        <v>14.761815403162839</v>
      </c>
      <c r="CZ146">
        <f t="shared" si="141"/>
        <v>1</v>
      </c>
      <c r="DA146">
        <f t="shared" si="142"/>
        <v>0</v>
      </c>
      <c r="DB146">
        <f t="shared" si="143"/>
        <v>8.2764987149983398</v>
      </c>
      <c r="DE146">
        <v>139</v>
      </c>
      <c r="DF146">
        <v>24.828054817073827</v>
      </c>
      <c r="DG146">
        <v>33.055391191111269</v>
      </c>
      <c r="DI146">
        <f t="shared" si="144"/>
        <v>0</v>
      </c>
      <c r="DJ146">
        <f t="shared" si="145"/>
        <v>1</v>
      </c>
      <c r="DK146">
        <f t="shared" si="146"/>
        <v>8.2273363740374421</v>
      </c>
      <c r="DN146">
        <v>139</v>
      </c>
      <c r="DO146">
        <v>22.056278533564015</v>
      </c>
      <c r="DP146">
        <v>24.15968443302275</v>
      </c>
      <c r="DR146">
        <f t="shared" si="147"/>
        <v>0</v>
      </c>
      <c r="DS146">
        <f t="shared" si="148"/>
        <v>1</v>
      </c>
      <c r="DT146">
        <f t="shared" si="149"/>
        <v>2.1034058994587355</v>
      </c>
      <c r="DW146">
        <v>139</v>
      </c>
      <c r="DX146">
        <v>18.637033370252372</v>
      </c>
      <c r="DY146">
        <v>12.614946645620144</v>
      </c>
      <c r="EA146">
        <f t="shared" si="150"/>
        <v>1</v>
      </c>
      <c r="EB146">
        <f t="shared" si="151"/>
        <v>0</v>
      </c>
      <c r="EC146">
        <f t="shared" si="152"/>
        <v>6.0220867246322278</v>
      </c>
      <c r="EF146">
        <v>139</v>
      </c>
      <c r="EG146">
        <v>24.655287977778674</v>
      </c>
      <c r="EH146">
        <v>11.36016446186972</v>
      </c>
      <c r="EJ146">
        <f t="shared" si="153"/>
        <v>1</v>
      </c>
      <c r="EK146">
        <f t="shared" si="154"/>
        <v>0</v>
      </c>
      <c r="EL146">
        <f t="shared" si="155"/>
        <v>13.295123515908953</v>
      </c>
      <c r="EO146">
        <v>139</v>
      </c>
      <c r="EP146">
        <v>23.607397950831039</v>
      </c>
      <c r="EQ146">
        <v>6.8059238541703913</v>
      </c>
      <c r="ES146">
        <f t="shared" si="156"/>
        <v>1</v>
      </c>
      <c r="ET146">
        <f t="shared" si="157"/>
        <v>0</v>
      </c>
      <c r="EU146">
        <f t="shared" si="158"/>
        <v>16.801474096660648</v>
      </c>
    </row>
    <row r="147" spans="1:151" x14ac:dyDescent="0.25">
      <c r="A147">
        <v>140</v>
      </c>
      <c r="B147">
        <v>14.030473571335691</v>
      </c>
      <c r="C147">
        <v>37.406942747301343</v>
      </c>
      <c r="E147">
        <f t="shared" si="108"/>
        <v>0</v>
      </c>
      <c r="F147">
        <f t="shared" si="110"/>
        <v>1</v>
      </c>
      <c r="G147">
        <f t="shared" si="109"/>
        <v>23.376469175965653</v>
      </c>
      <c r="J147">
        <v>140</v>
      </c>
      <c r="K147">
        <v>18.744506340918793</v>
      </c>
      <c r="L147">
        <v>32.421751540926621</v>
      </c>
      <c r="N147">
        <f t="shared" si="111"/>
        <v>0</v>
      </c>
      <c r="O147">
        <f t="shared" si="112"/>
        <v>1</v>
      </c>
      <c r="P147">
        <f t="shared" si="113"/>
        <v>13.677245200007828</v>
      </c>
      <c r="S147">
        <v>140</v>
      </c>
      <c r="T147">
        <v>19.451794710255186</v>
      </c>
      <c r="U147">
        <v>28.479780039140191</v>
      </c>
      <c r="W147">
        <f t="shared" si="114"/>
        <v>0</v>
      </c>
      <c r="X147">
        <f t="shared" si="115"/>
        <v>1</v>
      </c>
      <c r="Y147">
        <f t="shared" si="116"/>
        <v>9.0279853288850056</v>
      </c>
      <c r="AB147">
        <v>140</v>
      </c>
      <c r="AC147">
        <v>18.950836300223493</v>
      </c>
      <c r="AD147">
        <v>17.369970417942667</v>
      </c>
      <c r="AF147">
        <f t="shared" si="117"/>
        <v>1</v>
      </c>
      <c r="AG147">
        <f t="shared" si="118"/>
        <v>0</v>
      </c>
      <c r="AH147">
        <f t="shared" si="119"/>
        <v>1.5808658822808255</v>
      </c>
      <c r="AK147">
        <v>140</v>
      </c>
      <c r="AL147">
        <v>28.397365649229513</v>
      </c>
      <c r="AM147">
        <v>32.439825347284902</v>
      </c>
      <c r="AO147">
        <f t="shared" si="120"/>
        <v>0</v>
      </c>
      <c r="AP147">
        <f t="shared" si="121"/>
        <v>1</v>
      </c>
      <c r="AQ147">
        <f t="shared" si="122"/>
        <v>4.0424596980553886</v>
      </c>
      <c r="AT147">
        <v>140</v>
      </c>
      <c r="AU147">
        <v>14.800018134013561</v>
      </c>
      <c r="AV147">
        <v>29.994817249135352</v>
      </c>
      <c r="AX147">
        <f t="shared" si="123"/>
        <v>0</v>
      </c>
      <c r="AY147">
        <f t="shared" si="124"/>
        <v>1</v>
      </c>
      <c r="AZ147">
        <f t="shared" si="125"/>
        <v>15.194799115121791</v>
      </c>
      <c r="BC147">
        <v>140</v>
      </c>
      <c r="BD147" t="e">
        <v>#N/A</v>
      </c>
      <c r="BE147" t="e">
        <v>#N/A</v>
      </c>
      <c r="BG147" t="e">
        <f t="shared" si="126"/>
        <v>#N/A</v>
      </c>
      <c r="BH147" t="e">
        <f t="shared" si="127"/>
        <v>#N/A</v>
      </c>
      <c r="BI147" t="e">
        <f t="shared" si="128"/>
        <v>#N/A</v>
      </c>
      <c r="BL147">
        <v>140</v>
      </c>
      <c r="BM147">
        <v>13.099115250950756</v>
      </c>
      <c r="BN147">
        <v>15.316008646157595</v>
      </c>
      <c r="BP147">
        <f t="shared" si="129"/>
        <v>0</v>
      </c>
      <c r="BQ147">
        <f t="shared" si="130"/>
        <v>1</v>
      </c>
      <c r="BR147">
        <f t="shared" si="131"/>
        <v>2.2168933952068386</v>
      </c>
      <c r="BU147">
        <v>140</v>
      </c>
      <c r="BV147">
        <v>5.4766823093956951</v>
      </c>
      <c r="BW147">
        <v>23.242406599196819</v>
      </c>
      <c r="BY147">
        <f t="shared" si="132"/>
        <v>0</v>
      </c>
      <c r="BZ147">
        <f t="shared" si="133"/>
        <v>1</v>
      </c>
      <c r="CA147">
        <f t="shared" si="134"/>
        <v>17.765724289801124</v>
      </c>
      <c r="CD147">
        <v>140</v>
      </c>
      <c r="CE147">
        <v>41.597859526653778</v>
      </c>
      <c r="CF147">
        <v>11.972676872952874</v>
      </c>
      <c r="CH147">
        <f t="shared" si="135"/>
        <v>1</v>
      </c>
      <c r="CI147">
        <f t="shared" si="136"/>
        <v>0</v>
      </c>
      <c r="CJ147">
        <f t="shared" si="137"/>
        <v>29.625182653700904</v>
      </c>
      <c r="CM147">
        <v>140</v>
      </c>
      <c r="CN147">
        <v>21.84849523886626</v>
      </c>
      <c r="CO147">
        <v>27.839003075869829</v>
      </c>
      <c r="CQ147">
        <f t="shared" si="138"/>
        <v>0</v>
      </c>
      <c r="CR147">
        <f t="shared" si="139"/>
        <v>1</v>
      </c>
      <c r="CS147">
        <f t="shared" si="140"/>
        <v>5.9905078370035696</v>
      </c>
      <c r="CV147">
        <v>140</v>
      </c>
      <c r="CW147">
        <v>22.612437130486718</v>
      </c>
      <c r="CX147">
        <v>16.611681404886561</v>
      </c>
      <c r="CZ147">
        <f t="shared" si="141"/>
        <v>1</v>
      </c>
      <c r="DA147">
        <f t="shared" si="142"/>
        <v>0</v>
      </c>
      <c r="DB147">
        <f t="shared" si="143"/>
        <v>6.0007557256001576</v>
      </c>
      <c r="DE147">
        <v>140</v>
      </c>
      <c r="DF147">
        <v>20.119916521939789</v>
      </c>
      <c r="DG147">
        <v>17.48807796156748</v>
      </c>
      <c r="DI147">
        <f t="shared" si="144"/>
        <v>1</v>
      </c>
      <c r="DJ147">
        <f t="shared" si="145"/>
        <v>0</v>
      </c>
      <c r="DK147">
        <f t="shared" si="146"/>
        <v>2.6318385603723087</v>
      </c>
      <c r="DN147">
        <v>140</v>
      </c>
      <c r="DO147">
        <v>24.542215052505249</v>
      </c>
      <c r="DP147">
        <v>20.141320331038489</v>
      </c>
      <c r="DR147">
        <f t="shared" si="147"/>
        <v>1</v>
      </c>
      <c r="DS147">
        <f t="shared" si="148"/>
        <v>0</v>
      </c>
      <c r="DT147">
        <f t="shared" si="149"/>
        <v>4.4008947214667593</v>
      </c>
      <c r="DW147">
        <v>140</v>
      </c>
      <c r="DX147">
        <v>17.464212143977239</v>
      </c>
      <c r="DY147">
        <v>22.399024079495227</v>
      </c>
      <c r="EA147">
        <f t="shared" si="150"/>
        <v>0</v>
      </c>
      <c r="EB147">
        <f t="shared" si="151"/>
        <v>1</v>
      </c>
      <c r="EC147">
        <f t="shared" si="152"/>
        <v>4.9348119355179882</v>
      </c>
      <c r="EF147">
        <v>140</v>
      </c>
      <c r="EG147">
        <v>26.541640043372517</v>
      </c>
      <c r="EH147">
        <v>14.563859327758905</v>
      </c>
      <c r="EJ147">
        <f t="shared" si="153"/>
        <v>1</v>
      </c>
      <c r="EK147">
        <f t="shared" si="154"/>
        <v>0</v>
      </c>
      <c r="EL147">
        <f t="shared" si="155"/>
        <v>11.977780715613612</v>
      </c>
      <c r="EO147">
        <v>140</v>
      </c>
      <c r="EP147">
        <v>22.194898725197245</v>
      </c>
      <c r="EQ147">
        <v>16.132570011428967</v>
      </c>
      <c r="ES147">
        <f t="shared" si="156"/>
        <v>1</v>
      </c>
      <c r="ET147">
        <f t="shared" si="157"/>
        <v>0</v>
      </c>
      <c r="EU147">
        <f t="shared" si="158"/>
        <v>6.0623287137682773</v>
      </c>
    </row>
    <row r="148" spans="1:151" x14ac:dyDescent="0.25">
      <c r="A148">
        <v>141</v>
      </c>
      <c r="B148">
        <v>5.8364088529008091</v>
      </c>
      <c r="C148">
        <v>22.906204585345879</v>
      </c>
      <c r="E148">
        <f t="shared" si="108"/>
        <v>0</v>
      </c>
      <c r="F148">
        <f t="shared" si="110"/>
        <v>1</v>
      </c>
      <c r="G148">
        <f t="shared" si="109"/>
        <v>17.069795732445069</v>
      </c>
      <c r="J148">
        <v>141</v>
      </c>
      <c r="K148">
        <v>20.065580206842103</v>
      </c>
      <c r="L148">
        <v>29.403800507579238</v>
      </c>
      <c r="N148">
        <f t="shared" si="111"/>
        <v>0</v>
      </c>
      <c r="O148">
        <f t="shared" si="112"/>
        <v>1</v>
      </c>
      <c r="P148">
        <f t="shared" si="113"/>
        <v>9.3382203007371345</v>
      </c>
      <c r="S148">
        <v>141</v>
      </c>
      <c r="T148">
        <v>15.464269811250105</v>
      </c>
      <c r="U148">
        <v>35.954943057416507</v>
      </c>
      <c r="W148">
        <f t="shared" si="114"/>
        <v>0</v>
      </c>
      <c r="X148">
        <f t="shared" si="115"/>
        <v>1</v>
      </c>
      <c r="Y148">
        <f t="shared" si="116"/>
        <v>20.490673246166402</v>
      </c>
      <c r="AB148">
        <v>141</v>
      </c>
      <c r="AC148">
        <v>18.477242523903914</v>
      </c>
      <c r="AD148">
        <v>17.317867369108285</v>
      </c>
      <c r="AF148">
        <f t="shared" si="117"/>
        <v>1</v>
      </c>
      <c r="AG148">
        <f t="shared" si="118"/>
        <v>0</v>
      </c>
      <c r="AH148">
        <f t="shared" si="119"/>
        <v>1.1593751547956295</v>
      </c>
      <c r="AK148">
        <v>141</v>
      </c>
      <c r="AL148">
        <v>15.177282013057198</v>
      </c>
      <c r="AM148">
        <v>20.437077357001627</v>
      </c>
      <c r="AO148">
        <f t="shared" si="120"/>
        <v>0</v>
      </c>
      <c r="AP148">
        <f t="shared" si="121"/>
        <v>1</v>
      </c>
      <c r="AQ148">
        <f t="shared" si="122"/>
        <v>5.2597953439444289</v>
      </c>
      <c r="AT148">
        <v>141</v>
      </c>
      <c r="AU148">
        <v>9.3580067200181247</v>
      </c>
      <c r="AV148">
        <v>25.836306849198042</v>
      </c>
      <c r="AX148">
        <f t="shared" si="123"/>
        <v>0</v>
      </c>
      <c r="AY148">
        <f t="shared" si="124"/>
        <v>1</v>
      </c>
      <c r="AZ148">
        <f t="shared" si="125"/>
        <v>16.478300129179917</v>
      </c>
      <c r="BC148">
        <v>141</v>
      </c>
      <c r="BD148" t="e">
        <v>#N/A</v>
      </c>
      <c r="BE148" t="e">
        <v>#N/A</v>
      </c>
      <c r="BG148" t="e">
        <f t="shared" si="126"/>
        <v>#N/A</v>
      </c>
      <c r="BH148" t="e">
        <f t="shared" si="127"/>
        <v>#N/A</v>
      </c>
      <c r="BI148" t="e">
        <f t="shared" si="128"/>
        <v>#N/A</v>
      </c>
      <c r="BL148">
        <v>141</v>
      </c>
      <c r="BM148">
        <v>19.085674166762658</v>
      </c>
      <c r="BN148">
        <v>8.4104141195550106</v>
      </c>
      <c r="BP148">
        <f t="shared" si="129"/>
        <v>1</v>
      </c>
      <c r="BQ148">
        <f t="shared" si="130"/>
        <v>0</v>
      </c>
      <c r="BR148">
        <f t="shared" si="131"/>
        <v>10.675260047207647</v>
      </c>
      <c r="BU148">
        <v>141</v>
      </c>
      <c r="BV148">
        <v>20.486427754104096</v>
      </c>
      <c r="BW148">
        <v>24.142159422806529</v>
      </c>
      <c r="BY148">
        <f t="shared" si="132"/>
        <v>0</v>
      </c>
      <c r="BZ148">
        <f t="shared" si="133"/>
        <v>1</v>
      </c>
      <c r="CA148">
        <f t="shared" si="134"/>
        <v>3.6557316687024333</v>
      </c>
      <c r="CD148">
        <v>141</v>
      </c>
      <c r="CE148">
        <v>25.007500303497924</v>
      </c>
      <c r="CF148">
        <v>52.483961028005439</v>
      </c>
      <c r="CH148">
        <f t="shared" si="135"/>
        <v>0</v>
      </c>
      <c r="CI148">
        <f t="shared" si="136"/>
        <v>1</v>
      </c>
      <c r="CJ148">
        <f t="shared" si="137"/>
        <v>27.476460724507515</v>
      </c>
      <c r="CM148">
        <v>141</v>
      </c>
      <c r="CN148">
        <v>25.922040133882398</v>
      </c>
      <c r="CO148">
        <v>14.843942625911083</v>
      </c>
      <c r="CQ148">
        <f t="shared" si="138"/>
        <v>1</v>
      </c>
      <c r="CR148">
        <f t="shared" si="139"/>
        <v>0</v>
      </c>
      <c r="CS148">
        <f t="shared" si="140"/>
        <v>11.078097507971314</v>
      </c>
      <c r="CV148">
        <v>141</v>
      </c>
      <c r="CW148">
        <v>18.36482458011848</v>
      </c>
      <c r="CX148">
        <v>20.239158869731245</v>
      </c>
      <c r="CZ148">
        <f t="shared" si="141"/>
        <v>0</v>
      </c>
      <c r="DA148">
        <f t="shared" si="142"/>
        <v>1</v>
      </c>
      <c r="DB148">
        <f t="shared" si="143"/>
        <v>1.874334289612765</v>
      </c>
      <c r="DE148">
        <v>141</v>
      </c>
      <c r="DF148">
        <v>18.529156558420325</v>
      </c>
      <c r="DG148">
        <v>17.963234633395935</v>
      </c>
      <c r="DI148">
        <f t="shared" si="144"/>
        <v>1</v>
      </c>
      <c r="DJ148">
        <f t="shared" si="145"/>
        <v>0</v>
      </c>
      <c r="DK148">
        <f t="shared" si="146"/>
        <v>0.56592192502439076</v>
      </c>
      <c r="DN148">
        <v>141</v>
      </c>
      <c r="DO148">
        <v>22.779219813243053</v>
      </c>
      <c r="DP148">
        <v>21.26213679578446</v>
      </c>
      <c r="DR148">
        <f t="shared" si="147"/>
        <v>1</v>
      </c>
      <c r="DS148">
        <f t="shared" si="148"/>
        <v>0</v>
      </c>
      <c r="DT148">
        <f t="shared" si="149"/>
        <v>1.5170830174585923</v>
      </c>
      <c r="DW148">
        <v>141</v>
      </c>
      <c r="DX148">
        <v>22.225410517214804</v>
      </c>
      <c r="DY148">
        <v>27.5399423931174</v>
      </c>
      <c r="EA148">
        <f t="shared" si="150"/>
        <v>0</v>
      </c>
      <c r="EB148">
        <f t="shared" si="151"/>
        <v>1</v>
      </c>
      <c r="EC148">
        <f t="shared" si="152"/>
        <v>5.3145318759025955</v>
      </c>
      <c r="EF148">
        <v>141</v>
      </c>
      <c r="EG148">
        <v>16.368774294270477</v>
      </c>
      <c r="EH148">
        <v>12.548340396098503</v>
      </c>
      <c r="EJ148">
        <f t="shared" si="153"/>
        <v>1</v>
      </c>
      <c r="EK148">
        <f t="shared" si="154"/>
        <v>0</v>
      </c>
      <c r="EL148">
        <f t="shared" si="155"/>
        <v>3.8204338981719737</v>
      </c>
      <c r="EO148">
        <v>141</v>
      </c>
      <c r="EP148">
        <v>19.404432485544024</v>
      </c>
      <c r="EQ148">
        <v>24.061559947448018</v>
      </c>
      <c r="ES148">
        <f t="shared" si="156"/>
        <v>0</v>
      </c>
      <c r="ET148">
        <f t="shared" si="157"/>
        <v>1</v>
      </c>
      <c r="EU148">
        <f t="shared" si="158"/>
        <v>4.6571274619039933</v>
      </c>
    </row>
    <row r="149" spans="1:151" x14ac:dyDescent="0.25">
      <c r="A149">
        <v>142</v>
      </c>
      <c r="B149">
        <v>6.8310021931402396</v>
      </c>
      <c r="C149">
        <v>33.058308434593044</v>
      </c>
      <c r="E149">
        <f t="shared" si="108"/>
        <v>0</v>
      </c>
      <c r="F149">
        <f t="shared" si="110"/>
        <v>1</v>
      </c>
      <c r="G149">
        <f t="shared" si="109"/>
        <v>26.227306241452805</v>
      </c>
      <c r="J149">
        <v>142</v>
      </c>
      <c r="K149">
        <v>12.294574970054779</v>
      </c>
      <c r="L149">
        <v>19.049416157058548</v>
      </c>
      <c r="N149">
        <f t="shared" si="111"/>
        <v>0</v>
      </c>
      <c r="O149">
        <f t="shared" si="112"/>
        <v>1</v>
      </c>
      <c r="P149">
        <f t="shared" si="113"/>
        <v>6.7548411870037697</v>
      </c>
      <c r="S149">
        <v>142</v>
      </c>
      <c r="T149">
        <v>21.458530944172814</v>
      </c>
      <c r="U149">
        <v>18.754032602849453</v>
      </c>
      <c r="W149">
        <f t="shared" si="114"/>
        <v>1</v>
      </c>
      <c r="X149">
        <f t="shared" si="115"/>
        <v>0</v>
      </c>
      <c r="Y149">
        <f t="shared" si="116"/>
        <v>2.7044983413233616</v>
      </c>
      <c r="AB149">
        <v>142</v>
      </c>
      <c r="AC149">
        <v>29.990596582598194</v>
      </c>
      <c r="AD149">
        <v>18.726835610036233</v>
      </c>
      <c r="AF149">
        <f t="shared" si="117"/>
        <v>1</v>
      </c>
      <c r="AG149">
        <f t="shared" si="118"/>
        <v>0</v>
      </c>
      <c r="AH149">
        <f t="shared" si="119"/>
        <v>11.263760972561961</v>
      </c>
      <c r="AK149">
        <v>142</v>
      </c>
      <c r="AL149">
        <v>17.052409905308359</v>
      </c>
      <c r="AM149">
        <v>34.279917828179876</v>
      </c>
      <c r="AO149">
        <f t="shared" si="120"/>
        <v>0</v>
      </c>
      <c r="AP149">
        <f t="shared" si="121"/>
        <v>1</v>
      </c>
      <c r="AQ149">
        <f t="shared" si="122"/>
        <v>17.227507922871517</v>
      </c>
      <c r="AT149">
        <v>142</v>
      </c>
      <c r="AU149">
        <v>15.854753938783608</v>
      </c>
      <c r="AV149">
        <v>32.20240992222962</v>
      </c>
      <c r="AX149">
        <f t="shared" si="123"/>
        <v>0</v>
      </c>
      <c r="AY149">
        <f t="shared" si="124"/>
        <v>1</v>
      </c>
      <c r="AZ149">
        <f t="shared" si="125"/>
        <v>16.34765598344601</v>
      </c>
      <c r="BC149">
        <v>142</v>
      </c>
      <c r="BD149" t="e">
        <v>#N/A</v>
      </c>
      <c r="BE149" t="e">
        <v>#N/A</v>
      </c>
      <c r="BG149" t="e">
        <f t="shared" si="126"/>
        <v>#N/A</v>
      </c>
      <c r="BH149" t="e">
        <f t="shared" si="127"/>
        <v>#N/A</v>
      </c>
      <c r="BI149" t="e">
        <f t="shared" si="128"/>
        <v>#N/A</v>
      </c>
      <c r="BL149">
        <v>142</v>
      </c>
      <c r="BM149">
        <v>25.375165337103454</v>
      </c>
      <c r="BN149">
        <v>15.800510764379645</v>
      </c>
      <c r="BP149">
        <f t="shared" si="129"/>
        <v>1</v>
      </c>
      <c r="BQ149">
        <f t="shared" si="130"/>
        <v>0</v>
      </c>
      <c r="BR149">
        <f t="shared" si="131"/>
        <v>9.5746545727238086</v>
      </c>
      <c r="BU149">
        <v>142</v>
      </c>
      <c r="BV149">
        <v>12.348472656716602</v>
      </c>
      <c r="BW149">
        <v>20.044640039312863</v>
      </c>
      <c r="BY149">
        <f t="shared" si="132"/>
        <v>0</v>
      </c>
      <c r="BZ149">
        <f t="shared" si="133"/>
        <v>1</v>
      </c>
      <c r="CA149">
        <f t="shared" si="134"/>
        <v>7.6961673825962613</v>
      </c>
      <c r="CD149">
        <v>142</v>
      </c>
      <c r="CE149">
        <v>19.058606978860034</v>
      </c>
      <c r="CF149">
        <v>34.85737415268612</v>
      </c>
      <c r="CH149">
        <f t="shared" si="135"/>
        <v>0</v>
      </c>
      <c r="CI149">
        <f t="shared" si="136"/>
        <v>1</v>
      </c>
      <c r="CJ149">
        <f t="shared" si="137"/>
        <v>15.798767173826086</v>
      </c>
      <c r="CM149">
        <v>142</v>
      </c>
      <c r="CN149">
        <v>17.347387334474231</v>
      </c>
      <c r="CO149">
        <v>19.125015352011356</v>
      </c>
      <c r="CQ149">
        <f t="shared" si="138"/>
        <v>0</v>
      </c>
      <c r="CR149">
        <f t="shared" si="139"/>
        <v>1</v>
      </c>
      <c r="CS149">
        <f t="shared" si="140"/>
        <v>1.7776280175371255</v>
      </c>
      <c r="CV149">
        <v>142</v>
      </c>
      <c r="CW149">
        <v>25.8558288660813</v>
      </c>
      <c r="CX149">
        <v>15.69880684974162</v>
      </c>
      <c r="CZ149">
        <f t="shared" si="141"/>
        <v>1</v>
      </c>
      <c r="DA149">
        <f t="shared" si="142"/>
        <v>0</v>
      </c>
      <c r="DB149">
        <f t="shared" si="143"/>
        <v>10.157022016339679</v>
      </c>
      <c r="DE149">
        <v>142</v>
      </c>
      <c r="DF149">
        <v>22.85521380471527</v>
      </c>
      <c r="DG149">
        <v>12.201632177129135</v>
      </c>
      <c r="DI149">
        <f t="shared" si="144"/>
        <v>1</v>
      </c>
      <c r="DJ149">
        <f t="shared" si="145"/>
        <v>0</v>
      </c>
      <c r="DK149">
        <f t="shared" si="146"/>
        <v>10.653581627586135</v>
      </c>
      <c r="DN149">
        <v>142</v>
      </c>
      <c r="DO149">
        <v>17.222484870935027</v>
      </c>
      <c r="DP149">
        <v>18.957546689380759</v>
      </c>
      <c r="DR149">
        <f t="shared" si="147"/>
        <v>0</v>
      </c>
      <c r="DS149">
        <f t="shared" si="148"/>
        <v>1</v>
      </c>
      <c r="DT149">
        <f t="shared" si="149"/>
        <v>1.7350618184457325</v>
      </c>
      <c r="DW149">
        <v>142</v>
      </c>
      <c r="DX149">
        <v>17.474524694727485</v>
      </c>
      <c r="DY149">
        <v>21.123550902504977</v>
      </c>
      <c r="EA149">
        <f t="shared" si="150"/>
        <v>0</v>
      </c>
      <c r="EB149">
        <f t="shared" si="151"/>
        <v>1</v>
      </c>
      <c r="EC149">
        <f t="shared" si="152"/>
        <v>3.6490262077774922</v>
      </c>
      <c r="EF149">
        <v>142</v>
      </c>
      <c r="EG149">
        <v>25.790922241068479</v>
      </c>
      <c r="EH149">
        <v>13.842659944834358</v>
      </c>
      <c r="EJ149">
        <f t="shared" si="153"/>
        <v>1</v>
      </c>
      <c r="EK149">
        <f t="shared" si="154"/>
        <v>0</v>
      </c>
      <c r="EL149">
        <f t="shared" si="155"/>
        <v>11.948262296234121</v>
      </c>
      <c r="EO149">
        <v>142</v>
      </c>
      <c r="EP149">
        <v>22.713933745664619</v>
      </c>
      <c r="EQ149">
        <v>0.19451788579207729</v>
      </c>
      <c r="ES149">
        <f t="shared" si="156"/>
        <v>1</v>
      </c>
      <c r="ET149">
        <f t="shared" si="157"/>
        <v>0</v>
      </c>
      <c r="EU149">
        <f t="shared" si="158"/>
        <v>22.519415859872542</v>
      </c>
    </row>
    <row r="150" spans="1:151" x14ac:dyDescent="0.25">
      <c r="A150">
        <v>143</v>
      </c>
      <c r="B150">
        <v>8.9140995621513817</v>
      </c>
      <c r="C150">
        <v>20.336859945321336</v>
      </c>
      <c r="E150">
        <f t="shared" si="108"/>
        <v>0</v>
      </c>
      <c r="F150">
        <f t="shared" si="110"/>
        <v>1</v>
      </c>
      <c r="G150">
        <f t="shared" si="109"/>
        <v>11.422760383169955</v>
      </c>
      <c r="J150">
        <v>143</v>
      </c>
      <c r="K150">
        <v>22.008430172806815</v>
      </c>
      <c r="L150">
        <v>17.058412324244937</v>
      </c>
      <c r="N150">
        <f t="shared" si="111"/>
        <v>1</v>
      </c>
      <c r="O150">
        <f t="shared" si="112"/>
        <v>0</v>
      </c>
      <c r="P150">
        <f t="shared" si="113"/>
        <v>4.9500178485618775</v>
      </c>
      <c r="S150">
        <v>143</v>
      </c>
      <c r="T150">
        <v>15.126379891776228</v>
      </c>
      <c r="U150">
        <v>28.717698027410208</v>
      </c>
      <c r="W150">
        <f t="shared" si="114"/>
        <v>0</v>
      </c>
      <c r="X150">
        <f t="shared" si="115"/>
        <v>1</v>
      </c>
      <c r="Y150">
        <f t="shared" si="116"/>
        <v>13.59131813563398</v>
      </c>
      <c r="AB150">
        <v>143</v>
      </c>
      <c r="AC150">
        <v>31.044160742866119</v>
      </c>
      <c r="AD150">
        <v>17.075241462522133</v>
      </c>
      <c r="AF150">
        <f t="shared" si="117"/>
        <v>1</v>
      </c>
      <c r="AG150">
        <f t="shared" si="118"/>
        <v>0</v>
      </c>
      <c r="AH150">
        <f t="shared" si="119"/>
        <v>13.968919280343986</v>
      </c>
      <c r="AK150">
        <v>143</v>
      </c>
      <c r="AL150">
        <v>23.393491827389489</v>
      </c>
      <c r="AM150">
        <v>30.685956369669352</v>
      </c>
      <c r="AO150">
        <f t="shared" si="120"/>
        <v>0</v>
      </c>
      <c r="AP150">
        <f t="shared" si="121"/>
        <v>1</v>
      </c>
      <c r="AQ150">
        <f t="shared" si="122"/>
        <v>7.2924645422798626</v>
      </c>
      <c r="AT150">
        <v>143</v>
      </c>
      <c r="AU150">
        <v>20.375867918435301</v>
      </c>
      <c r="AV150">
        <v>36.463141909769853</v>
      </c>
      <c r="AX150">
        <f t="shared" si="123"/>
        <v>0</v>
      </c>
      <c r="AY150">
        <f t="shared" si="124"/>
        <v>1</v>
      </c>
      <c r="AZ150">
        <f t="shared" si="125"/>
        <v>16.087273991334552</v>
      </c>
      <c r="BC150">
        <v>143</v>
      </c>
      <c r="BD150" t="e">
        <v>#N/A</v>
      </c>
      <c r="BE150" t="e">
        <v>#N/A</v>
      </c>
      <c r="BG150" t="e">
        <f t="shared" si="126"/>
        <v>#N/A</v>
      </c>
      <c r="BH150" t="e">
        <f t="shared" si="127"/>
        <v>#N/A</v>
      </c>
      <c r="BI150" t="e">
        <f t="shared" si="128"/>
        <v>#N/A</v>
      </c>
      <c r="BL150">
        <v>143</v>
      </c>
      <c r="BM150">
        <v>40.369895505020217</v>
      </c>
      <c r="BN150">
        <v>10.891764784311203</v>
      </c>
      <c r="BP150">
        <f t="shared" si="129"/>
        <v>1</v>
      </c>
      <c r="BQ150">
        <f t="shared" si="130"/>
        <v>0</v>
      </c>
      <c r="BR150">
        <f t="shared" si="131"/>
        <v>29.478130720709014</v>
      </c>
      <c r="BU150">
        <v>143</v>
      </c>
      <c r="BV150">
        <v>19.718337311300733</v>
      </c>
      <c r="BW150">
        <v>29.24589943356801</v>
      </c>
      <c r="BY150">
        <f t="shared" si="132"/>
        <v>0</v>
      </c>
      <c r="BZ150">
        <f t="shared" si="133"/>
        <v>1</v>
      </c>
      <c r="CA150">
        <f t="shared" si="134"/>
        <v>9.5275621222672768</v>
      </c>
      <c r="CD150">
        <v>143</v>
      </c>
      <c r="CE150">
        <v>15.969914156427635</v>
      </c>
      <c r="CF150">
        <v>23.59841711353365</v>
      </c>
      <c r="CH150">
        <f t="shared" si="135"/>
        <v>0</v>
      </c>
      <c r="CI150">
        <f t="shared" si="136"/>
        <v>1</v>
      </c>
      <c r="CJ150">
        <f t="shared" si="137"/>
        <v>7.628502957106015</v>
      </c>
      <c r="CM150">
        <v>143</v>
      </c>
      <c r="CN150">
        <v>19.272425160636836</v>
      </c>
      <c r="CO150">
        <v>30.071358457567925</v>
      </c>
      <c r="CQ150">
        <f t="shared" si="138"/>
        <v>0</v>
      </c>
      <c r="CR150">
        <f t="shared" si="139"/>
        <v>1</v>
      </c>
      <c r="CS150">
        <f t="shared" si="140"/>
        <v>10.798933296931089</v>
      </c>
      <c r="CV150">
        <v>143</v>
      </c>
      <c r="CW150">
        <v>23.663669728171087</v>
      </c>
      <c r="CX150">
        <v>18.521465667791528</v>
      </c>
      <c r="CZ150">
        <f t="shared" si="141"/>
        <v>1</v>
      </c>
      <c r="DA150">
        <f t="shared" si="142"/>
        <v>0</v>
      </c>
      <c r="DB150">
        <f t="shared" si="143"/>
        <v>5.1422040603795587</v>
      </c>
      <c r="DE150">
        <v>143</v>
      </c>
      <c r="DF150">
        <v>19.814017219791364</v>
      </c>
      <c r="DG150">
        <v>16.061245483870529</v>
      </c>
      <c r="DI150">
        <f t="shared" si="144"/>
        <v>1</v>
      </c>
      <c r="DJ150">
        <f t="shared" si="145"/>
        <v>0</v>
      </c>
      <c r="DK150">
        <f t="shared" si="146"/>
        <v>3.7527717359208346</v>
      </c>
      <c r="DN150">
        <v>143</v>
      </c>
      <c r="DO150">
        <v>22.119251431967786</v>
      </c>
      <c r="DP150">
        <v>5.2833517916972497</v>
      </c>
      <c r="DR150">
        <f t="shared" si="147"/>
        <v>1</v>
      </c>
      <c r="DS150">
        <f t="shared" si="148"/>
        <v>0</v>
      </c>
      <c r="DT150">
        <f t="shared" si="149"/>
        <v>16.835899640270537</v>
      </c>
      <c r="DW150">
        <v>143</v>
      </c>
      <c r="DX150">
        <v>16.092997160678745</v>
      </c>
      <c r="DY150">
        <v>15.091390981930417</v>
      </c>
      <c r="EA150">
        <f t="shared" si="150"/>
        <v>1</v>
      </c>
      <c r="EB150">
        <f t="shared" si="151"/>
        <v>0</v>
      </c>
      <c r="EC150">
        <f t="shared" si="152"/>
        <v>1.0016061787483288</v>
      </c>
      <c r="EF150">
        <v>143</v>
      </c>
      <c r="EG150">
        <v>22.081195523003743</v>
      </c>
      <c r="EH150">
        <v>19.687865595718534</v>
      </c>
      <c r="EJ150">
        <f t="shared" si="153"/>
        <v>1</v>
      </c>
      <c r="EK150">
        <f t="shared" si="154"/>
        <v>0</v>
      </c>
      <c r="EL150">
        <f t="shared" si="155"/>
        <v>2.3933299272852082</v>
      </c>
      <c r="EO150">
        <v>143</v>
      </c>
      <c r="EP150">
        <v>20.376528095263346</v>
      </c>
      <c r="EQ150">
        <v>36.442707309601381</v>
      </c>
      <c r="ES150">
        <f t="shared" si="156"/>
        <v>0</v>
      </c>
      <c r="ET150">
        <f t="shared" si="157"/>
        <v>1</v>
      </c>
      <c r="EU150">
        <f t="shared" si="158"/>
        <v>16.066179214338035</v>
      </c>
    </row>
    <row r="151" spans="1:151" x14ac:dyDescent="0.25">
      <c r="A151">
        <v>144</v>
      </c>
      <c r="B151">
        <v>11.008399357127113</v>
      </c>
      <c r="C151">
        <v>43.521559780962193</v>
      </c>
      <c r="E151">
        <f t="shared" si="108"/>
        <v>0</v>
      </c>
      <c r="F151">
        <f t="shared" si="110"/>
        <v>1</v>
      </c>
      <c r="G151">
        <f t="shared" si="109"/>
        <v>32.513160423835082</v>
      </c>
      <c r="J151">
        <v>144</v>
      </c>
      <c r="K151">
        <v>16.991295138597106</v>
      </c>
      <c r="L151">
        <v>33.773441502653768</v>
      </c>
      <c r="N151">
        <f t="shared" si="111"/>
        <v>0</v>
      </c>
      <c r="O151">
        <f t="shared" si="112"/>
        <v>1</v>
      </c>
      <c r="P151">
        <f t="shared" si="113"/>
        <v>16.782146364056661</v>
      </c>
      <c r="S151">
        <v>144</v>
      </c>
      <c r="T151">
        <v>19.654423416019096</v>
      </c>
      <c r="U151">
        <v>32.333291228553456</v>
      </c>
      <c r="W151">
        <f t="shared" si="114"/>
        <v>0</v>
      </c>
      <c r="X151">
        <f t="shared" si="115"/>
        <v>1</v>
      </c>
      <c r="Y151">
        <f t="shared" si="116"/>
        <v>12.67886781253436</v>
      </c>
      <c r="AB151">
        <v>144</v>
      </c>
      <c r="AC151">
        <v>25.95112142971707</v>
      </c>
      <c r="AD151">
        <v>18.268383861668575</v>
      </c>
      <c r="AF151">
        <f t="shared" si="117"/>
        <v>1</v>
      </c>
      <c r="AG151">
        <f t="shared" si="118"/>
        <v>0</v>
      </c>
      <c r="AH151">
        <f t="shared" si="119"/>
        <v>7.6827375680484948</v>
      </c>
      <c r="AK151">
        <v>144</v>
      </c>
      <c r="AL151">
        <v>26.410025584601541</v>
      </c>
      <c r="AM151">
        <v>24.633631696102565</v>
      </c>
      <c r="AO151">
        <f t="shared" si="120"/>
        <v>1</v>
      </c>
      <c r="AP151">
        <f t="shared" si="121"/>
        <v>0</v>
      </c>
      <c r="AQ151">
        <f t="shared" si="122"/>
        <v>1.7763938884989763</v>
      </c>
      <c r="AT151">
        <v>144</v>
      </c>
      <c r="AU151">
        <v>16.580206617967079</v>
      </c>
      <c r="AV151">
        <v>27.574268039306055</v>
      </c>
      <c r="AX151">
        <f t="shared" si="123"/>
        <v>0</v>
      </c>
      <c r="AY151">
        <f t="shared" si="124"/>
        <v>1</v>
      </c>
      <c r="AZ151">
        <f t="shared" si="125"/>
        <v>10.994061421338976</v>
      </c>
      <c r="BC151">
        <v>144</v>
      </c>
      <c r="BD151" t="e">
        <v>#N/A</v>
      </c>
      <c r="BE151" t="e">
        <v>#N/A</v>
      </c>
      <c r="BG151" t="e">
        <f t="shared" si="126"/>
        <v>#N/A</v>
      </c>
      <c r="BH151" t="e">
        <f t="shared" si="127"/>
        <v>#N/A</v>
      </c>
      <c r="BI151" t="e">
        <f t="shared" si="128"/>
        <v>#N/A</v>
      </c>
      <c r="BL151">
        <v>144</v>
      </c>
      <c r="BM151">
        <v>36.225413887327825</v>
      </c>
      <c r="BN151">
        <v>13.444565078198973</v>
      </c>
      <c r="BP151">
        <f t="shared" si="129"/>
        <v>1</v>
      </c>
      <c r="BQ151">
        <f t="shared" si="130"/>
        <v>0</v>
      </c>
      <c r="BR151">
        <f t="shared" si="131"/>
        <v>22.780848809128852</v>
      </c>
      <c r="BU151">
        <v>144</v>
      </c>
      <c r="BV151">
        <v>21.964538806757716</v>
      </c>
      <c r="BW151">
        <v>32.712855808567646</v>
      </c>
      <c r="BY151">
        <f t="shared" si="132"/>
        <v>0</v>
      </c>
      <c r="BZ151">
        <f t="shared" si="133"/>
        <v>1</v>
      </c>
      <c r="CA151">
        <f t="shared" si="134"/>
        <v>10.74831700180993</v>
      </c>
      <c r="CD151">
        <v>144</v>
      </c>
      <c r="CE151">
        <v>16.007382185390849</v>
      </c>
      <c r="CF151">
        <v>28.993841408398929</v>
      </c>
      <c r="CH151">
        <f t="shared" si="135"/>
        <v>0</v>
      </c>
      <c r="CI151">
        <f t="shared" si="136"/>
        <v>1</v>
      </c>
      <c r="CJ151">
        <f t="shared" si="137"/>
        <v>12.98645922300808</v>
      </c>
      <c r="CM151">
        <v>144</v>
      </c>
      <c r="CN151">
        <v>20.454169473155225</v>
      </c>
      <c r="CO151">
        <v>26.326378286031762</v>
      </c>
      <c r="CQ151">
        <f t="shared" si="138"/>
        <v>0</v>
      </c>
      <c r="CR151">
        <f t="shared" si="139"/>
        <v>1</v>
      </c>
      <c r="CS151">
        <f t="shared" si="140"/>
        <v>5.8722088128765364</v>
      </c>
      <c r="CV151">
        <v>144</v>
      </c>
      <c r="CW151">
        <v>23.417467993368096</v>
      </c>
      <c r="CX151">
        <v>17.842457735381686</v>
      </c>
      <c r="CZ151">
        <f t="shared" si="141"/>
        <v>1</v>
      </c>
      <c r="DA151">
        <f t="shared" si="142"/>
        <v>0</v>
      </c>
      <c r="DB151">
        <f t="shared" si="143"/>
        <v>5.5750102579864098</v>
      </c>
      <c r="DE151">
        <v>144</v>
      </c>
      <c r="DF151">
        <v>20.747738931038608</v>
      </c>
      <c r="DG151">
        <v>12.002203052378528</v>
      </c>
      <c r="DI151">
        <f t="shared" si="144"/>
        <v>1</v>
      </c>
      <c r="DJ151">
        <f t="shared" si="145"/>
        <v>0</v>
      </c>
      <c r="DK151">
        <f t="shared" si="146"/>
        <v>8.7455358786600801</v>
      </c>
      <c r="DN151">
        <v>144</v>
      </c>
      <c r="DO151">
        <v>23.628032588095802</v>
      </c>
      <c r="DP151">
        <v>24.158132139775564</v>
      </c>
      <c r="DR151">
        <f t="shared" si="147"/>
        <v>0</v>
      </c>
      <c r="DS151">
        <f t="shared" si="148"/>
        <v>1</v>
      </c>
      <c r="DT151">
        <f t="shared" si="149"/>
        <v>0.5300995516797613</v>
      </c>
      <c r="DW151">
        <v>144</v>
      </c>
      <c r="DX151">
        <v>15.113302089335386</v>
      </c>
      <c r="DY151">
        <v>17.021424382132462</v>
      </c>
      <c r="EA151">
        <f t="shared" si="150"/>
        <v>0</v>
      </c>
      <c r="EB151">
        <f t="shared" si="151"/>
        <v>1</v>
      </c>
      <c r="EC151">
        <f t="shared" si="152"/>
        <v>1.908122292797076</v>
      </c>
      <c r="EF151">
        <v>144</v>
      </c>
      <c r="EG151">
        <v>21.448073262656635</v>
      </c>
      <c r="EH151">
        <v>13.086360027106545</v>
      </c>
      <c r="EJ151">
        <f t="shared" si="153"/>
        <v>1</v>
      </c>
      <c r="EK151">
        <f t="shared" si="154"/>
        <v>0</v>
      </c>
      <c r="EL151">
        <f t="shared" si="155"/>
        <v>8.3617132355500896</v>
      </c>
      <c r="EO151">
        <v>144</v>
      </c>
      <c r="EP151">
        <v>23.27815311381223</v>
      </c>
      <c r="EQ151">
        <v>26.248022439583494</v>
      </c>
      <c r="ES151">
        <f t="shared" si="156"/>
        <v>0</v>
      </c>
      <c r="ET151">
        <f t="shared" si="157"/>
        <v>1</v>
      </c>
      <c r="EU151">
        <f t="shared" si="158"/>
        <v>2.9698693257712634</v>
      </c>
    </row>
    <row r="152" spans="1:151" x14ac:dyDescent="0.25">
      <c r="A152">
        <v>145</v>
      </c>
      <c r="B152">
        <v>5.180975786420289</v>
      </c>
      <c r="C152">
        <v>5.6114739539716965</v>
      </c>
      <c r="E152">
        <f t="shared" si="108"/>
        <v>0</v>
      </c>
      <c r="F152">
        <f t="shared" si="110"/>
        <v>1</v>
      </c>
      <c r="G152">
        <f t="shared" si="109"/>
        <v>0.43049816755140746</v>
      </c>
      <c r="J152">
        <v>145</v>
      </c>
      <c r="K152">
        <v>-6.4134150459942418E-2</v>
      </c>
      <c r="L152">
        <v>23.136326063200041</v>
      </c>
      <c r="N152">
        <f t="shared" si="111"/>
        <v>0</v>
      </c>
      <c r="O152">
        <f t="shared" si="112"/>
        <v>1</v>
      </c>
      <c r="P152">
        <f t="shared" si="113"/>
        <v>23.200460213659984</v>
      </c>
      <c r="S152">
        <v>145</v>
      </c>
      <c r="T152">
        <v>18.481685452281393</v>
      </c>
      <c r="U152">
        <v>30.856485072874314</v>
      </c>
      <c r="W152">
        <f t="shared" si="114"/>
        <v>0</v>
      </c>
      <c r="X152">
        <f t="shared" si="115"/>
        <v>1</v>
      </c>
      <c r="Y152">
        <f t="shared" si="116"/>
        <v>12.37479962059292</v>
      </c>
      <c r="AB152">
        <v>145</v>
      </c>
      <c r="AC152">
        <v>25.496539003747696</v>
      </c>
      <c r="AD152">
        <v>18.243390429259406</v>
      </c>
      <c r="AF152">
        <f t="shared" si="117"/>
        <v>1</v>
      </c>
      <c r="AG152">
        <f t="shared" si="118"/>
        <v>0</v>
      </c>
      <c r="AH152">
        <f t="shared" si="119"/>
        <v>7.2531485744882893</v>
      </c>
      <c r="AK152">
        <v>145</v>
      </c>
      <c r="AL152">
        <v>28.386696478500607</v>
      </c>
      <c r="AM152">
        <v>22.860898702197563</v>
      </c>
      <c r="AO152">
        <f t="shared" si="120"/>
        <v>1</v>
      </c>
      <c r="AP152">
        <f t="shared" si="121"/>
        <v>0</v>
      </c>
      <c r="AQ152">
        <f t="shared" si="122"/>
        <v>5.5257977763030439</v>
      </c>
      <c r="AT152">
        <v>145</v>
      </c>
      <c r="AU152">
        <v>18.928743519269084</v>
      </c>
      <c r="AV152">
        <v>15.884069260730483</v>
      </c>
      <c r="AX152">
        <f t="shared" si="123"/>
        <v>1</v>
      </c>
      <c r="AY152">
        <f t="shared" si="124"/>
        <v>0</v>
      </c>
      <c r="AZ152">
        <f t="shared" si="125"/>
        <v>3.0446742585386009</v>
      </c>
      <c r="BC152">
        <v>145</v>
      </c>
      <c r="BD152" t="e">
        <v>#N/A</v>
      </c>
      <c r="BE152" t="e">
        <v>#N/A</v>
      </c>
      <c r="BG152" t="e">
        <f t="shared" si="126"/>
        <v>#N/A</v>
      </c>
      <c r="BH152" t="e">
        <f t="shared" si="127"/>
        <v>#N/A</v>
      </c>
      <c r="BI152" t="e">
        <f t="shared" si="128"/>
        <v>#N/A</v>
      </c>
      <c r="BL152">
        <v>145</v>
      </c>
      <c r="BM152">
        <v>17.901980350390176</v>
      </c>
      <c r="BN152">
        <v>10.333194933460549</v>
      </c>
      <c r="BP152">
        <f t="shared" si="129"/>
        <v>1</v>
      </c>
      <c r="BQ152">
        <f t="shared" si="130"/>
        <v>0</v>
      </c>
      <c r="BR152">
        <f t="shared" si="131"/>
        <v>7.5687854169296269</v>
      </c>
      <c r="BU152">
        <v>145</v>
      </c>
      <c r="BV152">
        <v>22.660637385368311</v>
      </c>
      <c r="BW152">
        <v>31.529894663641407</v>
      </c>
      <c r="BY152">
        <f t="shared" si="132"/>
        <v>0</v>
      </c>
      <c r="BZ152">
        <f t="shared" si="133"/>
        <v>1</v>
      </c>
      <c r="CA152">
        <f t="shared" si="134"/>
        <v>8.8692572782730963</v>
      </c>
      <c r="CD152">
        <v>145</v>
      </c>
      <c r="CE152">
        <v>32.111274830934747</v>
      </c>
      <c r="CF152">
        <v>7.3602908859901035</v>
      </c>
      <c r="CH152">
        <f t="shared" si="135"/>
        <v>1</v>
      </c>
      <c r="CI152">
        <f t="shared" si="136"/>
        <v>0</v>
      </c>
      <c r="CJ152">
        <f t="shared" si="137"/>
        <v>24.750983944944643</v>
      </c>
      <c r="CM152">
        <v>145</v>
      </c>
      <c r="CN152">
        <v>25.563446894916151</v>
      </c>
      <c r="CO152">
        <v>33.072667994715658</v>
      </c>
      <c r="CQ152">
        <f t="shared" si="138"/>
        <v>0</v>
      </c>
      <c r="CR152">
        <f t="shared" si="139"/>
        <v>1</v>
      </c>
      <c r="CS152">
        <f t="shared" si="140"/>
        <v>7.5092210997995075</v>
      </c>
      <c r="CV152">
        <v>145</v>
      </c>
      <c r="CW152">
        <v>22.346331200630821</v>
      </c>
      <c r="CX152">
        <v>15.861294138565439</v>
      </c>
      <c r="CZ152">
        <f t="shared" si="141"/>
        <v>1</v>
      </c>
      <c r="DA152">
        <f t="shared" si="142"/>
        <v>0</v>
      </c>
      <c r="DB152">
        <f t="shared" si="143"/>
        <v>6.4850370620653823</v>
      </c>
      <c r="DE152">
        <v>145</v>
      </c>
      <c r="DF152">
        <v>22.492985132823918</v>
      </c>
      <c r="DG152">
        <v>24.089572853825352</v>
      </c>
      <c r="DI152">
        <f t="shared" si="144"/>
        <v>0</v>
      </c>
      <c r="DJ152">
        <f t="shared" si="145"/>
        <v>1</v>
      </c>
      <c r="DK152">
        <f t="shared" si="146"/>
        <v>1.5965877210014341</v>
      </c>
      <c r="DN152">
        <v>145</v>
      </c>
      <c r="DO152">
        <v>23.612059257647353</v>
      </c>
      <c r="DP152">
        <v>15.252284509749746</v>
      </c>
      <c r="DR152">
        <f t="shared" si="147"/>
        <v>1</v>
      </c>
      <c r="DS152">
        <f t="shared" si="148"/>
        <v>0</v>
      </c>
      <c r="DT152">
        <f t="shared" si="149"/>
        <v>8.3597747478976068</v>
      </c>
      <c r="DW152">
        <v>145</v>
      </c>
      <c r="DX152">
        <v>15.070695635641508</v>
      </c>
      <c r="DY152">
        <v>24.547130471014299</v>
      </c>
      <c r="EA152">
        <f t="shared" si="150"/>
        <v>0</v>
      </c>
      <c r="EB152">
        <f t="shared" si="151"/>
        <v>1</v>
      </c>
      <c r="EC152">
        <f t="shared" si="152"/>
        <v>9.4764348353727907</v>
      </c>
      <c r="EF152">
        <v>145</v>
      </c>
      <c r="EG152">
        <v>17.519918128792359</v>
      </c>
      <c r="EH152">
        <v>17.226982084453489</v>
      </c>
      <c r="EJ152">
        <f t="shared" si="153"/>
        <v>1</v>
      </c>
      <c r="EK152">
        <f t="shared" si="154"/>
        <v>0</v>
      </c>
      <c r="EL152">
        <f t="shared" si="155"/>
        <v>0.29293604433886955</v>
      </c>
      <c r="EO152">
        <v>145</v>
      </c>
      <c r="EP152">
        <v>24.024857959343279</v>
      </c>
      <c r="EQ152">
        <v>27.203160295465654</v>
      </c>
      <c r="ES152">
        <f t="shared" si="156"/>
        <v>0</v>
      </c>
      <c r="ET152">
        <f t="shared" si="157"/>
        <v>1</v>
      </c>
      <c r="EU152">
        <f t="shared" si="158"/>
        <v>3.1783023361223748</v>
      </c>
    </row>
    <row r="153" spans="1:151" x14ac:dyDescent="0.25">
      <c r="A153">
        <v>146</v>
      </c>
      <c r="B153">
        <v>11.33312884886411</v>
      </c>
      <c r="C153">
        <v>44.045134125024823</v>
      </c>
      <c r="E153">
        <f t="shared" si="108"/>
        <v>0</v>
      </c>
      <c r="F153">
        <f t="shared" si="110"/>
        <v>1</v>
      </c>
      <c r="G153">
        <f t="shared" si="109"/>
        <v>32.71200527616071</v>
      </c>
      <c r="J153">
        <v>146</v>
      </c>
      <c r="K153">
        <v>25.797100493655385</v>
      </c>
      <c r="L153">
        <v>21.537079019199332</v>
      </c>
      <c r="N153">
        <f t="shared" si="111"/>
        <v>1</v>
      </c>
      <c r="O153">
        <f t="shared" si="112"/>
        <v>0</v>
      </c>
      <c r="P153">
        <f t="shared" si="113"/>
        <v>4.2600214744560532</v>
      </c>
      <c r="S153">
        <v>146</v>
      </c>
      <c r="T153">
        <v>17.363731278304588</v>
      </c>
      <c r="U153">
        <v>30.645897917976946</v>
      </c>
      <c r="W153">
        <f t="shared" si="114"/>
        <v>0</v>
      </c>
      <c r="X153">
        <f t="shared" si="115"/>
        <v>1</v>
      </c>
      <c r="Y153">
        <f t="shared" si="116"/>
        <v>13.282166639672358</v>
      </c>
      <c r="AB153">
        <v>146</v>
      </c>
      <c r="AC153">
        <v>18.67372496118346</v>
      </c>
      <c r="AD153">
        <v>16.542345877343873</v>
      </c>
      <c r="AF153">
        <f t="shared" si="117"/>
        <v>1</v>
      </c>
      <c r="AG153">
        <f t="shared" si="118"/>
        <v>0</v>
      </c>
      <c r="AH153">
        <f t="shared" si="119"/>
        <v>2.1313790838395867</v>
      </c>
      <c r="AK153">
        <v>146</v>
      </c>
      <c r="AL153">
        <v>14.56750853220235</v>
      </c>
      <c r="AM153">
        <v>26.927119115015351</v>
      </c>
      <c r="AO153">
        <f t="shared" si="120"/>
        <v>0</v>
      </c>
      <c r="AP153">
        <f t="shared" si="121"/>
        <v>1</v>
      </c>
      <c r="AQ153">
        <f t="shared" si="122"/>
        <v>12.359610582813001</v>
      </c>
      <c r="AT153">
        <v>146</v>
      </c>
      <c r="AU153">
        <v>17.796115603026646</v>
      </c>
      <c r="AV153">
        <v>28.37110380953856</v>
      </c>
      <c r="AX153">
        <f t="shared" si="123"/>
        <v>0</v>
      </c>
      <c r="AY153">
        <f t="shared" si="124"/>
        <v>1</v>
      </c>
      <c r="AZ153">
        <f t="shared" si="125"/>
        <v>10.574988206511915</v>
      </c>
      <c r="BC153">
        <v>146</v>
      </c>
      <c r="BD153" t="e">
        <v>#N/A</v>
      </c>
      <c r="BE153" t="e">
        <v>#N/A</v>
      </c>
      <c r="BG153" t="e">
        <f t="shared" si="126"/>
        <v>#N/A</v>
      </c>
      <c r="BH153" t="e">
        <f t="shared" si="127"/>
        <v>#N/A</v>
      </c>
      <c r="BI153" t="e">
        <f t="shared" si="128"/>
        <v>#N/A</v>
      </c>
      <c r="BL153">
        <v>146</v>
      </c>
      <c r="BM153">
        <v>32.459926395756341</v>
      </c>
      <c r="BN153">
        <v>11.744202749675415</v>
      </c>
      <c r="BP153">
        <f t="shared" si="129"/>
        <v>1</v>
      </c>
      <c r="BQ153">
        <f t="shared" si="130"/>
        <v>0</v>
      </c>
      <c r="BR153">
        <f t="shared" si="131"/>
        <v>20.715723646080924</v>
      </c>
      <c r="BU153">
        <v>146</v>
      </c>
      <c r="BV153">
        <v>28.976358929013802</v>
      </c>
      <c r="BW153">
        <v>16.388767162276139</v>
      </c>
      <c r="BY153">
        <f t="shared" si="132"/>
        <v>1</v>
      </c>
      <c r="BZ153">
        <f t="shared" si="133"/>
        <v>0</v>
      </c>
      <c r="CA153">
        <f t="shared" si="134"/>
        <v>12.587591766737663</v>
      </c>
      <c r="CD153">
        <v>146</v>
      </c>
      <c r="CE153">
        <v>27.716037147139247</v>
      </c>
      <c r="CF153">
        <v>29.472060083409229</v>
      </c>
      <c r="CH153">
        <f t="shared" si="135"/>
        <v>0</v>
      </c>
      <c r="CI153">
        <f t="shared" si="136"/>
        <v>1</v>
      </c>
      <c r="CJ153">
        <f t="shared" si="137"/>
        <v>1.7560229362699822</v>
      </c>
      <c r="CM153">
        <v>146</v>
      </c>
      <c r="CN153">
        <v>21.188032240538099</v>
      </c>
      <c r="CO153">
        <v>15.267968737176171</v>
      </c>
      <c r="CQ153">
        <f t="shared" si="138"/>
        <v>1</v>
      </c>
      <c r="CR153">
        <f t="shared" si="139"/>
        <v>0</v>
      </c>
      <c r="CS153">
        <f t="shared" si="140"/>
        <v>5.9200635033619289</v>
      </c>
      <c r="CV153">
        <v>146</v>
      </c>
      <c r="CW153">
        <v>25.287155496762999</v>
      </c>
      <c r="CX153">
        <v>19.798503764062637</v>
      </c>
      <c r="CZ153">
        <f t="shared" si="141"/>
        <v>1</v>
      </c>
      <c r="DA153">
        <f t="shared" si="142"/>
        <v>0</v>
      </c>
      <c r="DB153">
        <f t="shared" si="143"/>
        <v>5.4886517327003617</v>
      </c>
      <c r="DE153">
        <v>146</v>
      </c>
      <c r="DF153">
        <v>27.558618272060258</v>
      </c>
      <c r="DG153">
        <v>20.461075032614499</v>
      </c>
      <c r="DI153">
        <f t="shared" si="144"/>
        <v>1</v>
      </c>
      <c r="DJ153">
        <f t="shared" si="145"/>
        <v>0</v>
      </c>
      <c r="DK153">
        <f t="shared" si="146"/>
        <v>7.0975432394457592</v>
      </c>
      <c r="DN153">
        <v>146</v>
      </c>
      <c r="DO153">
        <v>19.30646054639163</v>
      </c>
      <c r="DP153">
        <v>20.121826614200877</v>
      </c>
      <c r="DR153">
        <f t="shared" si="147"/>
        <v>0</v>
      </c>
      <c r="DS153">
        <f t="shared" si="148"/>
        <v>1</v>
      </c>
      <c r="DT153">
        <f t="shared" si="149"/>
        <v>0.81536606780924714</v>
      </c>
      <c r="DW153">
        <v>146</v>
      </c>
      <c r="DX153">
        <v>24.119704538788255</v>
      </c>
      <c r="DY153">
        <v>29.845987248578528</v>
      </c>
      <c r="EA153">
        <f t="shared" si="150"/>
        <v>0</v>
      </c>
      <c r="EB153">
        <f t="shared" si="151"/>
        <v>1</v>
      </c>
      <c r="EC153">
        <f t="shared" si="152"/>
        <v>5.7262827097902722</v>
      </c>
      <c r="EF153">
        <v>146</v>
      </c>
      <c r="EG153">
        <v>20.059370735071052</v>
      </c>
      <c r="EH153">
        <v>17.568502842037308</v>
      </c>
      <c r="EJ153">
        <f t="shared" si="153"/>
        <v>1</v>
      </c>
      <c r="EK153">
        <f t="shared" si="154"/>
        <v>0</v>
      </c>
      <c r="EL153">
        <f t="shared" si="155"/>
        <v>2.4908678930337445</v>
      </c>
      <c r="EO153">
        <v>146</v>
      </c>
      <c r="EP153">
        <v>24.603723868955004</v>
      </c>
      <c r="EQ153">
        <v>12.972490723981439</v>
      </c>
      <c r="ES153">
        <f t="shared" si="156"/>
        <v>1</v>
      </c>
      <c r="ET153">
        <f t="shared" si="157"/>
        <v>0</v>
      </c>
      <c r="EU153">
        <f t="shared" si="158"/>
        <v>11.631233144973566</v>
      </c>
    </row>
    <row r="154" spans="1:151" x14ac:dyDescent="0.25">
      <c r="A154">
        <v>147</v>
      </c>
      <c r="B154">
        <v>10.508937330322791</v>
      </c>
      <c r="C154">
        <v>2.8430160009777694</v>
      </c>
      <c r="E154">
        <f t="shared" si="108"/>
        <v>1</v>
      </c>
      <c r="F154">
        <f t="shared" si="110"/>
        <v>0</v>
      </c>
      <c r="G154">
        <f t="shared" si="109"/>
        <v>7.6659213293450215</v>
      </c>
      <c r="J154">
        <v>147</v>
      </c>
      <c r="K154">
        <v>16.60946893956546</v>
      </c>
      <c r="L154">
        <v>34.286352115851329</v>
      </c>
      <c r="N154">
        <f t="shared" si="111"/>
        <v>0</v>
      </c>
      <c r="O154">
        <f t="shared" si="112"/>
        <v>1</v>
      </c>
      <c r="P154">
        <f t="shared" si="113"/>
        <v>17.67688317628587</v>
      </c>
      <c r="S154">
        <v>147</v>
      </c>
      <c r="T154">
        <v>17.728994628021397</v>
      </c>
      <c r="U154">
        <v>24.537682598798483</v>
      </c>
      <c r="W154">
        <f t="shared" si="114"/>
        <v>0</v>
      </c>
      <c r="X154">
        <f t="shared" si="115"/>
        <v>1</v>
      </c>
      <c r="Y154">
        <f t="shared" si="116"/>
        <v>6.8086879707770862</v>
      </c>
      <c r="AB154">
        <v>147</v>
      </c>
      <c r="AC154">
        <v>20.104014137985946</v>
      </c>
      <c r="AD154">
        <v>16.757326578158064</v>
      </c>
      <c r="AF154">
        <f t="shared" si="117"/>
        <v>1</v>
      </c>
      <c r="AG154">
        <f t="shared" si="118"/>
        <v>0</v>
      </c>
      <c r="AH154">
        <f t="shared" si="119"/>
        <v>3.3466875598278811</v>
      </c>
      <c r="AK154">
        <v>147</v>
      </c>
      <c r="AL154">
        <v>31.956746346281982</v>
      </c>
      <c r="AM154">
        <v>14.367905523714773</v>
      </c>
      <c r="AO154">
        <f t="shared" si="120"/>
        <v>1</v>
      </c>
      <c r="AP154">
        <f t="shared" si="121"/>
        <v>0</v>
      </c>
      <c r="AQ154">
        <f t="shared" si="122"/>
        <v>17.588840822567207</v>
      </c>
      <c r="AT154">
        <v>147</v>
      </c>
      <c r="AU154">
        <v>17.468691117505735</v>
      </c>
      <c r="AV154">
        <v>18.780022688639981</v>
      </c>
      <c r="AX154">
        <f t="shared" si="123"/>
        <v>0</v>
      </c>
      <c r="AY154">
        <f t="shared" si="124"/>
        <v>1</v>
      </c>
      <c r="AZ154">
        <f t="shared" si="125"/>
        <v>1.3113315711342466</v>
      </c>
      <c r="BC154">
        <v>147</v>
      </c>
      <c r="BD154" t="e">
        <v>#N/A</v>
      </c>
      <c r="BE154" t="e">
        <v>#N/A</v>
      </c>
      <c r="BG154" t="e">
        <f t="shared" si="126"/>
        <v>#N/A</v>
      </c>
      <c r="BH154" t="e">
        <f t="shared" si="127"/>
        <v>#N/A</v>
      </c>
      <c r="BI154" t="e">
        <f t="shared" si="128"/>
        <v>#N/A</v>
      </c>
      <c r="BL154">
        <v>147</v>
      </c>
      <c r="BM154">
        <v>30.943002161080759</v>
      </c>
      <c r="BN154">
        <v>11.796556787061244</v>
      </c>
      <c r="BP154">
        <f t="shared" si="129"/>
        <v>1</v>
      </c>
      <c r="BQ154">
        <f t="shared" si="130"/>
        <v>0</v>
      </c>
      <c r="BR154">
        <f t="shared" si="131"/>
        <v>19.146445374019514</v>
      </c>
      <c r="BU154">
        <v>147</v>
      </c>
      <c r="BV154">
        <v>22.634082800569956</v>
      </c>
      <c r="BW154">
        <v>28.980987605802476</v>
      </c>
      <c r="BY154">
        <f t="shared" si="132"/>
        <v>0</v>
      </c>
      <c r="BZ154">
        <f t="shared" si="133"/>
        <v>1</v>
      </c>
      <c r="CA154">
        <f t="shared" si="134"/>
        <v>6.3469048052325192</v>
      </c>
      <c r="CD154">
        <v>147</v>
      </c>
      <c r="CE154">
        <v>26.39214732057799</v>
      </c>
      <c r="CF154">
        <v>31.750855202151378</v>
      </c>
      <c r="CH154">
        <f t="shared" si="135"/>
        <v>0</v>
      </c>
      <c r="CI154">
        <f t="shared" si="136"/>
        <v>1</v>
      </c>
      <c r="CJ154">
        <f t="shared" si="137"/>
        <v>5.3587078815733875</v>
      </c>
      <c r="CM154">
        <v>147</v>
      </c>
      <c r="CN154">
        <v>17.374262838675712</v>
      </c>
      <c r="CO154">
        <v>28.012623608086436</v>
      </c>
      <c r="CQ154">
        <f t="shared" si="138"/>
        <v>0</v>
      </c>
      <c r="CR154">
        <f t="shared" si="139"/>
        <v>1</v>
      </c>
      <c r="CS154">
        <f t="shared" si="140"/>
        <v>10.638360769410724</v>
      </c>
      <c r="CV154">
        <v>147</v>
      </c>
      <c r="CW154">
        <v>22.638670604396637</v>
      </c>
      <c r="CX154">
        <v>19.881109376439156</v>
      </c>
      <c r="CZ154">
        <f t="shared" si="141"/>
        <v>1</v>
      </c>
      <c r="DA154">
        <f t="shared" si="142"/>
        <v>0</v>
      </c>
      <c r="DB154">
        <f t="shared" si="143"/>
        <v>2.7575612279574813</v>
      </c>
      <c r="DE154">
        <v>147</v>
      </c>
      <c r="DF154">
        <v>18.714613866764775</v>
      </c>
      <c r="DG154">
        <v>29.841980086207059</v>
      </c>
      <c r="DI154">
        <f t="shared" si="144"/>
        <v>0</v>
      </c>
      <c r="DJ154">
        <f t="shared" si="145"/>
        <v>1</v>
      </c>
      <c r="DK154">
        <f t="shared" si="146"/>
        <v>11.127366219442283</v>
      </c>
      <c r="DN154">
        <v>147</v>
      </c>
      <c r="DO154">
        <v>28.836661398673794</v>
      </c>
      <c r="DP154">
        <v>14.677489239341664</v>
      </c>
      <c r="DR154">
        <f t="shared" si="147"/>
        <v>1</v>
      </c>
      <c r="DS154">
        <f t="shared" si="148"/>
        <v>0</v>
      </c>
      <c r="DT154">
        <f t="shared" si="149"/>
        <v>14.15917215933213</v>
      </c>
      <c r="DW154">
        <v>147</v>
      </c>
      <c r="DX154">
        <v>5.8657184165927703</v>
      </c>
      <c r="DY154">
        <v>11.11552688651501</v>
      </c>
      <c r="EA154">
        <f t="shared" si="150"/>
        <v>0</v>
      </c>
      <c r="EB154">
        <f t="shared" si="151"/>
        <v>1</v>
      </c>
      <c r="EC154">
        <f t="shared" si="152"/>
        <v>5.2498084699222396</v>
      </c>
      <c r="EF154">
        <v>147</v>
      </c>
      <c r="EG154">
        <v>22.842567064032838</v>
      </c>
      <c r="EH154">
        <v>15.335286135970673</v>
      </c>
      <c r="EJ154">
        <f t="shared" si="153"/>
        <v>1</v>
      </c>
      <c r="EK154">
        <f t="shared" si="154"/>
        <v>0</v>
      </c>
      <c r="EL154">
        <f t="shared" si="155"/>
        <v>7.5072809280621655</v>
      </c>
      <c r="EO154">
        <v>147</v>
      </c>
      <c r="EP154">
        <v>26.869567872170244</v>
      </c>
      <c r="EQ154">
        <v>18.489956877853302</v>
      </c>
      <c r="ES154">
        <f t="shared" si="156"/>
        <v>1</v>
      </c>
      <c r="ET154">
        <f t="shared" si="157"/>
        <v>0</v>
      </c>
      <c r="EU154">
        <f t="shared" si="158"/>
        <v>8.3796109943169412</v>
      </c>
    </row>
    <row r="155" spans="1:151" x14ac:dyDescent="0.25">
      <c r="A155">
        <v>148</v>
      </c>
      <c r="B155">
        <v>18.417132923907278</v>
      </c>
      <c r="C155">
        <v>15.248694178191986</v>
      </c>
      <c r="E155">
        <f t="shared" si="108"/>
        <v>1</v>
      </c>
      <c r="F155">
        <f t="shared" si="110"/>
        <v>0</v>
      </c>
      <c r="G155">
        <f t="shared" si="109"/>
        <v>3.1684387457152923</v>
      </c>
      <c r="J155">
        <v>148</v>
      </c>
      <c r="K155">
        <v>15.562627357123077</v>
      </c>
      <c r="L155">
        <v>28.198011141977929</v>
      </c>
      <c r="N155">
        <f t="shared" si="111"/>
        <v>0</v>
      </c>
      <c r="O155">
        <f t="shared" si="112"/>
        <v>1</v>
      </c>
      <c r="P155">
        <f t="shared" si="113"/>
        <v>12.635383784854852</v>
      </c>
      <c r="S155">
        <v>148</v>
      </c>
      <c r="T155">
        <v>17.617522483198005</v>
      </c>
      <c r="U155">
        <v>29.837449028900071</v>
      </c>
      <c r="W155">
        <f t="shared" si="114"/>
        <v>0</v>
      </c>
      <c r="X155">
        <f t="shared" si="115"/>
        <v>1</v>
      </c>
      <c r="Y155">
        <f t="shared" si="116"/>
        <v>12.219926545702066</v>
      </c>
      <c r="AB155">
        <v>148</v>
      </c>
      <c r="AC155">
        <v>26.421247908358204</v>
      </c>
      <c r="AD155">
        <v>18.127463895749646</v>
      </c>
      <c r="AF155">
        <f t="shared" si="117"/>
        <v>1</v>
      </c>
      <c r="AG155">
        <f t="shared" si="118"/>
        <v>0</v>
      </c>
      <c r="AH155">
        <f t="shared" si="119"/>
        <v>8.2937840126085582</v>
      </c>
      <c r="AK155">
        <v>148</v>
      </c>
      <c r="AL155">
        <v>16.88730386985646</v>
      </c>
      <c r="AM155">
        <v>23.899242220657175</v>
      </c>
      <c r="AO155">
        <f t="shared" si="120"/>
        <v>0</v>
      </c>
      <c r="AP155">
        <f t="shared" si="121"/>
        <v>1</v>
      </c>
      <c r="AQ155">
        <f t="shared" si="122"/>
        <v>7.0119383508007154</v>
      </c>
      <c r="AT155">
        <v>148</v>
      </c>
      <c r="AU155">
        <v>17.383390899156861</v>
      </c>
      <c r="AV155">
        <v>26.27749106410123</v>
      </c>
      <c r="AX155">
        <f t="shared" si="123"/>
        <v>0</v>
      </c>
      <c r="AY155">
        <f t="shared" si="124"/>
        <v>1</v>
      </c>
      <c r="AZ155">
        <f t="shared" si="125"/>
        <v>8.8941001649443692</v>
      </c>
      <c r="BC155">
        <v>148</v>
      </c>
      <c r="BD155" t="e">
        <v>#N/A</v>
      </c>
      <c r="BE155" t="e">
        <v>#N/A</v>
      </c>
      <c r="BG155" t="e">
        <f t="shared" si="126"/>
        <v>#N/A</v>
      </c>
      <c r="BH155" t="e">
        <f t="shared" si="127"/>
        <v>#N/A</v>
      </c>
      <c r="BI155" t="e">
        <f t="shared" si="128"/>
        <v>#N/A</v>
      </c>
      <c r="BL155">
        <v>148</v>
      </c>
      <c r="BM155">
        <v>20.066827662747617</v>
      </c>
      <c r="BN155">
        <v>12.486663742280022</v>
      </c>
      <c r="BP155">
        <f t="shared" si="129"/>
        <v>1</v>
      </c>
      <c r="BQ155">
        <f t="shared" si="130"/>
        <v>0</v>
      </c>
      <c r="BR155">
        <f t="shared" si="131"/>
        <v>7.5801639204675944</v>
      </c>
      <c r="BU155">
        <v>148</v>
      </c>
      <c r="BV155">
        <v>13.262219151913143</v>
      </c>
      <c r="BW155">
        <v>26.807155260285533</v>
      </c>
      <c r="BY155">
        <f t="shared" si="132"/>
        <v>0</v>
      </c>
      <c r="BZ155">
        <f t="shared" si="133"/>
        <v>1</v>
      </c>
      <c r="CA155">
        <f t="shared" si="134"/>
        <v>13.54493610837239</v>
      </c>
      <c r="CD155">
        <v>148</v>
      </c>
      <c r="CE155">
        <v>21.333166687559771</v>
      </c>
      <c r="CF155">
        <v>31.137706481700576</v>
      </c>
      <c r="CH155">
        <f t="shared" si="135"/>
        <v>0</v>
      </c>
      <c r="CI155">
        <f t="shared" si="136"/>
        <v>1</v>
      </c>
      <c r="CJ155">
        <f t="shared" si="137"/>
        <v>9.8045397941408048</v>
      </c>
      <c r="CM155">
        <v>148</v>
      </c>
      <c r="CN155">
        <v>21.271035615664005</v>
      </c>
      <c r="CO155">
        <v>21.050858617593981</v>
      </c>
      <c r="CQ155">
        <f t="shared" si="138"/>
        <v>1</v>
      </c>
      <c r="CR155">
        <f t="shared" si="139"/>
        <v>0</v>
      </c>
      <c r="CS155">
        <f t="shared" si="140"/>
        <v>0.22017699807002344</v>
      </c>
      <c r="CV155">
        <v>148</v>
      </c>
      <c r="CW155">
        <v>25.217175760431374</v>
      </c>
      <c r="CX155">
        <v>15.199543052613553</v>
      </c>
      <c r="CZ155">
        <f t="shared" si="141"/>
        <v>1</v>
      </c>
      <c r="DA155">
        <f t="shared" si="142"/>
        <v>0</v>
      </c>
      <c r="DB155">
        <f t="shared" si="143"/>
        <v>10.017632707817821</v>
      </c>
      <c r="DE155">
        <v>148</v>
      </c>
      <c r="DF155">
        <v>20.234512021486548</v>
      </c>
      <c r="DG155">
        <v>19.420242945019279</v>
      </c>
      <c r="DI155">
        <f t="shared" si="144"/>
        <v>1</v>
      </c>
      <c r="DJ155">
        <f t="shared" si="145"/>
        <v>0</v>
      </c>
      <c r="DK155">
        <f t="shared" si="146"/>
        <v>0.81426907646726931</v>
      </c>
      <c r="DN155">
        <v>148</v>
      </c>
      <c r="DO155">
        <v>19.139602643999091</v>
      </c>
      <c r="DP155">
        <v>13.549797884875797</v>
      </c>
      <c r="DR155">
        <f t="shared" si="147"/>
        <v>1</v>
      </c>
      <c r="DS155">
        <f t="shared" si="148"/>
        <v>0</v>
      </c>
      <c r="DT155">
        <f t="shared" si="149"/>
        <v>5.5898047591232931</v>
      </c>
      <c r="DW155">
        <v>148</v>
      </c>
      <c r="DX155">
        <v>17.95813845343406</v>
      </c>
      <c r="DY155">
        <v>20.769061155656484</v>
      </c>
      <c r="EA155">
        <f t="shared" si="150"/>
        <v>0</v>
      </c>
      <c r="EB155">
        <f t="shared" si="151"/>
        <v>1</v>
      </c>
      <c r="EC155">
        <f t="shared" si="152"/>
        <v>2.8109227022224239</v>
      </c>
      <c r="EF155">
        <v>148</v>
      </c>
      <c r="EG155">
        <v>16.574895135264637</v>
      </c>
      <c r="EH155">
        <v>10.249634920691831</v>
      </c>
      <c r="EJ155">
        <f t="shared" si="153"/>
        <v>1</v>
      </c>
      <c r="EK155">
        <f t="shared" si="154"/>
        <v>0</v>
      </c>
      <c r="EL155">
        <f t="shared" si="155"/>
        <v>6.3252602145728059</v>
      </c>
      <c r="EO155">
        <v>148</v>
      </c>
      <c r="EP155">
        <v>20.260247575779839</v>
      </c>
      <c r="EQ155">
        <v>39.484035964691913</v>
      </c>
      <c r="ES155">
        <f t="shared" si="156"/>
        <v>0</v>
      </c>
      <c r="ET155">
        <f t="shared" si="157"/>
        <v>1</v>
      </c>
      <c r="EU155">
        <f t="shared" si="158"/>
        <v>19.223788388912073</v>
      </c>
    </row>
    <row r="156" spans="1:151" x14ac:dyDescent="0.25">
      <c r="A156">
        <v>149</v>
      </c>
      <c r="B156">
        <v>11.492108165069821</v>
      </c>
      <c r="C156">
        <v>26.026358075943474</v>
      </c>
      <c r="E156">
        <f t="shared" si="108"/>
        <v>0</v>
      </c>
      <c r="F156">
        <f t="shared" si="110"/>
        <v>1</v>
      </c>
      <c r="G156">
        <f t="shared" si="109"/>
        <v>14.534249910873653</v>
      </c>
      <c r="J156">
        <v>149</v>
      </c>
      <c r="K156">
        <v>17.264468927928021</v>
      </c>
      <c r="L156">
        <v>27.79485353031442</v>
      </c>
      <c r="N156">
        <f t="shared" si="111"/>
        <v>0</v>
      </c>
      <c r="O156">
        <f t="shared" si="112"/>
        <v>1</v>
      </c>
      <c r="P156">
        <f t="shared" si="113"/>
        <v>10.530384602386398</v>
      </c>
      <c r="S156">
        <v>149</v>
      </c>
      <c r="T156">
        <v>21.121618036048329</v>
      </c>
      <c r="U156">
        <v>-6.7718132568432807</v>
      </c>
      <c r="W156">
        <f t="shared" si="114"/>
        <v>1</v>
      </c>
      <c r="X156">
        <f t="shared" si="115"/>
        <v>0</v>
      </c>
      <c r="Y156">
        <f t="shared" si="116"/>
        <v>27.893431292891609</v>
      </c>
      <c r="AB156">
        <v>149</v>
      </c>
      <c r="AC156">
        <v>18.809535328492849</v>
      </c>
      <c r="AD156">
        <v>17.510049818221994</v>
      </c>
      <c r="AF156">
        <f t="shared" si="117"/>
        <v>1</v>
      </c>
      <c r="AG156">
        <f t="shared" si="118"/>
        <v>0</v>
      </c>
      <c r="AH156">
        <f t="shared" si="119"/>
        <v>1.2994855102708556</v>
      </c>
      <c r="AK156">
        <v>149</v>
      </c>
      <c r="AL156">
        <v>12.190224819174905</v>
      </c>
      <c r="AM156">
        <v>15.441304155018749</v>
      </c>
      <c r="AO156">
        <f t="shared" si="120"/>
        <v>0</v>
      </c>
      <c r="AP156">
        <f t="shared" si="121"/>
        <v>1</v>
      </c>
      <c r="AQ156">
        <f t="shared" si="122"/>
        <v>3.2510793358438441</v>
      </c>
      <c r="AT156">
        <v>149</v>
      </c>
      <c r="AU156">
        <v>19.829012551579464</v>
      </c>
      <c r="AV156">
        <v>25.046382467989769</v>
      </c>
      <c r="AX156">
        <f t="shared" si="123"/>
        <v>0</v>
      </c>
      <c r="AY156">
        <f t="shared" si="124"/>
        <v>1</v>
      </c>
      <c r="AZ156">
        <f t="shared" si="125"/>
        <v>5.2173699164103056</v>
      </c>
      <c r="BC156">
        <v>149</v>
      </c>
      <c r="BD156" t="e">
        <v>#N/A</v>
      </c>
      <c r="BE156" t="e">
        <v>#N/A</v>
      </c>
      <c r="BG156" t="e">
        <f t="shared" si="126"/>
        <v>#N/A</v>
      </c>
      <c r="BH156" t="e">
        <f t="shared" si="127"/>
        <v>#N/A</v>
      </c>
      <c r="BI156" t="e">
        <f t="shared" si="128"/>
        <v>#N/A</v>
      </c>
      <c r="BL156">
        <v>149</v>
      </c>
      <c r="BM156">
        <v>34.176905125392153</v>
      </c>
      <c r="BN156">
        <v>14.897772208768224</v>
      </c>
      <c r="BP156">
        <f t="shared" si="129"/>
        <v>1</v>
      </c>
      <c r="BQ156">
        <f t="shared" si="130"/>
        <v>0</v>
      </c>
      <c r="BR156">
        <f t="shared" si="131"/>
        <v>19.279132916623929</v>
      </c>
      <c r="BU156">
        <v>149</v>
      </c>
      <c r="BV156">
        <v>25.301184893390079</v>
      </c>
      <c r="BW156">
        <v>17.148166175062006</v>
      </c>
      <c r="BY156">
        <f t="shared" si="132"/>
        <v>1</v>
      </c>
      <c r="BZ156">
        <f t="shared" si="133"/>
        <v>0</v>
      </c>
      <c r="CA156">
        <f t="shared" si="134"/>
        <v>8.1530187183280738</v>
      </c>
      <c r="CD156">
        <v>149</v>
      </c>
      <c r="CE156">
        <v>18.444009991329033</v>
      </c>
      <c r="CF156">
        <v>27.989738794537935</v>
      </c>
      <c r="CH156">
        <f t="shared" si="135"/>
        <v>0</v>
      </c>
      <c r="CI156">
        <f t="shared" si="136"/>
        <v>1</v>
      </c>
      <c r="CJ156">
        <f t="shared" si="137"/>
        <v>9.5457288032089025</v>
      </c>
      <c r="CM156">
        <v>149</v>
      </c>
      <c r="CN156">
        <v>22.303983604236926</v>
      </c>
      <c r="CO156">
        <v>22.878781841665383</v>
      </c>
      <c r="CQ156">
        <f t="shared" si="138"/>
        <v>0</v>
      </c>
      <c r="CR156">
        <f t="shared" si="139"/>
        <v>1</v>
      </c>
      <c r="CS156">
        <f t="shared" si="140"/>
        <v>0.57479823742845682</v>
      </c>
      <c r="CV156">
        <v>149</v>
      </c>
      <c r="CW156">
        <v>27.293746649507852</v>
      </c>
      <c r="CX156">
        <v>15.611979599089528</v>
      </c>
      <c r="CZ156">
        <f t="shared" si="141"/>
        <v>1</v>
      </c>
      <c r="DA156">
        <f t="shared" si="142"/>
        <v>0</v>
      </c>
      <c r="DB156">
        <f t="shared" si="143"/>
        <v>11.681767050418324</v>
      </c>
      <c r="DE156">
        <v>149</v>
      </c>
      <c r="DF156">
        <v>16.50975718359113</v>
      </c>
      <c r="DG156">
        <v>32.481270687140636</v>
      </c>
      <c r="DI156">
        <f t="shared" si="144"/>
        <v>0</v>
      </c>
      <c r="DJ156">
        <f t="shared" si="145"/>
        <v>1</v>
      </c>
      <c r="DK156">
        <f t="shared" si="146"/>
        <v>15.971513503549506</v>
      </c>
      <c r="DN156">
        <v>149</v>
      </c>
      <c r="DO156">
        <v>21.131628143954195</v>
      </c>
      <c r="DP156">
        <v>29.087437646065066</v>
      </c>
      <c r="DR156">
        <f t="shared" si="147"/>
        <v>0</v>
      </c>
      <c r="DS156">
        <f t="shared" si="148"/>
        <v>1</v>
      </c>
      <c r="DT156">
        <f t="shared" si="149"/>
        <v>7.9558095021108706</v>
      </c>
      <c r="DW156">
        <v>149</v>
      </c>
      <c r="DX156">
        <v>25.266827558558077</v>
      </c>
      <c r="DY156">
        <v>16.163520687478005</v>
      </c>
      <c r="EA156">
        <f t="shared" si="150"/>
        <v>1</v>
      </c>
      <c r="EB156">
        <f t="shared" si="151"/>
        <v>0</v>
      </c>
      <c r="EC156">
        <f t="shared" si="152"/>
        <v>9.103306871080072</v>
      </c>
      <c r="EF156">
        <v>149</v>
      </c>
      <c r="EG156">
        <v>22.909751191481696</v>
      </c>
      <c r="EH156">
        <v>15.087514186373546</v>
      </c>
      <c r="EJ156">
        <f t="shared" si="153"/>
        <v>1</v>
      </c>
      <c r="EK156">
        <f t="shared" si="154"/>
        <v>0</v>
      </c>
      <c r="EL156">
        <f t="shared" si="155"/>
        <v>7.8222370051081498</v>
      </c>
      <c r="EO156">
        <v>149</v>
      </c>
      <c r="EP156">
        <v>19.905389851230886</v>
      </c>
      <c r="EQ156">
        <v>25.001327205806987</v>
      </c>
      <c r="ES156">
        <f t="shared" si="156"/>
        <v>0</v>
      </c>
      <c r="ET156">
        <f t="shared" si="157"/>
        <v>1</v>
      </c>
      <c r="EU156">
        <f t="shared" si="158"/>
        <v>5.0959373545761011</v>
      </c>
    </row>
    <row r="157" spans="1:151" x14ac:dyDescent="0.25">
      <c r="A157">
        <v>150</v>
      </c>
      <c r="B157">
        <v>9.1328987339689789</v>
      </c>
      <c r="C157">
        <v>14.009280931845741</v>
      </c>
      <c r="E157">
        <f t="shared" si="108"/>
        <v>0</v>
      </c>
      <c r="F157">
        <f t="shared" si="110"/>
        <v>1</v>
      </c>
      <c r="G157">
        <f t="shared" si="109"/>
        <v>4.8763821978767616</v>
      </c>
      <c r="J157">
        <v>150</v>
      </c>
      <c r="K157">
        <v>15.656988729469882</v>
      </c>
      <c r="L157">
        <v>19.795144309524488</v>
      </c>
      <c r="N157">
        <f t="shared" si="111"/>
        <v>0</v>
      </c>
      <c r="O157">
        <f t="shared" si="112"/>
        <v>1</v>
      </c>
      <c r="P157">
        <f t="shared" si="113"/>
        <v>4.1381555800546064</v>
      </c>
      <c r="S157">
        <v>150</v>
      </c>
      <c r="T157">
        <v>20.225960859405067</v>
      </c>
      <c r="U157">
        <v>13.602206690193164</v>
      </c>
      <c r="W157">
        <f t="shared" si="114"/>
        <v>1</v>
      </c>
      <c r="X157">
        <f t="shared" si="115"/>
        <v>0</v>
      </c>
      <c r="Y157">
        <f t="shared" si="116"/>
        <v>6.6237541692119031</v>
      </c>
      <c r="AB157">
        <v>150</v>
      </c>
      <c r="AC157">
        <v>20.761941382969233</v>
      </c>
      <c r="AD157">
        <v>14.616996460702449</v>
      </c>
      <c r="AF157">
        <f t="shared" si="117"/>
        <v>1</v>
      </c>
      <c r="AG157">
        <f t="shared" si="118"/>
        <v>0</v>
      </c>
      <c r="AH157">
        <f t="shared" si="119"/>
        <v>6.1449449222667845</v>
      </c>
      <c r="AK157">
        <v>150</v>
      </c>
      <c r="AL157">
        <v>14.14605784706173</v>
      </c>
      <c r="AM157">
        <v>37.487823367484793</v>
      </c>
      <c r="AO157">
        <f t="shared" si="120"/>
        <v>0</v>
      </c>
      <c r="AP157">
        <f t="shared" si="121"/>
        <v>1</v>
      </c>
      <c r="AQ157">
        <f t="shared" si="122"/>
        <v>23.341765520423063</v>
      </c>
      <c r="AT157">
        <v>150</v>
      </c>
      <c r="AU157">
        <v>21.781288573044367</v>
      </c>
      <c r="AV157">
        <v>31.810454809281755</v>
      </c>
      <c r="AX157">
        <f t="shared" si="123"/>
        <v>0</v>
      </c>
      <c r="AY157">
        <f t="shared" si="124"/>
        <v>1</v>
      </c>
      <c r="AZ157">
        <f t="shared" si="125"/>
        <v>10.029166236237387</v>
      </c>
      <c r="BC157">
        <v>150</v>
      </c>
      <c r="BD157" t="e">
        <v>#N/A</v>
      </c>
      <c r="BE157" t="e">
        <v>#N/A</v>
      </c>
      <c r="BG157" t="e">
        <f t="shared" si="126"/>
        <v>#N/A</v>
      </c>
      <c r="BH157" t="e">
        <f t="shared" si="127"/>
        <v>#N/A</v>
      </c>
      <c r="BI157" t="e">
        <f t="shared" si="128"/>
        <v>#N/A</v>
      </c>
      <c r="BL157">
        <v>150</v>
      </c>
      <c r="BM157">
        <v>12.072647905578961</v>
      </c>
      <c r="BN157">
        <v>8.715164984224522</v>
      </c>
      <c r="BP157">
        <f t="shared" si="129"/>
        <v>1</v>
      </c>
      <c r="BQ157">
        <f t="shared" si="130"/>
        <v>0</v>
      </c>
      <c r="BR157">
        <f t="shared" si="131"/>
        <v>3.357482921354439</v>
      </c>
      <c r="BU157">
        <v>150</v>
      </c>
      <c r="BV157">
        <v>13.624640576295935</v>
      </c>
      <c r="BW157">
        <v>23.349792593754785</v>
      </c>
      <c r="BY157">
        <f t="shared" si="132"/>
        <v>0</v>
      </c>
      <c r="BZ157">
        <f t="shared" si="133"/>
        <v>1</v>
      </c>
      <c r="CA157">
        <f t="shared" si="134"/>
        <v>9.7251520174588499</v>
      </c>
      <c r="CD157">
        <v>150</v>
      </c>
      <c r="CE157">
        <v>16.112789269839034</v>
      </c>
      <c r="CF157">
        <v>26.287870441851442</v>
      </c>
      <c r="CH157">
        <f t="shared" si="135"/>
        <v>0</v>
      </c>
      <c r="CI157">
        <f t="shared" si="136"/>
        <v>1</v>
      </c>
      <c r="CJ157">
        <f t="shared" si="137"/>
        <v>10.175081172012408</v>
      </c>
      <c r="CM157">
        <v>150</v>
      </c>
      <c r="CN157">
        <v>21.183961780938404</v>
      </c>
      <c r="CO157">
        <v>19.473094357539978</v>
      </c>
      <c r="CQ157">
        <f t="shared" si="138"/>
        <v>1</v>
      </c>
      <c r="CR157">
        <f t="shared" si="139"/>
        <v>0</v>
      </c>
      <c r="CS157">
        <f t="shared" si="140"/>
        <v>1.710867423398426</v>
      </c>
      <c r="CV157">
        <v>150</v>
      </c>
      <c r="CW157">
        <v>23.175671062942168</v>
      </c>
      <c r="CX157">
        <v>21.733184885367439</v>
      </c>
      <c r="CZ157">
        <f t="shared" si="141"/>
        <v>1</v>
      </c>
      <c r="DA157">
        <f t="shared" si="142"/>
        <v>0</v>
      </c>
      <c r="DB157">
        <f t="shared" si="143"/>
        <v>1.4424861775747289</v>
      </c>
      <c r="DE157">
        <v>150</v>
      </c>
      <c r="DF157">
        <v>25.977027157385741</v>
      </c>
      <c r="DG157">
        <v>25.916186241987543</v>
      </c>
      <c r="DI157">
        <f t="shared" si="144"/>
        <v>1</v>
      </c>
      <c r="DJ157">
        <f t="shared" si="145"/>
        <v>0</v>
      </c>
      <c r="DK157">
        <f t="shared" si="146"/>
        <v>6.0840915398198803E-2</v>
      </c>
      <c r="DN157">
        <v>150</v>
      </c>
      <c r="DO157">
        <v>24.9711356906503</v>
      </c>
      <c r="DP157">
        <v>19.26178586034057</v>
      </c>
      <c r="DR157">
        <f t="shared" si="147"/>
        <v>1</v>
      </c>
      <c r="DS157">
        <f t="shared" si="148"/>
        <v>0</v>
      </c>
      <c r="DT157">
        <f t="shared" si="149"/>
        <v>5.7093498303097299</v>
      </c>
      <c r="DW157">
        <v>150</v>
      </c>
      <c r="DX157">
        <v>11.867344900105019</v>
      </c>
      <c r="DY157">
        <v>24.90892937578494</v>
      </c>
      <c r="EA157">
        <f t="shared" si="150"/>
        <v>0</v>
      </c>
      <c r="EB157">
        <f t="shared" si="151"/>
        <v>1</v>
      </c>
      <c r="EC157">
        <f t="shared" si="152"/>
        <v>13.041584475679921</v>
      </c>
      <c r="EF157">
        <v>150</v>
      </c>
      <c r="EG157">
        <v>28.875410241720509</v>
      </c>
      <c r="EH157">
        <v>13.75335834537691</v>
      </c>
      <c r="EJ157">
        <f t="shared" si="153"/>
        <v>1</v>
      </c>
      <c r="EK157">
        <f t="shared" si="154"/>
        <v>0</v>
      </c>
      <c r="EL157">
        <f t="shared" si="155"/>
        <v>15.122051896343599</v>
      </c>
      <c r="EO157">
        <v>150</v>
      </c>
      <c r="EP157">
        <v>23.273404292478343</v>
      </c>
      <c r="EQ157">
        <v>36.137720523454028</v>
      </c>
      <c r="ES157">
        <f t="shared" si="156"/>
        <v>0</v>
      </c>
      <c r="ET157">
        <f t="shared" si="157"/>
        <v>1</v>
      </c>
      <c r="EU157">
        <f t="shared" si="158"/>
        <v>12.864316230975685</v>
      </c>
    </row>
    <row r="158" spans="1:151" x14ac:dyDescent="0.25">
      <c r="A158">
        <v>151</v>
      </c>
      <c r="B158">
        <v>15.058405662910122</v>
      </c>
      <c r="C158">
        <v>-0.14785951759787253</v>
      </c>
      <c r="E158">
        <f t="shared" si="108"/>
        <v>1</v>
      </c>
      <c r="F158">
        <f t="shared" si="110"/>
        <v>0</v>
      </c>
      <c r="G158">
        <f t="shared" si="109"/>
        <v>15.206265180507994</v>
      </c>
      <c r="J158">
        <v>151</v>
      </c>
      <c r="K158">
        <v>17.690231986495945</v>
      </c>
      <c r="L158">
        <v>30.909451341104297</v>
      </c>
      <c r="N158">
        <f t="shared" si="111"/>
        <v>0</v>
      </c>
      <c r="O158">
        <f t="shared" si="112"/>
        <v>1</v>
      </c>
      <c r="P158">
        <f t="shared" si="113"/>
        <v>13.219219354608352</v>
      </c>
      <c r="S158">
        <v>151</v>
      </c>
      <c r="T158">
        <v>17.835015820570188</v>
      </c>
      <c r="U158">
        <v>12.061095393194366</v>
      </c>
      <c r="W158">
        <f t="shared" si="114"/>
        <v>1</v>
      </c>
      <c r="X158">
        <f t="shared" si="115"/>
        <v>0</v>
      </c>
      <c r="Y158">
        <f t="shared" si="116"/>
        <v>5.7739204273758222</v>
      </c>
      <c r="AB158">
        <v>151</v>
      </c>
      <c r="AC158">
        <v>19.968654768370769</v>
      </c>
      <c r="AD158">
        <v>17.994537992984228</v>
      </c>
      <c r="AF158">
        <f t="shared" si="117"/>
        <v>1</v>
      </c>
      <c r="AG158">
        <f t="shared" si="118"/>
        <v>0</v>
      </c>
      <c r="AH158">
        <f t="shared" si="119"/>
        <v>1.9741167753865412</v>
      </c>
      <c r="AK158">
        <v>151</v>
      </c>
      <c r="AL158">
        <v>21.88554795043083</v>
      </c>
      <c r="AM158">
        <v>17.08025193070749</v>
      </c>
      <c r="AO158">
        <f t="shared" si="120"/>
        <v>1</v>
      </c>
      <c r="AP158">
        <f t="shared" si="121"/>
        <v>0</v>
      </c>
      <c r="AQ158">
        <f t="shared" si="122"/>
        <v>4.8052960197233396</v>
      </c>
      <c r="AT158">
        <v>151</v>
      </c>
      <c r="AU158">
        <v>19.351451504867853</v>
      </c>
      <c r="AV158">
        <v>24.253433623789007</v>
      </c>
      <c r="AX158">
        <f t="shared" si="123"/>
        <v>0</v>
      </c>
      <c r="AY158">
        <f t="shared" si="124"/>
        <v>1</v>
      </c>
      <c r="AZ158">
        <f t="shared" si="125"/>
        <v>4.9019821189211541</v>
      </c>
      <c r="BC158">
        <v>151</v>
      </c>
      <c r="BD158" t="e">
        <v>#N/A</v>
      </c>
      <c r="BE158" t="e">
        <v>#N/A</v>
      </c>
      <c r="BG158" t="e">
        <f t="shared" si="126"/>
        <v>#N/A</v>
      </c>
      <c r="BH158" t="e">
        <f t="shared" si="127"/>
        <v>#N/A</v>
      </c>
      <c r="BI158" t="e">
        <f t="shared" si="128"/>
        <v>#N/A</v>
      </c>
      <c r="BL158">
        <v>151</v>
      </c>
      <c r="BM158">
        <v>19.706892243487779</v>
      </c>
      <c r="BN158">
        <v>13.763099513047242</v>
      </c>
      <c r="BP158">
        <f t="shared" si="129"/>
        <v>1</v>
      </c>
      <c r="BQ158">
        <f t="shared" si="130"/>
        <v>0</v>
      </c>
      <c r="BR158">
        <f t="shared" si="131"/>
        <v>5.9437927304405367</v>
      </c>
      <c r="BU158">
        <v>151</v>
      </c>
      <c r="BV158">
        <v>28.11211072761504</v>
      </c>
      <c r="BW158">
        <v>12.643381150485006</v>
      </c>
      <c r="BY158">
        <f t="shared" si="132"/>
        <v>1</v>
      </c>
      <c r="BZ158">
        <f t="shared" si="133"/>
        <v>0</v>
      </c>
      <c r="CA158">
        <f t="shared" si="134"/>
        <v>15.468729577130034</v>
      </c>
      <c r="CD158">
        <v>151</v>
      </c>
      <c r="CE158">
        <v>18.868894568363004</v>
      </c>
      <c r="CF158">
        <v>19.220559586011767</v>
      </c>
      <c r="CH158">
        <f t="shared" si="135"/>
        <v>0</v>
      </c>
      <c r="CI158">
        <f t="shared" si="136"/>
        <v>1</v>
      </c>
      <c r="CJ158">
        <f t="shared" si="137"/>
        <v>0.35166501764876301</v>
      </c>
      <c r="CM158">
        <v>151</v>
      </c>
      <c r="CN158">
        <v>18.253153332165539</v>
      </c>
      <c r="CO158">
        <v>24.567567429097259</v>
      </c>
      <c r="CQ158">
        <f t="shared" si="138"/>
        <v>0</v>
      </c>
      <c r="CR158">
        <f t="shared" si="139"/>
        <v>1</v>
      </c>
      <c r="CS158">
        <f t="shared" si="140"/>
        <v>6.3144140969317206</v>
      </c>
      <c r="CV158">
        <v>151</v>
      </c>
      <c r="CW158">
        <v>24.607835834996944</v>
      </c>
      <c r="CX158">
        <v>14.19210203163304</v>
      </c>
      <c r="CZ158">
        <f t="shared" si="141"/>
        <v>1</v>
      </c>
      <c r="DA158">
        <f t="shared" si="142"/>
        <v>0</v>
      </c>
      <c r="DB158">
        <f t="shared" si="143"/>
        <v>10.415733803363905</v>
      </c>
      <c r="DE158">
        <v>151</v>
      </c>
      <c r="DF158">
        <v>20.070141782523056</v>
      </c>
      <c r="DG158">
        <v>29.431578343431656</v>
      </c>
      <c r="DI158">
        <f t="shared" si="144"/>
        <v>0</v>
      </c>
      <c r="DJ158">
        <f t="shared" si="145"/>
        <v>1</v>
      </c>
      <c r="DK158">
        <f t="shared" si="146"/>
        <v>9.3614365609086008</v>
      </c>
      <c r="DN158">
        <v>151</v>
      </c>
      <c r="DO158">
        <v>21.000392147342104</v>
      </c>
      <c r="DP158">
        <v>9.5259262814657415</v>
      </c>
      <c r="DR158">
        <f t="shared" si="147"/>
        <v>1</v>
      </c>
      <c r="DS158">
        <f t="shared" si="148"/>
        <v>0</v>
      </c>
      <c r="DT158">
        <f t="shared" si="149"/>
        <v>11.474465865876363</v>
      </c>
      <c r="DW158">
        <v>151</v>
      </c>
      <c r="DX158">
        <v>1.2171362150725074</v>
      </c>
      <c r="DY158">
        <v>15.388844095528242</v>
      </c>
      <c r="EA158">
        <f t="shared" si="150"/>
        <v>0</v>
      </c>
      <c r="EB158">
        <f t="shared" si="151"/>
        <v>1</v>
      </c>
      <c r="EC158">
        <f t="shared" si="152"/>
        <v>14.171707880455735</v>
      </c>
      <c r="EF158">
        <v>151</v>
      </c>
      <c r="EG158">
        <v>23.572965903948152</v>
      </c>
      <c r="EH158">
        <v>20.59471687374235</v>
      </c>
      <c r="EJ158">
        <f t="shared" si="153"/>
        <v>1</v>
      </c>
      <c r="EK158">
        <f t="shared" si="154"/>
        <v>0</v>
      </c>
      <c r="EL158">
        <f t="shared" si="155"/>
        <v>2.9782490302058022</v>
      </c>
      <c r="EO158">
        <v>151</v>
      </c>
      <c r="EP158">
        <v>16.927485935075964</v>
      </c>
      <c r="EQ158">
        <v>23.02615255932448</v>
      </c>
      <c r="ES158">
        <f t="shared" si="156"/>
        <v>0</v>
      </c>
      <c r="ET158">
        <f t="shared" si="157"/>
        <v>1</v>
      </c>
      <c r="EU158">
        <f t="shared" si="158"/>
        <v>6.0986666242485157</v>
      </c>
    </row>
    <row r="159" spans="1:151" x14ac:dyDescent="0.25">
      <c r="A159">
        <v>152</v>
      </c>
      <c r="B159">
        <v>18.356071039817948</v>
      </c>
      <c r="C159">
        <v>11.072774450288954</v>
      </c>
      <c r="E159">
        <f t="shared" si="108"/>
        <v>1</v>
      </c>
      <c r="F159">
        <f t="shared" si="110"/>
        <v>0</v>
      </c>
      <c r="G159">
        <f t="shared" si="109"/>
        <v>7.2832965895289945</v>
      </c>
      <c r="J159">
        <v>152</v>
      </c>
      <c r="K159">
        <v>26.146907843622397</v>
      </c>
      <c r="L159">
        <v>36.353716202955169</v>
      </c>
      <c r="N159">
        <f t="shared" si="111"/>
        <v>0</v>
      </c>
      <c r="O159">
        <f t="shared" si="112"/>
        <v>1</v>
      </c>
      <c r="P159">
        <f t="shared" si="113"/>
        <v>10.206808359332772</v>
      </c>
      <c r="S159">
        <v>152</v>
      </c>
      <c r="T159">
        <v>18.651169853615489</v>
      </c>
      <c r="U159">
        <v>13.866275769122558</v>
      </c>
      <c r="W159">
        <f t="shared" si="114"/>
        <v>1</v>
      </c>
      <c r="X159">
        <f t="shared" si="115"/>
        <v>0</v>
      </c>
      <c r="Y159">
        <f t="shared" si="116"/>
        <v>4.7848940844929313</v>
      </c>
      <c r="AB159">
        <v>152</v>
      </c>
      <c r="AC159">
        <v>26.335104393941407</v>
      </c>
      <c r="AD159">
        <v>17.96200115790429</v>
      </c>
      <c r="AF159">
        <f t="shared" si="117"/>
        <v>1</v>
      </c>
      <c r="AG159">
        <f t="shared" si="118"/>
        <v>0</v>
      </c>
      <c r="AH159">
        <f t="shared" si="119"/>
        <v>8.3731032360371174</v>
      </c>
      <c r="AK159">
        <v>152</v>
      </c>
      <c r="AL159">
        <v>18.433028651719194</v>
      </c>
      <c r="AM159">
        <v>38.086579061696398</v>
      </c>
      <c r="AO159">
        <f t="shared" si="120"/>
        <v>0</v>
      </c>
      <c r="AP159">
        <f t="shared" si="121"/>
        <v>1</v>
      </c>
      <c r="AQ159">
        <f t="shared" si="122"/>
        <v>19.653550409977203</v>
      </c>
      <c r="AT159">
        <v>152</v>
      </c>
      <c r="AU159">
        <v>18.1194344158388</v>
      </c>
      <c r="AV159">
        <v>9.4614251340417326</v>
      </c>
      <c r="AX159">
        <f t="shared" si="123"/>
        <v>1</v>
      </c>
      <c r="AY159">
        <f t="shared" si="124"/>
        <v>0</v>
      </c>
      <c r="AZ159">
        <f t="shared" si="125"/>
        <v>8.6580092817970673</v>
      </c>
      <c r="BC159">
        <v>152</v>
      </c>
      <c r="BD159" t="e">
        <v>#N/A</v>
      </c>
      <c r="BE159" t="e">
        <v>#N/A</v>
      </c>
      <c r="BG159" t="e">
        <f t="shared" si="126"/>
        <v>#N/A</v>
      </c>
      <c r="BH159" t="e">
        <f t="shared" si="127"/>
        <v>#N/A</v>
      </c>
      <c r="BI159" t="e">
        <f t="shared" si="128"/>
        <v>#N/A</v>
      </c>
      <c r="BL159">
        <v>152</v>
      </c>
      <c r="BM159">
        <v>26.575788025901389</v>
      </c>
      <c r="BN159">
        <v>6.9721714008677322</v>
      </c>
      <c r="BP159">
        <f t="shared" si="129"/>
        <v>1</v>
      </c>
      <c r="BQ159">
        <f t="shared" si="130"/>
        <v>0</v>
      </c>
      <c r="BR159">
        <f t="shared" si="131"/>
        <v>19.603616625033656</v>
      </c>
      <c r="BU159">
        <v>152</v>
      </c>
      <c r="BV159">
        <v>31.549399850773085</v>
      </c>
      <c r="BW159">
        <v>15.117151705719081</v>
      </c>
      <c r="BY159">
        <f t="shared" si="132"/>
        <v>1</v>
      </c>
      <c r="BZ159">
        <f t="shared" si="133"/>
        <v>0</v>
      </c>
      <c r="CA159">
        <f t="shared" si="134"/>
        <v>16.432248145054004</v>
      </c>
      <c r="CD159">
        <v>152</v>
      </c>
      <c r="CE159">
        <v>19.75276258075364</v>
      </c>
      <c r="CF159">
        <v>32.240366518813019</v>
      </c>
      <c r="CH159">
        <f t="shared" si="135"/>
        <v>0</v>
      </c>
      <c r="CI159">
        <f t="shared" si="136"/>
        <v>1</v>
      </c>
      <c r="CJ159">
        <f t="shared" si="137"/>
        <v>12.48760393805938</v>
      </c>
      <c r="CM159">
        <v>152</v>
      </c>
      <c r="CN159">
        <v>27.292284276795449</v>
      </c>
      <c r="CO159">
        <v>-8.8369878933942658E-2</v>
      </c>
      <c r="CQ159">
        <f t="shared" si="138"/>
        <v>1</v>
      </c>
      <c r="CR159">
        <f t="shared" si="139"/>
        <v>0</v>
      </c>
      <c r="CS159">
        <f t="shared" si="140"/>
        <v>27.380654155729392</v>
      </c>
      <c r="CV159">
        <v>152</v>
      </c>
      <c r="CW159">
        <v>22.1759374679534</v>
      </c>
      <c r="CX159">
        <v>17.57703082711501</v>
      </c>
      <c r="CZ159">
        <f t="shared" si="141"/>
        <v>1</v>
      </c>
      <c r="DA159">
        <f t="shared" si="142"/>
        <v>0</v>
      </c>
      <c r="DB159">
        <f t="shared" si="143"/>
        <v>4.5989066408383898</v>
      </c>
      <c r="DE159">
        <v>152</v>
      </c>
      <c r="DF159">
        <v>24.451736630118212</v>
      </c>
      <c r="DG159">
        <v>29.23351556332603</v>
      </c>
      <c r="DI159">
        <f t="shared" si="144"/>
        <v>0</v>
      </c>
      <c r="DJ159">
        <f t="shared" si="145"/>
        <v>1</v>
      </c>
      <c r="DK159">
        <f t="shared" si="146"/>
        <v>4.7817789332078178</v>
      </c>
      <c r="DN159">
        <v>152</v>
      </c>
      <c r="DO159">
        <v>28.334845698359757</v>
      </c>
      <c r="DP159">
        <v>14.398434457586152</v>
      </c>
      <c r="DR159">
        <f t="shared" si="147"/>
        <v>1</v>
      </c>
      <c r="DS159">
        <f t="shared" si="148"/>
        <v>0</v>
      </c>
      <c r="DT159">
        <f t="shared" si="149"/>
        <v>13.936411240773605</v>
      </c>
      <c r="DW159">
        <v>152</v>
      </c>
      <c r="DX159">
        <v>17.095416786234892</v>
      </c>
      <c r="DY159">
        <v>17.205786725451684</v>
      </c>
      <c r="EA159">
        <f t="shared" si="150"/>
        <v>0</v>
      </c>
      <c r="EB159">
        <f t="shared" si="151"/>
        <v>1</v>
      </c>
      <c r="EC159">
        <f t="shared" si="152"/>
        <v>0.11036993921679183</v>
      </c>
      <c r="EF159">
        <v>152</v>
      </c>
      <c r="EG159">
        <v>19.950723734948188</v>
      </c>
      <c r="EH159">
        <v>13.733451569115292</v>
      </c>
      <c r="EJ159">
        <f t="shared" si="153"/>
        <v>1</v>
      </c>
      <c r="EK159">
        <f t="shared" si="154"/>
        <v>0</v>
      </c>
      <c r="EL159">
        <f t="shared" si="155"/>
        <v>6.2172721658328953</v>
      </c>
      <c r="EO159">
        <v>152</v>
      </c>
      <c r="EP159">
        <v>22.59589346872416</v>
      </c>
      <c r="EQ159">
        <v>17.842446331754019</v>
      </c>
      <c r="ES159">
        <f t="shared" si="156"/>
        <v>1</v>
      </c>
      <c r="ET159">
        <f t="shared" si="157"/>
        <v>0</v>
      </c>
      <c r="EU159">
        <f t="shared" si="158"/>
        <v>4.7534471369701414</v>
      </c>
    </row>
    <row r="160" spans="1:151" x14ac:dyDescent="0.25">
      <c r="A160">
        <v>153</v>
      </c>
      <c r="B160">
        <v>16.028337305068099</v>
      </c>
      <c r="C160">
        <v>60.726722309521165</v>
      </c>
      <c r="E160">
        <f t="shared" si="108"/>
        <v>0</v>
      </c>
      <c r="F160">
        <f t="shared" si="110"/>
        <v>1</v>
      </c>
      <c r="G160">
        <f t="shared" si="109"/>
        <v>44.698385004453066</v>
      </c>
      <c r="J160">
        <v>153</v>
      </c>
      <c r="K160">
        <v>21.600901412985717</v>
      </c>
      <c r="L160">
        <v>22.938878155648986</v>
      </c>
      <c r="N160">
        <f t="shared" si="111"/>
        <v>0</v>
      </c>
      <c r="O160">
        <f t="shared" si="112"/>
        <v>1</v>
      </c>
      <c r="P160">
        <f t="shared" si="113"/>
        <v>1.3379767426632689</v>
      </c>
      <c r="S160">
        <v>153</v>
      </c>
      <c r="T160">
        <v>12.9146950325805</v>
      </c>
      <c r="U160">
        <v>35.49213283456011</v>
      </c>
      <c r="W160">
        <f t="shared" si="114"/>
        <v>0</v>
      </c>
      <c r="X160">
        <f t="shared" si="115"/>
        <v>1</v>
      </c>
      <c r="Y160">
        <f t="shared" si="116"/>
        <v>22.57743780197961</v>
      </c>
      <c r="AB160">
        <v>153</v>
      </c>
      <c r="AC160">
        <v>24.52313558976655</v>
      </c>
      <c r="AD160">
        <v>15.901406448721255</v>
      </c>
      <c r="AF160">
        <f t="shared" si="117"/>
        <v>1</v>
      </c>
      <c r="AG160">
        <f t="shared" si="118"/>
        <v>0</v>
      </c>
      <c r="AH160">
        <f t="shared" si="119"/>
        <v>8.6217291410452948</v>
      </c>
      <c r="AK160">
        <v>153</v>
      </c>
      <c r="AL160">
        <v>14.271584327072372</v>
      </c>
      <c r="AM160">
        <v>32.262025676955126</v>
      </c>
      <c r="AO160">
        <f t="shared" si="120"/>
        <v>0</v>
      </c>
      <c r="AP160">
        <f t="shared" si="121"/>
        <v>1</v>
      </c>
      <c r="AQ160">
        <f t="shared" si="122"/>
        <v>17.990441349882754</v>
      </c>
      <c r="AT160">
        <v>153</v>
      </c>
      <c r="AU160">
        <v>16.237995334646676</v>
      </c>
      <c r="AV160">
        <v>25.681749753353138</v>
      </c>
      <c r="AX160">
        <f t="shared" si="123"/>
        <v>0</v>
      </c>
      <c r="AY160">
        <f t="shared" si="124"/>
        <v>1</v>
      </c>
      <c r="AZ160">
        <f t="shared" si="125"/>
        <v>9.4437544187064617</v>
      </c>
      <c r="BC160">
        <v>153</v>
      </c>
      <c r="BD160" t="e">
        <v>#N/A</v>
      </c>
      <c r="BE160" t="e">
        <v>#N/A</v>
      </c>
      <c r="BG160" t="e">
        <f t="shared" si="126"/>
        <v>#N/A</v>
      </c>
      <c r="BH160" t="e">
        <f t="shared" si="127"/>
        <v>#N/A</v>
      </c>
      <c r="BI160" t="e">
        <f t="shared" si="128"/>
        <v>#N/A</v>
      </c>
      <c r="BL160">
        <v>153</v>
      </c>
      <c r="BM160">
        <v>23.521311077666223</v>
      </c>
      <c r="BN160">
        <v>13.708939853445434</v>
      </c>
      <c r="BP160">
        <f t="shared" si="129"/>
        <v>1</v>
      </c>
      <c r="BQ160">
        <f t="shared" si="130"/>
        <v>0</v>
      </c>
      <c r="BR160">
        <f t="shared" si="131"/>
        <v>9.8123712242207883</v>
      </c>
      <c r="BU160">
        <v>153</v>
      </c>
      <c r="BV160">
        <v>26.860549459999504</v>
      </c>
      <c r="BW160">
        <v>20.015883916859217</v>
      </c>
      <c r="BY160">
        <f t="shared" si="132"/>
        <v>1</v>
      </c>
      <c r="BZ160">
        <f t="shared" si="133"/>
        <v>0</v>
      </c>
      <c r="CA160">
        <f t="shared" si="134"/>
        <v>6.8446655431402874</v>
      </c>
      <c r="CD160">
        <v>153</v>
      </c>
      <c r="CE160">
        <v>8.6557743973449686</v>
      </c>
      <c r="CF160">
        <v>24.448754396646095</v>
      </c>
      <c r="CH160">
        <f t="shared" si="135"/>
        <v>0</v>
      </c>
      <c r="CI160">
        <f t="shared" si="136"/>
        <v>1</v>
      </c>
      <c r="CJ160">
        <f t="shared" si="137"/>
        <v>15.792979999301126</v>
      </c>
      <c r="CM160">
        <v>153</v>
      </c>
      <c r="CN160">
        <v>21.979102907624515</v>
      </c>
      <c r="CO160">
        <v>31.045271431790741</v>
      </c>
      <c r="CQ160">
        <f t="shared" si="138"/>
        <v>0</v>
      </c>
      <c r="CR160">
        <f t="shared" si="139"/>
        <v>1</v>
      </c>
      <c r="CS160">
        <f t="shared" si="140"/>
        <v>9.0661685241662262</v>
      </c>
      <c r="CV160">
        <v>153</v>
      </c>
      <c r="CW160">
        <v>17.384840393155113</v>
      </c>
      <c r="CX160">
        <v>19.135921659354445</v>
      </c>
      <c r="CZ160">
        <f t="shared" si="141"/>
        <v>0</v>
      </c>
      <c r="DA160">
        <f t="shared" si="142"/>
        <v>1</v>
      </c>
      <c r="DB160">
        <f t="shared" si="143"/>
        <v>1.751081266199332</v>
      </c>
      <c r="DE160">
        <v>153</v>
      </c>
      <c r="DF160">
        <v>19.042043418165811</v>
      </c>
      <c r="DG160">
        <v>25.674434571877235</v>
      </c>
      <c r="DI160">
        <f t="shared" si="144"/>
        <v>0</v>
      </c>
      <c r="DJ160">
        <f t="shared" si="145"/>
        <v>1</v>
      </c>
      <c r="DK160">
        <f t="shared" si="146"/>
        <v>6.6323911537114242</v>
      </c>
      <c r="DN160">
        <v>153</v>
      </c>
      <c r="DO160">
        <v>29.35155082055309</v>
      </c>
      <c r="DP160">
        <v>24.16594017969468</v>
      </c>
      <c r="DR160">
        <f t="shared" si="147"/>
        <v>1</v>
      </c>
      <c r="DS160">
        <f t="shared" si="148"/>
        <v>0</v>
      </c>
      <c r="DT160">
        <f t="shared" si="149"/>
        <v>5.1856106408584104</v>
      </c>
      <c r="DW160">
        <v>153</v>
      </c>
      <c r="DX160">
        <v>19.827241693863972</v>
      </c>
      <c r="DY160">
        <v>23.14646862885607</v>
      </c>
      <c r="EA160">
        <f t="shared" si="150"/>
        <v>0</v>
      </c>
      <c r="EB160">
        <f t="shared" si="151"/>
        <v>1</v>
      </c>
      <c r="EC160">
        <f t="shared" si="152"/>
        <v>3.3192269349920984</v>
      </c>
      <c r="EF160">
        <v>153</v>
      </c>
      <c r="EG160">
        <v>19.595799559109892</v>
      </c>
      <c r="EH160">
        <v>11.248340729183544</v>
      </c>
      <c r="EJ160">
        <f t="shared" si="153"/>
        <v>1</v>
      </c>
      <c r="EK160">
        <f t="shared" si="154"/>
        <v>0</v>
      </c>
      <c r="EL160">
        <f t="shared" si="155"/>
        <v>8.3474588299263477</v>
      </c>
      <c r="EO160">
        <v>153</v>
      </c>
      <c r="EP160">
        <v>20.327872592852689</v>
      </c>
      <c r="EQ160">
        <v>24.122263436810606</v>
      </c>
      <c r="ES160">
        <f t="shared" si="156"/>
        <v>0</v>
      </c>
      <c r="ET160">
        <f t="shared" si="157"/>
        <v>1</v>
      </c>
      <c r="EU160">
        <f t="shared" si="158"/>
        <v>3.7943908439579168</v>
      </c>
    </row>
    <row r="161" spans="1:151" x14ac:dyDescent="0.25">
      <c r="A161">
        <v>154</v>
      </c>
      <c r="B161">
        <v>8.4302921919832166</v>
      </c>
      <c r="C161">
        <v>7.4939259701212855</v>
      </c>
      <c r="E161">
        <f t="shared" si="108"/>
        <v>1</v>
      </c>
      <c r="F161">
        <f t="shared" si="110"/>
        <v>0</v>
      </c>
      <c r="G161">
        <f t="shared" si="109"/>
        <v>0.93636622186193108</v>
      </c>
      <c r="J161">
        <v>154</v>
      </c>
      <c r="K161">
        <v>24.449197517320215</v>
      </c>
      <c r="L161">
        <v>18.736953173733877</v>
      </c>
      <c r="N161">
        <f t="shared" si="111"/>
        <v>1</v>
      </c>
      <c r="O161">
        <f t="shared" si="112"/>
        <v>0</v>
      </c>
      <c r="P161">
        <f t="shared" si="113"/>
        <v>5.7122443435863381</v>
      </c>
      <c r="S161">
        <v>154</v>
      </c>
      <c r="T161">
        <v>20.811505393972894</v>
      </c>
      <c r="U161">
        <v>32.759606740831174</v>
      </c>
      <c r="W161">
        <f t="shared" si="114"/>
        <v>0</v>
      </c>
      <c r="X161">
        <f t="shared" si="115"/>
        <v>1</v>
      </c>
      <c r="Y161">
        <f t="shared" si="116"/>
        <v>11.94810134685828</v>
      </c>
      <c r="AB161">
        <v>154</v>
      </c>
      <c r="AC161">
        <v>24.988013366710671</v>
      </c>
      <c r="AD161">
        <v>16.93675669247088</v>
      </c>
      <c r="AF161">
        <f t="shared" si="117"/>
        <v>1</v>
      </c>
      <c r="AG161">
        <f t="shared" si="118"/>
        <v>0</v>
      </c>
      <c r="AH161">
        <f t="shared" si="119"/>
        <v>8.0512566742397915</v>
      </c>
      <c r="AK161">
        <v>154</v>
      </c>
      <c r="AL161">
        <v>13.431926499390379</v>
      </c>
      <c r="AM161">
        <v>47.722857776286006</v>
      </c>
      <c r="AO161">
        <f t="shared" si="120"/>
        <v>0</v>
      </c>
      <c r="AP161">
        <f t="shared" si="121"/>
        <v>1</v>
      </c>
      <c r="AQ161">
        <f t="shared" si="122"/>
        <v>34.290931276895627</v>
      </c>
      <c r="AT161">
        <v>154</v>
      </c>
      <c r="AU161">
        <v>19.26647069964767</v>
      </c>
      <c r="AV161">
        <v>30.870542073642234</v>
      </c>
      <c r="AX161">
        <f t="shared" si="123"/>
        <v>0</v>
      </c>
      <c r="AY161">
        <f t="shared" si="124"/>
        <v>1</v>
      </c>
      <c r="AZ161">
        <f t="shared" si="125"/>
        <v>11.604071373994564</v>
      </c>
      <c r="BC161">
        <v>154</v>
      </c>
      <c r="BD161" t="e">
        <v>#N/A</v>
      </c>
      <c r="BE161" t="e">
        <v>#N/A</v>
      </c>
      <c r="BG161" t="e">
        <f t="shared" si="126"/>
        <v>#N/A</v>
      </c>
      <c r="BH161" t="e">
        <f t="shared" si="127"/>
        <v>#N/A</v>
      </c>
      <c r="BI161" t="e">
        <f t="shared" si="128"/>
        <v>#N/A</v>
      </c>
      <c r="BL161">
        <v>154</v>
      </c>
      <c r="BM161">
        <v>24.382803333484443</v>
      </c>
      <c r="BN161">
        <v>7.2209029818956676</v>
      </c>
      <c r="BP161">
        <f t="shared" si="129"/>
        <v>1</v>
      </c>
      <c r="BQ161">
        <f t="shared" si="130"/>
        <v>0</v>
      </c>
      <c r="BR161">
        <f t="shared" si="131"/>
        <v>17.161900351588777</v>
      </c>
      <c r="BU161">
        <v>154</v>
      </c>
      <c r="BV161">
        <v>31.853901015346231</v>
      </c>
      <c r="BW161">
        <v>17.83786821428999</v>
      </c>
      <c r="BY161">
        <f t="shared" si="132"/>
        <v>1</v>
      </c>
      <c r="BZ161">
        <f t="shared" si="133"/>
        <v>0</v>
      </c>
      <c r="CA161">
        <f t="shared" si="134"/>
        <v>14.016032801056241</v>
      </c>
      <c r="CD161">
        <v>154</v>
      </c>
      <c r="CE161">
        <v>34.810945740019108</v>
      </c>
      <c r="CF161">
        <v>30.413919786782984</v>
      </c>
      <c r="CH161">
        <f t="shared" si="135"/>
        <v>1</v>
      </c>
      <c r="CI161">
        <f t="shared" si="136"/>
        <v>0</v>
      </c>
      <c r="CJ161">
        <f t="shared" si="137"/>
        <v>4.397025953236124</v>
      </c>
      <c r="CM161">
        <v>154</v>
      </c>
      <c r="CN161">
        <v>24.016868961776446</v>
      </c>
      <c r="CO161">
        <v>24.485640831192217</v>
      </c>
      <c r="CQ161">
        <f t="shared" si="138"/>
        <v>0</v>
      </c>
      <c r="CR161">
        <f t="shared" si="139"/>
        <v>1</v>
      </c>
      <c r="CS161">
        <f t="shared" si="140"/>
        <v>0.46877186941577165</v>
      </c>
      <c r="CV161">
        <v>154</v>
      </c>
      <c r="CW161">
        <v>21.216598230409097</v>
      </c>
      <c r="CX161">
        <v>16.122180924738416</v>
      </c>
      <c r="CZ161">
        <f t="shared" si="141"/>
        <v>1</v>
      </c>
      <c r="DA161">
        <f t="shared" si="142"/>
        <v>0</v>
      </c>
      <c r="DB161">
        <f t="shared" si="143"/>
        <v>5.0944173056706816</v>
      </c>
      <c r="DE161">
        <v>154</v>
      </c>
      <c r="DF161">
        <v>24.617517865313015</v>
      </c>
      <c r="DG161">
        <v>27.515901223739835</v>
      </c>
      <c r="DI161">
        <f t="shared" si="144"/>
        <v>0</v>
      </c>
      <c r="DJ161">
        <f t="shared" si="145"/>
        <v>1</v>
      </c>
      <c r="DK161">
        <f t="shared" si="146"/>
        <v>2.8983833584268197</v>
      </c>
      <c r="DN161">
        <v>154</v>
      </c>
      <c r="DO161">
        <v>23.276669144703959</v>
      </c>
      <c r="DP161">
        <v>23.656921277921622</v>
      </c>
      <c r="DR161">
        <f t="shared" si="147"/>
        <v>0</v>
      </c>
      <c r="DS161">
        <f t="shared" si="148"/>
        <v>1</v>
      </c>
      <c r="DT161">
        <f t="shared" si="149"/>
        <v>0.38025213321766316</v>
      </c>
      <c r="DW161">
        <v>154</v>
      </c>
      <c r="DX161">
        <v>12.570468501925395</v>
      </c>
      <c r="DY161">
        <v>26.729322284941944</v>
      </c>
      <c r="EA161">
        <f t="shared" si="150"/>
        <v>0</v>
      </c>
      <c r="EB161">
        <f t="shared" si="151"/>
        <v>1</v>
      </c>
      <c r="EC161">
        <f t="shared" si="152"/>
        <v>14.158853783016548</v>
      </c>
      <c r="EF161">
        <v>154</v>
      </c>
      <c r="EG161">
        <v>18.440324762028681</v>
      </c>
      <c r="EH161">
        <v>15.442916935216585</v>
      </c>
      <c r="EJ161">
        <f t="shared" si="153"/>
        <v>1</v>
      </c>
      <c r="EK161">
        <f t="shared" si="154"/>
        <v>0</v>
      </c>
      <c r="EL161">
        <f t="shared" si="155"/>
        <v>2.9974078268120952</v>
      </c>
      <c r="EO161">
        <v>154</v>
      </c>
      <c r="EP161">
        <v>24.986858247510732</v>
      </c>
      <c r="EQ161">
        <v>43.217126517035787</v>
      </c>
      <c r="ES161">
        <f t="shared" si="156"/>
        <v>0</v>
      </c>
      <c r="ET161">
        <f t="shared" si="157"/>
        <v>1</v>
      </c>
      <c r="EU161">
        <f t="shared" si="158"/>
        <v>18.230268269525055</v>
      </c>
    </row>
    <row r="162" spans="1:151" x14ac:dyDescent="0.25">
      <c r="A162">
        <v>155</v>
      </c>
      <c r="B162">
        <v>14.245684237307172</v>
      </c>
      <c r="C162">
        <v>18.332327588374906</v>
      </c>
      <c r="E162">
        <f t="shared" si="108"/>
        <v>0</v>
      </c>
      <c r="F162">
        <f t="shared" si="110"/>
        <v>1</v>
      </c>
      <c r="G162">
        <f t="shared" si="109"/>
        <v>4.0866433510677336</v>
      </c>
      <c r="J162">
        <v>155</v>
      </c>
      <c r="K162">
        <v>19.384779825476649</v>
      </c>
      <c r="L162">
        <v>33.634419884087066</v>
      </c>
      <c r="N162">
        <f t="shared" si="111"/>
        <v>0</v>
      </c>
      <c r="O162">
        <f t="shared" si="112"/>
        <v>1</v>
      </c>
      <c r="P162">
        <f t="shared" si="113"/>
        <v>14.249640058610417</v>
      </c>
      <c r="S162">
        <v>155</v>
      </c>
      <c r="T162">
        <v>23.15813792208175</v>
      </c>
      <c r="U162">
        <v>20.906516101078065</v>
      </c>
      <c r="W162">
        <f t="shared" si="114"/>
        <v>1</v>
      </c>
      <c r="X162">
        <f t="shared" si="115"/>
        <v>0</v>
      </c>
      <c r="Y162">
        <f t="shared" si="116"/>
        <v>2.2516218210036847</v>
      </c>
      <c r="AB162">
        <v>155</v>
      </c>
      <c r="AC162">
        <v>16.601729324008215</v>
      </c>
      <c r="AD162">
        <v>16.79303442079642</v>
      </c>
      <c r="AF162">
        <f t="shared" si="117"/>
        <v>0</v>
      </c>
      <c r="AG162">
        <f t="shared" si="118"/>
        <v>1</v>
      </c>
      <c r="AH162">
        <f t="shared" si="119"/>
        <v>0.19130509678820573</v>
      </c>
      <c r="AK162">
        <v>155</v>
      </c>
      <c r="AL162">
        <v>22.873744904425578</v>
      </c>
      <c r="AM162">
        <v>42.694230717533486</v>
      </c>
      <c r="AO162">
        <f t="shared" si="120"/>
        <v>0</v>
      </c>
      <c r="AP162">
        <f t="shared" si="121"/>
        <v>1</v>
      </c>
      <c r="AQ162">
        <f t="shared" si="122"/>
        <v>19.820485813107908</v>
      </c>
      <c r="AT162">
        <v>155</v>
      </c>
      <c r="AU162">
        <v>11.249696957753716</v>
      </c>
      <c r="AV162">
        <v>25.55411322589045</v>
      </c>
      <c r="AX162">
        <f t="shared" si="123"/>
        <v>0</v>
      </c>
      <c r="AY162">
        <f t="shared" si="124"/>
        <v>1</v>
      </c>
      <c r="AZ162">
        <f t="shared" si="125"/>
        <v>14.304416268136734</v>
      </c>
      <c r="BC162">
        <v>155</v>
      </c>
      <c r="BD162" t="e">
        <v>#N/A</v>
      </c>
      <c r="BE162" t="e">
        <v>#N/A</v>
      </c>
      <c r="BG162" t="e">
        <f t="shared" si="126"/>
        <v>#N/A</v>
      </c>
      <c r="BH162" t="e">
        <f t="shared" si="127"/>
        <v>#N/A</v>
      </c>
      <c r="BI162" t="e">
        <f t="shared" si="128"/>
        <v>#N/A</v>
      </c>
      <c r="BL162">
        <v>155</v>
      </c>
      <c r="BM162">
        <v>28.271864329862979</v>
      </c>
      <c r="BN162">
        <v>11.553425892718247</v>
      </c>
      <c r="BP162">
        <f t="shared" si="129"/>
        <v>1</v>
      </c>
      <c r="BQ162">
        <f t="shared" si="130"/>
        <v>0</v>
      </c>
      <c r="BR162">
        <f t="shared" si="131"/>
        <v>16.718438437144734</v>
      </c>
      <c r="BU162">
        <v>155</v>
      </c>
      <c r="BV162">
        <v>16.975705056341464</v>
      </c>
      <c r="BW162">
        <v>25.615104542411068</v>
      </c>
      <c r="BY162">
        <f t="shared" si="132"/>
        <v>0</v>
      </c>
      <c r="BZ162">
        <f t="shared" si="133"/>
        <v>1</v>
      </c>
      <c r="CA162">
        <f t="shared" si="134"/>
        <v>8.6393994860696033</v>
      </c>
      <c r="CD162">
        <v>155</v>
      </c>
      <c r="CE162">
        <v>19.323993671647123</v>
      </c>
      <c r="CF162">
        <v>42.834086800311361</v>
      </c>
      <c r="CH162">
        <f t="shared" si="135"/>
        <v>0</v>
      </c>
      <c r="CI162">
        <f t="shared" si="136"/>
        <v>1</v>
      </c>
      <c r="CJ162">
        <f t="shared" si="137"/>
        <v>23.510093128664238</v>
      </c>
      <c r="CM162">
        <v>155</v>
      </c>
      <c r="CN162">
        <v>23.563602889568116</v>
      </c>
      <c r="CO162">
        <v>29.978159713745555</v>
      </c>
      <c r="CQ162">
        <f t="shared" si="138"/>
        <v>0</v>
      </c>
      <c r="CR162">
        <f t="shared" si="139"/>
        <v>1</v>
      </c>
      <c r="CS162">
        <f t="shared" si="140"/>
        <v>6.4145568241774384</v>
      </c>
      <c r="CV162">
        <v>155</v>
      </c>
      <c r="CW162">
        <v>26.407097409697212</v>
      </c>
      <c r="CX162">
        <v>21.675935678090138</v>
      </c>
      <c r="CZ162">
        <f t="shared" si="141"/>
        <v>1</v>
      </c>
      <c r="DA162">
        <f t="shared" si="142"/>
        <v>0</v>
      </c>
      <c r="DB162">
        <f t="shared" si="143"/>
        <v>4.7311617316070738</v>
      </c>
      <c r="DE162">
        <v>155</v>
      </c>
      <c r="DF162">
        <v>8.0125540923015937</v>
      </c>
      <c r="DG162">
        <v>30.132510709003501</v>
      </c>
      <c r="DI162">
        <f t="shared" si="144"/>
        <v>0</v>
      </c>
      <c r="DJ162">
        <f t="shared" si="145"/>
        <v>1</v>
      </c>
      <c r="DK162">
        <f t="shared" si="146"/>
        <v>22.119956616701906</v>
      </c>
      <c r="DN162">
        <v>155</v>
      </c>
      <c r="DO162">
        <v>26.987266308120006</v>
      </c>
      <c r="DP162">
        <v>15.886569179479197</v>
      </c>
      <c r="DR162">
        <f t="shared" si="147"/>
        <v>1</v>
      </c>
      <c r="DS162">
        <f t="shared" si="148"/>
        <v>0</v>
      </c>
      <c r="DT162">
        <f t="shared" si="149"/>
        <v>11.100697128640808</v>
      </c>
      <c r="DW162">
        <v>155</v>
      </c>
      <c r="DX162">
        <v>17.583735546484061</v>
      </c>
      <c r="DY162">
        <v>12.552612973068406</v>
      </c>
      <c r="EA162">
        <f t="shared" si="150"/>
        <v>1</v>
      </c>
      <c r="EB162">
        <f t="shared" si="151"/>
        <v>0</v>
      </c>
      <c r="EC162">
        <f t="shared" si="152"/>
        <v>5.0311225734156544</v>
      </c>
      <c r="EF162">
        <v>155</v>
      </c>
      <c r="EG162">
        <v>24.323526245904439</v>
      </c>
      <c r="EH162">
        <v>13.807000187142641</v>
      </c>
      <c r="EJ162">
        <f t="shared" si="153"/>
        <v>1</v>
      </c>
      <c r="EK162">
        <f t="shared" si="154"/>
        <v>0</v>
      </c>
      <c r="EL162">
        <f t="shared" si="155"/>
        <v>10.516526058761798</v>
      </c>
      <c r="EO162">
        <v>155</v>
      </c>
      <c r="EP162">
        <v>22.088053033833859</v>
      </c>
      <c r="EQ162">
        <v>20.193993647742197</v>
      </c>
      <c r="ES162">
        <f t="shared" si="156"/>
        <v>1</v>
      </c>
      <c r="ET162">
        <f t="shared" si="157"/>
        <v>0</v>
      </c>
      <c r="EU162">
        <f t="shared" si="158"/>
        <v>1.8940593860916621</v>
      </c>
    </row>
    <row r="163" spans="1:151" x14ac:dyDescent="0.25">
      <c r="A163">
        <v>156</v>
      </c>
      <c r="B163">
        <v>13.413346733589803</v>
      </c>
      <c r="C163">
        <v>25.831295672286277</v>
      </c>
      <c r="E163">
        <f t="shared" si="108"/>
        <v>0</v>
      </c>
      <c r="F163">
        <f t="shared" si="110"/>
        <v>1</v>
      </c>
      <c r="G163">
        <f t="shared" si="109"/>
        <v>12.417948938696474</v>
      </c>
      <c r="J163">
        <v>156</v>
      </c>
      <c r="K163">
        <v>20.672127992586685</v>
      </c>
      <c r="L163">
        <v>19.26338412194378</v>
      </c>
      <c r="N163">
        <f t="shared" si="111"/>
        <v>1</v>
      </c>
      <c r="O163">
        <f t="shared" si="112"/>
        <v>0</v>
      </c>
      <c r="P163">
        <f t="shared" si="113"/>
        <v>1.4087438706429047</v>
      </c>
      <c r="S163">
        <v>156</v>
      </c>
      <c r="T163">
        <v>16.176150290507291</v>
      </c>
      <c r="U163">
        <v>33.994819237628903</v>
      </c>
      <c r="W163">
        <f t="shared" si="114"/>
        <v>0</v>
      </c>
      <c r="X163">
        <f t="shared" si="115"/>
        <v>1</v>
      </c>
      <c r="Y163">
        <f t="shared" si="116"/>
        <v>17.818668947121612</v>
      </c>
      <c r="AB163">
        <v>156</v>
      </c>
      <c r="AC163">
        <v>23.666215335426447</v>
      </c>
      <c r="AD163">
        <v>17.782062346446082</v>
      </c>
      <c r="AF163">
        <f t="shared" si="117"/>
        <v>1</v>
      </c>
      <c r="AG163">
        <f t="shared" si="118"/>
        <v>0</v>
      </c>
      <c r="AH163">
        <f t="shared" si="119"/>
        <v>5.8841529889803645</v>
      </c>
      <c r="AK163">
        <v>156</v>
      </c>
      <c r="AL163">
        <v>22.555607111998324</v>
      </c>
      <c r="AM163">
        <v>7.1569568240144967</v>
      </c>
      <c r="AO163">
        <f t="shared" si="120"/>
        <v>1</v>
      </c>
      <c r="AP163">
        <f t="shared" si="121"/>
        <v>0</v>
      </c>
      <c r="AQ163">
        <f t="shared" si="122"/>
        <v>15.398650287983827</v>
      </c>
      <c r="AT163">
        <v>156</v>
      </c>
      <c r="AU163">
        <v>15.63658050144171</v>
      </c>
      <c r="AV163">
        <v>15.938381198185544</v>
      </c>
      <c r="AX163">
        <f t="shared" si="123"/>
        <v>0</v>
      </c>
      <c r="AY163">
        <f t="shared" si="124"/>
        <v>1</v>
      </c>
      <c r="AZ163">
        <f t="shared" si="125"/>
        <v>0.30180069674383425</v>
      </c>
      <c r="BC163">
        <v>156</v>
      </c>
      <c r="BD163" t="e">
        <v>#N/A</v>
      </c>
      <c r="BE163" t="e">
        <v>#N/A</v>
      </c>
      <c r="BG163" t="e">
        <f t="shared" si="126"/>
        <v>#N/A</v>
      </c>
      <c r="BH163" t="e">
        <f t="shared" si="127"/>
        <v>#N/A</v>
      </c>
      <c r="BI163" t="e">
        <f t="shared" si="128"/>
        <v>#N/A</v>
      </c>
      <c r="BL163">
        <v>156</v>
      </c>
      <c r="BM163">
        <v>16.433222610083376</v>
      </c>
      <c r="BN163">
        <v>15.072974033892441</v>
      </c>
      <c r="BP163">
        <f t="shared" si="129"/>
        <v>1</v>
      </c>
      <c r="BQ163">
        <f t="shared" si="130"/>
        <v>0</v>
      </c>
      <c r="BR163">
        <f t="shared" si="131"/>
        <v>1.3602485761909353</v>
      </c>
      <c r="BU163">
        <v>156</v>
      </c>
      <c r="BV163">
        <v>27.192646774348223</v>
      </c>
      <c r="BW163">
        <v>17.739179663515685</v>
      </c>
      <c r="BY163">
        <f t="shared" si="132"/>
        <v>1</v>
      </c>
      <c r="BZ163">
        <f t="shared" si="133"/>
        <v>0</v>
      </c>
      <c r="CA163">
        <f t="shared" si="134"/>
        <v>9.4534671108325377</v>
      </c>
      <c r="CD163">
        <v>156</v>
      </c>
      <c r="CE163">
        <v>18.038247944032122</v>
      </c>
      <c r="CF163">
        <v>31.860693800264023</v>
      </c>
      <c r="CH163">
        <f t="shared" si="135"/>
        <v>0</v>
      </c>
      <c r="CI163">
        <f t="shared" si="136"/>
        <v>1</v>
      </c>
      <c r="CJ163">
        <f t="shared" si="137"/>
        <v>13.822445856231901</v>
      </c>
      <c r="CM163">
        <v>156</v>
      </c>
      <c r="CN163">
        <v>18.693957955240926</v>
      </c>
      <c r="CO163">
        <v>25.890018346591244</v>
      </c>
      <c r="CQ163">
        <f t="shared" si="138"/>
        <v>0</v>
      </c>
      <c r="CR163">
        <f t="shared" si="139"/>
        <v>1</v>
      </c>
      <c r="CS163">
        <f t="shared" si="140"/>
        <v>7.1960603913503185</v>
      </c>
      <c r="CV163">
        <v>156</v>
      </c>
      <c r="CW163">
        <v>22.508130067858449</v>
      </c>
      <c r="CX163">
        <v>18.706020037621741</v>
      </c>
      <c r="CZ163">
        <f t="shared" si="141"/>
        <v>1</v>
      </c>
      <c r="DA163">
        <f t="shared" si="142"/>
        <v>0</v>
      </c>
      <c r="DB163">
        <f t="shared" si="143"/>
        <v>3.8021100302367081</v>
      </c>
      <c r="DE163">
        <v>156</v>
      </c>
      <c r="DF163">
        <v>20.908328338124779</v>
      </c>
      <c r="DG163">
        <v>11.442848454930076</v>
      </c>
      <c r="DI163">
        <f t="shared" si="144"/>
        <v>1</v>
      </c>
      <c r="DJ163">
        <f t="shared" si="145"/>
        <v>0</v>
      </c>
      <c r="DK163">
        <f t="shared" si="146"/>
        <v>9.4654798831947033</v>
      </c>
      <c r="DN163">
        <v>156</v>
      </c>
      <c r="DO163">
        <v>27.480549604127617</v>
      </c>
      <c r="DP163">
        <v>24.481043808696345</v>
      </c>
      <c r="DR163">
        <f t="shared" si="147"/>
        <v>1</v>
      </c>
      <c r="DS163">
        <f t="shared" si="148"/>
        <v>0</v>
      </c>
      <c r="DT163">
        <f t="shared" si="149"/>
        <v>2.999505795431272</v>
      </c>
      <c r="DW163">
        <v>156</v>
      </c>
      <c r="DX163">
        <v>9.9656613015358015</v>
      </c>
      <c r="DY163">
        <v>18.778957102008782</v>
      </c>
      <c r="EA163">
        <f t="shared" si="150"/>
        <v>0</v>
      </c>
      <c r="EB163">
        <f t="shared" si="151"/>
        <v>1</v>
      </c>
      <c r="EC163">
        <f t="shared" si="152"/>
        <v>8.8132958004729804</v>
      </c>
      <c r="EF163">
        <v>156</v>
      </c>
      <c r="EG163">
        <v>18.694440370159334</v>
      </c>
      <c r="EH163">
        <v>16.854632520297656</v>
      </c>
      <c r="EJ163">
        <f t="shared" si="153"/>
        <v>1</v>
      </c>
      <c r="EK163">
        <f t="shared" si="154"/>
        <v>0</v>
      </c>
      <c r="EL163">
        <f t="shared" si="155"/>
        <v>1.8398078498616783</v>
      </c>
      <c r="EO163">
        <v>156</v>
      </c>
      <c r="EP163">
        <v>18.712603120740496</v>
      </c>
      <c r="EQ163">
        <v>22.474206675159117</v>
      </c>
      <c r="ES163">
        <f t="shared" si="156"/>
        <v>0</v>
      </c>
      <c r="ET163">
        <f t="shared" si="157"/>
        <v>1</v>
      </c>
      <c r="EU163">
        <f t="shared" si="158"/>
        <v>3.7616035544186204</v>
      </c>
    </row>
    <row r="164" spans="1:151" x14ac:dyDescent="0.25">
      <c r="A164">
        <v>157</v>
      </c>
      <c r="B164">
        <v>8.1679869592700793</v>
      </c>
      <c r="C164">
        <v>14.393764753308455</v>
      </c>
      <c r="E164">
        <f t="shared" si="108"/>
        <v>0</v>
      </c>
      <c r="F164">
        <f t="shared" si="110"/>
        <v>1</v>
      </c>
      <c r="G164">
        <f t="shared" si="109"/>
        <v>6.2257777940383754</v>
      </c>
      <c r="J164">
        <v>157</v>
      </c>
      <c r="K164">
        <v>30.804228508685089</v>
      </c>
      <c r="L164">
        <v>22.512979080687074</v>
      </c>
      <c r="N164">
        <f t="shared" si="111"/>
        <v>1</v>
      </c>
      <c r="O164">
        <f t="shared" si="112"/>
        <v>0</v>
      </c>
      <c r="P164">
        <f t="shared" si="113"/>
        <v>8.2912494279980145</v>
      </c>
      <c r="S164">
        <v>157</v>
      </c>
      <c r="T164">
        <v>17.719035741429266</v>
      </c>
      <c r="U164">
        <v>42.392388387249042</v>
      </c>
      <c r="W164">
        <f t="shared" si="114"/>
        <v>0</v>
      </c>
      <c r="X164">
        <f t="shared" si="115"/>
        <v>1</v>
      </c>
      <c r="Y164">
        <f t="shared" si="116"/>
        <v>24.673352645819776</v>
      </c>
      <c r="AB164">
        <v>157</v>
      </c>
      <c r="AC164">
        <v>33.019372010034907</v>
      </c>
      <c r="AD164">
        <v>16.062115815748502</v>
      </c>
      <c r="AF164">
        <f t="shared" si="117"/>
        <v>1</v>
      </c>
      <c r="AG164">
        <f t="shared" si="118"/>
        <v>0</v>
      </c>
      <c r="AH164">
        <f t="shared" si="119"/>
        <v>16.957256194286405</v>
      </c>
      <c r="AK164">
        <v>157</v>
      </c>
      <c r="AL164">
        <v>17.714537586751241</v>
      </c>
      <c r="AM164">
        <v>40.592563176545205</v>
      </c>
      <c r="AO164">
        <f t="shared" si="120"/>
        <v>0</v>
      </c>
      <c r="AP164">
        <f t="shared" si="121"/>
        <v>1</v>
      </c>
      <c r="AQ164">
        <f t="shared" si="122"/>
        <v>22.878025589793964</v>
      </c>
      <c r="AT164">
        <v>157</v>
      </c>
      <c r="AU164">
        <v>18.824008167911369</v>
      </c>
      <c r="AV164">
        <v>26.78220888128919</v>
      </c>
      <c r="AX164">
        <f t="shared" si="123"/>
        <v>0</v>
      </c>
      <c r="AY164">
        <f t="shared" si="124"/>
        <v>1</v>
      </c>
      <c r="AZ164">
        <f t="shared" si="125"/>
        <v>7.9582007133778205</v>
      </c>
      <c r="BC164">
        <v>157</v>
      </c>
      <c r="BD164" t="e">
        <v>#N/A</v>
      </c>
      <c r="BE164" t="e">
        <v>#N/A</v>
      </c>
      <c r="BG164" t="e">
        <f t="shared" si="126"/>
        <v>#N/A</v>
      </c>
      <c r="BH164" t="e">
        <f t="shared" si="127"/>
        <v>#N/A</v>
      </c>
      <c r="BI164" t="e">
        <f t="shared" si="128"/>
        <v>#N/A</v>
      </c>
      <c r="BL164">
        <v>157</v>
      </c>
      <c r="BM164">
        <v>22.308230546482626</v>
      </c>
      <c r="BN164">
        <v>10.829407399988101</v>
      </c>
      <c r="BP164">
        <f t="shared" si="129"/>
        <v>1</v>
      </c>
      <c r="BQ164">
        <f t="shared" si="130"/>
        <v>0</v>
      </c>
      <c r="BR164">
        <f t="shared" si="131"/>
        <v>11.478823146494525</v>
      </c>
      <c r="BU164">
        <v>157</v>
      </c>
      <c r="BV164">
        <v>26.343405211376279</v>
      </c>
      <c r="BW164">
        <v>26.021349488910268</v>
      </c>
      <c r="BY164">
        <f t="shared" si="132"/>
        <v>1</v>
      </c>
      <c r="BZ164">
        <f t="shared" si="133"/>
        <v>0</v>
      </c>
      <c r="CA164">
        <f t="shared" si="134"/>
        <v>0.32205572246601122</v>
      </c>
      <c r="CD164">
        <v>157</v>
      </c>
      <c r="CE164">
        <v>23.456244592587083</v>
      </c>
      <c r="CF164">
        <v>27.644350423282436</v>
      </c>
      <c r="CH164">
        <f t="shared" si="135"/>
        <v>0</v>
      </c>
      <c r="CI164">
        <f t="shared" si="136"/>
        <v>1</v>
      </c>
      <c r="CJ164">
        <f t="shared" si="137"/>
        <v>4.1881058306953527</v>
      </c>
      <c r="CM164">
        <v>157</v>
      </c>
      <c r="CN164">
        <v>22.127598708835869</v>
      </c>
      <c r="CO164">
        <v>22.057704731673496</v>
      </c>
      <c r="CQ164">
        <f t="shared" si="138"/>
        <v>1</v>
      </c>
      <c r="CR164">
        <f t="shared" si="139"/>
        <v>0</v>
      </c>
      <c r="CS164">
        <f t="shared" si="140"/>
        <v>6.9893977162372778E-2</v>
      </c>
      <c r="CV164">
        <v>157</v>
      </c>
      <c r="CW164">
        <v>19.729455884718913</v>
      </c>
      <c r="CX164">
        <v>19.664217089807213</v>
      </c>
      <c r="CZ164">
        <f t="shared" si="141"/>
        <v>1</v>
      </c>
      <c r="DA164">
        <f t="shared" si="142"/>
        <v>0</v>
      </c>
      <c r="DB164">
        <f t="shared" si="143"/>
        <v>6.5238794911699927E-2</v>
      </c>
      <c r="DE164">
        <v>157</v>
      </c>
      <c r="DF164">
        <v>29.221954181036804</v>
      </c>
      <c r="DG164">
        <v>23.930025514014478</v>
      </c>
      <c r="DI164">
        <f t="shared" si="144"/>
        <v>1</v>
      </c>
      <c r="DJ164">
        <f t="shared" si="145"/>
        <v>0</v>
      </c>
      <c r="DK164">
        <f t="shared" si="146"/>
        <v>5.2919286670223258</v>
      </c>
      <c r="DN164">
        <v>157</v>
      </c>
      <c r="DO164">
        <v>21.300299249984054</v>
      </c>
      <c r="DP164">
        <v>22.147087454207679</v>
      </c>
      <c r="DR164">
        <f t="shared" si="147"/>
        <v>0</v>
      </c>
      <c r="DS164">
        <f t="shared" si="148"/>
        <v>1</v>
      </c>
      <c r="DT164">
        <f t="shared" si="149"/>
        <v>0.84678820422362477</v>
      </c>
      <c r="DW164">
        <v>157</v>
      </c>
      <c r="DX164">
        <v>18.657994627891355</v>
      </c>
      <c r="DY164">
        <v>25.643787540326851</v>
      </c>
      <c r="EA164">
        <f t="shared" si="150"/>
        <v>0</v>
      </c>
      <c r="EB164">
        <f t="shared" si="151"/>
        <v>1</v>
      </c>
      <c r="EC164">
        <f t="shared" si="152"/>
        <v>6.985792912435496</v>
      </c>
      <c r="EF164">
        <v>157</v>
      </c>
      <c r="EG164">
        <v>26.211388720451041</v>
      </c>
      <c r="EH164">
        <v>18.577744176603968</v>
      </c>
      <c r="EJ164">
        <f t="shared" si="153"/>
        <v>1</v>
      </c>
      <c r="EK164">
        <f t="shared" si="154"/>
        <v>0</v>
      </c>
      <c r="EL164">
        <f t="shared" si="155"/>
        <v>7.6336445438470726</v>
      </c>
      <c r="EO164">
        <v>157</v>
      </c>
      <c r="EP164">
        <v>21.864389887458916</v>
      </c>
      <c r="EQ164">
        <v>35.813934431060808</v>
      </c>
      <c r="ES164">
        <f t="shared" si="156"/>
        <v>0</v>
      </c>
      <c r="ET164">
        <f t="shared" si="157"/>
        <v>1</v>
      </c>
      <c r="EU164">
        <f t="shared" si="158"/>
        <v>13.949544543601892</v>
      </c>
    </row>
    <row r="165" spans="1:151" x14ac:dyDescent="0.25">
      <c r="A165">
        <v>158</v>
      </c>
      <c r="B165">
        <v>12.792794794170375</v>
      </c>
      <c r="C165">
        <v>6.0759505898069719</v>
      </c>
      <c r="E165">
        <f t="shared" si="108"/>
        <v>1</v>
      </c>
      <c r="F165">
        <f t="shared" si="110"/>
        <v>0</v>
      </c>
      <c r="G165">
        <f t="shared" si="109"/>
        <v>6.7168442043634027</v>
      </c>
      <c r="J165">
        <v>158</v>
      </c>
      <c r="K165">
        <v>24.485062123790861</v>
      </c>
      <c r="L165">
        <v>21.275920321805877</v>
      </c>
      <c r="N165">
        <f t="shared" si="111"/>
        <v>1</v>
      </c>
      <c r="O165">
        <f t="shared" si="112"/>
        <v>0</v>
      </c>
      <c r="P165">
        <f t="shared" si="113"/>
        <v>3.209141801984984</v>
      </c>
      <c r="S165">
        <v>158</v>
      </c>
      <c r="T165">
        <v>12.261671649773415</v>
      </c>
      <c r="U165">
        <v>23.820152689086061</v>
      </c>
      <c r="W165">
        <f t="shared" si="114"/>
        <v>0</v>
      </c>
      <c r="X165">
        <f t="shared" si="115"/>
        <v>1</v>
      </c>
      <c r="Y165">
        <f t="shared" si="116"/>
        <v>11.558481039312646</v>
      </c>
      <c r="AB165">
        <v>158</v>
      </c>
      <c r="AC165">
        <v>17.458181659250851</v>
      </c>
      <c r="AD165">
        <v>19.487264213505682</v>
      </c>
      <c r="AF165">
        <f t="shared" si="117"/>
        <v>0</v>
      </c>
      <c r="AG165">
        <f t="shared" si="118"/>
        <v>1</v>
      </c>
      <c r="AH165">
        <f t="shared" si="119"/>
        <v>2.0290825542548312</v>
      </c>
      <c r="AK165">
        <v>158</v>
      </c>
      <c r="AL165">
        <v>18.117852469999438</v>
      </c>
      <c r="AM165">
        <v>30.825764838171967</v>
      </c>
      <c r="AO165">
        <f t="shared" si="120"/>
        <v>0</v>
      </c>
      <c r="AP165">
        <f t="shared" si="121"/>
        <v>1</v>
      </c>
      <c r="AQ165">
        <f t="shared" si="122"/>
        <v>12.707912368172529</v>
      </c>
      <c r="AT165">
        <v>158</v>
      </c>
      <c r="AU165">
        <v>19.905703416165526</v>
      </c>
      <c r="AV165">
        <v>25.742103226541595</v>
      </c>
      <c r="AX165">
        <f t="shared" si="123"/>
        <v>0</v>
      </c>
      <c r="AY165">
        <f t="shared" si="124"/>
        <v>1</v>
      </c>
      <c r="AZ165">
        <f t="shared" si="125"/>
        <v>5.8363998103760686</v>
      </c>
      <c r="BC165">
        <v>158</v>
      </c>
      <c r="BD165" t="e">
        <v>#N/A</v>
      </c>
      <c r="BE165" t="e">
        <v>#N/A</v>
      </c>
      <c r="BG165" t="e">
        <f t="shared" si="126"/>
        <v>#N/A</v>
      </c>
      <c r="BH165" t="e">
        <f t="shared" si="127"/>
        <v>#N/A</v>
      </c>
      <c r="BI165" t="e">
        <f t="shared" si="128"/>
        <v>#N/A</v>
      </c>
      <c r="BL165">
        <v>158</v>
      </c>
      <c r="BM165">
        <v>21.180144671079709</v>
      </c>
      <c r="BN165">
        <v>16.035145750351845</v>
      </c>
      <c r="BP165">
        <f t="shared" si="129"/>
        <v>1</v>
      </c>
      <c r="BQ165">
        <f t="shared" si="130"/>
        <v>0</v>
      </c>
      <c r="BR165">
        <f t="shared" si="131"/>
        <v>5.1449989207278648</v>
      </c>
      <c r="BU165">
        <v>158</v>
      </c>
      <c r="BV165">
        <v>14.205627095025839</v>
      </c>
      <c r="BW165">
        <v>14.843123787475262</v>
      </c>
      <c r="BY165">
        <f t="shared" si="132"/>
        <v>0</v>
      </c>
      <c r="BZ165">
        <f t="shared" si="133"/>
        <v>1</v>
      </c>
      <c r="CA165">
        <f t="shared" si="134"/>
        <v>0.63749669244942275</v>
      </c>
      <c r="CD165">
        <v>158</v>
      </c>
      <c r="CE165">
        <v>32.195060286265409</v>
      </c>
      <c r="CF165">
        <v>6.8266500884257226</v>
      </c>
      <c r="CH165">
        <f t="shared" si="135"/>
        <v>1</v>
      </c>
      <c r="CI165">
        <f t="shared" si="136"/>
        <v>0</v>
      </c>
      <c r="CJ165">
        <f t="shared" si="137"/>
        <v>25.368410197839687</v>
      </c>
      <c r="CM165">
        <v>158</v>
      </c>
      <c r="CN165">
        <v>20.185131034206929</v>
      </c>
      <c r="CO165">
        <v>42.686745593861787</v>
      </c>
      <c r="CQ165">
        <f t="shared" si="138"/>
        <v>0</v>
      </c>
      <c r="CR165">
        <f t="shared" si="139"/>
        <v>1</v>
      </c>
      <c r="CS165">
        <f t="shared" si="140"/>
        <v>22.501614559654858</v>
      </c>
      <c r="CV165">
        <v>158</v>
      </c>
      <c r="CW165">
        <v>26.956608587645022</v>
      </c>
      <c r="CX165">
        <v>20.266191541985933</v>
      </c>
      <c r="CZ165">
        <f t="shared" si="141"/>
        <v>1</v>
      </c>
      <c r="DA165">
        <f t="shared" si="142"/>
        <v>0</v>
      </c>
      <c r="DB165">
        <f t="shared" si="143"/>
        <v>6.690417045659089</v>
      </c>
      <c r="DE165">
        <v>158</v>
      </c>
      <c r="DF165">
        <v>27.977190171509381</v>
      </c>
      <c r="DG165">
        <v>25.177758334401311</v>
      </c>
      <c r="DI165">
        <f t="shared" si="144"/>
        <v>1</v>
      </c>
      <c r="DJ165">
        <f t="shared" si="145"/>
        <v>0</v>
      </c>
      <c r="DK165">
        <f t="shared" si="146"/>
        <v>2.7994318371080702</v>
      </c>
      <c r="DN165">
        <v>158</v>
      </c>
      <c r="DO165">
        <v>22.436567244673125</v>
      </c>
      <c r="DP165">
        <v>22.086604300610858</v>
      </c>
      <c r="DR165">
        <f t="shared" si="147"/>
        <v>1</v>
      </c>
      <c r="DS165">
        <f t="shared" si="148"/>
        <v>0</v>
      </c>
      <c r="DT165">
        <f t="shared" si="149"/>
        <v>0.34996294406226625</v>
      </c>
      <c r="DW165">
        <v>158</v>
      </c>
      <c r="DX165">
        <v>17.844314390110668</v>
      </c>
      <c r="DY165">
        <v>4.3407315614505038</v>
      </c>
      <c r="EA165">
        <f t="shared" si="150"/>
        <v>1</v>
      </c>
      <c r="EB165">
        <f t="shared" si="151"/>
        <v>0</v>
      </c>
      <c r="EC165">
        <f t="shared" si="152"/>
        <v>13.503582828660164</v>
      </c>
      <c r="EF165">
        <v>158</v>
      </c>
      <c r="EG165">
        <v>21.602936737888843</v>
      </c>
      <c r="EH165">
        <v>14.724847868818147</v>
      </c>
      <c r="EJ165">
        <f t="shared" si="153"/>
        <v>1</v>
      </c>
      <c r="EK165">
        <f t="shared" si="154"/>
        <v>0</v>
      </c>
      <c r="EL165">
        <f t="shared" si="155"/>
        <v>6.8780888690706963</v>
      </c>
      <c r="EO165">
        <v>158</v>
      </c>
      <c r="EP165">
        <v>23.125209067015554</v>
      </c>
      <c r="EQ165">
        <v>48.51657617407902</v>
      </c>
      <c r="ES165">
        <f t="shared" si="156"/>
        <v>0</v>
      </c>
      <c r="ET165">
        <f t="shared" si="157"/>
        <v>1</v>
      </c>
      <c r="EU165">
        <f t="shared" si="158"/>
        <v>25.391367107063466</v>
      </c>
    </row>
    <row r="166" spans="1:151" x14ac:dyDescent="0.25">
      <c r="A166">
        <v>159</v>
      </c>
      <c r="B166">
        <v>10.264444200447519</v>
      </c>
      <c r="C166">
        <v>41.431645254816743</v>
      </c>
      <c r="E166">
        <f t="shared" si="108"/>
        <v>0</v>
      </c>
      <c r="F166">
        <f t="shared" si="110"/>
        <v>1</v>
      </c>
      <c r="G166">
        <f t="shared" si="109"/>
        <v>31.167201054369222</v>
      </c>
      <c r="J166">
        <v>159</v>
      </c>
      <c r="K166">
        <v>24.958590075627814</v>
      </c>
      <c r="L166">
        <v>29.800059225259652</v>
      </c>
      <c r="N166">
        <f t="shared" si="111"/>
        <v>0</v>
      </c>
      <c r="O166">
        <f t="shared" si="112"/>
        <v>1</v>
      </c>
      <c r="P166">
        <f t="shared" si="113"/>
        <v>4.8414691496318376</v>
      </c>
      <c r="S166">
        <v>159</v>
      </c>
      <c r="T166">
        <v>15.793877062439311</v>
      </c>
      <c r="U166">
        <v>41.948132540838259</v>
      </c>
      <c r="W166">
        <f t="shared" si="114"/>
        <v>0</v>
      </c>
      <c r="X166">
        <f t="shared" si="115"/>
        <v>1</v>
      </c>
      <c r="Y166">
        <f t="shared" si="116"/>
        <v>26.154255478398948</v>
      </c>
      <c r="AB166">
        <v>159</v>
      </c>
      <c r="AC166">
        <v>14.055826251089643</v>
      </c>
      <c r="AD166">
        <v>17.615816697745963</v>
      </c>
      <c r="AF166">
        <f t="shared" si="117"/>
        <v>0</v>
      </c>
      <c r="AG166">
        <f t="shared" si="118"/>
        <v>1</v>
      </c>
      <c r="AH166">
        <f t="shared" si="119"/>
        <v>3.5599904466563199</v>
      </c>
      <c r="AK166">
        <v>159</v>
      </c>
      <c r="AL166">
        <v>23.788721996332704</v>
      </c>
      <c r="AM166">
        <v>35.77028086796831</v>
      </c>
      <c r="AO166">
        <f t="shared" si="120"/>
        <v>0</v>
      </c>
      <c r="AP166">
        <f t="shared" si="121"/>
        <v>1</v>
      </c>
      <c r="AQ166">
        <f t="shared" si="122"/>
        <v>11.981558871635606</v>
      </c>
      <c r="AT166">
        <v>159</v>
      </c>
      <c r="AU166">
        <v>15.820085627468174</v>
      </c>
      <c r="AV166">
        <v>29.00232395815032</v>
      </c>
      <c r="AX166">
        <f t="shared" si="123"/>
        <v>0</v>
      </c>
      <c r="AY166">
        <f t="shared" si="124"/>
        <v>1</v>
      </c>
      <c r="AZ166">
        <f t="shared" si="125"/>
        <v>13.182238330682146</v>
      </c>
      <c r="BC166">
        <v>159</v>
      </c>
      <c r="BD166" t="e">
        <v>#N/A</v>
      </c>
      <c r="BE166" t="e">
        <v>#N/A</v>
      </c>
      <c r="BG166" t="e">
        <f t="shared" si="126"/>
        <v>#N/A</v>
      </c>
      <c r="BH166" t="e">
        <f t="shared" si="127"/>
        <v>#N/A</v>
      </c>
      <c r="BI166" t="e">
        <f t="shared" si="128"/>
        <v>#N/A</v>
      </c>
      <c r="BL166">
        <v>159</v>
      </c>
      <c r="BM166">
        <v>22.460127213906926</v>
      </c>
      <c r="BN166">
        <v>14.001563110275333</v>
      </c>
      <c r="BP166">
        <f t="shared" si="129"/>
        <v>1</v>
      </c>
      <c r="BQ166">
        <f t="shared" si="130"/>
        <v>0</v>
      </c>
      <c r="BR166">
        <f t="shared" si="131"/>
        <v>8.4585641036315931</v>
      </c>
      <c r="BU166">
        <v>159</v>
      </c>
      <c r="BV166">
        <v>18.881616636302198</v>
      </c>
      <c r="BW166">
        <v>18.618503079268073</v>
      </c>
      <c r="BY166">
        <f t="shared" si="132"/>
        <v>1</v>
      </c>
      <c r="BZ166">
        <f t="shared" si="133"/>
        <v>0</v>
      </c>
      <c r="CA166">
        <f t="shared" si="134"/>
        <v>0.26311355703412431</v>
      </c>
      <c r="CD166">
        <v>159</v>
      </c>
      <c r="CE166">
        <v>20.19153384143933</v>
      </c>
      <c r="CF166">
        <v>36.8192957980188</v>
      </c>
      <c r="CH166">
        <f t="shared" si="135"/>
        <v>0</v>
      </c>
      <c r="CI166">
        <f t="shared" si="136"/>
        <v>1</v>
      </c>
      <c r="CJ166">
        <f t="shared" si="137"/>
        <v>16.627761956579469</v>
      </c>
      <c r="CM166">
        <v>159</v>
      </c>
      <c r="CN166">
        <v>15.168277404445783</v>
      </c>
      <c r="CO166">
        <v>6.2061801376855943</v>
      </c>
      <c r="CQ166">
        <f t="shared" si="138"/>
        <v>1</v>
      </c>
      <c r="CR166">
        <f t="shared" si="139"/>
        <v>0</v>
      </c>
      <c r="CS166">
        <f t="shared" si="140"/>
        <v>8.962097266760189</v>
      </c>
      <c r="CV166">
        <v>159</v>
      </c>
      <c r="CW166">
        <v>22.038402063922131</v>
      </c>
      <c r="CX166">
        <v>15.92060125490784</v>
      </c>
      <c r="CZ166">
        <f t="shared" si="141"/>
        <v>1</v>
      </c>
      <c r="DA166">
        <f t="shared" si="142"/>
        <v>0</v>
      </c>
      <c r="DB166">
        <f t="shared" si="143"/>
        <v>6.117800809014291</v>
      </c>
      <c r="DE166">
        <v>159</v>
      </c>
      <c r="DF166">
        <v>25.309044467913445</v>
      </c>
      <c r="DG166">
        <v>20.243029812788926</v>
      </c>
      <c r="DI166">
        <f t="shared" si="144"/>
        <v>1</v>
      </c>
      <c r="DJ166">
        <f t="shared" si="145"/>
        <v>0</v>
      </c>
      <c r="DK166">
        <f t="shared" si="146"/>
        <v>5.0660146551245191</v>
      </c>
      <c r="DN166">
        <v>159</v>
      </c>
      <c r="DO166">
        <v>21.031703195469099</v>
      </c>
      <c r="DP166">
        <v>12.599841397001134</v>
      </c>
      <c r="DR166">
        <f t="shared" si="147"/>
        <v>1</v>
      </c>
      <c r="DS166">
        <f t="shared" si="148"/>
        <v>0</v>
      </c>
      <c r="DT166">
        <f t="shared" si="149"/>
        <v>8.4318617984679651</v>
      </c>
      <c r="DW166">
        <v>159</v>
      </c>
      <c r="DX166">
        <v>19.344627864000223</v>
      </c>
      <c r="DY166">
        <v>25.005709888980736</v>
      </c>
      <c r="EA166">
        <f t="shared" si="150"/>
        <v>0</v>
      </c>
      <c r="EB166">
        <f t="shared" si="151"/>
        <v>1</v>
      </c>
      <c r="EC166">
        <f t="shared" si="152"/>
        <v>5.6610820249805123</v>
      </c>
      <c r="EF166">
        <v>159</v>
      </c>
      <c r="EG166">
        <v>20.408091106706351</v>
      </c>
      <c r="EH166">
        <v>12.899011230183151</v>
      </c>
      <c r="EJ166">
        <f t="shared" si="153"/>
        <v>1</v>
      </c>
      <c r="EK166">
        <f t="shared" si="154"/>
        <v>0</v>
      </c>
      <c r="EL166">
        <f t="shared" si="155"/>
        <v>7.5090798765232005</v>
      </c>
      <c r="EO166">
        <v>159</v>
      </c>
      <c r="EP166">
        <v>24.366444964943678</v>
      </c>
      <c r="EQ166">
        <v>31.101852440674577</v>
      </c>
      <c r="ES166">
        <f t="shared" si="156"/>
        <v>0</v>
      </c>
      <c r="ET166">
        <f t="shared" si="157"/>
        <v>1</v>
      </c>
      <c r="EU166">
        <f t="shared" si="158"/>
        <v>6.7354074757308986</v>
      </c>
    </row>
    <row r="167" spans="1:151" x14ac:dyDescent="0.25">
      <c r="A167">
        <v>160</v>
      </c>
      <c r="B167">
        <v>10.400596166159451</v>
      </c>
      <c r="C167">
        <v>34.422829858694328</v>
      </c>
      <c r="E167">
        <f t="shared" si="108"/>
        <v>0</v>
      </c>
      <c r="F167">
        <f t="shared" si="110"/>
        <v>1</v>
      </c>
      <c r="G167">
        <f t="shared" si="109"/>
        <v>24.022233692534876</v>
      </c>
      <c r="J167">
        <v>160</v>
      </c>
      <c r="K167">
        <v>24.500676188648043</v>
      </c>
      <c r="L167">
        <v>21.2734182008803</v>
      </c>
      <c r="N167">
        <f t="shared" si="111"/>
        <v>1</v>
      </c>
      <c r="O167">
        <f t="shared" si="112"/>
        <v>0</v>
      </c>
      <c r="P167">
        <f t="shared" si="113"/>
        <v>3.227257987767743</v>
      </c>
      <c r="S167">
        <v>160</v>
      </c>
      <c r="T167">
        <v>21.947404116071109</v>
      </c>
      <c r="U167">
        <v>13.219316202341332</v>
      </c>
      <c r="W167">
        <f t="shared" si="114"/>
        <v>1</v>
      </c>
      <c r="X167">
        <f t="shared" si="115"/>
        <v>0</v>
      </c>
      <c r="Y167">
        <f t="shared" si="116"/>
        <v>8.7280879137297767</v>
      </c>
      <c r="AB167">
        <v>160</v>
      </c>
      <c r="AC167">
        <v>22.632197097918471</v>
      </c>
      <c r="AD167">
        <v>14.977961235595561</v>
      </c>
      <c r="AF167">
        <f t="shared" si="117"/>
        <v>1</v>
      </c>
      <c r="AG167">
        <f t="shared" si="118"/>
        <v>0</v>
      </c>
      <c r="AH167">
        <f t="shared" si="119"/>
        <v>7.6542358623229099</v>
      </c>
      <c r="AK167">
        <v>160</v>
      </c>
      <c r="AL167">
        <v>23.506643244064279</v>
      </c>
      <c r="AM167">
        <v>29.019842492657173</v>
      </c>
      <c r="AO167">
        <f t="shared" si="120"/>
        <v>0</v>
      </c>
      <c r="AP167">
        <f t="shared" si="121"/>
        <v>1</v>
      </c>
      <c r="AQ167">
        <f t="shared" si="122"/>
        <v>5.513199248592894</v>
      </c>
      <c r="AT167">
        <v>160</v>
      </c>
      <c r="AU167">
        <v>19.641824494994189</v>
      </c>
      <c r="AV167">
        <v>32.413460680867395</v>
      </c>
      <c r="AX167">
        <f t="shared" si="123"/>
        <v>0</v>
      </c>
      <c r="AY167">
        <f t="shared" si="124"/>
        <v>1</v>
      </c>
      <c r="AZ167">
        <f t="shared" si="125"/>
        <v>12.771636185873206</v>
      </c>
      <c r="BC167">
        <v>160</v>
      </c>
      <c r="BD167" t="e">
        <v>#N/A</v>
      </c>
      <c r="BE167" t="e">
        <v>#N/A</v>
      </c>
      <c r="BG167" t="e">
        <f t="shared" si="126"/>
        <v>#N/A</v>
      </c>
      <c r="BH167" t="e">
        <f t="shared" si="127"/>
        <v>#N/A</v>
      </c>
      <c r="BI167" t="e">
        <f t="shared" si="128"/>
        <v>#N/A</v>
      </c>
      <c r="BL167">
        <v>160</v>
      </c>
      <c r="BM167">
        <v>23.278135560274144</v>
      </c>
      <c r="BN167">
        <v>12.859200649776781</v>
      </c>
      <c r="BP167">
        <f t="shared" si="129"/>
        <v>1</v>
      </c>
      <c r="BQ167">
        <f t="shared" si="130"/>
        <v>0</v>
      </c>
      <c r="BR167">
        <f t="shared" si="131"/>
        <v>10.418934910497363</v>
      </c>
      <c r="BU167">
        <v>160</v>
      </c>
      <c r="BV167">
        <v>36.359838401094663</v>
      </c>
      <c r="BW167">
        <v>26.815013269868775</v>
      </c>
      <c r="BY167">
        <f t="shared" si="132"/>
        <v>1</v>
      </c>
      <c r="BZ167">
        <f t="shared" si="133"/>
        <v>0</v>
      </c>
      <c r="CA167">
        <f t="shared" si="134"/>
        <v>9.5448251312258883</v>
      </c>
      <c r="CD167">
        <v>160</v>
      </c>
      <c r="CE167">
        <v>30.150679422836525</v>
      </c>
      <c r="CF167">
        <v>25.297634339152118</v>
      </c>
      <c r="CH167">
        <f t="shared" si="135"/>
        <v>1</v>
      </c>
      <c r="CI167">
        <f t="shared" si="136"/>
        <v>0</v>
      </c>
      <c r="CJ167">
        <f t="shared" si="137"/>
        <v>4.8530450836844068</v>
      </c>
      <c r="CM167">
        <v>160</v>
      </c>
      <c r="CN167">
        <v>22.891152982662113</v>
      </c>
      <c r="CO167">
        <v>22.376079377675119</v>
      </c>
      <c r="CQ167">
        <f t="shared" si="138"/>
        <v>1</v>
      </c>
      <c r="CR167">
        <f t="shared" si="139"/>
        <v>0</v>
      </c>
      <c r="CS167">
        <f t="shared" si="140"/>
        <v>0.51507360498699484</v>
      </c>
      <c r="CV167">
        <v>160</v>
      </c>
      <c r="CW167">
        <v>22.018851151342027</v>
      </c>
      <c r="CX167">
        <v>16.283744835847745</v>
      </c>
      <c r="CZ167">
        <f t="shared" si="141"/>
        <v>1</v>
      </c>
      <c r="DA167">
        <f t="shared" si="142"/>
        <v>0</v>
      </c>
      <c r="DB167">
        <f t="shared" si="143"/>
        <v>5.7351063154942814</v>
      </c>
      <c r="DE167">
        <v>160</v>
      </c>
      <c r="DF167">
        <v>24.765649407861392</v>
      </c>
      <c r="DG167">
        <v>30.525311932906252</v>
      </c>
      <c r="DI167">
        <f t="shared" si="144"/>
        <v>0</v>
      </c>
      <c r="DJ167">
        <f t="shared" si="145"/>
        <v>1</v>
      </c>
      <c r="DK167">
        <f t="shared" si="146"/>
        <v>5.7596625250448596</v>
      </c>
      <c r="DN167">
        <v>160</v>
      </c>
      <c r="DO167">
        <v>25.251307724539259</v>
      </c>
      <c r="DP167">
        <v>19.221125464943214</v>
      </c>
      <c r="DR167">
        <f t="shared" si="147"/>
        <v>1</v>
      </c>
      <c r="DS167">
        <f t="shared" si="148"/>
        <v>0</v>
      </c>
      <c r="DT167">
        <f t="shared" si="149"/>
        <v>6.0301822595960459</v>
      </c>
      <c r="DW167">
        <v>160</v>
      </c>
      <c r="DX167">
        <v>14.312708912809232</v>
      </c>
      <c r="DY167">
        <v>12.14542239774153</v>
      </c>
      <c r="EA167">
        <f t="shared" si="150"/>
        <v>1</v>
      </c>
      <c r="EB167">
        <f t="shared" si="151"/>
        <v>0</v>
      </c>
      <c r="EC167">
        <f t="shared" si="152"/>
        <v>2.1672865150677012</v>
      </c>
      <c r="EF167">
        <v>160</v>
      </c>
      <c r="EG167">
        <v>24.74558630884723</v>
      </c>
      <c r="EH167">
        <v>14.484800983883378</v>
      </c>
      <c r="EJ167">
        <f t="shared" si="153"/>
        <v>1</v>
      </c>
      <c r="EK167">
        <f t="shared" si="154"/>
        <v>0</v>
      </c>
      <c r="EL167">
        <f t="shared" si="155"/>
        <v>10.260785324963852</v>
      </c>
      <c r="EO167">
        <v>160</v>
      </c>
      <c r="EP167">
        <v>18.526004825344373</v>
      </c>
      <c r="EQ167">
        <v>9.6609295877603003</v>
      </c>
      <c r="ES167">
        <f t="shared" si="156"/>
        <v>1</v>
      </c>
      <c r="ET167">
        <f t="shared" si="157"/>
        <v>0</v>
      </c>
      <c r="EU167">
        <f t="shared" si="158"/>
        <v>8.8650752375840725</v>
      </c>
    </row>
    <row r="168" spans="1:151" x14ac:dyDescent="0.25">
      <c r="A168">
        <v>161</v>
      </c>
      <c r="B168">
        <v>13.941017701983608</v>
      </c>
      <c r="C168">
        <v>43.857145500200389</v>
      </c>
      <c r="E168">
        <f t="shared" si="108"/>
        <v>0</v>
      </c>
      <c r="F168">
        <f t="shared" si="110"/>
        <v>1</v>
      </c>
      <c r="G168">
        <f t="shared" si="109"/>
        <v>29.916127798216781</v>
      </c>
      <c r="J168">
        <v>161</v>
      </c>
      <c r="K168">
        <v>25.715902478434959</v>
      </c>
      <c r="L168">
        <v>30.321187371953165</v>
      </c>
      <c r="N168">
        <f t="shared" si="111"/>
        <v>0</v>
      </c>
      <c r="O168">
        <f t="shared" si="112"/>
        <v>1</v>
      </c>
      <c r="P168">
        <f t="shared" si="113"/>
        <v>4.6052848935182062</v>
      </c>
      <c r="S168">
        <v>161</v>
      </c>
      <c r="T168">
        <v>17.287892502201654</v>
      </c>
      <c r="U168">
        <v>42.827117904299065</v>
      </c>
      <c r="W168">
        <f t="shared" si="114"/>
        <v>0</v>
      </c>
      <c r="X168">
        <f t="shared" si="115"/>
        <v>1</v>
      </c>
      <c r="Y168">
        <f t="shared" si="116"/>
        <v>25.539225402097411</v>
      </c>
      <c r="AB168">
        <v>161</v>
      </c>
      <c r="AC168">
        <v>28.059940685762349</v>
      </c>
      <c r="AD168">
        <v>19.124041196348823</v>
      </c>
      <c r="AF168">
        <f t="shared" si="117"/>
        <v>1</v>
      </c>
      <c r="AG168">
        <f t="shared" si="118"/>
        <v>0</v>
      </c>
      <c r="AH168">
        <f t="shared" si="119"/>
        <v>8.9358994894135257</v>
      </c>
      <c r="AK168">
        <v>161</v>
      </c>
      <c r="AL168">
        <v>22.999371238508438</v>
      </c>
      <c r="AM168">
        <v>24.274276815114995</v>
      </c>
      <c r="AO168">
        <f t="shared" si="120"/>
        <v>0</v>
      </c>
      <c r="AP168">
        <f t="shared" si="121"/>
        <v>1</v>
      </c>
      <c r="AQ168">
        <f t="shared" si="122"/>
        <v>1.2749055766065567</v>
      </c>
      <c r="AT168">
        <v>161</v>
      </c>
      <c r="AU168">
        <v>14.894734938905708</v>
      </c>
      <c r="AV168">
        <v>20.014308711116417</v>
      </c>
      <c r="AX168">
        <f t="shared" si="123"/>
        <v>0</v>
      </c>
      <c r="AY168">
        <f t="shared" si="124"/>
        <v>1</v>
      </c>
      <c r="AZ168">
        <f t="shared" si="125"/>
        <v>5.1195737722107086</v>
      </c>
      <c r="BC168">
        <v>161</v>
      </c>
      <c r="BD168" t="e">
        <v>#N/A</v>
      </c>
      <c r="BE168" t="e">
        <v>#N/A</v>
      </c>
      <c r="BG168" t="e">
        <f t="shared" si="126"/>
        <v>#N/A</v>
      </c>
      <c r="BH168" t="e">
        <f t="shared" si="127"/>
        <v>#N/A</v>
      </c>
      <c r="BI168" t="e">
        <f t="shared" si="128"/>
        <v>#N/A</v>
      </c>
      <c r="BL168">
        <v>161</v>
      </c>
      <c r="BM168">
        <v>28.306541920420955</v>
      </c>
      <c r="BN168">
        <v>15.948038055140097</v>
      </c>
      <c r="BP168">
        <f t="shared" si="129"/>
        <v>1</v>
      </c>
      <c r="BQ168">
        <f t="shared" si="130"/>
        <v>0</v>
      </c>
      <c r="BR168">
        <f t="shared" si="131"/>
        <v>12.358503865280857</v>
      </c>
      <c r="BU168">
        <v>161</v>
      </c>
      <c r="BV168">
        <v>28.28297516299315</v>
      </c>
      <c r="BW168">
        <v>22.914743140844546</v>
      </c>
      <c r="BY168">
        <f t="shared" si="132"/>
        <v>1</v>
      </c>
      <c r="BZ168">
        <f t="shared" si="133"/>
        <v>0</v>
      </c>
      <c r="CA168">
        <f t="shared" si="134"/>
        <v>5.3682320221486037</v>
      </c>
      <c r="CD168">
        <v>161</v>
      </c>
      <c r="CE168">
        <v>23.837566814613616</v>
      </c>
      <c r="CF168">
        <v>21.006808545071166</v>
      </c>
      <c r="CH168">
        <f t="shared" si="135"/>
        <v>1</v>
      </c>
      <c r="CI168">
        <f t="shared" si="136"/>
        <v>0</v>
      </c>
      <c r="CJ168">
        <f t="shared" si="137"/>
        <v>2.83075826954245</v>
      </c>
      <c r="CM168">
        <v>161</v>
      </c>
      <c r="CN168">
        <v>20.095178038296538</v>
      </c>
      <c r="CO168">
        <v>21.999642946797401</v>
      </c>
      <c r="CQ168">
        <f t="shared" si="138"/>
        <v>0</v>
      </c>
      <c r="CR168">
        <f t="shared" si="139"/>
        <v>1</v>
      </c>
      <c r="CS168">
        <f t="shared" si="140"/>
        <v>1.9044649085008629</v>
      </c>
      <c r="CV168">
        <v>161</v>
      </c>
      <c r="CW168">
        <v>21.724219471003089</v>
      </c>
      <c r="CX168">
        <v>10.960335288454683</v>
      </c>
      <c r="CZ168">
        <f t="shared" si="141"/>
        <v>1</v>
      </c>
      <c r="DA168">
        <f t="shared" si="142"/>
        <v>0</v>
      </c>
      <c r="DB168">
        <f t="shared" si="143"/>
        <v>10.763884182548406</v>
      </c>
      <c r="DE168">
        <v>161</v>
      </c>
      <c r="DF168">
        <v>14.93549888278557</v>
      </c>
      <c r="DG168">
        <v>16.673423179106223</v>
      </c>
      <c r="DI168">
        <f t="shared" si="144"/>
        <v>0</v>
      </c>
      <c r="DJ168">
        <f t="shared" si="145"/>
        <v>1</v>
      </c>
      <c r="DK168">
        <f t="shared" si="146"/>
        <v>1.7379242963206529</v>
      </c>
      <c r="DN168">
        <v>161</v>
      </c>
      <c r="DO168">
        <v>24.066239499358545</v>
      </c>
      <c r="DP168">
        <v>17.30504060471791</v>
      </c>
      <c r="DR168">
        <f t="shared" si="147"/>
        <v>1</v>
      </c>
      <c r="DS168">
        <f t="shared" si="148"/>
        <v>0</v>
      </c>
      <c r="DT168">
        <f t="shared" si="149"/>
        <v>6.7611988946406356</v>
      </c>
      <c r="DW168">
        <v>161</v>
      </c>
      <c r="DX168">
        <v>7.9401468131342128</v>
      </c>
      <c r="DY168">
        <v>20.663259380000362</v>
      </c>
      <c r="EA168">
        <f t="shared" si="150"/>
        <v>0</v>
      </c>
      <c r="EB168">
        <f t="shared" si="151"/>
        <v>1</v>
      </c>
      <c r="EC168">
        <f t="shared" si="152"/>
        <v>12.723112566866149</v>
      </c>
      <c r="EF168">
        <v>161</v>
      </c>
      <c r="EG168">
        <v>27.988517540503189</v>
      </c>
      <c r="EH168">
        <v>14.821645905093174</v>
      </c>
      <c r="EJ168">
        <f t="shared" si="153"/>
        <v>1</v>
      </c>
      <c r="EK168">
        <f t="shared" si="154"/>
        <v>0</v>
      </c>
      <c r="EL168">
        <f t="shared" si="155"/>
        <v>13.166871635410015</v>
      </c>
      <c r="EO168">
        <v>161</v>
      </c>
      <c r="EP168">
        <v>20.200570615385537</v>
      </c>
      <c r="EQ168">
        <v>42.827146379963608</v>
      </c>
      <c r="ES168">
        <f t="shared" si="156"/>
        <v>0</v>
      </c>
      <c r="ET168">
        <f t="shared" si="157"/>
        <v>1</v>
      </c>
      <c r="EU168">
        <f t="shared" si="158"/>
        <v>22.626575764578071</v>
      </c>
    </row>
    <row r="169" spans="1:151" x14ac:dyDescent="0.25">
      <c r="A169">
        <v>162</v>
      </c>
      <c r="B169">
        <v>11.057060056147874</v>
      </c>
      <c r="C169">
        <v>50.028685763529509</v>
      </c>
      <c r="E169">
        <f t="shared" si="108"/>
        <v>0</v>
      </c>
      <c r="F169">
        <f t="shared" si="110"/>
        <v>1</v>
      </c>
      <c r="G169">
        <f t="shared" si="109"/>
        <v>38.971625707381634</v>
      </c>
      <c r="J169">
        <v>162</v>
      </c>
      <c r="K169">
        <v>23.836534347509229</v>
      </c>
      <c r="L169">
        <v>30.408467207144433</v>
      </c>
      <c r="N169">
        <f t="shared" si="111"/>
        <v>0</v>
      </c>
      <c r="O169">
        <f t="shared" si="112"/>
        <v>1</v>
      </c>
      <c r="P169">
        <f t="shared" si="113"/>
        <v>6.5719328596352042</v>
      </c>
      <c r="S169">
        <v>162</v>
      </c>
      <c r="T169">
        <v>18.043093806008223</v>
      </c>
      <c r="U169">
        <v>20.165443778036305</v>
      </c>
      <c r="W169">
        <f t="shared" si="114"/>
        <v>0</v>
      </c>
      <c r="X169">
        <f t="shared" si="115"/>
        <v>1</v>
      </c>
      <c r="Y169">
        <f t="shared" si="116"/>
        <v>2.1223499720280827</v>
      </c>
      <c r="AB169">
        <v>162</v>
      </c>
      <c r="AC169">
        <v>18.752271804426094</v>
      </c>
      <c r="AD169">
        <v>16.898926924314956</v>
      </c>
      <c r="AF169">
        <f t="shared" si="117"/>
        <v>1</v>
      </c>
      <c r="AG169">
        <f t="shared" si="118"/>
        <v>0</v>
      </c>
      <c r="AH169">
        <f t="shared" si="119"/>
        <v>1.8533448801111376</v>
      </c>
      <c r="AK169">
        <v>162</v>
      </c>
      <c r="AL169">
        <v>25.349462015271211</v>
      </c>
      <c r="AM169">
        <v>36.636106881700698</v>
      </c>
      <c r="AO169">
        <f t="shared" si="120"/>
        <v>0</v>
      </c>
      <c r="AP169">
        <f t="shared" si="121"/>
        <v>1</v>
      </c>
      <c r="AQ169">
        <f t="shared" si="122"/>
        <v>11.286644866429487</v>
      </c>
      <c r="AT169">
        <v>162</v>
      </c>
      <c r="AU169">
        <v>24.218155814016214</v>
      </c>
      <c r="AV169">
        <v>27.304228712861786</v>
      </c>
      <c r="AX169">
        <f t="shared" si="123"/>
        <v>0</v>
      </c>
      <c r="AY169">
        <f t="shared" si="124"/>
        <v>1</v>
      </c>
      <c r="AZ169">
        <f t="shared" si="125"/>
        <v>3.0860728988455719</v>
      </c>
      <c r="BC169">
        <v>162</v>
      </c>
      <c r="BD169" t="e">
        <v>#N/A</v>
      </c>
      <c r="BE169" t="e">
        <v>#N/A</v>
      </c>
      <c r="BG169" t="e">
        <f t="shared" si="126"/>
        <v>#N/A</v>
      </c>
      <c r="BH169" t="e">
        <f t="shared" si="127"/>
        <v>#N/A</v>
      </c>
      <c r="BI169" t="e">
        <f t="shared" si="128"/>
        <v>#N/A</v>
      </c>
      <c r="BL169">
        <v>162</v>
      </c>
      <c r="BM169">
        <v>24.065453210483316</v>
      </c>
      <c r="BN169">
        <v>14.080917254242193</v>
      </c>
      <c r="BP169">
        <f t="shared" si="129"/>
        <v>1</v>
      </c>
      <c r="BQ169">
        <f t="shared" si="130"/>
        <v>0</v>
      </c>
      <c r="BR169">
        <f t="shared" si="131"/>
        <v>9.9845359562411229</v>
      </c>
      <c r="BU169">
        <v>162</v>
      </c>
      <c r="BV169">
        <v>18.049907128378781</v>
      </c>
      <c r="BW169">
        <v>29.209800098740452</v>
      </c>
      <c r="BY169">
        <f t="shared" si="132"/>
        <v>0</v>
      </c>
      <c r="BZ169">
        <f t="shared" si="133"/>
        <v>1</v>
      </c>
      <c r="CA169">
        <f t="shared" si="134"/>
        <v>11.159892970361671</v>
      </c>
      <c r="CD169">
        <v>162</v>
      </c>
      <c r="CE169">
        <v>23.81728713225791</v>
      </c>
      <c r="CF169">
        <v>32.200872804268435</v>
      </c>
      <c r="CH169">
        <f t="shared" si="135"/>
        <v>0</v>
      </c>
      <c r="CI169">
        <f t="shared" si="136"/>
        <v>1</v>
      </c>
      <c r="CJ169">
        <f t="shared" si="137"/>
        <v>8.3835856720105255</v>
      </c>
      <c r="CM169">
        <v>162</v>
      </c>
      <c r="CN169">
        <v>18.432177528918398</v>
      </c>
      <c r="CO169">
        <v>20.936674485736685</v>
      </c>
      <c r="CQ169">
        <f t="shared" si="138"/>
        <v>0</v>
      </c>
      <c r="CR169">
        <f t="shared" si="139"/>
        <v>1</v>
      </c>
      <c r="CS169">
        <f t="shared" si="140"/>
        <v>2.5044969568182864</v>
      </c>
      <c r="CV169">
        <v>162</v>
      </c>
      <c r="CW169">
        <v>20.731680446407715</v>
      </c>
      <c r="CX169">
        <v>16.342646664757769</v>
      </c>
      <c r="CZ169">
        <f t="shared" si="141"/>
        <v>1</v>
      </c>
      <c r="DA169">
        <f t="shared" si="142"/>
        <v>0</v>
      </c>
      <c r="DB169">
        <f t="shared" si="143"/>
        <v>4.3890337816499461</v>
      </c>
      <c r="DE169">
        <v>162</v>
      </c>
      <c r="DF169">
        <v>17.637400166526845</v>
      </c>
      <c r="DG169">
        <v>19.749856212615498</v>
      </c>
      <c r="DI169">
        <f t="shared" si="144"/>
        <v>0</v>
      </c>
      <c r="DJ169">
        <f t="shared" si="145"/>
        <v>1</v>
      </c>
      <c r="DK169">
        <f t="shared" si="146"/>
        <v>2.1124560460886528</v>
      </c>
      <c r="DN169">
        <v>162</v>
      </c>
      <c r="DO169">
        <v>21.452213109379091</v>
      </c>
      <c r="DP169">
        <v>13.574441127331667</v>
      </c>
      <c r="DR169">
        <f t="shared" si="147"/>
        <v>1</v>
      </c>
      <c r="DS169">
        <f t="shared" si="148"/>
        <v>0</v>
      </c>
      <c r="DT169">
        <f t="shared" si="149"/>
        <v>7.8777719820474239</v>
      </c>
      <c r="DW169">
        <v>162</v>
      </c>
      <c r="DX169">
        <v>16.350220424525983</v>
      </c>
      <c r="DY169">
        <v>22.516877445483072</v>
      </c>
      <c r="EA169">
        <f t="shared" si="150"/>
        <v>0</v>
      </c>
      <c r="EB169">
        <f t="shared" si="151"/>
        <v>1</v>
      </c>
      <c r="EC169">
        <f t="shared" si="152"/>
        <v>6.1666570209570892</v>
      </c>
      <c r="EF169">
        <v>162</v>
      </c>
      <c r="EG169">
        <v>21.672701881556033</v>
      </c>
      <c r="EH169">
        <v>17.073445385909924</v>
      </c>
      <c r="EJ169">
        <f t="shared" si="153"/>
        <v>1</v>
      </c>
      <c r="EK169">
        <f t="shared" si="154"/>
        <v>0</v>
      </c>
      <c r="EL169">
        <f t="shared" si="155"/>
        <v>4.5992564956461095</v>
      </c>
      <c r="EO169">
        <v>162</v>
      </c>
      <c r="EP169">
        <v>23.340156900376822</v>
      </c>
      <c r="EQ169">
        <v>39.239768770169022</v>
      </c>
      <c r="ES169">
        <f t="shared" si="156"/>
        <v>0</v>
      </c>
      <c r="ET169">
        <f t="shared" si="157"/>
        <v>1</v>
      </c>
      <c r="EU169">
        <f t="shared" si="158"/>
        <v>15.899611869792199</v>
      </c>
    </row>
    <row r="170" spans="1:151" x14ac:dyDescent="0.25">
      <c r="A170">
        <v>163</v>
      </c>
      <c r="B170">
        <v>13.220380928995425</v>
      </c>
      <c r="C170">
        <v>22.078934726484647</v>
      </c>
      <c r="E170">
        <f t="shared" si="108"/>
        <v>0</v>
      </c>
      <c r="F170">
        <f t="shared" si="110"/>
        <v>1</v>
      </c>
      <c r="G170">
        <f t="shared" si="109"/>
        <v>8.8585537974892219</v>
      </c>
      <c r="J170">
        <v>163</v>
      </c>
      <c r="K170">
        <v>22.386381805785696</v>
      </c>
      <c r="L170">
        <v>26.863836565314195</v>
      </c>
      <c r="N170">
        <f t="shared" si="111"/>
        <v>0</v>
      </c>
      <c r="O170">
        <f t="shared" si="112"/>
        <v>1</v>
      </c>
      <c r="P170">
        <f t="shared" si="113"/>
        <v>4.4774547595284986</v>
      </c>
      <c r="S170">
        <v>163</v>
      </c>
      <c r="T170">
        <v>18.880030847839141</v>
      </c>
      <c r="U170">
        <v>37.297335686885297</v>
      </c>
      <c r="W170">
        <f t="shared" si="114"/>
        <v>0</v>
      </c>
      <c r="X170">
        <f t="shared" si="115"/>
        <v>1</v>
      </c>
      <c r="Y170">
        <f t="shared" si="116"/>
        <v>18.417304839046157</v>
      </c>
      <c r="AB170">
        <v>163</v>
      </c>
      <c r="AC170">
        <v>28.482409537703724</v>
      </c>
      <c r="AD170">
        <v>16.790164166388603</v>
      </c>
      <c r="AF170">
        <f t="shared" si="117"/>
        <v>1</v>
      </c>
      <c r="AG170">
        <f t="shared" si="118"/>
        <v>0</v>
      </c>
      <c r="AH170">
        <f t="shared" si="119"/>
        <v>11.692245371315121</v>
      </c>
      <c r="AK170">
        <v>163</v>
      </c>
      <c r="AL170">
        <v>25.744846676769072</v>
      </c>
      <c r="AM170">
        <v>19.264243925732256</v>
      </c>
      <c r="AO170">
        <f t="shared" si="120"/>
        <v>1</v>
      </c>
      <c r="AP170">
        <f t="shared" si="121"/>
        <v>0</v>
      </c>
      <c r="AQ170">
        <f t="shared" si="122"/>
        <v>6.480602751036816</v>
      </c>
      <c r="AT170">
        <v>163</v>
      </c>
      <c r="AU170">
        <v>19.536822059704278</v>
      </c>
      <c r="AV170">
        <v>22.800111895380642</v>
      </c>
      <c r="AX170">
        <f t="shared" si="123"/>
        <v>0</v>
      </c>
      <c r="AY170">
        <f t="shared" si="124"/>
        <v>1</v>
      </c>
      <c r="AZ170">
        <f t="shared" si="125"/>
        <v>3.263289835676364</v>
      </c>
      <c r="BC170">
        <v>163</v>
      </c>
      <c r="BD170" t="e">
        <v>#N/A</v>
      </c>
      <c r="BE170" t="e">
        <v>#N/A</v>
      </c>
      <c r="BG170" t="e">
        <f t="shared" si="126"/>
        <v>#N/A</v>
      </c>
      <c r="BH170" t="e">
        <f t="shared" si="127"/>
        <v>#N/A</v>
      </c>
      <c r="BI170" t="e">
        <f t="shared" si="128"/>
        <v>#N/A</v>
      </c>
      <c r="BL170">
        <v>163</v>
      </c>
      <c r="BM170">
        <v>21.23466773054934</v>
      </c>
      <c r="BN170">
        <v>9.6892238377773303</v>
      </c>
      <c r="BP170">
        <f t="shared" si="129"/>
        <v>1</v>
      </c>
      <c r="BQ170">
        <f t="shared" si="130"/>
        <v>0</v>
      </c>
      <c r="BR170">
        <f t="shared" si="131"/>
        <v>11.54544389277201</v>
      </c>
      <c r="BU170">
        <v>163</v>
      </c>
      <c r="BV170">
        <v>16.14421653732694</v>
      </c>
      <c r="BW170">
        <v>16.841824709390998</v>
      </c>
      <c r="BY170">
        <f t="shared" si="132"/>
        <v>0</v>
      </c>
      <c r="BZ170">
        <f t="shared" si="133"/>
        <v>1</v>
      </c>
      <c r="CA170">
        <f t="shared" si="134"/>
        <v>0.6976081720640579</v>
      </c>
      <c r="CD170">
        <v>163</v>
      </c>
      <c r="CE170">
        <v>26.015087580032599</v>
      </c>
      <c r="CF170">
        <v>39.040005604919799</v>
      </c>
      <c r="CH170">
        <f t="shared" si="135"/>
        <v>0</v>
      </c>
      <c r="CI170">
        <f t="shared" si="136"/>
        <v>1</v>
      </c>
      <c r="CJ170">
        <f t="shared" si="137"/>
        <v>13.024918024887199</v>
      </c>
      <c r="CM170">
        <v>163</v>
      </c>
      <c r="CN170">
        <v>20.871569824094379</v>
      </c>
      <c r="CO170">
        <v>38.020147232633406</v>
      </c>
      <c r="CQ170">
        <f t="shared" si="138"/>
        <v>0</v>
      </c>
      <c r="CR170">
        <f t="shared" si="139"/>
        <v>1</v>
      </c>
      <c r="CS170">
        <f t="shared" si="140"/>
        <v>17.148577408539026</v>
      </c>
      <c r="CV170">
        <v>163</v>
      </c>
      <c r="CW170">
        <v>20.438018081672997</v>
      </c>
      <c r="CX170">
        <v>13.602935022585477</v>
      </c>
      <c r="CZ170">
        <f t="shared" si="141"/>
        <v>1</v>
      </c>
      <c r="DA170">
        <f t="shared" si="142"/>
        <v>0</v>
      </c>
      <c r="DB170">
        <f t="shared" si="143"/>
        <v>6.8350830590875198</v>
      </c>
      <c r="DE170">
        <v>163</v>
      </c>
      <c r="DF170">
        <v>23.317883655461493</v>
      </c>
      <c r="DG170">
        <v>22.942998976805974</v>
      </c>
      <c r="DI170">
        <f t="shared" si="144"/>
        <v>1</v>
      </c>
      <c r="DJ170">
        <f t="shared" si="145"/>
        <v>0</v>
      </c>
      <c r="DK170">
        <f t="shared" si="146"/>
        <v>0.37488467865551911</v>
      </c>
      <c r="DN170">
        <v>163</v>
      </c>
      <c r="DO170">
        <v>22.490656190554915</v>
      </c>
      <c r="DP170">
        <v>27.450324195854932</v>
      </c>
      <c r="DR170">
        <f t="shared" si="147"/>
        <v>0</v>
      </c>
      <c r="DS170">
        <f t="shared" si="148"/>
        <v>1</v>
      </c>
      <c r="DT170">
        <f t="shared" si="149"/>
        <v>4.9596680053000171</v>
      </c>
      <c r="DW170">
        <v>163</v>
      </c>
      <c r="DX170">
        <v>11.445745289543591</v>
      </c>
      <c r="DY170">
        <v>14.634833024144184</v>
      </c>
      <c r="EA170">
        <f t="shared" si="150"/>
        <v>0</v>
      </c>
      <c r="EB170">
        <f t="shared" si="151"/>
        <v>1</v>
      </c>
      <c r="EC170">
        <f t="shared" si="152"/>
        <v>3.1890877346005926</v>
      </c>
      <c r="EF170">
        <v>163</v>
      </c>
      <c r="EG170">
        <v>20.382942192802389</v>
      </c>
      <c r="EH170">
        <v>16.934986261785671</v>
      </c>
      <c r="EJ170">
        <f t="shared" si="153"/>
        <v>1</v>
      </c>
      <c r="EK170">
        <f t="shared" si="154"/>
        <v>0</v>
      </c>
      <c r="EL170">
        <f t="shared" si="155"/>
        <v>3.4479559310167183</v>
      </c>
      <c r="EO170">
        <v>163</v>
      </c>
      <c r="EP170">
        <v>23.034713276234513</v>
      </c>
      <c r="EQ170">
        <v>47.170949955889476</v>
      </c>
      <c r="ES170">
        <f t="shared" si="156"/>
        <v>0</v>
      </c>
      <c r="ET170">
        <f t="shared" si="157"/>
        <v>1</v>
      </c>
      <c r="EU170">
        <f t="shared" si="158"/>
        <v>24.136236679654964</v>
      </c>
    </row>
    <row r="171" spans="1:151" x14ac:dyDescent="0.25">
      <c r="A171">
        <v>164</v>
      </c>
      <c r="B171">
        <v>9.3733554416516043</v>
      </c>
      <c r="C171">
        <v>40.644334625146655</v>
      </c>
      <c r="E171">
        <f t="shared" si="108"/>
        <v>0</v>
      </c>
      <c r="F171">
        <f t="shared" si="110"/>
        <v>1</v>
      </c>
      <c r="G171">
        <f t="shared" si="109"/>
        <v>31.270979183495051</v>
      </c>
      <c r="J171">
        <v>164</v>
      </c>
      <c r="K171">
        <v>18.37364793800521</v>
      </c>
      <c r="L171">
        <v>18.214463678196211</v>
      </c>
      <c r="N171">
        <f t="shared" si="111"/>
        <v>1</v>
      </c>
      <c r="O171">
        <f t="shared" si="112"/>
        <v>0</v>
      </c>
      <c r="P171">
        <f t="shared" si="113"/>
        <v>0.15918425980899897</v>
      </c>
      <c r="S171">
        <v>164</v>
      </c>
      <c r="T171">
        <v>16.869355472478961</v>
      </c>
      <c r="U171">
        <v>33.862727570473211</v>
      </c>
      <c r="W171">
        <f t="shared" si="114"/>
        <v>0</v>
      </c>
      <c r="X171">
        <f t="shared" si="115"/>
        <v>1</v>
      </c>
      <c r="Y171">
        <f t="shared" si="116"/>
        <v>16.99337209799425</v>
      </c>
      <c r="AB171">
        <v>164</v>
      </c>
      <c r="AC171">
        <v>28.127654515301234</v>
      </c>
      <c r="AD171">
        <v>18.814074833491201</v>
      </c>
      <c r="AF171">
        <f t="shared" si="117"/>
        <v>1</v>
      </c>
      <c r="AG171">
        <f t="shared" si="118"/>
        <v>0</v>
      </c>
      <c r="AH171">
        <f t="shared" si="119"/>
        <v>9.3135796818100332</v>
      </c>
      <c r="AK171">
        <v>164</v>
      </c>
      <c r="AL171">
        <v>23.094473168513844</v>
      </c>
      <c r="AM171">
        <v>35.431465134763954</v>
      </c>
      <c r="AO171">
        <f t="shared" si="120"/>
        <v>0</v>
      </c>
      <c r="AP171">
        <f t="shared" si="121"/>
        <v>1</v>
      </c>
      <c r="AQ171">
        <f t="shared" si="122"/>
        <v>12.33699196625011</v>
      </c>
      <c r="AT171">
        <v>164</v>
      </c>
      <c r="AU171">
        <v>17.966230750346796</v>
      </c>
      <c r="AV171">
        <v>21.511143230594556</v>
      </c>
      <c r="AX171">
        <f t="shared" si="123"/>
        <v>0</v>
      </c>
      <c r="AY171">
        <f t="shared" si="124"/>
        <v>1</v>
      </c>
      <c r="AZ171">
        <f t="shared" si="125"/>
        <v>3.5449124802477598</v>
      </c>
      <c r="BC171">
        <v>164</v>
      </c>
      <c r="BD171" t="e">
        <v>#N/A</v>
      </c>
      <c r="BE171" t="e">
        <v>#N/A</v>
      </c>
      <c r="BG171" t="e">
        <f t="shared" si="126"/>
        <v>#N/A</v>
      </c>
      <c r="BH171" t="e">
        <f t="shared" si="127"/>
        <v>#N/A</v>
      </c>
      <c r="BI171" t="e">
        <f t="shared" si="128"/>
        <v>#N/A</v>
      </c>
      <c r="BL171">
        <v>164</v>
      </c>
      <c r="BM171">
        <v>21.483569447142067</v>
      </c>
      <c r="BN171">
        <v>13.124346208977295</v>
      </c>
      <c r="BP171">
        <f t="shared" si="129"/>
        <v>1</v>
      </c>
      <c r="BQ171">
        <f t="shared" si="130"/>
        <v>0</v>
      </c>
      <c r="BR171">
        <f t="shared" si="131"/>
        <v>8.3592232381647715</v>
      </c>
      <c r="BU171">
        <v>164</v>
      </c>
      <c r="BV171">
        <v>16.584453795709628</v>
      </c>
      <c r="BW171">
        <v>18.076846922498923</v>
      </c>
      <c r="BY171">
        <f t="shared" si="132"/>
        <v>0</v>
      </c>
      <c r="BZ171">
        <f t="shared" si="133"/>
        <v>1</v>
      </c>
      <c r="CA171">
        <f t="shared" si="134"/>
        <v>1.4923931267892954</v>
      </c>
      <c r="CD171">
        <v>164</v>
      </c>
      <c r="CE171">
        <v>28.111551805463979</v>
      </c>
      <c r="CF171">
        <v>24.57671194171435</v>
      </c>
      <c r="CH171">
        <f t="shared" si="135"/>
        <v>1</v>
      </c>
      <c r="CI171">
        <f t="shared" si="136"/>
        <v>0</v>
      </c>
      <c r="CJ171">
        <f t="shared" si="137"/>
        <v>3.5348398637496281</v>
      </c>
      <c r="CM171">
        <v>164</v>
      </c>
      <c r="CN171">
        <v>20.731629388674719</v>
      </c>
      <c r="CO171">
        <v>21.767430635622151</v>
      </c>
      <c r="CQ171">
        <f t="shared" si="138"/>
        <v>0</v>
      </c>
      <c r="CR171">
        <f t="shared" si="139"/>
        <v>1</v>
      </c>
      <c r="CS171">
        <f t="shared" si="140"/>
        <v>1.0358012469474325</v>
      </c>
      <c r="CV171">
        <v>164</v>
      </c>
      <c r="CW171">
        <v>16.302259101538603</v>
      </c>
      <c r="CX171">
        <v>15.751070991693034</v>
      </c>
      <c r="CZ171">
        <f t="shared" si="141"/>
        <v>1</v>
      </c>
      <c r="DA171">
        <f t="shared" si="142"/>
        <v>0</v>
      </c>
      <c r="DB171">
        <f t="shared" si="143"/>
        <v>0.55118810984556887</v>
      </c>
      <c r="DE171">
        <v>164</v>
      </c>
      <c r="DF171">
        <v>20.100288330192058</v>
      </c>
      <c r="DG171">
        <v>22.997661615529069</v>
      </c>
      <c r="DI171">
        <f t="shared" si="144"/>
        <v>0</v>
      </c>
      <c r="DJ171">
        <f t="shared" si="145"/>
        <v>1</v>
      </c>
      <c r="DK171">
        <f t="shared" si="146"/>
        <v>2.8973732853370109</v>
      </c>
      <c r="DN171">
        <v>164</v>
      </c>
      <c r="DO171">
        <v>24.142093630486297</v>
      </c>
      <c r="DP171">
        <v>24.25216581599393</v>
      </c>
      <c r="DR171">
        <f t="shared" si="147"/>
        <v>0</v>
      </c>
      <c r="DS171">
        <f t="shared" si="148"/>
        <v>1</v>
      </c>
      <c r="DT171">
        <f t="shared" si="149"/>
        <v>0.11007218550763298</v>
      </c>
      <c r="DW171">
        <v>164</v>
      </c>
      <c r="DX171">
        <v>28.634802923882749</v>
      </c>
      <c r="DY171">
        <v>32.535051423949767</v>
      </c>
      <c r="EA171">
        <f t="shared" si="150"/>
        <v>0</v>
      </c>
      <c r="EB171">
        <f t="shared" si="151"/>
        <v>1</v>
      </c>
      <c r="EC171">
        <f t="shared" si="152"/>
        <v>3.9002485000670184</v>
      </c>
      <c r="EF171">
        <v>164</v>
      </c>
      <c r="EG171">
        <v>12.072710307679753</v>
      </c>
      <c r="EH171">
        <v>12.274788367069617</v>
      </c>
      <c r="EJ171">
        <f t="shared" si="153"/>
        <v>0</v>
      </c>
      <c r="EK171">
        <f t="shared" si="154"/>
        <v>1</v>
      </c>
      <c r="EL171">
        <f t="shared" si="155"/>
        <v>0.2020780593898639</v>
      </c>
      <c r="EO171">
        <v>164</v>
      </c>
      <c r="EP171">
        <v>18.308505986897728</v>
      </c>
      <c r="EQ171">
        <v>-12.817217265753701</v>
      </c>
      <c r="ES171">
        <f t="shared" si="156"/>
        <v>1</v>
      </c>
      <c r="ET171">
        <f t="shared" si="157"/>
        <v>0</v>
      </c>
      <c r="EU171">
        <f t="shared" si="158"/>
        <v>31.125723252651429</v>
      </c>
    </row>
    <row r="172" spans="1:151" x14ac:dyDescent="0.25">
      <c r="A172">
        <v>165</v>
      </c>
      <c r="B172">
        <v>11.261395875434838</v>
      </c>
      <c r="C172">
        <v>23.096938738568838</v>
      </c>
      <c r="E172">
        <f t="shared" ref="E172:E235" si="159">IF(B172&gt;C172,1,0)</f>
        <v>0</v>
      </c>
      <c r="F172">
        <f t="shared" si="110"/>
        <v>1</v>
      </c>
      <c r="G172">
        <f t="shared" ref="G172:G235" si="160">IF(B172&gt;C172,B172-C172,C172-B172)</f>
        <v>11.835542863134</v>
      </c>
      <c r="J172">
        <v>165</v>
      </c>
      <c r="K172">
        <v>30.241237195616698</v>
      </c>
      <c r="L172">
        <v>24.322010218727005</v>
      </c>
      <c r="N172">
        <f t="shared" si="111"/>
        <v>1</v>
      </c>
      <c r="O172">
        <f t="shared" si="112"/>
        <v>0</v>
      </c>
      <c r="P172">
        <f t="shared" si="113"/>
        <v>5.9192269768896928</v>
      </c>
      <c r="S172">
        <v>165</v>
      </c>
      <c r="T172">
        <v>18.786657773760172</v>
      </c>
      <c r="U172">
        <v>5.0227009089586296</v>
      </c>
      <c r="W172">
        <f t="shared" si="114"/>
        <v>1</v>
      </c>
      <c r="X172">
        <f t="shared" si="115"/>
        <v>0</v>
      </c>
      <c r="Y172">
        <f t="shared" si="116"/>
        <v>13.763956864801543</v>
      </c>
      <c r="AB172">
        <v>165</v>
      </c>
      <c r="AC172">
        <v>25.605818585745233</v>
      </c>
      <c r="AD172">
        <v>19.913362422753913</v>
      </c>
      <c r="AF172">
        <f t="shared" si="117"/>
        <v>1</v>
      </c>
      <c r="AG172">
        <f t="shared" si="118"/>
        <v>0</v>
      </c>
      <c r="AH172">
        <f t="shared" si="119"/>
        <v>5.69245616299132</v>
      </c>
      <c r="AK172">
        <v>165</v>
      </c>
      <c r="AL172">
        <v>5.5509665934712338</v>
      </c>
      <c r="AM172">
        <v>10.03450283443485</v>
      </c>
      <c r="AO172">
        <f t="shared" si="120"/>
        <v>0</v>
      </c>
      <c r="AP172">
        <f t="shared" si="121"/>
        <v>1</v>
      </c>
      <c r="AQ172">
        <f t="shared" si="122"/>
        <v>4.4835362409636161</v>
      </c>
      <c r="AT172">
        <v>165</v>
      </c>
      <c r="AU172">
        <v>17.562331039291152</v>
      </c>
      <c r="AV172">
        <v>23.691746491868383</v>
      </c>
      <c r="AX172">
        <f t="shared" si="123"/>
        <v>0</v>
      </c>
      <c r="AY172">
        <f t="shared" si="124"/>
        <v>1</v>
      </c>
      <c r="AZ172">
        <f t="shared" si="125"/>
        <v>6.1294154525772306</v>
      </c>
      <c r="BC172">
        <v>165</v>
      </c>
      <c r="BD172" t="e">
        <v>#N/A</v>
      </c>
      <c r="BE172" t="e">
        <v>#N/A</v>
      </c>
      <c r="BG172" t="e">
        <f t="shared" si="126"/>
        <v>#N/A</v>
      </c>
      <c r="BH172" t="e">
        <f t="shared" si="127"/>
        <v>#N/A</v>
      </c>
      <c r="BI172" t="e">
        <f t="shared" si="128"/>
        <v>#N/A</v>
      </c>
      <c r="BL172">
        <v>165</v>
      </c>
      <c r="BM172">
        <v>16.749857702890225</v>
      </c>
      <c r="BN172">
        <v>11.796646241721515</v>
      </c>
      <c r="BP172">
        <f t="shared" si="129"/>
        <v>1</v>
      </c>
      <c r="BQ172">
        <f t="shared" si="130"/>
        <v>0</v>
      </c>
      <c r="BR172">
        <f t="shared" si="131"/>
        <v>4.9532114611687099</v>
      </c>
      <c r="BU172">
        <v>165</v>
      </c>
      <c r="BV172">
        <v>28.974143567791366</v>
      </c>
      <c r="BW172">
        <v>21.949524918215641</v>
      </c>
      <c r="BY172">
        <f t="shared" si="132"/>
        <v>1</v>
      </c>
      <c r="BZ172">
        <f t="shared" si="133"/>
        <v>0</v>
      </c>
      <c r="CA172">
        <f t="shared" si="134"/>
        <v>7.024618649575725</v>
      </c>
      <c r="CD172">
        <v>165</v>
      </c>
      <c r="CE172">
        <v>22.188895394168011</v>
      </c>
      <c r="CF172">
        <v>21.560860354917434</v>
      </c>
      <c r="CH172">
        <f t="shared" si="135"/>
        <v>1</v>
      </c>
      <c r="CI172">
        <f t="shared" si="136"/>
        <v>0</v>
      </c>
      <c r="CJ172">
        <f t="shared" si="137"/>
        <v>0.62803503925057669</v>
      </c>
      <c r="CM172">
        <v>165</v>
      </c>
      <c r="CN172">
        <v>12.953104116395357</v>
      </c>
      <c r="CO172">
        <v>26.641624517280082</v>
      </c>
      <c r="CQ172">
        <f t="shared" si="138"/>
        <v>0</v>
      </c>
      <c r="CR172">
        <f t="shared" si="139"/>
        <v>1</v>
      </c>
      <c r="CS172">
        <f t="shared" si="140"/>
        <v>13.688520400884725</v>
      </c>
      <c r="CV172">
        <v>165</v>
      </c>
      <c r="CW172">
        <v>26.277837766891871</v>
      </c>
      <c r="CX172">
        <v>19.014837543721288</v>
      </c>
      <c r="CZ172">
        <f t="shared" si="141"/>
        <v>1</v>
      </c>
      <c r="DA172">
        <f t="shared" si="142"/>
        <v>0</v>
      </c>
      <c r="DB172">
        <f t="shared" si="143"/>
        <v>7.2630002231705824</v>
      </c>
      <c r="DE172">
        <v>165</v>
      </c>
      <c r="DF172">
        <v>16.297727989308868</v>
      </c>
      <c r="DG172">
        <v>26.668560944524422</v>
      </c>
      <c r="DI172">
        <f t="shared" si="144"/>
        <v>0</v>
      </c>
      <c r="DJ172">
        <f t="shared" si="145"/>
        <v>1</v>
      </c>
      <c r="DK172">
        <f t="shared" si="146"/>
        <v>10.370832955215555</v>
      </c>
      <c r="DN172">
        <v>165</v>
      </c>
      <c r="DO172">
        <v>26.888408523591384</v>
      </c>
      <c r="DP172">
        <v>23.137619370821064</v>
      </c>
      <c r="DR172">
        <f t="shared" si="147"/>
        <v>1</v>
      </c>
      <c r="DS172">
        <f t="shared" si="148"/>
        <v>0</v>
      </c>
      <c r="DT172">
        <f t="shared" si="149"/>
        <v>3.7507891527703201</v>
      </c>
      <c r="DW172">
        <v>165</v>
      </c>
      <c r="DX172">
        <v>22.910775874837206</v>
      </c>
      <c r="DY172">
        <v>21.923165404092231</v>
      </c>
      <c r="EA172">
        <f t="shared" si="150"/>
        <v>1</v>
      </c>
      <c r="EB172">
        <f t="shared" si="151"/>
        <v>0</v>
      </c>
      <c r="EC172">
        <f t="shared" si="152"/>
        <v>0.98761047074497554</v>
      </c>
      <c r="EF172">
        <v>165</v>
      </c>
      <c r="EG172">
        <v>24.323992851387342</v>
      </c>
      <c r="EH172">
        <v>13.52900622003548</v>
      </c>
      <c r="EJ172">
        <f t="shared" si="153"/>
        <v>1</v>
      </c>
      <c r="EK172">
        <f t="shared" si="154"/>
        <v>0</v>
      </c>
      <c r="EL172">
        <f t="shared" si="155"/>
        <v>10.794986631351861</v>
      </c>
      <c r="EO172">
        <v>165</v>
      </c>
      <c r="EP172">
        <v>15.59487486101024</v>
      </c>
      <c r="EQ172">
        <v>42.123145060258892</v>
      </c>
      <c r="ES172">
        <f t="shared" si="156"/>
        <v>0</v>
      </c>
      <c r="ET172">
        <f t="shared" si="157"/>
        <v>1</v>
      </c>
      <c r="EU172">
        <f t="shared" si="158"/>
        <v>26.528270199248652</v>
      </c>
    </row>
    <row r="173" spans="1:151" x14ac:dyDescent="0.25">
      <c r="A173">
        <v>166</v>
      </c>
      <c r="B173">
        <v>10.187857617394561</v>
      </c>
      <c r="C173">
        <v>23.838465093830855</v>
      </c>
      <c r="E173">
        <f t="shared" si="159"/>
        <v>0</v>
      </c>
      <c r="F173">
        <f t="shared" si="110"/>
        <v>1</v>
      </c>
      <c r="G173">
        <f t="shared" si="160"/>
        <v>13.650607476436294</v>
      </c>
      <c r="J173">
        <v>166</v>
      </c>
      <c r="K173">
        <v>22.622934795129499</v>
      </c>
      <c r="L173">
        <v>19.318967738329452</v>
      </c>
      <c r="N173">
        <f t="shared" si="111"/>
        <v>1</v>
      </c>
      <c r="O173">
        <f t="shared" si="112"/>
        <v>0</v>
      </c>
      <c r="P173">
        <f t="shared" si="113"/>
        <v>3.3039670568000474</v>
      </c>
      <c r="S173">
        <v>166</v>
      </c>
      <c r="T173">
        <v>15.406758120900269</v>
      </c>
      <c r="U173">
        <v>23.631130959948059</v>
      </c>
      <c r="W173">
        <f t="shared" si="114"/>
        <v>0</v>
      </c>
      <c r="X173">
        <f t="shared" si="115"/>
        <v>1</v>
      </c>
      <c r="Y173">
        <f t="shared" si="116"/>
        <v>8.2243728390477902</v>
      </c>
      <c r="AB173">
        <v>166</v>
      </c>
      <c r="AC173">
        <v>29.1252958392046</v>
      </c>
      <c r="AD173">
        <v>17.533655741631069</v>
      </c>
      <c r="AF173">
        <f t="shared" si="117"/>
        <v>1</v>
      </c>
      <c r="AG173">
        <f t="shared" si="118"/>
        <v>0</v>
      </c>
      <c r="AH173">
        <f t="shared" si="119"/>
        <v>11.591640097573531</v>
      </c>
      <c r="AK173">
        <v>166</v>
      </c>
      <c r="AL173">
        <v>30.780763247843474</v>
      </c>
      <c r="AM173">
        <v>37.873047517080408</v>
      </c>
      <c r="AO173">
        <f t="shared" si="120"/>
        <v>0</v>
      </c>
      <c r="AP173">
        <f t="shared" si="121"/>
        <v>1</v>
      </c>
      <c r="AQ173">
        <f t="shared" si="122"/>
        <v>7.0922842692369343</v>
      </c>
      <c r="AT173">
        <v>166</v>
      </c>
      <c r="AU173">
        <v>20.601656649509614</v>
      </c>
      <c r="AV173">
        <v>16.389265404626681</v>
      </c>
      <c r="AX173">
        <f t="shared" si="123"/>
        <v>1</v>
      </c>
      <c r="AY173">
        <f t="shared" si="124"/>
        <v>0</v>
      </c>
      <c r="AZ173">
        <f t="shared" si="125"/>
        <v>4.2123912448829337</v>
      </c>
      <c r="BC173">
        <v>166</v>
      </c>
      <c r="BD173" t="e">
        <v>#N/A</v>
      </c>
      <c r="BE173" t="e">
        <v>#N/A</v>
      </c>
      <c r="BG173" t="e">
        <f t="shared" si="126"/>
        <v>#N/A</v>
      </c>
      <c r="BH173" t="e">
        <f t="shared" si="127"/>
        <v>#N/A</v>
      </c>
      <c r="BI173" t="e">
        <f t="shared" si="128"/>
        <v>#N/A</v>
      </c>
      <c r="BL173">
        <v>166</v>
      </c>
      <c r="BM173">
        <v>32.369301790357909</v>
      </c>
      <c r="BN173">
        <v>7.930427328299019</v>
      </c>
      <c r="BP173">
        <f t="shared" si="129"/>
        <v>1</v>
      </c>
      <c r="BQ173">
        <f t="shared" si="130"/>
        <v>0</v>
      </c>
      <c r="BR173">
        <f t="shared" si="131"/>
        <v>24.438874462058891</v>
      </c>
      <c r="BU173">
        <v>166</v>
      </c>
      <c r="BV173">
        <v>30.116733937034102</v>
      </c>
      <c r="BW173">
        <v>17.177256077960507</v>
      </c>
      <c r="BY173">
        <f t="shared" si="132"/>
        <v>1</v>
      </c>
      <c r="BZ173">
        <f t="shared" si="133"/>
        <v>0</v>
      </c>
      <c r="CA173">
        <f t="shared" si="134"/>
        <v>12.939477859073595</v>
      </c>
      <c r="CD173">
        <v>166</v>
      </c>
      <c r="CE173">
        <v>20.487268307062863</v>
      </c>
      <c r="CF173">
        <v>31.35350045773373</v>
      </c>
      <c r="CH173">
        <f t="shared" si="135"/>
        <v>0</v>
      </c>
      <c r="CI173">
        <f t="shared" si="136"/>
        <v>1</v>
      </c>
      <c r="CJ173">
        <f t="shared" si="137"/>
        <v>10.866232150670868</v>
      </c>
      <c r="CM173">
        <v>166</v>
      </c>
      <c r="CN173">
        <v>19.656613694475393</v>
      </c>
      <c r="CO173">
        <v>21.072835375200182</v>
      </c>
      <c r="CQ173">
        <f t="shared" si="138"/>
        <v>0</v>
      </c>
      <c r="CR173">
        <f t="shared" si="139"/>
        <v>1</v>
      </c>
      <c r="CS173">
        <f t="shared" si="140"/>
        <v>1.4162216807247887</v>
      </c>
      <c r="CV173">
        <v>166</v>
      </c>
      <c r="CW173">
        <v>23.703936201549016</v>
      </c>
      <c r="CX173">
        <v>15.173985618872139</v>
      </c>
      <c r="CZ173">
        <f t="shared" si="141"/>
        <v>1</v>
      </c>
      <c r="DA173">
        <f t="shared" si="142"/>
        <v>0</v>
      </c>
      <c r="DB173">
        <f t="shared" si="143"/>
        <v>8.5299505826768769</v>
      </c>
      <c r="DE173">
        <v>166</v>
      </c>
      <c r="DF173">
        <v>21.055028802542811</v>
      </c>
      <c r="DG173">
        <v>25.212495778495352</v>
      </c>
      <c r="DI173">
        <f t="shared" si="144"/>
        <v>0</v>
      </c>
      <c r="DJ173">
        <f t="shared" si="145"/>
        <v>1</v>
      </c>
      <c r="DK173">
        <f t="shared" si="146"/>
        <v>4.1574669759525413</v>
      </c>
      <c r="DN173">
        <v>166</v>
      </c>
      <c r="DO173">
        <v>23.63850376477393</v>
      </c>
      <c r="DP173">
        <v>21.346325504624591</v>
      </c>
      <c r="DR173">
        <f t="shared" si="147"/>
        <v>1</v>
      </c>
      <c r="DS173">
        <f t="shared" si="148"/>
        <v>0</v>
      </c>
      <c r="DT173">
        <f t="shared" si="149"/>
        <v>2.2921782601493383</v>
      </c>
      <c r="DW173">
        <v>166</v>
      </c>
      <c r="DX173">
        <v>13.639257495716226</v>
      </c>
      <c r="DY173">
        <v>12.82826566912258</v>
      </c>
      <c r="EA173">
        <f t="shared" si="150"/>
        <v>1</v>
      </c>
      <c r="EB173">
        <f t="shared" si="151"/>
        <v>0</v>
      </c>
      <c r="EC173">
        <f t="shared" si="152"/>
        <v>0.81099182659364644</v>
      </c>
      <c r="EF173">
        <v>166</v>
      </c>
      <c r="EG173">
        <v>22.323063770993475</v>
      </c>
      <c r="EH173">
        <v>13.369000526151989</v>
      </c>
      <c r="EJ173">
        <f t="shared" si="153"/>
        <v>1</v>
      </c>
      <c r="EK173">
        <f t="shared" si="154"/>
        <v>0</v>
      </c>
      <c r="EL173">
        <f t="shared" si="155"/>
        <v>8.9540632448414854</v>
      </c>
      <c r="EO173">
        <v>166</v>
      </c>
      <c r="EP173">
        <v>19.451132380534457</v>
      </c>
      <c r="EQ173">
        <v>20.298612637789326</v>
      </c>
      <c r="ES173">
        <f t="shared" si="156"/>
        <v>0</v>
      </c>
      <c r="ET173">
        <f t="shared" si="157"/>
        <v>1</v>
      </c>
      <c r="EU173">
        <f t="shared" si="158"/>
        <v>0.84748025725486897</v>
      </c>
    </row>
    <row r="174" spans="1:151" x14ac:dyDescent="0.25">
      <c r="A174">
        <v>167</v>
      </c>
      <c r="B174">
        <v>13.20292850867386</v>
      </c>
      <c r="C174">
        <v>37.319091259357343</v>
      </c>
      <c r="E174">
        <f t="shared" si="159"/>
        <v>0</v>
      </c>
      <c r="F174">
        <f t="shared" si="110"/>
        <v>1</v>
      </c>
      <c r="G174">
        <f t="shared" si="160"/>
        <v>24.116162750683483</v>
      </c>
      <c r="J174">
        <v>167</v>
      </c>
      <c r="K174">
        <v>23.207380509722007</v>
      </c>
      <c r="L174">
        <v>25.787013421450403</v>
      </c>
      <c r="N174">
        <f t="shared" si="111"/>
        <v>0</v>
      </c>
      <c r="O174">
        <f t="shared" si="112"/>
        <v>1</v>
      </c>
      <c r="P174">
        <f t="shared" si="113"/>
        <v>2.579632911728396</v>
      </c>
      <c r="S174">
        <v>167</v>
      </c>
      <c r="T174">
        <v>18.892549151487231</v>
      </c>
      <c r="U174">
        <v>30.156159904726618</v>
      </c>
      <c r="W174">
        <f t="shared" si="114"/>
        <v>0</v>
      </c>
      <c r="X174">
        <f t="shared" si="115"/>
        <v>1</v>
      </c>
      <c r="Y174">
        <f t="shared" si="116"/>
        <v>11.263610753239387</v>
      </c>
      <c r="AB174">
        <v>167</v>
      </c>
      <c r="AC174">
        <v>24.628543447879164</v>
      </c>
      <c r="AD174">
        <v>16.475803029329139</v>
      </c>
      <c r="AF174">
        <f t="shared" si="117"/>
        <v>1</v>
      </c>
      <c r="AG174">
        <f t="shared" si="118"/>
        <v>0</v>
      </c>
      <c r="AH174">
        <f t="shared" si="119"/>
        <v>8.1527404185500245</v>
      </c>
      <c r="AK174">
        <v>167</v>
      </c>
      <c r="AL174">
        <v>18.351401880721319</v>
      </c>
      <c r="AM174">
        <v>28.88674570541772</v>
      </c>
      <c r="AO174">
        <f t="shared" si="120"/>
        <v>0</v>
      </c>
      <c r="AP174">
        <f t="shared" si="121"/>
        <v>1</v>
      </c>
      <c r="AQ174">
        <f t="shared" si="122"/>
        <v>10.535343824696401</v>
      </c>
      <c r="AT174">
        <v>167</v>
      </c>
      <c r="AU174">
        <v>16.730363953485163</v>
      </c>
      <c r="AV174">
        <v>21.292905282918049</v>
      </c>
      <c r="AX174">
        <f t="shared" si="123"/>
        <v>0</v>
      </c>
      <c r="AY174">
        <f t="shared" si="124"/>
        <v>1</v>
      </c>
      <c r="AZ174">
        <f t="shared" si="125"/>
        <v>4.5625413294328858</v>
      </c>
      <c r="BC174">
        <v>167</v>
      </c>
      <c r="BD174" t="e">
        <v>#N/A</v>
      </c>
      <c r="BE174" t="e">
        <v>#N/A</v>
      </c>
      <c r="BG174" t="e">
        <f t="shared" si="126"/>
        <v>#N/A</v>
      </c>
      <c r="BH174" t="e">
        <f t="shared" si="127"/>
        <v>#N/A</v>
      </c>
      <c r="BI174" t="e">
        <f t="shared" si="128"/>
        <v>#N/A</v>
      </c>
      <c r="BL174">
        <v>167</v>
      </c>
      <c r="BM174">
        <v>28.364089669396602</v>
      </c>
      <c r="BN174">
        <v>11.976038306788805</v>
      </c>
      <c r="BP174">
        <f t="shared" si="129"/>
        <v>1</v>
      </c>
      <c r="BQ174">
        <f t="shared" si="130"/>
        <v>0</v>
      </c>
      <c r="BR174">
        <f t="shared" si="131"/>
        <v>16.388051362607797</v>
      </c>
      <c r="BU174">
        <v>167</v>
      </c>
      <c r="BV174">
        <v>22.786671838492982</v>
      </c>
      <c r="BW174">
        <v>26.494643323327608</v>
      </c>
      <c r="BY174">
        <f t="shared" si="132"/>
        <v>0</v>
      </c>
      <c r="BZ174">
        <f t="shared" si="133"/>
        <v>1</v>
      </c>
      <c r="CA174">
        <f t="shared" si="134"/>
        <v>3.7079714848346264</v>
      </c>
      <c r="CD174">
        <v>167</v>
      </c>
      <c r="CE174">
        <v>32.864321283173062</v>
      </c>
      <c r="CF174">
        <v>17.416620515306544</v>
      </c>
      <c r="CH174">
        <f t="shared" si="135"/>
        <v>1</v>
      </c>
      <c r="CI174">
        <f t="shared" si="136"/>
        <v>0</v>
      </c>
      <c r="CJ174">
        <f t="shared" si="137"/>
        <v>15.447700767866518</v>
      </c>
      <c r="CM174">
        <v>167</v>
      </c>
      <c r="CN174">
        <v>26.258109192564948</v>
      </c>
      <c r="CO174">
        <v>32.694455171573729</v>
      </c>
      <c r="CQ174">
        <f t="shared" si="138"/>
        <v>0</v>
      </c>
      <c r="CR174">
        <f t="shared" si="139"/>
        <v>1</v>
      </c>
      <c r="CS174">
        <f t="shared" si="140"/>
        <v>6.4363459790087809</v>
      </c>
      <c r="CV174">
        <v>167</v>
      </c>
      <c r="CW174">
        <v>26.885574616088654</v>
      </c>
      <c r="CX174">
        <v>15.952237265963474</v>
      </c>
      <c r="CZ174">
        <f t="shared" si="141"/>
        <v>1</v>
      </c>
      <c r="DA174">
        <f t="shared" si="142"/>
        <v>0</v>
      </c>
      <c r="DB174">
        <f t="shared" si="143"/>
        <v>10.93333735012518</v>
      </c>
      <c r="DE174">
        <v>167</v>
      </c>
      <c r="DF174">
        <v>22.91444319776064</v>
      </c>
      <c r="DG174">
        <v>33.754965942824604</v>
      </c>
      <c r="DI174">
        <f t="shared" si="144"/>
        <v>0</v>
      </c>
      <c r="DJ174">
        <f t="shared" si="145"/>
        <v>1</v>
      </c>
      <c r="DK174">
        <f t="shared" si="146"/>
        <v>10.840522745063964</v>
      </c>
      <c r="DN174">
        <v>167</v>
      </c>
      <c r="DO174">
        <v>24.502354621983219</v>
      </c>
      <c r="DP174">
        <v>11.645918914754162</v>
      </c>
      <c r="DR174">
        <f t="shared" si="147"/>
        <v>1</v>
      </c>
      <c r="DS174">
        <f t="shared" si="148"/>
        <v>0</v>
      </c>
      <c r="DT174">
        <f t="shared" si="149"/>
        <v>12.856435707229057</v>
      </c>
      <c r="DW174">
        <v>167</v>
      </c>
      <c r="DX174">
        <v>25.635354237090372</v>
      </c>
      <c r="DY174">
        <v>10.923986294134391</v>
      </c>
      <c r="EA174">
        <f t="shared" si="150"/>
        <v>1</v>
      </c>
      <c r="EB174">
        <f t="shared" si="151"/>
        <v>0</v>
      </c>
      <c r="EC174">
        <f t="shared" si="152"/>
        <v>14.711367942955981</v>
      </c>
      <c r="EF174">
        <v>167</v>
      </c>
      <c r="EG174">
        <v>27.759254677583407</v>
      </c>
      <c r="EH174">
        <v>18.336111627051768</v>
      </c>
      <c r="EJ174">
        <f t="shared" si="153"/>
        <v>1</v>
      </c>
      <c r="EK174">
        <f t="shared" si="154"/>
        <v>0</v>
      </c>
      <c r="EL174">
        <f t="shared" si="155"/>
        <v>9.4231430505316389</v>
      </c>
      <c r="EO174">
        <v>167</v>
      </c>
      <c r="EP174">
        <v>18.571741098443908</v>
      </c>
      <c r="EQ174">
        <v>10.869969254856965</v>
      </c>
      <c r="ES174">
        <f t="shared" si="156"/>
        <v>1</v>
      </c>
      <c r="ET174">
        <f t="shared" si="157"/>
        <v>0</v>
      </c>
      <c r="EU174">
        <f t="shared" si="158"/>
        <v>7.7017718435869433</v>
      </c>
    </row>
    <row r="175" spans="1:151" x14ac:dyDescent="0.25">
      <c r="A175">
        <v>168</v>
      </c>
      <c r="B175">
        <v>12.410360534645726</v>
      </c>
      <c r="C175">
        <v>6.598183740085414</v>
      </c>
      <c r="E175">
        <f t="shared" si="159"/>
        <v>1</v>
      </c>
      <c r="F175">
        <f t="shared" si="110"/>
        <v>0</v>
      </c>
      <c r="G175">
        <f t="shared" si="160"/>
        <v>5.8121767945603118</v>
      </c>
      <c r="J175">
        <v>168</v>
      </c>
      <c r="K175">
        <v>19.272654771051759</v>
      </c>
      <c r="L175">
        <v>27.038799628105703</v>
      </c>
      <c r="N175">
        <f t="shared" si="111"/>
        <v>0</v>
      </c>
      <c r="O175">
        <f t="shared" si="112"/>
        <v>1</v>
      </c>
      <c r="P175">
        <f t="shared" si="113"/>
        <v>7.7661448570539449</v>
      </c>
      <c r="S175">
        <v>168</v>
      </c>
      <c r="T175">
        <v>14.987080199643618</v>
      </c>
      <c r="U175">
        <v>15.57928806428653</v>
      </c>
      <c r="W175">
        <f t="shared" si="114"/>
        <v>0</v>
      </c>
      <c r="X175">
        <f t="shared" si="115"/>
        <v>1</v>
      </c>
      <c r="Y175">
        <f t="shared" si="116"/>
        <v>0.59220786464291209</v>
      </c>
      <c r="AB175">
        <v>168</v>
      </c>
      <c r="AC175">
        <v>28.638376795403481</v>
      </c>
      <c r="AD175">
        <v>18.715783886156611</v>
      </c>
      <c r="AF175">
        <f t="shared" si="117"/>
        <v>1</v>
      </c>
      <c r="AG175">
        <f t="shared" si="118"/>
        <v>0</v>
      </c>
      <c r="AH175">
        <f t="shared" si="119"/>
        <v>9.9225929092468697</v>
      </c>
      <c r="AK175">
        <v>168</v>
      </c>
      <c r="AL175">
        <v>23.93465230114392</v>
      </c>
      <c r="AM175">
        <v>13.835034266084044</v>
      </c>
      <c r="AO175">
        <f t="shared" si="120"/>
        <v>1</v>
      </c>
      <c r="AP175">
        <f t="shared" si="121"/>
        <v>0</v>
      </c>
      <c r="AQ175">
        <f t="shared" si="122"/>
        <v>10.099618035059876</v>
      </c>
      <c r="AT175">
        <v>168</v>
      </c>
      <c r="AU175">
        <v>21.177182836686089</v>
      </c>
      <c r="AV175">
        <v>28.165994636109446</v>
      </c>
      <c r="AX175">
        <f t="shared" si="123"/>
        <v>0</v>
      </c>
      <c r="AY175">
        <f t="shared" si="124"/>
        <v>1</v>
      </c>
      <c r="AZ175">
        <f t="shared" si="125"/>
        <v>6.9888117994233561</v>
      </c>
      <c r="BC175">
        <v>168</v>
      </c>
      <c r="BD175" t="e">
        <v>#N/A</v>
      </c>
      <c r="BE175" t="e">
        <v>#N/A</v>
      </c>
      <c r="BG175" t="e">
        <f t="shared" si="126"/>
        <v>#N/A</v>
      </c>
      <c r="BH175" t="e">
        <f t="shared" si="127"/>
        <v>#N/A</v>
      </c>
      <c r="BI175" t="e">
        <f t="shared" si="128"/>
        <v>#N/A</v>
      </c>
      <c r="BL175">
        <v>168</v>
      </c>
      <c r="BM175">
        <v>23.128293648592773</v>
      </c>
      <c r="BN175">
        <v>11.768262252464245</v>
      </c>
      <c r="BP175">
        <f t="shared" si="129"/>
        <v>1</v>
      </c>
      <c r="BQ175">
        <f t="shared" si="130"/>
        <v>0</v>
      </c>
      <c r="BR175">
        <f t="shared" si="131"/>
        <v>11.360031396128528</v>
      </c>
      <c r="BU175">
        <v>168</v>
      </c>
      <c r="BV175">
        <v>15.000119919366348</v>
      </c>
      <c r="BW175">
        <v>24.262900094751874</v>
      </c>
      <c r="BY175">
        <f t="shared" si="132"/>
        <v>0</v>
      </c>
      <c r="BZ175">
        <f t="shared" si="133"/>
        <v>1</v>
      </c>
      <c r="CA175">
        <f t="shared" si="134"/>
        <v>9.2627801753855259</v>
      </c>
      <c r="CD175">
        <v>168</v>
      </c>
      <c r="CE175">
        <v>6.2461424461657984</v>
      </c>
      <c r="CF175">
        <v>10.273316218246656</v>
      </c>
      <c r="CH175">
        <f t="shared" si="135"/>
        <v>0</v>
      </c>
      <c r="CI175">
        <f t="shared" si="136"/>
        <v>1</v>
      </c>
      <c r="CJ175">
        <f t="shared" si="137"/>
        <v>4.0271737720808574</v>
      </c>
      <c r="CM175">
        <v>168</v>
      </c>
      <c r="CN175">
        <v>18.767719814831452</v>
      </c>
      <c r="CO175">
        <v>29.496363052486362</v>
      </c>
      <c r="CQ175">
        <f t="shared" si="138"/>
        <v>0</v>
      </c>
      <c r="CR175">
        <f t="shared" si="139"/>
        <v>1</v>
      </c>
      <c r="CS175">
        <f t="shared" si="140"/>
        <v>10.728643237654911</v>
      </c>
      <c r="CV175">
        <v>168</v>
      </c>
      <c r="CW175">
        <v>23.324279167908706</v>
      </c>
      <c r="CX175">
        <v>17.157547415902755</v>
      </c>
      <c r="CZ175">
        <f t="shared" si="141"/>
        <v>1</v>
      </c>
      <c r="DA175">
        <f t="shared" si="142"/>
        <v>0</v>
      </c>
      <c r="DB175">
        <f t="shared" si="143"/>
        <v>6.1667317520059513</v>
      </c>
      <c r="DE175">
        <v>168</v>
      </c>
      <c r="DF175">
        <v>22.314928412084445</v>
      </c>
      <c r="DG175">
        <v>16.61658283024623</v>
      </c>
      <c r="DI175">
        <f t="shared" si="144"/>
        <v>1</v>
      </c>
      <c r="DJ175">
        <f t="shared" si="145"/>
        <v>0</v>
      </c>
      <c r="DK175">
        <f t="shared" si="146"/>
        <v>5.6983455818382147</v>
      </c>
      <c r="DN175">
        <v>168</v>
      </c>
      <c r="DO175">
        <v>20.561995137378407</v>
      </c>
      <c r="DP175">
        <v>23.544092331661425</v>
      </c>
      <c r="DR175">
        <f t="shared" si="147"/>
        <v>0</v>
      </c>
      <c r="DS175">
        <f t="shared" si="148"/>
        <v>1</v>
      </c>
      <c r="DT175">
        <f t="shared" si="149"/>
        <v>2.9820971942830177</v>
      </c>
      <c r="DW175">
        <v>168</v>
      </c>
      <c r="DX175">
        <v>16.760166275074152</v>
      </c>
      <c r="DY175">
        <v>24.852087478669233</v>
      </c>
      <c r="EA175">
        <f t="shared" si="150"/>
        <v>0</v>
      </c>
      <c r="EB175">
        <f t="shared" si="151"/>
        <v>1</v>
      </c>
      <c r="EC175">
        <f t="shared" si="152"/>
        <v>8.0919212035950814</v>
      </c>
      <c r="EF175">
        <v>168</v>
      </c>
      <c r="EG175">
        <v>17.621607302067464</v>
      </c>
      <c r="EH175">
        <v>15.231153586018269</v>
      </c>
      <c r="EJ175">
        <f t="shared" si="153"/>
        <v>1</v>
      </c>
      <c r="EK175">
        <f t="shared" si="154"/>
        <v>0</v>
      </c>
      <c r="EL175">
        <f t="shared" si="155"/>
        <v>2.3904537160491941</v>
      </c>
      <c r="EO175">
        <v>168</v>
      </c>
      <c r="EP175">
        <v>24.303090605726521</v>
      </c>
      <c r="EQ175">
        <v>40.066869053849757</v>
      </c>
      <c r="ES175">
        <f t="shared" si="156"/>
        <v>0</v>
      </c>
      <c r="ET175">
        <f t="shared" si="157"/>
        <v>1</v>
      </c>
      <c r="EU175">
        <f t="shared" si="158"/>
        <v>15.763778448123237</v>
      </c>
    </row>
    <row r="176" spans="1:151" x14ac:dyDescent="0.25">
      <c r="A176">
        <v>169</v>
      </c>
      <c r="B176">
        <v>6.5204536541927567</v>
      </c>
      <c r="C176">
        <v>12.934325199819893</v>
      </c>
      <c r="E176">
        <f t="shared" si="159"/>
        <v>0</v>
      </c>
      <c r="F176">
        <f t="shared" si="110"/>
        <v>1</v>
      </c>
      <c r="G176">
        <f t="shared" si="160"/>
        <v>6.4138715456271367</v>
      </c>
      <c r="J176">
        <v>169</v>
      </c>
      <c r="K176">
        <v>20.895741008581311</v>
      </c>
      <c r="L176">
        <v>27.889977944208908</v>
      </c>
      <c r="N176">
        <f t="shared" si="111"/>
        <v>0</v>
      </c>
      <c r="O176">
        <f t="shared" si="112"/>
        <v>1</v>
      </c>
      <c r="P176">
        <f t="shared" si="113"/>
        <v>6.9942369356275975</v>
      </c>
      <c r="S176">
        <v>169</v>
      </c>
      <c r="T176">
        <v>15.7711535145149</v>
      </c>
      <c r="U176">
        <v>23.903210679453814</v>
      </c>
      <c r="W176">
        <f t="shared" si="114"/>
        <v>0</v>
      </c>
      <c r="X176">
        <f t="shared" si="115"/>
        <v>1</v>
      </c>
      <c r="Y176">
        <f t="shared" si="116"/>
        <v>8.1320571649389137</v>
      </c>
      <c r="AB176">
        <v>169</v>
      </c>
      <c r="AC176">
        <v>13.132406395692605</v>
      </c>
      <c r="AD176">
        <v>18.8060726236844</v>
      </c>
      <c r="AF176">
        <f t="shared" si="117"/>
        <v>0</v>
      </c>
      <c r="AG176">
        <f t="shared" si="118"/>
        <v>1</v>
      </c>
      <c r="AH176">
        <f t="shared" si="119"/>
        <v>5.6736662279917951</v>
      </c>
      <c r="AK176">
        <v>169</v>
      </c>
      <c r="AL176">
        <v>16.547000900199173</v>
      </c>
      <c r="AM176">
        <v>33.896608483211637</v>
      </c>
      <c r="AO176">
        <f t="shared" si="120"/>
        <v>0</v>
      </c>
      <c r="AP176">
        <f t="shared" si="121"/>
        <v>1</v>
      </c>
      <c r="AQ176">
        <f t="shared" si="122"/>
        <v>17.349607583012464</v>
      </c>
      <c r="AT176">
        <v>169</v>
      </c>
      <c r="AU176">
        <v>16.952574998595615</v>
      </c>
      <c r="AV176">
        <v>16.709680919386727</v>
      </c>
      <c r="AX176">
        <f t="shared" si="123"/>
        <v>1</v>
      </c>
      <c r="AY176">
        <f t="shared" si="124"/>
        <v>0</v>
      </c>
      <c r="AZ176">
        <f t="shared" si="125"/>
        <v>0.24289407920888806</v>
      </c>
      <c r="BC176">
        <v>169</v>
      </c>
      <c r="BD176" t="e">
        <v>#N/A</v>
      </c>
      <c r="BE176" t="e">
        <v>#N/A</v>
      </c>
      <c r="BG176" t="e">
        <f t="shared" si="126"/>
        <v>#N/A</v>
      </c>
      <c r="BH176" t="e">
        <f t="shared" si="127"/>
        <v>#N/A</v>
      </c>
      <c r="BI176" t="e">
        <f t="shared" si="128"/>
        <v>#N/A</v>
      </c>
      <c r="BL176">
        <v>169</v>
      </c>
      <c r="BM176">
        <v>20.482652439127762</v>
      </c>
      <c r="BN176">
        <v>14.747035261308001</v>
      </c>
      <c r="BP176">
        <f t="shared" si="129"/>
        <v>1</v>
      </c>
      <c r="BQ176">
        <f t="shared" si="130"/>
        <v>0</v>
      </c>
      <c r="BR176">
        <f t="shared" si="131"/>
        <v>5.7356171778197602</v>
      </c>
      <c r="BU176">
        <v>169</v>
      </c>
      <c r="BV176">
        <v>28.111601810865871</v>
      </c>
      <c r="BW176">
        <v>28.963916404034354</v>
      </c>
      <c r="BY176">
        <f t="shared" si="132"/>
        <v>0</v>
      </c>
      <c r="BZ176">
        <f t="shared" si="133"/>
        <v>1</v>
      </c>
      <c r="CA176">
        <f t="shared" si="134"/>
        <v>0.85231459316848301</v>
      </c>
      <c r="CD176">
        <v>169</v>
      </c>
      <c r="CE176">
        <v>27.085618137497022</v>
      </c>
      <c r="CF176">
        <v>32.593235385044231</v>
      </c>
      <c r="CH176">
        <f t="shared" si="135"/>
        <v>0</v>
      </c>
      <c r="CI176">
        <f t="shared" si="136"/>
        <v>1</v>
      </c>
      <c r="CJ176">
        <f t="shared" si="137"/>
        <v>5.5076172475472092</v>
      </c>
      <c r="CM176">
        <v>169</v>
      </c>
      <c r="CN176">
        <v>22.090927409981333</v>
      </c>
      <c r="CO176">
        <v>13.722805254030654</v>
      </c>
      <c r="CQ176">
        <f t="shared" si="138"/>
        <v>1</v>
      </c>
      <c r="CR176">
        <f t="shared" si="139"/>
        <v>0</v>
      </c>
      <c r="CS176">
        <f t="shared" si="140"/>
        <v>8.3681221559506795</v>
      </c>
      <c r="CV176">
        <v>169</v>
      </c>
      <c r="CW176">
        <v>21.478708814993279</v>
      </c>
      <c r="CX176">
        <v>19.528073702707896</v>
      </c>
      <c r="CZ176">
        <f t="shared" si="141"/>
        <v>1</v>
      </c>
      <c r="DA176">
        <f t="shared" si="142"/>
        <v>0</v>
      </c>
      <c r="DB176">
        <f t="shared" si="143"/>
        <v>1.9506351122853829</v>
      </c>
      <c r="DE176">
        <v>169</v>
      </c>
      <c r="DF176">
        <v>19.763874757674291</v>
      </c>
      <c r="DG176">
        <v>16.630468218825957</v>
      </c>
      <c r="DI176">
        <f t="shared" si="144"/>
        <v>1</v>
      </c>
      <c r="DJ176">
        <f t="shared" si="145"/>
        <v>0</v>
      </c>
      <c r="DK176">
        <f t="shared" si="146"/>
        <v>3.1334065388483339</v>
      </c>
      <c r="DN176">
        <v>169</v>
      </c>
      <c r="DO176">
        <v>26.403776700944864</v>
      </c>
      <c r="DP176">
        <v>21.164735546844664</v>
      </c>
      <c r="DR176">
        <f t="shared" si="147"/>
        <v>1</v>
      </c>
      <c r="DS176">
        <f t="shared" si="148"/>
        <v>0</v>
      </c>
      <c r="DT176">
        <f t="shared" si="149"/>
        <v>5.2390411541001995</v>
      </c>
      <c r="DW176">
        <v>169</v>
      </c>
      <c r="DX176">
        <v>22.854397860462267</v>
      </c>
      <c r="DY176">
        <v>32.240035596531264</v>
      </c>
      <c r="EA176">
        <f t="shared" si="150"/>
        <v>0</v>
      </c>
      <c r="EB176">
        <f t="shared" si="151"/>
        <v>1</v>
      </c>
      <c r="EC176">
        <f t="shared" si="152"/>
        <v>9.3856377360689969</v>
      </c>
      <c r="EF176">
        <v>169</v>
      </c>
      <c r="EG176">
        <v>23.635016891817024</v>
      </c>
      <c r="EH176">
        <v>17.450456090181085</v>
      </c>
      <c r="EJ176">
        <f t="shared" si="153"/>
        <v>1</v>
      </c>
      <c r="EK176">
        <f t="shared" si="154"/>
        <v>0</v>
      </c>
      <c r="EL176">
        <f t="shared" si="155"/>
        <v>6.1845608016359392</v>
      </c>
      <c r="EO176">
        <v>169</v>
      </c>
      <c r="EP176">
        <v>21.093417839943271</v>
      </c>
      <c r="EQ176">
        <v>30.194206750228798</v>
      </c>
      <c r="ES176">
        <f t="shared" si="156"/>
        <v>0</v>
      </c>
      <c r="ET176">
        <f t="shared" si="157"/>
        <v>1</v>
      </c>
      <c r="EU176">
        <f t="shared" si="158"/>
        <v>9.1007889102855266</v>
      </c>
    </row>
    <row r="177" spans="1:151" x14ac:dyDescent="0.25">
      <c r="A177">
        <v>170</v>
      </c>
      <c r="B177">
        <v>6.0150732206066717</v>
      </c>
      <c r="C177">
        <v>18.736545708792423</v>
      </c>
      <c r="E177">
        <f t="shared" si="159"/>
        <v>0</v>
      </c>
      <c r="F177">
        <f t="shared" si="110"/>
        <v>1</v>
      </c>
      <c r="G177">
        <f t="shared" si="160"/>
        <v>12.721472488185752</v>
      </c>
      <c r="J177">
        <v>170</v>
      </c>
      <c r="K177">
        <v>14.038744370319453</v>
      </c>
      <c r="L177">
        <v>28.475748620290517</v>
      </c>
      <c r="N177">
        <f t="shared" si="111"/>
        <v>0</v>
      </c>
      <c r="O177">
        <f t="shared" si="112"/>
        <v>1</v>
      </c>
      <c r="P177">
        <f t="shared" si="113"/>
        <v>14.437004249971064</v>
      </c>
      <c r="S177">
        <v>170</v>
      </c>
      <c r="T177">
        <v>20.714343579618969</v>
      </c>
      <c r="U177">
        <v>8.7617050850099574</v>
      </c>
      <c r="W177">
        <f t="shared" si="114"/>
        <v>1</v>
      </c>
      <c r="X177">
        <f t="shared" si="115"/>
        <v>0</v>
      </c>
      <c r="Y177">
        <f t="shared" si="116"/>
        <v>11.952638494609012</v>
      </c>
      <c r="AB177">
        <v>170</v>
      </c>
      <c r="AC177">
        <v>19.048058779004549</v>
      </c>
      <c r="AD177">
        <v>17.508611858350655</v>
      </c>
      <c r="AF177">
        <f t="shared" si="117"/>
        <v>1</v>
      </c>
      <c r="AG177">
        <f t="shared" si="118"/>
        <v>0</v>
      </c>
      <c r="AH177">
        <f t="shared" si="119"/>
        <v>1.5394469206538943</v>
      </c>
      <c r="AK177">
        <v>170</v>
      </c>
      <c r="AL177">
        <v>21.332730161324118</v>
      </c>
      <c r="AM177">
        <v>33.075673446010136</v>
      </c>
      <c r="AO177">
        <f t="shared" si="120"/>
        <v>0</v>
      </c>
      <c r="AP177">
        <f t="shared" si="121"/>
        <v>1</v>
      </c>
      <c r="AQ177">
        <f t="shared" si="122"/>
        <v>11.742943284686017</v>
      </c>
      <c r="AT177">
        <v>170</v>
      </c>
      <c r="AU177">
        <v>15.421847612272101</v>
      </c>
      <c r="AV177">
        <v>20.105671875444244</v>
      </c>
      <c r="AX177">
        <f t="shared" si="123"/>
        <v>0</v>
      </c>
      <c r="AY177">
        <f t="shared" si="124"/>
        <v>1</v>
      </c>
      <c r="AZ177">
        <f t="shared" si="125"/>
        <v>4.6838242631721432</v>
      </c>
      <c r="BC177">
        <v>170</v>
      </c>
      <c r="BD177" t="e">
        <v>#N/A</v>
      </c>
      <c r="BE177" t="e">
        <v>#N/A</v>
      </c>
      <c r="BG177" t="e">
        <f t="shared" si="126"/>
        <v>#N/A</v>
      </c>
      <c r="BH177" t="e">
        <f t="shared" si="127"/>
        <v>#N/A</v>
      </c>
      <c r="BI177" t="e">
        <f t="shared" si="128"/>
        <v>#N/A</v>
      </c>
      <c r="BL177">
        <v>170</v>
      </c>
      <c r="BM177">
        <v>17.805971220589015</v>
      </c>
      <c r="BN177">
        <v>7.3038681531357588</v>
      </c>
      <c r="BP177">
        <f t="shared" si="129"/>
        <v>1</v>
      </c>
      <c r="BQ177">
        <f t="shared" si="130"/>
        <v>0</v>
      </c>
      <c r="BR177">
        <f t="shared" si="131"/>
        <v>10.502103067453255</v>
      </c>
      <c r="BU177">
        <v>170</v>
      </c>
      <c r="BV177">
        <v>30.382353285684495</v>
      </c>
      <c r="BW177">
        <v>16.089802754485852</v>
      </c>
      <c r="BY177">
        <f t="shared" si="132"/>
        <v>1</v>
      </c>
      <c r="BZ177">
        <f t="shared" si="133"/>
        <v>0</v>
      </c>
      <c r="CA177">
        <f t="shared" si="134"/>
        <v>14.292550531198643</v>
      </c>
      <c r="CD177">
        <v>170</v>
      </c>
      <c r="CE177">
        <v>32.716653134425741</v>
      </c>
      <c r="CF177">
        <v>34.866652271030119</v>
      </c>
      <c r="CH177">
        <f t="shared" si="135"/>
        <v>0</v>
      </c>
      <c r="CI177">
        <f t="shared" si="136"/>
        <v>1</v>
      </c>
      <c r="CJ177">
        <f t="shared" si="137"/>
        <v>2.1499991366043787</v>
      </c>
      <c r="CM177">
        <v>170</v>
      </c>
      <c r="CN177">
        <v>25.446274329843938</v>
      </c>
      <c r="CO177">
        <v>18.80500014019535</v>
      </c>
      <c r="CQ177">
        <f t="shared" si="138"/>
        <v>1</v>
      </c>
      <c r="CR177">
        <f t="shared" si="139"/>
        <v>0</v>
      </c>
      <c r="CS177">
        <f t="shared" si="140"/>
        <v>6.6412741896485876</v>
      </c>
      <c r="CV177">
        <v>170</v>
      </c>
      <c r="CW177">
        <v>26.792860034584784</v>
      </c>
      <c r="CX177">
        <v>11.311563328555854</v>
      </c>
      <c r="CZ177">
        <f t="shared" si="141"/>
        <v>1</v>
      </c>
      <c r="DA177">
        <f t="shared" si="142"/>
        <v>0</v>
      </c>
      <c r="DB177">
        <f t="shared" si="143"/>
        <v>15.48129670602893</v>
      </c>
      <c r="DE177">
        <v>170</v>
      </c>
      <c r="DF177">
        <v>21.750699005755877</v>
      </c>
      <c r="DG177">
        <v>29.499769709071135</v>
      </c>
      <c r="DI177">
        <f t="shared" si="144"/>
        <v>0</v>
      </c>
      <c r="DJ177">
        <f t="shared" si="145"/>
        <v>1</v>
      </c>
      <c r="DK177">
        <f t="shared" si="146"/>
        <v>7.7490707033152582</v>
      </c>
      <c r="DN177">
        <v>170</v>
      </c>
      <c r="DO177">
        <v>26.393584285725307</v>
      </c>
      <c r="DP177">
        <v>17.469396655141576</v>
      </c>
      <c r="DR177">
        <f t="shared" si="147"/>
        <v>1</v>
      </c>
      <c r="DS177">
        <f t="shared" si="148"/>
        <v>0</v>
      </c>
      <c r="DT177">
        <f t="shared" si="149"/>
        <v>8.9241876305837309</v>
      </c>
      <c r="DW177">
        <v>170</v>
      </c>
      <c r="DX177">
        <v>0.91513170452618908</v>
      </c>
      <c r="DY177">
        <v>2.457133721999984</v>
      </c>
      <c r="EA177">
        <f t="shared" si="150"/>
        <v>0</v>
      </c>
      <c r="EB177">
        <f t="shared" si="151"/>
        <v>1</v>
      </c>
      <c r="EC177">
        <f t="shared" si="152"/>
        <v>1.542002017473795</v>
      </c>
      <c r="EF177">
        <v>170</v>
      </c>
      <c r="EG177">
        <v>19.998973867409561</v>
      </c>
      <c r="EH177">
        <v>16.989988108922059</v>
      </c>
      <c r="EJ177">
        <f t="shared" si="153"/>
        <v>1</v>
      </c>
      <c r="EK177">
        <f t="shared" si="154"/>
        <v>0</v>
      </c>
      <c r="EL177">
        <f t="shared" si="155"/>
        <v>3.0089857584875013</v>
      </c>
      <c r="EO177">
        <v>170</v>
      </c>
      <c r="EP177">
        <v>15.848814190166181</v>
      </c>
      <c r="EQ177">
        <v>20.471956581440018</v>
      </c>
      <c r="ES177">
        <f t="shared" si="156"/>
        <v>0</v>
      </c>
      <c r="ET177">
        <f t="shared" si="157"/>
        <v>1</v>
      </c>
      <c r="EU177">
        <f t="shared" si="158"/>
        <v>4.6231423912738379</v>
      </c>
    </row>
    <row r="178" spans="1:151" x14ac:dyDescent="0.25">
      <c r="A178">
        <v>171</v>
      </c>
      <c r="B178">
        <v>11.809354643254915</v>
      </c>
      <c r="C178">
        <v>46.801472941491156</v>
      </c>
      <c r="E178">
        <f t="shared" si="159"/>
        <v>0</v>
      </c>
      <c r="F178">
        <f t="shared" si="110"/>
        <v>1</v>
      </c>
      <c r="G178">
        <f t="shared" si="160"/>
        <v>34.992118298236242</v>
      </c>
      <c r="J178">
        <v>171</v>
      </c>
      <c r="K178">
        <v>24.636770388877409</v>
      </c>
      <c r="L178">
        <v>23.163215219884968</v>
      </c>
      <c r="N178">
        <f t="shared" si="111"/>
        <v>1</v>
      </c>
      <c r="O178">
        <f t="shared" si="112"/>
        <v>0</v>
      </c>
      <c r="P178">
        <f t="shared" si="113"/>
        <v>1.4735551689924407</v>
      </c>
      <c r="S178">
        <v>171</v>
      </c>
      <c r="T178">
        <v>23.811309993786232</v>
      </c>
      <c r="U178">
        <v>25.412047612908772</v>
      </c>
      <c r="W178">
        <f t="shared" si="114"/>
        <v>0</v>
      </c>
      <c r="X178">
        <f t="shared" si="115"/>
        <v>1</v>
      </c>
      <c r="Y178">
        <f t="shared" si="116"/>
        <v>1.6007376191225404</v>
      </c>
      <c r="AB178">
        <v>171</v>
      </c>
      <c r="AC178">
        <v>4.8123025192040849</v>
      </c>
      <c r="AD178">
        <v>15.914575191763625</v>
      </c>
      <c r="AF178">
        <f t="shared" si="117"/>
        <v>0</v>
      </c>
      <c r="AG178">
        <f t="shared" si="118"/>
        <v>1</v>
      </c>
      <c r="AH178">
        <f t="shared" si="119"/>
        <v>11.10227267255954</v>
      </c>
      <c r="AK178">
        <v>171</v>
      </c>
      <c r="AL178">
        <v>17.184601975042895</v>
      </c>
      <c r="AM178">
        <v>29.673262164917364</v>
      </c>
      <c r="AO178">
        <f t="shared" si="120"/>
        <v>0</v>
      </c>
      <c r="AP178">
        <f t="shared" si="121"/>
        <v>1</v>
      </c>
      <c r="AQ178">
        <f t="shared" si="122"/>
        <v>12.488660189874469</v>
      </c>
      <c r="AT178">
        <v>171</v>
      </c>
      <c r="AU178">
        <v>16.11087734139522</v>
      </c>
      <c r="AV178">
        <v>24.080370853187528</v>
      </c>
      <c r="AX178">
        <f t="shared" si="123"/>
        <v>0</v>
      </c>
      <c r="AY178">
        <f t="shared" si="124"/>
        <v>1</v>
      </c>
      <c r="AZ178">
        <f t="shared" si="125"/>
        <v>7.969493511792308</v>
      </c>
      <c r="BC178">
        <v>171</v>
      </c>
      <c r="BD178" t="e">
        <v>#N/A</v>
      </c>
      <c r="BE178" t="e">
        <v>#N/A</v>
      </c>
      <c r="BG178" t="e">
        <f t="shared" si="126"/>
        <v>#N/A</v>
      </c>
      <c r="BH178" t="e">
        <f t="shared" si="127"/>
        <v>#N/A</v>
      </c>
      <c r="BI178" t="e">
        <f t="shared" si="128"/>
        <v>#N/A</v>
      </c>
      <c r="BL178">
        <v>171</v>
      </c>
      <c r="BM178">
        <v>29.054646348238638</v>
      </c>
      <c r="BN178">
        <v>8.2191194568894748</v>
      </c>
      <c r="BP178">
        <f t="shared" si="129"/>
        <v>1</v>
      </c>
      <c r="BQ178">
        <f t="shared" si="130"/>
        <v>0</v>
      </c>
      <c r="BR178">
        <f t="shared" si="131"/>
        <v>20.835526891349161</v>
      </c>
      <c r="BU178">
        <v>171</v>
      </c>
      <c r="BV178">
        <v>25.592859421167567</v>
      </c>
      <c r="BW178">
        <v>20.906164487852415</v>
      </c>
      <c r="BY178">
        <f t="shared" si="132"/>
        <v>1</v>
      </c>
      <c r="BZ178">
        <f t="shared" si="133"/>
        <v>0</v>
      </c>
      <c r="CA178">
        <f t="shared" si="134"/>
        <v>4.6866949333151524</v>
      </c>
      <c r="CD178">
        <v>171</v>
      </c>
      <c r="CE178">
        <v>15.572738524426081</v>
      </c>
      <c r="CF178">
        <v>35.270288653683224</v>
      </c>
      <c r="CH178">
        <f t="shared" si="135"/>
        <v>0</v>
      </c>
      <c r="CI178">
        <f t="shared" si="136"/>
        <v>1</v>
      </c>
      <c r="CJ178">
        <f t="shared" si="137"/>
        <v>19.697550129257145</v>
      </c>
      <c r="CM178">
        <v>171</v>
      </c>
      <c r="CN178">
        <v>18.489271363591946</v>
      </c>
      <c r="CO178">
        <v>25.452910107068689</v>
      </c>
      <c r="CQ178">
        <f t="shared" si="138"/>
        <v>0</v>
      </c>
      <c r="CR178">
        <f t="shared" si="139"/>
        <v>1</v>
      </c>
      <c r="CS178">
        <f t="shared" si="140"/>
        <v>6.9636387434767428</v>
      </c>
      <c r="CV178">
        <v>171</v>
      </c>
      <c r="CW178">
        <v>23.219993150830234</v>
      </c>
      <c r="CX178">
        <v>18.368463541794654</v>
      </c>
      <c r="CZ178">
        <f t="shared" si="141"/>
        <v>1</v>
      </c>
      <c r="DA178">
        <f t="shared" si="142"/>
        <v>0</v>
      </c>
      <c r="DB178">
        <f t="shared" si="143"/>
        <v>4.8515296090355804</v>
      </c>
      <c r="DE178">
        <v>171</v>
      </c>
      <c r="DF178">
        <v>20.269644762594165</v>
      </c>
      <c r="DG178">
        <v>20.46313173799367</v>
      </c>
      <c r="DI178">
        <f t="shared" si="144"/>
        <v>0</v>
      </c>
      <c r="DJ178">
        <f t="shared" si="145"/>
        <v>1</v>
      </c>
      <c r="DK178">
        <f t="shared" si="146"/>
        <v>0.19348697539950521</v>
      </c>
      <c r="DN178">
        <v>171</v>
      </c>
      <c r="DO178">
        <v>21.860417625998704</v>
      </c>
      <c r="DP178">
        <v>18.972744317997083</v>
      </c>
      <c r="DR178">
        <f t="shared" si="147"/>
        <v>1</v>
      </c>
      <c r="DS178">
        <f t="shared" si="148"/>
        <v>0</v>
      </c>
      <c r="DT178">
        <f t="shared" si="149"/>
        <v>2.8876733080016201</v>
      </c>
      <c r="DW178">
        <v>171</v>
      </c>
      <c r="DX178">
        <v>9.4487325923365297</v>
      </c>
      <c r="DY178">
        <v>22.079784714709973</v>
      </c>
      <c r="EA178">
        <f t="shared" si="150"/>
        <v>0</v>
      </c>
      <c r="EB178">
        <f t="shared" si="151"/>
        <v>1</v>
      </c>
      <c r="EC178">
        <f t="shared" si="152"/>
        <v>12.631052122373443</v>
      </c>
      <c r="EF178">
        <v>171</v>
      </c>
      <c r="EG178">
        <v>25.162497727679952</v>
      </c>
      <c r="EH178">
        <v>18.178072334132644</v>
      </c>
      <c r="EJ178">
        <f t="shared" si="153"/>
        <v>1</v>
      </c>
      <c r="EK178">
        <f t="shared" si="154"/>
        <v>0</v>
      </c>
      <c r="EL178">
        <f t="shared" si="155"/>
        <v>6.9844253935473084</v>
      </c>
      <c r="EO178">
        <v>171</v>
      </c>
      <c r="EP178">
        <v>17.23530718680319</v>
      </c>
      <c r="EQ178">
        <v>22.156390657800497</v>
      </c>
      <c r="ES178">
        <f t="shared" si="156"/>
        <v>0</v>
      </c>
      <c r="ET178">
        <f t="shared" si="157"/>
        <v>1</v>
      </c>
      <c r="EU178">
        <f t="shared" si="158"/>
        <v>4.9210834709973064</v>
      </c>
    </row>
    <row r="179" spans="1:151" x14ac:dyDescent="0.25">
      <c r="A179">
        <v>172</v>
      </c>
      <c r="B179">
        <v>13.779722036885868</v>
      </c>
      <c r="C179">
        <v>49.452311295903584</v>
      </c>
      <c r="E179">
        <f t="shared" si="159"/>
        <v>0</v>
      </c>
      <c r="F179">
        <f t="shared" si="110"/>
        <v>1</v>
      </c>
      <c r="G179">
        <f t="shared" si="160"/>
        <v>35.672589259017712</v>
      </c>
      <c r="J179">
        <v>172</v>
      </c>
      <c r="K179">
        <v>17.062371885701776</v>
      </c>
      <c r="L179">
        <v>25.224786840091159</v>
      </c>
      <c r="N179">
        <f t="shared" si="111"/>
        <v>0</v>
      </c>
      <c r="O179">
        <f t="shared" si="112"/>
        <v>1</v>
      </c>
      <c r="P179">
        <f t="shared" si="113"/>
        <v>8.1624149543893836</v>
      </c>
      <c r="S179">
        <v>172</v>
      </c>
      <c r="T179">
        <v>14.073668477245766</v>
      </c>
      <c r="U179">
        <v>41.93045502350892</v>
      </c>
      <c r="W179">
        <f t="shared" si="114"/>
        <v>0</v>
      </c>
      <c r="X179">
        <f t="shared" si="115"/>
        <v>1</v>
      </c>
      <c r="Y179">
        <f t="shared" si="116"/>
        <v>27.856786546263152</v>
      </c>
      <c r="AB179">
        <v>172</v>
      </c>
      <c r="AC179">
        <v>31.009852299395568</v>
      </c>
      <c r="AD179">
        <v>17.166788457433714</v>
      </c>
      <c r="AF179">
        <f t="shared" si="117"/>
        <v>1</v>
      </c>
      <c r="AG179">
        <f t="shared" si="118"/>
        <v>0</v>
      </c>
      <c r="AH179">
        <f t="shared" si="119"/>
        <v>13.843063841961854</v>
      </c>
      <c r="AK179">
        <v>172</v>
      </c>
      <c r="AL179">
        <v>17.73025863049191</v>
      </c>
      <c r="AM179">
        <v>12.359324083684001</v>
      </c>
      <c r="AO179">
        <f t="shared" si="120"/>
        <v>1</v>
      </c>
      <c r="AP179">
        <f t="shared" si="121"/>
        <v>0</v>
      </c>
      <c r="AQ179">
        <f t="shared" si="122"/>
        <v>5.3709345468079093</v>
      </c>
      <c r="AT179">
        <v>172</v>
      </c>
      <c r="AU179">
        <v>18.390138435770595</v>
      </c>
      <c r="AV179">
        <v>27.230912861729735</v>
      </c>
      <c r="AX179">
        <f t="shared" si="123"/>
        <v>0</v>
      </c>
      <c r="AY179">
        <f t="shared" si="124"/>
        <v>1</v>
      </c>
      <c r="AZ179">
        <f t="shared" si="125"/>
        <v>8.8407744259591396</v>
      </c>
      <c r="BC179">
        <v>172</v>
      </c>
      <c r="BD179" t="e">
        <v>#N/A</v>
      </c>
      <c r="BE179" t="e">
        <v>#N/A</v>
      </c>
      <c r="BG179" t="e">
        <f t="shared" si="126"/>
        <v>#N/A</v>
      </c>
      <c r="BH179" t="e">
        <f t="shared" si="127"/>
        <v>#N/A</v>
      </c>
      <c r="BI179" t="e">
        <f t="shared" si="128"/>
        <v>#N/A</v>
      </c>
      <c r="BL179">
        <v>172</v>
      </c>
      <c r="BM179">
        <v>12.39304360595667</v>
      </c>
      <c r="BN179">
        <v>6.8043979481012435</v>
      </c>
      <c r="BP179">
        <f t="shared" si="129"/>
        <v>1</v>
      </c>
      <c r="BQ179">
        <f t="shared" si="130"/>
        <v>0</v>
      </c>
      <c r="BR179">
        <f t="shared" si="131"/>
        <v>5.5886456578554267</v>
      </c>
      <c r="BU179">
        <v>172</v>
      </c>
      <c r="BV179">
        <v>18.736180617742942</v>
      </c>
      <c r="BW179">
        <v>10.605263033826642</v>
      </c>
      <c r="BY179">
        <f t="shared" si="132"/>
        <v>1</v>
      </c>
      <c r="BZ179">
        <f t="shared" si="133"/>
        <v>0</v>
      </c>
      <c r="CA179">
        <f t="shared" si="134"/>
        <v>8.1309175839163004</v>
      </c>
      <c r="CD179">
        <v>172</v>
      </c>
      <c r="CE179">
        <v>24.128664568303989</v>
      </c>
      <c r="CF179">
        <v>23.762451622177444</v>
      </c>
      <c r="CH179">
        <f t="shared" si="135"/>
        <v>1</v>
      </c>
      <c r="CI179">
        <f t="shared" si="136"/>
        <v>0</v>
      </c>
      <c r="CJ179">
        <f t="shared" si="137"/>
        <v>0.36621294612654509</v>
      </c>
      <c r="CM179">
        <v>172</v>
      </c>
      <c r="CN179">
        <v>21.265206413838069</v>
      </c>
      <c r="CO179">
        <v>22.143953767247552</v>
      </c>
      <c r="CQ179">
        <f t="shared" si="138"/>
        <v>0</v>
      </c>
      <c r="CR179">
        <f t="shared" si="139"/>
        <v>1</v>
      </c>
      <c r="CS179">
        <f t="shared" si="140"/>
        <v>0.87874735340948362</v>
      </c>
      <c r="CV179">
        <v>172</v>
      </c>
      <c r="CW179">
        <v>23.01192572452198</v>
      </c>
      <c r="CX179">
        <v>18.352508978663522</v>
      </c>
      <c r="CZ179">
        <f t="shared" si="141"/>
        <v>1</v>
      </c>
      <c r="DA179">
        <f t="shared" si="142"/>
        <v>0</v>
      </c>
      <c r="DB179">
        <f t="shared" si="143"/>
        <v>4.6594167458584579</v>
      </c>
      <c r="DE179">
        <v>172</v>
      </c>
      <c r="DF179">
        <v>24.608020858945746</v>
      </c>
      <c r="DG179">
        <v>31.398231779818872</v>
      </c>
      <c r="DI179">
        <f t="shared" si="144"/>
        <v>0</v>
      </c>
      <c r="DJ179">
        <f t="shared" si="145"/>
        <v>1</v>
      </c>
      <c r="DK179">
        <f t="shared" si="146"/>
        <v>6.7902109208731254</v>
      </c>
      <c r="DN179">
        <v>172</v>
      </c>
      <c r="DO179">
        <v>28.24059701430248</v>
      </c>
      <c r="DP179">
        <v>32.984335476912349</v>
      </c>
      <c r="DR179">
        <f t="shared" si="147"/>
        <v>0</v>
      </c>
      <c r="DS179">
        <f t="shared" si="148"/>
        <v>1</v>
      </c>
      <c r="DT179">
        <f t="shared" si="149"/>
        <v>4.7437384626098691</v>
      </c>
      <c r="DW179">
        <v>172</v>
      </c>
      <c r="DX179">
        <v>23.076621955780325</v>
      </c>
      <c r="DY179">
        <v>26.450176186443809</v>
      </c>
      <c r="EA179">
        <f t="shared" si="150"/>
        <v>0</v>
      </c>
      <c r="EB179">
        <f t="shared" si="151"/>
        <v>1</v>
      </c>
      <c r="EC179">
        <f t="shared" si="152"/>
        <v>3.3735542306634834</v>
      </c>
      <c r="EF179">
        <v>172</v>
      </c>
      <c r="EG179">
        <v>20.599287749075543</v>
      </c>
      <c r="EH179">
        <v>19.292478037948268</v>
      </c>
      <c r="EJ179">
        <f t="shared" si="153"/>
        <v>1</v>
      </c>
      <c r="EK179">
        <f t="shared" si="154"/>
        <v>0</v>
      </c>
      <c r="EL179">
        <f t="shared" si="155"/>
        <v>1.3068097111272756</v>
      </c>
      <c r="EO179">
        <v>172</v>
      </c>
      <c r="EP179">
        <v>19.722249576586027</v>
      </c>
      <c r="EQ179">
        <v>36.616962564630356</v>
      </c>
      <c r="ES179">
        <f t="shared" si="156"/>
        <v>0</v>
      </c>
      <c r="ET179">
        <f t="shared" si="157"/>
        <v>1</v>
      </c>
      <c r="EU179">
        <f t="shared" si="158"/>
        <v>16.894712988044329</v>
      </c>
    </row>
    <row r="180" spans="1:151" x14ac:dyDescent="0.25">
      <c r="A180">
        <v>173</v>
      </c>
      <c r="B180">
        <v>10.712762364133427</v>
      </c>
      <c r="C180">
        <v>36.922499909355665</v>
      </c>
      <c r="E180">
        <f t="shared" si="159"/>
        <v>0</v>
      </c>
      <c r="F180">
        <f t="shared" si="110"/>
        <v>1</v>
      </c>
      <c r="G180">
        <f t="shared" si="160"/>
        <v>26.209737545222239</v>
      </c>
      <c r="J180">
        <v>173</v>
      </c>
      <c r="K180">
        <v>20.39089885952141</v>
      </c>
      <c r="L180">
        <v>22.024948997351519</v>
      </c>
      <c r="N180">
        <f t="shared" si="111"/>
        <v>0</v>
      </c>
      <c r="O180">
        <f t="shared" si="112"/>
        <v>1</v>
      </c>
      <c r="P180">
        <f t="shared" si="113"/>
        <v>1.6340501378301084</v>
      </c>
      <c r="S180">
        <v>173</v>
      </c>
      <c r="T180">
        <v>22.332697300927158</v>
      </c>
      <c r="U180">
        <v>41.631062458338626</v>
      </c>
      <c r="W180">
        <f t="shared" si="114"/>
        <v>0</v>
      </c>
      <c r="X180">
        <f t="shared" si="115"/>
        <v>1</v>
      </c>
      <c r="Y180">
        <f t="shared" si="116"/>
        <v>19.298365157411467</v>
      </c>
      <c r="AB180">
        <v>173</v>
      </c>
      <c r="AC180">
        <v>25.843509275109291</v>
      </c>
      <c r="AD180">
        <v>17.304064701731868</v>
      </c>
      <c r="AF180">
        <f t="shared" si="117"/>
        <v>1</v>
      </c>
      <c r="AG180">
        <f t="shared" si="118"/>
        <v>0</v>
      </c>
      <c r="AH180">
        <f t="shared" si="119"/>
        <v>8.5394445733774234</v>
      </c>
      <c r="AK180">
        <v>173</v>
      </c>
      <c r="AL180">
        <v>25.02840827002068</v>
      </c>
      <c r="AM180">
        <v>25.292778586810499</v>
      </c>
      <c r="AO180">
        <f t="shared" si="120"/>
        <v>0</v>
      </c>
      <c r="AP180">
        <f t="shared" si="121"/>
        <v>1</v>
      </c>
      <c r="AQ180">
        <f t="shared" si="122"/>
        <v>0.26437031678981882</v>
      </c>
      <c r="AT180">
        <v>173</v>
      </c>
      <c r="AU180">
        <v>17.399366996463627</v>
      </c>
      <c r="AV180">
        <v>20.665414385938373</v>
      </c>
      <c r="AX180">
        <f t="shared" si="123"/>
        <v>0</v>
      </c>
      <c r="AY180">
        <f t="shared" si="124"/>
        <v>1</v>
      </c>
      <c r="AZ180">
        <f t="shared" si="125"/>
        <v>3.2660473894747462</v>
      </c>
      <c r="BC180">
        <v>173</v>
      </c>
      <c r="BD180" t="e">
        <v>#N/A</v>
      </c>
      <c r="BE180" t="e">
        <v>#N/A</v>
      </c>
      <c r="BG180" t="e">
        <f t="shared" si="126"/>
        <v>#N/A</v>
      </c>
      <c r="BH180" t="e">
        <f t="shared" si="127"/>
        <v>#N/A</v>
      </c>
      <c r="BI180" t="e">
        <f t="shared" si="128"/>
        <v>#N/A</v>
      </c>
      <c r="BL180">
        <v>173</v>
      </c>
      <c r="BM180">
        <v>23.276585398212802</v>
      </c>
      <c r="BN180">
        <v>17.705933530338861</v>
      </c>
      <c r="BP180">
        <f t="shared" si="129"/>
        <v>1</v>
      </c>
      <c r="BQ180">
        <f t="shared" si="130"/>
        <v>0</v>
      </c>
      <c r="BR180">
        <f t="shared" si="131"/>
        <v>5.5706518678739414</v>
      </c>
      <c r="BU180">
        <v>173</v>
      </c>
      <c r="BV180">
        <v>28.365233152518865</v>
      </c>
      <c r="BW180">
        <v>22.094844933078072</v>
      </c>
      <c r="BY180">
        <f t="shared" si="132"/>
        <v>1</v>
      </c>
      <c r="BZ180">
        <f t="shared" si="133"/>
        <v>0</v>
      </c>
      <c r="CA180">
        <f t="shared" si="134"/>
        <v>6.2703882194407932</v>
      </c>
      <c r="CD180">
        <v>173</v>
      </c>
      <c r="CE180">
        <v>21.039847474983777</v>
      </c>
      <c r="CF180">
        <v>21.372259698196988</v>
      </c>
      <c r="CH180">
        <f t="shared" si="135"/>
        <v>0</v>
      </c>
      <c r="CI180">
        <f t="shared" si="136"/>
        <v>1</v>
      </c>
      <c r="CJ180">
        <f t="shared" si="137"/>
        <v>0.33241222321321118</v>
      </c>
      <c r="CM180">
        <v>173</v>
      </c>
      <c r="CN180">
        <v>20.451007325295549</v>
      </c>
      <c r="CO180">
        <v>31.765465441968786</v>
      </c>
      <c r="CQ180">
        <f t="shared" si="138"/>
        <v>0</v>
      </c>
      <c r="CR180">
        <f t="shared" si="139"/>
        <v>1</v>
      </c>
      <c r="CS180">
        <f t="shared" si="140"/>
        <v>11.314458116673237</v>
      </c>
      <c r="CV180">
        <v>173</v>
      </c>
      <c r="CW180">
        <v>21.302441550886893</v>
      </c>
      <c r="CX180">
        <v>14.324402924107821</v>
      </c>
      <c r="CZ180">
        <f t="shared" si="141"/>
        <v>1</v>
      </c>
      <c r="DA180">
        <f t="shared" si="142"/>
        <v>0</v>
      </c>
      <c r="DB180">
        <f t="shared" si="143"/>
        <v>6.9780386267790728</v>
      </c>
      <c r="DE180">
        <v>173</v>
      </c>
      <c r="DF180">
        <v>12.764197727719463</v>
      </c>
      <c r="DG180">
        <v>21.79893981099119</v>
      </c>
      <c r="DI180">
        <f t="shared" si="144"/>
        <v>0</v>
      </c>
      <c r="DJ180">
        <f t="shared" si="145"/>
        <v>1</v>
      </c>
      <c r="DK180">
        <f t="shared" si="146"/>
        <v>9.0347420832717269</v>
      </c>
      <c r="DN180">
        <v>173</v>
      </c>
      <c r="DO180">
        <v>24.097287850118825</v>
      </c>
      <c r="DP180">
        <v>17.158852221032788</v>
      </c>
      <c r="DR180">
        <f t="shared" si="147"/>
        <v>1</v>
      </c>
      <c r="DS180">
        <f t="shared" si="148"/>
        <v>0</v>
      </c>
      <c r="DT180">
        <f t="shared" si="149"/>
        <v>6.9384356290860367</v>
      </c>
      <c r="DW180">
        <v>173</v>
      </c>
      <c r="DX180">
        <v>22.208517541602532</v>
      </c>
      <c r="DY180">
        <v>12.939250456444716</v>
      </c>
      <c r="EA180">
        <f t="shared" si="150"/>
        <v>1</v>
      </c>
      <c r="EB180">
        <f t="shared" si="151"/>
        <v>0</v>
      </c>
      <c r="EC180">
        <f t="shared" si="152"/>
        <v>9.2692670851578161</v>
      </c>
      <c r="EF180">
        <v>173</v>
      </c>
      <c r="EG180">
        <v>23.730977935706427</v>
      </c>
      <c r="EH180">
        <v>18.030893701123791</v>
      </c>
      <c r="EJ180">
        <f t="shared" si="153"/>
        <v>1</v>
      </c>
      <c r="EK180">
        <f t="shared" si="154"/>
        <v>0</v>
      </c>
      <c r="EL180">
        <f t="shared" si="155"/>
        <v>5.7000842345826364</v>
      </c>
      <c r="EO180">
        <v>173</v>
      </c>
      <c r="EP180">
        <v>24.003500902072229</v>
      </c>
      <c r="EQ180">
        <v>22.525517571671077</v>
      </c>
      <c r="ES180">
        <f t="shared" si="156"/>
        <v>1</v>
      </c>
      <c r="ET180">
        <f t="shared" si="157"/>
        <v>0</v>
      </c>
      <c r="EU180">
        <f t="shared" si="158"/>
        <v>1.4779833304011518</v>
      </c>
    </row>
    <row r="181" spans="1:151" x14ac:dyDescent="0.25">
      <c r="A181">
        <v>174</v>
      </c>
      <c r="B181">
        <v>4.4946912905430265</v>
      </c>
      <c r="C181">
        <v>6.6676871928838963</v>
      </c>
      <c r="E181">
        <f t="shared" si="159"/>
        <v>0</v>
      </c>
      <c r="F181">
        <f t="shared" si="110"/>
        <v>1</v>
      </c>
      <c r="G181">
        <f t="shared" si="160"/>
        <v>2.1729959023408698</v>
      </c>
      <c r="J181">
        <v>174</v>
      </c>
      <c r="K181">
        <v>21.461336797436843</v>
      </c>
      <c r="L181">
        <v>32.425415750618001</v>
      </c>
      <c r="N181">
        <f t="shared" si="111"/>
        <v>0</v>
      </c>
      <c r="O181">
        <f t="shared" si="112"/>
        <v>1</v>
      </c>
      <c r="P181">
        <f t="shared" si="113"/>
        <v>10.964078953181158</v>
      </c>
      <c r="S181">
        <v>174</v>
      </c>
      <c r="T181">
        <v>22.849741753134431</v>
      </c>
      <c r="U181">
        <v>39.130361561780028</v>
      </c>
      <c r="W181">
        <f t="shared" si="114"/>
        <v>0</v>
      </c>
      <c r="X181">
        <f t="shared" si="115"/>
        <v>1</v>
      </c>
      <c r="Y181">
        <f t="shared" si="116"/>
        <v>16.280619808645596</v>
      </c>
      <c r="AB181">
        <v>174</v>
      </c>
      <c r="AC181">
        <v>18.436499442402411</v>
      </c>
      <c r="AD181">
        <v>18.152158806890746</v>
      </c>
      <c r="AF181">
        <f t="shared" si="117"/>
        <v>1</v>
      </c>
      <c r="AG181">
        <f t="shared" si="118"/>
        <v>0</v>
      </c>
      <c r="AH181">
        <f t="shared" si="119"/>
        <v>0.28434063551166489</v>
      </c>
      <c r="AK181">
        <v>174</v>
      </c>
      <c r="AL181">
        <v>28.935946822835202</v>
      </c>
      <c r="AM181">
        <v>26.74231882146805</v>
      </c>
      <c r="AO181">
        <f t="shared" si="120"/>
        <v>1</v>
      </c>
      <c r="AP181">
        <f t="shared" si="121"/>
        <v>0</v>
      </c>
      <c r="AQ181">
        <f t="shared" si="122"/>
        <v>2.1936280013671521</v>
      </c>
      <c r="AT181">
        <v>174</v>
      </c>
      <c r="AU181">
        <v>20.055238746712885</v>
      </c>
      <c r="AV181">
        <v>12.556506820717555</v>
      </c>
      <c r="AX181">
        <f t="shared" si="123"/>
        <v>1</v>
      </c>
      <c r="AY181">
        <f t="shared" si="124"/>
        <v>0</v>
      </c>
      <c r="AZ181">
        <f t="shared" si="125"/>
        <v>7.4987319259953296</v>
      </c>
      <c r="BC181">
        <v>174</v>
      </c>
      <c r="BD181" t="e">
        <v>#N/A</v>
      </c>
      <c r="BE181" t="e">
        <v>#N/A</v>
      </c>
      <c r="BG181" t="e">
        <f t="shared" si="126"/>
        <v>#N/A</v>
      </c>
      <c r="BH181" t="e">
        <f t="shared" si="127"/>
        <v>#N/A</v>
      </c>
      <c r="BI181" t="e">
        <f t="shared" si="128"/>
        <v>#N/A</v>
      </c>
      <c r="BL181">
        <v>174</v>
      </c>
      <c r="BM181">
        <v>33.097028251213302</v>
      </c>
      <c r="BN181">
        <v>5.6827632807283219</v>
      </c>
      <c r="BP181">
        <f t="shared" si="129"/>
        <v>1</v>
      </c>
      <c r="BQ181">
        <f t="shared" si="130"/>
        <v>0</v>
      </c>
      <c r="BR181">
        <f t="shared" si="131"/>
        <v>27.414264970484979</v>
      </c>
      <c r="BU181">
        <v>174</v>
      </c>
      <c r="BV181">
        <v>24.564536518406818</v>
      </c>
      <c r="BW181">
        <v>30.28092701321458</v>
      </c>
      <c r="BY181">
        <f t="shared" si="132"/>
        <v>0</v>
      </c>
      <c r="BZ181">
        <f t="shared" si="133"/>
        <v>1</v>
      </c>
      <c r="CA181">
        <f t="shared" si="134"/>
        <v>5.7163904948077615</v>
      </c>
      <c r="CD181">
        <v>174</v>
      </c>
      <c r="CE181">
        <v>30.03874378904105</v>
      </c>
      <c r="CF181">
        <v>21.99509498832834</v>
      </c>
      <c r="CH181">
        <f t="shared" si="135"/>
        <v>1</v>
      </c>
      <c r="CI181">
        <f t="shared" si="136"/>
        <v>0</v>
      </c>
      <c r="CJ181">
        <f t="shared" si="137"/>
        <v>8.0436488007127096</v>
      </c>
      <c r="CM181">
        <v>174</v>
      </c>
      <c r="CN181">
        <v>18.112536453941747</v>
      </c>
      <c r="CO181">
        <v>28.334608556793413</v>
      </c>
      <c r="CQ181">
        <f t="shared" si="138"/>
        <v>0</v>
      </c>
      <c r="CR181">
        <f t="shared" si="139"/>
        <v>1</v>
      </c>
      <c r="CS181">
        <f t="shared" si="140"/>
        <v>10.222072102851666</v>
      </c>
      <c r="CV181">
        <v>174</v>
      </c>
      <c r="CW181">
        <v>23.844188547283618</v>
      </c>
      <c r="CX181">
        <v>19.382211890270021</v>
      </c>
      <c r="CZ181">
        <f t="shared" si="141"/>
        <v>1</v>
      </c>
      <c r="DA181">
        <f t="shared" si="142"/>
        <v>0</v>
      </c>
      <c r="DB181">
        <f t="shared" si="143"/>
        <v>4.4619766570135972</v>
      </c>
      <c r="DE181">
        <v>174</v>
      </c>
      <c r="DF181">
        <v>9.9909806038536093</v>
      </c>
      <c r="DG181">
        <v>24.251469725441808</v>
      </c>
      <c r="DI181">
        <f t="shared" si="144"/>
        <v>0</v>
      </c>
      <c r="DJ181">
        <f t="shared" si="145"/>
        <v>1</v>
      </c>
      <c r="DK181">
        <f t="shared" si="146"/>
        <v>14.260489121588199</v>
      </c>
      <c r="DN181">
        <v>174</v>
      </c>
      <c r="DO181">
        <v>22.684369291948101</v>
      </c>
      <c r="DP181">
        <v>18.926649995922052</v>
      </c>
      <c r="DR181">
        <f t="shared" si="147"/>
        <v>1</v>
      </c>
      <c r="DS181">
        <f t="shared" si="148"/>
        <v>0</v>
      </c>
      <c r="DT181">
        <f t="shared" si="149"/>
        <v>3.7577192960260497</v>
      </c>
      <c r="DW181">
        <v>174</v>
      </c>
      <c r="DX181">
        <v>23.918407096207766</v>
      </c>
      <c r="DY181">
        <v>15.69782429411169</v>
      </c>
      <c r="EA181">
        <f t="shared" si="150"/>
        <v>1</v>
      </c>
      <c r="EB181">
        <f t="shared" si="151"/>
        <v>0</v>
      </c>
      <c r="EC181">
        <f t="shared" si="152"/>
        <v>8.2205828020960752</v>
      </c>
      <c r="EF181">
        <v>174</v>
      </c>
      <c r="EG181">
        <v>21.104417240206921</v>
      </c>
      <c r="EH181">
        <v>15.413122825151307</v>
      </c>
      <c r="EJ181">
        <f t="shared" si="153"/>
        <v>1</v>
      </c>
      <c r="EK181">
        <f t="shared" si="154"/>
        <v>0</v>
      </c>
      <c r="EL181">
        <f t="shared" si="155"/>
        <v>5.691294415055614</v>
      </c>
      <c r="EO181">
        <v>174</v>
      </c>
      <c r="EP181">
        <v>16.367181046172782</v>
      </c>
      <c r="EQ181">
        <v>34.453546205626431</v>
      </c>
      <c r="ES181">
        <f t="shared" si="156"/>
        <v>0</v>
      </c>
      <c r="ET181">
        <f t="shared" si="157"/>
        <v>1</v>
      </c>
      <c r="EU181">
        <f t="shared" si="158"/>
        <v>18.086365159453649</v>
      </c>
    </row>
    <row r="182" spans="1:151" x14ac:dyDescent="0.25">
      <c r="A182">
        <v>175</v>
      </c>
      <c r="B182">
        <v>9.8778716811632403</v>
      </c>
      <c r="C182">
        <v>21.204534879741541</v>
      </c>
      <c r="E182">
        <f t="shared" si="159"/>
        <v>0</v>
      </c>
      <c r="F182">
        <f t="shared" si="110"/>
        <v>1</v>
      </c>
      <c r="G182">
        <f t="shared" si="160"/>
        <v>11.3266631985783</v>
      </c>
      <c r="J182">
        <v>175</v>
      </c>
      <c r="K182">
        <v>25.286081829006577</v>
      </c>
      <c r="L182">
        <v>8.1667417049649877</v>
      </c>
      <c r="N182">
        <f t="shared" si="111"/>
        <v>1</v>
      </c>
      <c r="O182">
        <f t="shared" si="112"/>
        <v>0</v>
      </c>
      <c r="P182">
        <f t="shared" si="113"/>
        <v>17.119340124041589</v>
      </c>
      <c r="S182">
        <v>175</v>
      </c>
      <c r="T182">
        <v>20.824773602909374</v>
      </c>
      <c r="U182">
        <v>28.164614648025008</v>
      </c>
      <c r="W182">
        <f t="shared" si="114"/>
        <v>0</v>
      </c>
      <c r="X182">
        <f t="shared" si="115"/>
        <v>1</v>
      </c>
      <c r="Y182">
        <f t="shared" si="116"/>
        <v>7.3398410451156337</v>
      </c>
      <c r="AB182">
        <v>175</v>
      </c>
      <c r="AC182">
        <v>30.859014093051318</v>
      </c>
      <c r="AD182">
        <v>18.241390465498046</v>
      </c>
      <c r="AF182">
        <f t="shared" si="117"/>
        <v>1</v>
      </c>
      <c r="AG182">
        <f t="shared" si="118"/>
        <v>0</v>
      </c>
      <c r="AH182">
        <f t="shared" si="119"/>
        <v>12.617623627553272</v>
      </c>
      <c r="AK182">
        <v>175</v>
      </c>
      <c r="AL182">
        <v>10.780322975302461</v>
      </c>
      <c r="AM182">
        <v>39.933992324489729</v>
      </c>
      <c r="AO182">
        <f t="shared" si="120"/>
        <v>0</v>
      </c>
      <c r="AP182">
        <f t="shared" si="121"/>
        <v>1</v>
      </c>
      <c r="AQ182">
        <f t="shared" si="122"/>
        <v>29.153669349187268</v>
      </c>
      <c r="AT182">
        <v>175</v>
      </c>
      <c r="AU182">
        <v>14.972516301101344</v>
      </c>
      <c r="AV182">
        <v>24.500961217305303</v>
      </c>
      <c r="AX182">
        <f t="shared" si="123"/>
        <v>0</v>
      </c>
      <c r="AY182">
        <f t="shared" si="124"/>
        <v>1</v>
      </c>
      <c r="AZ182">
        <f t="shared" si="125"/>
        <v>9.5284449162039593</v>
      </c>
      <c r="BC182">
        <v>175</v>
      </c>
      <c r="BD182" t="e">
        <v>#N/A</v>
      </c>
      <c r="BE182" t="e">
        <v>#N/A</v>
      </c>
      <c r="BG182" t="e">
        <f t="shared" si="126"/>
        <v>#N/A</v>
      </c>
      <c r="BH182" t="e">
        <f t="shared" si="127"/>
        <v>#N/A</v>
      </c>
      <c r="BI182" t="e">
        <f t="shared" si="128"/>
        <v>#N/A</v>
      </c>
      <c r="BL182">
        <v>175</v>
      </c>
      <c r="BM182">
        <v>28.101247223170489</v>
      </c>
      <c r="BN182">
        <v>15.242620610058884</v>
      </c>
      <c r="BP182">
        <f t="shared" si="129"/>
        <v>1</v>
      </c>
      <c r="BQ182">
        <f t="shared" si="130"/>
        <v>0</v>
      </c>
      <c r="BR182">
        <f t="shared" si="131"/>
        <v>12.858626613111605</v>
      </c>
      <c r="BU182">
        <v>175</v>
      </c>
      <c r="BV182">
        <v>29.45906417037693</v>
      </c>
      <c r="BW182">
        <v>22.869612857987068</v>
      </c>
      <c r="BY182">
        <f t="shared" si="132"/>
        <v>1</v>
      </c>
      <c r="BZ182">
        <f t="shared" si="133"/>
        <v>0</v>
      </c>
      <c r="CA182">
        <f t="shared" si="134"/>
        <v>6.5894513123898619</v>
      </c>
      <c r="CD182">
        <v>175</v>
      </c>
      <c r="CE182">
        <v>27.558541558353138</v>
      </c>
      <c r="CF182">
        <v>26.37202523443127</v>
      </c>
      <c r="CH182">
        <f t="shared" si="135"/>
        <v>1</v>
      </c>
      <c r="CI182">
        <f t="shared" si="136"/>
        <v>0</v>
      </c>
      <c r="CJ182">
        <f t="shared" si="137"/>
        <v>1.1865163239218681</v>
      </c>
      <c r="CM182">
        <v>175</v>
      </c>
      <c r="CN182">
        <v>20.713534664502706</v>
      </c>
      <c r="CO182">
        <v>30.34320464572351</v>
      </c>
      <c r="CQ182">
        <f t="shared" si="138"/>
        <v>0</v>
      </c>
      <c r="CR182">
        <f t="shared" si="139"/>
        <v>1</v>
      </c>
      <c r="CS182">
        <f t="shared" si="140"/>
        <v>9.629669981220804</v>
      </c>
      <c r="CV182">
        <v>175</v>
      </c>
      <c r="CW182">
        <v>24.310465147213762</v>
      </c>
      <c r="CX182">
        <v>14.579897606193777</v>
      </c>
      <c r="CZ182">
        <f t="shared" si="141"/>
        <v>1</v>
      </c>
      <c r="DA182">
        <f t="shared" si="142"/>
        <v>0</v>
      </c>
      <c r="DB182">
        <f t="shared" si="143"/>
        <v>9.730567541019985</v>
      </c>
      <c r="DE182">
        <v>175</v>
      </c>
      <c r="DF182">
        <v>12.095950785782144</v>
      </c>
      <c r="DG182">
        <v>20.175450305201377</v>
      </c>
      <c r="DI182">
        <f t="shared" si="144"/>
        <v>0</v>
      </c>
      <c r="DJ182">
        <f t="shared" si="145"/>
        <v>1</v>
      </c>
      <c r="DK182">
        <f t="shared" si="146"/>
        <v>8.0794995194192332</v>
      </c>
      <c r="DN182">
        <v>175</v>
      </c>
      <c r="DO182">
        <v>22.790786541267558</v>
      </c>
      <c r="DP182">
        <v>25.821029131506812</v>
      </c>
      <c r="DR182">
        <f t="shared" si="147"/>
        <v>0</v>
      </c>
      <c r="DS182">
        <f t="shared" si="148"/>
        <v>1</v>
      </c>
      <c r="DT182">
        <f t="shared" si="149"/>
        <v>3.0302425902392542</v>
      </c>
      <c r="DW182">
        <v>175</v>
      </c>
      <c r="DX182">
        <v>20.481535624811581</v>
      </c>
      <c r="DY182">
        <v>19.479684146262922</v>
      </c>
      <c r="EA182">
        <f t="shared" si="150"/>
        <v>1</v>
      </c>
      <c r="EB182">
        <f t="shared" si="151"/>
        <v>0</v>
      </c>
      <c r="EC182">
        <f t="shared" si="152"/>
        <v>1.0018514785486587</v>
      </c>
      <c r="EF182">
        <v>175</v>
      </c>
      <c r="EG182">
        <v>20.37565336587506</v>
      </c>
      <c r="EH182">
        <v>15.723849834429579</v>
      </c>
      <c r="EJ182">
        <f t="shared" si="153"/>
        <v>1</v>
      </c>
      <c r="EK182">
        <f t="shared" si="154"/>
        <v>0</v>
      </c>
      <c r="EL182">
        <f t="shared" si="155"/>
        <v>4.6518035314454806</v>
      </c>
      <c r="EO182">
        <v>175</v>
      </c>
      <c r="EP182">
        <v>20.675075254438472</v>
      </c>
      <c r="EQ182">
        <v>14.828075914588682</v>
      </c>
      <c r="ES182">
        <f t="shared" si="156"/>
        <v>1</v>
      </c>
      <c r="ET182">
        <f t="shared" si="157"/>
        <v>0</v>
      </c>
      <c r="EU182">
        <f t="shared" si="158"/>
        <v>5.8469993398497895</v>
      </c>
    </row>
    <row r="183" spans="1:151" x14ac:dyDescent="0.25">
      <c r="A183">
        <v>176</v>
      </c>
      <c r="B183">
        <v>15.381969837456932</v>
      </c>
      <c r="C183">
        <v>17.271772490427388</v>
      </c>
      <c r="E183">
        <f t="shared" si="159"/>
        <v>0</v>
      </c>
      <c r="F183">
        <f t="shared" si="110"/>
        <v>1</v>
      </c>
      <c r="G183">
        <f t="shared" si="160"/>
        <v>1.8898026529704559</v>
      </c>
      <c r="J183">
        <v>176</v>
      </c>
      <c r="K183">
        <v>25.953894849217718</v>
      </c>
      <c r="L183">
        <v>19.928228919718688</v>
      </c>
      <c r="N183">
        <f t="shared" si="111"/>
        <v>1</v>
      </c>
      <c r="O183">
        <f t="shared" si="112"/>
        <v>0</v>
      </c>
      <c r="P183">
        <f t="shared" si="113"/>
        <v>6.0256659294990307</v>
      </c>
      <c r="S183">
        <v>176</v>
      </c>
      <c r="T183">
        <v>14.061606657405832</v>
      </c>
      <c r="U183">
        <v>19.342414324357968</v>
      </c>
      <c r="W183">
        <f t="shared" si="114"/>
        <v>0</v>
      </c>
      <c r="X183">
        <f t="shared" si="115"/>
        <v>1</v>
      </c>
      <c r="Y183">
        <f t="shared" si="116"/>
        <v>5.2808076669521355</v>
      </c>
      <c r="AB183">
        <v>176</v>
      </c>
      <c r="AC183">
        <v>9.374566970022153</v>
      </c>
      <c r="AD183">
        <v>17.310516991236874</v>
      </c>
      <c r="AF183">
        <f t="shared" si="117"/>
        <v>0</v>
      </c>
      <c r="AG183">
        <f t="shared" si="118"/>
        <v>1</v>
      </c>
      <c r="AH183">
        <f t="shared" si="119"/>
        <v>7.9359500212147207</v>
      </c>
      <c r="AK183">
        <v>176</v>
      </c>
      <c r="AL183">
        <v>20.353529169040538</v>
      </c>
      <c r="AM183">
        <v>16.391019536759494</v>
      </c>
      <c r="AO183">
        <f t="shared" si="120"/>
        <v>1</v>
      </c>
      <c r="AP183">
        <f t="shared" si="121"/>
        <v>0</v>
      </c>
      <c r="AQ183">
        <f t="shared" si="122"/>
        <v>3.9625096322810442</v>
      </c>
      <c r="AT183">
        <v>176</v>
      </c>
      <c r="AU183">
        <v>14.982546506614632</v>
      </c>
      <c r="AV183">
        <v>22.847542241117551</v>
      </c>
      <c r="AX183">
        <f t="shared" si="123"/>
        <v>0</v>
      </c>
      <c r="AY183">
        <f t="shared" si="124"/>
        <v>1</v>
      </c>
      <c r="AZ183">
        <f t="shared" si="125"/>
        <v>7.8649957345029193</v>
      </c>
      <c r="BC183">
        <v>176</v>
      </c>
      <c r="BD183" t="e">
        <v>#N/A</v>
      </c>
      <c r="BE183" t="e">
        <v>#N/A</v>
      </c>
      <c r="BG183" t="e">
        <f t="shared" si="126"/>
        <v>#N/A</v>
      </c>
      <c r="BH183" t="e">
        <f t="shared" si="127"/>
        <v>#N/A</v>
      </c>
      <c r="BI183" t="e">
        <f t="shared" si="128"/>
        <v>#N/A</v>
      </c>
      <c r="BL183">
        <v>176</v>
      </c>
      <c r="BM183">
        <v>30.029612896876483</v>
      </c>
      <c r="BN183">
        <v>6.992712461627252</v>
      </c>
      <c r="BP183">
        <f t="shared" si="129"/>
        <v>1</v>
      </c>
      <c r="BQ183">
        <f t="shared" si="130"/>
        <v>0</v>
      </c>
      <c r="BR183">
        <f t="shared" si="131"/>
        <v>23.03690043524923</v>
      </c>
      <c r="BU183">
        <v>176</v>
      </c>
      <c r="BV183">
        <v>5.9620187305791958</v>
      </c>
      <c r="BW183">
        <v>30.127539758881902</v>
      </c>
      <c r="BY183">
        <f t="shared" si="132"/>
        <v>0</v>
      </c>
      <c r="BZ183">
        <f t="shared" si="133"/>
        <v>1</v>
      </c>
      <c r="CA183">
        <f t="shared" si="134"/>
        <v>24.165521028302706</v>
      </c>
      <c r="CD183">
        <v>176</v>
      </c>
      <c r="CE183">
        <v>16.938503835219574</v>
      </c>
      <c r="CF183">
        <v>26.834371069621554</v>
      </c>
      <c r="CH183">
        <f t="shared" si="135"/>
        <v>0</v>
      </c>
      <c r="CI183">
        <f t="shared" si="136"/>
        <v>1</v>
      </c>
      <c r="CJ183">
        <f t="shared" si="137"/>
        <v>9.8958672344019796</v>
      </c>
      <c r="CM183">
        <v>176</v>
      </c>
      <c r="CN183">
        <v>21.733028706602536</v>
      </c>
      <c r="CO183">
        <v>15.906858685956248</v>
      </c>
      <c r="CQ183">
        <f t="shared" si="138"/>
        <v>1</v>
      </c>
      <c r="CR183">
        <f t="shared" si="139"/>
        <v>0</v>
      </c>
      <c r="CS183">
        <f t="shared" si="140"/>
        <v>5.8261700206462876</v>
      </c>
      <c r="CV183">
        <v>176</v>
      </c>
      <c r="CW183">
        <v>19.948113345269807</v>
      </c>
      <c r="CX183">
        <v>17.89004376779852</v>
      </c>
      <c r="CZ183">
        <f t="shared" si="141"/>
        <v>1</v>
      </c>
      <c r="DA183">
        <f t="shared" si="142"/>
        <v>0</v>
      </c>
      <c r="DB183">
        <f t="shared" si="143"/>
        <v>2.0580695774712865</v>
      </c>
      <c r="DE183">
        <v>176</v>
      </c>
      <c r="DF183">
        <v>21.006306757497232</v>
      </c>
      <c r="DG183">
        <v>13.980817916213988</v>
      </c>
      <c r="DI183">
        <f t="shared" si="144"/>
        <v>1</v>
      </c>
      <c r="DJ183">
        <f t="shared" si="145"/>
        <v>0</v>
      </c>
      <c r="DK183">
        <f t="shared" si="146"/>
        <v>7.0254888412832432</v>
      </c>
      <c r="DN183">
        <v>176</v>
      </c>
      <c r="DO183">
        <v>18.752826030027538</v>
      </c>
      <c r="DP183">
        <v>14.441366156544225</v>
      </c>
      <c r="DR183">
        <f t="shared" si="147"/>
        <v>1</v>
      </c>
      <c r="DS183">
        <f t="shared" si="148"/>
        <v>0</v>
      </c>
      <c r="DT183">
        <f t="shared" si="149"/>
        <v>4.3114598734833134</v>
      </c>
      <c r="DW183">
        <v>176</v>
      </c>
      <c r="DX183">
        <v>19.304222221088242</v>
      </c>
      <c r="DY183">
        <v>33.157450866463378</v>
      </c>
      <c r="EA183">
        <f t="shared" si="150"/>
        <v>0</v>
      </c>
      <c r="EB183">
        <f t="shared" si="151"/>
        <v>1</v>
      </c>
      <c r="EC183">
        <f t="shared" si="152"/>
        <v>13.853228645375136</v>
      </c>
      <c r="EF183">
        <v>176</v>
      </c>
      <c r="EG183">
        <v>20.316787572931045</v>
      </c>
      <c r="EH183">
        <v>18.823295284690449</v>
      </c>
      <c r="EJ183">
        <f t="shared" si="153"/>
        <v>1</v>
      </c>
      <c r="EK183">
        <f t="shared" si="154"/>
        <v>0</v>
      </c>
      <c r="EL183">
        <f t="shared" si="155"/>
        <v>1.4934922882405957</v>
      </c>
      <c r="EO183">
        <v>176</v>
      </c>
      <c r="EP183">
        <v>20.321934127282496</v>
      </c>
      <c r="EQ183">
        <v>19.420394343018565</v>
      </c>
      <c r="ES183">
        <f t="shared" si="156"/>
        <v>1</v>
      </c>
      <c r="ET183">
        <f t="shared" si="157"/>
        <v>0</v>
      </c>
      <c r="EU183">
        <f t="shared" si="158"/>
        <v>0.90153978426393167</v>
      </c>
    </row>
    <row r="184" spans="1:151" x14ac:dyDescent="0.25">
      <c r="A184">
        <v>177</v>
      </c>
      <c r="B184">
        <v>11.67539381500203</v>
      </c>
      <c r="C184">
        <v>12.801109712392252</v>
      </c>
      <c r="E184">
        <f t="shared" si="159"/>
        <v>0</v>
      </c>
      <c r="F184">
        <f t="shared" si="110"/>
        <v>1</v>
      </c>
      <c r="G184">
        <f t="shared" si="160"/>
        <v>1.1257158973902222</v>
      </c>
      <c r="J184">
        <v>177</v>
      </c>
      <c r="K184">
        <v>25.505422285931452</v>
      </c>
      <c r="L184">
        <v>23.735632295715167</v>
      </c>
      <c r="N184">
        <f t="shared" si="111"/>
        <v>1</v>
      </c>
      <c r="O184">
        <f t="shared" si="112"/>
        <v>0</v>
      </c>
      <c r="P184">
        <f t="shared" si="113"/>
        <v>1.7697899902162852</v>
      </c>
      <c r="S184">
        <v>177</v>
      </c>
      <c r="T184">
        <v>15.612082934749097</v>
      </c>
      <c r="U184">
        <v>23.342762323595984</v>
      </c>
      <c r="W184">
        <f t="shared" si="114"/>
        <v>0</v>
      </c>
      <c r="X184">
        <f t="shared" si="115"/>
        <v>1</v>
      </c>
      <c r="Y184">
        <f t="shared" si="116"/>
        <v>7.7306793888468874</v>
      </c>
      <c r="AB184">
        <v>177</v>
      </c>
      <c r="AC184">
        <v>31.670108585553695</v>
      </c>
      <c r="AD184">
        <v>16.522299519899587</v>
      </c>
      <c r="AF184">
        <f t="shared" si="117"/>
        <v>1</v>
      </c>
      <c r="AG184">
        <f t="shared" si="118"/>
        <v>0</v>
      </c>
      <c r="AH184">
        <f t="shared" si="119"/>
        <v>15.147809065654108</v>
      </c>
      <c r="AK184">
        <v>177</v>
      </c>
      <c r="AL184">
        <v>24.625198432417989</v>
      </c>
      <c r="AM184">
        <v>40.124943403824801</v>
      </c>
      <c r="AO184">
        <f t="shared" si="120"/>
        <v>0</v>
      </c>
      <c r="AP184">
        <f t="shared" si="121"/>
        <v>1</v>
      </c>
      <c r="AQ184">
        <f t="shared" si="122"/>
        <v>15.499744971406813</v>
      </c>
      <c r="AT184">
        <v>177</v>
      </c>
      <c r="AU184">
        <v>12.252098927923031</v>
      </c>
      <c r="AV184">
        <v>14.914802994161271</v>
      </c>
      <c r="AX184">
        <f t="shared" si="123"/>
        <v>0</v>
      </c>
      <c r="AY184">
        <f t="shared" si="124"/>
        <v>1</v>
      </c>
      <c r="AZ184">
        <f t="shared" si="125"/>
        <v>2.6627040662382395</v>
      </c>
      <c r="BC184">
        <v>177</v>
      </c>
      <c r="BD184" t="e">
        <v>#N/A</v>
      </c>
      <c r="BE184" t="e">
        <v>#N/A</v>
      </c>
      <c r="BG184" t="e">
        <f t="shared" si="126"/>
        <v>#N/A</v>
      </c>
      <c r="BH184" t="e">
        <f t="shared" si="127"/>
        <v>#N/A</v>
      </c>
      <c r="BI184" t="e">
        <f t="shared" si="128"/>
        <v>#N/A</v>
      </c>
      <c r="BL184">
        <v>177</v>
      </c>
      <c r="BM184">
        <v>23.108834862699609</v>
      </c>
      <c r="BN184">
        <v>16.692812533250923</v>
      </c>
      <c r="BP184">
        <f t="shared" si="129"/>
        <v>1</v>
      </c>
      <c r="BQ184">
        <f t="shared" si="130"/>
        <v>0</v>
      </c>
      <c r="BR184">
        <f t="shared" si="131"/>
        <v>6.4160223294486869</v>
      </c>
      <c r="BU184">
        <v>177</v>
      </c>
      <c r="BV184">
        <v>23.135659090327085</v>
      </c>
      <c r="BW184">
        <v>22.540937950742112</v>
      </c>
      <c r="BY184">
        <f t="shared" si="132"/>
        <v>1</v>
      </c>
      <c r="BZ184">
        <f t="shared" si="133"/>
        <v>0</v>
      </c>
      <c r="CA184">
        <f t="shared" si="134"/>
        <v>0.59472113958497275</v>
      </c>
      <c r="CD184">
        <v>177</v>
      </c>
      <c r="CE184">
        <v>25.477746573262614</v>
      </c>
      <c r="CF184">
        <v>16.779207150618632</v>
      </c>
      <c r="CH184">
        <f t="shared" si="135"/>
        <v>1</v>
      </c>
      <c r="CI184">
        <f t="shared" si="136"/>
        <v>0</v>
      </c>
      <c r="CJ184">
        <f t="shared" si="137"/>
        <v>8.6985394226439823</v>
      </c>
      <c r="CM184">
        <v>177</v>
      </c>
      <c r="CN184">
        <v>19.71819254176291</v>
      </c>
      <c r="CO184">
        <v>17.971130732478567</v>
      </c>
      <c r="CQ184">
        <f t="shared" si="138"/>
        <v>1</v>
      </c>
      <c r="CR184">
        <f t="shared" si="139"/>
        <v>0</v>
      </c>
      <c r="CS184">
        <f t="shared" si="140"/>
        <v>1.7470618092843431</v>
      </c>
      <c r="CV184">
        <v>177</v>
      </c>
      <c r="CW184">
        <v>25.610057952691193</v>
      </c>
      <c r="CX184">
        <v>12.213849592282177</v>
      </c>
      <c r="CZ184">
        <f t="shared" si="141"/>
        <v>1</v>
      </c>
      <c r="DA184">
        <f t="shared" si="142"/>
        <v>0</v>
      </c>
      <c r="DB184">
        <f t="shared" si="143"/>
        <v>13.396208360409016</v>
      </c>
      <c r="DE184">
        <v>177</v>
      </c>
      <c r="DF184">
        <v>23.559494683520519</v>
      </c>
      <c r="DG184">
        <v>25.213270826265315</v>
      </c>
      <c r="DI184">
        <f t="shared" si="144"/>
        <v>0</v>
      </c>
      <c r="DJ184">
        <f t="shared" si="145"/>
        <v>1</v>
      </c>
      <c r="DK184">
        <f t="shared" si="146"/>
        <v>1.6537761427447961</v>
      </c>
      <c r="DN184">
        <v>177</v>
      </c>
      <c r="DO184">
        <v>24.287826882311851</v>
      </c>
      <c r="DP184">
        <v>22.628371954931982</v>
      </c>
      <c r="DR184">
        <f t="shared" si="147"/>
        <v>1</v>
      </c>
      <c r="DS184">
        <f t="shared" si="148"/>
        <v>0</v>
      </c>
      <c r="DT184">
        <f t="shared" si="149"/>
        <v>1.6594549273798691</v>
      </c>
      <c r="DW184">
        <v>177</v>
      </c>
      <c r="DX184">
        <v>22.493110387552875</v>
      </c>
      <c r="DY184">
        <v>18.818424002185441</v>
      </c>
      <c r="EA184">
        <f t="shared" si="150"/>
        <v>1</v>
      </c>
      <c r="EB184">
        <f t="shared" si="151"/>
        <v>0</v>
      </c>
      <c r="EC184">
        <f t="shared" si="152"/>
        <v>3.6746863853674334</v>
      </c>
      <c r="EF184">
        <v>177</v>
      </c>
      <c r="EG184">
        <v>26.052452677976987</v>
      </c>
      <c r="EH184">
        <v>12.492822669237668</v>
      </c>
      <c r="EJ184">
        <f t="shared" si="153"/>
        <v>1</v>
      </c>
      <c r="EK184">
        <f t="shared" si="154"/>
        <v>0</v>
      </c>
      <c r="EL184">
        <f t="shared" si="155"/>
        <v>13.559630008739319</v>
      </c>
      <c r="EO184">
        <v>177</v>
      </c>
      <c r="EP184">
        <v>23.708641896251116</v>
      </c>
      <c r="EQ184">
        <v>26.950122021679665</v>
      </c>
      <c r="ES184">
        <f t="shared" si="156"/>
        <v>0</v>
      </c>
      <c r="ET184">
        <f t="shared" si="157"/>
        <v>1</v>
      </c>
      <c r="EU184">
        <f t="shared" si="158"/>
        <v>3.2414801254285486</v>
      </c>
    </row>
    <row r="185" spans="1:151" x14ac:dyDescent="0.25">
      <c r="A185">
        <v>178</v>
      </c>
      <c r="B185">
        <v>8.1554816356130626</v>
      </c>
      <c r="C185">
        <v>29.392479384014109</v>
      </c>
      <c r="E185">
        <f t="shared" si="159"/>
        <v>0</v>
      </c>
      <c r="F185">
        <f t="shared" si="110"/>
        <v>1</v>
      </c>
      <c r="G185">
        <f t="shared" si="160"/>
        <v>21.236997748401045</v>
      </c>
      <c r="J185">
        <v>178</v>
      </c>
      <c r="K185">
        <v>24.086327492620278</v>
      </c>
      <c r="L185">
        <v>21.309554193282011</v>
      </c>
      <c r="N185">
        <f t="shared" si="111"/>
        <v>1</v>
      </c>
      <c r="O185">
        <f t="shared" si="112"/>
        <v>0</v>
      </c>
      <c r="P185">
        <f t="shared" si="113"/>
        <v>2.7767732993382666</v>
      </c>
      <c r="S185">
        <v>178</v>
      </c>
      <c r="T185">
        <v>22.3435248544552</v>
      </c>
      <c r="U185">
        <v>16.06432253535792</v>
      </c>
      <c r="W185">
        <f t="shared" si="114"/>
        <v>1</v>
      </c>
      <c r="X185">
        <f t="shared" si="115"/>
        <v>0</v>
      </c>
      <c r="Y185">
        <f t="shared" si="116"/>
        <v>6.2792023190972799</v>
      </c>
      <c r="AB185">
        <v>178</v>
      </c>
      <c r="AC185">
        <v>30.947395710019688</v>
      </c>
      <c r="AD185">
        <v>17.809191889456407</v>
      </c>
      <c r="AF185">
        <f t="shared" si="117"/>
        <v>1</v>
      </c>
      <c r="AG185">
        <f t="shared" si="118"/>
        <v>0</v>
      </c>
      <c r="AH185">
        <f t="shared" si="119"/>
        <v>13.13820382056328</v>
      </c>
      <c r="AK185">
        <v>178</v>
      </c>
      <c r="AL185">
        <v>25.772654950108571</v>
      </c>
      <c r="AM185">
        <v>24.489398966271601</v>
      </c>
      <c r="AO185">
        <f t="shared" si="120"/>
        <v>1</v>
      </c>
      <c r="AP185">
        <f t="shared" si="121"/>
        <v>0</v>
      </c>
      <c r="AQ185">
        <f t="shared" si="122"/>
        <v>1.2832559838369697</v>
      </c>
      <c r="AT185">
        <v>178</v>
      </c>
      <c r="AU185">
        <v>17.42723710421825</v>
      </c>
      <c r="AV185">
        <v>38.445891631007001</v>
      </c>
      <c r="AX185">
        <f t="shared" si="123"/>
        <v>0</v>
      </c>
      <c r="AY185">
        <f t="shared" si="124"/>
        <v>1</v>
      </c>
      <c r="AZ185">
        <f t="shared" si="125"/>
        <v>21.018654526788751</v>
      </c>
      <c r="BC185">
        <v>178</v>
      </c>
      <c r="BD185" t="e">
        <v>#N/A</v>
      </c>
      <c r="BE185" t="e">
        <v>#N/A</v>
      </c>
      <c r="BG185" t="e">
        <f t="shared" si="126"/>
        <v>#N/A</v>
      </c>
      <c r="BH185" t="e">
        <f t="shared" si="127"/>
        <v>#N/A</v>
      </c>
      <c r="BI185" t="e">
        <f t="shared" si="128"/>
        <v>#N/A</v>
      </c>
      <c r="BL185">
        <v>178</v>
      </c>
      <c r="BM185">
        <v>26.698035278788481</v>
      </c>
      <c r="BN185">
        <v>11.459062800459446</v>
      </c>
      <c r="BP185">
        <f t="shared" si="129"/>
        <v>1</v>
      </c>
      <c r="BQ185">
        <f t="shared" si="130"/>
        <v>0</v>
      </c>
      <c r="BR185">
        <f t="shared" si="131"/>
        <v>15.238972478329035</v>
      </c>
      <c r="BU185">
        <v>178</v>
      </c>
      <c r="BV185">
        <v>23.62979766912062</v>
      </c>
      <c r="BW185">
        <v>28.804205934262541</v>
      </c>
      <c r="BY185">
        <f t="shared" si="132"/>
        <v>0</v>
      </c>
      <c r="BZ185">
        <f t="shared" si="133"/>
        <v>1</v>
      </c>
      <c r="CA185">
        <f t="shared" si="134"/>
        <v>5.1744082651419205</v>
      </c>
      <c r="CD185">
        <v>178</v>
      </c>
      <c r="CE185">
        <v>15.514531569229069</v>
      </c>
      <c r="CF185">
        <v>13.779106210600279</v>
      </c>
      <c r="CH185">
        <f t="shared" si="135"/>
        <v>1</v>
      </c>
      <c r="CI185">
        <f t="shared" si="136"/>
        <v>0</v>
      </c>
      <c r="CJ185">
        <f t="shared" si="137"/>
        <v>1.73542535862879</v>
      </c>
      <c r="CM185">
        <v>178</v>
      </c>
      <c r="CN185">
        <v>19.373911603018435</v>
      </c>
      <c r="CO185">
        <v>23.941102729634949</v>
      </c>
      <c r="CQ185">
        <f t="shared" si="138"/>
        <v>0</v>
      </c>
      <c r="CR185">
        <f t="shared" si="139"/>
        <v>1</v>
      </c>
      <c r="CS185">
        <f t="shared" si="140"/>
        <v>4.5671911266165139</v>
      </c>
      <c r="CV185">
        <v>178</v>
      </c>
      <c r="CW185">
        <v>23.585267961283328</v>
      </c>
      <c r="CX185">
        <v>18.927275918178015</v>
      </c>
      <c r="CZ185">
        <f t="shared" si="141"/>
        <v>1</v>
      </c>
      <c r="DA185">
        <f t="shared" si="142"/>
        <v>0</v>
      </c>
      <c r="DB185">
        <f t="shared" si="143"/>
        <v>4.6579920431053132</v>
      </c>
      <c r="DE185">
        <v>178</v>
      </c>
      <c r="DF185">
        <v>19.735044108545534</v>
      </c>
      <c r="DG185">
        <v>28.200078602115852</v>
      </c>
      <c r="DI185">
        <f t="shared" si="144"/>
        <v>0</v>
      </c>
      <c r="DJ185">
        <f t="shared" si="145"/>
        <v>1</v>
      </c>
      <c r="DK185">
        <f t="shared" si="146"/>
        <v>8.4650344935703181</v>
      </c>
      <c r="DN185">
        <v>178</v>
      </c>
      <c r="DO185">
        <v>22.344259901808009</v>
      </c>
      <c r="DP185">
        <v>18.095782968988249</v>
      </c>
      <c r="DR185">
        <f t="shared" si="147"/>
        <v>1</v>
      </c>
      <c r="DS185">
        <f t="shared" si="148"/>
        <v>0</v>
      </c>
      <c r="DT185">
        <f t="shared" si="149"/>
        <v>4.2484769328197594</v>
      </c>
      <c r="DW185">
        <v>178</v>
      </c>
      <c r="DX185">
        <v>18.292664351016608</v>
      </c>
      <c r="DY185">
        <v>21.633995505714552</v>
      </c>
      <c r="EA185">
        <f t="shared" si="150"/>
        <v>0</v>
      </c>
      <c r="EB185">
        <f t="shared" si="151"/>
        <v>1</v>
      </c>
      <c r="EC185">
        <f t="shared" si="152"/>
        <v>3.3413311546979436</v>
      </c>
      <c r="EF185">
        <v>178</v>
      </c>
      <c r="EG185">
        <v>21.471805404734098</v>
      </c>
      <c r="EH185">
        <v>14.440575669792318</v>
      </c>
      <c r="EJ185">
        <f t="shared" si="153"/>
        <v>1</v>
      </c>
      <c r="EK185">
        <f t="shared" si="154"/>
        <v>0</v>
      </c>
      <c r="EL185">
        <f t="shared" si="155"/>
        <v>7.0312297349417801</v>
      </c>
      <c r="EO185">
        <v>178</v>
      </c>
      <c r="EP185">
        <v>25.552983852166662</v>
      </c>
      <c r="EQ185">
        <v>31.45868140900831</v>
      </c>
      <c r="ES185">
        <f t="shared" si="156"/>
        <v>0</v>
      </c>
      <c r="ET185">
        <f t="shared" si="157"/>
        <v>1</v>
      </c>
      <c r="EU185">
        <f t="shared" si="158"/>
        <v>5.9056975568416483</v>
      </c>
    </row>
    <row r="186" spans="1:151" x14ac:dyDescent="0.25">
      <c r="A186">
        <v>179</v>
      </c>
      <c r="B186">
        <v>15.152844511976978</v>
      </c>
      <c r="C186">
        <v>25.949139733813549</v>
      </c>
      <c r="E186">
        <f t="shared" si="159"/>
        <v>0</v>
      </c>
      <c r="F186">
        <f t="shared" si="110"/>
        <v>1</v>
      </c>
      <c r="G186">
        <f t="shared" si="160"/>
        <v>10.796295221836571</v>
      </c>
      <c r="J186">
        <v>179</v>
      </c>
      <c r="K186">
        <v>29.753742692400891</v>
      </c>
      <c r="L186">
        <v>34.181263318787614</v>
      </c>
      <c r="N186">
        <f t="shared" si="111"/>
        <v>0</v>
      </c>
      <c r="O186">
        <f t="shared" si="112"/>
        <v>1</v>
      </c>
      <c r="P186">
        <f t="shared" si="113"/>
        <v>4.4275206263867233</v>
      </c>
      <c r="S186">
        <v>179</v>
      </c>
      <c r="T186">
        <v>14.725180446000859</v>
      </c>
      <c r="U186">
        <v>-3.0188152343158947</v>
      </c>
      <c r="W186">
        <f t="shared" si="114"/>
        <v>1</v>
      </c>
      <c r="X186">
        <f t="shared" si="115"/>
        <v>0</v>
      </c>
      <c r="Y186">
        <f t="shared" si="116"/>
        <v>17.743995680316754</v>
      </c>
      <c r="AB186">
        <v>179</v>
      </c>
      <c r="AC186">
        <v>13.40763400326103</v>
      </c>
      <c r="AD186">
        <v>17.666370921264285</v>
      </c>
      <c r="AF186">
        <f t="shared" si="117"/>
        <v>0</v>
      </c>
      <c r="AG186">
        <f t="shared" si="118"/>
        <v>1</v>
      </c>
      <c r="AH186">
        <f t="shared" si="119"/>
        <v>4.2587369180032546</v>
      </c>
      <c r="AK186">
        <v>179</v>
      </c>
      <c r="AL186">
        <v>15.369881404521836</v>
      </c>
      <c r="AM186">
        <v>15.965250361704529</v>
      </c>
      <c r="AO186">
        <f t="shared" si="120"/>
        <v>0</v>
      </c>
      <c r="AP186">
        <f t="shared" si="121"/>
        <v>1</v>
      </c>
      <c r="AQ186">
        <f t="shared" si="122"/>
        <v>0.59536895718269278</v>
      </c>
      <c r="AT186">
        <v>179</v>
      </c>
      <c r="AU186">
        <v>23.980692498733731</v>
      </c>
      <c r="AV186">
        <v>16.876163044403352</v>
      </c>
      <c r="AX186">
        <f t="shared" si="123"/>
        <v>1</v>
      </c>
      <c r="AY186">
        <f t="shared" si="124"/>
        <v>0</v>
      </c>
      <c r="AZ186">
        <f t="shared" si="125"/>
        <v>7.104529454330379</v>
      </c>
      <c r="BC186">
        <v>179</v>
      </c>
      <c r="BD186" t="e">
        <v>#N/A</v>
      </c>
      <c r="BE186" t="e">
        <v>#N/A</v>
      </c>
      <c r="BG186" t="e">
        <f t="shared" si="126"/>
        <v>#N/A</v>
      </c>
      <c r="BH186" t="e">
        <f t="shared" si="127"/>
        <v>#N/A</v>
      </c>
      <c r="BI186" t="e">
        <f t="shared" si="128"/>
        <v>#N/A</v>
      </c>
      <c r="BL186">
        <v>179</v>
      </c>
      <c r="BM186">
        <v>21.311638709785047</v>
      </c>
      <c r="BN186">
        <v>20.334042905670366</v>
      </c>
      <c r="BP186">
        <f t="shared" si="129"/>
        <v>1</v>
      </c>
      <c r="BQ186">
        <f t="shared" si="130"/>
        <v>0</v>
      </c>
      <c r="BR186">
        <f t="shared" si="131"/>
        <v>0.9775958041146815</v>
      </c>
      <c r="BU186">
        <v>179</v>
      </c>
      <c r="BV186">
        <v>18.829535101217694</v>
      </c>
      <c r="BW186">
        <v>17.146959740451518</v>
      </c>
      <c r="BY186">
        <f t="shared" si="132"/>
        <v>1</v>
      </c>
      <c r="BZ186">
        <f t="shared" si="133"/>
        <v>0</v>
      </c>
      <c r="CA186">
        <f t="shared" si="134"/>
        <v>1.682575360766176</v>
      </c>
      <c r="CD186">
        <v>179</v>
      </c>
      <c r="CE186">
        <v>18.738135038114851</v>
      </c>
      <c r="CF186">
        <v>17.220578093382812</v>
      </c>
      <c r="CH186">
        <f t="shared" si="135"/>
        <v>1</v>
      </c>
      <c r="CI186">
        <f t="shared" si="136"/>
        <v>0</v>
      </c>
      <c r="CJ186">
        <f t="shared" si="137"/>
        <v>1.5175569447320392</v>
      </c>
      <c r="CM186">
        <v>179</v>
      </c>
      <c r="CN186">
        <v>18.45358619170614</v>
      </c>
      <c r="CO186">
        <v>19.74709874534112</v>
      </c>
      <c r="CQ186">
        <f t="shared" si="138"/>
        <v>0</v>
      </c>
      <c r="CR186">
        <f t="shared" si="139"/>
        <v>1</v>
      </c>
      <c r="CS186">
        <f t="shared" si="140"/>
        <v>1.2935125536349794</v>
      </c>
      <c r="CV186">
        <v>179</v>
      </c>
      <c r="CW186">
        <v>23.863276916272447</v>
      </c>
      <c r="CX186">
        <v>22.847652101482932</v>
      </c>
      <c r="CZ186">
        <f t="shared" si="141"/>
        <v>1</v>
      </c>
      <c r="DA186">
        <f t="shared" si="142"/>
        <v>0</v>
      </c>
      <c r="DB186">
        <f t="shared" si="143"/>
        <v>1.0156248147895148</v>
      </c>
      <c r="DE186">
        <v>179</v>
      </c>
      <c r="DF186">
        <v>20.44853749723713</v>
      </c>
      <c r="DG186">
        <v>16.988160881078205</v>
      </c>
      <c r="DI186">
        <f t="shared" si="144"/>
        <v>1</v>
      </c>
      <c r="DJ186">
        <f t="shared" si="145"/>
        <v>0</v>
      </c>
      <c r="DK186">
        <f t="shared" si="146"/>
        <v>3.4603766161589249</v>
      </c>
      <c r="DN186">
        <v>179</v>
      </c>
      <c r="DO186">
        <v>23.75506097282323</v>
      </c>
      <c r="DP186">
        <v>23.751646461275254</v>
      </c>
      <c r="DR186">
        <f t="shared" si="147"/>
        <v>1</v>
      </c>
      <c r="DS186">
        <f t="shared" si="148"/>
        <v>0</v>
      </c>
      <c r="DT186">
        <f t="shared" si="149"/>
        <v>3.414511547976673E-3</v>
      </c>
      <c r="DW186">
        <v>179</v>
      </c>
      <c r="DX186">
        <v>12.949174555958999</v>
      </c>
      <c r="DY186">
        <v>21.638729919700712</v>
      </c>
      <c r="EA186">
        <f t="shared" si="150"/>
        <v>0</v>
      </c>
      <c r="EB186">
        <f t="shared" si="151"/>
        <v>1</v>
      </c>
      <c r="EC186">
        <f t="shared" si="152"/>
        <v>8.6895553637417127</v>
      </c>
      <c r="EF186">
        <v>179</v>
      </c>
      <c r="EG186">
        <v>24.949533314074806</v>
      </c>
      <c r="EH186">
        <v>10.111080134115515</v>
      </c>
      <c r="EJ186">
        <f t="shared" si="153"/>
        <v>1</v>
      </c>
      <c r="EK186">
        <f t="shared" si="154"/>
        <v>0</v>
      </c>
      <c r="EL186">
        <f t="shared" si="155"/>
        <v>14.838453179959291</v>
      </c>
      <c r="EO186">
        <v>179</v>
      </c>
      <c r="EP186">
        <v>20.013008677455261</v>
      </c>
      <c r="EQ186">
        <v>3.5162186195991119</v>
      </c>
      <c r="ES186">
        <f t="shared" si="156"/>
        <v>1</v>
      </c>
      <c r="ET186">
        <f t="shared" si="157"/>
        <v>0</v>
      </c>
      <c r="EU186">
        <f t="shared" si="158"/>
        <v>16.496790057856149</v>
      </c>
    </row>
    <row r="187" spans="1:151" x14ac:dyDescent="0.25">
      <c r="A187">
        <v>180</v>
      </c>
      <c r="B187">
        <v>14.496025303324803</v>
      </c>
      <c r="C187">
        <v>35.646920878174825</v>
      </c>
      <c r="E187">
        <f t="shared" si="159"/>
        <v>0</v>
      </c>
      <c r="F187">
        <f t="shared" si="110"/>
        <v>1</v>
      </c>
      <c r="G187">
        <f t="shared" si="160"/>
        <v>21.150895574850022</v>
      </c>
      <c r="J187">
        <v>180</v>
      </c>
      <c r="K187">
        <v>19.850989716149908</v>
      </c>
      <c r="L187">
        <v>20.396510793220326</v>
      </c>
      <c r="N187">
        <f t="shared" si="111"/>
        <v>0</v>
      </c>
      <c r="O187">
        <f t="shared" si="112"/>
        <v>1</v>
      </c>
      <c r="P187">
        <f t="shared" si="113"/>
        <v>0.54552107707041841</v>
      </c>
      <c r="S187">
        <v>180</v>
      </c>
      <c r="T187">
        <v>20.84998372059281</v>
      </c>
      <c r="U187">
        <v>1.5211996411728386</v>
      </c>
      <c r="W187">
        <f t="shared" si="114"/>
        <v>1</v>
      </c>
      <c r="X187">
        <f t="shared" si="115"/>
        <v>0</v>
      </c>
      <c r="Y187">
        <f t="shared" si="116"/>
        <v>19.328784079419972</v>
      </c>
      <c r="AB187">
        <v>180</v>
      </c>
      <c r="AC187">
        <v>15.913875297082781</v>
      </c>
      <c r="AD187">
        <v>17.619737762915971</v>
      </c>
      <c r="AF187">
        <f t="shared" si="117"/>
        <v>0</v>
      </c>
      <c r="AG187">
        <f t="shared" si="118"/>
        <v>1</v>
      </c>
      <c r="AH187">
        <f t="shared" si="119"/>
        <v>1.7058624658331905</v>
      </c>
      <c r="AK187">
        <v>180</v>
      </c>
      <c r="AL187">
        <v>10.464423316261989</v>
      </c>
      <c r="AM187">
        <v>35.734526058097728</v>
      </c>
      <c r="AO187">
        <f t="shared" si="120"/>
        <v>0</v>
      </c>
      <c r="AP187">
        <f t="shared" si="121"/>
        <v>1</v>
      </c>
      <c r="AQ187">
        <f t="shared" si="122"/>
        <v>25.270102741835739</v>
      </c>
      <c r="AT187">
        <v>180</v>
      </c>
      <c r="AU187">
        <v>21.656070814127506</v>
      </c>
      <c r="AV187">
        <v>20.49395412325795</v>
      </c>
      <c r="AX187">
        <f t="shared" si="123"/>
        <v>1</v>
      </c>
      <c r="AY187">
        <f t="shared" si="124"/>
        <v>0</v>
      </c>
      <c r="AZ187">
        <f t="shared" si="125"/>
        <v>1.1621166908695564</v>
      </c>
      <c r="BC187">
        <v>180</v>
      </c>
      <c r="BD187" t="e">
        <v>#N/A</v>
      </c>
      <c r="BE187" t="e">
        <v>#N/A</v>
      </c>
      <c r="BG187" t="e">
        <f t="shared" si="126"/>
        <v>#N/A</v>
      </c>
      <c r="BH187" t="e">
        <f t="shared" si="127"/>
        <v>#N/A</v>
      </c>
      <c r="BI187" t="e">
        <f t="shared" si="128"/>
        <v>#N/A</v>
      </c>
      <c r="BL187">
        <v>180</v>
      </c>
      <c r="BM187">
        <v>17.507486583740384</v>
      </c>
      <c r="BN187">
        <v>11.370775459209467</v>
      </c>
      <c r="BP187">
        <f t="shared" si="129"/>
        <v>1</v>
      </c>
      <c r="BQ187">
        <f t="shared" si="130"/>
        <v>0</v>
      </c>
      <c r="BR187">
        <f t="shared" si="131"/>
        <v>6.1367111245309172</v>
      </c>
      <c r="BU187">
        <v>180</v>
      </c>
      <c r="BV187">
        <v>23.211073247691786</v>
      </c>
      <c r="BW187">
        <v>28.161588795046676</v>
      </c>
      <c r="BY187">
        <f t="shared" si="132"/>
        <v>0</v>
      </c>
      <c r="BZ187">
        <f t="shared" si="133"/>
        <v>1</v>
      </c>
      <c r="CA187">
        <f t="shared" si="134"/>
        <v>4.9505155473548896</v>
      </c>
      <c r="CD187">
        <v>180</v>
      </c>
      <c r="CE187">
        <v>15.121711548245461</v>
      </c>
      <c r="CF187">
        <v>44.837090226581907</v>
      </c>
      <c r="CH187">
        <f t="shared" si="135"/>
        <v>0</v>
      </c>
      <c r="CI187">
        <f t="shared" si="136"/>
        <v>1</v>
      </c>
      <c r="CJ187">
        <f t="shared" si="137"/>
        <v>29.715378678336446</v>
      </c>
      <c r="CM187">
        <v>180</v>
      </c>
      <c r="CN187">
        <v>19.570298457443112</v>
      </c>
      <c r="CO187">
        <v>34.966408081798889</v>
      </c>
      <c r="CQ187">
        <f t="shared" si="138"/>
        <v>0</v>
      </c>
      <c r="CR187">
        <f t="shared" si="139"/>
        <v>1</v>
      </c>
      <c r="CS187">
        <f t="shared" si="140"/>
        <v>15.396109624355777</v>
      </c>
      <c r="CV187">
        <v>180</v>
      </c>
      <c r="CW187">
        <v>20.712517011568615</v>
      </c>
      <c r="CX187">
        <v>21.388771787965897</v>
      </c>
      <c r="CZ187">
        <f t="shared" si="141"/>
        <v>0</v>
      </c>
      <c r="DA187">
        <f t="shared" si="142"/>
        <v>1</v>
      </c>
      <c r="DB187">
        <f t="shared" si="143"/>
        <v>0.6762547763972826</v>
      </c>
      <c r="DE187">
        <v>180</v>
      </c>
      <c r="DF187">
        <v>28.258673547221051</v>
      </c>
      <c r="DG187">
        <v>23.365585567487951</v>
      </c>
      <c r="DI187">
        <f t="shared" si="144"/>
        <v>1</v>
      </c>
      <c r="DJ187">
        <f t="shared" si="145"/>
        <v>0</v>
      </c>
      <c r="DK187">
        <f t="shared" si="146"/>
        <v>4.8930879797330995</v>
      </c>
      <c r="DN187">
        <v>180</v>
      </c>
      <c r="DO187">
        <v>26.327001569172811</v>
      </c>
      <c r="DP187">
        <v>20.813848829836278</v>
      </c>
      <c r="DR187">
        <f t="shared" si="147"/>
        <v>1</v>
      </c>
      <c r="DS187">
        <f t="shared" si="148"/>
        <v>0</v>
      </c>
      <c r="DT187">
        <f t="shared" si="149"/>
        <v>5.5131527393365332</v>
      </c>
      <c r="DW187">
        <v>180</v>
      </c>
      <c r="DX187">
        <v>24.709871121736398</v>
      </c>
      <c r="DY187">
        <v>17.504875781076855</v>
      </c>
      <c r="EA187">
        <f t="shared" si="150"/>
        <v>1</v>
      </c>
      <c r="EB187">
        <f t="shared" si="151"/>
        <v>0</v>
      </c>
      <c r="EC187">
        <f t="shared" si="152"/>
        <v>7.2049953406595435</v>
      </c>
      <c r="EF187">
        <v>180</v>
      </c>
      <c r="EG187">
        <v>22.949889054714209</v>
      </c>
      <c r="EH187">
        <v>16.256382849681756</v>
      </c>
      <c r="EJ187">
        <f t="shared" si="153"/>
        <v>1</v>
      </c>
      <c r="EK187">
        <f t="shared" si="154"/>
        <v>0</v>
      </c>
      <c r="EL187">
        <f t="shared" si="155"/>
        <v>6.6935062050324525</v>
      </c>
      <c r="EO187">
        <v>180</v>
      </c>
      <c r="EP187">
        <v>21.139283572666617</v>
      </c>
      <c r="EQ187">
        <v>38.717336194899502</v>
      </c>
      <c r="ES187">
        <f t="shared" si="156"/>
        <v>0</v>
      </c>
      <c r="ET187">
        <f t="shared" si="157"/>
        <v>1</v>
      </c>
      <c r="EU187">
        <f t="shared" si="158"/>
        <v>17.578052622232885</v>
      </c>
    </row>
    <row r="188" spans="1:151" x14ac:dyDescent="0.25">
      <c r="A188">
        <v>181</v>
      </c>
      <c r="B188">
        <v>10.887856733461788</v>
      </c>
      <c r="C188">
        <v>23.368271819375867</v>
      </c>
      <c r="E188">
        <f t="shared" si="159"/>
        <v>0</v>
      </c>
      <c r="F188">
        <f t="shared" si="110"/>
        <v>1</v>
      </c>
      <c r="G188">
        <f t="shared" si="160"/>
        <v>12.480415085914078</v>
      </c>
      <c r="J188">
        <v>181</v>
      </c>
      <c r="K188">
        <v>24.292279925779354</v>
      </c>
      <c r="L188">
        <v>30.679584704253738</v>
      </c>
      <c r="N188">
        <f t="shared" si="111"/>
        <v>0</v>
      </c>
      <c r="O188">
        <f t="shared" si="112"/>
        <v>1</v>
      </c>
      <c r="P188">
        <f t="shared" si="113"/>
        <v>6.3873047784743839</v>
      </c>
      <c r="S188">
        <v>181</v>
      </c>
      <c r="T188">
        <v>21.09246406025143</v>
      </c>
      <c r="U188">
        <v>39.085386921468356</v>
      </c>
      <c r="W188">
        <f t="shared" si="114"/>
        <v>0</v>
      </c>
      <c r="X188">
        <f t="shared" si="115"/>
        <v>1</v>
      </c>
      <c r="Y188">
        <f t="shared" si="116"/>
        <v>17.992922861216925</v>
      </c>
      <c r="AB188">
        <v>181</v>
      </c>
      <c r="AC188">
        <v>28.491507160538234</v>
      </c>
      <c r="AD188">
        <v>18.622028383697959</v>
      </c>
      <c r="AF188">
        <f t="shared" si="117"/>
        <v>1</v>
      </c>
      <c r="AG188">
        <f t="shared" si="118"/>
        <v>0</v>
      </c>
      <c r="AH188">
        <f t="shared" si="119"/>
        <v>9.8694787768402747</v>
      </c>
      <c r="AK188">
        <v>181</v>
      </c>
      <c r="AL188">
        <v>19.078435725275511</v>
      </c>
      <c r="AM188">
        <v>19.608662086189131</v>
      </c>
      <c r="AO188">
        <f t="shared" si="120"/>
        <v>0</v>
      </c>
      <c r="AP188">
        <f t="shared" si="121"/>
        <v>1</v>
      </c>
      <c r="AQ188">
        <f t="shared" si="122"/>
        <v>0.53022636091361974</v>
      </c>
      <c r="AT188">
        <v>181</v>
      </c>
      <c r="AU188">
        <v>22.473880449347689</v>
      </c>
      <c r="AV188">
        <v>20.218206202569093</v>
      </c>
      <c r="AX188">
        <f t="shared" si="123"/>
        <v>1</v>
      </c>
      <c r="AY188">
        <f t="shared" si="124"/>
        <v>0</v>
      </c>
      <c r="AZ188">
        <f t="shared" si="125"/>
        <v>2.2556742467785966</v>
      </c>
      <c r="BC188">
        <v>181</v>
      </c>
      <c r="BD188" t="e">
        <v>#N/A</v>
      </c>
      <c r="BE188" t="e">
        <v>#N/A</v>
      </c>
      <c r="BG188" t="e">
        <f t="shared" si="126"/>
        <v>#N/A</v>
      </c>
      <c r="BH188" t="e">
        <f t="shared" si="127"/>
        <v>#N/A</v>
      </c>
      <c r="BI188" t="e">
        <f t="shared" si="128"/>
        <v>#N/A</v>
      </c>
      <c r="BL188">
        <v>181</v>
      </c>
      <c r="BM188">
        <v>21.391547513680191</v>
      </c>
      <c r="BN188">
        <v>13.366145246578379</v>
      </c>
      <c r="BP188">
        <f t="shared" si="129"/>
        <v>1</v>
      </c>
      <c r="BQ188">
        <f t="shared" si="130"/>
        <v>0</v>
      </c>
      <c r="BR188">
        <f t="shared" si="131"/>
        <v>8.0254022671018124</v>
      </c>
      <c r="BU188">
        <v>181</v>
      </c>
      <c r="BV188">
        <v>22.516906628692926</v>
      </c>
      <c r="BW188">
        <v>17.72751645256691</v>
      </c>
      <c r="BY188">
        <f t="shared" si="132"/>
        <v>1</v>
      </c>
      <c r="BZ188">
        <f t="shared" si="133"/>
        <v>0</v>
      </c>
      <c r="CA188">
        <f t="shared" si="134"/>
        <v>4.789390176126016</v>
      </c>
      <c r="CD188">
        <v>181</v>
      </c>
      <c r="CE188">
        <v>16.956454531476624</v>
      </c>
      <c r="CF188">
        <v>19.527965606926649</v>
      </c>
      <c r="CH188">
        <f t="shared" si="135"/>
        <v>0</v>
      </c>
      <c r="CI188">
        <f t="shared" si="136"/>
        <v>1</v>
      </c>
      <c r="CJ188">
        <f t="shared" si="137"/>
        <v>2.5715110754500259</v>
      </c>
      <c r="CM188">
        <v>181</v>
      </c>
      <c r="CN188">
        <v>22.372302697474371</v>
      </c>
      <c r="CO188">
        <v>15.06277844803396</v>
      </c>
      <c r="CQ188">
        <f t="shared" si="138"/>
        <v>1</v>
      </c>
      <c r="CR188">
        <f t="shared" si="139"/>
        <v>0</v>
      </c>
      <c r="CS188">
        <f t="shared" si="140"/>
        <v>7.3095242494404111</v>
      </c>
      <c r="CV188">
        <v>181</v>
      </c>
      <c r="CW188">
        <v>19.888151985426354</v>
      </c>
      <c r="CX188">
        <v>13.034610223507926</v>
      </c>
      <c r="CZ188">
        <f t="shared" si="141"/>
        <v>1</v>
      </c>
      <c r="DA188">
        <f t="shared" si="142"/>
        <v>0</v>
      </c>
      <c r="DB188">
        <f t="shared" si="143"/>
        <v>6.8535417619184287</v>
      </c>
      <c r="DE188">
        <v>181</v>
      </c>
      <c r="DF188">
        <v>24.110556370163369</v>
      </c>
      <c r="DG188">
        <v>12.466677034810264</v>
      </c>
      <c r="DI188">
        <f t="shared" si="144"/>
        <v>1</v>
      </c>
      <c r="DJ188">
        <f t="shared" si="145"/>
        <v>0</v>
      </c>
      <c r="DK188">
        <f t="shared" si="146"/>
        <v>11.643879335353105</v>
      </c>
      <c r="DN188">
        <v>181</v>
      </c>
      <c r="DO188">
        <v>19.949841677040904</v>
      </c>
      <c r="DP188">
        <v>24.4633433350118</v>
      </c>
      <c r="DR188">
        <f t="shared" si="147"/>
        <v>0</v>
      </c>
      <c r="DS188">
        <f t="shared" si="148"/>
        <v>1</v>
      </c>
      <c r="DT188">
        <f t="shared" si="149"/>
        <v>4.5135016579708953</v>
      </c>
      <c r="DW188">
        <v>181</v>
      </c>
      <c r="DX188">
        <v>20.067291628094289</v>
      </c>
      <c r="DY188">
        <v>29.896235147383237</v>
      </c>
      <c r="EA188">
        <f t="shared" si="150"/>
        <v>0</v>
      </c>
      <c r="EB188">
        <f t="shared" si="151"/>
        <v>1</v>
      </c>
      <c r="EC188">
        <f t="shared" si="152"/>
        <v>9.8289435192889485</v>
      </c>
      <c r="EF188">
        <v>181</v>
      </c>
      <c r="EG188">
        <v>18.021033358487053</v>
      </c>
      <c r="EH188">
        <v>16.948922934476681</v>
      </c>
      <c r="EJ188">
        <f t="shared" si="153"/>
        <v>1</v>
      </c>
      <c r="EK188">
        <f t="shared" si="154"/>
        <v>0</v>
      </c>
      <c r="EL188">
        <f t="shared" si="155"/>
        <v>1.072110424010372</v>
      </c>
      <c r="EO188">
        <v>181</v>
      </c>
      <c r="EP188">
        <v>22.595085690959955</v>
      </c>
      <c r="EQ188">
        <v>19.441554529155386</v>
      </c>
      <c r="ES188">
        <f t="shared" si="156"/>
        <v>1</v>
      </c>
      <c r="ET188">
        <f t="shared" si="157"/>
        <v>0</v>
      </c>
      <c r="EU188">
        <f t="shared" si="158"/>
        <v>3.1535311618045689</v>
      </c>
    </row>
    <row r="189" spans="1:151" x14ac:dyDescent="0.25">
      <c r="A189">
        <v>182</v>
      </c>
      <c r="B189">
        <v>11.065917487879009</v>
      </c>
      <c r="C189">
        <v>31.472021941271354</v>
      </c>
      <c r="E189">
        <f t="shared" si="159"/>
        <v>0</v>
      </c>
      <c r="F189">
        <f t="shared" si="110"/>
        <v>1</v>
      </c>
      <c r="G189">
        <f t="shared" si="160"/>
        <v>20.406104453392345</v>
      </c>
      <c r="J189">
        <v>182</v>
      </c>
      <c r="K189">
        <v>14.094894444517724</v>
      </c>
      <c r="L189">
        <v>26.481315372067783</v>
      </c>
      <c r="N189">
        <f t="shared" si="111"/>
        <v>0</v>
      </c>
      <c r="O189">
        <f t="shared" si="112"/>
        <v>1</v>
      </c>
      <c r="P189">
        <f t="shared" si="113"/>
        <v>12.386420927550059</v>
      </c>
      <c r="S189">
        <v>182</v>
      </c>
      <c r="T189">
        <v>18.777153297797785</v>
      </c>
      <c r="U189">
        <v>58.918827657759252</v>
      </c>
      <c r="W189">
        <f t="shared" si="114"/>
        <v>0</v>
      </c>
      <c r="X189">
        <f t="shared" si="115"/>
        <v>1</v>
      </c>
      <c r="Y189">
        <f t="shared" si="116"/>
        <v>40.14167435996147</v>
      </c>
      <c r="AB189">
        <v>182</v>
      </c>
      <c r="AC189">
        <v>10.319167259083958</v>
      </c>
      <c r="AD189">
        <v>18.033193524490532</v>
      </c>
      <c r="AF189">
        <f t="shared" si="117"/>
        <v>0</v>
      </c>
      <c r="AG189">
        <f t="shared" si="118"/>
        <v>1</v>
      </c>
      <c r="AH189">
        <f t="shared" si="119"/>
        <v>7.7140262654065737</v>
      </c>
      <c r="AK189">
        <v>182</v>
      </c>
      <c r="AL189">
        <v>26.168657260263366</v>
      </c>
      <c r="AM189">
        <v>20.902058939189107</v>
      </c>
      <c r="AO189">
        <f t="shared" si="120"/>
        <v>1</v>
      </c>
      <c r="AP189">
        <f t="shared" si="121"/>
        <v>0</v>
      </c>
      <c r="AQ189">
        <f t="shared" si="122"/>
        <v>5.2665983210742588</v>
      </c>
      <c r="AT189">
        <v>182</v>
      </c>
      <c r="AU189">
        <v>19.132180996759246</v>
      </c>
      <c r="AV189">
        <v>23.50517344215098</v>
      </c>
      <c r="AX189">
        <f t="shared" si="123"/>
        <v>0</v>
      </c>
      <c r="AY189">
        <f t="shared" si="124"/>
        <v>1</v>
      </c>
      <c r="AZ189">
        <f t="shared" si="125"/>
        <v>4.3729924453917342</v>
      </c>
      <c r="BC189">
        <v>182</v>
      </c>
      <c r="BD189" t="e">
        <v>#N/A</v>
      </c>
      <c r="BE189" t="e">
        <v>#N/A</v>
      </c>
      <c r="BG189" t="e">
        <f t="shared" si="126"/>
        <v>#N/A</v>
      </c>
      <c r="BH189" t="e">
        <f t="shared" si="127"/>
        <v>#N/A</v>
      </c>
      <c r="BI189" t="e">
        <f t="shared" si="128"/>
        <v>#N/A</v>
      </c>
      <c r="BL189">
        <v>182</v>
      </c>
      <c r="BM189">
        <v>34.973327707323776</v>
      </c>
      <c r="BN189">
        <v>12.923801584622549</v>
      </c>
      <c r="BP189">
        <f t="shared" si="129"/>
        <v>1</v>
      </c>
      <c r="BQ189">
        <f t="shared" si="130"/>
        <v>0</v>
      </c>
      <c r="BR189">
        <f t="shared" si="131"/>
        <v>22.049526122701227</v>
      </c>
      <c r="BU189">
        <v>182</v>
      </c>
      <c r="BV189">
        <v>27.835681716031118</v>
      </c>
      <c r="BW189">
        <v>14.153964818333961</v>
      </c>
      <c r="BY189">
        <f t="shared" si="132"/>
        <v>1</v>
      </c>
      <c r="BZ189">
        <f t="shared" si="133"/>
        <v>0</v>
      </c>
      <c r="CA189">
        <f t="shared" si="134"/>
        <v>13.681716897697157</v>
      </c>
      <c r="CD189">
        <v>182</v>
      </c>
      <c r="CE189">
        <v>19.034375766827004</v>
      </c>
      <c r="CF189">
        <v>38.956270807916944</v>
      </c>
      <c r="CH189">
        <f t="shared" si="135"/>
        <v>0</v>
      </c>
      <c r="CI189">
        <f t="shared" si="136"/>
        <v>1</v>
      </c>
      <c r="CJ189">
        <f t="shared" si="137"/>
        <v>19.92189504108994</v>
      </c>
      <c r="CM189">
        <v>182</v>
      </c>
      <c r="CN189">
        <v>22.488477062609519</v>
      </c>
      <c r="CO189">
        <v>8.1491147807749105</v>
      </c>
      <c r="CQ189">
        <f t="shared" si="138"/>
        <v>1</v>
      </c>
      <c r="CR189">
        <f t="shared" si="139"/>
        <v>0</v>
      </c>
      <c r="CS189">
        <f t="shared" si="140"/>
        <v>14.339362281834608</v>
      </c>
      <c r="CV189">
        <v>182</v>
      </c>
      <c r="CW189">
        <v>16.178091271862378</v>
      </c>
      <c r="CX189">
        <v>22.493808466485412</v>
      </c>
      <c r="CZ189">
        <f t="shared" si="141"/>
        <v>0</v>
      </c>
      <c r="DA189">
        <f t="shared" si="142"/>
        <v>1</v>
      </c>
      <c r="DB189">
        <f t="shared" si="143"/>
        <v>6.3157171946230335</v>
      </c>
      <c r="DE189">
        <v>182</v>
      </c>
      <c r="DF189">
        <v>17.863067261505918</v>
      </c>
      <c r="DG189">
        <v>21.705573878239292</v>
      </c>
      <c r="DI189">
        <f t="shared" si="144"/>
        <v>0</v>
      </c>
      <c r="DJ189">
        <f t="shared" si="145"/>
        <v>1</v>
      </c>
      <c r="DK189">
        <f t="shared" si="146"/>
        <v>3.8425066167333739</v>
      </c>
      <c r="DN189">
        <v>182</v>
      </c>
      <c r="DO189">
        <v>21.718058519141948</v>
      </c>
      <c r="DP189">
        <v>17.967105428264645</v>
      </c>
      <c r="DR189">
        <f t="shared" si="147"/>
        <v>1</v>
      </c>
      <c r="DS189">
        <f t="shared" si="148"/>
        <v>0</v>
      </c>
      <c r="DT189">
        <f t="shared" si="149"/>
        <v>3.750953090877303</v>
      </c>
      <c r="DW189">
        <v>182</v>
      </c>
      <c r="DX189">
        <v>23.618976170417966</v>
      </c>
      <c r="DY189">
        <v>23.602793149636788</v>
      </c>
      <c r="EA189">
        <f t="shared" si="150"/>
        <v>1</v>
      </c>
      <c r="EB189">
        <f t="shared" si="151"/>
        <v>0</v>
      </c>
      <c r="EC189">
        <f t="shared" si="152"/>
        <v>1.6183020781177504E-2</v>
      </c>
      <c r="EF189">
        <v>182</v>
      </c>
      <c r="EG189">
        <v>16.820316056698992</v>
      </c>
      <c r="EH189">
        <v>13.430761419092262</v>
      </c>
      <c r="EJ189">
        <f t="shared" si="153"/>
        <v>1</v>
      </c>
      <c r="EK189">
        <f t="shared" si="154"/>
        <v>0</v>
      </c>
      <c r="EL189">
        <f t="shared" si="155"/>
        <v>3.3895546376067305</v>
      </c>
      <c r="EO189">
        <v>182</v>
      </c>
      <c r="EP189">
        <v>18.513415956725993</v>
      </c>
      <c r="EQ189">
        <v>23.912072592469993</v>
      </c>
      <c r="ES189">
        <f t="shared" si="156"/>
        <v>0</v>
      </c>
      <c r="ET189">
        <f t="shared" si="157"/>
        <v>1</v>
      </c>
      <c r="EU189">
        <f t="shared" si="158"/>
        <v>5.3986566357440005</v>
      </c>
    </row>
    <row r="190" spans="1:151" x14ac:dyDescent="0.25">
      <c r="A190">
        <v>183</v>
      </c>
      <c r="B190">
        <v>7.0949198133185316</v>
      </c>
      <c r="C190">
        <v>29.146316048569492</v>
      </c>
      <c r="E190">
        <f t="shared" si="159"/>
        <v>0</v>
      </c>
      <c r="F190">
        <f t="shared" si="110"/>
        <v>1</v>
      </c>
      <c r="G190">
        <f t="shared" si="160"/>
        <v>22.051396235250962</v>
      </c>
      <c r="J190">
        <v>183</v>
      </c>
      <c r="K190">
        <v>23.834535215270364</v>
      </c>
      <c r="L190">
        <v>30.275625700524166</v>
      </c>
      <c r="N190">
        <f t="shared" si="111"/>
        <v>0</v>
      </c>
      <c r="O190">
        <f t="shared" si="112"/>
        <v>1</v>
      </c>
      <c r="P190">
        <f t="shared" si="113"/>
        <v>6.4410904852538025</v>
      </c>
      <c r="S190">
        <v>183</v>
      </c>
      <c r="T190">
        <v>16.233436561133953</v>
      </c>
      <c r="U190">
        <v>35.920606854191035</v>
      </c>
      <c r="W190">
        <f t="shared" si="114"/>
        <v>0</v>
      </c>
      <c r="X190">
        <f t="shared" si="115"/>
        <v>1</v>
      </c>
      <c r="Y190">
        <f t="shared" si="116"/>
        <v>19.687170293057083</v>
      </c>
      <c r="AB190">
        <v>183</v>
      </c>
      <c r="AC190">
        <v>35.683480503322784</v>
      </c>
      <c r="AD190">
        <v>18.066509861342769</v>
      </c>
      <c r="AF190">
        <f t="shared" si="117"/>
        <v>1</v>
      </c>
      <c r="AG190">
        <f t="shared" si="118"/>
        <v>0</v>
      </c>
      <c r="AH190">
        <f t="shared" si="119"/>
        <v>17.616970641980014</v>
      </c>
      <c r="AK190">
        <v>183</v>
      </c>
      <c r="AL190">
        <v>23.389289250629076</v>
      </c>
      <c r="AM190">
        <v>19.971110483531831</v>
      </c>
      <c r="AO190">
        <f t="shared" si="120"/>
        <v>1</v>
      </c>
      <c r="AP190">
        <f t="shared" si="121"/>
        <v>0</v>
      </c>
      <c r="AQ190">
        <f t="shared" si="122"/>
        <v>3.4181787670972454</v>
      </c>
      <c r="AT190">
        <v>183</v>
      </c>
      <c r="AU190">
        <v>15.361088092470844</v>
      </c>
      <c r="AV190">
        <v>22.394816072707208</v>
      </c>
      <c r="AX190">
        <f t="shared" si="123"/>
        <v>0</v>
      </c>
      <c r="AY190">
        <f t="shared" si="124"/>
        <v>1</v>
      </c>
      <c r="AZ190">
        <f t="shared" si="125"/>
        <v>7.0337279802363639</v>
      </c>
      <c r="BC190">
        <v>183</v>
      </c>
      <c r="BD190" t="e">
        <v>#N/A</v>
      </c>
      <c r="BE190" t="e">
        <v>#N/A</v>
      </c>
      <c r="BG190" t="e">
        <f t="shared" si="126"/>
        <v>#N/A</v>
      </c>
      <c r="BH190" t="e">
        <f t="shared" si="127"/>
        <v>#N/A</v>
      </c>
      <c r="BI190" t="e">
        <f t="shared" si="128"/>
        <v>#N/A</v>
      </c>
      <c r="BL190">
        <v>183</v>
      </c>
      <c r="BM190">
        <v>22.54872161460294</v>
      </c>
      <c r="BN190">
        <v>11.196233414431909</v>
      </c>
      <c r="BP190">
        <f t="shared" si="129"/>
        <v>1</v>
      </c>
      <c r="BQ190">
        <f t="shared" si="130"/>
        <v>0</v>
      </c>
      <c r="BR190">
        <f t="shared" si="131"/>
        <v>11.352488200171031</v>
      </c>
      <c r="BU190">
        <v>183</v>
      </c>
      <c r="BV190">
        <v>15.63333058962437</v>
      </c>
      <c r="BW190">
        <v>31.098256107232711</v>
      </c>
      <c r="BY190">
        <f t="shared" si="132"/>
        <v>0</v>
      </c>
      <c r="BZ190">
        <f t="shared" si="133"/>
        <v>1</v>
      </c>
      <c r="CA190">
        <f t="shared" si="134"/>
        <v>15.464925517608341</v>
      </c>
      <c r="CD190">
        <v>183</v>
      </c>
      <c r="CE190">
        <v>28.990913028597781</v>
      </c>
      <c r="CF190">
        <v>21.170524376778349</v>
      </c>
      <c r="CH190">
        <f t="shared" si="135"/>
        <v>1</v>
      </c>
      <c r="CI190">
        <f t="shared" si="136"/>
        <v>0</v>
      </c>
      <c r="CJ190">
        <f t="shared" si="137"/>
        <v>7.8203886518194317</v>
      </c>
      <c r="CM190">
        <v>183</v>
      </c>
      <c r="CN190">
        <v>27.255375244651219</v>
      </c>
      <c r="CO190">
        <v>27.032557180776358</v>
      </c>
      <c r="CQ190">
        <f t="shared" si="138"/>
        <v>1</v>
      </c>
      <c r="CR190">
        <f t="shared" si="139"/>
        <v>0</v>
      </c>
      <c r="CS190">
        <f t="shared" si="140"/>
        <v>0.22281806387486114</v>
      </c>
      <c r="CV190">
        <v>183</v>
      </c>
      <c r="CW190">
        <v>17.501923547809149</v>
      </c>
      <c r="CX190">
        <v>15.935598822926309</v>
      </c>
      <c r="CZ190">
        <f t="shared" si="141"/>
        <v>1</v>
      </c>
      <c r="DA190">
        <f t="shared" si="142"/>
        <v>0</v>
      </c>
      <c r="DB190">
        <f t="shared" si="143"/>
        <v>1.5663247248828398</v>
      </c>
      <c r="DE190">
        <v>183</v>
      </c>
      <c r="DF190">
        <v>27.683878621811282</v>
      </c>
      <c r="DG190">
        <v>25.363858089337562</v>
      </c>
      <c r="DI190">
        <f t="shared" si="144"/>
        <v>1</v>
      </c>
      <c r="DJ190">
        <f t="shared" si="145"/>
        <v>0</v>
      </c>
      <c r="DK190">
        <f t="shared" si="146"/>
        <v>2.3200205324737198</v>
      </c>
      <c r="DN190">
        <v>183</v>
      </c>
      <c r="DO190">
        <v>23.609341038743878</v>
      </c>
      <c r="DP190">
        <v>8.5039304653044887</v>
      </c>
      <c r="DR190">
        <f t="shared" si="147"/>
        <v>1</v>
      </c>
      <c r="DS190">
        <f t="shared" si="148"/>
        <v>0</v>
      </c>
      <c r="DT190">
        <f t="shared" si="149"/>
        <v>15.105410573439389</v>
      </c>
      <c r="DW190">
        <v>183</v>
      </c>
      <c r="DX190">
        <v>25.422766132444671</v>
      </c>
      <c r="DY190">
        <v>18.14718360206377</v>
      </c>
      <c r="EA190">
        <f t="shared" si="150"/>
        <v>1</v>
      </c>
      <c r="EB190">
        <f t="shared" si="151"/>
        <v>0</v>
      </c>
      <c r="EC190">
        <f t="shared" si="152"/>
        <v>7.2755825303809019</v>
      </c>
      <c r="EF190">
        <v>183</v>
      </c>
      <c r="EG190">
        <v>25.830962021101005</v>
      </c>
      <c r="EH190">
        <v>19.67925402575327</v>
      </c>
      <c r="EJ190">
        <f t="shared" si="153"/>
        <v>1</v>
      </c>
      <c r="EK190">
        <f t="shared" si="154"/>
        <v>0</v>
      </c>
      <c r="EL190">
        <f t="shared" si="155"/>
        <v>6.1517079953477349</v>
      </c>
      <c r="EO190">
        <v>183</v>
      </c>
      <c r="EP190">
        <v>21.888772721540072</v>
      </c>
      <c r="EQ190">
        <v>9.2088940295949158</v>
      </c>
      <c r="ES190">
        <f t="shared" si="156"/>
        <v>1</v>
      </c>
      <c r="ET190">
        <f t="shared" si="157"/>
        <v>0</v>
      </c>
      <c r="EU190">
        <f t="shared" si="158"/>
        <v>12.679878691945156</v>
      </c>
    </row>
    <row r="191" spans="1:151" x14ac:dyDescent="0.25">
      <c r="A191">
        <v>184</v>
      </c>
      <c r="B191">
        <v>14.69971705868468</v>
      </c>
      <c r="C191">
        <v>12.931693713340829</v>
      </c>
      <c r="E191">
        <f t="shared" si="159"/>
        <v>1</v>
      </c>
      <c r="F191">
        <f t="shared" si="110"/>
        <v>0</v>
      </c>
      <c r="G191">
        <f t="shared" si="160"/>
        <v>1.7680233453438507</v>
      </c>
      <c r="J191">
        <v>184</v>
      </c>
      <c r="K191">
        <v>26.754063096229256</v>
      </c>
      <c r="L191">
        <v>18.604825195576119</v>
      </c>
      <c r="N191">
        <f t="shared" si="111"/>
        <v>1</v>
      </c>
      <c r="O191">
        <f t="shared" si="112"/>
        <v>0</v>
      </c>
      <c r="P191">
        <f t="shared" si="113"/>
        <v>8.1492379006531372</v>
      </c>
      <c r="S191">
        <v>184</v>
      </c>
      <c r="T191">
        <v>19.499602587827585</v>
      </c>
      <c r="U191">
        <v>25.044302578439229</v>
      </c>
      <c r="W191">
        <f t="shared" si="114"/>
        <v>0</v>
      </c>
      <c r="X191">
        <f t="shared" si="115"/>
        <v>1</v>
      </c>
      <c r="Y191">
        <f t="shared" si="116"/>
        <v>5.5446999906116439</v>
      </c>
      <c r="AB191">
        <v>184</v>
      </c>
      <c r="AC191">
        <v>24.693302090735685</v>
      </c>
      <c r="AD191">
        <v>17.142362539230827</v>
      </c>
      <c r="AF191">
        <f t="shared" si="117"/>
        <v>1</v>
      </c>
      <c r="AG191">
        <f t="shared" si="118"/>
        <v>0</v>
      </c>
      <c r="AH191">
        <f t="shared" si="119"/>
        <v>7.5509395515048574</v>
      </c>
      <c r="AK191">
        <v>184</v>
      </c>
      <c r="AL191">
        <v>22.366042437442815</v>
      </c>
      <c r="AM191">
        <v>33.92351908624741</v>
      </c>
      <c r="AO191">
        <f t="shared" si="120"/>
        <v>0</v>
      </c>
      <c r="AP191">
        <f t="shared" si="121"/>
        <v>1</v>
      </c>
      <c r="AQ191">
        <f t="shared" si="122"/>
        <v>11.557476648804595</v>
      </c>
      <c r="AT191">
        <v>184</v>
      </c>
      <c r="AU191">
        <v>15.641911104471031</v>
      </c>
      <c r="AV191">
        <v>32.762467304404908</v>
      </c>
      <c r="AX191">
        <f t="shared" si="123"/>
        <v>0</v>
      </c>
      <c r="AY191">
        <f t="shared" si="124"/>
        <v>1</v>
      </c>
      <c r="AZ191">
        <f t="shared" si="125"/>
        <v>17.120556199933876</v>
      </c>
      <c r="BC191">
        <v>184</v>
      </c>
      <c r="BD191" t="e">
        <v>#N/A</v>
      </c>
      <c r="BE191" t="e">
        <v>#N/A</v>
      </c>
      <c r="BG191" t="e">
        <f t="shared" si="126"/>
        <v>#N/A</v>
      </c>
      <c r="BH191" t="e">
        <f t="shared" si="127"/>
        <v>#N/A</v>
      </c>
      <c r="BI191" t="e">
        <f t="shared" si="128"/>
        <v>#N/A</v>
      </c>
      <c r="BL191">
        <v>184</v>
      </c>
      <c r="BM191">
        <v>27.538673832331128</v>
      </c>
      <c r="BN191">
        <v>10.030561360296351</v>
      </c>
      <c r="BP191">
        <f t="shared" si="129"/>
        <v>1</v>
      </c>
      <c r="BQ191">
        <f t="shared" si="130"/>
        <v>0</v>
      </c>
      <c r="BR191">
        <f t="shared" si="131"/>
        <v>17.508112472034774</v>
      </c>
      <c r="BU191">
        <v>184</v>
      </c>
      <c r="BV191">
        <v>27.02473473147699</v>
      </c>
      <c r="BW191">
        <v>20.417869109620678</v>
      </c>
      <c r="BY191">
        <f t="shared" si="132"/>
        <v>1</v>
      </c>
      <c r="BZ191">
        <f t="shared" si="133"/>
        <v>0</v>
      </c>
      <c r="CA191">
        <f t="shared" si="134"/>
        <v>6.6068656218563113</v>
      </c>
      <c r="CD191">
        <v>184</v>
      </c>
      <c r="CE191">
        <v>24.579505263713905</v>
      </c>
      <c r="CF191">
        <v>18.373402550034196</v>
      </c>
      <c r="CH191">
        <f t="shared" si="135"/>
        <v>1</v>
      </c>
      <c r="CI191">
        <f t="shared" si="136"/>
        <v>0</v>
      </c>
      <c r="CJ191">
        <f t="shared" si="137"/>
        <v>6.2061027136797087</v>
      </c>
      <c r="CM191">
        <v>184</v>
      </c>
      <c r="CN191">
        <v>22.550050065888041</v>
      </c>
      <c r="CO191">
        <v>17.442796405937358</v>
      </c>
      <c r="CQ191">
        <f t="shared" si="138"/>
        <v>1</v>
      </c>
      <c r="CR191">
        <f t="shared" si="139"/>
        <v>0</v>
      </c>
      <c r="CS191">
        <f t="shared" si="140"/>
        <v>5.1072536599506826</v>
      </c>
      <c r="CV191">
        <v>184</v>
      </c>
      <c r="CW191">
        <v>21.22858427572675</v>
      </c>
      <c r="CX191">
        <v>16.863636616639667</v>
      </c>
      <c r="CZ191">
        <f t="shared" si="141"/>
        <v>1</v>
      </c>
      <c r="DA191">
        <f t="shared" si="142"/>
        <v>0</v>
      </c>
      <c r="DB191">
        <f t="shared" si="143"/>
        <v>4.3649476590870826</v>
      </c>
      <c r="DE191">
        <v>184</v>
      </c>
      <c r="DF191">
        <v>21.49798850191041</v>
      </c>
      <c r="DG191">
        <v>21.820501768719019</v>
      </c>
      <c r="DI191">
        <f t="shared" si="144"/>
        <v>0</v>
      </c>
      <c r="DJ191">
        <f t="shared" si="145"/>
        <v>1</v>
      </c>
      <c r="DK191">
        <f t="shared" si="146"/>
        <v>0.3225132668086097</v>
      </c>
      <c r="DN191">
        <v>184</v>
      </c>
      <c r="DO191">
        <v>22.735013610250832</v>
      </c>
      <c r="DP191">
        <v>19.443416922241834</v>
      </c>
      <c r="DR191">
        <f t="shared" si="147"/>
        <v>1</v>
      </c>
      <c r="DS191">
        <f t="shared" si="148"/>
        <v>0</v>
      </c>
      <c r="DT191">
        <f t="shared" si="149"/>
        <v>3.2915966880089975</v>
      </c>
      <c r="DW191">
        <v>184</v>
      </c>
      <c r="DX191">
        <v>9.0360212640719233</v>
      </c>
      <c r="DY191">
        <v>19.625143248891909</v>
      </c>
      <c r="EA191">
        <f t="shared" si="150"/>
        <v>0</v>
      </c>
      <c r="EB191">
        <f t="shared" si="151"/>
        <v>1</v>
      </c>
      <c r="EC191">
        <f t="shared" si="152"/>
        <v>10.589121984819986</v>
      </c>
      <c r="EF191">
        <v>184</v>
      </c>
      <c r="EG191">
        <v>21.66536809981854</v>
      </c>
      <c r="EH191">
        <v>18.671810771267005</v>
      </c>
      <c r="EJ191">
        <f t="shared" si="153"/>
        <v>1</v>
      </c>
      <c r="EK191">
        <f t="shared" si="154"/>
        <v>0</v>
      </c>
      <c r="EL191">
        <f t="shared" si="155"/>
        <v>2.9935573285515353</v>
      </c>
      <c r="EO191">
        <v>184</v>
      </c>
      <c r="EP191">
        <v>28.477064856826786</v>
      </c>
      <c r="EQ191">
        <v>15.55691891822525</v>
      </c>
      <c r="ES191">
        <f t="shared" si="156"/>
        <v>1</v>
      </c>
      <c r="ET191">
        <f t="shared" si="157"/>
        <v>0</v>
      </c>
      <c r="EU191">
        <f t="shared" si="158"/>
        <v>12.920145938601536</v>
      </c>
    </row>
    <row r="192" spans="1:151" x14ac:dyDescent="0.25">
      <c r="A192">
        <v>185</v>
      </c>
      <c r="B192">
        <v>12.750560942687784</v>
      </c>
      <c r="C192">
        <v>29.501225955236034</v>
      </c>
      <c r="E192">
        <f t="shared" si="159"/>
        <v>0</v>
      </c>
      <c r="F192">
        <f t="shared" si="110"/>
        <v>1</v>
      </c>
      <c r="G192">
        <f t="shared" si="160"/>
        <v>16.75066501254825</v>
      </c>
      <c r="J192">
        <v>185</v>
      </c>
      <c r="K192">
        <v>25.698489625257267</v>
      </c>
      <c r="L192">
        <v>26.600082043011149</v>
      </c>
      <c r="N192">
        <f t="shared" si="111"/>
        <v>0</v>
      </c>
      <c r="O192">
        <f t="shared" si="112"/>
        <v>1</v>
      </c>
      <c r="P192">
        <f t="shared" si="113"/>
        <v>0.9015924177538821</v>
      </c>
      <c r="S192">
        <v>185</v>
      </c>
      <c r="T192">
        <v>19.018413332663929</v>
      </c>
      <c r="U192">
        <v>46.085466152163775</v>
      </c>
      <c r="W192">
        <f t="shared" si="114"/>
        <v>0</v>
      </c>
      <c r="X192">
        <f t="shared" si="115"/>
        <v>1</v>
      </c>
      <c r="Y192">
        <f t="shared" si="116"/>
        <v>27.067052819499846</v>
      </c>
      <c r="AB192">
        <v>185</v>
      </c>
      <c r="AC192">
        <v>19.610846936577676</v>
      </c>
      <c r="AD192">
        <v>16.166641878835918</v>
      </c>
      <c r="AF192">
        <f t="shared" si="117"/>
        <v>1</v>
      </c>
      <c r="AG192">
        <f t="shared" si="118"/>
        <v>0</v>
      </c>
      <c r="AH192">
        <f t="shared" si="119"/>
        <v>3.4442050577417582</v>
      </c>
      <c r="AK192">
        <v>185</v>
      </c>
      <c r="AL192">
        <v>29.71397570675969</v>
      </c>
      <c r="AM192">
        <v>23.545180238738602</v>
      </c>
      <c r="AO192">
        <f t="shared" si="120"/>
        <v>1</v>
      </c>
      <c r="AP192">
        <f t="shared" si="121"/>
        <v>0</v>
      </c>
      <c r="AQ192">
        <f t="shared" si="122"/>
        <v>6.1687954680210879</v>
      </c>
      <c r="AT192">
        <v>185</v>
      </c>
      <c r="AU192">
        <v>20.934625215430625</v>
      </c>
      <c r="AV192">
        <v>19.32805909359822</v>
      </c>
      <c r="AX192">
        <f t="shared" si="123"/>
        <v>1</v>
      </c>
      <c r="AY192">
        <f t="shared" si="124"/>
        <v>0</v>
      </c>
      <c r="AZ192">
        <f t="shared" si="125"/>
        <v>1.6065661218324045</v>
      </c>
      <c r="BC192">
        <v>185</v>
      </c>
      <c r="BD192" t="e">
        <v>#N/A</v>
      </c>
      <c r="BE192" t="e">
        <v>#N/A</v>
      </c>
      <c r="BG192" t="e">
        <f t="shared" si="126"/>
        <v>#N/A</v>
      </c>
      <c r="BH192" t="e">
        <f t="shared" si="127"/>
        <v>#N/A</v>
      </c>
      <c r="BI192" t="e">
        <f t="shared" si="128"/>
        <v>#N/A</v>
      </c>
      <c r="BL192">
        <v>185</v>
      </c>
      <c r="BM192">
        <v>21.662970203283948</v>
      </c>
      <c r="BN192">
        <v>11.978508995280688</v>
      </c>
      <c r="BP192">
        <f t="shared" si="129"/>
        <v>1</v>
      </c>
      <c r="BQ192">
        <f t="shared" si="130"/>
        <v>0</v>
      </c>
      <c r="BR192">
        <f t="shared" si="131"/>
        <v>9.6844612080032597</v>
      </c>
      <c r="BU192">
        <v>185</v>
      </c>
      <c r="BV192">
        <v>21.411647299728159</v>
      </c>
      <c r="BW192">
        <v>27.008842968835943</v>
      </c>
      <c r="BY192">
        <f t="shared" si="132"/>
        <v>0</v>
      </c>
      <c r="BZ192">
        <f t="shared" si="133"/>
        <v>1</v>
      </c>
      <c r="CA192">
        <f t="shared" si="134"/>
        <v>5.5971956691077835</v>
      </c>
      <c r="CD192">
        <v>185</v>
      </c>
      <c r="CE192">
        <v>20.440552938630812</v>
      </c>
      <c r="CF192">
        <v>28.265678735817097</v>
      </c>
      <c r="CH192">
        <f t="shared" si="135"/>
        <v>0</v>
      </c>
      <c r="CI192">
        <f t="shared" si="136"/>
        <v>1</v>
      </c>
      <c r="CJ192">
        <f t="shared" si="137"/>
        <v>7.8251257971862849</v>
      </c>
      <c r="CM192">
        <v>185</v>
      </c>
      <c r="CN192">
        <v>24.424507231206398</v>
      </c>
      <c r="CO192">
        <v>30.365056875036611</v>
      </c>
      <c r="CQ192">
        <f t="shared" si="138"/>
        <v>0</v>
      </c>
      <c r="CR192">
        <f t="shared" si="139"/>
        <v>1</v>
      </c>
      <c r="CS192">
        <f t="shared" si="140"/>
        <v>5.940549643830213</v>
      </c>
      <c r="CV192">
        <v>185</v>
      </c>
      <c r="CW192">
        <v>21.165152096314092</v>
      </c>
      <c r="CX192">
        <v>20.295356966548631</v>
      </c>
      <c r="CZ192">
        <f t="shared" si="141"/>
        <v>1</v>
      </c>
      <c r="DA192">
        <f t="shared" si="142"/>
        <v>0</v>
      </c>
      <c r="DB192">
        <f t="shared" si="143"/>
        <v>0.86979512976546047</v>
      </c>
      <c r="DE192">
        <v>185</v>
      </c>
      <c r="DF192">
        <v>21.649468070929853</v>
      </c>
      <c r="DG192">
        <v>24.273695657388132</v>
      </c>
      <c r="DI192">
        <f t="shared" si="144"/>
        <v>0</v>
      </c>
      <c r="DJ192">
        <f t="shared" si="145"/>
        <v>1</v>
      </c>
      <c r="DK192">
        <f t="shared" si="146"/>
        <v>2.6242275864582787</v>
      </c>
      <c r="DN192">
        <v>185</v>
      </c>
      <c r="DO192">
        <v>29.893607349263654</v>
      </c>
      <c r="DP192">
        <v>18.265024184550814</v>
      </c>
      <c r="DR192">
        <f t="shared" si="147"/>
        <v>1</v>
      </c>
      <c r="DS192">
        <f t="shared" si="148"/>
        <v>0</v>
      </c>
      <c r="DT192">
        <f t="shared" si="149"/>
        <v>11.62858316471284</v>
      </c>
      <c r="DW192">
        <v>185</v>
      </c>
      <c r="DX192">
        <v>21.328142101868636</v>
      </c>
      <c r="DY192">
        <v>18.596914521854597</v>
      </c>
      <c r="EA192">
        <f t="shared" si="150"/>
        <v>1</v>
      </c>
      <c r="EB192">
        <f t="shared" si="151"/>
        <v>0</v>
      </c>
      <c r="EC192">
        <f t="shared" si="152"/>
        <v>2.7312275800140391</v>
      </c>
      <c r="EF192">
        <v>185</v>
      </c>
      <c r="EG192">
        <v>18.611382792273961</v>
      </c>
      <c r="EH192">
        <v>20.196396540078045</v>
      </c>
      <c r="EJ192">
        <f t="shared" si="153"/>
        <v>0</v>
      </c>
      <c r="EK192">
        <f t="shared" si="154"/>
        <v>1</v>
      </c>
      <c r="EL192">
        <f t="shared" si="155"/>
        <v>1.5850137478040836</v>
      </c>
      <c r="EO192">
        <v>185</v>
      </c>
      <c r="EP192">
        <v>21.733317191656432</v>
      </c>
      <c r="EQ192">
        <v>34.391968833428905</v>
      </c>
      <c r="ES192">
        <f t="shared" si="156"/>
        <v>0</v>
      </c>
      <c r="ET192">
        <f t="shared" si="157"/>
        <v>1</v>
      </c>
      <c r="EU192">
        <f t="shared" si="158"/>
        <v>12.658651641772472</v>
      </c>
    </row>
    <row r="193" spans="1:151" x14ac:dyDescent="0.25">
      <c r="A193">
        <v>186</v>
      </c>
      <c r="B193">
        <v>12.804793423415681</v>
      </c>
      <c r="C193">
        <v>48.138141855443678</v>
      </c>
      <c r="E193">
        <f t="shared" si="159"/>
        <v>0</v>
      </c>
      <c r="F193">
        <f t="shared" si="110"/>
        <v>1</v>
      </c>
      <c r="G193">
        <f t="shared" si="160"/>
        <v>35.333348432027996</v>
      </c>
      <c r="J193">
        <v>186</v>
      </c>
      <c r="K193">
        <v>22.358167363173262</v>
      </c>
      <c r="L193">
        <v>14.445649636947326</v>
      </c>
      <c r="N193">
        <f t="shared" si="111"/>
        <v>1</v>
      </c>
      <c r="O193">
        <f t="shared" si="112"/>
        <v>0</v>
      </c>
      <c r="P193">
        <f t="shared" si="113"/>
        <v>7.9125177262259356</v>
      </c>
      <c r="S193">
        <v>186</v>
      </c>
      <c r="T193">
        <v>15.274433875712223</v>
      </c>
      <c r="U193">
        <v>25.125887278709868</v>
      </c>
      <c r="W193">
        <f t="shared" si="114"/>
        <v>0</v>
      </c>
      <c r="X193">
        <f t="shared" si="115"/>
        <v>1</v>
      </c>
      <c r="Y193">
        <f t="shared" si="116"/>
        <v>9.8514534029976453</v>
      </c>
      <c r="AB193">
        <v>186</v>
      </c>
      <c r="AC193">
        <v>20.369838545565223</v>
      </c>
      <c r="AD193">
        <v>18.527316313506553</v>
      </c>
      <c r="AF193">
        <f t="shared" si="117"/>
        <v>1</v>
      </c>
      <c r="AG193">
        <f t="shared" si="118"/>
        <v>0</v>
      </c>
      <c r="AH193">
        <f t="shared" si="119"/>
        <v>1.8425222320586698</v>
      </c>
      <c r="AK193">
        <v>186</v>
      </c>
      <c r="AL193">
        <v>32.375369624089807</v>
      </c>
      <c r="AM193">
        <v>18.189176281722851</v>
      </c>
      <c r="AO193">
        <f t="shared" si="120"/>
        <v>1</v>
      </c>
      <c r="AP193">
        <f t="shared" si="121"/>
        <v>0</v>
      </c>
      <c r="AQ193">
        <f t="shared" si="122"/>
        <v>14.186193342366956</v>
      </c>
      <c r="AT193">
        <v>186</v>
      </c>
      <c r="AU193">
        <v>25.90860868493381</v>
      </c>
      <c r="AV193">
        <v>19.981212665781388</v>
      </c>
      <c r="AX193">
        <f t="shared" si="123"/>
        <v>1</v>
      </c>
      <c r="AY193">
        <f t="shared" si="124"/>
        <v>0</v>
      </c>
      <c r="AZ193">
        <f t="shared" si="125"/>
        <v>5.9273960191524218</v>
      </c>
      <c r="BC193">
        <v>186</v>
      </c>
      <c r="BD193" t="e">
        <v>#N/A</v>
      </c>
      <c r="BE193" t="e">
        <v>#N/A</v>
      </c>
      <c r="BG193" t="e">
        <f t="shared" si="126"/>
        <v>#N/A</v>
      </c>
      <c r="BH193" t="e">
        <f t="shared" si="127"/>
        <v>#N/A</v>
      </c>
      <c r="BI193" t="e">
        <f t="shared" si="128"/>
        <v>#N/A</v>
      </c>
      <c r="BL193">
        <v>186</v>
      </c>
      <c r="BM193">
        <v>31.956106479450675</v>
      </c>
      <c r="BN193">
        <v>13.273196566894001</v>
      </c>
      <c r="BP193">
        <f t="shared" si="129"/>
        <v>1</v>
      </c>
      <c r="BQ193">
        <f t="shared" si="130"/>
        <v>0</v>
      </c>
      <c r="BR193">
        <f t="shared" si="131"/>
        <v>18.682909912556674</v>
      </c>
      <c r="BU193">
        <v>186</v>
      </c>
      <c r="BV193">
        <v>14.734245012066637</v>
      </c>
      <c r="BW193">
        <v>25.058395096709351</v>
      </c>
      <c r="BY193">
        <f t="shared" si="132"/>
        <v>0</v>
      </c>
      <c r="BZ193">
        <f t="shared" si="133"/>
        <v>1</v>
      </c>
      <c r="CA193">
        <f t="shared" si="134"/>
        <v>10.324150084642714</v>
      </c>
      <c r="CD193">
        <v>186</v>
      </c>
      <c r="CE193">
        <v>20.527774307103559</v>
      </c>
      <c r="CF193">
        <v>30.863861350911701</v>
      </c>
      <c r="CH193">
        <f t="shared" si="135"/>
        <v>0</v>
      </c>
      <c r="CI193">
        <f t="shared" si="136"/>
        <v>1</v>
      </c>
      <c r="CJ193">
        <f t="shared" si="137"/>
        <v>10.336087043808142</v>
      </c>
      <c r="CM193">
        <v>186</v>
      </c>
      <c r="CN193">
        <v>12.13872421619905</v>
      </c>
      <c r="CO193">
        <v>24.707344909550955</v>
      </c>
      <c r="CQ193">
        <f t="shared" si="138"/>
        <v>0</v>
      </c>
      <c r="CR193">
        <f t="shared" si="139"/>
        <v>1</v>
      </c>
      <c r="CS193">
        <f t="shared" si="140"/>
        <v>12.568620693351905</v>
      </c>
      <c r="CV193">
        <v>186</v>
      </c>
      <c r="CW193">
        <v>22.018300084888899</v>
      </c>
      <c r="CX193">
        <v>16.137523950024082</v>
      </c>
      <c r="CZ193">
        <f t="shared" si="141"/>
        <v>1</v>
      </c>
      <c r="DA193">
        <f t="shared" si="142"/>
        <v>0</v>
      </c>
      <c r="DB193">
        <f t="shared" si="143"/>
        <v>5.8807761348648171</v>
      </c>
      <c r="DE193">
        <v>186</v>
      </c>
      <c r="DF193">
        <v>17.87913022467081</v>
      </c>
      <c r="DG193">
        <v>23.889573673436626</v>
      </c>
      <c r="DI193">
        <f t="shared" si="144"/>
        <v>0</v>
      </c>
      <c r="DJ193">
        <f t="shared" si="145"/>
        <v>1</v>
      </c>
      <c r="DK193">
        <f t="shared" si="146"/>
        <v>6.010443448765816</v>
      </c>
      <c r="DN193">
        <v>186</v>
      </c>
      <c r="DO193">
        <v>21.467360319825374</v>
      </c>
      <c r="DP193">
        <v>15.057661613644715</v>
      </c>
      <c r="DR193">
        <f t="shared" si="147"/>
        <v>1</v>
      </c>
      <c r="DS193">
        <f t="shared" si="148"/>
        <v>0</v>
      </c>
      <c r="DT193">
        <f t="shared" si="149"/>
        <v>6.4096987061806594</v>
      </c>
      <c r="DW193">
        <v>186</v>
      </c>
      <c r="DX193">
        <v>22.645494316214098</v>
      </c>
      <c r="DY193">
        <v>21.547374170025606</v>
      </c>
      <c r="EA193">
        <f t="shared" si="150"/>
        <v>1</v>
      </c>
      <c r="EB193">
        <f t="shared" si="151"/>
        <v>0</v>
      </c>
      <c r="EC193">
        <f t="shared" si="152"/>
        <v>1.0981201461884922</v>
      </c>
      <c r="EF193">
        <v>186</v>
      </c>
      <c r="EG193">
        <v>23.973916510645964</v>
      </c>
      <c r="EH193">
        <v>16.536523665490467</v>
      </c>
      <c r="EJ193">
        <f t="shared" si="153"/>
        <v>1</v>
      </c>
      <c r="EK193">
        <f t="shared" si="154"/>
        <v>0</v>
      </c>
      <c r="EL193">
        <f t="shared" si="155"/>
        <v>7.4373928451554967</v>
      </c>
      <c r="EO193">
        <v>186</v>
      </c>
      <c r="EP193">
        <v>20.386936315431665</v>
      </c>
      <c r="EQ193">
        <v>45.922928154253157</v>
      </c>
      <c r="ES193">
        <f t="shared" si="156"/>
        <v>0</v>
      </c>
      <c r="ET193">
        <f t="shared" si="157"/>
        <v>1</v>
      </c>
      <c r="EU193">
        <f t="shared" si="158"/>
        <v>25.535991838821491</v>
      </c>
    </row>
    <row r="194" spans="1:151" x14ac:dyDescent="0.25">
      <c r="A194">
        <v>187</v>
      </c>
      <c r="B194">
        <v>15.458230243847865</v>
      </c>
      <c r="C194">
        <v>7.1561404231850396</v>
      </c>
      <c r="E194">
        <f t="shared" si="159"/>
        <v>1</v>
      </c>
      <c r="F194">
        <f t="shared" si="110"/>
        <v>0</v>
      </c>
      <c r="G194">
        <f t="shared" si="160"/>
        <v>8.3020898206628253</v>
      </c>
      <c r="J194">
        <v>187</v>
      </c>
      <c r="K194">
        <v>18.830367409467975</v>
      </c>
      <c r="L194">
        <v>24.09249702404021</v>
      </c>
      <c r="N194">
        <f t="shared" si="111"/>
        <v>0</v>
      </c>
      <c r="O194">
        <f t="shared" si="112"/>
        <v>1</v>
      </c>
      <c r="P194">
        <f t="shared" si="113"/>
        <v>5.2621296145722347</v>
      </c>
      <c r="S194">
        <v>187</v>
      </c>
      <c r="T194">
        <v>16.458857734926923</v>
      </c>
      <c r="U194">
        <v>46.750997361610672</v>
      </c>
      <c r="W194">
        <f t="shared" si="114"/>
        <v>0</v>
      </c>
      <c r="X194">
        <f t="shared" si="115"/>
        <v>1</v>
      </c>
      <c r="Y194">
        <f t="shared" si="116"/>
        <v>30.292139626683749</v>
      </c>
      <c r="AB194">
        <v>187</v>
      </c>
      <c r="AC194">
        <v>19.40467525046385</v>
      </c>
      <c r="AD194">
        <v>18.459106283744092</v>
      </c>
      <c r="AF194">
        <f t="shared" si="117"/>
        <v>1</v>
      </c>
      <c r="AG194">
        <f t="shared" si="118"/>
        <v>0</v>
      </c>
      <c r="AH194">
        <f t="shared" si="119"/>
        <v>0.94556896671975821</v>
      </c>
      <c r="AK194">
        <v>187</v>
      </c>
      <c r="AL194">
        <v>27.701143596178419</v>
      </c>
      <c r="AM194">
        <v>12.795116604031094</v>
      </c>
      <c r="AO194">
        <f t="shared" si="120"/>
        <v>1</v>
      </c>
      <c r="AP194">
        <f t="shared" si="121"/>
        <v>0</v>
      </c>
      <c r="AQ194">
        <f t="shared" si="122"/>
        <v>14.906026992147325</v>
      </c>
      <c r="AT194">
        <v>187</v>
      </c>
      <c r="AU194">
        <v>15.699932259497331</v>
      </c>
      <c r="AV194">
        <v>21.370790853395768</v>
      </c>
      <c r="AX194">
        <f t="shared" si="123"/>
        <v>0</v>
      </c>
      <c r="AY194">
        <f t="shared" si="124"/>
        <v>1</v>
      </c>
      <c r="AZ194">
        <f t="shared" si="125"/>
        <v>5.6708585938984371</v>
      </c>
      <c r="BC194">
        <v>187</v>
      </c>
      <c r="BD194" t="e">
        <v>#N/A</v>
      </c>
      <c r="BE194" t="e">
        <v>#N/A</v>
      </c>
      <c r="BG194" t="e">
        <f t="shared" si="126"/>
        <v>#N/A</v>
      </c>
      <c r="BH194" t="e">
        <f t="shared" si="127"/>
        <v>#N/A</v>
      </c>
      <c r="BI194" t="e">
        <f t="shared" si="128"/>
        <v>#N/A</v>
      </c>
      <c r="BL194">
        <v>187</v>
      </c>
      <c r="BM194">
        <v>26.717188284573705</v>
      </c>
      <c r="BN194">
        <v>14.974524859761662</v>
      </c>
      <c r="BP194">
        <f t="shared" si="129"/>
        <v>1</v>
      </c>
      <c r="BQ194">
        <f t="shared" si="130"/>
        <v>0</v>
      </c>
      <c r="BR194">
        <f t="shared" si="131"/>
        <v>11.742663424812044</v>
      </c>
      <c r="BU194">
        <v>187</v>
      </c>
      <c r="BV194">
        <v>24.05789613781689</v>
      </c>
      <c r="BW194">
        <v>18.238343591226862</v>
      </c>
      <c r="BY194">
        <f t="shared" si="132"/>
        <v>1</v>
      </c>
      <c r="BZ194">
        <f t="shared" si="133"/>
        <v>0</v>
      </c>
      <c r="CA194">
        <f t="shared" si="134"/>
        <v>5.8195525465900282</v>
      </c>
      <c r="CD194">
        <v>187</v>
      </c>
      <c r="CE194">
        <v>15.518323640405281</v>
      </c>
      <c r="CF194">
        <v>27.541481725297764</v>
      </c>
      <c r="CH194">
        <f t="shared" si="135"/>
        <v>0</v>
      </c>
      <c r="CI194">
        <f t="shared" si="136"/>
        <v>1</v>
      </c>
      <c r="CJ194">
        <f t="shared" si="137"/>
        <v>12.023158084892483</v>
      </c>
      <c r="CM194">
        <v>187</v>
      </c>
      <c r="CN194">
        <v>22.181530366014684</v>
      </c>
      <c r="CO194">
        <v>-0.20648619012223079</v>
      </c>
      <c r="CQ194">
        <f t="shared" si="138"/>
        <v>1</v>
      </c>
      <c r="CR194">
        <f t="shared" si="139"/>
        <v>0</v>
      </c>
      <c r="CS194">
        <f t="shared" si="140"/>
        <v>22.388016556136915</v>
      </c>
      <c r="CV194">
        <v>187</v>
      </c>
      <c r="CW194">
        <v>20.055319357783628</v>
      </c>
      <c r="CX194">
        <v>15.660506843210049</v>
      </c>
      <c r="CZ194">
        <f t="shared" si="141"/>
        <v>1</v>
      </c>
      <c r="DA194">
        <f t="shared" si="142"/>
        <v>0</v>
      </c>
      <c r="DB194">
        <f t="shared" si="143"/>
        <v>4.3948125145735784</v>
      </c>
      <c r="DE194">
        <v>187</v>
      </c>
      <c r="DF194">
        <v>22.060074589473125</v>
      </c>
      <c r="DG194">
        <v>26.878168655563432</v>
      </c>
      <c r="DI194">
        <f t="shared" si="144"/>
        <v>0</v>
      </c>
      <c r="DJ194">
        <f t="shared" si="145"/>
        <v>1</v>
      </c>
      <c r="DK194">
        <f t="shared" si="146"/>
        <v>4.8180940660903069</v>
      </c>
      <c r="DN194">
        <v>187</v>
      </c>
      <c r="DO194">
        <v>19.777226441680941</v>
      </c>
      <c r="DP194">
        <v>24.310270033626459</v>
      </c>
      <c r="DR194">
        <f t="shared" si="147"/>
        <v>0</v>
      </c>
      <c r="DS194">
        <f t="shared" si="148"/>
        <v>1</v>
      </c>
      <c r="DT194">
        <f t="shared" si="149"/>
        <v>4.5330435919455176</v>
      </c>
      <c r="DW194">
        <v>187</v>
      </c>
      <c r="DX194">
        <v>24.257003232714275</v>
      </c>
      <c r="DY194">
        <v>24.297047486890282</v>
      </c>
      <c r="EA194">
        <f t="shared" si="150"/>
        <v>0</v>
      </c>
      <c r="EB194">
        <f t="shared" si="151"/>
        <v>1</v>
      </c>
      <c r="EC194">
        <f t="shared" si="152"/>
        <v>4.0044254176006433E-2</v>
      </c>
      <c r="EF194">
        <v>187</v>
      </c>
      <c r="EG194">
        <v>22.144715058755217</v>
      </c>
      <c r="EH194">
        <v>19.003545306666204</v>
      </c>
      <c r="EJ194">
        <f t="shared" si="153"/>
        <v>1</v>
      </c>
      <c r="EK194">
        <f t="shared" si="154"/>
        <v>0</v>
      </c>
      <c r="EL194">
        <f t="shared" si="155"/>
        <v>3.1411697520890129</v>
      </c>
      <c r="EO194">
        <v>187</v>
      </c>
      <c r="EP194">
        <v>27.485059685848384</v>
      </c>
      <c r="EQ194">
        <v>38.24346768599225</v>
      </c>
      <c r="ES194">
        <f t="shared" si="156"/>
        <v>0</v>
      </c>
      <c r="ET194">
        <f t="shared" si="157"/>
        <v>1</v>
      </c>
      <c r="EU194">
        <f t="shared" si="158"/>
        <v>10.758408000143866</v>
      </c>
    </row>
    <row r="195" spans="1:151" x14ac:dyDescent="0.25">
      <c r="A195">
        <v>188</v>
      </c>
      <c r="B195">
        <v>13.45533765438239</v>
      </c>
      <c r="C195">
        <v>29.211237972903387</v>
      </c>
      <c r="E195">
        <f t="shared" si="159"/>
        <v>0</v>
      </c>
      <c r="F195">
        <f t="shared" si="110"/>
        <v>1</v>
      </c>
      <c r="G195">
        <f t="shared" si="160"/>
        <v>15.755900318520997</v>
      </c>
      <c r="J195">
        <v>188</v>
      </c>
      <c r="K195">
        <v>20.653665073038674</v>
      </c>
      <c r="L195">
        <v>29.777047052711048</v>
      </c>
      <c r="N195">
        <f t="shared" si="111"/>
        <v>0</v>
      </c>
      <c r="O195">
        <f t="shared" si="112"/>
        <v>1</v>
      </c>
      <c r="P195">
        <f t="shared" si="113"/>
        <v>9.1233819796723736</v>
      </c>
      <c r="S195">
        <v>188</v>
      </c>
      <c r="T195">
        <v>17.603651905315886</v>
      </c>
      <c r="U195">
        <v>29.193050375253328</v>
      </c>
      <c r="W195">
        <f t="shared" si="114"/>
        <v>0</v>
      </c>
      <c r="X195">
        <f t="shared" si="115"/>
        <v>1</v>
      </c>
      <c r="Y195">
        <f t="shared" si="116"/>
        <v>11.589398469937443</v>
      </c>
      <c r="AB195">
        <v>188</v>
      </c>
      <c r="AC195">
        <v>24.486560271300704</v>
      </c>
      <c r="AD195">
        <v>18.751949814490768</v>
      </c>
      <c r="AF195">
        <f t="shared" si="117"/>
        <v>1</v>
      </c>
      <c r="AG195">
        <f t="shared" si="118"/>
        <v>0</v>
      </c>
      <c r="AH195">
        <f t="shared" si="119"/>
        <v>5.7346104568099356</v>
      </c>
      <c r="AK195">
        <v>188</v>
      </c>
      <c r="AL195">
        <v>22.412821037235183</v>
      </c>
      <c r="AM195">
        <v>33.982056692458272</v>
      </c>
      <c r="AO195">
        <f t="shared" si="120"/>
        <v>0</v>
      </c>
      <c r="AP195">
        <f t="shared" si="121"/>
        <v>1</v>
      </c>
      <c r="AQ195">
        <f t="shared" si="122"/>
        <v>11.569235655223089</v>
      </c>
      <c r="AT195">
        <v>188</v>
      </c>
      <c r="AU195">
        <v>22.932191783714515</v>
      </c>
      <c r="AV195">
        <v>17.897615606478404</v>
      </c>
      <c r="AX195">
        <f t="shared" si="123"/>
        <v>1</v>
      </c>
      <c r="AY195">
        <f t="shared" si="124"/>
        <v>0</v>
      </c>
      <c r="AZ195">
        <f t="shared" si="125"/>
        <v>5.0345761772361115</v>
      </c>
      <c r="BC195">
        <v>188</v>
      </c>
      <c r="BD195" t="e">
        <v>#N/A</v>
      </c>
      <c r="BE195" t="e">
        <v>#N/A</v>
      </c>
      <c r="BG195" t="e">
        <f t="shared" si="126"/>
        <v>#N/A</v>
      </c>
      <c r="BH195" t="e">
        <f t="shared" si="127"/>
        <v>#N/A</v>
      </c>
      <c r="BI195" t="e">
        <f t="shared" si="128"/>
        <v>#N/A</v>
      </c>
      <c r="BL195">
        <v>188</v>
      </c>
      <c r="BM195">
        <v>35.296554938467985</v>
      </c>
      <c r="BN195">
        <v>14.253268472853245</v>
      </c>
      <c r="BP195">
        <f t="shared" si="129"/>
        <v>1</v>
      </c>
      <c r="BQ195">
        <f t="shared" si="130"/>
        <v>0</v>
      </c>
      <c r="BR195">
        <f t="shared" si="131"/>
        <v>21.043286465614742</v>
      </c>
      <c r="BU195">
        <v>188</v>
      </c>
      <c r="BV195">
        <v>16.474118408689964</v>
      </c>
      <c r="BW195">
        <v>17.848242862118227</v>
      </c>
      <c r="BY195">
        <f t="shared" si="132"/>
        <v>0</v>
      </c>
      <c r="BZ195">
        <f t="shared" si="133"/>
        <v>1</v>
      </c>
      <c r="CA195">
        <f t="shared" si="134"/>
        <v>1.3741244534282622</v>
      </c>
      <c r="CD195">
        <v>188</v>
      </c>
      <c r="CE195">
        <v>16.251358248060111</v>
      </c>
      <c r="CF195">
        <v>25.102825144875172</v>
      </c>
      <c r="CH195">
        <f t="shared" si="135"/>
        <v>0</v>
      </c>
      <c r="CI195">
        <f t="shared" si="136"/>
        <v>1</v>
      </c>
      <c r="CJ195">
        <f t="shared" si="137"/>
        <v>8.8514668968150616</v>
      </c>
      <c r="CM195">
        <v>188</v>
      </c>
      <c r="CN195">
        <v>19.892446008210054</v>
      </c>
      <c r="CO195">
        <v>34.376533090770486</v>
      </c>
      <c r="CQ195">
        <f t="shared" si="138"/>
        <v>0</v>
      </c>
      <c r="CR195">
        <f t="shared" si="139"/>
        <v>1</v>
      </c>
      <c r="CS195">
        <f t="shared" si="140"/>
        <v>14.484087082560432</v>
      </c>
      <c r="CV195">
        <v>188</v>
      </c>
      <c r="CW195">
        <v>21.4412470115053</v>
      </c>
      <c r="CX195">
        <v>14.836080707988808</v>
      </c>
      <c r="CZ195">
        <f t="shared" si="141"/>
        <v>1</v>
      </c>
      <c r="DA195">
        <f t="shared" si="142"/>
        <v>0</v>
      </c>
      <c r="DB195">
        <f t="shared" si="143"/>
        <v>6.6051663035164925</v>
      </c>
      <c r="DE195">
        <v>188</v>
      </c>
      <c r="DF195">
        <v>23.885335818448581</v>
      </c>
      <c r="DG195">
        <v>22.760666059053779</v>
      </c>
      <c r="DI195">
        <f t="shared" si="144"/>
        <v>1</v>
      </c>
      <c r="DJ195">
        <f t="shared" si="145"/>
        <v>0</v>
      </c>
      <c r="DK195">
        <f t="shared" si="146"/>
        <v>1.1246697593948021</v>
      </c>
      <c r="DN195">
        <v>188</v>
      </c>
      <c r="DO195">
        <v>30.344038041854553</v>
      </c>
      <c r="DP195">
        <v>24.849655573292964</v>
      </c>
      <c r="DR195">
        <f t="shared" si="147"/>
        <v>1</v>
      </c>
      <c r="DS195">
        <f t="shared" si="148"/>
        <v>0</v>
      </c>
      <c r="DT195">
        <f t="shared" si="149"/>
        <v>5.4943824685615894</v>
      </c>
      <c r="DW195">
        <v>188</v>
      </c>
      <c r="DX195">
        <v>14.427194901416344</v>
      </c>
      <c r="DY195">
        <v>19.08308795910202</v>
      </c>
      <c r="EA195">
        <f t="shared" si="150"/>
        <v>0</v>
      </c>
      <c r="EB195">
        <f t="shared" si="151"/>
        <v>1</v>
      </c>
      <c r="EC195">
        <f t="shared" si="152"/>
        <v>4.6558930576856756</v>
      </c>
      <c r="EF195">
        <v>188</v>
      </c>
      <c r="EG195">
        <v>18.337811002793693</v>
      </c>
      <c r="EH195">
        <v>10.395005011680011</v>
      </c>
      <c r="EJ195">
        <f t="shared" si="153"/>
        <v>1</v>
      </c>
      <c r="EK195">
        <f t="shared" si="154"/>
        <v>0</v>
      </c>
      <c r="EL195">
        <f t="shared" si="155"/>
        <v>7.9428059911136817</v>
      </c>
      <c r="EO195">
        <v>188</v>
      </c>
      <c r="EP195">
        <v>18.663134271954419</v>
      </c>
      <c r="EQ195">
        <v>4.6807103065116351</v>
      </c>
      <c r="ES195">
        <f t="shared" si="156"/>
        <v>1</v>
      </c>
      <c r="ET195">
        <f t="shared" si="157"/>
        <v>0</v>
      </c>
      <c r="EU195">
        <f t="shared" si="158"/>
        <v>13.982423965442784</v>
      </c>
    </row>
    <row r="196" spans="1:151" x14ac:dyDescent="0.25">
      <c r="A196">
        <v>189</v>
      </c>
      <c r="B196">
        <v>5.9490423362576594</v>
      </c>
      <c r="C196">
        <v>37.099308991205547</v>
      </c>
      <c r="E196">
        <f t="shared" si="159"/>
        <v>0</v>
      </c>
      <c r="F196">
        <f t="shared" si="110"/>
        <v>1</v>
      </c>
      <c r="G196">
        <f t="shared" si="160"/>
        <v>31.150266654947888</v>
      </c>
      <c r="J196">
        <v>189</v>
      </c>
      <c r="K196">
        <v>22.455222653229974</v>
      </c>
      <c r="L196">
        <v>15.129366284313019</v>
      </c>
      <c r="N196">
        <f t="shared" si="111"/>
        <v>1</v>
      </c>
      <c r="O196">
        <f t="shared" si="112"/>
        <v>0</v>
      </c>
      <c r="P196">
        <f t="shared" si="113"/>
        <v>7.3258563689169556</v>
      </c>
      <c r="S196">
        <v>189</v>
      </c>
      <c r="T196">
        <v>19.977286109818056</v>
      </c>
      <c r="U196">
        <v>22.133529973192505</v>
      </c>
      <c r="W196">
        <f t="shared" si="114"/>
        <v>0</v>
      </c>
      <c r="X196">
        <f t="shared" si="115"/>
        <v>1</v>
      </c>
      <c r="Y196">
        <f t="shared" si="116"/>
        <v>2.1562438633744492</v>
      </c>
      <c r="AB196">
        <v>189</v>
      </c>
      <c r="AC196">
        <v>25.72442246615983</v>
      </c>
      <c r="AD196">
        <v>17.115497892292602</v>
      </c>
      <c r="AF196">
        <f t="shared" si="117"/>
        <v>1</v>
      </c>
      <c r="AG196">
        <f t="shared" si="118"/>
        <v>0</v>
      </c>
      <c r="AH196">
        <f t="shared" si="119"/>
        <v>8.6089245738672275</v>
      </c>
      <c r="AK196">
        <v>189</v>
      </c>
      <c r="AL196">
        <v>18.956353337131418</v>
      </c>
      <c r="AM196">
        <v>28.951155597026183</v>
      </c>
      <c r="AO196">
        <f t="shared" si="120"/>
        <v>0</v>
      </c>
      <c r="AP196">
        <f t="shared" si="121"/>
        <v>1</v>
      </c>
      <c r="AQ196">
        <f t="shared" si="122"/>
        <v>9.9948022598947652</v>
      </c>
      <c r="AT196">
        <v>189</v>
      </c>
      <c r="AU196">
        <v>17.592846231129634</v>
      </c>
      <c r="AV196">
        <v>23.886937562309647</v>
      </c>
      <c r="AX196">
        <f t="shared" si="123"/>
        <v>0</v>
      </c>
      <c r="AY196">
        <f t="shared" si="124"/>
        <v>1</v>
      </c>
      <c r="AZ196">
        <f t="shared" si="125"/>
        <v>6.2940913311800131</v>
      </c>
      <c r="BC196">
        <v>189</v>
      </c>
      <c r="BD196" t="e">
        <v>#N/A</v>
      </c>
      <c r="BE196" t="e">
        <v>#N/A</v>
      </c>
      <c r="BG196" t="e">
        <f t="shared" si="126"/>
        <v>#N/A</v>
      </c>
      <c r="BH196" t="e">
        <f t="shared" si="127"/>
        <v>#N/A</v>
      </c>
      <c r="BI196" t="e">
        <f t="shared" si="128"/>
        <v>#N/A</v>
      </c>
      <c r="BL196">
        <v>189</v>
      </c>
      <c r="BM196">
        <v>25.115841419083466</v>
      </c>
      <c r="BN196">
        <v>7.7834112207432975</v>
      </c>
      <c r="BP196">
        <f t="shared" si="129"/>
        <v>1</v>
      </c>
      <c r="BQ196">
        <f t="shared" si="130"/>
        <v>0</v>
      </c>
      <c r="BR196">
        <f t="shared" si="131"/>
        <v>17.33243019834017</v>
      </c>
      <c r="BU196">
        <v>189</v>
      </c>
      <c r="BV196">
        <v>23.202306527206908</v>
      </c>
      <c r="BW196">
        <v>28.496257558393108</v>
      </c>
      <c r="BY196">
        <f t="shared" si="132"/>
        <v>0</v>
      </c>
      <c r="BZ196">
        <f t="shared" si="133"/>
        <v>1</v>
      </c>
      <c r="CA196">
        <f t="shared" si="134"/>
        <v>5.2939510311862001</v>
      </c>
      <c r="CD196">
        <v>189</v>
      </c>
      <c r="CE196">
        <v>33.892365767971455</v>
      </c>
      <c r="CF196">
        <v>15.405397441043384</v>
      </c>
      <c r="CH196">
        <f t="shared" si="135"/>
        <v>1</v>
      </c>
      <c r="CI196">
        <f t="shared" si="136"/>
        <v>0</v>
      </c>
      <c r="CJ196">
        <f t="shared" si="137"/>
        <v>18.486968326928071</v>
      </c>
      <c r="CM196">
        <v>189</v>
      </c>
      <c r="CN196">
        <v>18.441194119150303</v>
      </c>
      <c r="CO196">
        <v>4.260418688971999</v>
      </c>
      <c r="CQ196">
        <f t="shared" si="138"/>
        <v>1</v>
      </c>
      <c r="CR196">
        <f t="shared" si="139"/>
        <v>0</v>
      </c>
      <c r="CS196">
        <f t="shared" si="140"/>
        <v>14.180775430178304</v>
      </c>
      <c r="CV196">
        <v>189</v>
      </c>
      <c r="CW196">
        <v>23.449772126997242</v>
      </c>
      <c r="CX196">
        <v>11.826941299764542</v>
      </c>
      <c r="CZ196">
        <f t="shared" si="141"/>
        <v>1</v>
      </c>
      <c r="DA196">
        <f t="shared" si="142"/>
        <v>0</v>
      </c>
      <c r="DB196">
        <f t="shared" si="143"/>
        <v>11.622830827232701</v>
      </c>
      <c r="DE196">
        <v>189</v>
      </c>
      <c r="DF196">
        <v>25.923644971811864</v>
      </c>
      <c r="DG196">
        <v>20.9101304479032</v>
      </c>
      <c r="DI196">
        <f t="shared" si="144"/>
        <v>1</v>
      </c>
      <c r="DJ196">
        <f t="shared" si="145"/>
        <v>0</v>
      </c>
      <c r="DK196">
        <f t="shared" si="146"/>
        <v>5.0135145239086647</v>
      </c>
      <c r="DN196">
        <v>189</v>
      </c>
      <c r="DO196">
        <v>25.225623491882981</v>
      </c>
      <c r="DP196">
        <v>25.247178520836577</v>
      </c>
      <c r="DR196">
        <f t="shared" si="147"/>
        <v>0</v>
      </c>
      <c r="DS196">
        <f t="shared" si="148"/>
        <v>1</v>
      </c>
      <c r="DT196">
        <f t="shared" si="149"/>
        <v>2.1555028953596178E-2</v>
      </c>
      <c r="DW196">
        <v>189</v>
      </c>
      <c r="DX196">
        <v>23.105963861780406</v>
      </c>
      <c r="DY196">
        <v>14.985535909748231</v>
      </c>
      <c r="EA196">
        <f t="shared" si="150"/>
        <v>1</v>
      </c>
      <c r="EB196">
        <f t="shared" si="151"/>
        <v>0</v>
      </c>
      <c r="EC196">
        <f t="shared" si="152"/>
        <v>8.1204279520321752</v>
      </c>
      <c r="EF196">
        <v>189</v>
      </c>
      <c r="EG196">
        <v>19.322879779295118</v>
      </c>
      <c r="EH196">
        <v>19.673993261072006</v>
      </c>
      <c r="EJ196">
        <f t="shared" si="153"/>
        <v>0</v>
      </c>
      <c r="EK196">
        <f t="shared" si="154"/>
        <v>1</v>
      </c>
      <c r="EL196">
        <f t="shared" si="155"/>
        <v>0.35111348177688839</v>
      </c>
      <c r="EO196">
        <v>189</v>
      </c>
      <c r="EP196">
        <v>23.56253053661105</v>
      </c>
      <c r="EQ196">
        <v>31.57762996545932</v>
      </c>
      <c r="ES196">
        <f t="shared" si="156"/>
        <v>0</v>
      </c>
      <c r="ET196">
        <f t="shared" si="157"/>
        <v>1</v>
      </c>
      <c r="EU196">
        <f t="shared" si="158"/>
        <v>8.01509942884827</v>
      </c>
    </row>
    <row r="197" spans="1:151" x14ac:dyDescent="0.25">
      <c r="A197">
        <v>190</v>
      </c>
      <c r="B197">
        <v>9.9486935947677004</v>
      </c>
      <c r="C197">
        <v>34.398037298701254</v>
      </c>
      <c r="E197">
        <f t="shared" si="159"/>
        <v>0</v>
      </c>
      <c r="F197">
        <f t="shared" si="110"/>
        <v>1</v>
      </c>
      <c r="G197">
        <f t="shared" si="160"/>
        <v>24.449343703933554</v>
      </c>
      <c r="J197">
        <v>190</v>
      </c>
      <c r="K197">
        <v>15.932061920910638</v>
      </c>
      <c r="L197">
        <v>12.79643076713637</v>
      </c>
      <c r="N197">
        <f t="shared" si="111"/>
        <v>1</v>
      </c>
      <c r="O197">
        <f t="shared" si="112"/>
        <v>0</v>
      </c>
      <c r="P197">
        <f t="shared" si="113"/>
        <v>3.135631153774268</v>
      </c>
      <c r="S197">
        <v>190</v>
      </c>
      <c r="T197">
        <v>20.044319877221621</v>
      </c>
      <c r="U197">
        <v>8.6455379533630712</v>
      </c>
      <c r="W197">
        <f t="shared" si="114"/>
        <v>1</v>
      </c>
      <c r="X197">
        <f t="shared" si="115"/>
        <v>0</v>
      </c>
      <c r="Y197">
        <f t="shared" si="116"/>
        <v>11.39878192385855</v>
      </c>
      <c r="AB197">
        <v>190</v>
      </c>
      <c r="AC197">
        <v>17.701823791958361</v>
      </c>
      <c r="AD197">
        <v>19.048048015085655</v>
      </c>
      <c r="AF197">
        <f t="shared" si="117"/>
        <v>0</v>
      </c>
      <c r="AG197">
        <f t="shared" si="118"/>
        <v>1</v>
      </c>
      <c r="AH197">
        <f t="shared" si="119"/>
        <v>1.3462242231272938</v>
      </c>
      <c r="AK197">
        <v>190</v>
      </c>
      <c r="AL197">
        <v>13.539246634996701</v>
      </c>
      <c r="AM197">
        <v>29.834180066777456</v>
      </c>
      <c r="AO197">
        <f t="shared" si="120"/>
        <v>0</v>
      </c>
      <c r="AP197">
        <f t="shared" si="121"/>
        <v>1</v>
      </c>
      <c r="AQ197">
        <f t="shared" si="122"/>
        <v>16.294933431780755</v>
      </c>
      <c r="AT197">
        <v>190</v>
      </c>
      <c r="AU197">
        <v>21.865048171102121</v>
      </c>
      <c r="AV197">
        <v>16.924556072046368</v>
      </c>
      <c r="AX197">
        <f t="shared" si="123"/>
        <v>1</v>
      </c>
      <c r="AY197">
        <f t="shared" si="124"/>
        <v>0</v>
      </c>
      <c r="AZ197">
        <f t="shared" si="125"/>
        <v>4.9404920990557528</v>
      </c>
      <c r="BC197">
        <v>190</v>
      </c>
      <c r="BD197" t="e">
        <v>#N/A</v>
      </c>
      <c r="BE197" t="e">
        <v>#N/A</v>
      </c>
      <c r="BG197" t="e">
        <f t="shared" si="126"/>
        <v>#N/A</v>
      </c>
      <c r="BH197" t="e">
        <f t="shared" si="127"/>
        <v>#N/A</v>
      </c>
      <c r="BI197" t="e">
        <f t="shared" si="128"/>
        <v>#N/A</v>
      </c>
      <c r="BL197">
        <v>190</v>
      </c>
      <c r="BM197">
        <v>36.903057355173324</v>
      </c>
      <c r="BN197">
        <v>11.767648515251306</v>
      </c>
      <c r="BP197">
        <f t="shared" si="129"/>
        <v>1</v>
      </c>
      <c r="BQ197">
        <f t="shared" si="130"/>
        <v>0</v>
      </c>
      <c r="BR197">
        <f t="shared" si="131"/>
        <v>25.135408839922018</v>
      </c>
      <c r="BU197">
        <v>190</v>
      </c>
      <c r="BV197">
        <v>18.882548816902432</v>
      </c>
      <c r="BW197">
        <v>26.811907711725503</v>
      </c>
      <c r="BY197">
        <f t="shared" si="132"/>
        <v>0</v>
      </c>
      <c r="BZ197">
        <f t="shared" si="133"/>
        <v>1</v>
      </c>
      <c r="CA197">
        <f t="shared" si="134"/>
        <v>7.9293588948230713</v>
      </c>
      <c r="CD197">
        <v>190</v>
      </c>
      <c r="CE197">
        <v>20.030665417621805</v>
      </c>
      <c r="CF197">
        <v>30.018970135367415</v>
      </c>
      <c r="CH197">
        <f t="shared" si="135"/>
        <v>0</v>
      </c>
      <c r="CI197">
        <f t="shared" si="136"/>
        <v>1</v>
      </c>
      <c r="CJ197">
        <f t="shared" si="137"/>
        <v>9.9883047177456099</v>
      </c>
      <c r="CM197">
        <v>190</v>
      </c>
      <c r="CN197">
        <v>20.853652141025162</v>
      </c>
      <c r="CO197">
        <v>13.381110040421531</v>
      </c>
      <c r="CQ197">
        <f t="shared" si="138"/>
        <v>1</v>
      </c>
      <c r="CR197">
        <f t="shared" si="139"/>
        <v>0</v>
      </c>
      <c r="CS197">
        <f t="shared" si="140"/>
        <v>7.472542100603631</v>
      </c>
      <c r="CV197">
        <v>190</v>
      </c>
      <c r="CW197">
        <v>22.273054775720432</v>
      </c>
      <c r="CX197">
        <v>13.878545606265185</v>
      </c>
      <c r="CZ197">
        <f t="shared" si="141"/>
        <v>1</v>
      </c>
      <c r="DA197">
        <f t="shared" si="142"/>
        <v>0</v>
      </c>
      <c r="DB197">
        <f t="shared" si="143"/>
        <v>8.3945091694552474</v>
      </c>
      <c r="DE197">
        <v>190</v>
      </c>
      <c r="DF197">
        <v>9.6712945181795096</v>
      </c>
      <c r="DG197">
        <v>23.39881909669035</v>
      </c>
      <c r="DI197">
        <f t="shared" si="144"/>
        <v>0</v>
      </c>
      <c r="DJ197">
        <f t="shared" si="145"/>
        <v>1</v>
      </c>
      <c r="DK197">
        <f t="shared" si="146"/>
        <v>13.72752457851084</v>
      </c>
      <c r="DN197">
        <v>190</v>
      </c>
      <c r="DO197">
        <v>18.492808916367377</v>
      </c>
      <c r="DP197">
        <v>16.295868560603154</v>
      </c>
      <c r="DR197">
        <f t="shared" si="147"/>
        <v>1</v>
      </c>
      <c r="DS197">
        <f t="shared" si="148"/>
        <v>0</v>
      </c>
      <c r="DT197">
        <f t="shared" si="149"/>
        <v>2.1969403557642231</v>
      </c>
      <c r="DW197">
        <v>190</v>
      </c>
      <c r="DX197">
        <v>9.3651239302417171</v>
      </c>
      <c r="DY197">
        <v>27.496085629513075</v>
      </c>
      <c r="EA197">
        <f t="shared" si="150"/>
        <v>0</v>
      </c>
      <c r="EB197">
        <f t="shared" si="151"/>
        <v>1</v>
      </c>
      <c r="EC197">
        <f t="shared" si="152"/>
        <v>18.13096169927136</v>
      </c>
      <c r="EF197">
        <v>190</v>
      </c>
      <c r="EG197">
        <v>23.496249580518366</v>
      </c>
      <c r="EH197">
        <v>23.360374155905419</v>
      </c>
      <c r="EJ197">
        <f t="shared" si="153"/>
        <v>1</v>
      </c>
      <c r="EK197">
        <f t="shared" si="154"/>
        <v>0</v>
      </c>
      <c r="EL197">
        <f t="shared" si="155"/>
        <v>0.13587542461294788</v>
      </c>
      <c r="EO197">
        <v>190</v>
      </c>
      <c r="EP197">
        <v>16.166605739197458</v>
      </c>
      <c r="EQ197">
        <v>38.19828333201275</v>
      </c>
      <c r="ES197">
        <f t="shared" si="156"/>
        <v>0</v>
      </c>
      <c r="ET197">
        <f t="shared" si="157"/>
        <v>1</v>
      </c>
      <c r="EU197">
        <f t="shared" si="158"/>
        <v>22.031677592815292</v>
      </c>
    </row>
    <row r="198" spans="1:151" x14ac:dyDescent="0.25">
      <c r="A198">
        <v>191</v>
      </c>
      <c r="B198">
        <v>7.7675253972052634</v>
      </c>
      <c r="C198">
        <v>48.484396305523731</v>
      </c>
      <c r="E198">
        <f t="shared" si="159"/>
        <v>0</v>
      </c>
      <c r="F198">
        <f t="shared" si="110"/>
        <v>1</v>
      </c>
      <c r="G198">
        <f t="shared" si="160"/>
        <v>40.716870908318469</v>
      </c>
      <c r="J198">
        <v>191</v>
      </c>
      <c r="K198">
        <v>19.084961304762842</v>
      </c>
      <c r="L198">
        <v>19.437756275926972</v>
      </c>
      <c r="N198">
        <f t="shared" si="111"/>
        <v>0</v>
      </c>
      <c r="O198">
        <f t="shared" si="112"/>
        <v>1</v>
      </c>
      <c r="P198">
        <f t="shared" si="113"/>
        <v>0.35279497116412983</v>
      </c>
      <c r="S198">
        <v>191</v>
      </c>
      <c r="T198">
        <v>17.744527678230465</v>
      </c>
      <c r="U198">
        <v>22.325523511057586</v>
      </c>
      <c r="W198">
        <f t="shared" si="114"/>
        <v>0</v>
      </c>
      <c r="X198">
        <f t="shared" si="115"/>
        <v>1</v>
      </c>
      <c r="Y198">
        <f t="shared" si="116"/>
        <v>4.5809958328271208</v>
      </c>
      <c r="AB198">
        <v>191</v>
      </c>
      <c r="AC198">
        <v>4.9859532051737077</v>
      </c>
      <c r="AD198">
        <v>17.229051394966756</v>
      </c>
      <c r="AF198">
        <f t="shared" si="117"/>
        <v>0</v>
      </c>
      <c r="AG198">
        <f t="shared" si="118"/>
        <v>1</v>
      </c>
      <c r="AH198">
        <f t="shared" si="119"/>
        <v>12.243098189793049</v>
      </c>
      <c r="AK198">
        <v>191</v>
      </c>
      <c r="AL198">
        <v>30.271224647283287</v>
      </c>
      <c r="AM198">
        <v>27.011483422793635</v>
      </c>
      <c r="AO198">
        <f t="shared" si="120"/>
        <v>1</v>
      </c>
      <c r="AP198">
        <f t="shared" si="121"/>
        <v>0</v>
      </c>
      <c r="AQ198">
        <f t="shared" si="122"/>
        <v>3.2597412244896518</v>
      </c>
      <c r="AT198">
        <v>191</v>
      </c>
      <c r="AU198">
        <v>18.926181563947875</v>
      </c>
      <c r="AV198">
        <v>8.9911347566367965</v>
      </c>
      <c r="AX198">
        <f t="shared" si="123"/>
        <v>1</v>
      </c>
      <c r="AY198">
        <f t="shared" si="124"/>
        <v>0</v>
      </c>
      <c r="AZ198">
        <f t="shared" si="125"/>
        <v>9.9350468073110783</v>
      </c>
      <c r="BC198">
        <v>191</v>
      </c>
      <c r="BD198" t="e">
        <v>#N/A</v>
      </c>
      <c r="BE198" t="e">
        <v>#N/A</v>
      </c>
      <c r="BG198" t="e">
        <f t="shared" si="126"/>
        <v>#N/A</v>
      </c>
      <c r="BH198" t="e">
        <f t="shared" si="127"/>
        <v>#N/A</v>
      </c>
      <c r="BI198" t="e">
        <f t="shared" si="128"/>
        <v>#N/A</v>
      </c>
      <c r="BL198">
        <v>191</v>
      </c>
      <c r="BM198">
        <v>28.004796199835141</v>
      </c>
      <c r="BN198">
        <v>9.3562433084277679</v>
      </c>
      <c r="BP198">
        <f t="shared" si="129"/>
        <v>1</v>
      </c>
      <c r="BQ198">
        <f t="shared" si="130"/>
        <v>0</v>
      </c>
      <c r="BR198">
        <f t="shared" si="131"/>
        <v>18.648552891407373</v>
      </c>
      <c r="BU198">
        <v>191</v>
      </c>
      <c r="BV198">
        <v>19.079752435875182</v>
      </c>
      <c r="BW198">
        <v>26.742431545283932</v>
      </c>
      <c r="BY198">
        <f t="shared" si="132"/>
        <v>0</v>
      </c>
      <c r="BZ198">
        <f t="shared" si="133"/>
        <v>1</v>
      </c>
      <c r="CA198">
        <f t="shared" si="134"/>
        <v>7.6626791094087494</v>
      </c>
      <c r="CD198">
        <v>191</v>
      </c>
      <c r="CE198">
        <v>14.208750252017131</v>
      </c>
      <c r="CF198">
        <v>31.401995935403573</v>
      </c>
      <c r="CH198">
        <f t="shared" si="135"/>
        <v>0</v>
      </c>
      <c r="CI198">
        <f t="shared" si="136"/>
        <v>1</v>
      </c>
      <c r="CJ198">
        <f t="shared" si="137"/>
        <v>17.193245683386444</v>
      </c>
      <c r="CM198">
        <v>191</v>
      </c>
      <c r="CN198">
        <v>19.044778334407955</v>
      </c>
      <c r="CO198">
        <v>16.795584175747798</v>
      </c>
      <c r="CQ198">
        <f t="shared" si="138"/>
        <v>1</v>
      </c>
      <c r="CR198">
        <f t="shared" si="139"/>
        <v>0</v>
      </c>
      <c r="CS198">
        <f t="shared" si="140"/>
        <v>2.2491941586601563</v>
      </c>
      <c r="CV198">
        <v>191</v>
      </c>
      <c r="CW198">
        <v>17.620042789628556</v>
      </c>
      <c r="CX198">
        <v>17.590740542992464</v>
      </c>
      <c r="CZ198">
        <f t="shared" si="141"/>
        <v>1</v>
      </c>
      <c r="DA198">
        <f t="shared" si="142"/>
        <v>0</v>
      </c>
      <c r="DB198">
        <f t="shared" si="143"/>
        <v>2.9302246636092377E-2</v>
      </c>
      <c r="DE198">
        <v>191</v>
      </c>
      <c r="DF198">
        <v>11.121669384483653</v>
      </c>
      <c r="DG198">
        <v>23.791320239563515</v>
      </c>
      <c r="DI198">
        <f t="shared" si="144"/>
        <v>0</v>
      </c>
      <c r="DJ198">
        <f t="shared" si="145"/>
        <v>1</v>
      </c>
      <c r="DK198">
        <f t="shared" si="146"/>
        <v>12.669650855079862</v>
      </c>
      <c r="DN198">
        <v>191</v>
      </c>
      <c r="DO198">
        <v>23.587943663377391</v>
      </c>
      <c r="DP198">
        <v>20.705944051422488</v>
      </c>
      <c r="DR198">
        <f t="shared" si="147"/>
        <v>1</v>
      </c>
      <c r="DS198">
        <f t="shared" si="148"/>
        <v>0</v>
      </c>
      <c r="DT198">
        <f t="shared" si="149"/>
        <v>2.8819996119549032</v>
      </c>
      <c r="DW198">
        <v>191</v>
      </c>
      <c r="DX198">
        <v>16.214324319869153</v>
      </c>
      <c r="DY198">
        <v>8.3295972447083919</v>
      </c>
      <c r="EA198">
        <f t="shared" si="150"/>
        <v>1</v>
      </c>
      <c r="EB198">
        <f t="shared" si="151"/>
        <v>0</v>
      </c>
      <c r="EC198">
        <f t="shared" si="152"/>
        <v>7.884727075160761</v>
      </c>
      <c r="EF198">
        <v>191</v>
      </c>
      <c r="EG198">
        <v>21.097745497415751</v>
      </c>
      <c r="EH198">
        <v>21.161279233495556</v>
      </c>
      <c r="EJ198">
        <f t="shared" si="153"/>
        <v>0</v>
      </c>
      <c r="EK198">
        <f t="shared" si="154"/>
        <v>1</v>
      </c>
      <c r="EL198">
        <f t="shared" si="155"/>
        <v>6.3533736079804726E-2</v>
      </c>
      <c r="EO198">
        <v>191</v>
      </c>
      <c r="EP198">
        <v>21.375601440637766</v>
      </c>
      <c r="EQ198">
        <v>21.350515810995688</v>
      </c>
      <c r="ES198">
        <f t="shared" si="156"/>
        <v>1</v>
      </c>
      <c r="ET198">
        <f t="shared" si="157"/>
        <v>0</v>
      </c>
      <c r="EU198">
        <f t="shared" si="158"/>
        <v>2.5085629642077834E-2</v>
      </c>
    </row>
    <row r="199" spans="1:151" x14ac:dyDescent="0.25">
      <c r="A199">
        <v>192</v>
      </c>
      <c r="B199">
        <v>15.136711379143716</v>
      </c>
      <c r="C199">
        <v>18.178660843902296</v>
      </c>
      <c r="E199">
        <f t="shared" si="159"/>
        <v>0</v>
      </c>
      <c r="F199">
        <f t="shared" si="110"/>
        <v>1</v>
      </c>
      <c r="G199">
        <f t="shared" si="160"/>
        <v>3.0419494647585807</v>
      </c>
      <c r="J199">
        <v>192</v>
      </c>
      <c r="K199">
        <v>9.1609976185182127</v>
      </c>
      <c r="L199">
        <v>21.175736231591134</v>
      </c>
      <c r="N199">
        <f t="shared" si="111"/>
        <v>0</v>
      </c>
      <c r="O199">
        <f t="shared" si="112"/>
        <v>1</v>
      </c>
      <c r="P199">
        <f t="shared" si="113"/>
        <v>12.014738613072922</v>
      </c>
      <c r="S199">
        <v>192</v>
      </c>
      <c r="T199">
        <v>22.324556054131222</v>
      </c>
      <c r="U199">
        <v>50.899197729439614</v>
      </c>
      <c r="W199">
        <f t="shared" si="114"/>
        <v>0</v>
      </c>
      <c r="X199">
        <f t="shared" si="115"/>
        <v>1</v>
      </c>
      <c r="Y199">
        <f t="shared" si="116"/>
        <v>28.574641675308392</v>
      </c>
      <c r="AB199">
        <v>192</v>
      </c>
      <c r="AC199">
        <v>22.462657156714958</v>
      </c>
      <c r="AD199">
        <v>19.334467616303339</v>
      </c>
      <c r="AF199">
        <f t="shared" si="117"/>
        <v>1</v>
      </c>
      <c r="AG199">
        <f t="shared" si="118"/>
        <v>0</v>
      </c>
      <c r="AH199">
        <f t="shared" si="119"/>
        <v>3.1281895404116185</v>
      </c>
      <c r="AK199">
        <v>192</v>
      </c>
      <c r="AL199">
        <v>19.556159842061341</v>
      </c>
      <c r="AM199">
        <v>41.919706822998023</v>
      </c>
      <c r="AO199">
        <f t="shared" si="120"/>
        <v>0</v>
      </c>
      <c r="AP199">
        <f t="shared" si="121"/>
        <v>1</v>
      </c>
      <c r="AQ199">
        <f t="shared" si="122"/>
        <v>22.363546980936682</v>
      </c>
      <c r="AT199">
        <v>192</v>
      </c>
      <c r="AU199">
        <v>19.480070659876041</v>
      </c>
      <c r="AV199">
        <v>19.166899927244955</v>
      </c>
      <c r="AX199">
        <f t="shared" si="123"/>
        <v>1</v>
      </c>
      <c r="AY199">
        <f t="shared" si="124"/>
        <v>0</v>
      </c>
      <c r="AZ199">
        <f t="shared" si="125"/>
        <v>0.31317073263108597</v>
      </c>
      <c r="BC199">
        <v>192</v>
      </c>
      <c r="BD199" t="e">
        <v>#N/A</v>
      </c>
      <c r="BE199" t="e">
        <v>#N/A</v>
      </c>
      <c r="BG199" t="e">
        <f t="shared" si="126"/>
        <v>#N/A</v>
      </c>
      <c r="BH199" t="e">
        <f t="shared" si="127"/>
        <v>#N/A</v>
      </c>
      <c r="BI199" t="e">
        <f t="shared" si="128"/>
        <v>#N/A</v>
      </c>
      <c r="BL199">
        <v>192</v>
      </c>
      <c r="BM199">
        <v>29.281936962210953</v>
      </c>
      <c r="BN199">
        <v>13.163319392701894</v>
      </c>
      <c r="BP199">
        <f t="shared" si="129"/>
        <v>1</v>
      </c>
      <c r="BQ199">
        <f t="shared" si="130"/>
        <v>0</v>
      </c>
      <c r="BR199">
        <f t="shared" si="131"/>
        <v>16.118617569509059</v>
      </c>
      <c r="BU199">
        <v>192</v>
      </c>
      <c r="BV199">
        <v>30.204917021307626</v>
      </c>
      <c r="BW199">
        <v>16.950287368000801</v>
      </c>
      <c r="BY199">
        <f t="shared" si="132"/>
        <v>1</v>
      </c>
      <c r="BZ199">
        <f t="shared" si="133"/>
        <v>0</v>
      </c>
      <c r="CA199">
        <f t="shared" si="134"/>
        <v>13.254629653306825</v>
      </c>
      <c r="CD199">
        <v>192</v>
      </c>
      <c r="CE199">
        <v>27.005791887268092</v>
      </c>
      <c r="CF199">
        <v>26.903289479089139</v>
      </c>
      <c r="CH199">
        <f t="shared" si="135"/>
        <v>1</v>
      </c>
      <c r="CI199">
        <f t="shared" si="136"/>
        <v>0</v>
      </c>
      <c r="CJ199">
        <f t="shared" si="137"/>
        <v>0.10250240817895317</v>
      </c>
      <c r="CM199">
        <v>192</v>
      </c>
      <c r="CN199">
        <v>21.241941559895658</v>
      </c>
      <c r="CO199">
        <v>13.400741691465047</v>
      </c>
      <c r="CQ199">
        <f t="shared" si="138"/>
        <v>1</v>
      </c>
      <c r="CR199">
        <f t="shared" si="139"/>
        <v>0</v>
      </c>
      <c r="CS199">
        <f t="shared" si="140"/>
        <v>7.8411998684306106</v>
      </c>
      <c r="CV199">
        <v>192</v>
      </c>
      <c r="CW199">
        <v>22.853208074906046</v>
      </c>
      <c r="CX199">
        <v>19.986945785746197</v>
      </c>
      <c r="CZ199">
        <f t="shared" si="141"/>
        <v>1</v>
      </c>
      <c r="DA199">
        <f t="shared" si="142"/>
        <v>0</v>
      </c>
      <c r="DB199">
        <f t="shared" si="143"/>
        <v>2.8662622891598488</v>
      </c>
      <c r="DE199">
        <v>192</v>
      </c>
      <c r="DF199">
        <v>17.438698600410504</v>
      </c>
      <c r="DG199">
        <v>23.946196476944944</v>
      </c>
      <c r="DI199">
        <f t="shared" si="144"/>
        <v>0</v>
      </c>
      <c r="DJ199">
        <f t="shared" si="145"/>
        <v>1</v>
      </c>
      <c r="DK199">
        <f t="shared" si="146"/>
        <v>6.5074978765344405</v>
      </c>
      <c r="DN199">
        <v>192</v>
      </c>
      <c r="DO199">
        <v>26.826017608053661</v>
      </c>
      <c r="DP199">
        <v>13.836119555562437</v>
      </c>
      <c r="DR199">
        <f t="shared" si="147"/>
        <v>1</v>
      </c>
      <c r="DS199">
        <f t="shared" si="148"/>
        <v>0</v>
      </c>
      <c r="DT199">
        <f t="shared" si="149"/>
        <v>12.989898052491224</v>
      </c>
      <c r="DW199">
        <v>192</v>
      </c>
      <c r="DX199">
        <v>14.034728767964154</v>
      </c>
      <c r="DY199">
        <v>20.630104614081475</v>
      </c>
      <c r="EA199">
        <f t="shared" si="150"/>
        <v>0</v>
      </c>
      <c r="EB199">
        <f t="shared" si="151"/>
        <v>1</v>
      </c>
      <c r="EC199">
        <f t="shared" si="152"/>
        <v>6.5953758461173209</v>
      </c>
      <c r="EF199">
        <v>192</v>
      </c>
      <c r="EG199">
        <v>23.563343667303002</v>
      </c>
      <c r="EH199">
        <v>13.054311054088167</v>
      </c>
      <c r="EJ199">
        <f t="shared" si="153"/>
        <v>1</v>
      </c>
      <c r="EK199">
        <f t="shared" si="154"/>
        <v>0</v>
      </c>
      <c r="EL199">
        <f t="shared" si="155"/>
        <v>10.509032613214835</v>
      </c>
      <c r="EO199">
        <v>192</v>
      </c>
      <c r="EP199">
        <v>19.987217883474781</v>
      </c>
      <c r="EQ199">
        <v>26.403572719809084</v>
      </c>
      <c r="ES199">
        <f t="shared" si="156"/>
        <v>0</v>
      </c>
      <c r="ET199">
        <f t="shared" si="157"/>
        <v>1</v>
      </c>
      <c r="EU199">
        <f t="shared" si="158"/>
        <v>6.4163548363343033</v>
      </c>
    </row>
    <row r="200" spans="1:151" x14ac:dyDescent="0.25">
      <c r="A200">
        <v>193</v>
      </c>
      <c r="B200">
        <v>11.832356938026731</v>
      </c>
      <c r="C200">
        <v>32.533055468726623</v>
      </c>
      <c r="E200">
        <f t="shared" si="159"/>
        <v>0</v>
      </c>
      <c r="F200">
        <f t="shared" ref="F200:F263" si="161">IF(E200&gt;0,0,1)</f>
        <v>1</v>
      </c>
      <c r="G200">
        <f t="shared" si="160"/>
        <v>20.700698530699892</v>
      </c>
      <c r="J200">
        <v>193</v>
      </c>
      <c r="K200">
        <v>21.590628076410045</v>
      </c>
      <c r="L200">
        <v>34.097536005444958</v>
      </c>
      <c r="N200">
        <f t="shared" ref="N200:N263" si="162">IF(K200&gt;L200,1,0)</f>
        <v>0</v>
      </c>
      <c r="O200">
        <f t="shared" ref="O200:O263" si="163">IF(N200&gt;0,0,1)</f>
        <v>1</v>
      </c>
      <c r="P200">
        <f t="shared" ref="P200:P263" si="164">IF(K200&gt;L200,K200-L200,L200-K200)</f>
        <v>12.506907929034913</v>
      </c>
      <c r="S200">
        <v>193</v>
      </c>
      <c r="T200">
        <v>16.509242277930994</v>
      </c>
      <c r="U200">
        <v>33.066746508834918</v>
      </c>
      <c r="W200">
        <f t="shared" ref="W200:W263" si="165">IF(T200&gt;U200,1,0)</f>
        <v>0</v>
      </c>
      <c r="X200">
        <f t="shared" ref="X200:X263" si="166">IF(W200&gt;0,0,1)</f>
        <v>1</v>
      </c>
      <c r="Y200">
        <f t="shared" ref="Y200:Y263" si="167">IF(T200&gt;U200,T200-U200,U200-T200)</f>
        <v>16.557504230903923</v>
      </c>
      <c r="AB200">
        <v>193</v>
      </c>
      <c r="AC200">
        <v>18.198102429027724</v>
      </c>
      <c r="AD200">
        <v>17.168536471465497</v>
      </c>
      <c r="AF200">
        <f t="shared" ref="AF200:AF263" si="168">IF(AC200&gt;AD200,1,0)</f>
        <v>1</v>
      </c>
      <c r="AG200">
        <f t="shared" ref="AG200:AG263" si="169">IF(AF200&gt;0,0,1)</f>
        <v>0</v>
      </c>
      <c r="AH200">
        <f t="shared" ref="AH200:AH263" si="170">IF(AC200&gt;AD200,AC200-AD200,AD200-AC200)</f>
        <v>1.0295659575622267</v>
      </c>
      <c r="AK200">
        <v>193</v>
      </c>
      <c r="AL200">
        <v>19.454993573228474</v>
      </c>
      <c r="AM200">
        <v>33.32436491906283</v>
      </c>
      <c r="AO200">
        <f t="shared" ref="AO200:AO263" si="171">IF(AL200&gt;AM200,1,0)</f>
        <v>0</v>
      </c>
      <c r="AP200">
        <f t="shared" ref="AP200:AP263" si="172">IF(AO200&gt;0,0,1)</f>
        <v>1</v>
      </c>
      <c r="AQ200">
        <f t="shared" ref="AQ200:AQ263" si="173">IF(AL200&gt;AM200,AL200-AM200,AM200-AL200)</f>
        <v>13.869371345834356</v>
      </c>
      <c r="AT200">
        <v>193</v>
      </c>
      <c r="AU200">
        <v>24.227366223245674</v>
      </c>
      <c r="AV200">
        <v>28.710047742644399</v>
      </c>
      <c r="AX200">
        <f t="shared" ref="AX200:AX263" si="174">IF(AU200&gt;AV200,1,0)</f>
        <v>0</v>
      </c>
      <c r="AY200">
        <f t="shared" ref="AY200:AY263" si="175">IF(AX200&gt;0,0,1)</f>
        <v>1</v>
      </c>
      <c r="AZ200">
        <f t="shared" ref="AZ200:AZ263" si="176">IF(AU200&gt;AV200,AU200-AV200,AV200-AU200)</f>
        <v>4.4826815193987244</v>
      </c>
      <c r="BC200">
        <v>193</v>
      </c>
      <c r="BD200" t="e">
        <v>#N/A</v>
      </c>
      <c r="BE200" t="e">
        <v>#N/A</v>
      </c>
      <c r="BG200" t="e">
        <f t="shared" ref="BG200:BG263" si="177">IF(BD200&gt;BE200,1,0)</f>
        <v>#N/A</v>
      </c>
      <c r="BH200" t="e">
        <f t="shared" ref="BH200:BH263" si="178">IF(BG200&gt;0,0,1)</f>
        <v>#N/A</v>
      </c>
      <c r="BI200" t="e">
        <f t="shared" ref="BI200:BI263" si="179">IF(BD200&gt;BE200,BD200-BE200,BE200-BD200)</f>
        <v>#N/A</v>
      </c>
      <c r="BL200">
        <v>193</v>
      </c>
      <c r="BM200">
        <v>28.068072152773937</v>
      </c>
      <c r="BN200">
        <v>11.367654282921629</v>
      </c>
      <c r="BP200">
        <f t="shared" ref="BP200:BP263" si="180">IF(BM200&gt;BN200,1,0)</f>
        <v>1</v>
      </c>
      <c r="BQ200">
        <f t="shared" ref="BQ200:BQ263" si="181">IF(BP200&gt;0,0,1)</f>
        <v>0</v>
      </c>
      <c r="BR200">
        <f t="shared" ref="BR200:BR263" si="182">IF(BM200&gt;BN200,BM200-BN200,BN200-BM200)</f>
        <v>16.700417869852309</v>
      </c>
      <c r="BU200">
        <v>193</v>
      </c>
      <c r="BV200">
        <v>32.626677306304515</v>
      </c>
      <c r="BW200">
        <v>26.462084314506981</v>
      </c>
      <c r="BY200">
        <f t="shared" ref="BY200:BY263" si="183">IF(BV200&gt;BW200,1,0)</f>
        <v>1</v>
      </c>
      <c r="BZ200">
        <f t="shared" ref="BZ200:BZ263" si="184">IF(BY200&gt;0,0,1)</f>
        <v>0</v>
      </c>
      <c r="CA200">
        <f t="shared" ref="CA200:CA263" si="185">IF(BV200&gt;BW200,BV200-BW200,BW200-BV200)</f>
        <v>6.1645929917975337</v>
      </c>
      <c r="CD200">
        <v>193</v>
      </c>
      <c r="CE200">
        <v>18.139286780772217</v>
      </c>
      <c r="CF200">
        <v>15.674588634975727</v>
      </c>
      <c r="CH200">
        <f t="shared" ref="CH200:CH263" si="186">IF(CE200&gt;CF200,1,0)</f>
        <v>1</v>
      </c>
      <c r="CI200">
        <f t="shared" ref="CI200:CI263" si="187">IF(CH200&gt;0,0,1)</f>
        <v>0</v>
      </c>
      <c r="CJ200">
        <f t="shared" ref="CJ200:CJ263" si="188">IF(CE200&gt;CF200,CE200-CF200,CF200-CE200)</f>
        <v>2.4646981457964898</v>
      </c>
      <c r="CM200">
        <v>193</v>
      </c>
      <c r="CN200">
        <v>19.481483361870296</v>
      </c>
      <c r="CO200">
        <v>19.860534003513219</v>
      </c>
      <c r="CQ200">
        <f t="shared" ref="CQ200:CQ263" si="189">IF(CN200&gt;CO200,1,0)</f>
        <v>0</v>
      </c>
      <c r="CR200">
        <f t="shared" ref="CR200:CR263" si="190">IF(CQ200&gt;0,0,1)</f>
        <v>1</v>
      </c>
      <c r="CS200">
        <f t="shared" ref="CS200:CS263" si="191">IF(CN200&gt;CO200,CN200-CO200,CO200-CN200)</f>
        <v>0.37905064164292313</v>
      </c>
      <c r="CV200">
        <v>193</v>
      </c>
      <c r="CW200">
        <v>25.602221950750209</v>
      </c>
      <c r="CX200">
        <v>15.736930016770028</v>
      </c>
      <c r="CZ200">
        <f t="shared" ref="CZ200:CZ263" si="192">IF(CW200&gt;CX200,1,0)</f>
        <v>1</v>
      </c>
      <c r="DA200">
        <f t="shared" ref="DA200:DA263" si="193">IF(CZ200&gt;0,0,1)</f>
        <v>0</v>
      </c>
      <c r="DB200">
        <f t="shared" ref="DB200:DB263" si="194">IF(CW200&gt;CX200,CW200-CX200,CX200-CW200)</f>
        <v>9.8652919339801812</v>
      </c>
      <c r="DE200">
        <v>193</v>
      </c>
      <c r="DF200">
        <v>14.993894312318364</v>
      </c>
      <c r="DG200">
        <v>23.869756918325013</v>
      </c>
      <c r="DI200">
        <f t="shared" ref="DI200:DI263" si="195">IF(DF200&gt;DG200,1,0)</f>
        <v>0</v>
      </c>
      <c r="DJ200">
        <f t="shared" ref="DJ200:DJ263" si="196">IF(DI200&gt;0,0,1)</f>
        <v>1</v>
      </c>
      <c r="DK200">
        <f t="shared" ref="DK200:DK263" si="197">IF(DF200&gt;DG200,DF200-DG200,DG200-DF200)</f>
        <v>8.875862606006649</v>
      </c>
      <c r="DN200">
        <v>193</v>
      </c>
      <c r="DO200">
        <v>20.972009239602887</v>
      </c>
      <c r="DP200">
        <v>19.720420429465495</v>
      </c>
      <c r="DR200">
        <f t="shared" ref="DR200:DR263" si="198">IF(DO200&gt;DP200,1,0)</f>
        <v>1</v>
      </c>
      <c r="DS200">
        <f t="shared" ref="DS200:DS263" si="199">IF(DR200&gt;0,0,1)</f>
        <v>0</v>
      </c>
      <c r="DT200">
        <f t="shared" ref="DT200:DT263" si="200">IF(DO200&gt;DP200,DO200-DP200,DP200-DO200)</f>
        <v>1.2515888101373918</v>
      </c>
      <c r="DW200">
        <v>193</v>
      </c>
      <c r="DX200">
        <v>15.978422877059758</v>
      </c>
      <c r="DY200">
        <v>21.374633579236903</v>
      </c>
      <c r="EA200">
        <f t="shared" ref="EA200:EA263" si="201">IF(DX200&gt;DY200,1,0)</f>
        <v>0</v>
      </c>
      <c r="EB200">
        <f t="shared" ref="EB200:EB263" si="202">IF(EA200&gt;0,0,1)</f>
        <v>1</v>
      </c>
      <c r="EC200">
        <f t="shared" ref="EC200:EC263" si="203">IF(DX200&gt;DY200,DX200-DY200,DY200-DX200)</f>
        <v>5.3962107021771448</v>
      </c>
      <c r="EF200">
        <v>193</v>
      </c>
      <c r="EG200">
        <v>17.047092239696532</v>
      </c>
      <c r="EH200">
        <v>14.311378650265452</v>
      </c>
      <c r="EJ200">
        <f t="shared" ref="EJ200:EJ263" si="204">IF(EG200&gt;EH200,1,0)</f>
        <v>1</v>
      </c>
      <c r="EK200">
        <f t="shared" ref="EK200:EK263" si="205">IF(EJ200&gt;0,0,1)</f>
        <v>0</v>
      </c>
      <c r="EL200">
        <f t="shared" ref="EL200:EL263" si="206">IF(EG200&gt;EH200,EG200-EH200,EH200-EG200)</f>
        <v>2.7357135894310805</v>
      </c>
      <c r="EO200">
        <v>193</v>
      </c>
      <c r="EP200">
        <v>22.958106915560965</v>
      </c>
      <c r="EQ200">
        <v>37.462079363964293</v>
      </c>
      <c r="ES200">
        <f t="shared" ref="ES200:ES263" si="207">IF(EP200&gt;EQ200,1,0)</f>
        <v>0</v>
      </c>
      <c r="ET200">
        <f t="shared" ref="ET200:ET263" si="208">IF(ES200&gt;0,0,1)</f>
        <v>1</v>
      </c>
      <c r="EU200">
        <f t="shared" ref="EU200:EU263" si="209">IF(EP200&gt;EQ200,EP200-EQ200,EQ200-EP200)</f>
        <v>14.503972448403328</v>
      </c>
    </row>
    <row r="201" spans="1:151" x14ac:dyDescent="0.25">
      <c r="A201">
        <v>194</v>
      </c>
      <c r="B201">
        <v>5.9124611221928731</v>
      </c>
      <c r="C201">
        <v>62.873098335647967</v>
      </c>
      <c r="E201">
        <f t="shared" si="159"/>
        <v>0</v>
      </c>
      <c r="F201">
        <f t="shared" si="161"/>
        <v>1</v>
      </c>
      <c r="G201">
        <f t="shared" si="160"/>
        <v>56.960637213455094</v>
      </c>
      <c r="J201">
        <v>194</v>
      </c>
      <c r="K201">
        <v>24.905437438617728</v>
      </c>
      <c r="L201">
        <v>16.305528668432096</v>
      </c>
      <c r="N201">
        <f t="shared" si="162"/>
        <v>1</v>
      </c>
      <c r="O201">
        <f t="shared" si="163"/>
        <v>0</v>
      </c>
      <c r="P201">
        <f t="shared" si="164"/>
        <v>8.5999087701856318</v>
      </c>
      <c r="S201">
        <v>194</v>
      </c>
      <c r="T201">
        <v>20.838485735562053</v>
      </c>
      <c r="U201">
        <v>13.232134404470404</v>
      </c>
      <c r="W201">
        <f t="shared" si="165"/>
        <v>1</v>
      </c>
      <c r="X201">
        <f t="shared" si="166"/>
        <v>0</v>
      </c>
      <c r="Y201">
        <f t="shared" si="167"/>
        <v>7.6063513310916484</v>
      </c>
      <c r="AB201">
        <v>194</v>
      </c>
      <c r="AC201">
        <v>6.2493234107888611</v>
      </c>
      <c r="AD201">
        <v>18.430805137400792</v>
      </c>
      <c r="AF201">
        <f t="shared" si="168"/>
        <v>0</v>
      </c>
      <c r="AG201">
        <f t="shared" si="169"/>
        <v>1</v>
      </c>
      <c r="AH201">
        <f t="shared" si="170"/>
        <v>12.181481726611931</v>
      </c>
      <c r="AK201">
        <v>194</v>
      </c>
      <c r="AL201">
        <v>26.190613834425442</v>
      </c>
      <c r="AM201">
        <v>22.574561372596239</v>
      </c>
      <c r="AO201">
        <f t="shared" si="171"/>
        <v>1</v>
      </c>
      <c r="AP201">
        <f t="shared" si="172"/>
        <v>0</v>
      </c>
      <c r="AQ201">
        <f t="shared" si="173"/>
        <v>3.6160524618292023</v>
      </c>
      <c r="AT201">
        <v>194</v>
      </c>
      <c r="AU201">
        <v>18.220721925626144</v>
      </c>
      <c r="AV201">
        <v>18.045980906654105</v>
      </c>
      <c r="AX201">
        <f t="shared" si="174"/>
        <v>1</v>
      </c>
      <c r="AY201">
        <f t="shared" si="175"/>
        <v>0</v>
      </c>
      <c r="AZ201">
        <f t="shared" si="176"/>
        <v>0.17474101897203909</v>
      </c>
      <c r="BC201">
        <v>194</v>
      </c>
      <c r="BD201" t="e">
        <v>#N/A</v>
      </c>
      <c r="BE201" t="e">
        <v>#N/A</v>
      </c>
      <c r="BG201" t="e">
        <f t="shared" si="177"/>
        <v>#N/A</v>
      </c>
      <c r="BH201" t="e">
        <f t="shared" si="178"/>
        <v>#N/A</v>
      </c>
      <c r="BI201" t="e">
        <f t="shared" si="179"/>
        <v>#N/A</v>
      </c>
      <c r="BL201">
        <v>194</v>
      </c>
      <c r="BM201">
        <v>32.545103125203333</v>
      </c>
      <c r="BN201">
        <v>12.013600434690263</v>
      </c>
      <c r="BP201">
        <f t="shared" si="180"/>
        <v>1</v>
      </c>
      <c r="BQ201">
        <f t="shared" si="181"/>
        <v>0</v>
      </c>
      <c r="BR201">
        <f t="shared" si="182"/>
        <v>20.531502690513072</v>
      </c>
      <c r="BU201">
        <v>194</v>
      </c>
      <c r="BV201">
        <v>22.940495983586196</v>
      </c>
      <c r="BW201">
        <v>27.6138382299943</v>
      </c>
      <c r="BY201">
        <f t="shared" si="183"/>
        <v>0</v>
      </c>
      <c r="BZ201">
        <f t="shared" si="184"/>
        <v>1</v>
      </c>
      <c r="CA201">
        <f t="shared" si="185"/>
        <v>4.6733422464081045</v>
      </c>
      <c r="CD201">
        <v>194</v>
      </c>
      <c r="CE201">
        <v>17.17549187998328</v>
      </c>
      <c r="CF201">
        <v>50.458293748945948</v>
      </c>
      <c r="CH201">
        <f t="shared" si="186"/>
        <v>0</v>
      </c>
      <c r="CI201">
        <f t="shared" si="187"/>
        <v>1</v>
      </c>
      <c r="CJ201">
        <f t="shared" si="188"/>
        <v>33.282801868962665</v>
      </c>
      <c r="CM201">
        <v>194</v>
      </c>
      <c r="CN201">
        <v>24.595015702778571</v>
      </c>
      <c r="CO201">
        <v>17.19725386645117</v>
      </c>
      <c r="CQ201">
        <f t="shared" si="189"/>
        <v>1</v>
      </c>
      <c r="CR201">
        <f t="shared" si="190"/>
        <v>0</v>
      </c>
      <c r="CS201">
        <f t="shared" si="191"/>
        <v>7.3977618363274011</v>
      </c>
      <c r="CV201">
        <v>194</v>
      </c>
      <c r="CW201">
        <v>24.367459777724676</v>
      </c>
      <c r="CX201">
        <v>23.610563079789749</v>
      </c>
      <c r="CZ201">
        <f t="shared" si="192"/>
        <v>1</v>
      </c>
      <c r="DA201">
        <f t="shared" si="193"/>
        <v>0</v>
      </c>
      <c r="DB201">
        <f t="shared" si="194"/>
        <v>0.75689669793492698</v>
      </c>
      <c r="DE201">
        <v>194</v>
      </c>
      <c r="DF201">
        <v>21.69613991038123</v>
      </c>
      <c r="DG201">
        <v>17.889897771796704</v>
      </c>
      <c r="DI201">
        <f t="shared" si="195"/>
        <v>1</v>
      </c>
      <c r="DJ201">
        <f t="shared" si="196"/>
        <v>0</v>
      </c>
      <c r="DK201">
        <f t="shared" si="197"/>
        <v>3.8062421385845262</v>
      </c>
      <c r="DN201">
        <v>194</v>
      </c>
      <c r="DO201">
        <v>25.470102078969507</v>
      </c>
      <c r="DP201">
        <v>21.968245490079564</v>
      </c>
      <c r="DR201">
        <f t="shared" si="198"/>
        <v>1</v>
      </c>
      <c r="DS201">
        <f t="shared" si="199"/>
        <v>0</v>
      </c>
      <c r="DT201">
        <f t="shared" si="200"/>
        <v>3.5018565888899431</v>
      </c>
      <c r="DW201">
        <v>194</v>
      </c>
      <c r="DX201">
        <v>8.5892441258526802</v>
      </c>
      <c r="DY201">
        <v>23.282496781861049</v>
      </c>
      <c r="EA201">
        <f t="shared" si="201"/>
        <v>0</v>
      </c>
      <c r="EB201">
        <f t="shared" si="202"/>
        <v>1</v>
      </c>
      <c r="EC201">
        <f t="shared" si="203"/>
        <v>14.693252656008369</v>
      </c>
      <c r="EF201">
        <v>194</v>
      </c>
      <c r="EG201">
        <v>19.362023343546671</v>
      </c>
      <c r="EH201">
        <v>15.682369691293717</v>
      </c>
      <c r="EJ201">
        <f t="shared" si="204"/>
        <v>1</v>
      </c>
      <c r="EK201">
        <f t="shared" si="205"/>
        <v>0</v>
      </c>
      <c r="EL201">
        <f t="shared" si="206"/>
        <v>3.6796536522529539</v>
      </c>
      <c r="EO201">
        <v>194</v>
      </c>
      <c r="EP201">
        <v>18.397067373530959</v>
      </c>
      <c r="EQ201">
        <v>37.271659144111901</v>
      </c>
      <c r="ES201">
        <f t="shared" si="207"/>
        <v>0</v>
      </c>
      <c r="ET201">
        <f t="shared" si="208"/>
        <v>1</v>
      </c>
      <c r="EU201">
        <f t="shared" si="209"/>
        <v>18.874591770580942</v>
      </c>
    </row>
    <row r="202" spans="1:151" x14ac:dyDescent="0.25">
      <c r="A202">
        <v>195</v>
      </c>
      <c r="B202">
        <v>13.628959251347572</v>
      </c>
      <c r="C202">
        <v>37.971997087703087</v>
      </c>
      <c r="E202">
        <f t="shared" si="159"/>
        <v>0</v>
      </c>
      <c r="F202">
        <f t="shared" si="161"/>
        <v>1</v>
      </c>
      <c r="G202">
        <f t="shared" si="160"/>
        <v>24.343037836355514</v>
      </c>
      <c r="J202">
        <v>195</v>
      </c>
      <c r="K202">
        <v>26.836614891230713</v>
      </c>
      <c r="L202">
        <v>24.00432087354632</v>
      </c>
      <c r="N202">
        <f t="shared" si="162"/>
        <v>1</v>
      </c>
      <c r="O202">
        <f t="shared" si="163"/>
        <v>0</v>
      </c>
      <c r="P202">
        <f t="shared" si="164"/>
        <v>2.8322940176843936</v>
      </c>
      <c r="S202">
        <v>195</v>
      </c>
      <c r="T202">
        <v>19.625029492688512</v>
      </c>
      <c r="U202">
        <v>21.461779755961675</v>
      </c>
      <c r="W202">
        <f t="shared" si="165"/>
        <v>0</v>
      </c>
      <c r="X202">
        <f t="shared" si="166"/>
        <v>1</v>
      </c>
      <c r="Y202">
        <f t="shared" si="167"/>
        <v>1.8367502632731636</v>
      </c>
      <c r="AB202">
        <v>195</v>
      </c>
      <c r="AC202">
        <v>16.467136367353675</v>
      </c>
      <c r="AD202">
        <v>17.52158164554449</v>
      </c>
      <c r="AF202">
        <f t="shared" si="168"/>
        <v>0</v>
      </c>
      <c r="AG202">
        <f t="shared" si="169"/>
        <v>1</v>
      </c>
      <c r="AH202">
        <f t="shared" si="170"/>
        <v>1.0544452781908156</v>
      </c>
      <c r="AK202">
        <v>195</v>
      </c>
      <c r="AL202">
        <v>19.776867566280636</v>
      </c>
      <c r="AM202">
        <v>18.696170105890193</v>
      </c>
      <c r="AO202">
        <f t="shared" si="171"/>
        <v>1</v>
      </c>
      <c r="AP202">
        <f t="shared" si="172"/>
        <v>0</v>
      </c>
      <c r="AQ202">
        <f t="shared" si="173"/>
        <v>1.0806974603904429</v>
      </c>
      <c r="AT202">
        <v>195</v>
      </c>
      <c r="AU202">
        <v>25.475319517269675</v>
      </c>
      <c r="AV202">
        <v>20.423247540454977</v>
      </c>
      <c r="AX202">
        <f t="shared" si="174"/>
        <v>1</v>
      </c>
      <c r="AY202">
        <f t="shared" si="175"/>
        <v>0</v>
      </c>
      <c r="AZ202">
        <f t="shared" si="176"/>
        <v>5.0520719768146982</v>
      </c>
      <c r="BC202">
        <v>195</v>
      </c>
      <c r="BD202" t="e">
        <v>#N/A</v>
      </c>
      <c r="BE202" t="e">
        <v>#N/A</v>
      </c>
      <c r="BG202" t="e">
        <f t="shared" si="177"/>
        <v>#N/A</v>
      </c>
      <c r="BH202" t="e">
        <f t="shared" si="178"/>
        <v>#N/A</v>
      </c>
      <c r="BI202" t="e">
        <f t="shared" si="179"/>
        <v>#N/A</v>
      </c>
      <c r="BL202">
        <v>195</v>
      </c>
      <c r="BM202">
        <v>28.363374881974078</v>
      </c>
      <c r="BN202">
        <v>9.354439650292921</v>
      </c>
      <c r="BP202">
        <f t="shared" si="180"/>
        <v>1</v>
      </c>
      <c r="BQ202">
        <f t="shared" si="181"/>
        <v>0</v>
      </c>
      <c r="BR202">
        <f t="shared" si="182"/>
        <v>19.008935231681157</v>
      </c>
      <c r="BU202">
        <v>195</v>
      </c>
      <c r="BV202">
        <v>9.0181179832256753</v>
      </c>
      <c r="BW202">
        <v>12.79554194157671</v>
      </c>
      <c r="BY202">
        <f t="shared" si="183"/>
        <v>0</v>
      </c>
      <c r="BZ202">
        <f t="shared" si="184"/>
        <v>1</v>
      </c>
      <c r="CA202">
        <f t="shared" si="185"/>
        <v>3.7774239583510347</v>
      </c>
      <c r="CD202">
        <v>195</v>
      </c>
      <c r="CE202">
        <v>20.560007551258771</v>
      </c>
      <c r="CF202">
        <v>42.74296905392265</v>
      </c>
      <c r="CH202">
        <f t="shared" si="186"/>
        <v>0</v>
      </c>
      <c r="CI202">
        <f t="shared" si="187"/>
        <v>1</v>
      </c>
      <c r="CJ202">
        <f t="shared" si="188"/>
        <v>22.182961502663879</v>
      </c>
      <c r="CM202">
        <v>195</v>
      </c>
      <c r="CN202">
        <v>21.965272722936266</v>
      </c>
      <c r="CO202">
        <v>4.9671697466721731</v>
      </c>
      <c r="CQ202">
        <f t="shared" si="189"/>
        <v>1</v>
      </c>
      <c r="CR202">
        <f t="shared" si="190"/>
        <v>0</v>
      </c>
      <c r="CS202">
        <f t="shared" si="191"/>
        <v>16.998102976264093</v>
      </c>
      <c r="CV202">
        <v>195</v>
      </c>
      <c r="CW202">
        <v>25.020020193466781</v>
      </c>
      <c r="CX202">
        <v>17.061355884200019</v>
      </c>
      <c r="CZ202">
        <f t="shared" si="192"/>
        <v>1</v>
      </c>
      <c r="DA202">
        <f t="shared" si="193"/>
        <v>0</v>
      </c>
      <c r="DB202">
        <f t="shared" si="194"/>
        <v>7.9586643092667622</v>
      </c>
      <c r="DE202">
        <v>195</v>
      </c>
      <c r="DF202">
        <v>7.2730040941864367</v>
      </c>
      <c r="DG202">
        <v>13.976870848522314</v>
      </c>
      <c r="DI202">
        <f t="shared" si="195"/>
        <v>0</v>
      </c>
      <c r="DJ202">
        <f t="shared" si="196"/>
        <v>1</v>
      </c>
      <c r="DK202">
        <f t="shared" si="197"/>
        <v>6.703866754335877</v>
      </c>
      <c r="DN202">
        <v>195</v>
      </c>
      <c r="DO202">
        <v>24.222426826067263</v>
      </c>
      <c r="DP202">
        <v>17.391992122003291</v>
      </c>
      <c r="DR202">
        <f t="shared" si="198"/>
        <v>1</v>
      </c>
      <c r="DS202">
        <f t="shared" si="199"/>
        <v>0</v>
      </c>
      <c r="DT202">
        <f t="shared" si="200"/>
        <v>6.8304347040639719</v>
      </c>
      <c r="DW202">
        <v>195</v>
      </c>
      <c r="DX202">
        <v>24.07283912937752</v>
      </c>
      <c r="DY202">
        <v>37.554601126529775</v>
      </c>
      <c r="EA202">
        <f t="shared" si="201"/>
        <v>0</v>
      </c>
      <c r="EB202">
        <f t="shared" si="202"/>
        <v>1</v>
      </c>
      <c r="EC202">
        <f t="shared" si="203"/>
        <v>13.481761997152255</v>
      </c>
      <c r="EF202">
        <v>195</v>
      </c>
      <c r="EG202">
        <v>22.444985640391927</v>
      </c>
      <c r="EH202">
        <v>15.296159589850429</v>
      </c>
      <c r="EJ202">
        <f t="shared" si="204"/>
        <v>1</v>
      </c>
      <c r="EK202">
        <f t="shared" si="205"/>
        <v>0</v>
      </c>
      <c r="EL202">
        <f t="shared" si="206"/>
        <v>7.1488260505414978</v>
      </c>
      <c r="EO202">
        <v>195</v>
      </c>
      <c r="EP202">
        <v>21.434870588749707</v>
      </c>
      <c r="EQ202">
        <v>43.893118052138021</v>
      </c>
      <c r="ES202">
        <f t="shared" si="207"/>
        <v>0</v>
      </c>
      <c r="ET202">
        <f t="shared" si="208"/>
        <v>1</v>
      </c>
      <c r="EU202">
        <f t="shared" si="209"/>
        <v>22.458247463388314</v>
      </c>
    </row>
    <row r="203" spans="1:151" x14ac:dyDescent="0.25">
      <c r="A203">
        <v>196</v>
      </c>
      <c r="B203">
        <v>14.08076912952879</v>
      </c>
      <c r="C203">
        <v>17.202992482004525</v>
      </c>
      <c r="E203">
        <f t="shared" si="159"/>
        <v>0</v>
      </c>
      <c r="F203">
        <f t="shared" si="161"/>
        <v>1</v>
      </c>
      <c r="G203">
        <f t="shared" si="160"/>
        <v>3.1222233524757357</v>
      </c>
      <c r="J203">
        <v>196</v>
      </c>
      <c r="K203">
        <v>27.185975021894091</v>
      </c>
      <c r="L203">
        <v>23.564411280729228</v>
      </c>
      <c r="N203">
        <f t="shared" si="162"/>
        <v>1</v>
      </c>
      <c r="O203">
        <f t="shared" si="163"/>
        <v>0</v>
      </c>
      <c r="P203">
        <f t="shared" si="164"/>
        <v>3.6215637411648629</v>
      </c>
      <c r="S203">
        <v>196</v>
      </c>
      <c r="T203">
        <v>22.161202396751712</v>
      </c>
      <c r="U203">
        <v>18.429299359147635</v>
      </c>
      <c r="W203">
        <f t="shared" si="165"/>
        <v>1</v>
      </c>
      <c r="X203">
        <f t="shared" si="166"/>
        <v>0</v>
      </c>
      <c r="Y203">
        <f t="shared" si="167"/>
        <v>3.7319030376040772</v>
      </c>
      <c r="AB203">
        <v>196</v>
      </c>
      <c r="AC203">
        <v>24.567871807023153</v>
      </c>
      <c r="AD203">
        <v>18.679958163901002</v>
      </c>
      <c r="AF203">
        <f t="shared" si="168"/>
        <v>1</v>
      </c>
      <c r="AG203">
        <f t="shared" si="169"/>
        <v>0</v>
      </c>
      <c r="AH203">
        <f t="shared" si="170"/>
        <v>5.8879136431221504</v>
      </c>
      <c r="AK203">
        <v>196</v>
      </c>
      <c r="AL203">
        <v>28.093370245719711</v>
      </c>
      <c r="AM203">
        <v>21.041091582335277</v>
      </c>
      <c r="AO203">
        <f t="shared" si="171"/>
        <v>1</v>
      </c>
      <c r="AP203">
        <f t="shared" si="172"/>
        <v>0</v>
      </c>
      <c r="AQ203">
        <f t="shared" si="173"/>
        <v>7.0522786633844348</v>
      </c>
      <c r="AT203">
        <v>196</v>
      </c>
      <c r="AU203">
        <v>29.435532477806767</v>
      </c>
      <c r="AV203">
        <v>20.258917510648153</v>
      </c>
      <c r="AX203">
        <f t="shared" si="174"/>
        <v>1</v>
      </c>
      <c r="AY203">
        <f t="shared" si="175"/>
        <v>0</v>
      </c>
      <c r="AZ203">
        <f t="shared" si="176"/>
        <v>9.1766149671586135</v>
      </c>
      <c r="BC203">
        <v>196</v>
      </c>
      <c r="BD203" t="e">
        <v>#N/A</v>
      </c>
      <c r="BE203" t="e">
        <v>#N/A</v>
      </c>
      <c r="BG203" t="e">
        <f t="shared" si="177"/>
        <v>#N/A</v>
      </c>
      <c r="BH203" t="e">
        <f t="shared" si="178"/>
        <v>#N/A</v>
      </c>
      <c r="BI203" t="e">
        <f t="shared" si="179"/>
        <v>#N/A</v>
      </c>
      <c r="BL203">
        <v>196</v>
      </c>
      <c r="BM203">
        <v>23.964649517754619</v>
      </c>
      <c r="BN203">
        <v>20.640647195460303</v>
      </c>
      <c r="BP203">
        <f t="shared" si="180"/>
        <v>1</v>
      </c>
      <c r="BQ203">
        <f t="shared" si="181"/>
        <v>0</v>
      </c>
      <c r="BR203">
        <f t="shared" si="182"/>
        <v>3.3240023222943158</v>
      </c>
      <c r="BU203">
        <v>196</v>
      </c>
      <c r="BV203">
        <v>23.538287921020135</v>
      </c>
      <c r="BW203">
        <v>25.369529277821638</v>
      </c>
      <c r="BY203">
        <f t="shared" si="183"/>
        <v>0</v>
      </c>
      <c r="BZ203">
        <f t="shared" si="184"/>
        <v>1</v>
      </c>
      <c r="CA203">
        <f t="shared" si="185"/>
        <v>1.8312413568015025</v>
      </c>
      <c r="CD203">
        <v>196</v>
      </c>
      <c r="CE203">
        <v>18.356241469946404</v>
      </c>
      <c r="CF203">
        <v>43.520830996916558</v>
      </c>
      <c r="CH203">
        <f t="shared" si="186"/>
        <v>0</v>
      </c>
      <c r="CI203">
        <f t="shared" si="187"/>
        <v>1</v>
      </c>
      <c r="CJ203">
        <f t="shared" si="188"/>
        <v>25.164589526970154</v>
      </c>
      <c r="CM203">
        <v>196</v>
      </c>
      <c r="CN203">
        <v>22.09463159046776</v>
      </c>
      <c r="CO203">
        <v>43.407322383177075</v>
      </c>
      <c r="CQ203">
        <f t="shared" si="189"/>
        <v>0</v>
      </c>
      <c r="CR203">
        <f t="shared" si="190"/>
        <v>1</v>
      </c>
      <c r="CS203">
        <f t="shared" si="191"/>
        <v>21.312690792709315</v>
      </c>
      <c r="CV203">
        <v>196</v>
      </c>
      <c r="CW203">
        <v>23.667029961256951</v>
      </c>
      <c r="CX203">
        <v>14.743106420826109</v>
      </c>
      <c r="CZ203">
        <f t="shared" si="192"/>
        <v>1</v>
      </c>
      <c r="DA203">
        <f t="shared" si="193"/>
        <v>0</v>
      </c>
      <c r="DB203">
        <f t="shared" si="194"/>
        <v>8.9239235404308417</v>
      </c>
      <c r="DE203">
        <v>196</v>
      </c>
      <c r="DF203">
        <v>9.7127833768491705</v>
      </c>
      <c r="DG203">
        <v>26.800879270476702</v>
      </c>
      <c r="DI203">
        <f t="shared" si="195"/>
        <v>0</v>
      </c>
      <c r="DJ203">
        <f t="shared" si="196"/>
        <v>1</v>
      </c>
      <c r="DK203">
        <f t="shared" si="197"/>
        <v>17.088095893627532</v>
      </c>
      <c r="DN203">
        <v>196</v>
      </c>
      <c r="DO203">
        <v>25.19297919137054</v>
      </c>
      <c r="DP203">
        <v>16.350803209429159</v>
      </c>
      <c r="DR203">
        <f t="shared" si="198"/>
        <v>1</v>
      </c>
      <c r="DS203">
        <f t="shared" si="199"/>
        <v>0</v>
      </c>
      <c r="DT203">
        <f t="shared" si="200"/>
        <v>8.8421759819413808</v>
      </c>
      <c r="DW203">
        <v>196</v>
      </c>
      <c r="DX203">
        <v>15.825657647534326</v>
      </c>
      <c r="DY203">
        <v>19.513564024310494</v>
      </c>
      <c r="EA203">
        <f t="shared" si="201"/>
        <v>0</v>
      </c>
      <c r="EB203">
        <f t="shared" si="202"/>
        <v>1</v>
      </c>
      <c r="EC203">
        <f t="shared" si="203"/>
        <v>3.6879063767761675</v>
      </c>
      <c r="EF203">
        <v>196</v>
      </c>
      <c r="EG203">
        <v>22.475798047694497</v>
      </c>
      <c r="EH203">
        <v>14.00610607869184</v>
      </c>
      <c r="EJ203">
        <f t="shared" si="204"/>
        <v>1</v>
      </c>
      <c r="EK203">
        <f t="shared" si="205"/>
        <v>0</v>
      </c>
      <c r="EL203">
        <f t="shared" si="206"/>
        <v>8.4696919690026569</v>
      </c>
      <c r="EO203">
        <v>196</v>
      </c>
      <c r="EP203">
        <v>24.799072581732602</v>
      </c>
      <c r="EQ203">
        <v>8.3445936493953319</v>
      </c>
      <c r="ES203">
        <f t="shared" si="207"/>
        <v>1</v>
      </c>
      <c r="ET203">
        <f t="shared" si="208"/>
        <v>0</v>
      </c>
      <c r="EU203">
        <f t="shared" si="209"/>
        <v>16.45447893233727</v>
      </c>
    </row>
    <row r="204" spans="1:151" x14ac:dyDescent="0.25">
      <c r="A204">
        <v>197</v>
      </c>
      <c r="B204">
        <v>10.877912461199667</v>
      </c>
      <c r="C204">
        <v>35.776411609193175</v>
      </c>
      <c r="E204">
        <f t="shared" si="159"/>
        <v>0</v>
      </c>
      <c r="F204">
        <f t="shared" si="161"/>
        <v>1</v>
      </c>
      <c r="G204">
        <f t="shared" si="160"/>
        <v>24.898499147993508</v>
      </c>
      <c r="J204">
        <v>197</v>
      </c>
      <c r="K204">
        <v>12.320130581999994</v>
      </c>
      <c r="L204">
        <v>23.137087543220357</v>
      </c>
      <c r="N204">
        <f t="shared" si="162"/>
        <v>0</v>
      </c>
      <c r="O204">
        <f t="shared" si="163"/>
        <v>1</v>
      </c>
      <c r="P204">
        <f t="shared" si="164"/>
        <v>10.816956961220363</v>
      </c>
      <c r="S204">
        <v>197</v>
      </c>
      <c r="T204">
        <v>14.63709195287008</v>
      </c>
      <c r="U204">
        <v>24.02369408856223</v>
      </c>
      <c r="W204">
        <f t="shared" si="165"/>
        <v>0</v>
      </c>
      <c r="X204">
        <f t="shared" si="166"/>
        <v>1</v>
      </c>
      <c r="Y204">
        <f t="shared" si="167"/>
        <v>9.3866021356921507</v>
      </c>
      <c r="AB204">
        <v>197</v>
      </c>
      <c r="AC204">
        <v>33.263673978922128</v>
      </c>
      <c r="AD204">
        <v>17.073899487721356</v>
      </c>
      <c r="AF204">
        <f t="shared" si="168"/>
        <v>1</v>
      </c>
      <c r="AG204">
        <f t="shared" si="169"/>
        <v>0</v>
      </c>
      <c r="AH204">
        <f t="shared" si="170"/>
        <v>16.189774491200772</v>
      </c>
      <c r="AK204">
        <v>197</v>
      </c>
      <c r="AL204">
        <v>30.897688983773413</v>
      </c>
      <c r="AM204">
        <v>20.792609357092168</v>
      </c>
      <c r="AO204">
        <f t="shared" si="171"/>
        <v>1</v>
      </c>
      <c r="AP204">
        <f t="shared" si="172"/>
        <v>0</v>
      </c>
      <c r="AQ204">
        <f t="shared" si="173"/>
        <v>10.105079626681245</v>
      </c>
      <c r="AT204">
        <v>197</v>
      </c>
      <c r="AU204">
        <v>16.046333208694254</v>
      </c>
      <c r="AV204">
        <v>23.315345377185608</v>
      </c>
      <c r="AX204">
        <f t="shared" si="174"/>
        <v>0</v>
      </c>
      <c r="AY204">
        <f t="shared" si="175"/>
        <v>1</v>
      </c>
      <c r="AZ204">
        <f t="shared" si="176"/>
        <v>7.2690121684913542</v>
      </c>
      <c r="BC204">
        <v>197</v>
      </c>
      <c r="BD204" t="e">
        <v>#N/A</v>
      </c>
      <c r="BE204" t="e">
        <v>#N/A</v>
      </c>
      <c r="BG204" t="e">
        <f t="shared" si="177"/>
        <v>#N/A</v>
      </c>
      <c r="BH204" t="e">
        <f t="shared" si="178"/>
        <v>#N/A</v>
      </c>
      <c r="BI204" t="e">
        <f t="shared" si="179"/>
        <v>#N/A</v>
      </c>
      <c r="BL204">
        <v>197</v>
      </c>
      <c r="BM204">
        <v>27.700542672996498</v>
      </c>
      <c r="BN204">
        <v>9.8473485773629825</v>
      </c>
      <c r="BP204">
        <f t="shared" si="180"/>
        <v>1</v>
      </c>
      <c r="BQ204">
        <f t="shared" si="181"/>
        <v>0</v>
      </c>
      <c r="BR204">
        <f t="shared" si="182"/>
        <v>17.853194095633516</v>
      </c>
      <c r="BU204">
        <v>197</v>
      </c>
      <c r="BV204">
        <v>23.419652298340626</v>
      </c>
      <c r="BW204">
        <v>16.708671397843545</v>
      </c>
      <c r="BY204">
        <f t="shared" si="183"/>
        <v>1</v>
      </c>
      <c r="BZ204">
        <f t="shared" si="184"/>
        <v>0</v>
      </c>
      <c r="CA204">
        <f t="shared" si="185"/>
        <v>6.7109809004970806</v>
      </c>
      <c r="CD204">
        <v>197</v>
      </c>
      <c r="CE204">
        <v>24.698439864768531</v>
      </c>
      <c r="CF204">
        <v>26.832658739894775</v>
      </c>
      <c r="CH204">
        <f t="shared" si="186"/>
        <v>0</v>
      </c>
      <c r="CI204">
        <f t="shared" si="187"/>
        <v>1</v>
      </c>
      <c r="CJ204">
        <f t="shared" si="188"/>
        <v>2.1342188751262441</v>
      </c>
      <c r="CM204">
        <v>197</v>
      </c>
      <c r="CN204">
        <v>21.735042395066973</v>
      </c>
      <c r="CO204">
        <v>34.407408637366778</v>
      </c>
      <c r="CQ204">
        <f t="shared" si="189"/>
        <v>0</v>
      </c>
      <c r="CR204">
        <f t="shared" si="190"/>
        <v>1</v>
      </c>
      <c r="CS204">
        <f t="shared" si="191"/>
        <v>12.672366242299805</v>
      </c>
      <c r="CV204">
        <v>197</v>
      </c>
      <c r="CW204">
        <v>23.159390172183006</v>
      </c>
      <c r="CX204">
        <v>16.362990260981409</v>
      </c>
      <c r="CZ204">
        <f t="shared" si="192"/>
        <v>1</v>
      </c>
      <c r="DA204">
        <f t="shared" si="193"/>
        <v>0</v>
      </c>
      <c r="DB204">
        <f t="shared" si="194"/>
        <v>6.7963999112015969</v>
      </c>
      <c r="DE204">
        <v>197</v>
      </c>
      <c r="DF204">
        <v>22.354395745076474</v>
      </c>
      <c r="DG204">
        <v>30.881056393309755</v>
      </c>
      <c r="DI204">
        <f t="shared" si="195"/>
        <v>0</v>
      </c>
      <c r="DJ204">
        <f t="shared" si="196"/>
        <v>1</v>
      </c>
      <c r="DK204">
        <f t="shared" si="197"/>
        <v>8.5266606482332818</v>
      </c>
      <c r="DN204">
        <v>197</v>
      </c>
      <c r="DO204">
        <v>24.271306374155049</v>
      </c>
      <c r="DP204">
        <v>21.227192940756613</v>
      </c>
      <c r="DR204">
        <f t="shared" si="198"/>
        <v>1</v>
      </c>
      <c r="DS204">
        <f t="shared" si="199"/>
        <v>0</v>
      </c>
      <c r="DT204">
        <f t="shared" si="200"/>
        <v>3.0441134333984365</v>
      </c>
      <c r="DW204">
        <v>197</v>
      </c>
      <c r="DX204">
        <v>19.453438147410477</v>
      </c>
      <c r="DY204">
        <v>18.305251014656445</v>
      </c>
      <c r="EA204">
        <f t="shared" si="201"/>
        <v>1</v>
      </c>
      <c r="EB204">
        <f t="shared" si="202"/>
        <v>0</v>
      </c>
      <c r="EC204">
        <f t="shared" si="203"/>
        <v>1.1481871327540318</v>
      </c>
      <c r="EF204">
        <v>197</v>
      </c>
      <c r="EG204">
        <v>24.133567232844566</v>
      </c>
      <c r="EH204">
        <v>15.862035657208983</v>
      </c>
      <c r="EJ204">
        <f t="shared" si="204"/>
        <v>1</v>
      </c>
      <c r="EK204">
        <f t="shared" si="205"/>
        <v>0</v>
      </c>
      <c r="EL204">
        <f t="shared" si="206"/>
        <v>8.2715315756355832</v>
      </c>
      <c r="EO204">
        <v>197</v>
      </c>
      <c r="EP204">
        <v>13.90626475918774</v>
      </c>
      <c r="EQ204">
        <v>12.552741129721625</v>
      </c>
      <c r="ES204">
        <f t="shared" si="207"/>
        <v>1</v>
      </c>
      <c r="ET204">
        <f t="shared" si="208"/>
        <v>0</v>
      </c>
      <c r="EU204">
        <f t="shared" si="209"/>
        <v>1.3535236294661157</v>
      </c>
    </row>
    <row r="205" spans="1:151" x14ac:dyDescent="0.25">
      <c r="A205">
        <v>198</v>
      </c>
      <c r="B205">
        <v>10.040349094186615</v>
      </c>
      <c r="C205">
        <v>30.632664708507114</v>
      </c>
      <c r="E205">
        <f t="shared" si="159"/>
        <v>0</v>
      </c>
      <c r="F205">
        <f t="shared" si="161"/>
        <v>1</v>
      </c>
      <c r="G205">
        <f t="shared" si="160"/>
        <v>20.592315614320498</v>
      </c>
      <c r="J205">
        <v>198</v>
      </c>
      <c r="K205">
        <v>23.188551005861331</v>
      </c>
      <c r="L205">
        <v>14.279643965216948</v>
      </c>
      <c r="N205">
        <f t="shared" si="162"/>
        <v>1</v>
      </c>
      <c r="O205">
        <f t="shared" si="163"/>
        <v>0</v>
      </c>
      <c r="P205">
        <f t="shared" si="164"/>
        <v>8.9089070406443831</v>
      </c>
      <c r="S205">
        <v>198</v>
      </c>
      <c r="T205">
        <v>14.455708232399299</v>
      </c>
      <c r="U205">
        <v>23.331629758489296</v>
      </c>
      <c r="W205">
        <f t="shared" si="165"/>
        <v>0</v>
      </c>
      <c r="X205">
        <f t="shared" si="166"/>
        <v>1</v>
      </c>
      <c r="Y205">
        <f t="shared" si="167"/>
        <v>8.8759215260899964</v>
      </c>
      <c r="AB205">
        <v>198</v>
      </c>
      <c r="AC205">
        <v>21.249493200228716</v>
      </c>
      <c r="AD205">
        <v>16.561889087463985</v>
      </c>
      <c r="AF205">
        <f t="shared" si="168"/>
        <v>1</v>
      </c>
      <c r="AG205">
        <f t="shared" si="169"/>
        <v>0</v>
      </c>
      <c r="AH205">
        <f t="shared" si="170"/>
        <v>4.6876041127647312</v>
      </c>
      <c r="AK205">
        <v>198</v>
      </c>
      <c r="AL205">
        <v>17.139175323612069</v>
      </c>
      <c r="AM205">
        <v>46.242239125589215</v>
      </c>
      <c r="AO205">
        <f t="shared" si="171"/>
        <v>0</v>
      </c>
      <c r="AP205">
        <f t="shared" si="172"/>
        <v>1</v>
      </c>
      <c r="AQ205">
        <f t="shared" si="173"/>
        <v>29.103063801977147</v>
      </c>
      <c r="AT205">
        <v>198</v>
      </c>
      <c r="AU205">
        <v>18.06359322329125</v>
      </c>
      <c r="AV205">
        <v>26.48505926423606</v>
      </c>
      <c r="AX205">
        <f t="shared" si="174"/>
        <v>0</v>
      </c>
      <c r="AY205">
        <f t="shared" si="175"/>
        <v>1</v>
      </c>
      <c r="AZ205">
        <f t="shared" si="176"/>
        <v>8.4214660409448108</v>
      </c>
      <c r="BC205">
        <v>198</v>
      </c>
      <c r="BD205" t="e">
        <v>#N/A</v>
      </c>
      <c r="BE205" t="e">
        <v>#N/A</v>
      </c>
      <c r="BG205" t="e">
        <f t="shared" si="177"/>
        <v>#N/A</v>
      </c>
      <c r="BH205" t="e">
        <f t="shared" si="178"/>
        <v>#N/A</v>
      </c>
      <c r="BI205" t="e">
        <f t="shared" si="179"/>
        <v>#N/A</v>
      </c>
      <c r="BL205">
        <v>198</v>
      </c>
      <c r="BM205">
        <v>38.341923142871181</v>
      </c>
      <c r="BN205">
        <v>9.6881994476659301</v>
      </c>
      <c r="BP205">
        <f t="shared" si="180"/>
        <v>1</v>
      </c>
      <c r="BQ205">
        <f t="shared" si="181"/>
        <v>0</v>
      </c>
      <c r="BR205">
        <f t="shared" si="182"/>
        <v>28.653723695205251</v>
      </c>
      <c r="BU205">
        <v>198</v>
      </c>
      <c r="BV205">
        <v>17.287227405465927</v>
      </c>
      <c r="BW205">
        <v>28.618211546954971</v>
      </c>
      <c r="BY205">
        <f t="shared" si="183"/>
        <v>0</v>
      </c>
      <c r="BZ205">
        <f t="shared" si="184"/>
        <v>1</v>
      </c>
      <c r="CA205">
        <f t="shared" si="185"/>
        <v>11.330984141489044</v>
      </c>
      <c r="CD205">
        <v>198</v>
      </c>
      <c r="CE205">
        <v>15.206056435430053</v>
      </c>
      <c r="CF205">
        <v>24.164140992551765</v>
      </c>
      <c r="CH205">
        <f t="shared" si="186"/>
        <v>0</v>
      </c>
      <c r="CI205">
        <f t="shared" si="187"/>
        <v>1</v>
      </c>
      <c r="CJ205">
        <f t="shared" si="188"/>
        <v>8.9580845571217118</v>
      </c>
      <c r="CM205">
        <v>198</v>
      </c>
      <c r="CN205">
        <v>21.462185767858639</v>
      </c>
      <c r="CO205">
        <v>18.451838224935038</v>
      </c>
      <c r="CQ205">
        <f t="shared" si="189"/>
        <v>1</v>
      </c>
      <c r="CR205">
        <f t="shared" si="190"/>
        <v>0</v>
      </c>
      <c r="CS205">
        <f t="shared" si="191"/>
        <v>3.0103475429236006</v>
      </c>
      <c r="CV205">
        <v>198</v>
      </c>
      <c r="CW205">
        <v>21.51642188576955</v>
      </c>
      <c r="CX205">
        <v>14.584812453735022</v>
      </c>
      <c r="CZ205">
        <f t="shared" si="192"/>
        <v>1</v>
      </c>
      <c r="DA205">
        <f t="shared" si="193"/>
        <v>0</v>
      </c>
      <c r="DB205">
        <f t="shared" si="194"/>
        <v>6.9316094320345272</v>
      </c>
      <c r="DE205">
        <v>198</v>
      </c>
      <c r="DF205">
        <v>28.275338581100222</v>
      </c>
      <c r="DG205">
        <v>21.420162957818981</v>
      </c>
      <c r="DI205">
        <f t="shared" si="195"/>
        <v>1</v>
      </c>
      <c r="DJ205">
        <f t="shared" si="196"/>
        <v>0</v>
      </c>
      <c r="DK205">
        <f t="shared" si="197"/>
        <v>6.8551756232812409</v>
      </c>
      <c r="DN205">
        <v>198</v>
      </c>
      <c r="DO205">
        <v>23.672888282123449</v>
      </c>
      <c r="DP205">
        <v>19.15696386874578</v>
      </c>
      <c r="DR205">
        <f t="shared" si="198"/>
        <v>1</v>
      </c>
      <c r="DS205">
        <f t="shared" si="199"/>
        <v>0</v>
      </c>
      <c r="DT205">
        <f t="shared" si="200"/>
        <v>4.5159244133776681</v>
      </c>
      <c r="DW205">
        <v>198</v>
      </c>
      <c r="DX205">
        <v>7.8119142785670093</v>
      </c>
      <c r="DY205">
        <v>19.252981289299797</v>
      </c>
      <c r="EA205">
        <f t="shared" si="201"/>
        <v>0</v>
      </c>
      <c r="EB205">
        <f t="shared" si="202"/>
        <v>1</v>
      </c>
      <c r="EC205">
        <f t="shared" si="203"/>
        <v>11.441067010732787</v>
      </c>
      <c r="EF205">
        <v>198</v>
      </c>
      <c r="EG205">
        <v>21.934346143110812</v>
      </c>
      <c r="EH205">
        <v>17.319808366489621</v>
      </c>
      <c r="EJ205">
        <f t="shared" si="204"/>
        <v>1</v>
      </c>
      <c r="EK205">
        <f t="shared" si="205"/>
        <v>0</v>
      </c>
      <c r="EL205">
        <f t="shared" si="206"/>
        <v>4.6145377766211908</v>
      </c>
      <c r="EO205">
        <v>198</v>
      </c>
      <c r="EP205">
        <v>24.541970621683678</v>
      </c>
      <c r="EQ205">
        <v>40.817496768590551</v>
      </c>
      <c r="ES205">
        <f t="shared" si="207"/>
        <v>0</v>
      </c>
      <c r="ET205">
        <f t="shared" si="208"/>
        <v>1</v>
      </c>
      <c r="EU205">
        <f t="shared" si="209"/>
        <v>16.275526146906873</v>
      </c>
    </row>
    <row r="206" spans="1:151" x14ac:dyDescent="0.25">
      <c r="A206">
        <v>199</v>
      </c>
      <c r="B206">
        <v>10.651902289620201</v>
      </c>
      <c r="C206">
        <v>30.180161058468641</v>
      </c>
      <c r="E206">
        <f t="shared" si="159"/>
        <v>0</v>
      </c>
      <c r="F206">
        <f t="shared" si="161"/>
        <v>1</v>
      </c>
      <c r="G206">
        <f t="shared" si="160"/>
        <v>19.528258768848438</v>
      </c>
      <c r="J206">
        <v>199</v>
      </c>
      <c r="K206">
        <v>11.096451181212633</v>
      </c>
      <c r="L206">
        <v>31.21299539613252</v>
      </c>
      <c r="N206">
        <f t="shared" si="162"/>
        <v>0</v>
      </c>
      <c r="O206">
        <f t="shared" si="163"/>
        <v>1</v>
      </c>
      <c r="P206">
        <f t="shared" si="164"/>
        <v>20.116544214919887</v>
      </c>
      <c r="S206">
        <v>199</v>
      </c>
      <c r="T206">
        <v>22.780861252638985</v>
      </c>
      <c r="U206">
        <v>36.111998564298617</v>
      </c>
      <c r="W206">
        <f t="shared" si="165"/>
        <v>0</v>
      </c>
      <c r="X206">
        <f t="shared" si="166"/>
        <v>1</v>
      </c>
      <c r="Y206">
        <f t="shared" si="167"/>
        <v>13.331137311659631</v>
      </c>
      <c r="AB206">
        <v>199</v>
      </c>
      <c r="AC206">
        <v>23.460014973278852</v>
      </c>
      <c r="AD206">
        <v>18.92194667228889</v>
      </c>
      <c r="AF206">
        <f t="shared" si="168"/>
        <v>1</v>
      </c>
      <c r="AG206">
        <f t="shared" si="169"/>
        <v>0</v>
      </c>
      <c r="AH206">
        <f t="shared" si="170"/>
        <v>4.5380683009899627</v>
      </c>
      <c r="AK206">
        <v>199</v>
      </c>
      <c r="AL206">
        <v>28.914443122683409</v>
      </c>
      <c r="AM206">
        <v>28.829483621428</v>
      </c>
      <c r="AO206">
        <f t="shared" si="171"/>
        <v>1</v>
      </c>
      <c r="AP206">
        <f t="shared" si="172"/>
        <v>0</v>
      </c>
      <c r="AQ206">
        <f t="shared" si="173"/>
        <v>8.4959501255408298E-2</v>
      </c>
      <c r="AT206">
        <v>199</v>
      </c>
      <c r="AU206">
        <v>21.950386120115351</v>
      </c>
      <c r="AV206">
        <v>26.752324797452793</v>
      </c>
      <c r="AX206">
        <f t="shared" si="174"/>
        <v>0</v>
      </c>
      <c r="AY206">
        <f t="shared" si="175"/>
        <v>1</v>
      </c>
      <c r="AZ206">
        <f t="shared" si="176"/>
        <v>4.8019386773374428</v>
      </c>
      <c r="BC206">
        <v>199</v>
      </c>
      <c r="BD206" t="e">
        <v>#N/A</v>
      </c>
      <c r="BE206" t="e">
        <v>#N/A</v>
      </c>
      <c r="BG206" t="e">
        <f t="shared" si="177"/>
        <v>#N/A</v>
      </c>
      <c r="BH206" t="e">
        <f t="shared" si="178"/>
        <v>#N/A</v>
      </c>
      <c r="BI206" t="e">
        <f t="shared" si="179"/>
        <v>#N/A</v>
      </c>
      <c r="BL206">
        <v>199</v>
      </c>
      <c r="BM206">
        <v>29.512863429484547</v>
      </c>
      <c r="BN206">
        <v>10.830897142197392</v>
      </c>
      <c r="BP206">
        <f t="shared" si="180"/>
        <v>1</v>
      </c>
      <c r="BQ206">
        <f t="shared" si="181"/>
        <v>0</v>
      </c>
      <c r="BR206">
        <f t="shared" si="182"/>
        <v>18.681966287287153</v>
      </c>
      <c r="BU206">
        <v>199</v>
      </c>
      <c r="BV206">
        <v>16.371497917752372</v>
      </c>
      <c r="BW206">
        <v>33.166343869080009</v>
      </c>
      <c r="BY206">
        <f t="shared" si="183"/>
        <v>0</v>
      </c>
      <c r="BZ206">
        <f t="shared" si="184"/>
        <v>1</v>
      </c>
      <c r="CA206">
        <f t="shared" si="185"/>
        <v>16.794845951327638</v>
      </c>
      <c r="CD206">
        <v>199</v>
      </c>
      <c r="CE206">
        <v>23.119132585046845</v>
      </c>
      <c r="CF206">
        <v>38.643704431275786</v>
      </c>
      <c r="CH206">
        <f t="shared" si="186"/>
        <v>0</v>
      </c>
      <c r="CI206">
        <f t="shared" si="187"/>
        <v>1</v>
      </c>
      <c r="CJ206">
        <f t="shared" si="188"/>
        <v>15.524571846228941</v>
      </c>
      <c r="CM206">
        <v>199</v>
      </c>
      <c r="CN206">
        <v>23.202735946830806</v>
      </c>
      <c r="CO206">
        <v>15.051493251915133</v>
      </c>
      <c r="CQ206">
        <f t="shared" si="189"/>
        <v>1</v>
      </c>
      <c r="CR206">
        <f t="shared" si="190"/>
        <v>0</v>
      </c>
      <c r="CS206">
        <f t="shared" si="191"/>
        <v>8.1512426949156733</v>
      </c>
      <c r="CV206">
        <v>199</v>
      </c>
      <c r="CW206">
        <v>20.040823547287129</v>
      </c>
      <c r="CX206">
        <v>12.713610187481747</v>
      </c>
      <c r="CZ206">
        <f t="shared" si="192"/>
        <v>1</v>
      </c>
      <c r="DA206">
        <f t="shared" si="193"/>
        <v>0</v>
      </c>
      <c r="DB206">
        <f t="shared" si="194"/>
        <v>7.3272133598053824</v>
      </c>
      <c r="DE206">
        <v>199</v>
      </c>
      <c r="DF206">
        <v>16.07923070728047</v>
      </c>
      <c r="DG206">
        <v>15.867931507245297</v>
      </c>
      <c r="DI206">
        <f t="shared" si="195"/>
        <v>1</v>
      </c>
      <c r="DJ206">
        <f t="shared" si="196"/>
        <v>0</v>
      </c>
      <c r="DK206">
        <f t="shared" si="197"/>
        <v>0.21129920003517277</v>
      </c>
      <c r="DN206">
        <v>199</v>
      </c>
      <c r="DO206">
        <v>18.885069778773417</v>
      </c>
      <c r="DP206">
        <v>19.799427358268037</v>
      </c>
      <c r="DR206">
        <f t="shared" si="198"/>
        <v>0</v>
      </c>
      <c r="DS206">
        <f t="shared" si="199"/>
        <v>1</v>
      </c>
      <c r="DT206">
        <f t="shared" si="200"/>
        <v>0.91435757949462015</v>
      </c>
      <c r="DW206">
        <v>199</v>
      </c>
      <c r="DX206">
        <v>19.989421037586094</v>
      </c>
      <c r="DY206">
        <v>25.16498327714503</v>
      </c>
      <c r="EA206">
        <f t="shared" si="201"/>
        <v>0</v>
      </c>
      <c r="EB206">
        <f t="shared" si="202"/>
        <v>1</v>
      </c>
      <c r="EC206">
        <f t="shared" si="203"/>
        <v>5.1755622395589356</v>
      </c>
      <c r="EF206">
        <v>199</v>
      </c>
      <c r="EG206">
        <v>21.888283566569122</v>
      </c>
      <c r="EH206">
        <v>18.733158144866714</v>
      </c>
      <c r="EJ206">
        <f t="shared" si="204"/>
        <v>1</v>
      </c>
      <c r="EK206">
        <f t="shared" si="205"/>
        <v>0</v>
      </c>
      <c r="EL206">
        <f t="shared" si="206"/>
        <v>3.1551254217024081</v>
      </c>
      <c r="EO206">
        <v>199</v>
      </c>
      <c r="EP206">
        <v>18.492026968577992</v>
      </c>
      <c r="EQ206">
        <v>23.902418962901219</v>
      </c>
      <c r="ES206">
        <f t="shared" si="207"/>
        <v>0</v>
      </c>
      <c r="ET206">
        <f t="shared" si="208"/>
        <v>1</v>
      </c>
      <c r="EU206">
        <f t="shared" si="209"/>
        <v>5.410391994323227</v>
      </c>
    </row>
    <row r="207" spans="1:151" x14ac:dyDescent="0.25">
      <c r="A207">
        <v>200</v>
      </c>
      <c r="B207">
        <v>10.7561580895965</v>
      </c>
      <c r="C207">
        <v>11.990569372748816</v>
      </c>
      <c r="E207">
        <f t="shared" si="159"/>
        <v>0</v>
      </c>
      <c r="F207">
        <f t="shared" si="161"/>
        <v>1</v>
      </c>
      <c r="G207">
        <f t="shared" si="160"/>
        <v>1.2344112831523155</v>
      </c>
      <c r="J207">
        <v>200</v>
      </c>
      <c r="K207">
        <v>18.47410061561429</v>
      </c>
      <c r="L207">
        <v>24.600054687312223</v>
      </c>
      <c r="N207">
        <f t="shared" si="162"/>
        <v>0</v>
      </c>
      <c r="O207">
        <f t="shared" si="163"/>
        <v>1</v>
      </c>
      <c r="P207">
        <f t="shared" si="164"/>
        <v>6.125954071697933</v>
      </c>
      <c r="S207">
        <v>200</v>
      </c>
      <c r="T207">
        <v>18.70938361833629</v>
      </c>
      <c r="U207">
        <v>8.6429516901328647</v>
      </c>
      <c r="W207">
        <f t="shared" si="165"/>
        <v>1</v>
      </c>
      <c r="X207">
        <f t="shared" si="166"/>
        <v>0</v>
      </c>
      <c r="Y207">
        <f t="shared" si="167"/>
        <v>10.066431928203425</v>
      </c>
      <c r="AB207">
        <v>200</v>
      </c>
      <c r="AC207">
        <v>18.397916875377696</v>
      </c>
      <c r="AD207">
        <v>16.573257850744287</v>
      </c>
      <c r="AF207">
        <f t="shared" si="168"/>
        <v>1</v>
      </c>
      <c r="AG207">
        <f t="shared" si="169"/>
        <v>0</v>
      </c>
      <c r="AH207">
        <f t="shared" si="170"/>
        <v>1.8246590246334087</v>
      </c>
      <c r="AK207">
        <v>200</v>
      </c>
      <c r="AL207">
        <v>31.638150727542943</v>
      </c>
      <c r="AM207">
        <v>25.125613366501664</v>
      </c>
      <c r="AO207">
        <f t="shared" si="171"/>
        <v>1</v>
      </c>
      <c r="AP207">
        <f t="shared" si="172"/>
        <v>0</v>
      </c>
      <c r="AQ207">
        <f t="shared" si="173"/>
        <v>6.5125373610412787</v>
      </c>
      <c r="AT207">
        <v>200</v>
      </c>
      <c r="AU207">
        <v>22.316671884944459</v>
      </c>
      <c r="AV207">
        <v>19.109552060270754</v>
      </c>
      <c r="AX207">
        <f t="shared" si="174"/>
        <v>1</v>
      </c>
      <c r="AY207">
        <f t="shared" si="175"/>
        <v>0</v>
      </c>
      <c r="AZ207">
        <f t="shared" si="176"/>
        <v>3.207119824673704</v>
      </c>
      <c r="BC207">
        <v>200</v>
      </c>
      <c r="BD207" t="e">
        <v>#N/A</v>
      </c>
      <c r="BE207" t="e">
        <v>#N/A</v>
      </c>
      <c r="BG207" t="e">
        <f t="shared" si="177"/>
        <v>#N/A</v>
      </c>
      <c r="BH207" t="e">
        <f t="shared" si="178"/>
        <v>#N/A</v>
      </c>
      <c r="BI207" t="e">
        <f t="shared" si="179"/>
        <v>#N/A</v>
      </c>
      <c r="BL207">
        <v>200</v>
      </c>
      <c r="BM207">
        <v>27.587726056710935</v>
      </c>
      <c r="BN207">
        <v>9.8395407224471789</v>
      </c>
      <c r="BP207">
        <f t="shared" si="180"/>
        <v>1</v>
      </c>
      <c r="BQ207">
        <f t="shared" si="181"/>
        <v>0</v>
      </c>
      <c r="BR207">
        <f t="shared" si="182"/>
        <v>17.748185334263756</v>
      </c>
      <c r="BU207">
        <v>200</v>
      </c>
      <c r="BV207">
        <v>21.754082459301809</v>
      </c>
      <c r="BW207">
        <v>25.28415904613512</v>
      </c>
      <c r="BY207">
        <f t="shared" si="183"/>
        <v>0</v>
      </c>
      <c r="BZ207">
        <f t="shared" si="184"/>
        <v>1</v>
      </c>
      <c r="CA207">
        <f t="shared" si="185"/>
        <v>3.5300765868333102</v>
      </c>
      <c r="CD207">
        <v>200</v>
      </c>
      <c r="CE207">
        <v>34.492522029482849</v>
      </c>
      <c r="CF207">
        <v>10.366761290875214</v>
      </c>
      <c r="CH207">
        <f t="shared" si="186"/>
        <v>1</v>
      </c>
      <c r="CI207">
        <f t="shared" si="187"/>
        <v>0</v>
      </c>
      <c r="CJ207">
        <f t="shared" si="188"/>
        <v>24.125760738607635</v>
      </c>
      <c r="CM207">
        <v>200</v>
      </c>
      <c r="CN207">
        <v>15.249708443181678</v>
      </c>
      <c r="CO207">
        <v>17.319246733166011</v>
      </c>
      <c r="CQ207">
        <f t="shared" si="189"/>
        <v>0</v>
      </c>
      <c r="CR207">
        <f t="shared" si="190"/>
        <v>1</v>
      </c>
      <c r="CS207">
        <f t="shared" si="191"/>
        <v>2.0695382899843331</v>
      </c>
      <c r="CV207">
        <v>200</v>
      </c>
      <c r="CW207">
        <v>20.135092973411389</v>
      </c>
      <c r="CX207">
        <v>16.35214382560752</v>
      </c>
      <c r="CZ207">
        <f t="shared" si="192"/>
        <v>1</v>
      </c>
      <c r="DA207">
        <f t="shared" si="193"/>
        <v>0</v>
      </c>
      <c r="DB207">
        <f t="shared" si="194"/>
        <v>3.782949147803869</v>
      </c>
      <c r="DE207">
        <v>200</v>
      </c>
      <c r="DF207">
        <v>20.197071281625405</v>
      </c>
      <c r="DG207">
        <v>21.084686929572072</v>
      </c>
      <c r="DI207">
        <f t="shared" si="195"/>
        <v>0</v>
      </c>
      <c r="DJ207">
        <f t="shared" si="196"/>
        <v>1</v>
      </c>
      <c r="DK207">
        <f t="shared" si="197"/>
        <v>0.88761564794666725</v>
      </c>
      <c r="DN207">
        <v>200</v>
      </c>
      <c r="DO207">
        <v>25.603168419153</v>
      </c>
      <c r="DP207">
        <v>19.402074374438712</v>
      </c>
      <c r="DR207">
        <f t="shared" si="198"/>
        <v>1</v>
      </c>
      <c r="DS207">
        <f t="shared" si="199"/>
        <v>0</v>
      </c>
      <c r="DT207">
        <f t="shared" si="200"/>
        <v>6.2010940447142886</v>
      </c>
      <c r="DW207">
        <v>200</v>
      </c>
      <c r="DX207">
        <v>16.532313928205518</v>
      </c>
      <c r="DY207">
        <v>20.033830730280929</v>
      </c>
      <c r="EA207">
        <f t="shared" si="201"/>
        <v>0</v>
      </c>
      <c r="EB207">
        <f t="shared" si="202"/>
        <v>1</v>
      </c>
      <c r="EC207">
        <f t="shared" si="203"/>
        <v>3.5015168020754111</v>
      </c>
      <c r="EF207">
        <v>200</v>
      </c>
      <c r="EG207">
        <v>18.998418257068955</v>
      </c>
      <c r="EH207">
        <v>15.666895766076424</v>
      </c>
      <c r="EJ207">
        <f t="shared" si="204"/>
        <v>1</v>
      </c>
      <c r="EK207">
        <f t="shared" si="205"/>
        <v>0</v>
      </c>
      <c r="EL207">
        <f t="shared" si="206"/>
        <v>3.3315224909925316</v>
      </c>
      <c r="EO207">
        <v>200</v>
      </c>
      <c r="EP207">
        <v>18.618353750339569</v>
      </c>
      <c r="EQ207">
        <v>28.014213043685334</v>
      </c>
      <c r="ES207">
        <f t="shared" si="207"/>
        <v>0</v>
      </c>
      <c r="ET207">
        <f t="shared" si="208"/>
        <v>1</v>
      </c>
      <c r="EU207">
        <f t="shared" si="209"/>
        <v>9.3958592933457652</v>
      </c>
    </row>
    <row r="208" spans="1:151" x14ac:dyDescent="0.25">
      <c r="A208">
        <v>201</v>
      </c>
      <c r="B208">
        <v>12.491281383235293</v>
      </c>
      <c r="C208">
        <v>26.306166418260627</v>
      </c>
      <c r="E208">
        <f t="shared" si="159"/>
        <v>0</v>
      </c>
      <c r="F208">
        <f t="shared" si="161"/>
        <v>1</v>
      </c>
      <c r="G208">
        <f t="shared" si="160"/>
        <v>13.814885035025334</v>
      </c>
      <c r="J208">
        <v>201</v>
      </c>
      <c r="K208">
        <v>19.161198895914008</v>
      </c>
      <c r="L208">
        <v>31.737977018526756</v>
      </c>
      <c r="N208">
        <f t="shared" si="162"/>
        <v>0</v>
      </c>
      <c r="O208">
        <f t="shared" si="163"/>
        <v>1</v>
      </c>
      <c r="P208">
        <f t="shared" si="164"/>
        <v>12.576778122612748</v>
      </c>
      <c r="S208">
        <v>201</v>
      </c>
      <c r="T208">
        <v>16.459334275463128</v>
      </c>
      <c r="U208">
        <v>53.829965749561168</v>
      </c>
      <c r="W208">
        <f t="shared" si="165"/>
        <v>0</v>
      </c>
      <c r="X208">
        <f t="shared" si="166"/>
        <v>1</v>
      </c>
      <c r="Y208">
        <f t="shared" si="167"/>
        <v>37.37063147409804</v>
      </c>
      <c r="AB208">
        <v>201</v>
      </c>
      <c r="AC208">
        <v>21.593070453894423</v>
      </c>
      <c r="AD208">
        <v>17.522912278139419</v>
      </c>
      <c r="AF208">
        <f t="shared" si="168"/>
        <v>1</v>
      </c>
      <c r="AG208">
        <f t="shared" si="169"/>
        <v>0</v>
      </c>
      <c r="AH208">
        <f t="shared" si="170"/>
        <v>4.0701581757550045</v>
      </c>
      <c r="AK208">
        <v>201</v>
      </c>
      <c r="AL208">
        <v>18.294908396374094</v>
      </c>
      <c r="AM208">
        <v>42.821822794900697</v>
      </c>
      <c r="AO208">
        <f t="shared" si="171"/>
        <v>0</v>
      </c>
      <c r="AP208">
        <f t="shared" si="172"/>
        <v>1</v>
      </c>
      <c r="AQ208">
        <f t="shared" si="173"/>
        <v>24.526914398526603</v>
      </c>
      <c r="AT208">
        <v>201</v>
      </c>
      <c r="AU208">
        <v>20.187901246785383</v>
      </c>
      <c r="AV208">
        <v>19.490147597436618</v>
      </c>
      <c r="AX208">
        <f t="shared" si="174"/>
        <v>1</v>
      </c>
      <c r="AY208">
        <f t="shared" si="175"/>
        <v>0</v>
      </c>
      <c r="AZ208">
        <f t="shared" si="176"/>
        <v>0.69775364934876549</v>
      </c>
      <c r="BC208">
        <v>201</v>
      </c>
      <c r="BD208" t="e">
        <v>#N/A</v>
      </c>
      <c r="BE208" t="e">
        <v>#N/A</v>
      </c>
      <c r="BG208" t="e">
        <f t="shared" si="177"/>
        <v>#N/A</v>
      </c>
      <c r="BH208" t="e">
        <f t="shared" si="178"/>
        <v>#N/A</v>
      </c>
      <c r="BI208" t="e">
        <f t="shared" si="179"/>
        <v>#N/A</v>
      </c>
      <c r="BL208">
        <v>201</v>
      </c>
      <c r="BM208">
        <v>20.443718842358304</v>
      </c>
      <c r="BN208">
        <v>13.776998522729269</v>
      </c>
      <c r="BP208">
        <f t="shared" si="180"/>
        <v>1</v>
      </c>
      <c r="BQ208">
        <f t="shared" si="181"/>
        <v>0</v>
      </c>
      <c r="BR208">
        <f t="shared" si="182"/>
        <v>6.6667203196290359</v>
      </c>
      <c r="BU208">
        <v>201</v>
      </c>
      <c r="BV208">
        <v>15.978574659816289</v>
      </c>
      <c r="BW208">
        <v>19.111814783622481</v>
      </c>
      <c r="BY208">
        <f t="shared" si="183"/>
        <v>0</v>
      </c>
      <c r="BZ208">
        <f t="shared" si="184"/>
        <v>1</v>
      </c>
      <c r="CA208">
        <f t="shared" si="185"/>
        <v>3.1332401238061927</v>
      </c>
      <c r="CD208">
        <v>201</v>
      </c>
      <c r="CE208">
        <v>14.728767756977359</v>
      </c>
      <c r="CF208">
        <v>32.288148664672491</v>
      </c>
      <c r="CH208">
        <f t="shared" si="186"/>
        <v>0</v>
      </c>
      <c r="CI208">
        <f t="shared" si="187"/>
        <v>1</v>
      </c>
      <c r="CJ208">
        <f t="shared" si="188"/>
        <v>17.559380907695132</v>
      </c>
      <c r="CM208">
        <v>201</v>
      </c>
      <c r="CN208">
        <v>24.275279494126426</v>
      </c>
      <c r="CO208">
        <v>25.80425315666222</v>
      </c>
      <c r="CQ208">
        <f t="shared" si="189"/>
        <v>0</v>
      </c>
      <c r="CR208">
        <f t="shared" si="190"/>
        <v>1</v>
      </c>
      <c r="CS208">
        <f t="shared" si="191"/>
        <v>1.5289736625357939</v>
      </c>
      <c r="CV208">
        <v>201</v>
      </c>
      <c r="CW208">
        <v>26.45794776597797</v>
      </c>
      <c r="CX208">
        <v>20.892546706737647</v>
      </c>
      <c r="CZ208">
        <f t="shared" si="192"/>
        <v>1</v>
      </c>
      <c r="DA208">
        <f t="shared" si="193"/>
        <v>0</v>
      </c>
      <c r="DB208">
        <f t="shared" si="194"/>
        <v>5.5654010592403225</v>
      </c>
      <c r="DE208">
        <v>201</v>
      </c>
      <c r="DF208">
        <v>16.291615952125735</v>
      </c>
      <c r="DG208">
        <v>27.167361313389407</v>
      </c>
      <c r="DI208">
        <f t="shared" si="195"/>
        <v>0</v>
      </c>
      <c r="DJ208">
        <f t="shared" si="196"/>
        <v>1</v>
      </c>
      <c r="DK208">
        <f t="shared" si="197"/>
        <v>10.875745361263672</v>
      </c>
      <c r="DN208">
        <v>201</v>
      </c>
      <c r="DO208">
        <v>23.935906611261899</v>
      </c>
      <c r="DP208">
        <v>22.37062282967382</v>
      </c>
      <c r="DR208">
        <f t="shared" si="198"/>
        <v>1</v>
      </c>
      <c r="DS208">
        <f t="shared" si="199"/>
        <v>0</v>
      </c>
      <c r="DT208">
        <f t="shared" si="200"/>
        <v>1.5652837815880787</v>
      </c>
      <c r="DW208">
        <v>201</v>
      </c>
      <c r="DX208">
        <v>13.476886837643066</v>
      </c>
      <c r="DY208">
        <v>22.759588793701173</v>
      </c>
      <c r="EA208">
        <f t="shared" si="201"/>
        <v>0</v>
      </c>
      <c r="EB208">
        <f t="shared" si="202"/>
        <v>1</v>
      </c>
      <c r="EC208">
        <f t="shared" si="203"/>
        <v>9.2827019560581068</v>
      </c>
      <c r="EF208">
        <v>201</v>
      </c>
      <c r="EG208">
        <v>22.655643949095648</v>
      </c>
      <c r="EH208">
        <v>20.99620466961343</v>
      </c>
      <c r="EJ208">
        <f t="shared" si="204"/>
        <v>1</v>
      </c>
      <c r="EK208">
        <f t="shared" si="205"/>
        <v>0</v>
      </c>
      <c r="EL208">
        <f t="shared" si="206"/>
        <v>1.6594392794822177</v>
      </c>
      <c r="EO208">
        <v>201</v>
      </c>
      <c r="EP208">
        <v>19.995644040514382</v>
      </c>
      <c r="EQ208">
        <v>39.015955477931897</v>
      </c>
      <c r="ES208">
        <f t="shared" si="207"/>
        <v>0</v>
      </c>
      <c r="ET208">
        <f t="shared" si="208"/>
        <v>1</v>
      </c>
      <c r="EU208">
        <f t="shared" si="209"/>
        <v>19.020311437417515</v>
      </c>
    </row>
    <row r="209" spans="1:151" x14ac:dyDescent="0.25">
      <c r="A209">
        <v>202</v>
      </c>
      <c r="B209">
        <v>15.414619424069084</v>
      </c>
      <c r="C209">
        <v>19.712974790130779</v>
      </c>
      <c r="E209">
        <f t="shared" si="159"/>
        <v>0</v>
      </c>
      <c r="F209">
        <f t="shared" si="161"/>
        <v>1</v>
      </c>
      <c r="G209">
        <f t="shared" si="160"/>
        <v>4.2983553660616955</v>
      </c>
      <c r="J209">
        <v>202</v>
      </c>
      <c r="K209">
        <v>17.386673996593025</v>
      </c>
      <c r="L209">
        <v>20.679111600901706</v>
      </c>
      <c r="N209">
        <f t="shared" si="162"/>
        <v>0</v>
      </c>
      <c r="O209">
        <f t="shared" si="163"/>
        <v>1</v>
      </c>
      <c r="P209">
        <f t="shared" si="164"/>
        <v>3.2924376043086809</v>
      </c>
      <c r="S209">
        <v>202</v>
      </c>
      <c r="T209">
        <v>20.917044442395586</v>
      </c>
      <c r="U209">
        <v>19.143659080932892</v>
      </c>
      <c r="W209">
        <f t="shared" si="165"/>
        <v>1</v>
      </c>
      <c r="X209">
        <f t="shared" si="166"/>
        <v>0</v>
      </c>
      <c r="Y209">
        <f t="shared" si="167"/>
        <v>1.7733853614626938</v>
      </c>
      <c r="AB209">
        <v>202</v>
      </c>
      <c r="AC209">
        <v>19.911599671102309</v>
      </c>
      <c r="AD209">
        <v>15.443486675367884</v>
      </c>
      <c r="AF209">
        <f t="shared" si="168"/>
        <v>1</v>
      </c>
      <c r="AG209">
        <f t="shared" si="169"/>
        <v>0</v>
      </c>
      <c r="AH209">
        <f t="shared" si="170"/>
        <v>4.4681129957344243</v>
      </c>
      <c r="AK209">
        <v>202</v>
      </c>
      <c r="AL209">
        <v>11.757787653511944</v>
      </c>
      <c r="AM209">
        <v>20.76751093007066</v>
      </c>
      <c r="AO209">
        <f t="shared" si="171"/>
        <v>0</v>
      </c>
      <c r="AP209">
        <f t="shared" si="172"/>
        <v>1</v>
      </c>
      <c r="AQ209">
        <f t="shared" si="173"/>
        <v>9.0097232765587165</v>
      </c>
      <c r="AT209">
        <v>202</v>
      </c>
      <c r="AU209">
        <v>17.597368355047514</v>
      </c>
      <c r="AV209">
        <v>24.612193396655634</v>
      </c>
      <c r="AX209">
        <f t="shared" si="174"/>
        <v>0</v>
      </c>
      <c r="AY209">
        <f t="shared" si="175"/>
        <v>1</v>
      </c>
      <c r="AZ209">
        <f t="shared" si="176"/>
        <v>7.0148250416081197</v>
      </c>
      <c r="BC209">
        <v>202</v>
      </c>
      <c r="BD209" t="e">
        <v>#N/A</v>
      </c>
      <c r="BE209" t="e">
        <v>#N/A</v>
      </c>
      <c r="BG209" t="e">
        <f t="shared" si="177"/>
        <v>#N/A</v>
      </c>
      <c r="BH209" t="e">
        <f t="shared" si="178"/>
        <v>#N/A</v>
      </c>
      <c r="BI209" t="e">
        <f t="shared" si="179"/>
        <v>#N/A</v>
      </c>
      <c r="BL209">
        <v>202</v>
      </c>
      <c r="BM209">
        <v>24.070237102401098</v>
      </c>
      <c r="BN209">
        <v>13.566241879392997</v>
      </c>
      <c r="BP209">
        <f t="shared" si="180"/>
        <v>1</v>
      </c>
      <c r="BQ209">
        <f t="shared" si="181"/>
        <v>0</v>
      </c>
      <c r="BR209">
        <f t="shared" si="182"/>
        <v>10.503995223008101</v>
      </c>
      <c r="BU209">
        <v>202</v>
      </c>
      <c r="BV209">
        <v>18.530930737256014</v>
      </c>
      <c r="BW209">
        <v>23.362132976547876</v>
      </c>
      <c r="BY209">
        <f t="shared" si="183"/>
        <v>0</v>
      </c>
      <c r="BZ209">
        <f t="shared" si="184"/>
        <v>1</v>
      </c>
      <c r="CA209">
        <f t="shared" si="185"/>
        <v>4.8312022392918621</v>
      </c>
      <c r="CD209">
        <v>202</v>
      </c>
      <c r="CE209">
        <v>19.490384516601285</v>
      </c>
      <c r="CF209">
        <v>50.808846661718746</v>
      </c>
      <c r="CH209">
        <f t="shared" si="186"/>
        <v>0</v>
      </c>
      <c r="CI209">
        <f t="shared" si="187"/>
        <v>1</v>
      </c>
      <c r="CJ209">
        <f t="shared" si="188"/>
        <v>31.318462145117461</v>
      </c>
      <c r="CM209">
        <v>202</v>
      </c>
      <c r="CN209">
        <v>22.669403839480619</v>
      </c>
      <c r="CO209">
        <v>22.279641458754508</v>
      </c>
      <c r="CQ209">
        <f t="shared" si="189"/>
        <v>1</v>
      </c>
      <c r="CR209">
        <f t="shared" si="190"/>
        <v>0</v>
      </c>
      <c r="CS209">
        <f t="shared" si="191"/>
        <v>0.38976238072611125</v>
      </c>
      <c r="CV209">
        <v>202</v>
      </c>
      <c r="CW209">
        <v>24.627953236946958</v>
      </c>
      <c r="CX209">
        <v>13.090524839924543</v>
      </c>
      <c r="CZ209">
        <f t="shared" si="192"/>
        <v>1</v>
      </c>
      <c r="DA209">
        <f t="shared" si="193"/>
        <v>0</v>
      </c>
      <c r="DB209">
        <f t="shared" si="194"/>
        <v>11.537428397022415</v>
      </c>
      <c r="DE209">
        <v>202</v>
      </c>
      <c r="DF209">
        <v>25.885880986719386</v>
      </c>
      <c r="DG209">
        <v>18.644506501012241</v>
      </c>
      <c r="DI209">
        <f t="shared" si="195"/>
        <v>1</v>
      </c>
      <c r="DJ209">
        <f t="shared" si="196"/>
        <v>0</v>
      </c>
      <c r="DK209">
        <f t="shared" si="197"/>
        <v>7.2413744857071443</v>
      </c>
      <c r="DN209">
        <v>202</v>
      </c>
      <c r="DO209">
        <v>21.418042417598159</v>
      </c>
      <c r="DP209">
        <v>29.39901839841961</v>
      </c>
      <c r="DR209">
        <f t="shared" si="198"/>
        <v>0</v>
      </c>
      <c r="DS209">
        <f t="shared" si="199"/>
        <v>1</v>
      </c>
      <c r="DT209">
        <f t="shared" si="200"/>
        <v>7.9809759808214515</v>
      </c>
      <c r="DW209">
        <v>202</v>
      </c>
      <c r="DX209">
        <v>12.364981927084571</v>
      </c>
      <c r="DY209">
        <v>13.972379810571464</v>
      </c>
      <c r="EA209">
        <f t="shared" si="201"/>
        <v>0</v>
      </c>
      <c r="EB209">
        <f t="shared" si="202"/>
        <v>1</v>
      </c>
      <c r="EC209">
        <f t="shared" si="203"/>
        <v>1.6073978834868932</v>
      </c>
      <c r="EF209">
        <v>202</v>
      </c>
      <c r="EG209">
        <v>18.837817948604151</v>
      </c>
      <c r="EH209">
        <v>18.33012564358399</v>
      </c>
      <c r="EJ209">
        <f t="shared" si="204"/>
        <v>1</v>
      </c>
      <c r="EK209">
        <f t="shared" si="205"/>
        <v>0</v>
      </c>
      <c r="EL209">
        <f t="shared" si="206"/>
        <v>0.50769230502016072</v>
      </c>
      <c r="EO209">
        <v>202</v>
      </c>
      <c r="EP209">
        <v>21.23727675228707</v>
      </c>
      <c r="EQ209">
        <v>14.977968746629916</v>
      </c>
      <c r="ES209">
        <f t="shared" si="207"/>
        <v>1</v>
      </c>
      <c r="ET209">
        <f t="shared" si="208"/>
        <v>0</v>
      </c>
      <c r="EU209">
        <f t="shared" si="209"/>
        <v>6.2593080056571537</v>
      </c>
    </row>
    <row r="210" spans="1:151" x14ac:dyDescent="0.25">
      <c r="A210">
        <v>203</v>
      </c>
      <c r="B210">
        <v>10.642531400081261</v>
      </c>
      <c r="C210">
        <v>28.280251023938185</v>
      </c>
      <c r="E210">
        <f t="shared" si="159"/>
        <v>0</v>
      </c>
      <c r="F210">
        <f t="shared" si="161"/>
        <v>1</v>
      </c>
      <c r="G210">
        <f t="shared" si="160"/>
        <v>17.637719623856924</v>
      </c>
      <c r="J210">
        <v>203</v>
      </c>
      <c r="K210">
        <v>22.920725974467679</v>
      </c>
      <c r="L210">
        <v>19.83894312534369</v>
      </c>
      <c r="N210">
        <f t="shared" si="162"/>
        <v>1</v>
      </c>
      <c r="O210">
        <f t="shared" si="163"/>
        <v>0</v>
      </c>
      <c r="P210">
        <f t="shared" si="164"/>
        <v>3.0817828491239894</v>
      </c>
      <c r="S210">
        <v>203</v>
      </c>
      <c r="T210">
        <v>23.174158332715123</v>
      </c>
      <c r="U210">
        <v>1.7646406131410544</v>
      </c>
      <c r="W210">
        <f t="shared" si="165"/>
        <v>1</v>
      </c>
      <c r="X210">
        <f t="shared" si="166"/>
        <v>0</v>
      </c>
      <c r="Y210">
        <f t="shared" si="167"/>
        <v>21.409517719574069</v>
      </c>
      <c r="AB210">
        <v>203</v>
      </c>
      <c r="AC210">
        <v>32.917171632853979</v>
      </c>
      <c r="AD210">
        <v>16.278877788748456</v>
      </c>
      <c r="AF210">
        <f t="shared" si="168"/>
        <v>1</v>
      </c>
      <c r="AG210">
        <f t="shared" si="169"/>
        <v>0</v>
      </c>
      <c r="AH210">
        <f t="shared" si="170"/>
        <v>16.638293844105522</v>
      </c>
      <c r="AK210">
        <v>203</v>
      </c>
      <c r="AL210">
        <v>25.795511654289459</v>
      </c>
      <c r="AM210">
        <v>21.959140446784829</v>
      </c>
      <c r="AO210">
        <f t="shared" si="171"/>
        <v>1</v>
      </c>
      <c r="AP210">
        <f t="shared" si="172"/>
        <v>0</v>
      </c>
      <c r="AQ210">
        <f t="shared" si="173"/>
        <v>3.8363712075046301</v>
      </c>
      <c r="AT210">
        <v>203</v>
      </c>
      <c r="AU210">
        <v>17.85577626303585</v>
      </c>
      <c r="AV210">
        <v>14.151494463539446</v>
      </c>
      <c r="AX210">
        <f t="shared" si="174"/>
        <v>1</v>
      </c>
      <c r="AY210">
        <f t="shared" si="175"/>
        <v>0</v>
      </c>
      <c r="AZ210">
        <f t="shared" si="176"/>
        <v>3.7042817994964032</v>
      </c>
      <c r="BC210">
        <v>203</v>
      </c>
      <c r="BD210" t="e">
        <v>#N/A</v>
      </c>
      <c r="BE210" t="e">
        <v>#N/A</v>
      </c>
      <c r="BG210" t="e">
        <f t="shared" si="177"/>
        <v>#N/A</v>
      </c>
      <c r="BH210" t="e">
        <f t="shared" si="178"/>
        <v>#N/A</v>
      </c>
      <c r="BI210" t="e">
        <f t="shared" si="179"/>
        <v>#N/A</v>
      </c>
      <c r="BL210">
        <v>203</v>
      </c>
      <c r="BM210">
        <v>16.373010002920289</v>
      </c>
      <c r="BN210">
        <v>10.991099746544059</v>
      </c>
      <c r="BP210">
        <f t="shared" si="180"/>
        <v>1</v>
      </c>
      <c r="BQ210">
        <f t="shared" si="181"/>
        <v>0</v>
      </c>
      <c r="BR210">
        <f t="shared" si="182"/>
        <v>5.38191025637623</v>
      </c>
      <c r="BU210">
        <v>203</v>
      </c>
      <c r="BV210">
        <v>13.092186535950805</v>
      </c>
      <c r="BW210">
        <v>23.521820655464076</v>
      </c>
      <c r="BY210">
        <f t="shared" si="183"/>
        <v>0</v>
      </c>
      <c r="BZ210">
        <f t="shared" si="184"/>
        <v>1</v>
      </c>
      <c r="CA210">
        <f t="shared" si="185"/>
        <v>10.42963411951327</v>
      </c>
      <c r="CD210">
        <v>203</v>
      </c>
      <c r="CE210">
        <v>7.6590004316269535</v>
      </c>
      <c r="CF210">
        <v>39.461831502477452</v>
      </c>
      <c r="CH210">
        <f t="shared" si="186"/>
        <v>0</v>
      </c>
      <c r="CI210">
        <f t="shared" si="187"/>
        <v>1</v>
      </c>
      <c r="CJ210">
        <f t="shared" si="188"/>
        <v>31.802831070850498</v>
      </c>
      <c r="CM210">
        <v>203</v>
      </c>
      <c r="CN210">
        <v>20.571550205051626</v>
      </c>
      <c r="CO210">
        <v>12.677932461705643</v>
      </c>
      <c r="CQ210">
        <f t="shared" si="189"/>
        <v>1</v>
      </c>
      <c r="CR210">
        <f t="shared" si="190"/>
        <v>0</v>
      </c>
      <c r="CS210">
        <f t="shared" si="191"/>
        <v>7.8936177433459829</v>
      </c>
      <c r="CV210">
        <v>203</v>
      </c>
      <c r="CW210">
        <v>21.789393936220947</v>
      </c>
      <c r="CX210">
        <v>21.2180378506986</v>
      </c>
      <c r="CZ210">
        <f t="shared" si="192"/>
        <v>1</v>
      </c>
      <c r="DA210">
        <f t="shared" si="193"/>
        <v>0</v>
      </c>
      <c r="DB210">
        <f t="shared" si="194"/>
        <v>0.57135608552234629</v>
      </c>
      <c r="DE210">
        <v>203</v>
      </c>
      <c r="DF210">
        <v>24.667526879475709</v>
      </c>
      <c r="DG210">
        <v>17.353601307598385</v>
      </c>
      <c r="DI210">
        <f t="shared" si="195"/>
        <v>1</v>
      </c>
      <c r="DJ210">
        <f t="shared" si="196"/>
        <v>0</v>
      </c>
      <c r="DK210">
        <f t="shared" si="197"/>
        <v>7.3139255718773235</v>
      </c>
      <c r="DN210">
        <v>203</v>
      </c>
      <c r="DO210">
        <v>22.496604348301325</v>
      </c>
      <c r="DP210">
        <v>16.049727345393752</v>
      </c>
      <c r="DR210">
        <f t="shared" si="198"/>
        <v>1</v>
      </c>
      <c r="DS210">
        <f t="shared" si="199"/>
        <v>0</v>
      </c>
      <c r="DT210">
        <f t="shared" si="200"/>
        <v>6.4468770029075735</v>
      </c>
      <c r="DW210">
        <v>203</v>
      </c>
      <c r="DX210">
        <v>13.718539410447157</v>
      </c>
      <c r="DY210">
        <v>24.541805921508907</v>
      </c>
      <c r="EA210">
        <f t="shared" si="201"/>
        <v>0</v>
      </c>
      <c r="EB210">
        <f t="shared" si="202"/>
        <v>1</v>
      </c>
      <c r="EC210">
        <f t="shared" si="203"/>
        <v>10.82326651106175</v>
      </c>
      <c r="EF210">
        <v>203</v>
      </c>
      <c r="EG210">
        <v>24.174411116283981</v>
      </c>
      <c r="EH210">
        <v>12.504345378087184</v>
      </c>
      <c r="EJ210">
        <f t="shared" si="204"/>
        <v>1</v>
      </c>
      <c r="EK210">
        <f t="shared" si="205"/>
        <v>0</v>
      </c>
      <c r="EL210">
        <f t="shared" si="206"/>
        <v>11.670065738196797</v>
      </c>
      <c r="EO210">
        <v>203</v>
      </c>
      <c r="EP210">
        <v>18.997026065566924</v>
      </c>
      <c r="EQ210">
        <v>13.569018969933422</v>
      </c>
      <c r="ES210">
        <f t="shared" si="207"/>
        <v>1</v>
      </c>
      <c r="ET210">
        <f t="shared" si="208"/>
        <v>0</v>
      </c>
      <c r="EU210">
        <f t="shared" si="209"/>
        <v>5.428007095633502</v>
      </c>
    </row>
    <row r="211" spans="1:151" x14ac:dyDescent="0.25">
      <c r="A211">
        <v>204</v>
      </c>
      <c r="B211">
        <v>9.8208430628431351</v>
      </c>
      <c r="C211">
        <v>16.883133923875363</v>
      </c>
      <c r="E211">
        <f t="shared" si="159"/>
        <v>0</v>
      </c>
      <c r="F211">
        <f t="shared" si="161"/>
        <v>1</v>
      </c>
      <c r="G211">
        <f t="shared" si="160"/>
        <v>7.0622908610322277</v>
      </c>
      <c r="J211">
        <v>204</v>
      </c>
      <c r="K211">
        <v>23.527875771234662</v>
      </c>
      <c r="L211">
        <v>23.25790060574673</v>
      </c>
      <c r="N211">
        <f t="shared" si="162"/>
        <v>1</v>
      </c>
      <c r="O211">
        <f t="shared" si="163"/>
        <v>0</v>
      </c>
      <c r="P211">
        <f t="shared" si="164"/>
        <v>0.26997516548793143</v>
      </c>
      <c r="S211">
        <v>204</v>
      </c>
      <c r="T211">
        <v>15.487099789618812</v>
      </c>
      <c r="U211">
        <v>27.083975710728659</v>
      </c>
      <c r="W211">
        <f t="shared" si="165"/>
        <v>0</v>
      </c>
      <c r="X211">
        <f t="shared" si="166"/>
        <v>1</v>
      </c>
      <c r="Y211">
        <f t="shared" si="167"/>
        <v>11.596875921109847</v>
      </c>
      <c r="AB211">
        <v>204</v>
      </c>
      <c r="AC211">
        <v>27.13649309788908</v>
      </c>
      <c r="AD211">
        <v>17.978798311501187</v>
      </c>
      <c r="AF211">
        <f t="shared" si="168"/>
        <v>1</v>
      </c>
      <c r="AG211">
        <f t="shared" si="169"/>
        <v>0</v>
      </c>
      <c r="AH211">
        <f t="shared" si="170"/>
        <v>9.1576947863878928</v>
      </c>
      <c r="AK211">
        <v>204</v>
      </c>
      <c r="AL211">
        <v>23.90568031877595</v>
      </c>
      <c r="AM211">
        <v>19.792907696643649</v>
      </c>
      <c r="AO211">
        <f t="shared" si="171"/>
        <v>1</v>
      </c>
      <c r="AP211">
        <f t="shared" si="172"/>
        <v>0</v>
      </c>
      <c r="AQ211">
        <f t="shared" si="173"/>
        <v>4.1127726221323009</v>
      </c>
      <c r="AT211">
        <v>204</v>
      </c>
      <c r="AU211">
        <v>15.654729571928026</v>
      </c>
      <c r="AV211">
        <v>26.622227563646057</v>
      </c>
      <c r="AX211">
        <f t="shared" si="174"/>
        <v>0</v>
      </c>
      <c r="AY211">
        <f t="shared" si="175"/>
        <v>1</v>
      </c>
      <c r="AZ211">
        <f t="shared" si="176"/>
        <v>10.96749799171803</v>
      </c>
      <c r="BC211">
        <v>204</v>
      </c>
      <c r="BD211" t="e">
        <v>#N/A</v>
      </c>
      <c r="BE211" t="e">
        <v>#N/A</v>
      </c>
      <c r="BG211" t="e">
        <f t="shared" si="177"/>
        <v>#N/A</v>
      </c>
      <c r="BH211" t="e">
        <f t="shared" si="178"/>
        <v>#N/A</v>
      </c>
      <c r="BI211" t="e">
        <f t="shared" si="179"/>
        <v>#N/A</v>
      </c>
      <c r="BL211">
        <v>204</v>
      </c>
      <c r="BM211">
        <v>33.065740640255122</v>
      </c>
      <c r="BN211">
        <v>10.379616200755471</v>
      </c>
      <c r="BP211">
        <f t="shared" si="180"/>
        <v>1</v>
      </c>
      <c r="BQ211">
        <f t="shared" si="181"/>
        <v>0</v>
      </c>
      <c r="BR211">
        <f t="shared" si="182"/>
        <v>22.68612443949965</v>
      </c>
      <c r="BU211">
        <v>204</v>
      </c>
      <c r="BV211">
        <v>17.799450345708102</v>
      </c>
      <c r="BW211">
        <v>18.825253624732397</v>
      </c>
      <c r="BY211">
        <f t="shared" si="183"/>
        <v>0</v>
      </c>
      <c r="BZ211">
        <f t="shared" si="184"/>
        <v>1</v>
      </c>
      <c r="CA211">
        <f t="shared" si="185"/>
        <v>1.025803279024295</v>
      </c>
      <c r="CD211">
        <v>204</v>
      </c>
      <c r="CE211">
        <v>9.8843912940899621</v>
      </c>
      <c r="CF211">
        <v>19.983071165403288</v>
      </c>
      <c r="CH211">
        <f t="shared" si="186"/>
        <v>0</v>
      </c>
      <c r="CI211">
        <f t="shared" si="187"/>
        <v>1</v>
      </c>
      <c r="CJ211">
        <f t="shared" si="188"/>
        <v>10.098679871313326</v>
      </c>
      <c r="CM211">
        <v>204</v>
      </c>
      <c r="CN211">
        <v>25.731454534276942</v>
      </c>
      <c r="CO211">
        <v>8.5596771810818133</v>
      </c>
      <c r="CQ211">
        <f t="shared" si="189"/>
        <v>1</v>
      </c>
      <c r="CR211">
        <f t="shared" si="190"/>
        <v>0</v>
      </c>
      <c r="CS211">
        <f t="shared" si="191"/>
        <v>17.171777353195129</v>
      </c>
      <c r="CV211">
        <v>204</v>
      </c>
      <c r="CW211">
        <v>24.2405204704623</v>
      </c>
      <c r="CX211">
        <v>18.226860411359404</v>
      </c>
      <c r="CZ211">
        <f t="shared" si="192"/>
        <v>1</v>
      </c>
      <c r="DA211">
        <f t="shared" si="193"/>
        <v>0</v>
      </c>
      <c r="DB211">
        <f t="shared" si="194"/>
        <v>6.0136600591028966</v>
      </c>
      <c r="DE211">
        <v>204</v>
      </c>
      <c r="DF211">
        <v>24.352139671884348</v>
      </c>
      <c r="DG211">
        <v>20.98375435153465</v>
      </c>
      <c r="DI211">
        <f t="shared" si="195"/>
        <v>1</v>
      </c>
      <c r="DJ211">
        <f t="shared" si="196"/>
        <v>0</v>
      </c>
      <c r="DK211">
        <f t="shared" si="197"/>
        <v>3.3683853203496987</v>
      </c>
      <c r="DN211">
        <v>204</v>
      </c>
      <c r="DO211">
        <v>25.528559942174049</v>
      </c>
      <c r="DP211">
        <v>21.609483256253156</v>
      </c>
      <c r="DR211">
        <f t="shared" si="198"/>
        <v>1</v>
      </c>
      <c r="DS211">
        <f t="shared" si="199"/>
        <v>0</v>
      </c>
      <c r="DT211">
        <f t="shared" si="200"/>
        <v>3.9190766859208921</v>
      </c>
      <c r="DW211">
        <v>204</v>
      </c>
      <c r="DX211">
        <v>16.711148436433277</v>
      </c>
      <c r="DY211">
        <v>25.465276049224943</v>
      </c>
      <c r="EA211">
        <f t="shared" si="201"/>
        <v>0</v>
      </c>
      <c r="EB211">
        <f t="shared" si="202"/>
        <v>1</v>
      </c>
      <c r="EC211">
        <f t="shared" si="203"/>
        <v>8.7541276127916667</v>
      </c>
      <c r="EF211">
        <v>204</v>
      </c>
      <c r="EG211">
        <v>22.108750620244205</v>
      </c>
      <c r="EH211">
        <v>19.17111742609757</v>
      </c>
      <c r="EJ211">
        <f t="shared" si="204"/>
        <v>1</v>
      </c>
      <c r="EK211">
        <f t="shared" si="205"/>
        <v>0</v>
      </c>
      <c r="EL211">
        <f t="shared" si="206"/>
        <v>2.9376331941466347</v>
      </c>
      <c r="EO211">
        <v>204</v>
      </c>
      <c r="EP211">
        <v>22.885383181734547</v>
      </c>
      <c r="EQ211">
        <v>9.9211406840381784</v>
      </c>
      <c r="ES211">
        <f t="shared" si="207"/>
        <v>1</v>
      </c>
      <c r="ET211">
        <f t="shared" si="208"/>
        <v>0</v>
      </c>
      <c r="EU211">
        <f t="shared" si="209"/>
        <v>12.964242497696368</v>
      </c>
    </row>
    <row r="212" spans="1:151" x14ac:dyDescent="0.25">
      <c r="A212">
        <v>205</v>
      </c>
      <c r="B212">
        <v>13.850788331005244</v>
      </c>
      <c r="C212">
        <v>20.928929221941402</v>
      </c>
      <c r="E212">
        <f t="shared" si="159"/>
        <v>0</v>
      </c>
      <c r="F212">
        <f t="shared" si="161"/>
        <v>1</v>
      </c>
      <c r="G212">
        <f t="shared" si="160"/>
        <v>7.0781408909361581</v>
      </c>
      <c r="J212">
        <v>205</v>
      </c>
      <c r="K212">
        <v>22.080710783417469</v>
      </c>
      <c r="L212">
        <v>26.88270126406811</v>
      </c>
      <c r="N212">
        <f t="shared" si="162"/>
        <v>0</v>
      </c>
      <c r="O212">
        <f t="shared" si="163"/>
        <v>1</v>
      </c>
      <c r="P212">
        <f t="shared" si="164"/>
        <v>4.801990480650641</v>
      </c>
      <c r="S212">
        <v>205</v>
      </c>
      <c r="T212">
        <v>15.728779943087565</v>
      </c>
      <c r="U212">
        <v>22.433023248122716</v>
      </c>
      <c r="W212">
        <f t="shared" si="165"/>
        <v>0</v>
      </c>
      <c r="X212">
        <f t="shared" si="166"/>
        <v>1</v>
      </c>
      <c r="Y212">
        <f t="shared" si="167"/>
        <v>6.7042433050351509</v>
      </c>
      <c r="AB212">
        <v>205</v>
      </c>
      <c r="AC212">
        <v>10.744550865784714</v>
      </c>
      <c r="AD212">
        <v>16.460784926844532</v>
      </c>
      <c r="AF212">
        <f t="shared" si="168"/>
        <v>0</v>
      </c>
      <c r="AG212">
        <f t="shared" si="169"/>
        <v>1</v>
      </c>
      <c r="AH212">
        <f t="shared" si="170"/>
        <v>5.7162340610598186</v>
      </c>
      <c r="AK212">
        <v>205</v>
      </c>
      <c r="AL212">
        <v>26.046883924783064</v>
      </c>
      <c r="AM212">
        <v>46.882956117922348</v>
      </c>
      <c r="AO212">
        <f t="shared" si="171"/>
        <v>0</v>
      </c>
      <c r="AP212">
        <f t="shared" si="172"/>
        <v>1</v>
      </c>
      <c r="AQ212">
        <f t="shared" si="173"/>
        <v>20.836072193139284</v>
      </c>
      <c r="AT212">
        <v>205</v>
      </c>
      <c r="AU212">
        <v>21.787020013426332</v>
      </c>
      <c r="AV212">
        <v>17.89009684321347</v>
      </c>
      <c r="AX212">
        <f t="shared" si="174"/>
        <v>1</v>
      </c>
      <c r="AY212">
        <f t="shared" si="175"/>
        <v>0</v>
      </c>
      <c r="AZ212">
        <f t="shared" si="176"/>
        <v>3.8969231702128617</v>
      </c>
      <c r="BC212">
        <v>205</v>
      </c>
      <c r="BD212" t="e">
        <v>#N/A</v>
      </c>
      <c r="BE212" t="e">
        <v>#N/A</v>
      </c>
      <c r="BG212" t="e">
        <f t="shared" si="177"/>
        <v>#N/A</v>
      </c>
      <c r="BH212" t="e">
        <f t="shared" si="178"/>
        <v>#N/A</v>
      </c>
      <c r="BI212" t="e">
        <f t="shared" si="179"/>
        <v>#N/A</v>
      </c>
      <c r="BL212">
        <v>205</v>
      </c>
      <c r="BM212">
        <v>25.443011161730574</v>
      </c>
      <c r="BN212">
        <v>8.606312536010865</v>
      </c>
      <c r="BP212">
        <f t="shared" si="180"/>
        <v>1</v>
      </c>
      <c r="BQ212">
        <f t="shared" si="181"/>
        <v>0</v>
      </c>
      <c r="BR212">
        <f t="shared" si="182"/>
        <v>16.836698625719709</v>
      </c>
      <c r="BU212">
        <v>205</v>
      </c>
      <c r="BV212">
        <v>30.48456695277007</v>
      </c>
      <c r="BW212">
        <v>15.620756985089528</v>
      </c>
      <c r="BY212">
        <f t="shared" si="183"/>
        <v>1</v>
      </c>
      <c r="BZ212">
        <f t="shared" si="184"/>
        <v>0</v>
      </c>
      <c r="CA212">
        <f t="shared" si="185"/>
        <v>14.863809967680542</v>
      </c>
      <c r="CD212">
        <v>205</v>
      </c>
      <c r="CE212">
        <v>23.829907610075153</v>
      </c>
      <c r="CF212">
        <v>23.527560573006514</v>
      </c>
      <c r="CH212">
        <f t="shared" si="186"/>
        <v>1</v>
      </c>
      <c r="CI212">
        <f t="shared" si="187"/>
        <v>0</v>
      </c>
      <c r="CJ212">
        <f t="shared" si="188"/>
        <v>0.30234703706863897</v>
      </c>
      <c r="CM212">
        <v>205</v>
      </c>
      <c r="CN212">
        <v>24.910815367174354</v>
      </c>
      <c r="CO212">
        <v>19.645543151205985</v>
      </c>
      <c r="CQ212">
        <f t="shared" si="189"/>
        <v>1</v>
      </c>
      <c r="CR212">
        <f t="shared" si="190"/>
        <v>0</v>
      </c>
      <c r="CS212">
        <f t="shared" si="191"/>
        <v>5.2652722159683698</v>
      </c>
      <c r="CV212">
        <v>205</v>
      </c>
      <c r="CW212">
        <v>20.628314025273362</v>
      </c>
      <c r="CX212">
        <v>18.669417752708011</v>
      </c>
      <c r="CZ212">
        <f t="shared" si="192"/>
        <v>1</v>
      </c>
      <c r="DA212">
        <f t="shared" si="193"/>
        <v>0</v>
      </c>
      <c r="DB212">
        <f t="shared" si="194"/>
        <v>1.9588962725653509</v>
      </c>
      <c r="DE212">
        <v>205</v>
      </c>
      <c r="DF212">
        <v>8.7555888046799488</v>
      </c>
      <c r="DG212">
        <v>12.450454582324813</v>
      </c>
      <c r="DI212">
        <f t="shared" si="195"/>
        <v>0</v>
      </c>
      <c r="DJ212">
        <f t="shared" si="196"/>
        <v>1</v>
      </c>
      <c r="DK212">
        <f t="shared" si="197"/>
        <v>3.6948657776448641</v>
      </c>
      <c r="DN212">
        <v>205</v>
      </c>
      <c r="DO212">
        <v>25.453057248215853</v>
      </c>
      <c r="DP212">
        <v>14.872838326105963</v>
      </c>
      <c r="DR212">
        <f t="shared" si="198"/>
        <v>1</v>
      </c>
      <c r="DS212">
        <f t="shared" si="199"/>
        <v>0</v>
      </c>
      <c r="DT212">
        <f t="shared" si="200"/>
        <v>10.580218922109889</v>
      </c>
      <c r="DW212">
        <v>205</v>
      </c>
      <c r="DX212">
        <v>10.304122794108631</v>
      </c>
      <c r="DY212">
        <v>17.330367575128566</v>
      </c>
      <c r="EA212">
        <f t="shared" si="201"/>
        <v>0</v>
      </c>
      <c r="EB212">
        <f t="shared" si="202"/>
        <v>1</v>
      </c>
      <c r="EC212">
        <f t="shared" si="203"/>
        <v>7.0262447810199351</v>
      </c>
      <c r="EF212">
        <v>205</v>
      </c>
      <c r="EG212">
        <v>17.199032302810274</v>
      </c>
      <c r="EH212">
        <v>15.52503541073723</v>
      </c>
      <c r="EJ212">
        <f t="shared" si="204"/>
        <v>1</v>
      </c>
      <c r="EK212">
        <f t="shared" si="205"/>
        <v>0</v>
      </c>
      <c r="EL212">
        <f t="shared" si="206"/>
        <v>1.6739968920730437</v>
      </c>
      <c r="EO212">
        <v>205</v>
      </c>
      <c r="EP212">
        <v>23.095553628616461</v>
      </c>
      <c r="EQ212">
        <v>31.169205319379497</v>
      </c>
      <c r="ES212">
        <f t="shared" si="207"/>
        <v>0</v>
      </c>
      <c r="ET212">
        <f t="shared" si="208"/>
        <v>1</v>
      </c>
      <c r="EU212">
        <f t="shared" si="209"/>
        <v>8.073651690763036</v>
      </c>
    </row>
    <row r="213" spans="1:151" x14ac:dyDescent="0.25">
      <c r="A213">
        <v>206</v>
      </c>
      <c r="B213">
        <v>13.266782106611224</v>
      </c>
      <c r="C213">
        <v>-4.2269379290182023</v>
      </c>
      <c r="E213">
        <f t="shared" si="159"/>
        <v>1</v>
      </c>
      <c r="F213">
        <f t="shared" si="161"/>
        <v>0</v>
      </c>
      <c r="G213">
        <f t="shared" si="160"/>
        <v>17.493720035629426</v>
      </c>
      <c r="J213">
        <v>206</v>
      </c>
      <c r="K213">
        <v>23.33248070267242</v>
      </c>
      <c r="L213">
        <v>21.80666957038946</v>
      </c>
      <c r="N213">
        <f t="shared" si="162"/>
        <v>1</v>
      </c>
      <c r="O213">
        <f t="shared" si="163"/>
        <v>0</v>
      </c>
      <c r="P213">
        <f t="shared" si="164"/>
        <v>1.5258111322829606</v>
      </c>
      <c r="S213">
        <v>206</v>
      </c>
      <c r="T213">
        <v>19.071314633050061</v>
      </c>
      <c r="U213">
        <v>36.069227349962091</v>
      </c>
      <c r="W213">
        <f t="shared" si="165"/>
        <v>0</v>
      </c>
      <c r="X213">
        <f t="shared" si="166"/>
        <v>1</v>
      </c>
      <c r="Y213">
        <f t="shared" si="167"/>
        <v>16.99791271691203</v>
      </c>
      <c r="AB213">
        <v>206</v>
      </c>
      <c r="AC213">
        <v>30.133085944421296</v>
      </c>
      <c r="AD213">
        <v>19.167028338907741</v>
      </c>
      <c r="AF213">
        <f t="shared" si="168"/>
        <v>1</v>
      </c>
      <c r="AG213">
        <f t="shared" si="169"/>
        <v>0</v>
      </c>
      <c r="AH213">
        <f t="shared" si="170"/>
        <v>10.966057605513555</v>
      </c>
      <c r="AK213">
        <v>206</v>
      </c>
      <c r="AL213">
        <v>32.803057546090564</v>
      </c>
      <c r="AM213">
        <v>29.615858478987498</v>
      </c>
      <c r="AO213">
        <f t="shared" si="171"/>
        <v>1</v>
      </c>
      <c r="AP213">
        <f t="shared" si="172"/>
        <v>0</v>
      </c>
      <c r="AQ213">
        <f t="shared" si="173"/>
        <v>3.1871990671030659</v>
      </c>
      <c r="AT213">
        <v>206</v>
      </c>
      <c r="AU213">
        <v>19.435117447754667</v>
      </c>
      <c r="AV213">
        <v>28.497565555999739</v>
      </c>
      <c r="AX213">
        <f t="shared" si="174"/>
        <v>0</v>
      </c>
      <c r="AY213">
        <f t="shared" si="175"/>
        <v>1</v>
      </c>
      <c r="AZ213">
        <f t="shared" si="176"/>
        <v>9.0624481082450714</v>
      </c>
      <c r="BC213">
        <v>206</v>
      </c>
      <c r="BD213" t="e">
        <v>#N/A</v>
      </c>
      <c r="BE213" t="e">
        <v>#N/A</v>
      </c>
      <c r="BG213" t="e">
        <f t="shared" si="177"/>
        <v>#N/A</v>
      </c>
      <c r="BH213" t="e">
        <f t="shared" si="178"/>
        <v>#N/A</v>
      </c>
      <c r="BI213" t="e">
        <f t="shared" si="179"/>
        <v>#N/A</v>
      </c>
      <c r="BL213">
        <v>206</v>
      </c>
      <c r="BM213">
        <v>32.155322211893115</v>
      </c>
      <c r="BN213">
        <v>2.7717092419587104</v>
      </c>
      <c r="BP213">
        <f t="shared" si="180"/>
        <v>1</v>
      </c>
      <c r="BQ213">
        <f t="shared" si="181"/>
        <v>0</v>
      </c>
      <c r="BR213">
        <f t="shared" si="182"/>
        <v>29.383612969934404</v>
      </c>
      <c r="BU213">
        <v>206</v>
      </c>
      <c r="BV213">
        <v>17.6195684832404</v>
      </c>
      <c r="BW213">
        <v>12.414432222649872</v>
      </c>
      <c r="BY213">
        <f t="shared" si="183"/>
        <v>1</v>
      </c>
      <c r="BZ213">
        <f t="shared" si="184"/>
        <v>0</v>
      </c>
      <c r="CA213">
        <f t="shared" si="185"/>
        <v>5.2051362605905283</v>
      </c>
      <c r="CD213">
        <v>206</v>
      </c>
      <c r="CE213">
        <v>21.491782418798508</v>
      </c>
      <c r="CF213">
        <v>15.693848705222454</v>
      </c>
      <c r="CH213">
        <f t="shared" si="186"/>
        <v>1</v>
      </c>
      <c r="CI213">
        <f t="shared" si="187"/>
        <v>0</v>
      </c>
      <c r="CJ213">
        <f t="shared" si="188"/>
        <v>5.7979337135760538</v>
      </c>
      <c r="CM213">
        <v>206</v>
      </c>
      <c r="CN213">
        <v>21.581127301501343</v>
      </c>
      <c r="CO213">
        <v>30.655475986729019</v>
      </c>
      <c r="CQ213">
        <f t="shared" si="189"/>
        <v>0</v>
      </c>
      <c r="CR213">
        <f t="shared" si="190"/>
        <v>1</v>
      </c>
      <c r="CS213">
        <f t="shared" si="191"/>
        <v>9.074348685227676</v>
      </c>
      <c r="CV213">
        <v>206</v>
      </c>
      <c r="CW213">
        <v>21.875116124513358</v>
      </c>
      <c r="CX213">
        <v>18.566285681980226</v>
      </c>
      <c r="CZ213">
        <f t="shared" si="192"/>
        <v>1</v>
      </c>
      <c r="DA213">
        <f t="shared" si="193"/>
        <v>0</v>
      </c>
      <c r="DB213">
        <f t="shared" si="194"/>
        <v>3.3088304425331323</v>
      </c>
      <c r="DE213">
        <v>206</v>
      </c>
      <c r="DF213">
        <v>15.470579479582831</v>
      </c>
      <c r="DG213">
        <v>18.574833031278168</v>
      </c>
      <c r="DI213">
        <f t="shared" si="195"/>
        <v>0</v>
      </c>
      <c r="DJ213">
        <f t="shared" si="196"/>
        <v>1</v>
      </c>
      <c r="DK213">
        <f t="shared" si="197"/>
        <v>3.1042535516953365</v>
      </c>
      <c r="DN213">
        <v>206</v>
      </c>
      <c r="DO213">
        <v>20.378188844327781</v>
      </c>
      <c r="DP213">
        <v>14.5014237786744</v>
      </c>
      <c r="DR213">
        <f t="shared" si="198"/>
        <v>1</v>
      </c>
      <c r="DS213">
        <f t="shared" si="199"/>
        <v>0</v>
      </c>
      <c r="DT213">
        <f t="shared" si="200"/>
        <v>5.8767650656533803</v>
      </c>
      <c r="DW213">
        <v>206</v>
      </c>
      <c r="DX213">
        <v>18.858237557231934</v>
      </c>
      <c r="DY213">
        <v>4.506991361208625</v>
      </c>
      <c r="EA213">
        <f t="shared" si="201"/>
        <v>1</v>
      </c>
      <c r="EB213">
        <f t="shared" si="202"/>
        <v>0</v>
      </c>
      <c r="EC213">
        <f t="shared" si="203"/>
        <v>14.351246196023309</v>
      </c>
      <c r="EF213">
        <v>206</v>
      </c>
      <c r="EG213">
        <v>19.716862994699095</v>
      </c>
      <c r="EH213">
        <v>11.708776273979058</v>
      </c>
      <c r="EJ213">
        <f t="shared" si="204"/>
        <v>1</v>
      </c>
      <c r="EK213">
        <f t="shared" si="205"/>
        <v>0</v>
      </c>
      <c r="EL213">
        <f t="shared" si="206"/>
        <v>8.008086720720037</v>
      </c>
      <c r="EO213">
        <v>206</v>
      </c>
      <c r="EP213">
        <v>20.284906687849293</v>
      </c>
      <c r="EQ213">
        <v>46.902199253777134</v>
      </c>
      <c r="ES213">
        <f t="shared" si="207"/>
        <v>0</v>
      </c>
      <c r="ET213">
        <f t="shared" si="208"/>
        <v>1</v>
      </c>
      <c r="EU213">
        <f t="shared" si="209"/>
        <v>26.617292565927841</v>
      </c>
    </row>
    <row r="214" spans="1:151" x14ac:dyDescent="0.25">
      <c r="A214">
        <v>207</v>
      </c>
      <c r="B214">
        <v>11.642174092492739</v>
      </c>
      <c r="C214">
        <v>59.872725770091805</v>
      </c>
      <c r="E214">
        <f t="shared" si="159"/>
        <v>0</v>
      </c>
      <c r="F214">
        <f t="shared" si="161"/>
        <v>1</v>
      </c>
      <c r="G214">
        <f t="shared" si="160"/>
        <v>48.230551677599067</v>
      </c>
      <c r="J214">
        <v>207</v>
      </c>
      <c r="K214">
        <v>24.040115606730168</v>
      </c>
      <c r="L214">
        <v>20.761303487532821</v>
      </c>
      <c r="N214">
        <f t="shared" si="162"/>
        <v>1</v>
      </c>
      <c r="O214">
        <f t="shared" si="163"/>
        <v>0</v>
      </c>
      <c r="P214">
        <f t="shared" si="164"/>
        <v>3.2788121191973474</v>
      </c>
      <c r="S214">
        <v>207</v>
      </c>
      <c r="T214">
        <v>17.160859808345368</v>
      </c>
      <c r="U214">
        <v>29.980278716703321</v>
      </c>
      <c r="W214">
        <f t="shared" si="165"/>
        <v>0</v>
      </c>
      <c r="X214">
        <f t="shared" si="166"/>
        <v>1</v>
      </c>
      <c r="Y214">
        <f t="shared" si="167"/>
        <v>12.819418908357953</v>
      </c>
      <c r="AB214">
        <v>207</v>
      </c>
      <c r="AC214">
        <v>16.316394520769528</v>
      </c>
      <c r="AD214">
        <v>17.281472748792758</v>
      </c>
      <c r="AF214">
        <f t="shared" si="168"/>
        <v>0</v>
      </c>
      <c r="AG214">
        <f t="shared" si="169"/>
        <v>1</v>
      </c>
      <c r="AH214">
        <f t="shared" si="170"/>
        <v>0.96507822802323062</v>
      </c>
      <c r="AK214">
        <v>207</v>
      </c>
      <c r="AL214">
        <v>15.209996634609787</v>
      </c>
      <c r="AM214">
        <v>20.866163344453572</v>
      </c>
      <c r="AO214">
        <f t="shared" si="171"/>
        <v>0</v>
      </c>
      <c r="AP214">
        <f t="shared" si="172"/>
        <v>1</v>
      </c>
      <c r="AQ214">
        <f t="shared" si="173"/>
        <v>5.6561667098437844</v>
      </c>
      <c r="AT214">
        <v>207</v>
      </c>
      <c r="AU214">
        <v>18.810363393202689</v>
      </c>
      <c r="AV214">
        <v>26.115531897851653</v>
      </c>
      <c r="AX214">
        <f t="shared" si="174"/>
        <v>0</v>
      </c>
      <c r="AY214">
        <f t="shared" si="175"/>
        <v>1</v>
      </c>
      <c r="AZ214">
        <f t="shared" si="176"/>
        <v>7.3051685046489645</v>
      </c>
      <c r="BC214">
        <v>207</v>
      </c>
      <c r="BD214" t="e">
        <v>#N/A</v>
      </c>
      <c r="BE214" t="e">
        <v>#N/A</v>
      </c>
      <c r="BG214" t="e">
        <f t="shared" si="177"/>
        <v>#N/A</v>
      </c>
      <c r="BH214" t="e">
        <f t="shared" si="178"/>
        <v>#N/A</v>
      </c>
      <c r="BI214" t="e">
        <f t="shared" si="179"/>
        <v>#N/A</v>
      </c>
      <c r="BL214">
        <v>207</v>
      </c>
      <c r="BM214">
        <v>38.122721900187841</v>
      </c>
      <c r="BN214">
        <v>5.7517846162568356</v>
      </c>
      <c r="BP214">
        <f t="shared" si="180"/>
        <v>1</v>
      </c>
      <c r="BQ214">
        <f t="shared" si="181"/>
        <v>0</v>
      </c>
      <c r="BR214">
        <f t="shared" si="182"/>
        <v>32.370937283931006</v>
      </c>
      <c r="BU214">
        <v>207</v>
      </c>
      <c r="BV214">
        <v>14.85472032184207</v>
      </c>
      <c r="BW214">
        <v>20.735997591287298</v>
      </c>
      <c r="BY214">
        <f t="shared" si="183"/>
        <v>0</v>
      </c>
      <c r="BZ214">
        <f t="shared" si="184"/>
        <v>1</v>
      </c>
      <c r="CA214">
        <f t="shared" si="185"/>
        <v>5.8812772694452278</v>
      </c>
      <c r="CD214">
        <v>207</v>
      </c>
      <c r="CE214">
        <v>27.111657499678273</v>
      </c>
      <c r="CF214">
        <v>36.431499469205178</v>
      </c>
      <c r="CH214">
        <f t="shared" si="186"/>
        <v>0</v>
      </c>
      <c r="CI214">
        <f t="shared" si="187"/>
        <v>1</v>
      </c>
      <c r="CJ214">
        <f t="shared" si="188"/>
        <v>9.3198419695269052</v>
      </c>
      <c r="CM214">
        <v>207</v>
      </c>
      <c r="CN214">
        <v>18.394868707242818</v>
      </c>
      <c r="CO214">
        <v>33.330110808823036</v>
      </c>
      <c r="CQ214">
        <f t="shared" si="189"/>
        <v>0</v>
      </c>
      <c r="CR214">
        <f t="shared" si="190"/>
        <v>1</v>
      </c>
      <c r="CS214">
        <f t="shared" si="191"/>
        <v>14.935242101580219</v>
      </c>
      <c r="CV214">
        <v>207</v>
      </c>
      <c r="CW214">
        <v>24.291257744910819</v>
      </c>
      <c r="CX214">
        <v>16.982642377974312</v>
      </c>
      <c r="CZ214">
        <f t="shared" si="192"/>
        <v>1</v>
      </c>
      <c r="DA214">
        <f t="shared" si="193"/>
        <v>0</v>
      </c>
      <c r="DB214">
        <f t="shared" si="194"/>
        <v>7.3086153669365075</v>
      </c>
      <c r="DE214">
        <v>207</v>
      </c>
      <c r="DF214">
        <v>24.89774375993251</v>
      </c>
      <c r="DG214">
        <v>24.603334623437487</v>
      </c>
      <c r="DI214">
        <f t="shared" si="195"/>
        <v>1</v>
      </c>
      <c r="DJ214">
        <f t="shared" si="196"/>
        <v>0</v>
      </c>
      <c r="DK214">
        <f t="shared" si="197"/>
        <v>0.2944091364950232</v>
      </c>
      <c r="DN214">
        <v>207</v>
      </c>
      <c r="DO214">
        <v>28.288764498202465</v>
      </c>
      <c r="DP214">
        <v>16.855139654746459</v>
      </c>
      <c r="DR214">
        <f t="shared" si="198"/>
        <v>1</v>
      </c>
      <c r="DS214">
        <f t="shared" si="199"/>
        <v>0</v>
      </c>
      <c r="DT214">
        <f t="shared" si="200"/>
        <v>11.433624843456005</v>
      </c>
      <c r="DW214">
        <v>207</v>
      </c>
      <c r="DX214">
        <v>15.392759242459155</v>
      </c>
      <c r="DY214">
        <v>26.219343176363996</v>
      </c>
      <c r="EA214">
        <f t="shared" si="201"/>
        <v>0</v>
      </c>
      <c r="EB214">
        <f t="shared" si="202"/>
        <v>1</v>
      </c>
      <c r="EC214">
        <f t="shared" si="203"/>
        <v>10.826583933904841</v>
      </c>
      <c r="EF214">
        <v>207</v>
      </c>
      <c r="EG214">
        <v>23.439541641095477</v>
      </c>
      <c r="EH214">
        <v>16.430102851885625</v>
      </c>
      <c r="EJ214">
        <f t="shared" si="204"/>
        <v>1</v>
      </c>
      <c r="EK214">
        <f t="shared" si="205"/>
        <v>0</v>
      </c>
      <c r="EL214">
        <f t="shared" si="206"/>
        <v>7.0094387892098524</v>
      </c>
      <c r="EO214">
        <v>207</v>
      </c>
      <c r="EP214">
        <v>26.336126173584063</v>
      </c>
      <c r="EQ214">
        <v>27.045465180058063</v>
      </c>
      <c r="ES214">
        <f t="shared" si="207"/>
        <v>0</v>
      </c>
      <c r="ET214">
        <f t="shared" si="208"/>
        <v>1</v>
      </c>
      <c r="EU214">
        <f t="shared" si="209"/>
        <v>0.70933900647399994</v>
      </c>
    </row>
    <row r="215" spans="1:151" x14ac:dyDescent="0.25">
      <c r="A215">
        <v>208</v>
      </c>
      <c r="B215">
        <v>15.932777575484508</v>
      </c>
      <c r="C215">
        <v>17.454789269490444</v>
      </c>
      <c r="E215">
        <f t="shared" si="159"/>
        <v>0</v>
      </c>
      <c r="F215">
        <f t="shared" si="161"/>
        <v>1</v>
      </c>
      <c r="G215">
        <f t="shared" si="160"/>
        <v>1.5220116940059363</v>
      </c>
      <c r="J215">
        <v>208</v>
      </c>
      <c r="K215">
        <v>20.018968963884728</v>
      </c>
      <c r="L215">
        <v>19.520390914884814</v>
      </c>
      <c r="N215">
        <f t="shared" si="162"/>
        <v>1</v>
      </c>
      <c r="O215">
        <f t="shared" si="163"/>
        <v>0</v>
      </c>
      <c r="P215">
        <f t="shared" si="164"/>
        <v>0.49857804899991365</v>
      </c>
      <c r="S215">
        <v>208</v>
      </c>
      <c r="T215">
        <v>16.287869143002055</v>
      </c>
      <c r="U215">
        <v>51.453058736368419</v>
      </c>
      <c r="W215">
        <f t="shared" si="165"/>
        <v>0</v>
      </c>
      <c r="X215">
        <f t="shared" si="166"/>
        <v>1</v>
      </c>
      <c r="Y215">
        <f t="shared" si="167"/>
        <v>35.165189593366364</v>
      </c>
      <c r="AB215">
        <v>208</v>
      </c>
      <c r="AC215">
        <v>18.226004799113074</v>
      </c>
      <c r="AD215">
        <v>17.416347570718393</v>
      </c>
      <c r="AF215">
        <f t="shared" si="168"/>
        <v>1</v>
      </c>
      <c r="AG215">
        <f t="shared" si="169"/>
        <v>0</v>
      </c>
      <c r="AH215">
        <f t="shared" si="170"/>
        <v>0.80965722839468057</v>
      </c>
      <c r="AK215">
        <v>208</v>
      </c>
      <c r="AL215">
        <v>11.020718412484459</v>
      </c>
      <c r="AM215">
        <v>28.532432068845523</v>
      </c>
      <c r="AO215">
        <f t="shared" si="171"/>
        <v>0</v>
      </c>
      <c r="AP215">
        <f t="shared" si="172"/>
        <v>1</v>
      </c>
      <c r="AQ215">
        <f t="shared" si="173"/>
        <v>17.511713656361064</v>
      </c>
      <c r="AT215">
        <v>208</v>
      </c>
      <c r="AU215">
        <v>22.138459833014721</v>
      </c>
      <c r="AV215">
        <v>32.159221570329812</v>
      </c>
      <c r="AX215">
        <f t="shared" si="174"/>
        <v>0</v>
      </c>
      <c r="AY215">
        <f t="shared" si="175"/>
        <v>1</v>
      </c>
      <c r="AZ215">
        <f t="shared" si="176"/>
        <v>10.020761737315091</v>
      </c>
      <c r="BC215">
        <v>208</v>
      </c>
      <c r="BD215" t="e">
        <v>#N/A</v>
      </c>
      <c r="BE215" t="e">
        <v>#N/A</v>
      </c>
      <c r="BG215" t="e">
        <f t="shared" si="177"/>
        <v>#N/A</v>
      </c>
      <c r="BH215" t="e">
        <f t="shared" si="178"/>
        <v>#N/A</v>
      </c>
      <c r="BI215" t="e">
        <f t="shared" si="179"/>
        <v>#N/A</v>
      </c>
      <c r="BL215">
        <v>208</v>
      </c>
      <c r="BM215">
        <v>30.124796811357093</v>
      </c>
      <c r="BN215">
        <v>8.916507279930121</v>
      </c>
      <c r="BP215">
        <f t="shared" si="180"/>
        <v>1</v>
      </c>
      <c r="BQ215">
        <f t="shared" si="181"/>
        <v>0</v>
      </c>
      <c r="BR215">
        <f t="shared" si="182"/>
        <v>21.208289531426971</v>
      </c>
      <c r="BU215">
        <v>208</v>
      </c>
      <c r="BV215">
        <v>22.44397209018274</v>
      </c>
      <c r="BW215">
        <v>30.32731793973711</v>
      </c>
      <c r="BY215">
        <f t="shared" si="183"/>
        <v>0</v>
      </c>
      <c r="BZ215">
        <f t="shared" si="184"/>
        <v>1</v>
      </c>
      <c r="CA215">
        <f t="shared" si="185"/>
        <v>7.8833458495543702</v>
      </c>
      <c r="CD215">
        <v>208</v>
      </c>
      <c r="CE215">
        <v>28.46604894013479</v>
      </c>
      <c r="CF215">
        <v>39.985541483001214</v>
      </c>
      <c r="CH215">
        <f t="shared" si="186"/>
        <v>0</v>
      </c>
      <c r="CI215">
        <f t="shared" si="187"/>
        <v>1</v>
      </c>
      <c r="CJ215">
        <f t="shared" si="188"/>
        <v>11.519492542866423</v>
      </c>
      <c r="CM215">
        <v>208</v>
      </c>
      <c r="CN215">
        <v>24.258120119375626</v>
      </c>
      <c r="CO215">
        <v>31.125917715181441</v>
      </c>
      <c r="CQ215">
        <f t="shared" si="189"/>
        <v>0</v>
      </c>
      <c r="CR215">
        <f t="shared" si="190"/>
        <v>1</v>
      </c>
      <c r="CS215">
        <f t="shared" si="191"/>
        <v>6.8677975958058148</v>
      </c>
      <c r="CV215">
        <v>208</v>
      </c>
      <c r="CW215">
        <v>17.287330212928353</v>
      </c>
      <c r="CX215">
        <v>16.186931727283305</v>
      </c>
      <c r="CZ215">
        <f t="shared" si="192"/>
        <v>1</v>
      </c>
      <c r="DA215">
        <f t="shared" si="193"/>
        <v>0</v>
      </c>
      <c r="DB215">
        <f t="shared" si="194"/>
        <v>1.1003984856450479</v>
      </c>
      <c r="DE215">
        <v>208</v>
      </c>
      <c r="DF215">
        <v>13.170389900852641</v>
      </c>
      <c r="DG215">
        <v>26.685144313636304</v>
      </c>
      <c r="DI215">
        <f t="shared" si="195"/>
        <v>0</v>
      </c>
      <c r="DJ215">
        <f t="shared" si="196"/>
        <v>1</v>
      </c>
      <c r="DK215">
        <f t="shared" si="197"/>
        <v>13.514754412783663</v>
      </c>
      <c r="DN215">
        <v>208</v>
      </c>
      <c r="DO215">
        <v>23.867413441370445</v>
      </c>
      <c r="DP215">
        <v>16.458054010425158</v>
      </c>
      <c r="DR215">
        <f t="shared" si="198"/>
        <v>1</v>
      </c>
      <c r="DS215">
        <f t="shared" si="199"/>
        <v>0</v>
      </c>
      <c r="DT215">
        <f t="shared" si="200"/>
        <v>7.4093594309452868</v>
      </c>
      <c r="DW215">
        <v>208</v>
      </c>
      <c r="DX215">
        <v>19.027898179821516</v>
      </c>
      <c r="DY215">
        <v>23.481252590576972</v>
      </c>
      <c r="EA215">
        <f t="shared" si="201"/>
        <v>0</v>
      </c>
      <c r="EB215">
        <f t="shared" si="202"/>
        <v>1</v>
      </c>
      <c r="EC215">
        <f t="shared" si="203"/>
        <v>4.4533544107554555</v>
      </c>
      <c r="EF215">
        <v>208</v>
      </c>
      <c r="EG215">
        <v>18.366002165153517</v>
      </c>
      <c r="EH215">
        <v>16.238753822442021</v>
      </c>
      <c r="EJ215">
        <f t="shared" si="204"/>
        <v>1</v>
      </c>
      <c r="EK215">
        <f t="shared" si="205"/>
        <v>0</v>
      </c>
      <c r="EL215">
        <f t="shared" si="206"/>
        <v>2.1272483427114963</v>
      </c>
      <c r="EO215">
        <v>208</v>
      </c>
      <c r="EP215">
        <v>20.460550477537662</v>
      </c>
      <c r="EQ215">
        <v>19.542468688239882</v>
      </c>
      <c r="ES215">
        <f t="shared" si="207"/>
        <v>1</v>
      </c>
      <c r="ET215">
        <f t="shared" si="208"/>
        <v>0</v>
      </c>
      <c r="EU215">
        <f t="shared" si="209"/>
        <v>0.91808178929777995</v>
      </c>
    </row>
    <row r="216" spans="1:151" x14ac:dyDescent="0.25">
      <c r="A216">
        <v>209</v>
      </c>
      <c r="B216">
        <v>10.53992810071211</v>
      </c>
      <c r="C216">
        <v>10.926526854653755</v>
      </c>
      <c r="E216">
        <f t="shared" si="159"/>
        <v>0</v>
      </c>
      <c r="F216">
        <f t="shared" si="161"/>
        <v>1</v>
      </c>
      <c r="G216">
        <f t="shared" si="160"/>
        <v>0.38659875394164445</v>
      </c>
      <c r="J216">
        <v>209</v>
      </c>
      <c r="K216">
        <v>11.822056087374179</v>
      </c>
      <c r="L216">
        <v>31.56608432793265</v>
      </c>
      <c r="N216">
        <f t="shared" si="162"/>
        <v>0</v>
      </c>
      <c r="O216">
        <f t="shared" si="163"/>
        <v>1</v>
      </c>
      <c r="P216">
        <f t="shared" si="164"/>
        <v>19.744028240558471</v>
      </c>
      <c r="S216">
        <v>209</v>
      </c>
      <c r="T216">
        <v>9.856078873875509</v>
      </c>
      <c r="U216">
        <v>24.750888487435226</v>
      </c>
      <c r="W216">
        <f t="shared" si="165"/>
        <v>0</v>
      </c>
      <c r="X216">
        <f t="shared" si="166"/>
        <v>1</v>
      </c>
      <c r="Y216">
        <f t="shared" si="167"/>
        <v>14.894809613559717</v>
      </c>
      <c r="AB216">
        <v>209</v>
      </c>
      <c r="AC216">
        <v>24.869874830263129</v>
      </c>
      <c r="AD216">
        <v>17.475322434985138</v>
      </c>
      <c r="AF216">
        <f t="shared" si="168"/>
        <v>1</v>
      </c>
      <c r="AG216">
        <f t="shared" si="169"/>
        <v>0</v>
      </c>
      <c r="AH216">
        <f t="shared" si="170"/>
        <v>7.3945523952779908</v>
      </c>
      <c r="AK216">
        <v>209</v>
      </c>
      <c r="AL216">
        <v>17.460676258030745</v>
      </c>
      <c r="AM216">
        <v>26.079219691420988</v>
      </c>
      <c r="AO216">
        <f t="shared" si="171"/>
        <v>0</v>
      </c>
      <c r="AP216">
        <f t="shared" si="172"/>
        <v>1</v>
      </c>
      <c r="AQ216">
        <f t="shared" si="173"/>
        <v>8.6185434333902435</v>
      </c>
      <c r="AT216">
        <v>209</v>
      </c>
      <c r="AU216">
        <v>19.256449531763902</v>
      </c>
      <c r="AV216">
        <v>16.489683733083325</v>
      </c>
      <c r="AX216">
        <f t="shared" si="174"/>
        <v>1</v>
      </c>
      <c r="AY216">
        <f t="shared" si="175"/>
        <v>0</v>
      </c>
      <c r="AZ216">
        <f t="shared" si="176"/>
        <v>2.7667657986805771</v>
      </c>
      <c r="BC216">
        <v>209</v>
      </c>
      <c r="BD216" t="e">
        <v>#N/A</v>
      </c>
      <c r="BE216" t="e">
        <v>#N/A</v>
      </c>
      <c r="BG216" t="e">
        <f t="shared" si="177"/>
        <v>#N/A</v>
      </c>
      <c r="BH216" t="e">
        <f t="shared" si="178"/>
        <v>#N/A</v>
      </c>
      <c r="BI216" t="e">
        <f t="shared" si="179"/>
        <v>#N/A</v>
      </c>
      <c r="BL216">
        <v>209</v>
      </c>
      <c r="BM216">
        <v>12.382462372183651</v>
      </c>
      <c r="BN216">
        <v>12.874924286743571</v>
      </c>
      <c r="BP216">
        <f t="shared" si="180"/>
        <v>0</v>
      </c>
      <c r="BQ216">
        <f t="shared" si="181"/>
        <v>1</v>
      </c>
      <c r="BR216">
        <f t="shared" si="182"/>
        <v>0.49246191455991983</v>
      </c>
      <c r="BU216">
        <v>209</v>
      </c>
      <c r="BV216">
        <v>16.424254695591443</v>
      </c>
      <c r="BW216">
        <v>35.751911920695989</v>
      </c>
      <c r="BY216">
        <f t="shared" si="183"/>
        <v>0</v>
      </c>
      <c r="BZ216">
        <f t="shared" si="184"/>
        <v>1</v>
      </c>
      <c r="CA216">
        <f t="shared" si="185"/>
        <v>19.327657225104545</v>
      </c>
      <c r="CD216">
        <v>209</v>
      </c>
      <c r="CE216">
        <v>26.430295874108459</v>
      </c>
      <c r="CF216">
        <v>20.382207958232904</v>
      </c>
      <c r="CH216">
        <f t="shared" si="186"/>
        <v>1</v>
      </c>
      <c r="CI216">
        <f t="shared" si="187"/>
        <v>0</v>
      </c>
      <c r="CJ216">
        <f t="shared" si="188"/>
        <v>6.0480879158755556</v>
      </c>
      <c r="CM216">
        <v>209</v>
      </c>
      <c r="CN216">
        <v>23.527581187353579</v>
      </c>
      <c r="CO216">
        <v>16.626947040618809</v>
      </c>
      <c r="CQ216">
        <f t="shared" si="189"/>
        <v>1</v>
      </c>
      <c r="CR216">
        <f t="shared" si="190"/>
        <v>0</v>
      </c>
      <c r="CS216">
        <f t="shared" si="191"/>
        <v>6.9006341467347703</v>
      </c>
      <c r="CV216">
        <v>209</v>
      </c>
      <c r="CW216">
        <v>23.291863331853293</v>
      </c>
      <c r="CX216">
        <v>19.474976826447392</v>
      </c>
      <c r="CZ216">
        <f t="shared" si="192"/>
        <v>1</v>
      </c>
      <c r="DA216">
        <f t="shared" si="193"/>
        <v>0</v>
      </c>
      <c r="DB216">
        <f t="shared" si="194"/>
        <v>3.8168865054059005</v>
      </c>
      <c r="DE216">
        <v>209</v>
      </c>
      <c r="DF216">
        <v>30.224163721192653</v>
      </c>
      <c r="DG216">
        <v>20.676393276423003</v>
      </c>
      <c r="DI216">
        <f t="shared" si="195"/>
        <v>1</v>
      </c>
      <c r="DJ216">
        <f t="shared" si="196"/>
        <v>0</v>
      </c>
      <c r="DK216">
        <f t="shared" si="197"/>
        <v>9.5477704447696503</v>
      </c>
      <c r="DN216">
        <v>209</v>
      </c>
      <c r="DO216">
        <v>23.417922485940014</v>
      </c>
      <c r="DP216">
        <v>28.781782678499223</v>
      </c>
      <c r="DR216">
        <f t="shared" si="198"/>
        <v>0</v>
      </c>
      <c r="DS216">
        <f t="shared" si="199"/>
        <v>1</v>
      </c>
      <c r="DT216">
        <f t="shared" si="200"/>
        <v>5.3638601925592084</v>
      </c>
      <c r="DW216">
        <v>209</v>
      </c>
      <c r="DX216">
        <v>25.476436311369966</v>
      </c>
      <c r="DY216">
        <v>24.096767846579084</v>
      </c>
      <c r="EA216">
        <f t="shared" si="201"/>
        <v>1</v>
      </c>
      <c r="EB216">
        <f t="shared" si="202"/>
        <v>0</v>
      </c>
      <c r="EC216">
        <f t="shared" si="203"/>
        <v>1.3796684647908819</v>
      </c>
      <c r="EF216">
        <v>209</v>
      </c>
      <c r="EG216">
        <v>24.478777771409909</v>
      </c>
      <c r="EH216">
        <v>15.204673601694854</v>
      </c>
      <c r="EJ216">
        <f t="shared" si="204"/>
        <v>1</v>
      </c>
      <c r="EK216">
        <f t="shared" si="205"/>
        <v>0</v>
      </c>
      <c r="EL216">
        <f t="shared" si="206"/>
        <v>9.2741041697150557</v>
      </c>
      <c r="EO216">
        <v>209</v>
      </c>
      <c r="EP216">
        <v>25.015725985762693</v>
      </c>
      <c r="EQ216">
        <v>11.907471263051075</v>
      </c>
      <c r="ES216">
        <f t="shared" si="207"/>
        <v>1</v>
      </c>
      <c r="ET216">
        <f t="shared" si="208"/>
        <v>0</v>
      </c>
      <c r="EU216">
        <f t="shared" si="209"/>
        <v>13.108254722711617</v>
      </c>
    </row>
    <row r="217" spans="1:151" x14ac:dyDescent="0.25">
      <c r="A217">
        <v>210</v>
      </c>
      <c r="B217">
        <v>12.358351386361026</v>
      </c>
      <c r="C217">
        <v>40.848400033489312</v>
      </c>
      <c r="E217">
        <f t="shared" si="159"/>
        <v>0</v>
      </c>
      <c r="F217">
        <f t="shared" si="161"/>
        <v>1</v>
      </c>
      <c r="G217">
        <f t="shared" si="160"/>
        <v>28.490048647128287</v>
      </c>
      <c r="J217">
        <v>210</v>
      </c>
      <c r="K217">
        <v>29.562288795453874</v>
      </c>
      <c r="L217">
        <v>20.648390978100295</v>
      </c>
      <c r="N217">
        <f t="shared" si="162"/>
        <v>1</v>
      </c>
      <c r="O217">
        <f t="shared" si="163"/>
        <v>0</v>
      </c>
      <c r="P217">
        <f t="shared" si="164"/>
        <v>8.913897817353579</v>
      </c>
      <c r="S217">
        <v>210</v>
      </c>
      <c r="T217">
        <v>25.157491533558332</v>
      </c>
      <c r="U217">
        <v>27.734539212568368</v>
      </c>
      <c r="W217">
        <f t="shared" si="165"/>
        <v>0</v>
      </c>
      <c r="X217">
        <f t="shared" si="166"/>
        <v>1</v>
      </c>
      <c r="Y217">
        <f t="shared" si="167"/>
        <v>2.5770476790100361</v>
      </c>
      <c r="AB217">
        <v>210</v>
      </c>
      <c r="AC217">
        <v>18.15134984799483</v>
      </c>
      <c r="AD217">
        <v>17.783822702474946</v>
      </c>
      <c r="AF217">
        <f t="shared" si="168"/>
        <v>1</v>
      </c>
      <c r="AG217">
        <f t="shared" si="169"/>
        <v>0</v>
      </c>
      <c r="AH217">
        <f t="shared" si="170"/>
        <v>0.36752714551988319</v>
      </c>
      <c r="AK217">
        <v>210</v>
      </c>
      <c r="AL217">
        <v>23.269361461858704</v>
      </c>
      <c r="AM217">
        <v>46.620224737325188</v>
      </c>
      <c r="AO217">
        <f t="shared" si="171"/>
        <v>0</v>
      </c>
      <c r="AP217">
        <f t="shared" si="172"/>
        <v>1</v>
      </c>
      <c r="AQ217">
        <f t="shared" si="173"/>
        <v>23.350863275466484</v>
      </c>
      <c r="AT217">
        <v>210</v>
      </c>
      <c r="AU217">
        <v>18.882012244925683</v>
      </c>
      <c r="AV217">
        <v>17.393740383519848</v>
      </c>
      <c r="AX217">
        <f t="shared" si="174"/>
        <v>1</v>
      </c>
      <c r="AY217">
        <f t="shared" si="175"/>
        <v>0</v>
      </c>
      <c r="AZ217">
        <f t="shared" si="176"/>
        <v>1.4882718614058348</v>
      </c>
      <c r="BC217">
        <v>210</v>
      </c>
      <c r="BD217" t="e">
        <v>#N/A</v>
      </c>
      <c r="BE217" t="e">
        <v>#N/A</v>
      </c>
      <c r="BG217" t="e">
        <f t="shared" si="177"/>
        <v>#N/A</v>
      </c>
      <c r="BH217" t="e">
        <f t="shared" si="178"/>
        <v>#N/A</v>
      </c>
      <c r="BI217" t="e">
        <f t="shared" si="179"/>
        <v>#N/A</v>
      </c>
      <c r="BL217">
        <v>210</v>
      </c>
      <c r="BM217">
        <v>37.982849736894259</v>
      </c>
      <c r="BN217">
        <v>15.748344044438239</v>
      </c>
      <c r="BP217">
        <f t="shared" si="180"/>
        <v>1</v>
      </c>
      <c r="BQ217">
        <f t="shared" si="181"/>
        <v>0</v>
      </c>
      <c r="BR217">
        <f t="shared" si="182"/>
        <v>22.234505692456018</v>
      </c>
      <c r="BU217">
        <v>210</v>
      </c>
      <c r="BV217">
        <v>20.121407338600203</v>
      </c>
      <c r="BW217">
        <v>21.13586808863673</v>
      </c>
      <c r="BY217">
        <f t="shared" si="183"/>
        <v>0</v>
      </c>
      <c r="BZ217">
        <f t="shared" si="184"/>
        <v>1</v>
      </c>
      <c r="CA217">
        <f t="shared" si="185"/>
        <v>1.0144607500365268</v>
      </c>
      <c r="CD217">
        <v>210</v>
      </c>
      <c r="CE217">
        <v>25.703055566524792</v>
      </c>
      <c r="CF217">
        <v>27.315758344848017</v>
      </c>
      <c r="CH217">
        <f t="shared" si="186"/>
        <v>0</v>
      </c>
      <c r="CI217">
        <f t="shared" si="187"/>
        <v>1</v>
      </c>
      <c r="CJ217">
        <f t="shared" si="188"/>
        <v>1.6127027783232251</v>
      </c>
      <c r="CM217">
        <v>210</v>
      </c>
      <c r="CN217">
        <v>19.361075373106246</v>
      </c>
      <c r="CO217">
        <v>19.497796995900327</v>
      </c>
      <c r="CQ217">
        <f t="shared" si="189"/>
        <v>0</v>
      </c>
      <c r="CR217">
        <f t="shared" si="190"/>
        <v>1</v>
      </c>
      <c r="CS217">
        <f t="shared" si="191"/>
        <v>0.13672162279408084</v>
      </c>
      <c r="CV217">
        <v>210</v>
      </c>
      <c r="CW217">
        <v>21.978142747806615</v>
      </c>
      <c r="CX217">
        <v>22.010916992298274</v>
      </c>
      <c r="CZ217">
        <f t="shared" si="192"/>
        <v>0</v>
      </c>
      <c r="DA217">
        <f t="shared" si="193"/>
        <v>1</v>
      </c>
      <c r="DB217">
        <f t="shared" si="194"/>
        <v>3.2774244491658777E-2</v>
      </c>
      <c r="DE217">
        <v>210</v>
      </c>
      <c r="DF217">
        <v>19.138781148257642</v>
      </c>
      <c r="DG217">
        <v>14.850829768532648</v>
      </c>
      <c r="DI217">
        <f t="shared" si="195"/>
        <v>1</v>
      </c>
      <c r="DJ217">
        <f t="shared" si="196"/>
        <v>0</v>
      </c>
      <c r="DK217">
        <f t="shared" si="197"/>
        <v>4.2879513797249942</v>
      </c>
      <c r="DN217">
        <v>210</v>
      </c>
      <c r="DO217">
        <v>22.743626203803615</v>
      </c>
      <c r="DP217">
        <v>23.575100363835993</v>
      </c>
      <c r="DR217">
        <f t="shared" si="198"/>
        <v>0</v>
      </c>
      <c r="DS217">
        <f t="shared" si="199"/>
        <v>1</v>
      </c>
      <c r="DT217">
        <f t="shared" si="200"/>
        <v>0.83147416003237851</v>
      </c>
      <c r="DW217">
        <v>210</v>
      </c>
      <c r="DX217">
        <v>13.728691528544662</v>
      </c>
      <c r="DY217">
        <v>19.638882880601372</v>
      </c>
      <c r="EA217">
        <f t="shared" si="201"/>
        <v>0</v>
      </c>
      <c r="EB217">
        <f t="shared" si="202"/>
        <v>1</v>
      </c>
      <c r="EC217">
        <f t="shared" si="203"/>
        <v>5.9101913520567102</v>
      </c>
      <c r="EF217">
        <v>210</v>
      </c>
      <c r="EG217">
        <v>19.710277837188951</v>
      </c>
      <c r="EH217">
        <v>15.525283911212568</v>
      </c>
      <c r="EJ217">
        <f t="shared" si="204"/>
        <v>1</v>
      </c>
      <c r="EK217">
        <f t="shared" si="205"/>
        <v>0</v>
      </c>
      <c r="EL217">
        <f t="shared" si="206"/>
        <v>4.1849939259763822</v>
      </c>
      <c r="EO217">
        <v>210</v>
      </c>
      <c r="EP217">
        <v>31.765607419294501</v>
      </c>
      <c r="EQ217">
        <v>14.58584761708598</v>
      </c>
      <c r="ES217">
        <f t="shared" si="207"/>
        <v>1</v>
      </c>
      <c r="ET217">
        <f t="shared" si="208"/>
        <v>0</v>
      </c>
      <c r="EU217">
        <f t="shared" si="209"/>
        <v>17.179759802208523</v>
      </c>
    </row>
    <row r="218" spans="1:151" x14ac:dyDescent="0.25">
      <c r="A218">
        <v>211</v>
      </c>
      <c r="B218">
        <v>11.774169842991906</v>
      </c>
      <c r="C218">
        <v>37.995248479958008</v>
      </c>
      <c r="E218">
        <f t="shared" si="159"/>
        <v>0</v>
      </c>
      <c r="F218">
        <f t="shared" si="161"/>
        <v>1</v>
      </c>
      <c r="G218">
        <f t="shared" si="160"/>
        <v>26.221078636966102</v>
      </c>
      <c r="J218">
        <v>211</v>
      </c>
      <c r="K218">
        <v>26.834675684703846</v>
      </c>
      <c r="L218">
        <v>28.058464501840898</v>
      </c>
      <c r="N218">
        <f t="shared" si="162"/>
        <v>0</v>
      </c>
      <c r="O218">
        <f t="shared" si="163"/>
        <v>1</v>
      </c>
      <c r="P218">
        <f t="shared" si="164"/>
        <v>1.2237888171370521</v>
      </c>
      <c r="S218">
        <v>211</v>
      </c>
      <c r="T218">
        <v>21.456566539082491</v>
      </c>
      <c r="U218">
        <v>28.615776757048469</v>
      </c>
      <c r="W218">
        <f t="shared" si="165"/>
        <v>0</v>
      </c>
      <c r="X218">
        <f t="shared" si="166"/>
        <v>1</v>
      </c>
      <c r="Y218">
        <f t="shared" si="167"/>
        <v>7.1592102179659776</v>
      </c>
      <c r="AB218">
        <v>211</v>
      </c>
      <c r="AC218">
        <v>25.933746287246223</v>
      </c>
      <c r="AD218">
        <v>17.774018333132425</v>
      </c>
      <c r="AF218">
        <f t="shared" si="168"/>
        <v>1</v>
      </c>
      <c r="AG218">
        <f t="shared" si="169"/>
        <v>0</v>
      </c>
      <c r="AH218">
        <f t="shared" si="170"/>
        <v>8.1597279541137979</v>
      </c>
      <c r="AK218">
        <v>211</v>
      </c>
      <c r="AL218">
        <v>21.713674332156742</v>
      </c>
      <c r="AM218">
        <v>35.919681758176324</v>
      </c>
      <c r="AO218">
        <f t="shared" si="171"/>
        <v>0</v>
      </c>
      <c r="AP218">
        <f t="shared" si="172"/>
        <v>1</v>
      </c>
      <c r="AQ218">
        <f t="shared" si="173"/>
        <v>14.206007426019582</v>
      </c>
      <c r="AT218">
        <v>211</v>
      </c>
      <c r="AU218">
        <v>22.171938765526942</v>
      </c>
      <c r="AV218">
        <v>30.484154362822821</v>
      </c>
      <c r="AX218">
        <f t="shared" si="174"/>
        <v>0</v>
      </c>
      <c r="AY218">
        <f t="shared" si="175"/>
        <v>1</v>
      </c>
      <c r="AZ218">
        <f t="shared" si="176"/>
        <v>8.3122155972958787</v>
      </c>
      <c r="BC218">
        <v>211</v>
      </c>
      <c r="BD218" t="e">
        <v>#N/A</v>
      </c>
      <c r="BE218" t="e">
        <v>#N/A</v>
      </c>
      <c r="BG218" t="e">
        <f t="shared" si="177"/>
        <v>#N/A</v>
      </c>
      <c r="BH218" t="e">
        <f t="shared" si="178"/>
        <v>#N/A</v>
      </c>
      <c r="BI218" t="e">
        <f t="shared" si="179"/>
        <v>#N/A</v>
      </c>
      <c r="BL218">
        <v>211</v>
      </c>
      <c r="BM218">
        <v>35.057669227987994</v>
      </c>
      <c r="BN218">
        <v>16.75344448670495</v>
      </c>
      <c r="BP218">
        <f t="shared" si="180"/>
        <v>1</v>
      </c>
      <c r="BQ218">
        <f t="shared" si="181"/>
        <v>0</v>
      </c>
      <c r="BR218">
        <f t="shared" si="182"/>
        <v>18.304224741283043</v>
      </c>
      <c r="BU218">
        <v>211</v>
      </c>
      <c r="BV218">
        <v>17.618242468466246</v>
      </c>
      <c r="BW218">
        <v>19.891298738872699</v>
      </c>
      <c r="BY218">
        <f t="shared" si="183"/>
        <v>0</v>
      </c>
      <c r="BZ218">
        <f t="shared" si="184"/>
        <v>1</v>
      </c>
      <c r="CA218">
        <f t="shared" si="185"/>
        <v>2.2730562704064532</v>
      </c>
      <c r="CD218">
        <v>211</v>
      </c>
      <c r="CE218">
        <v>26.350691848925855</v>
      </c>
      <c r="CF218">
        <v>34.411498593862568</v>
      </c>
      <c r="CH218">
        <f t="shared" si="186"/>
        <v>0</v>
      </c>
      <c r="CI218">
        <f t="shared" si="187"/>
        <v>1</v>
      </c>
      <c r="CJ218">
        <f t="shared" si="188"/>
        <v>8.0608067449367127</v>
      </c>
      <c r="CM218">
        <v>211</v>
      </c>
      <c r="CN218">
        <v>24.259839025269919</v>
      </c>
      <c r="CO218">
        <v>24.972306059743111</v>
      </c>
      <c r="CQ218">
        <f t="shared" si="189"/>
        <v>0</v>
      </c>
      <c r="CR218">
        <f t="shared" si="190"/>
        <v>1</v>
      </c>
      <c r="CS218">
        <f t="shared" si="191"/>
        <v>0.71246703447319248</v>
      </c>
      <c r="CV218">
        <v>211</v>
      </c>
      <c r="CW218">
        <v>20.489135940122225</v>
      </c>
      <c r="CX218">
        <v>14.939807278701423</v>
      </c>
      <c r="CZ218">
        <f t="shared" si="192"/>
        <v>1</v>
      </c>
      <c r="DA218">
        <f t="shared" si="193"/>
        <v>0</v>
      </c>
      <c r="DB218">
        <f t="shared" si="194"/>
        <v>5.5493286614208017</v>
      </c>
      <c r="DE218">
        <v>211</v>
      </c>
      <c r="DF218">
        <v>22.894223263156871</v>
      </c>
      <c r="DG218">
        <v>13.728306645715332</v>
      </c>
      <c r="DI218">
        <f t="shared" si="195"/>
        <v>1</v>
      </c>
      <c r="DJ218">
        <f t="shared" si="196"/>
        <v>0</v>
      </c>
      <c r="DK218">
        <f t="shared" si="197"/>
        <v>9.165916617441539</v>
      </c>
      <c r="DN218">
        <v>211</v>
      </c>
      <c r="DO218">
        <v>19.819543486165376</v>
      </c>
      <c r="DP218">
        <v>15.967616819065688</v>
      </c>
      <c r="DR218">
        <f t="shared" si="198"/>
        <v>1</v>
      </c>
      <c r="DS218">
        <f t="shared" si="199"/>
        <v>0</v>
      </c>
      <c r="DT218">
        <f t="shared" si="200"/>
        <v>3.8519266670996881</v>
      </c>
      <c r="DW218">
        <v>211</v>
      </c>
      <c r="DX218">
        <v>22.693125858359974</v>
      </c>
      <c r="DY218">
        <v>25.988859193930175</v>
      </c>
      <c r="EA218">
        <f t="shared" si="201"/>
        <v>0</v>
      </c>
      <c r="EB218">
        <f t="shared" si="202"/>
        <v>1</v>
      </c>
      <c r="EC218">
        <f t="shared" si="203"/>
        <v>3.2957333355702012</v>
      </c>
      <c r="EF218">
        <v>211</v>
      </c>
      <c r="EG218">
        <v>14.668443532124851</v>
      </c>
      <c r="EH218">
        <v>20.605388266864374</v>
      </c>
      <c r="EJ218">
        <f t="shared" si="204"/>
        <v>0</v>
      </c>
      <c r="EK218">
        <f t="shared" si="205"/>
        <v>1</v>
      </c>
      <c r="EL218">
        <f t="shared" si="206"/>
        <v>5.936944734739523</v>
      </c>
      <c r="EO218">
        <v>211</v>
      </c>
      <c r="EP218">
        <v>26.900135077747894</v>
      </c>
      <c r="EQ218">
        <v>27.970389335795037</v>
      </c>
      <c r="ES218">
        <f t="shared" si="207"/>
        <v>0</v>
      </c>
      <c r="ET218">
        <f t="shared" si="208"/>
        <v>1</v>
      </c>
      <c r="EU218">
        <f t="shared" si="209"/>
        <v>1.070254258047143</v>
      </c>
    </row>
    <row r="219" spans="1:151" x14ac:dyDescent="0.25">
      <c r="A219">
        <v>212</v>
      </c>
      <c r="B219">
        <v>10.900773939911742</v>
      </c>
      <c r="C219">
        <v>46.826781161435058</v>
      </c>
      <c r="E219">
        <f t="shared" si="159"/>
        <v>0</v>
      </c>
      <c r="F219">
        <f t="shared" si="161"/>
        <v>1</v>
      </c>
      <c r="G219">
        <f t="shared" si="160"/>
        <v>35.926007221523314</v>
      </c>
      <c r="J219">
        <v>212</v>
      </c>
      <c r="K219">
        <v>27.570292431928884</v>
      </c>
      <c r="L219">
        <v>18.108401252249546</v>
      </c>
      <c r="N219">
        <f t="shared" si="162"/>
        <v>1</v>
      </c>
      <c r="O219">
        <f t="shared" si="163"/>
        <v>0</v>
      </c>
      <c r="P219">
        <f t="shared" si="164"/>
        <v>9.4618911796793377</v>
      </c>
      <c r="S219">
        <v>212</v>
      </c>
      <c r="T219">
        <v>14.918053297216796</v>
      </c>
      <c r="U219">
        <v>18.104606697944369</v>
      </c>
      <c r="W219">
        <f t="shared" si="165"/>
        <v>0</v>
      </c>
      <c r="X219">
        <f t="shared" si="166"/>
        <v>1</v>
      </c>
      <c r="Y219">
        <f t="shared" si="167"/>
        <v>3.1865534007275738</v>
      </c>
      <c r="AB219">
        <v>212</v>
      </c>
      <c r="AC219">
        <v>29.732939051762177</v>
      </c>
      <c r="AD219">
        <v>15.794977499012337</v>
      </c>
      <c r="AF219">
        <f t="shared" si="168"/>
        <v>1</v>
      </c>
      <c r="AG219">
        <f t="shared" si="169"/>
        <v>0</v>
      </c>
      <c r="AH219">
        <f t="shared" si="170"/>
        <v>13.93796155274984</v>
      </c>
      <c r="AK219">
        <v>212</v>
      </c>
      <c r="AL219">
        <v>13.356118295999318</v>
      </c>
      <c r="AM219">
        <v>17.778614348088034</v>
      </c>
      <c r="AO219">
        <f t="shared" si="171"/>
        <v>0</v>
      </c>
      <c r="AP219">
        <f t="shared" si="172"/>
        <v>1</v>
      </c>
      <c r="AQ219">
        <f t="shared" si="173"/>
        <v>4.4224960520887162</v>
      </c>
      <c r="AT219">
        <v>212</v>
      </c>
      <c r="AU219">
        <v>19.116011383362927</v>
      </c>
      <c r="AV219">
        <v>17.209250944116246</v>
      </c>
      <c r="AX219">
        <f t="shared" si="174"/>
        <v>1</v>
      </c>
      <c r="AY219">
        <f t="shared" si="175"/>
        <v>0</v>
      </c>
      <c r="AZ219">
        <f t="shared" si="176"/>
        <v>1.9067604392466819</v>
      </c>
      <c r="BC219">
        <v>212</v>
      </c>
      <c r="BD219" t="e">
        <v>#N/A</v>
      </c>
      <c r="BE219" t="e">
        <v>#N/A</v>
      </c>
      <c r="BG219" t="e">
        <f t="shared" si="177"/>
        <v>#N/A</v>
      </c>
      <c r="BH219" t="e">
        <f t="shared" si="178"/>
        <v>#N/A</v>
      </c>
      <c r="BI219" t="e">
        <f t="shared" si="179"/>
        <v>#N/A</v>
      </c>
      <c r="BL219">
        <v>212</v>
      </c>
      <c r="BM219">
        <v>38.846495079512316</v>
      </c>
      <c r="BN219">
        <v>11.973193724779177</v>
      </c>
      <c r="BP219">
        <f t="shared" si="180"/>
        <v>1</v>
      </c>
      <c r="BQ219">
        <f t="shared" si="181"/>
        <v>0</v>
      </c>
      <c r="BR219">
        <f t="shared" si="182"/>
        <v>26.873301354733137</v>
      </c>
      <c r="BU219">
        <v>212</v>
      </c>
      <c r="BV219">
        <v>18.509637966714468</v>
      </c>
      <c r="BW219">
        <v>22.664632328813443</v>
      </c>
      <c r="BY219">
        <f t="shared" si="183"/>
        <v>0</v>
      </c>
      <c r="BZ219">
        <f t="shared" si="184"/>
        <v>1</v>
      </c>
      <c r="CA219">
        <f t="shared" si="185"/>
        <v>4.1549943620989751</v>
      </c>
      <c r="CD219">
        <v>212</v>
      </c>
      <c r="CE219">
        <v>24.840005018349771</v>
      </c>
      <c r="CF219">
        <v>37.314311164885126</v>
      </c>
      <c r="CH219">
        <f t="shared" si="186"/>
        <v>0</v>
      </c>
      <c r="CI219">
        <f t="shared" si="187"/>
        <v>1</v>
      </c>
      <c r="CJ219">
        <f t="shared" si="188"/>
        <v>12.474306146535355</v>
      </c>
      <c r="CM219">
        <v>212</v>
      </c>
      <c r="CN219">
        <v>19.438709438691205</v>
      </c>
      <c r="CO219">
        <v>8.819101448002888</v>
      </c>
      <c r="CQ219">
        <f t="shared" si="189"/>
        <v>1</v>
      </c>
      <c r="CR219">
        <f t="shared" si="190"/>
        <v>0</v>
      </c>
      <c r="CS219">
        <f t="shared" si="191"/>
        <v>10.619607990688317</v>
      </c>
      <c r="CV219">
        <v>212</v>
      </c>
      <c r="CW219">
        <v>22.523653417320816</v>
      </c>
      <c r="CX219">
        <v>14.687892601791242</v>
      </c>
      <c r="CZ219">
        <f t="shared" si="192"/>
        <v>1</v>
      </c>
      <c r="DA219">
        <f t="shared" si="193"/>
        <v>0</v>
      </c>
      <c r="DB219">
        <f t="shared" si="194"/>
        <v>7.8357608155295733</v>
      </c>
      <c r="DE219">
        <v>212</v>
      </c>
      <c r="DF219">
        <v>26.251880551412157</v>
      </c>
      <c r="DG219">
        <v>18.326559034678937</v>
      </c>
      <c r="DI219">
        <f t="shared" si="195"/>
        <v>1</v>
      </c>
      <c r="DJ219">
        <f t="shared" si="196"/>
        <v>0</v>
      </c>
      <c r="DK219">
        <f t="shared" si="197"/>
        <v>7.9253215167332201</v>
      </c>
      <c r="DN219">
        <v>212</v>
      </c>
      <c r="DO219">
        <v>24.070697804542849</v>
      </c>
      <c r="DP219">
        <v>26.158534901811262</v>
      </c>
      <c r="DR219">
        <f t="shared" si="198"/>
        <v>0</v>
      </c>
      <c r="DS219">
        <f t="shared" si="199"/>
        <v>1</v>
      </c>
      <c r="DT219">
        <f t="shared" si="200"/>
        <v>2.0878370972684124</v>
      </c>
      <c r="DW219">
        <v>212</v>
      </c>
      <c r="DX219">
        <v>21.332913643308114</v>
      </c>
      <c r="DY219">
        <v>24.962251493079659</v>
      </c>
      <c r="EA219">
        <f t="shared" si="201"/>
        <v>0</v>
      </c>
      <c r="EB219">
        <f t="shared" si="202"/>
        <v>1</v>
      </c>
      <c r="EC219">
        <f t="shared" si="203"/>
        <v>3.6293378497715452</v>
      </c>
      <c r="EF219">
        <v>212</v>
      </c>
      <c r="EG219">
        <v>17.696171740199848</v>
      </c>
      <c r="EH219">
        <v>16.777909821782799</v>
      </c>
      <c r="EJ219">
        <f t="shared" si="204"/>
        <v>1</v>
      </c>
      <c r="EK219">
        <f t="shared" si="205"/>
        <v>0</v>
      </c>
      <c r="EL219">
        <f t="shared" si="206"/>
        <v>0.91826191841704841</v>
      </c>
      <c r="EO219">
        <v>212</v>
      </c>
      <c r="EP219">
        <v>29.813810856569656</v>
      </c>
      <c r="EQ219">
        <v>8.93085924217905</v>
      </c>
      <c r="ES219">
        <f t="shared" si="207"/>
        <v>1</v>
      </c>
      <c r="ET219">
        <f t="shared" si="208"/>
        <v>0</v>
      </c>
      <c r="EU219">
        <f t="shared" si="209"/>
        <v>20.882951614390606</v>
      </c>
    </row>
    <row r="220" spans="1:151" x14ac:dyDescent="0.25">
      <c r="A220">
        <v>213</v>
      </c>
      <c r="B220">
        <v>10.60788792463393</v>
      </c>
      <c r="C220">
        <v>45.691213054060356</v>
      </c>
      <c r="E220">
        <f t="shared" si="159"/>
        <v>0</v>
      </c>
      <c r="F220">
        <f t="shared" si="161"/>
        <v>1</v>
      </c>
      <c r="G220">
        <f t="shared" si="160"/>
        <v>35.083325129426427</v>
      </c>
      <c r="J220">
        <v>213</v>
      </c>
      <c r="K220">
        <v>24.292778494616421</v>
      </c>
      <c r="L220">
        <v>26.864924652461617</v>
      </c>
      <c r="N220">
        <f t="shared" si="162"/>
        <v>0</v>
      </c>
      <c r="O220">
        <f t="shared" si="163"/>
        <v>1</v>
      </c>
      <c r="P220">
        <f t="shared" si="164"/>
        <v>2.5721461578451965</v>
      </c>
      <c r="S220">
        <v>213</v>
      </c>
      <c r="T220">
        <v>18.55418941714035</v>
      </c>
      <c r="U220">
        <v>23.641784640171043</v>
      </c>
      <c r="W220">
        <f t="shared" si="165"/>
        <v>0</v>
      </c>
      <c r="X220">
        <f t="shared" si="166"/>
        <v>1</v>
      </c>
      <c r="Y220">
        <f t="shared" si="167"/>
        <v>5.0875952230306929</v>
      </c>
      <c r="AB220">
        <v>213</v>
      </c>
      <c r="AC220">
        <v>25.726841078341668</v>
      </c>
      <c r="AD220">
        <v>17.517064609923306</v>
      </c>
      <c r="AF220">
        <f t="shared" si="168"/>
        <v>1</v>
      </c>
      <c r="AG220">
        <f t="shared" si="169"/>
        <v>0</v>
      </c>
      <c r="AH220">
        <f t="shared" si="170"/>
        <v>8.2097764684183616</v>
      </c>
      <c r="AK220">
        <v>213</v>
      </c>
      <c r="AL220">
        <v>25.703515781300474</v>
      </c>
      <c r="AM220">
        <v>25.458217262871969</v>
      </c>
      <c r="AO220">
        <f t="shared" si="171"/>
        <v>1</v>
      </c>
      <c r="AP220">
        <f t="shared" si="172"/>
        <v>0</v>
      </c>
      <c r="AQ220">
        <f t="shared" si="173"/>
        <v>0.24529851842850547</v>
      </c>
      <c r="AT220">
        <v>213</v>
      </c>
      <c r="AU220">
        <v>22.16156372539325</v>
      </c>
      <c r="AV220">
        <v>24.298137296383597</v>
      </c>
      <c r="AX220">
        <f t="shared" si="174"/>
        <v>0</v>
      </c>
      <c r="AY220">
        <f t="shared" si="175"/>
        <v>1</v>
      </c>
      <c r="AZ220">
        <f t="shared" si="176"/>
        <v>2.1365735709903468</v>
      </c>
      <c r="BC220">
        <v>213</v>
      </c>
      <c r="BD220" t="e">
        <v>#N/A</v>
      </c>
      <c r="BE220" t="e">
        <v>#N/A</v>
      </c>
      <c r="BG220" t="e">
        <f t="shared" si="177"/>
        <v>#N/A</v>
      </c>
      <c r="BH220" t="e">
        <f t="shared" si="178"/>
        <v>#N/A</v>
      </c>
      <c r="BI220" t="e">
        <f t="shared" si="179"/>
        <v>#N/A</v>
      </c>
      <c r="BL220">
        <v>213</v>
      </c>
      <c r="BM220">
        <v>22.867195072164648</v>
      </c>
      <c r="BN220">
        <v>12.963053776891849</v>
      </c>
      <c r="BP220">
        <f t="shared" si="180"/>
        <v>1</v>
      </c>
      <c r="BQ220">
        <f t="shared" si="181"/>
        <v>0</v>
      </c>
      <c r="BR220">
        <f t="shared" si="182"/>
        <v>9.9041412952727992</v>
      </c>
      <c r="BU220">
        <v>213</v>
      </c>
      <c r="BV220">
        <v>23.923410235849605</v>
      </c>
      <c r="BW220">
        <v>25.507979364119414</v>
      </c>
      <c r="BY220">
        <f t="shared" si="183"/>
        <v>0</v>
      </c>
      <c r="BZ220">
        <f t="shared" si="184"/>
        <v>1</v>
      </c>
      <c r="CA220">
        <f t="shared" si="185"/>
        <v>1.5845691282698091</v>
      </c>
      <c r="CD220">
        <v>213</v>
      </c>
      <c r="CE220">
        <v>23.623838659893263</v>
      </c>
      <c r="CF220">
        <v>31.220327016166777</v>
      </c>
      <c r="CH220">
        <f t="shared" si="186"/>
        <v>0</v>
      </c>
      <c r="CI220">
        <f t="shared" si="187"/>
        <v>1</v>
      </c>
      <c r="CJ220">
        <f t="shared" si="188"/>
        <v>7.5964883562735146</v>
      </c>
      <c r="CM220">
        <v>213</v>
      </c>
      <c r="CN220">
        <v>23.219353657015372</v>
      </c>
      <c r="CO220">
        <v>24.711418214065741</v>
      </c>
      <c r="CQ220">
        <f t="shared" si="189"/>
        <v>0</v>
      </c>
      <c r="CR220">
        <f t="shared" si="190"/>
        <v>1</v>
      </c>
      <c r="CS220">
        <f t="shared" si="191"/>
        <v>1.4920645570503694</v>
      </c>
      <c r="CV220">
        <v>213</v>
      </c>
      <c r="CW220">
        <v>26.7596064535153</v>
      </c>
      <c r="CX220">
        <v>19.049976509768118</v>
      </c>
      <c r="CZ220">
        <f t="shared" si="192"/>
        <v>1</v>
      </c>
      <c r="DA220">
        <f t="shared" si="193"/>
        <v>0</v>
      </c>
      <c r="DB220">
        <f t="shared" si="194"/>
        <v>7.7096299437471814</v>
      </c>
      <c r="DE220">
        <v>213</v>
      </c>
      <c r="DF220">
        <v>21.4056124615974</v>
      </c>
      <c r="DG220">
        <v>24.042656993192086</v>
      </c>
      <c r="DI220">
        <f t="shared" si="195"/>
        <v>0</v>
      </c>
      <c r="DJ220">
        <f t="shared" si="196"/>
        <v>1</v>
      </c>
      <c r="DK220">
        <f t="shared" si="197"/>
        <v>2.637044531594686</v>
      </c>
      <c r="DN220">
        <v>213</v>
      </c>
      <c r="DO220">
        <v>23.562960068098288</v>
      </c>
      <c r="DP220">
        <v>20.239363963478187</v>
      </c>
      <c r="DR220">
        <f t="shared" si="198"/>
        <v>1</v>
      </c>
      <c r="DS220">
        <f t="shared" si="199"/>
        <v>0</v>
      </c>
      <c r="DT220">
        <f t="shared" si="200"/>
        <v>3.3235961046201012</v>
      </c>
      <c r="DW220">
        <v>213</v>
      </c>
      <c r="DX220">
        <v>8.1901462022419675</v>
      </c>
      <c r="DY220">
        <v>20.34970805980241</v>
      </c>
      <c r="EA220">
        <f t="shared" si="201"/>
        <v>0</v>
      </c>
      <c r="EB220">
        <f t="shared" si="202"/>
        <v>1</v>
      </c>
      <c r="EC220">
        <f t="shared" si="203"/>
        <v>12.159561857560442</v>
      </c>
      <c r="EF220">
        <v>213</v>
      </c>
      <c r="EG220">
        <v>20.096773265529045</v>
      </c>
      <c r="EH220">
        <v>12.070958034941711</v>
      </c>
      <c r="EJ220">
        <f t="shared" si="204"/>
        <v>1</v>
      </c>
      <c r="EK220">
        <f t="shared" si="205"/>
        <v>0</v>
      </c>
      <c r="EL220">
        <f t="shared" si="206"/>
        <v>8.0258152305873338</v>
      </c>
      <c r="EO220">
        <v>213</v>
      </c>
      <c r="EP220">
        <v>19.021894734192255</v>
      </c>
      <c r="EQ220">
        <v>30.189240791052271</v>
      </c>
      <c r="ES220">
        <f t="shared" si="207"/>
        <v>0</v>
      </c>
      <c r="ET220">
        <f t="shared" si="208"/>
        <v>1</v>
      </c>
      <c r="EU220">
        <f t="shared" si="209"/>
        <v>11.167346056860016</v>
      </c>
    </row>
    <row r="221" spans="1:151" x14ac:dyDescent="0.25">
      <c r="A221">
        <v>214</v>
      </c>
      <c r="B221">
        <v>9.8786331768599229</v>
      </c>
      <c r="C221">
        <v>-8.7693384153708713</v>
      </c>
      <c r="E221">
        <f t="shared" si="159"/>
        <v>1</v>
      </c>
      <c r="F221">
        <f t="shared" si="161"/>
        <v>0</v>
      </c>
      <c r="G221">
        <f t="shared" si="160"/>
        <v>18.647971592230796</v>
      </c>
      <c r="J221">
        <v>214</v>
      </c>
      <c r="K221">
        <v>26.140571233310691</v>
      </c>
      <c r="L221">
        <v>27.234930798719844</v>
      </c>
      <c r="N221">
        <f t="shared" si="162"/>
        <v>0</v>
      </c>
      <c r="O221">
        <f t="shared" si="163"/>
        <v>1</v>
      </c>
      <c r="P221">
        <f t="shared" si="164"/>
        <v>1.0943595654091531</v>
      </c>
      <c r="S221">
        <v>214</v>
      </c>
      <c r="T221">
        <v>14.433205142149959</v>
      </c>
      <c r="U221">
        <v>19.617328367080972</v>
      </c>
      <c r="W221">
        <f t="shared" si="165"/>
        <v>0</v>
      </c>
      <c r="X221">
        <f t="shared" si="166"/>
        <v>1</v>
      </c>
      <c r="Y221">
        <f t="shared" si="167"/>
        <v>5.1841232249310139</v>
      </c>
      <c r="AB221">
        <v>214</v>
      </c>
      <c r="AC221">
        <v>19.518956122743948</v>
      </c>
      <c r="AD221">
        <v>18.784621213507432</v>
      </c>
      <c r="AF221">
        <f t="shared" si="168"/>
        <v>1</v>
      </c>
      <c r="AG221">
        <f t="shared" si="169"/>
        <v>0</v>
      </c>
      <c r="AH221">
        <f t="shared" si="170"/>
        <v>0.7343349092365159</v>
      </c>
      <c r="AK221">
        <v>214</v>
      </c>
      <c r="AL221">
        <v>22.983874679160945</v>
      </c>
      <c r="AM221">
        <v>22.10886755878262</v>
      </c>
      <c r="AO221">
        <f t="shared" si="171"/>
        <v>1</v>
      </c>
      <c r="AP221">
        <f t="shared" si="172"/>
        <v>0</v>
      </c>
      <c r="AQ221">
        <f t="shared" si="173"/>
        <v>0.87500712037832429</v>
      </c>
      <c r="AT221">
        <v>214</v>
      </c>
      <c r="AU221">
        <v>18.769579549868485</v>
      </c>
      <c r="AV221">
        <v>36.902403912907836</v>
      </c>
      <c r="AX221">
        <f t="shared" si="174"/>
        <v>0</v>
      </c>
      <c r="AY221">
        <f t="shared" si="175"/>
        <v>1</v>
      </c>
      <c r="AZ221">
        <f t="shared" si="176"/>
        <v>18.132824363039351</v>
      </c>
      <c r="BC221">
        <v>214</v>
      </c>
      <c r="BD221" t="e">
        <v>#N/A</v>
      </c>
      <c r="BE221" t="e">
        <v>#N/A</v>
      </c>
      <c r="BG221" t="e">
        <f t="shared" si="177"/>
        <v>#N/A</v>
      </c>
      <c r="BH221" t="e">
        <f t="shared" si="178"/>
        <v>#N/A</v>
      </c>
      <c r="BI221" t="e">
        <f t="shared" si="179"/>
        <v>#N/A</v>
      </c>
      <c r="BL221">
        <v>214</v>
      </c>
      <c r="BM221">
        <v>40.747040027130474</v>
      </c>
      <c r="BN221">
        <v>9.8291919806757182</v>
      </c>
      <c r="BP221">
        <f t="shared" si="180"/>
        <v>1</v>
      </c>
      <c r="BQ221">
        <f t="shared" si="181"/>
        <v>0</v>
      </c>
      <c r="BR221">
        <f t="shared" si="182"/>
        <v>30.917848046454758</v>
      </c>
      <c r="BU221">
        <v>214</v>
      </c>
      <c r="BV221">
        <v>35.572117344442766</v>
      </c>
      <c r="BW221">
        <v>27.970224191464595</v>
      </c>
      <c r="BY221">
        <f t="shared" si="183"/>
        <v>1</v>
      </c>
      <c r="BZ221">
        <f t="shared" si="184"/>
        <v>0</v>
      </c>
      <c r="CA221">
        <f t="shared" si="185"/>
        <v>7.601893152978171</v>
      </c>
      <c r="CD221">
        <v>214</v>
      </c>
      <c r="CE221">
        <v>13.449106881111984</v>
      </c>
      <c r="CF221">
        <v>34.185543262421973</v>
      </c>
      <c r="CH221">
        <f t="shared" si="186"/>
        <v>0</v>
      </c>
      <c r="CI221">
        <f t="shared" si="187"/>
        <v>1</v>
      </c>
      <c r="CJ221">
        <f t="shared" si="188"/>
        <v>20.736436381309989</v>
      </c>
      <c r="CM221">
        <v>214</v>
      </c>
      <c r="CN221">
        <v>22.565749905466106</v>
      </c>
      <c r="CO221">
        <v>22.696986610010846</v>
      </c>
      <c r="CQ221">
        <f t="shared" si="189"/>
        <v>0</v>
      </c>
      <c r="CR221">
        <f t="shared" si="190"/>
        <v>1</v>
      </c>
      <c r="CS221">
        <f t="shared" si="191"/>
        <v>0.13123670454474023</v>
      </c>
      <c r="CV221">
        <v>214</v>
      </c>
      <c r="CW221">
        <v>17.321870575998378</v>
      </c>
      <c r="CX221">
        <v>16.683937243780719</v>
      </c>
      <c r="CZ221">
        <f t="shared" si="192"/>
        <v>1</v>
      </c>
      <c r="DA221">
        <f t="shared" si="193"/>
        <v>0</v>
      </c>
      <c r="DB221">
        <f t="shared" si="194"/>
        <v>0.63793333221765991</v>
      </c>
      <c r="DE221">
        <v>214</v>
      </c>
      <c r="DF221">
        <v>20.947761296977919</v>
      </c>
      <c r="DG221">
        <v>21.821188061691636</v>
      </c>
      <c r="DI221">
        <f t="shared" si="195"/>
        <v>0</v>
      </c>
      <c r="DJ221">
        <f t="shared" si="196"/>
        <v>1</v>
      </c>
      <c r="DK221">
        <f t="shared" si="197"/>
        <v>0.87342676471371661</v>
      </c>
      <c r="DN221">
        <v>214</v>
      </c>
      <c r="DO221">
        <v>23.770205031301209</v>
      </c>
      <c r="DP221">
        <v>16.572448939490684</v>
      </c>
      <c r="DR221">
        <f t="shared" si="198"/>
        <v>1</v>
      </c>
      <c r="DS221">
        <f t="shared" si="199"/>
        <v>0</v>
      </c>
      <c r="DT221">
        <f t="shared" si="200"/>
        <v>7.1977560918105254</v>
      </c>
      <c r="DW221">
        <v>214</v>
      </c>
      <c r="DX221">
        <v>17.471376189637507</v>
      </c>
      <c r="DY221">
        <v>12.566971821978433</v>
      </c>
      <c r="EA221">
        <f t="shared" si="201"/>
        <v>1</v>
      </c>
      <c r="EB221">
        <f t="shared" si="202"/>
        <v>0</v>
      </c>
      <c r="EC221">
        <f t="shared" si="203"/>
        <v>4.9044043676590743</v>
      </c>
      <c r="EF221">
        <v>214</v>
      </c>
      <c r="EG221">
        <v>17.828156885141055</v>
      </c>
      <c r="EH221">
        <v>14.883422945933892</v>
      </c>
      <c r="EJ221">
        <f t="shared" si="204"/>
        <v>1</v>
      </c>
      <c r="EK221">
        <f t="shared" si="205"/>
        <v>0</v>
      </c>
      <c r="EL221">
        <f t="shared" si="206"/>
        <v>2.944733939207163</v>
      </c>
      <c r="EO221">
        <v>214</v>
      </c>
      <c r="EP221">
        <v>21.950687735028477</v>
      </c>
      <c r="EQ221">
        <v>27.434821195389137</v>
      </c>
      <c r="ES221">
        <f t="shared" si="207"/>
        <v>0</v>
      </c>
      <c r="ET221">
        <f t="shared" si="208"/>
        <v>1</v>
      </c>
      <c r="EU221">
        <f t="shared" si="209"/>
        <v>5.4841334603606597</v>
      </c>
    </row>
    <row r="222" spans="1:151" x14ac:dyDescent="0.25">
      <c r="A222">
        <v>215</v>
      </c>
      <c r="B222">
        <v>11.477239885487682</v>
      </c>
      <c r="C222">
        <v>28.514583538810573</v>
      </c>
      <c r="E222">
        <f t="shared" si="159"/>
        <v>0</v>
      </c>
      <c r="F222">
        <f t="shared" si="161"/>
        <v>1</v>
      </c>
      <c r="G222">
        <f t="shared" si="160"/>
        <v>17.037343653322893</v>
      </c>
      <c r="J222">
        <v>215</v>
      </c>
      <c r="K222">
        <v>18.304546108898787</v>
      </c>
      <c r="L222">
        <v>14.396678378785928</v>
      </c>
      <c r="N222">
        <f t="shared" si="162"/>
        <v>1</v>
      </c>
      <c r="O222">
        <f t="shared" si="163"/>
        <v>0</v>
      </c>
      <c r="P222">
        <f t="shared" si="164"/>
        <v>3.9078677301128586</v>
      </c>
      <c r="S222">
        <v>215</v>
      </c>
      <c r="T222">
        <v>21.525824343995719</v>
      </c>
      <c r="U222">
        <v>-2.022984754193871</v>
      </c>
      <c r="W222">
        <f t="shared" si="165"/>
        <v>1</v>
      </c>
      <c r="X222">
        <f t="shared" si="166"/>
        <v>0</v>
      </c>
      <c r="Y222">
        <f t="shared" si="167"/>
        <v>23.54880909818959</v>
      </c>
      <c r="AB222">
        <v>215</v>
      </c>
      <c r="AC222">
        <v>21.597395177377354</v>
      </c>
      <c r="AD222">
        <v>18.13761201585233</v>
      </c>
      <c r="AF222">
        <f t="shared" si="168"/>
        <v>1</v>
      </c>
      <c r="AG222">
        <f t="shared" si="169"/>
        <v>0</v>
      </c>
      <c r="AH222">
        <f t="shared" si="170"/>
        <v>3.4597831615250243</v>
      </c>
      <c r="AK222">
        <v>215</v>
      </c>
      <c r="AL222">
        <v>29.753011199518742</v>
      </c>
      <c r="AM222">
        <v>33.367290871509383</v>
      </c>
      <c r="AO222">
        <f t="shared" si="171"/>
        <v>0</v>
      </c>
      <c r="AP222">
        <f t="shared" si="172"/>
        <v>1</v>
      </c>
      <c r="AQ222">
        <f t="shared" si="173"/>
        <v>3.6142796719906407</v>
      </c>
      <c r="AT222">
        <v>215</v>
      </c>
      <c r="AU222">
        <v>20.502301561934161</v>
      </c>
      <c r="AV222">
        <v>21.771042691174539</v>
      </c>
      <c r="AX222">
        <f t="shared" si="174"/>
        <v>0</v>
      </c>
      <c r="AY222">
        <f t="shared" si="175"/>
        <v>1</v>
      </c>
      <c r="AZ222">
        <f t="shared" si="176"/>
        <v>1.2687411292403787</v>
      </c>
      <c r="BC222">
        <v>215</v>
      </c>
      <c r="BD222" t="e">
        <v>#N/A</v>
      </c>
      <c r="BE222" t="e">
        <v>#N/A</v>
      </c>
      <c r="BG222" t="e">
        <f t="shared" si="177"/>
        <v>#N/A</v>
      </c>
      <c r="BH222" t="e">
        <f t="shared" si="178"/>
        <v>#N/A</v>
      </c>
      <c r="BI222" t="e">
        <f t="shared" si="179"/>
        <v>#N/A</v>
      </c>
      <c r="BL222">
        <v>215</v>
      </c>
      <c r="BM222">
        <v>33.151069780613966</v>
      </c>
      <c r="BN222">
        <v>10.89393441661659</v>
      </c>
      <c r="BP222">
        <f t="shared" si="180"/>
        <v>1</v>
      </c>
      <c r="BQ222">
        <f t="shared" si="181"/>
        <v>0</v>
      </c>
      <c r="BR222">
        <f t="shared" si="182"/>
        <v>22.257135363997378</v>
      </c>
      <c r="BU222">
        <v>215</v>
      </c>
      <c r="BV222">
        <v>23.172327713216688</v>
      </c>
      <c r="BW222">
        <v>23.751308296391702</v>
      </c>
      <c r="BY222">
        <f t="shared" si="183"/>
        <v>0</v>
      </c>
      <c r="BZ222">
        <f t="shared" si="184"/>
        <v>1</v>
      </c>
      <c r="CA222">
        <f t="shared" si="185"/>
        <v>0.57898058317501366</v>
      </c>
      <c r="CD222">
        <v>215</v>
      </c>
      <c r="CE222">
        <v>8.7266665969904302</v>
      </c>
      <c r="CF222">
        <v>13.141446862762066</v>
      </c>
      <c r="CH222">
        <f t="shared" si="186"/>
        <v>0</v>
      </c>
      <c r="CI222">
        <f t="shared" si="187"/>
        <v>1</v>
      </c>
      <c r="CJ222">
        <f t="shared" si="188"/>
        <v>4.4147802657716362</v>
      </c>
      <c r="CM222">
        <v>215</v>
      </c>
      <c r="CN222">
        <v>17.389093621044687</v>
      </c>
      <c r="CO222">
        <v>34.849184096979116</v>
      </c>
      <c r="CQ222">
        <f t="shared" si="189"/>
        <v>0</v>
      </c>
      <c r="CR222">
        <f t="shared" si="190"/>
        <v>1</v>
      </c>
      <c r="CS222">
        <f t="shared" si="191"/>
        <v>17.460090475934429</v>
      </c>
      <c r="CV222">
        <v>215</v>
      </c>
      <c r="CW222">
        <v>25.11760762201104</v>
      </c>
      <c r="CX222">
        <v>14.599172268198698</v>
      </c>
      <c r="CZ222">
        <f t="shared" si="192"/>
        <v>1</v>
      </c>
      <c r="DA222">
        <f t="shared" si="193"/>
        <v>0</v>
      </c>
      <c r="DB222">
        <f t="shared" si="194"/>
        <v>10.518435353812341</v>
      </c>
      <c r="DE222">
        <v>215</v>
      </c>
      <c r="DF222">
        <v>17.193313456664168</v>
      </c>
      <c r="DG222">
        <v>25.213377966430649</v>
      </c>
      <c r="DI222">
        <f t="shared" si="195"/>
        <v>0</v>
      </c>
      <c r="DJ222">
        <f t="shared" si="196"/>
        <v>1</v>
      </c>
      <c r="DK222">
        <f t="shared" si="197"/>
        <v>8.0200645097664811</v>
      </c>
      <c r="DN222">
        <v>215</v>
      </c>
      <c r="DO222">
        <v>14.962224797044826</v>
      </c>
      <c r="DP222">
        <v>30.524231009535697</v>
      </c>
      <c r="DR222">
        <f t="shared" si="198"/>
        <v>0</v>
      </c>
      <c r="DS222">
        <f t="shared" si="199"/>
        <v>1</v>
      </c>
      <c r="DT222">
        <f t="shared" si="200"/>
        <v>15.562006212490871</v>
      </c>
      <c r="DW222">
        <v>215</v>
      </c>
      <c r="DX222">
        <v>29.968642403998576</v>
      </c>
      <c r="DY222">
        <v>13.994760254112457</v>
      </c>
      <c r="EA222">
        <f t="shared" si="201"/>
        <v>1</v>
      </c>
      <c r="EB222">
        <f t="shared" si="202"/>
        <v>0</v>
      </c>
      <c r="EC222">
        <f t="shared" si="203"/>
        <v>15.973882149886119</v>
      </c>
      <c r="EF222">
        <v>215</v>
      </c>
      <c r="EG222">
        <v>20.165375769510955</v>
      </c>
      <c r="EH222">
        <v>13.315070711213668</v>
      </c>
      <c r="EJ222">
        <f t="shared" si="204"/>
        <v>1</v>
      </c>
      <c r="EK222">
        <f t="shared" si="205"/>
        <v>0</v>
      </c>
      <c r="EL222">
        <f t="shared" si="206"/>
        <v>6.8503050582972875</v>
      </c>
      <c r="EO222">
        <v>215</v>
      </c>
      <c r="EP222">
        <v>26.193871293029787</v>
      </c>
      <c r="EQ222">
        <v>36.196556581376896</v>
      </c>
      <c r="ES222">
        <f t="shared" si="207"/>
        <v>0</v>
      </c>
      <c r="ET222">
        <f t="shared" si="208"/>
        <v>1</v>
      </c>
      <c r="EU222">
        <f t="shared" si="209"/>
        <v>10.002685288347109</v>
      </c>
    </row>
    <row r="223" spans="1:151" x14ac:dyDescent="0.25">
      <c r="A223">
        <v>216</v>
      </c>
      <c r="B223">
        <v>14.671047773600513</v>
      </c>
      <c r="C223">
        <v>32.506404569684818</v>
      </c>
      <c r="E223">
        <f t="shared" si="159"/>
        <v>0</v>
      </c>
      <c r="F223">
        <f t="shared" si="161"/>
        <v>1</v>
      </c>
      <c r="G223">
        <f t="shared" si="160"/>
        <v>17.835356796084305</v>
      </c>
      <c r="J223">
        <v>216</v>
      </c>
      <c r="K223">
        <v>32.800395281699764</v>
      </c>
      <c r="L223">
        <v>26.074433393485936</v>
      </c>
      <c r="N223">
        <f t="shared" si="162"/>
        <v>1</v>
      </c>
      <c r="O223">
        <f t="shared" si="163"/>
        <v>0</v>
      </c>
      <c r="P223">
        <f t="shared" si="164"/>
        <v>6.7259618882138277</v>
      </c>
      <c r="S223">
        <v>216</v>
      </c>
      <c r="T223">
        <v>15.130398850006777</v>
      </c>
      <c r="U223">
        <v>31.361640888525859</v>
      </c>
      <c r="W223">
        <f t="shared" si="165"/>
        <v>0</v>
      </c>
      <c r="X223">
        <f t="shared" si="166"/>
        <v>1</v>
      </c>
      <c r="Y223">
        <f t="shared" si="167"/>
        <v>16.231242038519081</v>
      </c>
      <c r="AB223">
        <v>216</v>
      </c>
      <c r="AC223">
        <v>21.26619725336699</v>
      </c>
      <c r="AD223">
        <v>18.010574785929535</v>
      </c>
      <c r="AF223">
        <f t="shared" si="168"/>
        <v>1</v>
      </c>
      <c r="AG223">
        <f t="shared" si="169"/>
        <v>0</v>
      </c>
      <c r="AH223">
        <f t="shared" si="170"/>
        <v>3.2556224674374548</v>
      </c>
      <c r="AK223">
        <v>216</v>
      </c>
      <c r="AL223">
        <v>17.115762880736064</v>
      </c>
      <c r="AM223">
        <v>32.85019498574917</v>
      </c>
      <c r="AO223">
        <f t="shared" si="171"/>
        <v>0</v>
      </c>
      <c r="AP223">
        <f t="shared" si="172"/>
        <v>1</v>
      </c>
      <c r="AQ223">
        <f t="shared" si="173"/>
        <v>15.734432105013106</v>
      </c>
      <c r="AT223">
        <v>216</v>
      </c>
      <c r="AU223">
        <v>20.547487766953338</v>
      </c>
      <c r="AV223">
        <v>14.502322298783888</v>
      </c>
      <c r="AX223">
        <f t="shared" si="174"/>
        <v>1</v>
      </c>
      <c r="AY223">
        <f t="shared" si="175"/>
        <v>0</v>
      </c>
      <c r="AZ223">
        <f t="shared" si="176"/>
        <v>6.0451654681694507</v>
      </c>
      <c r="BC223">
        <v>216</v>
      </c>
      <c r="BD223" t="e">
        <v>#N/A</v>
      </c>
      <c r="BE223" t="e">
        <v>#N/A</v>
      </c>
      <c r="BG223" t="e">
        <f t="shared" si="177"/>
        <v>#N/A</v>
      </c>
      <c r="BH223" t="e">
        <f t="shared" si="178"/>
        <v>#N/A</v>
      </c>
      <c r="BI223" t="e">
        <f t="shared" si="179"/>
        <v>#N/A</v>
      </c>
      <c r="BL223">
        <v>216</v>
      </c>
      <c r="BM223">
        <v>24.95750566039542</v>
      </c>
      <c r="BN223">
        <v>15.28709763998793</v>
      </c>
      <c r="BP223">
        <f t="shared" si="180"/>
        <v>1</v>
      </c>
      <c r="BQ223">
        <f t="shared" si="181"/>
        <v>0</v>
      </c>
      <c r="BR223">
        <f t="shared" si="182"/>
        <v>9.6704080204074891</v>
      </c>
      <c r="BU223">
        <v>216</v>
      </c>
      <c r="BV223">
        <v>21.34062987124738</v>
      </c>
      <c r="BW223">
        <v>17.742163667604828</v>
      </c>
      <c r="BY223">
        <f t="shared" si="183"/>
        <v>1</v>
      </c>
      <c r="BZ223">
        <f t="shared" si="184"/>
        <v>0</v>
      </c>
      <c r="CA223">
        <f t="shared" si="185"/>
        <v>3.5984662036425519</v>
      </c>
      <c r="CD223">
        <v>216</v>
      </c>
      <c r="CE223">
        <v>22.116747038493042</v>
      </c>
      <c r="CF223">
        <v>36.076068774861476</v>
      </c>
      <c r="CH223">
        <f t="shared" si="186"/>
        <v>0</v>
      </c>
      <c r="CI223">
        <f t="shared" si="187"/>
        <v>1</v>
      </c>
      <c r="CJ223">
        <f t="shared" si="188"/>
        <v>13.959321736368434</v>
      </c>
      <c r="CM223">
        <v>216</v>
      </c>
      <c r="CN223">
        <v>22.609188762568291</v>
      </c>
      <c r="CO223">
        <v>16.396156989983261</v>
      </c>
      <c r="CQ223">
        <f t="shared" si="189"/>
        <v>1</v>
      </c>
      <c r="CR223">
        <f t="shared" si="190"/>
        <v>0</v>
      </c>
      <c r="CS223">
        <f t="shared" si="191"/>
        <v>6.2130317725850297</v>
      </c>
      <c r="CV223">
        <v>216</v>
      </c>
      <c r="CW223">
        <v>24.279805256099937</v>
      </c>
      <c r="CX223">
        <v>18.427003861953505</v>
      </c>
      <c r="CZ223">
        <f t="shared" si="192"/>
        <v>1</v>
      </c>
      <c r="DA223">
        <f t="shared" si="193"/>
        <v>0</v>
      </c>
      <c r="DB223">
        <f t="shared" si="194"/>
        <v>5.8528013941464323</v>
      </c>
      <c r="DE223">
        <v>216</v>
      </c>
      <c r="DF223">
        <v>26.283293651787289</v>
      </c>
      <c r="DG223">
        <v>25.955920673056877</v>
      </c>
      <c r="DI223">
        <f t="shared" si="195"/>
        <v>1</v>
      </c>
      <c r="DJ223">
        <f t="shared" si="196"/>
        <v>0</v>
      </c>
      <c r="DK223">
        <f t="shared" si="197"/>
        <v>0.32737297873041271</v>
      </c>
      <c r="DN223">
        <v>216</v>
      </c>
      <c r="DO223">
        <v>19.921015857547484</v>
      </c>
      <c r="DP223">
        <v>28.490745013884201</v>
      </c>
      <c r="DR223">
        <f t="shared" si="198"/>
        <v>0</v>
      </c>
      <c r="DS223">
        <f t="shared" si="199"/>
        <v>1</v>
      </c>
      <c r="DT223">
        <f t="shared" si="200"/>
        <v>8.5697291563367166</v>
      </c>
      <c r="DW223">
        <v>216</v>
      </c>
      <c r="DX223">
        <v>10.095722599249187</v>
      </c>
      <c r="DY223">
        <v>23.998179496726326</v>
      </c>
      <c r="EA223">
        <f t="shared" si="201"/>
        <v>0</v>
      </c>
      <c r="EB223">
        <f t="shared" si="202"/>
        <v>1</v>
      </c>
      <c r="EC223">
        <f t="shared" si="203"/>
        <v>13.902456897477139</v>
      </c>
      <c r="EF223">
        <v>216</v>
      </c>
      <c r="EG223">
        <v>23.063674365209302</v>
      </c>
      <c r="EH223">
        <v>13.898483751006378</v>
      </c>
      <c r="EJ223">
        <f t="shared" si="204"/>
        <v>1</v>
      </c>
      <c r="EK223">
        <f t="shared" si="205"/>
        <v>0</v>
      </c>
      <c r="EL223">
        <f t="shared" si="206"/>
        <v>9.165190614202924</v>
      </c>
      <c r="EO223">
        <v>216</v>
      </c>
      <c r="EP223">
        <v>22.927233440167356</v>
      </c>
      <c r="EQ223">
        <v>31.993728432946611</v>
      </c>
      <c r="ES223">
        <f t="shared" si="207"/>
        <v>0</v>
      </c>
      <c r="ET223">
        <f t="shared" si="208"/>
        <v>1</v>
      </c>
      <c r="EU223">
        <f t="shared" si="209"/>
        <v>9.0664949927792549</v>
      </c>
    </row>
    <row r="224" spans="1:151" x14ac:dyDescent="0.25">
      <c r="A224">
        <v>217</v>
      </c>
      <c r="B224">
        <v>10.068019863318641</v>
      </c>
      <c r="C224">
        <v>37.558296161052738</v>
      </c>
      <c r="E224">
        <f t="shared" si="159"/>
        <v>0</v>
      </c>
      <c r="F224">
        <f t="shared" si="161"/>
        <v>1</v>
      </c>
      <c r="G224">
        <f t="shared" si="160"/>
        <v>27.490276297734098</v>
      </c>
      <c r="J224">
        <v>217</v>
      </c>
      <c r="K224">
        <v>7.5943085022852745</v>
      </c>
      <c r="L224">
        <v>25.801583144120677</v>
      </c>
      <c r="N224">
        <f t="shared" si="162"/>
        <v>0</v>
      </c>
      <c r="O224">
        <f t="shared" si="163"/>
        <v>1</v>
      </c>
      <c r="P224">
        <f t="shared" si="164"/>
        <v>18.207274641835404</v>
      </c>
      <c r="S224">
        <v>217</v>
      </c>
      <c r="T224">
        <v>14.389391946236591</v>
      </c>
      <c r="U224">
        <v>34.187577279318404</v>
      </c>
      <c r="W224">
        <f t="shared" si="165"/>
        <v>0</v>
      </c>
      <c r="X224">
        <f t="shared" si="166"/>
        <v>1</v>
      </c>
      <c r="Y224">
        <f t="shared" si="167"/>
        <v>19.798185333081811</v>
      </c>
      <c r="AB224">
        <v>217</v>
      </c>
      <c r="AC224">
        <v>24.657286595005992</v>
      </c>
      <c r="AD224">
        <v>17.593100605295195</v>
      </c>
      <c r="AF224">
        <f t="shared" si="168"/>
        <v>1</v>
      </c>
      <c r="AG224">
        <f t="shared" si="169"/>
        <v>0</v>
      </c>
      <c r="AH224">
        <f t="shared" si="170"/>
        <v>7.064185989710797</v>
      </c>
      <c r="AK224">
        <v>217</v>
      </c>
      <c r="AL224">
        <v>19.757588106217209</v>
      </c>
      <c r="AM224">
        <v>25.032015461829797</v>
      </c>
      <c r="AO224">
        <f t="shared" si="171"/>
        <v>0</v>
      </c>
      <c r="AP224">
        <f t="shared" si="172"/>
        <v>1</v>
      </c>
      <c r="AQ224">
        <f t="shared" si="173"/>
        <v>5.2744273556125876</v>
      </c>
      <c r="AT224">
        <v>217</v>
      </c>
      <c r="AU224">
        <v>20.17464572727668</v>
      </c>
      <c r="AV224">
        <v>25.16184035725691</v>
      </c>
      <c r="AX224">
        <f t="shared" si="174"/>
        <v>0</v>
      </c>
      <c r="AY224">
        <f t="shared" si="175"/>
        <v>1</v>
      </c>
      <c r="AZ224">
        <f t="shared" si="176"/>
        <v>4.9871946299802303</v>
      </c>
      <c r="BC224">
        <v>217</v>
      </c>
      <c r="BD224" t="e">
        <v>#N/A</v>
      </c>
      <c r="BE224" t="e">
        <v>#N/A</v>
      </c>
      <c r="BG224" t="e">
        <f t="shared" si="177"/>
        <v>#N/A</v>
      </c>
      <c r="BH224" t="e">
        <f t="shared" si="178"/>
        <v>#N/A</v>
      </c>
      <c r="BI224" t="e">
        <f t="shared" si="179"/>
        <v>#N/A</v>
      </c>
      <c r="BL224">
        <v>217</v>
      </c>
      <c r="BM224">
        <v>22.790197130697422</v>
      </c>
      <c r="BN224">
        <v>14.171766186414192</v>
      </c>
      <c r="BP224">
        <f t="shared" si="180"/>
        <v>1</v>
      </c>
      <c r="BQ224">
        <f t="shared" si="181"/>
        <v>0</v>
      </c>
      <c r="BR224">
        <f t="shared" si="182"/>
        <v>8.6184309442832294</v>
      </c>
      <c r="BU224">
        <v>217</v>
      </c>
      <c r="BV224">
        <v>16.36531988983231</v>
      </c>
      <c r="BW224">
        <v>24.079728288833056</v>
      </c>
      <c r="BY224">
        <f t="shared" si="183"/>
        <v>0</v>
      </c>
      <c r="BZ224">
        <f t="shared" si="184"/>
        <v>1</v>
      </c>
      <c r="CA224">
        <f t="shared" si="185"/>
        <v>7.7144083990007459</v>
      </c>
      <c r="CD224">
        <v>217</v>
      </c>
      <c r="CE224">
        <v>14.904819374819699</v>
      </c>
      <c r="CF224">
        <v>23.939271427607299</v>
      </c>
      <c r="CH224">
        <f t="shared" si="186"/>
        <v>0</v>
      </c>
      <c r="CI224">
        <f t="shared" si="187"/>
        <v>1</v>
      </c>
      <c r="CJ224">
        <f t="shared" si="188"/>
        <v>9.0344520527876</v>
      </c>
      <c r="CM224">
        <v>217</v>
      </c>
      <c r="CN224">
        <v>18.388174606335461</v>
      </c>
      <c r="CO224">
        <v>18.109398134965925</v>
      </c>
      <c r="CQ224">
        <f t="shared" si="189"/>
        <v>1</v>
      </c>
      <c r="CR224">
        <f t="shared" si="190"/>
        <v>0</v>
      </c>
      <c r="CS224">
        <f t="shared" si="191"/>
        <v>0.27877647136953598</v>
      </c>
      <c r="CV224">
        <v>217</v>
      </c>
      <c r="CW224">
        <v>16.166792091705556</v>
      </c>
      <c r="CX224">
        <v>18.336244118464361</v>
      </c>
      <c r="CZ224">
        <f t="shared" si="192"/>
        <v>0</v>
      </c>
      <c r="DA224">
        <f t="shared" si="193"/>
        <v>1</v>
      </c>
      <c r="DB224">
        <f t="shared" si="194"/>
        <v>2.1694520267588047</v>
      </c>
      <c r="DE224">
        <v>217</v>
      </c>
      <c r="DF224">
        <v>20.473490601902661</v>
      </c>
      <c r="DG224">
        <v>19.676866653387993</v>
      </c>
      <c r="DI224">
        <f t="shared" si="195"/>
        <v>1</v>
      </c>
      <c r="DJ224">
        <f t="shared" si="196"/>
        <v>0</v>
      </c>
      <c r="DK224">
        <f t="shared" si="197"/>
        <v>0.796623948514668</v>
      </c>
      <c r="DN224">
        <v>217</v>
      </c>
      <c r="DO224">
        <v>24.356346776413293</v>
      </c>
      <c r="DP224">
        <v>21.965772930899117</v>
      </c>
      <c r="DR224">
        <f t="shared" si="198"/>
        <v>1</v>
      </c>
      <c r="DS224">
        <f t="shared" si="199"/>
        <v>0</v>
      </c>
      <c r="DT224">
        <f t="shared" si="200"/>
        <v>2.3905738455141758</v>
      </c>
      <c r="DW224">
        <v>217</v>
      </c>
      <c r="DX224">
        <v>26.439830969645211</v>
      </c>
      <c r="DY224">
        <v>19.762699751549867</v>
      </c>
      <c r="EA224">
        <f t="shared" si="201"/>
        <v>1</v>
      </c>
      <c r="EB224">
        <f t="shared" si="202"/>
        <v>0</v>
      </c>
      <c r="EC224">
        <f t="shared" si="203"/>
        <v>6.6771312180953437</v>
      </c>
      <c r="EF224">
        <v>217</v>
      </c>
      <c r="EG224">
        <v>16.600758269494733</v>
      </c>
      <c r="EH224">
        <v>11.756298924238852</v>
      </c>
      <c r="EJ224">
        <f t="shared" si="204"/>
        <v>1</v>
      </c>
      <c r="EK224">
        <f t="shared" si="205"/>
        <v>0</v>
      </c>
      <c r="EL224">
        <f t="shared" si="206"/>
        <v>4.8444593452558813</v>
      </c>
      <c r="EO224">
        <v>217</v>
      </c>
      <c r="EP224">
        <v>22.825468915427937</v>
      </c>
      <c r="EQ224">
        <v>34.885935205169268</v>
      </c>
      <c r="ES224">
        <f t="shared" si="207"/>
        <v>0</v>
      </c>
      <c r="ET224">
        <f t="shared" si="208"/>
        <v>1</v>
      </c>
      <c r="EU224">
        <f t="shared" si="209"/>
        <v>12.060466289741331</v>
      </c>
    </row>
    <row r="225" spans="1:151" x14ac:dyDescent="0.25">
      <c r="A225">
        <v>218</v>
      </c>
      <c r="B225">
        <v>9.3476157896461949</v>
      </c>
      <c r="C225">
        <v>8.3623104531420083</v>
      </c>
      <c r="E225">
        <f t="shared" si="159"/>
        <v>1</v>
      </c>
      <c r="F225">
        <f t="shared" si="161"/>
        <v>0</v>
      </c>
      <c r="G225">
        <f t="shared" si="160"/>
        <v>0.98530533650418661</v>
      </c>
      <c r="J225">
        <v>218</v>
      </c>
      <c r="K225">
        <v>15.226382792599036</v>
      </c>
      <c r="L225">
        <v>25.025542876275949</v>
      </c>
      <c r="N225">
        <f t="shared" si="162"/>
        <v>0</v>
      </c>
      <c r="O225">
        <f t="shared" si="163"/>
        <v>1</v>
      </c>
      <c r="P225">
        <f t="shared" si="164"/>
        <v>9.799160083676913</v>
      </c>
      <c r="S225">
        <v>218</v>
      </c>
      <c r="T225">
        <v>18.124337726465697</v>
      </c>
      <c r="U225">
        <v>16.688758832930798</v>
      </c>
      <c r="W225">
        <f t="shared" si="165"/>
        <v>1</v>
      </c>
      <c r="X225">
        <f t="shared" si="166"/>
        <v>0</v>
      </c>
      <c r="Y225">
        <f t="shared" si="167"/>
        <v>1.435578893534899</v>
      </c>
      <c r="AB225">
        <v>218</v>
      </c>
      <c r="AC225">
        <v>26.541157354492171</v>
      </c>
      <c r="AD225">
        <v>18.927785310457065</v>
      </c>
      <c r="AF225">
        <f t="shared" si="168"/>
        <v>1</v>
      </c>
      <c r="AG225">
        <f t="shared" si="169"/>
        <v>0</v>
      </c>
      <c r="AH225">
        <f t="shared" si="170"/>
        <v>7.6133720440351063</v>
      </c>
      <c r="AK225">
        <v>218</v>
      </c>
      <c r="AL225">
        <v>25.477300357938574</v>
      </c>
      <c r="AM225">
        <v>61.866265329165302</v>
      </c>
      <c r="AO225">
        <f t="shared" si="171"/>
        <v>0</v>
      </c>
      <c r="AP225">
        <f t="shared" si="172"/>
        <v>1</v>
      </c>
      <c r="AQ225">
        <f t="shared" si="173"/>
        <v>36.388964971226727</v>
      </c>
      <c r="AT225">
        <v>218</v>
      </c>
      <c r="AU225">
        <v>18.478881103217493</v>
      </c>
      <c r="AV225">
        <v>26.915987663925328</v>
      </c>
      <c r="AX225">
        <f t="shared" si="174"/>
        <v>0</v>
      </c>
      <c r="AY225">
        <f t="shared" si="175"/>
        <v>1</v>
      </c>
      <c r="AZ225">
        <f t="shared" si="176"/>
        <v>8.4371065607078357</v>
      </c>
      <c r="BC225">
        <v>218</v>
      </c>
      <c r="BD225" t="e">
        <v>#N/A</v>
      </c>
      <c r="BE225" t="e">
        <v>#N/A</v>
      </c>
      <c r="BG225" t="e">
        <f t="shared" si="177"/>
        <v>#N/A</v>
      </c>
      <c r="BH225" t="e">
        <f t="shared" si="178"/>
        <v>#N/A</v>
      </c>
      <c r="BI225" t="e">
        <f t="shared" si="179"/>
        <v>#N/A</v>
      </c>
      <c r="BL225">
        <v>218</v>
      </c>
      <c r="BM225">
        <v>27.632753033061832</v>
      </c>
      <c r="BN225">
        <v>6.3130282169450087</v>
      </c>
      <c r="BP225">
        <f t="shared" si="180"/>
        <v>1</v>
      </c>
      <c r="BQ225">
        <f t="shared" si="181"/>
        <v>0</v>
      </c>
      <c r="BR225">
        <f t="shared" si="182"/>
        <v>21.319724816116825</v>
      </c>
      <c r="BU225">
        <v>218</v>
      </c>
      <c r="BV225">
        <v>19.106653982543811</v>
      </c>
      <c r="BW225">
        <v>16.956615486438899</v>
      </c>
      <c r="BY225">
        <f t="shared" si="183"/>
        <v>1</v>
      </c>
      <c r="BZ225">
        <f t="shared" si="184"/>
        <v>0</v>
      </c>
      <c r="CA225">
        <f t="shared" si="185"/>
        <v>2.1500384961049122</v>
      </c>
      <c r="CD225">
        <v>218</v>
      </c>
      <c r="CE225">
        <v>23.990028187773841</v>
      </c>
      <c r="CF225">
        <v>33.856441453522116</v>
      </c>
      <c r="CH225">
        <f t="shared" si="186"/>
        <v>0</v>
      </c>
      <c r="CI225">
        <f t="shared" si="187"/>
        <v>1</v>
      </c>
      <c r="CJ225">
        <f t="shared" si="188"/>
        <v>9.8664132657482746</v>
      </c>
      <c r="CM225">
        <v>218</v>
      </c>
      <c r="CN225">
        <v>20.208637634750509</v>
      </c>
      <c r="CO225">
        <v>31.163069248878806</v>
      </c>
      <c r="CQ225">
        <f t="shared" si="189"/>
        <v>0</v>
      </c>
      <c r="CR225">
        <f t="shared" si="190"/>
        <v>1</v>
      </c>
      <c r="CS225">
        <f t="shared" si="191"/>
        <v>10.954431614128296</v>
      </c>
      <c r="CV225">
        <v>218</v>
      </c>
      <c r="CW225">
        <v>22.009711209278294</v>
      </c>
      <c r="CX225">
        <v>12.989555348344858</v>
      </c>
      <c r="CZ225">
        <f t="shared" si="192"/>
        <v>1</v>
      </c>
      <c r="DA225">
        <f t="shared" si="193"/>
        <v>0</v>
      </c>
      <c r="DB225">
        <f t="shared" si="194"/>
        <v>9.0201558609334356</v>
      </c>
      <c r="DE225">
        <v>218</v>
      </c>
      <c r="DF225">
        <v>21.19877004751017</v>
      </c>
      <c r="DG225">
        <v>19.515238681528718</v>
      </c>
      <c r="DI225">
        <f t="shared" si="195"/>
        <v>1</v>
      </c>
      <c r="DJ225">
        <f t="shared" si="196"/>
        <v>0</v>
      </c>
      <c r="DK225">
        <f t="shared" si="197"/>
        <v>1.6835313659814517</v>
      </c>
      <c r="DN225">
        <v>218</v>
      </c>
      <c r="DO225">
        <v>22.201582786286927</v>
      </c>
      <c r="DP225">
        <v>23.116239820224408</v>
      </c>
      <c r="DR225">
        <f t="shared" si="198"/>
        <v>0</v>
      </c>
      <c r="DS225">
        <f t="shared" si="199"/>
        <v>1</v>
      </c>
      <c r="DT225">
        <f t="shared" si="200"/>
        <v>0.91465703393748043</v>
      </c>
      <c r="DW225">
        <v>218</v>
      </c>
      <c r="DX225">
        <v>10.927610445560305</v>
      </c>
      <c r="DY225">
        <v>20.797873990126934</v>
      </c>
      <c r="EA225">
        <f t="shared" si="201"/>
        <v>0</v>
      </c>
      <c r="EB225">
        <f t="shared" si="202"/>
        <v>1</v>
      </c>
      <c r="EC225">
        <f t="shared" si="203"/>
        <v>9.8702635445666296</v>
      </c>
      <c r="EF225">
        <v>218</v>
      </c>
      <c r="EG225">
        <v>19.98885043816724</v>
      </c>
      <c r="EH225">
        <v>14.046316387548689</v>
      </c>
      <c r="EJ225">
        <f t="shared" si="204"/>
        <v>1</v>
      </c>
      <c r="EK225">
        <f t="shared" si="205"/>
        <v>0</v>
      </c>
      <c r="EL225">
        <f t="shared" si="206"/>
        <v>5.9425340506185513</v>
      </c>
      <c r="EO225">
        <v>218</v>
      </c>
      <c r="EP225">
        <v>17.74450027426462</v>
      </c>
      <c r="EQ225">
        <v>-2.7375426679672259</v>
      </c>
      <c r="ES225">
        <f t="shared" si="207"/>
        <v>1</v>
      </c>
      <c r="ET225">
        <f t="shared" si="208"/>
        <v>0</v>
      </c>
      <c r="EU225">
        <f t="shared" si="209"/>
        <v>20.482042942231846</v>
      </c>
    </row>
    <row r="226" spans="1:151" x14ac:dyDescent="0.25">
      <c r="A226">
        <v>219</v>
      </c>
      <c r="B226">
        <v>10.676804352228084</v>
      </c>
      <c r="C226">
        <v>26.887139644798644</v>
      </c>
      <c r="E226">
        <f t="shared" si="159"/>
        <v>0</v>
      </c>
      <c r="F226">
        <f t="shared" si="161"/>
        <v>1</v>
      </c>
      <c r="G226">
        <f t="shared" si="160"/>
        <v>16.210335292570562</v>
      </c>
      <c r="J226">
        <v>219</v>
      </c>
      <c r="K226">
        <v>19.72630339005266</v>
      </c>
      <c r="L226">
        <v>11.25278453128626</v>
      </c>
      <c r="N226">
        <f t="shared" si="162"/>
        <v>1</v>
      </c>
      <c r="O226">
        <f t="shared" si="163"/>
        <v>0</v>
      </c>
      <c r="P226">
        <f t="shared" si="164"/>
        <v>8.4735188587664005</v>
      </c>
      <c r="S226">
        <v>219</v>
      </c>
      <c r="T226">
        <v>19.594470050133481</v>
      </c>
      <c r="U226">
        <v>3.9176787153726487</v>
      </c>
      <c r="W226">
        <f t="shared" si="165"/>
        <v>1</v>
      </c>
      <c r="X226">
        <f t="shared" si="166"/>
        <v>0</v>
      </c>
      <c r="Y226">
        <f t="shared" si="167"/>
        <v>15.676791334760832</v>
      </c>
      <c r="AB226">
        <v>219</v>
      </c>
      <c r="AC226">
        <v>22.909372861399625</v>
      </c>
      <c r="AD226">
        <v>15.837296662038442</v>
      </c>
      <c r="AF226">
        <f t="shared" si="168"/>
        <v>1</v>
      </c>
      <c r="AG226">
        <f t="shared" si="169"/>
        <v>0</v>
      </c>
      <c r="AH226">
        <f t="shared" si="170"/>
        <v>7.0720761993611827</v>
      </c>
      <c r="AK226">
        <v>219</v>
      </c>
      <c r="AL226">
        <v>14.819052077944377</v>
      </c>
      <c r="AM226">
        <v>16.650679598503309</v>
      </c>
      <c r="AO226">
        <f t="shared" si="171"/>
        <v>0</v>
      </c>
      <c r="AP226">
        <f t="shared" si="172"/>
        <v>1</v>
      </c>
      <c r="AQ226">
        <f t="shared" si="173"/>
        <v>1.8316275205589321</v>
      </c>
      <c r="AT226">
        <v>219</v>
      </c>
      <c r="AU226">
        <v>15.933451357702175</v>
      </c>
      <c r="AV226">
        <v>18.41126541278242</v>
      </c>
      <c r="AX226">
        <f t="shared" si="174"/>
        <v>0</v>
      </c>
      <c r="AY226">
        <f t="shared" si="175"/>
        <v>1</v>
      </c>
      <c r="AZ226">
        <f t="shared" si="176"/>
        <v>2.4778140550802448</v>
      </c>
      <c r="BC226">
        <v>219</v>
      </c>
      <c r="BD226" t="e">
        <v>#N/A</v>
      </c>
      <c r="BE226" t="e">
        <v>#N/A</v>
      </c>
      <c r="BG226" t="e">
        <f t="shared" si="177"/>
        <v>#N/A</v>
      </c>
      <c r="BH226" t="e">
        <f t="shared" si="178"/>
        <v>#N/A</v>
      </c>
      <c r="BI226" t="e">
        <f t="shared" si="179"/>
        <v>#N/A</v>
      </c>
      <c r="BL226">
        <v>219</v>
      </c>
      <c r="BM226">
        <v>24.2592747312959</v>
      </c>
      <c r="BN226">
        <v>9.7898065671999035</v>
      </c>
      <c r="BP226">
        <f t="shared" si="180"/>
        <v>1</v>
      </c>
      <c r="BQ226">
        <f t="shared" si="181"/>
        <v>0</v>
      </c>
      <c r="BR226">
        <f t="shared" si="182"/>
        <v>14.469468164095996</v>
      </c>
      <c r="BU226">
        <v>219</v>
      </c>
      <c r="BV226">
        <v>26.153556280750266</v>
      </c>
      <c r="BW226">
        <v>22.359296125774275</v>
      </c>
      <c r="BY226">
        <f t="shared" si="183"/>
        <v>1</v>
      </c>
      <c r="BZ226">
        <f t="shared" si="184"/>
        <v>0</v>
      </c>
      <c r="CA226">
        <f t="shared" si="185"/>
        <v>3.7942601549759907</v>
      </c>
      <c r="CD226">
        <v>219</v>
      </c>
      <c r="CE226">
        <v>19.287388102081522</v>
      </c>
      <c r="CF226">
        <v>15.282273692645862</v>
      </c>
      <c r="CH226">
        <f t="shared" si="186"/>
        <v>1</v>
      </c>
      <c r="CI226">
        <f t="shared" si="187"/>
        <v>0</v>
      </c>
      <c r="CJ226">
        <f t="shared" si="188"/>
        <v>4.0051144094356594</v>
      </c>
      <c r="CM226">
        <v>219</v>
      </c>
      <c r="CN226">
        <v>13.858218545678524</v>
      </c>
      <c r="CO226">
        <v>19.161483066959907</v>
      </c>
      <c r="CQ226">
        <f t="shared" si="189"/>
        <v>0</v>
      </c>
      <c r="CR226">
        <f t="shared" si="190"/>
        <v>1</v>
      </c>
      <c r="CS226">
        <f t="shared" si="191"/>
        <v>5.3032645212813829</v>
      </c>
      <c r="CV226">
        <v>219</v>
      </c>
      <c r="CW226">
        <v>27.350307699963103</v>
      </c>
      <c r="CX226">
        <v>14.768576430968443</v>
      </c>
      <c r="CZ226">
        <f t="shared" si="192"/>
        <v>1</v>
      </c>
      <c r="DA226">
        <f t="shared" si="193"/>
        <v>0</v>
      </c>
      <c r="DB226">
        <f t="shared" si="194"/>
        <v>12.581731268994661</v>
      </c>
      <c r="DE226">
        <v>219</v>
      </c>
      <c r="DF226">
        <v>20.50781514097795</v>
      </c>
      <c r="DG226">
        <v>34.773281726331021</v>
      </c>
      <c r="DI226">
        <f t="shared" si="195"/>
        <v>0</v>
      </c>
      <c r="DJ226">
        <f t="shared" si="196"/>
        <v>1</v>
      </c>
      <c r="DK226">
        <f t="shared" si="197"/>
        <v>14.265466585353071</v>
      </c>
      <c r="DN226">
        <v>219</v>
      </c>
      <c r="DO226">
        <v>23.084775225895186</v>
      </c>
      <c r="DP226">
        <v>6.0388204974737612</v>
      </c>
      <c r="DR226">
        <f t="shared" si="198"/>
        <v>1</v>
      </c>
      <c r="DS226">
        <f t="shared" si="199"/>
        <v>0</v>
      </c>
      <c r="DT226">
        <f t="shared" si="200"/>
        <v>17.045954728421425</v>
      </c>
      <c r="DW226">
        <v>219</v>
      </c>
      <c r="DX226">
        <v>17.208833275448278</v>
      </c>
      <c r="DY226">
        <v>19.149523586216279</v>
      </c>
      <c r="EA226">
        <f t="shared" si="201"/>
        <v>0</v>
      </c>
      <c r="EB226">
        <f t="shared" si="202"/>
        <v>1</v>
      </c>
      <c r="EC226">
        <f t="shared" si="203"/>
        <v>1.9406903107680016</v>
      </c>
      <c r="EF226">
        <v>219</v>
      </c>
      <c r="EG226">
        <v>18.62096700236723</v>
      </c>
      <c r="EH226">
        <v>16.503229931875715</v>
      </c>
      <c r="EJ226">
        <f t="shared" si="204"/>
        <v>1</v>
      </c>
      <c r="EK226">
        <f t="shared" si="205"/>
        <v>0</v>
      </c>
      <c r="EL226">
        <f t="shared" si="206"/>
        <v>2.1177370704915148</v>
      </c>
      <c r="EO226">
        <v>219</v>
      </c>
      <c r="EP226">
        <v>20.790417054021287</v>
      </c>
      <c r="EQ226">
        <v>55.163134360110519</v>
      </c>
      <c r="ES226">
        <f t="shared" si="207"/>
        <v>0</v>
      </c>
      <c r="ET226">
        <f t="shared" si="208"/>
        <v>1</v>
      </c>
      <c r="EU226">
        <f t="shared" si="209"/>
        <v>34.372717306089228</v>
      </c>
    </row>
    <row r="227" spans="1:151" x14ac:dyDescent="0.25">
      <c r="A227">
        <v>220</v>
      </c>
      <c r="B227">
        <v>15.861762936474653</v>
      </c>
      <c r="C227">
        <v>19.512857410194236</v>
      </c>
      <c r="E227">
        <f t="shared" si="159"/>
        <v>0</v>
      </c>
      <c r="F227">
        <f t="shared" si="161"/>
        <v>1</v>
      </c>
      <c r="G227">
        <f t="shared" si="160"/>
        <v>3.6510944737195832</v>
      </c>
      <c r="J227">
        <v>220</v>
      </c>
      <c r="K227">
        <v>19.5114770922231</v>
      </c>
      <c r="L227">
        <v>31.684435393075908</v>
      </c>
      <c r="N227">
        <f t="shared" si="162"/>
        <v>0</v>
      </c>
      <c r="O227">
        <f t="shared" si="163"/>
        <v>1</v>
      </c>
      <c r="P227">
        <f t="shared" si="164"/>
        <v>12.172958300852809</v>
      </c>
      <c r="S227">
        <v>220</v>
      </c>
      <c r="T227">
        <v>21.526628058985938</v>
      </c>
      <c r="U227">
        <v>28.232113308077185</v>
      </c>
      <c r="W227">
        <f t="shared" si="165"/>
        <v>0</v>
      </c>
      <c r="X227">
        <f t="shared" si="166"/>
        <v>1</v>
      </c>
      <c r="Y227">
        <f t="shared" si="167"/>
        <v>6.7054852490912467</v>
      </c>
      <c r="AB227">
        <v>220</v>
      </c>
      <c r="AC227">
        <v>22.412291975818416</v>
      </c>
      <c r="AD227">
        <v>17.207485778659876</v>
      </c>
      <c r="AF227">
        <f t="shared" si="168"/>
        <v>1</v>
      </c>
      <c r="AG227">
        <f t="shared" si="169"/>
        <v>0</v>
      </c>
      <c r="AH227">
        <f t="shared" si="170"/>
        <v>5.2048061971585398</v>
      </c>
      <c r="AK227">
        <v>220</v>
      </c>
      <c r="AL227">
        <v>26.385818748709408</v>
      </c>
      <c r="AM227">
        <v>22.717016313640528</v>
      </c>
      <c r="AO227">
        <f t="shared" si="171"/>
        <v>1</v>
      </c>
      <c r="AP227">
        <f t="shared" si="172"/>
        <v>0</v>
      </c>
      <c r="AQ227">
        <f t="shared" si="173"/>
        <v>3.6688024350688799</v>
      </c>
      <c r="AT227">
        <v>220</v>
      </c>
      <c r="AU227">
        <v>18.387005702536424</v>
      </c>
      <c r="AV227">
        <v>24.114140048346655</v>
      </c>
      <c r="AX227">
        <f t="shared" si="174"/>
        <v>0</v>
      </c>
      <c r="AY227">
        <f t="shared" si="175"/>
        <v>1</v>
      </c>
      <c r="AZ227">
        <f t="shared" si="176"/>
        <v>5.7271343458102315</v>
      </c>
      <c r="BC227">
        <v>220</v>
      </c>
      <c r="BD227" t="e">
        <v>#N/A</v>
      </c>
      <c r="BE227" t="e">
        <v>#N/A</v>
      </c>
      <c r="BG227" t="e">
        <f t="shared" si="177"/>
        <v>#N/A</v>
      </c>
      <c r="BH227" t="e">
        <f t="shared" si="178"/>
        <v>#N/A</v>
      </c>
      <c r="BI227" t="e">
        <f t="shared" si="179"/>
        <v>#N/A</v>
      </c>
      <c r="BL227">
        <v>220</v>
      </c>
      <c r="BM227">
        <v>29.453997464394845</v>
      </c>
      <c r="BN227">
        <v>12.301800570092585</v>
      </c>
      <c r="BP227">
        <f t="shared" si="180"/>
        <v>1</v>
      </c>
      <c r="BQ227">
        <f t="shared" si="181"/>
        <v>0</v>
      </c>
      <c r="BR227">
        <f t="shared" si="182"/>
        <v>17.152196894302261</v>
      </c>
      <c r="BU227">
        <v>220</v>
      </c>
      <c r="BV227">
        <v>28.96053892372499</v>
      </c>
      <c r="BW227">
        <v>22.873751865659724</v>
      </c>
      <c r="BY227">
        <f t="shared" si="183"/>
        <v>1</v>
      </c>
      <c r="BZ227">
        <f t="shared" si="184"/>
        <v>0</v>
      </c>
      <c r="CA227">
        <f t="shared" si="185"/>
        <v>6.0867870580652657</v>
      </c>
      <c r="CD227">
        <v>220</v>
      </c>
      <c r="CE227">
        <v>18.767225659215534</v>
      </c>
      <c r="CF227">
        <v>9.6514525361392138</v>
      </c>
      <c r="CH227">
        <f t="shared" si="186"/>
        <v>1</v>
      </c>
      <c r="CI227">
        <f t="shared" si="187"/>
        <v>0</v>
      </c>
      <c r="CJ227">
        <f t="shared" si="188"/>
        <v>9.1157731230763197</v>
      </c>
      <c r="CM227">
        <v>220</v>
      </c>
      <c r="CN227">
        <v>12.549334432457586</v>
      </c>
      <c r="CO227">
        <v>19.097452443280662</v>
      </c>
      <c r="CQ227">
        <f t="shared" si="189"/>
        <v>0</v>
      </c>
      <c r="CR227">
        <f t="shared" si="190"/>
        <v>1</v>
      </c>
      <c r="CS227">
        <f t="shared" si="191"/>
        <v>6.5481180108230763</v>
      </c>
      <c r="CV227">
        <v>220</v>
      </c>
      <c r="CW227">
        <v>23.791429968863394</v>
      </c>
      <c r="CX227">
        <v>16.139910000581558</v>
      </c>
      <c r="CZ227">
        <f t="shared" si="192"/>
        <v>1</v>
      </c>
      <c r="DA227">
        <f t="shared" si="193"/>
        <v>0</v>
      </c>
      <c r="DB227">
        <f t="shared" si="194"/>
        <v>7.6515199682818356</v>
      </c>
      <c r="DE227">
        <v>220</v>
      </c>
      <c r="DF227">
        <v>16.351674616383146</v>
      </c>
      <c r="DG227">
        <v>29.201587744466714</v>
      </c>
      <c r="DI227">
        <f t="shared" si="195"/>
        <v>0</v>
      </c>
      <c r="DJ227">
        <f t="shared" si="196"/>
        <v>1</v>
      </c>
      <c r="DK227">
        <f t="shared" si="197"/>
        <v>12.849913128083568</v>
      </c>
      <c r="DN227">
        <v>220</v>
      </c>
      <c r="DO227">
        <v>21.897824752796556</v>
      </c>
      <c r="DP227">
        <v>25.880275236145714</v>
      </c>
      <c r="DR227">
        <f t="shared" si="198"/>
        <v>0</v>
      </c>
      <c r="DS227">
        <f t="shared" si="199"/>
        <v>1</v>
      </c>
      <c r="DT227">
        <f t="shared" si="200"/>
        <v>3.9824504833491581</v>
      </c>
      <c r="DW227">
        <v>220</v>
      </c>
      <c r="DX227">
        <v>14.723780588648205</v>
      </c>
      <c r="DY227">
        <v>8.9802749128740906</v>
      </c>
      <c r="EA227">
        <f t="shared" si="201"/>
        <v>1</v>
      </c>
      <c r="EB227">
        <f t="shared" si="202"/>
        <v>0</v>
      </c>
      <c r="EC227">
        <f t="shared" si="203"/>
        <v>5.7435056757741147</v>
      </c>
      <c r="EF227">
        <v>220</v>
      </c>
      <c r="EG227">
        <v>21.019785702162931</v>
      </c>
      <c r="EH227">
        <v>16.561041140749346</v>
      </c>
      <c r="EJ227">
        <f t="shared" si="204"/>
        <v>1</v>
      </c>
      <c r="EK227">
        <f t="shared" si="205"/>
        <v>0</v>
      </c>
      <c r="EL227">
        <f t="shared" si="206"/>
        <v>4.4587445614135852</v>
      </c>
      <c r="EO227">
        <v>220</v>
      </c>
      <c r="EP227">
        <v>22.305841569377879</v>
      </c>
      <c r="EQ227">
        <v>32.341144401735157</v>
      </c>
      <c r="ES227">
        <f t="shared" si="207"/>
        <v>0</v>
      </c>
      <c r="ET227">
        <f t="shared" si="208"/>
        <v>1</v>
      </c>
      <c r="EU227">
        <f t="shared" si="209"/>
        <v>10.035302832357278</v>
      </c>
    </row>
    <row r="228" spans="1:151" x14ac:dyDescent="0.25">
      <c r="A228">
        <v>221</v>
      </c>
      <c r="B228">
        <v>10.207300328317171</v>
      </c>
      <c r="C228">
        <v>-2.9072851971162557</v>
      </c>
      <c r="E228">
        <f t="shared" si="159"/>
        <v>1</v>
      </c>
      <c r="F228">
        <f t="shared" si="161"/>
        <v>0</v>
      </c>
      <c r="G228">
        <f t="shared" si="160"/>
        <v>13.114585525433426</v>
      </c>
      <c r="J228">
        <v>221</v>
      </c>
      <c r="K228">
        <v>25.411753706677231</v>
      </c>
      <c r="L228">
        <v>23.419985862119784</v>
      </c>
      <c r="N228">
        <f t="shared" si="162"/>
        <v>1</v>
      </c>
      <c r="O228">
        <f t="shared" si="163"/>
        <v>0</v>
      </c>
      <c r="P228">
        <f t="shared" si="164"/>
        <v>1.9917678445574474</v>
      </c>
      <c r="S228">
        <v>221</v>
      </c>
      <c r="T228">
        <v>17.797397095862081</v>
      </c>
      <c r="U228">
        <v>26.56286862714984</v>
      </c>
      <c r="W228">
        <f t="shared" si="165"/>
        <v>0</v>
      </c>
      <c r="X228">
        <f t="shared" si="166"/>
        <v>1</v>
      </c>
      <c r="Y228">
        <f t="shared" si="167"/>
        <v>8.7654715312877585</v>
      </c>
      <c r="AB228">
        <v>221</v>
      </c>
      <c r="AC228">
        <v>26.066908411169408</v>
      </c>
      <c r="AD228">
        <v>17.550828049855685</v>
      </c>
      <c r="AF228">
        <f t="shared" si="168"/>
        <v>1</v>
      </c>
      <c r="AG228">
        <f t="shared" si="169"/>
        <v>0</v>
      </c>
      <c r="AH228">
        <f t="shared" si="170"/>
        <v>8.5160803613137226</v>
      </c>
      <c r="AK228">
        <v>221</v>
      </c>
      <c r="AL228">
        <v>24.571157398126243</v>
      </c>
      <c r="AM228">
        <v>49.992811376648461</v>
      </c>
      <c r="AO228">
        <f t="shared" si="171"/>
        <v>0</v>
      </c>
      <c r="AP228">
        <f t="shared" si="172"/>
        <v>1</v>
      </c>
      <c r="AQ228">
        <f t="shared" si="173"/>
        <v>25.421653978522219</v>
      </c>
      <c r="AT228">
        <v>221</v>
      </c>
      <c r="AU228">
        <v>15.469672630529226</v>
      </c>
      <c r="AV228">
        <v>8.8683908152650925</v>
      </c>
      <c r="AX228">
        <f t="shared" si="174"/>
        <v>1</v>
      </c>
      <c r="AY228">
        <f t="shared" si="175"/>
        <v>0</v>
      </c>
      <c r="AZ228">
        <f t="shared" si="176"/>
        <v>6.6012818152641337</v>
      </c>
      <c r="BC228">
        <v>221</v>
      </c>
      <c r="BD228" t="e">
        <v>#N/A</v>
      </c>
      <c r="BE228" t="e">
        <v>#N/A</v>
      </c>
      <c r="BG228" t="e">
        <f t="shared" si="177"/>
        <v>#N/A</v>
      </c>
      <c r="BH228" t="e">
        <f t="shared" si="178"/>
        <v>#N/A</v>
      </c>
      <c r="BI228" t="e">
        <f t="shared" si="179"/>
        <v>#N/A</v>
      </c>
      <c r="BL228">
        <v>221</v>
      </c>
      <c r="BM228">
        <v>32.199973524126634</v>
      </c>
      <c r="BN228">
        <v>9.1065746463420396</v>
      </c>
      <c r="BP228">
        <f t="shared" si="180"/>
        <v>1</v>
      </c>
      <c r="BQ228">
        <f t="shared" si="181"/>
        <v>0</v>
      </c>
      <c r="BR228">
        <f t="shared" si="182"/>
        <v>23.093398877784594</v>
      </c>
      <c r="BU228">
        <v>221</v>
      </c>
      <c r="BV228">
        <v>21.363772934812559</v>
      </c>
      <c r="BW228">
        <v>23.606249805382575</v>
      </c>
      <c r="BY228">
        <f t="shared" si="183"/>
        <v>0</v>
      </c>
      <c r="BZ228">
        <f t="shared" si="184"/>
        <v>1</v>
      </c>
      <c r="CA228">
        <f t="shared" si="185"/>
        <v>2.242476870570016</v>
      </c>
      <c r="CD228">
        <v>221</v>
      </c>
      <c r="CE228">
        <v>22.551154348688137</v>
      </c>
      <c r="CF228">
        <v>28.636044506059328</v>
      </c>
      <c r="CH228">
        <f t="shared" si="186"/>
        <v>0</v>
      </c>
      <c r="CI228">
        <f t="shared" si="187"/>
        <v>1</v>
      </c>
      <c r="CJ228">
        <f t="shared" si="188"/>
        <v>6.0848901573711913</v>
      </c>
      <c r="CM228">
        <v>221</v>
      </c>
      <c r="CN228">
        <v>17.883745709503906</v>
      </c>
      <c r="CO228">
        <v>16.977237948327019</v>
      </c>
      <c r="CQ228">
        <f t="shared" si="189"/>
        <v>1</v>
      </c>
      <c r="CR228">
        <f t="shared" si="190"/>
        <v>0</v>
      </c>
      <c r="CS228">
        <f t="shared" si="191"/>
        <v>0.90650776117688636</v>
      </c>
      <c r="CV228">
        <v>221</v>
      </c>
      <c r="CW228">
        <v>20.796251183063518</v>
      </c>
      <c r="CX228">
        <v>18.539356457470614</v>
      </c>
      <c r="CZ228">
        <f t="shared" si="192"/>
        <v>1</v>
      </c>
      <c r="DA228">
        <f t="shared" si="193"/>
        <v>0</v>
      </c>
      <c r="DB228">
        <f t="shared" si="194"/>
        <v>2.2568947255929039</v>
      </c>
      <c r="DE228">
        <v>221</v>
      </c>
      <c r="DF228">
        <v>18.081578838621706</v>
      </c>
      <c r="DG228">
        <v>25.150226393178073</v>
      </c>
      <c r="DI228">
        <f t="shared" si="195"/>
        <v>0</v>
      </c>
      <c r="DJ228">
        <f t="shared" si="196"/>
        <v>1</v>
      </c>
      <c r="DK228">
        <f t="shared" si="197"/>
        <v>7.0686475545563674</v>
      </c>
      <c r="DN228">
        <v>221</v>
      </c>
      <c r="DO228">
        <v>23.210484875490003</v>
      </c>
      <c r="DP228">
        <v>16.040899723023657</v>
      </c>
      <c r="DR228">
        <f t="shared" si="198"/>
        <v>1</v>
      </c>
      <c r="DS228">
        <f t="shared" si="199"/>
        <v>0</v>
      </c>
      <c r="DT228">
        <f t="shared" si="200"/>
        <v>7.1695851524663468</v>
      </c>
      <c r="DW228">
        <v>221</v>
      </c>
      <c r="DX228">
        <v>22.783608849177774</v>
      </c>
      <c r="DY228">
        <v>23.856806939197654</v>
      </c>
      <c r="EA228">
        <f t="shared" si="201"/>
        <v>0</v>
      </c>
      <c r="EB228">
        <f t="shared" si="202"/>
        <v>1</v>
      </c>
      <c r="EC228">
        <f t="shared" si="203"/>
        <v>1.0731980900198792</v>
      </c>
      <c r="EF228">
        <v>221</v>
      </c>
      <c r="EG228">
        <v>21.260979565463401</v>
      </c>
      <c r="EH228">
        <v>7.9013704974625991</v>
      </c>
      <c r="EJ228">
        <f t="shared" si="204"/>
        <v>1</v>
      </c>
      <c r="EK228">
        <f t="shared" si="205"/>
        <v>0</v>
      </c>
      <c r="EL228">
        <f t="shared" si="206"/>
        <v>13.359609068000802</v>
      </c>
      <c r="EO228">
        <v>221</v>
      </c>
      <c r="EP228">
        <v>20.178946490045295</v>
      </c>
      <c r="EQ228">
        <v>23.227126407545278</v>
      </c>
      <c r="ES228">
        <f t="shared" si="207"/>
        <v>0</v>
      </c>
      <c r="ET228">
        <f t="shared" si="208"/>
        <v>1</v>
      </c>
      <c r="EU228">
        <f t="shared" si="209"/>
        <v>3.0481799174999828</v>
      </c>
    </row>
    <row r="229" spans="1:151" x14ac:dyDescent="0.25">
      <c r="A229">
        <v>222</v>
      </c>
      <c r="B229">
        <v>12.283096728913103</v>
      </c>
      <c r="C229">
        <v>24.341857448093901</v>
      </c>
      <c r="E229">
        <f t="shared" si="159"/>
        <v>0</v>
      </c>
      <c r="F229">
        <f t="shared" si="161"/>
        <v>1</v>
      </c>
      <c r="G229">
        <f t="shared" si="160"/>
        <v>12.058760719180798</v>
      </c>
      <c r="J229">
        <v>222</v>
      </c>
      <c r="K229">
        <v>16.2472662827048</v>
      </c>
      <c r="L229">
        <v>29.504007196538335</v>
      </c>
      <c r="N229">
        <f t="shared" si="162"/>
        <v>0</v>
      </c>
      <c r="O229">
        <f t="shared" si="163"/>
        <v>1</v>
      </c>
      <c r="P229">
        <f t="shared" si="164"/>
        <v>13.256740913833536</v>
      </c>
      <c r="S229">
        <v>222</v>
      </c>
      <c r="T229">
        <v>19.686154890061037</v>
      </c>
      <c r="U229">
        <v>19.187079380098126</v>
      </c>
      <c r="W229">
        <f t="shared" si="165"/>
        <v>1</v>
      </c>
      <c r="X229">
        <f t="shared" si="166"/>
        <v>0</v>
      </c>
      <c r="Y229">
        <f t="shared" si="167"/>
        <v>0.4990755099629105</v>
      </c>
      <c r="AB229">
        <v>222</v>
      </c>
      <c r="AC229">
        <v>22.880093255224345</v>
      </c>
      <c r="AD229">
        <v>16.698490449369451</v>
      </c>
      <c r="AF229">
        <f t="shared" si="168"/>
        <v>1</v>
      </c>
      <c r="AG229">
        <f t="shared" si="169"/>
        <v>0</v>
      </c>
      <c r="AH229">
        <f t="shared" si="170"/>
        <v>6.1816028058548937</v>
      </c>
      <c r="AK229">
        <v>222</v>
      </c>
      <c r="AL229">
        <v>19.551199780642396</v>
      </c>
      <c r="AM229">
        <v>10.579599791627615</v>
      </c>
      <c r="AO229">
        <f t="shared" si="171"/>
        <v>1</v>
      </c>
      <c r="AP229">
        <f t="shared" si="172"/>
        <v>0</v>
      </c>
      <c r="AQ229">
        <f t="shared" si="173"/>
        <v>8.9715999890147806</v>
      </c>
      <c r="AT229">
        <v>222</v>
      </c>
      <c r="AU229">
        <v>24.0955896718745</v>
      </c>
      <c r="AV229">
        <v>17.814634757113812</v>
      </c>
      <c r="AX229">
        <f t="shared" si="174"/>
        <v>1</v>
      </c>
      <c r="AY229">
        <f t="shared" si="175"/>
        <v>0</v>
      </c>
      <c r="AZ229">
        <f t="shared" si="176"/>
        <v>6.280954914760688</v>
      </c>
      <c r="BC229">
        <v>222</v>
      </c>
      <c r="BD229" t="e">
        <v>#N/A</v>
      </c>
      <c r="BE229" t="e">
        <v>#N/A</v>
      </c>
      <c r="BG229" t="e">
        <f t="shared" si="177"/>
        <v>#N/A</v>
      </c>
      <c r="BH229" t="e">
        <f t="shared" si="178"/>
        <v>#N/A</v>
      </c>
      <c r="BI229" t="e">
        <f t="shared" si="179"/>
        <v>#N/A</v>
      </c>
      <c r="BL229">
        <v>222</v>
      </c>
      <c r="BM229">
        <v>33.297739655181012</v>
      </c>
      <c r="BN229">
        <v>16.963645475639446</v>
      </c>
      <c r="BP229">
        <f t="shared" si="180"/>
        <v>1</v>
      </c>
      <c r="BQ229">
        <f t="shared" si="181"/>
        <v>0</v>
      </c>
      <c r="BR229">
        <f t="shared" si="182"/>
        <v>16.334094179541566</v>
      </c>
      <c r="BU229">
        <v>222</v>
      </c>
      <c r="BV229">
        <v>11.933308316693847</v>
      </c>
      <c r="BW229">
        <v>30.468977872854389</v>
      </c>
      <c r="BY229">
        <f t="shared" si="183"/>
        <v>0</v>
      </c>
      <c r="BZ229">
        <f t="shared" si="184"/>
        <v>1</v>
      </c>
      <c r="CA229">
        <f t="shared" si="185"/>
        <v>18.535669556160542</v>
      </c>
      <c r="CD229">
        <v>222</v>
      </c>
      <c r="CE229">
        <v>33.013321532757374</v>
      </c>
      <c r="CF229">
        <v>22.296976556118736</v>
      </c>
      <c r="CH229">
        <f t="shared" si="186"/>
        <v>1</v>
      </c>
      <c r="CI229">
        <f t="shared" si="187"/>
        <v>0</v>
      </c>
      <c r="CJ229">
        <f t="shared" si="188"/>
        <v>10.716344976638638</v>
      </c>
      <c r="CM229">
        <v>222</v>
      </c>
      <c r="CN229">
        <v>23.155745361563323</v>
      </c>
      <c r="CO229">
        <v>19.72511573784783</v>
      </c>
      <c r="CQ229">
        <f t="shared" si="189"/>
        <v>1</v>
      </c>
      <c r="CR229">
        <f t="shared" si="190"/>
        <v>0</v>
      </c>
      <c r="CS229">
        <f t="shared" si="191"/>
        <v>3.4306296237154932</v>
      </c>
      <c r="CV229">
        <v>222</v>
      </c>
      <c r="CW229">
        <v>21.099739779079698</v>
      </c>
      <c r="CX229">
        <v>15.491541938645813</v>
      </c>
      <c r="CZ229">
        <f t="shared" si="192"/>
        <v>1</v>
      </c>
      <c r="DA229">
        <f t="shared" si="193"/>
        <v>0</v>
      </c>
      <c r="DB229">
        <f t="shared" si="194"/>
        <v>5.6081978404338848</v>
      </c>
      <c r="DE229">
        <v>222</v>
      </c>
      <c r="DF229">
        <v>23.811314748782912</v>
      </c>
      <c r="DG229">
        <v>20.509144422124304</v>
      </c>
      <c r="DI229">
        <f t="shared" si="195"/>
        <v>1</v>
      </c>
      <c r="DJ229">
        <f t="shared" si="196"/>
        <v>0</v>
      </c>
      <c r="DK229">
        <f t="shared" si="197"/>
        <v>3.302170326658608</v>
      </c>
      <c r="DN229">
        <v>222</v>
      </c>
      <c r="DO229">
        <v>26.73648869868439</v>
      </c>
      <c r="DP229">
        <v>30.553059717746297</v>
      </c>
      <c r="DR229">
        <f t="shared" si="198"/>
        <v>0</v>
      </c>
      <c r="DS229">
        <f t="shared" si="199"/>
        <v>1</v>
      </c>
      <c r="DT229">
        <f t="shared" si="200"/>
        <v>3.8165710190619073</v>
      </c>
      <c r="DW229">
        <v>222</v>
      </c>
      <c r="DX229">
        <v>24.473336859345405</v>
      </c>
      <c r="DY229">
        <v>28.454485029652766</v>
      </c>
      <c r="EA229">
        <f t="shared" si="201"/>
        <v>0</v>
      </c>
      <c r="EB229">
        <f t="shared" si="202"/>
        <v>1</v>
      </c>
      <c r="EC229">
        <f t="shared" si="203"/>
        <v>3.9811481703073603</v>
      </c>
      <c r="EF229">
        <v>222</v>
      </c>
      <c r="EG229">
        <v>23.034041223885168</v>
      </c>
      <c r="EH229">
        <v>12.237337307412254</v>
      </c>
      <c r="EJ229">
        <f t="shared" si="204"/>
        <v>1</v>
      </c>
      <c r="EK229">
        <f t="shared" si="205"/>
        <v>0</v>
      </c>
      <c r="EL229">
        <f t="shared" si="206"/>
        <v>10.796703916472914</v>
      </c>
      <c r="EO229">
        <v>222</v>
      </c>
      <c r="EP229">
        <v>22.093132548236923</v>
      </c>
      <c r="EQ229">
        <v>20.038500310893689</v>
      </c>
      <c r="ES229">
        <f t="shared" si="207"/>
        <v>1</v>
      </c>
      <c r="ET229">
        <f t="shared" si="208"/>
        <v>0</v>
      </c>
      <c r="EU229">
        <f t="shared" si="209"/>
        <v>2.0546322373432346</v>
      </c>
    </row>
    <row r="230" spans="1:151" x14ac:dyDescent="0.25">
      <c r="A230">
        <v>223</v>
      </c>
      <c r="B230">
        <v>8.5343891686969737</v>
      </c>
      <c r="C230">
        <v>28.334419483914736</v>
      </c>
      <c r="E230">
        <f t="shared" si="159"/>
        <v>0</v>
      </c>
      <c r="F230">
        <f t="shared" si="161"/>
        <v>1</v>
      </c>
      <c r="G230">
        <f t="shared" si="160"/>
        <v>19.800030315217761</v>
      </c>
      <c r="J230">
        <v>223</v>
      </c>
      <c r="K230">
        <v>32.662138527858552</v>
      </c>
      <c r="L230">
        <v>34.880006622999943</v>
      </c>
      <c r="N230">
        <f t="shared" si="162"/>
        <v>0</v>
      </c>
      <c r="O230">
        <f t="shared" si="163"/>
        <v>1</v>
      </c>
      <c r="P230">
        <f t="shared" si="164"/>
        <v>2.2178680951413909</v>
      </c>
      <c r="S230">
        <v>223</v>
      </c>
      <c r="T230">
        <v>22.134132510614059</v>
      </c>
      <c r="U230">
        <v>30.67802849515429</v>
      </c>
      <c r="W230">
        <f t="shared" si="165"/>
        <v>0</v>
      </c>
      <c r="X230">
        <f t="shared" si="166"/>
        <v>1</v>
      </c>
      <c r="Y230">
        <f t="shared" si="167"/>
        <v>8.5438959845402316</v>
      </c>
      <c r="AB230">
        <v>223</v>
      </c>
      <c r="AC230">
        <v>24.962583950186357</v>
      </c>
      <c r="AD230">
        <v>18.551027241026624</v>
      </c>
      <c r="AF230">
        <f t="shared" si="168"/>
        <v>1</v>
      </c>
      <c r="AG230">
        <f t="shared" si="169"/>
        <v>0</v>
      </c>
      <c r="AH230">
        <f t="shared" si="170"/>
        <v>6.4115567091597327</v>
      </c>
      <c r="AK230">
        <v>223</v>
      </c>
      <c r="AL230">
        <v>13.352059441470628</v>
      </c>
      <c r="AM230">
        <v>31.598832143110034</v>
      </c>
      <c r="AO230">
        <f t="shared" si="171"/>
        <v>0</v>
      </c>
      <c r="AP230">
        <f t="shared" si="172"/>
        <v>1</v>
      </c>
      <c r="AQ230">
        <f t="shared" si="173"/>
        <v>18.246772701639408</v>
      </c>
      <c r="AT230">
        <v>223</v>
      </c>
      <c r="AU230">
        <v>19.098382608863137</v>
      </c>
      <c r="AV230">
        <v>26.909146506908687</v>
      </c>
      <c r="AX230">
        <f t="shared" si="174"/>
        <v>0</v>
      </c>
      <c r="AY230">
        <f t="shared" si="175"/>
        <v>1</v>
      </c>
      <c r="AZ230">
        <f t="shared" si="176"/>
        <v>7.8107638980455505</v>
      </c>
      <c r="BC230">
        <v>223</v>
      </c>
      <c r="BD230" t="e">
        <v>#N/A</v>
      </c>
      <c r="BE230" t="e">
        <v>#N/A</v>
      </c>
      <c r="BG230" t="e">
        <f t="shared" si="177"/>
        <v>#N/A</v>
      </c>
      <c r="BH230" t="e">
        <f t="shared" si="178"/>
        <v>#N/A</v>
      </c>
      <c r="BI230" t="e">
        <f t="shared" si="179"/>
        <v>#N/A</v>
      </c>
      <c r="BL230">
        <v>223</v>
      </c>
      <c r="BM230">
        <v>33.496427798773318</v>
      </c>
      <c r="BN230">
        <v>12.147650591524515</v>
      </c>
      <c r="BP230">
        <f t="shared" si="180"/>
        <v>1</v>
      </c>
      <c r="BQ230">
        <f t="shared" si="181"/>
        <v>0</v>
      </c>
      <c r="BR230">
        <f t="shared" si="182"/>
        <v>21.348777207248801</v>
      </c>
      <c r="BU230">
        <v>223</v>
      </c>
      <c r="BV230">
        <v>26.624924401412159</v>
      </c>
      <c r="BW230">
        <v>24.358236997460669</v>
      </c>
      <c r="BY230">
        <f t="shared" si="183"/>
        <v>1</v>
      </c>
      <c r="BZ230">
        <f t="shared" si="184"/>
        <v>0</v>
      </c>
      <c r="CA230">
        <f t="shared" si="185"/>
        <v>2.2666874039514902</v>
      </c>
      <c r="CD230">
        <v>223</v>
      </c>
      <c r="CE230">
        <v>22.723270214183888</v>
      </c>
      <c r="CF230">
        <v>22.611343995097837</v>
      </c>
      <c r="CH230">
        <f t="shared" si="186"/>
        <v>1</v>
      </c>
      <c r="CI230">
        <f t="shared" si="187"/>
        <v>0</v>
      </c>
      <c r="CJ230">
        <f t="shared" si="188"/>
        <v>0.11192621908605105</v>
      </c>
      <c r="CM230">
        <v>223</v>
      </c>
      <c r="CN230">
        <v>20.902845246539144</v>
      </c>
      <c r="CO230">
        <v>23.249253866312461</v>
      </c>
      <c r="CQ230">
        <f t="shared" si="189"/>
        <v>0</v>
      </c>
      <c r="CR230">
        <f t="shared" si="190"/>
        <v>1</v>
      </c>
      <c r="CS230">
        <f t="shared" si="191"/>
        <v>2.3464086197733174</v>
      </c>
      <c r="CV230">
        <v>223</v>
      </c>
      <c r="CW230">
        <v>21.152114669431878</v>
      </c>
      <c r="CX230">
        <v>14.292258143877095</v>
      </c>
      <c r="CZ230">
        <f t="shared" si="192"/>
        <v>1</v>
      </c>
      <c r="DA230">
        <f t="shared" si="193"/>
        <v>0</v>
      </c>
      <c r="DB230">
        <f t="shared" si="194"/>
        <v>6.8598565255547825</v>
      </c>
      <c r="DE230">
        <v>223</v>
      </c>
      <c r="DF230">
        <v>16.214120379343285</v>
      </c>
      <c r="DG230">
        <v>28.738147221728234</v>
      </c>
      <c r="DI230">
        <f t="shared" si="195"/>
        <v>0</v>
      </c>
      <c r="DJ230">
        <f t="shared" si="196"/>
        <v>1</v>
      </c>
      <c r="DK230">
        <f t="shared" si="197"/>
        <v>12.524026842384949</v>
      </c>
      <c r="DN230">
        <v>223</v>
      </c>
      <c r="DO230">
        <v>20.213001156284609</v>
      </c>
      <c r="DP230">
        <v>11.745610682879308</v>
      </c>
      <c r="DR230">
        <f t="shared" si="198"/>
        <v>1</v>
      </c>
      <c r="DS230">
        <f t="shared" si="199"/>
        <v>0</v>
      </c>
      <c r="DT230">
        <f t="shared" si="200"/>
        <v>8.4673904734053007</v>
      </c>
      <c r="DW230">
        <v>223</v>
      </c>
      <c r="DX230">
        <v>24.083670811591723</v>
      </c>
      <c r="DY230">
        <v>19.669122329490712</v>
      </c>
      <c r="EA230">
        <f t="shared" si="201"/>
        <v>1</v>
      </c>
      <c r="EB230">
        <f t="shared" si="202"/>
        <v>0</v>
      </c>
      <c r="EC230">
        <f t="shared" si="203"/>
        <v>4.4145484821010115</v>
      </c>
      <c r="EF230">
        <v>223</v>
      </c>
      <c r="EG230">
        <v>18.554526958192998</v>
      </c>
      <c r="EH230">
        <v>10.89756009018765</v>
      </c>
      <c r="EJ230">
        <f t="shared" si="204"/>
        <v>1</v>
      </c>
      <c r="EK230">
        <f t="shared" si="205"/>
        <v>0</v>
      </c>
      <c r="EL230">
        <f t="shared" si="206"/>
        <v>7.6569668680053482</v>
      </c>
      <c r="EO230">
        <v>223</v>
      </c>
      <c r="EP230">
        <v>25.920366230569432</v>
      </c>
      <c r="EQ230">
        <v>42.782163739651409</v>
      </c>
      <c r="ES230">
        <f t="shared" si="207"/>
        <v>0</v>
      </c>
      <c r="ET230">
        <f t="shared" si="208"/>
        <v>1</v>
      </c>
      <c r="EU230">
        <f t="shared" si="209"/>
        <v>16.861797509081978</v>
      </c>
    </row>
    <row r="231" spans="1:151" x14ac:dyDescent="0.25">
      <c r="A231">
        <v>224</v>
      </c>
      <c r="B231">
        <v>10.770907035518457</v>
      </c>
      <c r="C231">
        <v>33.88438424410036</v>
      </c>
      <c r="E231">
        <f t="shared" si="159"/>
        <v>0</v>
      </c>
      <c r="F231">
        <f t="shared" si="161"/>
        <v>1</v>
      </c>
      <c r="G231">
        <f t="shared" si="160"/>
        <v>23.113477208581905</v>
      </c>
      <c r="J231">
        <v>224</v>
      </c>
      <c r="K231">
        <v>16.61647455641307</v>
      </c>
      <c r="L231">
        <v>18.088284762937381</v>
      </c>
      <c r="N231">
        <f t="shared" si="162"/>
        <v>0</v>
      </c>
      <c r="O231">
        <f t="shared" si="163"/>
        <v>1</v>
      </c>
      <c r="P231">
        <f t="shared" si="164"/>
        <v>1.4718102065243102</v>
      </c>
      <c r="S231">
        <v>224</v>
      </c>
      <c r="T231">
        <v>17.223002355681103</v>
      </c>
      <c r="U231">
        <v>20.89927603567936</v>
      </c>
      <c r="W231">
        <f t="shared" si="165"/>
        <v>0</v>
      </c>
      <c r="X231">
        <f t="shared" si="166"/>
        <v>1</v>
      </c>
      <c r="Y231">
        <f t="shared" si="167"/>
        <v>3.6762736799982569</v>
      </c>
      <c r="AB231">
        <v>224</v>
      </c>
      <c r="AC231">
        <v>18.343446906427271</v>
      </c>
      <c r="AD231">
        <v>16.818003492791277</v>
      </c>
      <c r="AF231">
        <f t="shared" si="168"/>
        <v>1</v>
      </c>
      <c r="AG231">
        <f t="shared" si="169"/>
        <v>0</v>
      </c>
      <c r="AH231">
        <f t="shared" si="170"/>
        <v>1.525443413635994</v>
      </c>
      <c r="AK231">
        <v>224</v>
      </c>
      <c r="AL231">
        <v>8.5054084399185772</v>
      </c>
      <c r="AM231">
        <v>27.727627320839336</v>
      </c>
      <c r="AO231">
        <f t="shared" si="171"/>
        <v>0</v>
      </c>
      <c r="AP231">
        <f t="shared" si="172"/>
        <v>1</v>
      </c>
      <c r="AQ231">
        <f t="shared" si="173"/>
        <v>19.222218880920757</v>
      </c>
      <c r="AT231">
        <v>224</v>
      </c>
      <c r="AU231">
        <v>17.056866574650112</v>
      </c>
      <c r="AV231">
        <v>24.626186524195408</v>
      </c>
      <c r="AX231">
        <f t="shared" si="174"/>
        <v>0</v>
      </c>
      <c r="AY231">
        <f t="shared" si="175"/>
        <v>1</v>
      </c>
      <c r="AZ231">
        <f t="shared" si="176"/>
        <v>7.5693199495452959</v>
      </c>
      <c r="BC231">
        <v>224</v>
      </c>
      <c r="BD231" t="e">
        <v>#N/A</v>
      </c>
      <c r="BE231" t="e">
        <v>#N/A</v>
      </c>
      <c r="BG231" t="e">
        <f t="shared" si="177"/>
        <v>#N/A</v>
      </c>
      <c r="BH231" t="e">
        <f t="shared" si="178"/>
        <v>#N/A</v>
      </c>
      <c r="BI231" t="e">
        <f t="shared" si="179"/>
        <v>#N/A</v>
      </c>
      <c r="BL231">
        <v>224</v>
      </c>
      <c r="BM231">
        <v>22.912990037732172</v>
      </c>
      <c r="BN231">
        <v>15.121220284759277</v>
      </c>
      <c r="BP231">
        <f t="shared" si="180"/>
        <v>1</v>
      </c>
      <c r="BQ231">
        <f t="shared" si="181"/>
        <v>0</v>
      </c>
      <c r="BR231">
        <f t="shared" si="182"/>
        <v>7.7917697529728951</v>
      </c>
      <c r="BU231">
        <v>224</v>
      </c>
      <c r="BV231">
        <v>18.228238252709389</v>
      </c>
      <c r="BW231">
        <v>32.120514106021929</v>
      </c>
      <c r="BY231">
        <f t="shared" si="183"/>
        <v>0</v>
      </c>
      <c r="BZ231">
        <f t="shared" si="184"/>
        <v>1</v>
      </c>
      <c r="CA231">
        <f t="shared" si="185"/>
        <v>13.89227585331254</v>
      </c>
      <c r="CD231">
        <v>224</v>
      </c>
      <c r="CE231">
        <v>13.375805639696766</v>
      </c>
      <c r="CF231">
        <v>8.1936536176380557</v>
      </c>
      <c r="CH231">
        <f t="shared" si="186"/>
        <v>1</v>
      </c>
      <c r="CI231">
        <f t="shared" si="187"/>
        <v>0</v>
      </c>
      <c r="CJ231">
        <f t="shared" si="188"/>
        <v>5.1821520220587107</v>
      </c>
      <c r="CM231">
        <v>224</v>
      </c>
      <c r="CN231">
        <v>24.516702507453068</v>
      </c>
      <c r="CO231">
        <v>21.604142849834901</v>
      </c>
      <c r="CQ231">
        <f t="shared" si="189"/>
        <v>1</v>
      </c>
      <c r="CR231">
        <f t="shared" si="190"/>
        <v>0</v>
      </c>
      <c r="CS231">
        <f t="shared" si="191"/>
        <v>2.9125596576181678</v>
      </c>
      <c r="CV231">
        <v>224</v>
      </c>
      <c r="CW231">
        <v>21.183170292025004</v>
      </c>
      <c r="CX231">
        <v>17.249047643289796</v>
      </c>
      <c r="CZ231">
        <f t="shared" si="192"/>
        <v>1</v>
      </c>
      <c r="DA231">
        <f t="shared" si="193"/>
        <v>0</v>
      </c>
      <c r="DB231">
        <f t="shared" si="194"/>
        <v>3.9341226487352081</v>
      </c>
      <c r="DE231">
        <v>224</v>
      </c>
      <c r="DF231">
        <v>28.383164649468632</v>
      </c>
      <c r="DG231">
        <v>35.079516501807234</v>
      </c>
      <c r="DI231">
        <f t="shared" si="195"/>
        <v>0</v>
      </c>
      <c r="DJ231">
        <f t="shared" si="196"/>
        <v>1</v>
      </c>
      <c r="DK231">
        <f t="shared" si="197"/>
        <v>6.6963518523386014</v>
      </c>
      <c r="DN231">
        <v>224</v>
      </c>
      <c r="DO231">
        <v>24.78086814264957</v>
      </c>
      <c r="DP231">
        <v>27.675478641060906</v>
      </c>
      <c r="DR231">
        <f t="shared" si="198"/>
        <v>0</v>
      </c>
      <c r="DS231">
        <f t="shared" si="199"/>
        <v>1</v>
      </c>
      <c r="DT231">
        <f t="shared" si="200"/>
        <v>2.8946104984113354</v>
      </c>
      <c r="DW231">
        <v>224</v>
      </c>
      <c r="DX231">
        <v>17.078444980904532</v>
      </c>
      <c r="DY231">
        <v>21.906556260097098</v>
      </c>
      <c r="EA231">
        <f t="shared" si="201"/>
        <v>0</v>
      </c>
      <c r="EB231">
        <f t="shared" si="202"/>
        <v>1</v>
      </c>
      <c r="EC231">
        <f t="shared" si="203"/>
        <v>4.8281112791925658</v>
      </c>
      <c r="EF231">
        <v>224</v>
      </c>
      <c r="EG231">
        <v>22.725166394268783</v>
      </c>
      <c r="EH231">
        <v>14.418278939922642</v>
      </c>
      <c r="EJ231">
        <f t="shared" si="204"/>
        <v>1</v>
      </c>
      <c r="EK231">
        <f t="shared" si="205"/>
        <v>0</v>
      </c>
      <c r="EL231">
        <f t="shared" si="206"/>
        <v>8.3068874543461408</v>
      </c>
      <c r="EO231">
        <v>224</v>
      </c>
      <c r="EP231">
        <v>17.908198733658008</v>
      </c>
      <c r="EQ231">
        <v>10.742112591597845</v>
      </c>
      <c r="ES231">
        <f t="shared" si="207"/>
        <v>1</v>
      </c>
      <c r="ET231">
        <f t="shared" si="208"/>
        <v>0</v>
      </c>
      <c r="EU231">
        <f t="shared" si="209"/>
        <v>7.1660861420601627</v>
      </c>
    </row>
    <row r="232" spans="1:151" x14ac:dyDescent="0.25">
      <c r="A232">
        <v>225</v>
      </c>
      <c r="B232">
        <v>5.6535499765833723</v>
      </c>
      <c r="C232">
        <v>49.448653664038744</v>
      </c>
      <c r="E232">
        <f t="shared" si="159"/>
        <v>0</v>
      </c>
      <c r="F232">
        <f t="shared" si="161"/>
        <v>1</v>
      </c>
      <c r="G232">
        <f t="shared" si="160"/>
        <v>43.795103687455374</v>
      </c>
      <c r="J232">
        <v>225</v>
      </c>
      <c r="K232">
        <v>21.414790861003159</v>
      </c>
      <c r="L232">
        <v>14.534869589356637</v>
      </c>
      <c r="N232">
        <f t="shared" si="162"/>
        <v>1</v>
      </c>
      <c r="O232">
        <f t="shared" si="163"/>
        <v>0</v>
      </c>
      <c r="P232">
        <f t="shared" si="164"/>
        <v>6.8799212716465217</v>
      </c>
      <c r="S232">
        <v>225</v>
      </c>
      <c r="T232">
        <v>19.625694000202341</v>
      </c>
      <c r="U232">
        <v>13.661518765491069</v>
      </c>
      <c r="W232">
        <f t="shared" si="165"/>
        <v>1</v>
      </c>
      <c r="X232">
        <f t="shared" si="166"/>
        <v>0</v>
      </c>
      <c r="Y232">
        <f t="shared" si="167"/>
        <v>5.9641752347112718</v>
      </c>
      <c r="AB232">
        <v>225</v>
      </c>
      <c r="AC232">
        <v>28.776262538162069</v>
      </c>
      <c r="AD232">
        <v>18.053897339962415</v>
      </c>
      <c r="AF232">
        <f t="shared" si="168"/>
        <v>1</v>
      </c>
      <c r="AG232">
        <f t="shared" si="169"/>
        <v>0</v>
      </c>
      <c r="AH232">
        <f t="shared" si="170"/>
        <v>10.722365198199654</v>
      </c>
      <c r="AK232">
        <v>225</v>
      </c>
      <c r="AL232">
        <v>33.539912291057078</v>
      </c>
      <c r="AM232">
        <v>14.736354416948956</v>
      </c>
      <c r="AO232">
        <f t="shared" si="171"/>
        <v>1</v>
      </c>
      <c r="AP232">
        <f t="shared" si="172"/>
        <v>0</v>
      </c>
      <c r="AQ232">
        <f t="shared" si="173"/>
        <v>18.803557874108122</v>
      </c>
      <c r="AT232">
        <v>225</v>
      </c>
      <c r="AU232">
        <v>18.866314460755476</v>
      </c>
      <c r="AV232">
        <v>13.846180008018878</v>
      </c>
      <c r="AX232">
        <f t="shared" si="174"/>
        <v>1</v>
      </c>
      <c r="AY232">
        <f t="shared" si="175"/>
        <v>0</v>
      </c>
      <c r="AZ232">
        <f t="shared" si="176"/>
        <v>5.0201344527365972</v>
      </c>
      <c r="BC232">
        <v>225</v>
      </c>
      <c r="BD232" t="e">
        <v>#N/A</v>
      </c>
      <c r="BE232" t="e">
        <v>#N/A</v>
      </c>
      <c r="BG232" t="e">
        <f t="shared" si="177"/>
        <v>#N/A</v>
      </c>
      <c r="BH232" t="e">
        <f t="shared" si="178"/>
        <v>#N/A</v>
      </c>
      <c r="BI232" t="e">
        <f t="shared" si="179"/>
        <v>#N/A</v>
      </c>
      <c r="BL232">
        <v>225</v>
      </c>
      <c r="BM232">
        <v>37.083128551463716</v>
      </c>
      <c r="BN232">
        <v>12.227741589925722</v>
      </c>
      <c r="BP232">
        <f t="shared" si="180"/>
        <v>1</v>
      </c>
      <c r="BQ232">
        <f t="shared" si="181"/>
        <v>0</v>
      </c>
      <c r="BR232">
        <f t="shared" si="182"/>
        <v>24.855386961537995</v>
      </c>
      <c r="BU232">
        <v>225</v>
      </c>
      <c r="BV232">
        <v>20.111111756817738</v>
      </c>
      <c r="BW232">
        <v>32.695786252425336</v>
      </c>
      <c r="BY232">
        <f t="shared" si="183"/>
        <v>0</v>
      </c>
      <c r="BZ232">
        <f t="shared" si="184"/>
        <v>1</v>
      </c>
      <c r="CA232">
        <f t="shared" si="185"/>
        <v>12.584674495607597</v>
      </c>
      <c r="CD232">
        <v>225</v>
      </c>
      <c r="CE232">
        <v>12.98779217182615</v>
      </c>
      <c r="CF232">
        <v>29.010152011542903</v>
      </c>
      <c r="CH232">
        <f t="shared" si="186"/>
        <v>0</v>
      </c>
      <c r="CI232">
        <f t="shared" si="187"/>
        <v>1</v>
      </c>
      <c r="CJ232">
        <f t="shared" si="188"/>
        <v>16.022359839716753</v>
      </c>
      <c r="CM232">
        <v>225</v>
      </c>
      <c r="CN232">
        <v>22.240552118893174</v>
      </c>
      <c r="CO232">
        <v>29.99922909867086</v>
      </c>
      <c r="CQ232">
        <f t="shared" si="189"/>
        <v>0</v>
      </c>
      <c r="CR232">
        <f t="shared" si="190"/>
        <v>1</v>
      </c>
      <c r="CS232">
        <f t="shared" si="191"/>
        <v>7.758676979777686</v>
      </c>
      <c r="CV232">
        <v>225</v>
      </c>
      <c r="CW232">
        <v>23.122535474621653</v>
      </c>
      <c r="CX232">
        <v>20.70553657951379</v>
      </c>
      <c r="CZ232">
        <f t="shared" si="192"/>
        <v>1</v>
      </c>
      <c r="DA232">
        <f t="shared" si="193"/>
        <v>0</v>
      </c>
      <c r="DB232">
        <f t="shared" si="194"/>
        <v>2.4169988951078629</v>
      </c>
      <c r="DE232">
        <v>225</v>
      </c>
      <c r="DF232">
        <v>20.867192698542183</v>
      </c>
      <c r="DG232">
        <v>21.637193589809844</v>
      </c>
      <c r="DI232">
        <f t="shared" si="195"/>
        <v>0</v>
      </c>
      <c r="DJ232">
        <f t="shared" si="196"/>
        <v>1</v>
      </c>
      <c r="DK232">
        <f t="shared" si="197"/>
        <v>0.77000089126766014</v>
      </c>
      <c r="DN232">
        <v>225</v>
      </c>
      <c r="DO232">
        <v>26.077197749384013</v>
      </c>
      <c r="DP232">
        <v>20.133961998413618</v>
      </c>
      <c r="DR232">
        <f t="shared" si="198"/>
        <v>1</v>
      </c>
      <c r="DS232">
        <f t="shared" si="199"/>
        <v>0</v>
      </c>
      <c r="DT232">
        <f t="shared" si="200"/>
        <v>5.9432357509703948</v>
      </c>
      <c r="DW232">
        <v>225</v>
      </c>
      <c r="DX232">
        <v>30.314574425799911</v>
      </c>
      <c r="DY232">
        <v>23.982375463434042</v>
      </c>
      <c r="EA232">
        <f t="shared" si="201"/>
        <v>1</v>
      </c>
      <c r="EB232">
        <f t="shared" si="202"/>
        <v>0</v>
      </c>
      <c r="EC232">
        <f t="shared" si="203"/>
        <v>6.3321989623658688</v>
      </c>
      <c r="EF232">
        <v>225</v>
      </c>
      <c r="EG232">
        <v>25.12585014628274</v>
      </c>
      <c r="EH232">
        <v>16.318106255889088</v>
      </c>
      <c r="EJ232">
        <f t="shared" si="204"/>
        <v>1</v>
      </c>
      <c r="EK232">
        <f t="shared" si="205"/>
        <v>0</v>
      </c>
      <c r="EL232">
        <f t="shared" si="206"/>
        <v>8.8077438903936525</v>
      </c>
      <c r="EO232">
        <v>225</v>
      </c>
      <c r="EP232">
        <v>21.033019982077494</v>
      </c>
      <c r="EQ232">
        <v>34.204951050273948</v>
      </c>
      <c r="ES232">
        <f t="shared" si="207"/>
        <v>0</v>
      </c>
      <c r="ET232">
        <f t="shared" si="208"/>
        <v>1</v>
      </c>
      <c r="EU232">
        <f t="shared" si="209"/>
        <v>13.171931068196454</v>
      </c>
    </row>
    <row r="233" spans="1:151" x14ac:dyDescent="0.25">
      <c r="A233">
        <v>226</v>
      </c>
      <c r="B233">
        <v>11.057460275837755</v>
      </c>
      <c r="C233">
        <v>21.68204723441978</v>
      </c>
      <c r="E233">
        <f t="shared" si="159"/>
        <v>0</v>
      </c>
      <c r="F233">
        <f t="shared" si="161"/>
        <v>1</v>
      </c>
      <c r="G233">
        <f t="shared" si="160"/>
        <v>10.624586958582025</v>
      </c>
      <c r="J233">
        <v>226</v>
      </c>
      <c r="K233">
        <v>16.999864904064932</v>
      </c>
      <c r="L233">
        <v>20.043040181791639</v>
      </c>
      <c r="N233">
        <f t="shared" si="162"/>
        <v>0</v>
      </c>
      <c r="O233">
        <f t="shared" si="163"/>
        <v>1</v>
      </c>
      <c r="P233">
        <f t="shared" si="164"/>
        <v>3.0431752777267072</v>
      </c>
      <c r="S233">
        <v>226</v>
      </c>
      <c r="T233">
        <v>17.925758054792205</v>
      </c>
      <c r="U233">
        <v>42.19611711891416</v>
      </c>
      <c r="W233">
        <f t="shared" si="165"/>
        <v>0</v>
      </c>
      <c r="X233">
        <f t="shared" si="166"/>
        <v>1</v>
      </c>
      <c r="Y233">
        <f t="shared" si="167"/>
        <v>24.270359064121955</v>
      </c>
      <c r="AB233">
        <v>226</v>
      </c>
      <c r="AC233">
        <v>18.03435615885418</v>
      </c>
      <c r="AD233">
        <v>16.381743842573925</v>
      </c>
      <c r="AF233">
        <f t="shared" si="168"/>
        <v>1</v>
      </c>
      <c r="AG233">
        <f t="shared" si="169"/>
        <v>0</v>
      </c>
      <c r="AH233">
        <f t="shared" si="170"/>
        <v>1.6526123162802548</v>
      </c>
      <c r="AK233">
        <v>226</v>
      </c>
      <c r="AL233">
        <v>27.642241175225383</v>
      </c>
      <c r="AM233">
        <v>23.159717254468514</v>
      </c>
      <c r="AO233">
        <f t="shared" si="171"/>
        <v>1</v>
      </c>
      <c r="AP233">
        <f t="shared" si="172"/>
        <v>0</v>
      </c>
      <c r="AQ233">
        <f t="shared" si="173"/>
        <v>4.4825239207568686</v>
      </c>
      <c r="AT233">
        <v>226</v>
      </c>
      <c r="AU233">
        <v>16.9409950536864</v>
      </c>
      <c r="AV233">
        <v>14.931203308107419</v>
      </c>
      <c r="AX233">
        <f t="shared" si="174"/>
        <v>1</v>
      </c>
      <c r="AY233">
        <f t="shared" si="175"/>
        <v>0</v>
      </c>
      <c r="AZ233">
        <f t="shared" si="176"/>
        <v>2.0097917455789815</v>
      </c>
      <c r="BC233">
        <v>226</v>
      </c>
      <c r="BD233" t="e">
        <v>#N/A</v>
      </c>
      <c r="BE233" t="e">
        <v>#N/A</v>
      </c>
      <c r="BG233" t="e">
        <f t="shared" si="177"/>
        <v>#N/A</v>
      </c>
      <c r="BH233" t="e">
        <f t="shared" si="178"/>
        <v>#N/A</v>
      </c>
      <c r="BI233" t="e">
        <f t="shared" si="179"/>
        <v>#N/A</v>
      </c>
      <c r="BL233">
        <v>226</v>
      </c>
      <c r="BM233">
        <v>35.252274243455275</v>
      </c>
      <c r="BN233">
        <v>11.111264916408073</v>
      </c>
      <c r="BP233">
        <f t="shared" si="180"/>
        <v>1</v>
      </c>
      <c r="BQ233">
        <f t="shared" si="181"/>
        <v>0</v>
      </c>
      <c r="BR233">
        <f t="shared" si="182"/>
        <v>24.1410093270472</v>
      </c>
      <c r="BU233">
        <v>226</v>
      </c>
      <c r="BV233">
        <v>17.602964730975479</v>
      </c>
      <c r="BW233">
        <v>25.341352937854552</v>
      </c>
      <c r="BY233">
        <f t="shared" si="183"/>
        <v>0</v>
      </c>
      <c r="BZ233">
        <f t="shared" si="184"/>
        <v>1</v>
      </c>
      <c r="CA233">
        <f t="shared" si="185"/>
        <v>7.7383882068790726</v>
      </c>
      <c r="CD233">
        <v>226</v>
      </c>
      <c r="CE233">
        <v>24.696546543626141</v>
      </c>
      <c r="CF233">
        <v>32.246100833875538</v>
      </c>
      <c r="CH233">
        <f t="shared" si="186"/>
        <v>0</v>
      </c>
      <c r="CI233">
        <f t="shared" si="187"/>
        <v>1</v>
      </c>
      <c r="CJ233">
        <f t="shared" si="188"/>
        <v>7.5495542902493966</v>
      </c>
      <c r="CM233">
        <v>226</v>
      </c>
      <c r="CN233">
        <v>13.756315586454534</v>
      </c>
      <c r="CO233">
        <v>10.913910747003984</v>
      </c>
      <c r="CQ233">
        <f t="shared" si="189"/>
        <v>1</v>
      </c>
      <c r="CR233">
        <f t="shared" si="190"/>
        <v>0</v>
      </c>
      <c r="CS233">
        <f t="shared" si="191"/>
        <v>2.8424048394505501</v>
      </c>
      <c r="CV233">
        <v>226</v>
      </c>
      <c r="CW233">
        <v>22.878345794785051</v>
      </c>
      <c r="CX233">
        <v>18.010957305018966</v>
      </c>
      <c r="CZ233">
        <f t="shared" si="192"/>
        <v>1</v>
      </c>
      <c r="DA233">
        <f t="shared" si="193"/>
        <v>0</v>
      </c>
      <c r="DB233">
        <f t="shared" si="194"/>
        <v>4.8673884897660855</v>
      </c>
      <c r="DE233">
        <v>226</v>
      </c>
      <c r="DF233">
        <v>27.244686411796977</v>
      </c>
      <c r="DG233">
        <v>24.502952246976257</v>
      </c>
      <c r="DI233">
        <f t="shared" si="195"/>
        <v>1</v>
      </c>
      <c r="DJ233">
        <f t="shared" si="196"/>
        <v>0</v>
      </c>
      <c r="DK233">
        <f t="shared" si="197"/>
        <v>2.7417341648207199</v>
      </c>
      <c r="DN233">
        <v>226</v>
      </c>
      <c r="DO233">
        <v>29.070124851508307</v>
      </c>
      <c r="DP233">
        <v>16.192051982389728</v>
      </c>
      <c r="DR233">
        <f t="shared" si="198"/>
        <v>1</v>
      </c>
      <c r="DS233">
        <f t="shared" si="199"/>
        <v>0</v>
      </c>
      <c r="DT233">
        <f t="shared" si="200"/>
        <v>12.878072869118579</v>
      </c>
      <c r="DW233">
        <v>226</v>
      </c>
      <c r="DX233">
        <v>8.9270541752208405</v>
      </c>
      <c r="DY233">
        <v>21.528155549375253</v>
      </c>
      <c r="EA233">
        <f t="shared" si="201"/>
        <v>0</v>
      </c>
      <c r="EB233">
        <f t="shared" si="202"/>
        <v>1</v>
      </c>
      <c r="EC233">
        <f t="shared" si="203"/>
        <v>12.601101374154412</v>
      </c>
      <c r="EF233">
        <v>226</v>
      </c>
      <c r="EG233">
        <v>21.600065463486697</v>
      </c>
      <c r="EH233">
        <v>14.016210321473825</v>
      </c>
      <c r="EJ233">
        <f t="shared" si="204"/>
        <v>1</v>
      </c>
      <c r="EK233">
        <f t="shared" si="205"/>
        <v>0</v>
      </c>
      <c r="EL233">
        <f t="shared" si="206"/>
        <v>7.5838551420128724</v>
      </c>
      <c r="EO233">
        <v>226</v>
      </c>
      <c r="EP233">
        <v>15.398576653662502</v>
      </c>
      <c r="EQ233">
        <v>24.108507418847239</v>
      </c>
      <c r="ES233">
        <f t="shared" si="207"/>
        <v>0</v>
      </c>
      <c r="ET233">
        <f t="shared" si="208"/>
        <v>1</v>
      </c>
      <c r="EU233">
        <f t="shared" si="209"/>
        <v>8.7099307651847369</v>
      </c>
    </row>
    <row r="234" spans="1:151" x14ac:dyDescent="0.25">
      <c r="A234">
        <v>227</v>
      </c>
      <c r="B234">
        <v>9.0444682030935226</v>
      </c>
      <c r="C234">
        <v>26.223631654466697</v>
      </c>
      <c r="E234">
        <f t="shared" si="159"/>
        <v>0</v>
      </c>
      <c r="F234">
        <f t="shared" si="161"/>
        <v>1</v>
      </c>
      <c r="G234">
        <f t="shared" si="160"/>
        <v>17.179163451373174</v>
      </c>
      <c r="J234">
        <v>227</v>
      </c>
      <c r="K234">
        <v>29.976129149092266</v>
      </c>
      <c r="L234">
        <v>32.885515058777358</v>
      </c>
      <c r="N234">
        <f t="shared" si="162"/>
        <v>0</v>
      </c>
      <c r="O234">
        <f t="shared" si="163"/>
        <v>1</v>
      </c>
      <c r="P234">
        <f t="shared" si="164"/>
        <v>2.909385909685092</v>
      </c>
      <c r="S234">
        <v>227</v>
      </c>
      <c r="T234">
        <v>19.891087744855007</v>
      </c>
      <c r="U234">
        <v>50.781234577046042</v>
      </c>
      <c r="W234">
        <f t="shared" si="165"/>
        <v>0</v>
      </c>
      <c r="X234">
        <f t="shared" si="166"/>
        <v>1</v>
      </c>
      <c r="Y234">
        <f t="shared" si="167"/>
        <v>30.890146832191036</v>
      </c>
      <c r="AB234">
        <v>227</v>
      </c>
      <c r="AC234">
        <v>9.070870479423192</v>
      </c>
      <c r="AD234">
        <v>18.207152273429621</v>
      </c>
      <c r="AF234">
        <f t="shared" si="168"/>
        <v>0</v>
      </c>
      <c r="AG234">
        <f t="shared" si="169"/>
        <v>1</v>
      </c>
      <c r="AH234">
        <f t="shared" si="170"/>
        <v>9.1362817940064289</v>
      </c>
      <c r="AK234">
        <v>227</v>
      </c>
      <c r="AL234">
        <v>13.681388109449465</v>
      </c>
      <c r="AM234">
        <v>24.30921828003541</v>
      </c>
      <c r="AO234">
        <f t="shared" si="171"/>
        <v>0</v>
      </c>
      <c r="AP234">
        <f t="shared" si="172"/>
        <v>1</v>
      </c>
      <c r="AQ234">
        <f t="shared" si="173"/>
        <v>10.627830170585945</v>
      </c>
      <c r="AT234">
        <v>227</v>
      </c>
      <c r="AU234">
        <v>17.042361773547416</v>
      </c>
      <c r="AV234">
        <v>33.705736729857477</v>
      </c>
      <c r="AX234">
        <f t="shared" si="174"/>
        <v>0</v>
      </c>
      <c r="AY234">
        <f t="shared" si="175"/>
        <v>1</v>
      </c>
      <c r="AZ234">
        <f t="shared" si="176"/>
        <v>16.663374956310061</v>
      </c>
      <c r="BC234">
        <v>227</v>
      </c>
      <c r="BD234" t="e">
        <v>#N/A</v>
      </c>
      <c r="BE234" t="e">
        <v>#N/A</v>
      </c>
      <c r="BG234" t="e">
        <f t="shared" si="177"/>
        <v>#N/A</v>
      </c>
      <c r="BH234" t="e">
        <f t="shared" si="178"/>
        <v>#N/A</v>
      </c>
      <c r="BI234" t="e">
        <f t="shared" si="179"/>
        <v>#N/A</v>
      </c>
      <c r="BL234">
        <v>227</v>
      </c>
      <c r="BM234">
        <v>32.249922621441328</v>
      </c>
      <c r="BN234">
        <v>8.9786874749160219</v>
      </c>
      <c r="BP234">
        <f t="shared" si="180"/>
        <v>1</v>
      </c>
      <c r="BQ234">
        <f t="shared" si="181"/>
        <v>0</v>
      </c>
      <c r="BR234">
        <f t="shared" si="182"/>
        <v>23.271235146525306</v>
      </c>
      <c r="BU234">
        <v>227</v>
      </c>
      <c r="BV234">
        <v>20.878175470558737</v>
      </c>
      <c r="BW234">
        <v>26.490407215216287</v>
      </c>
      <c r="BY234">
        <f t="shared" si="183"/>
        <v>0</v>
      </c>
      <c r="BZ234">
        <f t="shared" si="184"/>
        <v>1</v>
      </c>
      <c r="CA234">
        <f t="shared" si="185"/>
        <v>5.6122317446575494</v>
      </c>
      <c r="CD234">
        <v>227</v>
      </c>
      <c r="CE234">
        <v>21.13532694270738</v>
      </c>
      <c r="CF234">
        <v>34.853890202865955</v>
      </c>
      <c r="CH234">
        <f t="shared" si="186"/>
        <v>0</v>
      </c>
      <c r="CI234">
        <f t="shared" si="187"/>
        <v>1</v>
      </c>
      <c r="CJ234">
        <f t="shared" si="188"/>
        <v>13.718563260158575</v>
      </c>
      <c r="CM234">
        <v>227</v>
      </c>
      <c r="CN234">
        <v>23.801100684228068</v>
      </c>
      <c r="CO234">
        <v>27.569656599453204</v>
      </c>
      <c r="CQ234">
        <f t="shared" si="189"/>
        <v>0</v>
      </c>
      <c r="CR234">
        <f t="shared" si="190"/>
        <v>1</v>
      </c>
      <c r="CS234">
        <f t="shared" si="191"/>
        <v>3.7685559152251358</v>
      </c>
      <c r="CV234">
        <v>227</v>
      </c>
      <c r="CW234">
        <v>25.641049733887328</v>
      </c>
      <c r="CX234">
        <v>19.085004183782829</v>
      </c>
      <c r="CZ234">
        <f t="shared" si="192"/>
        <v>1</v>
      </c>
      <c r="DA234">
        <f t="shared" si="193"/>
        <v>0</v>
      </c>
      <c r="DB234">
        <f t="shared" si="194"/>
        <v>6.5560455501044999</v>
      </c>
      <c r="DE234">
        <v>227</v>
      </c>
      <c r="DF234">
        <v>19.507268536728464</v>
      </c>
      <c r="DG234">
        <v>17.085772601603459</v>
      </c>
      <c r="DI234">
        <f t="shared" si="195"/>
        <v>1</v>
      </c>
      <c r="DJ234">
        <f t="shared" si="196"/>
        <v>0</v>
      </c>
      <c r="DK234">
        <f t="shared" si="197"/>
        <v>2.4214959351250052</v>
      </c>
      <c r="DN234">
        <v>227</v>
      </c>
      <c r="DO234">
        <v>23.378939987418239</v>
      </c>
      <c r="DP234">
        <v>24.971827018689396</v>
      </c>
      <c r="DR234">
        <f t="shared" si="198"/>
        <v>0</v>
      </c>
      <c r="DS234">
        <f t="shared" si="199"/>
        <v>1</v>
      </c>
      <c r="DT234">
        <f t="shared" si="200"/>
        <v>1.5928870312711574</v>
      </c>
      <c r="DW234">
        <v>227</v>
      </c>
      <c r="DX234">
        <v>23.517220926998654</v>
      </c>
      <c r="DY234">
        <v>15.462798639195739</v>
      </c>
      <c r="EA234">
        <f t="shared" si="201"/>
        <v>1</v>
      </c>
      <c r="EB234">
        <f t="shared" si="202"/>
        <v>0</v>
      </c>
      <c r="EC234">
        <f t="shared" si="203"/>
        <v>8.0544222878029146</v>
      </c>
      <c r="EF234">
        <v>227</v>
      </c>
      <c r="EG234">
        <v>16.992653563352945</v>
      </c>
      <c r="EH234">
        <v>14.711098489972393</v>
      </c>
      <c r="EJ234">
        <f t="shared" si="204"/>
        <v>1</v>
      </c>
      <c r="EK234">
        <f t="shared" si="205"/>
        <v>0</v>
      </c>
      <c r="EL234">
        <f t="shared" si="206"/>
        <v>2.2815550733805523</v>
      </c>
      <c r="EO234">
        <v>227</v>
      </c>
      <c r="EP234">
        <v>22.155259877789593</v>
      </c>
      <c r="EQ234">
        <v>41.196627849544015</v>
      </c>
      <c r="ES234">
        <f t="shared" si="207"/>
        <v>0</v>
      </c>
      <c r="ET234">
        <f t="shared" si="208"/>
        <v>1</v>
      </c>
      <c r="EU234">
        <f t="shared" si="209"/>
        <v>19.041367971754422</v>
      </c>
    </row>
    <row r="235" spans="1:151" x14ac:dyDescent="0.25">
      <c r="A235">
        <v>228</v>
      </c>
      <c r="B235">
        <v>10.7158475804306</v>
      </c>
      <c r="C235">
        <v>54.359399959561777</v>
      </c>
      <c r="E235">
        <f t="shared" si="159"/>
        <v>0</v>
      </c>
      <c r="F235">
        <f t="shared" si="161"/>
        <v>1</v>
      </c>
      <c r="G235">
        <f t="shared" si="160"/>
        <v>43.643552379131179</v>
      </c>
      <c r="J235">
        <v>228</v>
      </c>
      <c r="K235">
        <v>28.074505538554234</v>
      </c>
      <c r="L235">
        <v>22.246920520064073</v>
      </c>
      <c r="N235">
        <f t="shared" si="162"/>
        <v>1</v>
      </c>
      <c r="O235">
        <f t="shared" si="163"/>
        <v>0</v>
      </c>
      <c r="P235">
        <f t="shared" si="164"/>
        <v>5.8275850184901614</v>
      </c>
      <c r="S235">
        <v>228</v>
      </c>
      <c r="T235">
        <v>12.990303336340979</v>
      </c>
      <c r="U235">
        <v>15.653751671289907</v>
      </c>
      <c r="W235">
        <f t="shared" si="165"/>
        <v>0</v>
      </c>
      <c r="X235">
        <f t="shared" si="166"/>
        <v>1</v>
      </c>
      <c r="Y235">
        <f t="shared" si="167"/>
        <v>2.663448334948928</v>
      </c>
      <c r="AB235">
        <v>228</v>
      </c>
      <c r="AC235">
        <v>22.378035871354136</v>
      </c>
      <c r="AD235">
        <v>18.920359754727187</v>
      </c>
      <c r="AF235">
        <f t="shared" si="168"/>
        <v>1</v>
      </c>
      <c r="AG235">
        <f t="shared" si="169"/>
        <v>0</v>
      </c>
      <c r="AH235">
        <f t="shared" si="170"/>
        <v>3.4576761166269492</v>
      </c>
      <c r="AK235">
        <v>228</v>
      </c>
      <c r="AL235">
        <v>30.455861255810685</v>
      </c>
      <c r="AM235">
        <v>29.991466742196582</v>
      </c>
      <c r="AO235">
        <f t="shared" si="171"/>
        <v>1</v>
      </c>
      <c r="AP235">
        <f t="shared" si="172"/>
        <v>0</v>
      </c>
      <c r="AQ235">
        <f t="shared" si="173"/>
        <v>0.46439451361410278</v>
      </c>
      <c r="AT235">
        <v>228</v>
      </c>
      <c r="AU235">
        <v>21.119615741619285</v>
      </c>
      <c r="AV235">
        <v>26.034101640564177</v>
      </c>
      <c r="AX235">
        <f t="shared" si="174"/>
        <v>0</v>
      </c>
      <c r="AY235">
        <f t="shared" si="175"/>
        <v>1</v>
      </c>
      <c r="AZ235">
        <f t="shared" si="176"/>
        <v>4.9144858989448927</v>
      </c>
      <c r="BC235">
        <v>228</v>
      </c>
      <c r="BD235" t="e">
        <v>#N/A</v>
      </c>
      <c r="BE235" t="e">
        <v>#N/A</v>
      </c>
      <c r="BG235" t="e">
        <f t="shared" si="177"/>
        <v>#N/A</v>
      </c>
      <c r="BH235" t="e">
        <f t="shared" si="178"/>
        <v>#N/A</v>
      </c>
      <c r="BI235" t="e">
        <f t="shared" si="179"/>
        <v>#N/A</v>
      </c>
      <c r="BL235">
        <v>228</v>
      </c>
      <c r="BM235">
        <v>27.51125647026165</v>
      </c>
      <c r="BN235">
        <v>16.219512240859025</v>
      </c>
      <c r="BP235">
        <f t="shared" si="180"/>
        <v>1</v>
      </c>
      <c r="BQ235">
        <f t="shared" si="181"/>
        <v>0</v>
      </c>
      <c r="BR235">
        <f t="shared" si="182"/>
        <v>11.291744229402624</v>
      </c>
      <c r="BU235">
        <v>228</v>
      </c>
      <c r="BV235">
        <v>22.850896676779023</v>
      </c>
      <c r="BW235">
        <v>29.698766764290184</v>
      </c>
      <c r="BY235">
        <f t="shared" si="183"/>
        <v>0</v>
      </c>
      <c r="BZ235">
        <f t="shared" si="184"/>
        <v>1</v>
      </c>
      <c r="CA235">
        <f t="shared" si="185"/>
        <v>6.8478700875111613</v>
      </c>
      <c r="CD235">
        <v>228</v>
      </c>
      <c r="CE235">
        <v>27.082832835149997</v>
      </c>
      <c r="CF235">
        <v>21.078657722261454</v>
      </c>
      <c r="CH235">
        <f t="shared" si="186"/>
        <v>1</v>
      </c>
      <c r="CI235">
        <f t="shared" si="187"/>
        <v>0</v>
      </c>
      <c r="CJ235">
        <f t="shared" si="188"/>
        <v>6.004175112888543</v>
      </c>
      <c r="CM235">
        <v>228</v>
      </c>
      <c r="CN235">
        <v>20.315547678288095</v>
      </c>
      <c r="CO235">
        <v>21.21416226740131</v>
      </c>
      <c r="CQ235">
        <f t="shared" si="189"/>
        <v>0</v>
      </c>
      <c r="CR235">
        <f t="shared" si="190"/>
        <v>1</v>
      </c>
      <c r="CS235">
        <f t="shared" si="191"/>
        <v>0.89861458911321535</v>
      </c>
      <c r="CV235">
        <v>228</v>
      </c>
      <c r="CW235">
        <v>21.821121304711564</v>
      </c>
      <c r="CX235">
        <v>17.293253475037424</v>
      </c>
      <c r="CZ235">
        <f t="shared" si="192"/>
        <v>1</v>
      </c>
      <c r="DA235">
        <f t="shared" si="193"/>
        <v>0</v>
      </c>
      <c r="DB235">
        <f t="shared" si="194"/>
        <v>4.5278678296741397</v>
      </c>
      <c r="DE235">
        <v>228</v>
      </c>
      <c r="DF235">
        <v>20.004409296519398</v>
      </c>
      <c r="DG235">
        <v>17.609366429424632</v>
      </c>
      <c r="DI235">
        <f t="shared" si="195"/>
        <v>1</v>
      </c>
      <c r="DJ235">
        <f t="shared" si="196"/>
        <v>0</v>
      </c>
      <c r="DK235">
        <f t="shared" si="197"/>
        <v>2.3950428670947659</v>
      </c>
      <c r="DN235">
        <v>228</v>
      </c>
      <c r="DO235">
        <v>24.470154449542477</v>
      </c>
      <c r="DP235">
        <v>17.263291519599637</v>
      </c>
      <c r="DR235">
        <f t="shared" si="198"/>
        <v>1</v>
      </c>
      <c r="DS235">
        <f t="shared" si="199"/>
        <v>0</v>
      </c>
      <c r="DT235">
        <f t="shared" si="200"/>
        <v>7.2068629299428402</v>
      </c>
      <c r="DW235">
        <v>228</v>
      </c>
      <c r="DX235">
        <v>7.148973842082464</v>
      </c>
      <c r="DY235">
        <v>10.410917520478259</v>
      </c>
      <c r="EA235">
        <f t="shared" si="201"/>
        <v>0</v>
      </c>
      <c r="EB235">
        <f t="shared" si="202"/>
        <v>1</v>
      </c>
      <c r="EC235">
        <f t="shared" si="203"/>
        <v>3.2619436783957951</v>
      </c>
      <c r="EF235">
        <v>228</v>
      </c>
      <c r="EG235">
        <v>14.635590261880477</v>
      </c>
      <c r="EH235">
        <v>15.299533784653622</v>
      </c>
      <c r="EJ235">
        <f t="shared" si="204"/>
        <v>0</v>
      </c>
      <c r="EK235">
        <f t="shared" si="205"/>
        <v>1</v>
      </c>
      <c r="EL235">
        <f t="shared" si="206"/>
        <v>0.66394352277314539</v>
      </c>
      <c r="EO235">
        <v>228</v>
      </c>
      <c r="EP235">
        <v>26.078674764526657</v>
      </c>
      <c r="EQ235">
        <v>23.756664996302398</v>
      </c>
      <c r="ES235">
        <f t="shared" si="207"/>
        <v>1</v>
      </c>
      <c r="ET235">
        <f t="shared" si="208"/>
        <v>0</v>
      </c>
      <c r="EU235">
        <f t="shared" si="209"/>
        <v>2.3220097682242589</v>
      </c>
    </row>
    <row r="236" spans="1:151" x14ac:dyDescent="0.25">
      <c r="A236">
        <v>229</v>
      </c>
      <c r="B236">
        <v>8.8418495863521667</v>
      </c>
      <c r="C236">
        <v>-5.3921691998873129</v>
      </c>
      <c r="E236">
        <f t="shared" ref="E236:E299" si="210">IF(B236&gt;C236,1,0)</f>
        <v>1</v>
      </c>
      <c r="F236">
        <f t="shared" si="161"/>
        <v>0</v>
      </c>
      <c r="G236">
        <f t="shared" ref="G236:G299" si="211">IF(B236&gt;C236,B236-C236,C236-B236)</f>
        <v>14.23401878623948</v>
      </c>
      <c r="J236">
        <v>229</v>
      </c>
      <c r="K236">
        <v>16.528047144794598</v>
      </c>
      <c r="L236">
        <v>17.594837037459378</v>
      </c>
      <c r="N236">
        <f t="shared" si="162"/>
        <v>0</v>
      </c>
      <c r="O236">
        <f t="shared" si="163"/>
        <v>1</v>
      </c>
      <c r="P236">
        <f t="shared" si="164"/>
        <v>1.0667898926647794</v>
      </c>
      <c r="S236">
        <v>229</v>
      </c>
      <c r="T236">
        <v>21.562987223572062</v>
      </c>
      <c r="U236">
        <v>38.731610316743115</v>
      </c>
      <c r="W236">
        <f t="shared" si="165"/>
        <v>0</v>
      </c>
      <c r="X236">
        <f t="shared" si="166"/>
        <v>1</v>
      </c>
      <c r="Y236">
        <f t="shared" si="167"/>
        <v>17.168623093171053</v>
      </c>
      <c r="AB236">
        <v>229</v>
      </c>
      <c r="AC236">
        <v>19.712970546778294</v>
      </c>
      <c r="AD236">
        <v>17.670890725071875</v>
      </c>
      <c r="AF236">
        <f t="shared" si="168"/>
        <v>1</v>
      </c>
      <c r="AG236">
        <f t="shared" si="169"/>
        <v>0</v>
      </c>
      <c r="AH236">
        <f t="shared" si="170"/>
        <v>2.0420798217064196</v>
      </c>
      <c r="AK236">
        <v>229</v>
      </c>
      <c r="AL236">
        <v>23.820827365543071</v>
      </c>
      <c r="AM236">
        <v>28.681153742515914</v>
      </c>
      <c r="AO236">
        <f t="shared" si="171"/>
        <v>0</v>
      </c>
      <c r="AP236">
        <f t="shared" si="172"/>
        <v>1</v>
      </c>
      <c r="AQ236">
        <f t="shared" si="173"/>
        <v>4.8603263769728429</v>
      </c>
      <c r="AT236">
        <v>229</v>
      </c>
      <c r="AU236">
        <v>19.305738552728627</v>
      </c>
      <c r="AV236">
        <v>25.321653270615958</v>
      </c>
      <c r="AX236">
        <f t="shared" si="174"/>
        <v>0</v>
      </c>
      <c r="AY236">
        <f t="shared" si="175"/>
        <v>1</v>
      </c>
      <c r="AZ236">
        <f t="shared" si="176"/>
        <v>6.0159147178873305</v>
      </c>
      <c r="BC236">
        <v>229</v>
      </c>
      <c r="BD236" t="e">
        <v>#N/A</v>
      </c>
      <c r="BE236" t="e">
        <v>#N/A</v>
      </c>
      <c r="BG236" t="e">
        <f t="shared" si="177"/>
        <v>#N/A</v>
      </c>
      <c r="BH236" t="e">
        <f t="shared" si="178"/>
        <v>#N/A</v>
      </c>
      <c r="BI236" t="e">
        <f t="shared" si="179"/>
        <v>#N/A</v>
      </c>
      <c r="BL236">
        <v>229</v>
      </c>
      <c r="BM236">
        <v>31.252971942442784</v>
      </c>
      <c r="BN236">
        <v>13.937062524205725</v>
      </c>
      <c r="BP236">
        <f t="shared" si="180"/>
        <v>1</v>
      </c>
      <c r="BQ236">
        <f t="shared" si="181"/>
        <v>0</v>
      </c>
      <c r="BR236">
        <f t="shared" si="182"/>
        <v>17.315909418237059</v>
      </c>
      <c r="BU236">
        <v>229</v>
      </c>
      <c r="BV236">
        <v>30.088361274716071</v>
      </c>
      <c r="BW236">
        <v>25.931601628832784</v>
      </c>
      <c r="BY236">
        <f t="shared" si="183"/>
        <v>1</v>
      </c>
      <c r="BZ236">
        <f t="shared" si="184"/>
        <v>0</v>
      </c>
      <c r="CA236">
        <f t="shared" si="185"/>
        <v>4.1567596458832874</v>
      </c>
      <c r="CD236">
        <v>229</v>
      </c>
      <c r="CE236">
        <v>13.267792725171821</v>
      </c>
      <c r="CF236">
        <v>24.580446241120939</v>
      </c>
      <c r="CH236">
        <f t="shared" si="186"/>
        <v>0</v>
      </c>
      <c r="CI236">
        <f t="shared" si="187"/>
        <v>1</v>
      </c>
      <c r="CJ236">
        <f t="shared" si="188"/>
        <v>11.312653515949117</v>
      </c>
      <c r="CM236">
        <v>229</v>
      </c>
      <c r="CN236">
        <v>23.920885059058669</v>
      </c>
      <c r="CO236">
        <v>19.450851689461864</v>
      </c>
      <c r="CQ236">
        <f t="shared" si="189"/>
        <v>1</v>
      </c>
      <c r="CR236">
        <f t="shared" si="190"/>
        <v>0</v>
      </c>
      <c r="CS236">
        <f t="shared" si="191"/>
        <v>4.4700333695968055</v>
      </c>
      <c r="CV236">
        <v>229</v>
      </c>
      <c r="CW236">
        <v>18.603832475078406</v>
      </c>
      <c r="CX236">
        <v>19.117985911019701</v>
      </c>
      <c r="CZ236">
        <f t="shared" si="192"/>
        <v>0</v>
      </c>
      <c r="DA236">
        <f t="shared" si="193"/>
        <v>1</v>
      </c>
      <c r="DB236">
        <f t="shared" si="194"/>
        <v>0.51415343594129581</v>
      </c>
      <c r="DE236">
        <v>229</v>
      </c>
      <c r="DF236">
        <v>16.041104237691837</v>
      </c>
      <c r="DG236">
        <v>26.878788207431395</v>
      </c>
      <c r="DI236">
        <f t="shared" si="195"/>
        <v>0</v>
      </c>
      <c r="DJ236">
        <f t="shared" si="196"/>
        <v>1</v>
      </c>
      <c r="DK236">
        <f t="shared" si="197"/>
        <v>10.837683969739558</v>
      </c>
      <c r="DN236">
        <v>229</v>
      </c>
      <c r="DO236">
        <v>22.841800248673419</v>
      </c>
      <c r="DP236">
        <v>16.564742996657646</v>
      </c>
      <c r="DR236">
        <f t="shared" si="198"/>
        <v>1</v>
      </c>
      <c r="DS236">
        <f t="shared" si="199"/>
        <v>0</v>
      </c>
      <c r="DT236">
        <f t="shared" si="200"/>
        <v>6.2770572520157728</v>
      </c>
      <c r="DW236">
        <v>229</v>
      </c>
      <c r="DX236">
        <v>9.772019585516194</v>
      </c>
      <c r="DY236">
        <v>23.445455660112483</v>
      </c>
      <c r="EA236">
        <f t="shared" si="201"/>
        <v>0</v>
      </c>
      <c r="EB236">
        <f t="shared" si="202"/>
        <v>1</v>
      </c>
      <c r="EC236">
        <f t="shared" si="203"/>
        <v>13.673436074596289</v>
      </c>
      <c r="EF236">
        <v>229</v>
      </c>
      <c r="EG236">
        <v>18.740015325957152</v>
      </c>
      <c r="EH236">
        <v>22.906485587902807</v>
      </c>
      <c r="EJ236">
        <f t="shared" si="204"/>
        <v>0</v>
      </c>
      <c r="EK236">
        <f t="shared" si="205"/>
        <v>1</v>
      </c>
      <c r="EL236">
        <f t="shared" si="206"/>
        <v>4.1664702619456548</v>
      </c>
      <c r="EO236">
        <v>229</v>
      </c>
      <c r="EP236">
        <v>18.877376605933065</v>
      </c>
      <c r="EQ236">
        <v>27.858486937466786</v>
      </c>
      <c r="ES236">
        <f t="shared" si="207"/>
        <v>0</v>
      </c>
      <c r="ET236">
        <f t="shared" si="208"/>
        <v>1</v>
      </c>
      <c r="EU236">
        <f t="shared" si="209"/>
        <v>8.9811103315337206</v>
      </c>
    </row>
    <row r="237" spans="1:151" x14ac:dyDescent="0.25">
      <c r="A237">
        <v>230</v>
      </c>
      <c r="B237">
        <v>9.1822087310747555</v>
      </c>
      <c r="C237">
        <v>32.555144346502111</v>
      </c>
      <c r="E237">
        <f t="shared" si="210"/>
        <v>0</v>
      </c>
      <c r="F237">
        <f t="shared" si="161"/>
        <v>1</v>
      </c>
      <c r="G237">
        <f t="shared" si="211"/>
        <v>23.372935615427355</v>
      </c>
      <c r="J237">
        <v>230</v>
      </c>
      <c r="K237">
        <v>8.1298964170238612</v>
      </c>
      <c r="L237">
        <v>21.458521101079135</v>
      </c>
      <c r="N237">
        <f t="shared" si="162"/>
        <v>0</v>
      </c>
      <c r="O237">
        <f t="shared" si="163"/>
        <v>1</v>
      </c>
      <c r="P237">
        <f t="shared" si="164"/>
        <v>13.328624684055274</v>
      </c>
      <c r="S237">
        <v>230</v>
      </c>
      <c r="T237">
        <v>26.222117998644592</v>
      </c>
      <c r="U237">
        <v>9.5092587674127813</v>
      </c>
      <c r="W237">
        <f t="shared" si="165"/>
        <v>1</v>
      </c>
      <c r="X237">
        <f t="shared" si="166"/>
        <v>0</v>
      </c>
      <c r="Y237">
        <f t="shared" si="167"/>
        <v>16.71285923123181</v>
      </c>
      <c r="AB237">
        <v>230</v>
      </c>
      <c r="AC237">
        <v>22.774981188780345</v>
      </c>
      <c r="AD237">
        <v>18.20588768748706</v>
      </c>
      <c r="AF237">
        <f t="shared" si="168"/>
        <v>1</v>
      </c>
      <c r="AG237">
        <f t="shared" si="169"/>
        <v>0</v>
      </c>
      <c r="AH237">
        <f t="shared" si="170"/>
        <v>4.5690935012932847</v>
      </c>
      <c r="AK237">
        <v>230</v>
      </c>
      <c r="AL237">
        <v>31.01997280840083</v>
      </c>
      <c r="AM237">
        <v>27.227289674363565</v>
      </c>
      <c r="AO237">
        <f t="shared" si="171"/>
        <v>1</v>
      </c>
      <c r="AP237">
        <f t="shared" si="172"/>
        <v>0</v>
      </c>
      <c r="AQ237">
        <f t="shared" si="173"/>
        <v>3.7926831340372651</v>
      </c>
      <c r="AT237">
        <v>230</v>
      </c>
      <c r="AU237">
        <v>18.595469509240811</v>
      </c>
      <c r="AV237">
        <v>36.381829946531411</v>
      </c>
      <c r="AX237">
        <f t="shared" si="174"/>
        <v>0</v>
      </c>
      <c r="AY237">
        <f t="shared" si="175"/>
        <v>1</v>
      </c>
      <c r="AZ237">
        <f t="shared" si="176"/>
        <v>17.7863604372906</v>
      </c>
      <c r="BC237">
        <v>230</v>
      </c>
      <c r="BD237" t="e">
        <v>#N/A</v>
      </c>
      <c r="BE237" t="e">
        <v>#N/A</v>
      </c>
      <c r="BG237" t="e">
        <f t="shared" si="177"/>
        <v>#N/A</v>
      </c>
      <c r="BH237" t="e">
        <f t="shared" si="178"/>
        <v>#N/A</v>
      </c>
      <c r="BI237" t="e">
        <f t="shared" si="179"/>
        <v>#N/A</v>
      </c>
      <c r="BL237">
        <v>230</v>
      </c>
      <c r="BM237">
        <v>39.63281825019471</v>
      </c>
      <c r="BN237">
        <v>11.827000985159861</v>
      </c>
      <c r="BP237">
        <f t="shared" si="180"/>
        <v>1</v>
      </c>
      <c r="BQ237">
        <f t="shared" si="181"/>
        <v>0</v>
      </c>
      <c r="BR237">
        <f t="shared" si="182"/>
        <v>27.805817265034847</v>
      </c>
      <c r="BU237">
        <v>230</v>
      </c>
      <c r="BV237">
        <v>24.44085452230448</v>
      </c>
      <c r="BW237">
        <v>27.018311587128174</v>
      </c>
      <c r="BY237">
        <f t="shared" si="183"/>
        <v>0</v>
      </c>
      <c r="BZ237">
        <f t="shared" si="184"/>
        <v>1</v>
      </c>
      <c r="CA237">
        <f t="shared" si="185"/>
        <v>2.5774570648236939</v>
      </c>
      <c r="CD237">
        <v>230</v>
      </c>
      <c r="CE237">
        <v>21.49439949938785</v>
      </c>
      <c r="CF237">
        <v>20.463308532650409</v>
      </c>
      <c r="CH237">
        <f t="shared" si="186"/>
        <v>1</v>
      </c>
      <c r="CI237">
        <f t="shared" si="187"/>
        <v>0</v>
      </c>
      <c r="CJ237">
        <f t="shared" si="188"/>
        <v>1.0310909667374411</v>
      </c>
      <c r="CM237">
        <v>230</v>
      </c>
      <c r="CN237">
        <v>23.40266987344588</v>
      </c>
      <c r="CO237">
        <v>5.6404322111635778</v>
      </c>
      <c r="CQ237">
        <f t="shared" si="189"/>
        <v>1</v>
      </c>
      <c r="CR237">
        <f t="shared" si="190"/>
        <v>0</v>
      </c>
      <c r="CS237">
        <f t="shared" si="191"/>
        <v>17.762237662282303</v>
      </c>
      <c r="CV237">
        <v>230</v>
      </c>
      <c r="CW237">
        <v>27.8933965231857</v>
      </c>
      <c r="CX237">
        <v>22.089503699707429</v>
      </c>
      <c r="CZ237">
        <f t="shared" si="192"/>
        <v>1</v>
      </c>
      <c r="DA237">
        <f t="shared" si="193"/>
        <v>0</v>
      </c>
      <c r="DB237">
        <f t="shared" si="194"/>
        <v>5.8038928234782716</v>
      </c>
      <c r="DE237">
        <v>230</v>
      </c>
      <c r="DF237">
        <v>19.582592413199187</v>
      </c>
      <c r="DG237">
        <v>23.230806700747603</v>
      </c>
      <c r="DI237">
        <f t="shared" si="195"/>
        <v>0</v>
      </c>
      <c r="DJ237">
        <f t="shared" si="196"/>
        <v>1</v>
      </c>
      <c r="DK237">
        <f t="shared" si="197"/>
        <v>3.6482142875484165</v>
      </c>
      <c r="DN237">
        <v>230</v>
      </c>
      <c r="DO237">
        <v>24.706460704442101</v>
      </c>
      <c r="DP237">
        <v>15.33119597771471</v>
      </c>
      <c r="DR237">
        <f t="shared" si="198"/>
        <v>1</v>
      </c>
      <c r="DS237">
        <f t="shared" si="199"/>
        <v>0</v>
      </c>
      <c r="DT237">
        <f t="shared" si="200"/>
        <v>9.3752647267273908</v>
      </c>
      <c r="DW237">
        <v>230</v>
      </c>
      <c r="DX237">
        <v>20.728121519290198</v>
      </c>
      <c r="DY237">
        <v>17.75374644664824</v>
      </c>
      <c r="EA237">
        <f t="shared" si="201"/>
        <v>1</v>
      </c>
      <c r="EB237">
        <f t="shared" si="202"/>
        <v>0</v>
      </c>
      <c r="EC237">
        <f t="shared" si="203"/>
        <v>2.9743750726419584</v>
      </c>
      <c r="EF237">
        <v>230</v>
      </c>
      <c r="EG237">
        <v>24.078116240384706</v>
      </c>
      <c r="EH237">
        <v>14.240868930742813</v>
      </c>
      <c r="EJ237">
        <f t="shared" si="204"/>
        <v>1</v>
      </c>
      <c r="EK237">
        <f t="shared" si="205"/>
        <v>0</v>
      </c>
      <c r="EL237">
        <f t="shared" si="206"/>
        <v>9.8372473096418922</v>
      </c>
      <c r="EO237">
        <v>230</v>
      </c>
      <c r="EP237">
        <v>21.231458960810929</v>
      </c>
      <c r="EQ237">
        <v>22.228945879027592</v>
      </c>
      <c r="ES237">
        <f t="shared" si="207"/>
        <v>0</v>
      </c>
      <c r="ET237">
        <f t="shared" si="208"/>
        <v>1</v>
      </c>
      <c r="EU237">
        <f t="shared" si="209"/>
        <v>0.99748691821666213</v>
      </c>
    </row>
    <row r="238" spans="1:151" x14ac:dyDescent="0.25">
      <c r="A238">
        <v>231</v>
      </c>
      <c r="B238">
        <v>10.211961068253332</v>
      </c>
      <c r="C238">
        <v>24.401793291500422</v>
      </c>
      <c r="E238">
        <f t="shared" si="210"/>
        <v>0</v>
      </c>
      <c r="F238">
        <f t="shared" si="161"/>
        <v>1</v>
      </c>
      <c r="G238">
        <f t="shared" si="211"/>
        <v>14.189832223247089</v>
      </c>
      <c r="J238">
        <v>231</v>
      </c>
      <c r="K238">
        <v>12.842196161721827</v>
      </c>
      <c r="L238">
        <v>22.052059978080546</v>
      </c>
      <c r="N238">
        <f t="shared" si="162"/>
        <v>0</v>
      </c>
      <c r="O238">
        <f t="shared" si="163"/>
        <v>1</v>
      </c>
      <c r="P238">
        <f t="shared" si="164"/>
        <v>9.2098638163587196</v>
      </c>
      <c r="S238">
        <v>231</v>
      </c>
      <c r="T238">
        <v>17.515491196995313</v>
      </c>
      <c r="U238">
        <v>23.596369725703351</v>
      </c>
      <c r="W238">
        <f t="shared" si="165"/>
        <v>0</v>
      </c>
      <c r="X238">
        <f t="shared" si="166"/>
        <v>1</v>
      </c>
      <c r="Y238">
        <f t="shared" si="167"/>
        <v>6.0808785287080376</v>
      </c>
      <c r="AB238">
        <v>231</v>
      </c>
      <c r="AC238">
        <v>16.088219108129131</v>
      </c>
      <c r="AD238">
        <v>18.390781284482344</v>
      </c>
      <c r="AF238">
        <f t="shared" si="168"/>
        <v>0</v>
      </c>
      <c r="AG238">
        <f t="shared" si="169"/>
        <v>1</v>
      </c>
      <c r="AH238">
        <f t="shared" si="170"/>
        <v>2.3025621763532129</v>
      </c>
      <c r="AK238">
        <v>231</v>
      </c>
      <c r="AL238">
        <v>20.713033575413622</v>
      </c>
      <c r="AM238">
        <v>35.402718008487291</v>
      </c>
      <c r="AO238">
        <f t="shared" si="171"/>
        <v>0</v>
      </c>
      <c r="AP238">
        <f t="shared" si="172"/>
        <v>1</v>
      </c>
      <c r="AQ238">
        <f t="shared" si="173"/>
        <v>14.689684433073669</v>
      </c>
      <c r="AT238">
        <v>231</v>
      </c>
      <c r="AU238">
        <v>20.042529800307754</v>
      </c>
      <c r="AV238">
        <v>17.857216351703737</v>
      </c>
      <c r="AX238">
        <f t="shared" si="174"/>
        <v>1</v>
      </c>
      <c r="AY238">
        <f t="shared" si="175"/>
        <v>0</v>
      </c>
      <c r="AZ238">
        <f t="shared" si="176"/>
        <v>2.1853134486040169</v>
      </c>
      <c r="BC238">
        <v>231</v>
      </c>
      <c r="BD238" t="e">
        <v>#N/A</v>
      </c>
      <c r="BE238" t="e">
        <v>#N/A</v>
      </c>
      <c r="BG238" t="e">
        <f t="shared" si="177"/>
        <v>#N/A</v>
      </c>
      <c r="BH238" t="e">
        <f t="shared" si="178"/>
        <v>#N/A</v>
      </c>
      <c r="BI238" t="e">
        <f t="shared" si="179"/>
        <v>#N/A</v>
      </c>
      <c r="BL238">
        <v>231</v>
      </c>
      <c r="BM238">
        <v>15.532363459218519</v>
      </c>
      <c r="BN238">
        <v>8.1060266874546834</v>
      </c>
      <c r="BP238">
        <f t="shared" si="180"/>
        <v>1</v>
      </c>
      <c r="BQ238">
        <f t="shared" si="181"/>
        <v>0</v>
      </c>
      <c r="BR238">
        <f t="shared" si="182"/>
        <v>7.426336771763836</v>
      </c>
      <c r="BU238">
        <v>231</v>
      </c>
      <c r="BV238">
        <v>16.952339851030587</v>
      </c>
      <c r="BW238">
        <v>13.531572946528467</v>
      </c>
      <c r="BY238">
        <f t="shared" si="183"/>
        <v>1</v>
      </c>
      <c r="BZ238">
        <f t="shared" si="184"/>
        <v>0</v>
      </c>
      <c r="CA238">
        <f t="shared" si="185"/>
        <v>3.4207669045021198</v>
      </c>
      <c r="CD238">
        <v>231</v>
      </c>
      <c r="CE238">
        <v>31.056731821557161</v>
      </c>
      <c r="CF238">
        <v>10.48729065383656</v>
      </c>
      <c r="CH238">
        <f t="shared" si="186"/>
        <v>1</v>
      </c>
      <c r="CI238">
        <f t="shared" si="187"/>
        <v>0</v>
      </c>
      <c r="CJ238">
        <f t="shared" si="188"/>
        <v>20.569441167720601</v>
      </c>
      <c r="CM238">
        <v>231</v>
      </c>
      <c r="CN238">
        <v>21.583556601932592</v>
      </c>
      <c r="CO238">
        <v>36.984833076614287</v>
      </c>
      <c r="CQ238">
        <f t="shared" si="189"/>
        <v>0</v>
      </c>
      <c r="CR238">
        <f t="shared" si="190"/>
        <v>1</v>
      </c>
      <c r="CS238">
        <f t="shared" si="191"/>
        <v>15.401276474681694</v>
      </c>
      <c r="CV238">
        <v>231</v>
      </c>
      <c r="CW238">
        <v>24.718679866690273</v>
      </c>
      <c r="CX238">
        <v>16.701806586636543</v>
      </c>
      <c r="CZ238">
        <f t="shared" si="192"/>
        <v>1</v>
      </c>
      <c r="DA238">
        <f t="shared" si="193"/>
        <v>0</v>
      </c>
      <c r="DB238">
        <f t="shared" si="194"/>
        <v>8.0168732800537299</v>
      </c>
      <c r="DE238">
        <v>231</v>
      </c>
      <c r="DF238">
        <v>22.743974919920156</v>
      </c>
      <c r="DG238">
        <v>19.554485460963665</v>
      </c>
      <c r="DI238">
        <f t="shared" si="195"/>
        <v>1</v>
      </c>
      <c r="DJ238">
        <f t="shared" si="196"/>
        <v>0</v>
      </c>
      <c r="DK238">
        <f t="shared" si="197"/>
        <v>3.1894894589564906</v>
      </c>
      <c r="DN238">
        <v>231</v>
      </c>
      <c r="DO238">
        <v>24.640563701232217</v>
      </c>
      <c r="DP238">
        <v>21.015808437888317</v>
      </c>
      <c r="DR238">
        <f t="shared" si="198"/>
        <v>1</v>
      </c>
      <c r="DS238">
        <f t="shared" si="199"/>
        <v>0</v>
      </c>
      <c r="DT238">
        <f t="shared" si="200"/>
        <v>3.6247552633439</v>
      </c>
      <c r="DW238">
        <v>231</v>
      </c>
      <c r="DX238">
        <v>17.792485861856022</v>
      </c>
      <c r="DY238">
        <v>23.781538253654311</v>
      </c>
      <c r="EA238">
        <f t="shared" si="201"/>
        <v>0</v>
      </c>
      <c r="EB238">
        <f t="shared" si="202"/>
        <v>1</v>
      </c>
      <c r="EC238">
        <f t="shared" si="203"/>
        <v>5.989052391798289</v>
      </c>
      <c r="EF238">
        <v>231</v>
      </c>
      <c r="EG238">
        <v>17.930677659823239</v>
      </c>
      <c r="EH238">
        <v>18.529362505391557</v>
      </c>
      <c r="EJ238">
        <f t="shared" si="204"/>
        <v>0</v>
      </c>
      <c r="EK238">
        <f t="shared" si="205"/>
        <v>1</v>
      </c>
      <c r="EL238">
        <f t="shared" si="206"/>
        <v>0.59868484556831802</v>
      </c>
      <c r="EO238">
        <v>231</v>
      </c>
      <c r="EP238">
        <v>24.247847653981779</v>
      </c>
      <c r="EQ238">
        <v>16.786494633398615</v>
      </c>
      <c r="ES238">
        <f t="shared" si="207"/>
        <v>1</v>
      </c>
      <c r="ET238">
        <f t="shared" si="208"/>
        <v>0</v>
      </c>
      <c r="EU238">
        <f t="shared" si="209"/>
        <v>7.4613530205831644</v>
      </c>
    </row>
    <row r="239" spans="1:151" x14ac:dyDescent="0.25">
      <c r="A239">
        <v>232</v>
      </c>
      <c r="B239">
        <v>12.222875140715029</v>
      </c>
      <c r="C239">
        <v>4.8270978505553188</v>
      </c>
      <c r="E239">
        <f t="shared" si="210"/>
        <v>1</v>
      </c>
      <c r="F239">
        <f t="shared" si="161"/>
        <v>0</v>
      </c>
      <c r="G239">
        <f t="shared" si="211"/>
        <v>7.3957772901597103</v>
      </c>
      <c r="J239">
        <v>232</v>
      </c>
      <c r="K239">
        <v>16.693646202227484</v>
      </c>
      <c r="L239">
        <v>28.145932021115406</v>
      </c>
      <c r="N239">
        <f t="shared" si="162"/>
        <v>0</v>
      </c>
      <c r="O239">
        <f t="shared" si="163"/>
        <v>1</v>
      </c>
      <c r="P239">
        <f t="shared" si="164"/>
        <v>11.452285818887923</v>
      </c>
      <c r="S239">
        <v>232</v>
      </c>
      <c r="T239">
        <v>20.087264360204586</v>
      </c>
      <c r="U239">
        <v>24.541407604581728</v>
      </c>
      <c r="W239">
        <f t="shared" si="165"/>
        <v>0</v>
      </c>
      <c r="X239">
        <f t="shared" si="166"/>
        <v>1</v>
      </c>
      <c r="Y239">
        <f t="shared" si="167"/>
        <v>4.4541432443771427</v>
      </c>
      <c r="AB239">
        <v>232</v>
      </c>
      <c r="AC239">
        <v>10.041877203736295</v>
      </c>
      <c r="AD239">
        <v>19.356272672786652</v>
      </c>
      <c r="AF239">
        <f t="shared" si="168"/>
        <v>0</v>
      </c>
      <c r="AG239">
        <f t="shared" si="169"/>
        <v>1</v>
      </c>
      <c r="AH239">
        <f t="shared" si="170"/>
        <v>9.314395469050357</v>
      </c>
      <c r="AK239">
        <v>232</v>
      </c>
      <c r="AL239">
        <v>17.751422005837849</v>
      </c>
      <c r="AM239">
        <v>43.590201138707087</v>
      </c>
      <c r="AO239">
        <f t="shared" si="171"/>
        <v>0</v>
      </c>
      <c r="AP239">
        <f t="shared" si="172"/>
        <v>1</v>
      </c>
      <c r="AQ239">
        <f t="shared" si="173"/>
        <v>25.838779132869238</v>
      </c>
      <c r="AT239">
        <v>232</v>
      </c>
      <c r="AU239">
        <v>20.964859771141551</v>
      </c>
      <c r="AV239">
        <v>17.90221478557611</v>
      </c>
      <c r="AX239">
        <f t="shared" si="174"/>
        <v>1</v>
      </c>
      <c r="AY239">
        <f t="shared" si="175"/>
        <v>0</v>
      </c>
      <c r="AZ239">
        <f t="shared" si="176"/>
        <v>3.0626449855654414</v>
      </c>
      <c r="BC239">
        <v>232</v>
      </c>
      <c r="BD239" t="e">
        <v>#N/A</v>
      </c>
      <c r="BE239" t="e">
        <v>#N/A</v>
      </c>
      <c r="BG239" t="e">
        <f t="shared" si="177"/>
        <v>#N/A</v>
      </c>
      <c r="BH239" t="e">
        <f t="shared" si="178"/>
        <v>#N/A</v>
      </c>
      <c r="BI239" t="e">
        <f t="shared" si="179"/>
        <v>#N/A</v>
      </c>
      <c r="BL239">
        <v>232</v>
      </c>
      <c r="BM239">
        <v>17.450439964143634</v>
      </c>
      <c r="BN239">
        <v>12.317835108969492</v>
      </c>
      <c r="BP239">
        <f t="shared" si="180"/>
        <v>1</v>
      </c>
      <c r="BQ239">
        <f t="shared" si="181"/>
        <v>0</v>
      </c>
      <c r="BR239">
        <f t="shared" si="182"/>
        <v>5.1326048551741419</v>
      </c>
      <c r="BU239">
        <v>232</v>
      </c>
      <c r="BV239">
        <v>17.907594342349153</v>
      </c>
      <c r="BW239">
        <v>24.350562648511335</v>
      </c>
      <c r="BY239">
        <f t="shared" si="183"/>
        <v>0</v>
      </c>
      <c r="BZ239">
        <f t="shared" si="184"/>
        <v>1</v>
      </c>
      <c r="CA239">
        <f t="shared" si="185"/>
        <v>6.4429683061621823</v>
      </c>
      <c r="CD239">
        <v>232</v>
      </c>
      <c r="CE239">
        <v>28.895609807935983</v>
      </c>
      <c r="CF239">
        <v>38.185251931482966</v>
      </c>
      <c r="CH239">
        <f t="shared" si="186"/>
        <v>0</v>
      </c>
      <c r="CI239">
        <f t="shared" si="187"/>
        <v>1</v>
      </c>
      <c r="CJ239">
        <f t="shared" si="188"/>
        <v>9.289642123546983</v>
      </c>
      <c r="CM239">
        <v>232</v>
      </c>
      <c r="CN239">
        <v>16.586984347290233</v>
      </c>
      <c r="CO239">
        <v>33.834998409583854</v>
      </c>
      <c r="CQ239">
        <f t="shared" si="189"/>
        <v>0</v>
      </c>
      <c r="CR239">
        <f t="shared" si="190"/>
        <v>1</v>
      </c>
      <c r="CS239">
        <f t="shared" si="191"/>
        <v>17.24801406229362</v>
      </c>
      <c r="CV239">
        <v>232</v>
      </c>
      <c r="CW239">
        <v>31.182686806949885</v>
      </c>
      <c r="CX239">
        <v>18.769234360073551</v>
      </c>
      <c r="CZ239">
        <f t="shared" si="192"/>
        <v>1</v>
      </c>
      <c r="DA239">
        <f t="shared" si="193"/>
        <v>0</v>
      </c>
      <c r="DB239">
        <f t="shared" si="194"/>
        <v>12.413452446876335</v>
      </c>
      <c r="DE239">
        <v>232</v>
      </c>
      <c r="DF239">
        <v>29.633861493995205</v>
      </c>
      <c r="DG239">
        <v>27.914978669675492</v>
      </c>
      <c r="DI239">
        <f t="shared" si="195"/>
        <v>1</v>
      </c>
      <c r="DJ239">
        <f t="shared" si="196"/>
        <v>0</v>
      </c>
      <c r="DK239">
        <f t="shared" si="197"/>
        <v>1.7188828243197136</v>
      </c>
      <c r="DN239">
        <v>232</v>
      </c>
      <c r="DO239">
        <v>27.998240767390996</v>
      </c>
      <c r="DP239">
        <v>24.227254184573003</v>
      </c>
      <c r="DR239">
        <f t="shared" si="198"/>
        <v>1</v>
      </c>
      <c r="DS239">
        <f t="shared" si="199"/>
        <v>0</v>
      </c>
      <c r="DT239">
        <f t="shared" si="200"/>
        <v>3.7709865828179936</v>
      </c>
      <c r="DW239">
        <v>232</v>
      </c>
      <c r="DX239">
        <v>20.159037232897614</v>
      </c>
      <c r="DY239">
        <v>12.390277836158511</v>
      </c>
      <c r="EA239">
        <f t="shared" si="201"/>
        <v>1</v>
      </c>
      <c r="EB239">
        <f t="shared" si="202"/>
        <v>0</v>
      </c>
      <c r="EC239">
        <f t="shared" si="203"/>
        <v>7.7687593967391031</v>
      </c>
      <c r="EF239">
        <v>232</v>
      </c>
      <c r="EG239">
        <v>18.056656946186415</v>
      </c>
      <c r="EH239">
        <v>14.402258338678166</v>
      </c>
      <c r="EJ239">
        <f t="shared" si="204"/>
        <v>1</v>
      </c>
      <c r="EK239">
        <f t="shared" si="205"/>
        <v>0</v>
      </c>
      <c r="EL239">
        <f t="shared" si="206"/>
        <v>3.6543986075082486</v>
      </c>
      <c r="EO239">
        <v>232</v>
      </c>
      <c r="EP239">
        <v>25.003624684028534</v>
      </c>
      <c r="EQ239">
        <v>22.630208240820235</v>
      </c>
      <c r="ES239">
        <f t="shared" si="207"/>
        <v>1</v>
      </c>
      <c r="ET239">
        <f t="shared" si="208"/>
        <v>0</v>
      </c>
      <c r="EU239">
        <f t="shared" si="209"/>
        <v>2.3734164432082991</v>
      </c>
    </row>
    <row r="240" spans="1:151" x14ac:dyDescent="0.25">
      <c r="A240">
        <v>233</v>
      </c>
      <c r="B240">
        <v>14.443792124278145</v>
      </c>
      <c r="C240">
        <v>20.923977643915023</v>
      </c>
      <c r="E240">
        <f t="shared" si="210"/>
        <v>0</v>
      </c>
      <c r="F240">
        <f t="shared" si="161"/>
        <v>1</v>
      </c>
      <c r="G240">
        <f t="shared" si="211"/>
        <v>6.4801855196368781</v>
      </c>
      <c r="J240">
        <v>233</v>
      </c>
      <c r="K240">
        <v>13.77651678676175</v>
      </c>
      <c r="L240">
        <v>22.962749022256766</v>
      </c>
      <c r="N240">
        <f t="shared" si="162"/>
        <v>0</v>
      </c>
      <c r="O240">
        <f t="shared" si="163"/>
        <v>1</v>
      </c>
      <c r="P240">
        <f t="shared" si="164"/>
        <v>9.1862322354950159</v>
      </c>
      <c r="S240">
        <v>233</v>
      </c>
      <c r="T240">
        <v>21.911741325235432</v>
      </c>
      <c r="U240">
        <v>43.771346088921426</v>
      </c>
      <c r="W240">
        <f t="shared" si="165"/>
        <v>0</v>
      </c>
      <c r="X240">
        <f t="shared" si="166"/>
        <v>1</v>
      </c>
      <c r="Y240">
        <f t="shared" si="167"/>
        <v>21.859604763685994</v>
      </c>
      <c r="AB240">
        <v>233</v>
      </c>
      <c r="AC240">
        <v>29.961232287085572</v>
      </c>
      <c r="AD240">
        <v>16.6272402008711</v>
      </c>
      <c r="AF240">
        <f t="shared" si="168"/>
        <v>1</v>
      </c>
      <c r="AG240">
        <f t="shared" si="169"/>
        <v>0</v>
      </c>
      <c r="AH240">
        <f t="shared" si="170"/>
        <v>13.333992086214472</v>
      </c>
      <c r="AK240">
        <v>233</v>
      </c>
      <c r="AL240">
        <v>28.327229637106548</v>
      </c>
      <c r="AM240">
        <v>33.944523521469328</v>
      </c>
      <c r="AO240">
        <f t="shared" si="171"/>
        <v>0</v>
      </c>
      <c r="AP240">
        <f t="shared" si="172"/>
        <v>1</v>
      </c>
      <c r="AQ240">
        <f t="shared" si="173"/>
        <v>5.6172938843627804</v>
      </c>
      <c r="AT240">
        <v>233</v>
      </c>
      <c r="AU240">
        <v>17.176149600531641</v>
      </c>
      <c r="AV240">
        <v>11.362004736846828</v>
      </c>
      <c r="AX240">
        <f t="shared" si="174"/>
        <v>1</v>
      </c>
      <c r="AY240">
        <f t="shared" si="175"/>
        <v>0</v>
      </c>
      <c r="AZ240">
        <f t="shared" si="176"/>
        <v>5.8141448636848132</v>
      </c>
      <c r="BC240">
        <v>233</v>
      </c>
      <c r="BD240" t="e">
        <v>#N/A</v>
      </c>
      <c r="BE240" t="e">
        <v>#N/A</v>
      </c>
      <c r="BG240" t="e">
        <f t="shared" si="177"/>
        <v>#N/A</v>
      </c>
      <c r="BH240" t="e">
        <f t="shared" si="178"/>
        <v>#N/A</v>
      </c>
      <c r="BI240" t="e">
        <f t="shared" si="179"/>
        <v>#N/A</v>
      </c>
      <c r="BL240">
        <v>233</v>
      </c>
      <c r="BM240">
        <v>12.737221718789826</v>
      </c>
      <c r="BN240">
        <v>13.722369690328344</v>
      </c>
      <c r="BP240">
        <f t="shared" si="180"/>
        <v>0</v>
      </c>
      <c r="BQ240">
        <f t="shared" si="181"/>
        <v>1</v>
      </c>
      <c r="BR240">
        <f t="shared" si="182"/>
        <v>0.98514797153851852</v>
      </c>
      <c r="BU240">
        <v>233</v>
      </c>
      <c r="BV240">
        <v>14.138890415610611</v>
      </c>
      <c r="BW240">
        <v>24.98676492774403</v>
      </c>
      <c r="BY240">
        <f t="shared" si="183"/>
        <v>0</v>
      </c>
      <c r="BZ240">
        <f t="shared" si="184"/>
        <v>1</v>
      </c>
      <c r="CA240">
        <f t="shared" si="185"/>
        <v>10.847874512133419</v>
      </c>
      <c r="CD240">
        <v>233</v>
      </c>
      <c r="CE240">
        <v>16.089846154451386</v>
      </c>
      <c r="CF240">
        <v>35.504299455208567</v>
      </c>
      <c r="CH240">
        <f t="shared" si="186"/>
        <v>0</v>
      </c>
      <c r="CI240">
        <f t="shared" si="187"/>
        <v>1</v>
      </c>
      <c r="CJ240">
        <f t="shared" si="188"/>
        <v>19.414453300757181</v>
      </c>
      <c r="CM240">
        <v>233</v>
      </c>
      <c r="CN240">
        <v>23.610244395983049</v>
      </c>
      <c r="CO240">
        <v>14.147767297153596</v>
      </c>
      <c r="CQ240">
        <f t="shared" si="189"/>
        <v>1</v>
      </c>
      <c r="CR240">
        <f t="shared" si="190"/>
        <v>0</v>
      </c>
      <c r="CS240">
        <f t="shared" si="191"/>
        <v>9.4624770988294529</v>
      </c>
      <c r="CV240">
        <v>233</v>
      </c>
      <c r="CW240">
        <v>21.024077916540485</v>
      </c>
      <c r="CX240">
        <v>17.71763117886228</v>
      </c>
      <c r="CZ240">
        <f t="shared" si="192"/>
        <v>1</v>
      </c>
      <c r="DA240">
        <f t="shared" si="193"/>
        <v>0</v>
      </c>
      <c r="DB240">
        <f t="shared" si="194"/>
        <v>3.3064467376782041</v>
      </c>
      <c r="DE240">
        <v>233</v>
      </c>
      <c r="DF240">
        <v>16.059179479321756</v>
      </c>
      <c r="DG240">
        <v>26.830297742686028</v>
      </c>
      <c r="DI240">
        <f t="shared" si="195"/>
        <v>0</v>
      </c>
      <c r="DJ240">
        <f t="shared" si="196"/>
        <v>1</v>
      </c>
      <c r="DK240">
        <f t="shared" si="197"/>
        <v>10.771118263364272</v>
      </c>
      <c r="DN240">
        <v>233</v>
      </c>
      <c r="DO240">
        <v>15.554539779953977</v>
      </c>
      <c r="DP240">
        <v>25.292205642053396</v>
      </c>
      <c r="DR240">
        <f t="shared" si="198"/>
        <v>0</v>
      </c>
      <c r="DS240">
        <f t="shared" si="199"/>
        <v>1</v>
      </c>
      <c r="DT240">
        <f t="shared" si="200"/>
        <v>9.7376658620994192</v>
      </c>
      <c r="DW240">
        <v>233</v>
      </c>
      <c r="DX240">
        <v>2.2462115939252367</v>
      </c>
      <c r="DY240">
        <v>37.325154027348006</v>
      </c>
      <c r="EA240">
        <f t="shared" si="201"/>
        <v>0</v>
      </c>
      <c r="EB240">
        <f t="shared" si="202"/>
        <v>1</v>
      </c>
      <c r="EC240">
        <f t="shared" si="203"/>
        <v>35.078942433422768</v>
      </c>
      <c r="EF240">
        <v>233</v>
      </c>
      <c r="EG240">
        <v>22.997004184650983</v>
      </c>
      <c r="EH240">
        <v>17.105432993206911</v>
      </c>
      <c r="EJ240">
        <f t="shared" si="204"/>
        <v>1</v>
      </c>
      <c r="EK240">
        <f t="shared" si="205"/>
        <v>0</v>
      </c>
      <c r="EL240">
        <f t="shared" si="206"/>
        <v>5.891571191444072</v>
      </c>
      <c r="EO240">
        <v>233</v>
      </c>
      <c r="EP240">
        <v>20.494593160175842</v>
      </c>
      <c r="EQ240">
        <v>19.019005538317845</v>
      </c>
      <c r="ES240">
        <f t="shared" si="207"/>
        <v>1</v>
      </c>
      <c r="ET240">
        <f t="shared" si="208"/>
        <v>0</v>
      </c>
      <c r="EU240">
        <f t="shared" si="209"/>
        <v>1.4755876218579971</v>
      </c>
    </row>
    <row r="241" spans="1:151" x14ac:dyDescent="0.25">
      <c r="A241">
        <v>234</v>
      </c>
      <c r="B241">
        <v>11.078486598671976</v>
      </c>
      <c r="C241">
        <v>26.090653685347466</v>
      </c>
      <c r="E241">
        <f t="shared" si="210"/>
        <v>0</v>
      </c>
      <c r="F241">
        <f t="shared" si="161"/>
        <v>1</v>
      </c>
      <c r="G241">
        <f t="shared" si="211"/>
        <v>15.01216708667549</v>
      </c>
      <c r="J241">
        <v>234</v>
      </c>
      <c r="K241">
        <v>14.955309888542338</v>
      </c>
      <c r="L241">
        <v>27.727956482553992</v>
      </c>
      <c r="N241">
        <f t="shared" si="162"/>
        <v>0</v>
      </c>
      <c r="O241">
        <f t="shared" si="163"/>
        <v>1</v>
      </c>
      <c r="P241">
        <f t="shared" si="164"/>
        <v>12.772646594011654</v>
      </c>
      <c r="S241">
        <v>234</v>
      </c>
      <c r="T241">
        <v>26.442739505685736</v>
      </c>
      <c r="U241">
        <v>36.121695821986386</v>
      </c>
      <c r="W241">
        <f t="shared" si="165"/>
        <v>0</v>
      </c>
      <c r="X241">
        <f t="shared" si="166"/>
        <v>1</v>
      </c>
      <c r="Y241">
        <f t="shared" si="167"/>
        <v>9.6789563163006491</v>
      </c>
      <c r="AB241">
        <v>234</v>
      </c>
      <c r="AC241">
        <v>18.485292595429577</v>
      </c>
      <c r="AD241">
        <v>18.575346699360836</v>
      </c>
      <c r="AF241">
        <f t="shared" si="168"/>
        <v>0</v>
      </c>
      <c r="AG241">
        <f t="shared" si="169"/>
        <v>1</v>
      </c>
      <c r="AH241">
        <f t="shared" si="170"/>
        <v>9.0054103931258567E-2</v>
      </c>
      <c r="AK241">
        <v>234</v>
      </c>
      <c r="AL241">
        <v>29.13310090688379</v>
      </c>
      <c r="AM241">
        <v>33.111800715525824</v>
      </c>
      <c r="AO241">
        <f t="shared" si="171"/>
        <v>0</v>
      </c>
      <c r="AP241">
        <f t="shared" si="172"/>
        <v>1</v>
      </c>
      <c r="AQ241">
        <f t="shared" si="173"/>
        <v>3.978699808642034</v>
      </c>
      <c r="AT241">
        <v>234</v>
      </c>
      <c r="AU241">
        <v>19.481988585588645</v>
      </c>
      <c r="AV241">
        <v>29.980625560348145</v>
      </c>
      <c r="AX241">
        <f t="shared" si="174"/>
        <v>0</v>
      </c>
      <c r="AY241">
        <f t="shared" si="175"/>
        <v>1</v>
      </c>
      <c r="AZ241">
        <f t="shared" si="176"/>
        <v>10.498636974759499</v>
      </c>
      <c r="BC241">
        <v>234</v>
      </c>
      <c r="BD241" t="e">
        <v>#N/A</v>
      </c>
      <c r="BE241" t="e">
        <v>#N/A</v>
      </c>
      <c r="BG241" t="e">
        <f t="shared" si="177"/>
        <v>#N/A</v>
      </c>
      <c r="BH241" t="e">
        <f t="shared" si="178"/>
        <v>#N/A</v>
      </c>
      <c r="BI241" t="e">
        <f t="shared" si="179"/>
        <v>#N/A</v>
      </c>
      <c r="BL241">
        <v>234</v>
      </c>
      <c r="BM241">
        <v>25.148697623625043</v>
      </c>
      <c r="BN241">
        <v>13.060796663328279</v>
      </c>
      <c r="BP241">
        <f t="shared" si="180"/>
        <v>1</v>
      </c>
      <c r="BQ241">
        <f t="shared" si="181"/>
        <v>0</v>
      </c>
      <c r="BR241">
        <f t="shared" si="182"/>
        <v>12.087900960296764</v>
      </c>
      <c r="BU241">
        <v>234</v>
      </c>
      <c r="BV241">
        <v>11.495052327909283</v>
      </c>
      <c r="BW241">
        <v>16.311335690204217</v>
      </c>
      <c r="BY241">
        <f t="shared" si="183"/>
        <v>0</v>
      </c>
      <c r="BZ241">
        <f t="shared" si="184"/>
        <v>1</v>
      </c>
      <c r="CA241">
        <f t="shared" si="185"/>
        <v>4.8162833622949339</v>
      </c>
      <c r="CD241">
        <v>234</v>
      </c>
      <c r="CE241">
        <v>27.730354151367507</v>
      </c>
      <c r="CF241">
        <v>43.81866254868676</v>
      </c>
      <c r="CH241">
        <f t="shared" si="186"/>
        <v>0</v>
      </c>
      <c r="CI241">
        <f t="shared" si="187"/>
        <v>1</v>
      </c>
      <c r="CJ241">
        <f t="shared" si="188"/>
        <v>16.088308397319253</v>
      </c>
      <c r="CM241">
        <v>234</v>
      </c>
      <c r="CN241">
        <v>18.553067680944388</v>
      </c>
      <c r="CO241">
        <v>12.904603111952087</v>
      </c>
      <c r="CQ241">
        <f t="shared" si="189"/>
        <v>1</v>
      </c>
      <c r="CR241">
        <f t="shared" si="190"/>
        <v>0</v>
      </c>
      <c r="CS241">
        <f t="shared" si="191"/>
        <v>5.648464568992301</v>
      </c>
      <c r="CV241">
        <v>234</v>
      </c>
      <c r="CW241">
        <v>20.703248752230543</v>
      </c>
      <c r="CX241">
        <v>15.002460856745321</v>
      </c>
      <c r="CZ241">
        <f t="shared" si="192"/>
        <v>1</v>
      </c>
      <c r="DA241">
        <f t="shared" si="193"/>
        <v>0</v>
      </c>
      <c r="DB241">
        <f t="shared" si="194"/>
        <v>5.700787895485222</v>
      </c>
      <c r="DE241">
        <v>234</v>
      </c>
      <c r="DF241">
        <v>21.527930742912005</v>
      </c>
      <c r="DG241">
        <v>18.349327181929571</v>
      </c>
      <c r="DI241">
        <f t="shared" si="195"/>
        <v>1</v>
      </c>
      <c r="DJ241">
        <f t="shared" si="196"/>
        <v>0</v>
      </c>
      <c r="DK241">
        <f t="shared" si="197"/>
        <v>3.1786035609824346</v>
      </c>
      <c r="DN241">
        <v>234</v>
      </c>
      <c r="DO241">
        <v>27.113761003361873</v>
      </c>
      <c r="DP241">
        <v>18.437082841568152</v>
      </c>
      <c r="DR241">
        <f t="shared" si="198"/>
        <v>1</v>
      </c>
      <c r="DS241">
        <f t="shared" si="199"/>
        <v>0</v>
      </c>
      <c r="DT241">
        <f t="shared" si="200"/>
        <v>8.6766781617937205</v>
      </c>
      <c r="DW241">
        <v>234</v>
      </c>
      <c r="DX241">
        <v>13.995928026901854</v>
      </c>
      <c r="DY241">
        <v>13.466095836302246</v>
      </c>
      <c r="EA241">
        <f t="shared" si="201"/>
        <v>1</v>
      </c>
      <c r="EB241">
        <f t="shared" si="202"/>
        <v>0</v>
      </c>
      <c r="EC241">
        <f t="shared" si="203"/>
        <v>0.52983219059960796</v>
      </c>
      <c r="EF241">
        <v>234</v>
      </c>
      <c r="EG241">
        <v>19.204057046829078</v>
      </c>
      <c r="EH241">
        <v>18.424942051030712</v>
      </c>
      <c r="EJ241">
        <f t="shared" si="204"/>
        <v>1</v>
      </c>
      <c r="EK241">
        <f t="shared" si="205"/>
        <v>0</v>
      </c>
      <c r="EL241">
        <f t="shared" si="206"/>
        <v>0.77911499579836629</v>
      </c>
      <c r="EO241">
        <v>234</v>
      </c>
      <c r="EP241">
        <v>24.839365830902992</v>
      </c>
      <c r="EQ241">
        <v>19.265820756929486</v>
      </c>
      <c r="ES241">
        <f t="shared" si="207"/>
        <v>1</v>
      </c>
      <c r="ET241">
        <f t="shared" si="208"/>
        <v>0</v>
      </c>
      <c r="EU241">
        <f t="shared" si="209"/>
        <v>5.5735450739735057</v>
      </c>
    </row>
    <row r="242" spans="1:151" x14ac:dyDescent="0.25">
      <c r="A242">
        <v>235</v>
      </c>
      <c r="B242">
        <v>9.1160502479187571</v>
      </c>
      <c r="C242">
        <v>53.131110669347535</v>
      </c>
      <c r="E242">
        <f t="shared" si="210"/>
        <v>0</v>
      </c>
      <c r="F242">
        <f t="shared" si="161"/>
        <v>1</v>
      </c>
      <c r="G242">
        <f t="shared" si="211"/>
        <v>44.015060421428778</v>
      </c>
      <c r="J242">
        <v>235</v>
      </c>
      <c r="K242">
        <v>21.875925721333783</v>
      </c>
      <c r="L242">
        <v>29.179428784854508</v>
      </c>
      <c r="N242">
        <f t="shared" si="162"/>
        <v>0</v>
      </c>
      <c r="O242">
        <f t="shared" si="163"/>
        <v>1</v>
      </c>
      <c r="P242">
        <f t="shared" si="164"/>
        <v>7.3035030635207256</v>
      </c>
      <c r="S242">
        <v>235</v>
      </c>
      <c r="T242">
        <v>20.067509729867918</v>
      </c>
      <c r="U242">
        <v>37.203938752771883</v>
      </c>
      <c r="W242">
        <f t="shared" si="165"/>
        <v>0</v>
      </c>
      <c r="X242">
        <f t="shared" si="166"/>
        <v>1</v>
      </c>
      <c r="Y242">
        <f t="shared" si="167"/>
        <v>17.136429022903965</v>
      </c>
      <c r="AB242">
        <v>235</v>
      </c>
      <c r="AC242">
        <v>22.439769438950687</v>
      </c>
      <c r="AD242">
        <v>17.500505776080725</v>
      </c>
      <c r="AF242">
        <f t="shared" si="168"/>
        <v>1</v>
      </c>
      <c r="AG242">
        <f t="shared" si="169"/>
        <v>0</v>
      </c>
      <c r="AH242">
        <f t="shared" si="170"/>
        <v>4.939263662869962</v>
      </c>
      <c r="AK242">
        <v>235</v>
      </c>
      <c r="AL242">
        <v>24.473119281036922</v>
      </c>
      <c r="AM242">
        <v>28.248453499081108</v>
      </c>
      <c r="AO242">
        <f t="shared" si="171"/>
        <v>0</v>
      </c>
      <c r="AP242">
        <f t="shared" si="172"/>
        <v>1</v>
      </c>
      <c r="AQ242">
        <f t="shared" si="173"/>
        <v>3.7753342180441862</v>
      </c>
      <c r="AT242">
        <v>235</v>
      </c>
      <c r="AU242">
        <v>18.445468144531947</v>
      </c>
      <c r="AV242">
        <v>24.471691521223654</v>
      </c>
      <c r="AX242">
        <f t="shared" si="174"/>
        <v>0</v>
      </c>
      <c r="AY242">
        <f t="shared" si="175"/>
        <v>1</v>
      </c>
      <c r="AZ242">
        <f t="shared" si="176"/>
        <v>6.026223376691707</v>
      </c>
      <c r="BC242">
        <v>235</v>
      </c>
      <c r="BD242" t="e">
        <v>#N/A</v>
      </c>
      <c r="BE242" t="e">
        <v>#N/A</v>
      </c>
      <c r="BG242" t="e">
        <f t="shared" si="177"/>
        <v>#N/A</v>
      </c>
      <c r="BH242" t="e">
        <f t="shared" si="178"/>
        <v>#N/A</v>
      </c>
      <c r="BI242" t="e">
        <f t="shared" si="179"/>
        <v>#N/A</v>
      </c>
      <c r="BL242">
        <v>235</v>
      </c>
      <c r="BM242">
        <v>39.057720062562005</v>
      </c>
      <c r="BN242">
        <v>9.8671071612192556</v>
      </c>
      <c r="BP242">
        <f t="shared" si="180"/>
        <v>1</v>
      </c>
      <c r="BQ242">
        <f t="shared" si="181"/>
        <v>0</v>
      </c>
      <c r="BR242">
        <f t="shared" si="182"/>
        <v>29.19061290134275</v>
      </c>
      <c r="BU242">
        <v>235</v>
      </c>
      <c r="BV242">
        <v>19.679424222890123</v>
      </c>
      <c r="BW242">
        <v>29.488322785442229</v>
      </c>
      <c r="BY242">
        <f t="shared" si="183"/>
        <v>0</v>
      </c>
      <c r="BZ242">
        <f t="shared" si="184"/>
        <v>1</v>
      </c>
      <c r="CA242">
        <f t="shared" si="185"/>
        <v>9.8088985625521055</v>
      </c>
      <c r="CD242">
        <v>235</v>
      </c>
      <c r="CE242">
        <v>35.580503763587799</v>
      </c>
      <c r="CF242">
        <v>36.301874276823384</v>
      </c>
      <c r="CH242">
        <f t="shared" si="186"/>
        <v>0</v>
      </c>
      <c r="CI242">
        <f t="shared" si="187"/>
        <v>1</v>
      </c>
      <c r="CJ242">
        <f t="shared" si="188"/>
        <v>0.7213705132355841</v>
      </c>
      <c r="CM242">
        <v>235</v>
      </c>
      <c r="CN242">
        <v>22.532258153486335</v>
      </c>
      <c r="CO242">
        <v>31.304715557642382</v>
      </c>
      <c r="CQ242">
        <f t="shared" si="189"/>
        <v>0</v>
      </c>
      <c r="CR242">
        <f t="shared" si="190"/>
        <v>1</v>
      </c>
      <c r="CS242">
        <f t="shared" si="191"/>
        <v>8.7724574041560466</v>
      </c>
      <c r="CV242">
        <v>235</v>
      </c>
      <c r="CW242">
        <v>23.283509676776092</v>
      </c>
      <c r="CX242">
        <v>21.460882562511593</v>
      </c>
      <c r="CZ242">
        <f t="shared" si="192"/>
        <v>1</v>
      </c>
      <c r="DA242">
        <f t="shared" si="193"/>
        <v>0</v>
      </c>
      <c r="DB242">
        <f t="shared" si="194"/>
        <v>1.822627114264499</v>
      </c>
      <c r="DE242">
        <v>235</v>
      </c>
      <c r="DF242">
        <v>22.987442120871926</v>
      </c>
      <c r="DG242">
        <v>24.547163961227561</v>
      </c>
      <c r="DI242">
        <f t="shared" si="195"/>
        <v>0</v>
      </c>
      <c r="DJ242">
        <f t="shared" si="196"/>
        <v>1</v>
      </c>
      <c r="DK242">
        <f t="shared" si="197"/>
        <v>1.5597218403556354</v>
      </c>
      <c r="DN242">
        <v>235</v>
      </c>
      <c r="DO242">
        <v>24.06650016038418</v>
      </c>
      <c r="DP242">
        <v>22.900240075539379</v>
      </c>
      <c r="DR242">
        <f t="shared" si="198"/>
        <v>1</v>
      </c>
      <c r="DS242">
        <f t="shared" si="199"/>
        <v>0</v>
      </c>
      <c r="DT242">
        <f t="shared" si="200"/>
        <v>1.1662600848448008</v>
      </c>
      <c r="DW242">
        <v>235</v>
      </c>
      <c r="DX242">
        <v>23.988147184771698</v>
      </c>
      <c r="DY242">
        <v>20.796853870253535</v>
      </c>
      <c r="EA242">
        <f t="shared" si="201"/>
        <v>1</v>
      </c>
      <c r="EB242">
        <f t="shared" si="202"/>
        <v>0</v>
      </c>
      <c r="EC242">
        <f t="shared" si="203"/>
        <v>3.1912933145181626</v>
      </c>
      <c r="EF242">
        <v>235</v>
      </c>
      <c r="EG242">
        <v>20.347401192273772</v>
      </c>
      <c r="EH242">
        <v>11.909187922157093</v>
      </c>
      <c r="EJ242">
        <f t="shared" si="204"/>
        <v>1</v>
      </c>
      <c r="EK242">
        <f t="shared" si="205"/>
        <v>0</v>
      </c>
      <c r="EL242">
        <f t="shared" si="206"/>
        <v>8.4382132701166785</v>
      </c>
      <c r="EO242">
        <v>235</v>
      </c>
      <c r="EP242">
        <v>25.870135346054621</v>
      </c>
      <c r="EQ242">
        <v>39.680500501738869</v>
      </c>
      <c r="ES242">
        <f t="shared" si="207"/>
        <v>0</v>
      </c>
      <c r="ET242">
        <f t="shared" si="208"/>
        <v>1</v>
      </c>
      <c r="EU242">
        <f t="shared" si="209"/>
        <v>13.810365155684249</v>
      </c>
    </row>
    <row r="243" spans="1:151" x14ac:dyDescent="0.25">
      <c r="A243">
        <v>236</v>
      </c>
      <c r="B243">
        <v>6.4288398037046557</v>
      </c>
      <c r="C243">
        <v>30.535354191357438</v>
      </c>
      <c r="E243">
        <f t="shared" si="210"/>
        <v>0</v>
      </c>
      <c r="F243">
        <f t="shared" si="161"/>
        <v>1</v>
      </c>
      <c r="G243">
        <f t="shared" si="211"/>
        <v>24.106514387652783</v>
      </c>
      <c r="J243">
        <v>236</v>
      </c>
      <c r="K243">
        <v>21.906251882415681</v>
      </c>
      <c r="L243">
        <v>23.646116769861607</v>
      </c>
      <c r="N243">
        <f t="shared" si="162"/>
        <v>0</v>
      </c>
      <c r="O243">
        <f t="shared" si="163"/>
        <v>1</v>
      </c>
      <c r="P243">
        <f t="shared" si="164"/>
        <v>1.7398648874459255</v>
      </c>
      <c r="S243">
        <v>236</v>
      </c>
      <c r="T243">
        <v>20.993595571825153</v>
      </c>
      <c r="U243">
        <v>37.453336977222797</v>
      </c>
      <c r="W243">
        <f t="shared" si="165"/>
        <v>0</v>
      </c>
      <c r="X243">
        <f t="shared" si="166"/>
        <v>1</v>
      </c>
      <c r="Y243">
        <f t="shared" si="167"/>
        <v>16.459741405397644</v>
      </c>
      <c r="AB243">
        <v>236</v>
      </c>
      <c r="AC243">
        <v>34.344902144741027</v>
      </c>
      <c r="AD243">
        <v>15.871502163846561</v>
      </c>
      <c r="AF243">
        <f t="shared" si="168"/>
        <v>1</v>
      </c>
      <c r="AG243">
        <f t="shared" si="169"/>
        <v>0</v>
      </c>
      <c r="AH243">
        <f t="shared" si="170"/>
        <v>18.473399980894467</v>
      </c>
      <c r="AK243">
        <v>236</v>
      </c>
      <c r="AL243">
        <v>21.274561270680216</v>
      </c>
      <c r="AM243">
        <v>-2.3693221392223833</v>
      </c>
      <c r="AO243">
        <f t="shared" si="171"/>
        <v>1</v>
      </c>
      <c r="AP243">
        <f t="shared" si="172"/>
        <v>0</v>
      </c>
      <c r="AQ243">
        <f t="shared" si="173"/>
        <v>23.6438834099026</v>
      </c>
      <c r="AT243">
        <v>236</v>
      </c>
      <c r="AU243">
        <v>16.380455508806254</v>
      </c>
      <c r="AV243">
        <v>26.369586290319415</v>
      </c>
      <c r="AX243">
        <f t="shared" si="174"/>
        <v>0</v>
      </c>
      <c r="AY243">
        <f t="shared" si="175"/>
        <v>1</v>
      </c>
      <c r="AZ243">
        <f t="shared" si="176"/>
        <v>9.9891307815131611</v>
      </c>
      <c r="BC243">
        <v>236</v>
      </c>
      <c r="BD243" t="e">
        <v>#N/A</v>
      </c>
      <c r="BE243" t="e">
        <v>#N/A</v>
      </c>
      <c r="BG243" t="e">
        <f t="shared" si="177"/>
        <v>#N/A</v>
      </c>
      <c r="BH243" t="e">
        <f t="shared" si="178"/>
        <v>#N/A</v>
      </c>
      <c r="BI243" t="e">
        <f t="shared" si="179"/>
        <v>#N/A</v>
      </c>
      <c r="BL243">
        <v>236</v>
      </c>
      <c r="BM243">
        <v>30.305460738727355</v>
      </c>
      <c r="BN243">
        <v>9.8502380432702328</v>
      </c>
      <c r="BP243">
        <f t="shared" si="180"/>
        <v>1</v>
      </c>
      <c r="BQ243">
        <f t="shared" si="181"/>
        <v>0</v>
      </c>
      <c r="BR243">
        <f t="shared" si="182"/>
        <v>20.455222695457124</v>
      </c>
      <c r="BU243">
        <v>236</v>
      </c>
      <c r="BV243">
        <v>20.898488648446769</v>
      </c>
      <c r="BW243">
        <v>24.927202027637623</v>
      </c>
      <c r="BY243">
        <f t="shared" si="183"/>
        <v>0</v>
      </c>
      <c r="BZ243">
        <f t="shared" si="184"/>
        <v>1</v>
      </c>
      <c r="CA243">
        <f t="shared" si="185"/>
        <v>4.0287133791908545</v>
      </c>
      <c r="CD243">
        <v>236</v>
      </c>
      <c r="CE243">
        <v>24.616175818351842</v>
      </c>
      <c r="CF243">
        <v>31.880508651120209</v>
      </c>
      <c r="CH243">
        <f t="shared" si="186"/>
        <v>0</v>
      </c>
      <c r="CI243">
        <f t="shared" si="187"/>
        <v>1</v>
      </c>
      <c r="CJ243">
        <f t="shared" si="188"/>
        <v>7.2643328327683676</v>
      </c>
      <c r="CM243">
        <v>236</v>
      </c>
      <c r="CN243">
        <v>23.023409051804922</v>
      </c>
      <c r="CO243">
        <v>31.998870206467398</v>
      </c>
      <c r="CQ243">
        <f t="shared" si="189"/>
        <v>0</v>
      </c>
      <c r="CR243">
        <f t="shared" si="190"/>
        <v>1</v>
      </c>
      <c r="CS243">
        <f t="shared" si="191"/>
        <v>8.9754611546624758</v>
      </c>
      <c r="CV243">
        <v>236</v>
      </c>
      <c r="CW243">
        <v>24.253509076297178</v>
      </c>
      <c r="CX243">
        <v>23.842017682133104</v>
      </c>
      <c r="CZ243">
        <f t="shared" si="192"/>
        <v>1</v>
      </c>
      <c r="DA243">
        <f t="shared" si="193"/>
        <v>0</v>
      </c>
      <c r="DB243">
        <f t="shared" si="194"/>
        <v>0.41149139416407365</v>
      </c>
      <c r="DE243">
        <v>236</v>
      </c>
      <c r="DF243">
        <v>32.984996094938332</v>
      </c>
      <c r="DG243">
        <v>32.768843843298498</v>
      </c>
      <c r="DI243">
        <f t="shared" si="195"/>
        <v>1</v>
      </c>
      <c r="DJ243">
        <f t="shared" si="196"/>
        <v>0</v>
      </c>
      <c r="DK243">
        <f t="shared" si="197"/>
        <v>0.21615225163983354</v>
      </c>
      <c r="DN243">
        <v>236</v>
      </c>
      <c r="DO243">
        <v>19.426255931466716</v>
      </c>
      <c r="DP243">
        <v>14.062598678070492</v>
      </c>
      <c r="DR243">
        <f t="shared" si="198"/>
        <v>1</v>
      </c>
      <c r="DS243">
        <f t="shared" si="199"/>
        <v>0</v>
      </c>
      <c r="DT243">
        <f t="shared" si="200"/>
        <v>5.3636572533962248</v>
      </c>
      <c r="DW243">
        <v>236</v>
      </c>
      <c r="DX243">
        <v>22.829591368363968</v>
      </c>
      <c r="DY243">
        <v>17.975351808700992</v>
      </c>
      <c r="EA243">
        <f t="shared" si="201"/>
        <v>1</v>
      </c>
      <c r="EB243">
        <f t="shared" si="202"/>
        <v>0</v>
      </c>
      <c r="EC243">
        <f t="shared" si="203"/>
        <v>4.8542395596629753</v>
      </c>
      <c r="EF243">
        <v>236</v>
      </c>
      <c r="EG243">
        <v>17.35854846849702</v>
      </c>
      <c r="EH243">
        <v>18.203527503203549</v>
      </c>
      <c r="EJ243">
        <f t="shared" si="204"/>
        <v>0</v>
      </c>
      <c r="EK243">
        <f t="shared" si="205"/>
        <v>1</v>
      </c>
      <c r="EL243">
        <f t="shared" si="206"/>
        <v>0.84497903470652957</v>
      </c>
      <c r="EO243">
        <v>236</v>
      </c>
      <c r="EP243">
        <v>18.46708617500807</v>
      </c>
      <c r="EQ243">
        <v>34.798150707405632</v>
      </c>
      <c r="ES243">
        <f t="shared" si="207"/>
        <v>0</v>
      </c>
      <c r="ET243">
        <f t="shared" si="208"/>
        <v>1</v>
      </c>
      <c r="EU243">
        <f t="shared" si="209"/>
        <v>16.331064532397562</v>
      </c>
    </row>
    <row r="244" spans="1:151" x14ac:dyDescent="0.25">
      <c r="A244">
        <v>237</v>
      </c>
      <c r="B244">
        <v>13.258044113635767</v>
      </c>
      <c r="C244">
        <v>42.410706761720874</v>
      </c>
      <c r="E244">
        <f t="shared" si="210"/>
        <v>0</v>
      </c>
      <c r="F244">
        <f t="shared" si="161"/>
        <v>1</v>
      </c>
      <c r="G244">
        <f t="shared" si="211"/>
        <v>29.152662648085105</v>
      </c>
      <c r="J244">
        <v>237</v>
      </c>
      <c r="K244">
        <v>19.502929209681522</v>
      </c>
      <c r="L244">
        <v>18.663239455155502</v>
      </c>
      <c r="N244">
        <f t="shared" si="162"/>
        <v>1</v>
      </c>
      <c r="O244">
        <f t="shared" si="163"/>
        <v>0</v>
      </c>
      <c r="P244">
        <f t="shared" si="164"/>
        <v>0.83968975452602024</v>
      </c>
      <c r="S244">
        <v>237</v>
      </c>
      <c r="T244">
        <v>19.093241113500028</v>
      </c>
      <c r="U244">
        <v>10.470838797127527</v>
      </c>
      <c r="W244">
        <f t="shared" si="165"/>
        <v>1</v>
      </c>
      <c r="X244">
        <f t="shared" si="166"/>
        <v>0</v>
      </c>
      <c r="Y244">
        <f t="shared" si="167"/>
        <v>8.6224023163725008</v>
      </c>
      <c r="AB244">
        <v>237</v>
      </c>
      <c r="AC244">
        <v>21.079479575882523</v>
      </c>
      <c r="AD244">
        <v>18.419418725996628</v>
      </c>
      <c r="AF244">
        <f t="shared" si="168"/>
        <v>1</v>
      </c>
      <c r="AG244">
        <f t="shared" si="169"/>
        <v>0</v>
      </c>
      <c r="AH244">
        <f t="shared" si="170"/>
        <v>2.6600608498858946</v>
      </c>
      <c r="AK244">
        <v>237</v>
      </c>
      <c r="AL244">
        <v>5.7926303658827898</v>
      </c>
      <c r="AM244">
        <v>29.195983129869866</v>
      </c>
      <c r="AO244">
        <f t="shared" si="171"/>
        <v>0</v>
      </c>
      <c r="AP244">
        <f t="shared" si="172"/>
        <v>1</v>
      </c>
      <c r="AQ244">
        <f t="shared" si="173"/>
        <v>23.403352763987076</v>
      </c>
      <c r="AT244">
        <v>237</v>
      </c>
      <c r="AU244">
        <v>20.071049203785922</v>
      </c>
      <c r="AV244">
        <v>28.290900000886687</v>
      </c>
      <c r="AX244">
        <f t="shared" si="174"/>
        <v>0</v>
      </c>
      <c r="AY244">
        <f t="shared" si="175"/>
        <v>1</v>
      </c>
      <c r="AZ244">
        <f t="shared" si="176"/>
        <v>8.219850797100765</v>
      </c>
      <c r="BC244">
        <v>237</v>
      </c>
      <c r="BD244" t="e">
        <v>#N/A</v>
      </c>
      <c r="BE244" t="e">
        <v>#N/A</v>
      </c>
      <c r="BG244" t="e">
        <f t="shared" si="177"/>
        <v>#N/A</v>
      </c>
      <c r="BH244" t="e">
        <f t="shared" si="178"/>
        <v>#N/A</v>
      </c>
      <c r="BI244" t="e">
        <f t="shared" si="179"/>
        <v>#N/A</v>
      </c>
      <c r="BL244">
        <v>237</v>
      </c>
      <c r="BM244">
        <v>31.476311893280581</v>
      </c>
      <c r="BN244">
        <v>9.7327689158945994</v>
      </c>
      <c r="BP244">
        <f t="shared" si="180"/>
        <v>1</v>
      </c>
      <c r="BQ244">
        <f t="shared" si="181"/>
        <v>0</v>
      </c>
      <c r="BR244">
        <f t="shared" si="182"/>
        <v>21.743542977385982</v>
      </c>
      <c r="BU244">
        <v>237</v>
      </c>
      <c r="BV244">
        <v>22.527944872695123</v>
      </c>
      <c r="BW244">
        <v>30.513921265047507</v>
      </c>
      <c r="BY244">
        <f t="shared" si="183"/>
        <v>0</v>
      </c>
      <c r="BZ244">
        <f t="shared" si="184"/>
        <v>1</v>
      </c>
      <c r="CA244">
        <f t="shared" si="185"/>
        <v>7.9859763923523843</v>
      </c>
      <c r="CD244">
        <v>237</v>
      </c>
      <c r="CE244">
        <v>27.190594791219947</v>
      </c>
      <c r="CF244">
        <v>42.461518984485878</v>
      </c>
      <c r="CH244">
        <f t="shared" si="186"/>
        <v>0</v>
      </c>
      <c r="CI244">
        <f t="shared" si="187"/>
        <v>1</v>
      </c>
      <c r="CJ244">
        <f t="shared" si="188"/>
        <v>15.27092419326593</v>
      </c>
      <c r="CM244">
        <v>237</v>
      </c>
      <c r="CN244">
        <v>22.482875109204606</v>
      </c>
      <c r="CO244">
        <v>31.759681283478457</v>
      </c>
      <c r="CQ244">
        <f t="shared" si="189"/>
        <v>0</v>
      </c>
      <c r="CR244">
        <f t="shared" si="190"/>
        <v>1</v>
      </c>
      <c r="CS244">
        <f t="shared" si="191"/>
        <v>9.276806174273851</v>
      </c>
      <c r="CV244">
        <v>237</v>
      </c>
      <c r="CW244">
        <v>25.553465202761721</v>
      </c>
      <c r="CX244">
        <v>18.127155664859796</v>
      </c>
      <c r="CZ244">
        <f t="shared" si="192"/>
        <v>1</v>
      </c>
      <c r="DA244">
        <f t="shared" si="193"/>
        <v>0</v>
      </c>
      <c r="DB244">
        <f t="shared" si="194"/>
        <v>7.4263095379019255</v>
      </c>
      <c r="DE244">
        <v>237</v>
      </c>
      <c r="DF244">
        <v>19.002106271923015</v>
      </c>
      <c r="DG244">
        <v>21.903824921371914</v>
      </c>
      <c r="DI244">
        <f t="shared" si="195"/>
        <v>0</v>
      </c>
      <c r="DJ244">
        <f t="shared" si="196"/>
        <v>1</v>
      </c>
      <c r="DK244">
        <f t="shared" si="197"/>
        <v>2.9017186494488989</v>
      </c>
      <c r="DN244">
        <v>237</v>
      </c>
      <c r="DO244">
        <v>26.823300327187098</v>
      </c>
      <c r="DP244">
        <v>15.348330220307291</v>
      </c>
      <c r="DR244">
        <f t="shared" si="198"/>
        <v>1</v>
      </c>
      <c r="DS244">
        <f t="shared" si="199"/>
        <v>0</v>
      </c>
      <c r="DT244">
        <f t="shared" si="200"/>
        <v>11.474970106879807</v>
      </c>
      <c r="DW244">
        <v>237</v>
      </c>
      <c r="DX244">
        <v>15.65069967670197</v>
      </c>
      <c r="DY244">
        <v>21.312646416886047</v>
      </c>
      <c r="EA244">
        <f t="shared" si="201"/>
        <v>0</v>
      </c>
      <c r="EB244">
        <f t="shared" si="202"/>
        <v>1</v>
      </c>
      <c r="EC244">
        <f t="shared" si="203"/>
        <v>5.6619467401840762</v>
      </c>
      <c r="EF244">
        <v>237</v>
      </c>
      <c r="EG244">
        <v>17.032161140319054</v>
      </c>
      <c r="EH244">
        <v>19.361891172956909</v>
      </c>
      <c r="EJ244">
        <f t="shared" si="204"/>
        <v>0</v>
      </c>
      <c r="EK244">
        <f t="shared" si="205"/>
        <v>1</v>
      </c>
      <c r="EL244">
        <f t="shared" si="206"/>
        <v>2.3297300326378547</v>
      </c>
      <c r="EO244">
        <v>237</v>
      </c>
      <c r="EP244">
        <v>17.893108534515836</v>
      </c>
      <c r="EQ244">
        <v>27.738561213719258</v>
      </c>
      <c r="ES244">
        <f t="shared" si="207"/>
        <v>0</v>
      </c>
      <c r="ET244">
        <f t="shared" si="208"/>
        <v>1</v>
      </c>
      <c r="EU244">
        <f t="shared" si="209"/>
        <v>9.8454526792034223</v>
      </c>
    </row>
    <row r="245" spans="1:151" x14ac:dyDescent="0.25">
      <c r="A245">
        <v>238</v>
      </c>
      <c r="B245">
        <v>9.6179337221211991</v>
      </c>
      <c r="C245">
        <v>17.067659868172246</v>
      </c>
      <c r="E245">
        <f t="shared" si="210"/>
        <v>0</v>
      </c>
      <c r="F245">
        <f t="shared" si="161"/>
        <v>1</v>
      </c>
      <c r="G245">
        <f t="shared" si="211"/>
        <v>7.4497261460510469</v>
      </c>
      <c r="J245">
        <v>238</v>
      </c>
      <c r="K245">
        <v>16.621716843624604</v>
      </c>
      <c r="L245">
        <v>24.24028507440854</v>
      </c>
      <c r="N245">
        <f t="shared" si="162"/>
        <v>0</v>
      </c>
      <c r="O245">
        <f t="shared" si="163"/>
        <v>1</v>
      </c>
      <c r="P245">
        <f t="shared" si="164"/>
        <v>7.6185682307839357</v>
      </c>
      <c r="S245">
        <v>238</v>
      </c>
      <c r="T245">
        <v>16.329402108921016</v>
      </c>
      <c r="U245">
        <v>32.120544868441947</v>
      </c>
      <c r="W245">
        <f t="shared" si="165"/>
        <v>0</v>
      </c>
      <c r="X245">
        <f t="shared" si="166"/>
        <v>1</v>
      </c>
      <c r="Y245">
        <f t="shared" si="167"/>
        <v>15.79114275952093</v>
      </c>
      <c r="AB245">
        <v>238</v>
      </c>
      <c r="AC245">
        <v>28.112666422623462</v>
      </c>
      <c r="AD245">
        <v>17.042495554670886</v>
      </c>
      <c r="AF245">
        <f t="shared" si="168"/>
        <v>1</v>
      </c>
      <c r="AG245">
        <f t="shared" si="169"/>
        <v>0</v>
      </c>
      <c r="AH245">
        <f t="shared" si="170"/>
        <v>11.070170867952577</v>
      </c>
      <c r="AK245">
        <v>238</v>
      </c>
      <c r="AL245">
        <v>30.851542112678768</v>
      </c>
      <c r="AM245">
        <v>36.506594443263324</v>
      </c>
      <c r="AO245">
        <f t="shared" si="171"/>
        <v>0</v>
      </c>
      <c r="AP245">
        <f t="shared" si="172"/>
        <v>1</v>
      </c>
      <c r="AQ245">
        <f t="shared" si="173"/>
        <v>5.6550523305845566</v>
      </c>
      <c r="AT245">
        <v>238</v>
      </c>
      <c r="AU245">
        <v>20.972793513694633</v>
      </c>
      <c r="AV245">
        <v>19.881668919775848</v>
      </c>
      <c r="AX245">
        <f t="shared" si="174"/>
        <v>1</v>
      </c>
      <c r="AY245">
        <f t="shared" si="175"/>
        <v>0</v>
      </c>
      <c r="AZ245">
        <f t="shared" si="176"/>
        <v>1.091124593918785</v>
      </c>
      <c r="BC245">
        <v>238</v>
      </c>
      <c r="BD245" t="e">
        <v>#N/A</v>
      </c>
      <c r="BE245" t="e">
        <v>#N/A</v>
      </c>
      <c r="BG245" t="e">
        <f t="shared" si="177"/>
        <v>#N/A</v>
      </c>
      <c r="BH245" t="e">
        <f t="shared" si="178"/>
        <v>#N/A</v>
      </c>
      <c r="BI245" t="e">
        <f t="shared" si="179"/>
        <v>#N/A</v>
      </c>
      <c r="BL245">
        <v>238</v>
      </c>
      <c r="BM245">
        <v>25.952018969541562</v>
      </c>
      <c r="BN245">
        <v>12.38473256061296</v>
      </c>
      <c r="BP245">
        <f t="shared" si="180"/>
        <v>1</v>
      </c>
      <c r="BQ245">
        <f t="shared" si="181"/>
        <v>0</v>
      </c>
      <c r="BR245">
        <f t="shared" si="182"/>
        <v>13.567286408928602</v>
      </c>
      <c r="BU245">
        <v>238</v>
      </c>
      <c r="BV245">
        <v>20.896472691649144</v>
      </c>
      <c r="BW245">
        <v>21.0047745675691</v>
      </c>
      <c r="BY245">
        <f t="shared" si="183"/>
        <v>0</v>
      </c>
      <c r="BZ245">
        <f t="shared" si="184"/>
        <v>1</v>
      </c>
      <c r="CA245">
        <f t="shared" si="185"/>
        <v>0.1083018759199561</v>
      </c>
      <c r="CD245">
        <v>238</v>
      </c>
      <c r="CE245">
        <v>24.786919438623197</v>
      </c>
      <c r="CF245">
        <v>34.275924172343736</v>
      </c>
      <c r="CH245">
        <f t="shared" si="186"/>
        <v>0</v>
      </c>
      <c r="CI245">
        <f t="shared" si="187"/>
        <v>1</v>
      </c>
      <c r="CJ245">
        <f t="shared" si="188"/>
        <v>9.4890047337205381</v>
      </c>
      <c r="CM245">
        <v>238</v>
      </c>
      <c r="CN245">
        <v>18.161481314031438</v>
      </c>
      <c r="CO245">
        <v>20.005085335914117</v>
      </c>
      <c r="CQ245">
        <f t="shared" si="189"/>
        <v>0</v>
      </c>
      <c r="CR245">
        <f t="shared" si="190"/>
        <v>1</v>
      </c>
      <c r="CS245">
        <f t="shared" si="191"/>
        <v>1.8436040218826797</v>
      </c>
      <c r="CV245">
        <v>238</v>
      </c>
      <c r="CW245">
        <v>24.461809926495899</v>
      </c>
      <c r="CX245">
        <v>20.244431680900149</v>
      </c>
      <c r="CZ245">
        <f t="shared" si="192"/>
        <v>1</v>
      </c>
      <c r="DA245">
        <f t="shared" si="193"/>
        <v>0</v>
      </c>
      <c r="DB245">
        <f t="shared" si="194"/>
        <v>4.21737824559575</v>
      </c>
      <c r="DE245">
        <v>238</v>
      </c>
      <c r="DF245">
        <v>17.31025848140024</v>
      </c>
      <c r="DG245">
        <v>25.608139844691248</v>
      </c>
      <c r="DI245">
        <f t="shared" si="195"/>
        <v>0</v>
      </c>
      <c r="DJ245">
        <f t="shared" si="196"/>
        <v>1</v>
      </c>
      <c r="DK245">
        <f t="shared" si="197"/>
        <v>8.2978813632910082</v>
      </c>
      <c r="DN245">
        <v>238</v>
      </c>
      <c r="DO245">
        <v>21.049695978052462</v>
      </c>
      <c r="DP245">
        <v>22.236368693578644</v>
      </c>
      <c r="DR245">
        <f t="shared" si="198"/>
        <v>0</v>
      </c>
      <c r="DS245">
        <f t="shared" si="199"/>
        <v>1</v>
      </c>
      <c r="DT245">
        <f t="shared" si="200"/>
        <v>1.186672715526182</v>
      </c>
      <c r="DW245">
        <v>238</v>
      </c>
      <c r="DX245">
        <v>14.480999714372892</v>
      </c>
      <c r="DY245">
        <v>26.195916668582242</v>
      </c>
      <c r="EA245">
        <f t="shared" si="201"/>
        <v>0</v>
      </c>
      <c r="EB245">
        <f t="shared" si="202"/>
        <v>1</v>
      </c>
      <c r="EC245">
        <f t="shared" si="203"/>
        <v>11.71491695420935</v>
      </c>
      <c r="EF245">
        <v>238</v>
      </c>
      <c r="EG245">
        <v>18.312248865296713</v>
      </c>
      <c r="EH245">
        <v>22.257808669633143</v>
      </c>
      <c r="EJ245">
        <f t="shared" si="204"/>
        <v>0</v>
      </c>
      <c r="EK245">
        <f t="shared" si="205"/>
        <v>1</v>
      </c>
      <c r="EL245">
        <f t="shared" si="206"/>
        <v>3.9455598043364297</v>
      </c>
      <c r="EO245">
        <v>238</v>
      </c>
      <c r="EP245">
        <v>17.916119986818128</v>
      </c>
      <c r="EQ245">
        <v>14.193348325417464</v>
      </c>
      <c r="ES245">
        <f t="shared" si="207"/>
        <v>1</v>
      </c>
      <c r="ET245">
        <f t="shared" si="208"/>
        <v>0</v>
      </c>
      <c r="EU245">
        <f t="shared" si="209"/>
        <v>3.7227716614006638</v>
      </c>
    </row>
    <row r="246" spans="1:151" x14ac:dyDescent="0.25">
      <c r="A246">
        <v>239</v>
      </c>
      <c r="B246">
        <v>9.4991729234916775</v>
      </c>
      <c r="C246">
        <v>4.3163786871613361</v>
      </c>
      <c r="E246">
        <f t="shared" si="210"/>
        <v>1</v>
      </c>
      <c r="F246">
        <f t="shared" si="161"/>
        <v>0</v>
      </c>
      <c r="G246">
        <f t="shared" si="211"/>
        <v>5.1827942363303414</v>
      </c>
      <c r="J246">
        <v>239</v>
      </c>
      <c r="K246">
        <v>25.054919749183732</v>
      </c>
      <c r="L246">
        <v>24.34170051259958</v>
      </c>
      <c r="N246">
        <f t="shared" si="162"/>
        <v>1</v>
      </c>
      <c r="O246">
        <f t="shared" si="163"/>
        <v>0</v>
      </c>
      <c r="P246">
        <f t="shared" si="164"/>
        <v>0.71321923658415187</v>
      </c>
      <c r="S246">
        <v>239</v>
      </c>
      <c r="T246">
        <v>15.611290810473207</v>
      </c>
      <c r="U246">
        <v>65.466950105876151</v>
      </c>
      <c r="W246">
        <f t="shared" si="165"/>
        <v>0</v>
      </c>
      <c r="X246">
        <f t="shared" si="166"/>
        <v>1</v>
      </c>
      <c r="Y246">
        <f t="shared" si="167"/>
        <v>49.855659295402944</v>
      </c>
      <c r="AB246">
        <v>239</v>
      </c>
      <c r="AC246">
        <v>15.969975524808774</v>
      </c>
      <c r="AD246">
        <v>18.403362684114295</v>
      </c>
      <c r="AF246">
        <f t="shared" si="168"/>
        <v>0</v>
      </c>
      <c r="AG246">
        <f t="shared" si="169"/>
        <v>1</v>
      </c>
      <c r="AH246">
        <f t="shared" si="170"/>
        <v>2.4333871593055214</v>
      </c>
      <c r="AK246">
        <v>239</v>
      </c>
      <c r="AL246">
        <v>28.137634471950829</v>
      </c>
      <c r="AM246">
        <v>28.031538396476655</v>
      </c>
      <c r="AO246">
        <f t="shared" si="171"/>
        <v>1</v>
      </c>
      <c r="AP246">
        <f t="shared" si="172"/>
        <v>0</v>
      </c>
      <c r="AQ246">
        <f t="shared" si="173"/>
        <v>0.10609607547417355</v>
      </c>
      <c r="AT246">
        <v>239</v>
      </c>
      <c r="AU246">
        <v>20.40673623318774</v>
      </c>
      <c r="AV246">
        <v>25.873716886781342</v>
      </c>
      <c r="AX246">
        <f t="shared" si="174"/>
        <v>0</v>
      </c>
      <c r="AY246">
        <f t="shared" si="175"/>
        <v>1</v>
      </c>
      <c r="AZ246">
        <f t="shared" si="176"/>
        <v>5.4669806535936019</v>
      </c>
      <c r="BC246">
        <v>239</v>
      </c>
      <c r="BD246" t="e">
        <v>#N/A</v>
      </c>
      <c r="BE246" t="e">
        <v>#N/A</v>
      </c>
      <c r="BG246" t="e">
        <f t="shared" si="177"/>
        <v>#N/A</v>
      </c>
      <c r="BH246" t="e">
        <f t="shared" si="178"/>
        <v>#N/A</v>
      </c>
      <c r="BI246" t="e">
        <f t="shared" si="179"/>
        <v>#N/A</v>
      </c>
      <c r="BL246">
        <v>239</v>
      </c>
      <c r="BM246">
        <v>29.462460732854353</v>
      </c>
      <c r="BN246">
        <v>9.6364340006067142</v>
      </c>
      <c r="BP246">
        <f t="shared" si="180"/>
        <v>1</v>
      </c>
      <c r="BQ246">
        <f t="shared" si="181"/>
        <v>0</v>
      </c>
      <c r="BR246">
        <f t="shared" si="182"/>
        <v>19.826026732247641</v>
      </c>
      <c r="BU246">
        <v>239</v>
      </c>
      <c r="BV246">
        <v>23.96440809362225</v>
      </c>
      <c r="BW246">
        <v>17.941269217176533</v>
      </c>
      <c r="BY246">
        <f t="shared" si="183"/>
        <v>1</v>
      </c>
      <c r="BZ246">
        <f t="shared" si="184"/>
        <v>0</v>
      </c>
      <c r="CA246">
        <f t="shared" si="185"/>
        <v>6.0231388764457172</v>
      </c>
      <c r="CD246">
        <v>239</v>
      </c>
      <c r="CE246">
        <v>22.017197376177638</v>
      </c>
      <c r="CF246">
        <v>26.531314910759992</v>
      </c>
      <c r="CH246">
        <f t="shared" si="186"/>
        <v>0</v>
      </c>
      <c r="CI246">
        <f t="shared" si="187"/>
        <v>1</v>
      </c>
      <c r="CJ246">
        <f t="shared" si="188"/>
        <v>4.5141175345823541</v>
      </c>
      <c r="CM246">
        <v>239</v>
      </c>
      <c r="CN246">
        <v>18.504560728907919</v>
      </c>
      <c r="CO246">
        <v>15.895883953051573</v>
      </c>
      <c r="CQ246">
        <f t="shared" si="189"/>
        <v>1</v>
      </c>
      <c r="CR246">
        <f t="shared" si="190"/>
        <v>0</v>
      </c>
      <c r="CS246">
        <f t="shared" si="191"/>
        <v>2.6086767758563454</v>
      </c>
      <c r="CV246">
        <v>239</v>
      </c>
      <c r="CW246">
        <v>22.951492070231495</v>
      </c>
      <c r="CX246">
        <v>18.219215785903479</v>
      </c>
      <c r="CZ246">
        <f t="shared" si="192"/>
        <v>1</v>
      </c>
      <c r="DA246">
        <f t="shared" si="193"/>
        <v>0</v>
      </c>
      <c r="DB246">
        <f t="shared" si="194"/>
        <v>4.7322762843280159</v>
      </c>
      <c r="DE246">
        <v>239</v>
      </c>
      <c r="DF246">
        <v>17.972008515411858</v>
      </c>
      <c r="DG246">
        <v>27.432954827405581</v>
      </c>
      <c r="DI246">
        <f t="shared" si="195"/>
        <v>0</v>
      </c>
      <c r="DJ246">
        <f t="shared" si="196"/>
        <v>1</v>
      </c>
      <c r="DK246">
        <f t="shared" si="197"/>
        <v>9.4609463119937232</v>
      </c>
      <c r="DN246">
        <v>239</v>
      </c>
      <c r="DO246">
        <v>23.02701766356218</v>
      </c>
      <c r="DP246">
        <v>20.672724459696848</v>
      </c>
      <c r="DR246">
        <f t="shared" si="198"/>
        <v>1</v>
      </c>
      <c r="DS246">
        <f t="shared" si="199"/>
        <v>0</v>
      </c>
      <c r="DT246">
        <f t="shared" si="200"/>
        <v>2.3542932038653319</v>
      </c>
      <c r="DW246">
        <v>239</v>
      </c>
      <c r="DX246">
        <v>17.127548011139229</v>
      </c>
      <c r="DY246">
        <v>17.183483426469849</v>
      </c>
      <c r="EA246">
        <f t="shared" si="201"/>
        <v>0</v>
      </c>
      <c r="EB246">
        <f t="shared" si="202"/>
        <v>1</v>
      </c>
      <c r="EC246">
        <f t="shared" si="203"/>
        <v>5.593541533061952E-2</v>
      </c>
      <c r="EF246">
        <v>239</v>
      </c>
      <c r="EG246">
        <v>23.414559289255923</v>
      </c>
      <c r="EH246">
        <v>9.8055745709187825</v>
      </c>
      <c r="EJ246">
        <f t="shared" si="204"/>
        <v>1</v>
      </c>
      <c r="EK246">
        <f t="shared" si="205"/>
        <v>0</v>
      </c>
      <c r="EL246">
        <f t="shared" si="206"/>
        <v>13.60898471833714</v>
      </c>
      <c r="EO246">
        <v>239</v>
      </c>
      <c r="EP246">
        <v>25.044720235293234</v>
      </c>
      <c r="EQ246">
        <v>33.582552957064131</v>
      </c>
      <c r="ES246">
        <f t="shared" si="207"/>
        <v>0</v>
      </c>
      <c r="ET246">
        <f t="shared" si="208"/>
        <v>1</v>
      </c>
      <c r="EU246">
        <f t="shared" si="209"/>
        <v>8.5378327217708971</v>
      </c>
    </row>
    <row r="247" spans="1:151" x14ac:dyDescent="0.25">
      <c r="A247">
        <v>240</v>
      </c>
      <c r="B247">
        <v>15.246447866735279</v>
      </c>
      <c r="C247">
        <v>42.568373802379767</v>
      </c>
      <c r="E247">
        <f t="shared" si="210"/>
        <v>0</v>
      </c>
      <c r="F247">
        <f t="shared" si="161"/>
        <v>1</v>
      </c>
      <c r="G247">
        <f t="shared" si="211"/>
        <v>27.321925935644487</v>
      </c>
      <c r="J247">
        <v>240</v>
      </c>
      <c r="K247">
        <v>22.474533129136574</v>
      </c>
      <c r="L247">
        <v>17.503968234807374</v>
      </c>
      <c r="N247">
        <f t="shared" si="162"/>
        <v>1</v>
      </c>
      <c r="O247">
        <f t="shared" si="163"/>
        <v>0</v>
      </c>
      <c r="P247">
        <f t="shared" si="164"/>
        <v>4.9705648943292005</v>
      </c>
      <c r="S247">
        <v>240</v>
      </c>
      <c r="T247">
        <v>17.104730047054169</v>
      </c>
      <c r="U247">
        <v>6.3332130540098461</v>
      </c>
      <c r="W247">
        <f t="shared" si="165"/>
        <v>1</v>
      </c>
      <c r="X247">
        <f t="shared" si="166"/>
        <v>0</v>
      </c>
      <c r="Y247">
        <f t="shared" si="167"/>
        <v>10.771516993044322</v>
      </c>
      <c r="AB247">
        <v>240</v>
      </c>
      <c r="AC247">
        <v>11.361382483059391</v>
      </c>
      <c r="AD247">
        <v>16.923902218810642</v>
      </c>
      <c r="AF247">
        <f t="shared" si="168"/>
        <v>0</v>
      </c>
      <c r="AG247">
        <f t="shared" si="169"/>
        <v>1</v>
      </c>
      <c r="AH247">
        <f t="shared" si="170"/>
        <v>5.5625197357512519</v>
      </c>
      <c r="AK247">
        <v>240</v>
      </c>
      <c r="AL247">
        <v>29.1837762364264</v>
      </c>
      <c r="AM247">
        <v>47.985583172864352</v>
      </c>
      <c r="AO247">
        <f t="shared" si="171"/>
        <v>0</v>
      </c>
      <c r="AP247">
        <f t="shared" si="172"/>
        <v>1</v>
      </c>
      <c r="AQ247">
        <f t="shared" si="173"/>
        <v>18.801806936437952</v>
      </c>
      <c r="AT247">
        <v>240</v>
      </c>
      <c r="AU247">
        <v>27.019335376470252</v>
      </c>
      <c r="AV247">
        <v>28.474328076386385</v>
      </c>
      <c r="AX247">
        <f t="shared" si="174"/>
        <v>0</v>
      </c>
      <c r="AY247">
        <f t="shared" si="175"/>
        <v>1</v>
      </c>
      <c r="AZ247">
        <f t="shared" si="176"/>
        <v>1.4549926999161329</v>
      </c>
      <c r="BC247">
        <v>240</v>
      </c>
      <c r="BD247" t="e">
        <v>#N/A</v>
      </c>
      <c r="BE247" t="e">
        <v>#N/A</v>
      </c>
      <c r="BG247" t="e">
        <f t="shared" si="177"/>
        <v>#N/A</v>
      </c>
      <c r="BH247" t="e">
        <f t="shared" si="178"/>
        <v>#N/A</v>
      </c>
      <c r="BI247" t="e">
        <f t="shared" si="179"/>
        <v>#N/A</v>
      </c>
      <c r="BL247">
        <v>240</v>
      </c>
      <c r="BM247">
        <v>24.086188914578692</v>
      </c>
      <c r="BN247">
        <v>19.8099373943211</v>
      </c>
      <c r="BP247">
        <f t="shared" si="180"/>
        <v>1</v>
      </c>
      <c r="BQ247">
        <f t="shared" si="181"/>
        <v>0</v>
      </c>
      <c r="BR247">
        <f t="shared" si="182"/>
        <v>4.2762515202575919</v>
      </c>
      <c r="BU247">
        <v>240</v>
      </c>
      <c r="BV247">
        <v>30.58043368070717</v>
      </c>
      <c r="BW247">
        <v>23.105732505961878</v>
      </c>
      <c r="BY247">
        <f t="shared" si="183"/>
        <v>1</v>
      </c>
      <c r="BZ247">
        <f t="shared" si="184"/>
        <v>0</v>
      </c>
      <c r="CA247">
        <f t="shared" si="185"/>
        <v>7.4747011747452916</v>
      </c>
      <c r="CD247">
        <v>240</v>
      </c>
      <c r="CE247">
        <v>16.95358009286236</v>
      </c>
      <c r="CF247">
        <v>22.178328997978042</v>
      </c>
      <c r="CH247">
        <f t="shared" si="186"/>
        <v>0</v>
      </c>
      <c r="CI247">
        <f t="shared" si="187"/>
        <v>1</v>
      </c>
      <c r="CJ247">
        <f t="shared" si="188"/>
        <v>5.2247489051156819</v>
      </c>
      <c r="CM247">
        <v>240</v>
      </c>
      <c r="CN247">
        <v>21.285077876610732</v>
      </c>
      <c r="CO247">
        <v>8.2685273664975298</v>
      </c>
      <c r="CQ247">
        <f t="shared" si="189"/>
        <v>1</v>
      </c>
      <c r="CR247">
        <f t="shared" si="190"/>
        <v>0</v>
      </c>
      <c r="CS247">
        <f t="shared" si="191"/>
        <v>13.016550510113202</v>
      </c>
      <c r="CV247">
        <v>240</v>
      </c>
      <c r="CW247">
        <v>19.8474643658231</v>
      </c>
      <c r="CX247">
        <v>14.371283239719034</v>
      </c>
      <c r="CZ247">
        <f t="shared" si="192"/>
        <v>1</v>
      </c>
      <c r="DA247">
        <f t="shared" si="193"/>
        <v>0</v>
      </c>
      <c r="DB247">
        <f t="shared" si="194"/>
        <v>5.4761811261040663</v>
      </c>
      <c r="DE247">
        <v>240</v>
      </c>
      <c r="DF247">
        <v>19.076829250024687</v>
      </c>
      <c r="DG247">
        <v>9.6818371032827137</v>
      </c>
      <c r="DI247">
        <f t="shared" si="195"/>
        <v>1</v>
      </c>
      <c r="DJ247">
        <f t="shared" si="196"/>
        <v>0</v>
      </c>
      <c r="DK247">
        <f t="shared" si="197"/>
        <v>9.3949921467419735</v>
      </c>
      <c r="DN247">
        <v>240</v>
      </c>
      <c r="DO247">
        <v>27.437970522083361</v>
      </c>
      <c r="DP247">
        <v>16.698079382422669</v>
      </c>
      <c r="DR247">
        <f t="shared" si="198"/>
        <v>1</v>
      </c>
      <c r="DS247">
        <f t="shared" si="199"/>
        <v>0</v>
      </c>
      <c r="DT247">
        <f t="shared" si="200"/>
        <v>10.739891139660692</v>
      </c>
      <c r="DW247">
        <v>240</v>
      </c>
      <c r="DX247">
        <v>16.920491696999946</v>
      </c>
      <c r="DY247">
        <v>25.059030333976779</v>
      </c>
      <c r="EA247">
        <f t="shared" si="201"/>
        <v>0</v>
      </c>
      <c r="EB247">
        <f t="shared" si="202"/>
        <v>1</v>
      </c>
      <c r="EC247">
        <f t="shared" si="203"/>
        <v>8.1385386369768327</v>
      </c>
      <c r="EF247">
        <v>240</v>
      </c>
      <c r="EG247">
        <v>18.970364212863657</v>
      </c>
      <c r="EH247">
        <v>15.5505098807037</v>
      </c>
      <c r="EJ247">
        <f t="shared" si="204"/>
        <v>1</v>
      </c>
      <c r="EK247">
        <f t="shared" si="205"/>
        <v>0</v>
      </c>
      <c r="EL247">
        <f t="shared" si="206"/>
        <v>3.4198543321599573</v>
      </c>
      <c r="EO247">
        <v>240</v>
      </c>
      <c r="EP247">
        <v>20.896548376537602</v>
      </c>
      <c r="EQ247">
        <v>3.2856364811829621</v>
      </c>
      <c r="ES247">
        <f t="shared" si="207"/>
        <v>1</v>
      </c>
      <c r="ET247">
        <f t="shared" si="208"/>
        <v>0</v>
      </c>
      <c r="EU247">
        <f t="shared" si="209"/>
        <v>17.61091189535464</v>
      </c>
    </row>
    <row r="248" spans="1:151" x14ac:dyDescent="0.25">
      <c r="A248">
        <v>241</v>
      </c>
      <c r="B248">
        <v>11.424046888492816</v>
      </c>
      <c r="C248">
        <v>40.61451703581956</v>
      </c>
      <c r="E248">
        <f t="shared" si="210"/>
        <v>0</v>
      </c>
      <c r="F248">
        <f t="shared" si="161"/>
        <v>1</v>
      </c>
      <c r="G248">
        <f t="shared" si="211"/>
        <v>29.190470147326742</v>
      </c>
      <c r="J248">
        <v>241</v>
      </c>
      <c r="K248">
        <v>26.404209224970565</v>
      </c>
      <c r="L248">
        <v>20.061275978431475</v>
      </c>
      <c r="N248">
        <f t="shared" si="162"/>
        <v>1</v>
      </c>
      <c r="O248">
        <f t="shared" si="163"/>
        <v>0</v>
      </c>
      <c r="P248">
        <f t="shared" si="164"/>
        <v>6.34293324653909</v>
      </c>
      <c r="S248">
        <v>241</v>
      </c>
      <c r="T248">
        <v>17.926373521139212</v>
      </c>
      <c r="U248">
        <v>24.761529551356777</v>
      </c>
      <c r="W248">
        <f t="shared" si="165"/>
        <v>0</v>
      </c>
      <c r="X248">
        <f t="shared" si="166"/>
        <v>1</v>
      </c>
      <c r="Y248">
        <f t="shared" si="167"/>
        <v>6.8351560302175649</v>
      </c>
      <c r="AB248">
        <v>241</v>
      </c>
      <c r="AC248">
        <v>26.991792954021776</v>
      </c>
      <c r="AD248">
        <v>17.046917672411368</v>
      </c>
      <c r="AF248">
        <f t="shared" si="168"/>
        <v>1</v>
      </c>
      <c r="AG248">
        <f t="shared" si="169"/>
        <v>0</v>
      </c>
      <c r="AH248">
        <f t="shared" si="170"/>
        <v>9.9448752816104076</v>
      </c>
      <c r="AK248">
        <v>241</v>
      </c>
      <c r="AL248">
        <v>23.786539112492054</v>
      </c>
      <c r="AM248">
        <v>33.413876784065344</v>
      </c>
      <c r="AO248">
        <f t="shared" si="171"/>
        <v>0</v>
      </c>
      <c r="AP248">
        <f t="shared" si="172"/>
        <v>1</v>
      </c>
      <c r="AQ248">
        <f t="shared" si="173"/>
        <v>9.6273376715732901</v>
      </c>
      <c r="AT248">
        <v>241</v>
      </c>
      <c r="AU248">
        <v>17.652454617375028</v>
      </c>
      <c r="AV248">
        <v>29.455133441980461</v>
      </c>
      <c r="AX248">
        <f t="shared" si="174"/>
        <v>0</v>
      </c>
      <c r="AY248">
        <f t="shared" si="175"/>
        <v>1</v>
      </c>
      <c r="AZ248">
        <f t="shared" si="176"/>
        <v>11.802678824605433</v>
      </c>
      <c r="BC248">
        <v>241</v>
      </c>
      <c r="BD248" t="e">
        <v>#N/A</v>
      </c>
      <c r="BE248" t="e">
        <v>#N/A</v>
      </c>
      <c r="BG248" t="e">
        <f t="shared" si="177"/>
        <v>#N/A</v>
      </c>
      <c r="BH248" t="e">
        <f t="shared" si="178"/>
        <v>#N/A</v>
      </c>
      <c r="BI248" t="e">
        <f t="shared" si="179"/>
        <v>#N/A</v>
      </c>
      <c r="BL248">
        <v>241</v>
      </c>
      <c r="BM248">
        <v>24.47243235910857</v>
      </c>
      <c r="BN248">
        <v>14.890802611957808</v>
      </c>
      <c r="BP248">
        <f t="shared" si="180"/>
        <v>1</v>
      </c>
      <c r="BQ248">
        <f t="shared" si="181"/>
        <v>0</v>
      </c>
      <c r="BR248">
        <f t="shared" si="182"/>
        <v>9.5816297471507621</v>
      </c>
      <c r="BU248">
        <v>241</v>
      </c>
      <c r="BV248">
        <v>17.286490847073054</v>
      </c>
      <c r="BW248">
        <v>28.272786201485914</v>
      </c>
      <c r="BY248">
        <f t="shared" si="183"/>
        <v>0</v>
      </c>
      <c r="BZ248">
        <f t="shared" si="184"/>
        <v>1</v>
      </c>
      <c r="CA248">
        <f t="shared" si="185"/>
        <v>10.98629535441286</v>
      </c>
      <c r="CD248">
        <v>241</v>
      </c>
      <c r="CE248">
        <v>24.185423301775785</v>
      </c>
      <c r="CF248">
        <v>28.206227174761516</v>
      </c>
      <c r="CH248">
        <f t="shared" si="186"/>
        <v>0</v>
      </c>
      <c r="CI248">
        <f t="shared" si="187"/>
        <v>1</v>
      </c>
      <c r="CJ248">
        <f t="shared" si="188"/>
        <v>4.0208038729857307</v>
      </c>
      <c r="CM248">
        <v>241</v>
      </c>
      <c r="CN248">
        <v>24.533138142157334</v>
      </c>
      <c r="CO248">
        <v>33.053587767990052</v>
      </c>
      <c r="CQ248">
        <f t="shared" si="189"/>
        <v>0</v>
      </c>
      <c r="CR248">
        <f t="shared" si="190"/>
        <v>1</v>
      </c>
      <c r="CS248">
        <f t="shared" si="191"/>
        <v>8.5204496258327183</v>
      </c>
      <c r="CV248">
        <v>241</v>
      </c>
      <c r="CW248">
        <v>22.479039542139475</v>
      </c>
      <c r="CX248">
        <v>14.306241023201164</v>
      </c>
      <c r="CZ248">
        <f t="shared" si="192"/>
        <v>1</v>
      </c>
      <c r="DA248">
        <f t="shared" si="193"/>
        <v>0</v>
      </c>
      <c r="DB248">
        <f t="shared" si="194"/>
        <v>8.1727985189383112</v>
      </c>
      <c r="DE248">
        <v>241</v>
      </c>
      <c r="DF248">
        <v>16.884671330047965</v>
      </c>
      <c r="DG248">
        <v>26.172934771289551</v>
      </c>
      <c r="DI248">
        <f t="shared" si="195"/>
        <v>0</v>
      </c>
      <c r="DJ248">
        <f t="shared" si="196"/>
        <v>1</v>
      </c>
      <c r="DK248">
        <f t="shared" si="197"/>
        <v>9.2882634412415861</v>
      </c>
      <c r="DN248">
        <v>241</v>
      </c>
      <c r="DO248">
        <v>20.603612868686728</v>
      </c>
      <c r="DP248">
        <v>11.207492057282069</v>
      </c>
      <c r="DR248">
        <f t="shared" si="198"/>
        <v>1</v>
      </c>
      <c r="DS248">
        <f t="shared" si="199"/>
        <v>0</v>
      </c>
      <c r="DT248">
        <f t="shared" si="200"/>
        <v>9.3961208114046588</v>
      </c>
      <c r="DW248">
        <v>241</v>
      </c>
      <c r="DX248">
        <v>19.944625894365853</v>
      </c>
      <c r="DY248">
        <v>15.377766804919709</v>
      </c>
      <c r="EA248">
        <f t="shared" si="201"/>
        <v>1</v>
      </c>
      <c r="EB248">
        <f t="shared" si="202"/>
        <v>0</v>
      </c>
      <c r="EC248">
        <f t="shared" si="203"/>
        <v>4.5668590894461438</v>
      </c>
      <c r="EF248">
        <v>241</v>
      </c>
      <c r="EG248">
        <v>18.468627184128938</v>
      </c>
      <c r="EH248">
        <v>13.908110219872622</v>
      </c>
      <c r="EJ248">
        <f t="shared" si="204"/>
        <v>1</v>
      </c>
      <c r="EK248">
        <f t="shared" si="205"/>
        <v>0</v>
      </c>
      <c r="EL248">
        <f t="shared" si="206"/>
        <v>4.5605169642563155</v>
      </c>
      <c r="EO248">
        <v>241</v>
      </c>
      <c r="EP248">
        <v>24.229874809909703</v>
      </c>
      <c r="EQ248">
        <v>24.386029904638068</v>
      </c>
      <c r="ES248">
        <f t="shared" si="207"/>
        <v>0</v>
      </c>
      <c r="ET248">
        <f t="shared" si="208"/>
        <v>1</v>
      </c>
      <c r="EU248">
        <f t="shared" si="209"/>
        <v>0.15615509472836564</v>
      </c>
    </row>
    <row r="249" spans="1:151" x14ac:dyDescent="0.25">
      <c r="A249">
        <v>242</v>
      </c>
      <c r="B249">
        <v>3.733219393626662</v>
      </c>
      <c r="C249">
        <v>30.480224772184314</v>
      </c>
      <c r="E249">
        <f t="shared" si="210"/>
        <v>0</v>
      </c>
      <c r="F249">
        <f t="shared" si="161"/>
        <v>1</v>
      </c>
      <c r="G249">
        <f t="shared" si="211"/>
        <v>26.747005378557652</v>
      </c>
      <c r="J249">
        <v>242</v>
      </c>
      <c r="K249">
        <v>14.509484985056593</v>
      </c>
      <c r="L249">
        <v>36.14069003498561</v>
      </c>
      <c r="N249">
        <f t="shared" si="162"/>
        <v>0</v>
      </c>
      <c r="O249">
        <f t="shared" si="163"/>
        <v>1</v>
      </c>
      <c r="P249">
        <f t="shared" si="164"/>
        <v>21.631205049929015</v>
      </c>
      <c r="S249">
        <v>242</v>
      </c>
      <c r="T249">
        <v>22.585640647015893</v>
      </c>
      <c r="U249">
        <v>19.648709287134857</v>
      </c>
      <c r="W249">
        <f t="shared" si="165"/>
        <v>1</v>
      </c>
      <c r="X249">
        <f t="shared" si="166"/>
        <v>0</v>
      </c>
      <c r="Y249">
        <f t="shared" si="167"/>
        <v>2.9369313598810365</v>
      </c>
      <c r="AB249">
        <v>242</v>
      </c>
      <c r="AC249">
        <v>22.966727785012665</v>
      </c>
      <c r="AD249">
        <v>20.57287272678818</v>
      </c>
      <c r="AF249">
        <f t="shared" si="168"/>
        <v>1</v>
      </c>
      <c r="AG249">
        <f t="shared" si="169"/>
        <v>0</v>
      </c>
      <c r="AH249">
        <f t="shared" si="170"/>
        <v>2.3938550582244851</v>
      </c>
      <c r="AK249">
        <v>242</v>
      </c>
      <c r="AL249">
        <v>20.598983367642376</v>
      </c>
      <c r="AM249">
        <v>38.565412800841372</v>
      </c>
      <c r="AO249">
        <f t="shared" si="171"/>
        <v>0</v>
      </c>
      <c r="AP249">
        <f t="shared" si="172"/>
        <v>1</v>
      </c>
      <c r="AQ249">
        <f t="shared" si="173"/>
        <v>17.966429433198996</v>
      </c>
      <c r="AT249">
        <v>242</v>
      </c>
      <c r="AU249">
        <v>15.408760103834885</v>
      </c>
      <c r="AV249">
        <v>10.884833478338569</v>
      </c>
      <c r="AX249">
        <f t="shared" si="174"/>
        <v>1</v>
      </c>
      <c r="AY249">
        <f t="shared" si="175"/>
        <v>0</v>
      </c>
      <c r="AZ249">
        <f t="shared" si="176"/>
        <v>4.5239266254963155</v>
      </c>
      <c r="BC249">
        <v>242</v>
      </c>
      <c r="BD249" t="e">
        <v>#N/A</v>
      </c>
      <c r="BE249" t="e">
        <v>#N/A</v>
      </c>
      <c r="BG249" t="e">
        <f t="shared" si="177"/>
        <v>#N/A</v>
      </c>
      <c r="BH249" t="e">
        <f t="shared" si="178"/>
        <v>#N/A</v>
      </c>
      <c r="BI249" t="e">
        <f t="shared" si="179"/>
        <v>#N/A</v>
      </c>
      <c r="BL249">
        <v>242</v>
      </c>
      <c r="BM249">
        <v>26.116917714337095</v>
      </c>
      <c r="BN249">
        <v>9.9976265798392152</v>
      </c>
      <c r="BP249">
        <f t="shared" si="180"/>
        <v>1</v>
      </c>
      <c r="BQ249">
        <f t="shared" si="181"/>
        <v>0</v>
      </c>
      <c r="BR249">
        <f t="shared" si="182"/>
        <v>16.119291134497878</v>
      </c>
      <c r="BU249">
        <v>242</v>
      </c>
      <c r="BV249">
        <v>18.119186129919935</v>
      </c>
      <c r="BW249">
        <v>6.3858883722131239</v>
      </c>
      <c r="BY249">
        <f t="shared" si="183"/>
        <v>1</v>
      </c>
      <c r="BZ249">
        <f t="shared" si="184"/>
        <v>0</v>
      </c>
      <c r="CA249">
        <f t="shared" si="185"/>
        <v>11.733297757706811</v>
      </c>
      <c r="CD249">
        <v>242</v>
      </c>
      <c r="CE249">
        <v>26.454664493143465</v>
      </c>
      <c r="CF249">
        <v>21.929117311127914</v>
      </c>
      <c r="CH249">
        <f t="shared" si="186"/>
        <v>1</v>
      </c>
      <c r="CI249">
        <f t="shared" si="187"/>
        <v>0</v>
      </c>
      <c r="CJ249">
        <f t="shared" si="188"/>
        <v>4.5255471820155506</v>
      </c>
      <c r="CM249">
        <v>242</v>
      </c>
      <c r="CN249">
        <v>20.691569720392522</v>
      </c>
      <c r="CO249">
        <v>31.063994506487944</v>
      </c>
      <c r="CQ249">
        <f t="shared" si="189"/>
        <v>0</v>
      </c>
      <c r="CR249">
        <f t="shared" si="190"/>
        <v>1</v>
      </c>
      <c r="CS249">
        <f t="shared" si="191"/>
        <v>10.372424786095422</v>
      </c>
      <c r="CV249">
        <v>242</v>
      </c>
      <c r="CW249">
        <v>17.039812614422431</v>
      </c>
      <c r="CX249">
        <v>21.665815307573911</v>
      </c>
      <c r="CZ249">
        <f t="shared" si="192"/>
        <v>0</v>
      </c>
      <c r="DA249">
        <f t="shared" si="193"/>
        <v>1</v>
      </c>
      <c r="DB249">
        <f t="shared" si="194"/>
        <v>4.6260026931514808</v>
      </c>
      <c r="DE249">
        <v>242</v>
      </c>
      <c r="DF249">
        <v>16.39723669968669</v>
      </c>
      <c r="DG249">
        <v>25.027616404977351</v>
      </c>
      <c r="DI249">
        <f t="shared" si="195"/>
        <v>0</v>
      </c>
      <c r="DJ249">
        <f t="shared" si="196"/>
        <v>1</v>
      </c>
      <c r="DK249">
        <f t="shared" si="197"/>
        <v>8.630379705290661</v>
      </c>
      <c r="DN249">
        <v>242</v>
      </c>
      <c r="DO249">
        <v>28.165230204305061</v>
      </c>
      <c r="DP249">
        <v>18.49532451371331</v>
      </c>
      <c r="DR249">
        <f t="shared" si="198"/>
        <v>1</v>
      </c>
      <c r="DS249">
        <f t="shared" si="199"/>
        <v>0</v>
      </c>
      <c r="DT249">
        <f t="shared" si="200"/>
        <v>9.6699056905917509</v>
      </c>
      <c r="DW249">
        <v>242</v>
      </c>
      <c r="DX249">
        <v>21.409533108526801</v>
      </c>
      <c r="DY249">
        <v>28.03379376238059</v>
      </c>
      <c r="EA249">
        <f t="shared" si="201"/>
        <v>0</v>
      </c>
      <c r="EB249">
        <f t="shared" si="202"/>
        <v>1</v>
      </c>
      <c r="EC249">
        <f t="shared" si="203"/>
        <v>6.6242606538537885</v>
      </c>
      <c r="EF249">
        <v>242</v>
      </c>
      <c r="EG249">
        <v>19.626685561932014</v>
      </c>
      <c r="EH249">
        <v>15.838394495983778</v>
      </c>
      <c r="EJ249">
        <f t="shared" si="204"/>
        <v>1</v>
      </c>
      <c r="EK249">
        <f t="shared" si="205"/>
        <v>0</v>
      </c>
      <c r="EL249">
        <f t="shared" si="206"/>
        <v>3.7882910659482363</v>
      </c>
      <c r="EO249">
        <v>242</v>
      </c>
      <c r="EP249">
        <v>21.100343934896944</v>
      </c>
      <c r="EQ249">
        <v>39.528263838884776</v>
      </c>
      <c r="ES249">
        <f t="shared" si="207"/>
        <v>0</v>
      </c>
      <c r="ET249">
        <f t="shared" si="208"/>
        <v>1</v>
      </c>
      <c r="EU249">
        <f t="shared" si="209"/>
        <v>18.427919903987831</v>
      </c>
    </row>
    <row r="250" spans="1:151" x14ac:dyDescent="0.25">
      <c r="A250">
        <v>243</v>
      </c>
      <c r="B250">
        <v>12.926760788770316</v>
      </c>
      <c r="C250">
        <v>14.643956975267104</v>
      </c>
      <c r="E250">
        <f t="shared" si="210"/>
        <v>0</v>
      </c>
      <c r="F250">
        <f t="shared" si="161"/>
        <v>1</v>
      </c>
      <c r="G250">
        <f t="shared" si="211"/>
        <v>1.7171961864967873</v>
      </c>
      <c r="J250">
        <v>243</v>
      </c>
      <c r="K250">
        <v>24.498863414202177</v>
      </c>
      <c r="L250">
        <v>24.824465967787013</v>
      </c>
      <c r="N250">
        <f t="shared" si="162"/>
        <v>0</v>
      </c>
      <c r="O250">
        <f t="shared" si="163"/>
        <v>1</v>
      </c>
      <c r="P250">
        <f t="shared" si="164"/>
        <v>0.32560255358483658</v>
      </c>
      <c r="S250">
        <v>243</v>
      </c>
      <c r="T250">
        <v>18.430021288068787</v>
      </c>
      <c r="U250">
        <v>25.922222378791794</v>
      </c>
      <c r="W250">
        <f t="shared" si="165"/>
        <v>0</v>
      </c>
      <c r="X250">
        <f t="shared" si="166"/>
        <v>1</v>
      </c>
      <c r="Y250">
        <f t="shared" si="167"/>
        <v>7.4922010907230074</v>
      </c>
      <c r="AB250">
        <v>243</v>
      </c>
      <c r="AC250">
        <v>14.695038933694034</v>
      </c>
      <c r="AD250">
        <v>18.927279532289418</v>
      </c>
      <c r="AF250">
        <f t="shared" si="168"/>
        <v>0</v>
      </c>
      <c r="AG250">
        <f t="shared" si="169"/>
        <v>1</v>
      </c>
      <c r="AH250">
        <f t="shared" si="170"/>
        <v>4.2322405985953839</v>
      </c>
      <c r="AK250">
        <v>243</v>
      </c>
      <c r="AL250">
        <v>9.1250086989717705</v>
      </c>
      <c r="AM250">
        <v>28.915787265384701</v>
      </c>
      <c r="AO250">
        <f t="shared" si="171"/>
        <v>0</v>
      </c>
      <c r="AP250">
        <f t="shared" si="172"/>
        <v>1</v>
      </c>
      <c r="AQ250">
        <f t="shared" si="173"/>
        <v>19.790778566412932</v>
      </c>
      <c r="AT250">
        <v>243</v>
      </c>
      <c r="AU250">
        <v>19.892788996849212</v>
      </c>
      <c r="AV250">
        <v>36.635488727801231</v>
      </c>
      <c r="AX250">
        <f t="shared" si="174"/>
        <v>0</v>
      </c>
      <c r="AY250">
        <f t="shared" si="175"/>
        <v>1</v>
      </c>
      <c r="AZ250">
        <f t="shared" si="176"/>
        <v>16.742699730952019</v>
      </c>
      <c r="BC250">
        <v>243</v>
      </c>
      <c r="BD250" t="e">
        <v>#N/A</v>
      </c>
      <c r="BE250" t="e">
        <v>#N/A</v>
      </c>
      <c r="BG250" t="e">
        <f t="shared" si="177"/>
        <v>#N/A</v>
      </c>
      <c r="BH250" t="e">
        <f t="shared" si="178"/>
        <v>#N/A</v>
      </c>
      <c r="BI250" t="e">
        <f t="shared" si="179"/>
        <v>#N/A</v>
      </c>
      <c r="BL250">
        <v>243</v>
      </c>
      <c r="BM250">
        <v>33.511533759955022</v>
      </c>
      <c r="BN250">
        <v>8.3578699762436415</v>
      </c>
      <c r="BP250">
        <f t="shared" si="180"/>
        <v>1</v>
      </c>
      <c r="BQ250">
        <f t="shared" si="181"/>
        <v>0</v>
      </c>
      <c r="BR250">
        <f t="shared" si="182"/>
        <v>25.15366378371138</v>
      </c>
      <c r="BU250">
        <v>243</v>
      </c>
      <c r="BV250">
        <v>17.401166367385429</v>
      </c>
      <c r="BW250">
        <v>28.999600375845233</v>
      </c>
      <c r="BY250">
        <f t="shared" si="183"/>
        <v>0</v>
      </c>
      <c r="BZ250">
        <f t="shared" si="184"/>
        <v>1</v>
      </c>
      <c r="CA250">
        <f t="shared" si="185"/>
        <v>11.598434008459805</v>
      </c>
      <c r="CD250">
        <v>243</v>
      </c>
      <c r="CE250">
        <v>19.066809903706673</v>
      </c>
      <c r="CF250">
        <v>6.4615291151801415</v>
      </c>
      <c r="CH250">
        <f t="shared" si="186"/>
        <v>1</v>
      </c>
      <c r="CI250">
        <f t="shared" si="187"/>
        <v>0</v>
      </c>
      <c r="CJ250">
        <f t="shared" si="188"/>
        <v>12.605280788526532</v>
      </c>
      <c r="CM250">
        <v>243</v>
      </c>
      <c r="CN250">
        <v>21.832328142890635</v>
      </c>
      <c r="CO250">
        <v>22.719812759748987</v>
      </c>
      <c r="CQ250">
        <f t="shared" si="189"/>
        <v>0</v>
      </c>
      <c r="CR250">
        <f t="shared" si="190"/>
        <v>1</v>
      </c>
      <c r="CS250">
        <f t="shared" si="191"/>
        <v>0.88748461685835167</v>
      </c>
      <c r="CV250">
        <v>243</v>
      </c>
      <c r="CW250">
        <v>23.712778501653066</v>
      </c>
      <c r="CX250">
        <v>16.060231374606634</v>
      </c>
      <c r="CZ250">
        <f t="shared" si="192"/>
        <v>1</v>
      </c>
      <c r="DA250">
        <f t="shared" si="193"/>
        <v>0</v>
      </c>
      <c r="DB250">
        <f t="shared" si="194"/>
        <v>7.6525471270464323</v>
      </c>
      <c r="DE250">
        <v>243</v>
      </c>
      <c r="DF250">
        <v>18.009353265104558</v>
      </c>
      <c r="DG250">
        <v>20.288681043775792</v>
      </c>
      <c r="DI250">
        <f t="shared" si="195"/>
        <v>0</v>
      </c>
      <c r="DJ250">
        <f t="shared" si="196"/>
        <v>1</v>
      </c>
      <c r="DK250">
        <f t="shared" si="197"/>
        <v>2.2793277786712345</v>
      </c>
      <c r="DN250">
        <v>243</v>
      </c>
      <c r="DO250">
        <v>22.039912261126887</v>
      </c>
      <c r="DP250">
        <v>17.175763078652935</v>
      </c>
      <c r="DR250">
        <f t="shared" si="198"/>
        <v>1</v>
      </c>
      <c r="DS250">
        <f t="shared" si="199"/>
        <v>0</v>
      </c>
      <c r="DT250">
        <f t="shared" si="200"/>
        <v>4.8641491824739518</v>
      </c>
      <c r="DW250">
        <v>243</v>
      </c>
      <c r="DX250">
        <v>25.386354765098034</v>
      </c>
      <c r="DY250">
        <v>29.770259469336491</v>
      </c>
      <c r="EA250">
        <f t="shared" si="201"/>
        <v>0</v>
      </c>
      <c r="EB250">
        <f t="shared" si="202"/>
        <v>1</v>
      </c>
      <c r="EC250">
        <f t="shared" si="203"/>
        <v>4.3839047042384571</v>
      </c>
      <c r="EF250">
        <v>243</v>
      </c>
      <c r="EG250">
        <v>26.774899552817626</v>
      </c>
      <c r="EH250">
        <v>16.207332827526152</v>
      </c>
      <c r="EJ250">
        <f t="shared" si="204"/>
        <v>1</v>
      </c>
      <c r="EK250">
        <f t="shared" si="205"/>
        <v>0</v>
      </c>
      <c r="EL250">
        <f t="shared" si="206"/>
        <v>10.567566725291474</v>
      </c>
      <c r="EO250">
        <v>243</v>
      </c>
      <c r="EP250">
        <v>16.993871275063441</v>
      </c>
      <c r="EQ250">
        <v>24.365444745593802</v>
      </c>
      <c r="ES250">
        <f t="shared" si="207"/>
        <v>0</v>
      </c>
      <c r="ET250">
        <f t="shared" si="208"/>
        <v>1</v>
      </c>
      <c r="EU250">
        <f t="shared" si="209"/>
        <v>7.371573470530361</v>
      </c>
    </row>
    <row r="251" spans="1:151" x14ac:dyDescent="0.25">
      <c r="A251">
        <v>244</v>
      </c>
      <c r="B251">
        <v>8.8404178983805348</v>
      </c>
      <c r="C251">
        <v>31.973055714598871</v>
      </c>
      <c r="E251">
        <f t="shared" si="210"/>
        <v>0</v>
      </c>
      <c r="F251">
        <f t="shared" si="161"/>
        <v>1</v>
      </c>
      <c r="G251">
        <f t="shared" si="211"/>
        <v>23.132637816218335</v>
      </c>
      <c r="J251">
        <v>244</v>
      </c>
      <c r="K251">
        <v>15.835534384286799</v>
      </c>
      <c r="L251">
        <v>17.533684868244809</v>
      </c>
      <c r="N251">
        <f t="shared" si="162"/>
        <v>0</v>
      </c>
      <c r="O251">
        <f t="shared" si="163"/>
        <v>1</v>
      </c>
      <c r="P251">
        <f t="shared" si="164"/>
        <v>1.6981504839580097</v>
      </c>
      <c r="S251">
        <v>244</v>
      </c>
      <c r="T251">
        <v>20.146696195981761</v>
      </c>
      <c r="U251">
        <v>20.047177711708695</v>
      </c>
      <c r="W251">
        <f t="shared" si="165"/>
        <v>1</v>
      </c>
      <c r="X251">
        <f t="shared" si="166"/>
        <v>0</v>
      </c>
      <c r="Y251">
        <f t="shared" si="167"/>
        <v>9.9518484273065866E-2</v>
      </c>
      <c r="AB251">
        <v>244</v>
      </c>
      <c r="AC251">
        <v>18.656594764008005</v>
      </c>
      <c r="AD251">
        <v>19.023804553127238</v>
      </c>
      <c r="AF251">
        <f t="shared" si="168"/>
        <v>0</v>
      </c>
      <c r="AG251">
        <f t="shared" si="169"/>
        <v>1</v>
      </c>
      <c r="AH251">
        <f t="shared" si="170"/>
        <v>0.36720978911923297</v>
      </c>
      <c r="AK251">
        <v>244</v>
      </c>
      <c r="AL251">
        <v>18.003842413178837</v>
      </c>
      <c r="AM251">
        <v>26.12080455103818</v>
      </c>
      <c r="AO251">
        <f t="shared" si="171"/>
        <v>0</v>
      </c>
      <c r="AP251">
        <f t="shared" si="172"/>
        <v>1</v>
      </c>
      <c r="AQ251">
        <f t="shared" si="173"/>
        <v>8.1169621378593426</v>
      </c>
      <c r="AT251">
        <v>244</v>
      </c>
      <c r="AU251">
        <v>14.212849035079536</v>
      </c>
      <c r="AV251">
        <v>19.880313915040198</v>
      </c>
      <c r="AX251">
        <f t="shared" si="174"/>
        <v>0</v>
      </c>
      <c r="AY251">
        <f t="shared" si="175"/>
        <v>1</v>
      </c>
      <c r="AZ251">
        <f t="shared" si="176"/>
        <v>5.6674648799606615</v>
      </c>
      <c r="BC251">
        <v>244</v>
      </c>
      <c r="BD251" t="e">
        <v>#N/A</v>
      </c>
      <c r="BE251" t="e">
        <v>#N/A</v>
      </c>
      <c r="BG251" t="e">
        <f t="shared" si="177"/>
        <v>#N/A</v>
      </c>
      <c r="BH251" t="e">
        <f t="shared" si="178"/>
        <v>#N/A</v>
      </c>
      <c r="BI251" t="e">
        <f t="shared" si="179"/>
        <v>#N/A</v>
      </c>
      <c r="BL251">
        <v>244</v>
      </c>
      <c r="BM251">
        <v>32.310702903687734</v>
      </c>
      <c r="BN251">
        <v>15.602556983604213</v>
      </c>
      <c r="BP251">
        <f t="shared" si="180"/>
        <v>1</v>
      </c>
      <c r="BQ251">
        <f t="shared" si="181"/>
        <v>0</v>
      </c>
      <c r="BR251">
        <f t="shared" si="182"/>
        <v>16.708145920083521</v>
      </c>
      <c r="BU251">
        <v>244</v>
      </c>
      <c r="BV251">
        <v>15.898966774967418</v>
      </c>
      <c r="BW251">
        <v>24.705954190669086</v>
      </c>
      <c r="BY251">
        <f t="shared" si="183"/>
        <v>0</v>
      </c>
      <c r="BZ251">
        <f t="shared" si="184"/>
        <v>1</v>
      </c>
      <c r="CA251">
        <f t="shared" si="185"/>
        <v>8.8069874157016681</v>
      </c>
      <c r="CD251">
        <v>244</v>
      </c>
      <c r="CE251">
        <v>31.695906114439929</v>
      </c>
      <c r="CF251">
        <v>17.855354771967981</v>
      </c>
      <c r="CH251">
        <f t="shared" si="186"/>
        <v>1</v>
      </c>
      <c r="CI251">
        <f t="shared" si="187"/>
        <v>0</v>
      </c>
      <c r="CJ251">
        <f t="shared" si="188"/>
        <v>13.840551342471947</v>
      </c>
      <c r="CM251">
        <v>244</v>
      </c>
      <c r="CN251">
        <v>21.193990307842256</v>
      </c>
      <c r="CO251">
        <v>21.862886889295293</v>
      </c>
      <c r="CQ251">
        <f t="shared" si="189"/>
        <v>0</v>
      </c>
      <c r="CR251">
        <f t="shared" si="190"/>
        <v>1</v>
      </c>
      <c r="CS251">
        <f t="shared" si="191"/>
        <v>0.66889658145303699</v>
      </c>
      <c r="CV251">
        <v>244</v>
      </c>
      <c r="CW251">
        <v>21.03616381574145</v>
      </c>
      <c r="CX251">
        <v>15.409448702063104</v>
      </c>
      <c r="CZ251">
        <f t="shared" si="192"/>
        <v>1</v>
      </c>
      <c r="DA251">
        <f t="shared" si="193"/>
        <v>0</v>
      </c>
      <c r="DB251">
        <f t="shared" si="194"/>
        <v>5.6267151136783458</v>
      </c>
      <c r="DE251">
        <v>244</v>
      </c>
      <c r="DF251">
        <v>18.614477414713587</v>
      </c>
      <c r="DG251">
        <v>27.167055569971435</v>
      </c>
      <c r="DI251">
        <f t="shared" si="195"/>
        <v>0</v>
      </c>
      <c r="DJ251">
        <f t="shared" si="196"/>
        <v>1</v>
      </c>
      <c r="DK251">
        <f t="shared" si="197"/>
        <v>8.5525781552578479</v>
      </c>
      <c r="DN251">
        <v>244</v>
      </c>
      <c r="DO251">
        <v>23.691649450154184</v>
      </c>
      <c r="DP251">
        <v>16.48364579049673</v>
      </c>
      <c r="DR251">
        <f t="shared" si="198"/>
        <v>1</v>
      </c>
      <c r="DS251">
        <f t="shared" si="199"/>
        <v>0</v>
      </c>
      <c r="DT251">
        <f t="shared" si="200"/>
        <v>7.2080036596574537</v>
      </c>
      <c r="DW251">
        <v>244</v>
      </c>
      <c r="DX251">
        <v>11.420513352070657</v>
      </c>
      <c r="DY251">
        <v>14.112247000510816</v>
      </c>
      <c r="EA251">
        <f t="shared" si="201"/>
        <v>0</v>
      </c>
      <c r="EB251">
        <f t="shared" si="202"/>
        <v>1</v>
      </c>
      <c r="EC251">
        <f t="shared" si="203"/>
        <v>2.6917336484401595</v>
      </c>
      <c r="EF251">
        <v>244</v>
      </c>
      <c r="EG251">
        <v>19.722733019879307</v>
      </c>
      <c r="EH251">
        <v>16.145033520187557</v>
      </c>
      <c r="EJ251">
        <f t="shared" si="204"/>
        <v>1</v>
      </c>
      <c r="EK251">
        <f t="shared" si="205"/>
        <v>0</v>
      </c>
      <c r="EL251">
        <f t="shared" si="206"/>
        <v>3.5776994996917502</v>
      </c>
      <c r="EO251">
        <v>244</v>
      </c>
      <c r="EP251">
        <v>24.344584187513693</v>
      </c>
      <c r="EQ251">
        <v>24.840276678935233</v>
      </c>
      <c r="ES251">
        <f t="shared" si="207"/>
        <v>0</v>
      </c>
      <c r="ET251">
        <f t="shared" si="208"/>
        <v>1</v>
      </c>
      <c r="EU251">
        <f t="shared" si="209"/>
        <v>0.49569249142153993</v>
      </c>
    </row>
    <row r="252" spans="1:151" x14ac:dyDescent="0.25">
      <c r="A252">
        <v>245</v>
      </c>
      <c r="B252">
        <v>15.948954013220362</v>
      </c>
      <c r="C252">
        <v>21.488097883493776</v>
      </c>
      <c r="E252">
        <f t="shared" si="210"/>
        <v>0</v>
      </c>
      <c r="F252">
        <f t="shared" si="161"/>
        <v>1</v>
      </c>
      <c r="G252">
        <f t="shared" si="211"/>
        <v>5.5391438702734135</v>
      </c>
      <c r="J252">
        <v>245</v>
      </c>
      <c r="K252">
        <v>26.182863703796961</v>
      </c>
      <c r="L252">
        <v>19.943716587836334</v>
      </c>
      <c r="N252">
        <f t="shared" si="162"/>
        <v>1</v>
      </c>
      <c r="O252">
        <f t="shared" si="163"/>
        <v>0</v>
      </c>
      <c r="P252">
        <f t="shared" si="164"/>
        <v>6.2391471159606269</v>
      </c>
      <c r="S252">
        <v>245</v>
      </c>
      <c r="T252">
        <v>16.757389071153877</v>
      </c>
      <c r="U252">
        <v>41.178614629053996</v>
      </c>
      <c r="W252">
        <f t="shared" si="165"/>
        <v>0</v>
      </c>
      <c r="X252">
        <f t="shared" si="166"/>
        <v>1</v>
      </c>
      <c r="Y252">
        <f t="shared" si="167"/>
        <v>24.421225557900119</v>
      </c>
      <c r="AB252">
        <v>245</v>
      </c>
      <c r="AC252">
        <v>22.963984759680883</v>
      </c>
      <c r="AD252">
        <v>18.386083798923167</v>
      </c>
      <c r="AF252">
        <f t="shared" si="168"/>
        <v>1</v>
      </c>
      <c r="AG252">
        <f t="shared" si="169"/>
        <v>0</v>
      </c>
      <c r="AH252">
        <f t="shared" si="170"/>
        <v>4.5779009607577166</v>
      </c>
      <c r="AK252">
        <v>245</v>
      </c>
      <c r="AL252">
        <v>34.93230984174631</v>
      </c>
      <c r="AM252">
        <v>10.774060223855408</v>
      </c>
      <c r="AO252">
        <f t="shared" si="171"/>
        <v>1</v>
      </c>
      <c r="AP252">
        <f t="shared" si="172"/>
        <v>0</v>
      </c>
      <c r="AQ252">
        <f t="shared" si="173"/>
        <v>24.158249617890903</v>
      </c>
      <c r="AT252">
        <v>245</v>
      </c>
      <c r="AU252">
        <v>17.528880000104998</v>
      </c>
      <c r="AV252">
        <v>26.930790019626791</v>
      </c>
      <c r="AX252">
        <f t="shared" si="174"/>
        <v>0</v>
      </c>
      <c r="AY252">
        <f t="shared" si="175"/>
        <v>1</v>
      </c>
      <c r="AZ252">
        <f t="shared" si="176"/>
        <v>9.4019100195217931</v>
      </c>
      <c r="BC252">
        <v>245</v>
      </c>
      <c r="BD252" t="e">
        <v>#N/A</v>
      </c>
      <c r="BE252" t="e">
        <v>#N/A</v>
      </c>
      <c r="BG252" t="e">
        <f t="shared" si="177"/>
        <v>#N/A</v>
      </c>
      <c r="BH252" t="e">
        <f t="shared" si="178"/>
        <v>#N/A</v>
      </c>
      <c r="BI252" t="e">
        <f t="shared" si="179"/>
        <v>#N/A</v>
      </c>
      <c r="BL252">
        <v>245</v>
      </c>
      <c r="BM252">
        <v>30.437054305292214</v>
      </c>
      <c r="BN252">
        <v>15.090416437470434</v>
      </c>
      <c r="BP252">
        <f t="shared" si="180"/>
        <v>1</v>
      </c>
      <c r="BQ252">
        <f t="shared" si="181"/>
        <v>0</v>
      </c>
      <c r="BR252">
        <f t="shared" si="182"/>
        <v>15.34663786782178</v>
      </c>
      <c r="BU252">
        <v>245</v>
      </c>
      <c r="BV252">
        <v>12.318200132435074</v>
      </c>
      <c r="BW252">
        <v>34.879237884065212</v>
      </c>
      <c r="BY252">
        <f t="shared" si="183"/>
        <v>0</v>
      </c>
      <c r="BZ252">
        <f t="shared" si="184"/>
        <v>1</v>
      </c>
      <c r="CA252">
        <f t="shared" si="185"/>
        <v>22.561037751630138</v>
      </c>
      <c r="CD252">
        <v>245</v>
      </c>
      <c r="CE252">
        <v>20.07605339311862</v>
      </c>
      <c r="CF252">
        <v>21.367937033116622</v>
      </c>
      <c r="CH252">
        <f t="shared" si="186"/>
        <v>0</v>
      </c>
      <c r="CI252">
        <f t="shared" si="187"/>
        <v>1</v>
      </c>
      <c r="CJ252">
        <f t="shared" si="188"/>
        <v>1.2918836399980016</v>
      </c>
      <c r="CM252">
        <v>245</v>
      </c>
      <c r="CN252">
        <v>16.194920528517279</v>
      </c>
      <c r="CO252">
        <v>5.2514247357656672</v>
      </c>
      <c r="CQ252">
        <f t="shared" si="189"/>
        <v>1</v>
      </c>
      <c r="CR252">
        <f t="shared" si="190"/>
        <v>0</v>
      </c>
      <c r="CS252">
        <f t="shared" si="191"/>
        <v>10.943495792751612</v>
      </c>
      <c r="CV252">
        <v>245</v>
      </c>
      <c r="CW252">
        <v>25.88248280203802</v>
      </c>
      <c r="CX252">
        <v>19.013056224675751</v>
      </c>
      <c r="CZ252">
        <f t="shared" si="192"/>
        <v>1</v>
      </c>
      <c r="DA252">
        <f t="shared" si="193"/>
        <v>0</v>
      </c>
      <c r="DB252">
        <f t="shared" si="194"/>
        <v>6.8694265773622689</v>
      </c>
      <c r="DE252">
        <v>245</v>
      </c>
      <c r="DF252">
        <v>14.763955125091632</v>
      </c>
      <c r="DG252">
        <v>12.844678563706783</v>
      </c>
      <c r="DI252">
        <f t="shared" si="195"/>
        <v>1</v>
      </c>
      <c r="DJ252">
        <f t="shared" si="196"/>
        <v>0</v>
      </c>
      <c r="DK252">
        <f t="shared" si="197"/>
        <v>1.9192765613848497</v>
      </c>
      <c r="DN252">
        <v>245</v>
      </c>
      <c r="DO252">
        <v>22.227037008633491</v>
      </c>
      <c r="DP252">
        <v>29.340428193760459</v>
      </c>
      <c r="DR252">
        <f t="shared" si="198"/>
        <v>0</v>
      </c>
      <c r="DS252">
        <f t="shared" si="199"/>
        <v>1</v>
      </c>
      <c r="DT252">
        <f t="shared" si="200"/>
        <v>7.113391185126968</v>
      </c>
      <c r="DW252">
        <v>245</v>
      </c>
      <c r="DX252">
        <v>22.657882709857212</v>
      </c>
      <c r="DY252">
        <v>25.381387229576319</v>
      </c>
      <c r="EA252">
        <f t="shared" si="201"/>
        <v>0</v>
      </c>
      <c r="EB252">
        <f t="shared" si="202"/>
        <v>1</v>
      </c>
      <c r="EC252">
        <f t="shared" si="203"/>
        <v>2.723504519719107</v>
      </c>
      <c r="EF252">
        <v>245</v>
      </c>
      <c r="EG252">
        <v>21.855353021379866</v>
      </c>
      <c r="EH252">
        <v>23.51760523474881</v>
      </c>
      <c r="EJ252">
        <f t="shared" si="204"/>
        <v>0</v>
      </c>
      <c r="EK252">
        <f t="shared" si="205"/>
        <v>1</v>
      </c>
      <c r="EL252">
        <f t="shared" si="206"/>
        <v>1.6622522133689444</v>
      </c>
      <c r="EO252">
        <v>245</v>
      </c>
      <c r="EP252">
        <v>27.61273371235572</v>
      </c>
      <c r="EQ252">
        <v>34.524009132589406</v>
      </c>
      <c r="ES252">
        <f t="shared" si="207"/>
        <v>0</v>
      </c>
      <c r="ET252">
        <f t="shared" si="208"/>
        <v>1</v>
      </c>
      <c r="EU252">
        <f t="shared" si="209"/>
        <v>6.9112754202336859</v>
      </c>
    </row>
    <row r="253" spans="1:151" x14ac:dyDescent="0.25">
      <c r="A253">
        <v>246</v>
      </c>
      <c r="B253">
        <v>8.7945528090361709</v>
      </c>
      <c r="C253">
        <v>10.059582953582376</v>
      </c>
      <c r="E253">
        <f t="shared" si="210"/>
        <v>0</v>
      </c>
      <c r="F253">
        <f t="shared" si="161"/>
        <v>1</v>
      </c>
      <c r="G253">
        <f t="shared" si="211"/>
        <v>1.2650301445462055</v>
      </c>
      <c r="J253">
        <v>246</v>
      </c>
      <c r="K253">
        <v>24.149619231819166</v>
      </c>
      <c r="L253">
        <v>33.812815211264322</v>
      </c>
      <c r="N253">
        <f t="shared" si="162"/>
        <v>0</v>
      </c>
      <c r="O253">
        <f t="shared" si="163"/>
        <v>1</v>
      </c>
      <c r="P253">
        <f t="shared" si="164"/>
        <v>9.6631959794451561</v>
      </c>
      <c r="S253">
        <v>246</v>
      </c>
      <c r="T253">
        <v>19.972285335748737</v>
      </c>
      <c r="U253">
        <v>21.220387073561589</v>
      </c>
      <c r="W253">
        <f t="shared" si="165"/>
        <v>0</v>
      </c>
      <c r="X253">
        <f t="shared" si="166"/>
        <v>1</v>
      </c>
      <c r="Y253">
        <f t="shared" si="167"/>
        <v>1.2481017378128527</v>
      </c>
      <c r="AB253">
        <v>246</v>
      </c>
      <c r="AC253">
        <v>32.51082379818606</v>
      </c>
      <c r="AD253">
        <v>16.88014132576874</v>
      </c>
      <c r="AF253">
        <f t="shared" si="168"/>
        <v>1</v>
      </c>
      <c r="AG253">
        <f t="shared" si="169"/>
        <v>0</v>
      </c>
      <c r="AH253">
        <f t="shared" si="170"/>
        <v>15.63068247241732</v>
      </c>
      <c r="AK253">
        <v>246</v>
      </c>
      <c r="AL253">
        <v>29.360640765834894</v>
      </c>
      <c r="AM253">
        <v>15.385360884349408</v>
      </c>
      <c r="AO253">
        <f t="shared" si="171"/>
        <v>1</v>
      </c>
      <c r="AP253">
        <f t="shared" si="172"/>
        <v>0</v>
      </c>
      <c r="AQ253">
        <f t="shared" si="173"/>
        <v>13.975279881485486</v>
      </c>
      <c r="AT253">
        <v>246</v>
      </c>
      <c r="AU253">
        <v>17.243952765818669</v>
      </c>
      <c r="AV253">
        <v>21.547296183516583</v>
      </c>
      <c r="AX253">
        <f t="shared" si="174"/>
        <v>0</v>
      </c>
      <c r="AY253">
        <f t="shared" si="175"/>
        <v>1</v>
      </c>
      <c r="AZ253">
        <f t="shared" si="176"/>
        <v>4.3033434176979135</v>
      </c>
      <c r="BC253">
        <v>246</v>
      </c>
      <c r="BD253" t="e">
        <v>#N/A</v>
      </c>
      <c r="BE253" t="e">
        <v>#N/A</v>
      </c>
      <c r="BG253" t="e">
        <f t="shared" si="177"/>
        <v>#N/A</v>
      </c>
      <c r="BH253" t="e">
        <f t="shared" si="178"/>
        <v>#N/A</v>
      </c>
      <c r="BI253" t="e">
        <f t="shared" si="179"/>
        <v>#N/A</v>
      </c>
      <c r="BL253">
        <v>246</v>
      </c>
      <c r="BM253">
        <v>31.789001414635045</v>
      </c>
      <c r="BN253">
        <v>12.001606007653118</v>
      </c>
      <c r="BP253">
        <f t="shared" si="180"/>
        <v>1</v>
      </c>
      <c r="BQ253">
        <f t="shared" si="181"/>
        <v>0</v>
      </c>
      <c r="BR253">
        <f t="shared" si="182"/>
        <v>19.787395406981929</v>
      </c>
      <c r="BU253">
        <v>246</v>
      </c>
      <c r="BV253">
        <v>16.746740247937261</v>
      </c>
      <c r="BW253">
        <v>27.086264705817531</v>
      </c>
      <c r="BY253">
        <f t="shared" si="183"/>
        <v>0</v>
      </c>
      <c r="BZ253">
        <f t="shared" si="184"/>
        <v>1</v>
      </c>
      <c r="CA253">
        <f t="shared" si="185"/>
        <v>10.33952445788027</v>
      </c>
      <c r="CD253">
        <v>246</v>
      </c>
      <c r="CE253">
        <v>12.786039770829902</v>
      </c>
      <c r="CF253">
        <v>30.781115408722162</v>
      </c>
      <c r="CH253">
        <f t="shared" si="186"/>
        <v>0</v>
      </c>
      <c r="CI253">
        <f t="shared" si="187"/>
        <v>1</v>
      </c>
      <c r="CJ253">
        <f t="shared" si="188"/>
        <v>17.99507563789226</v>
      </c>
      <c r="CM253">
        <v>246</v>
      </c>
      <c r="CN253">
        <v>26.704493367887977</v>
      </c>
      <c r="CO253">
        <v>26.918296641961859</v>
      </c>
      <c r="CQ253">
        <f t="shared" si="189"/>
        <v>0</v>
      </c>
      <c r="CR253">
        <f t="shared" si="190"/>
        <v>1</v>
      </c>
      <c r="CS253">
        <f t="shared" si="191"/>
        <v>0.21380327407388222</v>
      </c>
      <c r="CV253">
        <v>246</v>
      </c>
      <c r="CW253">
        <v>24.730068722821752</v>
      </c>
      <c r="CX253">
        <v>20.834261239987217</v>
      </c>
      <c r="CZ253">
        <f t="shared" si="192"/>
        <v>1</v>
      </c>
      <c r="DA253">
        <f t="shared" si="193"/>
        <v>0</v>
      </c>
      <c r="DB253">
        <f t="shared" si="194"/>
        <v>3.8958074828345346</v>
      </c>
      <c r="DE253">
        <v>246</v>
      </c>
      <c r="DF253">
        <v>27.181394464161702</v>
      </c>
      <c r="DG253">
        <v>21.438051500710309</v>
      </c>
      <c r="DI253">
        <f t="shared" si="195"/>
        <v>1</v>
      </c>
      <c r="DJ253">
        <f t="shared" si="196"/>
        <v>0</v>
      </c>
      <c r="DK253">
        <f t="shared" si="197"/>
        <v>5.7433429634513935</v>
      </c>
      <c r="DN253">
        <v>246</v>
      </c>
      <c r="DO253">
        <v>20.181504704391571</v>
      </c>
      <c r="DP253">
        <v>12.000630438311569</v>
      </c>
      <c r="DR253">
        <f t="shared" si="198"/>
        <v>1</v>
      </c>
      <c r="DS253">
        <f t="shared" si="199"/>
        <v>0</v>
      </c>
      <c r="DT253">
        <f t="shared" si="200"/>
        <v>8.1808742660800018</v>
      </c>
      <c r="DW253">
        <v>246</v>
      </c>
      <c r="DX253">
        <v>13.66015424057832</v>
      </c>
      <c r="DY253">
        <v>24.959217601863582</v>
      </c>
      <c r="EA253">
        <f t="shared" si="201"/>
        <v>0</v>
      </c>
      <c r="EB253">
        <f t="shared" si="202"/>
        <v>1</v>
      </c>
      <c r="EC253">
        <f t="shared" si="203"/>
        <v>11.299063361285262</v>
      </c>
      <c r="EF253">
        <v>246</v>
      </c>
      <c r="EG253">
        <v>21.053588226178523</v>
      </c>
      <c r="EH253">
        <v>14.647817068221894</v>
      </c>
      <c r="EJ253">
        <f t="shared" si="204"/>
        <v>1</v>
      </c>
      <c r="EK253">
        <f t="shared" si="205"/>
        <v>0</v>
      </c>
      <c r="EL253">
        <f t="shared" si="206"/>
        <v>6.4057711579566288</v>
      </c>
      <c r="EO253">
        <v>246</v>
      </c>
      <c r="EP253">
        <v>20.990537481916206</v>
      </c>
      <c r="EQ253">
        <v>9.9145660575463026</v>
      </c>
      <c r="ES253">
        <f t="shared" si="207"/>
        <v>1</v>
      </c>
      <c r="ET253">
        <f t="shared" si="208"/>
        <v>0</v>
      </c>
      <c r="EU253">
        <f t="shared" si="209"/>
        <v>11.075971424369904</v>
      </c>
    </row>
    <row r="254" spans="1:151" x14ac:dyDescent="0.25">
      <c r="A254">
        <v>247</v>
      </c>
      <c r="B254">
        <v>14.62001830799195</v>
      </c>
      <c r="C254">
        <v>36.62856336758901</v>
      </c>
      <c r="E254">
        <f t="shared" si="210"/>
        <v>0</v>
      </c>
      <c r="F254">
        <f t="shared" si="161"/>
        <v>1</v>
      </c>
      <c r="G254">
        <f t="shared" si="211"/>
        <v>22.008545059597061</v>
      </c>
      <c r="J254">
        <v>247</v>
      </c>
      <c r="K254">
        <v>18.251615728730979</v>
      </c>
      <c r="L254">
        <v>26.721794156389706</v>
      </c>
      <c r="N254">
        <f t="shared" si="162"/>
        <v>0</v>
      </c>
      <c r="O254">
        <f t="shared" si="163"/>
        <v>1</v>
      </c>
      <c r="P254">
        <f t="shared" si="164"/>
        <v>8.4701784276587269</v>
      </c>
      <c r="S254">
        <v>247</v>
      </c>
      <c r="T254">
        <v>18.280781441347226</v>
      </c>
      <c r="U254">
        <v>36.461780084837542</v>
      </c>
      <c r="W254">
        <f t="shared" si="165"/>
        <v>0</v>
      </c>
      <c r="X254">
        <f t="shared" si="166"/>
        <v>1</v>
      </c>
      <c r="Y254">
        <f t="shared" si="167"/>
        <v>18.180998643490316</v>
      </c>
      <c r="AB254">
        <v>247</v>
      </c>
      <c r="AC254">
        <v>15.895489958077256</v>
      </c>
      <c r="AD254">
        <v>17.431407275036943</v>
      </c>
      <c r="AF254">
        <f t="shared" si="168"/>
        <v>0</v>
      </c>
      <c r="AG254">
        <f t="shared" si="169"/>
        <v>1</v>
      </c>
      <c r="AH254">
        <f t="shared" si="170"/>
        <v>1.5359173169596865</v>
      </c>
      <c r="AK254">
        <v>247</v>
      </c>
      <c r="AL254">
        <v>27.283744696477736</v>
      </c>
      <c r="AM254">
        <v>48.536478599315615</v>
      </c>
      <c r="AO254">
        <f t="shared" si="171"/>
        <v>0</v>
      </c>
      <c r="AP254">
        <f t="shared" si="172"/>
        <v>1</v>
      </c>
      <c r="AQ254">
        <f t="shared" si="173"/>
        <v>21.252733902837878</v>
      </c>
      <c r="AT254">
        <v>247</v>
      </c>
      <c r="AU254">
        <v>16.188285293789281</v>
      </c>
      <c r="AV254">
        <v>19.981315382352605</v>
      </c>
      <c r="AX254">
        <f t="shared" si="174"/>
        <v>0</v>
      </c>
      <c r="AY254">
        <f t="shared" si="175"/>
        <v>1</v>
      </c>
      <c r="AZ254">
        <f t="shared" si="176"/>
        <v>3.7930300885633237</v>
      </c>
      <c r="BC254">
        <v>247</v>
      </c>
      <c r="BD254" t="e">
        <v>#N/A</v>
      </c>
      <c r="BE254" t="e">
        <v>#N/A</v>
      </c>
      <c r="BG254" t="e">
        <f t="shared" si="177"/>
        <v>#N/A</v>
      </c>
      <c r="BH254" t="e">
        <f t="shared" si="178"/>
        <v>#N/A</v>
      </c>
      <c r="BI254" t="e">
        <f t="shared" si="179"/>
        <v>#N/A</v>
      </c>
      <c r="BL254">
        <v>247</v>
      </c>
      <c r="BM254">
        <v>22.753530237777568</v>
      </c>
      <c r="BN254">
        <v>13.008968619213258</v>
      </c>
      <c r="BP254">
        <f t="shared" si="180"/>
        <v>1</v>
      </c>
      <c r="BQ254">
        <f t="shared" si="181"/>
        <v>0</v>
      </c>
      <c r="BR254">
        <f t="shared" si="182"/>
        <v>9.74456161856431</v>
      </c>
      <c r="BU254">
        <v>247</v>
      </c>
      <c r="BV254">
        <v>28.064839779475214</v>
      </c>
      <c r="BW254">
        <v>17.392358928368928</v>
      </c>
      <c r="BY254">
        <f t="shared" si="183"/>
        <v>1</v>
      </c>
      <c r="BZ254">
        <f t="shared" si="184"/>
        <v>0</v>
      </c>
      <c r="CA254">
        <f t="shared" si="185"/>
        <v>10.672480851106286</v>
      </c>
      <c r="CD254">
        <v>247</v>
      </c>
      <c r="CE254">
        <v>30.253835494734886</v>
      </c>
      <c r="CF254">
        <v>26.213605448904435</v>
      </c>
      <c r="CH254">
        <f t="shared" si="186"/>
        <v>1</v>
      </c>
      <c r="CI254">
        <f t="shared" si="187"/>
        <v>0</v>
      </c>
      <c r="CJ254">
        <f t="shared" si="188"/>
        <v>4.0402300458304516</v>
      </c>
      <c r="CM254">
        <v>247</v>
      </c>
      <c r="CN254">
        <v>15.071740909117661</v>
      </c>
      <c r="CO254">
        <v>14.859273656624584</v>
      </c>
      <c r="CQ254">
        <f t="shared" si="189"/>
        <v>1</v>
      </c>
      <c r="CR254">
        <f t="shared" si="190"/>
        <v>0</v>
      </c>
      <c r="CS254">
        <f t="shared" si="191"/>
        <v>0.2124672524930773</v>
      </c>
      <c r="CV254">
        <v>247</v>
      </c>
      <c r="CW254">
        <v>23.808365028984415</v>
      </c>
      <c r="CX254">
        <v>16.443047509873214</v>
      </c>
      <c r="CZ254">
        <f t="shared" si="192"/>
        <v>1</v>
      </c>
      <c r="DA254">
        <f t="shared" si="193"/>
        <v>0</v>
      </c>
      <c r="DB254">
        <f t="shared" si="194"/>
        <v>7.3653175191112012</v>
      </c>
      <c r="DE254">
        <v>247</v>
      </c>
      <c r="DF254">
        <v>28.629984407557966</v>
      </c>
      <c r="DG254">
        <v>21.771410296830872</v>
      </c>
      <c r="DI254">
        <f t="shared" si="195"/>
        <v>1</v>
      </c>
      <c r="DJ254">
        <f t="shared" si="196"/>
        <v>0</v>
      </c>
      <c r="DK254">
        <f t="shared" si="197"/>
        <v>6.8585741107270941</v>
      </c>
      <c r="DN254">
        <v>247</v>
      </c>
      <c r="DO254">
        <v>22.050117780079276</v>
      </c>
      <c r="DP254">
        <v>23.252922853986245</v>
      </c>
      <c r="DR254">
        <f t="shared" si="198"/>
        <v>0</v>
      </c>
      <c r="DS254">
        <f t="shared" si="199"/>
        <v>1</v>
      </c>
      <c r="DT254">
        <f t="shared" si="200"/>
        <v>1.2028050739069691</v>
      </c>
      <c r="DW254">
        <v>247</v>
      </c>
      <c r="DX254">
        <v>13.848340089709012</v>
      </c>
      <c r="DY254">
        <v>26.232213037756885</v>
      </c>
      <c r="EA254">
        <f t="shared" si="201"/>
        <v>0</v>
      </c>
      <c r="EB254">
        <f t="shared" si="202"/>
        <v>1</v>
      </c>
      <c r="EC254">
        <f t="shared" si="203"/>
        <v>12.383872948047873</v>
      </c>
      <c r="EF254">
        <v>247</v>
      </c>
      <c r="EG254">
        <v>21.305336083799968</v>
      </c>
      <c r="EH254">
        <v>17.842019001649483</v>
      </c>
      <c r="EJ254">
        <f t="shared" si="204"/>
        <v>1</v>
      </c>
      <c r="EK254">
        <f t="shared" si="205"/>
        <v>0</v>
      </c>
      <c r="EL254">
        <f t="shared" si="206"/>
        <v>3.4633170821504855</v>
      </c>
      <c r="EO254">
        <v>247</v>
      </c>
      <c r="EP254">
        <v>22.941805061353339</v>
      </c>
      <c r="EQ254">
        <v>32.555993268585844</v>
      </c>
      <c r="ES254">
        <f t="shared" si="207"/>
        <v>0</v>
      </c>
      <c r="ET254">
        <f t="shared" si="208"/>
        <v>1</v>
      </c>
      <c r="EU254">
        <f t="shared" si="209"/>
        <v>9.6141882072325053</v>
      </c>
    </row>
    <row r="255" spans="1:151" x14ac:dyDescent="0.25">
      <c r="A255">
        <v>248</v>
      </c>
      <c r="B255">
        <v>12.50985415088441</v>
      </c>
      <c r="C255">
        <v>34.320874117638994</v>
      </c>
      <c r="E255">
        <f t="shared" si="210"/>
        <v>0</v>
      </c>
      <c r="F255">
        <f t="shared" si="161"/>
        <v>1</v>
      </c>
      <c r="G255">
        <f t="shared" si="211"/>
        <v>21.811019966754586</v>
      </c>
      <c r="J255">
        <v>248</v>
      </c>
      <c r="K255">
        <v>22.75370935555959</v>
      </c>
      <c r="L255">
        <v>19.713999479149066</v>
      </c>
      <c r="N255">
        <f t="shared" si="162"/>
        <v>1</v>
      </c>
      <c r="O255">
        <f t="shared" si="163"/>
        <v>0</v>
      </c>
      <c r="P255">
        <f t="shared" si="164"/>
        <v>3.039709876410523</v>
      </c>
      <c r="S255">
        <v>248</v>
      </c>
      <c r="T255">
        <v>21.111145639994181</v>
      </c>
      <c r="U255">
        <v>18.740287002950083</v>
      </c>
      <c r="W255">
        <f t="shared" si="165"/>
        <v>1</v>
      </c>
      <c r="X255">
        <f t="shared" si="166"/>
        <v>0</v>
      </c>
      <c r="Y255">
        <f t="shared" si="167"/>
        <v>2.3708586370440976</v>
      </c>
      <c r="AB255">
        <v>248</v>
      </c>
      <c r="AC255">
        <v>17.971887322338397</v>
      </c>
      <c r="AD255">
        <v>17.654470883455591</v>
      </c>
      <c r="AF255">
        <f t="shared" si="168"/>
        <v>1</v>
      </c>
      <c r="AG255">
        <f t="shared" si="169"/>
        <v>0</v>
      </c>
      <c r="AH255">
        <f t="shared" si="170"/>
        <v>0.31741643888280535</v>
      </c>
      <c r="AK255">
        <v>248</v>
      </c>
      <c r="AL255">
        <v>16.712294794327555</v>
      </c>
      <c r="AM255">
        <v>12.494497993619433</v>
      </c>
      <c r="AO255">
        <f t="shared" si="171"/>
        <v>1</v>
      </c>
      <c r="AP255">
        <f t="shared" si="172"/>
        <v>0</v>
      </c>
      <c r="AQ255">
        <f t="shared" si="173"/>
        <v>4.2177968007081219</v>
      </c>
      <c r="AT255">
        <v>248</v>
      </c>
      <c r="AU255">
        <v>20.552988394273228</v>
      </c>
      <c r="AV255">
        <v>24.119148841880673</v>
      </c>
      <c r="AX255">
        <f t="shared" si="174"/>
        <v>0</v>
      </c>
      <c r="AY255">
        <f t="shared" si="175"/>
        <v>1</v>
      </c>
      <c r="AZ255">
        <f t="shared" si="176"/>
        <v>3.5661604476074444</v>
      </c>
      <c r="BC255">
        <v>248</v>
      </c>
      <c r="BD255" t="e">
        <v>#N/A</v>
      </c>
      <c r="BE255" t="e">
        <v>#N/A</v>
      </c>
      <c r="BG255" t="e">
        <f t="shared" si="177"/>
        <v>#N/A</v>
      </c>
      <c r="BH255" t="e">
        <f t="shared" si="178"/>
        <v>#N/A</v>
      </c>
      <c r="BI255" t="e">
        <f t="shared" si="179"/>
        <v>#N/A</v>
      </c>
      <c r="BL255">
        <v>248</v>
      </c>
      <c r="BM255">
        <v>25.322965457813396</v>
      </c>
      <c r="BN255">
        <v>9.0834706509499643</v>
      </c>
      <c r="BP255">
        <f t="shared" si="180"/>
        <v>1</v>
      </c>
      <c r="BQ255">
        <f t="shared" si="181"/>
        <v>0</v>
      </c>
      <c r="BR255">
        <f t="shared" si="182"/>
        <v>16.239494806863433</v>
      </c>
      <c r="BU255">
        <v>248</v>
      </c>
      <c r="BV255">
        <v>24.548493553364072</v>
      </c>
      <c r="BW255">
        <v>26.02643131258489</v>
      </c>
      <c r="BY255">
        <f t="shared" si="183"/>
        <v>0</v>
      </c>
      <c r="BZ255">
        <f t="shared" si="184"/>
        <v>1</v>
      </c>
      <c r="CA255">
        <f t="shared" si="185"/>
        <v>1.4779377592208185</v>
      </c>
      <c r="CD255">
        <v>248</v>
      </c>
      <c r="CE255">
        <v>29.432987748163487</v>
      </c>
      <c r="CF255">
        <v>20.65392644785527</v>
      </c>
      <c r="CH255">
        <f t="shared" si="186"/>
        <v>1</v>
      </c>
      <c r="CI255">
        <f t="shared" si="187"/>
        <v>0</v>
      </c>
      <c r="CJ255">
        <f t="shared" si="188"/>
        <v>8.7790613003082179</v>
      </c>
      <c r="CM255">
        <v>248</v>
      </c>
      <c r="CN255">
        <v>22.172736591130636</v>
      </c>
      <c r="CO255">
        <v>23.431139829028513</v>
      </c>
      <c r="CQ255">
        <f t="shared" si="189"/>
        <v>0</v>
      </c>
      <c r="CR255">
        <f t="shared" si="190"/>
        <v>1</v>
      </c>
      <c r="CS255">
        <f t="shared" si="191"/>
        <v>1.2584032378978769</v>
      </c>
      <c r="CV255">
        <v>248</v>
      </c>
      <c r="CW255">
        <v>25.357930687401272</v>
      </c>
      <c r="CX255">
        <v>18.048010489054555</v>
      </c>
      <c r="CZ255">
        <f t="shared" si="192"/>
        <v>1</v>
      </c>
      <c r="DA255">
        <f t="shared" si="193"/>
        <v>0</v>
      </c>
      <c r="DB255">
        <f t="shared" si="194"/>
        <v>7.3099201983467168</v>
      </c>
      <c r="DE255">
        <v>248</v>
      </c>
      <c r="DF255">
        <v>24.349036545297544</v>
      </c>
      <c r="DG255">
        <v>21.897213822078864</v>
      </c>
      <c r="DI255">
        <f t="shared" si="195"/>
        <v>1</v>
      </c>
      <c r="DJ255">
        <f t="shared" si="196"/>
        <v>0</v>
      </c>
      <c r="DK255">
        <f t="shared" si="197"/>
        <v>2.4518227232186796</v>
      </c>
      <c r="DN255">
        <v>248</v>
      </c>
      <c r="DO255">
        <v>21.765390429389733</v>
      </c>
      <c r="DP255">
        <v>15.54931170732107</v>
      </c>
      <c r="DR255">
        <f t="shared" si="198"/>
        <v>1</v>
      </c>
      <c r="DS255">
        <f t="shared" si="199"/>
        <v>0</v>
      </c>
      <c r="DT255">
        <f t="shared" si="200"/>
        <v>6.2160787220686622</v>
      </c>
      <c r="DW255">
        <v>248</v>
      </c>
      <c r="DX255">
        <v>20.492125371940027</v>
      </c>
      <c r="DY255">
        <v>30.937193160963435</v>
      </c>
      <c r="EA255">
        <f t="shared" si="201"/>
        <v>0</v>
      </c>
      <c r="EB255">
        <f t="shared" si="202"/>
        <v>1</v>
      </c>
      <c r="EC255">
        <f t="shared" si="203"/>
        <v>10.445067789023408</v>
      </c>
      <c r="EF255">
        <v>248</v>
      </c>
      <c r="EG255">
        <v>21.707959007763293</v>
      </c>
      <c r="EH255">
        <v>18.252177096611309</v>
      </c>
      <c r="EJ255">
        <f t="shared" si="204"/>
        <v>1</v>
      </c>
      <c r="EK255">
        <f t="shared" si="205"/>
        <v>0</v>
      </c>
      <c r="EL255">
        <f t="shared" si="206"/>
        <v>3.4557819111519841</v>
      </c>
      <c r="EO255">
        <v>248</v>
      </c>
      <c r="EP255">
        <v>17.806223100822606</v>
      </c>
      <c r="EQ255">
        <v>5.4415334043774948</v>
      </c>
      <c r="ES255">
        <f t="shared" si="207"/>
        <v>1</v>
      </c>
      <c r="ET255">
        <f t="shared" si="208"/>
        <v>0</v>
      </c>
      <c r="EU255">
        <f t="shared" si="209"/>
        <v>12.364689696445112</v>
      </c>
    </row>
    <row r="256" spans="1:151" x14ac:dyDescent="0.25">
      <c r="A256">
        <v>249</v>
      </c>
      <c r="B256">
        <v>10.224102577951495</v>
      </c>
      <c r="C256">
        <v>32.542219040231757</v>
      </c>
      <c r="E256">
        <f t="shared" si="210"/>
        <v>0</v>
      </c>
      <c r="F256">
        <f t="shared" si="161"/>
        <v>1</v>
      </c>
      <c r="G256">
        <f t="shared" si="211"/>
        <v>22.318116462280262</v>
      </c>
      <c r="J256">
        <v>249</v>
      </c>
      <c r="K256">
        <v>19.770541596430729</v>
      </c>
      <c r="L256">
        <v>27.779952240334396</v>
      </c>
      <c r="N256">
        <f t="shared" si="162"/>
        <v>0</v>
      </c>
      <c r="O256">
        <f t="shared" si="163"/>
        <v>1</v>
      </c>
      <c r="P256">
        <f t="shared" si="164"/>
        <v>8.0094106439036672</v>
      </c>
      <c r="S256">
        <v>249</v>
      </c>
      <c r="T256">
        <v>12.411150604082406</v>
      </c>
      <c r="U256">
        <v>24.398343235480095</v>
      </c>
      <c r="W256">
        <f t="shared" si="165"/>
        <v>0</v>
      </c>
      <c r="X256">
        <f t="shared" si="166"/>
        <v>1</v>
      </c>
      <c r="Y256">
        <f t="shared" si="167"/>
        <v>11.987192631397688</v>
      </c>
      <c r="AB256">
        <v>249</v>
      </c>
      <c r="AC256">
        <v>28.964161058468807</v>
      </c>
      <c r="AD256">
        <v>16.995252342464344</v>
      </c>
      <c r="AF256">
        <f t="shared" si="168"/>
        <v>1</v>
      </c>
      <c r="AG256">
        <f t="shared" si="169"/>
        <v>0</v>
      </c>
      <c r="AH256">
        <f t="shared" si="170"/>
        <v>11.968908716004464</v>
      </c>
      <c r="AK256">
        <v>249</v>
      </c>
      <c r="AL256">
        <v>15.974635734332427</v>
      </c>
      <c r="AM256">
        <v>18.045561733973955</v>
      </c>
      <c r="AO256">
        <f t="shared" si="171"/>
        <v>0</v>
      </c>
      <c r="AP256">
        <f t="shared" si="172"/>
        <v>1</v>
      </c>
      <c r="AQ256">
        <f t="shared" si="173"/>
        <v>2.0709259996415277</v>
      </c>
      <c r="AT256">
        <v>249</v>
      </c>
      <c r="AU256">
        <v>12.024744367054133</v>
      </c>
      <c r="AV256">
        <v>29.672720888559585</v>
      </c>
      <c r="AX256">
        <f t="shared" si="174"/>
        <v>0</v>
      </c>
      <c r="AY256">
        <f t="shared" si="175"/>
        <v>1</v>
      </c>
      <c r="AZ256">
        <f t="shared" si="176"/>
        <v>17.647976521505452</v>
      </c>
      <c r="BC256">
        <v>249</v>
      </c>
      <c r="BD256" t="e">
        <v>#N/A</v>
      </c>
      <c r="BE256" t="e">
        <v>#N/A</v>
      </c>
      <c r="BG256" t="e">
        <f t="shared" si="177"/>
        <v>#N/A</v>
      </c>
      <c r="BH256" t="e">
        <f t="shared" si="178"/>
        <v>#N/A</v>
      </c>
      <c r="BI256" t="e">
        <f t="shared" si="179"/>
        <v>#N/A</v>
      </c>
      <c r="BL256">
        <v>249</v>
      </c>
      <c r="BM256">
        <v>24.223023058237185</v>
      </c>
      <c r="BN256">
        <v>14.042531545199861</v>
      </c>
      <c r="BP256">
        <f t="shared" si="180"/>
        <v>1</v>
      </c>
      <c r="BQ256">
        <f t="shared" si="181"/>
        <v>0</v>
      </c>
      <c r="BR256">
        <f t="shared" si="182"/>
        <v>10.180491513037325</v>
      </c>
      <c r="BU256">
        <v>249</v>
      </c>
      <c r="BV256">
        <v>22.521829016386363</v>
      </c>
      <c r="BW256">
        <v>15.841094783731265</v>
      </c>
      <c r="BY256">
        <f t="shared" si="183"/>
        <v>1</v>
      </c>
      <c r="BZ256">
        <f t="shared" si="184"/>
        <v>0</v>
      </c>
      <c r="CA256">
        <f t="shared" si="185"/>
        <v>6.680734232655098</v>
      </c>
      <c r="CD256">
        <v>249</v>
      </c>
      <c r="CE256">
        <v>33.088119296244209</v>
      </c>
      <c r="CF256">
        <v>26.232097131822773</v>
      </c>
      <c r="CH256">
        <f t="shared" si="186"/>
        <v>1</v>
      </c>
      <c r="CI256">
        <f t="shared" si="187"/>
        <v>0</v>
      </c>
      <c r="CJ256">
        <f t="shared" si="188"/>
        <v>6.8560221644214359</v>
      </c>
      <c r="CM256">
        <v>249</v>
      </c>
      <c r="CN256">
        <v>23.48956771298786</v>
      </c>
      <c r="CO256">
        <v>9.9950543501767015</v>
      </c>
      <c r="CQ256">
        <f t="shared" si="189"/>
        <v>1</v>
      </c>
      <c r="CR256">
        <f t="shared" si="190"/>
        <v>0</v>
      </c>
      <c r="CS256">
        <f t="shared" si="191"/>
        <v>13.494513362811158</v>
      </c>
      <c r="CV256">
        <v>249</v>
      </c>
      <c r="CW256">
        <v>23.524639761271356</v>
      </c>
      <c r="CX256">
        <v>23.068736920915811</v>
      </c>
      <c r="CZ256">
        <f t="shared" si="192"/>
        <v>1</v>
      </c>
      <c r="DA256">
        <f t="shared" si="193"/>
        <v>0</v>
      </c>
      <c r="DB256">
        <f t="shared" si="194"/>
        <v>0.45590284035554518</v>
      </c>
      <c r="DE256">
        <v>249</v>
      </c>
      <c r="DF256">
        <v>10.783411663728527</v>
      </c>
      <c r="DG256">
        <v>21.532009673475518</v>
      </c>
      <c r="DI256">
        <f t="shared" si="195"/>
        <v>0</v>
      </c>
      <c r="DJ256">
        <f t="shared" si="196"/>
        <v>1</v>
      </c>
      <c r="DK256">
        <f t="shared" si="197"/>
        <v>10.74859800974699</v>
      </c>
      <c r="DN256">
        <v>249</v>
      </c>
      <c r="DO256">
        <v>19.262669292296614</v>
      </c>
      <c r="DP256">
        <v>8.4588980425133151</v>
      </c>
      <c r="DR256">
        <f t="shared" si="198"/>
        <v>1</v>
      </c>
      <c r="DS256">
        <f t="shared" si="199"/>
        <v>0</v>
      </c>
      <c r="DT256">
        <f t="shared" si="200"/>
        <v>10.803771249783299</v>
      </c>
      <c r="DW256">
        <v>249</v>
      </c>
      <c r="DX256">
        <v>16.427701592297701</v>
      </c>
      <c r="DY256">
        <v>16.655194209630913</v>
      </c>
      <c r="EA256">
        <f t="shared" si="201"/>
        <v>0</v>
      </c>
      <c r="EB256">
        <f t="shared" si="202"/>
        <v>1</v>
      </c>
      <c r="EC256">
        <f t="shared" si="203"/>
        <v>0.22749261733321191</v>
      </c>
      <c r="EF256">
        <v>249</v>
      </c>
      <c r="EG256">
        <v>16.436885772361183</v>
      </c>
      <c r="EH256">
        <v>15.29729611354613</v>
      </c>
      <c r="EJ256">
        <f t="shared" si="204"/>
        <v>1</v>
      </c>
      <c r="EK256">
        <f t="shared" si="205"/>
        <v>0</v>
      </c>
      <c r="EL256">
        <f t="shared" si="206"/>
        <v>1.1395896588150531</v>
      </c>
      <c r="EO256">
        <v>249</v>
      </c>
      <c r="EP256">
        <v>24.51050709336857</v>
      </c>
      <c r="EQ256">
        <v>20.895351569075597</v>
      </c>
      <c r="ES256">
        <f t="shared" si="207"/>
        <v>1</v>
      </c>
      <c r="ET256">
        <f t="shared" si="208"/>
        <v>0</v>
      </c>
      <c r="EU256">
        <f t="shared" si="209"/>
        <v>3.6151555242929732</v>
      </c>
    </row>
    <row r="257" spans="1:151" x14ac:dyDescent="0.25">
      <c r="A257">
        <v>250</v>
      </c>
      <c r="B257">
        <v>9.2793511732388136</v>
      </c>
      <c r="C257">
        <v>29.792875347901134</v>
      </c>
      <c r="E257">
        <f t="shared" si="210"/>
        <v>0</v>
      </c>
      <c r="F257">
        <f t="shared" si="161"/>
        <v>1</v>
      </c>
      <c r="G257">
        <f t="shared" si="211"/>
        <v>20.513524174662322</v>
      </c>
      <c r="J257">
        <v>250</v>
      </c>
      <c r="K257">
        <v>15.772503316033863</v>
      </c>
      <c r="L257">
        <v>16.853355725755428</v>
      </c>
      <c r="N257">
        <f t="shared" si="162"/>
        <v>0</v>
      </c>
      <c r="O257">
        <f t="shared" si="163"/>
        <v>1</v>
      </c>
      <c r="P257">
        <f t="shared" si="164"/>
        <v>1.0808524097215653</v>
      </c>
      <c r="S257">
        <v>250</v>
      </c>
      <c r="T257">
        <v>20.135316467647232</v>
      </c>
      <c r="U257">
        <v>44.670378416561846</v>
      </c>
      <c r="W257">
        <f t="shared" si="165"/>
        <v>0</v>
      </c>
      <c r="X257">
        <f t="shared" si="166"/>
        <v>1</v>
      </c>
      <c r="Y257">
        <f t="shared" si="167"/>
        <v>24.535061948914613</v>
      </c>
      <c r="AB257">
        <v>250</v>
      </c>
      <c r="AC257">
        <v>30.302478355699009</v>
      </c>
      <c r="AD257">
        <v>16.812766172585274</v>
      </c>
      <c r="AF257">
        <f t="shared" si="168"/>
        <v>1</v>
      </c>
      <c r="AG257">
        <f t="shared" si="169"/>
        <v>0</v>
      </c>
      <c r="AH257">
        <f t="shared" si="170"/>
        <v>13.489712183113735</v>
      </c>
      <c r="AK257">
        <v>250</v>
      </c>
      <c r="AL257">
        <v>25.245505439135385</v>
      </c>
      <c r="AM257">
        <v>36.778131402166281</v>
      </c>
      <c r="AO257">
        <f t="shared" si="171"/>
        <v>0</v>
      </c>
      <c r="AP257">
        <f t="shared" si="172"/>
        <v>1</v>
      </c>
      <c r="AQ257">
        <f t="shared" si="173"/>
        <v>11.532625963030895</v>
      </c>
      <c r="AT257">
        <v>250</v>
      </c>
      <c r="AU257">
        <v>16.492320703886008</v>
      </c>
      <c r="AV257">
        <v>27.071982429291303</v>
      </c>
      <c r="AX257">
        <f t="shared" si="174"/>
        <v>0</v>
      </c>
      <c r="AY257">
        <f t="shared" si="175"/>
        <v>1</v>
      </c>
      <c r="AZ257">
        <f t="shared" si="176"/>
        <v>10.579661725405295</v>
      </c>
      <c r="BC257">
        <v>250</v>
      </c>
      <c r="BD257" t="e">
        <v>#N/A</v>
      </c>
      <c r="BE257" t="e">
        <v>#N/A</v>
      </c>
      <c r="BG257" t="e">
        <f t="shared" si="177"/>
        <v>#N/A</v>
      </c>
      <c r="BH257" t="e">
        <f t="shared" si="178"/>
        <v>#N/A</v>
      </c>
      <c r="BI257" t="e">
        <f t="shared" si="179"/>
        <v>#N/A</v>
      </c>
      <c r="BL257">
        <v>250</v>
      </c>
      <c r="BM257">
        <v>27.88874240807041</v>
      </c>
      <c r="BN257">
        <v>11.019908002914814</v>
      </c>
      <c r="BP257">
        <f t="shared" si="180"/>
        <v>1</v>
      </c>
      <c r="BQ257">
        <f t="shared" si="181"/>
        <v>0</v>
      </c>
      <c r="BR257">
        <f t="shared" si="182"/>
        <v>16.868834405155596</v>
      </c>
      <c r="BU257">
        <v>250</v>
      </c>
      <c r="BV257">
        <v>21.86699165694186</v>
      </c>
      <c r="BW257">
        <v>30.206298637267182</v>
      </c>
      <c r="BY257">
        <f t="shared" si="183"/>
        <v>0</v>
      </c>
      <c r="BZ257">
        <f t="shared" si="184"/>
        <v>1</v>
      </c>
      <c r="CA257">
        <f t="shared" si="185"/>
        <v>8.3393069803253219</v>
      </c>
      <c r="CD257">
        <v>250</v>
      </c>
      <c r="CE257">
        <v>26.157727684567313</v>
      </c>
      <c r="CF257">
        <v>20.314051474470315</v>
      </c>
      <c r="CH257">
        <f t="shared" si="186"/>
        <v>1</v>
      </c>
      <c r="CI257">
        <f t="shared" si="187"/>
        <v>0</v>
      </c>
      <c r="CJ257">
        <f t="shared" si="188"/>
        <v>5.8436762100969979</v>
      </c>
      <c r="CM257">
        <v>250</v>
      </c>
      <c r="CN257">
        <v>25.606501702117644</v>
      </c>
      <c r="CO257">
        <v>29.320268402442498</v>
      </c>
      <c r="CQ257">
        <f t="shared" si="189"/>
        <v>0</v>
      </c>
      <c r="CR257">
        <f t="shared" si="190"/>
        <v>1</v>
      </c>
      <c r="CS257">
        <f t="shared" si="191"/>
        <v>3.7137667003248538</v>
      </c>
      <c r="CV257">
        <v>250</v>
      </c>
      <c r="CW257">
        <v>19.811924310048973</v>
      </c>
      <c r="CX257">
        <v>26.027382570147481</v>
      </c>
      <c r="CZ257">
        <f t="shared" si="192"/>
        <v>0</v>
      </c>
      <c r="DA257">
        <f t="shared" si="193"/>
        <v>1</v>
      </c>
      <c r="DB257">
        <f t="shared" si="194"/>
        <v>6.215458260098508</v>
      </c>
      <c r="DE257">
        <v>250</v>
      </c>
      <c r="DF257">
        <v>29.858294409682827</v>
      </c>
      <c r="DG257">
        <v>19.835468634145887</v>
      </c>
      <c r="DI257">
        <f t="shared" si="195"/>
        <v>1</v>
      </c>
      <c r="DJ257">
        <f t="shared" si="196"/>
        <v>0</v>
      </c>
      <c r="DK257">
        <f t="shared" si="197"/>
        <v>10.022825775536941</v>
      </c>
      <c r="DN257">
        <v>250</v>
      </c>
      <c r="DO257">
        <v>25.367370259990775</v>
      </c>
      <c r="DP257">
        <v>23.413935365927731</v>
      </c>
      <c r="DR257">
        <f t="shared" si="198"/>
        <v>1</v>
      </c>
      <c r="DS257">
        <f t="shared" si="199"/>
        <v>0</v>
      </c>
      <c r="DT257">
        <f t="shared" si="200"/>
        <v>1.9534348940630437</v>
      </c>
      <c r="DW257">
        <v>250</v>
      </c>
      <c r="DX257">
        <v>13.614284775926333</v>
      </c>
      <c r="DY257">
        <v>18.622910496258132</v>
      </c>
      <c r="EA257">
        <f t="shared" si="201"/>
        <v>0</v>
      </c>
      <c r="EB257">
        <f t="shared" si="202"/>
        <v>1</v>
      </c>
      <c r="EC257">
        <f t="shared" si="203"/>
        <v>5.0086257203317999</v>
      </c>
      <c r="EF257">
        <v>250</v>
      </c>
      <c r="EG257">
        <v>19.27908406888135</v>
      </c>
      <c r="EH257">
        <v>12.471353628750357</v>
      </c>
      <c r="EJ257">
        <f t="shared" si="204"/>
        <v>1</v>
      </c>
      <c r="EK257">
        <f t="shared" si="205"/>
        <v>0</v>
      </c>
      <c r="EL257">
        <f t="shared" si="206"/>
        <v>6.8077304401309924</v>
      </c>
      <c r="EO257">
        <v>250</v>
      </c>
      <c r="EP257">
        <v>21.049274845107384</v>
      </c>
      <c r="EQ257">
        <v>36.70281003297616</v>
      </c>
      <c r="ES257">
        <f t="shared" si="207"/>
        <v>0</v>
      </c>
      <c r="ET257">
        <f t="shared" si="208"/>
        <v>1</v>
      </c>
      <c r="EU257">
        <f t="shared" si="209"/>
        <v>15.653535187868776</v>
      </c>
    </row>
    <row r="258" spans="1:151" x14ac:dyDescent="0.25">
      <c r="A258">
        <v>251</v>
      </c>
      <c r="B258">
        <v>10.289004763633024</v>
      </c>
      <c r="C258">
        <v>16.297508883685786</v>
      </c>
      <c r="E258">
        <f t="shared" si="210"/>
        <v>0</v>
      </c>
      <c r="F258">
        <f t="shared" si="161"/>
        <v>1</v>
      </c>
      <c r="G258">
        <f t="shared" si="211"/>
        <v>6.0085041200527627</v>
      </c>
      <c r="J258">
        <v>251</v>
      </c>
      <c r="K258">
        <v>16.340927771346539</v>
      </c>
      <c r="L258">
        <v>31.593528879568858</v>
      </c>
      <c r="N258">
        <f t="shared" si="162"/>
        <v>0</v>
      </c>
      <c r="O258">
        <f t="shared" si="163"/>
        <v>1</v>
      </c>
      <c r="P258">
        <f t="shared" si="164"/>
        <v>15.252601108222319</v>
      </c>
      <c r="S258">
        <v>251</v>
      </c>
      <c r="T258">
        <v>17.37790184597679</v>
      </c>
      <c r="U258">
        <v>12.069961355083754</v>
      </c>
      <c r="W258">
        <f t="shared" si="165"/>
        <v>1</v>
      </c>
      <c r="X258">
        <f t="shared" si="166"/>
        <v>0</v>
      </c>
      <c r="Y258">
        <f t="shared" si="167"/>
        <v>5.3079404908930368</v>
      </c>
      <c r="AB258">
        <v>251</v>
      </c>
      <c r="AC258">
        <v>22.572301370451445</v>
      </c>
      <c r="AD258">
        <v>15.960379488785444</v>
      </c>
      <c r="AF258">
        <f t="shared" si="168"/>
        <v>1</v>
      </c>
      <c r="AG258">
        <f t="shared" si="169"/>
        <v>0</v>
      </c>
      <c r="AH258">
        <f t="shared" si="170"/>
        <v>6.6119218816660013</v>
      </c>
      <c r="AK258">
        <v>251</v>
      </c>
      <c r="AL258">
        <v>26.704161435870866</v>
      </c>
      <c r="AM258">
        <v>18.186580164378185</v>
      </c>
      <c r="AO258">
        <f t="shared" si="171"/>
        <v>1</v>
      </c>
      <c r="AP258">
        <f t="shared" si="172"/>
        <v>0</v>
      </c>
      <c r="AQ258">
        <f t="shared" si="173"/>
        <v>8.5175812714926806</v>
      </c>
      <c r="AT258">
        <v>251</v>
      </c>
      <c r="AU258">
        <v>15.777810002075089</v>
      </c>
      <c r="AV258">
        <v>30.304054528959412</v>
      </c>
      <c r="AX258">
        <f t="shared" si="174"/>
        <v>0</v>
      </c>
      <c r="AY258">
        <f t="shared" si="175"/>
        <v>1</v>
      </c>
      <c r="AZ258">
        <f t="shared" si="176"/>
        <v>14.526244526884323</v>
      </c>
      <c r="BC258">
        <v>251</v>
      </c>
      <c r="BD258" t="e">
        <v>#N/A</v>
      </c>
      <c r="BE258" t="e">
        <v>#N/A</v>
      </c>
      <c r="BG258" t="e">
        <f t="shared" si="177"/>
        <v>#N/A</v>
      </c>
      <c r="BH258" t="e">
        <f t="shared" si="178"/>
        <v>#N/A</v>
      </c>
      <c r="BI258" t="e">
        <f t="shared" si="179"/>
        <v>#N/A</v>
      </c>
      <c r="BL258">
        <v>251</v>
      </c>
      <c r="BM258">
        <v>26.843327262879395</v>
      </c>
      <c r="BN258">
        <v>15.435070121947312</v>
      </c>
      <c r="BP258">
        <f t="shared" si="180"/>
        <v>1</v>
      </c>
      <c r="BQ258">
        <f t="shared" si="181"/>
        <v>0</v>
      </c>
      <c r="BR258">
        <f t="shared" si="182"/>
        <v>11.408257140932083</v>
      </c>
      <c r="BU258">
        <v>251</v>
      </c>
      <c r="BV258">
        <v>14.345236992771728</v>
      </c>
      <c r="BW258">
        <v>21.366230427599362</v>
      </c>
      <c r="BY258">
        <f t="shared" si="183"/>
        <v>0</v>
      </c>
      <c r="BZ258">
        <f t="shared" si="184"/>
        <v>1</v>
      </c>
      <c r="CA258">
        <f t="shared" si="185"/>
        <v>7.0209934348276342</v>
      </c>
      <c r="CD258">
        <v>251</v>
      </c>
      <c r="CE258">
        <v>23.017902389589945</v>
      </c>
      <c r="CF258">
        <v>11.15174196984781</v>
      </c>
      <c r="CH258">
        <f t="shared" si="186"/>
        <v>1</v>
      </c>
      <c r="CI258">
        <f t="shared" si="187"/>
        <v>0</v>
      </c>
      <c r="CJ258">
        <f t="shared" si="188"/>
        <v>11.866160419742135</v>
      </c>
      <c r="CM258">
        <v>251</v>
      </c>
      <c r="CN258">
        <v>20.917450458424707</v>
      </c>
      <c r="CO258">
        <v>21.029335706491999</v>
      </c>
      <c r="CQ258">
        <f t="shared" si="189"/>
        <v>0</v>
      </c>
      <c r="CR258">
        <f t="shared" si="190"/>
        <v>1</v>
      </c>
      <c r="CS258">
        <f t="shared" si="191"/>
        <v>0.11188524806729205</v>
      </c>
      <c r="CV258">
        <v>251</v>
      </c>
      <c r="CW258">
        <v>17.513475450379229</v>
      </c>
      <c r="CX258">
        <v>14.093241275658974</v>
      </c>
      <c r="CZ258">
        <f t="shared" si="192"/>
        <v>1</v>
      </c>
      <c r="DA258">
        <f t="shared" si="193"/>
        <v>0</v>
      </c>
      <c r="DB258">
        <f t="shared" si="194"/>
        <v>3.4202341747202549</v>
      </c>
      <c r="DE258">
        <v>251</v>
      </c>
      <c r="DF258">
        <v>21.595872777480928</v>
      </c>
      <c r="DG258">
        <v>19.91319192316454</v>
      </c>
      <c r="DI258">
        <f t="shared" si="195"/>
        <v>1</v>
      </c>
      <c r="DJ258">
        <f t="shared" si="196"/>
        <v>0</v>
      </c>
      <c r="DK258">
        <f t="shared" si="197"/>
        <v>1.6826808543163878</v>
      </c>
      <c r="DN258">
        <v>251</v>
      </c>
      <c r="DO258">
        <v>25.960520375806365</v>
      </c>
      <c r="DP258">
        <v>29.232669703464214</v>
      </c>
      <c r="DR258">
        <f t="shared" si="198"/>
        <v>0</v>
      </c>
      <c r="DS258">
        <f t="shared" si="199"/>
        <v>1</v>
      </c>
      <c r="DT258">
        <f t="shared" si="200"/>
        <v>3.2721493276578499</v>
      </c>
      <c r="DW258">
        <v>251</v>
      </c>
      <c r="DX258">
        <v>27.904428924749109</v>
      </c>
      <c r="DY258">
        <v>20.96199991280983</v>
      </c>
      <c r="EA258">
        <f t="shared" si="201"/>
        <v>1</v>
      </c>
      <c r="EB258">
        <f t="shared" si="202"/>
        <v>0</v>
      </c>
      <c r="EC258">
        <f t="shared" si="203"/>
        <v>6.9424290119392786</v>
      </c>
      <c r="EF258">
        <v>251</v>
      </c>
      <c r="EG258">
        <v>15.308856601471465</v>
      </c>
      <c r="EH258">
        <v>16.809534465556077</v>
      </c>
      <c r="EJ258">
        <f t="shared" si="204"/>
        <v>0</v>
      </c>
      <c r="EK258">
        <f t="shared" si="205"/>
        <v>1</v>
      </c>
      <c r="EL258">
        <f t="shared" si="206"/>
        <v>1.5006778640846115</v>
      </c>
      <c r="EO258">
        <v>251</v>
      </c>
      <c r="EP258">
        <v>23.490754442641514</v>
      </c>
      <c r="EQ258">
        <v>29.09114864801839</v>
      </c>
      <c r="ES258">
        <f t="shared" si="207"/>
        <v>0</v>
      </c>
      <c r="ET258">
        <f t="shared" si="208"/>
        <v>1</v>
      </c>
      <c r="EU258">
        <f t="shared" si="209"/>
        <v>5.600394205376876</v>
      </c>
    </row>
    <row r="259" spans="1:151" x14ac:dyDescent="0.25">
      <c r="A259">
        <v>252</v>
      </c>
      <c r="B259">
        <v>12.495001980820362</v>
      </c>
      <c r="C259">
        <v>29.442692194862236</v>
      </c>
      <c r="E259">
        <f t="shared" si="210"/>
        <v>0</v>
      </c>
      <c r="F259">
        <f t="shared" si="161"/>
        <v>1</v>
      </c>
      <c r="G259">
        <f t="shared" si="211"/>
        <v>16.947690214041874</v>
      </c>
      <c r="J259">
        <v>252</v>
      </c>
      <c r="K259">
        <v>19.154543961069805</v>
      </c>
      <c r="L259">
        <v>25.270274740950601</v>
      </c>
      <c r="N259">
        <f t="shared" si="162"/>
        <v>0</v>
      </c>
      <c r="O259">
        <f t="shared" si="163"/>
        <v>1</v>
      </c>
      <c r="P259">
        <f t="shared" si="164"/>
        <v>6.1157307798807956</v>
      </c>
      <c r="S259">
        <v>252</v>
      </c>
      <c r="T259">
        <v>14.08712005331412</v>
      </c>
      <c r="U259">
        <v>22.92059527236065</v>
      </c>
      <c r="W259">
        <f t="shared" si="165"/>
        <v>0</v>
      </c>
      <c r="X259">
        <f t="shared" si="166"/>
        <v>1</v>
      </c>
      <c r="Y259">
        <f t="shared" si="167"/>
        <v>8.8334752190465302</v>
      </c>
      <c r="AB259">
        <v>252</v>
      </c>
      <c r="AC259">
        <v>12.007673112385298</v>
      </c>
      <c r="AD259">
        <v>17.320833825028142</v>
      </c>
      <c r="AF259">
        <f t="shared" si="168"/>
        <v>0</v>
      </c>
      <c r="AG259">
        <f t="shared" si="169"/>
        <v>1</v>
      </c>
      <c r="AH259">
        <f t="shared" si="170"/>
        <v>5.3131607126428442</v>
      </c>
      <c r="AK259">
        <v>252</v>
      </c>
      <c r="AL259">
        <v>30.253157598571477</v>
      </c>
      <c r="AM259">
        <v>35.288441649477377</v>
      </c>
      <c r="AO259">
        <f t="shared" si="171"/>
        <v>0</v>
      </c>
      <c r="AP259">
        <f t="shared" si="172"/>
        <v>1</v>
      </c>
      <c r="AQ259">
        <f t="shared" si="173"/>
        <v>5.0352840509059007</v>
      </c>
      <c r="AT259">
        <v>252</v>
      </c>
      <c r="AU259">
        <v>17.979726212618189</v>
      </c>
      <c r="AV259">
        <v>24.283512464592551</v>
      </c>
      <c r="AX259">
        <f t="shared" si="174"/>
        <v>0</v>
      </c>
      <c r="AY259">
        <f t="shared" si="175"/>
        <v>1</v>
      </c>
      <c r="AZ259">
        <f t="shared" si="176"/>
        <v>6.3037862519743619</v>
      </c>
      <c r="BC259">
        <v>252</v>
      </c>
      <c r="BD259" t="e">
        <v>#N/A</v>
      </c>
      <c r="BE259" t="e">
        <v>#N/A</v>
      </c>
      <c r="BG259" t="e">
        <f t="shared" si="177"/>
        <v>#N/A</v>
      </c>
      <c r="BH259" t="e">
        <f t="shared" si="178"/>
        <v>#N/A</v>
      </c>
      <c r="BI259" t="e">
        <f t="shared" si="179"/>
        <v>#N/A</v>
      </c>
      <c r="BL259">
        <v>252</v>
      </c>
      <c r="BM259">
        <v>23.138265407458963</v>
      </c>
      <c r="BN259">
        <v>7.4734913583684106</v>
      </c>
      <c r="BP259">
        <f t="shared" si="180"/>
        <v>1</v>
      </c>
      <c r="BQ259">
        <f t="shared" si="181"/>
        <v>0</v>
      </c>
      <c r="BR259">
        <f t="shared" si="182"/>
        <v>15.664774049090553</v>
      </c>
      <c r="BU259">
        <v>252</v>
      </c>
      <c r="BV259">
        <v>38.256666299806909</v>
      </c>
      <c r="BW259">
        <v>23.887061926023282</v>
      </c>
      <c r="BY259">
        <f t="shared" si="183"/>
        <v>1</v>
      </c>
      <c r="BZ259">
        <f t="shared" si="184"/>
        <v>0</v>
      </c>
      <c r="CA259">
        <f t="shared" si="185"/>
        <v>14.369604373783627</v>
      </c>
      <c r="CD259">
        <v>252</v>
      </c>
      <c r="CE259">
        <v>15.525898028814957</v>
      </c>
      <c r="CF259">
        <v>31.89630553193042</v>
      </c>
      <c r="CH259">
        <f t="shared" si="186"/>
        <v>0</v>
      </c>
      <c r="CI259">
        <f t="shared" si="187"/>
        <v>1</v>
      </c>
      <c r="CJ259">
        <f t="shared" si="188"/>
        <v>16.370407503115462</v>
      </c>
      <c r="CM259">
        <v>252</v>
      </c>
      <c r="CN259">
        <v>21.130543881206311</v>
      </c>
      <c r="CO259">
        <v>9.9500364119786404</v>
      </c>
      <c r="CQ259">
        <f t="shared" si="189"/>
        <v>1</v>
      </c>
      <c r="CR259">
        <f t="shared" si="190"/>
        <v>0</v>
      </c>
      <c r="CS259">
        <f t="shared" si="191"/>
        <v>11.18050746922767</v>
      </c>
      <c r="CV259">
        <v>252</v>
      </c>
      <c r="CW259">
        <v>20.315316671313639</v>
      </c>
      <c r="CX259">
        <v>17.166681397517635</v>
      </c>
      <c r="CZ259">
        <f t="shared" si="192"/>
        <v>1</v>
      </c>
      <c r="DA259">
        <f t="shared" si="193"/>
        <v>0</v>
      </c>
      <c r="DB259">
        <f t="shared" si="194"/>
        <v>3.1486352737960033</v>
      </c>
      <c r="DE259">
        <v>252</v>
      </c>
      <c r="DF259">
        <v>22.595988726647029</v>
      </c>
      <c r="DG259">
        <v>24.476613679329809</v>
      </c>
      <c r="DI259">
        <f t="shared" si="195"/>
        <v>0</v>
      </c>
      <c r="DJ259">
        <f t="shared" si="196"/>
        <v>1</v>
      </c>
      <c r="DK259">
        <f t="shared" si="197"/>
        <v>1.8806249526827798</v>
      </c>
      <c r="DN259">
        <v>252</v>
      </c>
      <c r="DO259">
        <v>23.526681212318785</v>
      </c>
      <c r="DP259">
        <v>18.707362786953702</v>
      </c>
      <c r="DR259">
        <f t="shared" si="198"/>
        <v>1</v>
      </c>
      <c r="DS259">
        <f t="shared" si="199"/>
        <v>0</v>
      </c>
      <c r="DT259">
        <f t="shared" si="200"/>
        <v>4.8193184253650827</v>
      </c>
      <c r="DW259">
        <v>252</v>
      </c>
      <c r="DX259">
        <v>29.144312473987334</v>
      </c>
      <c r="DY259">
        <v>11.887320821507346</v>
      </c>
      <c r="EA259">
        <f t="shared" si="201"/>
        <v>1</v>
      </c>
      <c r="EB259">
        <f t="shared" si="202"/>
        <v>0</v>
      </c>
      <c r="EC259">
        <f t="shared" si="203"/>
        <v>17.256991652479989</v>
      </c>
      <c r="EF259">
        <v>252</v>
      </c>
      <c r="EG259">
        <v>27.927798504313149</v>
      </c>
      <c r="EH259">
        <v>14.570349106110189</v>
      </c>
      <c r="EJ259">
        <f t="shared" si="204"/>
        <v>1</v>
      </c>
      <c r="EK259">
        <f t="shared" si="205"/>
        <v>0</v>
      </c>
      <c r="EL259">
        <f t="shared" si="206"/>
        <v>13.357449398202959</v>
      </c>
      <c r="EO259">
        <v>252</v>
      </c>
      <c r="EP259">
        <v>19.962775539035245</v>
      </c>
      <c r="EQ259">
        <v>40.914732453959388</v>
      </c>
      <c r="ES259">
        <f t="shared" si="207"/>
        <v>0</v>
      </c>
      <c r="ET259">
        <f t="shared" si="208"/>
        <v>1</v>
      </c>
      <c r="EU259">
        <f t="shared" si="209"/>
        <v>20.951956914924143</v>
      </c>
    </row>
    <row r="260" spans="1:151" x14ac:dyDescent="0.25">
      <c r="A260">
        <v>253</v>
      </c>
      <c r="B260">
        <v>8.8900358310943854</v>
      </c>
      <c r="C260">
        <v>-4.5043340150979212</v>
      </c>
      <c r="E260">
        <f t="shared" si="210"/>
        <v>1</v>
      </c>
      <c r="F260">
        <f t="shared" si="161"/>
        <v>0</v>
      </c>
      <c r="G260">
        <f t="shared" si="211"/>
        <v>13.394369846192307</v>
      </c>
      <c r="J260">
        <v>253</v>
      </c>
      <c r="K260">
        <v>17.233115017677857</v>
      </c>
      <c r="L260">
        <v>21.020565493942183</v>
      </c>
      <c r="N260">
        <f t="shared" si="162"/>
        <v>0</v>
      </c>
      <c r="O260">
        <f t="shared" si="163"/>
        <v>1</v>
      </c>
      <c r="P260">
        <f t="shared" si="164"/>
        <v>3.7874504762643255</v>
      </c>
      <c r="S260">
        <v>253</v>
      </c>
      <c r="T260">
        <v>20.255759276425433</v>
      </c>
      <c r="U260">
        <v>29.79331856429847</v>
      </c>
      <c r="W260">
        <f t="shared" si="165"/>
        <v>0</v>
      </c>
      <c r="X260">
        <f t="shared" si="166"/>
        <v>1</v>
      </c>
      <c r="Y260">
        <f t="shared" si="167"/>
        <v>9.5375592878730373</v>
      </c>
      <c r="AB260">
        <v>253</v>
      </c>
      <c r="AC260">
        <v>22.125508333834084</v>
      </c>
      <c r="AD260">
        <v>18.024596839315539</v>
      </c>
      <c r="AF260">
        <f t="shared" si="168"/>
        <v>1</v>
      </c>
      <c r="AG260">
        <f t="shared" si="169"/>
        <v>0</v>
      </c>
      <c r="AH260">
        <f t="shared" si="170"/>
        <v>4.1009114945185452</v>
      </c>
      <c r="AK260">
        <v>253</v>
      </c>
      <c r="AL260">
        <v>24.095907949960065</v>
      </c>
      <c r="AM260">
        <v>34.466485481107895</v>
      </c>
      <c r="AO260">
        <f t="shared" si="171"/>
        <v>0</v>
      </c>
      <c r="AP260">
        <f t="shared" si="172"/>
        <v>1</v>
      </c>
      <c r="AQ260">
        <f t="shared" si="173"/>
        <v>10.370577531147831</v>
      </c>
      <c r="AT260">
        <v>253</v>
      </c>
      <c r="AU260">
        <v>20.136004062033503</v>
      </c>
      <c r="AV260">
        <v>19.438329744690467</v>
      </c>
      <c r="AX260">
        <f t="shared" si="174"/>
        <v>1</v>
      </c>
      <c r="AY260">
        <f t="shared" si="175"/>
        <v>0</v>
      </c>
      <c r="AZ260">
        <f t="shared" si="176"/>
        <v>0.69767431734303642</v>
      </c>
      <c r="BC260">
        <v>253</v>
      </c>
      <c r="BD260" t="e">
        <v>#N/A</v>
      </c>
      <c r="BE260" t="e">
        <v>#N/A</v>
      </c>
      <c r="BG260" t="e">
        <f t="shared" si="177"/>
        <v>#N/A</v>
      </c>
      <c r="BH260" t="e">
        <f t="shared" si="178"/>
        <v>#N/A</v>
      </c>
      <c r="BI260" t="e">
        <f t="shared" si="179"/>
        <v>#N/A</v>
      </c>
      <c r="BL260">
        <v>253</v>
      </c>
      <c r="BM260">
        <v>26.59143128347397</v>
      </c>
      <c r="BN260">
        <v>16.450950546812663</v>
      </c>
      <c r="BP260">
        <f t="shared" si="180"/>
        <v>1</v>
      </c>
      <c r="BQ260">
        <f t="shared" si="181"/>
        <v>0</v>
      </c>
      <c r="BR260">
        <f t="shared" si="182"/>
        <v>10.140480736661306</v>
      </c>
      <c r="BU260">
        <v>253</v>
      </c>
      <c r="BV260">
        <v>23.974830567394406</v>
      </c>
      <c r="BW260">
        <v>27.121746980895697</v>
      </c>
      <c r="BY260">
        <f t="shared" si="183"/>
        <v>0</v>
      </c>
      <c r="BZ260">
        <f t="shared" si="184"/>
        <v>1</v>
      </c>
      <c r="CA260">
        <f t="shared" si="185"/>
        <v>3.146916413501291</v>
      </c>
      <c r="CD260">
        <v>253</v>
      </c>
      <c r="CE260">
        <v>31.023049459785113</v>
      </c>
      <c r="CF260">
        <v>19.881623941914938</v>
      </c>
      <c r="CH260">
        <f t="shared" si="186"/>
        <v>1</v>
      </c>
      <c r="CI260">
        <f t="shared" si="187"/>
        <v>0</v>
      </c>
      <c r="CJ260">
        <f t="shared" si="188"/>
        <v>11.141425517870175</v>
      </c>
      <c r="CM260">
        <v>253</v>
      </c>
      <c r="CN260">
        <v>24.265981412012863</v>
      </c>
      <c r="CO260">
        <v>12.724922310899997</v>
      </c>
      <c r="CQ260">
        <f t="shared" si="189"/>
        <v>1</v>
      </c>
      <c r="CR260">
        <f t="shared" si="190"/>
        <v>0</v>
      </c>
      <c r="CS260">
        <f t="shared" si="191"/>
        <v>11.541059101112866</v>
      </c>
      <c r="CV260">
        <v>253</v>
      </c>
      <c r="CW260">
        <v>19.751183552274373</v>
      </c>
      <c r="CX260">
        <v>17.278361163161154</v>
      </c>
      <c r="CZ260">
        <f t="shared" si="192"/>
        <v>1</v>
      </c>
      <c r="DA260">
        <f t="shared" si="193"/>
        <v>0</v>
      </c>
      <c r="DB260">
        <f t="shared" si="194"/>
        <v>2.4728223891132188</v>
      </c>
      <c r="DE260">
        <v>253</v>
      </c>
      <c r="DF260">
        <v>17.660537585650452</v>
      </c>
      <c r="DG260">
        <v>21.082465655722554</v>
      </c>
      <c r="DI260">
        <f t="shared" si="195"/>
        <v>0</v>
      </c>
      <c r="DJ260">
        <f t="shared" si="196"/>
        <v>1</v>
      </c>
      <c r="DK260">
        <f t="shared" si="197"/>
        <v>3.4219280700721022</v>
      </c>
      <c r="DN260">
        <v>253</v>
      </c>
      <c r="DO260">
        <v>20.140398722950799</v>
      </c>
      <c r="DP260">
        <v>31.859120330908468</v>
      </c>
      <c r="DR260">
        <f t="shared" si="198"/>
        <v>0</v>
      </c>
      <c r="DS260">
        <f t="shared" si="199"/>
        <v>1</v>
      </c>
      <c r="DT260">
        <f t="shared" si="200"/>
        <v>11.718721607957669</v>
      </c>
      <c r="DW260">
        <v>253</v>
      </c>
      <c r="DX260">
        <v>26.459802284102039</v>
      </c>
      <c r="DY260">
        <v>21.632820485507278</v>
      </c>
      <c r="EA260">
        <f t="shared" si="201"/>
        <v>1</v>
      </c>
      <c r="EB260">
        <f t="shared" si="202"/>
        <v>0</v>
      </c>
      <c r="EC260">
        <f t="shared" si="203"/>
        <v>4.8269817985947618</v>
      </c>
      <c r="EF260">
        <v>253</v>
      </c>
      <c r="EG260">
        <v>19.348251612738</v>
      </c>
      <c r="EH260">
        <v>13.505444822298198</v>
      </c>
      <c r="EJ260">
        <f t="shared" si="204"/>
        <v>1</v>
      </c>
      <c r="EK260">
        <f t="shared" si="205"/>
        <v>0</v>
      </c>
      <c r="EL260">
        <f t="shared" si="206"/>
        <v>5.842806790439802</v>
      </c>
      <c r="EO260">
        <v>253</v>
      </c>
      <c r="EP260">
        <v>28.501593715887772</v>
      </c>
      <c r="EQ260">
        <v>27.73465635530188</v>
      </c>
      <c r="ES260">
        <f t="shared" si="207"/>
        <v>1</v>
      </c>
      <c r="ET260">
        <f t="shared" si="208"/>
        <v>0</v>
      </c>
      <c r="EU260">
        <f t="shared" si="209"/>
        <v>0.76693736058589224</v>
      </c>
    </row>
    <row r="261" spans="1:151" x14ac:dyDescent="0.25">
      <c r="A261">
        <v>254</v>
      </c>
      <c r="B261">
        <v>12.971917245580201</v>
      </c>
      <c r="C261">
        <v>19.809340855303589</v>
      </c>
      <c r="E261">
        <f t="shared" si="210"/>
        <v>0</v>
      </c>
      <c r="F261">
        <f t="shared" si="161"/>
        <v>1</v>
      </c>
      <c r="G261">
        <f t="shared" si="211"/>
        <v>6.8374236097233876</v>
      </c>
      <c r="J261">
        <v>254</v>
      </c>
      <c r="K261">
        <v>17.115643335759415</v>
      </c>
      <c r="L261">
        <v>35.601684956505565</v>
      </c>
      <c r="N261">
        <f t="shared" si="162"/>
        <v>0</v>
      </c>
      <c r="O261">
        <f t="shared" si="163"/>
        <v>1</v>
      </c>
      <c r="P261">
        <f t="shared" si="164"/>
        <v>18.48604162074615</v>
      </c>
      <c r="S261">
        <v>254</v>
      </c>
      <c r="T261">
        <v>18.983798795988193</v>
      </c>
      <c r="U261">
        <v>27.927190637049065</v>
      </c>
      <c r="W261">
        <f t="shared" si="165"/>
        <v>0</v>
      </c>
      <c r="X261">
        <f t="shared" si="166"/>
        <v>1</v>
      </c>
      <c r="Y261">
        <f t="shared" si="167"/>
        <v>8.9433918410608726</v>
      </c>
      <c r="AB261">
        <v>254</v>
      </c>
      <c r="AC261">
        <v>17.338038405474329</v>
      </c>
      <c r="AD261">
        <v>17.746875741784663</v>
      </c>
      <c r="AF261">
        <f t="shared" si="168"/>
        <v>0</v>
      </c>
      <c r="AG261">
        <f t="shared" si="169"/>
        <v>1</v>
      </c>
      <c r="AH261">
        <f t="shared" si="170"/>
        <v>0.40883733631033436</v>
      </c>
      <c r="AK261">
        <v>254</v>
      </c>
      <c r="AL261">
        <v>24.51521911735378</v>
      </c>
      <c r="AM261">
        <v>21.23956884648635</v>
      </c>
      <c r="AO261">
        <f t="shared" si="171"/>
        <v>1</v>
      </c>
      <c r="AP261">
        <f t="shared" si="172"/>
        <v>0</v>
      </c>
      <c r="AQ261">
        <f t="shared" si="173"/>
        <v>3.2756502708674304</v>
      </c>
      <c r="AT261">
        <v>254</v>
      </c>
      <c r="AU261">
        <v>16.227250031206825</v>
      </c>
      <c r="AV261">
        <v>28.579816057500825</v>
      </c>
      <c r="AX261">
        <f t="shared" si="174"/>
        <v>0</v>
      </c>
      <c r="AY261">
        <f t="shared" si="175"/>
        <v>1</v>
      </c>
      <c r="AZ261">
        <f t="shared" si="176"/>
        <v>12.352566026293999</v>
      </c>
      <c r="BC261">
        <v>254</v>
      </c>
      <c r="BD261" t="e">
        <v>#N/A</v>
      </c>
      <c r="BE261" t="e">
        <v>#N/A</v>
      </c>
      <c r="BG261" t="e">
        <f t="shared" si="177"/>
        <v>#N/A</v>
      </c>
      <c r="BH261" t="e">
        <f t="shared" si="178"/>
        <v>#N/A</v>
      </c>
      <c r="BI261" t="e">
        <f t="shared" si="179"/>
        <v>#N/A</v>
      </c>
      <c r="BL261">
        <v>254</v>
      </c>
      <c r="BM261">
        <v>25.708459021677164</v>
      </c>
      <c r="BN261">
        <v>8.6615267290346107</v>
      </c>
      <c r="BP261">
        <f t="shared" si="180"/>
        <v>1</v>
      </c>
      <c r="BQ261">
        <f t="shared" si="181"/>
        <v>0</v>
      </c>
      <c r="BR261">
        <f t="shared" si="182"/>
        <v>17.046932292642552</v>
      </c>
      <c r="BU261">
        <v>254</v>
      </c>
      <c r="BV261">
        <v>16.264987126279827</v>
      </c>
      <c r="BW261">
        <v>23.92368187931158</v>
      </c>
      <c r="BY261">
        <f t="shared" si="183"/>
        <v>0</v>
      </c>
      <c r="BZ261">
        <f t="shared" si="184"/>
        <v>1</v>
      </c>
      <c r="CA261">
        <f t="shared" si="185"/>
        <v>7.6586947530317531</v>
      </c>
      <c r="CD261">
        <v>254</v>
      </c>
      <c r="CE261">
        <v>24.506387440670508</v>
      </c>
      <c r="CF261">
        <v>34.058247902491203</v>
      </c>
      <c r="CH261">
        <f t="shared" si="186"/>
        <v>0</v>
      </c>
      <c r="CI261">
        <f t="shared" si="187"/>
        <v>1</v>
      </c>
      <c r="CJ261">
        <f t="shared" si="188"/>
        <v>9.551860461820695</v>
      </c>
      <c r="CM261">
        <v>254</v>
      </c>
      <c r="CN261">
        <v>19.324865664155126</v>
      </c>
      <c r="CO261">
        <v>28.416578157417906</v>
      </c>
      <c r="CQ261">
        <f t="shared" si="189"/>
        <v>0</v>
      </c>
      <c r="CR261">
        <f t="shared" si="190"/>
        <v>1</v>
      </c>
      <c r="CS261">
        <f t="shared" si="191"/>
        <v>9.0917124932627793</v>
      </c>
      <c r="CV261">
        <v>254</v>
      </c>
      <c r="CW261">
        <v>19.022385772211109</v>
      </c>
      <c r="CX261">
        <v>19.340833644847649</v>
      </c>
      <c r="CZ261">
        <f t="shared" si="192"/>
        <v>0</v>
      </c>
      <c r="DA261">
        <f t="shared" si="193"/>
        <v>1</v>
      </c>
      <c r="DB261">
        <f t="shared" si="194"/>
        <v>0.31844787263653984</v>
      </c>
      <c r="DE261">
        <v>254</v>
      </c>
      <c r="DF261">
        <v>14.586391370643513</v>
      </c>
      <c r="DG261">
        <v>22.33752372422839</v>
      </c>
      <c r="DI261">
        <f t="shared" si="195"/>
        <v>0</v>
      </c>
      <c r="DJ261">
        <f t="shared" si="196"/>
        <v>1</v>
      </c>
      <c r="DK261">
        <f t="shared" si="197"/>
        <v>7.7511323535848771</v>
      </c>
      <c r="DN261">
        <v>254</v>
      </c>
      <c r="DO261">
        <v>24.906030656804923</v>
      </c>
      <c r="DP261">
        <v>16.011480489654708</v>
      </c>
      <c r="DR261">
        <f t="shared" si="198"/>
        <v>1</v>
      </c>
      <c r="DS261">
        <f t="shared" si="199"/>
        <v>0</v>
      </c>
      <c r="DT261">
        <f t="shared" si="200"/>
        <v>8.8945501671502143</v>
      </c>
      <c r="DW261">
        <v>254</v>
      </c>
      <c r="DX261">
        <v>34.665321431541955</v>
      </c>
      <c r="DY261">
        <v>9.3812268501308402</v>
      </c>
      <c r="EA261">
        <f t="shared" si="201"/>
        <v>1</v>
      </c>
      <c r="EB261">
        <f t="shared" si="202"/>
        <v>0</v>
      </c>
      <c r="EC261">
        <f t="shared" si="203"/>
        <v>25.284094581411114</v>
      </c>
      <c r="EF261">
        <v>254</v>
      </c>
      <c r="EG261">
        <v>20.148891878923166</v>
      </c>
      <c r="EH261">
        <v>14.514446279094889</v>
      </c>
      <c r="EJ261">
        <f t="shared" si="204"/>
        <v>1</v>
      </c>
      <c r="EK261">
        <f t="shared" si="205"/>
        <v>0</v>
      </c>
      <c r="EL261">
        <f t="shared" si="206"/>
        <v>5.6344455998282772</v>
      </c>
      <c r="EO261">
        <v>254</v>
      </c>
      <c r="EP261">
        <v>20.875352750059712</v>
      </c>
      <c r="EQ261">
        <v>42.525089897065264</v>
      </c>
      <c r="ES261">
        <f t="shared" si="207"/>
        <v>0</v>
      </c>
      <c r="ET261">
        <f t="shared" si="208"/>
        <v>1</v>
      </c>
      <c r="EU261">
        <f t="shared" si="209"/>
        <v>21.649737147005553</v>
      </c>
    </row>
    <row r="262" spans="1:151" x14ac:dyDescent="0.25">
      <c r="A262">
        <v>255</v>
      </c>
      <c r="B262">
        <v>13.2215507456057</v>
      </c>
      <c r="C262">
        <v>36.099774498441541</v>
      </c>
      <c r="E262">
        <f t="shared" si="210"/>
        <v>0</v>
      </c>
      <c r="F262">
        <f t="shared" si="161"/>
        <v>1</v>
      </c>
      <c r="G262">
        <f t="shared" si="211"/>
        <v>22.87822375283584</v>
      </c>
      <c r="J262">
        <v>255</v>
      </c>
      <c r="K262">
        <v>31.710911766589291</v>
      </c>
      <c r="L262">
        <v>33.213347640289044</v>
      </c>
      <c r="N262">
        <f t="shared" si="162"/>
        <v>0</v>
      </c>
      <c r="O262">
        <f t="shared" si="163"/>
        <v>1</v>
      </c>
      <c r="P262">
        <f t="shared" si="164"/>
        <v>1.5024358736997527</v>
      </c>
      <c r="S262">
        <v>255</v>
      </c>
      <c r="T262">
        <v>14.559000587176991</v>
      </c>
      <c r="U262">
        <v>19.864350870989124</v>
      </c>
      <c r="W262">
        <f t="shared" si="165"/>
        <v>0</v>
      </c>
      <c r="X262">
        <f t="shared" si="166"/>
        <v>1</v>
      </c>
      <c r="Y262">
        <f t="shared" si="167"/>
        <v>5.3053502838121336</v>
      </c>
      <c r="AB262">
        <v>255</v>
      </c>
      <c r="AC262">
        <v>24.625968279641462</v>
      </c>
      <c r="AD262">
        <v>17.992498067860787</v>
      </c>
      <c r="AF262">
        <f t="shared" si="168"/>
        <v>1</v>
      </c>
      <c r="AG262">
        <f t="shared" si="169"/>
        <v>0</v>
      </c>
      <c r="AH262">
        <f t="shared" si="170"/>
        <v>6.6334702117806756</v>
      </c>
      <c r="AK262">
        <v>255</v>
      </c>
      <c r="AL262">
        <v>19.259013151945254</v>
      </c>
      <c r="AM262">
        <v>12.542497338727266</v>
      </c>
      <c r="AO262">
        <f t="shared" si="171"/>
        <v>1</v>
      </c>
      <c r="AP262">
        <f t="shared" si="172"/>
        <v>0</v>
      </c>
      <c r="AQ262">
        <f t="shared" si="173"/>
        <v>6.7165158132179883</v>
      </c>
      <c r="AT262">
        <v>255</v>
      </c>
      <c r="AU262">
        <v>20.245547749717858</v>
      </c>
      <c r="AV262">
        <v>26.177796870914548</v>
      </c>
      <c r="AX262">
        <f t="shared" si="174"/>
        <v>0</v>
      </c>
      <c r="AY262">
        <f t="shared" si="175"/>
        <v>1</v>
      </c>
      <c r="AZ262">
        <f t="shared" si="176"/>
        <v>5.9322491211966906</v>
      </c>
      <c r="BC262">
        <v>255</v>
      </c>
      <c r="BD262" t="e">
        <v>#N/A</v>
      </c>
      <c r="BE262" t="e">
        <v>#N/A</v>
      </c>
      <c r="BG262" t="e">
        <f t="shared" si="177"/>
        <v>#N/A</v>
      </c>
      <c r="BH262" t="e">
        <f t="shared" si="178"/>
        <v>#N/A</v>
      </c>
      <c r="BI262" t="e">
        <f t="shared" si="179"/>
        <v>#N/A</v>
      </c>
      <c r="BL262">
        <v>255</v>
      </c>
      <c r="BM262">
        <v>14.516844519478097</v>
      </c>
      <c r="BN262">
        <v>9.7117697489097381</v>
      </c>
      <c r="BP262">
        <f t="shared" si="180"/>
        <v>1</v>
      </c>
      <c r="BQ262">
        <f t="shared" si="181"/>
        <v>0</v>
      </c>
      <c r="BR262">
        <f t="shared" si="182"/>
        <v>4.8050747705683587</v>
      </c>
      <c r="BU262">
        <v>255</v>
      </c>
      <c r="BV262">
        <v>17.136308823671236</v>
      </c>
      <c r="BW262">
        <v>17.73906648076499</v>
      </c>
      <c r="BY262">
        <f t="shared" si="183"/>
        <v>0</v>
      </c>
      <c r="BZ262">
        <f t="shared" si="184"/>
        <v>1</v>
      </c>
      <c r="CA262">
        <f t="shared" si="185"/>
        <v>0.60275765709375406</v>
      </c>
      <c r="CD262">
        <v>255</v>
      </c>
      <c r="CE262">
        <v>30.21724665854169</v>
      </c>
      <c r="CF262">
        <v>17.471996203204515</v>
      </c>
      <c r="CH262">
        <f t="shared" si="186"/>
        <v>1</v>
      </c>
      <c r="CI262">
        <f t="shared" si="187"/>
        <v>0</v>
      </c>
      <c r="CJ262">
        <f t="shared" si="188"/>
        <v>12.745250455337175</v>
      </c>
      <c r="CM262">
        <v>255</v>
      </c>
      <c r="CN262">
        <v>19.76187842310026</v>
      </c>
      <c r="CO262">
        <v>18.984082405052039</v>
      </c>
      <c r="CQ262">
        <f t="shared" si="189"/>
        <v>1</v>
      </c>
      <c r="CR262">
        <f t="shared" si="190"/>
        <v>0</v>
      </c>
      <c r="CS262">
        <f t="shared" si="191"/>
        <v>0.77779601804822107</v>
      </c>
      <c r="CV262">
        <v>255</v>
      </c>
      <c r="CW262">
        <v>20.957135821114431</v>
      </c>
      <c r="CX262">
        <v>17.618782000959108</v>
      </c>
      <c r="CZ262">
        <f t="shared" si="192"/>
        <v>1</v>
      </c>
      <c r="DA262">
        <f t="shared" si="193"/>
        <v>0</v>
      </c>
      <c r="DB262">
        <f t="shared" si="194"/>
        <v>3.3383538201553229</v>
      </c>
      <c r="DE262">
        <v>255</v>
      </c>
      <c r="DF262">
        <v>22.107325153814919</v>
      </c>
      <c r="DG262">
        <v>32.909496628221959</v>
      </c>
      <c r="DI262">
        <f t="shared" si="195"/>
        <v>0</v>
      </c>
      <c r="DJ262">
        <f t="shared" si="196"/>
        <v>1</v>
      </c>
      <c r="DK262">
        <f t="shared" si="197"/>
        <v>10.802171474407039</v>
      </c>
      <c r="DN262">
        <v>255</v>
      </c>
      <c r="DO262">
        <v>26.265633438249512</v>
      </c>
      <c r="DP262">
        <v>20.785217007203574</v>
      </c>
      <c r="DR262">
        <f t="shared" si="198"/>
        <v>1</v>
      </c>
      <c r="DS262">
        <f t="shared" si="199"/>
        <v>0</v>
      </c>
      <c r="DT262">
        <f t="shared" si="200"/>
        <v>5.4804164310459385</v>
      </c>
      <c r="DW262">
        <v>255</v>
      </c>
      <c r="DX262">
        <v>17.116660988769414</v>
      </c>
      <c r="DY262">
        <v>25.826097139531278</v>
      </c>
      <c r="EA262">
        <f t="shared" si="201"/>
        <v>0</v>
      </c>
      <c r="EB262">
        <f t="shared" si="202"/>
        <v>1</v>
      </c>
      <c r="EC262">
        <f t="shared" si="203"/>
        <v>8.7094361507618636</v>
      </c>
      <c r="EF262">
        <v>255</v>
      </c>
      <c r="EG262">
        <v>25.815577200068077</v>
      </c>
      <c r="EH262">
        <v>13.042918017347601</v>
      </c>
      <c r="EJ262">
        <f t="shared" si="204"/>
        <v>1</v>
      </c>
      <c r="EK262">
        <f t="shared" si="205"/>
        <v>0</v>
      </c>
      <c r="EL262">
        <f t="shared" si="206"/>
        <v>12.772659182720476</v>
      </c>
      <c r="EO262">
        <v>255</v>
      </c>
      <c r="EP262">
        <v>21.970513785020273</v>
      </c>
      <c r="EQ262">
        <v>55.910820262187343</v>
      </c>
      <c r="ES262">
        <f t="shared" si="207"/>
        <v>0</v>
      </c>
      <c r="ET262">
        <f t="shared" si="208"/>
        <v>1</v>
      </c>
      <c r="EU262">
        <f t="shared" si="209"/>
        <v>33.94030647716707</v>
      </c>
    </row>
    <row r="263" spans="1:151" x14ac:dyDescent="0.25">
      <c r="A263">
        <v>256</v>
      </c>
      <c r="B263">
        <v>13.07275548051374</v>
      </c>
      <c r="C263">
        <v>18.664876388911274</v>
      </c>
      <c r="E263">
        <f t="shared" si="210"/>
        <v>0</v>
      </c>
      <c r="F263">
        <f t="shared" si="161"/>
        <v>1</v>
      </c>
      <c r="G263">
        <f t="shared" si="211"/>
        <v>5.5921209083975345</v>
      </c>
      <c r="J263">
        <v>256</v>
      </c>
      <c r="K263">
        <v>23.11767275711707</v>
      </c>
      <c r="L263">
        <v>24.26611697709135</v>
      </c>
      <c r="N263">
        <f t="shared" si="162"/>
        <v>0</v>
      </c>
      <c r="O263">
        <f t="shared" si="163"/>
        <v>1</v>
      </c>
      <c r="P263">
        <f t="shared" si="164"/>
        <v>1.1484442199742801</v>
      </c>
      <c r="S263">
        <v>256</v>
      </c>
      <c r="T263">
        <v>17.820722421743866</v>
      </c>
      <c r="U263">
        <v>46.223907247250999</v>
      </c>
      <c r="W263">
        <f t="shared" si="165"/>
        <v>0</v>
      </c>
      <c r="X263">
        <f t="shared" si="166"/>
        <v>1</v>
      </c>
      <c r="Y263">
        <f t="shared" si="167"/>
        <v>28.403184825507132</v>
      </c>
      <c r="AB263">
        <v>256</v>
      </c>
      <c r="AC263">
        <v>14.492641397346993</v>
      </c>
      <c r="AD263">
        <v>19.697580170210724</v>
      </c>
      <c r="AF263">
        <f t="shared" si="168"/>
        <v>0</v>
      </c>
      <c r="AG263">
        <f t="shared" si="169"/>
        <v>1</v>
      </c>
      <c r="AH263">
        <f t="shared" si="170"/>
        <v>5.2049387728637306</v>
      </c>
      <c r="AK263">
        <v>256</v>
      </c>
      <c r="AL263">
        <v>20.009565307474201</v>
      </c>
      <c r="AM263">
        <v>24.833914718023731</v>
      </c>
      <c r="AO263">
        <f t="shared" si="171"/>
        <v>0</v>
      </c>
      <c r="AP263">
        <f t="shared" si="172"/>
        <v>1</v>
      </c>
      <c r="AQ263">
        <f t="shared" si="173"/>
        <v>4.8243494105495301</v>
      </c>
      <c r="AT263">
        <v>256</v>
      </c>
      <c r="AU263">
        <v>16.166846659049678</v>
      </c>
      <c r="AV263">
        <v>25.147460839068206</v>
      </c>
      <c r="AX263">
        <f t="shared" si="174"/>
        <v>0</v>
      </c>
      <c r="AY263">
        <f t="shared" si="175"/>
        <v>1</v>
      </c>
      <c r="AZ263">
        <f t="shared" si="176"/>
        <v>8.9806141800185273</v>
      </c>
      <c r="BC263">
        <v>256</v>
      </c>
      <c r="BD263" t="e">
        <v>#N/A</v>
      </c>
      <c r="BE263" t="e">
        <v>#N/A</v>
      </c>
      <c r="BG263" t="e">
        <f t="shared" si="177"/>
        <v>#N/A</v>
      </c>
      <c r="BH263" t="e">
        <f t="shared" si="178"/>
        <v>#N/A</v>
      </c>
      <c r="BI263" t="e">
        <f t="shared" si="179"/>
        <v>#N/A</v>
      </c>
      <c r="BL263">
        <v>256</v>
      </c>
      <c r="BM263">
        <v>37.855173940915705</v>
      </c>
      <c r="BN263">
        <v>11.158489494884302</v>
      </c>
      <c r="BP263">
        <f t="shared" si="180"/>
        <v>1</v>
      </c>
      <c r="BQ263">
        <f t="shared" si="181"/>
        <v>0</v>
      </c>
      <c r="BR263">
        <f t="shared" si="182"/>
        <v>26.696684446031405</v>
      </c>
      <c r="BU263">
        <v>256</v>
      </c>
      <c r="BV263">
        <v>19.759335820497771</v>
      </c>
      <c r="BW263">
        <v>18.252650312853046</v>
      </c>
      <c r="BY263">
        <f t="shared" si="183"/>
        <v>1</v>
      </c>
      <c r="BZ263">
        <f t="shared" si="184"/>
        <v>0</v>
      </c>
      <c r="CA263">
        <f t="shared" si="185"/>
        <v>1.5066855076447254</v>
      </c>
      <c r="CD263">
        <v>256</v>
      </c>
      <c r="CE263">
        <v>10.869328032926553</v>
      </c>
      <c r="CF263">
        <v>8.6052447336106006</v>
      </c>
      <c r="CH263">
        <f t="shared" si="186"/>
        <v>1</v>
      </c>
      <c r="CI263">
        <f t="shared" si="187"/>
        <v>0</v>
      </c>
      <c r="CJ263">
        <f t="shared" si="188"/>
        <v>2.2640832993159528</v>
      </c>
      <c r="CM263">
        <v>256</v>
      </c>
      <c r="CN263">
        <v>15.460659546388065</v>
      </c>
      <c r="CO263">
        <v>14.818667148748283</v>
      </c>
      <c r="CQ263">
        <f t="shared" si="189"/>
        <v>1</v>
      </c>
      <c r="CR263">
        <f t="shared" si="190"/>
        <v>0</v>
      </c>
      <c r="CS263">
        <f t="shared" si="191"/>
        <v>0.64199239763978255</v>
      </c>
      <c r="CV263">
        <v>256</v>
      </c>
      <c r="CW263">
        <v>23.756556326926553</v>
      </c>
      <c r="CX263">
        <v>17.050847586170843</v>
      </c>
      <c r="CZ263">
        <f t="shared" si="192"/>
        <v>1</v>
      </c>
      <c r="DA263">
        <f t="shared" si="193"/>
        <v>0</v>
      </c>
      <c r="DB263">
        <f t="shared" si="194"/>
        <v>6.7057087407557106</v>
      </c>
      <c r="DE263">
        <v>256</v>
      </c>
      <c r="DF263">
        <v>17.67565747066271</v>
      </c>
      <c r="DG263">
        <v>17.584730933261547</v>
      </c>
      <c r="DI263">
        <f t="shared" si="195"/>
        <v>1</v>
      </c>
      <c r="DJ263">
        <f t="shared" si="196"/>
        <v>0</v>
      </c>
      <c r="DK263">
        <f t="shared" si="197"/>
        <v>9.0926537401163188E-2</v>
      </c>
      <c r="DN263">
        <v>256</v>
      </c>
      <c r="DO263">
        <v>20.740542773811178</v>
      </c>
      <c r="DP263">
        <v>20.433765204389644</v>
      </c>
      <c r="DR263">
        <f t="shared" si="198"/>
        <v>1</v>
      </c>
      <c r="DS263">
        <f t="shared" si="199"/>
        <v>0</v>
      </c>
      <c r="DT263">
        <f t="shared" si="200"/>
        <v>0.30677756942153422</v>
      </c>
      <c r="DW263">
        <v>256</v>
      </c>
      <c r="DX263">
        <v>20.851919941275177</v>
      </c>
      <c r="DY263">
        <v>22.835482414596427</v>
      </c>
      <c r="EA263">
        <f t="shared" si="201"/>
        <v>0</v>
      </c>
      <c r="EB263">
        <f t="shared" si="202"/>
        <v>1</v>
      </c>
      <c r="EC263">
        <f t="shared" si="203"/>
        <v>1.9835624733212498</v>
      </c>
      <c r="EF263">
        <v>256</v>
      </c>
      <c r="EG263">
        <v>16.685468306032853</v>
      </c>
      <c r="EH263">
        <v>24.379796658013944</v>
      </c>
      <c r="EJ263">
        <f t="shared" si="204"/>
        <v>0</v>
      </c>
      <c r="EK263">
        <f t="shared" si="205"/>
        <v>1</v>
      </c>
      <c r="EL263">
        <f t="shared" si="206"/>
        <v>7.6943283519810919</v>
      </c>
      <c r="EO263">
        <v>256</v>
      </c>
      <c r="EP263">
        <v>18.105425176473794</v>
      </c>
      <c r="EQ263">
        <v>30.833155533434933</v>
      </c>
      <c r="ES263">
        <f t="shared" si="207"/>
        <v>0</v>
      </c>
      <c r="ET263">
        <f t="shared" si="208"/>
        <v>1</v>
      </c>
      <c r="EU263">
        <f t="shared" si="209"/>
        <v>12.727730356961139</v>
      </c>
    </row>
    <row r="264" spans="1:151" x14ac:dyDescent="0.25">
      <c r="A264">
        <v>257</v>
      </c>
      <c r="B264">
        <v>10.814027318310265</v>
      </c>
      <c r="C264">
        <v>42.12639495720741</v>
      </c>
      <c r="E264">
        <f t="shared" si="210"/>
        <v>0</v>
      </c>
      <c r="F264">
        <f t="shared" ref="F264:F327" si="212">IF(E264&gt;0,0,1)</f>
        <v>1</v>
      </c>
      <c r="G264">
        <f t="shared" si="211"/>
        <v>31.312367638897143</v>
      </c>
      <c r="J264">
        <v>257</v>
      </c>
      <c r="K264">
        <v>1.3340592498769723</v>
      </c>
      <c r="L264">
        <v>35.568572938988929</v>
      </c>
      <c r="N264">
        <f t="shared" ref="N264:N327" si="213">IF(K264&gt;L264,1,0)</f>
        <v>0</v>
      </c>
      <c r="O264">
        <f t="shared" ref="O264:O327" si="214">IF(N264&gt;0,0,1)</f>
        <v>1</v>
      </c>
      <c r="P264">
        <f t="shared" ref="P264:P327" si="215">IF(K264&gt;L264,K264-L264,L264-K264)</f>
        <v>34.234513689111957</v>
      </c>
      <c r="S264">
        <v>257</v>
      </c>
      <c r="T264">
        <v>18.617539413346609</v>
      </c>
      <c r="U264">
        <v>30.02675441767969</v>
      </c>
      <c r="W264">
        <f t="shared" ref="W264:W327" si="216">IF(T264&gt;U264,1,0)</f>
        <v>0</v>
      </c>
      <c r="X264">
        <f t="shared" ref="X264:X327" si="217">IF(W264&gt;0,0,1)</f>
        <v>1</v>
      </c>
      <c r="Y264">
        <f t="shared" ref="Y264:Y327" si="218">IF(T264&gt;U264,T264-U264,U264-T264)</f>
        <v>11.409215004333081</v>
      </c>
      <c r="AB264">
        <v>257</v>
      </c>
      <c r="AC264">
        <v>19.130196418941527</v>
      </c>
      <c r="AD264">
        <v>16.707668267048884</v>
      </c>
      <c r="AF264">
        <f t="shared" ref="AF264:AF327" si="219">IF(AC264&gt;AD264,1,0)</f>
        <v>1</v>
      </c>
      <c r="AG264">
        <f t="shared" ref="AG264:AG327" si="220">IF(AF264&gt;0,0,1)</f>
        <v>0</v>
      </c>
      <c r="AH264">
        <f t="shared" ref="AH264:AH327" si="221">IF(AC264&gt;AD264,AC264-AD264,AD264-AC264)</f>
        <v>2.4225281518926423</v>
      </c>
      <c r="AK264">
        <v>257</v>
      </c>
      <c r="AL264">
        <v>23.73709017209482</v>
      </c>
      <c r="AM264">
        <v>20.438625467926599</v>
      </c>
      <c r="AO264">
        <f t="shared" ref="AO264:AO327" si="222">IF(AL264&gt;AM264,1,0)</f>
        <v>1</v>
      </c>
      <c r="AP264">
        <f t="shared" ref="AP264:AP327" si="223">IF(AO264&gt;0,0,1)</f>
        <v>0</v>
      </c>
      <c r="AQ264">
        <f t="shared" ref="AQ264:AQ327" si="224">IF(AL264&gt;AM264,AL264-AM264,AM264-AL264)</f>
        <v>3.2984647041682216</v>
      </c>
      <c r="AT264">
        <v>257</v>
      </c>
      <c r="AU264">
        <v>18.391156987656398</v>
      </c>
      <c r="AV264">
        <v>16.971883247482509</v>
      </c>
      <c r="AX264">
        <f t="shared" ref="AX264:AX327" si="225">IF(AU264&gt;AV264,1,0)</f>
        <v>1</v>
      </c>
      <c r="AY264">
        <f t="shared" ref="AY264:AY327" si="226">IF(AX264&gt;0,0,1)</f>
        <v>0</v>
      </c>
      <c r="AZ264">
        <f t="shared" ref="AZ264:AZ327" si="227">IF(AU264&gt;AV264,AU264-AV264,AV264-AU264)</f>
        <v>1.4192737401738889</v>
      </c>
      <c r="BC264">
        <v>257</v>
      </c>
      <c r="BD264" t="e">
        <v>#N/A</v>
      </c>
      <c r="BE264" t="e">
        <v>#N/A</v>
      </c>
      <c r="BG264" t="e">
        <f t="shared" ref="BG264:BG327" si="228">IF(BD264&gt;BE264,1,0)</f>
        <v>#N/A</v>
      </c>
      <c r="BH264" t="e">
        <f t="shared" ref="BH264:BH327" si="229">IF(BG264&gt;0,0,1)</f>
        <v>#N/A</v>
      </c>
      <c r="BI264" t="e">
        <f t="shared" ref="BI264:BI327" si="230">IF(BD264&gt;BE264,BD264-BE264,BE264-BD264)</f>
        <v>#N/A</v>
      </c>
      <c r="BL264">
        <v>257</v>
      </c>
      <c r="BM264">
        <v>21.61238735457249</v>
      </c>
      <c r="BN264">
        <v>14.888036462668621</v>
      </c>
      <c r="BP264">
        <f t="shared" ref="BP264:BP327" si="231">IF(BM264&gt;BN264,1,0)</f>
        <v>1</v>
      </c>
      <c r="BQ264">
        <f t="shared" ref="BQ264:BQ327" si="232">IF(BP264&gt;0,0,1)</f>
        <v>0</v>
      </c>
      <c r="BR264">
        <f t="shared" ref="BR264:BR327" si="233">IF(BM264&gt;BN264,BM264-BN264,BN264-BM264)</f>
        <v>6.7243508919038693</v>
      </c>
      <c r="BU264">
        <v>257</v>
      </c>
      <c r="BV264">
        <v>21.123090540165848</v>
      </c>
      <c r="BW264">
        <v>28.498674444481644</v>
      </c>
      <c r="BY264">
        <f t="shared" ref="BY264:BY327" si="234">IF(BV264&gt;BW264,1,0)</f>
        <v>0</v>
      </c>
      <c r="BZ264">
        <f t="shared" ref="BZ264:BZ327" si="235">IF(BY264&gt;0,0,1)</f>
        <v>1</v>
      </c>
      <c r="CA264">
        <f t="shared" ref="CA264:CA327" si="236">IF(BV264&gt;BW264,BV264-BW264,BW264-BV264)</f>
        <v>7.3755839043157962</v>
      </c>
      <c r="CD264">
        <v>257</v>
      </c>
      <c r="CE264">
        <v>14.064654200492486</v>
      </c>
      <c r="CF264">
        <v>9.0445377233413815</v>
      </c>
      <c r="CH264">
        <f t="shared" ref="CH264:CH327" si="237">IF(CE264&gt;CF264,1,0)</f>
        <v>1</v>
      </c>
      <c r="CI264">
        <f t="shared" ref="CI264:CI327" si="238">IF(CH264&gt;0,0,1)</f>
        <v>0</v>
      </c>
      <c r="CJ264">
        <f t="shared" ref="CJ264:CJ327" si="239">IF(CE264&gt;CF264,CE264-CF264,CF264-CE264)</f>
        <v>5.0201164771511042</v>
      </c>
      <c r="CM264">
        <v>257</v>
      </c>
      <c r="CN264">
        <v>17.768640783203992</v>
      </c>
      <c r="CO264">
        <v>17.240490152314628</v>
      </c>
      <c r="CQ264">
        <f t="shared" ref="CQ264:CQ327" si="240">IF(CN264&gt;CO264,1,0)</f>
        <v>1</v>
      </c>
      <c r="CR264">
        <f t="shared" ref="CR264:CR327" si="241">IF(CQ264&gt;0,0,1)</f>
        <v>0</v>
      </c>
      <c r="CS264">
        <f t="shared" ref="CS264:CS327" si="242">IF(CN264&gt;CO264,CN264-CO264,CO264-CN264)</f>
        <v>0.52815063088936398</v>
      </c>
      <c r="CV264">
        <v>257</v>
      </c>
      <c r="CW264">
        <v>20.997278367768565</v>
      </c>
      <c r="CX264">
        <v>16.925233632438715</v>
      </c>
      <c r="CZ264">
        <f t="shared" ref="CZ264:CZ327" si="243">IF(CW264&gt;CX264,1,0)</f>
        <v>1</v>
      </c>
      <c r="DA264">
        <f t="shared" ref="DA264:DA327" si="244">IF(CZ264&gt;0,0,1)</f>
        <v>0</v>
      </c>
      <c r="DB264">
        <f t="shared" ref="DB264:DB327" si="245">IF(CW264&gt;CX264,CW264-CX264,CX264-CW264)</f>
        <v>4.0720447353298503</v>
      </c>
      <c r="DE264">
        <v>257</v>
      </c>
      <c r="DF264">
        <v>23.939610260626793</v>
      </c>
      <c r="DG264">
        <v>21.281459195792042</v>
      </c>
      <c r="DI264">
        <f t="shared" ref="DI264:DI327" si="246">IF(DF264&gt;DG264,1,0)</f>
        <v>1</v>
      </c>
      <c r="DJ264">
        <f t="shared" ref="DJ264:DJ327" si="247">IF(DI264&gt;0,0,1)</f>
        <v>0</v>
      </c>
      <c r="DK264">
        <f t="shared" ref="DK264:DK327" si="248">IF(DF264&gt;DG264,DF264-DG264,DG264-DF264)</f>
        <v>2.6581510648347511</v>
      </c>
      <c r="DN264">
        <v>257</v>
      </c>
      <c r="DO264">
        <v>28.276984355145149</v>
      </c>
      <c r="DP264">
        <v>11.598434310759126</v>
      </c>
      <c r="DR264">
        <f t="shared" ref="DR264:DR327" si="249">IF(DO264&gt;DP264,1,0)</f>
        <v>1</v>
      </c>
      <c r="DS264">
        <f t="shared" ref="DS264:DS327" si="250">IF(DR264&gt;0,0,1)</f>
        <v>0</v>
      </c>
      <c r="DT264">
        <f t="shared" ref="DT264:DT327" si="251">IF(DO264&gt;DP264,DO264-DP264,DP264-DO264)</f>
        <v>16.678550044386022</v>
      </c>
      <c r="DW264">
        <v>257</v>
      </c>
      <c r="DX264">
        <v>19.088541504931491</v>
      </c>
      <c r="DY264">
        <v>8.3337791130951757</v>
      </c>
      <c r="EA264">
        <f t="shared" ref="EA264:EA327" si="252">IF(DX264&gt;DY264,1,0)</f>
        <v>1</v>
      </c>
      <c r="EB264">
        <f t="shared" ref="EB264:EB327" si="253">IF(EA264&gt;0,0,1)</f>
        <v>0</v>
      </c>
      <c r="EC264">
        <f t="shared" ref="EC264:EC327" si="254">IF(DX264&gt;DY264,DX264-DY264,DY264-DX264)</f>
        <v>10.754762391836316</v>
      </c>
      <c r="EF264">
        <v>257</v>
      </c>
      <c r="EG264">
        <v>21.275753655680159</v>
      </c>
      <c r="EH264">
        <v>14.536041165971261</v>
      </c>
      <c r="EJ264">
        <f t="shared" ref="EJ264:EJ327" si="255">IF(EG264&gt;EH264,1,0)</f>
        <v>1</v>
      </c>
      <c r="EK264">
        <f t="shared" ref="EK264:EK327" si="256">IF(EJ264&gt;0,0,1)</f>
        <v>0</v>
      </c>
      <c r="EL264">
        <f t="shared" ref="EL264:EL327" si="257">IF(EG264&gt;EH264,EG264-EH264,EH264-EG264)</f>
        <v>6.7397124897088982</v>
      </c>
      <c r="EO264">
        <v>257</v>
      </c>
      <c r="EP264">
        <v>21.511694706639283</v>
      </c>
      <c r="EQ264">
        <v>46.07977853078323</v>
      </c>
      <c r="ES264">
        <f t="shared" ref="ES264:ES327" si="258">IF(EP264&gt;EQ264,1,0)</f>
        <v>0</v>
      </c>
      <c r="ET264">
        <f t="shared" ref="ET264:ET327" si="259">IF(ES264&gt;0,0,1)</f>
        <v>1</v>
      </c>
      <c r="EU264">
        <f t="shared" ref="EU264:EU327" si="260">IF(EP264&gt;EQ264,EP264-EQ264,EQ264-EP264)</f>
        <v>24.568083824143947</v>
      </c>
    </row>
    <row r="265" spans="1:151" x14ac:dyDescent="0.25">
      <c r="A265">
        <v>258</v>
      </c>
      <c r="B265">
        <v>16.100409996723933</v>
      </c>
      <c r="C265">
        <v>48.058888872701743</v>
      </c>
      <c r="E265">
        <f t="shared" si="210"/>
        <v>0</v>
      </c>
      <c r="F265">
        <f t="shared" si="212"/>
        <v>1</v>
      </c>
      <c r="G265">
        <f t="shared" si="211"/>
        <v>31.958478875977811</v>
      </c>
      <c r="J265">
        <v>258</v>
      </c>
      <c r="K265">
        <v>17.181195635045981</v>
      </c>
      <c r="L265">
        <v>27.078374269383744</v>
      </c>
      <c r="N265">
        <f t="shared" si="213"/>
        <v>0</v>
      </c>
      <c r="O265">
        <f t="shared" si="214"/>
        <v>1</v>
      </c>
      <c r="P265">
        <f t="shared" si="215"/>
        <v>9.897178634337763</v>
      </c>
      <c r="S265">
        <v>258</v>
      </c>
      <c r="T265">
        <v>14.87971461648559</v>
      </c>
      <c r="U265">
        <v>19.100409413247814</v>
      </c>
      <c r="W265">
        <f t="shared" si="216"/>
        <v>0</v>
      </c>
      <c r="X265">
        <f t="shared" si="217"/>
        <v>1</v>
      </c>
      <c r="Y265">
        <f t="shared" si="218"/>
        <v>4.2206947967622241</v>
      </c>
      <c r="AB265">
        <v>258</v>
      </c>
      <c r="AC265">
        <v>24.388860701418061</v>
      </c>
      <c r="AD265">
        <v>17.838613977733573</v>
      </c>
      <c r="AF265">
        <f t="shared" si="219"/>
        <v>1</v>
      </c>
      <c r="AG265">
        <f t="shared" si="220"/>
        <v>0</v>
      </c>
      <c r="AH265">
        <f t="shared" si="221"/>
        <v>6.5502467236844879</v>
      </c>
      <c r="AK265">
        <v>258</v>
      </c>
      <c r="AL265">
        <v>31.821527207029465</v>
      </c>
      <c r="AM265">
        <v>24.407760322481749</v>
      </c>
      <c r="AO265">
        <f t="shared" si="222"/>
        <v>1</v>
      </c>
      <c r="AP265">
        <f t="shared" si="223"/>
        <v>0</v>
      </c>
      <c r="AQ265">
        <f t="shared" si="224"/>
        <v>7.4137668845477158</v>
      </c>
      <c r="AT265">
        <v>258</v>
      </c>
      <c r="AU265">
        <v>9.8776847799379777</v>
      </c>
      <c r="AV265">
        <v>18.86612828881584</v>
      </c>
      <c r="AX265">
        <f t="shared" si="225"/>
        <v>0</v>
      </c>
      <c r="AY265">
        <f t="shared" si="226"/>
        <v>1</v>
      </c>
      <c r="AZ265">
        <f t="shared" si="227"/>
        <v>8.9884435088778627</v>
      </c>
      <c r="BC265">
        <v>258</v>
      </c>
      <c r="BD265" t="e">
        <v>#N/A</v>
      </c>
      <c r="BE265" t="e">
        <v>#N/A</v>
      </c>
      <c r="BG265" t="e">
        <f t="shared" si="228"/>
        <v>#N/A</v>
      </c>
      <c r="BH265" t="e">
        <f t="shared" si="229"/>
        <v>#N/A</v>
      </c>
      <c r="BI265" t="e">
        <f t="shared" si="230"/>
        <v>#N/A</v>
      </c>
      <c r="BL265">
        <v>258</v>
      </c>
      <c r="BM265">
        <v>22.917649181668597</v>
      </c>
      <c r="BN265">
        <v>13.875201261501285</v>
      </c>
      <c r="BP265">
        <f t="shared" si="231"/>
        <v>1</v>
      </c>
      <c r="BQ265">
        <f t="shared" si="232"/>
        <v>0</v>
      </c>
      <c r="BR265">
        <f t="shared" si="233"/>
        <v>9.0424479201673122</v>
      </c>
      <c r="BU265">
        <v>258</v>
      </c>
      <c r="BV265">
        <v>21.266853996487196</v>
      </c>
      <c r="BW265">
        <v>32.932158926491596</v>
      </c>
      <c r="BY265">
        <f t="shared" si="234"/>
        <v>0</v>
      </c>
      <c r="BZ265">
        <f t="shared" si="235"/>
        <v>1</v>
      </c>
      <c r="CA265">
        <f t="shared" si="236"/>
        <v>11.6653049300044</v>
      </c>
      <c r="CD265">
        <v>258</v>
      </c>
      <c r="CE265">
        <v>16.264717160941728</v>
      </c>
      <c r="CF265">
        <v>35.312888252101402</v>
      </c>
      <c r="CH265">
        <f t="shared" si="237"/>
        <v>0</v>
      </c>
      <c r="CI265">
        <f t="shared" si="238"/>
        <v>1</v>
      </c>
      <c r="CJ265">
        <f t="shared" si="239"/>
        <v>19.048171091159674</v>
      </c>
      <c r="CM265">
        <v>258</v>
      </c>
      <c r="CN265">
        <v>21.326881933250696</v>
      </c>
      <c r="CO265">
        <v>9.2411624588719921</v>
      </c>
      <c r="CQ265">
        <f t="shared" si="240"/>
        <v>1</v>
      </c>
      <c r="CR265">
        <f t="shared" si="241"/>
        <v>0</v>
      </c>
      <c r="CS265">
        <f t="shared" si="242"/>
        <v>12.085719474378704</v>
      </c>
      <c r="CV265">
        <v>258</v>
      </c>
      <c r="CW265">
        <v>19.880291114795444</v>
      </c>
      <c r="CX265">
        <v>12.987084923605387</v>
      </c>
      <c r="CZ265">
        <f t="shared" si="243"/>
        <v>1</v>
      </c>
      <c r="DA265">
        <f t="shared" si="244"/>
        <v>0</v>
      </c>
      <c r="DB265">
        <f t="shared" si="245"/>
        <v>6.8932061911900568</v>
      </c>
      <c r="DE265">
        <v>258</v>
      </c>
      <c r="DF265">
        <v>26.014805588264707</v>
      </c>
      <c r="DG265">
        <v>20.702744478225021</v>
      </c>
      <c r="DI265">
        <f t="shared" si="246"/>
        <v>1</v>
      </c>
      <c r="DJ265">
        <f t="shared" si="247"/>
        <v>0</v>
      </c>
      <c r="DK265">
        <f t="shared" si="248"/>
        <v>5.3120611100396857</v>
      </c>
      <c r="DN265">
        <v>258</v>
      </c>
      <c r="DO265">
        <v>22.826391026412775</v>
      </c>
      <c r="DP265">
        <v>20.027908763854864</v>
      </c>
      <c r="DR265">
        <f t="shared" si="249"/>
        <v>1</v>
      </c>
      <c r="DS265">
        <f t="shared" si="250"/>
        <v>0</v>
      </c>
      <c r="DT265">
        <f t="shared" si="251"/>
        <v>2.7984822625579113</v>
      </c>
      <c r="DW265">
        <v>258</v>
      </c>
      <c r="DX265">
        <v>10.430391254444052</v>
      </c>
      <c r="DY265">
        <v>25.635070880985509</v>
      </c>
      <c r="EA265">
        <f t="shared" si="252"/>
        <v>0</v>
      </c>
      <c r="EB265">
        <f t="shared" si="253"/>
        <v>1</v>
      </c>
      <c r="EC265">
        <f t="shared" si="254"/>
        <v>15.204679626541457</v>
      </c>
      <c r="EF265">
        <v>258</v>
      </c>
      <c r="EG265">
        <v>19.12169484300578</v>
      </c>
      <c r="EH265">
        <v>18.620105112486662</v>
      </c>
      <c r="EJ265">
        <f t="shared" si="255"/>
        <v>1</v>
      </c>
      <c r="EK265">
        <f t="shared" si="256"/>
        <v>0</v>
      </c>
      <c r="EL265">
        <f t="shared" si="257"/>
        <v>0.50158973051911815</v>
      </c>
      <c r="EO265">
        <v>258</v>
      </c>
      <c r="EP265">
        <v>21.767516744325206</v>
      </c>
      <c r="EQ265">
        <v>42.865654033620999</v>
      </c>
      <c r="ES265">
        <f t="shared" si="258"/>
        <v>0</v>
      </c>
      <c r="ET265">
        <f t="shared" si="259"/>
        <v>1</v>
      </c>
      <c r="EU265">
        <f t="shared" si="260"/>
        <v>21.098137289295792</v>
      </c>
    </row>
    <row r="266" spans="1:151" x14ac:dyDescent="0.25">
      <c r="A266">
        <v>259</v>
      </c>
      <c r="B266">
        <v>8.8418856524650309</v>
      </c>
      <c r="C266">
        <v>15.037218386958738</v>
      </c>
      <c r="E266">
        <f t="shared" si="210"/>
        <v>0</v>
      </c>
      <c r="F266">
        <f t="shared" si="212"/>
        <v>1</v>
      </c>
      <c r="G266">
        <f t="shared" si="211"/>
        <v>6.1953327344937072</v>
      </c>
      <c r="J266">
        <v>259</v>
      </c>
      <c r="K266">
        <v>21.654838675363834</v>
      </c>
      <c r="L266">
        <v>32.40102522324112</v>
      </c>
      <c r="N266">
        <f t="shared" si="213"/>
        <v>0</v>
      </c>
      <c r="O266">
        <f t="shared" si="214"/>
        <v>1</v>
      </c>
      <c r="P266">
        <f t="shared" si="215"/>
        <v>10.746186547877286</v>
      </c>
      <c r="S266">
        <v>259</v>
      </c>
      <c r="T266">
        <v>18.229982671081952</v>
      </c>
      <c r="U266">
        <v>30.633885338574547</v>
      </c>
      <c r="W266">
        <f t="shared" si="216"/>
        <v>0</v>
      </c>
      <c r="X266">
        <f t="shared" si="217"/>
        <v>1</v>
      </c>
      <c r="Y266">
        <f t="shared" si="218"/>
        <v>12.403902667492595</v>
      </c>
      <c r="AB266">
        <v>259</v>
      </c>
      <c r="AC266">
        <v>13.074263055435257</v>
      </c>
      <c r="AD266">
        <v>18.783401912717999</v>
      </c>
      <c r="AF266">
        <f t="shared" si="219"/>
        <v>0</v>
      </c>
      <c r="AG266">
        <f t="shared" si="220"/>
        <v>1</v>
      </c>
      <c r="AH266">
        <f t="shared" si="221"/>
        <v>5.709138857282742</v>
      </c>
      <c r="AK266">
        <v>259</v>
      </c>
      <c r="AL266">
        <v>26.648024295912279</v>
      </c>
      <c r="AM266">
        <v>40.761216672820467</v>
      </c>
      <c r="AO266">
        <f t="shared" si="222"/>
        <v>0</v>
      </c>
      <c r="AP266">
        <f t="shared" si="223"/>
        <v>1</v>
      </c>
      <c r="AQ266">
        <f t="shared" si="224"/>
        <v>14.113192376908188</v>
      </c>
      <c r="AT266">
        <v>259</v>
      </c>
      <c r="AU266">
        <v>23.926956933060602</v>
      </c>
      <c r="AV266">
        <v>22.286590593969983</v>
      </c>
      <c r="AX266">
        <f t="shared" si="225"/>
        <v>1</v>
      </c>
      <c r="AY266">
        <f t="shared" si="226"/>
        <v>0</v>
      </c>
      <c r="AZ266">
        <f t="shared" si="227"/>
        <v>1.6403663390906189</v>
      </c>
      <c r="BC266">
        <v>259</v>
      </c>
      <c r="BD266" t="e">
        <v>#N/A</v>
      </c>
      <c r="BE266" t="e">
        <v>#N/A</v>
      </c>
      <c r="BG266" t="e">
        <f t="shared" si="228"/>
        <v>#N/A</v>
      </c>
      <c r="BH266" t="e">
        <f t="shared" si="229"/>
        <v>#N/A</v>
      </c>
      <c r="BI266" t="e">
        <f t="shared" si="230"/>
        <v>#N/A</v>
      </c>
      <c r="BL266">
        <v>259</v>
      </c>
      <c r="BM266">
        <v>20.328531829786726</v>
      </c>
      <c r="BN266">
        <v>14.074103832793115</v>
      </c>
      <c r="BP266">
        <f t="shared" si="231"/>
        <v>1</v>
      </c>
      <c r="BQ266">
        <f t="shared" si="232"/>
        <v>0</v>
      </c>
      <c r="BR266">
        <f t="shared" si="233"/>
        <v>6.254427996993611</v>
      </c>
      <c r="BU266">
        <v>259</v>
      </c>
      <c r="BV266">
        <v>32.57576689810135</v>
      </c>
      <c r="BW266">
        <v>26.1144080516878</v>
      </c>
      <c r="BY266">
        <f t="shared" si="234"/>
        <v>1</v>
      </c>
      <c r="BZ266">
        <f t="shared" si="235"/>
        <v>0</v>
      </c>
      <c r="CA266">
        <f t="shared" si="236"/>
        <v>6.4613588464135496</v>
      </c>
      <c r="CD266">
        <v>259</v>
      </c>
      <c r="CE266">
        <v>18.763096627781319</v>
      </c>
      <c r="CF266">
        <v>4.2671945862091647</v>
      </c>
      <c r="CH266">
        <f t="shared" si="237"/>
        <v>1</v>
      </c>
      <c r="CI266">
        <f t="shared" si="238"/>
        <v>0</v>
      </c>
      <c r="CJ266">
        <f t="shared" si="239"/>
        <v>14.495902041572155</v>
      </c>
      <c r="CM266">
        <v>259</v>
      </c>
      <c r="CN266">
        <v>23.707395986957216</v>
      </c>
      <c r="CO266">
        <v>8.3927689435753798</v>
      </c>
      <c r="CQ266">
        <f t="shared" si="240"/>
        <v>1</v>
      </c>
      <c r="CR266">
        <f t="shared" si="241"/>
        <v>0</v>
      </c>
      <c r="CS266">
        <f t="shared" si="242"/>
        <v>15.314627043381837</v>
      </c>
      <c r="CV266">
        <v>259</v>
      </c>
      <c r="CW266">
        <v>21.056198827344886</v>
      </c>
      <c r="CX266">
        <v>14.229686621705298</v>
      </c>
      <c r="CZ266">
        <f t="shared" si="243"/>
        <v>1</v>
      </c>
      <c r="DA266">
        <f t="shared" si="244"/>
        <v>0</v>
      </c>
      <c r="DB266">
        <f t="shared" si="245"/>
        <v>6.8265122056395882</v>
      </c>
      <c r="DE266">
        <v>259</v>
      </c>
      <c r="DF266">
        <v>23.439397595099368</v>
      </c>
      <c r="DG266">
        <v>28.362938663575118</v>
      </c>
      <c r="DI266">
        <f t="shared" si="246"/>
        <v>0</v>
      </c>
      <c r="DJ266">
        <f t="shared" si="247"/>
        <v>1</v>
      </c>
      <c r="DK266">
        <f t="shared" si="248"/>
        <v>4.9235410684757497</v>
      </c>
      <c r="DN266">
        <v>259</v>
      </c>
      <c r="DO266">
        <v>22.825445790954877</v>
      </c>
      <c r="DP266">
        <v>23.437030087843944</v>
      </c>
      <c r="DR266">
        <f t="shared" si="249"/>
        <v>0</v>
      </c>
      <c r="DS266">
        <f t="shared" si="250"/>
        <v>1</v>
      </c>
      <c r="DT266">
        <f t="shared" si="251"/>
        <v>0.61158429688906679</v>
      </c>
      <c r="DW266">
        <v>259</v>
      </c>
      <c r="DX266">
        <v>16.094944539266063</v>
      </c>
      <c r="DY266">
        <v>20.230055663838758</v>
      </c>
      <c r="EA266">
        <f t="shared" si="252"/>
        <v>0</v>
      </c>
      <c r="EB266">
        <f t="shared" si="253"/>
        <v>1</v>
      </c>
      <c r="EC266">
        <f t="shared" si="254"/>
        <v>4.1351111245726955</v>
      </c>
      <c r="EF266">
        <v>259</v>
      </c>
      <c r="EG266">
        <v>17.295952068108694</v>
      </c>
      <c r="EH266">
        <v>15.718973971404791</v>
      </c>
      <c r="EJ266">
        <f t="shared" si="255"/>
        <v>1</v>
      </c>
      <c r="EK266">
        <f t="shared" si="256"/>
        <v>0</v>
      </c>
      <c r="EL266">
        <f t="shared" si="257"/>
        <v>1.5769780967039022</v>
      </c>
      <c r="EO266">
        <v>259</v>
      </c>
      <c r="EP266">
        <v>19.519640839138042</v>
      </c>
      <c r="EQ266">
        <v>16.134371171393752</v>
      </c>
      <c r="ES266">
        <f t="shared" si="258"/>
        <v>1</v>
      </c>
      <c r="ET266">
        <f t="shared" si="259"/>
        <v>0</v>
      </c>
      <c r="EU266">
        <f t="shared" si="260"/>
        <v>3.3852696677442893</v>
      </c>
    </row>
    <row r="267" spans="1:151" x14ac:dyDescent="0.25">
      <c r="A267">
        <v>260</v>
      </c>
      <c r="B267">
        <v>10.822690770775068</v>
      </c>
      <c r="C267">
        <v>29.955331070653259</v>
      </c>
      <c r="E267">
        <f t="shared" si="210"/>
        <v>0</v>
      </c>
      <c r="F267">
        <f t="shared" si="212"/>
        <v>1</v>
      </c>
      <c r="G267">
        <f t="shared" si="211"/>
        <v>19.13264029987819</v>
      </c>
      <c r="J267">
        <v>260</v>
      </c>
      <c r="K267">
        <v>35.813449634009039</v>
      </c>
      <c r="L267">
        <v>23.46212124639359</v>
      </c>
      <c r="N267">
        <f t="shared" si="213"/>
        <v>1</v>
      </c>
      <c r="O267">
        <f t="shared" si="214"/>
        <v>0</v>
      </c>
      <c r="P267">
        <f t="shared" si="215"/>
        <v>12.35132838761545</v>
      </c>
      <c r="S267">
        <v>260</v>
      </c>
      <c r="T267">
        <v>15.439040141689208</v>
      </c>
      <c r="U267">
        <v>56.566094048197684</v>
      </c>
      <c r="W267">
        <f t="shared" si="216"/>
        <v>0</v>
      </c>
      <c r="X267">
        <f t="shared" si="217"/>
        <v>1</v>
      </c>
      <c r="Y267">
        <f t="shared" si="218"/>
        <v>41.127053906508479</v>
      </c>
      <c r="AB267">
        <v>260</v>
      </c>
      <c r="AC267">
        <v>25.378929977606369</v>
      </c>
      <c r="AD267">
        <v>19.483792215882868</v>
      </c>
      <c r="AF267">
        <f t="shared" si="219"/>
        <v>1</v>
      </c>
      <c r="AG267">
        <f t="shared" si="220"/>
        <v>0</v>
      </c>
      <c r="AH267">
        <f t="shared" si="221"/>
        <v>5.8951377617235003</v>
      </c>
      <c r="AK267">
        <v>260</v>
      </c>
      <c r="AL267">
        <v>17.689312032007464</v>
      </c>
      <c r="AM267">
        <v>8.1455194298841427</v>
      </c>
      <c r="AO267">
        <f t="shared" si="222"/>
        <v>1</v>
      </c>
      <c r="AP267">
        <f t="shared" si="223"/>
        <v>0</v>
      </c>
      <c r="AQ267">
        <f t="shared" si="224"/>
        <v>9.5437926021233217</v>
      </c>
      <c r="AT267">
        <v>260</v>
      </c>
      <c r="AU267">
        <v>20.136357410953682</v>
      </c>
      <c r="AV267">
        <v>26.622123241844825</v>
      </c>
      <c r="AX267">
        <f t="shared" si="225"/>
        <v>0</v>
      </c>
      <c r="AY267">
        <f t="shared" si="226"/>
        <v>1</v>
      </c>
      <c r="AZ267">
        <f t="shared" si="227"/>
        <v>6.4857658308911432</v>
      </c>
      <c r="BC267">
        <v>260</v>
      </c>
      <c r="BD267" t="e">
        <v>#N/A</v>
      </c>
      <c r="BE267" t="e">
        <v>#N/A</v>
      </c>
      <c r="BG267" t="e">
        <f t="shared" si="228"/>
        <v>#N/A</v>
      </c>
      <c r="BH267" t="e">
        <f t="shared" si="229"/>
        <v>#N/A</v>
      </c>
      <c r="BI267" t="e">
        <f t="shared" si="230"/>
        <v>#N/A</v>
      </c>
      <c r="BL267">
        <v>260</v>
      </c>
      <c r="BM267">
        <v>38.807637269982507</v>
      </c>
      <c r="BN267">
        <v>18.105636493540558</v>
      </c>
      <c r="BP267">
        <f t="shared" si="231"/>
        <v>1</v>
      </c>
      <c r="BQ267">
        <f t="shared" si="232"/>
        <v>0</v>
      </c>
      <c r="BR267">
        <f t="shared" si="233"/>
        <v>20.702000776441949</v>
      </c>
      <c r="BU267">
        <v>260</v>
      </c>
      <c r="BV267">
        <v>14.467622142448</v>
      </c>
      <c r="BW267">
        <v>21.824682395927649</v>
      </c>
      <c r="BY267">
        <f t="shared" si="234"/>
        <v>0</v>
      </c>
      <c r="BZ267">
        <f t="shared" si="235"/>
        <v>1</v>
      </c>
      <c r="CA267">
        <f t="shared" si="236"/>
        <v>7.3570602534796485</v>
      </c>
      <c r="CD267">
        <v>260</v>
      </c>
      <c r="CE267">
        <v>29.573385853752825</v>
      </c>
      <c r="CF267">
        <v>32.381330841702209</v>
      </c>
      <c r="CH267">
        <f t="shared" si="237"/>
        <v>0</v>
      </c>
      <c r="CI267">
        <f t="shared" si="238"/>
        <v>1</v>
      </c>
      <c r="CJ267">
        <f t="shared" si="239"/>
        <v>2.8079449879493836</v>
      </c>
      <c r="CM267">
        <v>260</v>
      </c>
      <c r="CN267">
        <v>18.285168900264537</v>
      </c>
      <c r="CO267">
        <v>5.6357073499626189</v>
      </c>
      <c r="CQ267">
        <f t="shared" si="240"/>
        <v>1</v>
      </c>
      <c r="CR267">
        <f t="shared" si="241"/>
        <v>0</v>
      </c>
      <c r="CS267">
        <f t="shared" si="242"/>
        <v>12.649461550301918</v>
      </c>
      <c r="CV267">
        <v>260</v>
      </c>
      <c r="CW267">
        <v>21.476766248026614</v>
      </c>
      <c r="CX267">
        <v>19.661030781906405</v>
      </c>
      <c r="CZ267">
        <f t="shared" si="243"/>
        <v>1</v>
      </c>
      <c r="DA267">
        <f t="shared" si="244"/>
        <v>0</v>
      </c>
      <c r="DB267">
        <f t="shared" si="245"/>
        <v>1.8157354661202092</v>
      </c>
      <c r="DE267">
        <v>260</v>
      </c>
      <c r="DF267">
        <v>22.799098391676953</v>
      </c>
      <c r="DG267">
        <v>20.475637463272133</v>
      </c>
      <c r="DI267">
        <f t="shared" si="246"/>
        <v>1</v>
      </c>
      <c r="DJ267">
        <f t="shared" si="247"/>
        <v>0</v>
      </c>
      <c r="DK267">
        <f t="shared" si="248"/>
        <v>2.3234609284048204</v>
      </c>
      <c r="DN267">
        <v>260</v>
      </c>
      <c r="DO267">
        <v>26.361190654517817</v>
      </c>
      <c r="DP267">
        <v>30.561180321705905</v>
      </c>
      <c r="DR267">
        <f t="shared" si="249"/>
        <v>0</v>
      </c>
      <c r="DS267">
        <f t="shared" si="250"/>
        <v>1</v>
      </c>
      <c r="DT267">
        <f t="shared" si="251"/>
        <v>4.1999896671880883</v>
      </c>
      <c r="DW267">
        <v>260</v>
      </c>
      <c r="DX267">
        <v>15.816552401314581</v>
      </c>
      <c r="DY267">
        <v>16.43230478920993</v>
      </c>
      <c r="EA267">
        <f t="shared" si="252"/>
        <v>0</v>
      </c>
      <c r="EB267">
        <f t="shared" si="253"/>
        <v>1</v>
      </c>
      <c r="EC267">
        <f t="shared" si="254"/>
        <v>0.61575238789534836</v>
      </c>
      <c r="EF267">
        <v>260</v>
      </c>
      <c r="EG267">
        <v>14.242100844018269</v>
      </c>
      <c r="EH267">
        <v>18.982706405690539</v>
      </c>
      <c r="EJ267">
        <f t="shared" si="255"/>
        <v>0</v>
      </c>
      <c r="EK267">
        <f t="shared" si="256"/>
        <v>1</v>
      </c>
      <c r="EL267">
        <f t="shared" si="257"/>
        <v>4.74060556167227</v>
      </c>
      <c r="EO267">
        <v>260</v>
      </c>
      <c r="EP267">
        <v>25.460109100667864</v>
      </c>
      <c r="EQ267">
        <v>10.529594946512727</v>
      </c>
      <c r="ES267">
        <f t="shared" si="258"/>
        <v>1</v>
      </c>
      <c r="ET267">
        <f t="shared" si="259"/>
        <v>0</v>
      </c>
      <c r="EU267">
        <f t="shared" si="260"/>
        <v>14.930514154155137</v>
      </c>
    </row>
    <row r="268" spans="1:151" x14ac:dyDescent="0.25">
      <c r="A268">
        <v>261</v>
      </c>
      <c r="B268">
        <v>16.094679196142536</v>
      </c>
      <c r="C268">
        <v>44.97551992869478</v>
      </c>
      <c r="E268">
        <f t="shared" si="210"/>
        <v>0</v>
      </c>
      <c r="F268">
        <f t="shared" si="212"/>
        <v>1</v>
      </c>
      <c r="G268">
        <f t="shared" si="211"/>
        <v>28.880840732552244</v>
      </c>
      <c r="J268">
        <v>261</v>
      </c>
      <c r="K268">
        <v>19.436948791386463</v>
      </c>
      <c r="L268">
        <v>22.895261661030048</v>
      </c>
      <c r="N268">
        <f t="shared" si="213"/>
        <v>0</v>
      </c>
      <c r="O268">
        <f t="shared" si="214"/>
        <v>1</v>
      </c>
      <c r="P268">
        <f t="shared" si="215"/>
        <v>3.458312869643585</v>
      </c>
      <c r="S268">
        <v>261</v>
      </c>
      <c r="T268">
        <v>20.085506159238196</v>
      </c>
      <c r="U268">
        <v>31.237898162727035</v>
      </c>
      <c r="W268">
        <f t="shared" si="216"/>
        <v>0</v>
      </c>
      <c r="X268">
        <f t="shared" si="217"/>
        <v>1</v>
      </c>
      <c r="Y268">
        <f t="shared" si="218"/>
        <v>11.152392003488838</v>
      </c>
      <c r="AB268">
        <v>261</v>
      </c>
      <c r="AC268">
        <v>27.146461181554557</v>
      </c>
      <c r="AD268">
        <v>17.462666624534361</v>
      </c>
      <c r="AF268">
        <f t="shared" si="219"/>
        <v>1</v>
      </c>
      <c r="AG268">
        <f t="shared" si="220"/>
        <v>0</v>
      </c>
      <c r="AH268">
        <f t="shared" si="221"/>
        <v>9.683794557020196</v>
      </c>
      <c r="AK268">
        <v>261</v>
      </c>
      <c r="AL268">
        <v>23.119202632493618</v>
      </c>
      <c r="AM268">
        <v>30.601488852589046</v>
      </c>
      <c r="AO268">
        <f t="shared" si="222"/>
        <v>0</v>
      </c>
      <c r="AP268">
        <f t="shared" si="223"/>
        <v>1</v>
      </c>
      <c r="AQ268">
        <f t="shared" si="224"/>
        <v>7.4822862200954283</v>
      </c>
      <c r="AT268">
        <v>261</v>
      </c>
      <c r="AU268">
        <v>18.83471222110629</v>
      </c>
      <c r="AV268">
        <v>29.375638242216613</v>
      </c>
      <c r="AX268">
        <f t="shared" si="225"/>
        <v>0</v>
      </c>
      <c r="AY268">
        <f t="shared" si="226"/>
        <v>1</v>
      </c>
      <c r="AZ268">
        <f t="shared" si="227"/>
        <v>10.540926021110323</v>
      </c>
      <c r="BC268">
        <v>261</v>
      </c>
      <c r="BD268" t="e">
        <v>#N/A</v>
      </c>
      <c r="BE268" t="e">
        <v>#N/A</v>
      </c>
      <c r="BG268" t="e">
        <f t="shared" si="228"/>
        <v>#N/A</v>
      </c>
      <c r="BH268" t="e">
        <f t="shared" si="229"/>
        <v>#N/A</v>
      </c>
      <c r="BI268" t="e">
        <f t="shared" si="230"/>
        <v>#N/A</v>
      </c>
      <c r="BL268">
        <v>261</v>
      </c>
      <c r="BM268">
        <v>43.382658760617744</v>
      </c>
      <c r="BN268">
        <v>14.630675241355029</v>
      </c>
      <c r="BP268">
        <f t="shared" si="231"/>
        <v>1</v>
      </c>
      <c r="BQ268">
        <f t="shared" si="232"/>
        <v>0</v>
      </c>
      <c r="BR268">
        <f t="shared" si="233"/>
        <v>28.751983519262716</v>
      </c>
      <c r="BU268">
        <v>261</v>
      </c>
      <c r="BV268">
        <v>28.31068687970663</v>
      </c>
      <c r="BW268">
        <v>25.186893250638086</v>
      </c>
      <c r="BY268">
        <f t="shared" si="234"/>
        <v>1</v>
      </c>
      <c r="BZ268">
        <f t="shared" si="235"/>
        <v>0</v>
      </c>
      <c r="CA268">
        <f t="shared" si="236"/>
        <v>3.123793629068544</v>
      </c>
      <c r="CD268">
        <v>261</v>
      </c>
      <c r="CE268">
        <v>16.283638040043641</v>
      </c>
      <c r="CF268">
        <v>14.066351672171875</v>
      </c>
      <c r="CH268">
        <f t="shared" si="237"/>
        <v>1</v>
      </c>
      <c r="CI268">
        <f t="shared" si="238"/>
        <v>0</v>
      </c>
      <c r="CJ268">
        <f t="shared" si="239"/>
        <v>2.2172863678717665</v>
      </c>
      <c r="CM268">
        <v>261</v>
      </c>
      <c r="CN268">
        <v>20.636892132563894</v>
      </c>
      <c r="CO268">
        <v>30.341488725720353</v>
      </c>
      <c r="CQ268">
        <f t="shared" si="240"/>
        <v>0</v>
      </c>
      <c r="CR268">
        <f t="shared" si="241"/>
        <v>1</v>
      </c>
      <c r="CS268">
        <f t="shared" si="242"/>
        <v>9.7045965931564595</v>
      </c>
      <c r="CV268">
        <v>261</v>
      </c>
      <c r="CW268">
        <v>22.538077121320526</v>
      </c>
      <c r="CX268">
        <v>18.955461469763623</v>
      </c>
      <c r="CZ268">
        <f t="shared" si="243"/>
        <v>1</v>
      </c>
      <c r="DA268">
        <f t="shared" si="244"/>
        <v>0</v>
      </c>
      <c r="DB268">
        <f t="shared" si="245"/>
        <v>3.5826156515569032</v>
      </c>
      <c r="DE268">
        <v>261</v>
      </c>
      <c r="DF268">
        <v>34.588462380797104</v>
      </c>
      <c r="DG268">
        <v>32.770789025792496</v>
      </c>
      <c r="DI268">
        <f t="shared" si="246"/>
        <v>1</v>
      </c>
      <c r="DJ268">
        <f t="shared" si="247"/>
        <v>0</v>
      </c>
      <c r="DK268">
        <f t="shared" si="248"/>
        <v>1.817673355004608</v>
      </c>
      <c r="DN268">
        <v>261</v>
      </c>
      <c r="DO268">
        <v>23.384237993720493</v>
      </c>
      <c r="DP268">
        <v>20.456045703047568</v>
      </c>
      <c r="DR268">
        <f t="shared" si="249"/>
        <v>1</v>
      </c>
      <c r="DS268">
        <f t="shared" si="250"/>
        <v>0</v>
      </c>
      <c r="DT268">
        <f t="shared" si="251"/>
        <v>2.928192290672925</v>
      </c>
      <c r="DW268">
        <v>261</v>
      </c>
      <c r="DX268">
        <v>12.713959023296717</v>
      </c>
      <c r="DY268">
        <v>20.305658120011618</v>
      </c>
      <c r="EA268">
        <f t="shared" si="252"/>
        <v>0</v>
      </c>
      <c r="EB268">
        <f t="shared" si="253"/>
        <v>1</v>
      </c>
      <c r="EC268">
        <f t="shared" si="254"/>
        <v>7.5916990967149012</v>
      </c>
      <c r="EF268">
        <v>261</v>
      </c>
      <c r="EG268">
        <v>22.610247299063012</v>
      </c>
      <c r="EH268">
        <v>19.109238161212495</v>
      </c>
      <c r="EJ268">
        <f t="shared" si="255"/>
        <v>1</v>
      </c>
      <c r="EK268">
        <f t="shared" si="256"/>
        <v>0</v>
      </c>
      <c r="EL268">
        <f t="shared" si="257"/>
        <v>3.5010091378505166</v>
      </c>
      <c r="EO268">
        <v>261</v>
      </c>
      <c r="EP268">
        <v>28.899336660665</v>
      </c>
      <c r="EQ268">
        <v>45.145554014818067</v>
      </c>
      <c r="ES268">
        <f t="shared" si="258"/>
        <v>0</v>
      </c>
      <c r="ET268">
        <f t="shared" si="259"/>
        <v>1</v>
      </c>
      <c r="EU268">
        <f t="shared" si="260"/>
        <v>16.246217354153067</v>
      </c>
    </row>
    <row r="269" spans="1:151" x14ac:dyDescent="0.25">
      <c r="A269">
        <v>262</v>
      </c>
      <c r="B269">
        <v>11.08752021475701</v>
      </c>
      <c r="C269">
        <v>37.985580352865952</v>
      </c>
      <c r="E269">
        <f t="shared" si="210"/>
        <v>0</v>
      </c>
      <c r="F269">
        <f t="shared" si="212"/>
        <v>1</v>
      </c>
      <c r="G269">
        <f t="shared" si="211"/>
        <v>26.898060138108942</v>
      </c>
      <c r="J269">
        <v>262</v>
      </c>
      <c r="K269">
        <v>10.478987492010825</v>
      </c>
      <c r="L269">
        <v>9.8024565367274725</v>
      </c>
      <c r="N269">
        <f t="shared" si="213"/>
        <v>1</v>
      </c>
      <c r="O269">
        <f t="shared" si="214"/>
        <v>0</v>
      </c>
      <c r="P269">
        <f t="shared" si="215"/>
        <v>0.6765309552833525</v>
      </c>
      <c r="S269">
        <v>262</v>
      </c>
      <c r="T269">
        <v>20.059007498557019</v>
      </c>
      <c r="U269">
        <v>36.049544270034971</v>
      </c>
      <c r="W269">
        <f t="shared" si="216"/>
        <v>0</v>
      </c>
      <c r="X269">
        <f t="shared" si="217"/>
        <v>1</v>
      </c>
      <c r="Y269">
        <f t="shared" si="218"/>
        <v>15.990536771477952</v>
      </c>
      <c r="AB269">
        <v>262</v>
      </c>
      <c r="AC269">
        <v>34.023756976642069</v>
      </c>
      <c r="AD269">
        <v>16.121040583231323</v>
      </c>
      <c r="AF269">
        <f t="shared" si="219"/>
        <v>1</v>
      </c>
      <c r="AG269">
        <f t="shared" si="220"/>
        <v>0</v>
      </c>
      <c r="AH269">
        <f t="shared" si="221"/>
        <v>17.902716393410746</v>
      </c>
      <c r="AK269">
        <v>262</v>
      </c>
      <c r="AL269">
        <v>14.192455763188542</v>
      </c>
      <c r="AM269">
        <v>15.888237262127722</v>
      </c>
      <c r="AO269">
        <f t="shared" si="222"/>
        <v>0</v>
      </c>
      <c r="AP269">
        <f t="shared" si="223"/>
        <v>1</v>
      </c>
      <c r="AQ269">
        <f t="shared" si="224"/>
        <v>1.69578149893918</v>
      </c>
      <c r="AT269">
        <v>262</v>
      </c>
      <c r="AU269">
        <v>19.198601787566879</v>
      </c>
      <c r="AV269">
        <v>28.427854919182494</v>
      </c>
      <c r="AX269">
        <f t="shared" si="225"/>
        <v>0</v>
      </c>
      <c r="AY269">
        <f t="shared" si="226"/>
        <v>1</v>
      </c>
      <c r="AZ269">
        <f t="shared" si="227"/>
        <v>9.2292531316156143</v>
      </c>
      <c r="BC269">
        <v>262</v>
      </c>
      <c r="BD269" t="e">
        <v>#N/A</v>
      </c>
      <c r="BE269" t="e">
        <v>#N/A</v>
      </c>
      <c r="BG269" t="e">
        <f t="shared" si="228"/>
        <v>#N/A</v>
      </c>
      <c r="BH269" t="e">
        <f t="shared" si="229"/>
        <v>#N/A</v>
      </c>
      <c r="BI269" t="e">
        <f t="shared" si="230"/>
        <v>#N/A</v>
      </c>
      <c r="BL269">
        <v>262</v>
      </c>
      <c r="BM269">
        <v>24.067400543163185</v>
      </c>
      <c r="BN269">
        <v>15.726778762221278</v>
      </c>
      <c r="BP269">
        <f t="shared" si="231"/>
        <v>1</v>
      </c>
      <c r="BQ269">
        <f t="shared" si="232"/>
        <v>0</v>
      </c>
      <c r="BR269">
        <f t="shared" si="233"/>
        <v>8.3406217809419072</v>
      </c>
      <c r="BU269">
        <v>262</v>
      </c>
      <c r="BV269">
        <v>18.62862618618102</v>
      </c>
      <c r="BW269">
        <v>26.731566793365086</v>
      </c>
      <c r="BY269">
        <f t="shared" si="234"/>
        <v>0</v>
      </c>
      <c r="BZ269">
        <f t="shared" si="235"/>
        <v>1</v>
      </c>
      <c r="CA269">
        <f t="shared" si="236"/>
        <v>8.1029406071840668</v>
      </c>
      <c r="CD269">
        <v>262</v>
      </c>
      <c r="CE269">
        <v>24.166381847057465</v>
      </c>
      <c r="CF269">
        <v>15.392515290585337</v>
      </c>
      <c r="CH269">
        <f t="shared" si="237"/>
        <v>1</v>
      </c>
      <c r="CI269">
        <f t="shared" si="238"/>
        <v>0</v>
      </c>
      <c r="CJ269">
        <f t="shared" si="239"/>
        <v>8.7738665564721288</v>
      </c>
      <c r="CM269">
        <v>262</v>
      </c>
      <c r="CN269">
        <v>18.104315902424158</v>
      </c>
      <c r="CO269">
        <v>19.031356483566807</v>
      </c>
      <c r="CQ269">
        <f t="shared" si="240"/>
        <v>0</v>
      </c>
      <c r="CR269">
        <f t="shared" si="241"/>
        <v>1</v>
      </c>
      <c r="CS269">
        <f t="shared" si="242"/>
        <v>0.92704058114264853</v>
      </c>
      <c r="CV269">
        <v>262</v>
      </c>
      <c r="CW269">
        <v>22.196061829972141</v>
      </c>
      <c r="CX269">
        <v>15.485082516858043</v>
      </c>
      <c r="CZ269">
        <f t="shared" si="243"/>
        <v>1</v>
      </c>
      <c r="DA269">
        <f t="shared" si="244"/>
        <v>0</v>
      </c>
      <c r="DB269">
        <f t="shared" si="245"/>
        <v>6.7109793131140982</v>
      </c>
      <c r="DE269">
        <v>262</v>
      </c>
      <c r="DF269">
        <v>26.846215840582399</v>
      </c>
      <c r="DG269">
        <v>28.763346389637334</v>
      </c>
      <c r="DI269">
        <f t="shared" si="246"/>
        <v>0</v>
      </c>
      <c r="DJ269">
        <f t="shared" si="247"/>
        <v>1</v>
      </c>
      <c r="DK269">
        <f t="shared" si="248"/>
        <v>1.9171305490549351</v>
      </c>
      <c r="DN269">
        <v>262</v>
      </c>
      <c r="DO269">
        <v>21.089808765335995</v>
      </c>
      <c r="DP269">
        <v>21.956949239832987</v>
      </c>
      <c r="DR269">
        <f t="shared" si="249"/>
        <v>0</v>
      </c>
      <c r="DS269">
        <f t="shared" si="250"/>
        <v>1</v>
      </c>
      <c r="DT269">
        <f t="shared" si="251"/>
        <v>0.86714047449699194</v>
      </c>
      <c r="DW269">
        <v>262</v>
      </c>
      <c r="DX269">
        <v>20.842788756711606</v>
      </c>
      <c r="DY269">
        <v>17.63076392519778</v>
      </c>
      <c r="EA269">
        <f t="shared" si="252"/>
        <v>1</v>
      </c>
      <c r="EB269">
        <f t="shared" si="253"/>
        <v>0</v>
      </c>
      <c r="EC269">
        <f t="shared" si="254"/>
        <v>3.2120248315138262</v>
      </c>
      <c r="EF269">
        <v>262</v>
      </c>
      <c r="EG269">
        <v>27.666602624507956</v>
      </c>
      <c r="EH269">
        <v>15.10186246108703</v>
      </c>
      <c r="EJ269">
        <f t="shared" si="255"/>
        <v>1</v>
      </c>
      <c r="EK269">
        <f t="shared" si="256"/>
        <v>0</v>
      </c>
      <c r="EL269">
        <f t="shared" si="257"/>
        <v>12.564740163420925</v>
      </c>
      <c r="EO269">
        <v>262</v>
      </c>
      <c r="EP269">
        <v>21.825525480624648</v>
      </c>
      <c r="EQ269">
        <v>22.983678590448552</v>
      </c>
      <c r="ES269">
        <f t="shared" si="258"/>
        <v>0</v>
      </c>
      <c r="ET269">
        <f t="shared" si="259"/>
        <v>1</v>
      </c>
      <c r="EU269">
        <f t="shared" si="260"/>
        <v>1.1581531098239033</v>
      </c>
    </row>
    <row r="270" spans="1:151" x14ac:dyDescent="0.25">
      <c r="A270">
        <v>263</v>
      </c>
      <c r="B270">
        <v>12.084868483893723</v>
      </c>
      <c r="C270">
        <v>19.965879926653916</v>
      </c>
      <c r="E270">
        <f t="shared" si="210"/>
        <v>0</v>
      </c>
      <c r="F270">
        <f t="shared" si="212"/>
        <v>1</v>
      </c>
      <c r="G270">
        <f t="shared" si="211"/>
        <v>7.8810114427601921</v>
      </c>
      <c r="J270">
        <v>263</v>
      </c>
      <c r="K270">
        <v>14.855679375272619</v>
      </c>
      <c r="L270">
        <v>30.639280688214669</v>
      </c>
      <c r="N270">
        <f t="shared" si="213"/>
        <v>0</v>
      </c>
      <c r="O270">
        <f t="shared" si="214"/>
        <v>1</v>
      </c>
      <c r="P270">
        <f t="shared" si="215"/>
        <v>15.78360131294205</v>
      </c>
      <c r="S270">
        <v>263</v>
      </c>
      <c r="T270">
        <v>17.034720226299953</v>
      </c>
      <c r="U270">
        <v>5.1324431319848571</v>
      </c>
      <c r="W270">
        <f t="shared" si="216"/>
        <v>1</v>
      </c>
      <c r="X270">
        <f t="shared" si="217"/>
        <v>0</v>
      </c>
      <c r="Y270">
        <f t="shared" si="218"/>
        <v>11.902277094315096</v>
      </c>
      <c r="AB270">
        <v>263</v>
      </c>
      <c r="AC270">
        <v>14.576528638908783</v>
      </c>
      <c r="AD270">
        <v>16.432595679815019</v>
      </c>
      <c r="AF270">
        <f t="shared" si="219"/>
        <v>0</v>
      </c>
      <c r="AG270">
        <f t="shared" si="220"/>
        <v>1</v>
      </c>
      <c r="AH270">
        <f t="shared" si="221"/>
        <v>1.8560670409062361</v>
      </c>
      <c r="AK270">
        <v>263</v>
      </c>
      <c r="AL270">
        <v>14.307218046575827</v>
      </c>
      <c r="AM270">
        <v>17.267993984918725</v>
      </c>
      <c r="AO270">
        <f t="shared" si="222"/>
        <v>0</v>
      </c>
      <c r="AP270">
        <f t="shared" si="223"/>
        <v>1</v>
      </c>
      <c r="AQ270">
        <f t="shared" si="224"/>
        <v>2.9607759383428984</v>
      </c>
      <c r="AT270">
        <v>263</v>
      </c>
      <c r="AU270">
        <v>18.222321918308545</v>
      </c>
      <c r="AV270">
        <v>19.53158387172277</v>
      </c>
      <c r="AX270">
        <f t="shared" si="225"/>
        <v>0</v>
      </c>
      <c r="AY270">
        <f t="shared" si="226"/>
        <v>1</v>
      </c>
      <c r="AZ270">
        <f t="shared" si="227"/>
        <v>1.3092619534142251</v>
      </c>
      <c r="BC270">
        <v>263</v>
      </c>
      <c r="BD270" t="e">
        <v>#N/A</v>
      </c>
      <c r="BE270" t="e">
        <v>#N/A</v>
      </c>
      <c r="BG270" t="e">
        <f t="shared" si="228"/>
        <v>#N/A</v>
      </c>
      <c r="BH270" t="e">
        <f t="shared" si="229"/>
        <v>#N/A</v>
      </c>
      <c r="BI270" t="e">
        <f t="shared" si="230"/>
        <v>#N/A</v>
      </c>
      <c r="BL270">
        <v>263</v>
      </c>
      <c r="BM270">
        <v>21.539148673530782</v>
      </c>
      <c r="BN270">
        <v>10.1806541869156</v>
      </c>
      <c r="BP270">
        <f t="shared" si="231"/>
        <v>1</v>
      </c>
      <c r="BQ270">
        <f t="shared" si="232"/>
        <v>0</v>
      </c>
      <c r="BR270">
        <f t="shared" si="233"/>
        <v>11.358494486615182</v>
      </c>
      <c r="BU270">
        <v>263</v>
      </c>
      <c r="BV270">
        <v>22.518088134449087</v>
      </c>
      <c r="BW270">
        <v>20.425141822872817</v>
      </c>
      <c r="BY270">
        <f t="shared" si="234"/>
        <v>1</v>
      </c>
      <c r="BZ270">
        <f t="shared" si="235"/>
        <v>0</v>
      </c>
      <c r="CA270">
        <f t="shared" si="236"/>
        <v>2.0929463115762701</v>
      </c>
      <c r="CD270">
        <v>263</v>
      </c>
      <c r="CE270">
        <v>22.097724728057642</v>
      </c>
      <c r="CF270">
        <v>27.147631503496545</v>
      </c>
      <c r="CH270">
        <f t="shared" si="237"/>
        <v>0</v>
      </c>
      <c r="CI270">
        <f t="shared" si="238"/>
        <v>1</v>
      </c>
      <c r="CJ270">
        <f t="shared" si="239"/>
        <v>5.0499067754389024</v>
      </c>
      <c r="CM270">
        <v>263</v>
      </c>
      <c r="CN270">
        <v>18.786412064156604</v>
      </c>
      <c r="CO270">
        <v>28.216592265906669</v>
      </c>
      <c r="CQ270">
        <f t="shared" si="240"/>
        <v>0</v>
      </c>
      <c r="CR270">
        <f t="shared" si="241"/>
        <v>1</v>
      </c>
      <c r="CS270">
        <f t="shared" si="242"/>
        <v>9.4301802017500655</v>
      </c>
      <c r="CV270">
        <v>263</v>
      </c>
      <c r="CW270">
        <v>20.855822396203898</v>
      </c>
      <c r="CX270">
        <v>21.409943726646297</v>
      </c>
      <c r="CZ270">
        <f t="shared" si="243"/>
        <v>0</v>
      </c>
      <c r="DA270">
        <f t="shared" si="244"/>
        <v>1</v>
      </c>
      <c r="DB270">
        <f t="shared" si="245"/>
        <v>0.55412133044239908</v>
      </c>
      <c r="DE270">
        <v>263</v>
      </c>
      <c r="DF270">
        <v>26.849352354949119</v>
      </c>
      <c r="DG270">
        <v>12.914727612234183</v>
      </c>
      <c r="DI270">
        <f t="shared" si="246"/>
        <v>1</v>
      </c>
      <c r="DJ270">
        <f t="shared" si="247"/>
        <v>0</v>
      </c>
      <c r="DK270">
        <f t="shared" si="248"/>
        <v>13.934624742714936</v>
      </c>
      <c r="DN270">
        <v>263</v>
      </c>
      <c r="DO270">
        <v>24.939954240228488</v>
      </c>
      <c r="DP270">
        <v>30.953706234423976</v>
      </c>
      <c r="DR270">
        <f t="shared" si="249"/>
        <v>0</v>
      </c>
      <c r="DS270">
        <f t="shared" si="250"/>
        <v>1</v>
      </c>
      <c r="DT270">
        <f t="shared" si="251"/>
        <v>6.0137519941954878</v>
      </c>
      <c r="DW270">
        <v>263</v>
      </c>
      <c r="DX270">
        <v>6.6549461077214538</v>
      </c>
      <c r="DY270">
        <v>18.461700329357068</v>
      </c>
      <c r="EA270">
        <f t="shared" si="252"/>
        <v>0</v>
      </c>
      <c r="EB270">
        <f t="shared" si="253"/>
        <v>1</v>
      </c>
      <c r="EC270">
        <f t="shared" si="254"/>
        <v>11.806754221635614</v>
      </c>
      <c r="EF270">
        <v>263</v>
      </c>
      <c r="EG270">
        <v>19.221822489567341</v>
      </c>
      <c r="EH270">
        <v>15.393938020870067</v>
      </c>
      <c r="EJ270">
        <f t="shared" si="255"/>
        <v>1</v>
      </c>
      <c r="EK270">
        <f t="shared" si="256"/>
        <v>0</v>
      </c>
      <c r="EL270">
        <f t="shared" si="257"/>
        <v>3.8278844686972739</v>
      </c>
      <c r="EO270">
        <v>263</v>
      </c>
      <c r="EP270">
        <v>20.156989417588669</v>
      </c>
      <c r="EQ270">
        <v>28.788300439741661</v>
      </c>
      <c r="ES270">
        <f t="shared" si="258"/>
        <v>0</v>
      </c>
      <c r="ET270">
        <f t="shared" si="259"/>
        <v>1</v>
      </c>
      <c r="EU270">
        <f t="shared" si="260"/>
        <v>8.6313110221529925</v>
      </c>
    </row>
    <row r="271" spans="1:151" x14ac:dyDescent="0.25">
      <c r="A271">
        <v>264</v>
      </c>
      <c r="B271">
        <v>14.316176751800178</v>
      </c>
      <c r="C271">
        <v>30.956105130642353</v>
      </c>
      <c r="E271">
        <f t="shared" si="210"/>
        <v>0</v>
      </c>
      <c r="F271">
        <f t="shared" si="212"/>
        <v>1</v>
      </c>
      <c r="G271">
        <f t="shared" si="211"/>
        <v>16.639928378842175</v>
      </c>
      <c r="J271">
        <v>264</v>
      </c>
      <c r="K271">
        <v>18.601071734020781</v>
      </c>
      <c r="L271">
        <v>17.640321596022968</v>
      </c>
      <c r="N271">
        <f t="shared" si="213"/>
        <v>1</v>
      </c>
      <c r="O271">
        <f t="shared" si="214"/>
        <v>0</v>
      </c>
      <c r="P271">
        <f t="shared" si="215"/>
        <v>0.96075013799781317</v>
      </c>
      <c r="S271">
        <v>264</v>
      </c>
      <c r="T271">
        <v>22.226794731611591</v>
      </c>
      <c r="U271">
        <v>19.741562031405604</v>
      </c>
      <c r="W271">
        <f t="shared" si="216"/>
        <v>1</v>
      </c>
      <c r="X271">
        <f t="shared" si="217"/>
        <v>0</v>
      </c>
      <c r="Y271">
        <f t="shared" si="218"/>
        <v>2.4852327002059873</v>
      </c>
      <c r="AB271">
        <v>264</v>
      </c>
      <c r="AC271">
        <v>26.535182216536302</v>
      </c>
      <c r="AD271">
        <v>17.033824149423143</v>
      </c>
      <c r="AF271">
        <f t="shared" si="219"/>
        <v>1</v>
      </c>
      <c r="AG271">
        <f t="shared" si="220"/>
        <v>0</v>
      </c>
      <c r="AH271">
        <f t="shared" si="221"/>
        <v>9.5013580671131592</v>
      </c>
      <c r="AK271">
        <v>264</v>
      </c>
      <c r="AL271">
        <v>13.802317889622964</v>
      </c>
      <c r="AM271">
        <v>28.590386718602637</v>
      </c>
      <c r="AO271">
        <f t="shared" si="222"/>
        <v>0</v>
      </c>
      <c r="AP271">
        <f t="shared" si="223"/>
        <v>1</v>
      </c>
      <c r="AQ271">
        <f t="shared" si="224"/>
        <v>14.788068828979673</v>
      </c>
      <c r="AT271">
        <v>264</v>
      </c>
      <c r="AU271">
        <v>15.962729680658143</v>
      </c>
      <c r="AV271">
        <v>14.198029670585779</v>
      </c>
      <c r="AX271">
        <f t="shared" si="225"/>
        <v>1</v>
      </c>
      <c r="AY271">
        <f t="shared" si="226"/>
        <v>0</v>
      </c>
      <c r="AZ271">
        <f t="shared" si="227"/>
        <v>1.7647000100723638</v>
      </c>
      <c r="BC271">
        <v>264</v>
      </c>
      <c r="BD271" t="e">
        <v>#N/A</v>
      </c>
      <c r="BE271" t="e">
        <v>#N/A</v>
      </c>
      <c r="BG271" t="e">
        <f t="shared" si="228"/>
        <v>#N/A</v>
      </c>
      <c r="BH271" t="e">
        <f t="shared" si="229"/>
        <v>#N/A</v>
      </c>
      <c r="BI271" t="e">
        <f t="shared" si="230"/>
        <v>#N/A</v>
      </c>
      <c r="BL271">
        <v>264</v>
      </c>
      <c r="BM271">
        <v>14.278152199181086</v>
      </c>
      <c r="BN271">
        <v>20.278081112569524</v>
      </c>
      <c r="BP271">
        <f t="shared" si="231"/>
        <v>0</v>
      </c>
      <c r="BQ271">
        <f t="shared" si="232"/>
        <v>1</v>
      </c>
      <c r="BR271">
        <f t="shared" si="233"/>
        <v>5.9999289133884375</v>
      </c>
      <c r="BU271">
        <v>264</v>
      </c>
      <c r="BV271">
        <v>22.734902946877916</v>
      </c>
      <c r="BW271">
        <v>18.911228565852781</v>
      </c>
      <c r="BY271">
        <f t="shared" si="234"/>
        <v>1</v>
      </c>
      <c r="BZ271">
        <f t="shared" si="235"/>
        <v>0</v>
      </c>
      <c r="CA271">
        <f t="shared" si="236"/>
        <v>3.8236743810251355</v>
      </c>
      <c r="CD271">
        <v>264</v>
      </c>
      <c r="CE271">
        <v>17.041763371347983</v>
      </c>
      <c r="CF271">
        <v>41.800409829195068</v>
      </c>
      <c r="CH271">
        <f t="shared" si="237"/>
        <v>0</v>
      </c>
      <c r="CI271">
        <f t="shared" si="238"/>
        <v>1</v>
      </c>
      <c r="CJ271">
        <f t="shared" si="239"/>
        <v>24.758646457847085</v>
      </c>
      <c r="CM271">
        <v>264</v>
      </c>
      <c r="CN271">
        <v>20.084283063036366</v>
      </c>
      <c r="CO271">
        <v>18.150123699274019</v>
      </c>
      <c r="CQ271">
        <f t="shared" si="240"/>
        <v>1</v>
      </c>
      <c r="CR271">
        <f t="shared" si="241"/>
        <v>0</v>
      </c>
      <c r="CS271">
        <f t="shared" si="242"/>
        <v>1.9341593637623475</v>
      </c>
      <c r="CV271">
        <v>264</v>
      </c>
      <c r="CW271">
        <v>22.976985019486566</v>
      </c>
      <c r="CX271">
        <v>23.417735793241157</v>
      </c>
      <c r="CZ271">
        <f t="shared" si="243"/>
        <v>0</v>
      </c>
      <c r="DA271">
        <f t="shared" si="244"/>
        <v>1</v>
      </c>
      <c r="DB271">
        <f t="shared" si="245"/>
        <v>0.4407507737545906</v>
      </c>
      <c r="DE271">
        <v>264</v>
      </c>
      <c r="DF271">
        <v>20.084104000044011</v>
      </c>
      <c r="DG271">
        <v>9.6411016863878114</v>
      </c>
      <c r="DI271">
        <f t="shared" si="246"/>
        <v>1</v>
      </c>
      <c r="DJ271">
        <f t="shared" si="247"/>
        <v>0</v>
      </c>
      <c r="DK271">
        <f t="shared" si="248"/>
        <v>10.4430023136562</v>
      </c>
      <c r="DN271">
        <v>264</v>
      </c>
      <c r="DO271">
        <v>21.27750984223778</v>
      </c>
      <c r="DP271">
        <v>23.202090031656503</v>
      </c>
      <c r="DR271">
        <f t="shared" si="249"/>
        <v>0</v>
      </c>
      <c r="DS271">
        <f t="shared" si="250"/>
        <v>1</v>
      </c>
      <c r="DT271">
        <f t="shared" si="251"/>
        <v>1.9245801894187231</v>
      </c>
      <c r="DW271">
        <v>264</v>
      </c>
      <c r="DX271">
        <v>19.148634898054652</v>
      </c>
      <c r="DY271">
        <v>23.439072173520167</v>
      </c>
      <c r="EA271">
        <f t="shared" si="252"/>
        <v>0</v>
      </c>
      <c r="EB271">
        <f t="shared" si="253"/>
        <v>1</v>
      </c>
      <c r="EC271">
        <f t="shared" si="254"/>
        <v>4.2904372754655142</v>
      </c>
      <c r="EF271">
        <v>264</v>
      </c>
      <c r="EG271">
        <v>24.048145089920308</v>
      </c>
      <c r="EH271">
        <v>19.525078247065103</v>
      </c>
      <c r="EJ271">
        <f t="shared" si="255"/>
        <v>1</v>
      </c>
      <c r="EK271">
        <f t="shared" si="256"/>
        <v>0</v>
      </c>
      <c r="EL271">
        <f t="shared" si="257"/>
        <v>4.5230668428552043</v>
      </c>
      <c r="EO271">
        <v>264</v>
      </c>
      <c r="EP271">
        <v>17.995128576400777</v>
      </c>
      <c r="EQ271">
        <v>39.290834042538478</v>
      </c>
      <c r="ES271">
        <f t="shared" si="258"/>
        <v>0</v>
      </c>
      <c r="ET271">
        <f t="shared" si="259"/>
        <v>1</v>
      </c>
      <c r="EU271">
        <f t="shared" si="260"/>
        <v>21.295705466137701</v>
      </c>
    </row>
    <row r="272" spans="1:151" x14ac:dyDescent="0.25">
      <c r="A272">
        <v>265</v>
      </c>
      <c r="B272">
        <v>14.081157967543264</v>
      </c>
      <c r="C272">
        <v>16.85952125855578</v>
      </c>
      <c r="E272">
        <f t="shared" si="210"/>
        <v>0</v>
      </c>
      <c r="F272">
        <f t="shared" si="212"/>
        <v>1</v>
      </c>
      <c r="G272">
        <f t="shared" si="211"/>
        <v>2.778363291012516</v>
      </c>
      <c r="J272">
        <v>265</v>
      </c>
      <c r="K272">
        <v>18.545988918388062</v>
      </c>
      <c r="L272">
        <v>19.711353260046216</v>
      </c>
      <c r="N272">
        <f t="shared" si="213"/>
        <v>0</v>
      </c>
      <c r="O272">
        <f t="shared" si="214"/>
        <v>1</v>
      </c>
      <c r="P272">
        <f t="shared" si="215"/>
        <v>1.1653643416581545</v>
      </c>
      <c r="S272">
        <v>265</v>
      </c>
      <c r="T272">
        <v>24.129041058471699</v>
      </c>
      <c r="U272">
        <v>5.1221516222783414</v>
      </c>
      <c r="W272">
        <f t="shared" si="216"/>
        <v>1</v>
      </c>
      <c r="X272">
        <f t="shared" si="217"/>
        <v>0</v>
      </c>
      <c r="Y272">
        <f t="shared" si="218"/>
        <v>19.006889436193358</v>
      </c>
      <c r="AB272">
        <v>265</v>
      </c>
      <c r="AC272">
        <v>22.78662247970324</v>
      </c>
      <c r="AD272">
        <v>17.797257514803967</v>
      </c>
      <c r="AF272">
        <f t="shared" si="219"/>
        <v>1</v>
      </c>
      <c r="AG272">
        <f t="shared" si="220"/>
        <v>0</v>
      </c>
      <c r="AH272">
        <f t="shared" si="221"/>
        <v>4.9893649648992735</v>
      </c>
      <c r="AK272">
        <v>265</v>
      </c>
      <c r="AL272">
        <v>15.15543715010703</v>
      </c>
      <c r="AM272">
        <v>27.050516266312549</v>
      </c>
      <c r="AO272">
        <f t="shared" si="222"/>
        <v>0</v>
      </c>
      <c r="AP272">
        <f t="shared" si="223"/>
        <v>1</v>
      </c>
      <c r="AQ272">
        <f t="shared" si="224"/>
        <v>11.895079116205519</v>
      </c>
      <c r="AT272">
        <v>265</v>
      </c>
      <c r="AU272">
        <v>20.315685265532522</v>
      </c>
      <c r="AV272">
        <v>35.337205346992207</v>
      </c>
      <c r="AX272">
        <f t="shared" si="225"/>
        <v>0</v>
      </c>
      <c r="AY272">
        <f t="shared" si="226"/>
        <v>1</v>
      </c>
      <c r="AZ272">
        <f t="shared" si="227"/>
        <v>15.021520081459684</v>
      </c>
      <c r="BC272">
        <v>265</v>
      </c>
      <c r="BD272" t="e">
        <v>#N/A</v>
      </c>
      <c r="BE272" t="e">
        <v>#N/A</v>
      </c>
      <c r="BG272" t="e">
        <f t="shared" si="228"/>
        <v>#N/A</v>
      </c>
      <c r="BH272" t="e">
        <f t="shared" si="229"/>
        <v>#N/A</v>
      </c>
      <c r="BI272" t="e">
        <f t="shared" si="230"/>
        <v>#N/A</v>
      </c>
      <c r="BL272">
        <v>265</v>
      </c>
      <c r="BM272">
        <v>29.777096099874129</v>
      </c>
      <c r="BN272">
        <v>9.7061937202154063</v>
      </c>
      <c r="BP272">
        <f t="shared" si="231"/>
        <v>1</v>
      </c>
      <c r="BQ272">
        <f t="shared" si="232"/>
        <v>0</v>
      </c>
      <c r="BR272">
        <f t="shared" si="233"/>
        <v>20.070902379658722</v>
      </c>
      <c r="BU272">
        <v>265</v>
      </c>
      <c r="BV272">
        <v>16.709683149495653</v>
      </c>
      <c r="BW272">
        <v>20.265918884324307</v>
      </c>
      <c r="BY272">
        <f t="shared" si="234"/>
        <v>0</v>
      </c>
      <c r="BZ272">
        <f t="shared" si="235"/>
        <v>1</v>
      </c>
      <c r="CA272">
        <f t="shared" si="236"/>
        <v>3.556235734828654</v>
      </c>
      <c r="CD272">
        <v>265</v>
      </c>
      <c r="CE272">
        <v>26.00359364439915</v>
      </c>
      <c r="CF272">
        <v>16.930674250493546</v>
      </c>
      <c r="CH272">
        <f t="shared" si="237"/>
        <v>1</v>
      </c>
      <c r="CI272">
        <f t="shared" si="238"/>
        <v>0</v>
      </c>
      <c r="CJ272">
        <f t="shared" si="239"/>
        <v>9.0729193939056039</v>
      </c>
      <c r="CM272">
        <v>265</v>
      </c>
      <c r="CN272">
        <v>19.657550209866301</v>
      </c>
      <c r="CO272">
        <v>28.645188006905844</v>
      </c>
      <c r="CQ272">
        <f t="shared" si="240"/>
        <v>0</v>
      </c>
      <c r="CR272">
        <f t="shared" si="241"/>
        <v>1</v>
      </c>
      <c r="CS272">
        <f t="shared" si="242"/>
        <v>8.9876377970395431</v>
      </c>
      <c r="CV272">
        <v>265</v>
      </c>
      <c r="CW272">
        <v>23.283289136912863</v>
      </c>
      <c r="CX272">
        <v>17.638173231861707</v>
      </c>
      <c r="CZ272">
        <f t="shared" si="243"/>
        <v>1</v>
      </c>
      <c r="DA272">
        <f t="shared" si="244"/>
        <v>0</v>
      </c>
      <c r="DB272">
        <f t="shared" si="245"/>
        <v>5.6451159050511563</v>
      </c>
      <c r="DE272">
        <v>265</v>
      </c>
      <c r="DF272">
        <v>18.583646215080332</v>
      </c>
      <c r="DG272">
        <v>31.851203082927817</v>
      </c>
      <c r="DI272">
        <f t="shared" si="246"/>
        <v>0</v>
      </c>
      <c r="DJ272">
        <f t="shared" si="247"/>
        <v>1</v>
      </c>
      <c r="DK272">
        <f t="shared" si="248"/>
        <v>13.267556867847485</v>
      </c>
      <c r="DN272">
        <v>265</v>
      </c>
      <c r="DO272">
        <v>19.475563405809147</v>
      </c>
      <c r="DP272">
        <v>31.569939859618028</v>
      </c>
      <c r="DR272">
        <f t="shared" si="249"/>
        <v>0</v>
      </c>
      <c r="DS272">
        <f t="shared" si="250"/>
        <v>1</v>
      </c>
      <c r="DT272">
        <f t="shared" si="251"/>
        <v>12.094376453808881</v>
      </c>
      <c r="DW272">
        <v>265</v>
      </c>
      <c r="DX272">
        <v>26.771032888210751</v>
      </c>
      <c r="DY272">
        <v>31.902375438928274</v>
      </c>
      <c r="EA272">
        <f t="shared" si="252"/>
        <v>0</v>
      </c>
      <c r="EB272">
        <f t="shared" si="253"/>
        <v>1</v>
      </c>
      <c r="EC272">
        <f t="shared" si="254"/>
        <v>5.1313425507175232</v>
      </c>
      <c r="EF272">
        <v>265</v>
      </c>
      <c r="EG272">
        <v>19.632095629560215</v>
      </c>
      <c r="EH272">
        <v>14.515787554310045</v>
      </c>
      <c r="EJ272">
        <f t="shared" si="255"/>
        <v>1</v>
      </c>
      <c r="EK272">
        <f t="shared" si="256"/>
        <v>0</v>
      </c>
      <c r="EL272">
        <f t="shared" si="257"/>
        <v>5.1163080752501706</v>
      </c>
      <c r="EO272">
        <v>265</v>
      </c>
      <c r="EP272">
        <v>28.224203205344025</v>
      </c>
      <c r="EQ272">
        <v>31.65568258461423</v>
      </c>
      <c r="ES272">
        <f t="shared" si="258"/>
        <v>0</v>
      </c>
      <c r="ET272">
        <f t="shared" si="259"/>
        <v>1</v>
      </c>
      <c r="EU272">
        <f t="shared" si="260"/>
        <v>3.4314793792702041</v>
      </c>
    </row>
    <row r="273" spans="1:151" x14ac:dyDescent="0.25">
      <c r="A273">
        <v>266</v>
      </c>
      <c r="B273">
        <v>9.0471566229239411</v>
      </c>
      <c r="C273">
        <v>16.433098084067883</v>
      </c>
      <c r="E273">
        <f t="shared" si="210"/>
        <v>0</v>
      </c>
      <c r="F273">
        <f t="shared" si="212"/>
        <v>1</v>
      </c>
      <c r="G273">
        <f t="shared" si="211"/>
        <v>7.3859414611439416</v>
      </c>
      <c r="J273">
        <v>266</v>
      </c>
      <c r="K273">
        <v>17.958719738196748</v>
      </c>
      <c r="L273">
        <v>29.464331110266112</v>
      </c>
      <c r="N273">
        <f t="shared" si="213"/>
        <v>0</v>
      </c>
      <c r="O273">
        <f t="shared" si="214"/>
        <v>1</v>
      </c>
      <c r="P273">
        <f t="shared" si="215"/>
        <v>11.505611372069364</v>
      </c>
      <c r="S273">
        <v>266</v>
      </c>
      <c r="T273">
        <v>15.404642475487456</v>
      </c>
      <c r="U273">
        <v>18.366468408674859</v>
      </c>
      <c r="W273">
        <f t="shared" si="216"/>
        <v>0</v>
      </c>
      <c r="X273">
        <f t="shared" si="217"/>
        <v>1</v>
      </c>
      <c r="Y273">
        <f t="shared" si="218"/>
        <v>2.9618259331874022</v>
      </c>
      <c r="AB273">
        <v>266</v>
      </c>
      <c r="AC273">
        <v>21.54278925277201</v>
      </c>
      <c r="AD273">
        <v>18.899939130262318</v>
      </c>
      <c r="AF273">
        <f t="shared" si="219"/>
        <v>1</v>
      </c>
      <c r="AG273">
        <f t="shared" si="220"/>
        <v>0</v>
      </c>
      <c r="AH273">
        <f t="shared" si="221"/>
        <v>2.6428501225096923</v>
      </c>
      <c r="AK273">
        <v>266</v>
      </c>
      <c r="AL273">
        <v>17.678969178538338</v>
      </c>
      <c r="AM273">
        <v>34.487346354657618</v>
      </c>
      <c r="AO273">
        <f t="shared" si="222"/>
        <v>0</v>
      </c>
      <c r="AP273">
        <f t="shared" si="223"/>
        <v>1</v>
      </c>
      <c r="AQ273">
        <f t="shared" si="224"/>
        <v>16.808377176119279</v>
      </c>
      <c r="AT273">
        <v>266</v>
      </c>
      <c r="AU273">
        <v>16.105579496615402</v>
      </c>
      <c r="AV273">
        <v>19.385955320508131</v>
      </c>
      <c r="AX273">
        <f t="shared" si="225"/>
        <v>0</v>
      </c>
      <c r="AY273">
        <f t="shared" si="226"/>
        <v>1</v>
      </c>
      <c r="AZ273">
        <f t="shared" si="227"/>
        <v>3.2803758238927294</v>
      </c>
      <c r="BC273">
        <v>266</v>
      </c>
      <c r="BD273" t="e">
        <v>#N/A</v>
      </c>
      <c r="BE273" t="e">
        <v>#N/A</v>
      </c>
      <c r="BG273" t="e">
        <f t="shared" si="228"/>
        <v>#N/A</v>
      </c>
      <c r="BH273" t="e">
        <f t="shared" si="229"/>
        <v>#N/A</v>
      </c>
      <c r="BI273" t="e">
        <f t="shared" si="230"/>
        <v>#N/A</v>
      </c>
      <c r="BL273">
        <v>266</v>
      </c>
      <c r="BM273">
        <v>28.547749243844876</v>
      </c>
      <c r="BN273">
        <v>12.992988410515608</v>
      </c>
      <c r="BP273">
        <f t="shared" si="231"/>
        <v>1</v>
      </c>
      <c r="BQ273">
        <f t="shared" si="232"/>
        <v>0</v>
      </c>
      <c r="BR273">
        <f t="shared" si="233"/>
        <v>15.554760833329269</v>
      </c>
      <c r="BU273">
        <v>266</v>
      </c>
      <c r="BV273">
        <v>16.969803042682742</v>
      </c>
      <c r="BW273">
        <v>22.637032641166119</v>
      </c>
      <c r="BY273">
        <f t="shared" si="234"/>
        <v>0</v>
      </c>
      <c r="BZ273">
        <f t="shared" si="235"/>
        <v>1</v>
      </c>
      <c r="CA273">
        <f t="shared" si="236"/>
        <v>5.6672295984833774</v>
      </c>
      <c r="CD273">
        <v>266</v>
      </c>
      <c r="CE273">
        <v>29.196472337432635</v>
      </c>
      <c r="CF273">
        <v>21.286017902473422</v>
      </c>
      <c r="CH273">
        <f t="shared" si="237"/>
        <v>1</v>
      </c>
      <c r="CI273">
        <f t="shared" si="238"/>
        <v>0</v>
      </c>
      <c r="CJ273">
        <f t="shared" si="239"/>
        <v>7.9104544349592132</v>
      </c>
      <c r="CM273">
        <v>266</v>
      </c>
      <c r="CN273">
        <v>19.535226381034228</v>
      </c>
      <c r="CO273">
        <v>16.036285381026836</v>
      </c>
      <c r="CQ273">
        <f t="shared" si="240"/>
        <v>1</v>
      </c>
      <c r="CR273">
        <f t="shared" si="241"/>
        <v>0</v>
      </c>
      <c r="CS273">
        <f t="shared" si="242"/>
        <v>3.4989410000073917</v>
      </c>
      <c r="CV273">
        <v>266</v>
      </c>
      <c r="CW273">
        <v>22.112285826068977</v>
      </c>
      <c r="CX273">
        <v>21.444609538164997</v>
      </c>
      <c r="CZ273">
        <f t="shared" si="243"/>
        <v>1</v>
      </c>
      <c r="DA273">
        <f t="shared" si="244"/>
        <v>0</v>
      </c>
      <c r="DB273">
        <f t="shared" si="245"/>
        <v>0.66767628790397993</v>
      </c>
      <c r="DE273">
        <v>266</v>
      </c>
      <c r="DF273">
        <v>28.568429455218222</v>
      </c>
      <c r="DG273">
        <v>26.824562843914645</v>
      </c>
      <c r="DI273">
        <f t="shared" si="246"/>
        <v>1</v>
      </c>
      <c r="DJ273">
        <f t="shared" si="247"/>
        <v>0</v>
      </c>
      <c r="DK273">
        <f t="shared" si="248"/>
        <v>1.7438666113035772</v>
      </c>
      <c r="DN273">
        <v>266</v>
      </c>
      <c r="DO273">
        <v>25.456756107629637</v>
      </c>
      <c r="DP273">
        <v>15.380229188740392</v>
      </c>
      <c r="DR273">
        <f t="shared" si="249"/>
        <v>1</v>
      </c>
      <c r="DS273">
        <f t="shared" si="250"/>
        <v>0</v>
      </c>
      <c r="DT273">
        <f t="shared" si="251"/>
        <v>10.076526918889245</v>
      </c>
      <c r="DW273">
        <v>266</v>
      </c>
      <c r="DX273">
        <v>24.612238154074053</v>
      </c>
      <c r="DY273">
        <v>21.139167519506302</v>
      </c>
      <c r="EA273">
        <f t="shared" si="252"/>
        <v>1</v>
      </c>
      <c r="EB273">
        <f t="shared" si="253"/>
        <v>0</v>
      </c>
      <c r="EC273">
        <f t="shared" si="254"/>
        <v>3.4730706345677511</v>
      </c>
      <c r="EF273">
        <v>266</v>
      </c>
      <c r="EG273">
        <v>22.085210664108722</v>
      </c>
      <c r="EH273">
        <v>13.899527757804741</v>
      </c>
      <c r="EJ273">
        <f t="shared" si="255"/>
        <v>1</v>
      </c>
      <c r="EK273">
        <f t="shared" si="256"/>
        <v>0</v>
      </c>
      <c r="EL273">
        <f t="shared" si="257"/>
        <v>8.1856829063039811</v>
      </c>
      <c r="EO273">
        <v>266</v>
      </c>
      <c r="EP273">
        <v>19.702390039398718</v>
      </c>
      <c r="EQ273">
        <v>23.184914043250817</v>
      </c>
      <c r="ES273">
        <f t="shared" si="258"/>
        <v>0</v>
      </c>
      <c r="ET273">
        <f t="shared" si="259"/>
        <v>1</v>
      </c>
      <c r="EU273">
        <f t="shared" si="260"/>
        <v>3.4825240038520988</v>
      </c>
    </row>
    <row r="274" spans="1:151" x14ac:dyDescent="0.25">
      <c r="A274">
        <v>267</v>
      </c>
      <c r="B274">
        <v>11.47679048048626</v>
      </c>
      <c r="C274">
        <v>13.779638240341116</v>
      </c>
      <c r="E274">
        <f t="shared" si="210"/>
        <v>0</v>
      </c>
      <c r="F274">
        <f t="shared" si="212"/>
        <v>1</v>
      </c>
      <c r="G274">
        <f t="shared" si="211"/>
        <v>2.3028477598548562</v>
      </c>
      <c r="J274">
        <v>267</v>
      </c>
      <c r="K274">
        <v>23.193776914582262</v>
      </c>
      <c r="L274">
        <v>20.962587082980662</v>
      </c>
      <c r="N274">
        <f t="shared" si="213"/>
        <v>1</v>
      </c>
      <c r="O274">
        <f t="shared" si="214"/>
        <v>0</v>
      </c>
      <c r="P274">
        <f t="shared" si="215"/>
        <v>2.2311898316016006</v>
      </c>
      <c r="S274">
        <v>267</v>
      </c>
      <c r="T274">
        <v>23.600810103220276</v>
      </c>
      <c r="U274">
        <v>6.362619631823577</v>
      </c>
      <c r="W274">
        <f t="shared" si="216"/>
        <v>1</v>
      </c>
      <c r="X274">
        <f t="shared" si="217"/>
        <v>0</v>
      </c>
      <c r="Y274">
        <f t="shared" si="218"/>
        <v>17.238190471396699</v>
      </c>
      <c r="AB274">
        <v>267</v>
      </c>
      <c r="AC274">
        <v>31.413927423685578</v>
      </c>
      <c r="AD274">
        <v>18.280112978991887</v>
      </c>
      <c r="AF274">
        <f t="shared" si="219"/>
        <v>1</v>
      </c>
      <c r="AG274">
        <f t="shared" si="220"/>
        <v>0</v>
      </c>
      <c r="AH274">
        <f t="shared" si="221"/>
        <v>13.133814444693691</v>
      </c>
      <c r="AK274">
        <v>267</v>
      </c>
      <c r="AL274">
        <v>25.268907365080288</v>
      </c>
      <c r="AM274">
        <v>30.030547764195131</v>
      </c>
      <c r="AO274">
        <f t="shared" si="222"/>
        <v>0</v>
      </c>
      <c r="AP274">
        <f t="shared" si="223"/>
        <v>1</v>
      </c>
      <c r="AQ274">
        <f t="shared" si="224"/>
        <v>4.7616403991148424</v>
      </c>
      <c r="AT274">
        <v>267</v>
      </c>
      <c r="AU274">
        <v>22.883818781393703</v>
      </c>
      <c r="AV274">
        <v>8.9526061557605274</v>
      </c>
      <c r="AX274">
        <f t="shared" si="225"/>
        <v>1</v>
      </c>
      <c r="AY274">
        <f t="shared" si="226"/>
        <v>0</v>
      </c>
      <c r="AZ274">
        <f t="shared" si="227"/>
        <v>13.931212625633176</v>
      </c>
      <c r="BC274">
        <v>267</v>
      </c>
      <c r="BD274" t="e">
        <v>#N/A</v>
      </c>
      <c r="BE274" t="e">
        <v>#N/A</v>
      </c>
      <c r="BG274" t="e">
        <f t="shared" si="228"/>
        <v>#N/A</v>
      </c>
      <c r="BH274" t="e">
        <f t="shared" si="229"/>
        <v>#N/A</v>
      </c>
      <c r="BI274" t="e">
        <f t="shared" si="230"/>
        <v>#N/A</v>
      </c>
      <c r="BL274">
        <v>267</v>
      </c>
      <c r="BM274">
        <v>15.410220998765826</v>
      </c>
      <c r="BN274">
        <v>14.08357951977723</v>
      </c>
      <c r="BP274">
        <f t="shared" si="231"/>
        <v>1</v>
      </c>
      <c r="BQ274">
        <f t="shared" si="232"/>
        <v>0</v>
      </c>
      <c r="BR274">
        <f t="shared" si="233"/>
        <v>1.3266414789885967</v>
      </c>
      <c r="BU274">
        <v>267</v>
      </c>
      <c r="BV274">
        <v>22.710080018529716</v>
      </c>
      <c r="BW274">
        <v>16.556292450708298</v>
      </c>
      <c r="BY274">
        <f t="shared" si="234"/>
        <v>1</v>
      </c>
      <c r="BZ274">
        <f t="shared" si="235"/>
        <v>0</v>
      </c>
      <c r="CA274">
        <f t="shared" si="236"/>
        <v>6.1537875678214178</v>
      </c>
      <c r="CD274">
        <v>267</v>
      </c>
      <c r="CE274">
        <v>22.168327701241314</v>
      </c>
      <c r="CF274">
        <v>37.172037515302591</v>
      </c>
      <c r="CH274">
        <f t="shared" si="237"/>
        <v>0</v>
      </c>
      <c r="CI274">
        <f t="shared" si="238"/>
        <v>1</v>
      </c>
      <c r="CJ274">
        <f t="shared" si="239"/>
        <v>15.003709814061278</v>
      </c>
      <c r="CM274">
        <v>267</v>
      </c>
      <c r="CN274">
        <v>23.185915451391452</v>
      </c>
      <c r="CO274">
        <v>18.581585641575003</v>
      </c>
      <c r="CQ274">
        <f t="shared" si="240"/>
        <v>1</v>
      </c>
      <c r="CR274">
        <f t="shared" si="241"/>
        <v>0</v>
      </c>
      <c r="CS274">
        <f t="shared" si="242"/>
        <v>4.6043298098164485</v>
      </c>
      <c r="CV274">
        <v>267</v>
      </c>
      <c r="CW274">
        <v>23.150141924128057</v>
      </c>
      <c r="CX274">
        <v>23.732015847859078</v>
      </c>
      <c r="CZ274">
        <f t="shared" si="243"/>
        <v>0</v>
      </c>
      <c r="DA274">
        <f t="shared" si="244"/>
        <v>1</v>
      </c>
      <c r="DB274">
        <f t="shared" si="245"/>
        <v>0.58187392373102043</v>
      </c>
      <c r="DE274">
        <v>267</v>
      </c>
      <c r="DF274">
        <v>18.000475118191385</v>
      </c>
      <c r="DG274">
        <v>28.019827056330815</v>
      </c>
      <c r="DI274">
        <f t="shared" si="246"/>
        <v>0</v>
      </c>
      <c r="DJ274">
        <f t="shared" si="247"/>
        <v>1</v>
      </c>
      <c r="DK274">
        <f t="shared" si="248"/>
        <v>10.01935193813943</v>
      </c>
      <c r="DN274">
        <v>267</v>
      </c>
      <c r="DO274">
        <v>21.782875939208086</v>
      </c>
      <c r="DP274">
        <v>17.151395966553054</v>
      </c>
      <c r="DR274">
        <f t="shared" si="249"/>
        <v>1</v>
      </c>
      <c r="DS274">
        <f t="shared" si="250"/>
        <v>0</v>
      </c>
      <c r="DT274">
        <f t="shared" si="251"/>
        <v>4.6314799726550326</v>
      </c>
      <c r="DW274">
        <v>267</v>
      </c>
      <c r="DX274">
        <v>25.658104477266313</v>
      </c>
      <c r="DY274">
        <v>17.03048784649754</v>
      </c>
      <c r="EA274">
        <f t="shared" si="252"/>
        <v>1</v>
      </c>
      <c r="EB274">
        <f t="shared" si="253"/>
        <v>0</v>
      </c>
      <c r="EC274">
        <f t="shared" si="254"/>
        <v>8.6276166307687738</v>
      </c>
      <c r="EF274">
        <v>267</v>
      </c>
      <c r="EG274">
        <v>20.327191628578852</v>
      </c>
      <c r="EH274">
        <v>13.922391321529972</v>
      </c>
      <c r="EJ274">
        <f t="shared" si="255"/>
        <v>1</v>
      </c>
      <c r="EK274">
        <f t="shared" si="256"/>
        <v>0</v>
      </c>
      <c r="EL274">
        <f t="shared" si="257"/>
        <v>6.4048003070488804</v>
      </c>
      <c r="EO274">
        <v>267</v>
      </c>
      <c r="EP274">
        <v>17.123847554854535</v>
      </c>
      <c r="EQ274">
        <v>21.52957469906238</v>
      </c>
      <c r="ES274">
        <f t="shared" si="258"/>
        <v>0</v>
      </c>
      <c r="ET274">
        <f t="shared" si="259"/>
        <v>1</v>
      </c>
      <c r="EU274">
        <f t="shared" si="260"/>
        <v>4.4057271442078445</v>
      </c>
    </row>
    <row r="275" spans="1:151" x14ac:dyDescent="0.25">
      <c r="A275">
        <v>268</v>
      </c>
      <c r="B275">
        <v>17.073221078310723</v>
      </c>
      <c r="C275">
        <v>27.867424526171344</v>
      </c>
      <c r="E275">
        <f t="shared" si="210"/>
        <v>0</v>
      </c>
      <c r="F275">
        <f t="shared" si="212"/>
        <v>1</v>
      </c>
      <c r="G275">
        <f t="shared" si="211"/>
        <v>10.794203447860621</v>
      </c>
      <c r="J275">
        <v>268</v>
      </c>
      <c r="K275">
        <v>10.475140792258133</v>
      </c>
      <c r="L275">
        <v>22.023931975352113</v>
      </c>
      <c r="N275">
        <f t="shared" si="213"/>
        <v>0</v>
      </c>
      <c r="O275">
        <f t="shared" si="214"/>
        <v>1</v>
      </c>
      <c r="P275">
        <f t="shared" si="215"/>
        <v>11.54879118309398</v>
      </c>
      <c r="S275">
        <v>268</v>
      </c>
      <c r="T275">
        <v>21.530913300154552</v>
      </c>
      <c r="U275">
        <v>27.040614878819248</v>
      </c>
      <c r="W275">
        <f t="shared" si="216"/>
        <v>0</v>
      </c>
      <c r="X275">
        <f t="shared" si="217"/>
        <v>1</v>
      </c>
      <c r="Y275">
        <f t="shared" si="218"/>
        <v>5.5097015786646963</v>
      </c>
      <c r="AB275">
        <v>268</v>
      </c>
      <c r="AC275">
        <v>19.363158375594921</v>
      </c>
      <c r="AD275">
        <v>18.37983286857385</v>
      </c>
      <c r="AF275">
        <f t="shared" si="219"/>
        <v>1</v>
      </c>
      <c r="AG275">
        <f t="shared" si="220"/>
        <v>0</v>
      </c>
      <c r="AH275">
        <f t="shared" si="221"/>
        <v>0.98332550702107113</v>
      </c>
      <c r="AK275">
        <v>268</v>
      </c>
      <c r="AL275">
        <v>11.247424934911846</v>
      </c>
      <c r="AM275">
        <v>31.430659457624408</v>
      </c>
      <c r="AO275">
        <f t="shared" si="222"/>
        <v>0</v>
      </c>
      <c r="AP275">
        <f t="shared" si="223"/>
        <v>1</v>
      </c>
      <c r="AQ275">
        <f t="shared" si="224"/>
        <v>20.18323452271256</v>
      </c>
      <c r="AT275">
        <v>268</v>
      </c>
      <c r="AU275">
        <v>19.566017864438273</v>
      </c>
      <c r="AV275">
        <v>24.554733739223828</v>
      </c>
      <c r="AX275">
        <f t="shared" si="225"/>
        <v>0</v>
      </c>
      <c r="AY275">
        <f t="shared" si="226"/>
        <v>1</v>
      </c>
      <c r="AZ275">
        <f t="shared" si="227"/>
        <v>4.9887158747855551</v>
      </c>
      <c r="BC275">
        <v>268</v>
      </c>
      <c r="BD275" t="e">
        <v>#N/A</v>
      </c>
      <c r="BE275" t="e">
        <v>#N/A</v>
      </c>
      <c r="BG275" t="e">
        <f t="shared" si="228"/>
        <v>#N/A</v>
      </c>
      <c r="BH275" t="e">
        <f t="shared" si="229"/>
        <v>#N/A</v>
      </c>
      <c r="BI275" t="e">
        <f t="shared" si="230"/>
        <v>#N/A</v>
      </c>
      <c r="BL275">
        <v>268</v>
      </c>
      <c r="BM275">
        <v>22.49698106758046</v>
      </c>
      <c r="BN275">
        <v>12.870196427969843</v>
      </c>
      <c r="BP275">
        <f t="shared" si="231"/>
        <v>1</v>
      </c>
      <c r="BQ275">
        <f t="shared" si="232"/>
        <v>0</v>
      </c>
      <c r="BR275">
        <f t="shared" si="233"/>
        <v>9.6267846396106176</v>
      </c>
      <c r="BU275">
        <v>268</v>
      </c>
      <c r="BV275">
        <v>23.579009450532801</v>
      </c>
      <c r="BW275">
        <v>25.67457774776441</v>
      </c>
      <c r="BY275">
        <f t="shared" si="234"/>
        <v>0</v>
      </c>
      <c r="BZ275">
        <f t="shared" si="235"/>
        <v>1</v>
      </c>
      <c r="CA275">
        <f t="shared" si="236"/>
        <v>2.0955682972316083</v>
      </c>
      <c r="CD275">
        <v>268</v>
      </c>
      <c r="CE275">
        <v>17.825380436891848</v>
      </c>
      <c r="CF275">
        <v>11.974389749208465</v>
      </c>
      <c r="CH275">
        <f t="shared" si="237"/>
        <v>1</v>
      </c>
      <c r="CI275">
        <f t="shared" si="238"/>
        <v>0</v>
      </c>
      <c r="CJ275">
        <f t="shared" si="239"/>
        <v>5.8509906876833835</v>
      </c>
      <c r="CM275">
        <v>268</v>
      </c>
      <c r="CN275">
        <v>18.415128134475005</v>
      </c>
      <c r="CO275">
        <v>22.427562922799922</v>
      </c>
      <c r="CQ275">
        <f t="shared" si="240"/>
        <v>0</v>
      </c>
      <c r="CR275">
        <f t="shared" si="241"/>
        <v>1</v>
      </c>
      <c r="CS275">
        <f t="shared" si="242"/>
        <v>4.0124347883249172</v>
      </c>
      <c r="CV275">
        <v>268</v>
      </c>
      <c r="CW275">
        <v>27.28031031362227</v>
      </c>
      <c r="CX275">
        <v>15.55796444820268</v>
      </c>
      <c r="CZ275">
        <f t="shared" si="243"/>
        <v>1</v>
      </c>
      <c r="DA275">
        <f t="shared" si="244"/>
        <v>0</v>
      </c>
      <c r="DB275">
        <f t="shared" si="245"/>
        <v>11.722345865419589</v>
      </c>
      <c r="DE275">
        <v>268</v>
      </c>
      <c r="DF275">
        <v>26.008297668398914</v>
      </c>
      <c r="DG275">
        <v>35.304136279223144</v>
      </c>
      <c r="DI275">
        <f t="shared" si="246"/>
        <v>0</v>
      </c>
      <c r="DJ275">
        <f t="shared" si="247"/>
        <v>1</v>
      </c>
      <c r="DK275">
        <f t="shared" si="248"/>
        <v>9.2958386108242301</v>
      </c>
      <c r="DN275">
        <v>268</v>
      </c>
      <c r="DO275">
        <v>19.871622883755329</v>
      </c>
      <c r="DP275">
        <v>17.527271597324599</v>
      </c>
      <c r="DR275">
        <f t="shared" si="249"/>
        <v>1</v>
      </c>
      <c r="DS275">
        <f t="shared" si="250"/>
        <v>0</v>
      </c>
      <c r="DT275">
        <f t="shared" si="251"/>
        <v>2.3443512864307294</v>
      </c>
      <c r="DW275">
        <v>268</v>
      </c>
      <c r="DX275">
        <v>16.277972781621404</v>
      </c>
      <c r="DY275">
        <v>18.002939074757354</v>
      </c>
      <c r="EA275">
        <f t="shared" si="252"/>
        <v>0</v>
      </c>
      <c r="EB275">
        <f t="shared" si="253"/>
        <v>1</v>
      </c>
      <c r="EC275">
        <f t="shared" si="254"/>
        <v>1.7249662931359495</v>
      </c>
      <c r="EF275">
        <v>268</v>
      </c>
      <c r="EG275">
        <v>22.800775968151125</v>
      </c>
      <c r="EH275">
        <v>13.999722213375099</v>
      </c>
      <c r="EJ275">
        <f t="shared" si="255"/>
        <v>1</v>
      </c>
      <c r="EK275">
        <f t="shared" si="256"/>
        <v>0</v>
      </c>
      <c r="EL275">
        <f t="shared" si="257"/>
        <v>8.8010537547760261</v>
      </c>
      <c r="EO275">
        <v>268</v>
      </c>
      <c r="EP275">
        <v>23.724074689035895</v>
      </c>
      <c r="EQ275">
        <v>20.393383538659446</v>
      </c>
      <c r="ES275">
        <f t="shared" si="258"/>
        <v>1</v>
      </c>
      <c r="ET275">
        <f t="shared" si="259"/>
        <v>0</v>
      </c>
      <c r="EU275">
        <f t="shared" si="260"/>
        <v>3.3306911503764489</v>
      </c>
    </row>
    <row r="276" spans="1:151" x14ac:dyDescent="0.25">
      <c r="A276">
        <v>269</v>
      </c>
      <c r="B276">
        <v>14.206719485509492</v>
      </c>
      <c r="C276">
        <v>15.385000606399922</v>
      </c>
      <c r="E276">
        <f t="shared" si="210"/>
        <v>0</v>
      </c>
      <c r="F276">
        <f t="shared" si="212"/>
        <v>1</v>
      </c>
      <c r="G276">
        <f t="shared" si="211"/>
        <v>1.1782811208904302</v>
      </c>
      <c r="J276">
        <v>269</v>
      </c>
      <c r="K276">
        <v>23.016009394145609</v>
      </c>
      <c r="L276">
        <v>15.723706541905152</v>
      </c>
      <c r="N276">
        <f t="shared" si="213"/>
        <v>1</v>
      </c>
      <c r="O276">
        <f t="shared" si="214"/>
        <v>0</v>
      </c>
      <c r="P276">
        <f t="shared" si="215"/>
        <v>7.2923028522404572</v>
      </c>
      <c r="S276">
        <v>269</v>
      </c>
      <c r="T276">
        <v>19.17075518216615</v>
      </c>
      <c r="U276">
        <v>42.614627561859798</v>
      </c>
      <c r="W276">
        <f t="shared" si="216"/>
        <v>0</v>
      </c>
      <c r="X276">
        <f t="shared" si="217"/>
        <v>1</v>
      </c>
      <c r="Y276">
        <f t="shared" si="218"/>
        <v>23.443872379693648</v>
      </c>
      <c r="AB276">
        <v>269</v>
      </c>
      <c r="AC276">
        <v>22.125558359500168</v>
      </c>
      <c r="AD276">
        <v>16.669621108463694</v>
      </c>
      <c r="AF276">
        <f t="shared" si="219"/>
        <v>1</v>
      </c>
      <c r="AG276">
        <f t="shared" si="220"/>
        <v>0</v>
      </c>
      <c r="AH276">
        <f t="shared" si="221"/>
        <v>5.4559372510364739</v>
      </c>
      <c r="AK276">
        <v>269</v>
      </c>
      <c r="AL276">
        <v>17.07997478214245</v>
      </c>
      <c r="AM276">
        <v>31.8864629850227</v>
      </c>
      <c r="AO276">
        <f t="shared" si="222"/>
        <v>0</v>
      </c>
      <c r="AP276">
        <f t="shared" si="223"/>
        <v>1</v>
      </c>
      <c r="AQ276">
        <f t="shared" si="224"/>
        <v>14.806488202880249</v>
      </c>
      <c r="AT276">
        <v>269</v>
      </c>
      <c r="AU276">
        <v>18.446671957742577</v>
      </c>
      <c r="AV276">
        <v>17.680842621461231</v>
      </c>
      <c r="AX276">
        <f t="shared" si="225"/>
        <v>1</v>
      </c>
      <c r="AY276">
        <f t="shared" si="226"/>
        <v>0</v>
      </c>
      <c r="AZ276">
        <f t="shared" si="227"/>
        <v>0.76582933628134597</v>
      </c>
      <c r="BC276">
        <v>269</v>
      </c>
      <c r="BD276" t="e">
        <v>#N/A</v>
      </c>
      <c r="BE276" t="e">
        <v>#N/A</v>
      </c>
      <c r="BG276" t="e">
        <f t="shared" si="228"/>
        <v>#N/A</v>
      </c>
      <c r="BH276" t="e">
        <f t="shared" si="229"/>
        <v>#N/A</v>
      </c>
      <c r="BI276" t="e">
        <f t="shared" si="230"/>
        <v>#N/A</v>
      </c>
      <c r="BL276">
        <v>269</v>
      </c>
      <c r="BM276">
        <v>30.300195765725416</v>
      </c>
      <c r="BN276">
        <v>13.205400074300435</v>
      </c>
      <c r="BP276">
        <f t="shared" si="231"/>
        <v>1</v>
      </c>
      <c r="BQ276">
        <f t="shared" si="232"/>
        <v>0</v>
      </c>
      <c r="BR276">
        <f t="shared" si="233"/>
        <v>17.094795691424981</v>
      </c>
      <c r="BU276">
        <v>269</v>
      </c>
      <c r="BV276">
        <v>19.676215116949255</v>
      </c>
      <c r="BW276">
        <v>26.759478872611894</v>
      </c>
      <c r="BY276">
        <f t="shared" si="234"/>
        <v>0</v>
      </c>
      <c r="BZ276">
        <f t="shared" si="235"/>
        <v>1</v>
      </c>
      <c r="CA276">
        <f t="shared" si="236"/>
        <v>7.0832637556626388</v>
      </c>
      <c r="CD276">
        <v>269</v>
      </c>
      <c r="CE276">
        <v>27.221690140111633</v>
      </c>
      <c r="CF276">
        <v>14.096746088328739</v>
      </c>
      <c r="CH276">
        <f t="shared" si="237"/>
        <v>1</v>
      </c>
      <c r="CI276">
        <f t="shared" si="238"/>
        <v>0</v>
      </c>
      <c r="CJ276">
        <f t="shared" si="239"/>
        <v>13.124944051782894</v>
      </c>
      <c r="CM276">
        <v>269</v>
      </c>
      <c r="CN276">
        <v>21.606412901790979</v>
      </c>
      <c r="CO276">
        <v>40.931710815212014</v>
      </c>
      <c r="CQ276">
        <f t="shared" si="240"/>
        <v>0</v>
      </c>
      <c r="CR276">
        <f t="shared" si="241"/>
        <v>1</v>
      </c>
      <c r="CS276">
        <f t="shared" si="242"/>
        <v>19.325297913421036</v>
      </c>
      <c r="CV276">
        <v>269</v>
      </c>
      <c r="CW276">
        <v>19.194542649396855</v>
      </c>
      <c r="CX276">
        <v>16.101978848169615</v>
      </c>
      <c r="CZ276">
        <f t="shared" si="243"/>
        <v>1</v>
      </c>
      <c r="DA276">
        <f t="shared" si="244"/>
        <v>0</v>
      </c>
      <c r="DB276">
        <f t="shared" si="245"/>
        <v>3.0925638012272394</v>
      </c>
      <c r="DE276">
        <v>269</v>
      </c>
      <c r="DF276">
        <v>24.911932372419933</v>
      </c>
      <c r="DG276">
        <v>19.586533342361598</v>
      </c>
      <c r="DI276">
        <f t="shared" si="246"/>
        <v>1</v>
      </c>
      <c r="DJ276">
        <f t="shared" si="247"/>
        <v>0</v>
      </c>
      <c r="DK276">
        <f t="shared" si="248"/>
        <v>5.3253990300583354</v>
      </c>
      <c r="DN276">
        <v>269</v>
      </c>
      <c r="DO276">
        <v>24.281696027161562</v>
      </c>
      <c r="DP276">
        <v>18.743643158734198</v>
      </c>
      <c r="DR276">
        <f t="shared" si="249"/>
        <v>1</v>
      </c>
      <c r="DS276">
        <f t="shared" si="250"/>
        <v>0</v>
      </c>
      <c r="DT276">
        <f t="shared" si="251"/>
        <v>5.5380528684273642</v>
      </c>
      <c r="DW276">
        <v>269</v>
      </c>
      <c r="DX276">
        <v>26.234124956084074</v>
      </c>
      <c r="DY276">
        <v>19.082504187616355</v>
      </c>
      <c r="EA276">
        <f t="shared" si="252"/>
        <v>1</v>
      </c>
      <c r="EB276">
        <f t="shared" si="253"/>
        <v>0</v>
      </c>
      <c r="EC276">
        <f t="shared" si="254"/>
        <v>7.1516207684677191</v>
      </c>
      <c r="EF276">
        <v>269</v>
      </c>
      <c r="EG276">
        <v>20.867522646539005</v>
      </c>
      <c r="EH276">
        <v>14.261640360082673</v>
      </c>
      <c r="EJ276">
        <f t="shared" si="255"/>
        <v>1</v>
      </c>
      <c r="EK276">
        <f t="shared" si="256"/>
        <v>0</v>
      </c>
      <c r="EL276">
        <f t="shared" si="257"/>
        <v>6.6058822864563318</v>
      </c>
      <c r="EO276">
        <v>269</v>
      </c>
      <c r="EP276">
        <v>20.492340926462397</v>
      </c>
      <c r="EQ276">
        <v>22.10154492940617</v>
      </c>
      <c r="ES276">
        <f t="shared" si="258"/>
        <v>0</v>
      </c>
      <c r="ET276">
        <f t="shared" si="259"/>
        <v>1</v>
      </c>
      <c r="EU276">
        <f t="shared" si="260"/>
        <v>1.6092040029437733</v>
      </c>
    </row>
    <row r="277" spans="1:151" x14ac:dyDescent="0.25">
      <c r="A277">
        <v>270</v>
      </c>
      <c r="B277">
        <v>7.504971974442106</v>
      </c>
      <c r="C277">
        <v>7.6623831680180317</v>
      </c>
      <c r="E277">
        <f t="shared" si="210"/>
        <v>0</v>
      </c>
      <c r="F277">
        <f t="shared" si="212"/>
        <v>1</v>
      </c>
      <c r="G277">
        <f t="shared" si="211"/>
        <v>0.1574111935759257</v>
      </c>
      <c r="J277">
        <v>270</v>
      </c>
      <c r="K277">
        <v>23.232006501190703</v>
      </c>
      <c r="L277">
        <v>29.925063795872919</v>
      </c>
      <c r="N277">
        <f t="shared" si="213"/>
        <v>0</v>
      </c>
      <c r="O277">
        <f t="shared" si="214"/>
        <v>1</v>
      </c>
      <c r="P277">
        <f t="shared" si="215"/>
        <v>6.693057294682216</v>
      </c>
      <c r="S277">
        <v>270</v>
      </c>
      <c r="T277">
        <v>18.40234995135328</v>
      </c>
      <c r="U277">
        <v>30.983240839948937</v>
      </c>
      <c r="W277">
        <f t="shared" si="216"/>
        <v>0</v>
      </c>
      <c r="X277">
        <f t="shared" si="217"/>
        <v>1</v>
      </c>
      <c r="Y277">
        <f t="shared" si="218"/>
        <v>12.580890888595658</v>
      </c>
      <c r="AB277">
        <v>270</v>
      </c>
      <c r="AC277">
        <v>19.732667283057339</v>
      </c>
      <c r="AD277">
        <v>16.599397341465743</v>
      </c>
      <c r="AF277">
        <f t="shared" si="219"/>
        <v>1</v>
      </c>
      <c r="AG277">
        <f t="shared" si="220"/>
        <v>0</v>
      </c>
      <c r="AH277">
        <f t="shared" si="221"/>
        <v>3.1332699415915961</v>
      </c>
      <c r="AK277">
        <v>270</v>
      </c>
      <c r="AL277">
        <v>15.870829847439001</v>
      </c>
      <c r="AM277">
        <v>27.700951434198537</v>
      </c>
      <c r="AO277">
        <f t="shared" si="222"/>
        <v>0</v>
      </c>
      <c r="AP277">
        <f t="shared" si="223"/>
        <v>1</v>
      </c>
      <c r="AQ277">
        <f t="shared" si="224"/>
        <v>11.830121586759535</v>
      </c>
      <c r="AT277">
        <v>270</v>
      </c>
      <c r="AU277">
        <v>15.840625576390472</v>
      </c>
      <c r="AV277">
        <v>23.408256268195277</v>
      </c>
      <c r="AX277">
        <f t="shared" si="225"/>
        <v>0</v>
      </c>
      <c r="AY277">
        <f t="shared" si="226"/>
        <v>1</v>
      </c>
      <c r="AZ277">
        <f t="shared" si="227"/>
        <v>7.5676306918048049</v>
      </c>
      <c r="BC277">
        <v>270</v>
      </c>
      <c r="BD277" t="e">
        <v>#N/A</v>
      </c>
      <c r="BE277" t="e">
        <v>#N/A</v>
      </c>
      <c r="BG277" t="e">
        <f t="shared" si="228"/>
        <v>#N/A</v>
      </c>
      <c r="BH277" t="e">
        <f t="shared" si="229"/>
        <v>#N/A</v>
      </c>
      <c r="BI277" t="e">
        <f t="shared" si="230"/>
        <v>#N/A</v>
      </c>
      <c r="BL277">
        <v>270</v>
      </c>
      <c r="BM277">
        <v>24.937072162364167</v>
      </c>
      <c r="BN277">
        <v>10.153491857666733</v>
      </c>
      <c r="BP277">
        <f t="shared" si="231"/>
        <v>1</v>
      </c>
      <c r="BQ277">
        <f t="shared" si="232"/>
        <v>0</v>
      </c>
      <c r="BR277">
        <f t="shared" si="233"/>
        <v>14.783580304697434</v>
      </c>
      <c r="BU277">
        <v>270</v>
      </c>
      <c r="BV277">
        <v>28.204521678940218</v>
      </c>
      <c r="BW277">
        <v>19.307814305067215</v>
      </c>
      <c r="BY277">
        <f t="shared" si="234"/>
        <v>1</v>
      </c>
      <c r="BZ277">
        <f t="shared" si="235"/>
        <v>0</v>
      </c>
      <c r="CA277">
        <f t="shared" si="236"/>
        <v>8.8967073738730029</v>
      </c>
      <c r="CD277">
        <v>270</v>
      </c>
      <c r="CE277">
        <v>23.607101343532982</v>
      </c>
      <c r="CF277">
        <v>27.165683150105242</v>
      </c>
      <c r="CH277">
        <f t="shared" si="237"/>
        <v>0</v>
      </c>
      <c r="CI277">
        <f t="shared" si="238"/>
        <v>1</v>
      </c>
      <c r="CJ277">
        <f t="shared" si="239"/>
        <v>3.5585818065722599</v>
      </c>
      <c r="CM277">
        <v>270</v>
      </c>
      <c r="CN277">
        <v>19.975928035212554</v>
      </c>
      <c r="CO277">
        <v>15.634996291695327</v>
      </c>
      <c r="CQ277">
        <f t="shared" si="240"/>
        <v>1</v>
      </c>
      <c r="CR277">
        <f t="shared" si="241"/>
        <v>0</v>
      </c>
      <c r="CS277">
        <f t="shared" si="242"/>
        <v>4.3409317435172277</v>
      </c>
      <c r="CV277">
        <v>270</v>
      </c>
      <c r="CW277">
        <v>21.820167273069003</v>
      </c>
      <c r="CX277">
        <v>21.461354809102797</v>
      </c>
      <c r="CZ277">
        <f t="shared" si="243"/>
        <v>1</v>
      </c>
      <c r="DA277">
        <f t="shared" si="244"/>
        <v>0</v>
      </c>
      <c r="DB277">
        <f t="shared" si="245"/>
        <v>0.35881246396620625</v>
      </c>
      <c r="DE277">
        <v>270</v>
      </c>
      <c r="DF277">
        <v>21.076076570446901</v>
      </c>
      <c r="DG277">
        <v>19.015809869679554</v>
      </c>
      <c r="DI277">
        <f t="shared" si="246"/>
        <v>1</v>
      </c>
      <c r="DJ277">
        <f t="shared" si="247"/>
        <v>0</v>
      </c>
      <c r="DK277">
        <f t="shared" si="248"/>
        <v>2.0602667007673467</v>
      </c>
      <c r="DN277">
        <v>270</v>
      </c>
      <c r="DO277">
        <v>24.610094805793103</v>
      </c>
      <c r="DP277">
        <v>5.9285066253257632</v>
      </c>
      <c r="DR277">
        <f t="shared" si="249"/>
        <v>1</v>
      </c>
      <c r="DS277">
        <f t="shared" si="250"/>
        <v>0</v>
      </c>
      <c r="DT277">
        <f t="shared" si="251"/>
        <v>18.68158818046734</v>
      </c>
      <c r="DW277">
        <v>270</v>
      </c>
      <c r="DX277">
        <v>10.564072983184875</v>
      </c>
      <c r="DY277">
        <v>16.339310923317562</v>
      </c>
      <c r="EA277">
        <f t="shared" si="252"/>
        <v>0</v>
      </c>
      <c r="EB277">
        <f t="shared" si="253"/>
        <v>1</v>
      </c>
      <c r="EC277">
        <f t="shared" si="254"/>
        <v>5.775237940132687</v>
      </c>
      <c r="EF277">
        <v>270</v>
      </c>
      <c r="EG277">
        <v>20.268537673335217</v>
      </c>
      <c r="EH277">
        <v>15.122407230854073</v>
      </c>
      <c r="EJ277">
        <f t="shared" si="255"/>
        <v>1</v>
      </c>
      <c r="EK277">
        <f t="shared" si="256"/>
        <v>0</v>
      </c>
      <c r="EL277">
        <f t="shared" si="257"/>
        <v>5.1461304424811445</v>
      </c>
      <c r="EO277">
        <v>270</v>
      </c>
      <c r="EP277">
        <v>21.185360505958258</v>
      </c>
      <c r="EQ277">
        <v>31.310637686258673</v>
      </c>
      <c r="ES277">
        <f t="shared" si="258"/>
        <v>0</v>
      </c>
      <c r="ET277">
        <f t="shared" si="259"/>
        <v>1</v>
      </c>
      <c r="EU277">
        <f t="shared" si="260"/>
        <v>10.125277180300415</v>
      </c>
    </row>
    <row r="278" spans="1:151" x14ac:dyDescent="0.25">
      <c r="A278">
        <v>271</v>
      </c>
      <c r="B278">
        <v>8.4798588121751255</v>
      </c>
      <c r="C278">
        <v>22.312579298211919</v>
      </c>
      <c r="E278">
        <f t="shared" si="210"/>
        <v>0</v>
      </c>
      <c r="F278">
        <f t="shared" si="212"/>
        <v>1</v>
      </c>
      <c r="G278">
        <f t="shared" si="211"/>
        <v>13.832720486036793</v>
      </c>
      <c r="J278">
        <v>271</v>
      </c>
      <c r="K278">
        <v>20.485781842180842</v>
      </c>
      <c r="L278">
        <v>38.492189747314072</v>
      </c>
      <c r="N278">
        <f t="shared" si="213"/>
        <v>0</v>
      </c>
      <c r="O278">
        <f t="shared" si="214"/>
        <v>1</v>
      </c>
      <c r="P278">
        <f t="shared" si="215"/>
        <v>18.00640790513323</v>
      </c>
      <c r="S278">
        <v>271</v>
      </c>
      <c r="T278">
        <v>18.571505452073755</v>
      </c>
      <c r="U278">
        <v>14.906843244659582</v>
      </c>
      <c r="W278">
        <f t="shared" si="216"/>
        <v>1</v>
      </c>
      <c r="X278">
        <f t="shared" si="217"/>
        <v>0</v>
      </c>
      <c r="Y278">
        <f t="shared" si="218"/>
        <v>3.6646622074141728</v>
      </c>
      <c r="AB278">
        <v>271</v>
      </c>
      <c r="AC278">
        <v>32.63293974009364</v>
      </c>
      <c r="AD278">
        <v>16.514402713430698</v>
      </c>
      <c r="AF278">
        <f t="shared" si="219"/>
        <v>1</v>
      </c>
      <c r="AG278">
        <f t="shared" si="220"/>
        <v>0</v>
      </c>
      <c r="AH278">
        <f t="shared" si="221"/>
        <v>16.118537026662942</v>
      </c>
      <c r="AK278">
        <v>271</v>
      </c>
      <c r="AL278">
        <v>26.72979525457135</v>
      </c>
      <c r="AM278">
        <v>8.7474135076538531</v>
      </c>
      <c r="AO278">
        <f t="shared" si="222"/>
        <v>1</v>
      </c>
      <c r="AP278">
        <f t="shared" si="223"/>
        <v>0</v>
      </c>
      <c r="AQ278">
        <f t="shared" si="224"/>
        <v>17.982381746917497</v>
      </c>
      <c r="AT278">
        <v>271</v>
      </c>
      <c r="AU278">
        <v>17.302794594729022</v>
      </c>
      <c r="AV278">
        <v>25.906799624735648</v>
      </c>
      <c r="AX278">
        <f t="shared" si="225"/>
        <v>0</v>
      </c>
      <c r="AY278">
        <f t="shared" si="226"/>
        <v>1</v>
      </c>
      <c r="AZ278">
        <f t="shared" si="227"/>
        <v>8.6040050300066255</v>
      </c>
      <c r="BC278">
        <v>271</v>
      </c>
      <c r="BD278" t="e">
        <v>#N/A</v>
      </c>
      <c r="BE278" t="e">
        <v>#N/A</v>
      </c>
      <c r="BG278" t="e">
        <f t="shared" si="228"/>
        <v>#N/A</v>
      </c>
      <c r="BH278" t="e">
        <f t="shared" si="229"/>
        <v>#N/A</v>
      </c>
      <c r="BI278" t="e">
        <f t="shared" si="230"/>
        <v>#N/A</v>
      </c>
      <c r="BL278">
        <v>271</v>
      </c>
      <c r="BM278">
        <v>32.238561471864898</v>
      </c>
      <c r="BN278">
        <v>13.454271551236259</v>
      </c>
      <c r="BP278">
        <f t="shared" si="231"/>
        <v>1</v>
      </c>
      <c r="BQ278">
        <f t="shared" si="232"/>
        <v>0</v>
      </c>
      <c r="BR278">
        <f t="shared" si="233"/>
        <v>18.784289920628638</v>
      </c>
      <c r="BU278">
        <v>271</v>
      </c>
      <c r="BV278">
        <v>27.221364592385648</v>
      </c>
      <c r="BW278">
        <v>23.168669391676431</v>
      </c>
      <c r="BY278">
        <f t="shared" si="234"/>
        <v>1</v>
      </c>
      <c r="BZ278">
        <f t="shared" si="235"/>
        <v>0</v>
      </c>
      <c r="CA278">
        <f t="shared" si="236"/>
        <v>4.0526952007092163</v>
      </c>
      <c r="CD278">
        <v>271</v>
      </c>
      <c r="CE278">
        <v>24.333191022765682</v>
      </c>
      <c r="CF278">
        <v>14.551627218037662</v>
      </c>
      <c r="CH278">
        <f t="shared" si="237"/>
        <v>1</v>
      </c>
      <c r="CI278">
        <f t="shared" si="238"/>
        <v>0</v>
      </c>
      <c r="CJ278">
        <f t="shared" si="239"/>
        <v>9.7815638047280196</v>
      </c>
      <c r="CM278">
        <v>271</v>
      </c>
      <c r="CN278">
        <v>20.303294159876192</v>
      </c>
      <c r="CO278">
        <v>24.244183826315137</v>
      </c>
      <c r="CQ278">
        <f t="shared" si="240"/>
        <v>0</v>
      </c>
      <c r="CR278">
        <f t="shared" si="241"/>
        <v>1</v>
      </c>
      <c r="CS278">
        <f t="shared" si="242"/>
        <v>3.9408896664389452</v>
      </c>
      <c r="CV278">
        <v>271</v>
      </c>
      <c r="CW278">
        <v>27.502338542957069</v>
      </c>
      <c r="CX278">
        <v>20.305595896136015</v>
      </c>
      <c r="CZ278">
        <f t="shared" si="243"/>
        <v>1</v>
      </c>
      <c r="DA278">
        <f t="shared" si="244"/>
        <v>0</v>
      </c>
      <c r="DB278">
        <f t="shared" si="245"/>
        <v>7.196742646821054</v>
      </c>
      <c r="DE278">
        <v>271</v>
      </c>
      <c r="DF278">
        <v>19.000988392519321</v>
      </c>
      <c r="DG278">
        <v>3.6390960779184702</v>
      </c>
      <c r="DI278">
        <f t="shared" si="246"/>
        <v>1</v>
      </c>
      <c r="DJ278">
        <f t="shared" si="247"/>
        <v>0</v>
      </c>
      <c r="DK278">
        <f t="shared" si="248"/>
        <v>15.361892314600851</v>
      </c>
      <c r="DN278">
        <v>271</v>
      </c>
      <c r="DO278">
        <v>22.423545410455116</v>
      </c>
      <c r="DP278">
        <v>21.584724754644135</v>
      </c>
      <c r="DR278">
        <f t="shared" si="249"/>
        <v>1</v>
      </c>
      <c r="DS278">
        <f t="shared" si="250"/>
        <v>0</v>
      </c>
      <c r="DT278">
        <f t="shared" si="251"/>
        <v>0.83882065581098075</v>
      </c>
      <c r="DW278">
        <v>271</v>
      </c>
      <c r="DX278">
        <v>18.741594947260534</v>
      </c>
      <c r="DY278">
        <v>9.8798660042554118</v>
      </c>
      <c r="EA278">
        <f t="shared" si="252"/>
        <v>1</v>
      </c>
      <c r="EB278">
        <f t="shared" si="253"/>
        <v>0</v>
      </c>
      <c r="EC278">
        <f t="shared" si="254"/>
        <v>8.8617289430051223</v>
      </c>
      <c r="EF278">
        <v>271</v>
      </c>
      <c r="EG278">
        <v>21.456212049273887</v>
      </c>
      <c r="EH278">
        <v>16.223094075356965</v>
      </c>
      <c r="EJ278">
        <f t="shared" si="255"/>
        <v>1</v>
      </c>
      <c r="EK278">
        <f t="shared" si="256"/>
        <v>0</v>
      </c>
      <c r="EL278">
        <f t="shared" si="257"/>
        <v>5.2331179739169222</v>
      </c>
      <c r="EO278">
        <v>271</v>
      </c>
      <c r="EP278">
        <v>17.974581768974353</v>
      </c>
      <c r="EQ278">
        <v>26.559359967452906</v>
      </c>
      <c r="ES278">
        <f t="shared" si="258"/>
        <v>0</v>
      </c>
      <c r="ET278">
        <f t="shared" si="259"/>
        <v>1</v>
      </c>
      <c r="EU278">
        <f t="shared" si="260"/>
        <v>8.5847781984785527</v>
      </c>
    </row>
    <row r="279" spans="1:151" x14ac:dyDescent="0.25">
      <c r="A279">
        <v>272</v>
      </c>
      <c r="B279">
        <v>13.802787661907889</v>
      </c>
      <c r="C279">
        <v>42.776236964677665</v>
      </c>
      <c r="E279">
        <f t="shared" si="210"/>
        <v>0</v>
      </c>
      <c r="F279">
        <f t="shared" si="212"/>
        <v>1</v>
      </c>
      <c r="G279">
        <f t="shared" si="211"/>
        <v>28.973449302769776</v>
      </c>
      <c r="J279">
        <v>272</v>
      </c>
      <c r="K279">
        <v>23.40820426796591</v>
      </c>
      <c r="L279">
        <v>25.026372023859501</v>
      </c>
      <c r="N279">
        <f t="shared" si="213"/>
        <v>0</v>
      </c>
      <c r="O279">
        <f t="shared" si="214"/>
        <v>1</v>
      </c>
      <c r="P279">
        <f t="shared" si="215"/>
        <v>1.618167755893591</v>
      </c>
      <c r="S279">
        <v>272</v>
      </c>
      <c r="T279">
        <v>19.670821986555971</v>
      </c>
      <c r="U279">
        <v>39.898485501478177</v>
      </c>
      <c r="W279">
        <f t="shared" si="216"/>
        <v>0</v>
      </c>
      <c r="X279">
        <f t="shared" si="217"/>
        <v>1</v>
      </c>
      <c r="Y279">
        <f t="shared" si="218"/>
        <v>20.227663514922206</v>
      </c>
      <c r="AB279">
        <v>272</v>
      </c>
      <c r="AC279">
        <v>11.84678836686178</v>
      </c>
      <c r="AD279">
        <v>17.610012858947385</v>
      </c>
      <c r="AF279">
        <f t="shared" si="219"/>
        <v>0</v>
      </c>
      <c r="AG279">
        <f t="shared" si="220"/>
        <v>1</v>
      </c>
      <c r="AH279">
        <f t="shared" si="221"/>
        <v>5.7632244920856053</v>
      </c>
      <c r="AK279">
        <v>272</v>
      </c>
      <c r="AL279">
        <v>22.687944701775209</v>
      </c>
      <c r="AM279">
        <v>31.051613977496253</v>
      </c>
      <c r="AO279">
        <f t="shared" si="222"/>
        <v>0</v>
      </c>
      <c r="AP279">
        <f t="shared" si="223"/>
        <v>1</v>
      </c>
      <c r="AQ279">
        <f t="shared" si="224"/>
        <v>8.363669275721044</v>
      </c>
      <c r="AT279">
        <v>272</v>
      </c>
      <c r="AU279">
        <v>16.825823300049407</v>
      </c>
      <c r="AV279">
        <v>28.522897162127883</v>
      </c>
      <c r="AX279">
        <f t="shared" si="225"/>
        <v>0</v>
      </c>
      <c r="AY279">
        <f t="shared" si="226"/>
        <v>1</v>
      </c>
      <c r="AZ279">
        <f t="shared" si="227"/>
        <v>11.697073862078476</v>
      </c>
      <c r="BC279">
        <v>272</v>
      </c>
      <c r="BD279" t="e">
        <v>#N/A</v>
      </c>
      <c r="BE279" t="e">
        <v>#N/A</v>
      </c>
      <c r="BG279" t="e">
        <f t="shared" si="228"/>
        <v>#N/A</v>
      </c>
      <c r="BH279" t="e">
        <f t="shared" si="229"/>
        <v>#N/A</v>
      </c>
      <c r="BI279" t="e">
        <f t="shared" si="230"/>
        <v>#N/A</v>
      </c>
      <c r="BL279">
        <v>272</v>
      </c>
      <c r="BM279">
        <v>25.038312893854204</v>
      </c>
      <c r="BN279">
        <v>14.048313777876771</v>
      </c>
      <c r="BP279">
        <f t="shared" si="231"/>
        <v>1</v>
      </c>
      <c r="BQ279">
        <f t="shared" si="232"/>
        <v>0</v>
      </c>
      <c r="BR279">
        <f t="shared" si="233"/>
        <v>10.989999115977433</v>
      </c>
      <c r="BU279">
        <v>272</v>
      </c>
      <c r="BV279">
        <v>16.666705066868957</v>
      </c>
      <c r="BW279">
        <v>21.861988777115318</v>
      </c>
      <c r="BY279">
        <f t="shared" si="234"/>
        <v>0</v>
      </c>
      <c r="BZ279">
        <f t="shared" si="235"/>
        <v>1</v>
      </c>
      <c r="CA279">
        <f t="shared" si="236"/>
        <v>5.1952837102463612</v>
      </c>
      <c r="CD279">
        <v>272</v>
      </c>
      <c r="CE279">
        <v>18.879927370576276</v>
      </c>
      <c r="CF279">
        <v>27.376578790367507</v>
      </c>
      <c r="CH279">
        <f t="shared" si="237"/>
        <v>0</v>
      </c>
      <c r="CI279">
        <f t="shared" si="238"/>
        <v>1</v>
      </c>
      <c r="CJ279">
        <f t="shared" si="239"/>
        <v>8.4966514197912311</v>
      </c>
      <c r="CM279">
        <v>272</v>
      </c>
      <c r="CN279">
        <v>18.766765317666842</v>
      </c>
      <c r="CO279">
        <v>33.735310054834805</v>
      </c>
      <c r="CQ279">
        <f t="shared" si="240"/>
        <v>0</v>
      </c>
      <c r="CR279">
        <f t="shared" si="241"/>
        <v>1</v>
      </c>
      <c r="CS279">
        <f t="shared" si="242"/>
        <v>14.968544737167964</v>
      </c>
      <c r="CV279">
        <v>272</v>
      </c>
      <c r="CW279">
        <v>26.56335183996422</v>
      </c>
      <c r="CX279">
        <v>17.648042566753286</v>
      </c>
      <c r="CZ279">
        <f t="shared" si="243"/>
        <v>1</v>
      </c>
      <c r="DA279">
        <f t="shared" si="244"/>
        <v>0</v>
      </c>
      <c r="DB279">
        <f t="shared" si="245"/>
        <v>8.9153092732109336</v>
      </c>
      <c r="DE279">
        <v>272</v>
      </c>
      <c r="DF279">
        <v>34.277110997250027</v>
      </c>
      <c r="DG279">
        <v>20.818654794745893</v>
      </c>
      <c r="DI279">
        <f t="shared" si="246"/>
        <v>1</v>
      </c>
      <c r="DJ279">
        <f t="shared" si="247"/>
        <v>0</v>
      </c>
      <c r="DK279">
        <f t="shared" si="248"/>
        <v>13.458456202504134</v>
      </c>
      <c r="DN279">
        <v>272</v>
      </c>
      <c r="DO279">
        <v>19.259001209474182</v>
      </c>
      <c r="DP279">
        <v>16.409322755621115</v>
      </c>
      <c r="DR279">
        <f t="shared" si="249"/>
        <v>1</v>
      </c>
      <c r="DS279">
        <f t="shared" si="250"/>
        <v>0</v>
      </c>
      <c r="DT279">
        <f t="shared" si="251"/>
        <v>2.8496784538530662</v>
      </c>
      <c r="DW279">
        <v>272</v>
      </c>
      <c r="DX279">
        <v>20.284786662474062</v>
      </c>
      <c r="DY279">
        <v>22.628186546104072</v>
      </c>
      <c r="EA279">
        <f t="shared" si="252"/>
        <v>0</v>
      </c>
      <c r="EB279">
        <f t="shared" si="253"/>
        <v>1</v>
      </c>
      <c r="EC279">
        <f t="shared" si="254"/>
        <v>2.3433998836300098</v>
      </c>
      <c r="EF279">
        <v>272</v>
      </c>
      <c r="EG279">
        <v>20.444806252781628</v>
      </c>
      <c r="EH279">
        <v>14.252120383420849</v>
      </c>
      <c r="EJ279">
        <f t="shared" si="255"/>
        <v>1</v>
      </c>
      <c r="EK279">
        <f t="shared" si="256"/>
        <v>0</v>
      </c>
      <c r="EL279">
        <f t="shared" si="257"/>
        <v>6.1926858693607798</v>
      </c>
      <c r="EO279">
        <v>272</v>
      </c>
      <c r="EP279">
        <v>28.541421519168232</v>
      </c>
      <c r="EQ279">
        <v>35.989137217265032</v>
      </c>
      <c r="ES279">
        <f t="shared" si="258"/>
        <v>0</v>
      </c>
      <c r="ET279">
        <f t="shared" si="259"/>
        <v>1</v>
      </c>
      <c r="EU279">
        <f t="shared" si="260"/>
        <v>7.4477156980968005</v>
      </c>
    </row>
    <row r="280" spans="1:151" x14ac:dyDescent="0.25">
      <c r="A280">
        <v>273</v>
      </c>
      <c r="B280">
        <v>11.30151909606724</v>
      </c>
      <c r="C280">
        <v>15.997436563153927</v>
      </c>
      <c r="E280">
        <f t="shared" si="210"/>
        <v>0</v>
      </c>
      <c r="F280">
        <f t="shared" si="212"/>
        <v>1</v>
      </c>
      <c r="G280">
        <f t="shared" si="211"/>
        <v>4.6959174670866872</v>
      </c>
      <c r="J280">
        <v>273</v>
      </c>
      <c r="K280">
        <v>21.704715218122157</v>
      </c>
      <c r="L280">
        <v>20.384313781720845</v>
      </c>
      <c r="N280">
        <f t="shared" si="213"/>
        <v>1</v>
      </c>
      <c r="O280">
        <f t="shared" si="214"/>
        <v>0</v>
      </c>
      <c r="P280">
        <f t="shared" si="215"/>
        <v>1.3204014364013119</v>
      </c>
      <c r="S280">
        <v>273</v>
      </c>
      <c r="T280">
        <v>22.027657442618363</v>
      </c>
      <c r="U280">
        <v>24.529795074812501</v>
      </c>
      <c r="W280">
        <f t="shared" si="216"/>
        <v>0</v>
      </c>
      <c r="X280">
        <f t="shared" si="217"/>
        <v>1</v>
      </c>
      <c r="Y280">
        <f t="shared" si="218"/>
        <v>2.5021376321941382</v>
      </c>
      <c r="AB280">
        <v>273</v>
      </c>
      <c r="AC280">
        <v>22.114419200312877</v>
      </c>
      <c r="AD280">
        <v>19.002949377041624</v>
      </c>
      <c r="AF280">
        <f t="shared" si="219"/>
        <v>1</v>
      </c>
      <c r="AG280">
        <f t="shared" si="220"/>
        <v>0</v>
      </c>
      <c r="AH280">
        <f t="shared" si="221"/>
        <v>3.1114698232712534</v>
      </c>
      <c r="AK280">
        <v>273</v>
      </c>
      <c r="AL280">
        <v>7.3332296283804119</v>
      </c>
      <c r="AM280">
        <v>15.991909946604849</v>
      </c>
      <c r="AO280">
        <f t="shared" si="222"/>
        <v>0</v>
      </c>
      <c r="AP280">
        <f t="shared" si="223"/>
        <v>1</v>
      </c>
      <c r="AQ280">
        <f t="shared" si="224"/>
        <v>8.6586803182244374</v>
      </c>
      <c r="AT280">
        <v>273</v>
      </c>
      <c r="AU280">
        <v>19.692516800246057</v>
      </c>
      <c r="AV280">
        <v>33.488237918602181</v>
      </c>
      <c r="AX280">
        <f t="shared" si="225"/>
        <v>0</v>
      </c>
      <c r="AY280">
        <f t="shared" si="226"/>
        <v>1</v>
      </c>
      <c r="AZ280">
        <f t="shared" si="227"/>
        <v>13.795721118356123</v>
      </c>
      <c r="BC280">
        <v>273</v>
      </c>
      <c r="BD280" t="e">
        <v>#N/A</v>
      </c>
      <c r="BE280" t="e">
        <v>#N/A</v>
      </c>
      <c r="BG280" t="e">
        <f t="shared" si="228"/>
        <v>#N/A</v>
      </c>
      <c r="BH280" t="e">
        <f t="shared" si="229"/>
        <v>#N/A</v>
      </c>
      <c r="BI280" t="e">
        <f t="shared" si="230"/>
        <v>#N/A</v>
      </c>
      <c r="BL280">
        <v>273</v>
      </c>
      <c r="BM280">
        <v>26.823664231587401</v>
      </c>
      <c r="BN280">
        <v>13.280637717556985</v>
      </c>
      <c r="BP280">
        <f t="shared" si="231"/>
        <v>1</v>
      </c>
      <c r="BQ280">
        <f t="shared" si="232"/>
        <v>0</v>
      </c>
      <c r="BR280">
        <f t="shared" si="233"/>
        <v>13.543026514030416</v>
      </c>
      <c r="BU280">
        <v>273</v>
      </c>
      <c r="BV280">
        <v>23.249090537333018</v>
      </c>
      <c r="BW280">
        <v>13.969313933646072</v>
      </c>
      <c r="BY280">
        <f t="shared" si="234"/>
        <v>1</v>
      </c>
      <c r="BZ280">
        <f t="shared" si="235"/>
        <v>0</v>
      </c>
      <c r="CA280">
        <f t="shared" si="236"/>
        <v>9.2797766036869458</v>
      </c>
      <c r="CD280">
        <v>273</v>
      </c>
      <c r="CE280">
        <v>22.533829729844584</v>
      </c>
      <c r="CF280">
        <v>53.199115902333006</v>
      </c>
      <c r="CH280">
        <f t="shared" si="237"/>
        <v>0</v>
      </c>
      <c r="CI280">
        <f t="shared" si="238"/>
        <v>1</v>
      </c>
      <c r="CJ280">
        <f t="shared" si="239"/>
        <v>30.665286172488422</v>
      </c>
      <c r="CM280">
        <v>273</v>
      </c>
      <c r="CN280">
        <v>21.928604984016232</v>
      </c>
      <c r="CO280">
        <v>11.763534568490511</v>
      </c>
      <c r="CQ280">
        <f t="shared" si="240"/>
        <v>1</v>
      </c>
      <c r="CR280">
        <f t="shared" si="241"/>
        <v>0</v>
      </c>
      <c r="CS280">
        <f t="shared" si="242"/>
        <v>10.165070415525721</v>
      </c>
      <c r="CV280">
        <v>273</v>
      </c>
      <c r="CW280">
        <v>25.455381367820703</v>
      </c>
      <c r="CX280">
        <v>21.240906836110042</v>
      </c>
      <c r="CZ280">
        <f t="shared" si="243"/>
        <v>1</v>
      </c>
      <c r="DA280">
        <f t="shared" si="244"/>
        <v>0</v>
      </c>
      <c r="DB280">
        <f t="shared" si="245"/>
        <v>4.2144745317106604</v>
      </c>
      <c r="DE280">
        <v>273</v>
      </c>
      <c r="DF280">
        <v>19.57082574525295</v>
      </c>
      <c r="DG280">
        <v>22.517031330592019</v>
      </c>
      <c r="DI280">
        <f t="shared" si="246"/>
        <v>0</v>
      </c>
      <c r="DJ280">
        <f t="shared" si="247"/>
        <v>1</v>
      </c>
      <c r="DK280">
        <f t="shared" si="248"/>
        <v>2.9462055853390687</v>
      </c>
      <c r="DN280">
        <v>273</v>
      </c>
      <c r="DO280">
        <v>23.523998892274573</v>
      </c>
      <c r="DP280">
        <v>36.767017311287418</v>
      </c>
      <c r="DR280">
        <f t="shared" si="249"/>
        <v>0</v>
      </c>
      <c r="DS280">
        <f t="shared" si="250"/>
        <v>1</v>
      </c>
      <c r="DT280">
        <f t="shared" si="251"/>
        <v>13.243018419012845</v>
      </c>
      <c r="DW280">
        <v>273</v>
      </c>
      <c r="DX280">
        <v>20.480262135545551</v>
      </c>
      <c r="DY280">
        <v>28.058272159540923</v>
      </c>
      <c r="EA280">
        <f t="shared" si="252"/>
        <v>0</v>
      </c>
      <c r="EB280">
        <f t="shared" si="253"/>
        <v>1</v>
      </c>
      <c r="EC280">
        <f t="shared" si="254"/>
        <v>7.5780100239953718</v>
      </c>
      <c r="EF280">
        <v>273</v>
      </c>
      <c r="EG280">
        <v>17.851447089761137</v>
      </c>
      <c r="EH280">
        <v>16.723374032529279</v>
      </c>
      <c r="EJ280">
        <f t="shared" si="255"/>
        <v>1</v>
      </c>
      <c r="EK280">
        <f t="shared" si="256"/>
        <v>0</v>
      </c>
      <c r="EL280">
        <f t="shared" si="257"/>
        <v>1.1280730572318589</v>
      </c>
      <c r="EO280">
        <v>273</v>
      </c>
      <c r="EP280">
        <v>19.067706920886657</v>
      </c>
      <c r="EQ280">
        <v>26.684198756673716</v>
      </c>
      <c r="ES280">
        <f t="shared" si="258"/>
        <v>0</v>
      </c>
      <c r="ET280">
        <f t="shared" si="259"/>
        <v>1</v>
      </c>
      <c r="EU280">
        <f t="shared" si="260"/>
        <v>7.616491835787059</v>
      </c>
    </row>
    <row r="281" spans="1:151" x14ac:dyDescent="0.25">
      <c r="A281">
        <v>274</v>
      </c>
      <c r="B281">
        <v>8.9843340692495097</v>
      </c>
      <c r="C281">
        <v>38.754621977773873</v>
      </c>
      <c r="E281">
        <f t="shared" si="210"/>
        <v>0</v>
      </c>
      <c r="F281">
        <f t="shared" si="212"/>
        <v>1</v>
      </c>
      <c r="G281">
        <f t="shared" si="211"/>
        <v>29.770287908524363</v>
      </c>
      <c r="J281">
        <v>274</v>
      </c>
      <c r="K281">
        <v>27.980912417706662</v>
      </c>
      <c r="L281">
        <v>18.494069038477384</v>
      </c>
      <c r="N281">
        <f t="shared" si="213"/>
        <v>1</v>
      </c>
      <c r="O281">
        <f t="shared" si="214"/>
        <v>0</v>
      </c>
      <c r="P281">
        <f t="shared" si="215"/>
        <v>9.4868433792292777</v>
      </c>
      <c r="S281">
        <v>274</v>
      </c>
      <c r="T281">
        <v>17.835767276252088</v>
      </c>
      <c r="U281">
        <v>9.0192258470345514</v>
      </c>
      <c r="W281">
        <f t="shared" si="216"/>
        <v>1</v>
      </c>
      <c r="X281">
        <f t="shared" si="217"/>
        <v>0</v>
      </c>
      <c r="Y281">
        <f t="shared" si="218"/>
        <v>8.816541429217537</v>
      </c>
      <c r="AB281">
        <v>274</v>
      </c>
      <c r="AC281">
        <v>26.067686805340117</v>
      </c>
      <c r="AD281">
        <v>18.888062045758474</v>
      </c>
      <c r="AF281">
        <f t="shared" si="219"/>
        <v>1</v>
      </c>
      <c r="AG281">
        <f t="shared" si="220"/>
        <v>0</v>
      </c>
      <c r="AH281">
        <f t="shared" si="221"/>
        <v>7.1796247595816425</v>
      </c>
      <c r="AK281">
        <v>274</v>
      </c>
      <c r="AL281">
        <v>28.840545379193887</v>
      </c>
      <c r="AM281">
        <v>32.773793673176485</v>
      </c>
      <c r="AO281">
        <f t="shared" si="222"/>
        <v>0</v>
      </c>
      <c r="AP281">
        <f t="shared" si="223"/>
        <v>1</v>
      </c>
      <c r="AQ281">
        <f t="shared" si="224"/>
        <v>3.9332482939825972</v>
      </c>
      <c r="AT281">
        <v>274</v>
      </c>
      <c r="AU281">
        <v>16.856951728028147</v>
      </c>
      <c r="AV281">
        <v>29.747956197888364</v>
      </c>
      <c r="AX281">
        <f t="shared" si="225"/>
        <v>0</v>
      </c>
      <c r="AY281">
        <f t="shared" si="226"/>
        <v>1</v>
      </c>
      <c r="AZ281">
        <f t="shared" si="227"/>
        <v>12.891004469860217</v>
      </c>
      <c r="BC281">
        <v>274</v>
      </c>
      <c r="BD281" t="e">
        <v>#N/A</v>
      </c>
      <c r="BE281" t="e">
        <v>#N/A</v>
      </c>
      <c r="BG281" t="e">
        <f t="shared" si="228"/>
        <v>#N/A</v>
      </c>
      <c r="BH281" t="e">
        <f t="shared" si="229"/>
        <v>#N/A</v>
      </c>
      <c r="BI281" t="e">
        <f t="shared" si="230"/>
        <v>#N/A</v>
      </c>
      <c r="BL281">
        <v>274</v>
      </c>
      <c r="BM281">
        <v>32.417096877304765</v>
      </c>
      <c r="BN281">
        <v>15.783834074595477</v>
      </c>
      <c r="BP281">
        <f t="shared" si="231"/>
        <v>1</v>
      </c>
      <c r="BQ281">
        <f t="shared" si="232"/>
        <v>0</v>
      </c>
      <c r="BR281">
        <f t="shared" si="233"/>
        <v>16.633262802709289</v>
      </c>
      <c r="BU281">
        <v>274</v>
      </c>
      <c r="BV281">
        <v>30.816179536290509</v>
      </c>
      <c r="BW281">
        <v>20.66233386145732</v>
      </c>
      <c r="BY281">
        <f t="shared" si="234"/>
        <v>1</v>
      </c>
      <c r="BZ281">
        <f t="shared" si="235"/>
        <v>0</v>
      </c>
      <c r="CA281">
        <f t="shared" si="236"/>
        <v>10.153845674833189</v>
      </c>
      <c r="CD281">
        <v>274</v>
      </c>
      <c r="CE281">
        <v>16.641317605241593</v>
      </c>
      <c r="CF281">
        <v>33.416204913172891</v>
      </c>
      <c r="CH281">
        <f t="shared" si="237"/>
        <v>0</v>
      </c>
      <c r="CI281">
        <f t="shared" si="238"/>
        <v>1</v>
      </c>
      <c r="CJ281">
        <f t="shared" si="239"/>
        <v>16.774887307931298</v>
      </c>
      <c r="CM281">
        <v>274</v>
      </c>
      <c r="CN281">
        <v>17.704419290119834</v>
      </c>
      <c r="CO281">
        <v>22.681236044181432</v>
      </c>
      <c r="CQ281">
        <f t="shared" si="240"/>
        <v>0</v>
      </c>
      <c r="CR281">
        <f t="shared" si="241"/>
        <v>1</v>
      </c>
      <c r="CS281">
        <f t="shared" si="242"/>
        <v>4.9768167540615984</v>
      </c>
      <c r="CV281">
        <v>274</v>
      </c>
      <c r="CW281">
        <v>21.471024194268807</v>
      </c>
      <c r="CX281">
        <v>21.661084119906064</v>
      </c>
      <c r="CZ281">
        <f t="shared" si="243"/>
        <v>0</v>
      </c>
      <c r="DA281">
        <f t="shared" si="244"/>
        <v>1</v>
      </c>
      <c r="DB281">
        <f t="shared" si="245"/>
        <v>0.19005992563725727</v>
      </c>
      <c r="DE281">
        <v>274</v>
      </c>
      <c r="DF281">
        <v>13.12076165703855</v>
      </c>
      <c r="DG281">
        <v>24.62064594355347</v>
      </c>
      <c r="DI281">
        <f t="shared" si="246"/>
        <v>0</v>
      </c>
      <c r="DJ281">
        <f t="shared" si="247"/>
        <v>1</v>
      </c>
      <c r="DK281">
        <f t="shared" si="248"/>
        <v>11.49988428651492</v>
      </c>
      <c r="DN281">
        <v>274</v>
      </c>
      <c r="DO281">
        <v>30.246715584300713</v>
      </c>
      <c r="DP281">
        <v>28.642300388488586</v>
      </c>
      <c r="DR281">
        <f t="shared" si="249"/>
        <v>1</v>
      </c>
      <c r="DS281">
        <f t="shared" si="250"/>
        <v>0</v>
      </c>
      <c r="DT281">
        <f t="shared" si="251"/>
        <v>1.6044151958121269</v>
      </c>
      <c r="DW281">
        <v>274</v>
      </c>
      <c r="DX281">
        <v>19.304204182867657</v>
      </c>
      <c r="DY281">
        <v>27.441954511259123</v>
      </c>
      <c r="EA281">
        <f t="shared" si="252"/>
        <v>0</v>
      </c>
      <c r="EB281">
        <f t="shared" si="253"/>
        <v>1</v>
      </c>
      <c r="EC281">
        <f t="shared" si="254"/>
        <v>8.1377503283914656</v>
      </c>
      <c r="EF281">
        <v>274</v>
      </c>
      <c r="EG281">
        <v>24.123115459615398</v>
      </c>
      <c r="EH281">
        <v>11.499221998806529</v>
      </c>
      <c r="EJ281">
        <f t="shared" si="255"/>
        <v>1</v>
      </c>
      <c r="EK281">
        <f t="shared" si="256"/>
        <v>0</v>
      </c>
      <c r="EL281">
        <f t="shared" si="257"/>
        <v>12.623893460808869</v>
      </c>
      <c r="EO281">
        <v>274</v>
      </c>
      <c r="EP281">
        <v>19.132407730589534</v>
      </c>
      <c r="EQ281">
        <v>12.985438073614391</v>
      </c>
      <c r="ES281">
        <f t="shared" si="258"/>
        <v>1</v>
      </c>
      <c r="ET281">
        <f t="shared" si="259"/>
        <v>0</v>
      </c>
      <c r="EU281">
        <f t="shared" si="260"/>
        <v>6.1469696569751431</v>
      </c>
    </row>
    <row r="282" spans="1:151" x14ac:dyDescent="0.25">
      <c r="A282">
        <v>275</v>
      </c>
      <c r="B282">
        <v>11.034331856676722</v>
      </c>
      <c r="C282">
        <v>14.287723494298188</v>
      </c>
      <c r="E282">
        <f t="shared" si="210"/>
        <v>0</v>
      </c>
      <c r="F282">
        <f t="shared" si="212"/>
        <v>1</v>
      </c>
      <c r="G282">
        <f t="shared" si="211"/>
        <v>3.2533916376214655</v>
      </c>
      <c r="J282">
        <v>275</v>
      </c>
      <c r="K282">
        <v>19.106192685154408</v>
      </c>
      <c r="L282">
        <v>10.842950801169671</v>
      </c>
      <c r="N282">
        <f t="shared" si="213"/>
        <v>1</v>
      </c>
      <c r="O282">
        <f t="shared" si="214"/>
        <v>0</v>
      </c>
      <c r="P282">
        <f t="shared" si="215"/>
        <v>8.2632418839847368</v>
      </c>
      <c r="S282">
        <v>275</v>
      </c>
      <c r="T282">
        <v>22.226559157796867</v>
      </c>
      <c r="U282">
        <v>36.102735568906894</v>
      </c>
      <c r="W282">
        <f t="shared" si="216"/>
        <v>0</v>
      </c>
      <c r="X282">
        <f t="shared" si="217"/>
        <v>1</v>
      </c>
      <c r="Y282">
        <f t="shared" si="218"/>
        <v>13.876176411110027</v>
      </c>
      <c r="AB282">
        <v>275</v>
      </c>
      <c r="AC282">
        <v>16.133589522140305</v>
      </c>
      <c r="AD282">
        <v>17.623509252564869</v>
      </c>
      <c r="AF282">
        <f t="shared" si="219"/>
        <v>0</v>
      </c>
      <c r="AG282">
        <f t="shared" si="220"/>
        <v>1</v>
      </c>
      <c r="AH282">
        <f t="shared" si="221"/>
        <v>1.4899197304245639</v>
      </c>
      <c r="AK282">
        <v>275</v>
      </c>
      <c r="AL282">
        <v>23.729660266059014</v>
      </c>
      <c r="AM282">
        <v>34.907208546443663</v>
      </c>
      <c r="AO282">
        <f t="shared" si="222"/>
        <v>0</v>
      </c>
      <c r="AP282">
        <f t="shared" si="223"/>
        <v>1</v>
      </c>
      <c r="AQ282">
        <f t="shared" si="224"/>
        <v>11.177548280384649</v>
      </c>
      <c r="AT282">
        <v>275</v>
      </c>
      <c r="AU282">
        <v>22.192646132554419</v>
      </c>
      <c r="AV282">
        <v>19.704921125761718</v>
      </c>
      <c r="AX282">
        <f t="shared" si="225"/>
        <v>1</v>
      </c>
      <c r="AY282">
        <f t="shared" si="226"/>
        <v>0</v>
      </c>
      <c r="AZ282">
        <f t="shared" si="227"/>
        <v>2.4877250067927008</v>
      </c>
      <c r="BC282">
        <v>275</v>
      </c>
      <c r="BD282" t="e">
        <v>#N/A</v>
      </c>
      <c r="BE282" t="e">
        <v>#N/A</v>
      </c>
      <c r="BG282" t="e">
        <f t="shared" si="228"/>
        <v>#N/A</v>
      </c>
      <c r="BH282" t="e">
        <f t="shared" si="229"/>
        <v>#N/A</v>
      </c>
      <c r="BI282" t="e">
        <f t="shared" si="230"/>
        <v>#N/A</v>
      </c>
      <c r="BL282">
        <v>275</v>
      </c>
      <c r="BM282">
        <v>20.784856434519071</v>
      </c>
      <c r="BN282">
        <v>10.390137142044823</v>
      </c>
      <c r="BP282">
        <f t="shared" si="231"/>
        <v>1</v>
      </c>
      <c r="BQ282">
        <f t="shared" si="232"/>
        <v>0</v>
      </c>
      <c r="BR282">
        <f t="shared" si="233"/>
        <v>10.394719292474248</v>
      </c>
      <c r="BU282">
        <v>275</v>
      </c>
      <c r="BV282">
        <v>27.899838840758548</v>
      </c>
      <c r="BW282">
        <v>24.436608184022422</v>
      </c>
      <c r="BY282">
        <f t="shared" si="234"/>
        <v>1</v>
      </c>
      <c r="BZ282">
        <f t="shared" si="235"/>
        <v>0</v>
      </c>
      <c r="CA282">
        <f t="shared" si="236"/>
        <v>3.4632306567361262</v>
      </c>
      <c r="CD282">
        <v>275</v>
      </c>
      <c r="CE282">
        <v>24.642793418126079</v>
      </c>
      <c r="CF282">
        <v>12.351555008589848</v>
      </c>
      <c r="CH282">
        <f t="shared" si="237"/>
        <v>1</v>
      </c>
      <c r="CI282">
        <f t="shared" si="238"/>
        <v>0</v>
      </c>
      <c r="CJ282">
        <f t="shared" si="239"/>
        <v>12.291238409536231</v>
      </c>
      <c r="CM282">
        <v>275</v>
      </c>
      <c r="CN282">
        <v>23.294866235632451</v>
      </c>
      <c r="CO282">
        <v>29.546004239381602</v>
      </c>
      <c r="CQ282">
        <f t="shared" si="240"/>
        <v>0</v>
      </c>
      <c r="CR282">
        <f t="shared" si="241"/>
        <v>1</v>
      </c>
      <c r="CS282">
        <f t="shared" si="242"/>
        <v>6.2511380037491513</v>
      </c>
      <c r="CV282">
        <v>275</v>
      </c>
      <c r="CW282">
        <v>25.317772506163589</v>
      </c>
      <c r="CX282">
        <v>11.059593301706144</v>
      </c>
      <c r="CZ282">
        <f t="shared" si="243"/>
        <v>1</v>
      </c>
      <c r="DA282">
        <f t="shared" si="244"/>
        <v>0</v>
      </c>
      <c r="DB282">
        <f t="shared" si="245"/>
        <v>14.258179204457445</v>
      </c>
      <c r="DE282">
        <v>275</v>
      </c>
      <c r="DF282">
        <v>16.297400159102033</v>
      </c>
      <c r="DG282">
        <v>15.9067360426597</v>
      </c>
      <c r="DI282">
        <f t="shared" si="246"/>
        <v>1</v>
      </c>
      <c r="DJ282">
        <f t="shared" si="247"/>
        <v>0</v>
      </c>
      <c r="DK282">
        <f t="shared" si="248"/>
        <v>0.39066411644233234</v>
      </c>
      <c r="DN282">
        <v>275</v>
      </c>
      <c r="DO282">
        <v>23.490299221996363</v>
      </c>
      <c r="DP282">
        <v>22.798689864683219</v>
      </c>
      <c r="DR282">
        <f t="shared" si="249"/>
        <v>1</v>
      </c>
      <c r="DS282">
        <f t="shared" si="250"/>
        <v>0</v>
      </c>
      <c r="DT282">
        <f t="shared" si="251"/>
        <v>0.6916093573131441</v>
      </c>
      <c r="DW282">
        <v>275</v>
      </c>
      <c r="DX282">
        <v>19.543195439494866</v>
      </c>
      <c r="DY282">
        <v>31.695229425751918</v>
      </c>
      <c r="EA282">
        <f t="shared" si="252"/>
        <v>0</v>
      </c>
      <c r="EB282">
        <f t="shared" si="253"/>
        <v>1</v>
      </c>
      <c r="EC282">
        <f t="shared" si="254"/>
        <v>12.152033986257052</v>
      </c>
      <c r="EF282">
        <v>275</v>
      </c>
      <c r="EG282">
        <v>21.381393671710846</v>
      </c>
      <c r="EH282">
        <v>18.097701233195831</v>
      </c>
      <c r="EJ282">
        <f t="shared" si="255"/>
        <v>1</v>
      </c>
      <c r="EK282">
        <f t="shared" si="256"/>
        <v>0</v>
      </c>
      <c r="EL282">
        <f t="shared" si="257"/>
        <v>3.2836924385150148</v>
      </c>
      <c r="EO282">
        <v>275</v>
      </c>
      <c r="EP282">
        <v>21.660546455703415</v>
      </c>
      <c r="EQ282">
        <v>36.263082765428251</v>
      </c>
      <c r="ES282">
        <f t="shared" si="258"/>
        <v>0</v>
      </c>
      <c r="ET282">
        <f t="shared" si="259"/>
        <v>1</v>
      </c>
      <c r="EU282">
        <f t="shared" si="260"/>
        <v>14.602536309724837</v>
      </c>
    </row>
    <row r="283" spans="1:151" x14ac:dyDescent="0.25">
      <c r="A283">
        <v>276</v>
      </c>
      <c r="B283">
        <v>9.5606406005586564</v>
      </c>
      <c r="C283">
        <v>32.277822921048582</v>
      </c>
      <c r="E283">
        <f t="shared" si="210"/>
        <v>0</v>
      </c>
      <c r="F283">
        <f t="shared" si="212"/>
        <v>1</v>
      </c>
      <c r="G283">
        <f t="shared" si="211"/>
        <v>22.717182320489925</v>
      </c>
      <c r="J283">
        <v>276</v>
      </c>
      <c r="K283">
        <v>7.5937767056457908</v>
      </c>
      <c r="L283">
        <v>19.169848276242551</v>
      </c>
      <c r="N283">
        <f t="shared" si="213"/>
        <v>0</v>
      </c>
      <c r="O283">
        <f t="shared" si="214"/>
        <v>1</v>
      </c>
      <c r="P283">
        <f t="shared" si="215"/>
        <v>11.57607157059676</v>
      </c>
      <c r="S283">
        <v>276</v>
      </c>
      <c r="T283">
        <v>21.154949296605572</v>
      </c>
      <c r="U283">
        <v>38.261073463533492</v>
      </c>
      <c r="W283">
        <f t="shared" si="216"/>
        <v>0</v>
      </c>
      <c r="X283">
        <f t="shared" si="217"/>
        <v>1</v>
      </c>
      <c r="Y283">
        <f t="shared" si="218"/>
        <v>17.10612416692792</v>
      </c>
      <c r="AB283">
        <v>276</v>
      </c>
      <c r="AC283">
        <v>19.906477586701243</v>
      </c>
      <c r="AD283">
        <v>17.475304433419051</v>
      </c>
      <c r="AF283">
        <f t="shared" si="219"/>
        <v>1</v>
      </c>
      <c r="AG283">
        <f t="shared" si="220"/>
        <v>0</v>
      </c>
      <c r="AH283">
        <f t="shared" si="221"/>
        <v>2.4311731532821916</v>
      </c>
      <c r="AK283">
        <v>276</v>
      </c>
      <c r="AL283">
        <v>26.155700096975206</v>
      </c>
      <c r="AM283">
        <v>39.108155984711019</v>
      </c>
      <c r="AO283">
        <f t="shared" si="222"/>
        <v>0</v>
      </c>
      <c r="AP283">
        <f t="shared" si="223"/>
        <v>1</v>
      </c>
      <c r="AQ283">
        <f t="shared" si="224"/>
        <v>12.952455887735812</v>
      </c>
      <c r="AT283">
        <v>276</v>
      </c>
      <c r="AU283">
        <v>13.763890658987368</v>
      </c>
      <c r="AV283">
        <v>17.299637318131758</v>
      </c>
      <c r="AX283">
        <f t="shared" si="225"/>
        <v>0</v>
      </c>
      <c r="AY283">
        <f t="shared" si="226"/>
        <v>1</v>
      </c>
      <c r="AZ283">
        <f t="shared" si="227"/>
        <v>3.5357466591443902</v>
      </c>
      <c r="BC283">
        <v>276</v>
      </c>
      <c r="BD283" t="e">
        <v>#N/A</v>
      </c>
      <c r="BE283" t="e">
        <v>#N/A</v>
      </c>
      <c r="BG283" t="e">
        <f t="shared" si="228"/>
        <v>#N/A</v>
      </c>
      <c r="BH283" t="e">
        <f t="shared" si="229"/>
        <v>#N/A</v>
      </c>
      <c r="BI283" t="e">
        <f t="shared" si="230"/>
        <v>#N/A</v>
      </c>
      <c r="BL283">
        <v>276</v>
      </c>
      <c r="BM283">
        <v>31.600364623590778</v>
      </c>
      <c r="BN283">
        <v>13.739806238162149</v>
      </c>
      <c r="BP283">
        <f t="shared" si="231"/>
        <v>1</v>
      </c>
      <c r="BQ283">
        <f t="shared" si="232"/>
        <v>0</v>
      </c>
      <c r="BR283">
        <f t="shared" si="233"/>
        <v>17.860558385428629</v>
      </c>
      <c r="BU283">
        <v>276</v>
      </c>
      <c r="BV283">
        <v>28.931028267688653</v>
      </c>
      <c r="BW283">
        <v>15.72333971347348</v>
      </c>
      <c r="BY283">
        <f t="shared" si="234"/>
        <v>1</v>
      </c>
      <c r="BZ283">
        <f t="shared" si="235"/>
        <v>0</v>
      </c>
      <c r="CA283">
        <f t="shared" si="236"/>
        <v>13.207688554215173</v>
      </c>
      <c r="CD283">
        <v>276</v>
      </c>
      <c r="CE283">
        <v>18.476403884164213</v>
      </c>
      <c r="CF283">
        <v>35.979061279228816</v>
      </c>
      <c r="CH283">
        <f t="shared" si="237"/>
        <v>0</v>
      </c>
      <c r="CI283">
        <f t="shared" si="238"/>
        <v>1</v>
      </c>
      <c r="CJ283">
        <f t="shared" si="239"/>
        <v>17.502657395064602</v>
      </c>
      <c r="CM283">
        <v>276</v>
      </c>
      <c r="CN283">
        <v>16.911305132977358</v>
      </c>
      <c r="CO283">
        <v>27.155760851161922</v>
      </c>
      <c r="CQ283">
        <f t="shared" si="240"/>
        <v>0</v>
      </c>
      <c r="CR283">
        <f t="shared" si="241"/>
        <v>1</v>
      </c>
      <c r="CS283">
        <f t="shared" si="242"/>
        <v>10.244455718184565</v>
      </c>
      <c r="CV283">
        <v>276</v>
      </c>
      <c r="CW283">
        <v>20.072661008852986</v>
      </c>
      <c r="CX283">
        <v>20.55864102969057</v>
      </c>
      <c r="CZ283">
        <f t="shared" si="243"/>
        <v>0</v>
      </c>
      <c r="DA283">
        <f t="shared" si="244"/>
        <v>1</v>
      </c>
      <c r="DB283">
        <f t="shared" si="245"/>
        <v>0.48598002083758374</v>
      </c>
      <c r="DE283">
        <v>276</v>
      </c>
      <c r="DF283">
        <v>22.332777131289351</v>
      </c>
      <c r="DG283">
        <v>20.782629158175151</v>
      </c>
      <c r="DI283">
        <f t="shared" si="246"/>
        <v>1</v>
      </c>
      <c r="DJ283">
        <f t="shared" si="247"/>
        <v>0</v>
      </c>
      <c r="DK283">
        <f t="shared" si="248"/>
        <v>1.5501479731141998</v>
      </c>
      <c r="DN283">
        <v>276</v>
      </c>
      <c r="DO283">
        <v>23.787550655564907</v>
      </c>
      <c r="DP283">
        <v>18.58089983783881</v>
      </c>
      <c r="DR283">
        <f t="shared" si="249"/>
        <v>1</v>
      </c>
      <c r="DS283">
        <f t="shared" si="250"/>
        <v>0</v>
      </c>
      <c r="DT283">
        <f t="shared" si="251"/>
        <v>5.2066508177260964</v>
      </c>
      <c r="DW283">
        <v>276</v>
      </c>
      <c r="DX283">
        <v>26.000040668873673</v>
      </c>
      <c r="DY283">
        <v>24.57002281008571</v>
      </c>
      <c r="EA283">
        <f t="shared" si="252"/>
        <v>1</v>
      </c>
      <c r="EB283">
        <f t="shared" si="253"/>
        <v>0</v>
      </c>
      <c r="EC283">
        <f t="shared" si="254"/>
        <v>1.4300178587879628</v>
      </c>
      <c r="EF283">
        <v>276</v>
      </c>
      <c r="EG283">
        <v>24.430085086600688</v>
      </c>
      <c r="EH283">
        <v>16.719555734922412</v>
      </c>
      <c r="EJ283">
        <f t="shared" si="255"/>
        <v>1</v>
      </c>
      <c r="EK283">
        <f t="shared" si="256"/>
        <v>0</v>
      </c>
      <c r="EL283">
        <f t="shared" si="257"/>
        <v>7.7105293516782751</v>
      </c>
      <c r="EO283">
        <v>276</v>
      </c>
      <c r="EP283">
        <v>17.872447603376401</v>
      </c>
      <c r="EQ283">
        <v>35.635420757405271</v>
      </c>
      <c r="ES283">
        <f t="shared" si="258"/>
        <v>0</v>
      </c>
      <c r="ET283">
        <f t="shared" si="259"/>
        <v>1</v>
      </c>
      <c r="EU283">
        <f t="shared" si="260"/>
        <v>17.76297315402887</v>
      </c>
    </row>
    <row r="284" spans="1:151" x14ac:dyDescent="0.25">
      <c r="A284">
        <v>277</v>
      </c>
      <c r="B284">
        <v>9.8562357653815695</v>
      </c>
      <c r="C284">
        <v>29.27908096307819</v>
      </c>
      <c r="E284">
        <f t="shared" si="210"/>
        <v>0</v>
      </c>
      <c r="F284">
        <f t="shared" si="212"/>
        <v>1</v>
      </c>
      <c r="G284">
        <f t="shared" si="211"/>
        <v>19.422845197696621</v>
      </c>
      <c r="J284">
        <v>277</v>
      </c>
      <c r="K284">
        <v>11.174608789117368</v>
      </c>
      <c r="L284">
        <v>33.158991108253446</v>
      </c>
      <c r="N284">
        <f t="shared" si="213"/>
        <v>0</v>
      </c>
      <c r="O284">
        <f t="shared" si="214"/>
        <v>1</v>
      </c>
      <c r="P284">
        <f t="shared" si="215"/>
        <v>21.984382319136078</v>
      </c>
      <c r="S284">
        <v>277</v>
      </c>
      <c r="T284">
        <v>11.422786539623049</v>
      </c>
      <c r="U284">
        <v>27.221756093847372</v>
      </c>
      <c r="W284">
        <f t="shared" si="216"/>
        <v>0</v>
      </c>
      <c r="X284">
        <f t="shared" si="217"/>
        <v>1</v>
      </c>
      <c r="Y284">
        <f t="shared" si="218"/>
        <v>15.798969554224323</v>
      </c>
      <c r="AB284">
        <v>277</v>
      </c>
      <c r="AC284">
        <v>23.959287675747728</v>
      </c>
      <c r="AD284">
        <v>18.894739874385287</v>
      </c>
      <c r="AF284">
        <f t="shared" si="219"/>
        <v>1</v>
      </c>
      <c r="AG284">
        <f t="shared" si="220"/>
        <v>0</v>
      </c>
      <c r="AH284">
        <f t="shared" si="221"/>
        <v>5.0645478013624405</v>
      </c>
      <c r="AK284">
        <v>277</v>
      </c>
      <c r="AL284">
        <v>15.182393166819885</v>
      </c>
      <c r="AM284">
        <v>15.261772537225585</v>
      </c>
      <c r="AO284">
        <f t="shared" si="222"/>
        <v>0</v>
      </c>
      <c r="AP284">
        <f t="shared" si="223"/>
        <v>1</v>
      </c>
      <c r="AQ284">
        <f t="shared" si="224"/>
        <v>7.93793704057002E-2</v>
      </c>
      <c r="AT284">
        <v>277</v>
      </c>
      <c r="AU284">
        <v>22.420922264781442</v>
      </c>
      <c r="AV284">
        <v>13.976549938866398</v>
      </c>
      <c r="AX284">
        <f t="shared" si="225"/>
        <v>1</v>
      </c>
      <c r="AY284">
        <f t="shared" si="226"/>
        <v>0</v>
      </c>
      <c r="AZ284">
        <f t="shared" si="227"/>
        <v>8.4443723259150438</v>
      </c>
      <c r="BC284">
        <v>277</v>
      </c>
      <c r="BD284" t="e">
        <v>#N/A</v>
      </c>
      <c r="BE284" t="e">
        <v>#N/A</v>
      </c>
      <c r="BG284" t="e">
        <f t="shared" si="228"/>
        <v>#N/A</v>
      </c>
      <c r="BH284" t="e">
        <f t="shared" si="229"/>
        <v>#N/A</v>
      </c>
      <c r="BI284" t="e">
        <f t="shared" si="230"/>
        <v>#N/A</v>
      </c>
      <c r="BL284">
        <v>277</v>
      </c>
      <c r="BM284">
        <v>27.046111252551569</v>
      </c>
      <c r="BN284">
        <v>17.386874103968683</v>
      </c>
      <c r="BP284">
        <f t="shared" si="231"/>
        <v>1</v>
      </c>
      <c r="BQ284">
        <f t="shared" si="232"/>
        <v>0</v>
      </c>
      <c r="BR284">
        <f t="shared" si="233"/>
        <v>9.6592371485828856</v>
      </c>
      <c r="BU284">
        <v>277</v>
      </c>
      <c r="BV284">
        <v>26.387319105503874</v>
      </c>
      <c r="BW284">
        <v>29.694012531126347</v>
      </c>
      <c r="BY284">
        <f t="shared" si="234"/>
        <v>0</v>
      </c>
      <c r="BZ284">
        <f t="shared" si="235"/>
        <v>1</v>
      </c>
      <c r="CA284">
        <f t="shared" si="236"/>
        <v>3.3066934256224734</v>
      </c>
      <c r="CD284">
        <v>277</v>
      </c>
      <c r="CE284">
        <v>14.926764010163829</v>
      </c>
      <c r="CF284">
        <v>16.467115862236504</v>
      </c>
      <c r="CH284">
        <f t="shared" si="237"/>
        <v>0</v>
      </c>
      <c r="CI284">
        <f t="shared" si="238"/>
        <v>1</v>
      </c>
      <c r="CJ284">
        <f t="shared" si="239"/>
        <v>1.5403518520726749</v>
      </c>
      <c r="CM284">
        <v>277</v>
      </c>
      <c r="CN284">
        <v>20.819538254594118</v>
      </c>
      <c r="CO284">
        <v>15.070158804278394</v>
      </c>
      <c r="CQ284">
        <f t="shared" si="240"/>
        <v>1</v>
      </c>
      <c r="CR284">
        <f t="shared" si="241"/>
        <v>0</v>
      </c>
      <c r="CS284">
        <f t="shared" si="242"/>
        <v>5.7493794503157236</v>
      </c>
      <c r="CV284">
        <v>277</v>
      </c>
      <c r="CW284">
        <v>22.722410831301175</v>
      </c>
      <c r="CX284">
        <v>22.136181073661898</v>
      </c>
      <c r="CZ284">
        <f t="shared" si="243"/>
        <v>1</v>
      </c>
      <c r="DA284">
        <f t="shared" si="244"/>
        <v>0</v>
      </c>
      <c r="DB284">
        <f t="shared" si="245"/>
        <v>0.58622975763927698</v>
      </c>
      <c r="DE284">
        <v>277</v>
      </c>
      <c r="DF284">
        <v>24.039841176632503</v>
      </c>
      <c r="DG284">
        <v>19.361985850278256</v>
      </c>
      <c r="DI284">
        <f t="shared" si="246"/>
        <v>1</v>
      </c>
      <c r="DJ284">
        <f t="shared" si="247"/>
        <v>0</v>
      </c>
      <c r="DK284">
        <f t="shared" si="248"/>
        <v>4.6778553263542477</v>
      </c>
      <c r="DN284">
        <v>277</v>
      </c>
      <c r="DO284">
        <v>19.422592445007933</v>
      </c>
      <c r="DP284">
        <v>13.091173039732663</v>
      </c>
      <c r="DR284">
        <f t="shared" si="249"/>
        <v>1</v>
      </c>
      <c r="DS284">
        <f t="shared" si="250"/>
        <v>0</v>
      </c>
      <c r="DT284">
        <f t="shared" si="251"/>
        <v>6.3314194052752697</v>
      </c>
      <c r="DW284">
        <v>277</v>
      </c>
      <c r="DX284">
        <v>20.092016555474345</v>
      </c>
      <c r="DY284">
        <v>20.205032789286143</v>
      </c>
      <c r="EA284">
        <f t="shared" si="252"/>
        <v>0</v>
      </c>
      <c r="EB284">
        <f t="shared" si="253"/>
        <v>1</v>
      </c>
      <c r="EC284">
        <f t="shared" si="254"/>
        <v>0.11301623381179837</v>
      </c>
      <c r="EF284">
        <v>277</v>
      </c>
      <c r="EG284">
        <v>15.15825425959013</v>
      </c>
      <c r="EH284">
        <v>10.559417896224275</v>
      </c>
      <c r="EJ284">
        <f t="shared" si="255"/>
        <v>1</v>
      </c>
      <c r="EK284">
        <f t="shared" si="256"/>
        <v>0</v>
      </c>
      <c r="EL284">
        <f t="shared" si="257"/>
        <v>4.5988363633658551</v>
      </c>
      <c r="EO284">
        <v>277</v>
      </c>
      <c r="EP284">
        <v>18.923182885338385</v>
      </c>
      <c r="EQ284">
        <v>13.271633411007162</v>
      </c>
      <c r="ES284">
        <f t="shared" si="258"/>
        <v>1</v>
      </c>
      <c r="ET284">
        <f t="shared" si="259"/>
        <v>0</v>
      </c>
      <c r="EU284">
        <f t="shared" si="260"/>
        <v>5.6515494743312225</v>
      </c>
    </row>
    <row r="285" spans="1:151" x14ac:dyDescent="0.25">
      <c r="A285">
        <v>278</v>
      </c>
      <c r="B285">
        <v>12.366408251656058</v>
      </c>
      <c r="C285">
        <v>9.4069137841948205</v>
      </c>
      <c r="E285">
        <f t="shared" si="210"/>
        <v>1</v>
      </c>
      <c r="F285">
        <f t="shared" si="212"/>
        <v>0</v>
      </c>
      <c r="G285">
        <f t="shared" si="211"/>
        <v>2.9594944674612371</v>
      </c>
      <c r="J285">
        <v>278</v>
      </c>
      <c r="K285">
        <v>12.627913952032351</v>
      </c>
      <c r="L285">
        <v>21.983746778268252</v>
      </c>
      <c r="N285">
        <f t="shared" si="213"/>
        <v>0</v>
      </c>
      <c r="O285">
        <f t="shared" si="214"/>
        <v>1</v>
      </c>
      <c r="P285">
        <f t="shared" si="215"/>
        <v>9.3558328262359005</v>
      </c>
      <c r="S285">
        <v>278</v>
      </c>
      <c r="T285">
        <v>17.434739656131004</v>
      </c>
      <c r="U285">
        <v>29.035575688654632</v>
      </c>
      <c r="W285">
        <f t="shared" si="216"/>
        <v>0</v>
      </c>
      <c r="X285">
        <f t="shared" si="217"/>
        <v>1</v>
      </c>
      <c r="Y285">
        <f t="shared" si="218"/>
        <v>11.600836032523627</v>
      </c>
      <c r="AB285">
        <v>278</v>
      </c>
      <c r="AC285">
        <v>27.451477848016005</v>
      </c>
      <c r="AD285">
        <v>17.787161431173356</v>
      </c>
      <c r="AF285">
        <f t="shared" si="219"/>
        <v>1</v>
      </c>
      <c r="AG285">
        <f t="shared" si="220"/>
        <v>0</v>
      </c>
      <c r="AH285">
        <f t="shared" si="221"/>
        <v>9.6643164168426487</v>
      </c>
      <c r="AK285">
        <v>278</v>
      </c>
      <c r="AL285">
        <v>13.358849547709708</v>
      </c>
      <c r="AM285">
        <v>28.943228269325346</v>
      </c>
      <c r="AO285">
        <f t="shared" si="222"/>
        <v>0</v>
      </c>
      <c r="AP285">
        <f t="shared" si="223"/>
        <v>1</v>
      </c>
      <c r="AQ285">
        <f t="shared" si="224"/>
        <v>15.584378721615638</v>
      </c>
      <c r="AT285">
        <v>278</v>
      </c>
      <c r="AU285">
        <v>19.814548861921196</v>
      </c>
      <c r="AV285">
        <v>7.6929053786346984</v>
      </c>
      <c r="AX285">
        <f t="shared" si="225"/>
        <v>1</v>
      </c>
      <c r="AY285">
        <f t="shared" si="226"/>
        <v>0</v>
      </c>
      <c r="AZ285">
        <f t="shared" si="227"/>
        <v>12.121643483286498</v>
      </c>
      <c r="BC285">
        <v>278</v>
      </c>
      <c r="BD285" t="e">
        <v>#N/A</v>
      </c>
      <c r="BE285" t="e">
        <v>#N/A</v>
      </c>
      <c r="BG285" t="e">
        <f t="shared" si="228"/>
        <v>#N/A</v>
      </c>
      <c r="BH285" t="e">
        <f t="shared" si="229"/>
        <v>#N/A</v>
      </c>
      <c r="BI285" t="e">
        <f t="shared" si="230"/>
        <v>#N/A</v>
      </c>
      <c r="BL285">
        <v>278</v>
      </c>
      <c r="BM285">
        <v>30.663944371010619</v>
      </c>
      <c r="BN285">
        <v>10.883828549821137</v>
      </c>
      <c r="BP285">
        <f t="shared" si="231"/>
        <v>1</v>
      </c>
      <c r="BQ285">
        <f t="shared" si="232"/>
        <v>0</v>
      </c>
      <c r="BR285">
        <f t="shared" si="233"/>
        <v>19.780115821189483</v>
      </c>
      <c r="BU285">
        <v>278</v>
      </c>
      <c r="BV285">
        <v>20.589087632146313</v>
      </c>
      <c r="BW285">
        <v>20.080231881054281</v>
      </c>
      <c r="BY285">
        <f t="shared" si="234"/>
        <v>1</v>
      </c>
      <c r="BZ285">
        <f t="shared" si="235"/>
        <v>0</v>
      </c>
      <c r="CA285">
        <f t="shared" si="236"/>
        <v>0.50885575109203174</v>
      </c>
      <c r="CD285">
        <v>278</v>
      </c>
      <c r="CE285">
        <v>28.662099187810099</v>
      </c>
      <c r="CF285">
        <v>20.322002170326201</v>
      </c>
      <c r="CH285">
        <f t="shared" si="237"/>
        <v>1</v>
      </c>
      <c r="CI285">
        <f t="shared" si="238"/>
        <v>0</v>
      </c>
      <c r="CJ285">
        <f t="shared" si="239"/>
        <v>8.3400970174838989</v>
      </c>
      <c r="CM285">
        <v>278</v>
      </c>
      <c r="CN285">
        <v>22.372918620903029</v>
      </c>
      <c r="CO285">
        <v>30.768427664149225</v>
      </c>
      <c r="CQ285">
        <f t="shared" si="240"/>
        <v>0</v>
      </c>
      <c r="CR285">
        <f t="shared" si="241"/>
        <v>1</v>
      </c>
      <c r="CS285">
        <f t="shared" si="242"/>
        <v>8.3955090432461965</v>
      </c>
      <c r="CV285">
        <v>278</v>
      </c>
      <c r="CW285">
        <v>24.222738596834429</v>
      </c>
      <c r="CX285">
        <v>12.582302203801667</v>
      </c>
      <c r="CZ285">
        <f t="shared" si="243"/>
        <v>1</v>
      </c>
      <c r="DA285">
        <f t="shared" si="244"/>
        <v>0</v>
      </c>
      <c r="DB285">
        <f t="shared" si="245"/>
        <v>11.640436393032761</v>
      </c>
      <c r="DE285">
        <v>278</v>
      </c>
      <c r="DF285">
        <v>29.155869979496739</v>
      </c>
      <c r="DG285">
        <v>19.981185432385335</v>
      </c>
      <c r="DI285">
        <f t="shared" si="246"/>
        <v>1</v>
      </c>
      <c r="DJ285">
        <f t="shared" si="247"/>
        <v>0</v>
      </c>
      <c r="DK285">
        <f t="shared" si="248"/>
        <v>9.1746845471114042</v>
      </c>
      <c r="DN285">
        <v>278</v>
      </c>
      <c r="DO285">
        <v>23.814064832567421</v>
      </c>
      <c r="DP285">
        <v>18.501018143004529</v>
      </c>
      <c r="DR285">
        <f t="shared" si="249"/>
        <v>1</v>
      </c>
      <c r="DS285">
        <f t="shared" si="250"/>
        <v>0</v>
      </c>
      <c r="DT285">
        <f t="shared" si="251"/>
        <v>5.3130466895628921</v>
      </c>
      <c r="DW285">
        <v>278</v>
      </c>
      <c r="DX285">
        <v>9.1389654180987794</v>
      </c>
      <c r="DY285">
        <v>23.763146680708743</v>
      </c>
      <c r="EA285">
        <f t="shared" si="252"/>
        <v>0</v>
      </c>
      <c r="EB285">
        <f t="shared" si="253"/>
        <v>1</v>
      </c>
      <c r="EC285">
        <f t="shared" si="254"/>
        <v>14.624181262609964</v>
      </c>
      <c r="EF285">
        <v>278</v>
      </c>
      <c r="EG285">
        <v>20.815462377856413</v>
      </c>
      <c r="EH285">
        <v>20.63012446988964</v>
      </c>
      <c r="EJ285">
        <f t="shared" si="255"/>
        <v>1</v>
      </c>
      <c r="EK285">
        <f t="shared" si="256"/>
        <v>0</v>
      </c>
      <c r="EL285">
        <f t="shared" si="257"/>
        <v>0.18533790796677252</v>
      </c>
      <c r="EO285">
        <v>278</v>
      </c>
      <c r="EP285">
        <v>17.846706127466074</v>
      </c>
      <c r="EQ285">
        <v>56.987976456146413</v>
      </c>
      <c r="ES285">
        <f t="shared" si="258"/>
        <v>0</v>
      </c>
      <c r="ET285">
        <f t="shared" si="259"/>
        <v>1</v>
      </c>
      <c r="EU285">
        <f t="shared" si="260"/>
        <v>39.141270328680335</v>
      </c>
    </row>
    <row r="286" spans="1:151" x14ac:dyDescent="0.25">
      <c r="A286">
        <v>279</v>
      </c>
      <c r="B286">
        <v>12.01370788200591</v>
      </c>
      <c r="C286">
        <v>31.935133443686219</v>
      </c>
      <c r="E286">
        <f t="shared" si="210"/>
        <v>0</v>
      </c>
      <c r="F286">
        <f t="shared" si="212"/>
        <v>1</v>
      </c>
      <c r="G286">
        <f t="shared" si="211"/>
        <v>19.921425561680309</v>
      </c>
      <c r="J286">
        <v>279</v>
      </c>
      <c r="K286">
        <v>23.056806820355121</v>
      </c>
      <c r="L286">
        <v>26.521689665446349</v>
      </c>
      <c r="N286">
        <f t="shared" si="213"/>
        <v>0</v>
      </c>
      <c r="O286">
        <f t="shared" si="214"/>
        <v>1</v>
      </c>
      <c r="P286">
        <f t="shared" si="215"/>
        <v>3.4648828450912283</v>
      </c>
      <c r="S286">
        <v>279</v>
      </c>
      <c r="T286">
        <v>12.064467489640926</v>
      </c>
      <c r="U286">
        <v>38.410744121876142</v>
      </c>
      <c r="W286">
        <f t="shared" si="216"/>
        <v>0</v>
      </c>
      <c r="X286">
        <f t="shared" si="217"/>
        <v>1</v>
      </c>
      <c r="Y286">
        <f t="shared" si="218"/>
        <v>26.346276632235217</v>
      </c>
      <c r="AB286">
        <v>279</v>
      </c>
      <c r="AC286">
        <v>23.505693355005032</v>
      </c>
      <c r="AD286">
        <v>17.007057365498046</v>
      </c>
      <c r="AF286">
        <f t="shared" si="219"/>
        <v>1</v>
      </c>
      <c r="AG286">
        <f t="shared" si="220"/>
        <v>0</v>
      </c>
      <c r="AH286">
        <f t="shared" si="221"/>
        <v>6.4986359895069867</v>
      </c>
      <c r="AK286">
        <v>279</v>
      </c>
      <c r="AL286">
        <v>26.64458474317949</v>
      </c>
      <c r="AM286">
        <v>35.371806500151429</v>
      </c>
      <c r="AO286">
        <f t="shared" si="222"/>
        <v>0</v>
      </c>
      <c r="AP286">
        <f t="shared" si="223"/>
        <v>1</v>
      </c>
      <c r="AQ286">
        <f t="shared" si="224"/>
        <v>8.7272217569719395</v>
      </c>
      <c r="AT286">
        <v>279</v>
      </c>
      <c r="AU286">
        <v>21.422116267174847</v>
      </c>
      <c r="AV286">
        <v>23.437681922004604</v>
      </c>
      <c r="AX286">
        <f t="shared" si="225"/>
        <v>0</v>
      </c>
      <c r="AY286">
        <f t="shared" si="226"/>
        <v>1</v>
      </c>
      <c r="AZ286">
        <f t="shared" si="227"/>
        <v>2.0155656548297571</v>
      </c>
      <c r="BC286">
        <v>279</v>
      </c>
      <c r="BD286" t="e">
        <v>#N/A</v>
      </c>
      <c r="BE286" t="e">
        <v>#N/A</v>
      </c>
      <c r="BG286" t="e">
        <f t="shared" si="228"/>
        <v>#N/A</v>
      </c>
      <c r="BH286" t="e">
        <f t="shared" si="229"/>
        <v>#N/A</v>
      </c>
      <c r="BI286" t="e">
        <f t="shared" si="230"/>
        <v>#N/A</v>
      </c>
      <c r="BL286">
        <v>279</v>
      </c>
      <c r="BM286">
        <v>21.462580294180512</v>
      </c>
      <c r="BN286">
        <v>12.052034548006615</v>
      </c>
      <c r="BP286">
        <f t="shared" si="231"/>
        <v>1</v>
      </c>
      <c r="BQ286">
        <f t="shared" si="232"/>
        <v>0</v>
      </c>
      <c r="BR286">
        <f t="shared" si="233"/>
        <v>9.4105457461738968</v>
      </c>
      <c r="BU286">
        <v>279</v>
      </c>
      <c r="BV286">
        <v>24.268741151032298</v>
      </c>
      <c r="BW286">
        <v>32.898609489929882</v>
      </c>
      <c r="BY286">
        <f t="shared" si="234"/>
        <v>0</v>
      </c>
      <c r="BZ286">
        <f t="shared" si="235"/>
        <v>1</v>
      </c>
      <c r="CA286">
        <f t="shared" si="236"/>
        <v>8.6298683388975839</v>
      </c>
      <c r="CD286">
        <v>279</v>
      </c>
      <c r="CE286">
        <v>23.340091799178079</v>
      </c>
      <c r="CF286">
        <v>30.236726790701951</v>
      </c>
      <c r="CH286">
        <f t="shared" si="237"/>
        <v>0</v>
      </c>
      <c r="CI286">
        <f t="shared" si="238"/>
        <v>1</v>
      </c>
      <c r="CJ286">
        <f t="shared" si="239"/>
        <v>6.8966349915238716</v>
      </c>
      <c r="CM286">
        <v>279</v>
      </c>
      <c r="CN286">
        <v>22.216555271688911</v>
      </c>
      <c r="CO286">
        <v>20.133611616808082</v>
      </c>
      <c r="CQ286">
        <f t="shared" si="240"/>
        <v>1</v>
      </c>
      <c r="CR286">
        <f t="shared" si="241"/>
        <v>0</v>
      </c>
      <c r="CS286">
        <f t="shared" si="242"/>
        <v>2.0829436548808289</v>
      </c>
      <c r="CV286">
        <v>279</v>
      </c>
      <c r="CW286">
        <v>20.828771812922863</v>
      </c>
      <c r="CX286">
        <v>18.149031040817754</v>
      </c>
      <c r="CZ286">
        <f t="shared" si="243"/>
        <v>1</v>
      </c>
      <c r="DA286">
        <f t="shared" si="244"/>
        <v>0</v>
      </c>
      <c r="DB286">
        <f t="shared" si="245"/>
        <v>2.6797407721051094</v>
      </c>
      <c r="DE286">
        <v>279</v>
      </c>
      <c r="DF286">
        <v>25.026172233981512</v>
      </c>
      <c r="DG286">
        <v>24.889384642112095</v>
      </c>
      <c r="DI286">
        <f t="shared" si="246"/>
        <v>1</v>
      </c>
      <c r="DJ286">
        <f t="shared" si="247"/>
        <v>0</v>
      </c>
      <c r="DK286">
        <f t="shared" si="248"/>
        <v>0.13678759186941747</v>
      </c>
      <c r="DN286">
        <v>279</v>
      </c>
      <c r="DO286">
        <v>19.759764255496098</v>
      </c>
      <c r="DP286">
        <v>11.110159644885652</v>
      </c>
      <c r="DR286">
        <f t="shared" si="249"/>
        <v>1</v>
      </c>
      <c r="DS286">
        <f t="shared" si="250"/>
        <v>0</v>
      </c>
      <c r="DT286">
        <f t="shared" si="251"/>
        <v>8.6496046106104458</v>
      </c>
      <c r="DW286">
        <v>279</v>
      </c>
      <c r="DX286">
        <v>22.503991489273393</v>
      </c>
      <c r="DY286">
        <v>13.299366990464996</v>
      </c>
      <c r="EA286">
        <f t="shared" si="252"/>
        <v>1</v>
      </c>
      <c r="EB286">
        <f t="shared" si="253"/>
        <v>0</v>
      </c>
      <c r="EC286">
        <f t="shared" si="254"/>
        <v>9.2046244988083963</v>
      </c>
      <c r="EF286">
        <v>279</v>
      </c>
      <c r="EG286">
        <v>17.066826764049146</v>
      </c>
      <c r="EH286">
        <v>18.513611339275396</v>
      </c>
      <c r="EJ286">
        <f t="shared" si="255"/>
        <v>0</v>
      </c>
      <c r="EK286">
        <f t="shared" si="256"/>
        <v>1</v>
      </c>
      <c r="EL286">
        <f t="shared" si="257"/>
        <v>1.4467845752262498</v>
      </c>
      <c r="EO286">
        <v>279</v>
      </c>
      <c r="EP286">
        <v>25.721409061089709</v>
      </c>
      <c r="EQ286">
        <v>27.225181916306191</v>
      </c>
      <c r="ES286">
        <f t="shared" si="258"/>
        <v>0</v>
      </c>
      <c r="ET286">
        <f t="shared" si="259"/>
        <v>1</v>
      </c>
      <c r="EU286">
        <f t="shared" si="260"/>
        <v>1.5037728552164822</v>
      </c>
    </row>
    <row r="287" spans="1:151" x14ac:dyDescent="0.25">
      <c r="A287">
        <v>280</v>
      </c>
      <c r="B287">
        <v>10.697008306406847</v>
      </c>
      <c r="C287">
        <v>29.985900755120163</v>
      </c>
      <c r="E287">
        <f t="shared" si="210"/>
        <v>0</v>
      </c>
      <c r="F287">
        <f t="shared" si="212"/>
        <v>1</v>
      </c>
      <c r="G287">
        <f t="shared" si="211"/>
        <v>19.288892448713316</v>
      </c>
      <c r="J287">
        <v>280</v>
      </c>
      <c r="K287">
        <v>25.415820041755051</v>
      </c>
      <c r="L287">
        <v>18.067814135583014</v>
      </c>
      <c r="N287">
        <f t="shared" si="213"/>
        <v>1</v>
      </c>
      <c r="O287">
        <f t="shared" si="214"/>
        <v>0</v>
      </c>
      <c r="P287">
        <f t="shared" si="215"/>
        <v>7.3480059061720375</v>
      </c>
      <c r="S287">
        <v>280</v>
      </c>
      <c r="T287">
        <v>15.226065110088213</v>
      </c>
      <c r="U287">
        <v>9.3819590172322123</v>
      </c>
      <c r="W287">
        <f t="shared" si="216"/>
        <v>1</v>
      </c>
      <c r="X287">
        <f t="shared" si="217"/>
        <v>0</v>
      </c>
      <c r="Y287">
        <f t="shared" si="218"/>
        <v>5.8441060928560002</v>
      </c>
      <c r="AB287">
        <v>280</v>
      </c>
      <c r="AC287">
        <v>24.983891439435467</v>
      </c>
      <c r="AD287">
        <v>16.92000054713473</v>
      </c>
      <c r="AF287">
        <f t="shared" si="219"/>
        <v>1</v>
      </c>
      <c r="AG287">
        <f t="shared" si="220"/>
        <v>0</v>
      </c>
      <c r="AH287">
        <f t="shared" si="221"/>
        <v>8.0638908923007371</v>
      </c>
      <c r="AK287">
        <v>280</v>
      </c>
      <c r="AL287">
        <v>26.48838316701584</v>
      </c>
      <c r="AM287">
        <v>20.032365092619443</v>
      </c>
      <c r="AO287">
        <f t="shared" si="222"/>
        <v>1</v>
      </c>
      <c r="AP287">
        <f t="shared" si="223"/>
        <v>0</v>
      </c>
      <c r="AQ287">
        <f t="shared" si="224"/>
        <v>6.4560180743963969</v>
      </c>
      <c r="AT287">
        <v>280</v>
      </c>
      <c r="AU287">
        <v>15.106387376608334</v>
      </c>
      <c r="AV287">
        <v>21.214449697675207</v>
      </c>
      <c r="AX287">
        <f t="shared" si="225"/>
        <v>0</v>
      </c>
      <c r="AY287">
        <f t="shared" si="226"/>
        <v>1</v>
      </c>
      <c r="AZ287">
        <f t="shared" si="227"/>
        <v>6.108062321066873</v>
      </c>
      <c r="BC287">
        <v>280</v>
      </c>
      <c r="BD287" t="e">
        <v>#N/A</v>
      </c>
      <c r="BE287" t="e">
        <v>#N/A</v>
      </c>
      <c r="BG287" t="e">
        <f t="shared" si="228"/>
        <v>#N/A</v>
      </c>
      <c r="BH287" t="e">
        <f t="shared" si="229"/>
        <v>#N/A</v>
      </c>
      <c r="BI287" t="e">
        <f t="shared" si="230"/>
        <v>#N/A</v>
      </c>
      <c r="BL287">
        <v>280</v>
      </c>
      <c r="BM287">
        <v>34.288185145582425</v>
      </c>
      <c r="BN287">
        <v>11.493647226960684</v>
      </c>
      <c r="BP287">
        <f t="shared" si="231"/>
        <v>1</v>
      </c>
      <c r="BQ287">
        <f t="shared" si="232"/>
        <v>0</v>
      </c>
      <c r="BR287">
        <f t="shared" si="233"/>
        <v>22.794537918621742</v>
      </c>
      <c r="BU287">
        <v>280</v>
      </c>
      <c r="BV287">
        <v>18.8470486819173</v>
      </c>
      <c r="BW287">
        <v>18.396575854122098</v>
      </c>
      <c r="BY287">
        <f t="shared" si="234"/>
        <v>1</v>
      </c>
      <c r="BZ287">
        <f t="shared" si="235"/>
        <v>0</v>
      </c>
      <c r="CA287">
        <f t="shared" si="236"/>
        <v>0.45047282779520259</v>
      </c>
      <c r="CD287">
        <v>280</v>
      </c>
      <c r="CE287">
        <v>25.498727544564598</v>
      </c>
      <c r="CF287">
        <v>31.971226999389614</v>
      </c>
      <c r="CH287">
        <f t="shared" si="237"/>
        <v>0</v>
      </c>
      <c r="CI287">
        <f t="shared" si="238"/>
        <v>1</v>
      </c>
      <c r="CJ287">
        <f t="shared" si="239"/>
        <v>6.4724994548250159</v>
      </c>
      <c r="CM287">
        <v>280</v>
      </c>
      <c r="CN287">
        <v>22.033858971077638</v>
      </c>
      <c r="CO287">
        <v>21.93444647335814</v>
      </c>
      <c r="CQ287">
        <f t="shared" si="240"/>
        <v>1</v>
      </c>
      <c r="CR287">
        <f t="shared" si="241"/>
        <v>0</v>
      </c>
      <c r="CS287">
        <f t="shared" si="242"/>
        <v>9.941249771949856E-2</v>
      </c>
      <c r="CV287">
        <v>280</v>
      </c>
      <c r="CW287">
        <v>17.156185193169403</v>
      </c>
      <c r="CX287">
        <v>20.06781762440519</v>
      </c>
      <c r="CZ287">
        <f t="shared" si="243"/>
        <v>0</v>
      </c>
      <c r="DA287">
        <f t="shared" si="244"/>
        <v>1</v>
      </c>
      <c r="DB287">
        <f t="shared" si="245"/>
        <v>2.9116324312357875</v>
      </c>
      <c r="DE287">
        <v>280</v>
      </c>
      <c r="DF287">
        <v>17.906811711275303</v>
      </c>
      <c r="DG287">
        <v>32.369433646681948</v>
      </c>
      <c r="DI287">
        <f t="shared" si="246"/>
        <v>0</v>
      </c>
      <c r="DJ287">
        <f t="shared" si="247"/>
        <v>1</v>
      </c>
      <c r="DK287">
        <f t="shared" si="248"/>
        <v>14.462621935406645</v>
      </c>
      <c r="DN287">
        <v>280</v>
      </c>
      <c r="DO287">
        <v>23.103022528009209</v>
      </c>
      <c r="DP287">
        <v>23.6567579382986</v>
      </c>
      <c r="DR287">
        <f t="shared" si="249"/>
        <v>0</v>
      </c>
      <c r="DS287">
        <f t="shared" si="250"/>
        <v>1</v>
      </c>
      <c r="DT287">
        <f t="shared" si="251"/>
        <v>0.55373541028939144</v>
      </c>
      <c r="DW287">
        <v>280</v>
      </c>
      <c r="DX287">
        <v>12.588637311660126</v>
      </c>
      <c r="DY287">
        <v>29.691369005087903</v>
      </c>
      <c r="EA287">
        <f t="shared" si="252"/>
        <v>0</v>
      </c>
      <c r="EB287">
        <f t="shared" si="253"/>
        <v>1</v>
      </c>
      <c r="EC287">
        <f t="shared" si="254"/>
        <v>17.102731693427778</v>
      </c>
      <c r="EF287">
        <v>280</v>
      </c>
      <c r="EG287">
        <v>27.192611954712035</v>
      </c>
      <c r="EH287">
        <v>17.809448008844708</v>
      </c>
      <c r="EJ287">
        <f t="shared" si="255"/>
        <v>1</v>
      </c>
      <c r="EK287">
        <f t="shared" si="256"/>
        <v>0</v>
      </c>
      <c r="EL287">
        <f t="shared" si="257"/>
        <v>9.3831639458673273</v>
      </c>
      <c r="EO287">
        <v>280</v>
      </c>
      <c r="EP287">
        <v>24.169983535981881</v>
      </c>
      <c r="EQ287">
        <v>35.832426529141529</v>
      </c>
      <c r="ES287">
        <f t="shared" si="258"/>
        <v>0</v>
      </c>
      <c r="ET287">
        <f t="shared" si="259"/>
        <v>1</v>
      </c>
      <c r="EU287">
        <f t="shared" si="260"/>
        <v>11.662442993159647</v>
      </c>
    </row>
    <row r="288" spans="1:151" x14ac:dyDescent="0.25">
      <c r="A288">
        <v>281</v>
      </c>
      <c r="B288">
        <v>9.3656461581495929</v>
      </c>
      <c r="C288">
        <v>57.132462785434186</v>
      </c>
      <c r="E288">
        <f t="shared" si="210"/>
        <v>0</v>
      </c>
      <c r="F288">
        <f t="shared" si="212"/>
        <v>1</v>
      </c>
      <c r="G288">
        <f t="shared" si="211"/>
        <v>47.766816627284591</v>
      </c>
      <c r="J288">
        <v>281</v>
      </c>
      <c r="K288">
        <v>18.529835436583802</v>
      </c>
      <c r="L288">
        <v>23.438978304579521</v>
      </c>
      <c r="N288">
        <f t="shared" si="213"/>
        <v>0</v>
      </c>
      <c r="O288">
        <f t="shared" si="214"/>
        <v>1</v>
      </c>
      <c r="P288">
        <f t="shared" si="215"/>
        <v>4.909142867995719</v>
      </c>
      <c r="S288">
        <v>281</v>
      </c>
      <c r="T288">
        <v>19.385261882950104</v>
      </c>
      <c r="U288">
        <v>28.534738818280797</v>
      </c>
      <c r="W288">
        <f t="shared" si="216"/>
        <v>0</v>
      </c>
      <c r="X288">
        <f t="shared" si="217"/>
        <v>1</v>
      </c>
      <c r="Y288">
        <f t="shared" si="218"/>
        <v>9.1494769353306928</v>
      </c>
      <c r="AB288">
        <v>281</v>
      </c>
      <c r="AC288">
        <v>30.397181762243278</v>
      </c>
      <c r="AD288">
        <v>16.276278367507789</v>
      </c>
      <c r="AF288">
        <f t="shared" si="219"/>
        <v>1</v>
      </c>
      <c r="AG288">
        <f t="shared" si="220"/>
        <v>0</v>
      </c>
      <c r="AH288">
        <f t="shared" si="221"/>
        <v>14.120903394735489</v>
      </c>
      <c r="AK288">
        <v>281</v>
      </c>
      <c r="AL288">
        <v>27.697392124087578</v>
      </c>
      <c r="AM288">
        <v>44.489009068782067</v>
      </c>
      <c r="AO288">
        <f t="shared" si="222"/>
        <v>0</v>
      </c>
      <c r="AP288">
        <f t="shared" si="223"/>
        <v>1</v>
      </c>
      <c r="AQ288">
        <f t="shared" si="224"/>
        <v>16.791616944694489</v>
      </c>
      <c r="AT288">
        <v>281</v>
      </c>
      <c r="AU288">
        <v>19.204288315492224</v>
      </c>
      <c r="AV288">
        <v>27.626300886066794</v>
      </c>
      <c r="AX288">
        <f t="shared" si="225"/>
        <v>0</v>
      </c>
      <c r="AY288">
        <f t="shared" si="226"/>
        <v>1</v>
      </c>
      <c r="AZ288">
        <f t="shared" si="227"/>
        <v>8.4220125705745694</v>
      </c>
      <c r="BC288">
        <v>281</v>
      </c>
      <c r="BD288" t="e">
        <v>#N/A</v>
      </c>
      <c r="BE288" t="e">
        <v>#N/A</v>
      </c>
      <c r="BG288" t="e">
        <f t="shared" si="228"/>
        <v>#N/A</v>
      </c>
      <c r="BH288" t="e">
        <f t="shared" si="229"/>
        <v>#N/A</v>
      </c>
      <c r="BI288" t="e">
        <f t="shared" si="230"/>
        <v>#N/A</v>
      </c>
      <c r="BL288">
        <v>281</v>
      </c>
      <c r="BM288">
        <v>29.45657776708083</v>
      </c>
      <c r="BN288">
        <v>3.8758865454888394</v>
      </c>
      <c r="BP288">
        <f t="shared" si="231"/>
        <v>1</v>
      </c>
      <c r="BQ288">
        <f t="shared" si="232"/>
        <v>0</v>
      </c>
      <c r="BR288">
        <f t="shared" si="233"/>
        <v>25.580691221591991</v>
      </c>
      <c r="BU288">
        <v>281</v>
      </c>
      <c r="BV288">
        <v>16.726476435489964</v>
      </c>
      <c r="BW288">
        <v>23.687614901702613</v>
      </c>
      <c r="BY288">
        <f t="shared" si="234"/>
        <v>0</v>
      </c>
      <c r="BZ288">
        <f t="shared" si="235"/>
        <v>1</v>
      </c>
      <c r="CA288">
        <f t="shared" si="236"/>
        <v>6.961138466212649</v>
      </c>
      <c r="CD288">
        <v>281</v>
      </c>
      <c r="CE288">
        <v>19.851885576442722</v>
      </c>
      <c r="CF288">
        <v>25.878380705182302</v>
      </c>
      <c r="CH288">
        <f t="shared" si="237"/>
        <v>0</v>
      </c>
      <c r="CI288">
        <f t="shared" si="238"/>
        <v>1</v>
      </c>
      <c r="CJ288">
        <f t="shared" si="239"/>
        <v>6.0264951287395796</v>
      </c>
      <c r="CM288">
        <v>281</v>
      </c>
      <c r="CN288">
        <v>18.109974471391418</v>
      </c>
      <c r="CO288">
        <v>8.1315158803195366</v>
      </c>
      <c r="CQ288">
        <f t="shared" si="240"/>
        <v>1</v>
      </c>
      <c r="CR288">
        <f t="shared" si="241"/>
        <v>0</v>
      </c>
      <c r="CS288">
        <f t="shared" si="242"/>
        <v>9.978458591071881</v>
      </c>
      <c r="CV288">
        <v>281</v>
      </c>
      <c r="CW288">
        <v>20.864238109963779</v>
      </c>
      <c r="CX288">
        <v>17.482061284897267</v>
      </c>
      <c r="CZ288">
        <f t="shared" si="243"/>
        <v>1</v>
      </c>
      <c r="DA288">
        <f t="shared" si="244"/>
        <v>0</v>
      </c>
      <c r="DB288">
        <f t="shared" si="245"/>
        <v>3.3821768250665123</v>
      </c>
      <c r="DE288">
        <v>281</v>
      </c>
      <c r="DF288">
        <v>25.876904429395868</v>
      </c>
      <c r="DG288">
        <v>27.86668713422317</v>
      </c>
      <c r="DI288">
        <f t="shared" si="246"/>
        <v>0</v>
      </c>
      <c r="DJ288">
        <f t="shared" si="247"/>
        <v>1</v>
      </c>
      <c r="DK288">
        <f t="shared" si="248"/>
        <v>1.9897827048273022</v>
      </c>
      <c r="DN288">
        <v>281</v>
      </c>
      <c r="DO288">
        <v>19.627186948320059</v>
      </c>
      <c r="DP288">
        <v>11.977954486004503</v>
      </c>
      <c r="DR288">
        <f t="shared" si="249"/>
        <v>1</v>
      </c>
      <c r="DS288">
        <f t="shared" si="250"/>
        <v>0</v>
      </c>
      <c r="DT288">
        <f t="shared" si="251"/>
        <v>7.6492324623155561</v>
      </c>
      <c r="DW288">
        <v>281</v>
      </c>
      <c r="DX288">
        <v>7.5398051546699776</v>
      </c>
      <c r="DY288">
        <v>20.563695983533751</v>
      </c>
      <c r="EA288">
        <f t="shared" si="252"/>
        <v>0</v>
      </c>
      <c r="EB288">
        <f t="shared" si="253"/>
        <v>1</v>
      </c>
      <c r="EC288">
        <f t="shared" si="254"/>
        <v>13.023890828863774</v>
      </c>
      <c r="EF288">
        <v>281</v>
      </c>
      <c r="EG288">
        <v>23.027246285742201</v>
      </c>
      <c r="EH288">
        <v>18.174519061703194</v>
      </c>
      <c r="EJ288">
        <f t="shared" si="255"/>
        <v>1</v>
      </c>
      <c r="EK288">
        <f t="shared" si="256"/>
        <v>0</v>
      </c>
      <c r="EL288">
        <f t="shared" si="257"/>
        <v>4.8527272240390076</v>
      </c>
      <c r="EO288">
        <v>281</v>
      </c>
      <c r="EP288">
        <v>21.463558264200845</v>
      </c>
      <c r="EQ288">
        <v>24.230053699864648</v>
      </c>
      <c r="ES288">
        <f t="shared" si="258"/>
        <v>0</v>
      </c>
      <c r="ET288">
        <f t="shared" si="259"/>
        <v>1</v>
      </c>
      <c r="EU288">
        <f t="shared" si="260"/>
        <v>2.7664954356638027</v>
      </c>
    </row>
    <row r="289" spans="1:151" x14ac:dyDescent="0.25">
      <c r="A289">
        <v>282</v>
      </c>
      <c r="B289">
        <v>15.121956018427765</v>
      </c>
      <c r="C289">
        <v>6.0286693977384544</v>
      </c>
      <c r="E289">
        <f t="shared" si="210"/>
        <v>1</v>
      </c>
      <c r="F289">
        <f t="shared" si="212"/>
        <v>0</v>
      </c>
      <c r="G289">
        <f t="shared" si="211"/>
        <v>9.0932866206893106</v>
      </c>
      <c r="J289">
        <v>282</v>
      </c>
      <c r="K289">
        <v>19.116948206669051</v>
      </c>
      <c r="L289">
        <v>19.641139813047847</v>
      </c>
      <c r="N289">
        <f t="shared" si="213"/>
        <v>0</v>
      </c>
      <c r="O289">
        <f t="shared" si="214"/>
        <v>1</v>
      </c>
      <c r="P289">
        <f t="shared" si="215"/>
        <v>0.52419160637879614</v>
      </c>
      <c r="S289">
        <v>282</v>
      </c>
      <c r="T289">
        <v>18.467810507348062</v>
      </c>
      <c r="U289">
        <v>19.370404289712482</v>
      </c>
      <c r="W289">
        <f t="shared" si="216"/>
        <v>0</v>
      </c>
      <c r="X289">
        <f t="shared" si="217"/>
        <v>1</v>
      </c>
      <c r="Y289">
        <f t="shared" si="218"/>
        <v>0.90259378236441989</v>
      </c>
      <c r="AB289">
        <v>282</v>
      </c>
      <c r="AC289">
        <v>19.449272939728285</v>
      </c>
      <c r="AD289">
        <v>17.841574679953922</v>
      </c>
      <c r="AF289">
        <f t="shared" si="219"/>
        <v>1</v>
      </c>
      <c r="AG289">
        <f t="shared" si="220"/>
        <v>0</v>
      </c>
      <c r="AH289">
        <f t="shared" si="221"/>
        <v>1.607698259774363</v>
      </c>
      <c r="AK289">
        <v>282</v>
      </c>
      <c r="AL289">
        <v>13.960906046732688</v>
      </c>
      <c r="AM289">
        <v>40.68930939361455</v>
      </c>
      <c r="AO289">
        <f t="shared" si="222"/>
        <v>0</v>
      </c>
      <c r="AP289">
        <f t="shared" si="223"/>
        <v>1</v>
      </c>
      <c r="AQ289">
        <f t="shared" si="224"/>
        <v>26.728403346881862</v>
      </c>
      <c r="AT289">
        <v>282</v>
      </c>
      <c r="AU289">
        <v>19.943226342944804</v>
      </c>
      <c r="AV289">
        <v>18.703055656362601</v>
      </c>
      <c r="AX289">
        <f t="shared" si="225"/>
        <v>1</v>
      </c>
      <c r="AY289">
        <f t="shared" si="226"/>
        <v>0</v>
      </c>
      <c r="AZ289">
        <f t="shared" si="227"/>
        <v>1.2401706865822035</v>
      </c>
      <c r="BC289">
        <v>282</v>
      </c>
      <c r="BD289" t="e">
        <v>#N/A</v>
      </c>
      <c r="BE289" t="e">
        <v>#N/A</v>
      </c>
      <c r="BG289" t="e">
        <f t="shared" si="228"/>
        <v>#N/A</v>
      </c>
      <c r="BH289" t="e">
        <f t="shared" si="229"/>
        <v>#N/A</v>
      </c>
      <c r="BI289" t="e">
        <f t="shared" si="230"/>
        <v>#N/A</v>
      </c>
      <c r="BL289">
        <v>282</v>
      </c>
      <c r="BM289">
        <v>34.30759145815459</v>
      </c>
      <c r="BN289">
        <v>15.038900789436333</v>
      </c>
      <c r="BP289">
        <f t="shared" si="231"/>
        <v>1</v>
      </c>
      <c r="BQ289">
        <f t="shared" si="232"/>
        <v>0</v>
      </c>
      <c r="BR289">
        <f t="shared" si="233"/>
        <v>19.268690668718257</v>
      </c>
      <c r="BU289">
        <v>282</v>
      </c>
      <c r="BV289">
        <v>23.15019324587832</v>
      </c>
      <c r="BW289">
        <v>21.772441194989895</v>
      </c>
      <c r="BY289">
        <f t="shared" si="234"/>
        <v>1</v>
      </c>
      <c r="BZ289">
        <f t="shared" si="235"/>
        <v>0</v>
      </c>
      <c r="CA289">
        <f t="shared" si="236"/>
        <v>1.3777520508884251</v>
      </c>
      <c r="CD289">
        <v>282</v>
      </c>
      <c r="CE289">
        <v>23.901618428239022</v>
      </c>
      <c r="CF289">
        <v>-6.2761314353186819</v>
      </c>
      <c r="CH289">
        <f t="shared" si="237"/>
        <v>1</v>
      </c>
      <c r="CI289">
        <f t="shared" si="238"/>
        <v>0</v>
      </c>
      <c r="CJ289">
        <f t="shared" si="239"/>
        <v>30.177749863557704</v>
      </c>
      <c r="CM289">
        <v>282</v>
      </c>
      <c r="CN289">
        <v>22.923921416232975</v>
      </c>
      <c r="CO289">
        <v>4.6851153604710838</v>
      </c>
      <c r="CQ289">
        <f t="shared" si="240"/>
        <v>1</v>
      </c>
      <c r="CR289">
        <f t="shared" si="241"/>
        <v>0</v>
      </c>
      <c r="CS289">
        <f t="shared" si="242"/>
        <v>18.238806055761891</v>
      </c>
      <c r="CV289">
        <v>282</v>
      </c>
      <c r="CW289">
        <v>20.988793941648229</v>
      </c>
      <c r="CX289">
        <v>16.519774471421997</v>
      </c>
      <c r="CZ289">
        <f t="shared" si="243"/>
        <v>1</v>
      </c>
      <c r="DA289">
        <f t="shared" si="244"/>
        <v>0</v>
      </c>
      <c r="DB289">
        <f t="shared" si="245"/>
        <v>4.4690194702262325</v>
      </c>
      <c r="DE289">
        <v>282</v>
      </c>
      <c r="DF289">
        <v>9.1354908668738215</v>
      </c>
      <c r="DG289">
        <v>28.139031281374777</v>
      </c>
      <c r="DI289">
        <f t="shared" si="246"/>
        <v>0</v>
      </c>
      <c r="DJ289">
        <f t="shared" si="247"/>
        <v>1</v>
      </c>
      <c r="DK289">
        <f t="shared" si="248"/>
        <v>19.003540414500954</v>
      </c>
      <c r="DN289">
        <v>282</v>
      </c>
      <c r="DO289">
        <v>21.919662164216554</v>
      </c>
      <c r="DP289">
        <v>25.635661899090344</v>
      </c>
      <c r="DR289">
        <f t="shared" si="249"/>
        <v>0</v>
      </c>
      <c r="DS289">
        <f t="shared" si="250"/>
        <v>1</v>
      </c>
      <c r="DT289">
        <f t="shared" si="251"/>
        <v>3.7159997348737903</v>
      </c>
      <c r="DW289">
        <v>282</v>
      </c>
      <c r="DX289">
        <v>9.5694971767945898</v>
      </c>
      <c r="DY289">
        <v>31.313257645759975</v>
      </c>
      <c r="EA289">
        <f t="shared" si="252"/>
        <v>0</v>
      </c>
      <c r="EB289">
        <f t="shared" si="253"/>
        <v>1</v>
      </c>
      <c r="EC289">
        <f t="shared" si="254"/>
        <v>21.743760468965384</v>
      </c>
      <c r="EF289">
        <v>282</v>
      </c>
      <c r="EG289">
        <v>19.548033521165006</v>
      </c>
      <c r="EH289">
        <v>17.683119949531168</v>
      </c>
      <c r="EJ289">
        <f t="shared" si="255"/>
        <v>1</v>
      </c>
      <c r="EK289">
        <f t="shared" si="256"/>
        <v>0</v>
      </c>
      <c r="EL289">
        <f t="shared" si="257"/>
        <v>1.8649135716338385</v>
      </c>
      <c r="EO289">
        <v>282</v>
      </c>
      <c r="EP289">
        <v>21.031182784506427</v>
      </c>
      <c r="EQ289">
        <v>28.47872678042236</v>
      </c>
      <c r="ES289">
        <f t="shared" si="258"/>
        <v>0</v>
      </c>
      <c r="ET289">
        <f t="shared" si="259"/>
        <v>1</v>
      </c>
      <c r="EU289">
        <f t="shared" si="260"/>
        <v>7.4475439959159324</v>
      </c>
    </row>
    <row r="290" spans="1:151" x14ac:dyDescent="0.25">
      <c r="A290">
        <v>283</v>
      </c>
      <c r="B290">
        <v>9.4488347620116446</v>
      </c>
      <c r="C290">
        <v>23.179745913143787</v>
      </c>
      <c r="E290">
        <f t="shared" si="210"/>
        <v>0</v>
      </c>
      <c r="F290">
        <f t="shared" si="212"/>
        <v>1</v>
      </c>
      <c r="G290">
        <f t="shared" si="211"/>
        <v>13.730911151132142</v>
      </c>
      <c r="J290">
        <v>283</v>
      </c>
      <c r="K290">
        <v>18.271071910283212</v>
      </c>
      <c r="L290">
        <v>22.064835730416775</v>
      </c>
      <c r="N290">
        <f t="shared" si="213"/>
        <v>0</v>
      </c>
      <c r="O290">
        <f t="shared" si="214"/>
        <v>1</v>
      </c>
      <c r="P290">
        <f t="shared" si="215"/>
        <v>3.7937638201335631</v>
      </c>
      <c r="S290">
        <v>283</v>
      </c>
      <c r="T290">
        <v>18.465902867076398</v>
      </c>
      <c r="U290">
        <v>20.456922287745595</v>
      </c>
      <c r="W290">
        <f t="shared" si="216"/>
        <v>0</v>
      </c>
      <c r="X290">
        <f t="shared" si="217"/>
        <v>1</v>
      </c>
      <c r="Y290">
        <f t="shared" si="218"/>
        <v>1.9910194206691969</v>
      </c>
      <c r="AB290">
        <v>283</v>
      </c>
      <c r="AC290">
        <v>20.338434739785654</v>
      </c>
      <c r="AD290">
        <v>18.464865809262768</v>
      </c>
      <c r="AF290">
        <f t="shared" si="219"/>
        <v>1</v>
      </c>
      <c r="AG290">
        <f t="shared" si="220"/>
        <v>0</v>
      </c>
      <c r="AH290">
        <f t="shared" si="221"/>
        <v>1.873568930522886</v>
      </c>
      <c r="AK290">
        <v>283</v>
      </c>
      <c r="AL290">
        <v>17.101911951906491</v>
      </c>
      <c r="AM290">
        <v>22.964977733273855</v>
      </c>
      <c r="AO290">
        <f t="shared" si="222"/>
        <v>0</v>
      </c>
      <c r="AP290">
        <f t="shared" si="223"/>
        <v>1</v>
      </c>
      <c r="AQ290">
        <f t="shared" si="224"/>
        <v>5.8630657813673643</v>
      </c>
      <c r="AT290">
        <v>283</v>
      </c>
      <c r="AU290">
        <v>21.843659329166943</v>
      </c>
      <c r="AV290">
        <v>28.944596172413029</v>
      </c>
      <c r="AX290">
        <f t="shared" si="225"/>
        <v>0</v>
      </c>
      <c r="AY290">
        <f t="shared" si="226"/>
        <v>1</v>
      </c>
      <c r="AZ290">
        <f t="shared" si="227"/>
        <v>7.1009368432460853</v>
      </c>
      <c r="BC290">
        <v>283</v>
      </c>
      <c r="BD290" t="e">
        <v>#N/A</v>
      </c>
      <c r="BE290" t="e">
        <v>#N/A</v>
      </c>
      <c r="BG290" t="e">
        <f t="shared" si="228"/>
        <v>#N/A</v>
      </c>
      <c r="BH290" t="e">
        <f t="shared" si="229"/>
        <v>#N/A</v>
      </c>
      <c r="BI290" t="e">
        <f t="shared" si="230"/>
        <v>#N/A</v>
      </c>
      <c r="BL290">
        <v>283</v>
      </c>
      <c r="BM290">
        <v>25.456111514231885</v>
      </c>
      <c r="BN290">
        <v>15.488351978172</v>
      </c>
      <c r="BP290">
        <f t="shared" si="231"/>
        <v>1</v>
      </c>
      <c r="BQ290">
        <f t="shared" si="232"/>
        <v>0</v>
      </c>
      <c r="BR290">
        <f t="shared" si="233"/>
        <v>9.9677595360598854</v>
      </c>
      <c r="BU290">
        <v>283</v>
      </c>
      <c r="BV290">
        <v>18.401316331718409</v>
      </c>
      <c r="BW290">
        <v>22.772725151325467</v>
      </c>
      <c r="BY290">
        <f t="shared" si="234"/>
        <v>0</v>
      </c>
      <c r="BZ290">
        <f t="shared" si="235"/>
        <v>1</v>
      </c>
      <c r="CA290">
        <f t="shared" si="236"/>
        <v>4.3714088196070584</v>
      </c>
      <c r="CD290">
        <v>283</v>
      </c>
      <c r="CE290">
        <v>15.700945522724595</v>
      </c>
      <c r="CF290">
        <v>23.580018425897265</v>
      </c>
      <c r="CH290">
        <f t="shared" si="237"/>
        <v>0</v>
      </c>
      <c r="CI290">
        <f t="shared" si="238"/>
        <v>1</v>
      </c>
      <c r="CJ290">
        <f t="shared" si="239"/>
        <v>7.8790729031726698</v>
      </c>
      <c r="CM290">
        <v>283</v>
      </c>
      <c r="CN290">
        <v>24.375149067514418</v>
      </c>
      <c r="CO290">
        <v>22.923116741022838</v>
      </c>
      <c r="CQ290">
        <f t="shared" si="240"/>
        <v>1</v>
      </c>
      <c r="CR290">
        <f t="shared" si="241"/>
        <v>0</v>
      </c>
      <c r="CS290">
        <f t="shared" si="242"/>
        <v>1.4520323264915795</v>
      </c>
      <c r="CV290">
        <v>283</v>
      </c>
      <c r="CW290">
        <v>21.941402212265448</v>
      </c>
      <c r="CX290">
        <v>16.909607727695747</v>
      </c>
      <c r="CZ290">
        <f t="shared" si="243"/>
        <v>1</v>
      </c>
      <c r="DA290">
        <f t="shared" si="244"/>
        <v>0</v>
      </c>
      <c r="DB290">
        <f t="shared" si="245"/>
        <v>5.0317944845697014</v>
      </c>
      <c r="DE290">
        <v>283</v>
      </c>
      <c r="DF290">
        <v>5.9410257981973373</v>
      </c>
      <c r="DG290">
        <v>20.999328546747982</v>
      </c>
      <c r="DI290">
        <f t="shared" si="246"/>
        <v>0</v>
      </c>
      <c r="DJ290">
        <f t="shared" si="247"/>
        <v>1</v>
      </c>
      <c r="DK290">
        <f t="shared" si="248"/>
        <v>15.058302748550645</v>
      </c>
      <c r="DN290">
        <v>283</v>
      </c>
      <c r="DO290">
        <v>20.203221915261267</v>
      </c>
      <c r="DP290">
        <v>9.8816197373942067</v>
      </c>
      <c r="DR290">
        <f t="shared" si="249"/>
        <v>1</v>
      </c>
      <c r="DS290">
        <f t="shared" si="250"/>
        <v>0</v>
      </c>
      <c r="DT290">
        <f t="shared" si="251"/>
        <v>10.32160217786706</v>
      </c>
      <c r="DW290">
        <v>283</v>
      </c>
      <c r="DX290">
        <v>15.579910187621842</v>
      </c>
      <c r="DY290">
        <v>28.114698058269578</v>
      </c>
      <c r="EA290">
        <f t="shared" si="252"/>
        <v>0</v>
      </c>
      <c r="EB290">
        <f t="shared" si="253"/>
        <v>1</v>
      </c>
      <c r="EC290">
        <f t="shared" si="254"/>
        <v>12.534787870647737</v>
      </c>
      <c r="EF290">
        <v>283</v>
      </c>
      <c r="EG290">
        <v>19.199313993185616</v>
      </c>
      <c r="EH290">
        <v>13.556133649906821</v>
      </c>
      <c r="EJ290">
        <f t="shared" si="255"/>
        <v>1</v>
      </c>
      <c r="EK290">
        <f t="shared" si="256"/>
        <v>0</v>
      </c>
      <c r="EL290">
        <f t="shared" si="257"/>
        <v>5.6431803432787948</v>
      </c>
      <c r="EO290">
        <v>283</v>
      </c>
      <c r="EP290">
        <v>28.8365585584197</v>
      </c>
      <c r="EQ290">
        <v>26.75030421227406</v>
      </c>
      <c r="ES290">
        <f t="shared" si="258"/>
        <v>1</v>
      </c>
      <c r="ET290">
        <f t="shared" si="259"/>
        <v>0</v>
      </c>
      <c r="EU290">
        <f t="shared" si="260"/>
        <v>2.0862543461456404</v>
      </c>
    </row>
    <row r="291" spans="1:151" x14ac:dyDescent="0.25">
      <c r="A291">
        <v>284</v>
      </c>
      <c r="B291">
        <v>7.7409981269607995</v>
      </c>
      <c r="C291">
        <v>32.013348450769136</v>
      </c>
      <c r="E291">
        <f t="shared" si="210"/>
        <v>0</v>
      </c>
      <c r="F291">
        <f t="shared" si="212"/>
        <v>1</v>
      </c>
      <c r="G291">
        <f t="shared" si="211"/>
        <v>24.272350323808336</v>
      </c>
      <c r="J291">
        <v>284</v>
      </c>
      <c r="K291">
        <v>18.401476036497591</v>
      </c>
      <c r="L291">
        <v>20.521310690540915</v>
      </c>
      <c r="N291">
        <f t="shared" si="213"/>
        <v>0</v>
      </c>
      <c r="O291">
        <f t="shared" si="214"/>
        <v>1</v>
      </c>
      <c r="P291">
        <f t="shared" si="215"/>
        <v>2.1198346540433235</v>
      </c>
      <c r="S291">
        <v>284</v>
      </c>
      <c r="T291">
        <v>19.278191092551737</v>
      </c>
      <c r="U291">
        <v>-10.014735780919985</v>
      </c>
      <c r="W291">
        <f t="shared" si="216"/>
        <v>1</v>
      </c>
      <c r="X291">
        <f t="shared" si="217"/>
        <v>0</v>
      </c>
      <c r="Y291">
        <f t="shared" si="218"/>
        <v>29.292926873471721</v>
      </c>
      <c r="AB291">
        <v>284</v>
      </c>
      <c r="AC291">
        <v>22.022936828052682</v>
      </c>
      <c r="AD291">
        <v>15.597630978025673</v>
      </c>
      <c r="AF291">
        <f t="shared" si="219"/>
        <v>1</v>
      </c>
      <c r="AG291">
        <f t="shared" si="220"/>
        <v>0</v>
      </c>
      <c r="AH291">
        <f t="shared" si="221"/>
        <v>6.4253058500270086</v>
      </c>
      <c r="AK291">
        <v>284</v>
      </c>
      <c r="AL291">
        <v>10.423843388985276</v>
      </c>
      <c r="AM291">
        <v>38.81601631749718</v>
      </c>
      <c r="AO291">
        <f t="shared" si="222"/>
        <v>0</v>
      </c>
      <c r="AP291">
        <f t="shared" si="223"/>
        <v>1</v>
      </c>
      <c r="AQ291">
        <f t="shared" si="224"/>
        <v>28.392172928511904</v>
      </c>
      <c r="AT291">
        <v>284</v>
      </c>
      <c r="AU291">
        <v>16.871225196223531</v>
      </c>
      <c r="AV291">
        <v>24.441680663973159</v>
      </c>
      <c r="AX291">
        <f t="shared" si="225"/>
        <v>0</v>
      </c>
      <c r="AY291">
        <f t="shared" si="226"/>
        <v>1</v>
      </c>
      <c r="AZ291">
        <f t="shared" si="227"/>
        <v>7.5704554677496283</v>
      </c>
      <c r="BC291">
        <v>284</v>
      </c>
      <c r="BD291" t="e">
        <v>#N/A</v>
      </c>
      <c r="BE291" t="e">
        <v>#N/A</v>
      </c>
      <c r="BG291" t="e">
        <f t="shared" si="228"/>
        <v>#N/A</v>
      </c>
      <c r="BH291" t="e">
        <f t="shared" si="229"/>
        <v>#N/A</v>
      </c>
      <c r="BI291" t="e">
        <f t="shared" si="230"/>
        <v>#N/A</v>
      </c>
      <c r="BL291">
        <v>284</v>
      </c>
      <c r="BM291">
        <v>25.393659188958367</v>
      </c>
      <c r="BN291">
        <v>14.469650053848216</v>
      </c>
      <c r="BP291">
        <f t="shared" si="231"/>
        <v>1</v>
      </c>
      <c r="BQ291">
        <f t="shared" si="232"/>
        <v>0</v>
      </c>
      <c r="BR291">
        <f t="shared" si="233"/>
        <v>10.92400913511015</v>
      </c>
      <c r="BU291">
        <v>284</v>
      </c>
      <c r="BV291">
        <v>14.666242597530978</v>
      </c>
      <c r="BW291">
        <v>24.701562453594534</v>
      </c>
      <c r="BY291">
        <f t="shared" si="234"/>
        <v>0</v>
      </c>
      <c r="BZ291">
        <f t="shared" si="235"/>
        <v>1</v>
      </c>
      <c r="CA291">
        <f t="shared" si="236"/>
        <v>10.035319856063555</v>
      </c>
      <c r="CD291">
        <v>284</v>
      </c>
      <c r="CE291">
        <v>22.775861802760421</v>
      </c>
      <c r="CF291">
        <v>37.295968037788853</v>
      </c>
      <c r="CH291">
        <f t="shared" si="237"/>
        <v>0</v>
      </c>
      <c r="CI291">
        <f t="shared" si="238"/>
        <v>1</v>
      </c>
      <c r="CJ291">
        <f t="shared" si="239"/>
        <v>14.520106235028432</v>
      </c>
      <c r="CM291">
        <v>284</v>
      </c>
      <c r="CN291">
        <v>25.051968860262168</v>
      </c>
      <c r="CO291">
        <v>31.141669591426513</v>
      </c>
      <c r="CQ291">
        <f t="shared" si="240"/>
        <v>0</v>
      </c>
      <c r="CR291">
        <f t="shared" si="241"/>
        <v>1</v>
      </c>
      <c r="CS291">
        <f t="shared" si="242"/>
        <v>6.0897007311643456</v>
      </c>
      <c r="CV291">
        <v>284</v>
      </c>
      <c r="CW291">
        <v>19.078451170997297</v>
      </c>
      <c r="CX291">
        <v>17.466491167191872</v>
      </c>
      <c r="CZ291">
        <f t="shared" si="243"/>
        <v>1</v>
      </c>
      <c r="DA291">
        <f t="shared" si="244"/>
        <v>0</v>
      </c>
      <c r="DB291">
        <f t="shared" si="245"/>
        <v>1.6119600038054251</v>
      </c>
      <c r="DE291">
        <v>284</v>
      </c>
      <c r="DF291">
        <v>14.509959811002339</v>
      </c>
      <c r="DG291">
        <v>16.126950640965031</v>
      </c>
      <c r="DI291">
        <f t="shared" si="246"/>
        <v>0</v>
      </c>
      <c r="DJ291">
        <f t="shared" si="247"/>
        <v>1</v>
      </c>
      <c r="DK291">
        <f t="shared" si="248"/>
        <v>1.6169908299626918</v>
      </c>
      <c r="DN291">
        <v>284</v>
      </c>
      <c r="DO291">
        <v>19.669029848141683</v>
      </c>
      <c r="DP291">
        <v>29.173468046890143</v>
      </c>
      <c r="DR291">
        <f t="shared" si="249"/>
        <v>0</v>
      </c>
      <c r="DS291">
        <f t="shared" si="250"/>
        <v>1</v>
      </c>
      <c r="DT291">
        <f t="shared" si="251"/>
        <v>9.5044381987484599</v>
      </c>
      <c r="DW291">
        <v>284</v>
      </c>
      <c r="DX291">
        <v>19.221897951502488</v>
      </c>
      <c r="DY291">
        <v>18.119750269876818</v>
      </c>
      <c r="EA291">
        <f t="shared" si="252"/>
        <v>1</v>
      </c>
      <c r="EB291">
        <f t="shared" si="253"/>
        <v>0</v>
      </c>
      <c r="EC291">
        <f t="shared" si="254"/>
        <v>1.1021476816256701</v>
      </c>
      <c r="EF291">
        <v>284</v>
      </c>
      <c r="EG291">
        <v>24.831376138244391</v>
      </c>
      <c r="EH291">
        <v>15.070879334369955</v>
      </c>
      <c r="EJ291">
        <f t="shared" si="255"/>
        <v>1</v>
      </c>
      <c r="EK291">
        <f t="shared" si="256"/>
        <v>0</v>
      </c>
      <c r="EL291">
        <f t="shared" si="257"/>
        <v>9.7604968038744353</v>
      </c>
      <c r="EO291">
        <v>284</v>
      </c>
      <c r="EP291">
        <v>25.051157731945025</v>
      </c>
      <c r="EQ291">
        <v>20.077322864548236</v>
      </c>
      <c r="ES291">
        <f t="shared" si="258"/>
        <v>1</v>
      </c>
      <c r="ET291">
        <f t="shared" si="259"/>
        <v>0</v>
      </c>
      <c r="EU291">
        <f t="shared" si="260"/>
        <v>4.9738348673967892</v>
      </c>
    </row>
    <row r="292" spans="1:151" x14ac:dyDescent="0.25">
      <c r="A292">
        <v>285</v>
      </c>
      <c r="B292">
        <v>10.263912375144136</v>
      </c>
      <c r="C292">
        <v>23.743134319171393</v>
      </c>
      <c r="E292">
        <f t="shared" si="210"/>
        <v>0</v>
      </c>
      <c r="F292">
        <f t="shared" si="212"/>
        <v>1</v>
      </c>
      <c r="G292">
        <f t="shared" si="211"/>
        <v>13.479221944027257</v>
      </c>
      <c r="J292">
        <v>285</v>
      </c>
      <c r="K292">
        <v>17.814602669021767</v>
      </c>
      <c r="L292">
        <v>21.053903896495726</v>
      </c>
      <c r="N292">
        <f t="shared" si="213"/>
        <v>0</v>
      </c>
      <c r="O292">
        <f t="shared" si="214"/>
        <v>1</v>
      </c>
      <c r="P292">
        <f t="shared" si="215"/>
        <v>3.239301227473959</v>
      </c>
      <c r="S292">
        <v>285</v>
      </c>
      <c r="T292">
        <v>13.32492642256145</v>
      </c>
      <c r="U292">
        <v>10.954030649570237</v>
      </c>
      <c r="W292">
        <f t="shared" si="216"/>
        <v>1</v>
      </c>
      <c r="X292">
        <f t="shared" si="217"/>
        <v>0</v>
      </c>
      <c r="Y292">
        <f t="shared" si="218"/>
        <v>2.3708957729912132</v>
      </c>
      <c r="AB292">
        <v>285</v>
      </c>
      <c r="AC292">
        <v>19.252365642846605</v>
      </c>
      <c r="AD292">
        <v>16.010602007435924</v>
      </c>
      <c r="AF292">
        <f t="shared" si="219"/>
        <v>1</v>
      </c>
      <c r="AG292">
        <f t="shared" si="220"/>
        <v>0</v>
      </c>
      <c r="AH292">
        <f t="shared" si="221"/>
        <v>3.2417636354106811</v>
      </c>
      <c r="AK292">
        <v>285</v>
      </c>
      <c r="AL292">
        <v>27.827739249948582</v>
      </c>
      <c r="AM292">
        <v>24.071890217102929</v>
      </c>
      <c r="AO292">
        <f t="shared" si="222"/>
        <v>1</v>
      </c>
      <c r="AP292">
        <f t="shared" si="223"/>
        <v>0</v>
      </c>
      <c r="AQ292">
        <f t="shared" si="224"/>
        <v>3.7558490328456529</v>
      </c>
      <c r="AT292">
        <v>285</v>
      </c>
      <c r="AU292">
        <v>24.488724198631353</v>
      </c>
      <c r="AV292">
        <v>31.076799060708936</v>
      </c>
      <c r="AX292">
        <f t="shared" si="225"/>
        <v>0</v>
      </c>
      <c r="AY292">
        <f t="shared" si="226"/>
        <v>1</v>
      </c>
      <c r="AZ292">
        <f t="shared" si="227"/>
        <v>6.5880748620775833</v>
      </c>
      <c r="BC292">
        <v>285</v>
      </c>
      <c r="BD292" t="e">
        <v>#N/A</v>
      </c>
      <c r="BE292" t="e">
        <v>#N/A</v>
      </c>
      <c r="BG292" t="e">
        <f t="shared" si="228"/>
        <v>#N/A</v>
      </c>
      <c r="BH292" t="e">
        <f t="shared" si="229"/>
        <v>#N/A</v>
      </c>
      <c r="BI292" t="e">
        <f t="shared" si="230"/>
        <v>#N/A</v>
      </c>
      <c r="BL292">
        <v>285</v>
      </c>
      <c r="BM292">
        <v>34.674897354249048</v>
      </c>
      <c r="BN292">
        <v>14.087560824836025</v>
      </c>
      <c r="BP292">
        <f t="shared" si="231"/>
        <v>1</v>
      </c>
      <c r="BQ292">
        <f t="shared" si="232"/>
        <v>0</v>
      </c>
      <c r="BR292">
        <f t="shared" si="233"/>
        <v>20.587336529413022</v>
      </c>
      <c r="BU292">
        <v>285</v>
      </c>
      <c r="BV292">
        <v>17.404043160522679</v>
      </c>
      <c r="BW292">
        <v>24.453549759899154</v>
      </c>
      <c r="BY292">
        <f t="shared" si="234"/>
        <v>0</v>
      </c>
      <c r="BZ292">
        <f t="shared" si="235"/>
        <v>1</v>
      </c>
      <c r="CA292">
        <f t="shared" si="236"/>
        <v>7.0495065993764747</v>
      </c>
      <c r="CD292">
        <v>285</v>
      </c>
      <c r="CE292">
        <v>27.050227429227739</v>
      </c>
      <c r="CF292">
        <v>40.144099135110835</v>
      </c>
      <c r="CH292">
        <f t="shared" si="237"/>
        <v>0</v>
      </c>
      <c r="CI292">
        <f t="shared" si="238"/>
        <v>1</v>
      </c>
      <c r="CJ292">
        <f t="shared" si="239"/>
        <v>13.093871705883096</v>
      </c>
      <c r="CM292">
        <v>285</v>
      </c>
      <c r="CN292">
        <v>21.663565522823127</v>
      </c>
      <c r="CO292">
        <v>28.9145637318572</v>
      </c>
      <c r="CQ292">
        <f t="shared" si="240"/>
        <v>0</v>
      </c>
      <c r="CR292">
        <f t="shared" si="241"/>
        <v>1</v>
      </c>
      <c r="CS292">
        <f t="shared" si="242"/>
        <v>7.2509982090340728</v>
      </c>
      <c r="CV292">
        <v>285</v>
      </c>
      <c r="CW292">
        <v>21.58498878728804</v>
      </c>
      <c r="CX292">
        <v>17.747700898082922</v>
      </c>
      <c r="CZ292">
        <f t="shared" si="243"/>
        <v>1</v>
      </c>
      <c r="DA292">
        <f t="shared" si="244"/>
        <v>0</v>
      </c>
      <c r="DB292">
        <f t="shared" si="245"/>
        <v>3.8372878892051183</v>
      </c>
      <c r="DE292">
        <v>285</v>
      </c>
      <c r="DF292">
        <v>21.004262686537039</v>
      </c>
      <c r="DG292">
        <v>17.606549462244814</v>
      </c>
      <c r="DI292">
        <f t="shared" si="246"/>
        <v>1</v>
      </c>
      <c r="DJ292">
        <f t="shared" si="247"/>
        <v>0</v>
      </c>
      <c r="DK292">
        <f t="shared" si="248"/>
        <v>3.3977132242922252</v>
      </c>
      <c r="DN292">
        <v>285</v>
      </c>
      <c r="DO292">
        <v>23.660656000165222</v>
      </c>
      <c r="DP292">
        <v>25.477304360056984</v>
      </c>
      <c r="DR292">
        <f t="shared" si="249"/>
        <v>0</v>
      </c>
      <c r="DS292">
        <f t="shared" si="250"/>
        <v>1</v>
      </c>
      <c r="DT292">
        <f t="shared" si="251"/>
        <v>1.8166483598917615</v>
      </c>
      <c r="DW292">
        <v>285</v>
      </c>
      <c r="DX292">
        <v>22.548024370874991</v>
      </c>
      <c r="DY292">
        <v>23.382195894741692</v>
      </c>
      <c r="EA292">
        <f t="shared" si="252"/>
        <v>0</v>
      </c>
      <c r="EB292">
        <f t="shared" si="253"/>
        <v>1</v>
      </c>
      <c r="EC292">
        <f t="shared" si="254"/>
        <v>0.83417152386670068</v>
      </c>
      <c r="EF292">
        <v>285</v>
      </c>
      <c r="EG292">
        <v>15.51714117934525</v>
      </c>
      <c r="EH292">
        <v>13.896577521427776</v>
      </c>
      <c r="EJ292">
        <f t="shared" si="255"/>
        <v>1</v>
      </c>
      <c r="EK292">
        <f t="shared" si="256"/>
        <v>0</v>
      </c>
      <c r="EL292">
        <f t="shared" si="257"/>
        <v>1.620563657917474</v>
      </c>
      <c r="EO292">
        <v>285</v>
      </c>
      <c r="EP292">
        <v>20.686835049538868</v>
      </c>
      <c r="EQ292">
        <v>33.827748758876773</v>
      </c>
      <c r="ES292">
        <f t="shared" si="258"/>
        <v>0</v>
      </c>
      <c r="ET292">
        <f t="shared" si="259"/>
        <v>1</v>
      </c>
      <c r="EU292">
        <f t="shared" si="260"/>
        <v>13.140913709337905</v>
      </c>
    </row>
    <row r="293" spans="1:151" x14ac:dyDescent="0.25">
      <c r="A293">
        <v>286</v>
      </c>
      <c r="B293">
        <v>4.8337200205206177</v>
      </c>
      <c r="C293">
        <v>23.344347968441514</v>
      </c>
      <c r="E293">
        <f t="shared" si="210"/>
        <v>0</v>
      </c>
      <c r="F293">
        <f t="shared" si="212"/>
        <v>1</v>
      </c>
      <c r="G293">
        <f t="shared" si="211"/>
        <v>18.510627947920895</v>
      </c>
      <c r="J293">
        <v>286</v>
      </c>
      <c r="K293">
        <v>26.561592735131718</v>
      </c>
      <c r="L293">
        <v>30.927751875230939</v>
      </c>
      <c r="N293">
        <f t="shared" si="213"/>
        <v>0</v>
      </c>
      <c r="O293">
        <f t="shared" si="214"/>
        <v>1</v>
      </c>
      <c r="P293">
        <f t="shared" si="215"/>
        <v>4.3661591400992208</v>
      </c>
      <c r="S293">
        <v>286</v>
      </c>
      <c r="T293">
        <v>17.061641155657671</v>
      </c>
      <c r="U293">
        <v>49.045706936405068</v>
      </c>
      <c r="W293">
        <f t="shared" si="216"/>
        <v>0</v>
      </c>
      <c r="X293">
        <f t="shared" si="217"/>
        <v>1</v>
      </c>
      <c r="Y293">
        <f t="shared" si="218"/>
        <v>31.984065780747397</v>
      </c>
      <c r="AB293">
        <v>286</v>
      </c>
      <c r="AC293">
        <v>21.658687783050908</v>
      </c>
      <c r="AD293">
        <v>17.341806547574127</v>
      </c>
      <c r="AF293">
        <f t="shared" si="219"/>
        <v>1</v>
      </c>
      <c r="AG293">
        <f t="shared" si="220"/>
        <v>0</v>
      </c>
      <c r="AH293">
        <f t="shared" si="221"/>
        <v>4.3168812354767816</v>
      </c>
      <c r="AK293">
        <v>286</v>
      </c>
      <c r="AL293">
        <v>10.344398817820714</v>
      </c>
      <c r="AM293">
        <v>43.483073637776286</v>
      </c>
      <c r="AO293">
        <f t="shared" si="222"/>
        <v>0</v>
      </c>
      <c r="AP293">
        <f t="shared" si="223"/>
        <v>1</v>
      </c>
      <c r="AQ293">
        <f t="shared" si="224"/>
        <v>33.138674819955568</v>
      </c>
      <c r="AT293">
        <v>286</v>
      </c>
      <c r="AU293">
        <v>16.432255345340351</v>
      </c>
      <c r="AV293">
        <v>18.001521165222279</v>
      </c>
      <c r="AX293">
        <f t="shared" si="225"/>
        <v>0</v>
      </c>
      <c r="AY293">
        <f t="shared" si="226"/>
        <v>1</v>
      </c>
      <c r="AZ293">
        <f t="shared" si="227"/>
        <v>1.5692658198819274</v>
      </c>
      <c r="BC293">
        <v>286</v>
      </c>
      <c r="BD293" t="e">
        <v>#N/A</v>
      </c>
      <c r="BE293" t="e">
        <v>#N/A</v>
      </c>
      <c r="BG293" t="e">
        <f t="shared" si="228"/>
        <v>#N/A</v>
      </c>
      <c r="BH293" t="e">
        <f t="shared" si="229"/>
        <v>#N/A</v>
      </c>
      <c r="BI293" t="e">
        <f t="shared" si="230"/>
        <v>#N/A</v>
      </c>
      <c r="BL293">
        <v>286</v>
      </c>
      <c r="BM293">
        <v>16.032262399046402</v>
      </c>
      <c r="BN293">
        <v>13.184003937145196</v>
      </c>
      <c r="BP293">
        <f t="shared" si="231"/>
        <v>1</v>
      </c>
      <c r="BQ293">
        <f t="shared" si="232"/>
        <v>0</v>
      </c>
      <c r="BR293">
        <f t="shared" si="233"/>
        <v>2.8482584619012066</v>
      </c>
      <c r="BU293">
        <v>286</v>
      </c>
      <c r="BV293">
        <v>27.892294395719258</v>
      </c>
      <c r="BW293">
        <v>23.974675811898337</v>
      </c>
      <c r="BY293">
        <f t="shared" si="234"/>
        <v>1</v>
      </c>
      <c r="BZ293">
        <f t="shared" si="235"/>
        <v>0</v>
      </c>
      <c r="CA293">
        <f t="shared" si="236"/>
        <v>3.9176185838209214</v>
      </c>
      <c r="CD293">
        <v>286</v>
      </c>
      <c r="CE293">
        <v>19.35001502538703</v>
      </c>
      <c r="CF293">
        <v>33.414050401909776</v>
      </c>
      <c r="CH293">
        <f t="shared" si="237"/>
        <v>0</v>
      </c>
      <c r="CI293">
        <f t="shared" si="238"/>
        <v>1</v>
      </c>
      <c r="CJ293">
        <f t="shared" si="239"/>
        <v>14.064035376522746</v>
      </c>
      <c r="CM293">
        <v>286</v>
      </c>
      <c r="CN293">
        <v>27.069320527048635</v>
      </c>
      <c r="CO293">
        <v>25.293768819111961</v>
      </c>
      <c r="CQ293">
        <f t="shared" si="240"/>
        <v>1</v>
      </c>
      <c r="CR293">
        <f t="shared" si="241"/>
        <v>0</v>
      </c>
      <c r="CS293">
        <f t="shared" si="242"/>
        <v>1.7755517079366747</v>
      </c>
      <c r="CV293">
        <v>286</v>
      </c>
      <c r="CW293">
        <v>25.37161905859578</v>
      </c>
      <c r="CX293">
        <v>21.476165715514217</v>
      </c>
      <c r="CZ293">
        <f t="shared" si="243"/>
        <v>1</v>
      </c>
      <c r="DA293">
        <f t="shared" si="244"/>
        <v>0</v>
      </c>
      <c r="DB293">
        <f t="shared" si="245"/>
        <v>3.895453343081563</v>
      </c>
      <c r="DE293">
        <v>286</v>
      </c>
      <c r="DF293">
        <v>19.701064306631871</v>
      </c>
      <c r="DG293">
        <v>15.140042313942793</v>
      </c>
      <c r="DI293">
        <f t="shared" si="246"/>
        <v>1</v>
      </c>
      <c r="DJ293">
        <f t="shared" si="247"/>
        <v>0</v>
      </c>
      <c r="DK293">
        <f t="shared" si="248"/>
        <v>4.5610219926890778</v>
      </c>
      <c r="DN293">
        <v>286</v>
      </c>
      <c r="DO293">
        <v>19.486210450763696</v>
      </c>
      <c r="DP293">
        <v>9.62208439903835</v>
      </c>
      <c r="DR293">
        <f t="shared" si="249"/>
        <v>1</v>
      </c>
      <c r="DS293">
        <f t="shared" si="250"/>
        <v>0</v>
      </c>
      <c r="DT293">
        <f t="shared" si="251"/>
        <v>9.8641260517253464</v>
      </c>
      <c r="DW293">
        <v>286</v>
      </c>
      <c r="DX293">
        <v>9.7525004801787816</v>
      </c>
      <c r="DY293">
        <v>28.796165864893261</v>
      </c>
      <c r="EA293">
        <f t="shared" si="252"/>
        <v>0</v>
      </c>
      <c r="EB293">
        <f t="shared" si="253"/>
        <v>1</v>
      </c>
      <c r="EC293">
        <f t="shared" si="254"/>
        <v>19.04366538471448</v>
      </c>
      <c r="EF293">
        <v>286</v>
      </c>
      <c r="EG293">
        <v>18.717688145401372</v>
      </c>
      <c r="EH293">
        <v>18.479754894959335</v>
      </c>
      <c r="EJ293">
        <f t="shared" si="255"/>
        <v>1</v>
      </c>
      <c r="EK293">
        <f t="shared" si="256"/>
        <v>0</v>
      </c>
      <c r="EL293">
        <f t="shared" si="257"/>
        <v>0.23793325044203684</v>
      </c>
      <c r="EO293">
        <v>286</v>
      </c>
      <c r="EP293">
        <v>20.066444366786879</v>
      </c>
      <c r="EQ293">
        <v>17.605706023598508</v>
      </c>
      <c r="ES293">
        <f t="shared" si="258"/>
        <v>1</v>
      </c>
      <c r="ET293">
        <f t="shared" si="259"/>
        <v>0</v>
      </c>
      <c r="EU293">
        <f t="shared" si="260"/>
        <v>2.4607383431883711</v>
      </c>
    </row>
    <row r="294" spans="1:151" x14ac:dyDescent="0.25">
      <c r="A294">
        <v>287</v>
      </c>
      <c r="B294">
        <v>8.8773554454563541</v>
      </c>
      <c r="C294">
        <v>33.805811289439816</v>
      </c>
      <c r="E294">
        <f t="shared" si="210"/>
        <v>0</v>
      </c>
      <c r="F294">
        <f t="shared" si="212"/>
        <v>1</v>
      </c>
      <c r="G294">
        <f t="shared" si="211"/>
        <v>24.928455843983464</v>
      </c>
      <c r="J294">
        <v>287</v>
      </c>
      <c r="K294">
        <v>17.179425350363683</v>
      </c>
      <c r="L294">
        <v>24.570533690344856</v>
      </c>
      <c r="N294">
        <f t="shared" si="213"/>
        <v>0</v>
      </c>
      <c r="O294">
        <f t="shared" si="214"/>
        <v>1</v>
      </c>
      <c r="P294">
        <f t="shared" si="215"/>
        <v>7.391108339981173</v>
      </c>
      <c r="S294">
        <v>287</v>
      </c>
      <c r="T294">
        <v>22.475767172585179</v>
      </c>
      <c r="U294">
        <v>24.137407159463308</v>
      </c>
      <c r="W294">
        <f t="shared" si="216"/>
        <v>0</v>
      </c>
      <c r="X294">
        <f t="shared" si="217"/>
        <v>1</v>
      </c>
      <c r="Y294">
        <f t="shared" si="218"/>
        <v>1.6616399868781286</v>
      </c>
      <c r="AB294">
        <v>287</v>
      </c>
      <c r="AC294">
        <v>24.539320300546908</v>
      </c>
      <c r="AD294">
        <v>15.913588607946153</v>
      </c>
      <c r="AF294">
        <f t="shared" si="219"/>
        <v>1</v>
      </c>
      <c r="AG294">
        <f t="shared" si="220"/>
        <v>0</v>
      </c>
      <c r="AH294">
        <f t="shared" si="221"/>
        <v>8.6257316926007555</v>
      </c>
      <c r="AK294">
        <v>287</v>
      </c>
      <c r="AL294">
        <v>32.025927184140457</v>
      </c>
      <c r="AM294">
        <v>33.997316919753217</v>
      </c>
      <c r="AO294">
        <f t="shared" si="222"/>
        <v>0</v>
      </c>
      <c r="AP294">
        <f t="shared" si="223"/>
        <v>1</v>
      </c>
      <c r="AQ294">
        <f t="shared" si="224"/>
        <v>1.9713897356127603</v>
      </c>
      <c r="AT294">
        <v>287</v>
      </c>
      <c r="AU294">
        <v>19.628481201101447</v>
      </c>
      <c r="AV294">
        <v>26.553765152527664</v>
      </c>
      <c r="AX294">
        <f t="shared" si="225"/>
        <v>0</v>
      </c>
      <c r="AY294">
        <f t="shared" si="226"/>
        <v>1</v>
      </c>
      <c r="AZ294">
        <f t="shared" si="227"/>
        <v>6.9252839514262163</v>
      </c>
      <c r="BC294">
        <v>287</v>
      </c>
      <c r="BD294" t="e">
        <v>#N/A</v>
      </c>
      <c r="BE294" t="e">
        <v>#N/A</v>
      </c>
      <c r="BG294" t="e">
        <f t="shared" si="228"/>
        <v>#N/A</v>
      </c>
      <c r="BH294" t="e">
        <f t="shared" si="229"/>
        <v>#N/A</v>
      </c>
      <c r="BI294" t="e">
        <f t="shared" si="230"/>
        <v>#N/A</v>
      </c>
      <c r="BL294">
        <v>287</v>
      </c>
      <c r="BM294">
        <v>29.174278662925442</v>
      </c>
      <c r="BN294">
        <v>12.559439911735097</v>
      </c>
      <c r="BP294">
        <f t="shared" si="231"/>
        <v>1</v>
      </c>
      <c r="BQ294">
        <f t="shared" si="232"/>
        <v>0</v>
      </c>
      <c r="BR294">
        <f t="shared" si="233"/>
        <v>16.614838751190344</v>
      </c>
      <c r="BU294">
        <v>287</v>
      </c>
      <c r="BV294">
        <v>22.607040198789413</v>
      </c>
      <c r="BW294">
        <v>25.00636992923085</v>
      </c>
      <c r="BY294">
        <f t="shared" si="234"/>
        <v>0</v>
      </c>
      <c r="BZ294">
        <f t="shared" si="235"/>
        <v>1</v>
      </c>
      <c r="CA294">
        <f t="shared" si="236"/>
        <v>2.3993297304414369</v>
      </c>
      <c r="CD294">
        <v>287</v>
      </c>
      <c r="CE294">
        <v>15.27861440441413</v>
      </c>
      <c r="CF294">
        <v>35.483850375641737</v>
      </c>
      <c r="CH294">
        <f t="shared" si="237"/>
        <v>0</v>
      </c>
      <c r="CI294">
        <f t="shared" si="238"/>
        <v>1</v>
      </c>
      <c r="CJ294">
        <f t="shared" si="239"/>
        <v>20.205235971227609</v>
      </c>
      <c r="CM294">
        <v>287</v>
      </c>
      <c r="CN294">
        <v>20.657329600830263</v>
      </c>
      <c r="CO294">
        <v>21.050846872124698</v>
      </c>
      <c r="CQ294">
        <f t="shared" si="240"/>
        <v>0</v>
      </c>
      <c r="CR294">
        <f t="shared" si="241"/>
        <v>1</v>
      </c>
      <c r="CS294">
        <f t="shared" si="242"/>
        <v>0.39351727129443503</v>
      </c>
      <c r="CV294">
        <v>287</v>
      </c>
      <c r="CW294">
        <v>21.286492618370836</v>
      </c>
      <c r="CX294">
        <v>21.126155322493574</v>
      </c>
      <c r="CZ294">
        <f t="shared" si="243"/>
        <v>1</v>
      </c>
      <c r="DA294">
        <f t="shared" si="244"/>
        <v>0</v>
      </c>
      <c r="DB294">
        <f t="shared" si="245"/>
        <v>0.16033729587726242</v>
      </c>
      <c r="DE294">
        <v>287</v>
      </c>
      <c r="DF294">
        <v>32.812992861886173</v>
      </c>
      <c r="DG294">
        <v>19.930812953512181</v>
      </c>
      <c r="DI294">
        <f t="shared" si="246"/>
        <v>1</v>
      </c>
      <c r="DJ294">
        <f t="shared" si="247"/>
        <v>0</v>
      </c>
      <c r="DK294">
        <f t="shared" si="248"/>
        <v>12.882179908373992</v>
      </c>
      <c r="DN294">
        <v>287</v>
      </c>
      <c r="DO294">
        <v>27.921792538012973</v>
      </c>
      <c r="DP294">
        <v>18.475317503554731</v>
      </c>
      <c r="DR294">
        <f t="shared" si="249"/>
        <v>1</v>
      </c>
      <c r="DS294">
        <f t="shared" si="250"/>
        <v>0</v>
      </c>
      <c r="DT294">
        <f t="shared" si="251"/>
        <v>9.446475034458242</v>
      </c>
      <c r="DW294">
        <v>287</v>
      </c>
      <c r="DX294">
        <v>13.586314751221096</v>
      </c>
      <c r="DY294">
        <v>30.126952788806644</v>
      </c>
      <c r="EA294">
        <f t="shared" si="252"/>
        <v>0</v>
      </c>
      <c r="EB294">
        <f t="shared" si="253"/>
        <v>1</v>
      </c>
      <c r="EC294">
        <f t="shared" si="254"/>
        <v>16.540638037585548</v>
      </c>
      <c r="EF294">
        <v>287</v>
      </c>
      <c r="EG294">
        <v>17.600280954438304</v>
      </c>
      <c r="EH294">
        <v>20.528827092454179</v>
      </c>
      <c r="EJ294">
        <f t="shared" si="255"/>
        <v>0</v>
      </c>
      <c r="EK294">
        <f t="shared" si="256"/>
        <v>1</v>
      </c>
      <c r="EL294">
        <f t="shared" si="257"/>
        <v>2.928546138015875</v>
      </c>
      <c r="EO294">
        <v>287</v>
      </c>
      <c r="EP294">
        <v>20.137848840203102</v>
      </c>
      <c r="EQ294">
        <v>19.193721060206975</v>
      </c>
      <c r="ES294">
        <f t="shared" si="258"/>
        <v>1</v>
      </c>
      <c r="ET294">
        <f t="shared" si="259"/>
        <v>0</v>
      </c>
      <c r="EU294">
        <f t="shared" si="260"/>
        <v>0.94412777999612629</v>
      </c>
    </row>
    <row r="295" spans="1:151" x14ac:dyDescent="0.25">
      <c r="A295">
        <v>288</v>
      </c>
      <c r="B295">
        <v>14.846272178500723</v>
      </c>
      <c r="C295">
        <v>60.375061260684589</v>
      </c>
      <c r="E295">
        <f t="shared" si="210"/>
        <v>0</v>
      </c>
      <c r="F295">
        <f t="shared" si="212"/>
        <v>1</v>
      </c>
      <c r="G295">
        <f t="shared" si="211"/>
        <v>45.528789082183863</v>
      </c>
      <c r="J295">
        <v>288</v>
      </c>
      <c r="K295">
        <v>7.6090042901171024</v>
      </c>
      <c r="L295">
        <v>27.669229268970497</v>
      </c>
      <c r="N295">
        <f t="shared" si="213"/>
        <v>0</v>
      </c>
      <c r="O295">
        <f t="shared" si="214"/>
        <v>1</v>
      </c>
      <c r="P295">
        <f t="shared" si="215"/>
        <v>20.060224978853395</v>
      </c>
      <c r="S295">
        <v>288</v>
      </c>
      <c r="T295">
        <v>14.705923069478217</v>
      </c>
      <c r="U295">
        <v>13.962628844835958</v>
      </c>
      <c r="W295">
        <f t="shared" si="216"/>
        <v>1</v>
      </c>
      <c r="X295">
        <f t="shared" si="217"/>
        <v>0</v>
      </c>
      <c r="Y295">
        <f t="shared" si="218"/>
        <v>0.74329422464225914</v>
      </c>
      <c r="AB295">
        <v>288</v>
      </c>
      <c r="AC295">
        <v>26.344776504320237</v>
      </c>
      <c r="AD295">
        <v>19.045314610633209</v>
      </c>
      <c r="AF295">
        <f t="shared" si="219"/>
        <v>1</v>
      </c>
      <c r="AG295">
        <f t="shared" si="220"/>
        <v>0</v>
      </c>
      <c r="AH295">
        <f t="shared" si="221"/>
        <v>7.2994618936870275</v>
      </c>
      <c r="AK295">
        <v>288</v>
      </c>
      <c r="AL295">
        <v>18.05161142872474</v>
      </c>
      <c r="AM295">
        <v>37.587022926842884</v>
      </c>
      <c r="AO295">
        <f t="shared" si="222"/>
        <v>0</v>
      </c>
      <c r="AP295">
        <f t="shared" si="223"/>
        <v>1</v>
      </c>
      <c r="AQ295">
        <f t="shared" si="224"/>
        <v>19.535411498118144</v>
      </c>
      <c r="AT295">
        <v>288</v>
      </c>
      <c r="AU295">
        <v>18.142989436167166</v>
      </c>
      <c r="AV295">
        <v>19.666999322396386</v>
      </c>
      <c r="AX295">
        <f t="shared" si="225"/>
        <v>0</v>
      </c>
      <c r="AY295">
        <f t="shared" si="226"/>
        <v>1</v>
      </c>
      <c r="AZ295">
        <f t="shared" si="227"/>
        <v>1.5240098862292193</v>
      </c>
      <c r="BC295">
        <v>288</v>
      </c>
      <c r="BD295" t="e">
        <v>#N/A</v>
      </c>
      <c r="BE295" t="e">
        <v>#N/A</v>
      </c>
      <c r="BG295" t="e">
        <f t="shared" si="228"/>
        <v>#N/A</v>
      </c>
      <c r="BH295" t="e">
        <f t="shared" si="229"/>
        <v>#N/A</v>
      </c>
      <c r="BI295" t="e">
        <f t="shared" si="230"/>
        <v>#N/A</v>
      </c>
      <c r="BL295">
        <v>288</v>
      </c>
      <c r="BM295">
        <v>25.233151285797341</v>
      </c>
      <c r="BN295">
        <v>16.071789731513057</v>
      </c>
      <c r="BP295">
        <f t="shared" si="231"/>
        <v>1</v>
      </c>
      <c r="BQ295">
        <f t="shared" si="232"/>
        <v>0</v>
      </c>
      <c r="BR295">
        <f t="shared" si="233"/>
        <v>9.1613615542842837</v>
      </c>
      <c r="BU295">
        <v>288</v>
      </c>
      <c r="BV295">
        <v>21.260355720167514</v>
      </c>
      <c r="BW295">
        <v>16.826306131611709</v>
      </c>
      <c r="BY295">
        <f t="shared" si="234"/>
        <v>1</v>
      </c>
      <c r="BZ295">
        <f t="shared" si="235"/>
        <v>0</v>
      </c>
      <c r="CA295">
        <f t="shared" si="236"/>
        <v>4.4340495885558049</v>
      </c>
      <c r="CD295">
        <v>288</v>
      </c>
      <c r="CE295">
        <v>8.3557614735496522</v>
      </c>
      <c r="CF295">
        <v>28.281924328116418</v>
      </c>
      <c r="CH295">
        <f t="shared" si="237"/>
        <v>0</v>
      </c>
      <c r="CI295">
        <f t="shared" si="238"/>
        <v>1</v>
      </c>
      <c r="CJ295">
        <f t="shared" si="239"/>
        <v>19.926162854566766</v>
      </c>
      <c r="CM295">
        <v>288</v>
      </c>
      <c r="CN295">
        <v>25.497580556020278</v>
      </c>
      <c r="CO295">
        <v>13.87327918004811</v>
      </c>
      <c r="CQ295">
        <f t="shared" si="240"/>
        <v>1</v>
      </c>
      <c r="CR295">
        <f t="shared" si="241"/>
        <v>0</v>
      </c>
      <c r="CS295">
        <f t="shared" si="242"/>
        <v>11.624301375972168</v>
      </c>
      <c r="CV295">
        <v>288</v>
      </c>
      <c r="CW295">
        <v>26.419755214238965</v>
      </c>
      <c r="CX295">
        <v>19.465737517907041</v>
      </c>
      <c r="CZ295">
        <f t="shared" si="243"/>
        <v>1</v>
      </c>
      <c r="DA295">
        <f t="shared" si="244"/>
        <v>0</v>
      </c>
      <c r="DB295">
        <f t="shared" si="245"/>
        <v>6.954017696331924</v>
      </c>
      <c r="DE295">
        <v>288</v>
      </c>
      <c r="DF295">
        <v>22.933899097279625</v>
      </c>
      <c r="DG295">
        <v>22.012257083697907</v>
      </c>
      <c r="DI295">
        <f t="shared" si="246"/>
        <v>1</v>
      </c>
      <c r="DJ295">
        <f t="shared" si="247"/>
        <v>0</v>
      </c>
      <c r="DK295">
        <f t="shared" si="248"/>
        <v>0.92164201358171738</v>
      </c>
      <c r="DN295">
        <v>288</v>
      </c>
      <c r="DO295">
        <v>18.207970626977822</v>
      </c>
      <c r="DP295">
        <v>13.805261746601154</v>
      </c>
      <c r="DR295">
        <f t="shared" si="249"/>
        <v>1</v>
      </c>
      <c r="DS295">
        <f t="shared" si="250"/>
        <v>0</v>
      </c>
      <c r="DT295">
        <f t="shared" si="251"/>
        <v>4.4027088803766681</v>
      </c>
      <c r="DW295">
        <v>288</v>
      </c>
      <c r="DX295">
        <v>9.3658963991345452</v>
      </c>
      <c r="DY295">
        <v>27.103255210328197</v>
      </c>
      <c r="EA295">
        <f t="shared" si="252"/>
        <v>0</v>
      </c>
      <c r="EB295">
        <f t="shared" si="253"/>
        <v>1</v>
      </c>
      <c r="EC295">
        <f t="shared" si="254"/>
        <v>17.737358811193651</v>
      </c>
      <c r="EF295">
        <v>288</v>
      </c>
      <c r="EG295">
        <v>24.180145926698039</v>
      </c>
      <c r="EH295">
        <v>16.236924094256494</v>
      </c>
      <c r="EJ295">
        <f t="shared" si="255"/>
        <v>1</v>
      </c>
      <c r="EK295">
        <f t="shared" si="256"/>
        <v>0</v>
      </c>
      <c r="EL295">
        <f t="shared" si="257"/>
        <v>7.9432218324415444</v>
      </c>
      <c r="EO295">
        <v>288</v>
      </c>
      <c r="EP295">
        <v>20.27952045460054</v>
      </c>
      <c r="EQ295">
        <v>24.582978705713732</v>
      </c>
      <c r="ES295">
        <f t="shared" si="258"/>
        <v>0</v>
      </c>
      <c r="ET295">
        <f t="shared" si="259"/>
        <v>1</v>
      </c>
      <c r="EU295">
        <f t="shared" si="260"/>
        <v>4.3034582511131916</v>
      </c>
    </row>
    <row r="296" spans="1:151" x14ac:dyDescent="0.25">
      <c r="A296">
        <v>289</v>
      </c>
      <c r="B296">
        <v>13.114968350034998</v>
      </c>
      <c r="C296">
        <v>29.465107526423264</v>
      </c>
      <c r="E296">
        <f t="shared" si="210"/>
        <v>0</v>
      </c>
      <c r="F296">
        <f t="shared" si="212"/>
        <v>1</v>
      </c>
      <c r="G296">
        <f t="shared" si="211"/>
        <v>16.350139176388268</v>
      </c>
      <c r="J296">
        <v>289</v>
      </c>
      <c r="K296">
        <v>30.819353324786753</v>
      </c>
      <c r="L296">
        <v>26.462094590639037</v>
      </c>
      <c r="N296">
        <f t="shared" si="213"/>
        <v>1</v>
      </c>
      <c r="O296">
        <f t="shared" si="214"/>
        <v>0</v>
      </c>
      <c r="P296">
        <f t="shared" si="215"/>
        <v>4.3572587341477167</v>
      </c>
      <c r="S296">
        <v>289</v>
      </c>
      <c r="T296">
        <v>16.709817729174802</v>
      </c>
      <c r="U296">
        <v>28.14375772291989</v>
      </c>
      <c r="W296">
        <f t="shared" si="216"/>
        <v>0</v>
      </c>
      <c r="X296">
        <f t="shared" si="217"/>
        <v>1</v>
      </c>
      <c r="Y296">
        <f t="shared" si="218"/>
        <v>11.433939993745089</v>
      </c>
      <c r="AB296">
        <v>289</v>
      </c>
      <c r="AC296">
        <v>24.753392020565435</v>
      </c>
      <c r="AD296">
        <v>18.669447630652236</v>
      </c>
      <c r="AF296">
        <f t="shared" si="219"/>
        <v>1</v>
      </c>
      <c r="AG296">
        <f t="shared" si="220"/>
        <v>0</v>
      </c>
      <c r="AH296">
        <f t="shared" si="221"/>
        <v>6.0839443899131993</v>
      </c>
      <c r="AK296">
        <v>289</v>
      </c>
      <c r="AL296">
        <v>10.685380621987356</v>
      </c>
      <c r="AM296">
        <v>38.088022078469024</v>
      </c>
      <c r="AO296">
        <f t="shared" si="222"/>
        <v>0</v>
      </c>
      <c r="AP296">
        <f t="shared" si="223"/>
        <v>1</v>
      </c>
      <c r="AQ296">
        <f t="shared" si="224"/>
        <v>27.402641456481668</v>
      </c>
      <c r="AT296">
        <v>289</v>
      </c>
      <c r="AU296">
        <v>21.395338427116766</v>
      </c>
      <c r="AV296">
        <v>17.431281813473422</v>
      </c>
      <c r="AX296">
        <f t="shared" si="225"/>
        <v>1</v>
      </c>
      <c r="AY296">
        <f t="shared" si="226"/>
        <v>0</v>
      </c>
      <c r="AZ296">
        <f t="shared" si="227"/>
        <v>3.9640566136433435</v>
      </c>
      <c r="BC296">
        <v>289</v>
      </c>
      <c r="BD296" t="e">
        <v>#N/A</v>
      </c>
      <c r="BE296" t="e">
        <v>#N/A</v>
      </c>
      <c r="BG296" t="e">
        <f t="shared" si="228"/>
        <v>#N/A</v>
      </c>
      <c r="BH296" t="e">
        <f t="shared" si="229"/>
        <v>#N/A</v>
      </c>
      <c r="BI296" t="e">
        <f t="shared" si="230"/>
        <v>#N/A</v>
      </c>
      <c r="BL296">
        <v>289</v>
      </c>
      <c r="BM296">
        <v>32.45677072322011</v>
      </c>
      <c r="BN296">
        <v>12.920367417096678</v>
      </c>
      <c r="BP296">
        <f t="shared" si="231"/>
        <v>1</v>
      </c>
      <c r="BQ296">
        <f t="shared" si="232"/>
        <v>0</v>
      </c>
      <c r="BR296">
        <f t="shared" si="233"/>
        <v>19.536403306123432</v>
      </c>
      <c r="BU296">
        <v>289</v>
      </c>
      <c r="BV296">
        <v>14.911072191651183</v>
      </c>
      <c r="BW296">
        <v>34.069425630872324</v>
      </c>
      <c r="BY296">
        <f t="shared" si="234"/>
        <v>0</v>
      </c>
      <c r="BZ296">
        <f t="shared" si="235"/>
        <v>1</v>
      </c>
      <c r="CA296">
        <f t="shared" si="236"/>
        <v>19.158353439221141</v>
      </c>
      <c r="CD296">
        <v>289</v>
      </c>
      <c r="CE296">
        <v>25.249664196011523</v>
      </c>
      <c r="CF296">
        <v>36.976760788640263</v>
      </c>
      <c r="CH296">
        <f t="shared" si="237"/>
        <v>0</v>
      </c>
      <c r="CI296">
        <f t="shared" si="238"/>
        <v>1</v>
      </c>
      <c r="CJ296">
        <f t="shared" si="239"/>
        <v>11.72709659262874</v>
      </c>
      <c r="CM296">
        <v>289</v>
      </c>
      <c r="CN296">
        <v>23.424866455055898</v>
      </c>
      <c r="CO296">
        <v>14.444382616092062</v>
      </c>
      <c r="CQ296">
        <f t="shared" si="240"/>
        <v>1</v>
      </c>
      <c r="CR296">
        <f t="shared" si="241"/>
        <v>0</v>
      </c>
      <c r="CS296">
        <f t="shared" si="242"/>
        <v>8.9804838389638366</v>
      </c>
      <c r="CV296">
        <v>289</v>
      </c>
      <c r="CW296">
        <v>20.411062512998413</v>
      </c>
      <c r="CX296">
        <v>16.925803728831664</v>
      </c>
      <c r="CZ296">
        <f t="shared" si="243"/>
        <v>1</v>
      </c>
      <c r="DA296">
        <f t="shared" si="244"/>
        <v>0</v>
      </c>
      <c r="DB296">
        <f t="shared" si="245"/>
        <v>3.4852587841667493</v>
      </c>
      <c r="DE296">
        <v>289</v>
      </c>
      <c r="DF296">
        <v>23.664262459723261</v>
      </c>
      <c r="DG296">
        <v>18.476402582746253</v>
      </c>
      <c r="DI296">
        <f t="shared" si="246"/>
        <v>1</v>
      </c>
      <c r="DJ296">
        <f t="shared" si="247"/>
        <v>0</v>
      </c>
      <c r="DK296">
        <f t="shared" si="248"/>
        <v>5.1878598769770079</v>
      </c>
      <c r="DN296">
        <v>289</v>
      </c>
      <c r="DO296">
        <v>23.203533074909867</v>
      </c>
      <c r="DP296">
        <v>13.971185931111158</v>
      </c>
      <c r="DR296">
        <f t="shared" si="249"/>
        <v>1</v>
      </c>
      <c r="DS296">
        <f t="shared" si="250"/>
        <v>0</v>
      </c>
      <c r="DT296">
        <f t="shared" si="251"/>
        <v>9.2323471437987088</v>
      </c>
      <c r="DW296">
        <v>289</v>
      </c>
      <c r="DX296">
        <v>18.899093632728974</v>
      </c>
      <c r="DY296">
        <v>22.109121490083098</v>
      </c>
      <c r="EA296">
        <f t="shared" si="252"/>
        <v>0</v>
      </c>
      <c r="EB296">
        <f t="shared" si="253"/>
        <v>1</v>
      </c>
      <c r="EC296">
        <f t="shared" si="254"/>
        <v>3.2100278573541239</v>
      </c>
      <c r="EF296">
        <v>289</v>
      </c>
      <c r="EG296">
        <v>27.755755061877039</v>
      </c>
      <c r="EH296">
        <v>14.409016607016929</v>
      </c>
      <c r="EJ296">
        <f t="shared" si="255"/>
        <v>1</v>
      </c>
      <c r="EK296">
        <f t="shared" si="256"/>
        <v>0</v>
      </c>
      <c r="EL296">
        <f t="shared" si="257"/>
        <v>13.346738454860111</v>
      </c>
      <c r="EO296">
        <v>289</v>
      </c>
      <c r="EP296">
        <v>21.174638110105477</v>
      </c>
      <c r="EQ296">
        <v>26.026664706506974</v>
      </c>
      <c r="ES296">
        <f t="shared" si="258"/>
        <v>0</v>
      </c>
      <c r="ET296">
        <f t="shared" si="259"/>
        <v>1</v>
      </c>
      <c r="EU296">
        <f t="shared" si="260"/>
        <v>4.8520265964014975</v>
      </c>
    </row>
    <row r="297" spans="1:151" x14ac:dyDescent="0.25">
      <c r="A297">
        <v>290</v>
      </c>
      <c r="B297">
        <v>12.883621416608076</v>
      </c>
      <c r="C297">
        <v>13.862575504662786</v>
      </c>
      <c r="E297">
        <f t="shared" si="210"/>
        <v>0</v>
      </c>
      <c r="F297">
        <f t="shared" si="212"/>
        <v>1</v>
      </c>
      <c r="G297">
        <f t="shared" si="211"/>
        <v>0.97895408805471007</v>
      </c>
      <c r="J297">
        <v>290</v>
      </c>
      <c r="K297">
        <v>18.541239581557384</v>
      </c>
      <c r="L297">
        <v>26.26974263251148</v>
      </c>
      <c r="N297">
        <f t="shared" si="213"/>
        <v>0</v>
      </c>
      <c r="O297">
        <f t="shared" si="214"/>
        <v>1</v>
      </c>
      <c r="P297">
        <f t="shared" si="215"/>
        <v>7.728503050954096</v>
      </c>
      <c r="S297">
        <v>290</v>
      </c>
      <c r="T297">
        <v>12.39622653166936</v>
      </c>
      <c r="U297">
        <v>5.6349762207824625</v>
      </c>
      <c r="W297">
        <f t="shared" si="216"/>
        <v>1</v>
      </c>
      <c r="X297">
        <f t="shared" si="217"/>
        <v>0</v>
      </c>
      <c r="Y297">
        <f t="shared" si="218"/>
        <v>6.7612503108868971</v>
      </c>
      <c r="AB297">
        <v>290</v>
      </c>
      <c r="AC297">
        <v>40.431336894302589</v>
      </c>
      <c r="AD297">
        <v>18.16446772468856</v>
      </c>
      <c r="AF297">
        <f t="shared" si="219"/>
        <v>1</v>
      </c>
      <c r="AG297">
        <f t="shared" si="220"/>
        <v>0</v>
      </c>
      <c r="AH297">
        <f t="shared" si="221"/>
        <v>22.266869169614029</v>
      </c>
      <c r="AK297">
        <v>290</v>
      </c>
      <c r="AL297">
        <v>27.974194285599516</v>
      </c>
      <c r="AM297">
        <v>25.10206505961709</v>
      </c>
      <c r="AO297">
        <f t="shared" si="222"/>
        <v>1</v>
      </c>
      <c r="AP297">
        <f t="shared" si="223"/>
        <v>0</v>
      </c>
      <c r="AQ297">
        <f t="shared" si="224"/>
        <v>2.8721292259824267</v>
      </c>
      <c r="AT297">
        <v>290</v>
      </c>
      <c r="AU297">
        <v>19.390154395338911</v>
      </c>
      <c r="AV297">
        <v>22.843111194664438</v>
      </c>
      <c r="AX297">
        <f t="shared" si="225"/>
        <v>0</v>
      </c>
      <c r="AY297">
        <f t="shared" si="226"/>
        <v>1</v>
      </c>
      <c r="AZ297">
        <f t="shared" si="227"/>
        <v>3.452956799325527</v>
      </c>
      <c r="BC297">
        <v>290</v>
      </c>
      <c r="BD297" t="e">
        <v>#N/A</v>
      </c>
      <c r="BE297" t="e">
        <v>#N/A</v>
      </c>
      <c r="BG297" t="e">
        <f t="shared" si="228"/>
        <v>#N/A</v>
      </c>
      <c r="BH297" t="e">
        <f t="shared" si="229"/>
        <v>#N/A</v>
      </c>
      <c r="BI297" t="e">
        <f t="shared" si="230"/>
        <v>#N/A</v>
      </c>
      <c r="BL297">
        <v>290</v>
      </c>
      <c r="BM297">
        <v>23.132273860703926</v>
      </c>
      <c r="BN297">
        <v>13.291552096173389</v>
      </c>
      <c r="BP297">
        <f t="shared" si="231"/>
        <v>1</v>
      </c>
      <c r="BQ297">
        <f t="shared" si="232"/>
        <v>0</v>
      </c>
      <c r="BR297">
        <f t="shared" si="233"/>
        <v>9.8407217645305369</v>
      </c>
      <c r="BU297">
        <v>290</v>
      </c>
      <c r="BV297">
        <v>30.056928089069835</v>
      </c>
      <c r="BW297">
        <v>19.176686542215695</v>
      </c>
      <c r="BY297">
        <f t="shared" si="234"/>
        <v>1</v>
      </c>
      <c r="BZ297">
        <f t="shared" si="235"/>
        <v>0</v>
      </c>
      <c r="CA297">
        <f t="shared" si="236"/>
        <v>10.88024154685414</v>
      </c>
      <c r="CD297">
        <v>290</v>
      </c>
      <c r="CE297">
        <v>17.25621598419389</v>
      </c>
      <c r="CF297">
        <v>19.504441703241973</v>
      </c>
      <c r="CH297">
        <f t="shared" si="237"/>
        <v>0</v>
      </c>
      <c r="CI297">
        <f t="shared" si="238"/>
        <v>1</v>
      </c>
      <c r="CJ297">
        <f t="shared" si="239"/>
        <v>2.248225719048083</v>
      </c>
      <c r="CM297">
        <v>290</v>
      </c>
      <c r="CN297">
        <v>24.39547345587043</v>
      </c>
      <c r="CO297">
        <v>25.906677095181436</v>
      </c>
      <c r="CQ297">
        <f t="shared" si="240"/>
        <v>0</v>
      </c>
      <c r="CR297">
        <f t="shared" si="241"/>
        <v>1</v>
      </c>
      <c r="CS297">
        <f t="shared" si="242"/>
        <v>1.511203639311006</v>
      </c>
      <c r="CV297">
        <v>290</v>
      </c>
      <c r="CW297">
        <v>29.207242140822885</v>
      </c>
      <c r="CX297">
        <v>20.526363216178449</v>
      </c>
      <c r="CZ297">
        <f t="shared" si="243"/>
        <v>1</v>
      </c>
      <c r="DA297">
        <f t="shared" si="244"/>
        <v>0</v>
      </c>
      <c r="DB297">
        <f t="shared" si="245"/>
        <v>8.6808789246444356</v>
      </c>
      <c r="DE297">
        <v>290</v>
      </c>
      <c r="DF297">
        <v>26.30193782665139</v>
      </c>
      <c r="DG297">
        <v>18.939463808738939</v>
      </c>
      <c r="DI297">
        <f t="shared" si="246"/>
        <v>1</v>
      </c>
      <c r="DJ297">
        <f t="shared" si="247"/>
        <v>0</v>
      </c>
      <c r="DK297">
        <f t="shared" si="248"/>
        <v>7.3624740179124508</v>
      </c>
      <c r="DN297">
        <v>290</v>
      </c>
      <c r="DO297">
        <v>24.168849895627261</v>
      </c>
      <c r="DP297">
        <v>18.810697764167788</v>
      </c>
      <c r="DR297">
        <f t="shared" si="249"/>
        <v>1</v>
      </c>
      <c r="DS297">
        <f t="shared" si="250"/>
        <v>0</v>
      </c>
      <c r="DT297">
        <f t="shared" si="251"/>
        <v>5.3581521314594731</v>
      </c>
      <c r="DW297">
        <v>290</v>
      </c>
      <c r="DX297">
        <v>22.905083050249345</v>
      </c>
      <c r="DY297">
        <v>15.911326111227941</v>
      </c>
      <c r="EA297">
        <f t="shared" si="252"/>
        <v>1</v>
      </c>
      <c r="EB297">
        <f t="shared" si="253"/>
        <v>0</v>
      </c>
      <c r="EC297">
        <f t="shared" si="254"/>
        <v>6.9937569390214041</v>
      </c>
      <c r="EF297">
        <v>290</v>
      </c>
      <c r="EG297">
        <v>23.579587934183458</v>
      </c>
      <c r="EH297">
        <v>14.543765334045528</v>
      </c>
      <c r="EJ297">
        <f t="shared" si="255"/>
        <v>1</v>
      </c>
      <c r="EK297">
        <f t="shared" si="256"/>
        <v>0</v>
      </c>
      <c r="EL297">
        <f t="shared" si="257"/>
        <v>9.03582260013793</v>
      </c>
      <c r="EO297">
        <v>290</v>
      </c>
      <c r="EP297">
        <v>21.930862929746805</v>
      </c>
      <c r="EQ297">
        <v>36.125582698701479</v>
      </c>
      <c r="ES297">
        <f t="shared" si="258"/>
        <v>0</v>
      </c>
      <c r="ET297">
        <f t="shared" si="259"/>
        <v>1</v>
      </c>
      <c r="EU297">
        <f t="shared" si="260"/>
        <v>14.194719768954673</v>
      </c>
    </row>
    <row r="298" spans="1:151" x14ac:dyDescent="0.25">
      <c r="A298">
        <v>291</v>
      </c>
      <c r="B298">
        <v>13.516034312295627</v>
      </c>
      <c r="C298">
        <v>32.009873590804034</v>
      </c>
      <c r="E298">
        <f t="shared" si="210"/>
        <v>0</v>
      </c>
      <c r="F298">
        <f t="shared" si="212"/>
        <v>1</v>
      </c>
      <c r="G298">
        <f t="shared" si="211"/>
        <v>18.493839278508407</v>
      </c>
      <c r="J298">
        <v>291</v>
      </c>
      <c r="K298">
        <v>24.846527917450345</v>
      </c>
      <c r="L298">
        <v>24.914937597838826</v>
      </c>
      <c r="N298">
        <f t="shared" si="213"/>
        <v>0</v>
      </c>
      <c r="O298">
        <f t="shared" si="214"/>
        <v>1</v>
      </c>
      <c r="P298">
        <f t="shared" si="215"/>
        <v>6.8409680388480609E-2</v>
      </c>
      <c r="S298">
        <v>291</v>
      </c>
      <c r="T298">
        <v>19.491340214018951</v>
      </c>
      <c r="U298">
        <v>5.8655150024658234</v>
      </c>
      <c r="W298">
        <f t="shared" si="216"/>
        <v>1</v>
      </c>
      <c r="X298">
        <f t="shared" si="217"/>
        <v>0</v>
      </c>
      <c r="Y298">
        <f t="shared" si="218"/>
        <v>13.625825211553128</v>
      </c>
      <c r="AB298">
        <v>291</v>
      </c>
      <c r="AC298">
        <v>15.40401448341234</v>
      </c>
      <c r="AD298">
        <v>19.393096538412589</v>
      </c>
      <c r="AF298">
        <f t="shared" si="219"/>
        <v>0</v>
      </c>
      <c r="AG298">
        <f t="shared" si="220"/>
        <v>1</v>
      </c>
      <c r="AH298">
        <f t="shared" si="221"/>
        <v>3.9890820550002495</v>
      </c>
      <c r="AK298">
        <v>291</v>
      </c>
      <c r="AL298">
        <v>12.576022476968999</v>
      </c>
      <c r="AM298">
        <v>31.324496667335033</v>
      </c>
      <c r="AO298">
        <f t="shared" si="222"/>
        <v>0</v>
      </c>
      <c r="AP298">
        <f t="shared" si="223"/>
        <v>1</v>
      </c>
      <c r="AQ298">
        <f t="shared" si="224"/>
        <v>18.748474190366032</v>
      </c>
      <c r="AT298">
        <v>291</v>
      </c>
      <c r="AU298">
        <v>18.114300140382309</v>
      </c>
      <c r="AV298">
        <v>25.172516675248833</v>
      </c>
      <c r="AX298">
        <f t="shared" si="225"/>
        <v>0</v>
      </c>
      <c r="AY298">
        <f t="shared" si="226"/>
        <v>1</v>
      </c>
      <c r="AZ298">
        <f t="shared" si="227"/>
        <v>7.0582165348665242</v>
      </c>
      <c r="BC298">
        <v>291</v>
      </c>
      <c r="BD298" t="e">
        <v>#N/A</v>
      </c>
      <c r="BE298" t="e">
        <v>#N/A</v>
      </c>
      <c r="BG298" t="e">
        <f t="shared" si="228"/>
        <v>#N/A</v>
      </c>
      <c r="BH298" t="e">
        <f t="shared" si="229"/>
        <v>#N/A</v>
      </c>
      <c r="BI298" t="e">
        <f t="shared" si="230"/>
        <v>#N/A</v>
      </c>
      <c r="BL298">
        <v>291</v>
      </c>
      <c r="BM298">
        <v>14.549602151485704</v>
      </c>
      <c r="BN298">
        <v>8.9953520883630542</v>
      </c>
      <c r="BP298">
        <f t="shared" si="231"/>
        <v>1</v>
      </c>
      <c r="BQ298">
        <f t="shared" si="232"/>
        <v>0</v>
      </c>
      <c r="BR298">
        <f t="shared" si="233"/>
        <v>5.5542500631226499</v>
      </c>
      <c r="BU298">
        <v>291</v>
      </c>
      <c r="BV298">
        <v>13.747475701120319</v>
      </c>
      <c r="BW298">
        <v>33.623912180830665</v>
      </c>
      <c r="BY298">
        <f t="shared" si="234"/>
        <v>0</v>
      </c>
      <c r="BZ298">
        <f t="shared" si="235"/>
        <v>1</v>
      </c>
      <c r="CA298">
        <f t="shared" si="236"/>
        <v>19.876436479710346</v>
      </c>
      <c r="CD298">
        <v>291</v>
      </c>
      <c r="CE298">
        <v>24.892514108746951</v>
      </c>
      <c r="CF298">
        <v>33.60238528824749</v>
      </c>
      <c r="CH298">
        <f t="shared" si="237"/>
        <v>0</v>
      </c>
      <c r="CI298">
        <f t="shared" si="238"/>
        <v>1</v>
      </c>
      <c r="CJ298">
        <f t="shared" si="239"/>
        <v>8.7098711795005386</v>
      </c>
      <c r="CM298">
        <v>291</v>
      </c>
      <c r="CN298">
        <v>19.200248031811693</v>
      </c>
      <c r="CO298">
        <v>17.391673650106448</v>
      </c>
      <c r="CQ298">
        <f t="shared" si="240"/>
        <v>1</v>
      </c>
      <c r="CR298">
        <f t="shared" si="241"/>
        <v>0</v>
      </c>
      <c r="CS298">
        <f t="shared" si="242"/>
        <v>1.8085743817052453</v>
      </c>
      <c r="CV298">
        <v>291</v>
      </c>
      <c r="CW298">
        <v>23.512414419741159</v>
      </c>
      <c r="CX298">
        <v>16.725656279113952</v>
      </c>
      <c r="CZ298">
        <f t="shared" si="243"/>
        <v>1</v>
      </c>
      <c r="DA298">
        <f t="shared" si="244"/>
        <v>0</v>
      </c>
      <c r="DB298">
        <f t="shared" si="245"/>
        <v>6.7867581406272066</v>
      </c>
      <c r="DE298">
        <v>291</v>
      </c>
      <c r="DF298">
        <v>20.137453135838683</v>
      </c>
      <c r="DG298">
        <v>21.183337839844381</v>
      </c>
      <c r="DI298">
        <f t="shared" si="246"/>
        <v>0</v>
      </c>
      <c r="DJ298">
        <f t="shared" si="247"/>
        <v>1</v>
      </c>
      <c r="DK298">
        <f t="shared" si="248"/>
        <v>1.0458847040056973</v>
      </c>
      <c r="DN298">
        <v>291</v>
      </c>
      <c r="DO298">
        <v>25.283000194848892</v>
      </c>
      <c r="DP298">
        <v>15.008540115000972</v>
      </c>
      <c r="DR298">
        <f t="shared" si="249"/>
        <v>1</v>
      </c>
      <c r="DS298">
        <f t="shared" si="250"/>
        <v>0</v>
      </c>
      <c r="DT298">
        <f t="shared" si="251"/>
        <v>10.27446007984792</v>
      </c>
      <c r="DW298">
        <v>291</v>
      </c>
      <c r="DX298">
        <v>12.752034319393193</v>
      </c>
      <c r="DY298">
        <v>20.177962546965912</v>
      </c>
      <c r="EA298">
        <f t="shared" si="252"/>
        <v>0</v>
      </c>
      <c r="EB298">
        <f t="shared" si="253"/>
        <v>1</v>
      </c>
      <c r="EC298">
        <f t="shared" si="254"/>
        <v>7.4259282275727188</v>
      </c>
      <c r="EF298">
        <v>291</v>
      </c>
      <c r="EG298">
        <v>20.722926046173395</v>
      </c>
      <c r="EH298">
        <v>14.940783892925253</v>
      </c>
      <c r="EJ298">
        <f t="shared" si="255"/>
        <v>1</v>
      </c>
      <c r="EK298">
        <f t="shared" si="256"/>
        <v>0</v>
      </c>
      <c r="EL298">
        <f t="shared" si="257"/>
        <v>5.7821421532481416</v>
      </c>
      <c r="EO298">
        <v>291</v>
      </c>
      <c r="EP298">
        <v>20.94496869645122</v>
      </c>
      <c r="EQ298">
        <v>24.467958031995995</v>
      </c>
      <c r="ES298">
        <f t="shared" si="258"/>
        <v>0</v>
      </c>
      <c r="ET298">
        <f t="shared" si="259"/>
        <v>1</v>
      </c>
      <c r="EU298">
        <f t="shared" si="260"/>
        <v>3.522989335544775</v>
      </c>
    </row>
    <row r="299" spans="1:151" x14ac:dyDescent="0.25">
      <c r="A299">
        <v>292</v>
      </c>
      <c r="B299">
        <v>10.574886216723572</v>
      </c>
      <c r="C299">
        <v>16.876586905261469</v>
      </c>
      <c r="E299">
        <f t="shared" si="210"/>
        <v>0</v>
      </c>
      <c r="F299">
        <f t="shared" si="212"/>
        <v>1</v>
      </c>
      <c r="G299">
        <f t="shared" si="211"/>
        <v>6.3017006885378972</v>
      </c>
      <c r="J299">
        <v>292</v>
      </c>
      <c r="K299">
        <v>18.94489293490291</v>
      </c>
      <c r="L299">
        <v>28.510489261194685</v>
      </c>
      <c r="N299">
        <f t="shared" si="213"/>
        <v>0</v>
      </c>
      <c r="O299">
        <f t="shared" si="214"/>
        <v>1</v>
      </c>
      <c r="P299">
        <f t="shared" si="215"/>
        <v>9.5655963262917751</v>
      </c>
      <c r="S299">
        <v>292</v>
      </c>
      <c r="T299">
        <v>19.838848747318728</v>
      </c>
      <c r="U299">
        <v>15.171819089774397</v>
      </c>
      <c r="W299">
        <f t="shared" si="216"/>
        <v>1</v>
      </c>
      <c r="X299">
        <f t="shared" si="217"/>
        <v>0</v>
      </c>
      <c r="Y299">
        <f t="shared" si="218"/>
        <v>4.6670296575443313</v>
      </c>
      <c r="AB299">
        <v>292</v>
      </c>
      <c r="AC299">
        <v>18.492798617961128</v>
      </c>
      <c r="AD299">
        <v>18.254990241128823</v>
      </c>
      <c r="AF299">
        <f t="shared" si="219"/>
        <v>1</v>
      </c>
      <c r="AG299">
        <f t="shared" si="220"/>
        <v>0</v>
      </c>
      <c r="AH299">
        <f t="shared" si="221"/>
        <v>0.23780837683230516</v>
      </c>
      <c r="AK299">
        <v>292</v>
      </c>
      <c r="AL299">
        <v>22.297733366555459</v>
      </c>
      <c r="AM299">
        <v>18.655283543619824</v>
      </c>
      <c r="AO299">
        <f t="shared" si="222"/>
        <v>1</v>
      </c>
      <c r="AP299">
        <f t="shared" si="223"/>
        <v>0</v>
      </c>
      <c r="AQ299">
        <f t="shared" si="224"/>
        <v>3.6424498229356352</v>
      </c>
      <c r="AT299">
        <v>292</v>
      </c>
      <c r="AU299">
        <v>13.698582577313317</v>
      </c>
      <c r="AV299">
        <v>24.808723149033312</v>
      </c>
      <c r="AX299">
        <f t="shared" si="225"/>
        <v>0</v>
      </c>
      <c r="AY299">
        <f t="shared" si="226"/>
        <v>1</v>
      </c>
      <c r="AZ299">
        <f t="shared" si="227"/>
        <v>11.110140571719995</v>
      </c>
      <c r="BC299">
        <v>292</v>
      </c>
      <c r="BD299" t="e">
        <v>#N/A</v>
      </c>
      <c r="BE299" t="e">
        <v>#N/A</v>
      </c>
      <c r="BG299" t="e">
        <f t="shared" si="228"/>
        <v>#N/A</v>
      </c>
      <c r="BH299" t="e">
        <f t="shared" si="229"/>
        <v>#N/A</v>
      </c>
      <c r="BI299" t="e">
        <f t="shared" si="230"/>
        <v>#N/A</v>
      </c>
      <c r="BL299">
        <v>292</v>
      </c>
      <c r="BM299">
        <v>29.179669659477437</v>
      </c>
      <c r="BN299">
        <v>10.192932021177601</v>
      </c>
      <c r="BP299">
        <f t="shared" si="231"/>
        <v>1</v>
      </c>
      <c r="BQ299">
        <f t="shared" si="232"/>
        <v>0</v>
      </c>
      <c r="BR299">
        <f t="shared" si="233"/>
        <v>18.986737638299836</v>
      </c>
      <c r="BU299">
        <v>292</v>
      </c>
      <c r="BV299">
        <v>23.299930205478475</v>
      </c>
      <c r="BW299">
        <v>22.521547065796707</v>
      </c>
      <c r="BY299">
        <f t="shared" si="234"/>
        <v>1</v>
      </c>
      <c r="BZ299">
        <f t="shared" si="235"/>
        <v>0</v>
      </c>
      <c r="CA299">
        <f t="shared" si="236"/>
        <v>0.7783831396817682</v>
      </c>
      <c r="CD299">
        <v>292</v>
      </c>
      <c r="CE299">
        <v>18.88864020975425</v>
      </c>
      <c r="CF299">
        <v>39.008706220193439</v>
      </c>
      <c r="CH299">
        <f t="shared" si="237"/>
        <v>0</v>
      </c>
      <c r="CI299">
        <f t="shared" si="238"/>
        <v>1</v>
      </c>
      <c r="CJ299">
        <f t="shared" si="239"/>
        <v>20.120066010439189</v>
      </c>
      <c r="CM299">
        <v>292</v>
      </c>
      <c r="CN299">
        <v>20.536295538941836</v>
      </c>
      <c r="CO299">
        <v>17.822626402162097</v>
      </c>
      <c r="CQ299">
        <f t="shared" si="240"/>
        <v>1</v>
      </c>
      <c r="CR299">
        <f t="shared" si="241"/>
        <v>0</v>
      </c>
      <c r="CS299">
        <f t="shared" si="242"/>
        <v>2.713669136779739</v>
      </c>
      <c r="CV299">
        <v>292</v>
      </c>
      <c r="CW299">
        <v>20.926934544786793</v>
      </c>
      <c r="CX299">
        <v>21.919997945184846</v>
      </c>
      <c r="CZ299">
        <f t="shared" si="243"/>
        <v>0</v>
      </c>
      <c r="DA299">
        <f t="shared" si="244"/>
        <v>1</v>
      </c>
      <c r="DB299">
        <f t="shared" si="245"/>
        <v>0.99306340039805363</v>
      </c>
      <c r="DE299">
        <v>292</v>
      </c>
      <c r="DF299">
        <v>28.692501835544999</v>
      </c>
      <c r="DG299">
        <v>10.466074668972936</v>
      </c>
      <c r="DI299">
        <f t="shared" si="246"/>
        <v>1</v>
      </c>
      <c r="DJ299">
        <f t="shared" si="247"/>
        <v>0</v>
      </c>
      <c r="DK299">
        <f t="shared" si="248"/>
        <v>18.226427166572062</v>
      </c>
      <c r="DN299">
        <v>292</v>
      </c>
      <c r="DO299">
        <v>25.777016460573282</v>
      </c>
      <c r="DP299">
        <v>22.166794402095316</v>
      </c>
      <c r="DR299">
        <f t="shared" si="249"/>
        <v>1</v>
      </c>
      <c r="DS299">
        <f t="shared" si="250"/>
        <v>0</v>
      </c>
      <c r="DT299">
        <f t="shared" si="251"/>
        <v>3.6102220584779658</v>
      </c>
      <c r="DW299">
        <v>292</v>
      </c>
      <c r="DX299">
        <v>15.896209696202348</v>
      </c>
      <c r="DY299">
        <v>13.574827386341237</v>
      </c>
      <c r="EA299">
        <f t="shared" si="252"/>
        <v>1</v>
      </c>
      <c r="EB299">
        <f t="shared" si="253"/>
        <v>0</v>
      </c>
      <c r="EC299">
        <f t="shared" si="254"/>
        <v>2.3213823098611108</v>
      </c>
      <c r="EF299">
        <v>292</v>
      </c>
      <c r="EG299">
        <v>24.222249617828986</v>
      </c>
      <c r="EH299">
        <v>14.26135377895778</v>
      </c>
      <c r="EJ299">
        <f t="shared" si="255"/>
        <v>1</v>
      </c>
      <c r="EK299">
        <f t="shared" si="256"/>
        <v>0</v>
      </c>
      <c r="EL299">
        <f t="shared" si="257"/>
        <v>9.9608958388712061</v>
      </c>
      <c r="EO299">
        <v>292</v>
      </c>
      <c r="EP299">
        <v>24.980742832798942</v>
      </c>
      <c r="EQ299">
        <v>20.395655927450655</v>
      </c>
      <c r="ES299">
        <f t="shared" si="258"/>
        <v>1</v>
      </c>
      <c r="ET299">
        <f t="shared" si="259"/>
        <v>0</v>
      </c>
      <c r="EU299">
        <f t="shared" si="260"/>
        <v>4.5850869053482874</v>
      </c>
    </row>
    <row r="300" spans="1:151" x14ac:dyDescent="0.25">
      <c r="A300">
        <v>293</v>
      </c>
      <c r="B300">
        <v>9.5003849934460369</v>
      </c>
      <c r="C300">
        <v>45.152541418956332</v>
      </c>
      <c r="E300">
        <f t="shared" ref="E300:E363" si="261">IF(B300&gt;C300,1,0)</f>
        <v>0</v>
      </c>
      <c r="F300">
        <f t="shared" si="212"/>
        <v>1</v>
      </c>
      <c r="G300">
        <f t="shared" ref="G300:G363" si="262">IF(B300&gt;C300,B300-C300,C300-B300)</f>
        <v>35.652156425510299</v>
      </c>
      <c r="J300">
        <v>293</v>
      </c>
      <c r="K300">
        <v>29.433861361647011</v>
      </c>
      <c r="L300">
        <v>25.855274579276394</v>
      </c>
      <c r="N300">
        <f t="shared" si="213"/>
        <v>1</v>
      </c>
      <c r="O300">
        <f t="shared" si="214"/>
        <v>0</v>
      </c>
      <c r="P300">
        <f t="shared" si="215"/>
        <v>3.5785867823706177</v>
      </c>
      <c r="S300">
        <v>293</v>
      </c>
      <c r="T300">
        <v>18.997411823386127</v>
      </c>
      <c r="U300">
        <v>47.362691239291124</v>
      </c>
      <c r="W300">
        <f t="shared" si="216"/>
        <v>0</v>
      </c>
      <c r="X300">
        <f t="shared" si="217"/>
        <v>1</v>
      </c>
      <c r="Y300">
        <f t="shared" si="218"/>
        <v>28.365279415904997</v>
      </c>
      <c r="AB300">
        <v>293</v>
      </c>
      <c r="AC300">
        <v>17.904971260911331</v>
      </c>
      <c r="AD300">
        <v>17.979212932024826</v>
      </c>
      <c r="AF300">
        <f t="shared" si="219"/>
        <v>0</v>
      </c>
      <c r="AG300">
        <f t="shared" si="220"/>
        <v>1</v>
      </c>
      <c r="AH300">
        <f t="shared" si="221"/>
        <v>7.4241671113494334E-2</v>
      </c>
      <c r="AK300">
        <v>293</v>
      </c>
      <c r="AL300">
        <v>18.119764354969611</v>
      </c>
      <c r="AM300">
        <v>19.326728878644882</v>
      </c>
      <c r="AO300">
        <f t="shared" si="222"/>
        <v>0</v>
      </c>
      <c r="AP300">
        <f t="shared" si="223"/>
        <v>1</v>
      </c>
      <c r="AQ300">
        <f t="shared" si="224"/>
        <v>1.2069645236752713</v>
      </c>
      <c r="AT300">
        <v>293</v>
      </c>
      <c r="AU300">
        <v>19.748385019682093</v>
      </c>
      <c r="AV300">
        <v>11.052504595245644</v>
      </c>
      <c r="AX300">
        <f t="shared" si="225"/>
        <v>1</v>
      </c>
      <c r="AY300">
        <f t="shared" si="226"/>
        <v>0</v>
      </c>
      <c r="AZ300">
        <f t="shared" si="227"/>
        <v>8.6958804244364494</v>
      </c>
      <c r="BC300">
        <v>293</v>
      </c>
      <c r="BD300" t="e">
        <v>#N/A</v>
      </c>
      <c r="BE300" t="e">
        <v>#N/A</v>
      </c>
      <c r="BG300" t="e">
        <f t="shared" si="228"/>
        <v>#N/A</v>
      </c>
      <c r="BH300" t="e">
        <f t="shared" si="229"/>
        <v>#N/A</v>
      </c>
      <c r="BI300" t="e">
        <f t="shared" si="230"/>
        <v>#N/A</v>
      </c>
      <c r="BL300">
        <v>293</v>
      </c>
      <c r="BM300">
        <v>21.973284455546221</v>
      </c>
      <c r="BN300">
        <v>18.109735974223724</v>
      </c>
      <c r="BP300">
        <f t="shared" si="231"/>
        <v>1</v>
      </c>
      <c r="BQ300">
        <f t="shared" si="232"/>
        <v>0</v>
      </c>
      <c r="BR300">
        <f t="shared" si="233"/>
        <v>3.8635484813224963</v>
      </c>
      <c r="BU300">
        <v>293</v>
      </c>
      <c r="BV300">
        <v>24.585769147713727</v>
      </c>
      <c r="BW300">
        <v>28.731840356083616</v>
      </c>
      <c r="BY300">
        <f t="shared" si="234"/>
        <v>0</v>
      </c>
      <c r="BZ300">
        <f t="shared" si="235"/>
        <v>1</v>
      </c>
      <c r="CA300">
        <f t="shared" si="236"/>
        <v>4.1460712083698894</v>
      </c>
      <c r="CD300">
        <v>293</v>
      </c>
      <c r="CE300">
        <v>20.64934412997318</v>
      </c>
      <c r="CF300">
        <v>24.869592060841015</v>
      </c>
      <c r="CH300">
        <f t="shared" si="237"/>
        <v>0</v>
      </c>
      <c r="CI300">
        <f t="shared" si="238"/>
        <v>1</v>
      </c>
      <c r="CJ300">
        <f t="shared" si="239"/>
        <v>4.2202479308678349</v>
      </c>
      <c r="CM300">
        <v>293</v>
      </c>
      <c r="CN300">
        <v>21.127004378026328</v>
      </c>
      <c r="CO300">
        <v>4.2138633566022392</v>
      </c>
      <c r="CQ300">
        <f t="shared" si="240"/>
        <v>1</v>
      </c>
      <c r="CR300">
        <f t="shared" si="241"/>
        <v>0</v>
      </c>
      <c r="CS300">
        <f t="shared" si="242"/>
        <v>16.913141021424089</v>
      </c>
      <c r="CV300">
        <v>293</v>
      </c>
      <c r="CW300">
        <v>21.296269024670373</v>
      </c>
      <c r="CX300">
        <v>19.310265431511286</v>
      </c>
      <c r="CZ300">
        <f t="shared" si="243"/>
        <v>1</v>
      </c>
      <c r="DA300">
        <f t="shared" si="244"/>
        <v>0</v>
      </c>
      <c r="DB300">
        <f t="shared" si="245"/>
        <v>1.9860035931590865</v>
      </c>
      <c r="DE300">
        <v>293</v>
      </c>
      <c r="DF300">
        <v>20.234016294751044</v>
      </c>
      <c r="DG300">
        <v>27.403273012662428</v>
      </c>
      <c r="DI300">
        <f t="shared" si="246"/>
        <v>0</v>
      </c>
      <c r="DJ300">
        <f t="shared" si="247"/>
        <v>1</v>
      </c>
      <c r="DK300">
        <f t="shared" si="248"/>
        <v>7.1692567179113844</v>
      </c>
      <c r="DN300">
        <v>293</v>
      </c>
      <c r="DO300">
        <v>19.57519018134095</v>
      </c>
      <c r="DP300">
        <v>20.611524597805943</v>
      </c>
      <c r="DR300">
        <f t="shared" si="249"/>
        <v>0</v>
      </c>
      <c r="DS300">
        <f t="shared" si="250"/>
        <v>1</v>
      </c>
      <c r="DT300">
        <f t="shared" si="251"/>
        <v>1.0363344164649924</v>
      </c>
      <c r="DW300">
        <v>293</v>
      </c>
      <c r="DX300">
        <v>22.987719625046079</v>
      </c>
      <c r="DY300">
        <v>21.069535405016374</v>
      </c>
      <c r="EA300">
        <f t="shared" si="252"/>
        <v>1</v>
      </c>
      <c r="EB300">
        <f t="shared" si="253"/>
        <v>0</v>
      </c>
      <c r="EC300">
        <f t="shared" si="254"/>
        <v>1.9181842200297048</v>
      </c>
      <c r="EF300">
        <v>293</v>
      </c>
      <c r="EG300">
        <v>24.635426343333471</v>
      </c>
      <c r="EH300">
        <v>15.998883345297509</v>
      </c>
      <c r="EJ300">
        <f t="shared" si="255"/>
        <v>1</v>
      </c>
      <c r="EK300">
        <f t="shared" si="256"/>
        <v>0</v>
      </c>
      <c r="EL300">
        <f t="shared" si="257"/>
        <v>8.6365429980359618</v>
      </c>
      <c r="EO300">
        <v>293</v>
      </c>
      <c r="EP300">
        <v>25.02218782578494</v>
      </c>
      <c r="EQ300">
        <v>33.944729469979485</v>
      </c>
      <c r="ES300">
        <f t="shared" si="258"/>
        <v>0</v>
      </c>
      <c r="ET300">
        <f t="shared" si="259"/>
        <v>1</v>
      </c>
      <c r="EU300">
        <f t="shared" si="260"/>
        <v>8.9225416441945455</v>
      </c>
    </row>
    <row r="301" spans="1:151" x14ac:dyDescent="0.25">
      <c r="A301">
        <v>294</v>
      </c>
      <c r="B301">
        <v>14.469437096790408</v>
      </c>
      <c r="C301">
        <v>38.331322803559196</v>
      </c>
      <c r="E301">
        <f t="shared" si="261"/>
        <v>0</v>
      </c>
      <c r="F301">
        <f t="shared" si="212"/>
        <v>1</v>
      </c>
      <c r="G301">
        <f t="shared" si="262"/>
        <v>23.861885706768788</v>
      </c>
      <c r="J301">
        <v>294</v>
      </c>
      <c r="K301">
        <v>27.193173816742178</v>
      </c>
      <c r="L301">
        <v>24.06267582782354</v>
      </c>
      <c r="N301">
        <f t="shared" si="213"/>
        <v>1</v>
      </c>
      <c r="O301">
        <f t="shared" si="214"/>
        <v>0</v>
      </c>
      <c r="P301">
        <f t="shared" si="215"/>
        <v>3.1304979889186377</v>
      </c>
      <c r="S301">
        <v>294</v>
      </c>
      <c r="T301">
        <v>18.762069695095782</v>
      </c>
      <c r="U301">
        <v>26.764616099728332</v>
      </c>
      <c r="W301">
        <f t="shared" si="216"/>
        <v>0</v>
      </c>
      <c r="X301">
        <f t="shared" si="217"/>
        <v>1</v>
      </c>
      <c r="Y301">
        <f t="shared" si="218"/>
        <v>8.0025464046325503</v>
      </c>
      <c r="AB301">
        <v>294</v>
      </c>
      <c r="AC301">
        <v>9.934373640685962</v>
      </c>
      <c r="AD301">
        <v>17.88658984970094</v>
      </c>
      <c r="AF301">
        <f t="shared" si="219"/>
        <v>0</v>
      </c>
      <c r="AG301">
        <f t="shared" si="220"/>
        <v>1</v>
      </c>
      <c r="AH301">
        <f t="shared" si="221"/>
        <v>7.9522162090149777</v>
      </c>
      <c r="AK301">
        <v>294</v>
      </c>
      <c r="AL301">
        <v>23.37837687347519</v>
      </c>
      <c r="AM301">
        <v>18.354135214427792</v>
      </c>
      <c r="AO301">
        <f t="shared" si="222"/>
        <v>1</v>
      </c>
      <c r="AP301">
        <f t="shared" si="223"/>
        <v>0</v>
      </c>
      <c r="AQ301">
        <f t="shared" si="224"/>
        <v>5.0242416590473979</v>
      </c>
      <c r="AT301">
        <v>294</v>
      </c>
      <c r="AU301">
        <v>20.186602513878022</v>
      </c>
      <c r="AV301">
        <v>24.039177969266181</v>
      </c>
      <c r="AX301">
        <f t="shared" si="225"/>
        <v>0</v>
      </c>
      <c r="AY301">
        <f t="shared" si="226"/>
        <v>1</v>
      </c>
      <c r="AZ301">
        <f t="shared" si="227"/>
        <v>3.852575455388159</v>
      </c>
      <c r="BC301">
        <v>294</v>
      </c>
      <c r="BD301" t="e">
        <v>#N/A</v>
      </c>
      <c r="BE301" t="e">
        <v>#N/A</v>
      </c>
      <c r="BG301" t="e">
        <f t="shared" si="228"/>
        <v>#N/A</v>
      </c>
      <c r="BH301" t="e">
        <f t="shared" si="229"/>
        <v>#N/A</v>
      </c>
      <c r="BI301" t="e">
        <f t="shared" si="230"/>
        <v>#N/A</v>
      </c>
      <c r="BL301">
        <v>294</v>
      </c>
      <c r="BM301">
        <v>27.036996428932937</v>
      </c>
      <c r="BN301">
        <v>13.952761093497898</v>
      </c>
      <c r="BP301">
        <f t="shared" si="231"/>
        <v>1</v>
      </c>
      <c r="BQ301">
        <f t="shared" si="232"/>
        <v>0</v>
      </c>
      <c r="BR301">
        <f t="shared" si="233"/>
        <v>13.084235335435039</v>
      </c>
      <c r="BU301">
        <v>294</v>
      </c>
      <c r="BV301">
        <v>20.090535763588168</v>
      </c>
      <c r="BW301">
        <v>25.351286523826541</v>
      </c>
      <c r="BY301">
        <f t="shared" si="234"/>
        <v>0</v>
      </c>
      <c r="BZ301">
        <f t="shared" si="235"/>
        <v>1</v>
      </c>
      <c r="CA301">
        <f t="shared" si="236"/>
        <v>5.2607507602383734</v>
      </c>
      <c r="CD301">
        <v>294</v>
      </c>
      <c r="CE301">
        <v>27.604192679200107</v>
      </c>
      <c r="CF301">
        <v>28.852267421405905</v>
      </c>
      <c r="CH301">
        <f t="shared" si="237"/>
        <v>0</v>
      </c>
      <c r="CI301">
        <f t="shared" si="238"/>
        <v>1</v>
      </c>
      <c r="CJ301">
        <f t="shared" si="239"/>
        <v>1.2480747422057981</v>
      </c>
      <c r="CM301">
        <v>294</v>
      </c>
      <c r="CN301">
        <v>21.649016616769977</v>
      </c>
      <c r="CO301">
        <v>22.12399816841803</v>
      </c>
      <c r="CQ301">
        <f t="shared" si="240"/>
        <v>0</v>
      </c>
      <c r="CR301">
        <f t="shared" si="241"/>
        <v>1</v>
      </c>
      <c r="CS301">
        <f t="shared" si="242"/>
        <v>0.47498155164805311</v>
      </c>
      <c r="CV301">
        <v>294</v>
      </c>
      <c r="CW301">
        <v>22.554241834477168</v>
      </c>
      <c r="CX301">
        <v>9.105792195362163</v>
      </c>
      <c r="CZ301">
        <f t="shared" si="243"/>
        <v>1</v>
      </c>
      <c r="DA301">
        <f t="shared" si="244"/>
        <v>0</v>
      </c>
      <c r="DB301">
        <f t="shared" si="245"/>
        <v>13.448449639115005</v>
      </c>
      <c r="DE301">
        <v>294</v>
      </c>
      <c r="DF301">
        <v>21.354190748231215</v>
      </c>
      <c r="DG301">
        <v>25.861115995719686</v>
      </c>
      <c r="DI301">
        <f t="shared" si="246"/>
        <v>0</v>
      </c>
      <c r="DJ301">
        <f t="shared" si="247"/>
        <v>1</v>
      </c>
      <c r="DK301">
        <f t="shared" si="248"/>
        <v>4.5069252474884713</v>
      </c>
      <c r="DN301">
        <v>294</v>
      </c>
      <c r="DO301">
        <v>21.871241658278663</v>
      </c>
      <c r="DP301">
        <v>17.070715668428214</v>
      </c>
      <c r="DR301">
        <f t="shared" si="249"/>
        <v>1</v>
      </c>
      <c r="DS301">
        <f t="shared" si="250"/>
        <v>0</v>
      </c>
      <c r="DT301">
        <f t="shared" si="251"/>
        <v>4.8005259898504491</v>
      </c>
      <c r="DW301">
        <v>294</v>
      </c>
      <c r="DX301">
        <v>30.199395122825209</v>
      </c>
      <c r="DY301">
        <v>30.392848396577648</v>
      </c>
      <c r="EA301">
        <f t="shared" si="252"/>
        <v>0</v>
      </c>
      <c r="EB301">
        <f t="shared" si="253"/>
        <v>1</v>
      </c>
      <c r="EC301">
        <f t="shared" si="254"/>
        <v>0.19345327375243926</v>
      </c>
      <c r="EF301">
        <v>294</v>
      </c>
      <c r="EG301">
        <v>16.994901886902433</v>
      </c>
      <c r="EH301">
        <v>14.431029278340539</v>
      </c>
      <c r="EJ301">
        <f t="shared" si="255"/>
        <v>1</v>
      </c>
      <c r="EK301">
        <f t="shared" si="256"/>
        <v>0</v>
      </c>
      <c r="EL301">
        <f t="shared" si="257"/>
        <v>2.5638726085618941</v>
      </c>
      <c r="EO301">
        <v>294</v>
      </c>
      <c r="EP301">
        <v>22.587134175745181</v>
      </c>
      <c r="EQ301">
        <v>46.821732619241708</v>
      </c>
      <c r="ES301">
        <f t="shared" si="258"/>
        <v>0</v>
      </c>
      <c r="ET301">
        <f t="shared" si="259"/>
        <v>1</v>
      </c>
      <c r="EU301">
        <f t="shared" si="260"/>
        <v>24.234598443496527</v>
      </c>
    </row>
    <row r="302" spans="1:151" x14ac:dyDescent="0.25">
      <c r="A302">
        <v>295</v>
      </c>
      <c r="B302">
        <v>9.7002659793901103</v>
      </c>
      <c r="C302">
        <v>19.3266984752863</v>
      </c>
      <c r="E302">
        <f t="shared" si="261"/>
        <v>0</v>
      </c>
      <c r="F302">
        <f t="shared" si="212"/>
        <v>1</v>
      </c>
      <c r="G302">
        <f t="shared" si="262"/>
        <v>9.6264324958961893</v>
      </c>
      <c r="J302">
        <v>295</v>
      </c>
      <c r="K302">
        <v>14.217972284876286</v>
      </c>
      <c r="L302">
        <v>20.086121957660929</v>
      </c>
      <c r="N302">
        <f t="shared" si="213"/>
        <v>0</v>
      </c>
      <c r="O302">
        <f t="shared" si="214"/>
        <v>1</v>
      </c>
      <c r="P302">
        <f t="shared" si="215"/>
        <v>5.8681496727846429</v>
      </c>
      <c r="S302">
        <v>295</v>
      </c>
      <c r="T302">
        <v>17.805913316147144</v>
      </c>
      <c r="U302">
        <v>31.3831447108257</v>
      </c>
      <c r="W302">
        <f t="shared" si="216"/>
        <v>0</v>
      </c>
      <c r="X302">
        <f t="shared" si="217"/>
        <v>1</v>
      </c>
      <c r="Y302">
        <f t="shared" si="218"/>
        <v>13.577231394678556</v>
      </c>
      <c r="AB302">
        <v>295</v>
      </c>
      <c r="AC302">
        <v>11.984608299229739</v>
      </c>
      <c r="AD302">
        <v>17.363903240027017</v>
      </c>
      <c r="AF302">
        <f t="shared" si="219"/>
        <v>0</v>
      </c>
      <c r="AG302">
        <f t="shared" si="220"/>
        <v>1</v>
      </c>
      <c r="AH302">
        <f t="shared" si="221"/>
        <v>5.3792949407972781</v>
      </c>
      <c r="AK302">
        <v>295</v>
      </c>
      <c r="AL302">
        <v>27.810649185910759</v>
      </c>
      <c r="AM302">
        <v>14.364175575394574</v>
      </c>
      <c r="AO302">
        <f t="shared" si="222"/>
        <v>1</v>
      </c>
      <c r="AP302">
        <f t="shared" si="223"/>
        <v>0</v>
      </c>
      <c r="AQ302">
        <f t="shared" si="224"/>
        <v>13.446473610516184</v>
      </c>
      <c r="AT302">
        <v>295</v>
      </c>
      <c r="AU302">
        <v>17.639611147348035</v>
      </c>
      <c r="AV302">
        <v>15.308021729680609</v>
      </c>
      <c r="AX302">
        <f t="shared" si="225"/>
        <v>1</v>
      </c>
      <c r="AY302">
        <f t="shared" si="226"/>
        <v>0</v>
      </c>
      <c r="AZ302">
        <f t="shared" si="227"/>
        <v>2.3315894176674252</v>
      </c>
      <c r="BC302">
        <v>295</v>
      </c>
      <c r="BD302" t="e">
        <v>#N/A</v>
      </c>
      <c r="BE302" t="e">
        <v>#N/A</v>
      </c>
      <c r="BG302" t="e">
        <f t="shared" si="228"/>
        <v>#N/A</v>
      </c>
      <c r="BH302" t="e">
        <f t="shared" si="229"/>
        <v>#N/A</v>
      </c>
      <c r="BI302" t="e">
        <f t="shared" si="230"/>
        <v>#N/A</v>
      </c>
      <c r="BL302">
        <v>295</v>
      </c>
      <c r="BM302">
        <v>23.41794035472989</v>
      </c>
      <c r="BN302">
        <v>14.905144157568914</v>
      </c>
      <c r="BP302">
        <f t="shared" si="231"/>
        <v>1</v>
      </c>
      <c r="BQ302">
        <f t="shared" si="232"/>
        <v>0</v>
      </c>
      <c r="BR302">
        <f t="shared" si="233"/>
        <v>8.5127961971609754</v>
      </c>
      <c r="BU302">
        <v>295</v>
      </c>
      <c r="BV302">
        <v>29.434369981720096</v>
      </c>
      <c r="BW302">
        <v>20.312786693615596</v>
      </c>
      <c r="BY302">
        <f t="shared" si="234"/>
        <v>1</v>
      </c>
      <c r="BZ302">
        <f t="shared" si="235"/>
        <v>0</v>
      </c>
      <c r="CA302">
        <f t="shared" si="236"/>
        <v>9.1215832881044996</v>
      </c>
      <c r="CD302">
        <v>295</v>
      </c>
      <c r="CE302">
        <v>22.302797374946731</v>
      </c>
      <c r="CF302">
        <v>7.5287303706693045</v>
      </c>
      <c r="CH302">
        <f t="shared" si="237"/>
        <v>1</v>
      </c>
      <c r="CI302">
        <f t="shared" si="238"/>
        <v>0</v>
      </c>
      <c r="CJ302">
        <f t="shared" si="239"/>
        <v>14.774067004277427</v>
      </c>
      <c r="CM302">
        <v>295</v>
      </c>
      <c r="CN302">
        <v>18.499845497644078</v>
      </c>
      <c r="CO302">
        <v>18.882597211285965</v>
      </c>
      <c r="CQ302">
        <f t="shared" si="240"/>
        <v>0</v>
      </c>
      <c r="CR302">
        <f t="shared" si="241"/>
        <v>1</v>
      </c>
      <c r="CS302">
        <f t="shared" si="242"/>
        <v>0.38275171364188765</v>
      </c>
      <c r="CV302">
        <v>295</v>
      </c>
      <c r="CW302">
        <v>23.061463771966618</v>
      </c>
      <c r="CX302">
        <v>18.768639120699806</v>
      </c>
      <c r="CZ302">
        <f t="shared" si="243"/>
        <v>1</v>
      </c>
      <c r="DA302">
        <f t="shared" si="244"/>
        <v>0</v>
      </c>
      <c r="DB302">
        <f t="shared" si="245"/>
        <v>4.2928246512668125</v>
      </c>
      <c r="DE302">
        <v>295</v>
      </c>
      <c r="DF302">
        <v>26.194936158009469</v>
      </c>
      <c r="DG302">
        <v>24.742316766351188</v>
      </c>
      <c r="DI302">
        <f t="shared" si="246"/>
        <v>1</v>
      </c>
      <c r="DJ302">
        <f t="shared" si="247"/>
        <v>0</v>
      </c>
      <c r="DK302">
        <f t="shared" si="248"/>
        <v>1.4526193916582812</v>
      </c>
      <c r="DN302">
        <v>295</v>
      </c>
      <c r="DO302">
        <v>26.545942627829852</v>
      </c>
      <c r="DP302">
        <v>17.535344063599023</v>
      </c>
      <c r="DR302">
        <f t="shared" si="249"/>
        <v>1</v>
      </c>
      <c r="DS302">
        <f t="shared" si="250"/>
        <v>0</v>
      </c>
      <c r="DT302">
        <f t="shared" si="251"/>
        <v>9.0105985642308291</v>
      </c>
      <c r="DW302">
        <v>295</v>
      </c>
      <c r="DX302">
        <v>16.414307943985055</v>
      </c>
      <c r="DY302">
        <v>14.874895183646419</v>
      </c>
      <c r="EA302">
        <f t="shared" si="252"/>
        <v>1</v>
      </c>
      <c r="EB302">
        <f t="shared" si="253"/>
        <v>0</v>
      </c>
      <c r="EC302">
        <f t="shared" si="254"/>
        <v>1.5394127603386352</v>
      </c>
      <c r="EF302">
        <v>295</v>
      </c>
      <c r="EG302">
        <v>21.466066867690579</v>
      </c>
      <c r="EH302">
        <v>14.668079536592614</v>
      </c>
      <c r="EJ302">
        <f t="shared" si="255"/>
        <v>1</v>
      </c>
      <c r="EK302">
        <f t="shared" si="256"/>
        <v>0</v>
      </c>
      <c r="EL302">
        <f t="shared" si="257"/>
        <v>6.7979873310979642</v>
      </c>
      <c r="EO302">
        <v>295</v>
      </c>
      <c r="EP302">
        <v>22.658429542203976</v>
      </c>
      <c r="EQ302">
        <v>41.698038934239094</v>
      </c>
      <c r="ES302">
        <f t="shared" si="258"/>
        <v>0</v>
      </c>
      <c r="ET302">
        <f t="shared" si="259"/>
        <v>1</v>
      </c>
      <c r="EU302">
        <f t="shared" si="260"/>
        <v>19.039609392035118</v>
      </c>
    </row>
    <row r="303" spans="1:151" x14ac:dyDescent="0.25">
      <c r="A303">
        <v>296</v>
      </c>
      <c r="B303">
        <v>5.4671637229761263</v>
      </c>
      <c r="C303">
        <v>21.033993983786807</v>
      </c>
      <c r="E303">
        <f t="shared" si="261"/>
        <v>0</v>
      </c>
      <c r="F303">
        <f t="shared" si="212"/>
        <v>1</v>
      </c>
      <c r="G303">
        <f t="shared" si="262"/>
        <v>15.566830260810681</v>
      </c>
      <c r="J303">
        <v>296</v>
      </c>
      <c r="K303">
        <v>21.918832520808905</v>
      </c>
      <c r="L303">
        <v>10.625791033716705</v>
      </c>
      <c r="N303">
        <f t="shared" si="213"/>
        <v>1</v>
      </c>
      <c r="O303">
        <f t="shared" si="214"/>
        <v>0</v>
      </c>
      <c r="P303">
        <f t="shared" si="215"/>
        <v>11.2930414870922</v>
      </c>
      <c r="S303">
        <v>296</v>
      </c>
      <c r="T303">
        <v>18.430311212504456</v>
      </c>
      <c r="U303">
        <v>18.451255744312132</v>
      </c>
      <c r="W303">
        <f t="shared" si="216"/>
        <v>0</v>
      </c>
      <c r="X303">
        <f t="shared" si="217"/>
        <v>1</v>
      </c>
      <c r="Y303">
        <f t="shared" si="218"/>
        <v>2.0944531807675304E-2</v>
      </c>
      <c r="AB303">
        <v>296</v>
      </c>
      <c r="AC303">
        <v>24.065992133831855</v>
      </c>
      <c r="AD303">
        <v>18.494247543635872</v>
      </c>
      <c r="AF303">
        <f t="shared" si="219"/>
        <v>1</v>
      </c>
      <c r="AG303">
        <f t="shared" si="220"/>
        <v>0</v>
      </c>
      <c r="AH303">
        <f t="shared" si="221"/>
        <v>5.5717445901959834</v>
      </c>
      <c r="AK303">
        <v>296</v>
      </c>
      <c r="AL303">
        <v>21.978233829184578</v>
      </c>
      <c r="AM303">
        <v>24.494761523465858</v>
      </c>
      <c r="AO303">
        <f t="shared" si="222"/>
        <v>0</v>
      </c>
      <c r="AP303">
        <f t="shared" si="223"/>
        <v>1</v>
      </c>
      <c r="AQ303">
        <f t="shared" si="224"/>
        <v>2.5165276942812795</v>
      </c>
      <c r="AT303">
        <v>296</v>
      </c>
      <c r="AU303">
        <v>23.422807845059182</v>
      </c>
      <c r="AV303">
        <v>30.194684380749859</v>
      </c>
      <c r="AX303">
        <f t="shared" si="225"/>
        <v>0</v>
      </c>
      <c r="AY303">
        <f t="shared" si="226"/>
        <v>1</v>
      </c>
      <c r="AZ303">
        <f t="shared" si="227"/>
        <v>6.7718765356906765</v>
      </c>
      <c r="BC303">
        <v>296</v>
      </c>
      <c r="BD303" t="e">
        <v>#N/A</v>
      </c>
      <c r="BE303" t="e">
        <v>#N/A</v>
      </c>
      <c r="BG303" t="e">
        <f t="shared" si="228"/>
        <v>#N/A</v>
      </c>
      <c r="BH303" t="e">
        <f t="shared" si="229"/>
        <v>#N/A</v>
      </c>
      <c r="BI303" t="e">
        <f t="shared" si="230"/>
        <v>#N/A</v>
      </c>
      <c r="BL303">
        <v>296</v>
      </c>
      <c r="BM303">
        <v>32.729602162966714</v>
      </c>
      <c r="BN303">
        <v>13.063791023323258</v>
      </c>
      <c r="BP303">
        <f t="shared" si="231"/>
        <v>1</v>
      </c>
      <c r="BQ303">
        <f t="shared" si="232"/>
        <v>0</v>
      </c>
      <c r="BR303">
        <f t="shared" si="233"/>
        <v>19.665811139643456</v>
      </c>
      <c r="BU303">
        <v>296</v>
      </c>
      <c r="BV303">
        <v>21.741220168790694</v>
      </c>
      <c r="BW303">
        <v>28.109698749035942</v>
      </c>
      <c r="BY303">
        <f t="shared" si="234"/>
        <v>0</v>
      </c>
      <c r="BZ303">
        <f t="shared" si="235"/>
        <v>1</v>
      </c>
      <c r="CA303">
        <f t="shared" si="236"/>
        <v>6.3684785802452488</v>
      </c>
      <c r="CD303">
        <v>296</v>
      </c>
      <c r="CE303">
        <v>25.980514483875425</v>
      </c>
      <c r="CF303">
        <v>21.025063654191616</v>
      </c>
      <c r="CH303">
        <f t="shared" si="237"/>
        <v>1</v>
      </c>
      <c r="CI303">
        <f t="shared" si="238"/>
        <v>0</v>
      </c>
      <c r="CJ303">
        <f t="shared" si="239"/>
        <v>4.9554508296838087</v>
      </c>
      <c r="CM303">
        <v>296</v>
      </c>
      <c r="CN303">
        <v>19.518788304096496</v>
      </c>
      <c r="CO303">
        <v>21.87729201393746</v>
      </c>
      <c r="CQ303">
        <f t="shared" si="240"/>
        <v>0</v>
      </c>
      <c r="CR303">
        <f t="shared" si="241"/>
        <v>1</v>
      </c>
      <c r="CS303">
        <f t="shared" si="242"/>
        <v>2.3585037098409636</v>
      </c>
      <c r="CV303">
        <v>296</v>
      </c>
      <c r="CW303">
        <v>24.59136253529357</v>
      </c>
      <c r="CX303">
        <v>10.731765472261129</v>
      </c>
      <c r="CZ303">
        <f t="shared" si="243"/>
        <v>1</v>
      </c>
      <c r="DA303">
        <f t="shared" si="244"/>
        <v>0</v>
      </c>
      <c r="DB303">
        <f t="shared" si="245"/>
        <v>13.859597063032441</v>
      </c>
      <c r="DE303">
        <v>296</v>
      </c>
      <c r="DF303">
        <v>25.975291147315364</v>
      </c>
      <c r="DG303">
        <v>10.770261604211118</v>
      </c>
      <c r="DI303">
        <f t="shared" si="246"/>
        <v>1</v>
      </c>
      <c r="DJ303">
        <f t="shared" si="247"/>
        <v>0</v>
      </c>
      <c r="DK303">
        <f t="shared" si="248"/>
        <v>15.205029543104246</v>
      </c>
      <c r="DN303">
        <v>296</v>
      </c>
      <c r="DO303">
        <v>22.684645356129678</v>
      </c>
      <c r="DP303">
        <v>14.663678631499195</v>
      </c>
      <c r="DR303">
        <f t="shared" si="249"/>
        <v>1</v>
      </c>
      <c r="DS303">
        <f t="shared" si="250"/>
        <v>0</v>
      </c>
      <c r="DT303">
        <f t="shared" si="251"/>
        <v>8.0209667246304832</v>
      </c>
      <c r="DW303">
        <v>296</v>
      </c>
      <c r="DX303">
        <v>12.179297648562702</v>
      </c>
      <c r="DY303">
        <v>22.257490767992334</v>
      </c>
      <c r="EA303">
        <f t="shared" si="252"/>
        <v>0</v>
      </c>
      <c r="EB303">
        <f t="shared" si="253"/>
        <v>1</v>
      </c>
      <c r="EC303">
        <f t="shared" si="254"/>
        <v>10.078193119429631</v>
      </c>
      <c r="EF303">
        <v>296</v>
      </c>
      <c r="EG303">
        <v>20.352853120207207</v>
      </c>
      <c r="EH303">
        <v>17.675461374949197</v>
      </c>
      <c r="EJ303">
        <f t="shared" si="255"/>
        <v>1</v>
      </c>
      <c r="EK303">
        <f t="shared" si="256"/>
        <v>0</v>
      </c>
      <c r="EL303">
        <f t="shared" si="257"/>
        <v>2.67739174525801</v>
      </c>
      <c r="EO303">
        <v>296</v>
      </c>
      <c r="EP303">
        <v>25.579280359862494</v>
      </c>
      <c r="EQ303">
        <v>49.042096268092024</v>
      </c>
      <c r="ES303">
        <f t="shared" si="258"/>
        <v>0</v>
      </c>
      <c r="ET303">
        <f t="shared" si="259"/>
        <v>1</v>
      </c>
      <c r="EU303">
        <f t="shared" si="260"/>
        <v>23.46281590822953</v>
      </c>
    </row>
    <row r="304" spans="1:151" x14ac:dyDescent="0.25">
      <c r="A304">
        <v>297</v>
      </c>
      <c r="B304">
        <v>9.4590858584981135</v>
      </c>
      <c r="C304">
        <v>16.18293593548659</v>
      </c>
      <c r="E304">
        <f t="shared" si="261"/>
        <v>0</v>
      </c>
      <c r="F304">
        <f t="shared" si="212"/>
        <v>1</v>
      </c>
      <c r="G304">
        <f t="shared" si="262"/>
        <v>6.7238500769884766</v>
      </c>
      <c r="J304">
        <v>297</v>
      </c>
      <c r="K304">
        <v>25.855773877760665</v>
      </c>
      <c r="L304">
        <v>25.035060046769203</v>
      </c>
      <c r="N304">
        <f t="shared" si="213"/>
        <v>1</v>
      </c>
      <c r="O304">
        <f t="shared" si="214"/>
        <v>0</v>
      </c>
      <c r="P304">
        <f t="shared" si="215"/>
        <v>0.82071383099146189</v>
      </c>
      <c r="S304">
        <v>297</v>
      </c>
      <c r="T304">
        <v>19.582999677076081</v>
      </c>
      <c r="U304">
        <v>36.443306704363238</v>
      </c>
      <c r="W304">
        <f t="shared" si="216"/>
        <v>0</v>
      </c>
      <c r="X304">
        <f t="shared" si="217"/>
        <v>1</v>
      </c>
      <c r="Y304">
        <f t="shared" si="218"/>
        <v>16.860307027287156</v>
      </c>
      <c r="AB304">
        <v>297</v>
      </c>
      <c r="AC304">
        <v>25.28759026985955</v>
      </c>
      <c r="AD304">
        <v>17.253748933578091</v>
      </c>
      <c r="AF304">
        <f t="shared" si="219"/>
        <v>1</v>
      </c>
      <c r="AG304">
        <f t="shared" si="220"/>
        <v>0</v>
      </c>
      <c r="AH304">
        <f t="shared" si="221"/>
        <v>8.0338413362814585</v>
      </c>
      <c r="AK304">
        <v>297</v>
      </c>
      <c r="AL304">
        <v>23.625847840061905</v>
      </c>
      <c r="AM304">
        <v>31.891791766206808</v>
      </c>
      <c r="AO304">
        <f t="shared" si="222"/>
        <v>0</v>
      </c>
      <c r="AP304">
        <f t="shared" si="223"/>
        <v>1</v>
      </c>
      <c r="AQ304">
        <f t="shared" si="224"/>
        <v>8.265943926144903</v>
      </c>
      <c r="AT304">
        <v>297</v>
      </c>
      <c r="AU304">
        <v>16.518896169346107</v>
      </c>
      <c r="AV304">
        <v>14.214033034663544</v>
      </c>
      <c r="AX304">
        <f t="shared" si="225"/>
        <v>1</v>
      </c>
      <c r="AY304">
        <f t="shared" si="226"/>
        <v>0</v>
      </c>
      <c r="AZ304">
        <f t="shared" si="227"/>
        <v>2.304863134682563</v>
      </c>
      <c r="BC304">
        <v>297</v>
      </c>
      <c r="BD304" t="e">
        <v>#N/A</v>
      </c>
      <c r="BE304" t="e">
        <v>#N/A</v>
      </c>
      <c r="BG304" t="e">
        <f t="shared" si="228"/>
        <v>#N/A</v>
      </c>
      <c r="BH304" t="e">
        <f t="shared" si="229"/>
        <v>#N/A</v>
      </c>
      <c r="BI304" t="e">
        <f t="shared" si="230"/>
        <v>#N/A</v>
      </c>
      <c r="BL304">
        <v>297</v>
      </c>
      <c r="BM304">
        <v>14.852727709168597</v>
      </c>
      <c r="BN304">
        <v>11.342215204929159</v>
      </c>
      <c r="BP304">
        <f t="shared" si="231"/>
        <v>1</v>
      </c>
      <c r="BQ304">
        <f t="shared" si="232"/>
        <v>0</v>
      </c>
      <c r="BR304">
        <f t="shared" si="233"/>
        <v>3.5105125042394381</v>
      </c>
      <c r="BU304">
        <v>297</v>
      </c>
      <c r="BV304">
        <v>13.399085763017961</v>
      </c>
      <c r="BW304">
        <v>16.542579378588623</v>
      </c>
      <c r="BY304">
        <f t="shared" si="234"/>
        <v>0</v>
      </c>
      <c r="BZ304">
        <f t="shared" si="235"/>
        <v>1</v>
      </c>
      <c r="CA304">
        <f t="shared" si="236"/>
        <v>3.1434936155706623</v>
      </c>
      <c r="CD304">
        <v>297</v>
      </c>
      <c r="CE304">
        <v>15.44886370697977</v>
      </c>
      <c r="CF304">
        <v>22.526978932943884</v>
      </c>
      <c r="CH304">
        <f t="shared" si="237"/>
        <v>0</v>
      </c>
      <c r="CI304">
        <f t="shared" si="238"/>
        <v>1</v>
      </c>
      <c r="CJ304">
        <f t="shared" si="239"/>
        <v>7.0781152259641136</v>
      </c>
      <c r="CM304">
        <v>297</v>
      </c>
      <c r="CN304">
        <v>20.405436776636503</v>
      </c>
      <c r="CO304">
        <v>20.073923563942678</v>
      </c>
      <c r="CQ304">
        <f t="shared" si="240"/>
        <v>1</v>
      </c>
      <c r="CR304">
        <f t="shared" si="241"/>
        <v>0</v>
      </c>
      <c r="CS304">
        <f t="shared" si="242"/>
        <v>0.3315132126938245</v>
      </c>
      <c r="CV304">
        <v>297</v>
      </c>
      <c r="CW304">
        <v>22.037727990387918</v>
      </c>
      <c r="CX304">
        <v>17.788072944504385</v>
      </c>
      <c r="CZ304">
        <f t="shared" si="243"/>
        <v>1</v>
      </c>
      <c r="DA304">
        <f t="shared" si="244"/>
        <v>0</v>
      </c>
      <c r="DB304">
        <f t="shared" si="245"/>
        <v>4.2496550458835323</v>
      </c>
      <c r="DE304">
        <v>297</v>
      </c>
      <c r="DF304">
        <v>12.179720988491585</v>
      </c>
      <c r="DG304">
        <v>17.348710463192454</v>
      </c>
      <c r="DI304">
        <f t="shared" si="246"/>
        <v>0</v>
      </c>
      <c r="DJ304">
        <f t="shared" si="247"/>
        <v>1</v>
      </c>
      <c r="DK304">
        <f t="shared" si="248"/>
        <v>5.1689894747008687</v>
      </c>
      <c r="DN304">
        <v>297</v>
      </c>
      <c r="DO304">
        <v>17.869751413480781</v>
      </c>
      <c r="DP304">
        <v>22.866145644287933</v>
      </c>
      <c r="DR304">
        <f t="shared" si="249"/>
        <v>0</v>
      </c>
      <c r="DS304">
        <f t="shared" si="250"/>
        <v>1</v>
      </c>
      <c r="DT304">
        <f t="shared" si="251"/>
        <v>4.9963942308071516</v>
      </c>
      <c r="DW304">
        <v>297</v>
      </c>
      <c r="DX304">
        <v>17.382678063537686</v>
      </c>
      <c r="DY304">
        <v>17.563252339571953</v>
      </c>
      <c r="EA304">
        <f t="shared" si="252"/>
        <v>0</v>
      </c>
      <c r="EB304">
        <f t="shared" si="253"/>
        <v>1</v>
      </c>
      <c r="EC304">
        <f t="shared" si="254"/>
        <v>0.18057427603426746</v>
      </c>
      <c r="EF304">
        <v>297</v>
      </c>
      <c r="EG304">
        <v>20.842180542328798</v>
      </c>
      <c r="EH304">
        <v>15.952372674548242</v>
      </c>
      <c r="EJ304">
        <f t="shared" si="255"/>
        <v>1</v>
      </c>
      <c r="EK304">
        <f t="shared" si="256"/>
        <v>0</v>
      </c>
      <c r="EL304">
        <f t="shared" si="257"/>
        <v>4.8898078677805561</v>
      </c>
      <c r="EO304">
        <v>297</v>
      </c>
      <c r="EP304">
        <v>24.031616441741626</v>
      </c>
      <c r="EQ304">
        <v>9.3324054394063864</v>
      </c>
      <c r="ES304">
        <f t="shared" si="258"/>
        <v>1</v>
      </c>
      <c r="ET304">
        <f t="shared" si="259"/>
        <v>0</v>
      </c>
      <c r="EU304">
        <f t="shared" si="260"/>
        <v>14.69921100233524</v>
      </c>
    </row>
    <row r="305" spans="1:151" x14ac:dyDescent="0.25">
      <c r="A305">
        <v>298</v>
      </c>
      <c r="B305">
        <v>8.8488120225216047</v>
      </c>
      <c r="C305">
        <v>22.310669099097865</v>
      </c>
      <c r="E305">
        <f t="shared" si="261"/>
        <v>0</v>
      </c>
      <c r="F305">
        <f t="shared" si="212"/>
        <v>1</v>
      </c>
      <c r="G305">
        <f t="shared" si="262"/>
        <v>13.46185707657626</v>
      </c>
      <c r="J305">
        <v>298</v>
      </c>
      <c r="K305">
        <v>25.144369858165998</v>
      </c>
      <c r="L305">
        <v>26.575643302706897</v>
      </c>
      <c r="N305">
        <f t="shared" si="213"/>
        <v>0</v>
      </c>
      <c r="O305">
        <f t="shared" si="214"/>
        <v>1</v>
      </c>
      <c r="P305">
        <f t="shared" si="215"/>
        <v>1.4312734445408992</v>
      </c>
      <c r="S305">
        <v>298</v>
      </c>
      <c r="T305">
        <v>14.821830504942437</v>
      </c>
      <c r="U305">
        <v>19.800266847652519</v>
      </c>
      <c r="W305">
        <f t="shared" si="216"/>
        <v>0</v>
      </c>
      <c r="X305">
        <f t="shared" si="217"/>
        <v>1</v>
      </c>
      <c r="Y305">
        <f t="shared" si="218"/>
        <v>4.9784363427100828</v>
      </c>
      <c r="AB305">
        <v>298</v>
      </c>
      <c r="AC305">
        <v>26.097772070647707</v>
      </c>
      <c r="AD305">
        <v>18.389902162070289</v>
      </c>
      <c r="AF305">
        <f t="shared" si="219"/>
        <v>1</v>
      </c>
      <c r="AG305">
        <f t="shared" si="220"/>
        <v>0</v>
      </c>
      <c r="AH305">
        <f t="shared" si="221"/>
        <v>7.7078699085774183</v>
      </c>
      <c r="AK305">
        <v>298</v>
      </c>
      <c r="AL305">
        <v>15.572788668247092</v>
      </c>
      <c r="AM305">
        <v>15.05173509933109</v>
      </c>
      <c r="AO305">
        <f t="shared" si="222"/>
        <v>1</v>
      </c>
      <c r="AP305">
        <f t="shared" si="223"/>
        <v>0</v>
      </c>
      <c r="AQ305">
        <f t="shared" si="224"/>
        <v>0.52105356891600252</v>
      </c>
      <c r="AT305">
        <v>298</v>
      </c>
      <c r="AU305">
        <v>24.515603363535718</v>
      </c>
      <c r="AV305">
        <v>22.387990646681121</v>
      </c>
      <c r="AX305">
        <f t="shared" si="225"/>
        <v>1</v>
      </c>
      <c r="AY305">
        <f t="shared" si="226"/>
        <v>0</v>
      </c>
      <c r="AZ305">
        <f t="shared" si="227"/>
        <v>2.1276127168545962</v>
      </c>
      <c r="BC305">
        <v>298</v>
      </c>
      <c r="BD305" t="e">
        <v>#N/A</v>
      </c>
      <c r="BE305" t="e">
        <v>#N/A</v>
      </c>
      <c r="BG305" t="e">
        <f t="shared" si="228"/>
        <v>#N/A</v>
      </c>
      <c r="BH305" t="e">
        <f t="shared" si="229"/>
        <v>#N/A</v>
      </c>
      <c r="BI305" t="e">
        <f t="shared" si="230"/>
        <v>#N/A</v>
      </c>
      <c r="BL305">
        <v>298</v>
      </c>
      <c r="BM305">
        <v>43.923597465273581</v>
      </c>
      <c r="BN305">
        <v>12.426617142536736</v>
      </c>
      <c r="BP305">
        <f t="shared" si="231"/>
        <v>1</v>
      </c>
      <c r="BQ305">
        <f t="shared" si="232"/>
        <v>0</v>
      </c>
      <c r="BR305">
        <f t="shared" si="233"/>
        <v>31.496980322736846</v>
      </c>
      <c r="BU305">
        <v>298</v>
      </c>
      <c r="BV305">
        <v>23.00117092384265</v>
      </c>
      <c r="BW305">
        <v>15.371829186340539</v>
      </c>
      <c r="BY305">
        <f t="shared" si="234"/>
        <v>1</v>
      </c>
      <c r="BZ305">
        <f t="shared" si="235"/>
        <v>0</v>
      </c>
      <c r="CA305">
        <f t="shared" si="236"/>
        <v>7.6293417375021111</v>
      </c>
      <c r="CD305">
        <v>298</v>
      </c>
      <c r="CE305">
        <v>17.829027652719486</v>
      </c>
      <c r="CF305">
        <v>21.80922358482578</v>
      </c>
      <c r="CH305">
        <f t="shared" si="237"/>
        <v>0</v>
      </c>
      <c r="CI305">
        <f t="shared" si="238"/>
        <v>1</v>
      </c>
      <c r="CJ305">
        <f t="shared" si="239"/>
        <v>3.9801959321062945</v>
      </c>
      <c r="CM305">
        <v>298</v>
      </c>
      <c r="CN305">
        <v>25.727918594408724</v>
      </c>
      <c r="CO305">
        <v>24.203137553896418</v>
      </c>
      <c r="CQ305">
        <f t="shared" si="240"/>
        <v>1</v>
      </c>
      <c r="CR305">
        <f t="shared" si="241"/>
        <v>0</v>
      </c>
      <c r="CS305">
        <f t="shared" si="242"/>
        <v>1.5247810405123055</v>
      </c>
      <c r="CV305">
        <v>298</v>
      </c>
      <c r="CW305">
        <v>18.752849955063951</v>
      </c>
      <c r="CX305">
        <v>13.238719778849322</v>
      </c>
      <c r="CZ305">
        <f t="shared" si="243"/>
        <v>1</v>
      </c>
      <c r="DA305">
        <f t="shared" si="244"/>
        <v>0</v>
      </c>
      <c r="DB305">
        <f t="shared" si="245"/>
        <v>5.5141301762146284</v>
      </c>
      <c r="DE305">
        <v>298</v>
      </c>
      <c r="DF305">
        <v>19.465801570846789</v>
      </c>
      <c r="DG305">
        <v>30.716063449775199</v>
      </c>
      <c r="DI305">
        <f t="shared" si="246"/>
        <v>0</v>
      </c>
      <c r="DJ305">
        <f t="shared" si="247"/>
        <v>1</v>
      </c>
      <c r="DK305">
        <f t="shared" si="248"/>
        <v>11.250261878928409</v>
      </c>
      <c r="DN305">
        <v>298</v>
      </c>
      <c r="DO305">
        <v>25.653497937345982</v>
      </c>
      <c r="DP305">
        <v>23.391056874283926</v>
      </c>
      <c r="DR305">
        <f t="shared" si="249"/>
        <v>1</v>
      </c>
      <c r="DS305">
        <f t="shared" si="250"/>
        <v>0</v>
      </c>
      <c r="DT305">
        <f t="shared" si="251"/>
        <v>2.2624410630620559</v>
      </c>
      <c r="DW305">
        <v>298</v>
      </c>
      <c r="DX305">
        <v>29.897488465691858</v>
      </c>
      <c r="DY305">
        <v>27.43465794045423</v>
      </c>
      <c r="EA305">
        <f t="shared" si="252"/>
        <v>1</v>
      </c>
      <c r="EB305">
        <f t="shared" si="253"/>
        <v>0</v>
      </c>
      <c r="EC305">
        <f t="shared" si="254"/>
        <v>2.4628305252376279</v>
      </c>
      <c r="EF305">
        <v>298</v>
      </c>
      <c r="EG305">
        <v>24.376205089574967</v>
      </c>
      <c r="EH305">
        <v>15.050603313506256</v>
      </c>
      <c r="EJ305">
        <f t="shared" si="255"/>
        <v>1</v>
      </c>
      <c r="EK305">
        <f t="shared" si="256"/>
        <v>0</v>
      </c>
      <c r="EL305">
        <f t="shared" si="257"/>
        <v>9.3256017760687104</v>
      </c>
      <c r="EO305">
        <v>298</v>
      </c>
      <c r="EP305">
        <v>26.934979915909626</v>
      </c>
      <c r="EQ305">
        <v>7.7357329852031604</v>
      </c>
      <c r="ES305">
        <f t="shared" si="258"/>
        <v>1</v>
      </c>
      <c r="ET305">
        <f t="shared" si="259"/>
        <v>0</v>
      </c>
      <c r="EU305">
        <f t="shared" si="260"/>
        <v>19.199246930706465</v>
      </c>
    </row>
    <row r="306" spans="1:151" x14ac:dyDescent="0.25">
      <c r="A306">
        <v>299</v>
      </c>
      <c r="B306">
        <v>9.0605296746114519</v>
      </c>
      <c r="C306">
        <v>33.559072641221</v>
      </c>
      <c r="E306">
        <f t="shared" si="261"/>
        <v>0</v>
      </c>
      <c r="F306">
        <f t="shared" si="212"/>
        <v>1</v>
      </c>
      <c r="G306">
        <f t="shared" si="262"/>
        <v>24.498542966609548</v>
      </c>
      <c r="J306">
        <v>299</v>
      </c>
      <c r="K306">
        <v>24.211815441175258</v>
      </c>
      <c r="L306">
        <v>12.957342580807033</v>
      </c>
      <c r="N306">
        <f t="shared" si="213"/>
        <v>1</v>
      </c>
      <c r="O306">
        <f t="shared" si="214"/>
        <v>0</v>
      </c>
      <c r="P306">
        <f t="shared" si="215"/>
        <v>11.254472860368224</v>
      </c>
      <c r="S306">
        <v>299</v>
      </c>
      <c r="T306">
        <v>18.450311159272367</v>
      </c>
      <c r="U306">
        <v>23.095921988116519</v>
      </c>
      <c r="W306">
        <f t="shared" si="216"/>
        <v>0</v>
      </c>
      <c r="X306">
        <f t="shared" si="217"/>
        <v>1</v>
      </c>
      <c r="Y306">
        <f t="shared" si="218"/>
        <v>4.645610828844152</v>
      </c>
      <c r="AB306">
        <v>299</v>
      </c>
      <c r="AC306">
        <v>23.983370538634645</v>
      </c>
      <c r="AD306">
        <v>17.64516535608978</v>
      </c>
      <c r="AF306">
        <f t="shared" si="219"/>
        <v>1</v>
      </c>
      <c r="AG306">
        <f t="shared" si="220"/>
        <v>0</v>
      </c>
      <c r="AH306">
        <f t="shared" si="221"/>
        <v>6.3382051825448649</v>
      </c>
      <c r="AK306">
        <v>299</v>
      </c>
      <c r="AL306">
        <v>12.849439143751674</v>
      </c>
      <c r="AM306">
        <v>47.437775849142227</v>
      </c>
      <c r="AO306">
        <f t="shared" si="222"/>
        <v>0</v>
      </c>
      <c r="AP306">
        <f t="shared" si="223"/>
        <v>1</v>
      </c>
      <c r="AQ306">
        <f t="shared" si="224"/>
        <v>34.588336705390553</v>
      </c>
      <c r="AT306">
        <v>299</v>
      </c>
      <c r="AU306">
        <v>15.367451828497291</v>
      </c>
      <c r="AV306">
        <v>30.080290965356618</v>
      </c>
      <c r="AX306">
        <f t="shared" si="225"/>
        <v>0</v>
      </c>
      <c r="AY306">
        <f t="shared" si="226"/>
        <v>1</v>
      </c>
      <c r="AZ306">
        <f t="shared" si="227"/>
        <v>14.712839136859326</v>
      </c>
      <c r="BC306">
        <v>299</v>
      </c>
      <c r="BD306" t="e">
        <v>#N/A</v>
      </c>
      <c r="BE306" t="e">
        <v>#N/A</v>
      </c>
      <c r="BG306" t="e">
        <f t="shared" si="228"/>
        <v>#N/A</v>
      </c>
      <c r="BH306" t="e">
        <f t="shared" si="229"/>
        <v>#N/A</v>
      </c>
      <c r="BI306" t="e">
        <f t="shared" si="230"/>
        <v>#N/A</v>
      </c>
      <c r="BL306">
        <v>299</v>
      </c>
      <c r="BM306">
        <v>32.822032629567964</v>
      </c>
      <c r="BN306">
        <v>15.626499017268264</v>
      </c>
      <c r="BP306">
        <f t="shared" si="231"/>
        <v>1</v>
      </c>
      <c r="BQ306">
        <f t="shared" si="232"/>
        <v>0</v>
      </c>
      <c r="BR306">
        <f t="shared" si="233"/>
        <v>17.195533612299698</v>
      </c>
      <c r="BU306">
        <v>299</v>
      </c>
      <c r="BV306">
        <v>15.690882011527943</v>
      </c>
      <c r="BW306">
        <v>22.250615855938904</v>
      </c>
      <c r="BY306">
        <f t="shared" si="234"/>
        <v>0</v>
      </c>
      <c r="BZ306">
        <f t="shared" si="235"/>
        <v>1</v>
      </c>
      <c r="CA306">
        <f t="shared" si="236"/>
        <v>6.5597338444109603</v>
      </c>
      <c r="CD306">
        <v>299</v>
      </c>
      <c r="CE306">
        <v>19.53489019090653</v>
      </c>
      <c r="CF306">
        <v>1.4579534488231047</v>
      </c>
      <c r="CH306">
        <f t="shared" si="237"/>
        <v>1</v>
      </c>
      <c r="CI306">
        <f t="shared" si="238"/>
        <v>0</v>
      </c>
      <c r="CJ306">
        <f t="shared" si="239"/>
        <v>18.076936742083426</v>
      </c>
      <c r="CM306">
        <v>299</v>
      </c>
      <c r="CN306">
        <v>21.541236041344423</v>
      </c>
      <c r="CO306">
        <v>22.934295066952462</v>
      </c>
      <c r="CQ306">
        <f t="shared" si="240"/>
        <v>0</v>
      </c>
      <c r="CR306">
        <f t="shared" si="241"/>
        <v>1</v>
      </c>
      <c r="CS306">
        <f t="shared" si="242"/>
        <v>1.3930590256080393</v>
      </c>
      <c r="CV306">
        <v>299</v>
      </c>
      <c r="CW306">
        <v>20.610701431311828</v>
      </c>
      <c r="CX306">
        <v>19.753981869418183</v>
      </c>
      <c r="CZ306">
        <f t="shared" si="243"/>
        <v>1</v>
      </c>
      <c r="DA306">
        <f t="shared" si="244"/>
        <v>0</v>
      </c>
      <c r="DB306">
        <f t="shared" si="245"/>
        <v>0.85671956189364451</v>
      </c>
      <c r="DE306">
        <v>299</v>
      </c>
      <c r="DF306">
        <v>11.800095523384073</v>
      </c>
      <c r="DG306">
        <v>25.555660584513344</v>
      </c>
      <c r="DI306">
        <f t="shared" si="246"/>
        <v>0</v>
      </c>
      <c r="DJ306">
        <f t="shared" si="247"/>
        <v>1</v>
      </c>
      <c r="DK306">
        <f t="shared" si="248"/>
        <v>13.755565061129271</v>
      </c>
      <c r="DN306">
        <v>299</v>
      </c>
      <c r="DO306">
        <v>20.73711570957451</v>
      </c>
      <c r="DP306">
        <v>10.859692331246459</v>
      </c>
      <c r="DR306">
        <f t="shared" si="249"/>
        <v>1</v>
      </c>
      <c r="DS306">
        <f t="shared" si="250"/>
        <v>0</v>
      </c>
      <c r="DT306">
        <f t="shared" si="251"/>
        <v>9.8774233783280518</v>
      </c>
      <c r="DW306">
        <v>299</v>
      </c>
      <c r="DX306">
        <v>23.706514755125184</v>
      </c>
      <c r="DY306">
        <v>16.625153803324388</v>
      </c>
      <c r="EA306">
        <f t="shared" si="252"/>
        <v>1</v>
      </c>
      <c r="EB306">
        <f t="shared" si="253"/>
        <v>0</v>
      </c>
      <c r="EC306">
        <f t="shared" si="254"/>
        <v>7.0813609518007965</v>
      </c>
      <c r="EF306">
        <v>299</v>
      </c>
      <c r="EG306">
        <v>16.296847063311006</v>
      </c>
      <c r="EH306">
        <v>13.396788740755294</v>
      </c>
      <c r="EJ306">
        <f t="shared" si="255"/>
        <v>1</v>
      </c>
      <c r="EK306">
        <f t="shared" si="256"/>
        <v>0</v>
      </c>
      <c r="EL306">
        <f t="shared" si="257"/>
        <v>2.9000583225557115</v>
      </c>
      <c r="EO306">
        <v>299</v>
      </c>
      <c r="EP306">
        <v>25.775316039567866</v>
      </c>
      <c r="EQ306">
        <v>2.3074220271572834</v>
      </c>
      <c r="ES306">
        <f t="shared" si="258"/>
        <v>1</v>
      </c>
      <c r="ET306">
        <f t="shared" si="259"/>
        <v>0</v>
      </c>
      <c r="EU306">
        <f t="shared" si="260"/>
        <v>23.467894012410582</v>
      </c>
    </row>
    <row r="307" spans="1:151" x14ac:dyDescent="0.25">
      <c r="A307">
        <v>300</v>
      </c>
      <c r="B307">
        <v>12.012582904182588</v>
      </c>
      <c r="C307">
        <v>27.892774602005982</v>
      </c>
      <c r="E307">
        <f t="shared" si="261"/>
        <v>0</v>
      </c>
      <c r="F307">
        <f t="shared" si="212"/>
        <v>1</v>
      </c>
      <c r="G307">
        <f t="shared" si="262"/>
        <v>15.880191697823394</v>
      </c>
      <c r="J307">
        <v>300</v>
      </c>
      <c r="K307">
        <v>20.395338866895777</v>
      </c>
      <c r="L307">
        <v>16.425753199167023</v>
      </c>
      <c r="N307">
        <f t="shared" si="213"/>
        <v>1</v>
      </c>
      <c r="O307">
        <f t="shared" si="214"/>
        <v>0</v>
      </c>
      <c r="P307">
        <f t="shared" si="215"/>
        <v>3.9695856677287544</v>
      </c>
      <c r="S307">
        <v>300</v>
      </c>
      <c r="T307">
        <v>19.558685602071396</v>
      </c>
      <c r="U307">
        <v>7.3511677732039828</v>
      </c>
      <c r="W307">
        <f t="shared" si="216"/>
        <v>1</v>
      </c>
      <c r="X307">
        <f t="shared" si="217"/>
        <v>0</v>
      </c>
      <c r="Y307">
        <f t="shared" si="218"/>
        <v>12.207517828867413</v>
      </c>
      <c r="AB307">
        <v>300</v>
      </c>
      <c r="AC307">
        <v>11.960422607791582</v>
      </c>
      <c r="AD307">
        <v>19.867294044999632</v>
      </c>
      <c r="AF307">
        <f t="shared" si="219"/>
        <v>0</v>
      </c>
      <c r="AG307">
        <f t="shared" si="220"/>
        <v>1</v>
      </c>
      <c r="AH307">
        <f t="shared" si="221"/>
        <v>7.90687143720805</v>
      </c>
      <c r="AK307">
        <v>300</v>
      </c>
      <c r="AL307">
        <v>24.180733216404221</v>
      </c>
      <c r="AM307">
        <v>17.552604667359695</v>
      </c>
      <c r="AO307">
        <f t="shared" si="222"/>
        <v>1</v>
      </c>
      <c r="AP307">
        <f t="shared" si="223"/>
        <v>0</v>
      </c>
      <c r="AQ307">
        <f t="shared" si="224"/>
        <v>6.6281285490445256</v>
      </c>
      <c r="AT307">
        <v>300</v>
      </c>
      <c r="AU307">
        <v>18.041004496735791</v>
      </c>
      <c r="AV307">
        <v>29.036489266937224</v>
      </c>
      <c r="AX307">
        <f t="shared" si="225"/>
        <v>0</v>
      </c>
      <c r="AY307">
        <f t="shared" si="226"/>
        <v>1</v>
      </c>
      <c r="AZ307">
        <f t="shared" si="227"/>
        <v>10.995484770201433</v>
      </c>
      <c r="BC307">
        <v>300</v>
      </c>
      <c r="BD307" t="e">
        <v>#N/A</v>
      </c>
      <c r="BE307" t="e">
        <v>#N/A</v>
      </c>
      <c r="BG307" t="e">
        <f t="shared" si="228"/>
        <v>#N/A</v>
      </c>
      <c r="BH307" t="e">
        <f t="shared" si="229"/>
        <v>#N/A</v>
      </c>
      <c r="BI307" t="e">
        <f t="shared" si="230"/>
        <v>#N/A</v>
      </c>
      <c r="BL307">
        <v>300</v>
      </c>
      <c r="BM307">
        <v>29.092408133443087</v>
      </c>
      <c r="BN307">
        <v>9.6942096906683393</v>
      </c>
      <c r="BP307">
        <f t="shared" si="231"/>
        <v>1</v>
      </c>
      <c r="BQ307">
        <f t="shared" si="232"/>
        <v>0</v>
      </c>
      <c r="BR307">
        <f t="shared" si="233"/>
        <v>19.398198442774749</v>
      </c>
      <c r="BU307">
        <v>300</v>
      </c>
      <c r="BV307">
        <v>32.712785400199948</v>
      </c>
      <c r="BW307">
        <v>8.074722749223735</v>
      </c>
      <c r="BY307">
        <f t="shared" si="234"/>
        <v>1</v>
      </c>
      <c r="BZ307">
        <f t="shared" si="235"/>
        <v>0</v>
      </c>
      <c r="CA307">
        <f t="shared" si="236"/>
        <v>24.638062650976213</v>
      </c>
      <c r="CD307">
        <v>300</v>
      </c>
      <c r="CE307">
        <v>17.760521104182757</v>
      </c>
      <c r="CF307">
        <v>19.787483777445786</v>
      </c>
      <c r="CH307">
        <f t="shared" si="237"/>
        <v>0</v>
      </c>
      <c r="CI307">
        <f t="shared" si="238"/>
        <v>1</v>
      </c>
      <c r="CJ307">
        <f t="shared" si="239"/>
        <v>2.0269626732630286</v>
      </c>
      <c r="CM307">
        <v>300</v>
      </c>
      <c r="CN307">
        <v>18.21735329271641</v>
      </c>
      <c r="CO307">
        <v>10.052869712510011</v>
      </c>
      <c r="CQ307">
        <f t="shared" si="240"/>
        <v>1</v>
      </c>
      <c r="CR307">
        <f t="shared" si="241"/>
        <v>0</v>
      </c>
      <c r="CS307">
        <f t="shared" si="242"/>
        <v>8.1644835802063991</v>
      </c>
      <c r="CV307">
        <v>300</v>
      </c>
      <c r="CW307">
        <v>19.743831268287149</v>
      </c>
      <c r="CX307">
        <v>13.443387224136728</v>
      </c>
      <c r="CZ307">
        <f t="shared" si="243"/>
        <v>1</v>
      </c>
      <c r="DA307">
        <f t="shared" si="244"/>
        <v>0</v>
      </c>
      <c r="DB307">
        <f t="shared" si="245"/>
        <v>6.3004440441504208</v>
      </c>
      <c r="DE307">
        <v>300</v>
      </c>
      <c r="DF307">
        <v>14.269295872978878</v>
      </c>
      <c r="DG307">
        <v>28.836119134416883</v>
      </c>
      <c r="DI307">
        <f t="shared" si="246"/>
        <v>0</v>
      </c>
      <c r="DJ307">
        <f t="shared" si="247"/>
        <v>1</v>
      </c>
      <c r="DK307">
        <f t="shared" si="248"/>
        <v>14.566823261438005</v>
      </c>
      <c r="DN307">
        <v>300</v>
      </c>
      <c r="DO307">
        <v>22.679399168711733</v>
      </c>
      <c r="DP307">
        <v>9.5205789241159877</v>
      </c>
      <c r="DR307">
        <f t="shared" si="249"/>
        <v>1</v>
      </c>
      <c r="DS307">
        <f t="shared" si="250"/>
        <v>0</v>
      </c>
      <c r="DT307">
        <f t="shared" si="251"/>
        <v>13.158820244595745</v>
      </c>
      <c r="DW307">
        <v>300</v>
      </c>
      <c r="DX307">
        <v>25.505047577886618</v>
      </c>
      <c r="DY307">
        <v>17.605012306823593</v>
      </c>
      <c r="EA307">
        <f t="shared" si="252"/>
        <v>1</v>
      </c>
      <c r="EB307">
        <f t="shared" si="253"/>
        <v>0</v>
      </c>
      <c r="EC307">
        <f t="shared" si="254"/>
        <v>7.9000352710630253</v>
      </c>
      <c r="EF307">
        <v>300</v>
      </c>
      <c r="EG307">
        <v>19.599171428904235</v>
      </c>
      <c r="EH307">
        <v>18.252384489541285</v>
      </c>
      <c r="EJ307">
        <f t="shared" si="255"/>
        <v>1</v>
      </c>
      <c r="EK307">
        <f t="shared" si="256"/>
        <v>0</v>
      </c>
      <c r="EL307">
        <f t="shared" si="257"/>
        <v>1.3467869393629499</v>
      </c>
      <c r="EO307">
        <v>300</v>
      </c>
      <c r="EP307">
        <v>23.465029405648348</v>
      </c>
      <c r="EQ307">
        <v>28.900872462835775</v>
      </c>
      <c r="ES307">
        <f t="shared" si="258"/>
        <v>0</v>
      </c>
      <c r="ET307">
        <f t="shared" si="259"/>
        <v>1</v>
      </c>
      <c r="EU307">
        <f t="shared" si="260"/>
        <v>5.4358430571874266</v>
      </c>
    </row>
    <row r="308" spans="1:151" x14ac:dyDescent="0.25">
      <c r="A308">
        <v>301</v>
      </c>
      <c r="B308">
        <v>8.4857451196094846</v>
      </c>
      <c r="C308">
        <v>4.6616198185900402</v>
      </c>
      <c r="E308">
        <f t="shared" si="261"/>
        <v>1</v>
      </c>
      <c r="F308">
        <f t="shared" si="212"/>
        <v>0</v>
      </c>
      <c r="G308">
        <f t="shared" si="262"/>
        <v>3.8241253010194445</v>
      </c>
      <c r="J308">
        <v>301</v>
      </c>
      <c r="K308">
        <v>12.411545648935505</v>
      </c>
      <c r="L308">
        <v>21.437867315058266</v>
      </c>
      <c r="N308">
        <f t="shared" si="213"/>
        <v>0</v>
      </c>
      <c r="O308">
        <f t="shared" si="214"/>
        <v>1</v>
      </c>
      <c r="P308">
        <f t="shared" si="215"/>
        <v>9.0263216661227617</v>
      </c>
      <c r="S308">
        <v>301</v>
      </c>
      <c r="T308">
        <v>23.374481132386173</v>
      </c>
      <c r="U308">
        <v>28.934358384795321</v>
      </c>
      <c r="W308">
        <f t="shared" si="216"/>
        <v>0</v>
      </c>
      <c r="X308">
        <f t="shared" si="217"/>
        <v>1</v>
      </c>
      <c r="Y308">
        <f t="shared" si="218"/>
        <v>5.559877252409148</v>
      </c>
      <c r="AB308">
        <v>301</v>
      </c>
      <c r="AC308">
        <v>30.902574386052457</v>
      </c>
      <c r="AD308">
        <v>18.778544825346099</v>
      </c>
      <c r="AF308">
        <f t="shared" si="219"/>
        <v>1</v>
      </c>
      <c r="AG308">
        <f t="shared" si="220"/>
        <v>0</v>
      </c>
      <c r="AH308">
        <f t="shared" si="221"/>
        <v>12.124029560706358</v>
      </c>
      <c r="AK308">
        <v>301</v>
      </c>
      <c r="AL308">
        <v>12.033538861292165</v>
      </c>
      <c r="AM308">
        <v>18.251168216719222</v>
      </c>
      <c r="AO308">
        <f t="shared" si="222"/>
        <v>0</v>
      </c>
      <c r="AP308">
        <f t="shared" si="223"/>
        <v>1</v>
      </c>
      <c r="AQ308">
        <f t="shared" si="224"/>
        <v>6.2176293554270572</v>
      </c>
      <c r="AT308">
        <v>301</v>
      </c>
      <c r="AU308">
        <v>21.609803225802942</v>
      </c>
      <c r="AV308">
        <v>35.531126820841678</v>
      </c>
      <c r="AX308">
        <f t="shared" si="225"/>
        <v>0</v>
      </c>
      <c r="AY308">
        <f t="shared" si="226"/>
        <v>1</v>
      </c>
      <c r="AZ308">
        <f t="shared" si="227"/>
        <v>13.921323595038736</v>
      </c>
      <c r="BC308">
        <v>301</v>
      </c>
      <c r="BD308" t="e">
        <v>#N/A</v>
      </c>
      <c r="BE308" t="e">
        <v>#N/A</v>
      </c>
      <c r="BG308" t="e">
        <f t="shared" si="228"/>
        <v>#N/A</v>
      </c>
      <c r="BH308" t="e">
        <f t="shared" si="229"/>
        <v>#N/A</v>
      </c>
      <c r="BI308" t="e">
        <f t="shared" si="230"/>
        <v>#N/A</v>
      </c>
      <c r="BL308">
        <v>301</v>
      </c>
      <c r="BM308">
        <v>27.25279029911805</v>
      </c>
      <c r="BN308">
        <v>14.086277636831353</v>
      </c>
      <c r="BP308">
        <f t="shared" si="231"/>
        <v>1</v>
      </c>
      <c r="BQ308">
        <f t="shared" si="232"/>
        <v>0</v>
      </c>
      <c r="BR308">
        <f t="shared" si="233"/>
        <v>13.166512662286697</v>
      </c>
      <c r="BU308">
        <v>301</v>
      </c>
      <c r="BV308">
        <v>3.2686122604606318</v>
      </c>
      <c r="BW308">
        <v>20.939451010266659</v>
      </c>
      <c r="BY308">
        <f t="shared" si="234"/>
        <v>0</v>
      </c>
      <c r="BZ308">
        <f t="shared" si="235"/>
        <v>1</v>
      </c>
      <c r="CA308">
        <f t="shared" si="236"/>
        <v>17.670838749806027</v>
      </c>
      <c r="CD308">
        <v>301</v>
      </c>
      <c r="CE308">
        <v>18.770151249313479</v>
      </c>
      <c r="CF308">
        <v>27.805953074755198</v>
      </c>
      <c r="CH308">
        <f t="shared" si="237"/>
        <v>0</v>
      </c>
      <c r="CI308">
        <f t="shared" si="238"/>
        <v>1</v>
      </c>
      <c r="CJ308">
        <f t="shared" si="239"/>
        <v>9.0358018254417196</v>
      </c>
      <c r="CM308">
        <v>301</v>
      </c>
      <c r="CN308">
        <v>14.34126563066625</v>
      </c>
      <c r="CO308">
        <v>11.845576068758646</v>
      </c>
      <c r="CQ308">
        <f t="shared" si="240"/>
        <v>1</v>
      </c>
      <c r="CR308">
        <f t="shared" si="241"/>
        <v>0</v>
      </c>
      <c r="CS308">
        <f t="shared" si="242"/>
        <v>2.4956895619076036</v>
      </c>
      <c r="CV308">
        <v>301</v>
      </c>
      <c r="CW308">
        <v>29.361172624293005</v>
      </c>
      <c r="CX308">
        <v>23.519612077244897</v>
      </c>
      <c r="CZ308">
        <f t="shared" si="243"/>
        <v>1</v>
      </c>
      <c r="DA308">
        <f t="shared" si="244"/>
        <v>0</v>
      </c>
      <c r="DB308">
        <f t="shared" si="245"/>
        <v>5.8415605470481076</v>
      </c>
      <c r="DE308">
        <v>301</v>
      </c>
      <c r="DF308">
        <v>28.081900106676397</v>
      </c>
      <c r="DG308">
        <v>22.017162835828007</v>
      </c>
      <c r="DI308">
        <f t="shared" si="246"/>
        <v>1</v>
      </c>
      <c r="DJ308">
        <f t="shared" si="247"/>
        <v>0</v>
      </c>
      <c r="DK308">
        <f t="shared" si="248"/>
        <v>6.06473727084839</v>
      </c>
      <c r="DN308">
        <v>301</v>
      </c>
      <c r="DO308">
        <v>21.378262893366156</v>
      </c>
      <c r="DP308">
        <v>23.863608251903862</v>
      </c>
      <c r="DR308">
        <f t="shared" si="249"/>
        <v>0</v>
      </c>
      <c r="DS308">
        <f t="shared" si="250"/>
        <v>1</v>
      </c>
      <c r="DT308">
        <f t="shared" si="251"/>
        <v>2.4853453585377068</v>
      </c>
      <c r="DW308">
        <v>301</v>
      </c>
      <c r="DX308">
        <v>12.210296113560817</v>
      </c>
      <c r="DY308">
        <v>20.634851399912101</v>
      </c>
      <c r="EA308">
        <f t="shared" si="252"/>
        <v>0</v>
      </c>
      <c r="EB308">
        <f t="shared" si="253"/>
        <v>1</v>
      </c>
      <c r="EC308">
        <f t="shared" si="254"/>
        <v>8.4245552863512838</v>
      </c>
      <c r="EF308">
        <v>301</v>
      </c>
      <c r="EG308">
        <v>21.354818124735324</v>
      </c>
      <c r="EH308">
        <v>12.348192263317376</v>
      </c>
      <c r="EJ308">
        <f t="shared" si="255"/>
        <v>1</v>
      </c>
      <c r="EK308">
        <f t="shared" si="256"/>
        <v>0</v>
      </c>
      <c r="EL308">
        <f t="shared" si="257"/>
        <v>9.0066258614179482</v>
      </c>
      <c r="EO308">
        <v>301</v>
      </c>
      <c r="EP308">
        <v>23.210510261490644</v>
      </c>
      <c r="EQ308">
        <v>22.977361094485836</v>
      </c>
      <c r="ES308">
        <f t="shared" si="258"/>
        <v>1</v>
      </c>
      <c r="ET308">
        <f t="shared" si="259"/>
        <v>0</v>
      </c>
      <c r="EU308">
        <f t="shared" si="260"/>
        <v>0.23314916700480737</v>
      </c>
    </row>
    <row r="309" spans="1:151" x14ac:dyDescent="0.25">
      <c r="A309">
        <v>302</v>
      </c>
      <c r="B309">
        <v>10.454307354478509</v>
      </c>
      <c r="C309">
        <v>17.954185997275797</v>
      </c>
      <c r="E309">
        <f t="shared" si="261"/>
        <v>0</v>
      </c>
      <c r="F309">
        <f t="shared" si="212"/>
        <v>1</v>
      </c>
      <c r="G309">
        <f t="shared" si="262"/>
        <v>7.4998786427972881</v>
      </c>
      <c r="J309">
        <v>302</v>
      </c>
      <c r="K309">
        <v>26.195245164823454</v>
      </c>
      <c r="L309">
        <v>19.391862315018038</v>
      </c>
      <c r="N309">
        <f t="shared" si="213"/>
        <v>1</v>
      </c>
      <c r="O309">
        <f t="shared" si="214"/>
        <v>0</v>
      </c>
      <c r="P309">
        <f t="shared" si="215"/>
        <v>6.8033828498054163</v>
      </c>
      <c r="S309">
        <v>302</v>
      </c>
      <c r="T309">
        <v>17.465870798099822</v>
      </c>
      <c r="U309">
        <v>23.284692910105427</v>
      </c>
      <c r="W309">
        <f t="shared" si="216"/>
        <v>0</v>
      </c>
      <c r="X309">
        <f t="shared" si="217"/>
        <v>1</v>
      </c>
      <c r="Y309">
        <f t="shared" si="218"/>
        <v>5.8188221120056056</v>
      </c>
      <c r="AB309">
        <v>302</v>
      </c>
      <c r="AC309">
        <v>23.488651073366285</v>
      </c>
      <c r="AD309">
        <v>18.217781771241743</v>
      </c>
      <c r="AF309">
        <f t="shared" si="219"/>
        <v>1</v>
      </c>
      <c r="AG309">
        <f t="shared" si="220"/>
        <v>0</v>
      </c>
      <c r="AH309">
        <f t="shared" si="221"/>
        <v>5.2708693021245416</v>
      </c>
      <c r="AK309">
        <v>302</v>
      </c>
      <c r="AL309">
        <v>19.688395182845468</v>
      </c>
      <c r="AM309">
        <v>30.519699197692191</v>
      </c>
      <c r="AO309">
        <f t="shared" si="222"/>
        <v>0</v>
      </c>
      <c r="AP309">
        <f t="shared" si="223"/>
        <v>1</v>
      </c>
      <c r="AQ309">
        <f t="shared" si="224"/>
        <v>10.831304014846722</v>
      </c>
      <c r="AT309">
        <v>302</v>
      </c>
      <c r="AU309">
        <v>17.404761169895423</v>
      </c>
      <c r="AV309">
        <v>25.353994779103019</v>
      </c>
      <c r="AX309">
        <f t="shared" si="225"/>
        <v>0</v>
      </c>
      <c r="AY309">
        <f t="shared" si="226"/>
        <v>1</v>
      </c>
      <c r="AZ309">
        <f t="shared" si="227"/>
        <v>7.9492336092075959</v>
      </c>
      <c r="BC309">
        <v>302</v>
      </c>
      <c r="BD309" t="e">
        <v>#N/A</v>
      </c>
      <c r="BE309" t="e">
        <v>#N/A</v>
      </c>
      <c r="BG309" t="e">
        <f t="shared" si="228"/>
        <v>#N/A</v>
      </c>
      <c r="BH309" t="e">
        <f t="shared" si="229"/>
        <v>#N/A</v>
      </c>
      <c r="BI309" t="e">
        <f t="shared" si="230"/>
        <v>#N/A</v>
      </c>
      <c r="BL309">
        <v>302</v>
      </c>
      <c r="BM309">
        <v>28.295446702309707</v>
      </c>
      <c r="BN309">
        <v>7.6041868796805057</v>
      </c>
      <c r="BP309">
        <f t="shared" si="231"/>
        <v>1</v>
      </c>
      <c r="BQ309">
        <f t="shared" si="232"/>
        <v>0</v>
      </c>
      <c r="BR309">
        <f t="shared" si="233"/>
        <v>20.691259822629203</v>
      </c>
      <c r="BU309">
        <v>302</v>
      </c>
      <c r="BV309">
        <v>20.706171620423074</v>
      </c>
      <c r="BW309">
        <v>19.841772355036781</v>
      </c>
      <c r="BY309">
        <f t="shared" si="234"/>
        <v>1</v>
      </c>
      <c r="BZ309">
        <f t="shared" si="235"/>
        <v>0</v>
      </c>
      <c r="CA309">
        <f t="shared" si="236"/>
        <v>0.86439926538629308</v>
      </c>
      <c r="CD309">
        <v>302</v>
      </c>
      <c r="CE309">
        <v>19.705382939718113</v>
      </c>
      <c r="CF309">
        <v>25.712063316649569</v>
      </c>
      <c r="CH309">
        <f t="shared" si="237"/>
        <v>0</v>
      </c>
      <c r="CI309">
        <f t="shared" si="238"/>
        <v>1</v>
      </c>
      <c r="CJ309">
        <f t="shared" si="239"/>
        <v>6.0066803769314561</v>
      </c>
      <c r="CM309">
        <v>302</v>
      </c>
      <c r="CN309">
        <v>22.69155651199906</v>
      </c>
      <c r="CO309">
        <v>12.982967336443322</v>
      </c>
      <c r="CQ309">
        <f t="shared" si="240"/>
        <v>1</v>
      </c>
      <c r="CR309">
        <f t="shared" si="241"/>
        <v>0</v>
      </c>
      <c r="CS309">
        <f t="shared" si="242"/>
        <v>9.7085891755557387</v>
      </c>
      <c r="CV309">
        <v>302</v>
      </c>
      <c r="CW309">
        <v>21.426715661266414</v>
      </c>
      <c r="CX309">
        <v>16.560019271832047</v>
      </c>
      <c r="CZ309">
        <f t="shared" si="243"/>
        <v>1</v>
      </c>
      <c r="DA309">
        <f t="shared" si="244"/>
        <v>0</v>
      </c>
      <c r="DB309">
        <f t="shared" si="245"/>
        <v>4.8666963894343667</v>
      </c>
      <c r="DE309">
        <v>302</v>
      </c>
      <c r="DF309">
        <v>15.131117544909522</v>
      </c>
      <c r="DG309">
        <v>27.892925254431404</v>
      </c>
      <c r="DI309">
        <f t="shared" si="246"/>
        <v>0</v>
      </c>
      <c r="DJ309">
        <f t="shared" si="247"/>
        <v>1</v>
      </c>
      <c r="DK309">
        <f t="shared" si="248"/>
        <v>12.761807709521882</v>
      </c>
      <c r="DN309">
        <v>302</v>
      </c>
      <c r="DO309">
        <v>24.191235419277863</v>
      </c>
      <c r="DP309">
        <v>13.548575670923661</v>
      </c>
      <c r="DR309">
        <f t="shared" si="249"/>
        <v>1</v>
      </c>
      <c r="DS309">
        <f t="shared" si="250"/>
        <v>0</v>
      </c>
      <c r="DT309">
        <f t="shared" si="251"/>
        <v>10.642659748354202</v>
      </c>
      <c r="DW309">
        <v>302</v>
      </c>
      <c r="DX309">
        <v>13.29568123889703</v>
      </c>
      <c r="DY309">
        <v>15.250486901408269</v>
      </c>
      <c r="EA309">
        <f t="shared" si="252"/>
        <v>0</v>
      </c>
      <c r="EB309">
        <f t="shared" si="253"/>
        <v>1</v>
      </c>
      <c r="EC309">
        <f t="shared" si="254"/>
        <v>1.9548056625112391</v>
      </c>
      <c r="EF309">
        <v>302</v>
      </c>
      <c r="EG309">
        <v>22.817834758783693</v>
      </c>
      <c r="EH309">
        <v>14.036401056975876</v>
      </c>
      <c r="EJ309">
        <f t="shared" si="255"/>
        <v>1</v>
      </c>
      <c r="EK309">
        <f t="shared" si="256"/>
        <v>0</v>
      </c>
      <c r="EL309">
        <f t="shared" si="257"/>
        <v>8.781433701807817</v>
      </c>
      <c r="EO309">
        <v>302</v>
      </c>
      <c r="EP309">
        <v>21.706125285656178</v>
      </c>
      <c r="EQ309">
        <v>6.5675206699703814</v>
      </c>
      <c r="ES309">
        <f t="shared" si="258"/>
        <v>1</v>
      </c>
      <c r="ET309">
        <f t="shared" si="259"/>
        <v>0</v>
      </c>
      <c r="EU309">
        <f t="shared" si="260"/>
        <v>15.138604615685797</v>
      </c>
    </row>
    <row r="310" spans="1:151" x14ac:dyDescent="0.25">
      <c r="A310">
        <v>303</v>
      </c>
      <c r="B310">
        <v>11.923928492633388</v>
      </c>
      <c r="C310">
        <v>22.452438573092639</v>
      </c>
      <c r="E310">
        <f t="shared" si="261"/>
        <v>0</v>
      </c>
      <c r="F310">
        <f t="shared" si="212"/>
        <v>1</v>
      </c>
      <c r="G310">
        <f t="shared" si="262"/>
        <v>10.528510080459251</v>
      </c>
      <c r="J310">
        <v>303</v>
      </c>
      <c r="K310">
        <v>15.96554579594258</v>
      </c>
      <c r="L310">
        <v>26.986419550094229</v>
      </c>
      <c r="N310">
        <f t="shared" si="213"/>
        <v>0</v>
      </c>
      <c r="O310">
        <f t="shared" si="214"/>
        <v>1</v>
      </c>
      <c r="P310">
        <f t="shared" si="215"/>
        <v>11.020873754151649</v>
      </c>
      <c r="S310">
        <v>303</v>
      </c>
      <c r="T310">
        <v>17.185534780633368</v>
      </c>
      <c r="U310">
        <v>37.305827412112919</v>
      </c>
      <c r="W310">
        <f t="shared" si="216"/>
        <v>0</v>
      </c>
      <c r="X310">
        <f t="shared" si="217"/>
        <v>1</v>
      </c>
      <c r="Y310">
        <f t="shared" si="218"/>
        <v>20.12029263147955</v>
      </c>
      <c r="AB310">
        <v>303</v>
      </c>
      <c r="AC310">
        <v>21.848133938168154</v>
      </c>
      <c r="AD310">
        <v>18.697542081716232</v>
      </c>
      <c r="AF310">
        <f t="shared" si="219"/>
        <v>1</v>
      </c>
      <c r="AG310">
        <f t="shared" si="220"/>
        <v>0</v>
      </c>
      <c r="AH310">
        <f t="shared" si="221"/>
        <v>3.1505918564519213</v>
      </c>
      <c r="AK310">
        <v>303</v>
      </c>
      <c r="AL310">
        <v>24.084226284754095</v>
      </c>
      <c r="AM310">
        <v>21.589285028167275</v>
      </c>
      <c r="AO310">
        <f t="shared" si="222"/>
        <v>1</v>
      </c>
      <c r="AP310">
        <f t="shared" si="223"/>
        <v>0</v>
      </c>
      <c r="AQ310">
        <f t="shared" si="224"/>
        <v>2.4949412565868201</v>
      </c>
      <c r="AT310">
        <v>303</v>
      </c>
      <c r="AU310">
        <v>23.535177526898757</v>
      </c>
      <c r="AV310">
        <v>22.305117672194424</v>
      </c>
      <c r="AX310">
        <f t="shared" si="225"/>
        <v>1</v>
      </c>
      <c r="AY310">
        <f t="shared" si="226"/>
        <v>0</v>
      </c>
      <c r="AZ310">
        <f t="shared" si="227"/>
        <v>1.2300598547043329</v>
      </c>
      <c r="BC310">
        <v>303</v>
      </c>
      <c r="BD310" t="e">
        <v>#N/A</v>
      </c>
      <c r="BE310" t="e">
        <v>#N/A</v>
      </c>
      <c r="BG310" t="e">
        <f t="shared" si="228"/>
        <v>#N/A</v>
      </c>
      <c r="BH310" t="e">
        <f t="shared" si="229"/>
        <v>#N/A</v>
      </c>
      <c r="BI310" t="e">
        <f t="shared" si="230"/>
        <v>#N/A</v>
      </c>
      <c r="BL310">
        <v>303</v>
      </c>
      <c r="BM310">
        <v>37.243842702736927</v>
      </c>
      <c r="BN310">
        <v>18.455444208782509</v>
      </c>
      <c r="BP310">
        <f t="shared" si="231"/>
        <v>1</v>
      </c>
      <c r="BQ310">
        <f t="shared" si="232"/>
        <v>0</v>
      </c>
      <c r="BR310">
        <f t="shared" si="233"/>
        <v>18.788398493954418</v>
      </c>
      <c r="BU310">
        <v>303</v>
      </c>
      <c r="BV310">
        <v>28.861920284616431</v>
      </c>
      <c r="BW310">
        <v>27.467895353012977</v>
      </c>
      <c r="BY310">
        <f t="shared" si="234"/>
        <v>1</v>
      </c>
      <c r="BZ310">
        <f t="shared" si="235"/>
        <v>0</v>
      </c>
      <c r="CA310">
        <f t="shared" si="236"/>
        <v>1.3940249316034539</v>
      </c>
      <c r="CD310">
        <v>303</v>
      </c>
      <c r="CE310">
        <v>22.520681053765795</v>
      </c>
      <c r="CF310">
        <v>63.005444065324198</v>
      </c>
      <c r="CH310">
        <f t="shared" si="237"/>
        <v>0</v>
      </c>
      <c r="CI310">
        <f t="shared" si="238"/>
        <v>1</v>
      </c>
      <c r="CJ310">
        <f t="shared" si="239"/>
        <v>40.4847630115584</v>
      </c>
      <c r="CM310">
        <v>303</v>
      </c>
      <c r="CN310">
        <v>20.579964384229431</v>
      </c>
      <c r="CO310">
        <v>6.3864908959121678</v>
      </c>
      <c r="CQ310">
        <f t="shared" si="240"/>
        <v>1</v>
      </c>
      <c r="CR310">
        <f t="shared" si="241"/>
        <v>0</v>
      </c>
      <c r="CS310">
        <f t="shared" si="242"/>
        <v>14.193473488317263</v>
      </c>
      <c r="CV310">
        <v>303</v>
      </c>
      <c r="CW310">
        <v>22.9520399786113</v>
      </c>
      <c r="CX310">
        <v>16.610208938497191</v>
      </c>
      <c r="CZ310">
        <f t="shared" si="243"/>
        <v>1</v>
      </c>
      <c r="DA310">
        <f t="shared" si="244"/>
        <v>0</v>
      </c>
      <c r="DB310">
        <f t="shared" si="245"/>
        <v>6.3418310401141085</v>
      </c>
      <c r="DE310">
        <v>303</v>
      </c>
      <c r="DF310">
        <v>15.250576651038401</v>
      </c>
      <c r="DG310">
        <v>15.190067202169907</v>
      </c>
      <c r="DI310">
        <f t="shared" si="246"/>
        <v>1</v>
      </c>
      <c r="DJ310">
        <f t="shared" si="247"/>
        <v>0</v>
      </c>
      <c r="DK310">
        <f t="shared" si="248"/>
        <v>6.0509448868494076E-2</v>
      </c>
      <c r="DN310">
        <v>303</v>
      </c>
      <c r="DO310">
        <v>24.435040542890199</v>
      </c>
      <c r="DP310">
        <v>29.190646372039524</v>
      </c>
      <c r="DR310">
        <f t="shared" si="249"/>
        <v>0</v>
      </c>
      <c r="DS310">
        <f t="shared" si="250"/>
        <v>1</v>
      </c>
      <c r="DT310">
        <f t="shared" si="251"/>
        <v>4.7556058291493244</v>
      </c>
      <c r="DW310">
        <v>303</v>
      </c>
      <c r="DX310">
        <v>19.350225868711107</v>
      </c>
      <c r="DY310">
        <v>19.203112383109069</v>
      </c>
      <c r="EA310">
        <f t="shared" si="252"/>
        <v>1</v>
      </c>
      <c r="EB310">
        <f t="shared" si="253"/>
        <v>0</v>
      </c>
      <c r="EC310">
        <f t="shared" si="254"/>
        <v>0.14711348560203774</v>
      </c>
      <c r="EF310">
        <v>303</v>
      </c>
      <c r="EG310">
        <v>21.863325186795638</v>
      </c>
      <c r="EH310">
        <v>11.589949153432642</v>
      </c>
      <c r="EJ310">
        <f t="shared" si="255"/>
        <v>1</v>
      </c>
      <c r="EK310">
        <f t="shared" si="256"/>
        <v>0</v>
      </c>
      <c r="EL310">
        <f t="shared" si="257"/>
        <v>10.273376033362997</v>
      </c>
      <c r="EO310">
        <v>303</v>
      </c>
      <c r="EP310">
        <v>21.190214834505841</v>
      </c>
      <c r="EQ310">
        <v>26.9460925278484</v>
      </c>
      <c r="ES310">
        <f t="shared" si="258"/>
        <v>0</v>
      </c>
      <c r="ET310">
        <f t="shared" si="259"/>
        <v>1</v>
      </c>
      <c r="EU310">
        <f t="shared" si="260"/>
        <v>5.7558776933425584</v>
      </c>
    </row>
    <row r="311" spans="1:151" x14ac:dyDescent="0.25">
      <c r="A311">
        <v>304</v>
      </c>
      <c r="B311">
        <v>12.759113963350881</v>
      </c>
      <c r="C311">
        <v>45.667402921923646</v>
      </c>
      <c r="E311">
        <f t="shared" si="261"/>
        <v>0</v>
      </c>
      <c r="F311">
        <f t="shared" si="212"/>
        <v>1</v>
      </c>
      <c r="G311">
        <f t="shared" si="262"/>
        <v>32.908288958572768</v>
      </c>
      <c r="J311">
        <v>304</v>
      </c>
      <c r="K311">
        <v>21.236239703613325</v>
      </c>
      <c r="L311">
        <v>13.984885396704145</v>
      </c>
      <c r="N311">
        <f t="shared" si="213"/>
        <v>1</v>
      </c>
      <c r="O311">
        <f t="shared" si="214"/>
        <v>0</v>
      </c>
      <c r="P311">
        <f t="shared" si="215"/>
        <v>7.2513543069091799</v>
      </c>
      <c r="S311">
        <v>304</v>
      </c>
      <c r="T311">
        <v>21.813349483444572</v>
      </c>
      <c r="U311">
        <v>9.038480912152238</v>
      </c>
      <c r="W311">
        <f t="shared" si="216"/>
        <v>1</v>
      </c>
      <c r="X311">
        <f t="shared" si="217"/>
        <v>0</v>
      </c>
      <c r="Y311">
        <f t="shared" si="218"/>
        <v>12.774868571292334</v>
      </c>
      <c r="AB311">
        <v>304</v>
      </c>
      <c r="AC311">
        <v>17.441330914848535</v>
      </c>
      <c r="AD311">
        <v>16.91753807411316</v>
      </c>
      <c r="AF311">
        <f t="shared" si="219"/>
        <v>1</v>
      </c>
      <c r="AG311">
        <f t="shared" si="220"/>
        <v>0</v>
      </c>
      <c r="AH311">
        <f t="shared" si="221"/>
        <v>0.52379284073537491</v>
      </c>
      <c r="AK311">
        <v>304</v>
      </c>
      <c r="AL311">
        <v>16.561934407889762</v>
      </c>
      <c r="AM311">
        <v>29.918840793065151</v>
      </c>
      <c r="AO311">
        <f t="shared" si="222"/>
        <v>0</v>
      </c>
      <c r="AP311">
        <f t="shared" si="223"/>
        <v>1</v>
      </c>
      <c r="AQ311">
        <f t="shared" si="224"/>
        <v>13.356906385175389</v>
      </c>
      <c r="AT311">
        <v>304</v>
      </c>
      <c r="AU311">
        <v>19.466765550735698</v>
      </c>
      <c r="AV311">
        <v>28.897927803807164</v>
      </c>
      <c r="AX311">
        <f t="shared" si="225"/>
        <v>0</v>
      </c>
      <c r="AY311">
        <f t="shared" si="226"/>
        <v>1</v>
      </c>
      <c r="AZ311">
        <f t="shared" si="227"/>
        <v>9.4311622530714665</v>
      </c>
      <c r="BC311">
        <v>304</v>
      </c>
      <c r="BD311" t="e">
        <v>#N/A</v>
      </c>
      <c r="BE311" t="e">
        <v>#N/A</v>
      </c>
      <c r="BG311" t="e">
        <f t="shared" si="228"/>
        <v>#N/A</v>
      </c>
      <c r="BH311" t="e">
        <f t="shared" si="229"/>
        <v>#N/A</v>
      </c>
      <c r="BI311" t="e">
        <f t="shared" si="230"/>
        <v>#N/A</v>
      </c>
      <c r="BL311">
        <v>304</v>
      </c>
      <c r="BM311">
        <v>20.313510098472115</v>
      </c>
      <c r="BN311">
        <v>14.189760826265241</v>
      </c>
      <c r="BP311">
        <f t="shared" si="231"/>
        <v>1</v>
      </c>
      <c r="BQ311">
        <f t="shared" si="232"/>
        <v>0</v>
      </c>
      <c r="BR311">
        <f t="shared" si="233"/>
        <v>6.123749272206874</v>
      </c>
      <c r="BU311">
        <v>304</v>
      </c>
      <c r="BV311">
        <v>33.103264245639153</v>
      </c>
      <c r="BW311">
        <v>24.346207005562064</v>
      </c>
      <c r="BY311">
        <f t="shared" si="234"/>
        <v>1</v>
      </c>
      <c r="BZ311">
        <f t="shared" si="235"/>
        <v>0</v>
      </c>
      <c r="CA311">
        <f t="shared" si="236"/>
        <v>8.7570572400770885</v>
      </c>
      <c r="CD311">
        <v>304</v>
      </c>
      <c r="CE311">
        <v>22.775928076910695</v>
      </c>
      <c r="CF311">
        <v>17.011277682348314</v>
      </c>
      <c r="CH311">
        <f t="shared" si="237"/>
        <v>1</v>
      </c>
      <c r="CI311">
        <f t="shared" si="238"/>
        <v>0</v>
      </c>
      <c r="CJ311">
        <f t="shared" si="239"/>
        <v>5.7646503945623806</v>
      </c>
      <c r="CM311">
        <v>304</v>
      </c>
      <c r="CN311">
        <v>19.442724709702073</v>
      </c>
      <c r="CO311">
        <v>21.06347485842921</v>
      </c>
      <c r="CQ311">
        <f t="shared" si="240"/>
        <v>0</v>
      </c>
      <c r="CR311">
        <f t="shared" si="241"/>
        <v>1</v>
      </c>
      <c r="CS311">
        <f t="shared" si="242"/>
        <v>1.6207501487271365</v>
      </c>
      <c r="CV311">
        <v>304</v>
      </c>
      <c r="CW311">
        <v>21.76088253452594</v>
      </c>
      <c r="CX311">
        <v>16.055535196925504</v>
      </c>
      <c r="CZ311">
        <f t="shared" si="243"/>
        <v>1</v>
      </c>
      <c r="DA311">
        <f t="shared" si="244"/>
        <v>0</v>
      </c>
      <c r="DB311">
        <f t="shared" si="245"/>
        <v>5.7053473376004362</v>
      </c>
      <c r="DE311">
        <v>304</v>
      </c>
      <c r="DF311">
        <v>9.6259765341436889</v>
      </c>
      <c r="DG311">
        <v>33.043182396393348</v>
      </c>
      <c r="DI311">
        <f t="shared" si="246"/>
        <v>0</v>
      </c>
      <c r="DJ311">
        <f t="shared" si="247"/>
        <v>1</v>
      </c>
      <c r="DK311">
        <f t="shared" si="248"/>
        <v>23.417205862249659</v>
      </c>
      <c r="DN311">
        <v>304</v>
      </c>
      <c r="DO311">
        <v>20.653365803760185</v>
      </c>
      <c r="DP311">
        <v>15.017295800928068</v>
      </c>
      <c r="DR311">
        <f t="shared" si="249"/>
        <v>1</v>
      </c>
      <c r="DS311">
        <f t="shared" si="250"/>
        <v>0</v>
      </c>
      <c r="DT311">
        <f t="shared" si="251"/>
        <v>5.6360700028321169</v>
      </c>
      <c r="DW311">
        <v>304</v>
      </c>
      <c r="DX311">
        <v>18.925090592224052</v>
      </c>
      <c r="DY311">
        <v>22.883179971502507</v>
      </c>
      <c r="EA311">
        <f t="shared" si="252"/>
        <v>0</v>
      </c>
      <c r="EB311">
        <f t="shared" si="253"/>
        <v>1</v>
      </c>
      <c r="EC311">
        <f t="shared" si="254"/>
        <v>3.9580893792784551</v>
      </c>
      <c r="EF311">
        <v>304</v>
      </c>
      <c r="EG311">
        <v>13.67098581878394</v>
      </c>
      <c r="EH311">
        <v>19.403820819164078</v>
      </c>
      <c r="EJ311">
        <f t="shared" si="255"/>
        <v>0</v>
      </c>
      <c r="EK311">
        <f t="shared" si="256"/>
        <v>1</v>
      </c>
      <c r="EL311">
        <f t="shared" si="257"/>
        <v>5.7328350003801383</v>
      </c>
      <c r="EO311">
        <v>304</v>
      </c>
      <c r="EP311">
        <v>22.272089618187188</v>
      </c>
      <c r="EQ311">
        <v>-9.4027572361118281</v>
      </c>
      <c r="ES311">
        <f t="shared" si="258"/>
        <v>1</v>
      </c>
      <c r="ET311">
        <f t="shared" si="259"/>
        <v>0</v>
      </c>
      <c r="EU311">
        <f t="shared" si="260"/>
        <v>31.674846854299016</v>
      </c>
    </row>
    <row r="312" spans="1:151" x14ac:dyDescent="0.25">
      <c r="A312">
        <v>305</v>
      </c>
      <c r="B312">
        <v>10.426826253548775</v>
      </c>
      <c r="C312">
        <v>50.448708481569156</v>
      </c>
      <c r="E312">
        <f t="shared" si="261"/>
        <v>0</v>
      </c>
      <c r="F312">
        <f t="shared" si="212"/>
        <v>1</v>
      </c>
      <c r="G312">
        <f t="shared" si="262"/>
        <v>40.021882228020381</v>
      </c>
      <c r="J312">
        <v>305</v>
      </c>
      <c r="K312">
        <v>22.95131084511177</v>
      </c>
      <c r="L312">
        <v>21.712519618670441</v>
      </c>
      <c r="N312">
        <f t="shared" si="213"/>
        <v>1</v>
      </c>
      <c r="O312">
        <f t="shared" si="214"/>
        <v>0</v>
      </c>
      <c r="P312">
        <f t="shared" si="215"/>
        <v>1.2387912264413288</v>
      </c>
      <c r="S312">
        <v>305</v>
      </c>
      <c r="T312">
        <v>14.367024269176101</v>
      </c>
      <c r="U312">
        <v>47.874798455745996</v>
      </c>
      <c r="W312">
        <f t="shared" si="216"/>
        <v>0</v>
      </c>
      <c r="X312">
        <f t="shared" si="217"/>
        <v>1</v>
      </c>
      <c r="Y312">
        <f t="shared" si="218"/>
        <v>33.507774186569897</v>
      </c>
      <c r="AB312">
        <v>305</v>
      </c>
      <c r="AC312">
        <v>25.158121761440295</v>
      </c>
      <c r="AD312">
        <v>17.661362647626021</v>
      </c>
      <c r="AF312">
        <f t="shared" si="219"/>
        <v>1</v>
      </c>
      <c r="AG312">
        <f t="shared" si="220"/>
        <v>0</v>
      </c>
      <c r="AH312">
        <f t="shared" si="221"/>
        <v>7.4967591138142744</v>
      </c>
      <c r="AK312">
        <v>305</v>
      </c>
      <c r="AL312">
        <v>18.985212814596274</v>
      </c>
      <c r="AM312">
        <v>23.551917267022247</v>
      </c>
      <c r="AO312">
        <f t="shared" si="222"/>
        <v>0</v>
      </c>
      <c r="AP312">
        <f t="shared" si="223"/>
        <v>1</v>
      </c>
      <c r="AQ312">
        <f t="shared" si="224"/>
        <v>4.5667044524259737</v>
      </c>
      <c r="AT312">
        <v>305</v>
      </c>
      <c r="AU312">
        <v>17.400069606499279</v>
      </c>
      <c r="AV312">
        <v>13.063658111927776</v>
      </c>
      <c r="AX312">
        <f t="shared" si="225"/>
        <v>1</v>
      </c>
      <c r="AY312">
        <f t="shared" si="226"/>
        <v>0</v>
      </c>
      <c r="AZ312">
        <f t="shared" si="227"/>
        <v>4.3364114945715038</v>
      </c>
      <c r="BC312">
        <v>305</v>
      </c>
      <c r="BD312" t="e">
        <v>#N/A</v>
      </c>
      <c r="BE312" t="e">
        <v>#N/A</v>
      </c>
      <c r="BG312" t="e">
        <f t="shared" si="228"/>
        <v>#N/A</v>
      </c>
      <c r="BH312" t="e">
        <f t="shared" si="229"/>
        <v>#N/A</v>
      </c>
      <c r="BI312" t="e">
        <f t="shared" si="230"/>
        <v>#N/A</v>
      </c>
      <c r="BL312">
        <v>305</v>
      </c>
      <c r="BM312">
        <v>28.718331965337597</v>
      </c>
      <c r="BN312">
        <v>12.865322497245405</v>
      </c>
      <c r="BP312">
        <f t="shared" si="231"/>
        <v>1</v>
      </c>
      <c r="BQ312">
        <f t="shared" si="232"/>
        <v>0</v>
      </c>
      <c r="BR312">
        <f t="shared" si="233"/>
        <v>15.853009468092193</v>
      </c>
      <c r="BU312">
        <v>305</v>
      </c>
      <c r="BV312">
        <v>35.708005917101637</v>
      </c>
      <c r="BW312">
        <v>27.798917234820429</v>
      </c>
      <c r="BY312">
        <f t="shared" si="234"/>
        <v>1</v>
      </c>
      <c r="BZ312">
        <f t="shared" si="235"/>
        <v>0</v>
      </c>
      <c r="CA312">
        <f t="shared" si="236"/>
        <v>7.9090886822812081</v>
      </c>
      <c r="CD312">
        <v>305</v>
      </c>
      <c r="CE312">
        <v>19.726970878837086</v>
      </c>
      <c r="CF312">
        <v>46.397804818719464</v>
      </c>
      <c r="CH312">
        <f t="shared" si="237"/>
        <v>0</v>
      </c>
      <c r="CI312">
        <f t="shared" si="238"/>
        <v>1</v>
      </c>
      <c r="CJ312">
        <f t="shared" si="239"/>
        <v>26.670833939882378</v>
      </c>
      <c r="CM312">
        <v>305</v>
      </c>
      <c r="CN312">
        <v>24.085501951709286</v>
      </c>
      <c r="CO312">
        <v>13.008648639301777</v>
      </c>
      <c r="CQ312">
        <f t="shared" si="240"/>
        <v>1</v>
      </c>
      <c r="CR312">
        <f t="shared" si="241"/>
        <v>0</v>
      </c>
      <c r="CS312">
        <f t="shared" si="242"/>
        <v>11.076853312407509</v>
      </c>
      <c r="CV312">
        <v>305</v>
      </c>
      <c r="CW312">
        <v>21.324340222631466</v>
      </c>
      <c r="CX312">
        <v>19.703356793911247</v>
      </c>
      <c r="CZ312">
        <f t="shared" si="243"/>
        <v>1</v>
      </c>
      <c r="DA312">
        <f t="shared" si="244"/>
        <v>0</v>
      </c>
      <c r="DB312">
        <f t="shared" si="245"/>
        <v>1.6209834287202192</v>
      </c>
      <c r="DE312">
        <v>305</v>
      </c>
      <c r="DF312">
        <v>28.009354825384293</v>
      </c>
      <c r="DG312">
        <v>22.762884865965187</v>
      </c>
      <c r="DI312">
        <f t="shared" si="246"/>
        <v>1</v>
      </c>
      <c r="DJ312">
        <f t="shared" si="247"/>
        <v>0</v>
      </c>
      <c r="DK312">
        <f t="shared" si="248"/>
        <v>5.2464699594191053</v>
      </c>
      <c r="DN312">
        <v>305</v>
      </c>
      <c r="DO312">
        <v>27.742744342571601</v>
      </c>
      <c r="DP312">
        <v>14.560469768915757</v>
      </c>
      <c r="DR312">
        <f t="shared" si="249"/>
        <v>1</v>
      </c>
      <c r="DS312">
        <f t="shared" si="250"/>
        <v>0</v>
      </c>
      <c r="DT312">
        <f t="shared" si="251"/>
        <v>13.182274573655844</v>
      </c>
      <c r="DW312">
        <v>305</v>
      </c>
      <c r="DX312">
        <v>14.815069523064869</v>
      </c>
      <c r="DY312">
        <v>17.951251873885319</v>
      </c>
      <c r="EA312">
        <f t="shared" si="252"/>
        <v>0</v>
      </c>
      <c r="EB312">
        <f t="shared" si="253"/>
        <v>1</v>
      </c>
      <c r="EC312">
        <f t="shared" si="254"/>
        <v>3.1361823508204498</v>
      </c>
      <c r="EF312">
        <v>305</v>
      </c>
      <c r="EG312">
        <v>21.282312043652095</v>
      </c>
      <c r="EH312">
        <v>16.864867948384731</v>
      </c>
      <c r="EJ312">
        <f t="shared" si="255"/>
        <v>1</v>
      </c>
      <c r="EK312">
        <f t="shared" si="256"/>
        <v>0</v>
      </c>
      <c r="EL312">
        <f t="shared" si="257"/>
        <v>4.4174440952673635</v>
      </c>
      <c r="EO312">
        <v>305</v>
      </c>
      <c r="EP312">
        <v>22.493880224429272</v>
      </c>
      <c r="EQ312">
        <v>36.565225218267841</v>
      </c>
      <c r="ES312">
        <f t="shared" si="258"/>
        <v>0</v>
      </c>
      <c r="ET312">
        <f t="shared" si="259"/>
        <v>1</v>
      </c>
      <c r="EU312">
        <f t="shared" si="260"/>
        <v>14.071344993838569</v>
      </c>
    </row>
    <row r="313" spans="1:151" x14ac:dyDescent="0.25">
      <c r="A313">
        <v>306</v>
      </c>
      <c r="B313">
        <v>10.485511485303228</v>
      </c>
      <c r="C313">
        <v>33.313947739544162</v>
      </c>
      <c r="E313">
        <f t="shared" si="261"/>
        <v>0</v>
      </c>
      <c r="F313">
        <f t="shared" si="212"/>
        <v>1</v>
      </c>
      <c r="G313">
        <f t="shared" si="262"/>
        <v>22.828436254240934</v>
      </c>
      <c r="J313">
        <v>306</v>
      </c>
      <c r="K313">
        <v>29.40702152706919</v>
      </c>
      <c r="L313">
        <v>30.757746018334537</v>
      </c>
      <c r="N313">
        <f t="shared" si="213"/>
        <v>0</v>
      </c>
      <c r="O313">
        <f t="shared" si="214"/>
        <v>1</v>
      </c>
      <c r="P313">
        <f t="shared" si="215"/>
        <v>1.3507244912653462</v>
      </c>
      <c r="S313">
        <v>306</v>
      </c>
      <c r="T313">
        <v>14.863601791566795</v>
      </c>
      <c r="U313">
        <v>28.344544648858331</v>
      </c>
      <c r="W313">
        <f t="shared" si="216"/>
        <v>0</v>
      </c>
      <c r="X313">
        <f t="shared" si="217"/>
        <v>1</v>
      </c>
      <c r="Y313">
        <f t="shared" si="218"/>
        <v>13.480942857291536</v>
      </c>
      <c r="AB313">
        <v>306</v>
      </c>
      <c r="AC313">
        <v>32.067218634882337</v>
      </c>
      <c r="AD313">
        <v>16.732472018326167</v>
      </c>
      <c r="AF313">
        <f t="shared" si="219"/>
        <v>1</v>
      </c>
      <c r="AG313">
        <f t="shared" si="220"/>
        <v>0</v>
      </c>
      <c r="AH313">
        <f t="shared" si="221"/>
        <v>15.334746616556171</v>
      </c>
      <c r="AK313">
        <v>306</v>
      </c>
      <c r="AL313">
        <v>20.521009831028017</v>
      </c>
      <c r="AM313">
        <v>20.252229456268545</v>
      </c>
      <c r="AO313">
        <f t="shared" si="222"/>
        <v>1</v>
      </c>
      <c r="AP313">
        <f t="shared" si="223"/>
        <v>0</v>
      </c>
      <c r="AQ313">
        <f t="shared" si="224"/>
        <v>0.26878037475947281</v>
      </c>
      <c r="AT313">
        <v>306</v>
      </c>
      <c r="AU313">
        <v>17.755674347058324</v>
      </c>
      <c r="AV313">
        <v>21.063452954319892</v>
      </c>
      <c r="AX313">
        <f t="shared" si="225"/>
        <v>0</v>
      </c>
      <c r="AY313">
        <f t="shared" si="226"/>
        <v>1</v>
      </c>
      <c r="AZ313">
        <f t="shared" si="227"/>
        <v>3.307778607261568</v>
      </c>
      <c r="BC313">
        <v>306</v>
      </c>
      <c r="BD313" t="e">
        <v>#N/A</v>
      </c>
      <c r="BE313" t="e">
        <v>#N/A</v>
      </c>
      <c r="BG313" t="e">
        <f t="shared" si="228"/>
        <v>#N/A</v>
      </c>
      <c r="BH313" t="e">
        <f t="shared" si="229"/>
        <v>#N/A</v>
      </c>
      <c r="BI313" t="e">
        <f t="shared" si="230"/>
        <v>#N/A</v>
      </c>
      <c r="BL313">
        <v>306</v>
      </c>
      <c r="BM313">
        <v>24.466681050008017</v>
      </c>
      <c r="BN313">
        <v>7.0837885064790802</v>
      </c>
      <c r="BP313">
        <f t="shared" si="231"/>
        <v>1</v>
      </c>
      <c r="BQ313">
        <f t="shared" si="232"/>
        <v>0</v>
      </c>
      <c r="BR313">
        <f t="shared" si="233"/>
        <v>17.382892543528936</v>
      </c>
      <c r="BU313">
        <v>306</v>
      </c>
      <c r="BV313">
        <v>26.561093123422548</v>
      </c>
      <c r="BW313">
        <v>17.224854323435608</v>
      </c>
      <c r="BY313">
        <f t="shared" si="234"/>
        <v>1</v>
      </c>
      <c r="BZ313">
        <f t="shared" si="235"/>
        <v>0</v>
      </c>
      <c r="CA313">
        <f t="shared" si="236"/>
        <v>9.3362387999869405</v>
      </c>
      <c r="CD313">
        <v>306</v>
      </c>
      <c r="CE313">
        <v>16.408634356142603</v>
      </c>
      <c r="CF313">
        <v>26.307734200186051</v>
      </c>
      <c r="CH313">
        <f t="shared" si="237"/>
        <v>0</v>
      </c>
      <c r="CI313">
        <f t="shared" si="238"/>
        <v>1</v>
      </c>
      <c r="CJ313">
        <f t="shared" si="239"/>
        <v>9.8990998440434481</v>
      </c>
      <c r="CM313">
        <v>306</v>
      </c>
      <c r="CN313">
        <v>24.5654679483047</v>
      </c>
      <c r="CO313">
        <v>26.835571596604296</v>
      </c>
      <c r="CQ313">
        <f t="shared" si="240"/>
        <v>0</v>
      </c>
      <c r="CR313">
        <f t="shared" si="241"/>
        <v>1</v>
      </c>
      <c r="CS313">
        <f t="shared" si="242"/>
        <v>2.270103648299596</v>
      </c>
      <c r="CV313">
        <v>306</v>
      </c>
      <c r="CW313">
        <v>20.502110082109425</v>
      </c>
      <c r="CX313">
        <v>18.597879628036974</v>
      </c>
      <c r="CZ313">
        <f t="shared" si="243"/>
        <v>1</v>
      </c>
      <c r="DA313">
        <f t="shared" si="244"/>
        <v>0</v>
      </c>
      <c r="DB313">
        <f t="shared" si="245"/>
        <v>1.9042304540724508</v>
      </c>
      <c r="DE313">
        <v>306</v>
      </c>
      <c r="DF313">
        <v>20.3263332707151</v>
      </c>
      <c r="DG313">
        <v>19.381704512616977</v>
      </c>
      <c r="DI313">
        <f t="shared" si="246"/>
        <v>1</v>
      </c>
      <c r="DJ313">
        <f t="shared" si="247"/>
        <v>0</v>
      </c>
      <c r="DK313">
        <f t="shared" si="248"/>
        <v>0.94462875809812274</v>
      </c>
      <c r="DN313">
        <v>306</v>
      </c>
      <c r="DO313">
        <v>22.458992693710531</v>
      </c>
      <c r="DP313">
        <v>30.219413594749639</v>
      </c>
      <c r="DR313">
        <f t="shared" si="249"/>
        <v>0</v>
      </c>
      <c r="DS313">
        <f t="shared" si="250"/>
        <v>1</v>
      </c>
      <c r="DT313">
        <f t="shared" si="251"/>
        <v>7.7604209010391081</v>
      </c>
      <c r="DW313">
        <v>306</v>
      </c>
      <c r="DX313">
        <v>18.311171335471045</v>
      </c>
      <c r="DY313">
        <v>15.108042887932386</v>
      </c>
      <c r="EA313">
        <f t="shared" si="252"/>
        <v>1</v>
      </c>
      <c r="EB313">
        <f t="shared" si="253"/>
        <v>0</v>
      </c>
      <c r="EC313">
        <f t="shared" si="254"/>
        <v>3.2031284475386581</v>
      </c>
      <c r="EF313">
        <v>306</v>
      </c>
      <c r="EG313">
        <v>23.366898072781591</v>
      </c>
      <c r="EH313">
        <v>18.764149226506042</v>
      </c>
      <c r="EJ313">
        <f t="shared" si="255"/>
        <v>1</v>
      </c>
      <c r="EK313">
        <f t="shared" si="256"/>
        <v>0</v>
      </c>
      <c r="EL313">
        <f t="shared" si="257"/>
        <v>4.6027488462755493</v>
      </c>
      <c r="EO313">
        <v>306</v>
      </c>
      <c r="EP313">
        <v>20.548901262812326</v>
      </c>
      <c r="EQ313">
        <v>33.454890468547852</v>
      </c>
      <c r="ES313">
        <f t="shared" si="258"/>
        <v>0</v>
      </c>
      <c r="ET313">
        <f t="shared" si="259"/>
        <v>1</v>
      </c>
      <c r="EU313">
        <f t="shared" si="260"/>
        <v>12.905989205735526</v>
      </c>
    </row>
    <row r="314" spans="1:151" x14ac:dyDescent="0.25">
      <c r="A314">
        <v>307</v>
      </c>
      <c r="B314">
        <v>5.5349712648225653</v>
      </c>
      <c r="C314">
        <v>30.812384423456287</v>
      </c>
      <c r="E314">
        <f t="shared" si="261"/>
        <v>0</v>
      </c>
      <c r="F314">
        <f t="shared" si="212"/>
        <v>1</v>
      </c>
      <c r="G314">
        <f t="shared" si="262"/>
        <v>25.277413158633721</v>
      </c>
      <c r="J314">
        <v>307</v>
      </c>
      <c r="K314">
        <v>22.600222214122898</v>
      </c>
      <c r="L314">
        <v>22.684419813568638</v>
      </c>
      <c r="N314">
        <f t="shared" si="213"/>
        <v>0</v>
      </c>
      <c r="O314">
        <f t="shared" si="214"/>
        <v>1</v>
      </c>
      <c r="P314">
        <f t="shared" si="215"/>
        <v>8.4197599445740678E-2</v>
      </c>
      <c r="S314">
        <v>307</v>
      </c>
      <c r="T314">
        <v>18.456833392317506</v>
      </c>
      <c r="U314">
        <v>20.38143678427009</v>
      </c>
      <c r="W314">
        <f t="shared" si="216"/>
        <v>0</v>
      </c>
      <c r="X314">
        <f t="shared" si="217"/>
        <v>1</v>
      </c>
      <c r="Y314">
        <f t="shared" si="218"/>
        <v>1.9246033919525836</v>
      </c>
      <c r="AB314">
        <v>307</v>
      </c>
      <c r="AC314">
        <v>12.420303219519521</v>
      </c>
      <c r="AD314">
        <v>18.068917227778581</v>
      </c>
      <c r="AF314">
        <f t="shared" si="219"/>
        <v>0</v>
      </c>
      <c r="AG314">
        <f t="shared" si="220"/>
        <v>1</v>
      </c>
      <c r="AH314">
        <f t="shared" si="221"/>
        <v>5.6486140082590595</v>
      </c>
      <c r="AK314">
        <v>307</v>
      </c>
      <c r="AL314">
        <v>22.175135930850942</v>
      </c>
      <c r="AM314">
        <v>21.117588411735234</v>
      </c>
      <c r="AO314">
        <f t="shared" si="222"/>
        <v>1</v>
      </c>
      <c r="AP314">
        <f t="shared" si="223"/>
        <v>0</v>
      </c>
      <c r="AQ314">
        <f t="shared" si="224"/>
        <v>1.0575475191157082</v>
      </c>
      <c r="AT314">
        <v>307</v>
      </c>
      <c r="AU314">
        <v>20.062095457974653</v>
      </c>
      <c r="AV314">
        <v>23.160403155091817</v>
      </c>
      <c r="AX314">
        <f t="shared" si="225"/>
        <v>0</v>
      </c>
      <c r="AY314">
        <f t="shared" si="226"/>
        <v>1</v>
      </c>
      <c r="AZ314">
        <f t="shared" si="227"/>
        <v>3.0983076971171641</v>
      </c>
      <c r="BC314">
        <v>307</v>
      </c>
      <c r="BD314" t="e">
        <v>#N/A</v>
      </c>
      <c r="BE314" t="e">
        <v>#N/A</v>
      </c>
      <c r="BG314" t="e">
        <f t="shared" si="228"/>
        <v>#N/A</v>
      </c>
      <c r="BH314" t="e">
        <f t="shared" si="229"/>
        <v>#N/A</v>
      </c>
      <c r="BI314" t="e">
        <f t="shared" si="230"/>
        <v>#N/A</v>
      </c>
      <c r="BL314">
        <v>307</v>
      </c>
      <c r="BM314">
        <v>43.624289917335389</v>
      </c>
      <c r="BN314">
        <v>14.199065071268002</v>
      </c>
      <c r="BP314">
        <f t="shared" si="231"/>
        <v>1</v>
      </c>
      <c r="BQ314">
        <f t="shared" si="232"/>
        <v>0</v>
      </c>
      <c r="BR314">
        <f t="shared" si="233"/>
        <v>29.425224846067387</v>
      </c>
      <c r="BU314">
        <v>307</v>
      </c>
      <c r="BV314">
        <v>22.037839165957056</v>
      </c>
      <c r="BW314">
        <v>24.575217844839891</v>
      </c>
      <c r="BY314">
        <f t="shared" si="234"/>
        <v>0</v>
      </c>
      <c r="BZ314">
        <f t="shared" si="235"/>
        <v>1</v>
      </c>
      <c r="CA314">
        <f t="shared" si="236"/>
        <v>2.5373786788828347</v>
      </c>
      <c r="CD314">
        <v>307</v>
      </c>
      <c r="CE314">
        <v>19.504963173208445</v>
      </c>
      <c r="CF314">
        <v>28.569801197076753</v>
      </c>
      <c r="CH314">
        <f t="shared" si="237"/>
        <v>0</v>
      </c>
      <c r="CI314">
        <f t="shared" si="238"/>
        <v>1</v>
      </c>
      <c r="CJ314">
        <f t="shared" si="239"/>
        <v>9.0648380238683082</v>
      </c>
      <c r="CM314">
        <v>307</v>
      </c>
      <c r="CN314">
        <v>21.122403819198084</v>
      </c>
      <c r="CO314">
        <v>41.146747944504213</v>
      </c>
      <c r="CQ314">
        <f t="shared" si="240"/>
        <v>0</v>
      </c>
      <c r="CR314">
        <f t="shared" si="241"/>
        <v>1</v>
      </c>
      <c r="CS314">
        <f t="shared" si="242"/>
        <v>20.024344125306129</v>
      </c>
      <c r="CV314">
        <v>307</v>
      </c>
      <c r="CW314">
        <v>22.734215076601583</v>
      </c>
      <c r="CX314">
        <v>15.477247516488983</v>
      </c>
      <c r="CZ314">
        <f t="shared" si="243"/>
        <v>1</v>
      </c>
      <c r="DA314">
        <f t="shared" si="244"/>
        <v>0</v>
      </c>
      <c r="DB314">
        <f t="shared" si="245"/>
        <v>7.2569675601125994</v>
      </c>
      <c r="DE314">
        <v>307</v>
      </c>
      <c r="DF314">
        <v>24.329532778142045</v>
      </c>
      <c r="DG314">
        <v>30.766918090650272</v>
      </c>
      <c r="DI314">
        <f t="shared" si="246"/>
        <v>0</v>
      </c>
      <c r="DJ314">
        <f t="shared" si="247"/>
        <v>1</v>
      </c>
      <c r="DK314">
        <f t="shared" si="248"/>
        <v>6.4373853125082263</v>
      </c>
      <c r="DN314">
        <v>307</v>
      </c>
      <c r="DO314">
        <v>20.963824422189045</v>
      </c>
      <c r="DP314">
        <v>14.665856476427987</v>
      </c>
      <c r="DR314">
        <f t="shared" si="249"/>
        <v>1</v>
      </c>
      <c r="DS314">
        <f t="shared" si="250"/>
        <v>0</v>
      </c>
      <c r="DT314">
        <f t="shared" si="251"/>
        <v>6.2979679457610587</v>
      </c>
      <c r="DW314">
        <v>307</v>
      </c>
      <c r="DX314">
        <v>10.05089130281749</v>
      </c>
      <c r="DY314">
        <v>17.705588962712969</v>
      </c>
      <c r="EA314">
        <f t="shared" si="252"/>
        <v>0</v>
      </c>
      <c r="EB314">
        <f t="shared" si="253"/>
        <v>1</v>
      </c>
      <c r="EC314">
        <f t="shared" si="254"/>
        <v>7.6546976598954792</v>
      </c>
      <c r="EF314">
        <v>307</v>
      </c>
      <c r="EG314">
        <v>20.85915660651002</v>
      </c>
      <c r="EH314">
        <v>18.702043506055468</v>
      </c>
      <c r="EJ314">
        <f t="shared" si="255"/>
        <v>1</v>
      </c>
      <c r="EK314">
        <f t="shared" si="256"/>
        <v>0</v>
      </c>
      <c r="EL314">
        <f t="shared" si="257"/>
        <v>2.1571131004545521</v>
      </c>
      <c r="EO314">
        <v>307</v>
      </c>
      <c r="EP314">
        <v>17.088519168731771</v>
      </c>
      <c r="EQ314">
        <v>39.25324415831161</v>
      </c>
      <c r="ES314">
        <f t="shared" si="258"/>
        <v>0</v>
      </c>
      <c r="ET314">
        <f t="shared" si="259"/>
        <v>1</v>
      </c>
      <c r="EU314">
        <f t="shared" si="260"/>
        <v>22.164724989579838</v>
      </c>
    </row>
    <row r="315" spans="1:151" x14ac:dyDescent="0.25">
      <c r="A315">
        <v>308</v>
      </c>
      <c r="B315">
        <v>15.211904145082629</v>
      </c>
      <c r="C315">
        <v>12.558349872161958</v>
      </c>
      <c r="E315">
        <f t="shared" si="261"/>
        <v>1</v>
      </c>
      <c r="F315">
        <f t="shared" si="212"/>
        <v>0</v>
      </c>
      <c r="G315">
        <f t="shared" si="262"/>
        <v>2.6535542729206707</v>
      </c>
      <c r="J315">
        <v>308</v>
      </c>
      <c r="K315">
        <v>30.390398782887356</v>
      </c>
      <c r="L315">
        <v>25.497876765656326</v>
      </c>
      <c r="N315">
        <f t="shared" si="213"/>
        <v>1</v>
      </c>
      <c r="O315">
        <f t="shared" si="214"/>
        <v>0</v>
      </c>
      <c r="P315">
        <f t="shared" si="215"/>
        <v>4.8925220172310304</v>
      </c>
      <c r="S315">
        <v>308</v>
      </c>
      <c r="T315">
        <v>20.39135407295112</v>
      </c>
      <c r="U315">
        <v>32.919340696128316</v>
      </c>
      <c r="W315">
        <f t="shared" si="216"/>
        <v>0</v>
      </c>
      <c r="X315">
        <f t="shared" si="217"/>
        <v>1</v>
      </c>
      <c r="Y315">
        <f t="shared" si="218"/>
        <v>12.527986623177195</v>
      </c>
      <c r="AB315">
        <v>308</v>
      </c>
      <c r="AC315">
        <v>19.144348999662469</v>
      </c>
      <c r="AD315">
        <v>18.15609804461025</v>
      </c>
      <c r="AF315">
        <f t="shared" si="219"/>
        <v>1</v>
      </c>
      <c r="AG315">
        <f t="shared" si="220"/>
        <v>0</v>
      </c>
      <c r="AH315">
        <f t="shared" si="221"/>
        <v>0.98825095505221938</v>
      </c>
      <c r="AK315">
        <v>308</v>
      </c>
      <c r="AL315">
        <v>12.419755099671871</v>
      </c>
      <c r="AM315">
        <v>33.826556655270537</v>
      </c>
      <c r="AO315">
        <f t="shared" si="222"/>
        <v>0</v>
      </c>
      <c r="AP315">
        <f t="shared" si="223"/>
        <v>1</v>
      </c>
      <c r="AQ315">
        <f t="shared" si="224"/>
        <v>21.406801555598665</v>
      </c>
      <c r="AT315">
        <v>308</v>
      </c>
      <c r="AU315">
        <v>14.573849427640448</v>
      </c>
      <c r="AV315">
        <v>22.060400873351369</v>
      </c>
      <c r="AX315">
        <f t="shared" si="225"/>
        <v>0</v>
      </c>
      <c r="AY315">
        <f t="shared" si="226"/>
        <v>1</v>
      </c>
      <c r="AZ315">
        <f t="shared" si="227"/>
        <v>7.486551445710921</v>
      </c>
      <c r="BC315">
        <v>308</v>
      </c>
      <c r="BD315" t="e">
        <v>#N/A</v>
      </c>
      <c r="BE315" t="e">
        <v>#N/A</v>
      </c>
      <c r="BG315" t="e">
        <f t="shared" si="228"/>
        <v>#N/A</v>
      </c>
      <c r="BH315" t="e">
        <f t="shared" si="229"/>
        <v>#N/A</v>
      </c>
      <c r="BI315" t="e">
        <f t="shared" si="230"/>
        <v>#N/A</v>
      </c>
      <c r="BL315">
        <v>308</v>
      </c>
      <c r="BM315">
        <v>23.746650740450985</v>
      </c>
      <c r="BN315">
        <v>10.322053006880633</v>
      </c>
      <c r="BP315">
        <f t="shared" si="231"/>
        <v>1</v>
      </c>
      <c r="BQ315">
        <f t="shared" si="232"/>
        <v>0</v>
      </c>
      <c r="BR315">
        <f t="shared" si="233"/>
        <v>13.424597733570351</v>
      </c>
      <c r="BU315">
        <v>308</v>
      </c>
      <c r="BV315">
        <v>31.071306967644293</v>
      </c>
      <c r="BW315">
        <v>31.858797196938536</v>
      </c>
      <c r="BY315">
        <f t="shared" si="234"/>
        <v>0</v>
      </c>
      <c r="BZ315">
        <f t="shared" si="235"/>
        <v>1</v>
      </c>
      <c r="CA315">
        <f t="shared" si="236"/>
        <v>0.78749022929424228</v>
      </c>
      <c r="CD315">
        <v>308</v>
      </c>
      <c r="CE315">
        <v>29.434772139370082</v>
      </c>
      <c r="CF315">
        <v>24.912959762311978</v>
      </c>
      <c r="CH315">
        <f t="shared" si="237"/>
        <v>1</v>
      </c>
      <c r="CI315">
        <f t="shared" si="238"/>
        <v>0</v>
      </c>
      <c r="CJ315">
        <f t="shared" si="239"/>
        <v>4.5218123770581045</v>
      </c>
      <c r="CM315">
        <v>308</v>
      </c>
      <c r="CN315">
        <v>18.684536861291733</v>
      </c>
      <c r="CO315">
        <v>15.366461916904743</v>
      </c>
      <c r="CQ315">
        <f t="shared" si="240"/>
        <v>1</v>
      </c>
      <c r="CR315">
        <f t="shared" si="241"/>
        <v>0</v>
      </c>
      <c r="CS315">
        <f t="shared" si="242"/>
        <v>3.3180749443869892</v>
      </c>
      <c r="CV315">
        <v>308</v>
      </c>
      <c r="CW315">
        <v>19.593431370790611</v>
      </c>
      <c r="CX315">
        <v>15.350316789290538</v>
      </c>
      <c r="CZ315">
        <f t="shared" si="243"/>
        <v>1</v>
      </c>
      <c r="DA315">
        <f t="shared" si="244"/>
        <v>0</v>
      </c>
      <c r="DB315">
        <f t="shared" si="245"/>
        <v>4.2431145815000733</v>
      </c>
      <c r="DE315">
        <v>308</v>
      </c>
      <c r="DF315">
        <v>20.69306085942738</v>
      </c>
      <c r="DG315">
        <v>22.312646335743853</v>
      </c>
      <c r="DI315">
        <f t="shared" si="246"/>
        <v>0</v>
      </c>
      <c r="DJ315">
        <f t="shared" si="247"/>
        <v>1</v>
      </c>
      <c r="DK315">
        <f t="shared" si="248"/>
        <v>1.6195854763164732</v>
      </c>
      <c r="DN315">
        <v>308</v>
      </c>
      <c r="DO315">
        <v>23.634624753666259</v>
      </c>
      <c r="DP315">
        <v>12.546914575018537</v>
      </c>
      <c r="DR315">
        <f t="shared" si="249"/>
        <v>1</v>
      </c>
      <c r="DS315">
        <f t="shared" si="250"/>
        <v>0</v>
      </c>
      <c r="DT315">
        <f t="shared" si="251"/>
        <v>11.087710178647722</v>
      </c>
      <c r="DW315">
        <v>308</v>
      </c>
      <c r="DX315">
        <v>26.729835518575698</v>
      </c>
      <c r="DY315">
        <v>16.846465340750569</v>
      </c>
      <c r="EA315">
        <f t="shared" si="252"/>
        <v>1</v>
      </c>
      <c r="EB315">
        <f t="shared" si="253"/>
        <v>0</v>
      </c>
      <c r="EC315">
        <f t="shared" si="254"/>
        <v>9.8833701778251282</v>
      </c>
      <c r="EF315">
        <v>308</v>
      </c>
      <c r="EG315">
        <v>22.8413772828936</v>
      </c>
      <c r="EH315">
        <v>15.79039830152886</v>
      </c>
      <c r="EJ315">
        <f t="shared" si="255"/>
        <v>1</v>
      </c>
      <c r="EK315">
        <f t="shared" si="256"/>
        <v>0</v>
      </c>
      <c r="EL315">
        <f t="shared" si="257"/>
        <v>7.0509789813647394</v>
      </c>
      <c r="EO315">
        <v>308</v>
      </c>
      <c r="EP315">
        <v>21.558072629303954</v>
      </c>
      <c r="EQ315">
        <v>38.619984894875792</v>
      </c>
      <c r="ES315">
        <f t="shared" si="258"/>
        <v>0</v>
      </c>
      <c r="ET315">
        <f t="shared" si="259"/>
        <v>1</v>
      </c>
      <c r="EU315">
        <f t="shared" si="260"/>
        <v>17.061912265571838</v>
      </c>
    </row>
    <row r="316" spans="1:151" x14ac:dyDescent="0.25">
      <c r="A316">
        <v>309</v>
      </c>
      <c r="B316">
        <v>11.213858981455582</v>
      </c>
      <c r="C316">
        <v>36.522593693295477</v>
      </c>
      <c r="E316">
        <f t="shared" si="261"/>
        <v>0</v>
      </c>
      <c r="F316">
        <f t="shared" si="212"/>
        <v>1</v>
      </c>
      <c r="G316">
        <f t="shared" si="262"/>
        <v>25.308734711839897</v>
      </c>
      <c r="J316">
        <v>309</v>
      </c>
      <c r="K316">
        <v>25.189540188748097</v>
      </c>
      <c r="L316">
        <v>32.585723755945921</v>
      </c>
      <c r="N316">
        <f t="shared" si="213"/>
        <v>0</v>
      </c>
      <c r="O316">
        <f t="shared" si="214"/>
        <v>1</v>
      </c>
      <c r="P316">
        <f t="shared" si="215"/>
        <v>7.3961835671978235</v>
      </c>
      <c r="S316">
        <v>309</v>
      </c>
      <c r="T316">
        <v>23.01621765304624</v>
      </c>
      <c r="U316">
        <v>4.9940019602434056</v>
      </c>
      <c r="W316">
        <f t="shared" si="216"/>
        <v>1</v>
      </c>
      <c r="X316">
        <f t="shared" si="217"/>
        <v>0</v>
      </c>
      <c r="Y316">
        <f t="shared" si="218"/>
        <v>18.022215692802835</v>
      </c>
      <c r="AB316">
        <v>309</v>
      </c>
      <c r="AC316">
        <v>21.431602793287897</v>
      </c>
      <c r="AD316">
        <v>17.578433405624253</v>
      </c>
      <c r="AF316">
        <f t="shared" si="219"/>
        <v>1</v>
      </c>
      <c r="AG316">
        <f t="shared" si="220"/>
        <v>0</v>
      </c>
      <c r="AH316">
        <f t="shared" si="221"/>
        <v>3.8531693876636446</v>
      </c>
      <c r="AK316">
        <v>309</v>
      </c>
      <c r="AL316">
        <v>18.621916224248285</v>
      </c>
      <c r="AM316">
        <v>32.574282240303724</v>
      </c>
      <c r="AO316">
        <f t="shared" si="222"/>
        <v>0</v>
      </c>
      <c r="AP316">
        <f t="shared" si="223"/>
        <v>1</v>
      </c>
      <c r="AQ316">
        <f t="shared" si="224"/>
        <v>13.952366016055439</v>
      </c>
      <c r="AT316">
        <v>309</v>
      </c>
      <c r="AU316">
        <v>16.404626977574598</v>
      </c>
      <c r="AV316">
        <v>21.924197792808979</v>
      </c>
      <c r="AX316">
        <f t="shared" si="225"/>
        <v>0</v>
      </c>
      <c r="AY316">
        <f t="shared" si="226"/>
        <v>1</v>
      </c>
      <c r="AZ316">
        <f t="shared" si="227"/>
        <v>5.5195708152343812</v>
      </c>
      <c r="BC316">
        <v>309</v>
      </c>
      <c r="BD316" t="e">
        <v>#N/A</v>
      </c>
      <c r="BE316" t="e">
        <v>#N/A</v>
      </c>
      <c r="BG316" t="e">
        <f t="shared" si="228"/>
        <v>#N/A</v>
      </c>
      <c r="BH316" t="e">
        <f t="shared" si="229"/>
        <v>#N/A</v>
      </c>
      <c r="BI316" t="e">
        <f t="shared" si="230"/>
        <v>#N/A</v>
      </c>
      <c r="BL316">
        <v>309</v>
      </c>
      <c r="BM316">
        <v>28.839813152863591</v>
      </c>
      <c r="BN316">
        <v>10.079367075676387</v>
      </c>
      <c r="BP316">
        <f t="shared" si="231"/>
        <v>1</v>
      </c>
      <c r="BQ316">
        <f t="shared" si="232"/>
        <v>0</v>
      </c>
      <c r="BR316">
        <f t="shared" si="233"/>
        <v>18.760446077187204</v>
      </c>
      <c r="BU316">
        <v>309</v>
      </c>
      <c r="BV316">
        <v>22.580602481845055</v>
      </c>
      <c r="BW316">
        <v>37.252788448442317</v>
      </c>
      <c r="BY316">
        <f t="shared" si="234"/>
        <v>0</v>
      </c>
      <c r="BZ316">
        <f t="shared" si="235"/>
        <v>1</v>
      </c>
      <c r="CA316">
        <f t="shared" si="236"/>
        <v>14.672185966597262</v>
      </c>
      <c r="CD316">
        <v>309</v>
      </c>
      <c r="CE316">
        <v>25.022492777439599</v>
      </c>
      <c r="CF316">
        <v>34.959471750668129</v>
      </c>
      <c r="CH316">
        <f t="shared" si="237"/>
        <v>0</v>
      </c>
      <c r="CI316">
        <f t="shared" si="238"/>
        <v>1</v>
      </c>
      <c r="CJ316">
        <f t="shared" si="239"/>
        <v>9.9369789732285305</v>
      </c>
      <c r="CM316">
        <v>309</v>
      </c>
      <c r="CN316">
        <v>21.77311187828035</v>
      </c>
      <c r="CO316">
        <v>32.777923363978175</v>
      </c>
      <c r="CQ316">
        <f t="shared" si="240"/>
        <v>0</v>
      </c>
      <c r="CR316">
        <f t="shared" si="241"/>
        <v>1</v>
      </c>
      <c r="CS316">
        <f t="shared" si="242"/>
        <v>11.004811485697825</v>
      </c>
      <c r="CV316">
        <v>309</v>
      </c>
      <c r="CW316">
        <v>18.07472603821369</v>
      </c>
      <c r="CX316">
        <v>16.442404687487045</v>
      </c>
      <c r="CZ316">
        <f t="shared" si="243"/>
        <v>1</v>
      </c>
      <c r="DA316">
        <f t="shared" si="244"/>
        <v>0</v>
      </c>
      <c r="DB316">
        <f t="shared" si="245"/>
        <v>1.6323213507266452</v>
      </c>
      <c r="DE316">
        <v>309</v>
      </c>
      <c r="DF316">
        <v>21.105365324008833</v>
      </c>
      <c r="DG316">
        <v>19.857314686184417</v>
      </c>
      <c r="DI316">
        <f t="shared" si="246"/>
        <v>1</v>
      </c>
      <c r="DJ316">
        <f t="shared" si="247"/>
        <v>0</v>
      </c>
      <c r="DK316">
        <f t="shared" si="248"/>
        <v>1.2480506378244165</v>
      </c>
      <c r="DN316">
        <v>309</v>
      </c>
      <c r="DO316">
        <v>20.394003635842743</v>
      </c>
      <c r="DP316">
        <v>15.707006120093503</v>
      </c>
      <c r="DR316">
        <f t="shared" si="249"/>
        <v>1</v>
      </c>
      <c r="DS316">
        <f t="shared" si="250"/>
        <v>0</v>
      </c>
      <c r="DT316">
        <f t="shared" si="251"/>
        <v>4.6869975157492405</v>
      </c>
      <c r="DW316">
        <v>309</v>
      </c>
      <c r="DX316">
        <v>22.454710256649673</v>
      </c>
      <c r="DY316">
        <v>32.324881440297204</v>
      </c>
      <c r="EA316">
        <f t="shared" si="252"/>
        <v>0</v>
      </c>
      <c r="EB316">
        <f t="shared" si="253"/>
        <v>1</v>
      </c>
      <c r="EC316">
        <f t="shared" si="254"/>
        <v>9.8701711836475319</v>
      </c>
      <c r="EF316">
        <v>309</v>
      </c>
      <c r="EG316">
        <v>21.338054224133884</v>
      </c>
      <c r="EH316">
        <v>15.426490890830943</v>
      </c>
      <c r="EJ316">
        <f t="shared" si="255"/>
        <v>1</v>
      </c>
      <c r="EK316">
        <f t="shared" si="256"/>
        <v>0</v>
      </c>
      <c r="EL316">
        <f t="shared" si="257"/>
        <v>5.9115633333029418</v>
      </c>
      <c r="EO316">
        <v>309</v>
      </c>
      <c r="EP316">
        <v>21.727155767852562</v>
      </c>
      <c r="EQ316">
        <v>40.531936027373412</v>
      </c>
      <c r="ES316">
        <f t="shared" si="258"/>
        <v>0</v>
      </c>
      <c r="ET316">
        <f t="shared" si="259"/>
        <v>1</v>
      </c>
      <c r="EU316">
        <f t="shared" si="260"/>
        <v>18.80478025952085</v>
      </c>
    </row>
    <row r="317" spans="1:151" x14ac:dyDescent="0.25">
      <c r="A317">
        <v>310</v>
      </c>
      <c r="B317">
        <v>8.5042465168159325</v>
      </c>
      <c r="C317">
        <v>17.642232921688162</v>
      </c>
      <c r="E317">
        <f t="shared" si="261"/>
        <v>0</v>
      </c>
      <c r="F317">
        <f t="shared" si="212"/>
        <v>1</v>
      </c>
      <c r="G317">
        <f t="shared" si="262"/>
        <v>9.1379864048722297</v>
      </c>
      <c r="J317">
        <v>310</v>
      </c>
      <c r="K317">
        <v>28.038909496768454</v>
      </c>
      <c r="L317">
        <v>28.487462650951112</v>
      </c>
      <c r="N317">
        <f t="shared" si="213"/>
        <v>0</v>
      </c>
      <c r="O317">
        <f t="shared" si="214"/>
        <v>1</v>
      </c>
      <c r="P317">
        <f t="shared" si="215"/>
        <v>0.44855315418265818</v>
      </c>
      <c r="S317">
        <v>310</v>
      </c>
      <c r="T317">
        <v>20.173490282877218</v>
      </c>
      <c r="U317">
        <v>42.526286127436791</v>
      </c>
      <c r="W317">
        <f t="shared" si="216"/>
        <v>0</v>
      </c>
      <c r="X317">
        <f t="shared" si="217"/>
        <v>1</v>
      </c>
      <c r="Y317">
        <f t="shared" si="218"/>
        <v>22.352795844559573</v>
      </c>
      <c r="AB317">
        <v>310</v>
      </c>
      <c r="AC317">
        <v>17.446691196438202</v>
      </c>
      <c r="AD317">
        <v>16.864780193312079</v>
      </c>
      <c r="AF317">
        <f t="shared" si="219"/>
        <v>1</v>
      </c>
      <c r="AG317">
        <f t="shared" si="220"/>
        <v>0</v>
      </c>
      <c r="AH317">
        <f t="shared" si="221"/>
        <v>0.58191100312612321</v>
      </c>
      <c r="AK317">
        <v>310</v>
      </c>
      <c r="AL317">
        <v>24.679478358967863</v>
      </c>
      <c r="AM317">
        <v>23.968351723658024</v>
      </c>
      <c r="AO317">
        <f t="shared" si="222"/>
        <v>1</v>
      </c>
      <c r="AP317">
        <f t="shared" si="223"/>
        <v>0</v>
      </c>
      <c r="AQ317">
        <f t="shared" si="224"/>
        <v>0.71112663530983866</v>
      </c>
      <c r="AT317">
        <v>310</v>
      </c>
      <c r="AU317">
        <v>17.649448379755359</v>
      </c>
      <c r="AV317">
        <v>22.472871736707162</v>
      </c>
      <c r="AX317">
        <f t="shared" si="225"/>
        <v>0</v>
      </c>
      <c r="AY317">
        <f t="shared" si="226"/>
        <v>1</v>
      </c>
      <c r="AZ317">
        <f t="shared" si="227"/>
        <v>4.8234233569518032</v>
      </c>
      <c r="BC317">
        <v>310</v>
      </c>
      <c r="BD317" t="e">
        <v>#N/A</v>
      </c>
      <c r="BE317" t="e">
        <v>#N/A</v>
      </c>
      <c r="BG317" t="e">
        <f t="shared" si="228"/>
        <v>#N/A</v>
      </c>
      <c r="BH317" t="e">
        <f t="shared" si="229"/>
        <v>#N/A</v>
      </c>
      <c r="BI317" t="e">
        <f t="shared" si="230"/>
        <v>#N/A</v>
      </c>
      <c r="BL317">
        <v>310</v>
      </c>
      <c r="BM317">
        <v>30.995085566435328</v>
      </c>
      <c r="BN317">
        <v>13.30940152558923</v>
      </c>
      <c r="BP317">
        <f t="shared" si="231"/>
        <v>1</v>
      </c>
      <c r="BQ317">
        <f t="shared" si="232"/>
        <v>0</v>
      </c>
      <c r="BR317">
        <f t="shared" si="233"/>
        <v>17.685684040846098</v>
      </c>
      <c r="BU317">
        <v>310</v>
      </c>
      <c r="BV317">
        <v>15.179166858196227</v>
      </c>
      <c r="BW317">
        <v>26.692203082504232</v>
      </c>
      <c r="BY317">
        <f t="shared" si="234"/>
        <v>0</v>
      </c>
      <c r="BZ317">
        <f t="shared" si="235"/>
        <v>1</v>
      </c>
      <c r="CA317">
        <f t="shared" si="236"/>
        <v>11.513036224308005</v>
      </c>
      <c r="CD317">
        <v>310</v>
      </c>
      <c r="CE317">
        <v>17.486533344858053</v>
      </c>
      <c r="CF317">
        <v>24.462970215231032</v>
      </c>
      <c r="CH317">
        <f t="shared" si="237"/>
        <v>0</v>
      </c>
      <c r="CI317">
        <f t="shared" si="238"/>
        <v>1</v>
      </c>
      <c r="CJ317">
        <f t="shared" si="239"/>
        <v>6.9764368703729787</v>
      </c>
      <c r="CM317">
        <v>310</v>
      </c>
      <c r="CN317">
        <v>19.386011083602899</v>
      </c>
      <c r="CO317">
        <v>21.313464806408238</v>
      </c>
      <c r="CQ317">
        <f t="shared" si="240"/>
        <v>0</v>
      </c>
      <c r="CR317">
        <f t="shared" si="241"/>
        <v>1</v>
      </c>
      <c r="CS317">
        <f t="shared" si="242"/>
        <v>1.927453722805339</v>
      </c>
      <c r="CV317">
        <v>310</v>
      </c>
      <c r="CW317">
        <v>24.406426376712453</v>
      </c>
      <c r="CX317">
        <v>18.28014722648836</v>
      </c>
      <c r="CZ317">
        <f t="shared" si="243"/>
        <v>1</v>
      </c>
      <c r="DA317">
        <f t="shared" si="244"/>
        <v>0</v>
      </c>
      <c r="DB317">
        <f t="shared" si="245"/>
        <v>6.126279150224093</v>
      </c>
      <c r="DE317">
        <v>310</v>
      </c>
      <c r="DF317">
        <v>21.789409869668503</v>
      </c>
      <c r="DG317">
        <v>18.036036135137749</v>
      </c>
      <c r="DI317">
        <f t="shared" si="246"/>
        <v>1</v>
      </c>
      <c r="DJ317">
        <f t="shared" si="247"/>
        <v>0</v>
      </c>
      <c r="DK317">
        <f t="shared" si="248"/>
        <v>3.7533737345307543</v>
      </c>
      <c r="DN317">
        <v>310</v>
      </c>
      <c r="DO317">
        <v>22.236756422863976</v>
      </c>
      <c r="DP317">
        <v>25.924736344154475</v>
      </c>
      <c r="DR317">
        <f t="shared" si="249"/>
        <v>0</v>
      </c>
      <c r="DS317">
        <f t="shared" si="250"/>
        <v>1</v>
      </c>
      <c r="DT317">
        <f t="shared" si="251"/>
        <v>3.6879799212904985</v>
      </c>
      <c r="DW317">
        <v>310</v>
      </c>
      <c r="DX317">
        <v>25.009599913252359</v>
      </c>
      <c r="DY317">
        <v>22.874934041927403</v>
      </c>
      <c r="EA317">
        <f t="shared" si="252"/>
        <v>1</v>
      </c>
      <c r="EB317">
        <f t="shared" si="253"/>
        <v>0</v>
      </c>
      <c r="EC317">
        <f t="shared" si="254"/>
        <v>2.1346658713249553</v>
      </c>
      <c r="EF317">
        <v>310</v>
      </c>
      <c r="EG317">
        <v>18.842229771069231</v>
      </c>
      <c r="EH317">
        <v>17.261030654899677</v>
      </c>
      <c r="EJ317">
        <f t="shared" si="255"/>
        <v>1</v>
      </c>
      <c r="EK317">
        <f t="shared" si="256"/>
        <v>0</v>
      </c>
      <c r="EL317">
        <f t="shared" si="257"/>
        <v>1.5811991161695538</v>
      </c>
      <c r="EO317">
        <v>310</v>
      </c>
      <c r="EP317">
        <v>21.427956000905212</v>
      </c>
      <c r="EQ317">
        <v>21.100695159528073</v>
      </c>
      <c r="ES317">
        <f t="shared" si="258"/>
        <v>1</v>
      </c>
      <c r="ET317">
        <f t="shared" si="259"/>
        <v>0</v>
      </c>
      <c r="EU317">
        <f t="shared" si="260"/>
        <v>0.3272608413771394</v>
      </c>
    </row>
    <row r="318" spans="1:151" x14ac:dyDescent="0.25">
      <c r="A318">
        <v>311</v>
      </c>
      <c r="B318">
        <v>9.055911631264479</v>
      </c>
      <c r="C318">
        <v>49.480448038873881</v>
      </c>
      <c r="E318">
        <f t="shared" si="261"/>
        <v>0</v>
      </c>
      <c r="F318">
        <f t="shared" si="212"/>
        <v>1</v>
      </c>
      <c r="G318">
        <f t="shared" si="262"/>
        <v>40.424536407609402</v>
      </c>
      <c r="J318">
        <v>311</v>
      </c>
      <c r="K318">
        <v>20.839113126136734</v>
      </c>
      <c r="L318">
        <v>26.905634055664521</v>
      </c>
      <c r="N318">
        <f t="shared" si="213"/>
        <v>0</v>
      </c>
      <c r="O318">
        <f t="shared" si="214"/>
        <v>1</v>
      </c>
      <c r="P318">
        <f t="shared" si="215"/>
        <v>6.0665209295277869</v>
      </c>
      <c r="S318">
        <v>311</v>
      </c>
      <c r="T318">
        <v>18.969740788587643</v>
      </c>
      <c r="U318">
        <v>29.836386441377879</v>
      </c>
      <c r="W318">
        <f t="shared" si="216"/>
        <v>0</v>
      </c>
      <c r="X318">
        <f t="shared" si="217"/>
        <v>1</v>
      </c>
      <c r="Y318">
        <f t="shared" si="218"/>
        <v>10.866645652790236</v>
      </c>
      <c r="AB318">
        <v>311</v>
      </c>
      <c r="AC318">
        <v>15.569425652397424</v>
      </c>
      <c r="AD318">
        <v>16.548137898928115</v>
      </c>
      <c r="AF318">
        <f t="shared" si="219"/>
        <v>0</v>
      </c>
      <c r="AG318">
        <f t="shared" si="220"/>
        <v>1</v>
      </c>
      <c r="AH318">
        <f t="shared" si="221"/>
        <v>0.97871224653069078</v>
      </c>
      <c r="AK318">
        <v>311</v>
      </c>
      <c r="AL318">
        <v>23.498438089465616</v>
      </c>
      <c r="AM318">
        <v>21.640902674213486</v>
      </c>
      <c r="AO318">
        <f t="shared" si="222"/>
        <v>1</v>
      </c>
      <c r="AP318">
        <f t="shared" si="223"/>
        <v>0</v>
      </c>
      <c r="AQ318">
        <f t="shared" si="224"/>
        <v>1.85753541525213</v>
      </c>
      <c r="AT318">
        <v>311</v>
      </c>
      <c r="AU318">
        <v>16.603594748490785</v>
      </c>
      <c r="AV318">
        <v>12.223483172613983</v>
      </c>
      <c r="AX318">
        <f t="shared" si="225"/>
        <v>1</v>
      </c>
      <c r="AY318">
        <f t="shared" si="226"/>
        <v>0</v>
      </c>
      <c r="AZ318">
        <f t="shared" si="227"/>
        <v>4.3801115758768017</v>
      </c>
      <c r="BC318">
        <v>311</v>
      </c>
      <c r="BD318" t="e">
        <v>#N/A</v>
      </c>
      <c r="BE318" t="e">
        <v>#N/A</v>
      </c>
      <c r="BG318" t="e">
        <f t="shared" si="228"/>
        <v>#N/A</v>
      </c>
      <c r="BH318" t="e">
        <f t="shared" si="229"/>
        <v>#N/A</v>
      </c>
      <c r="BI318" t="e">
        <f t="shared" si="230"/>
        <v>#N/A</v>
      </c>
      <c r="BL318">
        <v>311</v>
      </c>
      <c r="BM318">
        <v>30.247970873796142</v>
      </c>
      <c r="BN318">
        <v>12.69021416437257</v>
      </c>
      <c r="BP318">
        <f t="shared" si="231"/>
        <v>1</v>
      </c>
      <c r="BQ318">
        <f t="shared" si="232"/>
        <v>0</v>
      </c>
      <c r="BR318">
        <f t="shared" si="233"/>
        <v>17.557756709423572</v>
      </c>
      <c r="BU318">
        <v>311</v>
      </c>
      <c r="BV318">
        <v>19.666509478073188</v>
      </c>
      <c r="BW318">
        <v>1.4712378843878895</v>
      </c>
      <c r="BY318">
        <f t="shared" si="234"/>
        <v>1</v>
      </c>
      <c r="BZ318">
        <f t="shared" si="235"/>
        <v>0</v>
      </c>
      <c r="CA318">
        <f t="shared" si="236"/>
        <v>18.195271593685298</v>
      </c>
      <c r="CD318">
        <v>311</v>
      </c>
      <c r="CE318">
        <v>24.197004203188062</v>
      </c>
      <c r="CF318">
        <v>16.500293459307727</v>
      </c>
      <c r="CH318">
        <f t="shared" si="237"/>
        <v>1</v>
      </c>
      <c r="CI318">
        <f t="shared" si="238"/>
        <v>0</v>
      </c>
      <c r="CJ318">
        <f t="shared" si="239"/>
        <v>7.6967107438803346</v>
      </c>
      <c r="CM318">
        <v>311</v>
      </c>
      <c r="CN318">
        <v>29.801310294172719</v>
      </c>
      <c r="CO318">
        <v>25.162038941756983</v>
      </c>
      <c r="CQ318">
        <f t="shared" si="240"/>
        <v>1</v>
      </c>
      <c r="CR318">
        <f t="shared" si="241"/>
        <v>0</v>
      </c>
      <c r="CS318">
        <f t="shared" si="242"/>
        <v>4.6392713524157365</v>
      </c>
      <c r="CV318">
        <v>311</v>
      </c>
      <c r="CW318">
        <v>22.265047697171461</v>
      </c>
      <c r="CX318">
        <v>14.601585063127409</v>
      </c>
      <c r="CZ318">
        <f t="shared" si="243"/>
        <v>1</v>
      </c>
      <c r="DA318">
        <f t="shared" si="244"/>
        <v>0</v>
      </c>
      <c r="DB318">
        <f t="shared" si="245"/>
        <v>7.6634626340440519</v>
      </c>
      <c r="DE318">
        <v>311</v>
      </c>
      <c r="DF318">
        <v>25.812837416537235</v>
      </c>
      <c r="DG318">
        <v>24.80149647704404</v>
      </c>
      <c r="DI318">
        <f t="shared" si="246"/>
        <v>1</v>
      </c>
      <c r="DJ318">
        <f t="shared" si="247"/>
        <v>0</v>
      </c>
      <c r="DK318">
        <f t="shared" si="248"/>
        <v>1.0113409394931949</v>
      </c>
      <c r="DN318">
        <v>311</v>
      </c>
      <c r="DO318">
        <v>27.901949712799883</v>
      </c>
      <c r="DP318">
        <v>24.658239527089545</v>
      </c>
      <c r="DR318">
        <f t="shared" si="249"/>
        <v>1</v>
      </c>
      <c r="DS318">
        <f t="shared" si="250"/>
        <v>0</v>
      </c>
      <c r="DT318">
        <f t="shared" si="251"/>
        <v>3.2437101857103379</v>
      </c>
      <c r="DW318">
        <v>311</v>
      </c>
      <c r="DX318">
        <v>27.789613670883107</v>
      </c>
      <c r="DY318">
        <v>18.896443534868858</v>
      </c>
      <c r="EA318">
        <f t="shared" si="252"/>
        <v>1</v>
      </c>
      <c r="EB318">
        <f t="shared" si="253"/>
        <v>0</v>
      </c>
      <c r="EC318">
        <f t="shared" si="254"/>
        <v>8.8931701360142483</v>
      </c>
      <c r="EF318">
        <v>311</v>
      </c>
      <c r="EG318">
        <v>18.593088030016382</v>
      </c>
      <c r="EH318">
        <v>15.343003728212175</v>
      </c>
      <c r="EJ318">
        <f t="shared" si="255"/>
        <v>1</v>
      </c>
      <c r="EK318">
        <f t="shared" si="256"/>
        <v>0</v>
      </c>
      <c r="EL318">
        <f t="shared" si="257"/>
        <v>3.2500843018042076</v>
      </c>
      <c r="EO318">
        <v>311</v>
      </c>
      <c r="EP318">
        <v>17.320271606984932</v>
      </c>
      <c r="EQ318">
        <v>46.344479572700578</v>
      </c>
      <c r="ES318">
        <f t="shared" si="258"/>
        <v>0</v>
      </c>
      <c r="ET318">
        <f t="shared" si="259"/>
        <v>1</v>
      </c>
      <c r="EU318">
        <f t="shared" si="260"/>
        <v>29.024207965715647</v>
      </c>
    </row>
    <row r="319" spans="1:151" x14ac:dyDescent="0.25">
      <c r="A319">
        <v>312</v>
      </c>
      <c r="B319">
        <v>5.0491652111491296</v>
      </c>
      <c r="C319">
        <v>29.2939265725525</v>
      </c>
      <c r="E319">
        <f t="shared" si="261"/>
        <v>0</v>
      </c>
      <c r="F319">
        <f t="shared" si="212"/>
        <v>1</v>
      </c>
      <c r="G319">
        <f t="shared" si="262"/>
        <v>24.24476136140337</v>
      </c>
      <c r="J319">
        <v>312</v>
      </c>
      <c r="K319">
        <v>16.050754836585938</v>
      </c>
      <c r="L319">
        <v>18.728702576901643</v>
      </c>
      <c r="N319">
        <f t="shared" si="213"/>
        <v>0</v>
      </c>
      <c r="O319">
        <f t="shared" si="214"/>
        <v>1</v>
      </c>
      <c r="P319">
        <f t="shared" si="215"/>
        <v>2.6779477403157053</v>
      </c>
      <c r="S319">
        <v>312</v>
      </c>
      <c r="T319">
        <v>20.079419387626569</v>
      </c>
      <c r="U319">
        <v>22.763583608230885</v>
      </c>
      <c r="W319">
        <f t="shared" si="216"/>
        <v>0</v>
      </c>
      <c r="X319">
        <f t="shared" si="217"/>
        <v>1</v>
      </c>
      <c r="Y319">
        <f t="shared" si="218"/>
        <v>2.6841642206043161</v>
      </c>
      <c r="AB319">
        <v>312</v>
      </c>
      <c r="AC319">
        <v>28.872205872427944</v>
      </c>
      <c r="AD319">
        <v>17.059713263205467</v>
      </c>
      <c r="AF319">
        <f t="shared" si="219"/>
        <v>1</v>
      </c>
      <c r="AG319">
        <f t="shared" si="220"/>
        <v>0</v>
      </c>
      <c r="AH319">
        <f t="shared" si="221"/>
        <v>11.812492609222478</v>
      </c>
      <c r="AK319">
        <v>312</v>
      </c>
      <c r="AL319">
        <v>17.932187469991234</v>
      </c>
      <c r="AM319">
        <v>27.438508286535882</v>
      </c>
      <c r="AO319">
        <f t="shared" si="222"/>
        <v>0</v>
      </c>
      <c r="AP319">
        <f t="shared" si="223"/>
        <v>1</v>
      </c>
      <c r="AQ319">
        <f t="shared" si="224"/>
        <v>9.5063208165446476</v>
      </c>
      <c r="AT319">
        <v>312</v>
      </c>
      <c r="AU319">
        <v>21.763233819654094</v>
      </c>
      <c r="AV319">
        <v>23.074601878021976</v>
      </c>
      <c r="AX319">
        <f t="shared" si="225"/>
        <v>0</v>
      </c>
      <c r="AY319">
        <f t="shared" si="226"/>
        <v>1</v>
      </c>
      <c r="AZ319">
        <f t="shared" si="227"/>
        <v>1.3113680583678828</v>
      </c>
      <c r="BC319">
        <v>312</v>
      </c>
      <c r="BD319" t="e">
        <v>#N/A</v>
      </c>
      <c r="BE319" t="e">
        <v>#N/A</v>
      </c>
      <c r="BG319" t="e">
        <f t="shared" si="228"/>
        <v>#N/A</v>
      </c>
      <c r="BH319" t="e">
        <f t="shared" si="229"/>
        <v>#N/A</v>
      </c>
      <c r="BI319" t="e">
        <f t="shared" si="230"/>
        <v>#N/A</v>
      </c>
      <c r="BL319">
        <v>312</v>
      </c>
      <c r="BM319">
        <v>27.166290325203693</v>
      </c>
      <c r="BN319">
        <v>14.537939615763403</v>
      </c>
      <c r="BP319">
        <f t="shared" si="231"/>
        <v>1</v>
      </c>
      <c r="BQ319">
        <f t="shared" si="232"/>
        <v>0</v>
      </c>
      <c r="BR319">
        <f t="shared" si="233"/>
        <v>12.628350709440291</v>
      </c>
      <c r="BU319">
        <v>312</v>
      </c>
      <c r="BV319">
        <v>17.124412063287213</v>
      </c>
      <c r="BW319">
        <v>11.321945798160876</v>
      </c>
      <c r="BY319">
        <f t="shared" si="234"/>
        <v>1</v>
      </c>
      <c r="BZ319">
        <f t="shared" si="235"/>
        <v>0</v>
      </c>
      <c r="CA319">
        <f t="shared" si="236"/>
        <v>5.8024662651263377</v>
      </c>
      <c r="CD319">
        <v>312</v>
      </c>
      <c r="CE319">
        <v>19.632438452454664</v>
      </c>
      <c r="CF319">
        <v>25.645295732807671</v>
      </c>
      <c r="CH319">
        <f t="shared" si="237"/>
        <v>0</v>
      </c>
      <c r="CI319">
        <f t="shared" si="238"/>
        <v>1</v>
      </c>
      <c r="CJ319">
        <f t="shared" si="239"/>
        <v>6.0128572803530069</v>
      </c>
      <c r="CM319">
        <v>312</v>
      </c>
      <c r="CN319">
        <v>18.31123761553852</v>
      </c>
      <c r="CO319">
        <v>24.045679889962589</v>
      </c>
      <c r="CQ319">
        <f t="shared" si="240"/>
        <v>0</v>
      </c>
      <c r="CR319">
        <f t="shared" si="241"/>
        <v>1</v>
      </c>
      <c r="CS319">
        <f t="shared" si="242"/>
        <v>5.7344422744240688</v>
      </c>
      <c r="CV319">
        <v>312</v>
      </c>
      <c r="CW319">
        <v>20.940874152232347</v>
      </c>
      <c r="CX319">
        <v>11.955216437816148</v>
      </c>
      <c r="CZ319">
        <f t="shared" si="243"/>
        <v>1</v>
      </c>
      <c r="DA319">
        <f t="shared" si="244"/>
        <v>0</v>
      </c>
      <c r="DB319">
        <f t="shared" si="245"/>
        <v>8.9856577144161989</v>
      </c>
      <c r="DE319">
        <v>312</v>
      </c>
      <c r="DF319">
        <v>19.434750278076777</v>
      </c>
      <c r="DG319">
        <v>30.28043170420483</v>
      </c>
      <c r="DI319">
        <f t="shared" si="246"/>
        <v>0</v>
      </c>
      <c r="DJ319">
        <f t="shared" si="247"/>
        <v>1</v>
      </c>
      <c r="DK319">
        <f t="shared" si="248"/>
        <v>10.845681426128053</v>
      </c>
      <c r="DN319">
        <v>312</v>
      </c>
      <c r="DO319">
        <v>25.206274869463439</v>
      </c>
      <c r="DP319">
        <v>22.672268568176023</v>
      </c>
      <c r="DR319">
        <f t="shared" si="249"/>
        <v>1</v>
      </c>
      <c r="DS319">
        <f t="shared" si="250"/>
        <v>0</v>
      </c>
      <c r="DT319">
        <f t="shared" si="251"/>
        <v>2.5340063012874161</v>
      </c>
      <c r="DW319">
        <v>312</v>
      </c>
      <c r="DX319">
        <v>5.6926086674925838</v>
      </c>
      <c r="DY319">
        <v>12.503155614489746</v>
      </c>
      <c r="EA319">
        <f t="shared" si="252"/>
        <v>0</v>
      </c>
      <c r="EB319">
        <f t="shared" si="253"/>
        <v>1</v>
      </c>
      <c r="EC319">
        <f t="shared" si="254"/>
        <v>6.810546946997162</v>
      </c>
      <c r="EF319">
        <v>312</v>
      </c>
      <c r="EG319">
        <v>20.34131947076672</v>
      </c>
      <c r="EH319">
        <v>19.516832434437909</v>
      </c>
      <c r="EJ319">
        <f t="shared" si="255"/>
        <v>1</v>
      </c>
      <c r="EK319">
        <f t="shared" si="256"/>
        <v>0</v>
      </c>
      <c r="EL319">
        <f t="shared" si="257"/>
        <v>0.82448703632881148</v>
      </c>
      <c r="EO319">
        <v>312</v>
      </c>
      <c r="EP319">
        <v>21.164748902651183</v>
      </c>
      <c r="EQ319">
        <v>53.623213245266442</v>
      </c>
      <c r="ES319">
        <f t="shared" si="258"/>
        <v>0</v>
      </c>
      <c r="ET319">
        <f t="shared" si="259"/>
        <v>1</v>
      </c>
      <c r="EU319">
        <f t="shared" si="260"/>
        <v>32.458464342615258</v>
      </c>
    </row>
    <row r="320" spans="1:151" x14ac:dyDescent="0.25">
      <c r="A320">
        <v>313</v>
      </c>
      <c r="B320">
        <v>13.042261431596424</v>
      </c>
      <c r="C320">
        <v>9.2946212840510398</v>
      </c>
      <c r="E320">
        <f t="shared" si="261"/>
        <v>1</v>
      </c>
      <c r="F320">
        <f t="shared" si="212"/>
        <v>0</v>
      </c>
      <c r="G320">
        <f t="shared" si="262"/>
        <v>3.7476401475453844</v>
      </c>
      <c r="J320">
        <v>313</v>
      </c>
      <c r="K320">
        <v>19.168099443038507</v>
      </c>
      <c r="L320">
        <v>17.421262025689426</v>
      </c>
      <c r="N320">
        <f t="shared" si="213"/>
        <v>1</v>
      </c>
      <c r="O320">
        <f t="shared" si="214"/>
        <v>0</v>
      </c>
      <c r="P320">
        <f t="shared" si="215"/>
        <v>1.7468374173490808</v>
      </c>
      <c r="S320">
        <v>313</v>
      </c>
      <c r="T320">
        <v>21.919544569355129</v>
      </c>
      <c r="U320">
        <v>24.119511644730274</v>
      </c>
      <c r="W320">
        <f t="shared" si="216"/>
        <v>0</v>
      </c>
      <c r="X320">
        <f t="shared" si="217"/>
        <v>1</v>
      </c>
      <c r="Y320">
        <f t="shared" si="218"/>
        <v>2.1999670753751452</v>
      </c>
      <c r="AB320">
        <v>313</v>
      </c>
      <c r="AC320">
        <v>19.35172609258106</v>
      </c>
      <c r="AD320">
        <v>17.584641952696472</v>
      </c>
      <c r="AF320">
        <f t="shared" si="219"/>
        <v>1</v>
      </c>
      <c r="AG320">
        <f t="shared" si="220"/>
        <v>0</v>
      </c>
      <c r="AH320">
        <f t="shared" si="221"/>
        <v>1.767084139884588</v>
      </c>
      <c r="AK320">
        <v>313</v>
      </c>
      <c r="AL320">
        <v>19.912758237940018</v>
      </c>
      <c r="AM320">
        <v>7.6197967246113087</v>
      </c>
      <c r="AO320">
        <f t="shared" si="222"/>
        <v>1</v>
      </c>
      <c r="AP320">
        <f t="shared" si="223"/>
        <v>0</v>
      </c>
      <c r="AQ320">
        <f t="shared" si="224"/>
        <v>12.292961513328709</v>
      </c>
      <c r="AT320">
        <v>313</v>
      </c>
      <c r="AU320">
        <v>18.451818639799413</v>
      </c>
      <c r="AV320">
        <v>21.148749474509398</v>
      </c>
      <c r="AX320">
        <f t="shared" si="225"/>
        <v>0</v>
      </c>
      <c r="AY320">
        <f t="shared" si="226"/>
        <v>1</v>
      </c>
      <c r="AZ320">
        <f t="shared" si="227"/>
        <v>2.6969308347099847</v>
      </c>
      <c r="BC320">
        <v>313</v>
      </c>
      <c r="BD320" t="e">
        <v>#N/A</v>
      </c>
      <c r="BE320" t="e">
        <v>#N/A</v>
      </c>
      <c r="BG320" t="e">
        <f t="shared" si="228"/>
        <v>#N/A</v>
      </c>
      <c r="BH320" t="e">
        <f t="shared" si="229"/>
        <v>#N/A</v>
      </c>
      <c r="BI320" t="e">
        <f t="shared" si="230"/>
        <v>#N/A</v>
      </c>
      <c r="BL320">
        <v>313</v>
      </c>
      <c r="BM320">
        <v>29.984013309748832</v>
      </c>
      <c r="BN320">
        <v>13.649489270004221</v>
      </c>
      <c r="BP320">
        <f t="shared" si="231"/>
        <v>1</v>
      </c>
      <c r="BQ320">
        <f t="shared" si="232"/>
        <v>0</v>
      </c>
      <c r="BR320">
        <f t="shared" si="233"/>
        <v>16.334524039744611</v>
      </c>
      <c r="BU320">
        <v>313</v>
      </c>
      <c r="BV320">
        <v>21.914040580262814</v>
      </c>
      <c r="BW320">
        <v>37.078894732537769</v>
      </c>
      <c r="BY320">
        <f t="shared" si="234"/>
        <v>0</v>
      </c>
      <c r="BZ320">
        <f t="shared" si="235"/>
        <v>1</v>
      </c>
      <c r="CA320">
        <f t="shared" si="236"/>
        <v>15.164854152274955</v>
      </c>
      <c r="CD320">
        <v>313</v>
      </c>
      <c r="CE320">
        <v>11.338846832466356</v>
      </c>
      <c r="CF320">
        <v>37.023252583497715</v>
      </c>
      <c r="CH320">
        <f t="shared" si="237"/>
        <v>0</v>
      </c>
      <c r="CI320">
        <f t="shared" si="238"/>
        <v>1</v>
      </c>
      <c r="CJ320">
        <f t="shared" si="239"/>
        <v>25.68440575103136</v>
      </c>
      <c r="CM320">
        <v>313</v>
      </c>
      <c r="CN320">
        <v>23.437211903551503</v>
      </c>
      <c r="CO320">
        <v>30.773745896716754</v>
      </c>
      <c r="CQ320">
        <f t="shared" si="240"/>
        <v>0</v>
      </c>
      <c r="CR320">
        <f t="shared" si="241"/>
        <v>1</v>
      </c>
      <c r="CS320">
        <f t="shared" si="242"/>
        <v>7.3365339931652507</v>
      </c>
      <c r="CV320">
        <v>313</v>
      </c>
      <c r="CW320">
        <v>22.542509785967184</v>
      </c>
      <c r="CX320">
        <v>17.393848111873993</v>
      </c>
      <c r="CZ320">
        <f t="shared" si="243"/>
        <v>1</v>
      </c>
      <c r="DA320">
        <f t="shared" si="244"/>
        <v>0</v>
      </c>
      <c r="DB320">
        <f t="shared" si="245"/>
        <v>5.1486616740931908</v>
      </c>
      <c r="DE320">
        <v>313</v>
      </c>
      <c r="DF320">
        <v>21.520993158044448</v>
      </c>
      <c r="DG320">
        <v>25.972175365135264</v>
      </c>
      <c r="DI320">
        <f t="shared" si="246"/>
        <v>0</v>
      </c>
      <c r="DJ320">
        <f t="shared" si="247"/>
        <v>1</v>
      </c>
      <c r="DK320">
        <f t="shared" si="248"/>
        <v>4.4511822070908167</v>
      </c>
      <c r="DN320">
        <v>313</v>
      </c>
      <c r="DO320">
        <v>23.171611893723561</v>
      </c>
      <c r="DP320">
        <v>30.035179544775954</v>
      </c>
      <c r="DR320">
        <f t="shared" si="249"/>
        <v>0</v>
      </c>
      <c r="DS320">
        <f t="shared" si="250"/>
        <v>1</v>
      </c>
      <c r="DT320">
        <f t="shared" si="251"/>
        <v>6.8635676510523922</v>
      </c>
      <c r="DW320">
        <v>313</v>
      </c>
      <c r="DX320">
        <v>16.963232256790572</v>
      </c>
      <c r="DY320">
        <v>14.828484647796644</v>
      </c>
      <c r="EA320">
        <f t="shared" si="252"/>
        <v>1</v>
      </c>
      <c r="EB320">
        <f t="shared" si="253"/>
        <v>0</v>
      </c>
      <c r="EC320">
        <f t="shared" si="254"/>
        <v>2.1347476089939281</v>
      </c>
      <c r="EF320">
        <v>313</v>
      </c>
      <c r="EG320">
        <v>22.769328369461476</v>
      </c>
      <c r="EH320">
        <v>16.125084114573813</v>
      </c>
      <c r="EJ320">
        <f t="shared" si="255"/>
        <v>1</v>
      </c>
      <c r="EK320">
        <f t="shared" si="256"/>
        <v>0</v>
      </c>
      <c r="EL320">
        <f t="shared" si="257"/>
        <v>6.6442442548876635</v>
      </c>
      <c r="EO320">
        <v>313</v>
      </c>
      <c r="EP320">
        <v>20.540303644221964</v>
      </c>
      <c r="EQ320">
        <v>43.913966049002099</v>
      </c>
      <c r="ES320">
        <f t="shared" si="258"/>
        <v>0</v>
      </c>
      <c r="ET320">
        <f t="shared" si="259"/>
        <v>1</v>
      </c>
      <c r="EU320">
        <f t="shared" si="260"/>
        <v>23.373662404780134</v>
      </c>
    </row>
    <row r="321" spans="1:151" x14ac:dyDescent="0.25">
      <c r="A321">
        <v>314</v>
      </c>
      <c r="B321">
        <v>9.6389412740244467</v>
      </c>
      <c r="C321">
        <v>24.516048173185286</v>
      </c>
      <c r="E321">
        <f t="shared" si="261"/>
        <v>0</v>
      </c>
      <c r="F321">
        <f t="shared" si="212"/>
        <v>1</v>
      </c>
      <c r="G321">
        <f t="shared" si="262"/>
        <v>14.87710689916084</v>
      </c>
      <c r="J321">
        <v>314</v>
      </c>
      <c r="K321">
        <v>27.944902891116861</v>
      </c>
      <c r="L321">
        <v>25.622791593766408</v>
      </c>
      <c r="N321">
        <f t="shared" si="213"/>
        <v>1</v>
      </c>
      <c r="O321">
        <f t="shared" si="214"/>
        <v>0</v>
      </c>
      <c r="P321">
        <f t="shared" si="215"/>
        <v>2.3221112973504532</v>
      </c>
      <c r="S321">
        <v>314</v>
      </c>
      <c r="T321">
        <v>23.743664675432807</v>
      </c>
      <c r="U321">
        <v>26.38720976501121</v>
      </c>
      <c r="W321">
        <f t="shared" si="216"/>
        <v>0</v>
      </c>
      <c r="X321">
        <f t="shared" si="217"/>
        <v>1</v>
      </c>
      <c r="Y321">
        <f t="shared" si="218"/>
        <v>2.643545089578403</v>
      </c>
      <c r="AB321">
        <v>314</v>
      </c>
      <c r="AC321">
        <v>22.291170089507549</v>
      </c>
      <c r="AD321">
        <v>18.643072142250954</v>
      </c>
      <c r="AF321">
        <f t="shared" si="219"/>
        <v>1</v>
      </c>
      <c r="AG321">
        <f t="shared" si="220"/>
        <v>0</v>
      </c>
      <c r="AH321">
        <f t="shared" si="221"/>
        <v>3.6480979472565949</v>
      </c>
      <c r="AK321">
        <v>314</v>
      </c>
      <c r="AL321">
        <v>21.467718389032783</v>
      </c>
      <c r="AM321">
        <v>11.573886885922754</v>
      </c>
      <c r="AO321">
        <f t="shared" si="222"/>
        <v>1</v>
      </c>
      <c r="AP321">
        <f t="shared" si="223"/>
        <v>0</v>
      </c>
      <c r="AQ321">
        <f t="shared" si="224"/>
        <v>9.8938315031100288</v>
      </c>
      <c r="AT321">
        <v>314</v>
      </c>
      <c r="AU321">
        <v>16.453141417872661</v>
      </c>
      <c r="AV321">
        <v>19.313875239032473</v>
      </c>
      <c r="AX321">
        <f t="shared" si="225"/>
        <v>0</v>
      </c>
      <c r="AY321">
        <f t="shared" si="226"/>
        <v>1</v>
      </c>
      <c r="AZ321">
        <f t="shared" si="227"/>
        <v>2.8607338211598119</v>
      </c>
      <c r="BC321">
        <v>314</v>
      </c>
      <c r="BD321" t="e">
        <v>#N/A</v>
      </c>
      <c r="BE321" t="e">
        <v>#N/A</v>
      </c>
      <c r="BG321" t="e">
        <f t="shared" si="228"/>
        <v>#N/A</v>
      </c>
      <c r="BH321" t="e">
        <f t="shared" si="229"/>
        <v>#N/A</v>
      </c>
      <c r="BI321" t="e">
        <f t="shared" si="230"/>
        <v>#N/A</v>
      </c>
      <c r="BL321">
        <v>314</v>
      </c>
      <c r="BM321">
        <v>22.000003483138535</v>
      </c>
      <c r="BN321">
        <v>10.750453783848469</v>
      </c>
      <c r="BP321">
        <f t="shared" si="231"/>
        <v>1</v>
      </c>
      <c r="BQ321">
        <f t="shared" si="232"/>
        <v>0</v>
      </c>
      <c r="BR321">
        <f t="shared" si="233"/>
        <v>11.249549699290066</v>
      </c>
      <c r="BU321">
        <v>314</v>
      </c>
      <c r="BV321">
        <v>28.920940590587023</v>
      </c>
      <c r="BW321">
        <v>22.443772044899003</v>
      </c>
      <c r="BY321">
        <f t="shared" si="234"/>
        <v>1</v>
      </c>
      <c r="BZ321">
        <f t="shared" si="235"/>
        <v>0</v>
      </c>
      <c r="CA321">
        <f t="shared" si="236"/>
        <v>6.4771685456880199</v>
      </c>
      <c r="CD321">
        <v>314</v>
      </c>
      <c r="CE321">
        <v>33.117354829307487</v>
      </c>
      <c r="CF321">
        <v>30.992042871040915</v>
      </c>
      <c r="CH321">
        <f t="shared" si="237"/>
        <v>1</v>
      </c>
      <c r="CI321">
        <f t="shared" si="238"/>
        <v>0</v>
      </c>
      <c r="CJ321">
        <f t="shared" si="239"/>
        <v>2.1253119582665718</v>
      </c>
      <c r="CM321">
        <v>314</v>
      </c>
      <c r="CN321">
        <v>14.257417210792779</v>
      </c>
      <c r="CO321">
        <v>18.672717368352956</v>
      </c>
      <c r="CQ321">
        <f t="shared" si="240"/>
        <v>0</v>
      </c>
      <c r="CR321">
        <f t="shared" si="241"/>
        <v>1</v>
      </c>
      <c r="CS321">
        <f t="shared" si="242"/>
        <v>4.4153001575601767</v>
      </c>
      <c r="CV321">
        <v>314</v>
      </c>
      <c r="CW321">
        <v>26.313490050892756</v>
      </c>
      <c r="CX321">
        <v>15.81837601603806</v>
      </c>
      <c r="CZ321">
        <f t="shared" si="243"/>
        <v>1</v>
      </c>
      <c r="DA321">
        <f t="shared" si="244"/>
        <v>0</v>
      </c>
      <c r="DB321">
        <f t="shared" si="245"/>
        <v>10.495114034854696</v>
      </c>
      <c r="DE321">
        <v>314</v>
      </c>
      <c r="DF321">
        <v>15.692437921318291</v>
      </c>
      <c r="DG321">
        <v>23.994118456580512</v>
      </c>
      <c r="DI321">
        <f t="shared" si="246"/>
        <v>0</v>
      </c>
      <c r="DJ321">
        <f t="shared" si="247"/>
        <v>1</v>
      </c>
      <c r="DK321">
        <f t="shared" si="248"/>
        <v>8.3016805352622214</v>
      </c>
      <c r="DN321">
        <v>314</v>
      </c>
      <c r="DO321">
        <v>25.291009118675298</v>
      </c>
      <c r="DP321">
        <v>24.934544950347018</v>
      </c>
      <c r="DR321">
        <f t="shared" si="249"/>
        <v>1</v>
      </c>
      <c r="DS321">
        <f t="shared" si="250"/>
        <v>0</v>
      </c>
      <c r="DT321">
        <f t="shared" si="251"/>
        <v>0.3564641683282801</v>
      </c>
      <c r="DW321">
        <v>314</v>
      </c>
      <c r="DX321">
        <v>18.161727866701643</v>
      </c>
      <c r="DY321">
        <v>28.670692617304812</v>
      </c>
      <c r="EA321">
        <f t="shared" si="252"/>
        <v>0</v>
      </c>
      <c r="EB321">
        <f t="shared" si="253"/>
        <v>1</v>
      </c>
      <c r="EC321">
        <f t="shared" si="254"/>
        <v>10.50896475060317</v>
      </c>
      <c r="EF321">
        <v>314</v>
      </c>
      <c r="EG321">
        <v>19.540270957034195</v>
      </c>
      <c r="EH321">
        <v>17.595164021706623</v>
      </c>
      <c r="EJ321">
        <f t="shared" si="255"/>
        <v>1</v>
      </c>
      <c r="EK321">
        <f t="shared" si="256"/>
        <v>0</v>
      </c>
      <c r="EL321">
        <f t="shared" si="257"/>
        <v>1.9451069353275727</v>
      </c>
      <c r="EO321">
        <v>314</v>
      </c>
      <c r="EP321">
        <v>24.090803236644014</v>
      </c>
      <c r="EQ321">
        <v>23.461077288221603</v>
      </c>
      <c r="ES321">
        <f t="shared" si="258"/>
        <v>1</v>
      </c>
      <c r="ET321">
        <f t="shared" si="259"/>
        <v>0</v>
      </c>
      <c r="EU321">
        <f t="shared" si="260"/>
        <v>0.62972594842241136</v>
      </c>
    </row>
    <row r="322" spans="1:151" x14ac:dyDescent="0.25">
      <c r="A322">
        <v>315</v>
      </c>
      <c r="B322">
        <v>12.622347846315437</v>
      </c>
      <c r="C322">
        <v>23.821159339421772</v>
      </c>
      <c r="E322">
        <f t="shared" si="261"/>
        <v>0</v>
      </c>
      <c r="F322">
        <f t="shared" si="212"/>
        <v>1</v>
      </c>
      <c r="G322">
        <f t="shared" si="262"/>
        <v>11.198811493106335</v>
      </c>
      <c r="J322">
        <v>315</v>
      </c>
      <c r="K322">
        <v>27.326848241384084</v>
      </c>
      <c r="L322">
        <v>22.43364111558018</v>
      </c>
      <c r="N322">
        <f t="shared" si="213"/>
        <v>1</v>
      </c>
      <c r="O322">
        <f t="shared" si="214"/>
        <v>0</v>
      </c>
      <c r="P322">
        <f t="shared" si="215"/>
        <v>4.8932071258039045</v>
      </c>
      <c r="S322">
        <v>315</v>
      </c>
      <c r="T322">
        <v>21.023872984228952</v>
      </c>
      <c r="U322">
        <v>19.916290013975996</v>
      </c>
      <c r="W322">
        <f t="shared" si="216"/>
        <v>1</v>
      </c>
      <c r="X322">
        <f t="shared" si="217"/>
        <v>0</v>
      </c>
      <c r="Y322">
        <f t="shared" si="218"/>
        <v>1.107582970252956</v>
      </c>
      <c r="AB322">
        <v>315</v>
      </c>
      <c r="AC322">
        <v>24.971588479496692</v>
      </c>
      <c r="AD322">
        <v>17.327659370581888</v>
      </c>
      <c r="AF322">
        <f t="shared" si="219"/>
        <v>1</v>
      </c>
      <c r="AG322">
        <f t="shared" si="220"/>
        <v>0</v>
      </c>
      <c r="AH322">
        <f t="shared" si="221"/>
        <v>7.6439291089148043</v>
      </c>
      <c r="AK322">
        <v>315</v>
      </c>
      <c r="AL322">
        <v>26.346767931258391</v>
      </c>
      <c r="AM322">
        <v>30.89201669464828</v>
      </c>
      <c r="AO322">
        <f t="shared" si="222"/>
        <v>0</v>
      </c>
      <c r="AP322">
        <f t="shared" si="223"/>
        <v>1</v>
      </c>
      <c r="AQ322">
        <f t="shared" si="224"/>
        <v>4.545248763389889</v>
      </c>
      <c r="AT322">
        <v>315</v>
      </c>
      <c r="AU322">
        <v>20.721820161927511</v>
      </c>
      <c r="AV322">
        <v>26.343562906627337</v>
      </c>
      <c r="AX322">
        <f t="shared" si="225"/>
        <v>0</v>
      </c>
      <c r="AY322">
        <f t="shared" si="226"/>
        <v>1</v>
      </c>
      <c r="AZ322">
        <f t="shared" si="227"/>
        <v>5.6217427446998265</v>
      </c>
      <c r="BC322">
        <v>315</v>
      </c>
      <c r="BD322" t="e">
        <v>#N/A</v>
      </c>
      <c r="BE322" t="e">
        <v>#N/A</v>
      </c>
      <c r="BG322" t="e">
        <f t="shared" si="228"/>
        <v>#N/A</v>
      </c>
      <c r="BH322" t="e">
        <f t="shared" si="229"/>
        <v>#N/A</v>
      </c>
      <c r="BI322" t="e">
        <f t="shared" si="230"/>
        <v>#N/A</v>
      </c>
      <c r="BL322">
        <v>315</v>
      </c>
      <c r="BM322">
        <v>29.452259007662491</v>
      </c>
      <c r="BN322">
        <v>13.605888718900289</v>
      </c>
      <c r="BP322">
        <f t="shared" si="231"/>
        <v>1</v>
      </c>
      <c r="BQ322">
        <f t="shared" si="232"/>
        <v>0</v>
      </c>
      <c r="BR322">
        <f t="shared" si="233"/>
        <v>15.846370288762202</v>
      </c>
      <c r="BU322">
        <v>315</v>
      </c>
      <c r="BV322">
        <v>20.518615265388721</v>
      </c>
      <c r="BW322">
        <v>14.249131439096526</v>
      </c>
      <c r="BY322">
        <f t="shared" si="234"/>
        <v>1</v>
      </c>
      <c r="BZ322">
        <f t="shared" si="235"/>
        <v>0</v>
      </c>
      <c r="CA322">
        <f t="shared" si="236"/>
        <v>6.2694838262921948</v>
      </c>
      <c r="CD322">
        <v>315</v>
      </c>
      <c r="CE322">
        <v>30.451126419171871</v>
      </c>
      <c r="CF322">
        <v>14.479560035490037</v>
      </c>
      <c r="CH322">
        <f t="shared" si="237"/>
        <v>1</v>
      </c>
      <c r="CI322">
        <f t="shared" si="238"/>
        <v>0</v>
      </c>
      <c r="CJ322">
        <f t="shared" si="239"/>
        <v>15.971566383681834</v>
      </c>
      <c r="CM322">
        <v>315</v>
      </c>
      <c r="CN322">
        <v>15.255195815638928</v>
      </c>
      <c r="CO322">
        <v>22.57596546837852</v>
      </c>
      <c r="CQ322">
        <f t="shared" si="240"/>
        <v>0</v>
      </c>
      <c r="CR322">
        <f t="shared" si="241"/>
        <v>1</v>
      </c>
      <c r="CS322">
        <f t="shared" si="242"/>
        <v>7.3207696527395925</v>
      </c>
      <c r="CV322">
        <v>315</v>
      </c>
      <c r="CW322">
        <v>28.466913242804466</v>
      </c>
      <c r="CX322">
        <v>14.568560241558798</v>
      </c>
      <c r="CZ322">
        <f t="shared" si="243"/>
        <v>1</v>
      </c>
      <c r="DA322">
        <f t="shared" si="244"/>
        <v>0</v>
      </c>
      <c r="DB322">
        <f t="shared" si="245"/>
        <v>13.898353001245669</v>
      </c>
      <c r="DE322">
        <v>315</v>
      </c>
      <c r="DF322">
        <v>25.114916005252589</v>
      </c>
      <c r="DG322">
        <v>25.549970362599279</v>
      </c>
      <c r="DI322">
        <f t="shared" si="246"/>
        <v>0</v>
      </c>
      <c r="DJ322">
        <f t="shared" si="247"/>
        <v>1</v>
      </c>
      <c r="DK322">
        <f t="shared" si="248"/>
        <v>0.43505435734669007</v>
      </c>
      <c r="DN322">
        <v>315</v>
      </c>
      <c r="DO322">
        <v>22.067772373422017</v>
      </c>
      <c r="DP322">
        <v>12.886309351758968</v>
      </c>
      <c r="DR322">
        <f t="shared" si="249"/>
        <v>1</v>
      </c>
      <c r="DS322">
        <f t="shared" si="250"/>
        <v>0</v>
      </c>
      <c r="DT322">
        <f t="shared" si="251"/>
        <v>9.1814630216630491</v>
      </c>
      <c r="DW322">
        <v>315</v>
      </c>
      <c r="DX322">
        <v>15.335565748327541</v>
      </c>
      <c r="DY322">
        <v>25.551163130082404</v>
      </c>
      <c r="EA322">
        <f t="shared" si="252"/>
        <v>0</v>
      </c>
      <c r="EB322">
        <f t="shared" si="253"/>
        <v>1</v>
      </c>
      <c r="EC322">
        <f t="shared" si="254"/>
        <v>10.215597381754863</v>
      </c>
      <c r="EF322">
        <v>315</v>
      </c>
      <c r="EG322">
        <v>17.76729915107682</v>
      </c>
      <c r="EH322">
        <v>11.730281758002359</v>
      </c>
      <c r="EJ322">
        <f t="shared" si="255"/>
        <v>1</v>
      </c>
      <c r="EK322">
        <f t="shared" si="256"/>
        <v>0</v>
      </c>
      <c r="EL322">
        <f t="shared" si="257"/>
        <v>6.0370173930744606</v>
      </c>
      <c r="EO322">
        <v>315</v>
      </c>
      <c r="EP322">
        <v>24.236266656786622</v>
      </c>
      <c r="EQ322">
        <v>25.015915963362975</v>
      </c>
      <c r="ES322">
        <f t="shared" si="258"/>
        <v>0</v>
      </c>
      <c r="ET322">
        <f t="shared" si="259"/>
        <v>1</v>
      </c>
      <c r="EU322">
        <f t="shared" si="260"/>
        <v>0.77964930657635279</v>
      </c>
    </row>
    <row r="323" spans="1:151" x14ac:dyDescent="0.25">
      <c r="A323">
        <v>316</v>
      </c>
      <c r="B323">
        <v>11.10200460987258</v>
      </c>
      <c r="C323">
        <v>14.794488614303132</v>
      </c>
      <c r="E323">
        <f t="shared" si="261"/>
        <v>0</v>
      </c>
      <c r="F323">
        <f t="shared" si="212"/>
        <v>1</v>
      </c>
      <c r="G323">
        <f t="shared" si="262"/>
        <v>3.6924840044305522</v>
      </c>
      <c r="J323">
        <v>316</v>
      </c>
      <c r="K323">
        <v>24.506377253796447</v>
      </c>
      <c r="L323">
        <v>24.823413987148765</v>
      </c>
      <c r="N323">
        <f t="shared" si="213"/>
        <v>0</v>
      </c>
      <c r="O323">
        <f t="shared" si="214"/>
        <v>1</v>
      </c>
      <c r="P323">
        <f t="shared" si="215"/>
        <v>0.31703673335231741</v>
      </c>
      <c r="S323">
        <v>316</v>
      </c>
      <c r="T323">
        <v>18.567594049208608</v>
      </c>
      <c r="U323">
        <v>8.6616991594818735</v>
      </c>
      <c r="W323">
        <f t="shared" si="216"/>
        <v>1</v>
      </c>
      <c r="X323">
        <f t="shared" si="217"/>
        <v>0</v>
      </c>
      <c r="Y323">
        <f t="shared" si="218"/>
        <v>9.9058948897267349</v>
      </c>
      <c r="AB323">
        <v>316</v>
      </c>
      <c r="AC323">
        <v>15.336880441947601</v>
      </c>
      <c r="AD323">
        <v>19.045714162970121</v>
      </c>
      <c r="AF323">
        <f t="shared" si="219"/>
        <v>0</v>
      </c>
      <c r="AG323">
        <f t="shared" si="220"/>
        <v>1</v>
      </c>
      <c r="AH323">
        <f t="shared" si="221"/>
        <v>3.7088337210225202</v>
      </c>
      <c r="AK323">
        <v>316</v>
      </c>
      <c r="AL323">
        <v>18.54954920872596</v>
      </c>
      <c r="AM323">
        <v>31.969316170554819</v>
      </c>
      <c r="AO323">
        <f t="shared" si="222"/>
        <v>0</v>
      </c>
      <c r="AP323">
        <f t="shared" si="223"/>
        <v>1</v>
      </c>
      <c r="AQ323">
        <f t="shared" si="224"/>
        <v>13.419766961828859</v>
      </c>
      <c r="AT323">
        <v>316</v>
      </c>
      <c r="AU323">
        <v>19.99271336714267</v>
      </c>
      <c r="AV323">
        <v>29.576009172608217</v>
      </c>
      <c r="AX323">
        <f t="shared" si="225"/>
        <v>0</v>
      </c>
      <c r="AY323">
        <f t="shared" si="226"/>
        <v>1</v>
      </c>
      <c r="AZ323">
        <f t="shared" si="227"/>
        <v>9.5832958054655464</v>
      </c>
      <c r="BC323">
        <v>316</v>
      </c>
      <c r="BD323" t="e">
        <v>#N/A</v>
      </c>
      <c r="BE323" t="e">
        <v>#N/A</v>
      </c>
      <c r="BG323" t="e">
        <f t="shared" si="228"/>
        <v>#N/A</v>
      </c>
      <c r="BH323" t="e">
        <f t="shared" si="229"/>
        <v>#N/A</v>
      </c>
      <c r="BI323" t="e">
        <f t="shared" si="230"/>
        <v>#N/A</v>
      </c>
      <c r="BL323">
        <v>316</v>
      </c>
      <c r="BM323">
        <v>31.233603848904462</v>
      </c>
      <c r="BN323">
        <v>12.930499702551824</v>
      </c>
      <c r="BP323">
        <f t="shared" si="231"/>
        <v>1</v>
      </c>
      <c r="BQ323">
        <f t="shared" si="232"/>
        <v>0</v>
      </c>
      <c r="BR323">
        <f t="shared" si="233"/>
        <v>18.303104146352638</v>
      </c>
      <c r="BU323">
        <v>316</v>
      </c>
      <c r="BV323">
        <v>26.618476370490075</v>
      </c>
      <c r="BW323">
        <v>16.661757889349072</v>
      </c>
      <c r="BY323">
        <f t="shared" si="234"/>
        <v>1</v>
      </c>
      <c r="BZ323">
        <f t="shared" si="235"/>
        <v>0</v>
      </c>
      <c r="CA323">
        <f t="shared" si="236"/>
        <v>9.956718481141003</v>
      </c>
      <c r="CD323">
        <v>316</v>
      </c>
      <c r="CE323">
        <v>25.934887365131445</v>
      </c>
      <c r="CF323">
        <v>27.702566046305144</v>
      </c>
      <c r="CH323">
        <f t="shared" si="237"/>
        <v>0</v>
      </c>
      <c r="CI323">
        <f t="shared" si="238"/>
        <v>1</v>
      </c>
      <c r="CJ323">
        <f t="shared" si="239"/>
        <v>1.7676786811736989</v>
      </c>
      <c r="CM323">
        <v>316</v>
      </c>
      <c r="CN323">
        <v>16.439243370474678</v>
      </c>
      <c r="CO323">
        <v>13.40929006183525</v>
      </c>
      <c r="CQ323">
        <f t="shared" si="240"/>
        <v>1</v>
      </c>
      <c r="CR323">
        <f t="shared" si="241"/>
        <v>0</v>
      </c>
      <c r="CS323">
        <f t="shared" si="242"/>
        <v>3.0299533086394277</v>
      </c>
      <c r="CV323">
        <v>316</v>
      </c>
      <c r="CW323">
        <v>24.861250357941703</v>
      </c>
      <c r="CX323">
        <v>19.555358471221478</v>
      </c>
      <c r="CZ323">
        <f t="shared" si="243"/>
        <v>1</v>
      </c>
      <c r="DA323">
        <f t="shared" si="244"/>
        <v>0</v>
      </c>
      <c r="DB323">
        <f t="shared" si="245"/>
        <v>5.3058918867202252</v>
      </c>
      <c r="DE323">
        <v>316</v>
      </c>
      <c r="DF323">
        <v>16.896813130350221</v>
      </c>
      <c r="DG323">
        <v>16.278700798411709</v>
      </c>
      <c r="DI323">
        <f t="shared" si="246"/>
        <v>1</v>
      </c>
      <c r="DJ323">
        <f t="shared" si="247"/>
        <v>0</v>
      </c>
      <c r="DK323">
        <f t="shared" si="248"/>
        <v>0.61811233193851223</v>
      </c>
      <c r="DN323">
        <v>316</v>
      </c>
      <c r="DO323">
        <v>21.819057935095195</v>
      </c>
      <c r="DP323">
        <v>28.693648191575619</v>
      </c>
      <c r="DR323">
        <f t="shared" si="249"/>
        <v>0</v>
      </c>
      <c r="DS323">
        <f t="shared" si="250"/>
        <v>1</v>
      </c>
      <c r="DT323">
        <f t="shared" si="251"/>
        <v>6.874590256480424</v>
      </c>
      <c r="DW323">
        <v>316</v>
      </c>
      <c r="DX323">
        <v>26.735103054078962</v>
      </c>
      <c r="DY323">
        <v>21.38044514520822</v>
      </c>
      <c r="EA323">
        <f t="shared" si="252"/>
        <v>1</v>
      </c>
      <c r="EB323">
        <f t="shared" si="253"/>
        <v>0</v>
      </c>
      <c r="EC323">
        <f t="shared" si="254"/>
        <v>5.3546579088707418</v>
      </c>
      <c r="EF323">
        <v>316</v>
      </c>
      <c r="EG323">
        <v>25.405599585784781</v>
      </c>
      <c r="EH323">
        <v>8.7702823885385452</v>
      </c>
      <c r="EJ323">
        <f t="shared" si="255"/>
        <v>1</v>
      </c>
      <c r="EK323">
        <f t="shared" si="256"/>
        <v>0</v>
      </c>
      <c r="EL323">
        <f t="shared" si="257"/>
        <v>16.635317197246238</v>
      </c>
      <c r="EO323">
        <v>316</v>
      </c>
      <c r="EP323">
        <v>23.551718846360867</v>
      </c>
      <c r="EQ323">
        <v>22.467466454727571</v>
      </c>
      <c r="ES323">
        <f t="shared" si="258"/>
        <v>1</v>
      </c>
      <c r="ET323">
        <f t="shared" si="259"/>
        <v>0</v>
      </c>
      <c r="EU323">
        <f t="shared" si="260"/>
        <v>1.0842523916332958</v>
      </c>
    </row>
    <row r="324" spans="1:151" x14ac:dyDescent="0.25">
      <c r="A324">
        <v>317</v>
      </c>
      <c r="B324">
        <v>13.805543396034516</v>
      </c>
      <c r="C324">
        <v>52.298527587365996</v>
      </c>
      <c r="E324">
        <f t="shared" si="261"/>
        <v>0</v>
      </c>
      <c r="F324">
        <f t="shared" si="212"/>
        <v>1</v>
      </c>
      <c r="G324">
        <f t="shared" si="262"/>
        <v>38.49298419133148</v>
      </c>
      <c r="J324">
        <v>317</v>
      </c>
      <c r="K324">
        <v>27.795130862638956</v>
      </c>
      <c r="L324">
        <v>22.256485828859205</v>
      </c>
      <c r="N324">
        <f t="shared" si="213"/>
        <v>1</v>
      </c>
      <c r="O324">
        <f t="shared" si="214"/>
        <v>0</v>
      </c>
      <c r="P324">
        <f t="shared" si="215"/>
        <v>5.5386450337797513</v>
      </c>
      <c r="S324">
        <v>317</v>
      </c>
      <c r="T324">
        <v>19.189485233585312</v>
      </c>
      <c r="U324">
        <v>28.24761739445082</v>
      </c>
      <c r="W324">
        <f t="shared" si="216"/>
        <v>0</v>
      </c>
      <c r="X324">
        <f t="shared" si="217"/>
        <v>1</v>
      </c>
      <c r="Y324">
        <f t="shared" si="218"/>
        <v>9.0581321608655081</v>
      </c>
      <c r="AB324">
        <v>317</v>
      </c>
      <c r="AC324">
        <v>36.326618408402084</v>
      </c>
      <c r="AD324">
        <v>18.883235554103983</v>
      </c>
      <c r="AF324">
        <f t="shared" si="219"/>
        <v>1</v>
      </c>
      <c r="AG324">
        <f t="shared" si="220"/>
        <v>0</v>
      </c>
      <c r="AH324">
        <f t="shared" si="221"/>
        <v>17.4433828542981</v>
      </c>
      <c r="AK324">
        <v>317</v>
      </c>
      <c r="AL324">
        <v>31.93982800738041</v>
      </c>
      <c r="AM324">
        <v>28.628102421677426</v>
      </c>
      <c r="AO324">
        <f t="shared" si="222"/>
        <v>1</v>
      </c>
      <c r="AP324">
        <f t="shared" si="223"/>
        <v>0</v>
      </c>
      <c r="AQ324">
        <f t="shared" si="224"/>
        <v>3.3117255857029839</v>
      </c>
      <c r="AT324">
        <v>317</v>
      </c>
      <c r="AU324">
        <v>16.834531463063655</v>
      </c>
      <c r="AV324">
        <v>25.044499346568973</v>
      </c>
      <c r="AX324">
        <f t="shared" si="225"/>
        <v>0</v>
      </c>
      <c r="AY324">
        <f t="shared" si="226"/>
        <v>1</v>
      </c>
      <c r="AZ324">
        <f t="shared" si="227"/>
        <v>8.2099678835053176</v>
      </c>
      <c r="BC324">
        <v>317</v>
      </c>
      <c r="BD324" t="e">
        <v>#N/A</v>
      </c>
      <c r="BE324" t="e">
        <v>#N/A</v>
      </c>
      <c r="BG324" t="e">
        <f t="shared" si="228"/>
        <v>#N/A</v>
      </c>
      <c r="BH324" t="e">
        <f t="shared" si="229"/>
        <v>#N/A</v>
      </c>
      <c r="BI324" t="e">
        <f t="shared" si="230"/>
        <v>#N/A</v>
      </c>
      <c r="BL324">
        <v>317</v>
      </c>
      <c r="BM324">
        <v>28.769980111552215</v>
      </c>
      <c r="BN324">
        <v>7.2853561807908953</v>
      </c>
      <c r="BP324">
        <f t="shared" si="231"/>
        <v>1</v>
      </c>
      <c r="BQ324">
        <f t="shared" si="232"/>
        <v>0</v>
      </c>
      <c r="BR324">
        <f t="shared" si="233"/>
        <v>21.48462393076132</v>
      </c>
      <c r="BU324">
        <v>317</v>
      </c>
      <c r="BV324">
        <v>34.743490697609325</v>
      </c>
      <c r="BW324">
        <v>32.583391042273931</v>
      </c>
      <c r="BY324">
        <f t="shared" si="234"/>
        <v>1</v>
      </c>
      <c r="BZ324">
        <f t="shared" si="235"/>
        <v>0</v>
      </c>
      <c r="CA324">
        <f t="shared" si="236"/>
        <v>2.1600996553353937</v>
      </c>
      <c r="CD324">
        <v>317</v>
      </c>
      <c r="CE324">
        <v>31.441786171985868</v>
      </c>
      <c r="CF324">
        <v>35.147669120253589</v>
      </c>
      <c r="CH324">
        <f t="shared" si="237"/>
        <v>0</v>
      </c>
      <c r="CI324">
        <f t="shared" si="238"/>
        <v>1</v>
      </c>
      <c r="CJ324">
        <f t="shared" si="239"/>
        <v>3.7058829482677211</v>
      </c>
      <c r="CM324">
        <v>317</v>
      </c>
      <c r="CN324">
        <v>22.722955081749962</v>
      </c>
      <c r="CO324">
        <v>38.251386025178263</v>
      </c>
      <c r="CQ324">
        <f t="shared" si="240"/>
        <v>0</v>
      </c>
      <c r="CR324">
        <f t="shared" si="241"/>
        <v>1</v>
      </c>
      <c r="CS324">
        <f t="shared" si="242"/>
        <v>15.528430943428301</v>
      </c>
      <c r="CV324">
        <v>317</v>
      </c>
      <c r="CW324">
        <v>28.894244003465872</v>
      </c>
      <c r="CX324">
        <v>14.593803946625464</v>
      </c>
      <c r="CZ324">
        <f t="shared" si="243"/>
        <v>1</v>
      </c>
      <c r="DA324">
        <f t="shared" si="244"/>
        <v>0</v>
      </c>
      <c r="DB324">
        <f t="shared" si="245"/>
        <v>14.300440056840408</v>
      </c>
      <c r="DE324">
        <v>317</v>
      </c>
      <c r="DF324">
        <v>20.948330198858955</v>
      </c>
      <c r="DG324">
        <v>28.785224654915144</v>
      </c>
      <c r="DI324">
        <f t="shared" si="246"/>
        <v>0</v>
      </c>
      <c r="DJ324">
        <f t="shared" si="247"/>
        <v>1</v>
      </c>
      <c r="DK324">
        <f t="shared" si="248"/>
        <v>7.8368944560561893</v>
      </c>
      <c r="DN324">
        <v>317</v>
      </c>
      <c r="DO324">
        <v>27.153419059399802</v>
      </c>
      <c r="DP324">
        <v>27.691018642325616</v>
      </c>
      <c r="DR324">
        <f t="shared" si="249"/>
        <v>0</v>
      </c>
      <c r="DS324">
        <f t="shared" si="250"/>
        <v>1</v>
      </c>
      <c r="DT324">
        <f t="shared" si="251"/>
        <v>0.53759958292581445</v>
      </c>
      <c r="DW324">
        <v>317</v>
      </c>
      <c r="DX324">
        <v>22.65200883517123</v>
      </c>
      <c r="DY324">
        <v>27.920847263226392</v>
      </c>
      <c r="EA324">
        <f t="shared" si="252"/>
        <v>0</v>
      </c>
      <c r="EB324">
        <f t="shared" si="253"/>
        <v>1</v>
      </c>
      <c r="EC324">
        <f t="shared" si="254"/>
        <v>5.2688384280551617</v>
      </c>
      <c r="EF324">
        <v>317</v>
      </c>
      <c r="EG324">
        <v>22.504910699397723</v>
      </c>
      <c r="EH324">
        <v>16.546873731348377</v>
      </c>
      <c r="EJ324">
        <f t="shared" si="255"/>
        <v>1</v>
      </c>
      <c r="EK324">
        <f t="shared" si="256"/>
        <v>0</v>
      </c>
      <c r="EL324">
        <f t="shared" si="257"/>
        <v>5.9580369680493455</v>
      </c>
      <c r="EO324">
        <v>317</v>
      </c>
      <c r="EP324">
        <v>21.626704464895038</v>
      </c>
      <c r="EQ324">
        <v>23.067157238529635</v>
      </c>
      <c r="ES324">
        <f t="shared" si="258"/>
        <v>0</v>
      </c>
      <c r="ET324">
        <f t="shared" si="259"/>
        <v>1</v>
      </c>
      <c r="EU324">
        <f t="shared" si="260"/>
        <v>1.4404527736345969</v>
      </c>
    </row>
    <row r="325" spans="1:151" x14ac:dyDescent="0.25">
      <c r="A325">
        <v>318</v>
      </c>
      <c r="B325">
        <v>13.090475330136233</v>
      </c>
      <c r="C325">
        <v>6.0678207856701931</v>
      </c>
      <c r="E325">
        <f t="shared" si="261"/>
        <v>1</v>
      </c>
      <c r="F325">
        <f t="shared" si="212"/>
        <v>0</v>
      </c>
      <c r="G325">
        <f t="shared" si="262"/>
        <v>7.0226545444660395</v>
      </c>
      <c r="J325">
        <v>318</v>
      </c>
      <c r="K325">
        <v>22.672109670148426</v>
      </c>
      <c r="L325">
        <v>33.906983696668206</v>
      </c>
      <c r="N325">
        <f t="shared" si="213"/>
        <v>0</v>
      </c>
      <c r="O325">
        <f t="shared" si="214"/>
        <v>1</v>
      </c>
      <c r="P325">
        <f t="shared" si="215"/>
        <v>11.23487402651978</v>
      </c>
      <c r="S325">
        <v>318</v>
      </c>
      <c r="T325">
        <v>19.686088202534066</v>
      </c>
      <c r="U325">
        <v>26.185075171775036</v>
      </c>
      <c r="W325">
        <f t="shared" si="216"/>
        <v>0</v>
      </c>
      <c r="X325">
        <f t="shared" si="217"/>
        <v>1</v>
      </c>
      <c r="Y325">
        <f t="shared" si="218"/>
        <v>6.4989869692409705</v>
      </c>
      <c r="AB325">
        <v>318</v>
      </c>
      <c r="AC325">
        <v>30.482361311490088</v>
      </c>
      <c r="AD325">
        <v>18.045739763740546</v>
      </c>
      <c r="AF325">
        <f t="shared" si="219"/>
        <v>1</v>
      </c>
      <c r="AG325">
        <f t="shared" si="220"/>
        <v>0</v>
      </c>
      <c r="AH325">
        <f t="shared" si="221"/>
        <v>12.436621547749542</v>
      </c>
      <c r="AK325">
        <v>318</v>
      </c>
      <c r="AL325">
        <v>18.753397241402851</v>
      </c>
      <c r="AM325">
        <v>7.2605686551366411</v>
      </c>
      <c r="AO325">
        <f t="shared" si="222"/>
        <v>1</v>
      </c>
      <c r="AP325">
        <f t="shared" si="223"/>
        <v>0</v>
      </c>
      <c r="AQ325">
        <f t="shared" si="224"/>
        <v>11.49282858626621</v>
      </c>
      <c r="AT325">
        <v>318</v>
      </c>
      <c r="AU325">
        <v>16.02170941272793</v>
      </c>
      <c r="AV325">
        <v>18.843855807463644</v>
      </c>
      <c r="AX325">
        <f t="shared" si="225"/>
        <v>0</v>
      </c>
      <c r="AY325">
        <f t="shared" si="226"/>
        <v>1</v>
      </c>
      <c r="AZ325">
        <f t="shared" si="227"/>
        <v>2.8221463947357144</v>
      </c>
      <c r="BC325">
        <v>318</v>
      </c>
      <c r="BD325" t="e">
        <v>#N/A</v>
      </c>
      <c r="BE325" t="e">
        <v>#N/A</v>
      </c>
      <c r="BG325" t="e">
        <f t="shared" si="228"/>
        <v>#N/A</v>
      </c>
      <c r="BH325" t="e">
        <f t="shared" si="229"/>
        <v>#N/A</v>
      </c>
      <c r="BI325" t="e">
        <f t="shared" si="230"/>
        <v>#N/A</v>
      </c>
      <c r="BL325">
        <v>318</v>
      </c>
      <c r="BM325">
        <v>29.724471540730619</v>
      </c>
      <c r="BN325">
        <v>15.141610118388153</v>
      </c>
      <c r="BP325">
        <f t="shared" si="231"/>
        <v>1</v>
      </c>
      <c r="BQ325">
        <f t="shared" si="232"/>
        <v>0</v>
      </c>
      <c r="BR325">
        <f t="shared" si="233"/>
        <v>14.582861422342466</v>
      </c>
      <c r="BU325">
        <v>318</v>
      </c>
      <c r="BV325">
        <v>18.571620266756494</v>
      </c>
      <c r="BW325">
        <v>29.774325734935381</v>
      </c>
      <c r="BY325">
        <f t="shared" si="234"/>
        <v>0</v>
      </c>
      <c r="BZ325">
        <f t="shared" si="235"/>
        <v>1</v>
      </c>
      <c r="CA325">
        <f t="shared" si="236"/>
        <v>11.202705468178888</v>
      </c>
      <c r="CD325">
        <v>318</v>
      </c>
      <c r="CE325">
        <v>22.588668827802287</v>
      </c>
      <c r="CF325">
        <v>42.58089626976885</v>
      </c>
      <c r="CH325">
        <f t="shared" si="237"/>
        <v>0</v>
      </c>
      <c r="CI325">
        <f t="shared" si="238"/>
        <v>1</v>
      </c>
      <c r="CJ325">
        <f t="shared" si="239"/>
        <v>19.992227441966563</v>
      </c>
      <c r="CM325">
        <v>318</v>
      </c>
      <c r="CN325">
        <v>21.48372642135995</v>
      </c>
      <c r="CO325">
        <v>28.364549870925586</v>
      </c>
      <c r="CQ325">
        <f t="shared" si="240"/>
        <v>0</v>
      </c>
      <c r="CR325">
        <f t="shared" si="241"/>
        <v>1</v>
      </c>
      <c r="CS325">
        <f t="shared" si="242"/>
        <v>6.8808234495656357</v>
      </c>
      <c r="CV325">
        <v>318</v>
      </c>
      <c r="CW325">
        <v>30.315141469948124</v>
      </c>
      <c r="CX325">
        <v>15.370281208678575</v>
      </c>
      <c r="CZ325">
        <f t="shared" si="243"/>
        <v>1</v>
      </c>
      <c r="DA325">
        <f t="shared" si="244"/>
        <v>0</v>
      </c>
      <c r="DB325">
        <f t="shared" si="245"/>
        <v>14.944860261269548</v>
      </c>
      <c r="DE325">
        <v>318</v>
      </c>
      <c r="DF325">
        <v>10.053178753553993</v>
      </c>
      <c r="DG325">
        <v>14.225971906133688</v>
      </c>
      <c r="DI325">
        <f t="shared" si="246"/>
        <v>0</v>
      </c>
      <c r="DJ325">
        <f t="shared" si="247"/>
        <v>1</v>
      </c>
      <c r="DK325">
        <f t="shared" si="248"/>
        <v>4.1727931525796951</v>
      </c>
      <c r="DN325">
        <v>318</v>
      </c>
      <c r="DO325">
        <v>21.452348955250493</v>
      </c>
      <c r="DP325">
        <v>35.535872646356083</v>
      </c>
      <c r="DR325">
        <f t="shared" si="249"/>
        <v>0</v>
      </c>
      <c r="DS325">
        <f t="shared" si="250"/>
        <v>1</v>
      </c>
      <c r="DT325">
        <f t="shared" si="251"/>
        <v>14.08352369110559</v>
      </c>
      <c r="DW325">
        <v>318</v>
      </c>
      <c r="DX325">
        <v>14.304826210445464</v>
      </c>
      <c r="DY325">
        <v>27.140148546250582</v>
      </c>
      <c r="EA325">
        <f t="shared" si="252"/>
        <v>0</v>
      </c>
      <c r="EB325">
        <f t="shared" si="253"/>
        <v>1</v>
      </c>
      <c r="EC325">
        <f t="shared" si="254"/>
        <v>12.835322335805118</v>
      </c>
      <c r="EF325">
        <v>318</v>
      </c>
      <c r="EG325">
        <v>24.564938827085456</v>
      </c>
      <c r="EH325">
        <v>15.657470994453975</v>
      </c>
      <c r="EJ325">
        <f t="shared" si="255"/>
        <v>1</v>
      </c>
      <c r="EK325">
        <f t="shared" si="256"/>
        <v>0</v>
      </c>
      <c r="EL325">
        <f t="shared" si="257"/>
        <v>8.9074678326314807</v>
      </c>
      <c r="EO325">
        <v>318</v>
      </c>
      <c r="EP325">
        <v>17.227678875507003</v>
      </c>
      <c r="EQ325">
        <v>30.144132591402879</v>
      </c>
      <c r="ES325">
        <f t="shared" si="258"/>
        <v>0</v>
      </c>
      <c r="ET325">
        <f t="shared" si="259"/>
        <v>1</v>
      </c>
      <c r="EU325">
        <f t="shared" si="260"/>
        <v>12.916453715895877</v>
      </c>
    </row>
    <row r="326" spans="1:151" x14ac:dyDescent="0.25">
      <c r="A326">
        <v>319</v>
      </c>
      <c r="B326">
        <v>8.5172835039331414</v>
      </c>
      <c r="C326">
        <v>50.438682562697771</v>
      </c>
      <c r="E326">
        <f t="shared" si="261"/>
        <v>0</v>
      </c>
      <c r="F326">
        <f t="shared" si="212"/>
        <v>1</v>
      </c>
      <c r="G326">
        <f t="shared" si="262"/>
        <v>41.921399058764628</v>
      </c>
      <c r="J326">
        <v>319</v>
      </c>
      <c r="K326">
        <v>19.301052384080251</v>
      </c>
      <c r="L326">
        <v>18.578086777783696</v>
      </c>
      <c r="N326">
        <f t="shared" si="213"/>
        <v>1</v>
      </c>
      <c r="O326">
        <f t="shared" si="214"/>
        <v>0</v>
      </c>
      <c r="P326">
        <f t="shared" si="215"/>
        <v>0.7229656062965546</v>
      </c>
      <c r="S326">
        <v>319</v>
      </c>
      <c r="T326">
        <v>18.888071442268032</v>
      </c>
      <c r="U326">
        <v>31.614547644834488</v>
      </c>
      <c r="W326">
        <f t="shared" si="216"/>
        <v>0</v>
      </c>
      <c r="X326">
        <f t="shared" si="217"/>
        <v>1</v>
      </c>
      <c r="Y326">
        <f t="shared" si="218"/>
        <v>12.726476202566456</v>
      </c>
      <c r="AB326">
        <v>319</v>
      </c>
      <c r="AC326">
        <v>31.709782049166538</v>
      </c>
      <c r="AD326">
        <v>18.037678770113324</v>
      </c>
      <c r="AF326">
        <f t="shared" si="219"/>
        <v>1</v>
      </c>
      <c r="AG326">
        <f t="shared" si="220"/>
        <v>0</v>
      </c>
      <c r="AH326">
        <f t="shared" si="221"/>
        <v>13.672103279053214</v>
      </c>
      <c r="AK326">
        <v>319</v>
      </c>
      <c r="AL326">
        <v>10.425238426867809</v>
      </c>
      <c r="AM326">
        <v>24.955419391060634</v>
      </c>
      <c r="AO326">
        <f t="shared" si="222"/>
        <v>0</v>
      </c>
      <c r="AP326">
        <f t="shared" si="223"/>
        <v>1</v>
      </c>
      <c r="AQ326">
        <f t="shared" si="224"/>
        <v>14.530180964192825</v>
      </c>
      <c r="AT326">
        <v>319</v>
      </c>
      <c r="AU326">
        <v>16.039964840077381</v>
      </c>
      <c r="AV326">
        <v>12.202632416104411</v>
      </c>
      <c r="AX326">
        <f t="shared" si="225"/>
        <v>1</v>
      </c>
      <c r="AY326">
        <f t="shared" si="226"/>
        <v>0</v>
      </c>
      <c r="AZ326">
        <f t="shared" si="227"/>
        <v>3.8373324239729705</v>
      </c>
      <c r="BC326">
        <v>319</v>
      </c>
      <c r="BD326" t="e">
        <v>#N/A</v>
      </c>
      <c r="BE326" t="e">
        <v>#N/A</v>
      </c>
      <c r="BG326" t="e">
        <f t="shared" si="228"/>
        <v>#N/A</v>
      </c>
      <c r="BH326" t="e">
        <f t="shared" si="229"/>
        <v>#N/A</v>
      </c>
      <c r="BI326" t="e">
        <f t="shared" si="230"/>
        <v>#N/A</v>
      </c>
      <c r="BL326">
        <v>319</v>
      </c>
      <c r="BM326">
        <v>29.072202652488418</v>
      </c>
      <c r="BN326">
        <v>9.4620280576207758</v>
      </c>
      <c r="BP326">
        <f t="shared" si="231"/>
        <v>1</v>
      </c>
      <c r="BQ326">
        <f t="shared" si="232"/>
        <v>0</v>
      </c>
      <c r="BR326">
        <f t="shared" si="233"/>
        <v>19.610174594867644</v>
      </c>
      <c r="BU326">
        <v>319</v>
      </c>
      <c r="BV326">
        <v>21.798205132553075</v>
      </c>
      <c r="BW326">
        <v>21.8823968134502</v>
      </c>
      <c r="BY326">
        <f t="shared" si="234"/>
        <v>0</v>
      </c>
      <c r="BZ326">
        <f t="shared" si="235"/>
        <v>1</v>
      </c>
      <c r="CA326">
        <f t="shared" si="236"/>
        <v>8.4191680897124144E-2</v>
      </c>
      <c r="CD326">
        <v>319</v>
      </c>
      <c r="CE326">
        <v>26.398781705275493</v>
      </c>
      <c r="CF326">
        <v>13.827291191883862</v>
      </c>
      <c r="CH326">
        <f t="shared" si="237"/>
        <v>1</v>
      </c>
      <c r="CI326">
        <f t="shared" si="238"/>
        <v>0</v>
      </c>
      <c r="CJ326">
        <f t="shared" si="239"/>
        <v>12.57149051339163</v>
      </c>
      <c r="CM326">
        <v>319</v>
      </c>
      <c r="CN326">
        <v>21.824458071034766</v>
      </c>
      <c r="CO326">
        <v>10.046368819785702</v>
      </c>
      <c r="CQ326">
        <f t="shared" si="240"/>
        <v>1</v>
      </c>
      <c r="CR326">
        <f t="shared" si="241"/>
        <v>0</v>
      </c>
      <c r="CS326">
        <f t="shared" si="242"/>
        <v>11.778089251249064</v>
      </c>
      <c r="CV326">
        <v>319</v>
      </c>
      <c r="CW326">
        <v>26.615399959493704</v>
      </c>
      <c r="CX326">
        <v>16.352711161935471</v>
      </c>
      <c r="CZ326">
        <f t="shared" si="243"/>
        <v>1</v>
      </c>
      <c r="DA326">
        <f t="shared" si="244"/>
        <v>0</v>
      </c>
      <c r="DB326">
        <f t="shared" si="245"/>
        <v>10.262688797558233</v>
      </c>
      <c r="DE326">
        <v>319</v>
      </c>
      <c r="DF326">
        <v>18.230727133548932</v>
      </c>
      <c r="DG326">
        <v>24.711001218078923</v>
      </c>
      <c r="DI326">
        <f t="shared" si="246"/>
        <v>0</v>
      </c>
      <c r="DJ326">
        <f t="shared" si="247"/>
        <v>1</v>
      </c>
      <c r="DK326">
        <f t="shared" si="248"/>
        <v>6.4802740845299915</v>
      </c>
      <c r="DN326">
        <v>319</v>
      </c>
      <c r="DO326">
        <v>28.187048259190906</v>
      </c>
      <c r="DP326">
        <v>31.198909855519666</v>
      </c>
      <c r="DR326">
        <f t="shared" si="249"/>
        <v>0</v>
      </c>
      <c r="DS326">
        <f t="shared" si="250"/>
        <v>1</v>
      </c>
      <c r="DT326">
        <f t="shared" si="251"/>
        <v>3.0118615963287603</v>
      </c>
      <c r="DW326">
        <v>319</v>
      </c>
      <c r="DX326">
        <v>10.469633419423964</v>
      </c>
      <c r="DY326">
        <v>17.648668808515154</v>
      </c>
      <c r="EA326">
        <f t="shared" si="252"/>
        <v>0</v>
      </c>
      <c r="EB326">
        <f t="shared" si="253"/>
        <v>1</v>
      </c>
      <c r="EC326">
        <f t="shared" si="254"/>
        <v>7.1790353890911902</v>
      </c>
      <c r="EF326">
        <v>319</v>
      </c>
      <c r="EG326">
        <v>17.692761215501289</v>
      </c>
      <c r="EH326">
        <v>12.621373686479568</v>
      </c>
      <c r="EJ326">
        <f t="shared" si="255"/>
        <v>1</v>
      </c>
      <c r="EK326">
        <f t="shared" si="256"/>
        <v>0</v>
      </c>
      <c r="EL326">
        <f t="shared" si="257"/>
        <v>5.0713875290217203</v>
      </c>
      <c r="EO326">
        <v>319</v>
      </c>
      <c r="EP326">
        <v>26.87546633441843</v>
      </c>
      <c r="EQ326">
        <v>35.395111210396507</v>
      </c>
      <c r="ES326">
        <f t="shared" si="258"/>
        <v>0</v>
      </c>
      <c r="ET326">
        <f t="shared" si="259"/>
        <v>1</v>
      </c>
      <c r="EU326">
        <f t="shared" si="260"/>
        <v>8.5196448759780772</v>
      </c>
    </row>
    <row r="327" spans="1:151" x14ac:dyDescent="0.25">
      <c r="A327">
        <v>320</v>
      </c>
      <c r="B327">
        <v>7.5314293411911013</v>
      </c>
      <c r="C327">
        <v>32.024309635513291</v>
      </c>
      <c r="E327">
        <f t="shared" si="261"/>
        <v>0</v>
      </c>
      <c r="F327">
        <f t="shared" si="212"/>
        <v>1</v>
      </c>
      <c r="G327">
        <f t="shared" si="262"/>
        <v>24.492880294322191</v>
      </c>
      <c r="J327">
        <v>320</v>
      </c>
      <c r="K327">
        <v>25.672989157431743</v>
      </c>
      <c r="L327">
        <v>21.573035522501762</v>
      </c>
      <c r="N327">
        <f t="shared" si="213"/>
        <v>1</v>
      </c>
      <c r="O327">
        <f t="shared" si="214"/>
        <v>0</v>
      </c>
      <c r="P327">
        <f t="shared" si="215"/>
        <v>4.0999536349299817</v>
      </c>
      <c r="S327">
        <v>320</v>
      </c>
      <c r="T327">
        <v>16.648421022850801</v>
      </c>
      <c r="U327">
        <v>36.284393543932012</v>
      </c>
      <c r="W327">
        <f t="shared" si="216"/>
        <v>0</v>
      </c>
      <c r="X327">
        <f t="shared" si="217"/>
        <v>1</v>
      </c>
      <c r="Y327">
        <f t="shared" si="218"/>
        <v>19.635972521081211</v>
      </c>
      <c r="AB327">
        <v>320</v>
      </c>
      <c r="AC327">
        <v>26.62080553702058</v>
      </c>
      <c r="AD327">
        <v>15.985518608618616</v>
      </c>
      <c r="AF327">
        <f t="shared" si="219"/>
        <v>1</v>
      </c>
      <c r="AG327">
        <f t="shared" si="220"/>
        <v>0</v>
      </c>
      <c r="AH327">
        <f t="shared" si="221"/>
        <v>10.635286928401964</v>
      </c>
      <c r="AK327">
        <v>320</v>
      </c>
      <c r="AL327">
        <v>26.253562149859771</v>
      </c>
      <c r="AM327">
        <v>49.215332226537171</v>
      </c>
      <c r="AO327">
        <f t="shared" si="222"/>
        <v>0</v>
      </c>
      <c r="AP327">
        <f t="shared" si="223"/>
        <v>1</v>
      </c>
      <c r="AQ327">
        <f t="shared" si="224"/>
        <v>22.9617700766774</v>
      </c>
      <c r="AT327">
        <v>320</v>
      </c>
      <c r="AU327">
        <v>21.832546946598836</v>
      </c>
      <c r="AV327">
        <v>21.940736786383354</v>
      </c>
      <c r="AX327">
        <f t="shared" si="225"/>
        <v>0</v>
      </c>
      <c r="AY327">
        <f t="shared" si="226"/>
        <v>1</v>
      </c>
      <c r="AZ327">
        <f t="shared" si="227"/>
        <v>0.10818983978451868</v>
      </c>
      <c r="BC327">
        <v>320</v>
      </c>
      <c r="BD327" t="e">
        <v>#N/A</v>
      </c>
      <c r="BE327" t="e">
        <v>#N/A</v>
      </c>
      <c r="BG327" t="e">
        <f t="shared" si="228"/>
        <v>#N/A</v>
      </c>
      <c r="BH327" t="e">
        <f t="shared" si="229"/>
        <v>#N/A</v>
      </c>
      <c r="BI327" t="e">
        <f t="shared" si="230"/>
        <v>#N/A</v>
      </c>
      <c r="BL327">
        <v>320</v>
      </c>
      <c r="BM327">
        <v>25.003620598315624</v>
      </c>
      <c r="BN327">
        <v>11.174377462625046</v>
      </c>
      <c r="BP327">
        <f t="shared" si="231"/>
        <v>1</v>
      </c>
      <c r="BQ327">
        <f t="shared" si="232"/>
        <v>0</v>
      </c>
      <c r="BR327">
        <f t="shared" si="233"/>
        <v>13.829243135690579</v>
      </c>
      <c r="BU327">
        <v>320</v>
      </c>
      <c r="BV327">
        <v>22.946020247529873</v>
      </c>
      <c r="BW327">
        <v>27.399832741754896</v>
      </c>
      <c r="BY327">
        <f t="shared" si="234"/>
        <v>0</v>
      </c>
      <c r="BZ327">
        <f t="shared" si="235"/>
        <v>1</v>
      </c>
      <c r="CA327">
        <f t="shared" si="236"/>
        <v>4.4538124942250228</v>
      </c>
      <c r="CD327">
        <v>320</v>
      </c>
      <c r="CE327">
        <v>23.170495023344262</v>
      </c>
      <c r="CF327">
        <v>26.825321979826096</v>
      </c>
      <c r="CH327">
        <f t="shared" si="237"/>
        <v>0</v>
      </c>
      <c r="CI327">
        <f t="shared" si="238"/>
        <v>1</v>
      </c>
      <c r="CJ327">
        <f t="shared" si="239"/>
        <v>3.6548269564818341</v>
      </c>
      <c r="CM327">
        <v>320</v>
      </c>
      <c r="CN327">
        <v>17.478981196663526</v>
      </c>
      <c r="CO327">
        <v>19.041241809333108</v>
      </c>
      <c r="CQ327">
        <f t="shared" si="240"/>
        <v>0</v>
      </c>
      <c r="CR327">
        <f t="shared" si="241"/>
        <v>1</v>
      </c>
      <c r="CS327">
        <f t="shared" si="242"/>
        <v>1.5622606126695828</v>
      </c>
      <c r="CV327">
        <v>320</v>
      </c>
      <c r="CW327">
        <v>24.63673126861789</v>
      </c>
      <c r="CX327">
        <v>19.258979715950794</v>
      </c>
      <c r="CZ327">
        <f t="shared" si="243"/>
        <v>1</v>
      </c>
      <c r="DA327">
        <f t="shared" si="244"/>
        <v>0</v>
      </c>
      <c r="DB327">
        <f t="shared" si="245"/>
        <v>5.377751552667096</v>
      </c>
      <c r="DE327">
        <v>320</v>
      </c>
      <c r="DF327">
        <v>27.605511512381728</v>
      </c>
      <c r="DG327">
        <v>13.568386122917541</v>
      </c>
      <c r="DI327">
        <f t="shared" si="246"/>
        <v>1</v>
      </c>
      <c r="DJ327">
        <f t="shared" si="247"/>
        <v>0</v>
      </c>
      <c r="DK327">
        <f t="shared" si="248"/>
        <v>14.037125389464187</v>
      </c>
      <c r="DN327">
        <v>320</v>
      </c>
      <c r="DO327">
        <v>22.138042505837891</v>
      </c>
      <c r="DP327">
        <v>24.251843178330148</v>
      </c>
      <c r="DR327">
        <f t="shared" si="249"/>
        <v>0</v>
      </c>
      <c r="DS327">
        <f t="shared" si="250"/>
        <v>1</v>
      </c>
      <c r="DT327">
        <f t="shared" si="251"/>
        <v>2.1138006724922569</v>
      </c>
      <c r="DW327">
        <v>320</v>
      </c>
      <c r="DX327">
        <v>15.408981764363654</v>
      </c>
      <c r="DY327">
        <v>14.38619523559176</v>
      </c>
      <c r="EA327">
        <f t="shared" si="252"/>
        <v>1</v>
      </c>
      <c r="EB327">
        <f t="shared" si="253"/>
        <v>0</v>
      </c>
      <c r="EC327">
        <f t="shared" si="254"/>
        <v>1.0227865287718938</v>
      </c>
      <c r="EF327">
        <v>320</v>
      </c>
      <c r="EG327">
        <v>20.968460970259514</v>
      </c>
      <c r="EH327">
        <v>13.162053680712772</v>
      </c>
      <c r="EJ327">
        <f t="shared" si="255"/>
        <v>1</v>
      </c>
      <c r="EK327">
        <f t="shared" si="256"/>
        <v>0</v>
      </c>
      <c r="EL327">
        <f t="shared" si="257"/>
        <v>7.8064072895467422</v>
      </c>
      <c r="EO327">
        <v>320</v>
      </c>
      <c r="EP327">
        <v>20.982770267806021</v>
      </c>
      <c r="EQ327">
        <v>18.352011178508171</v>
      </c>
      <c r="ES327">
        <f t="shared" si="258"/>
        <v>1</v>
      </c>
      <c r="ET327">
        <f t="shared" si="259"/>
        <v>0</v>
      </c>
      <c r="EU327">
        <f t="shared" si="260"/>
        <v>2.6307590892978503</v>
      </c>
    </row>
    <row r="328" spans="1:151" x14ac:dyDescent="0.25">
      <c r="A328">
        <v>321</v>
      </c>
      <c r="B328">
        <v>8.7536036965574766</v>
      </c>
      <c r="C328">
        <v>16.077384254245445</v>
      </c>
      <c r="E328">
        <f t="shared" si="261"/>
        <v>0</v>
      </c>
      <c r="F328">
        <f t="shared" ref="F328:F391" si="263">IF(E328&gt;0,0,1)</f>
        <v>1</v>
      </c>
      <c r="G328">
        <f t="shared" si="262"/>
        <v>7.323780557687968</v>
      </c>
      <c r="J328">
        <v>321</v>
      </c>
      <c r="K328">
        <v>24.955909914163477</v>
      </c>
      <c r="L328">
        <v>30.528324676494094</v>
      </c>
      <c r="N328">
        <f t="shared" ref="N328:N391" si="264">IF(K328&gt;L328,1,0)</f>
        <v>0</v>
      </c>
      <c r="O328">
        <f t="shared" ref="O328:O391" si="265">IF(N328&gt;0,0,1)</f>
        <v>1</v>
      </c>
      <c r="P328">
        <f t="shared" ref="P328:P391" si="266">IF(K328&gt;L328,K328-L328,L328-K328)</f>
        <v>5.5724147623306166</v>
      </c>
      <c r="S328">
        <v>321</v>
      </c>
      <c r="T328">
        <v>21.162632101666851</v>
      </c>
      <c r="U328">
        <v>38.933460039708834</v>
      </c>
      <c r="W328">
        <f t="shared" ref="W328:W391" si="267">IF(T328&gt;U328,1,0)</f>
        <v>0</v>
      </c>
      <c r="X328">
        <f t="shared" ref="X328:X391" si="268">IF(W328&gt;0,0,1)</f>
        <v>1</v>
      </c>
      <c r="Y328">
        <f t="shared" ref="Y328:Y391" si="269">IF(T328&gt;U328,T328-U328,U328-T328)</f>
        <v>17.770827938041982</v>
      </c>
      <c r="AB328">
        <v>321</v>
      </c>
      <c r="AC328">
        <v>15.885153506595271</v>
      </c>
      <c r="AD328">
        <v>17.090790336910008</v>
      </c>
      <c r="AF328">
        <f t="shared" ref="AF328:AF391" si="270">IF(AC328&gt;AD328,1,0)</f>
        <v>0</v>
      </c>
      <c r="AG328">
        <f t="shared" ref="AG328:AG391" si="271">IF(AF328&gt;0,0,1)</f>
        <v>1</v>
      </c>
      <c r="AH328">
        <f t="shared" ref="AH328:AH391" si="272">IF(AC328&gt;AD328,AC328-AD328,AD328-AC328)</f>
        <v>1.2056368303147362</v>
      </c>
      <c r="AK328">
        <v>321</v>
      </c>
      <c r="AL328">
        <v>31.269765076821876</v>
      </c>
      <c r="AM328">
        <v>36.085913006993025</v>
      </c>
      <c r="AO328">
        <f t="shared" ref="AO328:AO391" si="273">IF(AL328&gt;AM328,1,0)</f>
        <v>0</v>
      </c>
      <c r="AP328">
        <f t="shared" ref="AP328:AP391" si="274">IF(AO328&gt;0,0,1)</f>
        <v>1</v>
      </c>
      <c r="AQ328">
        <f t="shared" ref="AQ328:AQ391" si="275">IF(AL328&gt;AM328,AL328-AM328,AM328-AL328)</f>
        <v>4.8161479301711481</v>
      </c>
      <c r="AT328">
        <v>321</v>
      </c>
      <c r="AU328">
        <v>15.694363641866126</v>
      </c>
      <c r="AV328">
        <v>19.06595111006958</v>
      </c>
      <c r="AX328">
        <f t="shared" ref="AX328:AX391" si="276">IF(AU328&gt;AV328,1,0)</f>
        <v>0</v>
      </c>
      <c r="AY328">
        <f t="shared" ref="AY328:AY391" si="277">IF(AX328&gt;0,0,1)</f>
        <v>1</v>
      </c>
      <c r="AZ328">
        <f t="shared" ref="AZ328:AZ391" si="278">IF(AU328&gt;AV328,AU328-AV328,AV328-AU328)</f>
        <v>3.3715874682034546</v>
      </c>
      <c r="BC328">
        <v>321</v>
      </c>
      <c r="BD328" t="e">
        <v>#N/A</v>
      </c>
      <c r="BE328" t="e">
        <v>#N/A</v>
      </c>
      <c r="BG328" t="e">
        <f t="shared" ref="BG328:BG391" si="279">IF(BD328&gt;BE328,1,0)</f>
        <v>#N/A</v>
      </c>
      <c r="BH328" t="e">
        <f t="shared" ref="BH328:BH391" si="280">IF(BG328&gt;0,0,1)</f>
        <v>#N/A</v>
      </c>
      <c r="BI328" t="e">
        <f t="shared" ref="BI328:BI391" si="281">IF(BD328&gt;BE328,BD328-BE328,BE328-BD328)</f>
        <v>#N/A</v>
      </c>
      <c r="BL328">
        <v>321</v>
      </c>
      <c r="BM328">
        <v>26.470553064813153</v>
      </c>
      <c r="BN328">
        <v>14.894377026903769</v>
      </c>
      <c r="BP328">
        <f t="shared" ref="BP328:BP391" si="282">IF(BM328&gt;BN328,1,0)</f>
        <v>1</v>
      </c>
      <c r="BQ328">
        <f t="shared" ref="BQ328:BQ391" si="283">IF(BP328&gt;0,0,1)</f>
        <v>0</v>
      </c>
      <c r="BR328">
        <f t="shared" ref="BR328:BR391" si="284">IF(BM328&gt;BN328,BM328-BN328,BN328-BM328)</f>
        <v>11.576176037909384</v>
      </c>
      <c r="BU328">
        <v>321</v>
      </c>
      <c r="BV328">
        <v>21.961841059415729</v>
      </c>
      <c r="BW328">
        <v>18.511613112594802</v>
      </c>
      <c r="BY328">
        <f t="shared" ref="BY328:BY391" si="285">IF(BV328&gt;BW328,1,0)</f>
        <v>1</v>
      </c>
      <c r="BZ328">
        <f t="shared" ref="BZ328:BZ391" si="286">IF(BY328&gt;0,0,1)</f>
        <v>0</v>
      </c>
      <c r="CA328">
        <f t="shared" ref="CA328:CA391" si="287">IF(BV328&gt;BW328,BV328-BW328,BW328-BV328)</f>
        <v>3.4502279468209274</v>
      </c>
      <c r="CD328">
        <v>321</v>
      </c>
      <c r="CE328">
        <v>32.432951568775209</v>
      </c>
      <c r="CF328">
        <v>9.5270207887417051</v>
      </c>
      <c r="CH328">
        <f t="shared" ref="CH328:CH391" si="288">IF(CE328&gt;CF328,1,0)</f>
        <v>1</v>
      </c>
      <c r="CI328">
        <f t="shared" ref="CI328:CI391" si="289">IF(CH328&gt;0,0,1)</f>
        <v>0</v>
      </c>
      <c r="CJ328">
        <f t="shared" ref="CJ328:CJ391" si="290">IF(CE328&gt;CF328,CE328-CF328,CF328-CE328)</f>
        <v>22.905930780033504</v>
      </c>
      <c r="CM328">
        <v>321</v>
      </c>
      <c r="CN328">
        <v>17.897487579955552</v>
      </c>
      <c r="CO328">
        <v>2.9593764354971164</v>
      </c>
      <c r="CQ328">
        <f t="shared" ref="CQ328:CQ391" si="291">IF(CN328&gt;CO328,1,0)</f>
        <v>1</v>
      </c>
      <c r="CR328">
        <f t="shared" ref="CR328:CR391" si="292">IF(CQ328&gt;0,0,1)</f>
        <v>0</v>
      </c>
      <c r="CS328">
        <f t="shared" ref="CS328:CS391" si="293">IF(CN328&gt;CO328,CN328-CO328,CO328-CN328)</f>
        <v>14.938111144458436</v>
      </c>
      <c r="CV328">
        <v>321</v>
      </c>
      <c r="CW328">
        <v>19.482601571637719</v>
      </c>
      <c r="CX328">
        <v>21.103699494781697</v>
      </c>
      <c r="CZ328">
        <f t="shared" ref="CZ328:CZ391" si="294">IF(CW328&gt;CX328,1,0)</f>
        <v>0</v>
      </c>
      <c r="DA328">
        <f t="shared" ref="DA328:DA391" si="295">IF(CZ328&gt;0,0,1)</f>
        <v>1</v>
      </c>
      <c r="DB328">
        <f t="shared" ref="DB328:DB391" si="296">IF(CW328&gt;CX328,CW328-CX328,CX328-CW328)</f>
        <v>1.6210979231439779</v>
      </c>
      <c r="DE328">
        <v>321</v>
      </c>
      <c r="DF328">
        <v>12.668970494727935</v>
      </c>
      <c r="DG328">
        <v>20.436866046675121</v>
      </c>
      <c r="DI328">
        <f t="shared" ref="DI328:DI391" si="297">IF(DF328&gt;DG328,1,0)</f>
        <v>0</v>
      </c>
      <c r="DJ328">
        <f t="shared" ref="DJ328:DJ391" si="298">IF(DI328&gt;0,0,1)</f>
        <v>1</v>
      </c>
      <c r="DK328">
        <f t="shared" ref="DK328:DK391" si="299">IF(DF328&gt;DG328,DF328-DG328,DG328-DF328)</f>
        <v>7.767895551947186</v>
      </c>
      <c r="DN328">
        <v>321</v>
      </c>
      <c r="DO328">
        <v>25.146273882509345</v>
      </c>
      <c r="DP328">
        <v>25.627792874359251</v>
      </c>
      <c r="DR328">
        <f t="shared" ref="DR328:DR391" si="300">IF(DO328&gt;DP328,1,0)</f>
        <v>0</v>
      </c>
      <c r="DS328">
        <f t="shared" ref="DS328:DS391" si="301">IF(DR328&gt;0,0,1)</f>
        <v>1</v>
      </c>
      <c r="DT328">
        <f t="shared" ref="DT328:DT391" si="302">IF(DO328&gt;DP328,DO328-DP328,DP328-DO328)</f>
        <v>0.48151899184990654</v>
      </c>
      <c r="DW328">
        <v>321</v>
      </c>
      <c r="DX328">
        <v>4.8014907230927335</v>
      </c>
      <c r="DY328">
        <v>16.076061072536227</v>
      </c>
      <c r="EA328">
        <f t="shared" ref="EA328:EA391" si="303">IF(DX328&gt;DY328,1,0)</f>
        <v>0</v>
      </c>
      <c r="EB328">
        <f t="shared" ref="EB328:EB391" si="304">IF(EA328&gt;0,0,1)</f>
        <v>1</v>
      </c>
      <c r="EC328">
        <f t="shared" ref="EC328:EC391" si="305">IF(DX328&gt;DY328,DX328-DY328,DY328-DX328)</f>
        <v>11.274570349443493</v>
      </c>
      <c r="EF328">
        <v>321</v>
      </c>
      <c r="EG328">
        <v>16.702803473221934</v>
      </c>
      <c r="EH328">
        <v>15.944588004901135</v>
      </c>
      <c r="EJ328">
        <f t="shared" ref="EJ328:EJ391" si="306">IF(EG328&gt;EH328,1,0)</f>
        <v>1</v>
      </c>
      <c r="EK328">
        <f t="shared" ref="EK328:EK391" si="307">IF(EJ328&gt;0,0,1)</f>
        <v>0</v>
      </c>
      <c r="EL328">
        <f t="shared" ref="EL328:EL391" si="308">IF(EG328&gt;EH328,EG328-EH328,EH328-EG328)</f>
        <v>0.75821546832079889</v>
      </c>
      <c r="EO328">
        <v>321</v>
      </c>
      <c r="EP328">
        <v>22.150455453464314</v>
      </c>
      <c r="EQ328">
        <v>21.404682752938676</v>
      </c>
      <c r="ES328">
        <f t="shared" ref="ES328:ES391" si="309">IF(EP328&gt;EQ328,1,0)</f>
        <v>1</v>
      </c>
      <c r="ET328">
        <f t="shared" ref="ET328:ET391" si="310">IF(ES328&gt;0,0,1)</f>
        <v>0</v>
      </c>
      <c r="EU328">
        <f t="shared" ref="EU328:EU391" si="311">IF(EP328&gt;EQ328,EP328-EQ328,EQ328-EP328)</f>
        <v>0.74577270052563804</v>
      </c>
    </row>
    <row r="329" spans="1:151" x14ac:dyDescent="0.25">
      <c r="A329">
        <v>322</v>
      </c>
      <c r="B329">
        <v>14.507246771936812</v>
      </c>
      <c r="C329">
        <v>8.1158268629190502</v>
      </c>
      <c r="E329">
        <f t="shared" si="261"/>
        <v>1</v>
      </c>
      <c r="F329">
        <f t="shared" si="263"/>
        <v>0</v>
      </c>
      <c r="G329">
        <f t="shared" si="262"/>
        <v>6.3914199090177615</v>
      </c>
      <c r="J329">
        <v>322</v>
      </c>
      <c r="K329">
        <v>28.688244215573551</v>
      </c>
      <c r="L329">
        <v>12.977644744048426</v>
      </c>
      <c r="N329">
        <f t="shared" si="264"/>
        <v>1</v>
      </c>
      <c r="O329">
        <f t="shared" si="265"/>
        <v>0</v>
      </c>
      <c r="P329">
        <f t="shared" si="266"/>
        <v>15.710599471525125</v>
      </c>
      <c r="S329">
        <v>322</v>
      </c>
      <c r="T329">
        <v>17.795698707376175</v>
      </c>
      <c r="U329">
        <v>25.037110467333022</v>
      </c>
      <c r="W329">
        <f t="shared" si="267"/>
        <v>0</v>
      </c>
      <c r="X329">
        <f t="shared" si="268"/>
        <v>1</v>
      </c>
      <c r="Y329">
        <f t="shared" si="269"/>
        <v>7.241411759956847</v>
      </c>
      <c r="AB329">
        <v>322</v>
      </c>
      <c r="AC329">
        <v>26.435504601734785</v>
      </c>
      <c r="AD329">
        <v>18.544652875488289</v>
      </c>
      <c r="AF329">
        <f t="shared" si="270"/>
        <v>1</v>
      </c>
      <c r="AG329">
        <f t="shared" si="271"/>
        <v>0</v>
      </c>
      <c r="AH329">
        <f t="shared" si="272"/>
        <v>7.8908517262464954</v>
      </c>
      <c r="AK329">
        <v>322</v>
      </c>
      <c r="AL329">
        <v>24.846524394052818</v>
      </c>
      <c r="AM329">
        <v>19.245007568932987</v>
      </c>
      <c r="AO329">
        <f t="shared" si="273"/>
        <v>1</v>
      </c>
      <c r="AP329">
        <f t="shared" si="274"/>
        <v>0</v>
      </c>
      <c r="AQ329">
        <f t="shared" si="275"/>
        <v>5.6015168251198304</v>
      </c>
      <c r="AT329">
        <v>322</v>
      </c>
      <c r="AU329">
        <v>13.206099040160211</v>
      </c>
      <c r="AV329">
        <v>13.676593936521808</v>
      </c>
      <c r="AX329">
        <f t="shared" si="276"/>
        <v>0</v>
      </c>
      <c r="AY329">
        <f t="shared" si="277"/>
        <v>1</v>
      </c>
      <c r="AZ329">
        <f t="shared" si="278"/>
        <v>0.47049489636159691</v>
      </c>
      <c r="BC329">
        <v>322</v>
      </c>
      <c r="BD329" t="e">
        <v>#N/A</v>
      </c>
      <c r="BE329" t="e">
        <v>#N/A</v>
      </c>
      <c r="BG329" t="e">
        <f t="shared" si="279"/>
        <v>#N/A</v>
      </c>
      <c r="BH329" t="e">
        <f t="shared" si="280"/>
        <v>#N/A</v>
      </c>
      <c r="BI329" t="e">
        <f t="shared" si="281"/>
        <v>#N/A</v>
      </c>
      <c r="BL329">
        <v>322</v>
      </c>
      <c r="BM329">
        <v>30.27167993068181</v>
      </c>
      <c r="BN329">
        <v>12.782724981658955</v>
      </c>
      <c r="BP329">
        <f t="shared" si="282"/>
        <v>1</v>
      </c>
      <c r="BQ329">
        <f t="shared" si="283"/>
        <v>0</v>
      </c>
      <c r="BR329">
        <f t="shared" si="284"/>
        <v>17.488954949022855</v>
      </c>
      <c r="BU329">
        <v>322</v>
      </c>
      <c r="BV329">
        <v>30.956207812953039</v>
      </c>
      <c r="BW329">
        <v>22.628613669268788</v>
      </c>
      <c r="BY329">
        <f t="shared" si="285"/>
        <v>1</v>
      </c>
      <c r="BZ329">
        <f t="shared" si="286"/>
        <v>0</v>
      </c>
      <c r="CA329">
        <f t="shared" si="287"/>
        <v>8.3275941436842515</v>
      </c>
      <c r="CD329">
        <v>322</v>
      </c>
      <c r="CE329">
        <v>19.284822023184542</v>
      </c>
      <c r="CF329">
        <v>35.645544955907418</v>
      </c>
      <c r="CH329">
        <f t="shared" si="288"/>
        <v>0</v>
      </c>
      <c r="CI329">
        <f t="shared" si="289"/>
        <v>1</v>
      </c>
      <c r="CJ329">
        <f t="shared" si="290"/>
        <v>16.360722932722876</v>
      </c>
      <c r="CM329">
        <v>322</v>
      </c>
      <c r="CN329">
        <v>18.906841622356829</v>
      </c>
      <c r="CO329">
        <v>35.86131444053359</v>
      </c>
      <c r="CQ329">
        <f t="shared" si="291"/>
        <v>0</v>
      </c>
      <c r="CR329">
        <f t="shared" si="292"/>
        <v>1</v>
      </c>
      <c r="CS329">
        <f t="shared" si="293"/>
        <v>16.954472818176761</v>
      </c>
      <c r="CV329">
        <v>322</v>
      </c>
      <c r="CW329">
        <v>22.02151804018288</v>
      </c>
      <c r="CX329">
        <v>18.399822780265943</v>
      </c>
      <c r="CZ329">
        <f t="shared" si="294"/>
        <v>1</v>
      </c>
      <c r="DA329">
        <f t="shared" si="295"/>
        <v>0</v>
      </c>
      <c r="DB329">
        <f t="shared" si="296"/>
        <v>3.6216952599169367</v>
      </c>
      <c r="DE329">
        <v>322</v>
      </c>
      <c r="DF329">
        <v>19.925369233756459</v>
      </c>
      <c r="DG329">
        <v>14.704231824335011</v>
      </c>
      <c r="DI329">
        <f t="shared" si="297"/>
        <v>1</v>
      </c>
      <c r="DJ329">
        <f t="shared" si="298"/>
        <v>0</v>
      </c>
      <c r="DK329">
        <f t="shared" si="299"/>
        <v>5.2211374094214484</v>
      </c>
      <c r="DN329">
        <v>322</v>
      </c>
      <c r="DO329">
        <v>19.185912903586996</v>
      </c>
      <c r="DP329">
        <v>24.8977568120489</v>
      </c>
      <c r="DR329">
        <f t="shared" si="300"/>
        <v>0</v>
      </c>
      <c r="DS329">
        <f t="shared" si="301"/>
        <v>1</v>
      </c>
      <c r="DT329">
        <f t="shared" si="302"/>
        <v>5.7118439084619048</v>
      </c>
      <c r="DW329">
        <v>322</v>
      </c>
      <c r="DX329">
        <v>14.88578474263154</v>
      </c>
      <c r="DY329">
        <v>16.31140119535613</v>
      </c>
      <c r="EA329">
        <f t="shared" si="303"/>
        <v>0</v>
      </c>
      <c r="EB329">
        <f t="shared" si="304"/>
        <v>1</v>
      </c>
      <c r="EC329">
        <f t="shared" si="305"/>
        <v>1.42561645272459</v>
      </c>
      <c r="EF329">
        <v>322</v>
      </c>
      <c r="EG329">
        <v>21.745854972677758</v>
      </c>
      <c r="EH329">
        <v>17.847657545028362</v>
      </c>
      <c r="EJ329">
        <f t="shared" si="306"/>
        <v>1</v>
      </c>
      <c r="EK329">
        <f t="shared" si="307"/>
        <v>0</v>
      </c>
      <c r="EL329">
        <f t="shared" si="308"/>
        <v>3.8981974276493965</v>
      </c>
      <c r="EO329">
        <v>322</v>
      </c>
      <c r="EP329">
        <v>21.294366646016989</v>
      </c>
      <c r="EQ329">
        <v>24.868693797099198</v>
      </c>
      <c r="ES329">
        <f t="shared" si="309"/>
        <v>0</v>
      </c>
      <c r="ET329">
        <f t="shared" si="310"/>
        <v>1</v>
      </c>
      <c r="EU329">
        <f t="shared" si="311"/>
        <v>3.5743271510822083</v>
      </c>
    </row>
    <row r="330" spans="1:151" x14ac:dyDescent="0.25">
      <c r="A330">
        <v>323</v>
      </c>
      <c r="B330">
        <v>11.998379694583171</v>
      </c>
      <c r="C330">
        <v>38.971067549490328</v>
      </c>
      <c r="E330">
        <f t="shared" si="261"/>
        <v>0</v>
      </c>
      <c r="F330">
        <f t="shared" si="263"/>
        <v>1</v>
      </c>
      <c r="G330">
        <f t="shared" si="262"/>
        <v>26.972687854907157</v>
      </c>
      <c r="J330">
        <v>323</v>
      </c>
      <c r="K330">
        <v>25.321267433659497</v>
      </c>
      <c r="L330">
        <v>22.057221233335341</v>
      </c>
      <c r="N330">
        <f t="shared" si="264"/>
        <v>1</v>
      </c>
      <c r="O330">
        <f t="shared" si="265"/>
        <v>0</v>
      </c>
      <c r="P330">
        <f t="shared" si="266"/>
        <v>3.2640462003241559</v>
      </c>
      <c r="S330">
        <v>323</v>
      </c>
      <c r="T330">
        <v>17.537425502239547</v>
      </c>
      <c r="U330">
        <v>36.656162474094089</v>
      </c>
      <c r="W330">
        <f t="shared" si="267"/>
        <v>0</v>
      </c>
      <c r="X330">
        <f t="shared" si="268"/>
        <v>1</v>
      </c>
      <c r="Y330">
        <f t="shared" si="269"/>
        <v>19.118736971854542</v>
      </c>
      <c r="AB330">
        <v>323</v>
      </c>
      <c r="AC330">
        <v>27.433082923636562</v>
      </c>
      <c r="AD330">
        <v>18.768631454539108</v>
      </c>
      <c r="AF330">
        <f t="shared" si="270"/>
        <v>1</v>
      </c>
      <c r="AG330">
        <f t="shared" si="271"/>
        <v>0</v>
      </c>
      <c r="AH330">
        <f t="shared" si="272"/>
        <v>8.6644514690974539</v>
      </c>
      <c r="AK330">
        <v>323</v>
      </c>
      <c r="AL330">
        <v>21.244679495708937</v>
      </c>
      <c r="AM330">
        <v>41.522598630256091</v>
      </c>
      <c r="AO330">
        <f t="shared" si="273"/>
        <v>0</v>
      </c>
      <c r="AP330">
        <f t="shared" si="274"/>
        <v>1</v>
      </c>
      <c r="AQ330">
        <f t="shared" si="275"/>
        <v>20.277919134547155</v>
      </c>
      <c r="AT330">
        <v>323</v>
      </c>
      <c r="AU330">
        <v>15.847974910613072</v>
      </c>
      <c r="AV330">
        <v>26.890488749544826</v>
      </c>
      <c r="AX330">
        <f t="shared" si="276"/>
        <v>0</v>
      </c>
      <c r="AY330">
        <f t="shared" si="277"/>
        <v>1</v>
      </c>
      <c r="AZ330">
        <f t="shared" si="278"/>
        <v>11.042513838931754</v>
      </c>
      <c r="BC330">
        <v>323</v>
      </c>
      <c r="BD330" t="e">
        <v>#N/A</v>
      </c>
      <c r="BE330" t="e">
        <v>#N/A</v>
      </c>
      <c r="BG330" t="e">
        <f t="shared" si="279"/>
        <v>#N/A</v>
      </c>
      <c r="BH330" t="e">
        <f t="shared" si="280"/>
        <v>#N/A</v>
      </c>
      <c r="BI330" t="e">
        <f t="shared" si="281"/>
        <v>#N/A</v>
      </c>
      <c r="BL330">
        <v>323</v>
      </c>
      <c r="BM330">
        <v>24.397774534372864</v>
      </c>
      <c r="BN330">
        <v>10.633040933754756</v>
      </c>
      <c r="BP330">
        <f t="shared" si="282"/>
        <v>1</v>
      </c>
      <c r="BQ330">
        <f t="shared" si="283"/>
        <v>0</v>
      </c>
      <c r="BR330">
        <f t="shared" si="284"/>
        <v>13.764733600618108</v>
      </c>
      <c r="BU330">
        <v>323</v>
      </c>
      <c r="BV330">
        <v>15.281776666891632</v>
      </c>
      <c r="BW330">
        <v>23.519891260548</v>
      </c>
      <c r="BY330">
        <f t="shared" si="285"/>
        <v>0</v>
      </c>
      <c r="BZ330">
        <f t="shared" si="286"/>
        <v>1</v>
      </c>
      <c r="CA330">
        <f t="shared" si="287"/>
        <v>8.238114593656368</v>
      </c>
      <c r="CD330">
        <v>323</v>
      </c>
      <c r="CE330">
        <v>12.616568710387993</v>
      </c>
      <c r="CF330">
        <v>31.326884742094386</v>
      </c>
      <c r="CH330">
        <f t="shared" si="288"/>
        <v>0</v>
      </c>
      <c r="CI330">
        <f t="shared" si="289"/>
        <v>1</v>
      </c>
      <c r="CJ330">
        <f t="shared" si="290"/>
        <v>18.710316031706391</v>
      </c>
      <c r="CM330">
        <v>323</v>
      </c>
      <c r="CN330">
        <v>15.380726434517298</v>
      </c>
      <c r="CO330">
        <v>19.343946100053536</v>
      </c>
      <c r="CQ330">
        <f t="shared" si="291"/>
        <v>0</v>
      </c>
      <c r="CR330">
        <f t="shared" si="292"/>
        <v>1</v>
      </c>
      <c r="CS330">
        <f t="shared" si="293"/>
        <v>3.9632196655362382</v>
      </c>
      <c r="CV330">
        <v>323</v>
      </c>
      <c r="CW330">
        <v>23.542243452209458</v>
      </c>
      <c r="CX330">
        <v>20.886223077139903</v>
      </c>
      <c r="CZ330">
        <f t="shared" si="294"/>
        <v>1</v>
      </c>
      <c r="DA330">
        <f t="shared" si="295"/>
        <v>0</v>
      </c>
      <c r="DB330">
        <f t="shared" si="296"/>
        <v>2.6560203750695557</v>
      </c>
      <c r="DE330">
        <v>323</v>
      </c>
      <c r="DF330">
        <v>18.62863478949324</v>
      </c>
      <c r="DG330">
        <v>23.134730134276136</v>
      </c>
      <c r="DI330">
        <f t="shared" si="297"/>
        <v>0</v>
      </c>
      <c r="DJ330">
        <f t="shared" si="298"/>
        <v>1</v>
      </c>
      <c r="DK330">
        <f t="shared" si="299"/>
        <v>4.5060953447828958</v>
      </c>
      <c r="DN330">
        <v>323</v>
      </c>
      <c r="DO330">
        <v>23.682524086641813</v>
      </c>
      <c r="DP330">
        <v>14.793386974432368</v>
      </c>
      <c r="DR330">
        <f t="shared" si="300"/>
        <v>1</v>
      </c>
      <c r="DS330">
        <f t="shared" si="301"/>
        <v>0</v>
      </c>
      <c r="DT330">
        <f t="shared" si="302"/>
        <v>8.8891371122094451</v>
      </c>
      <c r="DW330">
        <v>323</v>
      </c>
      <c r="DX330">
        <v>21.59858422306722</v>
      </c>
      <c r="DY330">
        <v>22.655826593420588</v>
      </c>
      <c r="EA330">
        <f t="shared" si="303"/>
        <v>0</v>
      </c>
      <c r="EB330">
        <f t="shared" si="304"/>
        <v>1</v>
      </c>
      <c r="EC330">
        <f t="shared" si="305"/>
        <v>1.057242370353368</v>
      </c>
      <c r="EF330">
        <v>323</v>
      </c>
      <c r="EG330">
        <v>17.857018568708405</v>
      </c>
      <c r="EH330">
        <v>17.93263873973234</v>
      </c>
      <c r="EJ330">
        <f t="shared" si="306"/>
        <v>0</v>
      </c>
      <c r="EK330">
        <f t="shared" si="307"/>
        <v>1</v>
      </c>
      <c r="EL330">
        <f t="shared" si="308"/>
        <v>7.5620171023935256E-2</v>
      </c>
      <c r="EO330">
        <v>323</v>
      </c>
      <c r="EP330">
        <v>19.210074337676424</v>
      </c>
      <c r="EQ330">
        <v>38.309804096793052</v>
      </c>
      <c r="ES330">
        <f t="shared" si="309"/>
        <v>0</v>
      </c>
      <c r="ET330">
        <f t="shared" si="310"/>
        <v>1</v>
      </c>
      <c r="EU330">
        <f t="shared" si="311"/>
        <v>19.099729759116627</v>
      </c>
    </row>
    <row r="331" spans="1:151" x14ac:dyDescent="0.25">
      <c r="A331">
        <v>324</v>
      </c>
      <c r="B331">
        <v>14.196141427874849</v>
      </c>
      <c r="C331">
        <v>1.8536533227780687</v>
      </c>
      <c r="E331">
        <f t="shared" si="261"/>
        <v>1</v>
      </c>
      <c r="F331">
        <f t="shared" si="263"/>
        <v>0</v>
      </c>
      <c r="G331">
        <f t="shared" si="262"/>
        <v>12.342488105096781</v>
      </c>
      <c r="J331">
        <v>324</v>
      </c>
      <c r="K331">
        <v>17.671813396321141</v>
      </c>
      <c r="L331">
        <v>18.744841031498378</v>
      </c>
      <c r="N331">
        <f t="shared" si="264"/>
        <v>0</v>
      </c>
      <c r="O331">
        <f t="shared" si="265"/>
        <v>1</v>
      </c>
      <c r="P331">
        <f t="shared" si="266"/>
        <v>1.0730276351772368</v>
      </c>
      <c r="S331">
        <v>324</v>
      </c>
      <c r="T331">
        <v>17.574629608442166</v>
      </c>
      <c r="U331">
        <v>-1.0573639859081858</v>
      </c>
      <c r="W331">
        <f t="shared" si="267"/>
        <v>1</v>
      </c>
      <c r="X331">
        <f t="shared" si="268"/>
        <v>0</v>
      </c>
      <c r="Y331">
        <f t="shared" si="269"/>
        <v>18.631993594350352</v>
      </c>
      <c r="AB331">
        <v>324</v>
      </c>
      <c r="AC331">
        <v>37.937567640570137</v>
      </c>
      <c r="AD331">
        <v>18.094617252580587</v>
      </c>
      <c r="AF331">
        <f t="shared" si="270"/>
        <v>1</v>
      </c>
      <c r="AG331">
        <f t="shared" si="271"/>
        <v>0</v>
      </c>
      <c r="AH331">
        <f t="shared" si="272"/>
        <v>19.84295038798955</v>
      </c>
      <c r="AK331">
        <v>324</v>
      </c>
      <c r="AL331">
        <v>42.336884648699723</v>
      </c>
      <c r="AM331">
        <v>44.23070082036115</v>
      </c>
      <c r="AO331">
        <f t="shared" si="273"/>
        <v>0</v>
      </c>
      <c r="AP331">
        <f t="shared" si="274"/>
        <v>1</v>
      </c>
      <c r="AQ331">
        <f t="shared" si="275"/>
        <v>1.8938161716614275</v>
      </c>
      <c r="AT331">
        <v>324</v>
      </c>
      <c r="AU331">
        <v>13.602293486600171</v>
      </c>
      <c r="AV331">
        <v>18.146209513781674</v>
      </c>
      <c r="AX331">
        <f t="shared" si="276"/>
        <v>0</v>
      </c>
      <c r="AY331">
        <f t="shared" si="277"/>
        <v>1</v>
      </c>
      <c r="AZ331">
        <f t="shared" si="278"/>
        <v>4.5439160271815027</v>
      </c>
      <c r="BC331">
        <v>324</v>
      </c>
      <c r="BD331" t="e">
        <v>#N/A</v>
      </c>
      <c r="BE331" t="e">
        <v>#N/A</v>
      </c>
      <c r="BG331" t="e">
        <f t="shared" si="279"/>
        <v>#N/A</v>
      </c>
      <c r="BH331" t="e">
        <f t="shared" si="280"/>
        <v>#N/A</v>
      </c>
      <c r="BI331" t="e">
        <f t="shared" si="281"/>
        <v>#N/A</v>
      </c>
      <c r="BL331">
        <v>324</v>
      </c>
      <c r="BM331">
        <v>28.599150900025588</v>
      </c>
      <c r="BN331">
        <v>11.201423961658275</v>
      </c>
      <c r="BP331">
        <f t="shared" si="282"/>
        <v>1</v>
      </c>
      <c r="BQ331">
        <f t="shared" si="283"/>
        <v>0</v>
      </c>
      <c r="BR331">
        <f t="shared" si="284"/>
        <v>17.397726938367313</v>
      </c>
      <c r="BU331">
        <v>324</v>
      </c>
      <c r="BV331">
        <v>7.7553661765665218</v>
      </c>
      <c r="BW331">
        <v>9.6038875431626405</v>
      </c>
      <c r="BY331">
        <f t="shared" si="285"/>
        <v>0</v>
      </c>
      <c r="BZ331">
        <f t="shared" si="286"/>
        <v>1</v>
      </c>
      <c r="CA331">
        <f t="shared" si="287"/>
        <v>1.8485213665961187</v>
      </c>
      <c r="CD331">
        <v>324</v>
      </c>
      <c r="CE331">
        <v>30.291872951947056</v>
      </c>
      <c r="CF331">
        <v>25.22752305828876</v>
      </c>
      <c r="CH331">
        <f t="shared" si="288"/>
        <v>1</v>
      </c>
      <c r="CI331">
        <f t="shared" si="289"/>
        <v>0</v>
      </c>
      <c r="CJ331">
        <f t="shared" si="290"/>
        <v>5.0643498936582958</v>
      </c>
      <c r="CM331">
        <v>324</v>
      </c>
      <c r="CN331">
        <v>23.376462564899686</v>
      </c>
      <c r="CO331">
        <v>31.096993528783852</v>
      </c>
      <c r="CQ331">
        <f t="shared" si="291"/>
        <v>0</v>
      </c>
      <c r="CR331">
        <f t="shared" si="292"/>
        <v>1</v>
      </c>
      <c r="CS331">
        <f t="shared" si="293"/>
        <v>7.7205309638841655</v>
      </c>
      <c r="CV331">
        <v>324</v>
      </c>
      <c r="CW331">
        <v>23.854713175720249</v>
      </c>
      <c r="CX331">
        <v>14.750791801435442</v>
      </c>
      <c r="CZ331">
        <f t="shared" si="294"/>
        <v>1</v>
      </c>
      <c r="DA331">
        <f t="shared" si="295"/>
        <v>0</v>
      </c>
      <c r="DB331">
        <f t="shared" si="296"/>
        <v>9.1039213742848073</v>
      </c>
      <c r="DE331">
        <v>324</v>
      </c>
      <c r="DF331">
        <v>21.451221170410232</v>
      </c>
      <c r="DG331">
        <v>22.416971959959767</v>
      </c>
      <c r="DI331">
        <f t="shared" si="297"/>
        <v>0</v>
      </c>
      <c r="DJ331">
        <f t="shared" si="298"/>
        <v>1</v>
      </c>
      <c r="DK331">
        <f t="shared" si="299"/>
        <v>0.96575078954953497</v>
      </c>
      <c r="DN331">
        <v>324</v>
      </c>
      <c r="DO331">
        <v>21.450497842863669</v>
      </c>
      <c r="DP331">
        <v>26.114882016524973</v>
      </c>
      <c r="DR331">
        <f t="shared" si="300"/>
        <v>0</v>
      </c>
      <c r="DS331">
        <f t="shared" si="301"/>
        <v>1</v>
      </c>
      <c r="DT331">
        <f t="shared" si="302"/>
        <v>4.6643841736613041</v>
      </c>
      <c r="DW331">
        <v>324</v>
      </c>
      <c r="DX331">
        <v>22.47770091352438</v>
      </c>
      <c r="DY331">
        <v>16.958730603169023</v>
      </c>
      <c r="EA331">
        <f t="shared" si="303"/>
        <v>1</v>
      </c>
      <c r="EB331">
        <f t="shared" si="304"/>
        <v>0</v>
      </c>
      <c r="EC331">
        <f t="shared" si="305"/>
        <v>5.5189703103553569</v>
      </c>
      <c r="EF331">
        <v>324</v>
      </c>
      <c r="EG331">
        <v>23.551088946469086</v>
      </c>
      <c r="EH331">
        <v>16.061925252644301</v>
      </c>
      <c r="EJ331">
        <f t="shared" si="306"/>
        <v>1</v>
      </c>
      <c r="EK331">
        <f t="shared" si="307"/>
        <v>0</v>
      </c>
      <c r="EL331">
        <f t="shared" si="308"/>
        <v>7.4891636938247856</v>
      </c>
      <c r="EO331">
        <v>324</v>
      </c>
      <c r="EP331">
        <v>21.029389389283363</v>
      </c>
      <c r="EQ331">
        <v>22.719252167346028</v>
      </c>
      <c r="ES331">
        <f t="shared" si="309"/>
        <v>0</v>
      </c>
      <c r="ET331">
        <f t="shared" si="310"/>
        <v>1</v>
      </c>
      <c r="EU331">
        <f t="shared" si="311"/>
        <v>1.6898627780626647</v>
      </c>
    </row>
    <row r="332" spans="1:151" x14ac:dyDescent="0.25">
      <c r="A332">
        <v>325</v>
      </c>
      <c r="B332">
        <v>13.163909104440894</v>
      </c>
      <c r="C332">
        <v>23.674100545768503</v>
      </c>
      <c r="E332">
        <f t="shared" si="261"/>
        <v>0</v>
      </c>
      <c r="F332">
        <f t="shared" si="263"/>
        <v>1</v>
      </c>
      <c r="G332">
        <f t="shared" si="262"/>
        <v>10.51019144132761</v>
      </c>
      <c r="J332">
        <v>325</v>
      </c>
      <c r="K332">
        <v>21.699306443863367</v>
      </c>
      <c r="L332">
        <v>16.799136468724893</v>
      </c>
      <c r="N332">
        <f t="shared" si="264"/>
        <v>1</v>
      </c>
      <c r="O332">
        <f t="shared" si="265"/>
        <v>0</v>
      </c>
      <c r="P332">
        <f t="shared" si="266"/>
        <v>4.9001699751384749</v>
      </c>
      <c r="S332">
        <v>325</v>
      </c>
      <c r="T332">
        <v>17.433016593584352</v>
      </c>
      <c r="U332">
        <v>42.583935835359945</v>
      </c>
      <c r="W332">
        <f t="shared" si="267"/>
        <v>0</v>
      </c>
      <c r="X332">
        <f t="shared" si="268"/>
        <v>1</v>
      </c>
      <c r="Y332">
        <f t="shared" si="269"/>
        <v>25.150919241775593</v>
      </c>
      <c r="AB332">
        <v>325</v>
      </c>
      <c r="AC332">
        <v>21.2583901082123</v>
      </c>
      <c r="AD332">
        <v>17.553678052261226</v>
      </c>
      <c r="AF332">
        <f t="shared" si="270"/>
        <v>1</v>
      </c>
      <c r="AG332">
        <f t="shared" si="271"/>
        <v>0</v>
      </c>
      <c r="AH332">
        <f t="shared" si="272"/>
        <v>3.7047120559510738</v>
      </c>
      <c r="AK332">
        <v>325</v>
      </c>
      <c r="AL332">
        <v>20.85640445966488</v>
      </c>
      <c r="AM332">
        <v>29.061351835871996</v>
      </c>
      <c r="AO332">
        <f t="shared" si="273"/>
        <v>0</v>
      </c>
      <c r="AP332">
        <f t="shared" si="274"/>
        <v>1</v>
      </c>
      <c r="AQ332">
        <f t="shared" si="275"/>
        <v>8.2049473762071159</v>
      </c>
      <c r="AT332">
        <v>325</v>
      </c>
      <c r="AU332">
        <v>14.121538132820755</v>
      </c>
      <c r="AV332">
        <v>19.847937972683546</v>
      </c>
      <c r="AX332">
        <f t="shared" si="276"/>
        <v>0</v>
      </c>
      <c r="AY332">
        <f t="shared" si="277"/>
        <v>1</v>
      </c>
      <c r="AZ332">
        <f t="shared" si="278"/>
        <v>5.7263998398627916</v>
      </c>
      <c r="BC332">
        <v>325</v>
      </c>
      <c r="BD332" t="e">
        <v>#N/A</v>
      </c>
      <c r="BE332" t="e">
        <v>#N/A</v>
      </c>
      <c r="BG332" t="e">
        <f t="shared" si="279"/>
        <v>#N/A</v>
      </c>
      <c r="BH332" t="e">
        <f t="shared" si="280"/>
        <v>#N/A</v>
      </c>
      <c r="BI332" t="e">
        <f t="shared" si="281"/>
        <v>#N/A</v>
      </c>
      <c r="BL332">
        <v>325</v>
      </c>
      <c r="BM332">
        <v>28.486542002026777</v>
      </c>
      <c r="BN332">
        <v>10.337456562834095</v>
      </c>
      <c r="BP332">
        <f t="shared" si="282"/>
        <v>1</v>
      </c>
      <c r="BQ332">
        <f t="shared" si="283"/>
        <v>0</v>
      </c>
      <c r="BR332">
        <f t="shared" si="284"/>
        <v>18.149085439192682</v>
      </c>
      <c r="BU332">
        <v>325</v>
      </c>
      <c r="BV332">
        <v>5.6935718756498339</v>
      </c>
      <c r="BW332">
        <v>17.936367994183403</v>
      </c>
      <c r="BY332">
        <f t="shared" si="285"/>
        <v>0</v>
      </c>
      <c r="BZ332">
        <f t="shared" si="286"/>
        <v>1</v>
      </c>
      <c r="CA332">
        <f t="shared" si="287"/>
        <v>12.242796118533569</v>
      </c>
      <c r="CD332">
        <v>325</v>
      </c>
      <c r="CE332">
        <v>27.010881859206251</v>
      </c>
      <c r="CF332">
        <v>14.322385080526248</v>
      </c>
      <c r="CH332">
        <f t="shared" si="288"/>
        <v>1</v>
      </c>
      <c r="CI332">
        <f t="shared" si="289"/>
        <v>0</v>
      </c>
      <c r="CJ332">
        <f t="shared" si="290"/>
        <v>12.688496778680003</v>
      </c>
      <c r="CM332">
        <v>325</v>
      </c>
      <c r="CN332">
        <v>22.532721379324759</v>
      </c>
      <c r="CO332">
        <v>35.186470294902399</v>
      </c>
      <c r="CQ332">
        <f t="shared" si="291"/>
        <v>0</v>
      </c>
      <c r="CR332">
        <f t="shared" si="292"/>
        <v>1</v>
      </c>
      <c r="CS332">
        <f t="shared" si="293"/>
        <v>12.653748915577641</v>
      </c>
      <c r="CV332">
        <v>325</v>
      </c>
      <c r="CW332">
        <v>22.616859872630112</v>
      </c>
      <c r="CX332">
        <v>20.556589599475</v>
      </c>
      <c r="CZ332">
        <f t="shared" si="294"/>
        <v>1</v>
      </c>
      <c r="DA332">
        <f t="shared" si="295"/>
        <v>0</v>
      </c>
      <c r="DB332">
        <f t="shared" si="296"/>
        <v>2.0602702731551119</v>
      </c>
      <c r="DE332">
        <v>325</v>
      </c>
      <c r="DF332">
        <v>27.629110238399868</v>
      </c>
      <c r="DG332">
        <v>22.618054170447664</v>
      </c>
      <c r="DI332">
        <f t="shared" si="297"/>
        <v>1</v>
      </c>
      <c r="DJ332">
        <f t="shared" si="298"/>
        <v>0</v>
      </c>
      <c r="DK332">
        <f t="shared" si="299"/>
        <v>5.0110560679522038</v>
      </c>
      <c r="DN332">
        <v>325</v>
      </c>
      <c r="DO332">
        <v>19.936328636206682</v>
      </c>
      <c r="DP332">
        <v>25.73578209244458</v>
      </c>
      <c r="DR332">
        <f t="shared" si="300"/>
        <v>0</v>
      </c>
      <c r="DS332">
        <f t="shared" si="301"/>
        <v>1</v>
      </c>
      <c r="DT332">
        <f t="shared" si="302"/>
        <v>5.7994534562378988</v>
      </c>
      <c r="DW332">
        <v>325</v>
      </c>
      <c r="DX332">
        <v>9.882814250116585</v>
      </c>
      <c r="DY332">
        <v>15.724997938493692</v>
      </c>
      <c r="EA332">
        <f t="shared" si="303"/>
        <v>0</v>
      </c>
      <c r="EB332">
        <f t="shared" si="304"/>
        <v>1</v>
      </c>
      <c r="EC332">
        <f t="shared" si="305"/>
        <v>5.8421836883771068</v>
      </c>
      <c r="EF332">
        <v>325</v>
      </c>
      <c r="EG332">
        <v>18.761230659607854</v>
      </c>
      <c r="EH332">
        <v>17.068943358218789</v>
      </c>
      <c r="EJ332">
        <f t="shared" si="306"/>
        <v>1</v>
      </c>
      <c r="EK332">
        <f t="shared" si="307"/>
        <v>0</v>
      </c>
      <c r="EL332">
        <f t="shared" si="308"/>
        <v>1.6922873013890651</v>
      </c>
      <c r="EO332">
        <v>325</v>
      </c>
      <c r="EP332">
        <v>22.439997394222964</v>
      </c>
      <c r="EQ332">
        <v>14.957383612516082</v>
      </c>
      <c r="ES332">
        <f t="shared" si="309"/>
        <v>1</v>
      </c>
      <c r="ET332">
        <f t="shared" si="310"/>
        <v>0</v>
      </c>
      <c r="EU332">
        <f t="shared" si="311"/>
        <v>7.4826137817068812</v>
      </c>
    </row>
    <row r="333" spans="1:151" x14ac:dyDescent="0.25">
      <c r="A333">
        <v>326</v>
      </c>
      <c r="B333">
        <v>10.01195810079563</v>
      </c>
      <c r="C333">
        <v>33.456762406768931</v>
      </c>
      <c r="E333">
        <f t="shared" si="261"/>
        <v>0</v>
      </c>
      <c r="F333">
        <f t="shared" si="263"/>
        <v>1</v>
      </c>
      <c r="G333">
        <f t="shared" si="262"/>
        <v>23.4448043059733</v>
      </c>
      <c r="J333">
        <v>326</v>
      </c>
      <c r="K333">
        <v>19.936805298026858</v>
      </c>
      <c r="L333">
        <v>27.655060817792855</v>
      </c>
      <c r="N333">
        <f t="shared" si="264"/>
        <v>0</v>
      </c>
      <c r="O333">
        <f t="shared" si="265"/>
        <v>1</v>
      </c>
      <c r="P333">
        <f t="shared" si="266"/>
        <v>7.7182555197659966</v>
      </c>
      <c r="S333">
        <v>326</v>
      </c>
      <c r="T333">
        <v>21.685668377696121</v>
      </c>
      <c r="U333">
        <v>33.578801139083183</v>
      </c>
      <c r="W333">
        <f t="shared" si="267"/>
        <v>0</v>
      </c>
      <c r="X333">
        <f t="shared" si="268"/>
        <v>1</v>
      </c>
      <c r="Y333">
        <f t="shared" si="269"/>
        <v>11.893132761387061</v>
      </c>
      <c r="AB333">
        <v>326</v>
      </c>
      <c r="AC333">
        <v>22.9304171748458</v>
      </c>
      <c r="AD333">
        <v>17.651002094466385</v>
      </c>
      <c r="AF333">
        <f t="shared" si="270"/>
        <v>1</v>
      </c>
      <c r="AG333">
        <f t="shared" si="271"/>
        <v>0</v>
      </c>
      <c r="AH333">
        <f t="shared" si="272"/>
        <v>5.2794150803794153</v>
      </c>
      <c r="AK333">
        <v>326</v>
      </c>
      <c r="AL333">
        <v>22.801874138399267</v>
      </c>
      <c r="AM333">
        <v>32.555777115218696</v>
      </c>
      <c r="AO333">
        <f t="shared" si="273"/>
        <v>0</v>
      </c>
      <c r="AP333">
        <f t="shared" si="274"/>
        <v>1</v>
      </c>
      <c r="AQ333">
        <f t="shared" si="275"/>
        <v>9.753902976819429</v>
      </c>
      <c r="AT333">
        <v>326</v>
      </c>
      <c r="AU333">
        <v>16.78278322887774</v>
      </c>
      <c r="AV333">
        <v>27.896736422980506</v>
      </c>
      <c r="AX333">
        <f t="shared" si="276"/>
        <v>0</v>
      </c>
      <c r="AY333">
        <f t="shared" si="277"/>
        <v>1</v>
      </c>
      <c r="AZ333">
        <f t="shared" si="278"/>
        <v>11.113953194102766</v>
      </c>
      <c r="BC333">
        <v>326</v>
      </c>
      <c r="BD333" t="e">
        <v>#N/A</v>
      </c>
      <c r="BE333" t="e">
        <v>#N/A</v>
      </c>
      <c r="BG333" t="e">
        <f t="shared" si="279"/>
        <v>#N/A</v>
      </c>
      <c r="BH333" t="e">
        <f t="shared" si="280"/>
        <v>#N/A</v>
      </c>
      <c r="BI333" t="e">
        <f t="shared" si="281"/>
        <v>#N/A</v>
      </c>
      <c r="BL333">
        <v>326</v>
      </c>
      <c r="BM333">
        <v>18.508526252835626</v>
      </c>
      <c r="BN333">
        <v>12.690236085825404</v>
      </c>
      <c r="BP333">
        <f t="shared" si="282"/>
        <v>1</v>
      </c>
      <c r="BQ333">
        <f t="shared" si="283"/>
        <v>0</v>
      </c>
      <c r="BR333">
        <f t="shared" si="284"/>
        <v>5.8182901670102218</v>
      </c>
      <c r="BU333">
        <v>326</v>
      </c>
      <c r="BV333">
        <v>23.882929581548446</v>
      </c>
      <c r="BW333">
        <v>25.346444423810727</v>
      </c>
      <c r="BY333">
        <f t="shared" si="285"/>
        <v>0</v>
      </c>
      <c r="BZ333">
        <f t="shared" si="286"/>
        <v>1</v>
      </c>
      <c r="CA333">
        <f t="shared" si="287"/>
        <v>1.4635148422622812</v>
      </c>
      <c r="CD333">
        <v>326</v>
      </c>
      <c r="CE333">
        <v>19.662255992974575</v>
      </c>
      <c r="CF333">
        <v>36.12071809089457</v>
      </c>
      <c r="CH333">
        <f t="shared" si="288"/>
        <v>0</v>
      </c>
      <c r="CI333">
        <f t="shared" si="289"/>
        <v>1</v>
      </c>
      <c r="CJ333">
        <f t="shared" si="290"/>
        <v>16.458462097919995</v>
      </c>
      <c r="CM333">
        <v>326</v>
      </c>
      <c r="CN333">
        <v>18.157680777221671</v>
      </c>
      <c r="CO333">
        <v>15.61623946177526</v>
      </c>
      <c r="CQ333">
        <f t="shared" si="291"/>
        <v>1</v>
      </c>
      <c r="CR333">
        <f t="shared" si="292"/>
        <v>0</v>
      </c>
      <c r="CS333">
        <f t="shared" si="293"/>
        <v>2.5414413154464111</v>
      </c>
      <c r="CV333">
        <v>326</v>
      </c>
      <c r="CW333">
        <v>25.370917662258641</v>
      </c>
      <c r="CX333">
        <v>24.222884301932503</v>
      </c>
      <c r="CZ333">
        <f t="shared" si="294"/>
        <v>1</v>
      </c>
      <c r="DA333">
        <f t="shared" si="295"/>
        <v>0</v>
      </c>
      <c r="DB333">
        <f t="shared" si="296"/>
        <v>1.1480333603261386</v>
      </c>
      <c r="DE333">
        <v>326</v>
      </c>
      <c r="DF333">
        <v>14.275987247742579</v>
      </c>
      <c r="DG333">
        <v>23.280893933714992</v>
      </c>
      <c r="DI333">
        <f t="shared" si="297"/>
        <v>0</v>
      </c>
      <c r="DJ333">
        <f t="shared" si="298"/>
        <v>1</v>
      </c>
      <c r="DK333">
        <f t="shared" si="299"/>
        <v>9.0049066859724132</v>
      </c>
      <c r="DN333">
        <v>326</v>
      </c>
      <c r="DO333">
        <v>23.582917912388499</v>
      </c>
      <c r="DP333">
        <v>17.540859917243523</v>
      </c>
      <c r="DR333">
        <f t="shared" si="300"/>
        <v>1</v>
      </c>
      <c r="DS333">
        <f t="shared" si="301"/>
        <v>0</v>
      </c>
      <c r="DT333">
        <f t="shared" si="302"/>
        <v>6.042057995144976</v>
      </c>
      <c r="DW333">
        <v>326</v>
      </c>
      <c r="DX333">
        <v>15.550368626292386</v>
      </c>
      <c r="DY333">
        <v>16.247572563122915</v>
      </c>
      <c r="EA333">
        <f t="shared" si="303"/>
        <v>0</v>
      </c>
      <c r="EB333">
        <f t="shared" si="304"/>
        <v>1</v>
      </c>
      <c r="EC333">
        <f t="shared" si="305"/>
        <v>0.69720393683052961</v>
      </c>
      <c r="EF333">
        <v>326</v>
      </c>
      <c r="EG333">
        <v>21.56868438697423</v>
      </c>
      <c r="EH333">
        <v>16.450995612298762</v>
      </c>
      <c r="EJ333">
        <f t="shared" si="306"/>
        <v>1</v>
      </c>
      <c r="EK333">
        <f t="shared" si="307"/>
        <v>0</v>
      </c>
      <c r="EL333">
        <f t="shared" si="308"/>
        <v>5.117688774675468</v>
      </c>
      <c r="EO333">
        <v>326</v>
      </c>
      <c r="EP333">
        <v>22.020841078260151</v>
      </c>
      <c r="EQ333">
        <v>39.185722296612724</v>
      </c>
      <c r="ES333">
        <f t="shared" si="309"/>
        <v>0</v>
      </c>
      <c r="ET333">
        <f t="shared" si="310"/>
        <v>1</v>
      </c>
      <c r="EU333">
        <f t="shared" si="311"/>
        <v>17.164881218352573</v>
      </c>
    </row>
    <row r="334" spans="1:151" x14ac:dyDescent="0.25">
      <c r="A334">
        <v>327</v>
      </c>
      <c r="B334">
        <v>7.5899633078274817</v>
      </c>
      <c r="C334">
        <v>39.001916819220185</v>
      </c>
      <c r="E334">
        <f t="shared" si="261"/>
        <v>0</v>
      </c>
      <c r="F334">
        <f t="shared" si="263"/>
        <v>1</v>
      </c>
      <c r="G334">
        <f t="shared" si="262"/>
        <v>31.411953511392703</v>
      </c>
      <c r="J334">
        <v>327</v>
      </c>
      <c r="K334">
        <v>25.292460351553451</v>
      </c>
      <c r="L334">
        <v>30.757607867636423</v>
      </c>
      <c r="N334">
        <f t="shared" si="264"/>
        <v>0</v>
      </c>
      <c r="O334">
        <f t="shared" si="265"/>
        <v>1</v>
      </c>
      <c r="P334">
        <f t="shared" si="266"/>
        <v>5.4651475160829719</v>
      </c>
      <c r="S334">
        <v>327</v>
      </c>
      <c r="T334">
        <v>15.348692325676849</v>
      </c>
      <c r="U334">
        <v>38.916705017872516</v>
      </c>
      <c r="W334">
        <f t="shared" si="267"/>
        <v>0</v>
      </c>
      <c r="X334">
        <f t="shared" si="268"/>
        <v>1</v>
      </c>
      <c r="Y334">
        <f t="shared" si="269"/>
        <v>23.568012692195666</v>
      </c>
      <c r="AB334">
        <v>327</v>
      </c>
      <c r="AC334">
        <v>23.349750201435263</v>
      </c>
      <c r="AD334">
        <v>18.11829703768095</v>
      </c>
      <c r="AF334">
        <f t="shared" si="270"/>
        <v>1</v>
      </c>
      <c r="AG334">
        <f t="shared" si="271"/>
        <v>0</v>
      </c>
      <c r="AH334">
        <f t="shared" si="272"/>
        <v>5.2314531637543134</v>
      </c>
      <c r="AK334">
        <v>327</v>
      </c>
      <c r="AL334">
        <v>23.23050804299665</v>
      </c>
      <c r="AM334">
        <v>44.71640404766508</v>
      </c>
      <c r="AO334">
        <f t="shared" si="273"/>
        <v>0</v>
      </c>
      <c r="AP334">
        <f t="shared" si="274"/>
        <v>1</v>
      </c>
      <c r="AQ334">
        <f t="shared" si="275"/>
        <v>21.48589600466843</v>
      </c>
      <c r="AT334">
        <v>327</v>
      </c>
      <c r="AU334">
        <v>21.638064620138238</v>
      </c>
      <c r="AV334">
        <v>22.050747186126021</v>
      </c>
      <c r="AX334">
        <f t="shared" si="276"/>
        <v>0</v>
      </c>
      <c r="AY334">
        <f t="shared" si="277"/>
        <v>1</v>
      </c>
      <c r="AZ334">
        <f t="shared" si="278"/>
        <v>0.41268256598778308</v>
      </c>
      <c r="BC334">
        <v>327</v>
      </c>
      <c r="BD334" t="e">
        <v>#N/A</v>
      </c>
      <c r="BE334" t="e">
        <v>#N/A</v>
      </c>
      <c r="BG334" t="e">
        <f t="shared" si="279"/>
        <v>#N/A</v>
      </c>
      <c r="BH334" t="e">
        <f t="shared" si="280"/>
        <v>#N/A</v>
      </c>
      <c r="BI334" t="e">
        <f t="shared" si="281"/>
        <v>#N/A</v>
      </c>
      <c r="BL334">
        <v>327</v>
      </c>
      <c r="BM334">
        <v>21.565609216934639</v>
      </c>
      <c r="BN334">
        <v>9.652880534456191</v>
      </c>
      <c r="BP334">
        <f t="shared" si="282"/>
        <v>1</v>
      </c>
      <c r="BQ334">
        <f t="shared" si="283"/>
        <v>0</v>
      </c>
      <c r="BR334">
        <f t="shared" si="284"/>
        <v>11.912728682478448</v>
      </c>
      <c r="BU334">
        <v>327</v>
      </c>
      <c r="BV334">
        <v>17.372204256134644</v>
      </c>
      <c r="BW334">
        <v>21.044496302395004</v>
      </c>
      <c r="BY334">
        <f t="shared" si="285"/>
        <v>0</v>
      </c>
      <c r="BZ334">
        <f t="shared" si="286"/>
        <v>1</v>
      </c>
      <c r="CA334">
        <f t="shared" si="287"/>
        <v>3.6722920462603597</v>
      </c>
      <c r="CD334">
        <v>327</v>
      </c>
      <c r="CE334">
        <v>28.020696670687901</v>
      </c>
      <c r="CF334">
        <v>44.372625063096677</v>
      </c>
      <c r="CH334">
        <f t="shared" si="288"/>
        <v>0</v>
      </c>
      <c r="CI334">
        <f t="shared" si="289"/>
        <v>1</v>
      </c>
      <c r="CJ334">
        <f t="shared" si="290"/>
        <v>16.351928392408777</v>
      </c>
      <c r="CM334">
        <v>327</v>
      </c>
      <c r="CN334">
        <v>21.268390870856397</v>
      </c>
      <c r="CO334">
        <v>19.088196501699333</v>
      </c>
      <c r="CQ334">
        <f t="shared" si="291"/>
        <v>1</v>
      </c>
      <c r="CR334">
        <f t="shared" si="292"/>
        <v>0</v>
      </c>
      <c r="CS334">
        <f t="shared" si="293"/>
        <v>2.1801943691570642</v>
      </c>
      <c r="CV334">
        <v>327</v>
      </c>
      <c r="CW334">
        <v>22.355415755570938</v>
      </c>
      <c r="CX334">
        <v>20.301781793795413</v>
      </c>
      <c r="CZ334">
        <f t="shared" si="294"/>
        <v>1</v>
      </c>
      <c r="DA334">
        <f t="shared" si="295"/>
        <v>0</v>
      </c>
      <c r="DB334">
        <f t="shared" si="296"/>
        <v>2.0536339617755246</v>
      </c>
      <c r="DE334">
        <v>327</v>
      </c>
      <c r="DF334">
        <v>18.937932822326896</v>
      </c>
      <c r="DG334">
        <v>34.039043004173664</v>
      </c>
      <c r="DI334">
        <f t="shared" si="297"/>
        <v>0</v>
      </c>
      <c r="DJ334">
        <f t="shared" si="298"/>
        <v>1</v>
      </c>
      <c r="DK334">
        <f t="shared" si="299"/>
        <v>15.101110181846767</v>
      </c>
      <c r="DN334">
        <v>327</v>
      </c>
      <c r="DO334">
        <v>22.817505149034318</v>
      </c>
      <c r="DP334">
        <v>17.26280857367199</v>
      </c>
      <c r="DR334">
        <f t="shared" si="300"/>
        <v>1</v>
      </c>
      <c r="DS334">
        <f t="shared" si="301"/>
        <v>0</v>
      </c>
      <c r="DT334">
        <f t="shared" si="302"/>
        <v>5.5546965753623283</v>
      </c>
      <c r="DW334">
        <v>327</v>
      </c>
      <c r="DX334">
        <v>11.548322815993645</v>
      </c>
      <c r="DY334">
        <v>19.501931526037094</v>
      </c>
      <c r="EA334">
        <f t="shared" si="303"/>
        <v>0</v>
      </c>
      <c r="EB334">
        <f t="shared" si="304"/>
        <v>1</v>
      </c>
      <c r="EC334">
        <f t="shared" si="305"/>
        <v>7.9536087100434489</v>
      </c>
      <c r="EF334">
        <v>327</v>
      </c>
      <c r="EG334">
        <v>18.097145424115244</v>
      </c>
      <c r="EH334">
        <v>13.980331130503959</v>
      </c>
      <c r="EJ334">
        <f t="shared" si="306"/>
        <v>1</v>
      </c>
      <c r="EK334">
        <f t="shared" si="307"/>
        <v>0</v>
      </c>
      <c r="EL334">
        <f t="shared" si="308"/>
        <v>4.1168142936112844</v>
      </c>
      <c r="EO334">
        <v>327</v>
      </c>
      <c r="EP334">
        <v>21.877117084706644</v>
      </c>
      <c r="EQ334">
        <v>17.017397261130125</v>
      </c>
      <c r="ES334">
        <f t="shared" si="309"/>
        <v>1</v>
      </c>
      <c r="ET334">
        <f t="shared" si="310"/>
        <v>0</v>
      </c>
      <c r="EU334">
        <f t="shared" si="311"/>
        <v>4.8597198235765191</v>
      </c>
    </row>
    <row r="335" spans="1:151" x14ac:dyDescent="0.25">
      <c r="A335">
        <v>328</v>
      </c>
      <c r="B335">
        <v>14.916635020828194</v>
      </c>
      <c r="C335">
        <v>23.104626731225867</v>
      </c>
      <c r="E335">
        <f t="shared" si="261"/>
        <v>0</v>
      </c>
      <c r="F335">
        <f t="shared" si="263"/>
        <v>1</v>
      </c>
      <c r="G335">
        <f t="shared" si="262"/>
        <v>8.1879917103976734</v>
      </c>
      <c r="J335">
        <v>328</v>
      </c>
      <c r="K335">
        <v>23.800336056922482</v>
      </c>
      <c r="L335">
        <v>19.933364196260769</v>
      </c>
      <c r="N335">
        <f t="shared" si="264"/>
        <v>1</v>
      </c>
      <c r="O335">
        <f t="shared" si="265"/>
        <v>0</v>
      </c>
      <c r="P335">
        <f t="shared" si="266"/>
        <v>3.8669718606617138</v>
      </c>
      <c r="S335">
        <v>328</v>
      </c>
      <c r="T335">
        <v>15.292208276434724</v>
      </c>
      <c r="U335">
        <v>21.374142145623861</v>
      </c>
      <c r="W335">
        <f t="shared" si="267"/>
        <v>0</v>
      </c>
      <c r="X335">
        <f t="shared" si="268"/>
        <v>1</v>
      </c>
      <c r="Y335">
        <f t="shared" si="269"/>
        <v>6.081933869189136</v>
      </c>
      <c r="AB335">
        <v>328</v>
      </c>
      <c r="AC335">
        <v>25.095072090056036</v>
      </c>
      <c r="AD335">
        <v>18.353882378926173</v>
      </c>
      <c r="AF335">
        <f t="shared" si="270"/>
        <v>1</v>
      </c>
      <c r="AG335">
        <f t="shared" si="271"/>
        <v>0</v>
      </c>
      <c r="AH335">
        <f t="shared" si="272"/>
        <v>6.7411897111298629</v>
      </c>
      <c r="AK335">
        <v>328</v>
      </c>
      <c r="AL335">
        <v>23.304894139454408</v>
      </c>
      <c r="AM335">
        <v>30.08732477523192</v>
      </c>
      <c r="AO335">
        <f t="shared" si="273"/>
        <v>0</v>
      </c>
      <c r="AP335">
        <f t="shared" si="274"/>
        <v>1</v>
      </c>
      <c r="AQ335">
        <f t="shared" si="275"/>
        <v>6.7824306357775122</v>
      </c>
      <c r="AT335">
        <v>328</v>
      </c>
      <c r="AU335">
        <v>19.341256411342876</v>
      </c>
      <c r="AV335">
        <v>16.490297277357627</v>
      </c>
      <c r="AX335">
        <f t="shared" si="276"/>
        <v>1</v>
      </c>
      <c r="AY335">
        <f t="shared" si="277"/>
        <v>0</v>
      </c>
      <c r="AZ335">
        <f t="shared" si="278"/>
        <v>2.8509591339852491</v>
      </c>
      <c r="BC335">
        <v>328</v>
      </c>
      <c r="BD335" t="e">
        <v>#N/A</v>
      </c>
      <c r="BE335" t="e">
        <v>#N/A</v>
      </c>
      <c r="BG335" t="e">
        <f t="shared" si="279"/>
        <v>#N/A</v>
      </c>
      <c r="BH335" t="e">
        <f t="shared" si="280"/>
        <v>#N/A</v>
      </c>
      <c r="BI335" t="e">
        <f t="shared" si="281"/>
        <v>#N/A</v>
      </c>
      <c r="BL335">
        <v>328</v>
      </c>
      <c r="BM335">
        <v>31.270793990691399</v>
      </c>
      <c r="BN335">
        <v>12.028099786879528</v>
      </c>
      <c r="BP335">
        <f t="shared" si="282"/>
        <v>1</v>
      </c>
      <c r="BQ335">
        <f t="shared" si="283"/>
        <v>0</v>
      </c>
      <c r="BR335">
        <f t="shared" si="284"/>
        <v>19.242694203811872</v>
      </c>
      <c r="BU335">
        <v>328</v>
      </c>
      <c r="BV335">
        <v>25.436497452682325</v>
      </c>
      <c r="BW335">
        <v>28.30840033864499</v>
      </c>
      <c r="BY335">
        <f t="shared" si="285"/>
        <v>0</v>
      </c>
      <c r="BZ335">
        <f t="shared" si="286"/>
        <v>1</v>
      </c>
      <c r="CA335">
        <f t="shared" si="287"/>
        <v>2.8719028859626654</v>
      </c>
      <c r="CD335">
        <v>328</v>
      </c>
      <c r="CE335">
        <v>24.920979985992016</v>
      </c>
      <c r="CF335">
        <v>15.84666283940402</v>
      </c>
      <c r="CH335">
        <f t="shared" si="288"/>
        <v>1</v>
      </c>
      <c r="CI335">
        <f t="shared" si="289"/>
        <v>0</v>
      </c>
      <c r="CJ335">
        <f t="shared" si="290"/>
        <v>9.0743171465879957</v>
      </c>
      <c r="CM335">
        <v>328</v>
      </c>
      <c r="CN335">
        <v>22.835621655366808</v>
      </c>
      <c r="CO335">
        <v>28.23967723575667</v>
      </c>
      <c r="CQ335">
        <f t="shared" si="291"/>
        <v>0</v>
      </c>
      <c r="CR335">
        <f t="shared" si="292"/>
        <v>1</v>
      </c>
      <c r="CS335">
        <f t="shared" si="293"/>
        <v>5.404055580389862</v>
      </c>
      <c r="CV335">
        <v>328</v>
      </c>
      <c r="CW335">
        <v>26.054159444444121</v>
      </c>
      <c r="CX335">
        <v>24.76729247965698</v>
      </c>
      <c r="CZ335">
        <f t="shared" si="294"/>
        <v>1</v>
      </c>
      <c r="DA335">
        <f t="shared" si="295"/>
        <v>0</v>
      </c>
      <c r="DB335">
        <f t="shared" si="296"/>
        <v>1.2868669647871407</v>
      </c>
      <c r="DE335">
        <v>328</v>
      </c>
      <c r="DF335">
        <v>23.719876076237888</v>
      </c>
      <c r="DG335">
        <v>31.176490839145274</v>
      </c>
      <c r="DI335">
        <f t="shared" si="297"/>
        <v>0</v>
      </c>
      <c r="DJ335">
        <f t="shared" si="298"/>
        <v>1</v>
      </c>
      <c r="DK335">
        <f t="shared" si="299"/>
        <v>7.4566147629073853</v>
      </c>
      <c r="DN335">
        <v>328</v>
      </c>
      <c r="DO335">
        <v>24.386742658294992</v>
      </c>
      <c r="DP335">
        <v>22.57661232175149</v>
      </c>
      <c r="DR335">
        <f t="shared" si="300"/>
        <v>1</v>
      </c>
      <c r="DS335">
        <f t="shared" si="301"/>
        <v>0</v>
      </c>
      <c r="DT335">
        <f t="shared" si="302"/>
        <v>1.8101303365435015</v>
      </c>
      <c r="DW335">
        <v>328</v>
      </c>
      <c r="DX335">
        <v>30.894588923847262</v>
      </c>
      <c r="DY335">
        <v>36.133173350019462</v>
      </c>
      <c r="EA335">
        <f t="shared" si="303"/>
        <v>0</v>
      </c>
      <c r="EB335">
        <f t="shared" si="304"/>
        <v>1</v>
      </c>
      <c r="EC335">
        <f t="shared" si="305"/>
        <v>5.2385844261721992</v>
      </c>
      <c r="EF335">
        <v>328</v>
      </c>
      <c r="EG335">
        <v>19.284054318432915</v>
      </c>
      <c r="EH335">
        <v>16.849986906732884</v>
      </c>
      <c r="EJ335">
        <f t="shared" si="306"/>
        <v>1</v>
      </c>
      <c r="EK335">
        <f t="shared" si="307"/>
        <v>0</v>
      </c>
      <c r="EL335">
        <f t="shared" si="308"/>
        <v>2.4340674117000312</v>
      </c>
      <c r="EO335">
        <v>328</v>
      </c>
      <c r="EP335">
        <v>24.16345487327661</v>
      </c>
      <c r="EQ335">
        <v>45.527817985249754</v>
      </c>
      <c r="ES335">
        <f t="shared" si="309"/>
        <v>0</v>
      </c>
      <c r="ET335">
        <f t="shared" si="310"/>
        <v>1</v>
      </c>
      <c r="EU335">
        <f t="shared" si="311"/>
        <v>21.364363111973145</v>
      </c>
    </row>
    <row r="336" spans="1:151" x14ac:dyDescent="0.25">
      <c r="A336">
        <v>329</v>
      </c>
      <c r="B336">
        <v>8.6460011456158767</v>
      </c>
      <c r="C336">
        <v>21.011281021492827</v>
      </c>
      <c r="E336">
        <f t="shared" si="261"/>
        <v>0</v>
      </c>
      <c r="F336">
        <f t="shared" si="263"/>
        <v>1</v>
      </c>
      <c r="G336">
        <f t="shared" si="262"/>
        <v>12.365279875876951</v>
      </c>
      <c r="J336">
        <v>329</v>
      </c>
      <c r="K336">
        <v>18.932046950764509</v>
      </c>
      <c r="L336">
        <v>23.887935239972894</v>
      </c>
      <c r="N336">
        <f t="shared" si="264"/>
        <v>0</v>
      </c>
      <c r="O336">
        <f t="shared" si="265"/>
        <v>1</v>
      </c>
      <c r="P336">
        <f t="shared" si="266"/>
        <v>4.9558882892083851</v>
      </c>
      <c r="S336">
        <v>329</v>
      </c>
      <c r="T336">
        <v>14.418741654807995</v>
      </c>
      <c r="U336">
        <v>32.159365125065399</v>
      </c>
      <c r="W336">
        <f t="shared" si="267"/>
        <v>0</v>
      </c>
      <c r="X336">
        <f t="shared" si="268"/>
        <v>1</v>
      </c>
      <c r="Y336">
        <f t="shared" si="269"/>
        <v>17.740623470257404</v>
      </c>
      <c r="AB336">
        <v>329</v>
      </c>
      <c r="AC336">
        <v>14.887904206955694</v>
      </c>
      <c r="AD336">
        <v>18.591074925451448</v>
      </c>
      <c r="AF336">
        <f t="shared" si="270"/>
        <v>0</v>
      </c>
      <c r="AG336">
        <f t="shared" si="271"/>
        <v>1</v>
      </c>
      <c r="AH336">
        <f t="shared" si="272"/>
        <v>3.7031707184957536</v>
      </c>
      <c r="AK336">
        <v>329</v>
      </c>
      <c r="AL336">
        <v>20.885925733208879</v>
      </c>
      <c r="AM336">
        <v>36.827199924666552</v>
      </c>
      <c r="AO336">
        <f t="shared" si="273"/>
        <v>0</v>
      </c>
      <c r="AP336">
        <f t="shared" si="274"/>
        <v>1</v>
      </c>
      <c r="AQ336">
        <f t="shared" si="275"/>
        <v>15.941274191457673</v>
      </c>
      <c r="AT336">
        <v>329</v>
      </c>
      <c r="AU336">
        <v>24.122694716894721</v>
      </c>
      <c r="AV336">
        <v>19.853773479163195</v>
      </c>
      <c r="AX336">
        <f t="shared" si="276"/>
        <v>1</v>
      </c>
      <c r="AY336">
        <f t="shared" si="277"/>
        <v>0</v>
      </c>
      <c r="AZ336">
        <f t="shared" si="278"/>
        <v>4.2689212377315258</v>
      </c>
      <c r="BC336">
        <v>329</v>
      </c>
      <c r="BD336" t="e">
        <v>#N/A</v>
      </c>
      <c r="BE336" t="e">
        <v>#N/A</v>
      </c>
      <c r="BG336" t="e">
        <f t="shared" si="279"/>
        <v>#N/A</v>
      </c>
      <c r="BH336" t="e">
        <f t="shared" si="280"/>
        <v>#N/A</v>
      </c>
      <c r="BI336" t="e">
        <f t="shared" si="281"/>
        <v>#N/A</v>
      </c>
      <c r="BL336">
        <v>329</v>
      </c>
      <c r="BM336">
        <v>30.486842241600414</v>
      </c>
      <c r="BN336">
        <v>10.92825835136002</v>
      </c>
      <c r="BP336">
        <f t="shared" si="282"/>
        <v>1</v>
      </c>
      <c r="BQ336">
        <f t="shared" si="283"/>
        <v>0</v>
      </c>
      <c r="BR336">
        <f t="shared" si="284"/>
        <v>19.558583890240392</v>
      </c>
      <c r="BU336">
        <v>329</v>
      </c>
      <c r="BV336">
        <v>25.862513757181723</v>
      </c>
      <c r="BW336">
        <v>25.264213136066914</v>
      </c>
      <c r="BY336">
        <f t="shared" si="285"/>
        <v>1</v>
      </c>
      <c r="BZ336">
        <f t="shared" si="286"/>
        <v>0</v>
      </c>
      <c r="CA336">
        <f t="shared" si="287"/>
        <v>0.59830062111480942</v>
      </c>
      <c r="CD336">
        <v>329</v>
      </c>
      <c r="CE336">
        <v>31.041608580072648</v>
      </c>
      <c r="CF336">
        <v>21.934329709932541</v>
      </c>
      <c r="CH336">
        <f t="shared" si="288"/>
        <v>1</v>
      </c>
      <c r="CI336">
        <f t="shared" si="289"/>
        <v>0</v>
      </c>
      <c r="CJ336">
        <f t="shared" si="290"/>
        <v>9.1072788701401066</v>
      </c>
      <c r="CM336">
        <v>329</v>
      </c>
      <c r="CN336">
        <v>20.90427826960947</v>
      </c>
      <c r="CO336">
        <v>20.870127105299296</v>
      </c>
      <c r="CQ336">
        <f t="shared" si="291"/>
        <v>1</v>
      </c>
      <c r="CR336">
        <f t="shared" si="292"/>
        <v>0</v>
      </c>
      <c r="CS336">
        <f t="shared" si="293"/>
        <v>3.4151164310173954E-2</v>
      </c>
      <c r="CV336">
        <v>329</v>
      </c>
      <c r="CW336">
        <v>27.610179447532264</v>
      </c>
      <c r="CX336">
        <v>17.084470322474818</v>
      </c>
      <c r="CZ336">
        <f t="shared" si="294"/>
        <v>1</v>
      </c>
      <c r="DA336">
        <f t="shared" si="295"/>
        <v>0</v>
      </c>
      <c r="DB336">
        <f t="shared" si="296"/>
        <v>10.525709125057446</v>
      </c>
      <c r="DE336">
        <v>329</v>
      </c>
      <c r="DF336">
        <v>9.3858618117317612</v>
      </c>
      <c r="DG336">
        <v>23.382481460990707</v>
      </c>
      <c r="DI336">
        <f t="shared" si="297"/>
        <v>0</v>
      </c>
      <c r="DJ336">
        <f t="shared" si="298"/>
        <v>1</v>
      </c>
      <c r="DK336">
        <f t="shared" si="299"/>
        <v>13.996619649258946</v>
      </c>
      <c r="DN336">
        <v>329</v>
      </c>
      <c r="DO336">
        <v>24.799112452338584</v>
      </c>
      <c r="DP336">
        <v>10.8728915462661</v>
      </c>
      <c r="DR336">
        <f t="shared" si="300"/>
        <v>1</v>
      </c>
      <c r="DS336">
        <f t="shared" si="301"/>
        <v>0</v>
      </c>
      <c r="DT336">
        <f t="shared" si="302"/>
        <v>13.926220906072484</v>
      </c>
      <c r="DW336">
        <v>329</v>
      </c>
      <c r="DX336">
        <v>20.12555400787182</v>
      </c>
      <c r="DY336">
        <v>20.352328849246202</v>
      </c>
      <c r="EA336">
        <f t="shared" si="303"/>
        <v>0</v>
      </c>
      <c r="EB336">
        <f t="shared" si="304"/>
        <v>1</v>
      </c>
      <c r="EC336">
        <f t="shared" si="305"/>
        <v>0.22677484137438242</v>
      </c>
      <c r="EF336">
        <v>329</v>
      </c>
      <c r="EG336">
        <v>23.528818664248536</v>
      </c>
      <c r="EH336">
        <v>11.891178004989552</v>
      </c>
      <c r="EJ336">
        <f t="shared" si="306"/>
        <v>1</v>
      </c>
      <c r="EK336">
        <f t="shared" si="307"/>
        <v>0</v>
      </c>
      <c r="EL336">
        <f t="shared" si="308"/>
        <v>11.637640659258984</v>
      </c>
      <c r="EO336">
        <v>329</v>
      </c>
      <c r="EP336">
        <v>22.453641387577353</v>
      </c>
      <c r="EQ336">
        <v>8.2987864996438709</v>
      </c>
      <c r="ES336">
        <f t="shared" si="309"/>
        <v>1</v>
      </c>
      <c r="ET336">
        <f t="shared" si="310"/>
        <v>0</v>
      </c>
      <c r="EU336">
        <f t="shared" si="311"/>
        <v>14.154854887933482</v>
      </c>
    </row>
    <row r="337" spans="1:151" x14ac:dyDescent="0.25">
      <c r="A337">
        <v>330</v>
      </c>
      <c r="B337">
        <v>8.4350881410318976</v>
      </c>
      <c r="C337">
        <v>17.961764063169969</v>
      </c>
      <c r="E337">
        <f t="shared" si="261"/>
        <v>0</v>
      </c>
      <c r="F337">
        <f t="shared" si="263"/>
        <v>1</v>
      </c>
      <c r="G337">
        <f t="shared" si="262"/>
        <v>9.5266759221380717</v>
      </c>
      <c r="J337">
        <v>330</v>
      </c>
      <c r="K337">
        <v>35.997963092966359</v>
      </c>
      <c r="L337">
        <v>21.802182453709509</v>
      </c>
      <c r="N337">
        <f t="shared" si="264"/>
        <v>1</v>
      </c>
      <c r="O337">
        <f t="shared" si="265"/>
        <v>0</v>
      </c>
      <c r="P337">
        <f t="shared" si="266"/>
        <v>14.195780639256849</v>
      </c>
      <c r="S337">
        <v>330</v>
      </c>
      <c r="T337">
        <v>15.329464673876686</v>
      </c>
      <c r="U337">
        <v>19.590476054008519</v>
      </c>
      <c r="W337">
        <f t="shared" si="267"/>
        <v>0</v>
      </c>
      <c r="X337">
        <f t="shared" si="268"/>
        <v>1</v>
      </c>
      <c r="Y337">
        <f t="shared" si="269"/>
        <v>4.2610113801318334</v>
      </c>
      <c r="AB337">
        <v>330</v>
      </c>
      <c r="AC337">
        <v>27.843744555053789</v>
      </c>
      <c r="AD337">
        <v>17.370142635506987</v>
      </c>
      <c r="AF337">
        <f t="shared" si="270"/>
        <v>1</v>
      </c>
      <c r="AG337">
        <f t="shared" si="271"/>
        <v>0</v>
      </c>
      <c r="AH337">
        <f t="shared" si="272"/>
        <v>10.473601919546802</v>
      </c>
      <c r="AK337">
        <v>330</v>
      </c>
      <c r="AL337">
        <v>14.31090460342628</v>
      </c>
      <c r="AM337">
        <v>29.091022580607671</v>
      </c>
      <c r="AO337">
        <f t="shared" si="273"/>
        <v>0</v>
      </c>
      <c r="AP337">
        <f t="shared" si="274"/>
        <v>1</v>
      </c>
      <c r="AQ337">
        <f t="shared" si="275"/>
        <v>14.780117977181391</v>
      </c>
      <c r="AT337">
        <v>330</v>
      </c>
      <c r="AU337">
        <v>18.667234804237872</v>
      </c>
      <c r="AV337">
        <v>34.332096545076936</v>
      </c>
      <c r="AX337">
        <f t="shared" si="276"/>
        <v>0</v>
      </c>
      <c r="AY337">
        <f t="shared" si="277"/>
        <v>1</v>
      </c>
      <c r="AZ337">
        <f t="shared" si="278"/>
        <v>15.664861740839065</v>
      </c>
      <c r="BC337">
        <v>330</v>
      </c>
      <c r="BD337" t="e">
        <v>#N/A</v>
      </c>
      <c r="BE337" t="e">
        <v>#N/A</v>
      </c>
      <c r="BG337" t="e">
        <f t="shared" si="279"/>
        <v>#N/A</v>
      </c>
      <c r="BH337" t="e">
        <f t="shared" si="280"/>
        <v>#N/A</v>
      </c>
      <c r="BI337" t="e">
        <f t="shared" si="281"/>
        <v>#N/A</v>
      </c>
      <c r="BL337">
        <v>330</v>
      </c>
      <c r="BM337">
        <v>28.455758650460382</v>
      </c>
      <c r="BN337">
        <v>16.445721111191723</v>
      </c>
      <c r="BP337">
        <f t="shared" si="282"/>
        <v>1</v>
      </c>
      <c r="BQ337">
        <f t="shared" si="283"/>
        <v>0</v>
      </c>
      <c r="BR337">
        <f t="shared" si="284"/>
        <v>12.010037539268659</v>
      </c>
      <c r="BU337">
        <v>330</v>
      </c>
      <c r="BV337">
        <v>23.981689055231708</v>
      </c>
      <c r="BW337">
        <v>23.359444968880613</v>
      </c>
      <c r="BY337">
        <f t="shared" si="285"/>
        <v>1</v>
      </c>
      <c r="BZ337">
        <f t="shared" si="286"/>
        <v>0</v>
      </c>
      <c r="CA337">
        <f t="shared" si="287"/>
        <v>0.6222440863510954</v>
      </c>
      <c r="CD337">
        <v>330</v>
      </c>
      <c r="CE337">
        <v>28.125684688801513</v>
      </c>
      <c r="CF337">
        <v>22.444694124267684</v>
      </c>
      <c r="CH337">
        <f t="shared" si="288"/>
        <v>1</v>
      </c>
      <c r="CI337">
        <f t="shared" si="289"/>
        <v>0</v>
      </c>
      <c r="CJ337">
        <f t="shared" si="290"/>
        <v>5.680990564533829</v>
      </c>
      <c r="CM337">
        <v>330</v>
      </c>
      <c r="CN337">
        <v>17.368249042413506</v>
      </c>
      <c r="CO337">
        <v>23.269805642433816</v>
      </c>
      <c r="CQ337">
        <f t="shared" si="291"/>
        <v>0</v>
      </c>
      <c r="CR337">
        <f t="shared" si="292"/>
        <v>1</v>
      </c>
      <c r="CS337">
        <f t="shared" si="293"/>
        <v>5.9015566000203101</v>
      </c>
      <c r="CV337">
        <v>330</v>
      </c>
      <c r="CW337">
        <v>21.236952708082068</v>
      </c>
      <c r="CX337">
        <v>20.447754704692571</v>
      </c>
      <c r="CZ337">
        <f t="shared" si="294"/>
        <v>1</v>
      </c>
      <c r="DA337">
        <f t="shared" si="295"/>
        <v>0</v>
      </c>
      <c r="DB337">
        <f t="shared" si="296"/>
        <v>0.78919800338949742</v>
      </c>
      <c r="DE337">
        <v>330</v>
      </c>
      <c r="DF337">
        <v>23.871221879420691</v>
      </c>
      <c r="DG337">
        <v>14.729006757510836</v>
      </c>
      <c r="DI337">
        <f t="shared" si="297"/>
        <v>1</v>
      </c>
      <c r="DJ337">
        <f t="shared" si="298"/>
        <v>0</v>
      </c>
      <c r="DK337">
        <f t="shared" si="299"/>
        <v>9.1422151219098549</v>
      </c>
      <c r="DN337">
        <v>330</v>
      </c>
      <c r="DO337">
        <v>24.546983261456393</v>
      </c>
      <c r="DP337">
        <v>22.027865943849648</v>
      </c>
      <c r="DR337">
        <f t="shared" si="300"/>
        <v>1</v>
      </c>
      <c r="DS337">
        <f t="shared" si="301"/>
        <v>0</v>
      </c>
      <c r="DT337">
        <f t="shared" si="302"/>
        <v>2.5191173176067458</v>
      </c>
      <c r="DW337">
        <v>330</v>
      </c>
      <c r="DX337">
        <v>24.207725812792006</v>
      </c>
      <c r="DY337">
        <v>17.929769266215938</v>
      </c>
      <c r="EA337">
        <f t="shared" si="303"/>
        <v>1</v>
      </c>
      <c r="EB337">
        <f t="shared" si="304"/>
        <v>0</v>
      </c>
      <c r="EC337">
        <f t="shared" si="305"/>
        <v>6.2779565465760676</v>
      </c>
      <c r="EF337">
        <v>330</v>
      </c>
      <c r="EG337">
        <v>24.707320754991084</v>
      </c>
      <c r="EH337">
        <v>15.532403421481405</v>
      </c>
      <c r="EJ337">
        <f t="shared" si="306"/>
        <v>1</v>
      </c>
      <c r="EK337">
        <f t="shared" si="307"/>
        <v>0</v>
      </c>
      <c r="EL337">
        <f t="shared" si="308"/>
        <v>9.1749173335096792</v>
      </c>
      <c r="EO337">
        <v>330</v>
      </c>
      <c r="EP337">
        <v>21.606262303458649</v>
      </c>
      <c r="EQ337">
        <v>44.996805076477891</v>
      </c>
      <c r="ES337">
        <f t="shared" si="309"/>
        <v>0</v>
      </c>
      <c r="ET337">
        <f t="shared" si="310"/>
        <v>1</v>
      </c>
      <c r="EU337">
        <f t="shared" si="311"/>
        <v>23.390542773019241</v>
      </c>
    </row>
    <row r="338" spans="1:151" x14ac:dyDescent="0.25">
      <c r="A338">
        <v>331</v>
      </c>
      <c r="B338">
        <v>10.925531849191177</v>
      </c>
      <c r="C338">
        <v>19.525250675908083</v>
      </c>
      <c r="E338">
        <f t="shared" si="261"/>
        <v>0</v>
      </c>
      <c r="F338">
        <f t="shared" si="263"/>
        <v>1</v>
      </c>
      <c r="G338">
        <f t="shared" si="262"/>
        <v>8.5997188267169058</v>
      </c>
      <c r="J338">
        <v>331</v>
      </c>
      <c r="K338">
        <v>26.823736361714268</v>
      </c>
      <c r="L338">
        <v>28.241257762352767</v>
      </c>
      <c r="N338">
        <f t="shared" si="264"/>
        <v>0</v>
      </c>
      <c r="O338">
        <f t="shared" si="265"/>
        <v>1</v>
      </c>
      <c r="P338">
        <f t="shared" si="266"/>
        <v>1.4175214006384991</v>
      </c>
      <c r="S338">
        <v>331</v>
      </c>
      <c r="T338">
        <v>16.381127806348537</v>
      </c>
      <c r="U338">
        <v>21.894534181924417</v>
      </c>
      <c r="W338">
        <f t="shared" si="267"/>
        <v>0</v>
      </c>
      <c r="X338">
        <f t="shared" si="268"/>
        <v>1</v>
      </c>
      <c r="Y338">
        <f t="shared" si="269"/>
        <v>5.5134063755758795</v>
      </c>
      <c r="AB338">
        <v>331</v>
      </c>
      <c r="AC338">
        <v>27.004893545122641</v>
      </c>
      <c r="AD338">
        <v>16.505824025137951</v>
      </c>
      <c r="AF338">
        <f t="shared" si="270"/>
        <v>1</v>
      </c>
      <c r="AG338">
        <f t="shared" si="271"/>
        <v>0</v>
      </c>
      <c r="AH338">
        <f t="shared" si="272"/>
        <v>10.49906951998469</v>
      </c>
      <c r="AK338">
        <v>331</v>
      </c>
      <c r="AL338">
        <v>11.452471753198569</v>
      </c>
      <c r="AM338">
        <v>23.508661351793325</v>
      </c>
      <c r="AO338">
        <f t="shared" si="273"/>
        <v>0</v>
      </c>
      <c r="AP338">
        <f t="shared" si="274"/>
        <v>1</v>
      </c>
      <c r="AQ338">
        <f t="shared" si="275"/>
        <v>12.056189598594756</v>
      </c>
      <c r="AT338">
        <v>331</v>
      </c>
      <c r="AU338">
        <v>17.583274966888272</v>
      </c>
      <c r="AV338">
        <v>12.428047161946431</v>
      </c>
      <c r="AX338">
        <f t="shared" si="276"/>
        <v>1</v>
      </c>
      <c r="AY338">
        <f t="shared" si="277"/>
        <v>0</v>
      </c>
      <c r="AZ338">
        <f t="shared" si="278"/>
        <v>5.1552278049418412</v>
      </c>
      <c r="BC338">
        <v>331</v>
      </c>
      <c r="BD338" t="e">
        <v>#N/A</v>
      </c>
      <c r="BE338" t="e">
        <v>#N/A</v>
      </c>
      <c r="BG338" t="e">
        <f t="shared" si="279"/>
        <v>#N/A</v>
      </c>
      <c r="BH338" t="e">
        <f t="shared" si="280"/>
        <v>#N/A</v>
      </c>
      <c r="BI338" t="e">
        <f t="shared" si="281"/>
        <v>#N/A</v>
      </c>
      <c r="BL338">
        <v>331</v>
      </c>
      <c r="BM338">
        <v>33.372329134085291</v>
      </c>
      <c r="BN338">
        <v>14.692249493958698</v>
      </c>
      <c r="BP338">
        <f t="shared" si="282"/>
        <v>1</v>
      </c>
      <c r="BQ338">
        <f t="shared" si="283"/>
        <v>0</v>
      </c>
      <c r="BR338">
        <f t="shared" si="284"/>
        <v>18.680079640126593</v>
      </c>
      <c r="BU338">
        <v>331</v>
      </c>
      <c r="BV338">
        <v>16.078620776023286</v>
      </c>
      <c r="BW338">
        <v>24.445259622255612</v>
      </c>
      <c r="BY338">
        <f t="shared" si="285"/>
        <v>0</v>
      </c>
      <c r="BZ338">
        <f t="shared" si="286"/>
        <v>1</v>
      </c>
      <c r="CA338">
        <f t="shared" si="287"/>
        <v>8.3666388462323269</v>
      </c>
      <c r="CD338">
        <v>331</v>
      </c>
      <c r="CE338">
        <v>26.254262192913771</v>
      </c>
      <c r="CF338">
        <v>30.843564838896583</v>
      </c>
      <c r="CH338">
        <f t="shared" si="288"/>
        <v>0</v>
      </c>
      <c r="CI338">
        <f t="shared" si="289"/>
        <v>1</v>
      </c>
      <c r="CJ338">
        <f t="shared" si="290"/>
        <v>4.5893026459828121</v>
      </c>
      <c r="CM338">
        <v>331</v>
      </c>
      <c r="CN338">
        <v>20.894867043087455</v>
      </c>
      <c r="CO338">
        <v>33.39773614041826</v>
      </c>
      <c r="CQ338">
        <f t="shared" si="291"/>
        <v>0</v>
      </c>
      <c r="CR338">
        <f t="shared" si="292"/>
        <v>1</v>
      </c>
      <c r="CS338">
        <f t="shared" si="293"/>
        <v>12.502869097330805</v>
      </c>
      <c r="CV338">
        <v>331</v>
      </c>
      <c r="CW338">
        <v>22.842728225635692</v>
      </c>
      <c r="CX338">
        <v>20.64086215009268</v>
      </c>
      <c r="CZ338">
        <f t="shared" si="294"/>
        <v>1</v>
      </c>
      <c r="DA338">
        <f t="shared" si="295"/>
        <v>0</v>
      </c>
      <c r="DB338">
        <f t="shared" si="296"/>
        <v>2.2018660755430126</v>
      </c>
      <c r="DE338">
        <v>331</v>
      </c>
      <c r="DF338">
        <v>31.262508139105552</v>
      </c>
      <c r="DG338">
        <v>22.942299921678032</v>
      </c>
      <c r="DI338">
        <f t="shared" si="297"/>
        <v>1</v>
      </c>
      <c r="DJ338">
        <f t="shared" si="298"/>
        <v>0</v>
      </c>
      <c r="DK338">
        <f t="shared" si="299"/>
        <v>8.3202082174275205</v>
      </c>
      <c r="DN338">
        <v>331</v>
      </c>
      <c r="DO338">
        <v>17.653302418826009</v>
      </c>
      <c r="DP338">
        <v>11.204232789205971</v>
      </c>
      <c r="DR338">
        <f t="shared" si="300"/>
        <v>1</v>
      </c>
      <c r="DS338">
        <f t="shared" si="301"/>
        <v>0</v>
      </c>
      <c r="DT338">
        <f t="shared" si="302"/>
        <v>6.4490696296200376</v>
      </c>
      <c r="DW338">
        <v>331</v>
      </c>
      <c r="DX338">
        <v>24.875505886203356</v>
      </c>
      <c r="DY338">
        <v>17.925939125530167</v>
      </c>
      <c r="EA338">
        <f t="shared" si="303"/>
        <v>1</v>
      </c>
      <c r="EB338">
        <f t="shared" si="304"/>
        <v>0</v>
      </c>
      <c r="EC338">
        <f t="shared" si="305"/>
        <v>6.9495667606731892</v>
      </c>
      <c r="EF338">
        <v>331</v>
      </c>
      <c r="EG338">
        <v>17.808811970381662</v>
      </c>
      <c r="EH338">
        <v>14.32710265981723</v>
      </c>
      <c r="EJ338">
        <f t="shared" si="306"/>
        <v>1</v>
      </c>
      <c r="EK338">
        <f t="shared" si="307"/>
        <v>0</v>
      </c>
      <c r="EL338">
        <f t="shared" si="308"/>
        <v>3.4817093105644314</v>
      </c>
      <c r="EO338">
        <v>331</v>
      </c>
      <c r="EP338">
        <v>21.68944031859731</v>
      </c>
      <c r="EQ338">
        <v>26.817211073532992</v>
      </c>
      <c r="ES338">
        <f t="shared" si="309"/>
        <v>0</v>
      </c>
      <c r="ET338">
        <f t="shared" si="310"/>
        <v>1</v>
      </c>
      <c r="EU338">
        <f t="shared" si="311"/>
        <v>5.1277707549356819</v>
      </c>
    </row>
    <row r="339" spans="1:151" x14ac:dyDescent="0.25">
      <c r="A339">
        <v>332</v>
      </c>
      <c r="B339">
        <v>6.924121727556015</v>
      </c>
      <c r="C339">
        <v>36.208181521927756</v>
      </c>
      <c r="E339">
        <f t="shared" si="261"/>
        <v>0</v>
      </c>
      <c r="F339">
        <f t="shared" si="263"/>
        <v>1</v>
      </c>
      <c r="G339">
        <f t="shared" si="262"/>
        <v>29.284059794371743</v>
      </c>
      <c r="J339">
        <v>332</v>
      </c>
      <c r="K339">
        <v>17.138241736860824</v>
      </c>
      <c r="L339">
        <v>26.947856426491555</v>
      </c>
      <c r="N339">
        <f t="shared" si="264"/>
        <v>0</v>
      </c>
      <c r="O339">
        <f t="shared" si="265"/>
        <v>1</v>
      </c>
      <c r="P339">
        <f t="shared" si="266"/>
        <v>9.809614689630731</v>
      </c>
      <c r="S339">
        <v>332</v>
      </c>
      <c r="T339">
        <v>22.01603845118354</v>
      </c>
      <c r="U339">
        <v>32.444866518102288</v>
      </c>
      <c r="W339">
        <f t="shared" si="267"/>
        <v>0</v>
      </c>
      <c r="X339">
        <f t="shared" si="268"/>
        <v>1</v>
      </c>
      <c r="Y339">
        <f t="shared" si="269"/>
        <v>10.428828066918747</v>
      </c>
      <c r="AB339">
        <v>332</v>
      </c>
      <c r="AC339">
        <v>22.028760913114795</v>
      </c>
      <c r="AD339">
        <v>16.871160267116672</v>
      </c>
      <c r="AF339">
        <f t="shared" si="270"/>
        <v>1</v>
      </c>
      <c r="AG339">
        <f t="shared" si="271"/>
        <v>0</v>
      </c>
      <c r="AH339">
        <f t="shared" si="272"/>
        <v>5.157600645998123</v>
      </c>
      <c r="AK339">
        <v>332</v>
      </c>
      <c r="AL339">
        <v>21.040793898132687</v>
      </c>
      <c r="AM339">
        <v>32.653416167953317</v>
      </c>
      <c r="AO339">
        <f t="shared" si="273"/>
        <v>0</v>
      </c>
      <c r="AP339">
        <f t="shared" si="274"/>
        <v>1</v>
      </c>
      <c r="AQ339">
        <f t="shared" si="275"/>
        <v>11.61262226982063</v>
      </c>
      <c r="AT339">
        <v>332</v>
      </c>
      <c r="AU339">
        <v>21.355679993697169</v>
      </c>
      <c r="AV339">
        <v>27.559403528097196</v>
      </c>
      <c r="AX339">
        <f t="shared" si="276"/>
        <v>0</v>
      </c>
      <c r="AY339">
        <f t="shared" si="277"/>
        <v>1</v>
      </c>
      <c r="AZ339">
        <f t="shared" si="278"/>
        <v>6.2037235344000266</v>
      </c>
      <c r="BC339">
        <v>332</v>
      </c>
      <c r="BD339" t="e">
        <v>#N/A</v>
      </c>
      <c r="BE339" t="e">
        <v>#N/A</v>
      </c>
      <c r="BG339" t="e">
        <f t="shared" si="279"/>
        <v>#N/A</v>
      </c>
      <c r="BH339" t="e">
        <f t="shared" si="280"/>
        <v>#N/A</v>
      </c>
      <c r="BI339" t="e">
        <f t="shared" si="281"/>
        <v>#N/A</v>
      </c>
      <c r="BL339">
        <v>332</v>
      </c>
      <c r="BM339">
        <v>22.580077365395987</v>
      </c>
      <c r="BN339">
        <v>14.562322268380981</v>
      </c>
      <c r="BP339">
        <f t="shared" si="282"/>
        <v>1</v>
      </c>
      <c r="BQ339">
        <f t="shared" si="283"/>
        <v>0</v>
      </c>
      <c r="BR339">
        <f t="shared" si="284"/>
        <v>8.0177550970150051</v>
      </c>
      <c r="BU339">
        <v>332</v>
      </c>
      <c r="BV339">
        <v>25.558170398749656</v>
      </c>
      <c r="BW339">
        <v>13.078971034935606</v>
      </c>
      <c r="BY339">
        <f t="shared" si="285"/>
        <v>1</v>
      </c>
      <c r="BZ339">
        <f t="shared" si="286"/>
        <v>0</v>
      </c>
      <c r="CA339">
        <f t="shared" si="287"/>
        <v>12.47919936381405</v>
      </c>
      <c r="CD339">
        <v>332</v>
      </c>
      <c r="CE339">
        <v>10.516914745300033</v>
      </c>
      <c r="CF339">
        <v>28.357210834658332</v>
      </c>
      <c r="CH339">
        <f t="shared" si="288"/>
        <v>0</v>
      </c>
      <c r="CI339">
        <f t="shared" si="289"/>
        <v>1</v>
      </c>
      <c r="CJ339">
        <f t="shared" si="290"/>
        <v>17.840296089358297</v>
      </c>
      <c r="CM339">
        <v>332</v>
      </c>
      <c r="CN339">
        <v>22.493193549525511</v>
      </c>
      <c r="CO339">
        <v>15.33964220444385</v>
      </c>
      <c r="CQ339">
        <f t="shared" si="291"/>
        <v>1</v>
      </c>
      <c r="CR339">
        <f t="shared" si="292"/>
        <v>0</v>
      </c>
      <c r="CS339">
        <f t="shared" si="293"/>
        <v>7.1535513450816612</v>
      </c>
      <c r="CV339">
        <v>332</v>
      </c>
      <c r="CW339">
        <v>23.063034293059097</v>
      </c>
      <c r="CX339">
        <v>18.969745774505608</v>
      </c>
      <c r="CZ339">
        <f t="shared" si="294"/>
        <v>1</v>
      </c>
      <c r="DA339">
        <f t="shared" si="295"/>
        <v>0</v>
      </c>
      <c r="DB339">
        <f t="shared" si="296"/>
        <v>4.0932885185534893</v>
      </c>
      <c r="DE339">
        <v>332</v>
      </c>
      <c r="DF339">
        <v>16.121339389575024</v>
      </c>
      <c r="DG339">
        <v>19.616808735773912</v>
      </c>
      <c r="DI339">
        <f t="shared" si="297"/>
        <v>0</v>
      </c>
      <c r="DJ339">
        <f t="shared" si="298"/>
        <v>1</v>
      </c>
      <c r="DK339">
        <f t="shared" si="299"/>
        <v>3.4954693461988882</v>
      </c>
      <c r="DN339">
        <v>332</v>
      </c>
      <c r="DO339">
        <v>26.38559698181772</v>
      </c>
      <c r="DP339">
        <v>25.618985132580846</v>
      </c>
      <c r="DR339">
        <f t="shared" si="300"/>
        <v>1</v>
      </c>
      <c r="DS339">
        <f t="shared" si="301"/>
        <v>0</v>
      </c>
      <c r="DT339">
        <f t="shared" si="302"/>
        <v>0.76661184923687387</v>
      </c>
      <c r="DW339">
        <v>332</v>
      </c>
      <c r="DX339">
        <v>17.575181409129311</v>
      </c>
      <c r="DY339">
        <v>16.108858294457253</v>
      </c>
      <c r="EA339">
        <f t="shared" si="303"/>
        <v>1</v>
      </c>
      <c r="EB339">
        <f t="shared" si="304"/>
        <v>0</v>
      </c>
      <c r="EC339">
        <f t="shared" si="305"/>
        <v>1.4663231146720577</v>
      </c>
      <c r="EF339">
        <v>332</v>
      </c>
      <c r="EG339">
        <v>21.002297010387352</v>
      </c>
      <c r="EH339">
        <v>15.995872801834551</v>
      </c>
      <c r="EJ339">
        <f t="shared" si="306"/>
        <v>1</v>
      </c>
      <c r="EK339">
        <f t="shared" si="307"/>
        <v>0</v>
      </c>
      <c r="EL339">
        <f t="shared" si="308"/>
        <v>5.0064242085528008</v>
      </c>
      <c r="EO339">
        <v>332</v>
      </c>
      <c r="EP339">
        <v>25.949087600407914</v>
      </c>
      <c r="EQ339">
        <v>16.751040217769244</v>
      </c>
      <c r="ES339">
        <f t="shared" si="309"/>
        <v>1</v>
      </c>
      <c r="ET339">
        <f t="shared" si="310"/>
        <v>0</v>
      </c>
      <c r="EU339">
        <f t="shared" si="311"/>
        <v>9.1980473826386699</v>
      </c>
    </row>
    <row r="340" spans="1:151" x14ac:dyDescent="0.25">
      <c r="A340">
        <v>333</v>
      </c>
      <c r="B340">
        <v>7.2453507754796469</v>
      </c>
      <c r="C340">
        <v>22.881675864723672</v>
      </c>
      <c r="E340">
        <f t="shared" si="261"/>
        <v>0</v>
      </c>
      <c r="F340">
        <f t="shared" si="263"/>
        <v>1</v>
      </c>
      <c r="G340">
        <f t="shared" si="262"/>
        <v>15.636325089244025</v>
      </c>
      <c r="J340">
        <v>333</v>
      </c>
      <c r="K340">
        <v>23.831499773788295</v>
      </c>
      <c r="L340">
        <v>24.241946654321275</v>
      </c>
      <c r="N340">
        <f t="shared" si="264"/>
        <v>0</v>
      </c>
      <c r="O340">
        <f t="shared" si="265"/>
        <v>1</v>
      </c>
      <c r="P340">
        <f t="shared" si="266"/>
        <v>0.41044688053298017</v>
      </c>
      <c r="S340">
        <v>333</v>
      </c>
      <c r="T340">
        <v>16.643066377460812</v>
      </c>
      <c r="U340">
        <v>6.9643656857465004</v>
      </c>
      <c r="W340">
        <f t="shared" si="267"/>
        <v>1</v>
      </c>
      <c r="X340">
        <f t="shared" si="268"/>
        <v>0</v>
      </c>
      <c r="Y340">
        <f t="shared" si="269"/>
        <v>9.6787006917143117</v>
      </c>
      <c r="AB340">
        <v>333</v>
      </c>
      <c r="AC340">
        <v>27.898870347743419</v>
      </c>
      <c r="AD340">
        <v>18.606718577333346</v>
      </c>
      <c r="AF340">
        <f t="shared" si="270"/>
        <v>1</v>
      </c>
      <c r="AG340">
        <f t="shared" si="271"/>
        <v>0</v>
      </c>
      <c r="AH340">
        <f t="shared" si="272"/>
        <v>9.2921517704100722</v>
      </c>
      <c r="AK340">
        <v>333</v>
      </c>
      <c r="AL340">
        <v>32.196605601517945</v>
      </c>
      <c r="AM340">
        <v>38.539249562042372</v>
      </c>
      <c r="AO340">
        <f t="shared" si="273"/>
        <v>0</v>
      </c>
      <c r="AP340">
        <f t="shared" si="274"/>
        <v>1</v>
      </c>
      <c r="AQ340">
        <f t="shared" si="275"/>
        <v>6.3426439605244269</v>
      </c>
      <c r="AT340">
        <v>333</v>
      </c>
      <c r="AU340">
        <v>24.496713187996242</v>
      </c>
      <c r="AV340">
        <v>12.740715479032984</v>
      </c>
      <c r="AX340">
        <f t="shared" si="276"/>
        <v>1</v>
      </c>
      <c r="AY340">
        <f t="shared" si="277"/>
        <v>0</v>
      </c>
      <c r="AZ340">
        <f t="shared" si="278"/>
        <v>11.755997708963259</v>
      </c>
      <c r="BC340">
        <v>333</v>
      </c>
      <c r="BD340" t="e">
        <v>#N/A</v>
      </c>
      <c r="BE340" t="e">
        <v>#N/A</v>
      </c>
      <c r="BG340" t="e">
        <f t="shared" si="279"/>
        <v>#N/A</v>
      </c>
      <c r="BH340" t="e">
        <f t="shared" si="280"/>
        <v>#N/A</v>
      </c>
      <c r="BI340" t="e">
        <f t="shared" si="281"/>
        <v>#N/A</v>
      </c>
      <c r="BL340">
        <v>333</v>
      </c>
      <c r="BM340">
        <v>25.725881784442301</v>
      </c>
      <c r="BN340">
        <v>12.192367455132921</v>
      </c>
      <c r="BP340">
        <f t="shared" si="282"/>
        <v>1</v>
      </c>
      <c r="BQ340">
        <f t="shared" si="283"/>
        <v>0</v>
      </c>
      <c r="BR340">
        <f t="shared" si="284"/>
        <v>13.53351432930938</v>
      </c>
      <c r="BU340">
        <v>333</v>
      </c>
      <c r="BV340">
        <v>20.405606237235528</v>
      </c>
      <c r="BW340">
        <v>21.710810810863471</v>
      </c>
      <c r="BY340">
        <f t="shared" si="285"/>
        <v>0</v>
      </c>
      <c r="BZ340">
        <f t="shared" si="286"/>
        <v>1</v>
      </c>
      <c r="CA340">
        <f t="shared" si="287"/>
        <v>1.3052045736279432</v>
      </c>
      <c r="CD340">
        <v>333</v>
      </c>
      <c r="CE340">
        <v>20.321519822119264</v>
      </c>
      <c r="CF340">
        <v>39.233076549915964</v>
      </c>
      <c r="CH340">
        <f t="shared" si="288"/>
        <v>0</v>
      </c>
      <c r="CI340">
        <f t="shared" si="289"/>
        <v>1</v>
      </c>
      <c r="CJ340">
        <f t="shared" si="290"/>
        <v>18.9115567277967</v>
      </c>
      <c r="CM340">
        <v>333</v>
      </c>
      <c r="CN340">
        <v>23.937214794866669</v>
      </c>
      <c r="CO340">
        <v>22.975838782282242</v>
      </c>
      <c r="CQ340">
        <f t="shared" si="291"/>
        <v>1</v>
      </c>
      <c r="CR340">
        <f t="shared" si="292"/>
        <v>0</v>
      </c>
      <c r="CS340">
        <f t="shared" si="293"/>
        <v>0.96137601258442729</v>
      </c>
      <c r="CV340">
        <v>333</v>
      </c>
      <c r="CW340">
        <v>20.854624280621305</v>
      </c>
      <c r="CX340">
        <v>18.346293536297434</v>
      </c>
      <c r="CZ340">
        <f t="shared" si="294"/>
        <v>1</v>
      </c>
      <c r="DA340">
        <f t="shared" si="295"/>
        <v>0</v>
      </c>
      <c r="DB340">
        <f t="shared" si="296"/>
        <v>2.5083307443238709</v>
      </c>
      <c r="DE340">
        <v>333</v>
      </c>
      <c r="DF340">
        <v>21.887082359175185</v>
      </c>
      <c r="DG340">
        <v>15.617175276515734</v>
      </c>
      <c r="DI340">
        <f t="shared" si="297"/>
        <v>1</v>
      </c>
      <c r="DJ340">
        <f t="shared" si="298"/>
        <v>0</v>
      </c>
      <c r="DK340">
        <f t="shared" si="299"/>
        <v>6.2699070826594507</v>
      </c>
      <c r="DN340">
        <v>333</v>
      </c>
      <c r="DO340">
        <v>24.972296744603067</v>
      </c>
      <c r="DP340">
        <v>13.777711092560587</v>
      </c>
      <c r="DR340">
        <f t="shared" si="300"/>
        <v>1</v>
      </c>
      <c r="DS340">
        <f t="shared" si="301"/>
        <v>0</v>
      </c>
      <c r="DT340">
        <f t="shared" si="302"/>
        <v>11.19458565204248</v>
      </c>
      <c r="DW340">
        <v>333</v>
      </c>
      <c r="DX340">
        <v>7.1189920479157927</v>
      </c>
      <c r="DY340">
        <v>18.064396878651788</v>
      </c>
      <c r="EA340">
        <f t="shared" si="303"/>
        <v>0</v>
      </c>
      <c r="EB340">
        <f t="shared" si="304"/>
        <v>1</v>
      </c>
      <c r="EC340">
        <f t="shared" si="305"/>
        <v>10.945404830735995</v>
      </c>
      <c r="EF340">
        <v>333</v>
      </c>
      <c r="EG340">
        <v>27.521046888742944</v>
      </c>
      <c r="EH340">
        <v>19.595310825371541</v>
      </c>
      <c r="EJ340">
        <f t="shared" si="306"/>
        <v>1</v>
      </c>
      <c r="EK340">
        <f t="shared" si="307"/>
        <v>0</v>
      </c>
      <c r="EL340">
        <f t="shared" si="308"/>
        <v>7.9257360633714029</v>
      </c>
      <c r="EO340">
        <v>333</v>
      </c>
      <c r="EP340">
        <v>22.905715648944941</v>
      </c>
      <c r="EQ340">
        <v>31.343124717184498</v>
      </c>
      <c r="ES340">
        <f t="shared" si="309"/>
        <v>0</v>
      </c>
      <c r="ET340">
        <f t="shared" si="310"/>
        <v>1</v>
      </c>
      <c r="EU340">
        <f t="shared" si="311"/>
        <v>8.4374090682395568</v>
      </c>
    </row>
    <row r="341" spans="1:151" x14ac:dyDescent="0.25">
      <c r="A341">
        <v>334</v>
      </c>
      <c r="B341">
        <v>18.562591528621134</v>
      </c>
      <c r="C341">
        <v>15.136336543071955</v>
      </c>
      <c r="E341">
        <f t="shared" si="261"/>
        <v>1</v>
      </c>
      <c r="F341">
        <f t="shared" si="263"/>
        <v>0</v>
      </c>
      <c r="G341">
        <f t="shared" si="262"/>
        <v>3.4262549855491784</v>
      </c>
      <c r="J341">
        <v>334</v>
      </c>
      <c r="K341">
        <v>30.271103536814067</v>
      </c>
      <c r="L341">
        <v>27.659620504783955</v>
      </c>
      <c r="N341">
        <f t="shared" si="264"/>
        <v>1</v>
      </c>
      <c r="O341">
        <f t="shared" si="265"/>
        <v>0</v>
      </c>
      <c r="P341">
        <f t="shared" si="266"/>
        <v>2.6114830320301117</v>
      </c>
      <c r="S341">
        <v>334</v>
      </c>
      <c r="T341">
        <v>19.389099071650197</v>
      </c>
      <c r="U341">
        <v>30.403343188836143</v>
      </c>
      <c r="W341">
        <f t="shared" si="267"/>
        <v>0</v>
      </c>
      <c r="X341">
        <f t="shared" si="268"/>
        <v>1</v>
      </c>
      <c r="Y341">
        <f t="shared" si="269"/>
        <v>11.014244117185946</v>
      </c>
      <c r="AB341">
        <v>334</v>
      </c>
      <c r="AC341">
        <v>34.325511339334213</v>
      </c>
      <c r="AD341">
        <v>17.474861916003018</v>
      </c>
      <c r="AF341">
        <f t="shared" si="270"/>
        <v>1</v>
      </c>
      <c r="AG341">
        <f t="shared" si="271"/>
        <v>0</v>
      </c>
      <c r="AH341">
        <f t="shared" si="272"/>
        <v>16.850649423331195</v>
      </c>
      <c r="AK341">
        <v>334</v>
      </c>
      <c r="AL341">
        <v>17.202626031970375</v>
      </c>
      <c r="AM341">
        <v>13.139882047036725</v>
      </c>
      <c r="AO341">
        <f t="shared" si="273"/>
        <v>1</v>
      </c>
      <c r="AP341">
        <f t="shared" si="274"/>
        <v>0</v>
      </c>
      <c r="AQ341">
        <f t="shared" si="275"/>
        <v>4.0627439849336504</v>
      </c>
      <c r="AT341">
        <v>334</v>
      </c>
      <c r="AU341">
        <v>21.732841048874768</v>
      </c>
      <c r="AV341">
        <v>15.151032039578118</v>
      </c>
      <c r="AX341">
        <f t="shared" si="276"/>
        <v>1</v>
      </c>
      <c r="AY341">
        <f t="shared" si="277"/>
        <v>0</v>
      </c>
      <c r="AZ341">
        <f t="shared" si="278"/>
        <v>6.5818090092966504</v>
      </c>
      <c r="BC341">
        <v>334</v>
      </c>
      <c r="BD341" t="e">
        <v>#N/A</v>
      </c>
      <c r="BE341" t="e">
        <v>#N/A</v>
      </c>
      <c r="BG341" t="e">
        <f t="shared" si="279"/>
        <v>#N/A</v>
      </c>
      <c r="BH341" t="e">
        <f t="shared" si="280"/>
        <v>#N/A</v>
      </c>
      <c r="BI341" t="e">
        <f t="shared" si="281"/>
        <v>#N/A</v>
      </c>
      <c r="BL341">
        <v>334</v>
      </c>
      <c r="BM341">
        <v>28.783058785191862</v>
      </c>
      <c r="BN341">
        <v>10.653359259032948</v>
      </c>
      <c r="BP341">
        <f t="shared" si="282"/>
        <v>1</v>
      </c>
      <c r="BQ341">
        <f t="shared" si="283"/>
        <v>0</v>
      </c>
      <c r="BR341">
        <f t="shared" si="284"/>
        <v>18.129699526158916</v>
      </c>
      <c r="BU341">
        <v>334</v>
      </c>
      <c r="BV341">
        <v>32.988930190511908</v>
      </c>
      <c r="BW341">
        <v>16.368552350572699</v>
      </c>
      <c r="BY341">
        <f t="shared" si="285"/>
        <v>1</v>
      </c>
      <c r="BZ341">
        <f t="shared" si="286"/>
        <v>0</v>
      </c>
      <c r="CA341">
        <f t="shared" si="287"/>
        <v>16.620377839939209</v>
      </c>
      <c r="CD341">
        <v>334</v>
      </c>
      <c r="CE341">
        <v>27.557679526828771</v>
      </c>
      <c r="CF341">
        <v>27.043225343762</v>
      </c>
      <c r="CH341">
        <f t="shared" si="288"/>
        <v>1</v>
      </c>
      <c r="CI341">
        <f t="shared" si="289"/>
        <v>0</v>
      </c>
      <c r="CJ341">
        <f t="shared" si="290"/>
        <v>0.51445418306677126</v>
      </c>
      <c r="CM341">
        <v>334</v>
      </c>
      <c r="CN341">
        <v>24.249591586294301</v>
      </c>
      <c r="CO341">
        <v>35.724713601128727</v>
      </c>
      <c r="CQ341">
        <f t="shared" si="291"/>
        <v>0</v>
      </c>
      <c r="CR341">
        <f t="shared" si="292"/>
        <v>1</v>
      </c>
      <c r="CS341">
        <f t="shared" si="293"/>
        <v>11.475122014834426</v>
      </c>
      <c r="CV341">
        <v>334</v>
      </c>
      <c r="CW341">
        <v>26.069780279665832</v>
      </c>
      <c r="CX341">
        <v>17.767798694893763</v>
      </c>
      <c r="CZ341">
        <f t="shared" si="294"/>
        <v>1</v>
      </c>
      <c r="DA341">
        <f t="shared" si="295"/>
        <v>0</v>
      </c>
      <c r="DB341">
        <f t="shared" si="296"/>
        <v>8.3019815847720686</v>
      </c>
      <c r="DE341">
        <v>334</v>
      </c>
      <c r="DF341">
        <v>16.605692669763965</v>
      </c>
      <c r="DG341">
        <v>21.391321507170172</v>
      </c>
      <c r="DI341">
        <f t="shared" si="297"/>
        <v>0</v>
      </c>
      <c r="DJ341">
        <f t="shared" si="298"/>
        <v>1</v>
      </c>
      <c r="DK341">
        <f t="shared" si="299"/>
        <v>4.7856288374062075</v>
      </c>
      <c r="DN341">
        <v>334</v>
      </c>
      <c r="DO341">
        <v>25.788208521999813</v>
      </c>
      <c r="DP341">
        <v>24.165807673138595</v>
      </c>
      <c r="DR341">
        <f t="shared" si="300"/>
        <v>1</v>
      </c>
      <c r="DS341">
        <f t="shared" si="301"/>
        <v>0</v>
      </c>
      <c r="DT341">
        <f t="shared" si="302"/>
        <v>1.6224008488612185</v>
      </c>
      <c r="DW341">
        <v>334</v>
      </c>
      <c r="DX341">
        <v>15.969577374864061</v>
      </c>
      <c r="DY341">
        <v>30.449568794458841</v>
      </c>
      <c r="EA341">
        <f t="shared" si="303"/>
        <v>0</v>
      </c>
      <c r="EB341">
        <f t="shared" si="304"/>
        <v>1</v>
      </c>
      <c r="EC341">
        <f t="shared" si="305"/>
        <v>14.47999141959478</v>
      </c>
      <c r="EF341">
        <v>334</v>
      </c>
      <c r="EG341">
        <v>19.630097409764705</v>
      </c>
      <c r="EH341">
        <v>14.221930829334903</v>
      </c>
      <c r="EJ341">
        <f t="shared" si="306"/>
        <v>1</v>
      </c>
      <c r="EK341">
        <f t="shared" si="307"/>
        <v>0</v>
      </c>
      <c r="EL341">
        <f t="shared" si="308"/>
        <v>5.4081665804298016</v>
      </c>
      <c r="EO341">
        <v>334</v>
      </c>
      <c r="EP341">
        <v>18.679309343735987</v>
      </c>
      <c r="EQ341">
        <v>36.557286046529327</v>
      </c>
      <c r="ES341">
        <f t="shared" si="309"/>
        <v>0</v>
      </c>
      <c r="ET341">
        <f t="shared" si="310"/>
        <v>1</v>
      </c>
      <c r="EU341">
        <f t="shared" si="311"/>
        <v>17.87797670279334</v>
      </c>
    </row>
    <row r="342" spans="1:151" x14ac:dyDescent="0.25">
      <c r="A342">
        <v>335</v>
      </c>
      <c r="B342">
        <v>16.163686358270251</v>
      </c>
      <c r="C342">
        <v>47.535366840599657</v>
      </c>
      <c r="E342">
        <f t="shared" si="261"/>
        <v>0</v>
      </c>
      <c r="F342">
        <f t="shared" si="263"/>
        <v>1</v>
      </c>
      <c r="G342">
        <f t="shared" si="262"/>
        <v>31.371680482329406</v>
      </c>
      <c r="J342">
        <v>335</v>
      </c>
      <c r="K342">
        <v>17.618385244031828</v>
      </c>
      <c r="L342">
        <v>24.491839080430537</v>
      </c>
      <c r="N342">
        <f t="shared" si="264"/>
        <v>0</v>
      </c>
      <c r="O342">
        <f t="shared" si="265"/>
        <v>1</v>
      </c>
      <c r="P342">
        <f t="shared" si="266"/>
        <v>6.8734538363987099</v>
      </c>
      <c r="S342">
        <v>335</v>
      </c>
      <c r="T342">
        <v>10.390507564247214</v>
      </c>
      <c r="U342">
        <v>7.1572222246979855</v>
      </c>
      <c r="W342">
        <f t="shared" si="267"/>
        <v>1</v>
      </c>
      <c r="X342">
        <f t="shared" si="268"/>
        <v>0</v>
      </c>
      <c r="Y342">
        <f t="shared" si="269"/>
        <v>3.2332853395492283</v>
      </c>
      <c r="AB342">
        <v>335</v>
      </c>
      <c r="AC342">
        <v>26.412517383018901</v>
      </c>
      <c r="AD342">
        <v>18.85755581064597</v>
      </c>
      <c r="AF342">
        <f t="shared" si="270"/>
        <v>1</v>
      </c>
      <c r="AG342">
        <f t="shared" si="271"/>
        <v>0</v>
      </c>
      <c r="AH342">
        <f t="shared" si="272"/>
        <v>7.5549615723729318</v>
      </c>
      <c r="AK342">
        <v>335</v>
      </c>
      <c r="AL342">
        <v>24.899961500578002</v>
      </c>
      <c r="AM342">
        <v>12.461614440872118</v>
      </c>
      <c r="AO342">
        <f t="shared" si="273"/>
        <v>1</v>
      </c>
      <c r="AP342">
        <f t="shared" si="274"/>
        <v>0</v>
      </c>
      <c r="AQ342">
        <f t="shared" si="275"/>
        <v>12.438347059705883</v>
      </c>
      <c r="AT342">
        <v>335</v>
      </c>
      <c r="AU342">
        <v>22.031283095604596</v>
      </c>
      <c r="AV342">
        <v>26.49127896805939</v>
      </c>
      <c r="AX342">
        <f t="shared" si="276"/>
        <v>0</v>
      </c>
      <c r="AY342">
        <f t="shared" si="277"/>
        <v>1</v>
      </c>
      <c r="AZ342">
        <f t="shared" si="278"/>
        <v>4.4599958724547939</v>
      </c>
      <c r="BC342">
        <v>335</v>
      </c>
      <c r="BD342" t="e">
        <v>#N/A</v>
      </c>
      <c r="BE342" t="e">
        <v>#N/A</v>
      </c>
      <c r="BG342" t="e">
        <f t="shared" si="279"/>
        <v>#N/A</v>
      </c>
      <c r="BH342" t="e">
        <f t="shared" si="280"/>
        <v>#N/A</v>
      </c>
      <c r="BI342" t="e">
        <f t="shared" si="281"/>
        <v>#N/A</v>
      </c>
      <c r="BL342">
        <v>335</v>
      </c>
      <c r="BM342">
        <v>20.804763867334785</v>
      </c>
      <c r="BN342">
        <v>14.455977218221301</v>
      </c>
      <c r="BP342">
        <f t="shared" si="282"/>
        <v>1</v>
      </c>
      <c r="BQ342">
        <f t="shared" si="283"/>
        <v>0</v>
      </c>
      <c r="BR342">
        <f t="shared" si="284"/>
        <v>6.3487866491134834</v>
      </c>
      <c r="BU342">
        <v>335</v>
      </c>
      <c r="BV342">
        <v>10.433869304233742</v>
      </c>
      <c r="BW342">
        <v>28.390639166949619</v>
      </c>
      <c r="BY342">
        <f t="shared" si="285"/>
        <v>0</v>
      </c>
      <c r="BZ342">
        <f t="shared" si="286"/>
        <v>1</v>
      </c>
      <c r="CA342">
        <f t="shared" si="287"/>
        <v>17.956769862715877</v>
      </c>
      <c r="CD342">
        <v>335</v>
      </c>
      <c r="CE342">
        <v>22.439498635857234</v>
      </c>
      <c r="CF342">
        <v>27.710524426521935</v>
      </c>
      <c r="CH342">
        <f t="shared" si="288"/>
        <v>0</v>
      </c>
      <c r="CI342">
        <f t="shared" si="289"/>
        <v>1</v>
      </c>
      <c r="CJ342">
        <f t="shared" si="290"/>
        <v>5.2710257906647016</v>
      </c>
      <c r="CM342">
        <v>335</v>
      </c>
      <c r="CN342">
        <v>25.482404764322883</v>
      </c>
      <c r="CO342">
        <v>31.27279398346543</v>
      </c>
      <c r="CQ342">
        <f t="shared" si="291"/>
        <v>0</v>
      </c>
      <c r="CR342">
        <f t="shared" si="292"/>
        <v>1</v>
      </c>
      <c r="CS342">
        <f t="shared" si="293"/>
        <v>5.790389219142547</v>
      </c>
      <c r="CV342">
        <v>335</v>
      </c>
      <c r="CW342">
        <v>26.158838765512979</v>
      </c>
      <c r="CX342">
        <v>21.715210508258085</v>
      </c>
      <c r="CZ342">
        <f t="shared" si="294"/>
        <v>1</v>
      </c>
      <c r="DA342">
        <f t="shared" si="295"/>
        <v>0</v>
      </c>
      <c r="DB342">
        <f t="shared" si="296"/>
        <v>4.4436282572548933</v>
      </c>
      <c r="DE342">
        <v>335</v>
      </c>
      <c r="DF342">
        <v>16.262375674712132</v>
      </c>
      <c r="DG342">
        <v>15.412861503980249</v>
      </c>
      <c r="DI342">
        <f t="shared" si="297"/>
        <v>1</v>
      </c>
      <c r="DJ342">
        <f t="shared" si="298"/>
        <v>0</v>
      </c>
      <c r="DK342">
        <f t="shared" si="299"/>
        <v>0.84951417073188296</v>
      </c>
      <c r="DN342">
        <v>335</v>
      </c>
      <c r="DO342">
        <v>17.50098988048272</v>
      </c>
      <c r="DP342">
        <v>10.222083617975674</v>
      </c>
      <c r="DR342">
        <f t="shared" si="300"/>
        <v>1</v>
      </c>
      <c r="DS342">
        <f t="shared" si="301"/>
        <v>0</v>
      </c>
      <c r="DT342">
        <f t="shared" si="302"/>
        <v>7.2789062625070464</v>
      </c>
      <c r="DW342">
        <v>335</v>
      </c>
      <c r="DX342">
        <v>16.172267431910946</v>
      </c>
      <c r="DY342">
        <v>17.268889964406846</v>
      </c>
      <c r="EA342">
        <f t="shared" si="303"/>
        <v>0</v>
      </c>
      <c r="EB342">
        <f t="shared" si="304"/>
        <v>1</v>
      </c>
      <c r="EC342">
        <f t="shared" si="305"/>
        <v>1.0966225324958998</v>
      </c>
      <c r="EF342">
        <v>335</v>
      </c>
      <c r="EG342">
        <v>17.827499573121059</v>
      </c>
      <c r="EH342">
        <v>15.55369062257807</v>
      </c>
      <c r="EJ342">
        <f t="shared" si="306"/>
        <v>1</v>
      </c>
      <c r="EK342">
        <f t="shared" si="307"/>
        <v>0</v>
      </c>
      <c r="EL342">
        <f t="shared" si="308"/>
        <v>2.273808950542989</v>
      </c>
      <c r="EO342">
        <v>335</v>
      </c>
      <c r="EP342">
        <v>23.507122057745175</v>
      </c>
      <c r="EQ342">
        <v>34.829282048370445</v>
      </c>
      <c r="ES342">
        <f t="shared" si="309"/>
        <v>0</v>
      </c>
      <c r="ET342">
        <f t="shared" si="310"/>
        <v>1</v>
      </c>
      <c r="EU342">
        <f t="shared" si="311"/>
        <v>11.32215999062527</v>
      </c>
    </row>
    <row r="343" spans="1:151" x14ac:dyDescent="0.25">
      <c r="A343">
        <v>336</v>
      </c>
      <c r="B343">
        <v>11.322370024504577</v>
      </c>
      <c r="C343">
        <v>2.0372892547143842</v>
      </c>
      <c r="E343">
        <f t="shared" si="261"/>
        <v>1</v>
      </c>
      <c r="F343">
        <f t="shared" si="263"/>
        <v>0</v>
      </c>
      <c r="G343">
        <f t="shared" si="262"/>
        <v>9.2850807697901931</v>
      </c>
      <c r="J343">
        <v>336</v>
      </c>
      <c r="K343">
        <v>25.563630196224068</v>
      </c>
      <c r="L343">
        <v>19.860344794254978</v>
      </c>
      <c r="N343">
        <f t="shared" si="264"/>
        <v>1</v>
      </c>
      <c r="O343">
        <f t="shared" si="265"/>
        <v>0</v>
      </c>
      <c r="P343">
        <f t="shared" si="266"/>
        <v>5.7032854019690902</v>
      </c>
      <c r="S343">
        <v>336</v>
      </c>
      <c r="T343">
        <v>18.179461079477054</v>
      </c>
      <c r="U343">
        <v>20.064959295389521</v>
      </c>
      <c r="W343">
        <f t="shared" si="267"/>
        <v>0</v>
      </c>
      <c r="X343">
        <f t="shared" si="268"/>
        <v>1</v>
      </c>
      <c r="Y343">
        <f t="shared" si="269"/>
        <v>1.8854982159124667</v>
      </c>
      <c r="AB343">
        <v>336</v>
      </c>
      <c r="AC343">
        <v>25.844100480125483</v>
      </c>
      <c r="AD343">
        <v>17.435691664234799</v>
      </c>
      <c r="AF343">
        <f t="shared" si="270"/>
        <v>1</v>
      </c>
      <c r="AG343">
        <f t="shared" si="271"/>
        <v>0</v>
      </c>
      <c r="AH343">
        <f t="shared" si="272"/>
        <v>8.4084088158906845</v>
      </c>
      <c r="AK343">
        <v>336</v>
      </c>
      <c r="AL343">
        <v>22.080940105757904</v>
      </c>
      <c r="AM343">
        <v>30.914857411354532</v>
      </c>
      <c r="AO343">
        <f t="shared" si="273"/>
        <v>0</v>
      </c>
      <c r="AP343">
        <f t="shared" si="274"/>
        <v>1</v>
      </c>
      <c r="AQ343">
        <f t="shared" si="275"/>
        <v>8.8339173055966285</v>
      </c>
      <c r="AT343">
        <v>336</v>
      </c>
      <c r="AU343">
        <v>14.535624832534051</v>
      </c>
      <c r="AV343">
        <v>29.540977973942518</v>
      </c>
      <c r="AX343">
        <f t="shared" si="276"/>
        <v>0</v>
      </c>
      <c r="AY343">
        <f t="shared" si="277"/>
        <v>1</v>
      </c>
      <c r="AZ343">
        <f t="shared" si="278"/>
        <v>15.005353141408467</v>
      </c>
      <c r="BC343">
        <v>336</v>
      </c>
      <c r="BD343" t="e">
        <v>#N/A</v>
      </c>
      <c r="BE343" t="e">
        <v>#N/A</v>
      </c>
      <c r="BG343" t="e">
        <f t="shared" si="279"/>
        <v>#N/A</v>
      </c>
      <c r="BH343" t="e">
        <f t="shared" si="280"/>
        <v>#N/A</v>
      </c>
      <c r="BI343" t="e">
        <f t="shared" si="281"/>
        <v>#N/A</v>
      </c>
      <c r="BL343">
        <v>336</v>
      </c>
      <c r="BM343">
        <v>29.668073816325478</v>
      </c>
      <c r="BN343">
        <v>12.422292292900684</v>
      </c>
      <c r="BP343">
        <f t="shared" si="282"/>
        <v>1</v>
      </c>
      <c r="BQ343">
        <f t="shared" si="283"/>
        <v>0</v>
      </c>
      <c r="BR343">
        <f t="shared" si="284"/>
        <v>17.245781523424796</v>
      </c>
      <c r="BU343">
        <v>336</v>
      </c>
      <c r="BV343">
        <v>19.460160493732882</v>
      </c>
      <c r="BW343">
        <v>29.312504569919618</v>
      </c>
      <c r="BY343">
        <f t="shared" si="285"/>
        <v>0</v>
      </c>
      <c r="BZ343">
        <f t="shared" si="286"/>
        <v>1</v>
      </c>
      <c r="CA343">
        <f t="shared" si="287"/>
        <v>9.8523440761867356</v>
      </c>
      <c r="CD343">
        <v>336</v>
      </c>
      <c r="CE343">
        <v>27.746032554980747</v>
      </c>
      <c r="CF343">
        <v>4.9771675393293044</v>
      </c>
      <c r="CH343">
        <f t="shared" si="288"/>
        <v>1</v>
      </c>
      <c r="CI343">
        <f t="shared" si="289"/>
        <v>0</v>
      </c>
      <c r="CJ343">
        <f t="shared" si="290"/>
        <v>22.768865015651443</v>
      </c>
      <c r="CM343">
        <v>336</v>
      </c>
      <c r="CN343">
        <v>16.850706468900132</v>
      </c>
      <c r="CO343">
        <v>9.2108287757396194</v>
      </c>
      <c r="CQ343">
        <f t="shared" si="291"/>
        <v>1</v>
      </c>
      <c r="CR343">
        <f t="shared" si="292"/>
        <v>0</v>
      </c>
      <c r="CS343">
        <f t="shared" si="293"/>
        <v>7.6398776931605124</v>
      </c>
      <c r="CV343">
        <v>336</v>
      </c>
      <c r="CW343">
        <v>24.393056400189103</v>
      </c>
      <c r="CX343">
        <v>16.005577942034286</v>
      </c>
      <c r="CZ343">
        <f t="shared" si="294"/>
        <v>1</v>
      </c>
      <c r="DA343">
        <f t="shared" si="295"/>
        <v>0</v>
      </c>
      <c r="DB343">
        <f t="shared" si="296"/>
        <v>8.387478458154817</v>
      </c>
      <c r="DE343">
        <v>336</v>
      </c>
      <c r="DF343">
        <v>23.598123136650514</v>
      </c>
      <c r="DG343">
        <v>22.529691128998252</v>
      </c>
      <c r="DI343">
        <f t="shared" si="297"/>
        <v>1</v>
      </c>
      <c r="DJ343">
        <f t="shared" si="298"/>
        <v>0</v>
      </c>
      <c r="DK343">
        <f t="shared" si="299"/>
        <v>1.0684320076522624</v>
      </c>
      <c r="DN343">
        <v>336</v>
      </c>
      <c r="DO343">
        <v>21.530811187959639</v>
      </c>
      <c r="DP343">
        <v>29.316266106606662</v>
      </c>
      <c r="DR343">
        <f t="shared" si="300"/>
        <v>0</v>
      </c>
      <c r="DS343">
        <f t="shared" si="301"/>
        <v>1</v>
      </c>
      <c r="DT343">
        <f t="shared" si="302"/>
        <v>7.785454918647023</v>
      </c>
      <c r="DW343">
        <v>336</v>
      </c>
      <c r="DX343">
        <v>15.503660023499259</v>
      </c>
      <c r="DY343">
        <v>27.173932821074949</v>
      </c>
      <c r="EA343">
        <f t="shared" si="303"/>
        <v>0</v>
      </c>
      <c r="EB343">
        <f t="shared" si="304"/>
        <v>1</v>
      </c>
      <c r="EC343">
        <f t="shared" si="305"/>
        <v>11.67027279757569</v>
      </c>
      <c r="EF343">
        <v>336</v>
      </c>
      <c r="EG343">
        <v>20.58480095397443</v>
      </c>
      <c r="EH343">
        <v>16.997569719640847</v>
      </c>
      <c r="EJ343">
        <f t="shared" si="306"/>
        <v>1</v>
      </c>
      <c r="EK343">
        <f t="shared" si="307"/>
        <v>0</v>
      </c>
      <c r="EL343">
        <f t="shared" si="308"/>
        <v>3.5872312343335828</v>
      </c>
      <c r="EO343">
        <v>336</v>
      </c>
      <c r="EP343">
        <v>22.284185161238288</v>
      </c>
      <c r="EQ343">
        <v>35.054087608559648</v>
      </c>
      <c r="ES343">
        <f t="shared" si="309"/>
        <v>0</v>
      </c>
      <c r="ET343">
        <f t="shared" si="310"/>
        <v>1</v>
      </c>
      <c r="EU343">
        <f t="shared" si="311"/>
        <v>12.76990244732136</v>
      </c>
    </row>
    <row r="344" spans="1:151" x14ac:dyDescent="0.25">
      <c r="A344">
        <v>337</v>
      </c>
      <c r="B344">
        <v>10.339640393167645</v>
      </c>
      <c r="C344">
        <v>11.984674219370898</v>
      </c>
      <c r="E344">
        <f t="shared" si="261"/>
        <v>0</v>
      </c>
      <c r="F344">
        <f t="shared" si="263"/>
        <v>1</v>
      </c>
      <c r="G344">
        <f t="shared" si="262"/>
        <v>1.6450338262032531</v>
      </c>
      <c r="J344">
        <v>337</v>
      </c>
      <c r="K344">
        <v>22.667340884749752</v>
      </c>
      <c r="L344">
        <v>20.941314505887796</v>
      </c>
      <c r="N344">
        <f t="shared" si="264"/>
        <v>1</v>
      </c>
      <c r="O344">
        <f t="shared" si="265"/>
        <v>0</v>
      </c>
      <c r="P344">
        <f t="shared" si="266"/>
        <v>1.7260263788619561</v>
      </c>
      <c r="S344">
        <v>337</v>
      </c>
      <c r="T344">
        <v>14.540356599046477</v>
      </c>
      <c r="U344">
        <v>24.912389181846692</v>
      </c>
      <c r="W344">
        <f t="shared" si="267"/>
        <v>0</v>
      </c>
      <c r="X344">
        <f t="shared" si="268"/>
        <v>1</v>
      </c>
      <c r="Y344">
        <f t="shared" si="269"/>
        <v>10.372032582800214</v>
      </c>
      <c r="AB344">
        <v>337</v>
      </c>
      <c r="AC344">
        <v>29.739718587728163</v>
      </c>
      <c r="AD344">
        <v>17.664114975169213</v>
      </c>
      <c r="AF344">
        <f t="shared" si="270"/>
        <v>1</v>
      </c>
      <c r="AG344">
        <f t="shared" si="271"/>
        <v>0</v>
      </c>
      <c r="AH344">
        <f t="shared" si="272"/>
        <v>12.07560361255895</v>
      </c>
      <c r="AK344">
        <v>337</v>
      </c>
      <c r="AL344">
        <v>23.689593097099316</v>
      </c>
      <c r="AM344">
        <v>2.5472601601980536</v>
      </c>
      <c r="AO344">
        <f t="shared" si="273"/>
        <v>1</v>
      </c>
      <c r="AP344">
        <f t="shared" si="274"/>
        <v>0</v>
      </c>
      <c r="AQ344">
        <f t="shared" si="275"/>
        <v>21.142332936901262</v>
      </c>
      <c r="AT344">
        <v>337</v>
      </c>
      <c r="AU344">
        <v>14.57803477271141</v>
      </c>
      <c r="AV344">
        <v>25.017193722374969</v>
      </c>
      <c r="AX344">
        <f t="shared" si="276"/>
        <v>0</v>
      </c>
      <c r="AY344">
        <f t="shared" si="277"/>
        <v>1</v>
      </c>
      <c r="AZ344">
        <f t="shared" si="278"/>
        <v>10.439158949663559</v>
      </c>
      <c r="BC344">
        <v>337</v>
      </c>
      <c r="BD344" t="e">
        <v>#N/A</v>
      </c>
      <c r="BE344" t="e">
        <v>#N/A</v>
      </c>
      <c r="BG344" t="e">
        <f t="shared" si="279"/>
        <v>#N/A</v>
      </c>
      <c r="BH344" t="e">
        <f t="shared" si="280"/>
        <v>#N/A</v>
      </c>
      <c r="BI344" t="e">
        <f t="shared" si="281"/>
        <v>#N/A</v>
      </c>
      <c r="BL344">
        <v>337</v>
      </c>
      <c r="BM344">
        <v>25.232820261327248</v>
      </c>
      <c r="BN344">
        <v>12.760543042816728</v>
      </c>
      <c r="BP344">
        <f t="shared" si="282"/>
        <v>1</v>
      </c>
      <c r="BQ344">
        <f t="shared" si="283"/>
        <v>0</v>
      </c>
      <c r="BR344">
        <f t="shared" si="284"/>
        <v>12.47227721851052</v>
      </c>
      <c r="BU344">
        <v>337</v>
      </c>
      <c r="BV344">
        <v>21.487175864803756</v>
      </c>
      <c r="BW344">
        <v>22.922396584128499</v>
      </c>
      <c r="BY344">
        <f t="shared" si="285"/>
        <v>0</v>
      </c>
      <c r="BZ344">
        <f t="shared" si="286"/>
        <v>1</v>
      </c>
      <c r="CA344">
        <f t="shared" si="287"/>
        <v>1.435220719324743</v>
      </c>
      <c r="CD344">
        <v>337</v>
      </c>
      <c r="CE344">
        <v>14.211884721476213</v>
      </c>
      <c r="CF344">
        <v>32.984904535735687</v>
      </c>
      <c r="CH344">
        <f t="shared" si="288"/>
        <v>0</v>
      </c>
      <c r="CI344">
        <f t="shared" si="289"/>
        <v>1</v>
      </c>
      <c r="CJ344">
        <f t="shared" si="290"/>
        <v>18.773019814259474</v>
      </c>
      <c r="CM344">
        <v>337</v>
      </c>
      <c r="CN344">
        <v>16.610057950623016</v>
      </c>
      <c r="CO344">
        <v>33.521289752277383</v>
      </c>
      <c r="CQ344">
        <f t="shared" si="291"/>
        <v>0</v>
      </c>
      <c r="CR344">
        <f t="shared" si="292"/>
        <v>1</v>
      </c>
      <c r="CS344">
        <f t="shared" si="293"/>
        <v>16.911231801654367</v>
      </c>
      <c r="CV344">
        <v>337</v>
      </c>
      <c r="CW344">
        <v>22.7159875965915</v>
      </c>
      <c r="CX344">
        <v>14.510075130942104</v>
      </c>
      <c r="CZ344">
        <f t="shared" si="294"/>
        <v>1</v>
      </c>
      <c r="DA344">
        <f t="shared" si="295"/>
        <v>0</v>
      </c>
      <c r="DB344">
        <f t="shared" si="296"/>
        <v>8.205912465649396</v>
      </c>
      <c r="DE344">
        <v>337</v>
      </c>
      <c r="DF344">
        <v>19.328018864210168</v>
      </c>
      <c r="DG344">
        <v>21.379512553096305</v>
      </c>
      <c r="DI344">
        <f t="shared" si="297"/>
        <v>0</v>
      </c>
      <c r="DJ344">
        <f t="shared" si="298"/>
        <v>1</v>
      </c>
      <c r="DK344">
        <f t="shared" si="299"/>
        <v>2.0514936888861364</v>
      </c>
      <c r="DN344">
        <v>337</v>
      </c>
      <c r="DO344">
        <v>26.594943434499154</v>
      </c>
      <c r="DP344">
        <v>32.04957979291585</v>
      </c>
      <c r="DR344">
        <f t="shared" si="300"/>
        <v>0</v>
      </c>
      <c r="DS344">
        <f t="shared" si="301"/>
        <v>1</v>
      </c>
      <c r="DT344">
        <f t="shared" si="302"/>
        <v>5.4546363584166961</v>
      </c>
      <c r="DW344">
        <v>337</v>
      </c>
      <c r="DX344">
        <v>25.737455752202745</v>
      </c>
      <c r="DY344">
        <v>16.022293810921074</v>
      </c>
      <c r="EA344">
        <f t="shared" si="303"/>
        <v>1</v>
      </c>
      <c r="EB344">
        <f t="shared" si="304"/>
        <v>0</v>
      </c>
      <c r="EC344">
        <f t="shared" si="305"/>
        <v>9.7151619412816714</v>
      </c>
      <c r="EF344">
        <v>337</v>
      </c>
      <c r="EG344">
        <v>24.389033157881826</v>
      </c>
      <c r="EH344">
        <v>20.755160422893926</v>
      </c>
      <c r="EJ344">
        <f t="shared" si="306"/>
        <v>1</v>
      </c>
      <c r="EK344">
        <f t="shared" si="307"/>
        <v>0</v>
      </c>
      <c r="EL344">
        <f t="shared" si="308"/>
        <v>3.6338727349879001</v>
      </c>
      <c r="EO344">
        <v>337</v>
      </c>
      <c r="EP344">
        <v>16.866380064400818</v>
      </c>
      <c r="EQ344">
        <v>22.226719061738898</v>
      </c>
      <c r="ES344">
        <f t="shared" si="309"/>
        <v>0</v>
      </c>
      <c r="ET344">
        <f t="shared" si="310"/>
        <v>1</v>
      </c>
      <c r="EU344">
        <f t="shared" si="311"/>
        <v>5.3603389973380793</v>
      </c>
    </row>
    <row r="345" spans="1:151" x14ac:dyDescent="0.25">
      <c r="A345">
        <v>338</v>
      </c>
      <c r="B345">
        <v>9.5041535315369075</v>
      </c>
      <c r="C345">
        <v>28.406150371751693</v>
      </c>
      <c r="E345">
        <f t="shared" si="261"/>
        <v>0</v>
      </c>
      <c r="F345">
        <f t="shared" si="263"/>
        <v>1</v>
      </c>
      <c r="G345">
        <f t="shared" si="262"/>
        <v>18.901996840214785</v>
      </c>
      <c r="J345">
        <v>338</v>
      </c>
      <c r="K345">
        <v>13.880387068612817</v>
      </c>
      <c r="L345">
        <v>19.461792885617442</v>
      </c>
      <c r="N345">
        <f t="shared" si="264"/>
        <v>0</v>
      </c>
      <c r="O345">
        <f t="shared" si="265"/>
        <v>1</v>
      </c>
      <c r="P345">
        <f t="shared" si="266"/>
        <v>5.5814058170046241</v>
      </c>
      <c r="S345">
        <v>338</v>
      </c>
      <c r="T345">
        <v>19.134825932538583</v>
      </c>
      <c r="U345">
        <v>27.918319325384882</v>
      </c>
      <c r="W345">
        <f t="shared" si="267"/>
        <v>0</v>
      </c>
      <c r="X345">
        <f t="shared" si="268"/>
        <v>1</v>
      </c>
      <c r="Y345">
        <f t="shared" si="269"/>
        <v>8.7834933928462995</v>
      </c>
      <c r="AB345">
        <v>338</v>
      </c>
      <c r="AC345">
        <v>20.421892707865691</v>
      </c>
      <c r="AD345">
        <v>16.75775065558808</v>
      </c>
      <c r="AF345">
        <f t="shared" si="270"/>
        <v>1</v>
      </c>
      <c r="AG345">
        <f t="shared" si="271"/>
        <v>0</v>
      </c>
      <c r="AH345">
        <f t="shared" si="272"/>
        <v>3.6641420522776116</v>
      </c>
      <c r="AK345">
        <v>338</v>
      </c>
      <c r="AL345">
        <v>18.554728893801492</v>
      </c>
      <c r="AM345">
        <v>44.760809193336371</v>
      </c>
      <c r="AO345">
        <f t="shared" si="273"/>
        <v>0</v>
      </c>
      <c r="AP345">
        <f t="shared" si="274"/>
        <v>1</v>
      </c>
      <c r="AQ345">
        <f t="shared" si="275"/>
        <v>26.206080299534879</v>
      </c>
      <c r="AT345">
        <v>338</v>
      </c>
      <c r="AU345">
        <v>22.440654888259544</v>
      </c>
      <c r="AV345">
        <v>24.549639888784206</v>
      </c>
      <c r="AX345">
        <f t="shared" si="276"/>
        <v>0</v>
      </c>
      <c r="AY345">
        <f t="shared" si="277"/>
        <v>1</v>
      </c>
      <c r="AZ345">
        <f t="shared" si="278"/>
        <v>2.1089850005246618</v>
      </c>
      <c r="BC345">
        <v>338</v>
      </c>
      <c r="BD345" t="e">
        <v>#N/A</v>
      </c>
      <c r="BE345" t="e">
        <v>#N/A</v>
      </c>
      <c r="BG345" t="e">
        <f t="shared" si="279"/>
        <v>#N/A</v>
      </c>
      <c r="BH345" t="e">
        <f t="shared" si="280"/>
        <v>#N/A</v>
      </c>
      <c r="BI345" t="e">
        <f t="shared" si="281"/>
        <v>#N/A</v>
      </c>
      <c r="BL345">
        <v>338</v>
      </c>
      <c r="BM345">
        <v>24.87947179247157</v>
      </c>
      <c r="BN345">
        <v>12.248265962692063</v>
      </c>
      <c r="BP345">
        <f t="shared" si="282"/>
        <v>1</v>
      </c>
      <c r="BQ345">
        <f t="shared" si="283"/>
        <v>0</v>
      </c>
      <c r="BR345">
        <f t="shared" si="284"/>
        <v>12.631205829779507</v>
      </c>
      <c r="BU345">
        <v>338</v>
      </c>
      <c r="BV345">
        <v>29.370643812980152</v>
      </c>
      <c r="BW345">
        <v>21.026234891207583</v>
      </c>
      <c r="BY345">
        <f t="shared" si="285"/>
        <v>1</v>
      </c>
      <c r="BZ345">
        <f t="shared" si="286"/>
        <v>0</v>
      </c>
      <c r="CA345">
        <f t="shared" si="287"/>
        <v>8.344408921772569</v>
      </c>
      <c r="CD345">
        <v>338</v>
      </c>
      <c r="CE345">
        <v>22.642638735945418</v>
      </c>
      <c r="CF345">
        <v>18.747712931107948</v>
      </c>
      <c r="CH345">
        <f t="shared" si="288"/>
        <v>1</v>
      </c>
      <c r="CI345">
        <f t="shared" si="289"/>
        <v>0</v>
      </c>
      <c r="CJ345">
        <f t="shared" si="290"/>
        <v>3.8949258048374702</v>
      </c>
      <c r="CM345">
        <v>338</v>
      </c>
      <c r="CN345">
        <v>18.804157112630648</v>
      </c>
      <c r="CO345">
        <v>30.389682380432639</v>
      </c>
      <c r="CQ345">
        <f t="shared" si="291"/>
        <v>0</v>
      </c>
      <c r="CR345">
        <f t="shared" si="292"/>
        <v>1</v>
      </c>
      <c r="CS345">
        <f t="shared" si="293"/>
        <v>11.585525267801991</v>
      </c>
      <c r="CV345">
        <v>338</v>
      </c>
      <c r="CW345">
        <v>22.070923858740453</v>
      </c>
      <c r="CX345">
        <v>20.127734015980433</v>
      </c>
      <c r="CZ345">
        <f t="shared" si="294"/>
        <v>1</v>
      </c>
      <c r="DA345">
        <f t="shared" si="295"/>
        <v>0</v>
      </c>
      <c r="DB345">
        <f t="shared" si="296"/>
        <v>1.9431898427600203</v>
      </c>
      <c r="DE345">
        <v>338</v>
      </c>
      <c r="DF345">
        <v>17.430930360956445</v>
      </c>
      <c r="DG345">
        <v>17.839709972918129</v>
      </c>
      <c r="DI345">
        <f t="shared" si="297"/>
        <v>0</v>
      </c>
      <c r="DJ345">
        <f t="shared" si="298"/>
        <v>1</v>
      </c>
      <c r="DK345">
        <f t="shared" si="299"/>
        <v>0.408779611961684</v>
      </c>
      <c r="DN345">
        <v>338</v>
      </c>
      <c r="DO345">
        <v>25.11657288496307</v>
      </c>
      <c r="DP345">
        <v>24.313844786966087</v>
      </c>
      <c r="DR345">
        <f t="shared" si="300"/>
        <v>1</v>
      </c>
      <c r="DS345">
        <f t="shared" si="301"/>
        <v>0</v>
      </c>
      <c r="DT345">
        <f t="shared" si="302"/>
        <v>0.80272809799698308</v>
      </c>
      <c r="DW345">
        <v>338</v>
      </c>
      <c r="DX345">
        <v>19.989301353188399</v>
      </c>
      <c r="DY345">
        <v>17.493058783725125</v>
      </c>
      <c r="EA345">
        <f t="shared" si="303"/>
        <v>1</v>
      </c>
      <c r="EB345">
        <f t="shared" si="304"/>
        <v>0</v>
      </c>
      <c r="EC345">
        <f t="shared" si="305"/>
        <v>2.4962425694632735</v>
      </c>
      <c r="EF345">
        <v>338</v>
      </c>
      <c r="EG345">
        <v>21.518238055114519</v>
      </c>
      <c r="EH345">
        <v>21.838555311166619</v>
      </c>
      <c r="EJ345">
        <f t="shared" si="306"/>
        <v>0</v>
      </c>
      <c r="EK345">
        <f t="shared" si="307"/>
        <v>1</v>
      </c>
      <c r="EL345">
        <f t="shared" si="308"/>
        <v>0.32031725605209971</v>
      </c>
      <c r="EO345">
        <v>338</v>
      </c>
      <c r="EP345">
        <v>18.195535835937914</v>
      </c>
      <c r="EQ345">
        <v>13.431630306241782</v>
      </c>
      <c r="ES345">
        <f t="shared" si="309"/>
        <v>1</v>
      </c>
      <c r="ET345">
        <f t="shared" si="310"/>
        <v>0</v>
      </c>
      <c r="EU345">
        <f t="shared" si="311"/>
        <v>4.7639055296961317</v>
      </c>
    </row>
    <row r="346" spans="1:151" x14ac:dyDescent="0.25">
      <c r="A346">
        <v>339</v>
      </c>
      <c r="B346">
        <v>10.631335535387164</v>
      </c>
      <c r="C346">
        <v>16.294853077903277</v>
      </c>
      <c r="E346">
        <f t="shared" si="261"/>
        <v>0</v>
      </c>
      <c r="F346">
        <f t="shared" si="263"/>
        <v>1</v>
      </c>
      <c r="G346">
        <f t="shared" si="262"/>
        <v>5.6635175425161126</v>
      </c>
      <c r="J346">
        <v>339</v>
      </c>
      <c r="K346">
        <v>10.334347549607198</v>
      </c>
      <c r="L346">
        <v>27.250125289913537</v>
      </c>
      <c r="N346">
        <f t="shared" si="264"/>
        <v>0</v>
      </c>
      <c r="O346">
        <f t="shared" si="265"/>
        <v>1</v>
      </c>
      <c r="P346">
        <f t="shared" si="266"/>
        <v>16.915777740306339</v>
      </c>
      <c r="S346">
        <v>339</v>
      </c>
      <c r="T346">
        <v>23.080889265029203</v>
      </c>
      <c r="U346">
        <v>24.841986522141589</v>
      </c>
      <c r="W346">
        <f t="shared" si="267"/>
        <v>0</v>
      </c>
      <c r="X346">
        <f t="shared" si="268"/>
        <v>1</v>
      </c>
      <c r="Y346">
        <f t="shared" si="269"/>
        <v>1.761097257112386</v>
      </c>
      <c r="AB346">
        <v>339</v>
      </c>
      <c r="AC346">
        <v>24.15167477071526</v>
      </c>
      <c r="AD346">
        <v>18.484625173117607</v>
      </c>
      <c r="AF346">
        <f t="shared" si="270"/>
        <v>1</v>
      </c>
      <c r="AG346">
        <f t="shared" si="271"/>
        <v>0</v>
      </c>
      <c r="AH346">
        <f t="shared" si="272"/>
        <v>5.6670495975976536</v>
      </c>
      <c r="AK346">
        <v>339</v>
      </c>
      <c r="AL346">
        <v>22.226311009911484</v>
      </c>
      <c r="AM346">
        <v>21.175355111934401</v>
      </c>
      <c r="AO346">
        <f t="shared" si="273"/>
        <v>1</v>
      </c>
      <c r="AP346">
        <f t="shared" si="274"/>
        <v>0</v>
      </c>
      <c r="AQ346">
        <f t="shared" si="275"/>
        <v>1.050955897977083</v>
      </c>
      <c r="AT346">
        <v>339</v>
      </c>
      <c r="AU346">
        <v>18.551748155225901</v>
      </c>
      <c r="AV346">
        <v>18.132432465763667</v>
      </c>
      <c r="AX346">
        <f t="shared" si="276"/>
        <v>1</v>
      </c>
      <c r="AY346">
        <f t="shared" si="277"/>
        <v>0</v>
      </c>
      <c r="AZ346">
        <f t="shared" si="278"/>
        <v>0.41931568946223408</v>
      </c>
      <c r="BC346">
        <v>339</v>
      </c>
      <c r="BD346" t="e">
        <v>#N/A</v>
      </c>
      <c r="BE346" t="e">
        <v>#N/A</v>
      </c>
      <c r="BG346" t="e">
        <f t="shared" si="279"/>
        <v>#N/A</v>
      </c>
      <c r="BH346" t="e">
        <f t="shared" si="280"/>
        <v>#N/A</v>
      </c>
      <c r="BI346" t="e">
        <f t="shared" si="281"/>
        <v>#N/A</v>
      </c>
      <c r="BL346">
        <v>339</v>
      </c>
      <c r="BM346">
        <v>23.328109547241638</v>
      </c>
      <c r="BN346">
        <v>9.6714738103093261</v>
      </c>
      <c r="BP346">
        <f t="shared" si="282"/>
        <v>1</v>
      </c>
      <c r="BQ346">
        <f t="shared" si="283"/>
        <v>0</v>
      </c>
      <c r="BR346">
        <f t="shared" si="284"/>
        <v>13.656635736932312</v>
      </c>
      <c r="BU346">
        <v>339</v>
      </c>
      <c r="BV346">
        <v>21.383238292616092</v>
      </c>
      <c r="BW346">
        <v>29.402612601963501</v>
      </c>
      <c r="BY346">
        <f t="shared" si="285"/>
        <v>0</v>
      </c>
      <c r="BZ346">
        <f t="shared" si="286"/>
        <v>1</v>
      </c>
      <c r="CA346">
        <f t="shared" si="287"/>
        <v>8.019374309347409</v>
      </c>
      <c r="CD346">
        <v>339</v>
      </c>
      <c r="CE346">
        <v>28.178265877529899</v>
      </c>
      <c r="CF346">
        <v>37.447866607931772</v>
      </c>
      <c r="CH346">
        <f t="shared" si="288"/>
        <v>0</v>
      </c>
      <c r="CI346">
        <f t="shared" si="289"/>
        <v>1</v>
      </c>
      <c r="CJ346">
        <f t="shared" si="290"/>
        <v>9.2696007304018728</v>
      </c>
      <c r="CM346">
        <v>339</v>
      </c>
      <c r="CN346">
        <v>17.697810254089529</v>
      </c>
      <c r="CO346">
        <v>24.407530619658029</v>
      </c>
      <c r="CQ346">
        <f t="shared" si="291"/>
        <v>0</v>
      </c>
      <c r="CR346">
        <f t="shared" si="292"/>
        <v>1</v>
      </c>
      <c r="CS346">
        <f t="shared" si="293"/>
        <v>6.7097203655685007</v>
      </c>
      <c r="CV346">
        <v>339</v>
      </c>
      <c r="CW346">
        <v>26.066040799390706</v>
      </c>
      <c r="CX346">
        <v>20.283840304305244</v>
      </c>
      <c r="CZ346">
        <f t="shared" si="294"/>
        <v>1</v>
      </c>
      <c r="DA346">
        <f t="shared" si="295"/>
        <v>0</v>
      </c>
      <c r="DB346">
        <f t="shared" si="296"/>
        <v>5.782200495085462</v>
      </c>
      <c r="DE346">
        <v>339</v>
      </c>
      <c r="DF346">
        <v>18.22976542138813</v>
      </c>
      <c r="DG346">
        <v>12.871579487949344</v>
      </c>
      <c r="DI346">
        <f t="shared" si="297"/>
        <v>1</v>
      </c>
      <c r="DJ346">
        <f t="shared" si="298"/>
        <v>0</v>
      </c>
      <c r="DK346">
        <f t="shared" si="299"/>
        <v>5.3581859334387865</v>
      </c>
      <c r="DN346">
        <v>339</v>
      </c>
      <c r="DO346">
        <v>24.598627422966182</v>
      </c>
      <c r="DP346">
        <v>12.887933570604936</v>
      </c>
      <c r="DR346">
        <f t="shared" si="300"/>
        <v>1</v>
      </c>
      <c r="DS346">
        <f t="shared" si="301"/>
        <v>0</v>
      </c>
      <c r="DT346">
        <f t="shared" si="302"/>
        <v>11.710693852361246</v>
      </c>
      <c r="DW346">
        <v>339</v>
      </c>
      <c r="DX346">
        <v>26.186560151777769</v>
      </c>
      <c r="DY346">
        <v>16.787516442126766</v>
      </c>
      <c r="EA346">
        <f t="shared" si="303"/>
        <v>1</v>
      </c>
      <c r="EB346">
        <f t="shared" si="304"/>
        <v>0</v>
      </c>
      <c r="EC346">
        <f t="shared" si="305"/>
        <v>9.3990437096510036</v>
      </c>
      <c r="EF346">
        <v>339</v>
      </c>
      <c r="EG346">
        <v>22.940775076784671</v>
      </c>
      <c r="EH346">
        <v>16.228065855288666</v>
      </c>
      <c r="EJ346">
        <f t="shared" si="306"/>
        <v>1</v>
      </c>
      <c r="EK346">
        <f t="shared" si="307"/>
        <v>0</v>
      </c>
      <c r="EL346">
        <f t="shared" si="308"/>
        <v>6.7127092214960058</v>
      </c>
      <c r="EO346">
        <v>339</v>
      </c>
      <c r="EP346">
        <v>26.183595423382396</v>
      </c>
      <c r="EQ346">
        <v>23.946081354443752</v>
      </c>
      <c r="ES346">
        <f t="shared" si="309"/>
        <v>1</v>
      </c>
      <c r="ET346">
        <f t="shared" si="310"/>
        <v>0</v>
      </c>
      <c r="EU346">
        <f t="shared" si="311"/>
        <v>2.2375140689386441</v>
      </c>
    </row>
    <row r="347" spans="1:151" x14ac:dyDescent="0.25">
      <c r="A347">
        <v>340</v>
      </c>
      <c r="B347">
        <v>7.8310459737806033</v>
      </c>
      <c r="C347">
        <v>32.257123413821077</v>
      </c>
      <c r="E347">
        <f t="shared" si="261"/>
        <v>0</v>
      </c>
      <c r="F347">
        <f t="shared" si="263"/>
        <v>1</v>
      </c>
      <c r="G347">
        <f t="shared" si="262"/>
        <v>24.426077440040473</v>
      </c>
      <c r="J347">
        <v>340</v>
      </c>
      <c r="K347">
        <v>19.377813329451776</v>
      </c>
      <c r="L347">
        <v>23.775648283899073</v>
      </c>
      <c r="N347">
        <f t="shared" si="264"/>
        <v>0</v>
      </c>
      <c r="O347">
        <f t="shared" si="265"/>
        <v>1</v>
      </c>
      <c r="P347">
        <f t="shared" si="266"/>
        <v>4.3978349544472977</v>
      </c>
      <c r="S347">
        <v>340</v>
      </c>
      <c r="T347">
        <v>13.969645531597397</v>
      </c>
      <c r="U347">
        <v>53.078243063077082</v>
      </c>
      <c r="W347">
        <f t="shared" si="267"/>
        <v>0</v>
      </c>
      <c r="X347">
        <f t="shared" si="268"/>
        <v>1</v>
      </c>
      <c r="Y347">
        <f t="shared" si="269"/>
        <v>39.108597531479688</v>
      </c>
      <c r="AB347">
        <v>340</v>
      </c>
      <c r="AC347">
        <v>17.850975211075209</v>
      </c>
      <c r="AD347">
        <v>17.829253519370809</v>
      </c>
      <c r="AF347">
        <f t="shared" si="270"/>
        <v>1</v>
      </c>
      <c r="AG347">
        <f t="shared" si="271"/>
        <v>0</v>
      </c>
      <c r="AH347">
        <f t="shared" si="272"/>
        <v>2.1721691704399859E-2</v>
      </c>
      <c r="AK347">
        <v>340</v>
      </c>
      <c r="AL347">
        <v>22.416060133169669</v>
      </c>
      <c r="AM347">
        <v>16.270958951221342</v>
      </c>
      <c r="AO347">
        <f t="shared" si="273"/>
        <v>1</v>
      </c>
      <c r="AP347">
        <f t="shared" si="274"/>
        <v>0</v>
      </c>
      <c r="AQ347">
        <f t="shared" si="275"/>
        <v>6.145101181948327</v>
      </c>
      <c r="AT347">
        <v>340</v>
      </c>
      <c r="AU347">
        <v>21.921896089461971</v>
      </c>
      <c r="AV347">
        <v>15.260777548463409</v>
      </c>
      <c r="AX347">
        <f t="shared" si="276"/>
        <v>1</v>
      </c>
      <c r="AY347">
        <f t="shared" si="277"/>
        <v>0</v>
      </c>
      <c r="AZ347">
        <f t="shared" si="278"/>
        <v>6.6611185409985616</v>
      </c>
      <c r="BC347">
        <v>340</v>
      </c>
      <c r="BD347" t="e">
        <v>#N/A</v>
      </c>
      <c r="BE347" t="e">
        <v>#N/A</v>
      </c>
      <c r="BG347" t="e">
        <f t="shared" si="279"/>
        <v>#N/A</v>
      </c>
      <c r="BH347" t="e">
        <f t="shared" si="280"/>
        <v>#N/A</v>
      </c>
      <c r="BI347" t="e">
        <f t="shared" si="281"/>
        <v>#N/A</v>
      </c>
      <c r="BL347">
        <v>340</v>
      </c>
      <c r="BM347">
        <v>37.249927756984761</v>
      </c>
      <c r="BN347">
        <v>8.078932373185344</v>
      </c>
      <c r="BP347">
        <f t="shared" si="282"/>
        <v>1</v>
      </c>
      <c r="BQ347">
        <f t="shared" si="283"/>
        <v>0</v>
      </c>
      <c r="BR347">
        <f t="shared" si="284"/>
        <v>29.170995383799415</v>
      </c>
      <c r="BU347">
        <v>340</v>
      </c>
      <c r="BV347">
        <v>20.979887407847343</v>
      </c>
      <c r="BW347">
        <v>26.689526431441003</v>
      </c>
      <c r="BY347">
        <f t="shared" si="285"/>
        <v>0</v>
      </c>
      <c r="BZ347">
        <f t="shared" si="286"/>
        <v>1</v>
      </c>
      <c r="CA347">
        <f t="shared" si="287"/>
        <v>5.7096390235936596</v>
      </c>
      <c r="CD347">
        <v>340</v>
      </c>
      <c r="CE347">
        <v>29.75382507553698</v>
      </c>
      <c r="CF347">
        <v>18.802818465988508</v>
      </c>
      <c r="CH347">
        <f t="shared" si="288"/>
        <v>1</v>
      </c>
      <c r="CI347">
        <f t="shared" si="289"/>
        <v>0</v>
      </c>
      <c r="CJ347">
        <f t="shared" si="290"/>
        <v>10.951006609548472</v>
      </c>
      <c r="CM347">
        <v>340</v>
      </c>
      <c r="CN347">
        <v>23.67328844677823</v>
      </c>
      <c r="CO347">
        <v>35.173004338213737</v>
      </c>
      <c r="CQ347">
        <f t="shared" si="291"/>
        <v>0</v>
      </c>
      <c r="CR347">
        <f t="shared" si="292"/>
        <v>1</v>
      </c>
      <c r="CS347">
        <f t="shared" si="293"/>
        <v>11.499715891435507</v>
      </c>
      <c r="CV347">
        <v>340</v>
      </c>
      <c r="CW347">
        <v>25.121665647905573</v>
      </c>
      <c r="CX347">
        <v>19.026441520475768</v>
      </c>
      <c r="CZ347">
        <f t="shared" si="294"/>
        <v>1</v>
      </c>
      <c r="DA347">
        <f t="shared" si="295"/>
        <v>0</v>
      </c>
      <c r="DB347">
        <f t="shared" si="296"/>
        <v>6.0952241274298053</v>
      </c>
      <c r="DE347">
        <v>340</v>
      </c>
      <c r="DF347">
        <v>24.547749224484306</v>
      </c>
      <c r="DG347">
        <v>14.008304193692865</v>
      </c>
      <c r="DI347">
        <f t="shared" si="297"/>
        <v>1</v>
      </c>
      <c r="DJ347">
        <f t="shared" si="298"/>
        <v>0</v>
      </c>
      <c r="DK347">
        <f t="shared" si="299"/>
        <v>10.539445030791441</v>
      </c>
      <c r="DN347">
        <v>340</v>
      </c>
      <c r="DO347">
        <v>22.305285296431983</v>
      </c>
      <c r="DP347">
        <v>14.611231845603099</v>
      </c>
      <c r="DR347">
        <f t="shared" si="300"/>
        <v>1</v>
      </c>
      <c r="DS347">
        <f t="shared" si="301"/>
        <v>0</v>
      </c>
      <c r="DT347">
        <f t="shared" si="302"/>
        <v>7.6940534508288838</v>
      </c>
      <c r="DW347">
        <v>340</v>
      </c>
      <c r="DX347">
        <v>24.813247647340727</v>
      </c>
      <c r="DY347">
        <v>18.307663247056823</v>
      </c>
      <c r="EA347">
        <f t="shared" si="303"/>
        <v>1</v>
      </c>
      <c r="EB347">
        <f t="shared" si="304"/>
        <v>0</v>
      </c>
      <c r="EC347">
        <f t="shared" si="305"/>
        <v>6.5055844002839045</v>
      </c>
      <c r="EF347">
        <v>340</v>
      </c>
      <c r="EG347">
        <v>18.459387207209495</v>
      </c>
      <c r="EH347">
        <v>15.103489789450775</v>
      </c>
      <c r="EJ347">
        <f t="shared" si="306"/>
        <v>1</v>
      </c>
      <c r="EK347">
        <f t="shared" si="307"/>
        <v>0</v>
      </c>
      <c r="EL347">
        <f t="shared" si="308"/>
        <v>3.3558974177587206</v>
      </c>
      <c r="EO347">
        <v>340</v>
      </c>
      <c r="EP347">
        <v>25.548006321554379</v>
      </c>
      <c r="EQ347">
        <v>12.779819548532881</v>
      </c>
      <c r="ES347">
        <f t="shared" si="309"/>
        <v>1</v>
      </c>
      <c r="ET347">
        <f t="shared" si="310"/>
        <v>0</v>
      </c>
      <c r="EU347">
        <f t="shared" si="311"/>
        <v>12.768186773021498</v>
      </c>
    </row>
    <row r="348" spans="1:151" x14ac:dyDescent="0.25">
      <c r="A348">
        <v>341</v>
      </c>
      <c r="B348">
        <v>12.824434633231689</v>
      </c>
      <c r="C348">
        <v>20.990244424991552</v>
      </c>
      <c r="E348">
        <f t="shared" si="261"/>
        <v>0</v>
      </c>
      <c r="F348">
        <f t="shared" si="263"/>
        <v>1</v>
      </c>
      <c r="G348">
        <f t="shared" si="262"/>
        <v>8.1658097917598624</v>
      </c>
      <c r="J348">
        <v>341</v>
      </c>
      <c r="K348">
        <v>13.251259249091971</v>
      </c>
      <c r="L348">
        <v>28.396339325368416</v>
      </c>
      <c r="N348">
        <f t="shared" si="264"/>
        <v>0</v>
      </c>
      <c r="O348">
        <f t="shared" si="265"/>
        <v>1</v>
      </c>
      <c r="P348">
        <f t="shared" si="266"/>
        <v>15.145080076276445</v>
      </c>
      <c r="S348">
        <v>341</v>
      </c>
      <c r="T348">
        <v>17.401940833524719</v>
      </c>
      <c r="U348">
        <v>20.842980217727618</v>
      </c>
      <c r="W348">
        <f t="shared" si="267"/>
        <v>0</v>
      </c>
      <c r="X348">
        <f t="shared" si="268"/>
        <v>1</v>
      </c>
      <c r="Y348">
        <f t="shared" si="269"/>
        <v>3.4410393842028988</v>
      </c>
      <c r="AB348">
        <v>341</v>
      </c>
      <c r="AC348">
        <v>25.723332001113747</v>
      </c>
      <c r="AD348">
        <v>18.020464187603203</v>
      </c>
      <c r="AF348">
        <f t="shared" si="270"/>
        <v>1</v>
      </c>
      <c r="AG348">
        <f t="shared" si="271"/>
        <v>0</v>
      </c>
      <c r="AH348">
        <f t="shared" si="272"/>
        <v>7.7028678135105437</v>
      </c>
      <c r="AK348">
        <v>341</v>
      </c>
      <c r="AL348">
        <v>21.952899148578815</v>
      </c>
      <c r="AM348">
        <v>25.854213553996519</v>
      </c>
      <c r="AO348">
        <f t="shared" si="273"/>
        <v>0</v>
      </c>
      <c r="AP348">
        <f t="shared" si="274"/>
        <v>1</v>
      </c>
      <c r="AQ348">
        <f t="shared" si="275"/>
        <v>3.901314405417704</v>
      </c>
      <c r="AT348">
        <v>341</v>
      </c>
      <c r="AU348">
        <v>14.850906745033935</v>
      </c>
      <c r="AV348">
        <v>19.77550662215873</v>
      </c>
      <c r="AX348">
        <f t="shared" si="276"/>
        <v>0</v>
      </c>
      <c r="AY348">
        <f t="shared" si="277"/>
        <v>1</v>
      </c>
      <c r="AZ348">
        <f t="shared" si="278"/>
        <v>4.9245998771247947</v>
      </c>
      <c r="BC348">
        <v>341</v>
      </c>
      <c r="BD348" t="e">
        <v>#N/A</v>
      </c>
      <c r="BE348" t="e">
        <v>#N/A</v>
      </c>
      <c r="BG348" t="e">
        <f t="shared" si="279"/>
        <v>#N/A</v>
      </c>
      <c r="BH348" t="e">
        <f t="shared" si="280"/>
        <v>#N/A</v>
      </c>
      <c r="BI348" t="e">
        <f t="shared" si="281"/>
        <v>#N/A</v>
      </c>
      <c r="BL348">
        <v>341</v>
      </c>
      <c r="BM348">
        <v>31.294385370293067</v>
      </c>
      <c r="BN348">
        <v>10.472052203441839</v>
      </c>
      <c r="BP348">
        <f t="shared" si="282"/>
        <v>1</v>
      </c>
      <c r="BQ348">
        <f t="shared" si="283"/>
        <v>0</v>
      </c>
      <c r="BR348">
        <f t="shared" si="284"/>
        <v>20.82233316685123</v>
      </c>
      <c r="BU348">
        <v>341</v>
      </c>
      <c r="BV348">
        <v>23.637279531927032</v>
      </c>
      <c r="BW348">
        <v>21.593241174884657</v>
      </c>
      <c r="BY348">
        <f t="shared" si="285"/>
        <v>1</v>
      </c>
      <c r="BZ348">
        <f t="shared" si="286"/>
        <v>0</v>
      </c>
      <c r="CA348">
        <f t="shared" si="287"/>
        <v>2.0440383570423748</v>
      </c>
      <c r="CD348">
        <v>341</v>
      </c>
      <c r="CE348">
        <v>26.83970372227683</v>
      </c>
      <c r="CF348">
        <v>20.057740240689348</v>
      </c>
      <c r="CH348">
        <f t="shared" si="288"/>
        <v>1</v>
      </c>
      <c r="CI348">
        <f t="shared" si="289"/>
        <v>0</v>
      </c>
      <c r="CJ348">
        <f t="shared" si="290"/>
        <v>6.7819634815874821</v>
      </c>
      <c r="CM348">
        <v>341</v>
      </c>
      <c r="CN348">
        <v>20.626936307822927</v>
      </c>
      <c r="CO348">
        <v>12.400769840052122</v>
      </c>
      <c r="CQ348">
        <f t="shared" si="291"/>
        <v>1</v>
      </c>
      <c r="CR348">
        <f t="shared" si="292"/>
        <v>0</v>
      </c>
      <c r="CS348">
        <f t="shared" si="293"/>
        <v>8.2261664677708044</v>
      </c>
      <c r="CV348">
        <v>341</v>
      </c>
      <c r="CW348">
        <v>26.323939853953583</v>
      </c>
      <c r="CX348">
        <v>16.754860037938347</v>
      </c>
      <c r="CZ348">
        <f t="shared" si="294"/>
        <v>1</v>
      </c>
      <c r="DA348">
        <f t="shared" si="295"/>
        <v>0</v>
      </c>
      <c r="DB348">
        <f t="shared" si="296"/>
        <v>9.5690798160152362</v>
      </c>
      <c r="DE348">
        <v>341</v>
      </c>
      <c r="DF348">
        <v>13.009037542861913</v>
      </c>
      <c r="DG348">
        <v>24.732320714679851</v>
      </c>
      <c r="DI348">
        <f t="shared" si="297"/>
        <v>0</v>
      </c>
      <c r="DJ348">
        <f t="shared" si="298"/>
        <v>1</v>
      </c>
      <c r="DK348">
        <f t="shared" si="299"/>
        <v>11.723283171817938</v>
      </c>
      <c r="DN348">
        <v>341</v>
      </c>
      <c r="DO348">
        <v>24.702931291914116</v>
      </c>
      <c r="DP348">
        <v>21.044053462865964</v>
      </c>
      <c r="DR348">
        <f t="shared" si="300"/>
        <v>1</v>
      </c>
      <c r="DS348">
        <f t="shared" si="301"/>
        <v>0</v>
      </c>
      <c r="DT348">
        <f t="shared" si="302"/>
        <v>3.6588778290481514</v>
      </c>
      <c r="DW348">
        <v>341</v>
      </c>
      <c r="DX348">
        <v>19.21848801320645</v>
      </c>
      <c r="DY348">
        <v>17.874514103103778</v>
      </c>
      <c r="EA348">
        <f t="shared" si="303"/>
        <v>1</v>
      </c>
      <c r="EB348">
        <f t="shared" si="304"/>
        <v>0</v>
      </c>
      <c r="EC348">
        <f t="shared" si="305"/>
        <v>1.3439739101026724</v>
      </c>
      <c r="EF348">
        <v>341</v>
      </c>
      <c r="EG348">
        <v>16.828587530071964</v>
      </c>
      <c r="EH348">
        <v>16.974400655129084</v>
      </c>
      <c r="EJ348">
        <f t="shared" si="306"/>
        <v>0</v>
      </c>
      <c r="EK348">
        <f t="shared" si="307"/>
        <v>1</v>
      </c>
      <c r="EL348">
        <f t="shared" si="308"/>
        <v>0.14581312505712063</v>
      </c>
      <c r="EO348">
        <v>341</v>
      </c>
      <c r="EP348">
        <v>28.850482395266887</v>
      </c>
      <c r="EQ348">
        <v>12.744281376131113</v>
      </c>
      <c r="ES348">
        <f t="shared" si="309"/>
        <v>1</v>
      </c>
      <c r="ET348">
        <f t="shared" si="310"/>
        <v>0</v>
      </c>
      <c r="EU348">
        <f t="shared" si="311"/>
        <v>16.106201019135774</v>
      </c>
    </row>
    <row r="349" spans="1:151" x14ac:dyDescent="0.25">
      <c r="A349">
        <v>342</v>
      </c>
      <c r="B349">
        <v>17.78126779096376</v>
      </c>
      <c r="C349">
        <v>7.4205531262039415</v>
      </c>
      <c r="E349">
        <f t="shared" si="261"/>
        <v>1</v>
      </c>
      <c r="F349">
        <f t="shared" si="263"/>
        <v>0</v>
      </c>
      <c r="G349">
        <f t="shared" si="262"/>
        <v>10.360714664759819</v>
      </c>
      <c r="J349">
        <v>342</v>
      </c>
      <c r="K349">
        <v>24.144254977797992</v>
      </c>
      <c r="L349">
        <v>21.434314693468345</v>
      </c>
      <c r="N349">
        <f t="shared" si="264"/>
        <v>1</v>
      </c>
      <c r="O349">
        <f t="shared" si="265"/>
        <v>0</v>
      </c>
      <c r="P349">
        <f t="shared" si="266"/>
        <v>2.7099402843296474</v>
      </c>
      <c r="S349">
        <v>342</v>
      </c>
      <c r="T349">
        <v>15.039219697963274</v>
      </c>
      <c r="U349">
        <v>16.877165527732075</v>
      </c>
      <c r="W349">
        <f t="shared" si="267"/>
        <v>0</v>
      </c>
      <c r="X349">
        <f t="shared" si="268"/>
        <v>1</v>
      </c>
      <c r="Y349">
        <f t="shared" si="269"/>
        <v>1.8379458297688007</v>
      </c>
      <c r="AB349">
        <v>342</v>
      </c>
      <c r="AC349">
        <v>24.096014036654804</v>
      </c>
      <c r="AD349">
        <v>17.397876298025913</v>
      </c>
      <c r="AF349">
        <f t="shared" si="270"/>
        <v>1</v>
      </c>
      <c r="AG349">
        <f t="shared" si="271"/>
        <v>0</v>
      </c>
      <c r="AH349">
        <f t="shared" si="272"/>
        <v>6.6981377386288905</v>
      </c>
      <c r="AK349">
        <v>342</v>
      </c>
      <c r="AL349">
        <v>19.637130103517677</v>
      </c>
      <c r="AM349">
        <v>23.992790395471204</v>
      </c>
      <c r="AO349">
        <f t="shared" si="273"/>
        <v>0</v>
      </c>
      <c r="AP349">
        <f t="shared" si="274"/>
        <v>1</v>
      </c>
      <c r="AQ349">
        <f t="shared" si="275"/>
        <v>4.3556602919535266</v>
      </c>
      <c r="AT349">
        <v>342</v>
      </c>
      <c r="AU349">
        <v>22.211563651914446</v>
      </c>
      <c r="AV349">
        <v>27.389717679977448</v>
      </c>
      <c r="AX349">
        <f t="shared" si="276"/>
        <v>0</v>
      </c>
      <c r="AY349">
        <f t="shared" si="277"/>
        <v>1</v>
      </c>
      <c r="AZ349">
        <f t="shared" si="278"/>
        <v>5.1781540280630018</v>
      </c>
      <c r="BC349">
        <v>342</v>
      </c>
      <c r="BD349" t="e">
        <v>#N/A</v>
      </c>
      <c r="BE349" t="e">
        <v>#N/A</v>
      </c>
      <c r="BG349" t="e">
        <f t="shared" si="279"/>
        <v>#N/A</v>
      </c>
      <c r="BH349" t="e">
        <f t="shared" si="280"/>
        <v>#N/A</v>
      </c>
      <c r="BI349" t="e">
        <f t="shared" si="281"/>
        <v>#N/A</v>
      </c>
      <c r="BL349">
        <v>342</v>
      </c>
      <c r="BM349">
        <v>16.727361800714117</v>
      </c>
      <c r="BN349">
        <v>11.743360218650055</v>
      </c>
      <c r="BP349">
        <f t="shared" si="282"/>
        <v>1</v>
      </c>
      <c r="BQ349">
        <f t="shared" si="283"/>
        <v>0</v>
      </c>
      <c r="BR349">
        <f t="shared" si="284"/>
        <v>4.984001582064062</v>
      </c>
      <c r="BU349">
        <v>342</v>
      </c>
      <c r="BV349">
        <v>20.73097785143106</v>
      </c>
      <c r="BW349">
        <v>23.61851853148649</v>
      </c>
      <c r="BY349">
        <f t="shared" si="285"/>
        <v>0</v>
      </c>
      <c r="BZ349">
        <f t="shared" si="286"/>
        <v>1</v>
      </c>
      <c r="CA349">
        <f t="shared" si="287"/>
        <v>2.8875406800554302</v>
      </c>
      <c r="CD349">
        <v>342</v>
      </c>
      <c r="CE349">
        <v>22.215334169413822</v>
      </c>
      <c r="CF349">
        <v>22.002163745607429</v>
      </c>
      <c r="CH349">
        <f t="shared" si="288"/>
        <v>1</v>
      </c>
      <c r="CI349">
        <f t="shared" si="289"/>
        <v>0</v>
      </c>
      <c r="CJ349">
        <f t="shared" si="290"/>
        <v>0.21317042380639251</v>
      </c>
      <c r="CM349">
        <v>342</v>
      </c>
      <c r="CN349">
        <v>25.840874598924454</v>
      </c>
      <c r="CO349">
        <v>11.434626670576446</v>
      </c>
      <c r="CQ349">
        <f t="shared" si="291"/>
        <v>1</v>
      </c>
      <c r="CR349">
        <f t="shared" si="292"/>
        <v>0</v>
      </c>
      <c r="CS349">
        <f t="shared" si="293"/>
        <v>14.406247928348009</v>
      </c>
      <c r="CV349">
        <v>342</v>
      </c>
      <c r="CW349">
        <v>29.925067922011788</v>
      </c>
      <c r="CX349">
        <v>18.753909469563009</v>
      </c>
      <c r="CZ349">
        <f t="shared" si="294"/>
        <v>1</v>
      </c>
      <c r="DA349">
        <f t="shared" si="295"/>
        <v>0</v>
      </c>
      <c r="DB349">
        <f t="shared" si="296"/>
        <v>11.171158452448779</v>
      </c>
      <c r="DE349">
        <v>342</v>
      </c>
      <c r="DF349">
        <v>29.364993433058235</v>
      </c>
      <c r="DG349">
        <v>22.321740146286498</v>
      </c>
      <c r="DI349">
        <f t="shared" si="297"/>
        <v>1</v>
      </c>
      <c r="DJ349">
        <f t="shared" si="298"/>
        <v>0</v>
      </c>
      <c r="DK349">
        <f t="shared" si="299"/>
        <v>7.043253286771737</v>
      </c>
      <c r="DN349">
        <v>342</v>
      </c>
      <c r="DO349">
        <v>30.017843173583088</v>
      </c>
      <c r="DP349">
        <v>18.86195900821097</v>
      </c>
      <c r="DR349">
        <f t="shared" si="300"/>
        <v>1</v>
      </c>
      <c r="DS349">
        <f t="shared" si="301"/>
        <v>0</v>
      </c>
      <c r="DT349">
        <f t="shared" si="302"/>
        <v>11.155884165372118</v>
      </c>
      <c r="DW349">
        <v>342</v>
      </c>
      <c r="DX349">
        <v>25.106822845810278</v>
      </c>
      <c r="DY349">
        <v>10.762917621159623</v>
      </c>
      <c r="EA349">
        <f t="shared" si="303"/>
        <v>1</v>
      </c>
      <c r="EB349">
        <f t="shared" si="304"/>
        <v>0</v>
      </c>
      <c r="EC349">
        <f t="shared" si="305"/>
        <v>14.343905224650655</v>
      </c>
      <c r="EF349">
        <v>342</v>
      </c>
      <c r="EG349">
        <v>21.284614656213662</v>
      </c>
      <c r="EH349">
        <v>16.111428341586453</v>
      </c>
      <c r="EJ349">
        <f t="shared" si="306"/>
        <v>1</v>
      </c>
      <c r="EK349">
        <f t="shared" si="307"/>
        <v>0</v>
      </c>
      <c r="EL349">
        <f t="shared" si="308"/>
        <v>5.173186314627209</v>
      </c>
      <c r="EO349">
        <v>342</v>
      </c>
      <c r="EP349">
        <v>19.199117821091829</v>
      </c>
      <c r="EQ349">
        <v>35.170351839110204</v>
      </c>
      <c r="ES349">
        <f t="shared" si="309"/>
        <v>0</v>
      </c>
      <c r="ET349">
        <f t="shared" si="310"/>
        <v>1</v>
      </c>
      <c r="EU349">
        <f t="shared" si="311"/>
        <v>15.971234018018375</v>
      </c>
    </row>
    <row r="350" spans="1:151" x14ac:dyDescent="0.25">
      <c r="A350">
        <v>343</v>
      </c>
      <c r="B350">
        <v>9.5289486141702806</v>
      </c>
      <c r="C350">
        <v>20.483795697585194</v>
      </c>
      <c r="E350">
        <f t="shared" si="261"/>
        <v>0</v>
      </c>
      <c r="F350">
        <f t="shared" si="263"/>
        <v>1</v>
      </c>
      <c r="G350">
        <f t="shared" si="262"/>
        <v>10.954847083414913</v>
      </c>
      <c r="J350">
        <v>343</v>
      </c>
      <c r="K350">
        <v>14.932972952262023</v>
      </c>
      <c r="L350">
        <v>33.039276791590304</v>
      </c>
      <c r="N350">
        <f t="shared" si="264"/>
        <v>0</v>
      </c>
      <c r="O350">
        <f t="shared" si="265"/>
        <v>1</v>
      </c>
      <c r="P350">
        <f t="shared" si="266"/>
        <v>18.10630383932828</v>
      </c>
      <c r="S350">
        <v>343</v>
      </c>
      <c r="T350">
        <v>18.133034426972696</v>
      </c>
      <c r="U350">
        <v>18.702678438566043</v>
      </c>
      <c r="W350">
        <f t="shared" si="267"/>
        <v>0</v>
      </c>
      <c r="X350">
        <f t="shared" si="268"/>
        <v>1</v>
      </c>
      <c r="Y350">
        <f t="shared" si="269"/>
        <v>0.56964401159334699</v>
      </c>
      <c r="AB350">
        <v>343</v>
      </c>
      <c r="AC350">
        <v>18.429522268830535</v>
      </c>
      <c r="AD350">
        <v>17.116241170257762</v>
      </c>
      <c r="AF350">
        <f t="shared" si="270"/>
        <v>1</v>
      </c>
      <c r="AG350">
        <f t="shared" si="271"/>
        <v>0</v>
      </c>
      <c r="AH350">
        <f t="shared" si="272"/>
        <v>1.313281098572773</v>
      </c>
      <c r="AK350">
        <v>343</v>
      </c>
      <c r="AL350">
        <v>31.859461314779637</v>
      </c>
      <c r="AM350">
        <v>26.572955658609931</v>
      </c>
      <c r="AO350">
        <f t="shared" si="273"/>
        <v>1</v>
      </c>
      <c r="AP350">
        <f t="shared" si="274"/>
        <v>0</v>
      </c>
      <c r="AQ350">
        <f t="shared" si="275"/>
        <v>5.2865056561697052</v>
      </c>
      <c r="AT350">
        <v>343</v>
      </c>
      <c r="AU350">
        <v>21.966024775952903</v>
      </c>
      <c r="AV350">
        <v>20.878898238080961</v>
      </c>
      <c r="AX350">
        <f t="shared" si="276"/>
        <v>1</v>
      </c>
      <c r="AY350">
        <f t="shared" si="277"/>
        <v>0</v>
      </c>
      <c r="AZ350">
        <f t="shared" si="278"/>
        <v>1.0871265378719421</v>
      </c>
      <c r="BC350">
        <v>343</v>
      </c>
      <c r="BD350" t="e">
        <v>#N/A</v>
      </c>
      <c r="BE350" t="e">
        <v>#N/A</v>
      </c>
      <c r="BG350" t="e">
        <f t="shared" si="279"/>
        <v>#N/A</v>
      </c>
      <c r="BH350" t="e">
        <f t="shared" si="280"/>
        <v>#N/A</v>
      </c>
      <c r="BI350" t="e">
        <f t="shared" si="281"/>
        <v>#N/A</v>
      </c>
      <c r="BL350">
        <v>343</v>
      </c>
      <c r="BM350">
        <v>24.214936796176605</v>
      </c>
      <c r="BN350">
        <v>14.355171188062496</v>
      </c>
      <c r="BP350">
        <f t="shared" si="282"/>
        <v>1</v>
      </c>
      <c r="BQ350">
        <f t="shared" si="283"/>
        <v>0</v>
      </c>
      <c r="BR350">
        <f t="shared" si="284"/>
        <v>9.8597656081141096</v>
      </c>
      <c r="BU350">
        <v>343</v>
      </c>
      <c r="BV350">
        <v>26.648710624117445</v>
      </c>
      <c r="BW350">
        <v>21.139067654467482</v>
      </c>
      <c r="BY350">
        <f t="shared" si="285"/>
        <v>1</v>
      </c>
      <c r="BZ350">
        <f t="shared" si="286"/>
        <v>0</v>
      </c>
      <c r="CA350">
        <f t="shared" si="287"/>
        <v>5.5096429696499634</v>
      </c>
      <c r="CD350">
        <v>343</v>
      </c>
      <c r="CE350">
        <v>26.098495844948914</v>
      </c>
      <c r="CF350">
        <v>40.073490127217958</v>
      </c>
      <c r="CH350">
        <f t="shared" si="288"/>
        <v>0</v>
      </c>
      <c r="CI350">
        <f t="shared" si="289"/>
        <v>1</v>
      </c>
      <c r="CJ350">
        <f t="shared" si="290"/>
        <v>13.974994282269044</v>
      </c>
      <c r="CM350">
        <v>343</v>
      </c>
      <c r="CN350">
        <v>21.087370170520455</v>
      </c>
      <c r="CO350">
        <v>13.333485653479775</v>
      </c>
      <c r="CQ350">
        <f t="shared" si="291"/>
        <v>1</v>
      </c>
      <c r="CR350">
        <f t="shared" si="292"/>
        <v>0</v>
      </c>
      <c r="CS350">
        <f t="shared" si="293"/>
        <v>7.7538845170406798</v>
      </c>
      <c r="CV350">
        <v>343</v>
      </c>
      <c r="CW350">
        <v>26.961232105754128</v>
      </c>
      <c r="CX350">
        <v>16.486676460277245</v>
      </c>
      <c r="CZ350">
        <f t="shared" si="294"/>
        <v>1</v>
      </c>
      <c r="DA350">
        <f t="shared" si="295"/>
        <v>0</v>
      </c>
      <c r="DB350">
        <f t="shared" si="296"/>
        <v>10.474555645476883</v>
      </c>
      <c r="DE350">
        <v>343</v>
      </c>
      <c r="DF350">
        <v>28.907480500364478</v>
      </c>
      <c r="DG350">
        <v>30.413810388060867</v>
      </c>
      <c r="DI350">
        <f t="shared" si="297"/>
        <v>0</v>
      </c>
      <c r="DJ350">
        <f t="shared" si="298"/>
        <v>1</v>
      </c>
      <c r="DK350">
        <f t="shared" si="299"/>
        <v>1.5063298876963884</v>
      </c>
      <c r="DN350">
        <v>343</v>
      </c>
      <c r="DO350">
        <v>26.896307303050474</v>
      </c>
      <c r="DP350">
        <v>7.5532656841181733</v>
      </c>
      <c r="DR350">
        <f t="shared" si="300"/>
        <v>1</v>
      </c>
      <c r="DS350">
        <f t="shared" si="301"/>
        <v>0</v>
      </c>
      <c r="DT350">
        <f t="shared" si="302"/>
        <v>19.3430416189323</v>
      </c>
      <c r="DW350">
        <v>343</v>
      </c>
      <c r="DX350">
        <v>9.831424290700518</v>
      </c>
      <c r="DY350">
        <v>18.360916675343461</v>
      </c>
      <c r="EA350">
        <f t="shared" si="303"/>
        <v>0</v>
      </c>
      <c r="EB350">
        <f t="shared" si="304"/>
        <v>1</v>
      </c>
      <c r="EC350">
        <f t="shared" si="305"/>
        <v>8.5294923846429427</v>
      </c>
      <c r="EF350">
        <v>343</v>
      </c>
      <c r="EG350">
        <v>21.811374154052501</v>
      </c>
      <c r="EH350">
        <v>16.4995656645605</v>
      </c>
      <c r="EJ350">
        <f t="shared" si="306"/>
        <v>1</v>
      </c>
      <c r="EK350">
        <f t="shared" si="307"/>
        <v>0</v>
      </c>
      <c r="EL350">
        <f t="shared" si="308"/>
        <v>5.3118084894920017</v>
      </c>
      <c r="EO350">
        <v>343</v>
      </c>
      <c r="EP350">
        <v>21.548322554362827</v>
      </c>
      <c r="EQ350">
        <v>25.22830646068693</v>
      </c>
      <c r="ES350">
        <f t="shared" si="309"/>
        <v>0</v>
      </c>
      <c r="ET350">
        <f t="shared" si="310"/>
        <v>1</v>
      </c>
      <c r="EU350">
        <f t="shared" si="311"/>
        <v>3.6799839063241038</v>
      </c>
    </row>
    <row r="351" spans="1:151" x14ac:dyDescent="0.25">
      <c r="A351">
        <v>344</v>
      </c>
      <c r="B351">
        <v>12.589628905435319</v>
      </c>
      <c r="C351">
        <v>27.1814243175683</v>
      </c>
      <c r="E351">
        <f t="shared" si="261"/>
        <v>0</v>
      </c>
      <c r="F351">
        <f t="shared" si="263"/>
        <v>1</v>
      </c>
      <c r="G351">
        <f t="shared" si="262"/>
        <v>14.591795412132981</v>
      </c>
      <c r="J351">
        <v>344</v>
      </c>
      <c r="K351">
        <v>19.934979940935072</v>
      </c>
      <c r="L351">
        <v>14.878392975492339</v>
      </c>
      <c r="N351">
        <f t="shared" si="264"/>
        <v>1</v>
      </c>
      <c r="O351">
        <f t="shared" si="265"/>
        <v>0</v>
      </c>
      <c r="P351">
        <f t="shared" si="266"/>
        <v>5.0565869654427331</v>
      </c>
      <c r="S351">
        <v>344</v>
      </c>
      <c r="T351">
        <v>15.987342375853125</v>
      </c>
      <c r="U351">
        <v>30.053895416418797</v>
      </c>
      <c r="W351">
        <f t="shared" si="267"/>
        <v>0</v>
      </c>
      <c r="X351">
        <f t="shared" si="268"/>
        <v>1</v>
      </c>
      <c r="Y351">
        <f t="shared" si="269"/>
        <v>14.066553040565672</v>
      </c>
      <c r="AB351">
        <v>344</v>
      </c>
      <c r="AC351">
        <v>21.588081182366501</v>
      </c>
      <c r="AD351">
        <v>17.040744357210379</v>
      </c>
      <c r="AF351">
        <f t="shared" si="270"/>
        <v>1</v>
      </c>
      <c r="AG351">
        <f t="shared" si="271"/>
        <v>0</v>
      </c>
      <c r="AH351">
        <f t="shared" si="272"/>
        <v>4.5473368251561226</v>
      </c>
      <c r="AK351">
        <v>344</v>
      </c>
      <c r="AL351">
        <v>22.496515001051549</v>
      </c>
      <c r="AM351">
        <v>14.143744840579163</v>
      </c>
      <c r="AO351">
        <f t="shared" si="273"/>
        <v>1</v>
      </c>
      <c r="AP351">
        <f t="shared" si="274"/>
        <v>0</v>
      </c>
      <c r="AQ351">
        <f t="shared" si="275"/>
        <v>8.3527701604723852</v>
      </c>
      <c r="AT351">
        <v>344</v>
      </c>
      <c r="AU351">
        <v>16.242589075674935</v>
      </c>
      <c r="AV351">
        <v>17.72530734698643</v>
      </c>
      <c r="AX351">
        <f t="shared" si="276"/>
        <v>0</v>
      </c>
      <c r="AY351">
        <f t="shared" si="277"/>
        <v>1</v>
      </c>
      <c r="AZ351">
        <f t="shared" si="278"/>
        <v>1.4827182713114944</v>
      </c>
      <c r="BC351">
        <v>344</v>
      </c>
      <c r="BD351" t="e">
        <v>#N/A</v>
      </c>
      <c r="BE351" t="e">
        <v>#N/A</v>
      </c>
      <c r="BG351" t="e">
        <f t="shared" si="279"/>
        <v>#N/A</v>
      </c>
      <c r="BH351" t="e">
        <f t="shared" si="280"/>
        <v>#N/A</v>
      </c>
      <c r="BI351" t="e">
        <f t="shared" si="281"/>
        <v>#N/A</v>
      </c>
      <c r="BL351">
        <v>344</v>
      </c>
      <c r="BM351">
        <v>31.145262114973658</v>
      </c>
      <c r="BN351">
        <v>11.14532744722573</v>
      </c>
      <c r="BP351">
        <f t="shared" si="282"/>
        <v>1</v>
      </c>
      <c r="BQ351">
        <f t="shared" si="283"/>
        <v>0</v>
      </c>
      <c r="BR351">
        <f t="shared" si="284"/>
        <v>19.999934667747929</v>
      </c>
      <c r="BU351">
        <v>344</v>
      </c>
      <c r="BV351">
        <v>23.718434105808388</v>
      </c>
      <c r="BW351">
        <v>28.915002486659439</v>
      </c>
      <c r="BY351">
        <f t="shared" si="285"/>
        <v>0</v>
      </c>
      <c r="BZ351">
        <f t="shared" si="286"/>
        <v>1</v>
      </c>
      <c r="CA351">
        <f t="shared" si="287"/>
        <v>5.1965683808510512</v>
      </c>
      <c r="CD351">
        <v>344</v>
      </c>
      <c r="CE351">
        <v>26.679039954886555</v>
      </c>
      <c r="CF351">
        <v>34.419551771015314</v>
      </c>
      <c r="CH351">
        <f t="shared" si="288"/>
        <v>0</v>
      </c>
      <c r="CI351">
        <f t="shared" si="289"/>
        <v>1</v>
      </c>
      <c r="CJ351">
        <f t="shared" si="290"/>
        <v>7.7405118161287589</v>
      </c>
      <c r="CM351">
        <v>344</v>
      </c>
      <c r="CN351">
        <v>18.238802274361245</v>
      </c>
      <c r="CO351">
        <v>18.534553851686198</v>
      </c>
      <c r="CQ351">
        <f t="shared" si="291"/>
        <v>0</v>
      </c>
      <c r="CR351">
        <f t="shared" si="292"/>
        <v>1</v>
      </c>
      <c r="CS351">
        <f t="shared" si="293"/>
        <v>0.29575157732495327</v>
      </c>
      <c r="CV351">
        <v>344</v>
      </c>
      <c r="CW351">
        <v>22.776163499945351</v>
      </c>
      <c r="CX351">
        <v>20.166941593133394</v>
      </c>
      <c r="CZ351">
        <f t="shared" si="294"/>
        <v>1</v>
      </c>
      <c r="DA351">
        <f t="shared" si="295"/>
        <v>0</v>
      </c>
      <c r="DB351">
        <f t="shared" si="296"/>
        <v>2.6092219068119569</v>
      </c>
      <c r="DE351">
        <v>344</v>
      </c>
      <c r="DF351">
        <v>24.053906912659265</v>
      </c>
      <c r="DG351">
        <v>28.895041625233354</v>
      </c>
      <c r="DI351">
        <f t="shared" si="297"/>
        <v>0</v>
      </c>
      <c r="DJ351">
        <f t="shared" si="298"/>
        <v>1</v>
      </c>
      <c r="DK351">
        <f t="shared" si="299"/>
        <v>4.8411347125740889</v>
      </c>
      <c r="DN351">
        <v>344</v>
      </c>
      <c r="DO351">
        <v>23.398496362061888</v>
      </c>
      <c r="DP351">
        <v>28.178729592968338</v>
      </c>
      <c r="DR351">
        <f t="shared" si="300"/>
        <v>0</v>
      </c>
      <c r="DS351">
        <f t="shared" si="301"/>
        <v>1</v>
      </c>
      <c r="DT351">
        <f t="shared" si="302"/>
        <v>4.7802332309064504</v>
      </c>
      <c r="DW351">
        <v>344</v>
      </c>
      <c r="DX351">
        <v>9.7493458785102831</v>
      </c>
      <c r="DY351">
        <v>18.61335192656037</v>
      </c>
      <c r="EA351">
        <f t="shared" si="303"/>
        <v>0</v>
      </c>
      <c r="EB351">
        <f t="shared" si="304"/>
        <v>1</v>
      </c>
      <c r="EC351">
        <f t="shared" si="305"/>
        <v>8.8640060480500864</v>
      </c>
      <c r="EF351">
        <v>344</v>
      </c>
      <c r="EG351">
        <v>21.719583681216079</v>
      </c>
      <c r="EH351">
        <v>16.879843224364361</v>
      </c>
      <c r="EJ351">
        <f t="shared" si="306"/>
        <v>1</v>
      </c>
      <c r="EK351">
        <f t="shared" si="307"/>
        <v>0</v>
      </c>
      <c r="EL351">
        <f t="shared" si="308"/>
        <v>4.8397404568517182</v>
      </c>
      <c r="EO351">
        <v>344</v>
      </c>
      <c r="EP351">
        <v>26.97894260857349</v>
      </c>
      <c r="EQ351">
        <v>21.311676560831703</v>
      </c>
      <c r="ES351">
        <f t="shared" si="309"/>
        <v>1</v>
      </c>
      <c r="ET351">
        <f t="shared" si="310"/>
        <v>0</v>
      </c>
      <c r="EU351">
        <f t="shared" si="311"/>
        <v>5.6672660477417871</v>
      </c>
    </row>
    <row r="352" spans="1:151" x14ac:dyDescent="0.25">
      <c r="A352">
        <v>345</v>
      </c>
      <c r="B352">
        <v>12.92695705372325</v>
      </c>
      <c r="C352">
        <v>36.271037316318186</v>
      </c>
      <c r="E352">
        <f t="shared" si="261"/>
        <v>0</v>
      </c>
      <c r="F352">
        <f t="shared" si="263"/>
        <v>1</v>
      </c>
      <c r="G352">
        <f t="shared" si="262"/>
        <v>23.344080262594936</v>
      </c>
      <c r="J352">
        <v>345</v>
      </c>
      <c r="K352">
        <v>7.4197478313935434</v>
      </c>
      <c r="L352">
        <v>27.873511108665909</v>
      </c>
      <c r="N352">
        <f t="shared" si="264"/>
        <v>0</v>
      </c>
      <c r="O352">
        <f t="shared" si="265"/>
        <v>1</v>
      </c>
      <c r="P352">
        <f t="shared" si="266"/>
        <v>20.453763277272365</v>
      </c>
      <c r="S352">
        <v>345</v>
      </c>
      <c r="T352">
        <v>15.101798749700881</v>
      </c>
      <c r="U352">
        <v>33.425079601746383</v>
      </c>
      <c r="W352">
        <f t="shared" si="267"/>
        <v>0</v>
      </c>
      <c r="X352">
        <f t="shared" si="268"/>
        <v>1</v>
      </c>
      <c r="Y352">
        <f t="shared" si="269"/>
        <v>18.3232808520455</v>
      </c>
      <c r="AB352">
        <v>345</v>
      </c>
      <c r="AC352">
        <v>25.472716581500194</v>
      </c>
      <c r="AD352">
        <v>17.955651035128398</v>
      </c>
      <c r="AF352">
        <f t="shared" si="270"/>
        <v>1</v>
      </c>
      <c r="AG352">
        <f t="shared" si="271"/>
        <v>0</v>
      </c>
      <c r="AH352">
        <f t="shared" si="272"/>
        <v>7.5170655463717964</v>
      </c>
      <c r="AK352">
        <v>345</v>
      </c>
      <c r="AL352">
        <v>25.292720015775558</v>
      </c>
      <c r="AM352">
        <v>20.512668714789928</v>
      </c>
      <c r="AO352">
        <f t="shared" si="273"/>
        <v>1</v>
      </c>
      <c r="AP352">
        <f t="shared" si="274"/>
        <v>0</v>
      </c>
      <c r="AQ352">
        <f t="shared" si="275"/>
        <v>4.7800513009856296</v>
      </c>
      <c r="AT352">
        <v>345</v>
      </c>
      <c r="AU352">
        <v>26.026161953535819</v>
      </c>
      <c r="AV352">
        <v>22.676028535080437</v>
      </c>
      <c r="AX352">
        <f t="shared" si="276"/>
        <v>1</v>
      </c>
      <c r="AY352">
        <f t="shared" si="277"/>
        <v>0</v>
      </c>
      <c r="AZ352">
        <f t="shared" si="278"/>
        <v>3.3501334184553819</v>
      </c>
      <c r="BC352">
        <v>345</v>
      </c>
      <c r="BD352" t="e">
        <v>#N/A</v>
      </c>
      <c r="BE352" t="e">
        <v>#N/A</v>
      </c>
      <c r="BG352" t="e">
        <f t="shared" si="279"/>
        <v>#N/A</v>
      </c>
      <c r="BH352" t="e">
        <f t="shared" si="280"/>
        <v>#N/A</v>
      </c>
      <c r="BI352" t="e">
        <f t="shared" si="281"/>
        <v>#N/A</v>
      </c>
      <c r="BL352">
        <v>345</v>
      </c>
      <c r="BM352">
        <v>26.912162929199717</v>
      </c>
      <c r="BN352">
        <v>9.5212550104322151</v>
      </c>
      <c r="BP352">
        <f t="shared" si="282"/>
        <v>1</v>
      </c>
      <c r="BQ352">
        <f t="shared" si="283"/>
        <v>0</v>
      </c>
      <c r="BR352">
        <f t="shared" si="284"/>
        <v>17.390907918767503</v>
      </c>
      <c r="BU352">
        <v>345</v>
      </c>
      <c r="BV352">
        <v>32.747657773071893</v>
      </c>
      <c r="BW352">
        <v>24.039371335581048</v>
      </c>
      <c r="BY352">
        <f t="shared" si="285"/>
        <v>1</v>
      </c>
      <c r="BZ352">
        <f t="shared" si="286"/>
        <v>0</v>
      </c>
      <c r="CA352">
        <f t="shared" si="287"/>
        <v>8.7082864374908446</v>
      </c>
      <c r="CD352">
        <v>345</v>
      </c>
      <c r="CE352">
        <v>20.75472859515807</v>
      </c>
      <c r="CF352">
        <v>26.703158302819848</v>
      </c>
      <c r="CH352">
        <f t="shared" si="288"/>
        <v>0</v>
      </c>
      <c r="CI352">
        <f t="shared" si="289"/>
        <v>1</v>
      </c>
      <c r="CJ352">
        <f t="shared" si="290"/>
        <v>5.9484297076617771</v>
      </c>
      <c r="CM352">
        <v>345</v>
      </c>
      <c r="CN352">
        <v>21.840655973297785</v>
      </c>
      <c r="CO352">
        <v>11.790354419983917</v>
      </c>
      <c r="CQ352">
        <f t="shared" si="291"/>
        <v>1</v>
      </c>
      <c r="CR352">
        <f t="shared" si="292"/>
        <v>0</v>
      </c>
      <c r="CS352">
        <f t="shared" si="293"/>
        <v>10.050301553313869</v>
      </c>
      <c r="CV352">
        <v>345</v>
      </c>
      <c r="CW352">
        <v>21.673005566191268</v>
      </c>
      <c r="CX352">
        <v>20.824482927290465</v>
      </c>
      <c r="CZ352">
        <f t="shared" si="294"/>
        <v>1</v>
      </c>
      <c r="DA352">
        <f t="shared" si="295"/>
        <v>0</v>
      </c>
      <c r="DB352">
        <f t="shared" si="296"/>
        <v>0.84852263890080337</v>
      </c>
      <c r="DE352">
        <v>345</v>
      </c>
      <c r="DF352">
        <v>28.612752637025018</v>
      </c>
      <c r="DG352">
        <v>12.762469815135011</v>
      </c>
      <c r="DI352">
        <f t="shared" si="297"/>
        <v>1</v>
      </c>
      <c r="DJ352">
        <f t="shared" si="298"/>
        <v>0</v>
      </c>
      <c r="DK352">
        <f t="shared" si="299"/>
        <v>15.850282821890007</v>
      </c>
      <c r="DN352">
        <v>345</v>
      </c>
      <c r="DO352">
        <v>23.52695628731858</v>
      </c>
      <c r="DP352">
        <v>30.638003759368754</v>
      </c>
      <c r="DR352">
        <f t="shared" si="300"/>
        <v>0</v>
      </c>
      <c r="DS352">
        <f t="shared" si="301"/>
        <v>1</v>
      </c>
      <c r="DT352">
        <f t="shared" si="302"/>
        <v>7.1110474720501742</v>
      </c>
      <c r="DW352">
        <v>345</v>
      </c>
      <c r="DX352">
        <v>27.255046736953283</v>
      </c>
      <c r="DY352">
        <v>24.582692715145637</v>
      </c>
      <c r="EA352">
        <f t="shared" si="303"/>
        <v>1</v>
      </c>
      <c r="EB352">
        <f t="shared" si="304"/>
        <v>0</v>
      </c>
      <c r="EC352">
        <f t="shared" si="305"/>
        <v>2.6723540218076458</v>
      </c>
      <c r="EF352">
        <v>345</v>
      </c>
      <c r="EG352">
        <v>18.648190276347325</v>
      </c>
      <c r="EH352">
        <v>16.24624176325381</v>
      </c>
      <c r="EJ352">
        <f t="shared" si="306"/>
        <v>1</v>
      </c>
      <c r="EK352">
        <f t="shared" si="307"/>
        <v>0</v>
      </c>
      <c r="EL352">
        <f t="shared" si="308"/>
        <v>2.4019485130935152</v>
      </c>
      <c r="EO352">
        <v>345</v>
      </c>
      <c r="EP352">
        <v>22.17222293393667</v>
      </c>
      <c r="EQ352">
        <v>8.4835031869905606</v>
      </c>
      <c r="ES352">
        <f t="shared" si="309"/>
        <v>1</v>
      </c>
      <c r="ET352">
        <f t="shared" si="310"/>
        <v>0</v>
      </c>
      <c r="EU352">
        <f t="shared" si="311"/>
        <v>13.688719746946109</v>
      </c>
    </row>
    <row r="353" spans="1:151" x14ac:dyDescent="0.25">
      <c r="A353">
        <v>346</v>
      </c>
      <c r="B353">
        <v>13.124337065194133</v>
      </c>
      <c r="C353">
        <v>9.3324872357575082</v>
      </c>
      <c r="E353">
        <f t="shared" si="261"/>
        <v>1</v>
      </c>
      <c r="F353">
        <f t="shared" si="263"/>
        <v>0</v>
      </c>
      <c r="G353">
        <f t="shared" si="262"/>
        <v>3.7918498294366252</v>
      </c>
      <c r="J353">
        <v>346</v>
      </c>
      <c r="K353">
        <v>20.467491912471992</v>
      </c>
      <c r="L353">
        <v>29.344530244497442</v>
      </c>
      <c r="N353">
        <f t="shared" si="264"/>
        <v>0</v>
      </c>
      <c r="O353">
        <f t="shared" si="265"/>
        <v>1</v>
      </c>
      <c r="P353">
        <f t="shared" si="266"/>
        <v>8.8770383320254496</v>
      </c>
      <c r="S353">
        <v>346</v>
      </c>
      <c r="T353">
        <v>21.227265647732818</v>
      </c>
      <c r="U353">
        <v>20.95030915312244</v>
      </c>
      <c r="W353">
        <f t="shared" si="267"/>
        <v>1</v>
      </c>
      <c r="X353">
        <f t="shared" si="268"/>
        <v>0</v>
      </c>
      <c r="Y353">
        <f t="shared" si="269"/>
        <v>0.27695649461037775</v>
      </c>
      <c r="AB353">
        <v>346</v>
      </c>
      <c r="AC353">
        <v>20.969719487236912</v>
      </c>
      <c r="AD353">
        <v>19.157191878237068</v>
      </c>
      <c r="AF353">
        <f t="shared" si="270"/>
        <v>1</v>
      </c>
      <c r="AG353">
        <f t="shared" si="271"/>
        <v>0</v>
      </c>
      <c r="AH353">
        <f t="shared" si="272"/>
        <v>1.8125276089998437</v>
      </c>
      <c r="AK353">
        <v>346</v>
      </c>
      <c r="AL353">
        <v>31.317301166351044</v>
      </c>
      <c r="AM353">
        <v>26.983225285057358</v>
      </c>
      <c r="AO353">
        <f t="shared" si="273"/>
        <v>1</v>
      </c>
      <c r="AP353">
        <f t="shared" si="274"/>
        <v>0</v>
      </c>
      <c r="AQ353">
        <f t="shared" si="275"/>
        <v>4.3340758812936855</v>
      </c>
      <c r="AT353">
        <v>346</v>
      </c>
      <c r="AU353">
        <v>17.090035760337184</v>
      </c>
      <c r="AV353">
        <v>14.837128964021138</v>
      </c>
      <c r="AX353">
        <f t="shared" si="276"/>
        <v>1</v>
      </c>
      <c r="AY353">
        <f t="shared" si="277"/>
        <v>0</v>
      </c>
      <c r="AZ353">
        <f t="shared" si="278"/>
        <v>2.2529067963160454</v>
      </c>
      <c r="BC353">
        <v>346</v>
      </c>
      <c r="BD353" t="e">
        <v>#N/A</v>
      </c>
      <c r="BE353" t="e">
        <v>#N/A</v>
      </c>
      <c r="BG353" t="e">
        <f t="shared" si="279"/>
        <v>#N/A</v>
      </c>
      <c r="BH353" t="e">
        <f t="shared" si="280"/>
        <v>#N/A</v>
      </c>
      <c r="BI353" t="e">
        <f t="shared" si="281"/>
        <v>#N/A</v>
      </c>
      <c r="BL353">
        <v>346</v>
      </c>
      <c r="BM353">
        <v>26.559555393651156</v>
      </c>
      <c r="BN353">
        <v>8.7252691597833056</v>
      </c>
      <c r="BP353">
        <f t="shared" si="282"/>
        <v>1</v>
      </c>
      <c r="BQ353">
        <f t="shared" si="283"/>
        <v>0</v>
      </c>
      <c r="BR353">
        <f t="shared" si="284"/>
        <v>17.83428623386785</v>
      </c>
      <c r="BU353">
        <v>346</v>
      </c>
      <c r="BV353">
        <v>23.086066883459193</v>
      </c>
      <c r="BW353">
        <v>16.184452233271635</v>
      </c>
      <c r="BY353">
        <f t="shared" si="285"/>
        <v>1</v>
      </c>
      <c r="BZ353">
        <f t="shared" si="286"/>
        <v>0</v>
      </c>
      <c r="CA353">
        <f t="shared" si="287"/>
        <v>6.9016146501875575</v>
      </c>
      <c r="CD353">
        <v>346</v>
      </c>
      <c r="CE353">
        <v>37.461025242671909</v>
      </c>
      <c r="CF353">
        <v>28.452635038719983</v>
      </c>
      <c r="CH353">
        <f t="shared" si="288"/>
        <v>1</v>
      </c>
      <c r="CI353">
        <f t="shared" si="289"/>
        <v>0</v>
      </c>
      <c r="CJ353">
        <f t="shared" si="290"/>
        <v>9.0083902039519259</v>
      </c>
      <c r="CM353">
        <v>346</v>
      </c>
      <c r="CN353">
        <v>22.72874188081239</v>
      </c>
      <c r="CO353">
        <v>13.335078139079913</v>
      </c>
      <c r="CQ353">
        <f t="shared" si="291"/>
        <v>1</v>
      </c>
      <c r="CR353">
        <f t="shared" si="292"/>
        <v>0</v>
      </c>
      <c r="CS353">
        <f t="shared" si="293"/>
        <v>9.3936637417324764</v>
      </c>
      <c r="CV353">
        <v>346</v>
      </c>
      <c r="CW353">
        <v>18.573063740837352</v>
      </c>
      <c r="CX353">
        <v>11.980663306868326</v>
      </c>
      <c r="CZ353">
        <f t="shared" si="294"/>
        <v>1</v>
      </c>
      <c r="DA353">
        <f t="shared" si="295"/>
        <v>0</v>
      </c>
      <c r="DB353">
        <f t="shared" si="296"/>
        <v>6.5924004339690256</v>
      </c>
      <c r="DE353">
        <v>346</v>
      </c>
      <c r="DF353">
        <v>11.806656745724325</v>
      </c>
      <c r="DG353">
        <v>33.442095939902124</v>
      </c>
      <c r="DI353">
        <f t="shared" si="297"/>
        <v>0</v>
      </c>
      <c r="DJ353">
        <f t="shared" si="298"/>
        <v>1</v>
      </c>
      <c r="DK353">
        <f t="shared" si="299"/>
        <v>21.635439194177799</v>
      </c>
      <c r="DN353">
        <v>346</v>
      </c>
      <c r="DO353">
        <v>20.126827504175839</v>
      </c>
      <c r="DP353">
        <v>27.251680687675726</v>
      </c>
      <c r="DR353">
        <f t="shared" si="300"/>
        <v>0</v>
      </c>
      <c r="DS353">
        <f t="shared" si="301"/>
        <v>1</v>
      </c>
      <c r="DT353">
        <f t="shared" si="302"/>
        <v>7.1248531834998872</v>
      </c>
      <c r="DW353">
        <v>346</v>
      </c>
      <c r="DX353">
        <v>3.1521159879040432</v>
      </c>
      <c r="DY353">
        <v>25.178227624610944</v>
      </c>
      <c r="EA353">
        <f t="shared" si="303"/>
        <v>0</v>
      </c>
      <c r="EB353">
        <f t="shared" si="304"/>
        <v>1</v>
      </c>
      <c r="EC353">
        <f t="shared" si="305"/>
        <v>22.026111636706901</v>
      </c>
      <c r="EF353">
        <v>346</v>
      </c>
      <c r="EG353">
        <v>23.124710652470032</v>
      </c>
      <c r="EH353">
        <v>17.610153282186772</v>
      </c>
      <c r="EJ353">
        <f t="shared" si="306"/>
        <v>1</v>
      </c>
      <c r="EK353">
        <f t="shared" si="307"/>
        <v>0</v>
      </c>
      <c r="EL353">
        <f t="shared" si="308"/>
        <v>5.51455737028326</v>
      </c>
      <c r="EO353">
        <v>346</v>
      </c>
      <c r="EP353">
        <v>23.937414422841648</v>
      </c>
      <c r="EQ353">
        <v>-15.526844045284509</v>
      </c>
      <c r="ES353">
        <f t="shared" si="309"/>
        <v>1</v>
      </c>
      <c r="ET353">
        <f t="shared" si="310"/>
        <v>0</v>
      </c>
      <c r="EU353">
        <f t="shared" si="311"/>
        <v>39.464258468126161</v>
      </c>
    </row>
    <row r="354" spans="1:151" x14ac:dyDescent="0.25">
      <c r="A354">
        <v>347</v>
      </c>
      <c r="B354">
        <v>11.008806634989133</v>
      </c>
      <c r="C354">
        <v>11.724086158054048</v>
      </c>
      <c r="E354">
        <f t="shared" si="261"/>
        <v>0</v>
      </c>
      <c r="F354">
        <f t="shared" si="263"/>
        <v>1</v>
      </c>
      <c r="G354">
        <f t="shared" si="262"/>
        <v>0.71527952306491471</v>
      </c>
      <c r="J354">
        <v>347</v>
      </c>
      <c r="K354">
        <v>26.178815747275181</v>
      </c>
      <c r="L354">
        <v>26.762988149202084</v>
      </c>
      <c r="N354">
        <f t="shared" si="264"/>
        <v>0</v>
      </c>
      <c r="O354">
        <f t="shared" si="265"/>
        <v>1</v>
      </c>
      <c r="P354">
        <f t="shared" si="266"/>
        <v>0.58417240192690301</v>
      </c>
      <c r="S354">
        <v>347</v>
      </c>
      <c r="T354">
        <v>14.510387721615846</v>
      </c>
      <c r="U354">
        <v>28.982753807730347</v>
      </c>
      <c r="W354">
        <f t="shared" si="267"/>
        <v>0</v>
      </c>
      <c r="X354">
        <f t="shared" si="268"/>
        <v>1</v>
      </c>
      <c r="Y354">
        <f t="shared" si="269"/>
        <v>14.472366086114501</v>
      </c>
      <c r="AB354">
        <v>347</v>
      </c>
      <c r="AC354">
        <v>22.895789791877295</v>
      </c>
      <c r="AD354">
        <v>19.618134350114484</v>
      </c>
      <c r="AF354">
        <f t="shared" si="270"/>
        <v>1</v>
      </c>
      <c r="AG354">
        <f t="shared" si="271"/>
        <v>0</v>
      </c>
      <c r="AH354">
        <f t="shared" si="272"/>
        <v>3.2776554417628105</v>
      </c>
      <c r="AK354">
        <v>347</v>
      </c>
      <c r="AL354">
        <v>19.481566745046884</v>
      </c>
      <c r="AM354">
        <v>18.171112009961703</v>
      </c>
      <c r="AO354">
        <f t="shared" si="273"/>
        <v>1</v>
      </c>
      <c r="AP354">
        <f t="shared" si="274"/>
        <v>0</v>
      </c>
      <c r="AQ354">
        <f t="shared" si="275"/>
        <v>1.3104547350851803</v>
      </c>
      <c r="AT354">
        <v>347</v>
      </c>
      <c r="AU354">
        <v>19.85315218277027</v>
      </c>
      <c r="AV354">
        <v>21.415666594797159</v>
      </c>
      <c r="AX354">
        <f t="shared" si="276"/>
        <v>0</v>
      </c>
      <c r="AY354">
        <f t="shared" si="277"/>
        <v>1</v>
      </c>
      <c r="AZ354">
        <f t="shared" si="278"/>
        <v>1.5625144120268892</v>
      </c>
      <c r="BC354">
        <v>347</v>
      </c>
      <c r="BD354" t="e">
        <v>#N/A</v>
      </c>
      <c r="BE354" t="e">
        <v>#N/A</v>
      </c>
      <c r="BG354" t="e">
        <f t="shared" si="279"/>
        <v>#N/A</v>
      </c>
      <c r="BH354" t="e">
        <f t="shared" si="280"/>
        <v>#N/A</v>
      </c>
      <c r="BI354" t="e">
        <f t="shared" si="281"/>
        <v>#N/A</v>
      </c>
      <c r="BL354">
        <v>347</v>
      </c>
      <c r="BM354">
        <v>29.054698628709613</v>
      </c>
      <c r="BN354">
        <v>10.048398908864131</v>
      </c>
      <c r="BP354">
        <f t="shared" si="282"/>
        <v>1</v>
      </c>
      <c r="BQ354">
        <f t="shared" si="283"/>
        <v>0</v>
      </c>
      <c r="BR354">
        <f t="shared" si="284"/>
        <v>19.00629971984548</v>
      </c>
      <c r="BU354">
        <v>347</v>
      </c>
      <c r="BV354">
        <v>29.953493419308643</v>
      </c>
      <c r="BW354">
        <v>20.064219227866424</v>
      </c>
      <c r="BY354">
        <f t="shared" si="285"/>
        <v>1</v>
      </c>
      <c r="BZ354">
        <f t="shared" si="286"/>
        <v>0</v>
      </c>
      <c r="CA354">
        <f t="shared" si="287"/>
        <v>9.8892741914422189</v>
      </c>
      <c r="CD354">
        <v>347</v>
      </c>
      <c r="CE354">
        <v>27.764274692310686</v>
      </c>
      <c r="CF354">
        <v>29.259969630627712</v>
      </c>
      <c r="CH354">
        <f t="shared" si="288"/>
        <v>0</v>
      </c>
      <c r="CI354">
        <f t="shared" si="289"/>
        <v>1</v>
      </c>
      <c r="CJ354">
        <f t="shared" si="290"/>
        <v>1.4956949383170262</v>
      </c>
      <c r="CM354">
        <v>347</v>
      </c>
      <c r="CN354">
        <v>23.17242804221554</v>
      </c>
      <c r="CO354">
        <v>18.767064260712694</v>
      </c>
      <c r="CQ354">
        <f t="shared" si="291"/>
        <v>1</v>
      </c>
      <c r="CR354">
        <f t="shared" si="292"/>
        <v>0</v>
      </c>
      <c r="CS354">
        <f t="shared" si="293"/>
        <v>4.4053637815028459</v>
      </c>
      <c r="CV354">
        <v>347</v>
      </c>
      <c r="CW354">
        <v>23.741313833528604</v>
      </c>
      <c r="CX354">
        <v>14.137985255704635</v>
      </c>
      <c r="CZ354">
        <f t="shared" si="294"/>
        <v>1</v>
      </c>
      <c r="DA354">
        <f t="shared" si="295"/>
        <v>0</v>
      </c>
      <c r="DB354">
        <f t="shared" si="296"/>
        <v>9.6033285778239694</v>
      </c>
      <c r="DE354">
        <v>347</v>
      </c>
      <c r="DF354">
        <v>18.889809963887004</v>
      </c>
      <c r="DG354">
        <v>22.614618315696855</v>
      </c>
      <c r="DI354">
        <f t="shared" si="297"/>
        <v>0</v>
      </c>
      <c r="DJ354">
        <f t="shared" si="298"/>
        <v>1</v>
      </c>
      <c r="DK354">
        <f t="shared" si="299"/>
        <v>3.7248083518098518</v>
      </c>
      <c r="DN354">
        <v>347</v>
      </c>
      <c r="DO354">
        <v>24.634391633554301</v>
      </c>
      <c r="DP354">
        <v>22.44151991582018</v>
      </c>
      <c r="DR354">
        <f t="shared" si="300"/>
        <v>1</v>
      </c>
      <c r="DS354">
        <f t="shared" si="301"/>
        <v>0</v>
      </c>
      <c r="DT354">
        <f t="shared" si="302"/>
        <v>2.1928717177341213</v>
      </c>
      <c r="DW354">
        <v>347</v>
      </c>
      <c r="DX354">
        <v>24.653807296862205</v>
      </c>
      <c r="DY354">
        <v>26.512321545556489</v>
      </c>
      <c r="EA354">
        <f t="shared" si="303"/>
        <v>0</v>
      </c>
      <c r="EB354">
        <f t="shared" si="304"/>
        <v>1</v>
      </c>
      <c r="EC354">
        <f t="shared" si="305"/>
        <v>1.8585142486942843</v>
      </c>
      <c r="EF354">
        <v>347</v>
      </c>
      <c r="EG354">
        <v>21.957698059952907</v>
      </c>
      <c r="EH354">
        <v>20.654478699787443</v>
      </c>
      <c r="EJ354">
        <f t="shared" si="306"/>
        <v>1</v>
      </c>
      <c r="EK354">
        <f t="shared" si="307"/>
        <v>0</v>
      </c>
      <c r="EL354">
        <f t="shared" si="308"/>
        <v>1.303219360165464</v>
      </c>
      <c r="EO354">
        <v>347</v>
      </c>
      <c r="EP354">
        <v>19.060889758677877</v>
      </c>
      <c r="EQ354">
        <v>53.66505073493235</v>
      </c>
      <c r="ES354">
        <f t="shared" si="309"/>
        <v>0</v>
      </c>
      <c r="ET354">
        <f t="shared" si="310"/>
        <v>1</v>
      </c>
      <c r="EU354">
        <f t="shared" si="311"/>
        <v>34.604160976254477</v>
      </c>
    </row>
    <row r="355" spans="1:151" x14ac:dyDescent="0.25">
      <c r="A355">
        <v>348</v>
      </c>
      <c r="B355">
        <v>12.47954080349963</v>
      </c>
      <c r="C355">
        <v>17.454444431807481</v>
      </c>
      <c r="E355">
        <f t="shared" si="261"/>
        <v>0</v>
      </c>
      <c r="F355">
        <f t="shared" si="263"/>
        <v>1</v>
      </c>
      <c r="G355">
        <f t="shared" si="262"/>
        <v>4.9749036283078514</v>
      </c>
      <c r="J355">
        <v>348</v>
      </c>
      <c r="K355">
        <v>25.995440929456137</v>
      </c>
      <c r="L355">
        <v>16.052269478308357</v>
      </c>
      <c r="N355">
        <f t="shared" si="264"/>
        <v>1</v>
      </c>
      <c r="O355">
        <f t="shared" si="265"/>
        <v>0</v>
      </c>
      <c r="P355">
        <f t="shared" si="266"/>
        <v>9.94317145114778</v>
      </c>
      <c r="S355">
        <v>348</v>
      </c>
      <c r="T355">
        <v>25.45017065285392</v>
      </c>
      <c r="U355">
        <v>38.557243397833972</v>
      </c>
      <c r="W355">
        <f t="shared" si="267"/>
        <v>0</v>
      </c>
      <c r="X355">
        <f t="shared" si="268"/>
        <v>1</v>
      </c>
      <c r="Y355">
        <f t="shared" si="269"/>
        <v>13.107072744980051</v>
      </c>
      <c r="AB355">
        <v>348</v>
      </c>
      <c r="AC355">
        <v>22.321171331493257</v>
      </c>
      <c r="AD355">
        <v>19.175503699609997</v>
      </c>
      <c r="AF355">
        <f t="shared" si="270"/>
        <v>1</v>
      </c>
      <c r="AG355">
        <f t="shared" si="271"/>
        <v>0</v>
      </c>
      <c r="AH355">
        <f t="shared" si="272"/>
        <v>3.1456676318832599</v>
      </c>
      <c r="AK355">
        <v>348</v>
      </c>
      <c r="AL355">
        <v>18.452311152247024</v>
      </c>
      <c r="AM355">
        <v>37.467844127820676</v>
      </c>
      <c r="AO355">
        <f t="shared" si="273"/>
        <v>0</v>
      </c>
      <c r="AP355">
        <f t="shared" si="274"/>
        <v>1</v>
      </c>
      <c r="AQ355">
        <f t="shared" si="275"/>
        <v>19.015532975573652</v>
      </c>
      <c r="AT355">
        <v>348</v>
      </c>
      <c r="AU355">
        <v>19.814056222071677</v>
      </c>
      <c r="AV355">
        <v>26.768194619369662</v>
      </c>
      <c r="AX355">
        <f t="shared" si="276"/>
        <v>0</v>
      </c>
      <c r="AY355">
        <f t="shared" si="277"/>
        <v>1</v>
      </c>
      <c r="AZ355">
        <f t="shared" si="278"/>
        <v>6.9541383972979851</v>
      </c>
      <c r="BC355">
        <v>348</v>
      </c>
      <c r="BD355" t="e">
        <v>#N/A</v>
      </c>
      <c r="BE355" t="e">
        <v>#N/A</v>
      </c>
      <c r="BG355" t="e">
        <f t="shared" si="279"/>
        <v>#N/A</v>
      </c>
      <c r="BH355" t="e">
        <f t="shared" si="280"/>
        <v>#N/A</v>
      </c>
      <c r="BI355" t="e">
        <f t="shared" si="281"/>
        <v>#N/A</v>
      </c>
      <c r="BL355">
        <v>348</v>
      </c>
      <c r="BM355">
        <v>27.031156833359329</v>
      </c>
      <c r="BN355">
        <v>11.947493751643322</v>
      </c>
      <c r="BP355">
        <f t="shared" si="282"/>
        <v>1</v>
      </c>
      <c r="BQ355">
        <f t="shared" si="283"/>
        <v>0</v>
      </c>
      <c r="BR355">
        <f t="shared" si="284"/>
        <v>15.083663081716008</v>
      </c>
      <c r="BU355">
        <v>348</v>
      </c>
      <c r="BV355">
        <v>29.671212544355555</v>
      </c>
      <c r="BW355">
        <v>16.82786094117176</v>
      </c>
      <c r="BY355">
        <f t="shared" si="285"/>
        <v>1</v>
      </c>
      <c r="BZ355">
        <f t="shared" si="286"/>
        <v>0</v>
      </c>
      <c r="CA355">
        <f t="shared" si="287"/>
        <v>12.843351603183795</v>
      </c>
      <c r="CD355">
        <v>348</v>
      </c>
      <c r="CE355">
        <v>21.234617118431174</v>
      </c>
      <c r="CF355">
        <v>25.670934020465602</v>
      </c>
      <c r="CH355">
        <f t="shared" si="288"/>
        <v>0</v>
      </c>
      <c r="CI355">
        <f t="shared" si="289"/>
        <v>1</v>
      </c>
      <c r="CJ355">
        <f t="shared" si="290"/>
        <v>4.4363169020344273</v>
      </c>
      <c r="CM355">
        <v>348</v>
      </c>
      <c r="CN355">
        <v>19.505863670210847</v>
      </c>
      <c r="CO355">
        <v>2.4373587153452192</v>
      </c>
      <c r="CQ355">
        <f t="shared" si="291"/>
        <v>1</v>
      </c>
      <c r="CR355">
        <f t="shared" si="292"/>
        <v>0</v>
      </c>
      <c r="CS355">
        <f t="shared" si="293"/>
        <v>17.068504954865627</v>
      </c>
      <c r="CV355">
        <v>348</v>
      </c>
      <c r="CW355">
        <v>20.583131912814167</v>
      </c>
      <c r="CX355">
        <v>16.988541321688977</v>
      </c>
      <c r="CZ355">
        <f t="shared" si="294"/>
        <v>1</v>
      </c>
      <c r="DA355">
        <f t="shared" si="295"/>
        <v>0</v>
      </c>
      <c r="DB355">
        <f t="shared" si="296"/>
        <v>3.5945905911251899</v>
      </c>
      <c r="DE355">
        <v>348</v>
      </c>
      <c r="DF355">
        <v>20.053860324635533</v>
      </c>
      <c r="DG355">
        <v>22.569809187756043</v>
      </c>
      <c r="DI355">
        <f t="shared" si="297"/>
        <v>0</v>
      </c>
      <c r="DJ355">
        <f t="shared" si="298"/>
        <v>1</v>
      </c>
      <c r="DK355">
        <f t="shared" si="299"/>
        <v>2.51594886312051</v>
      </c>
      <c r="DN355">
        <v>348</v>
      </c>
      <c r="DO355">
        <v>16.288436687452908</v>
      </c>
      <c r="DP355">
        <v>21.381280589250725</v>
      </c>
      <c r="DR355">
        <f t="shared" si="300"/>
        <v>0</v>
      </c>
      <c r="DS355">
        <f t="shared" si="301"/>
        <v>1</v>
      </c>
      <c r="DT355">
        <f t="shared" si="302"/>
        <v>5.0928439017978171</v>
      </c>
      <c r="DW355">
        <v>348</v>
      </c>
      <c r="DX355">
        <v>14.397139360079734</v>
      </c>
      <c r="DY355">
        <v>32.784378628684976</v>
      </c>
      <c r="EA355">
        <f t="shared" si="303"/>
        <v>0</v>
      </c>
      <c r="EB355">
        <f t="shared" si="304"/>
        <v>1</v>
      </c>
      <c r="EC355">
        <f t="shared" si="305"/>
        <v>18.387239268605242</v>
      </c>
      <c r="EF355">
        <v>348</v>
      </c>
      <c r="EG355">
        <v>22.357191910579651</v>
      </c>
      <c r="EH355">
        <v>18.206217876088196</v>
      </c>
      <c r="EJ355">
        <f t="shared" si="306"/>
        <v>1</v>
      </c>
      <c r="EK355">
        <f t="shared" si="307"/>
        <v>0</v>
      </c>
      <c r="EL355">
        <f t="shared" si="308"/>
        <v>4.1509740344914547</v>
      </c>
      <c r="EO355">
        <v>348</v>
      </c>
      <c r="EP355">
        <v>21.979529054620208</v>
      </c>
      <c r="EQ355">
        <v>26.556552828127749</v>
      </c>
      <c r="ES355">
        <f t="shared" si="309"/>
        <v>0</v>
      </c>
      <c r="ET355">
        <f t="shared" si="310"/>
        <v>1</v>
      </c>
      <c r="EU355">
        <f t="shared" si="311"/>
        <v>4.5770237735075412</v>
      </c>
    </row>
    <row r="356" spans="1:151" x14ac:dyDescent="0.25">
      <c r="A356">
        <v>349</v>
      </c>
      <c r="B356">
        <v>10.913981651446759</v>
      </c>
      <c r="C356">
        <v>24.502904447858306</v>
      </c>
      <c r="E356">
        <f t="shared" si="261"/>
        <v>0</v>
      </c>
      <c r="F356">
        <f t="shared" si="263"/>
        <v>1</v>
      </c>
      <c r="G356">
        <f t="shared" si="262"/>
        <v>13.588922796411547</v>
      </c>
      <c r="J356">
        <v>349</v>
      </c>
      <c r="K356">
        <v>14.00328940364288</v>
      </c>
      <c r="L356">
        <v>31.284795338571421</v>
      </c>
      <c r="N356">
        <f t="shared" si="264"/>
        <v>0</v>
      </c>
      <c r="O356">
        <f t="shared" si="265"/>
        <v>1</v>
      </c>
      <c r="P356">
        <f t="shared" si="266"/>
        <v>17.281505934928539</v>
      </c>
      <c r="S356">
        <v>349</v>
      </c>
      <c r="T356">
        <v>22.086606623595468</v>
      </c>
      <c r="U356">
        <v>34.626440616664574</v>
      </c>
      <c r="W356">
        <f t="shared" si="267"/>
        <v>0</v>
      </c>
      <c r="X356">
        <f t="shared" si="268"/>
        <v>1</v>
      </c>
      <c r="Y356">
        <f t="shared" si="269"/>
        <v>12.539833993069106</v>
      </c>
      <c r="AB356">
        <v>349</v>
      </c>
      <c r="AC356">
        <v>28.861047111406705</v>
      </c>
      <c r="AD356">
        <v>17.310178884556684</v>
      </c>
      <c r="AF356">
        <f t="shared" si="270"/>
        <v>1</v>
      </c>
      <c r="AG356">
        <f t="shared" si="271"/>
        <v>0</v>
      </c>
      <c r="AH356">
        <f t="shared" si="272"/>
        <v>11.550868226850021</v>
      </c>
      <c r="AK356">
        <v>349</v>
      </c>
      <c r="AL356">
        <v>14.887122447056306</v>
      </c>
      <c r="AM356">
        <v>48.714007502856596</v>
      </c>
      <c r="AO356">
        <f t="shared" si="273"/>
        <v>0</v>
      </c>
      <c r="AP356">
        <f t="shared" si="274"/>
        <v>1</v>
      </c>
      <c r="AQ356">
        <f t="shared" si="275"/>
        <v>33.82688505580029</v>
      </c>
      <c r="AT356">
        <v>349</v>
      </c>
      <c r="AU356">
        <v>18.949654610965233</v>
      </c>
      <c r="AV356">
        <v>18.583744297035256</v>
      </c>
      <c r="AX356">
        <f t="shared" si="276"/>
        <v>1</v>
      </c>
      <c r="AY356">
        <f t="shared" si="277"/>
        <v>0</v>
      </c>
      <c r="AZ356">
        <f t="shared" si="278"/>
        <v>0.36591031392997664</v>
      </c>
      <c r="BC356">
        <v>349</v>
      </c>
      <c r="BD356" t="e">
        <v>#N/A</v>
      </c>
      <c r="BE356" t="e">
        <v>#N/A</v>
      </c>
      <c r="BG356" t="e">
        <f t="shared" si="279"/>
        <v>#N/A</v>
      </c>
      <c r="BH356" t="e">
        <f t="shared" si="280"/>
        <v>#N/A</v>
      </c>
      <c r="BI356" t="e">
        <f t="shared" si="281"/>
        <v>#N/A</v>
      </c>
      <c r="BL356">
        <v>349</v>
      </c>
      <c r="BM356">
        <v>21.320742255812938</v>
      </c>
      <c r="BN356">
        <v>9.0890885581431782</v>
      </c>
      <c r="BP356">
        <f t="shared" si="282"/>
        <v>1</v>
      </c>
      <c r="BQ356">
        <f t="shared" si="283"/>
        <v>0</v>
      </c>
      <c r="BR356">
        <f t="shared" si="284"/>
        <v>12.23165369766976</v>
      </c>
      <c r="BU356">
        <v>349</v>
      </c>
      <c r="BV356">
        <v>14.264857842350976</v>
      </c>
      <c r="BW356">
        <v>17.99497834637841</v>
      </c>
      <c r="BY356">
        <f t="shared" si="285"/>
        <v>0</v>
      </c>
      <c r="BZ356">
        <f t="shared" si="286"/>
        <v>1</v>
      </c>
      <c r="CA356">
        <f t="shared" si="287"/>
        <v>3.7301205040274343</v>
      </c>
      <c r="CD356">
        <v>349</v>
      </c>
      <c r="CE356">
        <v>21.074759758467049</v>
      </c>
      <c r="CF356">
        <v>47.194074656424398</v>
      </c>
      <c r="CH356">
        <f t="shared" si="288"/>
        <v>0</v>
      </c>
      <c r="CI356">
        <f t="shared" si="289"/>
        <v>1</v>
      </c>
      <c r="CJ356">
        <f t="shared" si="290"/>
        <v>26.119314897957349</v>
      </c>
      <c r="CM356">
        <v>349</v>
      </c>
      <c r="CN356">
        <v>19.690262247749661</v>
      </c>
      <c r="CO356">
        <v>40.355910925755111</v>
      </c>
      <c r="CQ356">
        <f t="shared" si="291"/>
        <v>0</v>
      </c>
      <c r="CR356">
        <f t="shared" si="292"/>
        <v>1</v>
      </c>
      <c r="CS356">
        <f t="shared" si="293"/>
        <v>20.66564867800545</v>
      </c>
      <c r="CV356">
        <v>349</v>
      </c>
      <c r="CW356">
        <v>17.040235253417226</v>
      </c>
      <c r="CX356">
        <v>14.346171573546144</v>
      </c>
      <c r="CZ356">
        <f t="shared" si="294"/>
        <v>1</v>
      </c>
      <c r="DA356">
        <f t="shared" si="295"/>
        <v>0</v>
      </c>
      <c r="DB356">
        <f t="shared" si="296"/>
        <v>2.694063679871082</v>
      </c>
      <c r="DE356">
        <v>349</v>
      </c>
      <c r="DF356">
        <v>24.086436616054772</v>
      </c>
      <c r="DG356">
        <v>21.049821853178244</v>
      </c>
      <c r="DI356">
        <f t="shared" si="297"/>
        <v>1</v>
      </c>
      <c r="DJ356">
        <f t="shared" si="298"/>
        <v>0</v>
      </c>
      <c r="DK356">
        <f t="shared" si="299"/>
        <v>3.0366147628765283</v>
      </c>
      <c r="DN356">
        <v>349</v>
      </c>
      <c r="DO356">
        <v>26.490053561809447</v>
      </c>
      <c r="DP356">
        <v>10.473183494263825</v>
      </c>
      <c r="DR356">
        <f t="shared" si="300"/>
        <v>1</v>
      </c>
      <c r="DS356">
        <f t="shared" si="301"/>
        <v>0</v>
      </c>
      <c r="DT356">
        <f t="shared" si="302"/>
        <v>16.016870067545621</v>
      </c>
      <c r="DW356">
        <v>349</v>
      </c>
      <c r="DX356">
        <v>24.678231204198802</v>
      </c>
      <c r="DY356">
        <v>24.99082035802579</v>
      </c>
      <c r="EA356">
        <f t="shared" si="303"/>
        <v>0</v>
      </c>
      <c r="EB356">
        <f t="shared" si="304"/>
        <v>1</v>
      </c>
      <c r="EC356">
        <f t="shared" si="305"/>
        <v>0.3125891538269876</v>
      </c>
      <c r="EF356">
        <v>349</v>
      </c>
      <c r="EG356">
        <v>18.129213288181685</v>
      </c>
      <c r="EH356">
        <v>10.697429886424178</v>
      </c>
      <c r="EJ356">
        <f t="shared" si="306"/>
        <v>1</v>
      </c>
      <c r="EK356">
        <f t="shared" si="307"/>
        <v>0</v>
      </c>
      <c r="EL356">
        <f t="shared" si="308"/>
        <v>7.4317834017575066</v>
      </c>
      <c r="EO356">
        <v>349</v>
      </c>
      <c r="EP356">
        <v>18.380761486044484</v>
      </c>
      <c r="EQ356">
        <v>40.971153351838524</v>
      </c>
      <c r="ES356">
        <f t="shared" si="309"/>
        <v>0</v>
      </c>
      <c r="ET356">
        <f t="shared" si="310"/>
        <v>1</v>
      </c>
      <c r="EU356">
        <f t="shared" si="311"/>
        <v>22.590391865794039</v>
      </c>
    </row>
    <row r="357" spans="1:151" x14ac:dyDescent="0.25">
      <c r="A357">
        <v>350</v>
      </c>
      <c r="B357">
        <v>7.0476892828456279</v>
      </c>
      <c r="C357">
        <v>50.31756693701567</v>
      </c>
      <c r="E357">
        <f t="shared" si="261"/>
        <v>0</v>
      </c>
      <c r="F357">
        <f t="shared" si="263"/>
        <v>1</v>
      </c>
      <c r="G357">
        <f t="shared" si="262"/>
        <v>43.269877654170045</v>
      </c>
      <c r="J357">
        <v>350</v>
      </c>
      <c r="K357">
        <v>28.355486682768621</v>
      </c>
      <c r="L357">
        <v>21.709989913876381</v>
      </c>
      <c r="N357">
        <f t="shared" si="264"/>
        <v>1</v>
      </c>
      <c r="O357">
        <f t="shared" si="265"/>
        <v>0</v>
      </c>
      <c r="P357">
        <f t="shared" si="266"/>
        <v>6.6454967688922402</v>
      </c>
      <c r="S357">
        <v>350</v>
      </c>
      <c r="T357">
        <v>21.009446716049894</v>
      </c>
      <c r="U357">
        <v>28.876968534007904</v>
      </c>
      <c r="W357">
        <f t="shared" si="267"/>
        <v>0</v>
      </c>
      <c r="X357">
        <f t="shared" si="268"/>
        <v>1</v>
      </c>
      <c r="Y357">
        <f t="shared" si="269"/>
        <v>7.8675218179580106</v>
      </c>
      <c r="AB357">
        <v>350</v>
      </c>
      <c r="AC357">
        <v>25.38427607820547</v>
      </c>
      <c r="AD357">
        <v>17.702258532896391</v>
      </c>
      <c r="AF357">
        <f t="shared" si="270"/>
        <v>1</v>
      </c>
      <c r="AG357">
        <f t="shared" si="271"/>
        <v>0</v>
      </c>
      <c r="AH357">
        <f t="shared" si="272"/>
        <v>7.6820175453090798</v>
      </c>
      <c r="AK357">
        <v>350</v>
      </c>
      <c r="AL357">
        <v>31.226337439879309</v>
      </c>
      <c r="AM357">
        <v>34.392770577668053</v>
      </c>
      <c r="AO357">
        <f t="shared" si="273"/>
        <v>0</v>
      </c>
      <c r="AP357">
        <f t="shared" si="274"/>
        <v>1</v>
      </c>
      <c r="AQ357">
        <f t="shared" si="275"/>
        <v>3.1664331377887436</v>
      </c>
      <c r="AT357">
        <v>350</v>
      </c>
      <c r="AU357">
        <v>14.857537150698057</v>
      </c>
      <c r="AV357">
        <v>27.388008509282844</v>
      </c>
      <c r="AX357">
        <f t="shared" si="276"/>
        <v>0</v>
      </c>
      <c r="AY357">
        <f t="shared" si="277"/>
        <v>1</v>
      </c>
      <c r="AZ357">
        <f t="shared" si="278"/>
        <v>12.530471358584787</v>
      </c>
      <c r="BC357">
        <v>350</v>
      </c>
      <c r="BD357" t="e">
        <v>#N/A</v>
      </c>
      <c r="BE357" t="e">
        <v>#N/A</v>
      </c>
      <c r="BG357" t="e">
        <f t="shared" si="279"/>
        <v>#N/A</v>
      </c>
      <c r="BH357" t="e">
        <f t="shared" si="280"/>
        <v>#N/A</v>
      </c>
      <c r="BI357" t="e">
        <f t="shared" si="281"/>
        <v>#N/A</v>
      </c>
      <c r="BL357">
        <v>350</v>
      </c>
      <c r="BM357">
        <v>29.432973500195047</v>
      </c>
      <c r="BN357">
        <v>17.338879220969734</v>
      </c>
      <c r="BP357">
        <f t="shared" si="282"/>
        <v>1</v>
      </c>
      <c r="BQ357">
        <f t="shared" si="283"/>
        <v>0</v>
      </c>
      <c r="BR357">
        <f t="shared" si="284"/>
        <v>12.094094279225313</v>
      </c>
      <c r="BU357">
        <v>350</v>
      </c>
      <c r="BV357">
        <v>7.0215071952374402</v>
      </c>
      <c r="BW357">
        <v>22.840756145813572</v>
      </c>
      <c r="BY357">
        <f t="shared" si="285"/>
        <v>0</v>
      </c>
      <c r="BZ357">
        <f t="shared" si="286"/>
        <v>1</v>
      </c>
      <c r="CA357">
        <f t="shared" si="287"/>
        <v>15.819248950576132</v>
      </c>
      <c r="CD357">
        <v>350</v>
      </c>
      <c r="CE357">
        <v>22.255922351879082</v>
      </c>
      <c r="CF357">
        <v>13.57892430664441</v>
      </c>
      <c r="CH357">
        <f t="shared" si="288"/>
        <v>1</v>
      </c>
      <c r="CI357">
        <f t="shared" si="289"/>
        <v>0</v>
      </c>
      <c r="CJ357">
        <f t="shared" si="290"/>
        <v>8.6769980452346722</v>
      </c>
      <c r="CM357">
        <v>350</v>
      </c>
      <c r="CN357">
        <v>17.434224083930992</v>
      </c>
      <c r="CO357">
        <v>18.026641486541354</v>
      </c>
      <c r="CQ357">
        <f t="shared" si="291"/>
        <v>0</v>
      </c>
      <c r="CR357">
        <f t="shared" si="292"/>
        <v>1</v>
      </c>
      <c r="CS357">
        <f t="shared" si="293"/>
        <v>0.59241740261036213</v>
      </c>
      <c r="CV357">
        <v>350</v>
      </c>
      <c r="CW357">
        <v>23.657724640646745</v>
      </c>
      <c r="CX357">
        <v>16.561307544975818</v>
      </c>
      <c r="CZ357">
        <f t="shared" si="294"/>
        <v>1</v>
      </c>
      <c r="DA357">
        <f t="shared" si="295"/>
        <v>0</v>
      </c>
      <c r="DB357">
        <f t="shared" si="296"/>
        <v>7.096417095670926</v>
      </c>
      <c r="DE357">
        <v>350</v>
      </c>
      <c r="DF357">
        <v>10.254099590573226</v>
      </c>
      <c r="DG357">
        <v>17.93778732124067</v>
      </c>
      <c r="DI357">
        <f t="shared" si="297"/>
        <v>0</v>
      </c>
      <c r="DJ357">
        <f t="shared" si="298"/>
        <v>1</v>
      </c>
      <c r="DK357">
        <f t="shared" si="299"/>
        <v>7.6836877306674438</v>
      </c>
      <c r="DN357">
        <v>350</v>
      </c>
      <c r="DO357">
        <v>27.289142480968124</v>
      </c>
      <c r="DP357">
        <v>18.97816596504639</v>
      </c>
      <c r="DR357">
        <f t="shared" si="300"/>
        <v>1</v>
      </c>
      <c r="DS357">
        <f t="shared" si="301"/>
        <v>0</v>
      </c>
      <c r="DT357">
        <f t="shared" si="302"/>
        <v>8.3109765159217339</v>
      </c>
      <c r="DW357">
        <v>350</v>
      </c>
      <c r="DX357">
        <v>14.360083994236003</v>
      </c>
      <c r="DY357">
        <v>28.163532282142949</v>
      </c>
      <c r="EA357">
        <f t="shared" si="303"/>
        <v>0</v>
      </c>
      <c r="EB357">
        <f t="shared" si="304"/>
        <v>1</v>
      </c>
      <c r="EC357">
        <f t="shared" si="305"/>
        <v>13.803448287906946</v>
      </c>
      <c r="EF357">
        <v>350</v>
      </c>
      <c r="EG357">
        <v>17.136847463989859</v>
      </c>
      <c r="EH357">
        <v>17.001420991876849</v>
      </c>
      <c r="EJ357">
        <f t="shared" si="306"/>
        <v>1</v>
      </c>
      <c r="EK357">
        <f t="shared" si="307"/>
        <v>0</v>
      </c>
      <c r="EL357">
        <f t="shared" si="308"/>
        <v>0.13542647211301073</v>
      </c>
      <c r="EO357">
        <v>350</v>
      </c>
      <c r="EP357">
        <v>20.09802546903024</v>
      </c>
      <c r="EQ357">
        <v>15.868860812137381</v>
      </c>
      <c r="ES357">
        <f t="shared" si="309"/>
        <v>1</v>
      </c>
      <c r="ET357">
        <f t="shared" si="310"/>
        <v>0</v>
      </c>
      <c r="EU357">
        <f t="shared" si="311"/>
        <v>4.2291646568928591</v>
      </c>
    </row>
    <row r="358" spans="1:151" x14ac:dyDescent="0.25">
      <c r="A358">
        <v>351</v>
      </c>
      <c r="B358">
        <v>14.469179876831676</v>
      </c>
      <c r="C358">
        <v>16.820984593574934</v>
      </c>
      <c r="E358">
        <f t="shared" si="261"/>
        <v>0</v>
      </c>
      <c r="F358">
        <f t="shared" si="263"/>
        <v>1</v>
      </c>
      <c r="G358">
        <f t="shared" si="262"/>
        <v>2.3518047167432581</v>
      </c>
      <c r="J358">
        <v>351</v>
      </c>
      <c r="K358">
        <v>8.8487709505620007</v>
      </c>
      <c r="L358">
        <v>19.080349648575115</v>
      </c>
      <c r="N358">
        <f t="shared" si="264"/>
        <v>0</v>
      </c>
      <c r="O358">
        <f t="shared" si="265"/>
        <v>1</v>
      </c>
      <c r="P358">
        <f t="shared" si="266"/>
        <v>10.231578698013115</v>
      </c>
      <c r="S358">
        <v>351</v>
      </c>
      <c r="T358">
        <v>17.980122345067098</v>
      </c>
      <c r="U358">
        <v>7.9124687274362486</v>
      </c>
      <c r="W358">
        <f t="shared" si="267"/>
        <v>1</v>
      </c>
      <c r="X358">
        <f t="shared" si="268"/>
        <v>0</v>
      </c>
      <c r="Y358">
        <f t="shared" si="269"/>
        <v>10.06765361763085</v>
      </c>
      <c r="AB358">
        <v>351</v>
      </c>
      <c r="AC358">
        <v>8.1651137014061312</v>
      </c>
      <c r="AD358">
        <v>18.266866765557651</v>
      </c>
      <c r="AF358">
        <f t="shared" si="270"/>
        <v>0</v>
      </c>
      <c r="AG358">
        <f t="shared" si="271"/>
        <v>1</v>
      </c>
      <c r="AH358">
        <f t="shared" si="272"/>
        <v>10.10175306415152</v>
      </c>
      <c r="AK358">
        <v>351</v>
      </c>
      <c r="AL358">
        <v>26.16826642078663</v>
      </c>
      <c r="AM358">
        <v>11.303187801341686</v>
      </c>
      <c r="AO358">
        <f t="shared" si="273"/>
        <v>1</v>
      </c>
      <c r="AP358">
        <f t="shared" si="274"/>
        <v>0</v>
      </c>
      <c r="AQ358">
        <f t="shared" si="275"/>
        <v>14.865078619444944</v>
      </c>
      <c r="AT358">
        <v>351</v>
      </c>
      <c r="AU358">
        <v>10.648609902952737</v>
      </c>
      <c r="AV358">
        <v>21.750386977854493</v>
      </c>
      <c r="AX358">
        <f t="shared" si="276"/>
        <v>0</v>
      </c>
      <c r="AY358">
        <f t="shared" si="277"/>
        <v>1</v>
      </c>
      <c r="AZ358">
        <f t="shared" si="278"/>
        <v>11.101777074901756</v>
      </c>
      <c r="BC358">
        <v>351</v>
      </c>
      <c r="BD358" t="e">
        <v>#N/A</v>
      </c>
      <c r="BE358" t="e">
        <v>#N/A</v>
      </c>
      <c r="BG358" t="e">
        <f t="shared" si="279"/>
        <v>#N/A</v>
      </c>
      <c r="BH358" t="e">
        <f t="shared" si="280"/>
        <v>#N/A</v>
      </c>
      <c r="BI358" t="e">
        <f t="shared" si="281"/>
        <v>#N/A</v>
      </c>
      <c r="BL358">
        <v>351</v>
      </c>
      <c r="BM358">
        <v>21.836982212831195</v>
      </c>
      <c r="BN358">
        <v>9.2365341529985443</v>
      </c>
      <c r="BP358">
        <f t="shared" si="282"/>
        <v>1</v>
      </c>
      <c r="BQ358">
        <f t="shared" si="283"/>
        <v>0</v>
      </c>
      <c r="BR358">
        <f t="shared" si="284"/>
        <v>12.600448059832651</v>
      </c>
      <c r="BU358">
        <v>351</v>
      </c>
      <c r="BV358">
        <v>22.996816895796151</v>
      </c>
      <c r="BW358">
        <v>25.470117136593409</v>
      </c>
      <c r="BY358">
        <f t="shared" si="285"/>
        <v>0</v>
      </c>
      <c r="BZ358">
        <f t="shared" si="286"/>
        <v>1</v>
      </c>
      <c r="CA358">
        <f t="shared" si="287"/>
        <v>2.4733002407972577</v>
      </c>
      <c r="CD358">
        <v>351</v>
      </c>
      <c r="CE358">
        <v>30.282256568806741</v>
      </c>
      <c r="CF358">
        <v>27.853428459128182</v>
      </c>
      <c r="CH358">
        <f t="shared" si="288"/>
        <v>1</v>
      </c>
      <c r="CI358">
        <f t="shared" si="289"/>
        <v>0</v>
      </c>
      <c r="CJ358">
        <f t="shared" si="290"/>
        <v>2.4288281096785589</v>
      </c>
      <c r="CM358">
        <v>351</v>
      </c>
      <c r="CN358">
        <v>20.329534708317027</v>
      </c>
      <c r="CO358">
        <v>36.307217891156029</v>
      </c>
      <c r="CQ358">
        <f t="shared" si="291"/>
        <v>0</v>
      </c>
      <c r="CR358">
        <f t="shared" si="292"/>
        <v>1</v>
      </c>
      <c r="CS358">
        <f t="shared" si="293"/>
        <v>15.977683182839002</v>
      </c>
      <c r="CV358">
        <v>351</v>
      </c>
      <c r="CW358">
        <v>17.520272700942321</v>
      </c>
      <c r="CX358">
        <v>13.538944440590395</v>
      </c>
      <c r="CZ358">
        <f t="shared" si="294"/>
        <v>1</v>
      </c>
      <c r="DA358">
        <f t="shared" si="295"/>
        <v>0</v>
      </c>
      <c r="DB358">
        <f t="shared" si="296"/>
        <v>3.9813282603519262</v>
      </c>
      <c r="DE358">
        <v>351</v>
      </c>
      <c r="DF358">
        <v>19.753674271184966</v>
      </c>
      <c r="DG358">
        <v>24.069225012590739</v>
      </c>
      <c r="DI358">
        <f t="shared" si="297"/>
        <v>0</v>
      </c>
      <c r="DJ358">
        <f t="shared" si="298"/>
        <v>1</v>
      </c>
      <c r="DK358">
        <f t="shared" si="299"/>
        <v>4.3155507414057723</v>
      </c>
      <c r="DN358">
        <v>351</v>
      </c>
      <c r="DO358">
        <v>20.996346278707076</v>
      </c>
      <c r="DP358">
        <v>21.898711624962655</v>
      </c>
      <c r="DR358">
        <f t="shared" si="300"/>
        <v>0</v>
      </c>
      <c r="DS358">
        <f t="shared" si="301"/>
        <v>1</v>
      </c>
      <c r="DT358">
        <f t="shared" si="302"/>
        <v>0.90236534625557852</v>
      </c>
      <c r="DW358">
        <v>351</v>
      </c>
      <c r="DX358">
        <v>23.496354813997634</v>
      </c>
      <c r="DY358">
        <v>13.12140657319712</v>
      </c>
      <c r="EA358">
        <f t="shared" si="303"/>
        <v>1</v>
      </c>
      <c r="EB358">
        <f t="shared" si="304"/>
        <v>0</v>
      </c>
      <c r="EC358">
        <f t="shared" si="305"/>
        <v>10.374948240800514</v>
      </c>
      <c r="EF358">
        <v>351</v>
      </c>
      <c r="EG358">
        <v>16.236858668824556</v>
      </c>
      <c r="EH358">
        <v>15.319068118641297</v>
      </c>
      <c r="EJ358">
        <f t="shared" si="306"/>
        <v>1</v>
      </c>
      <c r="EK358">
        <f t="shared" si="307"/>
        <v>0</v>
      </c>
      <c r="EL358">
        <f t="shared" si="308"/>
        <v>0.91779055018325906</v>
      </c>
      <c r="EO358">
        <v>351</v>
      </c>
      <c r="EP358">
        <v>16.804572192651449</v>
      </c>
      <c r="EQ358">
        <v>21.400700231250021</v>
      </c>
      <c r="ES358">
        <f t="shared" si="309"/>
        <v>0</v>
      </c>
      <c r="ET358">
        <f t="shared" si="310"/>
        <v>1</v>
      </c>
      <c r="EU358">
        <f t="shared" si="311"/>
        <v>4.5961280385985717</v>
      </c>
    </row>
    <row r="359" spans="1:151" x14ac:dyDescent="0.25">
      <c r="A359">
        <v>352</v>
      </c>
      <c r="B359">
        <v>7.9095690241919261</v>
      </c>
      <c r="C359">
        <v>37.018190760339046</v>
      </c>
      <c r="E359">
        <f t="shared" si="261"/>
        <v>0</v>
      </c>
      <c r="F359">
        <f t="shared" si="263"/>
        <v>1</v>
      </c>
      <c r="G359">
        <f t="shared" si="262"/>
        <v>29.108621736147121</v>
      </c>
      <c r="J359">
        <v>352</v>
      </c>
      <c r="K359">
        <v>19.121837688265707</v>
      </c>
      <c r="L359">
        <v>25.338199102607255</v>
      </c>
      <c r="N359">
        <f t="shared" si="264"/>
        <v>0</v>
      </c>
      <c r="O359">
        <f t="shared" si="265"/>
        <v>1</v>
      </c>
      <c r="P359">
        <f t="shared" si="266"/>
        <v>6.2163614143415487</v>
      </c>
      <c r="S359">
        <v>352</v>
      </c>
      <c r="T359">
        <v>21.52196035332792</v>
      </c>
      <c r="U359">
        <v>16.85372943373298</v>
      </c>
      <c r="W359">
        <f t="shared" si="267"/>
        <v>1</v>
      </c>
      <c r="X359">
        <f t="shared" si="268"/>
        <v>0</v>
      </c>
      <c r="Y359">
        <f t="shared" si="269"/>
        <v>4.6682309195949401</v>
      </c>
      <c r="AB359">
        <v>352</v>
      </c>
      <c r="AC359">
        <v>29.440119784604768</v>
      </c>
      <c r="AD359">
        <v>17.360525044658999</v>
      </c>
      <c r="AF359">
        <f t="shared" si="270"/>
        <v>1</v>
      </c>
      <c r="AG359">
        <f t="shared" si="271"/>
        <v>0</v>
      </c>
      <c r="AH359">
        <f t="shared" si="272"/>
        <v>12.079594739945769</v>
      </c>
      <c r="AK359">
        <v>352</v>
      </c>
      <c r="AL359">
        <v>31.807864911266893</v>
      </c>
      <c r="AM359">
        <v>31.069460033081512</v>
      </c>
      <c r="AO359">
        <f t="shared" si="273"/>
        <v>1</v>
      </c>
      <c r="AP359">
        <f t="shared" si="274"/>
        <v>0</v>
      </c>
      <c r="AQ359">
        <f t="shared" si="275"/>
        <v>0.73840487818538136</v>
      </c>
      <c r="AT359">
        <v>352</v>
      </c>
      <c r="AU359">
        <v>20.915531953779446</v>
      </c>
      <c r="AV359">
        <v>21.017132371090593</v>
      </c>
      <c r="AX359">
        <f t="shared" si="276"/>
        <v>0</v>
      </c>
      <c r="AY359">
        <f t="shared" si="277"/>
        <v>1</v>
      </c>
      <c r="AZ359">
        <f t="shared" si="278"/>
        <v>0.10160041731114688</v>
      </c>
      <c r="BC359">
        <v>352</v>
      </c>
      <c r="BD359" t="e">
        <v>#N/A</v>
      </c>
      <c r="BE359" t="e">
        <v>#N/A</v>
      </c>
      <c r="BG359" t="e">
        <f t="shared" si="279"/>
        <v>#N/A</v>
      </c>
      <c r="BH359" t="e">
        <f t="shared" si="280"/>
        <v>#N/A</v>
      </c>
      <c r="BI359" t="e">
        <f t="shared" si="281"/>
        <v>#N/A</v>
      </c>
      <c r="BL359">
        <v>352</v>
      </c>
      <c r="BM359">
        <v>34.652008087075068</v>
      </c>
      <c r="BN359">
        <v>15.065620888640252</v>
      </c>
      <c r="BP359">
        <f t="shared" si="282"/>
        <v>1</v>
      </c>
      <c r="BQ359">
        <f t="shared" si="283"/>
        <v>0</v>
      </c>
      <c r="BR359">
        <f t="shared" si="284"/>
        <v>19.586387198434814</v>
      </c>
      <c r="BU359">
        <v>352</v>
      </c>
      <c r="BV359">
        <v>22.084405979817991</v>
      </c>
      <c r="BW359">
        <v>20.51189820849606</v>
      </c>
      <c r="BY359">
        <f t="shared" si="285"/>
        <v>1</v>
      </c>
      <c r="BZ359">
        <f t="shared" si="286"/>
        <v>0</v>
      </c>
      <c r="CA359">
        <f t="shared" si="287"/>
        <v>1.5725077713219306</v>
      </c>
      <c r="CD359">
        <v>352</v>
      </c>
      <c r="CE359">
        <v>8.3762451710852233</v>
      </c>
      <c r="CF359">
        <v>6.4486606769654067</v>
      </c>
      <c r="CH359">
        <f t="shared" si="288"/>
        <v>1</v>
      </c>
      <c r="CI359">
        <f t="shared" si="289"/>
        <v>0</v>
      </c>
      <c r="CJ359">
        <f t="shared" si="290"/>
        <v>1.9275844941198166</v>
      </c>
      <c r="CM359">
        <v>352</v>
      </c>
      <c r="CN359">
        <v>19.353529796480103</v>
      </c>
      <c r="CO359">
        <v>40.236123907423448</v>
      </c>
      <c r="CQ359">
        <f t="shared" si="291"/>
        <v>0</v>
      </c>
      <c r="CR359">
        <f t="shared" si="292"/>
        <v>1</v>
      </c>
      <c r="CS359">
        <f t="shared" si="293"/>
        <v>20.882594110943344</v>
      </c>
      <c r="CV359">
        <v>352</v>
      </c>
      <c r="CW359">
        <v>25.224037462839448</v>
      </c>
      <c r="CX359">
        <v>15.981103433900705</v>
      </c>
      <c r="CZ359">
        <f t="shared" si="294"/>
        <v>1</v>
      </c>
      <c r="DA359">
        <f t="shared" si="295"/>
        <v>0</v>
      </c>
      <c r="DB359">
        <f t="shared" si="296"/>
        <v>9.2429340289387429</v>
      </c>
      <c r="DE359">
        <v>352</v>
      </c>
      <c r="DF359">
        <v>19.176260048151018</v>
      </c>
      <c r="DG359">
        <v>24.318131940561102</v>
      </c>
      <c r="DI359">
        <f t="shared" si="297"/>
        <v>0</v>
      </c>
      <c r="DJ359">
        <f t="shared" si="298"/>
        <v>1</v>
      </c>
      <c r="DK359">
        <f t="shared" si="299"/>
        <v>5.1418718924100837</v>
      </c>
      <c r="DN359">
        <v>352</v>
      </c>
      <c r="DO359">
        <v>18.077299608327557</v>
      </c>
      <c r="DP359">
        <v>15.699211765228927</v>
      </c>
      <c r="DR359">
        <f t="shared" si="300"/>
        <v>1</v>
      </c>
      <c r="DS359">
        <f t="shared" si="301"/>
        <v>0</v>
      </c>
      <c r="DT359">
        <f t="shared" si="302"/>
        <v>2.3780878430986299</v>
      </c>
      <c r="DW359">
        <v>352</v>
      </c>
      <c r="DX359">
        <v>23.615225905498946</v>
      </c>
      <c r="DY359">
        <v>19.620016911607436</v>
      </c>
      <c r="EA359">
        <f t="shared" si="303"/>
        <v>1</v>
      </c>
      <c r="EB359">
        <f t="shared" si="304"/>
        <v>0</v>
      </c>
      <c r="EC359">
        <f t="shared" si="305"/>
        <v>3.9952089938915094</v>
      </c>
      <c r="EF359">
        <v>352</v>
      </c>
      <c r="EG359">
        <v>17.800344010579156</v>
      </c>
      <c r="EH359">
        <v>15.179365761728011</v>
      </c>
      <c r="EJ359">
        <f t="shared" si="306"/>
        <v>1</v>
      </c>
      <c r="EK359">
        <f t="shared" si="307"/>
        <v>0</v>
      </c>
      <c r="EL359">
        <f t="shared" si="308"/>
        <v>2.6209782488511451</v>
      </c>
      <c r="EO359">
        <v>352</v>
      </c>
      <c r="EP359">
        <v>15.428056107279806</v>
      </c>
      <c r="EQ359">
        <v>27.62392025700683</v>
      </c>
      <c r="ES359">
        <f t="shared" si="309"/>
        <v>0</v>
      </c>
      <c r="ET359">
        <f t="shared" si="310"/>
        <v>1</v>
      </c>
      <c r="EU359">
        <f t="shared" si="311"/>
        <v>12.195864149727024</v>
      </c>
    </row>
    <row r="360" spans="1:151" x14ac:dyDescent="0.25">
      <c r="A360">
        <v>353</v>
      </c>
      <c r="B360">
        <v>8.8211433549947955</v>
      </c>
      <c r="C360">
        <v>26.375072728945312</v>
      </c>
      <c r="E360">
        <f t="shared" si="261"/>
        <v>0</v>
      </c>
      <c r="F360">
        <f t="shared" si="263"/>
        <v>1</v>
      </c>
      <c r="G360">
        <f t="shared" si="262"/>
        <v>17.553929373950517</v>
      </c>
      <c r="J360">
        <v>353</v>
      </c>
      <c r="K360">
        <v>8.1591930977248275</v>
      </c>
      <c r="L360">
        <v>32.468548383433173</v>
      </c>
      <c r="N360">
        <f t="shared" si="264"/>
        <v>0</v>
      </c>
      <c r="O360">
        <f t="shared" si="265"/>
        <v>1</v>
      </c>
      <c r="P360">
        <f t="shared" si="266"/>
        <v>24.309355285708346</v>
      </c>
      <c r="S360">
        <v>353</v>
      </c>
      <c r="T360">
        <v>21.02653343502573</v>
      </c>
      <c r="U360">
        <v>58.609180639477081</v>
      </c>
      <c r="W360">
        <f t="shared" si="267"/>
        <v>0</v>
      </c>
      <c r="X360">
        <f t="shared" si="268"/>
        <v>1</v>
      </c>
      <c r="Y360">
        <f t="shared" si="269"/>
        <v>37.582647204451348</v>
      </c>
      <c r="AB360">
        <v>353</v>
      </c>
      <c r="AC360">
        <v>25.32940724791834</v>
      </c>
      <c r="AD360">
        <v>17.201313592978821</v>
      </c>
      <c r="AF360">
        <f t="shared" si="270"/>
        <v>1</v>
      </c>
      <c r="AG360">
        <f t="shared" si="271"/>
        <v>0</v>
      </c>
      <c r="AH360">
        <f t="shared" si="272"/>
        <v>8.1280936549395193</v>
      </c>
      <c r="AK360">
        <v>353</v>
      </c>
      <c r="AL360">
        <v>26.324939474000779</v>
      </c>
      <c r="AM360">
        <v>14.413908892622619</v>
      </c>
      <c r="AO360">
        <f t="shared" si="273"/>
        <v>1</v>
      </c>
      <c r="AP360">
        <f t="shared" si="274"/>
        <v>0</v>
      </c>
      <c r="AQ360">
        <f t="shared" si="275"/>
        <v>11.91103058137816</v>
      </c>
      <c r="AT360">
        <v>353</v>
      </c>
      <c r="AU360">
        <v>14.772009140624226</v>
      </c>
      <c r="AV360">
        <v>19.247184878415673</v>
      </c>
      <c r="AX360">
        <f t="shared" si="276"/>
        <v>0</v>
      </c>
      <c r="AY360">
        <f t="shared" si="277"/>
        <v>1</v>
      </c>
      <c r="AZ360">
        <f t="shared" si="278"/>
        <v>4.4751757377914476</v>
      </c>
      <c r="BC360">
        <v>353</v>
      </c>
      <c r="BD360" t="e">
        <v>#N/A</v>
      </c>
      <c r="BE360" t="e">
        <v>#N/A</v>
      </c>
      <c r="BG360" t="e">
        <f t="shared" si="279"/>
        <v>#N/A</v>
      </c>
      <c r="BH360" t="e">
        <f t="shared" si="280"/>
        <v>#N/A</v>
      </c>
      <c r="BI360" t="e">
        <f t="shared" si="281"/>
        <v>#N/A</v>
      </c>
      <c r="BL360">
        <v>353</v>
      </c>
      <c r="BM360">
        <v>33.816779537123367</v>
      </c>
      <c r="BN360">
        <v>14.869697425514783</v>
      </c>
      <c r="BP360">
        <f t="shared" si="282"/>
        <v>1</v>
      </c>
      <c r="BQ360">
        <f t="shared" si="283"/>
        <v>0</v>
      </c>
      <c r="BR360">
        <f t="shared" si="284"/>
        <v>18.947082111608584</v>
      </c>
      <c r="BU360">
        <v>353</v>
      </c>
      <c r="BV360">
        <v>35.742373483080804</v>
      </c>
      <c r="BW360">
        <v>24.149776293923264</v>
      </c>
      <c r="BY360">
        <f t="shared" si="285"/>
        <v>1</v>
      </c>
      <c r="BZ360">
        <f t="shared" si="286"/>
        <v>0</v>
      </c>
      <c r="CA360">
        <f t="shared" si="287"/>
        <v>11.592597189157541</v>
      </c>
      <c r="CD360">
        <v>353</v>
      </c>
      <c r="CE360">
        <v>15.684185765496311</v>
      </c>
      <c r="CF360">
        <v>32.018613812974465</v>
      </c>
      <c r="CH360">
        <f t="shared" si="288"/>
        <v>0</v>
      </c>
      <c r="CI360">
        <f t="shared" si="289"/>
        <v>1</v>
      </c>
      <c r="CJ360">
        <f t="shared" si="290"/>
        <v>16.334428047478156</v>
      </c>
      <c r="CM360">
        <v>353</v>
      </c>
      <c r="CN360">
        <v>26.087659808930301</v>
      </c>
      <c r="CO360">
        <v>20.531707079419256</v>
      </c>
      <c r="CQ360">
        <f t="shared" si="291"/>
        <v>1</v>
      </c>
      <c r="CR360">
        <f t="shared" si="292"/>
        <v>0</v>
      </c>
      <c r="CS360">
        <f t="shared" si="293"/>
        <v>5.5559527295110449</v>
      </c>
      <c r="CV360">
        <v>353</v>
      </c>
      <c r="CW360">
        <v>28.884451469151333</v>
      </c>
      <c r="CX360">
        <v>23.312086304676626</v>
      </c>
      <c r="CZ360">
        <f t="shared" si="294"/>
        <v>1</v>
      </c>
      <c r="DA360">
        <f t="shared" si="295"/>
        <v>0</v>
      </c>
      <c r="DB360">
        <f t="shared" si="296"/>
        <v>5.5723651644747072</v>
      </c>
      <c r="DE360">
        <v>353</v>
      </c>
      <c r="DF360">
        <v>23.085989487362006</v>
      </c>
      <c r="DG360">
        <v>24.806088504321288</v>
      </c>
      <c r="DI360">
        <f t="shared" si="297"/>
        <v>0</v>
      </c>
      <c r="DJ360">
        <f t="shared" si="298"/>
        <v>1</v>
      </c>
      <c r="DK360">
        <f t="shared" si="299"/>
        <v>1.7200990169592814</v>
      </c>
      <c r="DN360">
        <v>353</v>
      </c>
      <c r="DO360">
        <v>27.881957190820554</v>
      </c>
      <c r="DP360">
        <v>18.198045562746604</v>
      </c>
      <c r="DR360">
        <f t="shared" si="300"/>
        <v>1</v>
      </c>
      <c r="DS360">
        <f t="shared" si="301"/>
        <v>0</v>
      </c>
      <c r="DT360">
        <f t="shared" si="302"/>
        <v>9.6839116280739503</v>
      </c>
      <c r="DW360">
        <v>353</v>
      </c>
      <c r="DX360">
        <v>20.164295560758536</v>
      </c>
      <c r="DY360">
        <v>12.556997461573685</v>
      </c>
      <c r="EA360">
        <f t="shared" si="303"/>
        <v>1</v>
      </c>
      <c r="EB360">
        <f t="shared" si="304"/>
        <v>0</v>
      </c>
      <c r="EC360">
        <f t="shared" si="305"/>
        <v>7.6072980991848507</v>
      </c>
      <c r="EF360">
        <v>353</v>
      </c>
      <c r="EG360">
        <v>18.680863073131437</v>
      </c>
      <c r="EH360">
        <v>12.407231255404231</v>
      </c>
      <c r="EJ360">
        <f t="shared" si="306"/>
        <v>1</v>
      </c>
      <c r="EK360">
        <f t="shared" si="307"/>
        <v>0</v>
      </c>
      <c r="EL360">
        <f t="shared" si="308"/>
        <v>6.2736318177272068</v>
      </c>
      <c r="EO360">
        <v>353</v>
      </c>
      <c r="EP360">
        <v>21.642808929294493</v>
      </c>
      <c r="EQ360">
        <v>20.377510064702072</v>
      </c>
      <c r="ES360">
        <f t="shared" si="309"/>
        <v>1</v>
      </c>
      <c r="ET360">
        <f t="shared" si="310"/>
        <v>0</v>
      </c>
      <c r="EU360">
        <f t="shared" si="311"/>
        <v>1.2652988645924204</v>
      </c>
    </row>
    <row r="361" spans="1:151" x14ac:dyDescent="0.25">
      <c r="A361">
        <v>354</v>
      </c>
      <c r="B361">
        <v>11.127230616628118</v>
      </c>
      <c r="C361">
        <v>24.182102309424447</v>
      </c>
      <c r="E361">
        <f t="shared" si="261"/>
        <v>0</v>
      </c>
      <c r="F361">
        <f t="shared" si="263"/>
        <v>1</v>
      </c>
      <c r="G361">
        <f t="shared" si="262"/>
        <v>13.054871692796329</v>
      </c>
      <c r="J361">
        <v>354</v>
      </c>
      <c r="K361">
        <v>19.251745996106624</v>
      </c>
      <c r="L361">
        <v>32.615667039611935</v>
      </c>
      <c r="N361">
        <f t="shared" si="264"/>
        <v>0</v>
      </c>
      <c r="O361">
        <f t="shared" si="265"/>
        <v>1</v>
      </c>
      <c r="P361">
        <f t="shared" si="266"/>
        <v>13.363921043505311</v>
      </c>
      <c r="S361">
        <v>354</v>
      </c>
      <c r="T361">
        <v>16.418682173291238</v>
      </c>
      <c r="U361">
        <v>24.2058219666967</v>
      </c>
      <c r="W361">
        <f t="shared" si="267"/>
        <v>0</v>
      </c>
      <c r="X361">
        <f t="shared" si="268"/>
        <v>1</v>
      </c>
      <c r="Y361">
        <f t="shared" si="269"/>
        <v>7.787139793405462</v>
      </c>
      <c r="AB361">
        <v>354</v>
      </c>
      <c r="AC361">
        <v>22.697636267787367</v>
      </c>
      <c r="AD361">
        <v>15.040492619856291</v>
      </c>
      <c r="AF361">
        <f t="shared" si="270"/>
        <v>1</v>
      </c>
      <c r="AG361">
        <f t="shared" si="271"/>
        <v>0</v>
      </c>
      <c r="AH361">
        <f t="shared" si="272"/>
        <v>7.6571436479310755</v>
      </c>
      <c r="AK361">
        <v>354</v>
      </c>
      <c r="AL361">
        <v>35.084581653147914</v>
      </c>
      <c r="AM361">
        <v>19.266514147657155</v>
      </c>
      <c r="AO361">
        <f t="shared" si="273"/>
        <v>1</v>
      </c>
      <c r="AP361">
        <f t="shared" si="274"/>
        <v>0</v>
      </c>
      <c r="AQ361">
        <f t="shared" si="275"/>
        <v>15.81806750549076</v>
      </c>
      <c r="AT361">
        <v>354</v>
      </c>
      <c r="AU361">
        <v>16.548623633370024</v>
      </c>
      <c r="AV361">
        <v>9.7799587443467484</v>
      </c>
      <c r="AX361">
        <f t="shared" si="276"/>
        <v>1</v>
      </c>
      <c r="AY361">
        <f t="shared" si="277"/>
        <v>0</v>
      </c>
      <c r="AZ361">
        <f t="shared" si="278"/>
        <v>6.7686648890232757</v>
      </c>
      <c r="BC361">
        <v>354</v>
      </c>
      <c r="BD361" t="e">
        <v>#N/A</v>
      </c>
      <c r="BE361" t="e">
        <v>#N/A</v>
      </c>
      <c r="BG361" t="e">
        <f t="shared" si="279"/>
        <v>#N/A</v>
      </c>
      <c r="BH361" t="e">
        <f t="shared" si="280"/>
        <v>#N/A</v>
      </c>
      <c r="BI361" t="e">
        <f t="shared" si="281"/>
        <v>#N/A</v>
      </c>
      <c r="BL361">
        <v>354</v>
      </c>
      <c r="BM361">
        <v>25.552358124258095</v>
      </c>
      <c r="BN361">
        <v>12.722982882292808</v>
      </c>
      <c r="BP361">
        <f t="shared" si="282"/>
        <v>1</v>
      </c>
      <c r="BQ361">
        <f t="shared" si="283"/>
        <v>0</v>
      </c>
      <c r="BR361">
        <f t="shared" si="284"/>
        <v>12.829375241965288</v>
      </c>
      <c r="BU361">
        <v>354</v>
      </c>
      <c r="BV361">
        <v>19.284514640502689</v>
      </c>
      <c r="BW361">
        <v>26.469014887668052</v>
      </c>
      <c r="BY361">
        <f t="shared" si="285"/>
        <v>0</v>
      </c>
      <c r="BZ361">
        <f t="shared" si="286"/>
        <v>1</v>
      </c>
      <c r="CA361">
        <f t="shared" si="287"/>
        <v>7.1845002471653636</v>
      </c>
      <c r="CD361">
        <v>354</v>
      </c>
      <c r="CE361">
        <v>21.334450528981563</v>
      </c>
      <c r="CF361">
        <v>27.907417682517604</v>
      </c>
      <c r="CH361">
        <f t="shared" si="288"/>
        <v>0</v>
      </c>
      <c r="CI361">
        <f t="shared" si="289"/>
        <v>1</v>
      </c>
      <c r="CJ361">
        <f t="shared" si="290"/>
        <v>6.572967153536041</v>
      </c>
      <c r="CM361">
        <v>354</v>
      </c>
      <c r="CN361">
        <v>20.389672653942021</v>
      </c>
      <c r="CO361">
        <v>35.02702765977017</v>
      </c>
      <c r="CQ361">
        <f t="shared" si="291"/>
        <v>0</v>
      </c>
      <c r="CR361">
        <f t="shared" si="292"/>
        <v>1</v>
      </c>
      <c r="CS361">
        <f t="shared" si="293"/>
        <v>14.637355005828148</v>
      </c>
      <c r="CV361">
        <v>354</v>
      </c>
      <c r="CW361">
        <v>23.426355557635762</v>
      </c>
      <c r="CX361">
        <v>19.90456415099985</v>
      </c>
      <c r="CZ361">
        <f t="shared" si="294"/>
        <v>1</v>
      </c>
      <c r="DA361">
        <f t="shared" si="295"/>
        <v>0</v>
      </c>
      <c r="DB361">
        <f t="shared" si="296"/>
        <v>3.5217914066359128</v>
      </c>
      <c r="DE361">
        <v>354</v>
      </c>
      <c r="DF361">
        <v>22.539495822464595</v>
      </c>
      <c r="DG361">
        <v>14.922922256834344</v>
      </c>
      <c r="DI361">
        <f t="shared" si="297"/>
        <v>1</v>
      </c>
      <c r="DJ361">
        <f t="shared" si="298"/>
        <v>0</v>
      </c>
      <c r="DK361">
        <f t="shared" si="299"/>
        <v>7.6165735656302509</v>
      </c>
      <c r="DN361">
        <v>354</v>
      </c>
      <c r="DO361">
        <v>23.406157860455576</v>
      </c>
      <c r="DP361">
        <v>21.876516597507052</v>
      </c>
      <c r="DR361">
        <f t="shared" si="300"/>
        <v>1</v>
      </c>
      <c r="DS361">
        <f t="shared" si="301"/>
        <v>0</v>
      </c>
      <c r="DT361">
        <f t="shared" si="302"/>
        <v>1.5296412629485232</v>
      </c>
      <c r="DW361">
        <v>354</v>
      </c>
      <c r="DX361">
        <v>20.271852072781272</v>
      </c>
      <c r="DY361">
        <v>17.552194982991711</v>
      </c>
      <c r="EA361">
        <f t="shared" si="303"/>
        <v>1</v>
      </c>
      <c r="EB361">
        <f t="shared" si="304"/>
        <v>0</v>
      </c>
      <c r="EC361">
        <f t="shared" si="305"/>
        <v>2.7196570897895604</v>
      </c>
      <c r="EF361">
        <v>354</v>
      </c>
      <c r="EG361">
        <v>20.377442205556065</v>
      </c>
      <c r="EH361">
        <v>15.028510073206894</v>
      </c>
      <c r="EJ361">
        <f t="shared" si="306"/>
        <v>1</v>
      </c>
      <c r="EK361">
        <f t="shared" si="307"/>
        <v>0</v>
      </c>
      <c r="EL361">
        <f t="shared" si="308"/>
        <v>5.3489321323491712</v>
      </c>
      <c r="EO361">
        <v>354</v>
      </c>
      <c r="EP361">
        <v>22.68425017987623</v>
      </c>
      <c r="EQ361">
        <v>-0.4118432497619402</v>
      </c>
      <c r="ES361">
        <f t="shared" si="309"/>
        <v>1</v>
      </c>
      <c r="ET361">
        <f t="shared" si="310"/>
        <v>0</v>
      </c>
      <c r="EU361">
        <f t="shared" si="311"/>
        <v>23.09609342963817</v>
      </c>
    </row>
    <row r="362" spans="1:151" x14ac:dyDescent="0.25">
      <c r="A362">
        <v>355</v>
      </c>
      <c r="B362">
        <v>15.086641463613246</v>
      </c>
      <c r="C362">
        <v>30.529324612811237</v>
      </c>
      <c r="E362">
        <f t="shared" si="261"/>
        <v>0</v>
      </c>
      <c r="F362">
        <f t="shared" si="263"/>
        <v>1</v>
      </c>
      <c r="G362">
        <f t="shared" si="262"/>
        <v>15.442683149197991</v>
      </c>
      <c r="J362">
        <v>355</v>
      </c>
      <c r="K362">
        <v>17.276827979154355</v>
      </c>
      <c r="L362">
        <v>33.364445559899828</v>
      </c>
      <c r="N362">
        <f t="shared" si="264"/>
        <v>0</v>
      </c>
      <c r="O362">
        <f t="shared" si="265"/>
        <v>1</v>
      </c>
      <c r="P362">
        <f t="shared" si="266"/>
        <v>16.087617580745473</v>
      </c>
      <c r="S362">
        <v>355</v>
      </c>
      <c r="T362">
        <v>16.799667494637109</v>
      </c>
      <c r="U362">
        <v>-5.5714132397026148</v>
      </c>
      <c r="W362">
        <f t="shared" si="267"/>
        <v>1</v>
      </c>
      <c r="X362">
        <f t="shared" si="268"/>
        <v>0</v>
      </c>
      <c r="Y362">
        <f t="shared" si="269"/>
        <v>22.371080734339724</v>
      </c>
      <c r="AB362">
        <v>355</v>
      </c>
      <c r="AC362">
        <v>14.811686769780019</v>
      </c>
      <c r="AD362">
        <v>17.520797295337264</v>
      </c>
      <c r="AF362">
        <f t="shared" si="270"/>
        <v>0</v>
      </c>
      <c r="AG362">
        <f t="shared" si="271"/>
        <v>1</v>
      </c>
      <c r="AH362">
        <f t="shared" si="272"/>
        <v>2.7091105255572447</v>
      </c>
      <c r="AK362">
        <v>355</v>
      </c>
      <c r="AL362">
        <v>9.9585441610141832</v>
      </c>
      <c r="AM362">
        <v>29.596003329621581</v>
      </c>
      <c r="AO362">
        <f t="shared" si="273"/>
        <v>0</v>
      </c>
      <c r="AP362">
        <f t="shared" si="274"/>
        <v>1</v>
      </c>
      <c r="AQ362">
        <f t="shared" si="275"/>
        <v>19.6374591686074</v>
      </c>
      <c r="AT362">
        <v>355</v>
      </c>
      <c r="AU362">
        <v>13.987333991079103</v>
      </c>
      <c r="AV362">
        <v>29.696522098042834</v>
      </c>
      <c r="AX362">
        <f t="shared" si="276"/>
        <v>0</v>
      </c>
      <c r="AY362">
        <f t="shared" si="277"/>
        <v>1</v>
      </c>
      <c r="AZ362">
        <f t="shared" si="278"/>
        <v>15.709188106963731</v>
      </c>
      <c r="BC362">
        <v>355</v>
      </c>
      <c r="BD362" t="e">
        <v>#N/A</v>
      </c>
      <c r="BE362" t="e">
        <v>#N/A</v>
      </c>
      <c r="BG362" t="e">
        <f t="shared" si="279"/>
        <v>#N/A</v>
      </c>
      <c r="BH362" t="e">
        <f t="shared" si="280"/>
        <v>#N/A</v>
      </c>
      <c r="BI362" t="e">
        <f t="shared" si="281"/>
        <v>#N/A</v>
      </c>
      <c r="BL362">
        <v>355</v>
      </c>
      <c r="BM362">
        <v>32.09330727608171</v>
      </c>
      <c r="BN362">
        <v>12.129865958811068</v>
      </c>
      <c r="BP362">
        <f t="shared" si="282"/>
        <v>1</v>
      </c>
      <c r="BQ362">
        <f t="shared" si="283"/>
        <v>0</v>
      </c>
      <c r="BR362">
        <f t="shared" si="284"/>
        <v>19.963441317270643</v>
      </c>
      <c r="BU362">
        <v>355</v>
      </c>
      <c r="BV362">
        <v>28.233806286711328</v>
      </c>
      <c r="BW362">
        <v>7.112269324485716</v>
      </c>
      <c r="BY362">
        <f t="shared" si="285"/>
        <v>1</v>
      </c>
      <c r="BZ362">
        <f t="shared" si="286"/>
        <v>0</v>
      </c>
      <c r="CA362">
        <f t="shared" si="287"/>
        <v>21.121536962225612</v>
      </c>
      <c r="CD362">
        <v>355</v>
      </c>
      <c r="CE362">
        <v>26.357425001517438</v>
      </c>
      <c r="CF362">
        <v>45.002042613212545</v>
      </c>
      <c r="CH362">
        <f t="shared" si="288"/>
        <v>0</v>
      </c>
      <c r="CI362">
        <f t="shared" si="289"/>
        <v>1</v>
      </c>
      <c r="CJ362">
        <f t="shared" si="290"/>
        <v>18.644617611695107</v>
      </c>
      <c r="CM362">
        <v>355</v>
      </c>
      <c r="CN362">
        <v>22.687937157758089</v>
      </c>
      <c r="CO362">
        <v>30.413269758644415</v>
      </c>
      <c r="CQ362">
        <f t="shared" si="291"/>
        <v>0</v>
      </c>
      <c r="CR362">
        <f t="shared" si="292"/>
        <v>1</v>
      </c>
      <c r="CS362">
        <f t="shared" si="293"/>
        <v>7.7253326008863255</v>
      </c>
      <c r="CV362">
        <v>355</v>
      </c>
      <c r="CW362">
        <v>17.974698981222055</v>
      </c>
      <c r="CX362">
        <v>15.562277722266964</v>
      </c>
      <c r="CZ362">
        <f t="shared" si="294"/>
        <v>1</v>
      </c>
      <c r="DA362">
        <f t="shared" si="295"/>
        <v>0</v>
      </c>
      <c r="DB362">
        <f t="shared" si="296"/>
        <v>2.4124212589550904</v>
      </c>
      <c r="DE362">
        <v>355</v>
      </c>
      <c r="DF362">
        <v>16.239883678034055</v>
      </c>
      <c r="DG362">
        <v>28.929410492818072</v>
      </c>
      <c r="DI362">
        <f t="shared" si="297"/>
        <v>0</v>
      </c>
      <c r="DJ362">
        <f t="shared" si="298"/>
        <v>1</v>
      </c>
      <c r="DK362">
        <f t="shared" si="299"/>
        <v>12.689526814784017</v>
      </c>
      <c r="DN362">
        <v>355</v>
      </c>
      <c r="DO362">
        <v>21.406703850205826</v>
      </c>
      <c r="DP362">
        <v>14.307967096512034</v>
      </c>
      <c r="DR362">
        <f t="shared" si="300"/>
        <v>1</v>
      </c>
      <c r="DS362">
        <f t="shared" si="301"/>
        <v>0</v>
      </c>
      <c r="DT362">
        <f t="shared" si="302"/>
        <v>7.0987367536937924</v>
      </c>
      <c r="DW362">
        <v>355</v>
      </c>
      <c r="DX362">
        <v>9.2274778376631073</v>
      </c>
      <c r="DY362">
        <v>7.1177405362448347</v>
      </c>
      <c r="EA362">
        <f t="shared" si="303"/>
        <v>1</v>
      </c>
      <c r="EB362">
        <f t="shared" si="304"/>
        <v>0</v>
      </c>
      <c r="EC362">
        <f t="shared" si="305"/>
        <v>2.1097373014182725</v>
      </c>
      <c r="EF362">
        <v>355</v>
      </c>
      <c r="EG362">
        <v>22.618194010335902</v>
      </c>
      <c r="EH362">
        <v>16.96772608499807</v>
      </c>
      <c r="EJ362">
        <f t="shared" si="306"/>
        <v>1</v>
      </c>
      <c r="EK362">
        <f t="shared" si="307"/>
        <v>0</v>
      </c>
      <c r="EL362">
        <f t="shared" si="308"/>
        <v>5.650467925337832</v>
      </c>
      <c r="EO362">
        <v>355</v>
      </c>
      <c r="EP362">
        <v>26.139103743154593</v>
      </c>
      <c r="EQ362">
        <v>28.36429996441877</v>
      </c>
      <c r="ES362">
        <f t="shared" si="309"/>
        <v>0</v>
      </c>
      <c r="ET362">
        <f t="shared" si="310"/>
        <v>1</v>
      </c>
      <c r="EU362">
        <f t="shared" si="311"/>
        <v>2.2251962212641772</v>
      </c>
    </row>
    <row r="363" spans="1:151" x14ac:dyDescent="0.25">
      <c r="A363">
        <v>356</v>
      </c>
      <c r="B363">
        <v>8.3402918028573865</v>
      </c>
      <c r="C363">
        <v>20.867282334958439</v>
      </c>
      <c r="E363">
        <f t="shared" si="261"/>
        <v>0</v>
      </c>
      <c r="F363">
        <f t="shared" si="263"/>
        <v>1</v>
      </c>
      <c r="G363">
        <f t="shared" si="262"/>
        <v>12.526990532101053</v>
      </c>
      <c r="J363">
        <v>356</v>
      </c>
      <c r="K363">
        <v>23.70533023752068</v>
      </c>
      <c r="L363">
        <v>20.302099977551009</v>
      </c>
      <c r="N363">
        <f t="shared" si="264"/>
        <v>1</v>
      </c>
      <c r="O363">
        <f t="shared" si="265"/>
        <v>0</v>
      </c>
      <c r="P363">
        <f t="shared" si="266"/>
        <v>3.4032302599696713</v>
      </c>
      <c r="S363">
        <v>356</v>
      </c>
      <c r="T363">
        <v>15.782047953440301</v>
      </c>
      <c r="U363">
        <v>26.204659379417844</v>
      </c>
      <c r="W363">
        <f t="shared" si="267"/>
        <v>0</v>
      </c>
      <c r="X363">
        <f t="shared" si="268"/>
        <v>1</v>
      </c>
      <c r="Y363">
        <f t="shared" si="269"/>
        <v>10.422611425977543</v>
      </c>
      <c r="AB363">
        <v>356</v>
      </c>
      <c r="AC363">
        <v>26.77499997605193</v>
      </c>
      <c r="AD363">
        <v>17.16795269220189</v>
      </c>
      <c r="AF363">
        <f t="shared" si="270"/>
        <v>1</v>
      </c>
      <c r="AG363">
        <f t="shared" si="271"/>
        <v>0</v>
      </c>
      <c r="AH363">
        <f t="shared" si="272"/>
        <v>9.60704728385004</v>
      </c>
      <c r="AK363">
        <v>356</v>
      </c>
      <c r="AL363">
        <v>22.164088382778584</v>
      </c>
      <c r="AM363">
        <v>26.006637723625982</v>
      </c>
      <c r="AO363">
        <f t="shared" si="273"/>
        <v>0</v>
      </c>
      <c r="AP363">
        <f t="shared" si="274"/>
        <v>1</v>
      </c>
      <c r="AQ363">
        <f t="shared" si="275"/>
        <v>3.8425493408473983</v>
      </c>
      <c r="AT363">
        <v>356</v>
      </c>
      <c r="AU363">
        <v>12.162120951455584</v>
      </c>
      <c r="AV363">
        <v>21.898266587008216</v>
      </c>
      <c r="AX363">
        <f t="shared" si="276"/>
        <v>0</v>
      </c>
      <c r="AY363">
        <f t="shared" si="277"/>
        <v>1</v>
      </c>
      <c r="AZ363">
        <f t="shared" si="278"/>
        <v>9.7361456355526315</v>
      </c>
      <c r="BC363">
        <v>356</v>
      </c>
      <c r="BD363" t="e">
        <v>#N/A</v>
      </c>
      <c r="BE363" t="e">
        <v>#N/A</v>
      </c>
      <c r="BG363" t="e">
        <f t="shared" si="279"/>
        <v>#N/A</v>
      </c>
      <c r="BH363" t="e">
        <f t="shared" si="280"/>
        <v>#N/A</v>
      </c>
      <c r="BI363" t="e">
        <f t="shared" si="281"/>
        <v>#N/A</v>
      </c>
      <c r="BL363">
        <v>356</v>
      </c>
      <c r="BM363">
        <v>24.312692456044346</v>
      </c>
      <c r="BN363">
        <v>10.687263207677095</v>
      </c>
      <c r="BP363">
        <f t="shared" si="282"/>
        <v>1</v>
      </c>
      <c r="BQ363">
        <f t="shared" si="283"/>
        <v>0</v>
      </c>
      <c r="BR363">
        <f t="shared" si="284"/>
        <v>13.625429248367251</v>
      </c>
      <c r="BU363">
        <v>356</v>
      </c>
      <c r="BV363">
        <v>23.484559287435051</v>
      </c>
      <c r="BW363">
        <v>26.434381618103782</v>
      </c>
      <c r="BY363">
        <f t="shared" si="285"/>
        <v>0</v>
      </c>
      <c r="BZ363">
        <f t="shared" si="286"/>
        <v>1</v>
      </c>
      <c r="CA363">
        <f t="shared" si="287"/>
        <v>2.9498223306687308</v>
      </c>
      <c r="CD363">
        <v>356</v>
      </c>
      <c r="CE363">
        <v>24.312254533719837</v>
      </c>
      <c r="CF363">
        <v>43.042563807390827</v>
      </c>
      <c r="CH363">
        <f t="shared" si="288"/>
        <v>0</v>
      </c>
      <c r="CI363">
        <f t="shared" si="289"/>
        <v>1</v>
      </c>
      <c r="CJ363">
        <f t="shared" si="290"/>
        <v>18.73030927367099</v>
      </c>
      <c r="CM363">
        <v>356</v>
      </c>
      <c r="CN363">
        <v>22.646409241506596</v>
      </c>
      <c r="CO363">
        <v>21.593879294976194</v>
      </c>
      <c r="CQ363">
        <f t="shared" si="291"/>
        <v>1</v>
      </c>
      <c r="CR363">
        <f t="shared" si="292"/>
        <v>0</v>
      </c>
      <c r="CS363">
        <f t="shared" si="293"/>
        <v>1.0525299465304023</v>
      </c>
      <c r="CV363">
        <v>356</v>
      </c>
      <c r="CW363">
        <v>25.78562628940422</v>
      </c>
      <c r="CX363">
        <v>19.218277307506774</v>
      </c>
      <c r="CZ363">
        <f t="shared" si="294"/>
        <v>1</v>
      </c>
      <c r="DA363">
        <f t="shared" si="295"/>
        <v>0</v>
      </c>
      <c r="DB363">
        <f t="shared" si="296"/>
        <v>6.567348981897446</v>
      </c>
      <c r="DE363">
        <v>356</v>
      </c>
      <c r="DF363">
        <v>13.079397391413483</v>
      </c>
      <c r="DG363">
        <v>22.122784192172997</v>
      </c>
      <c r="DI363">
        <f t="shared" si="297"/>
        <v>0</v>
      </c>
      <c r="DJ363">
        <f t="shared" si="298"/>
        <v>1</v>
      </c>
      <c r="DK363">
        <f t="shared" si="299"/>
        <v>9.0433868007595137</v>
      </c>
      <c r="DN363">
        <v>356</v>
      </c>
      <c r="DO363">
        <v>24.925667963331495</v>
      </c>
      <c r="DP363">
        <v>5.6358786904598794</v>
      </c>
      <c r="DR363">
        <f t="shared" si="300"/>
        <v>1</v>
      </c>
      <c r="DS363">
        <f t="shared" si="301"/>
        <v>0</v>
      </c>
      <c r="DT363">
        <f t="shared" si="302"/>
        <v>19.289789272871616</v>
      </c>
      <c r="DW363">
        <v>356</v>
      </c>
      <c r="DX363">
        <v>17.14207267465131</v>
      </c>
      <c r="DY363">
        <v>30.276236929734704</v>
      </c>
      <c r="EA363">
        <f t="shared" si="303"/>
        <v>0</v>
      </c>
      <c r="EB363">
        <f t="shared" si="304"/>
        <v>1</v>
      </c>
      <c r="EC363">
        <f t="shared" si="305"/>
        <v>13.134164255083395</v>
      </c>
      <c r="EF363">
        <v>356</v>
      </c>
      <c r="EG363">
        <v>19.389484224317492</v>
      </c>
      <c r="EH363">
        <v>14.143115065980304</v>
      </c>
      <c r="EJ363">
        <f t="shared" si="306"/>
        <v>1</v>
      </c>
      <c r="EK363">
        <f t="shared" si="307"/>
        <v>0</v>
      </c>
      <c r="EL363">
        <f t="shared" si="308"/>
        <v>5.2463691583371883</v>
      </c>
      <c r="EO363">
        <v>356</v>
      </c>
      <c r="EP363">
        <v>22.916974430707768</v>
      </c>
      <c r="EQ363">
        <v>53.106993264217053</v>
      </c>
      <c r="ES363">
        <f t="shared" si="309"/>
        <v>0</v>
      </c>
      <c r="ET363">
        <f t="shared" si="310"/>
        <v>1</v>
      </c>
      <c r="EU363">
        <f t="shared" si="311"/>
        <v>30.190018833509285</v>
      </c>
    </row>
    <row r="364" spans="1:151" x14ac:dyDescent="0.25">
      <c r="A364">
        <v>357</v>
      </c>
      <c r="B364">
        <v>12.95532232228911</v>
      </c>
      <c r="C364">
        <v>55.115686779521631</v>
      </c>
      <c r="E364">
        <f t="shared" ref="E364:E427" si="312">IF(B364&gt;C364,1,0)</f>
        <v>0</v>
      </c>
      <c r="F364">
        <f t="shared" si="263"/>
        <v>1</v>
      </c>
      <c r="G364">
        <f t="shared" ref="G364:G427" si="313">IF(B364&gt;C364,B364-C364,C364-B364)</f>
        <v>42.160364457232518</v>
      </c>
      <c r="J364">
        <v>357</v>
      </c>
      <c r="K364">
        <v>12.816227401058919</v>
      </c>
      <c r="L364">
        <v>22.082820563201288</v>
      </c>
      <c r="N364">
        <f t="shared" si="264"/>
        <v>0</v>
      </c>
      <c r="O364">
        <f t="shared" si="265"/>
        <v>1</v>
      </c>
      <c r="P364">
        <f t="shared" si="266"/>
        <v>9.2665931621423692</v>
      </c>
      <c r="S364">
        <v>357</v>
      </c>
      <c r="T364">
        <v>20.309935406694617</v>
      </c>
      <c r="U364">
        <v>37.982518615631321</v>
      </c>
      <c r="W364">
        <f t="shared" si="267"/>
        <v>0</v>
      </c>
      <c r="X364">
        <f t="shared" si="268"/>
        <v>1</v>
      </c>
      <c r="Y364">
        <f t="shared" si="269"/>
        <v>17.672583208936704</v>
      </c>
      <c r="AB364">
        <v>357</v>
      </c>
      <c r="AC364">
        <v>25.444428021332662</v>
      </c>
      <c r="AD364">
        <v>16.882104673902113</v>
      </c>
      <c r="AF364">
        <f t="shared" si="270"/>
        <v>1</v>
      </c>
      <c r="AG364">
        <f t="shared" si="271"/>
        <v>0</v>
      </c>
      <c r="AH364">
        <f t="shared" si="272"/>
        <v>8.5623233474305493</v>
      </c>
      <c r="AK364">
        <v>357</v>
      </c>
      <c r="AL364">
        <v>22.432490441833774</v>
      </c>
      <c r="AM364">
        <v>19.136041378024519</v>
      </c>
      <c r="AO364">
        <f t="shared" si="273"/>
        <v>1</v>
      </c>
      <c r="AP364">
        <f t="shared" si="274"/>
        <v>0</v>
      </c>
      <c r="AQ364">
        <f t="shared" si="275"/>
        <v>3.2964490638092556</v>
      </c>
      <c r="AT364">
        <v>357</v>
      </c>
      <c r="AU364">
        <v>17.634040668132624</v>
      </c>
      <c r="AV364">
        <v>21.758931691503719</v>
      </c>
      <c r="AX364">
        <f t="shared" si="276"/>
        <v>0</v>
      </c>
      <c r="AY364">
        <f t="shared" si="277"/>
        <v>1</v>
      </c>
      <c r="AZ364">
        <f t="shared" si="278"/>
        <v>4.1248910233710951</v>
      </c>
      <c r="BC364">
        <v>357</v>
      </c>
      <c r="BD364" t="e">
        <v>#N/A</v>
      </c>
      <c r="BE364" t="e">
        <v>#N/A</v>
      </c>
      <c r="BG364" t="e">
        <f t="shared" si="279"/>
        <v>#N/A</v>
      </c>
      <c r="BH364" t="e">
        <f t="shared" si="280"/>
        <v>#N/A</v>
      </c>
      <c r="BI364" t="e">
        <f t="shared" si="281"/>
        <v>#N/A</v>
      </c>
      <c r="BL364">
        <v>357</v>
      </c>
      <c r="BM364">
        <v>14.039620921013707</v>
      </c>
      <c r="BN364">
        <v>7.5667652155703591</v>
      </c>
      <c r="BP364">
        <f t="shared" si="282"/>
        <v>1</v>
      </c>
      <c r="BQ364">
        <f t="shared" si="283"/>
        <v>0</v>
      </c>
      <c r="BR364">
        <f t="shared" si="284"/>
        <v>6.4728557054433482</v>
      </c>
      <c r="BU364">
        <v>357</v>
      </c>
      <c r="BV364">
        <v>22.140276397817203</v>
      </c>
      <c r="BW364">
        <v>12.957495249708298</v>
      </c>
      <c r="BY364">
        <f t="shared" si="285"/>
        <v>1</v>
      </c>
      <c r="BZ364">
        <f t="shared" si="286"/>
        <v>0</v>
      </c>
      <c r="CA364">
        <f t="shared" si="287"/>
        <v>9.182781148108905</v>
      </c>
      <c r="CD364">
        <v>357</v>
      </c>
      <c r="CE364">
        <v>18.9757317345363</v>
      </c>
      <c r="CF364">
        <v>35.777184941499868</v>
      </c>
      <c r="CH364">
        <f t="shared" si="288"/>
        <v>0</v>
      </c>
      <c r="CI364">
        <f t="shared" si="289"/>
        <v>1</v>
      </c>
      <c r="CJ364">
        <f t="shared" si="290"/>
        <v>16.801453206963568</v>
      </c>
      <c r="CM364">
        <v>357</v>
      </c>
      <c r="CN364">
        <v>23.780315741004355</v>
      </c>
      <c r="CO364">
        <v>31.351264864929952</v>
      </c>
      <c r="CQ364">
        <f t="shared" si="291"/>
        <v>0</v>
      </c>
      <c r="CR364">
        <f t="shared" si="292"/>
        <v>1</v>
      </c>
      <c r="CS364">
        <f t="shared" si="293"/>
        <v>7.5709491239255975</v>
      </c>
      <c r="CV364">
        <v>357</v>
      </c>
      <c r="CW364">
        <v>21.066767667333224</v>
      </c>
      <c r="CX364">
        <v>16.055711459199777</v>
      </c>
      <c r="CZ364">
        <f t="shared" si="294"/>
        <v>1</v>
      </c>
      <c r="DA364">
        <f t="shared" si="295"/>
        <v>0</v>
      </c>
      <c r="DB364">
        <f t="shared" si="296"/>
        <v>5.0110562081334464</v>
      </c>
      <c r="DE364">
        <v>357</v>
      </c>
      <c r="DF364">
        <v>13.474100186089233</v>
      </c>
      <c r="DG364">
        <v>19.993372207124942</v>
      </c>
      <c r="DI364">
        <f t="shared" si="297"/>
        <v>0</v>
      </c>
      <c r="DJ364">
        <f t="shared" si="298"/>
        <v>1</v>
      </c>
      <c r="DK364">
        <f t="shared" si="299"/>
        <v>6.5192720210357091</v>
      </c>
      <c r="DN364">
        <v>357</v>
      </c>
      <c r="DO364">
        <v>25.061441402224393</v>
      </c>
      <c r="DP364">
        <v>16.103698019726263</v>
      </c>
      <c r="DR364">
        <f t="shared" si="300"/>
        <v>1</v>
      </c>
      <c r="DS364">
        <f t="shared" si="301"/>
        <v>0</v>
      </c>
      <c r="DT364">
        <f t="shared" si="302"/>
        <v>8.9577433824981298</v>
      </c>
      <c r="DW364">
        <v>357</v>
      </c>
      <c r="DX364">
        <v>16.651965364268175</v>
      </c>
      <c r="DY364">
        <v>13.149098455864181</v>
      </c>
      <c r="EA364">
        <f t="shared" si="303"/>
        <v>1</v>
      </c>
      <c r="EB364">
        <f t="shared" si="304"/>
        <v>0</v>
      </c>
      <c r="EC364">
        <f t="shared" si="305"/>
        <v>3.5028669084039947</v>
      </c>
      <c r="EF364">
        <v>357</v>
      </c>
      <c r="EG364">
        <v>13.61554998328749</v>
      </c>
      <c r="EH364">
        <v>15.486874840825694</v>
      </c>
      <c r="EJ364">
        <f t="shared" si="306"/>
        <v>0</v>
      </c>
      <c r="EK364">
        <f t="shared" si="307"/>
        <v>1</v>
      </c>
      <c r="EL364">
        <f t="shared" si="308"/>
        <v>1.8713248575382035</v>
      </c>
      <c r="EO364">
        <v>357</v>
      </c>
      <c r="EP364">
        <v>19.925547235446206</v>
      </c>
      <c r="EQ364">
        <v>7.432158679428575</v>
      </c>
      <c r="ES364">
        <f t="shared" si="309"/>
        <v>1</v>
      </c>
      <c r="ET364">
        <f t="shared" si="310"/>
        <v>0</v>
      </c>
      <c r="EU364">
        <f t="shared" si="311"/>
        <v>12.493388556017631</v>
      </c>
    </row>
    <row r="365" spans="1:151" x14ac:dyDescent="0.25">
      <c r="A365">
        <v>358</v>
      </c>
      <c r="B365">
        <v>11.372715053467818</v>
      </c>
      <c r="C365">
        <v>33.326192100525184</v>
      </c>
      <c r="E365">
        <f t="shared" si="312"/>
        <v>0</v>
      </c>
      <c r="F365">
        <f t="shared" si="263"/>
        <v>1</v>
      </c>
      <c r="G365">
        <f t="shared" si="313"/>
        <v>21.953477047057365</v>
      </c>
      <c r="J365">
        <v>358</v>
      </c>
      <c r="K365">
        <v>18.649341662692517</v>
      </c>
      <c r="L365">
        <v>28.975482138207109</v>
      </c>
      <c r="N365">
        <f t="shared" si="264"/>
        <v>0</v>
      </c>
      <c r="O365">
        <f t="shared" si="265"/>
        <v>1</v>
      </c>
      <c r="P365">
        <f t="shared" si="266"/>
        <v>10.326140475514592</v>
      </c>
      <c r="S365">
        <v>358</v>
      </c>
      <c r="T365">
        <v>17.792176159485027</v>
      </c>
      <c r="U365">
        <v>49.282837864405266</v>
      </c>
      <c r="W365">
        <f t="shared" si="267"/>
        <v>0</v>
      </c>
      <c r="X365">
        <f t="shared" si="268"/>
        <v>1</v>
      </c>
      <c r="Y365">
        <f t="shared" si="269"/>
        <v>31.490661704920239</v>
      </c>
      <c r="AB365">
        <v>358</v>
      </c>
      <c r="AC365">
        <v>14.430756784341305</v>
      </c>
      <c r="AD365">
        <v>17.579168322256738</v>
      </c>
      <c r="AF365">
        <f t="shared" si="270"/>
        <v>0</v>
      </c>
      <c r="AG365">
        <f t="shared" si="271"/>
        <v>1</v>
      </c>
      <c r="AH365">
        <f t="shared" si="272"/>
        <v>3.1484115379154325</v>
      </c>
      <c r="AK365">
        <v>358</v>
      </c>
      <c r="AL365">
        <v>32.196653183302978</v>
      </c>
      <c r="AM365">
        <v>20.034317639712523</v>
      </c>
      <c r="AO365">
        <f t="shared" si="273"/>
        <v>1</v>
      </c>
      <c r="AP365">
        <f t="shared" si="274"/>
        <v>0</v>
      </c>
      <c r="AQ365">
        <f t="shared" si="275"/>
        <v>12.162335543590455</v>
      </c>
      <c r="AT365">
        <v>358</v>
      </c>
      <c r="AU365">
        <v>21.51684042779312</v>
      </c>
      <c r="AV365">
        <v>19.096251832255518</v>
      </c>
      <c r="AX365">
        <f t="shared" si="276"/>
        <v>1</v>
      </c>
      <c r="AY365">
        <f t="shared" si="277"/>
        <v>0</v>
      </c>
      <c r="AZ365">
        <f t="shared" si="278"/>
        <v>2.4205885955376019</v>
      </c>
      <c r="BC365">
        <v>358</v>
      </c>
      <c r="BD365" t="e">
        <v>#N/A</v>
      </c>
      <c r="BE365" t="e">
        <v>#N/A</v>
      </c>
      <c r="BG365" t="e">
        <f t="shared" si="279"/>
        <v>#N/A</v>
      </c>
      <c r="BH365" t="e">
        <f t="shared" si="280"/>
        <v>#N/A</v>
      </c>
      <c r="BI365" t="e">
        <f t="shared" si="281"/>
        <v>#N/A</v>
      </c>
      <c r="BL365">
        <v>358</v>
      </c>
      <c r="BM365">
        <v>33.17780811534147</v>
      </c>
      <c r="BN365">
        <v>9.3709719739116135</v>
      </c>
      <c r="BP365">
        <f t="shared" si="282"/>
        <v>1</v>
      </c>
      <c r="BQ365">
        <f t="shared" si="283"/>
        <v>0</v>
      </c>
      <c r="BR365">
        <f t="shared" si="284"/>
        <v>23.806836141429855</v>
      </c>
      <c r="BU365">
        <v>358</v>
      </c>
      <c r="BV365">
        <v>24.278652794495414</v>
      </c>
      <c r="BW365">
        <v>9.572426638274262</v>
      </c>
      <c r="BY365">
        <f t="shared" si="285"/>
        <v>1</v>
      </c>
      <c r="BZ365">
        <f t="shared" si="286"/>
        <v>0</v>
      </c>
      <c r="CA365">
        <f t="shared" si="287"/>
        <v>14.706226156221152</v>
      </c>
      <c r="CD365">
        <v>358</v>
      </c>
      <c r="CE365">
        <v>5.8787437116793377</v>
      </c>
      <c r="CF365">
        <v>20.700771299856999</v>
      </c>
      <c r="CH365">
        <f t="shared" si="288"/>
        <v>0</v>
      </c>
      <c r="CI365">
        <f t="shared" si="289"/>
        <v>1</v>
      </c>
      <c r="CJ365">
        <f t="shared" si="290"/>
        <v>14.822027588177662</v>
      </c>
      <c r="CM365">
        <v>358</v>
      </c>
      <c r="CN365">
        <v>20.755266104045248</v>
      </c>
      <c r="CO365">
        <v>19.420932284123825</v>
      </c>
      <c r="CQ365">
        <f t="shared" si="291"/>
        <v>1</v>
      </c>
      <c r="CR365">
        <f t="shared" si="292"/>
        <v>0</v>
      </c>
      <c r="CS365">
        <f t="shared" si="293"/>
        <v>1.3343338199214223</v>
      </c>
      <c r="CV365">
        <v>358</v>
      </c>
      <c r="CW365">
        <v>23.602400881303872</v>
      </c>
      <c r="CX365">
        <v>19.499401800897719</v>
      </c>
      <c r="CZ365">
        <f t="shared" si="294"/>
        <v>1</v>
      </c>
      <c r="DA365">
        <f t="shared" si="295"/>
        <v>0</v>
      </c>
      <c r="DB365">
        <f t="shared" si="296"/>
        <v>4.1029990804061534</v>
      </c>
      <c r="DE365">
        <v>358</v>
      </c>
      <c r="DF365">
        <v>18.914110632359087</v>
      </c>
      <c r="DG365">
        <v>29.985743804369239</v>
      </c>
      <c r="DI365">
        <f t="shared" si="297"/>
        <v>0</v>
      </c>
      <c r="DJ365">
        <f t="shared" si="298"/>
        <v>1</v>
      </c>
      <c r="DK365">
        <f t="shared" si="299"/>
        <v>11.071633172010152</v>
      </c>
      <c r="DN365">
        <v>358</v>
      </c>
      <c r="DO365">
        <v>21.519421294061516</v>
      </c>
      <c r="DP365">
        <v>20.457114202546368</v>
      </c>
      <c r="DR365">
        <f t="shared" si="300"/>
        <v>1</v>
      </c>
      <c r="DS365">
        <f t="shared" si="301"/>
        <v>0</v>
      </c>
      <c r="DT365">
        <f t="shared" si="302"/>
        <v>1.062307091515148</v>
      </c>
      <c r="DW365">
        <v>358</v>
      </c>
      <c r="DX365">
        <v>19.979496483331733</v>
      </c>
      <c r="DY365">
        <v>26.392850569767621</v>
      </c>
      <c r="EA365">
        <f t="shared" si="303"/>
        <v>0</v>
      </c>
      <c r="EB365">
        <f t="shared" si="304"/>
        <v>1</v>
      </c>
      <c r="EC365">
        <f t="shared" si="305"/>
        <v>6.4133540864358878</v>
      </c>
      <c r="EF365">
        <v>358</v>
      </c>
      <c r="EG365">
        <v>19.287660902909874</v>
      </c>
      <c r="EH365">
        <v>12.082025024752104</v>
      </c>
      <c r="EJ365">
        <f t="shared" si="306"/>
        <v>1</v>
      </c>
      <c r="EK365">
        <f t="shared" si="307"/>
        <v>0</v>
      </c>
      <c r="EL365">
        <f t="shared" si="308"/>
        <v>7.2056358781577696</v>
      </c>
      <c r="EO365">
        <v>358</v>
      </c>
      <c r="EP365">
        <v>19.947402098048151</v>
      </c>
      <c r="EQ365">
        <v>30.2900096668894</v>
      </c>
      <c r="ES365">
        <f t="shared" si="309"/>
        <v>0</v>
      </c>
      <c r="ET365">
        <f t="shared" si="310"/>
        <v>1</v>
      </c>
      <c r="EU365">
        <f t="shared" si="311"/>
        <v>10.342607568841249</v>
      </c>
    </row>
    <row r="366" spans="1:151" x14ac:dyDescent="0.25">
      <c r="A366">
        <v>359</v>
      </c>
      <c r="B366">
        <v>11.868547396098258</v>
      </c>
      <c r="C366">
        <v>36.585861613397853</v>
      </c>
      <c r="E366">
        <f t="shared" si="312"/>
        <v>0</v>
      </c>
      <c r="F366">
        <f t="shared" si="263"/>
        <v>1</v>
      </c>
      <c r="G366">
        <f t="shared" si="313"/>
        <v>24.717314217299595</v>
      </c>
      <c r="J366">
        <v>359</v>
      </c>
      <c r="K366">
        <v>16.715884011061473</v>
      </c>
      <c r="L366">
        <v>20.781956165685116</v>
      </c>
      <c r="N366">
        <f t="shared" si="264"/>
        <v>0</v>
      </c>
      <c r="O366">
        <f t="shared" si="265"/>
        <v>1</v>
      </c>
      <c r="P366">
        <f t="shared" si="266"/>
        <v>4.0660721546236438</v>
      </c>
      <c r="S366">
        <v>359</v>
      </c>
      <c r="T366">
        <v>15.914253368791323</v>
      </c>
      <c r="U366">
        <v>31.682650157516967</v>
      </c>
      <c r="W366">
        <f t="shared" si="267"/>
        <v>0</v>
      </c>
      <c r="X366">
        <f t="shared" si="268"/>
        <v>1</v>
      </c>
      <c r="Y366">
        <f t="shared" si="269"/>
        <v>15.768396788725644</v>
      </c>
      <c r="AB366">
        <v>359</v>
      </c>
      <c r="AC366">
        <v>23.28394411867605</v>
      </c>
      <c r="AD366">
        <v>18.294807371076288</v>
      </c>
      <c r="AF366">
        <f t="shared" si="270"/>
        <v>1</v>
      </c>
      <c r="AG366">
        <f t="shared" si="271"/>
        <v>0</v>
      </c>
      <c r="AH366">
        <f t="shared" si="272"/>
        <v>4.9891367475997619</v>
      </c>
      <c r="AK366">
        <v>359</v>
      </c>
      <c r="AL366">
        <v>17.869423343118914</v>
      </c>
      <c r="AM366">
        <v>18.656859884971183</v>
      </c>
      <c r="AO366">
        <f t="shared" si="273"/>
        <v>0</v>
      </c>
      <c r="AP366">
        <f t="shared" si="274"/>
        <v>1</v>
      </c>
      <c r="AQ366">
        <f t="shared" si="275"/>
        <v>0.7874365418522693</v>
      </c>
      <c r="AT366">
        <v>359</v>
      </c>
      <c r="AU366">
        <v>17.026879005086681</v>
      </c>
      <c r="AV366">
        <v>19.778743769221474</v>
      </c>
      <c r="AX366">
        <f t="shared" si="276"/>
        <v>0</v>
      </c>
      <c r="AY366">
        <f t="shared" si="277"/>
        <v>1</v>
      </c>
      <c r="AZ366">
        <f t="shared" si="278"/>
        <v>2.751864764134794</v>
      </c>
      <c r="BC366">
        <v>359</v>
      </c>
      <c r="BD366" t="e">
        <v>#N/A</v>
      </c>
      <c r="BE366" t="e">
        <v>#N/A</v>
      </c>
      <c r="BG366" t="e">
        <f t="shared" si="279"/>
        <v>#N/A</v>
      </c>
      <c r="BH366" t="e">
        <f t="shared" si="280"/>
        <v>#N/A</v>
      </c>
      <c r="BI366" t="e">
        <f t="shared" si="281"/>
        <v>#N/A</v>
      </c>
      <c r="BL366">
        <v>359</v>
      </c>
      <c r="BM366">
        <v>34.173552120144087</v>
      </c>
      <c r="BN366">
        <v>15.643145171240258</v>
      </c>
      <c r="BP366">
        <f t="shared" si="282"/>
        <v>1</v>
      </c>
      <c r="BQ366">
        <f t="shared" si="283"/>
        <v>0</v>
      </c>
      <c r="BR366">
        <f t="shared" si="284"/>
        <v>18.530406948903831</v>
      </c>
      <c r="BU366">
        <v>359</v>
      </c>
      <c r="BV366">
        <v>19.059485119775974</v>
      </c>
      <c r="BW366">
        <v>26.852432285543919</v>
      </c>
      <c r="BY366">
        <f t="shared" si="285"/>
        <v>0</v>
      </c>
      <c r="BZ366">
        <f t="shared" si="286"/>
        <v>1</v>
      </c>
      <c r="CA366">
        <f t="shared" si="287"/>
        <v>7.792947165767945</v>
      </c>
      <c r="CD366">
        <v>359</v>
      </c>
      <c r="CE366">
        <v>29.733857268106103</v>
      </c>
      <c r="CF366">
        <v>39.078262750913687</v>
      </c>
      <c r="CH366">
        <f t="shared" si="288"/>
        <v>0</v>
      </c>
      <c r="CI366">
        <f t="shared" si="289"/>
        <v>1</v>
      </c>
      <c r="CJ366">
        <f t="shared" si="290"/>
        <v>9.3444054828075842</v>
      </c>
      <c r="CM366">
        <v>359</v>
      </c>
      <c r="CN366">
        <v>23.544092298906509</v>
      </c>
      <c r="CO366">
        <v>19.272945027495435</v>
      </c>
      <c r="CQ366">
        <f t="shared" si="291"/>
        <v>1</v>
      </c>
      <c r="CR366">
        <f t="shared" si="292"/>
        <v>0</v>
      </c>
      <c r="CS366">
        <f t="shared" si="293"/>
        <v>4.2711472714110741</v>
      </c>
      <c r="CV366">
        <v>359</v>
      </c>
      <c r="CW366">
        <v>24.418430323853741</v>
      </c>
      <c r="CX366">
        <v>18.697192760353389</v>
      </c>
      <c r="CZ366">
        <f t="shared" si="294"/>
        <v>1</v>
      </c>
      <c r="DA366">
        <f t="shared" si="295"/>
        <v>0</v>
      </c>
      <c r="DB366">
        <f t="shared" si="296"/>
        <v>5.7212375635003525</v>
      </c>
      <c r="DE366">
        <v>359</v>
      </c>
      <c r="DF366">
        <v>18.743844562213372</v>
      </c>
      <c r="DG366">
        <v>17.318949619625869</v>
      </c>
      <c r="DI366">
        <f t="shared" si="297"/>
        <v>1</v>
      </c>
      <c r="DJ366">
        <f t="shared" si="298"/>
        <v>0</v>
      </c>
      <c r="DK366">
        <f t="shared" si="299"/>
        <v>1.4248949425875033</v>
      </c>
      <c r="DN366">
        <v>359</v>
      </c>
      <c r="DO366">
        <v>22.791725821048814</v>
      </c>
      <c r="DP366">
        <v>18.572362207210517</v>
      </c>
      <c r="DR366">
        <f t="shared" si="300"/>
        <v>1</v>
      </c>
      <c r="DS366">
        <f t="shared" si="301"/>
        <v>0</v>
      </c>
      <c r="DT366">
        <f t="shared" si="302"/>
        <v>4.2193636138382971</v>
      </c>
      <c r="DW366">
        <v>359</v>
      </c>
      <c r="DX366">
        <v>18.014295341366676</v>
      </c>
      <c r="DY366">
        <v>28.574386975496544</v>
      </c>
      <c r="EA366">
        <f t="shared" si="303"/>
        <v>0</v>
      </c>
      <c r="EB366">
        <f t="shared" si="304"/>
        <v>1</v>
      </c>
      <c r="EC366">
        <f t="shared" si="305"/>
        <v>10.560091634129869</v>
      </c>
      <c r="EF366">
        <v>359</v>
      </c>
      <c r="EG366">
        <v>22.375748420378557</v>
      </c>
      <c r="EH366">
        <v>18.468899083632344</v>
      </c>
      <c r="EJ366">
        <f t="shared" si="306"/>
        <v>1</v>
      </c>
      <c r="EK366">
        <f t="shared" si="307"/>
        <v>0</v>
      </c>
      <c r="EL366">
        <f t="shared" si="308"/>
        <v>3.9068493367462125</v>
      </c>
      <c r="EO366">
        <v>359</v>
      </c>
      <c r="EP366">
        <v>24.549560662215278</v>
      </c>
      <c r="EQ366">
        <v>25.02583825161766</v>
      </c>
      <c r="ES366">
        <f t="shared" si="309"/>
        <v>0</v>
      </c>
      <c r="ET366">
        <f t="shared" si="310"/>
        <v>1</v>
      </c>
      <c r="EU366">
        <f t="shared" si="311"/>
        <v>0.47627758940238252</v>
      </c>
    </row>
    <row r="367" spans="1:151" x14ac:dyDescent="0.25">
      <c r="A367">
        <v>360</v>
      </c>
      <c r="B367">
        <v>11.632095851290144</v>
      </c>
      <c r="C367">
        <v>14.434667230592037</v>
      </c>
      <c r="E367">
        <f t="shared" si="312"/>
        <v>0</v>
      </c>
      <c r="F367">
        <f t="shared" si="263"/>
        <v>1</v>
      </c>
      <c r="G367">
        <f t="shared" si="313"/>
        <v>2.8025713793018934</v>
      </c>
      <c r="J367">
        <v>360</v>
      </c>
      <c r="K367">
        <v>12.732209592314213</v>
      </c>
      <c r="L367">
        <v>28.744638921671068</v>
      </c>
      <c r="N367">
        <f t="shared" si="264"/>
        <v>0</v>
      </c>
      <c r="O367">
        <f t="shared" si="265"/>
        <v>1</v>
      </c>
      <c r="P367">
        <f t="shared" si="266"/>
        <v>16.012429329356856</v>
      </c>
      <c r="S367">
        <v>360</v>
      </c>
      <c r="T367">
        <v>17.204324074809232</v>
      </c>
      <c r="U367">
        <v>11.263409857645822</v>
      </c>
      <c r="W367">
        <f t="shared" si="267"/>
        <v>1</v>
      </c>
      <c r="X367">
        <f t="shared" si="268"/>
        <v>0</v>
      </c>
      <c r="Y367">
        <f t="shared" si="269"/>
        <v>5.9409142171634102</v>
      </c>
      <c r="AB367">
        <v>360</v>
      </c>
      <c r="AC367">
        <v>24.952981364364675</v>
      </c>
      <c r="AD367">
        <v>16.860468474483476</v>
      </c>
      <c r="AF367">
        <f t="shared" si="270"/>
        <v>1</v>
      </c>
      <c r="AG367">
        <f t="shared" si="271"/>
        <v>0</v>
      </c>
      <c r="AH367">
        <f t="shared" si="272"/>
        <v>8.0925128898811991</v>
      </c>
      <c r="AK367">
        <v>360</v>
      </c>
      <c r="AL367">
        <v>26.361872071677059</v>
      </c>
      <c r="AM367">
        <v>26.419831461362829</v>
      </c>
      <c r="AO367">
        <f t="shared" si="273"/>
        <v>0</v>
      </c>
      <c r="AP367">
        <f t="shared" si="274"/>
        <v>1</v>
      </c>
      <c r="AQ367">
        <f t="shared" si="275"/>
        <v>5.7959389685770191E-2</v>
      </c>
      <c r="AT367">
        <v>360</v>
      </c>
      <c r="AU367">
        <v>21.554260757109695</v>
      </c>
      <c r="AV367">
        <v>21.547592808678775</v>
      </c>
      <c r="AX367">
        <f t="shared" si="276"/>
        <v>1</v>
      </c>
      <c r="AY367">
        <f t="shared" si="277"/>
        <v>0</v>
      </c>
      <c r="AZ367">
        <f t="shared" si="278"/>
        <v>6.667948430919779E-3</v>
      </c>
      <c r="BC367">
        <v>360</v>
      </c>
      <c r="BD367" t="e">
        <v>#N/A</v>
      </c>
      <c r="BE367" t="e">
        <v>#N/A</v>
      </c>
      <c r="BG367" t="e">
        <f t="shared" si="279"/>
        <v>#N/A</v>
      </c>
      <c r="BH367" t="e">
        <f t="shared" si="280"/>
        <v>#N/A</v>
      </c>
      <c r="BI367" t="e">
        <f t="shared" si="281"/>
        <v>#N/A</v>
      </c>
      <c r="BL367">
        <v>360</v>
      </c>
      <c r="BM367">
        <v>29.995796606233551</v>
      </c>
      <c r="BN367">
        <v>13.469161153887384</v>
      </c>
      <c r="BP367">
        <f t="shared" si="282"/>
        <v>1</v>
      </c>
      <c r="BQ367">
        <f t="shared" si="283"/>
        <v>0</v>
      </c>
      <c r="BR367">
        <f t="shared" si="284"/>
        <v>16.526635452346166</v>
      </c>
      <c r="BU367">
        <v>360</v>
      </c>
      <c r="BV367">
        <v>34.409599863281706</v>
      </c>
      <c r="BW367">
        <v>16.094330115236588</v>
      </c>
      <c r="BY367">
        <f t="shared" si="285"/>
        <v>1</v>
      </c>
      <c r="BZ367">
        <f t="shared" si="286"/>
        <v>0</v>
      </c>
      <c r="CA367">
        <f t="shared" si="287"/>
        <v>18.315269748045118</v>
      </c>
      <c r="CD367">
        <v>360</v>
      </c>
      <c r="CE367">
        <v>14.389770673008723</v>
      </c>
      <c r="CF367">
        <v>22.076013231208591</v>
      </c>
      <c r="CH367">
        <f t="shared" si="288"/>
        <v>0</v>
      </c>
      <c r="CI367">
        <f t="shared" si="289"/>
        <v>1</v>
      </c>
      <c r="CJ367">
        <f t="shared" si="290"/>
        <v>7.6862425581998686</v>
      </c>
      <c r="CM367">
        <v>360</v>
      </c>
      <c r="CN367">
        <v>22.74658168709821</v>
      </c>
      <c r="CO367">
        <v>17.840962856074238</v>
      </c>
      <c r="CQ367">
        <f t="shared" si="291"/>
        <v>1</v>
      </c>
      <c r="CR367">
        <f t="shared" si="292"/>
        <v>0</v>
      </c>
      <c r="CS367">
        <f t="shared" si="293"/>
        <v>4.9056188310239719</v>
      </c>
      <c r="CV367">
        <v>360</v>
      </c>
      <c r="CW367">
        <v>22.182335802414752</v>
      </c>
      <c r="CX367">
        <v>16.468931471281973</v>
      </c>
      <c r="CZ367">
        <f t="shared" si="294"/>
        <v>1</v>
      </c>
      <c r="DA367">
        <f t="shared" si="295"/>
        <v>0</v>
      </c>
      <c r="DB367">
        <f t="shared" si="296"/>
        <v>5.7134043311327787</v>
      </c>
      <c r="DE367">
        <v>360</v>
      </c>
      <c r="DF367">
        <v>27.988678277458995</v>
      </c>
      <c r="DG367">
        <v>13.495373451503744</v>
      </c>
      <c r="DI367">
        <f t="shared" si="297"/>
        <v>1</v>
      </c>
      <c r="DJ367">
        <f t="shared" si="298"/>
        <v>0</v>
      </c>
      <c r="DK367">
        <f t="shared" si="299"/>
        <v>14.493304825955251</v>
      </c>
      <c r="DN367">
        <v>360</v>
      </c>
      <c r="DO367">
        <v>20.235459660240906</v>
      </c>
      <c r="DP367">
        <v>28.708434327078834</v>
      </c>
      <c r="DR367">
        <f t="shared" si="300"/>
        <v>0</v>
      </c>
      <c r="DS367">
        <f t="shared" si="301"/>
        <v>1</v>
      </c>
      <c r="DT367">
        <f t="shared" si="302"/>
        <v>8.4729746668379278</v>
      </c>
      <c r="DW367">
        <v>360</v>
      </c>
      <c r="DX367">
        <v>17.402698202054268</v>
      </c>
      <c r="DY367">
        <v>29.14134556328078</v>
      </c>
      <c r="EA367">
        <f t="shared" si="303"/>
        <v>0</v>
      </c>
      <c r="EB367">
        <f t="shared" si="304"/>
        <v>1</v>
      </c>
      <c r="EC367">
        <f t="shared" si="305"/>
        <v>11.738647361226512</v>
      </c>
      <c r="EF367">
        <v>360</v>
      </c>
      <c r="EG367">
        <v>18.117312353365293</v>
      </c>
      <c r="EH367">
        <v>18.283284764081689</v>
      </c>
      <c r="EJ367">
        <f t="shared" si="306"/>
        <v>0</v>
      </c>
      <c r="EK367">
        <f t="shared" si="307"/>
        <v>1</v>
      </c>
      <c r="EL367">
        <f t="shared" si="308"/>
        <v>0.16597241071639601</v>
      </c>
      <c r="EO367">
        <v>360</v>
      </c>
      <c r="EP367">
        <v>21.117660964037402</v>
      </c>
      <c r="EQ367">
        <v>29.583804111555597</v>
      </c>
      <c r="ES367">
        <f t="shared" si="309"/>
        <v>0</v>
      </c>
      <c r="ET367">
        <f t="shared" si="310"/>
        <v>1</v>
      </c>
      <c r="EU367">
        <f t="shared" si="311"/>
        <v>8.4661431475181956</v>
      </c>
    </row>
    <row r="368" spans="1:151" x14ac:dyDescent="0.25">
      <c r="A368">
        <v>361</v>
      </c>
      <c r="B368">
        <v>12.724695745034875</v>
      </c>
      <c r="C368">
        <v>28.693475100381267</v>
      </c>
      <c r="E368">
        <f t="shared" si="312"/>
        <v>0</v>
      </c>
      <c r="F368">
        <f t="shared" si="263"/>
        <v>1</v>
      </c>
      <c r="G368">
        <f t="shared" si="313"/>
        <v>15.968779355346392</v>
      </c>
      <c r="J368">
        <v>361</v>
      </c>
      <c r="K368">
        <v>29.138900509117924</v>
      </c>
      <c r="L368">
        <v>29.833377534185864</v>
      </c>
      <c r="N368">
        <f t="shared" si="264"/>
        <v>0</v>
      </c>
      <c r="O368">
        <f t="shared" si="265"/>
        <v>1</v>
      </c>
      <c r="P368">
        <f t="shared" si="266"/>
        <v>0.69447702506793973</v>
      </c>
      <c r="S368">
        <v>361</v>
      </c>
      <c r="T368">
        <v>22.359651734617206</v>
      </c>
      <c r="U368">
        <v>33.922202853167626</v>
      </c>
      <c r="W368">
        <f t="shared" si="267"/>
        <v>0</v>
      </c>
      <c r="X368">
        <f t="shared" si="268"/>
        <v>1</v>
      </c>
      <c r="Y368">
        <f t="shared" si="269"/>
        <v>11.56255111855042</v>
      </c>
      <c r="AB368">
        <v>361</v>
      </c>
      <c r="AC368">
        <v>14.637879998476686</v>
      </c>
      <c r="AD368">
        <v>17.461764305074571</v>
      </c>
      <c r="AF368">
        <f t="shared" si="270"/>
        <v>0</v>
      </c>
      <c r="AG368">
        <f t="shared" si="271"/>
        <v>1</v>
      </c>
      <c r="AH368">
        <f t="shared" si="272"/>
        <v>2.8238843065978845</v>
      </c>
      <c r="AK368">
        <v>361</v>
      </c>
      <c r="AL368">
        <v>21.135035457843241</v>
      </c>
      <c r="AM368">
        <v>12.702380698168163</v>
      </c>
      <c r="AO368">
        <f t="shared" si="273"/>
        <v>1</v>
      </c>
      <c r="AP368">
        <f t="shared" si="274"/>
        <v>0</v>
      </c>
      <c r="AQ368">
        <f t="shared" si="275"/>
        <v>8.4326547596750778</v>
      </c>
      <c r="AT368">
        <v>361</v>
      </c>
      <c r="AU368">
        <v>12.881290096750904</v>
      </c>
      <c r="AV368">
        <v>7.6129147083715338</v>
      </c>
      <c r="AX368">
        <f t="shared" si="276"/>
        <v>1</v>
      </c>
      <c r="AY368">
        <f t="shared" si="277"/>
        <v>0</v>
      </c>
      <c r="AZ368">
        <f t="shared" si="278"/>
        <v>5.2683753883793702</v>
      </c>
      <c r="BC368">
        <v>361</v>
      </c>
      <c r="BD368" t="e">
        <v>#N/A</v>
      </c>
      <c r="BE368" t="e">
        <v>#N/A</v>
      </c>
      <c r="BG368" t="e">
        <f t="shared" si="279"/>
        <v>#N/A</v>
      </c>
      <c r="BH368" t="e">
        <f t="shared" si="280"/>
        <v>#N/A</v>
      </c>
      <c r="BI368" t="e">
        <f t="shared" si="281"/>
        <v>#N/A</v>
      </c>
      <c r="BL368">
        <v>361</v>
      </c>
      <c r="BM368">
        <v>22.115214858401227</v>
      </c>
      <c r="BN368">
        <v>10.351820257670367</v>
      </c>
      <c r="BP368">
        <f t="shared" si="282"/>
        <v>1</v>
      </c>
      <c r="BQ368">
        <f t="shared" si="283"/>
        <v>0</v>
      </c>
      <c r="BR368">
        <f t="shared" si="284"/>
        <v>11.763394600730861</v>
      </c>
      <c r="BU368">
        <v>361</v>
      </c>
      <c r="BV368">
        <v>21.899541450846904</v>
      </c>
      <c r="BW368">
        <v>23.451640777523348</v>
      </c>
      <c r="BY368">
        <f t="shared" si="285"/>
        <v>0</v>
      </c>
      <c r="BZ368">
        <f t="shared" si="286"/>
        <v>1</v>
      </c>
      <c r="CA368">
        <f t="shared" si="287"/>
        <v>1.5520993266764442</v>
      </c>
      <c r="CD368">
        <v>361</v>
      </c>
      <c r="CE368">
        <v>24.38469470532457</v>
      </c>
      <c r="CF368">
        <v>21.896919461757712</v>
      </c>
      <c r="CH368">
        <f t="shared" si="288"/>
        <v>1</v>
      </c>
      <c r="CI368">
        <f t="shared" si="289"/>
        <v>0</v>
      </c>
      <c r="CJ368">
        <f t="shared" si="290"/>
        <v>2.4877752435668583</v>
      </c>
      <c r="CM368">
        <v>361</v>
      </c>
      <c r="CN368">
        <v>22.221908130779941</v>
      </c>
      <c r="CO368">
        <v>18.103732135273855</v>
      </c>
      <c r="CQ368">
        <f t="shared" si="291"/>
        <v>1</v>
      </c>
      <c r="CR368">
        <f t="shared" si="292"/>
        <v>0</v>
      </c>
      <c r="CS368">
        <f t="shared" si="293"/>
        <v>4.1181759955060855</v>
      </c>
      <c r="CV368">
        <v>361</v>
      </c>
      <c r="CW368">
        <v>23.861199083281402</v>
      </c>
      <c r="CX368">
        <v>16.036992024823959</v>
      </c>
      <c r="CZ368">
        <f t="shared" si="294"/>
        <v>1</v>
      </c>
      <c r="DA368">
        <f t="shared" si="295"/>
        <v>0</v>
      </c>
      <c r="DB368">
        <f t="shared" si="296"/>
        <v>7.8242070584574428</v>
      </c>
      <c r="DE368">
        <v>361</v>
      </c>
      <c r="DF368">
        <v>11.964032689670834</v>
      </c>
      <c r="DG368">
        <v>26.547544148691511</v>
      </c>
      <c r="DI368">
        <f t="shared" si="297"/>
        <v>0</v>
      </c>
      <c r="DJ368">
        <f t="shared" si="298"/>
        <v>1</v>
      </c>
      <c r="DK368">
        <f t="shared" si="299"/>
        <v>14.583511459020677</v>
      </c>
      <c r="DN368">
        <v>361</v>
      </c>
      <c r="DO368">
        <v>18.728853268267187</v>
      </c>
      <c r="DP368">
        <v>10.211043285035412</v>
      </c>
      <c r="DR368">
        <f t="shared" si="300"/>
        <v>1</v>
      </c>
      <c r="DS368">
        <f t="shared" si="301"/>
        <v>0</v>
      </c>
      <c r="DT368">
        <f t="shared" si="302"/>
        <v>8.5178099832317749</v>
      </c>
      <c r="DW368">
        <v>361</v>
      </c>
      <c r="DX368">
        <v>28.327216370298636</v>
      </c>
      <c r="DY368">
        <v>11.67487717266915</v>
      </c>
      <c r="EA368">
        <f t="shared" si="303"/>
        <v>1</v>
      </c>
      <c r="EB368">
        <f t="shared" si="304"/>
        <v>0</v>
      </c>
      <c r="EC368">
        <f t="shared" si="305"/>
        <v>16.652339197629487</v>
      </c>
      <c r="EF368">
        <v>361</v>
      </c>
      <c r="EG368">
        <v>27.048827630690944</v>
      </c>
      <c r="EH368">
        <v>16.199805936684836</v>
      </c>
      <c r="EJ368">
        <f t="shared" si="306"/>
        <v>1</v>
      </c>
      <c r="EK368">
        <f t="shared" si="307"/>
        <v>0</v>
      </c>
      <c r="EL368">
        <f t="shared" si="308"/>
        <v>10.849021694006108</v>
      </c>
      <c r="EO368">
        <v>361</v>
      </c>
      <c r="EP368">
        <v>26.008076504487246</v>
      </c>
      <c r="EQ368">
        <v>6.7131037478704165</v>
      </c>
      <c r="ES368">
        <f t="shared" si="309"/>
        <v>1</v>
      </c>
      <c r="ET368">
        <f t="shared" si="310"/>
        <v>0</v>
      </c>
      <c r="EU368">
        <f t="shared" si="311"/>
        <v>19.294972756616829</v>
      </c>
    </row>
    <row r="369" spans="1:151" x14ac:dyDescent="0.25">
      <c r="A369">
        <v>362</v>
      </c>
      <c r="B369">
        <v>11.184974846898704</v>
      </c>
      <c r="C369">
        <v>17.338832770653603</v>
      </c>
      <c r="E369">
        <f t="shared" si="312"/>
        <v>0</v>
      </c>
      <c r="F369">
        <f t="shared" si="263"/>
        <v>1</v>
      </c>
      <c r="G369">
        <f t="shared" si="313"/>
        <v>6.1538579237548987</v>
      </c>
      <c r="J369">
        <v>362</v>
      </c>
      <c r="K369">
        <v>25.314817495991441</v>
      </c>
      <c r="L369">
        <v>23.45760321301006</v>
      </c>
      <c r="N369">
        <f t="shared" si="264"/>
        <v>1</v>
      </c>
      <c r="O369">
        <f t="shared" si="265"/>
        <v>0</v>
      </c>
      <c r="P369">
        <f t="shared" si="266"/>
        <v>1.8572142829813814</v>
      </c>
      <c r="S369">
        <v>362</v>
      </c>
      <c r="T369">
        <v>15.745572189457931</v>
      </c>
      <c r="U369">
        <v>42.488684217080561</v>
      </c>
      <c r="W369">
        <f t="shared" si="267"/>
        <v>0</v>
      </c>
      <c r="X369">
        <f t="shared" si="268"/>
        <v>1</v>
      </c>
      <c r="Y369">
        <f t="shared" si="269"/>
        <v>26.74311202762263</v>
      </c>
      <c r="AB369">
        <v>362</v>
      </c>
      <c r="AC369">
        <v>25.165170380964</v>
      </c>
      <c r="AD369">
        <v>17.396501410164593</v>
      </c>
      <c r="AF369">
        <f t="shared" si="270"/>
        <v>1</v>
      </c>
      <c r="AG369">
        <f t="shared" si="271"/>
        <v>0</v>
      </c>
      <c r="AH369">
        <f t="shared" si="272"/>
        <v>7.768668970799407</v>
      </c>
      <c r="AK369">
        <v>362</v>
      </c>
      <c r="AL369">
        <v>12.236440033531576</v>
      </c>
      <c r="AM369">
        <v>23.106768468836052</v>
      </c>
      <c r="AO369">
        <f t="shared" si="273"/>
        <v>0</v>
      </c>
      <c r="AP369">
        <f t="shared" si="274"/>
        <v>1</v>
      </c>
      <c r="AQ369">
        <f t="shared" si="275"/>
        <v>10.870328435304476</v>
      </c>
      <c r="AT369">
        <v>362</v>
      </c>
      <c r="AU369">
        <v>16.052082175849975</v>
      </c>
      <c r="AV369">
        <v>23.479934155855194</v>
      </c>
      <c r="AX369">
        <f t="shared" si="276"/>
        <v>0</v>
      </c>
      <c r="AY369">
        <f t="shared" si="277"/>
        <v>1</v>
      </c>
      <c r="AZ369">
        <f t="shared" si="278"/>
        <v>7.4278519800052187</v>
      </c>
      <c r="BC369">
        <v>362</v>
      </c>
      <c r="BD369" t="e">
        <v>#N/A</v>
      </c>
      <c r="BE369" t="e">
        <v>#N/A</v>
      </c>
      <c r="BG369" t="e">
        <f t="shared" si="279"/>
        <v>#N/A</v>
      </c>
      <c r="BH369" t="e">
        <f t="shared" si="280"/>
        <v>#N/A</v>
      </c>
      <c r="BI369" t="e">
        <f t="shared" si="281"/>
        <v>#N/A</v>
      </c>
      <c r="BL369">
        <v>362</v>
      </c>
      <c r="BM369">
        <v>26.732853249428189</v>
      </c>
      <c r="BN369">
        <v>10.64340563258709</v>
      </c>
      <c r="BP369">
        <f t="shared" si="282"/>
        <v>1</v>
      </c>
      <c r="BQ369">
        <f t="shared" si="283"/>
        <v>0</v>
      </c>
      <c r="BR369">
        <f t="shared" si="284"/>
        <v>16.089447616841099</v>
      </c>
      <c r="BU369">
        <v>362</v>
      </c>
      <c r="BV369">
        <v>23.14946621302936</v>
      </c>
      <c r="BW369">
        <v>17.247963569551718</v>
      </c>
      <c r="BY369">
        <f t="shared" si="285"/>
        <v>1</v>
      </c>
      <c r="BZ369">
        <f t="shared" si="286"/>
        <v>0</v>
      </c>
      <c r="CA369">
        <f t="shared" si="287"/>
        <v>5.9015026434776416</v>
      </c>
      <c r="CD369">
        <v>362</v>
      </c>
      <c r="CE369">
        <v>31.520862302223364</v>
      </c>
      <c r="CF369">
        <v>20.119475710532043</v>
      </c>
      <c r="CH369">
        <f t="shared" si="288"/>
        <v>1</v>
      </c>
      <c r="CI369">
        <f t="shared" si="289"/>
        <v>0</v>
      </c>
      <c r="CJ369">
        <f t="shared" si="290"/>
        <v>11.40138659169132</v>
      </c>
      <c r="CM369">
        <v>362</v>
      </c>
      <c r="CN369">
        <v>18.281344659991163</v>
      </c>
      <c r="CO369">
        <v>22.041976024121723</v>
      </c>
      <c r="CQ369">
        <f t="shared" si="291"/>
        <v>0</v>
      </c>
      <c r="CR369">
        <f t="shared" si="292"/>
        <v>1</v>
      </c>
      <c r="CS369">
        <f t="shared" si="293"/>
        <v>3.7606313641305604</v>
      </c>
      <c r="CV369">
        <v>362</v>
      </c>
      <c r="CW369">
        <v>23.682904230352094</v>
      </c>
      <c r="CX369">
        <v>14.763317833341752</v>
      </c>
      <c r="CZ369">
        <f t="shared" si="294"/>
        <v>1</v>
      </c>
      <c r="DA369">
        <f t="shared" si="295"/>
        <v>0</v>
      </c>
      <c r="DB369">
        <f t="shared" si="296"/>
        <v>8.9195863970103417</v>
      </c>
      <c r="DE369">
        <v>362</v>
      </c>
      <c r="DF369">
        <v>-2.1960266086894293</v>
      </c>
      <c r="DG369">
        <v>38.979810659744956</v>
      </c>
      <c r="DI369">
        <f t="shared" si="297"/>
        <v>0</v>
      </c>
      <c r="DJ369">
        <f t="shared" si="298"/>
        <v>1</v>
      </c>
      <c r="DK369">
        <f t="shared" si="299"/>
        <v>41.175837268434385</v>
      </c>
      <c r="DN369">
        <v>362</v>
      </c>
      <c r="DO369">
        <v>24.164842215024635</v>
      </c>
      <c r="DP369">
        <v>30.331180334554702</v>
      </c>
      <c r="DR369">
        <f t="shared" si="300"/>
        <v>0</v>
      </c>
      <c r="DS369">
        <f t="shared" si="301"/>
        <v>1</v>
      </c>
      <c r="DT369">
        <f t="shared" si="302"/>
        <v>6.1663381195300673</v>
      </c>
      <c r="DW369">
        <v>362</v>
      </c>
      <c r="DX369">
        <v>17.603399441711915</v>
      </c>
      <c r="DY369">
        <v>22.989529235801758</v>
      </c>
      <c r="EA369">
        <f t="shared" si="303"/>
        <v>0</v>
      </c>
      <c r="EB369">
        <f t="shared" si="304"/>
        <v>1</v>
      </c>
      <c r="EC369">
        <f t="shared" si="305"/>
        <v>5.3861297940898432</v>
      </c>
      <c r="EF369">
        <v>362</v>
      </c>
      <c r="EG369">
        <v>23.481419805745286</v>
      </c>
      <c r="EH369">
        <v>16.396044516337206</v>
      </c>
      <c r="EJ369">
        <f t="shared" si="306"/>
        <v>1</v>
      </c>
      <c r="EK369">
        <f t="shared" si="307"/>
        <v>0</v>
      </c>
      <c r="EL369">
        <f t="shared" si="308"/>
        <v>7.0853752894080806</v>
      </c>
      <c r="EO369">
        <v>362</v>
      </c>
      <c r="EP369">
        <v>22.824711252708497</v>
      </c>
      <c r="EQ369">
        <v>24.20496689288705</v>
      </c>
      <c r="ES369">
        <f t="shared" si="309"/>
        <v>0</v>
      </c>
      <c r="ET369">
        <f t="shared" si="310"/>
        <v>1</v>
      </c>
      <c r="EU369">
        <f t="shared" si="311"/>
        <v>1.3802556401785537</v>
      </c>
    </row>
    <row r="370" spans="1:151" x14ac:dyDescent="0.25">
      <c r="A370">
        <v>363</v>
      </c>
      <c r="B370">
        <v>10.117464019882535</v>
      </c>
      <c r="C370">
        <v>10.701605499306353</v>
      </c>
      <c r="E370">
        <f t="shared" si="312"/>
        <v>0</v>
      </c>
      <c r="F370">
        <f t="shared" si="263"/>
        <v>1</v>
      </c>
      <c r="G370">
        <f t="shared" si="313"/>
        <v>0.58414147942381867</v>
      </c>
      <c r="J370">
        <v>363</v>
      </c>
      <c r="K370">
        <v>16.877736580365884</v>
      </c>
      <c r="L370">
        <v>24.012001683713844</v>
      </c>
      <c r="N370">
        <f t="shared" si="264"/>
        <v>0</v>
      </c>
      <c r="O370">
        <f t="shared" si="265"/>
        <v>1</v>
      </c>
      <c r="P370">
        <f t="shared" si="266"/>
        <v>7.1342651033479605</v>
      </c>
      <c r="S370">
        <v>363</v>
      </c>
      <c r="T370">
        <v>17.43824752645391</v>
      </c>
      <c r="U370">
        <v>6.4618701829350016</v>
      </c>
      <c r="W370">
        <f t="shared" si="267"/>
        <v>1</v>
      </c>
      <c r="X370">
        <f t="shared" si="268"/>
        <v>0</v>
      </c>
      <c r="Y370">
        <f t="shared" si="269"/>
        <v>10.976377343518909</v>
      </c>
      <c r="AB370">
        <v>363</v>
      </c>
      <c r="AC370">
        <v>24.308224191514064</v>
      </c>
      <c r="AD370">
        <v>18.515845042398865</v>
      </c>
      <c r="AF370">
        <f t="shared" si="270"/>
        <v>1</v>
      </c>
      <c r="AG370">
        <f t="shared" si="271"/>
        <v>0</v>
      </c>
      <c r="AH370">
        <f t="shared" si="272"/>
        <v>5.7923791491151988</v>
      </c>
      <c r="AK370">
        <v>363</v>
      </c>
      <c r="AL370">
        <v>17.279566116387432</v>
      </c>
      <c r="AM370">
        <v>32.714810581254071</v>
      </c>
      <c r="AO370">
        <f t="shared" si="273"/>
        <v>0</v>
      </c>
      <c r="AP370">
        <f t="shared" si="274"/>
        <v>1</v>
      </c>
      <c r="AQ370">
        <f t="shared" si="275"/>
        <v>15.435244464866638</v>
      </c>
      <c r="AT370">
        <v>363</v>
      </c>
      <c r="AU370">
        <v>19.688374126985511</v>
      </c>
      <c r="AV370">
        <v>12.94126912723072</v>
      </c>
      <c r="AX370">
        <f t="shared" si="276"/>
        <v>1</v>
      </c>
      <c r="AY370">
        <f t="shared" si="277"/>
        <v>0</v>
      </c>
      <c r="AZ370">
        <f t="shared" si="278"/>
        <v>6.7471049997547912</v>
      </c>
      <c r="BC370">
        <v>363</v>
      </c>
      <c r="BD370" t="e">
        <v>#N/A</v>
      </c>
      <c r="BE370" t="e">
        <v>#N/A</v>
      </c>
      <c r="BG370" t="e">
        <f t="shared" si="279"/>
        <v>#N/A</v>
      </c>
      <c r="BH370" t="e">
        <f t="shared" si="280"/>
        <v>#N/A</v>
      </c>
      <c r="BI370" t="e">
        <f t="shared" si="281"/>
        <v>#N/A</v>
      </c>
      <c r="BL370">
        <v>363</v>
      </c>
      <c r="BM370">
        <v>28.841570628120355</v>
      </c>
      <c r="BN370">
        <v>14.48083498403763</v>
      </c>
      <c r="BP370">
        <f t="shared" si="282"/>
        <v>1</v>
      </c>
      <c r="BQ370">
        <f t="shared" si="283"/>
        <v>0</v>
      </c>
      <c r="BR370">
        <f t="shared" si="284"/>
        <v>14.360735644082725</v>
      </c>
      <c r="BU370">
        <v>363</v>
      </c>
      <c r="BV370">
        <v>19.258759517426299</v>
      </c>
      <c r="BW370">
        <v>25.983573249648771</v>
      </c>
      <c r="BY370">
        <f t="shared" si="285"/>
        <v>0</v>
      </c>
      <c r="BZ370">
        <f t="shared" si="286"/>
        <v>1</v>
      </c>
      <c r="CA370">
        <f t="shared" si="287"/>
        <v>6.7248137322224721</v>
      </c>
      <c r="CD370">
        <v>363</v>
      </c>
      <c r="CE370">
        <v>22.618029073099994</v>
      </c>
      <c r="CF370">
        <v>31.690935520214026</v>
      </c>
      <c r="CH370">
        <f t="shared" si="288"/>
        <v>0</v>
      </c>
      <c r="CI370">
        <f t="shared" si="289"/>
        <v>1</v>
      </c>
      <c r="CJ370">
        <f t="shared" si="290"/>
        <v>9.0729064471140326</v>
      </c>
      <c r="CM370">
        <v>363</v>
      </c>
      <c r="CN370">
        <v>15.147108668681174</v>
      </c>
      <c r="CO370">
        <v>33.650416111401611</v>
      </c>
      <c r="CQ370">
        <f t="shared" si="291"/>
        <v>0</v>
      </c>
      <c r="CR370">
        <f t="shared" si="292"/>
        <v>1</v>
      </c>
      <c r="CS370">
        <f t="shared" si="293"/>
        <v>18.503307442720438</v>
      </c>
      <c r="CV370">
        <v>363</v>
      </c>
      <c r="CW370">
        <v>22.99503152006503</v>
      </c>
      <c r="CX370">
        <v>13.837038028571229</v>
      </c>
      <c r="CZ370">
        <f t="shared" si="294"/>
        <v>1</v>
      </c>
      <c r="DA370">
        <f t="shared" si="295"/>
        <v>0</v>
      </c>
      <c r="DB370">
        <f t="shared" si="296"/>
        <v>9.1579934914938015</v>
      </c>
      <c r="DE370">
        <v>363</v>
      </c>
      <c r="DF370">
        <v>16.516066085509379</v>
      </c>
      <c r="DG370">
        <v>35.705310675858399</v>
      </c>
      <c r="DI370">
        <f t="shared" si="297"/>
        <v>0</v>
      </c>
      <c r="DJ370">
        <f t="shared" si="298"/>
        <v>1</v>
      </c>
      <c r="DK370">
        <f t="shared" si="299"/>
        <v>19.18924459034902</v>
      </c>
      <c r="DN370">
        <v>363</v>
      </c>
      <c r="DO370">
        <v>23.976415511535205</v>
      </c>
      <c r="DP370">
        <v>20.840881056647419</v>
      </c>
      <c r="DR370">
        <f t="shared" si="300"/>
        <v>1</v>
      </c>
      <c r="DS370">
        <f t="shared" si="301"/>
        <v>0</v>
      </c>
      <c r="DT370">
        <f t="shared" si="302"/>
        <v>3.1355344548877859</v>
      </c>
      <c r="DW370">
        <v>363</v>
      </c>
      <c r="DX370">
        <v>14.934793118828852</v>
      </c>
      <c r="DY370">
        <v>23.022391873730314</v>
      </c>
      <c r="EA370">
        <f t="shared" si="303"/>
        <v>0</v>
      </c>
      <c r="EB370">
        <f t="shared" si="304"/>
        <v>1</v>
      </c>
      <c r="EC370">
        <f t="shared" si="305"/>
        <v>8.0875987549014621</v>
      </c>
      <c r="EF370">
        <v>363</v>
      </c>
      <c r="EG370">
        <v>20.511760750594661</v>
      </c>
      <c r="EH370">
        <v>19.774815612924982</v>
      </c>
      <c r="EJ370">
        <f t="shared" si="306"/>
        <v>1</v>
      </c>
      <c r="EK370">
        <f t="shared" si="307"/>
        <v>0</v>
      </c>
      <c r="EL370">
        <f t="shared" si="308"/>
        <v>0.73694513766967873</v>
      </c>
      <c r="EO370">
        <v>363</v>
      </c>
      <c r="EP370">
        <v>17.903528747049357</v>
      </c>
      <c r="EQ370">
        <v>23.564509231227397</v>
      </c>
      <c r="ES370">
        <f t="shared" si="309"/>
        <v>0</v>
      </c>
      <c r="ET370">
        <f t="shared" si="310"/>
        <v>1</v>
      </c>
      <c r="EU370">
        <f t="shared" si="311"/>
        <v>5.6609804841780402</v>
      </c>
    </row>
    <row r="371" spans="1:151" x14ac:dyDescent="0.25">
      <c r="A371">
        <v>364</v>
      </c>
      <c r="B371">
        <v>2.8966025411444551</v>
      </c>
      <c r="C371">
        <v>15.178880340872743</v>
      </c>
      <c r="E371">
        <f t="shared" si="312"/>
        <v>0</v>
      </c>
      <c r="F371">
        <f t="shared" si="263"/>
        <v>1</v>
      </c>
      <c r="G371">
        <f t="shared" si="313"/>
        <v>12.282277799728288</v>
      </c>
      <c r="J371">
        <v>364</v>
      </c>
      <c r="K371">
        <v>18.32882702508396</v>
      </c>
      <c r="L371">
        <v>30.823036181798848</v>
      </c>
      <c r="N371">
        <f t="shared" si="264"/>
        <v>0</v>
      </c>
      <c r="O371">
        <f t="shared" si="265"/>
        <v>1</v>
      </c>
      <c r="P371">
        <f t="shared" si="266"/>
        <v>12.494209156714888</v>
      </c>
      <c r="S371">
        <v>364</v>
      </c>
      <c r="T371">
        <v>11.69085788760132</v>
      </c>
      <c r="U371">
        <v>-0.8515778943102319</v>
      </c>
      <c r="W371">
        <f t="shared" si="267"/>
        <v>1</v>
      </c>
      <c r="X371">
        <f t="shared" si="268"/>
        <v>0</v>
      </c>
      <c r="Y371">
        <f t="shared" si="269"/>
        <v>12.542435781911552</v>
      </c>
      <c r="AB371">
        <v>364</v>
      </c>
      <c r="AC371">
        <v>27.343518585779258</v>
      </c>
      <c r="AD371">
        <v>17.703082183447268</v>
      </c>
      <c r="AF371">
        <f t="shared" si="270"/>
        <v>1</v>
      </c>
      <c r="AG371">
        <f t="shared" si="271"/>
        <v>0</v>
      </c>
      <c r="AH371">
        <f t="shared" si="272"/>
        <v>9.6404364023319893</v>
      </c>
      <c r="AK371">
        <v>364</v>
      </c>
      <c r="AL371">
        <v>24.18730598039533</v>
      </c>
      <c r="AM371">
        <v>53.685557541838563</v>
      </c>
      <c r="AO371">
        <f t="shared" si="273"/>
        <v>0</v>
      </c>
      <c r="AP371">
        <f t="shared" si="274"/>
        <v>1</v>
      </c>
      <c r="AQ371">
        <f t="shared" si="275"/>
        <v>29.498251561443233</v>
      </c>
      <c r="AT371">
        <v>364</v>
      </c>
      <c r="AU371">
        <v>16.237926631447621</v>
      </c>
      <c r="AV371">
        <v>26.721847591881836</v>
      </c>
      <c r="AX371">
        <f t="shared" si="276"/>
        <v>0</v>
      </c>
      <c r="AY371">
        <f t="shared" si="277"/>
        <v>1</v>
      </c>
      <c r="AZ371">
        <f t="shared" si="278"/>
        <v>10.483920960434215</v>
      </c>
      <c r="BC371">
        <v>364</v>
      </c>
      <c r="BD371" t="e">
        <v>#N/A</v>
      </c>
      <c r="BE371" t="e">
        <v>#N/A</v>
      </c>
      <c r="BG371" t="e">
        <f t="shared" si="279"/>
        <v>#N/A</v>
      </c>
      <c r="BH371" t="e">
        <f t="shared" si="280"/>
        <v>#N/A</v>
      </c>
      <c r="BI371" t="e">
        <f t="shared" si="281"/>
        <v>#N/A</v>
      </c>
      <c r="BL371">
        <v>364</v>
      </c>
      <c r="BM371">
        <v>29.191844980364298</v>
      </c>
      <c r="BN371">
        <v>11.821940451394864</v>
      </c>
      <c r="BP371">
        <f t="shared" si="282"/>
        <v>1</v>
      </c>
      <c r="BQ371">
        <f t="shared" si="283"/>
        <v>0</v>
      </c>
      <c r="BR371">
        <f t="shared" si="284"/>
        <v>17.369904528969435</v>
      </c>
      <c r="BU371">
        <v>364</v>
      </c>
      <c r="BV371">
        <v>11.453229191008575</v>
      </c>
      <c r="BW371">
        <v>25.826833729983054</v>
      </c>
      <c r="BY371">
        <f t="shared" si="285"/>
        <v>0</v>
      </c>
      <c r="BZ371">
        <f t="shared" si="286"/>
        <v>1</v>
      </c>
      <c r="CA371">
        <f t="shared" si="287"/>
        <v>14.37360453897448</v>
      </c>
      <c r="CD371">
        <v>364</v>
      </c>
      <c r="CE371">
        <v>6.8288105260841956</v>
      </c>
      <c r="CF371">
        <v>10.855939393116149</v>
      </c>
      <c r="CH371">
        <f t="shared" si="288"/>
        <v>0</v>
      </c>
      <c r="CI371">
        <f t="shared" si="289"/>
        <v>1</v>
      </c>
      <c r="CJ371">
        <f t="shared" si="290"/>
        <v>4.0271288670319532</v>
      </c>
      <c r="CM371">
        <v>364</v>
      </c>
      <c r="CN371">
        <v>19.094111170244744</v>
      </c>
      <c r="CO371">
        <v>19.147031643967182</v>
      </c>
      <c r="CQ371">
        <f t="shared" si="291"/>
        <v>0</v>
      </c>
      <c r="CR371">
        <f t="shared" si="292"/>
        <v>1</v>
      </c>
      <c r="CS371">
        <f t="shared" si="293"/>
        <v>5.2920473722437578E-2</v>
      </c>
      <c r="CV371">
        <v>364</v>
      </c>
      <c r="CW371">
        <v>25.841891836471969</v>
      </c>
      <c r="CX371">
        <v>21.115961161009828</v>
      </c>
      <c r="CZ371">
        <f t="shared" si="294"/>
        <v>1</v>
      </c>
      <c r="DA371">
        <f t="shared" si="295"/>
        <v>0</v>
      </c>
      <c r="DB371">
        <f t="shared" si="296"/>
        <v>4.7259306754621413</v>
      </c>
      <c r="DE371">
        <v>364</v>
      </c>
      <c r="DF371">
        <v>15.221772666175442</v>
      </c>
      <c r="DG371">
        <v>25.055056776320889</v>
      </c>
      <c r="DI371">
        <f t="shared" si="297"/>
        <v>0</v>
      </c>
      <c r="DJ371">
        <f t="shared" si="298"/>
        <v>1</v>
      </c>
      <c r="DK371">
        <f t="shared" si="299"/>
        <v>9.8332841101454473</v>
      </c>
      <c r="DN371">
        <v>364</v>
      </c>
      <c r="DO371">
        <v>19.765410109632779</v>
      </c>
      <c r="DP371">
        <v>21.853439898932052</v>
      </c>
      <c r="DR371">
        <f t="shared" si="300"/>
        <v>0</v>
      </c>
      <c r="DS371">
        <f t="shared" si="301"/>
        <v>1</v>
      </c>
      <c r="DT371">
        <f t="shared" si="302"/>
        <v>2.0880297892992736</v>
      </c>
      <c r="DW371">
        <v>364</v>
      </c>
      <c r="DX371">
        <v>6.4572196244671698</v>
      </c>
      <c r="DY371">
        <v>23.332471184373215</v>
      </c>
      <c r="EA371">
        <f t="shared" si="303"/>
        <v>0</v>
      </c>
      <c r="EB371">
        <f t="shared" si="304"/>
        <v>1</v>
      </c>
      <c r="EC371">
        <f t="shared" si="305"/>
        <v>16.875251559906047</v>
      </c>
      <c r="EF371">
        <v>364</v>
      </c>
      <c r="EG371">
        <v>19.949983724919043</v>
      </c>
      <c r="EH371">
        <v>14.642534003903423</v>
      </c>
      <c r="EJ371">
        <f t="shared" si="306"/>
        <v>1</v>
      </c>
      <c r="EK371">
        <f t="shared" si="307"/>
        <v>0</v>
      </c>
      <c r="EL371">
        <f t="shared" si="308"/>
        <v>5.3074497210156206</v>
      </c>
      <c r="EO371">
        <v>364</v>
      </c>
      <c r="EP371">
        <v>22.347205919716089</v>
      </c>
      <c r="EQ371">
        <v>23.244373316966872</v>
      </c>
      <c r="ES371">
        <f t="shared" si="309"/>
        <v>0</v>
      </c>
      <c r="ET371">
        <f t="shared" si="310"/>
        <v>1</v>
      </c>
      <c r="EU371">
        <f t="shared" si="311"/>
        <v>0.89716739725078298</v>
      </c>
    </row>
    <row r="372" spans="1:151" x14ac:dyDescent="0.25">
      <c r="A372">
        <v>365</v>
      </c>
      <c r="B372">
        <v>14.599779241572097</v>
      </c>
      <c r="C372">
        <v>35.451426884985871</v>
      </c>
      <c r="E372">
        <f t="shared" si="312"/>
        <v>0</v>
      </c>
      <c r="F372">
        <f t="shared" si="263"/>
        <v>1</v>
      </c>
      <c r="G372">
        <f t="shared" si="313"/>
        <v>20.851647643413774</v>
      </c>
      <c r="J372">
        <v>365</v>
      </c>
      <c r="K372">
        <v>22.265535882811857</v>
      </c>
      <c r="L372">
        <v>17.593218837964958</v>
      </c>
      <c r="N372">
        <f t="shared" si="264"/>
        <v>1</v>
      </c>
      <c r="O372">
        <f t="shared" si="265"/>
        <v>0</v>
      </c>
      <c r="P372">
        <f t="shared" si="266"/>
        <v>4.6723170448468991</v>
      </c>
      <c r="S372">
        <v>365</v>
      </c>
      <c r="T372">
        <v>19.229207992847087</v>
      </c>
      <c r="U372">
        <v>12.826482069300893</v>
      </c>
      <c r="W372">
        <f t="shared" si="267"/>
        <v>1</v>
      </c>
      <c r="X372">
        <f t="shared" si="268"/>
        <v>0</v>
      </c>
      <c r="Y372">
        <f t="shared" si="269"/>
        <v>6.4027259235461944</v>
      </c>
      <c r="AB372">
        <v>365</v>
      </c>
      <c r="AC372">
        <v>23.485932088613112</v>
      </c>
      <c r="AD372">
        <v>17.180548457960018</v>
      </c>
      <c r="AF372">
        <f t="shared" si="270"/>
        <v>1</v>
      </c>
      <c r="AG372">
        <f t="shared" si="271"/>
        <v>0</v>
      </c>
      <c r="AH372">
        <f t="shared" si="272"/>
        <v>6.3053836306530933</v>
      </c>
      <c r="AK372">
        <v>365</v>
      </c>
      <c r="AL372">
        <v>23.856517097628025</v>
      </c>
      <c r="AM372">
        <v>23.937811394195606</v>
      </c>
      <c r="AO372">
        <f t="shared" si="273"/>
        <v>0</v>
      </c>
      <c r="AP372">
        <f t="shared" si="274"/>
        <v>1</v>
      </c>
      <c r="AQ372">
        <f t="shared" si="275"/>
        <v>8.1294296567580915E-2</v>
      </c>
      <c r="AT372">
        <v>365</v>
      </c>
      <c r="AU372">
        <v>19.164898770127181</v>
      </c>
      <c r="AV372">
        <v>22.715115229787134</v>
      </c>
      <c r="AX372">
        <f t="shared" si="276"/>
        <v>0</v>
      </c>
      <c r="AY372">
        <f t="shared" si="277"/>
        <v>1</v>
      </c>
      <c r="AZ372">
        <f t="shared" si="278"/>
        <v>3.5502164596599535</v>
      </c>
      <c r="BC372">
        <v>365</v>
      </c>
      <c r="BD372" t="e">
        <v>#N/A</v>
      </c>
      <c r="BE372" t="e">
        <v>#N/A</v>
      </c>
      <c r="BG372" t="e">
        <f t="shared" si="279"/>
        <v>#N/A</v>
      </c>
      <c r="BH372" t="e">
        <f t="shared" si="280"/>
        <v>#N/A</v>
      </c>
      <c r="BI372" t="e">
        <f t="shared" si="281"/>
        <v>#N/A</v>
      </c>
      <c r="BL372">
        <v>365</v>
      </c>
      <c r="BM372">
        <v>29.207623718656112</v>
      </c>
      <c r="BN372">
        <v>16.369149915845796</v>
      </c>
      <c r="BP372">
        <f t="shared" si="282"/>
        <v>1</v>
      </c>
      <c r="BQ372">
        <f t="shared" si="283"/>
        <v>0</v>
      </c>
      <c r="BR372">
        <f t="shared" si="284"/>
        <v>12.838473802810316</v>
      </c>
      <c r="BU372">
        <v>365</v>
      </c>
      <c r="BV372">
        <v>20.905137512606064</v>
      </c>
      <c r="BW372">
        <v>27.314194066719161</v>
      </c>
      <c r="BY372">
        <f t="shared" si="285"/>
        <v>0</v>
      </c>
      <c r="BZ372">
        <f t="shared" si="286"/>
        <v>1</v>
      </c>
      <c r="CA372">
        <f t="shared" si="287"/>
        <v>6.4090565541130964</v>
      </c>
      <c r="CD372">
        <v>365</v>
      </c>
      <c r="CE372">
        <v>21.112358457555015</v>
      </c>
      <c r="CF372">
        <v>35.739834351945355</v>
      </c>
      <c r="CH372">
        <f t="shared" si="288"/>
        <v>0</v>
      </c>
      <c r="CI372">
        <f t="shared" si="289"/>
        <v>1</v>
      </c>
      <c r="CJ372">
        <f t="shared" si="290"/>
        <v>14.62747589439034</v>
      </c>
      <c r="CM372">
        <v>365</v>
      </c>
      <c r="CN372">
        <v>18.903995967739096</v>
      </c>
      <c r="CO372">
        <v>13.690221743335227</v>
      </c>
      <c r="CQ372">
        <f t="shared" si="291"/>
        <v>1</v>
      </c>
      <c r="CR372">
        <f t="shared" si="292"/>
        <v>0</v>
      </c>
      <c r="CS372">
        <f t="shared" si="293"/>
        <v>5.2137742244038687</v>
      </c>
      <c r="CV372">
        <v>365</v>
      </c>
      <c r="CW372">
        <v>20.851228339043811</v>
      </c>
      <c r="CX372">
        <v>14.889197420356947</v>
      </c>
      <c r="CZ372">
        <f t="shared" si="294"/>
        <v>1</v>
      </c>
      <c r="DA372">
        <f t="shared" si="295"/>
        <v>0</v>
      </c>
      <c r="DB372">
        <f t="shared" si="296"/>
        <v>5.9620309186868639</v>
      </c>
      <c r="DE372">
        <v>365</v>
      </c>
      <c r="DF372">
        <v>24.005308085074375</v>
      </c>
      <c r="DG372">
        <v>29.070958835176238</v>
      </c>
      <c r="DI372">
        <f t="shared" si="297"/>
        <v>0</v>
      </c>
      <c r="DJ372">
        <f t="shared" si="298"/>
        <v>1</v>
      </c>
      <c r="DK372">
        <f t="shared" si="299"/>
        <v>5.0656507501018631</v>
      </c>
      <c r="DN372">
        <v>365</v>
      </c>
      <c r="DO372">
        <v>20.469746202586379</v>
      </c>
      <c r="DP372">
        <v>18.618353241617147</v>
      </c>
      <c r="DR372">
        <f t="shared" si="300"/>
        <v>1</v>
      </c>
      <c r="DS372">
        <f t="shared" si="301"/>
        <v>0</v>
      </c>
      <c r="DT372">
        <f t="shared" si="302"/>
        <v>1.8513929609692319</v>
      </c>
      <c r="DW372">
        <v>365</v>
      </c>
      <c r="DX372">
        <v>15.927309669852445</v>
      </c>
      <c r="DY372">
        <v>11.392130022099328</v>
      </c>
      <c r="EA372">
        <f t="shared" si="303"/>
        <v>1</v>
      </c>
      <c r="EB372">
        <f t="shared" si="304"/>
        <v>0</v>
      </c>
      <c r="EC372">
        <f t="shared" si="305"/>
        <v>4.5351796477531163</v>
      </c>
      <c r="EF372">
        <v>365</v>
      </c>
      <c r="EG372">
        <v>22.09129304218677</v>
      </c>
      <c r="EH372">
        <v>13.096736576224329</v>
      </c>
      <c r="EJ372">
        <f t="shared" si="306"/>
        <v>1</v>
      </c>
      <c r="EK372">
        <f t="shared" si="307"/>
        <v>0</v>
      </c>
      <c r="EL372">
        <f t="shared" si="308"/>
        <v>8.9945564659624413</v>
      </c>
      <c r="EO372">
        <v>365</v>
      </c>
      <c r="EP372">
        <v>18.655858018596039</v>
      </c>
      <c r="EQ372">
        <v>38.869142603581778</v>
      </c>
      <c r="ES372">
        <f t="shared" si="309"/>
        <v>0</v>
      </c>
      <c r="ET372">
        <f t="shared" si="310"/>
        <v>1</v>
      </c>
      <c r="EU372">
        <f t="shared" si="311"/>
        <v>20.21328458498574</v>
      </c>
    </row>
    <row r="373" spans="1:151" x14ac:dyDescent="0.25">
      <c r="A373">
        <v>366</v>
      </c>
      <c r="B373">
        <v>10.175494451285749</v>
      </c>
      <c r="C373">
        <v>26.299131842256575</v>
      </c>
      <c r="E373">
        <f t="shared" si="312"/>
        <v>0</v>
      </c>
      <c r="F373">
        <f t="shared" si="263"/>
        <v>1</v>
      </c>
      <c r="G373">
        <f t="shared" si="313"/>
        <v>16.123637390970828</v>
      </c>
      <c r="J373">
        <v>366</v>
      </c>
      <c r="K373">
        <v>19.842934644421</v>
      </c>
      <c r="L373">
        <v>19.378301149131808</v>
      </c>
      <c r="N373">
        <f t="shared" si="264"/>
        <v>1</v>
      </c>
      <c r="O373">
        <f t="shared" si="265"/>
        <v>0</v>
      </c>
      <c r="P373">
        <f t="shared" si="266"/>
        <v>0.46463349528919196</v>
      </c>
      <c r="S373">
        <v>366</v>
      </c>
      <c r="T373">
        <v>24.419272663808353</v>
      </c>
      <c r="U373">
        <v>37.419662436428347</v>
      </c>
      <c r="W373">
        <f t="shared" si="267"/>
        <v>0</v>
      </c>
      <c r="X373">
        <f t="shared" si="268"/>
        <v>1</v>
      </c>
      <c r="Y373">
        <f t="shared" si="269"/>
        <v>13.000389772619993</v>
      </c>
      <c r="AB373">
        <v>366</v>
      </c>
      <c r="AC373">
        <v>24.148077980438664</v>
      </c>
      <c r="AD373">
        <v>18.339118059154856</v>
      </c>
      <c r="AF373">
        <f t="shared" si="270"/>
        <v>1</v>
      </c>
      <c r="AG373">
        <f t="shared" si="271"/>
        <v>0</v>
      </c>
      <c r="AH373">
        <f t="shared" si="272"/>
        <v>5.8089599212838081</v>
      </c>
      <c r="AK373">
        <v>366</v>
      </c>
      <c r="AL373">
        <v>17.354996304132698</v>
      </c>
      <c r="AM373">
        <v>43.592078330897152</v>
      </c>
      <c r="AO373">
        <f t="shared" si="273"/>
        <v>0</v>
      </c>
      <c r="AP373">
        <f t="shared" si="274"/>
        <v>1</v>
      </c>
      <c r="AQ373">
        <f t="shared" si="275"/>
        <v>26.237082026764455</v>
      </c>
      <c r="AT373">
        <v>366</v>
      </c>
      <c r="AU373">
        <v>16.091502934956956</v>
      </c>
      <c r="AV373">
        <v>25.355661656692419</v>
      </c>
      <c r="AX373">
        <f t="shared" si="276"/>
        <v>0</v>
      </c>
      <c r="AY373">
        <f t="shared" si="277"/>
        <v>1</v>
      </c>
      <c r="AZ373">
        <f t="shared" si="278"/>
        <v>9.2641587217354626</v>
      </c>
      <c r="BC373">
        <v>366</v>
      </c>
      <c r="BD373" t="e">
        <v>#N/A</v>
      </c>
      <c r="BE373" t="e">
        <v>#N/A</v>
      </c>
      <c r="BG373" t="e">
        <f t="shared" si="279"/>
        <v>#N/A</v>
      </c>
      <c r="BH373" t="e">
        <f t="shared" si="280"/>
        <v>#N/A</v>
      </c>
      <c r="BI373" t="e">
        <f t="shared" si="281"/>
        <v>#N/A</v>
      </c>
      <c r="BL373">
        <v>366</v>
      </c>
      <c r="BM373">
        <v>26.460221212699832</v>
      </c>
      <c r="BN373">
        <v>16.273363823145097</v>
      </c>
      <c r="BP373">
        <f t="shared" si="282"/>
        <v>1</v>
      </c>
      <c r="BQ373">
        <f t="shared" si="283"/>
        <v>0</v>
      </c>
      <c r="BR373">
        <f t="shared" si="284"/>
        <v>10.186857389554735</v>
      </c>
      <c r="BU373">
        <v>366</v>
      </c>
      <c r="BV373">
        <v>20.74056404147856</v>
      </c>
      <c r="BW373">
        <v>21.60920788350268</v>
      </c>
      <c r="BY373">
        <f t="shared" si="285"/>
        <v>0</v>
      </c>
      <c r="BZ373">
        <f t="shared" si="286"/>
        <v>1</v>
      </c>
      <c r="CA373">
        <f t="shared" si="287"/>
        <v>0.86864384202412026</v>
      </c>
      <c r="CD373">
        <v>366</v>
      </c>
      <c r="CE373">
        <v>24.336046591991362</v>
      </c>
      <c r="CF373">
        <v>30.538298100918741</v>
      </c>
      <c r="CH373">
        <f t="shared" si="288"/>
        <v>0</v>
      </c>
      <c r="CI373">
        <f t="shared" si="289"/>
        <v>1</v>
      </c>
      <c r="CJ373">
        <f t="shared" si="290"/>
        <v>6.2022515089273789</v>
      </c>
      <c r="CM373">
        <v>366</v>
      </c>
      <c r="CN373">
        <v>20.09187257901889</v>
      </c>
      <c r="CO373">
        <v>30.756624391023635</v>
      </c>
      <c r="CQ373">
        <f t="shared" si="291"/>
        <v>0</v>
      </c>
      <c r="CR373">
        <f t="shared" si="292"/>
        <v>1</v>
      </c>
      <c r="CS373">
        <f t="shared" si="293"/>
        <v>10.664751812004745</v>
      </c>
      <c r="CV373">
        <v>366</v>
      </c>
      <c r="CW373">
        <v>27.574381608704158</v>
      </c>
      <c r="CX373">
        <v>12.285179277138624</v>
      </c>
      <c r="CZ373">
        <f t="shared" si="294"/>
        <v>1</v>
      </c>
      <c r="DA373">
        <f t="shared" si="295"/>
        <v>0</v>
      </c>
      <c r="DB373">
        <f t="shared" si="296"/>
        <v>15.289202331565534</v>
      </c>
      <c r="DE373">
        <v>366</v>
      </c>
      <c r="DF373">
        <v>22.709462594325032</v>
      </c>
      <c r="DG373">
        <v>18.594827839138581</v>
      </c>
      <c r="DI373">
        <f t="shared" si="297"/>
        <v>1</v>
      </c>
      <c r="DJ373">
        <f t="shared" si="298"/>
        <v>0</v>
      </c>
      <c r="DK373">
        <f t="shared" si="299"/>
        <v>4.1146347551864508</v>
      </c>
      <c r="DN373">
        <v>366</v>
      </c>
      <c r="DO373">
        <v>24.259886505954483</v>
      </c>
      <c r="DP373">
        <v>14.853043072298295</v>
      </c>
      <c r="DR373">
        <f t="shared" si="300"/>
        <v>1</v>
      </c>
      <c r="DS373">
        <f t="shared" si="301"/>
        <v>0</v>
      </c>
      <c r="DT373">
        <f t="shared" si="302"/>
        <v>9.4068434336561886</v>
      </c>
      <c r="DW373">
        <v>366</v>
      </c>
      <c r="DX373">
        <v>20.67355662258149</v>
      </c>
      <c r="DY373">
        <v>18.424897439773396</v>
      </c>
      <c r="EA373">
        <f t="shared" si="303"/>
        <v>1</v>
      </c>
      <c r="EB373">
        <f t="shared" si="304"/>
        <v>0</v>
      </c>
      <c r="EC373">
        <f t="shared" si="305"/>
        <v>2.248659182808094</v>
      </c>
      <c r="EF373">
        <v>366</v>
      </c>
      <c r="EG373">
        <v>17.048839986139495</v>
      </c>
      <c r="EH373">
        <v>16.43041948910431</v>
      </c>
      <c r="EJ373">
        <f t="shared" si="306"/>
        <v>1</v>
      </c>
      <c r="EK373">
        <f t="shared" si="307"/>
        <v>0</v>
      </c>
      <c r="EL373">
        <f t="shared" si="308"/>
        <v>0.61842049703518498</v>
      </c>
      <c r="EO373">
        <v>366</v>
      </c>
      <c r="EP373">
        <v>19.4094714297865</v>
      </c>
      <c r="EQ373">
        <v>25.743440324150782</v>
      </c>
      <c r="ES373">
        <f t="shared" si="309"/>
        <v>0</v>
      </c>
      <c r="ET373">
        <f t="shared" si="310"/>
        <v>1</v>
      </c>
      <c r="EU373">
        <f t="shared" si="311"/>
        <v>6.3339688943642827</v>
      </c>
    </row>
    <row r="374" spans="1:151" x14ac:dyDescent="0.25">
      <c r="A374">
        <v>367</v>
      </c>
      <c r="B374">
        <v>11.493742706356388</v>
      </c>
      <c r="C374">
        <v>47.577355554888399</v>
      </c>
      <c r="E374">
        <f t="shared" si="312"/>
        <v>0</v>
      </c>
      <c r="F374">
        <f t="shared" si="263"/>
        <v>1</v>
      </c>
      <c r="G374">
        <f t="shared" si="313"/>
        <v>36.083612848532013</v>
      </c>
      <c r="J374">
        <v>367</v>
      </c>
      <c r="K374">
        <v>30.272523123520244</v>
      </c>
      <c r="L374">
        <v>20.254611572072811</v>
      </c>
      <c r="N374">
        <f t="shared" si="264"/>
        <v>1</v>
      </c>
      <c r="O374">
        <f t="shared" si="265"/>
        <v>0</v>
      </c>
      <c r="P374">
        <f t="shared" si="266"/>
        <v>10.017911551447433</v>
      </c>
      <c r="S374">
        <v>367</v>
      </c>
      <c r="T374">
        <v>18.304759930712901</v>
      </c>
      <c r="U374">
        <v>44.148248373794885</v>
      </c>
      <c r="W374">
        <f t="shared" si="267"/>
        <v>0</v>
      </c>
      <c r="X374">
        <f t="shared" si="268"/>
        <v>1</v>
      </c>
      <c r="Y374">
        <f t="shared" si="269"/>
        <v>25.843488443081984</v>
      </c>
      <c r="AB374">
        <v>367</v>
      </c>
      <c r="AC374">
        <v>13.217513164932024</v>
      </c>
      <c r="AD374">
        <v>17.891995212045451</v>
      </c>
      <c r="AF374">
        <f t="shared" si="270"/>
        <v>0</v>
      </c>
      <c r="AG374">
        <f t="shared" si="271"/>
        <v>1</v>
      </c>
      <c r="AH374">
        <f t="shared" si="272"/>
        <v>4.6744820471134272</v>
      </c>
      <c r="AK374">
        <v>367</v>
      </c>
      <c r="AL374">
        <v>13.004372186437147</v>
      </c>
      <c r="AM374">
        <v>26.868733467177481</v>
      </c>
      <c r="AO374">
        <f t="shared" si="273"/>
        <v>0</v>
      </c>
      <c r="AP374">
        <f t="shared" si="274"/>
        <v>1</v>
      </c>
      <c r="AQ374">
        <f t="shared" si="275"/>
        <v>13.864361280740335</v>
      </c>
      <c r="AT374">
        <v>367</v>
      </c>
      <c r="AU374">
        <v>17.410044750016606</v>
      </c>
      <c r="AV374">
        <v>24.348474871860905</v>
      </c>
      <c r="AX374">
        <f t="shared" si="276"/>
        <v>0</v>
      </c>
      <c r="AY374">
        <f t="shared" si="277"/>
        <v>1</v>
      </c>
      <c r="AZ374">
        <f t="shared" si="278"/>
        <v>6.9384301218442985</v>
      </c>
      <c r="BC374">
        <v>367</v>
      </c>
      <c r="BD374" t="e">
        <v>#N/A</v>
      </c>
      <c r="BE374" t="e">
        <v>#N/A</v>
      </c>
      <c r="BG374" t="e">
        <f t="shared" si="279"/>
        <v>#N/A</v>
      </c>
      <c r="BH374" t="e">
        <f t="shared" si="280"/>
        <v>#N/A</v>
      </c>
      <c r="BI374" t="e">
        <f t="shared" si="281"/>
        <v>#N/A</v>
      </c>
      <c r="BL374">
        <v>367</v>
      </c>
      <c r="BM374">
        <v>32.358018303621996</v>
      </c>
      <c r="BN374">
        <v>13.807597499228905</v>
      </c>
      <c r="BP374">
        <f t="shared" si="282"/>
        <v>1</v>
      </c>
      <c r="BQ374">
        <f t="shared" si="283"/>
        <v>0</v>
      </c>
      <c r="BR374">
        <f t="shared" si="284"/>
        <v>18.550420804393092</v>
      </c>
      <c r="BU374">
        <v>367</v>
      </c>
      <c r="BV374">
        <v>13.409515547450512</v>
      </c>
      <c r="BW374">
        <v>26.240532533824194</v>
      </c>
      <c r="BY374">
        <f t="shared" si="285"/>
        <v>0</v>
      </c>
      <c r="BZ374">
        <f t="shared" si="286"/>
        <v>1</v>
      </c>
      <c r="CA374">
        <f t="shared" si="287"/>
        <v>12.831016986373681</v>
      </c>
      <c r="CD374">
        <v>367</v>
      </c>
      <c r="CE374">
        <v>38.992335864361934</v>
      </c>
      <c r="CF374">
        <v>9.583124575794514</v>
      </c>
      <c r="CH374">
        <f t="shared" si="288"/>
        <v>1</v>
      </c>
      <c r="CI374">
        <f t="shared" si="289"/>
        <v>0</v>
      </c>
      <c r="CJ374">
        <f t="shared" si="290"/>
        <v>29.40921128856742</v>
      </c>
      <c r="CM374">
        <v>367</v>
      </c>
      <c r="CN374">
        <v>23.292336239640075</v>
      </c>
      <c r="CO374">
        <v>19.55968976389439</v>
      </c>
      <c r="CQ374">
        <f t="shared" si="291"/>
        <v>1</v>
      </c>
      <c r="CR374">
        <f t="shared" si="292"/>
        <v>0</v>
      </c>
      <c r="CS374">
        <f t="shared" si="293"/>
        <v>3.7326464757456854</v>
      </c>
      <c r="CV374">
        <v>367</v>
      </c>
      <c r="CW374">
        <v>20.367391954462921</v>
      </c>
      <c r="CX374">
        <v>16.543667802356545</v>
      </c>
      <c r="CZ374">
        <f t="shared" si="294"/>
        <v>1</v>
      </c>
      <c r="DA374">
        <f t="shared" si="295"/>
        <v>0</v>
      </c>
      <c r="DB374">
        <f t="shared" si="296"/>
        <v>3.8237241521063758</v>
      </c>
      <c r="DE374">
        <v>367</v>
      </c>
      <c r="DF374">
        <v>22.84258260332172</v>
      </c>
      <c r="DG374">
        <v>26.920068944333064</v>
      </c>
      <c r="DI374">
        <f t="shared" si="297"/>
        <v>0</v>
      </c>
      <c r="DJ374">
        <f t="shared" si="298"/>
        <v>1</v>
      </c>
      <c r="DK374">
        <f t="shared" si="299"/>
        <v>4.077486341011344</v>
      </c>
      <c r="DN374">
        <v>367</v>
      </c>
      <c r="DO374">
        <v>26.426851623071141</v>
      </c>
      <c r="DP374">
        <v>20.796037896329484</v>
      </c>
      <c r="DR374">
        <f t="shared" si="300"/>
        <v>1</v>
      </c>
      <c r="DS374">
        <f t="shared" si="301"/>
        <v>0</v>
      </c>
      <c r="DT374">
        <f t="shared" si="302"/>
        <v>5.6308137267416569</v>
      </c>
      <c r="DW374">
        <v>367</v>
      </c>
      <c r="DX374">
        <v>13.097344125591611</v>
      </c>
      <c r="DY374">
        <v>25.813740339582402</v>
      </c>
      <c r="EA374">
        <f t="shared" si="303"/>
        <v>0</v>
      </c>
      <c r="EB374">
        <f t="shared" si="304"/>
        <v>1</v>
      </c>
      <c r="EC374">
        <f t="shared" si="305"/>
        <v>12.716396213990791</v>
      </c>
      <c r="EF374">
        <v>367</v>
      </c>
      <c r="EG374">
        <v>18.562895426139249</v>
      </c>
      <c r="EH374">
        <v>15.301993158553278</v>
      </c>
      <c r="EJ374">
        <f t="shared" si="306"/>
        <v>1</v>
      </c>
      <c r="EK374">
        <f t="shared" si="307"/>
        <v>0</v>
      </c>
      <c r="EL374">
        <f t="shared" si="308"/>
        <v>3.2609022675859709</v>
      </c>
      <c r="EO374">
        <v>367</v>
      </c>
      <c r="EP374">
        <v>22.361550665147931</v>
      </c>
      <c r="EQ374">
        <v>34.664627270497803</v>
      </c>
      <c r="ES374">
        <f t="shared" si="309"/>
        <v>0</v>
      </c>
      <c r="ET374">
        <f t="shared" si="310"/>
        <v>1</v>
      </c>
      <c r="EU374">
        <f t="shared" si="311"/>
        <v>12.303076605349872</v>
      </c>
    </row>
    <row r="375" spans="1:151" x14ac:dyDescent="0.25">
      <c r="A375">
        <v>368</v>
      </c>
      <c r="B375">
        <v>12.575998799823365</v>
      </c>
      <c r="C375">
        <v>8.4684816373745058</v>
      </c>
      <c r="E375">
        <f t="shared" si="312"/>
        <v>1</v>
      </c>
      <c r="F375">
        <f t="shared" si="263"/>
        <v>0</v>
      </c>
      <c r="G375">
        <f t="shared" si="313"/>
        <v>4.1075171624488593</v>
      </c>
      <c r="J375">
        <v>368</v>
      </c>
      <c r="K375">
        <v>17.049747234439174</v>
      </c>
      <c r="L375">
        <v>23.895805795885664</v>
      </c>
      <c r="N375">
        <f t="shared" si="264"/>
        <v>0</v>
      </c>
      <c r="O375">
        <f t="shared" si="265"/>
        <v>1</v>
      </c>
      <c r="P375">
        <f t="shared" si="266"/>
        <v>6.8460585614464904</v>
      </c>
      <c r="S375">
        <v>368</v>
      </c>
      <c r="T375">
        <v>18.87544666314092</v>
      </c>
      <c r="U375">
        <v>39.624485451424746</v>
      </c>
      <c r="W375">
        <f t="shared" si="267"/>
        <v>0</v>
      </c>
      <c r="X375">
        <f t="shared" si="268"/>
        <v>1</v>
      </c>
      <c r="Y375">
        <f t="shared" si="269"/>
        <v>20.749038788283826</v>
      </c>
      <c r="AB375">
        <v>368</v>
      </c>
      <c r="AC375">
        <v>18.489586342451449</v>
      </c>
      <c r="AD375">
        <v>18.710617203224562</v>
      </c>
      <c r="AF375">
        <f t="shared" si="270"/>
        <v>0</v>
      </c>
      <c r="AG375">
        <f t="shared" si="271"/>
        <v>1</v>
      </c>
      <c r="AH375">
        <f t="shared" si="272"/>
        <v>0.22103086077311218</v>
      </c>
      <c r="AK375">
        <v>368</v>
      </c>
      <c r="AL375">
        <v>7.0035061384949522</v>
      </c>
      <c r="AM375">
        <v>26.156003265602482</v>
      </c>
      <c r="AO375">
        <f t="shared" si="273"/>
        <v>0</v>
      </c>
      <c r="AP375">
        <f t="shared" si="274"/>
        <v>1</v>
      </c>
      <c r="AQ375">
        <f t="shared" si="275"/>
        <v>19.15249712710753</v>
      </c>
      <c r="AT375">
        <v>368</v>
      </c>
      <c r="AU375">
        <v>20.301175695523341</v>
      </c>
      <c r="AV375">
        <v>17.023727397249697</v>
      </c>
      <c r="AX375">
        <f t="shared" si="276"/>
        <v>1</v>
      </c>
      <c r="AY375">
        <f t="shared" si="277"/>
        <v>0</v>
      </c>
      <c r="AZ375">
        <f t="shared" si="278"/>
        <v>3.2774482982736437</v>
      </c>
      <c r="BC375">
        <v>368</v>
      </c>
      <c r="BD375" t="e">
        <v>#N/A</v>
      </c>
      <c r="BE375" t="e">
        <v>#N/A</v>
      </c>
      <c r="BG375" t="e">
        <f t="shared" si="279"/>
        <v>#N/A</v>
      </c>
      <c r="BH375" t="e">
        <f t="shared" si="280"/>
        <v>#N/A</v>
      </c>
      <c r="BI375" t="e">
        <f t="shared" si="281"/>
        <v>#N/A</v>
      </c>
      <c r="BL375">
        <v>368</v>
      </c>
      <c r="BM375">
        <v>27.317003690802419</v>
      </c>
      <c r="BN375">
        <v>14.177869725130538</v>
      </c>
      <c r="BP375">
        <f t="shared" si="282"/>
        <v>1</v>
      </c>
      <c r="BQ375">
        <f t="shared" si="283"/>
        <v>0</v>
      </c>
      <c r="BR375">
        <f t="shared" si="284"/>
        <v>13.139133965671881</v>
      </c>
      <c r="BU375">
        <v>368</v>
      </c>
      <c r="BV375">
        <v>17.54520955436638</v>
      </c>
      <c r="BW375">
        <v>33.577591573832464</v>
      </c>
      <c r="BY375">
        <f t="shared" si="285"/>
        <v>0</v>
      </c>
      <c r="BZ375">
        <f t="shared" si="286"/>
        <v>1</v>
      </c>
      <c r="CA375">
        <f t="shared" si="287"/>
        <v>16.032382019466084</v>
      </c>
      <c r="CD375">
        <v>368</v>
      </c>
      <c r="CE375">
        <v>22.706986288718912</v>
      </c>
      <c r="CF375">
        <v>41.179548888936523</v>
      </c>
      <c r="CH375">
        <f t="shared" si="288"/>
        <v>0</v>
      </c>
      <c r="CI375">
        <f t="shared" si="289"/>
        <v>1</v>
      </c>
      <c r="CJ375">
        <f t="shared" si="290"/>
        <v>18.472562600217611</v>
      </c>
      <c r="CM375">
        <v>368</v>
      </c>
      <c r="CN375">
        <v>20.750657797484791</v>
      </c>
      <c r="CO375">
        <v>33.49449321739614</v>
      </c>
      <c r="CQ375">
        <f t="shared" si="291"/>
        <v>0</v>
      </c>
      <c r="CR375">
        <f t="shared" si="292"/>
        <v>1</v>
      </c>
      <c r="CS375">
        <f t="shared" si="293"/>
        <v>12.743835419911349</v>
      </c>
      <c r="CV375">
        <v>368</v>
      </c>
      <c r="CW375">
        <v>18.034690600815246</v>
      </c>
      <c r="CX375">
        <v>18.733571616116166</v>
      </c>
      <c r="CZ375">
        <f t="shared" si="294"/>
        <v>0</v>
      </c>
      <c r="DA375">
        <f t="shared" si="295"/>
        <v>1</v>
      </c>
      <c r="DB375">
        <f t="shared" si="296"/>
        <v>0.69888101530091973</v>
      </c>
      <c r="DE375">
        <v>368</v>
      </c>
      <c r="DF375">
        <v>15.436399705986247</v>
      </c>
      <c r="DG375">
        <v>31.124015189483636</v>
      </c>
      <c r="DI375">
        <f t="shared" si="297"/>
        <v>0</v>
      </c>
      <c r="DJ375">
        <f t="shared" si="298"/>
        <v>1</v>
      </c>
      <c r="DK375">
        <f t="shared" si="299"/>
        <v>15.687615483497389</v>
      </c>
      <c r="DN375">
        <v>368</v>
      </c>
      <c r="DO375">
        <v>25.68954958537007</v>
      </c>
      <c r="DP375">
        <v>30.84245368226312</v>
      </c>
      <c r="DR375">
        <f t="shared" si="300"/>
        <v>0</v>
      </c>
      <c r="DS375">
        <f t="shared" si="301"/>
        <v>1</v>
      </c>
      <c r="DT375">
        <f t="shared" si="302"/>
        <v>5.1529040968930495</v>
      </c>
      <c r="DW375">
        <v>368</v>
      </c>
      <c r="DX375">
        <v>22.557298474744549</v>
      </c>
      <c r="DY375">
        <v>34.886489802974538</v>
      </c>
      <c r="EA375">
        <f t="shared" si="303"/>
        <v>0</v>
      </c>
      <c r="EB375">
        <f t="shared" si="304"/>
        <v>1</v>
      </c>
      <c r="EC375">
        <f t="shared" si="305"/>
        <v>12.329191328229989</v>
      </c>
      <c r="EF375">
        <v>368</v>
      </c>
      <c r="EG375">
        <v>21.178999833826254</v>
      </c>
      <c r="EH375">
        <v>17.110775766418335</v>
      </c>
      <c r="EJ375">
        <f t="shared" si="306"/>
        <v>1</v>
      </c>
      <c r="EK375">
        <f t="shared" si="307"/>
        <v>0</v>
      </c>
      <c r="EL375">
        <f t="shared" si="308"/>
        <v>4.0682240674079182</v>
      </c>
      <c r="EO375">
        <v>368</v>
      </c>
      <c r="EP375">
        <v>29.11805227031401</v>
      </c>
      <c r="EQ375">
        <v>39.462980728986167</v>
      </c>
      <c r="ES375">
        <f t="shared" si="309"/>
        <v>0</v>
      </c>
      <c r="ET375">
        <f t="shared" si="310"/>
        <v>1</v>
      </c>
      <c r="EU375">
        <f t="shared" si="311"/>
        <v>10.344928458672157</v>
      </c>
    </row>
    <row r="376" spans="1:151" x14ac:dyDescent="0.25">
      <c r="A376">
        <v>369</v>
      </c>
      <c r="B376">
        <v>8.0583968977273415</v>
      </c>
      <c r="C376">
        <v>32.560558423216015</v>
      </c>
      <c r="E376">
        <f t="shared" si="312"/>
        <v>0</v>
      </c>
      <c r="F376">
        <f t="shared" si="263"/>
        <v>1</v>
      </c>
      <c r="G376">
        <f t="shared" si="313"/>
        <v>24.502161525488674</v>
      </c>
      <c r="J376">
        <v>369</v>
      </c>
      <c r="K376">
        <v>23.974393034659506</v>
      </c>
      <c r="L376">
        <v>14.510539888399805</v>
      </c>
      <c r="N376">
        <f t="shared" si="264"/>
        <v>1</v>
      </c>
      <c r="O376">
        <f t="shared" si="265"/>
        <v>0</v>
      </c>
      <c r="P376">
        <f t="shared" si="266"/>
        <v>9.4638531462597015</v>
      </c>
      <c r="S376">
        <v>369</v>
      </c>
      <c r="T376">
        <v>15.22643252176255</v>
      </c>
      <c r="U376">
        <v>11.741217135500971</v>
      </c>
      <c r="W376">
        <f t="shared" si="267"/>
        <v>1</v>
      </c>
      <c r="X376">
        <f t="shared" si="268"/>
        <v>0</v>
      </c>
      <c r="Y376">
        <f t="shared" si="269"/>
        <v>3.4852153862615793</v>
      </c>
      <c r="AB376">
        <v>369</v>
      </c>
      <c r="AC376">
        <v>25.622529710105692</v>
      </c>
      <c r="AD376">
        <v>17.828986987891959</v>
      </c>
      <c r="AF376">
        <f t="shared" si="270"/>
        <v>1</v>
      </c>
      <c r="AG376">
        <f t="shared" si="271"/>
        <v>0</v>
      </c>
      <c r="AH376">
        <f t="shared" si="272"/>
        <v>7.7935427222137328</v>
      </c>
      <c r="AK376">
        <v>369</v>
      </c>
      <c r="AL376">
        <v>24.428919653443891</v>
      </c>
      <c r="AM376">
        <v>36.753630928082814</v>
      </c>
      <c r="AO376">
        <f t="shared" si="273"/>
        <v>0</v>
      </c>
      <c r="AP376">
        <f t="shared" si="274"/>
        <v>1</v>
      </c>
      <c r="AQ376">
        <f t="shared" si="275"/>
        <v>12.324711274638922</v>
      </c>
      <c r="AT376">
        <v>369</v>
      </c>
      <c r="AU376">
        <v>17.542043625919089</v>
      </c>
      <c r="AV376">
        <v>19.682075712093873</v>
      </c>
      <c r="AX376">
        <f t="shared" si="276"/>
        <v>0</v>
      </c>
      <c r="AY376">
        <f t="shared" si="277"/>
        <v>1</v>
      </c>
      <c r="AZ376">
        <f t="shared" si="278"/>
        <v>2.1400320861747844</v>
      </c>
      <c r="BC376">
        <v>369</v>
      </c>
      <c r="BD376" t="e">
        <v>#N/A</v>
      </c>
      <c r="BE376" t="e">
        <v>#N/A</v>
      </c>
      <c r="BG376" t="e">
        <f t="shared" si="279"/>
        <v>#N/A</v>
      </c>
      <c r="BH376" t="e">
        <f t="shared" si="280"/>
        <v>#N/A</v>
      </c>
      <c r="BI376" t="e">
        <f t="shared" si="281"/>
        <v>#N/A</v>
      </c>
      <c r="BL376">
        <v>369</v>
      </c>
      <c r="BM376">
        <v>39.13185057666653</v>
      </c>
      <c r="BN376">
        <v>12.715938959520765</v>
      </c>
      <c r="BP376">
        <f t="shared" si="282"/>
        <v>1</v>
      </c>
      <c r="BQ376">
        <f t="shared" si="283"/>
        <v>0</v>
      </c>
      <c r="BR376">
        <f t="shared" si="284"/>
        <v>26.415911617145767</v>
      </c>
      <c r="BU376">
        <v>369</v>
      </c>
      <c r="BV376">
        <v>38.787040291018393</v>
      </c>
      <c r="BW376">
        <v>23.399207293307821</v>
      </c>
      <c r="BY376">
        <f t="shared" si="285"/>
        <v>1</v>
      </c>
      <c r="BZ376">
        <f t="shared" si="286"/>
        <v>0</v>
      </c>
      <c r="CA376">
        <f t="shared" si="287"/>
        <v>15.387832997710571</v>
      </c>
      <c r="CD376">
        <v>369</v>
      </c>
      <c r="CE376">
        <v>15.192917431996584</v>
      </c>
      <c r="CF376">
        <v>34.282998023009455</v>
      </c>
      <c r="CH376">
        <f t="shared" si="288"/>
        <v>0</v>
      </c>
      <c r="CI376">
        <f t="shared" si="289"/>
        <v>1</v>
      </c>
      <c r="CJ376">
        <f t="shared" si="290"/>
        <v>19.090080591012871</v>
      </c>
      <c r="CM376">
        <v>369</v>
      </c>
      <c r="CN376">
        <v>18.030818960347133</v>
      </c>
      <c r="CO376">
        <v>15.612938439251177</v>
      </c>
      <c r="CQ376">
        <f t="shared" si="291"/>
        <v>1</v>
      </c>
      <c r="CR376">
        <f t="shared" si="292"/>
        <v>0</v>
      </c>
      <c r="CS376">
        <f t="shared" si="293"/>
        <v>2.417880521095956</v>
      </c>
      <c r="CV376">
        <v>369</v>
      </c>
      <c r="CW376">
        <v>18.009481650743425</v>
      </c>
      <c r="CX376">
        <v>24.957890630503019</v>
      </c>
      <c r="CZ376">
        <f t="shared" si="294"/>
        <v>0</v>
      </c>
      <c r="DA376">
        <f t="shared" si="295"/>
        <v>1</v>
      </c>
      <c r="DB376">
        <f t="shared" si="296"/>
        <v>6.9484089797595949</v>
      </c>
      <c r="DE376">
        <v>369</v>
      </c>
      <c r="DF376">
        <v>22.772677927942436</v>
      </c>
      <c r="DG376">
        <v>27.38437634156428</v>
      </c>
      <c r="DI376">
        <f t="shared" si="297"/>
        <v>0</v>
      </c>
      <c r="DJ376">
        <f t="shared" si="298"/>
        <v>1</v>
      </c>
      <c r="DK376">
        <f t="shared" si="299"/>
        <v>4.6116984136218448</v>
      </c>
      <c r="DN376">
        <v>369</v>
      </c>
      <c r="DO376">
        <v>26.87936800366375</v>
      </c>
      <c r="DP376">
        <v>14.096226448396269</v>
      </c>
      <c r="DR376">
        <f t="shared" si="300"/>
        <v>1</v>
      </c>
      <c r="DS376">
        <f t="shared" si="301"/>
        <v>0</v>
      </c>
      <c r="DT376">
        <f t="shared" si="302"/>
        <v>12.783141555267481</v>
      </c>
      <c r="DW376">
        <v>369</v>
      </c>
      <c r="DX376">
        <v>9.0436987037168564</v>
      </c>
      <c r="DY376">
        <v>18.831083402404193</v>
      </c>
      <c r="EA376">
        <f t="shared" si="303"/>
        <v>0</v>
      </c>
      <c r="EB376">
        <f t="shared" si="304"/>
        <v>1</v>
      </c>
      <c r="EC376">
        <f t="shared" si="305"/>
        <v>9.7873846986873367</v>
      </c>
      <c r="EF376">
        <v>369</v>
      </c>
      <c r="EG376">
        <v>12.783160595418712</v>
      </c>
      <c r="EH376">
        <v>15.16992212794724</v>
      </c>
      <c r="EJ376">
        <f t="shared" si="306"/>
        <v>0</v>
      </c>
      <c r="EK376">
        <f t="shared" si="307"/>
        <v>1</v>
      </c>
      <c r="EL376">
        <f t="shared" si="308"/>
        <v>2.3867615325285279</v>
      </c>
      <c r="EO376">
        <v>369</v>
      </c>
      <c r="EP376">
        <v>23.891177247349358</v>
      </c>
      <c r="EQ376">
        <v>24.382070099421806</v>
      </c>
      <c r="ES376">
        <f t="shared" si="309"/>
        <v>0</v>
      </c>
      <c r="ET376">
        <f t="shared" si="310"/>
        <v>1</v>
      </c>
      <c r="EU376">
        <f t="shared" si="311"/>
        <v>0.4908928520724487</v>
      </c>
    </row>
    <row r="377" spans="1:151" x14ac:dyDescent="0.25">
      <c r="A377">
        <v>370</v>
      </c>
      <c r="B377">
        <v>7.7659452778040761</v>
      </c>
      <c r="C377">
        <v>29.843079773210349</v>
      </c>
      <c r="E377">
        <f t="shared" si="312"/>
        <v>0</v>
      </c>
      <c r="F377">
        <f t="shared" si="263"/>
        <v>1</v>
      </c>
      <c r="G377">
        <f t="shared" si="313"/>
        <v>22.077134495406273</v>
      </c>
      <c r="J377">
        <v>370</v>
      </c>
      <c r="K377">
        <v>23.213867029482437</v>
      </c>
      <c r="L377">
        <v>26.98873446334926</v>
      </c>
      <c r="N377">
        <f t="shared" si="264"/>
        <v>0</v>
      </c>
      <c r="O377">
        <f t="shared" si="265"/>
        <v>1</v>
      </c>
      <c r="P377">
        <f t="shared" si="266"/>
        <v>3.7748674338668238</v>
      </c>
      <c r="S377">
        <v>370</v>
      </c>
      <c r="T377">
        <v>16.243377084196574</v>
      </c>
      <c r="U377">
        <v>25.482578334077417</v>
      </c>
      <c r="W377">
        <f t="shared" si="267"/>
        <v>0</v>
      </c>
      <c r="X377">
        <f t="shared" si="268"/>
        <v>1</v>
      </c>
      <c r="Y377">
        <f t="shared" si="269"/>
        <v>9.2392012498808427</v>
      </c>
      <c r="AB377">
        <v>370</v>
      </c>
      <c r="AC377">
        <v>26.414273720052257</v>
      </c>
      <c r="AD377">
        <v>17.46886596941102</v>
      </c>
      <c r="AF377">
        <f t="shared" si="270"/>
        <v>1</v>
      </c>
      <c r="AG377">
        <f t="shared" si="271"/>
        <v>0</v>
      </c>
      <c r="AH377">
        <f t="shared" si="272"/>
        <v>8.9454077506412375</v>
      </c>
      <c r="AK377">
        <v>370</v>
      </c>
      <c r="AL377">
        <v>28.305270285129787</v>
      </c>
      <c r="AM377">
        <v>38.719473603435567</v>
      </c>
      <c r="AO377">
        <f t="shared" si="273"/>
        <v>0</v>
      </c>
      <c r="AP377">
        <f t="shared" si="274"/>
        <v>1</v>
      </c>
      <c r="AQ377">
        <f t="shared" si="275"/>
        <v>10.41420331830578</v>
      </c>
      <c r="AT377">
        <v>370</v>
      </c>
      <c r="AU377">
        <v>19.928568907094043</v>
      </c>
      <c r="AV377">
        <v>37.950606232312381</v>
      </c>
      <c r="AX377">
        <f t="shared" si="276"/>
        <v>0</v>
      </c>
      <c r="AY377">
        <f t="shared" si="277"/>
        <v>1</v>
      </c>
      <c r="AZ377">
        <f t="shared" si="278"/>
        <v>18.022037325218339</v>
      </c>
      <c r="BC377">
        <v>370</v>
      </c>
      <c r="BD377" t="e">
        <v>#N/A</v>
      </c>
      <c r="BE377" t="e">
        <v>#N/A</v>
      </c>
      <c r="BG377" t="e">
        <f t="shared" si="279"/>
        <v>#N/A</v>
      </c>
      <c r="BH377" t="e">
        <f t="shared" si="280"/>
        <v>#N/A</v>
      </c>
      <c r="BI377" t="e">
        <f t="shared" si="281"/>
        <v>#N/A</v>
      </c>
      <c r="BL377">
        <v>370</v>
      </c>
      <c r="BM377">
        <v>29.491943534434863</v>
      </c>
      <c r="BN377">
        <v>11.52736438544343</v>
      </c>
      <c r="BP377">
        <f t="shared" si="282"/>
        <v>1</v>
      </c>
      <c r="BQ377">
        <f t="shared" si="283"/>
        <v>0</v>
      </c>
      <c r="BR377">
        <f t="shared" si="284"/>
        <v>17.964579148991433</v>
      </c>
      <c r="BU377">
        <v>370</v>
      </c>
      <c r="BV377">
        <v>28.991752621814815</v>
      </c>
      <c r="BW377">
        <v>24.075205873869056</v>
      </c>
      <c r="BY377">
        <f t="shared" si="285"/>
        <v>1</v>
      </c>
      <c r="BZ377">
        <f t="shared" si="286"/>
        <v>0</v>
      </c>
      <c r="CA377">
        <f t="shared" si="287"/>
        <v>4.916546747945759</v>
      </c>
      <c r="CD377">
        <v>370</v>
      </c>
      <c r="CE377">
        <v>28.997798736253934</v>
      </c>
      <c r="CF377">
        <v>-1.0558987814709617</v>
      </c>
      <c r="CH377">
        <f t="shared" si="288"/>
        <v>1</v>
      </c>
      <c r="CI377">
        <f t="shared" si="289"/>
        <v>0</v>
      </c>
      <c r="CJ377">
        <f t="shared" si="290"/>
        <v>30.053697517724896</v>
      </c>
      <c r="CM377">
        <v>370</v>
      </c>
      <c r="CN377">
        <v>22.945013701566666</v>
      </c>
      <c r="CO377">
        <v>16.423853496872482</v>
      </c>
      <c r="CQ377">
        <f t="shared" si="291"/>
        <v>1</v>
      </c>
      <c r="CR377">
        <f t="shared" si="292"/>
        <v>0</v>
      </c>
      <c r="CS377">
        <f t="shared" si="293"/>
        <v>6.5211602046941834</v>
      </c>
      <c r="CV377">
        <v>370</v>
      </c>
      <c r="CW377">
        <v>18.395672858680559</v>
      </c>
      <c r="CX377">
        <v>17.616424904775048</v>
      </c>
      <c r="CZ377">
        <f t="shared" si="294"/>
        <v>1</v>
      </c>
      <c r="DA377">
        <f t="shared" si="295"/>
        <v>0</v>
      </c>
      <c r="DB377">
        <f t="shared" si="296"/>
        <v>0.77924795390551083</v>
      </c>
      <c r="DE377">
        <v>370</v>
      </c>
      <c r="DF377">
        <v>17.445074545287831</v>
      </c>
      <c r="DG377">
        <v>29.950096877314564</v>
      </c>
      <c r="DI377">
        <f t="shared" si="297"/>
        <v>0</v>
      </c>
      <c r="DJ377">
        <f t="shared" si="298"/>
        <v>1</v>
      </c>
      <c r="DK377">
        <f t="shared" si="299"/>
        <v>12.505022332026734</v>
      </c>
      <c r="DN377">
        <v>370</v>
      </c>
      <c r="DO377">
        <v>21.110295830944551</v>
      </c>
      <c r="DP377">
        <v>20.804982165718283</v>
      </c>
      <c r="DR377">
        <f t="shared" si="300"/>
        <v>1</v>
      </c>
      <c r="DS377">
        <f t="shared" si="301"/>
        <v>0</v>
      </c>
      <c r="DT377">
        <f t="shared" si="302"/>
        <v>0.30531366522626868</v>
      </c>
      <c r="DW377">
        <v>370</v>
      </c>
      <c r="DX377">
        <v>15.730849734667673</v>
      </c>
      <c r="DY377">
        <v>7.883578549098651</v>
      </c>
      <c r="EA377">
        <f t="shared" si="303"/>
        <v>1</v>
      </c>
      <c r="EB377">
        <f t="shared" si="304"/>
        <v>0</v>
      </c>
      <c r="EC377">
        <f t="shared" si="305"/>
        <v>7.8472711855690225</v>
      </c>
      <c r="EF377">
        <v>370</v>
      </c>
      <c r="EG377">
        <v>17.621109511731504</v>
      </c>
      <c r="EH377">
        <v>14.943816730136612</v>
      </c>
      <c r="EJ377">
        <f t="shared" si="306"/>
        <v>1</v>
      </c>
      <c r="EK377">
        <f t="shared" si="307"/>
        <v>0</v>
      </c>
      <c r="EL377">
        <f t="shared" si="308"/>
        <v>2.6772927815948915</v>
      </c>
      <c r="EO377">
        <v>370</v>
      </c>
      <c r="EP377">
        <v>22.37190669607568</v>
      </c>
      <c r="EQ377">
        <v>48.791127788353386</v>
      </c>
      <c r="ES377">
        <f t="shared" si="309"/>
        <v>0</v>
      </c>
      <c r="ET377">
        <f t="shared" si="310"/>
        <v>1</v>
      </c>
      <c r="EU377">
        <f t="shared" si="311"/>
        <v>26.419221092277706</v>
      </c>
    </row>
    <row r="378" spans="1:151" x14ac:dyDescent="0.25">
      <c r="A378">
        <v>371</v>
      </c>
      <c r="B378">
        <v>15.534581507143919</v>
      </c>
      <c r="C378">
        <v>11.544722517160778</v>
      </c>
      <c r="E378">
        <f t="shared" si="312"/>
        <v>1</v>
      </c>
      <c r="F378">
        <f t="shared" si="263"/>
        <v>0</v>
      </c>
      <c r="G378">
        <f t="shared" si="313"/>
        <v>3.9898589899831407</v>
      </c>
      <c r="J378">
        <v>371</v>
      </c>
      <c r="K378">
        <v>13.882399422041319</v>
      </c>
      <c r="L378">
        <v>29.008249717256501</v>
      </c>
      <c r="N378">
        <f t="shared" si="264"/>
        <v>0</v>
      </c>
      <c r="O378">
        <f t="shared" si="265"/>
        <v>1</v>
      </c>
      <c r="P378">
        <f t="shared" si="266"/>
        <v>15.125850295215182</v>
      </c>
      <c r="S378">
        <v>371</v>
      </c>
      <c r="T378">
        <v>17.365273414025271</v>
      </c>
      <c r="U378">
        <v>53.835253944504721</v>
      </c>
      <c r="W378">
        <f t="shared" si="267"/>
        <v>0</v>
      </c>
      <c r="X378">
        <f t="shared" si="268"/>
        <v>1</v>
      </c>
      <c r="Y378">
        <f t="shared" si="269"/>
        <v>36.469980530479447</v>
      </c>
      <c r="AB378">
        <v>371</v>
      </c>
      <c r="AC378">
        <v>28.521136448019043</v>
      </c>
      <c r="AD378">
        <v>17.853196589359307</v>
      </c>
      <c r="AF378">
        <f t="shared" si="270"/>
        <v>1</v>
      </c>
      <c r="AG378">
        <f t="shared" si="271"/>
        <v>0</v>
      </c>
      <c r="AH378">
        <f t="shared" si="272"/>
        <v>10.667939858659736</v>
      </c>
      <c r="AK378">
        <v>371</v>
      </c>
      <c r="AL378">
        <v>28.087021684701064</v>
      </c>
      <c r="AM378">
        <v>21.785770869623768</v>
      </c>
      <c r="AO378">
        <f t="shared" si="273"/>
        <v>1</v>
      </c>
      <c r="AP378">
        <f t="shared" si="274"/>
        <v>0</v>
      </c>
      <c r="AQ378">
        <f t="shared" si="275"/>
        <v>6.3012508150772959</v>
      </c>
      <c r="AT378">
        <v>371</v>
      </c>
      <c r="AU378">
        <v>15.926391100419185</v>
      </c>
      <c r="AV378">
        <v>24.388870970523183</v>
      </c>
      <c r="AX378">
        <f t="shared" si="276"/>
        <v>0</v>
      </c>
      <c r="AY378">
        <f t="shared" si="277"/>
        <v>1</v>
      </c>
      <c r="AZ378">
        <f t="shared" si="278"/>
        <v>8.4624798701039978</v>
      </c>
      <c r="BC378">
        <v>371</v>
      </c>
      <c r="BD378" t="e">
        <v>#N/A</v>
      </c>
      <c r="BE378" t="e">
        <v>#N/A</v>
      </c>
      <c r="BG378" t="e">
        <f t="shared" si="279"/>
        <v>#N/A</v>
      </c>
      <c r="BH378" t="e">
        <f t="shared" si="280"/>
        <v>#N/A</v>
      </c>
      <c r="BI378" t="e">
        <f t="shared" si="281"/>
        <v>#N/A</v>
      </c>
      <c r="BL378">
        <v>371</v>
      </c>
      <c r="BM378">
        <v>30.399640196634746</v>
      </c>
      <c r="BN378">
        <v>17.618716835095469</v>
      </c>
      <c r="BP378">
        <f t="shared" si="282"/>
        <v>1</v>
      </c>
      <c r="BQ378">
        <f t="shared" si="283"/>
        <v>0</v>
      </c>
      <c r="BR378">
        <f t="shared" si="284"/>
        <v>12.780923361539276</v>
      </c>
      <c r="BU378">
        <v>371</v>
      </c>
      <c r="BV378">
        <v>15.557495977470051</v>
      </c>
      <c r="BW378">
        <v>20.762578403564046</v>
      </c>
      <c r="BY378">
        <f t="shared" si="285"/>
        <v>0</v>
      </c>
      <c r="BZ378">
        <f t="shared" si="286"/>
        <v>1</v>
      </c>
      <c r="CA378">
        <f t="shared" si="287"/>
        <v>5.2050824260939947</v>
      </c>
      <c r="CD378">
        <v>371</v>
      </c>
      <c r="CE378">
        <v>20.150619447559393</v>
      </c>
      <c r="CF378">
        <v>29.739426262906179</v>
      </c>
      <c r="CH378">
        <f t="shared" si="288"/>
        <v>0</v>
      </c>
      <c r="CI378">
        <f t="shared" si="289"/>
        <v>1</v>
      </c>
      <c r="CJ378">
        <f t="shared" si="290"/>
        <v>9.5888068153467856</v>
      </c>
      <c r="CM378">
        <v>371</v>
      </c>
      <c r="CN378">
        <v>24.734410289366618</v>
      </c>
      <c r="CO378">
        <v>21.337742364551588</v>
      </c>
      <c r="CQ378">
        <f t="shared" si="291"/>
        <v>1</v>
      </c>
      <c r="CR378">
        <f t="shared" si="292"/>
        <v>0</v>
      </c>
      <c r="CS378">
        <f t="shared" si="293"/>
        <v>3.3966679248150307</v>
      </c>
      <c r="CV378">
        <v>371</v>
      </c>
      <c r="CW378">
        <v>23.41368559877715</v>
      </c>
      <c r="CX378">
        <v>19.395378311014813</v>
      </c>
      <c r="CZ378">
        <f t="shared" si="294"/>
        <v>1</v>
      </c>
      <c r="DA378">
        <f t="shared" si="295"/>
        <v>0</v>
      </c>
      <c r="DB378">
        <f t="shared" si="296"/>
        <v>4.0183072877623367</v>
      </c>
      <c r="DE378">
        <v>371</v>
      </c>
      <c r="DF378">
        <v>13.733196912289909</v>
      </c>
      <c r="DG378">
        <v>11.435003733530317</v>
      </c>
      <c r="DI378">
        <f t="shared" si="297"/>
        <v>1</v>
      </c>
      <c r="DJ378">
        <f t="shared" si="298"/>
        <v>0</v>
      </c>
      <c r="DK378">
        <f t="shared" si="299"/>
        <v>2.2981931787595915</v>
      </c>
      <c r="DN378">
        <v>371</v>
      </c>
      <c r="DO378">
        <v>24.290556695620293</v>
      </c>
      <c r="DP378">
        <v>8.1748886336481021</v>
      </c>
      <c r="DR378">
        <f t="shared" si="300"/>
        <v>1</v>
      </c>
      <c r="DS378">
        <f t="shared" si="301"/>
        <v>0</v>
      </c>
      <c r="DT378">
        <f t="shared" si="302"/>
        <v>16.11566806197219</v>
      </c>
      <c r="DW378">
        <v>371</v>
      </c>
      <c r="DX378">
        <v>24.144884567876161</v>
      </c>
      <c r="DY378">
        <v>22.433936542086922</v>
      </c>
      <c r="EA378">
        <f t="shared" si="303"/>
        <v>1</v>
      </c>
      <c r="EB378">
        <f t="shared" si="304"/>
        <v>0</v>
      </c>
      <c r="EC378">
        <f t="shared" si="305"/>
        <v>1.7109480257892393</v>
      </c>
      <c r="EF378">
        <v>371</v>
      </c>
      <c r="EG378">
        <v>20.345473973996192</v>
      </c>
      <c r="EH378">
        <v>10.854816750330139</v>
      </c>
      <c r="EJ378">
        <f t="shared" si="306"/>
        <v>1</v>
      </c>
      <c r="EK378">
        <f t="shared" si="307"/>
        <v>0</v>
      </c>
      <c r="EL378">
        <f t="shared" si="308"/>
        <v>9.4906572236660534</v>
      </c>
      <c r="EO378">
        <v>371</v>
      </c>
      <c r="EP378">
        <v>26.506411353911858</v>
      </c>
      <c r="EQ378">
        <v>19.100725372922902</v>
      </c>
      <c r="ES378">
        <f t="shared" si="309"/>
        <v>1</v>
      </c>
      <c r="ET378">
        <f t="shared" si="310"/>
        <v>0</v>
      </c>
      <c r="EU378">
        <f t="shared" si="311"/>
        <v>7.4056859809889559</v>
      </c>
    </row>
    <row r="379" spans="1:151" x14ac:dyDescent="0.25">
      <c r="A379">
        <v>372</v>
      </c>
      <c r="B379">
        <v>11.17567104130859</v>
      </c>
      <c r="C379">
        <v>46.225316428483424</v>
      </c>
      <c r="E379">
        <f t="shared" si="312"/>
        <v>0</v>
      </c>
      <c r="F379">
        <f t="shared" si="263"/>
        <v>1</v>
      </c>
      <c r="G379">
        <f t="shared" si="313"/>
        <v>35.049645387174834</v>
      </c>
      <c r="J379">
        <v>372</v>
      </c>
      <c r="K379">
        <v>20.562203926294888</v>
      </c>
      <c r="L379">
        <v>26.650678051813518</v>
      </c>
      <c r="N379">
        <f t="shared" si="264"/>
        <v>0</v>
      </c>
      <c r="O379">
        <f t="shared" si="265"/>
        <v>1</v>
      </c>
      <c r="P379">
        <f t="shared" si="266"/>
        <v>6.0884741255186299</v>
      </c>
      <c r="S379">
        <v>372</v>
      </c>
      <c r="T379">
        <v>22.594029549076328</v>
      </c>
      <c r="U379">
        <v>45.190942512920863</v>
      </c>
      <c r="W379">
        <f t="shared" si="267"/>
        <v>0</v>
      </c>
      <c r="X379">
        <f t="shared" si="268"/>
        <v>1</v>
      </c>
      <c r="Y379">
        <f t="shared" si="269"/>
        <v>22.596912963844535</v>
      </c>
      <c r="AB379">
        <v>372</v>
      </c>
      <c r="AC379">
        <v>16.870364159023801</v>
      </c>
      <c r="AD379">
        <v>18.146252336209976</v>
      </c>
      <c r="AF379">
        <f t="shared" si="270"/>
        <v>0</v>
      </c>
      <c r="AG379">
        <f t="shared" si="271"/>
        <v>1</v>
      </c>
      <c r="AH379">
        <f t="shared" si="272"/>
        <v>1.2758881771861752</v>
      </c>
      <c r="AK379">
        <v>372</v>
      </c>
      <c r="AL379">
        <v>28.802050740121377</v>
      </c>
      <c r="AM379">
        <v>16.353881312553099</v>
      </c>
      <c r="AO379">
        <f t="shared" si="273"/>
        <v>1</v>
      </c>
      <c r="AP379">
        <f t="shared" si="274"/>
        <v>0</v>
      </c>
      <c r="AQ379">
        <f t="shared" si="275"/>
        <v>12.448169427568278</v>
      </c>
      <c r="AT379">
        <v>372</v>
      </c>
      <c r="AU379">
        <v>18.419775799040572</v>
      </c>
      <c r="AV379">
        <v>24.405054189134958</v>
      </c>
      <c r="AX379">
        <f t="shared" si="276"/>
        <v>0</v>
      </c>
      <c r="AY379">
        <f t="shared" si="277"/>
        <v>1</v>
      </c>
      <c r="AZ379">
        <f t="shared" si="278"/>
        <v>5.9852783900943862</v>
      </c>
      <c r="BC379">
        <v>372</v>
      </c>
      <c r="BD379" t="e">
        <v>#N/A</v>
      </c>
      <c r="BE379" t="e">
        <v>#N/A</v>
      </c>
      <c r="BG379" t="e">
        <f t="shared" si="279"/>
        <v>#N/A</v>
      </c>
      <c r="BH379" t="e">
        <f t="shared" si="280"/>
        <v>#N/A</v>
      </c>
      <c r="BI379" t="e">
        <f t="shared" si="281"/>
        <v>#N/A</v>
      </c>
      <c r="BL379">
        <v>372</v>
      </c>
      <c r="BM379">
        <v>25.109409831401749</v>
      </c>
      <c r="BN379">
        <v>10.862054569976147</v>
      </c>
      <c r="BP379">
        <f t="shared" si="282"/>
        <v>1</v>
      </c>
      <c r="BQ379">
        <f t="shared" si="283"/>
        <v>0</v>
      </c>
      <c r="BR379">
        <f t="shared" si="284"/>
        <v>14.247355261425602</v>
      </c>
      <c r="BU379">
        <v>372</v>
      </c>
      <c r="BV379">
        <v>19.147810354220017</v>
      </c>
      <c r="BW379">
        <v>24.412286615447432</v>
      </c>
      <c r="BY379">
        <f t="shared" si="285"/>
        <v>0</v>
      </c>
      <c r="BZ379">
        <f t="shared" si="286"/>
        <v>1</v>
      </c>
      <c r="CA379">
        <f t="shared" si="287"/>
        <v>5.264476261227415</v>
      </c>
      <c r="CD379">
        <v>372</v>
      </c>
      <c r="CE379">
        <v>23.764529808429881</v>
      </c>
      <c r="CF379">
        <v>15.11877741984884</v>
      </c>
      <c r="CH379">
        <f t="shared" si="288"/>
        <v>1</v>
      </c>
      <c r="CI379">
        <f t="shared" si="289"/>
        <v>0</v>
      </c>
      <c r="CJ379">
        <f t="shared" si="290"/>
        <v>8.645752388581041</v>
      </c>
      <c r="CM379">
        <v>372</v>
      </c>
      <c r="CN379">
        <v>23.390242904206652</v>
      </c>
      <c r="CO379">
        <v>19.495581387367981</v>
      </c>
      <c r="CQ379">
        <f t="shared" si="291"/>
        <v>1</v>
      </c>
      <c r="CR379">
        <f t="shared" si="292"/>
        <v>0</v>
      </c>
      <c r="CS379">
        <f t="shared" si="293"/>
        <v>3.8946615168386707</v>
      </c>
      <c r="CV379">
        <v>372</v>
      </c>
      <c r="CW379">
        <v>21.78414285964001</v>
      </c>
      <c r="CX379">
        <v>15.909767445144864</v>
      </c>
      <c r="CZ379">
        <f t="shared" si="294"/>
        <v>1</v>
      </c>
      <c r="DA379">
        <f t="shared" si="295"/>
        <v>0</v>
      </c>
      <c r="DB379">
        <f t="shared" si="296"/>
        <v>5.8743754144951463</v>
      </c>
      <c r="DE379">
        <v>372</v>
      </c>
      <c r="DF379">
        <v>20.174955491749824</v>
      </c>
      <c r="DG379">
        <v>29.14718849409692</v>
      </c>
      <c r="DI379">
        <f t="shared" si="297"/>
        <v>0</v>
      </c>
      <c r="DJ379">
        <f t="shared" si="298"/>
        <v>1</v>
      </c>
      <c r="DK379">
        <f t="shared" si="299"/>
        <v>8.972233002347096</v>
      </c>
      <c r="DN379">
        <v>372</v>
      </c>
      <c r="DO379">
        <v>25.476597825420335</v>
      </c>
      <c r="DP379">
        <v>21.01366927385358</v>
      </c>
      <c r="DR379">
        <f t="shared" si="300"/>
        <v>1</v>
      </c>
      <c r="DS379">
        <f t="shared" si="301"/>
        <v>0</v>
      </c>
      <c r="DT379">
        <f t="shared" si="302"/>
        <v>4.4629285515667547</v>
      </c>
      <c r="DW379">
        <v>372</v>
      </c>
      <c r="DX379">
        <v>13.29976293062473</v>
      </c>
      <c r="DY379">
        <v>8.3222525741820057</v>
      </c>
      <c r="EA379">
        <f t="shared" si="303"/>
        <v>1</v>
      </c>
      <c r="EB379">
        <f t="shared" si="304"/>
        <v>0</v>
      </c>
      <c r="EC379">
        <f t="shared" si="305"/>
        <v>4.9775103564427248</v>
      </c>
      <c r="EF379">
        <v>372</v>
      </c>
      <c r="EG379">
        <v>16.642734500768348</v>
      </c>
      <c r="EH379">
        <v>20.447562956034538</v>
      </c>
      <c r="EJ379">
        <f t="shared" si="306"/>
        <v>0</v>
      </c>
      <c r="EK379">
        <f t="shared" si="307"/>
        <v>1</v>
      </c>
      <c r="EL379">
        <f t="shared" si="308"/>
        <v>3.8048284552661897</v>
      </c>
      <c r="EO379">
        <v>372</v>
      </c>
      <c r="EP379">
        <v>15.051110469116118</v>
      </c>
      <c r="EQ379">
        <v>36.265796515818131</v>
      </c>
      <c r="ES379">
        <f t="shared" si="309"/>
        <v>0</v>
      </c>
      <c r="ET379">
        <f t="shared" si="310"/>
        <v>1</v>
      </c>
      <c r="EU379">
        <f t="shared" si="311"/>
        <v>21.214686046702013</v>
      </c>
    </row>
    <row r="380" spans="1:151" x14ac:dyDescent="0.25">
      <c r="A380">
        <v>373</v>
      </c>
      <c r="B380">
        <v>10.507002233664215</v>
      </c>
      <c r="C380">
        <v>14.689480837669173</v>
      </c>
      <c r="E380">
        <f t="shared" si="312"/>
        <v>0</v>
      </c>
      <c r="F380">
        <f t="shared" si="263"/>
        <v>1</v>
      </c>
      <c r="G380">
        <f t="shared" si="313"/>
        <v>4.1824786040049577</v>
      </c>
      <c r="J380">
        <v>373</v>
      </c>
      <c r="K380">
        <v>8.6516810587250657</v>
      </c>
      <c r="L380">
        <v>12.161216239047647</v>
      </c>
      <c r="N380">
        <f t="shared" si="264"/>
        <v>0</v>
      </c>
      <c r="O380">
        <f t="shared" si="265"/>
        <v>1</v>
      </c>
      <c r="P380">
        <f t="shared" si="266"/>
        <v>3.5095351803225814</v>
      </c>
      <c r="S380">
        <v>373</v>
      </c>
      <c r="T380">
        <v>11.473855511027281</v>
      </c>
      <c r="U380">
        <v>26.071189158880461</v>
      </c>
      <c r="W380">
        <f t="shared" si="267"/>
        <v>0</v>
      </c>
      <c r="X380">
        <f t="shared" si="268"/>
        <v>1</v>
      </c>
      <c r="Y380">
        <f t="shared" si="269"/>
        <v>14.59733364785318</v>
      </c>
      <c r="AB380">
        <v>373</v>
      </c>
      <c r="AC380">
        <v>28.092073477103476</v>
      </c>
      <c r="AD380">
        <v>18.604017585335864</v>
      </c>
      <c r="AF380">
        <f t="shared" si="270"/>
        <v>1</v>
      </c>
      <c r="AG380">
        <f t="shared" si="271"/>
        <v>0</v>
      </c>
      <c r="AH380">
        <f t="shared" si="272"/>
        <v>9.4880558917676119</v>
      </c>
      <c r="AK380">
        <v>373</v>
      </c>
      <c r="AL380">
        <v>19.112470023932332</v>
      </c>
      <c r="AM380">
        <v>37.307263887153333</v>
      </c>
      <c r="AO380">
        <f t="shared" si="273"/>
        <v>0</v>
      </c>
      <c r="AP380">
        <f t="shared" si="274"/>
        <v>1</v>
      </c>
      <c r="AQ380">
        <f t="shared" si="275"/>
        <v>18.194793863221001</v>
      </c>
      <c r="AT380">
        <v>373</v>
      </c>
      <c r="AU380">
        <v>17.21770371423796</v>
      </c>
      <c r="AV380">
        <v>24.193871183032407</v>
      </c>
      <c r="AX380">
        <f t="shared" si="276"/>
        <v>0</v>
      </c>
      <c r="AY380">
        <f t="shared" si="277"/>
        <v>1</v>
      </c>
      <c r="AZ380">
        <f t="shared" si="278"/>
        <v>6.976167468794447</v>
      </c>
      <c r="BC380">
        <v>373</v>
      </c>
      <c r="BD380" t="e">
        <v>#N/A</v>
      </c>
      <c r="BE380" t="e">
        <v>#N/A</v>
      </c>
      <c r="BG380" t="e">
        <f t="shared" si="279"/>
        <v>#N/A</v>
      </c>
      <c r="BH380" t="e">
        <f t="shared" si="280"/>
        <v>#N/A</v>
      </c>
      <c r="BI380" t="e">
        <f t="shared" si="281"/>
        <v>#N/A</v>
      </c>
      <c r="BL380">
        <v>373</v>
      </c>
      <c r="BM380">
        <v>25.796262694852807</v>
      </c>
      <c r="BN380">
        <v>11.821357430315404</v>
      </c>
      <c r="BP380">
        <f t="shared" si="282"/>
        <v>1</v>
      </c>
      <c r="BQ380">
        <f t="shared" si="283"/>
        <v>0</v>
      </c>
      <c r="BR380">
        <f t="shared" si="284"/>
        <v>13.974905264537403</v>
      </c>
      <c r="BU380">
        <v>373</v>
      </c>
      <c r="BV380">
        <v>16.103807950471957</v>
      </c>
      <c r="BW380">
        <v>17.503826991432142</v>
      </c>
      <c r="BY380">
        <f t="shared" si="285"/>
        <v>0</v>
      </c>
      <c r="BZ380">
        <f t="shared" si="286"/>
        <v>1</v>
      </c>
      <c r="CA380">
        <f t="shared" si="287"/>
        <v>1.4000190409601849</v>
      </c>
      <c r="CD380">
        <v>373</v>
      </c>
      <c r="CE380">
        <v>17.173140307302933</v>
      </c>
      <c r="CF380">
        <v>39.623097277384574</v>
      </c>
      <c r="CH380">
        <f t="shared" si="288"/>
        <v>0</v>
      </c>
      <c r="CI380">
        <f t="shared" si="289"/>
        <v>1</v>
      </c>
      <c r="CJ380">
        <f t="shared" si="290"/>
        <v>22.44995697008164</v>
      </c>
      <c r="CM380">
        <v>373</v>
      </c>
      <c r="CN380">
        <v>17.247983637216002</v>
      </c>
      <c r="CO380">
        <v>37.556258876554914</v>
      </c>
      <c r="CQ380">
        <f t="shared" si="291"/>
        <v>0</v>
      </c>
      <c r="CR380">
        <f t="shared" si="292"/>
        <v>1</v>
      </c>
      <c r="CS380">
        <f t="shared" si="293"/>
        <v>20.308275239338911</v>
      </c>
      <c r="CV380">
        <v>373</v>
      </c>
      <c r="CW380">
        <v>20.026415784210432</v>
      </c>
      <c r="CX380">
        <v>18.507388251164514</v>
      </c>
      <c r="CZ380">
        <f t="shared" si="294"/>
        <v>1</v>
      </c>
      <c r="DA380">
        <f t="shared" si="295"/>
        <v>0</v>
      </c>
      <c r="DB380">
        <f t="shared" si="296"/>
        <v>1.519027533045918</v>
      </c>
      <c r="DE380">
        <v>373</v>
      </c>
      <c r="DF380">
        <v>11.69270591246493</v>
      </c>
      <c r="DG380">
        <v>26.015243891936066</v>
      </c>
      <c r="DI380">
        <f t="shared" si="297"/>
        <v>0</v>
      </c>
      <c r="DJ380">
        <f t="shared" si="298"/>
        <v>1</v>
      </c>
      <c r="DK380">
        <f t="shared" si="299"/>
        <v>14.322537979471136</v>
      </c>
      <c r="DN380">
        <v>373</v>
      </c>
      <c r="DO380">
        <v>20.137810711296236</v>
      </c>
      <c r="DP380">
        <v>21.843319693729118</v>
      </c>
      <c r="DR380">
        <f t="shared" si="300"/>
        <v>0</v>
      </c>
      <c r="DS380">
        <f t="shared" si="301"/>
        <v>1</v>
      </c>
      <c r="DT380">
        <f t="shared" si="302"/>
        <v>1.7055089824328817</v>
      </c>
      <c r="DW380">
        <v>373</v>
      </c>
      <c r="DX380">
        <v>7.4125531327972798</v>
      </c>
      <c r="DY380">
        <v>21.594670446879213</v>
      </c>
      <c r="EA380">
        <f t="shared" si="303"/>
        <v>0</v>
      </c>
      <c r="EB380">
        <f t="shared" si="304"/>
        <v>1</v>
      </c>
      <c r="EC380">
        <f t="shared" si="305"/>
        <v>14.182117314081934</v>
      </c>
      <c r="EF380">
        <v>373</v>
      </c>
      <c r="EG380">
        <v>20.761757365203152</v>
      </c>
      <c r="EH380">
        <v>15.456653096647152</v>
      </c>
      <c r="EJ380">
        <f t="shared" si="306"/>
        <v>1</v>
      </c>
      <c r="EK380">
        <f t="shared" si="307"/>
        <v>0</v>
      </c>
      <c r="EL380">
        <f t="shared" si="308"/>
        <v>5.3051042685560006</v>
      </c>
      <c r="EO380">
        <v>373</v>
      </c>
      <c r="EP380">
        <v>17.149008772586026</v>
      </c>
      <c r="EQ380">
        <v>33.934453245650978</v>
      </c>
      <c r="ES380">
        <f t="shared" si="309"/>
        <v>0</v>
      </c>
      <c r="ET380">
        <f t="shared" si="310"/>
        <v>1</v>
      </c>
      <c r="EU380">
        <f t="shared" si="311"/>
        <v>16.785444473064953</v>
      </c>
    </row>
    <row r="381" spans="1:151" x14ac:dyDescent="0.25">
      <c r="A381">
        <v>374</v>
      </c>
      <c r="B381">
        <v>16.741005893992916</v>
      </c>
      <c r="C381">
        <v>32.497519445752758</v>
      </c>
      <c r="E381">
        <f t="shared" si="312"/>
        <v>0</v>
      </c>
      <c r="F381">
        <f t="shared" si="263"/>
        <v>1</v>
      </c>
      <c r="G381">
        <f t="shared" si="313"/>
        <v>15.756513551759841</v>
      </c>
      <c r="J381">
        <v>374</v>
      </c>
      <c r="K381">
        <v>14.004926554462191</v>
      </c>
      <c r="L381">
        <v>21.442867909086448</v>
      </c>
      <c r="N381">
        <f t="shared" si="264"/>
        <v>0</v>
      </c>
      <c r="O381">
        <f t="shared" si="265"/>
        <v>1</v>
      </c>
      <c r="P381">
        <f t="shared" si="266"/>
        <v>7.4379413546242574</v>
      </c>
      <c r="S381">
        <v>374</v>
      </c>
      <c r="T381">
        <v>21.548197396488874</v>
      </c>
      <c r="U381">
        <v>19.524138607724595</v>
      </c>
      <c r="W381">
        <f t="shared" si="267"/>
        <v>1</v>
      </c>
      <c r="X381">
        <f t="shared" si="268"/>
        <v>0</v>
      </c>
      <c r="Y381">
        <f t="shared" si="269"/>
        <v>2.0240587887642789</v>
      </c>
      <c r="AB381">
        <v>374</v>
      </c>
      <c r="AC381">
        <v>28.31102894661565</v>
      </c>
      <c r="AD381">
        <v>16.59368917314552</v>
      </c>
      <c r="AF381">
        <f t="shared" si="270"/>
        <v>1</v>
      </c>
      <c r="AG381">
        <f t="shared" si="271"/>
        <v>0</v>
      </c>
      <c r="AH381">
        <f t="shared" si="272"/>
        <v>11.71733977347013</v>
      </c>
      <c r="AK381">
        <v>374</v>
      </c>
      <c r="AL381">
        <v>21.837397742619476</v>
      </c>
      <c r="AM381">
        <v>27.93603846648805</v>
      </c>
      <c r="AO381">
        <f t="shared" si="273"/>
        <v>0</v>
      </c>
      <c r="AP381">
        <f t="shared" si="274"/>
        <v>1</v>
      </c>
      <c r="AQ381">
        <f t="shared" si="275"/>
        <v>6.0986407238685736</v>
      </c>
      <c r="AT381">
        <v>374</v>
      </c>
      <c r="AU381">
        <v>20.781459126574301</v>
      </c>
      <c r="AV381">
        <v>22.50783557786006</v>
      </c>
      <c r="AX381">
        <f t="shared" si="276"/>
        <v>0</v>
      </c>
      <c r="AY381">
        <f t="shared" si="277"/>
        <v>1</v>
      </c>
      <c r="AZ381">
        <f t="shared" si="278"/>
        <v>1.7263764512857591</v>
      </c>
      <c r="BC381">
        <v>374</v>
      </c>
      <c r="BD381" t="e">
        <v>#N/A</v>
      </c>
      <c r="BE381" t="e">
        <v>#N/A</v>
      </c>
      <c r="BG381" t="e">
        <f t="shared" si="279"/>
        <v>#N/A</v>
      </c>
      <c r="BH381" t="e">
        <f t="shared" si="280"/>
        <v>#N/A</v>
      </c>
      <c r="BI381" t="e">
        <f t="shared" si="281"/>
        <v>#N/A</v>
      </c>
      <c r="BL381">
        <v>374</v>
      </c>
      <c r="BM381">
        <v>28.742408060312279</v>
      </c>
      <c r="BN381">
        <v>20.509383002626684</v>
      </c>
      <c r="BP381">
        <f t="shared" si="282"/>
        <v>1</v>
      </c>
      <c r="BQ381">
        <f t="shared" si="283"/>
        <v>0</v>
      </c>
      <c r="BR381">
        <f t="shared" si="284"/>
        <v>8.2330250576855946</v>
      </c>
      <c r="BU381">
        <v>374</v>
      </c>
      <c r="BV381">
        <v>20.801647547311404</v>
      </c>
      <c r="BW381">
        <v>15.96992884619449</v>
      </c>
      <c r="BY381">
        <f t="shared" si="285"/>
        <v>1</v>
      </c>
      <c r="BZ381">
        <f t="shared" si="286"/>
        <v>0</v>
      </c>
      <c r="CA381">
        <f t="shared" si="287"/>
        <v>4.8317187011169143</v>
      </c>
      <c r="CD381">
        <v>374</v>
      </c>
      <c r="CE381">
        <v>20.967973315446649</v>
      </c>
      <c r="CF381">
        <v>16.195806645560303</v>
      </c>
      <c r="CH381">
        <f t="shared" si="288"/>
        <v>1</v>
      </c>
      <c r="CI381">
        <f t="shared" si="289"/>
        <v>0</v>
      </c>
      <c r="CJ381">
        <f t="shared" si="290"/>
        <v>4.7721666698863459</v>
      </c>
      <c r="CM381">
        <v>374</v>
      </c>
      <c r="CN381">
        <v>20.71128372644683</v>
      </c>
      <c r="CO381">
        <v>10.831505652477714</v>
      </c>
      <c r="CQ381">
        <f t="shared" si="291"/>
        <v>1</v>
      </c>
      <c r="CR381">
        <f t="shared" si="292"/>
        <v>0</v>
      </c>
      <c r="CS381">
        <f t="shared" si="293"/>
        <v>9.8797780739691152</v>
      </c>
      <c r="CV381">
        <v>374</v>
      </c>
      <c r="CW381">
        <v>24.626524168091983</v>
      </c>
      <c r="CX381">
        <v>20.078480040270815</v>
      </c>
      <c r="CZ381">
        <f t="shared" si="294"/>
        <v>1</v>
      </c>
      <c r="DA381">
        <f t="shared" si="295"/>
        <v>0</v>
      </c>
      <c r="DB381">
        <f t="shared" si="296"/>
        <v>4.5480441278211678</v>
      </c>
      <c r="DE381">
        <v>374</v>
      </c>
      <c r="DF381">
        <v>29.083539689605857</v>
      </c>
      <c r="DG381">
        <v>22.345881272528192</v>
      </c>
      <c r="DI381">
        <f t="shared" si="297"/>
        <v>1</v>
      </c>
      <c r="DJ381">
        <f t="shared" si="298"/>
        <v>0</v>
      </c>
      <c r="DK381">
        <f t="shared" si="299"/>
        <v>6.7376584170776646</v>
      </c>
      <c r="DN381">
        <v>374</v>
      </c>
      <c r="DO381">
        <v>28.335720003956339</v>
      </c>
      <c r="DP381">
        <v>14.310077134952802</v>
      </c>
      <c r="DR381">
        <f t="shared" si="300"/>
        <v>1</v>
      </c>
      <c r="DS381">
        <f t="shared" si="301"/>
        <v>0</v>
      </c>
      <c r="DT381">
        <f t="shared" si="302"/>
        <v>14.025642869003537</v>
      </c>
      <c r="DW381">
        <v>374</v>
      </c>
      <c r="DX381">
        <v>11.888235884729461</v>
      </c>
      <c r="DY381">
        <v>25.535977516009378</v>
      </c>
      <c r="EA381">
        <f t="shared" si="303"/>
        <v>0</v>
      </c>
      <c r="EB381">
        <f t="shared" si="304"/>
        <v>1</v>
      </c>
      <c r="EC381">
        <f t="shared" si="305"/>
        <v>13.647741631279917</v>
      </c>
      <c r="EF381">
        <v>374</v>
      </c>
      <c r="EG381">
        <v>23.899596476258651</v>
      </c>
      <c r="EH381">
        <v>15.778653174552625</v>
      </c>
      <c r="EJ381">
        <f t="shared" si="306"/>
        <v>1</v>
      </c>
      <c r="EK381">
        <f t="shared" si="307"/>
        <v>0</v>
      </c>
      <c r="EL381">
        <f t="shared" si="308"/>
        <v>8.120943301706026</v>
      </c>
      <c r="EO381">
        <v>374</v>
      </c>
      <c r="EP381">
        <v>23.270157147486682</v>
      </c>
      <c r="EQ381">
        <v>40.244573080708456</v>
      </c>
      <c r="ES381">
        <f t="shared" si="309"/>
        <v>0</v>
      </c>
      <c r="ET381">
        <f t="shared" si="310"/>
        <v>1</v>
      </c>
      <c r="EU381">
        <f t="shared" si="311"/>
        <v>16.974415933221774</v>
      </c>
    </row>
    <row r="382" spans="1:151" x14ac:dyDescent="0.25">
      <c r="A382">
        <v>375</v>
      </c>
      <c r="B382">
        <v>12.776446596898033</v>
      </c>
      <c r="C382">
        <v>48.026801843614734</v>
      </c>
      <c r="E382">
        <f t="shared" si="312"/>
        <v>0</v>
      </c>
      <c r="F382">
        <f t="shared" si="263"/>
        <v>1</v>
      </c>
      <c r="G382">
        <f t="shared" si="313"/>
        <v>35.250355246716701</v>
      </c>
      <c r="J382">
        <v>375</v>
      </c>
      <c r="K382">
        <v>17.066935447515053</v>
      </c>
      <c r="L382">
        <v>31.111726652539122</v>
      </c>
      <c r="N382">
        <f t="shared" si="264"/>
        <v>0</v>
      </c>
      <c r="O382">
        <f t="shared" si="265"/>
        <v>1</v>
      </c>
      <c r="P382">
        <f t="shared" si="266"/>
        <v>14.044791205024069</v>
      </c>
      <c r="S382">
        <v>375</v>
      </c>
      <c r="T382">
        <v>18.625508171410868</v>
      </c>
      <c r="U382">
        <v>18.975380339002133</v>
      </c>
      <c r="W382">
        <f t="shared" si="267"/>
        <v>0</v>
      </c>
      <c r="X382">
        <f t="shared" si="268"/>
        <v>1</v>
      </c>
      <c r="Y382">
        <f t="shared" si="269"/>
        <v>0.34987216759126483</v>
      </c>
      <c r="AB382">
        <v>375</v>
      </c>
      <c r="AC382">
        <v>24.215821432778291</v>
      </c>
      <c r="AD382">
        <v>18.045359351739929</v>
      </c>
      <c r="AF382">
        <f t="shared" si="270"/>
        <v>1</v>
      </c>
      <c r="AG382">
        <f t="shared" si="271"/>
        <v>0</v>
      </c>
      <c r="AH382">
        <f t="shared" si="272"/>
        <v>6.1704620810383624</v>
      </c>
      <c r="AK382">
        <v>375</v>
      </c>
      <c r="AL382">
        <v>9.1253409753172612</v>
      </c>
      <c r="AM382">
        <v>25.037394352300488</v>
      </c>
      <c r="AO382">
        <f t="shared" si="273"/>
        <v>0</v>
      </c>
      <c r="AP382">
        <f t="shared" si="274"/>
        <v>1</v>
      </c>
      <c r="AQ382">
        <f t="shared" si="275"/>
        <v>15.912053376983227</v>
      </c>
      <c r="AT382">
        <v>375</v>
      </c>
      <c r="AU382">
        <v>19.434048541940879</v>
      </c>
      <c r="AV382">
        <v>16.480990874449191</v>
      </c>
      <c r="AX382">
        <f t="shared" si="276"/>
        <v>1</v>
      </c>
      <c r="AY382">
        <f t="shared" si="277"/>
        <v>0</v>
      </c>
      <c r="AZ382">
        <f t="shared" si="278"/>
        <v>2.953057667491688</v>
      </c>
      <c r="BC382">
        <v>375</v>
      </c>
      <c r="BD382" t="e">
        <v>#N/A</v>
      </c>
      <c r="BE382" t="e">
        <v>#N/A</v>
      </c>
      <c r="BG382" t="e">
        <f t="shared" si="279"/>
        <v>#N/A</v>
      </c>
      <c r="BH382" t="e">
        <f t="shared" si="280"/>
        <v>#N/A</v>
      </c>
      <c r="BI382" t="e">
        <f t="shared" si="281"/>
        <v>#N/A</v>
      </c>
      <c r="BL382">
        <v>375</v>
      </c>
      <c r="BM382">
        <v>18.454360293096194</v>
      </c>
      <c r="BN382">
        <v>16.255529214412661</v>
      </c>
      <c r="BP382">
        <f t="shared" si="282"/>
        <v>1</v>
      </c>
      <c r="BQ382">
        <f t="shared" si="283"/>
        <v>0</v>
      </c>
      <c r="BR382">
        <f t="shared" si="284"/>
        <v>2.1988310786835328</v>
      </c>
      <c r="BU382">
        <v>375</v>
      </c>
      <c r="BV382">
        <v>20.547492178441399</v>
      </c>
      <c r="BW382">
        <v>4.5799941335254566</v>
      </c>
      <c r="BY382">
        <f t="shared" si="285"/>
        <v>1</v>
      </c>
      <c r="BZ382">
        <f t="shared" si="286"/>
        <v>0</v>
      </c>
      <c r="CA382">
        <f t="shared" si="287"/>
        <v>15.967498044915942</v>
      </c>
      <c r="CD382">
        <v>375</v>
      </c>
      <c r="CE382">
        <v>24.59213266264619</v>
      </c>
      <c r="CF382">
        <v>15.507147934035753</v>
      </c>
      <c r="CH382">
        <f t="shared" si="288"/>
        <v>1</v>
      </c>
      <c r="CI382">
        <f t="shared" si="289"/>
        <v>0</v>
      </c>
      <c r="CJ382">
        <f t="shared" si="290"/>
        <v>9.0849847286104364</v>
      </c>
      <c r="CM382">
        <v>375</v>
      </c>
      <c r="CN382">
        <v>17.447605192094279</v>
      </c>
      <c r="CO382">
        <v>31.737659217347307</v>
      </c>
      <c r="CQ382">
        <f t="shared" si="291"/>
        <v>0</v>
      </c>
      <c r="CR382">
        <f t="shared" si="292"/>
        <v>1</v>
      </c>
      <c r="CS382">
        <f t="shared" si="293"/>
        <v>14.290054025253028</v>
      </c>
      <c r="CV382">
        <v>375</v>
      </c>
      <c r="CW382">
        <v>22.068995679745502</v>
      </c>
      <c r="CX382">
        <v>15.178830287759384</v>
      </c>
      <c r="CZ382">
        <f t="shared" si="294"/>
        <v>1</v>
      </c>
      <c r="DA382">
        <f t="shared" si="295"/>
        <v>0</v>
      </c>
      <c r="DB382">
        <f t="shared" si="296"/>
        <v>6.8901653919861179</v>
      </c>
      <c r="DE382">
        <v>375</v>
      </c>
      <c r="DF382">
        <v>15.815506551756702</v>
      </c>
      <c r="DG382">
        <v>15.082064244937754</v>
      </c>
      <c r="DI382">
        <f t="shared" si="297"/>
        <v>1</v>
      </c>
      <c r="DJ382">
        <f t="shared" si="298"/>
        <v>0</v>
      </c>
      <c r="DK382">
        <f t="shared" si="299"/>
        <v>0.73344230681894729</v>
      </c>
      <c r="DN382">
        <v>375</v>
      </c>
      <c r="DO382">
        <v>21.042945265743914</v>
      </c>
      <c r="DP382">
        <v>15.507220690429342</v>
      </c>
      <c r="DR382">
        <f t="shared" si="300"/>
        <v>1</v>
      </c>
      <c r="DS382">
        <f t="shared" si="301"/>
        <v>0</v>
      </c>
      <c r="DT382">
        <f t="shared" si="302"/>
        <v>5.5357245753145712</v>
      </c>
      <c r="DW382">
        <v>375</v>
      </c>
      <c r="DX382">
        <v>3.1536050405007927</v>
      </c>
      <c r="DY382">
        <v>30.311017340701646</v>
      </c>
      <c r="EA382">
        <f t="shared" si="303"/>
        <v>0</v>
      </c>
      <c r="EB382">
        <f t="shared" si="304"/>
        <v>1</v>
      </c>
      <c r="EC382">
        <f t="shared" si="305"/>
        <v>27.157412300200853</v>
      </c>
      <c r="EF382">
        <v>375</v>
      </c>
      <c r="EG382">
        <v>26.341652997462703</v>
      </c>
      <c r="EH382">
        <v>18.028838644959585</v>
      </c>
      <c r="EJ382">
        <f t="shared" si="306"/>
        <v>1</v>
      </c>
      <c r="EK382">
        <f t="shared" si="307"/>
        <v>0</v>
      </c>
      <c r="EL382">
        <f t="shared" si="308"/>
        <v>8.3128143525031177</v>
      </c>
      <c r="EO382">
        <v>375</v>
      </c>
      <c r="EP382">
        <v>17.219958482063731</v>
      </c>
      <c r="EQ382">
        <v>19.580300571002805</v>
      </c>
      <c r="ES382">
        <f t="shared" si="309"/>
        <v>0</v>
      </c>
      <c r="ET382">
        <f t="shared" si="310"/>
        <v>1</v>
      </c>
      <c r="EU382">
        <f t="shared" si="311"/>
        <v>2.360342088939074</v>
      </c>
    </row>
    <row r="383" spans="1:151" x14ac:dyDescent="0.25">
      <c r="A383">
        <v>376</v>
      </c>
      <c r="B383">
        <v>13.263243802565427</v>
      </c>
      <c r="C383">
        <v>27.930172792618233</v>
      </c>
      <c r="E383">
        <f t="shared" si="312"/>
        <v>0</v>
      </c>
      <c r="F383">
        <f t="shared" si="263"/>
        <v>1</v>
      </c>
      <c r="G383">
        <f t="shared" si="313"/>
        <v>14.666928990052806</v>
      </c>
      <c r="J383">
        <v>376</v>
      </c>
      <c r="K383">
        <v>20.831487290889783</v>
      </c>
      <c r="L383">
        <v>25.5133408508493</v>
      </c>
      <c r="N383">
        <f t="shared" si="264"/>
        <v>0</v>
      </c>
      <c r="O383">
        <f t="shared" si="265"/>
        <v>1</v>
      </c>
      <c r="P383">
        <f t="shared" si="266"/>
        <v>4.6818535599595172</v>
      </c>
      <c r="S383">
        <v>376</v>
      </c>
      <c r="T383">
        <v>14.968066080678197</v>
      </c>
      <c r="U383">
        <v>31.921048013665569</v>
      </c>
      <c r="W383">
        <f t="shared" si="267"/>
        <v>0</v>
      </c>
      <c r="X383">
        <f t="shared" si="268"/>
        <v>1</v>
      </c>
      <c r="Y383">
        <f t="shared" si="269"/>
        <v>16.95298193298737</v>
      </c>
      <c r="AB383">
        <v>376</v>
      </c>
      <c r="AC383">
        <v>17.773918001873724</v>
      </c>
      <c r="AD383">
        <v>17.446959086096559</v>
      </c>
      <c r="AF383">
        <f t="shared" si="270"/>
        <v>1</v>
      </c>
      <c r="AG383">
        <f t="shared" si="271"/>
        <v>0</v>
      </c>
      <c r="AH383">
        <f t="shared" si="272"/>
        <v>0.32695891577716552</v>
      </c>
      <c r="AK383">
        <v>376</v>
      </c>
      <c r="AL383">
        <v>18.080493589203272</v>
      </c>
      <c r="AM383">
        <v>15.570743289232169</v>
      </c>
      <c r="AO383">
        <f t="shared" si="273"/>
        <v>1</v>
      </c>
      <c r="AP383">
        <f t="shared" si="274"/>
        <v>0</v>
      </c>
      <c r="AQ383">
        <f t="shared" si="275"/>
        <v>2.5097502999711025</v>
      </c>
      <c r="AT383">
        <v>376</v>
      </c>
      <c r="AU383">
        <v>14.660548967722097</v>
      </c>
      <c r="AV383">
        <v>34.638731922968944</v>
      </c>
      <c r="AX383">
        <f t="shared" si="276"/>
        <v>0</v>
      </c>
      <c r="AY383">
        <f t="shared" si="277"/>
        <v>1</v>
      </c>
      <c r="AZ383">
        <f t="shared" si="278"/>
        <v>19.978182955246847</v>
      </c>
      <c r="BC383">
        <v>376</v>
      </c>
      <c r="BD383" t="e">
        <v>#N/A</v>
      </c>
      <c r="BE383" t="e">
        <v>#N/A</v>
      </c>
      <c r="BG383" t="e">
        <f t="shared" si="279"/>
        <v>#N/A</v>
      </c>
      <c r="BH383" t="e">
        <f t="shared" si="280"/>
        <v>#N/A</v>
      </c>
      <c r="BI383" t="e">
        <f t="shared" si="281"/>
        <v>#N/A</v>
      </c>
      <c r="BL383">
        <v>376</v>
      </c>
      <c r="BM383">
        <v>22.130410119907374</v>
      </c>
      <c r="BN383">
        <v>13.526746418406605</v>
      </c>
      <c r="BP383">
        <f t="shared" si="282"/>
        <v>1</v>
      </c>
      <c r="BQ383">
        <f t="shared" si="283"/>
        <v>0</v>
      </c>
      <c r="BR383">
        <f t="shared" si="284"/>
        <v>8.6036637015007695</v>
      </c>
      <c r="BU383">
        <v>376</v>
      </c>
      <c r="BV383">
        <v>27.163295572687161</v>
      </c>
      <c r="BW383">
        <v>25.317106496460852</v>
      </c>
      <c r="BY383">
        <f t="shared" si="285"/>
        <v>1</v>
      </c>
      <c r="BZ383">
        <f t="shared" si="286"/>
        <v>0</v>
      </c>
      <c r="CA383">
        <f t="shared" si="287"/>
        <v>1.8461890762263096</v>
      </c>
      <c r="CD383">
        <v>376</v>
      </c>
      <c r="CE383">
        <v>37.259959755620429</v>
      </c>
      <c r="CF383">
        <v>29.637963318744237</v>
      </c>
      <c r="CH383">
        <f t="shared" si="288"/>
        <v>1</v>
      </c>
      <c r="CI383">
        <f t="shared" si="289"/>
        <v>0</v>
      </c>
      <c r="CJ383">
        <f t="shared" si="290"/>
        <v>7.6219964368761914</v>
      </c>
      <c r="CM383">
        <v>376</v>
      </c>
      <c r="CN383">
        <v>16.197429983191334</v>
      </c>
      <c r="CO383">
        <v>7.1875527088354865</v>
      </c>
      <c r="CQ383">
        <f t="shared" si="291"/>
        <v>1</v>
      </c>
      <c r="CR383">
        <f t="shared" si="292"/>
        <v>0</v>
      </c>
      <c r="CS383">
        <f t="shared" si="293"/>
        <v>9.0098772743558477</v>
      </c>
      <c r="CV383">
        <v>376</v>
      </c>
      <c r="CW383">
        <v>19.529957312860979</v>
      </c>
      <c r="CX383">
        <v>20.364777669414096</v>
      </c>
      <c r="CZ383">
        <f t="shared" si="294"/>
        <v>0</v>
      </c>
      <c r="DA383">
        <f t="shared" si="295"/>
        <v>1</v>
      </c>
      <c r="DB383">
        <f t="shared" si="296"/>
        <v>0.83482035655311648</v>
      </c>
      <c r="DE383">
        <v>376</v>
      </c>
      <c r="DF383">
        <v>24.192623029935817</v>
      </c>
      <c r="DG383">
        <v>24.975567270688892</v>
      </c>
      <c r="DI383">
        <f t="shared" si="297"/>
        <v>0</v>
      </c>
      <c r="DJ383">
        <f t="shared" si="298"/>
        <v>1</v>
      </c>
      <c r="DK383">
        <f t="shared" si="299"/>
        <v>0.78294424075307489</v>
      </c>
      <c r="DN383">
        <v>376</v>
      </c>
      <c r="DO383">
        <v>22.353593450174156</v>
      </c>
      <c r="DP383">
        <v>21.004718250436703</v>
      </c>
      <c r="DR383">
        <f t="shared" si="300"/>
        <v>1</v>
      </c>
      <c r="DS383">
        <f t="shared" si="301"/>
        <v>0</v>
      </c>
      <c r="DT383">
        <f t="shared" si="302"/>
        <v>1.3488751997374528</v>
      </c>
      <c r="DW383">
        <v>376</v>
      </c>
      <c r="DX383">
        <v>21.886664481836938</v>
      </c>
      <c r="DY383">
        <v>23.562328437653214</v>
      </c>
      <c r="EA383">
        <f t="shared" si="303"/>
        <v>0</v>
      </c>
      <c r="EB383">
        <f t="shared" si="304"/>
        <v>1</v>
      </c>
      <c r="EC383">
        <f t="shared" si="305"/>
        <v>1.675663955816276</v>
      </c>
      <c r="EF383">
        <v>376</v>
      </c>
      <c r="EG383">
        <v>26.18274163511823</v>
      </c>
      <c r="EH383">
        <v>14.738681171104213</v>
      </c>
      <c r="EJ383">
        <f t="shared" si="306"/>
        <v>1</v>
      </c>
      <c r="EK383">
        <f t="shared" si="307"/>
        <v>0</v>
      </c>
      <c r="EL383">
        <f t="shared" si="308"/>
        <v>11.444060464014017</v>
      </c>
      <c r="EO383">
        <v>376</v>
      </c>
      <c r="EP383">
        <v>17.579335656210123</v>
      </c>
      <c r="EQ383">
        <v>42.694316604618479</v>
      </c>
      <c r="ES383">
        <f t="shared" si="309"/>
        <v>0</v>
      </c>
      <c r="ET383">
        <f t="shared" si="310"/>
        <v>1</v>
      </c>
      <c r="EU383">
        <f t="shared" si="311"/>
        <v>25.114980948408355</v>
      </c>
    </row>
    <row r="384" spans="1:151" x14ac:dyDescent="0.25">
      <c r="A384">
        <v>377</v>
      </c>
      <c r="B384">
        <v>5.7161572624668366</v>
      </c>
      <c r="C384">
        <v>17.305216033793556</v>
      </c>
      <c r="E384">
        <f t="shared" si="312"/>
        <v>0</v>
      </c>
      <c r="F384">
        <f t="shared" si="263"/>
        <v>1</v>
      </c>
      <c r="G384">
        <f t="shared" si="313"/>
        <v>11.589058771326719</v>
      </c>
      <c r="J384">
        <v>377</v>
      </c>
      <c r="K384">
        <v>26.148947482753979</v>
      </c>
      <c r="L384">
        <v>25.224905069588161</v>
      </c>
      <c r="N384">
        <f t="shared" si="264"/>
        <v>1</v>
      </c>
      <c r="O384">
        <f t="shared" si="265"/>
        <v>0</v>
      </c>
      <c r="P384">
        <f t="shared" si="266"/>
        <v>0.92404241316581803</v>
      </c>
      <c r="S384">
        <v>377</v>
      </c>
      <c r="T384">
        <v>18.691726794014695</v>
      </c>
      <c r="U384">
        <v>4.5499658471850637</v>
      </c>
      <c r="W384">
        <f t="shared" si="267"/>
        <v>1</v>
      </c>
      <c r="X384">
        <f t="shared" si="268"/>
        <v>0</v>
      </c>
      <c r="Y384">
        <f t="shared" si="269"/>
        <v>14.141760946829631</v>
      </c>
      <c r="AB384">
        <v>377</v>
      </c>
      <c r="AC384">
        <v>35.253160587196376</v>
      </c>
      <c r="AD384">
        <v>17.484329533296275</v>
      </c>
      <c r="AF384">
        <f t="shared" si="270"/>
        <v>1</v>
      </c>
      <c r="AG384">
        <f t="shared" si="271"/>
        <v>0</v>
      </c>
      <c r="AH384">
        <f t="shared" si="272"/>
        <v>17.768831053900101</v>
      </c>
      <c r="AK384">
        <v>377</v>
      </c>
      <c r="AL384">
        <v>20.923661184636213</v>
      </c>
      <c r="AM384">
        <v>19.512978544158067</v>
      </c>
      <c r="AO384">
        <f t="shared" si="273"/>
        <v>1</v>
      </c>
      <c r="AP384">
        <f t="shared" si="274"/>
        <v>0</v>
      </c>
      <c r="AQ384">
        <f t="shared" si="275"/>
        <v>1.4106826404781465</v>
      </c>
      <c r="AT384">
        <v>377</v>
      </c>
      <c r="AU384">
        <v>13.553169486735278</v>
      </c>
      <c r="AV384">
        <v>26.074150579833528</v>
      </c>
      <c r="AX384">
        <f t="shared" si="276"/>
        <v>0</v>
      </c>
      <c r="AY384">
        <f t="shared" si="277"/>
        <v>1</v>
      </c>
      <c r="AZ384">
        <f t="shared" si="278"/>
        <v>12.52098109309825</v>
      </c>
      <c r="BC384">
        <v>377</v>
      </c>
      <c r="BD384" t="e">
        <v>#N/A</v>
      </c>
      <c r="BE384" t="e">
        <v>#N/A</v>
      </c>
      <c r="BG384" t="e">
        <f t="shared" si="279"/>
        <v>#N/A</v>
      </c>
      <c r="BH384" t="e">
        <f t="shared" si="280"/>
        <v>#N/A</v>
      </c>
      <c r="BI384" t="e">
        <f t="shared" si="281"/>
        <v>#N/A</v>
      </c>
      <c r="BL384">
        <v>377</v>
      </c>
      <c r="BM384">
        <v>19.561307368172223</v>
      </c>
      <c r="BN384">
        <v>12.391975666703713</v>
      </c>
      <c r="BP384">
        <f t="shared" si="282"/>
        <v>1</v>
      </c>
      <c r="BQ384">
        <f t="shared" si="283"/>
        <v>0</v>
      </c>
      <c r="BR384">
        <f t="shared" si="284"/>
        <v>7.1693317014685096</v>
      </c>
      <c r="BU384">
        <v>377</v>
      </c>
      <c r="BV384">
        <v>22.174368273951782</v>
      </c>
      <c r="BW384">
        <v>9.2804314606510658</v>
      </c>
      <c r="BY384">
        <f t="shared" si="285"/>
        <v>1</v>
      </c>
      <c r="BZ384">
        <f t="shared" si="286"/>
        <v>0</v>
      </c>
      <c r="CA384">
        <f t="shared" si="287"/>
        <v>12.893936813300716</v>
      </c>
      <c r="CD384">
        <v>377</v>
      </c>
      <c r="CE384">
        <v>22.328790249705708</v>
      </c>
      <c r="CF384">
        <v>32.917211299916147</v>
      </c>
      <c r="CH384">
        <f t="shared" si="288"/>
        <v>0</v>
      </c>
      <c r="CI384">
        <f t="shared" si="289"/>
        <v>1</v>
      </c>
      <c r="CJ384">
        <f t="shared" si="290"/>
        <v>10.588421050210439</v>
      </c>
      <c r="CM384">
        <v>377</v>
      </c>
      <c r="CN384">
        <v>22.307874314433199</v>
      </c>
      <c r="CO384">
        <v>32.848909052179692</v>
      </c>
      <c r="CQ384">
        <f t="shared" si="291"/>
        <v>0</v>
      </c>
      <c r="CR384">
        <f t="shared" si="292"/>
        <v>1</v>
      </c>
      <c r="CS384">
        <f t="shared" si="293"/>
        <v>10.541034737746493</v>
      </c>
      <c r="CV384">
        <v>377</v>
      </c>
      <c r="CW384">
        <v>24.877109046610045</v>
      </c>
      <c r="CX384">
        <v>18.628356432211177</v>
      </c>
      <c r="CZ384">
        <f t="shared" si="294"/>
        <v>1</v>
      </c>
      <c r="DA384">
        <f t="shared" si="295"/>
        <v>0</v>
      </c>
      <c r="DB384">
        <f t="shared" si="296"/>
        <v>6.2487526143988674</v>
      </c>
      <c r="DE384">
        <v>377</v>
      </c>
      <c r="DF384">
        <v>15.299208040060114</v>
      </c>
      <c r="DG384">
        <v>17.764064492050224</v>
      </c>
      <c r="DI384">
        <f t="shared" si="297"/>
        <v>0</v>
      </c>
      <c r="DJ384">
        <f t="shared" si="298"/>
        <v>1</v>
      </c>
      <c r="DK384">
        <f t="shared" si="299"/>
        <v>2.4648564519901104</v>
      </c>
      <c r="DN384">
        <v>377</v>
      </c>
      <c r="DO384">
        <v>24.72272993114548</v>
      </c>
      <c r="DP384">
        <v>17.808698115472623</v>
      </c>
      <c r="DR384">
        <f t="shared" si="300"/>
        <v>1</v>
      </c>
      <c r="DS384">
        <f t="shared" si="301"/>
        <v>0</v>
      </c>
      <c r="DT384">
        <f t="shared" si="302"/>
        <v>6.9140318156728569</v>
      </c>
      <c r="DW384">
        <v>377</v>
      </c>
      <c r="DX384">
        <v>21.21699412879363</v>
      </c>
      <c r="DY384">
        <v>15.284729890522303</v>
      </c>
      <c r="EA384">
        <f t="shared" si="303"/>
        <v>1</v>
      </c>
      <c r="EB384">
        <f t="shared" si="304"/>
        <v>0</v>
      </c>
      <c r="EC384">
        <f t="shared" si="305"/>
        <v>5.9322642382713262</v>
      </c>
      <c r="EF384">
        <v>377</v>
      </c>
      <c r="EG384">
        <v>23.267885113021855</v>
      </c>
      <c r="EH384">
        <v>14.613731481884624</v>
      </c>
      <c r="EJ384">
        <f t="shared" si="306"/>
        <v>1</v>
      </c>
      <c r="EK384">
        <f t="shared" si="307"/>
        <v>0</v>
      </c>
      <c r="EL384">
        <f t="shared" si="308"/>
        <v>8.6541536311372305</v>
      </c>
      <c r="EO384">
        <v>377</v>
      </c>
      <c r="EP384">
        <v>21.84342813476967</v>
      </c>
      <c r="EQ384">
        <v>17.836390653792456</v>
      </c>
      <c r="ES384">
        <f t="shared" si="309"/>
        <v>1</v>
      </c>
      <c r="ET384">
        <f t="shared" si="310"/>
        <v>0</v>
      </c>
      <c r="EU384">
        <f t="shared" si="311"/>
        <v>4.007037480977214</v>
      </c>
    </row>
    <row r="385" spans="1:151" x14ac:dyDescent="0.25">
      <c r="A385">
        <v>378</v>
      </c>
      <c r="B385">
        <v>9.1164268280916758</v>
      </c>
      <c r="C385">
        <v>21.495985541303</v>
      </c>
      <c r="E385">
        <f t="shared" si="312"/>
        <v>0</v>
      </c>
      <c r="F385">
        <f t="shared" si="263"/>
        <v>1</v>
      </c>
      <c r="G385">
        <f t="shared" si="313"/>
        <v>12.379558713211324</v>
      </c>
      <c r="J385">
        <v>378</v>
      </c>
      <c r="K385">
        <v>15.550640260125002</v>
      </c>
      <c r="L385">
        <v>25.277816605071532</v>
      </c>
      <c r="N385">
        <f t="shared" si="264"/>
        <v>0</v>
      </c>
      <c r="O385">
        <f t="shared" si="265"/>
        <v>1</v>
      </c>
      <c r="P385">
        <f t="shared" si="266"/>
        <v>9.7271763449465301</v>
      </c>
      <c r="S385">
        <v>378</v>
      </c>
      <c r="T385">
        <v>18.2174201502133</v>
      </c>
      <c r="U385">
        <v>28.330243407901442</v>
      </c>
      <c r="W385">
        <f t="shared" si="267"/>
        <v>0</v>
      </c>
      <c r="X385">
        <f t="shared" si="268"/>
        <v>1</v>
      </c>
      <c r="Y385">
        <f t="shared" si="269"/>
        <v>10.112823257688142</v>
      </c>
      <c r="AB385">
        <v>378</v>
      </c>
      <c r="AC385">
        <v>28.817622789915742</v>
      </c>
      <c r="AD385">
        <v>19.320484725022748</v>
      </c>
      <c r="AF385">
        <f t="shared" si="270"/>
        <v>1</v>
      </c>
      <c r="AG385">
        <f t="shared" si="271"/>
        <v>0</v>
      </c>
      <c r="AH385">
        <f t="shared" si="272"/>
        <v>9.4971380648929937</v>
      </c>
      <c r="AK385">
        <v>378</v>
      </c>
      <c r="AL385">
        <v>35.817647700515408</v>
      </c>
      <c r="AM385">
        <v>27.314267730525831</v>
      </c>
      <c r="AO385">
        <f t="shared" si="273"/>
        <v>1</v>
      </c>
      <c r="AP385">
        <f t="shared" si="274"/>
        <v>0</v>
      </c>
      <c r="AQ385">
        <f t="shared" si="275"/>
        <v>8.5033799699895773</v>
      </c>
      <c r="AT385">
        <v>378</v>
      </c>
      <c r="AU385">
        <v>17.053531348529013</v>
      </c>
      <c r="AV385">
        <v>29.675710029034327</v>
      </c>
      <c r="AX385">
        <f t="shared" si="276"/>
        <v>0</v>
      </c>
      <c r="AY385">
        <f t="shared" si="277"/>
        <v>1</v>
      </c>
      <c r="AZ385">
        <f t="shared" si="278"/>
        <v>12.622178680505314</v>
      </c>
      <c r="BC385">
        <v>378</v>
      </c>
      <c r="BD385" t="e">
        <v>#N/A</v>
      </c>
      <c r="BE385" t="e">
        <v>#N/A</v>
      </c>
      <c r="BG385" t="e">
        <f t="shared" si="279"/>
        <v>#N/A</v>
      </c>
      <c r="BH385" t="e">
        <f t="shared" si="280"/>
        <v>#N/A</v>
      </c>
      <c r="BI385" t="e">
        <f t="shared" si="281"/>
        <v>#N/A</v>
      </c>
      <c r="BL385">
        <v>378</v>
      </c>
      <c r="BM385">
        <v>34.069835867049747</v>
      </c>
      <c r="BN385">
        <v>14.528798729870996</v>
      </c>
      <c r="BP385">
        <f t="shared" si="282"/>
        <v>1</v>
      </c>
      <c r="BQ385">
        <f t="shared" si="283"/>
        <v>0</v>
      </c>
      <c r="BR385">
        <f t="shared" si="284"/>
        <v>19.541037137178751</v>
      </c>
      <c r="BU385">
        <v>378</v>
      </c>
      <c r="BV385">
        <v>12.610885350419741</v>
      </c>
      <c r="BW385">
        <v>32.687077084699951</v>
      </c>
      <c r="BY385">
        <f t="shared" si="285"/>
        <v>0</v>
      </c>
      <c r="BZ385">
        <f t="shared" si="286"/>
        <v>1</v>
      </c>
      <c r="CA385">
        <f t="shared" si="287"/>
        <v>20.076191734280208</v>
      </c>
      <c r="CD385">
        <v>378</v>
      </c>
      <c r="CE385">
        <v>24.103375512013603</v>
      </c>
      <c r="CF385">
        <v>32.026397276457381</v>
      </c>
      <c r="CH385">
        <f t="shared" si="288"/>
        <v>0</v>
      </c>
      <c r="CI385">
        <f t="shared" si="289"/>
        <v>1</v>
      </c>
      <c r="CJ385">
        <f t="shared" si="290"/>
        <v>7.9230217644437779</v>
      </c>
      <c r="CM385">
        <v>378</v>
      </c>
      <c r="CN385">
        <v>22.113772707357185</v>
      </c>
      <c r="CO385">
        <v>27.507329051702396</v>
      </c>
      <c r="CQ385">
        <f t="shared" si="291"/>
        <v>0</v>
      </c>
      <c r="CR385">
        <f t="shared" si="292"/>
        <v>1</v>
      </c>
      <c r="CS385">
        <f t="shared" si="293"/>
        <v>5.3935563443452104</v>
      </c>
      <c r="CV385">
        <v>378</v>
      </c>
      <c r="CW385">
        <v>25.041412987382223</v>
      </c>
      <c r="CX385">
        <v>16.203322829321973</v>
      </c>
      <c r="CZ385">
        <f t="shared" si="294"/>
        <v>1</v>
      </c>
      <c r="DA385">
        <f t="shared" si="295"/>
        <v>0</v>
      </c>
      <c r="DB385">
        <f t="shared" si="296"/>
        <v>8.8380901580602504</v>
      </c>
      <c r="DE385">
        <v>378</v>
      </c>
      <c r="DF385">
        <v>18.647424106997857</v>
      </c>
      <c r="DG385">
        <v>23.772299648944827</v>
      </c>
      <c r="DI385">
        <f t="shared" si="297"/>
        <v>0</v>
      </c>
      <c r="DJ385">
        <f t="shared" si="298"/>
        <v>1</v>
      </c>
      <c r="DK385">
        <f t="shared" si="299"/>
        <v>5.1248755419469703</v>
      </c>
      <c r="DN385">
        <v>378</v>
      </c>
      <c r="DO385">
        <v>31.916110918742497</v>
      </c>
      <c r="DP385">
        <v>31.746563735571975</v>
      </c>
      <c r="DR385">
        <f t="shared" si="300"/>
        <v>1</v>
      </c>
      <c r="DS385">
        <f t="shared" si="301"/>
        <v>0</v>
      </c>
      <c r="DT385">
        <f t="shared" si="302"/>
        <v>0.16954718317052198</v>
      </c>
      <c r="DW385">
        <v>378</v>
      </c>
      <c r="DX385">
        <v>12.053342660250319</v>
      </c>
      <c r="DY385">
        <v>18.953806880832968</v>
      </c>
      <c r="EA385">
        <f t="shared" si="303"/>
        <v>0</v>
      </c>
      <c r="EB385">
        <f t="shared" si="304"/>
        <v>1</v>
      </c>
      <c r="EC385">
        <f t="shared" si="305"/>
        <v>6.9004642205826485</v>
      </c>
      <c r="EF385">
        <v>378</v>
      </c>
      <c r="EG385">
        <v>27.109291849913006</v>
      </c>
      <c r="EH385">
        <v>22.211964199741697</v>
      </c>
      <c r="EJ385">
        <f t="shared" si="306"/>
        <v>1</v>
      </c>
      <c r="EK385">
        <f t="shared" si="307"/>
        <v>0</v>
      </c>
      <c r="EL385">
        <f t="shared" si="308"/>
        <v>4.8973276501713094</v>
      </c>
      <c r="EO385">
        <v>378</v>
      </c>
      <c r="EP385">
        <v>20.107905804308498</v>
      </c>
      <c r="EQ385">
        <v>19.044922264393502</v>
      </c>
      <c r="ES385">
        <f t="shared" si="309"/>
        <v>1</v>
      </c>
      <c r="ET385">
        <f t="shared" si="310"/>
        <v>0</v>
      </c>
      <c r="EU385">
        <f t="shared" si="311"/>
        <v>1.0629835399149954</v>
      </c>
    </row>
    <row r="386" spans="1:151" x14ac:dyDescent="0.25">
      <c r="A386">
        <v>379</v>
      </c>
      <c r="B386">
        <v>19.620091601001107</v>
      </c>
      <c r="C386">
        <v>22.465218816146074</v>
      </c>
      <c r="E386">
        <f t="shared" si="312"/>
        <v>0</v>
      </c>
      <c r="F386">
        <f t="shared" si="263"/>
        <v>1</v>
      </c>
      <c r="G386">
        <f t="shared" si="313"/>
        <v>2.8451272151449665</v>
      </c>
      <c r="J386">
        <v>379</v>
      </c>
      <c r="K386">
        <v>24.302759334378585</v>
      </c>
      <c r="L386">
        <v>17.914388331465801</v>
      </c>
      <c r="N386">
        <f t="shared" si="264"/>
        <v>1</v>
      </c>
      <c r="O386">
        <f t="shared" si="265"/>
        <v>0</v>
      </c>
      <c r="P386">
        <f t="shared" si="266"/>
        <v>6.388371002912784</v>
      </c>
      <c r="S386">
        <v>379</v>
      </c>
      <c r="T386">
        <v>19.268675287377995</v>
      </c>
      <c r="U386">
        <v>16.399795479272122</v>
      </c>
      <c r="W386">
        <f t="shared" si="267"/>
        <v>1</v>
      </c>
      <c r="X386">
        <f t="shared" si="268"/>
        <v>0</v>
      </c>
      <c r="Y386">
        <f t="shared" si="269"/>
        <v>2.8688798081058735</v>
      </c>
      <c r="AB386">
        <v>379</v>
      </c>
      <c r="AC386">
        <v>21.423916746909022</v>
      </c>
      <c r="AD386">
        <v>15.749078815189735</v>
      </c>
      <c r="AF386">
        <f t="shared" si="270"/>
        <v>1</v>
      </c>
      <c r="AG386">
        <f t="shared" si="271"/>
        <v>0</v>
      </c>
      <c r="AH386">
        <f t="shared" si="272"/>
        <v>5.6748379317192867</v>
      </c>
      <c r="AK386">
        <v>379</v>
      </c>
      <c r="AL386">
        <v>14.699630061896105</v>
      </c>
      <c r="AM386">
        <v>28.671671999775608</v>
      </c>
      <c r="AO386">
        <f t="shared" si="273"/>
        <v>0</v>
      </c>
      <c r="AP386">
        <f t="shared" si="274"/>
        <v>1</v>
      </c>
      <c r="AQ386">
        <f t="shared" si="275"/>
        <v>13.972041937879503</v>
      </c>
      <c r="AT386">
        <v>379</v>
      </c>
      <c r="AU386">
        <v>22.404204511415422</v>
      </c>
      <c r="AV386">
        <v>15.610374140539037</v>
      </c>
      <c r="AX386">
        <f t="shared" si="276"/>
        <v>1</v>
      </c>
      <c r="AY386">
        <f t="shared" si="277"/>
        <v>0</v>
      </c>
      <c r="AZ386">
        <f t="shared" si="278"/>
        <v>6.7938303708763854</v>
      </c>
      <c r="BC386">
        <v>379</v>
      </c>
      <c r="BD386" t="e">
        <v>#N/A</v>
      </c>
      <c r="BE386" t="e">
        <v>#N/A</v>
      </c>
      <c r="BG386" t="e">
        <f t="shared" si="279"/>
        <v>#N/A</v>
      </c>
      <c r="BH386" t="e">
        <f t="shared" si="280"/>
        <v>#N/A</v>
      </c>
      <c r="BI386" t="e">
        <f t="shared" si="281"/>
        <v>#N/A</v>
      </c>
      <c r="BL386">
        <v>379</v>
      </c>
      <c r="BM386">
        <v>24.012960133369774</v>
      </c>
      <c r="BN386">
        <v>10.705915703198768</v>
      </c>
      <c r="BP386">
        <f t="shared" si="282"/>
        <v>1</v>
      </c>
      <c r="BQ386">
        <f t="shared" si="283"/>
        <v>0</v>
      </c>
      <c r="BR386">
        <f t="shared" si="284"/>
        <v>13.307044430171006</v>
      </c>
      <c r="BU386">
        <v>379</v>
      </c>
      <c r="BV386">
        <v>24.21354754613705</v>
      </c>
      <c r="BW386">
        <v>29.444824229912385</v>
      </c>
      <c r="BY386">
        <f t="shared" si="285"/>
        <v>0</v>
      </c>
      <c r="BZ386">
        <f t="shared" si="286"/>
        <v>1</v>
      </c>
      <c r="CA386">
        <f t="shared" si="287"/>
        <v>5.2312766837753344</v>
      </c>
      <c r="CD386">
        <v>379</v>
      </c>
      <c r="CE386">
        <v>26.146306988417905</v>
      </c>
      <c r="CF386">
        <v>28.57193202556099</v>
      </c>
      <c r="CH386">
        <f t="shared" si="288"/>
        <v>0</v>
      </c>
      <c r="CI386">
        <f t="shared" si="289"/>
        <v>1</v>
      </c>
      <c r="CJ386">
        <f t="shared" si="290"/>
        <v>2.4256250371430852</v>
      </c>
      <c r="CM386">
        <v>379</v>
      </c>
      <c r="CN386">
        <v>21.512110086198817</v>
      </c>
      <c r="CO386">
        <v>23.146235411278642</v>
      </c>
      <c r="CQ386">
        <f t="shared" si="291"/>
        <v>0</v>
      </c>
      <c r="CR386">
        <f t="shared" si="292"/>
        <v>1</v>
      </c>
      <c r="CS386">
        <f t="shared" si="293"/>
        <v>1.6341253250798253</v>
      </c>
      <c r="CV386">
        <v>379</v>
      </c>
      <c r="CW386">
        <v>25.744262319065257</v>
      </c>
      <c r="CX386">
        <v>20.384309404621838</v>
      </c>
      <c r="CZ386">
        <f t="shared" si="294"/>
        <v>1</v>
      </c>
      <c r="DA386">
        <f t="shared" si="295"/>
        <v>0</v>
      </c>
      <c r="DB386">
        <f t="shared" si="296"/>
        <v>5.3599529144434186</v>
      </c>
      <c r="DE386">
        <v>379</v>
      </c>
      <c r="DF386">
        <v>21.1318513386082</v>
      </c>
      <c r="DG386">
        <v>32.578491830896283</v>
      </c>
      <c r="DI386">
        <f t="shared" si="297"/>
        <v>0</v>
      </c>
      <c r="DJ386">
        <f t="shared" si="298"/>
        <v>1</v>
      </c>
      <c r="DK386">
        <f t="shared" si="299"/>
        <v>11.446640492288083</v>
      </c>
      <c r="DN386">
        <v>379</v>
      </c>
      <c r="DO386">
        <v>23.982030436532959</v>
      </c>
      <c r="DP386">
        <v>15.624915561160556</v>
      </c>
      <c r="DR386">
        <f t="shared" si="300"/>
        <v>1</v>
      </c>
      <c r="DS386">
        <f t="shared" si="301"/>
        <v>0</v>
      </c>
      <c r="DT386">
        <f t="shared" si="302"/>
        <v>8.3571148753724032</v>
      </c>
      <c r="DW386">
        <v>379</v>
      </c>
      <c r="DX386">
        <v>10.949785840260882</v>
      </c>
      <c r="DY386">
        <v>17.545960181418117</v>
      </c>
      <c r="EA386">
        <f t="shared" si="303"/>
        <v>0</v>
      </c>
      <c r="EB386">
        <f t="shared" si="304"/>
        <v>1</v>
      </c>
      <c r="EC386">
        <f t="shared" si="305"/>
        <v>6.5961743411572353</v>
      </c>
      <c r="EF386">
        <v>379</v>
      </c>
      <c r="EG386">
        <v>22.505116818375988</v>
      </c>
      <c r="EH386">
        <v>18.706295519686737</v>
      </c>
      <c r="EJ386">
        <f t="shared" si="306"/>
        <v>1</v>
      </c>
      <c r="EK386">
        <f t="shared" si="307"/>
        <v>0</v>
      </c>
      <c r="EL386">
        <f t="shared" si="308"/>
        <v>3.7988212986892513</v>
      </c>
      <c r="EO386">
        <v>379</v>
      </c>
      <c r="EP386">
        <v>20.970249318920359</v>
      </c>
      <c r="EQ386">
        <v>38.015010193194755</v>
      </c>
      <c r="ES386">
        <f t="shared" si="309"/>
        <v>0</v>
      </c>
      <c r="ET386">
        <f t="shared" si="310"/>
        <v>1</v>
      </c>
      <c r="EU386">
        <f t="shared" si="311"/>
        <v>17.044760874274395</v>
      </c>
    </row>
    <row r="387" spans="1:151" x14ac:dyDescent="0.25">
      <c r="A387">
        <v>380</v>
      </c>
      <c r="B387">
        <v>12.424234856727878</v>
      </c>
      <c r="C387">
        <v>13.322204766107575</v>
      </c>
      <c r="E387">
        <f t="shared" si="312"/>
        <v>0</v>
      </c>
      <c r="F387">
        <f t="shared" si="263"/>
        <v>1</v>
      </c>
      <c r="G387">
        <f t="shared" si="313"/>
        <v>0.89796990937969667</v>
      </c>
      <c r="J387">
        <v>380</v>
      </c>
      <c r="K387">
        <v>11.850973005270777</v>
      </c>
      <c r="L387">
        <v>38.461200568817695</v>
      </c>
      <c r="N387">
        <f t="shared" si="264"/>
        <v>0</v>
      </c>
      <c r="O387">
        <f t="shared" si="265"/>
        <v>1</v>
      </c>
      <c r="P387">
        <f t="shared" si="266"/>
        <v>26.610227563546918</v>
      </c>
      <c r="S387">
        <v>380</v>
      </c>
      <c r="T387">
        <v>19.984002613726691</v>
      </c>
      <c r="U387">
        <v>26.202678962323454</v>
      </c>
      <c r="W387">
        <f t="shared" si="267"/>
        <v>0</v>
      </c>
      <c r="X387">
        <f t="shared" si="268"/>
        <v>1</v>
      </c>
      <c r="Y387">
        <f t="shared" si="269"/>
        <v>6.2186763485967624</v>
      </c>
      <c r="AB387">
        <v>380</v>
      </c>
      <c r="AC387">
        <v>23.933071924845709</v>
      </c>
      <c r="AD387">
        <v>17.665975493221392</v>
      </c>
      <c r="AF387">
        <f t="shared" si="270"/>
        <v>1</v>
      </c>
      <c r="AG387">
        <f t="shared" si="271"/>
        <v>0</v>
      </c>
      <c r="AH387">
        <f t="shared" si="272"/>
        <v>6.2670964316243172</v>
      </c>
      <c r="AK387">
        <v>380</v>
      </c>
      <c r="AL387">
        <v>35.812628395107907</v>
      </c>
      <c r="AM387">
        <v>19.463742679232684</v>
      </c>
      <c r="AO387">
        <f t="shared" si="273"/>
        <v>1</v>
      </c>
      <c r="AP387">
        <f t="shared" si="274"/>
        <v>0</v>
      </c>
      <c r="AQ387">
        <f t="shared" si="275"/>
        <v>16.348885715875223</v>
      </c>
      <c r="AT387">
        <v>380</v>
      </c>
      <c r="AU387">
        <v>17.603575667314828</v>
      </c>
      <c r="AV387">
        <v>16.394568351945843</v>
      </c>
      <c r="AX387">
        <f t="shared" si="276"/>
        <v>1</v>
      </c>
      <c r="AY387">
        <f t="shared" si="277"/>
        <v>0</v>
      </c>
      <c r="AZ387">
        <f t="shared" si="278"/>
        <v>1.2090073153689858</v>
      </c>
      <c r="BC387">
        <v>380</v>
      </c>
      <c r="BD387" t="e">
        <v>#N/A</v>
      </c>
      <c r="BE387" t="e">
        <v>#N/A</v>
      </c>
      <c r="BG387" t="e">
        <f t="shared" si="279"/>
        <v>#N/A</v>
      </c>
      <c r="BH387" t="e">
        <f t="shared" si="280"/>
        <v>#N/A</v>
      </c>
      <c r="BI387" t="e">
        <f t="shared" si="281"/>
        <v>#N/A</v>
      </c>
      <c r="BL387">
        <v>380</v>
      </c>
      <c r="BM387">
        <v>22.364523886290034</v>
      </c>
      <c r="BN387">
        <v>16.834100430377294</v>
      </c>
      <c r="BP387">
        <f t="shared" si="282"/>
        <v>1</v>
      </c>
      <c r="BQ387">
        <f t="shared" si="283"/>
        <v>0</v>
      </c>
      <c r="BR387">
        <f t="shared" si="284"/>
        <v>5.5304234559127394</v>
      </c>
      <c r="BU387">
        <v>380</v>
      </c>
      <c r="BV387">
        <v>26.940511863742479</v>
      </c>
      <c r="BW387">
        <v>14.020609441630659</v>
      </c>
      <c r="BY387">
        <f t="shared" si="285"/>
        <v>1</v>
      </c>
      <c r="BZ387">
        <f t="shared" si="286"/>
        <v>0</v>
      </c>
      <c r="CA387">
        <f t="shared" si="287"/>
        <v>12.91990242211182</v>
      </c>
      <c r="CD387">
        <v>380</v>
      </c>
      <c r="CE387">
        <v>21.978647800731938</v>
      </c>
      <c r="CF387">
        <v>11.880989535622099</v>
      </c>
      <c r="CH387">
        <f t="shared" si="288"/>
        <v>1</v>
      </c>
      <c r="CI387">
        <f t="shared" si="289"/>
        <v>0</v>
      </c>
      <c r="CJ387">
        <f t="shared" si="290"/>
        <v>10.097658265109839</v>
      </c>
      <c r="CM387">
        <v>380</v>
      </c>
      <c r="CN387">
        <v>22.240951619089387</v>
      </c>
      <c r="CO387">
        <v>16.59060424075679</v>
      </c>
      <c r="CQ387">
        <f t="shared" si="291"/>
        <v>1</v>
      </c>
      <c r="CR387">
        <f t="shared" si="292"/>
        <v>0</v>
      </c>
      <c r="CS387">
        <f t="shared" si="293"/>
        <v>5.6503473783325973</v>
      </c>
      <c r="CV387">
        <v>380</v>
      </c>
      <c r="CW387">
        <v>22.901842235614094</v>
      </c>
      <c r="CX387">
        <v>15.753374344934137</v>
      </c>
      <c r="CZ387">
        <f t="shared" si="294"/>
        <v>1</v>
      </c>
      <c r="DA387">
        <f t="shared" si="295"/>
        <v>0</v>
      </c>
      <c r="DB387">
        <f t="shared" si="296"/>
        <v>7.1484678906799566</v>
      </c>
      <c r="DE387">
        <v>380</v>
      </c>
      <c r="DF387">
        <v>15.016659457029789</v>
      </c>
      <c r="DG387">
        <v>27.518522238367048</v>
      </c>
      <c r="DI387">
        <f t="shared" si="297"/>
        <v>0</v>
      </c>
      <c r="DJ387">
        <f t="shared" si="298"/>
        <v>1</v>
      </c>
      <c r="DK387">
        <f t="shared" si="299"/>
        <v>12.501862781337259</v>
      </c>
      <c r="DN387">
        <v>380</v>
      </c>
      <c r="DO387">
        <v>23.372764621535989</v>
      </c>
      <c r="DP387">
        <v>13.022544718949831</v>
      </c>
      <c r="DR387">
        <f t="shared" si="300"/>
        <v>1</v>
      </c>
      <c r="DS387">
        <f t="shared" si="301"/>
        <v>0</v>
      </c>
      <c r="DT387">
        <f t="shared" si="302"/>
        <v>10.350219902586158</v>
      </c>
      <c r="DW387">
        <v>380</v>
      </c>
      <c r="DX387">
        <v>21.99166269446566</v>
      </c>
      <c r="DY387">
        <v>21.13981710909394</v>
      </c>
      <c r="EA387">
        <f t="shared" si="303"/>
        <v>1</v>
      </c>
      <c r="EB387">
        <f t="shared" si="304"/>
        <v>0</v>
      </c>
      <c r="EC387">
        <f t="shared" si="305"/>
        <v>0.85184558537171995</v>
      </c>
      <c r="EF387">
        <v>380</v>
      </c>
      <c r="EG387">
        <v>27.536207704656455</v>
      </c>
      <c r="EH387">
        <v>14.362563871694659</v>
      </c>
      <c r="EJ387">
        <f t="shared" si="306"/>
        <v>1</v>
      </c>
      <c r="EK387">
        <f t="shared" si="307"/>
        <v>0</v>
      </c>
      <c r="EL387">
        <f t="shared" si="308"/>
        <v>13.173643832961796</v>
      </c>
      <c r="EO387">
        <v>380</v>
      </c>
      <c r="EP387">
        <v>21.400072986675873</v>
      </c>
      <c r="EQ387">
        <v>35.236814545958254</v>
      </c>
      <c r="ES387">
        <f t="shared" si="309"/>
        <v>0</v>
      </c>
      <c r="ET387">
        <f t="shared" si="310"/>
        <v>1</v>
      </c>
      <c r="EU387">
        <f t="shared" si="311"/>
        <v>13.83674155928238</v>
      </c>
    </row>
    <row r="388" spans="1:151" x14ac:dyDescent="0.25">
      <c r="A388">
        <v>381</v>
      </c>
      <c r="B388">
        <v>13.404634227151387</v>
      </c>
      <c r="C388">
        <v>13.939528880607673</v>
      </c>
      <c r="E388">
        <f t="shared" si="312"/>
        <v>0</v>
      </c>
      <c r="F388">
        <f t="shared" si="263"/>
        <v>1</v>
      </c>
      <c r="G388">
        <f t="shared" si="313"/>
        <v>0.53489465345628595</v>
      </c>
      <c r="J388">
        <v>381</v>
      </c>
      <c r="K388">
        <v>18.776296232028034</v>
      </c>
      <c r="L388">
        <v>26.111316809546604</v>
      </c>
      <c r="N388">
        <f t="shared" si="264"/>
        <v>0</v>
      </c>
      <c r="O388">
        <f t="shared" si="265"/>
        <v>1</v>
      </c>
      <c r="P388">
        <f t="shared" si="266"/>
        <v>7.33502057751857</v>
      </c>
      <c r="S388">
        <v>381</v>
      </c>
      <c r="T388">
        <v>14.673503119236422</v>
      </c>
      <c r="U388">
        <v>38.179479379443983</v>
      </c>
      <c r="W388">
        <f t="shared" si="267"/>
        <v>0</v>
      </c>
      <c r="X388">
        <f t="shared" si="268"/>
        <v>1</v>
      </c>
      <c r="Y388">
        <f t="shared" si="269"/>
        <v>23.505976260207561</v>
      </c>
      <c r="AB388">
        <v>381</v>
      </c>
      <c r="AC388">
        <v>23.756781231668459</v>
      </c>
      <c r="AD388">
        <v>17.72723037664861</v>
      </c>
      <c r="AF388">
        <f t="shared" si="270"/>
        <v>1</v>
      </c>
      <c r="AG388">
        <f t="shared" si="271"/>
        <v>0</v>
      </c>
      <c r="AH388">
        <f t="shared" si="272"/>
        <v>6.0295508550198491</v>
      </c>
      <c r="AK388">
        <v>381</v>
      </c>
      <c r="AL388">
        <v>30.889740141899672</v>
      </c>
      <c r="AM388">
        <v>36.68675265531067</v>
      </c>
      <c r="AO388">
        <f t="shared" si="273"/>
        <v>0</v>
      </c>
      <c r="AP388">
        <f t="shared" si="274"/>
        <v>1</v>
      </c>
      <c r="AQ388">
        <f t="shared" si="275"/>
        <v>5.7970125134109978</v>
      </c>
      <c r="AT388">
        <v>381</v>
      </c>
      <c r="AU388">
        <v>20.295595850166542</v>
      </c>
      <c r="AV388">
        <v>21.635393988859587</v>
      </c>
      <c r="AX388">
        <f t="shared" si="276"/>
        <v>0</v>
      </c>
      <c r="AY388">
        <f t="shared" si="277"/>
        <v>1</v>
      </c>
      <c r="AZ388">
        <f t="shared" si="278"/>
        <v>1.3397981386930446</v>
      </c>
      <c r="BC388">
        <v>381</v>
      </c>
      <c r="BD388" t="e">
        <v>#N/A</v>
      </c>
      <c r="BE388" t="e">
        <v>#N/A</v>
      </c>
      <c r="BG388" t="e">
        <f t="shared" si="279"/>
        <v>#N/A</v>
      </c>
      <c r="BH388" t="e">
        <f t="shared" si="280"/>
        <v>#N/A</v>
      </c>
      <c r="BI388" t="e">
        <f t="shared" si="281"/>
        <v>#N/A</v>
      </c>
      <c r="BL388">
        <v>381</v>
      </c>
      <c r="BM388">
        <v>41.75183081136241</v>
      </c>
      <c r="BN388">
        <v>14.411151564441369</v>
      </c>
      <c r="BP388">
        <f t="shared" si="282"/>
        <v>1</v>
      </c>
      <c r="BQ388">
        <f t="shared" si="283"/>
        <v>0</v>
      </c>
      <c r="BR388">
        <f t="shared" si="284"/>
        <v>27.340679246921042</v>
      </c>
      <c r="BU388">
        <v>381</v>
      </c>
      <c r="BV388">
        <v>24.913841444374523</v>
      </c>
      <c r="BW388">
        <v>20.211912851912224</v>
      </c>
      <c r="BY388">
        <f t="shared" si="285"/>
        <v>1</v>
      </c>
      <c r="BZ388">
        <f t="shared" si="286"/>
        <v>0</v>
      </c>
      <c r="CA388">
        <f t="shared" si="287"/>
        <v>4.7019285924622984</v>
      </c>
      <c r="CD388">
        <v>381</v>
      </c>
      <c r="CE388">
        <v>31.274366371244191</v>
      </c>
      <c r="CF388">
        <v>40.25326630249554</v>
      </c>
      <c r="CH388">
        <f t="shared" si="288"/>
        <v>0</v>
      </c>
      <c r="CI388">
        <f t="shared" si="289"/>
        <v>1</v>
      </c>
      <c r="CJ388">
        <f t="shared" si="290"/>
        <v>8.9788999312513482</v>
      </c>
      <c r="CM388">
        <v>381</v>
      </c>
      <c r="CN388">
        <v>23.17618142688713</v>
      </c>
      <c r="CO388">
        <v>25.787478706106644</v>
      </c>
      <c r="CQ388">
        <f t="shared" si="291"/>
        <v>0</v>
      </c>
      <c r="CR388">
        <f t="shared" si="292"/>
        <v>1</v>
      </c>
      <c r="CS388">
        <f t="shared" si="293"/>
        <v>2.6112972792195137</v>
      </c>
      <c r="CV388">
        <v>381</v>
      </c>
      <c r="CW388">
        <v>19.665798351615656</v>
      </c>
      <c r="CX388">
        <v>19.346969860479824</v>
      </c>
      <c r="CZ388">
        <f t="shared" si="294"/>
        <v>1</v>
      </c>
      <c r="DA388">
        <f t="shared" si="295"/>
        <v>0</v>
      </c>
      <c r="DB388">
        <f t="shared" si="296"/>
        <v>0.31882849113583234</v>
      </c>
      <c r="DE388">
        <v>381</v>
      </c>
      <c r="DF388">
        <v>23.022730593973129</v>
      </c>
      <c r="DG388">
        <v>12.432230403189392</v>
      </c>
      <c r="DI388">
        <f t="shared" si="297"/>
        <v>1</v>
      </c>
      <c r="DJ388">
        <f t="shared" si="298"/>
        <v>0</v>
      </c>
      <c r="DK388">
        <f t="shared" si="299"/>
        <v>10.590500190783738</v>
      </c>
      <c r="DN388">
        <v>381</v>
      </c>
      <c r="DO388">
        <v>24.919715192365242</v>
      </c>
      <c r="DP388">
        <v>12.534388946292951</v>
      </c>
      <c r="DR388">
        <f t="shared" si="300"/>
        <v>1</v>
      </c>
      <c r="DS388">
        <f t="shared" si="301"/>
        <v>0</v>
      </c>
      <c r="DT388">
        <f t="shared" si="302"/>
        <v>12.385326246072291</v>
      </c>
      <c r="DW388">
        <v>381</v>
      </c>
      <c r="DX388">
        <v>22.299277862575451</v>
      </c>
      <c r="DY388">
        <v>31.316320145395302</v>
      </c>
      <c r="EA388">
        <f t="shared" si="303"/>
        <v>0</v>
      </c>
      <c r="EB388">
        <f t="shared" si="304"/>
        <v>1</v>
      </c>
      <c r="EC388">
        <f t="shared" si="305"/>
        <v>9.0170422828198511</v>
      </c>
      <c r="EF388">
        <v>381</v>
      </c>
      <c r="EG388">
        <v>20.658976036211889</v>
      </c>
      <c r="EH388">
        <v>16.943442047923824</v>
      </c>
      <c r="EJ388">
        <f t="shared" si="306"/>
        <v>1</v>
      </c>
      <c r="EK388">
        <f t="shared" si="307"/>
        <v>0</v>
      </c>
      <c r="EL388">
        <f t="shared" si="308"/>
        <v>3.7155339882880654</v>
      </c>
      <c r="EO388">
        <v>381</v>
      </c>
      <c r="EP388">
        <v>20.056055531009374</v>
      </c>
      <c r="EQ388">
        <v>24.64041681819587</v>
      </c>
      <c r="ES388">
        <f t="shared" si="309"/>
        <v>0</v>
      </c>
      <c r="ET388">
        <f t="shared" si="310"/>
        <v>1</v>
      </c>
      <c r="EU388">
        <f t="shared" si="311"/>
        <v>4.5843612871864963</v>
      </c>
    </row>
    <row r="389" spans="1:151" x14ac:dyDescent="0.25">
      <c r="A389">
        <v>382</v>
      </c>
      <c r="B389">
        <v>10.303162661777403</v>
      </c>
      <c r="C389">
        <v>28.489547075529458</v>
      </c>
      <c r="E389">
        <f t="shared" si="312"/>
        <v>0</v>
      </c>
      <c r="F389">
        <f t="shared" si="263"/>
        <v>1</v>
      </c>
      <c r="G389">
        <f t="shared" si="313"/>
        <v>18.186384413752055</v>
      </c>
      <c r="J389">
        <v>382</v>
      </c>
      <c r="K389">
        <v>24.036598818183041</v>
      </c>
      <c r="L389">
        <v>24.428454681176969</v>
      </c>
      <c r="N389">
        <f t="shared" si="264"/>
        <v>0</v>
      </c>
      <c r="O389">
        <f t="shared" si="265"/>
        <v>1</v>
      </c>
      <c r="P389">
        <f t="shared" si="266"/>
        <v>0.39185586299392838</v>
      </c>
      <c r="S389">
        <v>382</v>
      </c>
      <c r="T389">
        <v>13.721448971303094</v>
      </c>
      <c r="U389">
        <v>34.029375594093473</v>
      </c>
      <c r="W389">
        <f t="shared" si="267"/>
        <v>0</v>
      </c>
      <c r="X389">
        <f t="shared" si="268"/>
        <v>1</v>
      </c>
      <c r="Y389">
        <f t="shared" si="269"/>
        <v>20.307926622790379</v>
      </c>
      <c r="AB389">
        <v>382</v>
      </c>
      <c r="AC389">
        <v>16.941351951295616</v>
      </c>
      <c r="AD389">
        <v>17.610115492552357</v>
      </c>
      <c r="AF389">
        <f t="shared" si="270"/>
        <v>0</v>
      </c>
      <c r="AG389">
        <f t="shared" si="271"/>
        <v>1</v>
      </c>
      <c r="AH389">
        <f t="shared" si="272"/>
        <v>0.66876354125674098</v>
      </c>
      <c r="AK389">
        <v>382</v>
      </c>
      <c r="AL389">
        <v>25.581225772738883</v>
      </c>
      <c r="AM389">
        <v>25.507922647104046</v>
      </c>
      <c r="AO389">
        <f t="shared" si="273"/>
        <v>1</v>
      </c>
      <c r="AP389">
        <f t="shared" si="274"/>
        <v>0</v>
      </c>
      <c r="AQ389">
        <f t="shared" si="275"/>
        <v>7.3303125634836874E-2</v>
      </c>
      <c r="AT389">
        <v>382</v>
      </c>
      <c r="AU389">
        <v>16.240573952408148</v>
      </c>
      <c r="AV389">
        <v>19.206214648640003</v>
      </c>
      <c r="AX389">
        <f t="shared" si="276"/>
        <v>0</v>
      </c>
      <c r="AY389">
        <f t="shared" si="277"/>
        <v>1</v>
      </c>
      <c r="AZ389">
        <f t="shared" si="278"/>
        <v>2.9656406962318549</v>
      </c>
      <c r="BC389">
        <v>382</v>
      </c>
      <c r="BD389" t="e">
        <v>#N/A</v>
      </c>
      <c r="BE389" t="e">
        <v>#N/A</v>
      </c>
      <c r="BG389" t="e">
        <f t="shared" si="279"/>
        <v>#N/A</v>
      </c>
      <c r="BH389" t="e">
        <f t="shared" si="280"/>
        <v>#N/A</v>
      </c>
      <c r="BI389" t="e">
        <f t="shared" si="281"/>
        <v>#N/A</v>
      </c>
      <c r="BL389">
        <v>382</v>
      </c>
      <c r="BM389">
        <v>30.99464712619983</v>
      </c>
      <c r="BN389">
        <v>11.069049565001585</v>
      </c>
      <c r="BP389">
        <f t="shared" si="282"/>
        <v>1</v>
      </c>
      <c r="BQ389">
        <f t="shared" si="283"/>
        <v>0</v>
      </c>
      <c r="BR389">
        <f t="shared" si="284"/>
        <v>19.925597561198245</v>
      </c>
      <c r="BU389">
        <v>382</v>
      </c>
      <c r="BV389">
        <v>13.984483974768477</v>
      </c>
      <c r="BW389">
        <v>29.116613010212227</v>
      </c>
      <c r="BY389">
        <f t="shared" si="285"/>
        <v>0</v>
      </c>
      <c r="BZ389">
        <f t="shared" si="286"/>
        <v>1</v>
      </c>
      <c r="CA389">
        <f t="shared" si="287"/>
        <v>15.13212903544375</v>
      </c>
      <c r="CD389">
        <v>382</v>
      </c>
      <c r="CE389">
        <v>11.526345514540546</v>
      </c>
      <c r="CF389">
        <v>11.0496641671972</v>
      </c>
      <c r="CH389">
        <f t="shared" si="288"/>
        <v>1</v>
      </c>
      <c r="CI389">
        <f t="shared" si="289"/>
        <v>0</v>
      </c>
      <c r="CJ389">
        <f t="shared" si="290"/>
        <v>0.47668134734334622</v>
      </c>
      <c r="CM389">
        <v>382</v>
      </c>
      <c r="CN389">
        <v>20.288940892377628</v>
      </c>
      <c r="CO389">
        <v>27.306172978214775</v>
      </c>
      <c r="CQ389">
        <f t="shared" si="291"/>
        <v>0</v>
      </c>
      <c r="CR389">
        <f t="shared" si="292"/>
        <v>1</v>
      </c>
      <c r="CS389">
        <f t="shared" si="293"/>
        <v>7.0172320858371471</v>
      </c>
      <c r="CV389">
        <v>382</v>
      </c>
      <c r="CW389">
        <v>19.404254128038989</v>
      </c>
      <c r="CX389">
        <v>17.304502082336093</v>
      </c>
      <c r="CZ389">
        <f t="shared" si="294"/>
        <v>1</v>
      </c>
      <c r="DA389">
        <f t="shared" si="295"/>
        <v>0</v>
      </c>
      <c r="DB389">
        <f t="shared" si="296"/>
        <v>2.0997520457028962</v>
      </c>
      <c r="DE389">
        <v>382</v>
      </c>
      <c r="DF389">
        <v>39.096383687304169</v>
      </c>
      <c r="DG389">
        <v>19.552597659510678</v>
      </c>
      <c r="DI389">
        <f t="shared" si="297"/>
        <v>1</v>
      </c>
      <c r="DJ389">
        <f t="shared" si="298"/>
        <v>0</v>
      </c>
      <c r="DK389">
        <f t="shared" si="299"/>
        <v>19.543786027793491</v>
      </c>
      <c r="DN389">
        <v>382</v>
      </c>
      <c r="DO389">
        <v>22.712104826247696</v>
      </c>
      <c r="DP389">
        <v>22.891088482596285</v>
      </c>
      <c r="DR389">
        <f t="shared" si="300"/>
        <v>0</v>
      </c>
      <c r="DS389">
        <f t="shared" si="301"/>
        <v>1</v>
      </c>
      <c r="DT389">
        <f t="shared" si="302"/>
        <v>0.17898365634858848</v>
      </c>
      <c r="DW389">
        <v>382</v>
      </c>
      <c r="DX389">
        <v>17.349691682139916</v>
      </c>
      <c r="DY389">
        <v>19.534033453599086</v>
      </c>
      <c r="EA389">
        <f t="shared" si="303"/>
        <v>0</v>
      </c>
      <c r="EB389">
        <f t="shared" si="304"/>
        <v>1</v>
      </c>
      <c r="EC389">
        <f t="shared" si="305"/>
        <v>2.1843417714591702</v>
      </c>
      <c r="EF389">
        <v>382</v>
      </c>
      <c r="EG389">
        <v>26.43751496187339</v>
      </c>
      <c r="EH389">
        <v>16.281512947391349</v>
      </c>
      <c r="EJ389">
        <f t="shared" si="306"/>
        <v>1</v>
      </c>
      <c r="EK389">
        <f t="shared" si="307"/>
        <v>0</v>
      </c>
      <c r="EL389">
        <f t="shared" si="308"/>
        <v>10.156002014482041</v>
      </c>
      <c r="EO389">
        <v>382</v>
      </c>
      <c r="EP389">
        <v>19.491318100496482</v>
      </c>
      <c r="EQ389">
        <v>29.25902134916188</v>
      </c>
      <c r="ES389">
        <f t="shared" si="309"/>
        <v>0</v>
      </c>
      <c r="ET389">
        <f t="shared" si="310"/>
        <v>1</v>
      </c>
      <c r="EU389">
        <f t="shared" si="311"/>
        <v>9.7677032486653985</v>
      </c>
    </row>
    <row r="390" spans="1:151" x14ac:dyDescent="0.25">
      <c r="A390">
        <v>383</v>
      </c>
      <c r="B390">
        <v>14.665424922023062</v>
      </c>
      <c r="C390">
        <v>25.034434278605978</v>
      </c>
      <c r="E390">
        <f t="shared" si="312"/>
        <v>0</v>
      </c>
      <c r="F390">
        <f t="shared" si="263"/>
        <v>1</v>
      </c>
      <c r="G390">
        <f t="shared" si="313"/>
        <v>10.369009356582916</v>
      </c>
      <c r="J390">
        <v>383</v>
      </c>
      <c r="K390">
        <v>24.82349587778182</v>
      </c>
      <c r="L390">
        <v>22.555308050432387</v>
      </c>
      <c r="N390">
        <f t="shared" si="264"/>
        <v>1</v>
      </c>
      <c r="O390">
        <f t="shared" si="265"/>
        <v>0</v>
      </c>
      <c r="P390">
        <f t="shared" si="266"/>
        <v>2.2681878273494327</v>
      </c>
      <c r="S390">
        <v>383</v>
      </c>
      <c r="T390">
        <v>21.999818962753629</v>
      </c>
      <c r="U390">
        <v>28.507604458804799</v>
      </c>
      <c r="W390">
        <f t="shared" si="267"/>
        <v>0</v>
      </c>
      <c r="X390">
        <f t="shared" si="268"/>
        <v>1</v>
      </c>
      <c r="Y390">
        <f t="shared" si="269"/>
        <v>6.5077854960511701</v>
      </c>
      <c r="AB390">
        <v>383</v>
      </c>
      <c r="AC390">
        <v>24.995456827560798</v>
      </c>
      <c r="AD390">
        <v>17.426715684287942</v>
      </c>
      <c r="AF390">
        <f t="shared" si="270"/>
        <v>1</v>
      </c>
      <c r="AG390">
        <f t="shared" si="271"/>
        <v>0</v>
      </c>
      <c r="AH390">
        <f t="shared" si="272"/>
        <v>7.568741143272856</v>
      </c>
      <c r="AK390">
        <v>383</v>
      </c>
      <c r="AL390">
        <v>22.909036660175445</v>
      </c>
      <c r="AM390">
        <v>21.90068040017816</v>
      </c>
      <c r="AO390">
        <f t="shared" si="273"/>
        <v>1</v>
      </c>
      <c r="AP390">
        <f t="shared" si="274"/>
        <v>0</v>
      </c>
      <c r="AQ390">
        <f t="shared" si="275"/>
        <v>1.0083562599972851</v>
      </c>
      <c r="AT390">
        <v>383</v>
      </c>
      <c r="AU390">
        <v>23.242475818943326</v>
      </c>
      <c r="AV390">
        <v>25.849497513174871</v>
      </c>
      <c r="AX390">
        <f t="shared" si="276"/>
        <v>0</v>
      </c>
      <c r="AY390">
        <f t="shared" si="277"/>
        <v>1</v>
      </c>
      <c r="AZ390">
        <f t="shared" si="278"/>
        <v>2.6070216942315447</v>
      </c>
      <c r="BC390">
        <v>383</v>
      </c>
      <c r="BD390" t="e">
        <v>#N/A</v>
      </c>
      <c r="BE390" t="e">
        <v>#N/A</v>
      </c>
      <c r="BG390" t="e">
        <f t="shared" si="279"/>
        <v>#N/A</v>
      </c>
      <c r="BH390" t="e">
        <f t="shared" si="280"/>
        <v>#N/A</v>
      </c>
      <c r="BI390" t="e">
        <f t="shared" si="281"/>
        <v>#N/A</v>
      </c>
      <c r="BL390">
        <v>383</v>
      </c>
      <c r="BM390">
        <v>34.472939570523152</v>
      </c>
      <c r="BN390">
        <v>11.513512639163284</v>
      </c>
      <c r="BP390">
        <f t="shared" si="282"/>
        <v>1</v>
      </c>
      <c r="BQ390">
        <f t="shared" si="283"/>
        <v>0</v>
      </c>
      <c r="BR390">
        <f t="shared" si="284"/>
        <v>22.959426931359868</v>
      </c>
      <c r="BU390">
        <v>383</v>
      </c>
      <c r="BV390">
        <v>26.074499452992427</v>
      </c>
      <c r="BW390">
        <v>17.250516100470975</v>
      </c>
      <c r="BY390">
        <f t="shared" si="285"/>
        <v>1</v>
      </c>
      <c r="BZ390">
        <f t="shared" si="286"/>
        <v>0</v>
      </c>
      <c r="CA390">
        <f t="shared" si="287"/>
        <v>8.8239833525214522</v>
      </c>
      <c r="CD390">
        <v>383</v>
      </c>
      <c r="CE390">
        <v>3.8380086788352621</v>
      </c>
      <c r="CF390">
        <v>9.7933591856646203</v>
      </c>
      <c r="CH390">
        <f t="shared" si="288"/>
        <v>0</v>
      </c>
      <c r="CI390">
        <f t="shared" si="289"/>
        <v>1</v>
      </c>
      <c r="CJ390">
        <f t="shared" si="290"/>
        <v>5.9553505068293582</v>
      </c>
      <c r="CM390">
        <v>383</v>
      </c>
      <c r="CN390">
        <v>23.36773634863281</v>
      </c>
      <c r="CO390">
        <v>41.903929776085832</v>
      </c>
      <c r="CQ390">
        <f t="shared" si="291"/>
        <v>0</v>
      </c>
      <c r="CR390">
        <f t="shared" si="292"/>
        <v>1</v>
      </c>
      <c r="CS390">
        <f t="shared" si="293"/>
        <v>18.536193427453021</v>
      </c>
      <c r="CV390">
        <v>383</v>
      </c>
      <c r="CW390">
        <v>19.20369346278731</v>
      </c>
      <c r="CX390">
        <v>16.849445973689871</v>
      </c>
      <c r="CZ390">
        <f t="shared" si="294"/>
        <v>1</v>
      </c>
      <c r="DA390">
        <f t="shared" si="295"/>
        <v>0</v>
      </c>
      <c r="DB390">
        <f t="shared" si="296"/>
        <v>2.354247489097439</v>
      </c>
      <c r="DE390">
        <v>383</v>
      </c>
      <c r="DF390">
        <v>24.726325023512754</v>
      </c>
      <c r="DG390">
        <v>16.249041245574155</v>
      </c>
      <c r="DI390">
        <f t="shared" si="297"/>
        <v>1</v>
      </c>
      <c r="DJ390">
        <f t="shared" si="298"/>
        <v>0</v>
      </c>
      <c r="DK390">
        <f t="shared" si="299"/>
        <v>8.4772837779385988</v>
      </c>
      <c r="DN390">
        <v>383</v>
      </c>
      <c r="DO390">
        <v>19.69327713193951</v>
      </c>
      <c r="DP390">
        <v>12.336039921270959</v>
      </c>
      <c r="DR390">
        <f t="shared" si="300"/>
        <v>1</v>
      </c>
      <c r="DS390">
        <f t="shared" si="301"/>
        <v>0</v>
      </c>
      <c r="DT390">
        <f t="shared" si="302"/>
        <v>7.3572372106685506</v>
      </c>
      <c r="DW390">
        <v>383</v>
      </c>
      <c r="DX390">
        <v>16.241940778635954</v>
      </c>
      <c r="DY390">
        <v>18.43521074800244</v>
      </c>
      <c r="EA390">
        <f t="shared" si="303"/>
        <v>0</v>
      </c>
      <c r="EB390">
        <f t="shared" si="304"/>
        <v>1</v>
      </c>
      <c r="EC390">
        <f t="shared" si="305"/>
        <v>2.1932699693664865</v>
      </c>
      <c r="EF390">
        <v>383</v>
      </c>
      <c r="EG390">
        <v>24.517527358608678</v>
      </c>
      <c r="EH390">
        <v>13.892202095583876</v>
      </c>
      <c r="EJ390">
        <f t="shared" si="306"/>
        <v>1</v>
      </c>
      <c r="EK390">
        <f t="shared" si="307"/>
        <v>0</v>
      </c>
      <c r="EL390">
        <f t="shared" si="308"/>
        <v>10.625325263024802</v>
      </c>
      <c r="EO390">
        <v>383</v>
      </c>
      <c r="EP390">
        <v>22.337521076899666</v>
      </c>
      <c r="EQ390">
        <v>30.948587891188915</v>
      </c>
      <c r="ES390">
        <f t="shared" si="309"/>
        <v>0</v>
      </c>
      <c r="ET390">
        <f t="shared" si="310"/>
        <v>1</v>
      </c>
      <c r="EU390">
        <f t="shared" si="311"/>
        <v>8.6110668142892486</v>
      </c>
    </row>
    <row r="391" spans="1:151" x14ac:dyDescent="0.25">
      <c r="A391">
        <v>384</v>
      </c>
      <c r="B391">
        <v>5.995406993824183</v>
      </c>
      <c r="C391">
        <v>23.850332223799814</v>
      </c>
      <c r="E391">
        <f t="shared" si="312"/>
        <v>0</v>
      </c>
      <c r="F391">
        <f t="shared" si="263"/>
        <v>1</v>
      </c>
      <c r="G391">
        <f t="shared" si="313"/>
        <v>17.854925229975631</v>
      </c>
      <c r="J391">
        <v>384</v>
      </c>
      <c r="K391">
        <v>14.776606922875864</v>
      </c>
      <c r="L391">
        <v>18.560099609638485</v>
      </c>
      <c r="N391">
        <f t="shared" si="264"/>
        <v>0</v>
      </c>
      <c r="O391">
        <f t="shared" si="265"/>
        <v>1</v>
      </c>
      <c r="P391">
        <f t="shared" si="266"/>
        <v>3.7834926867626208</v>
      </c>
      <c r="S391">
        <v>384</v>
      </c>
      <c r="T391">
        <v>25.239839301311235</v>
      </c>
      <c r="U391">
        <v>20.344909605277909</v>
      </c>
      <c r="W391">
        <f t="shared" si="267"/>
        <v>1</v>
      </c>
      <c r="X391">
        <f t="shared" si="268"/>
        <v>0</v>
      </c>
      <c r="Y391">
        <f t="shared" si="269"/>
        <v>4.8949296960333264</v>
      </c>
      <c r="AB391">
        <v>384</v>
      </c>
      <c r="AC391">
        <v>20.306026195118083</v>
      </c>
      <c r="AD391">
        <v>17.744915254588093</v>
      </c>
      <c r="AF391">
        <f t="shared" si="270"/>
        <v>1</v>
      </c>
      <c r="AG391">
        <f t="shared" si="271"/>
        <v>0</v>
      </c>
      <c r="AH391">
        <f t="shared" si="272"/>
        <v>2.5611109405299892</v>
      </c>
      <c r="AK391">
        <v>384</v>
      </c>
      <c r="AL391">
        <v>11.908373788438018</v>
      </c>
      <c r="AM391">
        <v>26.946954446894392</v>
      </c>
      <c r="AO391">
        <f t="shared" si="273"/>
        <v>0</v>
      </c>
      <c r="AP391">
        <f t="shared" si="274"/>
        <v>1</v>
      </c>
      <c r="AQ391">
        <f t="shared" si="275"/>
        <v>15.038580658456373</v>
      </c>
      <c r="AT391">
        <v>384</v>
      </c>
      <c r="AU391">
        <v>22.653417900843124</v>
      </c>
      <c r="AV391">
        <v>40.988623112776551</v>
      </c>
      <c r="AX391">
        <f t="shared" si="276"/>
        <v>0</v>
      </c>
      <c r="AY391">
        <f t="shared" si="277"/>
        <v>1</v>
      </c>
      <c r="AZ391">
        <f t="shared" si="278"/>
        <v>18.335205211933427</v>
      </c>
      <c r="BC391">
        <v>384</v>
      </c>
      <c r="BD391" t="e">
        <v>#N/A</v>
      </c>
      <c r="BE391" t="e">
        <v>#N/A</v>
      </c>
      <c r="BG391" t="e">
        <f t="shared" si="279"/>
        <v>#N/A</v>
      </c>
      <c r="BH391" t="e">
        <f t="shared" si="280"/>
        <v>#N/A</v>
      </c>
      <c r="BI391" t="e">
        <f t="shared" si="281"/>
        <v>#N/A</v>
      </c>
      <c r="BL391">
        <v>384</v>
      </c>
      <c r="BM391">
        <v>14.090795671953522</v>
      </c>
      <c r="BN391">
        <v>8.7343428317829002</v>
      </c>
      <c r="BP391">
        <f t="shared" si="282"/>
        <v>1</v>
      </c>
      <c r="BQ391">
        <f t="shared" si="283"/>
        <v>0</v>
      </c>
      <c r="BR391">
        <f t="shared" si="284"/>
        <v>5.356452840170622</v>
      </c>
      <c r="BU391">
        <v>384</v>
      </c>
      <c r="BV391">
        <v>20.818905686781591</v>
      </c>
      <c r="BW391">
        <v>21.891907917695423</v>
      </c>
      <c r="BY391">
        <f t="shared" si="285"/>
        <v>0</v>
      </c>
      <c r="BZ391">
        <f t="shared" si="286"/>
        <v>1</v>
      </c>
      <c r="CA391">
        <f t="shared" si="287"/>
        <v>1.0730022309138327</v>
      </c>
      <c r="CD391">
        <v>384</v>
      </c>
      <c r="CE391">
        <v>10.999062783400735</v>
      </c>
      <c r="CF391">
        <v>0.63974667440127675</v>
      </c>
      <c r="CH391">
        <f t="shared" si="288"/>
        <v>1</v>
      </c>
      <c r="CI391">
        <f t="shared" si="289"/>
        <v>0</v>
      </c>
      <c r="CJ391">
        <f t="shared" si="290"/>
        <v>10.359316108999458</v>
      </c>
      <c r="CM391">
        <v>384</v>
      </c>
      <c r="CN391">
        <v>16.407291549219046</v>
      </c>
      <c r="CO391">
        <v>27.76831484103062</v>
      </c>
      <c r="CQ391">
        <f t="shared" si="291"/>
        <v>0</v>
      </c>
      <c r="CR391">
        <f t="shared" si="292"/>
        <v>1</v>
      </c>
      <c r="CS391">
        <f t="shared" si="293"/>
        <v>11.361023291811573</v>
      </c>
      <c r="CV391">
        <v>384</v>
      </c>
      <c r="CW391">
        <v>24.327540673503783</v>
      </c>
      <c r="CX391">
        <v>22.211866774998057</v>
      </c>
      <c r="CZ391">
        <f t="shared" si="294"/>
        <v>1</v>
      </c>
      <c r="DA391">
        <f t="shared" si="295"/>
        <v>0</v>
      </c>
      <c r="DB391">
        <f t="shared" si="296"/>
        <v>2.115673898505726</v>
      </c>
      <c r="DE391">
        <v>384</v>
      </c>
      <c r="DF391">
        <v>33.258444499480049</v>
      </c>
      <c r="DG391">
        <v>21.028167232084826</v>
      </c>
      <c r="DI391">
        <f t="shared" si="297"/>
        <v>1</v>
      </c>
      <c r="DJ391">
        <f t="shared" si="298"/>
        <v>0</v>
      </c>
      <c r="DK391">
        <f t="shared" si="299"/>
        <v>12.230277267395223</v>
      </c>
      <c r="DN391">
        <v>384</v>
      </c>
      <c r="DO391">
        <v>24.306088231774897</v>
      </c>
      <c r="DP391">
        <v>28.358186368156225</v>
      </c>
      <c r="DR391">
        <f t="shared" si="300"/>
        <v>0</v>
      </c>
      <c r="DS391">
        <f t="shared" si="301"/>
        <v>1</v>
      </c>
      <c r="DT391">
        <f t="shared" si="302"/>
        <v>4.0520981363813284</v>
      </c>
      <c r="DW391">
        <v>384</v>
      </c>
      <c r="DX391">
        <v>16.244498907577753</v>
      </c>
      <c r="DY391">
        <v>22.996352895074061</v>
      </c>
      <c r="EA391">
        <f t="shared" si="303"/>
        <v>0</v>
      </c>
      <c r="EB391">
        <f t="shared" si="304"/>
        <v>1</v>
      </c>
      <c r="EC391">
        <f t="shared" si="305"/>
        <v>6.7518539874963075</v>
      </c>
      <c r="EF391">
        <v>384</v>
      </c>
      <c r="EG391">
        <v>19.281833337539599</v>
      </c>
      <c r="EH391">
        <v>14.522185283895009</v>
      </c>
      <c r="EJ391">
        <f t="shared" si="306"/>
        <v>1</v>
      </c>
      <c r="EK391">
        <f t="shared" si="307"/>
        <v>0</v>
      </c>
      <c r="EL391">
        <f t="shared" si="308"/>
        <v>4.7596480536445895</v>
      </c>
      <c r="EO391">
        <v>384</v>
      </c>
      <c r="EP391">
        <v>20.35989666043978</v>
      </c>
      <c r="EQ391">
        <v>38.864452115437544</v>
      </c>
      <c r="ES391">
        <f t="shared" si="309"/>
        <v>0</v>
      </c>
      <c r="ET391">
        <f t="shared" si="310"/>
        <v>1</v>
      </c>
      <c r="EU391">
        <f t="shared" si="311"/>
        <v>18.504555454997764</v>
      </c>
    </row>
    <row r="392" spans="1:151" x14ac:dyDescent="0.25">
      <c r="A392">
        <v>385</v>
      </c>
      <c r="B392">
        <v>8.8813748774946095</v>
      </c>
      <c r="C392">
        <v>25.130596402749592</v>
      </c>
      <c r="E392">
        <f t="shared" si="312"/>
        <v>0</v>
      </c>
      <c r="F392">
        <f t="shared" ref="F392:F455" si="314">IF(E392&gt;0,0,1)</f>
        <v>1</v>
      </c>
      <c r="G392">
        <f t="shared" si="313"/>
        <v>16.249221525254981</v>
      </c>
      <c r="J392">
        <v>385</v>
      </c>
      <c r="K392">
        <v>15.367811490557894</v>
      </c>
      <c r="L392">
        <v>23.486804767519533</v>
      </c>
      <c r="N392">
        <f t="shared" ref="N392:N455" si="315">IF(K392&gt;L392,1,0)</f>
        <v>0</v>
      </c>
      <c r="O392">
        <f t="shared" ref="O392:O455" si="316">IF(N392&gt;0,0,1)</f>
        <v>1</v>
      </c>
      <c r="P392">
        <f t="shared" ref="P392:P455" si="317">IF(K392&gt;L392,K392-L392,L392-K392)</f>
        <v>8.1189932769616391</v>
      </c>
      <c r="S392">
        <v>385</v>
      </c>
      <c r="T392">
        <v>19.3532318805517</v>
      </c>
      <c r="U392">
        <v>33.464972372977265</v>
      </c>
      <c r="W392">
        <f t="shared" ref="W392:W455" si="318">IF(T392&gt;U392,1,0)</f>
        <v>0</v>
      </c>
      <c r="X392">
        <f t="shared" ref="X392:X455" si="319">IF(W392&gt;0,0,1)</f>
        <v>1</v>
      </c>
      <c r="Y392">
        <f t="shared" ref="Y392:Y455" si="320">IF(T392&gt;U392,T392-U392,U392-T392)</f>
        <v>14.111740492425564</v>
      </c>
      <c r="AB392">
        <v>385</v>
      </c>
      <c r="AC392">
        <v>27.503582292663594</v>
      </c>
      <c r="AD392">
        <v>16.883118942045826</v>
      </c>
      <c r="AF392">
        <f t="shared" ref="AF392:AF455" si="321">IF(AC392&gt;AD392,1,0)</f>
        <v>1</v>
      </c>
      <c r="AG392">
        <f t="shared" ref="AG392:AG455" si="322">IF(AF392&gt;0,0,1)</f>
        <v>0</v>
      </c>
      <c r="AH392">
        <f t="shared" ref="AH392:AH455" si="323">IF(AC392&gt;AD392,AC392-AD392,AD392-AC392)</f>
        <v>10.620463350617769</v>
      </c>
      <c r="AK392">
        <v>385</v>
      </c>
      <c r="AL392">
        <v>25.5638291872176</v>
      </c>
      <c r="AM392">
        <v>20.637758212668714</v>
      </c>
      <c r="AO392">
        <f t="shared" ref="AO392:AO455" si="324">IF(AL392&gt;AM392,1,0)</f>
        <v>1</v>
      </c>
      <c r="AP392">
        <f t="shared" ref="AP392:AP455" si="325">IF(AO392&gt;0,0,1)</f>
        <v>0</v>
      </c>
      <c r="AQ392">
        <f t="shared" ref="AQ392:AQ455" si="326">IF(AL392&gt;AM392,AL392-AM392,AM392-AL392)</f>
        <v>4.9260709745488853</v>
      </c>
      <c r="AT392">
        <v>385</v>
      </c>
      <c r="AU392">
        <v>15.631653638001968</v>
      </c>
      <c r="AV392">
        <v>26.808432825538834</v>
      </c>
      <c r="AX392">
        <f t="shared" ref="AX392:AX455" si="327">IF(AU392&gt;AV392,1,0)</f>
        <v>0</v>
      </c>
      <c r="AY392">
        <f t="shared" ref="AY392:AY455" si="328">IF(AX392&gt;0,0,1)</f>
        <v>1</v>
      </c>
      <c r="AZ392">
        <f t="shared" ref="AZ392:AZ455" si="329">IF(AU392&gt;AV392,AU392-AV392,AV392-AU392)</f>
        <v>11.176779187536866</v>
      </c>
      <c r="BC392">
        <v>385</v>
      </c>
      <c r="BD392" t="e">
        <v>#N/A</v>
      </c>
      <c r="BE392" t="e">
        <v>#N/A</v>
      </c>
      <c r="BG392" t="e">
        <f t="shared" ref="BG392:BG455" si="330">IF(BD392&gt;BE392,1,0)</f>
        <v>#N/A</v>
      </c>
      <c r="BH392" t="e">
        <f t="shared" ref="BH392:BH455" si="331">IF(BG392&gt;0,0,1)</f>
        <v>#N/A</v>
      </c>
      <c r="BI392" t="e">
        <f t="shared" ref="BI392:BI455" si="332">IF(BD392&gt;BE392,BD392-BE392,BE392-BD392)</f>
        <v>#N/A</v>
      </c>
      <c r="BL392">
        <v>385</v>
      </c>
      <c r="BM392">
        <v>34.324688748934882</v>
      </c>
      <c r="BN392">
        <v>10.537462232133235</v>
      </c>
      <c r="BP392">
        <f t="shared" ref="BP392:BP455" si="333">IF(BM392&gt;BN392,1,0)</f>
        <v>1</v>
      </c>
      <c r="BQ392">
        <f t="shared" ref="BQ392:BQ455" si="334">IF(BP392&gt;0,0,1)</f>
        <v>0</v>
      </c>
      <c r="BR392">
        <f t="shared" ref="BR392:BR455" si="335">IF(BM392&gt;BN392,BM392-BN392,BN392-BM392)</f>
        <v>23.787226516801645</v>
      </c>
      <c r="BU392">
        <v>385</v>
      </c>
      <c r="BV392">
        <v>21.113835164046495</v>
      </c>
      <c r="BW392">
        <v>18.337498632701191</v>
      </c>
      <c r="BY392">
        <f t="shared" ref="BY392:BY455" si="336">IF(BV392&gt;BW392,1,0)</f>
        <v>1</v>
      </c>
      <c r="BZ392">
        <f t="shared" ref="BZ392:BZ455" si="337">IF(BY392&gt;0,0,1)</f>
        <v>0</v>
      </c>
      <c r="CA392">
        <f t="shared" ref="CA392:CA455" si="338">IF(BV392&gt;BW392,BV392-BW392,BW392-BV392)</f>
        <v>2.7763365313453043</v>
      </c>
      <c r="CD392">
        <v>385</v>
      </c>
      <c r="CE392">
        <v>18.214904550396497</v>
      </c>
      <c r="CF392">
        <v>31.124967676229016</v>
      </c>
      <c r="CH392">
        <f t="shared" ref="CH392:CH455" si="339">IF(CE392&gt;CF392,1,0)</f>
        <v>0</v>
      </c>
      <c r="CI392">
        <f t="shared" ref="CI392:CI455" si="340">IF(CH392&gt;0,0,1)</f>
        <v>1</v>
      </c>
      <c r="CJ392">
        <f t="shared" ref="CJ392:CJ455" si="341">IF(CE392&gt;CF392,CE392-CF392,CF392-CE392)</f>
        <v>12.910063125832519</v>
      </c>
      <c r="CM392">
        <v>385</v>
      </c>
      <c r="CN392">
        <v>20.195573066063222</v>
      </c>
      <c r="CO392">
        <v>15.838961272615288</v>
      </c>
      <c r="CQ392">
        <f t="shared" ref="CQ392:CQ455" si="342">IF(CN392&gt;CO392,1,0)</f>
        <v>1</v>
      </c>
      <c r="CR392">
        <f t="shared" ref="CR392:CR455" si="343">IF(CQ392&gt;0,0,1)</f>
        <v>0</v>
      </c>
      <c r="CS392">
        <f t="shared" ref="CS392:CS455" si="344">IF(CN392&gt;CO392,CN392-CO392,CO392-CN392)</f>
        <v>4.356611793447934</v>
      </c>
      <c r="CV392">
        <v>385</v>
      </c>
      <c r="CW392">
        <v>19.089337700771178</v>
      </c>
      <c r="CX392">
        <v>15.709894425172871</v>
      </c>
      <c r="CZ392">
        <f t="shared" ref="CZ392:CZ455" si="345">IF(CW392&gt;CX392,1,0)</f>
        <v>1</v>
      </c>
      <c r="DA392">
        <f t="shared" ref="DA392:DA455" si="346">IF(CZ392&gt;0,0,1)</f>
        <v>0</v>
      </c>
      <c r="DB392">
        <f t="shared" ref="DB392:DB455" si="347">IF(CW392&gt;CX392,CW392-CX392,CX392-CW392)</f>
        <v>3.379443275598307</v>
      </c>
      <c r="DE392">
        <v>385</v>
      </c>
      <c r="DF392">
        <v>18.776445654634919</v>
      </c>
      <c r="DG392">
        <v>33.01620310211981</v>
      </c>
      <c r="DI392">
        <f t="shared" ref="DI392:DI455" si="348">IF(DF392&gt;DG392,1,0)</f>
        <v>0</v>
      </c>
      <c r="DJ392">
        <f t="shared" ref="DJ392:DJ455" si="349">IF(DI392&gt;0,0,1)</f>
        <v>1</v>
      </c>
      <c r="DK392">
        <f t="shared" ref="DK392:DK455" si="350">IF(DF392&gt;DG392,DF392-DG392,DG392-DF392)</f>
        <v>14.239757447484891</v>
      </c>
      <c r="DN392">
        <v>385</v>
      </c>
      <c r="DO392">
        <v>23.957631084322902</v>
      </c>
      <c r="DP392">
        <v>16.474485334229531</v>
      </c>
      <c r="DR392">
        <f t="shared" ref="DR392:DR455" si="351">IF(DO392&gt;DP392,1,0)</f>
        <v>1</v>
      </c>
      <c r="DS392">
        <f t="shared" ref="DS392:DS455" si="352">IF(DR392&gt;0,0,1)</f>
        <v>0</v>
      </c>
      <c r="DT392">
        <f t="shared" ref="DT392:DT455" si="353">IF(DO392&gt;DP392,DO392-DP392,DP392-DO392)</f>
        <v>7.4831457500933709</v>
      </c>
      <c r="DW392">
        <v>385</v>
      </c>
      <c r="DX392">
        <v>9.4282177439798396</v>
      </c>
      <c r="DY392">
        <v>19.592912507068174</v>
      </c>
      <c r="EA392">
        <f t="shared" ref="EA392:EA455" si="354">IF(DX392&gt;DY392,1,0)</f>
        <v>0</v>
      </c>
      <c r="EB392">
        <f t="shared" ref="EB392:EB455" si="355">IF(EA392&gt;0,0,1)</f>
        <v>1</v>
      </c>
      <c r="EC392">
        <f t="shared" ref="EC392:EC455" si="356">IF(DX392&gt;DY392,DX392-DY392,DY392-DX392)</f>
        <v>10.164694763088335</v>
      </c>
      <c r="EF392">
        <v>385</v>
      </c>
      <c r="EG392">
        <v>22.233074848937441</v>
      </c>
      <c r="EH392">
        <v>13.298710152491184</v>
      </c>
      <c r="EJ392">
        <f t="shared" ref="EJ392:EJ455" si="357">IF(EG392&gt;EH392,1,0)</f>
        <v>1</v>
      </c>
      <c r="EK392">
        <f t="shared" ref="EK392:EK455" si="358">IF(EJ392&gt;0,0,1)</f>
        <v>0</v>
      </c>
      <c r="EL392">
        <f t="shared" ref="EL392:EL455" si="359">IF(EG392&gt;EH392,EG392-EH392,EH392-EG392)</f>
        <v>8.9343646964462575</v>
      </c>
      <c r="EO392">
        <v>385</v>
      </c>
      <c r="EP392">
        <v>22.824039528717563</v>
      </c>
      <c r="EQ392">
        <v>35.792720324247981</v>
      </c>
      <c r="ES392">
        <f t="shared" ref="ES392:ES455" si="360">IF(EP392&gt;EQ392,1,0)</f>
        <v>0</v>
      </c>
      <c r="ET392">
        <f t="shared" ref="ET392:ET455" si="361">IF(ES392&gt;0,0,1)</f>
        <v>1</v>
      </c>
      <c r="EU392">
        <f t="shared" ref="EU392:EU455" si="362">IF(EP392&gt;EQ392,EP392-EQ392,EQ392-EP392)</f>
        <v>12.968680795530418</v>
      </c>
    </row>
    <row r="393" spans="1:151" x14ac:dyDescent="0.25">
      <c r="A393">
        <v>386</v>
      </c>
      <c r="B393">
        <v>10.916505930741096</v>
      </c>
      <c r="C393">
        <v>32.478564474222075</v>
      </c>
      <c r="E393">
        <f t="shared" si="312"/>
        <v>0</v>
      </c>
      <c r="F393">
        <f t="shared" si="314"/>
        <v>1</v>
      </c>
      <c r="G393">
        <f t="shared" si="313"/>
        <v>21.56205854348098</v>
      </c>
      <c r="J393">
        <v>386</v>
      </c>
      <c r="K393">
        <v>25.665496834631057</v>
      </c>
      <c r="L393">
        <v>28.709810173330439</v>
      </c>
      <c r="N393">
        <f t="shared" si="315"/>
        <v>0</v>
      </c>
      <c r="O393">
        <f t="shared" si="316"/>
        <v>1</v>
      </c>
      <c r="P393">
        <f t="shared" si="317"/>
        <v>3.0443133386993821</v>
      </c>
      <c r="S393">
        <v>386</v>
      </c>
      <c r="T393">
        <v>15.89505976626158</v>
      </c>
      <c r="U393">
        <v>24.109884926357115</v>
      </c>
      <c r="W393">
        <f t="shared" si="318"/>
        <v>0</v>
      </c>
      <c r="X393">
        <f t="shared" si="319"/>
        <v>1</v>
      </c>
      <c r="Y393">
        <f t="shared" si="320"/>
        <v>8.2148251600955344</v>
      </c>
      <c r="AB393">
        <v>386</v>
      </c>
      <c r="AC393">
        <v>30.587193002805542</v>
      </c>
      <c r="AD393">
        <v>18.103156660119861</v>
      </c>
      <c r="AF393">
        <f t="shared" si="321"/>
        <v>1</v>
      </c>
      <c r="AG393">
        <f t="shared" si="322"/>
        <v>0</v>
      </c>
      <c r="AH393">
        <f t="shared" si="323"/>
        <v>12.48403634268568</v>
      </c>
      <c r="AK393">
        <v>386</v>
      </c>
      <c r="AL393">
        <v>24.610910428307644</v>
      </c>
      <c r="AM393">
        <v>30.787374922128031</v>
      </c>
      <c r="AO393">
        <f t="shared" si="324"/>
        <v>0</v>
      </c>
      <c r="AP393">
        <f t="shared" si="325"/>
        <v>1</v>
      </c>
      <c r="AQ393">
        <f t="shared" si="326"/>
        <v>6.1764644938203865</v>
      </c>
      <c r="AT393">
        <v>386</v>
      </c>
      <c r="AU393">
        <v>17.132570561669269</v>
      </c>
      <c r="AV393">
        <v>24.972828404267347</v>
      </c>
      <c r="AX393">
        <f t="shared" si="327"/>
        <v>0</v>
      </c>
      <c r="AY393">
        <f t="shared" si="328"/>
        <v>1</v>
      </c>
      <c r="AZ393">
        <f t="shared" si="329"/>
        <v>7.8402578425980778</v>
      </c>
      <c r="BC393">
        <v>386</v>
      </c>
      <c r="BD393" t="e">
        <v>#N/A</v>
      </c>
      <c r="BE393" t="e">
        <v>#N/A</v>
      </c>
      <c r="BG393" t="e">
        <f t="shared" si="330"/>
        <v>#N/A</v>
      </c>
      <c r="BH393" t="e">
        <f t="shared" si="331"/>
        <v>#N/A</v>
      </c>
      <c r="BI393" t="e">
        <f t="shared" si="332"/>
        <v>#N/A</v>
      </c>
      <c r="BL393">
        <v>386</v>
      </c>
      <c r="BM393">
        <v>28.208565436314142</v>
      </c>
      <c r="BN393">
        <v>11.601929879571076</v>
      </c>
      <c r="BP393">
        <f t="shared" si="333"/>
        <v>1</v>
      </c>
      <c r="BQ393">
        <f t="shared" si="334"/>
        <v>0</v>
      </c>
      <c r="BR393">
        <f t="shared" si="335"/>
        <v>16.606635556743065</v>
      </c>
      <c r="BU393">
        <v>386</v>
      </c>
      <c r="BV393">
        <v>18.586715855489757</v>
      </c>
      <c r="BW393">
        <v>22.002386708605357</v>
      </c>
      <c r="BY393">
        <f t="shared" si="336"/>
        <v>0</v>
      </c>
      <c r="BZ393">
        <f t="shared" si="337"/>
        <v>1</v>
      </c>
      <c r="CA393">
        <f t="shared" si="338"/>
        <v>3.4156708531155999</v>
      </c>
      <c r="CD393">
        <v>386</v>
      </c>
      <c r="CE393">
        <v>26.490143580046162</v>
      </c>
      <c r="CF393">
        <v>38.925769740388851</v>
      </c>
      <c r="CH393">
        <f t="shared" si="339"/>
        <v>0</v>
      </c>
      <c r="CI393">
        <f t="shared" si="340"/>
        <v>1</v>
      </c>
      <c r="CJ393">
        <f t="shared" si="341"/>
        <v>12.435626160342689</v>
      </c>
      <c r="CM393">
        <v>386</v>
      </c>
      <c r="CN393">
        <v>17.077357020410453</v>
      </c>
      <c r="CO393">
        <v>30.089162702263657</v>
      </c>
      <c r="CQ393">
        <f t="shared" si="342"/>
        <v>0</v>
      </c>
      <c r="CR393">
        <f t="shared" si="343"/>
        <v>1</v>
      </c>
      <c r="CS393">
        <f t="shared" si="344"/>
        <v>13.011805681853204</v>
      </c>
      <c r="CV393">
        <v>386</v>
      </c>
      <c r="CW393">
        <v>26.974361096739592</v>
      </c>
      <c r="CX393">
        <v>14.244295228154609</v>
      </c>
      <c r="CZ393">
        <f t="shared" si="345"/>
        <v>1</v>
      </c>
      <c r="DA393">
        <f t="shared" si="346"/>
        <v>0</v>
      </c>
      <c r="DB393">
        <f t="shared" si="347"/>
        <v>12.730065868584983</v>
      </c>
      <c r="DE393">
        <v>386</v>
      </c>
      <c r="DF393">
        <v>18.081513874170803</v>
      </c>
      <c r="DG393">
        <v>27.539054748410724</v>
      </c>
      <c r="DI393">
        <f t="shared" si="348"/>
        <v>0</v>
      </c>
      <c r="DJ393">
        <f t="shared" si="349"/>
        <v>1</v>
      </c>
      <c r="DK393">
        <f t="shared" si="350"/>
        <v>9.4575408742399212</v>
      </c>
      <c r="DN393">
        <v>386</v>
      </c>
      <c r="DO393">
        <v>24.434170460460869</v>
      </c>
      <c r="DP393">
        <v>13.625409484504519</v>
      </c>
      <c r="DR393">
        <f t="shared" si="351"/>
        <v>1</v>
      </c>
      <c r="DS393">
        <f t="shared" si="352"/>
        <v>0</v>
      </c>
      <c r="DT393">
        <f t="shared" si="353"/>
        <v>10.80876097595635</v>
      </c>
      <c r="DW393">
        <v>386</v>
      </c>
      <c r="DX393">
        <v>19.496753457484502</v>
      </c>
      <c r="DY393">
        <v>26.027377476328581</v>
      </c>
      <c r="EA393">
        <f t="shared" si="354"/>
        <v>0</v>
      </c>
      <c r="EB393">
        <f t="shared" si="355"/>
        <v>1</v>
      </c>
      <c r="EC393">
        <f t="shared" si="356"/>
        <v>6.5306240188440796</v>
      </c>
      <c r="EF393">
        <v>386</v>
      </c>
      <c r="EG393">
        <v>17.790544033127397</v>
      </c>
      <c r="EH393">
        <v>14.914226510701273</v>
      </c>
      <c r="EJ393">
        <f t="shared" si="357"/>
        <v>1</v>
      </c>
      <c r="EK393">
        <f t="shared" si="358"/>
        <v>0</v>
      </c>
      <c r="EL393">
        <f t="shared" si="359"/>
        <v>2.8763175224261239</v>
      </c>
      <c r="EO393">
        <v>386</v>
      </c>
      <c r="EP393">
        <v>23.907194181627826</v>
      </c>
      <c r="EQ393">
        <v>24.51897722488448</v>
      </c>
      <c r="ES393">
        <f t="shared" si="360"/>
        <v>0</v>
      </c>
      <c r="ET393">
        <f t="shared" si="361"/>
        <v>1</v>
      </c>
      <c r="EU393">
        <f t="shared" si="362"/>
        <v>0.61178304325665422</v>
      </c>
    </row>
    <row r="394" spans="1:151" x14ac:dyDescent="0.25">
      <c r="A394">
        <v>387</v>
      </c>
      <c r="B394">
        <v>16.63745203768088</v>
      </c>
      <c r="C394">
        <v>17.410559244385951</v>
      </c>
      <c r="E394">
        <f t="shared" si="312"/>
        <v>0</v>
      </c>
      <c r="F394">
        <f t="shared" si="314"/>
        <v>1</v>
      </c>
      <c r="G394">
        <f t="shared" si="313"/>
        <v>0.77310720670507038</v>
      </c>
      <c r="J394">
        <v>387</v>
      </c>
      <c r="K394">
        <v>9.5314606090398524</v>
      </c>
      <c r="L394">
        <v>29.702596156313277</v>
      </c>
      <c r="N394">
        <f t="shared" si="315"/>
        <v>0</v>
      </c>
      <c r="O394">
        <f t="shared" si="316"/>
        <v>1</v>
      </c>
      <c r="P394">
        <f t="shared" si="317"/>
        <v>20.171135547273423</v>
      </c>
      <c r="S394">
        <v>387</v>
      </c>
      <c r="T394">
        <v>22.253737302085824</v>
      </c>
      <c r="U394">
        <v>47.24878449184871</v>
      </c>
      <c r="W394">
        <f t="shared" si="318"/>
        <v>0</v>
      </c>
      <c r="X394">
        <f t="shared" si="319"/>
        <v>1</v>
      </c>
      <c r="Y394">
        <f t="shared" si="320"/>
        <v>24.995047189762886</v>
      </c>
      <c r="AB394">
        <v>387</v>
      </c>
      <c r="AC394">
        <v>12.855701070663986</v>
      </c>
      <c r="AD394">
        <v>16.807380371520804</v>
      </c>
      <c r="AF394">
        <f t="shared" si="321"/>
        <v>0</v>
      </c>
      <c r="AG394">
        <f t="shared" si="322"/>
        <v>1</v>
      </c>
      <c r="AH394">
        <f t="shared" si="323"/>
        <v>3.9516793008568172</v>
      </c>
      <c r="AK394">
        <v>387</v>
      </c>
      <c r="AL394">
        <v>13.580810533897232</v>
      </c>
      <c r="AM394">
        <v>30.430111830069322</v>
      </c>
      <c r="AO394">
        <f t="shared" si="324"/>
        <v>0</v>
      </c>
      <c r="AP394">
        <f t="shared" si="325"/>
        <v>1</v>
      </c>
      <c r="AQ394">
        <f t="shared" si="326"/>
        <v>16.84930129617209</v>
      </c>
      <c r="AT394">
        <v>387</v>
      </c>
      <c r="AU394">
        <v>11.249207439786542</v>
      </c>
      <c r="AV394">
        <v>22.025952537829138</v>
      </c>
      <c r="AX394">
        <f t="shared" si="327"/>
        <v>0</v>
      </c>
      <c r="AY394">
        <f t="shared" si="328"/>
        <v>1</v>
      </c>
      <c r="AZ394">
        <f t="shared" si="329"/>
        <v>10.776745098042596</v>
      </c>
      <c r="BC394">
        <v>387</v>
      </c>
      <c r="BD394" t="e">
        <v>#N/A</v>
      </c>
      <c r="BE394" t="e">
        <v>#N/A</v>
      </c>
      <c r="BG394" t="e">
        <f t="shared" si="330"/>
        <v>#N/A</v>
      </c>
      <c r="BH394" t="e">
        <f t="shared" si="331"/>
        <v>#N/A</v>
      </c>
      <c r="BI394" t="e">
        <f t="shared" si="332"/>
        <v>#N/A</v>
      </c>
      <c r="BL394">
        <v>387</v>
      </c>
      <c r="BM394">
        <v>29.77973874047726</v>
      </c>
      <c r="BN394">
        <v>11.570849369897719</v>
      </c>
      <c r="BP394">
        <f t="shared" si="333"/>
        <v>1</v>
      </c>
      <c r="BQ394">
        <f t="shared" si="334"/>
        <v>0</v>
      </c>
      <c r="BR394">
        <f t="shared" si="335"/>
        <v>18.208889370579541</v>
      </c>
      <c r="BU394">
        <v>387</v>
      </c>
      <c r="BV394">
        <v>10.098348196618931</v>
      </c>
      <c r="BW394">
        <v>28.028593381859743</v>
      </c>
      <c r="BY394">
        <f t="shared" si="336"/>
        <v>0</v>
      </c>
      <c r="BZ394">
        <f t="shared" si="337"/>
        <v>1</v>
      </c>
      <c r="CA394">
        <f t="shared" si="338"/>
        <v>17.930245185240814</v>
      </c>
      <c r="CD394">
        <v>387</v>
      </c>
      <c r="CE394">
        <v>25.443451147382309</v>
      </c>
      <c r="CF394">
        <v>5.1493918996560772</v>
      </c>
      <c r="CH394">
        <f t="shared" si="339"/>
        <v>1</v>
      </c>
      <c r="CI394">
        <f t="shared" si="340"/>
        <v>0</v>
      </c>
      <c r="CJ394">
        <f t="shared" si="341"/>
        <v>20.294059247726231</v>
      </c>
      <c r="CM394">
        <v>387</v>
      </c>
      <c r="CN394">
        <v>22.244261276275751</v>
      </c>
      <c r="CO394">
        <v>25.336608545803589</v>
      </c>
      <c r="CQ394">
        <f t="shared" si="342"/>
        <v>0</v>
      </c>
      <c r="CR394">
        <f t="shared" si="343"/>
        <v>1</v>
      </c>
      <c r="CS394">
        <f t="shared" si="344"/>
        <v>3.0923472695278384</v>
      </c>
      <c r="CV394">
        <v>387</v>
      </c>
      <c r="CW394">
        <v>23.570392202603806</v>
      </c>
      <c r="CX394">
        <v>20.912709609336247</v>
      </c>
      <c r="CZ394">
        <f t="shared" si="345"/>
        <v>1</v>
      </c>
      <c r="DA394">
        <f t="shared" si="346"/>
        <v>0</v>
      </c>
      <c r="DB394">
        <f t="shared" si="347"/>
        <v>2.657682593267559</v>
      </c>
      <c r="DE394">
        <v>387</v>
      </c>
      <c r="DF394">
        <v>25.612379757920053</v>
      </c>
      <c r="DG394">
        <v>23.122655489831718</v>
      </c>
      <c r="DI394">
        <f t="shared" si="348"/>
        <v>1</v>
      </c>
      <c r="DJ394">
        <f t="shared" si="349"/>
        <v>0</v>
      </c>
      <c r="DK394">
        <f t="shared" si="350"/>
        <v>2.4897242680883345</v>
      </c>
      <c r="DN394">
        <v>387</v>
      </c>
      <c r="DO394">
        <v>17.382678480349107</v>
      </c>
      <c r="DP394">
        <v>15.669632243260104</v>
      </c>
      <c r="DR394">
        <f t="shared" si="351"/>
        <v>1</v>
      </c>
      <c r="DS394">
        <f t="shared" si="352"/>
        <v>0</v>
      </c>
      <c r="DT394">
        <f t="shared" si="353"/>
        <v>1.7130462370890029</v>
      </c>
      <c r="DW394">
        <v>387</v>
      </c>
      <c r="DX394">
        <v>26.046020340705383</v>
      </c>
      <c r="DY394">
        <v>24.200960316217746</v>
      </c>
      <c r="EA394">
        <f t="shared" si="354"/>
        <v>1</v>
      </c>
      <c r="EB394">
        <f t="shared" si="355"/>
        <v>0</v>
      </c>
      <c r="EC394">
        <f t="shared" si="356"/>
        <v>1.845060024487637</v>
      </c>
      <c r="EF394">
        <v>387</v>
      </c>
      <c r="EG394">
        <v>17.252253614092609</v>
      </c>
      <c r="EH394">
        <v>11.666790874797568</v>
      </c>
      <c r="EJ394">
        <f t="shared" si="357"/>
        <v>1</v>
      </c>
      <c r="EK394">
        <f t="shared" si="358"/>
        <v>0</v>
      </c>
      <c r="EL394">
        <f t="shared" si="359"/>
        <v>5.5854627392950409</v>
      </c>
      <c r="EO394">
        <v>387</v>
      </c>
      <c r="EP394">
        <v>22.238261197127276</v>
      </c>
      <c r="EQ394">
        <v>25.894925145703603</v>
      </c>
      <c r="ES394">
        <f t="shared" si="360"/>
        <v>0</v>
      </c>
      <c r="ET394">
        <f t="shared" si="361"/>
        <v>1</v>
      </c>
      <c r="EU394">
        <f t="shared" si="362"/>
        <v>3.6566639485763268</v>
      </c>
    </row>
    <row r="395" spans="1:151" x14ac:dyDescent="0.25">
      <c r="A395">
        <v>388</v>
      </c>
      <c r="B395">
        <v>3.2625168034064167</v>
      </c>
      <c r="C395">
        <v>31.84515893497101</v>
      </c>
      <c r="E395">
        <f t="shared" si="312"/>
        <v>0</v>
      </c>
      <c r="F395">
        <f t="shared" si="314"/>
        <v>1</v>
      </c>
      <c r="G395">
        <f t="shared" si="313"/>
        <v>28.582642131564594</v>
      </c>
      <c r="J395">
        <v>388</v>
      </c>
      <c r="K395">
        <v>25.361751643276495</v>
      </c>
      <c r="L395">
        <v>21.314210996281595</v>
      </c>
      <c r="N395">
        <f t="shared" si="315"/>
        <v>1</v>
      </c>
      <c r="O395">
        <f t="shared" si="316"/>
        <v>0</v>
      </c>
      <c r="P395">
        <f t="shared" si="317"/>
        <v>4.0475406469949</v>
      </c>
      <c r="S395">
        <v>388</v>
      </c>
      <c r="T395">
        <v>17.314885142111223</v>
      </c>
      <c r="U395">
        <v>45.738672223383475</v>
      </c>
      <c r="W395">
        <f t="shared" si="318"/>
        <v>0</v>
      </c>
      <c r="X395">
        <f t="shared" si="319"/>
        <v>1</v>
      </c>
      <c r="Y395">
        <f t="shared" si="320"/>
        <v>28.423787081272252</v>
      </c>
      <c r="AB395">
        <v>388</v>
      </c>
      <c r="AC395">
        <v>16.138875503190242</v>
      </c>
      <c r="AD395">
        <v>18.16876503677511</v>
      </c>
      <c r="AF395">
        <f t="shared" si="321"/>
        <v>0</v>
      </c>
      <c r="AG395">
        <f t="shared" si="322"/>
        <v>1</v>
      </c>
      <c r="AH395">
        <f t="shared" si="323"/>
        <v>2.0298895335848677</v>
      </c>
      <c r="AK395">
        <v>388</v>
      </c>
      <c r="AL395">
        <v>13.718761456198044</v>
      </c>
      <c r="AM395">
        <v>36.586192718840977</v>
      </c>
      <c r="AO395">
        <f t="shared" si="324"/>
        <v>0</v>
      </c>
      <c r="AP395">
        <f t="shared" si="325"/>
        <v>1</v>
      </c>
      <c r="AQ395">
        <f t="shared" si="326"/>
        <v>22.867431262642931</v>
      </c>
      <c r="AT395">
        <v>388</v>
      </c>
      <c r="AU395">
        <v>18.32453975864475</v>
      </c>
      <c r="AV395">
        <v>16.204274838801553</v>
      </c>
      <c r="AX395">
        <f t="shared" si="327"/>
        <v>1</v>
      </c>
      <c r="AY395">
        <f t="shared" si="328"/>
        <v>0</v>
      </c>
      <c r="AZ395">
        <f t="shared" si="329"/>
        <v>2.1202649198431978</v>
      </c>
      <c r="BC395">
        <v>388</v>
      </c>
      <c r="BD395" t="e">
        <v>#N/A</v>
      </c>
      <c r="BE395" t="e">
        <v>#N/A</v>
      </c>
      <c r="BG395" t="e">
        <f t="shared" si="330"/>
        <v>#N/A</v>
      </c>
      <c r="BH395" t="e">
        <f t="shared" si="331"/>
        <v>#N/A</v>
      </c>
      <c r="BI395" t="e">
        <f t="shared" si="332"/>
        <v>#N/A</v>
      </c>
      <c r="BL395">
        <v>388</v>
      </c>
      <c r="BM395">
        <v>17.197601726235369</v>
      </c>
      <c r="BN395">
        <v>9.0885250362346746</v>
      </c>
      <c r="BP395">
        <f t="shared" si="333"/>
        <v>1</v>
      </c>
      <c r="BQ395">
        <f t="shared" si="334"/>
        <v>0</v>
      </c>
      <c r="BR395">
        <f t="shared" si="335"/>
        <v>8.1090766900006948</v>
      </c>
      <c r="BU395">
        <v>388</v>
      </c>
      <c r="BV395">
        <v>17.443239515399917</v>
      </c>
      <c r="BW395">
        <v>20.854747228555098</v>
      </c>
      <c r="BY395">
        <f t="shared" si="336"/>
        <v>0</v>
      </c>
      <c r="BZ395">
        <f t="shared" si="337"/>
        <v>1</v>
      </c>
      <c r="CA395">
        <f t="shared" si="338"/>
        <v>3.4115077131551814</v>
      </c>
      <c r="CD395">
        <v>388</v>
      </c>
      <c r="CE395">
        <v>31.876551804685874</v>
      </c>
      <c r="CF395">
        <v>26.031181673135556</v>
      </c>
      <c r="CH395">
        <f t="shared" si="339"/>
        <v>1</v>
      </c>
      <c r="CI395">
        <f t="shared" si="340"/>
        <v>0</v>
      </c>
      <c r="CJ395">
        <f t="shared" si="341"/>
        <v>5.8453701315503181</v>
      </c>
      <c r="CM395">
        <v>388</v>
      </c>
      <c r="CN395">
        <v>21.106690690367579</v>
      </c>
      <c r="CO395">
        <v>23.906584240976279</v>
      </c>
      <c r="CQ395">
        <f t="shared" si="342"/>
        <v>0</v>
      </c>
      <c r="CR395">
        <f t="shared" si="343"/>
        <v>1</v>
      </c>
      <c r="CS395">
        <f t="shared" si="344"/>
        <v>2.7998935506087008</v>
      </c>
      <c r="CV395">
        <v>388</v>
      </c>
      <c r="CW395">
        <v>22.230328153854284</v>
      </c>
      <c r="CX395">
        <v>13.86589374167318</v>
      </c>
      <c r="CZ395">
        <f t="shared" si="345"/>
        <v>1</v>
      </c>
      <c r="DA395">
        <f t="shared" si="346"/>
        <v>0</v>
      </c>
      <c r="DB395">
        <f t="shared" si="347"/>
        <v>8.3644344121811045</v>
      </c>
      <c r="DE395">
        <v>388</v>
      </c>
      <c r="DF395">
        <v>10.543260144370658</v>
      </c>
      <c r="DG395">
        <v>29.999670333141509</v>
      </c>
      <c r="DI395">
        <f t="shared" si="348"/>
        <v>0</v>
      </c>
      <c r="DJ395">
        <f t="shared" si="349"/>
        <v>1</v>
      </c>
      <c r="DK395">
        <f t="shared" si="350"/>
        <v>19.456410188770853</v>
      </c>
      <c r="DN395">
        <v>388</v>
      </c>
      <c r="DO395">
        <v>21.401078047993217</v>
      </c>
      <c r="DP395">
        <v>22.265186569595933</v>
      </c>
      <c r="DR395">
        <f t="shared" si="351"/>
        <v>0</v>
      </c>
      <c r="DS395">
        <f t="shared" si="352"/>
        <v>1</v>
      </c>
      <c r="DT395">
        <f t="shared" si="353"/>
        <v>0.86410852160271645</v>
      </c>
      <c r="DW395">
        <v>388</v>
      </c>
      <c r="DX395">
        <v>21.314335347633158</v>
      </c>
      <c r="DY395">
        <v>20.90014948075644</v>
      </c>
      <c r="EA395">
        <f t="shared" si="354"/>
        <v>1</v>
      </c>
      <c r="EB395">
        <f t="shared" si="355"/>
        <v>0</v>
      </c>
      <c r="EC395">
        <f t="shared" si="356"/>
        <v>0.41418586687671777</v>
      </c>
      <c r="EF395">
        <v>388</v>
      </c>
      <c r="EG395">
        <v>23.187268335972309</v>
      </c>
      <c r="EH395">
        <v>6.4717067754145194</v>
      </c>
      <c r="EJ395">
        <f t="shared" si="357"/>
        <v>1</v>
      </c>
      <c r="EK395">
        <f t="shared" si="358"/>
        <v>0</v>
      </c>
      <c r="EL395">
        <f t="shared" si="359"/>
        <v>16.715561560557788</v>
      </c>
      <c r="EO395">
        <v>388</v>
      </c>
      <c r="EP395">
        <v>24.373508469134315</v>
      </c>
      <c r="EQ395">
        <v>27.038889772266629</v>
      </c>
      <c r="ES395">
        <f t="shared" si="360"/>
        <v>0</v>
      </c>
      <c r="ET395">
        <f t="shared" si="361"/>
        <v>1</v>
      </c>
      <c r="EU395">
        <f t="shared" si="362"/>
        <v>2.6653813031323139</v>
      </c>
    </row>
    <row r="396" spans="1:151" x14ac:dyDescent="0.25">
      <c r="A396">
        <v>389</v>
      </c>
      <c r="B396">
        <v>12.45688107059485</v>
      </c>
      <c r="C396">
        <v>21.392349060968566</v>
      </c>
      <c r="E396">
        <f t="shared" si="312"/>
        <v>0</v>
      </c>
      <c r="F396">
        <f t="shared" si="314"/>
        <v>1</v>
      </c>
      <c r="G396">
        <f t="shared" si="313"/>
        <v>8.9354679903737164</v>
      </c>
      <c r="J396">
        <v>389</v>
      </c>
      <c r="K396">
        <v>26.176361826580518</v>
      </c>
      <c r="L396">
        <v>26.136171166290705</v>
      </c>
      <c r="N396">
        <f t="shared" si="315"/>
        <v>1</v>
      </c>
      <c r="O396">
        <f t="shared" si="316"/>
        <v>0</v>
      </c>
      <c r="P396">
        <f t="shared" si="317"/>
        <v>4.0190660289812996E-2</v>
      </c>
      <c r="S396">
        <v>389</v>
      </c>
      <c r="T396">
        <v>14.230578486981765</v>
      </c>
      <c r="U396">
        <v>19.720022665176927</v>
      </c>
      <c r="W396">
        <f t="shared" si="318"/>
        <v>0</v>
      </c>
      <c r="X396">
        <f t="shared" si="319"/>
        <v>1</v>
      </c>
      <c r="Y396">
        <f t="shared" si="320"/>
        <v>5.4894441781951624</v>
      </c>
      <c r="AB396">
        <v>389</v>
      </c>
      <c r="AC396">
        <v>20.322385281448607</v>
      </c>
      <c r="AD396">
        <v>19.238350533129204</v>
      </c>
      <c r="AF396">
        <f t="shared" si="321"/>
        <v>1</v>
      </c>
      <c r="AG396">
        <f t="shared" si="322"/>
        <v>0</v>
      </c>
      <c r="AH396">
        <f t="shared" si="323"/>
        <v>1.0840347483194037</v>
      </c>
      <c r="AK396">
        <v>389</v>
      </c>
      <c r="AL396">
        <v>25.933200095435225</v>
      </c>
      <c r="AM396">
        <v>42.137130809592207</v>
      </c>
      <c r="AO396">
        <f t="shared" si="324"/>
        <v>0</v>
      </c>
      <c r="AP396">
        <f t="shared" si="325"/>
        <v>1</v>
      </c>
      <c r="AQ396">
        <f t="shared" si="326"/>
        <v>16.203930714156982</v>
      </c>
      <c r="AT396">
        <v>389</v>
      </c>
      <c r="AU396">
        <v>18.822965378351924</v>
      </c>
      <c r="AV396">
        <v>19.716408591713261</v>
      </c>
      <c r="AX396">
        <f t="shared" si="327"/>
        <v>0</v>
      </c>
      <c r="AY396">
        <f t="shared" si="328"/>
        <v>1</v>
      </c>
      <c r="AZ396">
        <f t="shared" si="329"/>
        <v>0.89344321336133703</v>
      </c>
      <c r="BC396">
        <v>389</v>
      </c>
      <c r="BD396" t="e">
        <v>#N/A</v>
      </c>
      <c r="BE396" t="e">
        <v>#N/A</v>
      </c>
      <c r="BG396" t="e">
        <f t="shared" si="330"/>
        <v>#N/A</v>
      </c>
      <c r="BH396" t="e">
        <f t="shared" si="331"/>
        <v>#N/A</v>
      </c>
      <c r="BI396" t="e">
        <f t="shared" si="332"/>
        <v>#N/A</v>
      </c>
      <c r="BL396">
        <v>389</v>
      </c>
      <c r="BM396">
        <v>22.782068435363538</v>
      </c>
      <c r="BN396">
        <v>8.535689095856501</v>
      </c>
      <c r="BP396">
        <f t="shared" si="333"/>
        <v>1</v>
      </c>
      <c r="BQ396">
        <f t="shared" si="334"/>
        <v>0</v>
      </c>
      <c r="BR396">
        <f t="shared" si="335"/>
        <v>14.246379339507037</v>
      </c>
      <c r="BU396">
        <v>389</v>
      </c>
      <c r="BV396">
        <v>23.697270767836237</v>
      </c>
      <c r="BW396">
        <v>24.387698854418282</v>
      </c>
      <c r="BY396">
        <f t="shared" si="336"/>
        <v>0</v>
      </c>
      <c r="BZ396">
        <f t="shared" si="337"/>
        <v>1</v>
      </c>
      <c r="CA396">
        <f t="shared" si="338"/>
        <v>0.69042808658204535</v>
      </c>
      <c r="CD396">
        <v>389</v>
      </c>
      <c r="CE396">
        <v>32.052744579306157</v>
      </c>
      <c r="CF396">
        <v>28.165403684419033</v>
      </c>
      <c r="CH396">
        <f t="shared" si="339"/>
        <v>1</v>
      </c>
      <c r="CI396">
        <f t="shared" si="340"/>
        <v>0</v>
      </c>
      <c r="CJ396">
        <f t="shared" si="341"/>
        <v>3.8873408948871244</v>
      </c>
      <c r="CM396">
        <v>389</v>
      </c>
      <c r="CN396">
        <v>16.709924876903575</v>
      </c>
      <c r="CO396">
        <v>20.022446601659194</v>
      </c>
      <c r="CQ396">
        <f t="shared" si="342"/>
        <v>0</v>
      </c>
      <c r="CR396">
        <f t="shared" si="343"/>
        <v>1</v>
      </c>
      <c r="CS396">
        <f t="shared" si="344"/>
        <v>3.3125217247556193</v>
      </c>
      <c r="CV396">
        <v>389</v>
      </c>
      <c r="CW396">
        <v>24.035503544096652</v>
      </c>
      <c r="CX396">
        <v>18.075955976122003</v>
      </c>
      <c r="CZ396">
        <f t="shared" si="345"/>
        <v>1</v>
      </c>
      <c r="DA396">
        <f t="shared" si="346"/>
        <v>0</v>
      </c>
      <c r="DB396">
        <f t="shared" si="347"/>
        <v>5.9595475679746492</v>
      </c>
      <c r="DE396">
        <v>389</v>
      </c>
      <c r="DF396">
        <v>20.359616616108081</v>
      </c>
      <c r="DG396">
        <v>27.956933898463205</v>
      </c>
      <c r="DI396">
        <f t="shared" si="348"/>
        <v>0</v>
      </c>
      <c r="DJ396">
        <f t="shared" si="349"/>
        <v>1</v>
      </c>
      <c r="DK396">
        <f t="shared" si="350"/>
        <v>7.5973172823551245</v>
      </c>
      <c r="DN396">
        <v>389</v>
      </c>
      <c r="DO396">
        <v>22.318626524185891</v>
      </c>
      <c r="DP396">
        <v>17.19770283455744</v>
      </c>
      <c r="DR396">
        <f t="shared" si="351"/>
        <v>1</v>
      </c>
      <c r="DS396">
        <f t="shared" si="352"/>
        <v>0</v>
      </c>
      <c r="DT396">
        <f t="shared" si="353"/>
        <v>5.1209236896284516</v>
      </c>
      <c r="DW396">
        <v>389</v>
      </c>
      <c r="DX396">
        <v>26.938473829802838</v>
      </c>
      <c r="DY396">
        <v>32.405699727706612</v>
      </c>
      <c r="EA396">
        <f t="shared" si="354"/>
        <v>0</v>
      </c>
      <c r="EB396">
        <f t="shared" si="355"/>
        <v>1</v>
      </c>
      <c r="EC396">
        <f t="shared" si="356"/>
        <v>5.4672258979037736</v>
      </c>
      <c r="EF396">
        <v>389</v>
      </c>
      <c r="EG396">
        <v>19.858332147990495</v>
      </c>
      <c r="EH396">
        <v>15.405879818728565</v>
      </c>
      <c r="EJ396">
        <f t="shared" si="357"/>
        <v>1</v>
      </c>
      <c r="EK396">
        <f t="shared" si="358"/>
        <v>0</v>
      </c>
      <c r="EL396">
        <f t="shared" si="359"/>
        <v>4.4524523292619307</v>
      </c>
      <c r="EO396">
        <v>389</v>
      </c>
      <c r="EP396">
        <v>19.823869493086608</v>
      </c>
      <c r="EQ396">
        <v>23.76196203302807</v>
      </c>
      <c r="ES396">
        <f t="shared" si="360"/>
        <v>0</v>
      </c>
      <c r="ET396">
        <f t="shared" si="361"/>
        <v>1</v>
      </c>
      <c r="EU396">
        <f t="shared" si="362"/>
        <v>3.9380925399414615</v>
      </c>
    </row>
    <row r="397" spans="1:151" x14ac:dyDescent="0.25">
      <c r="A397">
        <v>390</v>
      </c>
      <c r="B397">
        <v>12.392294893966719</v>
      </c>
      <c r="C397">
        <v>28.008353924682826</v>
      </c>
      <c r="E397">
        <f t="shared" si="312"/>
        <v>0</v>
      </c>
      <c r="F397">
        <f t="shared" si="314"/>
        <v>1</v>
      </c>
      <c r="G397">
        <f t="shared" si="313"/>
        <v>15.616059030716107</v>
      </c>
      <c r="J397">
        <v>390</v>
      </c>
      <c r="K397">
        <v>23.059539049652912</v>
      </c>
      <c r="L397">
        <v>31.214171434429417</v>
      </c>
      <c r="N397">
        <f t="shared" si="315"/>
        <v>0</v>
      </c>
      <c r="O397">
        <f t="shared" si="316"/>
        <v>1</v>
      </c>
      <c r="P397">
        <f t="shared" si="317"/>
        <v>8.1546323847765052</v>
      </c>
      <c r="S397">
        <v>390</v>
      </c>
      <c r="T397">
        <v>17.645847205276052</v>
      </c>
      <c r="U397">
        <v>4.9124943420855409</v>
      </c>
      <c r="W397">
        <f t="shared" si="318"/>
        <v>1</v>
      </c>
      <c r="X397">
        <f t="shared" si="319"/>
        <v>0</v>
      </c>
      <c r="Y397">
        <f t="shared" si="320"/>
        <v>12.733352863190511</v>
      </c>
      <c r="AB397">
        <v>390</v>
      </c>
      <c r="AC397">
        <v>29.151278999189891</v>
      </c>
      <c r="AD397">
        <v>15.658727879691215</v>
      </c>
      <c r="AF397">
        <f t="shared" si="321"/>
        <v>1</v>
      </c>
      <c r="AG397">
        <f t="shared" si="322"/>
        <v>0</v>
      </c>
      <c r="AH397">
        <f t="shared" si="323"/>
        <v>13.492551119498676</v>
      </c>
      <c r="AK397">
        <v>390</v>
      </c>
      <c r="AL397">
        <v>10.768041688355398</v>
      </c>
      <c r="AM397">
        <v>37.499839522779368</v>
      </c>
      <c r="AO397">
        <f t="shared" si="324"/>
        <v>0</v>
      </c>
      <c r="AP397">
        <f t="shared" si="325"/>
        <v>1</v>
      </c>
      <c r="AQ397">
        <f t="shared" si="326"/>
        <v>26.731797834423972</v>
      </c>
      <c r="AT397">
        <v>390</v>
      </c>
      <c r="AU397">
        <v>15.128839113265897</v>
      </c>
      <c r="AV397">
        <v>25.060147610283114</v>
      </c>
      <c r="AX397">
        <f t="shared" si="327"/>
        <v>0</v>
      </c>
      <c r="AY397">
        <f t="shared" si="328"/>
        <v>1</v>
      </c>
      <c r="AZ397">
        <f t="shared" si="329"/>
        <v>9.9313084970172163</v>
      </c>
      <c r="BC397">
        <v>390</v>
      </c>
      <c r="BD397" t="e">
        <v>#N/A</v>
      </c>
      <c r="BE397" t="e">
        <v>#N/A</v>
      </c>
      <c r="BG397" t="e">
        <f t="shared" si="330"/>
        <v>#N/A</v>
      </c>
      <c r="BH397" t="e">
        <f t="shared" si="331"/>
        <v>#N/A</v>
      </c>
      <c r="BI397" t="e">
        <f t="shared" si="332"/>
        <v>#N/A</v>
      </c>
      <c r="BL397">
        <v>390</v>
      </c>
      <c r="BM397">
        <v>20.901378886011486</v>
      </c>
      <c r="BN397">
        <v>14.444202754377292</v>
      </c>
      <c r="BP397">
        <f t="shared" si="333"/>
        <v>1</v>
      </c>
      <c r="BQ397">
        <f t="shared" si="334"/>
        <v>0</v>
      </c>
      <c r="BR397">
        <f t="shared" si="335"/>
        <v>6.4571761316341938</v>
      </c>
      <c r="BU397">
        <v>390</v>
      </c>
      <c r="BV397">
        <v>18.051749615487807</v>
      </c>
      <c r="BW397">
        <v>25.178915814932711</v>
      </c>
      <c r="BY397">
        <f t="shared" si="336"/>
        <v>0</v>
      </c>
      <c r="BZ397">
        <f t="shared" si="337"/>
        <v>1</v>
      </c>
      <c r="CA397">
        <f t="shared" si="338"/>
        <v>7.127166199444904</v>
      </c>
      <c r="CD397">
        <v>390</v>
      </c>
      <c r="CE397">
        <v>14.312440234318618</v>
      </c>
      <c r="CF397">
        <v>12.464738385204836</v>
      </c>
      <c r="CH397">
        <f t="shared" si="339"/>
        <v>1</v>
      </c>
      <c r="CI397">
        <f t="shared" si="340"/>
        <v>0</v>
      </c>
      <c r="CJ397">
        <f t="shared" si="341"/>
        <v>1.8477018491137827</v>
      </c>
      <c r="CM397">
        <v>390</v>
      </c>
      <c r="CN397">
        <v>21.563105803851222</v>
      </c>
      <c r="CO397">
        <v>16.474530865627422</v>
      </c>
      <c r="CQ397">
        <f t="shared" si="342"/>
        <v>1</v>
      </c>
      <c r="CR397">
        <f t="shared" si="343"/>
        <v>0</v>
      </c>
      <c r="CS397">
        <f t="shared" si="344"/>
        <v>5.0885749382238004</v>
      </c>
      <c r="CV397">
        <v>390</v>
      </c>
      <c r="CW397">
        <v>17.009774516420769</v>
      </c>
      <c r="CX397">
        <v>12.970375779353176</v>
      </c>
      <c r="CZ397">
        <f t="shared" si="345"/>
        <v>1</v>
      </c>
      <c r="DA397">
        <f t="shared" si="346"/>
        <v>0</v>
      </c>
      <c r="DB397">
        <f t="shared" si="347"/>
        <v>4.039398737067593</v>
      </c>
      <c r="DE397">
        <v>390</v>
      </c>
      <c r="DF397">
        <v>23.597211905132468</v>
      </c>
      <c r="DG397">
        <v>6.4568716826207861</v>
      </c>
      <c r="DI397">
        <f t="shared" si="348"/>
        <v>1</v>
      </c>
      <c r="DJ397">
        <f t="shared" si="349"/>
        <v>0</v>
      </c>
      <c r="DK397">
        <f t="shared" si="350"/>
        <v>17.140340222511682</v>
      </c>
      <c r="DN397">
        <v>390</v>
      </c>
      <c r="DO397">
        <v>22.664396743168535</v>
      </c>
      <c r="DP397">
        <v>30.870358700676103</v>
      </c>
      <c r="DR397">
        <f t="shared" si="351"/>
        <v>0</v>
      </c>
      <c r="DS397">
        <f t="shared" si="352"/>
        <v>1</v>
      </c>
      <c r="DT397">
        <f t="shared" si="353"/>
        <v>8.2059619575075686</v>
      </c>
      <c r="DW397">
        <v>390</v>
      </c>
      <c r="DX397">
        <v>13.287411897185432</v>
      </c>
      <c r="DY397">
        <v>14.171914187721766</v>
      </c>
      <c r="EA397">
        <f t="shared" si="354"/>
        <v>0</v>
      </c>
      <c r="EB397">
        <f t="shared" si="355"/>
        <v>1</v>
      </c>
      <c r="EC397">
        <f t="shared" si="356"/>
        <v>0.884502290536334</v>
      </c>
      <c r="EF397">
        <v>390</v>
      </c>
      <c r="EG397">
        <v>25.521911254188581</v>
      </c>
      <c r="EH397">
        <v>15.342838062362461</v>
      </c>
      <c r="EJ397">
        <f t="shared" si="357"/>
        <v>1</v>
      </c>
      <c r="EK397">
        <f t="shared" si="358"/>
        <v>0</v>
      </c>
      <c r="EL397">
        <f t="shared" si="359"/>
        <v>10.17907319182612</v>
      </c>
      <c r="EO397">
        <v>390</v>
      </c>
      <c r="EP397">
        <v>24.597389835282261</v>
      </c>
      <c r="EQ397">
        <v>25.964350543023784</v>
      </c>
      <c r="ES397">
        <f t="shared" si="360"/>
        <v>0</v>
      </c>
      <c r="ET397">
        <f t="shared" si="361"/>
        <v>1</v>
      </c>
      <c r="EU397">
        <f t="shared" si="362"/>
        <v>1.3669607077415229</v>
      </c>
    </row>
    <row r="398" spans="1:151" x14ac:dyDescent="0.25">
      <c r="A398">
        <v>391</v>
      </c>
      <c r="B398">
        <v>11.343046686189217</v>
      </c>
      <c r="C398">
        <v>18.711110228196933</v>
      </c>
      <c r="E398">
        <f t="shared" si="312"/>
        <v>0</v>
      </c>
      <c r="F398">
        <f t="shared" si="314"/>
        <v>1</v>
      </c>
      <c r="G398">
        <f t="shared" si="313"/>
        <v>7.3680635420077163</v>
      </c>
      <c r="J398">
        <v>391</v>
      </c>
      <c r="K398">
        <v>27.54047638078567</v>
      </c>
      <c r="L398">
        <v>17.579966328785261</v>
      </c>
      <c r="N398">
        <f t="shared" si="315"/>
        <v>1</v>
      </c>
      <c r="O398">
        <f t="shared" si="316"/>
        <v>0</v>
      </c>
      <c r="P398">
        <f t="shared" si="317"/>
        <v>9.9605100520004086</v>
      </c>
      <c r="S398">
        <v>391</v>
      </c>
      <c r="T398">
        <v>23.111537187751633</v>
      </c>
      <c r="U398">
        <v>45.81695773489075</v>
      </c>
      <c r="W398">
        <f t="shared" si="318"/>
        <v>0</v>
      </c>
      <c r="X398">
        <f t="shared" si="319"/>
        <v>1</v>
      </c>
      <c r="Y398">
        <f t="shared" si="320"/>
        <v>22.705420547139116</v>
      </c>
      <c r="AB398">
        <v>391</v>
      </c>
      <c r="AC398">
        <v>18.469184643231863</v>
      </c>
      <c r="AD398">
        <v>15.989650810454446</v>
      </c>
      <c r="AF398">
        <f t="shared" si="321"/>
        <v>1</v>
      </c>
      <c r="AG398">
        <f t="shared" si="322"/>
        <v>0</v>
      </c>
      <c r="AH398">
        <f t="shared" si="323"/>
        <v>2.4795338327774168</v>
      </c>
      <c r="AK398">
        <v>391</v>
      </c>
      <c r="AL398">
        <v>18.336233572058987</v>
      </c>
      <c r="AM398">
        <v>35.395253718518838</v>
      </c>
      <c r="AO398">
        <f t="shared" si="324"/>
        <v>0</v>
      </c>
      <c r="AP398">
        <f t="shared" si="325"/>
        <v>1</v>
      </c>
      <c r="AQ398">
        <f t="shared" si="326"/>
        <v>17.059020146459851</v>
      </c>
      <c r="AT398">
        <v>391</v>
      </c>
      <c r="AU398">
        <v>19.382748637574821</v>
      </c>
      <c r="AV398">
        <v>23.503797270258797</v>
      </c>
      <c r="AX398">
        <f t="shared" si="327"/>
        <v>0</v>
      </c>
      <c r="AY398">
        <f t="shared" si="328"/>
        <v>1</v>
      </c>
      <c r="AZ398">
        <f t="shared" si="329"/>
        <v>4.1210486326839764</v>
      </c>
      <c r="BC398">
        <v>391</v>
      </c>
      <c r="BD398" t="e">
        <v>#N/A</v>
      </c>
      <c r="BE398" t="e">
        <v>#N/A</v>
      </c>
      <c r="BG398" t="e">
        <f t="shared" si="330"/>
        <v>#N/A</v>
      </c>
      <c r="BH398" t="e">
        <f t="shared" si="331"/>
        <v>#N/A</v>
      </c>
      <c r="BI398" t="e">
        <f t="shared" si="332"/>
        <v>#N/A</v>
      </c>
      <c r="BL398">
        <v>391</v>
      </c>
      <c r="BM398">
        <v>27.237729326635769</v>
      </c>
      <c r="BN398">
        <v>10.318350491249275</v>
      </c>
      <c r="BP398">
        <f t="shared" si="333"/>
        <v>1</v>
      </c>
      <c r="BQ398">
        <f t="shared" si="334"/>
        <v>0</v>
      </c>
      <c r="BR398">
        <f t="shared" si="335"/>
        <v>16.919378835386496</v>
      </c>
      <c r="BU398">
        <v>391</v>
      </c>
      <c r="BV398">
        <v>23.229536318011554</v>
      </c>
      <c r="BW398">
        <v>23.666503413370553</v>
      </c>
      <c r="BY398">
        <f t="shared" si="336"/>
        <v>0</v>
      </c>
      <c r="BZ398">
        <f t="shared" si="337"/>
        <v>1</v>
      </c>
      <c r="CA398">
        <f t="shared" si="338"/>
        <v>0.43696709535899814</v>
      </c>
      <c r="CD398">
        <v>391</v>
      </c>
      <c r="CE398">
        <v>12.61936285529324</v>
      </c>
      <c r="CF398">
        <v>30.937056381012226</v>
      </c>
      <c r="CH398">
        <f t="shared" si="339"/>
        <v>0</v>
      </c>
      <c r="CI398">
        <f t="shared" si="340"/>
        <v>1</v>
      </c>
      <c r="CJ398">
        <f t="shared" si="341"/>
        <v>18.317693525718987</v>
      </c>
      <c r="CM398">
        <v>391</v>
      </c>
      <c r="CN398">
        <v>18.866019394474282</v>
      </c>
      <c r="CO398">
        <v>16.562896055638848</v>
      </c>
      <c r="CQ398">
        <f t="shared" si="342"/>
        <v>1</v>
      </c>
      <c r="CR398">
        <f t="shared" si="343"/>
        <v>0</v>
      </c>
      <c r="CS398">
        <f t="shared" si="344"/>
        <v>2.3031233388354337</v>
      </c>
      <c r="CV398">
        <v>391</v>
      </c>
      <c r="CW398">
        <v>22.819516872910292</v>
      </c>
      <c r="CX398">
        <v>14.714360461960755</v>
      </c>
      <c r="CZ398">
        <f t="shared" si="345"/>
        <v>1</v>
      </c>
      <c r="DA398">
        <f t="shared" si="346"/>
        <v>0</v>
      </c>
      <c r="DB398">
        <f t="shared" si="347"/>
        <v>8.1051564109495366</v>
      </c>
      <c r="DE398">
        <v>391</v>
      </c>
      <c r="DF398">
        <v>1.8254338835818373</v>
      </c>
      <c r="DG398">
        <v>24.722818479860251</v>
      </c>
      <c r="DI398">
        <f t="shared" si="348"/>
        <v>0</v>
      </c>
      <c r="DJ398">
        <f t="shared" si="349"/>
        <v>1</v>
      </c>
      <c r="DK398">
        <f t="shared" si="350"/>
        <v>22.897384596278414</v>
      </c>
      <c r="DN398">
        <v>391</v>
      </c>
      <c r="DO398">
        <v>24.460802612526393</v>
      </c>
      <c r="DP398">
        <v>25.626266239929944</v>
      </c>
      <c r="DR398">
        <f t="shared" si="351"/>
        <v>0</v>
      </c>
      <c r="DS398">
        <f t="shared" si="352"/>
        <v>1</v>
      </c>
      <c r="DT398">
        <f t="shared" si="353"/>
        <v>1.1654636274035504</v>
      </c>
      <c r="DW398">
        <v>391</v>
      </c>
      <c r="DX398">
        <v>22.342083504691015</v>
      </c>
      <c r="DY398">
        <v>17.631673989686341</v>
      </c>
      <c r="EA398">
        <f t="shared" si="354"/>
        <v>1</v>
      </c>
      <c r="EB398">
        <f t="shared" si="355"/>
        <v>0</v>
      </c>
      <c r="EC398">
        <f t="shared" si="356"/>
        <v>4.7104095150046739</v>
      </c>
      <c r="EF398">
        <v>391</v>
      </c>
      <c r="EG398">
        <v>20.13362633451915</v>
      </c>
      <c r="EH398">
        <v>16.141302299654175</v>
      </c>
      <c r="EJ398">
        <f t="shared" si="357"/>
        <v>1</v>
      </c>
      <c r="EK398">
        <f t="shared" si="358"/>
        <v>0</v>
      </c>
      <c r="EL398">
        <f t="shared" si="359"/>
        <v>3.9923240348649749</v>
      </c>
      <c r="EO398">
        <v>391</v>
      </c>
      <c r="EP398">
        <v>20.819638038939374</v>
      </c>
      <c r="EQ398">
        <v>30.151462533028937</v>
      </c>
      <c r="ES398">
        <f t="shared" si="360"/>
        <v>0</v>
      </c>
      <c r="ET398">
        <f t="shared" si="361"/>
        <v>1</v>
      </c>
      <c r="EU398">
        <f t="shared" si="362"/>
        <v>9.3318244940895632</v>
      </c>
    </row>
    <row r="399" spans="1:151" x14ac:dyDescent="0.25">
      <c r="A399">
        <v>392</v>
      </c>
      <c r="B399">
        <v>19.141195825928314</v>
      </c>
      <c r="C399">
        <v>23.043927634703159</v>
      </c>
      <c r="E399">
        <f t="shared" si="312"/>
        <v>0</v>
      </c>
      <c r="F399">
        <f t="shared" si="314"/>
        <v>1</v>
      </c>
      <c r="G399">
        <f t="shared" si="313"/>
        <v>3.9027318087748455</v>
      </c>
      <c r="J399">
        <v>392</v>
      </c>
      <c r="K399">
        <v>24.255019262694091</v>
      </c>
      <c r="L399">
        <v>31.160484020020395</v>
      </c>
      <c r="N399">
        <f t="shared" si="315"/>
        <v>0</v>
      </c>
      <c r="O399">
        <f t="shared" si="316"/>
        <v>1</v>
      </c>
      <c r="P399">
        <f t="shared" si="317"/>
        <v>6.9054647573263033</v>
      </c>
      <c r="S399">
        <v>392</v>
      </c>
      <c r="T399">
        <v>17.513138364167055</v>
      </c>
      <c r="U399">
        <v>-2.6899767066248792</v>
      </c>
      <c r="W399">
        <f t="shared" si="318"/>
        <v>1</v>
      </c>
      <c r="X399">
        <f t="shared" si="319"/>
        <v>0</v>
      </c>
      <c r="Y399">
        <f t="shared" si="320"/>
        <v>20.203115070791934</v>
      </c>
      <c r="AB399">
        <v>392</v>
      </c>
      <c r="AC399">
        <v>17.920187195934378</v>
      </c>
      <c r="AD399">
        <v>16.68071063324339</v>
      </c>
      <c r="AF399">
        <f t="shared" si="321"/>
        <v>1</v>
      </c>
      <c r="AG399">
        <f t="shared" si="322"/>
        <v>0</v>
      </c>
      <c r="AH399">
        <f t="shared" si="323"/>
        <v>1.2394765626909887</v>
      </c>
      <c r="AK399">
        <v>392</v>
      </c>
      <c r="AL399">
        <v>16.401197604650328</v>
      </c>
      <c r="AM399">
        <v>26.170375939025142</v>
      </c>
      <c r="AO399">
        <f t="shared" si="324"/>
        <v>0</v>
      </c>
      <c r="AP399">
        <f t="shared" si="325"/>
        <v>1</v>
      </c>
      <c r="AQ399">
        <f t="shared" si="326"/>
        <v>9.7691783343748142</v>
      </c>
      <c r="AT399">
        <v>392</v>
      </c>
      <c r="AU399">
        <v>16.891975105558068</v>
      </c>
      <c r="AV399">
        <v>17.59386725316006</v>
      </c>
      <c r="AX399">
        <f t="shared" si="327"/>
        <v>0</v>
      </c>
      <c r="AY399">
        <f t="shared" si="328"/>
        <v>1</v>
      </c>
      <c r="AZ399">
        <f t="shared" si="329"/>
        <v>0.70189214760199192</v>
      </c>
      <c r="BC399">
        <v>392</v>
      </c>
      <c r="BD399" t="e">
        <v>#N/A</v>
      </c>
      <c r="BE399" t="e">
        <v>#N/A</v>
      </c>
      <c r="BG399" t="e">
        <f t="shared" si="330"/>
        <v>#N/A</v>
      </c>
      <c r="BH399" t="e">
        <f t="shared" si="331"/>
        <v>#N/A</v>
      </c>
      <c r="BI399" t="e">
        <f t="shared" si="332"/>
        <v>#N/A</v>
      </c>
      <c r="BL399">
        <v>392</v>
      </c>
      <c r="BM399">
        <v>37.140618463685144</v>
      </c>
      <c r="BN399">
        <v>14.861047913418496</v>
      </c>
      <c r="BP399">
        <f t="shared" si="333"/>
        <v>1</v>
      </c>
      <c r="BQ399">
        <f t="shared" si="334"/>
        <v>0</v>
      </c>
      <c r="BR399">
        <f t="shared" si="335"/>
        <v>22.279570550266648</v>
      </c>
      <c r="BU399">
        <v>392</v>
      </c>
      <c r="BV399">
        <v>16.996405134674184</v>
      </c>
      <c r="BW399">
        <v>16.152791396355994</v>
      </c>
      <c r="BY399">
        <f t="shared" si="336"/>
        <v>1</v>
      </c>
      <c r="BZ399">
        <f t="shared" si="337"/>
        <v>0</v>
      </c>
      <c r="CA399">
        <f t="shared" si="338"/>
        <v>0.84361373831819009</v>
      </c>
      <c r="CD399">
        <v>392</v>
      </c>
      <c r="CE399">
        <v>21.446149119823883</v>
      </c>
      <c r="CF399">
        <v>29.881979273795494</v>
      </c>
      <c r="CH399">
        <f t="shared" si="339"/>
        <v>0</v>
      </c>
      <c r="CI399">
        <f t="shared" si="340"/>
        <v>1</v>
      </c>
      <c r="CJ399">
        <f t="shared" si="341"/>
        <v>8.4358301539716116</v>
      </c>
      <c r="CM399">
        <v>392</v>
      </c>
      <c r="CN399">
        <v>20.828343293878195</v>
      </c>
      <c r="CO399">
        <v>12.852002047958235</v>
      </c>
      <c r="CQ399">
        <f t="shared" si="342"/>
        <v>1</v>
      </c>
      <c r="CR399">
        <f t="shared" si="343"/>
        <v>0</v>
      </c>
      <c r="CS399">
        <f t="shared" si="344"/>
        <v>7.9763412459199596</v>
      </c>
      <c r="CV399">
        <v>392</v>
      </c>
      <c r="CW399">
        <v>26.941362752569937</v>
      </c>
      <c r="CX399">
        <v>19.561187976011531</v>
      </c>
      <c r="CZ399">
        <f t="shared" si="345"/>
        <v>1</v>
      </c>
      <c r="DA399">
        <f t="shared" si="346"/>
        <v>0</v>
      </c>
      <c r="DB399">
        <f t="shared" si="347"/>
        <v>7.3801747765584054</v>
      </c>
      <c r="DE399">
        <v>392</v>
      </c>
      <c r="DF399">
        <v>19.383826473859628</v>
      </c>
      <c r="DG399">
        <v>34.547141137610303</v>
      </c>
      <c r="DI399">
        <f t="shared" si="348"/>
        <v>0</v>
      </c>
      <c r="DJ399">
        <f t="shared" si="349"/>
        <v>1</v>
      </c>
      <c r="DK399">
        <f t="shared" si="350"/>
        <v>15.163314663750675</v>
      </c>
      <c r="DN399">
        <v>392</v>
      </c>
      <c r="DO399">
        <v>22.470716573524964</v>
      </c>
      <c r="DP399">
        <v>25.242557135973936</v>
      </c>
      <c r="DR399">
        <f t="shared" si="351"/>
        <v>0</v>
      </c>
      <c r="DS399">
        <f t="shared" si="352"/>
        <v>1</v>
      </c>
      <c r="DT399">
        <f t="shared" si="353"/>
        <v>2.7718405624489719</v>
      </c>
      <c r="DW399">
        <v>392</v>
      </c>
      <c r="DX399">
        <v>15.717827645427388</v>
      </c>
      <c r="DY399">
        <v>18.891413365358254</v>
      </c>
      <c r="EA399">
        <f t="shared" si="354"/>
        <v>0</v>
      </c>
      <c r="EB399">
        <f t="shared" si="355"/>
        <v>1</v>
      </c>
      <c r="EC399">
        <f t="shared" si="356"/>
        <v>3.1735857199308661</v>
      </c>
      <c r="EF399">
        <v>392</v>
      </c>
      <c r="EG399">
        <v>24.831895532439102</v>
      </c>
      <c r="EH399">
        <v>12.862207241415581</v>
      </c>
      <c r="EJ399">
        <f t="shared" si="357"/>
        <v>1</v>
      </c>
      <c r="EK399">
        <f t="shared" si="358"/>
        <v>0</v>
      </c>
      <c r="EL399">
        <f t="shared" si="359"/>
        <v>11.969688291023521</v>
      </c>
      <c r="EO399">
        <v>392</v>
      </c>
      <c r="EP399">
        <v>21.308130723318442</v>
      </c>
      <c r="EQ399">
        <v>38.052096275684875</v>
      </c>
      <c r="ES399">
        <f t="shared" si="360"/>
        <v>0</v>
      </c>
      <c r="ET399">
        <f t="shared" si="361"/>
        <v>1</v>
      </c>
      <c r="EU399">
        <f t="shared" si="362"/>
        <v>16.743965552366433</v>
      </c>
    </row>
    <row r="400" spans="1:151" x14ac:dyDescent="0.25">
      <c r="A400">
        <v>393</v>
      </c>
      <c r="B400">
        <v>10.893151878011434</v>
      </c>
      <c r="C400">
        <v>9.8352588628513828</v>
      </c>
      <c r="E400">
        <f t="shared" si="312"/>
        <v>1</v>
      </c>
      <c r="F400">
        <f t="shared" si="314"/>
        <v>0</v>
      </c>
      <c r="G400">
        <f t="shared" si="313"/>
        <v>1.057893015160051</v>
      </c>
      <c r="J400">
        <v>393</v>
      </c>
      <c r="K400">
        <v>22.890396824149288</v>
      </c>
      <c r="L400">
        <v>25.321742006324978</v>
      </c>
      <c r="N400">
        <f t="shared" si="315"/>
        <v>0</v>
      </c>
      <c r="O400">
        <f t="shared" si="316"/>
        <v>1</v>
      </c>
      <c r="P400">
        <f t="shared" si="317"/>
        <v>2.43134518217569</v>
      </c>
      <c r="S400">
        <v>393</v>
      </c>
      <c r="T400">
        <v>20.759596986651637</v>
      </c>
      <c r="U400">
        <v>18.153279582944137</v>
      </c>
      <c r="W400">
        <f t="shared" si="318"/>
        <v>1</v>
      </c>
      <c r="X400">
        <f t="shared" si="319"/>
        <v>0</v>
      </c>
      <c r="Y400">
        <f t="shared" si="320"/>
        <v>2.6063174037075001</v>
      </c>
      <c r="AB400">
        <v>393</v>
      </c>
      <c r="AC400">
        <v>21.199097396823948</v>
      </c>
      <c r="AD400">
        <v>18.03015975794176</v>
      </c>
      <c r="AF400">
        <f t="shared" si="321"/>
        <v>1</v>
      </c>
      <c r="AG400">
        <f t="shared" si="322"/>
        <v>0</v>
      </c>
      <c r="AH400">
        <f t="shared" si="323"/>
        <v>3.1689376388821877</v>
      </c>
      <c r="AK400">
        <v>393</v>
      </c>
      <c r="AL400">
        <v>19.91343120250804</v>
      </c>
      <c r="AM400">
        <v>13.289627427583737</v>
      </c>
      <c r="AO400">
        <f t="shared" si="324"/>
        <v>1</v>
      </c>
      <c r="AP400">
        <f t="shared" si="325"/>
        <v>0</v>
      </c>
      <c r="AQ400">
        <f t="shared" si="326"/>
        <v>6.6238037749243031</v>
      </c>
      <c r="AT400">
        <v>393</v>
      </c>
      <c r="AU400">
        <v>16.941893128702361</v>
      </c>
      <c r="AV400">
        <v>33.6523399583848</v>
      </c>
      <c r="AX400">
        <f t="shared" si="327"/>
        <v>0</v>
      </c>
      <c r="AY400">
        <f t="shared" si="328"/>
        <v>1</v>
      </c>
      <c r="AZ400">
        <f t="shared" si="329"/>
        <v>16.710446829682439</v>
      </c>
      <c r="BC400">
        <v>393</v>
      </c>
      <c r="BD400" t="e">
        <v>#N/A</v>
      </c>
      <c r="BE400" t="e">
        <v>#N/A</v>
      </c>
      <c r="BG400" t="e">
        <f t="shared" si="330"/>
        <v>#N/A</v>
      </c>
      <c r="BH400" t="e">
        <f t="shared" si="331"/>
        <v>#N/A</v>
      </c>
      <c r="BI400" t="e">
        <f t="shared" si="332"/>
        <v>#N/A</v>
      </c>
      <c r="BL400">
        <v>393</v>
      </c>
      <c r="BM400">
        <v>29.028735322277559</v>
      </c>
      <c r="BN400">
        <v>14.2579679040972</v>
      </c>
      <c r="BP400">
        <f t="shared" si="333"/>
        <v>1</v>
      </c>
      <c r="BQ400">
        <f t="shared" si="334"/>
        <v>0</v>
      </c>
      <c r="BR400">
        <f t="shared" si="335"/>
        <v>14.770767418180359</v>
      </c>
      <c r="BU400">
        <v>393</v>
      </c>
      <c r="BV400">
        <v>29.853864563264779</v>
      </c>
      <c r="BW400">
        <v>29.367757152221987</v>
      </c>
      <c r="BY400">
        <f t="shared" si="336"/>
        <v>1</v>
      </c>
      <c r="BZ400">
        <f t="shared" si="337"/>
        <v>0</v>
      </c>
      <c r="CA400">
        <f t="shared" si="338"/>
        <v>0.48610741104279143</v>
      </c>
      <c r="CD400">
        <v>393</v>
      </c>
      <c r="CE400">
        <v>18.131185248003362</v>
      </c>
      <c r="CF400">
        <v>22.646565370470398</v>
      </c>
      <c r="CH400">
        <f t="shared" si="339"/>
        <v>0</v>
      </c>
      <c r="CI400">
        <f t="shared" si="340"/>
        <v>1</v>
      </c>
      <c r="CJ400">
        <f t="shared" si="341"/>
        <v>4.515380122467036</v>
      </c>
      <c r="CM400">
        <v>393</v>
      </c>
      <c r="CN400">
        <v>23.689474749540057</v>
      </c>
      <c r="CO400">
        <v>23.860042204850693</v>
      </c>
      <c r="CQ400">
        <f t="shared" si="342"/>
        <v>0</v>
      </c>
      <c r="CR400">
        <f t="shared" si="343"/>
        <v>1</v>
      </c>
      <c r="CS400">
        <f t="shared" si="344"/>
        <v>0.17056745531063555</v>
      </c>
      <c r="CV400">
        <v>393</v>
      </c>
      <c r="CW400">
        <v>20.692776973419051</v>
      </c>
      <c r="CX400">
        <v>9.2144689682519889</v>
      </c>
      <c r="CZ400">
        <f t="shared" si="345"/>
        <v>1</v>
      </c>
      <c r="DA400">
        <f t="shared" si="346"/>
        <v>0</v>
      </c>
      <c r="DB400">
        <f t="shared" si="347"/>
        <v>11.478308005167062</v>
      </c>
      <c r="DE400">
        <v>393</v>
      </c>
      <c r="DF400">
        <v>20.277037815739479</v>
      </c>
      <c r="DG400">
        <v>8.9117144195950679</v>
      </c>
      <c r="DI400">
        <f t="shared" si="348"/>
        <v>1</v>
      </c>
      <c r="DJ400">
        <f t="shared" si="349"/>
        <v>0</v>
      </c>
      <c r="DK400">
        <f t="shared" si="350"/>
        <v>11.365323396144412</v>
      </c>
      <c r="DN400">
        <v>393</v>
      </c>
      <c r="DO400">
        <v>23.168715141672902</v>
      </c>
      <c r="DP400">
        <v>16.646119213522059</v>
      </c>
      <c r="DR400">
        <f t="shared" si="351"/>
        <v>1</v>
      </c>
      <c r="DS400">
        <f t="shared" si="352"/>
        <v>0</v>
      </c>
      <c r="DT400">
        <f t="shared" si="353"/>
        <v>6.5225959281508423</v>
      </c>
      <c r="DW400">
        <v>393</v>
      </c>
      <c r="DX400">
        <v>15.950143831604219</v>
      </c>
      <c r="DY400">
        <v>16.951768835086462</v>
      </c>
      <c r="EA400">
        <f t="shared" si="354"/>
        <v>0</v>
      </c>
      <c r="EB400">
        <f t="shared" si="355"/>
        <v>1</v>
      </c>
      <c r="EC400">
        <f t="shared" si="356"/>
        <v>1.0016250034822427</v>
      </c>
      <c r="EF400">
        <v>393</v>
      </c>
      <c r="EG400">
        <v>24.728328423124328</v>
      </c>
      <c r="EH400">
        <v>14.259907666898105</v>
      </c>
      <c r="EJ400">
        <f t="shared" si="357"/>
        <v>1</v>
      </c>
      <c r="EK400">
        <f t="shared" si="358"/>
        <v>0</v>
      </c>
      <c r="EL400">
        <f t="shared" si="359"/>
        <v>10.468420756226223</v>
      </c>
      <c r="EO400">
        <v>393</v>
      </c>
      <c r="EP400">
        <v>24.540315571253089</v>
      </c>
      <c r="EQ400">
        <v>20.833643407153474</v>
      </c>
      <c r="ES400">
        <f t="shared" si="360"/>
        <v>1</v>
      </c>
      <c r="ET400">
        <f t="shared" si="361"/>
        <v>0</v>
      </c>
      <c r="EU400">
        <f t="shared" si="362"/>
        <v>3.706672164099615</v>
      </c>
    </row>
    <row r="401" spans="1:151" x14ac:dyDescent="0.25">
      <c r="A401">
        <v>394</v>
      </c>
      <c r="B401">
        <v>5.7248737434923118</v>
      </c>
      <c r="C401">
        <v>33.076706539913062</v>
      </c>
      <c r="E401">
        <f t="shared" si="312"/>
        <v>0</v>
      </c>
      <c r="F401">
        <f t="shared" si="314"/>
        <v>1</v>
      </c>
      <c r="G401">
        <f t="shared" si="313"/>
        <v>27.351832796420751</v>
      </c>
      <c r="J401">
        <v>394</v>
      </c>
      <c r="K401">
        <v>16.053163176702451</v>
      </c>
      <c r="L401">
        <v>20.154445548446461</v>
      </c>
      <c r="N401">
        <f t="shared" si="315"/>
        <v>0</v>
      </c>
      <c r="O401">
        <f t="shared" si="316"/>
        <v>1</v>
      </c>
      <c r="P401">
        <f t="shared" si="317"/>
        <v>4.1012823717440092</v>
      </c>
      <c r="S401">
        <v>394</v>
      </c>
      <c r="T401">
        <v>19.290413940206072</v>
      </c>
      <c r="U401">
        <v>13.498575766739304</v>
      </c>
      <c r="W401">
        <f t="shared" si="318"/>
        <v>1</v>
      </c>
      <c r="X401">
        <f t="shared" si="319"/>
        <v>0</v>
      </c>
      <c r="Y401">
        <f t="shared" si="320"/>
        <v>5.7918381734667683</v>
      </c>
      <c r="AB401">
        <v>394</v>
      </c>
      <c r="AC401">
        <v>28.237844447923347</v>
      </c>
      <c r="AD401">
        <v>18.865021583665314</v>
      </c>
      <c r="AF401">
        <f t="shared" si="321"/>
        <v>1</v>
      </c>
      <c r="AG401">
        <f t="shared" si="322"/>
        <v>0</v>
      </c>
      <c r="AH401">
        <f t="shared" si="323"/>
        <v>9.3728228642580333</v>
      </c>
      <c r="AK401">
        <v>394</v>
      </c>
      <c r="AL401">
        <v>14.115774274265785</v>
      </c>
      <c r="AM401">
        <v>10.734164850653102</v>
      </c>
      <c r="AO401">
        <f t="shared" si="324"/>
        <v>1</v>
      </c>
      <c r="AP401">
        <f t="shared" si="325"/>
        <v>0</v>
      </c>
      <c r="AQ401">
        <f t="shared" si="326"/>
        <v>3.3816094236126837</v>
      </c>
      <c r="AT401">
        <v>394</v>
      </c>
      <c r="AU401">
        <v>19.369842664726871</v>
      </c>
      <c r="AV401">
        <v>20.312350599770451</v>
      </c>
      <c r="AX401">
        <f t="shared" si="327"/>
        <v>0</v>
      </c>
      <c r="AY401">
        <f t="shared" si="328"/>
        <v>1</v>
      </c>
      <c r="AZ401">
        <f t="shared" si="329"/>
        <v>0.94250793504357944</v>
      </c>
      <c r="BC401">
        <v>394</v>
      </c>
      <c r="BD401" t="e">
        <v>#N/A</v>
      </c>
      <c r="BE401" t="e">
        <v>#N/A</v>
      </c>
      <c r="BG401" t="e">
        <f t="shared" si="330"/>
        <v>#N/A</v>
      </c>
      <c r="BH401" t="e">
        <f t="shared" si="331"/>
        <v>#N/A</v>
      </c>
      <c r="BI401" t="e">
        <f t="shared" si="332"/>
        <v>#N/A</v>
      </c>
      <c r="BL401">
        <v>394</v>
      </c>
      <c r="BM401">
        <v>37.077165378798043</v>
      </c>
      <c r="BN401">
        <v>7.7238886520242342</v>
      </c>
      <c r="BP401">
        <f t="shared" si="333"/>
        <v>1</v>
      </c>
      <c r="BQ401">
        <f t="shared" si="334"/>
        <v>0</v>
      </c>
      <c r="BR401">
        <f t="shared" si="335"/>
        <v>29.353276726773807</v>
      </c>
      <c r="BU401">
        <v>394</v>
      </c>
      <c r="BV401">
        <v>15.649509115218487</v>
      </c>
      <c r="BW401">
        <v>18.959327343134685</v>
      </c>
      <c r="BY401">
        <f t="shared" si="336"/>
        <v>0</v>
      </c>
      <c r="BZ401">
        <f t="shared" si="337"/>
        <v>1</v>
      </c>
      <c r="CA401">
        <f t="shared" si="338"/>
        <v>3.3098182279161978</v>
      </c>
      <c r="CD401">
        <v>394</v>
      </c>
      <c r="CE401">
        <v>30.167191216142484</v>
      </c>
      <c r="CF401">
        <v>27.306051704752139</v>
      </c>
      <c r="CH401">
        <f t="shared" si="339"/>
        <v>1</v>
      </c>
      <c r="CI401">
        <f t="shared" si="340"/>
        <v>0</v>
      </c>
      <c r="CJ401">
        <f t="shared" si="341"/>
        <v>2.8611395113903448</v>
      </c>
      <c r="CM401">
        <v>394</v>
      </c>
      <c r="CN401">
        <v>22.497429955143854</v>
      </c>
      <c r="CO401">
        <v>24.218436744470758</v>
      </c>
      <c r="CQ401">
        <f t="shared" si="342"/>
        <v>0</v>
      </c>
      <c r="CR401">
        <f t="shared" si="343"/>
        <v>1</v>
      </c>
      <c r="CS401">
        <f t="shared" si="344"/>
        <v>1.7210067893269034</v>
      </c>
      <c r="CV401">
        <v>394</v>
      </c>
      <c r="CW401">
        <v>19.203493366163119</v>
      </c>
      <c r="CX401">
        <v>15.28929985927989</v>
      </c>
      <c r="CZ401">
        <f t="shared" si="345"/>
        <v>1</v>
      </c>
      <c r="DA401">
        <f t="shared" si="346"/>
        <v>0</v>
      </c>
      <c r="DB401">
        <f t="shared" si="347"/>
        <v>3.9141935068832296</v>
      </c>
      <c r="DE401">
        <v>394</v>
      </c>
      <c r="DF401">
        <v>21.269608086519661</v>
      </c>
      <c r="DG401">
        <v>19.563008191922627</v>
      </c>
      <c r="DI401">
        <f t="shared" si="348"/>
        <v>1</v>
      </c>
      <c r="DJ401">
        <f t="shared" si="349"/>
        <v>0</v>
      </c>
      <c r="DK401">
        <f t="shared" si="350"/>
        <v>1.7065998945970335</v>
      </c>
      <c r="DN401">
        <v>394</v>
      </c>
      <c r="DO401">
        <v>24.819076001197288</v>
      </c>
      <c r="DP401">
        <v>19.404902529841333</v>
      </c>
      <c r="DR401">
        <f t="shared" si="351"/>
        <v>1</v>
      </c>
      <c r="DS401">
        <f t="shared" si="352"/>
        <v>0</v>
      </c>
      <c r="DT401">
        <f t="shared" si="353"/>
        <v>5.4141734713559551</v>
      </c>
      <c r="DW401">
        <v>394</v>
      </c>
      <c r="DX401">
        <v>12.304337770108594</v>
      </c>
      <c r="DY401">
        <v>24.1180183528712</v>
      </c>
      <c r="EA401">
        <f t="shared" si="354"/>
        <v>0</v>
      </c>
      <c r="EB401">
        <f t="shared" si="355"/>
        <v>1</v>
      </c>
      <c r="EC401">
        <f t="shared" si="356"/>
        <v>11.813680582762606</v>
      </c>
      <c r="EF401">
        <v>394</v>
      </c>
      <c r="EG401">
        <v>22.861716341012002</v>
      </c>
      <c r="EH401">
        <v>20.224563776630383</v>
      </c>
      <c r="EJ401">
        <f t="shared" si="357"/>
        <v>1</v>
      </c>
      <c r="EK401">
        <f t="shared" si="358"/>
        <v>0</v>
      </c>
      <c r="EL401">
        <f t="shared" si="359"/>
        <v>2.6371525643816192</v>
      </c>
      <c r="EO401">
        <v>394</v>
      </c>
      <c r="EP401">
        <v>21.237851993421447</v>
      </c>
      <c r="EQ401">
        <v>10.049398311370929</v>
      </c>
      <c r="ES401">
        <f t="shared" si="360"/>
        <v>1</v>
      </c>
      <c r="ET401">
        <f t="shared" si="361"/>
        <v>0</v>
      </c>
      <c r="EU401">
        <f t="shared" si="362"/>
        <v>11.188453682050518</v>
      </c>
    </row>
    <row r="402" spans="1:151" x14ac:dyDescent="0.25">
      <c r="A402">
        <v>395</v>
      </c>
      <c r="B402">
        <v>9.4204349189211651</v>
      </c>
      <c r="C402">
        <v>33.767750586497201</v>
      </c>
      <c r="E402">
        <f t="shared" si="312"/>
        <v>0</v>
      </c>
      <c r="F402">
        <f t="shared" si="314"/>
        <v>1</v>
      </c>
      <c r="G402">
        <f t="shared" si="313"/>
        <v>24.347315667576034</v>
      </c>
      <c r="J402">
        <v>395</v>
      </c>
      <c r="K402">
        <v>17.300643362070772</v>
      </c>
      <c r="L402">
        <v>14.561313233136541</v>
      </c>
      <c r="N402">
        <f t="shared" si="315"/>
        <v>1</v>
      </c>
      <c r="O402">
        <f t="shared" si="316"/>
        <v>0</v>
      </c>
      <c r="P402">
        <f t="shared" si="317"/>
        <v>2.7393301289342311</v>
      </c>
      <c r="S402">
        <v>395</v>
      </c>
      <c r="T402">
        <v>21.005436220996916</v>
      </c>
      <c r="U402">
        <v>3.4748288547564137</v>
      </c>
      <c r="W402">
        <f t="shared" si="318"/>
        <v>1</v>
      </c>
      <c r="X402">
        <f t="shared" si="319"/>
        <v>0</v>
      </c>
      <c r="Y402">
        <f t="shared" si="320"/>
        <v>17.530607366240503</v>
      </c>
      <c r="AB402">
        <v>395</v>
      </c>
      <c r="AC402">
        <v>20.477625028546342</v>
      </c>
      <c r="AD402">
        <v>17.072162186962146</v>
      </c>
      <c r="AF402">
        <f t="shared" si="321"/>
        <v>1</v>
      </c>
      <c r="AG402">
        <f t="shared" si="322"/>
        <v>0</v>
      </c>
      <c r="AH402">
        <f t="shared" si="323"/>
        <v>3.4054628415841961</v>
      </c>
      <c r="AK402">
        <v>395</v>
      </c>
      <c r="AL402">
        <v>28.83463201101479</v>
      </c>
      <c r="AM402">
        <v>23.90801458944598</v>
      </c>
      <c r="AO402">
        <f t="shared" si="324"/>
        <v>1</v>
      </c>
      <c r="AP402">
        <f t="shared" si="325"/>
        <v>0</v>
      </c>
      <c r="AQ402">
        <f t="shared" si="326"/>
        <v>4.9266174215688103</v>
      </c>
      <c r="AT402">
        <v>395</v>
      </c>
      <c r="AU402">
        <v>20.123834043671689</v>
      </c>
      <c r="AV402">
        <v>16.212933054229175</v>
      </c>
      <c r="AX402">
        <f t="shared" si="327"/>
        <v>1</v>
      </c>
      <c r="AY402">
        <f t="shared" si="328"/>
        <v>0</v>
      </c>
      <c r="AZ402">
        <f t="shared" si="329"/>
        <v>3.9109009894425135</v>
      </c>
      <c r="BC402">
        <v>395</v>
      </c>
      <c r="BD402" t="e">
        <v>#N/A</v>
      </c>
      <c r="BE402" t="e">
        <v>#N/A</v>
      </c>
      <c r="BG402" t="e">
        <f t="shared" si="330"/>
        <v>#N/A</v>
      </c>
      <c r="BH402" t="e">
        <f t="shared" si="331"/>
        <v>#N/A</v>
      </c>
      <c r="BI402" t="e">
        <f t="shared" si="332"/>
        <v>#N/A</v>
      </c>
      <c r="BL402">
        <v>395</v>
      </c>
      <c r="BM402">
        <v>35.692438437044551</v>
      </c>
      <c r="BN402">
        <v>10.137542768591519</v>
      </c>
      <c r="BP402">
        <f t="shared" si="333"/>
        <v>1</v>
      </c>
      <c r="BQ402">
        <f t="shared" si="334"/>
        <v>0</v>
      </c>
      <c r="BR402">
        <f t="shared" si="335"/>
        <v>25.554895668453032</v>
      </c>
      <c r="BU402">
        <v>395</v>
      </c>
      <c r="BV402">
        <v>30.224687875313869</v>
      </c>
      <c r="BW402">
        <v>27.236122925415607</v>
      </c>
      <c r="BY402">
        <f t="shared" si="336"/>
        <v>1</v>
      </c>
      <c r="BZ402">
        <f t="shared" si="337"/>
        <v>0</v>
      </c>
      <c r="CA402">
        <f t="shared" si="338"/>
        <v>2.9885649498982616</v>
      </c>
      <c r="CD402">
        <v>395</v>
      </c>
      <c r="CE402">
        <v>12.628712201529952</v>
      </c>
      <c r="CF402">
        <v>25.130269591657107</v>
      </c>
      <c r="CH402">
        <f t="shared" si="339"/>
        <v>0</v>
      </c>
      <c r="CI402">
        <f t="shared" si="340"/>
        <v>1</v>
      </c>
      <c r="CJ402">
        <f t="shared" si="341"/>
        <v>12.501557390127156</v>
      </c>
      <c r="CM402">
        <v>395</v>
      </c>
      <c r="CN402">
        <v>23.290585259493398</v>
      </c>
      <c r="CO402">
        <v>17.033119103464053</v>
      </c>
      <c r="CQ402">
        <f t="shared" si="342"/>
        <v>1</v>
      </c>
      <c r="CR402">
        <f t="shared" si="343"/>
        <v>0</v>
      </c>
      <c r="CS402">
        <f t="shared" si="344"/>
        <v>6.257466156029345</v>
      </c>
      <c r="CV402">
        <v>395</v>
      </c>
      <c r="CW402">
        <v>27.011872230459261</v>
      </c>
      <c r="CX402">
        <v>11.533826543526059</v>
      </c>
      <c r="CZ402">
        <f t="shared" si="345"/>
        <v>1</v>
      </c>
      <c r="DA402">
        <f t="shared" si="346"/>
        <v>0</v>
      </c>
      <c r="DB402">
        <f t="shared" si="347"/>
        <v>15.478045686933202</v>
      </c>
      <c r="DE402">
        <v>395</v>
      </c>
      <c r="DF402">
        <v>13.244151718277177</v>
      </c>
      <c r="DG402">
        <v>28.025360090194027</v>
      </c>
      <c r="DI402">
        <f t="shared" si="348"/>
        <v>0</v>
      </c>
      <c r="DJ402">
        <f t="shared" si="349"/>
        <v>1</v>
      </c>
      <c r="DK402">
        <f t="shared" si="350"/>
        <v>14.781208371916851</v>
      </c>
      <c r="DN402">
        <v>395</v>
      </c>
      <c r="DO402">
        <v>21.541415878478333</v>
      </c>
      <c r="DP402">
        <v>23.040694686151351</v>
      </c>
      <c r="DR402">
        <f t="shared" si="351"/>
        <v>0</v>
      </c>
      <c r="DS402">
        <f t="shared" si="352"/>
        <v>1</v>
      </c>
      <c r="DT402">
        <f t="shared" si="353"/>
        <v>1.4992788076730186</v>
      </c>
      <c r="DW402">
        <v>395</v>
      </c>
      <c r="DX402">
        <v>18.356163942242471</v>
      </c>
      <c r="DY402">
        <v>15.202920762037294</v>
      </c>
      <c r="EA402">
        <f t="shared" si="354"/>
        <v>1</v>
      </c>
      <c r="EB402">
        <f t="shared" si="355"/>
        <v>0</v>
      </c>
      <c r="EC402">
        <f t="shared" si="356"/>
        <v>3.1532431802051768</v>
      </c>
      <c r="EF402">
        <v>395</v>
      </c>
      <c r="EG402">
        <v>22.704763364082705</v>
      </c>
      <c r="EH402">
        <v>19.777733093739073</v>
      </c>
      <c r="EJ402">
        <f t="shared" si="357"/>
        <v>1</v>
      </c>
      <c r="EK402">
        <f t="shared" si="358"/>
        <v>0</v>
      </c>
      <c r="EL402">
        <f t="shared" si="359"/>
        <v>2.9270302703436322</v>
      </c>
      <c r="EO402">
        <v>395</v>
      </c>
      <c r="EP402">
        <v>18.920515216574326</v>
      </c>
      <c r="EQ402">
        <v>18.474859495452044</v>
      </c>
      <c r="ES402">
        <f t="shared" si="360"/>
        <v>1</v>
      </c>
      <c r="ET402">
        <f t="shared" si="361"/>
        <v>0</v>
      </c>
      <c r="EU402">
        <f t="shared" si="362"/>
        <v>0.44565572112228224</v>
      </c>
    </row>
    <row r="403" spans="1:151" x14ac:dyDescent="0.25">
      <c r="A403">
        <v>396</v>
      </c>
      <c r="B403">
        <v>10.64349235909229</v>
      </c>
      <c r="C403">
        <v>34.312413240393397</v>
      </c>
      <c r="E403">
        <f t="shared" si="312"/>
        <v>0</v>
      </c>
      <c r="F403">
        <f t="shared" si="314"/>
        <v>1</v>
      </c>
      <c r="G403">
        <f t="shared" si="313"/>
        <v>23.668920881301105</v>
      </c>
      <c r="J403">
        <v>396</v>
      </c>
      <c r="K403">
        <v>16.558540568498046</v>
      </c>
      <c r="L403">
        <v>33.865587128043515</v>
      </c>
      <c r="N403">
        <f t="shared" si="315"/>
        <v>0</v>
      </c>
      <c r="O403">
        <f t="shared" si="316"/>
        <v>1</v>
      </c>
      <c r="P403">
        <f t="shared" si="317"/>
        <v>17.307046559545469</v>
      </c>
      <c r="S403">
        <v>396</v>
      </c>
      <c r="T403">
        <v>24.278161679570776</v>
      </c>
      <c r="U403">
        <v>25.198302611408451</v>
      </c>
      <c r="W403">
        <f t="shared" si="318"/>
        <v>0</v>
      </c>
      <c r="X403">
        <f t="shared" si="319"/>
        <v>1</v>
      </c>
      <c r="Y403">
        <f t="shared" si="320"/>
        <v>0.92014093183767542</v>
      </c>
      <c r="AB403">
        <v>396</v>
      </c>
      <c r="AC403">
        <v>24.652077340814344</v>
      </c>
      <c r="AD403">
        <v>18.602249274672655</v>
      </c>
      <c r="AF403">
        <f t="shared" si="321"/>
        <v>1</v>
      </c>
      <c r="AG403">
        <f t="shared" si="322"/>
        <v>0</v>
      </c>
      <c r="AH403">
        <f t="shared" si="323"/>
        <v>6.0498280661416892</v>
      </c>
      <c r="AK403">
        <v>396</v>
      </c>
      <c r="AL403">
        <v>33.311777411729338</v>
      </c>
      <c r="AM403">
        <v>18.551715568514982</v>
      </c>
      <c r="AO403">
        <f t="shared" si="324"/>
        <v>1</v>
      </c>
      <c r="AP403">
        <f t="shared" si="325"/>
        <v>0</v>
      </c>
      <c r="AQ403">
        <f t="shared" si="326"/>
        <v>14.760061843214356</v>
      </c>
      <c r="AT403">
        <v>396</v>
      </c>
      <c r="AU403">
        <v>24.629062533662616</v>
      </c>
      <c r="AV403">
        <v>22.728081451048215</v>
      </c>
      <c r="AX403">
        <f t="shared" si="327"/>
        <v>1</v>
      </c>
      <c r="AY403">
        <f t="shared" si="328"/>
        <v>0</v>
      </c>
      <c r="AZ403">
        <f t="shared" si="329"/>
        <v>1.9009810826144005</v>
      </c>
      <c r="BC403">
        <v>396</v>
      </c>
      <c r="BD403" t="e">
        <v>#N/A</v>
      </c>
      <c r="BE403" t="e">
        <v>#N/A</v>
      </c>
      <c r="BG403" t="e">
        <f t="shared" si="330"/>
        <v>#N/A</v>
      </c>
      <c r="BH403" t="e">
        <f t="shared" si="331"/>
        <v>#N/A</v>
      </c>
      <c r="BI403" t="e">
        <f t="shared" si="332"/>
        <v>#N/A</v>
      </c>
      <c r="BL403">
        <v>396</v>
      </c>
      <c r="BM403">
        <v>29.999680460284001</v>
      </c>
      <c r="BN403">
        <v>15.034953409680003</v>
      </c>
      <c r="BP403">
        <f t="shared" si="333"/>
        <v>1</v>
      </c>
      <c r="BQ403">
        <f t="shared" si="334"/>
        <v>0</v>
      </c>
      <c r="BR403">
        <f t="shared" si="335"/>
        <v>14.964727050603997</v>
      </c>
      <c r="BU403">
        <v>396</v>
      </c>
      <c r="BV403">
        <v>27.849704707181523</v>
      </c>
      <c r="BW403">
        <v>29.934773470708578</v>
      </c>
      <c r="BY403">
        <f t="shared" si="336"/>
        <v>0</v>
      </c>
      <c r="BZ403">
        <f t="shared" si="337"/>
        <v>1</v>
      </c>
      <c r="CA403">
        <f t="shared" si="338"/>
        <v>2.0850687635270546</v>
      </c>
      <c r="CD403">
        <v>396</v>
      </c>
      <c r="CE403">
        <v>22.93637463864718</v>
      </c>
      <c r="CF403">
        <v>33.654106146796053</v>
      </c>
      <c r="CH403">
        <f t="shared" si="339"/>
        <v>0</v>
      </c>
      <c r="CI403">
        <f t="shared" si="340"/>
        <v>1</v>
      </c>
      <c r="CJ403">
        <f t="shared" si="341"/>
        <v>10.717731508148873</v>
      </c>
      <c r="CM403">
        <v>396</v>
      </c>
      <c r="CN403">
        <v>19.266325554980138</v>
      </c>
      <c r="CO403">
        <v>34.348446301294352</v>
      </c>
      <c r="CQ403">
        <f t="shared" si="342"/>
        <v>0</v>
      </c>
      <c r="CR403">
        <f t="shared" si="343"/>
        <v>1</v>
      </c>
      <c r="CS403">
        <f t="shared" si="344"/>
        <v>15.082120746314214</v>
      </c>
      <c r="CV403">
        <v>396</v>
      </c>
      <c r="CW403">
        <v>22.706954785628948</v>
      </c>
      <c r="CX403">
        <v>11.891071556767466</v>
      </c>
      <c r="CZ403">
        <f t="shared" si="345"/>
        <v>1</v>
      </c>
      <c r="DA403">
        <f t="shared" si="346"/>
        <v>0</v>
      </c>
      <c r="DB403">
        <f t="shared" si="347"/>
        <v>10.815883228861482</v>
      </c>
      <c r="DE403">
        <v>396</v>
      </c>
      <c r="DF403">
        <v>28.5035656469</v>
      </c>
      <c r="DG403">
        <v>15.459339675497349</v>
      </c>
      <c r="DI403">
        <f t="shared" si="348"/>
        <v>1</v>
      </c>
      <c r="DJ403">
        <f t="shared" si="349"/>
        <v>0</v>
      </c>
      <c r="DK403">
        <f t="shared" si="350"/>
        <v>13.044225971402652</v>
      </c>
      <c r="DN403">
        <v>396</v>
      </c>
      <c r="DO403">
        <v>22.204515745748115</v>
      </c>
      <c r="DP403">
        <v>18.23409038316791</v>
      </c>
      <c r="DR403">
        <f t="shared" si="351"/>
        <v>1</v>
      </c>
      <c r="DS403">
        <f t="shared" si="352"/>
        <v>0</v>
      </c>
      <c r="DT403">
        <f t="shared" si="353"/>
        <v>3.9704253625802046</v>
      </c>
      <c r="DW403">
        <v>396</v>
      </c>
      <c r="DX403">
        <v>21.172816751715526</v>
      </c>
      <c r="DY403">
        <v>14.844633483895176</v>
      </c>
      <c r="EA403">
        <f t="shared" si="354"/>
        <v>1</v>
      </c>
      <c r="EB403">
        <f t="shared" si="355"/>
        <v>0</v>
      </c>
      <c r="EC403">
        <f t="shared" si="356"/>
        <v>6.32818326782035</v>
      </c>
      <c r="EF403">
        <v>396</v>
      </c>
      <c r="EG403">
        <v>20.775707316100792</v>
      </c>
      <c r="EH403">
        <v>20.895243031820605</v>
      </c>
      <c r="EJ403">
        <f t="shared" si="357"/>
        <v>0</v>
      </c>
      <c r="EK403">
        <f t="shared" si="358"/>
        <v>1</v>
      </c>
      <c r="EL403">
        <f t="shared" si="359"/>
        <v>0.11953571571981314</v>
      </c>
      <c r="EO403">
        <v>396</v>
      </c>
      <c r="EP403">
        <v>19.820303687643374</v>
      </c>
      <c r="EQ403">
        <v>32.783170783853201</v>
      </c>
      <c r="ES403">
        <f t="shared" si="360"/>
        <v>0</v>
      </c>
      <c r="ET403">
        <f t="shared" si="361"/>
        <v>1</v>
      </c>
      <c r="EU403">
        <f t="shared" si="362"/>
        <v>12.962867096209827</v>
      </c>
    </row>
    <row r="404" spans="1:151" x14ac:dyDescent="0.25">
      <c r="A404">
        <v>397</v>
      </c>
      <c r="B404">
        <v>12.27988628629803</v>
      </c>
      <c r="C404">
        <v>22.626534894248273</v>
      </c>
      <c r="E404">
        <f t="shared" si="312"/>
        <v>0</v>
      </c>
      <c r="F404">
        <f t="shared" si="314"/>
        <v>1</v>
      </c>
      <c r="G404">
        <f t="shared" si="313"/>
        <v>10.346648607950243</v>
      </c>
      <c r="J404">
        <v>397</v>
      </c>
      <c r="K404">
        <v>26.680329979509086</v>
      </c>
      <c r="L404">
        <v>17.534355043872953</v>
      </c>
      <c r="N404">
        <f t="shared" si="315"/>
        <v>1</v>
      </c>
      <c r="O404">
        <f t="shared" si="316"/>
        <v>0</v>
      </c>
      <c r="P404">
        <f t="shared" si="317"/>
        <v>9.1459749356361328</v>
      </c>
      <c r="S404">
        <v>397</v>
      </c>
      <c r="T404">
        <v>21.847560838081652</v>
      </c>
      <c r="U404">
        <v>44.873751733267369</v>
      </c>
      <c r="W404">
        <f t="shared" si="318"/>
        <v>0</v>
      </c>
      <c r="X404">
        <f t="shared" si="319"/>
        <v>1</v>
      </c>
      <c r="Y404">
        <f t="shared" si="320"/>
        <v>23.026190895185717</v>
      </c>
      <c r="AB404">
        <v>397</v>
      </c>
      <c r="AC404">
        <v>23.278401227613418</v>
      </c>
      <c r="AD404">
        <v>15.843235911361351</v>
      </c>
      <c r="AF404">
        <f t="shared" si="321"/>
        <v>1</v>
      </c>
      <c r="AG404">
        <f t="shared" si="322"/>
        <v>0</v>
      </c>
      <c r="AH404">
        <f t="shared" si="323"/>
        <v>7.4351653162520677</v>
      </c>
      <c r="AK404">
        <v>397</v>
      </c>
      <c r="AL404">
        <v>24.40150102879252</v>
      </c>
      <c r="AM404">
        <v>40.445004582880102</v>
      </c>
      <c r="AO404">
        <f t="shared" si="324"/>
        <v>0</v>
      </c>
      <c r="AP404">
        <f t="shared" si="325"/>
        <v>1</v>
      </c>
      <c r="AQ404">
        <f t="shared" si="326"/>
        <v>16.043503554087582</v>
      </c>
      <c r="AT404">
        <v>397</v>
      </c>
      <c r="AU404">
        <v>21.716549548222829</v>
      </c>
      <c r="AV404">
        <v>25.765822994507506</v>
      </c>
      <c r="AX404">
        <f t="shared" si="327"/>
        <v>0</v>
      </c>
      <c r="AY404">
        <f t="shared" si="328"/>
        <v>1</v>
      </c>
      <c r="AZ404">
        <f t="shared" si="329"/>
        <v>4.0492734462846762</v>
      </c>
      <c r="BC404">
        <v>397</v>
      </c>
      <c r="BD404" t="e">
        <v>#N/A</v>
      </c>
      <c r="BE404" t="e">
        <v>#N/A</v>
      </c>
      <c r="BG404" t="e">
        <f t="shared" si="330"/>
        <v>#N/A</v>
      </c>
      <c r="BH404" t="e">
        <f t="shared" si="331"/>
        <v>#N/A</v>
      </c>
      <c r="BI404" t="e">
        <f t="shared" si="332"/>
        <v>#N/A</v>
      </c>
      <c r="BL404">
        <v>397</v>
      </c>
      <c r="BM404">
        <v>36.474328845958794</v>
      </c>
      <c r="BN404">
        <v>14.2236159342241</v>
      </c>
      <c r="BP404">
        <f t="shared" si="333"/>
        <v>1</v>
      </c>
      <c r="BQ404">
        <f t="shared" si="334"/>
        <v>0</v>
      </c>
      <c r="BR404">
        <f t="shared" si="335"/>
        <v>22.250712911734695</v>
      </c>
      <c r="BU404">
        <v>397</v>
      </c>
      <c r="BV404">
        <v>15.510615564310228</v>
      </c>
      <c r="BW404">
        <v>13.260004406095806</v>
      </c>
      <c r="BY404">
        <f t="shared" si="336"/>
        <v>1</v>
      </c>
      <c r="BZ404">
        <f t="shared" si="337"/>
        <v>0</v>
      </c>
      <c r="CA404">
        <f t="shared" si="338"/>
        <v>2.2506111582144221</v>
      </c>
      <c r="CD404">
        <v>397</v>
      </c>
      <c r="CE404">
        <v>19.344191981050511</v>
      </c>
      <c r="CF404">
        <v>10.560654561048331</v>
      </c>
      <c r="CH404">
        <f t="shared" si="339"/>
        <v>1</v>
      </c>
      <c r="CI404">
        <f t="shared" si="340"/>
        <v>0</v>
      </c>
      <c r="CJ404">
        <f t="shared" si="341"/>
        <v>8.7835374200021796</v>
      </c>
      <c r="CM404">
        <v>397</v>
      </c>
      <c r="CN404">
        <v>18.570776827369304</v>
      </c>
      <c r="CO404">
        <v>22.178476834404716</v>
      </c>
      <c r="CQ404">
        <f t="shared" si="342"/>
        <v>0</v>
      </c>
      <c r="CR404">
        <f t="shared" si="343"/>
        <v>1</v>
      </c>
      <c r="CS404">
        <f t="shared" si="344"/>
        <v>3.6077000070354117</v>
      </c>
      <c r="CV404">
        <v>397</v>
      </c>
      <c r="CW404">
        <v>24.258802968554686</v>
      </c>
      <c r="CX404">
        <v>18.8411092771391</v>
      </c>
      <c r="CZ404">
        <f t="shared" si="345"/>
        <v>1</v>
      </c>
      <c r="DA404">
        <f t="shared" si="346"/>
        <v>0</v>
      </c>
      <c r="DB404">
        <f t="shared" si="347"/>
        <v>5.417693691415586</v>
      </c>
      <c r="DE404">
        <v>397</v>
      </c>
      <c r="DF404">
        <v>23.545253599735712</v>
      </c>
      <c r="DG404">
        <v>22.446150515686156</v>
      </c>
      <c r="DI404">
        <f t="shared" si="348"/>
        <v>1</v>
      </c>
      <c r="DJ404">
        <f t="shared" si="349"/>
        <v>0</v>
      </c>
      <c r="DK404">
        <f t="shared" si="350"/>
        <v>1.0991030840495561</v>
      </c>
      <c r="DN404">
        <v>397</v>
      </c>
      <c r="DO404">
        <v>22.443846258476846</v>
      </c>
      <c r="DP404">
        <v>13.332002914436799</v>
      </c>
      <c r="DR404">
        <f t="shared" si="351"/>
        <v>1</v>
      </c>
      <c r="DS404">
        <f t="shared" si="352"/>
        <v>0</v>
      </c>
      <c r="DT404">
        <f t="shared" si="353"/>
        <v>9.1118433440400466</v>
      </c>
      <c r="DW404">
        <v>397</v>
      </c>
      <c r="DX404">
        <v>14.598836350796519</v>
      </c>
      <c r="DY404">
        <v>28.436692870270839</v>
      </c>
      <c r="EA404">
        <f t="shared" si="354"/>
        <v>0</v>
      </c>
      <c r="EB404">
        <f t="shared" si="355"/>
        <v>1</v>
      </c>
      <c r="EC404">
        <f t="shared" si="356"/>
        <v>13.83785651947432</v>
      </c>
      <c r="EF404">
        <v>397</v>
      </c>
      <c r="EG404">
        <v>20.27338189161269</v>
      </c>
      <c r="EH404">
        <v>15.665286242199404</v>
      </c>
      <c r="EJ404">
        <f t="shared" si="357"/>
        <v>1</v>
      </c>
      <c r="EK404">
        <f t="shared" si="358"/>
        <v>0</v>
      </c>
      <c r="EL404">
        <f t="shared" si="359"/>
        <v>4.6080956494132863</v>
      </c>
      <c r="EO404">
        <v>397</v>
      </c>
      <c r="EP404">
        <v>15.897555045606337</v>
      </c>
      <c r="EQ404">
        <v>27.470709110478303</v>
      </c>
      <c r="ES404">
        <f t="shared" si="360"/>
        <v>0</v>
      </c>
      <c r="ET404">
        <f t="shared" si="361"/>
        <v>1</v>
      </c>
      <c r="EU404">
        <f t="shared" si="362"/>
        <v>11.573154064871966</v>
      </c>
    </row>
    <row r="405" spans="1:151" x14ac:dyDescent="0.25">
      <c r="A405">
        <v>398</v>
      </c>
      <c r="B405">
        <v>12.719620645404191</v>
      </c>
      <c r="C405">
        <v>5.9192236067043567</v>
      </c>
      <c r="E405">
        <f t="shared" si="312"/>
        <v>1</v>
      </c>
      <c r="F405">
        <f t="shared" si="314"/>
        <v>0</v>
      </c>
      <c r="G405">
        <f t="shared" si="313"/>
        <v>6.8003970386998347</v>
      </c>
      <c r="J405">
        <v>398</v>
      </c>
      <c r="K405">
        <v>34.644852826680818</v>
      </c>
      <c r="L405">
        <v>30.894917010139775</v>
      </c>
      <c r="N405">
        <f t="shared" si="315"/>
        <v>1</v>
      </c>
      <c r="O405">
        <f t="shared" si="316"/>
        <v>0</v>
      </c>
      <c r="P405">
        <f t="shared" si="317"/>
        <v>3.7499358165410435</v>
      </c>
      <c r="S405">
        <v>398</v>
      </c>
      <c r="T405">
        <v>20.738996730523588</v>
      </c>
      <c r="U405">
        <v>27.586065149228691</v>
      </c>
      <c r="W405">
        <f t="shared" si="318"/>
        <v>0</v>
      </c>
      <c r="X405">
        <f t="shared" si="319"/>
        <v>1</v>
      </c>
      <c r="Y405">
        <f t="shared" si="320"/>
        <v>6.8470684187051027</v>
      </c>
      <c r="AB405">
        <v>398</v>
      </c>
      <c r="AC405">
        <v>31.626864395635693</v>
      </c>
      <c r="AD405">
        <v>18.24566488902698</v>
      </c>
      <c r="AF405">
        <f t="shared" si="321"/>
        <v>1</v>
      </c>
      <c r="AG405">
        <f t="shared" si="322"/>
        <v>0</v>
      </c>
      <c r="AH405">
        <f t="shared" si="323"/>
        <v>13.381199506608713</v>
      </c>
      <c r="AK405">
        <v>398</v>
      </c>
      <c r="AL405">
        <v>15.288002478247726</v>
      </c>
      <c r="AM405">
        <v>29.870323707672632</v>
      </c>
      <c r="AO405">
        <f t="shared" si="324"/>
        <v>0</v>
      </c>
      <c r="AP405">
        <f t="shared" si="325"/>
        <v>1</v>
      </c>
      <c r="AQ405">
        <f t="shared" si="326"/>
        <v>14.582321229424906</v>
      </c>
      <c r="AT405">
        <v>398</v>
      </c>
      <c r="AU405">
        <v>17.02515892340222</v>
      </c>
      <c r="AV405">
        <v>14.548048839113088</v>
      </c>
      <c r="AX405">
        <f t="shared" si="327"/>
        <v>1</v>
      </c>
      <c r="AY405">
        <f t="shared" si="328"/>
        <v>0</v>
      </c>
      <c r="AZ405">
        <f t="shared" si="329"/>
        <v>2.4771100842891318</v>
      </c>
      <c r="BC405">
        <v>398</v>
      </c>
      <c r="BD405" t="e">
        <v>#N/A</v>
      </c>
      <c r="BE405" t="e">
        <v>#N/A</v>
      </c>
      <c r="BG405" t="e">
        <f t="shared" si="330"/>
        <v>#N/A</v>
      </c>
      <c r="BH405" t="e">
        <f t="shared" si="331"/>
        <v>#N/A</v>
      </c>
      <c r="BI405" t="e">
        <f t="shared" si="332"/>
        <v>#N/A</v>
      </c>
      <c r="BL405">
        <v>398</v>
      </c>
      <c r="BM405">
        <v>30.171120489832219</v>
      </c>
      <c r="BN405">
        <v>16.221293514799886</v>
      </c>
      <c r="BP405">
        <f t="shared" si="333"/>
        <v>1</v>
      </c>
      <c r="BQ405">
        <f t="shared" si="334"/>
        <v>0</v>
      </c>
      <c r="BR405">
        <f t="shared" si="335"/>
        <v>13.949826975032334</v>
      </c>
      <c r="BU405">
        <v>398</v>
      </c>
      <c r="BV405">
        <v>24.589801063005716</v>
      </c>
      <c r="BW405">
        <v>34.462816447206144</v>
      </c>
      <c r="BY405">
        <f t="shared" si="336"/>
        <v>0</v>
      </c>
      <c r="BZ405">
        <f t="shared" si="337"/>
        <v>1</v>
      </c>
      <c r="CA405">
        <f t="shared" si="338"/>
        <v>9.8730153842004285</v>
      </c>
      <c r="CD405">
        <v>398</v>
      </c>
      <c r="CE405">
        <v>31.310354375619514</v>
      </c>
      <c r="CF405">
        <v>23.827596792125188</v>
      </c>
      <c r="CH405">
        <f t="shared" si="339"/>
        <v>1</v>
      </c>
      <c r="CI405">
        <f t="shared" si="340"/>
        <v>0</v>
      </c>
      <c r="CJ405">
        <f t="shared" si="341"/>
        <v>7.4827575834943261</v>
      </c>
      <c r="CM405">
        <v>398</v>
      </c>
      <c r="CN405">
        <v>24.050523431113429</v>
      </c>
      <c r="CO405">
        <v>14.986894007006473</v>
      </c>
      <c r="CQ405">
        <f t="shared" si="342"/>
        <v>1</v>
      </c>
      <c r="CR405">
        <f t="shared" si="343"/>
        <v>0</v>
      </c>
      <c r="CS405">
        <f t="shared" si="344"/>
        <v>9.0636294241069564</v>
      </c>
      <c r="CV405">
        <v>398</v>
      </c>
      <c r="CW405">
        <v>18.727009721914968</v>
      </c>
      <c r="CX405">
        <v>17.881105228149679</v>
      </c>
      <c r="CZ405">
        <f t="shared" si="345"/>
        <v>1</v>
      </c>
      <c r="DA405">
        <f t="shared" si="346"/>
        <v>0</v>
      </c>
      <c r="DB405">
        <f t="shared" si="347"/>
        <v>0.84590449376528909</v>
      </c>
      <c r="DE405">
        <v>398</v>
      </c>
      <c r="DF405">
        <v>23.653524359902388</v>
      </c>
      <c r="DG405">
        <v>18.452657288602921</v>
      </c>
      <c r="DI405">
        <f t="shared" si="348"/>
        <v>1</v>
      </c>
      <c r="DJ405">
        <f t="shared" si="349"/>
        <v>0</v>
      </c>
      <c r="DK405">
        <f t="shared" si="350"/>
        <v>5.2008670712994665</v>
      </c>
      <c r="DN405">
        <v>398</v>
      </c>
      <c r="DO405">
        <v>20.374827737024006</v>
      </c>
      <c r="DP405">
        <v>24.944790035817388</v>
      </c>
      <c r="DR405">
        <f t="shared" si="351"/>
        <v>0</v>
      </c>
      <c r="DS405">
        <f t="shared" si="352"/>
        <v>1</v>
      </c>
      <c r="DT405">
        <f t="shared" si="353"/>
        <v>4.5699622987933814</v>
      </c>
      <c r="DW405">
        <v>398</v>
      </c>
      <c r="DX405">
        <v>13.459230053770391</v>
      </c>
      <c r="DY405">
        <v>7.2552983843558305</v>
      </c>
      <c r="EA405">
        <f t="shared" si="354"/>
        <v>1</v>
      </c>
      <c r="EB405">
        <f t="shared" si="355"/>
        <v>0</v>
      </c>
      <c r="EC405">
        <f t="shared" si="356"/>
        <v>6.2039316694145601</v>
      </c>
      <c r="EF405">
        <v>398</v>
      </c>
      <c r="EG405">
        <v>18.625178879542602</v>
      </c>
      <c r="EH405">
        <v>19.09599192550349</v>
      </c>
      <c r="EJ405">
        <f t="shared" si="357"/>
        <v>0</v>
      </c>
      <c r="EK405">
        <f t="shared" si="358"/>
        <v>1</v>
      </c>
      <c r="EL405">
        <f t="shared" si="359"/>
        <v>0.47081304596088813</v>
      </c>
      <c r="EO405">
        <v>398</v>
      </c>
      <c r="EP405">
        <v>24.217637149849427</v>
      </c>
      <c r="EQ405">
        <v>28.4299590509995</v>
      </c>
      <c r="ES405">
        <f t="shared" si="360"/>
        <v>0</v>
      </c>
      <c r="ET405">
        <f t="shared" si="361"/>
        <v>1</v>
      </c>
      <c r="EU405">
        <f t="shared" si="362"/>
        <v>4.212321901150073</v>
      </c>
    </row>
    <row r="406" spans="1:151" x14ac:dyDescent="0.25">
      <c r="A406">
        <v>399</v>
      </c>
      <c r="B406">
        <v>17.982796370988282</v>
      </c>
      <c r="C406">
        <v>34.579679751274355</v>
      </c>
      <c r="E406">
        <f t="shared" si="312"/>
        <v>0</v>
      </c>
      <c r="F406">
        <f t="shared" si="314"/>
        <v>1</v>
      </c>
      <c r="G406">
        <f t="shared" si="313"/>
        <v>16.596883380286073</v>
      </c>
      <c r="J406">
        <v>399</v>
      </c>
      <c r="K406">
        <v>33.190098341295808</v>
      </c>
      <c r="L406">
        <v>34.985780023627989</v>
      </c>
      <c r="N406">
        <f t="shared" si="315"/>
        <v>0</v>
      </c>
      <c r="O406">
        <f t="shared" si="316"/>
        <v>1</v>
      </c>
      <c r="P406">
        <f t="shared" si="317"/>
        <v>1.7956816823321802</v>
      </c>
      <c r="S406">
        <v>399</v>
      </c>
      <c r="T406">
        <v>20.360729383956972</v>
      </c>
      <c r="U406">
        <v>37.888501532355775</v>
      </c>
      <c r="W406">
        <f t="shared" si="318"/>
        <v>0</v>
      </c>
      <c r="X406">
        <f t="shared" si="319"/>
        <v>1</v>
      </c>
      <c r="Y406">
        <f t="shared" si="320"/>
        <v>17.527772148398803</v>
      </c>
      <c r="AB406">
        <v>399</v>
      </c>
      <c r="AC406">
        <v>29.653582728527908</v>
      </c>
      <c r="AD406">
        <v>17.466229368915105</v>
      </c>
      <c r="AF406">
        <f t="shared" si="321"/>
        <v>1</v>
      </c>
      <c r="AG406">
        <f t="shared" si="322"/>
        <v>0</v>
      </c>
      <c r="AH406">
        <f t="shared" si="323"/>
        <v>12.187353359612803</v>
      </c>
      <c r="AK406">
        <v>399</v>
      </c>
      <c r="AL406">
        <v>27.195981384720845</v>
      </c>
      <c r="AM406">
        <v>22.881779270092863</v>
      </c>
      <c r="AO406">
        <f t="shared" si="324"/>
        <v>1</v>
      </c>
      <c r="AP406">
        <f t="shared" si="325"/>
        <v>0</v>
      </c>
      <c r="AQ406">
        <f t="shared" si="326"/>
        <v>4.3142021146279816</v>
      </c>
      <c r="AT406">
        <v>399</v>
      </c>
      <c r="AU406">
        <v>14.61197949024988</v>
      </c>
      <c r="AV406">
        <v>15.562437307960053</v>
      </c>
      <c r="AX406">
        <f t="shared" si="327"/>
        <v>0</v>
      </c>
      <c r="AY406">
        <f t="shared" si="328"/>
        <v>1</v>
      </c>
      <c r="AZ406">
        <f t="shared" si="329"/>
        <v>0.95045781771017346</v>
      </c>
      <c r="BC406">
        <v>399</v>
      </c>
      <c r="BD406" t="e">
        <v>#N/A</v>
      </c>
      <c r="BE406" t="e">
        <v>#N/A</v>
      </c>
      <c r="BG406" t="e">
        <f t="shared" si="330"/>
        <v>#N/A</v>
      </c>
      <c r="BH406" t="e">
        <f t="shared" si="331"/>
        <v>#N/A</v>
      </c>
      <c r="BI406" t="e">
        <f t="shared" si="332"/>
        <v>#N/A</v>
      </c>
      <c r="BL406">
        <v>399</v>
      </c>
      <c r="BM406">
        <v>30.226508628746714</v>
      </c>
      <c r="BN406">
        <v>8.2917542150583792</v>
      </c>
      <c r="BP406">
        <f t="shared" si="333"/>
        <v>1</v>
      </c>
      <c r="BQ406">
        <f t="shared" si="334"/>
        <v>0</v>
      </c>
      <c r="BR406">
        <f t="shared" si="335"/>
        <v>21.934754413688335</v>
      </c>
      <c r="BU406">
        <v>399</v>
      </c>
      <c r="BV406">
        <v>20.529813925584563</v>
      </c>
      <c r="BW406">
        <v>25.315655103403831</v>
      </c>
      <c r="BY406">
        <f t="shared" si="336"/>
        <v>0</v>
      </c>
      <c r="BZ406">
        <f t="shared" si="337"/>
        <v>1</v>
      </c>
      <c r="CA406">
        <f t="shared" si="338"/>
        <v>4.7858411778192682</v>
      </c>
      <c r="CD406">
        <v>399</v>
      </c>
      <c r="CE406">
        <v>21.263294275052857</v>
      </c>
      <c r="CF406">
        <v>15.103086087339134</v>
      </c>
      <c r="CH406">
        <f t="shared" si="339"/>
        <v>1</v>
      </c>
      <c r="CI406">
        <f t="shared" si="340"/>
        <v>0</v>
      </c>
      <c r="CJ406">
        <f t="shared" si="341"/>
        <v>6.1602081877137227</v>
      </c>
      <c r="CM406">
        <v>399</v>
      </c>
      <c r="CN406">
        <v>16.010022476527158</v>
      </c>
      <c r="CO406">
        <v>35.860684706063076</v>
      </c>
      <c r="CQ406">
        <f t="shared" si="342"/>
        <v>0</v>
      </c>
      <c r="CR406">
        <f t="shared" si="343"/>
        <v>1</v>
      </c>
      <c r="CS406">
        <f t="shared" si="344"/>
        <v>19.850662229535917</v>
      </c>
      <c r="CV406">
        <v>399</v>
      </c>
      <c r="CW406">
        <v>20.538015614408415</v>
      </c>
      <c r="CX406">
        <v>13.879821070208026</v>
      </c>
      <c r="CZ406">
        <f t="shared" si="345"/>
        <v>1</v>
      </c>
      <c r="DA406">
        <f t="shared" si="346"/>
        <v>0</v>
      </c>
      <c r="DB406">
        <f t="shared" si="347"/>
        <v>6.6581945442003896</v>
      </c>
      <c r="DE406">
        <v>399</v>
      </c>
      <c r="DF406">
        <v>14.718342907599979</v>
      </c>
      <c r="DG406">
        <v>10.678649824351364</v>
      </c>
      <c r="DI406">
        <f t="shared" si="348"/>
        <v>1</v>
      </c>
      <c r="DJ406">
        <f t="shared" si="349"/>
        <v>0</v>
      </c>
      <c r="DK406">
        <f t="shared" si="350"/>
        <v>4.0396930832486149</v>
      </c>
      <c r="DN406">
        <v>399</v>
      </c>
      <c r="DO406">
        <v>21.51087380036833</v>
      </c>
      <c r="DP406">
        <v>19.6946393684848</v>
      </c>
      <c r="DR406">
        <f t="shared" si="351"/>
        <v>1</v>
      </c>
      <c r="DS406">
        <f t="shared" si="352"/>
        <v>0</v>
      </c>
      <c r="DT406">
        <f t="shared" si="353"/>
        <v>1.8162344318835295</v>
      </c>
      <c r="DW406">
        <v>399</v>
      </c>
      <c r="DX406">
        <v>13.090587184758885</v>
      </c>
      <c r="DY406">
        <v>14.755151762594192</v>
      </c>
      <c r="EA406">
        <f t="shared" si="354"/>
        <v>0</v>
      </c>
      <c r="EB406">
        <f t="shared" si="355"/>
        <v>1</v>
      </c>
      <c r="EC406">
        <f t="shared" si="356"/>
        <v>1.6645645778353071</v>
      </c>
      <c r="EF406">
        <v>399</v>
      </c>
      <c r="EG406">
        <v>20.179004627261534</v>
      </c>
      <c r="EH406">
        <v>14.33550276901385</v>
      </c>
      <c r="EJ406">
        <f t="shared" si="357"/>
        <v>1</v>
      </c>
      <c r="EK406">
        <f t="shared" si="358"/>
        <v>0</v>
      </c>
      <c r="EL406">
        <f t="shared" si="359"/>
        <v>5.8435018582476843</v>
      </c>
      <c r="EO406">
        <v>399</v>
      </c>
      <c r="EP406">
        <v>21.759603747156543</v>
      </c>
      <c r="EQ406">
        <v>24.949983492013963</v>
      </c>
      <c r="ES406">
        <f t="shared" si="360"/>
        <v>0</v>
      </c>
      <c r="ET406">
        <f t="shared" si="361"/>
        <v>1</v>
      </c>
      <c r="EU406">
        <f t="shared" si="362"/>
        <v>3.1903797448574203</v>
      </c>
    </row>
    <row r="407" spans="1:151" x14ac:dyDescent="0.25">
      <c r="A407">
        <v>400</v>
      </c>
      <c r="B407">
        <v>12.334764209443485</v>
      </c>
      <c r="C407">
        <v>17.11532643457997</v>
      </c>
      <c r="E407">
        <f t="shared" si="312"/>
        <v>0</v>
      </c>
      <c r="F407">
        <f t="shared" si="314"/>
        <v>1</v>
      </c>
      <c r="G407">
        <f t="shared" si="313"/>
        <v>4.7805622251364852</v>
      </c>
      <c r="J407">
        <v>400</v>
      </c>
      <c r="K407">
        <v>25.424963532733017</v>
      </c>
      <c r="L407">
        <v>24.209656092537021</v>
      </c>
      <c r="N407">
        <f t="shared" si="315"/>
        <v>1</v>
      </c>
      <c r="O407">
        <f t="shared" si="316"/>
        <v>0</v>
      </c>
      <c r="P407">
        <f t="shared" si="317"/>
        <v>1.2153074401959962</v>
      </c>
      <c r="S407">
        <v>400</v>
      </c>
      <c r="T407">
        <v>17.242262524948249</v>
      </c>
      <c r="U407">
        <v>49.947295491255304</v>
      </c>
      <c r="W407">
        <f t="shared" si="318"/>
        <v>0</v>
      </c>
      <c r="X407">
        <f t="shared" si="319"/>
        <v>1</v>
      </c>
      <c r="Y407">
        <f t="shared" si="320"/>
        <v>32.705032966307058</v>
      </c>
      <c r="AB407">
        <v>400</v>
      </c>
      <c r="AC407">
        <v>16.804743476946371</v>
      </c>
      <c r="AD407">
        <v>17.731263141829356</v>
      </c>
      <c r="AF407">
        <f t="shared" si="321"/>
        <v>0</v>
      </c>
      <c r="AG407">
        <f t="shared" si="322"/>
        <v>1</v>
      </c>
      <c r="AH407">
        <f t="shared" si="323"/>
        <v>0.92651966488298498</v>
      </c>
      <c r="AK407">
        <v>400</v>
      </c>
      <c r="AL407">
        <v>22.901839874316821</v>
      </c>
      <c r="AM407">
        <v>29.00332570265347</v>
      </c>
      <c r="AO407">
        <f t="shared" si="324"/>
        <v>0</v>
      </c>
      <c r="AP407">
        <f t="shared" si="325"/>
        <v>1</v>
      </c>
      <c r="AQ407">
        <f t="shared" si="326"/>
        <v>6.1014858283366493</v>
      </c>
      <c r="AT407">
        <v>400</v>
      </c>
      <c r="AU407">
        <v>16.964181153612209</v>
      </c>
      <c r="AV407">
        <v>18.439932088949899</v>
      </c>
      <c r="AX407">
        <f t="shared" si="327"/>
        <v>0</v>
      </c>
      <c r="AY407">
        <f t="shared" si="328"/>
        <v>1</v>
      </c>
      <c r="AZ407">
        <f t="shared" si="329"/>
        <v>1.4757509353376896</v>
      </c>
      <c r="BC407">
        <v>400</v>
      </c>
      <c r="BD407" t="e">
        <v>#N/A</v>
      </c>
      <c r="BE407" t="e">
        <v>#N/A</v>
      </c>
      <c r="BG407" t="e">
        <f t="shared" si="330"/>
        <v>#N/A</v>
      </c>
      <c r="BH407" t="e">
        <f t="shared" si="331"/>
        <v>#N/A</v>
      </c>
      <c r="BI407" t="e">
        <f t="shared" si="332"/>
        <v>#N/A</v>
      </c>
      <c r="BL407">
        <v>400</v>
      </c>
      <c r="BM407">
        <v>21.174340871780782</v>
      </c>
      <c r="BN407">
        <v>12.457319811125528</v>
      </c>
      <c r="BP407">
        <f t="shared" si="333"/>
        <v>1</v>
      </c>
      <c r="BQ407">
        <f t="shared" si="334"/>
        <v>0</v>
      </c>
      <c r="BR407">
        <f t="shared" si="335"/>
        <v>8.7170210606552541</v>
      </c>
      <c r="BU407">
        <v>400</v>
      </c>
      <c r="BV407">
        <v>19.960305295437021</v>
      </c>
      <c r="BW407">
        <v>28.949281445018652</v>
      </c>
      <c r="BY407">
        <f t="shared" si="336"/>
        <v>0</v>
      </c>
      <c r="BZ407">
        <f t="shared" si="337"/>
        <v>1</v>
      </c>
      <c r="CA407">
        <f t="shared" si="338"/>
        <v>8.9889761495816316</v>
      </c>
      <c r="CD407">
        <v>400</v>
      </c>
      <c r="CE407">
        <v>20.933181149041246</v>
      </c>
      <c r="CF407">
        <v>40.193649918400176</v>
      </c>
      <c r="CH407">
        <f t="shared" si="339"/>
        <v>0</v>
      </c>
      <c r="CI407">
        <f t="shared" si="340"/>
        <v>1</v>
      </c>
      <c r="CJ407">
        <f t="shared" si="341"/>
        <v>19.26046876935893</v>
      </c>
      <c r="CM407">
        <v>400</v>
      </c>
      <c r="CN407">
        <v>24.972398308427124</v>
      </c>
      <c r="CO407">
        <v>12.591370318355787</v>
      </c>
      <c r="CQ407">
        <f t="shared" si="342"/>
        <v>1</v>
      </c>
      <c r="CR407">
        <f t="shared" si="343"/>
        <v>0</v>
      </c>
      <c r="CS407">
        <f t="shared" si="344"/>
        <v>12.381027990071336</v>
      </c>
      <c r="CV407">
        <v>400</v>
      </c>
      <c r="CW407">
        <v>26.316686663244653</v>
      </c>
      <c r="CX407">
        <v>17.291830243920092</v>
      </c>
      <c r="CZ407">
        <f t="shared" si="345"/>
        <v>1</v>
      </c>
      <c r="DA407">
        <f t="shared" si="346"/>
        <v>0</v>
      </c>
      <c r="DB407">
        <f t="shared" si="347"/>
        <v>9.0248564193245606</v>
      </c>
      <c r="DE407">
        <v>400</v>
      </c>
      <c r="DF407">
        <v>23.733096857216079</v>
      </c>
      <c r="DG407">
        <v>27.693220803449066</v>
      </c>
      <c r="DI407">
        <f t="shared" si="348"/>
        <v>0</v>
      </c>
      <c r="DJ407">
        <f t="shared" si="349"/>
        <v>1</v>
      </c>
      <c r="DK407">
        <f t="shared" si="350"/>
        <v>3.9601239462329865</v>
      </c>
      <c r="DN407">
        <v>400</v>
      </c>
      <c r="DO407">
        <v>23.003598251853109</v>
      </c>
      <c r="DP407">
        <v>18.6351506385957</v>
      </c>
      <c r="DR407">
        <f t="shared" si="351"/>
        <v>1</v>
      </c>
      <c r="DS407">
        <f t="shared" si="352"/>
        <v>0</v>
      </c>
      <c r="DT407">
        <f t="shared" si="353"/>
        <v>4.368447613257409</v>
      </c>
      <c r="DW407">
        <v>400</v>
      </c>
      <c r="DX407">
        <v>19.604045499949407</v>
      </c>
      <c r="DY407">
        <v>37.42578901661399</v>
      </c>
      <c r="EA407">
        <f t="shared" si="354"/>
        <v>0</v>
      </c>
      <c r="EB407">
        <f t="shared" si="355"/>
        <v>1</v>
      </c>
      <c r="EC407">
        <f t="shared" si="356"/>
        <v>17.821743516664583</v>
      </c>
      <c r="EF407">
        <v>400</v>
      </c>
      <c r="EG407">
        <v>24.623630820302232</v>
      </c>
      <c r="EH407">
        <v>17.803931919804675</v>
      </c>
      <c r="EJ407">
        <f t="shared" si="357"/>
        <v>1</v>
      </c>
      <c r="EK407">
        <f t="shared" si="358"/>
        <v>0</v>
      </c>
      <c r="EL407">
        <f t="shared" si="359"/>
        <v>6.8196989004975563</v>
      </c>
      <c r="EO407">
        <v>400</v>
      </c>
      <c r="EP407">
        <v>22.392670060784742</v>
      </c>
      <c r="EQ407">
        <v>23.674235711642464</v>
      </c>
      <c r="ES407">
        <f t="shared" si="360"/>
        <v>0</v>
      </c>
      <c r="ET407">
        <f t="shared" si="361"/>
        <v>1</v>
      </c>
      <c r="EU407">
        <f t="shared" si="362"/>
        <v>1.281565650857722</v>
      </c>
    </row>
    <row r="408" spans="1:151" x14ac:dyDescent="0.25">
      <c r="A408">
        <v>401</v>
      </c>
      <c r="B408">
        <v>11.95805331502215</v>
      </c>
      <c r="C408">
        <v>9.6620221320438269</v>
      </c>
      <c r="E408">
        <f t="shared" si="312"/>
        <v>1</v>
      </c>
      <c r="F408">
        <f t="shared" si="314"/>
        <v>0</v>
      </c>
      <c r="G408">
        <f t="shared" si="313"/>
        <v>2.2960311829783233</v>
      </c>
      <c r="J408">
        <v>401</v>
      </c>
      <c r="K408">
        <v>13.256668895978462</v>
      </c>
      <c r="L408">
        <v>16.147894932840316</v>
      </c>
      <c r="N408">
        <f t="shared" si="315"/>
        <v>0</v>
      </c>
      <c r="O408">
        <f t="shared" si="316"/>
        <v>1</v>
      </c>
      <c r="P408">
        <f t="shared" si="317"/>
        <v>2.8912260368618536</v>
      </c>
      <c r="S408">
        <v>401</v>
      </c>
      <c r="T408">
        <v>17.19670442418203</v>
      </c>
      <c r="U408">
        <v>29.465466606754589</v>
      </c>
      <c r="W408">
        <f t="shared" si="318"/>
        <v>0</v>
      </c>
      <c r="X408">
        <f t="shared" si="319"/>
        <v>1</v>
      </c>
      <c r="Y408">
        <f t="shared" si="320"/>
        <v>12.268762182572559</v>
      </c>
      <c r="AB408">
        <v>401</v>
      </c>
      <c r="AC408">
        <v>17.149696350970974</v>
      </c>
      <c r="AD408">
        <v>16.800505512119127</v>
      </c>
      <c r="AF408">
        <f t="shared" si="321"/>
        <v>1</v>
      </c>
      <c r="AG408">
        <f t="shared" si="322"/>
        <v>0</v>
      </c>
      <c r="AH408">
        <f t="shared" si="323"/>
        <v>0.34919083885184676</v>
      </c>
      <c r="AK408">
        <v>401</v>
      </c>
      <c r="AL408">
        <v>20.868908770479404</v>
      </c>
      <c r="AM408">
        <v>37.966652905794106</v>
      </c>
      <c r="AO408">
        <f t="shared" si="324"/>
        <v>0</v>
      </c>
      <c r="AP408">
        <f t="shared" si="325"/>
        <v>1</v>
      </c>
      <c r="AQ408">
        <f t="shared" si="326"/>
        <v>17.097744135314702</v>
      </c>
      <c r="AT408">
        <v>401</v>
      </c>
      <c r="AU408">
        <v>21.325178792243442</v>
      </c>
      <c r="AV408">
        <v>29.015774702968628</v>
      </c>
      <c r="AX408">
        <f t="shared" si="327"/>
        <v>0</v>
      </c>
      <c r="AY408">
        <f t="shared" si="328"/>
        <v>1</v>
      </c>
      <c r="AZ408">
        <f t="shared" si="329"/>
        <v>7.690595910725186</v>
      </c>
      <c r="BC408">
        <v>401</v>
      </c>
      <c r="BD408" t="e">
        <v>#N/A</v>
      </c>
      <c r="BE408" t="e">
        <v>#N/A</v>
      </c>
      <c r="BG408" t="e">
        <f t="shared" si="330"/>
        <v>#N/A</v>
      </c>
      <c r="BH408" t="e">
        <f t="shared" si="331"/>
        <v>#N/A</v>
      </c>
      <c r="BI408" t="e">
        <f t="shared" si="332"/>
        <v>#N/A</v>
      </c>
      <c r="BL408">
        <v>401</v>
      </c>
      <c r="BM408">
        <v>20.511694038484499</v>
      </c>
      <c r="BN408">
        <v>12.20134533325086</v>
      </c>
      <c r="BP408">
        <f t="shared" si="333"/>
        <v>1</v>
      </c>
      <c r="BQ408">
        <f t="shared" si="334"/>
        <v>0</v>
      </c>
      <c r="BR408">
        <f t="shared" si="335"/>
        <v>8.3103487052336398</v>
      </c>
      <c r="BU408">
        <v>401</v>
      </c>
      <c r="BV408">
        <v>25.096493699131866</v>
      </c>
      <c r="BW408">
        <v>20.100937072342738</v>
      </c>
      <c r="BY408">
        <f t="shared" si="336"/>
        <v>1</v>
      </c>
      <c r="BZ408">
        <f t="shared" si="337"/>
        <v>0</v>
      </c>
      <c r="CA408">
        <f t="shared" si="338"/>
        <v>4.9955566267891278</v>
      </c>
      <c r="CD408">
        <v>401</v>
      </c>
      <c r="CE408">
        <v>29.882163623981278</v>
      </c>
      <c r="CF408">
        <v>2.9948348399465701</v>
      </c>
      <c r="CH408">
        <f t="shared" si="339"/>
        <v>1</v>
      </c>
      <c r="CI408">
        <f t="shared" si="340"/>
        <v>0</v>
      </c>
      <c r="CJ408">
        <f t="shared" si="341"/>
        <v>26.887328784034707</v>
      </c>
      <c r="CM408">
        <v>401</v>
      </c>
      <c r="CN408">
        <v>21.11703063431354</v>
      </c>
      <c r="CO408">
        <v>21.934141566124371</v>
      </c>
      <c r="CQ408">
        <f t="shared" si="342"/>
        <v>0</v>
      </c>
      <c r="CR408">
        <f t="shared" si="343"/>
        <v>1</v>
      </c>
      <c r="CS408">
        <f t="shared" si="344"/>
        <v>0.81711093181083072</v>
      </c>
      <c r="CV408">
        <v>401</v>
      </c>
      <c r="CW408">
        <v>24.626686374641558</v>
      </c>
      <c r="CX408">
        <v>18.536569356631155</v>
      </c>
      <c r="CZ408">
        <f t="shared" si="345"/>
        <v>1</v>
      </c>
      <c r="DA408">
        <f t="shared" si="346"/>
        <v>0</v>
      </c>
      <c r="DB408">
        <f t="shared" si="347"/>
        <v>6.0901170180104032</v>
      </c>
      <c r="DE408">
        <v>401</v>
      </c>
      <c r="DF408">
        <v>26.743765949510241</v>
      </c>
      <c r="DG408">
        <v>16.650862112179915</v>
      </c>
      <c r="DI408">
        <f t="shared" si="348"/>
        <v>1</v>
      </c>
      <c r="DJ408">
        <f t="shared" si="349"/>
        <v>0</v>
      </c>
      <c r="DK408">
        <f t="shared" si="350"/>
        <v>10.092903837330326</v>
      </c>
      <c r="DN408">
        <v>401</v>
      </c>
      <c r="DO408">
        <v>23.519722383395429</v>
      </c>
      <c r="DP408">
        <v>21.260255644062845</v>
      </c>
      <c r="DR408">
        <f t="shared" si="351"/>
        <v>1</v>
      </c>
      <c r="DS408">
        <f t="shared" si="352"/>
        <v>0</v>
      </c>
      <c r="DT408">
        <f t="shared" si="353"/>
        <v>2.2594667393325842</v>
      </c>
      <c r="DW408">
        <v>401</v>
      </c>
      <c r="DX408">
        <v>4.1231003321699511</v>
      </c>
      <c r="DY408">
        <v>10.286520483227708</v>
      </c>
      <c r="EA408">
        <f t="shared" si="354"/>
        <v>0</v>
      </c>
      <c r="EB408">
        <f t="shared" si="355"/>
        <v>1</v>
      </c>
      <c r="EC408">
        <f t="shared" si="356"/>
        <v>6.1634201510577569</v>
      </c>
      <c r="EF408">
        <v>401</v>
      </c>
      <c r="EG408">
        <v>22.593610010159345</v>
      </c>
      <c r="EH408">
        <v>17.2836842931818</v>
      </c>
      <c r="EJ408">
        <f t="shared" si="357"/>
        <v>1</v>
      </c>
      <c r="EK408">
        <f t="shared" si="358"/>
        <v>0</v>
      </c>
      <c r="EL408">
        <f t="shared" si="359"/>
        <v>5.3099257169775456</v>
      </c>
      <c r="EO408">
        <v>401</v>
      </c>
      <c r="EP408">
        <v>23.300793384944434</v>
      </c>
      <c r="EQ408">
        <v>34.830954113018535</v>
      </c>
      <c r="ES408">
        <f t="shared" si="360"/>
        <v>0</v>
      </c>
      <c r="ET408">
        <f t="shared" si="361"/>
        <v>1</v>
      </c>
      <c r="EU408">
        <f t="shared" si="362"/>
        <v>11.530160728074101</v>
      </c>
    </row>
    <row r="409" spans="1:151" x14ac:dyDescent="0.25">
      <c r="A409">
        <v>402</v>
      </c>
      <c r="B409">
        <v>12.850325295446297</v>
      </c>
      <c r="C409">
        <v>26.350955035860306</v>
      </c>
      <c r="E409">
        <f t="shared" si="312"/>
        <v>0</v>
      </c>
      <c r="F409">
        <f t="shared" si="314"/>
        <v>1</v>
      </c>
      <c r="G409">
        <f t="shared" si="313"/>
        <v>13.500629740414009</v>
      </c>
      <c r="J409">
        <v>402</v>
      </c>
      <c r="K409">
        <v>19.641341091949929</v>
      </c>
      <c r="L409">
        <v>21.605271620840377</v>
      </c>
      <c r="N409">
        <f t="shared" si="315"/>
        <v>0</v>
      </c>
      <c r="O409">
        <f t="shared" si="316"/>
        <v>1</v>
      </c>
      <c r="P409">
        <f t="shared" si="317"/>
        <v>1.9639305288904474</v>
      </c>
      <c r="S409">
        <v>402</v>
      </c>
      <c r="T409">
        <v>16.618057405994623</v>
      </c>
      <c r="U409">
        <v>32.084853070847011</v>
      </c>
      <c r="W409">
        <f t="shared" si="318"/>
        <v>0</v>
      </c>
      <c r="X409">
        <f t="shared" si="319"/>
        <v>1</v>
      </c>
      <c r="Y409">
        <f t="shared" si="320"/>
        <v>15.466795664852388</v>
      </c>
      <c r="AB409">
        <v>402</v>
      </c>
      <c r="AC409">
        <v>16.766282126606505</v>
      </c>
      <c r="AD409">
        <v>16.973011580109642</v>
      </c>
      <c r="AF409">
        <f t="shared" si="321"/>
        <v>0</v>
      </c>
      <c r="AG409">
        <f t="shared" si="322"/>
        <v>1</v>
      </c>
      <c r="AH409">
        <f t="shared" si="323"/>
        <v>0.20672945350313654</v>
      </c>
      <c r="AK409">
        <v>402</v>
      </c>
      <c r="AL409">
        <v>19.947775868680278</v>
      </c>
      <c r="AM409">
        <v>34.250914036526282</v>
      </c>
      <c r="AO409">
        <f t="shared" si="324"/>
        <v>0</v>
      </c>
      <c r="AP409">
        <f t="shared" si="325"/>
        <v>1</v>
      </c>
      <c r="AQ409">
        <f t="shared" si="326"/>
        <v>14.303138167846004</v>
      </c>
      <c r="AT409">
        <v>402</v>
      </c>
      <c r="AU409">
        <v>20.497374267019353</v>
      </c>
      <c r="AV409">
        <v>31.023753498378866</v>
      </c>
      <c r="AX409">
        <f t="shared" si="327"/>
        <v>0</v>
      </c>
      <c r="AY409">
        <f t="shared" si="328"/>
        <v>1</v>
      </c>
      <c r="AZ409">
        <f t="shared" si="329"/>
        <v>10.526379231359513</v>
      </c>
      <c r="BC409">
        <v>402</v>
      </c>
      <c r="BD409" t="e">
        <v>#N/A</v>
      </c>
      <c r="BE409" t="e">
        <v>#N/A</v>
      </c>
      <c r="BG409" t="e">
        <f t="shared" si="330"/>
        <v>#N/A</v>
      </c>
      <c r="BH409" t="e">
        <f t="shared" si="331"/>
        <v>#N/A</v>
      </c>
      <c r="BI409" t="e">
        <f t="shared" si="332"/>
        <v>#N/A</v>
      </c>
      <c r="BL409">
        <v>402</v>
      </c>
      <c r="BM409">
        <v>19.584955289230116</v>
      </c>
      <c r="BN409">
        <v>16.75384247259661</v>
      </c>
      <c r="BP409">
        <f t="shared" si="333"/>
        <v>1</v>
      </c>
      <c r="BQ409">
        <f t="shared" si="334"/>
        <v>0</v>
      </c>
      <c r="BR409">
        <f t="shared" si="335"/>
        <v>2.8311128166335067</v>
      </c>
      <c r="BU409">
        <v>402</v>
      </c>
      <c r="BV409">
        <v>26.132474962429551</v>
      </c>
      <c r="BW409">
        <v>28.916026150758611</v>
      </c>
      <c r="BY409">
        <f t="shared" si="336"/>
        <v>0</v>
      </c>
      <c r="BZ409">
        <f t="shared" si="337"/>
        <v>1</v>
      </c>
      <c r="CA409">
        <f t="shared" si="338"/>
        <v>2.78355118832906</v>
      </c>
      <c r="CD409">
        <v>402</v>
      </c>
      <c r="CE409">
        <v>28.796761416770021</v>
      </c>
      <c r="CF409">
        <v>29.34946446560307</v>
      </c>
      <c r="CH409">
        <f t="shared" si="339"/>
        <v>0</v>
      </c>
      <c r="CI409">
        <f t="shared" si="340"/>
        <v>1</v>
      </c>
      <c r="CJ409">
        <f t="shared" si="341"/>
        <v>0.55270304883304888</v>
      </c>
      <c r="CM409">
        <v>402</v>
      </c>
      <c r="CN409">
        <v>23.556719963233899</v>
      </c>
      <c r="CO409">
        <v>24.982925515685814</v>
      </c>
      <c r="CQ409">
        <f t="shared" si="342"/>
        <v>0</v>
      </c>
      <c r="CR409">
        <f t="shared" si="343"/>
        <v>1</v>
      </c>
      <c r="CS409">
        <f t="shared" si="344"/>
        <v>1.4262055524519148</v>
      </c>
      <c r="CV409">
        <v>402</v>
      </c>
      <c r="CW409">
        <v>23.965879445614775</v>
      </c>
      <c r="CX409">
        <v>16.132087722785108</v>
      </c>
      <c r="CZ409">
        <f t="shared" si="345"/>
        <v>1</v>
      </c>
      <c r="DA409">
        <f t="shared" si="346"/>
        <v>0</v>
      </c>
      <c r="DB409">
        <f t="shared" si="347"/>
        <v>7.8337917228296661</v>
      </c>
      <c r="DE409">
        <v>402</v>
      </c>
      <c r="DF409">
        <v>18.850735780480033</v>
      </c>
      <c r="DG409">
        <v>29.523626924874094</v>
      </c>
      <c r="DI409">
        <f t="shared" si="348"/>
        <v>0</v>
      </c>
      <c r="DJ409">
        <f t="shared" si="349"/>
        <v>1</v>
      </c>
      <c r="DK409">
        <f t="shared" si="350"/>
        <v>10.672891144394061</v>
      </c>
      <c r="DN409">
        <v>402</v>
      </c>
      <c r="DO409">
        <v>20.35973194995271</v>
      </c>
      <c r="DP409">
        <v>25.760657191022805</v>
      </c>
      <c r="DR409">
        <f t="shared" si="351"/>
        <v>0</v>
      </c>
      <c r="DS409">
        <f t="shared" si="352"/>
        <v>1</v>
      </c>
      <c r="DT409">
        <f t="shared" si="353"/>
        <v>5.4009252410700945</v>
      </c>
      <c r="DW409">
        <v>402</v>
      </c>
      <c r="DX409">
        <v>19.172973436975536</v>
      </c>
      <c r="DY409">
        <v>29.502176070807337</v>
      </c>
      <c r="EA409">
        <f t="shared" si="354"/>
        <v>0</v>
      </c>
      <c r="EB409">
        <f t="shared" si="355"/>
        <v>1</v>
      </c>
      <c r="EC409">
        <f t="shared" si="356"/>
        <v>10.329202633831802</v>
      </c>
      <c r="EF409">
        <v>402</v>
      </c>
      <c r="EG409">
        <v>22.851859858743676</v>
      </c>
      <c r="EH409">
        <v>17.042908957587805</v>
      </c>
      <c r="EJ409">
        <f t="shared" si="357"/>
        <v>1</v>
      </c>
      <c r="EK409">
        <f t="shared" si="358"/>
        <v>0</v>
      </c>
      <c r="EL409">
        <f t="shared" si="359"/>
        <v>5.8089509011558711</v>
      </c>
      <c r="EO409">
        <v>402</v>
      </c>
      <c r="EP409">
        <v>26.061992358643366</v>
      </c>
      <c r="EQ409">
        <v>19.537771798080307</v>
      </c>
      <c r="ES409">
        <f t="shared" si="360"/>
        <v>1</v>
      </c>
      <c r="ET409">
        <f t="shared" si="361"/>
        <v>0</v>
      </c>
      <c r="EU409">
        <f t="shared" si="362"/>
        <v>6.5242205605630588</v>
      </c>
    </row>
    <row r="410" spans="1:151" x14ac:dyDescent="0.25">
      <c r="A410">
        <v>403</v>
      </c>
      <c r="B410">
        <v>15.804363568476964</v>
      </c>
      <c r="C410">
        <v>25.851816874380575</v>
      </c>
      <c r="E410">
        <f t="shared" si="312"/>
        <v>0</v>
      </c>
      <c r="F410">
        <f t="shared" si="314"/>
        <v>1</v>
      </c>
      <c r="G410">
        <f t="shared" si="313"/>
        <v>10.047453305903611</v>
      </c>
      <c r="J410">
        <v>403</v>
      </c>
      <c r="K410">
        <v>13.878480976738226</v>
      </c>
      <c r="L410">
        <v>29.383862969445445</v>
      </c>
      <c r="N410">
        <f t="shared" si="315"/>
        <v>0</v>
      </c>
      <c r="O410">
        <f t="shared" si="316"/>
        <v>1</v>
      </c>
      <c r="P410">
        <f t="shared" si="317"/>
        <v>15.505381992707219</v>
      </c>
      <c r="S410">
        <v>403</v>
      </c>
      <c r="T410">
        <v>14.949210436947409</v>
      </c>
      <c r="U410">
        <v>36.789942401112924</v>
      </c>
      <c r="W410">
        <f t="shared" si="318"/>
        <v>0</v>
      </c>
      <c r="X410">
        <f t="shared" si="319"/>
        <v>1</v>
      </c>
      <c r="Y410">
        <f t="shared" si="320"/>
        <v>21.840731964165514</v>
      </c>
      <c r="AB410">
        <v>403</v>
      </c>
      <c r="AC410">
        <v>18.498607341804693</v>
      </c>
      <c r="AD410">
        <v>17.786943515903122</v>
      </c>
      <c r="AF410">
        <f t="shared" si="321"/>
        <v>1</v>
      </c>
      <c r="AG410">
        <f t="shared" si="322"/>
        <v>0</v>
      </c>
      <c r="AH410">
        <f t="shared" si="323"/>
        <v>0.71166382590157085</v>
      </c>
      <c r="AK410">
        <v>403</v>
      </c>
      <c r="AL410">
        <v>12.703393090000665</v>
      </c>
      <c r="AM410">
        <v>29.751888457367194</v>
      </c>
      <c r="AO410">
        <f t="shared" si="324"/>
        <v>0</v>
      </c>
      <c r="AP410">
        <f t="shared" si="325"/>
        <v>1</v>
      </c>
      <c r="AQ410">
        <f t="shared" si="326"/>
        <v>17.048495367366527</v>
      </c>
      <c r="AT410">
        <v>403</v>
      </c>
      <c r="AU410">
        <v>20.468041802736135</v>
      </c>
      <c r="AV410">
        <v>23.414483665963186</v>
      </c>
      <c r="AX410">
        <f t="shared" si="327"/>
        <v>0</v>
      </c>
      <c r="AY410">
        <f t="shared" si="328"/>
        <v>1</v>
      </c>
      <c r="AZ410">
        <f t="shared" si="329"/>
        <v>2.9464418632270508</v>
      </c>
      <c r="BC410">
        <v>403</v>
      </c>
      <c r="BD410" t="e">
        <v>#N/A</v>
      </c>
      <c r="BE410" t="e">
        <v>#N/A</v>
      </c>
      <c r="BG410" t="e">
        <f t="shared" si="330"/>
        <v>#N/A</v>
      </c>
      <c r="BH410" t="e">
        <f t="shared" si="331"/>
        <v>#N/A</v>
      </c>
      <c r="BI410" t="e">
        <f t="shared" si="332"/>
        <v>#N/A</v>
      </c>
      <c r="BL410">
        <v>403</v>
      </c>
      <c r="BM410">
        <v>24.42945553878414</v>
      </c>
      <c r="BN410">
        <v>10.707400478054304</v>
      </c>
      <c r="BP410">
        <f t="shared" si="333"/>
        <v>1</v>
      </c>
      <c r="BQ410">
        <f t="shared" si="334"/>
        <v>0</v>
      </c>
      <c r="BR410">
        <f t="shared" si="335"/>
        <v>13.722055060729836</v>
      </c>
      <c r="BU410">
        <v>403</v>
      </c>
      <c r="BV410">
        <v>19.499095425964263</v>
      </c>
      <c r="BW410">
        <v>25.956087912097274</v>
      </c>
      <c r="BY410">
        <f t="shared" si="336"/>
        <v>0</v>
      </c>
      <c r="BZ410">
        <f t="shared" si="337"/>
        <v>1</v>
      </c>
      <c r="CA410">
        <f t="shared" si="338"/>
        <v>6.4569924861330108</v>
      </c>
      <c r="CD410">
        <v>403</v>
      </c>
      <c r="CE410">
        <v>20.493446432770341</v>
      </c>
      <c r="CF410">
        <v>44.359462536671373</v>
      </c>
      <c r="CH410">
        <f t="shared" si="339"/>
        <v>0</v>
      </c>
      <c r="CI410">
        <f t="shared" si="340"/>
        <v>1</v>
      </c>
      <c r="CJ410">
        <f t="shared" si="341"/>
        <v>23.866016103901032</v>
      </c>
      <c r="CM410">
        <v>403</v>
      </c>
      <c r="CN410">
        <v>20.453707269167364</v>
      </c>
      <c r="CO410">
        <v>36.556881993347147</v>
      </c>
      <c r="CQ410">
        <f t="shared" si="342"/>
        <v>0</v>
      </c>
      <c r="CR410">
        <f t="shared" si="343"/>
        <v>1</v>
      </c>
      <c r="CS410">
        <f t="shared" si="344"/>
        <v>16.103174724179784</v>
      </c>
      <c r="CV410">
        <v>403</v>
      </c>
      <c r="CW410">
        <v>23.752466617898484</v>
      </c>
      <c r="CX410">
        <v>20.800076534062462</v>
      </c>
      <c r="CZ410">
        <f t="shared" si="345"/>
        <v>1</v>
      </c>
      <c r="DA410">
        <f t="shared" si="346"/>
        <v>0</v>
      </c>
      <c r="DB410">
        <f t="shared" si="347"/>
        <v>2.952390083836022</v>
      </c>
      <c r="DE410">
        <v>403</v>
      </c>
      <c r="DF410">
        <v>18.560056438133472</v>
      </c>
      <c r="DG410">
        <v>23.198747778361376</v>
      </c>
      <c r="DI410">
        <f t="shared" si="348"/>
        <v>0</v>
      </c>
      <c r="DJ410">
        <f t="shared" si="349"/>
        <v>1</v>
      </c>
      <c r="DK410">
        <f t="shared" si="350"/>
        <v>4.6386913402279042</v>
      </c>
      <c r="DN410">
        <v>403</v>
      </c>
      <c r="DO410">
        <v>21.652824298757942</v>
      </c>
      <c r="DP410">
        <v>13.708837110072333</v>
      </c>
      <c r="DR410">
        <f t="shared" si="351"/>
        <v>1</v>
      </c>
      <c r="DS410">
        <f t="shared" si="352"/>
        <v>0</v>
      </c>
      <c r="DT410">
        <f t="shared" si="353"/>
        <v>7.9439871886856093</v>
      </c>
      <c r="DW410">
        <v>403</v>
      </c>
      <c r="DX410">
        <v>14.356957473322154</v>
      </c>
      <c r="DY410">
        <v>17.762660669754073</v>
      </c>
      <c r="EA410">
        <f t="shared" si="354"/>
        <v>0</v>
      </c>
      <c r="EB410">
        <f t="shared" si="355"/>
        <v>1</v>
      </c>
      <c r="EC410">
        <f t="shared" si="356"/>
        <v>3.4057031964319187</v>
      </c>
      <c r="EF410">
        <v>403</v>
      </c>
      <c r="EG410">
        <v>17.974502593852684</v>
      </c>
      <c r="EH410">
        <v>10.97116219682235</v>
      </c>
      <c r="EJ410">
        <f t="shared" si="357"/>
        <v>1</v>
      </c>
      <c r="EK410">
        <f t="shared" si="358"/>
        <v>0</v>
      </c>
      <c r="EL410">
        <f t="shared" si="359"/>
        <v>7.0033403970303336</v>
      </c>
      <c r="EO410">
        <v>403</v>
      </c>
      <c r="EP410">
        <v>20.454662594923814</v>
      </c>
      <c r="EQ410">
        <v>24.400320173721227</v>
      </c>
      <c r="ES410">
        <f t="shared" si="360"/>
        <v>0</v>
      </c>
      <c r="ET410">
        <f t="shared" si="361"/>
        <v>1</v>
      </c>
      <c r="EU410">
        <f t="shared" si="362"/>
        <v>3.9456575787974124</v>
      </c>
    </row>
    <row r="411" spans="1:151" x14ac:dyDescent="0.25">
      <c r="A411">
        <v>404</v>
      </c>
      <c r="B411">
        <v>11.333574803295138</v>
      </c>
      <c r="C411">
        <v>45.664998670107146</v>
      </c>
      <c r="E411">
        <f t="shared" si="312"/>
        <v>0</v>
      </c>
      <c r="F411">
        <f t="shared" si="314"/>
        <v>1</v>
      </c>
      <c r="G411">
        <f t="shared" si="313"/>
        <v>34.33142386681201</v>
      </c>
      <c r="J411">
        <v>404</v>
      </c>
      <c r="K411">
        <v>31.99398119563644</v>
      </c>
      <c r="L411">
        <v>13.723047761296709</v>
      </c>
      <c r="N411">
        <f t="shared" si="315"/>
        <v>1</v>
      </c>
      <c r="O411">
        <f t="shared" si="316"/>
        <v>0</v>
      </c>
      <c r="P411">
        <f t="shared" si="317"/>
        <v>18.270933434339732</v>
      </c>
      <c r="S411">
        <v>404</v>
      </c>
      <c r="T411">
        <v>15.853796036906697</v>
      </c>
      <c r="U411">
        <v>-9.7027909142343489</v>
      </c>
      <c r="W411">
        <f t="shared" si="318"/>
        <v>1</v>
      </c>
      <c r="X411">
        <f t="shared" si="319"/>
        <v>0</v>
      </c>
      <c r="Y411">
        <f t="shared" si="320"/>
        <v>25.556586951141046</v>
      </c>
      <c r="AB411">
        <v>404</v>
      </c>
      <c r="AC411">
        <v>17.217254295359311</v>
      </c>
      <c r="AD411">
        <v>17.07073289729723</v>
      </c>
      <c r="AF411">
        <f t="shared" si="321"/>
        <v>1</v>
      </c>
      <c r="AG411">
        <f t="shared" si="322"/>
        <v>0</v>
      </c>
      <c r="AH411">
        <f t="shared" si="323"/>
        <v>0.14652139806208098</v>
      </c>
      <c r="AK411">
        <v>404</v>
      </c>
      <c r="AL411">
        <v>10.619915226109761</v>
      </c>
      <c r="AM411">
        <v>12.546672215498489</v>
      </c>
      <c r="AO411">
        <f t="shared" si="324"/>
        <v>0</v>
      </c>
      <c r="AP411">
        <f t="shared" si="325"/>
        <v>1</v>
      </c>
      <c r="AQ411">
        <f t="shared" si="326"/>
        <v>1.9267569893887284</v>
      </c>
      <c r="AT411">
        <v>404</v>
      </c>
      <c r="AU411">
        <v>19.885127650550185</v>
      </c>
      <c r="AV411">
        <v>20.747924677700048</v>
      </c>
      <c r="AX411">
        <f t="shared" si="327"/>
        <v>0</v>
      </c>
      <c r="AY411">
        <f t="shared" si="328"/>
        <v>1</v>
      </c>
      <c r="AZ411">
        <f t="shared" si="329"/>
        <v>0.86279702714986328</v>
      </c>
      <c r="BC411">
        <v>404</v>
      </c>
      <c r="BD411" t="e">
        <v>#N/A</v>
      </c>
      <c r="BE411" t="e">
        <v>#N/A</v>
      </c>
      <c r="BG411" t="e">
        <f t="shared" si="330"/>
        <v>#N/A</v>
      </c>
      <c r="BH411" t="e">
        <f t="shared" si="331"/>
        <v>#N/A</v>
      </c>
      <c r="BI411" t="e">
        <f t="shared" si="332"/>
        <v>#N/A</v>
      </c>
      <c r="BL411">
        <v>404</v>
      </c>
      <c r="BM411">
        <v>25.005259402825804</v>
      </c>
      <c r="BN411">
        <v>11.853580272265194</v>
      </c>
      <c r="BP411">
        <f t="shared" si="333"/>
        <v>1</v>
      </c>
      <c r="BQ411">
        <f t="shared" si="334"/>
        <v>0</v>
      </c>
      <c r="BR411">
        <f t="shared" si="335"/>
        <v>13.151679130560609</v>
      </c>
      <c r="BU411">
        <v>404</v>
      </c>
      <c r="BV411">
        <v>13.050176436005003</v>
      </c>
      <c r="BW411">
        <v>25.909598110003635</v>
      </c>
      <c r="BY411">
        <f t="shared" si="336"/>
        <v>0</v>
      </c>
      <c r="BZ411">
        <f t="shared" si="337"/>
        <v>1</v>
      </c>
      <c r="CA411">
        <f t="shared" si="338"/>
        <v>12.859421673998632</v>
      </c>
      <c r="CD411">
        <v>404</v>
      </c>
      <c r="CE411">
        <v>23.905762503705478</v>
      </c>
      <c r="CF411">
        <v>13.032016599700661</v>
      </c>
      <c r="CH411">
        <f t="shared" si="339"/>
        <v>1</v>
      </c>
      <c r="CI411">
        <f t="shared" si="340"/>
        <v>0</v>
      </c>
      <c r="CJ411">
        <f t="shared" si="341"/>
        <v>10.873745904004817</v>
      </c>
      <c r="CM411">
        <v>404</v>
      </c>
      <c r="CN411">
        <v>19.095765047283948</v>
      </c>
      <c r="CO411">
        <v>9.8330357981599565</v>
      </c>
      <c r="CQ411">
        <f t="shared" si="342"/>
        <v>1</v>
      </c>
      <c r="CR411">
        <f t="shared" si="343"/>
        <v>0</v>
      </c>
      <c r="CS411">
        <f t="shared" si="344"/>
        <v>9.262729249123991</v>
      </c>
      <c r="CV411">
        <v>404</v>
      </c>
      <c r="CW411">
        <v>20.41565496168792</v>
      </c>
      <c r="CX411">
        <v>16.7426551108178</v>
      </c>
      <c r="CZ411">
        <f t="shared" si="345"/>
        <v>1</v>
      </c>
      <c r="DA411">
        <f t="shared" si="346"/>
        <v>0</v>
      </c>
      <c r="DB411">
        <f t="shared" si="347"/>
        <v>3.67299985087012</v>
      </c>
      <c r="DE411">
        <v>404</v>
      </c>
      <c r="DF411">
        <v>25.210522310099144</v>
      </c>
      <c r="DG411">
        <v>14.932558412914689</v>
      </c>
      <c r="DI411">
        <f t="shared" si="348"/>
        <v>1</v>
      </c>
      <c r="DJ411">
        <f t="shared" si="349"/>
        <v>0</v>
      </c>
      <c r="DK411">
        <f t="shared" si="350"/>
        <v>10.277963897184454</v>
      </c>
      <c r="DN411">
        <v>404</v>
      </c>
      <c r="DO411">
        <v>23.352836305359929</v>
      </c>
      <c r="DP411">
        <v>16.762823748957235</v>
      </c>
      <c r="DR411">
        <f t="shared" si="351"/>
        <v>1</v>
      </c>
      <c r="DS411">
        <f t="shared" si="352"/>
        <v>0</v>
      </c>
      <c r="DT411">
        <f t="shared" si="353"/>
        <v>6.5900125564026943</v>
      </c>
      <c r="DW411">
        <v>404</v>
      </c>
      <c r="DX411">
        <v>21.976675702213797</v>
      </c>
      <c r="DY411">
        <v>9.0083631459760838</v>
      </c>
      <c r="EA411">
        <f t="shared" si="354"/>
        <v>1</v>
      </c>
      <c r="EB411">
        <f t="shared" si="355"/>
        <v>0</v>
      </c>
      <c r="EC411">
        <f t="shared" si="356"/>
        <v>12.968312556237713</v>
      </c>
      <c r="EF411">
        <v>404</v>
      </c>
      <c r="EG411">
        <v>19.778550277100749</v>
      </c>
      <c r="EH411">
        <v>17.084357402189546</v>
      </c>
      <c r="EJ411">
        <f t="shared" si="357"/>
        <v>1</v>
      </c>
      <c r="EK411">
        <f t="shared" si="358"/>
        <v>0</v>
      </c>
      <c r="EL411">
        <f t="shared" si="359"/>
        <v>2.6941928749112023</v>
      </c>
      <c r="EO411">
        <v>404</v>
      </c>
      <c r="EP411">
        <v>24.838635831213569</v>
      </c>
      <c r="EQ411">
        <v>9.5133481920262923</v>
      </c>
      <c r="ES411">
        <f t="shared" si="360"/>
        <v>1</v>
      </c>
      <c r="ET411">
        <f t="shared" si="361"/>
        <v>0</v>
      </c>
      <c r="EU411">
        <f t="shared" si="362"/>
        <v>15.325287639187277</v>
      </c>
    </row>
    <row r="412" spans="1:151" x14ac:dyDescent="0.25">
      <c r="A412">
        <v>405</v>
      </c>
      <c r="B412">
        <v>10.664898628050805</v>
      </c>
      <c r="C412">
        <v>31.298165821154321</v>
      </c>
      <c r="E412">
        <f t="shared" si="312"/>
        <v>0</v>
      </c>
      <c r="F412">
        <f t="shared" si="314"/>
        <v>1</v>
      </c>
      <c r="G412">
        <f t="shared" si="313"/>
        <v>20.633267193103514</v>
      </c>
      <c r="J412">
        <v>405</v>
      </c>
      <c r="K412">
        <v>24.035119447498481</v>
      </c>
      <c r="L412">
        <v>23.030908349610762</v>
      </c>
      <c r="N412">
        <f t="shared" si="315"/>
        <v>1</v>
      </c>
      <c r="O412">
        <f t="shared" si="316"/>
        <v>0</v>
      </c>
      <c r="P412">
        <f t="shared" si="317"/>
        <v>1.004211097887719</v>
      </c>
      <c r="S412">
        <v>405</v>
      </c>
      <c r="T412">
        <v>13.593921865151595</v>
      </c>
      <c r="U412">
        <v>42.308963934546533</v>
      </c>
      <c r="W412">
        <f t="shared" si="318"/>
        <v>0</v>
      </c>
      <c r="X412">
        <f t="shared" si="319"/>
        <v>1</v>
      </c>
      <c r="Y412">
        <f t="shared" si="320"/>
        <v>28.71504206939494</v>
      </c>
      <c r="AB412">
        <v>405</v>
      </c>
      <c r="AC412">
        <v>28.067483668534742</v>
      </c>
      <c r="AD412">
        <v>17.179483584426634</v>
      </c>
      <c r="AF412">
        <f t="shared" si="321"/>
        <v>1</v>
      </c>
      <c r="AG412">
        <f t="shared" si="322"/>
        <v>0</v>
      </c>
      <c r="AH412">
        <f t="shared" si="323"/>
        <v>10.888000084108107</v>
      </c>
      <c r="AK412">
        <v>405</v>
      </c>
      <c r="AL412">
        <v>9.1163081280396057</v>
      </c>
      <c r="AM412">
        <v>48.32341391957597</v>
      </c>
      <c r="AO412">
        <f t="shared" si="324"/>
        <v>0</v>
      </c>
      <c r="AP412">
        <f t="shared" si="325"/>
        <v>1</v>
      </c>
      <c r="AQ412">
        <f t="shared" si="326"/>
        <v>39.207105791536364</v>
      </c>
      <c r="AT412">
        <v>405</v>
      </c>
      <c r="AU412">
        <v>18.205428272644284</v>
      </c>
      <c r="AV412">
        <v>23.117985372833612</v>
      </c>
      <c r="AX412">
        <f t="shared" si="327"/>
        <v>0</v>
      </c>
      <c r="AY412">
        <f t="shared" si="328"/>
        <v>1</v>
      </c>
      <c r="AZ412">
        <f t="shared" si="329"/>
        <v>4.9125571001893285</v>
      </c>
      <c r="BC412">
        <v>405</v>
      </c>
      <c r="BD412" t="e">
        <v>#N/A</v>
      </c>
      <c r="BE412" t="e">
        <v>#N/A</v>
      </c>
      <c r="BG412" t="e">
        <f t="shared" si="330"/>
        <v>#N/A</v>
      </c>
      <c r="BH412" t="e">
        <f t="shared" si="331"/>
        <v>#N/A</v>
      </c>
      <c r="BI412" t="e">
        <f t="shared" si="332"/>
        <v>#N/A</v>
      </c>
      <c r="BL412">
        <v>405</v>
      </c>
      <c r="BM412">
        <v>28.529540983573845</v>
      </c>
      <c r="BN412">
        <v>8.9260900481906802</v>
      </c>
      <c r="BP412">
        <f t="shared" si="333"/>
        <v>1</v>
      </c>
      <c r="BQ412">
        <f t="shared" si="334"/>
        <v>0</v>
      </c>
      <c r="BR412">
        <f t="shared" si="335"/>
        <v>19.603450935383165</v>
      </c>
      <c r="BU412">
        <v>405</v>
      </c>
      <c r="BV412">
        <v>25.930332175045912</v>
      </c>
      <c r="BW412">
        <v>27.968045204674045</v>
      </c>
      <c r="BY412">
        <f t="shared" si="336"/>
        <v>0</v>
      </c>
      <c r="BZ412">
        <f t="shared" si="337"/>
        <v>1</v>
      </c>
      <c r="CA412">
        <f t="shared" si="338"/>
        <v>2.0377130296281329</v>
      </c>
      <c r="CD412">
        <v>405</v>
      </c>
      <c r="CE412">
        <v>22.770246876936305</v>
      </c>
      <c r="CF412">
        <v>26.103199470336754</v>
      </c>
      <c r="CH412">
        <f t="shared" si="339"/>
        <v>0</v>
      </c>
      <c r="CI412">
        <f t="shared" si="340"/>
        <v>1</v>
      </c>
      <c r="CJ412">
        <f t="shared" si="341"/>
        <v>3.3329525934004494</v>
      </c>
      <c r="CM412">
        <v>405</v>
      </c>
      <c r="CN412">
        <v>18.285450617875455</v>
      </c>
      <c r="CO412">
        <v>6.285376149020891</v>
      </c>
      <c r="CQ412">
        <f t="shared" si="342"/>
        <v>1</v>
      </c>
      <c r="CR412">
        <f t="shared" si="343"/>
        <v>0</v>
      </c>
      <c r="CS412">
        <f t="shared" si="344"/>
        <v>12.000074468854564</v>
      </c>
      <c r="CV412">
        <v>405</v>
      </c>
      <c r="CW412">
        <v>23.345223102226182</v>
      </c>
      <c r="CX412">
        <v>18.338611380543199</v>
      </c>
      <c r="CZ412">
        <f t="shared" si="345"/>
        <v>1</v>
      </c>
      <c r="DA412">
        <f t="shared" si="346"/>
        <v>0</v>
      </c>
      <c r="DB412">
        <f t="shared" si="347"/>
        <v>5.0066117216829831</v>
      </c>
      <c r="DE412">
        <v>405</v>
      </c>
      <c r="DF412">
        <v>24.642059422897262</v>
      </c>
      <c r="DG412">
        <v>15.891168479455919</v>
      </c>
      <c r="DI412">
        <f t="shared" si="348"/>
        <v>1</v>
      </c>
      <c r="DJ412">
        <f t="shared" si="349"/>
        <v>0</v>
      </c>
      <c r="DK412">
        <f t="shared" si="350"/>
        <v>8.7508909434413429</v>
      </c>
      <c r="DN412">
        <v>405</v>
      </c>
      <c r="DO412">
        <v>22.855002357349665</v>
      </c>
      <c r="DP412">
        <v>6.6374034364274888</v>
      </c>
      <c r="DR412">
        <f t="shared" si="351"/>
        <v>1</v>
      </c>
      <c r="DS412">
        <f t="shared" si="352"/>
        <v>0</v>
      </c>
      <c r="DT412">
        <f t="shared" si="353"/>
        <v>16.217598920922178</v>
      </c>
      <c r="DW412">
        <v>405</v>
      </c>
      <c r="DX412">
        <v>16.213862186513484</v>
      </c>
      <c r="DY412">
        <v>5.6226148127513724</v>
      </c>
      <c r="EA412">
        <f t="shared" si="354"/>
        <v>1</v>
      </c>
      <c r="EB412">
        <f t="shared" si="355"/>
        <v>0</v>
      </c>
      <c r="EC412">
        <f t="shared" si="356"/>
        <v>10.591247373762112</v>
      </c>
      <c r="EF412">
        <v>405</v>
      </c>
      <c r="EG412">
        <v>20.825332376343368</v>
      </c>
      <c r="EH412">
        <v>19.678929941172008</v>
      </c>
      <c r="EJ412">
        <f t="shared" si="357"/>
        <v>1</v>
      </c>
      <c r="EK412">
        <f t="shared" si="358"/>
        <v>0</v>
      </c>
      <c r="EL412">
        <f t="shared" si="359"/>
        <v>1.1464024351713604</v>
      </c>
      <c r="EO412">
        <v>405</v>
      </c>
      <c r="EP412">
        <v>23.889831314383493</v>
      </c>
      <c r="EQ412">
        <v>38.086563153540396</v>
      </c>
      <c r="ES412">
        <f t="shared" si="360"/>
        <v>0</v>
      </c>
      <c r="ET412">
        <f t="shared" si="361"/>
        <v>1</v>
      </c>
      <c r="EU412">
        <f t="shared" si="362"/>
        <v>14.196731839156904</v>
      </c>
    </row>
    <row r="413" spans="1:151" x14ac:dyDescent="0.25">
      <c r="A413">
        <v>406</v>
      </c>
      <c r="B413">
        <v>8.2101246440871236</v>
      </c>
      <c r="C413">
        <v>31.619448507195653</v>
      </c>
      <c r="E413">
        <f t="shared" si="312"/>
        <v>0</v>
      </c>
      <c r="F413">
        <f t="shared" si="314"/>
        <v>1</v>
      </c>
      <c r="G413">
        <f t="shared" si="313"/>
        <v>23.409323863108529</v>
      </c>
      <c r="J413">
        <v>406</v>
      </c>
      <c r="K413">
        <v>22.04296754562381</v>
      </c>
      <c r="L413">
        <v>25.822510416225636</v>
      </c>
      <c r="N413">
        <f t="shared" si="315"/>
        <v>0</v>
      </c>
      <c r="O413">
        <f t="shared" si="316"/>
        <v>1</v>
      </c>
      <c r="P413">
        <f t="shared" si="317"/>
        <v>3.7795428706018264</v>
      </c>
      <c r="S413">
        <v>406</v>
      </c>
      <c r="T413">
        <v>12.721262659824548</v>
      </c>
      <c r="U413">
        <v>30.768626214257822</v>
      </c>
      <c r="W413">
        <f t="shared" si="318"/>
        <v>0</v>
      </c>
      <c r="X413">
        <f t="shared" si="319"/>
        <v>1</v>
      </c>
      <c r="Y413">
        <f t="shared" si="320"/>
        <v>18.047363554433275</v>
      </c>
      <c r="AB413">
        <v>406</v>
      </c>
      <c r="AC413">
        <v>29.228778180886231</v>
      </c>
      <c r="AD413">
        <v>17.236649331762496</v>
      </c>
      <c r="AF413">
        <f t="shared" si="321"/>
        <v>1</v>
      </c>
      <c r="AG413">
        <f t="shared" si="322"/>
        <v>0</v>
      </c>
      <c r="AH413">
        <f t="shared" si="323"/>
        <v>11.992128849123734</v>
      </c>
      <c r="AK413">
        <v>406</v>
      </c>
      <c r="AL413">
        <v>29.263420381597896</v>
      </c>
      <c r="AM413">
        <v>33.673375605350273</v>
      </c>
      <c r="AO413">
        <f t="shared" si="324"/>
        <v>0</v>
      </c>
      <c r="AP413">
        <f t="shared" si="325"/>
        <v>1</v>
      </c>
      <c r="AQ413">
        <f t="shared" si="326"/>
        <v>4.4099552237523767</v>
      </c>
      <c r="AT413">
        <v>406</v>
      </c>
      <c r="AU413">
        <v>15.694985350738918</v>
      </c>
      <c r="AV413">
        <v>17.558050629327511</v>
      </c>
      <c r="AX413">
        <f t="shared" si="327"/>
        <v>0</v>
      </c>
      <c r="AY413">
        <f t="shared" si="328"/>
        <v>1</v>
      </c>
      <c r="AZ413">
        <f t="shared" si="329"/>
        <v>1.8630652785885928</v>
      </c>
      <c r="BC413">
        <v>406</v>
      </c>
      <c r="BD413" t="e">
        <v>#N/A</v>
      </c>
      <c r="BE413" t="e">
        <v>#N/A</v>
      </c>
      <c r="BG413" t="e">
        <f t="shared" si="330"/>
        <v>#N/A</v>
      </c>
      <c r="BH413" t="e">
        <f t="shared" si="331"/>
        <v>#N/A</v>
      </c>
      <c r="BI413" t="e">
        <f t="shared" si="332"/>
        <v>#N/A</v>
      </c>
      <c r="BL413">
        <v>406</v>
      </c>
      <c r="BM413">
        <v>32.922329052030086</v>
      </c>
      <c r="BN413">
        <v>11.316383369059878</v>
      </c>
      <c r="BP413">
        <f t="shared" si="333"/>
        <v>1</v>
      </c>
      <c r="BQ413">
        <f t="shared" si="334"/>
        <v>0</v>
      </c>
      <c r="BR413">
        <f t="shared" si="335"/>
        <v>21.605945682970209</v>
      </c>
      <c r="BU413">
        <v>406</v>
      </c>
      <c r="BV413">
        <v>15.449477006238048</v>
      </c>
      <c r="BW413">
        <v>27.456080111937158</v>
      </c>
      <c r="BY413">
        <f t="shared" si="336"/>
        <v>0</v>
      </c>
      <c r="BZ413">
        <f t="shared" si="337"/>
        <v>1</v>
      </c>
      <c r="CA413">
        <f t="shared" si="338"/>
        <v>12.00660310569911</v>
      </c>
      <c r="CD413">
        <v>406</v>
      </c>
      <c r="CE413">
        <v>20.210856590668769</v>
      </c>
      <c r="CF413">
        <v>44.261286726481622</v>
      </c>
      <c r="CH413">
        <f t="shared" si="339"/>
        <v>0</v>
      </c>
      <c r="CI413">
        <f t="shared" si="340"/>
        <v>1</v>
      </c>
      <c r="CJ413">
        <f t="shared" si="341"/>
        <v>24.050430135812853</v>
      </c>
      <c r="CM413">
        <v>406</v>
      </c>
      <c r="CN413">
        <v>19.987476485202823</v>
      </c>
      <c r="CO413">
        <v>14.457310820623643</v>
      </c>
      <c r="CQ413">
        <f t="shared" si="342"/>
        <v>1</v>
      </c>
      <c r="CR413">
        <f t="shared" si="343"/>
        <v>0</v>
      </c>
      <c r="CS413">
        <f t="shared" si="344"/>
        <v>5.5301656645791795</v>
      </c>
      <c r="CV413">
        <v>406</v>
      </c>
      <c r="CW413">
        <v>18.581196024709584</v>
      </c>
      <c r="CX413">
        <v>13.171055509478737</v>
      </c>
      <c r="CZ413">
        <f t="shared" si="345"/>
        <v>1</v>
      </c>
      <c r="DA413">
        <f t="shared" si="346"/>
        <v>0</v>
      </c>
      <c r="DB413">
        <f t="shared" si="347"/>
        <v>5.4101405152308466</v>
      </c>
      <c r="DE413">
        <v>406</v>
      </c>
      <c r="DF413">
        <v>17.845029465166103</v>
      </c>
      <c r="DG413">
        <v>12.588581756603693</v>
      </c>
      <c r="DI413">
        <f t="shared" si="348"/>
        <v>1</v>
      </c>
      <c r="DJ413">
        <f t="shared" si="349"/>
        <v>0</v>
      </c>
      <c r="DK413">
        <f t="shared" si="350"/>
        <v>5.2564477085624102</v>
      </c>
      <c r="DN413">
        <v>406</v>
      </c>
      <c r="DO413">
        <v>23.196521740321117</v>
      </c>
      <c r="DP413">
        <v>25.686896350685853</v>
      </c>
      <c r="DR413">
        <f t="shared" si="351"/>
        <v>0</v>
      </c>
      <c r="DS413">
        <f t="shared" si="352"/>
        <v>1</v>
      </c>
      <c r="DT413">
        <f t="shared" si="353"/>
        <v>2.4903746103647357</v>
      </c>
      <c r="DW413">
        <v>406</v>
      </c>
      <c r="DX413">
        <v>11.663233325436465</v>
      </c>
      <c r="DY413">
        <v>16.356368215450246</v>
      </c>
      <c r="EA413">
        <f t="shared" si="354"/>
        <v>0</v>
      </c>
      <c r="EB413">
        <f t="shared" si="355"/>
        <v>1</v>
      </c>
      <c r="EC413">
        <f t="shared" si="356"/>
        <v>4.6931348900137806</v>
      </c>
      <c r="EF413">
        <v>406</v>
      </c>
      <c r="EG413">
        <v>20.215035579925704</v>
      </c>
      <c r="EH413">
        <v>17.153859809313449</v>
      </c>
      <c r="EJ413">
        <f t="shared" si="357"/>
        <v>1</v>
      </c>
      <c r="EK413">
        <f t="shared" si="358"/>
        <v>0</v>
      </c>
      <c r="EL413">
        <f t="shared" si="359"/>
        <v>3.0611757706122553</v>
      </c>
      <c r="EO413">
        <v>406</v>
      </c>
      <c r="EP413">
        <v>24.897504605613808</v>
      </c>
      <c r="EQ413">
        <v>24.701564603565902</v>
      </c>
      <c r="ES413">
        <f t="shared" si="360"/>
        <v>1</v>
      </c>
      <c r="ET413">
        <f t="shared" si="361"/>
        <v>0</v>
      </c>
      <c r="EU413">
        <f t="shared" si="362"/>
        <v>0.19594000204790518</v>
      </c>
    </row>
    <row r="414" spans="1:151" x14ac:dyDescent="0.25">
      <c r="A414">
        <v>407</v>
      </c>
      <c r="B414">
        <v>12.76243052595002</v>
      </c>
      <c r="C414">
        <v>17.931005588928763</v>
      </c>
      <c r="E414">
        <f t="shared" si="312"/>
        <v>0</v>
      </c>
      <c r="F414">
        <f t="shared" si="314"/>
        <v>1</v>
      </c>
      <c r="G414">
        <f t="shared" si="313"/>
        <v>5.1685750629787428</v>
      </c>
      <c r="J414">
        <v>407</v>
      </c>
      <c r="K414">
        <v>22.785131329412955</v>
      </c>
      <c r="L414">
        <v>18.064141214901479</v>
      </c>
      <c r="N414">
        <f t="shared" si="315"/>
        <v>1</v>
      </c>
      <c r="O414">
        <f t="shared" si="316"/>
        <v>0</v>
      </c>
      <c r="P414">
        <f t="shared" si="317"/>
        <v>4.7209901145114763</v>
      </c>
      <c r="S414">
        <v>407</v>
      </c>
      <c r="T414">
        <v>16.472890335158048</v>
      </c>
      <c r="U414">
        <v>28.171364228698721</v>
      </c>
      <c r="W414">
        <f t="shared" si="318"/>
        <v>0</v>
      </c>
      <c r="X414">
        <f t="shared" si="319"/>
        <v>1</v>
      </c>
      <c r="Y414">
        <f t="shared" si="320"/>
        <v>11.698473893540672</v>
      </c>
      <c r="AB414">
        <v>407</v>
      </c>
      <c r="AC414">
        <v>21.479853163888556</v>
      </c>
      <c r="AD414">
        <v>17.004618285484639</v>
      </c>
      <c r="AF414">
        <f t="shared" si="321"/>
        <v>1</v>
      </c>
      <c r="AG414">
        <f t="shared" si="322"/>
        <v>0</v>
      </c>
      <c r="AH414">
        <f t="shared" si="323"/>
        <v>4.4752348784039171</v>
      </c>
      <c r="AK414">
        <v>407</v>
      </c>
      <c r="AL414">
        <v>16.523982320944679</v>
      </c>
      <c r="AM414">
        <v>23.603532294471425</v>
      </c>
      <c r="AO414">
        <f t="shared" si="324"/>
        <v>0</v>
      </c>
      <c r="AP414">
        <f t="shared" si="325"/>
        <v>1</v>
      </c>
      <c r="AQ414">
        <f t="shared" si="326"/>
        <v>7.0795499735267455</v>
      </c>
      <c r="AT414">
        <v>407</v>
      </c>
      <c r="AU414">
        <v>21.416929937133862</v>
      </c>
      <c r="AV414">
        <v>22.411351882474044</v>
      </c>
      <c r="AX414">
        <f t="shared" si="327"/>
        <v>0</v>
      </c>
      <c r="AY414">
        <f t="shared" si="328"/>
        <v>1</v>
      </c>
      <c r="AZ414">
        <f t="shared" si="329"/>
        <v>0.99442194534018213</v>
      </c>
      <c r="BC414">
        <v>407</v>
      </c>
      <c r="BD414" t="e">
        <v>#N/A</v>
      </c>
      <c r="BE414" t="e">
        <v>#N/A</v>
      </c>
      <c r="BG414" t="e">
        <f t="shared" si="330"/>
        <v>#N/A</v>
      </c>
      <c r="BH414" t="e">
        <f t="shared" si="331"/>
        <v>#N/A</v>
      </c>
      <c r="BI414" t="e">
        <f t="shared" si="332"/>
        <v>#N/A</v>
      </c>
      <c r="BL414">
        <v>407</v>
      </c>
      <c r="BM414">
        <v>31.407040357553441</v>
      </c>
      <c r="BN414">
        <v>13.541027873730817</v>
      </c>
      <c r="BP414">
        <f t="shared" si="333"/>
        <v>1</v>
      </c>
      <c r="BQ414">
        <f t="shared" si="334"/>
        <v>0</v>
      </c>
      <c r="BR414">
        <f t="shared" si="335"/>
        <v>17.866012483822622</v>
      </c>
      <c r="BU414">
        <v>407</v>
      </c>
      <c r="BV414">
        <v>13.855859421727732</v>
      </c>
      <c r="BW414">
        <v>28.148402246510138</v>
      </c>
      <c r="BY414">
        <f t="shared" si="336"/>
        <v>0</v>
      </c>
      <c r="BZ414">
        <f t="shared" si="337"/>
        <v>1</v>
      </c>
      <c r="CA414">
        <f t="shared" si="338"/>
        <v>14.292542824782405</v>
      </c>
      <c r="CD414">
        <v>407</v>
      </c>
      <c r="CE414">
        <v>29.768619547734339</v>
      </c>
      <c r="CF414">
        <v>12.055056527706824</v>
      </c>
      <c r="CH414">
        <f t="shared" si="339"/>
        <v>1</v>
      </c>
      <c r="CI414">
        <f t="shared" si="340"/>
        <v>0</v>
      </c>
      <c r="CJ414">
        <f t="shared" si="341"/>
        <v>17.713563020027514</v>
      </c>
      <c r="CM414">
        <v>407</v>
      </c>
      <c r="CN414">
        <v>22.230578596634139</v>
      </c>
      <c r="CO414">
        <v>23.516381091237321</v>
      </c>
      <c r="CQ414">
        <f t="shared" si="342"/>
        <v>0</v>
      </c>
      <c r="CR414">
        <f t="shared" si="343"/>
        <v>1</v>
      </c>
      <c r="CS414">
        <f t="shared" si="344"/>
        <v>1.2858024946031819</v>
      </c>
      <c r="CV414">
        <v>407</v>
      </c>
      <c r="CW414">
        <v>17.233926159736672</v>
      </c>
      <c r="CX414">
        <v>21.887597215788141</v>
      </c>
      <c r="CZ414">
        <f t="shared" si="345"/>
        <v>0</v>
      </c>
      <c r="DA414">
        <f t="shared" si="346"/>
        <v>1</v>
      </c>
      <c r="DB414">
        <f t="shared" si="347"/>
        <v>4.6536710560514685</v>
      </c>
      <c r="DE414">
        <v>407</v>
      </c>
      <c r="DF414">
        <v>10.712546960890521</v>
      </c>
      <c r="DG414">
        <v>14.479928536592768</v>
      </c>
      <c r="DI414">
        <f t="shared" si="348"/>
        <v>0</v>
      </c>
      <c r="DJ414">
        <f t="shared" si="349"/>
        <v>1</v>
      </c>
      <c r="DK414">
        <f t="shared" si="350"/>
        <v>3.7673815757022471</v>
      </c>
      <c r="DN414">
        <v>407</v>
      </c>
      <c r="DO414">
        <v>22.423979941867216</v>
      </c>
      <c r="DP414">
        <v>18.634096646472251</v>
      </c>
      <c r="DR414">
        <f t="shared" si="351"/>
        <v>1</v>
      </c>
      <c r="DS414">
        <f t="shared" si="352"/>
        <v>0</v>
      </c>
      <c r="DT414">
        <f t="shared" si="353"/>
        <v>3.789883295394965</v>
      </c>
      <c r="DW414">
        <v>407</v>
      </c>
      <c r="DX414">
        <v>11.722702346735062</v>
      </c>
      <c r="DY414">
        <v>22.2050171928434</v>
      </c>
      <c r="EA414">
        <f t="shared" si="354"/>
        <v>0</v>
      </c>
      <c r="EB414">
        <f t="shared" si="355"/>
        <v>1</v>
      </c>
      <c r="EC414">
        <f t="shared" si="356"/>
        <v>10.482314846108338</v>
      </c>
      <c r="EF414">
        <v>407</v>
      </c>
      <c r="EG414">
        <v>20.215238866755406</v>
      </c>
      <c r="EH414">
        <v>19.653288699319713</v>
      </c>
      <c r="EJ414">
        <f t="shared" si="357"/>
        <v>1</v>
      </c>
      <c r="EK414">
        <f t="shared" si="358"/>
        <v>0</v>
      </c>
      <c r="EL414">
        <f t="shared" si="359"/>
        <v>0.56195016743569326</v>
      </c>
      <c r="EO414">
        <v>407</v>
      </c>
      <c r="EP414">
        <v>16.971319155971237</v>
      </c>
      <c r="EQ414">
        <v>36.550586024398967</v>
      </c>
      <c r="ES414">
        <f t="shared" si="360"/>
        <v>0</v>
      </c>
      <c r="ET414">
        <f t="shared" si="361"/>
        <v>1</v>
      </c>
      <c r="EU414">
        <f t="shared" si="362"/>
        <v>19.57926686842773</v>
      </c>
    </row>
    <row r="415" spans="1:151" x14ac:dyDescent="0.25">
      <c r="A415">
        <v>408</v>
      </c>
      <c r="B415">
        <v>13.667290310100388</v>
      </c>
      <c r="C415">
        <v>20.102853243979336</v>
      </c>
      <c r="E415">
        <f t="shared" si="312"/>
        <v>0</v>
      </c>
      <c r="F415">
        <f t="shared" si="314"/>
        <v>1</v>
      </c>
      <c r="G415">
        <f t="shared" si="313"/>
        <v>6.4355629338789484</v>
      </c>
      <c r="J415">
        <v>408</v>
      </c>
      <c r="K415">
        <v>18.937250646278542</v>
      </c>
      <c r="L415">
        <v>21.418922301154147</v>
      </c>
      <c r="N415">
        <f t="shared" si="315"/>
        <v>0</v>
      </c>
      <c r="O415">
        <f t="shared" si="316"/>
        <v>1</v>
      </c>
      <c r="P415">
        <f t="shared" si="317"/>
        <v>2.4816716548756048</v>
      </c>
      <c r="S415">
        <v>408</v>
      </c>
      <c r="T415">
        <v>20.657206743310699</v>
      </c>
      <c r="U415">
        <v>15.68016407771972</v>
      </c>
      <c r="W415">
        <f t="shared" si="318"/>
        <v>1</v>
      </c>
      <c r="X415">
        <f t="shared" si="319"/>
        <v>0</v>
      </c>
      <c r="Y415">
        <f t="shared" si="320"/>
        <v>4.9770426655909787</v>
      </c>
      <c r="AB415">
        <v>408</v>
      </c>
      <c r="AC415">
        <v>20.100704930104371</v>
      </c>
      <c r="AD415">
        <v>17.148963649389064</v>
      </c>
      <c r="AF415">
        <f t="shared" si="321"/>
        <v>1</v>
      </c>
      <c r="AG415">
        <f t="shared" si="322"/>
        <v>0</v>
      </c>
      <c r="AH415">
        <f t="shared" si="323"/>
        <v>2.9517412807153072</v>
      </c>
      <c r="AK415">
        <v>408</v>
      </c>
      <c r="AL415">
        <v>18.487572583076108</v>
      </c>
      <c r="AM415">
        <v>36.901024526348422</v>
      </c>
      <c r="AO415">
        <f t="shared" si="324"/>
        <v>0</v>
      </c>
      <c r="AP415">
        <f t="shared" si="325"/>
        <v>1</v>
      </c>
      <c r="AQ415">
        <f t="shared" si="326"/>
        <v>18.413451943272314</v>
      </c>
      <c r="AT415">
        <v>408</v>
      </c>
      <c r="AU415">
        <v>15.391353358124526</v>
      </c>
      <c r="AV415">
        <v>17.075963704335852</v>
      </c>
      <c r="AX415">
        <f t="shared" si="327"/>
        <v>0</v>
      </c>
      <c r="AY415">
        <f t="shared" si="328"/>
        <v>1</v>
      </c>
      <c r="AZ415">
        <f t="shared" si="329"/>
        <v>1.6846103462113255</v>
      </c>
      <c r="BC415">
        <v>408</v>
      </c>
      <c r="BD415" t="e">
        <v>#N/A</v>
      </c>
      <c r="BE415" t="e">
        <v>#N/A</v>
      </c>
      <c r="BG415" t="e">
        <f t="shared" si="330"/>
        <v>#N/A</v>
      </c>
      <c r="BH415" t="e">
        <f t="shared" si="331"/>
        <v>#N/A</v>
      </c>
      <c r="BI415" t="e">
        <f t="shared" si="332"/>
        <v>#N/A</v>
      </c>
      <c r="BL415">
        <v>408</v>
      </c>
      <c r="BM415">
        <v>31.580659051397657</v>
      </c>
      <c r="BN415">
        <v>14.657255929755106</v>
      </c>
      <c r="BP415">
        <f t="shared" si="333"/>
        <v>1</v>
      </c>
      <c r="BQ415">
        <f t="shared" si="334"/>
        <v>0</v>
      </c>
      <c r="BR415">
        <f t="shared" si="335"/>
        <v>16.923403121642551</v>
      </c>
      <c r="BU415">
        <v>408</v>
      </c>
      <c r="BV415">
        <v>24.893514287278563</v>
      </c>
      <c r="BW415">
        <v>12.518653040696266</v>
      </c>
      <c r="BY415">
        <f t="shared" si="336"/>
        <v>1</v>
      </c>
      <c r="BZ415">
        <f t="shared" si="337"/>
        <v>0</v>
      </c>
      <c r="CA415">
        <f t="shared" si="338"/>
        <v>12.374861246582297</v>
      </c>
      <c r="CD415">
        <v>408</v>
      </c>
      <c r="CE415">
        <v>34.658175672225397</v>
      </c>
      <c r="CF415">
        <v>21.382733952115405</v>
      </c>
      <c r="CH415">
        <f t="shared" si="339"/>
        <v>1</v>
      </c>
      <c r="CI415">
        <f t="shared" si="340"/>
        <v>0</v>
      </c>
      <c r="CJ415">
        <f t="shared" si="341"/>
        <v>13.275441720109992</v>
      </c>
      <c r="CM415">
        <v>408</v>
      </c>
      <c r="CN415">
        <v>19.912062728339944</v>
      </c>
      <c r="CO415">
        <v>30.075755306798417</v>
      </c>
      <c r="CQ415">
        <f t="shared" si="342"/>
        <v>0</v>
      </c>
      <c r="CR415">
        <f t="shared" si="343"/>
        <v>1</v>
      </c>
      <c r="CS415">
        <f t="shared" si="344"/>
        <v>10.163692578458473</v>
      </c>
      <c r="CV415">
        <v>408</v>
      </c>
      <c r="CW415">
        <v>22.782417247436484</v>
      </c>
      <c r="CX415">
        <v>17.160882721330818</v>
      </c>
      <c r="CZ415">
        <f t="shared" si="345"/>
        <v>1</v>
      </c>
      <c r="DA415">
        <f t="shared" si="346"/>
        <v>0</v>
      </c>
      <c r="DB415">
        <f t="shared" si="347"/>
        <v>5.6215345261056662</v>
      </c>
      <c r="DE415">
        <v>408</v>
      </c>
      <c r="DF415">
        <v>9.4945505665844649</v>
      </c>
      <c r="DG415">
        <v>29.832282736117349</v>
      </c>
      <c r="DI415">
        <f t="shared" si="348"/>
        <v>0</v>
      </c>
      <c r="DJ415">
        <f t="shared" si="349"/>
        <v>1</v>
      </c>
      <c r="DK415">
        <f t="shared" si="350"/>
        <v>20.337732169532885</v>
      </c>
      <c r="DN415">
        <v>408</v>
      </c>
      <c r="DO415">
        <v>22.706638659689357</v>
      </c>
      <c r="DP415">
        <v>18.994708867082998</v>
      </c>
      <c r="DR415">
        <f t="shared" si="351"/>
        <v>1</v>
      </c>
      <c r="DS415">
        <f t="shared" si="352"/>
        <v>0</v>
      </c>
      <c r="DT415">
        <f t="shared" si="353"/>
        <v>3.7119297926063588</v>
      </c>
      <c r="DW415">
        <v>408</v>
      </c>
      <c r="DX415">
        <v>10.714500550216687</v>
      </c>
      <c r="DY415">
        <v>18.659012329457934</v>
      </c>
      <c r="EA415">
        <f t="shared" si="354"/>
        <v>0</v>
      </c>
      <c r="EB415">
        <f t="shared" si="355"/>
        <v>1</v>
      </c>
      <c r="EC415">
        <f t="shared" si="356"/>
        <v>7.9445117792412461</v>
      </c>
      <c r="EF415">
        <v>408</v>
      </c>
      <c r="EG415">
        <v>19.490995550019608</v>
      </c>
      <c r="EH415">
        <v>15.81529088760171</v>
      </c>
      <c r="EJ415">
        <f t="shared" si="357"/>
        <v>1</v>
      </c>
      <c r="EK415">
        <f t="shared" si="358"/>
        <v>0</v>
      </c>
      <c r="EL415">
        <f t="shared" si="359"/>
        <v>3.6757046624178979</v>
      </c>
      <c r="EO415">
        <v>408</v>
      </c>
      <c r="EP415">
        <v>15.435179632898404</v>
      </c>
      <c r="EQ415">
        <v>13.771392613939373</v>
      </c>
      <c r="ES415">
        <f t="shared" si="360"/>
        <v>1</v>
      </c>
      <c r="ET415">
        <f t="shared" si="361"/>
        <v>0</v>
      </c>
      <c r="EU415">
        <f t="shared" si="362"/>
        <v>1.6637870189590309</v>
      </c>
    </row>
    <row r="416" spans="1:151" x14ac:dyDescent="0.25">
      <c r="A416">
        <v>409</v>
      </c>
      <c r="B416">
        <v>13.007658457070377</v>
      </c>
      <c r="C416">
        <v>14.034428484423232</v>
      </c>
      <c r="E416">
        <f t="shared" si="312"/>
        <v>0</v>
      </c>
      <c r="F416">
        <f t="shared" si="314"/>
        <v>1</v>
      </c>
      <c r="G416">
        <f t="shared" si="313"/>
        <v>1.0267700273528551</v>
      </c>
      <c r="J416">
        <v>409</v>
      </c>
      <c r="K416">
        <v>29.975765264255539</v>
      </c>
      <c r="L416">
        <v>29.520474773013376</v>
      </c>
      <c r="N416">
        <f t="shared" si="315"/>
        <v>1</v>
      </c>
      <c r="O416">
        <f t="shared" si="316"/>
        <v>0</v>
      </c>
      <c r="P416">
        <f t="shared" si="317"/>
        <v>0.45529049124216314</v>
      </c>
      <c r="S416">
        <v>409</v>
      </c>
      <c r="T416">
        <v>14.216984242554727</v>
      </c>
      <c r="U416">
        <v>14.403960254185566</v>
      </c>
      <c r="W416">
        <f t="shared" si="318"/>
        <v>0</v>
      </c>
      <c r="X416">
        <f t="shared" si="319"/>
        <v>1</v>
      </c>
      <c r="Y416">
        <f t="shared" si="320"/>
        <v>0.18697601163083988</v>
      </c>
      <c r="AB416">
        <v>409</v>
      </c>
      <c r="AC416">
        <v>20.784669819105616</v>
      </c>
      <c r="AD416">
        <v>16.263315043027045</v>
      </c>
      <c r="AF416">
        <f t="shared" si="321"/>
        <v>1</v>
      </c>
      <c r="AG416">
        <f t="shared" si="322"/>
        <v>0</v>
      </c>
      <c r="AH416">
        <f t="shared" si="323"/>
        <v>4.5213547760785708</v>
      </c>
      <c r="AK416">
        <v>409</v>
      </c>
      <c r="AL416">
        <v>14.680212499090622</v>
      </c>
      <c r="AM416">
        <v>39.683351991813538</v>
      </c>
      <c r="AO416">
        <f t="shared" si="324"/>
        <v>0</v>
      </c>
      <c r="AP416">
        <f t="shared" si="325"/>
        <v>1</v>
      </c>
      <c r="AQ416">
        <f t="shared" si="326"/>
        <v>25.003139492722916</v>
      </c>
      <c r="AT416">
        <v>409</v>
      </c>
      <c r="AU416">
        <v>20.566252538873741</v>
      </c>
      <c r="AV416">
        <v>17.754585456266394</v>
      </c>
      <c r="AX416">
        <f t="shared" si="327"/>
        <v>1</v>
      </c>
      <c r="AY416">
        <f t="shared" si="328"/>
        <v>0</v>
      </c>
      <c r="AZ416">
        <f t="shared" si="329"/>
        <v>2.8116670826073467</v>
      </c>
      <c r="BC416">
        <v>409</v>
      </c>
      <c r="BD416" t="e">
        <v>#N/A</v>
      </c>
      <c r="BE416" t="e">
        <v>#N/A</v>
      </c>
      <c r="BG416" t="e">
        <f t="shared" si="330"/>
        <v>#N/A</v>
      </c>
      <c r="BH416" t="e">
        <f t="shared" si="331"/>
        <v>#N/A</v>
      </c>
      <c r="BI416" t="e">
        <f t="shared" si="332"/>
        <v>#N/A</v>
      </c>
      <c r="BL416">
        <v>409</v>
      </c>
      <c r="BM416">
        <v>20.983315404094043</v>
      </c>
      <c r="BN416">
        <v>11.906316906476354</v>
      </c>
      <c r="BP416">
        <f t="shared" si="333"/>
        <v>1</v>
      </c>
      <c r="BQ416">
        <f t="shared" si="334"/>
        <v>0</v>
      </c>
      <c r="BR416">
        <f t="shared" si="335"/>
        <v>9.076998497617689</v>
      </c>
      <c r="BU416">
        <v>409</v>
      </c>
      <c r="BV416">
        <v>20.380514358533468</v>
      </c>
      <c r="BW416">
        <v>26.006507034642357</v>
      </c>
      <c r="BY416">
        <f t="shared" si="336"/>
        <v>0</v>
      </c>
      <c r="BZ416">
        <f t="shared" si="337"/>
        <v>1</v>
      </c>
      <c r="CA416">
        <f t="shared" si="338"/>
        <v>5.6259926761088899</v>
      </c>
      <c r="CD416">
        <v>409</v>
      </c>
      <c r="CE416">
        <v>19.547179623770095</v>
      </c>
      <c r="CF416">
        <v>33.689928651630666</v>
      </c>
      <c r="CH416">
        <f t="shared" si="339"/>
        <v>0</v>
      </c>
      <c r="CI416">
        <f t="shared" si="340"/>
        <v>1</v>
      </c>
      <c r="CJ416">
        <f t="shared" si="341"/>
        <v>14.142749027860571</v>
      </c>
      <c r="CM416">
        <v>409</v>
      </c>
      <c r="CN416">
        <v>20.89390481748093</v>
      </c>
      <c r="CO416">
        <v>38.10502209824692</v>
      </c>
      <c r="CQ416">
        <f t="shared" si="342"/>
        <v>0</v>
      </c>
      <c r="CR416">
        <f t="shared" si="343"/>
        <v>1</v>
      </c>
      <c r="CS416">
        <f t="shared" si="344"/>
        <v>17.21111728076599</v>
      </c>
      <c r="CV416">
        <v>409</v>
      </c>
      <c r="CW416">
        <v>23.230393050348209</v>
      </c>
      <c r="CX416">
        <v>17.164397274759867</v>
      </c>
      <c r="CZ416">
        <f t="shared" si="345"/>
        <v>1</v>
      </c>
      <c r="DA416">
        <f t="shared" si="346"/>
        <v>0</v>
      </c>
      <c r="DB416">
        <f t="shared" si="347"/>
        <v>6.0659957755883411</v>
      </c>
      <c r="DE416">
        <v>409</v>
      </c>
      <c r="DF416">
        <v>26.282211856734463</v>
      </c>
      <c r="DG416">
        <v>18.097214949893839</v>
      </c>
      <c r="DI416">
        <f t="shared" si="348"/>
        <v>1</v>
      </c>
      <c r="DJ416">
        <f t="shared" si="349"/>
        <v>0</v>
      </c>
      <c r="DK416">
        <f t="shared" si="350"/>
        <v>8.1849969068406239</v>
      </c>
      <c r="DN416">
        <v>409</v>
      </c>
      <c r="DO416">
        <v>22.39371183015141</v>
      </c>
      <c r="DP416">
        <v>20.70613303516048</v>
      </c>
      <c r="DR416">
        <f t="shared" si="351"/>
        <v>1</v>
      </c>
      <c r="DS416">
        <f t="shared" si="352"/>
        <v>0</v>
      </c>
      <c r="DT416">
        <f t="shared" si="353"/>
        <v>1.6875787949909302</v>
      </c>
      <c r="DW416">
        <v>409</v>
      </c>
      <c r="DX416">
        <v>19.706759818864324</v>
      </c>
      <c r="DY416">
        <v>15.796575510705061</v>
      </c>
      <c r="EA416">
        <f t="shared" si="354"/>
        <v>1</v>
      </c>
      <c r="EB416">
        <f t="shared" si="355"/>
        <v>0</v>
      </c>
      <c r="EC416">
        <f t="shared" si="356"/>
        <v>3.9101843081592627</v>
      </c>
      <c r="EF416">
        <v>409</v>
      </c>
      <c r="EG416">
        <v>22.544508054333182</v>
      </c>
      <c r="EH416">
        <v>15.365921410003352</v>
      </c>
      <c r="EJ416">
        <f t="shared" si="357"/>
        <v>1</v>
      </c>
      <c r="EK416">
        <f t="shared" si="358"/>
        <v>0</v>
      </c>
      <c r="EL416">
        <f t="shared" si="359"/>
        <v>7.1785866443298296</v>
      </c>
      <c r="EO416">
        <v>409</v>
      </c>
      <c r="EP416">
        <v>18.555015198177905</v>
      </c>
      <c r="EQ416">
        <v>18.093358463160982</v>
      </c>
      <c r="ES416">
        <f t="shared" si="360"/>
        <v>1</v>
      </c>
      <c r="ET416">
        <f t="shared" si="361"/>
        <v>0</v>
      </c>
      <c r="EU416">
        <f t="shared" si="362"/>
        <v>0.46165673501692339</v>
      </c>
    </row>
    <row r="417" spans="1:151" x14ac:dyDescent="0.25">
      <c r="A417">
        <v>410</v>
      </c>
      <c r="B417">
        <v>8.4861053497243795</v>
      </c>
      <c r="C417">
        <v>36.046529833299672</v>
      </c>
      <c r="E417">
        <f t="shared" si="312"/>
        <v>0</v>
      </c>
      <c r="F417">
        <f t="shared" si="314"/>
        <v>1</v>
      </c>
      <c r="G417">
        <f t="shared" si="313"/>
        <v>27.560424483575293</v>
      </c>
      <c r="J417">
        <v>410</v>
      </c>
      <c r="K417">
        <v>30.91455040403239</v>
      </c>
      <c r="L417">
        <v>29.724926189336315</v>
      </c>
      <c r="N417">
        <f t="shared" si="315"/>
        <v>1</v>
      </c>
      <c r="O417">
        <f t="shared" si="316"/>
        <v>0</v>
      </c>
      <c r="P417">
        <f t="shared" si="317"/>
        <v>1.1896242146960745</v>
      </c>
      <c r="S417">
        <v>410</v>
      </c>
      <c r="T417">
        <v>9.6613356789785048</v>
      </c>
      <c r="U417">
        <v>36.947718664278341</v>
      </c>
      <c r="W417">
        <f t="shared" si="318"/>
        <v>0</v>
      </c>
      <c r="X417">
        <f t="shared" si="319"/>
        <v>1</v>
      </c>
      <c r="Y417">
        <f t="shared" si="320"/>
        <v>27.286382985299838</v>
      </c>
      <c r="AB417">
        <v>410</v>
      </c>
      <c r="AC417">
        <v>19.733380646846928</v>
      </c>
      <c r="AD417">
        <v>16.042677037475681</v>
      </c>
      <c r="AF417">
        <f t="shared" si="321"/>
        <v>1</v>
      </c>
      <c r="AG417">
        <f t="shared" si="322"/>
        <v>0</v>
      </c>
      <c r="AH417">
        <f t="shared" si="323"/>
        <v>3.6907036093712478</v>
      </c>
      <c r="AK417">
        <v>410</v>
      </c>
      <c r="AL417">
        <v>15.117989914376423</v>
      </c>
      <c r="AM417">
        <v>41.594240839173075</v>
      </c>
      <c r="AO417">
        <f t="shared" si="324"/>
        <v>0</v>
      </c>
      <c r="AP417">
        <f t="shared" si="325"/>
        <v>1</v>
      </c>
      <c r="AQ417">
        <f t="shared" si="326"/>
        <v>26.476250924796652</v>
      </c>
      <c r="AT417">
        <v>410</v>
      </c>
      <c r="AU417">
        <v>21.848796609663729</v>
      </c>
      <c r="AV417">
        <v>27.019050265880971</v>
      </c>
      <c r="AX417">
        <f t="shared" si="327"/>
        <v>0</v>
      </c>
      <c r="AY417">
        <f t="shared" si="328"/>
        <v>1</v>
      </c>
      <c r="AZ417">
        <f t="shared" si="329"/>
        <v>5.1702536562172412</v>
      </c>
      <c r="BC417">
        <v>410</v>
      </c>
      <c r="BD417" t="e">
        <v>#N/A</v>
      </c>
      <c r="BE417" t="e">
        <v>#N/A</v>
      </c>
      <c r="BG417" t="e">
        <f t="shared" si="330"/>
        <v>#N/A</v>
      </c>
      <c r="BH417" t="e">
        <f t="shared" si="331"/>
        <v>#N/A</v>
      </c>
      <c r="BI417" t="e">
        <f t="shared" si="332"/>
        <v>#N/A</v>
      </c>
      <c r="BL417">
        <v>410</v>
      </c>
      <c r="BM417">
        <v>26.090310173595714</v>
      </c>
      <c r="BN417">
        <v>14.355381234513226</v>
      </c>
      <c r="BP417">
        <f t="shared" si="333"/>
        <v>1</v>
      </c>
      <c r="BQ417">
        <f t="shared" si="334"/>
        <v>0</v>
      </c>
      <c r="BR417">
        <f t="shared" si="335"/>
        <v>11.734928939082488</v>
      </c>
      <c r="BU417">
        <v>410</v>
      </c>
      <c r="BV417">
        <v>29.943940663905479</v>
      </c>
      <c r="BW417">
        <v>29.538040438366117</v>
      </c>
      <c r="BY417">
        <f t="shared" si="336"/>
        <v>1</v>
      </c>
      <c r="BZ417">
        <f t="shared" si="337"/>
        <v>0</v>
      </c>
      <c r="CA417">
        <f t="shared" si="338"/>
        <v>0.40590022553936222</v>
      </c>
      <c r="CD417">
        <v>410</v>
      </c>
      <c r="CE417">
        <v>20.294941445054789</v>
      </c>
      <c r="CF417">
        <v>44.135084676152267</v>
      </c>
      <c r="CH417">
        <f t="shared" si="339"/>
        <v>0</v>
      </c>
      <c r="CI417">
        <f t="shared" si="340"/>
        <v>1</v>
      </c>
      <c r="CJ417">
        <f t="shared" si="341"/>
        <v>23.840143231097478</v>
      </c>
      <c r="CM417">
        <v>410</v>
      </c>
      <c r="CN417">
        <v>19.257811845015837</v>
      </c>
      <c r="CO417">
        <v>37.237599255542584</v>
      </c>
      <c r="CQ417">
        <f t="shared" si="342"/>
        <v>0</v>
      </c>
      <c r="CR417">
        <f t="shared" si="343"/>
        <v>1</v>
      </c>
      <c r="CS417">
        <f t="shared" si="344"/>
        <v>17.979787410526747</v>
      </c>
      <c r="CV417">
        <v>410</v>
      </c>
      <c r="CW417">
        <v>24.075427353167296</v>
      </c>
      <c r="CX417">
        <v>19.003760158185734</v>
      </c>
      <c r="CZ417">
        <f t="shared" si="345"/>
        <v>1</v>
      </c>
      <c r="DA417">
        <f t="shared" si="346"/>
        <v>0</v>
      </c>
      <c r="DB417">
        <f t="shared" si="347"/>
        <v>5.0716671949815613</v>
      </c>
      <c r="DE417">
        <v>410</v>
      </c>
      <c r="DF417">
        <v>20.560185945428909</v>
      </c>
      <c r="DG417">
        <v>21.36439857630829</v>
      </c>
      <c r="DI417">
        <f t="shared" si="348"/>
        <v>0</v>
      </c>
      <c r="DJ417">
        <f t="shared" si="349"/>
        <v>1</v>
      </c>
      <c r="DK417">
        <f t="shared" si="350"/>
        <v>0.80421263087938044</v>
      </c>
      <c r="DN417">
        <v>410</v>
      </c>
      <c r="DO417">
        <v>24.197455325666741</v>
      </c>
      <c r="DP417">
        <v>22.996183585186884</v>
      </c>
      <c r="DR417">
        <f t="shared" si="351"/>
        <v>1</v>
      </c>
      <c r="DS417">
        <f t="shared" si="352"/>
        <v>0</v>
      </c>
      <c r="DT417">
        <f t="shared" si="353"/>
        <v>1.2012717404798572</v>
      </c>
      <c r="DW417">
        <v>410</v>
      </c>
      <c r="DX417">
        <v>13.630488959154501</v>
      </c>
      <c r="DY417">
        <v>9.3886154682257921</v>
      </c>
      <c r="EA417">
        <f t="shared" si="354"/>
        <v>1</v>
      </c>
      <c r="EB417">
        <f t="shared" si="355"/>
        <v>0</v>
      </c>
      <c r="EC417">
        <f t="shared" si="356"/>
        <v>4.2418734909287092</v>
      </c>
      <c r="EF417">
        <v>410</v>
      </c>
      <c r="EG417">
        <v>25.356802969218275</v>
      </c>
      <c r="EH417">
        <v>13.541603565878297</v>
      </c>
      <c r="EJ417">
        <f t="shared" si="357"/>
        <v>1</v>
      </c>
      <c r="EK417">
        <f t="shared" si="358"/>
        <v>0</v>
      </c>
      <c r="EL417">
        <f t="shared" si="359"/>
        <v>11.815199403339978</v>
      </c>
      <c r="EO417">
        <v>410</v>
      </c>
      <c r="EP417">
        <v>19.689362149424216</v>
      </c>
      <c r="EQ417">
        <v>26.792629731948566</v>
      </c>
      <c r="ES417">
        <f t="shared" si="360"/>
        <v>0</v>
      </c>
      <c r="ET417">
        <f t="shared" si="361"/>
        <v>1</v>
      </c>
      <c r="EU417">
        <f t="shared" si="362"/>
        <v>7.1032675825243494</v>
      </c>
    </row>
    <row r="418" spans="1:151" x14ac:dyDescent="0.25">
      <c r="A418">
        <v>411</v>
      </c>
      <c r="B418">
        <v>8.2572144590310028</v>
      </c>
      <c r="C418">
        <v>7.4199835092551112</v>
      </c>
      <c r="E418">
        <f t="shared" si="312"/>
        <v>1</v>
      </c>
      <c r="F418">
        <f t="shared" si="314"/>
        <v>0</v>
      </c>
      <c r="G418">
        <f t="shared" si="313"/>
        <v>0.83723094977589163</v>
      </c>
      <c r="J418">
        <v>411</v>
      </c>
      <c r="K418">
        <v>32.643980191116171</v>
      </c>
      <c r="L418">
        <v>17.442110498727025</v>
      </c>
      <c r="N418">
        <f t="shared" si="315"/>
        <v>1</v>
      </c>
      <c r="O418">
        <f t="shared" si="316"/>
        <v>0</v>
      </c>
      <c r="P418">
        <f t="shared" si="317"/>
        <v>15.201869692389145</v>
      </c>
      <c r="S418">
        <v>411</v>
      </c>
      <c r="T418">
        <v>18.015093002042793</v>
      </c>
      <c r="U418">
        <v>28.263744416697332</v>
      </c>
      <c r="W418">
        <f t="shared" si="318"/>
        <v>0</v>
      </c>
      <c r="X418">
        <f t="shared" si="319"/>
        <v>1</v>
      </c>
      <c r="Y418">
        <f t="shared" si="320"/>
        <v>10.248651414654539</v>
      </c>
      <c r="AB418">
        <v>411</v>
      </c>
      <c r="AC418">
        <v>17.046155365053053</v>
      </c>
      <c r="AD418">
        <v>18.545695432293371</v>
      </c>
      <c r="AF418">
        <f t="shared" si="321"/>
        <v>0</v>
      </c>
      <c r="AG418">
        <f t="shared" si="322"/>
        <v>1</v>
      </c>
      <c r="AH418">
        <f t="shared" si="323"/>
        <v>1.4995400672403179</v>
      </c>
      <c r="AK418">
        <v>411</v>
      </c>
      <c r="AL418">
        <v>22.417553393739748</v>
      </c>
      <c r="AM418">
        <v>26.814590074805768</v>
      </c>
      <c r="AO418">
        <f t="shared" si="324"/>
        <v>0</v>
      </c>
      <c r="AP418">
        <f t="shared" si="325"/>
        <v>1</v>
      </c>
      <c r="AQ418">
        <f t="shared" si="326"/>
        <v>4.3970366810660195</v>
      </c>
      <c r="AT418">
        <v>411</v>
      </c>
      <c r="AU418">
        <v>18.68891103324388</v>
      </c>
      <c r="AV418">
        <v>31.750082048957893</v>
      </c>
      <c r="AX418">
        <f t="shared" si="327"/>
        <v>0</v>
      </c>
      <c r="AY418">
        <f t="shared" si="328"/>
        <v>1</v>
      </c>
      <c r="AZ418">
        <f t="shared" si="329"/>
        <v>13.061171015714013</v>
      </c>
      <c r="BC418">
        <v>411</v>
      </c>
      <c r="BD418" t="e">
        <v>#N/A</v>
      </c>
      <c r="BE418" t="e">
        <v>#N/A</v>
      </c>
      <c r="BG418" t="e">
        <f t="shared" si="330"/>
        <v>#N/A</v>
      </c>
      <c r="BH418" t="e">
        <f t="shared" si="331"/>
        <v>#N/A</v>
      </c>
      <c r="BI418" t="e">
        <f t="shared" si="332"/>
        <v>#N/A</v>
      </c>
      <c r="BL418">
        <v>411</v>
      </c>
      <c r="BM418">
        <v>44.589490576049279</v>
      </c>
      <c r="BN418">
        <v>12.094853543033885</v>
      </c>
      <c r="BP418">
        <f t="shared" si="333"/>
        <v>1</v>
      </c>
      <c r="BQ418">
        <f t="shared" si="334"/>
        <v>0</v>
      </c>
      <c r="BR418">
        <f t="shared" si="335"/>
        <v>32.494637033015394</v>
      </c>
      <c r="BU418">
        <v>411</v>
      </c>
      <c r="BV418">
        <v>18.772677326344606</v>
      </c>
      <c r="BW418">
        <v>14.34518775505456</v>
      </c>
      <c r="BY418">
        <f t="shared" si="336"/>
        <v>1</v>
      </c>
      <c r="BZ418">
        <f t="shared" si="337"/>
        <v>0</v>
      </c>
      <c r="CA418">
        <f t="shared" si="338"/>
        <v>4.4274895712900459</v>
      </c>
      <c r="CD418">
        <v>411</v>
      </c>
      <c r="CE418">
        <v>25.252701181294182</v>
      </c>
      <c r="CF418">
        <v>40.237577330420855</v>
      </c>
      <c r="CH418">
        <f t="shared" si="339"/>
        <v>0</v>
      </c>
      <c r="CI418">
        <f t="shared" si="340"/>
        <v>1</v>
      </c>
      <c r="CJ418">
        <f t="shared" si="341"/>
        <v>14.984876149126674</v>
      </c>
      <c r="CM418">
        <v>411</v>
      </c>
      <c r="CN418">
        <v>17.220720491888045</v>
      </c>
      <c r="CO418">
        <v>17.653467286413598</v>
      </c>
      <c r="CQ418">
        <f t="shared" si="342"/>
        <v>0</v>
      </c>
      <c r="CR418">
        <f t="shared" si="343"/>
        <v>1</v>
      </c>
      <c r="CS418">
        <f t="shared" si="344"/>
        <v>0.43274679452555276</v>
      </c>
      <c r="CV418">
        <v>411</v>
      </c>
      <c r="CW418">
        <v>22.744349763871519</v>
      </c>
      <c r="CX418">
        <v>15.270056266785595</v>
      </c>
      <c r="CZ418">
        <f t="shared" si="345"/>
        <v>1</v>
      </c>
      <c r="DA418">
        <f t="shared" si="346"/>
        <v>0</v>
      </c>
      <c r="DB418">
        <f t="shared" si="347"/>
        <v>7.4742934970859238</v>
      </c>
      <c r="DE418">
        <v>411</v>
      </c>
      <c r="DF418">
        <v>20.875789134838861</v>
      </c>
      <c r="DG418">
        <v>24.992797246270385</v>
      </c>
      <c r="DI418">
        <f t="shared" si="348"/>
        <v>0</v>
      </c>
      <c r="DJ418">
        <f t="shared" si="349"/>
        <v>1</v>
      </c>
      <c r="DK418">
        <f t="shared" si="350"/>
        <v>4.1170081114315238</v>
      </c>
      <c r="DN418">
        <v>411</v>
      </c>
      <c r="DO418">
        <v>24.264524725462763</v>
      </c>
      <c r="DP418">
        <v>22.096259034200386</v>
      </c>
      <c r="DR418">
        <f t="shared" si="351"/>
        <v>1</v>
      </c>
      <c r="DS418">
        <f t="shared" si="352"/>
        <v>0</v>
      </c>
      <c r="DT418">
        <f t="shared" si="353"/>
        <v>2.168265691262377</v>
      </c>
      <c r="DW418">
        <v>411</v>
      </c>
      <c r="DX418">
        <v>18.032268194323969</v>
      </c>
      <c r="DY418">
        <v>18.026738588289309</v>
      </c>
      <c r="EA418">
        <f t="shared" si="354"/>
        <v>1</v>
      </c>
      <c r="EB418">
        <f t="shared" si="355"/>
        <v>0</v>
      </c>
      <c r="EC418">
        <f t="shared" si="356"/>
        <v>5.5296060346599063E-3</v>
      </c>
      <c r="EF418">
        <v>411</v>
      </c>
      <c r="EG418">
        <v>21.857326528060792</v>
      </c>
      <c r="EH418">
        <v>16.823103525139377</v>
      </c>
      <c r="EJ418">
        <f t="shared" si="357"/>
        <v>1</v>
      </c>
      <c r="EK418">
        <f t="shared" si="358"/>
        <v>0</v>
      </c>
      <c r="EL418">
        <f t="shared" si="359"/>
        <v>5.034223002921415</v>
      </c>
      <c r="EO418">
        <v>411</v>
      </c>
      <c r="EP418">
        <v>21.908259721022748</v>
      </c>
      <c r="EQ418">
        <v>44.216937488507526</v>
      </c>
      <c r="ES418">
        <f t="shared" si="360"/>
        <v>0</v>
      </c>
      <c r="ET418">
        <f t="shared" si="361"/>
        <v>1</v>
      </c>
      <c r="EU418">
        <f t="shared" si="362"/>
        <v>22.308677767484777</v>
      </c>
    </row>
    <row r="419" spans="1:151" x14ac:dyDescent="0.25">
      <c r="A419">
        <v>412</v>
      </c>
      <c r="B419">
        <v>10.217007818221822</v>
      </c>
      <c r="C419">
        <v>31.02752869348118</v>
      </c>
      <c r="E419">
        <f t="shared" si="312"/>
        <v>0</v>
      </c>
      <c r="F419">
        <f t="shared" si="314"/>
        <v>1</v>
      </c>
      <c r="G419">
        <f t="shared" si="313"/>
        <v>20.810520875259357</v>
      </c>
      <c r="J419">
        <v>412</v>
      </c>
      <c r="K419">
        <v>11.608902065766319</v>
      </c>
      <c r="L419">
        <v>25.030421785238957</v>
      </c>
      <c r="N419">
        <f t="shared" si="315"/>
        <v>0</v>
      </c>
      <c r="O419">
        <f t="shared" si="316"/>
        <v>1</v>
      </c>
      <c r="P419">
        <f t="shared" si="317"/>
        <v>13.421519719472638</v>
      </c>
      <c r="S419">
        <v>412</v>
      </c>
      <c r="T419">
        <v>19.530754827223337</v>
      </c>
      <c r="U419">
        <v>38.010046921241084</v>
      </c>
      <c r="W419">
        <f t="shared" si="318"/>
        <v>0</v>
      </c>
      <c r="X419">
        <f t="shared" si="319"/>
        <v>1</v>
      </c>
      <c r="Y419">
        <f t="shared" si="320"/>
        <v>18.479292094017747</v>
      </c>
      <c r="AB419">
        <v>412</v>
      </c>
      <c r="AC419">
        <v>12.975019308787964</v>
      </c>
      <c r="AD419">
        <v>18.37106994193681</v>
      </c>
      <c r="AF419">
        <f t="shared" si="321"/>
        <v>0</v>
      </c>
      <c r="AG419">
        <f t="shared" si="322"/>
        <v>1</v>
      </c>
      <c r="AH419">
        <f t="shared" si="323"/>
        <v>5.396050633148846</v>
      </c>
      <c r="AK419">
        <v>412</v>
      </c>
      <c r="AL419">
        <v>18.615099575286575</v>
      </c>
      <c r="AM419">
        <v>30.276418785977111</v>
      </c>
      <c r="AO419">
        <f t="shared" si="324"/>
        <v>0</v>
      </c>
      <c r="AP419">
        <f t="shared" si="325"/>
        <v>1</v>
      </c>
      <c r="AQ419">
        <f t="shared" si="326"/>
        <v>11.661319210690536</v>
      </c>
      <c r="AT419">
        <v>412</v>
      </c>
      <c r="AU419">
        <v>21.106573683055601</v>
      </c>
      <c r="AV419">
        <v>19.901020658542297</v>
      </c>
      <c r="AX419">
        <f t="shared" si="327"/>
        <v>1</v>
      </c>
      <c r="AY419">
        <f t="shared" si="328"/>
        <v>0</v>
      </c>
      <c r="AZ419">
        <f t="shared" si="329"/>
        <v>1.2055530245133035</v>
      </c>
      <c r="BC419">
        <v>412</v>
      </c>
      <c r="BD419" t="e">
        <v>#N/A</v>
      </c>
      <c r="BE419" t="e">
        <v>#N/A</v>
      </c>
      <c r="BG419" t="e">
        <f t="shared" si="330"/>
        <v>#N/A</v>
      </c>
      <c r="BH419" t="e">
        <f t="shared" si="331"/>
        <v>#N/A</v>
      </c>
      <c r="BI419" t="e">
        <f t="shared" si="332"/>
        <v>#N/A</v>
      </c>
      <c r="BL419">
        <v>412</v>
      </c>
      <c r="BM419">
        <v>22.308387146328982</v>
      </c>
      <c r="BN419">
        <v>8.7075846529240426</v>
      </c>
      <c r="BP419">
        <f t="shared" si="333"/>
        <v>1</v>
      </c>
      <c r="BQ419">
        <f t="shared" si="334"/>
        <v>0</v>
      </c>
      <c r="BR419">
        <f t="shared" si="335"/>
        <v>13.60080249340494</v>
      </c>
      <c r="BU419">
        <v>412</v>
      </c>
      <c r="BV419">
        <v>24.857016730857776</v>
      </c>
      <c r="BW419">
        <v>27.577449337789243</v>
      </c>
      <c r="BY419">
        <f t="shared" si="336"/>
        <v>0</v>
      </c>
      <c r="BZ419">
        <f t="shared" si="337"/>
        <v>1</v>
      </c>
      <c r="CA419">
        <f t="shared" si="338"/>
        <v>2.7204326069314675</v>
      </c>
      <c r="CD419">
        <v>412</v>
      </c>
      <c r="CE419">
        <v>16.900809773652824</v>
      </c>
      <c r="CF419">
        <v>8.8468137125727608</v>
      </c>
      <c r="CH419">
        <f t="shared" si="339"/>
        <v>1</v>
      </c>
      <c r="CI419">
        <f t="shared" si="340"/>
        <v>0</v>
      </c>
      <c r="CJ419">
        <f t="shared" si="341"/>
        <v>8.0539960610800634</v>
      </c>
      <c r="CM419">
        <v>412</v>
      </c>
      <c r="CN419">
        <v>18.733506692712044</v>
      </c>
      <c r="CO419">
        <v>12.893252950096359</v>
      </c>
      <c r="CQ419">
        <f t="shared" si="342"/>
        <v>1</v>
      </c>
      <c r="CR419">
        <f t="shared" si="343"/>
        <v>0</v>
      </c>
      <c r="CS419">
        <f t="shared" si="344"/>
        <v>5.8402537426156851</v>
      </c>
      <c r="CV419">
        <v>412</v>
      </c>
      <c r="CW419">
        <v>26.100206697726076</v>
      </c>
      <c r="CX419">
        <v>25.100027447389834</v>
      </c>
      <c r="CZ419">
        <f t="shared" si="345"/>
        <v>1</v>
      </c>
      <c r="DA419">
        <f t="shared" si="346"/>
        <v>0</v>
      </c>
      <c r="DB419">
        <f t="shared" si="347"/>
        <v>1.0001792503362417</v>
      </c>
      <c r="DE419">
        <v>412</v>
      </c>
      <c r="DF419">
        <v>22.397742853033186</v>
      </c>
      <c r="DG419">
        <v>20.333656698939151</v>
      </c>
      <c r="DI419">
        <f t="shared" si="348"/>
        <v>1</v>
      </c>
      <c r="DJ419">
        <f t="shared" si="349"/>
        <v>0</v>
      </c>
      <c r="DK419">
        <f t="shared" si="350"/>
        <v>2.064086154094035</v>
      </c>
      <c r="DN419">
        <v>412</v>
      </c>
      <c r="DO419">
        <v>27.324585184440675</v>
      </c>
      <c r="DP419">
        <v>26.72505772712028</v>
      </c>
      <c r="DR419">
        <f t="shared" si="351"/>
        <v>1</v>
      </c>
      <c r="DS419">
        <f t="shared" si="352"/>
        <v>0</v>
      </c>
      <c r="DT419">
        <f t="shared" si="353"/>
        <v>0.59952745732039503</v>
      </c>
      <c r="DW419">
        <v>412</v>
      </c>
      <c r="DX419">
        <v>5.4716463406161022</v>
      </c>
      <c r="DY419">
        <v>27.903306647707552</v>
      </c>
      <c r="EA419">
        <f t="shared" si="354"/>
        <v>0</v>
      </c>
      <c r="EB419">
        <f t="shared" si="355"/>
        <v>1</v>
      </c>
      <c r="EC419">
        <f t="shared" si="356"/>
        <v>22.431660307091448</v>
      </c>
      <c r="EF419">
        <v>412</v>
      </c>
      <c r="EG419">
        <v>22.604228187789897</v>
      </c>
      <c r="EH419">
        <v>20.312060898030861</v>
      </c>
      <c r="EJ419">
        <f t="shared" si="357"/>
        <v>1</v>
      </c>
      <c r="EK419">
        <f t="shared" si="358"/>
        <v>0</v>
      </c>
      <c r="EL419">
        <f t="shared" si="359"/>
        <v>2.2921672897590355</v>
      </c>
      <c r="EO419">
        <v>412</v>
      </c>
      <c r="EP419">
        <v>19.314450874434211</v>
      </c>
      <c r="EQ419">
        <v>10.013064478467292</v>
      </c>
      <c r="ES419">
        <f t="shared" si="360"/>
        <v>1</v>
      </c>
      <c r="ET419">
        <f t="shared" si="361"/>
        <v>0</v>
      </c>
      <c r="EU419">
        <f t="shared" si="362"/>
        <v>9.3013863959669187</v>
      </c>
    </row>
    <row r="420" spans="1:151" x14ac:dyDescent="0.25">
      <c r="A420">
        <v>413</v>
      </c>
      <c r="B420">
        <v>10.670313329800004</v>
      </c>
      <c r="C420">
        <v>4.9324772373920815</v>
      </c>
      <c r="E420">
        <f t="shared" si="312"/>
        <v>1</v>
      </c>
      <c r="F420">
        <f t="shared" si="314"/>
        <v>0</v>
      </c>
      <c r="G420">
        <f t="shared" si="313"/>
        <v>5.7378360924079228</v>
      </c>
      <c r="J420">
        <v>413</v>
      </c>
      <c r="K420">
        <v>19.720136009831652</v>
      </c>
      <c r="L420">
        <v>16.037302127190983</v>
      </c>
      <c r="N420">
        <f t="shared" si="315"/>
        <v>1</v>
      </c>
      <c r="O420">
        <f t="shared" si="316"/>
        <v>0</v>
      </c>
      <c r="P420">
        <f t="shared" si="317"/>
        <v>3.6828338826406686</v>
      </c>
      <c r="S420">
        <v>413</v>
      </c>
      <c r="T420">
        <v>20.047143501798242</v>
      </c>
      <c r="U420">
        <v>13.950583898210436</v>
      </c>
      <c r="W420">
        <f t="shared" si="318"/>
        <v>1</v>
      </c>
      <c r="X420">
        <f t="shared" si="319"/>
        <v>0</v>
      </c>
      <c r="Y420">
        <f t="shared" si="320"/>
        <v>6.0965596035878065</v>
      </c>
      <c r="AB420">
        <v>413</v>
      </c>
      <c r="AC420">
        <v>19.698551729517789</v>
      </c>
      <c r="AD420">
        <v>18.427242370769658</v>
      </c>
      <c r="AF420">
        <f t="shared" si="321"/>
        <v>1</v>
      </c>
      <c r="AG420">
        <f t="shared" si="322"/>
        <v>0</v>
      </c>
      <c r="AH420">
        <f t="shared" si="323"/>
        <v>1.2713093587481303</v>
      </c>
      <c r="AK420">
        <v>413</v>
      </c>
      <c r="AL420">
        <v>29.949205611490669</v>
      </c>
      <c r="AM420">
        <v>43.416921688177823</v>
      </c>
      <c r="AO420">
        <f t="shared" si="324"/>
        <v>0</v>
      </c>
      <c r="AP420">
        <f t="shared" si="325"/>
        <v>1</v>
      </c>
      <c r="AQ420">
        <f t="shared" si="326"/>
        <v>13.467716076687154</v>
      </c>
      <c r="AT420">
        <v>413</v>
      </c>
      <c r="AU420">
        <v>20.026761050566421</v>
      </c>
      <c r="AV420">
        <v>25.932837169699084</v>
      </c>
      <c r="AX420">
        <f t="shared" si="327"/>
        <v>0</v>
      </c>
      <c r="AY420">
        <f t="shared" si="328"/>
        <v>1</v>
      </c>
      <c r="AZ420">
        <f t="shared" si="329"/>
        <v>5.9060761191326634</v>
      </c>
      <c r="BC420">
        <v>413</v>
      </c>
      <c r="BD420" t="e">
        <v>#N/A</v>
      </c>
      <c r="BE420" t="e">
        <v>#N/A</v>
      </c>
      <c r="BG420" t="e">
        <f t="shared" si="330"/>
        <v>#N/A</v>
      </c>
      <c r="BH420" t="e">
        <f t="shared" si="331"/>
        <v>#N/A</v>
      </c>
      <c r="BI420" t="e">
        <f t="shared" si="332"/>
        <v>#N/A</v>
      </c>
      <c r="BL420">
        <v>413</v>
      </c>
      <c r="BM420">
        <v>33.220176335073269</v>
      </c>
      <c r="BN420">
        <v>14.603557545126808</v>
      </c>
      <c r="BP420">
        <f t="shared" si="333"/>
        <v>1</v>
      </c>
      <c r="BQ420">
        <f t="shared" si="334"/>
        <v>0</v>
      </c>
      <c r="BR420">
        <f t="shared" si="335"/>
        <v>18.616618789946461</v>
      </c>
      <c r="BU420">
        <v>413</v>
      </c>
      <c r="BV420">
        <v>26.654633477884158</v>
      </c>
      <c r="BW420">
        <v>17.101371329459049</v>
      </c>
      <c r="BY420">
        <f t="shared" si="336"/>
        <v>1</v>
      </c>
      <c r="BZ420">
        <f t="shared" si="337"/>
        <v>0</v>
      </c>
      <c r="CA420">
        <f t="shared" si="338"/>
        <v>9.5532621484251088</v>
      </c>
      <c r="CD420">
        <v>413</v>
      </c>
      <c r="CE420">
        <v>7.8704686286734393</v>
      </c>
      <c r="CF420">
        <v>4.9560920815837726</v>
      </c>
      <c r="CH420">
        <f t="shared" si="339"/>
        <v>1</v>
      </c>
      <c r="CI420">
        <f t="shared" si="340"/>
        <v>0</v>
      </c>
      <c r="CJ420">
        <f t="shared" si="341"/>
        <v>2.9143765470896668</v>
      </c>
      <c r="CM420">
        <v>413</v>
      </c>
      <c r="CN420">
        <v>20.114608144651189</v>
      </c>
      <c r="CO420">
        <v>22.854361398523405</v>
      </c>
      <c r="CQ420">
        <f t="shared" si="342"/>
        <v>0</v>
      </c>
      <c r="CR420">
        <f t="shared" si="343"/>
        <v>1</v>
      </c>
      <c r="CS420">
        <f t="shared" si="344"/>
        <v>2.739753253872216</v>
      </c>
      <c r="CV420">
        <v>413</v>
      </c>
      <c r="CW420">
        <v>22.81858477873854</v>
      </c>
      <c r="CX420">
        <v>22.788260379683759</v>
      </c>
      <c r="CZ420">
        <f t="shared" si="345"/>
        <v>1</v>
      </c>
      <c r="DA420">
        <f t="shared" si="346"/>
        <v>0</v>
      </c>
      <c r="DB420">
        <f t="shared" si="347"/>
        <v>3.0324399054780571E-2</v>
      </c>
      <c r="DE420">
        <v>413</v>
      </c>
      <c r="DF420">
        <v>22.86592360920703</v>
      </c>
      <c r="DG420">
        <v>23.84861140962963</v>
      </c>
      <c r="DI420">
        <f t="shared" si="348"/>
        <v>0</v>
      </c>
      <c r="DJ420">
        <f t="shared" si="349"/>
        <v>1</v>
      </c>
      <c r="DK420">
        <f t="shared" si="350"/>
        <v>0.98268780042259962</v>
      </c>
      <c r="DN420">
        <v>413</v>
      </c>
      <c r="DO420">
        <v>24.954333341096579</v>
      </c>
      <c r="DP420">
        <v>16.86012763958712</v>
      </c>
      <c r="DR420">
        <f t="shared" si="351"/>
        <v>1</v>
      </c>
      <c r="DS420">
        <f t="shared" si="352"/>
        <v>0</v>
      </c>
      <c r="DT420">
        <f t="shared" si="353"/>
        <v>8.0942057015094591</v>
      </c>
      <c r="DW420">
        <v>413</v>
      </c>
      <c r="DX420">
        <v>17.072491035750161</v>
      </c>
      <c r="DY420">
        <v>20.539078737486765</v>
      </c>
      <c r="EA420">
        <f t="shared" si="354"/>
        <v>0</v>
      </c>
      <c r="EB420">
        <f t="shared" si="355"/>
        <v>1</v>
      </c>
      <c r="EC420">
        <f t="shared" si="356"/>
        <v>3.4665877017366036</v>
      </c>
      <c r="EF420">
        <v>413</v>
      </c>
      <c r="EG420">
        <v>18.231466449823309</v>
      </c>
      <c r="EH420">
        <v>13.696698947624883</v>
      </c>
      <c r="EJ420">
        <f t="shared" si="357"/>
        <v>1</v>
      </c>
      <c r="EK420">
        <f t="shared" si="358"/>
        <v>0</v>
      </c>
      <c r="EL420">
        <f t="shared" si="359"/>
        <v>4.5347675021984255</v>
      </c>
      <c r="EO420">
        <v>413</v>
      </c>
      <c r="EP420">
        <v>21.423573470924804</v>
      </c>
      <c r="EQ420">
        <v>14.82201812650897</v>
      </c>
      <c r="ES420">
        <f t="shared" si="360"/>
        <v>1</v>
      </c>
      <c r="ET420">
        <f t="shared" si="361"/>
        <v>0</v>
      </c>
      <c r="EU420">
        <f t="shared" si="362"/>
        <v>6.6015553444158339</v>
      </c>
    </row>
    <row r="421" spans="1:151" x14ac:dyDescent="0.25">
      <c r="A421">
        <v>414</v>
      </c>
      <c r="B421">
        <v>16.787397212345216</v>
      </c>
      <c r="C421">
        <v>29.989064026569718</v>
      </c>
      <c r="E421">
        <f t="shared" si="312"/>
        <v>0</v>
      </c>
      <c r="F421">
        <f t="shared" si="314"/>
        <v>1</v>
      </c>
      <c r="G421">
        <f t="shared" si="313"/>
        <v>13.201666814224502</v>
      </c>
      <c r="J421">
        <v>414</v>
      </c>
      <c r="K421">
        <v>20.278165824493879</v>
      </c>
      <c r="L421">
        <v>33.847835172375653</v>
      </c>
      <c r="N421">
        <f t="shared" si="315"/>
        <v>0</v>
      </c>
      <c r="O421">
        <f t="shared" si="316"/>
        <v>1</v>
      </c>
      <c r="P421">
        <f t="shared" si="317"/>
        <v>13.569669347881774</v>
      </c>
      <c r="S421">
        <v>414</v>
      </c>
      <c r="T421">
        <v>17.858111685549066</v>
      </c>
      <c r="U421">
        <v>13.67134228120209</v>
      </c>
      <c r="W421">
        <f t="shared" si="318"/>
        <v>1</v>
      </c>
      <c r="X421">
        <f t="shared" si="319"/>
        <v>0</v>
      </c>
      <c r="Y421">
        <f t="shared" si="320"/>
        <v>4.1867694043469754</v>
      </c>
      <c r="AB421">
        <v>414</v>
      </c>
      <c r="AC421">
        <v>21.487723634372241</v>
      </c>
      <c r="AD421">
        <v>17.448571375297181</v>
      </c>
      <c r="AF421">
        <f t="shared" si="321"/>
        <v>1</v>
      </c>
      <c r="AG421">
        <f t="shared" si="322"/>
        <v>0</v>
      </c>
      <c r="AH421">
        <f t="shared" si="323"/>
        <v>4.0391522590750597</v>
      </c>
      <c r="AK421">
        <v>414</v>
      </c>
      <c r="AL421">
        <v>15.605353137018435</v>
      </c>
      <c r="AM421">
        <v>26.974801783226436</v>
      </c>
      <c r="AO421">
        <f t="shared" si="324"/>
        <v>0</v>
      </c>
      <c r="AP421">
        <f t="shared" si="325"/>
        <v>1</v>
      </c>
      <c r="AQ421">
        <f t="shared" si="326"/>
        <v>11.369448646208001</v>
      </c>
      <c r="AT421">
        <v>414</v>
      </c>
      <c r="AU421">
        <v>15.604691912601002</v>
      </c>
      <c r="AV421">
        <v>13.868029978182795</v>
      </c>
      <c r="AX421">
        <f t="shared" si="327"/>
        <v>1</v>
      </c>
      <c r="AY421">
        <f t="shared" si="328"/>
        <v>0</v>
      </c>
      <c r="AZ421">
        <f t="shared" si="329"/>
        <v>1.7366619344182066</v>
      </c>
      <c r="BC421">
        <v>414</v>
      </c>
      <c r="BD421" t="e">
        <v>#N/A</v>
      </c>
      <c r="BE421" t="e">
        <v>#N/A</v>
      </c>
      <c r="BG421" t="e">
        <f t="shared" si="330"/>
        <v>#N/A</v>
      </c>
      <c r="BH421" t="e">
        <f t="shared" si="331"/>
        <v>#N/A</v>
      </c>
      <c r="BI421" t="e">
        <f t="shared" si="332"/>
        <v>#N/A</v>
      </c>
      <c r="BL421">
        <v>414</v>
      </c>
      <c r="BM421">
        <v>31.999590605943421</v>
      </c>
      <c r="BN421">
        <v>9.1693536237378428</v>
      </c>
      <c r="BP421">
        <f t="shared" si="333"/>
        <v>1</v>
      </c>
      <c r="BQ421">
        <f t="shared" si="334"/>
        <v>0</v>
      </c>
      <c r="BR421">
        <f t="shared" si="335"/>
        <v>22.830236982205577</v>
      </c>
      <c r="BU421">
        <v>414</v>
      </c>
      <c r="BV421">
        <v>23.647552406765509</v>
      </c>
      <c r="BW421">
        <v>32.338159640607707</v>
      </c>
      <c r="BY421">
        <f t="shared" si="336"/>
        <v>0</v>
      </c>
      <c r="BZ421">
        <f t="shared" si="337"/>
        <v>1</v>
      </c>
      <c r="CA421">
        <f t="shared" si="338"/>
        <v>8.6906072338421971</v>
      </c>
      <c r="CD421">
        <v>414</v>
      </c>
      <c r="CE421">
        <v>25.536786094106649</v>
      </c>
      <c r="CF421">
        <v>26.699777195690519</v>
      </c>
      <c r="CH421">
        <f t="shared" si="339"/>
        <v>0</v>
      </c>
      <c r="CI421">
        <f t="shared" si="340"/>
        <v>1</v>
      </c>
      <c r="CJ421">
        <f t="shared" si="341"/>
        <v>1.1629911015838701</v>
      </c>
      <c r="CM421">
        <v>414</v>
      </c>
      <c r="CN421">
        <v>23.480995267272853</v>
      </c>
      <c r="CO421">
        <v>19.866292013760408</v>
      </c>
      <c r="CQ421">
        <f t="shared" si="342"/>
        <v>1</v>
      </c>
      <c r="CR421">
        <f t="shared" si="343"/>
        <v>0</v>
      </c>
      <c r="CS421">
        <f t="shared" si="344"/>
        <v>3.6147032535124453</v>
      </c>
      <c r="CV421">
        <v>414</v>
      </c>
      <c r="CW421">
        <v>23.398189418855136</v>
      </c>
      <c r="CX421">
        <v>15.620094524415833</v>
      </c>
      <c r="CZ421">
        <f t="shared" si="345"/>
        <v>1</v>
      </c>
      <c r="DA421">
        <f t="shared" si="346"/>
        <v>0</v>
      </c>
      <c r="DB421">
        <f t="shared" si="347"/>
        <v>7.7780948944393025</v>
      </c>
      <c r="DE421">
        <v>414</v>
      </c>
      <c r="DF421">
        <v>28.944304497361053</v>
      </c>
      <c r="DG421">
        <v>15.399410914326593</v>
      </c>
      <c r="DI421">
        <f t="shared" si="348"/>
        <v>1</v>
      </c>
      <c r="DJ421">
        <f t="shared" si="349"/>
        <v>0</v>
      </c>
      <c r="DK421">
        <f t="shared" si="350"/>
        <v>13.54489358303446</v>
      </c>
      <c r="DN421">
        <v>414</v>
      </c>
      <c r="DO421">
        <v>24.060788097117292</v>
      </c>
      <c r="DP421">
        <v>27.327890517624333</v>
      </c>
      <c r="DR421">
        <f t="shared" si="351"/>
        <v>0</v>
      </c>
      <c r="DS421">
        <f t="shared" si="352"/>
        <v>1</v>
      </c>
      <c r="DT421">
        <f t="shared" si="353"/>
        <v>3.2671024205070403</v>
      </c>
      <c r="DW421">
        <v>414</v>
      </c>
      <c r="DX421">
        <v>25.779803921095407</v>
      </c>
      <c r="DY421">
        <v>21.342967119474277</v>
      </c>
      <c r="EA421">
        <f t="shared" si="354"/>
        <v>1</v>
      </c>
      <c r="EB421">
        <f t="shared" si="355"/>
        <v>0</v>
      </c>
      <c r="EC421">
        <f t="shared" si="356"/>
        <v>4.4368368016211299</v>
      </c>
      <c r="EF421">
        <v>414</v>
      </c>
      <c r="EG421">
        <v>21.267287939048163</v>
      </c>
      <c r="EH421">
        <v>16.447288800554571</v>
      </c>
      <c r="EJ421">
        <f t="shared" si="357"/>
        <v>1</v>
      </c>
      <c r="EK421">
        <f t="shared" si="358"/>
        <v>0</v>
      </c>
      <c r="EL421">
        <f t="shared" si="359"/>
        <v>4.8199991384935927</v>
      </c>
      <c r="EO421">
        <v>414</v>
      </c>
      <c r="EP421">
        <v>25.585980861646757</v>
      </c>
      <c r="EQ421">
        <v>18.360680822557882</v>
      </c>
      <c r="ES421">
        <f t="shared" si="360"/>
        <v>1</v>
      </c>
      <c r="ET421">
        <f t="shared" si="361"/>
        <v>0</v>
      </c>
      <c r="EU421">
        <f t="shared" si="362"/>
        <v>7.2253000390888751</v>
      </c>
    </row>
    <row r="422" spans="1:151" x14ac:dyDescent="0.25">
      <c r="A422">
        <v>415</v>
      </c>
      <c r="B422">
        <v>11.874113798245126</v>
      </c>
      <c r="C422">
        <v>47.33084474467028</v>
      </c>
      <c r="E422">
        <f t="shared" si="312"/>
        <v>0</v>
      </c>
      <c r="F422">
        <f t="shared" si="314"/>
        <v>1</v>
      </c>
      <c r="G422">
        <f t="shared" si="313"/>
        <v>35.456730946425154</v>
      </c>
      <c r="J422">
        <v>415</v>
      </c>
      <c r="K422">
        <v>21.975775892423869</v>
      </c>
      <c r="L422">
        <v>26.078227331076054</v>
      </c>
      <c r="N422">
        <f t="shared" si="315"/>
        <v>0</v>
      </c>
      <c r="O422">
        <f t="shared" si="316"/>
        <v>1</v>
      </c>
      <c r="P422">
        <f t="shared" si="317"/>
        <v>4.1024514386521851</v>
      </c>
      <c r="S422">
        <v>415</v>
      </c>
      <c r="T422">
        <v>17.659059659241283</v>
      </c>
      <c r="U422">
        <v>36.982956329478078</v>
      </c>
      <c r="W422">
        <f t="shared" si="318"/>
        <v>0</v>
      </c>
      <c r="X422">
        <f t="shared" si="319"/>
        <v>1</v>
      </c>
      <c r="Y422">
        <f t="shared" si="320"/>
        <v>19.323896670236795</v>
      </c>
      <c r="AB422">
        <v>415</v>
      </c>
      <c r="AC422">
        <v>32.361217182193251</v>
      </c>
      <c r="AD422">
        <v>18.193735413665646</v>
      </c>
      <c r="AF422">
        <f t="shared" si="321"/>
        <v>1</v>
      </c>
      <c r="AG422">
        <f t="shared" si="322"/>
        <v>0</v>
      </c>
      <c r="AH422">
        <f t="shared" si="323"/>
        <v>14.167481768527605</v>
      </c>
      <c r="AK422">
        <v>415</v>
      </c>
      <c r="AL422">
        <v>22.734615512942444</v>
      </c>
      <c r="AM422">
        <v>29.759124288675796</v>
      </c>
      <c r="AO422">
        <f t="shared" si="324"/>
        <v>0</v>
      </c>
      <c r="AP422">
        <f t="shared" si="325"/>
        <v>1</v>
      </c>
      <c r="AQ422">
        <f t="shared" si="326"/>
        <v>7.0245087757333522</v>
      </c>
      <c r="AT422">
        <v>415</v>
      </c>
      <c r="AU422">
        <v>20.559478534312731</v>
      </c>
      <c r="AV422">
        <v>27.751719795054839</v>
      </c>
      <c r="AX422">
        <f t="shared" si="327"/>
        <v>0</v>
      </c>
      <c r="AY422">
        <f t="shared" si="328"/>
        <v>1</v>
      </c>
      <c r="AZ422">
        <f t="shared" si="329"/>
        <v>7.192241260742108</v>
      </c>
      <c r="BC422">
        <v>415</v>
      </c>
      <c r="BD422" t="e">
        <v>#N/A</v>
      </c>
      <c r="BE422" t="e">
        <v>#N/A</v>
      </c>
      <c r="BG422" t="e">
        <f t="shared" si="330"/>
        <v>#N/A</v>
      </c>
      <c r="BH422" t="e">
        <f t="shared" si="331"/>
        <v>#N/A</v>
      </c>
      <c r="BI422" t="e">
        <f t="shared" si="332"/>
        <v>#N/A</v>
      </c>
      <c r="BL422">
        <v>415</v>
      </c>
      <c r="BM422">
        <v>45.09117737217499</v>
      </c>
      <c r="BN422">
        <v>7.4020206257587207</v>
      </c>
      <c r="BP422">
        <f t="shared" si="333"/>
        <v>1</v>
      </c>
      <c r="BQ422">
        <f t="shared" si="334"/>
        <v>0</v>
      </c>
      <c r="BR422">
        <f t="shared" si="335"/>
        <v>37.689156746416266</v>
      </c>
      <c r="BU422">
        <v>415</v>
      </c>
      <c r="BV422">
        <v>15.761623921937673</v>
      </c>
      <c r="BW422">
        <v>25.447260255715058</v>
      </c>
      <c r="BY422">
        <f t="shared" si="336"/>
        <v>0</v>
      </c>
      <c r="BZ422">
        <f t="shared" si="337"/>
        <v>1</v>
      </c>
      <c r="CA422">
        <f t="shared" si="338"/>
        <v>9.685636333777385</v>
      </c>
      <c r="CD422">
        <v>415</v>
      </c>
      <c r="CE422">
        <v>18.181080351591035</v>
      </c>
      <c r="CF422">
        <v>2.7747538274621562</v>
      </c>
      <c r="CH422">
        <f t="shared" si="339"/>
        <v>1</v>
      </c>
      <c r="CI422">
        <f t="shared" si="340"/>
        <v>0</v>
      </c>
      <c r="CJ422">
        <f t="shared" si="341"/>
        <v>15.406326524128879</v>
      </c>
      <c r="CM422">
        <v>415</v>
      </c>
      <c r="CN422">
        <v>21.976537605844157</v>
      </c>
      <c r="CO422">
        <v>24.085319699571858</v>
      </c>
      <c r="CQ422">
        <f t="shared" si="342"/>
        <v>0</v>
      </c>
      <c r="CR422">
        <f t="shared" si="343"/>
        <v>1</v>
      </c>
      <c r="CS422">
        <f t="shared" si="344"/>
        <v>2.1087820937277009</v>
      </c>
      <c r="CV422">
        <v>415</v>
      </c>
      <c r="CW422">
        <v>22.971731800185378</v>
      </c>
      <c r="CX422">
        <v>14.072433866066053</v>
      </c>
      <c r="CZ422">
        <f t="shared" si="345"/>
        <v>1</v>
      </c>
      <c r="DA422">
        <f t="shared" si="346"/>
        <v>0</v>
      </c>
      <c r="DB422">
        <f t="shared" si="347"/>
        <v>8.8992979341193248</v>
      </c>
      <c r="DE422">
        <v>415</v>
      </c>
      <c r="DF422">
        <v>14.577309045767162</v>
      </c>
      <c r="DG422">
        <v>24.22195715222594</v>
      </c>
      <c r="DI422">
        <f t="shared" si="348"/>
        <v>0</v>
      </c>
      <c r="DJ422">
        <f t="shared" si="349"/>
        <v>1</v>
      </c>
      <c r="DK422">
        <f t="shared" si="350"/>
        <v>9.6446481064587779</v>
      </c>
      <c r="DN422">
        <v>415</v>
      </c>
      <c r="DO422">
        <v>20.617141758479459</v>
      </c>
      <c r="DP422">
        <v>15.165330531704718</v>
      </c>
      <c r="DR422">
        <f t="shared" si="351"/>
        <v>1</v>
      </c>
      <c r="DS422">
        <f t="shared" si="352"/>
        <v>0</v>
      </c>
      <c r="DT422">
        <f t="shared" si="353"/>
        <v>5.4518112267747405</v>
      </c>
      <c r="DW422">
        <v>415</v>
      </c>
      <c r="DX422">
        <v>25.947286456640448</v>
      </c>
      <c r="DY422">
        <v>18.678495551596949</v>
      </c>
      <c r="EA422">
        <f t="shared" si="354"/>
        <v>1</v>
      </c>
      <c r="EB422">
        <f t="shared" si="355"/>
        <v>0</v>
      </c>
      <c r="EC422">
        <f t="shared" si="356"/>
        <v>7.2687909050434989</v>
      </c>
      <c r="EF422">
        <v>415</v>
      </c>
      <c r="EG422">
        <v>24.707683697880466</v>
      </c>
      <c r="EH422">
        <v>13.869438088644852</v>
      </c>
      <c r="EJ422">
        <f t="shared" si="357"/>
        <v>1</v>
      </c>
      <c r="EK422">
        <f t="shared" si="358"/>
        <v>0</v>
      </c>
      <c r="EL422">
        <f t="shared" si="359"/>
        <v>10.838245609235614</v>
      </c>
      <c r="EO422">
        <v>415</v>
      </c>
      <c r="EP422">
        <v>18.117543352324855</v>
      </c>
      <c r="EQ422">
        <v>29.531953118511307</v>
      </c>
      <c r="ES422">
        <f t="shared" si="360"/>
        <v>0</v>
      </c>
      <c r="ET422">
        <f t="shared" si="361"/>
        <v>1</v>
      </c>
      <c r="EU422">
        <f t="shared" si="362"/>
        <v>11.414409766186452</v>
      </c>
    </row>
    <row r="423" spans="1:151" x14ac:dyDescent="0.25">
      <c r="A423">
        <v>416</v>
      </c>
      <c r="B423">
        <v>9.1632027605919717</v>
      </c>
      <c r="C423">
        <v>16.923444726192979</v>
      </c>
      <c r="E423">
        <f t="shared" si="312"/>
        <v>0</v>
      </c>
      <c r="F423">
        <f t="shared" si="314"/>
        <v>1</v>
      </c>
      <c r="G423">
        <f t="shared" si="313"/>
        <v>7.7602419656010078</v>
      </c>
      <c r="J423">
        <v>416</v>
      </c>
      <c r="K423">
        <v>30.279384932521442</v>
      </c>
      <c r="L423">
        <v>15.038309364850505</v>
      </c>
      <c r="N423">
        <f t="shared" si="315"/>
        <v>1</v>
      </c>
      <c r="O423">
        <f t="shared" si="316"/>
        <v>0</v>
      </c>
      <c r="P423">
        <f t="shared" si="317"/>
        <v>15.241075567670936</v>
      </c>
      <c r="S423">
        <v>416</v>
      </c>
      <c r="T423">
        <v>22.104817795184939</v>
      </c>
      <c r="U423">
        <v>24.619775526151141</v>
      </c>
      <c r="W423">
        <f t="shared" si="318"/>
        <v>0</v>
      </c>
      <c r="X423">
        <f t="shared" si="319"/>
        <v>1</v>
      </c>
      <c r="Y423">
        <f t="shared" si="320"/>
        <v>2.5149577309662021</v>
      </c>
      <c r="AB423">
        <v>416</v>
      </c>
      <c r="AC423">
        <v>25.982173215511434</v>
      </c>
      <c r="AD423">
        <v>18.348359647981276</v>
      </c>
      <c r="AF423">
        <f t="shared" si="321"/>
        <v>1</v>
      </c>
      <c r="AG423">
        <f t="shared" si="322"/>
        <v>0</v>
      </c>
      <c r="AH423">
        <f t="shared" si="323"/>
        <v>7.6338135675301579</v>
      </c>
      <c r="AK423">
        <v>416</v>
      </c>
      <c r="AL423">
        <v>29.122717439420256</v>
      </c>
      <c r="AM423">
        <v>15.480587157161082</v>
      </c>
      <c r="AO423">
        <f t="shared" si="324"/>
        <v>1</v>
      </c>
      <c r="AP423">
        <f t="shared" si="325"/>
        <v>0</v>
      </c>
      <c r="AQ423">
        <f t="shared" si="326"/>
        <v>13.642130282259174</v>
      </c>
      <c r="AT423">
        <v>416</v>
      </c>
      <c r="AU423">
        <v>15.956348055473935</v>
      </c>
      <c r="AV423">
        <v>15.424096894669832</v>
      </c>
      <c r="AX423">
        <f t="shared" si="327"/>
        <v>1</v>
      </c>
      <c r="AY423">
        <f t="shared" si="328"/>
        <v>0</v>
      </c>
      <c r="AZ423">
        <f t="shared" si="329"/>
        <v>0.53225116080410295</v>
      </c>
      <c r="BC423">
        <v>416</v>
      </c>
      <c r="BD423" t="e">
        <v>#N/A</v>
      </c>
      <c r="BE423" t="e">
        <v>#N/A</v>
      </c>
      <c r="BG423" t="e">
        <f t="shared" si="330"/>
        <v>#N/A</v>
      </c>
      <c r="BH423" t="e">
        <f t="shared" si="331"/>
        <v>#N/A</v>
      </c>
      <c r="BI423" t="e">
        <f t="shared" si="332"/>
        <v>#N/A</v>
      </c>
      <c r="BL423">
        <v>416</v>
      </c>
      <c r="BM423">
        <v>32.718445749311321</v>
      </c>
      <c r="BN423">
        <v>9.8873663709601765</v>
      </c>
      <c r="BP423">
        <f t="shared" si="333"/>
        <v>1</v>
      </c>
      <c r="BQ423">
        <f t="shared" si="334"/>
        <v>0</v>
      </c>
      <c r="BR423">
        <f t="shared" si="335"/>
        <v>22.831079378351145</v>
      </c>
      <c r="BU423">
        <v>416</v>
      </c>
      <c r="BV423">
        <v>24.398555765626206</v>
      </c>
      <c r="BW423">
        <v>20.117641231083191</v>
      </c>
      <c r="BY423">
        <f t="shared" si="336"/>
        <v>1</v>
      </c>
      <c r="BZ423">
        <f t="shared" si="337"/>
        <v>0</v>
      </c>
      <c r="CA423">
        <f t="shared" si="338"/>
        <v>4.2809145345430153</v>
      </c>
      <c r="CD423">
        <v>416</v>
      </c>
      <c r="CE423">
        <v>24.846765904751749</v>
      </c>
      <c r="CF423">
        <v>15.865444308572</v>
      </c>
      <c r="CH423">
        <f t="shared" si="339"/>
        <v>1</v>
      </c>
      <c r="CI423">
        <f t="shared" si="340"/>
        <v>0</v>
      </c>
      <c r="CJ423">
        <f t="shared" si="341"/>
        <v>8.9813215961797486</v>
      </c>
      <c r="CM423">
        <v>416</v>
      </c>
      <c r="CN423">
        <v>20.833775425016391</v>
      </c>
      <c r="CO423">
        <v>29.185012822683451</v>
      </c>
      <c r="CQ423">
        <f t="shared" si="342"/>
        <v>0</v>
      </c>
      <c r="CR423">
        <f t="shared" si="343"/>
        <v>1</v>
      </c>
      <c r="CS423">
        <f t="shared" si="344"/>
        <v>8.3512373976670595</v>
      </c>
      <c r="CV423">
        <v>416</v>
      </c>
      <c r="CW423">
        <v>24.048019820335764</v>
      </c>
      <c r="CX423">
        <v>18.919995294985377</v>
      </c>
      <c r="CZ423">
        <f t="shared" si="345"/>
        <v>1</v>
      </c>
      <c r="DA423">
        <f t="shared" si="346"/>
        <v>0</v>
      </c>
      <c r="DB423">
        <f t="shared" si="347"/>
        <v>5.1280245253503871</v>
      </c>
      <c r="DE423">
        <v>416</v>
      </c>
      <c r="DF423">
        <v>23.79478092616737</v>
      </c>
      <c r="DG423">
        <v>10.260602688059652</v>
      </c>
      <c r="DI423">
        <f t="shared" si="348"/>
        <v>1</v>
      </c>
      <c r="DJ423">
        <f t="shared" si="349"/>
        <v>0</v>
      </c>
      <c r="DK423">
        <f t="shared" si="350"/>
        <v>13.534178238107717</v>
      </c>
      <c r="DN423">
        <v>416</v>
      </c>
      <c r="DO423">
        <v>17.896308908245416</v>
      </c>
      <c r="DP423">
        <v>29.992436486486326</v>
      </c>
      <c r="DR423">
        <f t="shared" si="351"/>
        <v>0</v>
      </c>
      <c r="DS423">
        <f t="shared" si="352"/>
        <v>1</v>
      </c>
      <c r="DT423">
        <f t="shared" si="353"/>
        <v>12.09612757824091</v>
      </c>
      <c r="DW423">
        <v>416</v>
      </c>
      <c r="DX423">
        <v>8.7904086523173639</v>
      </c>
      <c r="DY423">
        <v>14.975786082895343</v>
      </c>
      <c r="EA423">
        <f t="shared" si="354"/>
        <v>0</v>
      </c>
      <c r="EB423">
        <f t="shared" si="355"/>
        <v>1</v>
      </c>
      <c r="EC423">
        <f t="shared" si="356"/>
        <v>6.1853774305779794</v>
      </c>
      <c r="EF423">
        <v>416</v>
      </c>
      <c r="EG423">
        <v>20.368755874587194</v>
      </c>
      <c r="EH423">
        <v>12.920108037690154</v>
      </c>
      <c r="EJ423">
        <f t="shared" si="357"/>
        <v>1</v>
      </c>
      <c r="EK423">
        <f t="shared" si="358"/>
        <v>0</v>
      </c>
      <c r="EL423">
        <f t="shared" si="359"/>
        <v>7.4486478368970399</v>
      </c>
      <c r="EO423">
        <v>416</v>
      </c>
      <c r="EP423">
        <v>24.700191618474687</v>
      </c>
      <c r="EQ423">
        <v>37.903301825103838</v>
      </c>
      <c r="ES423">
        <f t="shared" si="360"/>
        <v>0</v>
      </c>
      <c r="ET423">
        <f t="shared" si="361"/>
        <v>1</v>
      </c>
      <c r="EU423">
        <f t="shared" si="362"/>
        <v>13.203110206629152</v>
      </c>
    </row>
    <row r="424" spans="1:151" x14ac:dyDescent="0.25">
      <c r="A424">
        <v>417</v>
      </c>
      <c r="B424">
        <v>7.8441803469122267</v>
      </c>
      <c r="C424">
        <v>24.842013639629933</v>
      </c>
      <c r="E424">
        <f t="shared" si="312"/>
        <v>0</v>
      </c>
      <c r="F424">
        <f t="shared" si="314"/>
        <v>1</v>
      </c>
      <c r="G424">
        <f t="shared" si="313"/>
        <v>16.997833292717708</v>
      </c>
      <c r="J424">
        <v>417</v>
      </c>
      <c r="K424">
        <v>21.468773840559763</v>
      </c>
      <c r="L424">
        <v>29.204797909104609</v>
      </c>
      <c r="N424">
        <f t="shared" si="315"/>
        <v>0</v>
      </c>
      <c r="O424">
        <f t="shared" si="316"/>
        <v>1</v>
      </c>
      <c r="P424">
        <f t="shared" si="317"/>
        <v>7.7360240685448467</v>
      </c>
      <c r="S424">
        <v>417</v>
      </c>
      <c r="T424">
        <v>22.41191145736228</v>
      </c>
      <c r="U424">
        <v>31.695592533710947</v>
      </c>
      <c r="W424">
        <f t="shared" si="318"/>
        <v>0</v>
      </c>
      <c r="X424">
        <f t="shared" si="319"/>
        <v>1</v>
      </c>
      <c r="Y424">
        <f t="shared" si="320"/>
        <v>9.2836810763486675</v>
      </c>
      <c r="AB424">
        <v>417</v>
      </c>
      <c r="AC424">
        <v>21.635313221322168</v>
      </c>
      <c r="AD424">
        <v>18.014374654527654</v>
      </c>
      <c r="AF424">
        <f t="shared" si="321"/>
        <v>1</v>
      </c>
      <c r="AG424">
        <f t="shared" si="322"/>
        <v>0</v>
      </c>
      <c r="AH424">
        <f t="shared" si="323"/>
        <v>3.6209385667945142</v>
      </c>
      <c r="AK424">
        <v>417</v>
      </c>
      <c r="AL424">
        <v>14.551289823407</v>
      </c>
      <c r="AM424">
        <v>41.130118819896566</v>
      </c>
      <c r="AO424">
        <f t="shared" si="324"/>
        <v>0</v>
      </c>
      <c r="AP424">
        <f t="shared" si="325"/>
        <v>1</v>
      </c>
      <c r="AQ424">
        <f t="shared" si="326"/>
        <v>26.578828996489566</v>
      </c>
      <c r="AT424">
        <v>417</v>
      </c>
      <c r="AU424">
        <v>18.43072726583685</v>
      </c>
      <c r="AV424">
        <v>25.382293842496463</v>
      </c>
      <c r="AX424">
        <f t="shared" si="327"/>
        <v>0</v>
      </c>
      <c r="AY424">
        <f t="shared" si="328"/>
        <v>1</v>
      </c>
      <c r="AZ424">
        <f t="shared" si="329"/>
        <v>6.9515665766596122</v>
      </c>
      <c r="BC424">
        <v>417</v>
      </c>
      <c r="BD424" t="e">
        <v>#N/A</v>
      </c>
      <c r="BE424" t="e">
        <v>#N/A</v>
      </c>
      <c r="BG424" t="e">
        <f t="shared" si="330"/>
        <v>#N/A</v>
      </c>
      <c r="BH424" t="e">
        <f t="shared" si="331"/>
        <v>#N/A</v>
      </c>
      <c r="BI424" t="e">
        <f t="shared" si="332"/>
        <v>#N/A</v>
      </c>
      <c r="BL424">
        <v>417</v>
      </c>
      <c r="BM424">
        <v>34.60085254595365</v>
      </c>
      <c r="BN424">
        <v>5.3797650408888753</v>
      </c>
      <c r="BP424">
        <f t="shared" si="333"/>
        <v>1</v>
      </c>
      <c r="BQ424">
        <f t="shared" si="334"/>
        <v>0</v>
      </c>
      <c r="BR424">
        <f t="shared" si="335"/>
        <v>29.221087505064773</v>
      </c>
      <c r="BU424">
        <v>417</v>
      </c>
      <c r="BV424">
        <v>19.207382593376604</v>
      </c>
      <c r="BW424">
        <v>31.159419058106444</v>
      </c>
      <c r="BY424">
        <f t="shared" si="336"/>
        <v>0</v>
      </c>
      <c r="BZ424">
        <f t="shared" si="337"/>
        <v>1</v>
      </c>
      <c r="CA424">
        <f t="shared" si="338"/>
        <v>11.95203646472984</v>
      </c>
      <c r="CD424">
        <v>417</v>
      </c>
      <c r="CE424">
        <v>26.565927074115958</v>
      </c>
      <c r="CF424">
        <v>37.189821374831098</v>
      </c>
      <c r="CH424">
        <f t="shared" si="339"/>
        <v>0</v>
      </c>
      <c r="CI424">
        <f t="shared" si="340"/>
        <v>1</v>
      </c>
      <c r="CJ424">
        <f t="shared" si="341"/>
        <v>10.62389430071514</v>
      </c>
      <c r="CM424">
        <v>417</v>
      </c>
      <c r="CN424">
        <v>23.871387705914724</v>
      </c>
      <c r="CO424">
        <v>11.374188905484463</v>
      </c>
      <c r="CQ424">
        <f t="shared" si="342"/>
        <v>1</v>
      </c>
      <c r="CR424">
        <f t="shared" si="343"/>
        <v>0</v>
      </c>
      <c r="CS424">
        <f t="shared" si="344"/>
        <v>12.497198800430262</v>
      </c>
      <c r="CV424">
        <v>417</v>
      </c>
      <c r="CW424">
        <v>21.982163836577101</v>
      </c>
      <c r="CX424">
        <v>19.854679118004679</v>
      </c>
      <c r="CZ424">
        <f t="shared" si="345"/>
        <v>1</v>
      </c>
      <c r="DA424">
        <f t="shared" si="346"/>
        <v>0</v>
      </c>
      <c r="DB424">
        <f t="shared" si="347"/>
        <v>2.1274847185724219</v>
      </c>
      <c r="DE424">
        <v>417</v>
      </c>
      <c r="DF424">
        <v>27.508003115094365</v>
      </c>
      <c r="DG424">
        <v>26.049521947616341</v>
      </c>
      <c r="DI424">
        <f t="shared" si="348"/>
        <v>1</v>
      </c>
      <c r="DJ424">
        <f t="shared" si="349"/>
        <v>0</v>
      </c>
      <c r="DK424">
        <f t="shared" si="350"/>
        <v>1.4584811674780234</v>
      </c>
      <c r="DN424">
        <v>417</v>
      </c>
      <c r="DO424">
        <v>21.995716865569484</v>
      </c>
      <c r="DP424">
        <v>11.945911710355338</v>
      </c>
      <c r="DR424">
        <f t="shared" si="351"/>
        <v>1</v>
      </c>
      <c r="DS424">
        <f t="shared" si="352"/>
        <v>0</v>
      </c>
      <c r="DT424">
        <f t="shared" si="353"/>
        <v>10.049805155214147</v>
      </c>
      <c r="DW424">
        <v>417</v>
      </c>
      <c r="DX424">
        <v>8.5348022110814981</v>
      </c>
      <c r="DY424">
        <v>17.130744685750187</v>
      </c>
      <c r="EA424">
        <f t="shared" si="354"/>
        <v>0</v>
      </c>
      <c r="EB424">
        <f t="shared" si="355"/>
        <v>1</v>
      </c>
      <c r="EC424">
        <f t="shared" si="356"/>
        <v>8.5959424746686892</v>
      </c>
      <c r="EF424">
        <v>417</v>
      </c>
      <c r="EG424">
        <v>22.889432813476965</v>
      </c>
      <c r="EH424">
        <v>13.799852210867162</v>
      </c>
      <c r="EJ424">
        <f t="shared" si="357"/>
        <v>1</v>
      </c>
      <c r="EK424">
        <f t="shared" si="358"/>
        <v>0</v>
      </c>
      <c r="EL424">
        <f t="shared" si="359"/>
        <v>9.0895806026098036</v>
      </c>
      <c r="EO424">
        <v>417</v>
      </c>
      <c r="EP424">
        <v>24.136699473047237</v>
      </c>
      <c r="EQ424">
        <v>30.063341698214749</v>
      </c>
      <c r="ES424">
        <f t="shared" si="360"/>
        <v>0</v>
      </c>
      <c r="ET424">
        <f t="shared" si="361"/>
        <v>1</v>
      </c>
      <c r="EU424">
        <f t="shared" si="362"/>
        <v>5.9266422251675124</v>
      </c>
    </row>
    <row r="425" spans="1:151" x14ac:dyDescent="0.25">
      <c r="A425">
        <v>418</v>
      </c>
      <c r="B425">
        <v>17.560789846854071</v>
      </c>
      <c r="C425">
        <v>17.894925669962305</v>
      </c>
      <c r="E425">
        <f t="shared" si="312"/>
        <v>0</v>
      </c>
      <c r="F425">
        <f t="shared" si="314"/>
        <v>1</v>
      </c>
      <c r="G425">
        <f t="shared" si="313"/>
        <v>0.33413582310823386</v>
      </c>
      <c r="J425">
        <v>418</v>
      </c>
      <c r="K425">
        <v>18.768241285345436</v>
      </c>
      <c r="L425">
        <v>27.665587348201907</v>
      </c>
      <c r="N425">
        <f t="shared" si="315"/>
        <v>0</v>
      </c>
      <c r="O425">
        <f t="shared" si="316"/>
        <v>1</v>
      </c>
      <c r="P425">
        <f t="shared" si="317"/>
        <v>8.8973460628564709</v>
      </c>
      <c r="S425">
        <v>418</v>
      </c>
      <c r="T425">
        <v>20.335286831838019</v>
      </c>
      <c r="U425">
        <v>38.547510498421573</v>
      </c>
      <c r="W425">
        <f t="shared" si="318"/>
        <v>0</v>
      </c>
      <c r="X425">
        <f t="shared" si="319"/>
        <v>1</v>
      </c>
      <c r="Y425">
        <f t="shared" si="320"/>
        <v>18.212223666583554</v>
      </c>
      <c r="AB425">
        <v>418</v>
      </c>
      <c r="AC425">
        <v>19.75111069355016</v>
      </c>
      <c r="AD425">
        <v>16.481896145755279</v>
      </c>
      <c r="AF425">
        <f t="shared" si="321"/>
        <v>1</v>
      </c>
      <c r="AG425">
        <f t="shared" si="322"/>
        <v>0</v>
      </c>
      <c r="AH425">
        <f t="shared" si="323"/>
        <v>3.2692145477948813</v>
      </c>
      <c r="AK425">
        <v>418</v>
      </c>
      <c r="AL425">
        <v>14.031672856254383</v>
      </c>
      <c r="AM425">
        <v>35.607913551947888</v>
      </c>
      <c r="AO425">
        <f t="shared" si="324"/>
        <v>0</v>
      </c>
      <c r="AP425">
        <f t="shared" si="325"/>
        <v>1</v>
      </c>
      <c r="AQ425">
        <f t="shared" si="326"/>
        <v>21.576240695693507</v>
      </c>
      <c r="AT425">
        <v>418</v>
      </c>
      <c r="AU425">
        <v>19.22058443958834</v>
      </c>
      <c r="AV425">
        <v>16.902897218240486</v>
      </c>
      <c r="AX425">
        <f t="shared" si="327"/>
        <v>1</v>
      </c>
      <c r="AY425">
        <f t="shared" si="328"/>
        <v>0</v>
      </c>
      <c r="AZ425">
        <f t="shared" si="329"/>
        <v>2.3176872213478532</v>
      </c>
      <c r="BC425">
        <v>418</v>
      </c>
      <c r="BD425" t="e">
        <v>#N/A</v>
      </c>
      <c r="BE425" t="e">
        <v>#N/A</v>
      </c>
      <c r="BG425" t="e">
        <f t="shared" si="330"/>
        <v>#N/A</v>
      </c>
      <c r="BH425" t="e">
        <f t="shared" si="331"/>
        <v>#N/A</v>
      </c>
      <c r="BI425" t="e">
        <f t="shared" si="332"/>
        <v>#N/A</v>
      </c>
      <c r="BL425">
        <v>418</v>
      </c>
      <c r="BM425">
        <v>17.429174128717818</v>
      </c>
      <c r="BN425">
        <v>15.913957437772645</v>
      </c>
      <c r="BP425">
        <f t="shared" si="333"/>
        <v>1</v>
      </c>
      <c r="BQ425">
        <f t="shared" si="334"/>
        <v>0</v>
      </c>
      <c r="BR425">
        <f t="shared" si="335"/>
        <v>1.5152166909451736</v>
      </c>
      <c r="BU425">
        <v>418</v>
      </c>
      <c r="BV425">
        <v>29.706314697511285</v>
      </c>
      <c r="BW425">
        <v>26.492166428010265</v>
      </c>
      <c r="BY425">
        <f t="shared" si="336"/>
        <v>1</v>
      </c>
      <c r="BZ425">
        <f t="shared" si="337"/>
        <v>0</v>
      </c>
      <c r="CA425">
        <f t="shared" si="338"/>
        <v>3.2141482695010204</v>
      </c>
      <c r="CD425">
        <v>418</v>
      </c>
      <c r="CE425">
        <v>14.705358245869752</v>
      </c>
      <c r="CF425">
        <v>16.059979040867333</v>
      </c>
      <c r="CH425">
        <f t="shared" si="339"/>
        <v>0</v>
      </c>
      <c r="CI425">
        <f t="shared" si="340"/>
        <v>1</v>
      </c>
      <c r="CJ425">
        <f t="shared" si="341"/>
        <v>1.3546207949975813</v>
      </c>
      <c r="CM425">
        <v>418</v>
      </c>
      <c r="CN425">
        <v>17.99082844337056</v>
      </c>
      <c r="CO425">
        <v>21.565939249941842</v>
      </c>
      <c r="CQ425">
        <f t="shared" si="342"/>
        <v>0</v>
      </c>
      <c r="CR425">
        <f t="shared" si="343"/>
        <v>1</v>
      </c>
      <c r="CS425">
        <f t="shared" si="344"/>
        <v>3.5751108065712813</v>
      </c>
      <c r="CV425">
        <v>418</v>
      </c>
      <c r="CW425">
        <v>25.210960397929512</v>
      </c>
      <c r="CX425">
        <v>20.461943237283808</v>
      </c>
      <c r="CZ425">
        <f t="shared" si="345"/>
        <v>1</v>
      </c>
      <c r="DA425">
        <f t="shared" si="346"/>
        <v>0</v>
      </c>
      <c r="DB425">
        <f t="shared" si="347"/>
        <v>4.7490171606457032</v>
      </c>
      <c r="DE425">
        <v>418</v>
      </c>
      <c r="DF425">
        <v>19.15192168500084</v>
      </c>
      <c r="DG425">
        <v>20.470568699878218</v>
      </c>
      <c r="DI425">
        <f t="shared" si="348"/>
        <v>0</v>
      </c>
      <c r="DJ425">
        <f t="shared" si="349"/>
        <v>1</v>
      </c>
      <c r="DK425">
        <f t="shared" si="350"/>
        <v>1.3186470148773779</v>
      </c>
      <c r="DN425">
        <v>418</v>
      </c>
      <c r="DO425">
        <v>25.217597662367695</v>
      </c>
      <c r="DP425">
        <v>31.890684571356733</v>
      </c>
      <c r="DR425">
        <f t="shared" si="351"/>
        <v>0</v>
      </c>
      <c r="DS425">
        <f t="shared" si="352"/>
        <v>1</v>
      </c>
      <c r="DT425">
        <f t="shared" si="353"/>
        <v>6.6730869089890383</v>
      </c>
      <c r="DW425">
        <v>418</v>
      </c>
      <c r="DX425">
        <v>19.891150513448135</v>
      </c>
      <c r="DY425">
        <v>14.840718574148354</v>
      </c>
      <c r="EA425">
        <f t="shared" si="354"/>
        <v>1</v>
      </c>
      <c r="EB425">
        <f t="shared" si="355"/>
        <v>0</v>
      </c>
      <c r="EC425">
        <f t="shared" si="356"/>
        <v>5.0504319392997807</v>
      </c>
      <c r="EF425">
        <v>418</v>
      </c>
      <c r="EG425">
        <v>22.011449120337403</v>
      </c>
      <c r="EH425">
        <v>16.038884133997097</v>
      </c>
      <c r="EJ425">
        <f t="shared" si="357"/>
        <v>1</v>
      </c>
      <c r="EK425">
        <f t="shared" si="358"/>
        <v>0</v>
      </c>
      <c r="EL425">
        <f t="shared" si="359"/>
        <v>5.9725649863403056</v>
      </c>
      <c r="EO425">
        <v>418</v>
      </c>
      <c r="EP425">
        <v>20.231840334211689</v>
      </c>
      <c r="EQ425">
        <v>44.45998794576785</v>
      </c>
      <c r="ES425">
        <f t="shared" si="360"/>
        <v>0</v>
      </c>
      <c r="ET425">
        <f t="shared" si="361"/>
        <v>1</v>
      </c>
      <c r="EU425">
        <f t="shared" si="362"/>
        <v>24.22814761155616</v>
      </c>
    </row>
    <row r="426" spans="1:151" x14ac:dyDescent="0.25">
      <c r="A426">
        <v>419</v>
      </c>
      <c r="B426">
        <v>10.33697806961683</v>
      </c>
      <c r="C426">
        <v>5.8700397872096524</v>
      </c>
      <c r="E426">
        <f t="shared" si="312"/>
        <v>1</v>
      </c>
      <c r="F426">
        <f t="shared" si="314"/>
        <v>0</v>
      </c>
      <c r="G426">
        <f t="shared" si="313"/>
        <v>4.4669382824071775</v>
      </c>
      <c r="J426">
        <v>419</v>
      </c>
      <c r="K426">
        <v>23.510681063241883</v>
      </c>
      <c r="L426">
        <v>25.332218557959269</v>
      </c>
      <c r="N426">
        <f t="shared" si="315"/>
        <v>0</v>
      </c>
      <c r="O426">
        <f t="shared" si="316"/>
        <v>1</v>
      </c>
      <c r="P426">
        <f t="shared" si="317"/>
        <v>1.8215374947173864</v>
      </c>
      <c r="S426">
        <v>419</v>
      </c>
      <c r="T426">
        <v>20.651994643164738</v>
      </c>
      <c r="U426">
        <v>26.798079092719728</v>
      </c>
      <c r="W426">
        <f t="shared" si="318"/>
        <v>0</v>
      </c>
      <c r="X426">
        <f t="shared" si="319"/>
        <v>1</v>
      </c>
      <c r="Y426">
        <f t="shared" si="320"/>
        <v>6.1460844495549907</v>
      </c>
      <c r="AB426">
        <v>419</v>
      </c>
      <c r="AC426">
        <v>13.187117130062205</v>
      </c>
      <c r="AD426">
        <v>16.830782363889924</v>
      </c>
      <c r="AF426">
        <f t="shared" si="321"/>
        <v>0</v>
      </c>
      <c r="AG426">
        <f t="shared" si="322"/>
        <v>1</v>
      </c>
      <c r="AH426">
        <f t="shared" si="323"/>
        <v>3.6436652338277185</v>
      </c>
      <c r="AK426">
        <v>419</v>
      </c>
      <c r="AL426">
        <v>14.486106162114105</v>
      </c>
      <c r="AM426">
        <v>14.038067395345964</v>
      </c>
      <c r="AO426">
        <f t="shared" si="324"/>
        <v>1</v>
      </c>
      <c r="AP426">
        <f t="shared" si="325"/>
        <v>0</v>
      </c>
      <c r="AQ426">
        <f t="shared" si="326"/>
        <v>0.44803876676814092</v>
      </c>
      <c r="AT426">
        <v>419</v>
      </c>
      <c r="AU426">
        <v>17.130465231943163</v>
      </c>
      <c r="AV426">
        <v>16.408214720404324</v>
      </c>
      <c r="AX426">
        <f t="shared" si="327"/>
        <v>1</v>
      </c>
      <c r="AY426">
        <f t="shared" si="328"/>
        <v>0</v>
      </c>
      <c r="AZ426">
        <f t="shared" si="329"/>
        <v>0.72225051153883868</v>
      </c>
      <c r="BC426">
        <v>419</v>
      </c>
      <c r="BD426" t="e">
        <v>#N/A</v>
      </c>
      <c r="BE426" t="e">
        <v>#N/A</v>
      </c>
      <c r="BG426" t="e">
        <f t="shared" si="330"/>
        <v>#N/A</v>
      </c>
      <c r="BH426" t="e">
        <f t="shared" si="331"/>
        <v>#N/A</v>
      </c>
      <c r="BI426" t="e">
        <f t="shared" si="332"/>
        <v>#N/A</v>
      </c>
      <c r="BL426">
        <v>419</v>
      </c>
      <c r="BM426">
        <v>26.248806144741774</v>
      </c>
      <c r="BN426">
        <v>15.824799134676891</v>
      </c>
      <c r="BP426">
        <f t="shared" si="333"/>
        <v>1</v>
      </c>
      <c r="BQ426">
        <f t="shared" si="334"/>
        <v>0</v>
      </c>
      <c r="BR426">
        <f t="shared" si="335"/>
        <v>10.424007010064884</v>
      </c>
      <c r="BU426">
        <v>419</v>
      </c>
      <c r="BV426">
        <v>14.591360147589928</v>
      </c>
      <c r="BW426">
        <v>25.961627517850506</v>
      </c>
      <c r="BY426">
        <f t="shared" si="336"/>
        <v>0</v>
      </c>
      <c r="BZ426">
        <f t="shared" si="337"/>
        <v>1</v>
      </c>
      <c r="CA426">
        <f t="shared" si="338"/>
        <v>11.370267370260578</v>
      </c>
      <c r="CD426">
        <v>419</v>
      </c>
      <c r="CE426">
        <v>29.46295761397942</v>
      </c>
      <c r="CF426">
        <v>12.332863395359341</v>
      </c>
      <c r="CH426">
        <f t="shared" si="339"/>
        <v>1</v>
      </c>
      <c r="CI426">
        <f t="shared" si="340"/>
        <v>0</v>
      </c>
      <c r="CJ426">
        <f t="shared" si="341"/>
        <v>17.13009421862008</v>
      </c>
      <c r="CM426">
        <v>419</v>
      </c>
      <c r="CN426">
        <v>21.196769682607751</v>
      </c>
      <c r="CO426">
        <v>22.48233603681474</v>
      </c>
      <c r="CQ426">
        <f t="shared" si="342"/>
        <v>0</v>
      </c>
      <c r="CR426">
        <f t="shared" si="343"/>
        <v>1</v>
      </c>
      <c r="CS426">
        <f t="shared" si="344"/>
        <v>1.2855663542069884</v>
      </c>
      <c r="CV426">
        <v>419</v>
      </c>
      <c r="CW426">
        <v>17.71851276335455</v>
      </c>
      <c r="CX426">
        <v>15.835760457175574</v>
      </c>
      <c r="CZ426">
        <f t="shared" si="345"/>
        <v>1</v>
      </c>
      <c r="DA426">
        <f t="shared" si="346"/>
        <v>0</v>
      </c>
      <c r="DB426">
        <f t="shared" si="347"/>
        <v>1.8827523061789755</v>
      </c>
      <c r="DE426">
        <v>419</v>
      </c>
      <c r="DF426">
        <v>15.824565887716915</v>
      </c>
      <c r="DG426">
        <v>31.166176674805072</v>
      </c>
      <c r="DI426">
        <f t="shared" si="348"/>
        <v>0</v>
      </c>
      <c r="DJ426">
        <f t="shared" si="349"/>
        <v>1</v>
      </c>
      <c r="DK426">
        <f t="shared" si="350"/>
        <v>15.341610787088158</v>
      </c>
      <c r="DN426">
        <v>419</v>
      </c>
      <c r="DO426">
        <v>26.678706874138847</v>
      </c>
      <c r="DP426">
        <v>29.150003005896231</v>
      </c>
      <c r="DR426">
        <f t="shared" si="351"/>
        <v>0</v>
      </c>
      <c r="DS426">
        <f t="shared" si="352"/>
        <v>1</v>
      </c>
      <c r="DT426">
        <f t="shared" si="353"/>
        <v>2.4712961317573843</v>
      </c>
      <c r="DW426">
        <v>419</v>
      </c>
      <c r="DX426">
        <v>10.069057502612514</v>
      </c>
      <c r="DY426">
        <v>29.675584588735724</v>
      </c>
      <c r="EA426">
        <f t="shared" si="354"/>
        <v>0</v>
      </c>
      <c r="EB426">
        <f t="shared" si="355"/>
        <v>1</v>
      </c>
      <c r="EC426">
        <f t="shared" si="356"/>
        <v>19.606527086123208</v>
      </c>
      <c r="EF426">
        <v>419</v>
      </c>
      <c r="EG426">
        <v>20.722649020046052</v>
      </c>
      <c r="EH426">
        <v>14.584711003480981</v>
      </c>
      <c r="EJ426">
        <f t="shared" si="357"/>
        <v>1</v>
      </c>
      <c r="EK426">
        <f t="shared" si="358"/>
        <v>0</v>
      </c>
      <c r="EL426">
        <f t="shared" si="359"/>
        <v>6.1379380165650712</v>
      </c>
      <c r="EO426">
        <v>419</v>
      </c>
      <c r="EP426">
        <v>23.329163363693059</v>
      </c>
      <c r="EQ426">
        <v>30.257214863161117</v>
      </c>
      <c r="ES426">
        <f t="shared" si="360"/>
        <v>0</v>
      </c>
      <c r="ET426">
        <f t="shared" si="361"/>
        <v>1</v>
      </c>
      <c r="EU426">
        <f t="shared" si="362"/>
        <v>6.928051499468058</v>
      </c>
    </row>
    <row r="427" spans="1:151" x14ac:dyDescent="0.25">
      <c r="A427">
        <v>420</v>
      </c>
      <c r="B427">
        <v>16.147164932999814</v>
      </c>
      <c r="C427">
        <v>36.060489250479691</v>
      </c>
      <c r="E427">
        <f t="shared" si="312"/>
        <v>0</v>
      </c>
      <c r="F427">
        <f t="shared" si="314"/>
        <v>1</v>
      </c>
      <c r="G427">
        <f t="shared" si="313"/>
        <v>19.913324317479876</v>
      </c>
      <c r="J427">
        <v>420</v>
      </c>
      <c r="K427">
        <v>26.412175544451401</v>
      </c>
      <c r="L427">
        <v>25.70979442824763</v>
      </c>
      <c r="N427">
        <f t="shared" si="315"/>
        <v>1</v>
      </c>
      <c r="O427">
        <f t="shared" si="316"/>
        <v>0</v>
      </c>
      <c r="P427">
        <f t="shared" si="317"/>
        <v>0.70238111620377097</v>
      </c>
      <c r="S427">
        <v>420</v>
      </c>
      <c r="T427">
        <v>18.524414549621767</v>
      </c>
      <c r="U427">
        <v>65.818025984232293</v>
      </c>
      <c r="W427">
        <f t="shared" si="318"/>
        <v>0</v>
      </c>
      <c r="X427">
        <f t="shared" si="319"/>
        <v>1</v>
      </c>
      <c r="Y427">
        <f t="shared" si="320"/>
        <v>47.293611434610526</v>
      </c>
      <c r="AB427">
        <v>420</v>
      </c>
      <c r="AC427">
        <v>26.146793077513038</v>
      </c>
      <c r="AD427">
        <v>18.487174843934046</v>
      </c>
      <c r="AF427">
        <f t="shared" si="321"/>
        <v>1</v>
      </c>
      <c r="AG427">
        <f t="shared" si="322"/>
        <v>0</v>
      </c>
      <c r="AH427">
        <f t="shared" si="323"/>
        <v>7.6596182335789926</v>
      </c>
      <c r="AK427">
        <v>420</v>
      </c>
      <c r="AL427">
        <v>14.770775822388146</v>
      </c>
      <c r="AM427">
        <v>25.023927062489872</v>
      </c>
      <c r="AO427">
        <f t="shared" si="324"/>
        <v>0</v>
      </c>
      <c r="AP427">
        <f t="shared" si="325"/>
        <v>1</v>
      </c>
      <c r="AQ427">
        <f t="shared" si="326"/>
        <v>10.253151240101726</v>
      </c>
      <c r="AT427">
        <v>420</v>
      </c>
      <c r="AU427">
        <v>18.289916149387189</v>
      </c>
      <c r="AV427">
        <v>26.176274694603524</v>
      </c>
      <c r="AX427">
        <f t="shared" si="327"/>
        <v>0</v>
      </c>
      <c r="AY427">
        <f t="shared" si="328"/>
        <v>1</v>
      </c>
      <c r="AZ427">
        <f t="shared" si="329"/>
        <v>7.8863585452163356</v>
      </c>
      <c r="BC427">
        <v>420</v>
      </c>
      <c r="BD427" t="e">
        <v>#N/A</v>
      </c>
      <c r="BE427" t="e">
        <v>#N/A</v>
      </c>
      <c r="BG427" t="e">
        <f t="shared" si="330"/>
        <v>#N/A</v>
      </c>
      <c r="BH427" t="e">
        <f t="shared" si="331"/>
        <v>#N/A</v>
      </c>
      <c r="BI427" t="e">
        <f t="shared" si="332"/>
        <v>#N/A</v>
      </c>
      <c r="BL427">
        <v>420</v>
      </c>
      <c r="BM427">
        <v>31.105764876312858</v>
      </c>
      <c r="BN427">
        <v>8.4189164782220836</v>
      </c>
      <c r="BP427">
        <f t="shared" si="333"/>
        <v>1</v>
      </c>
      <c r="BQ427">
        <f t="shared" si="334"/>
        <v>0</v>
      </c>
      <c r="BR427">
        <f t="shared" si="335"/>
        <v>22.686848398090774</v>
      </c>
      <c r="BU427">
        <v>420</v>
      </c>
      <c r="BV427">
        <v>10.935174853753544</v>
      </c>
      <c r="BW427">
        <v>25.025041911720749</v>
      </c>
      <c r="BY427">
        <f t="shared" si="336"/>
        <v>0</v>
      </c>
      <c r="BZ427">
        <f t="shared" si="337"/>
        <v>1</v>
      </c>
      <c r="CA427">
        <f t="shared" si="338"/>
        <v>14.089867057967204</v>
      </c>
      <c r="CD427">
        <v>420</v>
      </c>
      <c r="CE427">
        <v>25.489880558843716</v>
      </c>
      <c r="CF427">
        <v>28.638581604591199</v>
      </c>
      <c r="CH427">
        <f t="shared" si="339"/>
        <v>0</v>
      </c>
      <c r="CI427">
        <f t="shared" si="340"/>
        <v>1</v>
      </c>
      <c r="CJ427">
        <f t="shared" si="341"/>
        <v>3.1487010457474831</v>
      </c>
      <c r="CM427">
        <v>420</v>
      </c>
      <c r="CN427">
        <v>23.258635101367169</v>
      </c>
      <c r="CO427">
        <v>14.612354873645835</v>
      </c>
      <c r="CQ427">
        <f t="shared" si="342"/>
        <v>1</v>
      </c>
      <c r="CR427">
        <f t="shared" si="343"/>
        <v>0</v>
      </c>
      <c r="CS427">
        <f t="shared" si="344"/>
        <v>8.6462802277213342</v>
      </c>
      <c r="CV427">
        <v>420</v>
      </c>
      <c r="CW427">
        <v>24.342493911706782</v>
      </c>
      <c r="CX427">
        <v>18.429602987820267</v>
      </c>
      <c r="CZ427">
        <f t="shared" si="345"/>
        <v>1</v>
      </c>
      <c r="DA427">
        <f t="shared" si="346"/>
        <v>0</v>
      </c>
      <c r="DB427">
        <f t="shared" si="347"/>
        <v>5.9128909238865148</v>
      </c>
      <c r="DE427">
        <v>420</v>
      </c>
      <c r="DF427">
        <v>11.633169634766837</v>
      </c>
      <c r="DG427">
        <v>10.71209504787663</v>
      </c>
      <c r="DI427">
        <f t="shared" si="348"/>
        <v>1</v>
      </c>
      <c r="DJ427">
        <f t="shared" si="349"/>
        <v>0</v>
      </c>
      <c r="DK427">
        <f t="shared" si="350"/>
        <v>0.9210745868902066</v>
      </c>
      <c r="DN427">
        <v>420</v>
      </c>
      <c r="DO427">
        <v>26.581448147982581</v>
      </c>
      <c r="DP427">
        <v>16.56941355975259</v>
      </c>
      <c r="DR427">
        <f t="shared" si="351"/>
        <v>1</v>
      </c>
      <c r="DS427">
        <f t="shared" si="352"/>
        <v>0</v>
      </c>
      <c r="DT427">
        <f t="shared" si="353"/>
        <v>10.012034588229991</v>
      </c>
      <c r="DW427">
        <v>420</v>
      </c>
      <c r="DX427">
        <v>12.611282357822947</v>
      </c>
      <c r="DY427">
        <v>20.180629695416464</v>
      </c>
      <c r="EA427">
        <f t="shared" si="354"/>
        <v>0</v>
      </c>
      <c r="EB427">
        <f t="shared" si="355"/>
        <v>1</v>
      </c>
      <c r="EC427">
        <f t="shared" si="356"/>
        <v>7.5693473375935163</v>
      </c>
      <c r="EF427">
        <v>420</v>
      </c>
      <c r="EG427">
        <v>19.443969569154408</v>
      </c>
      <c r="EH427">
        <v>17.540103081790562</v>
      </c>
      <c r="EJ427">
        <f t="shared" si="357"/>
        <v>1</v>
      </c>
      <c r="EK427">
        <f t="shared" si="358"/>
        <v>0</v>
      </c>
      <c r="EL427">
        <f t="shared" si="359"/>
        <v>1.903866487363846</v>
      </c>
      <c r="EO427">
        <v>420</v>
      </c>
      <c r="EP427">
        <v>31.188151250617551</v>
      </c>
      <c r="EQ427">
        <v>25.840504636153284</v>
      </c>
      <c r="ES427">
        <f t="shared" si="360"/>
        <v>1</v>
      </c>
      <c r="ET427">
        <f t="shared" si="361"/>
        <v>0</v>
      </c>
      <c r="EU427">
        <f t="shared" si="362"/>
        <v>5.3476466144642671</v>
      </c>
    </row>
    <row r="428" spans="1:151" x14ac:dyDescent="0.25">
      <c r="A428">
        <v>421</v>
      </c>
      <c r="B428">
        <v>13.478155611525818</v>
      </c>
      <c r="C428">
        <v>32.518404436028298</v>
      </c>
      <c r="E428">
        <f t="shared" ref="E428:E491" si="363">IF(B428&gt;C428,1,0)</f>
        <v>0</v>
      </c>
      <c r="F428">
        <f t="shared" si="314"/>
        <v>1</v>
      </c>
      <c r="G428">
        <f t="shared" ref="G428:G491" si="364">IF(B428&gt;C428,B428-C428,C428-B428)</f>
        <v>19.040248824502481</v>
      </c>
      <c r="J428">
        <v>421</v>
      </c>
      <c r="K428">
        <v>18.436325690983999</v>
      </c>
      <c r="L428">
        <v>27.011901561989426</v>
      </c>
      <c r="N428">
        <f t="shared" si="315"/>
        <v>0</v>
      </c>
      <c r="O428">
        <f t="shared" si="316"/>
        <v>1</v>
      </c>
      <c r="P428">
        <f t="shared" si="317"/>
        <v>8.5755758710054266</v>
      </c>
      <c r="S428">
        <v>421</v>
      </c>
      <c r="T428">
        <v>17.760035812129157</v>
      </c>
      <c r="U428">
        <v>18.639969063130007</v>
      </c>
      <c r="W428">
        <f t="shared" si="318"/>
        <v>0</v>
      </c>
      <c r="X428">
        <f t="shared" si="319"/>
        <v>1</v>
      </c>
      <c r="Y428">
        <f t="shared" si="320"/>
        <v>0.87993325100084974</v>
      </c>
      <c r="AB428">
        <v>421</v>
      </c>
      <c r="AC428">
        <v>25.876857334676618</v>
      </c>
      <c r="AD428">
        <v>17.670103263892205</v>
      </c>
      <c r="AF428">
        <f t="shared" si="321"/>
        <v>1</v>
      </c>
      <c r="AG428">
        <f t="shared" si="322"/>
        <v>0</v>
      </c>
      <c r="AH428">
        <f t="shared" si="323"/>
        <v>8.2067540707844131</v>
      </c>
      <c r="AK428">
        <v>421</v>
      </c>
      <c r="AL428">
        <v>20.083071231914499</v>
      </c>
      <c r="AM428">
        <v>35.848048029793574</v>
      </c>
      <c r="AO428">
        <f t="shared" si="324"/>
        <v>0</v>
      </c>
      <c r="AP428">
        <f t="shared" si="325"/>
        <v>1</v>
      </c>
      <c r="AQ428">
        <f t="shared" si="326"/>
        <v>15.764976797879076</v>
      </c>
      <c r="AT428">
        <v>421</v>
      </c>
      <c r="AU428">
        <v>18.986474625343636</v>
      </c>
      <c r="AV428">
        <v>22.797561665349072</v>
      </c>
      <c r="AX428">
        <f t="shared" si="327"/>
        <v>0</v>
      </c>
      <c r="AY428">
        <f t="shared" si="328"/>
        <v>1</v>
      </c>
      <c r="AZ428">
        <f t="shared" si="329"/>
        <v>3.811087040005436</v>
      </c>
      <c r="BC428">
        <v>421</v>
      </c>
      <c r="BD428" t="e">
        <v>#N/A</v>
      </c>
      <c r="BE428" t="e">
        <v>#N/A</v>
      </c>
      <c r="BG428" t="e">
        <f t="shared" si="330"/>
        <v>#N/A</v>
      </c>
      <c r="BH428" t="e">
        <f t="shared" si="331"/>
        <v>#N/A</v>
      </c>
      <c r="BI428" t="e">
        <f t="shared" si="332"/>
        <v>#N/A</v>
      </c>
      <c r="BL428">
        <v>421</v>
      </c>
      <c r="BM428">
        <v>25.259731729448788</v>
      </c>
      <c r="BN428">
        <v>12.229460893925207</v>
      </c>
      <c r="BP428">
        <f t="shared" si="333"/>
        <v>1</v>
      </c>
      <c r="BQ428">
        <f t="shared" si="334"/>
        <v>0</v>
      </c>
      <c r="BR428">
        <f t="shared" si="335"/>
        <v>13.030270835523581</v>
      </c>
      <c r="BU428">
        <v>421</v>
      </c>
      <c r="BV428">
        <v>15.247202918127787</v>
      </c>
      <c r="BW428">
        <v>13.042391350775201</v>
      </c>
      <c r="BY428">
        <f t="shared" si="336"/>
        <v>1</v>
      </c>
      <c r="BZ428">
        <f t="shared" si="337"/>
        <v>0</v>
      </c>
      <c r="CA428">
        <f t="shared" si="338"/>
        <v>2.2048115673525857</v>
      </c>
      <c r="CD428">
        <v>421</v>
      </c>
      <c r="CE428">
        <v>25.583232183418403</v>
      </c>
      <c r="CF428">
        <v>33.953968449978433</v>
      </c>
      <c r="CH428">
        <f t="shared" si="339"/>
        <v>0</v>
      </c>
      <c r="CI428">
        <f t="shared" si="340"/>
        <v>1</v>
      </c>
      <c r="CJ428">
        <f t="shared" si="341"/>
        <v>8.37073626656003</v>
      </c>
      <c r="CM428">
        <v>421</v>
      </c>
      <c r="CN428">
        <v>14.394152253483474</v>
      </c>
      <c r="CO428">
        <v>26.478919433995536</v>
      </c>
      <c r="CQ428">
        <f t="shared" si="342"/>
        <v>0</v>
      </c>
      <c r="CR428">
        <f t="shared" si="343"/>
        <v>1</v>
      </c>
      <c r="CS428">
        <f t="shared" si="344"/>
        <v>12.084767180512062</v>
      </c>
      <c r="CV428">
        <v>421</v>
      </c>
      <c r="CW428">
        <v>24.872285206385172</v>
      </c>
      <c r="CX428">
        <v>19.28520056547223</v>
      </c>
      <c r="CZ428">
        <f t="shared" si="345"/>
        <v>1</v>
      </c>
      <c r="DA428">
        <f t="shared" si="346"/>
        <v>0</v>
      </c>
      <c r="DB428">
        <f t="shared" si="347"/>
        <v>5.5870846409129413</v>
      </c>
      <c r="DE428">
        <v>421</v>
      </c>
      <c r="DF428">
        <v>17.486159848343288</v>
      </c>
      <c r="DG428">
        <v>8.6427159270441329</v>
      </c>
      <c r="DI428">
        <f t="shared" si="348"/>
        <v>1</v>
      </c>
      <c r="DJ428">
        <f t="shared" si="349"/>
        <v>0</v>
      </c>
      <c r="DK428">
        <f t="shared" si="350"/>
        <v>8.8434439212991549</v>
      </c>
      <c r="DN428">
        <v>421</v>
      </c>
      <c r="DO428">
        <v>22.262097591575031</v>
      </c>
      <c r="DP428">
        <v>20.9397352542424</v>
      </c>
      <c r="DR428">
        <f t="shared" si="351"/>
        <v>1</v>
      </c>
      <c r="DS428">
        <f t="shared" si="352"/>
        <v>0</v>
      </c>
      <c r="DT428">
        <f t="shared" si="353"/>
        <v>1.3223623373326312</v>
      </c>
      <c r="DW428">
        <v>421</v>
      </c>
      <c r="DX428">
        <v>19.417167975924173</v>
      </c>
      <c r="DY428">
        <v>21.332237996076366</v>
      </c>
      <c r="EA428">
        <f t="shared" si="354"/>
        <v>0</v>
      </c>
      <c r="EB428">
        <f t="shared" si="355"/>
        <v>1</v>
      </c>
      <c r="EC428">
        <f t="shared" si="356"/>
        <v>1.9150700201521929</v>
      </c>
      <c r="EF428">
        <v>421</v>
      </c>
      <c r="EG428">
        <v>19.755906470300733</v>
      </c>
      <c r="EH428">
        <v>14.576059167525852</v>
      </c>
      <c r="EJ428">
        <f t="shared" si="357"/>
        <v>1</v>
      </c>
      <c r="EK428">
        <f t="shared" si="358"/>
        <v>0</v>
      </c>
      <c r="EL428">
        <f t="shared" si="359"/>
        <v>5.1798473027748813</v>
      </c>
      <c r="EO428">
        <v>421</v>
      </c>
      <c r="EP428">
        <v>20.531507215742984</v>
      </c>
      <c r="EQ428">
        <v>18.520350975986958</v>
      </c>
      <c r="ES428">
        <f t="shared" si="360"/>
        <v>1</v>
      </c>
      <c r="ET428">
        <f t="shared" si="361"/>
        <v>0</v>
      </c>
      <c r="EU428">
        <f t="shared" si="362"/>
        <v>2.0111562397560263</v>
      </c>
    </row>
    <row r="429" spans="1:151" x14ac:dyDescent="0.25">
      <c r="A429">
        <v>422</v>
      </c>
      <c r="B429">
        <v>12.725187539717824</v>
      </c>
      <c r="C429">
        <v>25.277033789531156</v>
      </c>
      <c r="E429">
        <f t="shared" si="363"/>
        <v>0</v>
      </c>
      <c r="F429">
        <f t="shared" si="314"/>
        <v>1</v>
      </c>
      <c r="G429">
        <f t="shared" si="364"/>
        <v>12.551846249813332</v>
      </c>
      <c r="J429">
        <v>422</v>
      </c>
      <c r="K429">
        <v>20.52835480155899</v>
      </c>
      <c r="L429">
        <v>27.107443349381363</v>
      </c>
      <c r="N429">
        <f t="shared" si="315"/>
        <v>0</v>
      </c>
      <c r="O429">
        <f t="shared" si="316"/>
        <v>1</v>
      </c>
      <c r="P429">
        <f t="shared" si="317"/>
        <v>6.5790885478223728</v>
      </c>
      <c r="S429">
        <v>422</v>
      </c>
      <c r="T429">
        <v>15.522580060555088</v>
      </c>
      <c r="U429">
        <v>25.020116712805116</v>
      </c>
      <c r="W429">
        <f t="shared" si="318"/>
        <v>0</v>
      </c>
      <c r="X429">
        <f t="shared" si="319"/>
        <v>1</v>
      </c>
      <c r="Y429">
        <f t="shared" si="320"/>
        <v>9.4975366522500284</v>
      </c>
      <c r="AB429">
        <v>422</v>
      </c>
      <c r="AC429">
        <v>17.846631983344874</v>
      </c>
      <c r="AD429">
        <v>18.383152567531148</v>
      </c>
      <c r="AF429">
        <f t="shared" si="321"/>
        <v>0</v>
      </c>
      <c r="AG429">
        <f t="shared" si="322"/>
        <v>1</v>
      </c>
      <c r="AH429">
        <f t="shared" si="323"/>
        <v>0.53652058418627391</v>
      </c>
      <c r="AK429">
        <v>422</v>
      </c>
      <c r="AL429">
        <v>16.6898097934269</v>
      </c>
      <c r="AM429">
        <v>35.065375475607119</v>
      </c>
      <c r="AO429">
        <f t="shared" si="324"/>
        <v>0</v>
      </c>
      <c r="AP429">
        <f t="shared" si="325"/>
        <v>1</v>
      </c>
      <c r="AQ429">
        <f t="shared" si="326"/>
        <v>18.37556568218022</v>
      </c>
      <c r="AT429">
        <v>422</v>
      </c>
      <c r="AU429">
        <v>17.502271357177126</v>
      </c>
      <c r="AV429">
        <v>35.279786067697025</v>
      </c>
      <c r="AX429">
        <f t="shared" si="327"/>
        <v>0</v>
      </c>
      <c r="AY429">
        <f t="shared" si="328"/>
        <v>1</v>
      </c>
      <c r="AZ429">
        <f t="shared" si="329"/>
        <v>17.777514710519899</v>
      </c>
      <c r="BC429">
        <v>422</v>
      </c>
      <c r="BD429" t="e">
        <v>#N/A</v>
      </c>
      <c r="BE429" t="e">
        <v>#N/A</v>
      </c>
      <c r="BG429" t="e">
        <f t="shared" si="330"/>
        <v>#N/A</v>
      </c>
      <c r="BH429" t="e">
        <f t="shared" si="331"/>
        <v>#N/A</v>
      </c>
      <c r="BI429" t="e">
        <f t="shared" si="332"/>
        <v>#N/A</v>
      </c>
      <c r="BL429">
        <v>422</v>
      </c>
      <c r="BM429">
        <v>25.566729897836989</v>
      </c>
      <c r="BN429">
        <v>13.465168947232034</v>
      </c>
      <c r="BP429">
        <f t="shared" si="333"/>
        <v>1</v>
      </c>
      <c r="BQ429">
        <f t="shared" si="334"/>
        <v>0</v>
      </c>
      <c r="BR429">
        <f t="shared" si="335"/>
        <v>12.101560950604956</v>
      </c>
      <c r="BU429">
        <v>422</v>
      </c>
      <c r="BV429">
        <v>22.918927653035482</v>
      </c>
      <c r="BW429">
        <v>20.914439531558394</v>
      </c>
      <c r="BY429">
        <f t="shared" si="336"/>
        <v>1</v>
      </c>
      <c r="BZ429">
        <f t="shared" si="337"/>
        <v>0</v>
      </c>
      <c r="CA429">
        <f t="shared" si="338"/>
        <v>2.0044881214770882</v>
      </c>
      <c r="CD429">
        <v>422</v>
      </c>
      <c r="CE429">
        <v>21.01639867643145</v>
      </c>
      <c r="CF429">
        <v>16.439647708234624</v>
      </c>
      <c r="CH429">
        <f t="shared" si="339"/>
        <v>1</v>
      </c>
      <c r="CI429">
        <f t="shared" si="340"/>
        <v>0</v>
      </c>
      <c r="CJ429">
        <f t="shared" si="341"/>
        <v>4.5767509681968264</v>
      </c>
      <c r="CM429">
        <v>422</v>
      </c>
      <c r="CN429">
        <v>23.457983482740225</v>
      </c>
      <c r="CO429">
        <v>37.908153846391059</v>
      </c>
      <c r="CQ429">
        <f t="shared" si="342"/>
        <v>0</v>
      </c>
      <c r="CR429">
        <f t="shared" si="343"/>
        <v>1</v>
      </c>
      <c r="CS429">
        <f t="shared" si="344"/>
        <v>14.450170363650834</v>
      </c>
      <c r="CV429">
        <v>422</v>
      </c>
      <c r="CW429">
        <v>26.618606981860058</v>
      </c>
      <c r="CX429">
        <v>16.464944569089425</v>
      </c>
      <c r="CZ429">
        <f t="shared" si="345"/>
        <v>1</v>
      </c>
      <c r="DA429">
        <f t="shared" si="346"/>
        <v>0</v>
      </c>
      <c r="DB429">
        <f t="shared" si="347"/>
        <v>10.153662412770633</v>
      </c>
      <c r="DE429">
        <v>422</v>
      </c>
      <c r="DF429">
        <v>15.975967030010313</v>
      </c>
      <c r="DG429">
        <v>25.926715525828417</v>
      </c>
      <c r="DI429">
        <f t="shared" si="348"/>
        <v>0</v>
      </c>
      <c r="DJ429">
        <f t="shared" si="349"/>
        <v>1</v>
      </c>
      <c r="DK429">
        <f t="shared" si="350"/>
        <v>9.9507484958181038</v>
      </c>
      <c r="DN429">
        <v>422</v>
      </c>
      <c r="DO429">
        <v>24.699586080325723</v>
      </c>
      <c r="DP429">
        <v>23.499212772862357</v>
      </c>
      <c r="DR429">
        <f t="shared" si="351"/>
        <v>1</v>
      </c>
      <c r="DS429">
        <f t="shared" si="352"/>
        <v>0</v>
      </c>
      <c r="DT429">
        <f t="shared" si="353"/>
        <v>1.2003733074633658</v>
      </c>
      <c r="DW429">
        <v>422</v>
      </c>
      <c r="DX429">
        <v>13.17683246260839</v>
      </c>
      <c r="DY429">
        <v>15.272984421830353</v>
      </c>
      <c r="EA429">
        <f t="shared" si="354"/>
        <v>0</v>
      </c>
      <c r="EB429">
        <f t="shared" si="355"/>
        <v>1</v>
      </c>
      <c r="EC429">
        <f t="shared" si="356"/>
        <v>2.0961519592219631</v>
      </c>
      <c r="EF429">
        <v>422</v>
      </c>
      <c r="EG429">
        <v>21.998889010793299</v>
      </c>
      <c r="EH429">
        <v>15.671111193119147</v>
      </c>
      <c r="EJ429">
        <f t="shared" si="357"/>
        <v>1</v>
      </c>
      <c r="EK429">
        <f t="shared" si="358"/>
        <v>0</v>
      </c>
      <c r="EL429">
        <f t="shared" si="359"/>
        <v>6.3277778176741517</v>
      </c>
      <c r="EO429">
        <v>422</v>
      </c>
      <c r="EP429">
        <v>22.570416087935186</v>
      </c>
      <c r="EQ429">
        <v>0.16488984775127236</v>
      </c>
      <c r="ES429">
        <f t="shared" si="360"/>
        <v>1</v>
      </c>
      <c r="ET429">
        <f t="shared" si="361"/>
        <v>0</v>
      </c>
      <c r="EU429">
        <f t="shared" si="362"/>
        <v>22.405526240183914</v>
      </c>
    </row>
    <row r="430" spans="1:151" x14ac:dyDescent="0.25">
      <c r="A430">
        <v>423</v>
      </c>
      <c r="B430">
        <v>6.939920836316599</v>
      </c>
      <c r="C430">
        <v>37.379208478194087</v>
      </c>
      <c r="E430">
        <f t="shared" si="363"/>
        <v>0</v>
      </c>
      <c r="F430">
        <f t="shared" si="314"/>
        <v>1</v>
      </c>
      <c r="G430">
        <f t="shared" si="364"/>
        <v>30.439287641877488</v>
      </c>
      <c r="J430">
        <v>423</v>
      </c>
      <c r="K430">
        <v>25.536792973630547</v>
      </c>
      <c r="L430">
        <v>23.331392447391316</v>
      </c>
      <c r="N430">
        <f t="shared" si="315"/>
        <v>1</v>
      </c>
      <c r="O430">
        <f t="shared" si="316"/>
        <v>0</v>
      </c>
      <c r="P430">
        <f t="shared" si="317"/>
        <v>2.2054005262392309</v>
      </c>
      <c r="S430">
        <v>423</v>
      </c>
      <c r="T430">
        <v>16.125956600792804</v>
      </c>
      <c r="U430">
        <v>30.032222091246389</v>
      </c>
      <c r="W430">
        <f t="shared" si="318"/>
        <v>0</v>
      </c>
      <c r="X430">
        <f t="shared" si="319"/>
        <v>1</v>
      </c>
      <c r="Y430">
        <f t="shared" si="320"/>
        <v>13.906265490453585</v>
      </c>
      <c r="AB430">
        <v>423</v>
      </c>
      <c r="AC430">
        <v>23.102214835127256</v>
      </c>
      <c r="AD430">
        <v>17.880649821205676</v>
      </c>
      <c r="AF430">
        <f t="shared" si="321"/>
        <v>1</v>
      </c>
      <c r="AG430">
        <f t="shared" si="322"/>
        <v>0</v>
      </c>
      <c r="AH430">
        <f t="shared" si="323"/>
        <v>5.2215650139215803</v>
      </c>
      <c r="AK430">
        <v>423</v>
      </c>
      <c r="AL430">
        <v>25.098998044464459</v>
      </c>
      <c r="AM430">
        <v>46.346463925055843</v>
      </c>
      <c r="AO430">
        <f t="shared" si="324"/>
        <v>0</v>
      </c>
      <c r="AP430">
        <f t="shared" si="325"/>
        <v>1</v>
      </c>
      <c r="AQ430">
        <f t="shared" si="326"/>
        <v>21.247465880591385</v>
      </c>
      <c r="AT430">
        <v>423</v>
      </c>
      <c r="AU430">
        <v>19.005313190598137</v>
      </c>
      <c r="AV430">
        <v>35.560661978867905</v>
      </c>
      <c r="AX430">
        <f t="shared" si="327"/>
        <v>0</v>
      </c>
      <c r="AY430">
        <f t="shared" si="328"/>
        <v>1</v>
      </c>
      <c r="AZ430">
        <f t="shared" si="329"/>
        <v>16.555348788269768</v>
      </c>
      <c r="BC430">
        <v>423</v>
      </c>
      <c r="BD430" t="e">
        <v>#N/A</v>
      </c>
      <c r="BE430" t="e">
        <v>#N/A</v>
      </c>
      <c r="BG430" t="e">
        <f t="shared" si="330"/>
        <v>#N/A</v>
      </c>
      <c r="BH430" t="e">
        <f t="shared" si="331"/>
        <v>#N/A</v>
      </c>
      <c r="BI430" t="e">
        <f t="shared" si="332"/>
        <v>#N/A</v>
      </c>
      <c r="BL430">
        <v>423</v>
      </c>
      <c r="BM430">
        <v>28.779769746803634</v>
      </c>
      <c r="BN430">
        <v>12.481480245235007</v>
      </c>
      <c r="BP430">
        <f t="shared" si="333"/>
        <v>1</v>
      </c>
      <c r="BQ430">
        <f t="shared" si="334"/>
        <v>0</v>
      </c>
      <c r="BR430">
        <f t="shared" si="335"/>
        <v>16.298289501568625</v>
      </c>
      <c r="BU430">
        <v>423</v>
      </c>
      <c r="BV430">
        <v>18.694234345726507</v>
      </c>
      <c r="BW430">
        <v>27.790018349562292</v>
      </c>
      <c r="BY430">
        <f t="shared" si="336"/>
        <v>0</v>
      </c>
      <c r="BZ430">
        <f t="shared" si="337"/>
        <v>1</v>
      </c>
      <c r="CA430">
        <f t="shared" si="338"/>
        <v>9.0957840038357851</v>
      </c>
      <c r="CD430">
        <v>423</v>
      </c>
      <c r="CE430">
        <v>29.873514780317073</v>
      </c>
      <c r="CF430">
        <v>17.684753866005195</v>
      </c>
      <c r="CH430">
        <f t="shared" si="339"/>
        <v>1</v>
      </c>
      <c r="CI430">
        <f t="shared" si="340"/>
        <v>0</v>
      </c>
      <c r="CJ430">
        <f t="shared" si="341"/>
        <v>12.188760914311878</v>
      </c>
      <c r="CM430">
        <v>423</v>
      </c>
      <c r="CN430">
        <v>16.485704067821288</v>
      </c>
      <c r="CO430">
        <v>11.61412642756294</v>
      </c>
      <c r="CQ430">
        <f t="shared" si="342"/>
        <v>1</v>
      </c>
      <c r="CR430">
        <f t="shared" si="343"/>
        <v>0</v>
      </c>
      <c r="CS430">
        <f t="shared" si="344"/>
        <v>4.8715776402583479</v>
      </c>
      <c r="CV430">
        <v>423</v>
      </c>
      <c r="CW430">
        <v>25.278590910956538</v>
      </c>
      <c r="CX430">
        <v>18.0030757603271</v>
      </c>
      <c r="CZ430">
        <f t="shared" si="345"/>
        <v>1</v>
      </c>
      <c r="DA430">
        <f t="shared" si="346"/>
        <v>0</v>
      </c>
      <c r="DB430">
        <f t="shared" si="347"/>
        <v>7.2755151506294382</v>
      </c>
      <c r="DE430">
        <v>423</v>
      </c>
      <c r="DF430">
        <v>24.542352282947039</v>
      </c>
      <c r="DG430">
        <v>30.80997974578284</v>
      </c>
      <c r="DI430">
        <f t="shared" si="348"/>
        <v>0</v>
      </c>
      <c r="DJ430">
        <f t="shared" si="349"/>
        <v>1</v>
      </c>
      <c r="DK430">
        <f t="shared" si="350"/>
        <v>6.2676274628358009</v>
      </c>
      <c r="DN430">
        <v>423</v>
      </c>
      <c r="DO430">
        <v>22.973775553173535</v>
      </c>
      <c r="DP430">
        <v>23.31309900504575</v>
      </c>
      <c r="DR430">
        <f t="shared" si="351"/>
        <v>0</v>
      </c>
      <c r="DS430">
        <f t="shared" si="352"/>
        <v>1</v>
      </c>
      <c r="DT430">
        <f t="shared" si="353"/>
        <v>0.33932345187221458</v>
      </c>
      <c r="DW430">
        <v>423</v>
      </c>
      <c r="DX430">
        <v>22.223469104949633</v>
      </c>
      <c r="DY430">
        <v>10.219735439463511</v>
      </c>
      <c r="EA430">
        <f t="shared" si="354"/>
        <v>1</v>
      </c>
      <c r="EB430">
        <f t="shared" si="355"/>
        <v>0</v>
      </c>
      <c r="EC430">
        <f t="shared" si="356"/>
        <v>12.003733665486122</v>
      </c>
      <c r="EF430">
        <v>423</v>
      </c>
      <c r="EG430">
        <v>15.498667880291254</v>
      </c>
      <c r="EH430">
        <v>15.832435745406531</v>
      </c>
      <c r="EJ430">
        <f t="shared" si="357"/>
        <v>0</v>
      </c>
      <c r="EK430">
        <f t="shared" si="358"/>
        <v>1</v>
      </c>
      <c r="EL430">
        <f t="shared" si="359"/>
        <v>0.33376786511527712</v>
      </c>
      <c r="EO430">
        <v>423</v>
      </c>
      <c r="EP430">
        <v>24.018765848429382</v>
      </c>
      <c r="EQ430">
        <v>53.946521325972981</v>
      </c>
      <c r="ES430">
        <f t="shared" si="360"/>
        <v>0</v>
      </c>
      <c r="ET430">
        <f t="shared" si="361"/>
        <v>1</v>
      </c>
      <c r="EU430">
        <f t="shared" si="362"/>
        <v>29.927755477543599</v>
      </c>
    </row>
    <row r="431" spans="1:151" x14ac:dyDescent="0.25">
      <c r="A431">
        <v>424</v>
      </c>
      <c r="B431">
        <v>10.635807071144548</v>
      </c>
      <c r="C431">
        <v>47.232440925575197</v>
      </c>
      <c r="E431">
        <f t="shared" si="363"/>
        <v>0</v>
      </c>
      <c r="F431">
        <f t="shared" si="314"/>
        <v>1</v>
      </c>
      <c r="G431">
        <f t="shared" si="364"/>
        <v>36.59663385443065</v>
      </c>
      <c r="J431">
        <v>424</v>
      </c>
      <c r="K431">
        <v>25.654307632436165</v>
      </c>
      <c r="L431">
        <v>14.319921455397235</v>
      </c>
      <c r="N431">
        <f t="shared" si="315"/>
        <v>1</v>
      </c>
      <c r="O431">
        <f t="shared" si="316"/>
        <v>0</v>
      </c>
      <c r="P431">
        <f t="shared" si="317"/>
        <v>11.33438617703893</v>
      </c>
      <c r="S431">
        <v>424</v>
      </c>
      <c r="T431">
        <v>19.728571843743232</v>
      </c>
      <c r="U431">
        <v>38.982090680217908</v>
      </c>
      <c r="W431">
        <f t="shared" si="318"/>
        <v>0</v>
      </c>
      <c r="X431">
        <f t="shared" si="319"/>
        <v>1</v>
      </c>
      <c r="Y431">
        <f t="shared" si="320"/>
        <v>19.253518836474676</v>
      </c>
      <c r="AB431">
        <v>424</v>
      </c>
      <c r="AC431">
        <v>39.448090984130886</v>
      </c>
      <c r="AD431">
        <v>19.134328671203455</v>
      </c>
      <c r="AF431">
        <f t="shared" si="321"/>
        <v>1</v>
      </c>
      <c r="AG431">
        <f t="shared" si="322"/>
        <v>0</v>
      </c>
      <c r="AH431">
        <f t="shared" si="323"/>
        <v>20.31376231292743</v>
      </c>
      <c r="AK431">
        <v>424</v>
      </c>
      <c r="AL431">
        <v>22.416688080019533</v>
      </c>
      <c r="AM431">
        <v>32.530497834116815</v>
      </c>
      <c r="AO431">
        <f t="shared" si="324"/>
        <v>0</v>
      </c>
      <c r="AP431">
        <f t="shared" si="325"/>
        <v>1</v>
      </c>
      <c r="AQ431">
        <f t="shared" si="326"/>
        <v>10.113809754097282</v>
      </c>
      <c r="AT431">
        <v>424</v>
      </c>
      <c r="AU431">
        <v>18.776828740739106</v>
      </c>
      <c r="AV431">
        <v>21.57320535685869</v>
      </c>
      <c r="AX431">
        <f t="shared" si="327"/>
        <v>0</v>
      </c>
      <c r="AY431">
        <f t="shared" si="328"/>
        <v>1</v>
      </c>
      <c r="AZ431">
        <f t="shared" si="329"/>
        <v>2.7963766161195842</v>
      </c>
      <c r="BC431">
        <v>424</v>
      </c>
      <c r="BD431" t="e">
        <v>#N/A</v>
      </c>
      <c r="BE431" t="e">
        <v>#N/A</v>
      </c>
      <c r="BG431" t="e">
        <f t="shared" si="330"/>
        <v>#N/A</v>
      </c>
      <c r="BH431" t="e">
        <f t="shared" si="331"/>
        <v>#N/A</v>
      </c>
      <c r="BI431" t="e">
        <f t="shared" si="332"/>
        <v>#N/A</v>
      </c>
      <c r="BL431">
        <v>424</v>
      </c>
      <c r="BM431">
        <v>28.286374674631574</v>
      </c>
      <c r="BN431">
        <v>6.0758250313097664</v>
      </c>
      <c r="BP431">
        <f t="shared" si="333"/>
        <v>1</v>
      </c>
      <c r="BQ431">
        <f t="shared" si="334"/>
        <v>0</v>
      </c>
      <c r="BR431">
        <f t="shared" si="335"/>
        <v>22.210549643321809</v>
      </c>
      <c r="BU431">
        <v>424</v>
      </c>
      <c r="BV431">
        <v>23.617100291579053</v>
      </c>
      <c r="BW431">
        <v>31.161984217977292</v>
      </c>
      <c r="BY431">
        <f t="shared" si="336"/>
        <v>0</v>
      </c>
      <c r="BZ431">
        <f t="shared" si="337"/>
        <v>1</v>
      </c>
      <c r="CA431">
        <f t="shared" si="338"/>
        <v>7.5448839263982386</v>
      </c>
      <c r="CD431">
        <v>424</v>
      </c>
      <c r="CE431">
        <v>28.116941338273016</v>
      </c>
      <c r="CF431">
        <v>17.204673723143056</v>
      </c>
      <c r="CH431">
        <f t="shared" si="339"/>
        <v>1</v>
      </c>
      <c r="CI431">
        <f t="shared" si="340"/>
        <v>0</v>
      </c>
      <c r="CJ431">
        <f t="shared" si="341"/>
        <v>10.912267615129959</v>
      </c>
      <c r="CM431">
        <v>424</v>
      </c>
      <c r="CN431">
        <v>21.150640709928627</v>
      </c>
      <c r="CO431">
        <v>34.6906354740144</v>
      </c>
      <c r="CQ431">
        <f t="shared" si="342"/>
        <v>0</v>
      </c>
      <c r="CR431">
        <f t="shared" si="343"/>
        <v>1</v>
      </c>
      <c r="CS431">
        <f t="shared" si="344"/>
        <v>13.539994764085773</v>
      </c>
      <c r="CV431">
        <v>424</v>
      </c>
      <c r="CW431">
        <v>21.530339107909239</v>
      </c>
      <c r="CX431">
        <v>14.818134305383541</v>
      </c>
      <c r="CZ431">
        <f t="shared" si="345"/>
        <v>1</v>
      </c>
      <c r="DA431">
        <f t="shared" si="346"/>
        <v>0</v>
      </c>
      <c r="DB431">
        <f t="shared" si="347"/>
        <v>6.7122048025256973</v>
      </c>
      <c r="DE431">
        <v>424</v>
      </c>
      <c r="DF431">
        <v>23.112174157133783</v>
      </c>
      <c r="DG431">
        <v>26.53603405356872</v>
      </c>
      <c r="DI431">
        <f t="shared" si="348"/>
        <v>0</v>
      </c>
      <c r="DJ431">
        <f t="shared" si="349"/>
        <v>1</v>
      </c>
      <c r="DK431">
        <f t="shared" si="350"/>
        <v>3.4238598964349372</v>
      </c>
      <c r="DN431">
        <v>424</v>
      </c>
      <c r="DO431">
        <v>26.808699752991828</v>
      </c>
      <c r="DP431">
        <v>4.8272271379139866</v>
      </c>
      <c r="DR431">
        <f t="shared" si="351"/>
        <v>1</v>
      </c>
      <c r="DS431">
        <f t="shared" si="352"/>
        <v>0</v>
      </c>
      <c r="DT431">
        <f t="shared" si="353"/>
        <v>21.981472615077841</v>
      </c>
      <c r="DW431">
        <v>424</v>
      </c>
      <c r="DX431">
        <v>10.821816505518061</v>
      </c>
      <c r="DY431">
        <v>10.682673918124824</v>
      </c>
      <c r="EA431">
        <f t="shared" si="354"/>
        <v>1</v>
      </c>
      <c r="EB431">
        <f t="shared" si="355"/>
        <v>0</v>
      </c>
      <c r="EC431">
        <f t="shared" si="356"/>
        <v>0.1391425873932377</v>
      </c>
      <c r="EF431">
        <v>424</v>
      </c>
      <c r="EG431">
        <v>17.58097411057804</v>
      </c>
      <c r="EH431">
        <v>18.220857973994683</v>
      </c>
      <c r="EJ431">
        <f t="shared" si="357"/>
        <v>0</v>
      </c>
      <c r="EK431">
        <f t="shared" si="358"/>
        <v>1</v>
      </c>
      <c r="EL431">
        <f t="shared" si="359"/>
        <v>0.63988386341664238</v>
      </c>
      <c r="EO431">
        <v>424</v>
      </c>
      <c r="EP431">
        <v>23.531981989410873</v>
      </c>
      <c r="EQ431">
        <v>16.345238152353204</v>
      </c>
      <c r="ES431">
        <f t="shared" si="360"/>
        <v>1</v>
      </c>
      <c r="ET431">
        <f t="shared" si="361"/>
        <v>0</v>
      </c>
      <c r="EU431">
        <f t="shared" si="362"/>
        <v>7.1867438370576693</v>
      </c>
    </row>
    <row r="432" spans="1:151" x14ac:dyDescent="0.25">
      <c r="A432">
        <v>425</v>
      </c>
      <c r="B432">
        <v>11.226205560038258</v>
      </c>
      <c r="C432">
        <v>49.65455223906315</v>
      </c>
      <c r="E432">
        <f t="shared" si="363"/>
        <v>0</v>
      </c>
      <c r="F432">
        <f t="shared" si="314"/>
        <v>1</v>
      </c>
      <c r="G432">
        <f t="shared" si="364"/>
        <v>38.428346679024891</v>
      </c>
      <c r="J432">
        <v>425</v>
      </c>
      <c r="K432">
        <v>24.80474789458377</v>
      </c>
      <c r="L432">
        <v>29.49150325222304</v>
      </c>
      <c r="N432">
        <f t="shared" si="315"/>
        <v>0</v>
      </c>
      <c r="O432">
        <f t="shared" si="316"/>
        <v>1</v>
      </c>
      <c r="P432">
        <f t="shared" si="317"/>
        <v>4.6867553576392709</v>
      </c>
      <c r="S432">
        <v>425</v>
      </c>
      <c r="T432">
        <v>17.732819038473764</v>
      </c>
      <c r="U432">
        <v>21.728730415341694</v>
      </c>
      <c r="W432">
        <f t="shared" si="318"/>
        <v>0</v>
      </c>
      <c r="X432">
        <f t="shared" si="319"/>
        <v>1</v>
      </c>
      <c r="Y432">
        <f t="shared" si="320"/>
        <v>3.9959113768679302</v>
      </c>
      <c r="AB432">
        <v>425</v>
      </c>
      <c r="AC432">
        <v>27.441638598650275</v>
      </c>
      <c r="AD432">
        <v>18.447502933654466</v>
      </c>
      <c r="AF432">
        <f t="shared" si="321"/>
        <v>1</v>
      </c>
      <c r="AG432">
        <f t="shared" si="322"/>
        <v>0</v>
      </c>
      <c r="AH432">
        <f t="shared" si="323"/>
        <v>8.9941356649958095</v>
      </c>
      <c r="AK432">
        <v>425</v>
      </c>
      <c r="AL432">
        <v>31.951198991810756</v>
      </c>
      <c r="AM432">
        <v>39.152462420194595</v>
      </c>
      <c r="AO432">
        <f t="shared" si="324"/>
        <v>0</v>
      </c>
      <c r="AP432">
        <f t="shared" si="325"/>
        <v>1</v>
      </c>
      <c r="AQ432">
        <f t="shared" si="326"/>
        <v>7.2012634283838395</v>
      </c>
      <c r="AT432">
        <v>425</v>
      </c>
      <c r="AU432">
        <v>23.01859179221082</v>
      </c>
      <c r="AV432">
        <v>15.886133707541687</v>
      </c>
      <c r="AX432">
        <f t="shared" si="327"/>
        <v>1</v>
      </c>
      <c r="AY432">
        <f t="shared" si="328"/>
        <v>0</v>
      </c>
      <c r="AZ432">
        <f t="shared" si="329"/>
        <v>7.1324580846691337</v>
      </c>
      <c r="BC432">
        <v>425</v>
      </c>
      <c r="BD432" t="e">
        <v>#N/A</v>
      </c>
      <c r="BE432" t="e">
        <v>#N/A</v>
      </c>
      <c r="BG432" t="e">
        <f t="shared" si="330"/>
        <v>#N/A</v>
      </c>
      <c r="BH432" t="e">
        <f t="shared" si="331"/>
        <v>#N/A</v>
      </c>
      <c r="BI432" t="e">
        <f t="shared" si="332"/>
        <v>#N/A</v>
      </c>
      <c r="BL432">
        <v>425</v>
      </c>
      <c r="BM432">
        <v>15.749239409650587</v>
      </c>
      <c r="BN432">
        <v>12.03530162196189</v>
      </c>
      <c r="BP432">
        <f t="shared" si="333"/>
        <v>1</v>
      </c>
      <c r="BQ432">
        <f t="shared" si="334"/>
        <v>0</v>
      </c>
      <c r="BR432">
        <f t="shared" si="335"/>
        <v>3.7139377876886961</v>
      </c>
      <c r="BU432">
        <v>425</v>
      </c>
      <c r="BV432">
        <v>18.62243408427074</v>
      </c>
      <c r="BW432">
        <v>18.794877728418477</v>
      </c>
      <c r="BY432">
        <f t="shared" si="336"/>
        <v>0</v>
      </c>
      <c r="BZ432">
        <f t="shared" si="337"/>
        <v>1</v>
      </c>
      <c r="CA432">
        <f t="shared" si="338"/>
        <v>0.17244364414773727</v>
      </c>
      <c r="CD432">
        <v>425</v>
      </c>
      <c r="CE432">
        <v>19.078424126088972</v>
      </c>
      <c r="CF432">
        <v>23.751405037984568</v>
      </c>
      <c r="CH432">
        <f t="shared" si="339"/>
        <v>0</v>
      </c>
      <c r="CI432">
        <f t="shared" si="340"/>
        <v>1</v>
      </c>
      <c r="CJ432">
        <f t="shared" si="341"/>
        <v>4.6729809118955963</v>
      </c>
      <c r="CM432">
        <v>425</v>
      </c>
      <c r="CN432">
        <v>15.581062097634028</v>
      </c>
      <c r="CO432">
        <v>11.802762494303439</v>
      </c>
      <c r="CQ432">
        <f t="shared" si="342"/>
        <v>1</v>
      </c>
      <c r="CR432">
        <f t="shared" si="343"/>
        <v>0</v>
      </c>
      <c r="CS432">
        <f t="shared" si="344"/>
        <v>3.7782996033305896</v>
      </c>
      <c r="CV432">
        <v>425</v>
      </c>
      <c r="CW432">
        <v>25.116820094006741</v>
      </c>
      <c r="CX432">
        <v>20.24925955547619</v>
      </c>
      <c r="CZ432">
        <f t="shared" si="345"/>
        <v>1</v>
      </c>
      <c r="DA432">
        <f t="shared" si="346"/>
        <v>0</v>
      </c>
      <c r="DB432">
        <f t="shared" si="347"/>
        <v>4.8675605385305509</v>
      </c>
      <c r="DE432">
        <v>425</v>
      </c>
      <c r="DF432">
        <v>11.130955438633578</v>
      </c>
      <c r="DG432">
        <v>14.348538298443957</v>
      </c>
      <c r="DI432">
        <f t="shared" si="348"/>
        <v>0</v>
      </c>
      <c r="DJ432">
        <f t="shared" si="349"/>
        <v>1</v>
      </c>
      <c r="DK432">
        <f t="shared" si="350"/>
        <v>3.2175828598103795</v>
      </c>
      <c r="DN432">
        <v>425</v>
      </c>
      <c r="DO432">
        <v>26.91780268053455</v>
      </c>
      <c r="DP432">
        <v>30.155465686779394</v>
      </c>
      <c r="DR432">
        <f t="shared" si="351"/>
        <v>0</v>
      </c>
      <c r="DS432">
        <f t="shared" si="352"/>
        <v>1</v>
      </c>
      <c r="DT432">
        <f t="shared" si="353"/>
        <v>3.2376630062448442</v>
      </c>
      <c r="DW432">
        <v>425</v>
      </c>
      <c r="DX432">
        <v>14.802979215100299</v>
      </c>
      <c r="DY432">
        <v>15.854406218531288</v>
      </c>
      <c r="EA432">
        <f t="shared" si="354"/>
        <v>0</v>
      </c>
      <c r="EB432">
        <f t="shared" si="355"/>
        <v>1</v>
      </c>
      <c r="EC432">
        <f t="shared" si="356"/>
        <v>1.0514270034309892</v>
      </c>
      <c r="EF432">
        <v>425</v>
      </c>
      <c r="EG432">
        <v>23.830828812169671</v>
      </c>
      <c r="EH432">
        <v>16.567963678637302</v>
      </c>
      <c r="EJ432">
        <f t="shared" si="357"/>
        <v>1</v>
      </c>
      <c r="EK432">
        <f t="shared" si="358"/>
        <v>0</v>
      </c>
      <c r="EL432">
        <f t="shared" si="359"/>
        <v>7.2628651335323688</v>
      </c>
      <c r="EO432">
        <v>425</v>
      </c>
      <c r="EP432">
        <v>21.71646013758712</v>
      </c>
      <c r="EQ432">
        <v>13.991636882402469</v>
      </c>
      <c r="ES432">
        <f t="shared" si="360"/>
        <v>1</v>
      </c>
      <c r="ET432">
        <f t="shared" si="361"/>
        <v>0</v>
      </c>
      <c r="EU432">
        <f t="shared" si="362"/>
        <v>7.724823255184651</v>
      </c>
    </row>
    <row r="433" spans="1:151" x14ac:dyDescent="0.25">
      <c r="A433">
        <v>426</v>
      </c>
      <c r="B433">
        <v>9.0480264235104819</v>
      </c>
      <c r="C433">
        <v>35.531131186926956</v>
      </c>
      <c r="E433">
        <f t="shared" si="363"/>
        <v>0</v>
      </c>
      <c r="F433">
        <f t="shared" si="314"/>
        <v>1</v>
      </c>
      <c r="G433">
        <f t="shared" si="364"/>
        <v>26.483104763416474</v>
      </c>
      <c r="J433">
        <v>426</v>
      </c>
      <c r="K433">
        <v>11.915290183022648</v>
      </c>
      <c r="L433">
        <v>21.641225342329708</v>
      </c>
      <c r="N433">
        <f t="shared" si="315"/>
        <v>0</v>
      </c>
      <c r="O433">
        <f t="shared" si="316"/>
        <v>1</v>
      </c>
      <c r="P433">
        <f t="shared" si="317"/>
        <v>9.7259351593070598</v>
      </c>
      <c r="S433">
        <v>426</v>
      </c>
      <c r="T433">
        <v>21.382066714484985</v>
      </c>
      <c r="U433">
        <v>6.4330838456973574</v>
      </c>
      <c r="W433">
        <f t="shared" si="318"/>
        <v>1</v>
      </c>
      <c r="X433">
        <f t="shared" si="319"/>
        <v>0</v>
      </c>
      <c r="Y433">
        <f t="shared" si="320"/>
        <v>14.948982868787628</v>
      </c>
      <c r="AB433">
        <v>426</v>
      </c>
      <c r="AC433">
        <v>17.568722468080807</v>
      </c>
      <c r="AD433">
        <v>18.186167447413947</v>
      </c>
      <c r="AF433">
        <f t="shared" si="321"/>
        <v>0</v>
      </c>
      <c r="AG433">
        <f t="shared" si="322"/>
        <v>1</v>
      </c>
      <c r="AH433">
        <f t="shared" si="323"/>
        <v>0.6174449793331398</v>
      </c>
      <c r="AK433">
        <v>426</v>
      </c>
      <c r="AL433">
        <v>25.824274976562393</v>
      </c>
      <c r="AM433">
        <v>20.09538645324956</v>
      </c>
      <c r="AO433">
        <f t="shared" si="324"/>
        <v>1</v>
      </c>
      <c r="AP433">
        <f t="shared" si="325"/>
        <v>0</v>
      </c>
      <c r="AQ433">
        <f t="shared" si="326"/>
        <v>5.7288885233128326</v>
      </c>
      <c r="AT433">
        <v>426</v>
      </c>
      <c r="AU433">
        <v>17.760137217934489</v>
      </c>
      <c r="AV433">
        <v>19.138522036104924</v>
      </c>
      <c r="AX433">
        <f t="shared" si="327"/>
        <v>0</v>
      </c>
      <c r="AY433">
        <f t="shared" si="328"/>
        <v>1</v>
      </c>
      <c r="AZ433">
        <f t="shared" si="329"/>
        <v>1.378384818170435</v>
      </c>
      <c r="BC433">
        <v>426</v>
      </c>
      <c r="BD433" t="e">
        <v>#N/A</v>
      </c>
      <c r="BE433" t="e">
        <v>#N/A</v>
      </c>
      <c r="BG433" t="e">
        <f t="shared" si="330"/>
        <v>#N/A</v>
      </c>
      <c r="BH433" t="e">
        <f t="shared" si="331"/>
        <v>#N/A</v>
      </c>
      <c r="BI433" t="e">
        <f t="shared" si="332"/>
        <v>#N/A</v>
      </c>
      <c r="BL433">
        <v>426</v>
      </c>
      <c r="BM433">
        <v>26.505971520594432</v>
      </c>
      <c r="BN433">
        <v>10.560852582408854</v>
      </c>
      <c r="BP433">
        <f t="shared" si="333"/>
        <v>1</v>
      </c>
      <c r="BQ433">
        <f t="shared" si="334"/>
        <v>0</v>
      </c>
      <c r="BR433">
        <f t="shared" si="335"/>
        <v>15.945118938185578</v>
      </c>
      <c r="BU433">
        <v>426</v>
      </c>
      <c r="BV433">
        <v>27.161926935726104</v>
      </c>
      <c r="BW433">
        <v>23.918644335206746</v>
      </c>
      <c r="BY433">
        <f t="shared" si="336"/>
        <v>1</v>
      </c>
      <c r="BZ433">
        <f t="shared" si="337"/>
        <v>0</v>
      </c>
      <c r="CA433">
        <f t="shared" si="338"/>
        <v>3.2432826005193576</v>
      </c>
      <c r="CD433">
        <v>426</v>
      </c>
      <c r="CE433">
        <v>28.456258006119032</v>
      </c>
      <c r="CF433">
        <v>31.501693923676015</v>
      </c>
      <c r="CH433">
        <f t="shared" si="339"/>
        <v>0</v>
      </c>
      <c r="CI433">
        <f t="shared" si="340"/>
        <v>1</v>
      </c>
      <c r="CJ433">
        <f t="shared" si="341"/>
        <v>3.0454359175569827</v>
      </c>
      <c r="CM433">
        <v>426</v>
      </c>
      <c r="CN433">
        <v>21.595171909570375</v>
      </c>
      <c r="CO433">
        <v>30.0502043575564</v>
      </c>
      <c r="CQ433">
        <f t="shared" si="342"/>
        <v>0</v>
      </c>
      <c r="CR433">
        <f t="shared" si="343"/>
        <v>1</v>
      </c>
      <c r="CS433">
        <f t="shared" si="344"/>
        <v>8.4550324479860244</v>
      </c>
      <c r="CV433">
        <v>426</v>
      </c>
      <c r="CW433">
        <v>27.989775385547222</v>
      </c>
      <c r="CX433">
        <v>18.813255890859789</v>
      </c>
      <c r="CZ433">
        <f t="shared" si="345"/>
        <v>1</v>
      </c>
      <c r="DA433">
        <f t="shared" si="346"/>
        <v>0</v>
      </c>
      <c r="DB433">
        <f t="shared" si="347"/>
        <v>9.1765194946874331</v>
      </c>
      <c r="DE433">
        <v>426</v>
      </c>
      <c r="DF433">
        <v>20.60568996418375</v>
      </c>
      <c r="DG433">
        <v>12.412079121569004</v>
      </c>
      <c r="DI433">
        <f t="shared" si="348"/>
        <v>1</v>
      </c>
      <c r="DJ433">
        <f t="shared" si="349"/>
        <v>0</v>
      </c>
      <c r="DK433">
        <f t="shared" si="350"/>
        <v>8.1936108426147456</v>
      </c>
      <c r="DN433">
        <v>426</v>
      </c>
      <c r="DO433">
        <v>21.659539349294562</v>
      </c>
      <c r="DP433">
        <v>34.240764197841202</v>
      </c>
      <c r="DR433">
        <f t="shared" si="351"/>
        <v>0</v>
      </c>
      <c r="DS433">
        <f t="shared" si="352"/>
        <v>1</v>
      </c>
      <c r="DT433">
        <f t="shared" si="353"/>
        <v>12.58122484854664</v>
      </c>
      <c r="DW433">
        <v>426</v>
      </c>
      <c r="DX433">
        <v>28.465342456789628</v>
      </c>
      <c r="DY433">
        <v>23.728983179416549</v>
      </c>
      <c r="EA433">
        <f t="shared" si="354"/>
        <v>1</v>
      </c>
      <c r="EB433">
        <f t="shared" si="355"/>
        <v>0</v>
      </c>
      <c r="EC433">
        <f t="shared" si="356"/>
        <v>4.7363592773730794</v>
      </c>
      <c r="EF433">
        <v>426</v>
      </c>
      <c r="EG433">
        <v>23.882142178826069</v>
      </c>
      <c r="EH433">
        <v>17.269282720448686</v>
      </c>
      <c r="EJ433">
        <f t="shared" si="357"/>
        <v>1</v>
      </c>
      <c r="EK433">
        <f t="shared" si="358"/>
        <v>0</v>
      </c>
      <c r="EL433">
        <f t="shared" si="359"/>
        <v>6.6128594583773825</v>
      </c>
      <c r="EO433">
        <v>426</v>
      </c>
      <c r="EP433">
        <v>20.783622031560654</v>
      </c>
      <c r="EQ433">
        <v>38.409268595858187</v>
      </c>
      <c r="ES433">
        <f t="shared" si="360"/>
        <v>0</v>
      </c>
      <c r="ET433">
        <f t="shared" si="361"/>
        <v>1</v>
      </c>
      <c r="EU433">
        <f t="shared" si="362"/>
        <v>17.625646564297533</v>
      </c>
    </row>
    <row r="434" spans="1:151" x14ac:dyDescent="0.25">
      <c r="A434">
        <v>427</v>
      </c>
      <c r="B434">
        <v>8.8001046667018308</v>
      </c>
      <c r="C434">
        <v>37.697347363750936</v>
      </c>
      <c r="E434">
        <f t="shared" si="363"/>
        <v>0</v>
      </c>
      <c r="F434">
        <f t="shared" si="314"/>
        <v>1</v>
      </c>
      <c r="G434">
        <f t="shared" si="364"/>
        <v>28.897242697049105</v>
      </c>
      <c r="J434">
        <v>427</v>
      </c>
      <c r="K434">
        <v>28.020614844573188</v>
      </c>
      <c r="L434">
        <v>24.745769378677494</v>
      </c>
      <c r="N434">
        <f t="shared" si="315"/>
        <v>1</v>
      </c>
      <c r="O434">
        <f t="shared" si="316"/>
        <v>0</v>
      </c>
      <c r="P434">
        <f t="shared" si="317"/>
        <v>3.2748454658956945</v>
      </c>
      <c r="S434">
        <v>427</v>
      </c>
      <c r="T434">
        <v>17.223377775552382</v>
      </c>
      <c r="U434">
        <v>29.862053997894627</v>
      </c>
      <c r="W434">
        <f t="shared" si="318"/>
        <v>0</v>
      </c>
      <c r="X434">
        <f t="shared" si="319"/>
        <v>1</v>
      </c>
      <c r="Y434">
        <f t="shared" si="320"/>
        <v>12.638676222342244</v>
      </c>
      <c r="AB434">
        <v>427</v>
      </c>
      <c r="AC434">
        <v>24.328692189644332</v>
      </c>
      <c r="AD434">
        <v>16.851541196315743</v>
      </c>
      <c r="AF434">
        <f t="shared" si="321"/>
        <v>1</v>
      </c>
      <c r="AG434">
        <f t="shared" si="322"/>
        <v>0</v>
      </c>
      <c r="AH434">
        <f t="shared" si="323"/>
        <v>7.4771509933285891</v>
      </c>
      <c r="AK434">
        <v>427</v>
      </c>
      <c r="AL434">
        <v>20.386791188830937</v>
      </c>
      <c r="AM434">
        <v>45.926984210226507</v>
      </c>
      <c r="AO434">
        <f t="shared" si="324"/>
        <v>0</v>
      </c>
      <c r="AP434">
        <f t="shared" si="325"/>
        <v>1</v>
      </c>
      <c r="AQ434">
        <f t="shared" si="326"/>
        <v>25.54019302139557</v>
      </c>
      <c r="AT434">
        <v>427</v>
      </c>
      <c r="AU434">
        <v>15.92563162373879</v>
      </c>
      <c r="AV434">
        <v>29.851053211417238</v>
      </c>
      <c r="AX434">
        <f t="shared" si="327"/>
        <v>0</v>
      </c>
      <c r="AY434">
        <f t="shared" si="328"/>
        <v>1</v>
      </c>
      <c r="AZ434">
        <f t="shared" si="329"/>
        <v>13.925421587678448</v>
      </c>
      <c r="BC434">
        <v>427</v>
      </c>
      <c r="BD434" t="e">
        <v>#N/A</v>
      </c>
      <c r="BE434" t="e">
        <v>#N/A</v>
      </c>
      <c r="BG434" t="e">
        <f t="shared" si="330"/>
        <v>#N/A</v>
      </c>
      <c r="BH434" t="e">
        <f t="shared" si="331"/>
        <v>#N/A</v>
      </c>
      <c r="BI434" t="e">
        <f t="shared" si="332"/>
        <v>#N/A</v>
      </c>
      <c r="BL434">
        <v>427</v>
      </c>
      <c r="BM434">
        <v>34.603592271638263</v>
      </c>
      <c r="BN434">
        <v>8.7646710509142807</v>
      </c>
      <c r="BP434">
        <f t="shared" si="333"/>
        <v>1</v>
      </c>
      <c r="BQ434">
        <f t="shared" si="334"/>
        <v>0</v>
      </c>
      <c r="BR434">
        <f t="shared" si="335"/>
        <v>25.838921220723982</v>
      </c>
      <c r="BU434">
        <v>427</v>
      </c>
      <c r="BV434">
        <v>18.443652757853467</v>
      </c>
      <c r="BW434">
        <v>14.08705844045787</v>
      </c>
      <c r="BY434">
        <f t="shared" si="336"/>
        <v>1</v>
      </c>
      <c r="BZ434">
        <f t="shared" si="337"/>
        <v>0</v>
      </c>
      <c r="CA434">
        <f t="shared" si="338"/>
        <v>4.3565943173955972</v>
      </c>
      <c r="CD434">
        <v>427</v>
      </c>
      <c r="CE434">
        <v>14.58040939050052</v>
      </c>
      <c r="CF434">
        <v>30.651840315083771</v>
      </c>
      <c r="CH434">
        <f t="shared" si="339"/>
        <v>0</v>
      </c>
      <c r="CI434">
        <f t="shared" si="340"/>
        <v>1</v>
      </c>
      <c r="CJ434">
        <f t="shared" si="341"/>
        <v>16.07143092458325</v>
      </c>
      <c r="CM434">
        <v>427</v>
      </c>
      <c r="CN434">
        <v>23.779700632178333</v>
      </c>
      <c r="CO434">
        <v>27.914259146200948</v>
      </c>
      <c r="CQ434">
        <f t="shared" si="342"/>
        <v>0</v>
      </c>
      <c r="CR434">
        <f t="shared" si="343"/>
        <v>1</v>
      </c>
      <c r="CS434">
        <f t="shared" si="344"/>
        <v>4.1345585140226149</v>
      </c>
      <c r="CV434">
        <v>427</v>
      </c>
      <c r="CW434">
        <v>17.750047626998668</v>
      </c>
      <c r="CX434">
        <v>16.272936098162297</v>
      </c>
      <c r="CZ434">
        <f t="shared" si="345"/>
        <v>1</v>
      </c>
      <c r="DA434">
        <f t="shared" si="346"/>
        <v>0</v>
      </c>
      <c r="DB434">
        <f t="shared" si="347"/>
        <v>1.477111528836371</v>
      </c>
      <c r="DE434">
        <v>427</v>
      </c>
      <c r="DF434">
        <v>24.087354573105898</v>
      </c>
      <c r="DG434">
        <v>16.757869561362181</v>
      </c>
      <c r="DI434">
        <f t="shared" si="348"/>
        <v>1</v>
      </c>
      <c r="DJ434">
        <f t="shared" si="349"/>
        <v>0</v>
      </c>
      <c r="DK434">
        <f t="shared" si="350"/>
        <v>7.3294850117437171</v>
      </c>
      <c r="DN434">
        <v>427</v>
      </c>
      <c r="DO434">
        <v>20.524393308352131</v>
      </c>
      <c r="DP434">
        <v>21.524121614451833</v>
      </c>
      <c r="DR434">
        <f t="shared" si="351"/>
        <v>0</v>
      </c>
      <c r="DS434">
        <f t="shared" si="352"/>
        <v>1</v>
      </c>
      <c r="DT434">
        <f t="shared" si="353"/>
        <v>0.99972830609970131</v>
      </c>
      <c r="DW434">
        <v>427</v>
      </c>
      <c r="DX434">
        <v>18.624895082089616</v>
      </c>
      <c r="DY434">
        <v>22.617269070913281</v>
      </c>
      <c r="EA434">
        <f t="shared" si="354"/>
        <v>0</v>
      </c>
      <c r="EB434">
        <f t="shared" si="355"/>
        <v>1</v>
      </c>
      <c r="EC434">
        <f t="shared" si="356"/>
        <v>3.9923739888236653</v>
      </c>
      <c r="EF434">
        <v>427</v>
      </c>
      <c r="EG434">
        <v>21.28635370746187</v>
      </c>
      <c r="EH434">
        <v>18.612537563697096</v>
      </c>
      <c r="EJ434">
        <f t="shared" si="357"/>
        <v>1</v>
      </c>
      <c r="EK434">
        <f t="shared" si="358"/>
        <v>0</v>
      </c>
      <c r="EL434">
        <f t="shared" si="359"/>
        <v>2.6738161437647747</v>
      </c>
      <c r="EO434">
        <v>427</v>
      </c>
      <c r="EP434">
        <v>20.598761245583511</v>
      </c>
      <c r="EQ434">
        <v>44.315735396471254</v>
      </c>
      <c r="ES434">
        <f t="shared" si="360"/>
        <v>0</v>
      </c>
      <c r="ET434">
        <f t="shared" si="361"/>
        <v>1</v>
      </c>
      <c r="EU434">
        <f t="shared" si="362"/>
        <v>23.716974150887744</v>
      </c>
    </row>
    <row r="435" spans="1:151" x14ac:dyDescent="0.25">
      <c r="A435">
        <v>428</v>
      </c>
      <c r="B435">
        <v>11.780019919992512</v>
      </c>
      <c r="C435">
        <v>27.355572886137914</v>
      </c>
      <c r="E435">
        <f t="shared" si="363"/>
        <v>0</v>
      </c>
      <c r="F435">
        <f t="shared" si="314"/>
        <v>1</v>
      </c>
      <c r="G435">
        <f t="shared" si="364"/>
        <v>15.575552966145402</v>
      </c>
      <c r="J435">
        <v>428</v>
      </c>
      <c r="K435">
        <v>18.990378184694276</v>
      </c>
      <c r="L435">
        <v>27.242285301767762</v>
      </c>
      <c r="N435">
        <f t="shared" si="315"/>
        <v>0</v>
      </c>
      <c r="O435">
        <f t="shared" si="316"/>
        <v>1</v>
      </c>
      <c r="P435">
        <f t="shared" si="317"/>
        <v>8.2519071170734861</v>
      </c>
      <c r="S435">
        <v>428</v>
      </c>
      <c r="T435">
        <v>17.645531967853756</v>
      </c>
      <c r="U435">
        <v>34.153863786018576</v>
      </c>
      <c r="W435">
        <f t="shared" si="318"/>
        <v>0</v>
      </c>
      <c r="X435">
        <f t="shared" si="319"/>
        <v>1</v>
      </c>
      <c r="Y435">
        <f t="shared" si="320"/>
        <v>16.50833181816482</v>
      </c>
      <c r="AB435">
        <v>428</v>
      </c>
      <c r="AC435">
        <v>28.484651559834518</v>
      </c>
      <c r="AD435">
        <v>16.895298996458077</v>
      </c>
      <c r="AF435">
        <f t="shared" si="321"/>
        <v>1</v>
      </c>
      <c r="AG435">
        <f t="shared" si="322"/>
        <v>0</v>
      </c>
      <c r="AH435">
        <f t="shared" si="323"/>
        <v>11.58935256337644</v>
      </c>
      <c r="AK435">
        <v>428</v>
      </c>
      <c r="AL435">
        <v>24.466599142191509</v>
      </c>
      <c r="AM435">
        <v>15.346049033009614</v>
      </c>
      <c r="AO435">
        <f t="shared" si="324"/>
        <v>1</v>
      </c>
      <c r="AP435">
        <f t="shared" si="325"/>
        <v>0</v>
      </c>
      <c r="AQ435">
        <f t="shared" si="326"/>
        <v>9.1205501091818952</v>
      </c>
      <c r="AT435">
        <v>428</v>
      </c>
      <c r="AU435">
        <v>14.522352184451329</v>
      </c>
      <c r="AV435">
        <v>11.830263051198671</v>
      </c>
      <c r="AX435">
        <f t="shared" si="327"/>
        <v>1</v>
      </c>
      <c r="AY435">
        <f t="shared" si="328"/>
        <v>0</v>
      </c>
      <c r="AZ435">
        <f t="shared" si="329"/>
        <v>2.692089133252658</v>
      </c>
      <c r="BC435">
        <v>428</v>
      </c>
      <c r="BD435" t="e">
        <v>#N/A</v>
      </c>
      <c r="BE435" t="e">
        <v>#N/A</v>
      </c>
      <c r="BG435" t="e">
        <f t="shared" si="330"/>
        <v>#N/A</v>
      </c>
      <c r="BH435" t="e">
        <f t="shared" si="331"/>
        <v>#N/A</v>
      </c>
      <c r="BI435" t="e">
        <f t="shared" si="332"/>
        <v>#N/A</v>
      </c>
      <c r="BL435">
        <v>428</v>
      </c>
      <c r="BM435">
        <v>32.407768357670946</v>
      </c>
      <c r="BN435">
        <v>10.903125980736686</v>
      </c>
      <c r="BP435">
        <f t="shared" si="333"/>
        <v>1</v>
      </c>
      <c r="BQ435">
        <f t="shared" si="334"/>
        <v>0</v>
      </c>
      <c r="BR435">
        <f t="shared" si="335"/>
        <v>21.50464237693426</v>
      </c>
      <c r="BU435">
        <v>428</v>
      </c>
      <c r="BV435">
        <v>12.617076115050791</v>
      </c>
      <c r="BW435">
        <v>17.722668025770442</v>
      </c>
      <c r="BY435">
        <f t="shared" si="336"/>
        <v>0</v>
      </c>
      <c r="BZ435">
        <f t="shared" si="337"/>
        <v>1</v>
      </c>
      <c r="CA435">
        <f t="shared" si="338"/>
        <v>5.1055919107196512</v>
      </c>
      <c r="CD435">
        <v>428</v>
      </c>
      <c r="CE435">
        <v>17.673908820551528</v>
      </c>
      <c r="CF435">
        <v>29.034311257993608</v>
      </c>
      <c r="CH435">
        <f t="shared" si="339"/>
        <v>0</v>
      </c>
      <c r="CI435">
        <f t="shared" si="340"/>
        <v>1</v>
      </c>
      <c r="CJ435">
        <f t="shared" si="341"/>
        <v>11.36040243744208</v>
      </c>
      <c r="CM435">
        <v>428</v>
      </c>
      <c r="CN435">
        <v>18.275798678335185</v>
      </c>
      <c r="CO435">
        <v>15.973842017913348</v>
      </c>
      <c r="CQ435">
        <f t="shared" si="342"/>
        <v>1</v>
      </c>
      <c r="CR435">
        <f t="shared" si="343"/>
        <v>0</v>
      </c>
      <c r="CS435">
        <f t="shared" si="344"/>
        <v>2.3019566604218369</v>
      </c>
      <c r="CV435">
        <v>428</v>
      </c>
      <c r="CW435">
        <v>24.785018924875196</v>
      </c>
      <c r="CX435">
        <v>18.700869291650662</v>
      </c>
      <c r="CZ435">
        <f t="shared" si="345"/>
        <v>1</v>
      </c>
      <c r="DA435">
        <f t="shared" si="346"/>
        <v>0</v>
      </c>
      <c r="DB435">
        <f t="shared" si="347"/>
        <v>6.0841496332245342</v>
      </c>
      <c r="DE435">
        <v>428</v>
      </c>
      <c r="DF435">
        <v>19.014147846650623</v>
      </c>
      <c r="DG435">
        <v>19.510586484068916</v>
      </c>
      <c r="DI435">
        <f t="shared" si="348"/>
        <v>0</v>
      </c>
      <c r="DJ435">
        <f t="shared" si="349"/>
        <v>1</v>
      </c>
      <c r="DK435">
        <f t="shared" si="350"/>
        <v>0.49643863741829364</v>
      </c>
      <c r="DN435">
        <v>428</v>
      </c>
      <c r="DO435">
        <v>22.481932006795819</v>
      </c>
      <c r="DP435">
        <v>33.913705139657864</v>
      </c>
      <c r="DR435">
        <f t="shared" si="351"/>
        <v>0</v>
      </c>
      <c r="DS435">
        <f t="shared" si="352"/>
        <v>1</v>
      </c>
      <c r="DT435">
        <f t="shared" si="353"/>
        <v>11.431773132862045</v>
      </c>
      <c r="DW435">
        <v>428</v>
      </c>
      <c r="DX435">
        <v>24.19319977471395</v>
      </c>
      <c r="DY435">
        <v>26.211961725211975</v>
      </c>
      <c r="EA435">
        <f t="shared" si="354"/>
        <v>0</v>
      </c>
      <c r="EB435">
        <f t="shared" si="355"/>
        <v>1</v>
      </c>
      <c r="EC435">
        <f t="shared" si="356"/>
        <v>2.0187619504980248</v>
      </c>
      <c r="EF435">
        <v>428</v>
      </c>
      <c r="EG435">
        <v>18.389449123999807</v>
      </c>
      <c r="EH435">
        <v>11.118279227622251</v>
      </c>
      <c r="EJ435">
        <f t="shared" si="357"/>
        <v>1</v>
      </c>
      <c r="EK435">
        <f t="shared" si="358"/>
        <v>0</v>
      </c>
      <c r="EL435">
        <f t="shared" si="359"/>
        <v>7.2711698963775557</v>
      </c>
      <c r="EO435">
        <v>428</v>
      </c>
      <c r="EP435">
        <v>19.326982057352652</v>
      </c>
      <c r="EQ435">
        <v>37.761428321055796</v>
      </c>
      <c r="ES435">
        <f t="shared" si="360"/>
        <v>0</v>
      </c>
      <c r="ET435">
        <f t="shared" si="361"/>
        <v>1</v>
      </c>
      <c r="EU435">
        <f t="shared" si="362"/>
        <v>18.434446263703144</v>
      </c>
    </row>
    <row r="436" spans="1:151" x14ac:dyDescent="0.25">
      <c r="A436">
        <v>429</v>
      </c>
      <c r="B436">
        <v>12.205824779813058</v>
      </c>
      <c r="C436">
        <v>18.753222824010528</v>
      </c>
      <c r="E436">
        <f t="shared" si="363"/>
        <v>0</v>
      </c>
      <c r="F436">
        <f t="shared" si="314"/>
        <v>1</v>
      </c>
      <c r="G436">
        <f t="shared" si="364"/>
        <v>6.54739804419747</v>
      </c>
      <c r="J436">
        <v>429</v>
      </c>
      <c r="K436">
        <v>28.23076509843569</v>
      </c>
      <c r="L436">
        <v>20.219894681875598</v>
      </c>
      <c r="N436">
        <f t="shared" si="315"/>
        <v>1</v>
      </c>
      <c r="O436">
        <f t="shared" si="316"/>
        <v>0</v>
      </c>
      <c r="P436">
        <f t="shared" si="317"/>
        <v>8.0108704165600919</v>
      </c>
      <c r="S436">
        <v>429</v>
      </c>
      <c r="T436">
        <v>20.825019161269665</v>
      </c>
      <c r="U436">
        <v>31.893548112926474</v>
      </c>
      <c r="W436">
        <f t="shared" si="318"/>
        <v>0</v>
      </c>
      <c r="X436">
        <f t="shared" si="319"/>
        <v>1</v>
      </c>
      <c r="Y436">
        <f t="shared" si="320"/>
        <v>11.068528951656809</v>
      </c>
      <c r="AB436">
        <v>429</v>
      </c>
      <c r="AC436">
        <v>20.044855198421203</v>
      </c>
      <c r="AD436">
        <v>16.518697982719143</v>
      </c>
      <c r="AF436">
        <f t="shared" si="321"/>
        <v>1</v>
      </c>
      <c r="AG436">
        <f t="shared" si="322"/>
        <v>0</v>
      </c>
      <c r="AH436">
        <f t="shared" si="323"/>
        <v>3.5261572157020602</v>
      </c>
      <c r="AK436">
        <v>429</v>
      </c>
      <c r="AL436">
        <v>35.508928219409668</v>
      </c>
      <c r="AM436">
        <v>25.619979136834072</v>
      </c>
      <c r="AO436">
        <f t="shared" si="324"/>
        <v>1</v>
      </c>
      <c r="AP436">
        <f t="shared" si="325"/>
        <v>0</v>
      </c>
      <c r="AQ436">
        <f t="shared" si="326"/>
        <v>9.8889490825755963</v>
      </c>
      <c r="AT436">
        <v>429</v>
      </c>
      <c r="AU436">
        <v>24.547587655944042</v>
      </c>
      <c r="AV436">
        <v>16.759220551647534</v>
      </c>
      <c r="AX436">
        <f t="shared" si="327"/>
        <v>1</v>
      </c>
      <c r="AY436">
        <f t="shared" si="328"/>
        <v>0</v>
      </c>
      <c r="AZ436">
        <f t="shared" si="329"/>
        <v>7.7883671042965084</v>
      </c>
      <c r="BC436">
        <v>429</v>
      </c>
      <c r="BD436" t="e">
        <v>#N/A</v>
      </c>
      <c r="BE436" t="e">
        <v>#N/A</v>
      </c>
      <c r="BG436" t="e">
        <f t="shared" si="330"/>
        <v>#N/A</v>
      </c>
      <c r="BH436" t="e">
        <f t="shared" si="331"/>
        <v>#N/A</v>
      </c>
      <c r="BI436" t="e">
        <f t="shared" si="332"/>
        <v>#N/A</v>
      </c>
      <c r="BL436">
        <v>429</v>
      </c>
      <c r="BM436">
        <v>27.874557709480353</v>
      </c>
      <c r="BN436">
        <v>14.218934975440424</v>
      </c>
      <c r="BP436">
        <f t="shared" si="333"/>
        <v>1</v>
      </c>
      <c r="BQ436">
        <f t="shared" si="334"/>
        <v>0</v>
      </c>
      <c r="BR436">
        <f t="shared" si="335"/>
        <v>13.655622734039929</v>
      </c>
      <c r="BU436">
        <v>429</v>
      </c>
      <c r="BV436">
        <v>29.195387385976623</v>
      </c>
      <c r="BW436">
        <v>17.786376558437283</v>
      </c>
      <c r="BY436">
        <f t="shared" si="336"/>
        <v>1</v>
      </c>
      <c r="BZ436">
        <f t="shared" si="337"/>
        <v>0</v>
      </c>
      <c r="CA436">
        <f t="shared" si="338"/>
        <v>11.40901082753934</v>
      </c>
      <c r="CD436">
        <v>429</v>
      </c>
      <c r="CE436">
        <v>18.459784424139041</v>
      </c>
      <c r="CF436">
        <v>37.081366258357221</v>
      </c>
      <c r="CH436">
        <f t="shared" si="339"/>
        <v>0</v>
      </c>
      <c r="CI436">
        <f t="shared" si="340"/>
        <v>1</v>
      </c>
      <c r="CJ436">
        <f t="shared" si="341"/>
        <v>18.62158183421818</v>
      </c>
      <c r="CM436">
        <v>429</v>
      </c>
      <c r="CN436">
        <v>25.686231173252757</v>
      </c>
      <c r="CO436">
        <v>42.859688705401517</v>
      </c>
      <c r="CQ436">
        <f t="shared" si="342"/>
        <v>0</v>
      </c>
      <c r="CR436">
        <f t="shared" si="343"/>
        <v>1</v>
      </c>
      <c r="CS436">
        <f t="shared" si="344"/>
        <v>17.17345753214876</v>
      </c>
      <c r="CV436">
        <v>429</v>
      </c>
      <c r="CW436">
        <v>23.607407414938937</v>
      </c>
      <c r="CX436">
        <v>16.845603458900172</v>
      </c>
      <c r="CZ436">
        <f t="shared" si="345"/>
        <v>1</v>
      </c>
      <c r="DA436">
        <f t="shared" si="346"/>
        <v>0</v>
      </c>
      <c r="DB436">
        <f t="shared" si="347"/>
        <v>6.7618039560387651</v>
      </c>
      <c r="DE436">
        <v>429</v>
      </c>
      <c r="DF436">
        <v>15.569604728918758</v>
      </c>
      <c r="DG436">
        <v>27.746116558201244</v>
      </c>
      <c r="DI436">
        <f t="shared" si="348"/>
        <v>0</v>
      </c>
      <c r="DJ436">
        <f t="shared" si="349"/>
        <v>1</v>
      </c>
      <c r="DK436">
        <f t="shared" si="350"/>
        <v>12.176511829282486</v>
      </c>
      <c r="DN436">
        <v>429</v>
      </c>
      <c r="DO436">
        <v>30.392555809641426</v>
      </c>
      <c r="DP436">
        <v>13.79570884024697</v>
      </c>
      <c r="DR436">
        <f t="shared" si="351"/>
        <v>1</v>
      </c>
      <c r="DS436">
        <f t="shared" si="352"/>
        <v>0</v>
      </c>
      <c r="DT436">
        <f t="shared" si="353"/>
        <v>16.596846969394456</v>
      </c>
      <c r="DW436">
        <v>429</v>
      </c>
      <c r="DX436">
        <v>16.04710904085826</v>
      </c>
      <c r="DY436">
        <v>22.225426819425635</v>
      </c>
      <c r="EA436">
        <f t="shared" si="354"/>
        <v>0</v>
      </c>
      <c r="EB436">
        <f t="shared" si="355"/>
        <v>1</v>
      </c>
      <c r="EC436">
        <f t="shared" si="356"/>
        <v>6.1783177785673757</v>
      </c>
      <c r="EF436">
        <v>429</v>
      </c>
      <c r="EG436">
        <v>21.666339045896379</v>
      </c>
      <c r="EH436">
        <v>19.793359007346371</v>
      </c>
      <c r="EJ436">
        <f t="shared" si="357"/>
        <v>1</v>
      </c>
      <c r="EK436">
        <f t="shared" si="358"/>
        <v>0</v>
      </c>
      <c r="EL436">
        <f t="shared" si="359"/>
        <v>1.8729800385500077</v>
      </c>
      <c r="EO436">
        <v>429</v>
      </c>
      <c r="EP436">
        <v>24.629469575921057</v>
      </c>
      <c r="EQ436">
        <v>51.36731561706506</v>
      </c>
      <c r="ES436">
        <f t="shared" si="360"/>
        <v>0</v>
      </c>
      <c r="ET436">
        <f t="shared" si="361"/>
        <v>1</v>
      </c>
      <c r="EU436">
        <f t="shared" si="362"/>
        <v>26.737846041144003</v>
      </c>
    </row>
    <row r="437" spans="1:151" x14ac:dyDescent="0.25">
      <c r="A437">
        <v>430</v>
      </c>
      <c r="B437">
        <v>10.951431074726489</v>
      </c>
      <c r="C437">
        <v>23.658532048797362</v>
      </c>
      <c r="E437">
        <f t="shared" si="363"/>
        <v>0</v>
      </c>
      <c r="F437">
        <f t="shared" si="314"/>
        <v>1</v>
      </c>
      <c r="G437">
        <f t="shared" si="364"/>
        <v>12.707100974070872</v>
      </c>
      <c r="J437">
        <v>430</v>
      </c>
      <c r="K437">
        <v>18.593147440287609</v>
      </c>
      <c r="L437">
        <v>22.243541590048192</v>
      </c>
      <c r="N437">
        <f t="shared" si="315"/>
        <v>0</v>
      </c>
      <c r="O437">
        <f t="shared" si="316"/>
        <v>1</v>
      </c>
      <c r="P437">
        <f t="shared" si="317"/>
        <v>3.650394149760583</v>
      </c>
      <c r="S437">
        <v>430</v>
      </c>
      <c r="T437">
        <v>18.988912648889965</v>
      </c>
      <c r="U437">
        <v>40.026263377959808</v>
      </c>
      <c r="W437">
        <f t="shared" si="318"/>
        <v>0</v>
      </c>
      <c r="X437">
        <f t="shared" si="319"/>
        <v>1</v>
      </c>
      <c r="Y437">
        <f t="shared" si="320"/>
        <v>21.037350729069843</v>
      </c>
      <c r="AB437">
        <v>430</v>
      </c>
      <c r="AC437">
        <v>19.836788282854947</v>
      </c>
      <c r="AD437">
        <v>17.267792760614761</v>
      </c>
      <c r="AF437">
        <f t="shared" si="321"/>
        <v>1</v>
      </c>
      <c r="AG437">
        <f t="shared" si="322"/>
        <v>0</v>
      </c>
      <c r="AH437">
        <f t="shared" si="323"/>
        <v>2.5689955222401863</v>
      </c>
      <c r="AK437">
        <v>430</v>
      </c>
      <c r="AL437">
        <v>21.287855856277623</v>
      </c>
      <c r="AM437">
        <v>26.609235276470212</v>
      </c>
      <c r="AO437">
        <f t="shared" si="324"/>
        <v>0</v>
      </c>
      <c r="AP437">
        <f t="shared" si="325"/>
        <v>1</v>
      </c>
      <c r="AQ437">
        <f t="shared" si="326"/>
        <v>5.3213794201925886</v>
      </c>
      <c r="AT437">
        <v>430</v>
      </c>
      <c r="AU437">
        <v>19.978117463990706</v>
      </c>
      <c r="AV437">
        <v>23.827435441333204</v>
      </c>
      <c r="AX437">
        <f t="shared" si="327"/>
        <v>0</v>
      </c>
      <c r="AY437">
        <f t="shared" si="328"/>
        <v>1</v>
      </c>
      <c r="AZ437">
        <f t="shared" si="329"/>
        <v>3.8493179773424977</v>
      </c>
      <c r="BC437">
        <v>430</v>
      </c>
      <c r="BD437" t="e">
        <v>#N/A</v>
      </c>
      <c r="BE437" t="e">
        <v>#N/A</v>
      </c>
      <c r="BG437" t="e">
        <f t="shared" si="330"/>
        <v>#N/A</v>
      </c>
      <c r="BH437" t="e">
        <f t="shared" si="331"/>
        <v>#N/A</v>
      </c>
      <c r="BI437" t="e">
        <f t="shared" si="332"/>
        <v>#N/A</v>
      </c>
      <c r="BL437">
        <v>430</v>
      </c>
      <c r="BM437">
        <v>26.627601583445699</v>
      </c>
      <c r="BN437">
        <v>12.708654937181409</v>
      </c>
      <c r="BP437">
        <f t="shared" si="333"/>
        <v>1</v>
      </c>
      <c r="BQ437">
        <f t="shared" si="334"/>
        <v>0</v>
      </c>
      <c r="BR437">
        <f t="shared" si="335"/>
        <v>13.91894664626429</v>
      </c>
      <c r="BU437">
        <v>430</v>
      </c>
      <c r="BV437">
        <v>23.983547598274903</v>
      </c>
      <c r="BW437">
        <v>29.149314343551637</v>
      </c>
      <c r="BY437">
        <f t="shared" si="336"/>
        <v>0</v>
      </c>
      <c r="BZ437">
        <f t="shared" si="337"/>
        <v>1</v>
      </c>
      <c r="CA437">
        <f t="shared" si="338"/>
        <v>5.1657667452767342</v>
      </c>
      <c r="CD437">
        <v>430</v>
      </c>
      <c r="CE437">
        <v>20.520959064670837</v>
      </c>
      <c r="CF437">
        <v>23.939301410472833</v>
      </c>
      <c r="CH437">
        <f t="shared" si="339"/>
        <v>0</v>
      </c>
      <c r="CI437">
        <f t="shared" si="340"/>
        <v>1</v>
      </c>
      <c r="CJ437">
        <f t="shared" si="341"/>
        <v>3.4183423458019959</v>
      </c>
      <c r="CM437">
        <v>430</v>
      </c>
      <c r="CN437">
        <v>21.188582328881019</v>
      </c>
      <c r="CO437">
        <v>19.985591389059504</v>
      </c>
      <c r="CQ437">
        <f t="shared" si="342"/>
        <v>1</v>
      </c>
      <c r="CR437">
        <f t="shared" si="343"/>
        <v>0</v>
      </c>
      <c r="CS437">
        <f t="shared" si="344"/>
        <v>1.2029909398215146</v>
      </c>
      <c r="CV437">
        <v>430</v>
      </c>
      <c r="CW437">
        <v>22.541773172652533</v>
      </c>
      <c r="CX437">
        <v>14.416311380114726</v>
      </c>
      <c r="CZ437">
        <f t="shared" si="345"/>
        <v>1</v>
      </c>
      <c r="DA437">
        <f t="shared" si="346"/>
        <v>0</v>
      </c>
      <c r="DB437">
        <f t="shared" si="347"/>
        <v>8.1254617925378074</v>
      </c>
      <c r="DE437">
        <v>430</v>
      </c>
      <c r="DF437">
        <v>34.724200146266583</v>
      </c>
      <c r="DG437">
        <v>18.605385742022595</v>
      </c>
      <c r="DI437">
        <f t="shared" si="348"/>
        <v>1</v>
      </c>
      <c r="DJ437">
        <f t="shared" si="349"/>
        <v>0</v>
      </c>
      <c r="DK437">
        <f t="shared" si="350"/>
        <v>16.118814404243988</v>
      </c>
      <c r="DN437">
        <v>430</v>
      </c>
      <c r="DO437">
        <v>28.746367950863881</v>
      </c>
      <c r="DP437">
        <v>15.334111292468304</v>
      </c>
      <c r="DR437">
        <f t="shared" si="351"/>
        <v>1</v>
      </c>
      <c r="DS437">
        <f t="shared" si="352"/>
        <v>0</v>
      </c>
      <c r="DT437">
        <f t="shared" si="353"/>
        <v>13.412256658395577</v>
      </c>
      <c r="DW437">
        <v>430</v>
      </c>
      <c r="DX437">
        <v>22.695790781003229</v>
      </c>
      <c r="DY437">
        <v>17.589943057500928</v>
      </c>
      <c r="EA437">
        <f t="shared" si="354"/>
        <v>1</v>
      </c>
      <c r="EB437">
        <f t="shared" si="355"/>
        <v>0</v>
      </c>
      <c r="EC437">
        <f t="shared" si="356"/>
        <v>5.1058477235023005</v>
      </c>
      <c r="EF437">
        <v>430</v>
      </c>
      <c r="EG437">
        <v>24.715306095093574</v>
      </c>
      <c r="EH437">
        <v>16.779360988061637</v>
      </c>
      <c r="EJ437">
        <f t="shared" si="357"/>
        <v>1</v>
      </c>
      <c r="EK437">
        <f t="shared" si="358"/>
        <v>0</v>
      </c>
      <c r="EL437">
        <f t="shared" si="359"/>
        <v>7.9359451070319373</v>
      </c>
      <c r="EO437">
        <v>430</v>
      </c>
      <c r="EP437">
        <v>20.915591140375604</v>
      </c>
      <c r="EQ437">
        <v>25.85479810753591</v>
      </c>
      <c r="ES437">
        <f t="shared" si="360"/>
        <v>0</v>
      </c>
      <c r="ET437">
        <f t="shared" si="361"/>
        <v>1</v>
      </c>
      <c r="EU437">
        <f t="shared" si="362"/>
        <v>4.939206967160306</v>
      </c>
    </row>
    <row r="438" spans="1:151" x14ac:dyDescent="0.25">
      <c r="A438">
        <v>431</v>
      </c>
      <c r="B438">
        <v>12.80242650526152</v>
      </c>
      <c r="C438">
        <v>19.753913964428705</v>
      </c>
      <c r="E438">
        <f t="shared" si="363"/>
        <v>0</v>
      </c>
      <c r="F438">
        <f t="shared" si="314"/>
        <v>1</v>
      </c>
      <c r="G438">
        <f t="shared" si="364"/>
        <v>6.9514874591671845</v>
      </c>
      <c r="J438">
        <v>431</v>
      </c>
      <c r="K438">
        <v>16.19369819826888</v>
      </c>
      <c r="L438">
        <v>8.8401758334927187</v>
      </c>
      <c r="N438">
        <f t="shared" si="315"/>
        <v>1</v>
      </c>
      <c r="O438">
        <f t="shared" si="316"/>
        <v>0</v>
      </c>
      <c r="P438">
        <f t="shared" si="317"/>
        <v>7.3535223647761612</v>
      </c>
      <c r="S438">
        <v>431</v>
      </c>
      <c r="T438">
        <v>16.047221714857912</v>
      </c>
      <c r="U438">
        <v>40.448664867708601</v>
      </c>
      <c r="W438">
        <f t="shared" si="318"/>
        <v>0</v>
      </c>
      <c r="X438">
        <f t="shared" si="319"/>
        <v>1</v>
      </c>
      <c r="Y438">
        <f t="shared" si="320"/>
        <v>24.401443152850689</v>
      </c>
      <c r="AB438">
        <v>431</v>
      </c>
      <c r="AC438">
        <v>21.710067683413399</v>
      </c>
      <c r="AD438">
        <v>16.532362821294683</v>
      </c>
      <c r="AF438">
        <f t="shared" si="321"/>
        <v>1</v>
      </c>
      <c r="AG438">
        <f t="shared" si="322"/>
        <v>0</v>
      </c>
      <c r="AH438">
        <f t="shared" si="323"/>
        <v>5.1777048621187163</v>
      </c>
      <c r="AK438">
        <v>431</v>
      </c>
      <c r="AL438">
        <v>21.545172908790391</v>
      </c>
      <c r="AM438">
        <v>20.383617110581781</v>
      </c>
      <c r="AO438">
        <f t="shared" si="324"/>
        <v>1</v>
      </c>
      <c r="AP438">
        <f t="shared" si="325"/>
        <v>0</v>
      </c>
      <c r="AQ438">
        <f t="shared" si="326"/>
        <v>1.1615557982086102</v>
      </c>
      <c r="AT438">
        <v>431</v>
      </c>
      <c r="AU438">
        <v>18.39746104684583</v>
      </c>
      <c r="AV438">
        <v>26.158983346850096</v>
      </c>
      <c r="AX438">
        <f t="shared" si="327"/>
        <v>0</v>
      </c>
      <c r="AY438">
        <f t="shared" si="328"/>
        <v>1</v>
      </c>
      <c r="AZ438">
        <f t="shared" si="329"/>
        <v>7.7615223000042661</v>
      </c>
      <c r="BC438">
        <v>431</v>
      </c>
      <c r="BD438" t="e">
        <v>#N/A</v>
      </c>
      <c r="BE438" t="e">
        <v>#N/A</v>
      </c>
      <c r="BG438" t="e">
        <f t="shared" si="330"/>
        <v>#N/A</v>
      </c>
      <c r="BH438" t="e">
        <f t="shared" si="331"/>
        <v>#N/A</v>
      </c>
      <c r="BI438" t="e">
        <f t="shared" si="332"/>
        <v>#N/A</v>
      </c>
      <c r="BL438">
        <v>431</v>
      </c>
      <c r="BM438">
        <v>21.696857890228536</v>
      </c>
      <c r="BN438">
        <v>9.2614157147004725</v>
      </c>
      <c r="BP438">
        <f t="shared" si="333"/>
        <v>1</v>
      </c>
      <c r="BQ438">
        <f t="shared" si="334"/>
        <v>0</v>
      </c>
      <c r="BR438">
        <f t="shared" si="335"/>
        <v>12.435442175528063</v>
      </c>
      <c r="BU438">
        <v>431</v>
      </c>
      <c r="BV438">
        <v>25.377952915572955</v>
      </c>
      <c r="BW438">
        <v>33.660952083456479</v>
      </c>
      <c r="BY438">
        <f t="shared" si="336"/>
        <v>0</v>
      </c>
      <c r="BZ438">
        <f t="shared" si="337"/>
        <v>1</v>
      </c>
      <c r="CA438">
        <f t="shared" si="338"/>
        <v>8.2829991678835242</v>
      </c>
      <c r="CD438">
        <v>431</v>
      </c>
      <c r="CE438">
        <v>28.608712206390237</v>
      </c>
      <c r="CF438">
        <v>44.459640739639312</v>
      </c>
      <c r="CH438">
        <f t="shared" si="339"/>
        <v>0</v>
      </c>
      <c r="CI438">
        <f t="shared" si="340"/>
        <v>1</v>
      </c>
      <c r="CJ438">
        <f t="shared" si="341"/>
        <v>15.850928533249075</v>
      </c>
      <c r="CM438">
        <v>431</v>
      </c>
      <c r="CN438">
        <v>20.525720963047753</v>
      </c>
      <c r="CO438">
        <v>17.589390731159348</v>
      </c>
      <c r="CQ438">
        <f t="shared" si="342"/>
        <v>1</v>
      </c>
      <c r="CR438">
        <f t="shared" si="343"/>
        <v>0</v>
      </c>
      <c r="CS438">
        <f t="shared" si="344"/>
        <v>2.9363302318884053</v>
      </c>
      <c r="CV438">
        <v>431</v>
      </c>
      <c r="CW438">
        <v>23.141008001073388</v>
      </c>
      <c r="CX438">
        <v>17.809271333703705</v>
      </c>
      <c r="CZ438">
        <f t="shared" si="345"/>
        <v>1</v>
      </c>
      <c r="DA438">
        <f t="shared" si="346"/>
        <v>0</v>
      </c>
      <c r="DB438">
        <f t="shared" si="347"/>
        <v>5.3317366673696824</v>
      </c>
      <c r="DE438">
        <v>431</v>
      </c>
      <c r="DF438">
        <v>28.574472054169647</v>
      </c>
      <c r="DG438">
        <v>19.849202507504152</v>
      </c>
      <c r="DI438">
        <f t="shared" si="348"/>
        <v>1</v>
      </c>
      <c r="DJ438">
        <f t="shared" si="349"/>
        <v>0</v>
      </c>
      <c r="DK438">
        <f t="shared" si="350"/>
        <v>8.7252695466654941</v>
      </c>
      <c r="DN438">
        <v>431</v>
      </c>
      <c r="DO438">
        <v>27.640139961814164</v>
      </c>
      <c r="DP438">
        <v>23.641668896243729</v>
      </c>
      <c r="DR438">
        <f t="shared" si="351"/>
        <v>1</v>
      </c>
      <c r="DS438">
        <f t="shared" si="352"/>
        <v>0</v>
      </c>
      <c r="DT438">
        <f t="shared" si="353"/>
        <v>3.9984710655704347</v>
      </c>
      <c r="DW438">
        <v>431</v>
      </c>
      <c r="DX438">
        <v>9.6442126042170351</v>
      </c>
      <c r="DY438">
        <v>24.495887178708681</v>
      </c>
      <c r="EA438">
        <f t="shared" si="354"/>
        <v>0</v>
      </c>
      <c r="EB438">
        <f t="shared" si="355"/>
        <v>1</v>
      </c>
      <c r="EC438">
        <f t="shared" si="356"/>
        <v>14.851674574491646</v>
      </c>
      <c r="EF438">
        <v>431</v>
      </c>
      <c r="EG438">
        <v>22.408960788876406</v>
      </c>
      <c r="EH438">
        <v>20.634169810151022</v>
      </c>
      <c r="EJ438">
        <f t="shared" si="357"/>
        <v>1</v>
      </c>
      <c r="EK438">
        <f t="shared" si="358"/>
        <v>0</v>
      </c>
      <c r="EL438">
        <f t="shared" si="359"/>
        <v>1.7747909787253846</v>
      </c>
      <c r="EO438">
        <v>431</v>
      </c>
      <c r="EP438">
        <v>22.743455071744716</v>
      </c>
      <c r="EQ438">
        <v>24.12018032567773</v>
      </c>
      <c r="ES438">
        <f t="shared" si="360"/>
        <v>0</v>
      </c>
      <c r="ET438">
        <f t="shared" si="361"/>
        <v>1</v>
      </c>
      <c r="EU438">
        <f t="shared" si="362"/>
        <v>1.3767252539330137</v>
      </c>
    </row>
    <row r="439" spans="1:151" x14ac:dyDescent="0.25">
      <c r="A439">
        <v>432</v>
      </c>
      <c r="B439">
        <v>16.412464993320288</v>
      </c>
      <c r="C439">
        <v>38.760973839834882</v>
      </c>
      <c r="E439">
        <f t="shared" si="363"/>
        <v>0</v>
      </c>
      <c r="F439">
        <f t="shared" si="314"/>
        <v>1</v>
      </c>
      <c r="G439">
        <f t="shared" si="364"/>
        <v>22.348508846514594</v>
      </c>
      <c r="J439">
        <v>432</v>
      </c>
      <c r="K439">
        <v>38.69848154681123</v>
      </c>
      <c r="L439">
        <v>18.051742178001053</v>
      </c>
      <c r="N439">
        <f t="shared" si="315"/>
        <v>1</v>
      </c>
      <c r="O439">
        <f t="shared" si="316"/>
        <v>0</v>
      </c>
      <c r="P439">
        <f t="shared" si="317"/>
        <v>20.646739368810177</v>
      </c>
      <c r="S439">
        <v>432</v>
      </c>
      <c r="T439">
        <v>17.564772856472462</v>
      </c>
      <c r="U439">
        <v>30.507532874122411</v>
      </c>
      <c r="W439">
        <f t="shared" si="318"/>
        <v>0</v>
      </c>
      <c r="X439">
        <f t="shared" si="319"/>
        <v>1</v>
      </c>
      <c r="Y439">
        <f t="shared" si="320"/>
        <v>12.942760017649949</v>
      </c>
      <c r="AB439">
        <v>432</v>
      </c>
      <c r="AC439">
        <v>25.930074558304693</v>
      </c>
      <c r="AD439">
        <v>18.682049302837299</v>
      </c>
      <c r="AF439">
        <f t="shared" si="321"/>
        <v>1</v>
      </c>
      <c r="AG439">
        <f t="shared" si="322"/>
        <v>0</v>
      </c>
      <c r="AH439">
        <f t="shared" si="323"/>
        <v>7.2480252554673932</v>
      </c>
      <c r="AK439">
        <v>432</v>
      </c>
      <c r="AL439">
        <v>28.375015617034514</v>
      </c>
      <c r="AM439">
        <v>22.804005481500173</v>
      </c>
      <c r="AO439">
        <f t="shared" si="324"/>
        <v>1</v>
      </c>
      <c r="AP439">
        <f t="shared" si="325"/>
        <v>0</v>
      </c>
      <c r="AQ439">
        <f t="shared" si="326"/>
        <v>5.5710101355343404</v>
      </c>
      <c r="AT439">
        <v>432</v>
      </c>
      <c r="AU439">
        <v>20.858081610141618</v>
      </c>
      <c r="AV439">
        <v>22.195821797042289</v>
      </c>
      <c r="AX439">
        <f t="shared" si="327"/>
        <v>0</v>
      </c>
      <c r="AY439">
        <f t="shared" si="328"/>
        <v>1</v>
      </c>
      <c r="AZ439">
        <f t="shared" si="329"/>
        <v>1.3377401869006711</v>
      </c>
      <c r="BC439">
        <v>432</v>
      </c>
      <c r="BD439" t="e">
        <v>#N/A</v>
      </c>
      <c r="BE439" t="e">
        <v>#N/A</v>
      </c>
      <c r="BG439" t="e">
        <f t="shared" si="330"/>
        <v>#N/A</v>
      </c>
      <c r="BH439" t="e">
        <f t="shared" si="331"/>
        <v>#N/A</v>
      </c>
      <c r="BI439" t="e">
        <f t="shared" si="332"/>
        <v>#N/A</v>
      </c>
      <c r="BL439">
        <v>432</v>
      </c>
      <c r="BM439">
        <v>19.620563773509058</v>
      </c>
      <c r="BN439">
        <v>11.509302729468736</v>
      </c>
      <c r="BP439">
        <f t="shared" si="333"/>
        <v>1</v>
      </c>
      <c r="BQ439">
        <f t="shared" si="334"/>
        <v>0</v>
      </c>
      <c r="BR439">
        <f t="shared" si="335"/>
        <v>8.1112610440403223</v>
      </c>
      <c r="BU439">
        <v>432</v>
      </c>
      <c r="BV439">
        <v>15.881320104483812</v>
      </c>
      <c r="BW439">
        <v>20.965894558908246</v>
      </c>
      <c r="BY439">
        <f t="shared" si="336"/>
        <v>0</v>
      </c>
      <c r="BZ439">
        <f t="shared" si="337"/>
        <v>1</v>
      </c>
      <c r="CA439">
        <f t="shared" si="338"/>
        <v>5.084574454424434</v>
      </c>
      <c r="CD439">
        <v>432</v>
      </c>
      <c r="CE439">
        <v>28.410456190876872</v>
      </c>
      <c r="CF439">
        <v>22.756862586561766</v>
      </c>
      <c r="CH439">
        <f t="shared" si="339"/>
        <v>1</v>
      </c>
      <c r="CI439">
        <f t="shared" si="340"/>
        <v>0</v>
      </c>
      <c r="CJ439">
        <f t="shared" si="341"/>
        <v>5.6535936043151054</v>
      </c>
      <c r="CM439">
        <v>432</v>
      </c>
      <c r="CN439">
        <v>23.455930597524873</v>
      </c>
      <c r="CO439">
        <v>24.407410605684543</v>
      </c>
      <c r="CQ439">
        <f t="shared" si="342"/>
        <v>0</v>
      </c>
      <c r="CR439">
        <f t="shared" si="343"/>
        <v>1</v>
      </c>
      <c r="CS439">
        <f t="shared" si="344"/>
        <v>0.95148000815967038</v>
      </c>
      <c r="CV439">
        <v>432</v>
      </c>
      <c r="CW439">
        <v>24.570568008943741</v>
      </c>
      <c r="CX439">
        <v>15.846248476926995</v>
      </c>
      <c r="CZ439">
        <f t="shared" si="345"/>
        <v>1</v>
      </c>
      <c r="DA439">
        <f t="shared" si="346"/>
        <v>0</v>
      </c>
      <c r="DB439">
        <f t="shared" si="347"/>
        <v>8.7243195320167466</v>
      </c>
      <c r="DE439">
        <v>432</v>
      </c>
      <c r="DF439">
        <v>17.06848532503346</v>
      </c>
      <c r="DG439">
        <v>20.90349928932693</v>
      </c>
      <c r="DI439">
        <f t="shared" si="348"/>
        <v>0</v>
      </c>
      <c r="DJ439">
        <f t="shared" si="349"/>
        <v>1</v>
      </c>
      <c r="DK439">
        <f t="shared" si="350"/>
        <v>3.83501396429347</v>
      </c>
      <c r="DN439">
        <v>432</v>
      </c>
      <c r="DO439">
        <v>19.317420269509206</v>
      </c>
      <c r="DP439">
        <v>9.7371032698943853</v>
      </c>
      <c r="DR439">
        <f t="shared" si="351"/>
        <v>1</v>
      </c>
      <c r="DS439">
        <f t="shared" si="352"/>
        <v>0</v>
      </c>
      <c r="DT439">
        <f t="shared" si="353"/>
        <v>9.580316999614821</v>
      </c>
      <c r="DW439">
        <v>432</v>
      </c>
      <c r="DX439">
        <v>14.35735926684168</v>
      </c>
      <c r="DY439">
        <v>25.815792149668262</v>
      </c>
      <c r="EA439">
        <f t="shared" si="354"/>
        <v>0</v>
      </c>
      <c r="EB439">
        <f t="shared" si="355"/>
        <v>1</v>
      </c>
      <c r="EC439">
        <f t="shared" si="356"/>
        <v>11.458432882826582</v>
      </c>
      <c r="EF439">
        <v>432</v>
      </c>
      <c r="EG439">
        <v>20.16148004802</v>
      </c>
      <c r="EH439">
        <v>14.505844209282095</v>
      </c>
      <c r="EJ439">
        <f t="shared" si="357"/>
        <v>1</v>
      </c>
      <c r="EK439">
        <f t="shared" si="358"/>
        <v>0</v>
      </c>
      <c r="EL439">
        <f t="shared" si="359"/>
        <v>5.6556358387379042</v>
      </c>
      <c r="EO439">
        <v>432</v>
      </c>
      <c r="EP439">
        <v>17.163359033584705</v>
      </c>
      <c r="EQ439">
        <v>16.946894636483492</v>
      </c>
      <c r="ES439">
        <f t="shared" si="360"/>
        <v>1</v>
      </c>
      <c r="ET439">
        <f t="shared" si="361"/>
        <v>0</v>
      </c>
      <c r="EU439">
        <f t="shared" si="362"/>
        <v>0.21646439710121257</v>
      </c>
    </row>
    <row r="440" spans="1:151" x14ac:dyDescent="0.25">
      <c r="A440">
        <v>433</v>
      </c>
      <c r="B440">
        <v>13.812202552994583</v>
      </c>
      <c r="C440">
        <v>1.9903340596640291</v>
      </c>
      <c r="E440">
        <f t="shared" si="363"/>
        <v>1</v>
      </c>
      <c r="F440">
        <f t="shared" si="314"/>
        <v>0</v>
      </c>
      <c r="G440">
        <f t="shared" si="364"/>
        <v>11.821868493330554</v>
      </c>
      <c r="J440">
        <v>433</v>
      </c>
      <c r="K440">
        <v>17.301405178692384</v>
      </c>
      <c r="L440">
        <v>30.611113261566572</v>
      </c>
      <c r="N440">
        <f t="shared" si="315"/>
        <v>0</v>
      </c>
      <c r="O440">
        <f t="shared" si="316"/>
        <v>1</v>
      </c>
      <c r="P440">
        <f t="shared" si="317"/>
        <v>13.309708082874188</v>
      </c>
      <c r="S440">
        <v>433</v>
      </c>
      <c r="T440">
        <v>17.415826512289371</v>
      </c>
      <c r="U440">
        <v>27.262748434539194</v>
      </c>
      <c r="W440">
        <f t="shared" si="318"/>
        <v>0</v>
      </c>
      <c r="X440">
        <f t="shared" si="319"/>
        <v>1</v>
      </c>
      <c r="Y440">
        <f t="shared" si="320"/>
        <v>9.8469219222498232</v>
      </c>
      <c r="AB440">
        <v>433</v>
      </c>
      <c r="AC440">
        <v>19.82910777473024</v>
      </c>
      <c r="AD440">
        <v>18.156623336382257</v>
      </c>
      <c r="AF440">
        <f t="shared" si="321"/>
        <v>1</v>
      </c>
      <c r="AG440">
        <f t="shared" si="322"/>
        <v>0</v>
      </c>
      <c r="AH440">
        <f t="shared" si="323"/>
        <v>1.6724844383479827</v>
      </c>
      <c r="AK440">
        <v>433</v>
      </c>
      <c r="AL440">
        <v>21.9817510681704</v>
      </c>
      <c r="AM440">
        <v>23.989880631038261</v>
      </c>
      <c r="AO440">
        <f t="shared" si="324"/>
        <v>0</v>
      </c>
      <c r="AP440">
        <f t="shared" si="325"/>
        <v>1</v>
      </c>
      <c r="AQ440">
        <f t="shared" si="326"/>
        <v>2.008129562867861</v>
      </c>
      <c r="AT440">
        <v>433</v>
      </c>
      <c r="AU440">
        <v>19.799017262473026</v>
      </c>
      <c r="AV440">
        <v>22.054966111192023</v>
      </c>
      <c r="AX440">
        <f t="shared" si="327"/>
        <v>0</v>
      </c>
      <c r="AY440">
        <f t="shared" si="328"/>
        <v>1</v>
      </c>
      <c r="AZ440">
        <f t="shared" si="329"/>
        <v>2.2559488487189974</v>
      </c>
      <c r="BC440">
        <v>433</v>
      </c>
      <c r="BD440" t="e">
        <v>#N/A</v>
      </c>
      <c r="BE440" t="e">
        <v>#N/A</v>
      </c>
      <c r="BG440" t="e">
        <f t="shared" si="330"/>
        <v>#N/A</v>
      </c>
      <c r="BH440" t="e">
        <f t="shared" si="331"/>
        <v>#N/A</v>
      </c>
      <c r="BI440" t="e">
        <f t="shared" si="332"/>
        <v>#N/A</v>
      </c>
      <c r="BL440">
        <v>433</v>
      </c>
      <c r="BM440">
        <v>32.639593068503991</v>
      </c>
      <c r="BN440">
        <v>13.015886587857356</v>
      </c>
      <c r="BP440">
        <f t="shared" si="333"/>
        <v>1</v>
      </c>
      <c r="BQ440">
        <f t="shared" si="334"/>
        <v>0</v>
      </c>
      <c r="BR440">
        <f t="shared" si="335"/>
        <v>19.623706480646636</v>
      </c>
      <c r="BU440">
        <v>433</v>
      </c>
      <c r="BV440">
        <v>16.881952060110702</v>
      </c>
      <c r="BW440">
        <v>12.924179386506442</v>
      </c>
      <c r="BY440">
        <f t="shared" si="336"/>
        <v>1</v>
      </c>
      <c r="BZ440">
        <f t="shared" si="337"/>
        <v>0</v>
      </c>
      <c r="CA440">
        <f t="shared" si="338"/>
        <v>3.9577726736042607</v>
      </c>
      <c r="CD440">
        <v>433</v>
      </c>
      <c r="CE440">
        <v>19.665252917374644</v>
      </c>
      <c r="CF440">
        <v>39.908233128736541</v>
      </c>
      <c r="CH440">
        <f t="shared" si="339"/>
        <v>0</v>
      </c>
      <c r="CI440">
        <f t="shared" si="340"/>
        <v>1</v>
      </c>
      <c r="CJ440">
        <f t="shared" si="341"/>
        <v>20.242980211361896</v>
      </c>
      <c r="CM440">
        <v>433</v>
      </c>
      <c r="CN440">
        <v>18.66187002495089</v>
      </c>
      <c r="CO440">
        <v>22.897290332410051</v>
      </c>
      <c r="CQ440">
        <f t="shared" si="342"/>
        <v>0</v>
      </c>
      <c r="CR440">
        <f t="shared" si="343"/>
        <v>1</v>
      </c>
      <c r="CS440">
        <f t="shared" si="344"/>
        <v>4.2354203074591616</v>
      </c>
      <c r="CV440">
        <v>433</v>
      </c>
      <c r="CW440">
        <v>22.28477756633966</v>
      </c>
      <c r="CX440">
        <v>14.648141558591552</v>
      </c>
      <c r="CZ440">
        <f t="shared" si="345"/>
        <v>1</v>
      </c>
      <c r="DA440">
        <f t="shared" si="346"/>
        <v>0</v>
      </c>
      <c r="DB440">
        <f t="shared" si="347"/>
        <v>7.6366360077481072</v>
      </c>
      <c r="DE440">
        <v>433</v>
      </c>
      <c r="DF440">
        <v>21.809167649502637</v>
      </c>
      <c r="DG440">
        <v>25.035387617237735</v>
      </c>
      <c r="DI440">
        <f t="shared" si="348"/>
        <v>0</v>
      </c>
      <c r="DJ440">
        <f t="shared" si="349"/>
        <v>1</v>
      </c>
      <c r="DK440">
        <f t="shared" si="350"/>
        <v>3.2262199677350978</v>
      </c>
      <c r="DN440">
        <v>433</v>
      </c>
      <c r="DO440">
        <v>28.364190932733838</v>
      </c>
      <c r="DP440">
        <v>24.24921897646152</v>
      </c>
      <c r="DR440">
        <f t="shared" si="351"/>
        <v>1</v>
      </c>
      <c r="DS440">
        <f t="shared" si="352"/>
        <v>0</v>
      </c>
      <c r="DT440">
        <f t="shared" si="353"/>
        <v>4.114971956272317</v>
      </c>
      <c r="DW440">
        <v>433</v>
      </c>
      <c r="DX440">
        <v>28.252036204674095</v>
      </c>
      <c r="DY440">
        <v>25.52102229642643</v>
      </c>
      <c r="EA440">
        <f t="shared" si="354"/>
        <v>1</v>
      </c>
      <c r="EB440">
        <f t="shared" si="355"/>
        <v>0</v>
      </c>
      <c r="EC440">
        <f t="shared" si="356"/>
        <v>2.7310139082476645</v>
      </c>
      <c r="EF440">
        <v>433</v>
      </c>
      <c r="EG440">
        <v>23.426787200350741</v>
      </c>
      <c r="EH440">
        <v>15.375272922115965</v>
      </c>
      <c r="EJ440">
        <f t="shared" si="357"/>
        <v>1</v>
      </c>
      <c r="EK440">
        <f t="shared" si="358"/>
        <v>0</v>
      </c>
      <c r="EL440">
        <f t="shared" si="359"/>
        <v>8.0515142782347766</v>
      </c>
      <c r="EO440">
        <v>433</v>
      </c>
      <c r="EP440">
        <v>17.958569360753202</v>
      </c>
      <c r="EQ440">
        <v>47.124031970178976</v>
      </c>
      <c r="ES440">
        <f t="shared" si="360"/>
        <v>0</v>
      </c>
      <c r="ET440">
        <f t="shared" si="361"/>
        <v>1</v>
      </c>
      <c r="EU440">
        <f t="shared" si="362"/>
        <v>29.165462609425774</v>
      </c>
    </row>
    <row r="441" spans="1:151" x14ac:dyDescent="0.25">
      <c r="A441">
        <v>434</v>
      </c>
      <c r="B441">
        <v>13.201181185679479</v>
      </c>
      <c r="C441">
        <v>36.658885440393355</v>
      </c>
      <c r="E441">
        <f t="shared" si="363"/>
        <v>0</v>
      </c>
      <c r="F441">
        <f t="shared" si="314"/>
        <v>1</v>
      </c>
      <c r="G441">
        <f t="shared" si="364"/>
        <v>23.457704254713875</v>
      </c>
      <c r="J441">
        <v>434</v>
      </c>
      <c r="K441">
        <v>23.351485735262958</v>
      </c>
      <c r="L441">
        <v>19.678461931238662</v>
      </c>
      <c r="N441">
        <f t="shared" si="315"/>
        <v>1</v>
      </c>
      <c r="O441">
        <f t="shared" si="316"/>
        <v>0</v>
      </c>
      <c r="P441">
        <f t="shared" si="317"/>
        <v>3.6730238040242966</v>
      </c>
      <c r="S441">
        <v>434</v>
      </c>
      <c r="T441">
        <v>21.453807084102518</v>
      </c>
      <c r="U441">
        <v>16.376777194590176</v>
      </c>
      <c r="W441">
        <f t="shared" si="318"/>
        <v>1</v>
      </c>
      <c r="X441">
        <f t="shared" si="319"/>
        <v>0</v>
      </c>
      <c r="Y441">
        <f t="shared" si="320"/>
        <v>5.0770298895123425</v>
      </c>
      <c r="AB441">
        <v>434</v>
      </c>
      <c r="AC441">
        <v>25.595430022288465</v>
      </c>
      <c r="AD441">
        <v>19.305511784148432</v>
      </c>
      <c r="AF441">
        <f t="shared" si="321"/>
        <v>1</v>
      </c>
      <c r="AG441">
        <f t="shared" si="322"/>
        <v>0</v>
      </c>
      <c r="AH441">
        <f t="shared" si="323"/>
        <v>6.2899182381400323</v>
      </c>
      <c r="AK441">
        <v>434</v>
      </c>
      <c r="AL441">
        <v>14.631626118196204</v>
      </c>
      <c r="AM441">
        <v>42.746916702143544</v>
      </c>
      <c r="AO441">
        <f t="shared" si="324"/>
        <v>0</v>
      </c>
      <c r="AP441">
        <f t="shared" si="325"/>
        <v>1</v>
      </c>
      <c r="AQ441">
        <f t="shared" si="326"/>
        <v>28.115290583947342</v>
      </c>
      <c r="AT441">
        <v>434</v>
      </c>
      <c r="AU441">
        <v>21.796203251886674</v>
      </c>
      <c r="AV441">
        <v>19.929985998015333</v>
      </c>
      <c r="AX441">
        <f t="shared" si="327"/>
        <v>1</v>
      </c>
      <c r="AY441">
        <f t="shared" si="328"/>
        <v>0</v>
      </c>
      <c r="AZ441">
        <f t="shared" si="329"/>
        <v>1.8662172538713406</v>
      </c>
      <c r="BC441">
        <v>434</v>
      </c>
      <c r="BD441" t="e">
        <v>#N/A</v>
      </c>
      <c r="BE441" t="e">
        <v>#N/A</v>
      </c>
      <c r="BG441" t="e">
        <f t="shared" si="330"/>
        <v>#N/A</v>
      </c>
      <c r="BH441" t="e">
        <f t="shared" si="331"/>
        <v>#N/A</v>
      </c>
      <c r="BI441" t="e">
        <f t="shared" si="332"/>
        <v>#N/A</v>
      </c>
      <c r="BL441">
        <v>434</v>
      </c>
      <c r="BM441">
        <v>39.000550961027635</v>
      </c>
      <c r="BN441">
        <v>11.777632651543382</v>
      </c>
      <c r="BP441">
        <f t="shared" si="333"/>
        <v>1</v>
      </c>
      <c r="BQ441">
        <f t="shared" si="334"/>
        <v>0</v>
      </c>
      <c r="BR441">
        <f t="shared" si="335"/>
        <v>27.222918309484253</v>
      </c>
      <c r="BU441">
        <v>434</v>
      </c>
      <c r="BV441">
        <v>30.64037405317768</v>
      </c>
      <c r="BW441">
        <v>25.599446661796534</v>
      </c>
      <c r="BY441">
        <f t="shared" si="336"/>
        <v>1</v>
      </c>
      <c r="BZ441">
        <f t="shared" si="337"/>
        <v>0</v>
      </c>
      <c r="CA441">
        <f t="shared" si="338"/>
        <v>5.0409273913811461</v>
      </c>
      <c r="CD441">
        <v>434</v>
      </c>
      <c r="CE441">
        <v>25.390673367035415</v>
      </c>
      <c r="CF441">
        <v>24.301812392326532</v>
      </c>
      <c r="CH441">
        <f t="shared" si="339"/>
        <v>1</v>
      </c>
      <c r="CI441">
        <f t="shared" si="340"/>
        <v>0</v>
      </c>
      <c r="CJ441">
        <f t="shared" si="341"/>
        <v>1.0888609747088829</v>
      </c>
      <c r="CM441">
        <v>434</v>
      </c>
      <c r="CN441">
        <v>16.266689437345367</v>
      </c>
      <c r="CO441">
        <v>18.048724097542102</v>
      </c>
      <c r="CQ441">
        <f t="shared" si="342"/>
        <v>0</v>
      </c>
      <c r="CR441">
        <f t="shared" si="343"/>
        <v>1</v>
      </c>
      <c r="CS441">
        <f t="shared" si="344"/>
        <v>1.7820346601967358</v>
      </c>
      <c r="CV441">
        <v>434</v>
      </c>
      <c r="CW441">
        <v>23.795335785107632</v>
      </c>
      <c r="CX441">
        <v>17.791415761839662</v>
      </c>
      <c r="CZ441">
        <f t="shared" si="345"/>
        <v>1</v>
      </c>
      <c r="DA441">
        <f t="shared" si="346"/>
        <v>0</v>
      </c>
      <c r="DB441">
        <f t="shared" si="347"/>
        <v>6.0039200232679697</v>
      </c>
      <c r="DE441">
        <v>434</v>
      </c>
      <c r="DF441">
        <v>25.344963344378229</v>
      </c>
      <c r="DG441">
        <v>19.634142763460272</v>
      </c>
      <c r="DI441">
        <f t="shared" si="348"/>
        <v>1</v>
      </c>
      <c r="DJ441">
        <f t="shared" si="349"/>
        <v>0</v>
      </c>
      <c r="DK441">
        <f t="shared" si="350"/>
        <v>5.7108205809179573</v>
      </c>
      <c r="DN441">
        <v>434</v>
      </c>
      <c r="DO441">
        <v>21.33715301224197</v>
      </c>
      <c r="DP441">
        <v>28.4751877169724</v>
      </c>
      <c r="DR441">
        <f t="shared" si="351"/>
        <v>0</v>
      </c>
      <c r="DS441">
        <f t="shared" si="352"/>
        <v>1</v>
      </c>
      <c r="DT441">
        <f t="shared" si="353"/>
        <v>7.1380347047304298</v>
      </c>
      <c r="DW441">
        <v>434</v>
      </c>
      <c r="DX441">
        <v>17.577628476065886</v>
      </c>
      <c r="DY441">
        <v>18.424566485799883</v>
      </c>
      <c r="EA441">
        <f t="shared" si="354"/>
        <v>0</v>
      </c>
      <c r="EB441">
        <f t="shared" si="355"/>
        <v>1</v>
      </c>
      <c r="EC441">
        <f t="shared" si="356"/>
        <v>0.84693800973399647</v>
      </c>
      <c r="EF441">
        <v>434</v>
      </c>
      <c r="EG441">
        <v>19.94713525863737</v>
      </c>
      <c r="EH441">
        <v>15.038278520199032</v>
      </c>
      <c r="EJ441">
        <f t="shared" si="357"/>
        <v>1</v>
      </c>
      <c r="EK441">
        <f t="shared" si="358"/>
        <v>0</v>
      </c>
      <c r="EL441">
        <f t="shared" si="359"/>
        <v>4.9088567384383381</v>
      </c>
      <c r="EO441">
        <v>434</v>
      </c>
      <c r="EP441">
        <v>21.967524953630523</v>
      </c>
      <c r="EQ441">
        <v>28.811157697635355</v>
      </c>
      <c r="ES441">
        <f t="shared" si="360"/>
        <v>0</v>
      </c>
      <c r="ET441">
        <f t="shared" si="361"/>
        <v>1</v>
      </c>
      <c r="EU441">
        <f t="shared" si="362"/>
        <v>6.8436327440048323</v>
      </c>
    </row>
    <row r="442" spans="1:151" x14ac:dyDescent="0.25">
      <c r="A442">
        <v>435</v>
      </c>
      <c r="B442">
        <v>10.397114187564268</v>
      </c>
      <c r="C442">
        <v>49.390900256898988</v>
      </c>
      <c r="E442">
        <f t="shared" si="363"/>
        <v>0</v>
      </c>
      <c r="F442">
        <f t="shared" si="314"/>
        <v>1</v>
      </c>
      <c r="G442">
        <f t="shared" si="364"/>
        <v>38.993786069334718</v>
      </c>
      <c r="J442">
        <v>435</v>
      </c>
      <c r="K442">
        <v>28.754014054375013</v>
      </c>
      <c r="L442">
        <v>16.638310747191298</v>
      </c>
      <c r="N442">
        <f t="shared" si="315"/>
        <v>1</v>
      </c>
      <c r="O442">
        <f t="shared" si="316"/>
        <v>0</v>
      </c>
      <c r="P442">
        <f t="shared" si="317"/>
        <v>12.115703307183715</v>
      </c>
      <c r="S442">
        <v>435</v>
      </c>
      <c r="T442">
        <v>13.414874091861584</v>
      </c>
      <c r="U442">
        <v>24.119318575710313</v>
      </c>
      <c r="W442">
        <f t="shared" si="318"/>
        <v>0</v>
      </c>
      <c r="X442">
        <f t="shared" si="319"/>
        <v>1</v>
      </c>
      <c r="Y442">
        <f t="shared" si="320"/>
        <v>10.704444483848729</v>
      </c>
      <c r="AB442">
        <v>435</v>
      </c>
      <c r="AC442">
        <v>35.933385020463533</v>
      </c>
      <c r="AD442">
        <v>15.431350857712006</v>
      </c>
      <c r="AF442">
        <f t="shared" si="321"/>
        <v>1</v>
      </c>
      <c r="AG442">
        <f t="shared" si="322"/>
        <v>0</v>
      </c>
      <c r="AH442">
        <f t="shared" si="323"/>
        <v>20.502034162751528</v>
      </c>
      <c r="AK442">
        <v>435</v>
      </c>
      <c r="AL442">
        <v>25.615504000753898</v>
      </c>
      <c r="AM442">
        <v>19.682029372767538</v>
      </c>
      <c r="AO442">
        <f t="shared" si="324"/>
        <v>1</v>
      </c>
      <c r="AP442">
        <f t="shared" si="325"/>
        <v>0</v>
      </c>
      <c r="AQ442">
        <f t="shared" si="326"/>
        <v>5.9334746279863602</v>
      </c>
      <c r="AT442">
        <v>435</v>
      </c>
      <c r="AU442">
        <v>23.507525379539214</v>
      </c>
      <c r="AV442">
        <v>17.79048317708984</v>
      </c>
      <c r="AX442">
        <f t="shared" si="327"/>
        <v>1</v>
      </c>
      <c r="AY442">
        <f t="shared" si="328"/>
        <v>0</v>
      </c>
      <c r="AZ442">
        <f t="shared" si="329"/>
        <v>5.7170422024493739</v>
      </c>
      <c r="BC442">
        <v>435</v>
      </c>
      <c r="BD442" t="e">
        <v>#N/A</v>
      </c>
      <c r="BE442" t="e">
        <v>#N/A</v>
      </c>
      <c r="BG442" t="e">
        <f t="shared" si="330"/>
        <v>#N/A</v>
      </c>
      <c r="BH442" t="e">
        <f t="shared" si="331"/>
        <v>#N/A</v>
      </c>
      <c r="BI442" t="e">
        <f t="shared" si="332"/>
        <v>#N/A</v>
      </c>
      <c r="BL442">
        <v>435</v>
      </c>
      <c r="BM442">
        <v>25.415723505301919</v>
      </c>
      <c r="BN442">
        <v>12.492024526755946</v>
      </c>
      <c r="BP442">
        <f t="shared" si="333"/>
        <v>1</v>
      </c>
      <c r="BQ442">
        <f t="shared" si="334"/>
        <v>0</v>
      </c>
      <c r="BR442">
        <f t="shared" si="335"/>
        <v>12.923698978545973</v>
      </c>
      <c r="BU442">
        <v>435</v>
      </c>
      <c r="BV442">
        <v>13.676892600641942</v>
      </c>
      <c r="BW442">
        <v>11.900492320396959</v>
      </c>
      <c r="BY442">
        <f t="shared" si="336"/>
        <v>1</v>
      </c>
      <c r="BZ442">
        <f t="shared" si="337"/>
        <v>0</v>
      </c>
      <c r="CA442">
        <f t="shared" si="338"/>
        <v>1.7764002802449834</v>
      </c>
      <c r="CD442">
        <v>435</v>
      </c>
      <c r="CE442">
        <v>28.236517057959741</v>
      </c>
      <c r="CF442">
        <v>27.804893239655264</v>
      </c>
      <c r="CH442">
        <f t="shared" si="339"/>
        <v>1</v>
      </c>
      <c r="CI442">
        <f t="shared" si="340"/>
        <v>0</v>
      </c>
      <c r="CJ442">
        <f t="shared" si="341"/>
        <v>0.43162381830447671</v>
      </c>
      <c r="CM442">
        <v>435</v>
      </c>
      <c r="CN442">
        <v>18.678159433795891</v>
      </c>
      <c r="CO442">
        <v>26.36775379742987</v>
      </c>
      <c r="CQ442">
        <f t="shared" si="342"/>
        <v>0</v>
      </c>
      <c r="CR442">
        <f t="shared" si="343"/>
        <v>1</v>
      </c>
      <c r="CS442">
        <f t="shared" si="344"/>
        <v>7.6895943636339794</v>
      </c>
      <c r="CV442">
        <v>435</v>
      </c>
      <c r="CW442">
        <v>22.798522676186757</v>
      </c>
      <c r="CX442">
        <v>19.372875816456318</v>
      </c>
      <c r="CZ442">
        <f t="shared" si="345"/>
        <v>1</v>
      </c>
      <c r="DA442">
        <f t="shared" si="346"/>
        <v>0</v>
      </c>
      <c r="DB442">
        <f t="shared" si="347"/>
        <v>3.4256468597304384</v>
      </c>
      <c r="DE442">
        <v>435</v>
      </c>
      <c r="DF442">
        <v>32.820537591238462</v>
      </c>
      <c r="DG442">
        <v>20.708766667284749</v>
      </c>
      <c r="DI442">
        <f t="shared" si="348"/>
        <v>1</v>
      </c>
      <c r="DJ442">
        <f t="shared" si="349"/>
        <v>0</v>
      </c>
      <c r="DK442">
        <f t="shared" si="350"/>
        <v>12.111770923953713</v>
      </c>
      <c r="DN442">
        <v>435</v>
      </c>
      <c r="DO442">
        <v>18.831424899645263</v>
      </c>
      <c r="DP442">
        <v>20.245829005781459</v>
      </c>
      <c r="DR442">
        <f t="shared" si="351"/>
        <v>0</v>
      </c>
      <c r="DS442">
        <f t="shared" si="352"/>
        <v>1</v>
      </c>
      <c r="DT442">
        <f t="shared" si="353"/>
        <v>1.414404106136196</v>
      </c>
      <c r="DW442">
        <v>435</v>
      </c>
      <c r="DX442">
        <v>19.298125528882728</v>
      </c>
      <c r="DY442">
        <v>16.823131002181512</v>
      </c>
      <c r="EA442">
        <f t="shared" si="354"/>
        <v>1</v>
      </c>
      <c r="EB442">
        <f t="shared" si="355"/>
        <v>0</v>
      </c>
      <c r="EC442">
        <f t="shared" si="356"/>
        <v>2.4749945267012166</v>
      </c>
      <c r="EF442">
        <v>435</v>
      </c>
      <c r="EG442">
        <v>27.379700250772615</v>
      </c>
      <c r="EH442">
        <v>19.835128711607201</v>
      </c>
      <c r="EJ442">
        <f t="shared" si="357"/>
        <v>1</v>
      </c>
      <c r="EK442">
        <f t="shared" si="358"/>
        <v>0</v>
      </c>
      <c r="EL442">
        <f t="shared" si="359"/>
        <v>7.544571539165414</v>
      </c>
      <c r="EO442">
        <v>435</v>
      </c>
      <c r="EP442">
        <v>19.079643959249388</v>
      </c>
      <c r="EQ442">
        <v>45.015610068544177</v>
      </c>
      <c r="ES442">
        <f t="shared" si="360"/>
        <v>0</v>
      </c>
      <c r="ET442">
        <f t="shared" si="361"/>
        <v>1</v>
      </c>
      <c r="EU442">
        <f t="shared" si="362"/>
        <v>25.935966109294789</v>
      </c>
    </row>
    <row r="443" spans="1:151" x14ac:dyDescent="0.25">
      <c r="A443">
        <v>436</v>
      </c>
      <c r="B443">
        <v>11.994762759294867</v>
      </c>
      <c r="C443">
        <v>25.909425483210253</v>
      </c>
      <c r="E443">
        <f t="shared" si="363"/>
        <v>0</v>
      </c>
      <c r="F443">
        <f t="shared" si="314"/>
        <v>1</v>
      </c>
      <c r="G443">
        <f t="shared" si="364"/>
        <v>13.914662723915386</v>
      </c>
      <c r="J443">
        <v>436</v>
      </c>
      <c r="K443">
        <v>23.37620358835629</v>
      </c>
      <c r="L443">
        <v>25.337307357757059</v>
      </c>
      <c r="N443">
        <f t="shared" si="315"/>
        <v>0</v>
      </c>
      <c r="O443">
        <f t="shared" si="316"/>
        <v>1</v>
      </c>
      <c r="P443">
        <f t="shared" si="317"/>
        <v>1.9611037694007685</v>
      </c>
      <c r="S443">
        <v>436</v>
      </c>
      <c r="T443">
        <v>19.174211178318878</v>
      </c>
      <c r="U443">
        <v>14.768167812582213</v>
      </c>
      <c r="W443">
        <f t="shared" si="318"/>
        <v>1</v>
      </c>
      <c r="X443">
        <f t="shared" si="319"/>
        <v>0</v>
      </c>
      <c r="Y443">
        <f t="shared" si="320"/>
        <v>4.4060433657366644</v>
      </c>
      <c r="AB443">
        <v>436</v>
      </c>
      <c r="AC443">
        <v>21.583648598285588</v>
      </c>
      <c r="AD443">
        <v>16.09105116620864</v>
      </c>
      <c r="AF443">
        <f t="shared" si="321"/>
        <v>1</v>
      </c>
      <c r="AG443">
        <f t="shared" si="322"/>
        <v>0</v>
      </c>
      <c r="AH443">
        <f t="shared" si="323"/>
        <v>5.4925974320769484</v>
      </c>
      <c r="AK443">
        <v>436</v>
      </c>
      <c r="AL443">
        <v>20.575031330342249</v>
      </c>
      <c r="AM443">
        <v>25.64427005211089</v>
      </c>
      <c r="AO443">
        <f t="shared" si="324"/>
        <v>0</v>
      </c>
      <c r="AP443">
        <f t="shared" si="325"/>
        <v>1</v>
      </c>
      <c r="AQ443">
        <f t="shared" si="326"/>
        <v>5.0692387217686417</v>
      </c>
      <c r="AT443">
        <v>436</v>
      </c>
      <c r="AU443">
        <v>18.857395059725015</v>
      </c>
      <c r="AV443">
        <v>35.448564219693694</v>
      </c>
      <c r="AX443">
        <f t="shared" si="327"/>
        <v>0</v>
      </c>
      <c r="AY443">
        <f t="shared" si="328"/>
        <v>1</v>
      </c>
      <c r="AZ443">
        <f t="shared" si="329"/>
        <v>16.591169159968679</v>
      </c>
      <c r="BC443">
        <v>436</v>
      </c>
      <c r="BD443" t="e">
        <v>#N/A</v>
      </c>
      <c r="BE443" t="e">
        <v>#N/A</v>
      </c>
      <c r="BG443" t="e">
        <f t="shared" si="330"/>
        <v>#N/A</v>
      </c>
      <c r="BH443" t="e">
        <f t="shared" si="331"/>
        <v>#N/A</v>
      </c>
      <c r="BI443" t="e">
        <f t="shared" si="332"/>
        <v>#N/A</v>
      </c>
      <c r="BL443">
        <v>436</v>
      </c>
      <c r="BM443">
        <v>40.035643175901868</v>
      </c>
      <c r="BN443">
        <v>11.528517945923204</v>
      </c>
      <c r="BP443">
        <f t="shared" si="333"/>
        <v>1</v>
      </c>
      <c r="BQ443">
        <f t="shared" si="334"/>
        <v>0</v>
      </c>
      <c r="BR443">
        <f t="shared" si="335"/>
        <v>28.507125229978662</v>
      </c>
      <c r="BU443">
        <v>436</v>
      </c>
      <c r="BV443">
        <v>18.735967807980071</v>
      </c>
      <c r="BW443">
        <v>18.242433122615573</v>
      </c>
      <c r="BY443">
        <f t="shared" si="336"/>
        <v>1</v>
      </c>
      <c r="BZ443">
        <f t="shared" si="337"/>
        <v>0</v>
      </c>
      <c r="CA443">
        <f t="shared" si="338"/>
        <v>0.49353468536449796</v>
      </c>
      <c r="CD443">
        <v>436</v>
      </c>
      <c r="CE443">
        <v>18.914768706041404</v>
      </c>
      <c r="CF443">
        <v>25.698180627540296</v>
      </c>
      <c r="CH443">
        <f t="shared" si="339"/>
        <v>0</v>
      </c>
      <c r="CI443">
        <f t="shared" si="340"/>
        <v>1</v>
      </c>
      <c r="CJ443">
        <f t="shared" si="341"/>
        <v>6.7834119214988924</v>
      </c>
      <c r="CM443">
        <v>436</v>
      </c>
      <c r="CN443">
        <v>19.496912803138166</v>
      </c>
      <c r="CO443">
        <v>34.778242027812354</v>
      </c>
      <c r="CQ443">
        <f t="shared" si="342"/>
        <v>0</v>
      </c>
      <c r="CR443">
        <f t="shared" si="343"/>
        <v>1</v>
      </c>
      <c r="CS443">
        <f t="shared" si="344"/>
        <v>15.281329224674188</v>
      </c>
      <c r="CV443">
        <v>436</v>
      </c>
      <c r="CW443">
        <v>26.871971560239249</v>
      </c>
      <c r="CX443">
        <v>22.67238217316207</v>
      </c>
      <c r="CZ443">
        <f t="shared" si="345"/>
        <v>1</v>
      </c>
      <c r="DA443">
        <f t="shared" si="346"/>
        <v>0</v>
      </c>
      <c r="DB443">
        <f t="shared" si="347"/>
        <v>4.1995893870771788</v>
      </c>
      <c r="DE443">
        <v>436</v>
      </c>
      <c r="DF443">
        <v>16.851074100302824</v>
      </c>
      <c r="DG443">
        <v>16.383100607509647</v>
      </c>
      <c r="DI443">
        <f t="shared" si="348"/>
        <v>1</v>
      </c>
      <c r="DJ443">
        <f t="shared" si="349"/>
        <v>0</v>
      </c>
      <c r="DK443">
        <f t="shared" si="350"/>
        <v>0.46797349279317757</v>
      </c>
      <c r="DN443">
        <v>436</v>
      </c>
      <c r="DO443">
        <v>21.914223598067387</v>
      </c>
      <c r="DP443">
        <v>18.28029862456529</v>
      </c>
      <c r="DR443">
        <f t="shared" si="351"/>
        <v>1</v>
      </c>
      <c r="DS443">
        <f t="shared" si="352"/>
        <v>0</v>
      </c>
      <c r="DT443">
        <f t="shared" si="353"/>
        <v>3.6339249735020971</v>
      </c>
      <c r="DW443">
        <v>436</v>
      </c>
      <c r="DX443">
        <v>21.824698271055993</v>
      </c>
      <c r="DY443">
        <v>16.582111276556009</v>
      </c>
      <c r="EA443">
        <f t="shared" si="354"/>
        <v>1</v>
      </c>
      <c r="EB443">
        <f t="shared" si="355"/>
        <v>0</v>
      </c>
      <c r="EC443">
        <f t="shared" si="356"/>
        <v>5.2425869944999839</v>
      </c>
      <c r="EF443">
        <v>436</v>
      </c>
      <c r="EG443">
        <v>20.134067681033155</v>
      </c>
      <c r="EH443">
        <v>18.043360735204057</v>
      </c>
      <c r="EJ443">
        <f t="shared" si="357"/>
        <v>1</v>
      </c>
      <c r="EK443">
        <f t="shared" si="358"/>
        <v>0</v>
      </c>
      <c r="EL443">
        <f t="shared" si="359"/>
        <v>2.0907069458290977</v>
      </c>
      <c r="EO443">
        <v>436</v>
      </c>
      <c r="EP443">
        <v>25.529855865490539</v>
      </c>
      <c r="EQ443">
        <v>18.609441719351487</v>
      </c>
      <c r="ES443">
        <f t="shared" si="360"/>
        <v>1</v>
      </c>
      <c r="ET443">
        <f t="shared" si="361"/>
        <v>0</v>
      </c>
      <c r="EU443">
        <f t="shared" si="362"/>
        <v>6.920414146139052</v>
      </c>
    </row>
    <row r="444" spans="1:151" x14ac:dyDescent="0.25">
      <c r="A444">
        <v>437</v>
      </c>
      <c r="B444">
        <v>10.993326219301819</v>
      </c>
      <c r="C444">
        <v>28.835557303785841</v>
      </c>
      <c r="E444">
        <f t="shared" si="363"/>
        <v>0</v>
      </c>
      <c r="F444">
        <f t="shared" si="314"/>
        <v>1</v>
      </c>
      <c r="G444">
        <f t="shared" si="364"/>
        <v>17.84223108448402</v>
      </c>
      <c r="J444">
        <v>437</v>
      </c>
      <c r="K444">
        <v>18.141854485947526</v>
      </c>
      <c r="L444">
        <v>21.799629152562346</v>
      </c>
      <c r="N444">
        <f t="shared" si="315"/>
        <v>0</v>
      </c>
      <c r="O444">
        <f t="shared" si="316"/>
        <v>1</v>
      </c>
      <c r="P444">
        <f t="shared" si="317"/>
        <v>3.6577746666148201</v>
      </c>
      <c r="S444">
        <v>437</v>
      </c>
      <c r="T444">
        <v>18.255502125589842</v>
      </c>
      <c r="U444">
        <v>15.251407073314812</v>
      </c>
      <c r="W444">
        <f t="shared" si="318"/>
        <v>1</v>
      </c>
      <c r="X444">
        <f t="shared" si="319"/>
        <v>0</v>
      </c>
      <c r="Y444">
        <f t="shared" si="320"/>
        <v>3.00409505227503</v>
      </c>
      <c r="AB444">
        <v>437</v>
      </c>
      <c r="AC444">
        <v>16.16184222685877</v>
      </c>
      <c r="AD444">
        <v>18.31238077273796</v>
      </c>
      <c r="AF444">
        <f t="shared" si="321"/>
        <v>0</v>
      </c>
      <c r="AG444">
        <f t="shared" si="322"/>
        <v>1</v>
      </c>
      <c r="AH444">
        <f t="shared" si="323"/>
        <v>2.1505385458791899</v>
      </c>
      <c r="AK444">
        <v>437</v>
      </c>
      <c r="AL444">
        <v>19.7566592587056</v>
      </c>
      <c r="AM444">
        <v>37.226514626967472</v>
      </c>
      <c r="AO444">
        <f t="shared" si="324"/>
        <v>0</v>
      </c>
      <c r="AP444">
        <f t="shared" si="325"/>
        <v>1</v>
      </c>
      <c r="AQ444">
        <f t="shared" si="326"/>
        <v>17.469855368261872</v>
      </c>
      <c r="AT444">
        <v>437</v>
      </c>
      <c r="AU444">
        <v>20.341771286773135</v>
      </c>
      <c r="AV444">
        <v>21.966212331637685</v>
      </c>
      <c r="AX444">
        <f t="shared" si="327"/>
        <v>0</v>
      </c>
      <c r="AY444">
        <f t="shared" si="328"/>
        <v>1</v>
      </c>
      <c r="AZ444">
        <f t="shared" si="329"/>
        <v>1.6244410448645503</v>
      </c>
      <c r="BC444">
        <v>437</v>
      </c>
      <c r="BD444" t="e">
        <v>#N/A</v>
      </c>
      <c r="BE444" t="e">
        <v>#N/A</v>
      </c>
      <c r="BG444" t="e">
        <f t="shared" si="330"/>
        <v>#N/A</v>
      </c>
      <c r="BH444" t="e">
        <f t="shared" si="331"/>
        <v>#N/A</v>
      </c>
      <c r="BI444" t="e">
        <f t="shared" si="332"/>
        <v>#N/A</v>
      </c>
      <c r="BL444">
        <v>437</v>
      </c>
      <c r="BM444">
        <v>28.473999216223579</v>
      </c>
      <c r="BN444">
        <v>8.5719054000872266</v>
      </c>
      <c r="BP444">
        <f t="shared" si="333"/>
        <v>1</v>
      </c>
      <c r="BQ444">
        <f t="shared" si="334"/>
        <v>0</v>
      </c>
      <c r="BR444">
        <f t="shared" si="335"/>
        <v>19.90209381613635</v>
      </c>
      <c r="BU444">
        <v>437</v>
      </c>
      <c r="BV444">
        <v>29.691067488397103</v>
      </c>
      <c r="BW444">
        <v>25.032467133099214</v>
      </c>
      <c r="BY444">
        <f t="shared" si="336"/>
        <v>1</v>
      </c>
      <c r="BZ444">
        <f t="shared" si="337"/>
        <v>0</v>
      </c>
      <c r="CA444">
        <f t="shared" si="338"/>
        <v>4.6586003552978887</v>
      </c>
      <c r="CD444">
        <v>437</v>
      </c>
      <c r="CE444">
        <v>19.654827335138101</v>
      </c>
      <c r="CF444">
        <v>30.919577749890081</v>
      </c>
      <c r="CH444">
        <f t="shared" si="339"/>
        <v>0</v>
      </c>
      <c r="CI444">
        <f t="shared" si="340"/>
        <v>1</v>
      </c>
      <c r="CJ444">
        <f t="shared" si="341"/>
        <v>11.26475041475198</v>
      </c>
      <c r="CM444">
        <v>437</v>
      </c>
      <c r="CN444">
        <v>21.866486617241502</v>
      </c>
      <c r="CO444">
        <v>33.77845105154055</v>
      </c>
      <c r="CQ444">
        <f t="shared" si="342"/>
        <v>0</v>
      </c>
      <c r="CR444">
        <f t="shared" si="343"/>
        <v>1</v>
      </c>
      <c r="CS444">
        <f t="shared" si="344"/>
        <v>11.911964434299048</v>
      </c>
      <c r="CV444">
        <v>437</v>
      </c>
      <c r="CW444">
        <v>25.855375799293146</v>
      </c>
      <c r="CX444">
        <v>19.431484525275568</v>
      </c>
      <c r="CZ444">
        <f t="shared" si="345"/>
        <v>1</v>
      </c>
      <c r="DA444">
        <f t="shared" si="346"/>
        <v>0</v>
      </c>
      <c r="DB444">
        <f t="shared" si="347"/>
        <v>6.4238912740175778</v>
      </c>
      <c r="DE444">
        <v>437</v>
      </c>
      <c r="DF444">
        <v>25.446591635739246</v>
      </c>
      <c r="DG444">
        <v>14.95940678213114</v>
      </c>
      <c r="DI444">
        <f t="shared" si="348"/>
        <v>1</v>
      </c>
      <c r="DJ444">
        <f t="shared" si="349"/>
        <v>0</v>
      </c>
      <c r="DK444">
        <f t="shared" si="350"/>
        <v>10.487184853608106</v>
      </c>
      <c r="DN444">
        <v>437</v>
      </c>
      <c r="DO444">
        <v>18.649243594033852</v>
      </c>
      <c r="DP444">
        <v>20.997774665834303</v>
      </c>
      <c r="DR444">
        <f t="shared" si="351"/>
        <v>0</v>
      </c>
      <c r="DS444">
        <f t="shared" si="352"/>
        <v>1</v>
      </c>
      <c r="DT444">
        <f t="shared" si="353"/>
        <v>2.3485310718004513</v>
      </c>
      <c r="DW444">
        <v>437</v>
      </c>
      <c r="DX444">
        <v>19.577476697419094</v>
      </c>
      <c r="DY444">
        <v>10.029344982445913</v>
      </c>
      <c r="EA444">
        <f t="shared" si="354"/>
        <v>1</v>
      </c>
      <c r="EB444">
        <f t="shared" si="355"/>
        <v>0</v>
      </c>
      <c r="EC444">
        <f t="shared" si="356"/>
        <v>9.5481317149731808</v>
      </c>
      <c r="EF444">
        <v>437</v>
      </c>
      <c r="EG444">
        <v>16.016180773121661</v>
      </c>
      <c r="EH444">
        <v>17.821304211611199</v>
      </c>
      <c r="EJ444">
        <f t="shared" si="357"/>
        <v>0</v>
      </c>
      <c r="EK444">
        <f t="shared" si="358"/>
        <v>1</v>
      </c>
      <c r="EL444">
        <f t="shared" si="359"/>
        <v>1.805123438489538</v>
      </c>
      <c r="EO444">
        <v>437</v>
      </c>
      <c r="EP444">
        <v>23.664216058845444</v>
      </c>
      <c r="EQ444">
        <v>23.850942167816484</v>
      </c>
      <c r="ES444">
        <f t="shared" si="360"/>
        <v>0</v>
      </c>
      <c r="ET444">
        <f t="shared" si="361"/>
        <v>1</v>
      </c>
      <c r="EU444">
        <f t="shared" si="362"/>
        <v>0.18672610897104036</v>
      </c>
    </row>
    <row r="445" spans="1:151" x14ac:dyDescent="0.25">
      <c r="A445">
        <v>438</v>
      </c>
      <c r="B445">
        <v>12.368038431941219</v>
      </c>
      <c r="C445">
        <v>22.631743863076217</v>
      </c>
      <c r="E445">
        <f t="shared" si="363"/>
        <v>0</v>
      </c>
      <c r="F445">
        <f t="shared" si="314"/>
        <v>1</v>
      </c>
      <c r="G445">
        <f t="shared" si="364"/>
        <v>10.263705431134998</v>
      </c>
      <c r="J445">
        <v>438</v>
      </c>
      <c r="K445">
        <v>26.109112199405835</v>
      </c>
      <c r="L445">
        <v>24.06352383238757</v>
      </c>
      <c r="N445">
        <f t="shared" si="315"/>
        <v>1</v>
      </c>
      <c r="O445">
        <f t="shared" si="316"/>
        <v>0</v>
      </c>
      <c r="P445">
        <f t="shared" si="317"/>
        <v>2.0455883670182651</v>
      </c>
      <c r="S445">
        <v>438</v>
      </c>
      <c r="T445">
        <v>21.451992473328602</v>
      </c>
      <c r="U445">
        <v>25.75308822095344</v>
      </c>
      <c r="W445">
        <f t="shared" si="318"/>
        <v>0</v>
      </c>
      <c r="X445">
        <f t="shared" si="319"/>
        <v>1</v>
      </c>
      <c r="Y445">
        <f t="shared" si="320"/>
        <v>4.3010957476248386</v>
      </c>
      <c r="AB445">
        <v>438</v>
      </c>
      <c r="AC445">
        <v>35.782705590595221</v>
      </c>
      <c r="AD445">
        <v>17.778401019962644</v>
      </c>
      <c r="AF445">
        <f t="shared" si="321"/>
        <v>1</v>
      </c>
      <c r="AG445">
        <f t="shared" si="322"/>
        <v>0</v>
      </c>
      <c r="AH445">
        <f t="shared" si="323"/>
        <v>18.004304570632577</v>
      </c>
      <c r="AK445">
        <v>438</v>
      </c>
      <c r="AL445">
        <v>27.931686236981601</v>
      </c>
      <c r="AM445">
        <v>27.337569066840235</v>
      </c>
      <c r="AO445">
        <f t="shared" si="324"/>
        <v>1</v>
      </c>
      <c r="AP445">
        <f t="shared" si="325"/>
        <v>0</v>
      </c>
      <c r="AQ445">
        <f t="shared" si="326"/>
        <v>0.59411717014136656</v>
      </c>
      <c r="AT445">
        <v>438</v>
      </c>
      <c r="AU445">
        <v>18.629927041008632</v>
      </c>
      <c r="AV445">
        <v>20.47918320118719</v>
      </c>
      <c r="AX445">
        <f t="shared" si="327"/>
        <v>0</v>
      </c>
      <c r="AY445">
        <f t="shared" si="328"/>
        <v>1</v>
      </c>
      <c r="AZ445">
        <f t="shared" si="329"/>
        <v>1.8492561601785589</v>
      </c>
      <c r="BC445">
        <v>438</v>
      </c>
      <c r="BD445" t="e">
        <v>#N/A</v>
      </c>
      <c r="BE445" t="e">
        <v>#N/A</v>
      </c>
      <c r="BG445" t="e">
        <f t="shared" si="330"/>
        <v>#N/A</v>
      </c>
      <c r="BH445" t="e">
        <f t="shared" si="331"/>
        <v>#N/A</v>
      </c>
      <c r="BI445" t="e">
        <f t="shared" si="332"/>
        <v>#N/A</v>
      </c>
      <c r="BL445">
        <v>438</v>
      </c>
      <c r="BM445">
        <v>12.429198804282262</v>
      </c>
      <c r="BN445">
        <v>12.209563877441298</v>
      </c>
      <c r="BP445">
        <f t="shared" si="333"/>
        <v>1</v>
      </c>
      <c r="BQ445">
        <f t="shared" si="334"/>
        <v>0</v>
      </c>
      <c r="BR445">
        <f t="shared" si="335"/>
        <v>0.21963492684096408</v>
      </c>
      <c r="BU445">
        <v>438</v>
      </c>
      <c r="BV445">
        <v>13.847711183290318</v>
      </c>
      <c r="BW445">
        <v>13.487563438749834</v>
      </c>
      <c r="BY445">
        <f t="shared" si="336"/>
        <v>1</v>
      </c>
      <c r="BZ445">
        <f t="shared" si="337"/>
        <v>0</v>
      </c>
      <c r="CA445">
        <f t="shared" si="338"/>
        <v>0.36014774454048393</v>
      </c>
      <c r="CD445">
        <v>438</v>
      </c>
      <c r="CE445">
        <v>25.028313199940065</v>
      </c>
      <c r="CF445">
        <v>23.311199760231077</v>
      </c>
      <c r="CH445">
        <f t="shared" si="339"/>
        <v>1</v>
      </c>
      <c r="CI445">
        <f t="shared" si="340"/>
        <v>0</v>
      </c>
      <c r="CJ445">
        <f t="shared" si="341"/>
        <v>1.7171134397089887</v>
      </c>
      <c r="CM445">
        <v>438</v>
      </c>
      <c r="CN445">
        <v>24.482975783921784</v>
      </c>
      <c r="CO445">
        <v>33.065286390303363</v>
      </c>
      <c r="CQ445">
        <f t="shared" si="342"/>
        <v>0</v>
      </c>
      <c r="CR445">
        <f t="shared" si="343"/>
        <v>1</v>
      </c>
      <c r="CS445">
        <f t="shared" si="344"/>
        <v>8.5823106063815793</v>
      </c>
      <c r="CV445">
        <v>438</v>
      </c>
      <c r="CW445">
        <v>23.748739465555758</v>
      </c>
      <c r="CX445">
        <v>17.365583614921597</v>
      </c>
      <c r="CZ445">
        <f t="shared" si="345"/>
        <v>1</v>
      </c>
      <c r="DA445">
        <f t="shared" si="346"/>
        <v>0</v>
      </c>
      <c r="DB445">
        <f t="shared" si="347"/>
        <v>6.3831558506341608</v>
      </c>
      <c r="DE445">
        <v>438</v>
      </c>
      <c r="DF445">
        <v>10.271305134555067</v>
      </c>
      <c r="DG445">
        <v>24.953952124874125</v>
      </c>
      <c r="DI445">
        <f t="shared" si="348"/>
        <v>0</v>
      </c>
      <c r="DJ445">
        <f t="shared" si="349"/>
        <v>1</v>
      </c>
      <c r="DK445">
        <f t="shared" si="350"/>
        <v>14.682646990319057</v>
      </c>
      <c r="DN445">
        <v>438</v>
      </c>
      <c r="DO445">
        <v>24.41439338033183</v>
      </c>
      <c r="DP445">
        <v>23.3600933768823</v>
      </c>
      <c r="DR445">
        <f t="shared" si="351"/>
        <v>1</v>
      </c>
      <c r="DS445">
        <f t="shared" si="352"/>
        <v>0</v>
      </c>
      <c r="DT445">
        <f t="shared" si="353"/>
        <v>1.05430000344953</v>
      </c>
      <c r="DW445">
        <v>438</v>
      </c>
      <c r="DX445">
        <v>16.975625586851493</v>
      </c>
      <c r="DY445">
        <v>25.907961321264953</v>
      </c>
      <c r="EA445">
        <f t="shared" si="354"/>
        <v>0</v>
      </c>
      <c r="EB445">
        <f t="shared" si="355"/>
        <v>1</v>
      </c>
      <c r="EC445">
        <f t="shared" si="356"/>
        <v>8.93233573441346</v>
      </c>
      <c r="EF445">
        <v>438</v>
      </c>
      <c r="EG445">
        <v>21.475487400131684</v>
      </c>
      <c r="EH445">
        <v>13.747644053859361</v>
      </c>
      <c r="EJ445">
        <f t="shared" si="357"/>
        <v>1</v>
      </c>
      <c r="EK445">
        <f t="shared" si="358"/>
        <v>0</v>
      </c>
      <c r="EL445">
        <f t="shared" si="359"/>
        <v>7.7278433462723228</v>
      </c>
      <c r="EO445">
        <v>438</v>
      </c>
      <c r="EP445">
        <v>24.894694654590214</v>
      </c>
      <c r="EQ445">
        <v>34.463255299563095</v>
      </c>
      <c r="ES445">
        <f t="shared" si="360"/>
        <v>0</v>
      </c>
      <c r="ET445">
        <f t="shared" si="361"/>
        <v>1</v>
      </c>
      <c r="EU445">
        <f t="shared" si="362"/>
        <v>9.5685606449728802</v>
      </c>
    </row>
    <row r="446" spans="1:151" x14ac:dyDescent="0.25">
      <c r="A446">
        <v>439</v>
      </c>
      <c r="B446">
        <v>12.033997157572557</v>
      </c>
      <c r="C446">
        <v>32.894395218042007</v>
      </c>
      <c r="E446">
        <f t="shared" si="363"/>
        <v>0</v>
      </c>
      <c r="F446">
        <f t="shared" si="314"/>
        <v>1</v>
      </c>
      <c r="G446">
        <f t="shared" si="364"/>
        <v>20.86039806046945</v>
      </c>
      <c r="J446">
        <v>439</v>
      </c>
      <c r="K446">
        <v>17.124457476467512</v>
      </c>
      <c r="L446">
        <v>20.134037533446634</v>
      </c>
      <c r="N446">
        <f t="shared" si="315"/>
        <v>0</v>
      </c>
      <c r="O446">
        <f t="shared" si="316"/>
        <v>1</v>
      </c>
      <c r="P446">
        <f t="shared" si="317"/>
        <v>3.0095800569791216</v>
      </c>
      <c r="S446">
        <v>439</v>
      </c>
      <c r="T446">
        <v>18.860048295440507</v>
      </c>
      <c r="U446">
        <v>40.307051574635501</v>
      </c>
      <c r="W446">
        <f t="shared" si="318"/>
        <v>0</v>
      </c>
      <c r="X446">
        <f t="shared" si="319"/>
        <v>1</v>
      </c>
      <c r="Y446">
        <f t="shared" si="320"/>
        <v>21.447003279194995</v>
      </c>
      <c r="AB446">
        <v>439</v>
      </c>
      <c r="AC446">
        <v>19.61415016968478</v>
      </c>
      <c r="AD446">
        <v>18.570212579059749</v>
      </c>
      <c r="AF446">
        <f t="shared" si="321"/>
        <v>1</v>
      </c>
      <c r="AG446">
        <f t="shared" si="322"/>
        <v>0</v>
      </c>
      <c r="AH446">
        <f t="shared" si="323"/>
        <v>1.0439375906250312</v>
      </c>
      <c r="AK446">
        <v>439</v>
      </c>
      <c r="AL446">
        <v>24.959247756772616</v>
      </c>
      <c r="AM446">
        <v>28.974480413274332</v>
      </c>
      <c r="AO446">
        <f t="shared" si="324"/>
        <v>0</v>
      </c>
      <c r="AP446">
        <f t="shared" si="325"/>
        <v>1</v>
      </c>
      <c r="AQ446">
        <f t="shared" si="326"/>
        <v>4.0152326565017162</v>
      </c>
      <c r="AT446">
        <v>439</v>
      </c>
      <c r="AU446">
        <v>14.349798115506271</v>
      </c>
      <c r="AV446">
        <v>17.112517306842406</v>
      </c>
      <c r="AX446">
        <f t="shared" si="327"/>
        <v>0</v>
      </c>
      <c r="AY446">
        <f t="shared" si="328"/>
        <v>1</v>
      </c>
      <c r="AZ446">
        <f t="shared" si="329"/>
        <v>2.7627191913361351</v>
      </c>
      <c r="BC446">
        <v>439</v>
      </c>
      <c r="BD446" t="e">
        <v>#N/A</v>
      </c>
      <c r="BE446" t="e">
        <v>#N/A</v>
      </c>
      <c r="BG446" t="e">
        <f t="shared" si="330"/>
        <v>#N/A</v>
      </c>
      <c r="BH446" t="e">
        <f t="shared" si="331"/>
        <v>#N/A</v>
      </c>
      <c r="BI446" t="e">
        <f t="shared" si="332"/>
        <v>#N/A</v>
      </c>
      <c r="BL446">
        <v>439</v>
      </c>
      <c r="BM446">
        <v>26.405071332353423</v>
      </c>
      <c r="BN446">
        <v>13.408897355093718</v>
      </c>
      <c r="BP446">
        <f t="shared" si="333"/>
        <v>1</v>
      </c>
      <c r="BQ446">
        <f t="shared" si="334"/>
        <v>0</v>
      </c>
      <c r="BR446">
        <f t="shared" si="335"/>
        <v>12.996173977259705</v>
      </c>
      <c r="BU446">
        <v>439</v>
      </c>
      <c r="BV446">
        <v>11.804021928612173</v>
      </c>
      <c r="BW446">
        <v>26.095233241072989</v>
      </c>
      <c r="BY446">
        <f t="shared" si="336"/>
        <v>0</v>
      </c>
      <c r="BZ446">
        <f t="shared" si="337"/>
        <v>1</v>
      </c>
      <c r="CA446">
        <f t="shared" si="338"/>
        <v>14.291211312460817</v>
      </c>
      <c r="CD446">
        <v>439</v>
      </c>
      <c r="CE446">
        <v>29.449833037553041</v>
      </c>
      <c r="CF446">
        <v>28.643282200523753</v>
      </c>
      <c r="CH446">
        <f t="shared" si="339"/>
        <v>1</v>
      </c>
      <c r="CI446">
        <f t="shared" si="340"/>
        <v>0</v>
      </c>
      <c r="CJ446">
        <f t="shared" si="341"/>
        <v>0.8065508370292882</v>
      </c>
      <c r="CM446">
        <v>439</v>
      </c>
      <c r="CN446">
        <v>22.807416080097969</v>
      </c>
      <c r="CO446">
        <v>19.014383689381962</v>
      </c>
      <c r="CQ446">
        <f t="shared" si="342"/>
        <v>1</v>
      </c>
      <c r="CR446">
        <f t="shared" si="343"/>
        <v>0</v>
      </c>
      <c r="CS446">
        <f t="shared" si="344"/>
        <v>3.7930323907160073</v>
      </c>
      <c r="CV446">
        <v>439</v>
      </c>
      <c r="CW446">
        <v>27.543927937788673</v>
      </c>
      <c r="CX446">
        <v>20.294344289276655</v>
      </c>
      <c r="CZ446">
        <f t="shared" si="345"/>
        <v>1</v>
      </c>
      <c r="DA446">
        <f t="shared" si="346"/>
        <v>0</v>
      </c>
      <c r="DB446">
        <f t="shared" si="347"/>
        <v>7.2495836485120186</v>
      </c>
      <c r="DE446">
        <v>439</v>
      </c>
      <c r="DF446">
        <v>16.809126471895411</v>
      </c>
      <c r="DG446">
        <v>26.824378976978597</v>
      </c>
      <c r="DI446">
        <f t="shared" si="348"/>
        <v>0</v>
      </c>
      <c r="DJ446">
        <f t="shared" si="349"/>
        <v>1</v>
      </c>
      <c r="DK446">
        <f t="shared" si="350"/>
        <v>10.015252505083186</v>
      </c>
      <c r="DN446">
        <v>439</v>
      </c>
      <c r="DO446">
        <v>22.338542783274036</v>
      </c>
      <c r="DP446">
        <v>5.4378406432118265</v>
      </c>
      <c r="DR446">
        <f t="shared" si="351"/>
        <v>1</v>
      </c>
      <c r="DS446">
        <f t="shared" si="352"/>
        <v>0</v>
      </c>
      <c r="DT446">
        <f t="shared" si="353"/>
        <v>16.900702140062208</v>
      </c>
      <c r="DW446">
        <v>439</v>
      </c>
      <c r="DX446">
        <v>22.093554114969326</v>
      </c>
      <c r="DY446">
        <v>15.468838660567666</v>
      </c>
      <c r="EA446">
        <f t="shared" si="354"/>
        <v>1</v>
      </c>
      <c r="EB446">
        <f t="shared" si="355"/>
        <v>0</v>
      </c>
      <c r="EC446">
        <f t="shared" si="356"/>
        <v>6.6247154544016595</v>
      </c>
      <c r="EF446">
        <v>439</v>
      </c>
      <c r="EG446">
        <v>18.041147244721046</v>
      </c>
      <c r="EH446">
        <v>14.873227158524061</v>
      </c>
      <c r="EJ446">
        <f t="shared" si="357"/>
        <v>1</v>
      </c>
      <c r="EK446">
        <f t="shared" si="358"/>
        <v>0</v>
      </c>
      <c r="EL446">
        <f t="shared" si="359"/>
        <v>3.1679200861969843</v>
      </c>
      <c r="EO446">
        <v>439</v>
      </c>
      <c r="EP446">
        <v>18.611587800968184</v>
      </c>
      <c r="EQ446">
        <v>29.530584393547013</v>
      </c>
      <c r="ES446">
        <f t="shared" si="360"/>
        <v>0</v>
      </c>
      <c r="ET446">
        <f t="shared" si="361"/>
        <v>1</v>
      </c>
      <c r="EU446">
        <f t="shared" si="362"/>
        <v>10.918996592578829</v>
      </c>
    </row>
    <row r="447" spans="1:151" x14ac:dyDescent="0.25">
      <c r="A447">
        <v>440</v>
      </c>
      <c r="B447">
        <v>12.77635727534442</v>
      </c>
      <c r="C447">
        <v>14.365149535888039</v>
      </c>
      <c r="E447">
        <f t="shared" si="363"/>
        <v>0</v>
      </c>
      <c r="F447">
        <f t="shared" si="314"/>
        <v>1</v>
      </c>
      <c r="G447">
        <f t="shared" si="364"/>
        <v>1.5887922605436184</v>
      </c>
      <c r="J447">
        <v>440</v>
      </c>
      <c r="K447">
        <v>16.351400942088961</v>
      </c>
      <c r="L447">
        <v>18.494261405315687</v>
      </c>
      <c r="N447">
        <f t="shared" si="315"/>
        <v>0</v>
      </c>
      <c r="O447">
        <f t="shared" si="316"/>
        <v>1</v>
      </c>
      <c r="P447">
        <f t="shared" si="317"/>
        <v>2.1428604632267252</v>
      </c>
      <c r="S447">
        <v>440</v>
      </c>
      <c r="T447">
        <v>13.987227614069292</v>
      </c>
      <c r="U447">
        <v>25.328829959171703</v>
      </c>
      <c r="W447">
        <f t="shared" si="318"/>
        <v>0</v>
      </c>
      <c r="X447">
        <f t="shared" si="319"/>
        <v>1</v>
      </c>
      <c r="Y447">
        <f t="shared" si="320"/>
        <v>11.341602345102411</v>
      </c>
      <c r="AB447">
        <v>440</v>
      </c>
      <c r="AC447">
        <v>13.756745950071226</v>
      </c>
      <c r="AD447">
        <v>19.308870193513361</v>
      </c>
      <c r="AF447">
        <f t="shared" si="321"/>
        <v>0</v>
      </c>
      <c r="AG447">
        <f t="shared" si="322"/>
        <v>1</v>
      </c>
      <c r="AH447">
        <f t="shared" si="323"/>
        <v>5.552124243442135</v>
      </c>
      <c r="AK447">
        <v>440</v>
      </c>
      <c r="AL447">
        <v>14.686839886161636</v>
      </c>
      <c r="AM447">
        <v>24.026571295484672</v>
      </c>
      <c r="AO447">
        <f t="shared" si="324"/>
        <v>0</v>
      </c>
      <c r="AP447">
        <f t="shared" si="325"/>
        <v>1</v>
      </c>
      <c r="AQ447">
        <f t="shared" si="326"/>
        <v>9.3397314093230364</v>
      </c>
      <c r="AT447">
        <v>440</v>
      </c>
      <c r="AU447">
        <v>16.479795256138289</v>
      </c>
      <c r="AV447">
        <v>26.371683551971827</v>
      </c>
      <c r="AX447">
        <f t="shared" si="327"/>
        <v>0</v>
      </c>
      <c r="AY447">
        <f t="shared" si="328"/>
        <v>1</v>
      </c>
      <c r="AZ447">
        <f t="shared" si="329"/>
        <v>9.8918882958335388</v>
      </c>
      <c r="BC447">
        <v>440</v>
      </c>
      <c r="BD447" t="e">
        <v>#N/A</v>
      </c>
      <c r="BE447" t="e">
        <v>#N/A</v>
      </c>
      <c r="BG447" t="e">
        <f t="shared" si="330"/>
        <v>#N/A</v>
      </c>
      <c r="BH447" t="e">
        <f t="shared" si="331"/>
        <v>#N/A</v>
      </c>
      <c r="BI447" t="e">
        <f t="shared" si="332"/>
        <v>#N/A</v>
      </c>
      <c r="BL447">
        <v>440</v>
      </c>
      <c r="BM447">
        <v>29.849411345522228</v>
      </c>
      <c r="BN447">
        <v>12.805441914811995</v>
      </c>
      <c r="BP447">
        <f t="shared" si="333"/>
        <v>1</v>
      </c>
      <c r="BQ447">
        <f t="shared" si="334"/>
        <v>0</v>
      </c>
      <c r="BR447">
        <f t="shared" si="335"/>
        <v>17.043969430710234</v>
      </c>
      <c r="BU447">
        <v>440</v>
      </c>
      <c r="BV447">
        <v>22.627649819641949</v>
      </c>
      <c r="BW447">
        <v>22.752644136749769</v>
      </c>
      <c r="BY447">
        <f t="shared" si="336"/>
        <v>0</v>
      </c>
      <c r="BZ447">
        <f t="shared" si="337"/>
        <v>1</v>
      </c>
      <c r="CA447">
        <f t="shared" si="338"/>
        <v>0.12499431710782005</v>
      </c>
      <c r="CD447">
        <v>440</v>
      </c>
      <c r="CE447">
        <v>30.38300370216</v>
      </c>
      <c r="CF447">
        <v>9.576609865284901</v>
      </c>
      <c r="CH447">
        <f t="shared" si="339"/>
        <v>1</v>
      </c>
      <c r="CI447">
        <f t="shared" si="340"/>
        <v>0</v>
      </c>
      <c r="CJ447">
        <f t="shared" si="341"/>
        <v>20.806393836875099</v>
      </c>
      <c r="CM447">
        <v>440</v>
      </c>
      <c r="CN447">
        <v>22.097423370708995</v>
      </c>
      <c r="CO447">
        <v>15.062316015717661</v>
      </c>
      <c r="CQ447">
        <f t="shared" si="342"/>
        <v>1</v>
      </c>
      <c r="CR447">
        <f t="shared" si="343"/>
        <v>0</v>
      </c>
      <c r="CS447">
        <f t="shared" si="344"/>
        <v>7.0351073549913341</v>
      </c>
      <c r="CV447">
        <v>440</v>
      </c>
      <c r="CW447">
        <v>27.593547845145764</v>
      </c>
      <c r="CX447">
        <v>15.461958241000966</v>
      </c>
      <c r="CZ447">
        <f t="shared" si="345"/>
        <v>1</v>
      </c>
      <c r="DA447">
        <f t="shared" si="346"/>
        <v>0</v>
      </c>
      <c r="DB447">
        <f t="shared" si="347"/>
        <v>12.131589604144798</v>
      </c>
      <c r="DE447">
        <v>440</v>
      </c>
      <c r="DF447">
        <v>20.451946571009991</v>
      </c>
      <c r="DG447">
        <v>19.502762163602696</v>
      </c>
      <c r="DI447">
        <f t="shared" si="348"/>
        <v>1</v>
      </c>
      <c r="DJ447">
        <f t="shared" si="349"/>
        <v>0</v>
      </c>
      <c r="DK447">
        <f t="shared" si="350"/>
        <v>0.94918440740729437</v>
      </c>
      <c r="DN447">
        <v>440</v>
      </c>
      <c r="DO447">
        <v>21.733345521359986</v>
      </c>
      <c r="DP447">
        <v>25.372489161417086</v>
      </c>
      <c r="DR447">
        <f t="shared" si="351"/>
        <v>0</v>
      </c>
      <c r="DS447">
        <f t="shared" si="352"/>
        <v>1</v>
      </c>
      <c r="DT447">
        <f t="shared" si="353"/>
        <v>3.6391436400570996</v>
      </c>
      <c r="DW447">
        <v>440</v>
      </c>
      <c r="DX447">
        <v>11.099312952195861</v>
      </c>
      <c r="DY447">
        <v>17.111632476625257</v>
      </c>
      <c r="EA447">
        <f t="shared" si="354"/>
        <v>0</v>
      </c>
      <c r="EB447">
        <f t="shared" si="355"/>
        <v>1</v>
      </c>
      <c r="EC447">
        <f t="shared" si="356"/>
        <v>6.0123195244293957</v>
      </c>
      <c r="EF447">
        <v>440</v>
      </c>
      <c r="EG447">
        <v>21.04494574020935</v>
      </c>
      <c r="EH447">
        <v>14.300792865751589</v>
      </c>
      <c r="EJ447">
        <f t="shared" si="357"/>
        <v>1</v>
      </c>
      <c r="EK447">
        <f t="shared" si="358"/>
        <v>0</v>
      </c>
      <c r="EL447">
        <f t="shared" si="359"/>
        <v>6.744152874457761</v>
      </c>
      <c r="EO447">
        <v>440</v>
      </c>
      <c r="EP447">
        <v>23.143574641946014</v>
      </c>
      <c r="EQ447">
        <v>45.383848001018961</v>
      </c>
      <c r="ES447">
        <f t="shared" si="360"/>
        <v>0</v>
      </c>
      <c r="ET447">
        <f t="shared" si="361"/>
        <v>1</v>
      </c>
      <c r="EU447">
        <f t="shared" si="362"/>
        <v>22.240273359072948</v>
      </c>
    </row>
    <row r="448" spans="1:151" x14ac:dyDescent="0.25">
      <c r="A448">
        <v>441</v>
      </c>
      <c r="B448">
        <v>8.7450457546788094</v>
      </c>
      <c r="C448">
        <v>15.908157311173532</v>
      </c>
      <c r="E448">
        <f t="shared" si="363"/>
        <v>0</v>
      </c>
      <c r="F448">
        <f t="shared" si="314"/>
        <v>1</v>
      </c>
      <c r="G448">
        <f t="shared" si="364"/>
        <v>7.163111556494723</v>
      </c>
      <c r="J448">
        <v>441</v>
      </c>
      <c r="K448">
        <v>13.411007989240286</v>
      </c>
      <c r="L448">
        <v>26.250699504477822</v>
      </c>
      <c r="N448">
        <f t="shared" si="315"/>
        <v>0</v>
      </c>
      <c r="O448">
        <f t="shared" si="316"/>
        <v>1</v>
      </c>
      <c r="P448">
        <f t="shared" si="317"/>
        <v>12.839691515237536</v>
      </c>
      <c r="S448">
        <v>441</v>
      </c>
      <c r="T448">
        <v>18.682615359568125</v>
      </c>
      <c r="U448">
        <v>39.917400278262313</v>
      </c>
      <c r="W448">
        <f t="shared" si="318"/>
        <v>0</v>
      </c>
      <c r="X448">
        <f t="shared" si="319"/>
        <v>1</v>
      </c>
      <c r="Y448">
        <f t="shared" si="320"/>
        <v>21.234784918694189</v>
      </c>
      <c r="AB448">
        <v>441</v>
      </c>
      <c r="AC448">
        <v>19.173482169939632</v>
      </c>
      <c r="AD448">
        <v>17.388157634221102</v>
      </c>
      <c r="AF448">
        <f t="shared" si="321"/>
        <v>1</v>
      </c>
      <c r="AG448">
        <f t="shared" si="322"/>
        <v>0</v>
      </c>
      <c r="AH448">
        <f t="shared" si="323"/>
        <v>1.7853245357185301</v>
      </c>
      <c r="AK448">
        <v>441</v>
      </c>
      <c r="AL448">
        <v>21.355765125460543</v>
      </c>
      <c r="AM448">
        <v>40.67365463492019</v>
      </c>
      <c r="AO448">
        <f t="shared" si="324"/>
        <v>0</v>
      </c>
      <c r="AP448">
        <f t="shared" si="325"/>
        <v>1</v>
      </c>
      <c r="AQ448">
        <f t="shared" si="326"/>
        <v>19.317889509459647</v>
      </c>
      <c r="AT448">
        <v>441</v>
      </c>
      <c r="AU448">
        <v>18.067495583863078</v>
      </c>
      <c r="AV448">
        <v>27.665543318151208</v>
      </c>
      <c r="AX448">
        <f t="shared" si="327"/>
        <v>0</v>
      </c>
      <c r="AY448">
        <f t="shared" si="328"/>
        <v>1</v>
      </c>
      <c r="AZ448">
        <f t="shared" si="329"/>
        <v>9.5980477342881301</v>
      </c>
      <c r="BC448">
        <v>441</v>
      </c>
      <c r="BD448" t="e">
        <v>#N/A</v>
      </c>
      <c r="BE448" t="e">
        <v>#N/A</v>
      </c>
      <c r="BG448" t="e">
        <f t="shared" si="330"/>
        <v>#N/A</v>
      </c>
      <c r="BH448" t="e">
        <f t="shared" si="331"/>
        <v>#N/A</v>
      </c>
      <c r="BI448" t="e">
        <f t="shared" si="332"/>
        <v>#N/A</v>
      </c>
      <c r="BL448">
        <v>441</v>
      </c>
      <c r="BM448">
        <v>37.929340560181465</v>
      </c>
      <c r="BN448">
        <v>14.793754797024299</v>
      </c>
      <c r="BP448">
        <f t="shared" si="333"/>
        <v>1</v>
      </c>
      <c r="BQ448">
        <f t="shared" si="334"/>
        <v>0</v>
      </c>
      <c r="BR448">
        <f t="shared" si="335"/>
        <v>23.135585763157167</v>
      </c>
      <c r="BU448">
        <v>441</v>
      </c>
      <c r="BV448">
        <v>30.620807431540911</v>
      </c>
      <c r="BW448">
        <v>16.621677703267871</v>
      </c>
      <c r="BY448">
        <f t="shared" si="336"/>
        <v>1</v>
      </c>
      <c r="BZ448">
        <f t="shared" si="337"/>
        <v>0</v>
      </c>
      <c r="CA448">
        <f t="shared" si="338"/>
        <v>13.99912972827304</v>
      </c>
      <c r="CD448">
        <v>441</v>
      </c>
      <c r="CE448">
        <v>15.669278242419589</v>
      </c>
      <c r="CF448">
        <v>46.893036157156295</v>
      </c>
      <c r="CH448">
        <f t="shared" si="339"/>
        <v>0</v>
      </c>
      <c r="CI448">
        <f t="shared" si="340"/>
        <v>1</v>
      </c>
      <c r="CJ448">
        <f t="shared" si="341"/>
        <v>31.223757914736709</v>
      </c>
      <c r="CM448">
        <v>441</v>
      </c>
      <c r="CN448">
        <v>22.526135872074189</v>
      </c>
      <c r="CO448">
        <v>8.814809665981608</v>
      </c>
      <c r="CQ448">
        <f t="shared" si="342"/>
        <v>1</v>
      </c>
      <c r="CR448">
        <f t="shared" si="343"/>
        <v>0</v>
      </c>
      <c r="CS448">
        <f t="shared" si="344"/>
        <v>13.711326206092581</v>
      </c>
      <c r="CV448">
        <v>441</v>
      </c>
      <c r="CW448">
        <v>22.20179851067903</v>
      </c>
      <c r="CX448">
        <v>17.779064937431833</v>
      </c>
      <c r="CZ448">
        <f t="shared" si="345"/>
        <v>1</v>
      </c>
      <c r="DA448">
        <f t="shared" si="346"/>
        <v>0</v>
      </c>
      <c r="DB448">
        <f t="shared" si="347"/>
        <v>4.4227335732471964</v>
      </c>
      <c r="DE448">
        <v>441</v>
      </c>
      <c r="DF448">
        <v>13.927322944134962</v>
      </c>
      <c r="DG448">
        <v>21.858562036093499</v>
      </c>
      <c r="DI448">
        <f t="shared" si="348"/>
        <v>0</v>
      </c>
      <c r="DJ448">
        <f t="shared" si="349"/>
        <v>1</v>
      </c>
      <c r="DK448">
        <f t="shared" si="350"/>
        <v>7.9312390919585365</v>
      </c>
      <c r="DN448">
        <v>441</v>
      </c>
      <c r="DO448">
        <v>20.403701593788718</v>
      </c>
      <c r="DP448">
        <v>20.611386998197837</v>
      </c>
      <c r="DR448">
        <f t="shared" si="351"/>
        <v>0</v>
      </c>
      <c r="DS448">
        <f t="shared" si="352"/>
        <v>1</v>
      </c>
      <c r="DT448">
        <f t="shared" si="353"/>
        <v>0.2076854044091192</v>
      </c>
      <c r="DW448">
        <v>441</v>
      </c>
      <c r="DX448">
        <v>14.619658580347355</v>
      </c>
      <c r="DY448">
        <v>24.704542981791619</v>
      </c>
      <c r="EA448">
        <f t="shared" si="354"/>
        <v>0</v>
      </c>
      <c r="EB448">
        <f t="shared" si="355"/>
        <v>1</v>
      </c>
      <c r="EC448">
        <f t="shared" si="356"/>
        <v>10.084884401444263</v>
      </c>
      <c r="EF448">
        <v>441</v>
      </c>
      <c r="EG448">
        <v>19.805793455320885</v>
      </c>
      <c r="EH448">
        <v>11.894213948074125</v>
      </c>
      <c r="EJ448">
        <f t="shared" si="357"/>
        <v>1</v>
      </c>
      <c r="EK448">
        <f t="shared" si="358"/>
        <v>0</v>
      </c>
      <c r="EL448">
        <f t="shared" si="359"/>
        <v>7.9115795072467598</v>
      </c>
      <c r="EO448">
        <v>441</v>
      </c>
      <c r="EP448">
        <v>24.874913641839402</v>
      </c>
      <c r="EQ448">
        <v>31.365230905220148</v>
      </c>
      <c r="ES448">
        <f t="shared" si="360"/>
        <v>0</v>
      </c>
      <c r="ET448">
        <f t="shared" si="361"/>
        <v>1</v>
      </c>
      <c r="EU448">
        <f t="shared" si="362"/>
        <v>6.4903172633807458</v>
      </c>
    </row>
    <row r="449" spans="1:151" x14ac:dyDescent="0.25">
      <c r="A449">
        <v>442</v>
      </c>
      <c r="B449">
        <v>14.624589471914147</v>
      </c>
      <c r="C449">
        <v>26.173838125876589</v>
      </c>
      <c r="E449">
        <f t="shared" si="363"/>
        <v>0</v>
      </c>
      <c r="F449">
        <f t="shared" si="314"/>
        <v>1</v>
      </c>
      <c r="G449">
        <f t="shared" si="364"/>
        <v>11.549248653962442</v>
      </c>
      <c r="J449">
        <v>442</v>
      </c>
      <c r="K449">
        <v>14.063264571341342</v>
      </c>
      <c r="L449">
        <v>28.955885456712764</v>
      </c>
      <c r="N449">
        <f t="shared" si="315"/>
        <v>0</v>
      </c>
      <c r="O449">
        <f t="shared" si="316"/>
        <v>1</v>
      </c>
      <c r="P449">
        <f t="shared" si="317"/>
        <v>14.892620885371421</v>
      </c>
      <c r="S449">
        <v>442</v>
      </c>
      <c r="T449">
        <v>12.986795895036817</v>
      </c>
      <c r="U449">
        <v>15.221811840792025</v>
      </c>
      <c r="W449">
        <f t="shared" si="318"/>
        <v>0</v>
      </c>
      <c r="X449">
        <f t="shared" si="319"/>
        <v>1</v>
      </c>
      <c r="Y449">
        <f t="shared" si="320"/>
        <v>2.2350159457552081</v>
      </c>
      <c r="AB449">
        <v>442</v>
      </c>
      <c r="AC449">
        <v>26.145175792492971</v>
      </c>
      <c r="AD449">
        <v>16.349533500923691</v>
      </c>
      <c r="AF449">
        <f t="shared" si="321"/>
        <v>1</v>
      </c>
      <c r="AG449">
        <f t="shared" si="322"/>
        <v>0</v>
      </c>
      <c r="AH449">
        <f t="shared" si="323"/>
        <v>9.7956422915692798</v>
      </c>
      <c r="AK449">
        <v>442</v>
      </c>
      <c r="AL449">
        <v>23.505604982247519</v>
      </c>
      <c r="AM449">
        <v>22.283792287775231</v>
      </c>
      <c r="AO449">
        <f t="shared" si="324"/>
        <v>1</v>
      </c>
      <c r="AP449">
        <f t="shared" si="325"/>
        <v>0</v>
      </c>
      <c r="AQ449">
        <f t="shared" si="326"/>
        <v>1.2218126944722876</v>
      </c>
      <c r="AT449">
        <v>442</v>
      </c>
      <c r="AU449">
        <v>19.08909063183431</v>
      </c>
      <c r="AV449">
        <v>34.726969442743318</v>
      </c>
      <c r="AX449">
        <f t="shared" si="327"/>
        <v>0</v>
      </c>
      <c r="AY449">
        <f t="shared" si="328"/>
        <v>1</v>
      </c>
      <c r="AZ449">
        <f t="shared" si="329"/>
        <v>15.637878810909008</v>
      </c>
      <c r="BC449">
        <v>442</v>
      </c>
      <c r="BD449" t="e">
        <v>#N/A</v>
      </c>
      <c r="BE449" t="e">
        <v>#N/A</v>
      </c>
      <c r="BG449" t="e">
        <f t="shared" si="330"/>
        <v>#N/A</v>
      </c>
      <c r="BH449" t="e">
        <f t="shared" si="331"/>
        <v>#N/A</v>
      </c>
      <c r="BI449" t="e">
        <f t="shared" si="332"/>
        <v>#N/A</v>
      </c>
      <c r="BL449">
        <v>442</v>
      </c>
      <c r="BM449">
        <v>25.82363520340941</v>
      </c>
      <c r="BN449">
        <v>12.883883801431798</v>
      </c>
      <c r="BP449">
        <f t="shared" si="333"/>
        <v>1</v>
      </c>
      <c r="BQ449">
        <f t="shared" si="334"/>
        <v>0</v>
      </c>
      <c r="BR449">
        <f t="shared" si="335"/>
        <v>12.939751401977611</v>
      </c>
      <c r="BU449">
        <v>442</v>
      </c>
      <c r="BV449">
        <v>27.521550747356549</v>
      </c>
      <c r="BW449">
        <v>18.643162708532877</v>
      </c>
      <c r="BY449">
        <f t="shared" si="336"/>
        <v>1</v>
      </c>
      <c r="BZ449">
        <f t="shared" si="337"/>
        <v>0</v>
      </c>
      <c r="CA449">
        <f t="shared" si="338"/>
        <v>8.8783880388236724</v>
      </c>
      <c r="CD449">
        <v>442</v>
      </c>
      <c r="CE449">
        <v>28.818001638017876</v>
      </c>
      <c r="CF449">
        <v>13.343610259563468</v>
      </c>
      <c r="CH449">
        <f t="shared" si="339"/>
        <v>1</v>
      </c>
      <c r="CI449">
        <f t="shared" si="340"/>
        <v>0</v>
      </c>
      <c r="CJ449">
        <f t="shared" si="341"/>
        <v>15.474391378454408</v>
      </c>
      <c r="CM449">
        <v>442</v>
      </c>
      <c r="CN449">
        <v>19.989158837848791</v>
      </c>
      <c r="CO449">
        <v>16.550517737644299</v>
      </c>
      <c r="CQ449">
        <f t="shared" si="342"/>
        <v>1</v>
      </c>
      <c r="CR449">
        <f t="shared" si="343"/>
        <v>0</v>
      </c>
      <c r="CS449">
        <f t="shared" si="344"/>
        <v>3.4386411002044923</v>
      </c>
      <c r="CV449">
        <v>442</v>
      </c>
      <c r="CW449">
        <v>25.854015383371927</v>
      </c>
      <c r="CX449">
        <v>14.918550203503079</v>
      </c>
      <c r="CZ449">
        <f t="shared" si="345"/>
        <v>1</v>
      </c>
      <c r="DA449">
        <f t="shared" si="346"/>
        <v>0</v>
      </c>
      <c r="DB449">
        <f t="shared" si="347"/>
        <v>10.935465179868848</v>
      </c>
      <c r="DE449">
        <v>442</v>
      </c>
      <c r="DF449">
        <v>19.186373792422987</v>
      </c>
      <c r="DG449">
        <v>32.602093343236504</v>
      </c>
      <c r="DI449">
        <f t="shared" si="348"/>
        <v>0</v>
      </c>
      <c r="DJ449">
        <f t="shared" si="349"/>
        <v>1</v>
      </c>
      <c r="DK449">
        <f t="shared" si="350"/>
        <v>13.415719550813517</v>
      </c>
      <c r="DN449">
        <v>442</v>
      </c>
      <c r="DO449">
        <v>23.839922019493894</v>
      </c>
      <c r="DP449">
        <v>13.45554886952918</v>
      </c>
      <c r="DR449">
        <f t="shared" si="351"/>
        <v>1</v>
      </c>
      <c r="DS449">
        <f t="shared" si="352"/>
        <v>0</v>
      </c>
      <c r="DT449">
        <f t="shared" si="353"/>
        <v>10.384373149964715</v>
      </c>
      <c r="DW449">
        <v>442</v>
      </c>
      <c r="DX449">
        <v>4.2441798219277338</v>
      </c>
      <c r="DY449">
        <v>18.091646653271589</v>
      </c>
      <c r="EA449">
        <f t="shared" si="354"/>
        <v>0</v>
      </c>
      <c r="EB449">
        <f t="shared" si="355"/>
        <v>1</v>
      </c>
      <c r="EC449">
        <f t="shared" si="356"/>
        <v>13.847466831343855</v>
      </c>
      <c r="EF449">
        <v>442</v>
      </c>
      <c r="EG449">
        <v>18.011854130921762</v>
      </c>
      <c r="EH449">
        <v>15.779928326705534</v>
      </c>
      <c r="EJ449">
        <f t="shared" si="357"/>
        <v>1</v>
      </c>
      <c r="EK449">
        <f t="shared" si="358"/>
        <v>0</v>
      </c>
      <c r="EL449">
        <f t="shared" si="359"/>
        <v>2.2319258042162282</v>
      </c>
      <c r="EO449">
        <v>442</v>
      </c>
      <c r="EP449">
        <v>26.997945641475148</v>
      </c>
      <c r="EQ449">
        <v>25.756923274952342</v>
      </c>
      <c r="ES449">
        <f t="shared" si="360"/>
        <v>1</v>
      </c>
      <c r="ET449">
        <f t="shared" si="361"/>
        <v>0</v>
      </c>
      <c r="EU449">
        <f t="shared" si="362"/>
        <v>1.241022366522806</v>
      </c>
    </row>
    <row r="450" spans="1:151" x14ac:dyDescent="0.25">
      <c r="A450">
        <v>443</v>
      </c>
      <c r="B450">
        <v>8.8384031814669672</v>
      </c>
      <c r="C450">
        <v>25.658430763920517</v>
      </c>
      <c r="E450">
        <f t="shared" si="363"/>
        <v>0</v>
      </c>
      <c r="F450">
        <f t="shared" si="314"/>
        <v>1</v>
      </c>
      <c r="G450">
        <f t="shared" si="364"/>
        <v>16.820027582453548</v>
      </c>
      <c r="J450">
        <v>443</v>
      </c>
      <c r="K450">
        <v>35.393833793956475</v>
      </c>
      <c r="L450">
        <v>25.388282318771658</v>
      </c>
      <c r="N450">
        <f t="shared" si="315"/>
        <v>1</v>
      </c>
      <c r="O450">
        <f t="shared" si="316"/>
        <v>0</v>
      </c>
      <c r="P450">
        <f t="shared" si="317"/>
        <v>10.005551475184816</v>
      </c>
      <c r="S450">
        <v>443</v>
      </c>
      <c r="T450">
        <v>18.401551692222654</v>
      </c>
      <c r="U450">
        <v>22.823061014859523</v>
      </c>
      <c r="W450">
        <f t="shared" si="318"/>
        <v>0</v>
      </c>
      <c r="X450">
        <f t="shared" si="319"/>
        <v>1</v>
      </c>
      <c r="Y450">
        <f t="shared" si="320"/>
        <v>4.4215093226368687</v>
      </c>
      <c r="AB450">
        <v>443</v>
      </c>
      <c r="AC450">
        <v>19.479906407706423</v>
      </c>
      <c r="AD450">
        <v>18.140001107932122</v>
      </c>
      <c r="AF450">
        <f t="shared" si="321"/>
        <v>1</v>
      </c>
      <c r="AG450">
        <f t="shared" si="322"/>
        <v>0</v>
      </c>
      <c r="AH450">
        <f t="shared" si="323"/>
        <v>1.3399052997743013</v>
      </c>
      <c r="AK450">
        <v>443</v>
      </c>
      <c r="AL450">
        <v>12.940170549669233</v>
      </c>
      <c r="AM450">
        <v>34.461146852109536</v>
      </c>
      <c r="AO450">
        <f t="shared" si="324"/>
        <v>0</v>
      </c>
      <c r="AP450">
        <f t="shared" si="325"/>
        <v>1</v>
      </c>
      <c r="AQ450">
        <f t="shared" si="326"/>
        <v>21.520976302440303</v>
      </c>
      <c r="AT450">
        <v>443</v>
      </c>
      <c r="AU450">
        <v>25.357302560943744</v>
      </c>
      <c r="AV450">
        <v>25.889168997772071</v>
      </c>
      <c r="AX450">
        <f t="shared" si="327"/>
        <v>0</v>
      </c>
      <c r="AY450">
        <f t="shared" si="328"/>
        <v>1</v>
      </c>
      <c r="AZ450">
        <f t="shared" si="329"/>
        <v>0.53186643682832724</v>
      </c>
      <c r="BC450">
        <v>443</v>
      </c>
      <c r="BD450" t="e">
        <v>#N/A</v>
      </c>
      <c r="BE450" t="e">
        <v>#N/A</v>
      </c>
      <c r="BG450" t="e">
        <f t="shared" si="330"/>
        <v>#N/A</v>
      </c>
      <c r="BH450" t="e">
        <f t="shared" si="331"/>
        <v>#N/A</v>
      </c>
      <c r="BI450" t="e">
        <f t="shared" si="332"/>
        <v>#N/A</v>
      </c>
      <c r="BL450">
        <v>443</v>
      </c>
      <c r="BM450">
        <v>25.257285733149999</v>
      </c>
      <c r="BN450">
        <v>13.609147766147139</v>
      </c>
      <c r="BP450">
        <f t="shared" si="333"/>
        <v>1</v>
      </c>
      <c r="BQ450">
        <f t="shared" si="334"/>
        <v>0</v>
      </c>
      <c r="BR450">
        <f t="shared" si="335"/>
        <v>11.64813796700286</v>
      </c>
      <c r="BU450">
        <v>443</v>
      </c>
      <c r="BV450">
        <v>32.126994383241311</v>
      </c>
      <c r="BW450">
        <v>20.518802753786403</v>
      </c>
      <c r="BY450">
        <f t="shared" si="336"/>
        <v>1</v>
      </c>
      <c r="BZ450">
        <f t="shared" si="337"/>
        <v>0</v>
      </c>
      <c r="CA450">
        <f t="shared" si="338"/>
        <v>11.608191629454907</v>
      </c>
      <c r="CD450">
        <v>443</v>
      </c>
      <c r="CE450">
        <v>13.754934684808868</v>
      </c>
      <c r="CF450">
        <v>18.488577613044804</v>
      </c>
      <c r="CH450">
        <f t="shared" si="339"/>
        <v>0</v>
      </c>
      <c r="CI450">
        <f t="shared" si="340"/>
        <v>1</v>
      </c>
      <c r="CJ450">
        <f t="shared" si="341"/>
        <v>4.7336429282359358</v>
      </c>
      <c r="CM450">
        <v>443</v>
      </c>
      <c r="CN450">
        <v>25.187059312192634</v>
      </c>
      <c r="CO450">
        <v>20.940322829365108</v>
      </c>
      <c r="CQ450">
        <f t="shared" si="342"/>
        <v>1</v>
      </c>
      <c r="CR450">
        <f t="shared" si="343"/>
        <v>0</v>
      </c>
      <c r="CS450">
        <f t="shared" si="344"/>
        <v>4.2467364828275258</v>
      </c>
      <c r="CV450">
        <v>443</v>
      </c>
      <c r="CW450">
        <v>25.557558441137829</v>
      </c>
      <c r="CX450">
        <v>18.595312707343851</v>
      </c>
      <c r="CZ450">
        <f t="shared" si="345"/>
        <v>1</v>
      </c>
      <c r="DA450">
        <f t="shared" si="346"/>
        <v>0</v>
      </c>
      <c r="DB450">
        <f t="shared" si="347"/>
        <v>6.9622457337939778</v>
      </c>
      <c r="DE450">
        <v>443</v>
      </c>
      <c r="DF450">
        <v>21.242836527592608</v>
      </c>
      <c r="DG450">
        <v>27.172791546086138</v>
      </c>
      <c r="DI450">
        <f t="shared" si="348"/>
        <v>0</v>
      </c>
      <c r="DJ450">
        <f t="shared" si="349"/>
        <v>1</v>
      </c>
      <c r="DK450">
        <f t="shared" si="350"/>
        <v>5.9299550184935299</v>
      </c>
      <c r="DN450">
        <v>443</v>
      </c>
      <c r="DO450">
        <v>23.618830212269675</v>
      </c>
      <c r="DP450">
        <v>18.982548425148799</v>
      </c>
      <c r="DR450">
        <f t="shared" si="351"/>
        <v>1</v>
      </c>
      <c r="DS450">
        <f t="shared" si="352"/>
        <v>0</v>
      </c>
      <c r="DT450">
        <f t="shared" si="353"/>
        <v>4.6362817871208755</v>
      </c>
      <c r="DW450">
        <v>443</v>
      </c>
      <c r="DX450">
        <v>19.786288759987805</v>
      </c>
      <c r="DY450">
        <v>11.911157951601446</v>
      </c>
      <c r="EA450">
        <f t="shared" si="354"/>
        <v>1</v>
      </c>
      <c r="EB450">
        <f t="shared" si="355"/>
        <v>0</v>
      </c>
      <c r="EC450">
        <f t="shared" si="356"/>
        <v>7.8751308083863591</v>
      </c>
      <c r="EF450">
        <v>443</v>
      </c>
      <c r="EG450">
        <v>18.374544175990284</v>
      </c>
      <c r="EH450">
        <v>16.996552188026051</v>
      </c>
      <c r="EJ450">
        <f t="shared" si="357"/>
        <v>1</v>
      </c>
      <c r="EK450">
        <f t="shared" si="358"/>
        <v>0</v>
      </c>
      <c r="EL450">
        <f t="shared" si="359"/>
        <v>1.3779919879642328</v>
      </c>
      <c r="EO450">
        <v>443</v>
      </c>
      <c r="EP450">
        <v>19.91708232559921</v>
      </c>
      <c r="EQ450">
        <v>12.337847605647683</v>
      </c>
      <c r="ES450">
        <f t="shared" si="360"/>
        <v>1</v>
      </c>
      <c r="ET450">
        <f t="shared" si="361"/>
        <v>0</v>
      </c>
      <c r="EU450">
        <f t="shared" si="362"/>
        <v>7.5792347199515273</v>
      </c>
    </row>
    <row r="451" spans="1:151" x14ac:dyDescent="0.25">
      <c r="A451">
        <v>444</v>
      </c>
      <c r="B451">
        <v>13.135271659766328</v>
      </c>
      <c r="C451">
        <v>18.545275714746822</v>
      </c>
      <c r="E451">
        <f t="shared" si="363"/>
        <v>0</v>
      </c>
      <c r="F451">
        <f t="shared" si="314"/>
        <v>1</v>
      </c>
      <c r="G451">
        <f t="shared" si="364"/>
        <v>5.4100040549804937</v>
      </c>
      <c r="J451">
        <v>444</v>
      </c>
      <c r="K451">
        <v>15.610880167990185</v>
      </c>
      <c r="L451">
        <v>27.046683717408524</v>
      </c>
      <c r="N451">
        <f t="shared" si="315"/>
        <v>0</v>
      </c>
      <c r="O451">
        <f t="shared" si="316"/>
        <v>1</v>
      </c>
      <c r="P451">
        <f t="shared" si="317"/>
        <v>11.435803549418338</v>
      </c>
      <c r="S451">
        <v>444</v>
      </c>
      <c r="T451">
        <v>16.30037626128793</v>
      </c>
      <c r="U451">
        <v>36.131032945835443</v>
      </c>
      <c r="W451">
        <f t="shared" si="318"/>
        <v>0</v>
      </c>
      <c r="X451">
        <f t="shared" si="319"/>
        <v>1</v>
      </c>
      <c r="Y451">
        <f t="shared" si="320"/>
        <v>19.830656684547513</v>
      </c>
      <c r="AB451">
        <v>444</v>
      </c>
      <c r="AC451">
        <v>24.486352177033876</v>
      </c>
      <c r="AD451">
        <v>19.370504378509171</v>
      </c>
      <c r="AF451">
        <f t="shared" si="321"/>
        <v>1</v>
      </c>
      <c r="AG451">
        <f t="shared" si="322"/>
        <v>0</v>
      </c>
      <c r="AH451">
        <f t="shared" si="323"/>
        <v>5.1158477985247046</v>
      </c>
      <c r="AK451">
        <v>444</v>
      </c>
      <c r="AL451">
        <v>22.292557847920722</v>
      </c>
      <c r="AM451">
        <v>48.016070283049238</v>
      </c>
      <c r="AO451">
        <f t="shared" si="324"/>
        <v>0</v>
      </c>
      <c r="AP451">
        <f t="shared" si="325"/>
        <v>1</v>
      </c>
      <c r="AQ451">
        <f t="shared" si="326"/>
        <v>25.723512435128516</v>
      </c>
      <c r="AT451">
        <v>444</v>
      </c>
      <c r="AU451">
        <v>21.829104140805804</v>
      </c>
      <c r="AV451">
        <v>27.589096731356793</v>
      </c>
      <c r="AX451">
        <f t="shared" si="327"/>
        <v>0</v>
      </c>
      <c r="AY451">
        <f t="shared" si="328"/>
        <v>1</v>
      </c>
      <c r="AZ451">
        <f t="shared" si="329"/>
        <v>5.7599925905509899</v>
      </c>
      <c r="BC451">
        <v>444</v>
      </c>
      <c r="BD451" t="e">
        <v>#N/A</v>
      </c>
      <c r="BE451" t="e">
        <v>#N/A</v>
      </c>
      <c r="BG451" t="e">
        <f t="shared" si="330"/>
        <v>#N/A</v>
      </c>
      <c r="BH451" t="e">
        <f t="shared" si="331"/>
        <v>#N/A</v>
      </c>
      <c r="BI451" t="e">
        <f t="shared" si="332"/>
        <v>#N/A</v>
      </c>
      <c r="BL451">
        <v>444</v>
      </c>
      <c r="BM451">
        <v>31.271114304177836</v>
      </c>
      <c r="BN451">
        <v>14.147752191087058</v>
      </c>
      <c r="BP451">
        <f t="shared" si="333"/>
        <v>1</v>
      </c>
      <c r="BQ451">
        <f t="shared" si="334"/>
        <v>0</v>
      </c>
      <c r="BR451">
        <f t="shared" si="335"/>
        <v>17.123362113090778</v>
      </c>
      <c r="BU451">
        <v>444</v>
      </c>
      <c r="BV451">
        <v>15.190434083438035</v>
      </c>
      <c r="BW451">
        <v>17.747786049045679</v>
      </c>
      <c r="BY451">
        <f t="shared" si="336"/>
        <v>0</v>
      </c>
      <c r="BZ451">
        <f t="shared" si="337"/>
        <v>1</v>
      </c>
      <c r="CA451">
        <f t="shared" si="338"/>
        <v>2.5573519656076442</v>
      </c>
      <c r="CD451">
        <v>444</v>
      </c>
      <c r="CE451">
        <v>12.68055576206628</v>
      </c>
      <c r="CF451">
        <v>-3.045784360849126</v>
      </c>
      <c r="CH451">
        <f t="shared" si="339"/>
        <v>1</v>
      </c>
      <c r="CI451">
        <f t="shared" si="340"/>
        <v>0</v>
      </c>
      <c r="CJ451">
        <f t="shared" si="341"/>
        <v>15.726340122915406</v>
      </c>
      <c r="CM451">
        <v>444</v>
      </c>
      <c r="CN451">
        <v>20.828094770994923</v>
      </c>
      <c r="CO451">
        <v>21.305249527802484</v>
      </c>
      <c r="CQ451">
        <f t="shared" si="342"/>
        <v>0</v>
      </c>
      <c r="CR451">
        <f t="shared" si="343"/>
        <v>1</v>
      </c>
      <c r="CS451">
        <f t="shared" si="344"/>
        <v>0.47715475680756114</v>
      </c>
      <c r="CV451">
        <v>444</v>
      </c>
      <c r="CW451">
        <v>22.06733306018295</v>
      </c>
      <c r="CX451">
        <v>17.000054541463534</v>
      </c>
      <c r="CZ451">
        <f t="shared" si="345"/>
        <v>1</v>
      </c>
      <c r="DA451">
        <f t="shared" si="346"/>
        <v>0</v>
      </c>
      <c r="DB451">
        <f t="shared" si="347"/>
        <v>5.0672785187194158</v>
      </c>
      <c r="DE451">
        <v>444</v>
      </c>
      <c r="DF451">
        <v>26.710125662357989</v>
      </c>
      <c r="DG451">
        <v>12.863417467334596</v>
      </c>
      <c r="DI451">
        <f t="shared" si="348"/>
        <v>1</v>
      </c>
      <c r="DJ451">
        <f t="shared" si="349"/>
        <v>0</v>
      </c>
      <c r="DK451">
        <f t="shared" si="350"/>
        <v>13.846708195023393</v>
      </c>
      <c r="DN451">
        <v>444</v>
      </c>
      <c r="DO451">
        <v>22.645924846290388</v>
      </c>
      <c r="DP451">
        <v>23.028851158673735</v>
      </c>
      <c r="DR451">
        <f t="shared" si="351"/>
        <v>0</v>
      </c>
      <c r="DS451">
        <f t="shared" si="352"/>
        <v>1</v>
      </c>
      <c r="DT451">
        <f t="shared" si="353"/>
        <v>0.38292631238334707</v>
      </c>
      <c r="DW451">
        <v>444</v>
      </c>
      <c r="DX451">
        <v>22.527436957716347</v>
      </c>
      <c r="DY451">
        <v>24.71569813475136</v>
      </c>
      <c r="EA451">
        <f t="shared" si="354"/>
        <v>0</v>
      </c>
      <c r="EB451">
        <f t="shared" si="355"/>
        <v>1</v>
      </c>
      <c r="EC451">
        <f t="shared" si="356"/>
        <v>2.1882611770350131</v>
      </c>
      <c r="EF451">
        <v>444</v>
      </c>
      <c r="EG451">
        <v>23.944996953807308</v>
      </c>
      <c r="EH451">
        <v>19.344799101612125</v>
      </c>
      <c r="EJ451">
        <f t="shared" si="357"/>
        <v>1</v>
      </c>
      <c r="EK451">
        <f t="shared" si="358"/>
        <v>0</v>
      </c>
      <c r="EL451">
        <f t="shared" si="359"/>
        <v>4.6001978521951834</v>
      </c>
      <c r="EO451">
        <v>444</v>
      </c>
      <c r="EP451">
        <v>16.919250899019737</v>
      </c>
      <c r="EQ451">
        <v>31.707199378022857</v>
      </c>
      <c r="ES451">
        <f t="shared" si="360"/>
        <v>0</v>
      </c>
      <c r="ET451">
        <f t="shared" si="361"/>
        <v>1</v>
      </c>
      <c r="EU451">
        <f t="shared" si="362"/>
        <v>14.78794847900312</v>
      </c>
    </row>
    <row r="452" spans="1:151" x14ac:dyDescent="0.25">
      <c r="A452">
        <v>445</v>
      </c>
      <c r="B452">
        <v>10.022535275856743</v>
      </c>
      <c r="C452">
        <v>36.34459465879597</v>
      </c>
      <c r="E452">
        <f t="shared" si="363"/>
        <v>0</v>
      </c>
      <c r="F452">
        <f t="shared" si="314"/>
        <v>1</v>
      </c>
      <c r="G452">
        <f t="shared" si="364"/>
        <v>26.322059382939226</v>
      </c>
      <c r="J452">
        <v>445</v>
      </c>
      <c r="K452">
        <v>22.435883554902308</v>
      </c>
      <c r="L452">
        <v>13.437827258096011</v>
      </c>
      <c r="N452">
        <f t="shared" si="315"/>
        <v>1</v>
      </c>
      <c r="O452">
        <f t="shared" si="316"/>
        <v>0</v>
      </c>
      <c r="P452">
        <f t="shared" si="317"/>
        <v>8.9980562968062969</v>
      </c>
      <c r="S452">
        <v>445</v>
      </c>
      <c r="T452">
        <v>19.351932868536835</v>
      </c>
      <c r="U452">
        <v>17.807252025051412</v>
      </c>
      <c r="W452">
        <f t="shared" si="318"/>
        <v>1</v>
      </c>
      <c r="X452">
        <f t="shared" si="319"/>
        <v>0</v>
      </c>
      <c r="Y452">
        <f t="shared" si="320"/>
        <v>1.5446808434854233</v>
      </c>
      <c r="AB452">
        <v>445</v>
      </c>
      <c r="AC452">
        <v>20.77428692916989</v>
      </c>
      <c r="AD452">
        <v>17.420884786701571</v>
      </c>
      <c r="AF452">
        <f t="shared" si="321"/>
        <v>1</v>
      </c>
      <c r="AG452">
        <f t="shared" si="322"/>
        <v>0</v>
      </c>
      <c r="AH452">
        <f t="shared" si="323"/>
        <v>3.3534021424683189</v>
      </c>
      <c r="AK452">
        <v>445</v>
      </c>
      <c r="AL452">
        <v>25.032387838524848</v>
      </c>
      <c r="AM452">
        <v>30.590920487141666</v>
      </c>
      <c r="AO452">
        <f t="shared" si="324"/>
        <v>0</v>
      </c>
      <c r="AP452">
        <f t="shared" si="325"/>
        <v>1</v>
      </c>
      <c r="AQ452">
        <f t="shared" si="326"/>
        <v>5.5585326486168185</v>
      </c>
      <c r="AT452">
        <v>445</v>
      </c>
      <c r="AU452">
        <v>17.311336216157844</v>
      </c>
      <c r="AV452">
        <v>17.660183095783754</v>
      </c>
      <c r="AX452">
        <f t="shared" si="327"/>
        <v>0</v>
      </c>
      <c r="AY452">
        <f t="shared" si="328"/>
        <v>1</v>
      </c>
      <c r="AZ452">
        <f t="shared" si="329"/>
        <v>0.34884687962590988</v>
      </c>
      <c r="BC452">
        <v>445</v>
      </c>
      <c r="BD452" t="e">
        <v>#N/A</v>
      </c>
      <c r="BE452" t="e">
        <v>#N/A</v>
      </c>
      <c r="BG452" t="e">
        <f t="shared" si="330"/>
        <v>#N/A</v>
      </c>
      <c r="BH452" t="e">
        <f t="shared" si="331"/>
        <v>#N/A</v>
      </c>
      <c r="BI452" t="e">
        <f t="shared" si="332"/>
        <v>#N/A</v>
      </c>
      <c r="BL452">
        <v>445</v>
      </c>
      <c r="BM452">
        <v>28.295942684907679</v>
      </c>
      <c r="BN452">
        <v>10.995529190160353</v>
      </c>
      <c r="BP452">
        <f t="shared" si="333"/>
        <v>1</v>
      </c>
      <c r="BQ452">
        <f t="shared" si="334"/>
        <v>0</v>
      </c>
      <c r="BR452">
        <f t="shared" si="335"/>
        <v>17.300413494747325</v>
      </c>
      <c r="BU452">
        <v>445</v>
      </c>
      <c r="BV452">
        <v>23.539624392182759</v>
      </c>
      <c r="BW452">
        <v>19.590663803931189</v>
      </c>
      <c r="BY452">
        <f t="shared" si="336"/>
        <v>1</v>
      </c>
      <c r="BZ452">
        <f t="shared" si="337"/>
        <v>0</v>
      </c>
      <c r="CA452">
        <f t="shared" si="338"/>
        <v>3.9489605882515697</v>
      </c>
      <c r="CD452">
        <v>445</v>
      </c>
      <c r="CE452">
        <v>27.555652822899077</v>
      </c>
      <c r="CF452">
        <v>15.798814378403277</v>
      </c>
      <c r="CH452">
        <f t="shared" si="339"/>
        <v>1</v>
      </c>
      <c r="CI452">
        <f t="shared" si="340"/>
        <v>0</v>
      </c>
      <c r="CJ452">
        <f t="shared" si="341"/>
        <v>11.7568384444958</v>
      </c>
      <c r="CM452">
        <v>445</v>
      </c>
      <c r="CN452">
        <v>20.914966835938628</v>
      </c>
      <c r="CO452">
        <v>18.769113164033172</v>
      </c>
      <c r="CQ452">
        <f t="shared" si="342"/>
        <v>1</v>
      </c>
      <c r="CR452">
        <f t="shared" si="343"/>
        <v>0</v>
      </c>
      <c r="CS452">
        <f t="shared" si="344"/>
        <v>2.1458536719054564</v>
      </c>
      <c r="CV452">
        <v>445</v>
      </c>
      <c r="CW452">
        <v>24.544396602054519</v>
      </c>
      <c r="CX452">
        <v>22.357357791138465</v>
      </c>
      <c r="CZ452">
        <f t="shared" si="345"/>
        <v>1</v>
      </c>
      <c r="DA452">
        <f t="shared" si="346"/>
        <v>0</v>
      </c>
      <c r="DB452">
        <f t="shared" si="347"/>
        <v>2.1870388109160537</v>
      </c>
      <c r="DE452">
        <v>445</v>
      </c>
      <c r="DF452">
        <v>16.081428821507277</v>
      </c>
      <c r="DG452">
        <v>35.065312986108438</v>
      </c>
      <c r="DI452">
        <f t="shared" si="348"/>
        <v>0</v>
      </c>
      <c r="DJ452">
        <f t="shared" si="349"/>
        <v>1</v>
      </c>
      <c r="DK452">
        <f t="shared" si="350"/>
        <v>18.983884164601161</v>
      </c>
      <c r="DN452">
        <v>445</v>
      </c>
      <c r="DO452">
        <v>22.064197632238155</v>
      </c>
      <c r="DP452">
        <v>19.838178483814108</v>
      </c>
      <c r="DR452">
        <f t="shared" si="351"/>
        <v>1</v>
      </c>
      <c r="DS452">
        <f t="shared" si="352"/>
        <v>0</v>
      </c>
      <c r="DT452">
        <f t="shared" si="353"/>
        <v>2.2260191484240472</v>
      </c>
      <c r="DW452">
        <v>445</v>
      </c>
      <c r="DX452">
        <v>13.939670375617201</v>
      </c>
      <c r="DY452">
        <v>20.106371313692236</v>
      </c>
      <c r="EA452">
        <f t="shared" si="354"/>
        <v>0</v>
      </c>
      <c r="EB452">
        <f t="shared" si="355"/>
        <v>1</v>
      </c>
      <c r="EC452">
        <f t="shared" si="356"/>
        <v>6.1667009380750351</v>
      </c>
      <c r="EF452">
        <v>445</v>
      </c>
      <c r="EG452">
        <v>21.182612358538744</v>
      </c>
      <c r="EH452">
        <v>15.431856129966116</v>
      </c>
      <c r="EJ452">
        <f t="shared" si="357"/>
        <v>1</v>
      </c>
      <c r="EK452">
        <f t="shared" si="358"/>
        <v>0</v>
      </c>
      <c r="EL452">
        <f t="shared" si="359"/>
        <v>5.7507562285726284</v>
      </c>
      <c r="EO452">
        <v>445</v>
      </c>
      <c r="EP452">
        <v>17.02537321710426</v>
      </c>
      <c r="EQ452">
        <v>32.454514836645856</v>
      </c>
      <c r="ES452">
        <f t="shared" si="360"/>
        <v>0</v>
      </c>
      <c r="ET452">
        <f t="shared" si="361"/>
        <v>1</v>
      </c>
      <c r="EU452">
        <f t="shared" si="362"/>
        <v>15.429141619541596</v>
      </c>
    </row>
    <row r="453" spans="1:151" x14ac:dyDescent="0.25">
      <c r="A453">
        <v>446</v>
      </c>
      <c r="B453">
        <v>11.587813473901749</v>
      </c>
      <c r="C453">
        <v>30.254590199730778</v>
      </c>
      <c r="E453">
        <f t="shared" si="363"/>
        <v>0</v>
      </c>
      <c r="F453">
        <f t="shared" si="314"/>
        <v>1</v>
      </c>
      <c r="G453">
        <f t="shared" si="364"/>
        <v>18.666776725829031</v>
      </c>
      <c r="J453">
        <v>446</v>
      </c>
      <c r="K453">
        <v>29.056276955917411</v>
      </c>
      <c r="L453">
        <v>29.204272878817157</v>
      </c>
      <c r="N453">
        <f t="shared" si="315"/>
        <v>0</v>
      </c>
      <c r="O453">
        <f t="shared" si="316"/>
        <v>1</v>
      </c>
      <c r="P453">
        <f t="shared" si="317"/>
        <v>0.14799592289974584</v>
      </c>
      <c r="S453">
        <v>446</v>
      </c>
      <c r="T453">
        <v>19.984288692062218</v>
      </c>
      <c r="U453">
        <v>20.82226716612881</v>
      </c>
      <c r="W453">
        <f t="shared" si="318"/>
        <v>0</v>
      </c>
      <c r="X453">
        <f t="shared" si="319"/>
        <v>1</v>
      </c>
      <c r="Y453">
        <f t="shared" si="320"/>
        <v>0.83797847406659187</v>
      </c>
      <c r="AB453">
        <v>446</v>
      </c>
      <c r="AC453">
        <v>23.702500943105186</v>
      </c>
      <c r="AD453">
        <v>16.970675782333277</v>
      </c>
      <c r="AF453">
        <f t="shared" si="321"/>
        <v>1</v>
      </c>
      <c r="AG453">
        <f t="shared" si="322"/>
        <v>0</v>
      </c>
      <c r="AH453">
        <f t="shared" si="323"/>
        <v>6.7318251607719084</v>
      </c>
      <c r="AK453">
        <v>446</v>
      </c>
      <c r="AL453">
        <v>29.269550687435157</v>
      </c>
      <c r="AM453">
        <v>24.77033134150977</v>
      </c>
      <c r="AO453">
        <f t="shared" si="324"/>
        <v>1</v>
      </c>
      <c r="AP453">
        <f t="shared" si="325"/>
        <v>0</v>
      </c>
      <c r="AQ453">
        <f t="shared" si="326"/>
        <v>4.4992193459253862</v>
      </c>
      <c r="AT453">
        <v>446</v>
      </c>
      <c r="AU453">
        <v>20.613186600371822</v>
      </c>
      <c r="AV453">
        <v>26.948645635569903</v>
      </c>
      <c r="AX453">
        <f t="shared" si="327"/>
        <v>0</v>
      </c>
      <c r="AY453">
        <f t="shared" si="328"/>
        <v>1</v>
      </c>
      <c r="AZ453">
        <f t="shared" si="329"/>
        <v>6.3354590351980811</v>
      </c>
      <c r="BC453">
        <v>446</v>
      </c>
      <c r="BD453" t="e">
        <v>#N/A</v>
      </c>
      <c r="BE453" t="e">
        <v>#N/A</v>
      </c>
      <c r="BG453" t="e">
        <f t="shared" si="330"/>
        <v>#N/A</v>
      </c>
      <c r="BH453" t="e">
        <f t="shared" si="331"/>
        <v>#N/A</v>
      </c>
      <c r="BI453" t="e">
        <f t="shared" si="332"/>
        <v>#N/A</v>
      </c>
      <c r="BL453">
        <v>446</v>
      </c>
      <c r="BM453">
        <v>37.398430018302619</v>
      </c>
      <c r="BN453">
        <v>13.543628670527273</v>
      </c>
      <c r="BP453">
        <f t="shared" si="333"/>
        <v>1</v>
      </c>
      <c r="BQ453">
        <f t="shared" si="334"/>
        <v>0</v>
      </c>
      <c r="BR453">
        <f t="shared" si="335"/>
        <v>23.854801347775346</v>
      </c>
      <c r="BU453">
        <v>446</v>
      </c>
      <c r="BV453">
        <v>26.60987236699604</v>
      </c>
      <c r="BW453">
        <v>14.961055297284943</v>
      </c>
      <c r="BY453">
        <f t="shared" si="336"/>
        <v>1</v>
      </c>
      <c r="BZ453">
        <f t="shared" si="337"/>
        <v>0</v>
      </c>
      <c r="CA453">
        <f t="shared" si="338"/>
        <v>11.648817069711097</v>
      </c>
      <c r="CD453">
        <v>446</v>
      </c>
      <c r="CE453">
        <v>22.310171303173188</v>
      </c>
      <c r="CF453">
        <v>22.033692570699813</v>
      </c>
      <c r="CH453">
        <f t="shared" si="339"/>
        <v>1</v>
      </c>
      <c r="CI453">
        <f t="shared" si="340"/>
        <v>0</v>
      </c>
      <c r="CJ453">
        <f t="shared" si="341"/>
        <v>0.27647873247337529</v>
      </c>
      <c r="CM453">
        <v>446</v>
      </c>
      <c r="CN453">
        <v>17.019834288620164</v>
      </c>
      <c r="CO453">
        <v>18.748266028582631</v>
      </c>
      <c r="CQ453">
        <f t="shared" si="342"/>
        <v>0</v>
      </c>
      <c r="CR453">
        <f t="shared" si="343"/>
        <v>1</v>
      </c>
      <c r="CS453">
        <f t="shared" si="344"/>
        <v>1.7284317399624669</v>
      </c>
      <c r="CV453">
        <v>446</v>
      </c>
      <c r="CW453">
        <v>22.109561720197462</v>
      </c>
      <c r="CX453">
        <v>17.40566126788902</v>
      </c>
      <c r="CZ453">
        <f t="shared" si="345"/>
        <v>1</v>
      </c>
      <c r="DA453">
        <f t="shared" si="346"/>
        <v>0</v>
      </c>
      <c r="DB453">
        <f t="shared" si="347"/>
        <v>4.7039004523084422</v>
      </c>
      <c r="DE453">
        <v>446</v>
      </c>
      <c r="DF453">
        <v>13.101673024424883</v>
      </c>
      <c r="DG453">
        <v>21.324767115479681</v>
      </c>
      <c r="DI453">
        <f t="shared" si="348"/>
        <v>0</v>
      </c>
      <c r="DJ453">
        <f t="shared" si="349"/>
        <v>1</v>
      </c>
      <c r="DK453">
        <f t="shared" si="350"/>
        <v>8.2230940910547972</v>
      </c>
      <c r="DN453">
        <v>446</v>
      </c>
      <c r="DO453">
        <v>19.621549400294988</v>
      </c>
      <c r="DP453">
        <v>23.774476185312075</v>
      </c>
      <c r="DR453">
        <f t="shared" si="351"/>
        <v>0</v>
      </c>
      <c r="DS453">
        <f t="shared" si="352"/>
        <v>1</v>
      </c>
      <c r="DT453">
        <f t="shared" si="353"/>
        <v>4.1529267850170868</v>
      </c>
      <c r="DW453">
        <v>446</v>
      </c>
      <c r="DX453">
        <v>12.330635273403422</v>
      </c>
      <c r="DY453">
        <v>25.869586473486486</v>
      </c>
      <c r="EA453">
        <f t="shared" si="354"/>
        <v>0</v>
      </c>
      <c r="EB453">
        <f t="shared" si="355"/>
        <v>1</v>
      </c>
      <c r="EC453">
        <f t="shared" si="356"/>
        <v>13.538951200083064</v>
      </c>
      <c r="EF453">
        <v>446</v>
      </c>
      <c r="EG453">
        <v>22.166750745099844</v>
      </c>
      <c r="EH453">
        <v>16.738029077612854</v>
      </c>
      <c r="EJ453">
        <f t="shared" si="357"/>
        <v>1</v>
      </c>
      <c r="EK453">
        <f t="shared" si="358"/>
        <v>0</v>
      </c>
      <c r="EL453">
        <f t="shared" si="359"/>
        <v>5.4287216674869896</v>
      </c>
      <c r="EO453">
        <v>446</v>
      </c>
      <c r="EP453">
        <v>21.260897938898154</v>
      </c>
      <c r="EQ453">
        <v>39.532113693385071</v>
      </c>
      <c r="ES453">
        <f t="shared" si="360"/>
        <v>0</v>
      </c>
      <c r="ET453">
        <f t="shared" si="361"/>
        <v>1</v>
      </c>
      <c r="EU453">
        <f t="shared" si="362"/>
        <v>18.271215754486917</v>
      </c>
    </row>
    <row r="454" spans="1:151" x14ac:dyDescent="0.25">
      <c r="A454">
        <v>447</v>
      </c>
      <c r="B454">
        <v>12.232234891483268</v>
      </c>
      <c r="C454">
        <v>10.41487938049754</v>
      </c>
      <c r="E454">
        <f t="shared" si="363"/>
        <v>1</v>
      </c>
      <c r="F454">
        <f t="shared" si="314"/>
        <v>0</v>
      </c>
      <c r="G454">
        <f t="shared" si="364"/>
        <v>1.8173555109857276</v>
      </c>
      <c r="J454">
        <v>447</v>
      </c>
      <c r="K454">
        <v>25.504242920770544</v>
      </c>
      <c r="L454">
        <v>18.675490472608516</v>
      </c>
      <c r="N454">
        <f t="shared" si="315"/>
        <v>1</v>
      </c>
      <c r="O454">
        <f t="shared" si="316"/>
        <v>0</v>
      </c>
      <c r="P454">
        <f t="shared" si="317"/>
        <v>6.8287524481620281</v>
      </c>
      <c r="S454">
        <v>447</v>
      </c>
      <c r="T454">
        <v>19.798173537929745</v>
      </c>
      <c r="U454">
        <v>25.342543265786961</v>
      </c>
      <c r="W454">
        <f t="shared" si="318"/>
        <v>0</v>
      </c>
      <c r="X454">
        <f t="shared" si="319"/>
        <v>1</v>
      </c>
      <c r="Y454">
        <f t="shared" si="320"/>
        <v>5.5443697278572159</v>
      </c>
      <c r="AB454">
        <v>447</v>
      </c>
      <c r="AC454">
        <v>29.661668797147023</v>
      </c>
      <c r="AD454">
        <v>18.530926516048257</v>
      </c>
      <c r="AF454">
        <f t="shared" si="321"/>
        <v>1</v>
      </c>
      <c r="AG454">
        <f t="shared" si="322"/>
        <v>0</v>
      </c>
      <c r="AH454">
        <f t="shared" si="323"/>
        <v>11.130742281098765</v>
      </c>
      <c r="AK454">
        <v>447</v>
      </c>
      <c r="AL454">
        <v>22.20394824064989</v>
      </c>
      <c r="AM454">
        <v>22.92793759802203</v>
      </c>
      <c r="AO454">
        <f t="shared" si="324"/>
        <v>0</v>
      </c>
      <c r="AP454">
        <f t="shared" si="325"/>
        <v>1</v>
      </c>
      <c r="AQ454">
        <f t="shared" si="326"/>
        <v>0.72398935737214032</v>
      </c>
      <c r="AT454">
        <v>447</v>
      </c>
      <c r="AU454">
        <v>16.084183420667742</v>
      </c>
      <c r="AV454">
        <v>21.858889902652237</v>
      </c>
      <c r="AX454">
        <f t="shared" si="327"/>
        <v>0</v>
      </c>
      <c r="AY454">
        <f t="shared" si="328"/>
        <v>1</v>
      </c>
      <c r="AZ454">
        <f t="shared" si="329"/>
        <v>5.7747064819844951</v>
      </c>
      <c r="BC454">
        <v>447</v>
      </c>
      <c r="BD454" t="e">
        <v>#N/A</v>
      </c>
      <c r="BE454" t="e">
        <v>#N/A</v>
      </c>
      <c r="BG454" t="e">
        <f t="shared" si="330"/>
        <v>#N/A</v>
      </c>
      <c r="BH454" t="e">
        <f t="shared" si="331"/>
        <v>#N/A</v>
      </c>
      <c r="BI454" t="e">
        <f t="shared" si="332"/>
        <v>#N/A</v>
      </c>
      <c r="BL454">
        <v>447</v>
      </c>
      <c r="BM454">
        <v>34.155203246651432</v>
      </c>
      <c r="BN454">
        <v>10.444672390233784</v>
      </c>
      <c r="BP454">
        <f t="shared" si="333"/>
        <v>1</v>
      </c>
      <c r="BQ454">
        <f t="shared" si="334"/>
        <v>0</v>
      </c>
      <c r="BR454">
        <f t="shared" si="335"/>
        <v>23.710530856417648</v>
      </c>
      <c r="BU454">
        <v>447</v>
      </c>
      <c r="BV454">
        <v>20.743367764788449</v>
      </c>
      <c r="BW454">
        <v>25.271991371651886</v>
      </c>
      <c r="BY454">
        <f t="shared" si="336"/>
        <v>0</v>
      </c>
      <c r="BZ454">
        <f t="shared" si="337"/>
        <v>1</v>
      </c>
      <c r="CA454">
        <f t="shared" si="338"/>
        <v>4.5286236068634373</v>
      </c>
      <c r="CD454">
        <v>447</v>
      </c>
      <c r="CE454">
        <v>26.762672467561945</v>
      </c>
      <c r="CF454">
        <v>7.4048654279489092</v>
      </c>
      <c r="CH454">
        <f t="shared" si="339"/>
        <v>1</v>
      </c>
      <c r="CI454">
        <f t="shared" si="340"/>
        <v>0</v>
      </c>
      <c r="CJ454">
        <f t="shared" si="341"/>
        <v>19.357807039613036</v>
      </c>
      <c r="CM454">
        <v>447</v>
      </c>
      <c r="CN454">
        <v>19.870764208419104</v>
      </c>
      <c r="CO454">
        <v>31.409524891843766</v>
      </c>
      <c r="CQ454">
        <f t="shared" si="342"/>
        <v>0</v>
      </c>
      <c r="CR454">
        <f t="shared" si="343"/>
        <v>1</v>
      </c>
      <c r="CS454">
        <f t="shared" si="344"/>
        <v>11.538760683424663</v>
      </c>
      <c r="CV454">
        <v>447</v>
      </c>
      <c r="CW454">
        <v>24.278080492298059</v>
      </c>
      <c r="CX454">
        <v>15.063982216349626</v>
      </c>
      <c r="CZ454">
        <f t="shared" si="345"/>
        <v>1</v>
      </c>
      <c r="DA454">
        <f t="shared" si="346"/>
        <v>0</v>
      </c>
      <c r="DB454">
        <f t="shared" si="347"/>
        <v>9.2140982759484338</v>
      </c>
      <c r="DE454">
        <v>447</v>
      </c>
      <c r="DF454">
        <v>18.490964062080437</v>
      </c>
      <c r="DG454">
        <v>16.717378295844409</v>
      </c>
      <c r="DI454">
        <f t="shared" si="348"/>
        <v>1</v>
      </c>
      <c r="DJ454">
        <f t="shared" si="349"/>
        <v>0</v>
      </c>
      <c r="DK454">
        <f t="shared" si="350"/>
        <v>1.7735857662360281</v>
      </c>
      <c r="DN454">
        <v>447</v>
      </c>
      <c r="DO454">
        <v>25.623710942107575</v>
      </c>
      <c r="DP454">
        <v>24.887007118650359</v>
      </c>
      <c r="DR454">
        <f t="shared" si="351"/>
        <v>1</v>
      </c>
      <c r="DS454">
        <f t="shared" si="352"/>
        <v>0</v>
      </c>
      <c r="DT454">
        <f t="shared" si="353"/>
        <v>0.73670382345721563</v>
      </c>
      <c r="DW454">
        <v>447</v>
      </c>
      <c r="DX454">
        <v>19.817630826590673</v>
      </c>
      <c r="DY454">
        <v>23.91327277315288</v>
      </c>
      <c r="EA454">
        <f t="shared" si="354"/>
        <v>0</v>
      </c>
      <c r="EB454">
        <f t="shared" si="355"/>
        <v>1</v>
      </c>
      <c r="EC454">
        <f t="shared" si="356"/>
        <v>4.0956419465622069</v>
      </c>
      <c r="EF454">
        <v>447</v>
      </c>
      <c r="EG454">
        <v>21.417900150722797</v>
      </c>
      <c r="EH454">
        <v>10.097274735386307</v>
      </c>
      <c r="EJ454">
        <f t="shared" si="357"/>
        <v>1</v>
      </c>
      <c r="EK454">
        <f t="shared" si="358"/>
        <v>0</v>
      </c>
      <c r="EL454">
        <f t="shared" si="359"/>
        <v>11.32062541533649</v>
      </c>
      <c r="EO454">
        <v>447</v>
      </c>
      <c r="EP454">
        <v>18.377787801634948</v>
      </c>
      <c r="EQ454">
        <v>22.771141143074974</v>
      </c>
      <c r="ES454">
        <f t="shared" si="360"/>
        <v>0</v>
      </c>
      <c r="ET454">
        <f t="shared" si="361"/>
        <v>1</v>
      </c>
      <c r="EU454">
        <f t="shared" si="362"/>
        <v>4.3933533414400259</v>
      </c>
    </row>
    <row r="455" spans="1:151" x14ac:dyDescent="0.25">
      <c r="A455">
        <v>448</v>
      </c>
      <c r="B455">
        <v>7.8503656793253525</v>
      </c>
      <c r="C455">
        <v>56.091901218145757</v>
      </c>
      <c r="E455">
        <f t="shared" si="363"/>
        <v>0</v>
      </c>
      <c r="F455">
        <f t="shared" si="314"/>
        <v>1</v>
      </c>
      <c r="G455">
        <f t="shared" si="364"/>
        <v>48.241535538820408</v>
      </c>
      <c r="J455">
        <v>448</v>
      </c>
      <c r="K455">
        <v>25.83617017373766</v>
      </c>
      <c r="L455">
        <v>30.569487507154161</v>
      </c>
      <c r="N455">
        <f t="shared" si="315"/>
        <v>0</v>
      </c>
      <c r="O455">
        <f t="shared" si="316"/>
        <v>1</v>
      </c>
      <c r="P455">
        <f t="shared" si="317"/>
        <v>4.7333173334165011</v>
      </c>
      <c r="S455">
        <v>448</v>
      </c>
      <c r="T455">
        <v>17.925466057153169</v>
      </c>
      <c r="U455">
        <v>34.360395080212541</v>
      </c>
      <c r="W455">
        <f t="shared" si="318"/>
        <v>0</v>
      </c>
      <c r="X455">
        <f t="shared" si="319"/>
        <v>1</v>
      </c>
      <c r="Y455">
        <f t="shared" si="320"/>
        <v>16.434929023059372</v>
      </c>
      <c r="AB455">
        <v>448</v>
      </c>
      <c r="AC455">
        <v>25.566520684813685</v>
      </c>
      <c r="AD455">
        <v>16.75210516658403</v>
      </c>
      <c r="AF455">
        <f t="shared" si="321"/>
        <v>1</v>
      </c>
      <c r="AG455">
        <f t="shared" si="322"/>
        <v>0</v>
      </c>
      <c r="AH455">
        <f t="shared" si="323"/>
        <v>8.8144155182296551</v>
      </c>
      <c r="AK455">
        <v>448</v>
      </c>
      <c r="AL455">
        <v>27.683415764638635</v>
      </c>
      <c r="AM455">
        <v>36.177298461225952</v>
      </c>
      <c r="AO455">
        <f t="shared" si="324"/>
        <v>0</v>
      </c>
      <c r="AP455">
        <f t="shared" si="325"/>
        <v>1</v>
      </c>
      <c r="AQ455">
        <f t="shared" si="326"/>
        <v>8.4938826965873169</v>
      </c>
      <c r="AT455">
        <v>448</v>
      </c>
      <c r="AU455">
        <v>17.840134865591406</v>
      </c>
      <c r="AV455">
        <v>21.889960374886737</v>
      </c>
      <c r="AX455">
        <f t="shared" si="327"/>
        <v>0</v>
      </c>
      <c r="AY455">
        <f t="shared" si="328"/>
        <v>1</v>
      </c>
      <c r="AZ455">
        <f t="shared" si="329"/>
        <v>4.0498255092953315</v>
      </c>
      <c r="BC455">
        <v>448</v>
      </c>
      <c r="BD455" t="e">
        <v>#N/A</v>
      </c>
      <c r="BE455" t="e">
        <v>#N/A</v>
      </c>
      <c r="BG455" t="e">
        <f t="shared" si="330"/>
        <v>#N/A</v>
      </c>
      <c r="BH455" t="e">
        <f t="shared" si="331"/>
        <v>#N/A</v>
      </c>
      <c r="BI455" t="e">
        <f t="shared" si="332"/>
        <v>#N/A</v>
      </c>
      <c r="BL455">
        <v>448</v>
      </c>
      <c r="BM455">
        <v>28.185283342939325</v>
      </c>
      <c r="BN455">
        <v>13.152917263342204</v>
      </c>
      <c r="BP455">
        <f t="shared" si="333"/>
        <v>1</v>
      </c>
      <c r="BQ455">
        <f t="shared" si="334"/>
        <v>0</v>
      </c>
      <c r="BR455">
        <f t="shared" si="335"/>
        <v>15.032366079597121</v>
      </c>
      <c r="BU455">
        <v>448</v>
      </c>
      <c r="BV455">
        <v>23.315748881782397</v>
      </c>
      <c r="BW455">
        <v>24.250637616797327</v>
      </c>
      <c r="BY455">
        <f t="shared" si="336"/>
        <v>0</v>
      </c>
      <c r="BZ455">
        <f t="shared" si="337"/>
        <v>1</v>
      </c>
      <c r="CA455">
        <f t="shared" si="338"/>
        <v>0.93488873501492975</v>
      </c>
      <c r="CD455">
        <v>448</v>
      </c>
      <c r="CE455">
        <v>23.434339638369551</v>
      </c>
      <c r="CF455">
        <v>7.2632577877442799</v>
      </c>
      <c r="CH455">
        <f t="shared" si="339"/>
        <v>1</v>
      </c>
      <c r="CI455">
        <f t="shared" si="340"/>
        <v>0</v>
      </c>
      <c r="CJ455">
        <f t="shared" si="341"/>
        <v>16.171081850625271</v>
      </c>
      <c r="CM455">
        <v>448</v>
      </c>
      <c r="CN455">
        <v>17.804563027313911</v>
      </c>
      <c r="CO455">
        <v>26.086801260396715</v>
      </c>
      <c r="CQ455">
        <f t="shared" si="342"/>
        <v>0</v>
      </c>
      <c r="CR455">
        <f t="shared" si="343"/>
        <v>1</v>
      </c>
      <c r="CS455">
        <f t="shared" si="344"/>
        <v>8.2822382330828042</v>
      </c>
      <c r="CV455">
        <v>448</v>
      </c>
      <c r="CW455">
        <v>27.229866194081332</v>
      </c>
      <c r="CX455">
        <v>14.384832657196281</v>
      </c>
      <c r="CZ455">
        <f t="shared" si="345"/>
        <v>1</v>
      </c>
      <c r="DA455">
        <f t="shared" si="346"/>
        <v>0</v>
      </c>
      <c r="DB455">
        <f t="shared" si="347"/>
        <v>12.845033536885051</v>
      </c>
      <c r="DE455">
        <v>448</v>
      </c>
      <c r="DF455">
        <v>13.118940079530018</v>
      </c>
      <c r="DG455">
        <v>24.439705256913268</v>
      </c>
      <c r="DI455">
        <f t="shared" si="348"/>
        <v>0</v>
      </c>
      <c r="DJ455">
        <f t="shared" si="349"/>
        <v>1</v>
      </c>
      <c r="DK455">
        <f t="shared" si="350"/>
        <v>11.320765177383249</v>
      </c>
      <c r="DN455">
        <v>448</v>
      </c>
      <c r="DO455">
        <v>20.699013852728783</v>
      </c>
      <c r="DP455">
        <v>19.263776494688898</v>
      </c>
      <c r="DR455">
        <f t="shared" si="351"/>
        <v>1</v>
      </c>
      <c r="DS455">
        <f t="shared" si="352"/>
        <v>0</v>
      </c>
      <c r="DT455">
        <f t="shared" si="353"/>
        <v>1.4352373580398847</v>
      </c>
      <c r="DW455">
        <v>448</v>
      </c>
      <c r="DX455">
        <v>19.827025622202093</v>
      </c>
      <c r="DY455">
        <v>21.433973306133094</v>
      </c>
      <c r="EA455">
        <f t="shared" si="354"/>
        <v>0</v>
      </c>
      <c r="EB455">
        <f t="shared" si="355"/>
        <v>1</v>
      </c>
      <c r="EC455">
        <f t="shared" si="356"/>
        <v>1.6069476839310006</v>
      </c>
      <c r="EF455">
        <v>448</v>
      </c>
      <c r="EG455">
        <v>22.569810932354155</v>
      </c>
      <c r="EH455">
        <v>14.19506924609105</v>
      </c>
      <c r="EJ455">
        <f t="shared" si="357"/>
        <v>1</v>
      </c>
      <c r="EK455">
        <f t="shared" si="358"/>
        <v>0</v>
      </c>
      <c r="EL455">
        <f t="shared" si="359"/>
        <v>8.3747416862631052</v>
      </c>
      <c r="EO455">
        <v>448</v>
      </c>
      <c r="EP455">
        <v>17.353850642974443</v>
      </c>
      <c r="EQ455">
        <v>16.923836746737358</v>
      </c>
      <c r="ES455">
        <f t="shared" si="360"/>
        <v>1</v>
      </c>
      <c r="ET455">
        <f t="shared" si="361"/>
        <v>0</v>
      </c>
      <c r="EU455">
        <f t="shared" si="362"/>
        <v>0.43001389623708519</v>
      </c>
    </row>
    <row r="456" spans="1:151" x14ac:dyDescent="0.25">
      <c r="A456">
        <v>449</v>
      </c>
      <c r="B456">
        <v>14.617171531536304</v>
      </c>
      <c r="C456">
        <v>28.632085034812132</v>
      </c>
      <c r="E456">
        <f t="shared" si="363"/>
        <v>0</v>
      </c>
      <c r="F456">
        <f t="shared" ref="F456:F519" si="365">IF(E456&gt;0,0,1)</f>
        <v>1</v>
      </c>
      <c r="G456">
        <f t="shared" si="364"/>
        <v>14.014913503275828</v>
      </c>
      <c r="J456">
        <v>449</v>
      </c>
      <c r="K456">
        <v>16.652354988674851</v>
      </c>
      <c r="L456">
        <v>16.151479478587405</v>
      </c>
      <c r="N456">
        <f t="shared" ref="N456:N519" si="366">IF(K456&gt;L456,1,0)</f>
        <v>1</v>
      </c>
      <c r="O456">
        <f t="shared" ref="O456:O519" si="367">IF(N456&gt;0,0,1)</f>
        <v>0</v>
      </c>
      <c r="P456">
        <f t="shared" ref="P456:P519" si="368">IF(K456&gt;L456,K456-L456,L456-K456)</f>
        <v>0.50087551008744668</v>
      </c>
      <c r="S456">
        <v>449</v>
      </c>
      <c r="T456">
        <v>17.410716202035534</v>
      </c>
      <c r="U456">
        <v>11.899581324449326</v>
      </c>
      <c r="W456">
        <f t="shared" ref="W456:W519" si="369">IF(T456&gt;U456,1,0)</f>
        <v>1</v>
      </c>
      <c r="X456">
        <f t="shared" ref="X456:X519" si="370">IF(W456&gt;0,0,1)</f>
        <v>0</v>
      </c>
      <c r="Y456">
        <f t="shared" ref="Y456:Y519" si="371">IF(T456&gt;U456,T456-U456,U456-T456)</f>
        <v>5.5111348775862083</v>
      </c>
      <c r="AB456">
        <v>449</v>
      </c>
      <c r="AC456">
        <v>31.269988982492379</v>
      </c>
      <c r="AD456">
        <v>17.031988541815139</v>
      </c>
      <c r="AF456">
        <f t="shared" ref="AF456:AF519" si="372">IF(AC456&gt;AD456,1,0)</f>
        <v>1</v>
      </c>
      <c r="AG456">
        <f t="shared" ref="AG456:AG519" si="373">IF(AF456&gt;0,0,1)</f>
        <v>0</v>
      </c>
      <c r="AH456">
        <f t="shared" ref="AH456:AH519" si="374">IF(AC456&gt;AD456,AC456-AD456,AD456-AC456)</f>
        <v>14.23800044067724</v>
      </c>
      <c r="AK456">
        <v>449</v>
      </c>
      <c r="AL456">
        <v>30.948543801877648</v>
      </c>
      <c r="AM456">
        <v>37.079259579976664</v>
      </c>
      <c r="AO456">
        <f t="shared" ref="AO456:AO519" si="375">IF(AL456&gt;AM456,1,0)</f>
        <v>0</v>
      </c>
      <c r="AP456">
        <f t="shared" ref="AP456:AP519" si="376">IF(AO456&gt;0,0,1)</f>
        <v>1</v>
      </c>
      <c r="AQ456">
        <f t="shared" ref="AQ456:AQ519" si="377">IF(AL456&gt;AM456,AL456-AM456,AM456-AL456)</f>
        <v>6.1307157780990167</v>
      </c>
      <c r="AT456">
        <v>449</v>
      </c>
      <c r="AU456">
        <v>23.460653669629394</v>
      </c>
      <c r="AV456">
        <v>26.309161517336705</v>
      </c>
      <c r="AX456">
        <f t="shared" ref="AX456:AX519" si="378">IF(AU456&gt;AV456,1,0)</f>
        <v>0</v>
      </c>
      <c r="AY456">
        <f t="shared" ref="AY456:AY519" si="379">IF(AX456&gt;0,0,1)</f>
        <v>1</v>
      </c>
      <c r="AZ456">
        <f t="shared" ref="AZ456:AZ519" si="380">IF(AU456&gt;AV456,AU456-AV456,AV456-AU456)</f>
        <v>2.8485078477073102</v>
      </c>
      <c r="BC456">
        <v>449</v>
      </c>
      <c r="BD456" t="e">
        <v>#N/A</v>
      </c>
      <c r="BE456" t="e">
        <v>#N/A</v>
      </c>
      <c r="BG456" t="e">
        <f t="shared" ref="BG456:BG519" si="381">IF(BD456&gt;BE456,1,0)</f>
        <v>#N/A</v>
      </c>
      <c r="BH456" t="e">
        <f t="shared" ref="BH456:BH519" si="382">IF(BG456&gt;0,0,1)</f>
        <v>#N/A</v>
      </c>
      <c r="BI456" t="e">
        <f t="shared" ref="BI456:BI519" si="383">IF(BD456&gt;BE456,BD456-BE456,BE456-BD456)</f>
        <v>#N/A</v>
      </c>
      <c r="BL456">
        <v>449</v>
      </c>
      <c r="BM456">
        <v>30.072777369684136</v>
      </c>
      <c r="BN456">
        <v>15.46097743662566</v>
      </c>
      <c r="BP456">
        <f t="shared" ref="BP456:BP519" si="384">IF(BM456&gt;BN456,1,0)</f>
        <v>1</v>
      </c>
      <c r="BQ456">
        <f t="shared" ref="BQ456:BQ519" si="385">IF(BP456&gt;0,0,1)</f>
        <v>0</v>
      </c>
      <c r="BR456">
        <f t="shared" ref="BR456:BR519" si="386">IF(BM456&gt;BN456,BM456-BN456,BN456-BM456)</f>
        <v>14.611799933058476</v>
      </c>
      <c r="BU456">
        <v>449</v>
      </c>
      <c r="BV456">
        <v>20.076557648349578</v>
      </c>
      <c r="BW456">
        <v>26.35789949600753</v>
      </c>
      <c r="BY456">
        <f t="shared" ref="BY456:BY519" si="387">IF(BV456&gt;BW456,1,0)</f>
        <v>0</v>
      </c>
      <c r="BZ456">
        <f t="shared" ref="BZ456:BZ519" si="388">IF(BY456&gt;0,0,1)</f>
        <v>1</v>
      </c>
      <c r="CA456">
        <f t="shared" ref="CA456:CA519" si="389">IF(BV456&gt;BW456,BV456-BW456,BW456-BV456)</f>
        <v>6.2813418476579521</v>
      </c>
      <c r="CD456">
        <v>449</v>
      </c>
      <c r="CE456">
        <v>19.772759931951015</v>
      </c>
      <c r="CF456">
        <v>29.685623546579706</v>
      </c>
      <c r="CH456">
        <f t="shared" ref="CH456:CH519" si="390">IF(CE456&gt;CF456,1,0)</f>
        <v>0</v>
      </c>
      <c r="CI456">
        <f t="shared" ref="CI456:CI519" si="391">IF(CH456&gt;0,0,1)</f>
        <v>1</v>
      </c>
      <c r="CJ456">
        <f t="shared" ref="CJ456:CJ519" si="392">IF(CE456&gt;CF456,CE456-CF456,CF456-CE456)</f>
        <v>9.9128636146286908</v>
      </c>
      <c r="CM456">
        <v>449</v>
      </c>
      <c r="CN456">
        <v>15.338449463414939</v>
      </c>
      <c r="CO456">
        <v>28.724245352415537</v>
      </c>
      <c r="CQ456">
        <f t="shared" ref="CQ456:CQ519" si="393">IF(CN456&gt;CO456,1,0)</f>
        <v>0</v>
      </c>
      <c r="CR456">
        <f t="shared" ref="CR456:CR519" si="394">IF(CQ456&gt;0,0,1)</f>
        <v>1</v>
      </c>
      <c r="CS456">
        <f t="shared" ref="CS456:CS519" si="395">IF(CN456&gt;CO456,CN456-CO456,CO456-CN456)</f>
        <v>13.385795889000597</v>
      </c>
      <c r="CV456">
        <v>449</v>
      </c>
      <c r="CW456">
        <v>19.027352814038746</v>
      </c>
      <c r="CX456">
        <v>18.271146761270483</v>
      </c>
      <c r="CZ456">
        <f t="shared" ref="CZ456:CZ519" si="396">IF(CW456&gt;CX456,1,0)</f>
        <v>1</v>
      </c>
      <c r="DA456">
        <f t="shared" ref="DA456:DA519" si="397">IF(CZ456&gt;0,0,1)</f>
        <v>0</v>
      </c>
      <c r="DB456">
        <f t="shared" ref="DB456:DB519" si="398">IF(CW456&gt;CX456,CW456-CX456,CX456-CW456)</f>
        <v>0.75620605276826325</v>
      </c>
      <c r="DE456">
        <v>449</v>
      </c>
      <c r="DF456">
        <v>14.508851673859429</v>
      </c>
      <c r="DG456">
        <v>26.262081834124526</v>
      </c>
      <c r="DI456">
        <f t="shared" ref="DI456:DI519" si="399">IF(DF456&gt;DG456,1,0)</f>
        <v>0</v>
      </c>
      <c r="DJ456">
        <f t="shared" ref="DJ456:DJ519" si="400">IF(DI456&gt;0,0,1)</f>
        <v>1</v>
      </c>
      <c r="DK456">
        <f t="shared" ref="DK456:DK519" si="401">IF(DF456&gt;DG456,DF456-DG456,DG456-DF456)</f>
        <v>11.753230160265097</v>
      </c>
      <c r="DN456">
        <v>449</v>
      </c>
      <c r="DO456">
        <v>28.105900583357826</v>
      </c>
      <c r="DP456">
        <v>24.003270081091514</v>
      </c>
      <c r="DR456">
        <f t="shared" ref="DR456:DR519" si="402">IF(DO456&gt;DP456,1,0)</f>
        <v>1</v>
      </c>
      <c r="DS456">
        <f t="shared" ref="DS456:DS519" si="403">IF(DR456&gt;0,0,1)</f>
        <v>0</v>
      </c>
      <c r="DT456">
        <f t="shared" ref="DT456:DT519" si="404">IF(DO456&gt;DP456,DO456-DP456,DP456-DO456)</f>
        <v>4.1026305022663117</v>
      </c>
      <c r="DW456">
        <v>449</v>
      </c>
      <c r="DX456">
        <v>13.849875491538032</v>
      </c>
      <c r="DY456">
        <v>25.137769394467753</v>
      </c>
      <c r="EA456">
        <f t="shared" ref="EA456:EA519" si="405">IF(DX456&gt;DY456,1,0)</f>
        <v>0</v>
      </c>
      <c r="EB456">
        <f t="shared" ref="EB456:EB519" si="406">IF(EA456&gt;0,0,1)</f>
        <v>1</v>
      </c>
      <c r="EC456">
        <f t="shared" ref="EC456:EC519" si="407">IF(DX456&gt;DY456,DX456-DY456,DY456-DX456)</f>
        <v>11.287893902929721</v>
      </c>
      <c r="EF456">
        <v>449</v>
      </c>
      <c r="EG456">
        <v>18.356166531150016</v>
      </c>
      <c r="EH456">
        <v>12.344236528858517</v>
      </c>
      <c r="EJ456">
        <f t="shared" ref="EJ456:EJ519" si="408">IF(EG456&gt;EH456,1,0)</f>
        <v>1</v>
      </c>
      <c r="EK456">
        <f t="shared" ref="EK456:EK519" si="409">IF(EJ456&gt;0,0,1)</f>
        <v>0</v>
      </c>
      <c r="EL456">
        <f t="shared" ref="EL456:EL519" si="410">IF(EG456&gt;EH456,EG456-EH456,EH456-EG456)</f>
        <v>6.0119300022914999</v>
      </c>
      <c r="EO456">
        <v>449</v>
      </c>
      <c r="EP456">
        <v>30.190750263191855</v>
      </c>
      <c r="EQ456">
        <v>32.653715600265784</v>
      </c>
      <c r="ES456">
        <f t="shared" ref="ES456:ES519" si="411">IF(EP456&gt;EQ456,1,0)</f>
        <v>0</v>
      </c>
      <c r="ET456">
        <f t="shared" ref="ET456:ET519" si="412">IF(ES456&gt;0,0,1)</f>
        <v>1</v>
      </c>
      <c r="EU456">
        <f t="shared" ref="EU456:EU519" si="413">IF(EP456&gt;EQ456,EP456-EQ456,EQ456-EP456)</f>
        <v>2.4629653370739284</v>
      </c>
    </row>
    <row r="457" spans="1:151" x14ac:dyDescent="0.25">
      <c r="A457">
        <v>450</v>
      </c>
      <c r="B457">
        <v>15.135684966494575</v>
      </c>
      <c r="C457">
        <v>-1.6262009295346544</v>
      </c>
      <c r="E457">
        <f t="shared" si="363"/>
        <v>1</v>
      </c>
      <c r="F457">
        <f t="shared" si="365"/>
        <v>0</v>
      </c>
      <c r="G457">
        <f t="shared" si="364"/>
        <v>16.761885896029227</v>
      </c>
      <c r="J457">
        <v>450</v>
      </c>
      <c r="K457">
        <v>25.440863757710716</v>
      </c>
      <c r="L457">
        <v>21.00691739318847</v>
      </c>
      <c r="N457">
        <f t="shared" si="366"/>
        <v>1</v>
      </c>
      <c r="O457">
        <f t="shared" si="367"/>
        <v>0</v>
      </c>
      <c r="P457">
        <f t="shared" si="368"/>
        <v>4.4339463645222459</v>
      </c>
      <c r="S457">
        <v>450</v>
      </c>
      <c r="T457">
        <v>14.335251650813545</v>
      </c>
      <c r="U457">
        <v>30.07713104758469</v>
      </c>
      <c r="W457">
        <f t="shared" si="369"/>
        <v>0</v>
      </c>
      <c r="X457">
        <f t="shared" si="370"/>
        <v>1</v>
      </c>
      <c r="Y457">
        <f t="shared" si="371"/>
        <v>15.741879396771145</v>
      </c>
      <c r="AB457">
        <v>450</v>
      </c>
      <c r="AC457">
        <v>32.301406469599563</v>
      </c>
      <c r="AD457">
        <v>16.867092231894173</v>
      </c>
      <c r="AF457">
        <f t="shared" si="372"/>
        <v>1</v>
      </c>
      <c r="AG457">
        <f t="shared" si="373"/>
        <v>0</v>
      </c>
      <c r="AH457">
        <f t="shared" si="374"/>
        <v>15.43431423770539</v>
      </c>
      <c r="AK457">
        <v>450</v>
      </c>
      <c r="AL457">
        <v>18.201238330397238</v>
      </c>
      <c r="AM457">
        <v>40.031995859713135</v>
      </c>
      <c r="AO457">
        <f t="shared" si="375"/>
        <v>0</v>
      </c>
      <c r="AP457">
        <f t="shared" si="376"/>
        <v>1</v>
      </c>
      <c r="AQ457">
        <f t="shared" si="377"/>
        <v>21.830757529315896</v>
      </c>
      <c r="AT457">
        <v>450</v>
      </c>
      <c r="AU457">
        <v>14.949146371509663</v>
      </c>
      <c r="AV457">
        <v>28.913698425001627</v>
      </c>
      <c r="AX457">
        <f t="shared" si="378"/>
        <v>0</v>
      </c>
      <c r="AY457">
        <f t="shared" si="379"/>
        <v>1</v>
      </c>
      <c r="AZ457">
        <f t="shared" si="380"/>
        <v>13.964552053491964</v>
      </c>
      <c r="BC457">
        <v>450</v>
      </c>
      <c r="BD457" t="e">
        <v>#N/A</v>
      </c>
      <c r="BE457" t="e">
        <v>#N/A</v>
      </c>
      <c r="BG457" t="e">
        <f t="shared" si="381"/>
        <v>#N/A</v>
      </c>
      <c r="BH457" t="e">
        <f t="shared" si="382"/>
        <v>#N/A</v>
      </c>
      <c r="BI457" t="e">
        <f t="shared" si="383"/>
        <v>#N/A</v>
      </c>
      <c r="BL457">
        <v>450</v>
      </c>
      <c r="BM457">
        <v>22.124797796149736</v>
      </c>
      <c r="BN457">
        <v>13.461158063224726</v>
      </c>
      <c r="BP457">
        <f t="shared" si="384"/>
        <v>1</v>
      </c>
      <c r="BQ457">
        <f t="shared" si="385"/>
        <v>0</v>
      </c>
      <c r="BR457">
        <f t="shared" si="386"/>
        <v>8.6636397329250094</v>
      </c>
      <c r="BU457">
        <v>450</v>
      </c>
      <c r="BV457">
        <v>27.985991586385353</v>
      </c>
      <c r="BW457">
        <v>28.369414018130414</v>
      </c>
      <c r="BY457">
        <f t="shared" si="387"/>
        <v>0</v>
      </c>
      <c r="BZ457">
        <f t="shared" si="388"/>
        <v>1</v>
      </c>
      <c r="CA457">
        <f t="shared" si="389"/>
        <v>0.38342243174506052</v>
      </c>
      <c r="CD457">
        <v>450</v>
      </c>
      <c r="CE457">
        <v>24.808894781579635</v>
      </c>
      <c r="CF457">
        <v>10.885631250466611</v>
      </c>
      <c r="CH457">
        <f t="shared" si="390"/>
        <v>1</v>
      </c>
      <c r="CI457">
        <f t="shared" si="391"/>
        <v>0</v>
      </c>
      <c r="CJ457">
        <f t="shared" si="392"/>
        <v>13.923263531113024</v>
      </c>
      <c r="CM457">
        <v>450</v>
      </c>
      <c r="CN457">
        <v>20.620420888245768</v>
      </c>
      <c r="CO457">
        <v>27.829377964364667</v>
      </c>
      <c r="CQ457">
        <f t="shared" si="393"/>
        <v>0</v>
      </c>
      <c r="CR457">
        <f t="shared" si="394"/>
        <v>1</v>
      </c>
      <c r="CS457">
        <f t="shared" si="395"/>
        <v>7.2089570761188995</v>
      </c>
      <c r="CV457">
        <v>450</v>
      </c>
      <c r="CW457">
        <v>25.617193058357394</v>
      </c>
      <c r="CX457">
        <v>19.951124115226929</v>
      </c>
      <c r="CZ457">
        <f t="shared" si="396"/>
        <v>1</v>
      </c>
      <c r="DA457">
        <f t="shared" si="397"/>
        <v>0</v>
      </c>
      <c r="DB457">
        <f t="shared" si="398"/>
        <v>5.6660689431304654</v>
      </c>
      <c r="DE457">
        <v>450</v>
      </c>
      <c r="DF457">
        <v>24.573788866357638</v>
      </c>
      <c r="DG457">
        <v>20.724317859631515</v>
      </c>
      <c r="DI457">
        <f t="shared" si="399"/>
        <v>1</v>
      </c>
      <c r="DJ457">
        <f t="shared" si="400"/>
        <v>0</v>
      </c>
      <c r="DK457">
        <f t="shared" si="401"/>
        <v>3.8494710067261231</v>
      </c>
      <c r="DN457">
        <v>450</v>
      </c>
      <c r="DO457">
        <v>20.078314098879464</v>
      </c>
      <c r="DP457">
        <v>20.051111352720426</v>
      </c>
      <c r="DR457">
        <f t="shared" si="402"/>
        <v>1</v>
      </c>
      <c r="DS457">
        <f t="shared" si="403"/>
        <v>0</v>
      </c>
      <c r="DT457">
        <f t="shared" si="404"/>
        <v>2.7202746159037616E-2</v>
      </c>
      <c r="DW457">
        <v>450</v>
      </c>
      <c r="DX457">
        <v>21.606005583149095</v>
      </c>
      <c r="DY457">
        <v>20.013322304699145</v>
      </c>
      <c r="EA457">
        <f t="shared" si="405"/>
        <v>1</v>
      </c>
      <c r="EB457">
        <f t="shared" si="406"/>
        <v>0</v>
      </c>
      <c r="EC457">
        <f t="shared" si="407"/>
        <v>1.5926832784499503</v>
      </c>
      <c r="EF457">
        <v>450</v>
      </c>
      <c r="EG457">
        <v>19.599342748608549</v>
      </c>
      <c r="EH457">
        <v>15.299683015713908</v>
      </c>
      <c r="EJ457">
        <f t="shared" si="408"/>
        <v>1</v>
      </c>
      <c r="EK457">
        <f t="shared" si="409"/>
        <v>0</v>
      </c>
      <c r="EL457">
        <f t="shared" si="410"/>
        <v>4.2996597328946411</v>
      </c>
      <c r="EO457">
        <v>450</v>
      </c>
      <c r="EP457">
        <v>21.878096264917396</v>
      </c>
      <c r="EQ457">
        <v>25.69584917574452</v>
      </c>
      <c r="ES457">
        <f t="shared" si="411"/>
        <v>0</v>
      </c>
      <c r="ET457">
        <f t="shared" si="412"/>
        <v>1</v>
      </c>
      <c r="EU457">
        <f t="shared" si="413"/>
        <v>3.8177529108271244</v>
      </c>
    </row>
    <row r="458" spans="1:151" x14ac:dyDescent="0.25">
      <c r="A458">
        <v>451</v>
      </c>
      <c r="B458">
        <v>11.913264952001278</v>
      </c>
      <c r="C458">
        <v>36.169846703617246</v>
      </c>
      <c r="E458">
        <f t="shared" si="363"/>
        <v>0</v>
      </c>
      <c r="F458">
        <f t="shared" si="365"/>
        <v>1</v>
      </c>
      <c r="G458">
        <f t="shared" si="364"/>
        <v>24.256581751615968</v>
      </c>
      <c r="J458">
        <v>451</v>
      </c>
      <c r="K458">
        <v>17.099914205368417</v>
      </c>
      <c r="L458">
        <v>19.828340108241228</v>
      </c>
      <c r="N458">
        <f t="shared" si="366"/>
        <v>0</v>
      </c>
      <c r="O458">
        <f t="shared" si="367"/>
        <v>1</v>
      </c>
      <c r="P458">
        <f t="shared" si="368"/>
        <v>2.7284259028728108</v>
      </c>
      <c r="S458">
        <v>451</v>
      </c>
      <c r="T458">
        <v>20.732016621779202</v>
      </c>
      <c r="U458">
        <v>21.682117632193261</v>
      </c>
      <c r="W458">
        <f t="shared" si="369"/>
        <v>0</v>
      </c>
      <c r="X458">
        <f t="shared" si="370"/>
        <v>1</v>
      </c>
      <c r="Y458">
        <f t="shared" si="371"/>
        <v>0.95010101041405903</v>
      </c>
      <c r="AB458">
        <v>451</v>
      </c>
      <c r="AC458">
        <v>32.51860187275998</v>
      </c>
      <c r="AD458">
        <v>19.232037253601423</v>
      </c>
      <c r="AF458">
        <f t="shared" si="372"/>
        <v>1</v>
      </c>
      <c r="AG458">
        <f t="shared" si="373"/>
        <v>0</v>
      </c>
      <c r="AH458">
        <f t="shared" si="374"/>
        <v>13.286564619158558</v>
      </c>
      <c r="AK458">
        <v>451</v>
      </c>
      <c r="AL458">
        <v>26.670454360553101</v>
      </c>
      <c r="AM458">
        <v>26.70544901302582</v>
      </c>
      <c r="AO458">
        <f t="shared" si="375"/>
        <v>0</v>
      </c>
      <c r="AP458">
        <f t="shared" si="376"/>
        <v>1</v>
      </c>
      <c r="AQ458">
        <f t="shared" si="377"/>
        <v>3.4994652472718712E-2</v>
      </c>
      <c r="AT458">
        <v>451</v>
      </c>
      <c r="AU458">
        <v>16.493862362219602</v>
      </c>
      <c r="AV458">
        <v>15.954907401632209</v>
      </c>
      <c r="AX458">
        <f t="shared" si="378"/>
        <v>1</v>
      </c>
      <c r="AY458">
        <f t="shared" si="379"/>
        <v>0</v>
      </c>
      <c r="AZ458">
        <f t="shared" si="380"/>
        <v>0.53895496058739312</v>
      </c>
      <c r="BC458">
        <v>451</v>
      </c>
      <c r="BD458" t="e">
        <v>#N/A</v>
      </c>
      <c r="BE458" t="e">
        <v>#N/A</v>
      </c>
      <c r="BG458" t="e">
        <f t="shared" si="381"/>
        <v>#N/A</v>
      </c>
      <c r="BH458" t="e">
        <f t="shared" si="382"/>
        <v>#N/A</v>
      </c>
      <c r="BI458" t="e">
        <f t="shared" si="383"/>
        <v>#N/A</v>
      </c>
      <c r="BL458">
        <v>451</v>
      </c>
      <c r="BM458">
        <v>12.064756850003953</v>
      </c>
      <c r="BN458">
        <v>12.077059147520867</v>
      </c>
      <c r="BP458">
        <f t="shared" si="384"/>
        <v>0</v>
      </c>
      <c r="BQ458">
        <f t="shared" si="385"/>
        <v>1</v>
      </c>
      <c r="BR458">
        <f t="shared" si="386"/>
        <v>1.2302297516914251E-2</v>
      </c>
      <c r="BU458">
        <v>451</v>
      </c>
      <c r="BV458">
        <v>26.871827401797898</v>
      </c>
      <c r="BW458">
        <v>27.589648584080543</v>
      </c>
      <c r="BY458">
        <f t="shared" si="387"/>
        <v>0</v>
      </c>
      <c r="BZ458">
        <f t="shared" si="388"/>
        <v>1</v>
      </c>
      <c r="CA458">
        <f t="shared" si="389"/>
        <v>0.7178211822826448</v>
      </c>
      <c r="CD458">
        <v>451</v>
      </c>
      <c r="CE458">
        <v>28.386098049883294</v>
      </c>
      <c r="CF458">
        <v>20.050085105168183</v>
      </c>
      <c r="CH458">
        <f t="shared" si="390"/>
        <v>1</v>
      </c>
      <c r="CI458">
        <f t="shared" si="391"/>
        <v>0</v>
      </c>
      <c r="CJ458">
        <f t="shared" si="392"/>
        <v>8.3360129447151117</v>
      </c>
      <c r="CM458">
        <v>451</v>
      </c>
      <c r="CN458">
        <v>26.11470147964981</v>
      </c>
      <c r="CO458">
        <v>15.720172578223304</v>
      </c>
      <c r="CQ458">
        <f t="shared" si="393"/>
        <v>1</v>
      </c>
      <c r="CR458">
        <f t="shared" si="394"/>
        <v>0</v>
      </c>
      <c r="CS458">
        <f t="shared" si="395"/>
        <v>10.394528901426506</v>
      </c>
      <c r="CV458">
        <v>451</v>
      </c>
      <c r="CW458">
        <v>25.802003475563531</v>
      </c>
      <c r="CX458">
        <v>16.309754767316701</v>
      </c>
      <c r="CZ458">
        <f t="shared" si="396"/>
        <v>1</v>
      </c>
      <c r="DA458">
        <f t="shared" si="397"/>
        <v>0</v>
      </c>
      <c r="DB458">
        <f t="shared" si="398"/>
        <v>9.4922487082468301</v>
      </c>
      <c r="DE458">
        <v>451</v>
      </c>
      <c r="DF458">
        <v>28.368206782378849</v>
      </c>
      <c r="DG458">
        <v>15.013779908970259</v>
      </c>
      <c r="DI458">
        <f t="shared" si="399"/>
        <v>1</v>
      </c>
      <c r="DJ458">
        <f t="shared" si="400"/>
        <v>0</v>
      </c>
      <c r="DK458">
        <f t="shared" si="401"/>
        <v>13.35442687340859</v>
      </c>
      <c r="DN458">
        <v>451</v>
      </c>
      <c r="DO458">
        <v>20.125828751270912</v>
      </c>
      <c r="DP458">
        <v>20.843949390812295</v>
      </c>
      <c r="DR458">
        <f t="shared" si="402"/>
        <v>0</v>
      </c>
      <c r="DS458">
        <f t="shared" si="403"/>
        <v>1</v>
      </c>
      <c r="DT458">
        <f t="shared" si="404"/>
        <v>0.71812063954138239</v>
      </c>
      <c r="DW458">
        <v>451</v>
      </c>
      <c r="DX458">
        <v>18.418086207586885</v>
      </c>
      <c r="DY458">
        <v>26.380746002080862</v>
      </c>
      <c r="EA458">
        <f t="shared" si="405"/>
        <v>0</v>
      </c>
      <c r="EB458">
        <f t="shared" si="406"/>
        <v>1</v>
      </c>
      <c r="EC458">
        <f t="shared" si="407"/>
        <v>7.9626597944939768</v>
      </c>
      <c r="EF458">
        <v>451</v>
      </c>
      <c r="EG458">
        <v>17.852636286146215</v>
      </c>
      <c r="EH458">
        <v>19.546296075257917</v>
      </c>
      <c r="EJ458">
        <f t="shared" si="408"/>
        <v>0</v>
      </c>
      <c r="EK458">
        <f t="shared" si="409"/>
        <v>1</v>
      </c>
      <c r="EL458">
        <f t="shared" si="410"/>
        <v>1.6936597891117025</v>
      </c>
      <c r="EO458">
        <v>451</v>
      </c>
      <c r="EP458">
        <v>19.95602760732644</v>
      </c>
      <c r="EQ458">
        <v>18.238969176325995</v>
      </c>
      <c r="ES458">
        <f t="shared" si="411"/>
        <v>1</v>
      </c>
      <c r="ET458">
        <f t="shared" si="412"/>
        <v>0</v>
      </c>
      <c r="EU458">
        <f t="shared" si="413"/>
        <v>1.7170584310004458</v>
      </c>
    </row>
    <row r="459" spans="1:151" x14ac:dyDescent="0.25">
      <c r="A459">
        <v>452</v>
      </c>
      <c r="B459">
        <v>11.118689220060622</v>
      </c>
      <c r="C459">
        <v>31.06548411637079</v>
      </c>
      <c r="E459">
        <f t="shared" si="363"/>
        <v>0</v>
      </c>
      <c r="F459">
        <f t="shared" si="365"/>
        <v>1</v>
      </c>
      <c r="G459">
        <f t="shared" si="364"/>
        <v>19.946794896310166</v>
      </c>
      <c r="J459">
        <v>452</v>
      </c>
      <c r="K459">
        <v>21.554691310772601</v>
      </c>
      <c r="L459">
        <v>27.459318926899041</v>
      </c>
      <c r="N459">
        <f t="shared" si="366"/>
        <v>0</v>
      </c>
      <c r="O459">
        <f t="shared" si="367"/>
        <v>1</v>
      </c>
      <c r="P459">
        <f t="shared" si="368"/>
        <v>5.9046276161264402</v>
      </c>
      <c r="S459">
        <v>452</v>
      </c>
      <c r="T459">
        <v>18.103373270178643</v>
      </c>
      <c r="U459">
        <v>47.437791579347113</v>
      </c>
      <c r="W459">
        <f t="shared" si="369"/>
        <v>0</v>
      </c>
      <c r="X459">
        <f t="shared" si="370"/>
        <v>1</v>
      </c>
      <c r="Y459">
        <f t="shared" si="371"/>
        <v>29.33441830916847</v>
      </c>
      <c r="AB459">
        <v>452</v>
      </c>
      <c r="AC459">
        <v>22.719000635647642</v>
      </c>
      <c r="AD459">
        <v>19.573761693024906</v>
      </c>
      <c r="AF459">
        <f t="shared" si="372"/>
        <v>1</v>
      </c>
      <c r="AG459">
        <f t="shared" si="373"/>
        <v>0</v>
      </c>
      <c r="AH459">
        <f t="shared" si="374"/>
        <v>3.1452389426227363</v>
      </c>
      <c r="AK459">
        <v>452</v>
      </c>
      <c r="AL459">
        <v>14.449729383264593</v>
      </c>
      <c r="AM459">
        <v>36.109854401012626</v>
      </c>
      <c r="AO459">
        <f t="shared" si="375"/>
        <v>0</v>
      </c>
      <c r="AP459">
        <f t="shared" si="376"/>
        <v>1</v>
      </c>
      <c r="AQ459">
        <f t="shared" si="377"/>
        <v>21.660125017748033</v>
      </c>
      <c r="AT459">
        <v>452</v>
      </c>
      <c r="AU459">
        <v>21.543261623765005</v>
      </c>
      <c r="AV459">
        <v>27.083945827681575</v>
      </c>
      <c r="AX459">
        <f t="shared" si="378"/>
        <v>0</v>
      </c>
      <c r="AY459">
        <f t="shared" si="379"/>
        <v>1</v>
      </c>
      <c r="AZ459">
        <f t="shared" si="380"/>
        <v>5.5406842039165696</v>
      </c>
      <c r="BC459">
        <v>452</v>
      </c>
      <c r="BD459" t="e">
        <v>#N/A</v>
      </c>
      <c r="BE459" t="e">
        <v>#N/A</v>
      </c>
      <c r="BG459" t="e">
        <f t="shared" si="381"/>
        <v>#N/A</v>
      </c>
      <c r="BH459" t="e">
        <f t="shared" si="382"/>
        <v>#N/A</v>
      </c>
      <c r="BI459" t="e">
        <f t="shared" si="383"/>
        <v>#N/A</v>
      </c>
      <c r="BL459">
        <v>452</v>
      </c>
      <c r="BM459">
        <v>18.783155748065703</v>
      </c>
      <c r="BN459">
        <v>9.1015982569674438</v>
      </c>
      <c r="BP459">
        <f t="shared" si="384"/>
        <v>1</v>
      </c>
      <c r="BQ459">
        <f t="shared" si="385"/>
        <v>0</v>
      </c>
      <c r="BR459">
        <f t="shared" si="386"/>
        <v>9.6815574910982587</v>
      </c>
      <c r="BU459">
        <v>452</v>
      </c>
      <c r="BV459">
        <v>14.017922770994099</v>
      </c>
      <c r="BW459">
        <v>22.055820737329785</v>
      </c>
      <c r="BY459">
        <f t="shared" si="387"/>
        <v>0</v>
      </c>
      <c r="BZ459">
        <f t="shared" si="388"/>
        <v>1</v>
      </c>
      <c r="CA459">
        <f t="shared" si="389"/>
        <v>8.0378979663356862</v>
      </c>
      <c r="CD459">
        <v>452</v>
      </c>
      <c r="CE459">
        <v>29.91536887147312</v>
      </c>
      <c r="CF459">
        <v>39.109626153798501</v>
      </c>
      <c r="CH459">
        <f t="shared" si="390"/>
        <v>0</v>
      </c>
      <c r="CI459">
        <f t="shared" si="391"/>
        <v>1</v>
      </c>
      <c r="CJ459">
        <f t="shared" si="392"/>
        <v>9.1942572823253812</v>
      </c>
      <c r="CM459">
        <v>452</v>
      </c>
      <c r="CN459">
        <v>23.182665615787201</v>
      </c>
      <c r="CO459">
        <v>38.795693782067751</v>
      </c>
      <c r="CQ459">
        <f t="shared" si="393"/>
        <v>0</v>
      </c>
      <c r="CR459">
        <f t="shared" si="394"/>
        <v>1</v>
      </c>
      <c r="CS459">
        <f t="shared" si="395"/>
        <v>15.61302816628055</v>
      </c>
      <c r="CV459">
        <v>452</v>
      </c>
      <c r="CW459">
        <v>21.055534765943442</v>
      </c>
      <c r="CX459">
        <v>16.107455698359459</v>
      </c>
      <c r="CZ459">
        <f t="shared" si="396"/>
        <v>1</v>
      </c>
      <c r="DA459">
        <f t="shared" si="397"/>
        <v>0</v>
      </c>
      <c r="DB459">
        <f t="shared" si="398"/>
        <v>4.9480790675839827</v>
      </c>
      <c r="DE459">
        <v>452</v>
      </c>
      <c r="DF459">
        <v>24.918339863905054</v>
      </c>
      <c r="DG459">
        <v>32.82590553947108</v>
      </c>
      <c r="DI459">
        <f t="shared" si="399"/>
        <v>0</v>
      </c>
      <c r="DJ459">
        <f t="shared" si="400"/>
        <v>1</v>
      </c>
      <c r="DK459">
        <f t="shared" si="401"/>
        <v>7.9075656755660262</v>
      </c>
      <c r="DN459">
        <v>452</v>
      </c>
      <c r="DO459">
        <v>23.571989100035456</v>
      </c>
      <c r="DP459">
        <v>32.108112335162666</v>
      </c>
      <c r="DR459">
        <f t="shared" si="402"/>
        <v>0</v>
      </c>
      <c r="DS459">
        <f t="shared" si="403"/>
        <v>1</v>
      </c>
      <c r="DT459">
        <f t="shared" si="404"/>
        <v>8.5361232351272101</v>
      </c>
      <c r="DW459">
        <v>452</v>
      </c>
      <c r="DX459">
        <v>11.486474293824159</v>
      </c>
      <c r="DY459">
        <v>17.593667911948756</v>
      </c>
      <c r="EA459">
        <f t="shared" si="405"/>
        <v>0</v>
      </c>
      <c r="EB459">
        <f t="shared" si="406"/>
        <v>1</v>
      </c>
      <c r="EC459">
        <f t="shared" si="407"/>
        <v>6.1071936181245974</v>
      </c>
      <c r="EF459">
        <v>452</v>
      </c>
      <c r="EG459">
        <v>18.513539341068231</v>
      </c>
      <c r="EH459">
        <v>14.559473966343402</v>
      </c>
      <c r="EJ459">
        <f t="shared" si="408"/>
        <v>1</v>
      </c>
      <c r="EK459">
        <f t="shared" si="409"/>
        <v>0</v>
      </c>
      <c r="EL459">
        <f t="shared" si="410"/>
        <v>3.9540653747248289</v>
      </c>
      <c r="EO459">
        <v>452</v>
      </c>
      <c r="EP459">
        <v>21.507399100351382</v>
      </c>
      <c r="EQ459">
        <v>14.688744979747906</v>
      </c>
      <c r="ES459">
        <f t="shared" si="411"/>
        <v>1</v>
      </c>
      <c r="ET459">
        <f t="shared" si="412"/>
        <v>0</v>
      </c>
      <c r="EU459">
        <f t="shared" si="413"/>
        <v>6.8186541206034761</v>
      </c>
    </row>
    <row r="460" spans="1:151" x14ac:dyDescent="0.25">
      <c r="A460">
        <v>453</v>
      </c>
      <c r="B460">
        <v>11.480927686316864</v>
      </c>
      <c r="C460">
        <v>32.138279870341023</v>
      </c>
      <c r="E460">
        <f t="shared" si="363"/>
        <v>0</v>
      </c>
      <c r="F460">
        <f t="shared" si="365"/>
        <v>1</v>
      </c>
      <c r="G460">
        <f t="shared" si="364"/>
        <v>20.657352184024159</v>
      </c>
      <c r="J460">
        <v>453</v>
      </c>
      <c r="K460">
        <v>24.950007058787886</v>
      </c>
      <c r="L460">
        <v>25.590876762111709</v>
      </c>
      <c r="N460">
        <f t="shared" si="366"/>
        <v>0</v>
      </c>
      <c r="O460">
        <f t="shared" si="367"/>
        <v>1</v>
      </c>
      <c r="P460">
        <f t="shared" si="368"/>
        <v>0.64086970332382265</v>
      </c>
      <c r="S460">
        <v>453</v>
      </c>
      <c r="T460">
        <v>19.03906017873642</v>
      </c>
      <c r="U460">
        <v>32.271085996060172</v>
      </c>
      <c r="W460">
        <f t="shared" si="369"/>
        <v>0</v>
      </c>
      <c r="X460">
        <f t="shared" si="370"/>
        <v>1</v>
      </c>
      <c r="Y460">
        <f t="shared" si="371"/>
        <v>13.232025817323752</v>
      </c>
      <c r="AB460">
        <v>453</v>
      </c>
      <c r="AC460">
        <v>19.656516320628413</v>
      </c>
      <c r="AD460">
        <v>17.639643101566762</v>
      </c>
      <c r="AF460">
        <f t="shared" si="372"/>
        <v>1</v>
      </c>
      <c r="AG460">
        <f t="shared" si="373"/>
        <v>0</v>
      </c>
      <c r="AH460">
        <f t="shared" si="374"/>
        <v>2.016873219061651</v>
      </c>
      <c r="AK460">
        <v>453</v>
      </c>
      <c r="AL460">
        <v>33.122912988062467</v>
      </c>
      <c r="AM460">
        <v>13.835604119139845</v>
      </c>
      <c r="AO460">
        <f t="shared" si="375"/>
        <v>1</v>
      </c>
      <c r="AP460">
        <f t="shared" si="376"/>
        <v>0</v>
      </c>
      <c r="AQ460">
        <f t="shared" si="377"/>
        <v>19.287308868922622</v>
      </c>
      <c r="AT460">
        <v>453</v>
      </c>
      <c r="AU460">
        <v>17.475578004075398</v>
      </c>
      <c r="AV460">
        <v>15.062382810230257</v>
      </c>
      <c r="AX460">
        <f t="shared" si="378"/>
        <v>1</v>
      </c>
      <c r="AY460">
        <f t="shared" si="379"/>
        <v>0</v>
      </c>
      <c r="AZ460">
        <f t="shared" si="380"/>
        <v>2.4131951938451408</v>
      </c>
      <c r="BC460">
        <v>453</v>
      </c>
      <c r="BD460" t="e">
        <v>#N/A</v>
      </c>
      <c r="BE460" t="e">
        <v>#N/A</v>
      </c>
      <c r="BG460" t="e">
        <f t="shared" si="381"/>
        <v>#N/A</v>
      </c>
      <c r="BH460" t="e">
        <f t="shared" si="382"/>
        <v>#N/A</v>
      </c>
      <c r="BI460" t="e">
        <f t="shared" si="383"/>
        <v>#N/A</v>
      </c>
      <c r="BL460">
        <v>453</v>
      </c>
      <c r="BM460">
        <v>30.016569805809368</v>
      </c>
      <c r="BN460">
        <v>9.6551412348425547</v>
      </c>
      <c r="BP460">
        <f t="shared" si="384"/>
        <v>1</v>
      </c>
      <c r="BQ460">
        <f t="shared" si="385"/>
        <v>0</v>
      </c>
      <c r="BR460">
        <f t="shared" si="386"/>
        <v>20.361428570966815</v>
      </c>
      <c r="BU460">
        <v>453</v>
      </c>
      <c r="BV460">
        <v>25.696041550832991</v>
      </c>
      <c r="BW460">
        <v>14.578961639269119</v>
      </c>
      <c r="BY460">
        <f t="shared" si="387"/>
        <v>1</v>
      </c>
      <c r="BZ460">
        <f t="shared" si="388"/>
        <v>0</v>
      </c>
      <c r="CA460">
        <f t="shared" si="389"/>
        <v>11.117079911563872</v>
      </c>
      <c r="CD460">
        <v>453</v>
      </c>
      <c r="CE460">
        <v>35.327549532248447</v>
      </c>
      <c r="CF460">
        <v>23.221647242622428</v>
      </c>
      <c r="CH460">
        <f t="shared" si="390"/>
        <v>1</v>
      </c>
      <c r="CI460">
        <f t="shared" si="391"/>
        <v>0</v>
      </c>
      <c r="CJ460">
        <f t="shared" si="392"/>
        <v>12.10590228962602</v>
      </c>
      <c r="CM460">
        <v>453</v>
      </c>
      <c r="CN460">
        <v>18.379335948985748</v>
      </c>
      <c r="CO460">
        <v>18.435755494953622</v>
      </c>
      <c r="CQ460">
        <f t="shared" si="393"/>
        <v>0</v>
      </c>
      <c r="CR460">
        <f t="shared" si="394"/>
        <v>1</v>
      </c>
      <c r="CS460">
        <f t="shared" si="395"/>
        <v>5.6419545967873574E-2</v>
      </c>
      <c r="CV460">
        <v>453</v>
      </c>
      <c r="CW460">
        <v>20.63030668209565</v>
      </c>
      <c r="CX460">
        <v>17.323768684432729</v>
      </c>
      <c r="CZ460">
        <f t="shared" si="396"/>
        <v>1</v>
      </c>
      <c r="DA460">
        <f t="shared" si="397"/>
        <v>0</v>
      </c>
      <c r="DB460">
        <f t="shared" si="398"/>
        <v>3.3065379976629217</v>
      </c>
      <c r="DE460">
        <v>453</v>
      </c>
      <c r="DF460">
        <v>24.263203855452609</v>
      </c>
      <c r="DG460">
        <v>23.123493240987031</v>
      </c>
      <c r="DI460">
        <f t="shared" si="399"/>
        <v>1</v>
      </c>
      <c r="DJ460">
        <f t="shared" si="400"/>
        <v>0</v>
      </c>
      <c r="DK460">
        <f t="shared" si="401"/>
        <v>1.139710614465578</v>
      </c>
      <c r="DN460">
        <v>453</v>
      </c>
      <c r="DO460">
        <v>23.39135938631118</v>
      </c>
      <c r="DP460">
        <v>11.957009751438125</v>
      </c>
      <c r="DR460">
        <f t="shared" si="402"/>
        <v>1</v>
      </c>
      <c r="DS460">
        <f t="shared" si="403"/>
        <v>0</v>
      </c>
      <c r="DT460">
        <f t="shared" si="404"/>
        <v>11.434349634873055</v>
      </c>
      <c r="DW460">
        <v>453</v>
      </c>
      <c r="DX460">
        <v>11.967516708318716</v>
      </c>
      <c r="DY460">
        <v>12.246665493548651</v>
      </c>
      <c r="EA460">
        <f t="shared" si="405"/>
        <v>0</v>
      </c>
      <c r="EB460">
        <f t="shared" si="406"/>
        <v>1</v>
      </c>
      <c r="EC460">
        <f t="shared" si="407"/>
        <v>0.27914878522993547</v>
      </c>
      <c r="EF460">
        <v>453</v>
      </c>
      <c r="EG460">
        <v>20.954596478523108</v>
      </c>
      <c r="EH460">
        <v>10.779575097790982</v>
      </c>
      <c r="EJ460">
        <f t="shared" si="408"/>
        <v>1</v>
      </c>
      <c r="EK460">
        <f t="shared" si="409"/>
        <v>0</v>
      </c>
      <c r="EL460">
        <f t="shared" si="410"/>
        <v>10.175021380732126</v>
      </c>
      <c r="EO460">
        <v>453</v>
      </c>
      <c r="EP460">
        <v>22.706733245245967</v>
      </c>
      <c r="EQ460">
        <v>40.255471333398177</v>
      </c>
      <c r="ES460">
        <f t="shared" si="411"/>
        <v>0</v>
      </c>
      <c r="ET460">
        <f t="shared" si="412"/>
        <v>1</v>
      </c>
      <c r="EU460">
        <f t="shared" si="413"/>
        <v>17.548738088152209</v>
      </c>
    </row>
    <row r="461" spans="1:151" x14ac:dyDescent="0.25">
      <c r="A461">
        <v>454</v>
      </c>
      <c r="B461">
        <v>13.897836482951195</v>
      </c>
      <c r="C461">
        <v>1.7518411253428106</v>
      </c>
      <c r="E461">
        <f t="shared" si="363"/>
        <v>1</v>
      </c>
      <c r="F461">
        <f t="shared" si="365"/>
        <v>0</v>
      </c>
      <c r="G461">
        <f t="shared" si="364"/>
        <v>12.145995357608385</v>
      </c>
      <c r="J461">
        <v>454</v>
      </c>
      <c r="K461">
        <v>16.081621112727305</v>
      </c>
      <c r="L461">
        <v>20.201676931149187</v>
      </c>
      <c r="N461">
        <f t="shared" si="366"/>
        <v>0</v>
      </c>
      <c r="O461">
        <f t="shared" si="367"/>
        <v>1</v>
      </c>
      <c r="P461">
        <f t="shared" si="368"/>
        <v>4.1200558184218821</v>
      </c>
      <c r="S461">
        <v>454</v>
      </c>
      <c r="T461">
        <v>18.990288491433866</v>
      </c>
      <c r="U461">
        <v>9.0758220168885728</v>
      </c>
      <c r="W461">
        <f t="shared" si="369"/>
        <v>1</v>
      </c>
      <c r="X461">
        <f t="shared" si="370"/>
        <v>0</v>
      </c>
      <c r="Y461">
        <f t="shared" si="371"/>
        <v>9.9144664745452928</v>
      </c>
      <c r="AB461">
        <v>454</v>
      </c>
      <c r="AC461">
        <v>23.701899570368557</v>
      </c>
      <c r="AD461">
        <v>16.011833118538124</v>
      </c>
      <c r="AF461">
        <f t="shared" si="372"/>
        <v>1</v>
      </c>
      <c r="AG461">
        <f t="shared" si="373"/>
        <v>0</v>
      </c>
      <c r="AH461">
        <f t="shared" si="374"/>
        <v>7.6900664518304325</v>
      </c>
      <c r="AK461">
        <v>454</v>
      </c>
      <c r="AL461">
        <v>33.020784677970973</v>
      </c>
      <c r="AM461">
        <v>27.709807443300278</v>
      </c>
      <c r="AO461">
        <f t="shared" si="375"/>
        <v>1</v>
      </c>
      <c r="AP461">
        <f t="shared" si="376"/>
        <v>0</v>
      </c>
      <c r="AQ461">
        <f t="shared" si="377"/>
        <v>5.3109772346706947</v>
      </c>
      <c r="AT461">
        <v>454</v>
      </c>
      <c r="AU461">
        <v>18.33841069505899</v>
      </c>
      <c r="AV461">
        <v>26.486951798405453</v>
      </c>
      <c r="AX461">
        <f t="shared" si="378"/>
        <v>0</v>
      </c>
      <c r="AY461">
        <f t="shared" si="379"/>
        <v>1</v>
      </c>
      <c r="AZ461">
        <f t="shared" si="380"/>
        <v>8.1485411033464636</v>
      </c>
      <c r="BC461">
        <v>454</v>
      </c>
      <c r="BD461" t="e">
        <v>#N/A</v>
      </c>
      <c r="BE461" t="e">
        <v>#N/A</v>
      </c>
      <c r="BG461" t="e">
        <f t="shared" si="381"/>
        <v>#N/A</v>
      </c>
      <c r="BH461" t="e">
        <f t="shared" si="382"/>
        <v>#N/A</v>
      </c>
      <c r="BI461" t="e">
        <f t="shared" si="383"/>
        <v>#N/A</v>
      </c>
      <c r="BL461">
        <v>454</v>
      </c>
      <c r="BM461">
        <v>32.996625233487933</v>
      </c>
      <c r="BN461">
        <v>10.091845467196324</v>
      </c>
      <c r="BP461">
        <f t="shared" si="384"/>
        <v>1</v>
      </c>
      <c r="BQ461">
        <f t="shared" si="385"/>
        <v>0</v>
      </c>
      <c r="BR461">
        <f t="shared" si="386"/>
        <v>22.904779766291611</v>
      </c>
      <c r="BU461">
        <v>454</v>
      </c>
      <c r="BV461">
        <v>21.068915423206874</v>
      </c>
      <c r="BW461">
        <v>28.78803781819645</v>
      </c>
      <c r="BY461">
        <f t="shared" si="387"/>
        <v>0</v>
      </c>
      <c r="BZ461">
        <f t="shared" si="388"/>
        <v>1</v>
      </c>
      <c r="CA461">
        <f t="shared" si="389"/>
        <v>7.7191223949895758</v>
      </c>
      <c r="CD461">
        <v>454</v>
      </c>
      <c r="CE461">
        <v>11.969190622650636</v>
      </c>
      <c r="CF461">
        <v>12.014268037316393</v>
      </c>
      <c r="CH461">
        <f t="shared" si="390"/>
        <v>0</v>
      </c>
      <c r="CI461">
        <f t="shared" si="391"/>
        <v>1</v>
      </c>
      <c r="CJ461">
        <f t="shared" si="392"/>
        <v>4.5077414665756876E-2</v>
      </c>
      <c r="CM461">
        <v>454</v>
      </c>
      <c r="CN461">
        <v>21.568590991059175</v>
      </c>
      <c r="CO461">
        <v>24.07649403174986</v>
      </c>
      <c r="CQ461">
        <f t="shared" si="393"/>
        <v>0</v>
      </c>
      <c r="CR461">
        <f t="shared" si="394"/>
        <v>1</v>
      </c>
      <c r="CS461">
        <f t="shared" si="395"/>
        <v>2.5079030406906853</v>
      </c>
      <c r="CV461">
        <v>454</v>
      </c>
      <c r="CW461">
        <v>19.667075482060149</v>
      </c>
      <c r="CX461">
        <v>22.135862325608869</v>
      </c>
      <c r="CZ461">
        <f t="shared" si="396"/>
        <v>0</v>
      </c>
      <c r="DA461">
        <f t="shared" si="397"/>
        <v>1</v>
      </c>
      <c r="DB461">
        <f t="shared" si="398"/>
        <v>2.4687868435487204</v>
      </c>
      <c r="DE461">
        <v>454</v>
      </c>
      <c r="DF461">
        <v>19.753360473169622</v>
      </c>
      <c r="DG461">
        <v>23.995950932479193</v>
      </c>
      <c r="DI461">
        <f t="shared" si="399"/>
        <v>0</v>
      </c>
      <c r="DJ461">
        <f t="shared" si="400"/>
        <v>1</v>
      </c>
      <c r="DK461">
        <f t="shared" si="401"/>
        <v>4.2425904593095716</v>
      </c>
      <c r="DN461">
        <v>454</v>
      </c>
      <c r="DO461">
        <v>26.196286053820177</v>
      </c>
      <c r="DP461">
        <v>16.673273441396837</v>
      </c>
      <c r="DR461">
        <f t="shared" si="402"/>
        <v>1</v>
      </c>
      <c r="DS461">
        <f t="shared" si="403"/>
        <v>0</v>
      </c>
      <c r="DT461">
        <f t="shared" si="404"/>
        <v>9.5230126124233401</v>
      </c>
      <c r="DW461">
        <v>454</v>
      </c>
      <c r="DX461">
        <v>17.738683905540462</v>
      </c>
      <c r="DY461">
        <v>18.696546324982208</v>
      </c>
      <c r="EA461">
        <f t="shared" si="405"/>
        <v>0</v>
      </c>
      <c r="EB461">
        <f t="shared" si="406"/>
        <v>1</v>
      </c>
      <c r="EC461">
        <f t="shared" si="407"/>
        <v>0.95786241944174577</v>
      </c>
      <c r="EF461">
        <v>454</v>
      </c>
      <c r="EG461">
        <v>18.326452652528758</v>
      </c>
      <c r="EH461">
        <v>21.200924304588952</v>
      </c>
      <c r="EJ461">
        <f t="shared" si="408"/>
        <v>0</v>
      </c>
      <c r="EK461">
        <f t="shared" si="409"/>
        <v>1</v>
      </c>
      <c r="EL461">
        <f t="shared" si="410"/>
        <v>2.8744716520601941</v>
      </c>
      <c r="EO461">
        <v>454</v>
      </c>
      <c r="EP461">
        <v>20.811073310847672</v>
      </c>
      <c r="EQ461">
        <v>26.933493679973548</v>
      </c>
      <c r="ES461">
        <f t="shared" si="411"/>
        <v>0</v>
      </c>
      <c r="ET461">
        <f t="shared" si="412"/>
        <v>1</v>
      </c>
      <c r="EU461">
        <f t="shared" si="413"/>
        <v>6.1224203691258765</v>
      </c>
    </row>
    <row r="462" spans="1:151" x14ac:dyDescent="0.25">
      <c r="A462">
        <v>455</v>
      </c>
      <c r="B462">
        <v>10.410524496939903</v>
      </c>
      <c r="C462">
        <v>9.5415990503933195</v>
      </c>
      <c r="E462">
        <f t="shared" si="363"/>
        <v>1</v>
      </c>
      <c r="F462">
        <f t="shared" si="365"/>
        <v>0</v>
      </c>
      <c r="G462">
        <f t="shared" si="364"/>
        <v>0.86892544654658366</v>
      </c>
      <c r="J462">
        <v>455</v>
      </c>
      <c r="K462">
        <v>21.189315351496219</v>
      </c>
      <c r="L462">
        <v>25.551000044563107</v>
      </c>
      <c r="N462">
        <f t="shared" si="366"/>
        <v>0</v>
      </c>
      <c r="O462">
        <f t="shared" si="367"/>
        <v>1</v>
      </c>
      <c r="P462">
        <f t="shared" si="368"/>
        <v>4.3616846930668878</v>
      </c>
      <c r="S462">
        <v>455</v>
      </c>
      <c r="T462">
        <v>19.592616093894325</v>
      </c>
      <c r="U462">
        <v>6.5402491211585172</v>
      </c>
      <c r="W462">
        <f t="shared" si="369"/>
        <v>1</v>
      </c>
      <c r="X462">
        <f t="shared" si="370"/>
        <v>0</v>
      </c>
      <c r="Y462">
        <f t="shared" si="371"/>
        <v>13.052366972735808</v>
      </c>
      <c r="AB462">
        <v>455</v>
      </c>
      <c r="AC462">
        <v>15.883378068925118</v>
      </c>
      <c r="AD462">
        <v>17.459678107719753</v>
      </c>
      <c r="AF462">
        <f t="shared" si="372"/>
        <v>0</v>
      </c>
      <c r="AG462">
        <f t="shared" si="373"/>
        <v>1</v>
      </c>
      <c r="AH462">
        <f t="shared" si="374"/>
        <v>1.5763000387946349</v>
      </c>
      <c r="AK462">
        <v>455</v>
      </c>
      <c r="AL462">
        <v>19.470251218848954</v>
      </c>
      <c r="AM462">
        <v>31.801528027586315</v>
      </c>
      <c r="AO462">
        <f t="shared" si="375"/>
        <v>0</v>
      </c>
      <c r="AP462">
        <f t="shared" si="376"/>
        <v>1</v>
      </c>
      <c r="AQ462">
        <f t="shared" si="377"/>
        <v>12.331276808737361</v>
      </c>
      <c r="AT462">
        <v>455</v>
      </c>
      <c r="AU462">
        <v>16.843653900067579</v>
      </c>
      <c r="AV462">
        <v>12.583598970699866</v>
      </c>
      <c r="AX462">
        <f t="shared" si="378"/>
        <v>1</v>
      </c>
      <c r="AY462">
        <f t="shared" si="379"/>
        <v>0</v>
      </c>
      <c r="AZ462">
        <f t="shared" si="380"/>
        <v>4.2600549293677137</v>
      </c>
      <c r="BC462">
        <v>455</v>
      </c>
      <c r="BD462" t="e">
        <v>#N/A</v>
      </c>
      <c r="BE462" t="e">
        <v>#N/A</v>
      </c>
      <c r="BG462" t="e">
        <f t="shared" si="381"/>
        <v>#N/A</v>
      </c>
      <c r="BH462" t="e">
        <f t="shared" si="382"/>
        <v>#N/A</v>
      </c>
      <c r="BI462" t="e">
        <f t="shared" si="383"/>
        <v>#N/A</v>
      </c>
      <c r="BL462">
        <v>455</v>
      </c>
      <c r="BM462">
        <v>24.954347990441718</v>
      </c>
      <c r="BN462">
        <v>11.990736792903929</v>
      </c>
      <c r="BP462">
        <f t="shared" si="384"/>
        <v>1</v>
      </c>
      <c r="BQ462">
        <f t="shared" si="385"/>
        <v>0</v>
      </c>
      <c r="BR462">
        <f t="shared" si="386"/>
        <v>12.963611197537789</v>
      </c>
      <c r="BU462">
        <v>455</v>
      </c>
      <c r="BV462">
        <v>20.94755864589753</v>
      </c>
      <c r="BW462">
        <v>26.800983438853422</v>
      </c>
      <c r="BY462">
        <f t="shared" si="387"/>
        <v>0</v>
      </c>
      <c r="BZ462">
        <f t="shared" si="388"/>
        <v>1</v>
      </c>
      <c r="CA462">
        <f t="shared" si="389"/>
        <v>5.8534247929558916</v>
      </c>
      <c r="CD462">
        <v>455</v>
      </c>
      <c r="CE462">
        <v>19.121613206230858</v>
      </c>
      <c r="CF462">
        <v>11.387917233075044</v>
      </c>
      <c r="CH462">
        <f t="shared" si="390"/>
        <v>1</v>
      </c>
      <c r="CI462">
        <f t="shared" si="391"/>
        <v>0</v>
      </c>
      <c r="CJ462">
        <f t="shared" si="392"/>
        <v>7.7336959731558146</v>
      </c>
      <c r="CM462">
        <v>455</v>
      </c>
      <c r="CN462">
        <v>16.224488433639451</v>
      </c>
      <c r="CO462">
        <v>25.861319915666236</v>
      </c>
      <c r="CQ462">
        <f t="shared" si="393"/>
        <v>0</v>
      </c>
      <c r="CR462">
        <f t="shared" si="394"/>
        <v>1</v>
      </c>
      <c r="CS462">
        <f t="shared" si="395"/>
        <v>9.6368314820267855</v>
      </c>
      <c r="CV462">
        <v>455</v>
      </c>
      <c r="CW462">
        <v>21.834058446696734</v>
      </c>
      <c r="CX462">
        <v>17.663557649619765</v>
      </c>
      <c r="CZ462">
        <f t="shared" si="396"/>
        <v>1</v>
      </c>
      <c r="DA462">
        <f t="shared" si="397"/>
        <v>0</v>
      </c>
      <c r="DB462">
        <f t="shared" si="398"/>
        <v>4.1705007970769685</v>
      </c>
      <c r="DE462">
        <v>455</v>
      </c>
      <c r="DF462">
        <v>22.613573669652489</v>
      </c>
      <c r="DG462">
        <v>30.818556297426994</v>
      </c>
      <c r="DI462">
        <f t="shared" si="399"/>
        <v>0</v>
      </c>
      <c r="DJ462">
        <f t="shared" si="400"/>
        <v>1</v>
      </c>
      <c r="DK462">
        <f t="shared" si="401"/>
        <v>8.2049826277745055</v>
      </c>
      <c r="DN462">
        <v>455</v>
      </c>
      <c r="DO462">
        <v>21.490096063005829</v>
      </c>
      <c r="DP462">
        <v>24.149028377195012</v>
      </c>
      <c r="DR462">
        <f t="shared" si="402"/>
        <v>0</v>
      </c>
      <c r="DS462">
        <f t="shared" si="403"/>
        <v>1</v>
      </c>
      <c r="DT462">
        <f t="shared" si="404"/>
        <v>2.6589323141891832</v>
      </c>
      <c r="DW462">
        <v>455</v>
      </c>
      <c r="DX462">
        <v>23.44063257228586</v>
      </c>
      <c r="DY462">
        <v>23.112562911812088</v>
      </c>
      <c r="EA462">
        <f t="shared" si="405"/>
        <v>1</v>
      </c>
      <c r="EB462">
        <f t="shared" si="406"/>
        <v>0</v>
      </c>
      <c r="EC462">
        <f t="shared" si="407"/>
        <v>0.32806966047377273</v>
      </c>
      <c r="EF462">
        <v>455</v>
      </c>
      <c r="EG462">
        <v>20.494716062080332</v>
      </c>
      <c r="EH462">
        <v>11.360629390962036</v>
      </c>
      <c r="EJ462">
        <f t="shared" si="408"/>
        <v>1</v>
      </c>
      <c r="EK462">
        <f t="shared" si="409"/>
        <v>0</v>
      </c>
      <c r="EL462">
        <f t="shared" si="410"/>
        <v>9.1340866711182969</v>
      </c>
      <c r="EO462">
        <v>455</v>
      </c>
      <c r="EP462">
        <v>18.504314889005428</v>
      </c>
      <c r="EQ462">
        <v>22.860450081028119</v>
      </c>
      <c r="ES462">
        <f t="shared" si="411"/>
        <v>0</v>
      </c>
      <c r="ET462">
        <f t="shared" si="412"/>
        <v>1</v>
      </c>
      <c r="EU462">
        <f t="shared" si="413"/>
        <v>4.3561351920226912</v>
      </c>
    </row>
    <row r="463" spans="1:151" x14ac:dyDescent="0.25">
      <c r="A463">
        <v>456</v>
      </c>
      <c r="B463">
        <v>14.44297762570195</v>
      </c>
      <c r="C463">
        <v>34.939567699245089</v>
      </c>
      <c r="E463">
        <f t="shared" si="363"/>
        <v>0</v>
      </c>
      <c r="F463">
        <f t="shared" si="365"/>
        <v>1</v>
      </c>
      <c r="G463">
        <f t="shared" si="364"/>
        <v>20.496590073543139</v>
      </c>
      <c r="J463">
        <v>456</v>
      </c>
      <c r="K463">
        <v>29.888257443711815</v>
      </c>
      <c r="L463">
        <v>32.94187369738902</v>
      </c>
      <c r="N463">
        <f t="shared" si="366"/>
        <v>0</v>
      </c>
      <c r="O463">
        <f t="shared" si="367"/>
        <v>1</v>
      </c>
      <c r="P463">
        <f t="shared" si="368"/>
        <v>3.0536162536772053</v>
      </c>
      <c r="S463">
        <v>456</v>
      </c>
      <c r="T463">
        <v>15.047420890253461</v>
      </c>
      <c r="U463">
        <v>32.235113773735577</v>
      </c>
      <c r="W463">
        <f t="shared" si="369"/>
        <v>0</v>
      </c>
      <c r="X463">
        <f t="shared" si="370"/>
        <v>1</v>
      </c>
      <c r="Y463">
        <f t="shared" si="371"/>
        <v>17.187692883482114</v>
      </c>
      <c r="AB463">
        <v>456</v>
      </c>
      <c r="AC463">
        <v>19.001896587362921</v>
      </c>
      <c r="AD463">
        <v>16.861731702796369</v>
      </c>
      <c r="AF463">
        <f t="shared" si="372"/>
        <v>1</v>
      </c>
      <c r="AG463">
        <f t="shared" si="373"/>
        <v>0</v>
      </c>
      <c r="AH463">
        <f t="shared" si="374"/>
        <v>2.140164884566552</v>
      </c>
      <c r="AK463">
        <v>456</v>
      </c>
      <c r="AL463">
        <v>20.131807203172269</v>
      </c>
      <c r="AM463">
        <v>24.306668055912656</v>
      </c>
      <c r="AO463">
        <f t="shared" si="375"/>
        <v>0</v>
      </c>
      <c r="AP463">
        <f t="shared" si="376"/>
        <v>1</v>
      </c>
      <c r="AQ463">
        <f t="shared" si="377"/>
        <v>4.1748608527403874</v>
      </c>
      <c r="AT463">
        <v>456</v>
      </c>
      <c r="AU463">
        <v>23.294200297375347</v>
      </c>
      <c r="AV463">
        <v>32.620874610125952</v>
      </c>
      <c r="AX463">
        <f t="shared" si="378"/>
        <v>0</v>
      </c>
      <c r="AY463">
        <f t="shared" si="379"/>
        <v>1</v>
      </c>
      <c r="AZ463">
        <f t="shared" si="380"/>
        <v>9.3266743127506047</v>
      </c>
      <c r="BC463">
        <v>456</v>
      </c>
      <c r="BD463" t="e">
        <v>#N/A</v>
      </c>
      <c r="BE463" t="e">
        <v>#N/A</v>
      </c>
      <c r="BG463" t="e">
        <f t="shared" si="381"/>
        <v>#N/A</v>
      </c>
      <c r="BH463" t="e">
        <f t="shared" si="382"/>
        <v>#N/A</v>
      </c>
      <c r="BI463" t="e">
        <f t="shared" si="383"/>
        <v>#N/A</v>
      </c>
      <c r="BL463">
        <v>456</v>
      </c>
      <c r="BM463">
        <v>21.240756811946309</v>
      </c>
      <c r="BN463">
        <v>13.009920081125401</v>
      </c>
      <c r="BP463">
        <f t="shared" si="384"/>
        <v>1</v>
      </c>
      <c r="BQ463">
        <f t="shared" si="385"/>
        <v>0</v>
      </c>
      <c r="BR463">
        <f t="shared" si="386"/>
        <v>8.2308367308209078</v>
      </c>
      <c r="BU463">
        <v>456</v>
      </c>
      <c r="BV463">
        <v>25.752678187355791</v>
      </c>
      <c r="BW463">
        <v>19.935678604967595</v>
      </c>
      <c r="BY463">
        <f t="shared" si="387"/>
        <v>1</v>
      </c>
      <c r="BZ463">
        <f t="shared" si="388"/>
        <v>0</v>
      </c>
      <c r="CA463">
        <f t="shared" si="389"/>
        <v>5.8169995823881955</v>
      </c>
      <c r="CD463">
        <v>456</v>
      </c>
      <c r="CE463">
        <v>16.540142278101335</v>
      </c>
      <c r="CF463">
        <v>30.169534679756701</v>
      </c>
      <c r="CH463">
        <f t="shared" si="390"/>
        <v>0</v>
      </c>
      <c r="CI463">
        <f t="shared" si="391"/>
        <v>1</v>
      </c>
      <c r="CJ463">
        <f t="shared" si="392"/>
        <v>13.629392401655366</v>
      </c>
      <c r="CM463">
        <v>456</v>
      </c>
      <c r="CN463">
        <v>16.830004034573381</v>
      </c>
      <c r="CO463">
        <v>14.389616045632431</v>
      </c>
      <c r="CQ463">
        <f t="shared" si="393"/>
        <v>1</v>
      </c>
      <c r="CR463">
        <f t="shared" si="394"/>
        <v>0</v>
      </c>
      <c r="CS463">
        <f t="shared" si="395"/>
        <v>2.4403879889409499</v>
      </c>
      <c r="CV463">
        <v>456</v>
      </c>
      <c r="CW463">
        <v>22.749130524892355</v>
      </c>
      <c r="CX463">
        <v>14.353069840945297</v>
      </c>
      <c r="CZ463">
        <f t="shared" si="396"/>
        <v>1</v>
      </c>
      <c r="DA463">
        <f t="shared" si="397"/>
        <v>0</v>
      </c>
      <c r="DB463">
        <f t="shared" si="398"/>
        <v>8.3960606839470575</v>
      </c>
      <c r="DE463">
        <v>456</v>
      </c>
      <c r="DF463">
        <v>23.253952071458567</v>
      </c>
      <c r="DG463">
        <v>25.828349509531733</v>
      </c>
      <c r="DI463">
        <f t="shared" si="399"/>
        <v>0</v>
      </c>
      <c r="DJ463">
        <f t="shared" si="400"/>
        <v>1</v>
      </c>
      <c r="DK463">
        <f t="shared" si="401"/>
        <v>2.5743974380731665</v>
      </c>
      <c r="DN463">
        <v>456</v>
      </c>
      <c r="DO463">
        <v>27.544766679004873</v>
      </c>
      <c r="DP463">
        <v>19.678625145288752</v>
      </c>
      <c r="DR463">
        <f t="shared" si="402"/>
        <v>1</v>
      </c>
      <c r="DS463">
        <f t="shared" si="403"/>
        <v>0</v>
      </c>
      <c r="DT463">
        <f t="shared" si="404"/>
        <v>7.8661415337161209</v>
      </c>
      <c r="DW463">
        <v>456</v>
      </c>
      <c r="DX463">
        <v>14.171941963149408</v>
      </c>
      <c r="DY463">
        <v>12.304104495405932</v>
      </c>
      <c r="EA463">
        <f t="shared" si="405"/>
        <v>1</v>
      </c>
      <c r="EB463">
        <f t="shared" si="406"/>
        <v>0</v>
      </c>
      <c r="EC463">
        <f t="shared" si="407"/>
        <v>1.8678374677434757</v>
      </c>
      <c r="EF463">
        <v>456</v>
      </c>
      <c r="EG463">
        <v>19.494261805028284</v>
      </c>
      <c r="EH463">
        <v>18.914594948911212</v>
      </c>
      <c r="EJ463">
        <f t="shared" si="408"/>
        <v>1</v>
      </c>
      <c r="EK463">
        <f t="shared" si="409"/>
        <v>0</v>
      </c>
      <c r="EL463">
        <f t="shared" si="410"/>
        <v>0.57966685611707192</v>
      </c>
      <c r="EO463">
        <v>456</v>
      </c>
      <c r="EP463">
        <v>20.935674500756427</v>
      </c>
      <c r="EQ463">
        <v>44.012622716221507</v>
      </c>
      <c r="ES463">
        <f t="shared" si="411"/>
        <v>0</v>
      </c>
      <c r="ET463">
        <f t="shared" si="412"/>
        <v>1</v>
      </c>
      <c r="EU463">
        <f t="shared" si="413"/>
        <v>23.07694821546508</v>
      </c>
    </row>
    <row r="464" spans="1:151" x14ac:dyDescent="0.25">
      <c r="A464">
        <v>457</v>
      </c>
      <c r="B464">
        <v>15.427031236915592</v>
      </c>
      <c r="C464">
        <v>42.964965538712249</v>
      </c>
      <c r="E464">
        <f t="shared" si="363"/>
        <v>0</v>
      </c>
      <c r="F464">
        <f t="shared" si="365"/>
        <v>1</v>
      </c>
      <c r="G464">
        <f t="shared" si="364"/>
        <v>27.537934301796657</v>
      </c>
      <c r="J464">
        <v>457</v>
      </c>
      <c r="K464">
        <v>15.027673249484423</v>
      </c>
      <c r="L464">
        <v>23.18344193058153</v>
      </c>
      <c r="N464">
        <f t="shared" si="366"/>
        <v>0</v>
      </c>
      <c r="O464">
        <f t="shared" si="367"/>
        <v>1</v>
      </c>
      <c r="P464">
        <f t="shared" si="368"/>
        <v>8.1557686810971077</v>
      </c>
      <c r="S464">
        <v>457</v>
      </c>
      <c r="T464">
        <v>19.741347254122317</v>
      </c>
      <c r="U464">
        <v>30.30888567878641</v>
      </c>
      <c r="W464">
        <f t="shared" si="369"/>
        <v>0</v>
      </c>
      <c r="X464">
        <f t="shared" si="370"/>
        <v>1</v>
      </c>
      <c r="Y464">
        <f t="shared" si="371"/>
        <v>10.567538424664093</v>
      </c>
      <c r="AB464">
        <v>457</v>
      </c>
      <c r="AC464">
        <v>16.17231048071362</v>
      </c>
      <c r="AD464">
        <v>18.67414309494437</v>
      </c>
      <c r="AF464">
        <f t="shared" si="372"/>
        <v>0</v>
      </c>
      <c r="AG464">
        <f t="shared" si="373"/>
        <v>1</v>
      </c>
      <c r="AH464">
        <f t="shared" si="374"/>
        <v>2.5018326142307501</v>
      </c>
      <c r="AK464">
        <v>457</v>
      </c>
      <c r="AL464">
        <v>13.43484198374296</v>
      </c>
      <c r="AM464">
        <v>24.582462384749558</v>
      </c>
      <c r="AO464">
        <f t="shared" si="375"/>
        <v>0</v>
      </c>
      <c r="AP464">
        <f t="shared" si="376"/>
        <v>1</v>
      </c>
      <c r="AQ464">
        <f t="shared" si="377"/>
        <v>11.147620401006598</v>
      </c>
      <c r="AT464">
        <v>457</v>
      </c>
      <c r="AU464">
        <v>18.456415557348361</v>
      </c>
      <c r="AV464">
        <v>19.751939026375624</v>
      </c>
      <c r="AX464">
        <f t="shared" si="378"/>
        <v>0</v>
      </c>
      <c r="AY464">
        <f t="shared" si="379"/>
        <v>1</v>
      </c>
      <c r="AZ464">
        <f t="shared" si="380"/>
        <v>1.2955234690272626</v>
      </c>
      <c r="BC464">
        <v>457</v>
      </c>
      <c r="BD464" t="e">
        <v>#N/A</v>
      </c>
      <c r="BE464" t="e">
        <v>#N/A</v>
      </c>
      <c r="BG464" t="e">
        <f t="shared" si="381"/>
        <v>#N/A</v>
      </c>
      <c r="BH464" t="e">
        <f t="shared" si="382"/>
        <v>#N/A</v>
      </c>
      <c r="BI464" t="e">
        <f t="shared" si="383"/>
        <v>#N/A</v>
      </c>
      <c r="BL464">
        <v>457</v>
      </c>
      <c r="BM464">
        <v>27.037923642099742</v>
      </c>
      <c r="BN464">
        <v>15.384698914790555</v>
      </c>
      <c r="BP464">
        <f t="shared" si="384"/>
        <v>1</v>
      </c>
      <c r="BQ464">
        <f t="shared" si="385"/>
        <v>0</v>
      </c>
      <c r="BR464">
        <f t="shared" si="386"/>
        <v>11.653224727309187</v>
      </c>
      <c r="BU464">
        <v>457</v>
      </c>
      <c r="BV464">
        <v>8.1507187971483326</v>
      </c>
      <c r="BW464">
        <v>30.413124809183056</v>
      </c>
      <c r="BY464">
        <f t="shared" si="387"/>
        <v>0</v>
      </c>
      <c r="BZ464">
        <f t="shared" si="388"/>
        <v>1</v>
      </c>
      <c r="CA464">
        <f t="shared" si="389"/>
        <v>22.262406012034724</v>
      </c>
      <c r="CD464">
        <v>457</v>
      </c>
      <c r="CE464">
        <v>11.657130007463291</v>
      </c>
      <c r="CF464">
        <v>33.872321260079197</v>
      </c>
      <c r="CH464">
        <f t="shared" si="390"/>
        <v>0</v>
      </c>
      <c r="CI464">
        <f t="shared" si="391"/>
        <v>1</v>
      </c>
      <c r="CJ464">
        <f t="shared" si="392"/>
        <v>22.215191252615906</v>
      </c>
      <c r="CM464">
        <v>457</v>
      </c>
      <c r="CN464">
        <v>18.450446419196808</v>
      </c>
      <c r="CO464">
        <v>26.105368692653908</v>
      </c>
      <c r="CQ464">
        <f t="shared" si="393"/>
        <v>0</v>
      </c>
      <c r="CR464">
        <f t="shared" si="394"/>
        <v>1</v>
      </c>
      <c r="CS464">
        <f t="shared" si="395"/>
        <v>7.6549222734570996</v>
      </c>
      <c r="CV464">
        <v>457</v>
      </c>
      <c r="CW464">
        <v>23.127591827136325</v>
      </c>
      <c r="CX464">
        <v>12.658710163082301</v>
      </c>
      <c r="CZ464">
        <f t="shared" si="396"/>
        <v>1</v>
      </c>
      <c r="DA464">
        <f t="shared" si="397"/>
        <v>0</v>
      </c>
      <c r="DB464">
        <f t="shared" si="398"/>
        <v>10.468881664054024</v>
      </c>
      <c r="DE464">
        <v>457</v>
      </c>
      <c r="DF464">
        <v>15.050163837079804</v>
      </c>
      <c r="DG464">
        <v>4.240073909960099</v>
      </c>
      <c r="DI464">
        <f t="shared" si="399"/>
        <v>1</v>
      </c>
      <c r="DJ464">
        <f t="shared" si="400"/>
        <v>0</v>
      </c>
      <c r="DK464">
        <f t="shared" si="401"/>
        <v>10.810089927119705</v>
      </c>
      <c r="DN464">
        <v>457</v>
      </c>
      <c r="DO464">
        <v>32.083112628961587</v>
      </c>
      <c r="DP464">
        <v>14.007579106436605</v>
      </c>
      <c r="DR464">
        <f t="shared" si="402"/>
        <v>1</v>
      </c>
      <c r="DS464">
        <f t="shared" si="403"/>
        <v>0</v>
      </c>
      <c r="DT464">
        <f t="shared" si="404"/>
        <v>18.075533522524982</v>
      </c>
      <c r="DW464">
        <v>457</v>
      </c>
      <c r="DX464">
        <v>16.0059954440277</v>
      </c>
      <c r="DY464">
        <v>22.035899054678758</v>
      </c>
      <c r="EA464">
        <f t="shared" si="405"/>
        <v>0</v>
      </c>
      <c r="EB464">
        <f t="shared" si="406"/>
        <v>1</v>
      </c>
      <c r="EC464">
        <f t="shared" si="407"/>
        <v>6.0299036106510577</v>
      </c>
      <c r="EF464">
        <v>457</v>
      </c>
      <c r="EG464">
        <v>19.270946998658324</v>
      </c>
      <c r="EH464">
        <v>10.777063698638003</v>
      </c>
      <c r="EJ464">
        <f t="shared" si="408"/>
        <v>1</v>
      </c>
      <c r="EK464">
        <f t="shared" si="409"/>
        <v>0</v>
      </c>
      <c r="EL464">
        <f t="shared" si="410"/>
        <v>8.4938833000203218</v>
      </c>
      <c r="EO464">
        <v>457</v>
      </c>
      <c r="EP464">
        <v>21.823193575808439</v>
      </c>
      <c r="EQ464">
        <v>35.072695681459329</v>
      </c>
      <c r="ES464">
        <f t="shared" si="411"/>
        <v>0</v>
      </c>
      <c r="ET464">
        <f t="shared" si="412"/>
        <v>1</v>
      </c>
      <c r="EU464">
        <f t="shared" si="413"/>
        <v>13.24950210565089</v>
      </c>
    </row>
    <row r="465" spans="1:151" x14ac:dyDescent="0.25">
      <c r="A465">
        <v>458</v>
      </c>
      <c r="B465">
        <v>12.400419546206281</v>
      </c>
      <c r="C465">
        <v>24.166856423514044</v>
      </c>
      <c r="E465">
        <f t="shared" si="363"/>
        <v>0</v>
      </c>
      <c r="F465">
        <f t="shared" si="365"/>
        <v>1</v>
      </c>
      <c r="G465">
        <f t="shared" si="364"/>
        <v>11.766436877307763</v>
      </c>
      <c r="J465">
        <v>458</v>
      </c>
      <c r="K465">
        <v>25.498021816159643</v>
      </c>
      <c r="L465">
        <v>25.927933313801873</v>
      </c>
      <c r="N465">
        <f t="shared" si="366"/>
        <v>0</v>
      </c>
      <c r="O465">
        <f t="shared" si="367"/>
        <v>1</v>
      </c>
      <c r="P465">
        <f t="shared" si="368"/>
        <v>0.42991149764223024</v>
      </c>
      <c r="S465">
        <v>458</v>
      </c>
      <c r="T465">
        <v>20.091152370778321</v>
      </c>
      <c r="U465">
        <v>24.609523968190285</v>
      </c>
      <c r="W465">
        <f t="shared" si="369"/>
        <v>0</v>
      </c>
      <c r="X465">
        <f t="shared" si="370"/>
        <v>1</v>
      </c>
      <c r="Y465">
        <f t="shared" si="371"/>
        <v>4.5183715974119636</v>
      </c>
      <c r="AB465">
        <v>458</v>
      </c>
      <c r="AC465">
        <v>30.389883514232363</v>
      </c>
      <c r="AD465">
        <v>15.738960035051033</v>
      </c>
      <c r="AF465">
        <f t="shared" si="372"/>
        <v>1</v>
      </c>
      <c r="AG465">
        <f t="shared" si="373"/>
        <v>0</v>
      </c>
      <c r="AH465">
        <f t="shared" si="374"/>
        <v>14.65092347918133</v>
      </c>
      <c r="AK465">
        <v>458</v>
      </c>
      <c r="AL465">
        <v>17.923009514216144</v>
      </c>
      <c r="AM465">
        <v>25.498240700518007</v>
      </c>
      <c r="AO465">
        <f t="shared" si="375"/>
        <v>0</v>
      </c>
      <c r="AP465">
        <f t="shared" si="376"/>
        <v>1</v>
      </c>
      <c r="AQ465">
        <f t="shared" si="377"/>
        <v>7.5752311863018633</v>
      </c>
      <c r="AT465">
        <v>458</v>
      </c>
      <c r="AU465">
        <v>15.01861685996624</v>
      </c>
      <c r="AV465">
        <v>20.328861892886778</v>
      </c>
      <c r="AX465">
        <f t="shared" si="378"/>
        <v>0</v>
      </c>
      <c r="AY465">
        <f t="shared" si="379"/>
        <v>1</v>
      </c>
      <c r="AZ465">
        <f t="shared" si="380"/>
        <v>5.3102450329205375</v>
      </c>
      <c r="BC465">
        <v>458</v>
      </c>
      <c r="BD465" t="e">
        <v>#N/A</v>
      </c>
      <c r="BE465" t="e">
        <v>#N/A</v>
      </c>
      <c r="BG465" t="e">
        <f t="shared" si="381"/>
        <v>#N/A</v>
      </c>
      <c r="BH465" t="e">
        <f t="shared" si="382"/>
        <v>#N/A</v>
      </c>
      <c r="BI465" t="e">
        <f t="shared" si="383"/>
        <v>#N/A</v>
      </c>
      <c r="BL465">
        <v>458</v>
      </c>
      <c r="BM465">
        <v>23.949538434533594</v>
      </c>
      <c r="BN465">
        <v>10.631094084656715</v>
      </c>
      <c r="BP465">
        <f t="shared" si="384"/>
        <v>1</v>
      </c>
      <c r="BQ465">
        <f t="shared" si="385"/>
        <v>0</v>
      </c>
      <c r="BR465">
        <f t="shared" si="386"/>
        <v>13.318444349876879</v>
      </c>
      <c r="BU465">
        <v>458</v>
      </c>
      <c r="BV465">
        <v>23.519668675342892</v>
      </c>
      <c r="BW465">
        <v>14.209663624370286</v>
      </c>
      <c r="BY465">
        <f t="shared" si="387"/>
        <v>1</v>
      </c>
      <c r="BZ465">
        <f t="shared" si="388"/>
        <v>0</v>
      </c>
      <c r="CA465">
        <f t="shared" si="389"/>
        <v>9.310005050972606</v>
      </c>
      <c r="CD465">
        <v>458</v>
      </c>
      <c r="CE465">
        <v>23.289774162312991</v>
      </c>
      <c r="CF465">
        <v>30.042246021885976</v>
      </c>
      <c r="CH465">
        <f t="shared" si="390"/>
        <v>0</v>
      </c>
      <c r="CI465">
        <f t="shared" si="391"/>
        <v>1</v>
      </c>
      <c r="CJ465">
        <f t="shared" si="392"/>
        <v>6.7524718595729851</v>
      </c>
      <c r="CM465">
        <v>458</v>
      </c>
      <c r="CN465">
        <v>22.315243560106563</v>
      </c>
      <c r="CO465">
        <v>33.052507866728064</v>
      </c>
      <c r="CQ465">
        <f t="shared" si="393"/>
        <v>0</v>
      </c>
      <c r="CR465">
        <f t="shared" si="394"/>
        <v>1</v>
      </c>
      <c r="CS465">
        <f t="shared" si="395"/>
        <v>10.737264306621501</v>
      </c>
      <c r="CV465">
        <v>458</v>
      </c>
      <c r="CW465">
        <v>24.283927972801113</v>
      </c>
      <c r="CX465">
        <v>19.268705645168374</v>
      </c>
      <c r="CZ465">
        <f t="shared" si="396"/>
        <v>1</v>
      </c>
      <c r="DA465">
        <f t="shared" si="397"/>
        <v>0</v>
      </c>
      <c r="DB465">
        <f t="shared" si="398"/>
        <v>5.0152223276327383</v>
      </c>
      <c r="DE465">
        <v>458</v>
      </c>
      <c r="DF465">
        <v>21.897297824216412</v>
      </c>
      <c r="DG465">
        <v>23.848880087703563</v>
      </c>
      <c r="DI465">
        <f t="shared" si="399"/>
        <v>0</v>
      </c>
      <c r="DJ465">
        <f t="shared" si="400"/>
        <v>1</v>
      </c>
      <c r="DK465">
        <f t="shared" si="401"/>
        <v>1.9515822634871505</v>
      </c>
      <c r="DN465">
        <v>458</v>
      </c>
      <c r="DO465">
        <v>28.239835889781748</v>
      </c>
      <c r="DP465">
        <v>14.213063774953552</v>
      </c>
      <c r="DR465">
        <f t="shared" si="402"/>
        <v>1</v>
      </c>
      <c r="DS465">
        <f t="shared" si="403"/>
        <v>0</v>
      </c>
      <c r="DT465">
        <f t="shared" si="404"/>
        <v>14.026772114828196</v>
      </c>
      <c r="DW465">
        <v>458</v>
      </c>
      <c r="DX465">
        <v>21.422397611931082</v>
      </c>
      <c r="DY465">
        <v>24.554640921483394</v>
      </c>
      <c r="EA465">
        <f t="shared" si="405"/>
        <v>0</v>
      </c>
      <c r="EB465">
        <f t="shared" si="406"/>
        <v>1</v>
      </c>
      <c r="EC465">
        <f t="shared" si="407"/>
        <v>3.1322433095523117</v>
      </c>
      <c r="EF465">
        <v>458</v>
      </c>
      <c r="EG465">
        <v>27.139775865247952</v>
      </c>
      <c r="EH465">
        <v>15.061333892403681</v>
      </c>
      <c r="EJ465">
        <f t="shared" si="408"/>
        <v>1</v>
      </c>
      <c r="EK465">
        <f t="shared" si="409"/>
        <v>0</v>
      </c>
      <c r="EL465">
        <f t="shared" si="410"/>
        <v>12.078441972844271</v>
      </c>
      <c r="EO465">
        <v>458</v>
      </c>
      <c r="EP465">
        <v>26.590197418461347</v>
      </c>
      <c r="EQ465">
        <v>7.8358072214714092</v>
      </c>
      <c r="ES465">
        <f t="shared" si="411"/>
        <v>1</v>
      </c>
      <c r="ET465">
        <f t="shared" si="412"/>
        <v>0</v>
      </c>
      <c r="EU465">
        <f t="shared" si="413"/>
        <v>18.754390196989938</v>
      </c>
    </row>
    <row r="466" spans="1:151" x14ac:dyDescent="0.25">
      <c r="A466">
        <v>459</v>
      </c>
      <c r="B466">
        <v>8.9320590722559174</v>
      </c>
      <c r="C466">
        <v>37.118457043877335</v>
      </c>
      <c r="E466">
        <f t="shared" si="363"/>
        <v>0</v>
      </c>
      <c r="F466">
        <f t="shared" si="365"/>
        <v>1</v>
      </c>
      <c r="G466">
        <f t="shared" si="364"/>
        <v>28.186397971621417</v>
      </c>
      <c r="J466">
        <v>459</v>
      </c>
      <c r="K466">
        <v>21.297648785667629</v>
      </c>
      <c r="L466">
        <v>20.548251658380849</v>
      </c>
      <c r="N466">
        <f t="shared" si="366"/>
        <v>1</v>
      </c>
      <c r="O466">
        <f t="shared" si="367"/>
        <v>0</v>
      </c>
      <c r="P466">
        <f t="shared" si="368"/>
        <v>0.74939712728678032</v>
      </c>
      <c r="S466">
        <v>459</v>
      </c>
      <c r="T466">
        <v>15.683600564122536</v>
      </c>
      <c r="U466">
        <v>14.301515604692831</v>
      </c>
      <c r="W466">
        <f t="shared" si="369"/>
        <v>1</v>
      </c>
      <c r="X466">
        <f t="shared" si="370"/>
        <v>0</v>
      </c>
      <c r="Y466">
        <f t="shared" si="371"/>
        <v>1.3820849594297044</v>
      </c>
      <c r="AB466">
        <v>459</v>
      </c>
      <c r="AC466">
        <v>16.563918489215411</v>
      </c>
      <c r="AD466">
        <v>18.987467550297144</v>
      </c>
      <c r="AF466">
        <f t="shared" si="372"/>
        <v>0</v>
      </c>
      <c r="AG466">
        <f t="shared" si="373"/>
        <v>1</v>
      </c>
      <c r="AH466">
        <f t="shared" si="374"/>
        <v>2.423549061081733</v>
      </c>
      <c r="AK466">
        <v>459</v>
      </c>
      <c r="AL466">
        <v>18.024757209611877</v>
      </c>
      <c r="AM466">
        <v>25.167206733475325</v>
      </c>
      <c r="AO466">
        <f t="shared" si="375"/>
        <v>0</v>
      </c>
      <c r="AP466">
        <f t="shared" si="376"/>
        <v>1</v>
      </c>
      <c r="AQ466">
        <f t="shared" si="377"/>
        <v>7.1424495238634478</v>
      </c>
      <c r="AT466">
        <v>459</v>
      </c>
      <c r="AU466">
        <v>18.11004653010351</v>
      </c>
      <c r="AV466">
        <v>27.295289039525493</v>
      </c>
      <c r="AX466">
        <f t="shared" si="378"/>
        <v>0</v>
      </c>
      <c r="AY466">
        <f t="shared" si="379"/>
        <v>1</v>
      </c>
      <c r="AZ466">
        <f t="shared" si="380"/>
        <v>9.1852425094219825</v>
      </c>
      <c r="BC466">
        <v>459</v>
      </c>
      <c r="BD466" t="e">
        <v>#N/A</v>
      </c>
      <c r="BE466" t="e">
        <v>#N/A</v>
      </c>
      <c r="BG466" t="e">
        <f t="shared" si="381"/>
        <v>#N/A</v>
      </c>
      <c r="BH466" t="e">
        <f t="shared" si="382"/>
        <v>#N/A</v>
      </c>
      <c r="BI466" t="e">
        <f t="shared" si="383"/>
        <v>#N/A</v>
      </c>
      <c r="BL466">
        <v>459</v>
      </c>
      <c r="BM466">
        <v>24.864291480983507</v>
      </c>
      <c r="BN466">
        <v>10.369606762294801</v>
      </c>
      <c r="BP466">
        <f t="shared" si="384"/>
        <v>1</v>
      </c>
      <c r="BQ466">
        <f t="shared" si="385"/>
        <v>0</v>
      </c>
      <c r="BR466">
        <f t="shared" si="386"/>
        <v>14.494684718688706</v>
      </c>
      <c r="BU466">
        <v>459</v>
      </c>
      <c r="BV466">
        <v>19.622014700042911</v>
      </c>
      <c r="BW466">
        <v>25.692891458037145</v>
      </c>
      <c r="BY466">
        <f t="shared" si="387"/>
        <v>0</v>
      </c>
      <c r="BZ466">
        <f t="shared" si="388"/>
        <v>1</v>
      </c>
      <c r="CA466">
        <f t="shared" si="389"/>
        <v>6.0708767579942347</v>
      </c>
      <c r="CD466">
        <v>459</v>
      </c>
      <c r="CE466">
        <v>21.132065171390948</v>
      </c>
      <c r="CF466">
        <v>50.118110757087678</v>
      </c>
      <c r="CH466">
        <f t="shared" si="390"/>
        <v>0</v>
      </c>
      <c r="CI466">
        <f t="shared" si="391"/>
        <v>1</v>
      </c>
      <c r="CJ466">
        <f t="shared" si="392"/>
        <v>28.986045585696729</v>
      </c>
      <c r="CM466">
        <v>459</v>
      </c>
      <c r="CN466">
        <v>22.34394392131269</v>
      </c>
      <c r="CO466">
        <v>11.413582423597077</v>
      </c>
      <c r="CQ466">
        <f t="shared" si="393"/>
        <v>1</v>
      </c>
      <c r="CR466">
        <f t="shared" si="394"/>
        <v>0</v>
      </c>
      <c r="CS466">
        <f t="shared" si="395"/>
        <v>10.930361497715612</v>
      </c>
      <c r="CV466">
        <v>459</v>
      </c>
      <c r="CW466">
        <v>19.18170553887888</v>
      </c>
      <c r="CX466">
        <v>18.082632903906905</v>
      </c>
      <c r="CZ466">
        <f t="shared" si="396"/>
        <v>1</v>
      </c>
      <c r="DA466">
        <f t="shared" si="397"/>
        <v>0</v>
      </c>
      <c r="DB466">
        <f t="shared" si="398"/>
        <v>1.099072634971975</v>
      </c>
      <c r="DE466">
        <v>459</v>
      </c>
      <c r="DF466">
        <v>16.499050167161847</v>
      </c>
      <c r="DG466">
        <v>25.640778526080545</v>
      </c>
      <c r="DI466">
        <f t="shared" si="399"/>
        <v>0</v>
      </c>
      <c r="DJ466">
        <f t="shared" si="400"/>
        <v>1</v>
      </c>
      <c r="DK466">
        <f t="shared" si="401"/>
        <v>9.1417283589186979</v>
      </c>
      <c r="DN466">
        <v>459</v>
      </c>
      <c r="DO466">
        <v>13.10952626218603</v>
      </c>
      <c r="DP466">
        <v>32.180019248886282</v>
      </c>
      <c r="DR466">
        <f t="shared" si="402"/>
        <v>0</v>
      </c>
      <c r="DS466">
        <f t="shared" si="403"/>
        <v>1</v>
      </c>
      <c r="DT466">
        <f t="shared" si="404"/>
        <v>19.070492986700252</v>
      </c>
      <c r="DW466">
        <v>459</v>
      </c>
      <c r="DX466">
        <v>19.282372530341636</v>
      </c>
      <c r="DY466">
        <v>31.013908949699438</v>
      </c>
      <c r="EA466">
        <f t="shared" si="405"/>
        <v>0</v>
      </c>
      <c r="EB466">
        <f t="shared" si="406"/>
        <v>1</v>
      </c>
      <c r="EC466">
        <f t="shared" si="407"/>
        <v>11.731536419357802</v>
      </c>
      <c r="EF466">
        <v>459</v>
      </c>
      <c r="EG466">
        <v>20.51555596431151</v>
      </c>
      <c r="EH466">
        <v>16.33368504892324</v>
      </c>
      <c r="EJ466">
        <f t="shared" si="408"/>
        <v>1</v>
      </c>
      <c r="EK466">
        <f t="shared" si="409"/>
        <v>0</v>
      </c>
      <c r="EL466">
        <f t="shared" si="410"/>
        <v>4.18187091538827</v>
      </c>
      <c r="EO466">
        <v>459</v>
      </c>
      <c r="EP466">
        <v>19.154369764130486</v>
      </c>
      <c r="EQ466">
        <v>26.078248589867929</v>
      </c>
      <c r="ES466">
        <f t="shared" si="411"/>
        <v>0</v>
      </c>
      <c r="ET466">
        <f t="shared" si="412"/>
        <v>1</v>
      </c>
      <c r="EU466">
        <f t="shared" si="413"/>
        <v>6.9238788257374431</v>
      </c>
    </row>
    <row r="467" spans="1:151" x14ac:dyDescent="0.25">
      <c r="A467">
        <v>460</v>
      </c>
      <c r="B467">
        <v>5.6898150164525907</v>
      </c>
      <c r="C467">
        <v>28.120395471496899</v>
      </c>
      <c r="E467">
        <f t="shared" si="363"/>
        <v>0</v>
      </c>
      <c r="F467">
        <f t="shared" si="365"/>
        <v>1</v>
      </c>
      <c r="G467">
        <f t="shared" si="364"/>
        <v>22.430580455044307</v>
      </c>
      <c r="J467">
        <v>460</v>
      </c>
      <c r="K467">
        <v>22.25091794925234</v>
      </c>
      <c r="L467">
        <v>15.609140083079122</v>
      </c>
      <c r="N467">
        <f t="shared" si="366"/>
        <v>1</v>
      </c>
      <c r="O467">
        <f t="shared" si="367"/>
        <v>0</v>
      </c>
      <c r="P467">
        <f t="shared" si="368"/>
        <v>6.6417778661732179</v>
      </c>
      <c r="S467">
        <v>460</v>
      </c>
      <c r="T467">
        <v>19.612718282847148</v>
      </c>
      <c r="U467">
        <v>39.950919253646234</v>
      </c>
      <c r="W467">
        <f t="shared" si="369"/>
        <v>0</v>
      </c>
      <c r="X467">
        <f t="shared" si="370"/>
        <v>1</v>
      </c>
      <c r="Y467">
        <f t="shared" si="371"/>
        <v>20.338200970799086</v>
      </c>
      <c r="AB467">
        <v>460</v>
      </c>
      <c r="AC467">
        <v>12.825185875792258</v>
      </c>
      <c r="AD467">
        <v>16.845413315979961</v>
      </c>
      <c r="AF467">
        <f t="shared" si="372"/>
        <v>0</v>
      </c>
      <c r="AG467">
        <f t="shared" si="373"/>
        <v>1</v>
      </c>
      <c r="AH467">
        <f t="shared" si="374"/>
        <v>4.0202274401877034</v>
      </c>
      <c r="AK467">
        <v>460</v>
      </c>
      <c r="AL467">
        <v>28.982183337428175</v>
      </c>
      <c r="AM467">
        <v>44.352089650389189</v>
      </c>
      <c r="AO467">
        <f t="shared" si="375"/>
        <v>0</v>
      </c>
      <c r="AP467">
        <f t="shared" si="376"/>
        <v>1</v>
      </c>
      <c r="AQ467">
        <f t="shared" si="377"/>
        <v>15.369906312961014</v>
      </c>
      <c r="AT467">
        <v>460</v>
      </c>
      <c r="AU467">
        <v>20.398715823090072</v>
      </c>
      <c r="AV467">
        <v>18.365937384625656</v>
      </c>
      <c r="AX467">
        <f t="shared" si="378"/>
        <v>1</v>
      </c>
      <c r="AY467">
        <f t="shared" si="379"/>
        <v>0</v>
      </c>
      <c r="AZ467">
        <f t="shared" si="380"/>
        <v>2.0327784384644154</v>
      </c>
      <c r="BC467">
        <v>460</v>
      </c>
      <c r="BD467" t="e">
        <v>#N/A</v>
      </c>
      <c r="BE467" t="e">
        <v>#N/A</v>
      </c>
      <c r="BG467" t="e">
        <f t="shared" si="381"/>
        <v>#N/A</v>
      </c>
      <c r="BH467" t="e">
        <f t="shared" si="382"/>
        <v>#N/A</v>
      </c>
      <c r="BI467" t="e">
        <f t="shared" si="383"/>
        <v>#N/A</v>
      </c>
      <c r="BL467">
        <v>460</v>
      </c>
      <c r="BM467">
        <v>19.98831550039154</v>
      </c>
      <c r="BN467">
        <v>9.9667030923722351</v>
      </c>
      <c r="BP467">
        <f t="shared" si="384"/>
        <v>1</v>
      </c>
      <c r="BQ467">
        <f t="shared" si="385"/>
        <v>0</v>
      </c>
      <c r="BR467">
        <f t="shared" si="386"/>
        <v>10.021612408019305</v>
      </c>
      <c r="BU467">
        <v>460</v>
      </c>
      <c r="BV467">
        <v>24.650555085773359</v>
      </c>
      <c r="BW467">
        <v>22.874367761801491</v>
      </c>
      <c r="BY467">
        <f t="shared" si="387"/>
        <v>1</v>
      </c>
      <c r="BZ467">
        <f t="shared" si="388"/>
        <v>0</v>
      </c>
      <c r="CA467">
        <f t="shared" si="389"/>
        <v>1.7761873239718682</v>
      </c>
      <c r="CD467">
        <v>460</v>
      </c>
      <c r="CE467">
        <v>24.746383336368737</v>
      </c>
      <c r="CF467">
        <v>28.982514955505934</v>
      </c>
      <c r="CH467">
        <f t="shared" si="390"/>
        <v>0</v>
      </c>
      <c r="CI467">
        <f t="shared" si="391"/>
        <v>1</v>
      </c>
      <c r="CJ467">
        <f t="shared" si="392"/>
        <v>4.2361316191371969</v>
      </c>
      <c r="CM467">
        <v>460</v>
      </c>
      <c r="CN467">
        <v>24.163229337824667</v>
      </c>
      <c r="CO467">
        <v>27.445043194431307</v>
      </c>
      <c r="CQ467">
        <f t="shared" si="393"/>
        <v>0</v>
      </c>
      <c r="CR467">
        <f t="shared" si="394"/>
        <v>1</v>
      </c>
      <c r="CS467">
        <f t="shared" si="395"/>
        <v>3.2818138566066395</v>
      </c>
      <c r="CV467">
        <v>460</v>
      </c>
      <c r="CW467">
        <v>23.400590382601393</v>
      </c>
      <c r="CX467">
        <v>14.757220626623049</v>
      </c>
      <c r="CZ467">
        <f t="shared" si="396"/>
        <v>1</v>
      </c>
      <c r="DA467">
        <f t="shared" si="397"/>
        <v>0</v>
      </c>
      <c r="DB467">
        <f t="shared" si="398"/>
        <v>8.6433697559783447</v>
      </c>
      <c r="DE467">
        <v>460</v>
      </c>
      <c r="DF467">
        <v>17.270678977564742</v>
      </c>
      <c r="DG467">
        <v>15.339912560671916</v>
      </c>
      <c r="DI467">
        <f t="shared" si="399"/>
        <v>1</v>
      </c>
      <c r="DJ467">
        <f t="shared" si="400"/>
        <v>0</v>
      </c>
      <c r="DK467">
        <f t="shared" si="401"/>
        <v>1.9307664168928262</v>
      </c>
      <c r="DN467">
        <v>460</v>
      </c>
      <c r="DO467">
        <v>23.129885460723813</v>
      </c>
      <c r="DP467">
        <v>25.749404219020171</v>
      </c>
      <c r="DR467">
        <f t="shared" si="402"/>
        <v>0</v>
      </c>
      <c r="DS467">
        <f t="shared" si="403"/>
        <v>1</v>
      </c>
      <c r="DT467">
        <f t="shared" si="404"/>
        <v>2.6195187582963584</v>
      </c>
      <c r="DW467">
        <v>460</v>
      </c>
      <c r="DX467">
        <v>15.277565209575958</v>
      </c>
      <c r="DY467">
        <v>16.177864760004766</v>
      </c>
      <c r="EA467">
        <f t="shared" si="405"/>
        <v>0</v>
      </c>
      <c r="EB467">
        <f t="shared" si="406"/>
        <v>1</v>
      </c>
      <c r="EC467">
        <f t="shared" si="407"/>
        <v>0.90029955042880871</v>
      </c>
      <c r="EF467">
        <v>460</v>
      </c>
      <c r="EG467">
        <v>17.5268942857758</v>
      </c>
      <c r="EH467">
        <v>13.669256754674105</v>
      </c>
      <c r="EJ467">
        <f t="shared" si="408"/>
        <v>1</v>
      </c>
      <c r="EK467">
        <f t="shared" si="409"/>
        <v>0</v>
      </c>
      <c r="EL467">
        <f t="shared" si="410"/>
        <v>3.8576375311016946</v>
      </c>
      <c r="EO467">
        <v>460</v>
      </c>
      <c r="EP467">
        <v>24.542715292616172</v>
      </c>
      <c r="EQ467">
        <v>-6.2723423100090692</v>
      </c>
      <c r="ES467">
        <f t="shared" si="411"/>
        <v>1</v>
      </c>
      <c r="ET467">
        <f t="shared" si="412"/>
        <v>0</v>
      </c>
      <c r="EU467">
        <f t="shared" si="413"/>
        <v>30.815057602625242</v>
      </c>
    </row>
    <row r="468" spans="1:151" x14ac:dyDescent="0.25">
      <c r="A468">
        <v>461</v>
      </c>
      <c r="B468">
        <v>14.157721044167619</v>
      </c>
      <c r="C468">
        <v>54.415542869026254</v>
      </c>
      <c r="E468">
        <f t="shared" si="363"/>
        <v>0</v>
      </c>
      <c r="F468">
        <f t="shared" si="365"/>
        <v>1</v>
      </c>
      <c r="G468">
        <f t="shared" si="364"/>
        <v>40.257821824858638</v>
      </c>
      <c r="J468">
        <v>461</v>
      </c>
      <c r="K468">
        <v>20.960518590725439</v>
      </c>
      <c r="L468">
        <v>25.300607767167307</v>
      </c>
      <c r="N468">
        <f t="shared" si="366"/>
        <v>0</v>
      </c>
      <c r="O468">
        <f t="shared" si="367"/>
        <v>1</v>
      </c>
      <c r="P468">
        <f t="shared" si="368"/>
        <v>4.3400891764418681</v>
      </c>
      <c r="S468">
        <v>461</v>
      </c>
      <c r="T468">
        <v>20.88702273329152</v>
      </c>
      <c r="U468">
        <v>25.567092431708879</v>
      </c>
      <c r="W468">
        <f t="shared" si="369"/>
        <v>0</v>
      </c>
      <c r="X468">
        <f t="shared" si="370"/>
        <v>1</v>
      </c>
      <c r="Y468">
        <f t="shared" si="371"/>
        <v>4.6800696984173591</v>
      </c>
      <c r="AB468">
        <v>461</v>
      </c>
      <c r="AC468">
        <v>18.464963009486247</v>
      </c>
      <c r="AD468">
        <v>17.199024294070284</v>
      </c>
      <c r="AF468">
        <f t="shared" si="372"/>
        <v>1</v>
      </c>
      <c r="AG468">
        <f t="shared" si="373"/>
        <v>0</v>
      </c>
      <c r="AH468">
        <f t="shared" si="374"/>
        <v>1.2659387154159631</v>
      </c>
      <c r="AK468">
        <v>461</v>
      </c>
      <c r="AL468">
        <v>16.609409384865742</v>
      </c>
      <c r="AM468">
        <v>27.679402886167658</v>
      </c>
      <c r="AO468">
        <f t="shared" si="375"/>
        <v>0</v>
      </c>
      <c r="AP468">
        <f t="shared" si="376"/>
        <v>1</v>
      </c>
      <c r="AQ468">
        <f t="shared" si="377"/>
        <v>11.069993501301916</v>
      </c>
      <c r="AT468">
        <v>461</v>
      </c>
      <c r="AU468">
        <v>18.673537611607966</v>
      </c>
      <c r="AV468">
        <v>23.899812183962151</v>
      </c>
      <c r="AX468">
        <f t="shared" si="378"/>
        <v>0</v>
      </c>
      <c r="AY468">
        <f t="shared" si="379"/>
        <v>1</v>
      </c>
      <c r="AZ468">
        <f t="shared" si="380"/>
        <v>5.2262745723541855</v>
      </c>
      <c r="BC468">
        <v>461</v>
      </c>
      <c r="BD468" t="e">
        <v>#N/A</v>
      </c>
      <c r="BE468" t="e">
        <v>#N/A</v>
      </c>
      <c r="BG468" t="e">
        <f t="shared" si="381"/>
        <v>#N/A</v>
      </c>
      <c r="BH468" t="e">
        <f t="shared" si="382"/>
        <v>#N/A</v>
      </c>
      <c r="BI468" t="e">
        <f t="shared" si="383"/>
        <v>#N/A</v>
      </c>
      <c r="BL468">
        <v>461</v>
      </c>
      <c r="BM468">
        <v>32.098454555394525</v>
      </c>
      <c r="BN468">
        <v>8.3676561135258503</v>
      </c>
      <c r="BP468">
        <f t="shared" si="384"/>
        <v>1</v>
      </c>
      <c r="BQ468">
        <f t="shared" si="385"/>
        <v>0</v>
      </c>
      <c r="BR468">
        <f t="shared" si="386"/>
        <v>23.730798441868675</v>
      </c>
      <c r="BU468">
        <v>461</v>
      </c>
      <c r="BV468">
        <v>13.925110506910858</v>
      </c>
      <c r="BW468">
        <v>26.959195746519839</v>
      </c>
      <c r="BY468">
        <f t="shared" si="387"/>
        <v>0</v>
      </c>
      <c r="BZ468">
        <f t="shared" si="388"/>
        <v>1</v>
      </c>
      <c r="CA468">
        <f t="shared" si="389"/>
        <v>13.034085239608981</v>
      </c>
      <c r="CD468">
        <v>461</v>
      </c>
      <c r="CE468">
        <v>23.507515609959782</v>
      </c>
      <c r="CF468">
        <v>23.137822117508023</v>
      </c>
      <c r="CH468">
        <f t="shared" si="390"/>
        <v>1</v>
      </c>
      <c r="CI468">
        <f t="shared" si="391"/>
        <v>0</v>
      </c>
      <c r="CJ468">
        <f t="shared" si="392"/>
        <v>0.3696934924517592</v>
      </c>
      <c r="CM468">
        <v>461</v>
      </c>
      <c r="CN468">
        <v>14.699624280098483</v>
      </c>
      <c r="CO468">
        <v>25.258450796007381</v>
      </c>
      <c r="CQ468">
        <f t="shared" si="393"/>
        <v>0</v>
      </c>
      <c r="CR468">
        <f t="shared" si="394"/>
        <v>1</v>
      </c>
      <c r="CS468">
        <f t="shared" si="395"/>
        <v>10.558826515908898</v>
      </c>
      <c r="CV468">
        <v>461</v>
      </c>
      <c r="CW468">
        <v>13.53009570644034</v>
      </c>
      <c r="CX468">
        <v>15.017523203455875</v>
      </c>
      <c r="CZ468">
        <f t="shared" si="396"/>
        <v>0</v>
      </c>
      <c r="DA468">
        <f t="shared" si="397"/>
        <v>1</v>
      </c>
      <c r="DB468">
        <f t="shared" si="398"/>
        <v>1.4874274970155348</v>
      </c>
      <c r="DE468">
        <v>461</v>
      </c>
      <c r="DF468">
        <v>15.240230119784631</v>
      </c>
      <c r="DG468">
        <v>31.887834976217373</v>
      </c>
      <c r="DI468">
        <f t="shared" si="399"/>
        <v>0</v>
      </c>
      <c r="DJ468">
        <f t="shared" si="400"/>
        <v>1</v>
      </c>
      <c r="DK468">
        <f t="shared" si="401"/>
        <v>16.647604856432743</v>
      </c>
      <c r="DN468">
        <v>461</v>
      </c>
      <c r="DO468">
        <v>20.334365387220046</v>
      </c>
      <c r="DP468">
        <v>13.2105804629742</v>
      </c>
      <c r="DR468">
        <f t="shared" si="402"/>
        <v>1</v>
      </c>
      <c r="DS468">
        <f t="shared" si="403"/>
        <v>0</v>
      </c>
      <c r="DT468">
        <f t="shared" si="404"/>
        <v>7.1237849242458466</v>
      </c>
      <c r="DW468">
        <v>461</v>
      </c>
      <c r="DX468">
        <v>17.949927690628876</v>
      </c>
      <c r="DY468">
        <v>9.2579008755741192</v>
      </c>
      <c r="EA468">
        <f t="shared" si="405"/>
        <v>1</v>
      </c>
      <c r="EB468">
        <f t="shared" si="406"/>
        <v>0</v>
      </c>
      <c r="EC468">
        <f t="shared" si="407"/>
        <v>8.6920268150547564</v>
      </c>
      <c r="EF468">
        <v>461</v>
      </c>
      <c r="EG468">
        <v>22.857097107082488</v>
      </c>
      <c r="EH468">
        <v>17.995218176163966</v>
      </c>
      <c r="EJ468">
        <f t="shared" si="408"/>
        <v>1</v>
      </c>
      <c r="EK468">
        <f t="shared" si="409"/>
        <v>0</v>
      </c>
      <c r="EL468">
        <f t="shared" si="410"/>
        <v>4.8618789309185217</v>
      </c>
      <c r="EO468">
        <v>461</v>
      </c>
      <c r="EP468">
        <v>21.460876164115096</v>
      </c>
      <c r="EQ468">
        <v>36.05625814236388</v>
      </c>
      <c r="ES468">
        <f t="shared" si="411"/>
        <v>0</v>
      </c>
      <c r="ET468">
        <f t="shared" si="412"/>
        <v>1</v>
      </c>
      <c r="EU468">
        <f t="shared" si="413"/>
        <v>14.595381978248785</v>
      </c>
    </row>
    <row r="469" spans="1:151" x14ac:dyDescent="0.25">
      <c r="A469">
        <v>462</v>
      </c>
      <c r="B469">
        <v>10.14978765734099</v>
      </c>
      <c r="C469">
        <v>27.90578729513075</v>
      </c>
      <c r="E469">
        <f t="shared" si="363"/>
        <v>0</v>
      </c>
      <c r="F469">
        <f t="shared" si="365"/>
        <v>1</v>
      </c>
      <c r="G469">
        <f t="shared" si="364"/>
        <v>17.75599963778976</v>
      </c>
      <c r="J469">
        <v>462</v>
      </c>
      <c r="K469">
        <v>24.580637155741947</v>
      </c>
      <c r="L469">
        <v>22.256716405994439</v>
      </c>
      <c r="N469">
        <f t="shared" si="366"/>
        <v>1</v>
      </c>
      <c r="O469">
        <f t="shared" si="367"/>
        <v>0</v>
      </c>
      <c r="P469">
        <f t="shared" si="368"/>
        <v>2.3239207497475078</v>
      </c>
      <c r="S469">
        <v>462</v>
      </c>
      <c r="T469">
        <v>16.49273617892166</v>
      </c>
      <c r="U469">
        <v>29.76690919741468</v>
      </c>
      <c r="W469">
        <f t="shared" si="369"/>
        <v>0</v>
      </c>
      <c r="X469">
        <f t="shared" si="370"/>
        <v>1</v>
      </c>
      <c r="Y469">
        <f t="shared" si="371"/>
        <v>13.27417301849302</v>
      </c>
      <c r="AB469">
        <v>462</v>
      </c>
      <c r="AC469">
        <v>23.357538430357451</v>
      </c>
      <c r="AD469">
        <v>19.660326643787425</v>
      </c>
      <c r="AF469">
        <f t="shared" si="372"/>
        <v>1</v>
      </c>
      <c r="AG469">
        <f t="shared" si="373"/>
        <v>0</v>
      </c>
      <c r="AH469">
        <f t="shared" si="374"/>
        <v>3.6972117865700262</v>
      </c>
      <c r="AK469">
        <v>462</v>
      </c>
      <c r="AL469">
        <v>28.942574367019375</v>
      </c>
      <c r="AM469">
        <v>34.555811250198495</v>
      </c>
      <c r="AO469">
        <f t="shared" si="375"/>
        <v>0</v>
      </c>
      <c r="AP469">
        <f t="shared" si="376"/>
        <v>1</v>
      </c>
      <c r="AQ469">
        <f t="shared" si="377"/>
        <v>5.6132368831791197</v>
      </c>
      <c r="AT469">
        <v>462</v>
      </c>
      <c r="AU469">
        <v>13.07354435905717</v>
      </c>
      <c r="AV469">
        <v>17.18940177305193</v>
      </c>
      <c r="AX469">
        <f t="shared" si="378"/>
        <v>0</v>
      </c>
      <c r="AY469">
        <f t="shared" si="379"/>
        <v>1</v>
      </c>
      <c r="AZ469">
        <f t="shared" si="380"/>
        <v>4.1158574139947603</v>
      </c>
      <c r="BC469">
        <v>462</v>
      </c>
      <c r="BD469" t="e">
        <v>#N/A</v>
      </c>
      <c r="BE469" t="e">
        <v>#N/A</v>
      </c>
      <c r="BG469" t="e">
        <f t="shared" si="381"/>
        <v>#N/A</v>
      </c>
      <c r="BH469" t="e">
        <f t="shared" si="382"/>
        <v>#N/A</v>
      </c>
      <c r="BI469" t="e">
        <f t="shared" si="383"/>
        <v>#N/A</v>
      </c>
      <c r="BL469">
        <v>462</v>
      </c>
      <c r="BM469">
        <v>28.456848099074783</v>
      </c>
      <c r="BN469">
        <v>11.152393449259868</v>
      </c>
      <c r="BP469">
        <f t="shared" si="384"/>
        <v>1</v>
      </c>
      <c r="BQ469">
        <f t="shared" si="385"/>
        <v>0</v>
      </c>
      <c r="BR469">
        <f t="shared" si="386"/>
        <v>17.304454649814915</v>
      </c>
      <c r="BU469">
        <v>462</v>
      </c>
      <c r="BV469">
        <v>16.979889124484103</v>
      </c>
      <c r="BW469">
        <v>28.242344787045869</v>
      </c>
      <c r="BY469">
        <f t="shared" si="387"/>
        <v>0</v>
      </c>
      <c r="BZ469">
        <f t="shared" si="388"/>
        <v>1</v>
      </c>
      <c r="CA469">
        <f t="shared" si="389"/>
        <v>11.262455662561766</v>
      </c>
      <c r="CD469">
        <v>462</v>
      </c>
      <c r="CE469">
        <v>25.574108338910548</v>
      </c>
      <c r="CF469">
        <v>37.353935195376778</v>
      </c>
      <c r="CH469">
        <f t="shared" si="390"/>
        <v>0</v>
      </c>
      <c r="CI469">
        <f t="shared" si="391"/>
        <v>1</v>
      </c>
      <c r="CJ469">
        <f t="shared" si="392"/>
        <v>11.779826856466229</v>
      </c>
      <c r="CM469">
        <v>462</v>
      </c>
      <c r="CN469">
        <v>20.170004690166451</v>
      </c>
      <c r="CO469">
        <v>-2.8036541831332862</v>
      </c>
      <c r="CQ469">
        <f t="shared" si="393"/>
        <v>1</v>
      </c>
      <c r="CR469">
        <f t="shared" si="394"/>
        <v>0</v>
      </c>
      <c r="CS469">
        <f t="shared" si="395"/>
        <v>22.973658873299737</v>
      </c>
      <c r="CV469">
        <v>462</v>
      </c>
      <c r="CW469">
        <v>17.878245819259298</v>
      </c>
      <c r="CX469">
        <v>13.70750994819794</v>
      </c>
      <c r="CZ469">
        <f t="shared" si="396"/>
        <v>1</v>
      </c>
      <c r="DA469">
        <f t="shared" si="397"/>
        <v>0</v>
      </c>
      <c r="DB469">
        <f t="shared" si="398"/>
        <v>4.1707358710613587</v>
      </c>
      <c r="DE469">
        <v>462</v>
      </c>
      <c r="DF469">
        <v>19.138523821809486</v>
      </c>
      <c r="DG469">
        <v>13.414269555362537</v>
      </c>
      <c r="DI469">
        <f t="shared" si="399"/>
        <v>1</v>
      </c>
      <c r="DJ469">
        <f t="shared" si="400"/>
        <v>0</v>
      </c>
      <c r="DK469">
        <f t="shared" si="401"/>
        <v>5.7242542664469482</v>
      </c>
      <c r="DN469">
        <v>462</v>
      </c>
      <c r="DO469">
        <v>21.272014034682556</v>
      </c>
      <c r="DP469">
        <v>21.349425339597921</v>
      </c>
      <c r="DR469">
        <f t="shared" si="402"/>
        <v>0</v>
      </c>
      <c r="DS469">
        <f t="shared" si="403"/>
        <v>1</v>
      </c>
      <c r="DT469">
        <f t="shared" si="404"/>
        <v>7.741130491536552E-2</v>
      </c>
      <c r="DW469">
        <v>462</v>
      </c>
      <c r="DX469">
        <v>16.915236431003542</v>
      </c>
      <c r="DY469">
        <v>19.874125029628729</v>
      </c>
      <c r="EA469">
        <f t="shared" si="405"/>
        <v>0</v>
      </c>
      <c r="EB469">
        <f t="shared" si="406"/>
        <v>1</v>
      </c>
      <c r="EC469">
        <f t="shared" si="407"/>
        <v>2.9588885986251867</v>
      </c>
      <c r="EF469">
        <v>462</v>
      </c>
      <c r="EG469">
        <v>17.765866051221874</v>
      </c>
      <c r="EH469">
        <v>17.612659387523394</v>
      </c>
      <c r="EJ469">
        <f t="shared" si="408"/>
        <v>1</v>
      </c>
      <c r="EK469">
        <f t="shared" si="409"/>
        <v>0</v>
      </c>
      <c r="EL469">
        <f t="shared" si="410"/>
        <v>0.15320666369848013</v>
      </c>
      <c r="EO469">
        <v>462</v>
      </c>
      <c r="EP469">
        <v>22.881019761151215</v>
      </c>
      <c r="EQ469">
        <v>28.31797649656442</v>
      </c>
      <c r="ES469">
        <f t="shared" si="411"/>
        <v>0</v>
      </c>
      <c r="ET469">
        <f t="shared" si="412"/>
        <v>1</v>
      </c>
      <c r="EU469">
        <f t="shared" si="413"/>
        <v>5.4369567354132045</v>
      </c>
    </row>
    <row r="470" spans="1:151" x14ac:dyDescent="0.25">
      <c r="A470">
        <v>463</v>
      </c>
      <c r="B470">
        <v>9.0240057114696484</v>
      </c>
      <c r="C470">
        <v>46.729902034726535</v>
      </c>
      <c r="E470">
        <f t="shared" si="363"/>
        <v>0</v>
      </c>
      <c r="F470">
        <f t="shared" si="365"/>
        <v>1</v>
      </c>
      <c r="G470">
        <f t="shared" si="364"/>
        <v>37.705896323256887</v>
      </c>
      <c r="J470">
        <v>463</v>
      </c>
      <c r="K470">
        <v>28.176398858796421</v>
      </c>
      <c r="L470">
        <v>21.960518152939709</v>
      </c>
      <c r="N470">
        <f t="shared" si="366"/>
        <v>1</v>
      </c>
      <c r="O470">
        <f t="shared" si="367"/>
        <v>0</v>
      </c>
      <c r="P470">
        <f t="shared" si="368"/>
        <v>6.215880705856712</v>
      </c>
      <c r="S470">
        <v>463</v>
      </c>
      <c r="T470">
        <v>15.52641697078859</v>
      </c>
      <c r="U470">
        <v>21.843696733116122</v>
      </c>
      <c r="W470">
        <f t="shared" si="369"/>
        <v>0</v>
      </c>
      <c r="X470">
        <f t="shared" si="370"/>
        <v>1</v>
      </c>
      <c r="Y470">
        <f t="shared" si="371"/>
        <v>6.3172797623275319</v>
      </c>
      <c r="AB470">
        <v>463</v>
      </c>
      <c r="AC470">
        <v>18.791753181066213</v>
      </c>
      <c r="AD470">
        <v>16.209347326433072</v>
      </c>
      <c r="AF470">
        <f t="shared" si="372"/>
        <v>1</v>
      </c>
      <c r="AG470">
        <f t="shared" si="373"/>
        <v>0</v>
      </c>
      <c r="AH470">
        <f t="shared" si="374"/>
        <v>2.5824058546331408</v>
      </c>
      <c r="AK470">
        <v>463</v>
      </c>
      <c r="AL470">
        <v>17.54742127845936</v>
      </c>
      <c r="AM470">
        <v>20.801261853063494</v>
      </c>
      <c r="AO470">
        <f t="shared" si="375"/>
        <v>0</v>
      </c>
      <c r="AP470">
        <f t="shared" si="376"/>
        <v>1</v>
      </c>
      <c r="AQ470">
        <f t="shared" si="377"/>
        <v>3.2538405746041335</v>
      </c>
      <c r="AT470">
        <v>463</v>
      </c>
      <c r="AU470">
        <v>17.740056510141997</v>
      </c>
      <c r="AV470">
        <v>23.876277126295772</v>
      </c>
      <c r="AX470">
        <f t="shared" si="378"/>
        <v>0</v>
      </c>
      <c r="AY470">
        <f t="shared" si="379"/>
        <v>1</v>
      </c>
      <c r="AZ470">
        <f t="shared" si="380"/>
        <v>6.1362206161537749</v>
      </c>
      <c r="BC470">
        <v>463</v>
      </c>
      <c r="BD470" t="e">
        <v>#N/A</v>
      </c>
      <c r="BE470" t="e">
        <v>#N/A</v>
      </c>
      <c r="BG470" t="e">
        <f t="shared" si="381"/>
        <v>#N/A</v>
      </c>
      <c r="BH470" t="e">
        <f t="shared" si="382"/>
        <v>#N/A</v>
      </c>
      <c r="BI470" t="e">
        <f t="shared" si="383"/>
        <v>#N/A</v>
      </c>
      <c r="BL470">
        <v>463</v>
      </c>
      <c r="BM470">
        <v>21.166756098743349</v>
      </c>
      <c r="BN470">
        <v>12.701289143771552</v>
      </c>
      <c r="BP470">
        <f t="shared" si="384"/>
        <v>1</v>
      </c>
      <c r="BQ470">
        <f t="shared" si="385"/>
        <v>0</v>
      </c>
      <c r="BR470">
        <f t="shared" si="386"/>
        <v>8.4654669549717969</v>
      </c>
      <c r="BU470">
        <v>463</v>
      </c>
      <c r="BV470">
        <v>24.742861755258961</v>
      </c>
      <c r="BW470">
        <v>19.895670933817048</v>
      </c>
      <c r="BY470">
        <f t="shared" si="387"/>
        <v>1</v>
      </c>
      <c r="BZ470">
        <f t="shared" si="388"/>
        <v>0</v>
      </c>
      <c r="CA470">
        <f t="shared" si="389"/>
        <v>4.847190821441913</v>
      </c>
      <c r="CD470">
        <v>463</v>
      </c>
      <c r="CE470">
        <v>26.859697641080501</v>
      </c>
      <c r="CF470">
        <v>40.590358020348354</v>
      </c>
      <c r="CH470">
        <f t="shared" si="390"/>
        <v>0</v>
      </c>
      <c r="CI470">
        <f t="shared" si="391"/>
        <v>1</v>
      </c>
      <c r="CJ470">
        <f t="shared" si="392"/>
        <v>13.730660379267853</v>
      </c>
      <c r="CM470">
        <v>463</v>
      </c>
      <c r="CN470">
        <v>24.538582689779236</v>
      </c>
      <c r="CO470">
        <v>16.954102719263741</v>
      </c>
      <c r="CQ470">
        <f t="shared" si="393"/>
        <v>1</v>
      </c>
      <c r="CR470">
        <f t="shared" si="394"/>
        <v>0</v>
      </c>
      <c r="CS470">
        <f t="shared" si="395"/>
        <v>7.5844799705154955</v>
      </c>
      <c r="CV470">
        <v>463</v>
      </c>
      <c r="CW470">
        <v>22.969485888317323</v>
      </c>
      <c r="CX470">
        <v>18.128238286821883</v>
      </c>
      <c r="CZ470">
        <f t="shared" si="396"/>
        <v>1</v>
      </c>
      <c r="DA470">
        <f t="shared" si="397"/>
        <v>0</v>
      </c>
      <c r="DB470">
        <f t="shared" si="398"/>
        <v>4.8412476014954393</v>
      </c>
      <c r="DE470">
        <v>463</v>
      </c>
      <c r="DF470">
        <v>21.371931910645305</v>
      </c>
      <c r="DG470">
        <v>14.938571790524067</v>
      </c>
      <c r="DI470">
        <f t="shared" si="399"/>
        <v>1</v>
      </c>
      <c r="DJ470">
        <f t="shared" si="400"/>
        <v>0</v>
      </c>
      <c r="DK470">
        <f t="shared" si="401"/>
        <v>6.4333601201212378</v>
      </c>
      <c r="DN470">
        <v>463</v>
      </c>
      <c r="DO470">
        <v>26.352214435283571</v>
      </c>
      <c r="DP470">
        <v>30.959424997430588</v>
      </c>
      <c r="DR470">
        <f t="shared" si="402"/>
        <v>0</v>
      </c>
      <c r="DS470">
        <f t="shared" si="403"/>
        <v>1</v>
      </c>
      <c r="DT470">
        <f t="shared" si="404"/>
        <v>4.6072105621470172</v>
      </c>
      <c r="DW470">
        <v>463</v>
      </c>
      <c r="DX470">
        <v>16.801857011410025</v>
      </c>
      <c r="DY470">
        <v>23.11901914169141</v>
      </c>
      <c r="EA470">
        <f t="shared" si="405"/>
        <v>0</v>
      </c>
      <c r="EB470">
        <f t="shared" si="406"/>
        <v>1</v>
      </c>
      <c r="EC470">
        <f t="shared" si="407"/>
        <v>6.3171621302813854</v>
      </c>
      <c r="EF470">
        <v>463</v>
      </c>
      <c r="EG470">
        <v>21.805942854663545</v>
      </c>
      <c r="EH470">
        <v>16.518630559927132</v>
      </c>
      <c r="EJ470">
        <f t="shared" si="408"/>
        <v>1</v>
      </c>
      <c r="EK470">
        <f t="shared" si="409"/>
        <v>0</v>
      </c>
      <c r="EL470">
        <f t="shared" si="410"/>
        <v>5.2873122947364131</v>
      </c>
      <c r="EO470">
        <v>463</v>
      </c>
      <c r="EP470">
        <v>22.788857564224596</v>
      </c>
      <c r="EQ470">
        <v>22.708701234361055</v>
      </c>
      <c r="ES470">
        <f t="shared" si="411"/>
        <v>1</v>
      </c>
      <c r="ET470">
        <f t="shared" si="412"/>
        <v>0</v>
      </c>
      <c r="EU470">
        <f t="shared" si="413"/>
        <v>8.0156329863541487E-2</v>
      </c>
    </row>
    <row r="471" spans="1:151" x14ac:dyDescent="0.25">
      <c r="A471">
        <v>464</v>
      </c>
      <c r="B471">
        <v>12.407534175943956</v>
      </c>
      <c r="C471">
        <v>37.310186755665121</v>
      </c>
      <c r="E471">
        <f t="shared" si="363"/>
        <v>0</v>
      </c>
      <c r="F471">
        <f t="shared" si="365"/>
        <v>1</v>
      </c>
      <c r="G471">
        <f t="shared" si="364"/>
        <v>24.902652579721163</v>
      </c>
      <c r="J471">
        <v>464</v>
      </c>
      <c r="K471">
        <v>15.919215867871088</v>
      </c>
      <c r="L471">
        <v>25.497937162511938</v>
      </c>
      <c r="N471">
        <f t="shared" si="366"/>
        <v>0</v>
      </c>
      <c r="O471">
        <f t="shared" si="367"/>
        <v>1</v>
      </c>
      <c r="P471">
        <f t="shared" si="368"/>
        <v>9.5787212946408502</v>
      </c>
      <c r="S471">
        <v>464</v>
      </c>
      <c r="T471">
        <v>14.096765776516175</v>
      </c>
      <c r="U471">
        <v>38.583068430265314</v>
      </c>
      <c r="W471">
        <f t="shared" si="369"/>
        <v>0</v>
      </c>
      <c r="X471">
        <f t="shared" si="370"/>
        <v>1</v>
      </c>
      <c r="Y471">
        <f t="shared" si="371"/>
        <v>24.486302653749139</v>
      </c>
      <c r="AB471">
        <v>464</v>
      </c>
      <c r="AC471">
        <v>22.182790426322988</v>
      </c>
      <c r="AD471">
        <v>20.264105384909829</v>
      </c>
      <c r="AF471">
        <f t="shared" si="372"/>
        <v>1</v>
      </c>
      <c r="AG471">
        <f t="shared" si="373"/>
        <v>0</v>
      </c>
      <c r="AH471">
        <f t="shared" si="374"/>
        <v>1.9186850414131591</v>
      </c>
      <c r="AK471">
        <v>464</v>
      </c>
      <c r="AL471">
        <v>15.055522778176703</v>
      </c>
      <c r="AM471">
        <v>28.729953469104991</v>
      </c>
      <c r="AO471">
        <f t="shared" si="375"/>
        <v>0</v>
      </c>
      <c r="AP471">
        <f t="shared" si="376"/>
        <v>1</v>
      </c>
      <c r="AQ471">
        <f t="shared" si="377"/>
        <v>13.674430690928288</v>
      </c>
      <c r="AT471">
        <v>464</v>
      </c>
      <c r="AU471">
        <v>15.414804322151193</v>
      </c>
      <c r="AV471">
        <v>17.690912666701241</v>
      </c>
      <c r="AX471">
        <f t="shared" si="378"/>
        <v>0</v>
      </c>
      <c r="AY471">
        <f t="shared" si="379"/>
        <v>1</v>
      </c>
      <c r="AZ471">
        <f t="shared" si="380"/>
        <v>2.2761083445500478</v>
      </c>
      <c r="BC471">
        <v>464</v>
      </c>
      <c r="BD471" t="e">
        <v>#N/A</v>
      </c>
      <c r="BE471" t="e">
        <v>#N/A</v>
      </c>
      <c r="BG471" t="e">
        <f t="shared" si="381"/>
        <v>#N/A</v>
      </c>
      <c r="BH471" t="e">
        <f t="shared" si="382"/>
        <v>#N/A</v>
      </c>
      <c r="BI471" t="e">
        <f t="shared" si="383"/>
        <v>#N/A</v>
      </c>
      <c r="BL471">
        <v>464</v>
      </c>
      <c r="BM471">
        <v>27.117057019587413</v>
      </c>
      <c r="BN471">
        <v>18.569944901714791</v>
      </c>
      <c r="BP471">
        <f t="shared" si="384"/>
        <v>1</v>
      </c>
      <c r="BQ471">
        <f t="shared" si="385"/>
        <v>0</v>
      </c>
      <c r="BR471">
        <f t="shared" si="386"/>
        <v>8.5471121178726222</v>
      </c>
      <c r="BU471">
        <v>464</v>
      </c>
      <c r="BV471">
        <v>27.82265702285925</v>
      </c>
      <c r="BW471">
        <v>24.558861794103844</v>
      </c>
      <c r="BY471">
        <f t="shared" si="387"/>
        <v>1</v>
      </c>
      <c r="BZ471">
        <f t="shared" si="388"/>
        <v>0</v>
      </c>
      <c r="CA471">
        <f t="shared" si="389"/>
        <v>3.2637952287554057</v>
      </c>
      <c r="CD471">
        <v>464</v>
      </c>
      <c r="CE471">
        <v>19.244099635555713</v>
      </c>
      <c r="CF471">
        <v>25.640593825402835</v>
      </c>
      <c r="CH471">
        <f t="shared" si="390"/>
        <v>0</v>
      </c>
      <c r="CI471">
        <f t="shared" si="391"/>
        <v>1</v>
      </c>
      <c r="CJ471">
        <f t="shared" si="392"/>
        <v>6.3964941898471217</v>
      </c>
      <c r="CM471">
        <v>464</v>
      </c>
      <c r="CN471">
        <v>19.791115939217907</v>
      </c>
      <c r="CO471">
        <v>30.820796393378394</v>
      </c>
      <c r="CQ471">
        <f t="shared" si="393"/>
        <v>0</v>
      </c>
      <c r="CR471">
        <f t="shared" si="394"/>
        <v>1</v>
      </c>
      <c r="CS471">
        <f t="shared" si="395"/>
        <v>11.029680454160488</v>
      </c>
      <c r="CV471">
        <v>464</v>
      </c>
      <c r="CW471">
        <v>26.739333826689073</v>
      </c>
      <c r="CX471">
        <v>21.405781490445793</v>
      </c>
      <c r="CZ471">
        <f t="shared" si="396"/>
        <v>1</v>
      </c>
      <c r="DA471">
        <f t="shared" si="397"/>
        <v>0</v>
      </c>
      <c r="DB471">
        <f t="shared" si="398"/>
        <v>5.3335523362432795</v>
      </c>
      <c r="DE471">
        <v>464</v>
      </c>
      <c r="DF471">
        <v>23.688684287760289</v>
      </c>
      <c r="DG471">
        <v>25.792267919201898</v>
      </c>
      <c r="DI471">
        <f t="shared" si="399"/>
        <v>0</v>
      </c>
      <c r="DJ471">
        <f t="shared" si="400"/>
        <v>1</v>
      </c>
      <c r="DK471">
        <f t="shared" si="401"/>
        <v>2.1035836314416088</v>
      </c>
      <c r="DN471">
        <v>464</v>
      </c>
      <c r="DO471">
        <v>24.972506973334962</v>
      </c>
      <c r="DP471">
        <v>11.215998846856161</v>
      </c>
      <c r="DR471">
        <f t="shared" si="402"/>
        <v>1</v>
      </c>
      <c r="DS471">
        <f t="shared" si="403"/>
        <v>0</v>
      </c>
      <c r="DT471">
        <f t="shared" si="404"/>
        <v>13.756508126478801</v>
      </c>
      <c r="DW471">
        <v>464</v>
      </c>
      <c r="DX471">
        <v>19.466304544736797</v>
      </c>
      <c r="DY471">
        <v>16.091350268128416</v>
      </c>
      <c r="EA471">
        <f t="shared" si="405"/>
        <v>1</v>
      </c>
      <c r="EB471">
        <f t="shared" si="406"/>
        <v>0</v>
      </c>
      <c r="EC471">
        <f t="shared" si="407"/>
        <v>3.3749542766083813</v>
      </c>
      <c r="EF471">
        <v>464</v>
      </c>
      <c r="EG471">
        <v>18.193031677101761</v>
      </c>
      <c r="EH471">
        <v>12.758180985872272</v>
      </c>
      <c r="EJ471">
        <f t="shared" si="408"/>
        <v>1</v>
      </c>
      <c r="EK471">
        <f t="shared" si="409"/>
        <v>0</v>
      </c>
      <c r="EL471">
        <f t="shared" si="410"/>
        <v>5.4348506912294887</v>
      </c>
      <c r="EO471">
        <v>464</v>
      </c>
      <c r="EP471">
        <v>23.763891581990769</v>
      </c>
      <c r="EQ471">
        <v>25.925226261956428</v>
      </c>
      <c r="ES471">
        <f t="shared" si="411"/>
        <v>0</v>
      </c>
      <c r="ET471">
        <f t="shared" si="412"/>
        <v>1</v>
      </c>
      <c r="EU471">
        <f t="shared" si="413"/>
        <v>2.161334679965659</v>
      </c>
    </row>
    <row r="472" spans="1:151" x14ac:dyDescent="0.25">
      <c r="A472">
        <v>465</v>
      </c>
      <c r="B472">
        <v>13.3702294902752</v>
      </c>
      <c r="C472">
        <v>20.480388686239486</v>
      </c>
      <c r="E472">
        <f t="shared" si="363"/>
        <v>0</v>
      </c>
      <c r="F472">
        <f t="shared" si="365"/>
        <v>1</v>
      </c>
      <c r="G472">
        <f t="shared" si="364"/>
        <v>7.110159195964286</v>
      </c>
      <c r="J472">
        <v>465</v>
      </c>
      <c r="K472">
        <v>18.595533559832042</v>
      </c>
      <c r="L472">
        <v>28.970685387808707</v>
      </c>
      <c r="N472">
        <f t="shared" si="366"/>
        <v>0</v>
      </c>
      <c r="O472">
        <f t="shared" si="367"/>
        <v>1</v>
      </c>
      <c r="P472">
        <f t="shared" si="368"/>
        <v>10.375151827976666</v>
      </c>
      <c r="S472">
        <v>465</v>
      </c>
      <c r="T472">
        <v>20.950684119033578</v>
      </c>
      <c r="U472">
        <v>35.787143739716178</v>
      </c>
      <c r="W472">
        <f t="shared" si="369"/>
        <v>0</v>
      </c>
      <c r="X472">
        <f t="shared" si="370"/>
        <v>1</v>
      </c>
      <c r="Y472">
        <f t="shared" si="371"/>
        <v>14.8364596206826</v>
      </c>
      <c r="AB472">
        <v>465</v>
      </c>
      <c r="AC472">
        <v>26.641487947346889</v>
      </c>
      <c r="AD472">
        <v>17.740438929660915</v>
      </c>
      <c r="AF472">
        <f t="shared" si="372"/>
        <v>1</v>
      </c>
      <c r="AG472">
        <f t="shared" si="373"/>
        <v>0</v>
      </c>
      <c r="AH472">
        <f t="shared" si="374"/>
        <v>8.901049017685974</v>
      </c>
      <c r="AK472">
        <v>465</v>
      </c>
      <c r="AL472">
        <v>26.345069307469402</v>
      </c>
      <c r="AM472">
        <v>24.150516534859747</v>
      </c>
      <c r="AO472">
        <f t="shared" si="375"/>
        <v>1</v>
      </c>
      <c r="AP472">
        <f t="shared" si="376"/>
        <v>0</v>
      </c>
      <c r="AQ472">
        <f t="shared" si="377"/>
        <v>2.1945527726096543</v>
      </c>
      <c r="AT472">
        <v>465</v>
      </c>
      <c r="AU472">
        <v>19.39155727340173</v>
      </c>
      <c r="AV472">
        <v>16.189482942613829</v>
      </c>
      <c r="AX472">
        <f t="shared" si="378"/>
        <v>1</v>
      </c>
      <c r="AY472">
        <f t="shared" si="379"/>
        <v>0</v>
      </c>
      <c r="AZ472">
        <f t="shared" si="380"/>
        <v>3.2020743307879016</v>
      </c>
      <c r="BC472">
        <v>465</v>
      </c>
      <c r="BD472" t="e">
        <v>#N/A</v>
      </c>
      <c r="BE472" t="e">
        <v>#N/A</v>
      </c>
      <c r="BG472" t="e">
        <f t="shared" si="381"/>
        <v>#N/A</v>
      </c>
      <c r="BH472" t="e">
        <f t="shared" si="382"/>
        <v>#N/A</v>
      </c>
      <c r="BI472" t="e">
        <f t="shared" si="383"/>
        <v>#N/A</v>
      </c>
      <c r="BL472">
        <v>465</v>
      </c>
      <c r="BM472">
        <v>21.900114274059334</v>
      </c>
      <c r="BN472">
        <v>15.60264276872689</v>
      </c>
      <c r="BP472">
        <f t="shared" si="384"/>
        <v>1</v>
      </c>
      <c r="BQ472">
        <f t="shared" si="385"/>
        <v>0</v>
      </c>
      <c r="BR472">
        <f t="shared" si="386"/>
        <v>6.2974715053324442</v>
      </c>
      <c r="BU472">
        <v>465</v>
      </c>
      <c r="BV472">
        <v>11.491148972547499</v>
      </c>
      <c r="BW472">
        <v>22.245623788764913</v>
      </c>
      <c r="BY472">
        <f t="shared" si="387"/>
        <v>0</v>
      </c>
      <c r="BZ472">
        <f t="shared" si="388"/>
        <v>1</v>
      </c>
      <c r="CA472">
        <f t="shared" si="389"/>
        <v>10.754474816217414</v>
      </c>
      <c r="CD472">
        <v>465</v>
      </c>
      <c r="CE472">
        <v>22.818985132041025</v>
      </c>
      <c r="CF472">
        <v>18.03502654335124</v>
      </c>
      <c r="CH472">
        <f t="shared" si="390"/>
        <v>1</v>
      </c>
      <c r="CI472">
        <f t="shared" si="391"/>
        <v>0</v>
      </c>
      <c r="CJ472">
        <f t="shared" si="392"/>
        <v>4.7839585886897851</v>
      </c>
      <c r="CM472">
        <v>465</v>
      </c>
      <c r="CN472">
        <v>26.886367696075325</v>
      </c>
      <c r="CO472">
        <v>24.173604459567791</v>
      </c>
      <c r="CQ472">
        <f t="shared" si="393"/>
        <v>1</v>
      </c>
      <c r="CR472">
        <f t="shared" si="394"/>
        <v>0</v>
      </c>
      <c r="CS472">
        <f t="shared" si="395"/>
        <v>2.7127632365075343</v>
      </c>
      <c r="CV472">
        <v>465</v>
      </c>
      <c r="CW472">
        <v>23.693989762879667</v>
      </c>
      <c r="CX472">
        <v>20.607506665198933</v>
      </c>
      <c r="CZ472">
        <f t="shared" si="396"/>
        <v>1</v>
      </c>
      <c r="DA472">
        <f t="shared" si="397"/>
        <v>0</v>
      </c>
      <c r="DB472">
        <f t="shared" si="398"/>
        <v>3.086483097680734</v>
      </c>
      <c r="DE472">
        <v>465</v>
      </c>
      <c r="DF472">
        <v>15.922191174279895</v>
      </c>
      <c r="DG472">
        <v>17.337047204900852</v>
      </c>
      <c r="DI472">
        <f t="shared" si="399"/>
        <v>0</v>
      </c>
      <c r="DJ472">
        <f t="shared" si="400"/>
        <v>1</v>
      </c>
      <c r="DK472">
        <f t="shared" si="401"/>
        <v>1.4148560306209568</v>
      </c>
      <c r="DN472">
        <v>465</v>
      </c>
      <c r="DO472">
        <v>26.460366746559195</v>
      </c>
      <c r="DP472">
        <v>22.383500861642187</v>
      </c>
      <c r="DR472">
        <f t="shared" si="402"/>
        <v>1</v>
      </c>
      <c r="DS472">
        <f t="shared" si="403"/>
        <v>0</v>
      </c>
      <c r="DT472">
        <f t="shared" si="404"/>
        <v>4.0768658849170087</v>
      </c>
      <c r="DW472">
        <v>465</v>
      </c>
      <c r="DX472">
        <v>13.830782414082266</v>
      </c>
      <c r="DY472">
        <v>8.5395542063316388</v>
      </c>
      <c r="EA472">
        <f t="shared" si="405"/>
        <v>1</v>
      </c>
      <c r="EB472">
        <f t="shared" si="406"/>
        <v>0</v>
      </c>
      <c r="EC472">
        <f t="shared" si="407"/>
        <v>5.2912282077506276</v>
      </c>
      <c r="EF472">
        <v>465</v>
      </c>
      <c r="EG472">
        <v>17.027162071803197</v>
      </c>
      <c r="EH472">
        <v>11.546159661252716</v>
      </c>
      <c r="EJ472">
        <f t="shared" si="408"/>
        <v>1</v>
      </c>
      <c r="EK472">
        <f t="shared" si="409"/>
        <v>0</v>
      </c>
      <c r="EL472">
        <f t="shared" si="410"/>
        <v>5.4810024105504809</v>
      </c>
      <c r="EO472">
        <v>465</v>
      </c>
      <c r="EP472">
        <v>16.740755222517688</v>
      </c>
      <c r="EQ472">
        <v>25.415866402951561</v>
      </c>
      <c r="ES472">
        <f t="shared" si="411"/>
        <v>0</v>
      </c>
      <c r="ET472">
        <f t="shared" si="412"/>
        <v>1</v>
      </c>
      <c r="EU472">
        <f t="shared" si="413"/>
        <v>8.6751111804338734</v>
      </c>
    </row>
    <row r="473" spans="1:151" x14ac:dyDescent="0.25">
      <c r="A473">
        <v>466</v>
      </c>
      <c r="B473">
        <v>9.5568121888235531</v>
      </c>
      <c r="C473">
        <v>37.349171540487617</v>
      </c>
      <c r="E473">
        <f t="shared" si="363"/>
        <v>0</v>
      </c>
      <c r="F473">
        <f t="shared" si="365"/>
        <v>1</v>
      </c>
      <c r="G473">
        <f t="shared" si="364"/>
        <v>27.792359351664064</v>
      </c>
      <c r="J473">
        <v>466</v>
      </c>
      <c r="K473">
        <v>24.570625534642289</v>
      </c>
      <c r="L473">
        <v>17.982453894796926</v>
      </c>
      <c r="N473">
        <f t="shared" si="366"/>
        <v>1</v>
      </c>
      <c r="O473">
        <f t="shared" si="367"/>
        <v>0</v>
      </c>
      <c r="P473">
        <f t="shared" si="368"/>
        <v>6.5881716398453634</v>
      </c>
      <c r="S473">
        <v>466</v>
      </c>
      <c r="T473">
        <v>11.895327645588349</v>
      </c>
      <c r="U473">
        <v>38.550045804890388</v>
      </c>
      <c r="W473">
        <f t="shared" si="369"/>
        <v>0</v>
      </c>
      <c r="X473">
        <f t="shared" si="370"/>
        <v>1</v>
      </c>
      <c r="Y473">
        <f t="shared" si="371"/>
        <v>26.654718159302039</v>
      </c>
      <c r="AB473">
        <v>466</v>
      </c>
      <c r="AC473">
        <v>24.046649645262484</v>
      </c>
      <c r="AD473">
        <v>15.971144866072096</v>
      </c>
      <c r="AF473">
        <f t="shared" si="372"/>
        <v>1</v>
      </c>
      <c r="AG473">
        <f t="shared" si="373"/>
        <v>0</v>
      </c>
      <c r="AH473">
        <f t="shared" si="374"/>
        <v>8.0755047791903873</v>
      </c>
      <c r="AK473">
        <v>466</v>
      </c>
      <c r="AL473">
        <v>22.971702219950863</v>
      </c>
      <c r="AM473">
        <v>35.923468647805329</v>
      </c>
      <c r="AO473">
        <f t="shared" si="375"/>
        <v>0</v>
      </c>
      <c r="AP473">
        <f t="shared" si="376"/>
        <v>1</v>
      </c>
      <c r="AQ473">
        <f t="shared" si="377"/>
        <v>12.951766427854466</v>
      </c>
      <c r="AT473">
        <v>466</v>
      </c>
      <c r="AU473">
        <v>13.934044048542914</v>
      </c>
      <c r="AV473">
        <v>20.077695308443023</v>
      </c>
      <c r="AX473">
        <f t="shared" si="378"/>
        <v>0</v>
      </c>
      <c r="AY473">
        <f t="shared" si="379"/>
        <v>1</v>
      </c>
      <c r="AZ473">
        <f t="shared" si="380"/>
        <v>6.1436512599001087</v>
      </c>
      <c r="BC473">
        <v>466</v>
      </c>
      <c r="BD473" t="e">
        <v>#N/A</v>
      </c>
      <c r="BE473" t="e">
        <v>#N/A</v>
      </c>
      <c r="BG473" t="e">
        <f t="shared" si="381"/>
        <v>#N/A</v>
      </c>
      <c r="BH473" t="e">
        <f t="shared" si="382"/>
        <v>#N/A</v>
      </c>
      <c r="BI473" t="e">
        <f t="shared" si="383"/>
        <v>#N/A</v>
      </c>
      <c r="BL473">
        <v>466</v>
      </c>
      <c r="BM473">
        <v>29.087972381131181</v>
      </c>
      <c r="BN473">
        <v>12.685215831622118</v>
      </c>
      <c r="BP473">
        <f t="shared" si="384"/>
        <v>1</v>
      </c>
      <c r="BQ473">
        <f t="shared" si="385"/>
        <v>0</v>
      </c>
      <c r="BR473">
        <f t="shared" si="386"/>
        <v>16.402756549509064</v>
      </c>
      <c r="BU473">
        <v>466</v>
      </c>
      <c r="BV473">
        <v>28.18301895316295</v>
      </c>
      <c r="BW473">
        <v>20.4979796780001</v>
      </c>
      <c r="BY473">
        <f t="shared" si="387"/>
        <v>1</v>
      </c>
      <c r="BZ473">
        <f t="shared" si="388"/>
        <v>0</v>
      </c>
      <c r="CA473">
        <f t="shared" si="389"/>
        <v>7.6850392751628505</v>
      </c>
      <c r="CD473">
        <v>466</v>
      </c>
      <c r="CE473">
        <v>34.755132867293483</v>
      </c>
      <c r="CF473">
        <v>8.6115474199212869</v>
      </c>
      <c r="CH473">
        <f t="shared" si="390"/>
        <v>1</v>
      </c>
      <c r="CI473">
        <f t="shared" si="391"/>
        <v>0</v>
      </c>
      <c r="CJ473">
        <f t="shared" si="392"/>
        <v>26.143585447372196</v>
      </c>
      <c r="CM473">
        <v>466</v>
      </c>
      <c r="CN473">
        <v>23.402682884137452</v>
      </c>
      <c r="CO473">
        <v>26.801202954135782</v>
      </c>
      <c r="CQ473">
        <f t="shared" si="393"/>
        <v>0</v>
      </c>
      <c r="CR473">
        <f t="shared" si="394"/>
        <v>1</v>
      </c>
      <c r="CS473">
        <f t="shared" si="395"/>
        <v>3.3985200699983302</v>
      </c>
      <c r="CV473">
        <v>466</v>
      </c>
      <c r="CW473">
        <v>21.393165642771852</v>
      </c>
      <c r="CX473">
        <v>22.003714406556881</v>
      </c>
      <c r="CZ473">
        <f t="shared" si="396"/>
        <v>0</v>
      </c>
      <c r="DA473">
        <f t="shared" si="397"/>
        <v>1</v>
      </c>
      <c r="DB473">
        <f t="shared" si="398"/>
        <v>0.61054876378502954</v>
      </c>
      <c r="DE473">
        <v>466</v>
      </c>
      <c r="DF473">
        <v>21.383658178050172</v>
      </c>
      <c r="DG473">
        <v>25.635451711114676</v>
      </c>
      <c r="DI473">
        <f t="shared" si="399"/>
        <v>0</v>
      </c>
      <c r="DJ473">
        <f t="shared" si="400"/>
        <v>1</v>
      </c>
      <c r="DK473">
        <f t="shared" si="401"/>
        <v>4.2517935330645038</v>
      </c>
      <c r="DN473">
        <v>466</v>
      </c>
      <c r="DO473">
        <v>25.749293084427428</v>
      </c>
      <c r="DP473">
        <v>20.640765552808809</v>
      </c>
      <c r="DR473">
        <f t="shared" si="402"/>
        <v>1</v>
      </c>
      <c r="DS473">
        <f t="shared" si="403"/>
        <v>0</v>
      </c>
      <c r="DT473">
        <f t="shared" si="404"/>
        <v>5.1085275316186198</v>
      </c>
      <c r="DW473">
        <v>466</v>
      </c>
      <c r="DX473">
        <v>20.203671015009292</v>
      </c>
      <c r="DY473">
        <v>18.787646093121253</v>
      </c>
      <c r="EA473">
        <f t="shared" si="405"/>
        <v>1</v>
      </c>
      <c r="EB473">
        <f t="shared" si="406"/>
        <v>0</v>
      </c>
      <c r="EC473">
        <f t="shared" si="407"/>
        <v>1.4160249218880381</v>
      </c>
      <c r="EF473">
        <v>466</v>
      </c>
      <c r="EG473">
        <v>22.655186356082488</v>
      </c>
      <c r="EH473">
        <v>15.285041091901304</v>
      </c>
      <c r="EJ473">
        <f t="shared" si="408"/>
        <v>1</v>
      </c>
      <c r="EK473">
        <f t="shared" si="409"/>
        <v>0</v>
      </c>
      <c r="EL473">
        <f t="shared" si="410"/>
        <v>7.3701452641811844</v>
      </c>
      <c r="EO473">
        <v>466</v>
      </c>
      <c r="EP473">
        <v>18.863542072465478</v>
      </c>
      <c r="EQ473">
        <v>19.6211036812538</v>
      </c>
      <c r="ES473">
        <f t="shared" si="411"/>
        <v>0</v>
      </c>
      <c r="ET473">
        <f t="shared" si="412"/>
        <v>1</v>
      </c>
      <c r="EU473">
        <f t="shared" si="413"/>
        <v>0.75756160878832191</v>
      </c>
    </row>
    <row r="474" spans="1:151" x14ac:dyDescent="0.25">
      <c r="A474">
        <v>467</v>
      </c>
      <c r="B474">
        <v>7.1507021088596945</v>
      </c>
      <c r="C474">
        <v>24.436975470453763</v>
      </c>
      <c r="E474">
        <f t="shared" si="363"/>
        <v>0</v>
      </c>
      <c r="F474">
        <f t="shared" si="365"/>
        <v>1</v>
      </c>
      <c r="G474">
        <f t="shared" si="364"/>
        <v>17.28627336159407</v>
      </c>
      <c r="J474">
        <v>467</v>
      </c>
      <c r="K474">
        <v>20.462999847486305</v>
      </c>
      <c r="L474">
        <v>24.300875707090679</v>
      </c>
      <c r="N474">
        <f t="shared" si="366"/>
        <v>0</v>
      </c>
      <c r="O474">
        <f t="shared" si="367"/>
        <v>1</v>
      </c>
      <c r="P474">
        <f t="shared" si="368"/>
        <v>3.8378758596043738</v>
      </c>
      <c r="S474">
        <v>467</v>
      </c>
      <c r="T474">
        <v>16.576753411885647</v>
      </c>
      <c r="U474">
        <v>17.788585413592727</v>
      </c>
      <c r="W474">
        <f t="shared" si="369"/>
        <v>0</v>
      </c>
      <c r="X474">
        <f t="shared" si="370"/>
        <v>1</v>
      </c>
      <c r="Y474">
        <f t="shared" si="371"/>
        <v>1.2118320017070801</v>
      </c>
      <c r="AB474">
        <v>467</v>
      </c>
      <c r="AC474">
        <v>22.139741984019437</v>
      </c>
      <c r="AD474">
        <v>19.233715132753368</v>
      </c>
      <c r="AF474">
        <f t="shared" si="372"/>
        <v>1</v>
      </c>
      <c r="AG474">
        <f t="shared" si="373"/>
        <v>0</v>
      </c>
      <c r="AH474">
        <f t="shared" si="374"/>
        <v>2.9060268512660699</v>
      </c>
      <c r="AK474">
        <v>467</v>
      </c>
      <c r="AL474">
        <v>17.75874046419101</v>
      </c>
      <c r="AM474">
        <v>25.890006712445881</v>
      </c>
      <c r="AO474">
        <f t="shared" si="375"/>
        <v>0</v>
      </c>
      <c r="AP474">
        <f t="shared" si="376"/>
        <v>1</v>
      </c>
      <c r="AQ474">
        <f t="shared" si="377"/>
        <v>8.131266248254871</v>
      </c>
      <c r="AT474">
        <v>467</v>
      </c>
      <c r="AU474">
        <v>16.165227145419752</v>
      </c>
      <c r="AV474">
        <v>23.638107303109781</v>
      </c>
      <c r="AX474">
        <f t="shared" si="378"/>
        <v>0</v>
      </c>
      <c r="AY474">
        <f t="shared" si="379"/>
        <v>1</v>
      </c>
      <c r="AZ474">
        <f t="shared" si="380"/>
        <v>7.4728801576900281</v>
      </c>
      <c r="BC474">
        <v>467</v>
      </c>
      <c r="BD474" t="e">
        <v>#N/A</v>
      </c>
      <c r="BE474" t="e">
        <v>#N/A</v>
      </c>
      <c r="BG474" t="e">
        <f t="shared" si="381"/>
        <v>#N/A</v>
      </c>
      <c r="BH474" t="e">
        <f t="shared" si="382"/>
        <v>#N/A</v>
      </c>
      <c r="BI474" t="e">
        <f t="shared" si="383"/>
        <v>#N/A</v>
      </c>
      <c r="BL474">
        <v>467</v>
      </c>
      <c r="BM474">
        <v>22.434222963730864</v>
      </c>
      <c r="BN474">
        <v>14.282593713703497</v>
      </c>
      <c r="BP474">
        <f t="shared" si="384"/>
        <v>1</v>
      </c>
      <c r="BQ474">
        <f t="shared" si="385"/>
        <v>0</v>
      </c>
      <c r="BR474">
        <f t="shared" si="386"/>
        <v>8.1516292500273675</v>
      </c>
      <c r="BU474">
        <v>467</v>
      </c>
      <c r="BV474">
        <v>17.453067522919614</v>
      </c>
      <c r="BW474">
        <v>31.578846047455258</v>
      </c>
      <c r="BY474">
        <f t="shared" si="387"/>
        <v>0</v>
      </c>
      <c r="BZ474">
        <f t="shared" si="388"/>
        <v>1</v>
      </c>
      <c r="CA474">
        <f t="shared" si="389"/>
        <v>14.125778524535644</v>
      </c>
      <c r="CD474">
        <v>467</v>
      </c>
      <c r="CE474">
        <v>21.744205561813558</v>
      </c>
      <c r="CF474">
        <v>10.318019833737747</v>
      </c>
      <c r="CH474">
        <f t="shared" si="390"/>
        <v>1</v>
      </c>
      <c r="CI474">
        <f t="shared" si="391"/>
        <v>0</v>
      </c>
      <c r="CJ474">
        <f t="shared" si="392"/>
        <v>11.426185728075811</v>
      </c>
      <c r="CM474">
        <v>467</v>
      </c>
      <c r="CN474">
        <v>20.455216652505815</v>
      </c>
      <c r="CO474">
        <v>37.403306056030871</v>
      </c>
      <c r="CQ474">
        <f t="shared" si="393"/>
        <v>0</v>
      </c>
      <c r="CR474">
        <f t="shared" si="394"/>
        <v>1</v>
      </c>
      <c r="CS474">
        <f t="shared" si="395"/>
        <v>16.948089403525056</v>
      </c>
      <c r="CV474">
        <v>467</v>
      </c>
      <c r="CW474">
        <v>20.193199561023476</v>
      </c>
      <c r="CX474">
        <v>15.479115996125136</v>
      </c>
      <c r="CZ474">
        <f t="shared" si="396"/>
        <v>1</v>
      </c>
      <c r="DA474">
        <f t="shared" si="397"/>
        <v>0</v>
      </c>
      <c r="DB474">
        <f t="shared" si="398"/>
        <v>4.7140835648983401</v>
      </c>
      <c r="DE474">
        <v>467</v>
      </c>
      <c r="DF474">
        <v>22.076924228414903</v>
      </c>
      <c r="DG474">
        <v>21.70486793124573</v>
      </c>
      <c r="DI474">
        <f t="shared" si="399"/>
        <v>1</v>
      </c>
      <c r="DJ474">
        <f t="shared" si="400"/>
        <v>0</v>
      </c>
      <c r="DK474">
        <f t="shared" si="401"/>
        <v>0.37205629716917343</v>
      </c>
      <c r="DN474">
        <v>467</v>
      </c>
      <c r="DO474">
        <v>19.105479186518853</v>
      </c>
      <c r="DP474">
        <v>31.190870349470863</v>
      </c>
      <c r="DR474">
        <f t="shared" si="402"/>
        <v>0</v>
      </c>
      <c r="DS474">
        <f t="shared" si="403"/>
        <v>1</v>
      </c>
      <c r="DT474">
        <f t="shared" si="404"/>
        <v>12.085391162952011</v>
      </c>
      <c r="DW474">
        <v>467</v>
      </c>
      <c r="DX474">
        <v>17.277004394705063</v>
      </c>
      <c r="DY474">
        <v>31.025161929385405</v>
      </c>
      <c r="EA474">
        <f t="shared" si="405"/>
        <v>0</v>
      </c>
      <c r="EB474">
        <f t="shared" si="406"/>
        <v>1</v>
      </c>
      <c r="EC474">
        <f t="shared" si="407"/>
        <v>13.748157534680342</v>
      </c>
      <c r="EF474">
        <v>467</v>
      </c>
      <c r="EG474">
        <v>15.861513379995067</v>
      </c>
      <c r="EH474">
        <v>9.8597228205899832</v>
      </c>
      <c r="EJ474">
        <f t="shared" si="408"/>
        <v>1</v>
      </c>
      <c r="EK474">
        <f t="shared" si="409"/>
        <v>0</v>
      </c>
      <c r="EL474">
        <f t="shared" si="410"/>
        <v>6.0017905594050838</v>
      </c>
      <c r="EO474">
        <v>467</v>
      </c>
      <c r="EP474">
        <v>20.633963302659961</v>
      </c>
      <c r="EQ474">
        <v>27.270495392266756</v>
      </c>
      <c r="ES474">
        <f t="shared" si="411"/>
        <v>0</v>
      </c>
      <c r="ET474">
        <f t="shared" si="412"/>
        <v>1</v>
      </c>
      <c r="EU474">
        <f t="shared" si="413"/>
        <v>6.6365320896067956</v>
      </c>
    </row>
    <row r="475" spans="1:151" x14ac:dyDescent="0.25">
      <c r="A475">
        <v>468</v>
      </c>
      <c r="B475">
        <v>12.183328014247936</v>
      </c>
      <c r="C475">
        <v>55.300762452286762</v>
      </c>
      <c r="E475">
        <f t="shared" si="363"/>
        <v>0</v>
      </c>
      <c r="F475">
        <f t="shared" si="365"/>
        <v>1</v>
      </c>
      <c r="G475">
        <f t="shared" si="364"/>
        <v>43.117434438038828</v>
      </c>
      <c r="J475">
        <v>468</v>
      </c>
      <c r="K475">
        <v>22.926636995087968</v>
      </c>
      <c r="L475">
        <v>26.244340408219859</v>
      </c>
      <c r="N475">
        <f t="shared" si="366"/>
        <v>0</v>
      </c>
      <c r="O475">
        <f t="shared" si="367"/>
        <v>1</v>
      </c>
      <c r="P475">
        <f t="shared" si="368"/>
        <v>3.3177034131318912</v>
      </c>
      <c r="S475">
        <v>468</v>
      </c>
      <c r="T475">
        <v>15.894167515292631</v>
      </c>
      <c r="U475">
        <v>40.617194081385009</v>
      </c>
      <c r="W475">
        <f t="shared" si="369"/>
        <v>0</v>
      </c>
      <c r="X475">
        <f t="shared" si="370"/>
        <v>1</v>
      </c>
      <c r="Y475">
        <f t="shared" si="371"/>
        <v>24.723026566092379</v>
      </c>
      <c r="AB475">
        <v>468</v>
      </c>
      <c r="AC475">
        <v>32.701256797767343</v>
      </c>
      <c r="AD475">
        <v>17.903106968497386</v>
      </c>
      <c r="AF475">
        <f t="shared" si="372"/>
        <v>1</v>
      </c>
      <c r="AG475">
        <f t="shared" si="373"/>
        <v>0</v>
      </c>
      <c r="AH475">
        <f t="shared" si="374"/>
        <v>14.798149829269956</v>
      </c>
      <c r="AK475">
        <v>468</v>
      </c>
      <c r="AL475">
        <v>27.971952017769347</v>
      </c>
      <c r="AM475">
        <v>33.712716254146741</v>
      </c>
      <c r="AO475">
        <f t="shared" si="375"/>
        <v>0</v>
      </c>
      <c r="AP475">
        <f t="shared" si="376"/>
        <v>1</v>
      </c>
      <c r="AQ475">
        <f t="shared" si="377"/>
        <v>5.7407642363773945</v>
      </c>
      <c r="AT475">
        <v>468</v>
      </c>
      <c r="AU475">
        <v>22.716125265939237</v>
      </c>
      <c r="AV475">
        <v>13.211497180112147</v>
      </c>
      <c r="AX475">
        <f t="shared" si="378"/>
        <v>1</v>
      </c>
      <c r="AY475">
        <f t="shared" si="379"/>
        <v>0</v>
      </c>
      <c r="AZ475">
        <f t="shared" si="380"/>
        <v>9.5046280858270897</v>
      </c>
      <c r="BC475">
        <v>468</v>
      </c>
      <c r="BD475" t="e">
        <v>#N/A</v>
      </c>
      <c r="BE475" t="e">
        <v>#N/A</v>
      </c>
      <c r="BG475" t="e">
        <f t="shared" si="381"/>
        <v>#N/A</v>
      </c>
      <c r="BH475" t="e">
        <f t="shared" si="382"/>
        <v>#N/A</v>
      </c>
      <c r="BI475" t="e">
        <f t="shared" si="383"/>
        <v>#N/A</v>
      </c>
      <c r="BL475">
        <v>468</v>
      </c>
      <c r="BM475">
        <v>27.195918455207089</v>
      </c>
      <c r="BN475">
        <v>13.907607072582941</v>
      </c>
      <c r="BP475">
        <f t="shared" si="384"/>
        <v>1</v>
      </c>
      <c r="BQ475">
        <f t="shared" si="385"/>
        <v>0</v>
      </c>
      <c r="BR475">
        <f t="shared" si="386"/>
        <v>13.288311382624148</v>
      </c>
      <c r="BU475">
        <v>468</v>
      </c>
      <c r="BV475">
        <v>34.115982247816</v>
      </c>
      <c r="BW475">
        <v>23.829871301618674</v>
      </c>
      <c r="BY475">
        <f t="shared" si="387"/>
        <v>1</v>
      </c>
      <c r="BZ475">
        <f t="shared" si="388"/>
        <v>0</v>
      </c>
      <c r="CA475">
        <f t="shared" si="389"/>
        <v>10.286110946197326</v>
      </c>
      <c r="CD475">
        <v>468</v>
      </c>
      <c r="CE475">
        <v>23.049482239003261</v>
      </c>
      <c r="CF475">
        <v>24.493284474472436</v>
      </c>
      <c r="CH475">
        <f t="shared" si="390"/>
        <v>0</v>
      </c>
      <c r="CI475">
        <f t="shared" si="391"/>
        <v>1</v>
      </c>
      <c r="CJ475">
        <f t="shared" si="392"/>
        <v>1.4438022354691746</v>
      </c>
      <c r="CM475">
        <v>468</v>
      </c>
      <c r="CN475">
        <v>20.897486174277383</v>
      </c>
      <c r="CO475">
        <v>12.673333310649939</v>
      </c>
      <c r="CQ475">
        <f t="shared" si="393"/>
        <v>1</v>
      </c>
      <c r="CR475">
        <f t="shared" si="394"/>
        <v>0</v>
      </c>
      <c r="CS475">
        <f t="shared" si="395"/>
        <v>8.2241528636274435</v>
      </c>
      <c r="CV475">
        <v>468</v>
      </c>
      <c r="CW475">
        <v>21.962552064930005</v>
      </c>
      <c r="CX475">
        <v>20.444533343995303</v>
      </c>
      <c r="CZ475">
        <f t="shared" si="396"/>
        <v>1</v>
      </c>
      <c r="DA475">
        <f t="shared" si="397"/>
        <v>0</v>
      </c>
      <c r="DB475">
        <f t="shared" si="398"/>
        <v>1.5180187209347018</v>
      </c>
      <c r="DE475">
        <v>468</v>
      </c>
      <c r="DF475">
        <v>19.170990637206547</v>
      </c>
      <c r="DG475">
        <v>24.37964720067092</v>
      </c>
      <c r="DI475">
        <f t="shared" si="399"/>
        <v>0</v>
      </c>
      <c r="DJ475">
        <f t="shared" si="400"/>
        <v>1</v>
      </c>
      <c r="DK475">
        <f t="shared" si="401"/>
        <v>5.2086565634643733</v>
      </c>
      <c r="DN475">
        <v>468</v>
      </c>
      <c r="DO475">
        <v>23.777203932233288</v>
      </c>
      <c r="DP475">
        <v>32.676284062142443</v>
      </c>
      <c r="DR475">
        <f t="shared" si="402"/>
        <v>0</v>
      </c>
      <c r="DS475">
        <f t="shared" si="403"/>
        <v>1</v>
      </c>
      <c r="DT475">
        <f t="shared" si="404"/>
        <v>8.8990801299091551</v>
      </c>
      <c r="DW475">
        <v>468</v>
      </c>
      <c r="DX475">
        <v>20.924425020363635</v>
      </c>
      <c r="DY475">
        <v>22.747913554972612</v>
      </c>
      <c r="EA475">
        <f t="shared" si="405"/>
        <v>0</v>
      </c>
      <c r="EB475">
        <f t="shared" si="406"/>
        <v>1</v>
      </c>
      <c r="EC475">
        <f t="shared" si="407"/>
        <v>1.8234885346089769</v>
      </c>
      <c r="EF475">
        <v>468</v>
      </c>
      <c r="EG475">
        <v>24.133798642918649</v>
      </c>
      <c r="EH475">
        <v>14.693052006347965</v>
      </c>
      <c r="EJ475">
        <f t="shared" si="408"/>
        <v>1</v>
      </c>
      <c r="EK475">
        <f t="shared" si="409"/>
        <v>0</v>
      </c>
      <c r="EL475">
        <f t="shared" si="410"/>
        <v>9.4407466365706831</v>
      </c>
      <c r="EO475">
        <v>468</v>
      </c>
      <c r="EP475">
        <v>17.001725965303855</v>
      </c>
      <c r="EQ475">
        <v>34.141280089076382</v>
      </c>
      <c r="ES475">
        <f t="shared" si="411"/>
        <v>0</v>
      </c>
      <c r="ET475">
        <f t="shared" si="412"/>
        <v>1</v>
      </c>
      <c r="EU475">
        <f t="shared" si="413"/>
        <v>17.139554123772527</v>
      </c>
    </row>
    <row r="476" spans="1:151" x14ac:dyDescent="0.25">
      <c r="A476">
        <v>469</v>
      </c>
      <c r="B476">
        <v>9.1331308592039306</v>
      </c>
      <c r="C476">
        <v>11.102748375834276</v>
      </c>
      <c r="E476">
        <f t="shared" si="363"/>
        <v>0</v>
      </c>
      <c r="F476">
        <f t="shared" si="365"/>
        <v>1</v>
      </c>
      <c r="G476">
        <f t="shared" si="364"/>
        <v>1.9696175166303451</v>
      </c>
      <c r="J476">
        <v>469</v>
      </c>
      <c r="K476">
        <v>23.92150645908659</v>
      </c>
      <c r="L476">
        <v>12.463929241760013</v>
      </c>
      <c r="N476">
        <f t="shared" si="366"/>
        <v>1</v>
      </c>
      <c r="O476">
        <f t="shared" si="367"/>
        <v>0</v>
      </c>
      <c r="P476">
        <f t="shared" si="368"/>
        <v>11.457577217326577</v>
      </c>
      <c r="S476">
        <v>469</v>
      </c>
      <c r="T476">
        <v>16.692808711088343</v>
      </c>
      <c r="U476">
        <v>10.513778574509246</v>
      </c>
      <c r="W476">
        <f t="shared" si="369"/>
        <v>1</v>
      </c>
      <c r="X476">
        <f t="shared" si="370"/>
        <v>0</v>
      </c>
      <c r="Y476">
        <f t="shared" si="371"/>
        <v>6.1790301365790974</v>
      </c>
      <c r="AB476">
        <v>469</v>
      </c>
      <c r="AC476">
        <v>12.477805037773605</v>
      </c>
      <c r="AD476">
        <v>18.936032022273793</v>
      </c>
      <c r="AF476">
        <f t="shared" si="372"/>
        <v>0</v>
      </c>
      <c r="AG476">
        <f t="shared" si="373"/>
        <v>1</v>
      </c>
      <c r="AH476">
        <f t="shared" si="374"/>
        <v>6.4582269845001878</v>
      </c>
      <c r="AK476">
        <v>469</v>
      </c>
      <c r="AL476">
        <v>21.754163925266322</v>
      </c>
      <c r="AM476">
        <v>20.006705442305663</v>
      </c>
      <c r="AO476">
        <f t="shared" si="375"/>
        <v>1</v>
      </c>
      <c r="AP476">
        <f t="shared" si="376"/>
        <v>0</v>
      </c>
      <c r="AQ476">
        <f t="shared" si="377"/>
        <v>1.7474584829606599</v>
      </c>
      <c r="AT476">
        <v>469</v>
      </c>
      <c r="AU476">
        <v>18.89012712301388</v>
      </c>
      <c r="AV476">
        <v>17.174848951253956</v>
      </c>
      <c r="AX476">
        <f t="shared" si="378"/>
        <v>1</v>
      </c>
      <c r="AY476">
        <f t="shared" si="379"/>
        <v>0</v>
      </c>
      <c r="AZ476">
        <f t="shared" si="380"/>
        <v>1.7152781717599233</v>
      </c>
      <c r="BC476">
        <v>469</v>
      </c>
      <c r="BD476" t="e">
        <v>#N/A</v>
      </c>
      <c r="BE476" t="e">
        <v>#N/A</v>
      </c>
      <c r="BG476" t="e">
        <f t="shared" si="381"/>
        <v>#N/A</v>
      </c>
      <c r="BH476" t="e">
        <f t="shared" si="382"/>
        <v>#N/A</v>
      </c>
      <c r="BI476" t="e">
        <f t="shared" si="383"/>
        <v>#N/A</v>
      </c>
      <c r="BL476">
        <v>469</v>
      </c>
      <c r="BM476">
        <v>24.927553116582509</v>
      </c>
      <c r="BN476">
        <v>14.308662800343301</v>
      </c>
      <c r="BP476">
        <f t="shared" si="384"/>
        <v>1</v>
      </c>
      <c r="BQ476">
        <f t="shared" si="385"/>
        <v>0</v>
      </c>
      <c r="BR476">
        <f t="shared" si="386"/>
        <v>10.618890316239208</v>
      </c>
      <c r="BU476">
        <v>469</v>
      </c>
      <c r="BV476">
        <v>25.219895553247369</v>
      </c>
      <c r="BW476">
        <v>30.433354767302603</v>
      </c>
      <c r="BY476">
        <f t="shared" si="387"/>
        <v>0</v>
      </c>
      <c r="BZ476">
        <f t="shared" si="388"/>
        <v>1</v>
      </c>
      <c r="CA476">
        <f t="shared" si="389"/>
        <v>5.2134592140552343</v>
      </c>
      <c r="CD476">
        <v>469</v>
      </c>
      <c r="CE476">
        <v>26.995396961382156</v>
      </c>
      <c r="CF476">
        <v>45.284183301873909</v>
      </c>
      <c r="CH476">
        <f t="shared" si="390"/>
        <v>0</v>
      </c>
      <c r="CI476">
        <f t="shared" si="391"/>
        <v>1</v>
      </c>
      <c r="CJ476">
        <f t="shared" si="392"/>
        <v>18.288786340491754</v>
      </c>
      <c r="CM476">
        <v>469</v>
      </c>
      <c r="CN476">
        <v>28.730387355368912</v>
      </c>
      <c r="CO476">
        <v>36.616004910607423</v>
      </c>
      <c r="CQ476">
        <f t="shared" si="393"/>
        <v>0</v>
      </c>
      <c r="CR476">
        <f t="shared" si="394"/>
        <v>1</v>
      </c>
      <c r="CS476">
        <f t="shared" si="395"/>
        <v>7.885617555238511</v>
      </c>
      <c r="CV476">
        <v>469</v>
      </c>
      <c r="CW476">
        <v>25.980011144196492</v>
      </c>
      <c r="CX476">
        <v>21.206241100335394</v>
      </c>
      <c r="CZ476">
        <f t="shared" si="396"/>
        <v>1</v>
      </c>
      <c r="DA476">
        <f t="shared" si="397"/>
        <v>0</v>
      </c>
      <c r="DB476">
        <f t="shared" si="398"/>
        <v>4.7737700438610986</v>
      </c>
      <c r="DE476">
        <v>469</v>
      </c>
      <c r="DF476">
        <v>18.026127617820936</v>
      </c>
      <c r="DG476">
        <v>28.010504290265956</v>
      </c>
      <c r="DI476">
        <f t="shared" si="399"/>
        <v>0</v>
      </c>
      <c r="DJ476">
        <f t="shared" si="400"/>
        <v>1</v>
      </c>
      <c r="DK476">
        <f t="shared" si="401"/>
        <v>9.9843766724450198</v>
      </c>
      <c r="DN476">
        <v>469</v>
      </c>
      <c r="DO476">
        <v>29.731001551746857</v>
      </c>
      <c r="DP476">
        <v>26.996151475525675</v>
      </c>
      <c r="DR476">
        <f t="shared" si="402"/>
        <v>1</v>
      </c>
      <c r="DS476">
        <f t="shared" si="403"/>
        <v>0</v>
      </c>
      <c r="DT476">
        <f t="shared" si="404"/>
        <v>2.734850076221182</v>
      </c>
      <c r="DW476">
        <v>469</v>
      </c>
      <c r="DX476">
        <v>13.860764431844416</v>
      </c>
      <c r="DY476">
        <v>29.855299651077864</v>
      </c>
      <c r="EA476">
        <f t="shared" si="405"/>
        <v>0</v>
      </c>
      <c r="EB476">
        <f t="shared" si="406"/>
        <v>1</v>
      </c>
      <c r="EC476">
        <f t="shared" si="407"/>
        <v>15.994535219233448</v>
      </c>
      <c r="EF476">
        <v>469</v>
      </c>
      <c r="EG476">
        <v>19.426241691998442</v>
      </c>
      <c r="EH476">
        <v>19.207945621658066</v>
      </c>
      <c r="EJ476">
        <f t="shared" si="408"/>
        <v>1</v>
      </c>
      <c r="EK476">
        <f t="shared" si="409"/>
        <v>0</v>
      </c>
      <c r="EL476">
        <f t="shared" si="410"/>
        <v>0.21829607034037579</v>
      </c>
      <c r="EO476">
        <v>469</v>
      </c>
      <c r="EP476">
        <v>22.493023416751484</v>
      </c>
      <c r="EQ476">
        <v>40.232708219846366</v>
      </c>
      <c r="ES476">
        <f t="shared" si="411"/>
        <v>0</v>
      </c>
      <c r="ET476">
        <f t="shared" si="412"/>
        <v>1</v>
      </c>
      <c r="EU476">
        <f t="shared" si="413"/>
        <v>17.739684803094882</v>
      </c>
    </row>
    <row r="477" spans="1:151" x14ac:dyDescent="0.25">
      <c r="A477">
        <v>470</v>
      </c>
      <c r="B477">
        <v>11.333919617105714</v>
      </c>
      <c r="C477">
        <v>31.292912840620204</v>
      </c>
      <c r="E477">
        <f t="shared" si="363"/>
        <v>0</v>
      </c>
      <c r="F477">
        <f t="shared" si="365"/>
        <v>1</v>
      </c>
      <c r="G477">
        <f t="shared" si="364"/>
        <v>19.95899322351449</v>
      </c>
      <c r="J477">
        <v>470</v>
      </c>
      <c r="K477">
        <v>17.151411798246336</v>
      </c>
      <c r="L477">
        <v>20.520440629354599</v>
      </c>
      <c r="N477">
        <f t="shared" si="366"/>
        <v>0</v>
      </c>
      <c r="O477">
        <f t="shared" si="367"/>
        <v>1</v>
      </c>
      <c r="P477">
        <f t="shared" si="368"/>
        <v>3.3690288311082632</v>
      </c>
      <c r="S477">
        <v>470</v>
      </c>
      <c r="T477">
        <v>19.497900693820583</v>
      </c>
      <c r="U477">
        <v>20.241655409110432</v>
      </c>
      <c r="W477">
        <f t="shared" si="369"/>
        <v>0</v>
      </c>
      <c r="X477">
        <f t="shared" si="370"/>
        <v>1</v>
      </c>
      <c r="Y477">
        <f t="shared" si="371"/>
        <v>0.7437547152898496</v>
      </c>
      <c r="AB477">
        <v>470</v>
      </c>
      <c r="AC477">
        <v>22.66045592948085</v>
      </c>
      <c r="AD477">
        <v>17.675042655882681</v>
      </c>
      <c r="AF477">
        <f t="shared" si="372"/>
        <v>1</v>
      </c>
      <c r="AG477">
        <f t="shared" si="373"/>
        <v>0</v>
      </c>
      <c r="AH477">
        <f t="shared" si="374"/>
        <v>4.9854132735981693</v>
      </c>
      <c r="AK477">
        <v>470</v>
      </c>
      <c r="AL477">
        <v>27.784104309033303</v>
      </c>
      <c r="AM477">
        <v>25.534370457358008</v>
      </c>
      <c r="AO477">
        <f t="shared" si="375"/>
        <v>1</v>
      </c>
      <c r="AP477">
        <f t="shared" si="376"/>
        <v>0</v>
      </c>
      <c r="AQ477">
        <f t="shared" si="377"/>
        <v>2.2497338516752947</v>
      </c>
      <c r="AT477">
        <v>470</v>
      </c>
      <c r="AU477">
        <v>17.295786604733955</v>
      </c>
      <c r="AV477">
        <v>21.428825126312745</v>
      </c>
      <c r="AX477">
        <f t="shared" si="378"/>
        <v>0</v>
      </c>
      <c r="AY477">
        <f t="shared" si="379"/>
        <v>1</v>
      </c>
      <c r="AZ477">
        <f t="shared" si="380"/>
        <v>4.1330385215787899</v>
      </c>
      <c r="BC477">
        <v>470</v>
      </c>
      <c r="BD477" t="e">
        <v>#N/A</v>
      </c>
      <c r="BE477" t="e">
        <v>#N/A</v>
      </c>
      <c r="BG477" t="e">
        <f t="shared" si="381"/>
        <v>#N/A</v>
      </c>
      <c r="BH477" t="e">
        <f t="shared" si="382"/>
        <v>#N/A</v>
      </c>
      <c r="BI477" t="e">
        <f t="shared" si="383"/>
        <v>#N/A</v>
      </c>
      <c r="BL477">
        <v>470</v>
      </c>
      <c r="BM477">
        <v>16.952833489854047</v>
      </c>
      <c r="BN477">
        <v>12.263541563378061</v>
      </c>
      <c r="BP477">
        <f t="shared" si="384"/>
        <v>1</v>
      </c>
      <c r="BQ477">
        <f t="shared" si="385"/>
        <v>0</v>
      </c>
      <c r="BR477">
        <f t="shared" si="386"/>
        <v>4.6892919264759865</v>
      </c>
      <c r="BU477">
        <v>470</v>
      </c>
      <c r="BV477">
        <v>7.0794928072652077</v>
      </c>
      <c r="BW477">
        <v>30.974901005952777</v>
      </c>
      <c r="BY477">
        <f t="shared" si="387"/>
        <v>0</v>
      </c>
      <c r="BZ477">
        <f t="shared" si="388"/>
        <v>1</v>
      </c>
      <c r="CA477">
        <f t="shared" si="389"/>
        <v>23.895408198687569</v>
      </c>
      <c r="CD477">
        <v>470</v>
      </c>
      <c r="CE477">
        <v>22.876901349677361</v>
      </c>
      <c r="CF477">
        <v>26.837034206702217</v>
      </c>
      <c r="CH477">
        <f t="shared" si="390"/>
        <v>0</v>
      </c>
      <c r="CI477">
        <f t="shared" si="391"/>
        <v>1</v>
      </c>
      <c r="CJ477">
        <f t="shared" si="392"/>
        <v>3.9601328570248562</v>
      </c>
      <c r="CM477">
        <v>470</v>
      </c>
      <c r="CN477">
        <v>20.375357770884609</v>
      </c>
      <c r="CO477">
        <v>29.818278394581114</v>
      </c>
      <c r="CQ477">
        <f t="shared" si="393"/>
        <v>0</v>
      </c>
      <c r="CR477">
        <f t="shared" si="394"/>
        <v>1</v>
      </c>
      <c r="CS477">
        <f t="shared" si="395"/>
        <v>9.4429206236965051</v>
      </c>
      <c r="CV477">
        <v>470</v>
      </c>
      <c r="CW477">
        <v>24.657038287112602</v>
      </c>
      <c r="CX477">
        <v>13.124506662226384</v>
      </c>
      <c r="CZ477">
        <f t="shared" si="396"/>
        <v>1</v>
      </c>
      <c r="DA477">
        <f t="shared" si="397"/>
        <v>0</v>
      </c>
      <c r="DB477">
        <f t="shared" si="398"/>
        <v>11.532531624886218</v>
      </c>
      <c r="DE477">
        <v>470</v>
      </c>
      <c r="DF477">
        <v>23.610827081540311</v>
      </c>
      <c r="DG477">
        <v>18.086722349502097</v>
      </c>
      <c r="DI477">
        <f t="shared" si="399"/>
        <v>1</v>
      </c>
      <c r="DJ477">
        <f t="shared" si="400"/>
        <v>0</v>
      </c>
      <c r="DK477">
        <f t="shared" si="401"/>
        <v>5.5241047320382144</v>
      </c>
      <c r="DN477">
        <v>470</v>
      </c>
      <c r="DO477">
        <v>18.582608257119922</v>
      </c>
      <c r="DP477">
        <v>20.239783502319515</v>
      </c>
      <c r="DR477">
        <f t="shared" si="402"/>
        <v>0</v>
      </c>
      <c r="DS477">
        <f t="shared" si="403"/>
        <v>1</v>
      </c>
      <c r="DT477">
        <f t="shared" si="404"/>
        <v>1.6571752451995927</v>
      </c>
      <c r="DW477">
        <v>470</v>
      </c>
      <c r="DX477">
        <v>19.054111757302501</v>
      </c>
      <c r="DY477">
        <v>32.177333817278047</v>
      </c>
      <c r="EA477">
        <f t="shared" si="405"/>
        <v>0</v>
      </c>
      <c r="EB477">
        <f t="shared" si="406"/>
        <v>1</v>
      </c>
      <c r="EC477">
        <f t="shared" si="407"/>
        <v>13.123222059975546</v>
      </c>
      <c r="EF477">
        <v>470</v>
      </c>
      <c r="EG477">
        <v>23.641119270369504</v>
      </c>
      <c r="EH477">
        <v>15.05275032436429</v>
      </c>
      <c r="EJ477">
        <f t="shared" si="408"/>
        <v>1</v>
      </c>
      <c r="EK477">
        <f t="shared" si="409"/>
        <v>0</v>
      </c>
      <c r="EL477">
        <f t="shared" si="410"/>
        <v>8.5883689460052146</v>
      </c>
      <c r="EO477">
        <v>470</v>
      </c>
      <c r="EP477">
        <v>22.190725186190615</v>
      </c>
      <c r="EQ477">
        <v>35.302628257376547</v>
      </c>
      <c r="ES477">
        <f t="shared" si="411"/>
        <v>0</v>
      </c>
      <c r="ET477">
        <f t="shared" si="412"/>
        <v>1</v>
      </c>
      <c r="EU477">
        <f t="shared" si="413"/>
        <v>13.111903071185932</v>
      </c>
    </row>
    <row r="478" spans="1:151" x14ac:dyDescent="0.25">
      <c r="A478">
        <v>471</v>
      </c>
      <c r="B478">
        <v>10.872444970638641</v>
      </c>
      <c r="C478">
        <v>31.594910032259314</v>
      </c>
      <c r="E478">
        <f t="shared" si="363"/>
        <v>0</v>
      </c>
      <c r="F478">
        <f t="shared" si="365"/>
        <v>1</v>
      </c>
      <c r="G478">
        <f t="shared" si="364"/>
        <v>20.722465061620674</v>
      </c>
      <c r="J478">
        <v>471</v>
      </c>
      <c r="K478">
        <v>20.337624032318978</v>
      </c>
      <c r="L478">
        <v>11.116985049935652</v>
      </c>
      <c r="N478">
        <f t="shared" si="366"/>
        <v>1</v>
      </c>
      <c r="O478">
        <f t="shared" si="367"/>
        <v>0</v>
      </c>
      <c r="P478">
        <f t="shared" si="368"/>
        <v>9.2206389823833259</v>
      </c>
      <c r="S478">
        <v>471</v>
      </c>
      <c r="T478">
        <v>21.889590884022017</v>
      </c>
      <c r="U478">
        <v>33.652125100063245</v>
      </c>
      <c r="W478">
        <f t="shared" si="369"/>
        <v>0</v>
      </c>
      <c r="X478">
        <f t="shared" si="370"/>
        <v>1</v>
      </c>
      <c r="Y478">
        <f t="shared" si="371"/>
        <v>11.762534216041228</v>
      </c>
      <c r="AB478">
        <v>471</v>
      </c>
      <c r="AC478">
        <v>18.211576336918395</v>
      </c>
      <c r="AD478">
        <v>17.333761757646851</v>
      </c>
      <c r="AF478">
        <f t="shared" si="372"/>
        <v>1</v>
      </c>
      <c r="AG478">
        <f t="shared" si="373"/>
        <v>0</v>
      </c>
      <c r="AH478">
        <f t="shared" si="374"/>
        <v>0.87781457927154349</v>
      </c>
      <c r="AK478">
        <v>471</v>
      </c>
      <c r="AL478">
        <v>16.854594152857924</v>
      </c>
      <c r="AM478">
        <v>14.482368688098084</v>
      </c>
      <c r="AO478">
        <f t="shared" si="375"/>
        <v>1</v>
      </c>
      <c r="AP478">
        <f t="shared" si="376"/>
        <v>0</v>
      </c>
      <c r="AQ478">
        <f t="shared" si="377"/>
        <v>2.3722254647598398</v>
      </c>
      <c r="AT478">
        <v>471</v>
      </c>
      <c r="AU478">
        <v>13.956457882311511</v>
      </c>
      <c r="AV478">
        <v>17.172291854059967</v>
      </c>
      <c r="AX478">
        <f t="shared" si="378"/>
        <v>0</v>
      </c>
      <c r="AY478">
        <f t="shared" si="379"/>
        <v>1</v>
      </c>
      <c r="AZ478">
        <f t="shared" si="380"/>
        <v>3.2158339717484559</v>
      </c>
      <c r="BC478">
        <v>471</v>
      </c>
      <c r="BD478" t="e">
        <v>#N/A</v>
      </c>
      <c r="BE478" t="e">
        <v>#N/A</v>
      </c>
      <c r="BG478" t="e">
        <f t="shared" si="381"/>
        <v>#N/A</v>
      </c>
      <c r="BH478" t="e">
        <f t="shared" si="382"/>
        <v>#N/A</v>
      </c>
      <c r="BI478" t="e">
        <f t="shared" si="383"/>
        <v>#N/A</v>
      </c>
      <c r="BL478">
        <v>471</v>
      </c>
      <c r="BM478">
        <v>33.504379936137489</v>
      </c>
      <c r="BN478">
        <v>12.050350472748155</v>
      </c>
      <c r="BP478">
        <f t="shared" si="384"/>
        <v>1</v>
      </c>
      <c r="BQ478">
        <f t="shared" si="385"/>
        <v>0</v>
      </c>
      <c r="BR478">
        <f t="shared" si="386"/>
        <v>21.454029463389332</v>
      </c>
      <c r="BU478">
        <v>471</v>
      </c>
      <c r="BV478">
        <v>24.261670150430724</v>
      </c>
      <c r="BW478">
        <v>12.641979758443485</v>
      </c>
      <c r="BY478">
        <f t="shared" si="387"/>
        <v>1</v>
      </c>
      <c r="BZ478">
        <f t="shared" si="388"/>
        <v>0</v>
      </c>
      <c r="CA478">
        <f t="shared" si="389"/>
        <v>11.619690391987239</v>
      </c>
      <c r="CD478">
        <v>471</v>
      </c>
      <c r="CE478">
        <v>17.361348293231977</v>
      </c>
      <c r="CF478">
        <v>30.451138154819404</v>
      </c>
      <c r="CH478">
        <f t="shared" si="390"/>
        <v>0</v>
      </c>
      <c r="CI478">
        <f t="shared" si="391"/>
        <v>1</v>
      </c>
      <c r="CJ478">
        <f t="shared" si="392"/>
        <v>13.089789861587427</v>
      </c>
      <c r="CM478">
        <v>471</v>
      </c>
      <c r="CN478">
        <v>19.57254299583494</v>
      </c>
      <c r="CO478">
        <v>1.1351782988642398</v>
      </c>
      <c r="CQ478">
        <f t="shared" si="393"/>
        <v>1</v>
      </c>
      <c r="CR478">
        <f t="shared" si="394"/>
        <v>0</v>
      </c>
      <c r="CS478">
        <f t="shared" si="395"/>
        <v>18.4373646969707</v>
      </c>
      <c r="CV478">
        <v>471</v>
      </c>
      <c r="CW478">
        <v>18.926551854015873</v>
      </c>
      <c r="CX478">
        <v>16.383348822249086</v>
      </c>
      <c r="CZ478">
        <f t="shared" si="396"/>
        <v>1</v>
      </c>
      <c r="DA478">
        <f t="shared" si="397"/>
        <v>0</v>
      </c>
      <c r="DB478">
        <f t="shared" si="398"/>
        <v>2.5432030317667866</v>
      </c>
      <c r="DE478">
        <v>471</v>
      </c>
      <c r="DF478">
        <v>10.346282403035051</v>
      </c>
      <c r="DG478">
        <v>10.073156562165348</v>
      </c>
      <c r="DI478">
        <f t="shared" si="399"/>
        <v>1</v>
      </c>
      <c r="DJ478">
        <f t="shared" si="400"/>
        <v>0</v>
      </c>
      <c r="DK478">
        <f t="shared" si="401"/>
        <v>0.27312584086970304</v>
      </c>
      <c r="DN478">
        <v>471</v>
      </c>
      <c r="DO478">
        <v>23.40366056697605</v>
      </c>
      <c r="DP478">
        <v>28.962341143338627</v>
      </c>
      <c r="DR478">
        <f t="shared" si="402"/>
        <v>0</v>
      </c>
      <c r="DS478">
        <f t="shared" si="403"/>
        <v>1</v>
      </c>
      <c r="DT478">
        <f t="shared" si="404"/>
        <v>5.5586805763625762</v>
      </c>
      <c r="DW478">
        <v>471</v>
      </c>
      <c r="DX478">
        <v>17.553708733181956</v>
      </c>
      <c r="DY478">
        <v>21.685149168718027</v>
      </c>
      <c r="EA478">
        <f t="shared" si="405"/>
        <v>0</v>
      </c>
      <c r="EB478">
        <f t="shared" si="406"/>
        <v>1</v>
      </c>
      <c r="EC478">
        <f t="shared" si="407"/>
        <v>4.1314404355360708</v>
      </c>
      <c r="EF478">
        <v>471</v>
      </c>
      <c r="EG478">
        <v>15.101344918279587</v>
      </c>
      <c r="EH478">
        <v>15.989250324634027</v>
      </c>
      <c r="EJ478">
        <f t="shared" si="408"/>
        <v>0</v>
      </c>
      <c r="EK478">
        <f t="shared" si="409"/>
        <v>1</v>
      </c>
      <c r="EL478">
        <f t="shared" si="410"/>
        <v>0.88790540635443982</v>
      </c>
      <c r="EO478">
        <v>471</v>
      </c>
      <c r="EP478">
        <v>25.841347664401155</v>
      </c>
      <c r="EQ478">
        <v>24.181213521834131</v>
      </c>
      <c r="ES478">
        <f t="shared" si="411"/>
        <v>1</v>
      </c>
      <c r="ET478">
        <f t="shared" si="412"/>
        <v>0</v>
      </c>
      <c r="EU478">
        <f t="shared" si="413"/>
        <v>1.6601341425670242</v>
      </c>
    </row>
    <row r="479" spans="1:151" x14ac:dyDescent="0.25">
      <c r="A479">
        <v>472</v>
      </c>
      <c r="B479">
        <v>8.878969253444442</v>
      </c>
      <c r="C479">
        <v>33.204157832913623</v>
      </c>
      <c r="E479">
        <f t="shared" si="363"/>
        <v>0</v>
      </c>
      <c r="F479">
        <f t="shared" si="365"/>
        <v>1</v>
      </c>
      <c r="G479">
        <f t="shared" si="364"/>
        <v>24.325188579469181</v>
      </c>
      <c r="J479">
        <v>472</v>
      </c>
      <c r="K479">
        <v>18.052934873600627</v>
      </c>
      <c r="L479">
        <v>15.857151821955597</v>
      </c>
      <c r="N479">
        <f t="shared" si="366"/>
        <v>1</v>
      </c>
      <c r="O479">
        <f t="shared" si="367"/>
        <v>0</v>
      </c>
      <c r="P479">
        <f t="shared" si="368"/>
        <v>2.1957830516450301</v>
      </c>
      <c r="S479">
        <v>472</v>
      </c>
      <c r="T479">
        <v>13.46504429433249</v>
      </c>
      <c r="U479">
        <v>42.380594276736808</v>
      </c>
      <c r="W479">
        <f t="shared" si="369"/>
        <v>0</v>
      </c>
      <c r="X479">
        <f t="shared" si="370"/>
        <v>1</v>
      </c>
      <c r="Y479">
        <f t="shared" si="371"/>
        <v>28.915549982404318</v>
      </c>
      <c r="AB479">
        <v>472</v>
      </c>
      <c r="AC479">
        <v>23.572397502447028</v>
      </c>
      <c r="AD479">
        <v>17.546336134235329</v>
      </c>
      <c r="AF479">
        <f t="shared" si="372"/>
        <v>1</v>
      </c>
      <c r="AG479">
        <f t="shared" si="373"/>
        <v>0</v>
      </c>
      <c r="AH479">
        <f t="shared" si="374"/>
        <v>6.0260613682116997</v>
      </c>
      <c r="AK479">
        <v>472</v>
      </c>
      <c r="AL479">
        <v>19.63654150124183</v>
      </c>
      <c r="AM479">
        <v>48.294828486675598</v>
      </c>
      <c r="AO479">
        <f t="shared" si="375"/>
        <v>0</v>
      </c>
      <c r="AP479">
        <f t="shared" si="376"/>
        <v>1</v>
      </c>
      <c r="AQ479">
        <f t="shared" si="377"/>
        <v>28.658286985433769</v>
      </c>
      <c r="AT479">
        <v>472</v>
      </c>
      <c r="AU479">
        <v>21.889345505755934</v>
      </c>
      <c r="AV479">
        <v>28.456057767670195</v>
      </c>
      <c r="AX479">
        <f t="shared" si="378"/>
        <v>0</v>
      </c>
      <c r="AY479">
        <f t="shared" si="379"/>
        <v>1</v>
      </c>
      <c r="AZ479">
        <f t="shared" si="380"/>
        <v>6.5667122619142617</v>
      </c>
      <c r="BC479">
        <v>472</v>
      </c>
      <c r="BD479" t="e">
        <v>#N/A</v>
      </c>
      <c r="BE479" t="e">
        <v>#N/A</v>
      </c>
      <c r="BG479" t="e">
        <f t="shared" si="381"/>
        <v>#N/A</v>
      </c>
      <c r="BH479" t="e">
        <f t="shared" si="382"/>
        <v>#N/A</v>
      </c>
      <c r="BI479" t="e">
        <f t="shared" si="383"/>
        <v>#N/A</v>
      </c>
      <c r="BL479">
        <v>472</v>
      </c>
      <c r="BM479">
        <v>32.342864046965651</v>
      </c>
      <c r="BN479">
        <v>9.1514216209742187</v>
      </c>
      <c r="BP479">
        <f t="shared" si="384"/>
        <v>1</v>
      </c>
      <c r="BQ479">
        <f t="shared" si="385"/>
        <v>0</v>
      </c>
      <c r="BR479">
        <f t="shared" si="386"/>
        <v>23.191442425991433</v>
      </c>
      <c r="BU479">
        <v>472</v>
      </c>
      <c r="BV479">
        <v>15.294173750526554</v>
      </c>
      <c r="BW479">
        <v>22.35219655902884</v>
      </c>
      <c r="BY479">
        <f t="shared" si="387"/>
        <v>0</v>
      </c>
      <c r="BZ479">
        <f t="shared" si="388"/>
        <v>1</v>
      </c>
      <c r="CA479">
        <f t="shared" si="389"/>
        <v>7.0580228085022867</v>
      </c>
      <c r="CD479">
        <v>472</v>
      </c>
      <c r="CE479">
        <v>11.800998428149686</v>
      </c>
      <c r="CF479">
        <v>27.216410083975134</v>
      </c>
      <c r="CH479">
        <f t="shared" si="390"/>
        <v>0</v>
      </c>
      <c r="CI479">
        <f t="shared" si="391"/>
        <v>1</v>
      </c>
      <c r="CJ479">
        <f t="shared" si="392"/>
        <v>15.415411655825448</v>
      </c>
      <c r="CM479">
        <v>472</v>
      </c>
      <c r="CN479">
        <v>20.473357902415167</v>
      </c>
      <c r="CO479">
        <v>17.613300014900474</v>
      </c>
      <c r="CQ479">
        <f t="shared" si="393"/>
        <v>1</v>
      </c>
      <c r="CR479">
        <f t="shared" si="394"/>
        <v>0</v>
      </c>
      <c r="CS479">
        <f t="shared" si="395"/>
        <v>2.8600578875146923</v>
      </c>
      <c r="CV479">
        <v>472</v>
      </c>
      <c r="CW479">
        <v>21.63516974045266</v>
      </c>
      <c r="CX479">
        <v>21.392188779626252</v>
      </c>
      <c r="CZ479">
        <f t="shared" si="396"/>
        <v>1</v>
      </c>
      <c r="DA479">
        <f t="shared" si="397"/>
        <v>0</v>
      </c>
      <c r="DB479">
        <f t="shared" si="398"/>
        <v>0.24298096082640797</v>
      </c>
      <c r="DE479">
        <v>472</v>
      </c>
      <c r="DF479">
        <v>15.89216251514933</v>
      </c>
      <c r="DG479">
        <v>23.061267011956176</v>
      </c>
      <c r="DI479">
        <f t="shared" si="399"/>
        <v>0</v>
      </c>
      <c r="DJ479">
        <f t="shared" si="400"/>
        <v>1</v>
      </c>
      <c r="DK479">
        <f t="shared" si="401"/>
        <v>7.1691044968068454</v>
      </c>
      <c r="DN479">
        <v>472</v>
      </c>
      <c r="DO479">
        <v>25.500702203790439</v>
      </c>
      <c r="DP479">
        <v>22.919159534879018</v>
      </c>
      <c r="DR479">
        <f t="shared" si="402"/>
        <v>1</v>
      </c>
      <c r="DS479">
        <f t="shared" si="403"/>
        <v>0</v>
      </c>
      <c r="DT479">
        <f t="shared" si="404"/>
        <v>2.5815426689114211</v>
      </c>
      <c r="DW479">
        <v>472</v>
      </c>
      <c r="DX479">
        <v>12.86653705960995</v>
      </c>
      <c r="DY479">
        <v>15.025006566913582</v>
      </c>
      <c r="EA479">
        <f t="shared" si="405"/>
        <v>0</v>
      </c>
      <c r="EB479">
        <f t="shared" si="406"/>
        <v>1</v>
      </c>
      <c r="EC479">
        <f t="shared" si="407"/>
        <v>2.1584695073036322</v>
      </c>
      <c r="EF479">
        <v>472</v>
      </c>
      <c r="EG479">
        <v>12.815234108627864</v>
      </c>
      <c r="EH479">
        <v>13.003319384167876</v>
      </c>
      <c r="EJ479">
        <f t="shared" si="408"/>
        <v>0</v>
      </c>
      <c r="EK479">
        <f t="shared" si="409"/>
        <v>1</v>
      </c>
      <c r="EL479">
        <f t="shared" si="410"/>
        <v>0.18808527554001131</v>
      </c>
      <c r="EO479">
        <v>472</v>
      </c>
      <c r="EP479">
        <v>24.418175036997418</v>
      </c>
      <c r="EQ479">
        <v>20.123737179510229</v>
      </c>
      <c r="ES479">
        <f t="shared" si="411"/>
        <v>1</v>
      </c>
      <c r="ET479">
        <f t="shared" si="412"/>
        <v>0</v>
      </c>
      <c r="EU479">
        <f t="shared" si="413"/>
        <v>4.2944378574871891</v>
      </c>
    </row>
    <row r="480" spans="1:151" x14ac:dyDescent="0.25">
      <c r="A480">
        <v>473</v>
      </c>
      <c r="B480">
        <v>16.459514153012673</v>
      </c>
      <c r="C480">
        <v>7.0394465702201323</v>
      </c>
      <c r="E480">
        <f t="shared" si="363"/>
        <v>1</v>
      </c>
      <c r="F480">
        <f t="shared" si="365"/>
        <v>0</v>
      </c>
      <c r="G480">
        <f t="shared" si="364"/>
        <v>9.4200675827925409</v>
      </c>
      <c r="J480">
        <v>473</v>
      </c>
      <c r="K480">
        <v>12.875386337329974</v>
      </c>
      <c r="L480">
        <v>27.964788515270573</v>
      </c>
      <c r="N480">
        <f t="shared" si="366"/>
        <v>0</v>
      </c>
      <c r="O480">
        <f t="shared" si="367"/>
        <v>1</v>
      </c>
      <c r="P480">
        <f t="shared" si="368"/>
        <v>15.089402177940599</v>
      </c>
      <c r="S480">
        <v>473</v>
      </c>
      <c r="T480">
        <v>16.073344117504465</v>
      </c>
      <c r="U480">
        <v>25.414145955358229</v>
      </c>
      <c r="W480">
        <f t="shared" si="369"/>
        <v>0</v>
      </c>
      <c r="X480">
        <f t="shared" si="370"/>
        <v>1</v>
      </c>
      <c r="Y480">
        <f t="shared" si="371"/>
        <v>9.3408018378537641</v>
      </c>
      <c r="AB480">
        <v>473</v>
      </c>
      <c r="AC480">
        <v>18.656258096266956</v>
      </c>
      <c r="AD480">
        <v>17.997521649211635</v>
      </c>
      <c r="AF480">
        <f t="shared" si="372"/>
        <v>1</v>
      </c>
      <c r="AG480">
        <f t="shared" si="373"/>
        <v>0</v>
      </c>
      <c r="AH480">
        <f t="shared" si="374"/>
        <v>0.65873644705532186</v>
      </c>
      <c r="AK480">
        <v>473</v>
      </c>
      <c r="AL480">
        <v>35.425070616286675</v>
      </c>
      <c r="AM480">
        <v>21.969626051646401</v>
      </c>
      <c r="AO480">
        <f t="shared" si="375"/>
        <v>1</v>
      </c>
      <c r="AP480">
        <f t="shared" si="376"/>
        <v>0</v>
      </c>
      <c r="AQ480">
        <f t="shared" si="377"/>
        <v>13.455444564640274</v>
      </c>
      <c r="AT480">
        <v>473</v>
      </c>
      <c r="AU480">
        <v>19.8051566083404</v>
      </c>
      <c r="AV480">
        <v>21.85827619927958</v>
      </c>
      <c r="AX480">
        <f t="shared" si="378"/>
        <v>0</v>
      </c>
      <c r="AY480">
        <f t="shared" si="379"/>
        <v>1</v>
      </c>
      <c r="AZ480">
        <f t="shared" si="380"/>
        <v>2.0531195909391791</v>
      </c>
      <c r="BC480">
        <v>473</v>
      </c>
      <c r="BD480" t="e">
        <v>#N/A</v>
      </c>
      <c r="BE480" t="e">
        <v>#N/A</v>
      </c>
      <c r="BG480" t="e">
        <f t="shared" si="381"/>
        <v>#N/A</v>
      </c>
      <c r="BH480" t="e">
        <f t="shared" si="382"/>
        <v>#N/A</v>
      </c>
      <c r="BI480" t="e">
        <f t="shared" si="383"/>
        <v>#N/A</v>
      </c>
      <c r="BL480">
        <v>473</v>
      </c>
      <c r="BM480">
        <v>32.504228078085717</v>
      </c>
      <c r="BN480">
        <v>10.652525513840105</v>
      </c>
      <c r="BP480">
        <f t="shared" si="384"/>
        <v>1</v>
      </c>
      <c r="BQ480">
        <f t="shared" si="385"/>
        <v>0</v>
      </c>
      <c r="BR480">
        <f t="shared" si="386"/>
        <v>21.851702564245613</v>
      </c>
      <c r="BU480">
        <v>473</v>
      </c>
      <c r="BV480">
        <v>23.429505059775448</v>
      </c>
      <c r="BW480">
        <v>23.484837355588581</v>
      </c>
      <c r="BY480">
        <f t="shared" si="387"/>
        <v>0</v>
      </c>
      <c r="BZ480">
        <f t="shared" si="388"/>
        <v>1</v>
      </c>
      <c r="CA480">
        <f t="shared" si="389"/>
        <v>5.5332295813133925E-2</v>
      </c>
      <c r="CD480">
        <v>473</v>
      </c>
      <c r="CE480">
        <v>33.471404881188853</v>
      </c>
      <c r="CF480">
        <v>22.940633245218777</v>
      </c>
      <c r="CH480">
        <f t="shared" si="390"/>
        <v>1</v>
      </c>
      <c r="CI480">
        <f t="shared" si="391"/>
        <v>0</v>
      </c>
      <c r="CJ480">
        <f t="shared" si="392"/>
        <v>10.530771635970076</v>
      </c>
      <c r="CM480">
        <v>473</v>
      </c>
      <c r="CN480">
        <v>24.669775496152198</v>
      </c>
      <c r="CO480">
        <v>10.305666480309576</v>
      </c>
      <c r="CQ480">
        <f t="shared" si="393"/>
        <v>1</v>
      </c>
      <c r="CR480">
        <f t="shared" si="394"/>
        <v>0</v>
      </c>
      <c r="CS480">
        <f t="shared" si="395"/>
        <v>14.364109015842622</v>
      </c>
      <c r="CV480">
        <v>473</v>
      </c>
      <c r="CW480">
        <v>23.738704670974268</v>
      </c>
      <c r="CX480">
        <v>15.55127819518713</v>
      </c>
      <c r="CZ480">
        <f t="shared" si="396"/>
        <v>1</v>
      </c>
      <c r="DA480">
        <f t="shared" si="397"/>
        <v>0</v>
      </c>
      <c r="DB480">
        <f t="shared" si="398"/>
        <v>8.187426475787138</v>
      </c>
      <c r="DE480">
        <v>473</v>
      </c>
      <c r="DF480">
        <v>25.29382306943662</v>
      </c>
      <c r="DG480">
        <v>26.942022396644131</v>
      </c>
      <c r="DI480">
        <f t="shared" si="399"/>
        <v>0</v>
      </c>
      <c r="DJ480">
        <f t="shared" si="400"/>
        <v>1</v>
      </c>
      <c r="DK480">
        <f t="shared" si="401"/>
        <v>1.6481993272075108</v>
      </c>
      <c r="DN480">
        <v>473</v>
      </c>
      <c r="DO480">
        <v>21.574354810886796</v>
      </c>
      <c r="DP480">
        <v>3.087839173426115</v>
      </c>
      <c r="DR480">
        <f t="shared" si="402"/>
        <v>1</v>
      </c>
      <c r="DS480">
        <f t="shared" si="403"/>
        <v>0</v>
      </c>
      <c r="DT480">
        <f t="shared" si="404"/>
        <v>18.48651563746068</v>
      </c>
      <c r="DW480">
        <v>473</v>
      </c>
      <c r="DX480">
        <v>16.441445007355547</v>
      </c>
      <c r="DY480">
        <v>14.340798973296033</v>
      </c>
      <c r="EA480">
        <f t="shared" si="405"/>
        <v>1</v>
      </c>
      <c r="EB480">
        <f t="shared" si="406"/>
        <v>0</v>
      </c>
      <c r="EC480">
        <f t="shared" si="407"/>
        <v>2.1006460340595137</v>
      </c>
      <c r="EF480">
        <v>473</v>
      </c>
      <c r="EG480">
        <v>20.222910644662072</v>
      </c>
      <c r="EH480">
        <v>10.762823329513186</v>
      </c>
      <c r="EJ480">
        <f t="shared" si="408"/>
        <v>1</v>
      </c>
      <c r="EK480">
        <f t="shared" si="409"/>
        <v>0</v>
      </c>
      <c r="EL480">
        <f t="shared" si="410"/>
        <v>9.4600873151488862</v>
      </c>
      <c r="EO480">
        <v>473</v>
      </c>
      <c r="EP480">
        <v>19.31376187161154</v>
      </c>
      <c r="EQ480">
        <v>27.383932383710526</v>
      </c>
      <c r="ES480">
        <f t="shared" si="411"/>
        <v>0</v>
      </c>
      <c r="ET480">
        <f t="shared" si="412"/>
        <v>1</v>
      </c>
      <c r="EU480">
        <f t="shared" si="413"/>
        <v>8.0701705120989864</v>
      </c>
    </row>
    <row r="481" spans="1:151" x14ac:dyDescent="0.25">
      <c r="A481">
        <v>474</v>
      </c>
      <c r="B481">
        <v>6.9789968764710952</v>
      </c>
      <c r="C481">
        <v>37.293672007305283</v>
      </c>
      <c r="E481">
        <f t="shared" si="363"/>
        <v>0</v>
      </c>
      <c r="F481">
        <f t="shared" si="365"/>
        <v>1</v>
      </c>
      <c r="G481">
        <f t="shared" si="364"/>
        <v>30.314675130834189</v>
      </c>
      <c r="J481">
        <v>474</v>
      </c>
      <c r="K481">
        <v>17.976245308541028</v>
      </c>
      <c r="L481">
        <v>26.487436014704009</v>
      </c>
      <c r="N481">
        <f t="shared" si="366"/>
        <v>0</v>
      </c>
      <c r="O481">
        <f t="shared" si="367"/>
        <v>1</v>
      </c>
      <c r="P481">
        <f t="shared" si="368"/>
        <v>8.5111907061629815</v>
      </c>
      <c r="S481">
        <v>474</v>
      </c>
      <c r="T481">
        <v>20.433788678948641</v>
      </c>
      <c r="U481">
        <v>24.42544343161439</v>
      </c>
      <c r="W481">
        <f t="shared" si="369"/>
        <v>0</v>
      </c>
      <c r="X481">
        <f t="shared" si="370"/>
        <v>1</v>
      </c>
      <c r="Y481">
        <f t="shared" si="371"/>
        <v>3.9916547526657489</v>
      </c>
      <c r="AB481">
        <v>474</v>
      </c>
      <c r="AC481">
        <v>22.854991758240466</v>
      </c>
      <c r="AD481">
        <v>17.206659103499319</v>
      </c>
      <c r="AF481">
        <f t="shared" si="372"/>
        <v>1</v>
      </c>
      <c r="AG481">
        <f t="shared" si="373"/>
        <v>0</v>
      </c>
      <c r="AH481">
        <f t="shared" si="374"/>
        <v>5.6483326547411465</v>
      </c>
      <c r="AK481">
        <v>474</v>
      </c>
      <c r="AL481">
        <v>28.235337123316299</v>
      </c>
      <c r="AM481">
        <v>35.84540679887899</v>
      </c>
      <c r="AO481">
        <f t="shared" si="375"/>
        <v>0</v>
      </c>
      <c r="AP481">
        <f t="shared" si="376"/>
        <v>1</v>
      </c>
      <c r="AQ481">
        <f t="shared" si="377"/>
        <v>7.6100696755626913</v>
      </c>
      <c r="AT481">
        <v>474</v>
      </c>
      <c r="AU481">
        <v>17.591951798228841</v>
      </c>
      <c r="AV481">
        <v>35.872969041159372</v>
      </c>
      <c r="AX481">
        <f t="shared" si="378"/>
        <v>0</v>
      </c>
      <c r="AY481">
        <f t="shared" si="379"/>
        <v>1</v>
      </c>
      <c r="AZ481">
        <f t="shared" si="380"/>
        <v>18.281017242930531</v>
      </c>
      <c r="BC481">
        <v>474</v>
      </c>
      <c r="BD481" t="e">
        <v>#N/A</v>
      </c>
      <c r="BE481" t="e">
        <v>#N/A</v>
      </c>
      <c r="BG481" t="e">
        <f t="shared" si="381"/>
        <v>#N/A</v>
      </c>
      <c r="BH481" t="e">
        <f t="shared" si="382"/>
        <v>#N/A</v>
      </c>
      <c r="BI481" t="e">
        <f t="shared" si="383"/>
        <v>#N/A</v>
      </c>
      <c r="BL481">
        <v>474</v>
      </c>
      <c r="BM481">
        <v>30.841219208891829</v>
      </c>
      <c r="BN481">
        <v>14.498029115199339</v>
      </c>
      <c r="BP481">
        <f t="shared" si="384"/>
        <v>1</v>
      </c>
      <c r="BQ481">
        <f t="shared" si="385"/>
        <v>0</v>
      </c>
      <c r="BR481">
        <f t="shared" si="386"/>
        <v>16.343190093692492</v>
      </c>
      <c r="BU481">
        <v>474</v>
      </c>
      <c r="BV481">
        <v>13.78806609497861</v>
      </c>
      <c r="BW481">
        <v>28.622851722906582</v>
      </c>
      <c r="BY481">
        <f t="shared" si="387"/>
        <v>0</v>
      </c>
      <c r="BZ481">
        <f t="shared" si="388"/>
        <v>1</v>
      </c>
      <c r="CA481">
        <f t="shared" si="389"/>
        <v>14.834785627927971</v>
      </c>
      <c r="CD481">
        <v>474</v>
      </c>
      <c r="CE481">
        <v>19.253617297493669</v>
      </c>
      <c r="CF481">
        <v>24.505703969694011</v>
      </c>
      <c r="CH481">
        <f t="shared" si="390"/>
        <v>0</v>
      </c>
      <c r="CI481">
        <f t="shared" si="391"/>
        <v>1</v>
      </c>
      <c r="CJ481">
        <f t="shared" si="392"/>
        <v>5.2520866722003419</v>
      </c>
      <c r="CM481">
        <v>474</v>
      </c>
      <c r="CN481">
        <v>23.520599900968421</v>
      </c>
      <c r="CO481">
        <v>12.70733290204924</v>
      </c>
      <c r="CQ481">
        <f t="shared" si="393"/>
        <v>1</v>
      </c>
      <c r="CR481">
        <f t="shared" si="394"/>
        <v>0</v>
      </c>
      <c r="CS481">
        <f t="shared" si="395"/>
        <v>10.813266998919181</v>
      </c>
      <c r="CV481">
        <v>474</v>
      </c>
      <c r="CW481">
        <v>24.894430812022041</v>
      </c>
      <c r="CX481">
        <v>18.075451577901323</v>
      </c>
      <c r="CZ481">
        <f t="shared" si="396"/>
        <v>1</v>
      </c>
      <c r="DA481">
        <f t="shared" si="397"/>
        <v>0</v>
      </c>
      <c r="DB481">
        <f t="shared" si="398"/>
        <v>6.818979234120718</v>
      </c>
      <c r="DE481">
        <v>474</v>
      </c>
      <c r="DF481">
        <v>19.731162626969933</v>
      </c>
      <c r="DG481">
        <v>13.178038821105861</v>
      </c>
      <c r="DI481">
        <f t="shared" si="399"/>
        <v>1</v>
      </c>
      <c r="DJ481">
        <f t="shared" si="400"/>
        <v>0</v>
      </c>
      <c r="DK481">
        <f t="shared" si="401"/>
        <v>6.5531238058640717</v>
      </c>
      <c r="DN481">
        <v>474</v>
      </c>
      <c r="DO481">
        <v>27.231469623246266</v>
      </c>
      <c r="DP481">
        <v>13.199495533794861</v>
      </c>
      <c r="DR481">
        <f t="shared" si="402"/>
        <v>1</v>
      </c>
      <c r="DS481">
        <f t="shared" si="403"/>
        <v>0</v>
      </c>
      <c r="DT481">
        <f t="shared" si="404"/>
        <v>14.031974089451404</v>
      </c>
      <c r="DW481">
        <v>474</v>
      </c>
      <c r="DX481">
        <v>12.012348329147168</v>
      </c>
      <c r="DY481">
        <v>12.432966709900963</v>
      </c>
      <c r="EA481">
        <f t="shared" si="405"/>
        <v>0</v>
      </c>
      <c r="EB481">
        <f t="shared" si="406"/>
        <v>1</v>
      </c>
      <c r="EC481">
        <f t="shared" si="407"/>
        <v>0.42061838075379576</v>
      </c>
      <c r="EF481">
        <v>474</v>
      </c>
      <c r="EG481">
        <v>22.317559585945613</v>
      </c>
      <c r="EH481">
        <v>15.450076531760514</v>
      </c>
      <c r="EJ481">
        <f t="shared" si="408"/>
        <v>1</v>
      </c>
      <c r="EK481">
        <f t="shared" si="409"/>
        <v>0</v>
      </c>
      <c r="EL481">
        <f t="shared" si="410"/>
        <v>6.8674830541850991</v>
      </c>
      <c r="EO481">
        <v>474</v>
      </c>
      <c r="EP481">
        <v>20.93316897949218</v>
      </c>
      <c r="EQ481">
        <v>21.965767802105567</v>
      </c>
      <c r="ES481">
        <f t="shared" si="411"/>
        <v>0</v>
      </c>
      <c r="ET481">
        <f t="shared" si="412"/>
        <v>1</v>
      </c>
      <c r="EU481">
        <f t="shared" si="413"/>
        <v>1.0325988226133873</v>
      </c>
    </row>
    <row r="482" spans="1:151" x14ac:dyDescent="0.25">
      <c r="A482">
        <v>475</v>
      </c>
      <c r="B482">
        <v>18.799553490407806</v>
      </c>
      <c r="C482">
        <v>3.6083950554108633</v>
      </c>
      <c r="E482">
        <f t="shared" si="363"/>
        <v>1</v>
      </c>
      <c r="F482">
        <f t="shared" si="365"/>
        <v>0</v>
      </c>
      <c r="G482">
        <f t="shared" si="364"/>
        <v>15.191158434996943</v>
      </c>
      <c r="J482">
        <v>475</v>
      </c>
      <c r="K482">
        <v>29.236840522531821</v>
      </c>
      <c r="L482">
        <v>29.404388968526391</v>
      </c>
      <c r="N482">
        <f t="shared" si="366"/>
        <v>0</v>
      </c>
      <c r="O482">
        <f t="shared" si="367"/>
        <v>1</v>
      </c>
      <c r="P482">
        <f t="shared" si="368"/>
        <v>0.16754844599456931</v>
      </c>
      <c r="S482">
        <v>475</v>
      </c>
      <c r="T482">
        <v>19.184373194110872</v>
      </c>
      <c r="U482">
        <v>14.714093156743788</v>
      </c>
      <c r="W482">
        <f t="shared" si="369"/>
        <v>1</v>
      </c>
      <c r="X482">
        <f t="shared" si="370"/>
        <v>0</v>
      </c>
      <c r="Y482">
        <f t="shared" si="371"/>
        <v>4.4702800373670843</v>
      </c>
      <c r="AB482">
        <v>475</v>
      </c>
      <c r="AC482">
        <v>17.113259346560522</v>
      </c>
      <c r="AD482">
        <v>16.799219125134641</v>
      </c>
      <c r="AF482">
        <f t="shared" si="372"/>
        <v>1</v>
      </c>
      <c r="AG482">
        <f t="shared" si="373"/>
        <v>0</v>
      </c>
      <c r="AH482">
        <f t="shared" si="374"/>
        <v>0.31404022142588062</v>
      </c>
      <c r="AK482">
        <v>475</v>
      </c>
      <c r="AL482">
        <v>27.981350385199296</v>
      </c>
      <c r="AM482">
        <v>21.900590427690219</v>
      </c>
      <c r="AO482">
        <f t="shared" si="375"/>
        <v>1</v>
      </c>
      <c r="AP482">
        <f t="shared" si="376"/>
        <v>0</v>
      </c>
      <c r="AQ482">
        <f t="shared" si="377"/>
        <v>6.0807599575090769</v>
      </c>
      <c r="AT482">
        <v>475</v>
      </c>
      <c r="AU482">
        <v>19.700240141007214</v>
      </c>
      <c r="AV482">
        <v>26.35340704124587</v>
      </c>
      <c r="AX482">
        <f t="shared" si="378"/>
        <v>0</v>
      </c>
      <c r="AY482">
        <f t="shared" si="379"/>
        <v>1</v>
      </c>
      <c r="AZ482">
        <f t="shared" si="380"/>
        <v>6.6531669002386558</v>
      </c>
      <c r="BC482">
        <v>475</v>
      </c>
      <c r="BD482" t="e">
        <v>#N/A</v>
      </c>
      <c r="BE482" t="e">
        <v>#N/A</v>
      </c>
      <c r="BG482" t="e">
        <f t="shared" si="381"/>
        <v>#N/A</v>
      </c>
      <c r="BH482" t="e">
        <f t="shared" si="382"/>
        <v>#N/A</v>
      </c>
      <c r="BI482" t="e">
        <f t="shared" si="383"/>
        <v>#N/A</v>
      </c>
      <c r="BL482">
        <v>475</v>
      </c>
      <c r="BM482">
        <v>23.090406435678414</v>
      </c>
      <c r="BN482">
        <v>14.066234049971925</v>
      </c>
      <c r="BP482">
        <f t="shared" si="384"/>
        <v>1</v>
      </c>
      <c r="BQ482">
        <f t="shared" si="385"/>
        <v>0</v>
      </c>
      <c r="BR482">
        <f t="shared" si="386"/>
        <v>9.0241723857064891</v>
      </c>
      <c r="BU482">
        <v>475</v>
      </c>
      <c r="BV482">
        <v>24.948885771813856</v>
      </c>
      <c r="BW482">
        <v>25.471748538505796</v>
      </c>
      <c r="BY482">
        <f t="shared" si="387"/>
        <v>0</v>
      </c>
      <c r="BZ482">
        <f t="shared" si="388"/>
        <v>1</v>
      </c>
      <c r="CA482">
        <f t="shared" si="389"/>
        <v>0.5228627666919401</v>
      </c>
      <c r="CD482">
        <v>475</v>
      </c>
      <c r="CE482">
        <v>20.416867708970944</v>
      </c>
      <c r="CF482">
        <v>27.275738790998659</v>
      </c>
      <c r="CH482">
        <f t="shared" si="390"/>
        <v>0</v>
      </c>
      <c r="CI482">
        <f t="shared" si="391"/>
        <v>1</v>
      </c>
      <c r="CJ482">
        <f t="shared" si="392"/>
        <v>6.858871082027715</v>
      </c>
      <c r="CM482">
        <v>475</v>
      </c>
      <c r="CN482">
        <v>19.357671719661258</v>
      </c>
      <c r="CO482">
        <v>18.551374708362616</v>
      </c>
      <c r="CQ482">
        <f t="shared" si="393"/>
        <v>1</v>
      </c>
      <c r="CR482">
        <f t="shared" si="394"/>
        <v>0</v>
      </c>
      <c r="CS482">
        <f t="shared" si="395"/>
        <v>0.80629701129864273</v>
      </c>
      <c r="CV482">
        <v>475</v>
      </c>
      <c r="CW482">
        <v>26.842754372937392</v>
      </c>
      <c r="CX482">
        <v>19.702287589326865</v>
      </c>
      <c r="CZ482">
        <f t="shared" si="396"/>
        <v>1</v>
      </c>
      <c r="DA482">
        <f t="shared" si="397"/>
        <v>0</v>
      </c>
      <c r="DB482">
        <f t="shared" si="398"/>
        <v>7.1404667836105276</v>
      </c>
      <c r="DE482">
        <v>475</v>
      </c>
      <c r="DF482">
        <v>26.183981866492886</v>
      </c>
      <c r="DG482">
        <v>24.610711259005051</v>
      </c>
      <c r="DI482">
        <f t="shared" si="399"/>
        <v>1</v>
      </c>
      <c r="DJ482">
        <f t="shared" si="400"/>
        <v>0</v>
      </c>
      <c r="DK482">
        <f t="shared" si="401"/>
        <v>1.5732706074878351</v>
      </c>
      <c r="DN482">
        <v>475</v>
      </c>
      <c r="DO482">
        <v>24.367855919158313</v>
      </c>
      <c r="DP482">
        <v>18.557391433216466</v>
      </c>
      <c r="DR482">
        <f t="shared" si="402"/>
        <v>1</v>
      </c>
      <c r="DS482">
        <f t="shared" si="403"/>
        <v>0</v>
      </c>
      <c r="DT482">
        <f t="shared" si="404"/>
        <v>5.8104644859418464</v>
      </c>
      <c r="DW482">
        <v>475</v>
      </c>
      <c r="DX482">
        <v>32.778695676552942</v>
      </c>
      <c r="DY482">
        <v>33.310999357478963</v>
      </c>
      <c r="EA482">
        <f t="shared" si="405"/>
        <v>0</v>
      </c>
      <c r="EB482">
        <f t="shared" si="406"/>
        <v>1</v>
      </c>
      <c r="EC482">
        <f t="shared" si="407"/>
        <v>0.53230368092602021</v>
      </c>
      <c r="EF482">
        <v>475</v>
      </c>
      <c r="EG482">
        <v>13.191005391937049</v>
      </c>
      <c r="EH482">
        <v>18.721959256403366</v>
      </c>
      <c r="EJ482">
        <f t="shared" si="408"/>
        <v>0</v>
      </c>
      <c r="EK482">
        <f t="shared" si="409"/>
        <v>1</v>
      </c>
      <c r="EL482">
        <f t="shared" si="410"/>
        <v>5.5309538644663174</v>
      </c>
      <c r="EO482">
        <v>475</v>
      </c>
      <c r="EP482">
        <v>21.671137984405373</v>
      </c>
      <c r="EQ482">
        <v>15.849030181188365</v>
      </c>
      <c r="ES482">
        <f t="shared" si="411"/>
        <v>1</v>
      </c>
      <c r="ET482">
        <f t="shared" si="412"/>
        <v>0</v>
      </c>
      <c r="EU482">
        <f t="shared" si="413"/>
        <v>5.8221078032170084</v>
      </c>
    </row>
    <row r="483" spans="1:151" x14ac:dyDescent="0.25">
      <c r="A483">
        <v>476</v>
      </c>
      <c r="B483">
        <v>3.5513995295057459</v>
      </c>
      <c r="C483">
        <v>2.9434723163690144</v>
      </c>
      <c r="E483">
        <f t="shared" si="363"/>
        <v>1</v>
      </c>
      <c r="F483">
        <f t="shared" si="365"/>
        <v>0</v>
      </c>
      <c r="G483">
        <f t="shared" si="364"/>
        <v>0.60792721313673148</v>
      </c>
      <c r="J483">
        <v>476</v>
      </c>
      <c r="K483">
        <v>28.025602138037854</v>
      </c>
      <c r="L483">
        <v>23.949365414927748</v>
      </c>
      <c r="N483">
        <f t="shared" si="366"/>
        <v>1</v>
      </c>
      <c r="O483">
        <f t="shared" si="367"/>
        <v>0</v>
      </c>
      <c r="P483">
        <f t="shared" si="368"/>
        <v>4.0762367231101067</v>
      </c>
      <c r="S483">
        <v>476</v>
      </c>
      <c r="T483">
        <v>18.954870822380467</v>
      </c>
      <c r="U483">
        <v>29.145784633849427</v>
      </c>
      <c r="W483">
        <f t="shared" si="369"/>
        <v>0</v>
      </c>
      <c r="X483">
        <f t="shared" si="370"/>
        <v>1</v>
      </c>
      <c r="Y483">
        <f t="shared" si="371"/>
        <v>10.19091381146896</v>
      </c>
      <c r="AB483">
        <v>476</v>
      </c>
      <c r="AC483">
        <v>29.216675407208225</v>
      </c>
      <c r="AD483">
        <v>16.398194619025599</v>
      </c>
      <c r="AF483">
        <f t="shared" si="372"/>
        <v>1</v>
      </c>
      <c r="AG483">
        <f t="shared" si="373"/>
        <v>0</v>
      </c>
      <c r="AH483">
        <f t="shared" si="374"/>
        <v>12.818480788182626</v>
      </c>
      <c r="AK483">
        <v>476</v>
      </c>
      <c r="AL483">
        <v>17.141911594837538</v>
      </c>
      <c r="AM483">
        <v>19.896911722597522</v>
      </c>
      <c r="AO483">
        <f t="shared" si="375"/>
        <v>0</v>
      </c>
      <c r="AP483">
        <f t="shared" si="376"/>
        <v>1</v>
      </c>
      <c r="AQ483">
        <f t="shared" si="377"/>
        <v>2.7550001277599847</v>
      </c>
      <c r="AT483">
        <v>476</v>
      </c>
      <c r="AU483">
        <v>22.495803349571879</v>
      </c>
      <c r="AV483">
        <v>11.361013621773262</v>
      </c>
      <c r="AX483">
        <f t="shared" si="378"/>
        <v>1</v>
      </c>
      <c r="AY483">
        <f t="shared" si="379"/>
        <v>0</v>
      </c>
      <c r="AZ483">
        <f t="shared" si="380"/>
        <v>11.134789727798617</v>
      </c>
      <c r="BC483">
        <v>476</v>
      </c>
      <c r="BD483" t="e">
        <v>#N/A</v>
      </c>
      <c r="BE483" t="e">
        <v>#N/A</v>
      </c>
      <c r="BG483" t="e">
        <f t="shared" si="381"/>
        <v>#N/A</v>
      </c>
      <c r="BH483" t="e">
        <f t="shared" si="382"/>
        <v>#N/A</v>
      </c>
      <c r="BI483" t="e">
        <f t="shared" si="383"/>
        <v>#N/A</v>
      </c>
      <c r="BL483">
        <v>476</v>
      </c>
      <c r="BM483">
        <v>37.12605265175133</v>
      </c>
      <c r="BN483">
        <v>12.322325734791473</v>
      </c>
      <c r="BP483">
        <f t="shared" si="384"/>
        <v>1</v>
      </c>
      <c r="BQ483">
        <f t="shared" si="385"/>
        <v>0</v>
      </c>
      <c r="BR483">
        <f t="shared" si="386"/>
        <v>24.803726916959857</v>
      </c>
      <c r="BU483">
        <v>476</v>
      </c>
      <c r="BV483">
        <v>26.194217386334671</v>
      </c>
      <c r="BW483">
        <v>34.291173187468772</v>
      </c>
      <c r="BY483">
        <f t="shared" si="387"/>
        <v>0</v>
      </c>
      <c r="BZ483">
        <f t="shared" si="388"/>
        <v>1</v>
      </c>
      <c r="CA483">
        <f t="shared" si="389"/>
        <v>8.0969558011341007</v>
      </c>
      <c r="CD483">
        <v>476</v>
      </c>
      <c r="CE483">
        <v>25.480356733553986</v>
      </c>
      <c r="CF483">
        <v>24.434818459422402</v>
      </c>
      <c r="CH483">
        <f t="shared" si="390"/>
        <v>1</v>
      </c>
      <c r="CI483">
        <f t="shared" si="391"/>
        <v>0</v>
      </c>
      <c r="CJ483">
        <f t="shared" si="392"/>
        <v>1.0455382741315837</v>
      </c>
      <c r="CM483">
        <v>476</v>
      </c>
      <c r="CN483">
        <v>20.062364643079214</v>
      </c>
      <c r="CO483">
        <v>31.027489360043056</v>
      </c>
      <c r="CQ483">
        <f t="shared" si="393"/>
        <v>0</v>
      </c>
      <c r="CR483">
        <f t="shared" si="394"/>
        <v>1</v>
      </c>
      <c r="CS483">
        <f t="shared" si="395"/>
        <v>10.965124716963842</v>
      </c>
      <c r="CV483">
        <v>476</v>
      </c>
      <c r="CW483">
        <v>24.788121485538703</v>
      </c>
      <c r="CX483">
        <v>21.080850631410296</v>
      </c>
      <c r="CZ483">
        <f t="shared" si="396"/>
        <v>1</v>
      </c>
      <c r="DA483">
        <f t="shared" si="397"/>
        <v>0</v>
      </c>
      <c r="DB483">
        <f t="shared" si="398"/>
        <v>3.7072708541284065</v>
      </c>
      <c r="DE483">
        <v>476</v>
      </c>
      <c r="DF483">
        <v>19.081123804350014</v>
      </c>
      <c r="DG483">
        <v>32.92626145140656</v>
      </c>
      <c r="DI483">
        <f t="shared" si="399"/>
        <v>0</v>
      </c>
      <c r="DJ483">
        <f t="shared" si="400"/>
        <v>1</v>
      </c>
      <c r="DK483">
        <f t="shared" si="401"/>
        <v>13.845137647056546</v>
      </c>
      <c r="DN483">
        <v>476</v>
      </c>
      <c r="DO483">
        <v>21.315047907778442</v>
      </c>
      <c r="DP483">
        <v>26.588897306291127</v>
      </c>
      <c r="DR483">
        <f t="shared" si="402"/>
        <v>0</v>
      </c>
      <c r="DS483">
        <f t="shared" si="403"/>
        <v>1</v>
      </c>
      <c r="DT483">
        <f t="shared" si="404"/>
        <v>5.2738493985126844</v>
      </c>
      <c r="DW483">
        <v>476</v>
      </c>
      <c r="DX483">
        <v>10.639102120204512</v>
      </c>
      <c r="DY483">
        <v>20.297937640704731</v>
      </c>
      <c r="EA483">
        <f t="shared" si="405"/>
        <v>0</v>
      </c>
      <c r="EB483">
        <f t="shared" si="406"/>
        <v>1</v>
      </c>
      <c r="EC483">
        <f t="shared" si="407"/>
        <v>9.6588355205002188</v>
      </c>
      <c r="EF483">
        <v>476</v>
      </c>
      <c r="EG483">
        <v>29.596730688949137</v>
      </c>
      <c r="EH483">
        <v>20.624183703689649</v>
      </c>
      <c r="EJ483">
        <f t="shared" si="408"/>
        <v>1</v>
      </c>
      <c r="EK483">
        <f t="shared" si="409"/>
        <v>0</v>
      </c>
      <c r="EL483">
        <f t="shared" si="410"/>
        <v>8.9725469852594877</v>
      </c>
      <c r="EO483">
        <v>476</v>
      </c>
      <c r="EP483">
        <v>18.42182381048741</v>
      </c>
      <c r="EQ483">
        <v>31.633527942374265</v>
      </c>
      <c r="ES483">
        <f t="shared" si="411"/>
        <v>0</v>
      </c>
      <c r="ET483">
        <f t="shared" si="412"/>
        <v>1</v>
      </c>
      <c r="EU483">
        <f t="shared" si="413"/>
        <v>13.211704131886854</v>
      </c>
    </row>
    <row r="484" spans="1:151" x14ac:dyDescent="0.25">
      <c r="A484">
        <v>477</v>
      </c>
      <c r="B484">
        <v>8.5185949117945761</v>
      </c>
      <c r="C484">
        <v>8.7730914146773493</v>
      </c>
      <c r="E484">
        <f t="shared" si="363"/>
        <v>0</v>
      </c>
      <c r="F484">
        <f t="shared" si="365"/>
        <v>1</v>
      </c>
      <c r="G484">
        <f t="shared" si="364"/>
        <v>0.25449650288277326</v>
      </c>
      <c r="J484">
        <v>477</v>
      </c>
      <c r="K484">
        <v>23.05895894746358</v>
      </c>
      <c r="L484">
        <v>15.476328757605476</v>
      </c>
      <c r="N484">
        <f t="shared" si="366"/>
        <v>1</v>
      </c>
      <c r="O484">
        <f t="shared" si="367"/>
        <v>0</v>
      </c>
      <c r="P484">
        <f t="shared" si="368"/>
        <v>7.5826301898581043</v>
      </c>
      <c r="S484">
        <v>477</v>
      </c>
      <c r="T484">
        <v>21.629863812892328</v>
      </c>
      <c r="U484">
        <v>4.0789887363219357</v>
      </c>
      <c r="W484">
        <f t="shared" si="369"/>
        <v>1</v>
      </c>
      <c r="X484">
        <f t="shared" si="370"/>
        <v>0</v>
      </c>
      <c r="Y484">
        <f t="shared" si="371"/>
        <v>17.550875076570392</v>
      </c>
      <c r="AB484">
        <v>477</v>
      </c>
      <c r="AC484">
        <v>24.349377412729936</v>
      </c>
      <c r="AD484">
        <v>16.322826835098347</v>
      </c>
      <c r="AF484">
        <f t="shared" si="372"/>
        <v>1</v>
      </c>
      <c r="AG484">
        <f t="shared" si="373"/>
        <v>0</v>
      </c>
      <c r="AH484">
        <f t="shared" si="374"/>
        <v>8.0265505776315891</v>
      </c>
      <c r="AK484">
        <v>477</v>
      </c>
      <c r="AL484">
        <v>20.671950766579446</v>
      </c>
      <c r="AM484">
        <v>24.759110592033991</v>
      </c>
      <c r="AO484">
        <f t="shared" si="375"/>
        <v>0</v>
      </c>
      <c r="AP484">
        <f t="shared" si="376"/>
        <v>1</v>
      </c>
      <c r="AQ484">
        <f t="shared" si="377"/>
        <v>4.0871598254545454</v>
      </c>
      <c r="AT484">
        <v>477</v>
      </c>
      <c r="AU484">
        <v>17.228073868720202</v>
      </c>
      <c r="AV484">
        <v>24.874716762541144</v>
      </c>
      <c r="AX484">
        <f t="shared" si="378"/>
        <v>0</v>
      </c>
      <c r="AY484">
        <f t="shared" si="379"/>
        <v>1</v>
      </c>
      <c r="AZ484">
        <f t="shared" si="380"/>
        <v>7.6466428938209425</v>
      </c>
      <c r="BC484">
        <v>477</v>
      </c>
      <c r="BD484" t="e">
        <v>#N/A</v>
      </c>
      <c r="BE484" t="e">
        <v>#N/A</v>
      </c>
      <c r="BG484" t="e">
        <f t="shared" si="381"/>
        <v>#N/A</v>
      </c>
      <c r="BH484" t="e">
        <f t="shared" si="382"/>
        <v>#N/A</v>
      </c>
      <c r="BI484" t="e">
        <f t="shared" si="383"/>
        <v>#N/A</v>
      </c>
      <c r="BL484">
        <v>477</v>
      </c>
      <c r="BM484">
        <v>25.82447175804025</v>
      </c>
      <c r="BN484">
        <v>11.609905293290138</v>
      </c>
      <c r="BP484">
        <f t="shared" si="384"/>
        <v>1</v>
      </c>
      <c r="BQ484">
        <f t="shared" si="385"/>
        <v>0</v>
      </c>
      <c r="BR484">
        <f t="shared" si="386"/>
        <v>14.214566464750112</v>
      </c>
      <c r="BU484">
        <v>477</v>
      </c>
      <c r="BV484">
        <v>26.443336948075668</v>
      </c>
      <c r="BW484">
        <v>21.966557835809784</v>
      </c>
      <c r="BY484">
        <f t="shared" si="387"/>
        <v>1</v>
      </c>
      <c r="BZ484">
        <f t="shared" si="388"/>
        <v>0</v>
      </c>
      <c r="CA484">
        <f t="shared" si="389"/>
        <v>4.4767791122658842</v>
      </c>
      <c r="CD484">
        <v>477</v>
      </c>
      <c r="CE484">
        <v>32.39359276213893</v>
      </c>
      <c r="CF484">
        <v>11.604528156694764</v>
      </c>
      <c r="CH484">
        <f t="shared" si="390"/>
        <v>1</v>
      </c>
      <c r="CI484">
        <f t="shared" si="391"/>
        <v>0</v>
      </c>
      <c r="CJ484">
        <f t="shared" si="392"/>
        <v>20.789064605444167</v>
      </c>
      <c r="CM484">
        <v>477</v>
      </c>
      <c r="CN484">
        <v>25.135200464543953</v>
      </c>
      <c r="CO484">
        <v>15.059426603482395</v>
      </c>
      <c r="CQ484">
        <f t="shared" si="393"/>
        <v>1</v>
      </c>
      <c r="CR484">
        <f t="shared" si="394"/>
        <v>0</v>
      </c>
      <c r="CS484">
        <f t="shared" si="395"/>
        <v>10.075773861061558</v>
      </c>
      <c r="CV484">
        <v>477</v>
      </c>
      <c r="CW484">
        <v>25.730304058220124</v>
      </c>
      <c r="CX484">
        <v>23.402532893546688</v>
      </c>
      <c r="CZ484">
        <f t="shared" si="396"/>
        <v>1</v>
      </c>
      <c r="DA484">
        <f t="shared" si="397"/>
        <v>0</v>
      </c>
      <c r="DB484">
        <f t="shared" si="398"/>
        <v>2.327771164673436</v>
      </c>
      <c r="DE484">
        <v>477</v>
      </c>
      <c r="DF484">
        <v>9.4223997665145234</v>
      </c>
      <c r="DG484">
        <v>24.598693450933261</v>
      </c>
      <c r="DI484">
        <f t="shared" si="399"/>
        <v>0</v>
      </c>
      <c r="DJ484">
        <f t="shared" si="400"/>
        <v>1</v>
      </c>
      <c r="DK484">
        <f t="shared" si="401"/>
        <v>15.176293684418738</v>
      </c>
      <c r="DN484">
        <v>477</v>
      </c>
      <c r="DO484">
        <v>20.218695057949574</v>
      </c>
      <c r="DP484">
        <v>26.312376110864552</v>
      </c>
      <c r="DR484">
        <f t="shared" si="402"/>
        <v>0</v>
      </c>
      <c r="DS484">
        <f t="shared" si="403"/>
        <v>1</v>
      </c>
      <c r="DT484">
        <f t="shared" si="404"/>
        <v>6.0936810529149774</v>
      </c>
      <c r="DW484">
        <v>477</v>
      </c>
      <c r="DX484">
        <v>18.519224262584547</v>
      </c>
      <c r="DY484">
        <v>24.35158219101077</v>
      </c>
      <c r="EA484">
        <f t="shared" si="405"/>
        <v>0</v>
      </c>
      <c r="EB484">
        <f t="shared" si="406"/>
        <v>1</v>
      </c>
      <c r="EC484">
        <f t="shared" si="407"/>
        <v>5.832357928426223</v>
      </c>
      <c r="EF484">
        <v>477</v>
      </c>
      <c r="EG484">
        <v>21.788253410821298</v>
      </c>
      <c r="EH484">
        <v>13.942998752157223</v>
      </c>
      <c r="EJ484">
        <f t="shared" si="408"/>
        <v>1</v>
      </c>
      <c r="EK484">
        <f t="shared" si="409"/>
        <v>0</v>
      </c>
      <c r="EL484">
        <f t="shared" si="410"/>
        <v>7.845254658664075</v>
      </c>
      <c r="EO484">
        <v>477</v>
      </c>
      <c r="EP484">
        <v>21.051442000738419</v>
      </c>
      <c r="EQ484">
        <v>16.622101425544123</v>
      </c>
      <c r="ES484">
        <f t="shared" si="411"/>
        <v>1</v>
      </c>
      <c r="ET484">
        <f t="shared" si="412"/>
        <v>0</v>
      </c>
      <c r="EU484">
        <f t="shared" si="413"/>
        <v>4.4293405751942956</v>
      </c>
    </row>
    <row r="485" spans="1:151" x14ac:dyDescent="0.25">
      <c r="A485">
        <v>478</v>
      </c>
      <c r="B485">
        <v>13.665265210533256</v>
      </c>
      <c r="C485">
        <v>38.391595759141914</v>
      </c>
      <c r="E485">
        <f t="shared" si="363"/>
        <v>0</v>
      </c>
      <c r="F485">
        <f t="shared" si="365"/>
        <v>1</v>
      </c>
      <c r="G485">
        <f t="shared" si="364"/>
        <v>24.726330548608658</v>
      </c>
      <c r="J485">
        <v>478</v>
      </c>
      <c r="K485">
        <v>10.97524573065226</v>
      </c>
      <c r="L485">
        <v>21.779418117111128</v>
      </c>
      <c r="N485">
        <f t="shared" si="366"/>
        <v>0</v>
      </c>
      <c r="O485">
        <f t="shared" si="367"/>
        <v>1</v>
      </c>
      <c r="P485">
        <f t="shared" si="368"/>
        <v>10.804172386458868</v>
      </c>
      <c r="S485">
        <v>478</v>
      </c>
      <c r="T485">
        <v>18.985097688828372</v>
      </c>
      <c r="U485">
        <v>28.823706571851922</v>
      </c>
      <c r="W485">
        <f t="shared" si="369"/>
        <v>0</v>
      </c>
      <c r="X485">
        <f t="shared" si="370"/>
        <v>1</v>
      </c>
      <c r="Y485">
        <f t="shared" si="371"/>
        <v>9.8386088830235501</v>
      </c>
      <c r="AB485">
        <v>478</v>
      </c>
      <c r="AC485">
        <v>23.730206549666882</v>
      </c>
      <c r="AD485">
        <v>17.908921729884796</v>
      </c>
      <c r="AF485">
        <f t="shared" si="372"/>
        <v>1</v>
      </c>
      <c r="AG485">
        <f t="shared" si="373"/>
        <v>0</v>
      </c>
      <c r="AH485">
        <f t="shared" si="374"/>
        <v>5.8212848197820861</v>
      </c>
      <c r="AK485">
        <v>478</v>
      </c>
      <c r="AL485">
        <v>17.095047352102902</v>
      </c>
      <c r="AM485">
        <v>19.313922403508442</v>
      </c>
      <c r="AO485">
        <f t="shared" si="375"/>
        <v>0</v>
      </c>
      <c r="AP485">
        <f t="shared" si="376"/>
        <v>1</v>
      </c>
      <c r="AQ485">
        <f t="shared" si="377"/>
        <v>2.21887505140554</v>
      </c>
      <c r="AT485">
        <v>478</v>
      </c>
      <c r="AU485">
        <v>20.603002501245811</v>
      </c>
      <c r="AV485">
        <v>26.544041539057361</v>
      </c>
      <c r="AX485">
        <f t="shared" si="378"/>
        <v>0</v>
      </c>
      <c r="AY485">
        <f t="shared" si="379"/>
        <v>1</v>
      </c>
      <c r="AZ485">
        <f t="shared" si="380"/>
        <v>5.9410390378115494</v>
      </c>
      <c r="BC485">
        <v>478</v>
      </c>
      <c r="BD485" t="e">
        <v>#N/A</v>
      </c>
      <c r="BE485" t="e">
        <v>#N/A</v>
      </c>
      <c r="BG485" t="e">
        <f t="shared" si="381"/>
        <v>#N/A</v>
      </c>
      <c r="BH485" t="e">
        <f t="shared" si="382"/>
        <v>#N/A</v>
      </c>
      <c r="BI485" t="e">
        <f t="shared" si="383"/>
        <v>#N/A</v>
      </c>
      <c r="BL485">
        <v>478</v>
      </c>
      <c r="BM485">
        <v>17.092055431960425</v>
      </c>
      <c r="BN485">
        <v>12.100017675606995</v>
      </c>
      <c r="BP485">
        <f t="shared" si="384"/>
        <v>1</v>
      </c>
      <c r="BQ485">
        <f t="shared" si="385"/>
        <v>0</v>
      </c>
      <c r="BR485">
        <f t="shared" si="386"/>
        <v>4.9920377563534295</v>
      </c>
      <c r="BU485">
        <v>478</v>
      </c>
      <c r="BV485">
        <v>29.059647321576801</v>
      </c>
      <c r="BW485">
        <v>23.714793818465235</v>
      </c>
      <c r="BY485">
        <f t="shared" si="387"/>
        <v>1</v>
      </c>
      <c r="BZ485">
        <f t="shared" si="388"/>
        <v>0</v>
      </c>
      <c r="CA485">
        <f t="shared" si="389"/>
        <v>5.3448535031115654</v>
      </c>
      <c r="CD485">
        <v>478</v>
      </c>
      <c r="CE485">
        <v>12.856354780919673</v>
      </c>
      <c r="CF485">
        <v>33.88782098265753</v>
      </c>
      <c r="CH485">
        <f t="shared" si="390"/>
        <v>0</v>
      </c>
      <c r="CI485">
        <f t="shared" si="391"/>
        <v>1</v>
      </c>
      <c r="CJ485">
        <f t="shared" si="392"/>
        <v>21.031466201737857</v>
      </c>
      <c r="CM485">
        <v>478</v>
      </c>
      <c r="CN485">
        <v>21.89359610946368</v>
      </c>
      <c r="CO485">
        <v>13.192166480123252</v>
      </c>
      <c r="CQ485">
        <f t="shared" si="393"/>
        <v>1</v>
      </c>
      <c r="CR485">
        <f t="shared" si="394"/>
        <v>0</v>
      </c>
      <c r="CS485">
        <f t="shared" si="395"/>
        <v>8.7014296293404279</v>
      </c>
      <c r="CV485">
        <v>478</v>
      </c>
      <c r="CW485">
        <v>22.212496298883082</v>
      </c>
      <c r="CX485">
        <v>19.671300442630749</v>
      </c>
      <c r="CZ485">
        <f t="shared" si="396"/>
        <v>1</v>
      </c>
      <c r="DA485">
        <f t="shared" si="397"/>
        <v>0</v>
      </c>
      <c r="DB485">
        <f t="shared" si="398"/>
        <v>2.5411958562523331</v>
      </c>
      <c r="DE485">
        <v>478</v>
      </c>
      <c r="DF485">
        <v>19.964569370718291</v>
      </c>
      <c r="DG485">
        <v>29.905030886218562</v>
      </c>
      <c r="DI485">
        <f t="shared" si="399"/>
        <v>0</v>
      </c>
      <c r="DJ485">
        <f t="shared" si="400"/>
        <v>1</v>
      </c>
      <c r="DK485">
        <f t="shared" si="401"/>
        <v>9.9404615155002709</v>
      </c>
      <c r="DN485">
        <v>478</v>
      </c>
      <c r="DO485">
        <v>19.184081992108343</v>
      </c>
      <c r="DP485">
        <v>17.507821724728451</v>
      </c>
      <c r="DR485">
        <f t="shared" si="402"/>
        <v>1</v>
      </c>
      <c r="DS485">
        <f t="shared" si="403"/>
        <v>0</v>
      </c>
      <c r="DT485">
        <f t="shared" si="404"/>
        <v>1.6762602673798916</v>
      </c>
      <c r="DW485">
        <v>478</v>
      </c>
      <c r="DX485">
        <v>17.269929917087261</v>
      </c>
      <c r="DY485">
        <v>13.566448318974651</v>
      </c>
      <c r="EA485">
        <f t="shared" si="405"/>
        <v>1</v>
      </c>
      <c r="EB485">
        <f t="shared" si="406"/>
        <v>0</v>
      </c>
      <c r="EC485">
        <f t="shared" si="407"/>
        <v>3.7034815981126101</v>
      </c>
      <c r="EF485">
        <v>478</v>
      </c>
      <c r="EG485">
        <v>22.439352923651292</v>
      </c>
      <c r="EH485">
        <v>19.41913028670988</v>
      </c>
      <c r="EJ485">
        <f t="shared" si="408"/>
        <v>1</v>
      </c>
      <c r="EK485">
        <f t="shared" si="409"/>
        <v>0</v>
      </c>
      <c r="EL485">
        <f t="shared" si="410"/>
        <v>3.020222636941412</v>
      </c>
      <c r="EO485">
        <v>478</v>
      </c>
      <c r="EP485">
        <v>23.715475952735957</v>
      </c>
      <c r="EQ485">
        <v>31.519385618815164</v>
      </c>
      <c r="ES485">
        <f t="shared" si="411"/>
        <v>0</v>
      </c>
      <c r="ET485">
        <f t="shared" si="412"/>
        <v>1</v>
      </c>
      <c r="EU485">
        <f t="shared" si="413"/>
        <v>7.8039096660792069</v>
      </c>
    </row>
    <row r="486" spans="1:151" x14ac:dyDescent="0.25">
      <c r="A486">
        <v>479</v>
      </c>
      <c r="B486">
        <v>10.138544503554311</v>
      </c>
      <c r="C486">
        <v>19.421282183700871</v>
      </c>
      <c r="E486">
        <f t="shared" si="363"/>
        <v>0</v>
      </c>
      <c r="F486">
        <f t="shared" si="365"/>
        <v>1</v>
      </c>
      <c r="G486">
        <f t="shared" si="364"/>
        <v>9.2827376801465604</v>
      </c>
      <c r="J486">
        <v>479</v>
      </c>
      <c r="K486">
        <v>11.56360274440453</v>
      </c>
      <c r="L486">
        <v>21.277628344066706</v>
      </c>
      <c r="N486">
        <f t="shared" si="366"/>
        <v>0</v>
      </c>
      <c r="O486">
        <f t="shared" si="367"/>
        <v>1</v>
      </c>
      <c r="P486">
        <f t="shared" si="368"/>
        <v>9.7140255996621754</v>
      </c>
      <c r="S486">
        <v>479</v>
      </c>
      <c r="T486">
        <v>17.847979290123043</v>
      </c>
      <c r="U486">
        <v>16.715932019148774</v>
      </c>
      <c r="W486">
        <f t="shared" si="369"/>
        <v>1</v>
      </c>
      <c r="X486">
        <f t="shared" si="370"/>
        <v>0</v>
      </c>
      <c r="Y486">
        <f t="shared" si="371"/>
        <v>1.1320472709742688</v>
      </c>
      <c r="AB486">
        <v>479</v>
      </c>
      <c r="AC486">
        <v>18.237291630300231</v>
      </c>
      <c r="AD486">
        <v>17.122820406623642</v>
      </c>
      <c r="AF486">
        <f t="shared" si="372"/>
        <v>1</v>
      </c>
      <c r="AG486">
        <f t="shared" si="373"/>
        <v>0</v>
      </c>
      <c r="AH486">
        <f t="shared" si="374"/>
        <v>1.1144712236765884</v>
      </c>
      <c r="AK486">
        <v>479</v>
      </c>
      <c r="AL486">
        <v>24.502544203934967</v>
      </c>
      <c r="AM486">
        <v>33.030116626896486</v>
      </c>
      <c r="AO486">
        <f t="shared" si="375"/>
        <v>0</v>
      </c>
      <c r="AP486">
        <f t="shared" si="376"/>
        <v>1</v>
      </c>
      <c r="AQ486">
        <f t="shared" si="377"/>
        <v>8.5275724229615193</v>
      </c>
      <c r="AT486">
        <v>479</v>
      </c>
      <c r="AU486">
        <v>17.209552340348782</v>
      </c>
      <c r="AV486">
        <v>19.610920402497161</v>
      </c>
      <c r="AX486">
        <f t="shared" si="378"/>
        <v>0</v>
      </c>
      <c r="AY486">
        <f t="shared" si="379"/>
        <v>1</v>
      </c>
      <c r="AZ486">
        <f t="shared" si="380"/>
        <v>2.4013680621483786</v>
      </c>
      <c r="BC486">
        <v>479</v>
      </c>
      <c r="BD486" t="e">
        <v>#N/A</v>
      </c>
      <c r="BE486" t="e">
        <v>#N/A</v>
      </c>
      <c r="BG486" t="e">
        <f t="shared" si="381"/>
        <v>#N/A</v>
      </c>
      <c r="BH486" t="e">
        <f t="shared" si="382"/>
        <v>#N/A</v>
      </c>
      <c r="BI486" t="e">
        <f t="shared" si="383"/>
        <v>#N/A</v>
      </c>
      <c r="BL486">
        <v>479</v>
      </c>
      <c r="BM486">
        <v>22.011562034767071</v>
      </c>
      <c r="BN486">
        <v>12.147098703781536</v>
      </c>
      <c r="BP486">
        <f t="shared" si="384"/>
        <v>1</v>
      </c>
      <c r="BQ486">
        <f t="shared" si="385"/>
        <v>0</v>
      </c>
      <c r="BR486">
        <f t="shared" si="386"/>
        <v>9.8644633309855347</v>
      </c>
      <c r="BU486">
        <v>479</v>
      </c>
      <c r="BV486">
        <v>21.259625579045576</v>
      </c>
      <c r="BW486">
        <v>25.318737108781146</v>
      </c>
      <c r="BY486">
        <f t="shared" si="387"/>
        <v>0</v>
      </c>
      <c r="BZ486">
        <f t="shared" si="388"/>
        <v>1</v>
      </c>
      <c r="CA486">
        <f t="shared" si="389"/>
        <v>4.0591115297355707</v>
      </c>
      <c r="CD486">
        <v>479</v>
      </c>
      <c r="CE486">
        <v>23.130033417019611</v>
      </c>
      <c r="CF486">
        <v>20.324434318533584</v>
      </c>
      <c r="CH486">
        <f t="shared" si="390"/>
        <v>1</v>
      </c>
      <c r="CI486">
        <f t="shared" si="391"/>
        <v>0</v>
      </c>
      <c r="CJ486">
        <f t="shared" si="392"/>
        <v>2.8055990984860273</v>
      </c>
      <c r="CM486">
        <v>479</v>
      </c>
      <c r="CN486">
        <v>17.134322814825232</v>
      </c>
      <c r="CO486">
        <v>15.119554678841485</v>
      </c>
      <c r="CQ486">
        <f t="shared" si="393"/>
        <v>1</v>
      </c>
      <c r="CR486">
        <f t="shared" si="394"/>
        <v>0</v>
      </c>
      <c r="CS486">
        <f t="shared" si="395"/>
        <v>2.014768135983747</v>
      </c>
      <c r="CV486">
        <v>479</v>
      </c>
      <c r="CW486">
        <v>24.671914519798271</v>
      </c>
      <c r="CX486">
        <v>22.057400351086763</v>
      </c>
      <c r="CZ486">
        <f t="shared" si="396"/>
        <v>1</v>
      </c>
      <c r="DA486">
        <f t="shared" si="397"/>
        <v>0</v>
      </c>
      <c r="DB486">
        <f t="shared" si="398"/>
        <v>2.6145141687115085</v>
      </c>
      <c r="DE486">
        <v>479</v>
      </c>
      <c r="DF486">
        <v>19.134276632433426</v>
      </c>
      <c r="DG486">
        <v>20.137812754843342</v>
      </c>
      <c r="DI486">
        <f t="shared" si="399"/>
        <v>0</v>
      </c>
      <c r="DJ486">
        <f t="shared" si="400"/>
        <v>1</v>
      </c>
      <c r="DK486">
        <f t="shared" si="401"/>
        <v>1.0035361224099155</v>
      </c>
      <c r="DN486">
        <v>479</v>
      </c>
      <c r="DO486">
        <v>18.101650433490786</v>
      </c>
      <c r="DP486">
        <v>22.333488145076789</v>
      </c>
      <c r="DR486">
        <f t="shared" si="402"/>
        <v>0</v>
      </c>
      <c r="DS486">
        <f t="shared" si="403"/>
        <v>1</v>
      </c>
      <c r="DT486">
        <f t="shared" si="404"/>
        <v>4.2318377115860031</v>
      </c>
      <c r="DW486">
        <v>479</v>
      </c>
      <c r="DX486">
        <v>20.596746038442525</v>
      </c>
      <c r="DY486">
        <v>19.041617108251074</v>
      </c>
      <c r="EA486">
        <f t="shared" si="405"/>
        <v>1</v>
      </c>
      <c r="EB486">
        <f t="shared" si="406"/>
        <v>0</v>
      </c>
      <c r="EC486">
        <f t="shared" si="407"/>
        <v>1.5551289301914508</v>
      </c>
      <c r="EF486">
        <v>479</v>
      </c>
      <c r="EG486">
        <v>24.34696014732614</v>
      </c>
      <c r="EH486">
        <v>17.423584142847933</v>
      </c>
      <c r="EJ486">
        <f t="shared" si="408"/>
        <v>1</v>
      </c>
      <c r="EK486">
        <f t="shared" si="409"/>
        <v>0</v>
      </c>
      <c r="EL486">
        <f t="shared" si="410"/>
        <v>6.9233760044782073</v>
      </c>
      <c r="EO486">
        <v>479</v>
      </c>
      <c r="EP486">
        <v>16.966045915714425</v>
      </c>
      <c r="EQ486">
        <v>18.60557474463943</v>
      </c>
      <c r="ES486">
        <f t="shared" si="411"/>
        <v>0</v>
      </c>
      <c r="ET486">
        <f t="shared" si="412"/>
        <v>1</v>
      </c>
      <c r="EU486">
        <f t="shared" si="413"/>
        <v>1.6395288289250054</v>
      </c>
    </row>
    <row r="487" spans="1:151" x14ac:dyDescent="0.25">
      <c r="A487">
        <v>480</v>
      </c>
      <c r="B487">
        <v>6.1308091787790833</v>
      </c>
      <c r="C487">
        <v>7.1125470158586914</v>
      </c>
      <c r="E487">
        <f t="shared" si="363"/>
        <v>0</v>
      </c>
      <c r="F487">
        <f t="shared" si="365"/>
        <v>1</v>
      </c>
      <c r="G487">
        <f t="shared" si="364"/>
        <v>0.98173783707960816</v>
      </c>
      <c r="J487">
        <v>480</v>
      </c>
      <c r="K487">
        <v>15.721099692203055</v>
      </c>
      <c r="L487">
        <v>21.80352029666787</v>
      </c>
      <c r="N487">
        <f t="shared" si="366"/>
        <v>0</v>
      </c>
      <c r="O487">
        <f t="shared" si="367"/>
        <v>1</v>
      </c>
      <c r="P487">
        <f t="shared" si="368"/>
        <v>6.082420604464815</v>
      </c>
      <c r="S487">
        <v>480</v>
      </c>
      <c r="T487">
        <v>22.561503662837229</v>
      </c>
      <c r="U487">
        <v>43.367397590775042</v>
      </c>
      <c r="W487">
        <f t="shared" si="369"/>
        <v>0</v>
      </c>
      <c r="X487">
        <f t="shared" si="370"/>
        <v>1</v>
      </c>
      <c r="Y487">
        <f t="shared" si="371"/>
        <v>20.805893927937813</v>
      </c>
      <c r="AB487">
        <v>480</v>
      </c>
      <c r="AC487">
        <v>22.411789669017708</v>
      </c>
      <c r="AD487">
        <v>16.488307081972188</v>
      </c>
      <c r="AF487">
        <f t="shared" si="372"/>
        <v>1</v>
      </c>
      <c r="AG487">
        <f t="shared" si="373"/>
        <v>0</v>
      </c>
      <c r="AH487">
        <f t="shared" si="374"/>
        <v>5.9234825870455197</v>
      </c>
      <c r="AK487">
        <v>480</v>
      </c>
      <c r="AL487">
        <v>29.792445784707958</v>
      </c>
      <c r="AM487">
        <v>11.229924792041849</v>
      </c>
      <c r="AO487">
        <f t="shared" si="375"/>
        <v>1</v>
      </c>
      <c r="AP487">
        <f t="shared" si="376"/>
        <v>0</v>
      </c>
      <c r="AQ487">
        <f t="shared" si="377"/>
        <v>18.562520992666109</v>
      </c>
      <c r="AT487">
        <v>480</v>
      </c>
      <c r="AU487">
        <v>18.503390177594667</v>
      </c>
      <c r="AV487">
        <v>25.833146979819524</v>
      </c>
      <c r="AX487">
        <f t="shared" si="378"/>
        <v>0</v>
      </c>
      <c r="AY487">
        <f t="shared" si="379"/>
        <v>1</v>
      </c>
      <c r="AZ487">
        <f t="shared" si="380"/>
        <v>7.3297568022248569</v>
      </c>
      <c r="BC487">
        <v>480</v>
      </c>
      <c r="BD487" t="e">
        <v>#N/A</v>
      </c>
      <c r="BE487" t="e">
        <v>#N/A</v>
      </c>
      <c r="BG487" t="e">
        <f t="shared" si="381"/>
        <v>#N/A</v>
      </c>
      <c r="BH487" t="e">
        <f t="shared" si="382"/>
        <v>#N/A</v>
      </c>
      <c r="BI487" t="e">
        <f t="shared" si="383"/>
        <v>#N/A</v>
      </c>
      <c r="BL487">
        <v>480</v>
      </c>
      <c r="BM487">
        <v>29.522087116393763</v>
      </c>
      <c r="BN487">
        <v>4.3407842992963381</v>
      </c>
      <c r="BP487">
        <f t="shared" si="384"/>
        <v>1</v>
      </c>
      <c r="BQ487">
        <f t="shared" si="385"/>
        <v>0</v>
      </c>
      <c r="BR487">
        <f t="shared" si="386"/>
        <v>25.181302817097425</v>
      </c>
      <c r="BU487">
        <v>480</v>
      </c>
      <c r="BV487">
        <v>16.397886148906643</v>
      </c>
      <c r="BW487">
        <v>21.58404174221328</v>
      </c>
      <c r="BY487">
        <f t="shared" si="387"/>
        <v>0</v>
      </c>
      <c r="BZ487">
        <f t="shared" si="388"/>
        <v>1</v>
      </c>
      <c r="CA487">
        <f t="shared" si="389"/>
        <v>5.186155593306637</v>
      </c>
      <c r="CD487">
        <v>480</v>
      </c>
      <c r="CE487">
        <v>20.624519671001686</v>
      </c>
      <c r="CF487">
        <v>39.454432488016508</v>
      </c>
      <c r="CH487">
        <f t="shared" si="390"/>
        <v>0</v>
      </c>
      <c r="CI487">
        <f t="shared" si="391"/>
        <v>1</v>
      </c>
      <c r="CJ487">
        <f t="shared" si="392"/>
        <v>18.829912817014822</v>
      </c>
      <c r="CM487">
        <v>480</v>
      </c>
      <c r="CN487">
        <v>21.392442929841735</v>
      </c>
      <c r="CO487">
        <v>28.013260732951977</v>
      </c>
      <c r="CQ487">
        <f t="shared" si="393"/>
        <v>0</v>
      </c>
      <c r="CR487">
        <f t="shared" si="394"/>
        <v>1</v>
      </c>
      <c r="CS487">
        <f t="shared" si="395"/>
        <v>6.620817803110242</v>
      </c>
      <c r="CV487">
        <v>480</v>
      </c>
      <c r="CW487">
        <v>22.693264701297203</v>
      </c>
      <c r="CX487">
        <v>14.444353274448154</v>
      </c>
      <c r="CZ487">
        <f t="shared" si="396"/>
        <v>1</v>
      </c>
      <c r="DA487">
        <f t="shared" si="397"/>
        <v>0</v>
      </c>
      <c r="DB487">
        <f t="shared" si="398"/>
        <v>8.2489114268490482</v>
      </c>
      <c r="DE487">
        <v>480</v>
      </c>
      <c r="DF487">
        <v>17.374815986789844</v>
      </c>
      <c r="DG487">
        <v>27.922371955464904</v>
      </c>
      <c r="DI487">
        <f t="shared" si="399"/>
        <v>0</v>
      </c>
      <c r="DJ487">
        <f t="shared" si="400"/>
        <v>1</v>
      </c>
      <c r="DK487">
        <f t="shared" si="401"/>
        <v>10.547555968675059</v>
      </c>
      <c r="DN487">
        <v>480</v>
      </c>
      <c r="DO487">
        <v>18.301432089126358</v>
      </c>
      <c r="DP487">
        <v>13.829280955409242</v>
      </c>
      <c r="DR487">
        <f t="shared" si="402"/>
        <v>1</v>
      </c>
      <c r="DS487">
        <f t="shared" si="403"/>
        <v>0</v>
      </c>
      <c r="DT487">
        <f t="shared" si="404"/>
        <v>4.4721511337171158</v>
      </c>
      <c r="DW487">
        <v>480</v>
      </c>
      <c r="DX487">
        <v>14.985105602927831</v>
      </c>
      <c r="DY487">
        <v>16.491640600219643</v>
      </c>
      <c r="EA487">
        <f t="shared" si="405"/>
        <v>0</v>
      </c>
      <c r="EB487">
        <f t="shared" si="406"/>
        <v>1</v>
      </c>
      <c r="EC487">
        <f t="shared" si="407"/>
        <v>1.5065349972918121</v>
      </c>
      <c r="EF487">
        <v>480</v>
      </c>
      <c r="EG487">
        <v>19.484350834202324</v>
      </c>
      <c r="EH487">
        <v>16.237079735253808</v>
      </c>
      <c r="EJ487">
        <f t="shared" si="408"/>
        <v>1</v>
      </c>
      <c r="EK487">
        <f t="shared" si="409"/>
        <v>0</v>
      </c>
      <c r="EL487">
        <f t="shared" si="410"/>
        <v>3.2472710989485165</v>
      </c>
      <c r="EO487">
        <v>480</v>
      </c>
      <c r="EP487">
        <v>22.824505861944758</v>
      </c>
      <c r="EQ487">
        <v>31.111044741591058</v>
      </c>
      <c r="ES487">
        <f t="shared" si="411"/>
        <v>0</v>
      </c>
      <c r="ET487">
        <f t="shared" si="412"/>
        <v>1</v>
      </c>
      <c r="EU487">
        <f t="shared" si="413"/>
        <v>8.2865388796463009</v>
      </c>
    </row>
    <row r="488" spans="1:151" x14ac:dyDescent="0.25">
      <c r="A488">
        <v>481</v>
      </c>
      <c r="B488">
        <v>18.617621136104376</v>
      </c>
      <c r="C488">
        <v>17.666543203023586</v>
      </c>
      <c r="E488">
        <f t="shared" si="363"/>
        <v>1</v>
      </c>
      <c r="F488">
        <f t="shared" si="365"/>
        <v>0</v>
      </c>
      <c r="G488">
        <f t="shared" si="364"/>
        <v>0.95107793308078925</v>
      </c>
      <c r="J488">
        <v>481</v>
      </c>
      <c r="K488">
        <v>8.9698716769510405</v>
      </c>
      <c r="L488">
        <v>25.676830787017948</v>
      </c>
      <c r="N488">
        <f t="shared" si="366"/>
        <v>0</v>
      </c>
      <c r="O488">
        <f t="shared" si="367"/>
        <v>1</v>
      </c>
      <c r="P488">
        <f t="shared" si="368"/>
        <v>16.706959110066908</v>
      </c>
      <c r="S488">
        <v>481</v>
      </c>
      <c r="T488">
        <v>21.081270700245245</v>
      </c>
      <c r="U488">
        <v>39.071698318259052</v>
      </c>
      <c r="W488">
        <f t="shared" si="369"/>
        <v>0</v>
      </c>
      <c r="X488">
        <f t="shared" si="370"/>
        <v>1</v>
      </c>
      <c r="Y488">
        <f t="shared" si="371"/>
        <v>17.990427618013808</v>
      </c>
      <c r="AB488">
        <v>481</v>
      </c>
      <c r="AC488">
        <v>14.874010494081853</v>
      </c>
      <c r="AD488">
        <v>19.184238905542774</v>
      </c>
      <c r="AF488">
        <f t="shared" si="372"/>
        <v>0</v>
      </c>
      <c r="AG488">
        <f t="shared" si="373"/>
        <v>1</v>
      </c>
      <c r="AH488">
        <f t="shared" si="374"/>
        <v>4.3102284114609208</v>
      </c>
      <c r="AK488">
        <v>481</v>
      </c>
      <c r="AL488">
        <v>19.543542599561164</v>
      </c>
      <c r="AM488">
        <v>25.465022814723262</v>
      </c>
      <c r="AO488">
        <f t="shared" si="375"/>
        <v>0</v>
      </c>
      <c r="AP488">
        <f t="shared" si="376"/>
        <v>1</v>
      </c>
      <c r="AQ488">
        <f t="shared" si="377"/>
        <v>5.9214802151620987</v>
      </c>
      <c r="AT488">
        <v>481</v>
      </c>
      <c r="AU488">
        <v>21.690366571361494</v>
      </c>
      <c r="AV488">
        <v>27.55714738814374</v>
      </c>
      <c r="AX488">
        <f t="shared" si="378"/>
        <v>0</v>
      </c>
      <c r="AY488">
        <f t="shared" si="379"/>
        <v>1</v>
      </c>
      <c r="AZ488">
        <f t="shared" si="380"/>
        <v>5.8667808167822457</v>
      </c>
      <c r="BC488">
        <v>481</v>
      </c>
      <c r="BD488" t="e">
        <v>#N/A</v>
      </c>
      <c r="BE488" t="e">
        <v>#N/A</v>
      </c>
      <c r="BG488" t="e">
        <f t="shared" si="381"/>
        <v>#N/A</v>
      </c>
      <c r="BH488" t="e">
        <f t="shared" si="382"/>
        <v>#N/A</v>
      </c>
      <c r="BI488" t="e">
        <f t="shared" si="383"/>
        <v>#N/A</v>
      </c>
      <c r="BL488">
        <v>481</v>
      </c>
      <c r="BM488">
        <v>25.893949470157938</v>
      </c>
      <c r="BN488">
        <v>13.146939896885216</v>
      </c>
      <c r="BP488">
        <f t="shared" si="384"/>
        <v>1</v>
      </c>
      <c r="BQ488">
        <f t="shared" si="385"/>
        <v>0</v>
      </c>
      <c r="BR488">
        <f t="shared" si="386"/>
        <v>12.747009573272722</v>
      </c>
      <c r="BU488">
        <v>481</v>
      </c>
      <c r="BV488">
        <v>20.619428639394542</v>
      </c>
      <c r="BW488">
        <v>27.396841258755703</v>
      </c>
      <c r="BY488">
        <f t="shared" si="387"/>
        <v>0</v>
      </c>
      <c r="BZ488">
        <f t="shared" si="388"/>
        <v>1</v>
      </c>
      <c r="CA488">
        <f t="shared" si="389"/>
        <v>6.7774126193611615</v>
      </c>
      <c r="CD488">
        <v>481</v>
      </c>
      <c r="CE488">
        <v>26.441410694187098</v>
      </c>
      <c r="CF488">
        <v>29.039013877386118</v>
      </c>
      <c r="CH488">
        <f t="shared" si="390"/>
        <v>0</v>
      </c>
      <c r="CI488">
        <f t="shared" si="391"/>
        <v>1</v>
      </c>
      <c r="CJ488">
        <f t="shared" si="392"/>
        <v>2.5976031831990198</v>
      </c>
      <c r="CM488">
        <v>481</v>
      </c>
      <c r="CN488">
        <v>21.202545504100257</v>
      </c>
      <c r="CO488">
        <v>36.9830697703255</v>
      </c>
      <c r="CQ488">
        <f t="shared" si="393"/>
        <v>0</v>
      </c>
      <c r="CR488">
        <f t="shared" si="394"/>
        <v>1</v>
      </c>
      <c r="CS488">
        <f t="shared" si="395"/>
        <v>15.780524266225243</v>
      </c>
      <c r="CV488">
        <v>481</v>
      </c>
      <c r="CW488">
        <v>23.44317356696174</v>
      </c>
      <c r="CX488">
        <v>12.499483394404148</v>
      </c>
      <c r="CZ488">
        <f t="shared" si="396"/>
        <v>1</v>
      </c>
      <c r="DA488">
        <f t="shared" si="397"/>
        <v>0</v>
      </c>
      <c r="DB488">
        <f t="shared" si="398"/>
        <v>10.943690172557591</v>
      </c>
      <c r="DE488">
        <v>481</v>
      </c>
      <c r="DF488">
        <v>11.060803427295351</v>
      </c>
      <c r="DG488">
        <v>22.319025982842437</v>
      </c>
      <c r="DI488">
        <f t="shared" si="399"/>
        <v>0</v>
      </c>
      <c r="DJ488">
        <f t="shared" si="400"/>
        <v>1</v>
      </c>
      <c r="DK488">
        <f t="shared" si="401"/>
        <v>11.258222555547086</v>
      </c>
      <c r="DN488">
        <v>481</v>
      </c>
      <c r="DO488">
        <v>23.055827500847393</v>
      </c>
      <c r="DP488">
        <v>6.9543925787083758</v>
      </c>
      <c r="DR488">
        <f t="shared" si="402"/>
        <v>1</v>
      </c>
      <c r="DS488">
        <f t="shared" si="403"/>
        <v>0</v>
      </c>
      <c r="DT488">
        <f t="shared" si="404"/>
        <v>16.101434922139017</v>
      </c>
      <c r="DW488">
        <v>481</v>
      </c>
      <c r="DX488">
        <v>19.395614112288595</v>
      </c>
      <c r="DY488">
        <v>16.641099544346385</v>
      </c>
      <c r="EA488">
        <f t="shared" si="405"/>
        <v>1</v>
      </c>
      <c r="EB488">
        <f t="shared" si="406"/>
        <v>0</v>
      </c>
      <c r="EC488">
        <f t="shared" si="407"/>
        <v>2.7545145679422092</v>
      </c>
      <c r="EF488">
        <v>481</v>
      </c>
      <c r="EG488">
        <v>20.285172304257109</v>
      </c>
      <c r="EH488">
        <v>14.814067887504114</v>
      </c>
      <c r="EJ488">
        <f t="shared" si="408"/>
        <v>1</v>
      </c>
      <c r="EK488">
        <f t="shared" si="409"/>
        <v>0</v>
      </c>
      <c r="EL488">
        <f t="shared" si="410"/>
        <v>5.4711044167529952</v>
      </c>
      <c r="EO488">
        <v>481</v>
      </c>
      <c r="EP488">
        <v>23.901175018837439</v>
      </c>
      <c r="EQ488">
        <v>45.164673186471731</v>
      </c>
      <c r="ES488">
        <f t="shared" si="411"/>
        <v>0</v>
      </c>
      <c r="ET488">
        <f t="shared" si="412"/>
        <v>1</v>
      </c>
      <c r="EU488">
        <f t="shared" si="413"/>
        <v>21.263498167634292</v>
      </c>
    </row>
    <row r="489" spans="1:151" x14ac:dyDescent="0.25">
      <c r="A489">
        <v>482</v>
      </c>
      <c r="B489">
        <v>13.34155674546215</v>
      </c>
      <c r="C489">
        <v>15.790592554302609</v>
      </c>
      <c r="E489">
        <f t="shared" si="363"/>
        <v>0</v>
      </c>
      <c r="F489">
        <f t="shared" si="365"/>
        <v>1</v>
      </c>
      <c r="G489">
        <f t="shared" si="364"/>
        <v>2.4490358088404598</v>
      </c>
      <c r="J489">
        <v>482</v>
      </c>
      <c r="K489">
        <v>12.910197933666325</v>
      </c>
      <c r="L489">
        <v>27.852885022369342</v>
      </c>
      <c r="N489">
        <f t="shared" si="366"/>
        <v>0</v>
      </c>
      <c r="O489">
        <f t="shared" si="367"/>
        <v>1</v>
      </c>
      <c r="P489">
        <f t="shared" si="368"/>
        <v>14.942687088703018</v>
      </c>
      <c r="S489">
        <v>482</v>
      </c>
      <c r="T489">
        <v>20.234050537742483</v>
      </c>
      <c r="U489">
        <v>47.309547331649171</v>
      </c>
      <c r="W489">
        <f t="shared" si="369"/>
        <v>0</v>
      </c>
      <c r="X489">
        <f t="shared" si="370"/>
        <v>1</v>
      </c>
      <c r="Y489">
        <f t="shared" si="371"/>
        <v>27.075496793906687</v>
      </c>
      <c r="AB489">
        <v>482</v>
      </c>
      <c r="AC489">
        <v>11.61301132654064</v>
      </c>
      <c r="AD489">
        <v>17.905653230794599</v>
      </c>
      <c r="AF489">
        <f t="shared" si="372"/>
        <v>0</v>
      </c>
      <c r="AG489">
        <f t="shared" si="373"/>
        <v>1</v>
      </c>
      <c r="AH489">
        <f t="shared" si="374"/>
        <v>6.2926419042539585</v>
      </c>
      <c r="AK489">
        <v>482</v>
      </c>
      <c r="AL489">
        <v>31.212459649022303</v>
      </c>
      <c r="AM489">
        <v>30.094307968781319</v>
      </c>
      <c r="AO489">
        <f t="shared" si="375"/>
        <v>1</v>
      </c>
      <c r="AP489">
        <f t="shared" si="376"/>
        <v>0</v>
      </c>
      <c r="AQ489">
        <f t="shared" si="377"/>
        <v>1.1181516802409845</v>
      </c>
      <c r="AT489">
        <v>482</v>
      </c>
      <c r="AU489">
        <v>15.722190672120091</v>
      </c>
      <c r="AV489">
        <v>15.23223492829036</v>
      </c>
      <c r="AX489">
        <f t="shared" si="378"/>
        <v>1</v>
      </c>
      <c r="AY489">
        <f t="shared" si="379"/>
        <v>0</v>
      </c>
      <c r="AZ489">
        <f t="shared" si="380"/>
        <v>0.48995574382973039</v>
      </c>
      <c r="BC489">
        <v>482</v>
      </c>
      <c r="BD489" t="e">
        <v>#N/A</v>
      </c>
      <c r="BE489" t="e">
        <v>#N/A</v>
      </c>
      <c r="BG489" t="e">
        <f t="shared" si="381"/>
        <v>#N/A</v>
      </c>
      <c r="BH489" t="e">
        <f t="shared" si="382"/>
        <v>#N/A</v>
      </c>
      <c r="BI489" t="e">
        <f t="shared" si="383"/>
        <v>#N/A</v>
      </c>
      <c r="BL489">
        <v>482</v>
      </c>
      <c r="BM489">
        <v>36.272471336674101</v>
      </c>
      <c r="BN489">
        <v>13.626893743651896</v>
      </c>
      <c r="BP489">
        <f t="shared" si="384"/>
        <v>1</v>
      </c>
      <c r="BQ489">
        <f t="shared" si="385"/>
        <v>0</v>
      </c>
      <c r="BR489">
        <f t="shared" si="386"/>
        <v>22.645577593022203</v>
      </c>
      <c r="BU489">
        <v>482</v>
      </c>
      <c r="BV489">
        <v>21.24949686985066</v>
      </c>
      <c r="BW489">
        <v>16.734847164406531</v>
      </c>
      <c r="BY489">
        <f t="shared" si="387"/>
        <v>1</v>
      </c>
      <c r="BZ489">
        <f t="shared" si="388"/>
        <v>0</v>
      </c>
      <c r="CA489">
        <f t="shared" si="389"/>
        <v>4.5146497054441284</v>
      </c>
      <c r="CD489">
        <v>482</v>
      </c>
      <c r="CE489">
        <v>27.412578509432059</v>
      </c>
      <c r="CF489">
        <v>4.9240964442015773</v>
      </c>
      <c r="CH489">
        <f t="shared" si="390"/>
        <v>1</v>
      </c>
      <c r="CI489">
        <f t="shared" si="391"/>
        <v>0</v>
      </c>
      <c r="CJ489">
        <f t="shared" si="392"/>
        <v>22.488482065230482</v>
      </c>
      <c r="CM489">
        <v>482</v>
      </c>
      <c r="CN489">
        <v>22.323949643207385</v>
      </c>
      <c r="CO489">
        <v>9.1213012491179306</v>
      </c>
      <c r="CQ489">
        <f t="shared" si="393"/>
        <v>1</v>
      </c>
      <c r="CR489">
        <f t="shared" si="394"/>
        <v>0</v>
      </c>
      <c r="CS489">
        <f t="shared" si="395"/>
        <v>13.202648394089454</v>
      </c>
      <c r="CV489">
        <v>482</v>
      </c>
      <c r="CW489">
        <v>18.835665305996994</v>
      </c>
      <c r="CX489">
        <v>16.172104879980779</v>
      </c>
      <c r="CZ489">
        <f t="shared" si="396"/>
        <v>1</v>
      </c>
      <c r="DA489">
        <f t="shared" si="397"/>
        <v>0</v>
      </c>
      <c r="DB489">
        <f t="shared" si="398"/>
        <v>2.6635604260162147</v>
      </c>
      <c r="DE489">
        <v>482</v>
      </c>
      <c r="DF489">
        <v>13.326842844697863</v>
      </c>
      <c r="DG489">
        <v>29.29907757035604</v>
      </c>
      <c r="DI489">
        <f t="shared" si="399"/>
        <v>0</v>
      </c>
      <c r="DJ489">
        <f t="shared" si="400"/>
        <v>1</v>
      </c>
      <c r="DK489">
        <f t="shared" si="401"/>
        <v>15.972234725658177</v>
      </c>
      <c r="DN489">
        <v>482</v>
      </c>
      <c r="DO489">
        <v>24.04272006108658</v>
      </c>
      <c r="DP489">
        <v>22.11349847332664</v>
      </c>
      <c r="DR489">
        <f t="shared" si="402"/>
        <v>1</v>
      </c>
      <c r="DS489">
        <f t="shared" si="403"/>
        <v>0</v>
      </c>
      <c r="DT489">
        <f t="shared" si="404"/>
        <v>1.9292215877599403</v>
      </c>
      <c r="DW489">
        <v>482</v>
      </c>
      <c r="DX489">
        <v>21.158898184748622</v>
      </c>
      <c r="DY489">
        <v>23.850292506421109</v>
      </c>
      <c r="EA489">
        <f t="shared" si="405"/>
        <v>0</v>
      </c>
      <c r="EB489">
        <f t="shared" si="406"/>
        <v>1</v>
      </c>
      <c r="EC489">
        <f t="shared" si="407"/>
        <v>2.6913943216724867</v>
      </c>
      <c r="EF489">
        <v>482</v>
      </c>
      <c r="EG489">
        <v>20.686169068023766</v>
      </c>
      <c r="EH489">
        <v>18.324137097482392</v>
      </c>
      <c r="EJ489">
        <f t="shared" si="408"/>
        <v>1</v>
      </c>
      <c r="EK489">
        <f t="shared" si="409"/>
        <v>0</v>
      </c>
      <c r="EL489">
        <f t="shared" si="410"/>
        <v>2.3620319705413735</v>
      </c>
      <c r="EO489">
        <v>482</v>
      </c>
      <c r="EP489">
        <v>24.112460747460347</v>
      </c>
      <c r="EQ489">
        <v>14.941468392707069</v>
      </c>
      <c r="ES489">
        <f t="shared" si="411"/>
        <v>1</v>
      </c>
      <c r="ET489">
        <f t="shared" si="412"/>
        <v>0</v>
      </c>
      <c r="EU489">
        <f t="shared" si="413"/>
        <v>9.1709923547532775</v>
      </c>
    </row>
    <row r="490" spans="1:151" x14ac:dyDescent="0.25">
      <c r="A490">
        <v>483</v>
      </c>
      <c r="B490">
        <v>19.424519039424315</v>
      </c>
      <c r="C490">
        <v>20.967347466009358</v>
      </c>
      <c r="E490">
        <f t="shared" si="363"/>
        <v>0</v>
      </c>
      <c r="F490">
        <f t="shared" si="365"/>
        <v>1</v>
      </c>
      <c r="G490">
        <f t="shared" si="364"/>
        <v>1.5428284265850429</v>
      </c>
      <c r="J490">
        <v>483</v>
      </c>
      <c r="K490">
        <v>20.733016688676958</v>
      </c>
      <c r="L490">
        <v>19.380127984749929</v>
      </c>
      <c r="N490">
        <f t="shared" si="366"/>
        <v>1</v>
      </c>
      <c r="O490">
        <f t="shared" si="367"/>
        <v>0</v>
      </c>
      <c r="P490">
        <f t="shared" si="368"/>
        <v>1.3528887039270288</v>
      </c>
      <c r="S490">
        <v>483</v>
      </c>
      <c r="T490">
        <v>21.033367201097661</v>
      </c>
      <c r="U490">
        <v>22.189133950053456</v>
      </c>
      <c r="W490">
        <f t="shared" si="369"/>
        <v>0</v>
      </c>
      <c r="X490">
        <f t="shared" si="370"/>
        <v>1</v>
      </c>
      <c r="Y490">
        <f t="shared" si="371"/>
        <v>1.155766748955795</v>
      </c>
      <c r="AB490">
        <v>483</v>
      </c>
      <c r="AC490">
        <v>34.585801742781172</v>
      </c>
      <c r="AD490">
        <v>18.813680083212013</v>
      </c>
      <c r="AF490">
        <f t="shared" si="372"/>
        <v>1</v>
      </c>
      <c r="AG490">
        <f t="shared" si="373"/>
        <v>0</v>
      </c>
      <c r="AH490">
        <f t="shared" si="374"/>
        <v>15.772121659569159</v>
      </c>
      <c r="AK490">
        <v>483</v>
      </c>
      <c r="AL490">
        <v>23.721699246501327</v>
      </c>
      <c r="AM490">
        <v>26.325188038071897</v>
      </c>
      <c r="AO490">
        <f t="shared" si="375"/>
        <v>0</v>
      </c>
      <c r="AP490">
        <f t="shared" si="376"/>
        <v>1</v>
      </c>
      <c r="AQ490">
        <f t="shared" si="377"/>
        <v>2.6034887915705696</v>
      </c>
      <c r="AT490">
        <v>483</v>
      </c>
      <c r="AU490">
        <v>18.344262461170974</v>
      </c>
      <c r="AV490">
        <v>21.769061749955736</v>
      </c>
      <c r="AX490">
        <f t="shared" si="378"/>
        <v>0</v>
      </c>
      <c r="AY490">
        <f t="shared" si="379"/>
        <v>1</v>
      </c>
      <c r="AZ490">
        <f t="shared" si="380"/>
        <v>3.4247992887847616</v>
      </c>
      <c r="BC490">
        <v>483</v>
      </c>
      <c r="BD490" t="e">
        <v>#N/A</v>
      </c>
      <c r="BE490" t="e">
        <v>#N/A</v>
      </c>
      <c r="BG490" t="e">
        <f t="shared" si="381"/>
        <v>#N/A</v>
      </c>
      <c r="BH490" t="e">
        <f t="shared" si="382"/>
        <v>#N/A</v>
      </c>
      <c r="BI490" t="e">
        <f t="shared" si="383"/>
        <v>#N/A</v>
      </c>
      <c r="BL490">
        <v>483</v>
      </c>
      <c r="BM490">
        <v>29.226729716375377</v>
      </c>
      <c r="BN490">
        <v>14.834392882960458</v>
      </c>
      <c r="BP490">
        <f t="shared" si="384"/>
        <v>1</v>
      </c>
      <c r="BQ490">
        <f t="shared" si="385"/>
        <v>0</v>
      </c>
      <c r="BR490">
        <f t="shared" si="386"/>
        <v>14.39233683341492</v>
      </c>
      <c r="BU490">
        <v>483</v>
      </c>
      <c r="BV490">
        <v>23.889939274525435</v>
      </c>
      <c r="BW490">
        <v>26.308338364984404</v>
      </c>
      <c r="BY490">
        <f t="shared" si="387"/>
        <v>0</v>
      </c>
      <c r="BZ490">
        <f t="shared" si="388"/>
        <v>1</v>
      </c>
      <c r="CA490">
        <f t="shared" si="389"/>
        <v>2.4183990904589692</v>
      </c>
      <c r="CD490">
        <v>483</v>
      </c>
      <c r="CE490">
        <v>20.370197283103256</v>
      </c>
      <c r="CF490">
        <v>21.786739985639834</v>
      </c>
      <c r="CH490">
        <f t="shared" si="390"/>
        <v>0</v>
      </c>
      <c r="CI490">
        <f t="shared" si="391"/>
        <v>1</v>
      </c>
      <c r="CJ490">
        <f t="shared" si="392"/>
        <v>1.416542702536578</v>
      </c>
      <c r="CM490">
        <v>483</v>
      </c>
      <c r="CN490">
        <v>23.659824215954846</v>
      </c>
      <c r="CO490">
        <v>21.461492113633202</v>
      </c>
      <c r="CQ490">
        <f t="shared" si="393"/>
        <v>1</v>
      </c>
      <c r="CR490">
        <f t="shared" si="394"/>
        <v>0</v>
      </c>
      <c r="CS490">
        <f t="shared" si="395"/>
        <v>2.1983321023216433</v>
      </c>
      <c r="CV490">
        <v>483</v>
      </c>
      <c r="CW490">
        <v>28.461241328205681</v>
      </c>
      <c r="CX490">
        <v>14.850517301744233</v>
      </c>
      <c r="CZ490">
        <f t="shared" si="396"/>
        <v>1</v>
      </c>
      <c r="DA490">
        <f t="shared" si="397"/>
        <v>0</v>
      </c>
      <c r="DB490">
        <f t="shared" si="398"/>
        <v>13.610724026461448</v>
      </c>
      <c r="DE490">
        <v>483</v>
      </c>
      <c r="DF490">
        <v>20.198925997015593</v>
      </c>
      <c r="DG490">
        <v>31.452943035141217</v>
      </c>
      <c r="DI490">
        <f t="shared" si="399"/>
        <v>0</v>
      </c>
      <c r="DJ490">
        <f t="shared" si="400"/>
        <v>1</v>
      </c>
      <c r="DK490">
        <f t="shared" si="401"/>
        <v>11.254017038125625</v>
      </c>
      <c r="DN490">
        <v>483</v>
      </c>
      <c r="DO490">
        <v>24.024849803589909</v>
      </c>
      <c r="DP490">
        <v>33.196400706098188</v>
      </c>
      <c r="DR490">
        <f t="shared" si="402"/>
        <v>0</v>
      </c>
      <c r="DS490">
        <f t="shared" si="403"/>
        <v>1</v>
      </c>
      <c r="DT490">
        <f t="shared" si="404"/>
        <v>9.1715509025082795</v>
      </c>
      <c r="DW490">
        <v>483</v>
      </c>
      <c r="DX490">
        <v>14.450277290247035</v>
      </c>
      <c r="DY490">
        <v>19.094419517204997</v>
      </c>
      <c r="EA490">
        <f t="shared" si="405"/>
        <v>0</v>
      </c>
      <c r="EB490">
        <f t="shared" si="406"/>
        <v>1</v>
      </c>
      <c r="EC490">
        <f t="shared" si="407"/>
        <v>4.6441422269579622</v>
      </c>
      <c r="EF490">
        <v>483</v>
      </c>
      <c r="EG490">
        <v>20.596288847561027</v>
      </c>
      <c r="EH490">
        <v>14.860018425256259</v>
      </c>
      <c r="EJ490">
        <f t="shared" si="408"/>
        <v>1</v>
      </c>
      <c r="EK490">
        <f t="shared" si="409"/>
        <v>0</v>
      </c>
      <c r="EL490">
        <f t="shared" si="410"/>
        <v>5.7362704223047682</v>
      </c>
      <c r="EO490">
        <v>483</v>
      </c>
      <c r="EP490">
        <v>22.23584874131766</v>
      </c>
      <c r="EQ490">
        <v>22.585798033943739</v>
      </c>
      <c r="ES490">
        <f t="shared" si="411"/>
        <v>0</v>
      </c>
      <c r="ET490">
        <f t="shared" si="412"/>
        <v>1</v>
      </c>
      <c r="EU490">
        <f t="shared" si="413"/>
        <v>0.34994929262607855</v>
      </c>
    </row>
    <row r="491" spans="1:151" x14ac:dyDescent="0.25">
      <c r="A491">
        <v>484</v>
      </c>
      <c r="B491">
        <v>10.098739477505896</v>
      </c>
      <c r="C491">
        <v>12.741995261655665</v>
      </c>
      <c r="E491">
        <f t="shared" si="363"/>
        <v>0</v>
      </c>
      <c r="F491">
        <f t="shared" si="365"/>
        <v>1</v>
      </c>
      <c r="G491">
        <f t="shared" si="364"/>
        <v>2.643255784149769</v>
      </c>
      <c r="J491">
        <v>484</v>
      </c>
      <c r="K491">
        <v>25.823893160708455</v>
      </c>
      <c r="L491">
        <v>28.072078209360747</v>
      </c>
      <c r="N491">
        <f t="shared" si="366"/>
        <v>0</v>
      </c>
      <c r="O491">
        <f t="shared" si="367"/>
        <v>1</v>
      </c>
      <c r="P491">
        <f t="shared" si="368"/>
        <v>2.2481850486522923</v>
      </c>
      <c r="S491">
        <v>484</v>
      </c>
      <c r="T491">
        <v>17.751622438100927</v>
      </c>
      <c r="U491">
        <v>35.964488766478958</v>
      </c>
      <c r="W491">
        <f t="shared" si="369"/>
        <v>0</v>
      </c>
      <c r="X491">
        <f t="shared" si="370"/>
        <v>1</v>
      </c>
      <c r="Y491">
        <f t="shared" si="371"/>
        <v>18.212866328378031</v>
      </c>
      <c r="AB491">
        <v>484</v>
      </c>
      <c r="AC491">
        <v>30.509473056865474</v>
      </c>
      <c r="AD491">
        <v>17.811055015292816</v>
      </c>
      <c r="AF491">
        <f t="shared" si="372"/>
        <v>1</v>
      </c>
      <c r="AG491">
        <f t="shared" si="373"/>
        <v>0</v>
      </c>
      <c r="AH491">
        <f t="shared" si="374"/>
        <v>12.698418041572658</v>
      </c>
      <c r="AK491">
        <v>484</v>
      </c>
      <c r="AL491">
        <v>25.438519639863504</v>
      </c>
      <c r="AM491">
        <v>20.901222527423698</v>
      </c>
      <c r="AO491">
        <f t="shared" si="375"/>
        <v>1</v>
      </c>
      <c r="AP491">
        <f t="shared" si="376"/>
        <v>0</v>
      </c>
      <c r="AQ491">
        <f t="shared" si="377"/>
        <v>4.5372971124398056</v>
      </c>
      <c r="AT491">
        <v>484</v>
      </c>
      <c r="AU491">
        <v>17.411321898480008</v>
      </c>
      <c r="AV491">
        <v>26.826025727383144</v>
      </c>
      <c r="AX491">
        <f t="shared" si="378"/>
        <v>0</v>
      </c>
      <c r="AY491">
        <f t="shared" si="379"/>
        <v>1</v>
      </c>
      <c r="AZ491">
        <f t="shared" si="380"/>
        <v>9.4147038289031357</v>
      </c>
      <c r="BC491">
        <v>484</v>
      </c>
      <c r="BD491" t="e">
        <v>#N/A</v>
      </c>
      <c r="BE491" t="e">
        <v>#N/A</v>
      </c>
      <c r="BG491" t="e">
        <f t="shared" si="381"/>
        <v>#N/A</v>
      </c>
      <c r="BH491" t="e">
        <f t="shared" si="382"/>
        <v>#N/A</v>
      </c>
      <c r="BI491" t="e">
        <f t="shared" si="383"/>
        <v>#N/A</v>
      </c>
      <c r="BL491">
        <v>484</v>
      </c>
      <c r="BM491">
        <v>34.288648202423531</v>
      </c>
      <c r="BN491">
        <v>12.412627413919914</v>
      </c>
      <c r="BP491">
        <f t="shared" si="384"/>
        <v>1</v>
      </c>
      <c r="BQ491">
        <f t="shared" si="385"/>
        <v>0</v>
      </c>
      <c r="BR491">
        <f t="shared" si="386"/>
        <v>21.876020788503617</v>
      </c>
      <c r="BU491">
        <v>484</v>
      </c>
      <c r="BV491">
        <v>14.855063104965073</v>
      </c>
      <c r="BW491">
        <v>17.871458359354822</v>
      </c>
      <c r="BY491">
        <f t="shared" si="387"/>
        <v>0</v>
      </c>
      <c r="BZ491">
        <f t="shared" si="388"/>
        <v>1</v>
      </c>
      <c r="CA491">
        <f t="shared" si="389"/>
        <v>3.0163952543897494</v>
      </c>
      <c r="CD491">
        <v>484</v>
      </c>
      <c r="CE491">
        <v>19.825995159302824</v>
      </c>
      <c r="CF491">
        <v>35.137315949851398</v>
      </c>
      <c r="CH491">
        <f t="shared" si="390"/>
        <v>0</v>
      </c>
      <c r="CI491">
        <f t="shared" si="391"/>
        <v>1</v>
      </c>
      <c r="CJ491">
        <f t="shared" si="392"/>
        <v>15.311320790548574</v>
      </c>
      <c r="CM491">
        <v>484</v>
      </c>
      <c r="CN491">
        <v>22.300118297404893</v>
      </c>
      <c r="CO491">
        <v>38.72957207561906</v>
      </c>
      <c r="CQ491">
        <f t="shared" si="393"/>
        <v>0</v>
      </c>
      <c r="CR491">
        <f t="shared" si="394"/>
        <v>1</v>
      </c>
      <c r="CS491">
        <f t="shared" si="395"/>
        <v>16.429453778214167</v>
      </c>
      <c r="CV491">
        <v>484</v>
      </c>
      <c r="CW491">
        <v>23.350405538302141</v>
      </c>
      <c r="CX491">
        <v>14.205735292992214</v>
      </c>
      <c r="CZ491">
        <f t="shared" si="396"/>
        <v>1</v>
      </c>
      <c r="DA491">
        <f t="shared" si="397"/>
        <v>0</v>
      </c>
      <c r="DB491">
        <f t="shared" si="398"/>
        <v>9.1446702453099267</v>
      </c>
      <c r="DE491">
        <v>484</v>
      </c>
      <c r="DF491">
        <v>28.220439095819966</v>
      </c>
      <c r="DG491">
        <v>18.282889775346138</v>
      </c>
      <c r="DI491">
        <f t="shared" si="399"/>
        <v>1</v>
      </c>
      <c r="DJ491">
        <f t="shared" si="400"/>
        <v>0</v>
      </c>
      <c r="DK491">
        <f t="shared" si="401"/>
        <v>9.9375493204738277</v>
      </c>
      <c r="DN491">
        <v>484</v>
      </c>
      <c r="DO491">
        <v>16.414286999496824</v>
      </c>
      <c r="DP491">
        <v>21.100839511380425</v>
      </c>
      <c r="DR491">
        <f t="shared" si="402"/>
        <v>0</v>
      </c>
      <c r="DS491">
        <f t="shared" si="403"/>
        <v>1</v>
      </c>
      <c r="DT491">
        <f t="shared" si="404"/>
        <v>4.6865525118836011</v>
      </c>
      <c r="DW491">
        <v>484</v>
      </c>
      <c r="DX491">
        <v>29.460405698097833</v>
      </c>
      <c r="DY491">
        <v>31.644079198073555</v>
      </c>
      <c r="EA491">
        <f t="shared" si="405"/>
        <v>0</v>
      </c>
      <c r="EB491">
        <f t="shared" si="406"/>
        <v>1</v>
      </c>
      <c r="EC491">
        <f t="shared" si="407"/>
        <v>2.1836734999757219</v>
      </c>
      <c r="EF491">
        <v>484</v>
      </c>
      <c r="EG491">
        <v>16.641725077597034</v>
      </c>
      <c r="EH491">
        <v>14.061325232430557</v>
      </c>
      <c r="EJ491">
        <f t="shared" si="408"/>
        <v>1</v>
      </c>
      <c r="EK491">
        <f t="shared" si="409"/>
        <v>0</v>
      </c>
      <c r="EL491">
        <f t="shared" si="410"/>
        <v>2.5803998451664771</v>
      </c>
      <c r="EO491">
        <v>484</v>
      </c>
      <c r="EP491">
        <v>18.415452859405065</v>
      </c>
      <c r="EQ491">
        <v>18.400482187056646</v>
      </c>
      <c r="ES491">
        <f t="shared" si="411"/>
        <v>1</v>
      </c>
      <c r="ET491">
        <f t="shared" si="412"/>
        <v>0</v>
      </c>
      <c r="EU491">
        <f t="shared" si="413"/>
        <v>1.4970672348418645E-2</v>
      </c>
    </row>
    <row r="492" spans="1:151" x14ac:dyDescent="0.25">
      <c r="A492">
        <v>485</v>
      </c>
      <c r="B492">
        <v>9.5907094993724264</v>
      </c>
      <c r="C492">
        <v>37.619146718123339</v>
      </c>
      <c r="E492">
        <f t="shared" ref="E492:E555" si="414">IF(B492&gt;C492,1,0)</f>
        <v>0</v>
      </c>
      <c r="F492">
        <f t="shared" si="365"/>
        <v>1</v>
      </c>
      <c r="G492">
        <f t="shared" ref="G492:G555" si="415">IF(B492&gt;C492,B492-C492,C492-B492)</f>
        <v>28.028437218750913</v>
      </c>
      <c r="J492">
        <v>485</v>
      </c>
      <c r="K492">
        <v>28.363967188789573</v>
      </c>
      <c r="L492">
        <v>22.384403434797843</v>
      </c>
      <c r="N492">
        <f t="shared" si="366"/>
        <v>1</v>
      </c>
      <c r="O492">
        <f t="shared" si="367"/>
        <v>0</v>
      </c>
      <c r="P492">
        <f t="shared" si="368"/>
        <v>5.9795637539917301</v>
      </c>
      <c r="S492">
        <v>485</v>
      </c>
      <c r="T492">
        <v>19.080302626095001</v>
      </c>
      <c r="U492">
        <v>31.809918176396963</v>
      </c>
      <c r="W492">
        <f t="shared" si="369"/>
        <v>0</v>
      </c>
      <c r="X492">
        <f t="shared" si="370"/>
        <v>1</v>
      </c>
      <c r="Y492">
        <f t="shared" si="371"/>
        <v>12.729615550301961</v>
      </c>
      <c r="AB492">
        <v>485</v>
      </c>
      <c r="AC492">
        <v>26.662399858897047</v>
      </c>
      <c r="AD492">
        <v>17.20800946903762</v>
      </c>
      <c r="AF492">
        <f t="shared" si="372"/>
        <v>1</v>
      </c>
      <c r="AG492">
        <f t="shared" si="373"/>
        <v>0</v>
      </c>
      <c r="AH492">
        <f t="shared" si="374"/>
        <v>9.4543903898594266</v>
      </c>
      <c r="AK492">
        <v>485</v>
      </c>
      <c r="AL492">
        <v>13.899321743139438</v>
      </c>
      <c r="AM492">
        <v>31.884041789363206</v>
      </c>
      <c r="AO492">
        <f t="shared" si="375"/>
        <v>0</v>
      </c>
      <c r="AP492">
        <f t="shared" si="376"/>
        <v>1</v>
      </c>
      <c r="AQ492">
        <f t="shared" si="377"/>
        <v>17.984720046223767</v>
      </c>
      <c r="AT492">
        <v>485</v>
      </c>
      <c r="AU492">
        <v>21.473802608449297</v>
      </c>
      <c r="AV492">
        <v>11.954639872802606</v>
      </c>
      <c r="AX492">
        <f t="shared" si="378"/>
        <v>1</v>
      </c>
      <c r="AY492">
        <f t="shared" si="379"/>
        <v>0</v>
      </c>
      <c r="AZ492">
        <f t="shared" si="380"/>
        <v>9.5191627356466917</v>
      </c>
      <c r="BC492">
        <v>485</v>
      </c>
      <c r="BD492" t="e">
        <v>#N/A</v>
      </c>
      <c r="BE492" t="e">
        <v>#N/A</v>
      </c>
      <c r="BG492" t="e">
        <f t="shared" si="381"/>
        <v>#N/A</v>
      </c>
      <c r="BH492" t="e">
        <f t="shared" si="382"/>
        <v>#N/A</v>
      </c>
      <c r="BI492" t="e">
        <f t="shared" si="383"/>
        <v>#N/A</v>
      </c>
      <c r="BL492">
        <v>485</v>
      </c>
      <c r="BM492">
        <v>34.167805906186963</v>
      </c>
      <c r="BN492">
        <v>14.005399837405777</v>
      </c>
      <c r="BP492">
        <f t="shared" si="384"/>
        <v>1</v>
      </c>
      <c r="BQ492">
        <f t="shared" si="385"/>
        <v>0</v>
      </c>
      <c r="BR492">
        <f t="shared" si="386"/>
        <v>20.162406068781188</v>
      </c>
      <c r="BU492">
        <v>485</v>
      </c>
      <c r="BV492">
        <v>16.491790453644469</v>
      </c>
      <c r="BW492">
        <v>3.9468426558292826</v>
      </c>
      <c r="BY492">
        <f t="shared" si="387"/>
        <v>1</v>
      </c>
      <c r="BZ492">
        <f t="shared" si="388"/>
        <v>0</v>
      </c>
      <c r="CA492">
        <f t="shared" si="389"/>
        <v>12.544947797815187</v>
      </c>
      <c r="CD492">
        <v>485</v>
      </c>
      <c r="CE492">
        <v>30.624344301549975</v>
      </c>
      <c r="CF492">
        <v>20.881675665974186</v>
      </c>
      <c r="CH492">
        <f t="shared" si="390"/>
        <v>1</v>
      </c>
      <c r="CI492">
        <f t="shared" si="391"/>
        <v>0</v>
      </c>
      <c r="CJ492">
        <f t="shared" si="392"/>
        <v>9.7426686355757894</v>
      </c>
      <c r="CM492">
        <v>485</v>
      </c>
      <c r="CN492">
        <v>17.969757539990646</v>
      </c>
      <c r="CO492">
        <v>-1.5582803400209322</v>
      </c>
      <c r="CQ492">
        <f t="shared" si="393"/>
        <v>1</v>
      </c>
      <c r="CR492">
        <f t="shared" si="394"/>
        <v>0</v>
      </c>
      <c r="CS492">
        <f t="shared" si="395"/>
        <v>19.528037880011578</v>
      </c>
      <c r="CV492">
        <v>485</v>
      </c>
      <c r="CW492">
        <v>22.303768169556029</v>
      </c>
      <c r="CX492">
        <v>21.96841665202512</v>
      </c>
      <c r="CZ492">
        <f t="shared" si="396"/>
        <v>1</v>
      </c>
      <c r="DA492">
        <f t="shared" si="397"/>
        <v>0</v>
      </c>
      <c r="DB492">
        <f t="shared" si="398"/>
        <v>0.33535151753090986</v>
      </c>
      <c r="DE492">
        <v>485</v>
      </c>
      <c r="DF492">
        <v>21.43418762239483</v>
      </c>
      <c r="DG492">
        <v>12.990865282646794</v>
      </c>
      <c r="DI492">
        <f t="shared" si="399"/>
        <v>1</v>
      </c>
      <c r="DJ492">
        <f t="shared" si="400"/>
        <v>0</v>
      </c>
      <c r="DK492">
        <f t="shared" si="401"/>
        <v>8.4433223397480361</v>
      </c>
      <c r="DN492">
        <v>485</v>
      </c>
      <c r="DO492">
        <v>24.798417433007433</v>
      </c>
      <c r="DP492">
        <v>11.141692050441431</v>
      </c>
      <c r="DR492">
        <f t="shared" si="402"/>
        <v>1</v>
      </c>
      <c r="DS492">
        <f t="shared" si="403"/>
        <v>0</v>
      </c>
      <c r="DT492">
        <f t="shared" si="404"/>
        <v>13.656725382566002</v>
      </c>
      <c r="DW492">
        <v>485</v>
      </c>
      <c r="DX492">
        <v>9.9426397908650159</v>
      </c>
      <c r="DY492">
        <v>18.791398855397464</v>
      </c>
      <c r="EA492">
        <f t="shared" si="405"/>
        <v>0</v>
      </c>
      <c r="EB492">
        <f t="shared" si="406"/>
        <v>1</v>
      </c>
      <c r="EC492">
        <f t="shared" si="407"/>
        <v>8.8487590645324481</v>
      </c>
      <c r="EF492">
        <v>485</v>
      </c>
      <c r="EG492">
        <v>17.251585470731246</v>
      </c>
      <c r="EH492">
        <v>10.385161854625427</v>
      </c>
      <c r="EJ492">
        <f t="shared" si="408"/>
        <v>1</v>
      </c>
      <c r="EK492">
        <f t="shared" si="409"/>
        <v>0</v>
      </c>
      <c r="EL492">
        <f t="shared" si="410"/>
        <v>6.8664236161058199</v>
      </c>
      <c r="EO492">
        <v>485</v>
      </c>
      <c r="EP492">
        <v>23.229371482539264</v>
      </c>
      <c r="EQ492">
        <v>14.180543862434028</v>
      </c>
      <c r="ES492">
        <f t="shared" si="411"/>
        <v>1</v>
      </c>
      <c r="ET492">
        <f t="shared" si="412"/>
        <v>0</v>
      </c>
      <c r="EU492">
        <f t="shared" si="413"/>
        <v>9.0488276201052358</v>
      </c>
    </row>
    <row r="493" spans="1:151" x14ac:dyDescent="0.25">
      <c r="A493">
        <v>486</v>
      </c>
      <c r="B493">
        <v>7.9499445091178815</v>
      </c>
      <c r="C493">
        <v>-2.5219940624357697</v>
      </c>
      <c r="E493">
        <f t="shared" si="414"/>
        <v>1</v>
      </c>
      <c r="F493">
        <f t="shared" si="365"/>
        <v>0</v>
      </c>
      <c r="G493">
        <f t="shared" si="415"/>
        <v>10.47193857155365</v>
      </c>
      <c r="J493">
        <v>486</v>
      </c>
      <c r="K493">
        <v>15.744865992761259</v>
      </c>
      <c r="L493">
        <v>26.072062788112689</v>
      </c>
      <c r="N493">
        <f t="shared" si="366"/>
        <v>0</v>
      </c>
      <c r="O493">
        <f t="shared" si="367"/>
        <v>1</v>
      </c>
      <c r="P493">
        <f t="shared" si="368"/>
        <v>10.32719679535143</v>
      </c>
      <c r="S493">
        <v>486</v>
      </c>
      <c r="T493">
        <v>18.418613553433381</v>
      </c>
      <c r="U493">
        <v>13.865698055750173</v>
      </c>
      <c r="W493">
        <f t="shared" si="369"/>
        <v>1</v>
      </c>
      <c r="X493">
        <f t="shared" si="370"/>
        <v>0</v>
      </c>
      <c r="Y493">
        <f t="shared" si="371"/>
        <v>4.5529154976832089</v>
      </c>
      <c r="AB493">
        <v>486</v>
      </c>
      <c r="AC493">
        <v>22.662483454483294</v>
      </c>
      <c r="AD493">
        <v>16.793083427839555</v>
      </c>
      <c r="AF493">
        <f t="shared" si="372"/>
        <v>1</v>
      </c>
      <c r="AG493">
        <f t="shared" si="373"/>
        <v>0</v>
      </c>
      <c r="AH493">
        <f t="shared" si="374"/>
        <v>5.8694000266437385</v>
      </c>
      <c r="AK493">
        <v>486</v>
      </c>
      <c r="AL493">
        <v>20.051877795275558</v>
      </c>
      <c r="AM493">
        <v>13.636190404358146</v>
      </c>
      <c r="AO493">
        <f t="shared" si="375"/>
        <v>1</v>
      </c>
      <c r="AP493">
        <f t="shared" si="376"/>
        <v>0</v>
      </c>
      <c r="AQ493">
        <f t="shared" si="377"/>
        <v>6.4156873909174124</v>
      </c>
      <c r="AT493">
        <v>486</v>
      </c>
      <c r="AU493">
        <v>15.64063619421772</v>
      </c>
      <c r="AV493">
        <v>23.089438489731641</v>
      </c>
      <c r="AX493">
        <f t="shared" si="378"/>
        <v>0</v>
      </c>
      <c r="AY493">
        <f t="shared" si="379"/>
        <v>1</v>
      </c>
      <c r="AZ493">
        <f t="shared" si="380"/>
        <v>7.4488022955139215</v>
      </c>
      <c r="BC493">
        <v>486</v>
      </c>
      <c r="BD493" t="e">
        <v>#N/A</v>
      </c>
      <c r="BE493" t="e">
        <v>#N/A</v>
      </c>
      <c r="BG493" t="e">
        <f t="shared" si="381"/>
        <v>#N/A</v>
      </c>
      <c r="BH493" t="e">
        <f t="shared" si="382"/>
        <v>#N/A</v>
      </c>
      <c r="BI493" t="e">
        <f t="shared" si="383"/>
        <v>#N/A</v>
      </c>
      <c r="BL493">
        <v>486</v>
      </c>
      <c r="BM493">
        <v>29.581482601682122</v>
      </c>
      <c r="BN493">
        <v>13.15503103048275</v>
      </c>
      <c r="BP493">
        <f t="shared" si="384"/>
        <v>1</v>
      </c>
      <c r="BQ493">
        <f t="shared" si="385"/>
        <v>0</v>
      </c>
      <c r="BR493">
        <f t="shared" si="386"/>
        <v>16.426451571199372</v>
      </c>
      <c r="BU493">
        <v>486</v>
      </c>
      <c r="BV493">
        <v>36.054803253531496</v>
      </c>
      <c r="BW493">
        <v>24.009309223876379</v>
      </c>
      <c r="BY493">
        <f t="shared" si="387"/>
        <v>1</v>
      </c>
      <c r="BZ493">
        <f t="shared" si="388"/>
        <v>0</v>
      </c>
      <c r="CA493">
        <f t="shared" si="389"/>
        <v>12.045494029655117</v>
      </c>
      <c r="CD493">
        <v>486</v>
      </c>
      <c r="CE493">
        <v>20.637071341368095</v>
      </c>
      <c r="CF493">
        <v>20.776219006061133</v>
      </c>
      <c r="CH493">
        <f t="shared" si="390"/>
        <v>0</v>
      </c>
      <c r="CI493">
        <f t="shared" si="391"/>
        <v>1</v>
      </c>
      <c r="CJ493">
        <f t="shared" si="392"/>
        <v>0.13914766469303785</v>
      </c>
      <c r="CM493">
        <v>486</v>
      </c>
      <c r="CN493">
        <v>19.881969078406875</v>
      </c>
      <c r="CO493">
        <v>31.191898714562207</v>
      </c>
      <c r="CQ493">
        <f t="shared" si="393"/>
        <v>0</v>
      </c>
      <c r="CR493">
        <f t="shared" si="394"/>
        <v>1</v>
      </c>
      <c r="CS493">
        <f t="shared" si="395"/>
        <v>11.309929636155331</v>
      </c>
      <c r="CV493">
        <v>486</v>
      </c>
      <c r="CW493">
        <v>17.340986405455894</v>
      </c>
      <c r="CX493">
        <v>21.914754708869499</v>
      </c>
      <c r="CZ493">
        <f t="shared" si="396"/>
        <v>0</v>
      </c>
      <c r="DA493">
        <f t="shared" si="397"/>
        <v>1</v>
      </c>
      <c r="DB493">
        <f t="shared" si="398"/>
        <v>4.5737683034136047</v>
      </c>
      <c r="DE493">
        <v>486</v>
      </c>
      <c r="DF493">
        <v>18.841535656912352</v>
      </c>
      <c r="DG493">
        <v>32.165554358668217</v>
      </c>
      <c r="DI493">
        <f t="shared" si="399"/>
        <v>0</v>
      </c>
      <c r="DJ493">
        <f t="shared" si="400"/>
        <v>1</v>
      </c>
      <c r="DK493">
        <f t="shared" si="401"/>
        <v>13.324018701755865</v>
      </c>
      <c r="DN493">
        <v>486</v>
      </c>
      <c r="DO493">
        <v>22.398141736066584</v>
      </c>
      <c r="DP493">
        <v>14.357418459521128</v>
      </c>
      <c r="DR493">
        <f t="shared" si="402"/>
        <v>1</v>
      </c>
      <c r="DS493">
        <f t="shared" si="403"/>
        <v>0</v>
      </c>
      <c r="DT493">
        <f t="shared" si="404"/>
        <v>8.0407232765454566</v>
      </c>
      <c r="DW493">
        <v>486</v>
      </c>
      <c r="DX493">
        <v>23.860536097989737</v>
      </c>
      <c r="DY493">
        <v>16.46070760401286</v>
      </c>
      <c r="EA493">
        <f t="shared" si="405"/>
        <v>1</v>
      </c>
      <c r="EB493">
        <f t="shared" si="406"/>
        <v>0</v>
      </c>
      <c r="EC493">
        <f t="shared" si="407"/>
        <v>7.3998284939768766</v>
      </c>
      <c r="EF493">
        <v>486</v>
      </c>
      <c r="EG493">
        <v>16.892992399435663</v>
      </c>
      <c r="EH493">
        <v>14.848823027137023</v>
      </c>
      <c r="EJ493">
        <f t="shared" si="408"/>
        <v>1</v>
      </c>
      <c r="EK493">
        <f t="shared" si="409"/>
        <v>0</v>
      </c>
      <c r="EL493">
        <f t="shared" si="410"/>
        <v>2.04416937229864</v>
      </c>
      <c r="EO493">
        <v>486</v>
      </c>
      <c r="EP493">
        <v>20.246798395917843</v>
      </c>
      <c r="EQ493">
        <v>34.769904644965564</v>
      </c>
      <c r="ES493">
        <f t="shared" si="411"/>
        <v>0</v>
      </c>
      <c r="ET493">
        <f t="shared" si="412"/>
        <v>1</v>
      </c>
      <c r="EU493">
        <f t="shared" si="413"/>
        <v>14.523106249047721</v>
      </c>
    </row>
    <row r="494" spans="1:151" x14ac:dyDescent="0.25">
      <c r="A494">
        <v>487</v>
      </c>
      <c r="B494">
        <v>10.805086485140654</v>
      </c>
      <c r="C494">
        <v>8.1621041883259764</v>
      </c>
      <c r="E494">
        <f t="shared" si="414"/>
        <v>1</v>
      </c>
      <c r="F494">
        <f t="shared" si="365"/>
        <v>0</v>
      </c>
      <c r="G494">
        <f t="shared" si="415"/>
        <v>2.6429822968146777</v>
      </c>
      <c r="J494">
        <v>487</v>
      </c>
      <c r="K494">
        <v>13.041727376807051</v>
      </c>
      <c r="L494">
        <v>22.333782469977077</v>
      </c>
      <c r="N494">
        <f t="shared" si="366"/>
        <v>0</v>
      </c>
      <c r="O494">
        <f t="shared" si="367"/>
        <v>1</v>
      </c>
      <c r="P494">
        <f t="shared" si="368"/>
        <v>9.2920550931700259</v>
      </c>
      <c r="S494">
        <v>487</v>
      </c>
      <c r="T494">
        <v>19.181365157722912</v>
      </c>
      <c r="U494">
        <v>35.270886545044846</v>
      </c>
      <c r="W494">
        <f t="shared" si="369"/>
        <v>0</v>
      </c>
      <c r="X494">
        <f t="shared" si="370"/>
        <v>1</v>
      </c>
      <c r="Y494">
        <f t="shared" si="371"/>
        <v>16.089521387321934</v>
      </c>
      <c r="AB494">
        <v>487</v>
      </c>
      <c r="AC494">
        <v>13.229477213705231</v>
      </c>
      <c r="AD494">
        <v>17.245697045535533</v>
      </c>
      <c r="AF494">
        <f t="shared" si="372"/>
        <v>0</v>
      </c>
      <c r="AG494">
        <f t="shared" si="373"/>
        <v>1</v>
      </c>
      <c r="AH494">
        <f t="shared" si="374"/>
        <v>4.016219831830302</v>
      </c>
      <c r="AK494">
        <v>487</v>
      </c>
      <c r="AL494">
        <v>13.477655725867445</v>
      </c>
      <c r="AM494">
        <v>18.111404022256089</v>
      </c>
      <c r="AO494">
        <f t="shared" si="375"/>
        <v>0</v>
      </c>
      <c r="AP494">
        <f t="shared" si="376"/>
        <v>1</v>
      </c>
      <c r="AQ494">
        <f t="shared" si="377"/>
        <v>4.6337482963886441</v>
      </c>
      <c r="AT494">
        <v>487</v>
      </c>
      <c r="AU494">
        <v>11.319951405022795</v>
      </c>
      <c r="AV494">
        <v>14.202223589050821</v>
      </c>
      <c r="AX494">
        <f t="shared" si="378"/>
        <v>0</v>
      </c>
      <c r="AY494">
        <f t="shared" si="379"/>
        <v>1</v>
      </c>
      <c r="AZ494">
        <f t="shared" si="380"/>
        <v>2.8822721840280252</v>
      </c>
      <c r="BC494">
        <v>487</v>
      </c>
      <c r="BD494" t="e">
        <v>#N/A</v>
      </c>
      <c r="BE494" t="e">
        <v>#N/A</v>
      </c>
      <c r="BG494" t="e">
        <f t="shared" si="381"/>
        <v>#N/A</v>
      </c>
      <c r="BH494" t="e">
        <f t="shared" si="382"/>
        <v>#N/A</v>
      </c>
      <c r="BI494" t="e">
        <f t="shared" si="383"/>
        <v>#N/A</v>
      </c>
      <c r="BL494">
        <v>487</v>
      </c>
      <c r="BM494">
        <v>36.283894491542014</v>
      </c>
      <c r="BN494">
        <v>11.588946447114369</v>
      </c>
      <c r="BP494">
        <f t="shared" si="384"/>
        <v>1</v>
      </c>
      <c r="BQ494">
        <f t="shared" si="385"/>
        <v>0</v>
      </c>
      <c r="BR494">
        <f t="shared" si="386"/>
        <v>24.694948044427647</v>
      </c>
      <c r="BU494">
        <v>487</v>
      </c>
      <c r="BV494">
        <v>19.790244481042411</v>
      </c>
      <c r="BW494">
        <v>20.317632689456616</v>
      </c>
      <c r="BY494">
        <f t="shared" si="387"/>
        <v>0</v>
      </c>
      <c r="BZ494">
        <f t="shared" si="388"/>
        <v>1</v>
      </c>
      <c r="CA494">
        <f t="shared" si="389"/>
        <v>0.5273882084142052</v>
      </c>
      <c r="CD494">
        <v>487</v>
      </c>
      <c r="CE494">
        <v>25.288504577478935</v>
      </c>
      <c r="CF494">
        <v>17.895909046002629</v>
      </c>
      <c r="CH494">
        <f t="shared" si="390"/>
        <v>1</v>
      </c>
      <c r="CI494">
        <f t="shared" si="391"/>
        <v>0</v>
      </c>
      <c r="CJ494">
        <f t="shared" si="392"/>
        <v>7.3925955314763065</v>
      </c>
      <c r="CM494">
        <v>487</v>
      </c>
      <c r="CN494">
        <v>17.406277459882126</v>
      </c>
      <c r="CO494">
        <v>34.40486570995909</v>
      </c>
      <c r="CQ494">
        <f t="shared" si="393"/>
        <v>0</v>
      </c>
      <c r="CR494">
        <f t="shared" si="394"/>
        <v>1</v>
      </c>
      <c r="CS494">
        <f t="shared" si="395"/>
        <v>16.998588250076963</v>
      </c>
      <c r="CV494">
        <v>487</v>
      </c>
      <c r="CW494">
        <v>24.500052521053497</v>
      </c>
      <c r="CX494">
        <v>23.14057848487364</v>
      </c>
      <c r="CZ494">
        <f t="shared" si="396"/>
        <v>1</v>
      </c>
      <c r="DA494">
        <f t="shared" si="397"/>
        <v>0</v>
      </c>
      <c r="DB494">
        <f t="shared" si="398"/>
        <v>1.3594740361798578</v>
      </c>
      <c r="DE494">
        <v>487</v>
      </c>
      <c r="DF494">
        <v>21.545355553731817</v>
      </c>
      <c r="DG494">
        <v>21.538557866966254</v>
      </c>
      <c r="DI494">
        <f t="shared" si="399"/>
        <v>1</v>
      </c>
      <c r="DJ494">
        <f t="shared" si="400"/>
        <v>0</v>
      </c>
      <c r="DK494">
        <f t="shared" si="401"/>
        <v>6.7976867655623607E-3</v>
      </c>
      <c r="DN494">
        <v>487</v>
      </c>
      <c r="DO494">
        <v>24.636694496625967</v>
      </c>
      <c r="DP494">
        <v>18.140976956128195</v>
      </c>
      <c r="DR494">
        <f t="shared" si="402"/>
        <v>1</v>
      </c>
      <c r="DS494">
        <f t="shared" si="403"/>
        <v>0</v>
      </c>
      <c r="DT494">
        <f t="shared" si="404"/>
        <v>6.4957175404977718</v>
      </c>
      <c r="DW494">
        <v>487</v>
      </c>
      <c r="DX494">
        <v>14.939852159671943</v>
      </c>
      <c r="DY494">
        <v>13.620803208824263</v>
      </c>
      <c r="EA494">
        <f t="shared" si="405"/>
        <v>1</v>
      </c>
      <c r="EB494">
        <f t="shared" si="406"/>
        <v>0</v>
      </c>
      <c r="EC494">
        <f t="shared" si="407"/>
        <v>1.3190489508476801</v>
      </c>
      <c r="EF494">
        <v>487</v>
      </c>
      <c r="EG494">
        <v>20.076999157189029</v>
      </c>
      <c r="EH494">
        <v>15.106965782447807</v>
      </c>
      <c r="EJ494">
        <f t="shared" si="408"/>
        <v>1</v>
      </c>
      <c r="EK494">
        <f t="shared" si="409"/>
        <v>0</v>
      </c>
      <c r="EL494">
        <f t="shared" si="410"/>
        <v>4.970033374741222</v>
      </c>
      <c r="EO494">
        <v>487</v>
      </c>
      <c r="EP494">
        <v>14.702511192851391</v>
      </c>
      <c r="EQ494">
        <v>15.551175195246168</v>
      </c>
      <c r="ES494">
        <f t="shared" si="411"/>
        <v>0</v>
      </c>
      <c r="ET494">
        <f t="shared" si="412"/>
        <v>1</v>
      </c>
      <c r="EU494">
        <f t="shared" si="413"/>
        <v>0.84866400239477713</v>
      </c>
    </row>
    <row r="495" spans="1:151" x14ac:dyDescent="0.25">
      <c r="A495">
        <v>488</v>
      </c>
      <c r="B495">
        <v>6.7170995352601111</v>
      </c>
      <c r="C495">
        <v>30.317186539644403</v>
      </c>
      <c r="E495">
        <f t="shared" si="414"/>
        <v>0</v>
      </c>
      <c r="F495">
        <f t="shared" si="365"/>
        <v>1</v>
      </c>
      <c r="G495">
        <f t="shared" si="415"/>
        <v>23.600087004384292</v>
      </c>
      <c r="J495">
        <v>488</v>
      </c>
      <c r="K495">
        <v>21.920440951846281</v>
      </c>
      <c r="L495">
        <v>35.120769098085198</v>
      </c>
      <c r="N495">
        <f t="shared" si="366"/>
        <v>0</v>
      </c>
      <c r="O495">
        <f t="shared" si="367"/>
        <v>1</v>
      </c>
      <c r="P495">
        <f t="shared" si="368"/>
        <v>13.200328146238917</v>
      </c>
      <c r="S495">
        <v>488</v>
      </c>
      <c r="T495">
        <v>18.78276726874287</v>
      </c>
      <c r="U495">
        <v>32.672548791048321</v>
      </c>
      <c r="W495">
        <f t="shared" si="369"/>
        <v>0</v>
      </c>
      <c r="X495">
        <f t="shared" si="370"/>
        <v>1</v>
      </c>
      <c r="Y495">
        <f t="shared" si="371"/>
        <v>13.889781522305451</v>
      </c>
      <c r="AB495">
        <v>488</v>
      </c>
      <c r="AC495">
        <v>25.979985334200954</v>
      </c>
      <c r="AD495">
        <v>17.514665880212494</v>
      </c>
      <c r="AF495">
        <f t="shared" si="372"/>
        <v>1</v>
      </c>
      <c r="AG495">
        <f t="shared" si="373"/>
        <v>0</v>
      </c>
      <c r="AH495">
        <f t="shared" si="374"/>
        <v>8.4653194539884602</v>
      </c>
      <c r="AK495">
        <v>488</v>
      </c>
      <c r="AL495">
        <v>28.567444373636221</v>
      </c>
      <c r="AM495">
        <v>30.772621491908591</v>
      </c>
      <c r="AO495">
        <f t="shared" si="375"/>
        <v>0</v>
      </c>
      <c r="AP495">
        <f t="shared" si="376"/>
        <v>1</v>
      </c>
      <c r="AQ495">
        <f t="shared" si="377"/>
        <v>2.2051771182723705</v>
      </c>
      <c r="AT495">
        <v>488</v>
      </c>
      <c r="AU495">
        <v>22.261918955006863</v>
      </c>
      <c r="AV495">
        <v>19.563296358449008</v>
      </c>
      <c r="AX495">
        <f t="shared" si="378"/>
        <v>1</v>
      </c>
      <c r="AY495">
        <f t="shared" si="379"/>
        <v>0</v>
      </c>
      <c r="AZ495">
        <f t="shared" si="380"/>
        <v>2.6986225965578541</v>
      </c>
      <c r="BC495">
        <v>488</v>
      </c>
      <c r="BD495" t="e">
        <v>#N/A</v>
      </c>
      <c r="BE495" t="e">
        <v>#N/A</v>
      </c>
      <c r="BG495" t="e">
        <f t="shared" si="381"/>
        <v>#N/A</v>
      </c>
      <c r="BH495" t="e">
        <f t="shared" si="382"/>
        <v>#N/A</v>
      </c>
      <c r="BI495" t="e">
        <f t="shared" si="383"/>
        <v>#N/A</v>
      </c>
      <c r="BL495">
        <v>488</v>
      </c>
      <c r="BM495">
        <v>23.832836374254619</v>
      </c>
      <c r="BN495">
        <v>13.556292641800129</v>
      </c>
      <c r="BP495">
        <f t="shared" si="384"/>
        <v>1</v>
      </c>
      <c r="BQ495">
        <f t="shared" si="385"/>
        <v>0</v>
      </c>
      <c r="BR495">
        <f t="shared" si="386"/>
        <v>10.27654373245449</v>
      </c>
      <c r="BU495">
        <v>488</v>
      </c>
      <c r="BV495">
        <v>31.132848567814708</v>
      </c>
      <c r="BW495">
        <v>29.14601018587193</v>
      </c>
      <c r="BY495">
        <f t="shared" si="387"/>
        <v>1</v>
      </c>
      <c r="BZ495">
        <f t="shared" si="388"/>
        <v>0</v>
      </c>
      <c r="CA495">
        <f t="shared" si="389"/>
        <v>1.9868383819427784</v>
      </c>
      <c r="CD495">
        <v>488</v>
      </c>
      <c r="CE495">
        <v>30.471263696507719</v>
      </c>
      <c r="CF495">
        <v>24.534132096960121</v>
      </c>
      <c r="CH495">
        <f t="shared" si="390"/>
        <v>1</v>
      </c>
      <c r="CI495">
        <f t="shared" si="391"/>
        <v>0</v>
      </c>
      <c r="CJ495">
        <f t="shared" si="392"/>
        <v>5.9371315995475982</v>
      </c>
      <c r="CM495">
        <v>488</v>
      </c>
      <c r="CN495">
        <v>22.707748581859917</v>
      </c>
      <c r="CO495">
        <v>18.000564629365549</v>
      </c>
      <c r="CQ495">
        <f t="shared" si="393"/>
        <v>1</v>
      </c>
      <c r="CR495">
        <f t="shared" si="394"/>
        <v>0</v>
      </c>
      <c r="CS495">
        <f t="shared" si="395"/>
        <v>4.7071839524943684</v>
      </c>
      <c r="CV495">
        <v>488</v>
      </c>
      <c r="CW495">
        <v>21.162048791700524</v>
      </c>
      <c r="CX495">
        <v>19.363728458680541</v>
      </c>
      <c r="CZ495">
        <f t="shared" si="396"/>
        <v>1</v>
      </c>
      <c r="DA495">
        <f t="shared" si="397"/>
        <v>0</v>
      </c>
      <c r="DB495">
        <f t="shared" si="398"/>
        <v>1.7983203330199835</v>
      </c>
      <c r="DE495">
        <v>488</v>
      </c>
      <c r="DF495">
        <v>15.557802588169956</v>
      </c>
      <c r="DG495">
        <v>29.418840372130603</v>
      </c>
      <c r="DI495">
        <f t="shared" si="399"/>
        <v>0</v>
      </c>
      <c r="DJ495">
        <f t="shared" si="400"/>
        <v>1</v>
      </c>
      <c r="DK495">
        <f t="shared" si="401"/>
        <v>13.861037783960647</v>
      </c>
      <c r="DN495">
        <v>488</v>
      </c>
      <c r="DO495">
        <v>20.482824069582492</v>
      </c>
      <c r="DP495">
        <v>31.635354404024451</v>
      </c>
      <c r="DR495">
        <f t="shared" si="402"/>
        <v>0</v>
      </c>
      <c r="DS495">
        <f t="shared" si="403"/>
        <v>1</v>
      </c>
      <c r="DT495">
        <f t="shared" si="404"/>
        <v>11.152530334441959</v>
      </c>
      <c r="DW495">
        <v>488</v>
      </c>
      <c r="DX495">
        <v>7.1669737419902404</v>
      </c>
      <c r="DY495">
        <v>22.581543648957648</v>
      </c>
      <c r="EA495">
        <f t="shared" si="405"/>
        <v>0</v>
      </c>
      <c r="EB495">
        <f t="shared" si="406"/>
        <v>1</v>
      </c>
      <c r="EC495">
        <f t="shared" si="407"/>
        <v>15.414569906967408</v>
      </c>
      <c r="EF495">
        <v>488</v>
      </c>
      <c r="EG495">
        <v>15.879900869899274</v>
      </c>
      <c r="EH495">
        <v>15.813413099461226</v>
      </c>
      <c r="EJ495">
        <f t="shared" si="408"/>
        <v>1</v>
      </c>
      <c r="EK495">
        <f t="shared" si="409"/>
        <v>0</v>
      </c>
      <c r="EL495">
        <f t="shared" si="410"/>
        <v>6.6487770438047988E-2</v>
      </c>
      <c r="EO495">
        <v>488</v>
      </c>
      <c r="EP495">
        <v>24.641790576267589</v>
      </c>
      <c r="EQ495">
        <v>59.395359408485149</v>
      </c>
      <c r="ES495">
        <f t="shared" si="411"/>
        <v>0</v>
      </c>
      <c r="ET495">
        <f t="shared" si="412"/>
        <v>1</v>
      </c>
      <c r="EU495">
        <f t="shared" si="413"/>
        <v>34.75356883221756</v>
      </c>
    </row>
    <row r="496" spans="1:151" x14ac:dyDescent="0.25">
      <c r="A496">
        <v>489</v>
      </c>
      <c r="B496">
        <v>11.962297678486138</v>
      </c>
      <c r="C496">
        <v>9.6148884654839364</v>
      </c>
      <c r="E496">
        <f t="shared" si="414"/>
        <v>1</v>
      </c>
      <c r="F496">
        <f t="shared" si="365"/>
        <v>0</v>
      </c>
      <c r="G496">
        <f t="shared" si="415"/>
        <v>2.3474092130022015</v>
      </c>
      <c r="J496">
        <v>489</v>
      </c>
      <c r="K496">
        <v>25.103776396009906</v>
      </c>
      <c r="L496">
        <v>20.698629753051691</v>
      </c>
      <c r="N496">
        <f t="shared" si="366"/>
        <v>1</v>
      </c>
      <c r="O496">
        <f t="shared" si="367"/>
        <v>0</v>
      </c>
      <c r="P496">
        <f t="shared" si="368"/>
        <v>4.4051466429582149</v>
      </c>
      <c r="S496">
        <v>489</v>
      </c>
      <c r="T496">
        <v>16.116853482241787</v>
      </c>
      <c r="U496">
        <v>46.567501619643565</v>
      </c>
      <c r="W496">
        <f t="shared" si="369"/>
        <v>0</v>
      </c>
      <c r="X496">
        <f t="shared" si="370"/>
        <v>1</v>
      </c>
      <c r="Y496">
        <f t="shared" si="371"/>
        <v>30.450648137401778</v>
      </c>
      <c r="AB496">
        <v>489</v>
      </c>
      <c r="AC496">
        <v>25.37450148923547</v>
      </c>
      <c r="AD496">
        <v>17.392377618882719</v>
      </c>
      <c r="AF496">
        <f t="shared" si="372"/>
        <v>1</v>
      </c>
      <c r="AG496">
        <f t="shared" si="373"/>
        <v>0</v>
      </c>
      <c r="AH496">
        <f t="shared" si="374"/>
        <v>7.9821238703527513</v>
      </c>
      <c r="AK496">
        <v>489</v>
      </c>
      <c r="AL496">
        <v>16.564864454742033</v>
      </c>
      <c r="AM496">
        <v>23.71688684070099</v>
      </c>
      <c r="AO496">
        <f t="shared" si="375"/>
        <v>0</v>
      </c>
      <c r="AP496">
        <f t="shared" si="376"/>
        <v>1</v>
      </c>
      <c r="AQ496">
        <f t="shared" si="377"/>
        <v>7.1520223859589578</v>
      </c>
      <c r="AT496">
        <v>489</v>
      </c>
      <c r="AU496">
        <v>23.343835867604511</v>
      </c>
      <c r="AV496">
        <v>23.635597493253215</v>
      </c>
      <c r="AX496">
        <f t="shared" si="378"/>
        <v>0</v>
      </c>
      <c r="AY496">
        <f t="shared" si="379"/>
        <v>1</v>
      </c>
      <c r="AZ496">
        <f t="shared" si="380"/>
        <v>0.29176162564870367</v>
      </c>
      <c r="BC496">
        <v>489</v>
      </c>
      <c r="BD496" t="e">
        <v>#N/A</v>
      </c>
      <c r="BE496" t="e">
        <v>#N/A</v>
      </c>
      <c r="BG496" t="e">
        <f t="shared" si="381"/>
        <v>#N/A</v>
      </c>
      <c r="BH496" t="e">
        <f t="shared" si="382"/>
        <v>#N/A</v>
      </c>
      <c r="BI496" t="e">
        <f t="shared" si="383"/>
        <v>#N/A</v>
      </c>
      <c r="BL496">
        <v>489</v>
      </c>
      <c r="BM496">
        <v>23.240631277842404</v>
      </c>
      <c r="BN496">
        <v>12.124344185854106</v>
      </c>
      <c r="BP496">
        <f t="shared" si="384"/>
        <v>1</v>
      </c>
      <c r="BQ496">
        <f t="shared" si="385"/>
        <v>0</v>
      </c>
      <c r="BR496">
        <f t="shared" si="386"/>
        <v>11.116287091988298</v>
      </c>
      <c r="BU496">
        <v>489</v>
      </c>
      <c r="BV496">
        <v>17.05387189126057</v>
      </c>
      <c r="BW496">
        <v>22.175262404658056</v>
      </c>
      <c r="BY496">
        <f t="shared" si="387"/>
        <v>0</v>
      </c>
      <c r="BZ496">
        <f t="shared" si="388"/>
        <v>1</v>
      </c>
      <c r="CA496">
        <f t="shared" si="389"/>
        <v>5.1213905133974862</v>
      </c>
      <c r="CD496">
        <v>489</v>
      </c>
      <c r="CE496">
        <v>23.366536692500038</v>
      </c>
      <c r="CF496">
        <v>39.188967929358036</v>
      </c>
      <c r="CH496">
        <f t="shared" si="390"/>
        <v>0</v>
      </c>
      <c r="CI496">
        <f t="shared" si="391"/>
        <v>1</v>
      </c>
      <c r="CJ496">
        <f t="shared" si="392"/>
        <v>15.822431236857998</v>
      </c>
      <c r="CM496">
        <v>489</v>
      </c>
      <c r="CN496">
        <v>22.95401266698984</v>
      </c>
      <c r="CO496">
        <v>23.265664276064264</v>
      </c>
      <c r="CQ496">
        <f t="shared" si="393"/>
        <v>0</v>
      </c>
      <c r="CR496">
        <f t="shared" si="394"/>
        <v>1</v>
      </c>
      <c r="CS496">
        <f t="shared" si="395"/>
        <v>0.31165160907442413</v>
      </c>
      <c r="CV496">
        <v>489</v>
      </c>
      <c r="CW496">
        <v>18.903804788370135</v>
      </c>
      <c r="CX496">
        <v>21.20593772014659</v>
      </c>
      <c r="CZ496">
        <f t="shared" si="396"/>
        <v>0</v>
      </c>
      <c r="DA496">
        <f t="shared" si="397"/>
        <v>1</v>
      </c>
      <c r="DB496">
        <f t="shared" si="398"/>
        <v>2.3021329317764554</v>
      </c>
      <c r="DE496">
        <v>489</v>
      </c>
      <c r="DF496">
        <v>25.172048487349311</v>
      </c>
      <c r="DG496">
        <v>29.112917635573801</v>
      </c>
      <c r="DI496">
        <f t="shared" si="399"/>
        <v>0</v>
      </c>
      <c r="DJ496">
        <f t="shared" si="400"/>
        <v>1</v>
      </c>
      <c r="DK496">
        <f t="shared" si="401"/>
        <v>3.9408691482244897</v>
      </c>
      <c r="DN496">
        <v>489</v>
      </c>
      <c r="DO496">
        <v>26.186813433253828</v>
      </c>
      <c r="DP496">
        <v>18.356350466426605</v>
      </c>
      <c r="DR496">
        <f t="shared" si="402"/>
        <v>1</v>
      </c>
      <c r="DS496">
        <f t="shared" si="403"/>
        <v>0</v>
      </c>
      <c r="DT496">
        <f t="shared" si="404"/>
        <v>7.8304629668272234</v>
      </c>
      <c r="DW496">
        <v>489</v>
      </c>
      <c r="DX496">
        <v>20.176594859142025</v>
      </c>
      <c r="DY496">
        <v>21.016364306521943</v>
      </c>
      <c r="EA496">
        <f t="shared" si="405"/>
        <v>0</v>
      </c>
      <c r="EB496">
        <f t="shared" si="406"/>
        <v>1</v>
      </c>
      <c r="EC496">
        <f t="shared" si="407"/>
        <v>0.83976944737991843</v>
      </c>
      <c r="EF496">
        <v>489</v>
      </c>
      <c r="EG496">
        <v>24.43180512527622</v>
      </c>
      <c r="EH496">
        <v>14.285605185602972</v>
      </c>
      <c r="EJ496">
        <f t="shared" si="408"/>
        <v>1</v>
      </c>
      <c r="EK496">
        <f t="shared" si="409"/>
        <v>0</v>
      </c>
      <c r="EL496">
        <f t="shared" si="410"/>
        <v>10.146199939673249</v>
      </c>
      <c r="EO496">
        <v>489</v>
      </c>
      <c r="EP496">
        <v>26.037961897662793</v>
      </c>
      <c r="EQ496">
        <v>18.983885453282682</v>
      </c>
      <c r="ES496">
        <f t="shared" si="411"/>
        <v>1</v>
      </c>
      <c r="ET496">
        <f t="shared" si="412"/>
        <v>0</v>
      </c>
      <c r="EU496">
        <f t="shared" si="413"/>
        <v>7.0540764443801116</v>
      </c>
    </row>
    <row r="497" spans="1:151" x14ac:dyDescent="0.25">
      <c r="A497">
        <v>490</v>
      </c>
      <c r="B497">
        <v>10.287757683904037</v>
      </c>
      <c r="C497">
        <v>23.901892368555636</v>
      </c>
      <c r="E497">
        <f t="shared" si="414"/>
        <v>0</v>
      </c>
      <c r="F497">
        <f t="shared" si="365"/>
        <v>1</v>
      </c>
      <c r="G497">
        <f t="shared" si="415"/>
        <v>13.614134684651599</v>
      </c>
      <c r="J497">
        <v>490</v>
      </c>
      <c r="K497">
        <v>23.320859028467268</v>
      </c>
      <c r="L497">
        <v>24.987107284654993</v>
      </c>
      <c r="N497">
        <f t="shared" si="366"/>
        <v>0</v>
      </c>
      <c r="O497">
        <f t="shared" si="367"/>
        <v>1</v>
      </c>
      <c r="P497">
        <f t="shared" si="368"/>
        <v>1.6662482561877248</v>
      </c>
      <c r="S497">
        <v>490</v>
      </c>
      <c r="T497">
        <v>20.415207366603322</v>
      </c>
      <c r="U497">
        <v>37.18035136689177</v>
      </c>
      <c r="W497">
        <f t="shared" si="369"/>
        <v>0</v>
      </c>
      <c r="X497">
        <f t="shared" si="370"/>
        <v>1</v>
      </c>
      <c r="Y497">
        <f t="shared" si="371"/>
        <v>16.765144000288448</v>
      </c>
      <c r="AB497">
        <v>490</v>
      </c>
      <c r="AC497">
        <v>25.07364281939082</v>
      </c>
      <c r="AD497">
        <v>18.039782242000555</v>
      </c>
      <c r="AF497">
        <f t="shared" si="372"/>
        <v>1</v>
      </c>
      <c r="AG497">
        <f t="shared" si="373"/>
        <v>0</v>
      </c>
      <c r="AH497">
        <f t="shared" si="374"/>
        <v>7.0338605773902643</v>
      </c>
      <c r="AK497">
        <v>490</v>
      </c>
      <c r="AL497">
        <v>24.930529382010437</v>
      </c>
      <c r="AM497">
        <v>29.032387259920959</v>
      </c>
      <c r="AO497">
        <f t="shared" si="375"/>
        <v>0</v>
      </c>
      <c r="AP497">
        <f t="shared" si="376"/>
        <v>1</v>
      </c>
      <c r="AQ497">
        <f t="shared" si="377"/>
        <v>4.1018578779105219</v>
      </c>
      <c r="AT497">
        <v>490</v>
      </c>
      <c r="AU497">
        <v>23.13690678614234</v>
      </c>
      <c r="AV497">
        <v>28.525386759896499</v>
      </c>
      <c r="AX497">
        <f t="shared" si="378"/>
        <v>0</v>
      </c>
      <c r="AY497">
        <f t="shared" si="379"/>
        <v>1</v>
      </c>
      <c r="AZ497">
        <f t="shared" si="380"/>
        <v>5.3884799737541584</v>
      </c>
      <c r="BC497">
        <v>490</v>
      </c>
      <c r="BD497" t="e">
        <v>#N/A</v>
      </c>
      <c r="BE497" t="e">
        <v>#N/A</v>
      </c>
      <c r="BG497" t="e">
        <f t="shared" si="381"/>
        <v>#N/A</v>
      </c>
      <c r="BH497" t="e">
        <f t="shared" si="382"/>
        <v>#N/A</v>
      </c>
      <c r="BI497" t="e">
        <f t="shared" si="383"/>
        <v>#N/A</v>
      </c>
      <c r="BL497">
        <v>490</v>
      </c>
      <c r="BM497">
        <v>23.038596950792197</v>
      </c>
      <c r="BN497">
        <v>8.4704527460566084</v>
      </c>
      <c r="BP497">
        <f t="shared" si="384"/>
        <v>1</v>
      </c>
      <c r="BQ497">
        <f t="shared" si="385"/>
        <v>0</v>
      </c>
      <c r="BR497">
        <f t="shared" si="386"/>
        <v>14.568144204735589</v>
      </c>
      <c r="BU497">
        <v>490</v>
      </c>
      <c r="BV497">
        <v>19.150331786760422</v>
      </c>
      <c r="BW497">
        <v>18.970307875160302</v>
      </c>
      <c r="BY497">
        <f t="shared" si="387"/>
        <v>1</v>
      </c>
      <c r="BZ497">
        <f t="shared" si="388"/>
        <v>0</v>
      </c>
      <c r="CA497">
        <f t="shared" si="389"/>
        <v>0.1800239116001201</v>
      </c>
      <c r="CD497">
        <v>490</v>
      </c>
      <c r="CE497">
        <v>19.430330936283639</v>
      </c>
      <c r="CF497">
        <v>8.5881371733096543</v>
      </c>
      <c r="CH497">
        <f t="shared" si="390"/>
        <v>1</v>
      </c>
      <c r="CI497">
        <f t="shared" si="391"/>
        <v>0</v>
      </c>
      <c r="CJ497">
        <f t="shared" si="392"/>
        <v>10.842193762973984</v>
      </c>
      <c r="CM497">
        <v>490</v>
      </c>
      <c r="CN497">
        <v>25.207251103560957</v>
      </c>
      <c r="CO497">
        <v>6.8015371798762647</v>
      </c>
      <c r="CQ497">
        <f t="shared" si="393"/>
        <v>1</v>
      </c>
      <c r="CR497">
        <f t="shared" si="394"/>
        <v>0</v>
      </c>
      <c r="CS497">
        <f t="shared" si="395"/>
        <v>18.405713923684694</v>
      </c>
      <c r="CV497">
        <v>490</v>
      </c>
      <c r="CW497">
        <v>26.448776904420615</v>
      </c>
      <c r="CX497">
        <v>19.893932417679252</v>
      </c>
      <c r="CZ497">
        <f t="shared" si="396"/>
        <v>1</v>
      </c>
      <c r="DA497">
        <f t="shared" si="397"/>
        <v>0</v>
      </c>
      <c r="DB497">
        <f t="shared" si="398"/>
        <v>6.5548444867413629</v>
      </c>
      <c r="DE497">
        <v>490</v>
      </c>
      <c r="DF497">
        <v>20.602975989245863</v>
      </c>
      <c r="DG497">
        <v>36.0293987359873</v>
      </c>
      <c r="DI497">
        <f t="shared" si="399"/>
        <v>0</v>
      </c>
      <c r="DJ497">
        <f t="shared" si="400"/>
        <v>1</v>
      </c>
      <c r="DK497">
        <f t="shared" si="401"/>
        <v>15.426422746741437</v>
      </c>
      <c r="DN497">
        <v>490</v>
      </c>
      <c r="DO497">
        <v>17.215808737610097</v>
      </c>
      <c r="DP497">
        <v>16.373046271758046</v>
      </c>
      <c r="DR497">
        <f t="shared" si="402"/>
        <v>1</v>
      </c>
      <c r="DS497">
        <f t="shared" si="403"/>
        <v>0</v>
      </c>
      <c r="DT497">
        <f t="shared" si="404"/>
        <v>0.84276246585205072</v>
      </c>
      <c r="DW497">
        <v>490</v>
      </c>
      <c r="DX497">
        <v>21.240274456728713</v>
      </c>
      <c r="DY497">
        <v>17.995251715640787</v>
      </c>
      <c r="EA497">
        <f t="shared" si="405"/>
        <v>1</v>
      </c>
      <c r="EB497">
        <f t="shared" si="406"/>
        <v>0</v>
      </c>
      <c r="EC497">
        <f t="shared" si="407"/>
        <v>3.2450227410879258</v>
      </c>
      <c r="EF497">
        <v>490</v>
      </c>
      <c r="EG497">
        <v>22.84517982754344</v>
      </c>
      <c r="EH497">
        <v>15.425466892421706</v>
      </c>
      <c r="EJ497">
        <f t="shared" si="408"/>
        <v>1</v>
      </c>
      <c r="EK497">
        <f t="shared" si="409"/>
        <v>0</v>
      </c>
      <c r="EL497">
        <f t="shared" si="410"/>
        <v>7.4197129351217335</v>
      </c>
      <c r="EO497">
        <v>490</v>
      </c>
      <c r="EP497">
        <v>23.1502889724526</v>
      </c>
      <c r="EQ497">
        <v>34.511580303810575</v>
      </c>
      <c r="ES497">
        <f t="shared" si="411"/>
        <v>0</v>
      </c>
      <c r="ET497">
        <f t="shared" si="412"/>
        <v>1</v>
      </c>
      <c r="EU497">
        <f t="shared" si="413"/>
        <v>11.361291331357975</v>
      </c>
    </row>
    <row r="498" spans="1:151" x14ac:dyDescent="0.25">
      <c r="A498">
        <v>491</v>
      </c>
      <c r="B498">
        <v>7.1425945422469415</v>
      </c>
      <c r="C498">
        <v>9.1231116899554614</v>
      </c>
      <c r="E498">
        <f t="shared" si="414"/>
        <v>0</v>
      </c>
      <c r="F498">
        <f t="shared" si="365"/>
        <v>1</v>
      </c>
      <c r="G498">
        <f t="shared" si="415"/>
        <v>1.9805171477085199</v>
      </c>
      <c r="J498">
        <v>491</v>
      </c>
      <c r="K498">
        <v>12.91675133368193</v>
      </c>
      <c r="L498">
        <v>15.967044451458039</v>
      </c>
      <c r="N498">
        <f t="shared" si="366"/>
        <v>0</v>
      </c>
      <c r="O498">
        <f t="shared" si="367"/>
        <v>1</v>
      </c>
      <c r="P498">
        <f t="shared" si="368"/>
        <v>3.0502931177761088</v>
      </c>
      <c r="S498">
        <v>491</v>
      </c>
      <c r="T498">
        <v>20.251608295121745</v>
      </c>
      <c r="U498">
        <v>25.923454520122846</v>
      </c>
      <c r="W498">
        <f t="shared" si="369"/>
        <v>0</v>
      </c>
      <c r="X498">
        <f t="shared" si="370"/>
        <v>1</v>
      </c>
      <c r="Y498">
        <f t="shared" si="371"/>
        <v>5.6718462250011008</v>
      </c>
      <c r="AB498">
        <v>491</v>
      </c>
      <c r="AC498">
        <v>30.971241771511583</v>
      </c>
      <c r="AD498">
        <v>18.065050349659113</v>
      </c>
      <c r="AF498">
        <f t="shared" si="372"/>
        <v>1</v>
      </c>
      <c r="AG498">
        <f t="shared" si="373"/>
        <v>0</v>
      </c>
      <c r="AH498">
        <f t="shared" si="374"/>
        <v>12.906191421852469</v>
      </c>
      <c r="AK498">
        <v>491</v>
      </c>
      <c r="AL498">
        <v>13.43322659819602</v>
      </c>
      <c r="AM498">
        <v>29.477638024340234</v>
      </c>
      <c r="AO498">
        <f t="shared" si="375"/>
        <v>0</v>
      </c>
      <c r="AP498">
        <f t="shared" si="376"/>
        <v>1</v>
      </c>
      <c r="AQ498">
        <f t="shared" si="377"/>
        <v>16.044411426144215</v>
      </c>
      <c r="AT498">
        <v>491</v>
      </c>
      <c r="AU498">
        <v>19.618062659397719</v>
      </c>
      <c r="AV498">
        <v>29.286682377412724</v>
      </c>
      <c r="AX498">
        <f t="shared" si="378"/>
        <v>0</v>
      </c>
      <c r="AY498">
        <f t="shared" si="379"/>
        <v>1</v>
      </c>
      <c r="AZ498">
        <f t="shared" si="380"/>
        <v>9.6686197180150053</v>
      </c>
      <c r="BC498">
        <v>491</v>
      </c>
      <c r="BD498" t="e">
        <v>#N/A</v>
      </c>
      <c r="BE498" t="e">
        <v>#N/A</v>
      </c>
      <c r="BG498" t="e">
        <f t="shared" si="381"/>
        <v>#N/A</v>
      </c>
      <c r="BH498" t="e">
        <f t="shared" si="382"/>
        <v>#N/A</v>
      </c>
      <c r="BI498" t="e">
        <f t="shared" si="383"/>
        <v>#N/A</v>
      </c>
      <c r="BL498">
        <v>491</v>
      </c>
      <c r="BM498">
        <v>23.172904897945557</v>
      </c>
      <c r="BN498">
        <v>9.7172344923181537</v>
      </c>
      <c r="BP498">
        <f t="shared" si="384"/>
        <v>1</v>
      </c>
      <c r="BQ498">
        <f t="shared" si="385"/>
        <v>0</v>
      </c>
      <c r="BR498">
        <f t="shared" si="386"/>
        <v>13.455670405627403</v>
      </c>
      <c r="BU498">
        <v>491</v>
      </c>
      <c r="BV498">
        <v>21.669918929725227</v>
      </c>
      <c r="BW498">
        <v>20.774405515898767</v>
      </c>
      <c r="BY498">
        <f t="shared" si="387"/>
        <v>1</v>
      </c>
      <c r="BZ498">
        <f t="shared" si="388"/>
        <v>0</v>
      </c>
      <c r="CA498">
        <f t="shared" si="389"/>
        <v>0.89551341382646044</v>
      </c>
      <c r="CD498">
        <v>491</v>
      </c>
      <c r="CE498">
        <v>31.11058944650015</v>
      </c>
      <c r="CF498">
        <v>33.491419346697732</v>
      </c>
      <c r="CH498">
        <f t="shared" si="390"/>
        <v>0</v>
      </c>
      <c r="CI498">
        <f t="shared" si="391"/>
        <v>1</v>
      </c>
      <c r="CJ498">
        <f t="shared" si="392"/>
        <v>2.3808299001975826</v>
      </c>
      <c r="CM498">
        <v>491</v>
      </c>
      <c r="CN498">
        <v>27.264296773408599</v>
      </c>
      <c r="CO498">
        <v>12.325203675201486</v>
      </c>
      <c r="CQ498">
        <f t="shared" si="393"/>
        <v>1</v>
      </c>
      <c r="CR498">
        <f t="shared" si="394"/>
        <v>0</v>
      </c>
      <c r="CS498">
        <f t="shared" si="395"/>
        <v>14.939093098207113</v>
      </c>
      <c r="CV498">
        <v>491</v>
      </c>
      <c r="CW498">
        <v>21.711402588932945</v>
      </c>
      <c r="CX498">
        <v>15.458587374111087</v>
      </c>
      <c r="CZ498">
        <f t="shared" si="396"/>
        <v>1</v>
      </c>
      <c r="DA498">
        <f t="shared" si="397"/>
        <v>0</v>
      </c>
      <c r="DB498">
        <f t="shared" si="398"/>
        <v>6.2528152148218581</v>
      </c>
      <c r="DE498">
        <v>491</v>
      </c>
      <c r="DF498">
        <v>20.706887299867383</v>
      </c>
      <c r="DG498">
        <v>23.940490881859869</v>
      </c>
      <c r="DI498">
        <f t="shared" si="399"/>
        <v>0</v>
      </c>
      <c r="DJ498">
        <f t="shared" si="400"/>
        <v>1</v>
      </c>
      <c r="DK498">
        <f t="shared" si="401"/>
        <v>3.2336035819924867</v>
      </c>
      <c r="DN498">
        <v>491</v>
      </c>
      <c r="DO498">
        <v>23.161129117850571</v>
      </c>
      <c r="DP498">
        <v>21.289198478048306</v>
      </c>
      <c r="DR498">
        <f t="shared" si="402"/>
        <v>1</v>
      </c>
      <c r="DS498">
        <f t="shared" si="403"/>
        <v>0</v>
      </c>
      <c r="DT498">
        <f t="shared" si="404"/>
        <v>1.8719306398022653</v>
      </c>
      <c r="DW498">
        <v>491</v>
      </c>
      <c r="DX498">
        <v>18.190091869663149</v>
      </c>
      <c r="DY498">
        <v>27.682943196976098</v>
      </c>
      <c r="EA498">
        <f t="shared" si="405"/>
        <v>0</v>
      </c>
      <c r="EB498">
        <f t="shared" si="406"/>
        <v>1</v>
      </c>
      <c r="EC498">
        <f t="shared" si="407"/>
        <v>9.4928513273129482</v>
      </c>
      <c r="EF498">
        <v>491</v>
      </c>
      <c r="EG498">
        <v>25.71857164776203</v>
      </c>
      <c r="EH498">
        <v>10.848693384966957</v>
      </c>
      <c r="EJ498">
        <f t="shared" si="408"/>
        <v>1</v>
      </c>
      <c r="EK498">
        <f t="shared" si="409"/>
        <v>0</v>
      </c>
      <c r="EL498">
        <f t="shared" si="410"/>
        <v>14.869878262795073</v>
      </c>
      <c r="EO498">
        <v>491</v>
      </c>
      <c r="EP498">
        <v>22.583939071873345</v>
      </c>
      <c r="EQ498">
        <v>24.3063790108097</v>
      </c>
      <c r="ES498">
        <f t="shared" si="411"/>
        <v>0</v>
      </c>
      <c r="ET498">
        <f t="shared" si="412"/>
        <v>1</v>
      </c>
      <c r="EU498">
        <f t="shared" si="413"/>
        <v>1.7224399389363541</v>
      </c>
    </row>
    <row r="499" spans="1:151" x14ac:dyDescent="0.25">
      <c r="A499">
        <v>492</v>
      </c>
      <c r="B499">
        <v>13.773387839260028</v>
      </c>
      <c r="C499">
        <v>46.192420221370327</v>
      </c>
      <c r="E499">
        <f t="shared" si="414"/>
        <v>0</v>
      </c>
      <c r="F499">
        <f t="shared" si="365"/>
        <v>1</v>
      </c>
      <c r="G499">
        <f t="shared" si="415"/>
        <v>32.419032382110302</v>
      </c>
      <c r="J499">
        <v>492</v>
      </c>
      <c r="K499">
        <v>8.3033457037260323</v>
      </c>
      <c r="L499">
        <v>22.044960801384935</v>
      </c>
      <c r="N499">
        <f t="shared" si="366"/>
        <v>0</v>
      </c>
      <c r="O499">
        <f t="shared" si="367"/>
        <v>1</v>
      </c>
      <c r="P499">
        <f t="shared" si="368"/>
        <v>13.741615097658903</v>
      </c>
      <c r="S499">
        <v>492</v>
      </c>
      <c r="T499">
        <v>19.523973130394069</v>
      </c>
      <c r="U499">
        <v>19.510094163270374</v>
      </c>
      <c r="W499">
        <f t="shared" si="369"/>
        <v>1</v>
      </c>
      <c r="X499">
        <f t="shared" si="370"/>
        <v>0</v>
      </c>
      <c r="Y499">
        <f t="shared" si="371"/>
        <v>1.3878967123694963E-2</v>
      </c>
      <c r="AB499">
        <v>492</v>
      </c>
      <c r="AC499">
        <v>33.58680544609539</v>
      </c>
      <c r="AD499">
        <v>17.846510927641138</v>
      </c>
      <c r="AF499">
        <f t="shared" si="372"/>
        <v>1</v>
      </c>
      <c r="AG499">
        <f t="shared" si="373"/>
        <v>0</v>
      </c>
      <c r="AH499">
        <f t="shared" si="374"/>
        <v>15.740294518454252</v>
      </c>
      <c r="AK499">
        <v>492</v>
      </c>
      <c r="AL499">
        <v>9.7197065003099254</v>
      </c>
      <c r="AM499">
        <v>22.374766814283298</v>
      </c>
      <c r="AO499">
        <f t="shared" si="375"/>
        <v>0</v>
      </c>
      <c r="AP499">
        <f t="shared" si="376"/>
        <v>1</v>
      </c>
      <c r="AQ499">
        <f t="shared" si="377"/>
        <v>12.655060313973372</v>
      </c>
      <c r="AT499">
        <v>492</v>
      </c>
      <c r="AU499">
        <v>19.438331223796776</v>
      </c>
      <c r="AV499">
        <v>16.579999942906177</v>
      </c>
      <c r="AX499">
        <f t="shared" si="378"/>
        <v>1</v>
      </c>
      <c r="AY499">
        <f t="shared" si="379"/>
        <v>0</v>
      </c>
      <c r="AZ499">
        <f t="shared" si="380"/>
        <v>2.8583312808905994</v>
      </c>
      <c r="BC499">
        <v>492</v>
      </c>
      <c r="BD499" t="e">
        <v>#N/A</v>
      </c>
      <c r="BE499" t="e">
        <v>#N/A</v>
      </c>
      <c r="BG499" t="e">
        <f t="shared" si="381"/>
        <v>#N/A</v>
      </c>
      <c r="BH499" t="e">
        <f t="shared" si="382"/>
        <v>#N/A</v>
      </c>
      <c r="BI499" t="e">
        <f t="shared" si="383"/>
        <v>#N/A</v>
      </c>
      <c r="BL499">
        <v>492</v>
      </c>
      <c r="BM499">
        <v>25.41641481459299</v>
      </c>
      <c r="BN499">
        <v>9.5952810715255907</v>
      </c>
      <c r="BP499">
        <f t="shared" si="384"/>
        <v>1</v>
      </c>
      <c r="BQ499">
        <f t="shared" si="385"/>
        <v>0</v>
      </c>
      <c r="BR499">
        <f t="shared" si="386"/>
        <v>15.821133743067399</v>
      </c>
      <c r="BU499">
        <v>492</v>
      </c>
      <c r="BV499">
        <v>19.233772877660755</v>
      </c>
      <c r="BW499">
        <v>24.059059528748467</v>
      </c>
      <c r="BY499">
        <f t="shared" si="387"/>
        <v>0</v>
      </c>
      <c r="BZ499">
        <f t="shared" si="388"/>
        <v>1</v>
      </c>
      <c r="CA499">
        <f t="shared" si="389"/>
        <v>4.8252866510877119</v>
      </c>
      <c r="CD499">
        <v>492</v>
      </c>
      <c r="CE499">
        <v>27.372074672746734</v>
      </c>
      <c r="CF499">
        <v>41.728688914162724</v>
      </c>
      <c r="CH499">
        <f t="shared" si="390"/>
        <v>0</v>
      </c>
      <c r="CI499">
        <f t="shared" si="391"/>
        <v>1</v>
      </c>
      <c r="CJ499">
        <f t="shared" si="392"/>
        <v>14.35661424141599</v>
      </c>
      <c r="CM499">
        <v>492</v>
      </c>
      <c r="CN499">
        <v>18.000940980606462</v>
      </c>
      <c r="CO499">
        <v>15.638739041929913</v>
      </c>
      <c r="CQ499">
        <f t="shared" si="393"/>
        <v>1</v>
      </c>
      <c r="CR499">
        <f t="shared" si="394"/>
        <v>0</v>
      </c>
      <c r="CS499">
        <f t="shared" si="395"/>
        <v>2.3622019386765487</v>
      </c>
      <c r="CV499">
        <v>492</v>
      </c>
      <c r="CW499">
        <v>25.056833147440141</v>
      </c>
      <c r="CX499">
        <v>12.029269425731686</v>
      </c>
      <c r="CZ499">
        <f t="shared" si="396"/>
        <v>1</v>
      </c>
      <c r="DA499">
        <f t="shared" si="397"/>
        <v>0</v>
      </c>
      <c r="DB499">
        <f t="shared" si="398"/>
        <v>13.027563721708455</v>
      </c>
      <c r="DE499">
        <v>492</v>
      </c>
      <c r="DF499">
        <v>18.801187955926309</v>
      </c>
      <c r="DG499">
        <v>20.796365857353514</v>
      </c>
      <c r="DI499">
        <f t="shared" si="399"/>
        <v>0</v>
      </c>
      <c r="DJ499">
        <f t="shared" si="400"/>
        <v>1</v>
      </c>
      <c r="DK499">
        <f t="shared" si="401"/>
        <v>1.9951779014272049</v>
      </c>
      <c r="DN499">
        <v>492</v>
      </c>
      <c r="DO499">
        <v>20.211124560938046</v>
      </c>
      <c r="DP499">
        <v>24.096460478106479</v>
      </c>
      <c r="DR499">
        <f t="shared" si="402"/>
        <v>0</v>
      </c>
      <c r="DS499">
        <f t="shared" si="403"/>
        <v>1</v>
      </c>
      <c r="DT499">
        <f t="shared" si="404"/>
        <v>3.8853359171684332</v>
      </c>
      <c r="DW499">
        <v>492</v>
      </c>
      <c r="DX499">
        <v>12.015352105009839</v>
      </c>
      <c r="DY499">
        <v>20.174127403998096</v>
      </c>
      <c r="EA499">
        <f t="shared" si="405"/>
        <v>0</v>
      </c>
      <c r="EB499">
        <f t="shared" si="406"/>
        <v>1</v>
      </c>
      <c r="EC499">
        <f t="shared" si="407"/>
        <v>8.1587752989882567</v>
      </c>
      <c r="EF499">
        <v>492</v>
      </c>
      <c r="EG499">
        <v>23.220903258344247</v>
      </c>
      <c r="EH499">
        <v>12.911223160320445</v>
      </c>
      <c r="EJ499">
        <f t="shared" si="408"/>
        <v>1</v>
      </c>
      <c r="EK499">
        <f t="shared" si="409"/>
        <v>0</v>
      </c>
      <c r="EL499">
        <f t="shared" si="410"/>
        <v>10.309680098023803</v>
      </c>
      <c r="EO499">
        <v>492</v>
      </c>
      <c r="EP499">
        <v>21.185317415465683</v>
      </c>
      <c r="EQ499">
        <v>12.277475458712985</v>
      </c>
      <c r="ES499">
        <f t="shared" si="411"/>
        <v>1</v>
      </c>
      <c r="ET499">
        <f t="shared" si="412"/>
        <v>0</v>
      </c>
      <c r="EU499">
        <f t="shared" si="413"/>
        <v>8.9078419567526979</v>
      </c>
    </row>
    <row r="500" spans="1:151" x14ac:dyDescent="0.25">
      <c r="A500">
        <v>493</v>
      </c>
      <c r="B500">
        <v>9.1226864349395385</v>
      </c>
      <c r="C500">
        <v>47.072084107151184</v>
      </c>
      <c r="E500">
        <f t="shared" si="414"/>
        <v>0</v>
      </c>
      <c r="F500">
        <f t="shared" si="365"/>
        <v>1</v>
      </c>
      <c r="G500">
        <f t="shared" si="415"/>
        <v>37.949397672211646</v>
      </c>
      <c r="J500">
        <v>493</v>
      </c>
      <c r="K500">
        <v>23.170955901657663</v>
      </c>
      <c r="L500">
        <v>20.140832478569948</v>
      </c>
      <c r="N500">
        <f t="shared" si="366"/>
        <v>1</v>
      </c>
      <c r="O500">
        <f t="shared" si="367"/>
        <v>0</v>
      </c>
      <c r="P500">
        <f t="shared" si="368"/>
        <v>3.0301234230877157</v>
      </c>
      <c r="S500">
        <v>493</v>
      </c>
      <c r="T500">
        <v>22.182992054771152</v>
      </c>
      <c r="U500">
        <v>29.447759025300279</v>
      </c>
      <c r="W500">
        <f t="shared" si="369"/>
        <v>0</v>
      </c>
      <c r="X500">
        <f t="shared" si="370"/>
        <v>1</v>
      </c>
      <c r="Y500">
        <f t="shared" si="371"/>
        <v>7.2647669705291271</v>
      </c>
      <c r="AB500">
        <v>493</v>
      </c>
      <c r="AC500">
        <v>11.494051757323527</v>
      </c>
      <c r="AD500">
        <v>18.012558812465286</v>
      </c>
      <c r="AF500">
        <f t="shared" si="372"/>
        <v>0</v>
      </c>
      <c r="AG500">
        <f t="shared" si="373"/>
        <v>1</v>
      </c>
      <c r="AH500">
        <f t="shared" si="374"/>
        <v>6.5185070551417592</v>
      </c>
      <c r="AK500">
        <v>493</v>
      </c>
      <c r="AL500">
        <v>19.706579161528019</v>
      </c>
      <c r="AM500">
        <v>18.418902775465479</v>
      </c>
      <c r="AO500">
        <f t="shared" si="375"/>
        <v>1</v>
      </c>
      <c r="AP500">
        <f t="shared" si="376"/>
        <v>0</v>
      </c>
      <c r="AQ500">
        <f t="shared" si="377"/>
        <v>1.2876763860625395</v>
      </c>
      <c r="AT500">
        <v>493</v>
      </c>
      <c r="AU500">
        <v>20.588026798389645</v>
      </c>
      <c r="AV500">
        <v>17.545752500932686</v>
      </c>
      <c r="AX500">
        <f t="shared" si="378"/>
        <v>1</v>
      </c>
      <c r="AY500">
        <f t="shared" si="379"/>
        <v>0</v>
      </c>
      <c r="AZ500">
        <f t="shared" si="380"/>
        <v>3.0422742974569594</v>
      </c>
      <c r="BC500">
        <v>493</v>
      </c>
      <c r="BD500" t="e">
        <v>#N/A</v>
      </c>
      <c r="BE500" t="e">
        <v>#N/A</v>
      </c>
      <c r="BG500" t="e">
        <f t="shared" si="381"/>
        <v>#N/A</v>
      </c>
      <c r="BH500" t="e">
        <f t="shared" si="382"/>
        <v>#N/A</v>
      </c>
      <c r="BI500" t="e">
        <f t="shared" si="383"/>
        <v>#N/A</v>
      </c>
      <c r="BL500">
        <v>493</v>
      </c>
      <c r="BM500">
        <v>28.322171891457891</v>
      </c>
      <c r="BN500">
        <v>13.080797788738069</v>
      </c>
      <c r="BP500">
        <f t="shared" si="384"/>
        <v>1</v>
      </c>
      <c r="BQ500">
        <f t="shared" si="385"/>
        <v>0</v>
      </c>
      <c r="BR500">
        <f t="shared" si="386"/>
        <v>15.241374102719822</v>
      </c>
      <c r="BU500">
        <v>493</v>
      </c>
      <c r="BV500">
        <v>19.019789396599855</v>
      </c>
      <c r="BW500">
        <v>28.742425198028339</v>
      </c>
      <c r="BY500">
        <f t="shared" si="387"/>
        <v>0</v>
      </c>
      <c r="BZ500">
        <f t="shared" si="388"/>
        <v>1</v>
      </c>
      <c r="CA500">
        <f t="shared" si="389"/>
        <v>9.7226358014284848</v>
      </c>
      <c r="CD500">
        <v>493</v>
      </c>
      <c r="CE500">
        <v>22.229011186758331</v>
      </c>
      <c r="CF500">
        <v>34.650856030620503</v>
      </c>
      <c r="CH500">
        <f t="shared" si="390"/>
        <v>0</v>
      </c>
      <c r="CI500">
        <f t="shared" si="391"/>
        <v>1</v>
      </c>
      <c r="CJ500">
        <f t="shared" si="392"/>
        <v>12.421844843862171</v>
      </c>
      <c r="CM500">
        <v>493</v>
      </c>
      <c r="CN500">
        <v>19.100406108415648</v>
      </c>
      <c r="CO500">
        <v>26.972276245947068</v>
      </c>
      <c r="CQ500">
        <f t="shared" si="393"/>
        <v>0</v>
      </c>
      <c r="CR500">
        <f t="shared" si="394"/>
        <v>1</v>
      </c>
      <c r="CS500">
        <f t="shared" si="395"/>
        <v>7.8718701375314204</v>
      </c>
      <c r="CV500">
        <v>493</v>
      </c>
      <c r="CW500">
        <v>20.059001339915302</v>
      </c>
      <c r="CX500">
        <v>21.606881684029496</v>
      </c>
      <c r="CZ500">
        <f t="shared" si="396"/>
        <v>0</v>
      </c>
      <c r="DA500">
        <f t="shared" si="397"/>
        <v>1</v>
      </c>
      <c r="DB500">
        <f t="shared" si="398"/>
        <v>1.5478803441141942</v>
      </c>
      <c r="DE500">
        <v>493</v>
      </c>
      <c r="DF500">
        <v>10.314539412494801</v>
      </c>
      <c r="DG500">
        <v>18.801426230457963</v>
      </c>
      <c r="DI500">
        <f t="shared" si="399"/>
        <v>0</v>
      </c>
      <c r="DJ500">
        <f t="shared" si="400"/>
        <v>1</v>
      </c>
      <c r="DK500">
        <f t="shared" si="401"/>
        <v>8.4868868179631622</v>
      </c>
      <c r="DN500">
        <v>493</v>
      </c>
      <c r="DO500">
        <v>23.993568747701318</v>
      </c>
      <c r="DP500">
        <v>21.438132204275085</v>
      </c>
      <c r="DR500">
        <f t="shared" si="402"/>
        <v>1</v>
      </c>
      <c r="DS500">
        <f t="shared" si="403"/>
        <v>0</v>
      </c>
      <c r="DT500">
        <f t="shared" si="404"/>
        <v>2.5554365434262323</v>
      </c>
      <c r="DW500">
        <v>493</v>
      </c>
      <c r="DX500">
        <v>25.087436981026681</v>
      </c>
      <c r="DY500">
        <v>19.202907575309311</v>
      </c>
      <c r="EA500">
        <f t="shared" si="405"/>
        <v>1</v>
      </c>
      <c r="EB500">
        <f t="shared" si="406"/>
        <v>0</v>
      </c>
      <c r="EC500">
        <f t="shared" si="407"/>
        <v>5.8845294057173696</v>
      </c>
      <c r="EF500">
        <v>493</v>
      </c>
      <c r="EG500">
        <v>21.038983662541753</v>
      </c>
      <c r="EH500">
        <v>17.795299666015723</v>
      </c>
      <c r="EJ500">
        <f t="shared" si="408"/>
        <v>1</v>
      </c>
      <c r="EK500">
        <f t="shared" si="409"/>
        <v>0</v>
      </c>
      <c r="EL500">
        <f t="shared" si="410"/>
        <v>3.2436839965260305</v>
      </c>
      <c r="EO500">
        <v>493</v>
      </c>
      <c r="EP500">
        <v>17.658961707851404</v>
      </c>
      <c r="EQ500">
        <v>10.819990689187062</v>
      </c>
      <c r="ES500">
        <f t="shared" si="411"/>
        <v>1</v>
      </c>
      <c r="ET500">
        <f t="shared" si="412"/>
        <v>0</v>
      </c>
      <c r="EU500">
        <f t="shared" si="413"/>
        <v>6.838971018664342</v>
      </c>
    </row>
    <row r="501" spans="1:151" x14ac:dyDescent="0.25">
      <c r="A501">
        <v>494</v>
      </c>
      <c r="B501">
        <v>14.017312125056593</v>
      </c>
      <c r="C501">
        <v>44.477769032965632</v>
      </c>
      <c r="E501">
        <f t="shared" si="414"/>
        <v>0</v>
      </c>
      <c r="F501">
        <f t="shared" si="365"/>
        <v>1</v>
      </c>
      <c r="G501">
        <f t="shared" si="415"/>
        <v>30.460456907909041</v>
      </c>
      <c r="J501">
        <v>494</v>
      </c>
      <c r="K501">
        <v>16.563675756994218</v>
      </c>
      <c r="L501">
        <v>14.425952807653939</v>
      </c>
      <c r="N501">
        <f t="shared" si="366"/>
        <v>1</v>
      </c>
      <c r="O501">
        <f t="shared" si="367"/>
        <v>0</v>
      </c>
      <c r="P501">
        <f t="shared" si="368"/>
        <v>2.1377229493402794</v>
      </c>
      <c r="S501">
        <v>494</v>
      </c>
      <c r="T501">
        <v>17.3879142240344</v>
      </c>
      <c r="U501">
        <v>35.786816125252599</v>
      </c>
      <c r="W501">
        <f t="shared" si="369"/>
        <v>0</v>
      </c>
      <c r="X501">
        <f t="shared" si="370"/>
        <v>1</v>
      </c>
      <c r="Y501">
        <f t="shared" si="371"/>
        <v>18.398901901218199</v>
      </c>
      <c r="AB501">
        <v>494</v>
      </c>
      <c r="AC501">
        <v>23.820543582502214</v>
      </c>
      <c r="AD501">
        <v>14.832420633562791</v>
      </c>
      <c r="AF501">
        <f t="shared" si="372"/>
        <v>1</v>
      </c>
      <c r="AG501">
        <f t="shared" si="373"/>
        <v>0</v>
      </c>
      <c r="AH501">
        <f t="shared" si="374"/>
        <v>8.9881229489394237</v>
      </c>
      <c r="AK501">
        <v>494</v>
      </c>
      <c r="AL501">
        <v>23.884685795419088</v>
      </c>
      <c r="AM501">
        <v>25.684664337858091</v>
      </c>
      <c r="AO501">
        <f t="shared" si="375"/>
        <v>0</v>
      </c>
      <c r="AP501">
        <f t="shared" si="376"/>
        <v>1</v>
      </c>
      <c r="AQ501">
        <f t="shared" si="377"/>
        <v>1.7999785424390033</v>
      </c>
      <c r="AT501">
        <v>494</v>
      </c>
      <c r="AU501">
        <v>23.23098470988695</v>
      </c>
      <c r="AV501">
        <v>19.827709074084691</v>
      </c>
      <c r="AX501">
        <f t="shared" si="378"/>
        <v>1</v>
      </c>
      <c r="AY501">
        <f t="shared" si="379"/>
        <v>0</v>
      </c>
      <c r="AZ501">
        <f t="shared" si="380"/>
        <v>3.4032756358022596</v>
      </c>
      <c r="BC501">
        <v>494</v>
      </c>
      <c r="BD501" t="e">
        <v>#N/A</v>
      </c>
      <c r="BE501" t="e">
        <v>#N/A</v>
      </c>
      <c r="BG501" t="e">
        <f t="shared" si="381"/>
        <v>#N/A</v>
      </c>
      <c r="BH501" t="e">
        <f t="shared" si="382"/>
        <v>#N/A</v>
      </c>
      <c r="BI501" t="e">
        <f t="shared" si="383"/>
        <v>#N/A</v>
      </c>
      <c r="BL501">
        <v>494</v>
      </c>
      <c r="BM501">
        <v>24.754552902790149</v>
      </c>
      <c r="BN501">
        <v>12.942114914921312</v>
      </c>
      <c r="BP501">
        <f t="shared" si="384"/>
        <v>1</v>
      </c>
      <c r="BQ501">
        <f t="shared" si="385"/>
        <v>0</v>
      </c>
      <c r="BR501">
        <f t="shared" si="386"/>
        <v>11.812437987868837</v>
      </c>
      <c r="BU501">
        <v>494</v>
      </c>
      <c r="BV501">
        <v>13.399562863732273</v>
      </c>
      <c r="BW501">
        <v>17.099339679021345</v>
      </c>
      <c r="BY501">
        <f t="shared" si="387"/>
        <v>0</v>
      </c>
      <c r="BZ501">
        <f t="shared" si="388"/>
        <v>1</v>
      </c>
      <c r="CA501">
        <f t="shared" si="389"/>
        <v>3.6997768152890718</v>
      </c>
      <c r="CD501">
        <v>494</v>
      </c>
      <c r="CE501">
        <v>27.679920318636285</v>
      </c>
      <c r="CF501">
        <v>24.777157821054143</v>
      </c>
      <c r="CH501">
        <f t="shared" si="390"/>
        <v>1</v>
      </c>
      <c r="CI501">
        <f t="shared" si="391"/>
        <v>0</v>
      </c>
      <c r="CJ501">
        <f t="shared" si="392"/>
        <v>2.9027624975821418</v>
      </c>
      <c r="CM501">
        <v>494</v>
      </c>
      <c r="CN501">
        <v>20.757466758110066</v>
      </c>
      <c r="CO501">
        <v>20.099233551236804</v>
      </c>
      <c r="CQ501">
        <f t="shared" si="393"/>
        <v>1</v>
      </c>
      <c r="CR501">
        <f t="shared" si="394"/>
        <v>0</v>
      </c>
      <c r="CS501">
        <f t="shared" si="395"/>
        <v>0.65823320687326259</v>
      </c>
      <c r="CV501">
        <v>494</v>
      </c>
      <c r="CW501">
        <v>24.991585788076556</v>
      </c>
      <c r="CX501">
        <v>19.429416505806884</v>
      </c>
      <c r="CZ501">
        <f t="shared" si="396"/>
        <v>1</v>
      </c>
      <c r="DA501">
        <f t="shared" si="397"/>
        <v>0</v>
      </c>
      <c r="DB501">
        <f t="shared" si="398"/>
        <v>5.5621692822696716</v>
      </c>
      <c r="DE501">
        <v>494</v>
      </c>
      <c r="DF501">
        <v>19.494003587286464</v>
      </c>
      <c r="DG501">
        <v>12.364740905863925</v>
      </c>
      <c r="DI501">
        <f t="shared" si="399"/>
        <v>1</v>
      </c>
      <c r="DJ501">
        <f t="shared" si="400"/>
        <v>0</v>
      </c>
      <c r="DK501">
        <f t="shared" si="401"/>
        <v>7.1292626814225386</v>
      </c>
      <c r="DN501">
        <v>494</v>
      </c>
      <c r="DO501">
        <v>23.817507258467565</v>
      </c>
      <c r="DP501">
        <v>23.670836202898688</v>
      </c>
      <c r="DR501">
        <f t="shared" si="402"/>
        <v>1</v>
      </c>
      <c r="DS501">
        <f t="shared" si="403"/>
        <v>0</v>
      </c>
      <c r="DT501">
        <f t="shared" si="404"/>
        <v>0.14667105556887705</v>
      </c>
      <c r="DW501">
        <v>494</v>
      </c>
      <c r="DX501">
        <v>8.9999381836883181</v>
      </c>
      <c r="DY501">
        <v>17.643252632033079</v>
      </c>
      <c r="EA501">
        <f t="shared" si="405"/>
        <v>0</v>
      </c>
      <c r="EB501">
        <f t="shared" si="406"/>
        <v>1</v>
      </c>
      <c r="EC501">
        <f t="shared" si="407"/>
        <v>8.6433144483447606</v>
      </c>
      <c r="EF501">
        <v>494</v>
      </c>
      <c r="EG501">
        <v>22.394737045483136</v>
      </c>
      <c r="EH501">
        <v>24.851559104044817</v>
      </c>
      <c r="EJ501">
        <f t="shared" si="408"/>
        <v>0</v>
      </c>
      <c r="EK501">
        <f t="shared" si="409"/>
        <v>1</v>
      </c>
      <c r="EL501">
        <f t="shared" si="410"/>
        <v>2.4568220585616807</v>
      </c>
      <c r="EO501">
        <v>494</v>
      </c>
      <c r="EP501">
        <v>18.562610692307711</v>
      </c>
      <c r="EQ501">
        <v>47.623380544853589</v>
      </c>
      <c r="ES501">
        <f t="shared" si="411"/>
        <v>0</v>
      </c>
      <c r="ET501">
        <f t="shared" si="412"/>
        <v>1</v>
      </c>
      <c r="EU501">
        <f t="shared" si="413"/>
        <v>29.060769852545878</v>
      </c>
    </row>
    <row r="502" spans="1:151" x14ac:dyDescent="0.25">
      <c r="A502">
        <v>495</v>
      </c>
      <c r="B502">
        <v>9.2445004625915068</v>
      </c>
      <c r="C502">
        <v>31.482503270745731</v>
      </c>
      <c r="E502">
        <f t="shared" si="414"/>
        <v>0</v>
      </c>
      <c r="F502">
        <f t="shared" si="365"/>
        <v>1</v>
      </c>
      <c r="G502">
        <f t="shared" si="415"/>
        <v>22.238002808154224</v>
      </c>
      <c r="J502">
        <v>495</v>
      </c>
      <c r="K502">
        <v>18.316186680438744</v>
      </c>
      <c r="L502">
        <v>29.427603604494983</v>
      </c>
      <c r="N502">
        <f t="shared" si="366"/>
        <v>0</v>
      </c>
      <c r="O502">
        <f t="shared" si="367"/>
        <v>1</v>
      </c>
      <c r="P502">
        <f t="shared" si="368"/>
        <v>11.11141692405624</v>
      </c>
      <c r="S502">
        <v>495</v>
      </c>
      <c r="T502">
        <v>22.217308521402238</v>
      </c>
      <c r="U502">
        <v>46.488523774993951</v>
      </c>
      <c r="W502">
        <f t="shared" si="369"/>
        <v>0</v>
      </c>
      <c r="X502">
        <f t="shared" si="370"/>
        <v>1</v>
      </c>
      <c r="Y502">
        <f t="shared" si="371"/>
        <v>24.271215253591713</v>
      </c>
      <c r="AB502">
        <v>495</v>
      </c>
      <c r="AC502">
        <v>10.892949880849661</v>
      </c>
      <c r="AD502">
        <v>16.985013058427469</v>
      </c>
      <c r="AF502">
        <f t="shared" si="372"/>
        <v>0</v>
      </c>
      <c r="AG502">
        <f t="shared" si="373"/>
        <v>1</v>
      </c>
      <c r="AH502">
        <f t="shared" si="374"/>
        <v>6.092063177577808</v>
      </c>
      <c r="AK502">
        <v>495</v>
      </c>
      <c r="AL502">
        <v>28.929919539994735</v>
      </c>
      <c r="AM502">
        <v>35.493789086601161</v>
      </c>
      <c r="AO502">
        <f t="shared" si="375"/>
        <v>0</v>
      </c>
      <c r="AP502">
        <f t="shared" si="376"/>
        <v>1</v>
      </c>
      <c r="AQ502">
        <f t="shared" si="377"/>
        <v>6.5638695466064263</v>
      </c>
      <c r="AT502">
        <v>495</v>
      </c>
      <c r="AU502">
        <v>20.312166145959232</v>
      </c>
      <c r="AV502">
        <v>16.200903091202868</v>
      </c>
      <c r="AX502">
        <f t="shared" si="378"/>
        <v>1</v>
      </c>
      <c r="AY502">
        <f t="shared" si="379"/>
        <v>0</v>
      </c>
      <c r="AZ502">
        <f t="shared" si="380"/>
        <v>4.111263054756364</v>
      </c>
      <c r="BC502">
        <v>495</v>
      </c>
      <c r="BD502" t="e">
        <v>#N/A</v>
      </c>
      <c r="BE502" t="e">
        <v>#N/A</v>
      </c>
      <c r="BG502" t="e">
        <f t="shared" si="381"/>
        <v>#N/A</v>
      </c>
      <c r="BH502" t="e">
        <f t="shared" si="382"/>
        <v>#N/A</v>
      </c>
      <c r="BI502" t="e">
        <f t="shared" si="383"/>
        <v>#N/A</v>
      </c>
      <c r="BL502">
        <v>495</v>
      </c>
      <c r="BM502">
        <v>29.726150632587945</v>
      </c>
      <c r="BN502">
        <v>9.8012591387986987</v>
      </c>
      <c r="BP502">
        <f t="shared" si="384"/>
        <v>1</v>
      </c>
      <c r="BQ502">
        <f t="shared" si="385"/>
        <v>0</v>
      </c>
      <c r="BR502">
        <f t="shared" si="386"/>
        <v>19.924891493789247</v>
      </c>
      <c r="BU502">
        <v>495</v>
      </c>
      <c r="BV502">
        <v>20.533306631042382</v>
      </c>
      <c r="BW502">
        <v>17.872243309211246</v>
      </c>
      <c r="BY502">
        <f t="shared" si="387"/>
        <v>1</v>
      </c>
      <c r="BZ502">
        <f t="shared" si="388"/>
        <v>0</v>
      </c>
      <c r="CA502">
        <f t="shared" si="389"/>
        <v>2.6610633218311364</v>
      </c>
      <c r="CD502">
        <v>495</v>
      </c>
      <c r="CE502">
        <v>14.213567479692745</v>
      </c>
      <c r="CF502">
        <v>28.023052960661609</v>
      </c>
      <c r="CH502">
        <f t="shared" si="390"/>
        <v>0</v>
      </c>
      <c r="CI502">
        <f t="shared" si="391"/>
        <v>1</v>
      </c>
      <c r="CJ502">
        <f t="shared" si="392"/>
        <v>13.809485480968863</v>
      </c>
      <c r="CM502">
        <v>495</v>
      </c>
      <c r="CN502">
        <v>21.759251846120591</v>
      </c>
      <c r="CO502">
        <v>38.390540771834821</v>
      </c>
      <c r="CQ502">
        <f t="shared" si="393"/>
        <v>0</v>
      </c>
      <c r="CR502">
        <f t="shared" si="394"/>
        <v>1</v>
      </c>
      <c r="CS502">
        <f t="shared" si="395"/>
        <v>16.63128892571423</v>
      </c>
      <c r="CV502">
        <v>495</v>
      </c>
      <c r="CW502">
        <v>25.055109861827027</v>
      </c>
      <c r="CX502">
        <v>15.091067141780567</v>
      </c>
      <c r="CZ502">
        <f t="shared" si="396"/>
        <v>1</v>
      </c>
      <c r="DA502">
        <f t="shared" si="397"/>
        <v>0</v>
      </c>
      <c r="DB502">
        <f t="shared" si="398"/>
        <v>9.9640427200464607</v>
      </c>
      <c r="DE502">
        <v>495</v>
      </c>
      <c r="DF502">
        <v>28.144651298293628</v>
      </c>
      <c r="DG502">
        <v>19.028590216257172</v>
      </c>
      <c r="DI502">
        <f t="shared" si="399"/>
        <v>1</v>
      </c>
      <c r="DJ502">
        <f t="shared" si="400"/>
        <v>0</v>
      </c>
      <c r="DK502">
        <f t="shared" si="401"/>
        <v>9.116061082036456</v>
      </c>
      <c r="DN502">
        <v>495</v>
      </c>
      <c r="DO502">
        <v>21.343870556238628</v>
      </c>
      <c r="DP502">
        <v>30.542867763281926</v>
      </c>
      <c r="DR502">
        <f t="shared" si="402"/>
        <v>0</v>
      </c>
      <c r="DS502">
        <f t="shared" si="403"/>
        <v>1</v>
      </c>
      <c r="DT502">
        <f t="shared" si="404"/>
        <v>9.1989972070432984</v>
      </c>
      <c r="DW502">
        <v>495</v>
      </c>
      <c r="DX502">
        <v>20.458157131223704</v>
      </c>
      <c r="DY502">
        <v>14.321421335623389</v>
      </c>
      <c r="EA502">
        <f t="shared" si="405"/>
        <v>1</v>
      </c>
      <c r="EB502">
        <f t="shared" si="406"/>
        <v>0</v>
      </c>
      <c r="EC502">
        <f t="shared" si="407"/>
        <v>6.1367357956003143</v>
      </c>
      <c r="EF502">
        <v>495</v>
      </c>
      <c r="EG502">
        <v>18.116084460756188</v>
      </c>
      <c r="EH502">
        <v>16.92326059689298</v>
      </c>
      <c r="EJ502">
        <f t="shared" si="408"/>
        <v>1</v>
      </c>
      <c r="EK502">
        <f t="shared" si="409"/>
        <v>0</v>
      </c>
      <c r="EL502">
        <f t="shared" si="410"/>
        <v>1.1928238638632074</v>
      </c>
      <c r="EO502">
        <v>495</v>
      </c>
      <c r="EP502">
        <v>18.303723947263578</v>
      </c>
      <c r="EQ502">
        <v>22.394392300572413</v>
      </c>
      <c r="ES502">
        <f t="shared" si="411"/>
        <v>0</v>
      </c>
      <c r="ET502">
        <f t="shared" si="412"/>
        <v>1</v>
      </c>
      <c r="EU502">
        <f t="shared" si="413"/>
        <v>4.0906683533088355</v>
      </c>
    </row>
    <row r="503" spans="1:151" x14ac:dyDescent="0.25">
      <c r="A503">
        <v>496</v>
      </c>
      <c r="B503">
        <v>13.048005590419418</v>
      </c>
      <c r="C503">
        <v>2.3280787694200775</v>
      </c>
      <c r="E503">
        <f t="shared" si="414"/>
        <v>1</v>
      </c>
      <c r="F503">
        <f t="shared" si="365"/>
        <v>0</v>
      </c>
      <c r="G503">
        <f t="shared" si="415"/>
        <v>10.719926820999341</v>
      </c>
      <c r="J503">
        <v>496</v>
      </c>
      <c r="K503">
        <v>28.973444011980256</v>
      </c>
      <c r="L503">
        <v>13.514914492546001</v>
      </c>
      <c r="N503">
        <f t="shared" si="366"/>
        <v>1</v>
      </c>
      <c r="O503">
        <f t="shared" si="367"/>
        <v>0</v>
      </c>
      <c r="P503">
        <f t="shared" si="368"/>
        <v>15.458529519434254</v>
      </c>
      <c r="S503">
        <v>496</v>
      </c>
      <c r="T503">
        <v>19.491631286897391</v>
      </c>
      <c r="U503">
        <v>22.682467317398931</v>
      </c>
      <c r="W503">
        <f t="shared" si="369"/>
        <v>0</v>
      </c>
      <c r="X503">
        <f t="shared" si="370"/>
        <v>1</v>
      </c>
      <c r="Y503">
        <f t="shared" si="371"/>
        <v>3.19083603050154</v>
      </c>
      <c r="AB503">
        <v>496</v>
      </c>
      <c r="AC503">
        <v>16.219285398933984</v>
      </c>
      <c r="AD503">
        <v>16.120677989816365</v>
      </c>
      <c r="AF503">
        <f t="shared" si="372"/>
        <v>1</v>
      </c>
      <c r="AG503">
        <f t="shared" si="373"/>
        <v>0</v>
      </c>
      <c r="AH503">
        <f t="shared" si="374"/>
        <v>9.8607409117619227E-2</v>
      </c>
      <c r="AK503">
        <v>496</v>
      </c>
      <c r="AL503">
        <v>8.5473834648435965</v>
      </c>
      <c r="AM503">
        <v>-2.120799363714351</v>
      </c>
      <c r="AO503">
        <f t="shared" si="375"/>
        <v>1</v>
      </c>
      <c r="AP503">
        <f t="shared" si="376"/>
        <v>0</v>
      </c>
      <c r="AQ503">
        <f t="shared" si="377"/>
        <v>10.668182828557947</v>
      </c>
      <c r="AT503">
        <v>496</v>
      </c>
      <c r="AU503">
        <v>20.61198000730192</v>
      </c>
      <c r="AV503">
        <v>25.055709085213383</v>
      </c>
      <c r="AX503">
        <f t="shared" si="378"/>
        <v>0</v>
      </c>
      <c r="AY503">
        <f t="shared" si="379"/>
        <v>1</v>
      </c>
      <c r="AZ503">
        <f t="shared" si="380"/>
        <v>4.4437290779114633</v>
      </c>
      <c r="BC503">
        <v>496</v>
      </c>
      <c r="BD503" t="e">
        <v>#N/A</v>
      </c>
      <c r="BE503" t="e">
        <v>#N/A</v>
      </c>
      <c r="BG503" t="e">
        <f t="shared" si="381"/>
        <v>#N/A</v>
      </c>
      <c r="BH503" t="e">
        <f t="shared" si="382"/>
        <v>#N/A</v>
      </c>
      <c r="BI503" t="e">
        <f t="shared" si="383"/>
        <v>#N/A</v>
      </c>
      <c r="BL503">
        <v>496</v>
      </c>
      <c r="BM503">
        <v>11.430645833894765</v>
      </c>
      <c r="BN503">
        <v>10.844283205227599</v>
      </c>
      <c r="BP503">
        <f t="shared" si="384"/>
        <v>1</v>
      </c>
      <c r="BQ503">
        <f t="shared" si="385"/>
        <v>0</v>
      </c>
      <c r="BR503">
        <f t="shared" si="386"/>
        <v>0.58636262866716571</v>
      </c>
      <c r="BU503">
        <v>496</v>
      </c>
      <c r="BV503">
        <v>21.895342202163455</v>
      </c>
      <c r="BW503">
        <v>20.381392094076542</v>
      </c>
      <c r="BY503">
        <f t="shared" si="387"/>
        <v>1</v>
      </c>
      <c r="BZ503">
        <f t="shared" si="388"/>
        <v>0</v>
      </c>
      <c r="CA503">
        <f t="shared" si="389"/>
        <v>1.5139501080869131</v>
      </c>
      <c r="CD503">
        <v>496</v>
      </c>
      <c r="CE503">
        <v>27.693103738958982</v>
      </c>
      <c r="CF503">
        <v>27.316560288590154</v>
      </c>
      <c r="CH503">
        <f t="shared" si="390"/>
        <v>1</v>
      </c>
      <c r="CI503">
        <f t="shared" si="391"/>
        <v>0</v>
      </c>
      <c r="CJ503">
        <f t="shared" si="392"/>
        <v>0.3765434503688283</v>
      </c>
      <c r="CM503">
        <v>496</v>
      </c>
      <c r="CN503">
        <v>19.004806386866512</v>
      </c>
      <c r="CO503">
        <v>35.482292255253128</v>
      </c>
      <c r="CQ503">
        <f t="shared" si="393"/>
        <v>0</v>
      </c>
      <c r="CR503">
        <f t="shared" si="394"/>
        <v>1</v>
      </c>
      <c r="CS503">
        <f t="shared" si="395"/>
        <v>16.477485868386616</v>
      </c>
      <c r="CV503">
        <v>496</v>
      </c>
      <c r="CW503">
        <v>24.598014644647122</v>
      </c>
      <c r="CX503">
        <v>16.652608224193916</v>
      </c>
      <c r="CZ503">
        <f t="shared" si="396"/>
        <v>1</v>
      </c>
      <c r="DA503">
        <f t="shared" si="397"/>
        <v>0</v>
      </c>
      <c r="DB503">
        <f t="shared" si="398"/>
        <v>7.9454064204532067</v>
      </c>
      <c r="DE503">
        <v>496</v>
      </c>
      <c r="DF503">
        <v>22.705899714002545</v>
      </c>
      <c r="DG503">
        <v>14.676599513699692</v>
      </c>
      <c r="DI503">
        <f t="shared" si="399"/>
        <v>1</v>
      </c>
      <c r="DJ503">
        <f t="shared" si="400"/>
        <v>0</v>
      </c>
      <c r="DK503">
        <f t="shared" si="401"/>
        <v>8.0293002003028526</v>
      </c>
      <c r="DN503">
        <v>496</v>
      </c>
      <c r="DO503">
        <v>26.475390621023841</v>
      </c>
      <c r="DP503">
        <v>22.663578167124495</v>
      </c>
      <c r="DR503">
        <f t="shared" si="402"/>
        <v>1</v>
      </c>
      <c r="DS503">
        <f t="shared" si="403"/>
        <v>0</v>
      </c>
      <c r="DT503">
        <f t="shared" si="404"/>
        <v>3.8118124538993463</v>
      </c>
      <c r="DW503">
        <v>496</v>
      </c>
      <c r="DX503">
        <v>21.114950775822717</v>
      </c>
      <c r="DY503">
        <v>13.441702504256186</v>
      </c>
      <c r="EA503">
        <f t="shared" si="405"/>
        <v>1</v>
      </c>
      <c r="EB503">
        <f t="shared" si="406"/>
        <v>0</v>
      </c>
      <c r="EC503">
        <f t="shared" si="407"/>
        <v>7.6732482715665302</v>
      </c>
      <c r="EF503">
        <v>496</v>
      </c>
      <c r="EG503">
        <v>26.513846075744613</v>
      </c>
      <c r="EH503">
        <v>15.377649355649817</v>
      </c>
      <c r="EJ503">
        <f t="shared" si="408"/>
        <v>1</v>
      </c>
      <c r="EK503">
        <f t="shared" si="409"/>
        <v>0</v>
      </c>
      <c r="EL503">
        <f t="shared" si="410"/>
        <v>11.136196720094796</v>
      </c>
      <c r="EO503">
        <v>496</v>
      </c>
      <c r="EP503">
        <v>24.191520589460918</v>
      </c>
      <c r="EQ503">
        <v>44.65845572188519</v>
      </c>
      <c r="ES503">
        <f t="shared" si="411"/>
        <v>0</v>
      </c>
      <c r="ET503">
        <f t="shared" si="412"/>
        <v>1</v>
      </c>
      <c r="EU503">
        <f t="shared" si="413"/>
        <v>20.466935132424272</v>
      </c>
    </row>
    <row r="504" spans="1:151" x14ac:dyDescent="0.25">
      <c r="A504">
        <v>497</v>
      </c>
      <c r="B504">
        <v>12.872133282116256</v>
      </c>
      <c r="C504">
        <v>46.578468218507155</v>
      </c>
      <c r="E504">
        <f t="shared" si="414"/>
        <v>0</v>
      </c>
      <c r="F504">
        <f t="shared" si="365"/>
        <v>1</v>
      </c>
      <c r="G504">
        <f t="shared" si="415"/>
        <v>33.706334936390903</v>
      </c>
      <c r="J504">
        <v>497</v>
      </c>
      <c r="K504">
        <v>19.496537427696992</v>
      </c>
      <c r="L504">
        <v>27.294639013658323</v>
      </c>
      <c r="N504">
        <f t="shared" si="366"/>
        <v>0</v>
      </c>
      <c r="O504">
        <f t="shared" si="367"/>
        <v>1</v>
      </c>
      <c r="P504">
        <f t="shared" si="368"/>
        <v>7.7981015859613301</v>
      </c>
      <c r="S504">
        <v>497</v>
      </c>
      <c r="T504">
        <v>16.93899822173184</v>
      </c>
      <c r="U504">
        <v>12.807690273200004</v>
      </c>
      <c r="W504">
        <f t="shared" si="369"/>
        <v>1</v>
      </c>
      <c r="X504">
        <f t="shared" si="370"/>
        <v>0</v>
      </c>
      <c r="Y504">
        <f t="shared" si="371"/>
        <v>4.1313079485318358</v>
      </c>
      <c r="AB504">
        <v>497</v>
      </c>
      <c r="AC504">
        <v>23.859550254578796</v>
      </c>
      <c r="AD504">
        <v>16.414412121499435</v>
      </c>
      <c r="AF504">
        <f t="shared" si="372"/>
        <v>1</v>
      </c>
      <c r="AG504">
        <f t="shared" si="373"/>
        <v>0</v>
      </c>
      <c r="AH504">
        <f t="shared" si="374"/>
        <v>7.4451381330793609</v>
      </c>
      <c r="AK504">
        <v>497</v>
      </c>
      <c r="AL504">
        <v>32.591413252567357</v>
      </c>
      <c r="AM504">
        <v>23.319650243838471</v>
      </c>
      <c r="AO504">
        <f t="shared" si="375"/>
        <v>1</v>
      </c>
      <c r="AP504">
        <f t="shared" si="376"/>
        <v>0</v>
      </c>
      <c r="AQ504">
        <f t="shared" si="377"/>
        <v>9.271763008728886</v>
      </c>
      <c r="AT504">
        <v>497</v>
      </c>
      <c r="AU504">
        <v>19.07680966272509</v>
      </c>
      <c r="AV504">
        <v>24.583475236563824</v>
      </c>
      <c r="AX504">
        <f t="shared" si="378"/>
        <v>0</v>
      </c>
      <c r="AY504">
        <f t="shared" si="379"/>
        <v>1</v>
      </c>
      <c r="AZ504">
        <f t="shared" si="380"/>
        <v>5.5066655738387347</v>
      </c>
      <c r="BC504">
        <v>497</v>
      </c>
      <c r="BD504" t="e">
        <v>#N/A</v>
      </c>
      <c r="BE504" t="e">
        <v>#N/A</v>
      </c>
      <c r="BG504" t="e">
        <f t="shared" si="381"/>
        <v>#N/A</v>
      </c>
      <c r="BH504" t="e">
        <f t="shared" si="382"/>
        <v>#N/A</v>
      </c>
      <c r="BI504" t="e">
        <f t="shared" si="383"/>
        <v>#N/A</v>
      </c>
      <c r="BL504">
        <v>497</v>
      </c>
      <c r="BM504">
        <v>35.196825569724858</v>
      </c>
      <c r="BN504">
        <v>7.1635929937928218</v>
      </c>
      <c r="BP504">
        <f t="shared" si="384"/>
        <v>1</v>
      </c>
      <c r="BQ504">
        <f t="shared" si="385"/>
        <v>0</v>
      </c>
      <c r="BR504">
        <f t="shared" si="386"/>
        <v>28.033232575932036</v>
      </c>
      <c r="BU504">
        <v>497</v>
      </c>
      <c r="BV504">
        <v>21.274718550945678</v>
      </c>
      <c r="BW504">
        <v>28.840807711631122</v>
      </c>
      <c r="BY504">
        <f t="shared" si="387"/>
        <v>0</v>
      </c>
      <c r="BZ504">
        <f t="shared" si="388"/>
        <v>1</v>
      </c>
      <c r="CA504">
        <f t="shared" si="389"/>
        <v>7.5660891606854435</v>
      </c>
      <c r="CD504">
        <v>497</v>
      </c>
      <c r="CE504">
        <v>28.676519420154648</v>
      </c>
      <c r="CF504">
        <v>22.638254962611342</v>
      </c>
      <c r="CH504">
        <f t="shared" si="390"/>
        <v>1</v>
      </c>
      <c r="CI504">
        <f t="shared" si="391"/>
        <v>0</v>
      </c>
      <c r="CJ504">
        <f t="shared" si="392"/>
        <v>6.0382644575433062</v>
      </c>
      <c r="CM504">
        <v>497</v>
      </c>
      <c r="CN504">
        <v>27.012140735532689</v>
      </c>
      <c r="CO504">
        <v>33.198901711165654</v>
      </c>
      <c r="CQ504">
        <f t="shared" si="393"/>
        <v>0</v>
      </c>
      <c r="CR504">
        <f t="shared" si="394"/>
        <v>1</v>
      </c>
      <c r="CS504">
        <f t="shared" si="395"/>
        <v>6.1867609756329642</v>
      </c>
      <c r="CV504">
        <v>497</v>
      </c>
      <c r="CW504">
        <v>22.914860398252735</v>
      </c>
      <c r="CX504">
        <v>19.372571957352353</v>
      </c>
      <c r="CZ504">
        <f t="shared" si="396"/>
        <v>1</v>
      </c>
      <c r="DA504">
        <f t="shared" si="397"/>
        <v>0</v>
      </c>
      <c r="DB504">
        <f t="shared" si="398"/>
        <v>3.5422884409003821</v>
      </c>
      <c r="DE504">
        <v>497</v>
      </c>
      <c r="DF504">
        <v>8.6271708281255499</v>
      </c>
      <c r="DG504">
        <v>20.242619457479417</v>
      </c>
      <c r="DI504">
        <f t="shared" si="399"/>
        <v>0</v>
      </c>
      <c r="DJ504">
        <f t="shared" si="400"/>
        <v>1</v>
      </c>
      <c r="DK504">
        <f t="shared" si="401"/>
        <v>11.615448629353867</v>
      </c>
      <c r="DN504">
        <v>497</v>
      </c>
      <c r="DO504">
        <v>23.610857995468731</v>
      </c>
      <c r="DP504">
        <v>9.6186521691039299</v>
      </c>
      <c r="DR504">
        <f t="shared" si="402"/>
        <v>1</v>
      </c>
      <c r="DS504">
        <f t="shared" si="403"/>
        <v>0</v>
      </c>
      <c r="DT504">
        <f t="shared" si="404"/>
        <v>13.992205826364801</v>
      </c>
      <c r="DW504">
        <v>497</v>
      </c>
      <c r="DX504">
        <v>16.064415494145123</v>
      </c>
      <c r="DY504">
        <v>20.391182116210778</v>
      </c>
      <c r="EA504">
        <f t="shared" si="405"/>
        <v>0</v>
      </c>
      <c r="EB504">
        <f t="shared" si="406"/>
        <v>1</v>
      </c>
      <c r="EC504">
        <f t="shared" si="407"/>
        <v>4.3267666220656551</v>
      </c>
      <c r="EF504">
        <v>497</v>
      </c>
      <c r="EG504">
        <v>18.270494384657763</v>
      </c>
      <c r="EH504">
        <v>14.06626770268225</v>
      </c>
      <c r="EJ504">
        <f t="shared" si="408"/>
        <v>1</v>
      </c>
      <c r="EK504">
        <f t="shared" si="409"/>
        <v>0</v>
      </c>
      <c r="EL504">
        <f t="shared" si="410"/>
        <v>4.2042266819755127</v>
      </c>
      <c r="EO504">
        <v>497</v>
      </c>
      <c r="EP504">
        <v>25.024585154614293</v>
      </c>
      <c r="EQ504">
        <v>14.249745288599794</v>
      </c>
      <c r="ES504">
        <f t="shared" si="411"/>
        <v>1</v>
      </c>
      <c r="ET504">
        <f t="shared" si="412"/>
        <v>0</v>
      </c>
      <c r="EU504">
        <f t="shared" si="413"/>
        <v>10.774839866014499</v>
      </c>
    </row>
    <row r="505" spans="1:151" x14ac:dyDescent="0.25">
      <c r="A505">
        <v>498</v>
      </c>
      <c r="B505">
        <v>10.20969839144407</v>
      </c>
      <c r="C505">
        <v>12.877809359074643</v>
      </c>
      <c r="E505">
        <f t="shared" si="414"/>
        <v>0</v>
      </c>
      <c r="F505">
        <f t="shared" si="365"/>
        <v>1</v>
      </c>
      <c r="G505">
        <f t="shared" si="415"/>
        <v>2.6681109676305734</v>
      </c>
      <c r="J505">
        <v>498</v>
      </c>
      <c r="K505">
        <v>22.559628715644376</v>
      </c>
      <c r="L505">
        <v>32.646207815930971</v>
      </c>
      <c r="N505">
        <f t="shared" si="366"/>
        <v>0</v>
      </c>
      <c r="O505">
        <f t="shared" si="367"/>
        <v>1</v>
      </c>
      <c r="P505">
        <f t="shared" si="368"/>
        <v>10.086579100286595</v>
      </c>
      <c r="S505">
        <v>498</v>
      </c>
      <c r="T505">
        <v>20.193835633802177</v>
      </c>
      <c r="U505">
        <v>42.1030465044538</v>
      </c>
      <c r="W505">
        <f t="shared" si="369"/>
        <v>0</v>
      </c>
      <c r="X505">
        <f t="shared" si="370"/>
        <v>1</v>
      </c>
      <c r="Y505">
        <f t="shared" si="371"/>
        <v>21.909210870651624</v>
      </c>
      <c r="AB505">
        <v>498</v>
      </c>
      <c r="AC505">
        <v>18.832401247970232</v>
      </c>
      <c r="AD505">
        <v>19.725789887155315</v>
      </c>
      <c r="AF505">
        <f t="shared" si="372"/>
        <v>0</v>
      </c>
      <c r="AG505">
        <f t="shared" si="373"/>
        <v>1</v>
      </c>
      <c r="AH505">
        <f t="shared" si="374"/>
        <v>0.89338863918508338</v>
      </c>
      <c r="AK505">
        <v>498</v>
      </c>
      <c r="AL505">
        <v>18.947703026465796</v>
      </c>
      <c r="AM505">
        <v>38.303753500513757</v>
      </c>
      <c r="AO505">
        <f t="shared" si="375"/>
        <v>0</v>
      </c>
      <c r="AP505">
        <f t="shared" si="376"/>
        <v>1</v>
      </c>
      <c r="AQ505">
        <f t="shared" si="377"/>
        <v>19.356050474047962</v>
      </c>
      <c r="AT505">
        <v>498</v>
      </c>
      <c r="AU505">
        <v>19.600399195597934</v>
      </c>
      <c r="AV505">
        <v>24.210384187020516</v>
      </c>
      <c r="AX505">
        <f t="shared" si="378"/>
        <v>0</v>
      </c>
      <c r="AY505">
        <f t="shared" si="379"/>
        <v>1</v>
      </c>
      <c r="AZ505">
        <f t="shared" si="380"/>
        <v>4.6099849914225821</v>
      </c>
      <c r="BC505">
        <v>498</v>
      </c>
      <c r="BD505" t="e">
        <v>#N/A</v>
      </c>
      <c r="BE505" t="e">
        <v>#N/A</v>
      </c>
      <c r="BG505" t="e">
        <f t="shared" si="381"/>
        <v>#N/A</v>
      </c>
      <c r="BH505" t="e">
        <f t="shared" si="382"/>
        <v>#N/A</v>
      </c>
      <c r="BI505" t="e">
        <f t="shared" si="383"/>
        <v>#N/A</v>
      </c>
      <c r="BL505">
        <v>498</v>
      </c>
      <c r="BM505">
        <v>22.379482873527422</v>
      </c>
      <c r="BN505">
        <v>12.801525535840108</v>
      </c>
      <c r="BP505">
        <f t="shared" si="384"/>
        <v>1</v>
      </c>
      <c r="BQ505">
        <f t="shared" si="385"/>
        <v>0</v>
      </c>
      <c r="BR505">
        <f t="shared" si="386"/>
        <v>9.5779573376873142</v>
      </c>
      <c r="BU505">
        <v>498</v>
      </c>
      <c r="BV505">
        <v>30.00762097879241</v>
      </c>
      <c r="BW505">
        <v>29.073207241186328</v>
      </c>
      <c r="BY505">
        <f t="shared" si="387"/>
        <v>1</v>
      </c>
      <c r="BZ505">
        <f t="shared" si="388"/>
        <v>0</v>
      </c>
      <c r="CA505">
        <f t="shared" si="389"/>
        <v>0.93441373760608215</v>
      </c>
      <c r="CD505">
        <v>498</v>
      </c>
      <c r="CE505">
        <v>31.74830168211448</v>
      </c>
      <c r="CF505">
        <v>8.2210469940562625</v>
      </c>
      <c r="CH505">
        <f t="shared" si="390"/>
        <v>1</v>
      </c>
      <c r="CI505">
        <f t="shared" si="391"/>
        <v>0</v>
      </c>
      <c r="CJ505">
        <f t="shared" si="392"/>
        <v>23.527254688058218</v>
      </c>
      <c r="CM505">
        <v>498</v>
      </c>
      <c r="CN505">
        <v>22.66256487890918</v>
      </c>
      <c r="CO505">
        <v>38.040939315025106</v>
      </c>
      <c r="CQ505">
        <f t="shared" si="393"/>
        <v>0</v>
      </c>
      <c r="CR505">
        <f t="shared" si="394"/>
        <v>1</v>
      </c>
      <c r="CS505">
        <f t="shared" si="395"/>
        <v>15.378374436115926</v>
      </c>
      <c r="CV505">
        <v>498</v>
      </c>
      <c r="CW505">
        <v>26.114253744787632</v>
      </c>
      <c r="CX505">
        <v>15.069483851174553</v>
      </c>
      <c r="CZ505">
        <f t="shared" si="396"/>
        <v>1</v>
      </c>
      <c r="DA505">
        <f t="shared" si="397"/>
        <v>0</v>
      </c>
      <c r="DB505">
        <f t="shared" si="398"/>
        <v>11.044769893613079</v>
      </c>
      <c r="DE505">
        <v>498</v>
      </c>
      <c r="DF505">
        <v>16.992516391789223</v>
      </c>
      <c r="DG505">
        <v>11.631562941151795</v>
      </c>
      <c r="DI505">
        <f t="shared" si="399"/>
        <v>1</v>
      </c>
      <c r="DJ505">
        <f t="shared" si="400"/>
        <v>0</v>
      </c>
      <c r="DK505">
        <f t="shared" si="401"/>
        <v>5.3609534506374281</v>
      </c>
      <c r="DN505">
        <v>498</v>
      </c>
      <c r="DO505">
        <v>22.759845876834021</v>
      </c>
      <c r="DP505">
        <v>16.175728598800283</v>
      </c>
      <c r="DR505">
        <f t="shared" si="402"/>
        <v>1</v>
      </c>
      <c r="DS505">
        <f t="shared" si="403"/>
        <v>0</v>
      </c>
      <c r="DT505">
        <f t="shared" si="404"/>
        <v>6.5841172780337374</v>
      </c>
      <c r="DW505">
        <v>498</v>
      </c>
      <c r="DX505">
        <v>18.507712336713894</v>
      </c>
      <c r="DY505">
        <v>15.899447606246062</v>
      </c>
      <c r="EA505">
        <f t="shared" si="405"/>
        <v>1</v>
      </c>
      <c r="EB505">
        <f t="shared" si="406"/>
        <v>0</v>
      </c>
      <c r="EC505">
        <f t="shared" si="407"/>
        <v>2.6082647304678321</v>
      </c>
      <c r="EF505">
        <v>498</v>
      </c>
      <c r="EG505">
        <v>23.258118874543381</v>
      </c>
      <c r="EH505">
        <v>18.277958923969486</v>
      </c>
      <c r="EJ505">
        <f t="shared" si="408"/>
        <v>1</v>
      </c>
      <c r="EK505">
        <f t="shared" si="409"/>
        <v>0</v>
      </c>
      <c r="EL505">
        <f t="shared" si="410"/>
        <v>4.9801599505738956</v>
      </c>
      <c r="EO505">
        <v>498</v>
      </c>
      <c r="EP505">
        <v>21.073943450000865</v>
      </c>
      <c r="EQ505">
        <v>10.718343891960632</v>
      </c>
      <c r="ES505">
        <f t="shared" si="411"/>
        <v>1</v>
      </c>
      <c r="ET505">
        <f t="shared" si="412"/>
        <v>0</v>
      </c>
      <c r="EU505">
        <f t="shared" si="413"/>
        <v>10.355599558040232</v>
      </c>
    </row>
    <row r="506" spans="1:151" x14ac:dyDescent="0.25">
      <c r="A506">
        <v>499</v>
      </c>
      <c r="B506">
        <v>12.950759835286991</v>
      </c>
      <c r="C506">
        <v>20.139386584708497</v>
      </c>
      <c r="E506">
        <f t="shared" si="414"/>
        <v>0</v>
      </c>
      <c r="F506">
        <f t="shared" si="365"/>
        <v>1</v>
      </c>
      <c r="G506">
        <f t="shared" si="415"/>
        <v>7.1886267494215055</v>
      </c>
      <c r="J506">
        <v>499</v>
      </c>
      <c r="K506">
        <v>20.613646538744781</v>
      </c>
      <c r="L506">
        <v>21.933540407357594</v>
      </c>
      <c r="N506">
        <f t="shared" si="366"/>
        <v>0</v>
      </c>
      <c r="O506">
        <f t="shared" si="367"/>
        <v>1</v>
      </c>
      <c r="P506">
        <f t="shared" si="368"/>
        <v>1.3198938686128123</v>
      </c>
      <c r="S506">
        <v>499</v>
      </c>
      <c r="T506">
        <v>15.597981563025094</v>
      </c>
      <c r="U506">
        <v>32.64338917552314</v>
      </c>
      <c r="W506">
        <f t="shared" si="369"/>
        <v>0</v>
      </c>
      <c r="X506">
        <f t="shared" si="370"/>
        <v>1</v>
      </c>
      <c r="Y506">
        <f t="shared" si="371"/>
        <v>17.045407612498046</v>
      </c>
      <c r="AB506">
        <v>499</v>
      </c>
      <c r="AC506">
        <v>17.254363503553108</v>
      </c>
      <c r="AD506">
        <v>18.239528436153698</v>
      </c>
      <c r="AF506">
        <f t="shared" si="372"/>
        <v>0</v>
      </c>
      <c r="AG506">
        <f t="shared" si="373"/>
        <v>1</v>
      </c>
      <c r="AH506">
        <f t="shared" si="374"/>
        <v>0.98516493260058979</v>
      </c>
      <c r="AK506">
        <v>499</v>
      </c>
      <c r="AL506">
        <v>24.492813310029319</v>
      </c>
      <c r="AM506">
        <v>34.387132146788147</v>
      </c>
      <c r="AO506">
        <f t="shared" si="375"/>
        <v>0</v>
      </c>
      <c r="AP506">
        <f t="shared" si="376"/>
        <v>1</v>
      </c>
      <c r="AQ506">
        <f t="shared" si="377"/>
        <v>9.8943188367588277</v>
      </c>
      <c r="AT506">
        <v>499</v>
      </c>
      <c r="AU506">
        <v>16.090962440949095</v>
      </c>
      <c r="AV506">
        <v>23.791521976659261</v>
      </c>
      <c r="AX506">
        <f t="shared" si="378"/>
        <v>0</v>
      </c>
      <c r="AY506">
        <f t="shared" si="379"/>
        <v>1</v>
      </c>
      <c r="AZ506">
        <f t="shared" si="380"/>
        <v>7.7005595357101662</v>
      </c>
      <c r="BC506">
        <v>499</v>
      </c>
      <c r="BD506" t="e">
        <v>#N/A</v>
      </c>
      <c r="BE506" t="e">
        <v>#N/A</v>
      </c>
      <c r="BG506" t="e">
        <f t="shared" si="381"/>
        <v>#N/A</v>
      </c>
      <c r="BH506" t="e">
        <f t="shared" si="382"/>
        <v>#N/A</v>
      </c>
      <c r="BI506" t="e">
        <f t="shared" si="383"/>
        <v>#N/A</v>
      </c>
      <c r="BL506">
        <v>499</v>
      </c>
      <c r="BM506">
        <v>35.272832874344658</v>
      </c>
      <c r="BN506">
        <v>7.8310943300793729</v>
      </c>
      <c r="BP506">
        <f t="shared" si="384"/>
        <v>1</v>
      </c>
      <c r="BQ506">
        <f t="shared" si="385"/>
        <v>0</v>
      </c>
      <c r="BR506">
        <f t="shared" si="386"/>
        <v>27.441738544265284</v>
      </c>
      <c r="BU506">
        <v>499</v>
      </c>
      <c r="BV506">
        <v>14.297051021385212</v>
      </c>
      <c r="BW506">
        <v>21.134004725514323</v>
      </c>
      <c r="BY506">
        <f t="shared" si="387"/>
        <v>0</v>
      </c>
      <c r="BZ506">
        <f t="shared" si="388"/>
        <v>1</v>
      </c>
      <c r="CA506">
        <f t="shared" si="389"/>
        <v>6.8369537041291117</v>
      </c>
      <c r="CD506">
        <v>499</v>
      </c>
      <c r="CE506">
        <v>26.83859740723193</v>
      </c>
      <c r="CF506">
        <v>34.168903403842023</v>
      </c>
      <c r="CH506">
        <f t="shared" si="390"/>
        <v>0</v>
      </c>
      <c r="CI506">
        <f t="shared" si="391"/>
        <v>1</v>
      </c>
      <c r="CJ506">
        <f t="shared" si="392"/>
        <v>7.3303059966100932</v>
      </c>
      <c r="CM506">
        <v>499</v>
      </c>
      <c r="CN506">
        <v>30.795822464172488</v>
      </c>
      <c r="CO506">
        <v>25.573635214229988</v>
      </c>
      <c r="CQ506">
        <f t="shared" si="393"/>
        <v>1</v>
      </c>
      <c r="CR506">
        <f t="shared" si="394"/>
        <v>0</v>
      </c>
      <c r="CS506">
        <f t="shared" si="395"/>
        <v>5.2221872499425004</v>
      </c>
      <c r="CV506">
        <v>499</v>
      </c>
      <c r="CW506">
        <v>24.600203591121673</v>
      </c>
      <c r="CX506">
        <v>17.062134435129945</v>
      </c>
      <c r="CZ506">
        <f t="shared" si="396"/>
        <v>1</v>
      </c>
      <c r="DA506">
        <f t="shared" si="397"/>
        <v>0</v>
      </c>
      <c r="DB506">
        <f t="shared" si="398"/>
        <v>7.5380691559917281</v>
      </c>
      <c r="DE506">
        <v>499</v>
      </c>
      <c r="DF506">
        <v>29.573140674393819</v>
      </c>
      <c r="DG506">
        <v>17.632814865153524</v>
      </c>
      <c r="DI506">
        <f t="shared" si="399"/>
        <v>1</v>
      </c>
      <c r="DJ506">
        <f t="shared" si="400"/>
        <v>0</v>
      </c>
      <c r="DK506">
        <f t="shared" si="401"/>
        <v>11.940325809240296</v>
      </c>
      <c r="DN506">
        <v>499</v>
      </c>
      <c r="DO506">
        <v>28.631793490531539</v>
      </c>
      <c r="DP506">
        <v>16.18215472442883</v>
      </c>
      <c r="DR506">
        <f t="shared" si="402"/>
        <v>1</v>
      </c>
      <c r="DS506">
        <f t="shared" si="403"/>
        <v>0</v>
      </c>
      <c r="DT506">
        <f t="shared" si="404"/>
        <v>12.449638766102709</v>
      </c>
      <c r="DW506">
        <v>499</v>
      </c>
      <c r="DX506">
        <v>13.483773262320232</v>
      </c>
      <c r="DY506">
        <v>14.175406729436283</v>
      </c>
      <c r="EA506">
        <f t="shared" si="405"/>
        <v>0</v>
      </c>
      <c r="EB506">
        <f t="shared" si="406"/>
        <v>1</v>
      </c>
      <c r="EC506">
        <f t="shared" si="407"/>
        <v>0.69163346711605023</v>
      </c>
      <c r="EF506">
        <v>499</v>
      </c>
      <c r="EG506">
        <v>21.839187410077766</v>
      </c>
      <c r="EH506">
        <v>11.257812812742815</v>
      </c>
      <c r="EJ506">
        <f t="shared" si="408"/>
        <v>1</v>
      </c>
      <c r="EK506">
        <f t="shared" si="409"/>
        <v>0</v>
      </c>
      <c r="EL506">
        <f t="shared" si="410"/>
        <v>10.581374597334952</v>
      </c>
      <c r="EO506">
        <v>499</v>
      </c>
      <c r="EP506">
        <v>18.309317900287486</v>
      </c>
      <c r="EQ506">
        <v>30.147907447120541</v>
      </c>
      <c r="ES506">
        <f t="shared" si="411"/>
        <v>0</v>
      </c>
      <c r="ET506">
        <f t="shared" si="412"/>
        <v>1</v>
      </c>
      <c r="EU506">
        <f t="shared" si="413"/>
        <v>11.838589546833056</v>
      </c>
    </row>
    <row r="507" spans="1:151" x14ac:dyDescent="0.25">
      <c r="A507">
        <v>500</v>
      </c>
      <c r="B507">
        <v>11.267492582298022</v>
      </c>
      <c r="C507">
        <v>52.652543493830009</v>
      </c>
      <c r="E507">
        <f t="shared" si="414"/>
        <v>0</v>
      </c>
      <c r="F507">
        <f t="shared" si="365"/>
        <v>1</v>
      </c>
      <c r="G507">
        <f t="shared" si="415"/>
        <v>41.385050911531991</v>
      </c>
      <c r="J507">
        <v>500</v>
      </c>
      <c r="K507">
        <v>28.721076684800536</v>
      </c>
      <c r="L507">
        <v>16.588285988504385</v>
      </c>
      <c r="N507">
        <f t="shared" si="366"/>
        <v>1</v>
      </c>
      <c r="O507">
        <f t="shared" si="367"/>
        <v>0</v>
      </c>
      <c r="P507">
        <f t="shared" si="368"/>
        <v>12.132790696296151</v>
      </c>
      <c r="S507">
        <v>500</v>
      </c>
      <c r="T507">
        <v>20.743473069502816</v>
      </c>
      <c r="U507">
        <v>22.518218937813504</v>
      </c>
      <c r="W507">
        <f t="shared" si="369"/>
        <v>0</v>
      </c>
      <c r="X507">
        <f t="shared" si="370"/>
        <v>1</v>
      </c>
      <c r="Y507">
        <f t="shared" si="371"/>
        <v>1.7747458683106885</v>
      </c>
      <c r="AB507">
        <v>500</v>
      </c>
      <c r="AC507">
        <v>27.241633211021593</v>
      </c>
      <c r="AD507">
        <v>18.053588590421452</v>
      </c>
      <c r="AF507">
        <f t="shared" si="372"/>
        <v>1</v>
      </c>
      <c r="AG507">
        <f t="shared" si="373"/>
        <v>0</v>
      </c>
      <c r="AH507">
        <f t="shared" si="374"/>
        <v>9.1880446206001416</v>
      </c>
      <c r="AK507">
        <v>500</v>
      </c>
      <c r="AL507">
        <v>22.369875666468868</v>
      </c>
      <c r="AM507">
        <v>29.850011265208959</v>
      </c>
      <c r="AO507">
        <f t="shared" si="375"/>
        <v>0</v>
      </c>
      <c r="AP507">
        <f t="shared" si="376"/>
        <v>1</v>
      </c>
      <c r="AQ507">
        <f t="shared" si="377"/>
        <v>7.480135598740091</v>
      </c>
      <c r="AT507">
        <v>500</v>
      </c>
      <c r="AU507">
        <v>17.703505287257101</v>
      </c>
      <c r="AV507">
        <v>16.033028623553481</v>
      </c>
      <c r="AX507">
        <f t="shared" si="378"/>
        <v>1</v>
      </c>
      <c r="AY507">
        <f t="shared" si="379"/>
        <v>0</v>
      </c>
      <c r="AZ507">
        <f t="shared" si="380"/>
        <v>1.6704766637036208</v>
      </c>
      <c r="BC507">
        <v>500</v>
      </c>
      <c r="BD507" t="e">
        <v>#N/A</v>
      </c>
      <c r="BE507" t="e">
        <v>#N/A</v>
      </c>
      <c r="BG507" t="e">
        <f t="shared" si="381"/>
        <v>#N/A</v>
      </c>
      <c r="BH507" t="e">
        <f t="shared" si="382"/>
        <v>#N/A</v>
      </c>
      <c r="BI507" t="e">
        <f t="shared" si="383"/>
        <v>#N/A</v>
      </c>
      <c r="BL507">
        <v>500</v>
      </c>
      <c r="BM507">
        <v>17.254579045216708</v>
      </c>
      <c r="BN507">
        <v>11.921999376202594</v>
      </c>
      <c r="BP507">
        <f t="shared" si="384"/>
        <v>1</v>
      </c>
      <c r="BQ507">
        <f t="shared" si="385"/>
        <v>0</v>
      </c>
      <c r="BR507">
        <f t="shared" si="386"/>
        <v>5.3325796690141143</v>
      </c>
      <c r="BU507">
        <v>500</v>
      </c>
      <c r="BV507">
        <v>22.589840461868583</v>
      </c>
      <c r="BW507">
        <v>21.912586731955017</v>
      </c>
      <c r="BY507">
        <f t="shared" si="387"/>
        <v>1</v>
      </c>
      <c r="BZ507">
        <f t="shared" si="388"/>
        <v>0</v>
      </c>
      <c r="CA507">
        <f t="shared" si="389"/>
        <v>0.67725372991356636</v>
      </c>
      <c r="CD507">
        <v>500</v>
      </c>
      <c r="CE507">
        <v>24.310452003893307</v>
      </c>
      <c r="CF507">
        <v>10.860739894098366</v>
      </c>
      <c r="CH507">
        <f t="shared" si="390"/>
        <v>1</v>
      </c>
      <c r="CI507">
        <f t="shared" si="391"/>
        <v>0</v>
      </c>
      <c r="CJ507">
        <f t="shared" si="392"/>
        <v>13.449712109794941</v>
      </c>
      <c r="CM507">
        <v>500</v>
      </c>
      <c r="CN507">
        <v>18.36548116212014</v>
      </c>
      <c r="CO507">
        <v>44.081497910172892</v>
      </c>
      <c r="CQ507">
        <f t="shared" si="393"/>
        <v>0</v>
      </c>
      <c r="CR507">
        <f t="shared" si="394"/>
        <v>1</v>
      </c>
      <c r="CS507">
        <f t="shared" si="395"/>
        <v>25.716016748052752</v>
      </c>
      <c r="CV507">
        <v>500</v>
      </c>
      <c r="CW507">
        <v>24.500113351395974</v>
      </c>
      <c r="CX507">
        <v>11.677828129705055</v>
      </c>
      <c r="CZ507">
        <f t="shared" si="396"/>
        <v>1</v>
      </c>
      <c r="DA507">
        <f t="shared" si="397"/>
        <v>0</v>
      </c>
      <c r="DB507">
        <f t="shared" si="398"/>
        <v>12.822285221690919</v>
      </c>
      <c r="DE507">
        <v>500</v>
      </c>
      <c r="DF507">
        <v>16.54495397319117</v>
      </c>
      <c r="DG507">
        <v>16.479889965020107</v>
      </c>
      <c r="DI507">
        <f t="shared" si="399"/>
        <v>1</v>
      </c>
      <c r="DJ507">
        <f t="shared" si="400"/>
        <v>0</v>
      </c>
      <c r="DK507">
        <f t="shared" si="401"/>
        <v>6.5064008171063392E-2</v>
      </c>
      <c r="DN507">
        <v>500</v>
      </c>
      <c r="DO507">
        <v>23.917122293296615</v>
      </c>
      <c r="DP507">
        <v>6.4909350204832705</v>
      </c>
      <c r="DR507">
        <f t="shared" si="402"/>
        <v>1</v>
      </c>
      <c r="DS507">
        <f t="shared" si="403"/>
        <v>0</v>
      </c>
      <c r="DT507">
        <f t="shared" si="404"/>
        <v>17.426187272813344</v>
      </c>
      <c r="DW507">
        <v>500</v>
      </c>
      <c r="DX507">
        <v>17.981487811093888</v>
      </c>
      <c r="DY507">
        <v>20.616439496075113</v>
      </c>
      <c r="EA507">
        <f t="shared" si="405"/>
        <v>0</v>
      </c>
      <c r="EB507">
        <f t="shared" si="406"/>
        <v>1</v>
      </c>
      <c r="EC507">
        <f t="shared" si="407"/>
        <v>2.6349516849812247</v>
      </c>
      <c r="EF507">
        <v>500</v>
      </c>
      <c r="EG507">
        <v>20.320746719875945</v>
      </c>
      <c r="EH507">
        <v>19.081130717516501</v>
      </c>
      <c r="EJ507">
        <f t="shared" si="408"/>
        <v>1</v>
      </c>
      <c r="EK507">
        <f t="shared" si="409"/>
        <v>0</v>
      </c>
      <c r="EL507">
        <f t="shared" si="410"/>
        <v>1.239616002359444</v>
      </c>
      <c r="EO507">
        <v>500</v>
      </c>
      <c r="EP507">
        <v>25.013590777666526</v>
      </c>
      <c r="EQ507">
        <v>34.770413624474699</v>
      </c>
      <c r="ES507">
        <f t="shared" si="411"/>
        <v>0</v>
      </c>
      <c r="ET507">
        <f t="shared" si="412"/>
        <v>1</v>
      </c>
      <c r="EU507">
        <f t="shared" si="413"/>
        <v>9.7568228468081735</v>
      </c>
    </row>
    <row r="508" spans="1:151" x14ac:dyDescent="0.25">
      <c r="A508">
        <v>501</v>
      </c>
      <c r="B508">
        <v>12.06332479935384</v>
      </c>
      <c r="C508">
        <v>31.43836947497698</v>
      </c>
      <c r="E508">
        <f t="shared" si="414"/>
        <v>0</v>
      </c>
      <c r="F508">
        <f t="shared" si="365"/>
        <v>1</v>
      </c>
      <c r="G508">
        <f t="shared" si="415"/>
        <v>19.37504467562314</v>
      </c>
      <c r="J508">
        <v>501</v>
      </c>
      <c r="K508">
        <v>23.220869600520231</v>
      </c>
      <c r="L508">
        <v>23.145364304082108</v>
      </c>
      <c r="N508">
        <f t="shared" si="366"/>
        <v>1</v>
      </c>
      <c r="O508">
        <f t="shared" si="367"/>
        <v>0</v>
      </c>
      <c r="P508">
        <f t="shared" si="368"/>
        <v>7.5505296438123537E-2</v>
      </c>
      <c r="S508">
        <v>501</v>
      </c>
      <c r="T508">
        <v>20.210596383161988</v>
      </c>
      <c r="U508">
        <v>28.394516756891946</v>
      </c>
      <c r="W508">
        <f t="shared" si="369"/>
        <v>0</v>
      </c>
      <c r="X508">
        <f t="shared" si="370"/>
        <v>1</v>
      </c>
      <c r="Y508">
        <f t="shared" si="371"/>
        <v>8.1839203737299577</v>
      </c>
      <c r="AB508">
        <v>501</v>
      </c>
      <c r="AC508">
        <v>11.202750425210427</v>
      </c>
      <c r="AD508">
        <v>17.571012050063736</v>
      </c>
      <c r="AF508">
        <f t="shared" si="372"/>
        <v>0</v>
      </c>
      <c r="AG508">
        <f t="shared" si="373"/>
        <v>1</v>
      </c>
      <c r="AH508">
        <f t="shared" si="374"/>
        <v>6.368261624853309</v>
      </c>
      <c r="AK508">
        <v>501</v>
      </c>
      <c r="AL508">
        <v>21.558723000122196</v>
      </c>
      <c r="AM508">
        <v>8.5808241457510803</v>
      </c>
      <c r="AO508">
        <f t="shared" si="375"/>
        <v>1</v>
      </c>
      <c r="AP508">
        <f t="shared" si="376"/>
        <v>0</v>
      </c>
      <c r="AQ508">
        <f t="shared" si="377"/>
        <v>12.977898854371116</v>
      </c>
      <c r="AT508">
        <v>501</v>
      </c>
      <c r="AU508">
        <v>22.723831684528324</v>
      </c>
      <c r="AV508">
        <v>21.4039399809907</v>
      </c>
      <c r="AX508">
        <f t="shared" si="378"/>
        <v>1</v>
      </c>
      <c r="AY508">
        <f t="shared" si="379"/>
        <v>0</v>
      </c>
      <c r="AZ508">
        <f t="shared" si="380"/>
        <v>1.3198917035376247</v>
      </c>
      <c r="BC508">
        <v>501</v>
      </c>
      <c r="BD508" t="e">
        <v>#N/A</v>
      </c>
      <c r="BE508" t="e">
        <v>#N/A</v>
      </c>
      <c r="BG508" t="e">
        <f t="shared" si="381"/>
        <v>#N/A</v>
      </c>
      <c r="BH508" t="e">
        <f t="shared" si="382"/>
        <v>#N/A</v>
      </c>
      <c r="BI508" t="e">
        <f t="shared" si="383"/>
        <v>#N/A</v>
      </c>
      <c r="BL508">
        <v>501</v>
      </c>
      <c r="BM508">
        <v>28.83699296390883</v>
      </c>
      <c r="BN508">
        <v>14.743836140921713</v>
      </c>
      <c r="BP508">
        <f t="shared" si="384"/>
        <v>1</v>
      </c>
      <c r="BQ508">
        <f t="shared" si="385"/>
        <v>0</v>
      </c>
      <c r="BR508">
        <f t="shared" si="386"/>
        <v>14.093156822987117</v>
      </c>
      <c r="BU508">
        <v>501</v>
      </c>
      <c r="BV508">
        <v>21.713840946717003</v>
      </c>
      <c r="BW508">
        <v>12.686760524441329</v>
      </c>
      <c r="BY508">
        <f t="shared" si="387"/>
        <v>1</v>
      </c>
      <c r="BZ508">
        <f t="shared" si="388"/>
        <v>0</v>
      </c>
      <c r="CA508">
        <f t="shared" si="389"/>
        <v>9.0270804222756738</v>
      </c>
      <c r="CD508">
        <v>501</v>
      </c>
      <c r="CE508">
        <v>20.607447178264582</v>
      </c>
      <c r="CF508">
        <v>12.390576172278475</v>
      </c>
      <c r="CH508">
        <f t="shared" si="390"/>
        <v>1</v>
      </c>
      <c r="CI508">
        <f t="shared" si="391"/>
        <v>0</v>
      </c>
      <c r="CJ508">
        <f t="shared" si="392"/>
        <v>8.216871005986107</v>
      </c>
      <c r="CM508">
        <v>501</v>
      </c>
      <c r="CN508">
        <v>21.449921694697768</v>
      </c>
      <c r="CO508">
        <v>12.856885348000704</v>
      </c>
      <c r="CQ508">
        <f t="shared" si="393"/>
        <v>1</v>
      </c>
      <c r="CR508">
        <f t="shared" si="394"/>
        <v>0</v>
      </c>
      <c r="CS508">
        <f t="shared" si="395"/>
        <v>8.5930363466970636</v>
      </c>
      <c r="CV508">
        <v>501</v>
      </c>
      <c r="CW508">
        <v>14.499506935824911</v>
      </c>
      <c r="CX508">
        <v>17.406194523767208</v>
      </c>
      <c r="CZ508">
        <f t="shared" si="396"/>
        <v>0</v>
      </c>
      <c r="DA508">
        <f t="shared" si="397"/>
        <v>1</v>
      </c>
      <c r="DB508">
        <f t="shared" si="398"/>
        <v>2.9066875879422973</v>
      </c>
      <c r="DE508">
        <v>501</v>
      </c>
      <c r="DF508">
        <v>31.467323575536099</v>
      </c>
      <c r="DG508">
        <v>36.126408863448063</v>
      </c>
      <c r="DI508">
        <f t="shared" si="399"/>
        <v>0</v>
      </c>
      <c r="DJ508">
        <f t="shared" si="400"/>
        <v>1</v>
      </c>
      <c r="DK508">
        <f t="shared" si="401"/>
        <v>4.6590852879119637</v>
      </c>
      <c r="DN508">
        <v>501</v>
      </c>
      <c r="DO508">
        <v>26.157688781806606</v>
      </c>
      <c r="DP508">
        <v>19.554666533719161</v>
      </c>
      <c r="DR508">
        <f t="shared" si="402"/>
        <v>1</v>
      </c>
      <c r="DS508">
        <f t="shared" si="403"/>
        <v>0</v>
      </c>
      <c r="DT508">
        <f t="shared" si="404"/>
        <v>6.603022248087445</v>
      </c>
      <c r="DW508">
        <v>501</v>
      </c>
      <c r="DX508">
        <v>11.598501095627306</v>
      </c>
      <c r="DY508">
        <v>25.434423221012164</v>
      </c>
      <c r="EA508">
        <f t="shared" si="405"/>
        <v>0</v>
      </c>
      <c r="EB508">
        <f t="shared" si="406"/>
        <v>1</v>
      </c>
      <c r="EC508">
        <f t="shared" si="407"/>
        <v>13.835922125384858</v>
      </c>
      <c r="EF508">
        <v>501</v>
      </c>
      <c r="EG508">
        <v>21.485348810864938</v>
      </c>
      <c r="EH508">
        <v>19.18104518062454</v>
      </c>
      <c r="EJ508">
        <f t="shared" si="408"/>
        <v>1</v>
      </c>
      <c r="EK508">
        <f t="shared" si="409"/>
        <v>0</v>
      </c>
      <c r="EL508">
        <f t="shared" si="410"/>
        <v>2.3043036302403976</v>
      </c>
      <c r="EO508">
        <v>501</v>
      </c>
      <c r="EP508">
        <v>23.224716586090572</v>
      </c>
      <c r="EQ508">
        <v>46.795950020343561</v>
      </c>
      <c r="ES508">
        <f t="shared" si="411"/>
        <v>0</v>
      </c>
      <c r="ET508">
        <f t="shared" si="412"/>
        <v>1</v>
      </c>
      <c r="EU508">
        <f t="shared" si="413"/>
        <v>23.571233434252989</v>
      </c>
    </row>
    <row r="509" spans="1:151" x14ac:dyDescent="0.25">
      <c r="A509">
        <v>502</v>
      </c>
      <c r="B509">
        <v>13.699774128462732</v>
      </c>
      <c r="C509">
        <v>19.348543407472057</v>
      </c>
      <c r="E509">
        <f t="shared" si="414"/>
        <v>0</v>
      </c>
      <c r="F509">
        <f t="shared" si="365"/>
        <v>1</v>
      </c>
      <c r="G509">
        <f t="shared" si="415"/>
        <v>5.6487692790093256</v>
      </c>
      <c r="J509">
        <v>502</v>
      </c>
      <c r="K509">
        <v>18.698511377913952</v>
      </c>
      <c r="L509">
        <v>26.367556303409646</v>
      </c>
      <c r="N509">
        <f t="shared" si="366"/>
        <v>0</v>
      </c>
      <c r="O509">
        <f t="shared" si="367"/>
        <v>1</v>
      </c>
      <c r="P509">
        <f t="shared" si="368"/>
        <v>7.6690449254956938</v>
      </c>
      <c r="S509">
        <v>502</v>
      </c>
      <c r="T509">
        <v>18.002022535408742</v>
      </c>
      <c r="U509">
        <v>17.133535072831375</v>
      </c>
      <c r="W509">
        <f t="shared" si="369"/>
        <v>1</v>
      </c>
      <c r="X509">
        <f t="shared" si="370"/>
        <v>0</v>
      </c>
      <c r="Y509">
        <f t="shared" si="371"/>
        <v>0.86848746257736664</v>
      </c>
      <c r="AB509">
        <v>502</v>
      </c>
      <c r="AC509">
        <v>23.936289236146941</v>
      </c>
      <c r="AD509">
        <v>16.842228551471731</v>
      </c>
      <c r="AF509">
        <f t="shared" si="372"/>
        <v>1</v>
      </c>
      <c r="AG509">
        <f t="shared" si="373"/>
        <v>0</v>
      </c>
      <c r="AH509">
        <f t="shared" si="374"/>
        <v>7.0940606846752097</v>
      </c>
      <c r="AK509">
        <v>502</v>
      </c>
      <c r="AL509">
        <v>28.839565545023348</v>
      </c>
      <c r="AM509">
        <v>36.801083500951229</v>
      </c>
      <c r="AO509">
        <f t="shared" si="375"/>
        <v>0</v>
      </c>
      <c r="AP509">
        <f t="shared" si="376"/>
        <v>1</v>
      </c>
      <c r="AQ509">
        <f t="shared" si="377"/>
        <v>7.9615179559278815</v>
      </c>
      <c r="AT509">
        <v>502</v>
      </c>
      <c r="AU509">
        <v>18.22312431319904</v>
      </c>
      <c r="AV509">
        <v>24.601065653572906</v>
      </c>
      <c r="AX509">
        <f t="shared" si="378"/>
        <v>0</v>
      </c>
      <c r="AY509">
        <f t="shared" si="379"/>
        <v>1</v>
      </c>
      <c r="AZ509">
        <f t="shared" si="380"/>
        <v>6.3779413403738658</v>
      </c>
      <c r="BC509">
        <v>502</v>
      </c>
      <c r="BD509" t="e">
        <v>#N/A</v>
      </c>
      <c r="BE509" t="e">
        <v>#N/A</v>
      </c>
      <c r="BG509" t="e">
        <f t="shared" si="381"/>
        <v>#N/A</v>
      </c>
      <c r="BH509" t="e">
        <f t="shared" si="382"/>
        <v>#N/A</v>
      </c>
      <c r="BI509" t="e">
        <f t="shared" si="383"/>
        <v>#N/A</v>
      </c>
      <c r="BL509">
        <v>502</v>
      </c>
      <c r="BM509">
        <v>34.853788598379467</v>
      </c>
      <c r="BN509">
        <v>10.399310940130549</v>
      </c>
      <c r="BP509">
        <f t="shared" si="384"/>
        <v>1</v>
      </c>
      <c r="BQ509">
        <f t="shared" si="385"/>
        <v>0</v>
      </c>
      <c r="BR509">
        <f t="shared" si="386"/>
        <v>24.454477658248919</v>
      </c>
      <c r="BU509">
        <v>502</v>
      </c>
      <c r="BV509">
        <v>24.780279173369792</v>
      </c>
      <c r="BW509">
        <v>28.431320301230823</v>
      </c>
      <c r="BY509">
        <f t="shared" si="387"/>
        <v>0</v>
      </c>
      <c r="BZ509">
        <f t="shared" si="388"/>
        <v>1</v>
      </c>
      <c r="CA509">
        <f t="shared" si="389"/>
        <v>3.6510411278610313</v>
      </c>
      <c r="CD509">
        <v>502</v>
      </c>
      <c r="CE509">
        <v>24.205684022519609</v>
      </c>
      <c r="CF509">
        <v>29.963670680619348</v>
      </c>
      <c r="CH509">
        <f t="shared" si="390"/>
        <v>0</v>
      </c>
      <c r="CI509">
        <f t="shared" si="391"/>
        <v>1</v>
      </c>
      <c r="CJ509">
        <f t="shared" si="392"/>
        <v>5.757986658099739</v>
      </c>
      <c r="CM509">
        <v>502</v>
      </c>
      <c r="CN509">
        <v>20.270940147942909</v>
      </c>
      <c r="CO509">
        <v>22.176255620538715</v>
      </c>
      <c r="CQ509">
        <f t="shared" si="393"/>
        <v>0</v>
      </c>
      <c r="CR509">
        <f t="shared" si="394"/>
        <v>1</v>
      </c>
      <c r="CS509">
        <f t="shared" si="395"/>
        <v>1.9053154725958059</v>
      </c>
      <c r="CV509">
        <v>502</v>
      </c>
      <c r="CW509">
        <v>25.08265392817632</v>
      </c>
      <c r="CX509">
        <v>21.793150176672917</v>
      </c>
      <c r="CZ509">
        <f t="shared" si="396"/>
        <v>1</v>
      </c>
      <c r="DA509">
        <f t="shared" si="397"/>
        <v>0</v>
      </c>
      <c r="DB509">
        <f t="shared" si="398"/>
        <v>3.2895037515034034</v>
      </c>
      <c r="DE509">
        <v>502</v>
      </c>
      <c r="DF509">
        <v>19.93835752804122</v>
      </c>
      <c r="DG509">
        <v>21.019640662292662</v>
      </c>
      <c r="DI509">
        <f t="shared" si="399"/>
        <v>0</v>
      </c>
      <c r="DJ509">
        <f t="shared" si="400"/>
        <v>1</v>
      </c>
      <c r="DK509">
        <f t="shared" si="401"/>
        <v>1.0812831342514428</v>
      </c>
      <c r="DN509">
        <v>502</v>
      </c>
      <c r="DO509">
        <v>23.738897869167435</v>
      </c>
      <c r="DP509">
        <v>15.704224177191243</v>
      </c>
      <c r="DR509">
        <f t="shared" si="402"/>
        <v>1</v>
      </c>
      <c r="DS509">
        <f t="shared" si="403"/>
        <v>0</v>
      </c>
      <c r="DT509">
        <f t="shared" si="404"/>
        <v>8.0346736919761916</v>
      </c>
      <c r="DW509">
        <v>502</v>
      </c>
      <c r="DX509">
        <v>21.417789893237224</v>
      </c>
      <c r="DY509">
        <v>5.6550837904250351</v>
      </c>
      <c r="EA509">
        <f t="shared" si="405"/>
        <v>1</v>
      </c>
      <c r="EB509">
        <f t="shared" si="406"/>
        <v>0</v>
      </c>
      <c r="EC509">
        <f t="shared" si="407"/>
        <v>15.762706102812189</v>
      </c>
      <c r="EF509">
        <v>502</v>
      </c>
      <c r="EG509">
        <v>19.784772670160553</v>
      </c>
      <c r="EH509">
        <v>15.947866526386925</v>
      </c>
      <c r="EJ509">
        <f t="shared" si="408"/>
        <v>1</v>
      </c>
      <c r="EK509">
        <f t="shared" si="409"/>
        <v>0</v>
      </c>
      <c r="EL509">
        <f t="shared" si="410"/>
        <v>3.8369061437736285</v>
      </c>
      <c r="EO509">
        <v>502</v>
      </c>
      <c r="EP509">
        <v>23.037821643001507</v>
      </c>
      <c r="EQ509">
        <v>30.546584678437995</v>
      </c>
      <c r="ES509">
        <f t="shared" si="411"/>
        <v>0</v>
      </c>
      <c r="ET509">
        <f t="shared" si="412"/>
        <v>1</v>
      </c>
      <c r="EU509">
        <f t="shared" si="413"/>
        <v>7.5087630354364876</v>
      </c>
    </row>
    <row r="510" spans="1:151" x14ac:dyDescent="0.25">
      <c r="A510">
        <v>503</v>
      </c>
      <c r="B510">
        <v>12.292715835326932</v>
      </c>
      <c r="C510">
        <v>29.302254134870182</v>
      </c>
      <c r="E510">
        <f t="shared" si="414"/>
        <v>0</v>
      </c>
      <c r="F510">
        <f t="shared" si="365"/>
        <v>1</v>
      </c>
      <c r="G510">
        <f t="shared" si="415"/>
        <v>17.009538299543252</v>
      </c>
      <c r="J510">
        <v>503</v>
      </c>
      <c r="K510">
        <v>14.556438447065474</v>
      </c>
      <c r="L510">
        <v>24.127758572694894</v>
      </c>
      <c r="N510">
        <f t="shared" si="366"/>
        <v>0</v>
      </c>
      <c r="O510">
        <f t="shared" si="367"/>
        <v>1</v>
      </c>
      <c r="P510">
        <f t="shared" si="368"/>
        <v>9.5713201256294198</v>
      </c>
      <c r="S510">
        <v>503</v>
      </c>
      <c r="T510">
        <v>23.539488428973129</v>
      </c>
      <c r="U510">
        <v>9.2161049668422059</v>
      </c>
      <c r="W510">
        <f t="shared" si="369"/>
        <v>1</v>
      </c>
      <c r="X510">
        <f t="shared" si="370"/>
        <v>0</v>
      </c>
      <c r="Y510">
        <f t="shared" si="371"/>
        <v>14.323383462130924</v>
      </c>
      <c r="AB510">
        <v>503</v>
      </c>
      <c r="AC510">
        <v>21.027255865509243</v>
      </c>
      <c r="AD510">
        <v>17.991328134878959</v>
      </c>
      <c r="AF510">
        <f t="shared" si="372"/>
        <v>1</v>
      </c>
      <c r="AG510">
        <f t="shared" si="373"/>
        <v>0</v>
      </c>
      <c r="AH510">
        <f t="shared" si="374"/>
        <v>3.0359277306302843</v>
      </c>
      <c r="AK510">
        <v>503</v>
      </c>
      <c r="AL510">
        <v>15.704209000547536</v>
      </c>
      <c r="AM510">
        <v>11.835428472713501</v>
      </c>
      <c r="AO510">
        <f t="shared" si="375"/>
        <v>1</v>
      </c>
      <c r="AP510">
        <f t="shared" si="376"/>
        <v>0</v>
      </c>
      <c r="AQ510">
        <f t="shared" si="377"/>
        <v>3.8687805278340353</v>
      </c>
      <c r="AT510">
        <v>503</v>
      </c>
      <c r="AU510">
        <v>18.691544933445488</v>
      </c>
      <c r="AV510">
        <v>28.066386331952266</v>
      </c>
      <c r="AX510">
        <f t="shared" si="378"/>
        <v>0</v>
      </c>
      <c r="AY510">
        <f t="shared" si="379"/>
        <v>1</v>
      </c>
      <c r="AZ510">
        <f t="shared" si="380"/>
        <v>9.3748413985067778</v>
      </c>
      <c r="BC510">
        <v>503</v>
      </c>
      <c r="BD510" t="e">
        <v>#N/A</v>
      </c>
      <c r="BE510" t="e">
        <v>#N/A</v>
      </c>
      <c r="BG510" t="e">
        <f t="shared" si="381"/>
        <v>#N/A</v>
      </c>
      <c r="BH510" t="e">
        <f t="shared" si="382"/>
        <v>#N/A</v>
      </c>
      <c r="BI510" t="e">
        <f t="shared" si="383"/>
        <v>#N/A</v>
      </c>
      <c r="BL510">
        <v>503</v>
      </c>
      <c r="BM510">
        <v>27.746099307796829</v>
      </c>
      <c r="BN510">
        <v>12.926765305963707</v>
      </c>
      <c r="BP510">
        <f t="shared" si="384"/>
        <v>1</v>
      </c>
      <c r="BQ510">
        <f t="shared" si="385"/>
        <v>0</v>
      </c>
      <c r="BR510">
        <f t="shared" si="386"/>
        <v>14.819334001833122</v>
      </c>
      <c r="BU510">
        <v>503</v>
      </c>
      <c r="BV510">
        <v>16.121171818313705</v>
      </c>
      <c r="BW510">
        <v>16.126829946806492</v>
      </c>
      <c r="BY510">
        <f t="shared" si="387"/>
        <v>0</v>
      </c>
      <c r="BZ510">
        <f t="shared" si="388"/>
        <v>1</v>
      </c>
      <c r="CA510">
        <f t="shared" si="389"/>
        <v>5.6581284927865738E-3</v>
      </c>
      <c r="CD510">
        <v>503</v>
      </c>
      <c r="CE510">
        <v>21.990313318665745</v>
      </c>
      <c r="CF510">
        <v>20.675073130440683</v>
      </c>
      <c r="CH510">
        <f t="shared" si="390"/>
        <v>1</v>
      </c>
      <c r="CI510">
        <f t="shared" si="391"/>
        <v>0</v>
      </c>
      <c r="CJ510">
        <f t="shared" si="392"/>
        <v>1.3152401882250615</v>
      </c>
      <c r="CM510">
        <v>503</v>
      </c>
      <c r="CN510">
        <v>22.056835093235296</v>
      </c>
      <c r="CO510">
        <v>27.270914751860857</v>
      </c>
      <c r="CQ510">
        <f t="shared" si="393"/>
        <v>0</v>
      </c>
      <c r="CR510">
        <f t="shared" si="394"/>
        <v>1</v>
      </c>
      <c r="CS510">
        <f t="shared" si="395"/>
        <v>5.2140796586255611</v>
      </c>
      <c r="CV510">
        <v>503</v>
      </c>
      <c r="CW510">
        <v>19.292900999339555</v>
      </c>
      <c r="CX510">
        <v>18.716083209929593</v>
      </c>
      <c r="CZ510">
        <f t="shared" si="396"/>
        <v>1</v>
      </c>
      <c r="DA510">
        <f t="shared" si="397"/>
        <v>0</v>
      </c>
      <c r="DB510">
        <f t="shared" si="398"/>
        <v>0.57681778940996153</v>
      </c>
      <c r="DE510">
        <v>503</v>
      </c>
      <c r="DF510">
        <v>10.571265504092747</v>
      </c>
      <c r="DG510">
        <v>17.797656014415679</v>
      </c>
      <c r="DI510">
        <f t="shared" si="399"/>
        <v>0</v>
      </c>
      <c r="DJ510">
        <f t="shared" si="400"/>
        <v>1</v>
      </c>
      <c r="DK510">
        <f t="shared" si="401"/>
        <v>7.2263905103229327</v>
      </c>
      <c r="DN510">
        <v>503</v>
      </c>
      <c r="DO510">
        <v>24.737934323427236</v>
      </c>
      <c r="DP510">
        <v>19.049181619360017</v>
      </c>
      <c r="DR510">
        <f t="shared" si="402"/>
        <v>1</v>
      </c>
      <c r="DS510">
        <f t="shared" si="403"/>
        <v>0</v>
      </c>
      <c r="DT510">
        <f t="shared" si="404"/>
        <v>5.6887527040672197</v>
      </c>
      <c r="DW510">
        <v>503</v>
      </c>
      <c r="DX510">
        <v>21.08731802754933</v>
      </c>
      <c r="DY510">
        <v>22.365392885544434</v>
      </c>
      <c r="EA510">
        <f t="shared" si="405"/>
        <v>0</v>
      </c>
      <c r="EB510">
        <f t="shared" si="406"/>
        <v>1</v>
      </c>
      <c r="EC510">
        <f t="shared" si="407"/>
        <v>1.2780748579951045</v>
      </c>
      <c r="EF510">
        <v>503</v>
      </c>
      <c r="EG510">
        <v>22.16099149888235</v>
      </c>
      <c r="EH510">
        <v>13.836891651387626</v>
      </c>
      <c r="EJ510">
        <f t="shared" si="408"/>
        <v>1</v>
      </c>
      <c r="EK510">
        <f t="shared" si="409"/>
        <v>0</v>
      </c>
      <c r="EL510">
        <f t="shared" si="410"/>
        <v>8.3240998474947236</v>
      </c>
      <c r="EO510">
        <v>503</v>
      </c>
      <c r="EP510">
        <v>23.009697423825202</v>
      </c>
      <c r="EQ510">
        <v>31.593851835869096</v>
      </c>
      <c r="ES510">
        <f t="shared" si="411"/>
        <v>0</v>
      </c>
      <c r="ET510">
        <f t="shared" si="412"/>
        <v>1</v>
      </c>
      <c r="EU510">
        <f t="shared" si="413"/>
        <v>8.584154412043894</v>
      </c>
    </row>
    <row r="511" spans="1:151" x14ac:dyDescent="0.25">
      <c r="A511">
        <v>504</v>
      </c>
      <c r="B511">
        <v>5.2178685120453459</v>
      </c>
      <c r="C511">
        <v>47.588536059403609</v>
      </c>
      <c r="E511">
        <f t="shared" si="414"/>
        <v>0</v>
      </c>
      <c r="F511">
        <f t="shared" si="365"/>
        <v>1</v>
      </c>
      <c r="G511">
        <f t="shared" si="415"/>
        <v>42.370667547358266</v>
      </c>
      <c r="J511">
        <v>504</v>
      </c>
      <c r="K511">
        <v>21.237153081963502</v>
      </c>
      <c r="L511">
        <v>25.546947412422846</v>
      </c>
      <c r="N511">
        <f t="shared" si="366"/>
        <v>0</v>
      </c>
      <c r="O511">
        <f t="shared" si="367"/>
        <v>1</v>
      </c>
      <c r="P511">
        <f t="shared" si="368"/>
        <v>4.3097943304593436</v>
      </c>
      <c r="S511">
        <v>504</v>
      </c>
      <c r="T511">
        <v>18.345643196340692</v>
      </c>
      <c r="U511">
        <v>9.3894016033718479</v>
      </c>
      <c r="W511">
        <f t="shared" si="369"/>
        <v>1</v>
      </c>
      <c r="X511">
        <f t="shared" si="370"/>
        <v>0</v>
      </c>
      <c r="Y511">
        <f t="shared" si="371"/>
        <v>8.9562415929688441</v>
      </c>
      <c r="AB511">
        <v>504</v>
      </c>
      <c r="AC511">
        <v>36.514401075362009</v>
      </c>
      <c r="AD511">
        <v>18.347256114524999</v>
      </c>
      <c r="AF511">
        <f t="shared" si="372"/>
        <v>1</v>
      </c>
      <c r="AG511">
        <f t="shared" si="373"/>
        <v>0</v>
      </c>
      <c r="AH511">
        <f t="shared" si="374"/>
        <v>18.16714496083701</v>
      </c>
      <c r="AK511">
        <v>504</v>
      </c>
      <c r="AL511">
        <v>23.590997932401926</v>
      </c>
      <c r="AM511">
        <v>13.968957479610262</v>
      </c>
      <c r="AO511">
        <f t="shared" si="375"/>
        <v>1</v>
      </c>
      <c r="AP511">
        <f t="shared" si="376"/>
        <v>0</v>
      </c>
      <c r="AQ511">
        <f t="shared" si="377"/>
        <v>9.6220404527916639</v>
      </c>
      <c r="AT511">
        <v>504</v>
      </c>
      <c r="AU511">
        <v>17.024224412807456</v>
      </c>
      <c r="AV511">
        <v>24.146611354114626</v>
      </c>
      <c r="AX511">
        <f t="shared" si="378"/>
        <v>0</v>
      </c>
      <c r="AY511">
        <f t="shared" si="379"/>
        <v>1</v>
      </c>
      <c r="AZ511">
        <f t="shared" si="380"/>
        <v>7.1223869413071696</v>
      </c>
      <c r="BC511">
        <v>504</v>
      </c>
      <c r="BD511" t="e">
        <v>#N/A</v>
      </c>
      <c r="BE511" t="e">
        <v>#N/A</v>
      </c>
      <c r="BG511" t="e">
        <f t="shared" si="381"/>
        <v>#N/A</v>
      </c>
      <c r="BH511" t="e">
        <f t="shared" si="382"/>
        <v>#N/A</v>
      </c>
      <c r="BI511" t="e">
        <f t="shared" si="383"/>
        <v>#N/A</v>
      </c>
      <c r="BL511">
        <v>504</v>
      </c>
      <c r="BM511">
        <v>25.566423728698773</v>
      </c>
      <c r="BN511">
        <v>9.8213245818705524</v>
      </c>
      <c r="BP511">
        <f t="shared" si="384"/>
        <v>1</v>
      </c>
      <c r="BQ511">
        <f t="shared" si="385"/>
        <v>0</v>
      </c>
      <c r="BR511">
        <f t="shared" si="386"/>
        <v>15.74509914682822</v>
      </c>
      <c r="BU511">
        <v>504</v>
      </c>
      <c r="BV511">
        <v>23.440315182673253</v>
      </c>
      <c r="BW511">
        <v>12.368515471166273</v>
      </c>
      <c r="BY511">
        <f t="shared" si="387"/>
        <v>1</v>
      </c>
      <c r="BZ511">
        <f t="shared" si="388"/>
        <v>0</v>
      </c>
      <c r="CA511">
        <f t="shared" si="389"/>
        <v>11.07179971150698</v>
      </c>
      <c r="CD511">
        <v>504</v>
      </c>
      <c r="CE511">
        <v>28.047499705055255</v>
      </c>
      <c r="CF511">
        <v>21.741623758639079</v>
      </c>
      <c r="CH511">
        <f t="shared" si="390"/>
        <v>1</v>
      </c>
      <c r="CI511">
        <f t="shared" si="391"/>
        <v>0</v>
      </c>
      <c r="CJ511">
        <f t="shared" si="392"/>
        <v>6.305875946416176</v>
      </c>
      <c r="CM511">
        <v>504</v>
      </c>
      <c r="CN511">
        <v>14.000819589425461</v>
      </c>
      <c r="CO511">
        <v>16.431745323200111</v>
      </c>
      <c r="CQ511">
        <f t="shared" si="393"/>
        <v>0</v>
      </c>
      <c r="CR511">
        <f t="shared" si="394"/>
        <v>1</v>
      </c>
      <c r="CS511">
        <f t="shared" si="395"/>
        <v>2.4309257337746502</v>
      </c>
      <c r="CV511">
        <v>504</v>
      </c>
      <c r="CW511">
        <v>23.265016951257376</v>
      </c>
      <c r="CX511">
        <v>19.093705951081613</v>
      </c>
      <c r="CZ511">
        <f t="shared" si="396"/>
        <v>1</v>
      </c>
      <c r="DA511">
        <f t="shared" si="397"/>
        <v>0</v>
      </c>
      <c r="DB511">
        <f t="shared" si="398"/>
        <v>4.1713110001757627</v>
      </c>
      <c r="DE511">
        <v>504</v>
      </c>
      <c r="DF511">
        <v>13.096402763822066</v>
      </c>
      <c r="DG511">
        <v>18.656068591184141</v>
      </c>
      <c r="DI511">
        <f t="shared" si="399"/>
        <v>0</v>
      </c>
      <c r="DJ511">
        <f t="shared" si="400"/>
        <v>1</v>
      </c>
      <c r="DK511">
        <f t="shared" si="401"/>
        <v>5.5596658273620747</v>
      </c>
      <c r="DN511">
        <v>504</v>
      </c>
      <c r="DO511">
        <v>29.880570550936632</v>
      </c>
      <c r="DP511">
        <v>30.750666657744524</v>
      </c>
      <c r="DR511">
        <f t="shared" si="402"/>
        <v>0</v>
      </c>
      <c r="DS511">
        <f t="shared" si="403"/>
        <v>1</v>
      </c>
      <c r="DT511">
        <f t="shared" si="404"/>
        <v>0.87009610680789251</v>
      </c>
      <c r="DW511">
        <v>504</v>
      </c>
      <c r="DX511">
        <v>20.128722264109314</v>
      </c>
      <c r="DY511">
        <v>13.887441550799045</v>
      </c>
      <c r="EA511">
        <f t="shared" si="405"/>
        <v>1</v>
      </c>
      <c r="EB511">
        <f t="shared" si="406"/>
        <v>0</v>
      </c>
      <c r="EC511">
        <f t="shared" si="407"/>
        <v>6.2412807133102692</v>
      </c>
      <c r="EF511">
        <v>504</v>
      </c>
      <c r="EG511">
        <v>20.21922840748622</v>
      </c>
      <c r="EH511">
        <v>15.733191147639921</v>
      </c>
      <c r="EJ511">
        <f t="shared" si="408"/>
        <v>1</v>
      </c>
      <c r="EK511">
        <f t="shared" si="409"/>
        <v>0</v>
      </c>
      <c r="EL511">
        <f t="shared" si="410"/>
        <v>4.4860372598462988</v>
      </c>
      <c r="EO511">
        <v>504</v>
      </c>
      <c r="EP511">
        <v>21.73573093068871</v>
      </c>
      <c r="EQ511">
        <v>35.259433532953878</v>
      </c>
      <c r="ES511">
        <f t="shared" si="411"/>
        <v>0</v>
      </c>
      <c r="ET511">
        <f t="shared" si="412"/>
        <v>1</v>
      </c>
      <c r="EU511">
        <f t="shared" si="413"/>
        <v>13.523702602265168</v>
      </c>
    </row>
    <row r="512" spans="1:151" x14ac:dyDescent="0.25">
      <c r="A512">
        <v>505</v>
      </c>
      <c r="B512">
        <v>9.1434794417316034</v>
      </c>
      <c r="C512">
        <v>44.936634573045296</v>
      </c>
      <c r="E512">
        <f t="shared" si="414"/>
        <v>0</v>
      </c>
      <c r="F512">
        <f t="shared" si="365"/>
        <v>1</v>
      </c>
      <c r="G512">
        <f t="shared" si="415"/>
        <v>35.793155131313696</v>
      </c>
      <c r="J512">
        <v>505</v>
      </c>
      <c r="K512">
        <v>15.123476569965593</v>
      </c>
      <c r="L512">
        <v>30.5378961791222</v>
      </c>
      <c r="N512">
        <f t="shared" si="366"/>
        <v>0</v>
      </c>
      <c r="O512">
        <f t="shared" si="367"/>
        <v>1</v>
      </c>
      <c r="P512">
        <f t="shared" si="368"/>
        <v>15.414419609156607</v>
      </c>
      <c r="S512">
        <v>505</v>
      </c>
      <c r="T512">
        <v>19.576222290270692</v>
      </c>
      <c r="U512">
        <v>4.0149545837750935</v>
      </c>
      <c r="W512">
        <f t="shared" si="369"/>
        <v>1</v>
      </c>
      <c r="X512">
        <f t="shared" si="370"/>
        <v>0</v>
      </c>
      <c r="Y512">
        <f t="shared" si="371"/>
        <v>15.561267706495599</v>
      </c>
      <c r="AB512">
        <v>505</v>
      </c>
      <c r="AC512">
        <v>27.313727963950519</v>
      </c>
      <c r="AD512">
        <v>17.705643622003411</v>
      </c>
      <c r="AF512">
        <f t="shared" si="372"/>
        <v>1</v>
      </c>
      <c r="AG512">
        <f t="shared" si="373"/>
        <v>0</v>
      </c>
      <c r="AH512">
        <f t="shared" si="374"/>
        <v>9.6080843419471087</v>
      </c>
      <c r="AK512">
        <v>505</v>
      </c>
      <c r="AL512">
        <v>23.031239602352663</v>
      </c>
      <c r="AM512">
        <v>39.929512168098825</v>
      </c>
      <c r="AO512">
        <f t="shared" si="375"/>
        <v>0</v>
      </c>
      <c r="AP512">
        <f t="shared" si="376"/>
        <v>1</v>
      </c>
      <c r="AQ512">
        <f t="shared" si="377"/>
        <v>16.898272565746161</v>
      </c>
      <c r="AT512">
        <v>505</v>
      </c>
      <c r="AU512">
        <v>21.200681770877626</v>
      </c>
      <c r="AV512">
        <v>31.976546132980808</v>
      </c>
      <c r="AX512">
        <f t="shared" si="378"/>
        <v>0</v>
      </c>
      <c r="AY512">
        <f t="shared" si="379"/>
        <v>1</v>
      </c>
      <c r="AZ512">
        <f t="shared" si="380"/>
        <v>10.775864362103182</v>
      </c>
      <c r="BC512">
        <v>505</v>
      </c>
      <c r="BD512" t="e">
        <v>#N/A</v>
      </c>
      <c r="BE512" t="e">
        <v>#N/A</v>
      </c>
      <c r="BG512" t="e">
        <f t="shared" si="381"/>
        <v>#N/A</v>
      </c>
      <c r="BH512" t="e">
        <f t="shared" si="382"/>
        <v>#N/A</v>
      </c>
      <c r="BI512" t="e">
        <f t="shared" si="383"/>
        <v>#N/A</v>
      </c>
      <c r="BL512">
        <v>505</v>
      </c>
      <c r="BM512">
        <v>19.432882225904482</v>
      </c>
      <c r="BN512">
        <v>8.9970554857133394</v>
      </c>
      <c r="BP512">
        <f t="shared" si="384"/>
        <v>1</v>
      </c>
      <c r="BQ512">
        <f t="shared" si="385"/>
        <v>0</v>
      </c>
      <c r="BR512">
        <f t="shared" si="386"/>
        <v>10.435826740191143</v>
      </c>
      <c r="BU512">
        <v>505</v>
      </c>
      <c r="BV512">
        <v>18.742955938954879</v>
      </c>
      <c r="BW512">
        <v>16.642844141983822</v>
      </c>
      <c r="BY512">
        <f t="shared" si="387"/>
        <v>1</v>
      </c>
      <c r="BZ512">
        <f t="shared" si="388"/>
        <v>0</v>
      </c>
      <c r="CA512">
        <f t="shared" si="389"/>
        <v>2.1001117969710563</v>
      </c>
      <c r="CD512">
        <v>505</v>
      </c>
      <c r="CE512">
        <v>28.387182650074699</v>
      </c>
      <c r="CF512">
        <v>32.317362405958534</v>
      </c>
      <c r="CH512">
        <f t="shared" si="390"/>
        <v>0</v>
      </c>
      <c r="CI512">
        <f t="shared" si="391"/>
        <v>1</v>
      </c>
      <c r="CJ512">
        <f t="shared" si="392"/>
        <v>3.9301797558838345</v>
      </c>
      <c r="CM512">
        <v>505</v>
      </c>
      <c r="CN512">
        <v>22.172648754095064</v>
      </c>
      <c r="CO512">
        <v>31.139117343407861</v>
      </c>
      <c r="CQ512">
        <f t="shared" si="393"/>
        <v>0</v>
      </c>
      <c r="CR512">
        <f t="shared" si="394"/>
        <v>1</v>
      </c>
      <c r="CS512">
        <f t="shared" si="395"/>
        <v>8.9664685893127967</v>
      </c>
      <c r="CV512">
        <v>505</v>
      </c>
      <c r="CW512">
        <v>20.668701553607235</v>
      </c>
      <c r="CX512">
        <v>15.936662037220026</v>
      </c>
      <c r="CZ512">
        <f t="shared" si="396"/>
        <v>1</v>
      </c>
      <c r="DA512">
        <f t="shared" si="397"/>
        <v>0</v>
      </c>
      <c r="DB512">
        <f t="shared" si="398"/>
        <v>4.7320395163872089</v>
      </c>
      <c r="DE512">
        <v>505</v>
      </c>
      <c r="DF512">
        <v>21.815543469994822</v>
      </c>
      <c r="DG512">
        <v>34.021156302154537</v>
      </c>
      <c r="DI512">
        <f t="shared" si="399"/>
        <v>0</v>
      </c>
      <c r="DJ512">
        <f t="shared" si="400"/>
        <v>1</v>
      </c>
      <c r="DK512">
        <f t="shared" si="401"/>
        <v>12.205612832159716</v>
      </c>
      <c r="DN512">
        <v>505</v>
      </c>
      <c r="DO512">
        <v>29.251709054595437</v>
      </c>
      <c r="DP512">
        <v>25.122364865625908</v>
      </c>
      <c r="DR512">
        <f t="shared" si="402"/>
        <v>1</v>
      </c>
      <c r="DS512">
        <f t="shared" si="403"/>
        <v>0</v>
      </c>
      <c r="DT512">
        <f t="shared" si="404"/>
        <v>4.1293441889695295</v>
      </c>
      <c r="DW512">
        <v>505</v>
      </c>
      <c r="DX512">
        <v>22.419166923847147</v>
      </c>
      <c r="DY512">
        <v>14.586132801873458</v>
      </c>
      <c r="EA512">
        <f t="shared" si="405"/>
        <v>1</v>
      </c>
      <c r="EB512">
        <f t="shared" si="406"/>
        <v>0</v>
      </c>
      <c r="EC512">
        <f t="shared" si="407"/>
        <v>7.8330341219736894</v>
      </c>
      <c r="EF512">
        <v>505</v>
      </c>
      <c r="EG512">
        <v>22.478326669080406</v>
      </c>
      <c r="EH512">
        <v>15.067207946518341</v>
      </c>
      <c r="EJ512">
        <f t="shared" si="408"/>
        <v>1</v>
      </c>
      <c r="EK512">
        <f t="shared" si="409"/>
        <v>0</v>
      </c>
      <c r="EL512">
        <f t="shared" si="410"/>
        <v>7.4111187225620654</v>
      </c>
      <c r="EO512">
        <v>505</v>
      </c>
      <c r="EP512">
        <v>25.147101692766327</v>
      </c>
      <c r="EQ512">
        <v>43.299872435438829</v>
      </c>
      <c r="ES512">
        <f t="shared" si="411"/>
        <v>0</v>
      </c>
      <c r="ET512">
        <f t="shared" si="412"/>
        <v>1</v>
      </c>
      <c r="EU512">
        <f t="shared" si="413"/>
        <v>18.152770742672502</v>
      </c>
    </row>
    <row r="513" spans="1:151" x14ac:dyDescent="0.25">
      <c r="A513">
        <v>506</v>
      </c>
      <c r="B513">
        <v>13.923320837925804</v>
      </c>
      <c r="C513">
        <v>29.512086615835042</v>
      </c>
      <c r="E513">
        <f t="shared" si="414"/>
        <v>0</v>
      </c>
      <c r="F513">
        <f t="shared" si="365"/>
        <v>1</v>
      </c>
      <c r="G513">
        <f t="shared" si="415"/>
        <v>15.588765777909238</v>
      </c>
      <c r="J513">
        <v>506</v>
      </c>
      <c r="K513">
        <v>25.57484506178908</v>
      </c>
      <c r="L513">
        <v>24.625865305736287</v>
      </c>
      <c r="N513">
        <f t="shared" si="366"/>
        <v>1</v>
      </c>
      <c r="O513">
        <f t="shared" si="367"/>
        <v>0</v>
      </c>
      <c r="P513">
        <f t="shared" si="368"/>
        <v>0.94897975605279328</v>
      </c>
      <c r="S513">
        <v>506</v>
      </c>
      <c r="T513">
        <v>20.18577132464992</v>
      </c>
      <c r="U513">
        <v>42.016255090379062</v>
      </c>
      <c r="W513">
        <f t="shared" si="369"/>
        <v>0</v>
      </c>
      <c r="X513">
        <f t="shared" si="370"/>
        <v>1</v>
      </c>
      <c r="Y513">
        <f t="shared" si="371"/>
        <v>21.830483765729142</v>
      </c>
      <c r="AB513">
        <v>506</v>
      </c>
      <c r="AC513">
        <v>28.490593014739154</v>
      </c>
      <c r="AD513">
        <v>16.703407534234255</v>
      </c>
      <c r="AF513">
        <f t="shared" si="372"/>
        <v>1</v>
      </c>
      <c r="AG513">
        <f t="shared" si="373"/>
        <v>0</v>
      </c>
      <c r="AH513">
        <f t="shared" si="374"/>
        <v>11.787185480504899</v>
      </c>
      <c r="AK513">
        <v>506</v>
      </c>
      <c r="AL513">
        <v>11.683350387553146</v>
      </c>
      <c r="AM513">
        <v>27.189007523841784</v>
      </c>
      <c r="AO513">
        <f t="shared" si="375"/>
        <v>0</v>
      </c>
      <c r="AP513">
        <f t="shared" si="376"/>
        <v>1</v>
      </c>
      <c r="AQ513">
        <f t="shared" si="377"/>
        <v>15.505657136288638</v>
      </c>
      <c r="AT513">
        <v>506</v>
      </c>
      <c r="AU513">
        <v>18.396206427852874</v>
      </c>
      <c r="AV513">
        <v>19.401404849792165</v>
      </c>
      <c r="AX513">
        <f t="shared" si="378"/>
        <v>0</v>
      </c>
      <c r="AY513">
        <f t="shared" si="379"/>
        <v>1</v>
      </c>
      <c r="AZ513">
        <f t="shared" si="380"/>
        <v>1.0051984219392907</v>
      </c>
      <c r="BC513">
        <v>506</v>
      </c>
      <c r="BD513" t="e">
        <v>#N/A</v>
      </c>
      <c r="BE513" t="e">
        <v>#N/A</v>
      </c>
      <c r="BG513" t="e">
        <f t="shared" si="381"/>
        <v>#N/A</v>
      </c>
      <c r="BH513" t="e">
        <f t="shared" si="382"/>
        <v>#N/A</v>
      </c>
      <c r="BI513" t="e">
        <f t="shared" si="383"/>
        <v>#N/A</v>
      </c>
      <c r="BL513">
        <v>506</v>
      </c>
      <c r="BM513">
        <v>42.591322376583101</v>
      </c>
      <c r="BN513">
        <v>13.913780707321047</v>
      </c>
      <c r="BP513">
        <f t="shared" si="384"/>
        <v>1</v>
      </c>
      <c r="BQ513">
        <f t="shared" si="385"/>
        <v>0</v>
      </c>
      <c r="BR513">
        <f t="shared" si="386"/>
        <v>28.677541669262055</v>
      </c>
      <c r="BU513">
        <v>506</v>
      </c>
      <c r="BV513">
        <v>20.35609260230741</v>
      </c>
      <c r="BW513">
        <v>21.327991580829355</v>
      </c>
      <c r="BY513">
        <f t="shared" si="387"/>
        <v>0</v>
      </c>
      <c r="BZ513">
        <f t="shared" si="388"/>
        <v>1</v>
      </c>
      <c r="CA513">
        <f t="shared" si="389"/>
        <v>0.97189897852194562</v>
      </c>
      <c r="CD513">
        <v>506</v>
      </c>
      <c r="CE513">
        <v>22.019407965655134</v>
      </c>
      <c r="CF513">
        <v>18.765609415876185</v>
      </c>
      <c r="CH513">
        <f t="shared" si="390"/>
        <v>1</v>
      </c>
      <c r="CI513">
        <f t="shared" si="391"/>
        <v>0</v>
      </c>
      <c r="CJ513">
        <f t="shared" si="392"/>
        <v>3.2537985497789492</v>
      </c>
      <c r="CM513">
        <v>506</v>
      </c>
      <c r="CN513">
        <v>19.772586001760132</v>
      </c>
      <c r="CO513">
        <v>9.4474402975534524</v>
      </c>
      <c r="CQ513">
        <f t="shared" si="393"/>
        <v>1</v>
      </c>
      <c r="CR513">
        <f t="shared" si="394"/>
        <v>0</v>
      </c>
      <c r="CS513">
        <f t="shared" si="395"/>
        <v>10.32514570420668</v>
      </c>
      <c r="CV513">
        <v>506</v>
      </c>
      <c r="CW513">
        <v>25.224453344204104</v>
      </c>
      <c r="CX513">
        <v>18.675865999096835</v>
      </c>
      <c r="CZ513">
        <f t="shared" si="396"/>
        <v>1</v>
      </c>
      <c r="DA513">
        <f t="shared" si="397"/>
        <v>0</v>
      </c>
      <c r="DB513">
        <f t="shared" si="398"/>
        <v>6.5485873451072685</v>
      </c>
      <c r="DE513">
        <v>506</v>
      </c>
      <c r="DF513">
        <v>21.699164364387428</v>
      </c>
      <c r="DG513">
        <v>19.933724821967814</v>
      </c>
      <c r="DI513">
        <f t="shared" si="399"/>
        <v>1</v>
      </c>
      <c r="DJ513">
        <f t="shared" si="400"/>
        <v>0</v>
      </c>
      <c r="DK513">
        <f t="shared" si="401"/>
        <v>1.7654395424196139</v>
      </c>
      <c r="DN513">
        <v>506</v>
      </c>
      <c r="DO513">
        <v>19.269001650646413</v>
      </c>
      <c r="DP513">
        <v>15.18115735570986</v>
      </c>
      <c r="DR513">
        <f t="shared" si="402"/>
        <v>1</v>
      </c>
      <c r="DS513">
        <f t="shared" si="403"/>
        <v>0</v>
      </c>
      <c r="DT513">
        <f t="shared" si="404"/>
        <v>4.0878442949365521</v>
      </c>
      <c r="DW513">
        <v>506</v>
      </c>
      <c r="DX513">
        <v>21.934539361064878</v>
      </c>
      <c r="DY513">
        <v>17.371866614914076</v>
      </c>
      <c r="EA513">
        <f t="shared" si="405"/>
        <v>1</v>
      </c>
      <c r="EB513">
        <f t="shared" si="406"/>
        <v>0</v>
      </c>
      <c r="EC513">
        <f t="shared" si="407"/>
        <v>4.5626727461508025</v>
      </c>
      <c r="EF513">
        <v>506</v>
      </c>
      <c r="EG513">
        <v>23.03202619783319</v>
      </c>
      <c r="EH513">
        <v>14.100113312894432</v>
      </c>
      <c r="EJ513">
        <f t="shared" si="408"/>
        <v>1</v>
      </c>
      <c r="EK513">
        <f t="shared" si="409"/>
        <v>0</v>
      </c>
      <c r="EL513">
        <f t="shared" si="410"/>
        <v>8.9319128849387575</v>
      </c>
      <c r="EO513">
        <v>506</v>
      </c>
      <c r="EP513">
        <v>18.150085661189326</v>
      </c>
      <c r="EQ513">
        <v>26.634043171978092</v>
      </c>
      <c r="ES513">
        <f t="shared" si="411"/>
        <v>0</v>
      </c>
      <c r="ET513">
        <f t="shared" si="412"/>
        <v>1</v>
      </c>
      <c r="EU513">
        <f t="shared" si="413"/>
        <v>8.4839575107887661</v>
      </c>
    </row>
    <row r="514" spans="1:151" x14ac:dyDescent="0.25">
      <c r="A514">
        <v>507</v>
      </c>
      <c r="B514">
        <v>5.7164410341190388</v>
      </c>
      <c r="C514">
        <v>36.935471441601251</v>
      </c>
      <c r="E514">
        <f t="shared" si="414"/>
        <v>0</v>
      </c>
      <c r="F514">
        <f t="shared" si="365"/>
        <v>1</v>
      </c>
      <c r="G514">
        <f t="shared" si="415"/>
        <v>31.219030407482212</v>
      </c>
      <c r="J514">
        <v>507</v>
      </c>
      <c r="K514">
        <v>30.508629078497673</v>
      </c>
      <c r="L514">
        <v>29.082294208746404</v>
      </c>
      <c r="N514">
        <f t="shared" si="366"/>
        <v>1</v>
      </c>
      <c r="O514">
        <f t="shared" si="367"/>
        <v>0</v>
      </c>
      <c r="P514">
        <f t="shared" si="368"/>
        <v>1.426334869751269</v>
      </c>
      <c r="S514">
        <v>507</v>
      </c>
      <c r="T514">
        <v>21.972719936771231</v>
      </c>
      <c r="U514">
        <v>7.9793598368547194</v>
      </c>
      <c r="W514">
        <f t="shared" si="369"/>
        <v>1</v>
      </c>
      <c r="X514">
        <f t="shared" si="370"/>
        <v>0</v>
      </c>
      <c r="Y514">
        <f t="shared" si="371"/>
        <v>13.993360099916512</v>
      </c>
      <c r="AB514">
        <v>507</v>
      </c>
      <c r="AC514">
        <v>16.03132689814867</v>
      </c>
      <c r="AD514">
        <v>16.217068509491558</v>
      </c>
      <c r="AF514">
        <f t="shared" si="372"/>
        <v>0</v>
      </c>
      <c r="AG514">
        <f t="shared" si="373"/>
        <v>1</v>
      </c>
      <c r="AH514">
        <f t="shared" si="374"/>
        <v>0.18574161134288758</v>
      </c>
      <c r="AK514">
        <v>507</v>
      </c>
      <c r="AL514">
        <v>25.412753033424558</v>
      </c>
      <c r="AM514">
        <v>18.036276625186897</v>
      </c>
      <c r="AO514">
        <f t="shared" si="375"/>
        <v>1</v>
      </c>
      <c r="AP514">
        <f t="shared" si="376"/>
        <v>0</v>
      </c>
      <c r="AQ514">
        <f t="shared" si="377"/>
        <v>7.3764764082376608</v>
      </c>
      <c r="AT514">
        <v>507</v>
      </c>
      <c r="AU514">
        <v>19.223814369985284</v>
      </c>
      <c r="AV514">
        <v>27.775217752693734</v>
      </c>
      <c r="AX514">
        <f t="shared" si="378"/>
        <v>0</v>
      </c>
      <c r="AY514">
        <f t="shared" si="379"/>
        <v>1</v>
      </c>
      <c r="AZ514">
        <f t="shared" si="380"/>
        <v>8.5514033827084504</v>
      </c>
      <c r="BC514">
        <v>507</v>
      </c>
      <c r="BD514" t="e">
        <v>#N/A</v>
      </c>
      <c r="BE514" t="e">
        <v>#N/A</v>
      </c>
      <c r="BG514" t="e">
        <f t="shared" si="381"/>
        <v>#N/A</v>
      </c>
      <c r="BH514" t="e">
        <f t="shared" si="382"/>
        <v>#N/A</v>
      </c>
      <c r="BI514" t="e">
        <f t="shared" si="383"/>
        <v>#N/A</v>
      </c>
      <c r="BL514">
        <v>507</v>
      </c>
      <c r="BM514">
        <v>26.426597508205163</v>
      </c>
      <c r="BN514">
        <v>12.78210868820978</v>
      </c>
      <c r="BP514">
        <f t="shared" si="384"/>
        <v>1</v>
      </c>
      <c r="BQ514">
        <f t="shared" si="385"/>
        <v>0</v>
      </c>
      <c r="BR514">
        <f t="shared" si="386"/>
        <v>13.644488819995383</v>
      </c>
      <c r="BU514">
        <v>507</v>
      </c>
      <c r="BV514">
        <v>10.677301682216518</v>
      </c>
      <c r="BW514">
        <v>28.401444165496905</v>
      </c>
      <c r="BY514">
        <f t="shared" si="387"/>
        <v>0</v>
      </c>
      <c r="BZ514">
        <f t="shared" si="388"/>
        <v>1</v>
      </c>
      <c r="CA514">
        <f t="shared" si="389"/>
        <v>17.724142483280389</v>
      </c>
      <c r="CD514">
        <v>507</v>
      </c>
      <c r="CE514">
        <v>23.034142876612698</v>
      </c>
      <c r="CF514">
        <v>25.990970608183662</v>
      </c>
      <c r="CH514">
        <f t="shared" si="390"/>
        <v>0</v>
      </c>
      <c r="CI514">
        <f t="shared" si="391"/>
        <v>1</v>
      </c>
      <c r="CJ514">
        <f t="shared" si="392"/>
        <v>2.9568277315709643</v>
      </c>
      <c r="CM514">
        <v>507</v>
      </c>
      <c r="CN514">
        <v>22.38562840526118</v>
      </c>
      <c r="CO514">
        <v>29.743735460607127</v>
      </c>
      <c r="CQ514">
        <f t="shared" si="393"/>
        <v>0</v>
      </c>
      <c r="CR514">
        <f t="shared" si="394"/>
        <v>1</v>
      </c>
      <c r="CS514">
        <f t="shared" si="395"/>
        <v>7.3581070553459469</v>
      </c>
      <c r="CV514">
        <v>507</v>
      </c>
      <c r="CW514">
        <v>20.352094004722705</v>
      </c>
      <c r="CX514">
        <v>20.888829994186565</v>
      </c>
      <c r="CZ514">
        <f t="shared" si="396"/>
        <v>0</v>
      </c>
      <c r="DA514">
        <f t="shared" si="397"/>
        <v>1</v>
      </c>
      <c r="DB514">
        <f t="shared" si="398"/>
        <v>0.53673598946386036</v>
      </c>
      <c r="DE514">
        <v>507</v>
      </c>
      <c r="DF514">
        <v>26.771400466128409</v>
      </c>
      <c r="DG514">
        <v>21.129799504865993</v>
      </c>
      <c r="DI514">
        <f t="shared" si="399"/>
        <v>1</v>
      </c>
      <c r="DJ514">
        <f t="shared" si="400"/>
        <v>0</v>
      </c>
      <c r="DK514">
        <f t="shared" si="401"/>
        <v>5.6416009612624158</v>
      </c>
      <c r="DN514">
        <v>507</v>
      </c>
      <c r="DO514">
        <v>27.241404565393243</v>
      </c>
      <c r="DP514">
        <v>22.982550159113661</v>
      </c>
      <c r="DR514">
        <f t="shared" si="402"/>
        <v>1</v>
      </c>
      <c r="DS514">
        <f t="shared" si="403"/>
        <v>0</v>
      </c>
      <c r="DT514">
        <f t="shared" si="404"/>
        <v>4.2588544062795819</v>
      </c>
      <c r="DW514">
        <v>507</v>
      </c>
      <c r="DX514">
        <v>18.700914366806341</v>
      </c>
      <c r="DY514">
        <v>23.591235718501537</v>
      </c>
      <c r="EA514">
        <f t="shared" si="405"/>
        <v>0</v>
      </c>
      <c r="EB514">
        <f t="shared" si="406"/>
        <v>1</v>
      </c>
      <c r="EC514">
        <f t="shared" si="407"/>
        <v>4.8903213516951958</v>
      </c>
      <c r="EF514">
        <v>507</v>
      </c>
      <c r="EG514">
        <v>14.534436808944291</v>
      </c>
      <c r="EH514">
        <v>16.338442576196584</v>
      </c>
      <c r="EJ514">
        <f t="shared" si="408"/>
        <v>0</v>
      </c>
      <c r="EK514">
        <f t="shared" si="409"/>
        <v>1</v>
      </c>
      <c r="EL514">
        <f t="shared" si="410"/>
        <v>1.8040057672522938</v>
      </c>
      <c r="EO514">
        <v>507</v>
      </c>
      <c r="EP514">
        <v>22.879506274874199</v>
      </c>
      <c r="EQ514">
        <v>39.068480599072629</v>
      </c>
      <c r="ES514">
        <f t="shared" si="411"/>
        <v>0</v>
      </c>
      <c r="ET514">
        <f t="shared" si="412"/>
        <v>1</v>
      </c>
      <c r="EU514">
        <f t="shared" si="413"/>
        <v>16.18897432419843</v>
      </c>
    </row>
    <row r="515" spans="1:151" x14ac:dyDescent="0.25">
      <c r="A515">
        <v>508</v>
      </c>
      <c r="B515">
        <v>11.072609613957518</v>
      </c>
      <c r="C515">
        <v>32.803361512504765</v>
      </c>
      <c r="E515">
        <f t="shared" si="414"/>
        <v>0</v>
      </c>
      <c r="F515">
        <f t="shared" si="365"/>
        <v>1</v>
      </c>
      <c r="G515">
        <f t="shared" si="415"/>
        <v>21.730751898547247</v>
      </c>
      <c r="J515">
        <v>508</v>
      </c>
      <c r="K515">
        <v>12.473032308509159</v>
      </c>
      <c r="L515">
        <v>24.800393874627581</v>
      </c>
      <c r="N515">
        <f t="shared" si="366"/>
        <v>0</v>
      </c>
      <c r="O515">
        <f t="shared" si="367"/>
        <v>1</v>
      </c>
      <c r="P515">
        <f t="shared" si="368"/>
        <v>12.327361566118421</v>
      </c>
      <c r="S515">
        <v>508</v>
      </c>
      <c r="T515">
        <v>14.134072186337022</v>
      </c>
      <c r="U515">
        <v>13.589613677570179</v>
      </c>
      <c r="W515">
        <f t="shared" si="369"/>
        <v>1</v>
      </c>
      <c r="X515">
        <f t="shared" si="370"/>
        <v>0</v>
      </c>
      <c r="Y515">
        <f t="shared" si="371"/>
        <v>0.54445850876684254</v>
      </c>
      <c r="AB515">
        <v>508</v>
      </c>
      <c r="AC515">
        <v>29.555473400488829</v>
      </c>
      <c r="AD515">
        <v>18.548991883881602</v>
      </c>
      <c r="AF515">
        <f t="shared" si="372"/>
        <v>1</v>
      </c>
      <c r="AG515">
        <f t="shared" si="373"/>
        <v>0</v>
      </c>
      <c r="AH515">
        <f t="shared" si="374"/>
        <v>11.006481516607227</v>
      </c>
      <c r="AK515">
        <v>508</v>
      </c>
      <c r="AL515">
        <v>14.007353312942188</v>
      </c>
      <c r="AM515">
        <v>35.133069546273425</v>
      </c>
      <c r="AO515">
        <f t="shared" si="375"/>
        <v>0</v>
      </c>
      <c r="AP515">
        <f t="shared" si="376"/>
        <v>1</v>
      </c>
      <c r="AQ515">
        <f t="shared" si="377"/>
        <v>21.125716233331239</v>
      </c>
      <c r="AT515">
        <v>508</v>
      </c>
      <c r="AU515">
        <v>22.512045024564291</v>
      </c>
      <c r="AV515">
        <v>26.521239567507703</v>
      </c>
      <c r="AX515">
        <f t="shared" si="378"/>
        <v>0</v>
      </c>
      <c r="AY515">
        <f t="shared" si="379"/>
        <v>1</v>
      </c>
      <c r="AZ515">
        <f t="shared" si="380"/>
        <v>4.0091945429434119</v>
      </c>
      <c r="BC515">
        <v>508</v>
      </c>
      <c r="BD515" t="e">
        <v>#N/A</v>
      </c>
      <c r="BE515" t="e">
        <v>#N/A</v>
      </c>
      <c r="BG515" t="e">
        <f t="shared" si="381"/>
        <v>#N/A</v>
      </c>
      <c r="BH515" t="e">
        <f t="shared" si="382"/>
        <v>#N/A</v>
      </c>
      <c r="BI515" t="e">
        <f t="shared" si="383"/>
        <v>#N/A</v>
      </c>
      <c r="BL515">
        <v>508</v>
      </c>
      <c r="BM515">
        <v>22.096120941361008</v>
      </c>
      <c r="BN515">
        <v>13.007284573349111</v>
      </c>
      <c r="BP515">
        <f t="shared" si="384"/>
        <v>1</v>
      </c>
      <c r="BQ515">
        <f t="shared" si="385"/>
        <v>0</v>
      </c>
      <c r="BR515">
        <f t="shared" si="386"/>
        <v>9.0888363680118971</v>
      </c>
      <c r="BU515">
        <v>508</v>
      </c>
      <c r="BV515">
        <v>19.45365560616878</v>
      </c>
      <c r="BW515">
        <v>24.195138459057507</v>
      </c>
      <c r="BY515">
        <f t="shared" si="387"/>
        <v>0</v>
      </c>
      <c r="BZ515">
        <f t="shared" si="388"/>
        <v>1</v>
      </c>
      <c r="CA515">
        <f t="shared" si="389"/>
        <v>4.7414828528887263</v>
      </c>
      <c r="CD515">
        <v>508</v>
      </c>
      <c r="CE515">
        <v>21.732473405299736</v>
      </c>
      <c r="CF515">
        <v>37.968801679993767</v>
      </c>
      <c r="CH515">
        <f t="shared" si="390"/>
        <v>0</v>
      </c>
      <c r="CI515">
        <f t="shared" si="391"/>
        <v>1</v>
      </c>
      <c r="CJ515">
        <f t="shared" si="392"/>
        <v>16.236328274694031</v>
      </c>
      <c r="CM515">
        <v>508</v>
      </c>
      <c r="CN515">
        <v>19.371847678463723</v>
      </c>
      <c r="CO515">
        <v>34.829247435732896</v>
      </c>
      <c r="CQ515">
        <f t="shared" si="393"/>
        <v>0</v>
      </c>
      <c r="CR515">
        <f t="shared" si="394"/>
        <v>1</v>
      </c>
      <c r="CS515">
        <f t="shared" si="395"/>
        <v>15.457399757269172</v>
      </c>
      <c r="CV515">
        <v>508</v>
      </c>
      <c r="CW515">
        <v>21.868006103515182</v>
      </c>
      <c r="CX515">
        <v>19.335597366432971</v>
      </c>
      <c r="CZ515">
        <f t="shared" si="396"/>
        <v>1</v>
      </c>
      <c r="DA515">
        <f t="shared" si="397"/>
        <v>0</v>
      </c>
      <c r="DB515">
        <f t="shared" si="398"/>
        <v>2.5324087370822106</v>
      </c>
      <c r="DE515">
        <v>508</v>
      </c>
      <c r="DF515">
        <v>26.450206058411037</v>
      </c>
      <c r="DG515">
        <v>21.658640120784213</v>
      </c>
      <c r="DI515">
        <f t="shared" si="399"/>
        <v>1</v>
      </c>
      <c r="DJ515">
        <f t="shared" si="400"/>
        <v>0</v>
      </c>
      <c r="DK515">
        <f t="shared" si="401"/>
        <v>4.7915659376268245</v>
      </c>
      <c r="DN515">
        <v>508</v>
      </c>
      <c r="DO515">
        <v>25.147625659991874</v>
      </c>
      <c r="DP515">
        <v>20.904217684326525</v>
      </c>
      <c r="DR515">
        <f t="shared" si="402"/>
        <v>1</v>
      </c>
      <c r="DS515">
        <f t="shared" si="403"/>
        <v>0</v>
      </c>
      <c r="DT515">
        <f t="shared" si="404"/>
        <v>4.2434079756653489</v>
      </c>
      <c r="DW515">
        <v>508</v>
      </c>
      <c r="DX515">
        <v>24.726373257860772</v>
      </c>
      <c r="DY515">
        <v>25.983848762197827</v>
      </c>
      <c r="EA515">
        <f t="shared" si="405"/>
        <v>0</v>
      </c>
      <c r="EB515">
        <f t="shared" si="406"/>
        <v>1</v>
      </c>
      <c r="EC515">
        <f t="shared" si="407"/>
        <v>1.2574755043370551</v>
      </c>
      <c r="EF515">
        <v>508</v>
      </c>
      <c r="EG515">
        <v>18.518438396170765</v>
      </c>
      <c r="EH515">
        <v>18.098586387139164</v>
      </c>
      <c r="EJ515">
        <f t="shared" si="408"/>
        <v>1</v>
      </c>
      <c r="EK515">
        <f t="shared" si="409"/>
        <v>0</v>
      </c>
      <c r="EL515">
        <f t="shared" si="410"/>
        <v>0.41985200903160091</v>
      </c>
      <c r="EO515">
        <v>508</v>
      </c>
      <c r="EP515">
        <v>20.05764682169205</v>
      </c>
      <c r="EQ515">
        <v>11.614202558453016</v>
      </c>
      <c r="ES515">
        <f t="shared" si="411"/>
        <v>1</v>
      </c>
      <c r="ET515">
        <f t="shared" si="412"/>
        <v>0</v>
      </c>
      <c r="EU515">
        <f t="shared" si="413"/>
        <v>8.4434442632390336</v>
      </c>
    </row>
    <row r="516" spans="1:151" x14ac:dyDescent="0.25">
      <c r="A516">
        <v>509</v>
      </c>
      <c r="B516">
        <v>5.0524766205800695</v>
      </c>
      <c r="C516">
        <v>17.037542714126243</v>
      </c>
      <c r="E516">
        <f t="shared" si="414"/>
        <v>0</v>
      </c>
      <c r="F516">
        <f t="shared" si="365"/>
        <v>1</v>
      </c>
      <c r="G516">
        <f t="shared" si="415"/>
        <v>11.985066093546173</v>
      </c>
      <c r="J516">
        <v>509</v>
      </c>
      <c r="K516">
        <v>24.296285498734125</v>
      </c>
      <c r="L516">
        <v>27.664527396895579</v>
      </c>
      <c r="N516">
        <f t="shared" si="366"/>
        <v>0</v>
      </c>
      <c r="O516">
        <f t="shared" si="367"/>
        <v>1</v>
      </c>
      <c r="P516">
        <f t="shared" si="368"/>
        <v>3.3682418981614539</v>
      </c>
      <c r="S516">
        <v>509</v>
      </c>
      <c r="T516">
        <v>17.944774533782098</v>
      </c>
      <c r="U516">
        <v>39.905348082841314</v>
      </c>
      <c r="W516">
        <f t="shared" si="369"/>
        <v>0</v>
      </c>
      <c r="X516">
        <f t="shared" si="370"/>
        <v>1</v>
      </c>
      <c r="Y516">
        <f t="shared" si="371"/>
        <v>21.960573549059216</v>
      </c>
      <c r="AB516">
        <v>509</v>
      </c>
      <c r="AC516">
        <v>15.150700125506345</v>
      </c>
      <c r="AD516">
        <v>17.657187056936468</v>
      </c>
      <c r="AF516">
        <f t="shared" si="372"/>
        <v>0</v>
      </c>
      <c r="AG516">
        <f t="shared" si="373"/>
        <v>1</v>
      </c>
      <c r="AH516">
        <f t="shared" si="374"/>
        <v>2.506486931430123</v>
      </c>
      <c r="AK516">
        <v>509</v>
      </c>
      <c r="AL516">
        <v>32.016687985829861</v>
      </c>
      <c r="AM516">
        <v>21.244847141141559</v>
      </c>
      <c r="AO516">
        <f t="shared" si="375"/>
        <v>1</v>
      </c>
      <c r="AP516">
        <f t="shared" si="376"/>
        <v>0</v>
      </c>
      <c r="AQ516">
        <f t="shared" si="377"/>
        <v>10.771840844688302</v>
      </c>
      <c r="AT516">
        <v>509</v>
      </c>
      <c r="AU516">
        <v>18.39329722449683</v>
      </c>
      <c r="AV516">
        <v>20.09238079298693</v>
      </c>
      <c r="AX516">
        <f t="shared" si="378"/>
        <v>0</v>
      </c>
      <c r="AY516">
        <f t="shared" si="379"/>
        <v>1</v>
      </c>
      <c r="AZ516">
        <f t="shared" si="380"/>
        <v>1.6990835684900993</v>
      </c>
      <c r="BC516">
        <v>509</v>
      </c>
      <c r="BD516" t="e">
        <v>#N/A</v>
      </c>
      <c r="BE516" t="e">
        <v>#N/A</v>
      </c>
      <c r="BG516" t="e">
        <f t="shared" si="381"/>
        <v>#N/A</v>
      </c>
      <c r="BH516" t="e">
        <f t="shared" si="382"/>
        <v>#N/A</v>
      </c>
      <c r="BI516" t="e">
        <f t="shared" si="383"/>
        <v>#N/A</v>
      </c>
      <c r="BL516">
        <v>509</v>
      </c>
      <c r="BM516">
        <v>19.97835838986682</v>
      </c>
      <c r="BN516">
        <v>8.1325786548216019</v>
      </c>
      <c r="BP516">
        <f t="shared" si="384"/>
        <v>1</v>
      </c>
      <c r="BQ516">
        <f t="shared" si="385"/>
        <v>0</v>
      </c>
      <c r="BR516">
        <f t="shared" si="386"/>
        <v>11.845779735045218</v>
      </c>
      <c r="BU516">
        <v>509</v>
      </c>
      <c r="BV516">
        <v>14.515998544403869</v>
      </c>
      <c r="BW516">
        <v>31.209673546605408</v>
      </c>
      <c r="BY516">
        <f t="shared" si="387"/>
        <v>0</v>
      </c>
      <c r="BZ516">
        <f t="shared" si="388"/>
        <v>1</v>
      </c>
      <c r="CA516">
        <f t="shared" si="389"/>
        <v>16.693675002201537</v>
      </c>
      <c r="CD516">
        <v>509</v>
      </c>
      <c r="CE516">
        <v>26.234575607477407</v>
      </c>
      <c r="CF516">
        <v>14.644008002361868</v>
      </c>
      <c r="CH516">
        <f t="shared" si="390"/>
        <v>1</v>
      </c>
      <c r="CI516">
        <f t="shared" si="391"/>
        <v>0</v>
      </c>
      <c r="CJ516">
        <f t="shared" si="392"/>
        <v>11.590567605115538</v>
      </c>
      <c r="CM516">
        <v>509</v>
      </c>
      <c r="CN516">
        <v>15.401064051301681</v>
      </c>
      <c r="CO516">
        <v>22.122040024631811</v>
      </c>
      <c r="CQ516">
        <f t="shared" si="393"/>
        <v>0</v>
      </c>
      <c r="CR516">
        <f t="shared" si="394"/>
        <v>1</v>
      </c>
      <c r="CS516">
        <f t="shared" si="395"/>
        <v>6.7209759733301304</v>
      </c>
      <c r="CV516">
        <v>509</v>
      </c>
      <c r="CW516">
        <v>23.683250609440279</v>
      </c>
      <c r="CX516">
        <v>22.05643267406759</v>
      </c>
      <c r="CZ516">
        <f t="shared" si="396"/>
        <v>1</v>
      </c>
      <c r="DA516">
        <f t="shared" si="397"/>
        <v>0</v>
      </c>
      <c r="DB516">
        <f t="shared" si="398"/>
        <v>1.6268179353726886</v>
      </c>
      <c r="DE516">
        <v>509</v>
      </c>
      <c r="DF516">
        <v>10.843502060044399</v>
      </c>
      <c r="DG516">
        <v>27.863225963767526</v>
      </c>
      <c r="DI516">
        <f t="shared" si="399"/>
        <v>0</v>
      </c>
      <c r="DJ516">
        <f t="shared" si="400"/>
        <v>1</v>
      </c>
      <c r="DK516">
        <f t="shared" si="401"/>
        <v>17.019723903723126</v>
      </c>
      <c r="DN516">
        <v>509</v>
      </c>
      <c r="DO516">
        <v>20.777285171942903</v>
      </c>
      <c r="DP516">
        <v>23.54148983212319</v>
      </c>
      <c r="DR516">
        <f t="shared" si="402"/>
        <v>0</v>
      </c>
      <c r="DS516">
        <f t="shared" si="403"/>
        <v>1</v>
      </c>
      <c r="DT516">
        <f t="shared" si="404"/>
        <v>2.7642046601802868</v>
      </c>
      <c r="DW516">
        <v>509</v>
      </c>
      <c r="DX516">
        <v>14.929423856749313</v>
      </c>
      <c r="DY516">
        <v>22.166929515527841</v>
      </c>
      <c r="EA516">
        <f t="shared" si="405"/>
        <v>0</v>
      </c>
      <c r="EB516">
        <f t="shared" si="406"/>
        <v>1</v>
      </c>
      <c r="EC516">
        <f t="shared" si="407"/>
        <v>7.2375056587785274</v>
      </c>
      <c r="EF516">
        <v>509</v>
      </c>
      <c r="EG516">
        <v>18.972205516592179</v>
      </c>
      <c r="EH516">
        <v>11.387060563029593</v>
      </c>
      <c r="EJ516">
        <f t="shared" si="408"/>
        <v>1</v>
      </c>
      <c r="EK516">
        <f t="shared" si="409"/>
        <v>0</v>
      </c>
      <c r="EL516">
        <f t="shared" si="410"/>
        <v>7.5851449535625868</v>
      </c>
      <c r="EO516">
        <v>509</v>
      </c>
      <c r="EP516">
        <v>22.005935846860481</v>
      </c>
      <c r="EQ516">
        <v>41.231861210829891</v>
      </c>
      <c r="ES516">
        <f t="shared" si="411"/>
        <v>0</v>
      </c>
      <c r="ET516">
        <f t="shared" si="412"/>
        <v>1</v>
      </c>
      <c r="EU516">
        <f t="shared" si="413"/>
        <v>19.225925363969409</v>
      </c>
    </row>
    <row r="517" spans="1:151" x14ac:dyDescent="0.25">
      <c r="A517">
        <v>510</v>
      </c>
      <c r="B517">
        <v>12.771684367469749</v>
      </c>
      <c r="C517">
        <v>12.212323672061704</v>
      </c>
      <c r="E517">
        <f t="shared" si="414"/>
        <v>1</v>
      </c>
      <c r="F517">
        <f t="shared" si="365"/>
        <v>0</v>
      </c>
      <c r="G517">
        <f t="shared" si="415"/>
        <v>0.55936069540804567</v>
      </c>
      <c r="J517">
        <v>510</v>
      </c>
      <c r="K517">
        <v>27.069360540281863</v>
      </c>
      <c r="L517">
        <v>25.701150106958412</v>
      </c>
      <c r="N517">
        <f t="shared" si="366"/>
        <v>1</v>
      </c>
      <c r="O517">
        <f t="shared" si="367"/>
        <v>0</v>
      </c>
      <c r="P517">
        <f t="shared" si="368"/>
        <v>1.3682104333234513</v>
      </c>
      <c r="S517">
        <v>510</v>
      </c>
      <c r="T517">
        <v>23.336214694270186</v>
      </c>
      <c r="U517">
        <v>43.10740971972939</v>
      </c>
      <c r="W517">
        <f t="shared" si="369"/>
        <v>0</v>
      </c>
      <c r="X517">
        <f t="shared" si="370"/>
        <v>1</v>
      </c>
      <c r="Y517">
        <f t="shared" si="371"/>
        <v>19.771195025459203</v>
      </c>
      <c r="AB517">
        <v>510</v>
      </c>
      <c r="AC517">
        <v>24.842428280544404</v>
      </c>
      <c r="AD517">
        <v>17.354336679103664</v>
      </c>
      <c r="AF517">
        <f t="shared" si="372"/>
        <v>1</v>
      </c>
      <c r="AG517">
        <f t="shared" si="373"/>
        <v>0</v>
      </c>
      <c r="AH517">
        <f t="shared" si="374"/>
        <v>7.4880916014407397</v>
      </c>
      <c r="AK517">
        <v>510</v>
      </c>
      <c r="AL517">
        <v>-9.1470616051930769</v>
      </c>
      <c r="AM517">
        <v>35.86075042287591</v>
      </c>
      <c r="AO517">
        <f t="shared" si="375"/>
        <v>0</v>
      </c>
      <c r="AP517">
        <f t="shared" si="376"/>
        <v>1</v>
      </c>
      <c r="AQ517">
        <f t="shared" si="377"/>
        <v>45.007812028068983</v>
      </c>
      <c r="AT517">
        <v>510</v>
      </c>
      <c r="AU517">
        <v>17.542106084554973</v>
      </c>
      <c r="AV517">
        <v>22.074082437885593</v>
      </c>
      <c r="AX517">
        <f t="shared" si="378"/>
        <v>0</v>
      </c>
      <c r="AY517">
        <f t="shared" si="379"/>
        <v>1</v>
      </c>
      <c r="AZ517">
        <f t="shared" si="380"/>
        <v>4.5319763533306201</v>
      </c>
      <c r="BC517">
        <v>510</v>
      </c>
      <c r="BD517" t="e">
        <v>#N/A</v>
      </c>
      <c r="BE517" t="e">
        <v>#N/A</v>
      </c>
      <c r="BG517" t="e">
        <f t="shared" si="381"/>
        <v>#N/A</v>
      </c>
      <c r="BH517" t="e">
        <f t="shared" si="382"/>
        <v>#N/A</v>
      </c>
      <c r="BI517" t="e">
        <f t="shared" si="383"/>
        <v>#N/A</v>
      </c>
      <c r="BL517">
        <v>510</v>
      </c>
      <c r="BM517">
        <v>32.031027464951727</v>
      </c>
      <c r="BN517">
        <v>6.9058060033468944</v>
      </c>
      <c r="BP517">
        <f t="shared" si="384"/>
        <v>1</v>
      </c>
      <c r="BQ517">
        <f t="shared" si="385"/>
        <v>0</v>
      </c>
      <c r="BR517">
        <f t="shared" si="386"/>
        <v>25.125221461604831</v>
      </c>
      <c r="BU517">
        <v>510</v>
      </c>
      <c r="BV517">
        <v>22.544924675681756</v>
      </c>
      <c r="BW517">
        <v>23.398440948193187</v>
      </c>
      <c r="BY517">
        <f t="shared" si="387"/>
        <v>0</v>
      </c>
      <c r="BZ517">
        <f t="shared" si="388"/>
        <v>1</v>
      </c>
      <c r="CA517">
        <f t="shared" si="389"/>
        <v>0.85351627251143114</v>
      </c>
      <c r="CD517">
        <v>510</v>
      </c>
      <c r="CE517">
        <v>32.989632319840787</v>
      </c>
      <c r="CF517">
        <v>30.4998648067088</v>
      </c>
      <c r="CH517">
        <f t="shared" si="390"/>
        <v>1</v>
      </c>
      <c r="CI517">
        <f t="shared" si="391"/>
        <v>0</v>
      </c>
      <c r="CJ517">
        <f t="shared" si="392"/>
        <v>2.4897675131319872</v>
      </c>
      <c r="CM517">
        <v>510</v>
      </c>
      <c r="CN517">
        <v>17.773281169612357</v>
      </c>
      <c r="CO517">
        <v>36.537592864170108</v>
      </c>
      <c r="CQ517">
        <f t="shared" si="393"/>
        <v>0</v>
      </c>
      <c r="CR517">
        <f t="shared" si="394"/>
        <v>1</v>
      </c>
      <c r="CS517">
        <f t="shared" si="395"/>
        <v>18.764311694557751</v>
      </c>
      <c r="CV517">
        <v>510</v>
      </c>
      <c r="CW517">
        <v>29.126615923299987</v>
      </c>
      <c r="CX517">
        <v>21.806908206904552</v>
      </c>
      <c r="CZ517">
        <f t="shared" si="396"/>
        <v>1</v>
      </c>
      <c r="DA517">
        <f t="shared" si="397"/>
        <v>0</v>
      </c>
      <c r="DB517">
        <f t="shared" si="398"/>
        <v>7.3197077163954347</v>
      </c>
      <c r="DE517">
        <v>510</v>
      </c>
      <c r="DF517">
        <v>19.968317224647461</v>
      </c>
      <c r="DG517">
        <v>24.672801290676734</v>
      </c>
      <c r="DI517">
        <f t="shared" si="399"/>
        <v>0</v>
      </c>
      <c r="DJ517">
        <f t="shared" si="400"/>
        <v>1</v>
      </c>
      <c r="DK517">
        <f t="shared" si="401"/>
        <v>4.7044840660292735</v>
      </c>
      <c r="DN517">
        <v>510</v>
      </c>
      <c r="DO517">
        <v>26.835471461319901</v>
      </c>
      <c r="DP517">
        <v>28.458450781751104</v>
      </c>
      <c r="DR517">
        <f t="shared" si="402"/>
        <v>0</v>
      </c>
      <c r="DS517">
        <f t="shared" si="403"/>
        <v>1</v>
      </c>
      <c r="DT517">
        <f t="shared" si="404"/>
        <v>1.6229793204312024</v>
      </c>
      <c r="DW517">
        <v>510</v>
      </c>
      <c r="DX517">
        <v>13.103928732728445</v>
      </c>
      <c r="DY517">
        <v>3.9798157457440269</v>
      </c>
      <c r="EA517">
        <f t="shared" si="405"/>
        <v>1</v>
      </c>
      <c r="EB517">
        <f t="shared" si="406"/>
        <v>0</v>
      </c>
      <c r="EC517">
        <f t="shared" si="407"/>
        <v>9.124112986984418</v>
      </c>
      <c r="EF517">
        <v>510</v>
      </c>
      <c r="EG517">
        <v>21.355000919482951</v>
      </c>
      <c r="EH517">
        <v>13.685628206196558</v>
      </c>
      <c r="EJ517">
        <f t="shared" si="408"/>
        <v>1</v>
      </c>
      <c r="EK517">
        <f t="shared" si="409"/>
        <v>0</v>
      </c>
      <c r="EL517">
        <f t="shared" si="410"/>
        <v>7.6693727132863927</v>
      </c>
      <c r="EO517">
        <v>510</v>
      </c>
      <c r="EP517">
        <v>21.801024662217046</v>
      </c>
      <c r="EQ517">
        <v>28.921374759142864</v>
      </c>
      <c r="ES517">
        <f t="shared" si="411"/>
        <v>0</v>
      </c>
      <c r="ET517">
        <f t="shared" si="412"/>
        <v>1</v>
      </c>
      <c r="EU517">
        <f t="shared" si="413"/>
        <v>7.1203500969258187</v>
      </c>
    </row>
    <row r="518" spans="1:151" x14ac:dyDescent="0.25">
      <c r="A518">
        <v>511</v>
      </c>
      <c r="B518">
        <v>12.408825217459006</v>
      </c>
      <c r="C518">
        <v>12.457708067573215</v>
      </c>
      <c r="E518">
        <f t="shared" si="414"/>
        <v>0</v>
      </c>
      <c r="F518">
        <f t="shared" si="365"/>
        <v>1</v>
      </c>
      <c r="G518">
        <f t="shared" si="415"/>
        <v>4.888285011420912E-2</v>
      </c>
      <c r="J518">
        <v>511</v>
      </c>
      <c r="K518">
        <v>21.398239157573542</v>
      </c>
      <c r="L518">
        <v>32.828119084630693</v>
      </c>
      <c r="N518">
        <f t="shared" si="366"/>
        <v>0</v>
      </c>
      <c r="O518">
        <f t="shared" si="367"/>
        <v>1</v>
      </c>
      <c r="P518">
        <f t="shared" si="368"/>
        <v>11.429879927057151</v>
      </c>
      <c r="S518">
        <v>511</v>
      </c>
      <c r="T518">
        <v>17.629108934004755</v>
      </c>
      <c r="U518">
        <v>36.465211489005632</v>
      </c>
      <c r="W518">
        <f t="shared" si="369"/>
        <v>0</v>
      </c>
      <c r="X518">
        <f t="shared" si="370"/>
        <v>1</v>
      </c>
      <c r="Y518">
        <f t="shared" si="371"/>
        <v>18.836102555000878</v>
      </c>
      <c r="AB518">
        <v>511</v>
      </c>
      <c r="AC518">
        <v>24.880302354742547</v>
      </c>
      <c r="AD518">
        <v>17.719084972987105</v>
      </c>
      <c r="AF518">
        <f t="shared" si="372"/>
        <v>1</v>
      </c>
      <c r="AG518">
        <f t="shared" si="373"/>
        <v>0</v>
      </c>
      <c r="AH518">
        <f t="shared" si="374"/>
        <v>7.1612173817554421</v>
      </c>
      <c r="AK518">
        <v>511</v>
      </c>
      <c r="AL518">
        <v>27.461425471444393</v>
      </c>
      <c r="AM518">
        <v>18.199552353824323</v>
      </c>
      <c r="AO518">
        <f t="shared" si="375"/>
        <v>1</v>
      </c>
      <c r="AP518">
        <f t="shared" si="376"/>
        <v>0</v>
      </c>
      <c r="AQ518">
        <f t="shared" si="377"/>
        <v>9.2618731176200697</v>
      </c>
      <c r="AT518">
        <v>511</v>
      </c>
      <c r="AU518">
        <v>16.596847669124589</v>
      </c>
      <c r="AV518">
        <v>15.516603358029917</v>
      </c>
      <c r="AX518">
        <f t="shared" si="378"/>
        <v>1</v>
      </c>
      <c r="AY518">
        <f t="shared" si="379"/>
        <v>0</v>
      </c>
      <c r="AZ518">
        <f t="shared" si="380"/>
        <v>1.0802443110946722</v>
      </c>
      <c r="BC518">
        <v>511</v>
      </c>
      <c r="BD518" t="e">
        <v>#N/A</v>
      </c>
      <c r="BE518" t="e">
        <v>#N/A</v>
      </c>
      <c r="BG518" t="e">
        <f t="shared" si="381"/>
        <v>#N/A</v>
      </c>
      <c r="BH518" t="e">
        <f t="shared" si="382"/>
        <v>#N/A</v>
      </c>
      <c r="BI518" t="e">
        <f t="shared" si="383"/>
        <v>#N/A</v>
      </c>
      <c r="BL518">
        <v>511</v>
      </c>
      <c r="BM518">
        <v>24.982770049556375</v>
      </c>
      <c r="BN518">
        <v>15.139447162377174</v>
      </c>
      <c r="BP518">
        <f t="shared" si="384"/>
        <v>1</v>
      </c>
      <c r="BQ518">
        <f t="shared" si="385"/>
        <v>0</v>
      </c>
      <c r="BR518">
        <f t="shared" si="386"/>
        <v>9.8433228871792018</v>
      </c>
      <c r="BU518">
        <v>511</v>
      </c>
      <c r="BV518">
        <v>28.226786807309374</v>
      </c>
      <c r="BW518">
        <v>15.195097467179144</v>
      </c>
      <c r="BY518">
        <f t="shared" si="387"/>
        <v>1</v>
      </c>
      <c r="BZ518">
        <f t="shared" si="388"/>
        <v>0</v>
      </c>
      <c r="CA518">
        <f t="shared" si="389"/>
        <v>13.03168934013023</v>
      </c>
      <c r="CD518">
        <v>511</v>
      </c>
      <c r="CE518">
        <v>24.636777831881702</v>
      </c>
      <c r="CF518">
        <v>16.965933303015326</v>
      </c>
      <c r="CH518">
        <f t="shared" si="390"/>
        <v>1</v>
      </c>
      <c r="CI518">
        <f t="shared" si="391"/>
        <v>0</v>
      </c>
      <c r="CJ518">
        <f t="shared" si="392"/>
        <v>7.6708445288663754</v>
      </c>
      <c r="CM518">
        <v>511</v>
      </c>
      <c r="CN518">
        <v>23.002168873346648</v>
      </c>
      <c r="CO518">
        <v>33.384117039024368</v>
      </c>
      <c r="CQ518">
        <f t="shared" si="393"/>
        <v>0</v>
      </c>
      <c r="CR518">
        <f t="shared" si="394"/>
        <v>1</v>
      </c>
      <c r="CS518">
        <f t="shared" si="395"/>
        <v>10.38194816567772</v>
      </c>
      <c r="CV518">
        <v>511</v>
      </c>
      <c r="CW518">
        <v>17.798343810190431</v>
      </c>
      <c r="CX518">
        <v>21.403071361968035</v>
      </c>
      <c r="CZ518">
        <f t="shared" si="396"/>
        <v>0</v>
      </c>
      <c r="DA518">
        <f t="shared" si="397"/>
        <v>1</v>
      </c>
      <c r="DB518">
        <f t="shared" si="398"/>
        <v>3.6047275517776036</v>
      </c>
      <c r="DE518">
        <v>511</v>
      </c>
      <c r="DF518">
        <v>19.382813584502227</v>
      </c>
      <c r="DG518">
        <v>33.064986154737646</v>
      </c>
      <c r="DI518">
        <f t="shared" si="399"/>
        <v>0</v>
      </c>
      <c r="DJ518">
        <f t="shared" si="400"/>
        <v>1</v>
      </c>
      <c r="DK518">
        <f t="shared" si="401"/>
        <v>13.682172570235419</v>
      </c>
      <c r="DN518">
        <v>511</v>
      </c>
      <c r="DO518">
        <v>25.860986522024419</v>
      </c>
      <c r="DP518">
        <v>25.026157488618292</v>
      </c>
      <c r="DR518">
        <f t="shared" si="402"/>
        <v>1</v>
      </c>
      <c r="DS518">
        <f t="shared" si="403"/>
        <v>0</v>
      </c>
      <c r="DT518">
        <f t="shared" si="404"/>
        <v>0.8348290334061268</v>
      </c>
      <c r="DW518">
        <v>511</v>
      </c>
      <c r="DX518">
        <v>7.4153304344069557</v>
      </c>
      <c r="DY518">
        <v>21.233671292744472</v>
      </c>
      <c r="EA518">
        <f t="shared" si="405"/>
        <v>0</v>
      </c>
      <c r="EB518">
        <f t="shared" si="406"/>
        <v>1</v>
      </c>
      <c r="EC518">
        <f t="shared" si="407"/>
        <v>13.818340858337516</v>
      </c>
      <c r="EF518">
        <v>511</v>
      </c>
      <c r="EG518">
        <v>20.438117740566891</v>
      </c>
      <c r="EH518">
        <v>14.466057913657364</v>
      </c>
      <c r="EJ518">
        <f t="shared" si="408"/>
        <v>1</v>
      </c>
      <c r="EK518">
        <f t="shared" si="409"/>
        <v>0</v>
      </c>
      <c r="EL518">
        <f t="shared" si="410"/>
        <v>5.9720598269095273</v>
      </c>
      <c r="EO518">
        <v>511</v>
      </c>
      <c r="EP518">
        <v>22.438604015283023</v>
      </c>
      <c r="EQ518">
        <v>19.603207404584222</v>
      </c>
      <c r="ES518">
        <f t="shared" si="411"/>
        <v>1</v>
      </c>
      <c r="ET518">
        <f t="shared" si="412"/>
        <v>0</v>
      </c>
      <c r="EU518">
        <f t="shared" si="413"/>
        <v>2.8353966106988011</v>
      </c>
    </row>
    <row r="519" spans="1:151" x14ac:dyDescent="0.25">
      <c r="A519">
        <v>512</v>
      </c>
      <c r="B519">
        <v>4.6462474017088775</v>
      </c>
      <c r="C519">
        <v>18.333406722177926</v>
      </c>
      <c r="E519">
        <f t="shared" si="414"/>
        <v>0</v>
      </c>
      <c r="F519">
        <f t="shared" si="365"/>
        <v>1</v>
      </c>
      <c r="G519">
        <f t="shared" si="415"/>
        <v>13.68715932046905</v>
      </c>
      <c r="J519">
        <v>512</v>
      </c>
      <c r="K519">
        <v>16.874752069673143</v>
      </c>
      <c r="L519">
        <v>21.702915039796991</v>
      </c>
      <c r="N519">
        <f t="shared" si="366"/>
        <v>0</v>
      </c>
      <c r="O519">
        <f t="shared" si="367"/>
        <v>1</v>
      </c>
      <c r="P519">
        <f t="shared" si="368"/>
        <v>4.8281629701238487</v>
      </c>
      <c r="S519">
        <v>512</v>
      </c>
      <c r="T519">
        <v>21.473044733772817</v>
      </c>
      <c r="U519">
        <v>22.848974360745615</v>
      </c>
      <c r="W519">
        <f t="shared" si="369"/>
        <v>0</v>
      </c>
      <c r="X519">
        <f t="shared" si="370"/>
        <v>1</v>
      </c>
      <c r="Y519">
        <f t="shared" si="371"/>
        <v>1.3759296269727983</v>
      </c>
      <c r="AB519">
        <v>512</v>
      </c>
      <c r="AC519">
        <v>17.386124772010426</v>
      </c>
      <c r="AD519">
        <v>19.072354454320951</v>
      </c>
      <c r="AF519">
        <f t="shared" si="372"/>
        <v>0</v>
      </c>
      <c r="AG519">
        <f t="shared" si="373"/>
        <v>1</v>
      </c>
      <c r="AH519">
        <f t="shared" si="374"/>
        <v>1.6862296823105254</v>
      </c>
      <c r="AK519">
        <v>512</v>
      </c>
      <c r="AL519">
        <v>32.518521172605567</v>
      </c>
      <c r="AM519">
        <v>19.457758313367457</v>
      </c>
      <c r="AO519">
        <f t="shared" si="375"/>
        <v>1</v>
      </c>
      <c r="AP519">
        <f t="shared" si="376"/>
        <v>0</v>
      </c>
      <c r="AQ519">
        <f t="shared" si="377"/>
        <v>13.06076285923811</v>
      </c>
      <c r="AT519">
        <v>512</v>
      </c>
      <c r="AU519">
        <v>16.773736903169201</v>
      </c>
      <c r="AV519">
        <v>32.696574486805417</v>
      </c>
      <c r="AX519">
        <f t="shared" si="378"/>
        <v>0</v>
      </c>
      <c r="AY519">
        <f t="shared" si="379"/>
        <v>1</v>
      </c>
      <c r="AZ519">
        <f t="shared" si="380"/>
        <v>15.922837583636216</v>
      </c>
      <c r="BC519">
        <v>512</v>
      </c>
      <c r="BD519" t="e">
        <v>#N/A</v>
      </c>
      <c r="BE519" t="e">
        <v>#N/A</v>
      </c>
      <c r="BG519" t="e">
        <f t="shared" si="381"/>
        <v>#N/A</v>
      </c>
      <c r="BH519" t="e">
        <f t="shared" si="382"/>
        <v>#N/A</v>
      </c>
      <c r="BI519" t="e">
        <f t="shared" si="383"/>
        <v>#N/A</v>
      </c>
      <c r="BL519">
        <v>512</v>
      </c>
      <c r="BM519">
        <v>31.092658538540775</v>
      </c>
      <c r="BN519">
        <v>12.339689060682918</v>
      </c>
      <c r="BP519">
        <f t="shared" si="384"/>
        <v>1</v>
      </c>
      <c r="BQ519">
        <f t="shared" si="385"/>
        <v>0</v>
      </c>
      <c r="BR519">
        <f t="shared" si="386"/>
        <v>18.752969477857857</v>
      </c>
      <c r="BU519">
        <v>512</v>
      </c>
      <c r="BV519">
        <v>25.225159078269211</v>
      </c>
      <c r="BW519">
        <v>24.915736193324069</v>
      </c>
      <c r="BY519">
        <f t="shared" si="387"/>
        <v>1</v>
      </c>
      <c r="BZ519">
        <f t="shared" si="388"/>
        <v>0</v>
      </c>
      <c r="CA519">
        <f t="shared" si="389"/>
        <v>0.30942288494514258</v>
      </c>
      <c r="CD519">
        <v>512</v>
      </c>
      <c r="CE519">
        <v>13.563174760073393</v>
      </c>
      <c r="CF519">
        <v>31.946880798905877</v>
      </c>
      <c r="CH519">
        <f t="shared" si="390"/>
        <v>0</v>
      </c>
      <c r="CI519">
        <f t="shared" si="391"/>
        <v>1</v>
      </c>
      <c r="CJ519">
        <f t="shared" si="392"/>
        <v>18.383706038832486</v>
      </c>
      <c r="CM519">
        <v>512</v>
      </c>
      <c r="CN519">
        <v>20.017982936134629</v>
      </c>
      <c r="CO519">
        <v>27.110950336758009</v>
      </c>
      <c r="CQ519">
        <f t="shared" si="393"/>
        <v>0</v>
      </c>
      <c r="CR519">
        <f t="shared" si="394"/>
        <v>1</v>
      </c>
      <c r="CS519">
        <f t="shared" si="395"/>
        <v>7.0929674006233796</v>
      </c>
      <c r="CV519">
        <v>512</v>
      </c>
      <c r="CW519">
        <v>24.308466332646987</v>
      </c>
      <c r="CX519">
        <v>20.681825782455327</v>
      </c>
      <c r="CZ519">
        <f t="shared" si="396"/>
        <v>1</v>
      </c>
      <c r="DA519">
        <f t="shared" si="397"/>
        <v>0</v>
      </c>
      <c r="DB519">
        <f t="shared" si="398"/>
        <v>3.6266405501916594</v>
      </c>
      <c r="DE519">
        <v>512</v>
      </c>
      <c r="DF519">
        <v>17.348903190938863</v>
      </c>
      <c r="DG519">
        <v>20.246565485170542</v>
      </c>
      <c r="DI519">
        <f t="shared" si="399"/>
        <v>0</v>
      </c>
      <c r="DJ519">
        <f t="shared" si="400"/>
        <v>1</v>
      </c>
      <c r="DK519">
        <f t="shared" si="401"/>
        <v>2.8976622942316794</v>
      </c>
      <c r="DN519">
        <v>512</v>
      </c>
      <c r="DO519">
        <v>18.482185513397511</v>
      </c>
      <c r="DP519">
        <v>21.965245673103976</v>
      </c>
      <c r="DR519">
        <f t="shared" si="402"/>
        <v>0</v>
      </c>
      <c r="DS519">
        <f t="shared" si="403"/>
        <v>1</v>
      </c>
      <c r="DT519">
        <f t="shared" si="404"/>
        <v>3.483060159706465</v>
      </c>
      <c r="DW519">
        <v>512</v>
      </c>
      <c r="DX519">
        <v>11.927472326419341</v>
      </c>
      <c r="DY519">
        <v>25.51649292050422</v>
      </c>
      <c r="EA519">
        <f t="shared" si="405"/>
        <v>0</v>
      </c>
      <c r="EB519">
        <f t="shared" si="406"/>
        <v>1</v>
      </c>
      <c r="EC519">
        <f t="shared" si="407"/>
        <v>13.589020594084879</v>
      </c>
      <c r="EF519">
        <v>512</v>
      </c>
      <c r="EG519">
        <v>23.742235100644237</v>
      </c>
      <c r="EH519">
        <v>15.608993592271446</v>
      </c>
      <c r="EJ519">
        <f t="shared" si="408"/>
        <v>1</v>
      </c>
      <c r="EK519">
        <f t="shared" si="409"/>
        <v>0</v>
      </c>
      <c r="EL519">
        <f t="shared" si="410"/>
        <v>8.1332415083727909</v>
      </c>
      <c r="EO519">
        <v>512</v>
      </c>
      <c r="EP519">
        <v>24.824681739304076</v>
      </c>
      <c r="EQ519">
        <v>36.567398846820446</v>
      </c>
      <c r="ES519">
        <f t="shared" si="411"/>
        <v>0</v>
      </c>
      <c r="ET519">
        <f t="shared" si="412"/>
        <v>1</v>
      </c>
      <c r="EU519">
        <f t="shared" si="413"/>
        <v>11.74271710751637</v>
      </c>
    </row>
    <row r="520" spans="1:151" x14ac:dyDescent="0.25">
      <c r="A520">
        <v>513</v>
      </c>
      <c r="B520">
        <v>8.7833489812366228</v>
      </c>
      <c r="C520">
        <v>29.62252430132925</v>
      </c>
      <c r="E520">
        <f t="shared" si="414"/>
        <v>0</v>
      </c>
      <c r="F520">
        <f t="shared" ref="F520:F583" si="416">IF(E520&gt;0,0,1)</f>
        <v>1</v>
      </c>
      <c r="G520">
        <f t="shared" si="415"/>
        <v>20.839175320092629</v>
      </c>
      <c r="J520">
        <v>513</v>
      </c>
      <c r="K520">
        <v>22.110291540917824</v>
      </c>
      <c r="L520">
        <v>29.064431475851755</v>
      </c>
      <c r="N520">
        <f t="shared" ref="N520:N583" si="417">IF(K520&gt;L520,1,0)</f>
        <v>0</v>
      </c>
      <c r="O520">
        <f t="shared" ref="O520:O583" si="418">IF(N520&gt;0,0,1)</f>
        <v>1</v>
      </c>
      <c r="P520">
        <f t="shared" ref="P520:P583" si="419">IF(K520&gt;L520,K520-L520,L520-K520)</f>
        <v>6.9541399349339308</v>
      </c>
      <c r="S520">
        <v>513</v>
      </c>
      <c r="T520">
        <v>18.147037869230118</v>
      </c>
      <c r="U520">
        <v>21.942568088254674</v>
      </c>
      <c r="W520">
        <f t="shared" ref="W520:W583" si="420">IF(T520&gt;U520,1,0)</f>
        <v>0</v>
      </c>
      <c r="X520">
        <f t="shared" ref="X520:X583" si="421">IF(W520&gt;0,0,1)</f>
        <v>1</v>
      </c>
      <c r="Y520">
        <f t="shared" ref="Y520:Y583" si="422">IF(T520&gt;U520,T520-U520,U520-T520)</f>
        <v>3.7955302190245561</v>
      </c>
      <c r="AB520">
        <v>513</v>
      </c>
      <c r="AC520">
        <v>30.878320359435506</v>
      </c>
      <c r="AD520">
        <v>17.879677671817628</v>
      </c>
      <c r="AF520">
        <f t="shared" ref="AF520:AF583" si="423">IF(AC520&gt;AD520,1,0)</f>
        <v>1</v>
      </c>
      <c r="AG520">
        <f t="shared" ref="AG520:AG583" si="424">IF(AF520&gt;0,0,1)</f>
        <v>0</v>
      </c>
      <c r="AH520">
        <f t="shared" ref="AH520:AH583" si="425">IF(AC520&gt;AD520,AC520-AD520,AD520-AC520)</f>
        <v>12.998642687617878</v>
      </c>
      <c r="AK520">
        <v>513</v>
      </c>
      <c r="AL520">
        <v>27.062993891341875</v>
      </c>
      <c r="AM520">
        <v>25.795078029226332</v>
      </c>
      <c r="AO520">
        <f t="shared" ref="AO520:AO583" si="426">IF(AL520&gt;AM520,1,0)</f>
        <v>1</v>
      </c>
      <c r="AP520">
        <f t="shared" ref="AP520:AP583" si="427">IF(AO520&gt;0,0,1)</f>
        <v>0</v>
      </c>
      <c r="AQ520">
        <f t="shared" ref="AQ520:AQ583" si="428">IF(AL520&gt;AM520,AL520-AM520,AM520-AL520)</f>
        <v>1.2679158621155437</v>
      </c>
      <c r="AT520">
        <v>513</v>
      </c>
      <c r="AU520">
        <v>14.507943180258675</v>
      </c>
      <c r="AV520">
        <v>25.739790251424296</v>
      </c>
      <c r="AX520">
        <f t="shared" ref="AX520:AX583" si="429">IF(AU520&gt;AV520,1,0)</f>
        <v>0</v>
      </c>
      <c r="AY520">
        <f t="shared" ref="AY520:AY583" si="430">IF(AX520&gt;0,0,1)</f>
        <v>1</v>
      </c>
      <c r="AZ520">
        <f t="shared" ref="AZ520:AZ583" si="431">IF(AU520&gt;AV520,AU520-AV520,AV520-AU520)</f>
        <v>11.231847071165621</v>
      </c>
      <c r="BC520">
        <v>513</v>
      </c>
      <c r="BD520" t="e">
        <v>#N/A</v>
      </c>
      <c r="BE520" t="e">
        <v>#N/A</v>
      </c>
      <c r="BG520" t="e">
        <f t="shared" ref="BG520:BG583" si="432">IF(BD520&gt;BE520,1,0)</f>
        <v>#N/A</v>
      </c>
      <c r="BH520" t="e">
        <f t="shared" ref="BH520:BH583" si="433">IF(BG520&gt;0,0,1)</f>
        <v>#N/A</v>
      </c>
      <c r="BI520" t="e">
        <f t="shared" ref="BI520:BI583" si="434">IF(BD520&gt;BE520,BD520-BE520,BE520-BD520)</f>
        <v>#N/A</v>
      </c>
      <c r="BL520">
        <v>513</v>
      </c>
      <c r="BM520">
        <v>29.371489691729636</v>
      </c>
      <c r="BN520">
        <v>16.463767311749393</v>
      </c>
      <c r="BP520">
        <f t="shared" ref="BP520:BP583" si="435">IF(BM520&gt;BN520,1,0)</f>
        <v>1</v>
      </c>
      <c r="BQ520">
        <f t="shared" ref="BQ520:BQ583" si="436">IF(BP520&gt;0,0,1)</f>
        <v>0</v>
      </c>
      <c r="BR520">
        <f t="shared" ref="BR520:BR583" si="437">IF(BM520&gt;BN520,BM520-BN520,BN520-BM520)</f>
        <v>12.907722379980243</v>
      </c>
      <c r="BU520">
        <v>513</v>
      </c>
      <c r="BV520">
        <v>32.743629607100452</v>
      </c>
      <c r="BW520">
        <v>26.731026483823467</v>
      </c>
      <c r="BY520">
        <f t="shared" ref="BY520:BY583" si="438">IF(BV520&gt;BW520,1,0)</f>
        <v>1</v>
      </c>
      <c r="BZ520">
        <f t="shared" ref="BZ520:BZ583" si="439">IF(BY520&gt;0,0,1)</f>
        <v>0</v>
      </c>
      <c r="CA520">
        <f t="shared" ref="CA520:CA583" si="440">IF(BV520&gt;BW520,BV520-BW520,BW520-BV520)</f>
        <v>6.0126031232769854</v>
      </c>
      <c r="CD520">
        <v>513</v>
      </c>
      <c r="CE520">
        <v>29.856185869510263</v>
      </c>
      <c r="CF520">
        <v>13.311031309850369</v>
      </c>
      <c r="CH520">
        <f t="shared" ref="CH520:CH583" si="441">IF(CE520&gt;CF520,1,0)</f>
        <v>1</v>
      </c>
      <c r="CI520">
        <f t="shared" ref="CI520:CI583" si="442">IF(CH520&gt;0,0,1)</f>
        <v>0</v>
      </c>
      <c r="CJ520">
        <f t="shared" ref="CJ520:CJ583" si="443">IF(CE520&gt;CF520,CE520-CF520,CF520-CE520)</f>
        <v>16.545154559659892</v>
      </c>
      <c r="CM520">
        <v>513</v>
      </c>
      <c r="CN520">
        <v>21.735716914005668</v>
      </c>
      <c r="CO520">
        <v>26.99641958219997</v>
      </c>
      <c r="CQ520">
        <f t="shared" ref="CQ520:CQ583" si="444">IF(CN520&gt;CO520,1,0)</f>
        <v>0</v>
      </c>
      <c r="CR520">
        <f t="shared" ref="CR520:CR583" si="445">IF(CQ520&gt;0,0,1)</f>
        <v>1</v>
      </c>
      <c r="CS520">
        <f t="shared" ref="CS520:CS583" si="446">IF(CN520&gt;CO520,CN520-CO520,CO520-CN520)</f>
        <v>5.2607026681943019</v>
      </c>
      <c r="CV520">
        <v>513</v>
      </c>
      <c r="CW520">
        <v>26.563467107404382</v>
      </c>
      <c r="CX520">
        <v>11.922167859625766</v>
      </c>
      <c r="CZ520">
        <f t="shared" ref="CZ520:CZ583" si="447">IF(CW520&gt;CX520,1,0)</f>
        <v>1</v>
      </c>
      <c r="DA520">
        <f t="shared" ref="DA520:DA583" si="448">IF(CZ520&gt;0,0,1)</f>
        <v>0</v>
      </c>
      <c r="DB520">
        <f t="shared" ref="DB520:DB583" si="449">IF(CW520&gt;CX520,CW520-CX520,CX520-CW520)</f>
        <v>14.641299247778615</v>
      </c>
      <c r="DE520">
        <v>513</v>
      </c>
      <c r="DF520">
        <v>25.025655221757066</v>
      </c>
      <c r="DG520">
        <v>28.575327595557894</v>
      </c>
      <c r="DI520">
        <f t="shared" ref="DI520:DI583" si="450">IF(DF520&gt;DG520,1,0)</f>
        <v>0</v>
      </c>
      <c r="DJ520">
        <f t="shared" ref="DJ520:DJ583" si="451">IF(DI520&gt;0,0,1)</f>
        <v>1</v>
      </c>
      <c r="DK520">
        <f t="shared" ref="DK520:DK583" si="452">IF(DF520&gt;DG520,DF520-DG520,DG520-DF520)</f>
        <v>3.5496723738008278</v>
      </c>
      <c r="DN520">
        <v>513</v>
      </c>
      <c r="DO520">
        <v>22.860773653222939</v>
      </c>
      <c r="DP520">
        <v>17.069769467756508</v>
      </c>
      <c r="DR520">
        <f t="shared" ref="DR520:DR583" si="453">IF(DO520&gt;DP520,1,0)</f>
        <v>1</v>
      </c>
      <c r="DS520">
        <f t="shared" ref="DS520:DS583" si="454">IF(DR520&gt;0,0,1)</f>
        <v>0</v>
      </c>
      <c r="DT520">
        <f t="shared" ref="DT520:DT583" si="455">IF(DO520&gt;DP520,DO520-DP520,DP520-DO520)</f>
        <v>5.7910041854664307</v>
      </c>
      <c r="DW520">
        <v>513</v>
      </c>
      <c r="DX520">
        <v>22.621038755191421</v>
      </c>
      <c r="DY520">
        <v>18.261963275258623</v>
      </c>
      <c r="EA520">
        <f t="shared" ref="EA520:EA583" si="456">IF(DX520&gt;DY520,1,0)</f>
        <v>1</v>
      </c>
      <c r="EB520">
        <f t="shared" ref="EB520:EB583" si="457">IF(EA520&gt;0,0,1)</f>
        <v>0</v>
      </c>
      <c r="EC520">
        <f t="shared" ref="EC520:EC583" si="458">IF(DX520&gt;DY520,DX520-DY520,DY520-DX520)</f>
        <v>4.3590754799327982</v>
      </c>
      <c r="EF520">
        <v>513</v>
      </c>
      <c r="EG520">
        <v>17.749342481394482</v>
      </c>
      <c r="EH520">
        <v>15.499271821011929</v>
      </c>
      <c r="EJ520">
        <f t="shared" ref="EJ520:EJ583" si="459">IF(EG520&gt;EH520,1,0)</f>
        <v>1</v>
      </c>
      <c r="EK520">
        <f t="shared" ref="EK520:EK583" si="460">IF(EJ520&gt;0,0,1)</f>
        <v>0</v>
      </c>
      <c r="EL520">
        <f t="shared" ref="EL520:EL583" si="461">IF(EG520&gt;EH520,EG520-EH520,EH520-EG520)</f>
        <v>2.2500706603825531</v>
      </c>
      <c r="EO520">
        <v>513</v>
      </c>
      <c r="EP520">
        <v>17.031307305643132</v>
      </c>
      <c r="EQ520">
        <v>18.46004939955661</v>
      </c>
      <c r="ES520">
        <f t="shared" ref="ES520:ES583" si="462">IF(EP520&gt;EQ520,1,0)</f>
        <v>0</v>
      </c>
      <c r="ET520">
        <f t="shared" ref="ET520:ET583" si="463">IF(ES520&gt;0,0,1)</f>
        <v>1</v>
      </c>
      <c r="EU520">
        <f t="shared" ref="EU520:EU583" si="464">IF(EP520&gt;EQ520,EP520-EQ520,EQ520-EP520)</f>
        <v>1.4287420939134776</v>
      </c>
    </row>
    <row r="521" spans="1:151" x14ac:dyDescent="0.25">
      <c r="A521">
        <v>514</v>
      </c>
      <c r="B521">
        <v>11.233576974276879</v>
      </c>
      <c r="C521">
        <v>37.56756561742295</v>
      </c>
      <c r="E521">
        <f t="shared" si="414"/>
        <v>0</v>
      </c>
      <c r="F521">
        <f t="shared" si="416"/>
        <v>1</v>
      </c>
      <c r="G521">
        <f t="shared" si="415"/>
        <v>26.333988643146071</v>
      </c>
      <c r="J521">
        <v>514</v>
      </c>
      <c r="K521">
        <v>26.199525088279088</v>
      </c>
      <c r="L521">
        <v>15.841213462475652</v>
      </c>
      <c r="N521">
        <f t="shared" si="417"/>
        <v>1</v>
      </c>
      <c r="O521">
        <f t="shared" si="418"/>
        <v>0</v>
      </c>
      <c r="P521">
        <f t="shared" si="419"/>
        <v>10.358311625803436</v>
      </c>
      <c r="S521">
        <v>514</v>
      </c>
      <c r="T521">
        <v>17.161657333914636</v>
      </c>
      <c r="U521">
        <v>30.518754682168485</v>
      </c>
      <c r="W521">
        <f t="shared" si="420"/>
        <v>0</v>
      </c>
      <c r="X521">
        <f t="shared" si="421"/>
        <v>1</v>
      </c>
      <c r="Y521">
        <f t="shared" si="422"/>
        <v>13.357097348253848</v>
      </c>
      <c r="AB521">
        <v>514</v>
      </c>
      <c r="AC521">
        <v>20.266365963932145</v>
      </c>
      <c r="AD521">
        <v>19.405885520403366</v>
      </c>
      <c r="AF521">
        <f t="shared" si="423"/>
        <v>1</v>
      </c>
      <c r="AG521">
        <f t="shared" si="424"/>
        <v>0</v>
      </c>
      <c r="AH521">
        <f t="shared" si="425"/>
        <v>0.86048044352877895</v>
      </c>
      <c r="AK521">
        <v>514</v>
      </c>
      <c r="AL521">
        <v>10.471411366924446</v>
      </c>
      <c r="AM521">
        <v>23.9226631913982</v>
      </c>
      <c r="AO521">
        <f t="shared" si="426"/>
        <v>0</v>
      </c>
      <c r="AP521">
        <f t="shared" si="427"/>
        <v>1</v>
      </c>
      <c r="AQ521">
        <f t="shared" si="428"/>
        <v>13.451251824473754</v>
      </c>
      <c r="AT521">
        <v>514</v>
      </c>
      <c r="AU521">
        <v>17.685668344951779</v>
      </c>
      <c r="AV521">
        <v>28.498445321686717</v>
      </c>
      <c r="AX521">
        <f t="shared" si="429"/>
        <v>0</v>
      </c>
      <c r="AY521">
        <f t="shared" si="430"/>
        <v>1</v>
      </c>
      <c r="AZ521">
        <f t="shared" si="431"/>
        <v>10.812776976734938</v>
      </c>
      <c r="BC521">
        <v>514</v>
      </c>
      <c r="BD521" t="e">
        <v>#N/A</v>
      </c>
      <c r="BE521" t="e">
        <v>#N/A</v>
      </c>
      <c r="BG521" t="e">
        <f t="shared" si="432"/>
        <v>#N/A</v>
      </c>
      <c r="BH521" t="e">
        <f t="shared" si="433"/>
        <v>#N/A</v>
      </c>
      <c r="BI521" t="e">
        <f t="shared" si="434"/>
        <v>#N/A</v>
      </c>
      <c r="BL521">
        <v>514</v>
      </c>
      <c r="BM521">
        <v>18.587365089326621</v>
      </c>
      <c r="BN521">
        <v>6.9486414939949519</v>
      </c>
      <c r="BP521">
        <f t="shared" si="435"/>
        <v>1</v>
      </c>
      <c r="BQ521">
        <f t="shared" si="436"/>
        <v>0</v>
      </c>
      <c r="BR521">
        <f t="shared" si="437"/>
        <v>11.638723595331669</v>
      </c>
      <c r="BU521">
        <v>514</v>
      </c>
      <c r="BV521">
        <v>20.592213443359075</v>
      </c>
      <c r="BW521">
        <v>25.854650069263915</v>
      </c>
      <c r="BY521">
        <f t="shared" si="438"/>
        <v>0</v>
      </c>
      <c r="BZ521">
        <f t="shared" si="439"/>
        <v>1</v>
      </c>
      <c r="CA521">
        <f t="shared" si="440"/>
        <v>5.2624366259048401</v>
      </c>
      <c r="CD521">
        <v>514</v>
      </c>
      <c r="CE521">
        <v>28.037723789928339</v>
      </c>
      <c r="CF521">
        <v>8.3113848696534447</v>
      </c>
      <c r="CH521">
        <f t="shared" si="441"/>
        <v>1</v>
      </c>
      <c r="CI521">
        <f t="shared" si="442"/>
        <v>0</v>
      </c>
      <c r="CJ521">
        <f t="shared" si="443"/>
        <v>19.726338920274895</v>
      </c>
      <c r="CM521">
        <v>514</v>
      </c>
      <c r="CN521">
        <v>25.608695715309725</v>
      </c>
      <c r="CO521">
        <v>12.549395323583719</v>
      </c>
      <c r="CQ521">
        <f t="shared" si="444"/>
        <v>1</v>
      </c>
      <c r="CR521">
        <f t="shared" si="445"/>
        <v>0</v>
      </c>
      <c r="CS521">
        <f t="shared" si="446"/>
        <v>13.059300391726007</v>
      </c>
      <c r="CV521">
        <v>514</v>
      </c>
      <c r="CW521">
        <v>22.971884721124454</v>
      </c>
      <c r="CX521">
        <v>10.484209376280965</v>
      </c>
      <c r="CZ521">
        <f t="shared" si="447"/>
        <v>1</v>
      </c>
      <c r="DA521">
        <f t="shared" si="448"/>
        <v>0</v>
      </c>
      <c r="DB521">
        <f t="shared" si="449"/>
        <v>12.487675344843488</v>
      </c>
      <c r="DE521">
        <v>514</v>
      </c>
      <c r="DF521">
        <v>28.680706868370645</v>
      </c>
      <c r="DG521">
        <v>26.072869721849564</v>
      </c>
      <c r="DI521">
        <f t="shared" si="450"/>
        <v>1</v>
      </c>
      <c r="DJ521">
        <f t="shared" si="451"/>
        <v>0</v>
      </c>
      <c r="DK521">
        <f t="shared" si="452"/>
        <v>2.6078371465210815</v>
      </c>
      <c r="DN521">
        <v>514</v>
      </c>
      <c r="DO521">
        <v>19.327350891785947</v>
      </c>
      <c r="DP521">
        <v>22.726614503191044</v>
      </c>
      <c r="DR521">
        <f t="shared" si="453"/>
        <v>0</v>
      </c>
      <c r="DS521">
        <f t="shared" si="454"/>
        <v>1</v>
      </c>
      <c r="DT521">
        <f t="shared" si="455"/>
        <v>3.3992636114050967</v>
      </c>
      <c r="DW521">
        <v>514</v>
      </c>
      <c r="DX521">
        <v>16.080829557073837</v>
      </c>
      <c r="DY521">
        <v>8.8909180390343643</v>
      </c>
      <c r="EA521">
        <f t="shared" si="456"/>
        <v>1</v>
      </c>
      <c r="EB521">
        <f t="shared" si="457"/>
        <v>0</v>
      </c>
      <c r="EC521">
        <f t="shared" si="458"/>
        <v>7.189911518039473</v>
      </c>
      <c r="EF521">
        <v>514</v>
      </c>
      <c r="EG521">
        <v>17.554470992764561</v>
      </c>
      <c r="EH521">
        <v>13.612198962527945</v>
      </c>
      <c r="EJ521">
        <f t="shared" si="459"/>
        <v>1</v>
      </c>
      <c r="EK521">
        <f t="shared" si="460"/>
        <v>0</v>
      </c>
      <c r="EL521">
        <f t="shared" si="461"/>
        <v>3.9422720302366159</v>
      </c>
      <c r="EO521">
        <v>514</v>
      </c>
      <c r="EP521">
        <v>22.381539321499403</v>
      </c>
      <c r="EQ521">
        <v>42.525242317418474</v>
      </c>
      <c r="ES521">
        <f t="shared" si="462"/>
        <v>0</v>
      </c>
      <c r="ET521">
        <f t="shared" si="463"/>
        <v>1</v>
      </c>
      <c r="EU521">
        <f t="shared" si="464"/>
        <v>20.143702995919071</v>
      </c>
    </row>
    <row r="522" spans="1:151" x14ac:dyDescent="0.25">
      <c r="A522">
        <v>515</v>
      </c>
      <c r="B522">
        <v>11.589930032166142</v>
      </c>
      <c r="C522">
        <v>27.991565948696937</v>
      </c>
      <c r="E522">
        <f t="shared" si="414"/>
        <v>0</v>
      </c>
      <c r="F522">
        <f t="shared" si="416"/>
        <v>1</v>
      </c>
      <c r="G522">
        <f t="shared" si="415"/>
        <v>16.401635916530793</v>
      </c>
      <c r="J522">
        <v>515</v>
      </c>
      <c r="K522">
        <v>16.440481027650502</v>
      </c>
      <c r="L522">
        <v>20.032521153885224</v>
      </c>
      <c r="N522">
        <f t="shared" si="417"/>
        <v>0</v>
      </c>
      <c r="O522">
        <f t="shared" si="418"/>
        <v>1</v>
      </c>
      <c r="P522">
        <f t="shared" si="419"/>
        <v>3.5920401262347212</v>
      </c>
      <c r="S522">
        <v>515</v>
      </c>
      <c r="T522">
        <v>19.476676603945187</v>
      </c>
      <c r="U522">
        <v>40.257389028244823</v>
      </c>
      <c r="W522">
        <f t="shared" si="420"/>
        <v>0</v>
      </c>
      <c r="X522">
        <f t="shared" si="421"/>
        <v>1</v>
      </c>
      <c r="Y522">
        <f t="shared" si="422"/>
        <v>20.780712424299637</v>
      </c>
      <c r="AB522">
        <v>515</v>
      </c>
      <c r="AC522">
        <v>26.48573069972754</v>
      </c>
      <c r="AD522">
        <v>17.204551269346975</v>
      </c>
      <c r="AF522">
        <f t="shared" si="423"/>
        <v>1</v>
      </c>
      <c r="AG522">
        <f t="shared" si="424"/>
        <v>0</v>
      </c>
      <c r="AH522">
        <f t="shared" si="425"/>
        <v>9.2811794303805648</v>
      </c>
      <c r="AK522">
        <v>515</v>
      </c>
      <c r="AL522">
        <v>24.41657879158118</v>
      </c>
      <c r="AM522">
        <v>30.915869368110897</v>
      </c>
      <c r="AO522">
        <f t="shared" si="426"/>
        <v>0</v>
      </c>
      <c r="AP522">
        <f t="shared" si="427"/>
        <v>1</v>
      </c>
      <c r="AQ522">
        <f t="shared" si="428"/>
        <v>6.4992905765297166</v>
      </c>
      <c r="AT522">
        <v>515</v>
      </c>
      <c r="AU522">
        <v>15.741227789088684</v>
      </c>
      <c r="AV522">
        <v>25.279467853201194</v>
      </c>
      <c r="AX522">
        <f t="shared" si="429"/>
        <v>0</v>
      </c>
      <c r="AY522">
        <f t="shared" si="430"/>
        <v>1</v>
      </c>
      <c r="AZ522">
        <f t="shared" si="431"/>
        <v>9.5382400641125091</v>
      </c>
      <c r="BC522">
        <v>515</v>
      </c>
      <c r="BD522" t="e">
        <v>#N/A</v>
      </c>
      <c r="BE522" t="e">
        <v>#N/A</v>
      </c>
      <c r="BG522" t="e">
        <f t="shared" si="432"/>
        <v>#N/A</v>
      </c>
      <c r="BH522" t="e">
        <f t="shared" si="433"/>
        <v>#N/A</v>
      </c>
      <c r="BI522" t="e">
        <f t="shared" si="434"/>
        <v>#N/A</v>
      </c>
      <c r="BL522">
        <v>515</v>
      </c>
      <c r="BM522">
        <v>35.227610243802815</v>
      </c>
      <c r="BN522">
        <v>13.602904592526432</v>
      </c>
      <c r="BP522">
        <f t="shared" si="435"/>
        <v>1</v>
      </c>
      <c r="BQ522">
        <f t="shared" si="436"/>
        <v>0</v>
      </c>
      <c r="BR522">
        <f t="shared" si="437"/>
        <v>21.624705651276383</v>
      </c>
      <c r="BU522">
        <v>515</v>
      </c>
      <c r="BV522">
        <v>8.2375750398999088</v>
      </c>
      <c r="BW522">
        <v>20.512599964270194</v>
      </c>
      <c r="BY522">
        <f t="shared" si="438"/>
        <v>0</v>
      </c>
      <c r="BZ522">
        <f t="shared" si="439"/>
        <v>1</v>
      </c>
      <c r="CA522">
        <f t="shared" si="440"/>
        <v>12.275024924370285</v>
      </c>
      <c r="CD522">
        <v>515</v>
      </c>
      <c r="CE522">
        <v>19.987763875950186</v>
      </c>
      <c r="CF522">
        <v>28.595322385239459</v>
      </c>
      <c r="CH522">
        <f t="shared" si="441"/>
        <v>0</v>
      </c>
      <c r="CI522">
        <f t="shared" si="442"/>
        <v>1</v>
      </c>
      <c r="CJ522">
        <f t="shared" si="443"/>
        <v>8.607558509289273</v>
      </c>
      <c r="CM522">
        <v>515</v>
      </c>
      <c r="CN522">
        <v>18.695454742170437</v>
      </c>
      <c r="CO522">
        <v>15.213018373025463</v>
      </c>
      <c r="CQ522">
        <f t="shared" si="444"/>
        <v>1</v>
      </c>
      <c r="CR522">
        <f t="shared" si="445"/>
        <v>0</v>
      </c>
      <c r="CS522">
        <f t="shared" si="446"/>
        <v>3.482436369144974</v>
      </c>
      <c r="CV522">
        <v>515</v>
      </c>
      <c r="CW522">
        <v>24.695046468655512</v>
      </c>
      <c r="CX522">
        <v>17.636683830648298</v>
      </c>
      <c r="CZ522">
        <f t="shared" si="447"/>
        <v>1</v>
      </c>
      <c r="DA522">
        <f t="shared" si="448"/>
        <v>0</v>
      </c>
      <c r="DB522">
        <f t="shared" si="449"/>
        <v>7.058362638007214</v>
      </c>
      <c r="DE522">
        <v>515</v>
      </c>
      <c r="DF522">
        <v>21.244172601654725</v>
      </c>
      <c r="DG522">
        <v>21.388861089154126</v>
      </c>
      <c r="DI522">
        <f t="shared" si="450"/>
        <v>0</v>
      </c>
      <c r="DJ522">
        <f t="shared" si="451"/>
        <v>1</v>
      </c>
      <c r="DK522">
        <f t="shared" si="452"/>
        <v>0.14468848749940122</v>
      </c>
      <c r="DN522">
        <v>515</v>
      </c>
      <c r="DO522">
        <v>25.053231589762802</v>
      </c>
      <c r="DP522">
        <v>18.103920057889049</v>
      </c>
      <c r="DR522">
        <f t="shared" si="453"/>
        <v>1</v>
      </c>
      <c r="DS522">
        <f t="shared" si="454"/>
        <v>0</v>
      </c>
      <c r="DT522">
        <f t="shared" si="455"/>
        <v>6.9493115318737537</v>
      </c>
      <c r="DW522">
        <v>515</v>
      </c>
      <c r="DX522">
        <v>17.035495834064026</v>
      </c>
      <c r="DY522">
        <v>18.106471762690397</v>
      </c>
      <c r="EA522">
        <f t="shared" si="456"/>
        <v>0</v>
      </c>
      <c r="EB522">
        <f t="shared" si="457"/>
        <v>1</v>
      </c>
      <c r="EC522">
        <f t="shared" si="458"/>
        <v>1.0709759286263711</v>
      </c>
      <c r="EF522">
        <v>515</v>
      </c>
      <c r="EG522">
        <v>22.594976603579177</v>
      </c>
      <c r="EH522">
        <v>16.542387116673851</v>
      </c>
      <c r="EJ522">
        <f t="shared" si="459"/>
        <v>1</v>
      </c>
      <c r="EK522">
        <f t="shared" si="460"/>
        <v>0</v>
      </c>
      <c r="EL522">
        <f t="shared" si="461"/>
        <v>6.0525894869053261</v>
      </c>
      <c r="EO522">
        <v>515</v>
      </c>
      <c r="EP522">
        <v>23.59262506825393</v>
      </c>
      <c r="EQ522">
        <v>13.021237509773746</v>
      </c>
      <c r="ES522">
        <f t="shared" si="462"/>
        <v>1</v>
      </c>
      <c r="ET522">
        <f t="shared" si="463"/>
        <v>0</v>
      </c>
      <c r="EU522">
        <f t="shared" si="464"/>
        <v>10.571387558480184</v>
      </c>
    </row>
    <row r="523" spans="1:151" x14ac:dyDescent="0.25">
      <c r="A523">
        <v>516</v>
      </c>
      <c r="B523">
        <v>13.768382764307519</v>
      </c>
      <c r="C523">
        <v>18.96861144915048</v>
      </c>
      <c r="E523">
        <f t="shared" si="414"/>
        <v>0</v>
      </c>
      <c r="F523">
        <f t="shared" si="416"/>
        <v>1</v>
      </c>
      <c r="G523">
        <f t="shared" si="415"/>
        <v>5.2002286848429602</v>
      </c>
      <c r="J523">
        <v>516</v>
      </c>
      <c r="K523">
        <v>25.767308828510068</v>
      </c>
      <c r="L523">
        <v>14.509606682263117</v>
      </c>
      <c r="N523">
        <f t="shared" si="417"/>
        <v>1</v>
      </c>
      <c r="O523">
        <f t="shared" si="418"/>
        <v>0</v>
      </c>
      <c r="P523">
        <f t="shared" si="419"/>
        <v>11.257702146246951</v>
      </c>
      <c r="S523">
        <v>516</v>
      </c>
      <c r="T523">
        <v>23.106703696166896</v>
      </c>
      <c r="U523">
        <v>40.59497979447584</v>
      </c>
      <c r="W523">
        <f t="shared" si="420"/>
        <v>0</v>
      </c>
      <c r="X523">
        <f t="shared" si="421"/>
        <v>1</v>
      </c>
      <c r="Y523">
        <f t="shared" si="422"/>
        <v>17.488276098308944</v>
      </c>
      <c r="AB523">
        <v>516</v>
      </c>
      <c r="AC523">
        <v>15.396848949145532</v>
      </c>
      <c r="AD523">
        <v>19.131998945442735</v>
      </c>
      <c r="AF523">
        <f t="shared" si="423"/>
        <v>0</v>
      </c>
      <c r="AG523">
        <f t="shared" si="424"/>
        <v>1</v>
      </c>
      <c r="AH523">
        <f t="shared" si="425"/>
        <v>3.7351499962972028</v>
      </c>
      <c r="AK523">
        <v>516</v>
      </c>
      <c r="AL523">
        <v>28.621864375791446</v>
      </c>
      <c r="AM523">
        <v>31.997006336705951</v>
      </c>
      <c r="AO523">
        <f t="shared" si="426"/>
        <v>0</v>
      </c>
      <c r="AP523">
        <f t="shared" si="427"/>
        <v>1</v>
      </c>
      <c r="AQ523">
        <f t="shared" si="428"/>
        <v>3.3751419609145046</v>
      </c>
      <c r="AT523">
        <v>516</v>
      </c>
      <c r="AU523">
        <v>17.504276081356299</v>
      </c>
      <c r="AV523">
        <v>20.089704170149517</v>
      </c>
      <c r="AX523">
        <f t="shared" si="429"/>
        <v>0</v>
      </c>
      <c r="AY523">
        <f t="shared" si="430"/>
        <v>1</v>
      </c>
      <c r="AZ523">
        <f t="shared" si="431"/>
        <v>2.5854280887932184</v>
      </c>
      <c r="BC523">
        <v>516</v>
      </c>
      <c r="BD523" t="e">
        <v>#N/A</v>
      </c>
      <c r="BE523" t="e">
        <v>#N/A</v>
      </c>
      <c r="BG523" t="e">
        <f t="shared" si="432"/>
        <v>#N/A</v>
      </c>
      <c r="BH523" t="e">
        <f t="shared" si="433"/>
        <v>#N/A</v>
      </c>
      <c r="BI523" t="e">
        <f t="shared" si="434"/>
        <v>#N/A</v>
      </c>
      <c r="BL523">
        <v>516</v>
      </c>
      <c r="BM523">
        <v>33.62715011300908</v>
      </c>
      <c r="BN523">
        <v>6.2987616008321936</v>
      </c>
      <c r="BP523">
        <f t="shared" si="435"/>
        <v>1</v>
      </c>
      <c r="BQ523">
        <f t="shared" si="436"/>
        <v>0</v>
      </c>
      <c r="BR523">
        <f t="shared" si="437"/>
        <v>27.328388512176886</v>
      </c>
      <c r="BU523">
        <v>516</v>
      </c>
      <c r="BV523">
        <v>27.97780019283157</v>
      </c>
      <c r="BW523">
        <v>19.359167587675142</v>
      </c>
      <c r="BY523">
        <f t="shared" si="438"/>
        <v>1</v>
      </c>
      <c r="BZ523">
        <f t="shared" si="439"/>
        <v>0</v>
      </c>
      <c r="CA523">
        <f t="shared" si="440"/>
        <v>8.6186326051564279</v>
      </c>
      <c r="CD523">
        <v>516</v>
      </c>
      <c r="CE523">
        <v>16.536319067846108</v>
      </c>
      <c r="CF523">
        <v>24.398513158292083</v>
      </c>
      <c r="CH523">
        <f t="shared" si="441"/>
        <v>0</v>
      </c>
      <c r="CI523">
        <f t="shared" si="442"/>
        <v>1</v>
      </c>
      <c r="CJ523">
        <f t="shared" si="443"/>
        <v>7.8621940904459748</v>
      </c>
      <c r="CM523">
        <v>516</v>
      </c>
      <c r="CN523">
        <v>25.077264932755668</v>
      </c>
      <c r="CO523">
        <v>21.755214238528783</v>
      </c>
      <c r="CQ523">
        <f t="shared" si="444"/>
        <v>1</v>
      </c>
      <c r="CR523">
        <f t="shared" si="445"/>
        <v>0</v>
      </c>
      <c r="CS523">
        <f t="shared" si="446"/>
        <v>3.3220506942268848</v>
      </c>
      <c r="CV523">
        <v>516</v>
      </c>
      <c r="CW523">
        <v>23.154953615109783</v>
      </c>
      <c r="CX523">
        <v>17.123187579963837</v>
      </c>
      <c r="CZ523">
        <f t="shared" si="447"/>
        <v>1</v>
      </c>
      <c r="DA523">
        <f t="shared" si="448"/>
        <v>0</v>
      </c>
      <c r="DB523">
        <f t="shared" si="449"/>
        <v>6.0317660351459459</v>
      </c>
      <c r="DE523">
        <v>516</v>
      </c>
      <c r="DF523">
        <v>19.317171914070553</v>
      </c>
      <c r="DG523">
        <v>21.909407176998723</v>
      </c>
      <c r="DI523">
        <f t="shared" si="450"/>
        <v>0</v>
      </c>
      <c r="DJ523">
        <f t="shared" si="451"/>
        <v>1</v>
      </c>
      <c r="DK523">
        <f t="shared" si="452"/>
        <v>2.5922352629281704</v>
      </c>
      <c r="DN523">
        <v>516</v>
      </c>
      <c r="DO523">
        <v>29.734754958320963</v>
      </c>
      <c r="DP523">
        <v>22.860564224168815</v>
      </c>
      <c r="DR523">
        <f t="shared" si="453"/>
        <v>1</v>
      </c>
      <c r="DS523">
        <f t="shared" si="454"/>
        <v>0</v>
      </c>
      <c r="DT523">
        <f t="shared" si="455"/>
        <v>6.8741907341521475</v>
      </c>
      <c r="DW523">
        <v>516</v>
      </c>
      <c r="DX523">
        <v>23.580285715164251</v>
      </c>
      <c r="DY523">
        <v>22.613619774069694</v>
      </c>
      <c r="EA523">
        <f t="shared" si="456"/>
        <v>1</v>
      </c>
      <c r="EB523">
        <f t="shared" si="457"/>
        <v>0</v>
      </c>
      <c r="EC523">
        <f t="shared" si="458"/>
        <v>0.96666594109455772</v>
      </c>
      <c r="EF523">
        <v>516</v>
      </c>
      <c r="EG523">
        <v>21.414213979116045</v>
      </c>
      <c r="EH523">
        <v>14.181894865323226</v>
      </c>
      <c r="EJ523">
        <f t="shared" si="459"/>
        <v>1</v>
      </c>
      <c r="EK523">
        <f t="shared" si="460"/>
        <v>0</v>
      </c>
      <c r="EL523">
        <f t="shared" si="461"/>
        <v>7.2323191137928191</v>
      </c>
      <c r="EO523">
        <v>516</v>
      </c>
      <c r="EP523">
        <v>25.172178706864607</v>
      </c>
      <c r="EQ523">
        <v>21.049389582075971</v>
      </c>
      <c r="ES523">
        <f t="shared" si="462"/>
        <v>1</v>
      </c>
      <c r="ET523">
        <f t="shared" si="463"/>
        <v>0</v>
      </c>
      <c r="EU523">
        <f t="shared" si="464"/>
        <v>4.1227891247886355</v>
      </c>
    </row>
    <row r="524" spans="1:151" x14ac:dyDescent="0.25">
      <c r="A524">
        <v>517</v>
      </c>
      <c r="B524">
        <v>15.63062386276493</v>
      </c>
      <c r="C524">
        <v>51.251112802611161</v>
      </c>
      <c r="E524">
        <f t="shared" si="414"/>
        <v>0</v>
      </c>
      <c r="F524">
        <f t="shared" si="416"/>
        <v>1</v>
      </c>
      <c r="G524">
        <f t="shared" si="415"/>
        <v>35.620488939846233</v>
      </c>
      <c r="J524">
        <v>517</v>
      </c>
      <c r="K524">
        <v>21.098964118926574</v>
      </c>
      <c r="L524">
        <v>16.85812778503885</v>
      </c>
      <c r="N524">
        <f t="shared" si="417"/>
        <v>1</v>
      </c>
      <c r="O524">
        <f t="shared" si="418"/>
        <v>0</v>
      </c>
      <c r="P524">
        <f t="shared" si="419"/>
        <v>4.2408363338877244</v>
      </c>
      <c r="S524">
        <v>517</v>
      </c>
      <c r="T524">
        <v>20.039888665116557</v>
      </c>
      <c r="U524">
        <v>25.419548283004179</v>
      </c>
      <c r="W524">
        <f t="shared" si="420"/>
        <v>0</v>
      </c>
      <c r="X524">
        <f t="shared" si="421"/>
        <v>1</v>
      </c>
      <c r="Y524">
        <f t="shared" si="422"/>
        <v>5.3796596178876221</v>
      </c>
      <c r="AB524">
        <v>517</v>
      </c>
      <c r="AC524">
        <v>27.555624143189824</v>
      </c>
      <c r="AD524">
        <v>17.890270107371613</v>
      </c>
      <c r="AF524">
        <f t="shared" si="423"/>
        <v>1</v>
      </c>
      <c r="AG524">
        <f t="shared" si="424"/>
        <v>0</v>
      </c>
      <c r="AH524">
        <f t="shared" si="425"/>
        <v>9.6653540358182113</v>
      </c>
      <c r="AK524">
        <v>517</v>
      </c>
      <c r="AL524">
        <v>30.453998604897841</v>
      </c>
      <c r="AM524">
        <v>16.243857724167199</v>
      </c>
      <c r="AO524">
        <f t="shared" si="426"/>
        <v>1</v>
      </c>
      <c r="AP524">
        <f t="shared" si="427"/>
        <v>0</v>
      </c>
      <c r="AQ524">
        <f t="shared" si="428"/>
        <v>14.210140880730641</v>
      </c>
      <c r="AT524">
        <v>517</v>
      </c>
      <c r="AU524">
        <v>22.470276232956493</v>
      </c>
      <c r="AV524">
        <v>24.425898236738409</v>
      </c>
      <c r="AX524">
        <f t="shared" si="429"/>
        <v>0</v>
      </c>
      <c r="AY524">
        <f t="shared" si="430"/>
        <v>1</v>
      </c>
      <c r="AZ524">
        <f t="shared" si="431"/>
        <v>1.9556220037819152</v>
      </c>
      <c r="BC524">
        <v>517</v>
      </c>
      <c r="BD524" t="e">
        <v>#N/A</v>
      </c>
      <c r="BE524" t="e">
        <v>#N/A</v>
      </c>
      <c r="BG524" t="e">
        <f t="shared" si="432"/>
        <v>#N/A</v>
      </c>
      <c r="BH524" t="e">
        <f t="shared" si="433"/>
        <v>#N/A</v>
      </c>
      <c r="BI524" t="e">
        <f t="shared" si="434"/>
        <v>#N/A</v>
      </c>
      <c r="BL524">
        <v>517</v>
      </c>
      <c r="BM524">
        <v>26.947624129767657</v>
      </c>
      <c r="BN524">
        <v>4.8542366780823079</v>
      </c>
      <c r="BP524">
        <f t="shared" si="435"/>
        <v>1</v>
      </c>
      <c r="BQ524">
        <f t="shared" si="436"/>
        <v>0</v>
      </c>
      <c r="BR524">
        <f t="shared" si="437"/>
        <v>22.093387451685349</v>
      </c>
      <c r="BU524">
        <v>517</v>
      </c>
      <c r="BV524">
        <v>30.591143288065219</v>
      </c>
      <c r="BW524">
        <v>34.664699719497193</v>
      </c>
      <c r="BY524">
        <f t="shared" si="438"/>
        <v>0</v>
      </c>
      <c r="BZ524">
        <f t="shared" si="439"/>
        <v>1</v>
      </c>
      <c r="CA524">
        <f t="shared" si="440"/>
        <v>4.0735564314319745</v>
      </c>
      <c r="CD524">
        <v>517</v>
      </c>
      <c r="CE524">
        <v>16.685550097490371</v>
      </c>
      <c r="CF524">
        <v>30.222190426969632</v>
      </c>
      <c r="CH524">
        <f t="shared" si="441"/>
        <v>0</v>
      </c>
      <c r="CI524">
        <f t="shared" si="442"/>
        <v>1</v>
      </c>
      <c r="CJ524">
        <f t="shared" si="443"/>
        <v>13.536640329479262</v>
      </c>
      <c r="CM524">
        <v>517</v>
      </c>
      <c r="CN524">
        <v>19.255923647966025</v>
      </c>
      <c r="CO524">
        <v>15.499542624732701</v>
      </c>
      <c r="CQ524">
        <f t="shared" si="444"/>
        <v>1</v>
      </c>
      <c r="CR524">
        <f t="shared" si="445"/>
        <v>0</v>
      </c>
      <c r="CS524">
        <f t="shared" si="446"/>
        <v>3.7563810232333239</v>
      </c>
      <c r="CV524">
        <v>517</v>
      </c>
      <c r="CW524">
        <v>19.003211568957056</v>
      </c>
      <c r="CX524">
        <v>16.010374249311997</v>
      </c>
      <c r="CZ524">
        <f t="shared" si="447"/>
        <v>1</v>
      </c>
      <c r="DA524">
        <f t="shared" si="448"/>
        <v>0</v>
      </c>
      <c r="DB524">
        <f t="shared" si="449"/>
        <v>2.9928373196450586</v>
      </c>
      <c r="DE524">
        <v>517</v>
      </c>
      <c r="DF524">
        <v>10.573274586433239</v>
      </c>
      <c r="DG524">
        <v>28.158147356549641</v>
      </c>
      <c r="DI524">
        <f t="shared" si="450"/>
        <v>0</v>
      </c>
      <c r="DJ524">
        <f t="shared" si="451"/>
        <v>1</v>
      </c>
      <c r="DK524">
        <f t="shared" si="452"/>
        <v>17.584872770116402</v>
      </c>
      <c r="DN524">
        <v>517</v>
      </c>
      <c r="DO524">
        <v>20.498461558648355</v>
      </c>
      <c r="DP524">
        <v>21.68205172457797</v>
      </c>
      <c r="DR524">
        <f t="shared" si="453"/>
        <v>0</v>
      </c>
      <c r="DS524">
        <f t="shared" si="454"/>
        <v>1</v>
      </c>
      <c r="DT524">
        <f t="shared" si="455"/>
        <v>1.1835901659296155</v>
      </c>
      <c r="DW524">
        <v>517</v>
      </c>
      <c r="DX524">
        <v>13.426782082388808</v>
      </c>
      <c r="DY524">
        <v>21.407179340845104</v>
      </c>
      <c r="EA524">
        <f t="shared" si="456"/>
        <v>0</v>
      </c>
      <c r="EB524">
        <f t="shared" si="457"/>
        <v>1</v>
      </c>
      <c r="EC524">
        <f t="shared" si="458"/>
        <v>7.9803972584562963</v>
      </c>
      <c r="EF524">
        <v>517</v>
      </c>
      <c r="EG524">
        <v>22.718872250654815</v>
      </c>
      <c r="EH524">
        <v>11.928476041157538</v>
      </c>
      <c r="EJ524">
        <f t="shared" si="459"/>
        <v>1</v>
      </c>
      <c r="EK524">
        <f t="shared" si="460"/>
        <v>0</v>
      </c>
      <c r="EL524">
        <f t="shared" si="461"/>
        <v>10.790396209497278</v>
      </c>
      <c r="EO524">
        <v>517</v>
      </c>
      <c r="EP524">
        <v>23.817486162450244</v>
      </c>
      <c r="EQ524">
        <v>31.692390108977257</v>
      </c>
      <c r="ES524">
        <f t="shared" si="462"/>
        <v>0</v>
      </c>
      <c r="ET524">
        <f t="shared" si="463"/>
        <v>1</v>
      </c>
      <c r="EU524">
        <f t="shared" si="464"/>
        <v>7.874903946527013</v>
      </c>
    </row>
    <row r="525" spans="1:151" x14ac:dyDescent="0.25">
      <c r="A525">
        <v>518</v>
      </c>
      <c r="B525">
        <v>7.9170069338072038</v>
      </c>
      <c r="C525">
        <v>1.5690650783283111</v>
      </c>
      <c r="E525">
        <f t="shared" si="414"/>
        <v>1</v>
      </c>
      <c r="F525">
        <f t="shared" si="416"/>
        <v>0</v>
      </c>
      <c r="G525">
        <f t="shared" si="415"/>
        <v>6.3479418554788927</v>
      </c>
      <c r="J525">
        <v>518</v>
      </c>
      <c r="K525">
        <v>26.276522390179856</v>
      </c>
      <c r="L525">
        <v>23.153344712714141</v>
      </c>
      <c r="N525">
        <f t="shared" si="417"/>
        <v>1</v>
      </c>
      <c r="O525">
        <f t="shared" si="418"/>
        <v>0</v>
      </c>
      <c r="P525">
        <f t="shared" si="419"/>
        <v>3.1231776774657156</v>
      </c>
      <c r="S525">
        <v>518</v>
      </c>
      <c r="T525">
        <v>18.007305044638819</v>
      </c>
      <c r="U525">
        <v>34.696920557931435</v>
      </c>
      <c r="W525">
        <f t="shared" si="420"/>
        <v>0</v>
      </c>
      <c r="X525">
        <f t="shared" si="421"/>
        <v>1</v>
      </c>
      <c r="Y525">
        <f t="shared" si="422"/>
        <v>16.689615513292615</v>
      </c>
      <c r="AB525">
        <v>518</v>
      </c>
      <c r="AC525">
        <v>24.672891115510001</v>
      </c>
      <c r="AD525">
        <v>17.479346813572757</v>
      </c>
      <c r="AF525">
        <f t="shared" si="423"/>
        <v>1</v>
      </c>
      <c r="AG525">
        <f t="shared" si="424"/>
        <v>0</v>
      </c>
      <c r="AH525">
        <f t="shared" si="425"/>
        <v>7.1935443019372443</v>
      </c>
      <c r="AK525">
        <v>518</v>
      </c>
      <c r="AL525">
        <v>19.806100709043879</v>
      </c>
      <c r="AM525">
        <v>38.164603192223737</v>
      </c>
      <c r="AO525">
        <f t="shared" si="426"/>
        <v>0</v>
      </c>
      <c r="AP525">
        <f t="shared" si="427"/>
        <v>1</v>
      </c>
      <c r="AQ525">
        <f t="shared" si="428"/>
        <v>18.358502483179858</v>
      </c>
      <c r="AT525">
        <v>518</v>
      </c>
      <c r="AU525">
        <v>21.479406933305786</v>
      </c>
      <c r="AV525">
        <v>18.392959656993359</v>
      </c>
      <c r="AX525">
        <f t="shared" si="429"/>
        <v>1</v>
      </c>
      <c r="AY525">
        <f t="shared" si="430"/>
        <v>0</v>
      </c>
      <c r="AZ525">
        <f t="shared" si="431"/>
        <v>3.0864472763124269</v>
      </c>
      <c r="BC525">
        <v>518</v>
      </c>
      <c r="BD525" t="e">
        <v>#N/A</v>
      </c>
      <c r="BE525" t="e">
        <v>#N/A</v>
      </c>
      <c r="BG525" t="e">
        <f t="shared" si="432"/>
        <v>#N/A</v>
      </c>
      <c r="BH525" t="e">
        <f t="shared" si="433"/>
        <v>#N/A</v>
      </c>
      <c r="BI525" t="e">
        <f t="shared" si="434"/>
        <v>#N/A</v>
      </c>
      <c r="BL525">
        <v>518</v>
      </c>
      <c r="BM525">
        <v>26.08841322808254</v>
      </c>
      <c r="BN525">
        <v>12.226978438374426</v>
      </c>
      <c r="BP525">
        <f t="shared" si="435"/>
        <v>1</v>
      </c>
      <c r="BQ525">
        <f t="shared" si="436"/>
        <v>0</v>
      </c>
      <c r="BR525">
        <f t="shared" si="437"/>
        <v>13.861434789708115</v>
      </c>
      <c r="BU525">
        <v>518</v>
      </c>
      <c r="BV525">
        <v>19.67958963256573</v>
      </c>
      <c r="BW525">
        <v>16.919448770429852</v>
      </c>
      <c r="BY525">
        <f t="shared" si="438"/>
        <v>1</v>
      </c>
      <c r="BZ525">
        <f t="shared" si="439"/>
        <v>0</v>
      </c>
      <c r="CA525">
        <f t="shared" si="440"/>
        <v>2.7601408621358772</v>
      </c>
      <c r="CD525">
        <v>518</v>
      </c>
      <c r="CE525">
        <v>17.010886720461706</v>
      </c>
      <c r="CF525">
        <v>37.157885826593997</v>
      </c>
      <c r="CH525">
        <f t="shared" si="441"/>
        <v>0</v>
      </c>
      <c r="CI525">
        <f t="shared" si="442"/>
        <v>1</v>
      </c>
      <c r="CJ525">
        <f t="shared" si="443"/>
        <v>20.146999106132292</v>
      </c>
      <c r="CM525">
        <v>518</v>
      </c>
      <c r="CN525">
        <v>16.178475362947346</v>
      </c>
      <c r="CO525">
        <v>23.613296790964501</v>
      </c>
      <c r="CQ525">
        <f t="shared" si="444"/>
        <v>0</v>
      </c>
      <c r="CR525">
        <f t="shared" si="445"/>
        <v>1</v>
      </c>
      <c r="CS525">
        <f t="shared" si="446"/>
        <v>7.4348214280171554</v>
      </c>
      <c r="CV525">
        <v>518</v>
      </c>
      <c r="CW525">
        <v>25.55563848921614</v>
      </c>
      <c r="CX525">
        <v>15.005271568849302</v>
      </c>
      <c r="CZ525">
        <f t="shared" si="447"/>
        <v>1</v>
      </c>
      <c r="DA525">
        <f t="shared" si="448"/>
        <v>0</v>
      </c>
      <c r="DB525">
        <f t="shared" si="449"/>
        <v>10.550366920366837</v>
      </c>
      <c r="DE525">
        <v>518</v>
      </c>
      <c r="DF525">
        <v>25.205668743962534</v>
      </c>
      <c r="DG525">
        <v>19.159657633456284</v>
      </c>
      <c r="DI525">
        <f t="shared" si="450"/>
        <v>1</v>
      </c>
      <c r="DJ525">
        <f t="shared" si="451"/>
        <v>0</v>
      </c>
      <c r="DK525">
        <f t="shared" si="452"/>
        <v>6.0460111105062495</v>
      </c>
      <c r="DN525">
        <v>518</v>
      </c>
      <c r="DO525">
        <v>22.055782984696059</v>
      </c>
      <c r="DP525">
        <v>20.297857857041862</v>
      </c>
      <c r="DR525">
        <f t="shared" si="453"/>
        <v>1</v>
      </c>
      <c r="DS525">
        <f t="shared" si="454"/>
        <v>0</v>
      </c>
      <c r="DT525">
        <f t="shared" si="455"/>
        <v>1.7579251276541967</v>
      </c>
      <c r="DW525">
        <v>518</v>
      </c>
      <c r="DX525">
        <v>15.448912219878522</v>
      </c>
      <c r="DY525">
        <v>8.3009616673709523</v>
      </c>
      <c r="EA525">
        <f t="shared" si="456"/>
        <v>1</v>
      </c>
      <c r="EB525">
        <f t="shared" si="457"/>
        <v>0</v>
      </c>
      <c r="EC525">
        <f t="shared" si="458"/>
        <v>7.1479505525075702</v>
      </c>
      <c r="EF525">
        <v>518</v>
      </c>
      <c r="EG525">
        <v>21.772959515238824</v>
      </c>
      <c r="EH525">
        <v>12.007294748806412</v>
      </c>
      <c r="EJ525">
        <f t="shared" si="459"/>
        <v>1</v>
      </c>
      <c r="EK525">
        <f t="shared" si="460"/>
        <v>0</v>
      </c>
      <c r="EL525">
        <f t="shared" si="461"/>
        <v>9.7656647664324119</v>
      </c>
      <c r="EO525">
        <v>518</v>
      </c>
      <c r="EP525">
        <v>23.151244906148847</v>
      </c>
      <c r="EQ525">
        <v>15.227557049251722</v>
      </c>
      <c r="ES525">
        <f t="shared" si="462"/>
        <v>1</v>
      </c>
      <c r="ET525">
        <f t="shared" si="463"/>
        <v>0</v>
      </c>
      <c r="EU525">
        <f t="shared" si="464"/>
        <v>7.923687856897125</v>
      </c>
    </row>
    <row r="526" spans="1:151" x14ac:dyDescent="0.25">
      <c r="A526">
        <v>519</v>
      </c>
      <c r="B526">
        <v>11.312497275378263</v>
      </c>
      <c r="C526">
        <v>44.476792278436932</v>
      </c>
      <c r="E526">
        <f t="shared" si="414"/>
        <v>0</v>
      </c>
      <c r="F526">
        <f t="shared" si="416"/>
        <v>1</v>
      </c>
      <c r="G526">
        <f t="shared" si="415"/>
        <v>33.164295003058669</v>
      </c>
      <c r="J526">
        <v>519</v>
      </c>
      <c r="K526">
        <v>25.099898871175085</v>
      </c>
      <c r="L526">
        <v>32.249804215848485</v>
      </c>
      <c r="N526">
        <f t="shared" si="417"/>
        <v>0</v>
      </c>
      <c r="O526">
        <f t="shared" si="418"/>
        <v>1</v>
      </c>
      <c r="P526">
        <f t="shared" si="419"/>
        <v>7.1499053446733996</v>
      </c>
      <c r="S526">
        <v>519</v>
      </c>
      <c r="T526">
        <v>21.759829487385737</v>
      </c>
      <c r="U526">
        <v>28.162910811575706</v>
      </c>
      <c r="W526">
        <f t="shared" si="420"/>
        <v>0</v>
      </c>
      <c r="X526">
        <f t="shared" si="421"/>
        <v>1</v>
      </c>
      <c r="Y526">
        <f t="shared" si="422"/>
        <v>6.4030813241899693</v>
      </c>
      <c r="AB526">
        <v>519</v>
      </c>
      <c r="AC526">
        <v>27.13580188281442</v>
      </c>
      <c r="AD526">
        <v>17.330294271089361</v>
      </c>
      <c r="AF526">
        <f t="shared" si="423"/>
        <v>1</v>
      </c>
      <c r="AG526">
        <f t="shared" si="424"/>
        <v>0</v>
      </c>
      <c r="AH526">
        <f t="shared" si="425"/>
        <v>9.8055076117250586</v>
      </c>
      <c r="AK526">
        <v>519</v>
      </c>
      <c r="AL526">
        <v>27.834805574929753</v>
      </c>
      <c r="AM526">
        <v>33.030795656653254</v>
      </c>
      <c r="AO526">
        <f t="shared" si="426"/>
        <v>0</v>
      </c>
      <c r="AP526">
        <f t="shared" si="427"/>
        <v>1</v>
      </c>
      <c r="AQ526">
        <f t="shared" si="428"/>
        <v>5.195990081723501</v>
      </c>
      <c r="AT526">
        <v>519</v>
      </c>
      <c r="AU526">
        <v>14.868568044482913</v>
      </c>
      <c r="AV526">
        <v>23.023130468140867</v>
      </c>
      <c r="AX526">
        <f t="shared" si="429"/>
        <v>0</v>
      </c>
      <c r="AY526">
        <f t="shared" si="430"/>
        <v>1</v>
      </c>
      <c r="AZ526">
        <f t="shared" si="431"/>
        <v>8.1545624236579535</v>
      </c>
      <c r="BC526">
        <v>519</v>
      </c>
      <c r="BD526" t="e">
        <v>#N/A</v>
      </c>
      <c r="BE526" t="e">
        <v>#N/A</v>
      </c>
      <c r="BG526" t="e">
        <f t="shared" si="432"/>
        <v>#N/A</v>
      </c>
      <c r="BH526" t="e">
        <f t="shared" si="433"/>
        <v>#N/A</v>
      </c>
      <c r="BI526" t="e">
        <f t="shared" si="434"/>
        <v>#N/A</v>
      </c>
      <c r="BL526">
        <v>519</v>
      </c>
      <c r="BM526">
        <v>31.392062430601786</v>
      </c>
      <c r="BN526">
        <v>15.544505551186768</v>
      </c>
      <c r="BP526">
        <f t="shared" si="435"/>
        <v>1</v>
      </c>
      <c r="BQ526">
        <f t="shared" si="436"/>
        <v>0</v>
      </c>
      <c r="BR526">
        <f t="shared" si="437"/>
        <v>15.847556879415018</v>
      </c>
      <c r="BU526">
        <v>519</v>
      </c>
      <c r="BV526">
        <v>17.900626597746957</v>
      </c>
      <c r="BW526">
        <v>27.195062464009723</v>
      </c>
      <c r="BY526">
        <f t="shared" si="438"/>
        <v>0</v>
      </c>
      <c r="BZ526">
        <f t="shared" si="439"/>
        <v>1</v>
      </c>
      <c r="CA526">
        <f t="shared" si="440"/>
        <v>9.2944358662627664</v>
      </c>
      <c r="CD526">
        <v>519</v>
      </c>
      <c r="CE526">
        <v>17.232990093362353</v>
      </c>
      <c r="CF526">
        <v>16.742353600477543</v>
      </c>
      <c r="CH526">
        <f t="shared" si="441"/>
        <v>1</v>
      </c>
      <c r="CI526">
        <f t="shared" si="442"/>
        <v>0</v>
      </c>
      <c r="CJ526">
        <f t="shared" si="443"/>
        <v>0.49063649288481059</v>
      </c>
      <c r="CM526">
        <v>519</v>
      </c>
      <c r="CN526">
        <v>18.205116286326803</v>
      </c>
      <c r="CO526">
        <v>21.060010960578595</v>
      </c>
      <c r="CQ526">
        <f t="shared" si="444"/>
        <v>0</v>
      </c>
      <c r="CR526">
        <f t="shared" si="445"/>
        <v>1</v>
      </c>
      <c r="CS526">
        <f t="shared" si="446"/>
        <v>2.854894674251792</v>
      </c>
      <c r="CV526">
        <v>519</v>
      </c>
      <c r="CW526">
        <v>23.795785248326329</v>
      </c>
      <c r="CX526">
        <v>22.071435005539886</v>
      </c>
      <c r="CZ526">
        <f t="shared" si="447"/>
        <v>1</v>
      </c>
      <c r="DA526">
        <f t="shared" si="448"/>
        <v>0</v>
      </c>
      <c r="DB526">
        <f t="shared" si="449"/>
        <v>1.7243502427864428</v>
      </c>
      <c r="DE526">
        <v>519</v>
      </c>
      <c r="DF526">
        <v>23.019465963074282</v>
      </c>
      <c r="DG526">
        <v>34.342090937408088</v>
      </c>
      <c r="DI526">
        <f t="shared" si="450"/>
        <v>0</v>
      </c>
      <c r="DJ526">
        <f t="shared" si="451"/>
        <v>1</v>
      </c>
      <c r="DK526">
        <f t="shared" si="452"/>
        <v>11.322624974333806</v>
      </c>
      <c r="DN526">
        <v>519</v>
      </c>
      <c r="DO526">
        <v>26.243944223871811</v>
      </c>
      <c r="DP526">
        <v>16.008890206963649</v>
      </c>
      <c r="DR526">
        <f t="shared" si="453"/>
        <v>1</v>
      </c>
      <c r="DS526">
        <f t="shared" si="454"/>
        <v>0</v>
      </c>
      <c r="DT526">
        <f t="shared" si="455"/>
        <v>10.235054016908162</v>
      </c>
      <c r="DW526">
        <v>519</v>
      </c>
      <c r="DX526">
        <v>17.446862454856525</v>
      </c>
      <c r="DY526">
        <v>10.005086252261918</v>
      </c>
      <c r="EA526">
        <f t="shared" si="456"/>
        <v>1</v>
      </c>
      <c r="EB526">
        <f t="shared" si="457"/>
        <v>0</v>
      </c>
      <c r="EC526">
        <f t="shared" si="458"/>
        <v>7.4417762025946068</v>
      </c>
      <c r="EF526">
        <v>519</v>
      </c>
      <c r="EG526">
        <v>21.474047344810032</v>
      </c>
      <c r="EH526">
        <v>13.936673576668996</v>
      </c>
      <c r="EJ526">
        <f t="shared" si="459"/>
        <v>1</v>
      </c>
      <c r="EK526">
        <f t="shared" si="460"/>
        <v>0</v>
      </c>
      <c r="EL526">
        <f t="shared" si="461"/>
        <v>7.5373737681410358</v>
      </c>
      <c r="EO526">
        <v>519</v>
      </c>
      <c r="EP526">
        <v>15.975388705520899</v>
      </c>
      <c r="EQ526">
        <v>10.786040561865214</v>
      </c>
      <c r="ES526">
        <f t="shared" si="462"/>
        <v>1</v>
      </c>
      <c r="ET526">
        <f t="shared" si="463"/>
        <v>0</v>
      </c>
      <c r="EU526">
        <f t="shared" si="464"/>
        <v>5.1893481436556854</v>
      </c>
    </row>
    <row r="527" spans="1:151" x14ac:dyDescent="0.25">
      <c r="A527">
        <v>520</v>
      </c>
      <c r="B527">
        <v>16.103168053194715</v>
      </c>
      <c r="C527">
        <v>42.282423656767492</v>
      </c>
      <c r="E527">
        <f t="shared" si="414"/>
        <v>0</v>
      </c>
      <c r="F527">
        <f t="shared" si="416"/>
        <v>1</v>
      </c>
      <c r="G527">
        <f t="shared" si="415"/>
        <v>26.179255603572777</v>
      </c>
      <c r="J527">
        <v>520</v>
      </c>
      <c r="K527">
        <v>14.48097739619773</v>
      </c>
      <c r="L527">
        <v>23.587808560824076</v>
      </c>
      <c r="N527">
        <f t="shared" si="417"/>
        <v>0</v>
      </c>
      <c r="O527">
        <f t="shared" si="418"/>
        <v>1</v>
      </c>
      <c r="P527">
        <f t="shared" si="419"/>
        <v>9.106831164626346</v>
      </c>
      <c r="S527">
        <v>520</v>
      </c>
      <c r="T527">
        <v>17.578307801577633</v>
      </c>
      <c r="U527">
        <v>14.539857157637774</v>
      </c>
      <c r="W527">
        <f t="shared" si="420"/>
        <v>1</v>
      </c>
      <c r="X527">
        <f t="shared" si="421"/>
        <v>0</v>
      </c>
      <c r="Y527">
        <f t="shared" si="422"/>
        <v>3.0384506439398589</v>
      </c>
      <c r="AB527">
        <v>520</v>
      </c>
      <c r="AC527">
        <v>17.04008027022487</v>
      </c>
      <c r="AD527">
        <v>16.190527311851724</v>
      </c>
      <c r="AF527">
        <f t="shared" si="423"/>
        <v>1</v>
      </c>
      <c r="AG527">
        <f t="shared" si="424"/>
        <v>0</v>
      </c>
      <c r="AH527">
        <f t="shared" si="425"/>
        <v>0.84955295837314537</v>
      </c>
      <c r="AK527">
        <v>520</v>
      </c>
      <c r="AL527">
        <v>25.100548748631894</v>
      </c>
      <c r="AM527">
        <v>15.605355220565887</v>
      </c>
      <c r="AO527">
        <f t="shared" si="426"/>
        <v>1</v>
      </c>
      <c r="AP527">
        <f t="shared" si="427"/>
        <v>0</v>
      </c>
      <c r="AQ527">
        <f t="shared" si="428"/>
        <v>9.4951935280660074</v>
      </c>
      <c r="AT527">
        <v>520</v>
      </c>
      <c r="AU527">
        <v>19.652810423725938</v>
      </c>
      <c r="AV527">
        <v>14.879362675731034</v>
      </c>
      <c r="AX527">
        <f t="shared" si="429"/>
        <v>1</v>
      </c>
      <c r="AY527">
        <f t="shared" si="430"/>
        <v>0</v>
      </c>
      <c r="AZ527">
        <f t="shared" si="431"/>
        <v>4.7734477479949042</v>
      </c>
      <c r="BC527">
        <v>520</v>
      </c>
      <c r="BD527" t="e">
        <v>#N/A</v>
      </c>
      <c r="BE527" t="e">
        <v>#N/A</v>
      </c>
      <c r="BG527" t="e">
        <f t="shared" si="432"/>
        <v>#N/A</v>
      </c>
      <c r="BH527" t="e">
        <f t="shared" si="433"/>
        <v>#N/A</v>
      </c>
      <c r="BI527" t="e">
        <f t="shared" si="434"/>
        <v>#N/A</v>
      </c>
      <c r="BL527">
        <v>520</v>
      </c>
      <c r="BM527">
        <v>36.185844605493017</v>
      </c>
      <c r="BN527">
        <v>12.390943488154649</v>
      </c>
      <c r="BP527">
        <f t="shared" si="435"/>
        <v>1</v>
      </c>
      <c r="BQ527">
        <f t="shared" si="436"/>
        <v>0</v>
      </c>
      <c r="BR527">
        <f t="shared" si="437"/>
        <v>23.79490111733837</v>
      </c>
      <c r="BU527">
        <v>520</v>
      </c>
      <c r="BV527">
        <v>29.092010662471509</v>
      </c>
      <c r="BW527">
        <v>23.267278038332215</v>
      </c>
      <c r="BY527">
        <f t="shared" si="438"/>
        <v>1</v>
      </c>
      <c r="BZ527">
        <f t="shared" si="439"/>
        <v>0</v>
      </c>
      <c r="CA527">
        <f t="shared" si="440"/>
        <v>5.824732624139294</v>
      </c>
      <c r="CD527">
        <v>520</v>
      </c>
      <c r="CE527">
        <v>31.562894514468379</v>
      </c>
      <c r="CF527">
        <v>24.158389927927754</v>
      </c>
      <c r="CH527">
        <f t="shared" si="441"/>
        <v>1</v>
      </c>
      <c r="CI527">
        <f t="shared" si="442"/>
        <v>0</v>
      </c>
      <c r="CJ527">
        <f t="shared" si="443"/>
        <v>7.4045045865406252</v>
      </c>
      <c r="CM527">
        <v>520</v>
      </c>
      <c r="CN527">
        <v>20.420157100603152</v>
      </c>
      <c r="CO527">
        <v>20.389197383075665</v>
      </c>
      <c r="CQ527">
        <f t="shared" si="444"/>
        <v>1</v>
      </c>
      <c r="CR527">
        <f t="shared" si="445"/>
        <v>0</v>
      </c>
      <c r="CS527">
        <f t="shared" si="446"/>
        <v>3.0959717527487385E-2</v>
      </c>
      <c r="CV527">
        <v>520</v>
      </c>
      <c r="CW527">
        <v>21.725069091366148</v>
      </c>
      <c r="CX527">
        <v>18.146047991370178</v>
      </c>
      <c r="CZ527">
        <f t="shared" si="447"/>
        <v>1</v>
      </c>
      <c r="DA527">
        <f t="shared" si="448"/>
        <v>0</v>
      </c>
      <c r="DB527">
        <f t="shared" si="449"/>
        <v>3.5790210999959697</v>
      </c>
      <c r="DE527">
        <v>520</v>
      </c>
      <c r="DF527">
        <v>15.635798214334518</v>
      </c>
      <c r="DG527">
        <v>24.330129378019137</v>
      </c>
      <c r="DI527">
        <f t="shared" si="450"/>
        <v>0</v>
      </c>
      <c r="DJ527">
        <f t="shared" si="451"/>
        <v>1</v>
      </c>
      <c r="DK527">
        <f t="shared" si="452"/>
        <v>8.6943311636846197</v>
      </c>
      <c r="DN527">
        <v>520</v>
      </c>
      <c r="DO527">
        <v>19.736188043390651</v>
      </c>
      <c r="DP527">
        <v>12.475367897885612</v>
      </c>
      <c r="DR527">
        <f t="shared" si="453"/>
        <v>1</v>
      </c>
      <c r="DS527">
        <f t="shared" si="454"/>
        <v>0</v>
      </c>
      <c r="DT527">
        <f t="shared" si="455"/>
        <v>7.2608201455050398</v>
      </c>
      <c r="DW527">
        <v>520</v>
      </c>
      <c r="DX527">
        <v>16.271392156157312</v>
      </c>
      <c r="DY527">
        <v>25.149813108184738</v>
      </c>
      <c r="EA527">
        <f t="shared" si="456"/>
        <v>0</v>
      </c>
      <c r="EB527">
        <f t="shared" si="457"/>
        <v>1</v>
      </c>
      <c r="EC527">
        <f t="shared" si="458"/>
        <v>8.878420952027426</v>
      </c>
      <c r="EF527">
        <v>520</v>
      </c>
      <c r="EG527">
        <v>14.971685801424039</v>
      </c>
      <c r="EH527">
        <v>18.883142244176614</v>
      </c>
      <c r="EJ527">
        <f t="shared" si="459"/>
        <v>0</v>
      </c>
      <c r="EK527">
        <f t="shared" si="460"/>
        <v>1</v>
      </c>
      <c r="EL527">
        <f t="shared" si="461"/>
        <v>3.9114564427525753</v>
      </c>
      <c r="EO527">
        <v>520</v>
      </c>
      <c r="EP527">
        <v>19.687650862649075</v>
      </c>
      <c r="EQ527">
        <v>31.335585696367922</v>
      </c>
      <c r="ES527">
        <f t="shared" si="462"/>
        <v>0</v>
      </c>
      <c r="ET527">
        <f t="shared" si="463"/>
        <v>1</v>
      </c>
      <c r="EU527">
        <f t="shared" si="464"/>
        <v>11.647934833718846</v>
      </c>
    </row>
    <row r="528" spans="1:151" x14ac:dyDescent="0.25">
      <c r="A528">
        <v>521</v>
      </c>
      <c r="B528">
        <v>11.056814430933612</v>
      </c>
      <c r="C528">
        <v>7.7283532826822814</v>
      </c>
      <c r="E528">
        <f t="shared" si="414"/>
        <v>1</v>
      </c>
      <c r="F528">
        <f t="shared" si="416"/>
        <v>0</v>
      </c>
      <c r="G528">
        <f t="shared" si="415"/>
        <v>3.3284611482513302</v>
      </c>
      <c r="J528">
        <v>521</v>
      </c>
      <c r="K528">
        <v>14.05481167824713</v>
      </c>
      <c r="L528">
        <v>24.449332270872425</v>
      </c>
      <c r="N528">
        <f t="shared" si="417"/>
        <v>0</v>
      </c>
      <c r="O528">
        <f t="shared" si="418"/>
        <v>1</v>
      </c>
      <c r="P528">
        <f t="shared" si="419"/>
        <v>10.394520592625295</v>
      </c>
      <c r="S528">
        <v>521</v>
      </c>
      <c r="T528">
        <v>18.123463219604265</v>
      </c>
      <c r="U528">
        <v>28.555514204178863</v>
      </c>
      <c r="W528">
        <f t="shared" si="420"/>
        <v>0</v>
      </c>
      <c r="X528">
        <f t="shared" si="421"/>
        <v>1</v>
      </c>
      <c r="Y528">
        <f t="shared" si="422"/>
        <v>10.432050984574598</v>
      </c>
      <c r="AB528">
        <v>521</v>
      </c>
      <c r="AC528">
        <v>27.945215804324949</v>
      </c>
      <c r="AD528">
        <v>18.150503270836442</v>
      </c>
      <c r="AF528">
        <f t="shared" si="423"/>
        <v>1</v>
      </c>
      <c r="AG528">
        <f t="shared" si="424"/>
        <v>0</v>
      </c>
      <c r="AH528">
        <f t="shared" si="425"/>
        <v>9.7947125334885072</v>
      </c>
      <c r="AK528">
        <v>521</v>
      </c>
      <c r="AL528">
        <v>24.810569019255098</v>
      </c>
      <c r="AM528">
        <v>17.29533444125768</v>
      </c>
      <c r="AO528">
        <f t="shared" si="426"/>
        <v>1</v>
      </c>
      <c r="AP528">
        <f t="shared" si="427"/>
        <v>0</v>
      </c>
      <c r="AQ528">
        <f t="shared" si="428"/>
        <v>7.5152345779974183</v>
      </c>
      <c r="AT528">
        <v>521</v>
      </c>
      <c r="AU528">
        <v>19.947858263860432</v>
      </c>
      <c r="AV528">
        <v>14.517648523054117</v>
      </c>
      <c r="AX528">
        <f t="shared" si="429"/>
        <v>1</v>
      </c>
      <c r="AY528">
        <f t="shared" si="430"/>
        <v>0</v>
      </c>
      <c r="AZ528">
        <f t="shared" si="431"/>
        <v>5.4302097408063155</v>
      </c>
      <c r="BC528">
        <v>521</v>
      </c>
      <c r="BD528" t="e">
        <v>#N/A</v>
      </c>
      <c r="BE528" t="e">
        <v>#N/A</v>
      </c>
      <c r="BG528" t="e">
        <f t="shared" si="432"/>
        <v>#N/A</v>
      </c>
      <c r="BH528" t="e">
        <f t="shared" si="433"/>
        <v>#N/A</v>
      </c>
      <c r="BI528" t="e">
        <f t="shared" si="434"/>
        <v>#N/A</v>
      </c>
      <c r="BL528">
        <v>521</v>
      </c>
      <c r="BM528">
        <v>40.979272368314476</v>
      </c>
      <c r="BN528">
        <v>8.3189845926360384</v>
      </c>
      <c r="BP528">
        <f t="shared" si="435"/>
        <v>1</v>
      </c>
      <c r="BQ528">
        <f t="shared" si="436"/>
        <v>0</v>
      </c>
      <c r="BR528">
        <f t="shared" si="437"/>
        <v>32.660287775678441</v>
      </c>
      <c r="BU528">
        <v>521</v>
      </c>
      <c r="BV528">
        <v>31.132877408591817</v>
      </c>
      <c r="BW528">
        <v>15.081014067568983</v>
      </c>
      <c r="BY528">
        <f t="shared" si="438"/>
        <v>1</v>
      </c>
      <c r="BZ528">
        <f t="shared" si="439"/>
        <v>0</v>
      </c>
      <c r="CA528">
        <f t="shared" si="440"/>
        <v>16.051863341022834</v>
      </c>
      <c r="CD528">
        <v>521</v>
      </c>
      <c r="CE528">
        <v>20.741659345031373</v>
      </c>
      <c r="CF528">
        <v>14.351494663535384</v>
      </c>
      <c r="CH528">
        <f t="shared" si="441"/>
        <v>1</v>
      </c>
      <c r="CI528">
        <f t="shared" si="442"/>
        <v>0</v>
      </c>
      <c r="CJ528">
        <f t="shared" si="443"/>
        <v>6.3901646814959889</v>
      </c>
      <c r="CM528">
        <v>521</v>
      </c>
      <c r="CN528">
        <v>25.91499742419623</v>
      </c>
      <c r="CO528">
        <v>25.115862091224351</v>
      </c>
      <c r="CQ528">
        <f t="shared" si="444"/>
        <v>1</v>
      </c>
      <c r="CR528">
        <f t="shared" si="445"/>
        <v>0</v>
      </c>
      <c r="CS528">
        <f t="shared" si="446"/>
        <v>0.79913533297187911</v>
      </c>
      <c r="CV528">
        <v>521</v>
      </c>
      <c r="CW528">
        <v>26.485079687829419</v>
      </c>
      <c r="CX528">
        <v>15.544589475899857</v>
      </c>
      <c r="CZ528">
        <f t="shared" si="447"/>
        <v>1</v>
      </c>
      <c r="DA528">
        <f t="shared" si="448"/>
        <v>0</v>
      </c>
      <c r="DB528">
        <f t="shared" si="449"/>
        <v>10.940490211929562</v>
      </c>
      <c r="DE528">
        <v>521</v>
      </c>
      <c r="DF528">
        <v>19.509623400327822</v>
      </c>
      <c r="DG528">
        <v>22.04108680906571</v>
      </c>
      <c r="DI528">
        <f t="shared" si="450"/>
        <v>0</v>
      </c>
      <c r="DJ528">
        <f t="shared" si="451"/>
        <v>1</v>
      </c>
      <c r="DK528">
        <f t="shared" si="452"/>
        <v>2.5314634087378884</v>
      </c>
      <c r="DN528">
        <v>521</v>
      </c>
      <c r="DO528">
        <v>20.801950346701148</v>
      </c>
      <c r="DP528">
        <v>25.563157056727395</v>
      </c>
      <c r="DR528">
        <f t="shared" si="453"/>
        <v>0</v>
      </c>
      <c r="DS528">
        <f t="shared" si="454"/>
        <v>1</v>
      </c>
      <c r="DT528">
        <f t="shared" si="455"/>
        <v>4.7612067100262472</v>
      </c>
      <c r="DW528">
        <v>521</v>
      </c>
      <c r="DX528">
        <v>10.331830459387657</v>
      </c>
      <c r="DY528">
        <v>25.024909889634156</v>
      </c>
      <c r="EA528">
        <f t="shared" si="456"/>
        <v>0</v>
      </c>
      <c r="EB528">
        <f t="shared" si="457"/>
        <v>1</v>
      </c>
      <c r="EC528">
        <f t="shared" si="458"/>
        <v>14.693079430246499</v>
      </c>
      <c r="EF528">
        <v>521</v>
      </c>
      <c r="EG528">
        <v>25.467677554697893</v>
      </c>
      <c r="EH528">
        <v>19.383202780642669</v>
      </c>
      <c r="EJ528">
        <f t="shared" si="459"/>
        <v>1</v>
      </c>
      <c r="EK528">
        <f t="shared" si="460"/>
        <v>0</v>
      </c>
      <c r="EL528">
        <f t="shared" si="461"/>
        <v>6.0844747740552236</v>
      </c>
      <c r="EO528">
        <v>521</v>
      </c>
      <c r="EP528">
        <v>19.390106457980174</v>
      </c>
      <c r="EQ528">
        <v>42.065230932729911</v>
      </c>
      <c r="ES528">
        <f t="shared" si="462"/>
        <v>0</v>
      </c>
      <c r="ET528">
        <f t="shared" si="463"/>
        <v>1</v>
      </c>
      <c r="EU528">
        <f t="shared" si="464"/>
        <v>22.675124474749737</v>
      </c>
    </row>
    <row r="529" spans="1:151" x14ac:dyDescent="0.25">
      <c r="A529">
        <v>522</v>
      </c>
      <c r="B529">
        <v>9.040287515763394</v>
      </c>
      <c r="C529">
        <v>33.890972227291257</v>
      </c>
      <c r="E529">
        <f t="shared" si="414"/>
        <v>0</v>
      </c>
      <c r="F529">
        <f t="shared" si="416"/>
        <v>1</v>
      </c>
      <c r="G529">
        <f t="shared" si="415"/>
        <v>24.850684711527862</v>
      </c>
      <c r="J529">
        <v>522</v>
      </c>
      <c r="K529">
        <v>27.813080846284649</v>
      </c>
      <c r="L529">
        <v>34.584605179026831</v>
      </c>
      <c r="N529">
        <f t="shared" si="417"/>
        <v>0</v>
      </c>
      <c r="O529">
        <f t="shared" si="418"/>
        <v>1</v>
      </c>
      <c r="P529">
        <f t="shared" si="419"/>
        <v>6.7715243327421817</v>
      </c>
      <c r="S529">
        <v>522</v>
      </c>
      <c r="T529">
        <v>21.588794632941479</v>
      </c>
      <c r="U529">
        <v>24.725633013942403</v>
      </c>
      <c r="W529">
        <f t="shared" si="420"/>
        <v>0</v>
      </c>
      <c r="X529">
        <f t="shared" si="421"/>
        <v>1</v>
      </c>
      <c r="Y529">
        <f t="shared" si="422"/>
        <v>3.1368383810009242</v>
      </c>
      <c r="AB529">
        <v>522</v>
      </c>
      <c r="AC529">
        <v>28.996186254721344</v>
      </c>
      <c r="AD529">
        <v>18.205522381285832</v>
      </c>
      <c r="AF529">
        <f t="shared" si="423"/>
        <v>1</v>
      </c>
      <c r="AG529">
        <f t="shared" si="424"/>
        <v>0</v>
      </c>
      <c r="AH529">
        <f t="shared" si="425"/>
        <v>10.790663873435513</v>
      </c>
      <c r="AK529">
        <v>522</v>
      </c>
      <c r="AL529">
        <v>24.222778349605441</v>
      </c>
      <c r="AM529">
        <v>18.006237642785791</v>
      </c>
      <c r="AO529">
        <f t="shared" si="426"/>
        <v>1</v>
      </c>
      <c r="AP529">
        <f t="shared" si="427"/>
        <v>0</v>
      </c>
      <c r="AQ529">
        <f t="shared" si="428"/>
        <v>6.2165407068196501</v>
      </c>
      <c r="AT529">
        <v>522</v>
      </c>
      <c r="AU529">
        <v>17.514507964537366</v>
      </c>
      <c r="AV529">
        <v>17.091076956320666</v>
      </c>
      <c r="AX529">
        <f t="shared" si="429"/>
        <v>1</v>
      </c>
      <c r="AY529">
        <f t="shared" si="430"/>
        <v>0</v>
      </c>
      <c r="AZ529">
        <f t="shared" si="431"/>
        <v>0.42343100821669921</v>
      </c>
      <c r="BC529">
        <v>522</v>
      </c>
      <c r="BD529" t="e">
        <v>#N/A</v>
      </c>
      <c r="BE529" t="e">
        <v>#N/A</v>
      </c>
      <c r="BG529" t="e">
        <f t="shared" si="432"/>
        <v>#N/A</v>
      </c>
      <c r="BH529" t="e">
        <f t="shared" si="433"/>
        <v>#N/A</v>
      </c>
      <c r="BI529" t="e">
        <f t="shared" si="434"/>
        <v>#N/A</v>
      </c>
      <c r="BL529">
        <v>522</v>
      </c>
      <c r="BM529">
        <v>12.484852912743165</v>
      </c>
      <c r="BN529">
        <v>12.965514937700727</v>
      </c>
      <c r="BP529">
        <f t="shared" si="435"/>
        <v>0</v>
      </c>
      <c r="BQ529">
        <f t="shared" si="436"/>
        <v>1</v>
      </c>
      <c r="BR529">
        <f t="shared" si="437"/>
        <v>0.48066202495756194</v>
      </c>
      <c r="BU529">
        <v>522</v>
      </c>
      <c r="BV529">
        <v>20.28096232133494</v>
      </c>
      <c r="BW529">
        <v>16.158233871285002</v>
      </c>
      <c r="BY529">
        <f t="shared" si="438"/>
        <v>1</v>
      </c>
      <c r="BZ529">
        <f t="shared" si="439"/>
        <v>0</v>
      </c>
      <c r="CA529">
        <f t="shared" si="440"/>
        <v>4.1227284500499373</v>
      </c>
      <c r="CD529">
        <v>522</v>
      </c>
      <c r="CE529">
        <v>18.449985845441503</v>
      </c>
      <c r="CF529">
        <v>14.919738424120407</v>
      </c>
      <c r="CH529">
        <f t="shared" si="441"/>
        <v>1</v>
      </c>
      <c r="CI529">
        <f t="shared" si="442"/>
        <v>0</v>
      </c>
      <c r="CJ529">
        <f t="shared" si="443"/>
        <v>3.5302474213210964</v>
      </c>
      <c r="CM529">
        <v>522</v>
      </c>
      <c r="CN529">
        <v>21.180522904170612</v>
      </c>
      <c r="CO529">
        <v>18.64980161922632</v>
      </c>
      <c r="CQ529">
        <f t="shared" si="444"/>
        <v>1</v>
      </c>
      <c r="CR529">
        <f t="shared" si="445"/>
        <v>0</v>
      </c>
      <c r="CS529">
        <f t="shared" si="446"/>
        <v>2.5307212849442919</v>
      </c>
      <c r="CV529">
        <v>522</v>
      </c>
      <c r="CW529">
        <v>19.832068468969904</v>
      </c>
      <c r="CX529">
        <v>18.459777094587913</v>
      </c>
      <c r="CZ529">
        <f t="shared" si="447"/>
        <v>1</v>
      </c>
      <c r="DA529">
        <f t="shared" si="448"/>
        <v>0</v>
      </c>
      <c r="DB529">
        <f t="shared" si="449"/>
        <v>1.3722913743819909</v>
      </c>
      <c r="DE529">
        <v>522</v>
      </c>
      <c r="DF529">
        <v>16.381794248461208</v>
      </c>
      <c r="DG529">
        <v>16.795397732337811</v>
      </c>
      <c r="DI529">
        <f t="shared" si="450"/>
        <v>0</v>
      </c>
      <c r="DJ529">
        <f t="shared" si="451"/>
        <v>1</v>
      </c>
      <c r="DK529">
        <f t="shared" si="452"/>
        <v>0.41360348387660295</v>
      </c>
      <c r="DN529">
        <v>522</v>
      </c>
      <c r="DO529">
        <v>18.855565436732373</v>
      </c>
      <c r="DP529">
        <v>27.613985540827354</v>
      </c>
      <c r="DR529">
        <f t="shared" si="453"/>
        <v>0</v>
      </c>
      <c r="DS529">
        <f t="shared" si="454"/>
        <v>1</v>
      </c>
      <c r="DT529">
        <f t="shared" si="455"/>
        <v>8.7584201040949807</v>
      </c>
      <c r="DW529">
        <v>522</v>
      </c>
      <c r="DX529">
        <v>10.970735488826316</v>
      </c>
      <c r="DY529">
        <v>20.218117103098194</v>
      </c>
      <c r="EA529">
        <f t="shared" si="456"/>
        <v>0</v>
      </c>
      <c r="EB529">
        <f t="shared" si="457"/>
        <v>1</v>
      </c>
      <c r="EC529">
        <f t="shared" si="458"/>
        <v>9.2473816142718785</v>
      </c>
      <c r="EF529">
        <v>522</v>
      </c>
      <c r="EG529">
        <v>17.47537650483531</v>
      </c>
      <c r="EH529">
        <v>18.387427417992999</v>
      </c>
      <c r="EJ529">
        <f t="shared" si="459"/>
        <v>0</v>
      </c>
      <c r="EK529">
        <f t="shared" si="460"/>
        <v>1</v>
      </c>
      <c r="EL529">
        <f t="shared" si="461"/>
        <v>0.91205091315768883</v>
      </c>
      <c r="EO529">
        <v>522</v>
      </c>
      <c r="EP529">
        <v>19.994134785520899</v>
      </c>
      <c r="EQ529">
        <v>28.59000687332777</v>
      </c>
      <c r="ES529">
        <f t="shared" si="462"/>
        <v>0</v>
      </c>
      <c r="ET529">
        <f t="shared" si="463"/>
        <v>1</v>
      </c>
      <c r="EU529">
        <f t="shared" si="464"/>
        <v>8.5958720878068711</v>
      </c>
    </row>
    <row r="530" spans="1:151" x14ac:dyDescent="0.25">
      <c r="A530">
        <v>523</v>
      </c>
      <c r="B530">
        <v>13.147739641413942</v>
      </c>
      <c r="C530">
        <v>43.052252304518476</v>
      </c>
      <c r="E530">
        <f t="shared" si="414"/>
        <v>0</v>
      </c>
      <c r="F530">
        <f t="shared" si="416"/>
        <v>1</v>
      </c>
      <c r="G530">
        <f t="shared" si="415"/>
        <v>29.904512663104533</v>
      </c>
      <c r="J530">
        <v>523</v>
      </c>
      <c r="K530">
        <v>22.374568572412141</v>
      </c>
      <c r="L530">
        <v>26.09514849186332</v>
      </c>
      <c r="N530">
        <f t="shared" si="417"/>
        <v>0</v>
      </c>
      <c r="O530">
        <f t="shared" si="418"/>
        <v>1</v>
      </c>
      <c r="P530">
        <f t="shared" si="419"/>
        <v>3.7205799194511791</v>
      </c>
      <c r="S530">
        <v>523</v>
      </c>
      <c r="T530">
        <v>19.472667182856362</v>
      </c>
      <c r="U530">
        <v>36.433115607754807</v>
      </c>
      <c r="W530">
        <f t="shared" si="420"/>
        <v>0</v>
      </c>
      <c r="X530">
        <f t="shared" si="421"/>
        <v>1</v>
      </c>
      <c r="Y530">
        <f t="shared" si="422"/>
        <v>16.960448424898445</v>
      </c>
      <c r="AB530">
        <v>523</v>
      </c>
      <c r="AC530">
        <v>31.95268604893765</v>
      </c>
      <c r="AD530">
        <v>17.674623800686792</v>
      </c>
      <c r="AF530">
        <f t="shared" si="423"/>
        <v>1</v>
      </c>
      <c r="AG530">
        <f t="shared" si="424"/>
        <v>0</v>
      </c>
      <c r="AH530">
        <f t="shared" si="425"/>
        <v>14.278062248250858</v>
      </c>
      <c r="AK530">
        <v>523</v>
      </c>
      <c r="AL530">
        <v>23.262183388369344</v>
      </c>
      <c r="AM530">
        <v>23.161818235561718</v>
      </c>
      <c r="AO530">
        <f t="shared" si="426"/>
        <v>1</v>
      </c>
      <c r="AP530">
        <f t="shared" si="427"/>
        <v>0</v>
      </c>
      <c r="AQ530">
        <f t="shared" si="428"/>
        <v>0.10036515280762615</v>
      </c>
      <c r="AT530">
        <v>523</v>
      </c>
      <c r="AU530">
        <v>14.189818018430062</v>
      </c>
      <c r="AV530">
        <v>28.775802851207711</v>
      </c>
      <c r="AX530">
        <f t="shared" si="429"/>
        <v>0</v>
      </c>
      <c r="AY530">
        <f t="shared" si="430"/>
        <v>1</v>
      </c>
      <c r="AZ530">
        <f t="shared" si="431"/>
        <v>14.585984832777649</v>
      </c>
      <c r="BC530">
        <v>523</v>
      </c>
      <c r="BD530" t="e">
        <v>#N/A</v>
      </c>
      <c r="BE530" t="e">
        <v>#N/A</v>
      </c>
      <c r="BG530" t="e">
        <f t="shared" si="432"/>
        <v>#N/A</v>
      </c>
      <c r="BH530" t="e">
        <f t="shared" si="433"/>
        <v>#N/A</v>
      </c>
      <c r="BI530" t="e">
        <f t="shared" si="434"/>
        <v>#N/A</v>
      </c>
      <c r="BL530">
        <v>523</v>
      </c>
      <c r="BM530">
        <v>22.285361850528943</v>
      </c>
      <c r="BN530">
        <v>2.1542191359546194</v>
      </c>
      <c r="BP530">
        <f t="shared" si="435"/>
        <v>1</v>
      </c>
      <c r="BQ530">
        <f t="shared" si="436"/>
        <v>0</v>
      </c>
      <c r="BR530">
        <f t="shared" si="437"/>
        <v>20.131142714574324</v>
      </c>
      <c r="BU530">
        <v>523</v>
      </c>
      <c r="BV530">
        <v>12.099448855052033</v>
      </c>
      <c r="BW530">
        <v>24.382813981275007</v>
      </c>
      <c r="BY530">
        <f t="shared" si="438"/>
        <v>0</v>
      </c>
      <c r="BZ530">
        <f t="shared" si="439"/>
        <v>1</v>
      </c>
      <c r="CA530">
        <f t="shared" si="440"/>
        <v>12.283365126222973</v>
      </c>
      <c r="CD530">
        <v>523</v>
      </c>
      <c r="CE530">
        <v>23.750336779301875</v>
      </c>
      <c r="CF530">
        <v>19.333353887857939</v>
      </c>
      <c r="CH530">
        <f t="shared" si="441"/>
        <v>1</v>
      </c>
      <c r="CI530">
        <f t="shared" si="442"/>
        <v>0</v>
      </c>
      <c r="CJ530">
        <f t="shared" si="443"/>
        <v>4.4169828914439364</v>
      </c>
      <c r="CM530">
        <v>523</v>
      </c>
      <c r="CN530">
        <v>23.274729589363645</v>
      </c>
      <c r="CO530">
        <v>20.708068000541438</v>
      </c>
      <c r="CQ530">
        <f t="shared" si="444"/>
        <v>1</v>
      </c>
      <c r="CR530">
        <f t="shared" si="445"/>
        <v>0</v>
      </c>
      <c r="CS530">
        <f t="shared" si="446"/>
        <v>2.5666615888222069</v>
      </c>
      <c r="CV530">
        <v>523</v>
      </c>
      <c r="CW530">
        <v>18.353847336841802</v>
      </c>
      <c r="CX530">
        <v>17.792780643780908</v>
      </c>
      <c r="CZ530">
        <f t="shared" si="447"/>
        <v>1</v>
      </c>
      <c r="DA530">
        <f t="shared" si="448"/>
        <v>0</v>
      </c>
      <c r="DB530">
        <f t="shared" si="449"/>
        <v>0.56106669306089429</v>
      </c>
      <c r="DE530">
        <v>523</v>
      </c>
      <c r="DF530">
        <v>15.910591057646222</v>
      </c>
      <c r="DG530">
        <v>26.235760160551866</v>
      </c>
      <c r="DI530">
        <f t="shared" si="450"/>
        <v>0</v>
      </c>
      <c r="DJ530">
        <f t="shared" si="451"/>
        <v>1</v>
      </c>
      <c r="DK530">
        <f t="shared" si="452"/>
        <v>10.325169102905644</v>
      </c>
      <c r="DN530">
        <v>523</v>
      </c>
      <c r="DO530">
        <v>23.606515119241202</v>
      </c>
      <c r="DP530">
        <v>18.642562744333077</v>
      </c>
      <c r="DR530">
        <f t="shared" si="453"/>
        <v>1</v>
      </c>
      <c r="DS530">
        <f t="shared" si="454"/>
        <v>0</v>
      </c>
      <c r="DT530">
        <f t="shared" si="455"/>
        <v>4.9639523749081249</v>
      </c>
      <c r="DW530">
        <v>523</v>
      </c>
      <c r="DX530">
        <v>9.5875858817504369</v>
      </c>
      <c r="DY530">
        <v>17.516954337062806</v>
      </c>
      <c r="EA530">
        <f t="shared" si="456"/>
        <v>0</v>
      </c>
      <c r="EB530">
        <f t="shared" si="457"/>
        <v>1</v>
      </c>
      <c r="EC530">
        <f t="shared" si="458"/>
        <v>7.9293684553123693</v>
      </c>
      <c r="EF530">
        <v>523</v>
      </c>
      <c r="EG530">
        <v>22.2872185593083</v>
      </c>
      <c r="EH530">
        <v>16.652682552174571</v>
      </c>
      <c r="EJ530">
        <f t="shared" si="459"/>
        <v>1</v>
      </c>
      <c r="EK530">
        <f t="shared" si="460"/>
        <v>0</v>
      </c>
      <c r="EL530">
        <f t="shared" si="461"/>
        <v>5.6345360071337289</v>
      </c>
      <c r="EO530">
        <v>523</v>
      </c>
      <c r="EP530">
        <v>22.072120764544803</v>
      </c>
      <c r="EQ530">
        <v>42.474439071489577</v>
      </c>
      <c r="ES530">
        <f t="shared" si="462"/>
        <v>0</v>
      </c>
      <c r="ET530">
        <f t="shared" si="463"/>
        <v>1</v>
      </c>
      <c r="EU530">
        <f t="shared" si="464"/>
        <v>20.402318306944775</v>
      </c>
    </row>
    <row r="531" spans="1:151" x14ac:dyDescent="0.25">
      <c r="A531">
        <v>524</v>
      </c>
      <c r="B531">
        <v>8.9201596815121427</v>
      </c>
      <c r="C531">
        <v>10.724363594559122</v>
      </c>
      <c r="E531">
        <f t="shared" si="414"/>
        <v>0</v>
      </c>
      <c r="F531">
        <f t="shared" si="416"/>
        <v>1</v>
      </c>
      <c r="G531">
        <f t="shared" si="415"/>
        <v>1.8042039130469796</v>
      </c>
      <c r="J531">
        <v>524</v>
      </c>
      <c r="K531">
        <v>18.548336019524228</v>
      </c>
      <c r="L531">
        <v>13.283117600805166</v>
      </c>
      <c r="N531">
        <f t="shared" si="417"/>
        <v>1</v>
      </c>
      <c r="O531">
        <f t="shared" si="418"/>
        <v>0</v>
      </c>
      <c r="P531">
        <f t="shared" si="419"/>
        <v>5.265218418719062</v>
      </c>
      <c r="S531">
        <v>524</v>
      </c>
      <c r="T531">
        <v>18.635553200592867</v>
      </c>
      <c r="U531">
        <v>36.959467106450376</v>
      </c>
      <c r="W531">
        <f t="shared" si="420"/>
        <v>0</v>
      </c>
      <c r="X531">
        <f t="shared" si="421"/>
        <v>1</v>
      </c>
      <c r="Y531">
        <f t="shared" si="422"/>
        <v>18.323913905857509</v>
      </c>
      <c r="AB531">
        <v>524</v>
      </c>
      <c r="AC531">
        <v>23.95664060010861</v>
      </c>
      <c r="AD531">
        <v>16.956053958526109</v>
      </c>
      <c r="AF531">
        <f t="shared" si="423"/>
        <v>1</v>
      </c>
      <c r="AG531">
        <f t="shared" si="424"/>
        <v>0</v>
      </c>
      <c r="AH531">
        <f t="shared" si="425"/>
        <v>7.0005866415825011</v>
      </c>
      <c r="AK531">
        <v>524</v>
      </c>
      <c r="AL531">
        <v>14.320544146638593</v>
      </c>
      <c r="AM531">
        <v>45.737365814869442</v>
      </c>
      <c r="AO531">
        <f t="shared" si="426"/>
        <v>0</v>
      </c>
      <c r="AP531">
        <f t="shared" si="427"/>
        <v>1</v>
      </c>
      <c r="AQ531">
        <f t="shared" si="428"/>
        <v>31.416821668230849</v>
      </c>
      <c r="AT531">
        <v>524</v>
      </c>
      <c r="AU531">
        <v>16.322286994504026</v>
      </c>
      <c r="AV531">
        <v>30.743719800830572</v>
      </c>
      <c r="AX531">
        <f t="shared" si="429"/>
        <v>0</v>
      </c>
      <c r="AY531">
        <f t="shared" si="430"/>
        <v>1</v>
      </c>
      <c r="AZ531">
        <f t="shared" si="431"/>
        <v>14.421432806326546</v>
      </c>
      <c r="BC531">
        <v>524</v>
      </c>
      <c r="BD531" t="e">
        <v>#N/A</v>
      </c>
      <c r="BE531" t="e">
        <v>#N/A</v>
      </c>
      <c r="BG531" t="e">
        <f t="shared" si="432"/>
        <v>#N/A</v>
      </c>
      <c r="BH531" t="e">
        <f t="shared" si="433"/>
        <v>#N/A</v>
      </c>
      <c r="BI531" t="e">
        <f t="shared" si="434"/>
        <v>#N/A</v>
      </c>
      <c r="BL531">
        <v>524</v>
      </c>
      <c r="BM531">
        <v>29.388477420233379</v>
      </c>
      <c r="BN531">
        <v>9.9446976874572108</v>
      </c>
      <c r="BP531">
        <f t="shared" si="435"/>
        <v>1</v>
      </c>
      <c r="BQ531">
        <f t="shared" si="436"/>
        <v>0</v>
      </c>
      <c r="BR531">
        <f t="shared" si="437"/>
        <v>19.443779732776168</v>
      </c>
      <c r="BU531">
        <v>524</v>
      </c>
      <c r="BV531">
        <v>26.143987339977858</v>
      </c>
      <c r="BW531">
        <v>25.273172079421869</v>
      </c>
      <c r="BY531">
        <f t="shared" si="438"/>
        <v>1</v>
      </c>
      <c r="BZ531">
        <f t="shared" si="439"/>
        <v>0</v>
      </c>
      <c r="CA531">
        <f t="shared" si="440"/>
        <v>0.87081526055598957</v>
      </c>
      <c r="CD531">
        <v>524</v>
      </c>
      <c r="CE531">
        <v>27.506471325911455</v>
      </c>
      <c r="CF531">
        <v>16.363837819383299</v>
      </c>
      <c r="CH531">
        <f t="shared" si="441"/>
        <v>1</v>
      </c>
      <c r="CI531">
        <f t="shared" si="442"/>
        <v>0</v>
      </c>
      <c r="CJ531">
        <f t="shared" si="443"/>
        <v>11.142633506528156</v>
      </c>
      <c r="CM531">
        <v>524</v>
      </c>
      <c r="CN531">
        <v>25.801766528356907</v>
      </c>
      <c r="CO531">
        <v>20.800480801159491</v>
      </c>
      <c r="CQ531">
        <f t="shared" si="444"/>
        <v>1</v>
      </c>
      <c r="CR531">
        <f t="shared" si="445"/>
        <v>0</v>
      </c>
      <c r="CS531">
        <f t="shared" si="446"/>
        <v>5.0012857271974163</v>
      </c>
      <c r="CV531">
        <v>524</v>
      </c>
      <c r="CW531">
        <v>18.915177504384772</v>
      </c>
      <c r="CX531">
        <v>17.439612206552521</v>
      </c>
      <c r="CZ531">
        <f t="shared" si="447"/>
        <v>1</v>
      </c>
      <c r="DA531">
        <f t="shared" si="448"/>
        <v>0</v>
      </c>
      <c r="DB531">
        <f t="shared" si="449"/>
        <v>1.4755652978322509</v>
      </c>
      <c r="DE531">
        <v>524</v>
      </c>
      <c r="DF531">
        <v>29.095928346146469</v>
      </c>
      <c r="DG531">
        <v>22.7850055186315</v>
      </c>
      <c r="DI531">
        <f t="shared" si="450"/>
        <v>1</v>
      </c>
      <c r="DJ531">
        <f t="shared" si="451"/>
        <v>0</v>
      </c>
      <c r="DK531">
        <f t="shared" si="452"/>
        <v>6.3109228275149682</v>
      </c>
      <c r="DN531">
        <v>524</v>
      </c>
      <c r="DO531">
        <v>25.822672034284693</v>
      </c>
      <c r="DP531">
        <v>24.027116062819104</v>
      </c>
      <c r="DR531">
        <f t="shared" si="453"/>
        <v>1</v>
      </c>
      <c r="DS531">
        <f t="shared" si="454"/>
        <v>0</v>
      </c>
      <c r="DT531">
        <f t="shared" si="455"/>
        <v>1.7955559714655891</v>
      </c>
      <c r="DW531">
        <v>524</v>
      </c>
      <c r="DX531">
        <v>18.524734075906792</v>
      </c>
      <c r="DY531">
        <v>24.755539121955707</v>
      </c>
      <c r="EA531">
        <f t="shared" si="456"/>
        <v>0</v>
      </c>
      <c r="EB531">
        <f t="shared" si="457"/>
        <v>1</v>
      </c>
      <c r="EC531">
        <f t="shared" si="458"/>
        <v>6.2308050460489142</v>
      </c>
      <c r="EF531">
        <v>524</v>
      </c>
      <c r="EG531">
        <v>17.985520739596041</v>
      </c>
      <c r="EH531">
        <v>16.499801161440793</v>
      </c>
      <c r="EJ531">
        <f t="shared" si="459"/>
        <v>1</v>
      </c>
      <c r="EK531">
        <f t="shared" si="460"/>
        <v>0</v>
      </c>
      <c r="EL531">
        <f t="shared" si="461"/>
        <v>1.4857195781552477</v>
      </c>
      <c r="EO531">
        <v>524</v>
      </c>
      <c r="EP531">
        <v>18.071148032029491</v>
      </c>
      <c r="EQ531">
        <v>25.366527628312543</v>
      </c>
      <c r="ES531">
        <f t="shared" si="462"/>
        <v>0</v>
      </c>
      <c r="ET531">
        <f t="shared" si="463"/>
        <v>1</v>
      </c>
      <c r="EU531">
        <f t="shared" si="464"/>
        <v>7.2953795962830519</v>
      </c>
    </row>
    <row r="532" spans="1:151" x14ac:dyDescent="0.25">
      <c r="A532">
        <v>525</v>
      </c>
      <c r="B532">
        <v>6.3651314052791896</v>
      </c>
      <c r="C532">
        <v>39.477071976198886</v>
      </c>
      <c r="E532">
        <f t="shared" si="414"/>
        <v>0</v>
      </c>
      <c r="F532">
        <f t="shared" si="416"/>
        <v>1</v>
      </c>
      <c r="G532">
        <f t="shared" si="415"/>
        <v>33.1119405709197</v>
      </c>
      <c r="J532">
        <v>525</v>
      </c>
      <c r="K532">
        <v>14.422664243905093</v>
      </c>
      <c r="L532">
        <v>27.536500760432759</v>
      </c>
      <c r="N532">
        <f t="shared" si="417"/>
        <v>0</v>
      </c>
      <c r="O532">
        <f t="shared" si="418"/>
        <v>1</v>
      </c>
      <c r="P532">
        <f t="shared" si="419"/>
        <v>13.113836516527666</v>
      </c>
      <c r="S532">
        <v>525</v>
      </c>
      <c r="T532">
        <v>19.473609544499102</v>
      </c>
      <c r="U532">
        <v>28.874263662563827</v>
      </c>
      <c r="W532">
        <f t="shared" si="420"/>
        <v>0</v>
      </c>
      <c r="X532">
        <f t="shared" si="421"/>
        <v>1</v>
      </c>
      <c r="Y532">
        <f t="shared" si="422"/>
        <v>9.4006541180647254</v>
      </c>
      <c r="AB532">
        <v>525</v>
      </c>
      <c r="AC532">
        <v>16.902199092079258</v>
      </c>
      <c r="AD532">
        <v>16.867103899595019</v>
      </c>
      <c r="AF532">
        <f t="shared" si="423"/>
        <v>1</v>
      </c>
      <c r="AG532">
        <f t="shared" si="424"/>
        <v>0</v>
      </c>
      <c r="AH532">
        <f t="shared" si="425"/>
        <v>3.5095192484238424E-2</v>
      </c>
      <c r="AK532">
        <v>525</v>
      </c>
      <c r="AL532">
        <v>24.821334840260086</v>
      </c>
      <c r="AM532">
        <v>37.095841698507897</v>
      </c>
      <c r="AO532">
        <f t="shared" si="426"/>
        <v>0</v>
      </c>
      <c r="AP532">
        <f t="shared" si="427"/>
        <v>1</v>
      </c>
      <c r="AQ532">
        <f t="shared" si="428"/>
        <v>12.274506858247811</v>
      </c>
      <c r="AT532">
        <v>525</v>
      </c>
      <c r="AU532">
        <v>15.938425072537356</v>
      </c>
      <c r="AV532">
        <v>22.318913605978089</v>
      </c>
      <c r="AX532">
        <f t="shared" si="429"/>
        <v>0</v>
      </c>
      <c r="AY532">
        <f t="shared" si="430"/>
        <v>1</v>
      </c>
      <c r="AZ532">
        <f t="shared" si="431"/>
        <v>6.3804885334407331</v>
      </c>
      <c r="BC532">
        <v>525</v>
      </c>
      <c r="BD532" t="e">
        <v>#N/A</v>
      </c>
      <c r="BE532" t="e">
        <v>#N/A</v>
      </c>
      <c r="BG532" t="e">
        <f t="shared" si="432"/>
        <v>#N/A</v>
      </c>
      <c r="BH532" t="e">
        <f t="shared" si="433"/>
        <v>#N/A</v>
      </c>
      <c r="BI532" t="e">
        <f t="shared" si="434"/>
        <v>#N/A</v>
      </c>
      <c r="BL532">
        <v>525</v>
      </c>
      <c r="BM532">
        <v>30.493447285687232</v>
      </c>
      <c r="BN532">
        <v>14.336780811113494</v>
      </c>
      <c r="BP532">
        <f t="shared" si="435"/>
        <v>1</v>
      </c>
      <c r="BQ532">
        <f t="shared" si="436"/>
        <v>0</v>
      </c>
      <c r="BR532">
        <f t="shared" si="437"/>
        <v>16.15666647457374</v>
      </c>
      <c r="BU532">
        <v>525</v>
      </c>
      <c r="BV532">
        <v>22.230010897897884</v>
      </c>
      <c r="BW532">
        <v>15.15613694321968</v>
      </c>
      <c r="BY532">
        <f t="shared" si="438"/>
        <v>1</v>
      </c>
      <c r="BZ532">
        <f t="shared" si="439"/>
        <v>0</v>
      </c>
      <c r="CA532">
        <f t="shared" si="440"/>
        <v>7.0738739546782039</v>
      </c>
      <c r="CD532">
        <v>525</v>
      </c>
      <c r="CE532">
        <v>11.109802034177187</v>
      </c>
      <c r="CF532">
        <v>41.225371794914309</v>
      </c>
      <c r="CH532">
        <f t="shared" si="441"/>
        <v>0</v>
      </c>
      <c r="CI532">
        <f t="shared" si="442"/>
        <v>1</v>
      </c>
      <c r="CJ532">
        <f t="shared" si="443"/>
        <v>30.115569760737124</v>
      </c>
      <c r="CM532">
        <v>525</v>
      </c>
      <c r="CN532">
        <v>20.76387255713724</v>
      </c>
      <c r="CO532">
        <v>10.188149252062763</v>
      </c>
      <c r="CQ532">
        <f t="shared" si="444"/>
        <v>1</v>
      </c>
      <c r="CR532">
        <f t="shared" si="445"/>
        <v>0</v>
      </c>
      <c r="CS532">
        <f t="shared" si="446"/>
        <v>10.575723305074478</v>
      </c>
      <c r="CV532">
        <v>525</v>
      </c>
      <c r="CW532">
        <v>20.215191146714623</v>
      </c>
      <c r="CX532">
        <v>15.573894691537827</v>
      </c>
      <c r="CZ532">
        <f t="shared" si="447"/>
        <v>1</v>
      </c>
      <c r="DA532">
        <f t="shared" si="448"/>
        <v>0</v>
      </c>
      <c r="DB532">
        <f t="shared" si="449"/>
        <v>4.6412964551767963</v>
      </c>
      <c r="DE532">
        <v>525</v>
      </c>
      <c r="DF532">
        <v>21.330299646312238</v>
      </c>
      <c r="DG532">
        <v>27.428664747639957</v>
      </c>
      <c r="DI532">
        <f t="shared" si="450"/>
        <v>0</v>
      </c>
      <c r="DJ532">
        <f t="shared" si="451"/>
        <v>1</v>
      </c>
      <c r="DK532">
        <f t="shared" si="452"/>
        <v>6.0983651013277189</v>
      </c>
      <c r="DN532">
        <v>525</v>
      </c>
      <c r="DO532">
        <v>23.355921694983959</v>
      </c>
      <c r="DP532">
        <v>20.421013637072488</v>
      </c>
      <c r="DR532">
        <f t="shared" si="453"/>
        <v>1</v>
      </c>
      <c r="DS532">
        <f t="shared" si="454"/>
        <v>0</v>
      </c>
      <c r="DT532">
        <f t="shared" si="455"/>
        <v>2.9349080579114712</v>
      </c>
      <c r="DW532">
        <v>525</v>
      </c>
      <c r="DX532">
        <v>17.785852013052686</v>
      </c>
      <c r="DY532">
        <v>21.450514137901568</v>
      </c>
      <c r="EA532">
        <f t="shared" si="456"/>
        <v>0</v>
      </c>
      <c r="EB532">
        <f t="shared" si="457"/>
        <v>1</v>
      </c>
      <c r="EC532">
        <f t="shared" si="458"/>
        <v>3.6646621248488813</v>
      </c>
      <c r="EF532">
        <v>525</v>
      </c>
      <c r="EG532">
        <v>23.17117884980641</v>
      </c>
      <c r="EH532">
        <v>12.65023584020191</v>
      </c>
      <c r="EJ532">
        <f t="shared" si="459"/>
        <v>1</v>
      </c>
      <c r="EK532">
        <f t="shared" si="460"/>
        <v>0</v>
      </c>
      <c r="EL532">
        <f t="shared" si="461"/>
        <v>10.520943009604499</v>
      </c>
      <c r="EO532">
        <v>525</v>
      </c>
      <c r="EP532">
        <v>25.721610687540121</v>
      </c>
      <c r="EQ532">
        <v>16.101678666109294</v>
      </c>
      <c r="ES532">
        <f t="shared" si="462"/>
        <v>1</v>
      </c>
      <c r="ET532">
        <f t="shared" si="463"/>
        <v>0</v>
      </c>
      <c r="EU532">
        <f t="shared" si="464"/>
        <v>9.6199320214308273</v>
      </c>
    </row>
    <row r="533" spans="1:151" x14ac:dyDescent="0.25">
      <c r="A533">
        <v>526</v>
      </c>
      <c r="B533">
        <v>12.460857149282187</v>
      </c>
      <c r="C533">
        <v>40.468105392486393</v>
      </c>
      <c r="E533">
        <f t="shared" si="414"/>
        <v>0</v>
      </c>
      <c r="F533">
        <f t="shared" si="416"/>
        <v>1</v>
      </c>
      <c r="G533">
        <f t="shared" si="415"/>
        <v>28.007248243204206</v>
      </c>
      <c r="J533">
        <v>526</v>
      </c>
      <c r="K533">
        <v>22.116401614146255</v>
      </c>
      <c r="L533">
        <v>26.965754983269932</v>
      </c>
      <c r="N533">
        <f t="shared" si="417"/>
        <v>0</v>
      </c>
      <c r="O533">
        <f t="shared" si="418"/>
        <v>1</v>
      </c>
      <c r="P533">
        <f t="shared" si="419"/>
        <v>4.8493533691236763</v>
      </c>
      <c r="S533">
        <v>526</v>
      </c>
      <c r="T533">
        <v>18.154827316282184</v>
      </c>
      <c r="U533">
        <v>16.137103144562609</v>
      </c>
      <c r="W533">
        <f t="shared" si="420"/>
        <v>1</v>
      </c>
      <c r="X533">
        <f t="shared" si="421"/>
        <v>0</v>
      </c>
      <c r="Y533">
        <f t="shared" si="422"/>
        <v>2.0177241717195749</v>
      </c>
      <c r="AB533">
        <v>526</v>
      </c>
      <c r="AC533">
        <v>17.805758748233274</v>
      </c>
      <c r="AD533">
        <v>17.81738578751942</v>
      </c>
      <c r="AF533">
        <f t="shared" si="423"/>
        <v>0</v>
      </c>
      <c r="AG533">
        <f t="shared" si="424"/>
        <v>1</v>
      </c>
      <c r="AH533">
        <f t="shared" si="425"/>
        <v>1.1627039286146612E-2</v>
      </c>
      <c r="AK533">
        <v>526</v>
      </c>
      <c r="AL533">
        <v>24.509246347334365</v>
      </c>
      <c r="AM533">
        <v>18.478902372789147</v>
      </c>
      <c r="AO533">
        <f t="shared" si="426"/>
        <v>1</v>
      </c>
      <c r="AP533">
        <f t="shared" si="427"/>
        <v>0</v>
      </c>
      <c r="AQ533">
        <f t="shared" si="428"/>
        <v>6.0303439745452181</v>
      </c>
      <c r="AT533">
        <v>526</v>
      </c>
      <c r="AU533">
        <v>16.974343692884148</v>
      </c>
      <c r="AV533">
        <v>27.36677037448144</v>
      </c>
      <c r="AX533">
        <f t="shared" si="429"/>
        <v>0</v>
      </c>
      <c r="AY533">
        <f t="shared" si="430"/>
        <v>1</v>
      </c>
      <c r="AZ533">
        <f t="shared" si="431"/>
        <v>10.392426681597293</v>
      </c>
      <c r="BC533">
        <v>526</v>
      </c>
      <c r="BD533" t="e">
        <v>#N/A</v>
      </c>
      <c r="BE533" t="e">
        <v>#N/A</v>
      </c>
      <c r="BG533" t="e">
        <f t="shared" si="432"/>
        <v>#N/A</v>
      </c>
      <c r="BH533" t="e">
        <f t="shared" si="433"/>
        <v>#N/A</v>
      </c>
      <c r="BI533" t="e">
        <f t="shared" si="434"/>
        <v>#N/A</v>
      </c>
      <c r="BL533">
        <v>526</v>
      </c>
      <c r="BM533">
        <v>27.828767721319174</v>
      </c>
      <c r="BN533">
        <v>8.1909862856377593</v>
      </c>
      <c r="BP533">
        <f t="shared" si="435"/>
        <v>1</v>
      </c>
      <c r="BQ533">
        <f t="shared" si="436"/>
        <v>0</v>
      </c>
      <c r="BR533">
        <f t="shared" si="437"/>
        <v>19.637781435681415</v>
      </c>
      <c r="BU533">
        <v>526</v>
      </c>
      <c r="BV533">
        <v>22.477145454575265</v>
      </c>
      <c r="BW533">
        <v>28.749291041490672</v>
      </c>
      <c r="BY533">
        <f t="shared" si="438"/>
        <v>0</v>
      </c>
      <c r="BZ533">
        <f t="shared" si="439"/>
        <v>1</v>
      </c>
      <c r="CA533">
        <f t="shared" si="440"/>
        <v>6.272145586915407</v>
      </c>
      <c r="CD533">
        <v>526</v>
      </c>
      <c r="CE533">
        <v>28.802753158890255</v>
      </c>
      <c r="CF533">
        <v>26.516038646024302</v>
      </c>
      <c r="CH533">
        <f t="shared" si="441"/>
        <v>1</v>
      </c>
      <c r="CI533">
        <f t="shared" si="442"/>
        <v>0</v>
      </c>
      <c r="CJ533">
        <f t="shared" si="443"/>
        <v>2.2867145128659523</v>
      </c>
      <c r="CM533">
        <v>526</v>
      </c>
      <c r="CN533">
        <v>24.731486210066063</v>
      </c>
      <c r="CO533">
        <v>18.397419411874829</v>
      </c>
      <c r="CQ533">
        <f t="shared" si="444"/>
        <v>1</v>
      </c>
      <c r="CR533">
        <f t="shared" si="445"/>
        <v>0</v>
      </c>
      <c r="CS533">
        <f t="shared" si="446"/>
        <v>6.334066798191234</v>
      </c>
      <c r="CV533">
        <v>526</v>
      </c>
      <c r="CW533">
        <v>21.651895214347903</v>
      </c>
      <c r="CX533">
        <v>19.535170215958466</v>
      </c>
      <c r="CZ533">
        <f t="shared" si="447"/>
        <v>1</v>
      </c>
      <c r="DA533">
        <f t="shared" si="448"/>
        <v>0</v>
      </c>
      <c r="DB533">
        <f t="shared" si="449"/>
        <v>2.1167249983894365</v>
      </c>
      <c r="DE533">
        <v>526</v>
      </c>
      <c r="DF533">
        <v>25.265427515977258</v>
      </c>
      <c r="DG533">
        <v>22.339190535294211</v>
      </c>
      <c r="DI533">
        <f t="shared" si="450"/>
        <v>1</v>
      </c>
      <c r="DJ533">
        <f t="shared" si="451"/>
        <v>0</v>
      </c>
      <c r="DK533">
        <f t="shared" si="452"/>
        <v>2.9262369806830471</v>
      </c>
      <c r="DN533">
        <v>526</v>
      </c>
      <c r="DO533">
        <v>27.065099283719888</v>
      </c>
      <c r="DP533">
        <v>17.36661233701</v>
      </c>
      <c r="DR533">
        <f t="shared" si="453"/>
        <v>1</v>
      </c>
      <c r="DS533">
        <f t="shared" si="454"/>
        <v>0</v>
      </c>
      <c r="DT533">
        <f t="shared" si="455"/>
        <v>9.6984869467098882</v>
      </c>
      <c r="DW533">
        <v>526</v>
      </c>
      <c r="DX533">
        <v>20.944559115645539</v>
      </c>
      <c r="DY533">
        <v>27.331560879981438</v>
      </c>
      <c r="EA533">
        <f t="shared" si="456"/>
        <v>0</v>
      </c>
      <c r="EB533">
        <f t="shared" si="457"/>
        <v>1</v>
      </c>
      <c r="EC533">
        <f t="shared" si="458"/>
        <v>6.3870017643358992</v>
      </c>
      <c r="EF533">
        <v>526</v>
      </c>
      <c r="EG533">
        <v>22.2559021385999</v>
      </c>
      <c r="EH533">
        <v>17.621381380887733</v>
      </c>
      <c r="EJ533">
        <f t="shared" si="459"/>
        <v>1</v>
      </c>
      <c r="EK533">
        <f t="shared" si="460"/>
        <v>0</v>
      </c>
      <c r="EL533">
        <f t="shared" si="461"/>
        <v>4.634520757712167</v>
      </c>
      <c r="EO533">
        <v>526</v>
      </c>
      <c r="EP533">
        <v>22.706817531226417</v>
      </c>
      <c r="EQ533">
        <v>32.384446459612917</v>
      </c>
      <c r="ES533">
        <f t="shared" si="462"/>
        <v>0</v>
      </c>
      <c r="ET533">
        <f t="shared" si="463"/>
        <v>1</v>
      </c>
      <c r="EU533">
        <f t="shared" si="464"/>
        <v>9.6776289283865005</v>
      </c>
    </row>
    <row r="534" spans="1:151" x14ac:dyDescent="0.25">
      <c r="A534">
        <v>527</v>
      </c>
      <c r="B534">
        <v>14.453868687015902</v>
      </c>
      <c r="C534">
        <v>9.1110938367769094</v>
      </c>
      <c r="E534">
        <f t="shared" si="414"/>
        <v>1</v>
      </c>
      <c r="F534">
        <f t="shared" si="416"/>
        <v>0</v>
      </c>
      <c r="G534">
        <f t="shared" si="415"/>
        <v>5.3427748502389925</v>
      </c>
      <c r="J534">
        <v>527</v>
      </c>
      <c r="K534">
        <v>25.17924092580235</v>
      </c>
      <c r="L534">
        <v>32.047479863723879</v>
      </c>
      <c r="N534">
        <f t="shared" si="417"/>
        <v>0</v>
      </c>
      <c r="O534">
        <f t="shared" si="418"/>
        <v>1</v>
      </c>
      <c r="P534">
        <f t="shared" si="419"/>
        <v>6.8682389379215287</v>
      </c>
      <c r="S534">
        <v>527</v>
      </c>
      <c r="T534">
        <v>17.443594326059308</v>
      </c>
      <c r="U534">
        <v>46.592398988645165</v>
      </c>
      <c r="W534">
        <f t="shared" si="420"/>
        <v>0</v>
      </c>
      <c r="X534">
        <f t="shared" si="421"/>
        <v>1</v>
      </c>
      <c r="Y534">
        <f t="shared" si="422"/>
        <v>29.148804662585857</v>
      </c>
      <c r="AB534">
        <v>527</v>
      </c>
      <c r="AC534">
        <v>28.161198534447607</v>
      </c>
      <c r="AD534">
        <v>18.894738779008946</v>
      </c>
      <c r="AF534">
        <f t="shared" si="423"/>
        <v>1</v>
      </c>
      <c r="AG534">
        <f t="shared" si="424"/>
        <v>0</v>
      </c>
      <c r="AH534">
        <f t="shared" si="425"/>
        <v>9.2664597554386603</v>
      </c>
      <c r="AK534">
        <v>527</v>
      </c>
      <c r="AL534">
        <v>31.623998721717488</v>
      </c>
      <c r="AM534">
        <v>17.602043531261614</v>
      </c>
      <c r="AO534">
        <f t="shared" si="426"/>
        <v>1</v>
      </c>
      <c r="AP534">
        <f t="shared" si="427"/>
        <v>0</v>
      </c>
      <c r="AQ534">
        <f t="shared" si="428"/>
        <v>14.021955190455873</v>
      </c>
      <c r="AT534">
        <v>527</v>
      </c>
      <c r="AU534">
        <v>18.775849736577317</v>
      </c>
      <c r="AV534">
        <v>13.731008467557519</v>
      </c>
      <c r="AX534">
        <f t="shared" si="429"/>
        <v>1</v>
      </c>
      <c r="AY534">
        <f t="shared" si="430"/>
        <v>0</v>
      </c>
      <c r="AZ534">
        <f t="shared" si="431"/>
        <v>5.0448412690197983</v>
      </c>
      <c r="BC534">
        <v>527</v>
      </c>
      <c r="BD534" t="e">
        <v>#N/A</v>
      </c>
      <c r="BE534" t="e">
        <v>#N/A</v>
      </c>
      <c r="BG534" t="e">
        <f t="shared" si="432"/>
        <v>#N/A</v>
      </c>
      <c r="BH534" t="e">
        <f t="shared" si="433"/>
        <v>#N/A</v>
      </c>
      <c r="BI534" t="e">
        <f t="shared" si="434"/>
        <v>#N/A</v>
      </c>
      <c r="BL534">
        <v>527</v>
      </c>
      <c r="BM534">
        <v>26.032278841611241</v>
      </c>
      <c r="BN534">
        <v>13.385845915964165</v>
      </c>
      <c r="BP534">
        <f t="shared" si="435"/>
        <v>1</v>
      </c>
      <c r="BQ534">
        <f t="shared" si="436"/>
        <v>0</v>
      </c>
      <c r="BR534">
        <f t="shared" si="437"/>
        <v>12.646432925647076</v>
      </c>
      <c r="BU534">
        <v>527</v>
      </c>
      <c r="BV534">
        <v>24.29634995983691</v>
      </c>
      <c r="BW534">
        <v>30.645408376168536</v>
      </c>
      <c r="BY534">
        <f t="shared" si="438"/>
        <v>0</v>
      </c>
      <c r="BZ534">
        <f t="shared" si="439"/>
        <v>1</v>
      </c>
      <c r="CA534">
        <f t="shared" si="440"/>
        <v>6.3490584163316264</v>
      </c>
      <c r="CD534">
        <v>527</v>
      </c>
      <c r="CE534">
        <v>17.625409475551329</v>
      </c>
      <c r="CF534">
        <v>16.226183103851945</v>
      </c>
      <c r="CH534">
        <f t="shared" si="441"/>
        <v>1</v>
      </c>
      <c r="CI534">
        <f t="shared" si="442"/>
        <v>0</v>
      </c>
      <c r="CJ534">
        <f t="shared" si="443"/>
        <v>1.3992263716993847</v>
      </c>
      <c r="CM534">
        <v>527</v>
      </c>
      <c r="CN534">
        <v>20.425348351572143</v>
      </c>
      <c r="CO534">
        <v>15.204002744624439</v>
      </c>
      <c r="CQ534">
        <f t="shared" si="444"/>
        <v>1</v>
      </c>
      <c r="CR534">
        <f t="shared" si="445"/>
        <v>0</v>
      </c>
      <c r="CS534">
        <f t="shared" si="446"/>
        <v>5.221345606947704</v>
      </c>
      <c r="CV534">
        <v>527</v>
      </c>
      <c r="CW534">
        <v>23.171273472811169</v>
      </c>
      <c r="CX534">
        <v>13.122567481283522</v>
      </c>
      <c r="CZ534">
        <f t="shared" si="447"/>
        <v>1</v>
      </c>
      <c r="DA534">
        <f t="shared" si="448"/>
        <v>0</v>
      </c>
      <c r="DB534">
        <f t="shared" si="449"/>
        <v>10.048705991527648</v>
      </c>
      <c r="DE534">
        <v>527</v>
      </c>
      <c r="DF534">
        <v>22.958092315705546</v>
      </c>
      <c r="DG534">
        <v>21.312505083812916</v>
      </c>
      <c r="DI534">
        <f t="shared" si="450"/>
        <v>1</v>
      </c>
      <c r="DJ534">
        <f t="shared" si="451"/>
        <v>0</v>
      </c>
      <c r="DK534">
        <f t="shared" si="452"/>
        <v>1.6455872318926303</v>
      </c>
      <c r="DN534">
        <v>527</v>
      </c>
      <c r="DO534">
        <v>28.031453694646096</v>
      </c>
      <c r="DP534">
        <v>17.751327341308432</v>
      </c>
      <c r="DR534">
        <f t="shared" si="453"/>
        <v>1</v>
      </c>
      <c r="DS534">
        <f t="shared" si="454"/>
        <v>0</v>
      </c>
      <c r="DT534">
        <f t="shared" si="455"/>
        <v>10.280126353337664</v>
      </c>
      <c r="DW534">
        <v>527</v>
      </c>
      <c r="DX534">
        <v>22.405651646994951</v>
      </c>
      <c r="DY534">
        <v>27.453567233712768</v>
      </c>
      <c r="EA534">
        <f t="shared" si="456"/>
        <v>0</v>
      </c>
      <c r="EB534">
        <f t="shared" si="457"/>
        <v>1</v>
      </c>
      <c r="EC534">
        <f t="shared" si="458"/>
        <v>5.0479155867178171</v>
      </c>
      <c r="EF534">
        <v>527</v>
      </c>
      <c r="EG534">
        <v>23.487667353176654</v>
      </c>
      <c r="EH534">
        <v>13.615158800278282</v>
      </c>
      <c r="EJ534">
        <f t="shared" si="459"/>
        <v>1</v>
      </c>
      <c r="EK534">
        <f t="shared" si="460"/>
        <v>0</v>
      </c>
      <c r="EL534">
        <f t="shared" si="461"/>
        <v>9.8725085528983723</v>
      </c>
      <c r="EO534">
        <v>527</v>
      </c>
      <c r="EP534">
        <v>20.292324492043875</v>
      </c>
      <c r="EQ534">
        <v>23.270355383191934</v>
      </c>
      <c r="ES534">
        <f t="shared" si="462"/>
        <v>0</v>
      </c>
      <c r="ET534">
        <f t="shared" si="463"/>
        <v>1</v>
      </c>
      <c r="EU534">
        <f t="shared" si="464"/>
        <v>2.9780308911480589</v>
      </c>
    </row>
    <row r="535" spans="1:151" x14ac:dyDescent="0.25">
      <c r="A535">
        <v>528</v>
      </c>
      <c r="B535">
        <v>14.006614703291589</v>
      </c>
      <c r="C535">
        <v>28.43296577229399</v>
      </c>
      <c r="E535">
        <f t="shared" si="414"/>
        <v>0</v>
      </c>
      <c r="F535">
        <f t="shared" si="416"/>
        <v>1</v>
      </c>
      <c r="G535">
        <f t="shared" si="415"/>
        <v>14.426351069002401</v>
      </c>
      <c r="J535">
        <v>528</v>
      </c>
      <c r="K535">
        <v>14.10465338394228</v>
      </c>
      <c r="L535">
        <v>19.617254831066258</v>
      </c>
      <c r="N535">
        <f t="shared" si="417"/>
        <v>0</v>
      </c>
      <c r="O535">
        <f t="shared" si="418"/>
        <v>1</v>
      </c>
      <c r="P535">
        <f t="shared" si="419"/>
        <v>5.5126014471239788</v>
      </c>
      <c r="S535">
        <v>528</v>
      </c>
      <c r="T535">
        <v>20.907864567762935</v>
      </c>
      <c r="U535">
        <v>32.40089995058441</v>
      </c>
      <c r="W535">
        <f t="shared" si="420"/>
        <v>0</v>
      </c>
      <c r="X535">
        <f t="shared" si="421"/>
        <v>1</v>
      </c>
      <c r="Y535">
        <f t="shared" si="422"/>
        <v>11.493035382821475</v>
      </c>
      <c r="AB535">
        <v>528</v>
      </c>
      <c r="AC535">
        <v>28.995973161395682</v>
      </c>
      <c r="AD535">
        <v>17.629539141183219</v>
      </c>
      <c r="AF535">
        <f t="shared" si="423"/>
        <v>1</v>
      </c>
      <c r="AG535">
        <f t="shared" si="424"/>
        <v>0</v>
      </c>
      <c r="AH535">
        <f t="shared" si="425"/>
        <v>11.366434020212463</v>
      </c>
      <c r="AK535">
        <v>528</v>
      </c>
      <c r="AL535">
        <v>25.449601627348681</v>
      </c>
      <c r="AM535">
        <v>32.258740997585853</v>
      </c>
      <c r="AO535">
        <f t="shared" si="426"/>
        <v>0</v>
      </c>
      <c r="AP535">
        <f t="shared" si="427"/>
        <v>1</v>
      </c>
      <c r="AQ535">
        <f t="shared" si="428"/>
        <v>6.8091393702371725</v>
      </c>
      <c r="AT535">
        <v>528</v>
      </c>
      <c r="AU535">
        <v>16.632224006206314</v>
      </c>
      <c r="AV535">
        <v>10.050006645077607</v>
      </c>
      <c r="AX535">
        <f t="shared" si="429"/>
        <v>1</v>
      </c>
      <c r="AY535">
        <f t="shared" si="430"/>
        <v>0</v>
      </c>
      <c r="AZ535">
        <f t="shared" si="431"/>
        <v>6.5822173611287074</v>
      </c>
      <c r="BC535">
        <v>528</v>
      </c>
      <c r="BD535" t="e">
        <v>#N/A</v>
      </c>
      <c r="BE535" t="e">
        <v>#N/A</v>
      </c>
      <c r="BG535" t="e">
        <f t="shared" si="432"/>
        <v>#N/A</v>
      </c>
      <c r="BH535" t="e">
        <f t="shared" si="433"/>
        <v>#N/A</v>
      </c>
      <c r="BI535" t="e">
        <f t="shared" si="434"/>
        <v>#N/A</v>
      </c>
      <c r="BL535">
        <v>528</v>
      </c>
      <c r="BM535">
        <v>27.42965467193283</v>
      </c>
      <c r="BN535">
        <v>12.862923129569168</v>
      </c>
      <c r="BP535">
        <f t="shared" si="435"/>
        <v>1</v>
      </c>
      <c r="BQ535">
        <f t="shared" si="436"/>
        <v>0</v>
      </c>
      <c r="BR535">
        <f t="shared" si="437"/>
        <v>14.566731542363662</v>
      </c>
      <c r="BU535">
        <v>528</v>
      </c>
      <c r="BV535">
        <v>27.462349446186643</v>
      </c>
      <c r="BW535">
        <v>21.116564146450855</v>
      </c>
      <c r="BY535">
        <f t="shared" si="438"/>
        <v>1</v>
      </c>
      <c r="BZ535">
        <f t="shared" si="439"/>
        <v>0</v>
      </c>
      <c r="CA535">
        <f t="shared" si="440"/>
        <v>6.3457852997357875</v>
      </c>
      <c r="CD535">
        <v>528</v>
      </c>
      <c r="CE535">
        <v>21.403351796740292</v>
      </c>
      <c r="CF535">
        <v>32.355016358105708</v>
      </c>
      <c r="CH535">
        <f t="shared" si="441"/>
        <v>0</v>
      </c>
      <c r="CI535">
        <f t="shared" si="442"/>
        <v>1</v>
      </c>
      <c r="CJ535">
        <f t="shared" si="443"/>
        <v>10.951664561365416</v>
      </c>
      <c r="CM535">
        <v>528</v>
      </c>
      <c r="CN535">
        <v>19.00557640902467</v>
      </c>
      <c r="CO535">
        <v>48.92598964526745</v>
      </c>
      <c r="CQ535">
        <f t="shared" si="444"/>
        <v>0</v>
      </c>
      <c r="CR535">
        <f t="shared" si="445"/>
        <v>1</v>
      </c>
      <c r="CS535">
        <f t="shared" si="446"/>
        <v>29.92041323624278</v>
      </c>
      <c r="CV535">
        <v>528</v>
      </c>
      <c r="CW535">
        <v>20.539609719637724</v>
      </c>
      <c r="CX535">
        <v>20.310145420426778</v>
      </c>
      <c r="CZ535">
        <f t="shared" si="447"/>
        <v>1</v>
      </c>
      <c r="DA535">
        <f t="shared" si="448"/>
        <v>0</v>
      </c>
      <c r="DB535">
        <f t="shared" si="449"/>
        <v>0.22946429921094591</v>
      </c>
      <c r="DE535">
        <v>528</v>
      </c>
      <c r="DF535">
        <v>24.521818781975735</v>
      </c>
      <c r="DG535">
        <v>18.018376003663455</v>
      </c>
      <c r="DI535">
        <f t="shared" si="450"/>
        <v>1</v>
      </c>
      <c r="DJ535">
        <f t="shared" si="451"/>
        <v>0</v>
      </c>
      <c r="DK535">
        <f t="shared" si="452"/>
        <v>6.5034427783122801</v>
      </c>
      <c r="DN535">
        <v>528</v>
      </c>
      <c r="DO535">
        <v>25.622457305381332</v>
      </c>
      <c r="DP535">
        <v>21.07879859555797</v>
      </c>
      <c r="DR535">
        <f t="shared" si="453"/>
        <v>1</v>
      </c>
      <c r="DS535">
        <f t="shared" si="454"/>
        <v>0</v>
      </c>
      <c r="DT535">
        <f t="shared" si="455"/>
        <v>4.5436587098233616</v>
      </c>
      <c r="DW535">
        <v>528</v>
      </c>
      <c r="DX535">
        <v>12.994703843397961</v>
      </c>
      <c r="DY535">
        <v>23.82219173660345</v>
      </c>
      <c r="EA535">
        <f t="shared" si="456"/>
        <v>0</v>
      </c>
      <c r="EB535">
        <f t="shared" si="457"/>
        <v>1</v>
      </c>
      <c r="EC535">
        <f t="shared" si="458"/>
        <v>10.82748789320549</v>
      </c>
      <c r="EF535">
        <v>528</v>
      </c>
      <c r="EG535">
        <v>20.904346721579998</v>
      </c>
      <c r="EH535">
        <v>18.927692080968271</v>
      </c>
      <c r="EJ535">
        <f t="shared" si="459"/>
        <v>1</v>
      </c>
      <c r="EK535">
        <f t="shared" si="460"/>
        <v>0</v>
      </c>
      <c r="EL535">
        <f t="shared" si="461"/>
        <v>1.9766546406117271</v>
      </c>
      <c r="EO535">
        <v>528</v>
      </c>
      <c r="EP535">
        <v>23.27750287320276</v>
      </c>
      <c r="EQ535">
        <v>4.4266962332647566</v>
      </c>
      <c r="ES535">
        <f t="shared" si="462"/>
        <v>1</v>
      </c>
      <c r="ET535">
        <f t="shared" si="463"/>
        <v>0</v>
      </c>
      <c r="EU535">
        <f t="shared" si="464"/>
        <v>18.850806639938003</v>
      </c>
    </row>
    <row r="536" spans="1:151" x14ac:dyDescent="0.25">
      <c r="A536">
        <v>529</v>
      </c>
      <c r="B536">
        <v>5.3172090234586076</v>
      </c>
      <c r="C536">
        <v>13.694606764137053</v>
      </c>
      <c r="E536">
        <f t="shared" si="414"/>
        <v>0</v>
      </c>
      <c r="F536">
        <f t="shared" si="416"/>
        <v>1</v>
      </c>
      <c r="G536">
        <f t="shared" si="415"/>
        <v>8.377397740678445</v>
      </c>
      <c r="J536">
        <v>529</v>
      </c>
      <c r="K536">
        <v>18.890074868457628</v>
      </c>
      <c r="L536">
        <v>18.745907475893837</v>
      </c>
      <c r="N536">
        <f t="shared" si="417"/>
        <v>1</v>
      </c>
      <c r="O536">
        <f t="shared" si="418"/>
        <v>0</v>
      </c>
      <c r="P536">
        <f t="shared" si="419"/>
        <v>0.14416739256379074</v>
      </c>
      <c r="S536">
        <v>529</v>
      </c>
      <c r="T536">
        <v>14.454251001586325</v>
      </c>
      <c r="U536">
        <v>-5.7425479521073086</v>
      </c>
      <c r="W536">
        <f t="shared" si="420"/>
        <v>1</v>
      </c>
      <c r="X536">
        <f t="shared" si="421"/>
        <v>0</v>
      </c>
      <c r="Y536">
        <f t="shared" si="422"/>
        <v>20.196798953693634</v>
      </c>
      <c r="AB536">
        <v>529</v>
      </c>
      <c r="AC536">
        <v>31.020270013715812</v>
      </c>
      <c r="AD536">
        <v>19.776116660686093</v>
      </c>
      <c r="AF536">
        <f t="shared" si="423"/>
        <v>1</v>
      </c>
      <c r="AG536">
        <f t="shared" si="424"/>
        <v>0</v>
      </c>
      <c r="AH536">
        <f t="shared" si="425"/>
        <v>11.24415335302972</v>
      </c>
      <c r="AK536">
        <v>529</v>
      </c>
      <c r="AL536">
        <v>20.78923184591261</v>
      </c>
      <c r="AM536">
        <v>39.474056125588703</v>
      </c>
      <c r="AO536">
        <f t="shared" si="426"/>
        <v>0</v>
      </c>
      <c r="AP536">
        <f t="shared" si="427"/>
        <v>1</v>
      </c>
      <c r="AQ536">
        <f t="shared" si="428"/>
        <v>18.684824279676093</v>
      </c>
      <c r="AT536">
        <v>529</v>
      </c>
      <c r="AU536">
        <v>17.861048720769933</v>
      </c>
      <c r="AV536">
        <v>32.985896133167287</v>
      </c>
      <c r="AX536">
        <f t="shared" si="429"/>
        <v>0</v>
      </c>
      <c r="AY536">
        <f t="shared" si="430"/>
        <v>1</v>
      </c>
      <c r="AZ536">
        <f t="shared" si="431"/>
        <v>15.124847412397354</v>
      </c>
      <c r="BC536">
        <v>529</v>
      </c>
      <c r="BD536" t="e">
        <v>#N/A</v>
      </c>
      <c r="BE536" t="e">
        <v>#N/A</v>
      </c>
      <c r="BG536" t="e">
        <f t="shared" si="432"/>
        <v>#N/A</v>
      </c>
      <c r="BH536" t="e">
        <f t="shared" si="433"/>
        <v>#N/A</v>
      </c>
      <c r="BI536" t="e">
        <f t="shared" si="434"/>
        <v>#N/A</v>
      </c>
      <c r="BL536">
        <v>529</v>
      </c>
      <c r="BM536">
        <v>27.998935100521372</v>
      </c>
      <c r="BN536">
        <v>13.071618896130653</v>
      </c>
      <c r="BP536">
        <f t="shared" si="435"/>
        <v>1</v>
      </c>
      <c r="BQ536">
        <f t="shared" si="436"/>
        <v>0</v>
      </c>
      <c r="BR536">
        <f t="shared" si="437"/>
        <v>14.927316204390719</v>
      </c>
      <c r="BU536">
        <v>529</v>
      </c>
      <c r="BV536">
        <v>24.565008017700706</v>
      </c>
      <c r="BW536">
        <v>20.273022635170648</v>
      </c>
      <c r="BY536">
        <f t="shared" si="438"/>
        <v>1</v>
      </c>
      <c r="BZ536">
        <f t="shared" si="439"/>
        <v>0</v>
      </c>
      <c r="CA536">
        <f t="shared" si="440"/>
        <v>4.2919853825300578</v>
      </c>
      <c r="CD536">
        <v>529</v>
      </c>
      <c r="CE536">
        <v>29.657373157643445</v>
      </c>
      <c r="CF536">
        <v>20.840136348759216</v>
      </c>
      <c r="CH536">
        <f t="shared" si="441"/>
        <v>1</v>
      </c>
      <c r="CI536">
        <f t="shared" si="442"/>
        <v>0</v>
      </c>
      <c r="CJ536">
        <f t="shared" si="443"/>
        <v>8.8172368088842283</v>
      </c>
      <c r="CM536">
        <v>529</v>
      </c>
      <c r="CN536">
        <v>22.456109249106259</v>
      </c>
      <c r="CO536">
        <v>18.193971614025394</v>
      </c>
      <c r="CQ536">
        <f t="shared" si="444"/>
        <v>1</v>
      </c>
      <c r="CR536">
        <f t="shared" si="445"/>
        <v>0</v>
      </c>
      <c r="CS536">
        <f t="shared" si="446"/>
        <v>4.2621376350808653</v>
      </c>
      <c r="CV536">
        <v>529</v>
      </c>
      <c r="CW536">
        <v>26.06771916050992</v>
      </c>
      <c r="CX536">
        <v>20.972540457993304</v>
      </c>
      <c r="CZ536">
        <f t="shared" si="447"/>
        <v>1</v>
      </c>
      <c r="DA536">
        <f t="shared" si="448"/>
        <v>0</v>
      </c>
      <c r="DB536">
        <f t="shared" si="449"/>
        <v>5.0951787025166162</v>
      </c>
      <c r="DE536">
        <v>529</v>
      </c>
      <c r="DF536">
        <v>19.060077890255268</v>
      </c>
      <c r="DG536">
        <v>33.580069036741406</v>
      </c>
      <c r="DI536">
        <f t="shared" si="450"/>
        <v>0</v>
      </c>
      <c r="DJ536">
        <f t="shared" si="451"/>
        <v>1</v>
      </c>
      <c r="DK536">
        <f t="shared" si="452"/>
        <v>14.519991146486138</v>
      </c>
      <c r="DN536">
        <v>529</v>
      </c>
      <c r="DO536">
        <v>20.325216634197254</v>
      </c>
      <c r="DP536">
        <v>21.118153717332117</v>
      </c>
      <c r="DR536">
        <f t="shared" si="453"/>
        <v>0</v>
      </c>
      <c r="DS536">
        <f t="shared" si="454"/>
        <v>1</v>
      </c>
      <c r="DT536">
        <f t="shared" si="455"/>
        <v>0.79293708313486277</v>
      </c>
      <c r="DW536">
        <v>529</v>
      </c>
      <c r="DX536">
        <v>18.485951125253266</v>
      </c>
      <c r="DY536">
        <v>33.549665149056928</v>
      </c>
      <c r="EA536">
        <f t="shared" si="456"/>
        <v>0</v>
      </c>
      <c r="EB536">
        <f t="shared" si="457"/>
        <v>1</v>
      </c>
      <c r="EC536">
        <f t="shared" si="458"/>
        <v>15.063714023803662</v>
      </c>
      <c r="EF536">
        <v>529</v>
      </c>
      <c r="EG536">
        <v>17.594624518587775</v>
      </c>
      <c r="EH536">
        <v>17.104499566507329</v>
      </c>
      <c r="EJ536">
        <f t="shared" si="459"/>
        <v>1</v>
      </c>
      <c r="EK536">
        <f t="shared" si="460"/>
        <v>0</v>
      </c>
      <c r="EL536">
        <f t="shared" si="461"/>
        <v>0.49012495208044626</v>
      </c>
      <c r="EO536">
        <v>529</v>
      </c>
      <c r="EP536">
        <v>22.911070644539262</v>
      </c>
      <c r="EQ536">
        <v>22.667476167282118</v>
      </c>
      <c r="ES536">
        <f t="shared" si="462"/>
        <v>1</v>
      </c>
      <c r="ET536">
        <f t="shared" si="463"/>
        <v>0</v>
      </c>
      <c r="EU536">
        <f t="shared" si="464"/>
        <v>0.24359447725714389</v>
      </c>
    </row>
    <row r="537" spans="1:151" x14ac:dyDescent="0.25">
      <c r="A537">
        <v>530</v>
      </c>
      <c r="B537">
        <v>9.6928284416971042</v>
      </c>
      <c r="C537">
        <v>52.304059082867489</v>
      </c>
      <c r="E537">
        <f t="shared" si="414"/>
        <v>0</v>
      </c>
      <c r="F537">
        <f t="shared" si="416"/>
        <v>1</v>
      </c>
      <c r="G537">
        <f t="shared" si="415"/>
        <v>42.611230641170387</v>
      </c>
      <c r="J537">
        <v>530</v>
      </c>
      <c r="K537">
        <v>21.007413402528744</v>
      </c>
      <c r="L537">
        <v>27.356737379953127</v>
      </c>
      <c r="N537">
        <f t="shared" si="417"/>
        <v>0</v>
      </c>
      <c r="O537">
        <f t="shared" si="418"/>
        <v>1</v>
      </c>
      <c r="P537">
        <f t="shared" si="419"/>
        <v>6.3493239774243833</v>
      </c>
      <c r="S537">
        <v>530</v>
      </c>
      <c r="T537">
        <v>15.761808260425552</v>
      </c>
      <c r="U537">
        <v>65.469441137501164</v>
      </c>
      <c r="W537">
        <f t="shared" si="420"/>
        <v>0</v>
      </c>
      <c r="X537">
        <f t="shared" si="421"/>
        <v>1</v>
      </c>
      <c r="Y537">
        <f t="shared" si="422"/>
        <v>49.707632877075611</v>
      </c>
      <c r="AB537">
        <v>530</v>
      </c>
      <c r="AC537">
        <v>13.642090332156481</v>
      </c>
      <c r="AD537">
        <v>17.231469212064596</v>
      </c>
      <c r="AF537">
        <f t="shared" si="423"/>
        <v>0</v>
      </c>
      <c r="AG537">
        <f t="shared" si="424"/>
        <v>1</v>
      </c>
      <c r="AH537">
        <f t="shared" si="425"/>
        <v>3.5893788799081143</v>
      </c>
      <c r="AK537">
        <v>530</v>
      </c>
      <c r="AL537">
        <v>25.616674723113359</v>
      </c>
      <c r="AM537">
        <v>40.197917032087005</v>
      </c>
      <c r="AO537">
        <f t="shared" si="426"/>
        <v>0</v>
      </c>
      <c r="AP537">
        <f t="shared" si="427"/>
        <v>1</v>
      </c>
      <c r="AQ537">
        <f t="shared" si="428"/>
        <v>14.581242308973646</v>
      </c>
      <c r="AT537">
        <v>530</v>
      </c>
      <c r="AU537">
        <v>21.631573285636644</v>
      </c>
      <c r="AV537">
        <v>29.296897958382772</v>
      </c>
      <c r="AX537">
        <f t="shared" si="429"/>
        <v>0</v>
      </c>
      <c r="AY537">
        <f t="shared" si="430"/>
        <v>1</v>
      </c>
      <c r="AZ537">
        <f t="shared" si="431"/>
        <v>7.6653246727461273</v>
      </c>
      <c r="BC537">
        <v>530</v>
      </c>
      <c r="BD537" t="e">
        <v>#N/A</v>
      </c>
      <c r="BE537" t="e">
        <v>#N/A</v>
      </c>
      <c r="BG537" t="e">
        <f t="shared" si="432"/>
        <v>#N/A</v>
      </c>
      <c r="BH537" t="e">
        <f t="shared" si="433"/>
        <v>#N/A</v>
      </c>
      <c r="BI537" t="e">
        <f t="shared" si="434"/>
        <v>#N/A</v>
      </c>
      <c r="BL537">
        <v>530</v>
      </c>
      <c r="BM537">
        <v>28.054687362056338</v>
      </c>
      <c r="BN537">
        <v>10.652899604909793</v>
      </c>
      <c r="BP537">
        <f t="shared" si="435"/>
        <v>1</v>
      </c>
      <c r="BQ537">
        <f t="shared" si="436"/>
        <v>0</v>
      </c>
      <c r="BR537">
        <f t="shared" si="437"/>
        <v>17.401787757146543</v>
      </c>
      <c r="BU537">
        <v>530</v>
      </c>
      <c r="BV537">
        <v>21.65762187823788</v>
      </c>
      <c r="BW537">
        <v>25.325584607541295</v>
      </c>
      <c r="BY537">
        <f t="shared" si="438"/>
        <v>0</v>
      </c>
      <c r="BZ537">
        <f t="shared" si="439"/>
        <v>1</v>
      </c>
      <c r="CA537">
        <f t="shared" si="440"/>
        <v>3.6679627293034152</v>
      </c>
      <c r="CD537">
        <v>530</v>
      </c>
      <c r="CE537">
        <v>19.190444522864212</v>
      </c>
      <c r="CF537">
        <v>11.331893503008938</v>
      </c>
      <c r="CH537">
        <f t="shared" si="441"/>
        <v>1</v>
      </c>
      <c r="CI537">
        <f t="shared" si="442"/>
        <v>0</v>
      </c>
      <c r="CJ537">
        <f t="shared" si="443"/>
        <v>7.8585510198552733</v>
      </c>
      <c r="CM537">
        <v>530</v>
      </c>
      <c r="CN537">
        <v>15.254831108311794</v>
      </c>
      <c r="CO537">
        <v>26.142414399918245</v>
      </c>
      <c r="CQ537">
        <f t="shared" si="444"/>
        <v>0</v>
      </c>
      <c r="CR537">
        <f t="shared" si="445"/>
        <v>1</v>
      </c>
      <c r="CS537">
        <f t="shared" si="446"/>
        <v>10.88758329160645</v>
      </c>
      <c r="CV537">
        <v>530</v>
      </c>
      <c r="CW537">
        <v>21.051426155346764</v>
      </c>
      <c r="CX537">
        <v>16.212518569096023</v>
      </c>
      <c r="CZ537">
        <f t="shared" si="447"/>
        <v>1</v>
      </c>
      <c r="DA537">
        <f t="shared" si="448"/>
        <v>0</v>
      </c>
      <c r="DB537">
        <f t="shared" si="449"/>
        <v>4.8389075862507411</v>
      </c>
      <c r="DE537">
        <v>530</v>
      </c>
      <c r="DF537">
        <v>22.641159821164877</v>
      </c>
      <c r="DG537">
        <v>30.156907824916466</v>
      </c>
      <c r="DI537">
        <f t="shared" si="450"/>
        <v>0</v>
      </c>
      <c r="DJ537">
        <f t="shared" si="451"/>
        <v>1</v>
      </c>
      <c r="DK537">
        <f t="shared" si="452"/>
        <v>7.5157480037515896</v>
      </c>
      <c r="DN537">
        <v>530</v>
      </c>
      <c r="DO537">
        <v>24.924543816620211</v>
      </c>
      <c r="DP537">
        <v>16.621039646381835</v>
      </c>
      <c r="DR537">
        <f t="shared" si="453"/>
        <v>1</v>
      </c>
      <c r="DS537">
        <f t="shared" si="454"/>
        <v>0</v>
      </c>
      <c r="DT537">
        <f t="shared" si="455"/>
        <v>8.3035041702383765</v>
      </c>
      <c r="DW537">
        <v>530</v>
      </c>
      <c r="DX537">
        <v>11.757041420517039</v>
      </c>
      <c r="DY537">
        <v>12.832741437219092</v>
      </c>
      <c r="EA537">
        <f t="shared" si="456"/>
        <v>0</v>
      </c>
      <c r="EB537">
        <f t="shared" si="457"/>
        <v>1</v>
      </c>
      <c r="EC537">
        <f t="shared" si="458"/>
        <v>1.0757000167020525</v>
      </c>
      <c r="EF537">
        <v>530</v>
      </c>
      <c r="EG537">
        <v>27.847080221019457</v>
      </c>
      <c r="EH537">
        <v>12.412863217928674</v>
      </c>
      <c r="EJ537">
        <f t="shared" si="459"/>
        <v>1</v>
      </c>
      <c r="EK537">
        <f t="shared" si="460"/>
        <v>0</v>
      </c>
      <c r="EL537">
        <f t="shared" si="461"/>
        <v>15.434217003090783</v>
      </c>
      <c r="EO537">
        <v>530</v>
      </c>
      <c r="EP537">
        <v>21.355523327806527</v>
      </c>
      <c r="EQ537">
        <v>26.37063205703101</v>
      </c>
      <c r="ES537">
        <f t="shared" si="462"/>
        <v>0</v>
      </c>
      <c r="ET537">
        <f t="shared" si="463"/>
        <v>1</v>
      </c>
      <c r="EU537">
        <f t="shared" si="464"/>
        <v>5.0151087292244831</v>
      </c>
    </row>
    <row r="538" spans="1:151" x14ac:dyDescent="0.25">
      <c r="A538">
        <v>531</v>
      </c>
      <c r="B538">
        <v>14.605089642423271</v>
      </c>
      <c r="C538">
        <v>35.769195861412065</v>
      </c>
      <c r="E538">
        <f t="shared" si="414"/>
        <v>0</v>
      </c>
      <c r="F538">
        <f t="shared" si="416"/>
        <v>1</v>
      </c>
      <c r="G538">
        <f t="shared" si="415"/>
        <v>21.164106218988792</v>
      </c>
      <c r="J538">
        <v>531</v>
      </c>
      <c r="K538">
        <v>25.728878759211327</v>
      </c>
      <c r="L538">
        <v>24.769964076462038</v>
      </c>
      <c r="N538">
        <f t="shared" si="417"/>
        <v>1</v>
      </c>
      <c r="O538">
        <f t="shared" si="418"/>
        <v>0</v>
      </c>
      <c r="P538">
        <f t="shared" si="419"/>
        <v>0.95891468274928826</v>
      </c>
      <c r="S538">
        <v>531</v>
      </c>
      <c r="T538">
        <v>20.758984730458742</v>
      </c>
      <c r="U538">
        <v>55.514239350655146</v>
      </c>
      <c r="W538">
        <f t="shared" si="420"/>
        <v>0</v>
      </c>
      <c r="X538">
        <f t="shared" si="421"/>
        <v>1</v>
      </c>
      <c r="Y538">
        <f t="shared" si="422"/>
        <v>34.755254620196403</v>
      </c>
      <c r="AB538">
        <v>531</v>
      </c>
      <c r="AC538">
        <v>22.078078375439176</v>
      </c>
      <c r="AD538">
        <v>18.432611251082147</v>
      </c>
      <c r="AF538">
        <f t="shared" si="423"/>
        <v>1</v>
      </c>
      <c r="AG538">
        <f t="shared" si="424"/>
        <v>0</v>
      </c>
      <c r="AH538">
        <f t="shared" si="425"/>
        <v>3.6454671243570296</v>
      </c>
      <c r="AK538">
        <v>531</v>
      </c>
      <c r="AL538">
        <v>29.584652927792931</v>
      </c>
      <c r="AM538">
        <v>16.897560270045485</v>
      </c>
      <c r="AO538">
        <f t="shared" si="426"/>
        <v>1</v>
      </c>
      <c r="AP538">
        <f t="shared" si="427"/>
        <v>0</v>
      </c>
      <c r="AQ538">
        <f t="shared" si="428"/>
        <v>12.687092657747446</v>
      </c>
      <c r="AT538">
        <v>531</v>
      </c>
      <c r="AU538">
        <v>16.573682168278395</v>
      </c>
      <c r="AV538">
        <v>26.571783166344364</v>
      </c>
      <c r="AX538">
        <f t="shared" si="429"/>
        <v>0</v>
      </c>
      <c r="AY538">
        <f t="shared" si="430"/>
        <v>1</v>
      </c>
      <c r="AZ538">
        <f t="shared" si="431"/>
        <v>9.9981009980659685</v>
      </c>
      <c r="BC538">
        <v>531</v>
      </c>
      <c r="BD538" t="e">
        <v>#N/A</v>
      </c>
      <c r="BE538" t="e">
        <v>#N/A</v>
      </c>
      <c r="BG538" t="e">
        <f t="shared" si="432"/>
        <v>#N/A</v>
      </c>
      <c r="BH538" t="e">
        <f t="shared" si="433"/>
        <v>#N/A</v>
      </c>
      <c r="BI538" t="e">
        <f t="shared" si="434"/>
        <v>#N/A</v>
      </c>
      <c r="BL538">
        <v>531</v>
      </c>
      <c r="BM538">
        <v>27.763289429838924</v>
      </c>
      <c r="BN538">
        <v>16.626912289564086</v>
      </c>
      <c r="BP538">
        <f t="shared" si="435"/>
        <v>1</v>
      </c>
      <c r="BQ538">
        <f t="shared" si="436"/>
        <v>0</v>
      </c>
      <c r="BR538">
        <f t="shared" si="437"/>
        <v>11.136377140274838</v>
      </c>
      <c r="BU538">
        <v>531</v>
      </c>
      <c r="BV538">
        <v>31.342919039041583</v>
      </c>
      <c r="BW538">
        <v>17.149771733221485</v>
      </c>
      <c r="BY538">
        <f t="shared" si="438"/>
        <v>1</v>
      </c>
      <c r="BZ538">
        <f t="shared" si="439"/>
        <v>0</v>
      </c>
      <c r="CA538">
        <f t="shared" si="440"/>
        <v>14.193147305820098</v>
      </c>
      <c r="CD538">
        <v>531</v>
      </c>
      <c r="CE538">
        <v>25.617506907172938</v>
      </c>
      <c r="CF538">
        <v>20.0614654476698</v>
      </c>
      <c r="CH538">
        <f t="shared" si="441"/>
        <v>1</v>
      </c>
      <c r="CI538">
        <f t="shared" si="442"/>
        <v>0</v>
      </c>
      <c r="CJ538">
        <f t="shared" si="443"/>
        <v>5.5560414595031382</v>
      </c>
      <c r="CM538">
        <v>531</v>
      </c>
      <c r="CN538">
        <v>25.017073842642105</v>
      </c>
      <c r="CO538">
        <v>26.346257565230076</v>
      </c>
      <c r="CQ538">
        <f t="shared" si="444"/>
        <v>0</v>
      </c>
      <c r="CR538">
        <f t="shared" si="445"/>
        <v>1</v>
      </c>
      <c r="CS538">
        <f t="shared" si="446"/>
        <v>1.3291837225879704</v>
      </c>
      <c r="CV538">
        <v>531</v>
      </c>
      <c r="CW538">
        <v>26.48929198335145</v>
      </c>
      <c r="CX538">
        <v>16.906611906294884</v>
      </c>
      <c r="CZ538">
        <f t="shared" si="447"/>
        <v>1</v>
      </c>
      <c r="DA538">
        <f t="shared" si="448"/>
        <v>0</v>
      </c>
      <c r="DB538">
        <f t="shared" si="449"/>
        <v>9.5826800770565654</v>
      </c>
      <c r="DE538">
        <v>531</v>
      </c>
      <c r="DF538">
        <v>23.326288431118154</v>
      </c>
      <c r="DG538">
        <v>16.44212769130829</v>
      </c>
      <c r="DI538">
        <f t="shared" si="450"/>
        <v>1</v>
      </c>
      <c r="DJ538">
        <f t="shared" si="451"/>
        <v>0</v>
      </c>
      <c r="DK538">
        <f t="shared" si="452"/>
        <v>6.8841607398098645</v>
      </c>
      <c r="DN538">
        <v>531</v>
      </c>
      <c r="DO538">
        <v>18.697162093645165</v>
      </c>
      <c r="DP538">
        <v>17.219908696894109</v>
      </c>
      <c r="DR538">
        <f t="shared" si="453"/>
        <v>1</v>
      </c>
      <c r="DS538">
        <f t="shared" si="454"/>
        <v>0</v>
      </c>
      <c r="DT538">
        <f t="shared" si="455"/>
        <v>1.4772533967510562</v>
      </c>
      <c r="DW538">
        <v>531</v>
      </c>
      <c r="DX538">
        <v>21.206817235416796</v>
      </c>
      <c r="DY538">
        <v>22.487645683271548</v>
      </c>
      <c r="EA538">
        <f t="shared" si="456"/>
        <v>0</v>
      </c>
      <c r="EB538">
        <f t="shared" si="457"/>
        <v>1</v>
      </c>
      <c r="EC538">
        <f t="shared" si="458"/>
        <v>1.280828447854752</v>
      </c>
      <c r="EF538">
        <v>531</v>
      </c>
      <c r="EG538">
        <v>20.237934057104933</v>
      </c>
      <c r="EH538">
        <v>18.136012468301573</v>
      </c>
      <c r="EJ538">
        <f t="shared" si="459"/>
        <v>1</v>
      </c>
      <c r="EK538">
        <f t="shared" si="460"/>
        <v>0</v>
      </c>
      <c r="EL538">
        <f t="shared" si="461"/>
        <v>2.1019215888033607</v>
      </c>
      <c r="EO538">
        <v>531</v>
      </c>
      <c r="EP538">
        <v>25.481739242098083</v>
      </c>
      <c r="EQ538">
        <v>10.082482415648585</v>
      </c>
      <c r="ES538">
        <f t="shared" si="462"/>
        <v>1</v>
      </c>
      <c r="ET538">
        <f t="shared" si="463"/>
        <v>0</v>
      </c>
      <c r="EU538">
        <f t="shared" si="464"/>
        <v>15.399256826449498</v>
      </c>
    </row>
    <row r="539" spans="1:151" x14ac:dyDescent="0.25">
      <c r="A539">
        <v>532</v>
      </c>
      <c r="B539">
        <v>5.0795273166891199</v>
      </c>
      <c r="C539">
        <v>18.550908416740405</v>
      </c>
      <c r="E539">
        <f t="shared" si="414"/>
        <v>0</v>
      </c>
      <c r="F539">
        <f t="shared" si="416"/>
        <v>1</v>
      </c>
      <c r="G539">
        <f t="shared" si="415"/>
        <v>13.471381100051286</v>
      </c>
      <c r="J539">
        <v>532</v>
      </c>
      <c r="K539">
        <v>22.52194266766033</v>
      </c>
      <c r="L539">
        <v>35.972404778691114</v>
      </c>
      <c r="N539">
        <f t="shared" si="417"/>
        <v>0</v>
      </c>
      <c r="O539">
        <f t="shared" si="418"/>
        <v>1</v>
      </c>
      <c r="P539">
        <f t="shared" si="419"/>
        <v>13.450462111030784</v>
      </c>
      <c r="S539">
        <v>532</v>
      </c>
      <c r="T539">
        <v>13.891435034187626</v>
      </c>
      <c r="U539">
        <v>10.35270426068222</v>
      </c>
      <c r="W539">
        <f t="shared" si="420"/>
        <v>1</v>
      </c>
      <c r="X539">
        <f t="shared" si="421"/>
        <v>0</v>
      </c>
      <c r="Y539">
        <f t="shared" si="422"/>
        <v>3.5387307735054065</v>
      </c>
      <c r="AB539">
        <v>532</v>
      </c>
      <c r="AC539">
        <v>19.13032277085702</v>
      </c>
      <c r="AD539">
        <v>16.204494266090272</v>
      </c>
      <c r="AF539">
        <f t="shared" si="423"/>
        <v>1</v>
      </c>
      <c r="AG539">
        <f t="shared" si="424"/>
        <v>0</v>
      </c>
      <c r="AH539">
        <f t="shared" si="425"/>
        <v>2.9258285047667485</v>
      </c>
      <c r="AK539">
        <v>532</v>
      </c>
      <c r="AL539">
        <v>24.121653635017871</v>
      </c>
      <c r="AM539">
        <v>49.491181324990222</v>
      </c>
      <c r="AO539">
        <f t="shared" si="426"/>
        <v>0</v>
      </c>
      <c r="AP539">
        <f t="shared" si="427"/>
        <v>1</v>
      </c>
      <c r="AQ539">
        <f t="shared" si="428"/>
        <v>25.369527689972351</v>
      </c>
      <c r="AT539">
        <v>532</v>
      </c>
      <c r="AU539">
        <v>15.449756923432513</v>
      </c>
      <c r="AV539">
        <v>22.867631840319376</v>
      </c>
      <c r="AX539">
        <f t="shared" si="429"/>
        <v>0</v>
      </c>
      <c r="AY539">
        <f t="shared" si="430"/>
        <v>1</v>
      </c>
      <c r="AZ539">
        <f t="shared" si="431"/>
        <v>7.4178749168868627</v>
      </c>
      <c r="BC539">
        <v>532</v>
      </c>
      <c r="BD539" t="e">
        <v>#N/A</v>
      </c>
      <c r="BE539" t="e">
        <v>#N/A</v>
      </c>
      <c r="BG539" t="e">
        <f t="shared" si="432"/>
        <v>#N/A</v>
      </c>
      <c r="BH539" t="e">
        <f t="shared" si="433"/>
        <v>#N/A</v>
      </c>
      <c r="BI539" t="e">
        <f t="shared" si="434"/>
        <v>#N/A</v>
      </c>
      <c r="BL539">
        <v>532</v>
      </c>
      <c r="BM539">
        <v>26.223673591719418</v>
      </c>
      <c r="BN539">
        <v>9.6654061012354795</v>
      </c>
      <c r="BP539">
        <f t="shared" si="435"/>
        <v>1</v>
      </c>
      <c r="BQ539">
        <f t="shared" si="436"/>
        <v>0</v>
      </c>
      <c r="BR539">
        <f t="shared" si="437"/>
        <v>16.558267490483939</v>
      </c>
      <c r="BU539">
        <v>532</v>
      </c>
      <c r="BV539">
        <v>21.437811138008005</v>
      </c>
      <c r="BW539">
        <v>21.589854292861684</v>
      </c>
      <c r="BY539">
        <f t="shared" si="438"/>
        <v>0</v>
      </c>
      <c r="BZ539">
        <f t="shared" si="439"/>
        <v>1</v>
      </c>
      <c r="CA539">
        <f t="shared" si="440"/>
        <v>0.15204315485367914</v>
      </c>
      <c r="CD539">
        <v>532</v>
      </c>
      <c r="CE539">
        <v>29.804616947226425</v>
      </c>
      <c r="CF539">
        <v>29.551231741945365</v>
      </c>
      <c r="CH539">
        <f t="shared" si="441"/>
        <v>1</v>
      </c>
      <c r="CI539">
        <f t="shared" si="442"/>
        <v>0</v>
      </c>
      <c r="CJ539">
        <f t="shared" si="443"/>
        <v>0.25338520528105946</v>
      </c>
      <c r="CM539">
        <v>532</v>
      </c>
      <c r="CN539">
        <v>19.595768717948626</v>
      </c>
      <c r="CO539">
        <v>35.423303944575686</v>
      </c>
      <c r="CQ539">
        <f t="shared" si="444"/>
        <v>0</v>
      </c>
      <c r="CR539">
        <f t="shared" si="445"/>
        <v>1</v>
      </c>
      <c r="CS539">
        <f t="shared" si="446"/>
        <v>15.827535226627059</v>
      </c>
      <c r="CV539">
        <v>532</v>
      </c>
      <c r="CW539">
        <v>17.472216007780673</v>
      </c>
      <c r="CX539">
        <v>13.314443797192418</v>
      </c>
      <c r="CZ539">
        <f t="shared" si="447"/>
        <v>1</v>
      </c>
      <c r="DA539">
        <f t="shared" si="448"/>
        <v>0</v>
      </c>
      <c r="DB539">
        <f t="shared" si="449"/>
        <v>4.1577722105882557</v>
      </c>
      <c r="DE539">
        <v>532</v>
      </c>
      <c r="DF539">
        <v>20.994895342629832</v>
      </c>
      <c r="DG539">
        <v>25.141431443922009</v>
      </c>
      <c r="DI539">
        <f t="shared" si="450"/>
        <v>0</v>
      </c>
      <c r="DJ539">
        <f t="shared" si="451"/>
        <v>1</v>
      </c>
      <c r="DK539">
        <f t="shared" si="452"/>
        <v>4.1465361012921775</v>
      </c>
      <c r="DN539">
        <v>532</v>
      </c>
      <c r="DO539">
        <v>26.624631802627594</v>
      </c>
      <c r="DP539">
        <v>10.51482534122159</v>
      </c>
      <c r="DR539">
        <f t="shared" si="453"/>
        <v>1</v>
      </c>
      <c r="DS539">
        <f t="shared" si="454"/>
        <v>0</v>
      </c>
      <c r="DT539">
        <f t="shared" si="455"/>
        <v>16.109806461406002</v>
      </c>
      <c r="DW539">
        <v>532</v>
      </c>
      <c r="DX539">
        <v>11.021283988781091</v>
      </c>
      <c r="DY539">
        <v>21.231302798973505</v>
      </c>
      <c r="EA539">
        <f t="shared" si="456"/>
        <v>0</v>
      </c>
      <c r="EB539">
        <f t="shared" si="457"/>
        <v>1</v>
      </c>
      <c r="EC539">
        <f t="shared" si="458"/>
        <v>10.210018810192414</v>
      </c>
      <c r="EF539">
        <v>532</v>
      </c>
      <c r="EG539">
        <v>21.772027052333723</v>
      </c>
      <c r="EH539">
        <v>16.541214803330519</v>
      </c>
      <c r="EJ539">
        <f t="shared" si="459"/>
        <v>1</v>
      </c>
      <c r="EK539">
        <f t="shared" si="460"/>
        <v>0</v>
      </c>
      <c r="EL539">
        <f t="shared" si="461"/>
        <v>5.2308122490032041</v>
      </c>
      <c r="EO539">
        <v>532</v>
      </c>
      <c r="EP539">
        <v>16.564946842461787</v>
      </c>
      <c r="EQ539">
        <v>25.83060302084974</v>
      </c>
      <c r="ES539">
        <f t="shared" si="462"/>
        <v>0</v>
      </c>
      <c r="ET539">
        <f t="shared" si="463"/>
        <v>1</v>
      </c>
      <c r="EU539">
        <f t="shared" si="464"/>
        <v>9.2656561783879532</v>
      </c>
    </row>
    <row r="540" spans="1:151" x14ac:dyDescent="0.25">
      <c r="A540">
        <v>533</v>
      </c>
      <c r="B540">
        <v>19.687634729859866</v>
      </c>
      <c r="C540">
        <v>35.167391366670429</v>
      </c>
      <c r="E540">
        <f t="shared" si="414"/>
        <v>0</v>
      </c>
      <c r="F540">
        <f t="shared" si="416"/>
        <v>1</v>
      </c>
      <c r="G540">
        <f t="shared" si="415"/>
        <v>15.479756636810563</v>
      </c>
      <c r="J540">
        <v>533</v>
      </c>
      <c r="K540">
        <v>17.452654345755136</v>
      </c>
      <c r="L540">
        <v>22.005808244800679</v>
      </c>
      <c r="N540">
        <f t="shared" si="417"/>
        <v>0</v>
      </c>
      <c r="O540">
        <f t="shared" si="418"/>
        <v>1</v>
      </c>
      <c r="P540">
        <f t="shared" si="419"/>
        <v>4.5531538990455438</v>
      </c>
      <c r="S540">
        <v>533</v>
      </c>
      <c r="T540">
        <v>14.730858132737483</v>
      </c>
      <c r="U540">
        <v>42.950449070600619</v>
      </c>
      <c r="W540">
        <f t="shared" si="420"/>
        <v>0</v>
      </c>
      <c r="X540">
        <f t="shared" si="421"/>
        <v>1</v>
      </c>
      <c r="Y540">
        <f t="shared" si="422"/>
        <v>28.219590937863138</v>
      </c>
      <c r="AB540">
        <v>533</v>
      </c>
      <c r="AC540">
        <v>26.570633700138114</v>
      </c>
      <c r="AD540">
        <v>17.515609447271093</v>
      </c>
      <c r="AF540">
        <f t="shared" si="423"/>
        <v>1</v>
      </c>
      <c r="AG540">
        <f t="shared" si="424"/>
        <v>0</v>
      </c>
      <c r="AH540">
        <f t="shared" si="425"/>
        <v>9.0550242528670211</v>
      </c>
      <c r="AK540">
        <v>533</v>
      </c>
      <c r="AL540">
        <v>27.577711254743441</v>
      </c>
      <c r="AM540">
        <v>11.446352001003104</v>
      </c>
      <c r="AO540">
        <f t="shared" si="426"/>
        <v>1</v>
      </c>
      <c r="AP540">
        <f t="shared" si="427"/>
        <v>0</v>
      </c>
      <c r="AQ540">
        <f t="shared" si="428"/>
        <v>16.131359253740335</v>
      </c>
      <c r="AT540">
        <v>533</v>
      </c>
      <c r="AU540">
        <v>22.539600733809039</v>
      </c>
      <c r="AV540">
        <v>31.797463091854148</v>
      </c>
      <c r="AX540">
        <f t="shared" si="429"/>
        <v>0</v>
      </c>
      <c r="AY540">
        <f t="shared" si="430"/>
        <v>1</v>
      </c>
      <c r="AZ540">
        <f t="shared" si="431"/>
        <v>9.2578623580451094</v>
      </c>
      <c r="BC540">
        <v>533</v>
      </c>
      <c r="BD540" t="e">
        <v>#N/A</v>
      </c>
      <c r="BE540" t="e">
        <v>#N/A</v>
      </c>
      <c r="BG540" t="e">
        <f t="shared" si="432"/>
        <v>#N/A</v>
      </c>
      <c r="BH540" t="e">
        <f t="shared" si="433"/>
        <v>#N/A</v>
      </c>
      <c r="BI540" t="e">
        <f t="shared" si="434"/>
        <v>#N/A</v>
      </c>
      <c r="BL540">
        <v>533</v>
      </c>
      <c r="BM540">
        <v>25.878159610911954</v>
      </c>
      <c r="BN540">
        <v>15.95597824288793</v>
      </c>
      <c r="BP540">
        <f t="shared" si="435"/>
        <v>1</v>
      </c>
      <c r="BQ540">
        <f t="shared" si="436"/>
        <v>0</v>
      </c>
      <c r="BR540">
        <f t="shared" si="437"/>
        <v>9.9221813680240238</v>
      </c>
      <c r="BU540">
        <v>533</v>
      </c>
      <c r="BV540">
        <v>30.111197417486789</v>
      </c>
      <c r="BW540">
        <v>15.059989464643419</v>
      </c>
      <c r="BY540">
        <f t="shared" si="438"/>
        <v>1</v>
      </c>
      <c r="BZ540">
        <f t="shared" si="439"/>
        <v>0</v>
      </c>
      <c r="CA540">
        <f t="shared" si="440"/>
        <v>15.05120795284337</v>
      </c>
      <c r="CD540">
        <v>533</v>
      </c>
      <c r="CE540">
        <v>25.821751372559987</v>
      </c>
      <c r="CF540">
        <v>27.636447013210859</v>
      </c>
      <c r="CH540">
        <f t="shared" si="441"/>
        <v>0</v>
      </c>
      <c r="CI540">
        <f t="shared" si="442"/>
        <v>1</v>
      </c>
      <c r="CJ540">
        <f t="shared" si="443"/>
        <v>1.8146956406508714</v>
      </c>
      <c r="CM540">
        <v>533</v>
      </c>
      <c r="CN540">
        <v>18.52822668867103</v>
      </c>
      <c r="CO540">
        <v>19.669976025724655</v>
      </c>
      <c r="CQ540">
        <f t="shared" si="444"/>
        <v>0</v>
      </c>
      <c r="CR540">
        <f t="shared" si="445"/>
        <v>1</v>
      </c>
      <c r="CS540">
        <f t="shared" si="446"/>
        <v>1.1417493370536249</v>
      </c>
      <c r="CV540">
        <v>533</v>
      </c>
      <c r="CW540">
        <v>25.657582047174255</v>
      </c>
      <c r="CX540">
        <v>15.347095194428405</v>
      </c>
      <c r="CZ540">
        <f t="shared" si="447"/>
        <v>1</v>
      </c>
      <c r="DA540">
        <f t="shared" si="448"/>
        <v>0</v>
      </c>
      <c r="DB540">
        <f t="shared" si="449"/>
        <v>10.31048685274585</v>
      </c>
      <c r="DE540">
        <v>533</v>
      </c>
      <c r="DF540">
        <v>18.238736131554841</v>
      </c>
      <c r="DG540">
        <v>9.2880512740723162</v>
      </c>
      <c r="DI540">
        <f t="shared" si="450"/>
        <v>1</v>
      </c>
      <c r="DJ540">
        <f t="shared" si="451"/>
        <v>0</v>
      </c>
      <c r="DK540">
        <f t="shared" si="452"/>
        <v>8.9506848574825248</v>
      </c>
      <c r="DN540">
        <v>533</v>
      </c>
      <c r="DO540">
        <v>25.947438552444229</v>
      </c>
      <c r="DP540">
        <v>29.215793817499183</v>
      </c>
      <c r="DR540">
        <f t="shared" si="453"/>
        <v>0</v>
      </c>
      <c r="DS540">
        <f t="shared" si="454"/>
        <v>1</v>
      </c>
      <c r="DT540">
        <f t="shared" si="455"/>
        <v>3.2683552650549537</v>
      </c>
      <c r="DW540">
        <v>533</v>
      </c>
      <c r="DX540">
        <v>11.516243682677569</v>
      </c>
      <c r="DY540">
        <v>22.688855749009186</v>
      </c>
      <c r="EA540">
        <f t="shared" si="456"/>
        <v>0</v>
      </c>
      <c r="EB540">
        <f t="shared" si="457"/>
        <v>1</v>
      </c>
      <c r="EC540">
        <f t="shared" si="458"/>
        <v>11.172612066331617</v>
      </c>
      <c r="EF540">
        <v>533</v>
      </c>
      <c r="EG540">
        <v>15.291711800895028</v>
      </c>
      <c r="EH540">
        <v>14.816583055256967</v>
      </c>
      <c r="EJ540">
        <f t="shared" si="459"/>
        <v>1</v>
      </c>
      <c r="EK540">
        <f t="shared" si="460"/>
        <v>0</v>
      </c>
      <c r="EL540">
        <f t="shared" si="461"/>
        <v>0.47512874563806129</v>
      </c>
      <c r="EO540">
        <v>533</v>
      </c>
      <c r="EP540">
        <v>19.919720012552851</v>
      </c>
      <c r="EQ540">
        <v>65.32500097977649</v>
      </c>
      <c r="ES540">
        <f t="shared" si="462"/>
        <v>0</v>
      </c>
      <c r="ET540">
        <f t="shared" si="463"/>
        <v>1</v>
      </c>
      <c r="EU540">
        <f t="shared" si="464"/>
        <v>45.405280967223639</v>
      </c>
    </row>
    <row r="541" spans="1:151" x14ac:dyDescent="0.25">
      <c r="A541">
        <v>534</v>
      </c>
      <c r="B541">
        <v>18.000955658486294</v>
      </c>
      <c r="C541">
        <v>24.260465173924292</v>
      </c>
      <c r="E541">
        <f t="shared" si="414"/>
        <v>0</v>
      </c>
      <c r="F541">
        <f t="shared" si="416"/>
        <v>1</v>
      </c>
      <c r="G541">
        <f t="shared" si="415"/>
        <v>6.2595095154379976</v>
      </c>
      <c r="J541">
        <v>534</v>
      </c>
      <c r="K541">
        <v>26.343311835944167</v>
      </c>
      <c r="L541">
        <v>18.921179956006061</v>
      </c>
      <c r="N541">
        <f t="shared" si="417"/>
        <v>1</v>
      </c>
      <c r="O541">
        <f t="shared" si="418"/>
        <v>0</v>
      </c>
      <c r="P541">
        <f t="shared" si="419"/>
        <v>7.4221318799381066</v>
      </c>
      <c r="S541">
        <v>534</v>
      </c>
      <c r="T541">
        <v>21.407777774228599</v>
      </c>
      <c r="U541">
        <v>34.624997181238548</v>
      </c>
      <c r="W541">
        <f t="shared" si="420"/>
        <v>0</v>
      </c>
      <c r="X541">
        <f t="shared" si="421"/>
        <v>1</v>
      </c>
      <c r="Y541">
        <f t="shared" si="422"/>
        <v>13.217219407009949</v>
      </c>
      <c r="AB541">
        <v>534</v>
      </c>
      <c r="AC541">
        <v>25.315051230116644</v>
      </c>
      <c r="AD541">
        <v>18.467334793773137</v>
      </c>
      <c r="AF541">
        <f t="shared" si="423"/>
        <v>1</v>
      </c>
      <c r="AG541">
        <f t="shared" si="424"/>
        <v>0</v>
      </c>
      <c r="AH541">
        <f t="shared" si="425"/>
        <v>6.8477164363435072</v>
      </c>
      <c r="AK541">
        <v>534</v>
      </c>
      <c r="AL541">
        <v>23.091792265438279</v>
      </c>
      <c r="AM541">
        <v>41.252225786509854</v>
      </c>
      <c r="AO541">
        <f t="shared" si="426"/>
        <v>0</v>
      </c>
      <c r="AP541">
        <f t="shared" si="427"/>
        <v>1</v>
      </c>
      <c r="AQ541">
        <f t="shared" si="428"/>
        <v>18.160433521071575</v>
      </c>
      <c r="AT541">
        <v>534</v>
      </c>
      <c r="AU541">
        <v>21.753444785254867</v>
      </c>
      <c r="AV541">
        <v>20.804367542285924</v>
      </c>
      <c r="AX541">
        <f t="shared" si="429"/>
        <v>1</v>
      </c>
      <c r="AY541">
        <f t="shared" si="430"/>
        <v>0</v>
      </c>
      <c r="AZ541">
        <f t="shared" si="431"/>
        <v>0.94907724296894358</v>
      </c>
      <c r="BC541">
        <v>534</v>
      </c>
      <c r="BD541" t="e">
        <v>#N/A</v>
      </c>
      <c r="BE541" t="e">
        <v>#N/A</v>
      </c>
      <c r="BG541" t="e">
        <f t="shared" si="432"/>
        <v>#N/A</v>
      </c>
      <c r="BH541" t="e">
        <f t="shared" si="433"/>
        <v>#N/A</v>
      </c>
      <c r="BI541" t="e">
        <f t="shared" si="434"/>
        <v>#N/A</v>
      </c>
      <c r="BL541">
        <v>534</v>
      </c>
      <c r="BM541">
        <v>28.422741863863727</v>
      </c>
      <c r="BN541">
        <v>1.9211705466602531</v>
      </c>
      <c r="BP541">
        <f t="shared" si="435"/>
        <v>1</v>
      </c>
      <c r="BQ541">
        <f t="shared" si="436"/>
        <v>0</v>
      </c>
      <c r="BR541">
        <f t="shared" si="437"/>
        <v>26.501571317203474</v>
      </c>
      <c r="BU541">
        <v>534</v>
      </c>
      <c r="BV541">
        <v>15.782802467392942</v>
      </c>
      <c r="BW541">
        <v>13.666590551685042</v>
      </c>
      <c r="BY541">
        <f t="shared" si="438"/>
        <v>1</v>
      </c>
      <c r="BZ541">
        <f t="shared" si="439"/>
        <v>0</v>
      </c>
      <c r="CA541">
        <f t="shared" si="440"/>
        <v>2.1162119157079005</v>
      </c>
      <c r="CD541">
        <v>534</v>
      </c>
      <c r="CE541">
        <v>12.02986434542785</v>
      </c>
      <c r="CF541">
        <v>11.82934781321431</v>
      </c>
      <c r="CH541">
        <f t="shared" si="441"/>
        <v>1</v>
      </c>
      <c r="CI541">
        <f t="shared" si="442"/>
        <v>0</v>
      </c>
      <c r="CJ541">
        <f t="shared" si="443"/>
        <v>0.20051653221353938</v>
      </c>
      <c r="CM541">
        <v>534</v>
      </c>
      <c r="CN541">
        <v>20.011803074960092</v>
      </c>
      <c r="CO541">
        <v>31.849141242486233</v>
      </c>
      <c r="CQ541">
        <f t="shared" si="444"/>
        <v>0</v>
      </c>
      <c r="CR541">
        <f t="shared" si="445"/>
        <v>1</v>
      </c>
      <c r="CS541">
        <f t="shared" si="446"/>
        <v>11.837338167526141</v>
      </c>
      <c r="CV541">
        <v>534</v>
      </c>
      <c r="CW541">
        <v>24.579153883799023</v>
      </c>
      <c r="CX541">
        <v>20.513114740639796</v>
      </c>
      <c r="CZ541">
        <f t="shared" si="447"/>
        <v>1</v>
      </c>
      <c r="DA541">
        <f t="shared" si="448"/>
        <v>0</v>
      </c>
      <c r="DB541">
        <f t="shared" si="449"/>
        <v>4.0660391431592267</v>
      </c>
      <c r="DE541">
        <v>534</v>
      </c>
      <c r="DF541">
        <v>24.110082094524262</v>
      </c>
      <c r="DG541">
        <v>31.135315540875055</v>
      </c>
      <c r="DI541">
        <f t="shared" si="450"/>
        <v>0</v>
      </c>
      <c r="DJ541">
        <f t="shared" si="451"/>
        <v>1</v>
      </c>
      <c r="DK541">
        <f t="shared" si="452"/>
        <v>7.0252334463507928</v>
      </c>
      <c r="DN541">
        <v>534</v>
      </c>
      <c r="DO541">
        <v>26.129531864151264</v>
      </c>
      <c r="DP541">
        <v>21.734404947091488</v>
      </c>
      <c r="DR541">
        <f t="shared" si="453"/>
        <v>1</v>
      </c>
      <c r="DS541">
        <f t="shared" si="454"/>
        <v>0</v>
      </c>
      <c r="DT541">
        <f t="shared" si="455"/>
        <v>4.3951269170597769</v>
      </c>
      <c r="DW541">
        <v>534</v>
      </c>
      <c r="DX541">
        <v>18.723012398381925</v>
      </c>
      <c r="DY541">
        <v>17.62481070715048</v>
      </c>
      <c r="EA541">
        <f t="shared" si="456"/>
        <v>1</v>
      </c>
      <c r="EB541">
        <f t="shared" si="457"/>
        <v>0</v>
      </c>
      <c r="EC541">
        <f t="shared" si="458"/>
        <v>1.098201691231445</v>
      </c>
      <c r="EF541">
        <v>534</v>
      </c>
      <c r="EG541">
        <v>19.165303647523562</v>
      </c>
      <c r="EH541">
        <v>21.600787596686914</v>
      </c>
      <c r="EJ541">
        <f t="shared" si="459"/>
        <v>0</v>
      </c>
      <c r="EK541">
        <f t="shared" si="460"/>
        <v>1</v>
      </c>
      <c r="EL541">
        <f t="shared" si="461"/>
        <v>2.435483949163352</v>
      </c>
      <c r="EO541">
        <v>534</v>
      </c>
      <c r="EP541">
        <v>19.892756182998845</v>
      </c>
      <c r="EQ541">
        <v>19.945211749163843</v>
      </c>
      <c r="ES541">
        <f t="shared" si="462"/>
        <v>0</v>
      </c>
      <c r="ET541">
        <f t="shared" si="463"/>
        <v>1</v>
      </c>
      <c r="EU541">
        <f t="shared" si="464"/>
        <v>5.2455566164997691E-2</v>
      </c>
    </row>
    <row r="542" spans="1:151" x14ac:dyDescent="0.25">
      <c r="A542">
        <v>535</v>
      </c>
      <c r="B542">
        <v>10.10167405344923</v>
      </c>
      <c r="C542">
        <v>12.129767811415334</v>
      </c>
      <c r="E542">
        <f t="shared" si="414"/>
        <v>0</v>
      </c>
      <c r="F542">
        <f t="shared" si="416"/>
        <v>1</v>
      </c>
      <c r="G542">
        <f t="shared" si="415"/>
        <v>2.0280937579661042</v>
      </c>
      <c r="J542">
        <v>535</v>
      </c>
      <c r="K542">
        <v>27.215187628550453</v>
      </c>
      <c r="L542">
        <v>20.109828801054739</v>
      </c>
      <c r="N542">
        <f t="shared" si="417"/>
        <v>1</v>
      </c>
      <c r="O542">
        <f t="shared" si="418"/>
        <v>0</v>
      </c>
      <c r="P542">
        <f t="shared" si="419"/>
        <v>7.1053588274957136</v>
      </c>
      <c r="S542">
        <v>535</v>
      </c>
      <c r="T542">
        <v>17.57106231006204</v>
      </c>
      <c r="U542">
        <v>30.087238423600908</v>
      </c>
      <c r="W542">
        <f t="shared" si="420"/>
        <v>0</v>
      </c>
      <c r="X542">
        <f t="shared" si="421"/>
        <v>1</v>
      </c>
      <c r="Y542">
        <f t="shared" si="422"/>
        <v>12.516176113538869</v>
      </c>
      <c r="AB542">
        <v>535</v>
      </c>
      <c r="AC542">
        <v>25.954310604901266</v>
      </c>
      <c r="AD542">
        <v>17.449839729400377</v>
      </c>
      <c r="AF542">
        <f t="shared" si="423"/>
        <v>1</v>
      </c>
      <c r="AG542">
        <f t="shared" si="424"/>
        <v>0</v>
      </c>
      <c r="AH542">
        <f t="shared" si="425"/>
        <v>8.5044708755008891</v>
      </c>
      <c r="AK542">
        <v>535</v>
      </c>
      <c r="AL542">
        <v>18.333989327277344</v>
      </c>
      <c r="AM542">
        <v>19.387738550206404</v>
      </c>
      <c r="AO542">
        <f t="shared" si="426"/>
        <v>0</v>
      </c>
      <c r="AP542">
        <f t="shared" si="427"/>
        <v>1</v>
      </c>
      <c r="AQ542">
        <f t="shared" si="428"/>
        <v>1.0537492229290599</v>
      </c>
      <c r="AT542">
        <v>535</v>
      </c>
      <c r="AU542">
        <v>20.399869608714145</v>
      </c>
      <c r="AV542">
        <v>15.866475049976627</v>
      </c>
      <c r="AX542">
        <f t="shared" si="429"/>
        <v>1</v>
      </c>
      <c r="AY542">
        <f t="shared" si="430"/>
        <v>0</v>
      </c>
      <c r="AZ542">
        <f t="shared" si="431"/>
        <v>4.533394558737518</v>
      </c>
      <c r="BC542">
        <v>535</v>
      </c>
      <c r="BD542" t="e">
        <v>#N/A</v>
      </c>
      <c r="BE542" t="e">
        <v>#N/A</v>
      </c>
      <c r="BG542" t="e">
        <f t="shared" si="432"/>
        <v>#N/A</v>
      </c>
      <c r="BH542" t="e">
        <f t="shared" si="433"/>
        <v>#N/A</v>
      </c>
      <c r="BI542" t="e">
        <f t="shared" si="434"/>
        <v>#N/A</v>
      </c>
      <c r="BL542">
        <v>535</v>
      </c>
      <c r="BM542">
        <v>26.44877069514153</v>
      </c>
      <c r="BN542">
        <v>19.047363186095609</v>
      </c>
      <c r="BP542">
        <f t="shared" si="435"/>
        <v>1</v>
      </c>
      <c r="BQ542">
        <f t="shared" si="436"/>
        <v>0</v>
      </c>
      <c r="BR542">
        <f t="shared" si="437"/>
        <v>7.4014075090459208</v>
      </c>
      <c r="BU542">
        <v>535</v>
      </c>
      <c r="BV542">
        <v>20.883987914368642</v>
      </c>
      <c r="BW542">
        <v>26.200768205972693</v>
      </c>
      <c r="BY542">
        <f t="shared" si="438"/>
        <v>0</v>
      </c>
      <c r="BZ542">
        <f t="shared" si="439"/>
        <v>1</v>
      </c>
      <c r="CA542">
        <f t="shared" si="440"/>
        <v>5.3167802916040507</v>
      </c>
      <c r="CD542">
        <v>535</v>
      </c>
      <c r="CE542">
        <v>24.420399902117005</v>
      </c>
      <c r="CF542">
        <v>18.98201607762083</v>
      </c>
      <c r="CH542">
        <f t="shared" si="441"/>
        <v>1</v>
      </c>
      <c r="CI542">
        <f t="shared" si="442"/>
        <v>0</v>
      </c>
      <c r="CJ542">
        <f t="shared" si="443"/>
        <v>5.4383838244961744</v>
      </c>
      <c r="CM542">
        <v>535</v>
      </c>
      <c r="CN542">
        <v>19.519341879030055</v>
      </c>
      <c r="CO542">
        <v>24.208399453699769</v>
      </c>
      <c r="CQ542">
        <f t="shared" si="444"/>
        <v>0</v>
      </c>
      <c r="CR542">
        <f t="shared" si="445"/>
        <v>1</v>
      </c>
      <c r="CS542">
        <f t="shared" si="446"/>
        <v>4.6890575746697145</v>
      </c>
      <c r="CV542">
        <v>535</v>
      </c>
      <c r="CW542">
        <v>17.67966084792695</v>
      </c>
      <c r="CX542">
        <v>18.824468166320823</v>
      </c>
      <c r="CZ542">
        <f t="shared" si="447"/>
        <v>0</v>
      </c>
      <c r="DA542">
        <f t="shared" si="448"/>
        <v>1</v>
      </c>
      <c r="DB542">
        <f t="shared" si="449"/>
        <v>1.1448073183938732</v>
      </c>
      <c r="DE542">
        <v>535</v>
      </c>
      <c r="DF542">
        <v>17.162300662128136</v>
      </c>
      <c r="DG542">
        <v>21.477459772823615</v>
      </c>
      <c r="DI542">
        <f t="shared" si="450"/>
        <v>0</v>
      </c>
      <c r="DJ542">
        <f t="shared" si="451"/>
        <v>1</v>
      </c>
      <c r="DK542">
        <f t="shared" si="452"/>
        <v>4.315159110695479</v>
      </c>
      <c r="DN542">
        <v>535</v>
      </c>
      <c r="DO542">
        <v>27.259667284110197</v>
      </c>
      <c r="DP542">
        <v>21.658431112607815</v>
      </c>
      <c r="DR542">
        <f t="shared" si="453"/>
        <v>1</v>
      </c>
      <c r="DS542">
        <f t="shared" si="454"/>
        <v>0</v>
      </c>
      <c r="DT542">
        <f t="shared" si="455"/>
        <v>5.6012361715023822</v>
      </c>
      <c r="DW542">
        <v>535</v>
      </c>
      <c r="DX542">
        <v>7.0076316822815201</v>
      </c>
      <c r="DY542">
        <v>25.30032090849221</v>
      </c>
      <c r="EA542">
        <f t="shared" si="456"/>
        <v>0</v>
      </c>
      <c r="EB542">
        <f t="shared" si="457"/>
        <v>1</v>
      </c>
      <c r="EC542">
        <f t="shared" si="458"/>
        <v>18.29268922621069</v>
      </c>
      <c r="EF542">
        <v>535</v>
      </c>
      <c r="EG542">
        <v>17.248727058510347</v>
      </c>
      <c r="EH542">
        <v>13.117963196488342</v>
      </c>
      <c r="EJ542">
        <f t="shared" si="459"/>
        <v>1</v>
      </c>
      <c r="EK542">
        <f t="shared" si="460"/>
        <v>0</v>
      </c>
      <c r="EL542">
        <f t="shared" si="461"/>
        <v>4.1307638620220057</v>
      </c>
      <c r="EO542">
        <v>535</v>
      </c>
      <c r="EP542">
        <v>22.263258004057914</v>
      </c>
      <c r="EQ542">
        <v>48.481913652543149</v>
      </c>
      <c r="ES542">
        <f t="shared" si="462"/>
        <v>0</v>
      </c>
      <c r="ET542">
        <f t="shared" si="463"/>
        <v>1</v>
      </c>
      <c r="EU542">
        <f t="shared" si="464"/>
        <v>26.218655648485235</v>
      </c>
    </row>
    <row r="543" spans="1:151" x14ac:dyDescent="0.25">
      <c r="A543">
        <v>536</v>
      </c>
      <c r="B543">
        <v>12.266340485968778</v>
      </c>
      <c r="C543">
        <v>19.835074236069659</v>
      </c>
      <c r="E543">
        <f t="shared" si="414"/>
        <v>0</v>
      </c>
      <c r="F543">
        <f t="shared" si="416"/>
        <v>1</v>
      </c>
      <c r="G543">
        <f t="shared" si="415"/>
        <v>7.5687337501008809</v>
      </c>
      <c r="J543">
        <v>536</v>
      </c>
      <c r="K543">
        <v>19.777223131605503</v>
      </c>
      <c r="L543">
        <v>11.978846260311267</v>
      </c>
      <c r="N543">
        <f t="shared" si="417"/>
        <v>1</v>
      </c>
      <c r="O543">
        <f t="shared" si="418"/>
        <v>0</v>
      </c>
      <c r="P543">
        <f t="shared" si="419"/>
        <v>7.7983768712942361</v>
      </c>
      <c r="S543">
        <v>536</v>
      </c>
      <c r="T543">
        <v>19.249952700252759</v>
      </c>
      <c r="U543">
        <v>11.075160558326532</v>
      </c>
      <c r="W543">
        <f t="shared" si="420"/>
        <v>1</v>
      </c>
      <c r="X543">
        <f t="shared" si="421"/>
        <v>0</v>
      </c>
      <c r="Y543">
        <f t="shared" si="422"/>
        <v>8.1747921419262273</v>
      </c>
      <c r="AB543">
        <v>536</v>
      </c>
      <c r="AC543">
        <v>24.683948573431746</v>
      </c>
      <c r="AD543">
        <v>17.387826419333134</v>
      </c>
      <c r="AF543">
        <f t="shared" si="423"/>
        <v>1</v>
      </c>
      <c r="AG543">
        <f t="shared" si="424"/>
        <v>0</v>
      </c>
      <c r="AH543">
        <f t="shared" si="425"/>
        <v>7.2961221540986116</v>
      </c>
      <c r="AK543">
        <v>536</v>
      </c>
      <c r="AL543">
        <v>21.830262694491289</v>
      </c>
      <c r="AM543">
        <v>17.490171392357468</v>
      </c>
      <c r="AO543">
        <f t="shared" si="426"/>
        <v>1</v>
      </c>
      <c r="AP543">
        <f t="shared" si="427"/>
        <v>0</v>
      </c>
      <c r="AQ543">
        <f t="shared" si="428"/>
        <v>4.3400913021338212</v>
      </c>
      <c r="AT543">
        <v>536</v>
      </c>
      <c r="AU543">
        <v>17.521470989351151</v>
      </c>
      <c r="AV543">
        <v>15.952550939541688</v>
      </c>
      <c r="AX543">
        <f t="shared" si="429"/>
        <v>1</v>
      </c>
      <c r="AY543">
        <f t="shared" si="430"/>
        <v>0</v>
      </c>
      <c r="AZ543">
        <f t="shared" si="431"/>
        <v>1.5689200498094635</v>
      </c>
      <c r="BC543">
        <v>536</v>
      </c>
      <c r="BD543" t="e">
        <v>#N/A</v>
      </c>
      <c r="BE543" t="e">
        <v>#N/A</v>
      </c>
      <c r="BG543" t="e">
        <f t="shared" si="432"/>
        <v>#N/A</v>
      </c>
      <c r="BH543" t="e">
        <f t="shared" si="433"/>
        <v>#N/A</v>
      </c>
      <c r="BI543" t="e">
        <f t="shared" si="434"/>
        <v>#N/A</v>
      </c>
      <c r="BL543">
        <v>536</v>
      </c>
      <c r="BM543">
        <v>27.003397153614724</v>
      </c>
      <c r="BN543">
        <v>14.644423797400636</v>
      </c>
      <c r="BP543">
        <f t="shared" si="435"/>
        <v>1</v>
      </c>
      <c r="BQ543">
        <f t="shared" si="436"/>
        <v>0</v>
      </c>
      <c r="BR543">
        <f t="shared" si="437"/>
        <v>12.358973356214088</v>
      </c>
      <c r="BU543">
        <v>536</v>
      </c>
      <c r="BV543">
        <v>27.507286201653422</v>
      </c>
      <c r="BW543">
        <v>20.721160990687171</v>
      </c>
      <c r="BY543">
        <f t="shared" si="438"/>
        <v>1</v>
      </c>
      <c r="BZ543">
        <f t="shared" si="439"/>
        <v>0</v>
      </c>
      <c r="CA543">
        <f t="shared" si="440"/>
        <v>6.7861252109662509</v>
      </c>
      <c r="CD543">
        <v>536</v>
      </c>
      <c r="CE543">
        <v>10.301729602369377</v>
      </c>
      <c r="CF543">
        <v>24.123058439854329</v>
      </c>
      <c r="CH543">
        <f t="shared" si="441"/>
        <v>0</v>
      </c>
      <c r="CI543">
        <f t="shared" si="442"/>
        <v>1</v>
      </c>
      <c r="CJ543">
        <f t="shared" si="443"/>
        <v>13.821328837484952</v>
      </c>
      <c r="CM543">
        <v>536</v>
      </c>
      <c r="CN543">
        <v>21.580211408296918</v>
      </c>
      <c r="CO543">
        <v>16.714510594131497</v>
      </c>
      <c r="CQ543">
        <f t="shared" si="444"/>
        <v>1</v>
      </c>
      <c r="CR543">
        <f t="shared" si="445"/>
        <v>0</v>
      </c>
      <c r="CS543">
        <f t="shared" si="446"/>
        <v>4.8657008141654217</v>
      </c>
      <c r="CV543">
        <v>536</v>
      </c>
      <c r="CW543">
        <v>23.792345732251672</v>
      </c>
      <c r="CX543">
        <v>22.932393471714992</v>
      </c>
      <c r="CZ543">
        <f t="shared" si="447"/>
        <v>1</v>
      </c>
      <c r="DA543">
        <f t="shared" si="448"/>
        <v>0</v>
      </c>
      <c r="DB543">
        <f t="shared" si="449"/>
        <v>0.85995226053668006</v>
      </c>
      <c r="DE543">
        <v>536</v>
      </c>
      <c r="DF543">
        <v>15.765498831759029</v>
      </c>
      <c r="DG543">
        <v>31.221357553846751</v>
      </c>
      <c r="DI543">
        <f t="shared" si="450"/>
        <v>0</v>
      </c>
      <c r="DJ543">
        <f t="shared" si="451"/>
        <v>1</v>
      </c>
      <c r="DK543">
        <f t="shared" si="452"/>
        <v>15.455858722087722</v>
      </c>
      <c r="DN543">
        <v>536</v>
      </c>
      <c r="DO543">
        <v>24.416763621419161</v>
      </c>
      <c r="DP543">
        <v>19.035475526437001</v>
      </c>
      <c r="DR543">
        <f t="shared" si="453"/>
        <v>1</v>
      </c>
      <c r="DS543">
        <f t="shared" si="454"/>
        <v>0</v>
      </c>
      <c r="DT543">
        <f t="shared" si="455"/>
        <v>5.3812880949821604</v>
      </c>
      <c r="DW543">
        <v>536</v>
      </c>
      <c r="DX543">
        <v>12.463642671267946</v>
      </c>
      <c r="DY543">
        <v>20.129150565055134</v>
      </c>
      <c r="EA543">
        <f t="shared" si="456"/>
        <v>0</v>
      </c>
      <c r="EB543">
        <f t="shared" si="457"/>
        <v>1</v>
      </c>
      <c r="EC543">
        <f t="shared" si="458"/>
        <v>7.6655078937871881</v>
      </c>
      <c r="EF543">
        <v>536</v>
      </c>
      <c r="EG543">
        <v>26.170530896979919</v>
      </c>
      <c r="EH543">
        <v>15.091063621768553</v>
      </c>
      <c r="EJ543">
        <f t="shared" si="459"/>
        <v>1</v>
      </c>
      <c r="EK543">
        <f t="shared" si="460"/>
        <v>0</v>
      </c>
      <c r="EL543">
        <f t="shared" si="461"/>
        <v>11.079467275211366</v>
      </c>
      <c r="EO543">
        <v>536</v>
      </c>
      <c r="EP543">
        <v>25.043821021821245</v>
      </c>
      <c r="EQ543">
        <v>30.869358295312058</v>
      </c>
      <c r="ES543">
        <f t="shared" si="462"/>
        <v>0</v>
      </c>
      <c r="ET543">
        <f t="shared" si="463"/>
        <v>1</v>
      </c>
      <c r="EU543">
        <f t="shared" si="464"/>
        <v>5.8255372734908129</v>
      </c>
    </row>
    <row r="544" spans="1:151" x14ac:dyDescent="0.25">
      <c r="A544">
        <v>537</v>
      </c>
      <c r="B544">
        <v>9.4650700847654239</v>
      </c>
      <c r="C544">
        <v>1.4396581281139795</v>
      </c>
      <c r="E544">
        <f t="shared" si="414"/>
        <v>1</v>
      </c>
      <c r="F544">
        <f t="shared" si="416"/>
        <v>0</v>
      </c>
      <c r="G544">
        <f t="shared" si="415"/>
        <v>8.0254119566514444</v>
      </c>
      <c r="J544">
        <v>537</v>
      </c>
      <c r="K544">
        <v>29.122364974843681</v>
      </c>
      <c r="L544">
        <v>26.070290176241027</v>
      </c>
      <c r="N544">
        <f t="shared" si="417"/>
        <v>1</v>
      </c>
      <c r="O544">
        <f t="shared" si="418"/>
        <v>0</v>
      </c>
      <c r="P544">
        <f t="shared" si="419"/>
        <v>3.0520747986026535</v>
      </c>
      <c r="S544">
        <v>537</v>
      </c>
      <c r="T544">
        <v>15.39036463072172</v>
      </c>
      <c r="U544">
        <v>35.553161730497322</v>
      </c>
      <c r="W544">
        <f t="shared" si="420"/>
        <v>0</v>
      </c>
      <c r="X544">
        <f t="shared" si="421"/>
        <v>1</v>
      </c>
      <c r="Y544">
        <f t="shared" si="422"/>
        <v>20.162797099775602</v>
      </c>
      <c r="AB544">
        <v>537</v>
      </c>
      <c r="AC544">
        <v>26.654356778350678</v>
      </c>
      <c r="AD544">
        <v>17.723732551552036</v>
      </c>
      <c r="AF544">
        <f t="shared" si="423"/>
        <v>1</v>
      </c>
      <c r="AG544">
        <f t="shared" si="424"/>
        <v>0</v>
      </c>
      <c r="AH544">
        <f t="shared" si="425"/>
        <v>8.930624226798642</v>
      </c>
      <c r="AK544">
        <v>537</v>
      </c>
      <c r="AL544">
        <v>27.038631997277605</v>
      </c>
      <c r="AM544">
        <v>26.262511788328908</v>
      </c>
      <c r="AO544">
        <f t="shared" si="426"/>
        <v>1</v>
      </c>
      <c r="AP544">
        <f t="shared" si="427"/>
        <v>0</v>
      </c>
      <c r="AQ544">
        <f t="shared" si="428"/>
        <v>0.77612020894869715</v>
      </c>
      <c r="AT544">
        <v>537</v>
      </c>
      <c r="AU544">
        <v>13.541158681584953</v>
      </c>
      <c r="AV544">
        <v>15.275476434392777</v>
      </c>
      <c r="AX544">
        <f t="shared" si="429"/>
        <v>0</v>
      </c>
      <c r="AY544">
        <f t="shared" si="430"/>
        <v>1</v>
      </c>
      <c r="AZ544">
        <f t="shared" si="431"/>
        <v>1.734317752807824</v>
      </c>
      <c r="BC544">
        <v>537</v>
      </c>
      <c r="BD544" t="e">
        <v>#N/A</v>
      </c>
      <c r="BE544" t="e">
        <v>#N/A</v>
      </c>
      <c r="BG544" t="e">
        <f t="shared" si="432"/>
        <v>#N/A</v>
      </c>
      <c r="BH544" t="e">
        <f t="shared" si="433"/>
        <v>#N/A</v>
      </c>
      <c r="BI544" t="e">
        <f t="shared" si="434"/>
        <v>#N/A</v>
      </c>
      <c r="BL544">
        <v>537</v>
      </c>
      <c r="BM544">
        <v>28.395164489016402</v>
      </c>
      <c r="BN544">
        <v>8.9102548558986374</v>
      </c>
      <c r="BP544">
        <f t="shared" si="435"/>
        <v>1</v>
      </c>
      <c r="BQ544">
        <f t="shared" si="436"/>
        <v>0</v>
      </c>
      <c r="BR544">
        <f t="shared" si="437"/>
        <v>19.484909633117766</v>
      </c>
      <c r="BU544">
        <v>537</v>
      </c>
      <c r="BV544">
        <v>24.324793434488409</v>
      </c>
      <c r="BW544">
        <v>33.046625919036636</v>
      </c>
      <c r="BY544">
        <f t="shared" si="438"/>
        <v>0</v>
      </c>
      <c r="BZ544">
        <f t="shared" si="439"/>
        <v>1</v>
      </c>
      <c r="CA544">
        <f t="shared" si="440"/>
        <v>8.7218324845482265</v>
      </c>
      <c r="CD544">
        <v>537</v>
      </c>
      <c r="CE544">
        <v>23.486626869268182</v>
      </c>
      <c r="CF544">
        <v>42.777412162103488</v>
      </c>
      <c r="CH544">
        <f t="shared" si="441"/>
        <v>0</v>
      </c>
      <c r="CI544">
        <f t="shared" si="442"/>
        <v>1</v>
      </c>
      <c r="CJ544">
        <f t="shared" si="443"/>
        <v>19.290785292835306</v>
      </c>
      <c r="CM544">
        <v>537</v>
      </c>
      <c r="CN544">
        <v>15.992580209952859</v>
      </c>
      <c r="CO544">
        <v>24.720120392442148</v>
      </c>
      <c r="CQ544">
        <f t="shared" si="444"/>
        <v>0</v>
      </c>
      <c r="CR544">
        <f t="shared" si="445"/>
        <v>1</v>
      </c>
      <c r="CS544">
        <f t="shared" si="446"/>
        <v>8.7275401824892889</v>
      </c>
      <c r="CV544">
        <v>537</v>
      </c>
      <c r="CW544">
        <v>20.58544945042313</v>
      </c>
      <c r="CX544">
        <v>15.752483036266714</v>
      </c>
      <c r="CZ544">
        <f t="shared" si="447"/>
        <v>1</v>
      </c>
      <c r="DA544">
        <f t="shared" si="448"/>
        <v>0</v>
      </c>
      <c r="DB544">
        <f t="shared" si="449"/>
        <v>4.8329664141564166</v>
      </c>
      <c r="DE544">
        <v>537</v>
      </c>
      <c r="DF544">
        <v>29.036667588042043</v>
      </c>
      <c r="DG544">
        <v>26.4860014015254</v>
      </c>
      <c r="DI544">
        <f t="shared" si="450"/>
        <v>1</v>
      </c>
      <c r="DJ544">
        <f t="shared" si="451"/>
        <v>0</v>
      </c>
      <c r="DK544">
        <f t="shared" si="452"/>
        <v>2.5506661865166436</v>
      </c>
      <c r="DN544">
        <v>537</v>
      </c>
      <c r="DO544">
        <v>22.71373173129901</v>
      </c>
      <c r="DP544">
        <v>22.082103766920145</v>
      </c>
      <c r="DR544">
        <f t="shared" si="453"/>
        <v>1</v>
      </c>
      <c r="DS544">
        <f t="shared" si="454"/>
        <v>0</v>
      </c>
      <c r="DT544">
        <f t="shared" si="455"/>
        <v>0.6316279643788647</v>
      </c>
      <c r="DW544">
        <v>537</v>
      </c>
      <c r="DX544">
        <v>13.423669348614418</v>
      </c>
      <c r="DY544">
        <v>26.80506918465759</v>
      </c>
      <c r="EA544">
        <f t="shared" si="456"/>
        <v>0</v>
      </c>
      <c r="EB544">
        <f t="shared" si="457"/>
        <v>1</v>
      </c>
      <c r="EC544">
        <f t="shared" si="458"/>
        <v>13.381399836043173</v>
      </c>
      <c r="EF544">
        <v>537</v>
      </c>
      <c r="EG544">
        <v>17.014019829049296</v>
      </c>
      <c r="EH544">
        <v>20.160196810535986</v>
      </c>
      <c r="EJ544">
        <f t="shared" si="459"/>
        <v>0</v>
      </c>
      <c r="EK544">
        <f t="shared" si="460"/>
        <v>1</v>
      </c>
      <c r="EL544">
        <f t="shared" si="461"/>
        <v>3.1461769814866898</v>
      </c>
      <c r="EO544">
        <v>537</v>
      </c>
      <c r="EP544">
        <v>27.965539028338419</v>
      </c>
      <c r="EQ544">
        <v>18.62483501757189</v>
      </c>
      <c r="ES544">
        <f t="shared" si="462"/>
        <v>1</v>
      </c>
      <c r="ET544">
        <f t="shared" si="463"/>
        <v>0</v>
      </c>
      <c r="EU544">
        <f t="shared" si="464"/>
        <v>9.3407040107665296</v>
      </c>
    </row>
    <row r="545" spans="1:151" x14ac:dyDescent="0.25">
      <c r="A545">
        <v>538</v>
      </c>
      <c r="B545">
        <v>9.3074862345464222</v>
      </c>
      <c r="C545">
        <v>40.623738959555453</v>
      </c>
      <c r="E545">
        <f t="shared" si="414"/>
        <v>0</v>
      </c>
      <c r="F545">
        <f t="shared" si="416"/>
        <v>1</v>
      </c>
      <c r="G545">
        <f t="shared" si="415"/>
        <v>31.316252725009029</v>
      </c>
      <c r="J545">
        <v>538</v>
      </c>
      <c r="K545">
        <v>28.447896090295366</v>
      </c>
      <c r="L545">
        <v>18.20722005934482</v>
      </c>
      <c r="N545">
        <f t="shared" si="417"/>
        <v>1</v>
      </c>
      <c r="O545">
        <f t="shared" si="418"/>
        <v>0</v>
      </c>
      <c r="P545">
        <f t="shared" si="419"/>
        <v>10.240676030950546</v>
      </c>
      <c r="S545">
        <v>538</v>
      </c>
      <c r="T545">
        <v>20.705515399004717</v>
      </c>
      <c r="U545">
        <v>41.208255763429577</v>
      </c>
      <c r="W545">
        <f t="shared" si="420"/>
        <v>0</v>
      </c>
      <c r="X545">
        <f t="shared" si="421"/>
        <v>1</v>
      </c>
      <c r="Y545">
        <f t="shared" si="422"/>
        <v>20.502740364424859</v>
      </c>
      <c r="AB545">
        <v>538</v>
      </c>
      <c r="AC545">
        <v>23.969017542911452</v>
      </c>
      <c r="AD545">
        <v>18.356870548478071</v>
      </c>
      <c r="AF545">
        <f t="shared" si="423"/>
        <v>1</v>
      </c>
      <c r="AG545">
        <f t="shared" si="424"/>
        <v>0</v>
      </c>
      <c r="AH545">
        <f t="shared" si="425"/>
        <v>5.6121469944333811</v>
      </c>
      <c r="AK545">
        <v>538</v>
      </c>
      <c r="AL545">
        <v>17.117681275823401</v>
      </c>
      <c r="AM545">
        <v>26.988974168898594</v>
      </c>
      <c r="AO545">
        <f t="shared" si="426"/>
        <v>0</v>
      </c>
      <c r="AP545">
        <f t="shared" si="427"/>
        <v>1</v>
      </c>
      <c r="AQ545">
        <f t="shared" si="428"/>
        <v>9.8712928930751929</v>
      </c>
      <c r="AT545">
        <v>538</v>
      </c>
      <c r="AU545">
        <v>19.343498112529907</v>
      </c>
      <c r="AV545">
        <v>21.960426271169336</v>
      </c>
      <c r="AX545">
        <f t="shared" si="429"/>
        <v>0</v>
      </c>
      <c r="AY545">
        <f t="shared" si="430"/>
        <v>1</v>
      </c>
      <c r="AZ545">
        <f t="shared" si="431"/>
        <v>2.6169281586394284</v>
      </c>
      <c r="BC545">
        <v>538</v>
      </c>
      <c r="BD545" t="e">
        <v>#N/A</v>
      </c>
      <c r="BE545" t="e">
        <v>#N/A</v>
      </c>
      <c r="BG545" t="e">
        <f t="shared" si="432"/>
        <v>#N/A</v>
      </c>
      <c r="BH545" t="e">
        <f t="shared" si="433"/>
        <v>#N/A</v>
      </c>
      <c r="BI545" t="e">
        <f t="shared" si="434"/>
        <v>#N/A</v>
      </c>
      <c r="BL545">
        <v>538</v>
      </c>
      <c r="BM545">
        <v>34.255729069716487</v>
      </c>
      <c r="BN545">
        <v>9.317222392611427</v>
      </c>
      <c r="BP545">
        <f t="shared" si="435"/>
        <v>1</v>
      </c>
      <c r="BQ545">
        <f t="shared" si="436"/>
        <v>0</v>
      </c>
      <c r="BR545">
        <f t="shared" si="437"/>
        <v>24.93850667710506</v>
      </c>
      <c r="BU545">
        <v>538</v>
      </c>
      <c r="BV545">
        <v>32.48511743045421</v>
      </c>
      <c r="BW545">
        <v>13.36280239237708</v>
      </c>
      <c r="BY545">
        <f t="shared" si="438"/>
        <v>1</v>
      </c>
      <c r="BZ545">
        <f t="shared" si="439"/>
        <v>0</v>
      </c>
      <c r="CA545">
        <f t="shared" si="440"/>
        <v>19.122315038077129</v>
      </c>
      <c r="CD545">
        <v>538</v>
      </c>
      <c r="CE545">
        <v>10.491578122960716</v>
      </c>
      <c r="CF545">
        <v>20.807710916275326</v>
      </c>
      <c r="CH545">
        <f t="shared" si="441"/>
        <v>0</v>
      </c>
      <c r="CI545">
        <f t="shared" si="442"/>
        <v>1</v>
      </c>
      <c r="CJ545">
        <f t="shared" si="443"/>
        <v>10.31613279331461</v>
      </c>
      <c r="CM545">
        <v>538</v>
      </c>
      <c r="CN545">
        <v>18.432627180077127</v>
      </c>
      <c r="CO545">
        <v>29.568682151961951</v>
      </c>
      <c r="CQ545">
        <f t="shared" si="444"/>
        <v>0</v>
      </c>
      <c r="CR545">
        <f t="shared" si="445"/>
        <v>1</v>
      </c>
      <c r="CS545">
        <f t="shared" si="446"/>
        <v>11.136054971884825</v>
      </c>
      <c r="CV545">
        <v>538</v>
      </c>
      <c r="CW545">
        <v>21.59103073093868</v>
      </c>
      <c r="CX545">
        <v>21.985523760895795</v>
      </c>
      <c r="CZ545">
        <f t="shared" si="447"/>
        <v>0</v>
      </c>
      <c r="DA545">
        <f t="shared" si="448"/>
        <v>1</v>
      </c>
      <c r="DB545">
        <f t="shared" si="449"/>
        <v>0.39449302995711477</v>
      </c>
      <c r="DE545">
        <v>538</v>
      </c>
      <c r="DF545">
        <v>21.293859047394267</v>
      </c>
      <c r="DG545">
        <v>26.678775887059668</v>
      </c>
      <c r="DI545">
        <f t="shared" si="450"/>
        <v>0</v>
      </c>
      <c r="DJ545">
        <f t="shared" si="451"/>
        <v>1</v>
      </c>
      <c r="DK545">
        <f t="shared" si="452"/>
        <v>5.3849168396654008</v>
      </c>
      <c r="DN545">
        <v>538</v>
      </c>
      <c r="DO545">
        <v>21.331716188986451</v>
      </c>
      <c r="DP545">
        <v>22.704843289950205</v>
      </c>
      <c r="DR545">
        <f t="shared" si="453"/>
        <v>0</v>
      </c>
      <c r="DS545">
        <f t="shared" si="454"/>
        <v>1</v>
      </c>
      <c r="DT545">
        <f t="shared" si="455"/>
        <v>1.3731271009637531</v>
      </c>
      <c r="DW545">
        <v>538</v>
      </c>
      <c r="DX545">
        <v>19.225611389788948</v>
      </c>
      <c r="DY545">
        <v>18.757311655775716</v>
      </c>
      <c r="EA545">
        <f t="shared" si="456"/>
        <v>1</v>
      </c>
      <c r="EB545">
        <f t="shared" si="457"/>
        <v>0</v>
      </c>
      <c r="EC545">
        <f t="shared" si="458"/>
        <v>0.46829973401323244</v>
      </c>
      <c r="EF545">
        <v>538</v>
      </c>
      <c r="EG545">
        <v>22.281715278134175</v>
      </c>
      <c r="EH545">
        <v>12.489756620494871</v>
      </c>
      <c r="EJ545">
        <f t="shared" si="459"/>
        <v>1</v>
      </c>
      <c r="EK545">
        <f t="shared" si="460"/>
        <v>0</v>
      </c>
      <c r="EL545">
        <f t="shared" si="461"/>
        <v>9.7919586576393041</v>
      </c>
      <c r="EO545">
        <v>538</v>
      </c>
      <c r="EP545">
        <v>25.705322676869365</v>
      </c>
      <c r="EQ545">
        <v>23.219050553951796</v>
      </c>
      <c r="ES545">
        <f t="shared" si="462"/>
        <v>1</v>
      </c>
      <c r="ET545">
        <f t="shared" si="463"/>
        <v>0</v>
      </c>
      <c r="EU545">
        <f t="shared" si="464"/>
        <v>2.486272122917569</v>
      </c>
    </row>
    <row r="546" spans="1:151" x14ac:dyDescent="0.25">
      <c r="A546">
        <v>539</v>
      </c>
      <c r="B546">
        <v>12.420374088656235</v>
      </c>
      <c r="C546">
        <v>27.824096274935254</v>
      </c>
      <c r="E546">
        <f t="shared" si="414"/>
        <v>0</v>
      </c>
      <c r="F546">
        <f t="shared" si="416"/>
        <v>1</v>
      </c>
      <c r="G546">
        <f t="shared" si="415"/>
        <v>15.403722186279019</v>
      </c>
      <c r="J546">
        <v>539</v>
      </c>
      <c r="K546">
        <v>28.910727434609907</v>
      </c>
      <c r="L546">
        <v>33.500800297974166</v>
      </c>
      <c r="N546">
        <f t="shared" si="417"/>
        <v>0</v>
      </c>
      <c r="O546">
        <f t="shared" si="418"/>
        <v>1</v>
      </c>
      <c r="P546">
        <f t="shared" si="419"/>
        <v>4.5900728633642593</v>
      </c>
      <c r="S546">
        <v>539</v>
      </c>
      <c r="T546">
        <v>20.949186813247582</v>
      </c>
      <c r="U546">
        <v>27.764627987670433</v>
      </c>
      <c r="W546">
        <f t="shared" si="420"/>
        <v>0</v>
      </c>
      <c r="X546">
        <f t="shared" si="421"/>
        <v>1</v>
      </c>
      <c r="Y546">
        <f t="shared" si="422"/>
        <v>6.8154411744228511</v>
      </c>
      <c r="AB546">
        <v>539</v>
      </c>
      <c r="AC546">
        <v>19.69749280605507</v>
      </c>
      <c r="AD546">
        <v>16.847685641867077</v>
      </c>
      <c r="AF546">
        <f t="shared" si="423"/>
        <v>1</v>
      </c>
      <c r="AG546">
        <f t="shared" si="424"/>
        <v>0</v>
      </c>
      <c r="AH546">
        <f t="shared" si="425"/>
        <v>2.8498071641879932</v>
      </c>
      <c r="AK546">
        <v>539</v>
      </c>
      <c r="AL546">
        <v>24.376173225438993</v>
      </c>
      <c r="AM546">
        <v>35.983834018137557</v>
      </c>
      <c r="AO546">
        <f t="shared" si="426"/>
        <v>0</v>
      </c>
      <c r="AP546">
        <f t="shared" si="427"/>
        <v>1</v>
      </c>
      <c r="AQ546">
        <f t="shared" si="428"/>
        <v>11.607660792698564</v>
      </c>
      <c r="AT546">
        <v>539</v>
      </c>
      <c r="AU546">
        <v>23.03753314628765</v>
      </c>
      <c r="AV546">
        <v>30.204577901929788</v>
      </c>
      <c r="AX546">
        <f t="shared" si="429"/>
        <v>0</v>
      </c>
      <c r="AY546">
        <f t="shared" si="430"/>
        <v>1</v>
      </c>
      <c r="AZ546">
        <f t="shared" si="431"/>
        <v>7.1670447556421379</v>
      </c>
      <c r="BC546">
        <v>539</v>
      </c>
      <c r="BD546" t="e">
        <v>#N/A</v>
      </c>
      <c r="BE546" t="e">
        <v>#N/A</v>
      </c>
      <c r="BG546" t="e">
        <f t="shared" si="432"/>
        <v>#N/A</v>
      </c>
      <c r="BH546" t="e">
        <f t="shared" si="433"/>
        <v>#N/A</v>
      </c>
      <c r="BI546" t="e">
        <f t="shared" si="434"/>
        <v>#N/A</v>
      </c>
      <c r="BL546">
        <v>539</v>
      </c>
      <c r="BM546">
        <v>25.860052391032085</v>
      </c>
      <c r="BN546">
        <v>11.796502314096099</v>
      </c>
      <c r="BP546">
        <f t="shared" si="435"/>
        <v>1</v>
      </c>
      <c r="BQ546">
        <f t="shared" si="436"/>
        <v>0</v>
      </c>
      <c r="BR546">
        <f t="shared" si="437"/>
        <v>14.063550076935986</v>
      </c>
      <c r="BU546">
        <v>539</v>
      </c>
      <c r="BV546">
        <v>22.472818955870789</v>
      </c>
      <c r="BW546">
        <v>27.472741583265865</v>
      </c>
      <c r="BY546">
        <f t="shared" si="438"/>
        <v>0</v>
      </c>
      <c r="BZ546">
        <f t="shared" si="439"/>
        <v>1</v>
      </c>
      <c r="CA546">
        <f t="shared" si="440"/>
        <v>4.9999226273950761</v>
      </c>
      <c r="CD546">
        <v>539</v>
      </c>
      <c r="CE546">
        <v>33.336172216076953</v>
      </c>
      <c r="CF546">
        <v>21.795818891957079</v>
      </c>
      <c r="CH546">
        <f t="shared" si="441"/>
        <v>1</v>
      </c>
      <c r="CI546">
        <f t="shared" si="442"/>
        <v>0</v>
      </c>
      <c r="CJ546">
        <f t="shared" si="443"/>
        <v>11.540353324119874</v>
      </c>
      <c r="CM546">
        <v>539</v>
      </c>
      <c r="CN546">
        <v>20.690086374632294</v>
      </c>
      <c r="CO546">
        <v>7.9220632284677581</v>
      </c>
      <c r="CQ546">
        <f t="shared" si="444"/>
        <v>1</v>
      </c>
      <c r="CR546">
        <f t="shared" si="445"/>
        <v>0</v>
      </c>
      <c r="CS546">
        <f t="shared" si="446"/>
        <v>12.768023146164536</v>
      </c>
      <c r="CV546">
        <v>539</v>
      </c>
      <c r="CW546">
        <v>23.056738847486567</v>
      </c>
      <c r="CX546">
        <v>16.050775947203498</v>
      </c>
      <c r="CZ546">
        <f t="shared" si="447"/>
        <v>1</v>
      </c>
      <c r="DA546">
        <f t="shared" si="448"/>
        <v>0</v>
      </c>
      <c r="DB546">
        <f t="shared" si="449"/>
        <v>7.0059629002830697</v>
      </c>
      <c r="DE546">
        <v>539</v>
      </c>
      <c r="DF546">
        <v>24.466778877856893</v>
      </c>
      <c r="DG546">
        <v>21.010208362417259</v>
      </c>
      <c r="DI546">
        <f t="shared" si="450"/>
        <v>1</v>
      </c>
      <c r="DJ546">
        <f t="shared" si="451"/>
        <v>0</v>
      </c>
      <c r="DK546">
        <f t="shared" si="452"/>
        <v>3.4565705154396333</v>
      </c>
      <c r="DN546">
        <v>539</v>
      </c>
      <c r="DO546">
        <v>27.122849643627308</v>
      </c>
      <c r="DP546">
        <v>17.675596532939942</v>
      </c>
      <c r="DR546">
        <f t="shared" si="453"/>
        <v>1</v>
      </c>
      <c r="DS546">
        <f t="shared" si="454"/>
        <v>0</v>
      </c>
      <c r="DT546">
        <f t="shared" si="455"/>
        <v>9.4472531106873667</v>
      </c>
      <c r="DW546">
        <v>539</v>
      </c>
      <c r="DX546">
        <v>21.926556057855365</v>
      </c>
      <c r="DY546">
        <v>20.088838278444637</v>
      </c>
      <c r="EA546">
        <f t="shared" si="456"/>
        <v>1</v>
      </c>
      <c r="EB546">
        <f t="shared" si="457"/>
        <v>0</v>
      </c>
      <c r="EC546">
        <f t="shared" si="458"/>
        <v>1.8377177794107276</v>
      </c>
      <c r="EF546">
        <v>539</v>
      </c>
      <c r="EG546">
        <v>20.615387128338103</v>
      </c>
      <c r="EH546">
        <v>9.9395948209793232</v>
      </c>
      <c r="EJ546">
        <f t="shared" si="459"/>
        <v>1</v>
      </c>
      <c r="EK546">
        <f t="shared" si="460"/>
        <v>0</v>
      </c>
      <c r="EL546">
        <f t="shared" si="461"/>
        <v>10.67579230735878</v>
      </c>
      <c r="EO546">
        <v>539</v>
      </c>
      <c r="EP546">
        <v>26.467520747293875</v>
      </c>
      <c r="EQ546">
        <v>37.915548914060253</v>
      </c>
      <c r="ES546">
        <f t="shared" si="462"/>
        <v>0</v>
      </c>
      <c r="ET546">
        <f t="shared" si="463"/>
        <v>1</v>
      </c>
      <c r="EU546">
        <f t="shared" si="464"/>
        <v>11.448028166766377</v>
      </c>
    </row>
    <row r="547" spans="1:151" x14ac:dyDescent="0.25">
      <c r="A547">
        <v>540</v>
      </c>
      <c r="B547">
        <v>5.7719514166733266</v>
      </c>
      <c r="C547">
        <v>19.572613616753653</v>
      </c>
      <c r="E547">
        <f t="shared" si="414"/>
        <v>0</v>
      </c>
      <c r="F547">
        <f t="shared" si="416"/>
        <v>1</v>
      </c>
      <c r="G547">
        <f t="shared" si="415"/>
        <v>13.800662200080327</v>
      </c>
      <c r="J547">
        <v>540</v>
      </c>
      <c r="K547">
        <v>15.799644447573579</v>
      </c>
      <c r="L547">
        <v>30.124075181432346</v>
      </c>
      <c r="N547">
        <f t="shared" si="417"/>
        <v>0</v>
      </c>
      <c r="O547">
        <f t="shared" si="418"/>
        <v>1</v>
      </c>
      <c r="P547">
        <f t="shared" si="419"/>
        <v>14.324430733858767</v>
      </c>
      <c r="S547">
        <v>540</v>
      </c>
      <c r="T547">
        <v>14.678509910330444</v>
      </c>
      <c r="U547">
        <v>25.622542262261632</v>
      </c>
      <c r="W547">
        <f t="shared" si="420"/>
        <v>0</v>
      </c>
      <c r="X547">
        <f t="shared" si="421"/>
        <v>1</v>
      </c>
      <c r="Y547">
        <f t="shared" si="422"/>
        <v>10.944032351931188</v>
      </c>
      <c r="AB547">
        <v>540</v>
      </c>
      <c r="AC547">
        <v>16.922713246994817</v>
      </c>
      <c r="AD547">
        <v>17.503907663422691</v>
      </c>
      <c r="AF547">
        <f t="shared" si="423"/>
        <v>0</v>
      </c>
      <c r="AG547">
        <f t="shared" si="424"/>
        <v>1</v>
      </c>
      <c r="AH547">
        <f t="shared" si="425"/>
        <v>0.58119441642787351</v>
      </c>
      <c r="AK547">
        <v>540</v>
      </c>
      <c r="AL547">
        <v>24.314466495177562</v>
      </c>
      <c r="AM547">
        <v>30.400992257399043</v>
      </c>
      <c r="AO547">
        <f t="shared" si="426"/>
        <v>0</v>
      </c>
      <c r="AP547">
        <f t="shared" si="427"/>
        <v>1</v>
      </c>
      <c r="AQ547">
        <f t="shared" si="428"/>
        <v>6.0865257622214806</v>
      </c>
      <c r="AT547">
        <v>540</v>
      </c>
      <c r="AU547">
        <v>23.268387613604176</v>
      </c>
      <c r="AV547">
        <v>22.588878992749372</v>
      </c>
      <c r="AX547">
        <f t="shared" si="429"/>
        <v>1</v>
      </c>
      <c r="AY547">
        <f t="shared" si="430"/>
        <v>0</v>
      </c>
      <c r="AZ547">
        <f t="shared" si="431"/>
        <v>0.67950862085480424</v>
      </c>
      <c r="BC547">
        <v>540</v>
      </c>
      <c r="BD547" t="e">
        <v>#N/A</v>
      </c>
      <c r="BE547" t="e">
        <v>#N/A</v>
      </c>
      <c r="BG547" t="e">
        <f t="shared" si="432"/>
        <v>#N/A</v>
      </c>
      <c r="BH547" t="e">
        <f t="shared" si="433"/>
        <v>#N/A</v>
      </c>
      <c r="BI547" t="e">
        <f t="shared" si="434"/>
        <v>#N/A</v>
      </c>
      <c r="BL547">
        <v>540</v>
      </c>
      <c r="BM547">
        <v>26.022664972146391</v>
      </c>
      <c r="BN547">
        <v>14.88781621203248</v>
      </c>
      <c r="BP547">
        <f t="shared" si="435"/>
        <v>1</v>
      </c>
      <c r="BQ547">
        <f t="shared" si="436"/>
        <v>0</v>
      </c>
      <c r="BR547">
        <f t="shared" si="437"/>
        <v>11.134848760113911</v>
      </c>
      <c r="BU547">
        <v>540</v>
      </c>
      <c r="BV547">
        <v>21.390200303583761</v>
      </c>
      <c r="BW547">
        <v>22.184516896434857</v>
      </c>
      <c r="BY547">
        <f t="shared" si="438"/>
        <v>0</v>
      </c>
      <c r="BZ547">
        <f t="shared" si="439"/>
        <v>1</v>
      </c>
      <c r="CA547">
        <f t="shared" si="440"/>
        <v>0.79431659285109646</v>
      </c>
      <c r="CD547">
        <v>540</v>
      </c>
      <c r="CE547">
        <v>18.134924926381192</v>
      </c>
      <c r="CF547">
        <v>38.847094070505094</v>
      </c>
      <c r="CH547">
        <f t="shared" si="441"/>
        <v>0</v>
      </c>
      <c r="CI547">
        <f t="shared" si="442"/>
        <v>1</v>
      </c>
      <c r="CJ547">
        <f t="shared" si="443"/>
        <v>20.712169144123902</v>
      </c>
      <c r="CM547">
        <v>540</v>
      </c>
      <c r="CN547">
        <v>18.226994668064442</v>
      </c>
      <c r="CO547">
        <v>28.784920146015857</v>
      </c>
      <c r="CQ547">
        <f t="shared" si="444"/>
        <v>0</v>
      </c>
      <c r="CR547">
        <f t="shared" si="445"/>
        <v>1</v>
      </c>
      <c r="CS547">
        <f t="shared" si="446"/>
        <v>10.557925477951414</v>
      </c>
      <c r="CV547">
        <v>540</v>
      </c>
      <c r="CW547">
        <v>23.590927584805627</v>
      </c>
      <c r="CX547">
        <v>10.808757117830881</v>
      </c>
      <c r="CZ547">
        <f t="shared" si="447"/>
        <v>1</v>
      </c>
      <c r="DA547">
        <f t="shared" si="448"/>
        <v>0</v>
      </c>
      <c r="DB547">
        <f t="shared" si="449"/>
        <v>12.782170466974746</v>
      </c>
      <c r="DE547">
        <v>540</v>
      </c>
      <c r="DF547">
        <v>17.918262844847938</v>
      </c>
      <c r="DG547">
        <v>20.172451276572364</v>
      </c>
      <c r="DI547">
        <f t="shared" si="450"/>
        <v>0</v>
      </c>
      <c r="DJ547">
        <f t="shared" si="451"/>
        <v>1</v>
      </c>
      <c r="DK547">
        <f t="shared" si="452"/>
        <v>2.2541884317244261</v>
      </c>
      <c r="DN547">
        <v>540</v>
      </c>
      <c r="DO547">
        <v>20.724516149570228</v>
      </c>
      <c r="DP547">
        <v>22.191037737208902</v>
      </c>
      <c r="DR547">
        <f t="shared" si="453"/>
        <v>0</v>
      </c>
      <c r="DS547">
        <f t="shared" si="454"/>
        <v>1</v>
      </c>
      <c r="DT547">
        <f t="shared" si="455"/>
        <v>1.4665215876386739</v>
      </c>
      <c r="DW547">
        <v>540</v>
      </c>
      <c r="DX547">
        <v>22.402015071255946</v>
      </c>
      <c r="DY547">
        <v>21.933342606873552</v>
      </c>
      <c r="EA547">
        <f t="shared" si="456"/>
        <v>1</v>
      </c>
      <c r="EB547">
        <f t="shared" si="457"/>
        <v>0</v>
      </c>
      <c r="EC547">
        <f t="shared" si="458"/>
        <v>0.46867246438239363</v>
      </c>
      <c r="EF547">
        <v>540</v>
      </c>
      <c r="EG547">
        <v>18.269466095015265</v>
      </c>
      <c r="EH547">
        <v>14.350985118915059</v>
      </c>
      <c r="EJ547">
        <f t="shared" si="459"/>
        <v>1</v>
      </c>
      <c r="EK547">
        <f t="shared" si="460"/>
        <v>0</v>
      </c>
      <c r="EL547">
        <f t="shared" si="461"/>
        <v>3.9184809761002057</v>
      </c>
      <c r="EO547">
        <v>540</v>
      </c>
      <c r="EP547">
        <v>19.329920912045978</v>
      </c>
      <c r="EQ547">
        <v>31.486538892211009</v>
      </c>
      <c r="ES547">
        <f t="shared" si="462"/>
        <v>0</v>
      </c>
      <c r="ET547">
        <f t="shared" si="463"/>
        <v>1</v>
      </c>
      <c r="EU547">
        <f t="shared" si="464"/>
        <v>12.156617980165031</v>
      </c>
    </row>
    <row r="548" spans="1:151" x14ac:dyDescent="0.25">
      <c r="A548">
        <v>541</v>
      </c>
      <c r="B548">
        <v>10.207690678367449</v>
      </c>
      <c r="C548">
        <v>22.735375492514549</v>
      </c>
      <c r="E548">
        <f t="shared" si="414"/>
        <v>0</v>
      </c>
      <c r="F548">
        <f t="shared" si="416"/>
        <v>1</v>
      </c>
      <c r="G548">
        <f t="shared" si="415"/>
        <v>12.527684814147101</v>
      </c>
      <c r="J548">
        <v>541</v>
      </c>
      <c r="K548">
        <v>20.458176588332449</v>
      </c>
      <c r="L548">
        <v>34.900441467284409</v>
      </c>
      <c r="N548">
        <f t="shared" si="417"/>
        <v>0</v>
      </c>
      <c r="O548">
        <f t="shared" si="418"/>
        <v>1</v>
      </c>
      <c r="P548">
        <f t="shared" si="419"/>
        <v>14.44226487895196</v>
      </c>
      <c r="S548">
        <v>541</v>
      </c>
      <c r="T548">
        <v>18.934581385039127</v>
      </c>
      <c r="U548">
        <v>36.358383384322508</v>
      </c>
      <c r="W548">
        <f t="shared" si="420"/>
        <v>0</v>
      </c>
      <c r="X548">
        <f t="shared" si="421"/>
        <v>1</v>
      </c>
      <c r="Y548">
        <f t="shared" si="422"/>
        <v>17.423801999283381</v>
      </c>
      <c r="AB548">
        <v>541</v>
      </c>
      <c r="AC548">
        <v>25.772902869919911</v>
      </c>
      <c r="AD548">
        <v>17.665303490166153</v>
      </c>
      <c r="AF548">
        <f t="shared" si="423"/>
        <v>1</v>
      </c>
      <c r="AG548">
        <f t="shared" si="424"/>
        <v>0</v>
      </c>
      <c r="AH548">
        <f t="shared" si="425"/>
        <v>8.1075993797537578</v>
      </c>
      <c r="AK548">
        <v>541</v>
      </c>
      <c r="AL548">
        <v>16.901901014925727</v>
      </c>
      <c r="AM548">
        <v>18.234771649823784</v>
      </c>
      <c r="AO548">
        <f t="shared" si="426"/>
        <v>0</v>
      </c>
      <c r="AP548">
        <f t="shared" si="427"/>
        <v>1</v>
      </c>
      <c r="AQ548">
        <f t="shared" si="428"/>
        <v>1.3328706348980575</v>
      </c>
      <c r="AT548">
        <v>541</v>
      </c>
      <c r="AU548">
        <v>15.821604615904397</v>
      </c>
      <c r="AV548">
        <v>23.624330515330769</v>
      </c>
      <c r="AX548">
        <f t="shared" si="429"/>
        <v>0</v>
      </c>
      <c r="AY548">
        <f t="shared" si="430"/>
        <v>1</v>
      </c>
      <c r="AZ548">
        <f t="shared" si="431"/>
        <v>7.8027258994263722</v>
      </c>
      <c r="BC548">
        <v>541</v>
      </c>
      <c r="BD548" t="e">
        <v>#N/A</v>
      </c>
      <c r="BE548" t="e">
        <v>#N/A</v>
      </c>
      <c r="BG548" t="e">
        <f t="shared" si="432"/>
        <v>#N/A</v>
      </c>
      <c r="BH548" t="e">
        <f t="shared" si="433"/>
        <v>#N/A</v>
      </c>
      <c r="BI548" t="e">
        <f t="shared" si="434"/>
        <v>#N/A</v>
      </c>
      <c r="BL548">
        <v>541</v>
      </c>
      <c r="BM548">
        <v>25.575081317472186</v>
      </c>
      <c r="BN548">
        <v>10.550586738163711</v>
      </c>
      <c r="BP548">
        <f t="shared" si="435"/>
        <v>1</v>
      </c>
      <c r="BQ548">
        <f t="shared" si="436"/>
        <v>0</v>
      </c>
      <c r="BR548">
        <f t="shared" si="437"/>
        <v>15.024494579308476</v>
      </c>
      <c r="BU548">
        <v>541</v>
      </c>
      <c r="BV548">
        <v>13.011950510109582</v>
      </c>
      <c r="BW548">
        <v>22.014809122710613</v>
      </c>
      <c r="BY548">
        <f t="shared" si="438"/>
        <v>0</v>
      </c>
      <c r="BZ548">
        <f t="shared" si="439"/>
        <v>1</v>
      </c>
      <c r="CA548">
        <f t="shared" si="440"/>
        <v>9.002858612601031</v>
      </c>
      <c r="CD548">
        <v>541</v>
      </c>
      <c r="CE548">
        <v>18.812027219369995</v>
      </c>
      <c r="CF548">
        <v>24.48005620521343</v>
      </c>
      <c r="CH548">
        <f t="shared" si="441"/>
        <v>0</v>
      </c>
      <c r="CI548">
        <f t="shared" si="442"/>
        <v>1</v>
      </c>
      <c r="CJ548">
        <f t="shared" si="443"/>
        <v>5.668028985843435</v>
      </c>
      <c r="CM548">
        <v>541</v>
      </c>
      <c r="CN548">
        <v>22.904616285443566</v>
      </c>
      <c r="CO548">
        <v>26.032447107217401</v>
      </c>
      <c r="CQ548">
        <f t="shared" si="444"/>
        <v>0</v>
      </c>
      <c r="CR548">
        <f t="shared" si="445"/>
        <v>1</v>
      </c>
      <c r="CS548">
        <f t="shared" si="446"/>
        <v>3.1278308217738342</v>
      </c>
      <c r="CV548">
        <v>541</v>
      </c>
      <c r="CW548">
        <v>23.443787740992338</v>
      </c>
      <c r="CX548">
        <v>16.468395759532548</v>
      </c>
      <c r="CZ548">
        <f t="shared" si="447"/>
        <v>1</v>
      </c>
      <c r="DA548">
        <f t="shared" si="448"/>
        <v>0</v>
      </c>
      <c r="DB548">
        <f t="shared" si="449"/>
        <v>6.97539198145979</v>
      </c>
      <c r="DE548">
        <v>541</v>
      </c>
      <c r="DF548">
        <v>24.050396461257151</v>
      </c>
      <c r="DG548">
        <v>36.437609513317781</v>
      </c>
      <c r="DI548">
        <f t="shared" si="450"/>
        <v>0</v>
      </c>
      <c r="DJ548">
        <f t="shared" si="451"/>
        <v>1</v>
      </c>
      <c r="DK548">
        <f t="shared" si="452"/>
        <v>12.387213052060631</v>
      </c>
      <c r="DN548">
        <v>541</v>
      </c>
      <c r="DO548">
        <v>25.751870657399923</v>
      </c>
      <c r="DP548">
        <v>25.475572400813377</v>
      </c>
      <c r="DR548">
        <f t="shared" si="453"/>
        <v>1</v>
      </c>
      <c r="DS548">
        <f t="shared" si="454"/>
        <v>0</v>
      </c>
      <c r="DT548">
        <f t="shared" si="455"/>
        <v>0.27629825658654639</v>
      </c>
      <c r="DW548">
        <v>541</v>
      </c>
      <c r="DX548">
        <v>27.484176283503466</v>
      </c>
      <c r="DY548">
        <v>19.711461680731876</v>
      </c>
      <c r="EA548">
        <f t="shared" si="456"/>
        <v>1</v>
      </c>
      <c r="EB548">
        <f t="shared" si="457"/>
        <v>0</v>
      </c>
      <c r="EC548">
        <f t="shared" si="458"/>
        <v>7.7727146027715897</v>
      </c>
      <c r="EF548">
        <v>541</v>
      </c>
      <c r="EG548">
        <v>17.084970591341097</v>
      </c>
      <c r="EH548">
        <v>17.561867498955802</v>
      </c>
      <c r="EJ548">
        <f t="shared" si="459"/>
        <v>0</v>
      </c>
      <c r="EK548">
        <f t="shared" si="460"/>
        <v>1</v>
      </c>
      <c r="EL548">
        <f t="shared" si="461"/>
        <v>0.47689690761470516</v>
      </c>
      <c r="EO548">
        <v>541</v>
      </c>
      <c r="EP548">
        <v>19.380666457947527</v>
      </c>
      <c r="EQ548">
        <v>56.263491566038461</v>
      </c>
      <c r="ES548">
        <f t="shared" si="462"/>
        <v>0</v>
      </c>
      <c r="ET548">
        <f t="shared" si="463"/>
        <v>1</v>
      </c>
      <c r="EU548">
        <f t="shared" si="464"/>
        <v>36.882825108090934</v>
      </c>
    </row>
    <row r="549" spans="1:151" x14ac:dyDescent="0.25">
      <c r="A549">
        <v>542</v>
      </c>
      <c r="B549">
        <v>16.761854148761259</v>
      </c>
      <c r="C549">
        <v>28.091854111152941</v>
      </c>
      <c r="E549">
        <f t="shared" si="414"/>
        <v>0</v>
      </c>
      <c r="F549">
        <f t="shared" si="416"/>
        <v>1</v>
      </c>
      <c r="G549">
        <f t="shared" si="415"/>
        <v>11.329999962391682</v>
      </c>
      <c r="J549">
        <v>542</v>
      </c>
      <c r="K549">
        <v>28.483118797880266</v>
      </c>
      <c r="L549">
        <v>19.563471801149539</v>
      </c>
      <c r="N549">
        <f t="shared" si="417"/>
        <v>1</v>
      </c>
      <c r="O549">
        <f t="shared" si="418"/>
        <v>0</v>
      </c>
      <c r="P549">
        <f t="shared" si="419"/>
        <v>8.9196469967307266</v>
      </c>
      <c r="S549">
        <v>542</v>
      </c>
      <c r="T549">
        <v>19.203954683158852</v>
      </c>
      <c r="U549">
        <v>17.332577622626815</v>
      </c>
      <c r="W549">
        <f t="shared" si="420"/>
        <v>1</v>
      </c>
      <c r="X549">
        <f t="shared" si="421"/>
        <v>0</v>
      </c>
      <c r="Y549">
        <f t="shared" si="422"/>
        <v>1.871377060532037</v>
      </c>
      <c r="AB549">
        <v>542</v>
      </c>
      <c r="AC549">
        <v>25.924530049332198</v>
      </c>
      <c r="AD549">
        <v>19.083849864057918</v>
      </c>
      <c r="AF549">
        <f t="shared" si="423"/>
        <v>1</v>
      </c>
      <c r="AG549">
        <f t="shared" si="424"/>
        <v>0</v>
      </c>
      <c r="AH549">
        <f t="shared" si="425"/>
        <v>6.8406801852742802</v>
      </c>
      <c r="AK549">
        <v>542</v>
      </c>
      <c r="AL549">
        <v>27.326824368313034</v>
      </c>
      <c r="AM549">
        <v>18.561891601267551</v>
      </c>
      <c r="AO549">
        <f t="shared" si="426"/>
        <v>1</v>
      </c>
      <c r="AP549">
        <f t="shared" si="427"/>
        <v>0</v>
      </c>
      <c r="AQ549">
        <f t="shared" si="428"/>
        <v>8.7649327670454831</v>
      </c>
      <c r="AT549">
        <v>542</v>
      </c>
      <c r="AU549">
        <v>19.221193562455348</v>
      </c>
      <c r="AV549">
        <v>22.589325281825651</v>
      </c>
      <c r="AX549">
        <f t="shared" si="429"/>
        <v>0</v>
      </c>
      <c r="AY549">
        <f t="shared" si="430"/>
        <v>1</v>
      </c>
      <c r="AZ549">
        <f t="shared" si="431"/>
        <v>3.3681317193703038</v>
      </c>
      <c r="BC549">
        <v>542</v>
      </c>
      <c r="BD549" t="e">
        <v>#N/A</v>
      </c>
      <c r="BE549" t="e">
        <v>#N/A</v>
      </c>
      <c r="BG549" t="e">
        <f t="shared" si="432"/>
        <v>#N/A</v>
      </c>
      <c r="BH549" t="e">
        <f t="shared" si="433"/>
        <v>#N/A</v>
      </c>
      <c r="BI549" t="e">
        <f t="shared" si="434"/>
        <v>#N/A</v>
      </c>
      <c r="BL549">
        <v>542</v>
      </c>
      <c r="BM549">
        <v>36.497756977979193</v>
      </c>
      <c r="BN549">
        <v>11.716314989809868</v>
      </c>
      <c r="BP549">
        <f t="shared" si="435"/>
        <v>1</v>
      </c>
      <c r="BQ549">
        <f t="shared" si="436"/>
        <v>0</v>
      </c>
      <c r="BR549">
        <f t="shared" si="437"/>
        <v>24.781441988169327</v>
      </c>
      <c r="BU549">
        <v>542</v>
      </c>
      <c r="BV549">
        <v>24.69263796067354</v>
      </c>
      <c r="BW549">
        <v>29.556393946869122</v>
      </c>
      <c r="BY549">
        <f t="shared" si="438"/>
        <v>0</v>
      </c>
      <c r="BZ549">
        <f t="shared" si="439"/>
        <v>1</v>
      </c>
      <c r="CA549">
        <f t="shared" si="440"/>
        <v>4.8637559861955815</v>
      </c>
      <c r="CD549">
        <v>542</v>
      </c>
      <c r="CE549">
        <v>19.82629172781105</v>
      </c>
      <c r="CF549">
        <v>22.091233197826131</v>
      </c>
      <c r="CH549">
        <f t="shared" si="441"/>
        <v>0</v>
      </c>
      <c r="CI549">
        <f t="shared" si="442"/>
        <v>1</v>
      </c>
      <c r="CJ549">
        <f t="shared" si="443"/>
        <v>2.2649414700150814</v>
      </c>
      <c r="CM549">
        <v>542</v>
      </c>
      <c r="CN549">
        <v>22.949908729544109</v>
      </c>
      <c r="CO549">
        <v>22.068791032807383</v>
      </c>
      <c r="CQ549">
        <f t="shared" si="444"/>
        <v>1</v>
      </c>
      <c r="CR549">
        <f t="shared" si="445"/>
        <v>0</v>
      </c>
      <c r="CS549">
        <f t="shared" si="446"/>
        <v>0.88111769673672669</v>
      </c>
      <c r="CV549">
        <v>542</v>
      </c>
      <c r="CW549">
        <v>24.45491861929753</v>
      </c>
      <c r="CX549">
        <v>19.561494422938065</v>
      </c>
      <c r="CZ549">
        <f t="shared" si="447"/>
        <v>1</v>
      </c>
      <c r="DA549">
        <f t="shared" si="448"/>
        <v>0</v>
      </c>
      <c r="DB549">
        <f t="shared" si="449"/>
        <v>4.8934241963594651</v>
      </c>
      <c r="DE549">
        <v>542</v>
      </c>
      <c r="DF549">
        <v>28.733406589662728</v>
      </c>
      <c r="DG549">
        <v>24.134312478438591</v>
      </c>
      <c r="DI549">
        <f t="shared" si="450"/>
        <v>1</v>
      </c>
      <c r="DJ549">
        <f t="shared" si="451"/>
        <v>0</v>
      </c>
      <c r="DK549">
        <f t="shared" si="452"/>
        <v>4.5990941112241366</v>
      </c>
      <c r="DN549">
        <v>542</v>
      </c>
      <c r="DO549">
        <v>20.256896270634108</v>
      </c>
      <c r="DP549">
        <v>20.018994482521531</v>
      </c>
      <c r="DR549">
        <f t="shared" si="453"/>
        <v>1</v>
      </c>
      <c r="DS549">
        <f t="shared" si="454"/>
        <v>0</v>
      </c>
      <c r="DT549">
        <f t="shared" si="455"/>
        <v>0.2379017881125769</v>
      </c>
      <c r="DW549">
        <v>542</v>
      </c>
      <c r="DX549">
        <v>16.113669985699435</v>
      </c>
      <c r="DY549">
        <v>9.9150322579800321</v>
      </c>
      <c r="EA549">
        <f t="shared" si="456"/>
        <v>1</v>
      </c>
      <c r="EB549">
        <f t="shared" si="457"/>
        <v>0</v>
      </c>
      <c r="EC549">
        <f t="shared" si="458"/>
        <v>6.1986377277194027</v>
      </c>
      <c r="EF549">
        <v>542</v>
      </c>
      <c r="EG549">
        <v>22.332188230320085</v>
      </c>
      <c r="EH549">
        <v>17.027898387669598</v>
      </c>
      <c r="EJ549">
        <f t="shared" si="459"/>
        <v>1</v>
      </c>
      <c r="EK549">
        <f t="shared" si="460"/>
        <v>0</v>
      </c>
      <c r="EL549">
        <f t="shared" si="461"/>
        <v>5.304289842650487</v>
      </c>
      <c r="EO549">
        <v>542</v>
      </c>
      <c r="EP549">
        <v>19.97771036808232</v>
      </c>
      <c r="EQ549">
        <v>18.781063803501986</v>
      </c>
      <c r="ES549">
        <f t="shared" si="462"/>
        <v>1</v>
      </c>
      <c r="ET549">
        <f t="shared" si="463"/>
        <v>0</v>
      </c>
      <c r="EU549">
        <f t="shared" si="464"/>
        <v>1.1966465645803339</v>
      </c>
    </row>
    <row r="550" spans="1:151" x14ac:dyDescent="0.25">
      <c r="A550">
        <v>543</v>
      </c>
      <c r="B550">
        <v>8.883513346162113</v>
      </c>
      <c r="C550">
        <v>29.589794833716738</v>
      </c>
      <c r="E550">
        <f t="shared" si="414"/>
        <v>0</v>
      </c>
      <c r="F550">
        <f t="shared" si="416"/>
        <v>1</v>
      </c>
      <c r="G550">
        <f t="shared" si="415"/>
        <v>20.706281487554627</v>
      </c>
      <c r="J550">
        <v>543</v>
      </c>
      <c r="K550">
        <v>23.304152742249123</v>
      </c>
      <c r="L550">
        <v>23.924456008526416</v>
      </c>
      <c r="N550">
        <f t="shared" si="417"/>
        <v>0</v>
      </c>
      <c r="O550">
        <f t="shared" si="418"/>
        <v>1</v>
      </c>
      <c r="P550">
        <f t="shared" si="419"/>
        <v>0.62030326627729337</v>
      </c>
      <c r="S550">
        <v>543</v>
      </c>
      <c r="T550">
        <v>15.928251479114587</v>
      </c>
      <c r="U550">
        <v>27.704215835713487</v>
      </c>
      <c r="W550">
        <f t="shared" si="420"/>
        <v>0</v>
      </c>
      <c r="X550">
        <f t="shared" si="421"/>
        <v>1</v>
      </c>
      <c r="Y550">
        <f t="shared" si="422"/>
        <v>11.7759643565989</v>
      </c>
      <c r="AB550">
        <v>543</v>
      </c>
      <c r="AC550">
        <v>18.439908550646457</v>
      </c>
      <c r="AD550">
        <v>17.133378273988313</v>
      </c>
      <c r="AF550">
        <f t="shared" si="423"/>
        <v>1</v>
      </c>
      <c r="AG550">
        <f t="shared" si="424"/>
        <v>0</v>
      </c>
      <c r="AH550">
        <f t="shared" si="425"/>
        <v>1.3065302766581439</v>
      </c>
      <c r="AK550">
        <v>543</v>
      </c>
      <c r="AL550">
        <v>14.439404509011858</v>
      </c>
      <c r="AM550">
        <v>18.774201479151515</v>
      </c>
      <c r="AO550">
        <f t="shared" si="426"/>
        <v>0</v>
      </c>
      <c r="AP550">
        <f t="shared" si="427"/>
        <v>1</v>
      </c>
      <c r="AQ550">
        <f t="shared" si="428"/>
        <v>4.3347969701396565</v>
      </c>
      <c r="AT550">
        <v>543</v>
      </c>
      <c r="AU550">
        <v>16.700698872074437</v>
      </c>
      <c r="AV550">
        <v>27.945236974182368</v>
      </c>
      <c r="AX550">
        <f t="shared" si="429"/>
        <v>0</v>
      </c>
      <c r="AY550">
        <f t="shared" si="430"/>
        <v>1</v>
      </c>
      <c r="AZ550">
        <f t="shared" si="431"/>
        <v>11.244538102107931</v>
      </c>
      <c r="BC550">
        <v>543</v>
      </c>
      <c r="BD550" t="e">
        <v>#N/A</v>
      </c>
      <c r="BE550" t="e">
        <v>#N/A</v>
      </c>
      <c r="BG550" t="e">
        <f t="shared" si="432"/>
        <v>#N/A</v>
      </c>
      <c r="BH550" t="e">
        <f t="shared" si="433"/>
        <v>#N/A</v>
      </c>
      <c r="BI550" t="e">
        <f t="shared" si="434"/>
        <v>#N/A</v>
      </c>
      <c r="BL550">
        <v>543</v>
      </c>
      <c r="BM550">
        <v>21.831805908535756</v>
      </c>
      <c r="BN550">
        <v>17.277309589741272</v>
      </c>
      <c r="BP550">
        <f t="shared" si="435"/>
        <v>1</v>
      </c>
      <c r="BQ550">
        <f t="shared" si="436"/>
        <v>0</v>
      </c>
      <c r="BR550">
        <f t="shared" si="437"/>
        <v>4.5544963187944845</v>
      </c>
      <c r="BU550">
        <v>543</v>
      </c>
      <c r="BV550">
        <v>20.925910574614694</v>
      </c>
      <c r="BW550">
        <v>14.329574744008282</v>
      </c>
      <c r="BY550">
        <f t="shared" si="438"/>
        <v>1</v>
      </c>
      <c r="BZ550">
        <f t="shared" si="439"/>
        <v>0</v>
      </c>
      <c r="CA550">
        <f t="shared" si="440"/>
        <v>6.5963358306064119</v>
      </c>
      <c r="CD550">
        <v>543</v>
      </c>
      <c r="CE550">
        <v>21.503185245052439</v>
      </c>
      <c r="CF550">
        <v>38.446215285631837</v>
      </c>
      <c r="CH550">
        <f t="shared" si="441"/>
        <v>0</v>
      </c>
      <c r="CI550">
        <f t="shared" si="442"/>
        <v>1</v>
      </c>
      <c r="CJ550">
        <f t="shared" si="443"/>
        <v>16.943030040579398</v>
      </c>
      <c r="CM550">
        <v>543</v>
      </c>
      <c r="CN550">
        <v>22.956339001587626</v>
      </c>
      <c r="CO550">
        <v>29.274592967065196</v>
      </c>
      <c r="CQ550">
        <f t="shared" si="444"/>
        <v>0</v>
      </c>
      <c r="CR550">
        <f t="shared" si="445"/>
        <v>1</v>
      </c>
      <c r="CS550">
        <f t="shared" si="446"/>
        <v>6.3182539654775702</v>
      </c>
      <c r="CV550">
        <v>543</v>
      </c>
      <c r="CW550">
        <v>23.72228673037062</v>
      </c>
      <c r="CX550">
        <v>16.091596971443888</v>
      </c>
      <c r="CZ550">
        <f t="shared" si="447"/>
        <v>1</v>
      </c>
      <c r="DA550">
        <f t="shared" si="448"/>
        <v>0</v>
      </c>
      <c r="DB550">
        <f t="shared" si="449"/>
        <v>7.6306897589267315</v>
      </c>
      <c r="DE550">
        <v>543</v>
      </c>
      <c r="DF550">
        <v>17.410078292822185</v>
      </c>
      <c r="DG550">
        <v>21.058267904048034</v>
      </c>
      <c r="DI550">
        <f t="shared" si="450"/>
        <v>0</v>
      </c>
      <c r="DJ550">
        <f t="shared" si="451"/>
        <v>1</v>
      </c>
      <c r="DK550">
        <f t="shared" si="452"/>
        <v>3.6481896112258489</v>
      </c>
      <c r="DN550">
        <v>543</v>
      </c>
      <c r="DO550">
        <v>25.333660077206179</v>
      </c>
      <c r="DP550">
        <v>18.317479313828855</v>
      </c>
      <c r="DR550">
        <f t="shared" si="453"/>
        <v>1</v>
      </c>
      <c r="DS550">
        <f t="shared" si="454"/>
        <v>0</v>
      </c>
      <c r="DT550">
        <f t="shared" si="455"/>
        <v>7.0161807633773243</v>
      </c>
      <c r="DW550">
        <v>543</v>
      </c>
      <c r="DX550">
        <v>16.618213248967397</v>
      </c>
      <c r="DY550">
        <v>21.17346911303617</v>
      </c>
      <c r="EA550">
        <f t="shared" si="456"/>
        <v>0</v>
      </c>
      <c r="EB550">
        <f t="shared" si="457"/>
        <v>1</v>
      </c>
      <c r="EC550">
        <f t="shared" si="458"/>
        <v>4.5552558640687728</v>
      </c>
      <c r="EF550">
        <v>543</v>
      </c>
      <c r="EG550">
        <v>14.856928311028081</v>
      </c>
      <c r="EH550">
        <v>5.0933429099507688</v>
      </c>
      <c r="EJ550">
        <f t="shared" si="459"/>
        <v>1</v>
      </c>
      <c r="EK550">
        <f t="shared" si="460"/>
        <v>0</v>
      </c>
      <c r="EL550">
        <f t="shared" si="461"/>
        <v>9.7635854010773127</v>
      </c>
      <c r="EO550">
        <v>543</v>
      </c>
      <c r="EP550">
        <v>25.730489260019169</v>
      </c>
      <c r="EQ550">
        <v>32.039739050644513</v>
      </c>
      <c r="ES550">
        <f t="shared" si="462"/>
        <v>0</v>
      </c>
      <c r="ET550">
        <f t="shared" si="463"/>
        <v>1</v>
      </c>
      <c r="EU550">
        <f t="shared" si="464"/>
        <v>6.3092497906253442</v>
      </c>
    </row>
    <row r="551" spans="1:151" x14ac:dyDescent="0.25">
      <c r="A551">
        <v>544</v>
      </c>
      <c r="B551">
        <v>10.782738903012378</v>
      </c>
      <c r="C551">
        <v>19.736474375229346</v>
      </c>
      <c r="E551">
        <f t="shared" si="414"/>
        <v>0</v>
      </c>
      <c r="F551">
        <f t="shared" si="416"/>
        <v>1</v>
      </c>
      <c r="G551">
        <f t="shared" si="415"/>
        <v>8.9537354722169678</v>
      </c>
      <c r="J551">
        <v>544</v>
      </c>
      <c r="K551">
        <v>18.19286213522269</v>
      </c>
      <c r="L551">
        <v>35.501031904361241</v>
      </c>
      <c r="N551">
        <f t="shared" si="417"/>
        <v>0</v>
      </c>
      <c r="O551">
        <f t="shared" si="418"/>
        <v>1</v>
      </c>
      <c r="P551">
        <f t="shared" si="419"/>
        <v>17.308169769138551</v>
      </c>
      <c r="S551">
        <v>544</v>
      </c>
      <c r="T551">
        <v>22.635391830286995</v>
      </c>
      <c r="U551">
        <v>18.107470413269837</v>
      </c>
      <c r="W551">
        <f t="shared" si="420"/>
        <v>1</v>
      </c>
      <c r="X551">
        <f t="shared" si="421"/>
        <v>0</v>
      </c>
      <c r="Y551">
        <f t="shared" si="422"/>
        <v>4.5279214170171578</v>
      </c>
      <c r="AB551">
        <v>544</v>
      </c>
      <c r="AC551">
        <v>18.315798940012819</v>
      </c>
      <c r="AD551">
        <v>17.627447767106606</v>
      </c>
      <c r="AF551">
        <f t="shared" si="423"/>
        <v>1</v>
      </c>
      <c r="AG551">
        <f t="shared" si="424"/>
        <v>0</v>
      </c>
      <c r="AH551">
        <f t="shared" si="425"/>
        <v>0.68835117290621284</v>
      </c>
      <c r="AK551">
        <v>544</v>
      </c>
      <c r="AL551">
        <v>21.873326126707177</v>
      </c>
      <c r="AM551">
        <v>35.725466671085229</v>
      </c>
      <c r="AO551">
        <f t="shared" si="426"/>
        <v>0</v>
      </c>
      <c r="AP551">
        <f t="shared" si="427"/>
        <v>1</v>
      </c>
      <c r="AQ551">
        <f t="shared" si="428"/>
        <v>13.852140544378052</v>
      </c>
      <c r="AT551">
        <v>544</v>
      </c>
      <c r="AU551">
        <v>16.793528597241014</v>
      </c>
      <c r="AV551">
        <v>24.01171205055158</v>
      </c>
      <c r="AX551">
        <f t="shared" si="429"/>
        <v>0</v>
      </c>
      <c r="AY551">
        <f t="shared" si="430"/>
        <v>1</v>
      </c>
      <c r="AZ551">
        <f t="shared" si="431"/>
        <v>7.2181834533105658</v>
      </c>
      <c r="BC551">
        <v>544</v>
      </c>
      <c r="BD551" t="e">
        <v>#N/A</v>
      </c>
      <c r="BE551" t="e">
        <v>#N/A</v>
      </c>
      <c r="BG551" t="e">
        <f t="shared" si="432"/>
        <v>#N/A</v>
      </c>
      <c r="BH551" t="e">
        <f t="shared" si="433"/>
        <v>#N/A</v>
      </c>
      <c r="BI551" t="e">
        <f t="shared" si="434"/>
        <v>#N/A</v>
      </c>
      <c r="BL551">
        <v>544</v>
      </c>
      <c r="BM551">
        <v>36.644015336412338</v>
      </c>
      <c r="BN551">
        <v>10.309615392861106</v>
      </c>
      <c r="BP551">
        <f t="shared" si="435"/>
        <v>1</v>
      </c>
      <c r="BQ551">
        <f t="shared" si="436"/>
        <v>0</v>
      </c>
      <c r="BR551">
        <f t="shared" si="437"/>
        <v>26.334399943551233</v>
      </c>
      <c r="BU551">
        <v>544</v>
      </c>
      <c r="BV551">
        <v>17.744257205744983</v>
      </c>
      <c r="BW551">
        <v>20.796366023657196</v>
      </c>
      <c r="BY551">
        <f t="shared" si="438"/>
        <v>0</v>
      </c>
      <c r="BZ551">
        <f t="shared" si="439"/>
        <v>1</v>
      </c>
      <c r="CA551">
        <f t="shared" si="440"/>
        <v>3.0521088179122131</v>
      </c>
      <c r="CD551">
        <v>544</v>
      </c>
      <c r="CE551">
        <v>34.593577284171197</v>
      </c>
      <c r="CF551">
        <v>25.940384028173625</v>
      </c>
      <c r="CH551">
        <f t="shared" si="441"/>
        <v>1</v>
      </c>
      <c r="CI551">
        <f t="shared" si="442"/>
        <v>0</v>
      </c>
      <c r="CJ551">
        <f t="shared" si="443"/>
        <v>8.6531932559975715</v>
      </c>
      <c r="CM551">
        <v>544</v>
      </c>
      <c r="CN551">
        <v>21.203706231604379</v>
      </c>
      <c r="CO551">
        <v>30.091252095643629</v>
      </c>
      <c r="CQ551">
        <f t="shared" si="444"/>
        <v>0</v>
      </c>
      <c r="CR551">
        <f t="shared" si="445"/>
        <v>1</v>
      </c>
      <c r="CS551">
        <f t="shared" si="446"/>
        <v>8.8875458640392502</v>
      </c>
      <c r="CV551">
        <v>544</v>
      </c>
      <c r="CW551">
        <v>20.773395383479425</v>
      </c>
      <c r="CX551">
        <v>12.668158587597198</v>
      </c>
      <c r="CZ551">
        <f t="shared" si="447"/>
        <v>1</v>
      </c>
      <c r="DA551">
        <f t="shared" si="448"/>
        <v>0</v>
      </c>
      <c r="DB551">
        <f t="shared" si="449"/>
        <v>8.1052367958822273</v>
      </c>
      <c r="DE551">
        <v>544</v>
      </c>
      <c r="DF551">
        <v>25.352722493182068</v>
      </c>
      <c r="DG551">
        <v>19.72119051132119</v>
      </c>
      <c r="DI551">
        <f t="shared" si="450"/>
        <v>1</v>
      </c>
      <c r="DJ551">
        <f t="shared" si="451"/>
        <v>0</v>
      </c>
      <c r="DK551">
        <f t="shared" si="452"/>
        <v>5.6315319818608778</v>
      </c>
      <c r="DN551">
        <v>544</v>
      </c>
      <c r="DO551">
        <v>17.100979570771997</v>
      </c>
      <c r="DP551">
        <v>17.734095052437119</v>
      </c>
      <c r="DR551">
        <f t="shared" si="453"/>
        <v>0</v>
      </c>
      <c r="DS551">
        <f t="shared" si="454"/>
        <v>1</v>
      </c>
      <c r="DT551">
        <f t="shared" si="455"/>
        <v>0.6331154816651221</v>
      </c>
      <c r="DW551">
        <v>544</v>
      </c>
      <c r="DX551">
        <v>21.140587334713512</v>
      </c>
      <c r="DY551">
        <v>34.848520937662983</v>
      </c>
      <c r="EA551">
        <f t="shared" si="456"/>
        <v>0</v>
      </c>
      <c r="EB551">
        <f t="shared" si="457"/>
        <v>1</v>
      </c>
      <c r="EC551">
        <f t="shared" si="458"/>
        <v>13.70793360294947</v>
      </c>
      <c r="EF551">
        <v>544</v>
      </c>
      <c r="EG551">
        <v>21.909825646107077</v>
      </c>
      <c r="EH551">
        <v>13.892536309183789</v>
      </c>
      <c r="EJ551">
        <f t="shared" si="459"/>
        <v>1</v>
      </c>
      <c r="EK551">
        <f t="shared" si="460"/>
        <v>0</v>
      </c>
      <c r="EL551">
        <f t="shared" si="461"/>
        <v>8.0172893369232874</v>
      </c>
      <c r="EO551">
        <v>544</v>
      </c>
      <c r="EP551">
        <v>21.35049435012289</v>
      </c>
      <c r="EQ551">
        <v>29.543318583867205</v>
      </c>
      <c r="ES551">
        <f t="shared" si="462"/>
        <v>0</v>
      </c>
      <c r="ET551">
        <f t="shared" si="463"/>
        <v>1</v>
      </c>
      <c r="EU551">
        <f t="shared" si="464"/>
        <v>8.1928242337443145</v>
      </c>
    </row>
    <row r="552" spans="1:151" x14ac:dyDescent="0.25">
      <c r="A552">
        <v>545</v>
      </c>
      <c r="B552">
        <v>8.4467698166218526</v>
      </c>
      <c r="C552">
        <v>29.261744921970518</v>
      </c>
      <c r="E552">
        <f t="shared" si="414"/>
        <v>0</v>
      </c>
      <c r="F552">
        <f t="shared" si="416"/>
        <v>1</v>
      </c>
      <c r="G552">
        <f t="shared" si="415"/>
        <v>20.814975105348665</v>
      </c>
      <c r="J552">
        <v>545</v>
      </c>
      <c r="K552">
        <v>20.450255107594213</v>
      </c>
      <c r="L552">
        <v>23.264446339314432</v>
      </c>
      <c r="N552">
        <f t="shared" si="417"/>
        <v>0</v>
      </c>
      <c r="O552">
        <f t="shared" si="418"/>
        <v>1</v>
      </c>
      <c r="P552">
        <f t="shared" si="419"/>
        <v>2.8141912317202191</v>
      </c>
      <c r="S552">
        <v>545</v>
      </c>
      <c r="T552">
        <v>17.844785005345415</v>
      </c>
      <c r="U552">
        <v>46.420920876819451</v>
      </c>
      <c r="W552">
        <f t="shared" si="420"/>
        <v>0</v>
      </c>
      <c r="X552">
        <f t="shared" si="421"/>
        <v>1</v>
      </c>
      <c r="Y552">
        <f t="shared" si="422"/>
        <v>28.576135871474037</v>
      </c>
      <c r="AB552">
        <v>545</v>
      </c>
      <c r="AC552">
        <v>23.68699467804792</v>
      </c>
      <c r="AD552">
        <v>17.25695813791587</v>
      </c>
      <c r="AF552">
        <f t="shared" si="423"/>
        <v>1</v>
      </c>
      <c r="AG552">
        <f t="shared" si="424"/>
        <v>0</v>
      </c>
      <c r="AH552">
        <f t="shared" si="425"/>
        <v>6.4300365401320505</v>
      </c>
      <c r="AK552">
        <v>545</v>
      </c>
      <c r="AL552">
        <v>25.178883726463855</v>
      </c>
      <c r="AM552">
        <v>28.877658802853539</v>
      </c>
      <c r="AO552">
        <f t="shared" si="426"/>
        <v>0</v>
      </c>
      <c r="AP552">
        <f t="shared" si="427"/>
        <v>1</v>
      </c>
      <c r="AQ552">
        <f t="shared" si="428"/>
        <v>3.6987750763896834</v>
      </c>
      <c r="AT552">
        <v>545</v>
      </c>
      <c r="AU552">
        <v>22.701680604632482</v>
      </c>
      <c r="AV552">
        <v>16.780577298032341</v>
      </c>
      <c r="AX552">
        <f t="shared" si="429"/>
        <v>1</v>
      </c>
      <c r="AY552">
        <f t="shared" si="430"/>
        <v>0</v>
      </c>
      <c r="AZ552">
        <f t="shared" si="431"/>
        <v>5.9211033066001413</v>
      </c>
      <c r="BC552">
        <v>545</v>
      </c>
      <c r="BD552" t="e">
        <v>#N/A</v>
      </c>
      <c r="BE552" t="e">
        <v>#N/A</v>
      </c>
      <c r="BG552" t="e">
        <f t="shared" si="432"/>
        <v>#N/A</v>
      </c>
      <c r="BH552" t="e">
        <f t="shared" si="433"/>
        <v>#N/A</v>
      </c>
      <c r="BI552" t="e">
        <f t="shared" si="434"/>
        <v>#N/A</v>
      </c>
      <c r="BL552">
        <v>545</v>
      </c>
      <c r="BM552">
        <v>29.466825648072902</v>
      </c>
      <c r="BN552">
        <v>9.8051957299745602</v>
      </c>
      <c r="BP552">
        <f t="shared" si="435"/>
        <v>1</v>
      </c>
      <c r="BQ552">
        <f t="shared" si="436"/>
        <v>0</v>
      </c>
      <c r="BR552">
        <f t="shared" si="437"/>
        <v>19.661629918098342</v>
      </c>
      <c r="BU552">
        <v>545</v>
      </c>
      <c r="BV552">
        <v>19.610388611536941</v>
      </c>
      <c r="BW552">
        <v>19.086957961350173</v>
      </c>
      <c r="BY552">
        <f t="shared" si="438"/>
        <v>1</v>
      </c>
      <c r="BZ552">
        <f t="shared" si="439"/>
        <v>0</v>
      </c>
      <c r="CA552">
        <f t="shared" si="440"/>
        <v>0.52343065018676782</v>
      </c>
      <c r="CD552">
        <v>545</v>
      </c>
      <c r="CE552">
        <v>25.775640561371041</v>
      </c>
      <c r="CF552">
        <v>29.986346106871054</v>
      </c>
      <c r="CH552">
        <f t="shared" si="441"/>
        <v>0</v>
      </c>
      <c r="CI552">
        <f t="shared" si="442"/>
        <v>1</v>
      </c>
      <c r="CJ552">
        <f t="shared" si="443"/>
        <v>4.2107055455000122</v>
      </c>
      <c r="CM552">
        <v>545</v>
      </c>
      <c r="CN552">
        <v>19.120634554054529</v>
      </c>
      <c r="CO552">
        <v>23.488236902661654</v>
      </c>
      <c r="CQ552">
        <f t="shared" si="444"/>
        <v>0</v>
      </c>
      <c r="CR552">
        <f t="shared" si="445"/>
        <v>1</v>
      </c>
      <c r="CS552">
        <f t="shared" si="446"/>
        <v>4.3676023486071252</v>
      </c>
      <c r="CV552">
        <v>545</v>
      </c>
      <c r="CW552">
        <v>21.402946942402579</v>
      </c>
      <c r="CX552">
        <v>18.590658653221091</v>
      </c>
      <c r="CZ552">
        <f t="shared" si="447"/>
        <v>1</v>
      </c>
      <c r="DA552">
        <f t="shared" si="448"/>
        <v>0</v>
      </c>
      <c r="DB552">
        <f t="shared" si="449"/>
        <v>2.8122882891814882</v>
      </c>
      <c r="DE552">
        <v>545</v>
      </c>
      <c r="DF552">
        <v>29.672024409715128</v>
      </c>
      <c r="DG552">
        <v>33.639646100589729</v>
      </c>
      <c r="DI552">
        <f t="shared" si="450"/>
        <v>0</v>
      </c>
      <c r="DJ552">
        <f t="shared" si="451"/>
        <v>1</v>
      </c>
      <c r="DK552">
        <f t="shared" si="452"/>
        <v>3.9676216908746014</v>
      </c>
      <c r="DN552">
        <v>545</v>
      </c>
      <c r="DO552">
        <v>21.143954871516158</v>
      </c>
      <c r="DP552">
        <v>22.313181316949457</v>
      </c>
      <c r="DR552">
        <f t="shared" si="453"/>
        <v>0</v>
      </c>
      <c r="DS552">
        <f t="shared" si="454"/>
        <v>1</v>
      </c>
      <c r="DT552">
        <f t="shared" si="455"/>
        <v>1.1692264454332992</v>
      </c>
      <c r="DW552">
        <v>545</v>
      </c>
      <c r="DX552">
        <v>19.770254663795022</v>
      </c>
      <c r="DY552">
        <v>19.427354793041264</v>
      </c>
      <c r="EA552">
        <f t="shared" si="456"/>
        <v>1</v>
      </c>
      <c r="EB552">
        <f t="shared" si="457"/>
        <v>0</v>
      </c>
      <c r="EC552">
        <f t="shared" si="458"/>
        <v>0.34289987075375805</v>
      </c>
      <c r="EF552">
        <v>545</v>
      </c>
      <c r="EG552">
        <v>21.07340497994895</v>
      </c>
      <c r="EH552">
        <v>18.851664075440265</v>
      </c>
      <c r="EJ552">
        <f t="shared" si="459"/>
        <v>1</v>
      </c>
      <c r="EK552">
        <f t="shared" si="460"/>
        <v>0</v>
      </c>
      <c r="EL552">
        <f t="shared" si="461"/>
        <v>2.2217409045086853</v>
      </c>
      <c r="EO552">
        <v>545</v>
      </c>
      <c r="EP552">
        <v>21.143515082030532</v>
      </c>
      <c r="EQ552">
        <v>13.991856324762312</v>
      </c>
      <c r="ES552">
        <f t="shared" si="462"/>
        <v>1</v>
      </c>
      <c r="ET552">
        <f t="shared" si="463"/>
        <v>0</v>
      </c>
      <c r="EU552">
        <f t="shared" si="464"/>
        <v>7.1516587572682209</v>
      </c>
    </row>
    <row r="553" spans="1:151" x14ac:dyDescent="0.25">
      <c r="A553">
        <v>546</v>
      </c>
      <c r="B553">
        <v>12.611155382506531</v>
      </c>
      <c r="C553">
        <v>40.013523280233457</v>
      </c>
      <c r="E553">
        <f t="shared" si="414"/>
        <v>0</v>
      </c>
      <c r="F553">
        <f t="shared" si="416"/>
        <v>1</v>
      </c>
      <c r="G553">
        <f t="shared" si="415"/>
        <v>27.402367897726926</v>
      </c>
      <c r="J553">
        <v>546</v>
      </c>
      <c r="K553">
        <v>10.053409721356486</v>
      </c>
      <c r="L553">
        <v>17.961835276440095</v>
      </c>
      <c r="N553">
        <f t="shared" si="417"/>
        <v>0</v>
      </c>
      <c r="O553">
        <f t="shared" si="418"/>
        <v>1</v>
      </c>
      <c r="P553">
        <f t="shared" si="419"/>
        <v>7.9084255550836087</v>
      </c>
      <c r="S553">
        <v>546</v>
      </c>
      <c r="T553">
        <v>18.630441910797458</v>
      </c>
      <c r="U553">
        <v>37.127115407561682</v>
      </c>
      <c r="W553">
        <f t="shared" si="420"/>
        <v>0</v>
      </c>
      <c r="X553">
        <f t="shared" si="421"/>
        <v>1</v>
      </c>
      <c r="Y553">
        <f t="shared" si="422"/>
        <v>18.496673496764224</v>
      </c>
      <c r="AB553">
        <v>546</v>
      </c>
      <c r="AC553">
        <v>24.153121420363341</v>
      </c>
      <c r="AD553">
        <v>17.674338367124104</v>
      </c>
      <c r="AF553">
        <f t="shared" si="423"/>
        <v>1</v>
      </c>
      <c r="AG553">
        <f t="shared" si="424"/>
        <v>0</v>
      </c>
      <c r="AH553">
        <f t="shared" si="425"/>
        <v>6.478783053239237</v>
      </c>
      <c r="AK553">
        <v>546</v>
      </c>
      <c r="AL553">
        <v>30.707551383001501</v>
      </c>
      <c r="AM553">
        <v>27.722611961220448</v>
      </c>
      <c r="AO553">
        <f t="shared" si="426"/>
        <v>1</v>
      </c>
      <c r="AP553">
        <f t="shared" si="427"/>
        <v>0</v>
      </c>
      <c r="AQ553">
        <f t="shared" si="428"/>
        <v>2.9849394217810534</v>
      </c>
      <c r="AT553">
        <v>546</v>
      </c>
      <c r="AU553">
        <v>22.491407066818145</v>
      </c>
      <c r="AV553">
        <v>22.233564100430087</v>
      </c>
      <c r="AX553">
        <f t="shared" si="429"/>
        <v>1</v>
      </c>
      <c r="AY553">
        <f t="shared" si="430"/>
        <v>0</v>
      </c>
      <c r="AZ553">
        <f t="shared" si="431"/>
        <v>0.2578429663880577</v>
      </c>
      <c r="BC553">
        <v>546</v>
      </c>
      <c r="BD553" t="e">
        <v>#N/A</v>
      </c>
      <c r="BE553" t="e">
        <v>#N/A</v>
      </c>
      <c r="BG553" t="e">
        <f t="shared" si="432"/>
        <v>#N/A</v>
      </c>
      <c r="BH553" t="e">
        <f t="shared" si="433"/>
        <v>#N/A</v>
      </c>
      <c r="BI553" t="e">
        <f t="shared" si="434"/>
        <v>#N/A</v>
      </c>
      <c r="BL553">
        <v>546</v>
      </c>
      <c r="BM553">
        <v>20.669225105215595</v>
      </c>
      <c r="BN553">
        <v>12.310710673732109</v>
      </c>
      <c r="BP553">
        <f t="shared" si="435"/>
        <v>1</v>
      </c>
      <c r="BQ553">
        <f t="shared" si="436"/>
        <v>0</v>
      </c>
      <c r="BR553">
        <f t="shared" si="437"/>
        <v>8.3585144314834867</v>
      </c>
      <c r="BU553">
        <v>546</v>
      </c>
      <c r="BV553">
        <v>22.606966768040134</v>
      </c>
      <c r="BW553">
        <v>24.058075059813213</v>
      </c>
      <c r="BY553">
        <f t="shared" si="438"/>
        <v>0</v>
      </c>
      <c r="BZ553">
        <f t="shared" si="439"/>
        <v>1</v>
      </c>
      <c r="CA553">
        <f t="shared" si="440"/>
        <v>1.4511082917730782</v>
      </c>
      <c r="CD553">
        <v>546</v>
      </c>
      <c r="CE553">
        <v>19.880200672362534</v>
      </c>
      <c r="CF553">
        <v>3.2036748464505855</v>
      </c>
      <c r="CH553">
        <f t="shared" si="441"/>
        <v>1</v>
      </c>
      <c r="CI553">
        <f t="shared" si="442"/>
        <v>0</v>
      </c>
      <c r="CJ553">
        <f t="shared" si="443"/>
        <v>16.676525825911948</v>
      </c>
      <c r="CM553">
        <v>546</v>
      </c>
      <c r="CN553">
        <v>21.357591611924025</v>
      </c>
      <c r="CO553">
        <v>11.143875487305156</v>
      </c>
      <c r="CQ553">
        <f t="shared" si="444"/>
        <v>1</v>
      </c>
      <c r="CR553">
        <f t="shared" si="445"/>
        <v>0</v>
      </c>
      <c r="CS553">
        <f t="shared" si="446"/>
        <v>10.21371612461887</v>
      </c>
      <c r="CV553">
        <v>546</v>
      </c>
      <c r="CW553">
        <v>25.882038458481691</v>
      </c>
      <c r="CX553">
        <v>22.702066105847102</v>
      </c>
      <c r="CZ553">
        <f t="shared" si="447"/>
        <v>1</v>
      </c>
      <c r="DA553">
        <f t="shared" si="448"/>
        <v>0</v>
      </c>
      <c r="DB553">
        <f t="shared" si="449"/>
        <v>3.1799723526345893</v>
      </c>
      <c r="DE553">
        <v>546</v>
      </c>
      <c r="DF553">
        <v>13.837268708314792</v>
      </c>
      <c r="DG553">
        <v>19.903214392653084</v>
      </c>
      <c r="DI553">
        <f t="shared" si="450"/>
        <v>0</v>
      </c>
      <c r="DJ553">
        <f t="shared" si="451"/>
        <v>1</v>
      </c>
      <c r="DK553">
        <f t="shared" si="452"/>
        <v>6.065945684338292</v>
      </c>
      <c r="DN553">
        <v>546</v>
      </c>
      <c r="DO553">
        <v>26.907189017359563</v>
      </c>
      <c r="DP553">
        <v>27.487561394800746</v>
      </c>
      <c r="DR553">
        <f t="shared" si="453"/>
        <v>0</v>
      </c>
      <c r="DS553">
        <f t="shared" si="454"/>
        <v>1</v>
      </c>
      <c r="DT553">
        <f t="shared" si="455"/>
        <v>0.58037237744118286</v>
      </c>
      <c r="DW553">
        <v>546</v>
      </c>
      <c r="DX553">
        <v>5.1475738374713345</v>
      </c>
      <c r="DY553">
        <v>19.765629636739504</v>
      </c>
      <c r="EA553">
        <f t="shared" si="456"/>
        <v>0</v>
      </c>
      <c r="EB553">
        <f t="shared" si="457"/>
        <v>1</v>
      </c>
      <c r="EC553">
        <f t="shared" si="458"/>
        <v>14.61805579926817</v>
      </c>
      <c r="EF553">
        <v>546</v>
      </c>
      <c r="EG553">
        <v>20.679524207139711</v>
      </c>
      <c r="EH553">
        <v>13.193941931493541</v>
      </c>
      <c r="EJ553">
        <f t="shared" si="459"/>
        <v>1</v>
      </c>
      <c r="EK553">
        <f t="shared" si="460"/>
        <v>0</v>
      </c>
      <c r="EL553">
        <f t="shared" si="461"/>
        <v>7.4855822756461698</v>
      </c>
      <c r="EO553">
        <v>546</v>
      </c>
      <c r="EP553">
        <v>21.417762244416753</v>
      </c>
      <c r="EQ553">
        <v>31.541214683483179</v>
      </c>
      <c r="ES553">
        <f t="shared" si="462"/>
        <v>0</v>
      </c>
      <c r="ET553">
        <f t="shared" si="463"/>
        <v>1</v>
      </c>
      <c r="EU553">
        <f t="shared" si="464"/>
        <v>10.123452439066426</v>
      </c>
    </row>
    <row r="554" spans="1:151" x14ac:dyDescent="0.25">
      <c r="A554">
        <v>547</v>
      </c>
      <c r="B554">
        <v>12.211681031616902</v>
      </c>
      <c r="C554">
        <v>30.227522404395714</v>
      </c>
      <c r="E554">
        <f t="shared" si="414"/>
        <v>0</v>
      </c>
      <c r="F554">
        <f t="shared" si="416"/>
        <v>1</v>
      </c>
      <c r="G554">
        <f t="shared" si="415"/>
        <v>18.015841372778812</v>
      </c>
      <c r="J554">
        <v>547</v>
      </c>
      <c r="K554">
        <v>25.234334770724963</v>
      </c>
      <c r="L554">
        <v>21.351897548770964</v>
      </c>
      <c r="N554">
        <f t="shared" si="417"/>
        <v>1</v>
      </c>
      <c r="O554">
        <f t="shared" si="418"/>
        <v>0</v>
      </c>
      <c r="P554">
        <f t="shared" si="419"/>
        <v>3.8824372219539995</v>
      </c>
      <c r="S554">
        <v>547</v>
      </c>
      <c r="T554">
        <v>16.138890089953783</v>
      </c>
      <c r="U554">
        <v>9.711976560269207</v>
      </c>
      <c r="W554">
        <f t="shared" si="420"/>
        <v>1</v>
      </c>
      <c r="X554">
        <f t="shared" si="421"/>
        <v>0</v>
      </c>
      <c r="Y554">
        <f t="shared" si="422"/>
        <v>6.4269135296845761</v>
      </c>
      <c r="AB554">
        <v>547</v>
      </c>
      <c r="AC554">
        <v>15.890172380054215</v>
      </c>
      <c r="AD554">
        <v>17.611933236611442</v>
      </c>
      <c r="AF554">
        <f t="shared" si="423"/>
        <v>0</v>
      </c>
      <c r="AG554">
        <f t="shared" si="424"/>
        <v>1</v>
      </c>
      <c r="AH554">
        <f t="shared" si="425"/>
        <v>1.7217608565572267</v>
      </c>
      <c r="AK554">
        <v>547</v>
      </c>
      <c r="AL554">
        <v>18.292495623112845</v>
      </c>
      <c r="AM554">
        <v>38.966938690332896</v>
      </c>
      <c r="AO554">
        <f t="shared" si="426"/>
        <v>0</v>
      </c>
      <c r="AP554">
        <f t="shared" si="427"/>
        <v>1</v>
      </c>
      <c r="AQ554">
        <f t="shared" si="428"/>
        <v>20.67444306722005</v>
      </c>
      <c r="AT554">
        <v>547</v>
      </c>
      <c r="AU554">
        <v>20.324950705830826</v>
      </c>
      <c r="AV554">
        <v>12.455517634281701</v>
      </c>
      <c r="AX554">
        <f t="shared" si="429"/>
        <v>1</v>
      </c>
      <c r="AY554">
        <f t="shared" si="430"/>
        <v>0</v>
      </c>
      <c r="AZ554">
        <f t="shared" si="431"/>
        <v>7.8694330715491247</v>
      </c>
      <c r="BC554">
        <v>547</v>
      </c>
      <c r="BD554" t="e">
        <v>#N/A</v>
      </c>
      <c r="BE554" t="e">
        <v>#N/A</v>
      </c>
      <c r="BG554" t="e">
        <f t="shared" si="432"/>
        <v>#N/A</v>
      </c>
      <c r="BH554" t="e">
        <f t="shared" si="433"/>
        <v>#N/A</v>
      </c>
      <c r="BI554" t="e">
        <f t="shared" si="434"/>
        <v>#N/A</v>
      </c>
      <c r="BL554">
        <v>547</v>
      </c>
      <c r="BM554">
        <v>24.121826150245305</v>
      </c>
      <c r="BN554">
        <v>12.395886793485191</v>
      </c>
      <c r="BP554">
        <f t="shared" si="435"/>
        <v>1</v>
      </c>
      <c r="BQ554">
        <f t="shared" si="436"/>
        <v>0</v>
      </c>
      <c r="BR554">
        <f t="shared" si="437"/>
        <v>11.725939356760113</v>
      </c>
      <c r="BU554">
        <v>547</v>
      </c>
      <c r="BV554">
        <v>22.795931018468856</v>
      </c>
      <c r="BW554">
        <v>19.122928582141085</v>
      </c>
      <c r="BY554">
        <f t="shared" si="438"/>
        <v>1</v>
      </c>
      <c r="BZ554">
        <f t="shared" si="439"/>
        <v>0</v>
      </c>
      <c r="CA554">
        <f t="shared" si="440"/>
        <v>3.6730024363277707</v>
      </c>
      <c r="CD554">
        <v>547</v>
      </c>
      <c r="CE554">
        <v>19.32910378932419</v>
      </c>
      <c r="CF554">
        <v>9.079625471484011</v>
      </c>
      <c r="CH554">
        <f t="shared" si="441"/>
        <v>1</v>
      </c>
      <c r="CI554">
        <f t="shared" si="442"/>
        <v>0</v>
      </c>
      <c r="CJ554">
        <f t="shared" si="443"/>
        <v>10.249478317840179</v>
      </c>
      <c r="CM554">
        <v>547</v>
      </c>
      <c r="CN554">
        <v>16.356758428268119</v>
      </c>
      <c r="CO554">
        <v>32.149275032254323</v>
      </c>
      <c r="CQ554">
        <f t="shared" si="444"/>
        <v>0</v>
      </c>
      <c r="CR554">
        <f t="shared" si="445"/>
        <v>1</v>
      </c>
      <c r="CS554">
        <f t="shared" si="446"/>
        <v>15.792516603986204</v>
      </c>
      <c r="CV554">
        <v>547</v>
      </c>
      <c r="CW554">
        <v>19.337721271611425</v>
      </c>
      <c r="CX554">
        <v>26.760615305579357</v>
      </c>
      <c r="CZ554">
        <f t="shared" si="447"/>
        <v>0</v>
      </c>
      <c r="DA554">
        <f t="shared" si="448"/>
        <v>1</v>
      </c>
      <c r="DB554">
        <f t="shared" si="449"/>
        <v>7.4228940339679319</v>
      </c>
      <c r="DE554">
        <v>547</v>
      </c>
      <c r="DF554">
        <v>30.10534800597118</v>
      </c>
      <c r="DG554">
        <v>23.822274612731551</v>
      </c>
      <c r="DI554">
        <f t="shared" si="450"/>
        <v>1</v>
      </c>
      <c r="DJ554">
        <f t="shared" si="451"/>
        <v>0</v>
      </c>
      <c r="DK554">
        <f t="shared" si="452"/>
        <v>6.2830733932396292</v>
      </c>
      <c r="DN554">
        <v>547</v>
      </c>
      <c r="DO554">
        <v>24.915289961061934</v>
      </c>
      <c r="DP554">
        <v>9.8310452160803639</v>
      </c>
      <c r="DR554">
        <f t="shared" si="453"/>
        <v>1</v>
      </c>
      <c r="DS554">
        <f t="shared" si="454"/>
        <v>0</v>
      </c>
      <c r="DT554">
        <f t="shared" si="455"/>
        <v>15.08424474498157</v>
      </c>
      <c r="DW554">
        <v>547</v>
      </c>
      <c r="DX554">
        <v>18.088109280106536</v>
      </c>
      <c r="DY554">
        <v>17.958770224866811</v>
      </c>
      <c r="EA554">
        <f t="shared" si="456"/>
        <v>1</v>
      </c>
      <c r="EB554">
        <f t="shared" si="457"/>
        <v>0</v>
      </c>
      <c r="EC554">
        <f t="shared" si="458"/>
        <v>0.12933905523972555</v>
      </c>
      <c r="EF554">
        <v>547</v>
      </c>
      <c r="EG554">
        <v>18.583939335502489</v>
      </c>
      <c r="EH554">
        <v>16.093009411119386</v>
      </c>
      <c r="EJ554">
        <f t="shared" si="459"/>
        <v>1</v>
      </c>
      <c r="EK554">
        <f t="shared" si="460"/>
        <v>0</v>
      </c>
      <c r="EL554">
        <f t="shared" si="461"/>
        <v>2.4909299243831029</v>
      </c>
      <c r="EO554">
        <v>547</v>
      </c>
      <c r="EP554">
        <v>24.50660157667394</v>
      </c>
      <c r="EQ554">
        <v>43.561382073123497</v>
      </c>
      <c r="ES554">
        <f t="shared" si="462"/>
        <v>0</v>
      </c>
      <c r="ET554">
        <f t="shared" si="463"/>
        <v>1</v>
      </c>
      <c r="EU554">
        <f t="shared" si="464"/>
        <v>19.054780496449556</v>
      </c>
    </row>
    <row r="555" spans="1:151" x14ac:dyDescent="0.25">
      <c r="A555">
        <v>548</v>
      </c>
      <c r="B555">
        <v>15.355884262061535</v>
      </c>
      <c r="C555">
        <v>36.278273639612706</v>
      </c>
      <c r="E555">
        <f t="shared" si="414"/>
        <v>0</v>
      </c>
      <c r="F555">
        <f t="shared" si="416"/>
        <v>1</v>
      </c>
      <c r="G555">
        <f t="shared" si="415"/>
        <v>20.92238937755117</v>
      </c>
      <c r="J555">
        <v>548</v>
      </c>
      <c r="K555">
        <v>25.762106559548542</v>
      </c>
      <c r="L555">
        <v>30.81546889752277</v>
      </c>
      <c r="N555">
        <f t="shared" si="417"/>
        <v>0</v>
      </c>
      <c r="O555">
        <f t="shared" si="418"/>
        <v>1</v>
      </c>
      <c r="P555">
        <f t="shared" si="419"/>
        <v>5.0533623379742281</v>
      </c>
      <c r="S555">
        <v>548</v>
      </c>
      <c r="T555">
        <v>18.912161186630957</v>
      </c>
      <c r="U555">
        <v>8.6175202868028897</v>
      </c>
      <c r="W555">
        <f t="shared" si="420"/>
        <v>1</v>
      </c>
      <c r="X555">
        <f t="shared" si="421"/>
        <v>0</v>
      </c>
      <c r="Y555">
        <f t="shared" si="422"/>
        <v>10.294640899828067</v>
      </c>
      <c r="AB555">
        <v>548</v>
      </c>
      <c r="AC555">
        <v>23.226956776013004</v>
      </c>
      <c r="AD555">
        <v>16.966182832950714</v>
      </c>
      <c r="AF555">
        <f t="shared" si="423"/>
        <v>1</v>
      </c>
      <c r="AG555">
        <f t="shared" si="424"/>
        <v>0</v>
      </c>
      <c r="AH555">
        <f t="shared" si="425"/>
        <v>6.26077394306229</v>
      </c>
      <c r="AK555">
        <v>548</v>
      </c>
      <c r="AL555">
        <v>23.147213288056449</v>
      </c>
      <c r="AM555">
        <v>47.232197522886466</v>
      </c>
      <c r="AO555">
        <f t="shared" si="426"/>
        <v>0</v>
      </c>
      <c r="AP555">
        <f t="shared" si="427"/>
        <v>1</v>
      </c>
      <c r="AQ555">
        <f t="shared" si="428"/>
        <v>24.084984234830017</v>
      </c>
      <c r="AT555">
        <v>548</v>
      </c>
      <c r="AU555">
        <v>19.318440019295753</v>
      </c>
      <c r="AV555">
        <v>9.1370652844457041</v>
      </c>
      <c r="AX555">
        <f t="shared" si="429"/>
        <v>1</v>
      </c>
      <c r="AY555">
        <f t="shared" si="430"/>
        <v>0</v>
      </c>
      <c r="AZ555">
        <f t="shared" si="431"/>
        <v>10.181374734850049</v>
      </c>
      <c r="BC555">
        <v>548</v>
      </c>
      <c r="BD555" t="e">
        <v>#N/A</v>
      </c>
      <c r="BE555" t="e">
        <v>#N/A</v>
      </c>
      <c r="BG555" t="e">
        <f t="shared" si="432"/>
        <v>#N/A</v>
      </c>
      <c r="BH555" t="e">
        <f t="shared" si="433"/>
        <v>#N/A</v>
      </c>
      <c r="BI555" t="e">
        <f t="shared" si="434"/>
        <v>#N/A</v>
      </c>
      <c r="BL555">
        <v>548</v>
      </c>
      <c r="BM555">
        <v>28.512955980966844</v>
      </c>
      <c r="BN555">
        <v>11.771925374905768</v>
      </c>
      <c r="BP555">
        <f t="shared" si="435"/>
        <v>1</v>
      </c>
      <c r="BQ555">
        <f t="shared" si="436"/>
        <v>0</v>
      </c>
      <c r="BR555">
        <f t="shared" si="437"/>
        <v>16.741030606061074</v>
      </c>
      <c r="BU555">
        <v>548</v>
      </c>
      <c r="BV555">
        <v>13.389372405627306</v>
      </c>
      <c r="BW555">
        <v>20.983071387827497</v>
      </c>
      <c r="BY555">
        <f t="shared" si="438"/>
        <v>0</v>
      </c>
      <c r="BZ555">
        <f t="shared" si="439"/>
        <v>1</v>
      </c>
      <c r="CA555">
        <f t="shared" si="440"/>
        <v>7.5936989822001912</v>
      </c>
      <c r="CD555">
        <v>548</v>
      </c>
      <c r="CE555">
        <v>34.187738266185235</v>
      </c>
      <c r="CF555">
        <v>34.766657169800737</v>
      </c>
      <c r="CH555">
        <f t="shared" si="441"/>
        <v>0</v>
      </c>
      <c r="CI555">
        <f t="shared" si="442"/>
        <v>1</v>
      </c>
      <c r="CJ555">
        <f t="shared" si="443"/>
        <v>0.57891890361550224</v>
      </c>
      <c r="CM555">
        <v>548</v>
      </c>
      <c r="CN555">
        <v>20.86155266930087</v>
      </c>
      <c r="CO555">
        <v>20.359344087782983</v>
      </c>
      <c r="CQ555">
        <f t="shared" si="444"/>
        <v>1</v>
      </c>
      <c r="CR555">
        <f t="shared" si="445"/>
        <v>0</v>
      </c>
      <c r="CS555">
        <f t="shared" si="446"/>
        <v>0.50220858151788761</v>
      </c>
      <c r="CV555">
        <v>548</v>
      </c>
      <c r="CW555">
        <v>23.002911485643903</v>
      </c>
      <c r="CX555">
        <v>9.317597897897393</v>
      </c>
      <c r="CZ555">
        <f t="shared" si="447"/>
        <v>1</v>
      </c>
      <c r="DA555">
        <f t="shared" si="448"/>
        <v>0</v>
      </c>
      <c r="DB555">
        <f t="shared" si="449"/>
        <v>13.68531358774651</v>
      </c>
      <c r="DE555">
        <v>548</v>
      </c>
      <c r="DF555">
        <v>16.333764032448464</v>
      </c>
      <c r="DG555">
        <v>24.603932032660488</v>
      </c>
      <c r="DI555">
        <f t="shared" si="450"/>
        <v>0</v>
      </c>
      <c r="DJ555">
        <f t="shared" si="451"/>
        <v>1</v>
      </c>
      <c r="DK555">
        <f t="shared" si="452"/>
        <v>8.2701680002120241</v>
      </c>
      <c r="DN555">
        <v>548</v>
      </c>
      <c r="DO555">
        <v>18.611326336821516</v>
      </c>
      <c r="DP555">
        <v>14.902667904975917</v>
      </c>
      <c r="DR555">
        <f t="shared" si="453"/>
        <v>1</v>
      </c>
      <c r="DS555">
        <f t="shared" si="454"/>
        <v>0</v>
      </c>
      <c r="DT555">
        <f t="shared" si="455"/>
        <v>3.7086584318455991</v>
      </c>
      <c r="DW555">
        <v>548</v>
      </c>
      <c r="DX555">
        <v>27.970666005856046</v>
      </c>
      <c r="DY555">
        <v>25.815467921122597</v>
      </c>
      <c r="EA555">
        <f t="shared" si="456"/>
        <v>1</v>
      </c>
      <c r="EB555">
        <f t="shared" si="457"/>
        <v>0</v>
      </c>
      <c r="EC555">
        <f t="shared" si="458"/>
        <v>2.1551980847334491</v>
      </c>
      <c r="EF555">
        <v>548</v>
      </c>
      <c r="EG555">
        <v>19.195907870756219</v>
      </c>
      <c r="EH555">
        <v>13.760215051294251</v>
      </c>
      <c r="EJ555">
        <f t="shared" si="459"/>
        <v>1</v>
      </c>
      <c r="EK555">
        <f t="shared" si="460"/>
        <v>0</v>
      </c>
      <c r="EL555">
        <f t="shared" si="461"/>
        <v>5.435692819461968</v>
      </c>
      <c r="EO555">
        <v>548</v>
      </c>
      <c r="EP555">
        <v>21.822013712518345</v>
      </c>
      <c r="EQ555">
        <v>41.826524376309827</v>
      </c>
      <c r="ES555">
        <f t="shared" si="462"/>
        <v>0</v>
      </c>
      <c r="ET555">
        <f t="shared" si="463"/>
        <v>1</v>
      </c>
      <c r="EU555">
        <f t="shared" si="464"/>
        <v>20.004510663791482</v>
      </c>
    </row>
    <row r="556" spans="1:151" x14ac:dyDescent="0.25">
      <c r="A556">
        <v>549</v>
      </c>
      <c r="B556">
        <v>13.459706195710485</v>
      </c>
      <c r="C556">
        <v>34.247707416313922</v>
      </c>
      <c r="E556">
        <f t="shared" ref="E556:E619" si="465">IF(B556&gt;C556,1,0)</f>
        <v>0</v>
      </c>
      <c r="F556">
        <f t="shared" si="416"/>
        <v>1</v>
      </c>
      <c r="G556">
        <f t="shared" ref="G556:G619" si="466">IF(B556&gt;C556,B556-C556,C556-B556)</f>
        <v>20.788001220603437</v>
      </c>
      <c r="J556">
        <v>549</v>
      </c>
      <c r="K556">
        <v>23.537457009175014</v>
      </c>
      <c r="L556">
        <v>28.070897757114324</v>
      </c>
      <c r="N556">
        <f t="shared" si="417"/>
        <v>0</v>
      </c>
      <c r="O556">
        <f t="shared" si="418"/>
        <v>1</v>
      </c>
      <c r="P556">
        <f t="shared" si="419"/>
        <v>4.5334407479393093</v>
      </c>
      <c r="S556">
        <v>549</v>
      </c>
      <c r="T556">
        <v>19.292097541716704</v>
      </c>
      <c r="U556">
        <v>37.130630240915742</v>
      </c>
      <c r="W556">
        <f t="shared" si="420"/>
        <v>0</v>
      </c>
      <c r="X556">
        <f t="shared" si="421"/>
        <v>1</v>
      </c>
      <c r="Y556">
        <f t="shared" si="422"/>
        <v>17.838532699199039</v>
      </c>
      <c r="AB556">
        <v>549</v>
      </c>
      <c r="AC556">
        <v>31.686846650975792</v>
      </c>
      <c r="AD556">
        <v>18.110712770461436</v>
      </c>
      <c r="AF556">
        <f t="shared" si="423"/>
        <v>1</v>
      </c>
      <c r="AG556">
        <f t="shared" si="424"/>
        <v>0</v>
      </c>
      <c r="AH556">
        <f t="shared" si="425"/>
        <v>13.576133880514355</v>
      </c>
      <c r="AK556">
        <v>549</v>
      </c>
      <c r="AL556">
        <v>15.360901377607194</v>
      </c>
      <c r="AM556">
        <v>32.322430315833351</v>
      </c>
      <c r="AO556">
        <f t="shared" si="426"/>
        <v>0</v>
      </c>
      <c r="AP556">
        <f t="shared" si="427"/>
        <v>1</v>
      </c>
      <c r="AQ556">
        <f t="shared" si="428"/>
        <v>16.961528938226159</v>
      </c>
      <c r="AT556">
        <v>549</v>
      </c>
      <c r="AU556">
        <v>17.346517104844356</v>
      </c>
      <c r="AV556">
        <v>26.959670269634106</v>
      </c>
      <c r="AX556">
        <f t="shared" si="429"/>
        <v>0</v>
      </c>
      <c r="AY556">
        <f t="shared" si="430"/>
        <v>1</v>
      </c>
      <c r="AZ556">
        <f t="shared" si="431"/>
        <v>9.6131531647897503</v>
      </c>
      <c r="BC556">
        <v>549</v>
      </c>
      <c r="BD556" t="e">
        <v>#N/A</v>
      </c>
      <c r="BE556" t="e">
        <v>#N/A</v>
      </c>
      <c r="BG556" t="e">
        <f t="shared" si="432"/>
        <v>#N/A</v>
      </c>
      <c r="BH556" t="e">
        <f t="shared" si="433"/>
        <v>#N/A</v>
      </c>
      <c r="BI556" t="e">
        <f t="shared" si="434"/>
        <v>#N/A</v>
      </c>
      <c r="BL556">
        <v>549</v>
      </c>
      <c r="BM556">
        <v>27.646490824252343</v>
      </c>
      <c r="BN556">
        <v>11.591648970850921</v>
      </c>
      <c r="BP556">
        <f t="shared" si="435"/>
        <v>1</v>
      </c>
      <c r="BQ556">
        <f t="shared" si="436"/>
        <v>0</v>
      </c>
      <c r="BR556">
        <f t="shared" si="437"/>
        <v>16.05484185340142</v>
      </c>
      <c r="BU556">
        <v>549</v>
      </c>
      <c r="BV556">
        <v>30.317162507331073</v>
      </c>
      <c r="BW556">
        <v>21.581053569313212</v>
      </c>
      <c r="BY556">
        <f t="shared" si="438"/>
        <v>1</v>
      </c>
      <c r="BZ556">
        <f t="shared" si="439"/>
        <v>0</v>
      </c>
      <c r="CA556">
        <f t="shared" si="440"/>
        <v>8.7361089380178605</v>
      </c>
      <c r="CD556">
        <v>549</v>
      </c>
      <c r="CE556">
        <v>16.688900582651414</v>
      </c>
      <c r="CF556">
        <v>34.667754154002168</v>
      </c>
      <c r="CH556">
        <f t="shared" si="441"/>
        <v>0</v>
      </c>
      <c r="CI556">
        <f t="shared" si="442"/>
        <v>1</v>
      </c>
      <c r="CJ556">
        <f t="shared" si="443"/>
        <v>17.978853571350754</v>
      </c>
      <c r="CM556">
        <v>549</v>
      </c>
      <c r="CN556">
        <v>23.545195974356417</v>
      </c>
      <c r="CO556">
        <v>43.54216604679177</v>
      </c>
      <c r="CQ556">
        <f t="shared" si="444"/>
        <v>0</v>
      </c>
      <c r="CR556">
        <f t="shared" si="445"/>
        <v>1</v>
      </c>
      <c r="CS556">
        <f t="shared" si="446"/>
        <v>19.996970072435353</v>
      </c>
      <c r="CV556">
        <v>549</v>
      </c>
      <c r="CW556">
        <v>14.401005308479903</v>
      </c>
      <c r="CX556">
        <v>20.86389356377278</v>
      </c>
      <c r="CZ556">
        <f t="shared" si="447"/>
        <v>0</v>
      </c>
      <c r="DA556">
        <f t="shared" si="448"/>
        <v>1</v>
      </c>
      <c r="DB556">
        <f t="shared" si="449"/>
        <v>6.4628882552928779</v>
      </c>
      <c r="DE556">
        <v>549</v>
      </c>
      <c r="DF556">
        <v>19.812265536376316</v>
      </c>
      <c r="DG556">
        <v>17.819903003752934</v>
      </c>
      <c r="DI556">
        <f t="shared" si="450"/>
        <v>1</v>
      </c>
      <c r="DJ556">
        <f t="shared" si="451"/>
        <v>0</v>
      </c>
      <c r="DK556">
        <f t="shared" si="452"/>
        <v>1.9923625326233818</v>
      </c>
      <c r="DN556">
        <v>549</v>
      </c>
      <c r="DO556">
        <v>22.907050803413313</v>
      </c>
      <c r="DP556">
        <v>20.290451765931426</v>
      </c>
      <c r="DR556">
        <f t="shared" si="453"/>
        <v>1</v>
      </c>
      <c r="DS556">
        <f t="shared" si="454"/>
        <v>0</v>
      </c>
      <c r="DT556">
        <f t="shared" si="455"/>
        <v>2.6165990374818868</v>
      </c>
      <c r="DW556">
        <v>549</v>
      </c>
      <c r="DX556">
        <v>8.7787863150580705</v>
      </c>
      <c r="DY556">
        <v>24.036815453564223</v>
      </c>
      <c r="EA556">
        <f t="shared" si="456"/>
        <v>0</v>
      </c>
      <c r="EB556">
        <f t="shared" si="457"/>
        <v>1</v>
      </c>
      <c r="EC556">
        <f t="shared" si="458"/>
        <v>15.258029138506153</v>
      </c>
      <c r="EF556">
        <v>549</v>
      </c>
      <c r="EG556">
        <v>20.95151542851918</v>
      </c>
      <c r="EH556">
        <v>14.914830429862901</v>
      </c>
      <c r="EJ556">
        <f t="shared" si="459"/>
        <v>1</v>
      </c>
      <c r="EK556">
        <f t="shared" si="460"/>
        <v>0</v>
      </c>
      <c r="EL556">
        <f t="shared" si="461"/>
        <v>6.0366849986562787</v>
      </c>
      <c r="EO556">
        <v>549</v>
      </c>
      <c r="EP556">
        <v>20.198701139280743</v>
      </c>
      <c r="EQ556">
        <v>24.893456888283566</v>
      </c>
      <c r="ES556">
        <f t="shared" si="462"/>
        <v>0</v>
      </c>
      <c r="ET556">
        <f t="shared" si="463"/>
        <v>1</v>
      </c>
      <c r="EU556">
        <f t="shared" si="464"/>
        <v>4.6947557490028231</v>
      </c>
    </row>
    <row r="557" spans="1:151" x14ac:dyDescent="0.25">
      <c r="A557">
        <v>550</v>
      </c>
      <c r="B557">
        <v>13.181006754012003</v>
      </c>
      <c r="C557">
        <v>26.033232824381468</v>
      </c>
      <c r="E557">
        <f t="shared" si="465"/>
        <v>0</v>
      </c>
      <c r="F557">
        <f t="shared" si="416"/>
        <v>1</v>
      </c>
      <c r="G557">
        <f t="shared" si="466"/>
        <v>12.852226070369465</v>
      </c>
      <c r="J557">
        <v>550</v>
      </c>
      <c r="K557">
        <v>18.516494045486034</v>
      </c>
      <c r="L557">
        <v>26.807034280497664</v>
      </c>
      <c r="N557">
        <f t="shared" si="417"/>
        <v>0</v>
      </c>
      <c r="O557">
        <f t="shared" si="418"/>
        <v>1</v>
      </c>
      <c r="P557">
        <f t="shared" si="419"/>
        <v>8.2905402350116297</v>
      </c>
      <c r="S557">
        <v>550</v>
      </c>
      <c r="T557">
        <v>19.526902301527052</v>
      </c>
      <c r="U557">
        <v>8.2254029923927412</v>
      </c>
      <c r="W557">
        <f t="shared" si="420"/>
        <v>1</v>
      </c>
      <c r="X557">
        <f t="shared" si="421"/>
        <v>0</v>
      </c>
      <c r="Y557">
        <f t="shared" si="422"/>
        <v>11.301499309134311</v>
      </c>
      <c r="AB557">
        <v>550</v>
      </c>
      <c r="AC557">
        <v>21.693328173914988</v>
      </c>
      <c r="AD557">
        <v>17.599189796765547</v>
      </c>
      <c r="AF557">
        <f t="shared" si="423"/>
        <v>1</v>
      </c>
      <c r="AG557">
        <f t="shared" si="424"/>
        <v>0</v>
      </c>
      <c r="AH557">
        <f t="shared" si="425"/>
        <v>4.0941383771494415</v>
      </c>
      <c r="AK557">
        <v>550</v>
      </c>
      <c r="AL557">
        <v>13.692840679677101</v>
      </c>
      <c r="AM557">
        <v>39.74305592465884</v>
      </c>
      <c r="AO557">
        <f t="shared" si="426"/>
        <v>0</v>
      </c>
      <c r="AP557">
        <f t="shared" si="427"/>
        <v>1</v>
      </c>
      <c r="AQ557">
        <f t="shared" si="428"/>
        <v>26.050215244981739</v>
      </c>
      <c r="AT557">
        <v>550</v>
      </c>
      <c r="AU557">
        <v>29.001368575605163</v>
      </c>
      <c r="AV557">
        <v>22.980216469036858</v>
      </c>
      <c r="AX557">
        <f t="shared" si="429"/>
        <v>1</v>
      </c>
      <c r="AY557">
        <f t="shared" si="430"/>
        <v>0</v>
      </c>
      <c r="AZ557">
        <f t="shared" si="431"/>
        <v>6.0211521065683051</v>
      </c>
      <c r="BC557">
        <v>550</v>
      </c>
      <c r="BD557" t="e">
        <v>#N/A</v>
      </c>
      <c r="BE557" t="e">
        <v>#N/A</v>
      </c>
      <c r="BG557" t="e">
        <f t="shared" si="432"/>
        <v>#N/A</v>
      </c>
      <c r="BH557" t="e">
        <f t="shared" si="433"/>
        <v>#N/A</v>
      </c>
      <c r="BI557" t="e">
        <f t="shared" si="434"/>
        <v>#N/A</v>
      </c>
      <c r="BL557">
        <v>550</v>
      </c>
      <c r="BM557">
        <v>30.496380487112582</v>
      </c>
      <c r="BN557">
        <v>15.529058823718474</v>
      </c>
      <c r="BP557">
        <f t="shared" si="435"/>
        <v>1</v>
      </c>
      <c r="BQ557">
        <f t="shared" si="436"/>
        <v>0</v>
      </c>
      <c r="BR557">
        <f t="shared" si="437"/>
        <v>14.967321663394108</v>
      </c>
      <c r="BU557">
        <v>550</v>
      </c>
      <c r="BV557">
        <v>14.55004617538664</v>
      </c>
      <c r="BW557">
        <v>14.923913711508233</v>
      </c>
      <c r="BY557">
        <f t="shared" si="438"/>
        <v>0</v>
      </c>
      <c r="BZ557">
        <f t="shared" si="439"/>
        <v>1</v>
      </c>
      <c r="CA557">
        <f t="shared" si="440"/>
        <v>0.37386753612159218</v>
      </c>
      <c r="CD557">
        <v>550</v>
      </c>
      <c r="CE557">
        <v>22.611926967072556</v>
      </c>
      <c r="CF557">
        <v>23.514513599495714</v>
      </c>
      <c r="CH557">
        <f t="shared" si="441"/>
        <v>0</v>
      </c>
      <c r="CI557">
        <f t="shared" si="442"/>
        <v>1</v>
      </c>
      <c r="CJ557">
        <f t="shared" si="443"/>
        <v>0.90258663242315862</v>
      </c>
      <c r="CM557">
        <v>550</v>
      </c>
      <c r="CN557">
        <v>23.404119803562001</v>
      </c>
      <c r="CO557">
        <v>38.854571599474831</v>
      </c>
      <c r="CQ557">
        <f t="shared" si="444"/>
        <v>0</v>
      </c>
      <c r="CR557">
        <f t="shared" si="445"/>
        <v>1</v>
      </c>
      <c r="CS557">
        <f t="shared" si="446"/>
        <v>15.45045179591283</v>
      </c>
      <c r="CV557">
        <v>550</v>
      </c>
      <c r="CW557">
        <v>26.177250548971806</v>
      </c>
      <c r="CX557">
        <v>13.550082118550694</v>
      </c>
      <c r="CZ557">
        <f t="shared" si="447"/>
        <v>1</v>
      </c>
      <c r="DA557">
        <f t="shared" si="448"/>
        <v>0</v>
      </c>
      <c r="DB557">
        <f t="shared" si="449"/>
        <v>12.627168430421111</v>
      </c>
      <c r="DE557">
        <v>550</v>
      </c>
      <c r="DF557">
        <v>19.415632171961811</v>
      </c>
      <c r="DG557">
        <v>31.944606462357562</v>
      </c>
      <c r="DI557">
        <f t="shared" si="450"/>
        <v>0</v>
      </c>
      <c r="DJ557">
        <f t="shared" si="451"/>
        <v>1</v>
      </c>
      <c r="DK557">
        <f t="shared" si="452"/>
        <v>12.528974290395752</v>
      </c>
      <c r="DN557">
        <v>550</v>
      </c>
      <c r="DO557">
        <v>25.613251776432829</v>
      </c>
      <c r="DP557">
        <v>16.381655007648799</v>
      </c>
      <c r="DR557">
        <f t="shared" si="453"/>
        <v>1</v>
      </c>
      <c r="DS557">
        <f t="shared" si="454"/>
        <v>0</v>
      </c>
      <c r="DT557">
        <f t="shared" si="455"/>
        <v>9.2315967687840299</v>
      </c>
      <c r="DW557">
        <v>550</v>
      </c>
      <c r="DX557">
        <v>18.856467362662755</v>
      </c>
      <c r="DY557">
        <v>23.320827952127154</v>
      </c>
      <c r="EA557">
        <f t="shared" si="456"/>
        <v>0</v>
      </c>
      <c r="EB557">
        <f t="shared" si="457"/>
        <v>1</v>
      </c>
      <c r="EC557">
        <f t="shared" si="458"/>
        <v>4.4643605894643983</v>
      </c>
      <c r="EF557">
        <v>550</v>
      </c>
      <c r="EG557">
        <v>17.137260231327556</v>
      </c>
      <c r="EH557">
        <v>16.982530309927327</v>
      </c>
      <c r="EJ557">
        <f t="shared" si="459"/>
        <v>1</v>
      </c>
      <c r="EK557">
        <f t="shared" si="460"/>
        <v>0</v>
      </c>
      <c r="EL557">
        <f t="shared" si="461"/>
        <v>0.15472992140022868</v>
      </c>
      <c r="EO557">
        <v>550</v>
      </c>
      <c r="EP557">
        <v>17.568285195454752</v>
      </c>
      <c r="EQ557">
        <v>24.962534509955024</v>
      </c>
      <c r="ES557">
        <f t="shared" si="462"/>
        <v>0</v>
      </c>
      <c r="ET557">
        <f t="shared" si="463"/>
        <v>1</v>
      </c>
      <c r="EU557">
        <f t="shared" si="464"/>
        <v>7.3942493145002715</v>
      </c>
    </row>
    <row r="558" spans="1:151" x14ac:dyDescent="0.25">
      <c r="A558">
        <v>551</v>
      </c>
      <c r="B558">
        <v>4.7048766255383079</v>
      </c>
      <c r="C558">
        <v>53.840996331761403</v>
      </c>
      <c r="E558">
        <f t="shared" si="465"/>
        <v>0</v>
      </c>
      <c r="F558">
        <f t="shared" si="416"/>
        <v>1</v>
      </c>
      <c r="G558">
        <f t="shared" si="466"/>
        <v>49.136119706223099</v>
      </c>
      <c r="J558">
        <v>551</v>
      </c>
      <c r="K558">
        <v>18.388588719958914</v>
      </c>
      <c r="L558">
        <v>20.220817560251302</v>
      </c>
      <c r="N558">
        <f t="shared" si="417"/>
        <v>0</v>
      </c>
      <c r="O558">
        <f t="shared" si="418"/>
        <v>1</v>
      </c>
      <c r="P558">
        <f t="shared" si="419"/>
        <v>1.8322288402923874</v>
      </c>
      <c r="S558">
        <v>551</v>
      </c>
      <c r="T558">
        <v>14.928308941869926</v>
      </c>
      <c r="U558">
        <v>17.730872851359408</v>
      </c>
      <c r="W558">
        <f t="shared" si="420"/>
        <v>0</v>
      </c>
      <c r="X558">
        <f t="shared" si="421"/>
        <v>1</v>
      </c>
      <c r="Y558">
        <f t="shared" si="422"/>
        <v>2.8025639094894821</v>
      </c>
      <c r="AB558">
        <v>551</v>
      </c>
      <c r="AC558">
        <v>23.54013269104361</v>
      </c>
      <c r="AD558">
        <v>14.853222654338072</v>
      </c>
      <c r="AF558">
        <f t="shared" si="423"/>
        <v>1</v>
      </c>
      <c r="AG558">
        <f t="shared" si="424"/>
        <v>0</v>
      </c>
      <c r="AH558">
        <f t="shared" si="425"/>
        <v>8.6869100367055374</v>
      </c>
      <c r="AK558">
        <v>551</v>
      </c>
      <c r="AL558">
        <v>28.192577781521713</v>
      </c>
      <c r="AM558">
        <v>7.2117767755991231</v>
      </c>
      <c r="AO558">
        <f t="shared" si="426"/>
        <v>1</v>
      </c>
      <c r="AP558">
        <f t="shared" si="427"/>
        <v>0</v>
      </c>
      <c r="AQ558">
        <f t="shared" si="428"/>
        <v>20.98080100592259</v>
      </c>
      <c r="AT558">
        <v>551</v>
      </c>
      <c r="AU558">
        <v>17.082868396466743</v>
      </c>
      <c r="AV558">
        <v>27.834243858305896</v>
      </c>
      <c r="AX558">
        <f t="shared" si="429"/>
        <v>0</v>
      </c>
      <c r="AY558">
        <f t="shared" si="430"/>
        <v>1</v>
      </c>
      <c r="AZ558">
        <f t="shared" si="431"/>
        <v>10.751375461839153</v>
      </c>
      <c r="BC558">
        <v>551</v>
      </c>
      <c r="BD558" t="e">
        <v>#N/A</v>
      </c>
      <c r="BE558" t="e">
        <v>#N/A</v>
      </c>
      <c r="BG558" t="e">
        <f t="shared" si="432"/>
        <v>#N/A</v>
      </c>
      <c r="BH558" t="e">
        <f t="shared" si="433"/>
        <v>#N/A</v>
      </c>
      <c r="BI558" t="e">
        <f t="shared" si="434"/>
        <v>#N/A</v>
      </c>
      <c r="BL558">
        <v>551</v>
      </c>
      <c r="BM558">
        <v>25.234572403722474</v>
      </c>
      <c r="BN558">
        <v>10.358619592631362</v>
      </c>
      <c r="BP558">
        <f t="shared" si="435"/>
        <v>1</v>
      </c>
      <c r="BQ558">
        <f t="shared" si="436"/>
        <v>0</v>
      </c>
      <c r="BR558">
        <f t="shared" si="437"/>
        <v>14.875952811091112</v>
      </c>
      <c r="BU558">
        <v>551</v>
      </c>
      <c r="BV558">
        <v>21.740565934534633</v>
      </c>
      <c r="BW558">
        <v>32.525381588354925</v>
      </c>
      <c r="BY558">
        <f t="shared" si="438"/>
        <v>0</v>
      </c>
      <c r="BZ558">
        <f t="shared" si="439"/>
        <v>1</v>
      </c>
      <c r="CA558">
        <f t="shared" si="440"/>
        <v>10.784815653820292</v>
      </c>
      <c r="CD558">
        <v>551</v>
      </c>
      <c r="CE558">
        <v>35.334649789535113</v>
      </c>
      <c r="CF558">
        <v>31.959956360656658</v>
      </c>
      <c r="CH558">
        <f t="shared" si="441"/>
        <v>1</v>
      </c>
      <c r="CI558">
        <f t="shared" si="442"/>
        <v>0</v>
      </c>
      <c r="CJ558">
        <f t="shared" si="443"/>
        <v>3.3746934288784551</v>
      </c>
      <c r="CM558">
        <v>551</v>
      </c>
      <c r="CN558">
        <v>24.578795466156116</v>
      </c>
      <c r="CO558">
        <v>32.431983941254828</v>
      </c>
      <c r="CQ558">
        <f t="shared" si="444"/>
        <v>0</v>
      </c>
      <c r="CR558">
        <f t="shared" si="445"/>
        <v>1</v>
      </c>
      <c r="CS558">
        <f t="shared" si="446"/>
        <v>7.8531884750987118</v>
      </c>
      <c r="CV558">
        <v>551</v>
      </c>
      <c r="CW558">
        <v>23.616614720302035</v>
      </c>
      <c r="CX558">
        <v>18.469029086997441</v>
      </c>
      <c r="CZ558">
        <f t="shared" si="447"/>
        <v>1</v>
      </c>
      <c r="DA558">
        <f t="shared" si="448"/>
        <v>0</v>
      </c>
      <c r="DB558">
        <f t="shared" si="449"/>
        <v>5.147585633304594</v>
      </c>
      <c r="DE558">
        <v>551</v>
      </c>
      <c r="DF558">
        <v>20.502312650414503</v>
      </c>
      <c r="DG558">
        <v>20.509614559192435</v>
      </c>
      <c r="DI558">
        <f t="shared" si="450"/>
        <v>0</v>
      </c>
      <c r="DJ558">
        <f t="shared" si="451"/>
        <v>1</v>
      </c>
      <c r="DK558">
        <f t="shared" si="452"/>
        <v>7.3019087779329084E-3</v>
      </c>
      <c r="DN558">
        <v>551</v>
      </c>
      <c r="DO558">
        <v>25.813148412712426</v>
      </c>
      <c r="DP558">
        <v>30.106351677267149</v>
      </c>
      <c r="DR558">
        <f t="shared" si="453"/>
        <v>0</v>
      </c>
      <c r="DS558">
        <f t="shared" si="454"/>
        <v>1</v>
      </c>
      <c r="DT558">
        <f t="shared" si="455"/>
        <v>4.2932032645547231</v>
      </c>
      <c r="DW558">
        <v>551</v>
      </c>
      <c r="DX558">
        <v>16.979042838842393</v>
      </c>
      <c r="DY558">
        <v>18.968135488321789</v>
      </c>
      <c r="EA558">
        <f t="shared" si="456"/>
        <v>0</v>
      </c>
      <c r="EB558">
        <f t="shared" si="457"/>
        <v>1</v>
      </c>
      <c r="EC558">
        <f t="shared" si="458"/>
        <v>1.9890926494793959</v>
      </c>
      <c r="EF558">
        <v>551</v>
      </c>
      <c r="EG558">
        <v>22.797725984622403</v>
      </c>
      <c r="EH558">
        <v>12.144701312490653</v>
      </c>
      <c r="EJ558">
        <f t="shared" si="459"/>
        <v>1</v>
      </c>
      <c r="EK558">
        <f t="shared" si="460"/>
        <v>0</v>
      </c>
      <c r="EL558">
        <f t="shared" si="461"/>
        <v>10.65302467213175</v>
      </c>
      <c r="EO558">
        <v>551</v>
      </c>
      <c r="EP558">
        <v>20.686569402343821</v>
      </c>
      <c r="EQ558">
        <v>15.320691216759194</v>
      </c>
      <c r="ES558">
        <f t="shared" si="462"/>
        <v>1</v>
      </c>
      <c r="ET558">
        <f t="shared" si="463"/>
        <v>0</v>
      </c>
      <c r="EU558">
        <f t="shared" si="464"/>
        <v>5.3658781855846271</v>
      </c>
    </row>
    <row r="559" spans="1:151" x14ac:dyDescent="0.25">
      <c r="A559">
        <v>552</v>
      </c>
      <c r="B559">
        <v>13.152539426045355</v>
      </c>
      <c r="C559">
        <v>32.800435600258425</v>
      </c>
      <c r="E559">
        <f t="shared" si="465"/>
        <v>0</v>
      </c>
      <c r="F559">
        <f t="shared" si="416"/>
        <v>1</v>
      </c>
      <c r="G559">
        <f t="shared" si="466"/>
        <v>19.64789617421307</v>
      </c>
      <c r="J559">
        <v>552</v>
      </c>
      <c r="K559">
        <v>22.137229156060847</v>
      </c>
      <c r="L559">
        <v>20.572977121695654</v>
      </c>
      <c r="N559">
        <f t="shared" si="417"/>
        <v>1</v>
      </c>
      <c r="O559">
        <f t="shared" si="418"/>
        <v>0</v>
      </c>
      <c r="P559">
        <f t="shared" si="419"/>
        <v>1.5642520343651931</v>
      </c>
      <c r="S559">
        <v>552</v>
      </c>
      <c r="T559">
        <v>21.201861564797255</v>
      </c>
      <c r="U559">
        <v>23.509388522527786</v>
      </c>
      <c r="W559">
        <f t="shared" si="420"/>
        <v>0</v>
      </c>
      <c r="X559">
        <f t="shared" si="421"/>
        <v>1</v>
      </c>
      <c r="Y559">
        <f t="shared" si="422"/>
        <v>2.3075269577305306</v>
      </c>
      <c r="AB559">
        <v>552</v>
      </c>
      <c r="AC559">
        <v>20.337708612874795</v>
      </c>
      <c r="AD559">
        <v>17.803358942893006</v>
      </c>
      <c r="AF559">
        <f t="shared" si="423"/>
        <v>1</v>
      </c>
      <c r="AG559">
        <f t="shared" si="424"/>
        <v>0</v>
      </c>
      <c r="AH559">
        <f t="shared" si="425"/>
        <v>2.5343496699817898</v>
      </c>
      <c r="AK559">
        <v>552</v>
      </c>
      <c r="AL559">
        <v>24.889517541135326</v>
      </c>
      <c r="AM559">
        <v>22.033897839820423</v>
      </c>
      <c r="AO559">
        <f t="shared" si="426"/>
        <v>1</v>
      </c>
      <c r="AP559">
        <f t="shared" si="427"/>
        <v>0</v>
      </c>
      <c r="AQ559">
        <f t="shared" si="428"/>
        <v>2.8556197013149038</v>
      </c>
      <c r="AT559">
        <v>552</v>
      </c>
      <c r="AU559">
        <v>13.496220061220136</v>
      </c>
      <c r="AV559">
        <v>32.276709354269656</v>
      </c>
      <c r="AX559">
        <f t="shared" si="429"/>
        <v>0</v>
      </c>
      <c r="AY559">
        <f t="shared" si="430"/>
        <v>1</v>
      </c>
      <c r="AZ559">
        <f t="shared" si="431"/>
        <v>18.78048929304952</v>
      </c>
      <c r="BC559">
        <v>552</v>
      </c>
      <c r="BD559" t="e">
        <v>#N/A</v>
      </c>
      <c r="BE559" t="e">
        <v>#N/A</v>
      </c>
      <c r="BG559" t="e">
        <f t="shared" si="432"/>
        <v>#N/A</v>
      </c>
      <c r="BH559" t="e">
        <f t="shared" si="433"/>
        <v>#N/A</v>
      </c>
      <c r="BI559" t="e">
        <f t="shared" si="434"/>
        <v>#N/A</v>
      </c>
      <c r="BL559">
        <v>552</v>
      </c>
      <c r="BM559">
        <v>31.020702694617761</v>
      </c>
      <c r="BN559">
        <v>9.5575851807724668</v>
      </c>
      <c r="BP559">
        <f t="shared" si="435"/>
        <v>1</v>
      </c>
      <c r="BQ559">
        <f t="shared" si="436"/>
        <v>0</v>
      </c>
      <c r="BR559">
        <f t="shared" si="437"/>
        <v>21.463117513845294</v>
      </c>
      <c r="BU559">
        <v>552</v>
      </c>
      <c r="BV559">
        <v>18.877088971692274</v>
      </c>
      <c r="BW559">
        <v>13.889351369010985</v>
      </c>
      <c r="BY559">
        <f t="shared" si="438"/>
        <v>1</v>
      </c>
      <c r="BZ559">
        <f t="shared" si="439"/>
        <v>0</v>
      </c>
      <c r="CA559">
        <f t="shared" si="440"/>
        <v>4.987737602681289</v>
      </c>
      <c r="CD559">
        <v>552</v>
      </c>
      <c r="CE559">
        <v>31.284658337748503</v>
      </c>
      <c r="CF559">
        <v>30.150985016069491</v>
      </c>
      <c r="CH559">
        <f t="shared" si="441"/>
        <v>1</v>
      </c>
      <c r="CI559">
        <f t="shared" si="442"/>
        <v>0</v>
      </c>
      <c r="CJ559">
        <f t="shared" si="443"/>
        <v>1.1336733216790122</v>
      </c>
      <c r="CM559">
        <v>552</v>
      </c>
      <c r="CN559">
        <v>24.742061199846844</v>
      </c>
      <c r="CO559">
        <v>23.56798025086098</v>
      </c>
      <c r="CQ559">
        <f t="shared" si="444"/>
        <v>1</v>
      </c>
      <c r="CR559">
        <f t="shared" si="445"/>
        <v>0</v>
      </c>
      <c r="CS559">
        <f t="shared" si="446"/>
        <v>1.1740809489858641</v>
      </c>
      <c r="CV559">
        <v>552</v>
      </c>
      <c r="CW559">
        <v>17.477133066738165</v>
      </c>
      <c r="CX559">
        <v>21.73394972727732</v>
      </c>
      <c r="CZ559">
        <f t="shared" si="447"/>
        <v>0</v>
      </c>
      <c r="DA559">
        <f t="shared" si="448"/>
        <v>1</v>
      </c>
      <c r="DB559">
        <f t="shared" si="449"/>
        <v>4.2568166605391546</v>
      </c>
      <c r="DE559">
        <v>552</v>
      </c>
      <c r="DF559">
        <v>23.489295020882231</v>
      </c>
      <c r="DG559">
        <v>32.915958793787929</v>
      </c>
      <c r="DI559">
        <f t="shared" si="450"/>
        <v>0</v>
      </c>
      <c r="DJ559">
        <f t="shared" si="451"/>
        <v>1</v>
      </c>
      <c r="DK559">
        <f t="shared" si="452"/>
        <v>9.4266637729056981</v>
      </c>
      <c r="DN559">
        <v>552</v>
      </c>
      <c r="DO559">
        <v>22.467963778113056</v>
      </c>
      <c r="DP559">
        <v>20.87628824087794</v>
      </c>
      <c r="DR559">
        <f t="shared" si="453"/>
        <v>1</v>
      </c>
      <c r="DS559">
        <f t="shared" si="454"/>
        <v>0</v>
      </c>
      <c r="DT559">
        <f t="shared" si="455"/>
        <v>1.5916755372351155</v>
      </c>
      <c r="DW559">
        <v>552</v>
      </c>
      <c r="DX559">
        <v>17.74819306261022</v>
      </c>
      <c r="DY559">
        <v>24.060871042095215</v>
      </c>
      <c r="EA559">
        <f t="shared" si="456"/>
        <v>0</v>
      </c>
      <c r="EB559">
        <f t="shared" si="457"/>
        <v>1</v>
      </c>
      <c r="EC559">
        <f t="shared" si="458"/>
        <v>6.3126779794849952</v>
      </c>
      <c r="EF559">
        <v>552</v>
      </c>
      <c r="EG559">
        <v>19.399584271000123</v>
      </c>
      <c r="EH559">
        <v>15.079031236976553</v>
      </c>
      <c r="EJ559">
        <f t="shared" si="459"/>
        <v>1</v>
      </c>
      <c r="EK559">
        <f t="shared" si="460"/>
        <v>0</v>
      </c>
      <c r="EL559">
        <f t="shared" si="461"/>
        <v>4.32055303402357</v>
      </c>
      <c r="EO559">
        <v>552</v>
      </c>
      <c r="EP559">
        <v>24.557341284017536</v>
      </c>
      <c r="EQ559">
        <v>0.4500529499441015</v>
      </c>
      <c r="ES559">
        <f t="shared" si="462"/>
        <v>1</v>
      </c>
      <c r="ET559">
        <f t="shared" si="463"/>
        <v>0</v>
      </c>
      <c r="EU559">
        <f t="shared" si="464"/>
        <v>24.107288334073434</v>
      </c>
    </row>
    <row r="560" spans="1:151" x14ac:dyDescent="0.25">
      <c r="A560">
        <v>553</v>
      </c>
      <c r="B560">
        <v>11.168015367183237</v>
      </c>
      <c r="C560">
        <v>22.852980154617818</v>
      </c>
      <c r="E560">
        <f t="shared" si="465"/>
        <v>0</v>
      </c>
      <c r="F560">
        <f t="shared" si="416"/>
        <v>1</v>
      </c>
      <c r="G560">
        <f t="shared" si="466"/>
        <v>11.684964787434581</v>
      </c>
      <c r="J560">
        <v>553</v>
      </c>
      <c r="K560">
        <v>17.364985541091148</v>
      </c>
      <c r="L560">
        <v>29.987190782401651</v>
      </c>
      <c r="N560">
        <f t="shared" si="417"/>
        <v>0</v>
      </c>
      <c r="O560">
        <f t="shared" si="418"/>
        <v>1</v>
      </c>
      <c r="P560">
        <f t="shared" si="419"/>
        <v>12.622205241310503</v>
      </c>
      <c r="S560">
        <v>553</v>
      </c>
      <c r="T560">
        <v>19.342193724877834</v>
      </c>
      <c r="U560">
        <v>28.052574321844261</v>
      </c>
      <c r="W560">
        <f t="shared" si="420"/>
        <v>0</v>
      </c>
      <c r="X560">
        <f t="shared" si="421"/>
        <v>1</v>
      </c>
      <c r="Y560">
        <f t="shared" si="422"/>
        <v>8.7103805969664272</v>
      </c>
      <c r="AB560">
        <v>553</v>
      </c>
      <c r="AC560">
        <v>30.416377842221706</v>
      </c>
      <c r="AD560">
        <v>18.512877594999878</v>
      </c>
      <c r="AF560">
        <f t="shared" si="423"/>
        <v>1</v>
      </c>
      <c r="AG560">
        <f t="shared" si="424"/>
        <v>0</v>
      </c>
      <c r="AH560">
        <f t="shared" si="425"/>
        <v>11.903500247221828</v>
      </c>
      <c r="AK560">
        <v>553</v>
      </c>
      <c r="AL560">
        <v>12.362927837112281</v>
      </c>
      <c r="AM560">
        <v>19.910509571347454</v>
      </c>
      <c r="AO560">
        <f t="shared" si="426"/>
        <v>0</v>
      </c>
      <c r="AP560">
        <f t="shared" si="427"/>
        <v>1</v>
      </c>
      <c r="AQ560">
        <f t="shared" si="428"/>
        <v>7.5475817342351732</v>
      </c>
      <c r="AT560">
        <v>553</v>
      </c>
      <c r="AU560">
        <v>20.826979408588503</v>
      </c>
      <c r="AV560">
        <v>18.443332310147898</v>
      </c>
      <c r="AX560">
        <f t="shared" si="429"/>
        <v>1</v>
      </c>
      <c r="AY560">
        <f t="shared" si="430"/>
        <v>0</v>
      </c>
      <c r="AZ560">
        <f t="shared" si="431"/>
        <v>2.3836470984406049</v>
      </c>
      <c r="BC560">
        <v>553</v>
      </c>
      <c r="BD560" t="e">
        <v>#N/A</v>
      </c>
      <c r="BE560" t="e">
        <v>#N/A</v>
      </c>
      <c r="BG560" t="e">
        <f t="shared" si="432"/>
        <v>#N/A</v>
      </c>
      <c r="BH560" t="e">
        <f t="shared" si="433"/>
        <v>#N/A</v>
      </c>
      <c r="BI560" t="e">
        <f t="shared" si="434"/>
        <v>#N/A</v>
      </c>
      <c r="BL560">
        <v>553</v>
      </c>
      <c r="BM560">
        <v>38.004612361555999</v>
      </c>
      <c r="BN560">
        <v>9.5984752798011286</v>
      </c>
      <c r="BP560">
        <f t="shared" si="435"/>
        <v>1</v>
      </c>
      <c r="BQ560">
        <f t="shared" si="436"/>
        <v>0</v>
      </c>
      <c r="BR560">
        <f t="shared" si="437"/>
        <v>28.406137081754871</v>
      </c>
      <c r="BU560">
        <v>553</v>
      </c>
      <c r="BV560">
        <v>17.5308687429579</v>
      </c>
      <c r="BW560">
        <v>15.912439370884043</v>
      </c>
      <c r="BY560">
        <f t="shared" si="438"/>
        <v>1</v>
      </c>
      <c r="BZ560">
        <f t="shared" si="439"/>
        <v>0</v>
      </c>
      <c r="CA560">
        <f t="shared" si="440"/>
        <v>1.618429372073857</v>
      </c>
      <c r="CD560">
        <v>553</v>
      </c>
      <c r="CE560">
        <v>21.717813910576194</v>
      </c>
      <c r="CF560">
        <v>17.335894153396787</v>
      </c>
      <c r="CH560">
        <f t="shared" si="441"/>
        <v>1</v>
      </c>
      <c r="CI560">
        <f t="shared" si="442"/>
        <v>0</v>
      </c>
      <c r="CJ560">
        <f t="shared" si="443"/>
        <v>4.3819197571794071</v>
      </c>
      <c r="CM560">
        <v>553</v>
      </c>
      <c r="CN560">
        <v>19.92114345849027</v>
      </c>
      <c r="CO560">
        <v>33.446463823388193</v>
      </c>
      <c r="CQ560">
        <f t="shared" si="444"/>
        <v>0</v>
      </c>
      <c r="CR560">
        <f t="shared" si="445"/>
        <v>1</v>
      </c>
      <c r="CS560">
        <f t="shared" si="446"/>
        <v>13.525320364897922</v>
      </c>
      <c r="CV560">
        <v>553</v>
      </c>
      <c r="CW560">
        <v>26.034648416712429</v>
      </c>
      <c r="CX560">
        <v>13.392779111330087</v>
      </c>
      <c r="CZ560">
        <f t="shared" si="447"/>
        <v>1</v>
      </c>
      <c r="DA560">
        <f t="shared" si="448"/>
        <v>0</v>
      </c>
      <c r="DB560">
        <f t="shared" si="449"/>
        <v>12.641869305382341</v>
      </c>
      <c r="DE560">
        <v>553</v>
      </c>
      <c r="DF560">
        <v>24.374820646312855</v>
      </c>
      <c r="DG560">
        <v>24.213020591411052</v>
      </c>
      <c r="DI560">
        <f t="shared" si="450"/>
        <v>1</v>
      </c>
      <c r="DJ560">
        <f t="shared" si="451"/>
        <v>0</v>
      </c>
      <c r="DK560">
        <f t="shared" si="452"/>
        <v>0.16180005490180349</v>
      </c>
      <c r="DN560">
        <v>553</v>
      </c>
      <c r="DO560">
        <v>24.888811987414833</v>
      </c>
      <c r="DP560">
        <v>20.982527314370497</v>
      </c>
      <c r="DR560">
        <f t="shared" si="453"/>
        <v>1</v>
      </c>
      <c r="DS560">
        <f t="shared" si="454"/>
        <v>0</v>
      </c>
      <c r="DT560">
        <f t="shared" si="455"/>
        <v>3.9062846730443361</v>
      </c>
      <c r="DW560">
        <v>553</v>
      </c>
      <c r="DX560">
        <v>8.3096934417242316</v>
      </c>
      <c r="DY560">
        <v>12.85406589394057</v>
      </c>
      <c r="EA560">
        <f t="shared" si="456"/>
        <v>0</v>
      </c>
      <c r="EB560">
        <f t="shared" si="457"/>
        <v>1</v>
      </c>
      <c r="EC560">
        <f t="shared" si="458"/>
        <v>4.5443724522163382</v>
      </c>
      <c r="EF560">
        <v>553</v>
      </c>
      <c r="EG560">
        <v>21.817743225750437</v>
      </c>
      <c r="EH560">
        <v>12.489669623484794</v>
      </c>
      <c r="EJ560">
        <f t="shared" si="459"/>
        <v>1</v>
      </c>
      <c r="EK560">
        <f t="shared" si="460"/>
        <v>0</v>
      </c>
      <c r="EL560">
        <f t="shared" si="461"/>
        <v>9.3280736022656434</v>
      </c>
      <c r="EO560">
        <v>553</v>
      </c>
      <c r="EP560">
        <v>25.789332919306638</v>
      </c>
      <c r="EQ560">
        <v>1.1680536574204012</v>
      </c>
      <c r="ES560">
        <f t="shared" si="462"/>
        <v>1</v>
      </c>
      <c r="ET560">
        <f t="shared" si="463"/>
        <v>0</v>
      </c>
      <c r="EU560">
        <f t="shared" si="464"/>
        <v>24.621279261886237</v>
      </c>
    </row>
    <row r="561" spans="1:151" x14ac:dyDescent="0.25">
      <c r="A561">
        <v>554</v>
      </c>
      <c r="B561">
        <v>9.7477451730527598</v>
      </c>
      <c r="C561">
        <v>23.606964609511518</v>
      </c>
      <c r="E561">
        <f t="shared" si="465"/>
        <v>0</v>
      </c>
      <c r="F561">
        <f t="shared" si="416"/>
        <v>1</v>
      </c>
      <c r="G561">
        <f t="shared" si="466"/>
        <v>13.859219436458758</v>
      </c>
      <c r="J561">
        <v>554</v>
      </c>
      <c r="K561">
        <v>22.242068979507522</v>
      </c>
      <c r="L561">
        <v>16.472441039218079</v>
      </c>
      <c r="N561">
        <f t="shared" si="417"/>
        <v>1</v>
      </c>
      <c r="O561">
        <f t="shared" si="418"/>
        <v>0</v>
      </c>
      <c r="P561">
        <f t="shared" si="419"/>
        <v>5.7696279402894426</v>
      </c>
      <c r="S561">
        <v>554</v>
      </c>
      <c r="T561">
        <v>25.158204278752955</v>
      </c>
      <c r="U561">
        <v>22.094305429547276</v>
      </c>
      <c r="W561">
        <f t="shared" si="420"/>
        <v>1</v>
      </c>
      <c r="X561">
        <f t="shared" si="421"/>
        <v>0</v>
      </c>
      <c r="Y561">
        <f t="shared" si="422"/>
        <v>3.0638988492056782</v>
      </c>
      <c r="AB561">
        <v>554</v>
      </c>
      <c r="AC561">
        <v>11.544711595083575</v>
      </c>
      <c r="AD561">
        <v>18.953568305205209</v>
      </c>
      <c r="AF561">
        <f t="shared" si="423"/>
        <v>0</v>
      </c>
      <c r="AG561">
        <f t="shared" si="424"/>
        <v>1</v>
      </c>
      <c r="AH561">
        <f t="shared" si="425"/>
        <v>7.4088567101216345</v>
      </c>
      <c r="AK561">
        <v>554</v>
      </c>
      <c r="AL561">
        <v>21.612116962277923</v>
      </c>
      <c r="AM561">
        <v>26.848391149653768</v>
      </c>
      <c r="AO561">
        <f t="shared" si="426"/>
        <v>0</v>
      </c>
      <c r="AP561">
        <f t="shared" si="427"/>
        <v>1</v>
      </c>
      <c r="AQ561">
        <f t="shared" si="428"/>
        <v>5.2362741873758445</v>
      </c>
      <c r="AT561">
        <v>554</v>
      </c>
      <c r="AU561">
        <v>24.60963748096728</v>
      </c>
      <c r="AV561">
        <v>18.126571701825647</v>
      </c>
      <c r="AX561">
        <f t="shared" si="429"/>
        <v>1</v>
      </c>
      <c r="AY561">
        <f t="shared" si="430"/>
        <v>0</v>
      </c>
      <c r="AZ561">
        <f t="shared" si="431"/>
        <v>6.4830657791416328</v>
      </c>
      <c r="BC561">
        <v>554</v>
      </c>
      <c r="BD561" t="e">
        <v>#N/A</v>
      </c>
      <c r="BE561" t="e">
        <v>#N/A</v>
      </c>
      <c r="BG561" t="e">
        <f t="shared" si="432"/>
        <v>#N/A</v>
      </c>
      <c r="BH561" t="e">
        <f t="shared" si="433"/>
        <v>#N/A</v>
      </c>
      <c r="BI561" t="e">
        <f t="shared" si="434"/>
        <v>#N/A</v>
      </c>
      <c r="BL561">
        <v>554</v>
      </c>
      <c r="BM561">
        <v>22.447542012139287</v>
      </c>
      <c r="BN561">
        <v>12.534193845829</v>
      </c>
      <c r="BP561">
        <f t="shared" si="435"/>
        <v>1</v>
      </c>
      <c r="BQ561">
        <f t="shared" si="436"/>
        <v>0</v>
      </c>
      <c r="BR561">
        <f t="shared" si="437"/>
        <v>9.9133481663102874</v>
      </c>
      <c r="BU561">
        <v>554</v>
      </c>
      <c r="BV561">
        <v>18.264876180546203</v>
      </c>
      <c r="BW561">
        <v>14.499125512222996</v>
      </c>
      <c r="BY561">
        <f t="shared" si="438"/>
        <v>1</v>
      </c>
      <c r="BZ561">
        <f t="shared" si="439"/>
        <v>0</v>
      </c>
      <c r="CA561">
        <f t="shared" si="440"/>
        <v>3.7657506683232072</v>
      </c>
      <c r="CD561">
        <v>554</v>
      </c>
      <c r="CE561">
        <v>17.980959780354826</v>
      </c>
      <c r="CF561">
        <v>29.364284457604359</v>
      </c>
      <c r="CH561">
        <f t="shared" si="441"/>
        <v>0</v>
      </c>
      <c r="CI561">
        <f t="shared" si="442"/>
        <v>1</v>
      </c>
      <c r="CJ561">
        <f t="shared" si="443"/>
        <v>11.383324677249533</v>
      </c>
      <c r="CM561">
        <v>554</v>
      </c>
      <c r="CN561">
        <v>20.217750902485786</v>
      </c>
      <c r="CO561">
        <v>30.559276613968184</v>
      </c>
      <c r="CQ561">
        <f t="shared" si="444"/>
        <v>0</v>
      </c>
      <c r="CR561">
        <f t="shared" si="445"/>
        <v>1</v>
      </c>
      <c r="CS561">
        <f t="shared" si="446"/>
        <v>10.341525711482397</v>
      </c>
      <c r="CV561">
        <v>554</v>
      </c>
      <c r="CW561">
        <v>22.048887891554298</v>
      </c>
      <c r="CX561">
        <v>13.394729577880565</v>
      </c>
      <c r="CZ561">
        <f t="shared" si="447"/>
        <v>1</v>
      </c>
      <c r="DA561">
        <f t="shared" si="448"/>
        <v>0</v>
      </c>
      <c r="DB561">
        <f t="shared" si="449"/>
        <v>8.654158313673733</v>
      </c>
      <c r="DE561">
        <v>554</v>
      </c>
      <c r="DF561">
        <v>16.193634320466519</v>
      </c>
      <c r="DG561">
        <v>11.012920277831395</v>
      </c>
      <c r="DI561">
        <f t="shared" si="450"/>
        <v>1</v>
      </c>
      <c r="DJ561">
        <f t="shared" si="451"/>
        <v>0</v>
      </c>
      <c r="DK561">
        <f t="shared" si="452"/>
        <v>5.1807140426351239</v>
      </c>
      <c r="DN561">
        <v>554</v>
      </c>
      <c r="DO561">
        <v>23.527281327576169</v>
      </c>
      <c r="DP561">
        <v>27.161118526004614</v>
      </c>
      <c r="DR561">
        <f t="shared" si="453"/>
        <v>0</v>
      </c>
      <c r="DS561">
        <f t="shared" si="454"/>
        <v>1</v>
      </c>
      <c r="DT561">
        <f t="shared" si="455"/>
        <v>3.633837198428445</v>
      </c>
      <c r="DW561">
        <v>554</v>
      </c>
      <c r="DX561">
        <v>16.59136961187739</v>
      </c>
      <c r="DY561">
        <v>23.183926218906063</v>
      </c>
      <c r="EA561">
        <f t="shared" si="456"/>
        <v>0</v>
      </c>
      <c r="EB561">
        <f t="shared" si="457"/>
        <v>1</v>
      </c>
      <c r="EC561">
        <f t="shared" si="458"/>
        <v>6.5925566070286727</v>
      </c>
      <c r="EF561">
        <v>554</v>
      </c>
      <c r="EG561">
        <v>20.214863378448033</v>
      </c>
      <c r="EH561">
        <v>18.084063720818609</v>
      </c>
      <c r="EJ561">
        <f t="shared" si="459"/>
        <v>1</v>
      </c>
      <c r="EK561">
        <f t="shared" si="460"/>
        <v>0</v>
      </c>
      <c r="EL561">
        <f t="shared" si="461"/>
        <v>2.1307996576294244</v>
      </c>
      <c r="EO561">
        <v>554</v>
      </c>
      <c r="EP561">
        <v>24.378106415069926</v>
      </c>
      <c r="EQ561">
        <v>21.509282052453774</v>
      </c>
      <c r="ES561">
        <f t="shared" si="462"/>
        <v>1</v>
      </c>
      <c r="ET561">
        <f t="shared" si="463"/>
        <v>0</v>
      </c>
      <c r="EU561">
        <f t="shared" si="464"/>
        <v>2.8688243626161523</v>
      </c>
    </row>
    <row r="562" spans="1:151" x14ac:dyDescent="0.25">
      <c r="A562">
        <v>555</v>
      </c>
      <c r="B562">
        <v>8.9391114860209111</v>
      </c>
      <c r="C562">
        <v>7.4886428094753512</v>
      </c>
      <c r="E562">
        <f t="shared" si="465"/>
        <v>1</v>
      </c>
      <c r="F562">
        <f t="shared" si="416"/>
        <v>0</v>
      </c>
      <c r="G562">
        <f t="shared" si="466"/>
        <v>1.4504686765455599</v>
      </c>
      <c r="J562">
        <v>555</v>
      </c>
      <c r="K562">
        <v>18.047997415926435</v>
      </c>
      <c r="L562">
        <v>26.376106306438913</v>
      </c>
      <c r="N562">
        <f t="shared" si="417"/>
        <v>0</v>
      </c>
      <c r="O562">
        <f t="shared" si="418"/>
        <v>1</v>
      </c>
      <c r="P562">
        <f t="shared" si="419"/>
        <v>8.3281088905124783</v>
      </c>
      <c r="S562">
        <v>555</v>
      </c>
      <c r="T562">
        <v>23.907503106354689</v>
      </c>
      <c r="U562">
        <v>30.634406710886058</v>
      </c>
      <c r="W562">
        <f t="shared" si="420"/>
        <v>0</v>
      </c>
      <c r="X562">
        <f t="shared" si="421"/>
        <v>1</v>
      </c>
      <c r="Y562">
        <f t="shared" si="422"/>
        <v>6.726903604531369</v>
      </c>
      <c r="AB562">
        <v>555</v>
      </c>
      <c r="AC562">
        <v>16.316297898064246</v>
      </c>
      <c r="AD562">
        <v>17.705335022088597</v>
      </c>
      <c r="AF562">
        <f t="shared" si="423"/>
        <v>0</v>
      </c>
      <c r="AG562">
        <f t="shared" si="424"/>
        <v>1</v>
      </c>
      <c r="AH562">
        <f t="shared" si="425"/>
        <v>1.3890371240243518</v>
      </c>
      <c r="AK562">
        <v>555</v>
      </c>
      <c r="AL562">
        <v>21.20224488185972</v>
      </c>
      <c r="AM562">
        <v>21.014815612091937</v>
      </c>
      <c r="AO562">
        <f t="shared" si="426"/>
        <v>1</v>
      </c>
      <c r="AP562">
        <f t="shared" si="427"/>
        <v>0</v>
      </c>
      <c r="AQ562">
        <f t="shared" si="428"/>
        <v>0.18742926976778307</v>
      </c>
      <c r="AT562">
        <v>555</v>
      </c>
      <c r="AU562">
        <v>23.392037258543272</v>
      </c>
      <c r="AV562">
        <v>28.93488537504582</v>
      </c>
      <c r="AX562">
        <f t="shared" si="429"/>
        <v>0</v>
      </c>
      <c r="AY562">
        <f t="shared" si="430"/>
        <v>1</v>
      </c>
      <c r="AZ562">
        <f t="shared" si="431"/>
        <v>5.5428481165025474</v>
      </c>
      <c r="BC562">
        <v>555</v>
      </c>
      <c r="BD562" t="e">
        <v>#N/A</v>
      </c>
      <c r="BE562" t="e">
        <v>#N/A</v>
      </c>
      <c r="BG562" t="e">
        <f t="shared" si="432"/>
        <v>#N/A</v>
      </c>
      <c r="BH562" t="e">
        <f t="shared" si="433"/>
        <v>#N/A</v>
      </c>
      <c r="BI562" t="e">
        <f t="shared" si="434"/>
        <v>#N/A</v>
      </c>
      <c r="BL562">
        <v>555</v>
      </c>
      <c r="BM562">
        <v>30.662636799584426</v>
      </c>
      <c r="BN562">
        <v>12.507470057412766</v>
      </c>
      <c r="BP562">
        <f t="shared" si="435"/>
        <v>1</v>
      </c>
      <c r="BQ562">
        <f t="shared" si="436"/>
        <v>0</v>
      </c>
      <c r="BR562">
        <f t="shared" si="437"/>
        <v>18.155166742171659</v>
      </c>
      <c r="BU562">
        <v>555</v>
      </c>
      <c r="BV562">
        <v>28.187840233490192</v>
      </c>
      <c r="BW562">
        <v>21.023794171148033</v>
      </c>
      <c r="BY562">
        <f t="shared" si="438"/>
        <v>1</v>
      </c>
      <c r="BZ562">
        <f t="shared" si="439"/>
        <v>0</v>
      </c>
      <c r="CA562">
        <f t="shared" si="440"/>
        <v>7.1640460623421589</v>
      </c>
      <c r="CD562">
        <v>555</v>
      </c>
      <c r="CE562">
        <v>20.872601712187006</v>
      </c>
      <c r="CF562">
        <v>28.692908247894028</v>
      </c>
      <c r="CH562">
        <f t="shared" si="441"/>
        <v>0</v>
      </c>
      <c r="CI562">
        <f t="shared" si="442"/>
        <v>1</v>
      </c>
      <c r="CJ562">
        <f t="shared" si="443"/>
        <v>7.8203065357070223</v>
      </c>
      <c r="CM562">
        <v>555</v>
      </c>
      <c r="CN562">
        <v>15.512012686413549</v>
      </c>
      <c r="CO562">
        <v>34.547276791290486</v>
      </c>
      <c r="CQ562">
        <f t="shared" si="444"/>
        <v>0</v>
      </c>
      <c r="CR562">
        <f t="shared" si="445"/>
        <v>1</v>
      </c>
      <c r="CS562">
        <f t="shared" si="446"/>
        <v>19.035264104876937</v>
      </c>
      <c r="CV562">
        <v>555</v>
      </c>
      <c r="CW562">
        <v>20.001342123309708</v>
      </c>
      <c r="CX562">
        <v>15.690342040272625</v>
      </c>
      <c r="CZ562">
        <f t="shared" si="447"/>
        <v>1</v>
      </c>
      <c r="DA562">
        <f t="shared" si="448"/>
        <v>0</v>
      </c>
      <c r="DB562">
        <f t="shared" si="449"/>
        <v>4.3110000830370829</v>
      </c>
      <c r="DE562">
        <v>555</v>
      </c>
      <c r="DF562">
        <v>19.342982202424675</v>
      </c>
      <c r="DG562">
        <v>30.237080268932484</v>
      </c>
      <c r="DI562">
        <f t="shared" si="450"/>
        <v>0</v>
      </c>
      <c r="DJ562">
        <f t="shared" si="451"/>
        <v>1</v>
      </c>
      <c r="DK562">
        <f t="shared" si="452"/>
        <v>10.894098066507809</v>
      </c>
      <c r="DN562">
        <v>555</v>
      </c>
      <c r="DO562">
        <v>26.401156502382069</v>
      </c>
      <c r="DP562">
        <v>21.534445170767778</v>
      </c>
      <c r="DR562">
        <f t="shared" si="453"/>
        <v>1</v>
      </c>
      <c r="DS562">
        <f t="shared" si="454"/>
        <v>0</v>
      </c>
      <c r="DT562">
        <f t="shared" si="455"/>
        <v>4.8667113316142903</v>
      </c>
      <c r="DW562">
        <v>555</v>
      </c>
      <c r="DX562">
        <v>17.093257890866592</v>
      </c>
      <c r="DY562">
        <v>17.997417927558942</v>
      </c>
      <c r="EA562">
        <f t="shared" si="456"/>
        <v>0</v>
      </c>
      <c r="EB562">
        <f t="shared" si="457"/>
        <v>1</v>
      </c>
      <c r="EC562">
        <f t="shared" si="458"/>
        <v>0.90416003669234968</v>
      </c>
      <c r="EF562">
        <v>555</v>
      </c>
      <c r="EG562">
        <v>18.325566210235216</v>
      </c>
      <c r="EH562">
        <v>13.012209985771653</v>
      </c>
      <c r="EJ562">
        <f t="shared" si="459"/>
        <v>1</v>
      </c>
      <c r="EK562">
        <f t="shared" si="460"/>
        <v>0</v>
      </c>
      <c r="EL562">
        <f t="shared" si="461"/>
        <v>5.313356224463563</v>
      </c>
      <c r="EO562">
        <v>555</v>
      </c>
      <c r="EP562">
        <v>22.148420010095251</v>
      </c>
      <c r="EQ562">
        <v>38.565565199705368</v>
      </c>
      <c r="ES562">
        <f t="shared" si="462"/>
        <v>0</v>
      </c>
      <c r="ET562">
        <f t="shared" si="463"/>
        <v>1</v>
      </c>
      <c r="EU562">
        <f t="shared" si="464"/>
        <v>16.417145189610117</v>
      </c>
    </row>
    <row r="563" spans="1:151" x14ac:dyDescent="0.25">
      <c r="A563">
        <v>556</v>
      </c>
      <c r="B563">
        <v>10.288362947491068</v>
      </c>
      <c r="C563">
        <v>31.996229391611084</v>
      </c>
      <c r="E563">
        <f t="shared" si="465"/>
        <v>0</v>
      </c>
      <c r="F563">
        <f t="shared" si="416"/>
        <v>1</v>
      </c>
      <c r="G563">
        <f t="shared" si="466"/>
        <v>21.707866444120015</v>
      </c>
      <c r="J563">
        <v>556</v>
      </c>
      <c r="K563">
        <v>24.800589864861667</v>
      </c>
      <c r="L563">
        <v>23.866256159622431</v>
      </c>
      <c r="N563">
        <f t="shared" si="417"/>
        <v>1</v>
      </c>
      <c r="O563">
        <f t="shared" si="418"/>
        <v>0</v>
      </c>
      <c r="P563">
        <f t="shared" si="419"/>
        <v>0.93433370523923642</v>
      </c>
      <c r="S563">
        <v>556</v>
      </c>
      <c r="T563">
        <v>21.737688314235058</v>
      </c>
      <c r="U563">
        <v>44.146254484219682</v>
      </c>
      <c r="W563">
        <f t="shared" si="420"/>
        <v>0</v>
      </c>
      <c r="X563">
        <f t="shared" si="421"/>
        <v>1</v>
      </c>
      <c r="Y563">
        <f t="shared" si="422"/>
        <v>22.408566169984624</v>
      </c>
      <c r="AB563">
        <v>556</v>
      </c>
      <c r="AC563">
        <v>12.381296017235483</v>
      </c>
      <c r="AD563">
        <v>18.327576983857305</v>
      </c>
      <c r="AF563">
        <f t="shared" si="423"/>
        <v>0</v>
      </c>
      <c r="AG563">
        <f t="shared" si="424"/>
        <v>1</v>
      </c>
      <c r="AH563">
        <f t="shared" si="425"/>
        <v>5.9462809666218224</v>
      </c>
      <c r="AK563">
        <v>556</v>
      </c>
      <c r="AL563">
        <v>26.792787088741974</v>
      </c>
      <c r="AM563">
        <v>36.861906694242741</v>
      </c>
      <c r="AO563">
        <f t="shared" si="426"/>
        <v>0</v>
      </c>
      <c r="AP563">
        <f t="shared" si="427"/>
        <v>1</v>
      </c>
      <c r="AQ563">
        <f t="shared" si="428"/>
        <v>10.069119605500767</v>
      </c>
      <c r="AT563">
        <v>556</v>
      </c>
      <c r="AU563">
        <v>15.700585937405258</v>
      </c>
      <c r="AV563">
        <v>23.092126403092429</v>
      </c>
      <c r="AX563">
        <f t="shared" si="429"/>
        <v>0</v>
      </c>
      <c r="AY563">
        <f t="shared" si="430"/>
        <v>1</v>
      </c>
      <c r="AZ563">
        <f t="shared" si="431"/>
        <v>7.3915404656871715</v>
      </c>
      <c r="BC563">
        <v>556</v>
      </c>
      <c r="BD563" t="e">
        <v>#N/A</v>
      </c>
      <c r="BE563" t="e">
        <v>#N/A</v>
      </c>
      <c r="BG563" t="e">
        <f t="shared" si="432"/>
        <v>#N/A</v>
      </c>
      <c r="BH563" t="e">
        <f t="shared" si="433"/>
        <v>#N/A</v>
      </c>
      <c r="BI563" t="e">
        <f t="shared" si="434"/>
        <v>#N/A</v>
      </c>
      <c r="BL563">
        <v>556</v>
      </c>
      <c r="BM563">
        <v>32.110280656440104</v>
      </c>
      <c r="BN563">
        <v>10.670635717208526</v>
      </c>
      <c r="BP563">
        <f t="shared" si="435"/>
        <v>1</v>
      </c>
      <c r="BQ563">
        <f t="shared" si="436"/>
        <v>0</v>
      </c>
      <c r="BR563">
        <f t="shared" si="437"/>
        <v>21.439644939231577</v>
      </c>
      <c r="BU563">
        <v>556</v>
      </c>
      <c r="BV563">
        <v>22.0149997674859</v>
      </c>
      <c r="BW563">
        <v>27.527095985218558</v>
      </c>
      <c r="BY563">
        <f t="shared" si="438"/>
        <v>0</v>
      </c>
      <c r="BZ563">
        <f t="shared" si="439"/>
        <v>1</v>
      </c>
      <c r="CA563">
        <f t="shared" si="440"/>
        <v>5.5120962177326582</v>
      </c>
      <c r="CD563">
        <v>556</v>
      </c>
      <c r="CE563">
        <v>33.17730080025018</v>
      </c>
      <c r="CF563">
        <v>32.581694718880613</v>
      </c>
      <c r="CH563">
        <f t="shared" si="441"/>
        <v>1</v>
      </c>
      <c r="CI563">
        <f t="shared" si="442"/>
        <v>0</v>
      </c>
      <c r="CJ563">
        <f t="shared" si="443"/>
        <v>0.59560608136956716</v>
      </c>
      <c r="CM563">
        <v>556</v>
      </c>
      <c r="CN563">
        <v>26.129512457848882</v>
      </c>
      <c r="CO563">
        <v>8.6816638951829699</v>
      </c>
      <c r="CQ563">
        <f t="shared" si="444"/>
        <v>1</v>
      </c>
      <c r="CR563">
        <f t="shared" si="445"/>
        <v>0</v>
      </c>
      <c r="CS563">
        <f t="shared" si="446"/>
        <v>17.447848562665911</v>
      </c>
      <c r="CV563">
        <v>556</v>
      </c>
      <c r="CW563">
        <v>21.823091685113489</v>
      </c>
      <c r="CX563">
        <v>23.307711042878871</v>
      </c>
      <c r="CZ563">
        <f t="shared" si="447"/>
        <v>0</v>
      </c>
      <c r="DA563">
        <f t="shared" si="448"/>
        <v>1</v>
      </c>
      <c r="DB563">
        <f t="shared" si="449"/>
        <v>1.4846193577653821</v>
      </c>
      <c r="DE563">
        <v>556</v>
      </c>
      <c r="DF563">
        <v>23.432439733615155</v>
      </c>
      <c r="DG563">
        <v>21.436248161331882</v>
      </c>
      <c r="DI563">
        <f t="shared" si="450"/>
        <v>1</v>
      </c>
      <c r="DJ563">
        <f t="shared" si="451"/>
        <v>0</v>
      </c>
      <c r="DK563">
        <f t="shared" si="452"/>
        <v>1.9961915722832728</v>
      </c>
      <c r="DN563">
        <v>556</v>
      </c>
      <c r="DO563">
        <v>24.573371179309234</v>
      </c>
      <c r="DP563">
        <v>31.034223680083237</v>
      </c>
      <c r="DR563">
        <f t="shared" si="453"/>
        <v>0</v>
      </c>
      <c r="DS563">
        <f t="shared" si="454"/>
        <v>1</v>
      </c>
      <c r="DT563">
        <f t="shared" si="455"/>
        <v>6.4608525007740027</v>
      </c>
      <c r="DW563">
        <v>556</v>
      </c>
      <c r="DX563">
        <v>15.012712630861055</v>
      </c>
      <c r="DY563">
        <v>14.195382536493961</v>
      </c>
      <c r="EA563">
        <f t="shared" si="456"/>
        <v>1</v>
      </c>
      <c r="EB563">
        <f t="shared" si="457"/>
        <v>0</v>
      </c>
      <c r="EC563">
        <f t="shared" si="458"/>
        <v>0.81733009436709381</v>
      </c>
      <c r="EF563">
        <v>556</v>
      </c>
      <c r="EG563">
        <v>20.871765249255148</v>
      </c>
      <c r="EH563">
        <v>16.456358173680588</v>
      </c>
      <c r="EJ563">
        <f t="shared" si="459"/>
        <v>1</v>
      </c>
      <c r="EK563">
        <f t="shared" si="460"/>
        <v>0</v>
      </c>
      <c r="EL563">
        <f t="shared" si="461"/>
        <v>4.41540707557456</v>
      </c>
      <c r="EO563">
        <v>556</v>
      </c>
      <c r="EP563">
        <v>21.528621172542806</v>
      </c>
      <c r="EQ563">
        <v>11.486941044303414</v>
      </c>
      <c r="ES563">
        <f t="shared" si="462"/>
        <v>1</v>
      </c>
      <c r="ET563">
        <f t="shared" si="463"/>
        <v>0</v>
      </c>
      <c r="EU563">
        <f t="shared" si="464"/>
        <v>10.041680128239392</v>
      </c>
    </row>
    <row r="564" spans="1:151" x14ac:dyDescent="0.25">
      <c r="A564">
        <v>557</v>
      </c>
      <c r="B564">
        <v>10.888361617720239</v>
      </c>
      <c r="C564">
        <v>3.0862019592878909</v>
      </c>
      <c r="E564">
        <f t="shared" si="465"/>
        <v>1</v>
      </c>
      <c r="F564">
        <f t="shared" si="416"/>
        <v>0</v>
      </c>
      <c r="G564">
        <f t="shared" si="466"/>
        <v>7.8021596584323483</v>
      </c>
      <c r="J564">
        <v>557</v>
      </c>
      <c r="K564">
        <v>18.680123489249091</v>
      </c>
      <c r="L564">
        <v>30.81356967258888</v>
      </c>
      <c r="N564">
        <f t="shared" si="417"/>
        <v>0</v>
      </c>
      <c r="O564">
        <f t="shared" si="418"/>
        <v>1</v>
      </c>
      <c r="P564">
        <f t="shared" si="419"/>
        <v>12.133446183339789</v>
      </c>
      <c r="S564">
        <v>557</v>
      </c>
      <c r="T564">
        <v>19.977356169160057</v>
      </c>
      <c r="U564">
        <v>15.656157569041975</v>
      </c>
      <c r="W564">
        <f t="shared" si="420"/>
        <v>1</v>
      </c>
      <c r="X564">
        <f t="shared" si="421"/>
        <v>0</v>
      </c>
      <c r="Y564">
        <f t="shared" si="422"/>
        <v>4.3211986001180822</v>
      </c>
      <c r="AB564">
        <v>557</v>
      </c>
      <c r="AC564">
        <v>20.963464750117303</v>
      </c>
      <c r="AD564">
        <v>18.903011337778651</v>
      </c>
      <c r="AF564">
        <f t="shared" si="423"/>
        <v>1</v>
      </c>
      <c r="AG564">
        <f t="shared" si="424"/>
        <v>0</v>
      </c>
      <c r="AH564">
        <f t="shared" si="425"/>
        <v>2.0604534123386529</v>
      </c>
      <c r="AK564">
        <v>557</v>
      </c>
      <c r="AL564">
        <v>16.888604183070598</v>
      </c>
      <c r="AM564">
        <v>22.168048552648163</v>
      </c>
      <c r="AO564">
        <f t="shared" si="426"/>
        <v>0</v>
      </c>
      <c r="AP564">
        <f t="shared" si="427"/>
        <v>1</v>
      </c>
      <c r="AQ564">
        <f t="shared" si="428"/>
        <v>5.2794443695775648</v>
      </c>
      <c r="AT564">
        <v>557</v>
      </c>
      <c r="AU564">
        <v>18.666120669702813</v>
      </c>
      <c r="AV564">
        <v>16.794128551961467</v>
      </c>
      <c r="AX564">
        <f t="shared" si="429"/>
        <v>1</v>
      </c>
      <c r="AY564">
        <f t="shared" si="430"/>
        <v>0</v>
      </c>
      <c r="AZ564">
        <f t="shared" si="431"/>
        <v>1.8719921177413461</v>
      </c>
      <c r="BC564">
        <v>557</v>
      </c>
      <c r="BD564" t="e">
        <v>#N/A</v>
      </c>
      <c r="BE564" t="e">
        <v>#N/A</v>
      </c>
      <c r="BG564" t="e">
        <f t="shared" si="432"/>
        <v>#N/A</v>
      </c>
      <c r="BH564" t="e">
        <f t="shared" si="433"/>
        <v>#N/A</v>
      </c>
      <c r="BI564" t="e">
        <f t="shared" si="434"/>
        <v>#N/A</v>
      </c>
      <c r="BL564">
        <v>557</v>
      </c>
      <c r="BM564">
        <v>28.129213642480568</v>
      </c>
      <c r="BN564">
        <v>13.872778748370715</v>
      </c>
      <c r="BP564">
        <f t="shared" si="435"/>
        <v>1</v>
      </c>
      <c r="BQ564">
        <f t="shared" si="436"/>
        <v>0</v>
      </c>
      <c r="BR564">
        <f t="shared" si="437"/>
        <v>14.256434894109853</v>
      </c>
      <c r="BU564">
        <v>557</v>
      </c>
      <c r="BV564">
        <v>25.003415444459268</v>
      </c>
      <c r="BW564">
        <v>14.260281767853598</v>
      </c>
      <c r="BY564">
        <f t="shared" si="438"/>
        <v>1</v>
      </c>
      <c r="BZ564">
        <f t="shared" si="439"/>
        <v>0</v>
      </c>
      <c r="CA564">
        <f t="shared" si="440"/>
        <v>10.74313367660567</v>
      </c>
      <c r="CD564">
        <v>557</v>
      </c>
      <c r="CE564">
        <v>8.161292232228309</v>
      </c>
      <c r="CF564">
        <v>18.203470184912454</v>
      </c>
      <c r="CH564">
        <f t="shared" si="441"/>
        <v>0</v>
      </c>
      <c r="CI564">
        <f t="shared" si="442"/>
        <v>1</v>
      </c>
      <c r="CJ564">
        <f t="shared" si="443"/>
        <v>10.042177952684145</v>
      </c>
      <c r="CM564">
        <v>557</v>
      </c>
      <c r="CN564">
        <v>18.47910447726807</v>
      </c>
      <c r="CO564">
        <v>16.874388499890244</v>
      </c>
      <c r="CQ564">
        <f t="shared" si="444"/>
        <v>1</v>
      </c>
      <c r="CR564">
        <f t="shared" si="445"/>
        <v>0</v>
      </c>
      <c r="CS564">
        <f t="shared" si="446"/>
        <v>1.6047159773778255</v>
      </c>
      <c r="CV564">
        <v>557</v>
      </c>
      <c r="CW564">
        <v>21.648030532442316</v>
      </c>
      <c r="CX564">
        <v>19.510967150517775</v>
      </c>
      <c r="CZ564">
        <f t="shared" si="447"/>
        <v>1</v>
      </c>
      <c r="DA564">
        <f t="shared" si="448"/>
        <v>0</v>
      </c>
      <c r="DB564">
        <f t="shared" si="449"/>
        <v>2.1370633819245413</v>
      </c>
      <c r="DE564">
        <v>557</v>
      </c>
      <c r="DF564">
        <v>17.815181902815386</v>
      </c>
      <c r="DG564">
        <v>16.512720842909726</v>
      </c>
      <c r="DI564">
        <f t="shared" si="450"/>
        <v>1</v>
      </c>
      <c r="DJ564">
        <f t="shared" si="451"/>
        <v>0</v>
      </c>
      <c r="DK564">
        <f t="shared" si="452"/>
        <v>1.3024610599056601</v>
      </c>
      <c r="DN564">
        <v>557</v>
      </c>
      <c r="DO564">
        <v>22.879873234923682</v>
      </c>
      <c r="DP564">
        <v>23.592575016323678</v>
      </c>
      <c r="DR564">
        <f t="shared" si="453"/>
        <v>0</v>
      </c>
      <c r="DS564">
        <f t="shared" si="454"/>
        <v>1</v>
      </c>
      <c r="DT564">
        <f t="shared" si="455"/>
        <v>0.71270178139999629</v>
      </c>
      <c r="DW564">
        <v>557</v>
      </c>
      <c r="DX564">
        <v>14.993293737305919</v>
      </c>
      <c r="DY564">
        <v>14.763091872072463</v>
      </c>
      <c r="EA564">
        <f t="shared" si="456"/>
        <v>1</v>
      </c>
      <c r="EB564">
        <f t="shared" si="457"/>
        <v>0</v>
      </c>
      <c r="EC564">
        <f t="shared" si="458"/>
        <v>0.23020186523345565</v>
      </c>
      <c r="EF564">
        <v>557</v>
      </c>
      <c r="EG564">
        <v>21.232668938096786</v>
      </c>
      <c r="EH564">
        <v>17.508402306986127</v>
      </c>
      <c r="EJ564">
        <f t="shared" si="459"/>
        <v>1</v>
      </c>
      <c r="EK564">
        <f t="shared" si="460"/>
        <v>0</v>
      </c>
      <c r="EL564">
        <f t="shared" si="461"/>
        <v>3.7242666311106589</v>
      </c>
      <c r="EO564">
        <v>557</v>
      </c>
      <c r="EP564">
        <v>23.165093464628729</v>
      </c>
      <c r="EQ564">
        <v>41.017334506612812</v>
      </c>
      <c r="ES564">
        <f t="shared" si="462"/>
        <v>0</v>
      </c>
      <c r="ET564">
        <f t="shared" si="463"/>
        <v>1</v>
      </c>
      <c r="EU564">
        <f t="shared" si="464"/>
        <v>17.852241041984083</v>
      </c>
    </row>
    <row r="565" spans="1:151" x14ac:dyDescent="0.25">
      <c r="A565">
        <v>558</v>
      </c>
      <c r="B565">
        <v>13.417014006228866</v>
      </c>
      <c r="C565">
        <v>20.21135222751596</v>
      </c>
      <c r="E565">
        <f t="shared" si="465"/>
        <v>0</v>
      </c>
      <c r="F565">
        <f t="shared" si="416"/>
        <v>1</v>
      </c>
      <c r="G565">
        <f t="shared" si="466"/>
        <v>6.7943382212870933</v>
      </c>
      <c r="J565">
        <v>558</v>
      </c>
      <c r="K565">
        <v>21.658476405749916</v>
      </c>
      <c r="L565">
        <v>22.616083770921392</v>
      </c>
      <c r="N565">
        <f t="shared" si="417"/>
        <v>0</v>
      </c>
      <c r="O565">
        <f t="shared" si="418"/>
        <v>1</v>
      </c>
      <c r="P565">
        <f t="shared" si="419"/>
        <v>0.95760736517147649</v>
      </c>
      <c r="S565">
        <v>558</v>
      </c>
      <c r="T565">
        <v>16.263553474335552</v>
      </c>
      <c r="U565">
        <v>12.805520985976937</v>
      </c>
      <c r="W565">
        <f t="shared" si="420"/>
        <v>1</v>
      </c>
      <c r="X565">
        <f t="shared" si="421"/>
        <v>0</v>
      </c>
      <c r="Y565">
        <f t="shared" si="422"/>
        <v>3.4580324883586151</v>
      </c>
      <c r="AB565">
        <v>558</v>
      </c>
      <c r="AC565">
        <v>16.578614645178032</v>
      </c>
      <c r="AD565">
        <v>17.396439241064328</v>
      </c>
      <c r="AF565">
        <f t="shared" si="423"/>
        <v>0</v>
      </c>
      <c r="AG565">
        <f t="shared" si="424"/>
        <v>1</v>
      </c>
      <c r="AH565">
        <f t="shared" si="425"/>
        <v>0.81782459588629663</v>
      </c>
      <c r="AK565">
        <v>558</v>
      </c>
      <c r="AL565">
        <v>25.773875492154577</v>
      </c>
      <c r="AM565">
        <v>26.891328222277313</v>
      </c>
      <c r="AO565">
        <f t="shared" si="426"/>
        <v>0</v>
      </c>
      <c r="AP565">
        <f t="shared" si="427"/>
        <v>1</v>
      </c>
      <c r="AQ565">
        <f t="shared" si="428"/>
        <v>1.1174527301227357</v>
      </c>
      <c r="AT565">
        <v>558</v>
      </c>
      <c r="AU565">
        <v>17.099092787672703</v>
      </c>
      <c r="AV565">
        <v>22.419972412699263</v>
      </c>
      <c r="AX565">
        <f t="shared" si="429"/>
        <v>0</v>
      </c>
      <c r="AY565">
        <f t="shared" si="430"/>
        <v>1</v>
      </c>
      <c r="AZ565">
        <f t="shared" si="431"/>
        <v>5.32087962502656</v>
      </c>
      <c r="BC565">
        <v>558</v>
      </c>
      <c r="BD565" t="e">
        <v>#N/A</v>
      </c>
      <c r="BE565" t="e">
        <v>#N/A</v>
      </c>
      <c r="BG565" t="e">
        <f t="shared" si="432"/>
        <v>#N/A</v>
      </c>
      <c r="BH565" t="e">
        <f t="shared" si="433"/>
        <v>#N/A</v>
      </c>
      <c r="BI565" t="e">
        <f t="shared" si="434"/>
        <v>#N/A</v>
      </c>
      <c r="BL565">
        <v>558</v>
      </c>
      <c r="BM565">
        <v>17.256610329350274</v>
      </c>
      <c r="BN565">
        <v>8.1776893535471409</v>
      </c>
      <c r="BP565">
        <f t="shared" si="435"/>
        <v>1</v>
      </c>
      <c r="BQ565">
        <f t="shared" si="436"/>
        <v>0</v>
      </c>
      <c r="BR565">
        <f t="shared" si="437"/>
        <v>9.0789209758031326</v>
      </c>
      <c r="BU565">
        <v>558</v>
      </c>
      <c r="BV565">
        <v>19.792522567508691</v>
      </c>
      <c r="BW565">
        <v>21.054014935395429</v>
      </c>
      <c r="BY565">
        <f t="shared" si="438"/>
        <v>0</v>
      </c>
      <c r="BZ565">
        <f t="shared" si="439"/>
        <v>1</v>
      </c>
      <c r="CA565">
        <f t="shared" si="440"/>
        <v>1.2614923678867385</v>
      </c>
      <c r="CD565">
        <v>558</v>
      </c>
      <c r="CE565">
        <v>17.261876094167825</v>
      </c>
      <c r="CF565">
        <v>18.390972639712238</v>
      </c>
      <c r="CH565">
        <f t="shared" si="441"/>
        <v>0</v>
      </c>
      <c r="CI565">
        <f t="shared" si="442"/>
        <v>1</v>
      </c>
      <c r="CJ565">
        <f t="shared" si="443"/>
        <v>1.1290965455444137</v>
      </c>
      <c r="CM565">
        <v>558</v>
      </c>
      <c r="CN565">
        <v>25.021629068759083</v>
      </c>
      <c r="CO565">
        <v>28.05087998466081</v>
      </c>
      <c r="CQ565">
        <f t="shared" si="444"/>
        <v>0</v>
      </c>
      <c r="CR565">
        <f t="shared" si="445"/>
        <v>1</v>
      </c>
      <c r="CS565">
        <f t="shared" si="446"/>
        <v>3.0292509159017271</v>
      </c>
      <c r="CV565">
        <v>558</v>
      </c>
      <c r="CW565">
        <v>24.02227269539851</v>
      </c>
      <c r="CX565">
        <v>12.434592661243014</v>
      </c>
      <c r="CZ565">
        <f t="shared" si="447"/>
        <v>1</v>
      </c>
      <c r="DA565">
        <f t="shared" si="448"/>
        <v>0</v>
      </c>
      <c r="DB565">
        <f t="shared" si="449"/>
        <v>11.587680034155495</v>
      </c>
      <c r="DE565">
        <v>558</v>
      </c>
      <c r="DF565">
        <v>14.693473739054951</v>
      </c>
      <c r="DG565">
        <v>22.399697993550685</v>
      </c>
      <c r="DI565">
        <f t="shared" si="450"/>
        <v>0</v>
      </c>
      <c r="DJ565">
        <f t="shared" si="451"/>
        <v>1</v>
      </c>
      <c r="DK565">
        <f t="shared" si="452"/>
        <v>7.7062242544957336</v>
      </c>
      <c r="DN565">
        <v>558</v>
      </c>
      <c r="DO565">
        <v>21.66914185789711</v>
      </c>
      <c r="DP565">
        <v>16.18468453276207</v>
      </c>
      <c r="DR565">
        <f t="shared" si="453"/>
        <v>1</v>
      </c>
      <c r="DS565">
        <f t="shared" si="454"/>
        <v>0</v>
      </c>
      <c r="DT565">
        <f t="shared" si="455"/>
        <v>5.4844573251350397</v>
      </c>
      <c r="DW565">
        <v>558</v>
      </c>
      <c r="DX565">
        <v>17.157301757860932</v>
      </c>
      <c r="DY565">
        <v>22.789121344266675</v>
      </c>
      <c r="EA565">
        <f t="shared" si="456"/>
        <v>0</v>
      </c>
      <c r="EB565">
        <f t="shared" si="457"/>
        <v>1</v>
      </c>
      <c r="EC565">
        <f t="shared" si="458"/>
        <v>5.6318195864057436</v>
      </c>
      <c r="EF565">
        <v>558</v>
      </c>
      <c r="EG565">
        <v>15.326993177510962</v>
      </c>
      <c r="EH565">
        <v>9.8071176153522703</v>
      </c>
      <c r="EJ565">
        <f t="shared" si="459"/>
        <v>1</v>
      </c>
      <c r="EK565">
        <f t="shared" si="460"/>
        <v>0</v>
      </c>
      <c r="EL565">
        <f t="shared" si="461"/>
        <v>5.5198755621586919</v>
      </c>
      <c r="EO565">
        <v>558</v>
      </c>
      <c r="EP565">
        <v>19.94548201691093</v>
      </c>
      <c r="EQ565">
        <v>44.358695917208053</v>
      </c>
      <c r="ES565">
        <f t="shared" si="462"/>
        <v>0</v>
      </c>
      <c r="ET565">
        <f t="shared" si="463"/>
        <v>1</v>
      </c>
      <c r="EU565">
        <f t="shared" si="464"/>
        <v>24.413213900297123</v>
      </c>
    </row>
    <row r="566" spans="1:151" x14ac:dyDescent="0.25">
      <c r="A566">
        <v>559</v>
      </c>
      <c r="B566">
        <v>13.16556885075711</v>
      </c>
      <c r="C566">
        <v>31.640222854970776</v>
      </c>
      <c r="E566">
        <f t="shared" si="465"/>
        <v>0</v>
      </c>
      <c r="F566">
        <f t="shared" si="416"/>
        <v>1</v>
      </c>
      <c r="G566">
        <f t="shared" si="466"/>
        <v>18.474654004213669</v>
      </c>
      <c r="J566">
        <v>559</v>
      </c>
      <c r="K566">
        <v>12.074320088958096</v>
      </c>
      <c r="L566">
        <v>30.278764691781767</v>
      </c>
      <c r="N566">
        <f t="shared" si="417"/>
        <v>0</v>
      </c>
      <c r="O566">
        <f t="shared" si="418"/>
        <v>1</v>
      </c>
      <c r="P566">
        <f t="shared" si="419"/>
        <v>18.204444602823671</v>
      </c>
      <c r="S566">
        <v>559</v>
      </c>
      <c r="T566">
        <v>18.925977006682395</v>
      </c>
      <c r="U566">
        <v>29.43158188755514</v>
      </c>
      <c r="W566">
        <f t="shared" si="420"/>
        <v>0</v>
      </c>
      <c r="X566">
        <f t="shared" si="421"/>
        <v>1</v>
      </c>
      <c r="Y566">
        <f t="shared" si="422"/>
        <v>10.505604880872745</v>
      </c>
      <c r="AB566">
        <v>559</v>
      </c>
      <c r="AC566">
        <v>23.750034012715226</v>
      </c>
      <c r="AD566">
        <v>16.594244493756488</v>
      </c>
      <c r="AF566">
        <f t="shared" si="423"/>
        <v>1</v>
      </c>
      <c r="AG566">
        <f t="shared" si="424"/>
        <v>0</v>
      </c>
      <c r="AH566">
        <f t="shared" si="425"/>
        <v>7.1557895189587377</v>
      </c>
      <c r="AK566">
        <v>559</v>
      </c>
      <c r="AL566">
        <v>22.111473731613831</v>
      </c>
      <c r="AM566">
        <v>46.496655114667746</v>
      </c>
      <c r="AO566">
        <f t="shared" si="426"/>
        <v>0</v>
      </c>
      <c r="AP566">
        <f t="shared" si="427"/>
        <v>1</v>
      </c>
      <c r="AQ566">
        <f t="shared" si="428"/>
        <v>24.385181383053915</v>
      </c>
      <c r="AT566">
        <v>559</v>
      </c>
      <c r="AU566">
        <v>22.011481189262408</v>
      </c>
      <c r="AV566">
        <v>11.306362415513222</v>
      </c>
      <c r="AX566">
        <f t="shared" si="429"/>
        <v>1</v>
      </c>
      <c r="AY566">
        <f t="shared" si="430"/>
        <v>0</v>
      </c>
      <c r="AZ566">
        <f t="shared" si="431"/>
        <v>10.705118773749186</v>
      </c>
      <c r="BC566">
        <v>559</v>
      </c>
      <c r="BD566" t="e">
        <v>#N/A</v>
      </c>
      <c r="BE566" t="e">
        <v>#N/A</v>
      </c>
      <c r="BG566" t="e">
        <f t="shared" si="432"/>
        <v>#N/A</v>
      </c>
      <c r="BH566" t="e">
        <f t="shared" si="433"/>
        <v>#N/A</v>
      </c>
      <c r="BI566" t="e">
        <f t="shared" si="434"/>
        <v>#N/A</v>
      </c>
      <c r="BL566">
        <v>559</v>
      </c>
      <c r="BM566">
        <v>34.822437717667917</v>
      </c>
      <c r="BN566">
        <v>15.49197467780302</v>
      </c>
      <c r="BP566">
        <f t="shared" si="435"/>
        <v>1</v>
      </c>
      <c r="BQ566">
        <f t="shared" si="436"/>
        <v>0</v>
      </c>
      <c r="BR566">
        <f t="shared" si="437"/>
        <v>19.330463039864895</v>
      </c>
      <c r="BU566">
        <v>559</v>
      </c>
      <c r="BV566">
        <v>22.093466180294062</v>
      </c>
      <c r="BW566">
        <v>31.060833767714801</v>
      </c>
      <c r="BY566">
        <f t="shared" si="438"/>
        <v>0</v>
      </c>
      <c r="BZ566">
        <f t="shared" si="439"/>
        <v>1</v>
      </c>
      <c r="CA566">
        <f t="shared" si="440"/>
        <v>8.967367587420739</v>
      </c>
      <c r="CD566">
        <v>559</v>
      </c>
      <c r="CE566">
        <v>17.153869986590557</v>
      </c>
      <c r="CF566">
        <v>19.840183887615328</v>
      </c>
      <c r="CH566">
        <f t="shared" si="441"/>
        <v>0</v>
      </c>
      <c r="CI566">
        <f t="shared" si="442"/>
        <v>1</v>
      </c>
      <c r="CJ566">
        <f t="shared" si="443"/>
        <v>2.6863139010247714</v>
      </c>
      <c r="CM566">
        <v>559</v>
      </c>
      <c r="CN566">
        <v>19.486364332679315</v>
      </c>
      <c r="CO566">
        <v>33.324886564274969</v>
      </c>
      <c r="CQ566">
        <f t="shared" si="444"/>
        <v>0</v>
      </c>
      <c r="CR566">
        <f t="shared" si="445"/>
        <v>1</v>
      </c>
      <c r="CS566">
        <f t="shared" si="446"/>
        <v>13.838522231595654</v>
      </c>
      <c r="CV566">
        <v>559</v>
      </c>
      <c r="CW566">
        <v>26.359357345935237</v>
      </c>
      <c r="CX566">
        <v>20.444315350095351</v>
      </c>
      <c r="CZ566">
        <f t="shared" si="447"/>
        <v>1</v>
      </c>
      <c r="DA566">
        <f t="shared" si="448"/>
        <v>0</v>
      </c>
      <c r="DB566">
        <f t="shared" si="449"/>
        <v>5.9150419958398857</v>
      </c>
      <c r="DE566">
        <v>559</v>
      </c>
      <c r="DF566">
        <v>25.903696488844403</v>
      </c>
      <c r="DG566">
        <v>18.46834867893563</v>
      </c>
      <c r="DI566">
        <f t="shared" si="450"/>
        <v>1</v>
      </c>
      <c r="DJ566">
        <f t="shared" si="451"/>
        <v>0</v>
      </c>
      <c r="DK566">
        <f t="shared" si="452"/>
        <v>7.4353478099087731</v>
      </c>
      <c r="DN566">
        <v>559</v>
      </c>
      <c r="DO566">
        <v>22.876172695450467</v>
      </c>
      <c r="DP566">
        <v>15.802341680466464</v>
      </c>
      <c r="DR566">
        <f t="shared" si="453"/>
        <v>1</v>
      </c>
      <c r="DS566">
        <f t="shared" si="454"/>
        <v>0</v>
      </c>
      <c r="DT566">
        <f t="shared" si="455"/>
        <v>7.0738310149840036</v>
      </c>
      <c r="DW566">
        <v>559</v>
      </c>
      <c r="DX566">
        <v>12.643799919719232</v>
      </c>
      <c r="DY566">
        <v>18.067408918092514</v>
      </c>
      <c r="EA566">
        <f t="shared" si="456"/>
        <v>0</v>
      </c>
      <c r="EB566">
        <f t="shared" si="457"/>
        <v>1</v>
      </c>
      <c r="EC566">
        <f t="shared" si="458"/>
        <v>5.4236089983732825</v>
      </c>
      <c r="EF566">
        <v>559</v>
      </c>
      <c r="EG566">
        <v>15.181798743152303</v>
      </c>
      <c r="EH566">
        <v>18.61874993112686</v>
      </c>
      <c r="EJ566">
        <f t="shared" si="459"/>
        <v>0</v>
      </c>
      <c r="EK566">
        <f t="shared" si="460"/>
        <v>1</v>
      </c>
      <c r="EL566">
        <f t="shared" si="461"/>
        <v>3.4369511879745573</v>
      </c>
      <c r="EO566">
        <v>559</v>
      </c>
      <c r="EP566">
        <v>22.120796974731739</v>
      </c>
      <c r="EQ566">
        <v>40.892746430364625</v>
      </c>
      <c r="ES566">
        <f t="shared" si="462"/>
        <v>0</v>
      </c>
      <c r="ET566">
        <f t="shared" si="463"/>
        <v>1</v>
      </c>
      <c r="EU566">
        <f t="shared" si="464"/>
        <v>18.771949455632885</v>
      </c>
    </row>
    <row r="567" spans="1:151" x14ac:dyDescent="0.25">
      <c r="A567">
        <v>560</v>
      </c>
      <c r="B567">
        <v>8.8014557557542545</v>
      </c>
      <c r="C567">
        <v>23.282247680591226</v>
      </c>
      <c r="E567">
        <f t="shared" si="465"/>
        <v>0</v>
      </c>
      <c r="F567">
        <f t="shared" si="416"/>
        <v>1</v>
      </c>
      <c r="G567">
        <f t="shared" si="466"/>
        <v>14.480791924836971</v>
      </c>
      <c r="J567">
        <v>560</v>
      </c>
      <c r="K567">
        <v>11.470340580512062</v>
      </c>
      <c r="L567">
        <v>24.825720595074248</v>
      </c>
      <c r="N567">
        <f t="shared" si="417"/>
        <v>0</v>
      </c>
      <c r="O567">
        <f t="shared" si="418"/>
        <v>1</v>
      </c>
      <c r="P567">
        <f t="shared" si="419"/>
        <v>13.355380014562186</v>
      </c>
      <c r="S567">
        <v>560</v>
      </c>
      <c r="T567">
        <v>19.937338055624974</v>
      </c>
      <c r="U567">
        <v>18.969872658988812</v>
      </c>
      <c r="W567">
        <f t="shared" si="420"/>
        <v>1</v>
      </c>
      <c r="X567">
        <f t="shared" si="421"/>
        <v>0</v>
      </c>
      <c r="Y567">
        <f t="shared" si="422"/>
        <v>0.96746539663616105</v>
      </c>
      <c r="AB567">
        <v>560</v>
      </c>
      <c r="AC567">
        <v>20.749218593584565</v>
      </c>
      <c r="AD567">
        <v>17.889106536616058</v>
      </c>
      <c r="AF567">
        <f t="shared" si="423"/>
        <v>1</v>
      </c>
      <c r="AG567">
        <f t="shared" si="424"/>
        <v>0</v>
      </c>
      <c r="AH567">
        <f t="shared" si="425"/>
        <v>2.8601120569685072</v>
      </c>
      <c r="AK567">
        <v>560</v>
      </c>
      <c r="AL567">
        <v>28.121877330570008</v>
      </c>
      <c r="AM567">
        <v>31.556595333975181</v>
      </c>
      <c r="AO567">
        <f t="shared" si="426"/>
        <v>0</v>
      </c>
      <c r="AP567">
        <f t="shared" si="427"/>
        <v>1</v>
      </c>
      <c r="AQ567">
        <f t="shared" si="428"/>
        <v>3.4347180034051732</v>
      </c>
      <c r="AT567">
        <v>560</v>
      </c>
      <c r="AU567">
        <v>18.160463453688095</v>
      </c>
      <c r="AV567">
        <v>29.316330301811035</v>
      </c>
      <c r="AX567">
        <f t="shared" si="429"/>
        <v>0</v>
      </c>
      <c r="AY567">
        <f t="shared" si="430"/>
        <v>1</v>
      </c>
      <c r="AZ567">
        <f t="shared" si="431"/>
        <v>11.15586684812294</v>
      </c>
      <c r="BC567">
        <v>560</v>
      </c>
      <c r="BD567" t="e">
        <v>#N/A</v>
      </c>
      <c r="BE567" t="e">
        <v>#N/A</v>
      </c>
      <c r="BG567" t="e">
        <f t="shared" si="432"/>
        <v>#N/A</v>
      </c>
      <c r="BH567" t="e">
        <f t="shared" si="433"/>
        <v>#N/A</v>
      </c>
      <c r="BI567" t="e">
        <f t="shared" si="434"/>
        <v>#N/A</v>
      </c>
      <c r="BL567">
        <v>560</v>
      </c>
      <c r="BM567">
        <v>33.305256949759027</v>
      </c>
      <c r="BN567">
        <v>13.522281090213546</v>
      </c>
      <c r="BP567">
        <f t="shared" si="435"/>
        <v>1</v>
      </c>
      <c r="BQ567">
        <f t="shared" si="436"/>
        <v>0</v>
      </c>
      <c r="BR567">
        <f t="shared" si="437"/>
        <v>19.782975859545481</v>
      </c>
      <c r="BU567">
        <v>560</v>
      </c>
      <c r="BV567">
        <v>22.961252039308217</v>
      </c>
      <c r="BW567">
        <v>26.662973065556301</v>
      </c>
      <c r="BY567">
        <f t="shared" si="438"/>
        <v>0</v>
      </c>
      <c r="BZ567">
        <f t="shared" si="439"/>
        <v>1</v>
      </c>
      <c r="CA567">
        <f t="shared" si="440"/>
        <v>3.7017210262480837</v>
      </c>
      <c r="CD567">
        <v>560</v>
      </c>
      <c r="CE567">
        <v>22.701472769956546</v>
      </c>
      <c r="CF567">
        <v>12.591234009340416</v>
      </c>
      <c r="CH567">
        <f t="shared" si="441"/>
        <v>1</v>
      </c>
      <c r="CI567">
        <f t="shared" si="442"/>
        <v>0</v>
      </c>
      <c r="CJ567">
        <f t="shared" si="443"/>
        <v>10.110238760616129</v>
      </c>
      <c r="CM567">
        <v>560</v>
      </c>
      <c r="CN567">
        <v>17.538831448844778</v>
      </c>
      <c r="CO567">
        <v>-8.6715961340810495</v>
      </c>
      <c r="CQ567">
        <f t="shared" si="444"/>
        <v>1</v>
      </c>
      <c r="CR567">
        <f t="shared" si="445"/>
        <v>0</v>
      </c>
      <c r="CS567">
        <f t="shared" si="446"/>
        <v>26.210427582925828</v>
      </c>
      <c r="CV567">
        <v>560</v>
      </c>
      <c r="CW567">
        <v>20.56436788652714</v>
      </c>
      <c r="CX567">
        <v>20.285330660988251</v>
      </c>
      <c r="CZ567">
        <f t="shared" si="447"/>
        <v>1</v>
      </c>
      <c r="DA567">
        <f t="shared" si="448"/>
        <v>0</v>
      </c>
      <c r="DB567">
        <f t="shared" si="449"/>
        <v>0.27903722553888954</v>
      </c>
      <c r="DE567">
        <v>560</v>
      </c>
      <c r="DF567">
        <v>36.338681292697956</v>
      </c>
      <c r="DG567">
        <v>21.679685081108115</v>
      </c>
      <c r="DI567">
        <f t="shared" si="450"/>
        <v>1</v>
      </c>
      <c r="DJ567">
        <f t="shared" si="451"/>
        <v>0</v>
      </c>
      <c r="DK567">
        <f t="shared" si="452"/>
        <v>14.658996211589841</v>
      </c>
      <c r="DN567">
        <v>560</v>
      </c>
      <c r="DO567">
        <v>24.101302232977869</v>
      </c>
      <c r="DP567">
        <v>11.385689435781611</v>
      </c>
      <c r="DR567">
        <f t="shared" si="453"/>
        <v>1</v>
      </c>
      <c r="DS567">
        <f t="shared" si="454"/>
        <v>0</v>
      </c>
      <c r="DT567">
        <f t="shared" si="455"/>
        <v>12.715612797196258</v>
      </c>
      <c r="DW567">
        <v>560</v>
      </c>
      <c r="DX567">
        <v>20.972493774088171</v>
      </c>
      <c r="DY567">
        <v>18.598966724093621</v>
      </c>
      <c r="EA567">
        <f t="shared" si="456"/>
        <v>1</v>
      </c>
      <c r="EB567">
        <f t="shared" si="457"/>
        <v>0</v>
      </c>
      <c r="EC567">
        <f t="shared" si="458"/>
        <v>2.37352704999455</v>
      </c>
      <c r="EF567">
        <v>560</v>
      </c>
      <c r="EG567">
        <v>19.907096958774343</v>
      </c>
      <c r="EH567">
        <v>11.07984601993822</v>
      </c>
      <c r="EJ567">
        <f t="shared" si="459"/>
        <v>1</v>
      </c>
      <c r="EK567">
        <f t="shared" si="460"/>
        <v>0</v>
      </c>
      <c r="EL567">
        <f t="shared" si="461"/>
        <v>8.8272509388361229</v>
      </c>
      <c r="EO567">
        <v>560</v>
      </c>
      <c r="EP567">
        <v>19.69609673538697</v>
      </c>
      <c r="EQ567">
        <v>25.318875872376832</v>
      </c>
      <c r="ES567">
        <f t="shared" si="462"/>
        <v>0</v>
      </c>
      <c r="ET567">
        <f t="shared" si="463"/>
        <v>1</v>
      </c>
      <c r="EU567">
        <f t="shared" si="464"/>
        <v>5.6227791369898625</v>
      </c>
    </row>
    <row r="568" spans="1:151" x14ac:dyDescent="0.25">
      <c r="A568">
        <v>561</v>
      </c>
      <c r="B568">
        <v>14.306514051342633</v>
      </c>
      <c r="C568">
        <v>50.285195738738793</v>
      </c>
      <c r="E568">
        <f t="shared" si="465"/>
        <v>0</v>
      </c>
      <c r="F568">
        <f t="shared" si="416"/>
        <v>1</v>
      </c>
      <c r="G568">
        <f t="shared" si="466"/>
        <v>35.978681687396161</v>
      </c>
      <c r="J568">
        <v>561</v>
      </c>
      <c r="K568">
        <v>16.588758140833374</v>
      </c>
      <c r="L568">
        <v>7.5733106269517023</v>
      </c>
      <c r="N568">
        <f t="shared" si="417"/>
        <v>1</v>
      </c>
      <c r="O568">
        <f t="shared" si="418"/>
        <v>0</v>
      </c>
      <c r="P568">
        <f t="shared" si="419"/>
        <v>9.0154475138816714</v>
      </c>
      <c r="S568">
        <v>561</v>
      </c>
      <c r="T568">
        <v>18.792809540376677</v>
      </c>
      <c r="U568">
        <v>26.22590560956035</v>
      </c>
      <c r="W568">
        <f t="shared" si="420"/>
        <v>0</v>
      </c>
      <c r="X568">
        <f t="shared" si="421"/>
        <v>1</v>
      </c>
      <c r="Y568">
        <f t="shared" si="422"/>
        <v>7.4330960691836729</v>
      </c>
      <c r="AB568">
        <v>561</v>
      </c>
      <c r="AC568">
        <v>33.549487272116473</v>
      </c>
      <c r="AD568">
        <v>18.05589348967311</v>
      </c>
      <c r="AF568">
        <f t="shared" si="423"/>
        <v>1</v>
      </c>
      <c r="AG568">
        <f t="shared" si="424"/>
        <v>0</v>
      </c>
      <c r="AH568">
        <f t="shared" si="425"/>
        <v>15.493593782443362</v>
      </c>
      <c r="AK568">
        <v>561</v>
      </c>
      <c r="AL568">
        <v>27.422911801835706</v>
      </c>
      <c r="AM568">
        <v>23.534074228720822</v>
      </c>
      <c r="AO568">
        <f t="shared" si="426"/>
        <v>1</v>
      </c>
      <c r="AP568">
        <f t="shared" si="427"/>
        <v>0</v>
      </c>
      <c r="AQ568">
        <f t="shared" si="428"/>
        <v>3.8888375731148841</v>
      </c>
      <c r="AT568">
        <v>561</v>
      </c>
      <c r="AU568">
        <v>16.11902830087762</v>
      </c>
      <c r="AV568">
        <v>22.49299236811839</v>
      </c>
      <c r="AX568">
        <f t="shared" si="429"/>
        <v>0</v>
      </c>
      <c r="AY568">
        <f t="shared" si="430"/>
        <v>1</v>
      </c>
      <c r="AZ568">
        <f t="shared" si="431"/>
        <v>6.3739640672407702</v>
      </c>
      <c r="BC568">
        <v>561</v>
      </c>
      <c r="BD568" t="e">
        <v>#N/A</v>
      </c>
      <c r="BE568" t="e">
        <v>#N/A</v>
      </c>
      <c r="BG568" t="e">
        <f t="shared" si="432"/>
        <v>#N/A</v>
      </c>
      <c r="BH568" t="e">
        <f t="shared" si="433"/>
        <v>#N/A</v>
      </c>
      <c r="BI568" t="e">
        <f t="shared" si="434"/>
        <v>#N/A</v>
      </c>
      <c r="BL568">
        <v>561</v>
      </c>
      <c r="BM568">
        <v>27.182246864473139</v>
      </c>
      <c r="BN568">
        <v>10.208300436563901</v>
      </c>
      <c r="BP568">
        <f t="shared" si="435"/>
        <v>1</v>
      </c>
      <c r="BQ568">
        <f t="shared" si="436"/>
        <v>0</v>
      </c>
      <c r="BR568">
        <f t="shared" si="437"/>
        <v>16.97394642790924</v>
      </c>
      <c r="BU568">
        <v>561</v>
      </c>
      <c r="BV568">
        <v>27.444496473168137</v>
      </c>
      <c r="BW568">
        <v>24.477621029944327</v>
      </c>
      <c r="BY568">
        <f t="shared" si="438"/>
        <v>1</v>
      </c>
      <c r="BZ568">
        <f t="shared" si="439"/>
        <v>0</v>
      </c>
      <c r="CA568">
        <f t="shared" si="440"/>
        <v>2.9668754432238096</v>
      </c>
      <c r="CD568">
        <v>561</v>
      </c>
      <c r="CE568">
        <v>32.977105018490306</v>
      </c>
      <c r="CF568">
        <v>30.871761703346507</v>
      </c>
      <c r="CH568">
        <f t="shared" si="441"/>
        <v>1</v>
      </c>
      <c r="CI568">
        <f t="shared" si="442"/>
        <v>0</v>
      </c>
      <c r="CJ568">
        <f t="shared" si="443"/>
        <v>2.1053433151437986</v>
      </c>
      <c r="CM568">
        <v>561</v>
      </c>
      <c r="CN568">
        <v>18.263610886219613</v>
      </c>
      <c r="CO568">
        <v>34.39589534339845</v>
      </c>
      <c r="CQ568">
        <f t="shared" si="444"/>
        <v>0</v>
      </c>
      <c r="CR568">
        <f t="shared" si="445"/>
        <v>1</v>
      </c>
      <c r="CS568">
        <f t="shared" si="446"/>
        <v>16.132284457178837</v>
      </c>
      <c r="CV568">
        <v>561</v>
      </c>
      <c r="CW568">
        <v>21.844414183617193</v>
      </c>
      <c r="CX568">
        <v>16.737776518990223</v>
      </c>
      <c r="CZ568">
        <f t="shared" si="447"/>
        <v>1</v>
      </c>
      <c r="DA568">
        <f t="shared" si="448"/>
        <v>0</v>
      </c>
      <c r="DB568">
        <f t="shared" si="449"/>
        <v>5.1066376646269696</v>
      </c>
      <c r="DE568">
        <v>561</v>
      </c>
      <c r="DF568">
        <v>20.438026075518966</v>
      </c>
      <c r="DG568">
        <v>22.086388411861115</v>
      </c>
      <c r="DI568">
        <f t="shared" si="450"/>
        <v>0</v>
      </c>
      <c r="DJ568">
        <f t="shared" si="451"/>
        <v>1</v>
      </c>
      <c r="DK568">
        <f t="shared" si="452"/>
        <v>1.6483623363421493</v>
      </c>
      <c r="DN568">
        <v>561</v>
      </c>
      <c r="DO568">
        <v>18.493635709002852</v>
      </c>
      <c r="DP568">
        <v>23.734095967388949</v>
      </c>
      <c r="DR568">
        <f t="shared" si="453"/>
        <v>0</v>
      </c>
      <c r="DS568">
        <f t="shared" si="454"/>
        <v>1</v>
      </c>
      <c r="DT568">
        <f t="shared" si="455"/>
        <v>5.2404602583860971</v>
      </c>
      <c r="DW568">
        <v>561</v>
      </c>
      <c r="DX568">
        <v>17.985215479091096</v>
      </c>
      <c r="DY568">
        <v>25.175769807762286</v>
      </c>
      <c r="EA568">
        <f t="shared" si="456"/>
        <v>0</v>
      </c>
      <c r="EB568">
        <f t="shared" si="457"/>
        <v>1</v>
      </c>
      <c r="EC568">
        <f t="shared" si="458"/>
        <v>7.1905543286711904</v>
      </c>
      <c r="EF568">
        <v>561</v>
      </c>
      <c r="EG568">
        <v>25.493171819168634</v>
      </c>
      <c r="EH568">
        <v>19.629191465164304</v>
      </c>
      <c r="EJ568">
        <f t="shared" si="459"/>
        <v>1</v>
      </c>
      <c r="EK568">
        <f t="shared" si="460"/>
        <v>0</v>
      </c>
      <c r="EL568">
        <f t="shared" si="461"/>
        <v>5.8639803540043296</v>
      </c>
      <c r="EO568">
        <v>561</v>
      </c>
      <c r="EP568">
        <v>21.866554639589658</v>
      </c>
      <c r="EQ568">
        <v>4.3823313143152021</v>
      </c>
      <c r="ES568">
        <f t="shared" si="462"/>
        <v>1</v>
      </c>
      <c r="ET568">
        <f t="shared" si="463"/>
        <v>0</v>
      </c>
      <c r="EU568">
        <f t="shared" si="464"/>
        <v>17.484223325274456</v>
      </c>
    </row>
    <row r="569" spans="1:151" x14ac:dyDescent="0.25">
      <c r="A569">
        <v>562</v>
      </c>
      <c r="B569">
        <v>12.961815233054924</v>
      </c>
      <c r="C569">
        <v>14.942251705178222</v>
      </c>
      <c r="E569">
        <f t="shared" si="465"/>
        <v>0</v>
      </c>
      <c r="F569">
        <f t="shared" si="416"/>
        <v>1</v>
      </c>
      <c r="G569">
        <f t="shared" si="466"/>
        <v>1.9804364721232979</v>
      </c>
      <c r="J569">
        <v>562</v>
      </c>
      <c r="K569">
        <v>29.305187831929118</v>
      </c>
      <c r="L569">
        <v>13.751415509876807</v>
      </c>
      <c r="N569">
        <f t="shared" si="417"/>
        <v>1</v>
      </c>
      <c r="O569">
        <f t="shared" si="418"/>
        <v>0</v>
      </c>
      <c r="P569">
        <f t="shared" si="419"/>
        <v>15.553772322052311</v>
      </c>
      <c r="S569">
        <v>562</v>
      </c>
      <c r="T569">
        <v>16.4714544779855</v>
      </c>
      <c r="U569">
        <v>19.807942012360837</v>
      </c>
      <c r="W569">
        <f t="shared" si="420"/>
        <v>0</v>
      </c>
      <c r="X569">
        <f t="shared" si="421"/>
        <v>1</v>
      </c>
      <c r="Y569">
        <f t="shared" si="422"/>
        <v>3.3364875343753368</v>
      </c>
      <c r="AB569">
        <v>562</v>
      </c>
      <c r="AC569">
        <v>23.890705873570102</v>
      </c>
      <c r="AD569">
        <v>18.880069829908468</v>
      </c>
      <c r="AF569">
        <f t="shared" si="423"/>
        <v>1</v>
      </c>
      <c r="AG569">
        <f t="shared" si="424"/>
        <v>0</v>
      </c>
      <c r="AH569">
        <f t="shared" si="425"/>
        <v>5.0106360436616342</v>
      </c>
      <c r="AK569">
        <v>562</v>
      </c>
      <c r="AL569">
        <v>18.013492733569681</v>
      </c>
      <c r="AM569">
        <v>18.942879564231887</v>
      </c>
      <c r="AO569">
        <f t="shared" si="426"/>
        <v>0</v>
      </c>
      <c r="AP569">
        <f t="shared" si="427"/>
        <v>1</v>
      </c>
      <c r="AQ569">
        <f t="shared" si="428"/>
        <v>0.92938683066220662</v>
      </c>
      <c r="AT569">
        <v>562</v>
      </c>
      <c r="AU569">
        <v>15.35071670052138</v>
      </c>
      <c r="AV569">
        <v>25.720190243921756</v>
      </c>
      <c r="AX569">
        <f t="shared" si="429"/>
        <v>0</v>
      </c>
      <c r="AY569">
        <f t="shared" si="430"/>
        <v>1</v>
      </c>
      <c r="AZ569">
        <f t="shared" si="431"/>
        <v>10.369473543400376</v>
      </c>
      <c r="BC569">
        <v>562</v>
      </c>
      <c r="BD569" t="e">
        <v>#N/A</v>
      </c>
      <c r="BE569" t="e">
        <v>#N/A</v>
      </c>
      <c r="BG569" t="e">
        <f t="shared" si="432"/>
        <v>#N/A</v>
      </c>
      <c r="BH569" t="e">
        <f t="shared" si="433"/>
        <v>#N/A</v>
      </c>
      <c r="BI569" t="e">
        <f t="shared" si="434"/>
        <v>#N/A</v>
      </c>
      <c r="BL569">
        <v>562</v>
      </c>
      <c r="BM569">
        <v>23.690702174742082</v>
      </c>
      <c r="BN569">
        <v>5.1279254927089388</v>
      </c>
      <c r="BP569">
        <f t="shared" si="435"/>
        <v>1</v>
      </c>
      <c r="BQ569">
        <f t="shared" si="436"/>
        <v>0</v>
      </c>
      <c r="BR569">
        <f t="shared" si="437"/>
        <v>18.562776682033142</v>
      </c>
      <c r="BU569">
        <v>562</v>
      </c>
      <c r="BV569">
        <v>6.9961730543270768</v>
      </c>
      <c r="BW569">
        <v>19.98729312372096</v>
      </c>
      <c r="BY569">
        <f t="shared" si="438"/>
        <v>0</v>
      </c>
      <c r="BZ569">
        <f t="shared" si="439"/>
        <v>1</v>
      </c>
      <c r="CA569">
        <f t="shared" si="440"/>
        <v>12.991120069393883</v>
      </c>
      <c r="CD569">
        <v>562</v>
      </c>
      <c r="CE569">
        <v>28.297359069752865</v>
      </c>
      <c r="CF569">
        <v>31.871887792902662</v>
      </c>
      <c r="CH569">
        <f t="shared" si="441"/>
        <v>0</v>
      </c>
      <c r="CI569">
        <f t="shared" si="442"/>
        <v>1</v>
      </c>
      <c r="CJ569">
        <f t="shared" si="443"/>
        <v>3.5745287231497969</v>
      </c>
      <c r="CM569">
        <v>562</v>
      </c>
      <c r="CN569">
        <v>20.858152603870632</v>
      </c>
      <c r="CO569">
        <v>17.054527428409351</v>
      </c>
      <c r="CQ569">
        <f t="shared" si="444"/>
        <v>1</v>
      </c>
      <c r="CR569">
        <f t="shared" si="445"/>
        <v>0</v>
      </c>
      <c r="CS569">
        <f t="shared" si="446"/>
        <v>3.8036251754612813</v>
      </c>
      <c r="CV569">
        <v>562</v>
      </c>
      <c r="CW569">
        <v>26.379983261903252</v>
      </c>
      <c r="CX569">
        <v>19.203522424141696</v>
      </c>
      <c r="CZ569">
        <f t="shared" si="447"/>
        <v>1</v>
      </c>
      <c r="DA569">
        <f t="shared" si="448"/>
        <v>0</v>
      </c>
      <c r="DB569">
        <f t="shared" si="449"/>
        <v>7.1764608377615566</v>
      </c>
      <c r="DE569">
        <v>562</v>
      </c>
      <c r="DF569">
        <v>25.296035584100014</v>
      </c>
      <c r="DG569">
        <v>20.260614380938776</v>
      </c>
      <c r="DI569">
        <f t="shared" si="450"/>
        <v>1</v>
      </c>
      <c r="DJ569">
        <f t="shared" si="451"/>
        <v>0</v>
      </c>
      <c r="DK569">
        <f t="shared" si="452"/>
        <v>5.0354212031612384</v>
      </c>
      <c r="DN569">
        <v>562</v>
      </c>
      <c r="DO569">
        <v>26.167586612867652</v>
      </c>
      <c r="DP569">
        <v>6.3138979559490203</v>
      </c>
      <c r="DR569">
        <f t="shared" si="453"/>
        <v>1</v>
      </c>
      <c r="DS569">
        <f t="shared" si="454"/>
        <v>0</v>
      </c>
      <c r="DT569">
        <f t="shared" si="455"/>
        <v>19.853688656918631</v>
      </c>
      <c r="DW569">
        <v>562</v>
      </c>
      <c r="DX569">
        <v>11.930689472395972</v>
      </c>
      <c r="DY569">
        <v>24.839492264981157</v>
      </c>
      <c r="EA569">
        <f t="shared" si="456"/>
        <v>0</v>
      </c>
      <c r="EB569">
        <f t="shared" si="457"/>
        <v>1</v>
      </c>
      <c r="EC569">
        <f t="shared" si="458"/>
        <v>12.908802792585185</v>
      </c>
      <c r="EF569">
        <v>562</v>
      </c>
      <c r="EG569">
        <v>16.162417224322496</v>
      </c>
      <c r="EH569">
        <v>19.133168296744817</v>
      </c>
      <c r="EJ569">
        <f t="shared" si="459"/>
        <v>0</v>
      </c>
      <c r="EK569">
        <f t="shared" si="460"/>
        <v>1</v>
      </c>
      <c r="EL569">
        <f t="shared" si="461"/>
        <v>2.9707510724223205</v>
      </c>
      <c r="EO569">
        <v>562</v>
      </c>
      <c r="EP569">
        <v>23.77340939701708</v>
      </c>
      <c r="EQ569">
        <v>54.756904547897214</v>
      </c>
      <c r="ES569">
        <f t="shared" si="462"/>
        <v>0</v>
      </c>
      <c r="ET569">
        <f t="shared" si="463"/>
        <v>1</v>
      </c>
      <c r="EU569">
        <f t="shared" si="464"/>
        <v>30.983495150880135</v>
      </c>
    </row>
    <row r="570" spans="1:151" x14ac:dyDescent="0.25">
      <c r="A570">
        <v>563</v>
      </c>
      <c r="B570">
        <v>18.751797214626741</v>
      </c>
      <c r="C570">
        <v>6.4386677681868285</v>
      </c>
      <c r="E570">
        <f t="shared" si="465"/>
        <v>1</v>
      </c>
      <c r="F570">
        <f t="shared" si="416"/>
        <v>0</v>
      </c>
      <c r="G570">
        <f t="shared" si="466"/>
        <v>12.313129446439913</v>
      </c>
      <c r="J570">
        <v>563</v>
      </c>
      <c r="K570">
        <v>13.122810034510229</v>
      </c>
      <c r="L570">
        <v>26.502247604073865</v>
      </c>
      <c r="N570">
        <f t="shared" si="417"/>
        <v>0</v>
      </c>
      <c r="O570">
        <f t="shared" si="418"/>
        <v>1</v>
      </c>
      <c r="P570">
        <f t="shared" si="419"/>
        <v>13.379437569563637</v>
      </c>
      <c r="S570">
        <v>563</v>
      </c>
      <c r="T570">
        <v>19.626959715642251</v>
      </c>
      <c r="U570">
        <v>29.981675762879107</v>
      </c>
      <c r="W570">
        <f t="shared" si="420"/>
        <v>0</v>
      </c>
      <c r="X570">
        <f t="shared" si="421"/>
        <v>1</v>
      </c>
      <c r="Y570">
        <f t="shared" si="422"/>
        <v>10.354716047236856</v>
      </c>
      <c r="AB570">
        <v>563</v>
      </c>
      <c r="AC570">
        <v>16.911439174566379</v>
      </c>
      <c r="AD570">
        <v>18.733748280450101</v>
      </c>
      <c r="AF570">
        <f t="shared" si="423"/>
        <v>0</v>
      </c>
      <c r="AG570">
        <f t="shared" si="424"/>
        <v>1</v>
      </c>
      <c r="AH570">
        <f t="shared" si="425"/>
        <v>1.822309105883722</v>
      </c>
      <c r="AK570">
        <v>563</v>
      </c>
      <c r="AL570">
        <v>16.329467412840181</v>
      </c>
      <c r="AM570">
        <v>26.564289502172052</v>
      </c>
      <c r="AO570">
        <f t="shared" si="426"/>
        <v>0</v>
      </c>
      <c r="AP570">
        <f t="shared" si="427"/>
        <v>1</v>
      </c>
      <c r="AQ570">
        <f t="shared" si="428"/>
        <v>10.234822089331871</v>
      </c>
      <c r="AT570">
        <v>563</v>
      </c>
      <c r="AU570">
        <v>20.782118457559083</v>
      </c>
      <c r="AV570">
        <v>18.844270144865693</v>
      </c>
      <c r="AX570">
        <f t="shared" si="429"/>
        <v>1</v>
      </c>
      <c r="AY570">
        <f t="shared" si="430"/>
        <v>0</v>
      </c>
      <c r="AZ570">
        <f t="shared" si="431"/>
        <v>1.9378483126933901</v>
      </c>
      <c r="BC570">
        <v>563</v>
      </c>
      <c r="BD570" t="e">
        <v>#N/A</v>
      </c>
      <c r="BE570" t="e">
        <v>#N/A</v>
      </c>
      <c r="BG570" t="e">
        <f t="shared" si="432"/>
        <v>#N/A</v>
      </c>
      <c r="BH570" t="e">
        <f t="shared" si="433"/>
        <v>#N/A</v>
      </c>
      <c r="BI570" t="e">
        <f t="shared" si="434"/>
        <v>#N/A</v>
      </c>
      <c r="BL570">
        <v>563</v>
      </c>
      <c r="BM570">
        <v>39.606954450216989</v>
      </c>
      <c r="BN570">
        <v>8.7587540697726567</v>
      </c>
      <c r="BP570">
        <f t="shared" si="435"/>
        <v>1</v>
      </c>
      <c r="BQ570">
        <f t="shared" si="436"/>
        <v>0</v>
      </c>
      <c r="BR570">
        <f t="shared" si="437"/>
        <v>30.848200380444332</v>
      </c>
      <c r="BU570">
        <v>563</v>
      </c>
      <c r="BV570">
        <v>17.300412918107064</v>
      </c>
      <c r="BW570">
        <v>23.149236912647783</v>
      </c>
      <c r="BY570">
        <f t="shared" si="438"/>
        <v>0</v>
      </c>
      <c r="BZ570">
        <f t="shared" si="439"/>
        <v>1</v>
      </c>
      <c r="CA570">
        <f t="shared" si="440"/>
        <v>5.8488239945407194</v>
      </c>
      <c r="CD570">
        <v>563</v>
      </c>
      <c r="CE570">
        <v>28.269280969841486</v>
      </c>
      <c r="CF570">
        <v>25.939972365652672</v>
      </c>
      <c r="CH570">
        <f t="shared" si="441"/>
        <v>1</v>
      </c>
      <c r="CI570">
        <f t="shared" si="442"/>
        <v>0</v>
      </c>
      <c r="CJ570">
        <f t="shared" si="443"/>
        <v>2.3293086041888138</v>
      </c>
      <c r="CM570">
        <v>563</v>
      </c>
      <c r="CN570">
        <v>18.13662947193637</v>
      </c>
      <c r="CO570">
        <v>7.7169957930865536</v>
      </c>
      <c r="CQ570">
        <f t="shared" si="444"/>
        <v>1</v>
      </c>
      <c r="CR570">
        <f t="shared" si="445"/>
        <v>0</v>
      </c>
      <c r="CS570">
        <f t="shared" si="446"/>
        <v>10.419633678849817</v>
      </c>
      <c r="CV570">
        <v>563</v>
      </c>
      <c r="CW570">
        <v>26.122223589775842</v>
      </c>
      <c r="CX570">
        <v>22.653164420623199</v>
      </c>
      <c r="CZ570">
        <f t="shared" si="447"/>
        <v>1</v>
      </c>
      <c r="DA570">
        <f t="shared" si="448"/>
        <v>0</v>
      </c>
      <c r="DB570">
        <f t="shared" si="449"/>
        <v>3.4690591691526436</v>
      </c>
      <c r="DE570">
        <v>563</v>
      </c>
      <c r="DF570">
        <v>17.875876048143269</v>
      </c>
      <c r="DG570">
        <v>15.161997083919122</v>
      </c>
      <c r="DI570">
        <f t="shared" si="450"/>
        <v>1</v>
      </c>
      <c r="DJ570">
        <f t="shared" si="451"/>
        <v>0</v>
      </c>
      <c r="DK570">
        <f t="shared" si="452"/>
        <v>2.713878964224147</v>
      </c>
      <c r="DN570">
        <v>563</v>
      </c>
      <c r="DO570">
        <v>25.732343246066225</v>
      </c>
      <c r="DP570">
        <v>27.265681582883303</v>
      </c>
      <c r="DR570">
        <f t="shared" si="453"/>
        <v>0</v>
      </c>
      <c r="DS570">
        <f t="shared" si="454"/>
        <v>1</v>
      </c>
      <c r="DT570">
        <f t="shared" si="455"/>
        <v>1.5333383368170779</v>
      </c>
      <c r="DW570">
        <v>563</v>
      </c>
      <c r="DX570">
        <v>21.321616939379062</v>
      </c>
      <c r="DY570">
        <v>16.055087328849101</v>
      </c>
      <c r="EA570">
        <f t="shared" si="456"/>
        <v>1</v>
      </c>
      <c r="EB570">
        <f t="shared" si="457"/>
        <v>0</v>
      </c>
      <c r="EC570">
        <f t="shared" si="458"/>
        <v>5.266529610529961</v>
      </c>
      <c r="EF570">
        <v>563</v>
      </c>
      <c r="EG570">
        <v>23.034414526670997</v>
      </c>
      <c r="EH570">
        <v>12.284358230522132</v>
      </c>
      <c r="EJ570">
        <f t="shared" si="459"/>
        <v>1</v>
      </c>
      <c r="EK570">
        <f t="shared" si="460"/>
        <v>0</v>
      </c>
      <c r="EL570">
        <f t="shared" si="461"/>
        <v>10.750056296148864</v>
      </c>
      <c r="EO570">
        <v>563</v>
      </c>
      <c r="EP570">
        <v>21.920150181635176</v>
      </c>
      <c r="EQ570">
        <v>28.842829475075465</v>
      </c>
      <c r="ES570">
        <f t="shared" si="462"/>
        <v>0</v>
      </c>
      <c r="ET570">
        <f t="shared" si="463"/>
        <v>1</v>
      </c>
      <c r="EU570">
        <f t="shared" si="464"/>
        <v>6.9226792934402894</v>
      </c>
    </row>
    <row r="571" spans="1:151" x14ac:dyDescent="0.25">
      <c r="A571">
        <v>564</v>
      </c>
      <c r="B571">
        <v>10.101072453419253</v>
      </c>
      <c r="C571">
        <v>32.116673598194673</v>
      </c>
      <c r="E571">
        <f t="shared" si="465"/>
        <v>0</v>
      </c>
      <c r="F571">
        <f t="shared" si="416"/>
        <v>1</v>
      </c>
      <c r="G571">
        <f t="shared" si="466"/>
        <v>22.01560114477542</v>
      </c>
      <c r="J571">
        <v>564</v>
      </c>
      <c r="K571">
        <v>18.594567082171562</v>
      </c>
      <c r="L571">
        <v>12.202678072481314</v>
      </c>
      <c r="N571">
        <f t="shared" si="417"/>
        <v>1</v>
      </c>
      <c r="O571">
        <f t="shared" si="418"/>
        <v>0</v>
      </c>
      <c r="P571">
        <f t="shared" si="419"/>
        <v>6.3918890096902476</v>
      </c>
      <c r="S571">
        <v>564</v>
      </c>
      <c r="T571">
        <v>21.182665414898217</v>
      </c>
      <c r="U571">
        <v>20.715848338984152</v>
      </c>
      <c r="W571">
        <f t="shared" si="420"/>
        <v>1</v>
      </c>
      <c r="X571">
        <f t="shared" si="421"/>
        <v>0</v>
      </c>
      <c r="Y571">
        <f t="shared" si="422"/>
        <v>0.46681707591406507</v>
      </c>
      <c r="AB571">
        <v>564</v>
      </c>
      <c r="AC571">
        <v>25.593923287386296</v>
      </c>
      <c r="AD571">
        <v>18.472175260014453</v>
      </c>
      <c r="AF571">
        <f t="shared" si="423"/>
        <v>1</v>
      </c>
      <c r="AG571">
        <f t="shared" si="424"/>
        <v>0</v>
      </c>
      <c r="AH571">
        <f t="shared" si="425"/>
        <v>7.1217480273718436</v>
      </c>
      <c r="AK571">
        <v>564</v>
      </c>
      <c r="AL571">
        <v>22.596706851949431</v>
      </c>
      <c r="AM571">
        <v>21.112442835884188</v>
      </c>
      <c r="AO571">
        <f t="shared" si="426"/>
        <v>1</v>
      </c>
      <c r="AP571">
        <f t="shared" si="427"/>
        <v>0</v>
      </c>
      <c r="AQ571">
        <f t="shared" si="428"/>
        <v>1.4842640160652429</v>
      </c>
      <c r="AT571">
        <v>564</v>
      </c>
      <c r="AU571">
        <v>24.138095724881129</v>
      </c>
      <c r="AV571">
        <v>22.814508433369966</v>
      </c>
      <c r="AX571">
        <f t="shared" si="429"/>
        <v>1</v>
      </c>
      <c r="AY571">
        <f t="shared" si="430"/>
        <v>0</v>
      </c>
      <c r="AZ571">
        <f t="shared" si="431"/>
        <v>1.3235872915111635</v>
      </c>
      <c r="BC571">
        <v>564</v>
      </c>
      <c r="BD571" t="e">
        <v>#N/A</v>
      </c>
      <c r="BE571" t="e">
        <v>#N/A</v>
      </c>
      <c r="BG571" t="e">
        <f t="shared" si="432"/>
        <v>#N/A</v>
      </c>
      <c r="BH571" t="e">
        <f t="shared" si="433"/>
        <v>#N/A</v>
      </c>
      <c r="BI571" t="e">
        <f t="shared" si="434"/>
        <v>#N/A</v>
      </c>
      <c r="BL571">
        <v>564</v>
      </c>
      <c r="BM571">
        <v>29.452623147616027</v>
      </c>
      <c r="BN571">
        <v>11.499069467376202</v>
      </c>
      <c r="BP571">
        <f t="shared" si="435"/>
        <v>1</v>
      </c>
      <c r="BQ571">
        <f t="shared" si="436"/>
        <v>0</v>
      </c>
      <c r="BR571">
        <f t="shared" si="437"/>
        <v>17.953553680239825</v>
      </c>
      <c r="BU571">
        <v>564</v>
      </c>
      <c r="BV571">
        <v>19.882254194701027</v>
      </c>
      <c r="BW571">
        <v>16.389201747337712</v>
      </c>
      <c r="BY571">
        <f t="shared" si="438"/>
        <v>1</v>
      </c>
      <c r="BZ571">
        <f t="shared" si="439"/>
        <v>0</v>
      </c>
      <c r="CA571">
        <f t="shared" si="440"/>
        <v>3.4930524473633149</v>
      </c>
      <c r="CD571">
        <v>564</v>
      </c>
      <c r="CE571">
        <v>20.837633017957518</v>
      </c>
      <c r="CF571">
        <v>26.434126229884754</v>
      </c>
      <c r="CH571">
        <f t="shared" si="441"/>
        <v>0</v>
      </c>
      <c r="CI571">
        <f t="shared" si="442"/>
        <v>1</v>
      </c>
      <c r="CJ571">
        <f t="shared" si="443"/>
        <v>5.5964932119272355</v>
      </c>
      <c r="CM571">
        <v>564</v>
      </c>
      <c r="CN571">
        <v>20.290981832017813</v>
      </c>
      <c r="CO571">
        <v>17.12221710291707</v>
      </c>
      <c r="CQ571">
        <f t="shared" si="444"/>
        <v>1</v>
      </c>
      <c r="CR571">
        <f t="shared" si="445"/>
        <v>0</v>
      </c>
      <c r="CS571">
        <f t="shared" si="446"/>
        <v>3.1687647291007437</v>
      </c>
      <c r="CV571">
        <v>564</v>
      </c>
      <c r="CW571">
        <v>25.671191554359471</v>
      </c>
      <c r="CX571">
        <v>19.676581877137529</v>
      </c>
      <c r="CZ571">
        <f t="shared" si="447"/>
        <v>1</v>
      </c>
      <c r="DA571">
        <f t="shared" si="448"/>
        <v>0</v>
      </c>
      <c r="DB571">
        <f t="shared" si="449"/>
        <v>5.9946096772219413</v>
      </c>
      <c r="DE571">
        <v>564</v>
      </c>
      <c r="DF571">
        <v>23.184830283304933</v>
      </c>
      <c r="DG571">
        <v>22.21044399282928</v>
      </c>
      <c r="DI571">
        <f t="shared" si="450"/>
        <v>1</v>
      </c>
      <c r="DJ571">
        <f t="shared" si="451"/>
        <v>0</v>
      </c>
      <c r="DK571">
        <f t="shared" si="452"/>
        <v>0.97438629047565328</v>
      </c>
      <c r="DN571">
        <v>564</v>
      </c>
      <c r="DO571">
        <v>21.313455841193079</v>
      </c>
      <c r="DP571">
        <v>13.559726541589797</v>
      </c>
      <c r="DR571">
        <f t="shared" si="453"/>
        <v>1</v>
      </c>
      <c r="DS571">
        <f t="shared" si="454"/>
        <v>0</v>
      </c>
      <c r="DT571">
        <f t="shared" si="455"/>
        <v>7.7537292996032825</v>
      </c>
      <c r="DW571">
        <v>564</v>
      </c>
      <c r="DX571">
        <v>27.348136569767806</v>
      </c>
      <c r="DY571">
        <v>24.887008609948111</v>
      </c>
      <c r="EA571">
        <f t="shared" si="456"/>
        <v>1</v>
      </c>
      <c r="EB571">
        <f t="shared" si="457"/>
        <v>0</v>
      </c>
      <c r="EC571">
        <f t="shared" si="458"/>
        <v>2.4611279598196951</v>
      </c>
      <c r="EF571">
        <v>564</v>
      </c>
      <c r="EG571">
        <v>21.514997303291882</v>
      </c>
      <c r="EH571">
        <v>12.215859170552381</v>
      </c>
      <c r="EJ571">
        <f t="shared" si="459"/>
        <v>1</v>
      </c>
      <c r="EK571">
        <f t="shared" si="460"/>
        <v>0</v>
      </c>
      <c r="EL571">
        <f t="shared" si="461"/>
        <v>9.2991381327395004</v>
      </c>
      <c r="EO571">
        <v>564</v>
      </c>
      <c r="EP571">
        <v>22.64334669688126</v>
      </c>
      <c r="EQ571">
        <v>25.890459411872541</v>
      </c>
      <c r="ES571">
        <f t="shared" si="462"/>
        <v>0</v>
      </c>
      <c r="ET571">
        <f t="shared" si="463"/>
        <v>1</v>
      </c>
      <c r="EU571">
        <f t="shared" si="464"/>
        <v>3.2471127149912817</v>
      </c>
    </row>
    <row r="572" spans="1:151" x14ac:dyDescent="0.25">
      <c r="A572">
        <v>565</v>
      </c>
      <c r="B572">
        <v>15.956046276733048</v>
      </c>
      <c r="C572">
        <v>16.226432287140582</v>
      </c>
      <c r="E572">
        <f t="shared" si="465"/>
        <v>0</v>
      </c>
      <c r="F572">
        <f t="shared" si="416"/>
        <v>1</v>
      </c>
      <c r="G572">
        <f t="shared" si="466"/>
        <v>0.27038601040753463</v>
      </c>
      <c r="J572">
        <v>565</v>
      </c>
      <c r="K572">
        <v>18.173658943128558</v>
      </c>
      <c r="L572">
        <v>15.458198979704346</v>
      </c>
      <c r="N572">
        <f t="shared" si="417"/>
        <v>1</v>
      </c>
      <c r="O572">
        <f t="shared" si="418"/>
        <v>0</v>
      </c>
      <c r="P572">
        <f t="shared" si="419"/>
        <v>2.7154599634242125</v>
      </c>
      <c r="S572">
        <v>565</v>
      </c>
      <c r="T572">
        <v>23.226669752972743</v>
      </c>
      <c r="U572">
        <v>28.46456125863282</v>
      </c>
      <c r="W572">
        <f t="shared" si="420"/>
        <v>0</v>
      </c>
      <c r="X572">
        <f t="shared" si="421"/>
        <v>1</v>
      </c>
      <c r="Y572">
        <f t="shared" si="422"/>
        <v>5.2378915056600768</v>
      </c>
      <c r="AB572">
        <v>565</v>
      </c>
      <c r="AC572">
        <v>20.922875027113783</v>
      </c>
      <c r="AD572">
        <v>18.545804384255661</v>
      </c>
      <c r="AF572">
        <f t="shared" si="423"/>
        <v>1</v>
      </c>
      <c r="AG572">
        <f t="shared" si="424"/>
        <v>0</v>
      </c>
      <c r="AH572">
        <f t="shared" si="425"/>
        <v>2.3770706428581221</v>
      </c>
      <c r="AK572">
        <v>565</v>
      </c>
      <c r="AL572">
        <v>2.5571168602411802</v>
      </c>
      <c r="AM572">
        <v>32.738133926020915</v>
      </c>
      <c r="AO572">
        <f t="shared" si="426"/>
        <v>0</v>
      </c>
      <c r="AP572">
        <f t="shared" si="427"/>
        <v>1</v>
      </c>
      <c r="AQ572">
        <f t="shared" si="428"/>
        <v>30.181017065779734</v>
      </c>
      <c r="AT572">
        <v>565</v>
      </c>
      <c r="AU572">
        <v>16.366673934645348</v>
      </c>
      <c r="AV572">
        <v>17.445046343576276</v>
      </c>
      <c r="AX572">
        <f t="shared" si="429"/>
        <v>0</v>
      </c>
      <c r="AY572">
        <f t="shared" si="430"/>
        <v>1</v>
      </c>
      <c r="AZ572">
        <f t="shared" si="431"/>
        <v>1.0783724089309281</v>
      </c>
      <c r="BC572">
        <v>565</v>
      </c>
      <c r="BD572" t="e">
        <v>#N/A</v>
      </c>
      <c r="BE572" t="e">
        <v>#N/A</v>
      </c>
      <c r="BG572" t="e">
        <f t="shared" si="432"/>
        <v>#N/A</v>
      </c>
      <c r="BH572" t="e">
        <f t="shared" si="433"/>
        <v>#N/A</v>
      </c>
      <c r="BI572" t="e">
        <f t="shared" si="434"/>
        <v>#N/A</v>
      </c>
      <c r="BL572">
        <v>565</v>
      </c>
      <c r="BM572">
        <v>24.850727239053732</v>
      </c>
      <c r="BN572">
        <v>9.5801254174548518</v>
      </c>
      <c r="BP572">
        <f t="shared" si="435"/>
        <v>1</v>
      </c>
      <c r="BQ572">
        <f t="shared" si="436"/>
        <v>0</v>
      </c>
      <c r="BR572">
        <f t="shared" si="437"/>
        <v>15.270601821598881</v>
      </c>
      <c r="BU572">
        <v>565</v>
      </c>
      <c r="BV572">
        <v>22.054934871723308</v>
      </c>
      <c r="BW572">
        <v>30.930335164713203</v>
      </c>
      <c r="BY572">
        <f t="shared" si="438"/>
        <v>0</v>
      </c>
      <c r="BZ572">
        <f t="shared" si="439"/>
        <v>1</v>
      </c>
      <c r="CA572">
        <f t="shared" si="440"/>
        <v>8.8754002929898945</v>
      </c>
      <c r="CD572">
        <v>565</v>
      </c>
      <c r="CE572">
        <v>18.715690319606217</v>
      </c>
      <c r="CF572">
        <v>25.961876266982454</v>
      </c>
      <c r="CH572">
        <f t="shared" si="441"/>
        <v>0</v>
      </c>
      <c r="CI572">
        <f t="shared" si="442"/>
        <v>1</v>
      </c>
      <c r="CJ572">
        <f t="shared" si="443"/>
        <v>7.2461859473762367</v>
      </c>
      <c r="CM572">
        <v>565</v>
      </c>
      <c r="CN572">
        <v>20.793370918508916</v>
      </c>
      <c r="CO572">
        <v>27.204585117905946</v>
      </c>
      <c r="CQ572">
        <f t="shared" si="444"/>
        <v>0</v>
      </c>
      <c r="CR572">
        <f t="shared" si="445"/>
        <v>1</v>
      </c>
      <c r="CS572">
        <f t="shared" si="446"/>
        <v>6.4112141993970297</v>
      </c>
      <c r="CV572">
        <v>565</v>
      </c>
      <c r="CW572">
        <v>19.369659619195303</v>
      </c>
      <c r="CX572">
        <v>14.008686852542596</v>
      </c>
      <c r="CZ572">
        <f t="shared" si="447"/>
        <v>1</v>
      </c>
      <c r="DA572">
        <f t="shared" si="448"/>
        <v>0</v>
      </c>
      <c r="DB572">
        <f t="shared" si="449"/>
        <v>5.3609727666527078</v>
      </c>
      <c r="DE572">
        <v>565</v>
      </c>
      <c r="DF572">
        <v>13.979734340689735</v>
      </c>
      <c r="DG572">
        <v>23.675187991472534</v>
      </c>
      <c r="DI572">
        <f t="shared" si="450"/>
        <v>0</v>
      </c>
      <c r="DJ572">
        <f t="shared" si="451"/>
        <v>1</v>
      </c>
      <c r="DK572">
        <f t="shared" si="452"/>
        <v>9.6954536507827989</v>
      </c>
      <c r="DN572">
        <v>565</v>
      </c>
      <c r="DO572">
        <v>28.087325598698587</v>
      </c>
      <c r="DP572">
        <v>13.481246078144869</v>
      </c>
      <c r="DR572">
        <f t="shared" si="453"/>
        <v>1</v>
      </c>
      <c r="DS572">
        <f t="shared" si="454"/>
        <v>0</v>
      </c>
      <c r="DT572">
        <f t="shared" si="455"/>
        <v>14.606079520553719</v>
      </c>
      <c r="DW572">
        <v>565</v>
      </c>
      <c r="DX572">
        <v>11.568755143211185</v>
      </c>
      <c r="DY572">
        <v>11.553224292224552</v>
      </c>
      <c r="EA572">
        <f t="shared" si="456"/>
        <v>1</v>
      </c>
      <c r="EB572">
        <f t="shared" si="457"/>
        <v>0</v>
      </c>
      <c r="EC572">
        <f t="shared" si="458"/>
        <v>1.5530850986632316E-2</v>
      </c>
      <c r="EF572">
        <v>565</v>
      </c>
      <c r="EG572">
        <v>21.390742435504599</v>
      </c>
      <c r="EH572">
        <v>14.715167163992293</v>
      </c>
      <c r="EJ572">
        <f t="shared" si="459"/>
        <v>1</v>
      </c>
      <c r="EK572">
        <f t="shared" si="460"/>
        <v>0</v>
      </c>
      <c r="EL572">
        <f t="shared" si="461"/>
        <v>6.6755752715123062</v>
      </c>
      <c r="EO572">
        <v>565</v>
      </c>
      <c r="EP572">
        <v>23.812305932487206</v>
      </c>
      <c r="EQ572">
        <v>8.0503804837768875</v>
      </c>
      <c r="ES572">
        <f t="shared" si="462"/>
        <v>1</v>
      </c>
      <c r="ET572">
        <f t="shared" si="463"/>
        <v>0</v>
      </c>
      <c r="EU572">
        <f t="shared" si="464"/>
        <v>15.761925448710318</v>
      </c>
    </row>
    <row r="573" spans="1:151" x14ac:dyDescent="0.25">
      <c r="A573">
        <v>566</v>
      </c>
      <c r="B573">
        <v>8.2680200634962855</v>
      </c>
      <c r="C573">
        <v>35.510554755319802</v>
      </c>
      <c r="E573">
        <f t="shared" si="465"/>
        <v>0</v>
      </c>
      <c r="F573">
        <f t="shared" si="416"/>
        <v>1</v>
      </c>
      <c r="G573">
        <f t="shared" si="466"/>
        <v>27.242534691823515</v>
      </c>
      <c r="J573">
        <v>566</v>
      </c>
      <c r="K573">
        <v>17.121891582162416</v>
      </c>
      <c r="L573">
        <v>16.415379783188346</v>
      </c>
      <c r="N573">
        <f t="shared" si="417"/>
        <v>1</v>
      </c>
      <c r="O573">
        <f t="shared" si="418"/>
        <v>0</v>
      </c>
      <c r="P573">
        <f t="shared" si="419"/>
        <v>0.7065117989740699</v>
      </c>
      <c r="S573">
        <v>566</v>
      </c>
      <c r="T573">
        <v>15.369721783124593</v>
      </c>
      <c r="U573">
        <v>25.921199269607325</v>
      </c>
      <c r="W573">
        <f t="shared" si="420"/>
        <v>0</v>
      </c>
      <c r="X573">
        <f t="shared" si="421"/>
        <v>1</v>
      </c>
      <c r="Y573">
        <f t="shared" si="422"/>
        <v>10.551477486482732</v>
      </c>
      <c r="AB573">
        <v>566</v>
      </c>
      <c r="AC573">
        <v>16.965242118470176</v>
      </c>
      <c r="AD573">
        <v>17.181794276941091</v>
      </c>
      <c r="AF573">
        <f t="shared" si="423"/>
        <v>0</v>
      </c>
      <c r="AG573">
        <f t="shared" si="424"/>
        <v>1</v>
      </c>
      <c r="AH573">
        <f t="shared" si="425"/>
        <v>0.21655215847091469</v>
      </c>
      <c r="AK573">
        <v>566</v>
      </c>
      <c r="AL573">
        <v>16.573893568325154</v>
      </c>
      <c r="AM573">
        <v>10.627001477555499</v>
      </c>
      <c r="AO573">
        <f t="shared" si="426"/>
        <v>1</v>
      </c>
      <c r="AP573">
        <f t="shared" si="427"/>
        <v>0</v>
      </c>
      <c r="AQ573">
        <f t="shared" si="428"/>
        <v>5.946892090769655</v>
      </c>
      <c r="AT573">
        <v>566</v>
      </c>
      <c r="AU573">
        <v>20.045321839080462</v>
      </c>
      <c r="AV573">
        <v>16.455952870715091</v>
      </c>
      <c r="AX573">
        <f t="shared" si="429"/>
        <v>1</v>
      </c>
      <c r="AY573">
        <f t="shared" si="430"/>
        <v>0</v>
      </c>
      <c r="AZ573">
        <f t="shared" si="431"/>
        <v>3.5893689683653704</v>
      </c>
      <c r="BC573">
        <v>566</v>
      </c>
      <c r="BD573" t="e">
        <v>#N/A</v>
      </c>
      <c r="BE573" t="e">
        <v>#N/A</v>
      </c>
      <c r="BG573" t="e">
        <f t="shared" si="432"/>
        <v>#N/A</v>
      </c>
      <c r="BH573" t="e">
        <f t="shared" si="433"/>
        <v>#N/A</v>
      </c>
      <c r="BI573" t="e">
        <f t="shared" si="434"/>
        <v>#N/A</v>
      </c>
      <c r="BL573">
        <v>566</v>
      </c>
      <c r="BM573">
        <v>21.271912951312498</v>
      </c>
      <c r="BN573">
        <v>13.123149207706581</v>
      </c>
      <c r="BP573">
        <f t="shared" si="435"/>
        <v>1</v>
      </c>
      <c r="BQ573">
        <f t="shared" si="436"/>
        <v>0</v>
      </c>
      <c r="BR573">
        <f t="shared" si="437"/>
        <v>8.148763743605917</v>
      </c>
      <c r="BU573">
        <v>566</v>
      </c>
      <c r="BV573">
        <v>23.312631516017547</v>
      </c>
      <c r="BW573">
        <v>20.551270900069127</v>
      </c>
      <c r="BY573">
        <f t="shared" si="438"/>
        <v>1</v>
      </c>
      <c r="BZ573">
        <f t="shared" si="439"/>
        <v>0</v>
      </c>
      <c r="CA573">
        <f t="shared" si="440"/>
        <v>2.7613606159484192</v>
      </c>
      <c r="CD573">
        <v>566</v>
      </c>
      <c r="CE573">
        <v>23.547026162896739</v>
      </c>
      <c r="CF573">
        <v>27.629552375915853</v>
      </c>
      <c r="CH573">
        <f t="shared" si="441"/>
        <v>0</v>
      </c>
      <c r="CI573">
        <f t="shared" si="442"/>
        <v>1</v>
      </c>
      <c r="CJ573">
        <f t="shared" si="443"/>
        <v>4.0825262130191149</v>
      </c>
      <c r="CM573">
        <v>566</v>
      </c>
      <c r="CN573">
        <v>23.938824196109209</v>
      </c>
      <c r="CO573">
        <v>29.11417131283207</v>
      </c>
      <c r="CQ573">
        <f t="shared" si="444"/>
        <v>0</v>
      </c>
      <c r="CR573">
        <f t="shared" si="445"/>
        <v>1</v>
      </c>
      <c r="CS573">
        <f t="shared" si="446"/>
        <v>5.1753471167228611</v>
      </c>
      <c r="CV573">
        <v>566</v>
      </c>
      <c r="CW573">
        <v>18.749081676847798</v>
      </c>
      <c r="CX573">
        <v>21.155452778047064</v>
      </c>
      <c r="CZ573">
        <f t="shared" si="447"/>
        <v>0</v>
      </c>
      <c r="DA573">
        <f t="shared" si="448"/>
        <v>1</v>
      </c>
      <c r="DB573">
        <f t="shared" si="449"/>
        <v>2.4063711011992659</v>
      </c>
      <c r="DE573">
        <v>566</v>
      </c>
      <c r="DF573">
        <v>24.686352853668808</v>
      </c>
      <c r="DG573">
        <v>20.565774623393846</v>
      </c>
      <c r="DI573">
        <f t="shared" si="450"/>
        <v>1</v>
      </c>
      <c r="DJ573">
        <f t="shared" si="451"/>
        <v>0</v>
      </c>
      <c r="DK573">
        <f t="shared" si="452"/>
        <v>4.1205782302749618</v>
      </c>
      <c r="DN573">
        <v>566</v>
      </c>
      <c r="DO573">
        <v>25.18445404199197</v>
      </c>
      <c r="DP573">
        <v>26.907358121849501</v>
      </c>
      <c r="DR573">
        <f t="shared" si="453"/>
        <v>0</v>
      </c>
      <c r="DS573">
        <f t="shared" si="454"/>
        <v>1</v>
      </c>
      <c r="DT573">
        <f t="shared" si="455"/>
        <v>1.7229040798575319</v>
      </c>
      <c r="DW573">
        <v>566</v>
      </c>
      <c r="DX573">
        <v>12.225421001690133</v>
      </c>
      <c r="DY573">
        <v>30.454325515846406</v>
      </c>
      <c r="EA573">
        <f t="shared" si="456"/>
        <v>0</v>
      </c>
      <c r="EB573">
        <f t="shared" si="457"/>
        <v>1</v>
      </c>
      <c r="EC573">
        <f t="shared" si="458"/>
        <v>18.228904514156273</v>
      </c>
      <c r="EF573">
        <v>566</v>
      </c>
      <c r="EG573">
        <v>23.198089298508712</v>
      </c>
      <c r="EH573">
        <v>22.032966900420128</v>
      </c>
      <c r="EJ573">
        <f t="shared" si="459"/>
        <v>1</v>
      </c>
      <c r="EK573">
        <f t="shared" si="460"/>
        <v>0</v>
      </c>
      <c r="EL573">
        <f t="shared" si="461"/>
        <v>1.1651223980885845</v>
      </c>
      <c r="EO573">
        <v>566</v>
      </c>
      <c r="EP573">
        <v>19.468657649585971</v>
      </c>
      <c r="EQ573">
        <v>42.358338831636345</v>
      </c>
      <c r="ES573">
        <f t="shared" si="462"/>
        <v>0</v>
      </c>
      <c r="ET573">
        <f t="shared" si="463"/>
        <v>1</v>
      </c>
      <c r="EU573">
        <f t="shared" si="464"/>
        <v>22.889681182050374</v>
      </c>
    </row>
    <row r="574" spans="1:151" x14ac:dyDescent="0.25">
      <c r="A574">
        <v>567</v>
      </c>
      <c r="B574">
        <v>16.225813842898877</v>
      </c>
      <c r="C574">
        <v>35.345354031246941</v>
      </c>
      <c r="E574">
        <f t="shared" si="465"/>
        <v>0</v>
      </c>
      <c r="F574">
        <f t="shared" si="416"/>
        <v>1</v>
      </c>
      <c r="G574">
        <f t="shared" si="466"/>
        <v>19.119540188348065</v>
      </c>
      <c r="J574">
        <v>567</v>
      </c>
      <c r="K574">
        <v>20.062716927715034</v>
      </c>
      <c r="L574">
        <v>29.448814799432533</v>
      </c>
      <c r="N574">
        <f t="shared" si="417"/>
        <v>0</v>
      </c>
      <c r="O574">
        <f t="shared" si="418"/>
        <v>1</v>
      </c>
      <c r="P574">
        <f t="shared" si="419"/>
        <v>9.3860978717174994</v>
      </c>
      <c r="S574">
        <v>567</v>
      </c>
      <c r="T574">
        <v>16.507912397078002</v>
      </c>
      <c r="U574">
        <v>40.543105269127146</v>
      </c>
      <c r="W574">
        <f t="shared" si="420"/>
        <v>0</v>
      </c>
      <c r="X574">
        <f t="shared" si="421"/>
        <v>1</v>
      </c>
      <c r="Y574">
        <f t="shared" si="422"/>
        <v>24.035192872049144</v>
      </c>
      <c r="AB574">
        <v>567</v>
      </c>
      <c r="AC574">
        <v>11.1358411318291</v>
      </c>
      <c r="AD574">
        <v>18.647000578968054</v>
      </c>
      <c r="AF574">
        <f t="shared" si="423"/>
        <v>0</v>
      </c>
      <c r="AG574">
        <f t="shared" si="424"/>
        <v>1</v>
      </c>
      <c r="AH574">
        <f t="shared" si="425"/>
        <v>7.5111594471389544</v>
      </c>
      <c r="AK574">
        <v>567</v>
      </c>
      <c r="AL574">
        <v>25.704806256569647</v>
      </c>
      <c r="AM574">
        <v>14.462395316473426</v>
      </c>
      <c r="AO574">
        <f t="shared" si="426"/>
        <v>1</v>
      </c>
      <c r="AP574">
        <f t="shared" si="427"/>
        <v>0</v>
      </c>
      <c r="AQ574">
        <f t="shared" si="428"/>
        <v>11.242410940096221</v>
      </c>
      <c r="AT574">
        <v>567</v>
      </c>
      <c r="AU574">
        <v>19.399441950464823</v>
      </c>
      <c r="AV574">
        <v>30.344355524294844</v>
      </c>
      <c r="AX574">
        <f t="shared" si="429"/>
        <v>0</v>
      </c>
      <c r="AY574">
        <f t="shared" si="430"/>
        <v>1</v>
      </c>
      <c r="AZ574">
        <f t="shared" si="431"/>
        <v>10.944913573830021</v>
      </c>
      <c r="BC574">
        <v>567</v>
      </c>
      <c r="BD574" t="e">
        <v>#N/A</v>
      </c>
      <c r="BE574" t="e">
        <v>#N/A</v>
      </c>
      <c r="BG574" t="e">
        <f t="shared" si="432"/>
        <v>#N/A</v>
      </c>
      <c r="BH574" t="e">
        <f t="shared" si="433"/>
        <v>#N/A</v>
      </c>
      <c r="BI574" t="e">
        <f t="shared" si="434"/>
        <v>#N/A</v>
      </c>
      <c r="BL574">
        <v>567</v>
      </c>
      <c r="BM574">
        <v>23.735826837877024</v>
      </c>
      <c r="BN574">
        <v>11.392998059854744</v>
      </c>
      <c r="BP574">
        <f t="shared" si="435"/>
        <v>1</v>
      </c>
      <c r="BQ574">
        <f t="shared" si="436"/>
        <v>0</v>
      </c>
      <c r="BR574">
        <f t="shared" si="437"/>
        <v>12.34282877802228</v>
      </c>
      <c r="BU574">
        <v>567</v>
      </c>
      <c r="BV574">
        <v>15.942021053300905</v>
      </c>
      <c r="BW574">
        <v>11.699519120988432</v>
      </c>
      <c r="BY574">
        <f t="shared" si="438"/>
        <v>1</v>
      </c>
      <c r="BZ574">
        <f t="shared" si="439"/>
        <v>0</v>
      </c>
      <c r="CA574">
        <f t="shared" si="440"/>
        <v>4.2425019323124733</v>
      </c>
      <c r="CD574">
        <v>567</v>
      </c>
      <c r="CE574">
        <v>14.798775791663283</v>
      </c>
      <c r="CF574">
        <v>9.9549450410322144</v>
      </c>
      <c r="CH574">
        <f t="shared" si="441"/>
        <v>1</v>
      </c>
      <c r="CI574">
        <f t="shared" si="442"/>
        <v>0</v>
      </c>
      <c r="CJ574">
        <f t="shared" si="443"/>
        <v>4.8438307506310689</v>
      </c>
      <c r="CM574">
        <v>567</v>
      </c>
      <c r="CN574">
        <v>20.960931346542942</v>
      </c>
      <c r="CO574">
        <v>30.915289090459218</v>
      </c>
      <c r="CQ574">
        <f t="shared" si="444"/>
        <v>0</v>
      </c>
      <c r="CR574">
        <f t="shared" si="445"/>
        <v>1</v>
      </c>
      <c r="CS574">
        <f t="shared" si="446"/>
        <v>9.954357743916276</v>
      </c>
      <c r="CV574">
        <v>567</v>
      </c>
      <c r="CW574">
        <v>18.162680749758795</v>
      </c>
      <c r="CX574">
        <v>14.122304109304617</v>
      </c>
      <c r="CZ574">
        <f t="shared" si="447"/>
        <v>1</v>
      </c>
      <c r="DA574">
        <f t="shared" si="448"/>
        <v>0</v>
      </c>
      <c r="DB574">
        <f t="shared" si="449"/>
        <v>4.0403766404541788</v>
      </c>
      <c r="DE574">
        <v>567</v>
      </c>
      <c r="DF574">
        <v>25.666356402317284</v>
      </c>
      <c r="DG574">
        <v>23.332318376304524</v>
      </c>
      <c r="DI574">
        <f t="shared" si="450"/>
        <v>1</v>
      </c>
      <c r="DJ574">
        <f t="shared" si="451"/>
        <v>0</v>
      </c>
      <c r="DK574">
        <f t="shared" si="452"/>
        <v>2.3340380260127596</v>
      </c>
      <c r="DN574">
        <v>567</v>
      </c>
      <c r="DO574">
        <v>17.22903524646247</v>
      </c>
      <c r="DP574">
        <v>22.287728309340494</v>
      </c>
      <c r="DR574">
        <f t="shared" si="453"/>
        <v>0</v>
      </c>
      <c r="DS574">
        <f t="shared" si="454"/>
        <v>1</v>
      </c>
      <c r="DT574">
        <f t="shared" si="455"/>
        <v>5.0586930628780244</v>
      </c>
      <c r="DW574">
        <v>567</v>
      </c>
      <c r="DX574">
        <v>27.579081449237748</v>
      </c>
      <c r="DY574">
        <v>25.283563509489525</v>
      </c>
      <c r="EA574">
        <f t="shared" si="456"/>
        <v>1</v>
      </c>
      <c r="EB574">
        <f t="shared" si="457"/>
        <v>0</v>
      </c>
      <c r="EC574">
        <f t="shared" si="458"/>
        <v>2.2955179397482226</v>
      </c>
      <c r="EF574">
        <v>567</v>
      </c>
      <c r="EG574">
        <v>19.871277475143923</v>
      </c>
      <c r="EH574">
        <v>14.994776108318879</v>
      </c>
      <c r="EJ574">
        <f t="shared" si="459"/>
        <v>1</v>
      </c>
      <c r="EK574">
        <f t="shared" si="460"/>
        <v>0</v>
      </c>
      <c r="EL574">
        <f t="shared" si="461"/>
        <v>4.8765013668250443</v>
      </c>
      <c r="EO574">
        <v>567</v>
      </c>
      <c r="EP574">
        <v>22.070417388337649</v>
      </c>
      <c r="EQ574">
        <v>27.861255074099898</v>
      </c>
      <c r="ES574">
        <f t="shared" si="462"/>
        <v>0</v>
      </c>
      <c r="ET574">
        <f t="shared" si="463"/>
        <v>1</v>
      </c>
      <c r="EU574">
        <f t="shared" si="464"/>
        <v>5.7908376857622486</v>
      </c>
    </row>
    <row r="575" spans="1:151" x14ac:dyDescent="0.25">
      <c r="A575">
        <v>568</v>
      </c>
      <c r="B575">
        <v>11.36071124263507</v>
      </c>
      <c r="C575">
        <v>21.195747336319766</v>
      </c>
      <c r="E575">
        <f t="shared" si="465"/>
        <v>0</v>
      </c>
      <c r="F575">
        <f t="shared" si="416"/>
        <v>1</v>
      </c>
      <c r="G575">
        <f t="shared" si="466"/>
        <v>9.8350360936846961</v>
      </c>
      <c r="J575">
        <v>568</v>
      </c>
      <c r="K575">
        <v>26.893060414675269</v>
      </c>
      <c r="L575">
        <v>23.750625063282577</v>
      </c>
      <c r="N575">
        <f t="shared" si="417"/>
        <v>1</v>
      </c>
      <c r="O575">
        <f t="shared" si="418"/>
        <v>0</v>
      </c>
      <c r="P575">
        <f t="shared" si="419"/>
        <v>3.1424353513926917</v>
      </c>
      <c r="S575">
        <v>568</v>
      </c>
      <c r="T575">
        <v>21.32737014278678</v>
      </c>
      <c r="U575">
        <v>16.312602580902976</v>
      </c>
      <c r="W575">
        <f t="shared" si="420"/>
        <v>1</v>
      </c>
      <c r="X575">
        <f t="shared" si="421"/>
        <v>0</v>
      </c>
      <c r="Y575">
        <f t="shared" si="422"/>
        <v>5.0147675618838043</v>
      </c>
      <c r="AB575">
        <v>568</v>
      </c>
      <c r="AC575">
        <v>17.638955430314873</v>
      </c>
      <c r="AD575">
        <v>18.351740609802469</v>
      </c>
      <c r="AF575">
        <f t="shared" si="423"/>
        <v>0</v>
      </c>
      <c r="AG575">
        <f t="shared" si="424"/>
        <v>1</v>
      </c>
      <c r="AH575">
        <f t="shared" si="425"/>
        <v>0.71278517948759657</v>
      </c>
      <c r="AK575">
        <v>568</v>
      </c>
      <c r="AL575">
        <v>7.7286581669047578</v>
      </c>
      <c r="AM575">
        <v>9.3969318883414452</v>
      </c>
      <c r="AO575">
        <f t="shared" si="426"/>
        <v>0</v>
      </c>
      <c r="AP575">
        <f t="shared" si="427"/>
        <v>1</v>
      </c>
      <c r="AQ575">
        <f t="shared" si="428"/>
        <v>1.6682737214366874</v>
      </c>
      <c r="AT575">
        <v>568</v>
      </c>
      <c r="AU575">
        <v>17.990044794813961</v>
      </c>
      <c r="AV575">
        <v>28.777534816990737</v>
      </c>
      <c r="AX575">
        <f t="shared" si="429"/>
        <v>0</v>
      </c>
      <c r="AY575">
        <f t="shared" si="430"/>
        <v>1</v>
      </c>
      <c r="AZ575">
        <f t="shared" si="431"/>
        <v>10.787490022176776</v>
      </c>
      <c r="BC575">
        <v>568</v>
      </c>
      <c r="BD575" t="e">
        <v>#N/A</v>
      </c>
      <c r="BE575" t="e">
        <v>#N/A</v>
      </c>
      <c r="BG575" t="e">
        <f t="shared" si="432"/>
        <v>#N/A</v>
      </c>
      <c r="BH575" t="e">
        <f t="shared" si="433"/>
        <v>#N/A</v>
      </c>
      <c r="BI575" t="e">
        <f t="shared" si="434"/>
        <v>#N/A</v>
      </c>
      <c r="BL575">
        <v>568</v>
      </c>
      <c r="BM575">
        <v>24.863461074509523</v>
      </c>
      <c r="BN575">
        <v>13.886652347076728</v>
      </c>
      <c r="BP575">
        <f t="shared" si="435"/>
        <v>1</v>
      </c>
      <c r="BQ575">
        <f t="shared" si="436"/>
        <v>0</v>
      </c>
      <c r="BR575">
        <f t="shared" si="437"/>
        <v>10.976808727432795</v>
      </c>
      <c r="BU575">
        <v>568</v>
      </c>
      <c r="BV575">
        <v>16.67912281090522</v>
      </c>
      <c r="BW575">
        <v>21.771368824952336</v>
      </c>
      <c r="BY575">
        <f t="shared" si="438"/>
        <v>0</v>
      </c>
      <c r="BZ575">
        <f t="shared" si="439"/>
        <v>1</v>
      </c>
      <c r="CA575">
        <f t="shared" si="440"/>
        <v>5.0922460140471166</v>
      </c>
      <c r="CD575">
        <v>568</v>
      </c>
      <c r="CE575">
        <v>14.962515421498376</v>
      </c>
      <c r="CF575">
        <v>30.818830747554877</v>
      </c>
      <c r="CH575">
        <f t="shared" si="441"/>
        <v>0</v>
      </c>
      <c r="CI575">
        <f t="shared" si="442"/>
        <v>1</v>
      </c>
      <c r="CJ575">
        <f t="shared" si="443"/>
        <v>15.856315326056501</v>
      </c>
      <c r="CM575">
        <v>568</v>
      </c>
      <c r="CN575">
        <v>14.177058622081962</v>
      </c>
      <c r="CO575">
        <v>19.30386954519458</v>
      </c>
      <c r="CQ575">
        <f t="shared" si="444"/>
        <v>0</v>
      </c>
      <c r="CR575">
        <f t="shared" si="445"/>
        <v>1</v>
      </c>
      <c r="CS575">
        <f t="shared" si="446"/>
        <v>5.1268109231126182</v>
      </c>
      <c r="CV575">
        <v>568</v>
      </c>
      <c r="CW575">
        <v>22.182974756381785</v>
      </c>
      <c r="CX575">
        <v>18.643896831203264</v>
      </c>
      <c r="CZ575">
        <f t="shared" si="447"/>
        <v>1</v>
      </c>
      <c r="DA575">
        <f t="shared" si="448"/>
        <v>0</v>
      </c>
      <c r="DB575">
        <f t="shared" si="449"/>
        <v>3.5390779251785212</v>
      </c>
      <c r="DE575">
        <v>568</v>
      </c>
      <c r="DF575">
        <v>19.44906337651269</v>
      </c>
      <c r="DG575">
        <v>27.627827182070948</v>
      </c>
      <c r="DI575">
        <f t="shared" si="450"/>
        <v>0</v>
      </c>
      <c r="DJ575">
        <f t="shared" si="451"/>
        <v>1</v>
      </c>
      <c r="DK575">
        <f t="shared" si="452"/>
        <v>8.1787638055582583</v>
      </c>
      <c r="DN575">
        <v>568</v>
      </c>
      <c r="DO575">
        <v>21.205451393227516</v>
      </c>
      <c r="DP575">
        <v>14.669332288639666</v>
      </c>
      <c r="DR575">
        <f t="shared" si="453"/>
        <v>1</v>
      </c>
      <c r="DS575">
        <f t="shared" si="454"/>
        <v>0</v>
      </c>
      <c r="DT575">
        <f t="shared" si="455"/>
        <v>6.5361191045878506</v>
      </c>
      <c r="DW575">
        <v>568</v>
      </c>
      <c r="DX575">
        <v>13.973439973932663</v>
      </c>
      <c r="DY575">
        <v>22.936509478864522</v>
      </c>
      <c r="EA575">
        <f t="shared" si="456"/>
        <v>0</v>
      </c>
      <c r="EB575">
        <f t="shared" si="457"/>
        <v>1</v>
      </c>
      <c r="EC575">
        <f t="shared" si="458"/>
        <v>8.9630695049318589</v>
      </c>
      <c r="EF575">
        <v>568</v>
      </c>
      <c r="EG575">
        <v>18.553212047250671</v>
      </c>
      <c r="EH575">
        <v>10.973596520975835</v>
      </c>
      <c r="EJ575">
        <f t="shared" si="459"/>
        <v>1</v>
      </c>
      <c r="EK575">
        <f t="shared" si="460"/>
        <v>0</v>
      </c>
      <c r="EL575">
        <f t="shared" si="461"/>
        <v>7.5796155262748357</v>
      </c>
      <c r="EO575">
        <v>568</v>
      </c>
      <c r="EP575">
        <v>17.540556333959767</v>
      </c>
      <c r="EQ575">
        <v>12.986509789190839</v>
      </c>
      <c r="ES575">
        <f t="shared" si="462"/>
        <v>1</v>
      </c>
      <c r="ET575">
        <f t="shared" si="463"/>
        <v>0</v>
      </c>
      <c r="EU575">
        <f t="shared" si="464"/>
        <v>4.5540465447689282</v>
      </c>
    </row>
    <row r="576" spans="1:151" x14ac:dyDescent="0.25">
      <c r="A576">
        <v>569</v>
      </c>
      <c r="B576">
        <v>8.9321050366185961</v>
      </c>
      <c r="C576">
        <v>46.774091963475868</v>
      </c>
      <c r="E576">
        <f t="shared" si="465"/>
        <v>0</v>
      </c>
      <c r="F576">
        <f t="shared" si="416"/>
        <v>1</v>
      </c>
      <c r="G576">
        <f t="shared" si="466"/>
        <v>37.841986926857274</v>
      </c>
      <c r="J576">
        <v>569</v>
      </c>
      <c r="K576">
        <v>26.203916986260474</v>
      </c>
      <c r="L576">
        <v>14.869645397886334</v>
      </c>
      <c r="N576">
        <f t="shared" si="417"/>
        <v>1</v>
      </c>
      <c r="O576">
        <f t="shared" si="418"/>
        <v>0</v>
      </c>
      <c r="P576">
        <f t="shared" si="419"/>
        <v>11.33427158837414</v>
      </c>
      <c r="S576">
        <v>569</v>
      </c>
      <c r="T576">
        <v>19.767991101934275</v>
      </c>
      <c r="U576">
        <v>47.669829078150244</v>
      </c>
      <c r="W576">
        <f t="shared" si="420"/>
        <v>0</v>
      </c>
      <c r="X576">
        <f t="shared" si="421"/>
        <v>1</v>
      </c>
      <c r="Y576">
        <f t="shared" si="422"/>
        <v>27.901837976215969</v>
      </c>
      <c r="AB576">
        <v>569</v>
      </c>
      <c r="AC576">
        <v>24.24540688190006</v>
      </c>
      <c r="AD576">
        <v>18.431816049089434</v>
      </c>
      <c r="AF576">
        <f t="shared" si="423"/>
        <v>1</v>
      </c>
      <c r="AG576">
        <f t="shared" si="424"/>
        <v>0</v>
      </c>
      <c r="AH576">
        <f t="shared" si="425"/>
        <v>5.8135908328106254</v>
      </c>
      <c r="AK576">
        <v>569</v>
      </c>
      <c r="AL576">
        <v>12.005320034580086</v>
      </c>
      <c r="AM576">
        <v>17.134131028036464</v>
      </c>
      <c r="AO576">
        <f t="shared" si="426"/>
        <v>0</v>
      </c>
      <c r="AP576">
        <f t="shared" si="427"/>
        <v>1</v>
      </c>
      <c r="AQ576">
        <f t="shared" si="428"/>
        <v>5.1288109934563781</v>
      </c>
      <c r="AT576">
        <v>569</v>
      </c>
      <c r="AU576">
        <v>20.338787535481959</v>
      </c>
      <c r="AV576">
        <v>35.310882037137787</v>
      </c>
      <c r="AX576">
        <f t="shared" si="429"/>
        <v>0</v>
      </c>
      <c r="AY576">
        <f t="shared" si="430"/>
        <v>1</v>
      </c>
      <c r="AZ576">
        <f t="shared" si="431"/>
        <v>14.972094501655828</v>
      </c>
      <c r="BC576">
        <v>569</v>
      </c>
      <c r="BD576" t="e">
        <v>#N/A</v>
      </c>
      <c r="BE576" t="e">
        <v>#N/A</v>
      </c>
      <c r="BG576" t="e">
        <f t="shared" si="432"/>
        <v>#N/A</v>
      </c>
      <c r="BH576" t="e">
        <f t="shared" si="433"/>
        <v>#N/A</v>
      </c>
      <c r="BI576" t="e">
        <f t="shared" si="434"/>
        <v>#N/A</v>
      </c>
      <c r="BL576">
        <v>569</v>
      </c>
      <c r="BM576">
        <v>27.211405150302248</v>
      </c>
      <c r="BN576">
        <v>16.115070674281185</v>
      </c>
      <c r="BP576">
        <f t="shared" si="435"/>
        <v>1</v>
      </c>
      <c r="BQ576">
        <f t="shared" si="436"/>
        <v>0</v>
      </c>
      <c r="BR576">
        <f t="shared" si="437"/>
        <v>11.096334476021063</v>
      </c>
      <c r="BU576">
        <v>569</v>
      </c>
      <c r="BV576">
        <v>23.004819507977917</v>
      </c>
      <c r="BW576">
        <v>30.93177369995151</v>
      </c>
      <c r="BY576">
        <f t="shared" si="438"/>
        <v>0</v>
      </c>
      <c r="BZ576">
        <f t="shared" si="439"/>
        <v>1</v>
      </c>
      <c r="CA576">
        <f t="shared" si="440"/>
        <v>7.9269541919735929</v>
      </c>
      <c r="CD576">
        <v>569</v>
      </c>
      <c r="CE576">
        <v>21.933421953461135</v>
      </c>
      <c r="CF576">
        <v>28.289658012170072</v>
      </c>
      <c r="CH576">
        <f t="shared" si="441"/>
        <v>0</v>
      </c>
      <c r="CI576">
        <f t="shared" si="442"/>
        <v>1</v>
      </c>
      <c r="CJ576">
        <f t="shared" si="443"/>
        <v>6.3562360587089373</v>
      </c>
      <c r="CM576">
        <v>569</v>
      </c>
      <c r="CN576">
        <v>25.876219807535776</v>
      </c>
      <c r="CO576">
        <v>24.553092753576188</v>
      </c>
      <c r="CQ576">
        <f t="shared" si="444"/>
        <v>1</v>
      </c>
      <c r="CR576">
        <f t="shared" si="445"/>
        <v>0</v>
      </c>
      <c r="CS576">
        <f t="shared" si="446"/>
        <v>1.3231270539595883</v>
      </c>
      <c r="CV576">
        <v>569</v>
      </c>
      <c r="CW576">
        <v>21.207112884842083</v>
      </c>
      <c r="CX576">
        <v>16.220931220101754</v>
      </c>
      <c r="CZ576">
        <f t="shared" si="447"/>
        <v>1</v>
      </c>
      <c r="DA576">
        <f t="shared" si="448"/>
        <v>0</v>
      </c>
      <c r="DB576">
        <f t="shared" si="449"/>
        <v>4.9861816647403288</v>
      </c>
      <c r="DE576">
        <v>569</v>
      </c>
      <c r="DF576">
        <v>19.722879817718571</v>
      </c>
      <c r="DG576">
        <v>21.203805591829468</v>
      </c>
      <c r="DI576">
        <f t="shared" si="450"/>
        <v>0</v>
      </c>
      <c r="DJ576">
        <f t="shared" si="451"/>
        <v>1</v>
      </c>
      <c r="DK576">
        <f t="shared" si="452"/>
        <v>1.4809257741108972</v>
      </c>
      <c r="DN576">
        <v>569</v>
      </c>
      <c r="DO576">
        <v>24.809469551004927</v>
      </c>
      <c r="DP576">
        <v>16.320476858321523</v>
      </c>
      <c r="DR576">
        <f t="shared" si="453"/>
        <v>1</v>
      </c>
      <c r="DS576">
        <f t="shared" si="454"/>
        <v>0</v>
      </c>
      <c r="DT576">
        <f t="shared" si="455"/>
        <v>8.4889926926834036</v>
      </c>
      <c r="DW576">
        <v>569</v>
      </c>
      <c r="DX576">
        <v>11.385431008714688</v>
      </c>
      <c r="DY576">
        <v>20.341259341602274</v>
      </c>
      <c r="EA576">
        <f t="shared" si="456"/>
        <v>0</v>
      </c>
      <c r="EB576">
        <f t="shared" si="457"/>
        <v>1</v>
      </c>
      <c r="EC576">
        <f t="shared" si="458"/>
        <v>8.9558283328875863</v>
      </c>
      <c r="EF576">
        <v>569</v>
      </c>
      <c r="EG576">
        <v>20.514218326047242</v>
      </c>
      <c r="EH576">
        <v>11.316793267200245</v>
      </c>
      <c r="EJ576">
        <f t="shared" si="459"/>
        <v>1</v>
      </c>
      <c r="EK576">
        <f t="shared" si="460"/>
        <v>0</v>
      </c>
      <c r="EL576">
        <f t="shared" si="461"/>
        <v>9.1974250588469975</v>
      </c>
      <c r="EO576">
        <v>569</v>
      </c>
      <c r="EP576">
        <v>21.422143269992127</v>
      </c>
      <c r="EQ576">
        <v>13.494408858227219</v>
      </c>
      <c r="ES576">
        <f t="shared" si="462"/>
        <v>1</v>
      </c>
      <c r="ET576">
        <f t="shared" si="463"/>
        <v>0</v>
      </c>
      <c r="EU576">
        <f t="shared" si="464"/>
        <v>7.9277344117649076</v>
      </c>
    </row>
    <row r="577" spans="1:151" x14ac:dyDescent="0.25">
      <c r="A577">
        <v>570</v>
      </c>
      <c r="B577">
        <v>16.935453412191066</v>
      </c>
      <c r="C577">
        <v>17.691839753186102</v>
      </c>
      <c r="E577">
        <f t="shared" si="465"/>
        <v>0</v>
      </c>
      <c r="F577">
        <f t="shared" si="416"/>
        <v>1</v>
      </c>
      <c r="G577">
        <f t="shared" si="466"/>
        <v>0.75638634099503577</v>
      </c>
      <c r="J577">
        <v>570</v>
      </c>
      <c r="K577">
        <v>15.301251331054843</v>
      </c>
      <c r="L577">
        <v>28.130225774765712</v>
      </c>
      <c r="N577">
        <f t="shared" si="417"/>
        <v>0</v>
      </c>
      <c r="O577">
        <f t="shared" si="418"/>
        <v>1</v>
      </c>
      <c r="P577">
        <f t="shared" si="419"/>
        <v>12.828974443710869</v>
      </c>
      <c r="S577">
        <v>570</v>
      </c>
      <c r="T577">
        <v>19.10066464631284</v>
      </c>
      <c r="U577">
        <v>43.517421214026129</v>
      </c>
      <c r="W577">
        <f t="shared" si="420"/>
        <v>0</v>
      </c>
      <c r="X577">
        <f t="shared" si="421"/>
        <v>1</v>
      </c>
      <c r="Y577">
        <f t="shared" si="422"/>
        <v>24.416756567713289</v>
      </c>
      <c r="AB577">
        <v>570</v>
      </c>
      <c r="AC577">
        <v>11.663025295249454</v>
      </c>
      <c r="AD577">
        <v>17.115890294855749</v>
      </c>
      <c r="AF577">
        <f t="shared" si="423"/>
        <v>0</v>
      </c>
      <c r="AG577">
        <f t="shared" si="424"/>
        <v>1</v>
      </c>
      <c r="AH577">
        <f t="shared" si="425"/>
        <v>5.4528649996062946</v>
      </c>
      <c r="AK577">
        <v>570</v>
      </c>
      <c r="AL577">
        <v>32.913054424640997</v>
      </c>
      <c r="AM577">
        <v>23.496429258042223</v>
      </c>
      <c r="AO577">
        <f t="shared" si="426"/>
        <v>1</v>
      </c>
      <c r="AP577">
        <f t="shared" si="427"/>
        <v>0</v>
      </c>
      <c r="AQ577">
        <f t="shared" si="428"/>
        <v>9.4166251665987737</v>
      </c>
      <c r="AT577">
        <v>570</v>
      </c>
      <c r="AU577">
        <v>15.237612994782829</v>
      </c>
      <c r="AV577">
        <v>20.429456008496501</v>
      </c>
      <c r="AX577">
        <f t="shared" si="429"/>
        <v>0</v>
      </c>
      <c r="AY577">
        <f t="shared" si="430"/>
        <v>1</v>
      </c>
      <c r="AZ577">
        <f t="shared" si="431"/>
        <v>5.1918430137136724</v>
      </c>
      <c r="BC577">
        <v>570</v>
      </c>
      <c r="BD577" t="e">
        <v>#N/A</v>
      </c>
      <c r="BE577" t="e">
        <v>#N/A</v>
      </c>
      <c r="BG577" t="e">
        <f t="shared" si="432"/>
        <v>#N/A</v>
      </c>
      <c r="BH577" t="e">
        <f t="shared" si="433"/>
        <v>#N/A</v>
      </c>
      <c r="BI577" t="e">
        <f t="shared" si="434"/>
        <v>#N/A</v>
      </c>
      <c r="BL577">
        <v>570</v>
      </c>
      <c r="BM577">
        <v>28.430999782159184</v>
      </c>
      <c r="BN577">
        <v>9.3859356885801741</v>
      </c>
      <c r="BP577">
        <f t="shared" si="435"/>
        <v>1</v>
      </c>
      <c r="BQ577">
        <f t="shared" si="436"/>
        <v>0</v>
      </c>
      <c r="BR577">
        <f t="shared" si="437"/>
        <v>19.045064093579008</v>
      </c>
      <c r="BU577">
        <v>570</v>
      </c>
      <c r="BV577">
        <v>19.901917513482974</v>
      </c>
      <c r="BW577">
        <v>23.260952367510448</v>
      </c>
      <c r="BY577">
        <f t="shared" si="438"/>
        <v>0</v>
      </c>
      <c r="BZ577">
        <f t="shared" si="439"/>
        <v>1</v>
      </c>
      <c r="CA577">
        <f t="shared" si="440"/>
        <v>3.3590348540274739</v>
      </c>
      <c r="CD577">
        <v>570</v>
      </c>
      <c r="CE577">
        <v>22.373741450417004</v>
      </c>
      <c r="CF577">
        <v>34.169023526362849</v>
      </c>
      <c r="CH577">
        <f t="shared" si="441"/>
        <v>0</v>
      </c>
      <c r="CI577">
        <f t="shared" si="442"/>
        <v>1</v>
      </c>
      <c r="CJ577">
        <f t="shared" si="443"/>
        <v>11.795282075945845</v>
      </c>
      <c r="CM577">
        <v>570</v>
      </c>
      <c r="CN577">
        <v>23.57222717772823</v>
      </c>
      <c r="CO577">
        <v>30.7915605170063</v>
      </c>
      <c r="CQ577">
        <f t="shared" si="444"/>
        <v>0</v>
      </c>
      <c r="CR577">
        <f t="shared" si="445"/>
        <v>1</v>
      </c>
      <c r="CS577">
        <f t="shared" si="446"/>
        <v>7.2193333392780694</v>
      </c>
      <c r="CV577">
        <v>570</v>
      </c>
      <c r="CW577">
        <v>22.998944939715916</v>
      </c>
      <c r="CX577">
        <v>20.863272459923245</v>
      </c>
      <c r="CZ577">
        <f t="shared" si="447"/>
        <v>1</v>
      </c>
      <c r="DA577">
        <f t="shared" si="448"/>
        <v>0</v>
      </c>
      <c r="DB577">
        <f t="shared" si="449"/>
        <v>2.1356724797926709</v>
      </c>
      <c r="DE577">
        <v>570</v>
      </c>
      <c r="DF577">
        <v>28.601790542722892</v>
      </c>
      <c r="DG577">
        <v>21.301551748067038</v>
      </c>
      <c r="DI577">
        <f t="shared" si="450"/>
        <v>1</v>
      </c>
      <c r="DJ577">
        <f t="shared" si="451"/>
        <v>0</v>
      </c>
      <c r="DK577">
        <f t="shared" si="452"/>
        <v>7.3002387946558542</v>
      </c>
      <c r="DN577">
        <v>570</v>
      </c>
      <c r="DO577">
        <v>28.392225587960795</v>
      </c>
      <c r="DP577">
        <v>31.002869202572924</v>
      </c>
      <c r="DR577">
        <f t="shared" si="453"/>
        <v>0</v>
      </c>
      <c r="DS577">
        <f t="shared" si="454"/>
        <v>1</v>
      </c>
      <c r="DT577">
        <f t="shared" si="455"/>
        <v>2.6106436146121297</v>
      </c>
      <c r="DW577">
        <v>570</v>
      </c>
      <c r="DX577">
        <v>17.814361765528144</v>
      </c>
      <c r="DY577">
        <v>31.451528276207299</v>
      </c>
      <c r="EA577">
        <f t="shared" si="456"/>
        <v>0</v>
      </c>
      <c r="EB577">
        <f t="shared" si="457"/>
        <v>1</v>
      </c>
      <c r="EC577">
        <f t="shared" si="458"/>
        <v>13.637166510679155</v>
      </c>
      <c r="EF577">
        <v>570</v>
      </c>
      <c r="EG577">
        <v>23.451726750330973</v>
      </c>
      <c r="EH577">
        <v>17.614564895511506</v>
      </c>
      <c r="EJ577">
        <f t="shared" si="459"/>
        <v>1</v>
      </c>
      <c r="EK577">
        <f t="shared" si="460"/>
        <v>0</v>
      </c>
      <c r="EL577">
        <f t="shared" si="461"/>
        <v>5.8371618548194668</v>
      </c>
      <c r="EO577">
        <v>570</v>
      </c>
      <c r="EP577">
        <v>23.542110055389422</v>
      </c>
      <c r="EQ577">
        <v>9.6460998943092982</v>
      </c>
      <c r="ES577">
        <f t="shared" si="462"/>
        <v>1</v>
      </c>
      <c r="ET577">
        <f t="shared" si="463"/>
        <v>0</v>
      </c>
      <c r="EU577">
        <f t="shared" si="464"/>
        <v>13.896010161080124</v>
      </c>
    </row>
    <row r="578" spans="1:151" x14ac:dyDescent="0.25">
      <c r="A578">
        <v>571</v>
      </c>
      <c r="B578">
        <v>12.487368715412261</v>
      </c>
      <c r="C578">
        <v>42.199245033979736</v>
      </c>
      <c r="E578">
        <f t="shared" si="465"/>
        <v>0</v>
      </c>
      <c r="F578">
        <f t="shared" si="416"/>
        <v>1</v>
      </c>
      <c r="G578">
        <f t="shared" si="466"/>
        <v>29.711876318567477</v>
      </c>
      <c r="J578">
        <v>571</v>
      </c>
      <c r="K578">
        <v>26.218233775667684</v>
      </c>
      <c r="L578">
        <v>32.411173770592889</v>
      </c>
      <c r="N578">
        <f t="shared" si="417"/>
        <v>0</v>
      </c>
      <c r="O578">
        <f t="shared" si="418"/>
        <v>1</v>
      </c>
      <c r="P578">
        <f t="shared" si="419"/>
        <v>6.1929399949252044</v>
      </c>
      <c r="S578">
        <v>571</v>
      </c>
      <c r="T578">
        <v>19.900115114785457</v>
      </c>
      <c r="U578">
        <v>32.35874740363132</v>
      </c>
      <c r="W578">
        <f t="shared" si="420"/>
        <v>0</v>
      </c>
      <c r="X578">
        <f t="shared" si="421"/>
        <v>1</v>
      </c>
      <c r="Y578">
        <f t="shared" si="422"/>
        <v>12.458632288845862</v>
      </c>
      <c r="AB578">
        <v>571</v>
      </c>
      <c r="AC578">
        <v>26.833520473843244</v>
      </c>
      <c r="AD578">
        <v>18.78975566691097</v>
      </c>
      <c r="AF578">
        <f t="shared" si="423"/>
        <v>1</v>
      </c>
      <c r="AG578">
        <f t="shared" si="424"/>
        <v>0</v>
      </c>
      <c r="AH578">
        <f t="shared" si="425"/>
        <v>8.0437648069322734</v>
      </c>
      <c r="AK578">
        <v>571</v>
      </c>
      <c r="AL578">
        <v>19.273142241866147</v>
      </c>
      <c r="AM578">
        <v>37.528594637752391</v>
      </c>
      <c r="AO578">
        <f t="shared" si="426"/>
        <v>0</v>
      </c>
      <c r="AP578">
        <f t="shared" si="427"/>
        <v>1</v>
      </c>
      <c r="AQ578">
        <f t="shared" si="428"/>
        <v>18.255452395886245</v>
      </c>
      <c r="AT578">
        <v>571</v>
      </c>
      <c r="AU578">
        <v>12.9780787367405</v>
      </c>
      <c r="AV578">
        <v>29.191335455867168</v>
      </c>
      <c r="AX578">
        <f t="shared" si="429"/>
        <v>0</v>
      </c>
      <c r="AY578">
        <f t="shared" si="430"/>
        <v>1</v>
      </c>
      <c r="AZ578">
        <f t="shared" si="431"/>
        <v>16.213256719126669</v>
      </c>
      <c r="BC578">
        <v>571</v>
      </c>
      <c r="BD578" t="e">
        <v>#N/A</v>
      </c>
      <c r="BE578" t="e">
        <v>#N/A</v>
      </c>
      <c r="BG578" t="e">
        <f t="shared" si="432"/>
        <v>#N/A</v>
      </c>
      <c r="BH578" t="e">
        <f t="shared" si="433"/>
        <v>#N/A</v>
      </c>
      <c r="BI578" t="e">
        <f t="shared" si="434"/>
        <v>#N/A</v>
      </c>
      <c r="BL578">
        <v>571</v>
      </c>
      <c r="BM578">
        <v>40.411238035366708</v>
      </c>
      <c r="BN578">
        <v>16.785570626150637</v>
      </c>
      <c r="BP578">
        <f t="shared" si="435"/>
        <v>1</v>
      </c>
      <c r="BQ578">
        <f t="shared" si="436"/>
        <v>0</v>
      </c>
      <c r="BR578">
        <f t="shared" si="437"/>
        <v>23.625667409216071</v>
      </c>
      <c r="BU578">
        <v>571</v>
      </c>
      <c r="BV578">
        <v>13.580976068023077</v>
      </c>
      <c r="BW578">
        <v>25.616346736377924</v>
      </c>
      <c r="BY578">
        <f t="shared" si="438"/>
        <v>0</v>
      </c>
      <c r="BZ578">
        <f t="shared" si="439"/>
        <v>1</v>
      </c>
      <c r="CA578">
        <f t="shared" si="440"/>
        <v>12.035370668354847</v>
      </c>
      <c r="CD578">
        <v>571</v>
      </c>
      <c r="CE578">
        <v>21.031027474468676</v>
      </c>
      <c r="CF578">
        <v>14.203808214957881</v>
      </c>
      <c r="CH578">
        <f t="shared" si="441"/>
        <v>1</v>
      </c>
      <c r="CI578">
        <f t="shared" si="442"/>
        <v>0</v>
      </c>
      <c r="CJ578">
        <f t="shared" si="443"/>
        <v>6.8272192595107946</v>
      </c>
      <c r="CM578">
        <v>571</v>
      </c>
      <c r="CN578">
        <v>14.998683344817024</v>
      </c>
      <c r="CO578">
        <v>22.156376692221222</v>
      </c>
      <c r="CQ578">
        <f t="shared" si="444"/>
        <v>0</v>
      </c>
      <c r="CR578">
        <f t="shared" si="445"/>
        <v>1</v>
      </c>
      <c r="CS578">
        <f t="shared" si="446"/>
        <v>7.1576933474041979</v>
      </c>
      <c r="CV578">
        <v>571</v>
      </c>
      <c r="CW578">
        <v>25.730886162953706</v>
      </c>
      <c r="CX578">
        <v>16.8340943080557</v>
      </c>
      <c r="CZ578">
        <f t="shared" si="447"/>
        <v>1</v>
      </c>
      <c r="DA578">
        <f t="shared" si="448"/>
        <v>0</v>
      </c>
      <c r="DB578">
        <f t="shared" si="449"/>
        <v>8.8967918548980052</v>
      </c>
      <c r="DE578">
        <v>571</v>
      </c>
      <c r="DF578">
        <v>19.388829727282367</v>
      </c>
      <c r="DG578">
        <v>14.379414620516354</v>
      </c>
      <c r="DI578">
        <f t="shared" si="450"/>
        <v>1</v>
      </c>
      <c r="DJ578">
        <f t="shared" si="451"/>
        <v>0</v>
      </c>
      <c r="DK578">
        <f t="shared" si="452"/>
        <v>5.0094151067660135</v>
      </c>
      <c r="DN578">
        <v>571</v>
      </c>
      <c r="DO578">
        <v>25.560537869724378</v>
      </c>
      <c r="DP578">
        <v>16.193637883139289</v>
      </c>
      <c r="DR578">
        <f t="shared" si="453"/>
        <v>1</v>
      </c>
      <c r="DS578">
        <f t="shared" si="454"/>
        <v>0</v>
      </c>
      <c r="DT578">
        <f t="shared" si="455"/>
        <v>9.3668999865850893</v>
      </c>
      <c r="DW578">
        <v>571</v>
      </c>
      <c r="DX578">
        <v>19.451961475291768</v>
      </c>
      <c r="DY578">
        <v>26.409890187029927</v>
      </c>
      <c r="EA578">
        <f t="shared" si="456"/>
        <v>0</v>
      </c>
      <c r="EB578">
        <f t="shared" si="457"/>
        <v>1</v>
      </c>
      <c r="EC578">
        <f t="shared" si="458"/>
        <v>6.957928711738159</v>
      </c>
      <c r="EF578">
        <v>571</v>
      </c>
      <c r="EG578">
        <v>23.856804642083535</v>
      </c>
      <c r="EH578">
        <v>17.359376032360871</v>
      </c>
      <c r="EJ578">
        <f t="shared" si="459"/>
        <v>1</v>
      </c>
      <c r="EK578">
        <f t="shared" si="460"/>
        <v>0</v>
      </c>
      <c r="EL578">
        <f t="shared" si="461"/>
        <v>6.4974286097226646</v>
      </c>
      <c r="EO578">
        <v>571</v>
      </c>
      <c r="EP578">
        <v>13.731160764294565</v>
      </c>
      <c r="EQ578">
        <v>27.27726293210414</v>
      </c>
      <c r="ES578">
        <f t="shared" si="462"/>
        <v>0</v>
      </c>
      <c r="ET578">
        <f t="shared" si="463"/>
        <v>1</v>
      </c>
      <c r="EU578">
        <f t="shared" si="464"/>
        <v>13.546102167809575</v>
      </c>
    </row>
    <row r="579" spans="1:151" x14ac:dyDescent="0.25">
      <c r="A579">
        <v>572</v>
      </c>
      <c r="B579">
        <v>3.9137224094486704</v>
      </c>
      <c r="C579">
        <v>18.380450850618146</v>
      </c>
      <c r="E579">
        <f t="shared" si="465"/>
        <v>0</v>
      </c>
      <c r="F579">
        <f t="shared" si="416"/>
        <v>1</v>
      </c>
      <c r="G579">
        <f t="shared" si="466"/>
        <v>14.466728441169476</v>
      </c>
      <c r="J579">
        <v>572</v>
      </c>
      <c r="K579">
        <v>16.970145336639657</v>
      </c>
      <c r="L579">
        <v>14.124278667471739</v>
      </c>
      <c r="N579">
        <f t="shared" si="417"/>
        <v>1</v>
      </c>
      <c r="O579">
        <f t="shared" si="418"/>
        <v>0</v>
      </c>
      <c r="P579">
        <f t="shared" si="419"/>
        <v>2.8458666691679184</v>
      </c>
      <c r="S579">
        <v>572</v>
      </c>
      <c r="T579">
        <v>21.12821146433421</v>
      </c>
      <c r="U579">
        <v>14.910922678605013</v>
      </c>
      <c r="W579">
        <f t="shared" si="420"/>
        <v>1</v>
      </c>
      <c r="X579">
        <f t="shared" si="421"/>
        <v>0</v>
      </c>
      <c r="Y579">
        <f t="shared" si="422"/>
        <v>6.2172887857291972</v>
      </c>
      <c r="AB579">
        <v>572</v>
      </c>
      <c r="AC579">
        <v>13.504018102164331</v>
      </c>
      <c r="AD579">
        <v>15.963846152944619</v>
      </c>
      <c r="AF579">
        <f t="shared" si="423"/>
        <v>0</v>
      </c>
      <c r="AG579">
        <f t="shared" si="424"/>
        <v>1</v>
      </c>
      <c r="AH579">
        <f t="shared" si="425"/>
        <v>2.4598280507802883</v>
      </c>
      <c r="AK579">
        <v>572</v>
      </c>
      <c r="AL579">
        <v>19.521428324665635</v>
      </c>
      <c r="AM579">
        <v>45.183639314350373</v>
      </c>
      <c r="AO579">
        <f t="shared" si="426"/>
        <v>0</v>
      </c>
      <c r="AP579">
        <f t="shared" si="427"/>
        <v>1</v>
      </c>
      <c r="AQ579">
        <f t="shared" si="428"/>
        <v>25.662210989684738</v>
      </c>
      <c r="AT579">
        <v>572</v>
      </c>
      <c r="AU579">
        <v>21.454979468388011</v>
      </c>
      <c r="AV579">
        <v>26.827339094667813</v>
      </c>
      <c r="AX579">
        <f t="shared" si="429"/>
        <v>0</v>
      </c>
      <c r="AY579">
        <f t="shared" si="430"/>
        <v>1</v>
      </c>
      <c r="AZ579">
        <f t="shared" si="431"/>
        <v>5.3723596262798026</v>
      </c>
      <c r="BC579">
        <v>572</v>
      </c>
      <c r="BD579" t="e">
        <v>#N/A</v>
      </c>
      <c r="BE579" t="e">
        <v>#N/A</v>
      </c>
      <c r="BG579" t="e">
        <f t="shared" si="432"/>
        <v>#N/A</v>
      </c>
      <c r="BH579" t="e">
        <f t="shared" si="433"/>
        <v>#N/A</v>
      </c>
      <c r="BI579" t="e">
        <f t="shared" si="434"/>
        <v>#N/A</v>
      </c>
      <c r="BL579">
        <v>572</v>
      </c>
      <c r="BM579">
        <v>32.486357207423822</v>
      </c>
      <c r="BN579">
        <v>13.913510795846905</v>
      </c>
      <c r="BP579">
        <f t="shared" si="435"/>
        <v>1</v>
      </c>
      <c r="BQ579">
        <f t="shared" si="436"/>
        <v>0</v>
      </c>
      <c r="BR579">
        <f t="shared" si="437"/>
        <v>18.572846411576919</v>
      </c>
      <c r="BU579">
        <v>572</v>
      </c>
      <c r="BV579">
        <v>23.514082799425374</v>
      </c>
      <c r="BW579">
        <v>13.047770089768047</v>
      </c>
      <c r="BY579">
        <f t="shared" si="438"/>
        <v>1</v>
      </c>
      <c r="BZ579">
        <f t="shared" si="439"/>
        <v>0</v>
      </c>
      <c r="CA579">
        <f t="shared" si="440"/>
        <v>10.466312709657327</v>
      </c>
      <c r="CD579">
        <v>572</v>
      </c>
      <c r="CE579">
        <v>24.434649826278882</v>
      </c>
      <c r="CF579">
        <v>39.370880271245923</v>
      </c>
      <c r="CH579">
        <f t="shared" si="441"/>
        <v>0</v>
      </c>
      <c r="CI579">
        <f t="shared" si="442"/>
        <v>1</v>
      </c>
      <c r="CJ579">
        <f t="shared" si="443"/>
        <v>14.936230444967041</v>
      </c>
      <c r="CM579">
        <v>572</v>
      </c>
      <c r="CN579">
        <v>19.099024544956862</v>
      </c>
      <c r="CO579">
        <v>38.096011659123121</v>
      </c>
      <c r="CQ579">
        <f t="shared" si="444"/>
        <v>0</v>
      </c>
      <c r="CR579">
        <f t="shared" si="445"/>
        <v>1</v>
      </c>
      <c r="CS579">
        <f t="shared" si="446"/>
        <v>18.996987114166259</v>
      </c>
      <c r="CV579">
        <v>572</v>
      </c>
      <c r="CW579">
        <v>20.837763805513276</v>
      </c>
      <c r="CX579">
        <v>19.189822136787125</v>
      </c>
      <c r="CZ579">
        <f t="shared" si="447"/>
        <v>1</v>
      </c>
      <c r="DA579">
        <f t="shared" si="448"/>
        <v>0</v>
      </c>
      <c r="DB579">
        <f t="shared" si="449"/>
        <v>1.6479416687261512</v>
      </c>
      <c r="DE579">
        <v>572</v>
      </c>
      <c r="DF579">
        <v>33.681154017995915</v>
      </c>
      <c r="DG579">
        <v>40.653947947513018</v>
      </c>
      <c r="DI579">
        <f t="shared" si="450"/>
        <v>0</v>
      </c>
      <c r="DJ579">
        <f t="shared" si="451"/>
        <v>1</v>
      </c>
      <c r="DK579">
        <f t="shared" si="452"/>
        <v>6.9727939295171026</v>
      </c>
      <c r="DN579">
        <v>572</v>
      </c>
      <c r="DO579">
        <v>22.667205753115415</v>
      </c>
      <c r="DP579">
        <v>9.1835800953362998</v>
      </c>
      <c r="DR579">
        <f t="shared" si="453"/>
        <v>1</v>
      </c>
      <c r="DS579">
        <f t="shared" si="454"/>
        <v>0</v>
      </c>
      <c r="DT579">
        <f t="shared" si="455"/>
        <v>13.483625657779115</v>
      </c>
      <c r="DW579">
        <v>572</v>
      </c>
      <c r="DX579">
        <v>18.27126376228945</v>
      </c>
      <c r="DY579">
        <v>18.137766831758061</v>
      </c>
      <c r="EA579">
        <f t="shared" si="456"/>
        <v>1</v>
      </c>
      <c r="EB579">
        <f t="shared" si="457"/>
        <v>0</v>
      </c>
      <c r="EC579">
        <f t="shared" si="458"/>
        <v>0.13349693053138978</v>
      </c>
      <c r="EF579">
        <v>572</v>
      </c>
      <c r="EG579">
        <v>22.51089633419825</v>
      </c>
      <c r="EH579">
        <v>13.846889378155195</v>
      </c>
      <c r="EJ579">
        <f t="shared" si="459"/>
        <v>1</v>
      </c>
      <c r="EK579">
        <f t="shared" si="460"/>
        <v>0</v>
      </c>
      <c r="EL579">
        <f t="shared" si="461"/>
        <v>8.664006956043055</v>
      </c>
      <c r="EO579">
        <v>572</v>
      </c>
      <c r="EP579">
        <v>15.559510981184927</v>
      </c>
      <c r="EQ579">
        <v>19.817473247269533</v>
      </c>
      <c r="ES579">
        <f t="shared" si="462"/>
        <v>0</v>
      </c>
      <c r="ET579">
        <f t="shared" si="463"/>
        <v>1</v>
      </c>
      <c r="EU579">
        <f t="shared" si="464"/>
        <v>4.2579622660846059</v>
      </c>
    </row>
    <row r="580" spans="1:151" x14ac:dyDescent="0.25">
      <c r="A580">
        <v>573</v>
      </c>
      <c r="B580">
        <v>12.234304320051672</v>
      </c>
      <c r="C580">
        <v>20.254920051239388</v>
      </c>
      <c r="E580">
        <f t="shared" si="465"/>
        <v>0</v>
      </c>
      <c r="F580">
        <f t="shared" si="416"/>
        <v>1</v>
      </c>
      <c r="G580">
        <f t="shared" si="466"/>
        <v>8.020615731187716</v>
      </c>
      <c r="J580">
        <v>573</v>
      </c>
      <c r="K580">
        <v>18.010251127846935</v>
      </c>
      <c r="L580">
        <v>34.045221015536796</v>
      </c>
      <c r="N580">
        <f t="shared" si="417"/>
        <v>0</v>
      </c>
      <c r="O580">
        <f t="shared" si="418"/>
        <v>1</v>
      </c>
      <c r="P580">
        <f t="shared" si="419"/>
        <v>16.034969887689861</v>
      </c>
      <c r="S580">
        <v>573</v>
      </c>
      <c r="T580">
        <v>16.898519612194697</v>
      </c>
      <c r="U580">
        <v>17.973551111662918</v>
      </c>
      <c r="W580">
        <f t="shared" si="420"/>
        <v>0</v>
      </c>
      <c r="X580">
        <f t="shared" si="421"/>
        <v>1</v>
      </c>
      <c r="Y580">
        <f t="shared" si="422"/>
        <v>1.0750314994682206</v>
      </c>
      <c r="AB580">
        <v>573</v>
      </c>
      <c r="AC580">
        <v>20.962501186197716</v>
      </c>
      <c r="AD580">
        <v>18.625499597884509</v>
      </c>
      <c r="AF580">
        <f t="shared" si="423"/>
        <v>1</v>
      </c>
      <c r="AG580">
        <f t="shared" si="424"/>
        <v>0</v>
      </c>
      <c r="AH580">
        <f t="shared" si="425"/>
        <v>2.3370015883132069</v>
      </c>
      <c r="AK580">
        <v>573</v>
      </c>
      <c r="AL580">
        <v>14.881434777653984</v>
      </c>
      <c r="AM580">
        <v>31.226887848718565</v>
      </c>
      <c r="AO580">
        <f t="shared" si="426"/>
        <v>0</v>
      </c>
      <c r="AP580">
        <f t="shared" si="427"/>
        <v>1</v>
      </c>
      <c r="AQ580">
        <f t="shared" si="428"/>
        <v>16.345453071064583</v>
      </c>
      <c r="AT580">
        <v>573</v>
      </c>
      <c r="AU580">
        <v>17.319025942192358</v>
      </c>
      <c r="AV580">
        <v>10.91023072889659</v>
      </c>
      <c r="AX580">
        <f t="shared" si="429"/>
        <v>1</v>
      </c>
      <c r="AY580">
        <f t="shared" si="430"/>
        <v>0</v>
      </c>
      <c r="AZ580">
        <f t="shared" si="431"/>
        <v>6.4087952132957682</v>
      </c>
      <c r="BC580">
        <v>573</v>
      </c>
      <c r="BD580" t="e">
        <v>#N/A</v>
      </c>
      <c r="BE580" t="e">
        <v>#N/A</v>
      </c>
      <c r="BG580" t="e">
        <f t="shared" si="432"/>
        <v>#N/A</v>
      </c>
      <c r="BH580" t="e">
        <f t="shared" si="433"/>
        <v>#N/A</v>
      </c>
      <c r="BI580" t="e">
        <f t="shared" si="434"/>
        <v>#N/A</v>
      </c>
      <c r="BL580">
        <v>573</v>
      </c>
      <c r="BM580">
        <v>38.565735846437647</v>
      </c>
      <c r="BN580">
        <v>13.333066276762679</v>
      </c>
      <c r="BP580">
        <f t="shared" si="435"/>
        <v>1</v>
      </c>
      <c r="BQ580">
        <f t="shared" si="436"/>
        <v>0</v>
      </c>
      <c r="BR580">
        <f t="shared" si="437"/>
        <v>25.232669569674968</v>
      </c>
      <c r="BU580">
        <v>573</v>
      </c>
      <c r="BV580">
        <v>29.104823774041769</v>
      </c>
      <c r="BW580">
        <v>27.547303895709781</v>
      </c>
      <c r="BY580">
        <f t="shared" si="438"/>
        <v>1</v>
      </c>
      <c r="BZ580">
        <f t="shared" si="439"/>
        <v>0</v>
      </c>
      <c r="CA580">
        <f t="shared" si="440"/>
        <v>1.5575198783319877</v>
      </c>
      <c r="CD580">
        <v>573</v>
      </c>
      <c r="CE580">
        <v>20.136766684580763</v>
      </c>
      <c r="CF580">
        <v>10.512447663841069</v>
      </c>
      <c r="CH580">
        <f t="shared" si="441"/>
        <v>1</v>
      </c>
      <c r="CI580">
        <f t="shared" si="442"/>
        <v>0</v>
      </c>
      <c r="CJ580">
        <f t="shared" si="443"/>
        <v>9.6243190207396943</v>
      </c>
      <c r="CM580">
        <v>573</v>
      </c>
      <c r="CN580">
        <v>23.02197152662924</v>
      </c>
      <c r="CO580">
        <v>15.561369628148178</v>
      </c>
      <c r="CQ580">
        <f t="shared" si="444"/>
        <v>1</v>
      </c>
      <c r="CR580">
        <f t="shared" si="445"/>
        <v>0</v>
      </c>
      <c r="CS580">
        <f t="shared" si="446"/>
        <v>7.4606018984810625</v>
      </c>
      <c r="CV580">
        <v>573</v>
      </c>
      <c r="CW580">
        <v>25.699037266958861</v>
      </c>
      <c r="CX580">
        <v>19.152419959335191</v>
      </c>
      <c r="CZ580">
        <f t="shared" si="447"/>
        <v>1</v>
      </c>
      <c r="DA580">
        <f t="shared" si="448"/>
        <v>0</v>
      </c>
      <c r="DB580">
        <f t="shared" si="449"/>
        <v>6.54661730762367</v>
      </c>
      <c r="DE580">
        <v>573</v>
      </c>
      <c r="DF580">
        <v>30.21155297963336</v>
      </c>
      <c r="DG580">
        <v>22.049662740099592</v>
      </c>
      <c r="DI580">
        <f t="shared" si="450"/>
        <v>1</v>
      </c>
      <c r="DJ580">
        <f t="shared" si="451"/>
        <v>0</v>
      </c>
      <c r="DK580">
        <f t="shared" si="452"/>
        <v>8.1618902395337685</v>
      </c>
      <c r="DN580">
        <v>573</v>
      </c>
      <c r="DO580">
        <v>24.180679456343718</v>
      </c>
      <c r="DP580">
        <v>25.366313881563109</v>
      </c>
      <c r="DR580">
        <f t="shared" si="453"/>
        <v>0</v>
      </c>
      <c r="DS580">
        <f t="shared" si="454"/>
        <v>1</v>
      </c>
      <c r="DT580">
        <f t="shared" si="455"/>
        <v>1.1856344252193907</v>
      </c>
      <c r="DW580">
        <v>573</v>
      </c>
      <c r="DX580">
        <v>17.279946840222273</v>
      </c>
      <c r="DY580">
        <v>22.049177480067584</v>
      </c>
      <c r="EA580">
        <f t="shared" si="456"/>
        <v>0</v>
      </c>
      <c r="EB580">
        <f t="shared" si="457"/>
        <v>1</v>
      </c>
      <c r="EC580">
        <f t="shared" si="458"/>
        <v>4.7692306398453113</v>
      </c>
      <c r="EF580">
        <v>573</v>
      </c>
      <c r="EG580">
        <v>21.852054245225098</v>
      </c>
      <c r="EH580">
        <v>13.707996698827372</v>
      </c>
      <c r="EJ580">
        <f t="shared" si="459"/>
        <v>1</v>
      </c>
      <c r="EK580">
        <f t="shared" si="460"/>
        <v>0</v>
      </c>
      <c r="EL580">
        <f t="shared" si="461"/>
        <v>8.1440575463977254</v>
      </c>
      <c r="EO580">
        <v>573</v>
      </c>
      <c r="EP580">
        <v>20.091232858306981</v>
      </c>
      <c r="EQ580">
        <v>34.625365895731818</v>
      </c>
      <c r="ES580">
        <f t="shared" si="462"/>
        <v>0</v>
      </c>
      <c r="ET580">
        <f t="shared" si="463"/>
        <v>1</v>
      </c>
      <c r="EU580">
        <f t="shared" si="464"/>
        <v>14.534133037424837</v>
      </c>
    </row>
    <row r="581" spans="1:151" x14ac:dyDescent="0.25">
      <c r="A581">
        <v>574</v>
      </c>
      <c r="B581">
        <v>14.774516024883827</v>
      </c>
      <c r="C581">
        <v>12.294283602376298</v>
      </c>
      <c r="E581">
        <f t="shared" si="465"/>
        <v>1</v>
      </c>
      <c r="F581">
        <f t="shared" si="416"/>
        <v>0</v>
      </c>
      <c r="G581">
        <f t="shared" si="466"/>
        <v>2.4802324225075285</v>
      </c>
      <c r="J581">
        <v>574</v>
      </c>
      <c r="K581">
        <v>20.902346518464114</v>
      </c>
      <c r="L581">
        <v>32.555368576679001</v>
      </c>
      <c r="N581">
        <f t="shared" si="417"/>
        <v>0</v>
      </c>
      <c r="O581">
        <f t="shared" si="418"/>
        <v>1</v>
      </c>
      <c r="P581">
        <f t="shared" si="419"/>
        <v>11.653022058214887</v>
      </c>
      <c r="S581">
        <v>574</v>
      </c>
      <c r="T581">
        <v>17.288027507529435</v>
      </c>
      <c r="U581">
        <v>15.703331770145276</v>
      </c>
      <c r="W581">
        <f t="shared" si="420"/>
        <v>1</v>
      </c>
      <c r="X581">
        <f t="shared" si="421"/>
        <v>0</v>
      </c>
      <c r="Y581">
        <f t="shared" si="422"/>
        <v>1.584695737384159</v>
      </c>
      <c r="AB581">
        <v>574</v>
      </c>
      <c r="AC581">
        <v>25.916065123656679</v>
      </c>
      <c r="AD581">
        <v>15.969848755892034</v>
      </c>
      <c r="AF581">
        <f t="shared" si="423"/>
        <v>1</v>
      </c>
      <c r="AG581">
        <f t="shared" si="424"/>
        <v>0</v>
      </c>
      <c r="AH581">
        <f t="shared" si="425"/>
        <v>9.9462163677646451</v>
      </c>
      <c r="AK581">
        <v>574</v>
      </c>
      <c r="AL581">
        <v>23.5151616978482</v>
      </c>
      <c r="AM581">
        <v>36.701337536306085</v>
      </c>
      <c r="AO581">
        <f t="shared" si="426"/>
        <v>0</v>
      </c>
      <c r="AP581">
        <f t="shared" si="427"/>
        <v>1</v>
      </c>
      <c r="AQ581">
        <f t="shared" si="428"/>
        <v>13.186175838457885</v>
      </c>
      <c r="AT581">
        <v>574</v>
      </c>
      <c r="AU581">
        <v>21.517284706282233</v>
      </c>
      <c r="AV581">
        <v>28.689091678400779</v>
      </c>
      <c r="AX581">
        <f t="shared" si="429"/>
        <v>0</v>
      </c>
      <c r="AY581">
        <f t="shared" si="430"/>
        <v>1</v>
      </c>
      <c r="AZ581">
        <f t="shared" si="431"/>
        <v>7.1718069721185458</v>
      </c>
      <c r="BC581">
        <v>574</v>
      </c>
      <c r="BD581" t="e">
        <v>#N/A</v>
      </c>
      <c r="BE581" t="e">
        <v>#N/A</v>
      </c>
      <c r="BG581" t="e">
        <f t="shared" si="432"/>
        <v>#N/A</v>
      </c>
      <c r="BH581" t="e">
        <f t="shared" si="433"/>
        <v>#N/A</v>
      </c>
      <c r="BI581" t="e">
        <f t="shared" si="434"/>
        <v>#N/A</v>
      </c>
      <c r="BL581">
        <v>574</v>
      </c>
      <c r="BM581">
        <v>29.588884987421036</v>
      </c>
      <c r="BN581">
        <v>13.822088294813083</v>
      </c>
      <c r="BP581">
        <f t="shared" si="435"/>
        <v>1</v>
      </c>
      <c r="BQ581">
        <f t="shared" si="436"/>
        <v>0</v>
      </c>
      <c r="BR581">
        <f t="shared" si="437"/>
        <v>15.766796692607953</v>
      </c>
      <c r="BU581">
        <v>574</v>
      </c>
      <c r="BV581">
        <v>25.214356003083637</v>
      </c>
      <c r="BW581">
        <v>21.58476792754367</v>
      </c>
      <c r="BY581">
        <f t="shared" si="438"/>
        <v>1</v>
      </c>
      <c r="BZ581">
        <f t="shared" si="439"/>
        <v>0</v>
      </c>
      <c r="CA581">
        <f t="shared" si="440"/>
        <v>3.6295880755399672</v>
      </c>
      <c r="CD581">
        <v>574</v>
      </c>
      <c r="CE581">
        <v>29.766984868087462</v>
      </c>
      <c r="CF581">
        <v>33.119665483878101</v>
      </c>
      <c r="CH581">
        <f t="shared" si="441"/>
        <v>0</v>
      </c>
      <c r="CI581">
        <f t="shared" si="442"/>
        <v>1</v>
      </c>
      <c r="CJ581">
        <f t="shared" si="443"/>
        <v>3.3526806157906393</v>
      </c>
      <c r="CM581">
        <v>574</v>
      </c>
      <c r="CN581">
        <v>16.136133152431249</v>
      </c>
      <c r="CO581">
        <v>30.279895405698639</v>
      </c>
      <c r="CQ581">
        <f t="shared" si="444"/>
        <v>0</v>
      </c>
      <c r="CR581">
        <f t="shared" si="445"/>
        <v>1</v>
      </c>
      <c r="CS581">
        <f t="shared" si="446"/>
        <v>14.14376225326739</v>
      </c>
      <c r="CV581">
        <v>574</v>
      </c>
      <c r="CW581">
        <v>19.393454718994676</v>
      </c>
      <c r="CX581">
        <v>18.682549517433028</v>
      </c>
      <c r="CZ581">
        <f t="shared" si="447"/>
        <v>1</v>
      </c>
      <c r="DA581">
        <f t="shared" si="448"/>
        <v>0</v>
      </c>
      <c r="DB581">
        <f t="shared" si="449"/>
        <v>0.71090520156164771</v>
      </c>
      <c r="DE581">
        <v>574</v>
      </c>
      <c r="DF581">
        <v>16.460141221080931</v>
      </c>
      <c r="DG581">
        <v>26.673049473471131</v>
      </c>
      <c r="DI581">
        <f t="shared" si="450"/>
        <v>0</v>
      </c>
      <c r="DJ581">
        <f t="shared" si="451"/>
        <v>1</v>
      </c>
      <c r="DK581">
        <f t="shared" si="452"/>
        <v>10.2129082523902</v>
      </c>
      <c r="DN581">
        <v>574</v>
      </c>
      <c r="DO581">
        <v>23.555201091525916</v>
      </c>
      <c r="DP581">
        <v>25.812524375505607</v>
      </c>
      <c r="DR581">
        <f t="shared" si="453"/>
        <v>0</v>
      </c>
      <c r="DS581">
        <f t="shared" si="454"/>
        <v>1</v>
      </c>
      <c r="DT581">
        <f t="shared" si="455"/>
        <v>2.2573232839796908</v>
      </c>
      <c r="DW581">
        <v>574</v>
      </c>
      <c r="DX581">
        <v>21.874284551540455</v>
      </c>
      <c r="DY581">
        <v>20.212294013603668</v>
      </c>
      <c r="EA581">
        <f t="shared" si="456"/>
        <v>1</v>
      </c>
      <c r="EB581">
        <f t="shared" si="457"/>
        <v>0</v>
      </c>
      <c r="EC581">
        <f t="shared" si="458"/>
        <v>1.6619905379367879</v>
      </c>
      <c r="EF581">
        <v>574</v>
      </c>
      <c r="EG581">
        <v>19.239326461123543</v>
      </c>
      <c r="EH581">
        <v>22.255392281386118</v>
      </c>
      <c r="EJ581">
        <f t="shared" si="459"/>
        <v>0</v>
      </c>
      <c r="EK581">
        <f t="shared" si="460"/>
        <v>1</v>
      </c>
      <c r="EL581">
        <f t="shared" si="461"/>
        <v>3.0160658202625754</v>
      </c>
      <c r="EO581">
        <v>574</v>
      </c>
      <c r="EP581">
        <v>22.323898302649486</v>
      </c>
      <c r="EQ581">
        <v>58.568339749245851</v>
      </c>
      <c r="ES581">
        <f t="shared" si="462"/>
        <v>0</v>
      </c>
      <c r="ET581">
        <f t="shared" si="463"/>
        <v>1</v>
      </c>
      <c r="EU581">
        <f t="shared" si="464"/>
        <v>36.244441446596369</v>
      </c>
    </row>
    <row r="582" spans="1:151" x14ac:dyDescent="0.25">
      <c r="A582">
        <v>575</v>
      </c>
      <c r="B582">
        <v>7.4181072580358673</v>
      </c>
      <c r="C582">
        <v>32.14671731522261</v>
      </c>
      <c r="E582">
        <f t="shared" si="465"/>
        <v>0</v>
      </c>
      <c r="F582">
        <f t="shared" si="416"/>
        <v>1</v>
      </c>
      <c r="G582">
        <f t="shared" si="466"/>
        <v>24.728610057186742</v>
      </c>
      <c r="J582">
        <v>575</v>
      </c>
      <c r="K582">
        <v>17.827624752670463</v>
      </c>
      <c r="L582">
        <v>24.615645540849073</v>
      </c>
      <c r="N582">
        <f t="shared" si="417"/>
        <v>0</v>
      </c>
      <c r="O582">
        <f t="shared" si="418"/>
        <v>1</v>
      </c>
      <c r="P582">
        <f t="shared" si="419"/>
        <v>6.7880207881786099</v>
      </c>
      <c r="S582">
        <v>575</v>
      </c>
      <c r="T582">
        <v>21.040956025794554</v>
      </c>
      <c r="U582">
        <v>36.009130747798352</v>
      </c>
      <c r="W582">
        <f t="shared" si="420"/>
        <v>0</v>
      </c>
      <c r="X582">
        <f t="shared" si="421"/>
        <v>1</v>
      </c>
      <c r="Y582">
        <f t="shared" si="422"/>
        <v>14.968174722003798</v>
      </c>
      <c r="AB582">
        <v>575</v>
      </c>
      <c r="AC582">
        <v>23.29850134996547</v>
      </c>
      <c r="AD582">
        <v>16.125601080442745</v>
      </c>
      <c r="AF582">
        <f t="shared" si="423"/>
        <v>1</v>
      </c>
      <c r="AG582">
        <f t="shared" si="424"/>
        <v>0</v>
      </c>
      <c r="AH582">
        <f t="shared" si="425"/>
        <v>7.1729002695227244</v>
      </c>
      <c r="AK582">
        <v>575</v>
      </c>
      <c r="AL582">
        <v>23.042665026904498</v>
      </c>
      <c r="AM582">
        <v>27.749313191378683</v>
      </c>
      <c r="AO582">
        <f t="shared" si="426"/>
        <v>0</v>
      </c>
      <c r="AP582">
        <f t="shared" si="427"/>
        <v>1</v>
      </c>
      <c r="AQ582">
        <f t="shared" si="428"/>
        <v>4.7066481644741849</v>
      </c>
      <c r="AT582">
        <v>575</v>
      </c>
      <c r="AU582">
        <v>15.069793209513294</v>
      </c>
      <c r="AV582">
        <v>17.642568794126312</v>
      </c>
      <c r="AX582">
        <f t="shared" si="429"/>
        <v>0</v>
      </c>
      <c r="AY582">
        <f t="shared" si="430"/>
        <v>1</v>
      </c>
      <c r="AZ582">
        <f t="shared" si="431"/>
        <v>2.5727755846130176</v>
      </c>
      <c r="BC582">
        <v>575</v>
      </c>
      <c r="BD582" t="e">
        <v>#N/A</v>
      </c>
      <c r="BE582" t="e">
        <v>#N/A</v>
      </c>
      <c r="BG582" t="e">
        <f t="shared" si="432"/>
        <v>#N/A</v>
      </c>
      <c r="BH582" t="e">
        <f t="shared" si="433"/>
        <v>#N/A</v>
      </c>
      <c r="BI582" t="e">
        <f t="shared" si="434"/>
        <v>#N/A</v>
      </c>
      <c r="BL582">
        <v>575</v>
      </c>
      <c r="BM582">
        <v>18.025174231503939</v>
      </c>
      <c r="BN582">
        <v>9.7923110248689671</v>
      </c>
      <c r="BP582">
        <f t="shared" si="435"/>
        <v>1</v>
      </c>
      <c r="BQ582">
        <f t="shared" si="436"/>
        <v>0</v>
      </c>
      <c r="BR582">
        <f t="shared" si="437"/>
        <v>8.2328632066349723</v>
      </c>
      <c r="BU582">
        <v>575</v>
      </c>
      <c r="BV582">
        <v>25.552629597417045</v>
      </c>
      <c r="BW582">
        <v>23.997486367889255</v>
      </c>
      <c r="BY582">
        <f t="shared" si="438"/>
        <v>1</v>
      </c>
      <c r="BZ582">
        <f t="shared" si="439"/>
        <v>0</v>
      </c>
      <c r="CA582">
        <f t="shared" si="440"/>
        <v>1.5551432295277898</v>
      </c>
      <c r="CD582">
        <v>575</v>
      </c>
      <c r="CE582">
        <v>23.792488430706534</v>
      </c>
      <c r="CF582">
        <v>20.503465418965718</v>
      </c>
      <c r="CH582">
        <f t="shared" si="441"/>
        <v>1</v>
      </c>
      <c r="CI582">
        <f t="shared" si="442"/>
        <v>0</v>
      </c>
      <c r="CJ582">
        <f t="shared" si="443"/>
        <v>3.2890230117408166</v>
      </c>
      <c r="CM582">
        <v>575</v>
      </c>
      <c r="CN582">
        <v>19.040133298492254</v>
      </c>
      <c r="CO582">
        <v>28.479231441480778</v>
      </c>
      <c r="CQ582">
        <f t="shared" si="444"/>
        <v>0</v>
      </c>
      <c r="CR582">
        <f t="shared" si="445"/>
        <v>1</v>
      </c>
      <c r="CS582">
        <f t="shared" si="446"/>
        <v>9.4390981429885237</v>
      </c>
      <c r="CV582">
        <v>575</v>
      </c>
      <c r="CW582">
        <v>28.532854235555334</v>
      </c>
      <c r="CX582">
        <v>19.648791209049872</v>
      </c>
      <c r="CZ582">
        <f t="shared" si="447"/>
        <v>1</v>
      </c>
      <c r="DA582">
        <f t="shared" si="448"/>
        <v>0</v>
      </c>
      <c r="DB582">
        <f t="shared" si="449"/>
        <v>8.8840630265054621</v>
      </c>
      <c r="DE582">
        <v>575</v>
      </c>
      <c r="DF582">
        <v>26.879360227653351</v>
      </c>
      <c r="DG582">
        <v>11.817707480331906</v>
      </c>
      <c r="DI582">
        <f t="shared" si="450"/>
        <v>1</v>
      </c>
      <c r="DJ582">
        <f t="shared" si="451"/>
        <v>0</v>
      </c>
      <c r="DK582">
        <f t="shared" si="452"/>
        <v>15.061652747321444</v>
      </c>
      <c r="DN582">
        <v>575</v>
      </c>
      <c r="DO582">
        <v>27.055888904938961</v>
      </c>
      <c r="DP582">
        <v>16.565735711113426</v>
      </c>
      <c r="DR582">
        <f t="shared" si="453"/>
        <v>1</v>
      </c>
      <c r="DS582">
        <f t="shared" si="454"/>
        <v>0</v>
      </c>
      <c r="DT582">
        <f t="shared" si="455"/>
        <v>10.490153193825535</v>
      </c>
      <c r="DW582">
        <v>575</v>
      </c>
      <c r="DX582">
        <v>14.916433659082394</v>
      </c>
      <c r="DY582">
        <v>19.0665772099224</v>
      </c>
      <c r="EA582">
        <f t="shared" si="456"/>
        <v>0</v>
      </c>
      <c r="EB582">
        <f t="shared" si="457"/>
        <v>1</v>
      </c>
      <c r="EC582">
        <f t="shared" si="458"/>
        <v>4.1501435508400064</v>
      </c>
      <c r="EF582">
        <v>575</v>
      </c>
      <c r="EG582">
        <v>24.595557448070942</v>
      </c>
      <c r="EH582">
        <v>15.394914860098067</v>
      </c>
      <c r="EJ582">
        <f t="shared" si="459"/>
        <v>1</v>
      </c>
      <c r="EK582">
        <f t="shared" si="460"/>
        <v>0</v>
      </c>
      <c r="EL582">
        <f t="shared" si="461"/>
        <v>9.2006425879728742</v>
      </c>
      <c r="EO582">
        <v>575</v>
      </c>
      <c r="EP582">
        <v>21.118375917694191</v>
      </c>
      <c r="EQ582">
        <v>30.42295814065961</v>
      </c>
      <c r="ES582">
        <f t="shared" si="462"/>
        <v>0</v>
      </c>
      <c r="ET582">
        <f t="shared" si="463"/>
        <v>1</v>
      </c>
      <c r="EU582">
        <f t="shared" si="464"/>
        <v>9.3045822229654185</v>
      </c>
    </row>
    <row r="583" spans="1:151" x14ac:dyDescent="0.25">
      <c r="A583">
        <v>576</v>
      </c>
      <c r="B583">
        <v>12.192173219239125</v>
      </c>
      <c r="C583">
        <v>3.9471060874499493</v>
      </c>
      <c r="E583">
        <f t="shared" si="465"/>
        <v>1</v>
      </c>
      <c r="F583">
        <f t="shared" si="416"/>
        <v>0</v>
      </c>
      <c r="G583">
        <f t="shared" si="466"/>
        <v>8.2450671317891757</v>
      </c>
      <c r="J583">
        <v>576</v>
      </c>
      <c r="K583">
        <v>14.733347566736215</v>
      </c>
      <c r="L583">
        <v>30.288307813142143</v>
      </c>
      <c r="N583">
        <f t="shared" si="417"/>
        <v>0</v>
      </c>
      <c r="O583">
        <f t="shared" si="418"/>
        <v>1</v>
      </c>
      <c r="P583">
        <f t="shared" si="419"/>
        <v>15.554960246405928</v>
      </c>
      <c r="S583">
        <v>576</v>
      </c>
      <c r="T583">
        <v>16.705177884293818</v>
      </c>
      <c r="U583">
        <v>21.412289987389528</v>
      </c>
      <c r="W583">
        <f t="shared" si="420"/>
        <v>0</v>
      </c>
      <c r="X583">
        <f t="shared" si="421"/>
        <v>1</v>
      </c>
      <c r="Y583">
        <f t="shared" si="422"/>
        <v>4.7071121030957102</v>
      </c>
      <c r="AB583">
        <v>576</v>
      </c>
      <c r="AC583">
        <v>37.166592803944226</v>
      </c>
      <c r="AD583">
        <v>16.990637587634463</v>
      </c>
      <c r="AF583">
        <f t="shared" si="423"/>
        <v>1</v>
      </c>
      <c r="AG583">
        <f t="shared" si="424"/>
        <v>0</v>
      </c>
      <c r="AH583">
        <f t="shared" si="425"/>
        <v>20.175955216309763</v>
      </c>
      <c r="AK583">
        <v>576</v>
      </c>
      <c r="AL583">
        <v>17.579446701754247</v>
      </c>
      <c r="AM583">
        <v>22.265340072191822</v>
      </c>
      <c r="AO583">
        <f t="shared" si="426"/>
        <v>0</v>
      </c>
      <c r="AP583">
        <f t="shared" si="427"/>
        <v>1</v>
      </c>
      <c r="AQ583">
        <f t="shared" si="428"/>
        <v>4.6858933704375758</v>
      </c>
      <c r="AT583">
        <v>576</v>
      </c>
      <c r="AU583">
        <v>20.838977557299021</v>
      </c>
      <c r="AV583">
        <v>29.913645790909584</v>
      </c>
      <c r="AX583">
        <f t="shared" si="429"/>
        <v>0</v>
      </c>
      <c r="AY583">
        <f t="shared" si="430"/>
        <v>1</v>
      </c>
      <c r="AZ583">
        <f t="shared" si="431"/>
        <v>9.0746682336105629</v>
      </c>
      <c r="BC583">
        <v>576</v>
      </c>
      <c r="BD583" t="e">
        <v>#N/A</v>
      </c>
      <c r="BE583" t="e">
        <v>#N/A</v>
      </c>
      <c r="BG583" t="e">
        <f t="shared" si="432"/>
        <v>#N/A</v>
      </c>
      <c r="BH583" t="e">
        <f t="shared" si="433"/>
        <v>#N/A</v>
      </c>
      <c r="BI583" t="e">
        <f t="shared" si="434"/>
        <v>#N/A</v>
      </c>
      <c r="BL583">
        <v>576</v>
      </c>
      <c r="BM583">
        <v>26.542876025305777</v>
      </c>
      <c r="BN583">
        <v>8.9870151253922224</v>
      </c>
      <c r="BP583">
        <f t="shared" si="435"/>
        <v>1</v>
      </c>
      <c r="BQ583">
        <f t="shared" si="436"/>
        <v>0</v>
      </c>
      <c r="BR583">
        <f t="shared" si="437"/>
        <v>17.555860899913554</v>
      </c>
      <c r="BU583">
        <v>576</v>
      </c>
      <c r="BV583">
        <v>20.097021620732132</v>
      </c>
      <c r="BW583">
        <v>14.837026191049368</v>
      </c>
      <c r="BY583">
        <f t="shared" si="438"/>
        <v>1</v>
      </c>
      <c r="BZ583">
        <f t="shared" si="439"/>
        <v>0</v>
      </c>
      <c r="CA583">
        <f t="shared" si="440"/>
        <v>5.259995429682764</v>
      </c>
      <c r="CD583">
        <v>576</v>
      </c>
      <c r="CE583">
        <v>23.291692903246641</v>
      </c>
      <c r="CF583">
        <v>16.543883157018826</v>
      </c>
      <c r="CH583">
        <f t="shared" si="441"/>
        <v>1</v>
      </c>
      <c r="CI583">
        <f t="shared" si="442"/>
        <v>0</v>
      </c>
      <c r="CJ583">
        <f t="shared" si="443"/>
        <v>6.7478097462278157</v>
      </c>
      <c r="CM583">
        <v>576</v>
      </c>
      <c r="CN583">
        <v>22.172710656347732</v>
      </c>
      <c r="CO583">
        <v>23.168404103276561</v>
      </c>
      <c r="CQ583">
        <f t="shared" si="444"/>
        <v>0</v>
      </c>
      <c r="CR583">
        <f t="shared" si="445"/>
        <v>1</v>
      </c>
      <c r="CS583">
        <f t="shared" si="446"/>
        <v>0.99569344692882922</v>
      </c>
      <c r="CV583">
        <v>576</v>
      </c>
      <c r="CW583">
        <v>26.730360429429695</v>
      </c>
      <c r="CX583">
        <v>16.860450288349934</v>
      </c>
      <c r="CZ583">
        <f t="shared" si="447"/>
        <v>1</v>
      </c>
      <c r="DA583">
        <f t="shared" si="448"/>
        <v>0</v>
      </c>
      <c r="DB583">
        <f t="shared" si="449"/>
        <v>9.8699101410797603</v>
      </c>
      <c r="DE583">
        <v>576</v>
      </c>
      <c r="DF583">
        <v>21.400225314099405</v>
      </c>
      <c r="DG583">
        <v>21.274243631106067</v>
      </c>
      <c r="DI583">
        <f t="shared" si="450"/>
        <v>1</v>
      </c>
      <c r="DJ583">
        <f t="shared" si="451"/>
        <v>0</v>
      </c>
      <c r="DK583">
        <f t="shared" si="452"/>
        <v>0.12598168299333778</v>
      </c>
      <c r="DN583">
        <v>576</v>
      </c>
      <c r="DO583">
        <v>25.125786157516671</v>
      </c>
      <c r="DP583">
        <v>13.997673286963781</v>
      </c>
      <c r="DR583">
        <f t="shared" si="453"/>
        <v>1</v>
      </c>
      <c r="DS583">
        <f t="shared" si="454"/>
        <v>0</v>
      </c>
      <c r="DT583">
        <f t="shared" si="455"/>
        <v>11.12811287055289</v>
      </c>
      <c r="DW583">
        <v>576</v>
      </c>
      <c r="DX583">
        <v>20.427692349870064</v>
      </c>
      <c r="DY583">
        <v>24.948100860692094</v>
      </c>
      <c r="EA583">
        <f t="shared" si="456"/>
        <v>0</v>
      </c>
      <c r="EB583">
        <f t="shared" si="457"/>
        <v>1</v>
      </c>
      <c r="EC583">
        <f t="shared" si="458"/>
        <v>4.5204085108220298</v>
      </c>
      <c r="EF583">
        <v>576</v>
      </c>
      <c r="EG583">
        <v>26.425006463846987</v>
      </c>
      <c r="EH583">
        <v>17.108760855954024</v>
      </c>
      <c r="EJ583">
        <f t="shared" si="459"/>
        <v>1</v>
      </c>
      <c r="EK583">
        <f t="shared" si="460"/>
        <v>0</v>
      </c>
      <c r="EL583">
        <f t="shared" si="461"/>
        <v>9.316245607892963</v>
      </c>
      <c r="EO583">
        <v>576</v>
      </c>
      <c r="EP583">
        <v>20.055100492619694</v>
      </c>
      <c r="EQ583">
        <v>26.497326102562088</v>
      </c>
      <c r="ES583">
        <f t="shared" si="462"/>
        <v>0</v>
      </c>
      <c r="ET583">
        <f t="shared" si="463"/>
        <v>1</v>
      </c>
      <c r="EU583">
        <f t="shared" si="464"/>
        <v>6.442225609942394</v>
      </c>
    </row>
    <row r="584" spans="1:151" x14ac:dyDescent="0.25">
      <c r="A584">
        <v>577</v>
      </c>
      <c r="B584">
        <v>11.261372693685473</v>
      </c>
      <c r="C584">
        <v>32.517511799981328</v>
      </c>
      <c r="E584">
        <f t="shared" si="465"/>
        <v>0</v>
      </c>
      <c r="F584">
        <f t="shared" ref="F584:F647" si="467">IF(E584&gt;0,0,1)</f>
        <v>1</v>
      </c>
      <c r="G584">
        <f t="shared" si="466"/>
        <v>21.256139106295855</v>
      </c>
      <c r="J584">
        <v>577</v>
      </c>
      <c r="K584">
        <v>11.185002897025409</v>
      </c>
      <c r="L584">
        <v>27.96452187369777</v>
      </c>
      <c r="N584">
        <f t="shared" ref="N584:N647" si="468">IF(K584&gt;L584,1,0)</f>
        <v>0</v>
      </c>
      <c r="O584">
        <f t="shared" ref="O584:O647" si="469">IF(N584&gt;0,0,1)</f>
        <v>1</v>
      </c>
      <c r="P584">
        <f t="shared" ref="P584:P647" si="470">IF(K584&gt;L584,K584-L584,L584-K584)</f>
        <v>16.77951897667236</v>
      </c>
      <c r="S584">
        <v>577</v>
      </c>
      <c r="T584">
        <v>18.410333229218462</v>
      </c>
      <c r="U584">
        <v>15.245358236032409</v>
      </c>
      <c r="W584">
        <f t="shared" ref="W584:W647" si="471">IF(T584&gt;U584,1,0)</f>
        <v>1</v>
      </c>
      <c r="X584">
        <f t="shared" ref="X584:X647" si="472">IF(W584&gt;0,0,1)</f>
        <v>0</v>
      </c>
      <c r="Y584">
        <f t="shared" ref="Y584:Y647" si="473">IF(T584&gt;U584,T584-U584,U584-T584)</f>
        <v>3.1649749931860534</v>
      </c>
      <c r="AB584">
        <v>577</v>
      </c>
      <c r="AC584">
        <v>28.519009791523168</v>
      </c>
      <c r="AD584">
        <v>17.551653910991131</v>
      </c>
      <c r="AF584">
        <f t="shared" ref="AF584:AF647" si="474">IF(AC584&gt;AD584,1,0)</f>
        <v>1</v>
      </c>
      <c r="AG584">
        <f t="shared" ref="AG584:AG647" si="475">IF(AF584&gt;0,0,1)</f>
        <v>0</v>
      </c>
      <c r="AH584">
        <f t="shared" ref="AH584:AH647" si="476">IF(AC584&gt;AD584,AC584-AD584,AD584-AC584)</f>
        <v>10.967355880532036</v>
      </c>
      <c r="AK584">
        <v>577</v>
      </c>
      <c r="AL584">
        <v>30.889813073196606</v>
      </c>
      <c r="AM584">
        <v>38.062778056895084</v>
      </c>
      <c r="AO584">
        <f t="shared" ref="AO584:AO647" si="477">IF(AL584&gt;AM584,1,0)</f>
        <v>0</v>
      </c>
      <c r="AP584">
        <f t="shared" ref="AP584:AP647" si="478">IF(AO584&gt;0,0,1)</f>
        <v>1</v>
      </c>
      <c r="AQ584">
        <f t="shared" ref="AQ584:AQ647" si="479">IF(AL584&gt;AM584,AL584-AM584,AM584-AL584)</f>
        <v>7.1729649836984777</v>
      </c>
      <c r="AT584">
        <v>577</v>
      </c>
      <c r="AU584">
        <v>17.648562309863078</v>
      </c>
      <c r="AV584">
        <v>14.551259262839338</v>
      </c>
      <c r="AX584">
        <f t="shared" ref="AX584:AX647" si="480">IF(AU584&gt;AV584,1,0)</f>
        <v>1</v>
      </c>
      <c r="AY584">
        <f t="shared" ref="AY584:AY647" si="481">IF(AX584&gt;0,0,1)</f>
        <v>0</v>
      </c>
      <c r="AZ584">
        <f t="shared" ref="AZ584:AZ647" si="482">IF(AU584&gt;AV584,AU584-AV584,AV584-AU584)</f>
        <v>3.0973030470237397</v>
      </c>
      <c r="BC584">
        <v>577</v>
      </c>
      <c r="BD584" t="e">
        <v>#N/A</v>
      </c>
      <c r="BE584" t="e">
        <v>#N/A</v>
      </c>
      <c r="BG584" t="e">
        <f t="shared" ref="BG584:BG647" si="483">IF(BD584&gt;BE584,1,0)</f>
        <v>#N/A</v>
      </c>
      <c r="BH584" t="e">
        <f t="shared" ref="BH584:BH647" si="484">IF(BG584&gt;0,0,1)</f>
        <v>#N/A</v>
      </c>
      <c r="BI584" t="e">
        <f t="shared" ref="BI584:BI647" si="485">IF(BD584&gt;BE584,BD584-BE584,BE584-BD584)</f>
        <v>#N/A</v>
      </c>
      <c r="BL584">
        <v>577</v>
      </c>
      <c r="BM584">
        <v>19.720294027208162</v>
      </c>
      <c r="BN584">
        <v>10.42479680577879</v>
      </c>
      <c r="BP584">
        <f t="shared" ref="BP584:BP647" si="486">IF(BM584&gt;BN584,1,0)</f>
        <v>1</v>
      </c>
      <c r="BQ584">
        <f t="shared" ref="BQ584:BQ647" si="487">IF(BP584&gt;0,0,1)</f>
        <v>0</v>
      </c>
      <c r="BR584">
        <f t="shared" ref="BR584:BR647" si="488">IF(BM584&gt;BN584,BM584-BN584,BN584-BM584)</f>
        <v>9.2954972214293718</v>
      </c>
      <c r="BU584">
        <v>577</v>
      </c>
      <c r="BV584">
        <v>18.79598241107691</v>
      </c>
      <c r="BW584">
        <v>20.130120059473004</v>
      </c>
      <c r="BY584">
        <f t="shared" ref="BY584:BY647" si="489">IF(BV584&gt;BW584,1,0)</f>
        <v>0</v>
      </c>
      <c r="BZ584">
        <f t="shared" ref="BZ584:BZ647" si="490">IF(BY584&gt;0,0,1)</f>
        <v>1</v>
      </c>
      <c r="CA584">
        <f t="shared" ref="CA584:CA647" si="491">IF(BV584&gt;BW584,BV584-BW584,BW584-BV584)</f>
        <v>1.3341376483960943</v>
      </c>
      <c r="CD584">
        <v>577</v>
      </c>
      <c r="CE584">
        <v>27.881947888622854</v>
      </c>
      <c r="CF584">
        <v>33.180985125421827</v>
      </c>
      <c r="CH584">
        <f t="shared" ref="CH584:CH647" si="492">IF(CE584&gt;CF584,1,0)</f>
        <v>0</v>
      </c>
      <c r="CI584">
        <f t="shared" ref="CI584:CI647" si="493">IF(CH584&gt;0,0,1)</f>
        <v>1</v>
      </c>
      <c r="CJ584">
        <f t="shared" ref="CJ584:CJ647" si="494">IF(CE584&gt;CF584,CE584-CF584,CF584-CE584)</f>
        <v>5.2990372367989735</v>
      </c>
      <c r="CM584">
        <v>577</v>
      </c>
      <c r="CN584">
        <v>17.55071329213829</v>
      </c>
      <c r="CO584">
        <v>24.410011281445069</v>
      </c>
      <c r="CQ584">
        <f t="shared" ref="CQ584:CQ647" si="495">IF(CN584&gt;CO584,1,0)</f>
        <v>0</v>
      </c>
      <c r="CR584">
        <f t="shared" ref="CR584:CR647" si="496">IF(CQ584&gt;0,0,1)</f>
        <v>1</v>
      </c>
      <c r="CS584">
        <f t="shared" ref="CS584:CS647" si="497">IF(CN584&gt;CO584,CN584-CO584,CO584-CN584)</f>
        <v>6.8592979893067785</v>
      </c>
      <c r="CV584">
        <v>577</v>
      </c>
      <c r="CW584">
        <v>24.250039987887831</v>
      </c>
      <c r="CX584">
        <v>19.342076086331215</v>
      </c>
      <c r="CZ584">
        <f t="shared" ref="CZ584:CZ647" si="498">IF(CW584&gt;CX584,1,0)</f>
        <v>1</v>
      </c>
      <c r="DA584">
        <f t="shared" ref="DA584:DA647" si="499">IF(CZ584&gt;0,0,1)</f>
        <v>0</v>
      </c>
      <c r="DB584">
        <f t="shared" ref="DB584:DB647" si="500">IF(CW584&gt;CX584,CW584-CX584,CX584-CW584)</f>
        <v>4.9079639015566165</v>
      </c>
      <c r="DE584">
        <v>577</v>
      </c>
      <c r="DF584">
        <v>28.203450615968915</v>
      </c>
      <c r="DG584">
        <v>37.338068121891411</v>
      </c>
      <c r="DI584">
        <f t="shared" ref="DI584:DI647" si="501">IF(DF584&gt;DG584,1,0)</f>
        <v>0</v>
      </c>
      <c r="DJ584">
        <f t="shared" ref="DJ584:DJ647" si="502">IF(DI584&gt;0,0,1)</f>
        <v>1</v>
      </c>
      <c r="DK584">
        <f t="shared" ref="DK584:DK647" si="503">IF(DF584&gt;DG584,DF584-DG584,DG584-DF584)</f>
        <v>9.1346175059224954</v>
      </c>
      <c r="DN584">
        <v>577</v>
      </c>
      <c r="DO584">
        <v>24.855615683683467</v>
      </c>
      <c r="DP584">
        <v>23.299540137660067</v>
      </c>
      <c r="DR584">
        <f t="shared" ref="DR584:DR647" si="504">IF(DO584&gt;DP584,1,0)</f>
        <v>1</v>
      </c>
      <c r="DS584">
        <f t="shared" ref="DS584:DS647" si="505">IF(DR584&gt;0,0,1)</f>
        <v>0</v>
      </c>
      <c r="DT584">
        <f t="shared" ref="DT584:DT647" si="506">IF(DO584&gt;DP584,DO584-DP584,DP584-DO584)</f>
        <v>1.5560755460234006</v>
      </c>
      <c r="DW584">
        <v>577</v>
      </c>
      <c r="DX584">
        <v>19.309602333194753</v>
      </c>
      <c r="DY584">
        <v>16.332465152076395</v>
      </c>
      <c r="EA584">
        <f t="shared" ref="EA584:EA647" si="507">IF(DX584&gt;DY584,1,0)</f>
        <v>1</v>
      </c>
      <c r="EB584">
        <f t="shared" ref="EB584:EB647" si="508">IF(EA584&gt;0,0,1)</f>
        <v>0</v>
      </c>
      <c r="EC584">
        <f t="shared" ref="EC584:EC647" si="509">IF(DX584&gt;DY584,DX584-DY584,DY584-DX584)</f>
        <v>2.9771371811183585</v>
      </c>
      <c r="EF584">
        <v>577</v>
      </c>
      <c r="EG584">
        <v>17.734300846185882</v>
      </c>
      <c r="EH584">
        <v>13.447183929483352</v>
      </c>
      <c r="EJ584">
        <f t="shared" ref="EJ584:EJ647" si="510">IF(EG584&gt;EH584,1,0)</f>
        <v>1</v>
      </c>
      <c r="EK584">
        <f t="shared" ref="EK584:EK647" si="511">IF(EJ584&gt;0,0,1)</f>
        <v>0</v>
      </c>
      <c r="EL584">
        <f t="shared" ref="EL584:EL647" si="512">IF(EG584&gt;EH584,EG584-EH584,EH584-EG584)</f>
        <v>4.28711691670253</v>
      </c>
      <c r="EO584">
        <v>577</v>
      </c>
      <c r="EP584">
        <v>17.416127435232838</v>
      </c>
      <c r="EQ584">
        <v>-3.9117982300265588</v>
      </c>
      <c r="ES584">
        <f t="shared" ref="ES584:ES647" si="513">IF(EP584&gt;EQ584,1,0)</f>
        <v>1</v>
      </c>
      <c r="ET584">
        <f t="shared" ref="ET584:ET647" si="514">IF(ES584&gt;0,0,1)</f>
        <v>0</v>
      </c>
      <c r="EU584">
        <f t="shared" ref="EU584:EU647" si="515">IF(EP584&gt;EQ584,EP584-EQ584,EQ584-EP584)</f>
        <v>21.327925665259396</v>
      </c>
    </row>
    <row r="585" spans="1:151" x14ac:dyDescent="0.25">
      <c r="A585">
        <v>578</v>
      </c>
      <c r="B585">
        <v>12.795898849762864</v>
      </c>
      <c r="C585">
        <v>28.886078192661309</v>
      </c>
      <c r="E585">
        <f t="shared" si="465"/>
        <v>0</v>
      </c>
      <c r="F585">
        <f t="shared" si="467"/>
        <v>1</v>
      </c>
      <c r="G585">
        <f t="shared" si="466"/>
        <v>16.090179342898445</v>
      </c>
      <c r="J585">
        <v>578</v>
      </c>
      <c r="K585">
        <v>18.008654504959807</v>
      </c>
      <c r="L585">
        <v>21.460509740348286</v>
      </c>
      <c r="N585">
        <f t="shared" si="468"/>
        <v>0</v>
      </c>
      <c r="O585">
        <f t="shared" si="469"/>
        <v>1</v>
      </c>
      <c r="P585">
        <f t="shared" si="470"/>
        <v>3.4518552353884786</v>
      </c>
      <c r="S585">
        <v>578</v>
      </c>
      <c r="T585">
        <v>18.003355635496618</v>
      </c>
      <c r="U585">
        <v>39.82952459279656</v>
      </c>
      <c r="W585">
        <f t="shared" si="471"/>
        <v>0</v>
      </c>
      <c r="X585">
        <f t="shared" si="472"/>
        <v>1</v>
      </c>
      <c r="Y585">
        <f t="shared" si="473"/>
        <v>21.826168957299942</v>
      </c>
      <c r="AB585">
        <v>578</v>
      </c>
      <c r="AC585">
        <v>29.678842567538428</v>
      </c>
      <c r="AD585">
        <v>16.769512893606393</v>
      </c>
      <c r="AF585">
        <f t="shared" si="474"/>
        <v>1</v>
      </c>
      <c r="AG585">
        <f t="shared" si="475"/>
        <v>0</v>
      </c>
      <c r="AH585">
        <f t="shared" si="476"/>
        <v>12.909329673932035</v>
      </c>
      <c r="AK585">
        <v>578</v>
      </c>
      <c r="AL585">
        <v>24.497117804945375</v>
      </c>
      <c r="AM585">
        <v>8.9355136967453852</v>
      </c>
      <c r="AO585">
        <f t="shared" si="477"/>
        <v>1</v>
      </c>
      <c r="AP585">
        <f t="shared" si="478"/>
        <v>0</v>
      </c>
      <c r="AQ585">
        <f t="shared" si="479"/>
        <v>15.56160410819999</v>
      </c>
      <c r="AT585">
        <v>578</v>
      </c>
      <c r="AU585">
        <v>19.492085012720953</v>
      </c>
      <c r="AV585">
        <v>36.040140371883432</v>
      </c>
      <c r="AX585">
        <f t="shared" si="480"/>
        <v>0</v>
      </c>
      <c r="AY585">
        <f t="shared" si="481"/>
        <v>1</v>
      </c>
      <c r="AZ585">
        <f t="shared" si="482"/>
        <v>16.548055359162479</v>
      </c>
      <c r="BC585">
        <v>578</v>
      </c>
      <c r="BD585" t="e">
        <v>#N/A</v>
      </c>
      <c r="BE585" t="e">
        <v>#N/A</v>
      </c>
      <c r="BG585" t="e">
        <f t="shared" si="483"/>
        <v>#N/A</v>
      </c>
      <c r="BH585" t="e">
        <f t="shared" si="484"/>
        <v>#N/A</v>
      </c>
      <c r="BI585" t="e">
        <f t="shared" si="485"/>
        <v>#N/A</v>
      </c>
      <c r="BL585">
        <v>578</v>
      </c>
      <c r="BM585">
        <v>18.353544582227467</v>
      </c>
      <c r="BN585">
        <v>3.2632030690764147</v>
      </c>
      <c r="BP585">
        <f t="shared" si="486"/>
        <v>1</v>
      </c>
      <c r="BQ585">
        <f t="shared" si="487"/>
        <v>0</v>
      </c>
      <c r="BR585">
        <f t="shared" si="488"/>
        <v>15.090341513151053</v>
      </c>
      <c r="BU585">
        <v>578</v>
      </c>
      <c r="BV585">
        <v>24.354509764576388</v>
      </c>
      <c r="BW585">
        <v>18.589363803345599</v>
      </c>
      <c r="BY585">
        <f t="shared" si="489"/>
        <v>1</v>
      </c>
      <c r="BZ585">
        <f t="shared" si="490"/>
        <v>0</v>
      </c>
      <c r="CA585">
        <f t="shared" si="491"/>
        <v>5.7651459612307896</v>
      </c>
      <c r="CD585">
        <v>578</v>
      </c>
      <c r="CE585">
        <v>18.502420023498541</v>
      </c>
      <c r="CF585">
        <v>17.414923700194691</v>
      </c>
      <c r="CH585">
        <f t="shared" si="492"/>
        <v>1</v>
      </c>
      <c r="CI585">
        <f t="shared" si="493"/>
        <v>0</v>
      </c>
      <c r="CJ585">
        <f t="shared" si="494"/>
        <v>1.0874963233038493</v>
      </c>
      <c r="CM585">
        <v>578</v>
      </c>
      <c r="CN585">
        <v>23.356052857589127</v>
      </c>
      <c r="CO585">
        <v>22.010613605893436</v>
      </c>
      <c r="CQ585">
        <f t="shared" si="495"/>
        <v>1</v>
      </c>
      <c r="CR585">
        <f t="shared" si="496"/>
        <v>0</v>
      </c>
      <c r="CS585">
        <f t="shared" si="497"/>
        <v>1.3454392516956908</v>
      </c>
      <c r="CV585">
        <v>578</v>
      </c>
      <c r="CW585">
        <v>22.593720082614301</v>
      </c>
      <c r="CX585">
        <v>18.922444954748951</v>
      </c>
      <c r="CZ585">
        <f t="shared" si="498"/>
        <v>1</v>
      </c>
      <c r="DA585">
        <f t="shared" si="499"/>
        <v>0</v>
      </c>
      <c r="DB585">
        <f t="shared" si="500"/>
        <v>3.6712751278653499</v>
      </c>
      <c r="DE585">
        <v>578</v>
      </c>
      <c r="DF585">
        <v>11.970025889381764</v>
      </c>
      <c r="DG585">
        <v>32.740867383332301</v>
      </c>
      <c r="DI585">
        <f t="shared" si="501"/>
        <v>0</v>
      </c>
      <c r="DJ585">
        <f t="shared" si="502"/>
        <v>1</v>
      </c>
      <c r="DK585">
        <f t="shared" si="503"/>
        <v>20.770841493950535</v>
      </c>
      <c r="DN585">
        <v>578</v>
      </c>
      <c r="DO585">
        <v>27.851293978822518</v>
      </c>
      <c r="DP585">
        <v>20.127765441242133</v>
      </c>
      <c r="DR585">
        <f t="shared" si="504"/>
        <v>1</v>
      </c>
      <c r="DS585">
        <f t="shared" si="505"/>
        <v>0</v>
      </c>
      <c r="DT585">
        <f t="shared" si="506"/>
        <v>7.7235285375803855</v>
      </c>
      <c r="DW585">
        <v>578</v>
      </c>
      <c r="DX585">
        <v>13.627819996410015</v>
      </c>
      <c r="DY585">
        <v>25.820936799990648</v>
      </c>
      <c r="EA585">
        <f t="shared" si="507"/>
        <v>0</v>
      </c>
      <c r="EB585">
        <f t="shared" si="508"/>
        <v>1</v>
      </c>
      <c r="EC585">
        <f t="shared" si="509"/>
        <v>12.193116803580633</v>
      </c>
      <c r="EF585">
        <v>578</v>
      </c>
      <c r="EG585">
        <v>18.111113624942153</v>
      </c>
      <c r="EH585">
        <v>11.532592374734715</v>
      </c>
      <c r="EJ585">
        <f t="shared" si="510"/>
        <v>1</v>
      </c>
      <c r="EK585">
        <f t="shared" si="511"/>
        <v>0</v>
      </c>
      <c r="EL585">
        <f t="shared" si="512"/>
        <v>6.5785212502074373</v>
      </c>
      <c r="EO585">
        <v>578</v>
      </c>
      <c r="EP585">
        <v>21.404079941245914</v>
      </c>
      <c r="EQ585">
        <v>24.301930756247796</v>
      </c>
      <c r="ES585">
        <f t="shared" si="513"/>
        <v>0</v>
      </c>
      <c r="ET585">
        <f t="shared" si="514"/>
        <v>1</v>
      </c>
      <c r="EU585">
        <f t="shared" si="515"/>
        <v>2.8978508150018811</v>
      </c>
    </row>
    <row r="586" spans="1:151" x14ac:dyDescent="0.25">
      <c r="A586">
        <v>579</v>
      </c>
      <c r="B586">
        <v>8.5510692238546628</v>
      </c>
      <c r="C586">
        <v>41.530818403860245</v>
      </c>
      <c r="E586">
        <f t="shared" si="465"/>
        <v>0</v>
      </c>
      <c r="F586">
        <f t="shared" si="467"/>
        <v>1</v>
      </c>
      <c r="G586">
        <f t="shared" si="466"/>
        <v>32.979749180005584</v>
      </c>
      <c r="J586">
        <v>579</v>
      </c>
      <c r="K586">
        <v>16.266282493383198</v>
      </c>
      <c r="L586">
        <v>24.901766186699064</v>
      </c>
      <c r="N586">
        <f t="shared" si="468"/>
        <v>0</v>
      </c>
      <c r="O586">
        <f t="shared" si="469"/>
        <v>1</v>
      </c>
      <c r="P586">
        <f t="shared" si="470"/>
        <v>8.6354836933158658</v>
      </c>
      <c r="S586">
        <v>579</v>
      </c>
      <c r="T586">
        <v>22.12285999587899</v>
      </c>
      <c r="U586">
        <v>29.110686904792082</v>
      </c>
      <c r="W586">
        <f t="shared" si="471"/>
        <v>0</v>
      </c>
      <c r="X586">
        <f t="shared" si="472"/>
        <v>1</v>
      </c>
      <c r="Y586">
        <f t="shared" si="473"/>
        <v>6.9878269089130924</v>
      </c>
      <c r="AB586">
        <v>579</v>
      </c>
      <c r="AC586">
        <v>26.717203553164875</v>
      </c>
      <c r="AD586">
        <v>17.390033464412792</v>
      </c>
      <c r="AF586">
        <f t="shared" si="474"/>
        <v>1</v>
      </c>
      <c r="AG586">
        <f t="shared" si="475"/>
        <v>0</v>
      </c>
      <c r="AH586">
        <f t="shared" si="476"/>
        <v>9.3271700887520836</v>
      </c>
      <c r="AK586">
        <v>579</v>
      </c>
      <c r="AL586">
        <v>12.905181566283007</v>
      </c>
      <c r="AM586">
        <v>36.279039893997897</v>
      </c>
      <c r="AO586">
        <f t="shared" si="477"/>
        <v>0</v>
      </c>
      <c r="AP586">
        <f t="shared" si="478"/>
        <v>1</v>
      </c>
      <c r="AQ586">
        <f t="shared" si="479"/>
        <v>23.373858327714892</v>
      </c>
      <c r="AT586">
        <v>579</v>
      </c>
      <c r="AU586">
        <v>21.492609522695478</v>
      </c>
      <c r="AV586">
        <v>36.976787027528815</v>
      </c>
      <c r="AX586">
        <f t="shared" si="480"/>
        <v>0</v>
      </c>
      <c r="AY586">
        <f t="shared" si="481"/>
        <v>1</v>
      </c>
      <c r="AZ586">
        <f t="shared" si="482"/>
        <v>15.484177504833337</v>
      </c>
      <c r="BC586">
        <v>579</v>
      </c>
      <c r="BD586" t="e">
        <v>#N/A</v>
      </c>
      <c r="BE586" t="e">
        <v>#N/A</v>
      </c>
      <c r="BG586" t="e">
        <f t="shared" si="483"/>
        <v>#N/A</v>
      </c>
      <c r="BH586" t="e">
        <f t="shared" si="484"/>
        <v>#N/A</v>
      </c>
      <c r="BI586" t="e">
        <f t="shared" si="485"/>
        <v>#N/A</v>
      </c>
      <c r="BL586">
        <v>579</v>
      </c>
      <c r="BM586">
        <v>34.859423280403419</v>
      </c>
      <c r="BN586">
        <v>10.732569310006262</v>
      </c>
      <c r="BP586">
        <f t="shared" si="486"/>
        <v>1</v>
      </c>
      <c r="BQ586">
        <f t="shared" si="487"/>
        <v>0</v>
      </c>
      <c r="BR586">
        <f t="shared" si="488"/>
        <v>24.126853970397157</v>
      </c>
      <c r="BU586">
        <v>579</v>
      </c>
      <c r="BV586">
        <v>28.914691387895985</v>
      </c>
      <c r="BW586">
        <v>21.862453045507472</v>
      </c>
      <c r="BY586">
        <f t="shared" si="489"/>
        <v>1</v>
      </c>
      <c r="BZ586">
        <f t="shared" si="490"/>
        <v>0</v>
      </c>
      <c r="CA586">
        <f t="shared" si="491"/>
        <v>7.0522383423885131</v>
      </c>
      <c r="CD586">
        <v>579</v>
      </c>
      <c r="CE586">
        <v>23.003040009842525</v>
      </c>
      <c r="CF586">
        <v>23.904563964320037</v>
      </c>
      <c r="CH586">
        <f t="shared" si="492"/>
        <v>0</v>
      </c>
      <c r="CI586">
        <f t="shared" si="493"/>
        <v>1</v>
      </c>
      <c r="CJ586">
        <f t="shared" si="494"/>
        <v>0.90152395447751132</v>
      </c>
      <c r="CM586">
        <v>579</v>
      </c>
      <c r="CN586">
        <v>20.935340957772762</v>
      </c>
      <c r="CO586">
        <v>34.183186971902217</v>
      </c>
      <c r="CQ586">
        <f t="shared" si="495"/>
        <v>0</v>
      </c>
      <c r="CR586">
        <f t="shared" si="496"/>
        <v>1</v>
      </c>
      <c r="CS586">
        <f t="shared" si="497"/>
        <v>13.247846014129454</v>
      </c>
      <c r="CV586">
        <v>579</v>
      </c>
      <c r="CW586">
        <v>19.150454820991374</v>
      </c>
      <c r="CX586">
        <v>22.233377076479343</v>
      </c>
      <c r="CZ586">
        <f t="shared" si="498"/>
        <v>0</v>
      </c>
      <c r="DA586">
        <f t="shared" si="499"/>
        <v>1</v>
      </c>
      <c r="DB586">
        <f t="shared" si="500"/>
        <v>3.0829222554879685</v>
      </c>
      <c r="DE586">
        <v>579</v>
      </c>
      <c r="DF586">
        <v>20.742476959324723</v>
      </c>
      <c r="DG586">
        <v>29.679085596645894</v>
      </c>
      <c r="DI586">
        <f t="shared" si="501"/>
        <v>0</v>
      </c>
      <c r="DJ586">
        <f t="shared" si="502"/>
        <v>1</v>
      </c>
      <c r="DK586">
        <f t="shared" si="503"/>
        <v>8.9366086373211715</v>
      </c>
      <c r="DN586">
        <v>579</v>
      </c>
      <c r="DO586">
        <v>20.401546396853256</v>
      </c>
      <c r="DP586">
        <v>26.411638692016204</v>
      </c>
      <c r="DR586">
        <f t="shared" si="504"/>
        <v>0</v>
      </c>
      <c r="DS586">
        <f t="shared" si="505"/>
        <v>1</v>
      </c>
      <c r="DT586">
        <f t="shared" si="506"/>
        <v>6.0100922951629485</v>
      </c>
      <c r="DW586">
        <v>579</v>
      </c>
      <c r="DX586">
        <v>6.0672339594112401</v>
      </c>
      <c r="DY586">
        <v>19.381637854770716</v>
      </c>
      <c r="EA586">
        <f t="shared" si="507"/>
        <v>0</v>
      </c>
      <c r="EB586">
        <f t="shared" si="508"/>
        <v>1</v>
      </c>
      <c r="EC586">
        <f t="shared" si="509"/>
        <v>13.314403895359476</v>
      </c>
      <c r="EF586">
        <v>579</v>
      </c>
      <c r="EG586">
        <v>19.610973981704014</v>
      </c>
      <c r="EH586">
        <v>14.234937993652698</v>
      </c>
      <c r="EJ586">
        <f t="shared" si="510"/>
        <v>1</v>
      </c>
      <c r="EK586">
        <f t="shared" si="511"/>
        <v>0</v>
      </c>
      <c r="EL586">
        <f t="shared" si="512"/>
        <v>5.3760359880513153</v>
      </c>
      <c r="EO586">
        <v>579</v>
      </c>
      <c r="EP586">
        <v>19.679692707041241</v>
      </c>
      <c r="EQ586">
        <v>10.935243418173382</v>
      </c>
      <c r="ES586">
        <f t="shared" si="513"/>
        <v>1</v>
      </c>
      <c r="ET586">
        <f t="shared" si="514"/>
        <v>0</v>
      </c>
      <c r="EU586">
        <f t="shared" si="515"/>
        <v>8.7444492888678589</v>
      </c>
    </row>
    <row r="587" spans="1:151" x14ac:dyDescent="0.25">
      <c r="A587">
        <v>580</v>
      </c>
      <c r="B587">
        <v>9.8109586395707655</v>
      </c>
      <c r="C587">
        <v>49.056956071904558</v>
      </c>
      <c r="E587">
        <f t="shared" si="465"/>
        <v>0</v>
      </c>
      <c r="F587">
        <f t="shared" si="467"/>
        <v>1</v>
      </c>
      <c r="G587">
        <f t="shared" si="466"/>
        <v>39.245997432333795</v>
      </c>
      <c r="J587">
        <v>580</v>
      </c>
      <c r="K587">
        <v>22.79789720749568</v>
      </c>
      <c r="L587">
        <v>20.159962527423779</v>
      </c>
      <c r="N587">
        <f t="shared" si="468"/>
        <v>1</v>
      </c>
      <c r="O587">
        <f t="shared" si="469"/>
        <v>0</v>
      </c>
      <c r="P587">
        <f t="shared" si="470"/>
        <v>2.6379346800719006</v>
      </c>
      <c r="S587">
        <v>580</v>
      </c>
      <c r="T587">
        <v>19.653043116043797</v>
      </c>
      <c r="U587">
        <v>37.87776640587898</v>
      </c>
      <c r="W587">
        <f t="shared" si="471"/>
        <v>0</v>
      </c>
      <c r="X587">
        <f t="shared" si="472"/>
        <v>1</v>
      </c>
      <c r="Y587">
        <f t="shared" si="473"/>
        <v>18.224723289835183</v>
      </c>
      <c r="AB587">
        <v>580</v>
      </c>
      <c r="AC587">
        <v>25.623042862533538</v>
      </c>
      <c r="AD587">
        <v>16.953615109672391</v>
      </c>
      <c r="AF587">
        <f t="shared" si="474"/>
        <v>1</v>
      </c>
      <c r="AG587">
        <f t="shared" si="475"/>
        <v>0</v>
      </c>
      <c r="AH587">
        <f t="shared" si="476"/>
        <v>8.6694277528611465</v>
      </c>
      <c r="AK587">
        <v>580</v>
      </c>
      <c r="AL587">
        <v>29.230938735673206</v>
      </c>
      <c r="AM587">
        <v>3.5975717006488956</v>
      </c>
      <c r="AO587">
        <f t="shared" si="477"/>
        <v>1</v>
      </c>
      <c r="AP587">
        <f t="shared" si="478"/>
        <v>0</v>
      </c>
      <c r="AQ587">
        <f t="shared" si="479"/>
        <v>25.63336703502431</v>
      </c>
      <c r="AT587">
        <v>580</v>
      </c>
      <c r="AU587">
        <v>21.578141895522513</v>
      </c>
      <c r="AV587">
        <v>22.394311009654842</v>
      </c>
      <c r="AX587">
        <f t="shared" si="480"/>
        <v>0</v>
      </c>
      <c r="AY587">
        <f t="shared" si="481"/>
        <v>1</v>
      </c>
      <c r="AZ587">
        <f t="shared" si="482"/>
        <v>0.81616911413232884</v>
      </c>
      <c r="BC587">
        <v>580</v>
      </c>
      <c r="BD587" t="e">
        <v>#N/A</v>
      </c>
      <c r="BE587" t="e">
        <v>#N/A</v>
      </c>
      <c r="BG587" t="e">
        <f t="shared" si="483"/>
        <v>#N/A</v>
      </c>
      <c r="BH587" t="e">
        <f t="shared" si="484"/>
        <v>#N/A</v>
      </c>
      <c r="BI587" t="e">
        <f t="shared" si="485"/>
        <v>#N/A</v>
      </c>
      <c r="BL587">
        <v>580</v>
      </c>
      <c r="BM587">
        <v>26.048944424073614</v>
      </c>
      <c r="BN587">
        <v>12.761463108786819</v>
      </c>
      <c r="BP587">
        <f t="shared" si="486"/>
        <v>1</v>
      </c>
      <c r="BQ587">
        <f t="shared" si="487"/>
        <v>0</v>
      </c>
      <c r="BR587">
        <f t="shared" si="488"/>
        <v>13.287481315286795</v>
      </c>
      <c r="BU587">
        <v>580</v>
      </c>
      <c r="BV587">
        <v>14.811319924071318</v>
      </c>
      <c r="BW587">
        <v>15.809323156502186</v>
      </c>
      <c r="BY587">
        <f t="shared" si="489"/>
        <v>0</v>
      </c>
      <c r="BZ587">
        <f t="shared" si="490"/>
        <v>1</v>
      </c>
      <c r="CA587">
        <f t="shared" si="491"/>
        <v>0.99800323243086808</v>
      </c>
      <c r="CD587">
        <v>580</v>
      </c>
      <c r="CE587">
        <v>15.430011012268693</v>
      </c>
      <c r="CF587">
        <v>23.019764426682567</v>
      </c>
      <c r="CH587">
        <f t="shared" si="492"/>
        <v>0</v>
      </c>
      <c r="CI587">
        <f t="shared" si="493"/>
        <v>1</v>
      </c>
      <c r="CJ587">
        <f t="shared" si="494"/>
        <v>7.5897534144138739</v>
      </c>
      <c r="CM587">
        <v>580</v>
      </c>
      <c r="CN587">
        <v>21.996739191662869</v>
      </c>
      <c r="CO587">
        <v>15.999468146714351</v>
      </c>
      <c r="CQ587">
        <f t="shared" si="495"/>
        <v>1</v>
      </c>
      <c r="CR587">
        <f t="shared" si="496"/>
        <v>0</v>
      </c>
      <c r="CS587">
        <f t="shared" si="497"/>
        <v>5.9972710449485174</v>
      </c>
      <c r="CV587">
        <v>580</v>
      </c>
      <c r="CW587">
        <v>25.298506381404628</v>
      </c>
      <c r="CX587">
        <v>14.978594602092922</v>
      </c>
      <c r="CZ587">
        <f t="shared" si="498"/>
        <v>1</v>
      </c>
      <c r="DA587">
        <f t="shared" si="499"/>
        <v>0</v>
      </c>
      <c r="DB587">
        <f t="shared" si="500"/>
        <v>10.319911779311706</v>
      </c>
      <c r="DE587">
        <v>580</v>
      </c>
      <c r="DF587">
        <v>17.629958574032745</v>
      </c>
      <c r="DG587">
        <v>21.738400602426022</v>
      </c>
      <c r="DI587">
        <f t="shared" si="501"/>
        <v>0</v>
      </c>
      <c r="DJ587">
        <f t="shared" si="502"/>
        <v>1</v>
      </c>
      <c r="DK587">
        <f t="shared" si="503"/>
        <v>4.1084420283932772</v>
      </c>
      <c r="DN587">
        <v>580</v>
      </c>
      <c r="DO587">
        <v>20.880940246172724</v>
      </c>
      <c r="DP587">
        <v>31.54044288693709</v>
      </c>
      <c r="DR587">
        <f t="shared" si="504"/>
        <v>0</v>
      </c>
      <c r="DS587">
        <f t="shared" si="505"/>
        <v>1</v>
      </c>
      <c r="DT587">
        <f t="shared" si="506"/>
        <v>10.659502640764366</v>
      </c>
      <c r="DW587">
        <v>580</v>
      </c>
      <c r="DX587">
        <v>15.76814230343134</v>
      </c>
      <c r="DY587">
        <v>29.600207364054953</v>
      </c>
      <c r="EA587">
        <f t="shared" si="507"/>
        <v>0</v>
      </c>
      <c r="EB587">
        <f t="shared" si="508"/>
        <v>1</v>
      </c>
      <c r="EC587">
        <f t="shared" si="509"/>
        <v>13.832065060623613</v>
      </c>
      <c r="EF587">
        <v>580</v>
      </c>
      <c r="EG587">
        <v>22.516185755347497</v>
      </c>
      <c r="EH587">
        <v>14.302501331571735</v>
      </c>
      <c r="EJ587">
        <f t="shared" si="510"/>
        <v>1</v>
      </c>
      <c r="EK587">
        <f t="shared" si="511"/>
        <v>0</v>
      </c>
      <c r="EL587">
        <f t="shared" si="512"/>
        <v>8.2136844237757618</v>
      </c>
      <c r="EO587">
        <v>580</v>
      </c>
      <c r="EP587">
        <v>24.577568264299302</v>
      </c>
      <c r="EQ587">
        <v>53.808589153453852</v>
      </c>
      <c r="ES587">
        <f t="shared" si="513"/>
        <v>0</v>
      </c>
      <c r="ET587">
        <f t="shared" si="514"/>
        <v>1</v>
      </c>
      <c r="EU587">
        <f t="shared" si="515"/>
        <v>29.23102088915455</v>
      </c>
    </row>
    <row r="588" spans="1:151" x14ac:dyDescent="0.25">
      <c r="A588">
        <v>581</v>
      </c>
      <c r="B588">
        <v>4.720871726629106</v>
      </c>
      <c r="C588">
        <v>22.583979991025252</v>
      </c>
      <c r="E588">
        <f t="shared" si="465"/>
        <v>0</v>
      </c>
      <c r="F588">
        <f t="shared" si="467"/>
        <v>1</v>
      </c>
      <c r="G588">
        <f t="shared" si="466"/>
        <v>17.863108264396146</v>
      </c>
      <c r="J588">
        <v>581</v>
      </c>
      <c r="K588">
        <v>22.506916514969827</v>
      </c>
      <c r="L588">
        <v>15.944656700417831</v>
      </c>
      <c r="N588">
        <f t="shared" si="468"/>
        <v>1</v>
      </c>
      <c r="O588">
        <f t="shared" si="469"/>
        <v>0</v>
      </c>
      <c r="P588">
        <f t="shared" si="470"/>
        <v>6.5622598145519966</v>
      </c>
      <c r="S588">
        <v>581</v>
      </c>
      <c r="T588">
        <v>23.463893838894528</v>
      </c>
      <c r="U588">
        <v>38.259584030958521</v>
      </c>
      <c r="W588">
        <f t="shared" si="471"/>
        <v>0</v>
      </c>
      <c r="X588">
        <f t="shared" si="472"/>
        <v>1</v>
      </c>
      <c r="Y588">
        <f t="shared" si="473"/>
        <v>14.795690192063994</v>
      </c>
      <c r="AB588">
        <v>581</v>
      </c>
      <c r="AC588">
        <v>19.305359985923392</v>
      </c>
      <c r="AD588">
        <v>17.345095074390532</v>
      </c>
      <c r="AF588">
        <f t="shared" si="474"/>
        <v>1</v>
      </c>
      <c r="AG588">
        <f t="shared" si="475"/>
        <v>0</v>
      </c>
      <c r="AH588">
        <f t="shared" si="476"/>
        <v>1.9602649115328603</v>
      </c>
      <c r="AK588">
        <v>581</v>
      </c>
      <c r="AL588">
        <v>29.560370072499058</v>
      </c>
      <c r="AM588">
        <v>37.735326784119167</v>
      </c>
      <c r="AO588">
        <f t="shared" si="477"/>
        <v>0</v>
      </c>
      <c r="AP588">
        <f t="shared" si="478"/>
        <v>1</v>
      </c>
      <c r="AQ588">
        <f t="shared" si="479"/>
        <v>8.1749567116201085</v>
      </c>
      <c r="AT588">
        <v>581</v>
      </c>
      <c r="AU588">
        <v>13.147569954308709</v>
      </c>
      <c r="AV588">
        <v>14.784406014619428</v>
      </c>
      <c r="AX588">
        <f t="shared" si="480"/>
        <v>0</v>
      </c>
      <c r="AY588">
        <f t="shared" si="481"/>
        <v>1</v>
      </c>
      <c r="AZ588">
        <f t="shared" si="482"/>
        <v>1.6368360603107188</v>
      </c>
      <c r="BC588">
        <v>581</v>
      </c>
      <c r="BD588" t="e">
        <v>#N/A</v>
      </c>
      <c r="BE588" t="e">
        <v>#N/A</v>
      </c>
      <c r="BG588" t="e">
        <f t="shared" si="483"/>
        <v>#N/A</v>
      </c>
      <c r="BH588" t="e">
        <f t="shared" si="484"/>
        <v>#N/A</v>
      </c>
      <c r="BI588" t="e">
        <f t="shared" si="485"/>
        <v>#N/A</v>
      </c>
      <c r="BL588">
        <v>581</v>
      </c>
      <c r="BM588">
        <v>31.69681263237851</v>
      </c>
      <c r="BN588">
        <v>14.833642229222356</v>
      </c>
      <c r="BP588">
        <f t="shared" si="486"/>
        <v>1</v>
      </c>
      <c r="BQ588">
        <f t="shared" si="487"/>
        <v>0</v>
      </c>
      <c r="BR588">
        <f t="shared" si="488"/>
        <v>16.863170403156154</v>
      </c>
      <c r="BU588">
        <v>581</v>
      </c>
      <c r="BV588">
        <v>31.609914091695725</v>
      </c>
      <c r="BW588">
        <v>25.311709099000058</v>
      </c>
      <c r="BY588">
        <f t="shared" si="489"/>
        <v>1</v>
      </c>
      <c r="BZ588">
        <f t="shared" si="490"/>
        <v>0</v>
      </c>
      <c r="CA588">
        <f t="shared" si="491"/>
        <v>6.2982049926956662</v>
      </c>
      <c r="CD588">
        <v>581</v>
      </c>
      <c r="CE588">
        <v>19.819167632563893</v>
      </c>
      <c r="CF588">
        <v>15.214768017369341</v>
      </c>
      <c r="CH588">
        <f t="shared" si="492"/>
        <v>1</v>
      </c>
      <c r="CI588">
        <f t="shared" si="493"/>
        <v>0</v>
      </c>
      <c r="CJ588">
        <f t="shared" si="494"/>
        <v>4.6043996151945521</v>
      </c>
      <c r="CM588">
        <v>581</v>
      </c>
      <c r="CN588">
        <v>18.706246855838707</v>
      </c>
      <c r="CO588">
        <v>32.403311226117182</v>
      </c>
      <c r="CQ588">
        <f t="shared" si="495"/>
        <v>0</v>
      </c>
      <c r="CR588">
        <f t="shared" si="496"/>
        <v>1</v>
      </c>
      <c r="CS588">
        <f t="shared" si="497"/>
        <v>13.697064370278476</v>
      </c>
      <c r="CV588">
        <v>581</v>
      </c>
      <c r="CW588">
        <v>17.449490293606992</v>
      </c>
      <c r="CX588">
        <v>15.806414493994648</v>
      </c>
      <c r="CZ588">
        <f t="shared" si="498"/>
        <v>1</v>
      </c>
      <c r="DA588">
        <f t="shared" si="499"/>
        <v>0</v>
      </c>
      <c r="DB588">
        <f t="shared" si="500"/>
        <v>1.643075799612344</v>
      </c>
      <c r="DE588">
        <v>581</v>
      </c>
      <c r="DF588">
        <v>15.39576946772079</v>
      </c>
      <c r="DG588">
        <v>22.624322949939472</v>
      </c>
      <c r="DI588">
        <f t="shared" si="501"/>
        <v>0</v>
      </c>
      <c r="DJ588">
        <f t="shared" si="502"/>
        <v>1</v>
      </c>
      <c r="DK588">
        <f t="shared" si="503"/>
        <v>7.2285534822186825</v>
      </c>
      <c r="DN588">
        <v>581</v>
      </c>
      <c r="DO588">
        <v>19.465851004112217</v>
      </c>
      <c r="DP588">
        <v>20.774068679979333</v>
      </c>
      <c r="DR588">
        <f t="shared" si="504"/>
        <v>0</v>
      </c>
      <c r="DS588">
        <f t="shared" si="505"/>
        <v>1</v>
      </c>
      <c r="DT588">
        <f t="shared" si="506"/>
        <v>1.308217675867116</v>
      </c>
      <c r="DW588">
        <v>581</v>
      </c>
      <c r="DX588">
        <v>10.433535119375801</v>
      </c>
      <c r="DY588">
        <v>24.234505313336623</v>
      </c>
      <c r="EA588">
        <f t="shared" si="507"/>
        <v>0</v>
      </c>
      <c r="EB588">
        <f t="shared" si="508"/>
        <v>1</v>
      </c>
      <c r="EC588">
        <f t="shared" si="509"/>
        <v>13.800970193960822</v>
      </c>
      <c r="EF588">
        <v>581</v>
      </c>
      <c r="EG588">
        <v>19.123785929683912</v>
      </c>
      <c r="EH588">
        <v>16.058449392314341</v>
      </c>
      <c r="EJ588">
        <f t="shared" si="510"/>
        <v>1</v>
      </c>
      <c r="EK588">
        <f t="shared" si="511"/>
        <v>0</v>
      </c>
      <c r="EL588">
        <f t="shared" si="512"/>
        <v>3.0653365373695713</v>
      </c>
      <c r="EO588">
        <v>581</v>
      </c>
      <c r="EP588">
        <v>20.204411615628153</v>
      </c>
      <c r="EQ588">
        <v>14.422851056472474</v>
      </c>
      <c r="ES588">
        <f t="shared" si="513"/>
        <v>1</v>
      </c>
      <c r="ET588">
        <f t="shared" si="514"/>
        <v>0</v>
      </c>
      <c r="EU588">
        <f t="shared" si="515"/>
        <v>5.7815605591556789</v>
      </c>
    </row>
    <row r="589" spans="1:151" x14ac:dyDescent="0.25">
      <c r="A589">
        <v>582</v>
      </c>
      <c r="B589">
        <v>8.6613496420562512</v>
      </c>
      <c r="C589">
        <v>33.458042633442986</v>
      </c>
      <c r="E589">
        <f t="shared" si="465"/>
        <v>0</v>
      </c>
      <c r="F589">
        <f t="shared" si="467"/>
        <v>1</v>
      </c>
      <c r="G589">
        <f t="shared" si="466"/>
        <v>24.796692991386735</v>
      </c>
      <c r="J589">
        <v>582</v>
      </c>
      <c r="K589">
        <v>23.505254078856385</v>
      </c>
      <c r="L589">
        <v>30.947772420332729</v>
      </c>
      <c r="N589">
        <f t="shared" si="468"/>
        <v>0</v>
      </c>
      <c r="O589">
        <f t="shared" si="469"/>
        <v>1</v>
      </c>
      <c r="P589">
        <f t="shared" si="470"/>
        <v>7.4425183414763438</v>
      </c>
      <c r="S589">
        <v>582</v>
      </c>
      <c r="T589">
        <v>19.381481233279299</v>
      </c>
      <c r="U589">
        <v>25.926856452398578</v>
      </c>
      <c r="W589">
        <f t="shared" si="471"/>
        <v>0</v>
      </c>
      <c r="X589">
        <f t="shared" si="472"/>
        <v>1</v>
      </c>
      <c r="Y589">
        <f t="shared" si="473"/>
        <v>6.5453752191192791</v>
      </c>
      <c r="AB589">
        <v>582</v>
      </c>
      <c r="AC589">
        <v>19.425109426887154</v>
      </c>
      <c r="AD589">
        <v>17.462818911639026</v>
      </c>
      <c r="AF589">
        <f t="shared" si="474"/>
        <v>1</v>
      </c>
      <c r="AG589">
        <f t="shared" si="475"/>
        <v>0</v>
      </c>
      <c r="AH589">
        <f t="shared" si="476"/>
        <v>1.962290515248128</v>
      </c>
      <c r="AK589">
        <v>582</v>
      </c>
      <c r="AL589">
        <v>26.858083108150961</v>
      </c>
      <c r="AM589">
        <v>31.734383079781118</v>
      </c>
      <c r="AO589">
        <f t="shared" si="477"/>
        <v>0</v>
      </c>
      <c r="AP589">
        <f t="shared" si="478"/>
        <v>1</v>
      </c>
      <c r="AQ589">
        <f t="shared" si="479"/>
        <v>4.8762999716301572</v>
      </c>
      <c r="AT589">
        <v>582</v>
      </c>
      <c r="AU589">
        <v>22.884170260897847</v>
      </c>
      <c r="AV589">
        <v>16.935858883079682</v>
      </c>
      <c r="AX589">
        <f t="shared" si="480"/>
        <v>1</v>
      </c>
      <c r="AY589">
        <f t="shared" si="481"/>
        <v>0</v>
      </c>
      <c r="AZ589">
        <f t="shared" si="482"/>
        <v>5.9483113778181647</v>
      </c>
      <c r="BC589">
        <v>582</v>
      </c>
      <c r="BD589" t="e">
        <v>#N/A</v>
      </c>
      <c r="BE589" t="e">
        <v>#N/A</v>
      </c>
      <c r="BG589" t="e">
        <f t="shared" si="483"/>
        <v>#N/A</v>
      </c>
      <c r="BH589" t="e">
        <f t="shared" si="484"/>
        <v>#N/A</v>
      </c>
      <c r="BI589" t="e">
        <f t="shared" si="485"/>
        <v>#N/A</v>
      </c>
      <c r="BL589">
        <v>582</v>
      </c>
      <c r="BM589">
        <v>33.517934499915015</v>
      </c>
      <c r="BN589">
        <v>16.653354572942057</v>
      </c>
      <c r="BP589">
        <f t="shared" si="486"/>
        <v>1</v>
      </c>
      <c r="BQ589">
        <f t="shared" si="487"/>
        <v>0</v>
      </c>
      <c r="BR589">
        <f t="shared" si="488"/>
        <v>16.864579926972958</v>
      </c>
      <c r="BU589">
        <v>582</v>
      </c>
      <c r="BV589">
        <v>12.271591303642317</v>
      </c>
      <c r="BW589">
        <v>24.081518427916421</v>
      </c>
      <c r="BY589">
        <f t="shared" si="489"/>
        <v>0</v>
      </c>
      <c r="BZ589">
        <f t="shared" si="490"/>
        <v>1</v>
      </c>
      <c r="CA589">
        <f t="shared" si="491"/>
        <v>11.809927124274104</v>
      </c>
      <c r="CD589">
        <v>582</v>
      </c>
      <c r="CE589">
        <v>13.900724501590696</v>
      </c>
      <c r="CF589">
        <v>34.222497094753336</v>
      </c>
      <c r="CH589">
        <f t="shared" si="492"/>
        <v>0</v>
      </c>
      <c r="CI589">
        <f t="shared" si="493"/>
        <v>1</v>
      </c>
      <c r="CJ589">
        <f t="shared" si="494"/>
        <v>20.321772593162642</v>
      </c>
      <c r="CM589">
        <v>582</v>
      </c>
      <c r="CN589">
        <v>23.536562502412757</v>
      </c>
      <c r="CO589">
        <v>19.107783151568455</v>
      </c>
      <c r="CQ589">
        <f t="shared" si="495"/>
        <v>1</v>
      </c>
      <c r="CR589">
        <f t="shared" si="496"/>
        <v>0</v>
      </c>
      <c r="CS589">
        <f t="shared" si="497"/>
        <v>4.4287793508443016</v>
      </c>
      <c r="CV589">
        <v>582</v>
      </c>
      <c r="CW589">
        <v>26.35278271969058</v>
      </c>
      <c r="CX589">
        <v>20.826704779645659</v>
      </c>
      <c r="CZ589">
        <f t="shared" si="498"/>
        <v>1</v>
      </c>
      <c r="DA589">
        <f t="shared" si="499"/>
        <v>0</v>
      </c>
      <c r="DB589">
        <f t="shared" si="500"/>
        <v>5.5260779400449209</v>
      </c>
      <c r="DE589">
        <v>582</v>
      </c>
      <c r="DF589">
        <v>23.262076835019371</v>
      </c>
      <c r="DG589">
        <v>20.913721980507155</v>
      </c>
      <c r="DI589">
        <f t="shared" si="501"/>
        <v>1</v>
      </c>
      <c r="DJ589">
        <f t="shared" si="502"/>
        <v>0</v>
      </c>
      <c r="DK589">
        <f t="shared" si="503"/>
        <v>2.3483548545122161</v>
      </c>
      <c r="DN589">
        <v>582</v>
      </c>
      <c r="DO589">
        <v>21.778081778251799</v>
      </c>
      <c r="DP589">
        <v>16.315700613073414</v>
      </c>
      <c r="DR589">
        <f t="shared" si="504"/>
        <v>1</v>
      </c>
      <c r="DS589">
        <f t="shared" si="505"/>
        <v>0</v>
      </c>
      <c r="DT589">
        <f t="shared" si="506"/>
        <v>5.4623811651783853</v>
      </c>
      <c r="DW589">
        <v>582</v>
      </c>
      <c r="DX589">
        <v>14.750870701613977</v>
      </c>
      <c r="DY589">
        <v>25.362482661201867</v>
      </c>
      <c r="EA589">
        <f t="shared" si="507"/>
        <v>0</v>
      </c>
      <c r="EB589">
        <f t="shared" si="508"/>
        <v>1</v>
      </c>
      <c r="EC589">
        <f t="shared" si="509"/>
        <v>10.61161195958789</v>
      </c>
      <c r="EF589">
        <v>582</v>
      </c>
      <c r="EG589">
        <v>24.331421999635449</v>
      </c>
      <c r="EH589">
        <v>13.940022451291579</v>
      </c>
      <c r="EJ589">
        <f t="shared" si="510"/>
        <v>1</v>
      </c>
      <c r="EK589">
        <f t="shared" si="511"/>
        <v>0</v>
      </c>
      <c r="EL589">
        <f t="shared" si="512"/>
        <v>10.39139954834387</v>
      </c>
      <c r="EO589">
        <v>582</v>
      </c>
      <c r="EP589">
        <v>23.772207285182404</v>
      </c>
      <c r="EQ589">
        <v>38.504955238554899</v>
      </c>
      <c r="ES589">
        <f t="shared" si="513"/>
        <v>0</v>
      </c>
      <c r="ET589">
        <f t="shared" si="514"/>
        <v>1</v>
      </c>
      <c r="EU589">
        <f t="shared" si="515"/>
        <v>14.732747953372495</v>
      </c>
    </row>
    <row r="590" spans="1:151" x14ac:dyDescent="0.25">
      <c r="A590">
        <v>583</v>
      </c>
      <c r="B590">
        <v>6.2711719769505425</v>
      </c>
      <c r="C590">
        <v>27.819090811488923</v>
      </c>
      <c r="E590">
        <f t="shared" si="465"/>
        <v>0</v>
      </c>
      <c r="F590">
        <f t="shared" si="467"/>
        <v>1</v>
      </c>
      <c r="G590">
        <f t="shared" si="466"/>
        <v>21.547918834538379</v>
      </c>
      <c r="J590">
        <v>583</v>
      </c>
      <c r="K590">
        <v>11.725323451653267</v>
      </c>
      <c r="L590">
        <v>22.299802177549417</v>
      </c>
      <c r="N590">
        <f t="shared" si="468"/>
        <v>0</v>
      </c>
      <c r="O590">
        <f t="shared" si="469"/>
        <v>1</v>
      </c>
      <c r="P590">
        <f t="shared" si="470"/>
        <v>10.574478725896149</v>
      </c>
      <c r="S590">
        <v>583</v>
      </c>
      <c r="T590">
        <v>21.823272809703106</v>
      </c>
      <c r="U590">
        <v>17.308082178354809</v>
      </c>
      <c r="W590">
        <f t="shared" si="471"/>
        <v>1</v>
      </c>
      <c r="X590">
        <f t="shared" si="472"/>
        <v>0</v>
      </c>
      <c r="Y590">
        <f t="shared" si="473"/>
        <v>4.5151906313482968</v>
      </c>
      <c r="AB590">
        <v>583</v>
      </c>
      <c r="AC590">
        <v>31.022465520700013</v>
      </c>
      <c r="AD590">
        <v>18.447397039362222</v>
      </c>
      <c r="AF590">
        <f t="shared" si="474"/>
        <v>1</v>
      </c>
      <c r="AG590">
        <f t="shared" si="475"/>
        <v>0</v>
      </c>
      <c r="AH590">
        <f t="shared" si="476"/>
        <v>12.575068481337791</v>
      </c>
      <c r="AK590">
        <v>583</v>
      </c>
      <c r="AL590">
        <v>17.106605405452459</v>
      </c>
      <c r="AM590">
        <v>25.922315771959401</v>
      </c>
      <c r="AO590">
        <f t="shared" si="477"/>
        <v>0</v>
      </c>
      <c r="AP590">
        <f t="shared" si="478"/>
        <v>1</v>
      </c>
      <c r="AQ590">
        <f t="shared" si="479"/>
        <v>8.8157103665069414</v>
      </c>
      <c r="AT590">
        <v>583</v>
      </c>
      <c r="AU590">
        <v>15.827072147850071</v>
      </c>
      <c r="AV590">
        <v>30.057616117974259</v>
      </c>
      <c r="AX590">
        <f t="shared" si="480"/>
        <v>0</v>
      </c>
      <c r="AY590">
        <f t="shared" si="481"/>
        <v>1</v>
      </c>
      <c r="AZ590">
        <f t="shared" si="482"/>
        <v>14.230543970124188</v>
      </c>
      <c r="BC590">
        <v>583</v>
      </c>
      <c r="BD590" t="e">
        <v>#N/A</v>
      </c>
      <c r="BE590" t="e">
        <v>#N/A</v>
      </c>
      <c r="BG590" t="e">
        <f t="shared" si="483"/>
        <v>#N/A</v>
      </c>
      <c r="BH590" t="e">
        <f t="shared" si="484"/>
        <v>#N/A</v>
      </c>
      <c r="BI590" t="e">
        <f t="shared" si="485"/>
        <v>#N/A</v>
      </c>
      <c r="BL590">
        <v>583</v>
      </c>
      <c r="BM590">
        <v>29.305446652729479</v>
      </c>
      <c r="BN590">
        <v>15.288489742735454</v>
      </c>
      <c r="BP590">
        <f t="shared" si="486"/>
        <v>1</v>
      </c>
      <c r="BQ590">
        <f t="shared" si="487"/>
        <v>0</v>
      </c>
      <c r="BR590">
        <f t="shared" si="488"/>
        <v>14.016956909994025</v>
      </c>
      <c r="BU590">
        <v>583</v>
      </c>
      <c r="BV590">
        <v>28.783229982911077</v>
      </c>
      <c r="BW590">
        <v>17.267604228315509</v>
      </c>
      <c r="BY590">
        <f t="shared" si="489"/>
        <v>1</v>
      </c>
      <c r="BZ590">
        <f t="shared" si="490"/>
        <v>0</v>
      </c>
      <c r="CA590">
        <f t="shared" si="491"/>
        <v>11.515625754595568</v>
      </c>
      <c r="CD590">
        <v>583</v>
      </c>
      <c r="CE590">
        <v>26.495220785120104</v>
      </c>
      <c r="CF590">
        <v>43.218924599736255</v>
      </c>
      <c r="CH590">
        <f t="shared" si="492"/>
        <v>0</v>
      </c>
      <c r="CI590">
        <f t="shared" si="493"/>
        <v>1</v>
      </c>
      <c r="CJ590">
        <f t="shared" si="494"/>
        <v>16.723703814616151</v>
      </c>
      <c r="CM590">
        <v>583</v>
      </c>
      <c r="CN590">
        <v>19.07583445712616</v>
      </c>
      <c r="CO590">
        <v>14.588665028405856</v>
      </c>
      <c r="CQ590">
        <f t="shared" si="495"/>
        <v>1</v>
      </c>
      <c r="CR590">
        <f t="shared" si="496"/>
        <v>0</v>
      </c>
      <c r="CS590">
        <f t="shared" si="497"/>
        <v>4.4871694287203034</v>
      </c>
      <c r="CV590">
        <v>583</v>
      </c>
      <c r="CW590">
        <v>24.112430757790186</v>
      </c>
      <c r="CX590">
        <v>21.121550152274224</v>
      </c>
      <c r="CZ590">
        <f t="shared" si="498"/>
        <v>1</v>
      </c>
      <c r="DA590">
        <f t="shared" si="499"/>
        <v>0</v>
      </c>
      <c r="DB590">
        <f t="shared" si="500"/>
        <v>2.9908806055159616</v>
      </c>
      <c r="DE590">
        <v>583</v>
      </c>
      <c r="DF590">
        <v>17.784456563861745</v>
      </c>
      <c r="DG590">
        <v>20.752847314226106</v>
      </c>
      <c r="DI590">
        <f t="shared" si="501"/>
        <v>0</v>
      </c>
      <c r="DJ590">
        <f t="shared" si="502"/>
        <v>1</v>
      </c>
      <c r="DK590">
        <f t="shared" si="503"/>
        <v>2.9683907503643603</v>
      </c>
      <c r="DN590">
        <v>583</v>
      </c>
      <c r="DO590">
        <v>26.650918995137321</v>
      </c>
      <c r="DP590">
        <v>24.73297266326157</v>
      </c>
      <c r="DR590">
        <f t="shared" si="504"/>
        <v>1</v>
      </c>
      <c r="DS590">
        <f t="shared" si="505"/>
        <v>0</v>
      </c>
      <c r="DT590">
        <f t="shared" si="506"/>
        <v>1.9179463318757506</v>
      </c>
      <c r="DW590">
        <v>583</v>
      </c>
      <c r="DX590">
        <v>21.138362258040281</v>
      </c>
      <c r="DY590">
        <v>20.183265281746479</v>
      </c>
      <c r="EA590">
        <f t="shared" si="507"/>
        <v>1</v>
      </c>
      <c r="EB590">
        <f t="shared" si="508"/>
        <v>0</v>
      </c>
      <c r="EC590">
        <f t="shared" si="509"/>
        <v>0.95509697629380241</v>
      </c>
      <c r="EF590">
        <v>583</v>
      </c>
      <c r="EG590">
        <v>21.114082104245341</v>
      </c>
      <c r="EH590">
        <v>16.512442141019207</v>
      </c>
      <c r="EJ590">
        <f t="shared" si="510"/>
        <v>1</v>
      </c>
      <c r="EK590">
        <f t="shared" si="511"/>
        <v>0</v>
      </c>
      <c r="EL590">
        <f t="shared" si="512"/>
        <v>4.601639963226134</v>
      </c>
      <c r="EO590">
        <v>583</v>
      </c>
      <c r="EP590">
        <v>19.255885838838388</v>
      </c>
      <c r="EQ590">
        <v>44.5036526276823</v>
      </c>
      <c r="ES590">
        <f t="shared" si="513"/>
        <v>0</v>
      </c>
      <c r="ET590">
        <f t="shared" si="514"/>
        <v>1</v>
      </c>
      <c r="EU590">
        <f t="shared" si="515"/>
        <v>25.247766788843911</v>
      </c>
    </row>
    <row r="591" spans="1:151" x14ac:dyDescent="0.25">
      <c r="A591">
        <v>584</v>
      </c>
      <c r="B591">
        <v>18.367534817745941</v>
      </c>
      <c r="C591">
        <v>23.092352081823982</v>
      </c>
      <c r="E591">
        <f t="shared" si="465"/>
        <v>0</v>
      </c>
      <c r="F591">
        <f t="shared" si="467"/>
        <v>1</v>
      </c>
      <c r="G591">
        <f t="shared" si="466"/>
        <v>4.724817264078041</v>
      </c>
      <c r="J591">
        <v>584</v>
      </c>
      <c r="K591">
        <v>25.140587644730196</v>
      </c>
      <c r="L591">
        <v>25.385166557686528</v>
      </c>
      <c r="N591">
        <f t="shared" si="468"/>
        <v>0</v>
      </c>
      <c r="O591">
        <f t="shared" si="469"/>
        <v>1</v>
      </c>
      <c r="P591">
        <f t="shared" si="470"/>
        <v>0.24457891295633161</v>
      </c>
      <c r="S591">
        <v>584</v>
      </c>
      <c r="T591">
        <v>17.289454636868363</v>
      </c>
      <c r="U591">
        <v>28.025594686342718</v>
      </c>
      <c r="W591">
        <f t="shared" si="471"/>
        <v>0</v>
      </c>
      <c r="X591">
        <f t="shared" si="472"/>
        <v>1</v>
      </c>
      <c r="Y591">
        <f t="shared" si="473"/>
        <v>10.736140049474354</v>
      </c>
      <c r="AB591">
        <v>584</v>
      </c>
      <c r="AC591">
        <v>34.403803697988671</v>
      </c>
      <c r="AD591">
        <v>17.487150123068194</v>
      </c>
      <c r="AF591">
        <f t="shared" si="474"/>
        <v>1</v>
      </c>
      <c r="AG591">
        <f t="shared" si="475"/>
        <v>0</v>
      </c>
      <c r="AH591">
        <f t="shared" si="476"/>
        <v>16.916653574920478</v>
      </c>
      <c r="AK591">
        <v>584</v>
      </c>
      <c r="AL591">
        <v>19.671524100265405</v>
      </c>
      <c r="AM591">
        <v>10.922304995872949</v>
      </c>
      <c r="AO591">
        <f t="shared" si="477"/>
        <v>1</v>
      </c>
      <c r="AP591">
        <f t="shared" si="478"/>
        <v>0</v>
      </c>
      <c r="AQ591">
        <f t="shared" si="479"/>
        <v>8.7492191043924556</v>
      </c>
      <c r="AT591">
        <v>584</v>
      </c>
      <c r="AU591">
        <v>21.672621424545405</v>
      </c>
      <c r="AV591">
        <v>29.676608919687411</v>
      </c>
      <c r="AX591">
        <f t="shared" si="480"/>
        <v>0</v>
      </c>
      <c r="AY591">
        <f t="shared" si="481"/>
        <v>1</v>
      </c>
      <c r="AZ591">
        <f t="shared" si="482"/>
        <v>8.003987495142006</v>
      </c>
      <c r="BC591">
        <v>584</v>
      </c>
      <c r="BD591" t="e">
        <v>#N/A</v>
      </c>
      <c r="BE591" t="e">
        <v>#N/A</v>
      </c>
      <c r="BG591" t="e">
        <f t="shared" si="483"/>
        <v>#N/A</v>
      </c>
      <c r="BH591" t="e">
        <f t="shared" si="484"/>
        <v>#N/A</v>
      </c>
      <c r="BI591" t="e">
        <f t="shared" si="485"/>
        <v>#N/A</v>
      </c>
      <c r="BL591">
        <v>584</v>
      </c>
      <c r="BM591">
        <v>33.361995940172356</v>
      </c>
      <c r="BN591">
        <v>17.149614546946751</v>
      </c>
      <c r="BP591">
        <f t="shared" si="486"/>
        <v>1</v>
      </c>
      <c r="BQ591">
        <f t="shared" si="487"/>
        <v>0</v>
      </c>
      <c r="BR591">
        <f t="shared" si="488"/>
        <v>16.212381393225606</v>
      </c>
      <c r="BU591">
        <v>584</v>
      </c>
      <c r="BV591">
        <v>23.675355572471467</v>
      </c>
      <c r="BW591">
        <v>23.779193088321605</v>
      </c>
      <c r="BY591">
        <f t="shared" si="489"/>
        <v>0</v>
      </c>
      <c r="BZ591">
        <f t="shared" si="490"/>
        <v>1</v>
      </c>
      <c r="CA591">
        <f t="shared" si="491"/>
        <v>0.10383751585013812</v>
      </c>
      <c r="CD591">
        <v>584</v>
      </c>
      <c r="CE591">
        <v>28.290574793806201</v>
      </c>
      <c r="CF591">
        <v>21.863102440030847</v>
      </c>
      <c r="CH591">
        <f t="shared" si="492"/>
        <v>1</v>
      </c>
      <c r="CI591">
        <f t="shared" si="493"/>
        <v>0</v>
      </c>
      <c r="CJ591">
        <f t="shared" si="494"/>
        <v>6.4274723537753538</v>
      </c>
      <c r="CM591">
        <v>584</v>
      </c>
      <c r="CN591">
        <v>21.114705922649573</v>
      </c>
      <c r="CO591">
        <v>30.41597712934405</v>
      </c>
      <c r="CQ591">
        <f t="shared" si="495"/>
        <v>0</v>
      </c>
      <c r="CR591">
        <f t="shared" si="496"/>
        <v>1</v>
      </c>
      <c r="CS591">
        <f t="shared" si="497"/>
        <v>9.3012712066944765</v>
      </c>
      <c r="CV591">
        <v>584</v>
      </c>
      <c r="CW591">
        <v>23.557030666588755</v>
      </c>
      <c r="CX591">
        <v>13.99413753213482</v>
      </c>
      <c r="CZ591">
        <f t="shared" si="498"/>
        <v>1</v>
      </c>
      <c r="DA591">
        <f t="shared" si="499"/>
        <v>0</v>
      </c>
      <c r="DB591">
        <f t="shared" si="500"/>
        <v>9.562893134453935</v>
      </c>
      <c r="DE591">
        <v>584</v>
      </c>
      <c r="DF591">
        <v>14.538291588111727</v>
      </c>
      <c r="DG591">
        <v>23.846588550919741</v>
      </c>
      <c r="DI591">
        <f t="shared" si="501"/>
        <v>0</v>
      </c>
      <c r="DJ591">
        <f t="shared" si="502"/>
        <v>1</v>
      </c>
      <c r="DK591">
        <f t="shared" si="503"/>
        <v>9.3082969628080132</v>
      </c>
      <c r="DN591">
        <v>584</v>
      </c>
      <c r="DO591">
        <v>26.365698563851225</v>
      </c>
      <c r="DP591">
        <v>20.877683462390277</v>
      </c>
      <c r="DR591">
        <f t="shared" si="504"/>
        <v>1</v>
      </c>
      <c r="DS591">
        <f t="shared" si="505"/>
        <v>0</v>
      </c>
      <c r="DT591">
        <f t="shared" si="506"/>
        <v>5.4880151014609488</v>
      </c>
      <c r="DW591">
        <v>584</v>
      </c>
      <c r="DX591">
        <v>15.488643366739298</v>
      </c>
      <c r="DY591">
        <v>20.229272381234292</v>
      </c>
      <c r="EA591">
        <f t="shared" si="507"/>
        <v>0</v>
      </c>
      <c r="EB591">
        <f t="shared" si="508"/>
        <v>1</v>
      </c>
      <c r="EC591">
        <f t="shared" si="509"/>
        <v>4.7406290144949939</v>
      </c>
      <c r="EF591">
        <v>584</v>
      </c>
      <c r="EG591">
        <v>20.829744517051612</v>
      </c>
      <c r="EH591">
        <v>17.538583933826452</v>
      </c>
      <c r="EJ591">
        <f t="shared" si="510"/>
        <v>1</v>
      </c>
      <c r="EK591">
        <f t="shared" si="511"/>
        <v>0</v>
      </c>
      <c r="EL591">
        <f t="shared" si="512"/>
        <v>3.2911605832251603</v>
      </c>
      <c r="EO591">
        <v>584</v>
      </c>
      <c r="EP591">
        <v>24.250145706258458</v>
      </c>
      <c r="EQ591">
        <v>22.5428276766573</v>
      </c>
      <c r="ES591">
        <f t="shared" si="513"/>
        <v>1</v>
      </c>
      <c r="ET591">
        <f t="shared" si="514"/>
        <v>0</v>
      </c>
      <c r="EU591">
        <f t="shared" si="515"/>
        <v>1.7073180296011579</v>
      </c>
    </row>
    <row r="592" spans="1:151" x14ac:dyDescent="0.25">
      <c r="A592">
        <v>585</v>
      </c>
      <c r="B592">
        <v>9.292316239841707</v>
      </c>
      <c r="C592">
        <v>19.674107036506584</v>
      </c>
      <c r="E592">
        <f t="shared" si="465"/>
        <v>0</v>
      </c>
      <c r="F592">
        <f t="shared" si="467"/>
        <v>1</v>
      </c>
      <c r="G592">
        <f t="shared" si="466"/>
        <v>10.381790796664877</v>
      </c>
      <c r="J592">
        <v>585</v>
      </c>
      <c r="K592">
        <v>32.231337418707135</v>
      </c>
      <c r="L592">
        <v>23.38027755840584</v>
      </c>
      <c r="N592">
        <f t="shared" si="468"/>
        <v>1</v>
      </c>
      <c r="O592">
        <f t="shared" si="469"/>
        <v>0</v>
      </c>
      <c r="P592">
        <f t="shared" si="470"/>
        <v>8.8510598603012944</v>
      </c>
      <c r="S592">
        <v>585</v>
      </c>
      <c r="T592">
        <v>20.591572615087692</v>
      </c>
      <c r="U592">
        <v>19.943226675318744</v>
      </c>
      <c r="W592">
        <f t="shared" si="471"/>
        <v>1</v>
      </c>
      <c r="X592">
        <f t="shared" si="472"/>
        <v>0</v>
      </c>
      <c r="Y592">
        <f t="shared" si="473"/>
        <v>0.64834593976894794</v>
      </c>
      <c r="AB592">
        <v>585</v>
      </c>
      <c r="AC592">
        <v>19.617083202351729</v>
      </c>
      <c r="AD592">
        <v>18.790966056086585</v>
      </c>
      <c r="AF592">
        <f t="shared" si="474"/>
        <v>1</v>
      </c>
      <c r="AG592">
        <f t="shared" si="475"/>
        <v>0</v>
      </c>
      <c r="AH592">
        <f t="shared" si="476"/>
        <v>0.82611714626514399</v>
      </c>
      <c r="AK592">
        <v>585</v>
      </c>
      <c r="AL592">
        <v>25.168821090671106</v>
      </c>
      <c r="AM592">
        <v>22.527358632534284</v>
      </c>
      <c r="AO592">
        <f t="shared" si="477"/>
        <v>1</v>
      </c>
      <c r="AP592">
        <f t="shared" si="478"/>
        <v>0</v>
      </c>
      <c r="AQ592">
        <f t="shared" si="479"/>
        <v>2.6414624581368216</v>
      </c>
      <c r="AT592">
        <v>585</v>
      </c>
      <c r="AU592">
        <v>17.783044023366031</v>
      </c>
      <c r="AV592">
        <v>41.475102711401625</v>
      </c>
      <c r="AX592">
        <f t="shared" si="480"/>
        <v>0</v>
      </c>
      <c r="AY592">
        <f t="shared" si="481"/>
        <v>1</v>
      </c>
      <c r="AZ592">
        <f t="shared" si="482"/>
        <v>23.692058688035594</v>
      </c>
      <c r="BC592">
        <v>585</v>
      </c>
      <c r="BD592" t="e">
        <v>#N/A</v>
      </c>
      <c r="BE592" t="e">
        <v>#N/A</v>
      </c>
      <c r="BG592" t="e">
        <f t="shared" si="483"/>
        <v>#N/A</v>
      </c>
      <c r="BH592" t="e">
        <f t="shared" si="484"/>
        <v>#N/A</v>
      </c>
      <c r="BI592" t="e">
        <f t="shared" si="485"/>
        <v>#N/A</v>
      </c>
      <c r="BL592">
        <v>585</v>
      </c>
      <c r="BM592">
        <v>25.056901533076935</v>
      </c>
      <c r="BN592">
        <v>10.706760930628253</v>
      </c>
      <c r="BP592">
        <f t="shared" si="486"/>
        <v>1</v>
      </c>
      <c r="BQ592">
        <f t="shared" si="487"/>
        <v>0</v>
      </c>
      <c r="BR592">
        <f t="shared" si="488"/>
        <v>14.350140602448683</v>
      </c>
      <c r="BU592">
        <v>585</v>
      </c>
      <c r="BV592">
        <v>31.305239334657301</v>
      </c>
      <c r="BW592">
        <v>17.214161440152928</v>
      </c>
      <c r="BY592">
        <f t="shared" si="489"/>
        <v>1</v>
      </c>
      <c r="BZ592">
        <f t="shared" si="490"/>
        <v>0</v>
      </c>
      <c r="CA592">
        <f t="shared" si="491"/>
        <v>14.091077894504373</v>
      </c>
      <c r="CD592">
        <v>585</v>
      </c>
      <c r="CE592">
        <v>17.173597900541708</v>
      </c>
      <c r="CF592">
        <v>34.890814674906686</v>
      </c>
      <c r="CH592">
        <f t="shared" si="492"/>
        <v>0</v>
      </c>
      <c r="CI592">
        <f t="shared" si="493"/>
        <v>1</v>
      </c>
      <c r="CJ592">
        <f t="shared" si="494"/>
        <v>17.717216774364978</v>
      </c>
      <c r="CM592">
        <v>585</v>
      </c>
      <c r="CN592">
        <v>19.997735257382711</v>
      </c>
      <c r="CO592">
        <v>18.332643556049607</v>
      </c>
      <c r="CQ592">
        <f t="shared" si="495"/>
        <v>1</v>
      </c>
      <c r="CR592">
        <f t="shared" si="496"/>
        <v>0</v>
      </c>
      <c r="CS592">
        <f t="shared" si="497"/>
        <v>1.6650917013331039</v>
      </c>
      <c r="CV592">
        <v>585</v>
      </c>
      <c r="CW592">
        <v>21.918764498366912</v>
      </c>
      <c r="CX592">
        <v>18.156547465650096</v>
      </c>
      <c r="CZ592">
        <f t="shared" si="498"/>
        <v>1</v>
      </c>
      <c r="DA592">
        <f t="shared" si="499"/>
        <v>0</v>
      </c>
      <c r="DB592">
        <f t="shared" si="500"/>
        <v>3.7622170327168156</v>
      </c>
      <c r="DE592">
        <v>585</v>
      </c>
      <c r="DF592">
        <v>15.567060401960356</v>
      </c>
      <c r="DG592">
        <v>25.16075233027766</v>
      </c>
      <c r="DI592">
        <f t="shared" si="501"/>
        <v>0</v>
      </c>
      <c r="DJ592">
        <f t="shared" si="502"/>
        <v>1</v>
      </c>
      <c r="DK592">
        <f t="shared" si="503"/>
        <v>9.5936919283173037</v>
      </c>
      <c r="DN592">
        <v>585</v>
      </c>
      <c r="DO592">
        <v>22.130380270355118</v>
      </c>
      <c r="DP592">
        <v>13.272545684133609</v>
      </c>
      <c r="DR592">
        <f t="shared" si="504"/>
        <v>1</v>
      </c>
      <c r="DS592">
        <f t="shared" si="505"/>
        <v>0</v>
      </c>
      <c r="DT592">
        <f t="shared" si="506"/>
        <v>8.8578345862215091</v>
      </c>
      <c r="DW592">
        <v>585</v>
      </c>
      <c r="DX592">
        <v>12.9229553287241</v>
      </c>
      <c r="DY592">
        <v>29.291173718066155</v>
      </c>
      <c r="EA592">
        <f t="shared" si="507"/>
        <v>0</v>
      </c>
      <c r="EB592">
        <f t="shared" si="508"/>
        <v>1</v>
      </c>
      <c r="EC592">
        <f t="shared" si="509"/>
        <v>16.368218389342054</v>
      </c>
      <c r="EF592">
        <v>585</v>
      </c>
      <c r="EG592">
        <v>22.716627454761316</v>
      </c>
      <c r="EH592">
        <v>15.384672491301405</v>
      </c>
      <c r="EJ592">
        <f t="shared" si="510"/>
        <v>1</v>
      </c>
      <c r="EK592">
        <f t="shared" si="511"/>
        <v>0</v>
      </c>
      <c r="EL592">
        <f t="shared" si="512"/>
        <v>7.3319549634599106</v>
      </c>
      <c r="EO592">
        <v>585</v>
      </c>
      <c r="EP592">
        <v>24.196768162753379</v>
      </c>
      <c r="EQ592">
        <v>25.023307858486845</v>
      </c>
      <c r="ES592">
        <f t="shared" si="513"/>
        <v>0</v>
      </c>
      <c r="ET592">
        <f t="shared" si="514"/>
        <v>1</v>
      </c>
      <c r="EU592">
        <f t="shared" si="515"/>
        <v>0.82653969573346586</v>
      </c>
    </row>
    <row r="593" spans="1:151" x14ac:dyDescent="0.25">
      <c r="A593">
        <v>586</v>
      </c>
      <c r="B593">
        <v>16.102772922086423</v>
      </c>
      <c r="C593">
        <v>41.937911171527077</v>
      </c>
      <c r="E593">
        <f t="shared" si="465"/>
        <v>0</v>
      </c>
      <c r="F593">
        <f t="shared" si="467"/>
        <v>1</v>
      </c>
      <c r="G593">
        <f t="shared" si="466"/>
        <v>25.835138249440654</v>
      </c>
      <c r="J593">
        <v>586</v>
      </c>
      <c r="K593">
        <v>21.173732386834011</v>
      </c>
      <c r="L593">
        <v>26.606125279056659</v>
      </c>
      <c r="N593">
        <f t="shared" si="468"/>
        <v>0</v>
      </c>
      <c r="O593">
        <f t="shared" si="469"/>
        <v>1</v>
      </c>
      <c r="P593">
        <f t="shared" si="470"/>
        <v>5.4323928922226479</v>
      </c>
      <c r="S593">
        <v>586</v>
      </c>
      <c r="T593">
        <v>17.170647720837323</v>
      </c>
      <c r="U593">
        <v>44.913040288931114</v>
      </c>
      <c r="W593">
        <f t="shared" si="471"/>
        <v>0</v>
      </c>
      <c r="X593">
        <f t="shared" si="472"/>
        <v>1</v>
      </c>
      <c r="Y593">
        <f t="shared" si="473"/>
        <v>27.742392568093791</v>
      </c>
      <c r="AB593">
        <v>586</v>
      </c>
      <c r="AC593">
        <v>22.580005643329741</v>
      </c>
      <c r="AD593">
        <v>16.91805575987501</v>
      </c>
      <c r="AF593">
        <f t="shared" si="474"/>
        <v>1</v>
      </c>
      <c r="AG593">
        <f t="shared" si="475"/>
        <v>0</v>
      </c>
      <c r="AH593">
        <f t="shared" si="476"/>
        <v>5.6619498834547315</v>
      </c>
      <c r="AK593">
        <v>586</v>
      </c>
      <c r="AL593">
        <v>29.415936103145416</v>
      </c>
      <c r="AM593">
        <v>22.447657968199916</v>
      </c>
      <c r="AO593">
        <f t="shared" si="477"/>
        <v>1</v>
      </c>
      <c r="AP593">
        <f t="shared" si="478"/>
        <v>0</v>
      </c>
      <c r="AQ593">
        <f t="shared" si="479"/>
        <v>6.9682781349454999</v>
      </c>
      <c r="AT593">
        <v>586</v>
      </c>
      <c r="AU593">
        <v>24.201624683055869</v>
      </c>
      <c r="AV593">
        <v>35.422726650735882</v>
      </c>
      <c r="AX593">
        <f t="shared" si="480"/>
        <v>0</v>
      </c>
      <c r="AY593">
        <f t="shared" si="481"/>
        <v>1</v>
      </c>
      <c r="AZ593">
        <f t="shared" si="482"/>
        <v>11.221101967680013</v>
      </c>
      <c r="BC593">
        <v>586</v>
      </c>
      <c r="BD593" t="e">
        <v>#N/A</v>
      </c>
      <c r="BE593" t="e">
        <v>#N/A</v>
      </c>
      <c r="BG593" t="e">
        <f t="shared" si="483"/>
        <v>#N/A</v>
      </c>
      <c r="BH593" t="e">
        <f t="shared" si="484"/>
        <v>#N/A</v>
      </c>
      <c r="BI593" t="e">
        <f t="shared" si="485"/>
        <v>#N/A</v>
      </c>
      <c r="BL593">
        <v>586</v>
      </c>
      <c r="BM593">
        <v>26.638905301443607</v>
      </c>
      <c r="BN593">
        <v>8.517748451213274</v>
      </c>
      <c r="BP593">
        <f t="shared" si="486"/>
        <v>1</v>
      </c>
      <c r="BQ593">
        <f t="shared" si="487"/>
        <v>0</v>
      </c>
      <c r="BR593">
        <f t="shared" si="488"/>
        <v>18.121156850230335</v>
      </c>
      <c r="BU593">
        <v>586</v>
      </c>
      <c r="BV593">
        <v>30.139536651875332</v>
      </c>
      <c r="BW593">
        <v>22.207591909131768</v>
      </c>
      <c r="BY593">
        <f t="shared" si="489"/>
        <v>1</v>
      </c>
      <c r="BZ593">
        <f t="shared" si="490"/>
        <v>0</v>
      </c>
      <c r="CA593">
        <f t="shared" si="491"/>
        <v>7.9319447427435641</v>
      </c>
      <c r="CD593">
        <v>586</v>
      </c>
      <c r="CE593">
        <v>26.398847187115319</v>
      </c>
      <c r="CF593">
        <v>19.137719330245019</v>
      </c>
      <c r="CH593">
        <f t="shared" si="492"/>
        <v>1</v>
      </c>
      <c r="CI593">
        <f t="shared" si="493"/>
        <v>0</v>
      </c>
      <c r="CJ593">
        <f t="shared" si="494"/>
        <v>7.2611278568702993</v>
      </c>
      <c r="CM593">
        <v>586</v>
      </c>
      <c r="CN593">
        <v>17.832896824194595</v>
      </c>
      <c r="CO593">
        <v>29.872717736268058</v>
      </c>
      <c r="CQ593">
        <f t="shared" si="495"/>
        <v>0</v>
      </c>
      <c r="CR593">
        <f t="shared" si="496"/>
        <v>1</v>
      </c>
      <c r="CS593">
        <f t="shared" si="497"/>
        <v>12.039820912073463</v>
      </c>
      <c r="CV593">
        <v>586</v>
      </c>
      <c r="CW593">
        <v>23.835288218507351</v>
      </c>
      <c r="CX593">
        <v>13.198820711831452</v>
      </c>
      <c r="CZ593">
        <f t="shared" si="498"/>
        <v>1</v>
      </c>
      <c r="DA593">
        <f t="shared" si="499"/>
        <v>0</v>
      </c>
      <c r="DB593">
        <f t="shared" si="500"/>
        <v>10.636467506675899</v>
      </c>
      <c r="DE593">
        <v>586</v>
      </c>
      <c r="DF593">
        <v>23.180971353761873</v>
      </c>
      <c r="DG593">
        <v>24.738717126489092</v>
      </c>
      <c r="DI593">
        <f t="shared" si="501"/>
        <v>0</v>
      </c>
      <c r="DJ593">
        <f t="shared" si="502"/>
        <v>1</v>
      </c>
      <c r="DK593">
        <f t="shared" si="503"/>
        <v>1.5577457727272197</v>
      </c>
      <c r="DN593">
        <v>586</v>
      </c>
      <c r="DO593">
        <v>16.610533603484782</v>
      </c>
      <c r="DP593">
        <v>26.12521496232495</v>
      </c>
      <c r="DR593">
        <f t="shared" si="504"/>
        <v>0</v>
      </c>
      <c r="DS593">
        <f t="shared" si="505"/>
        <v>1</v>
      </c>
      <c r="DT593">
        <f t="shared" si="506"/>
        <v>9.5146813588401677</v>
      </c>
      <c r="DW593">
        <v>586</v>
      </c>
      <c r="DX593">
        <v>17.385139677626469</v>
      </c>
      <c r="DY593">
        <v>5.809505992203686</v>
      </c>
      <c r="EA593">
        <f t="shared" si="507"/>
        <v>1</v>
      </c>
      <c r="EB593">
        <f t="shared" si="508"/>
        <v>0</v>
      </c>
      <c r="EC593">
        <f t="shared" si="509"/>
        <v>11.575633685422783</v>
      </c>
      <c r="EF593">
        <v>586</v>
      </c>
      <c r="EG593">
        <v>17.988822851677114</v>
      </c>
      <c r="EH593">
        <v>18.861927063569119</v>
      </c>
      <c r="EJ593">
        <f t="shared" si="510"/>
        <v>0</v>
      </c>
      <c r="EK593">
        <f t="shared" si="511"/>
        <v>1</v>
      </c>
      <c r="EL593">
        <f t="shared" si="512"/>
        <v>0.87310421189200582</v>
      </c>
      <c r="EO593">
        <v>586</v>
      </c>
      <c r="EP593">
        <v>17.487049804131161</v>
      </c>
      <c r="EQ593">
        <v>40.449255358728259</v>
      </c>
      <c r="ES593">
        <f t="shared" si="513"/>
        <v>0</v>
      </c>
      <c r="ET593">
        <f t="shared" si="514"/>
        <v>1</v>
      </c>
      <c r="EU593">
        <f t="shared" si="515"/>
        <v>22.962205554597098</v>
      </c>
    </row>
    <row r="594" spans="1:151" x14ac:dyDescent="0.25">
      <c r="A594">
        <v>587</v>
      </c>
      <c r="B594">
        <v>12.441153906306358</v>
      </c>
      <c r="C594">
        <v>7.6599500916494883</v>
      </c>
      <c r="E594">
        <f t="shared" si="465"/>
        <v>1</v>
      </c>
      <c r="F594">
        <f t="shared" si="467"/>
        <v>0</v>
      </c>
      <c r="G594">
        <f t="shared" si="466"/>
        <v>4.7812038146568696</v>
      </c>
      <c r="J594">
        <v>587</v>
      </c>
      <c r="K594">
        <v>30.720225242046968</v>
      </c>
      <c r="L594">
        <v>13.877955700226622</v>
      </c>
      <c r="N594">
        <f t="shared" si="468"/>
        <v>1</v>
      </c>
      <c r="O594">
        <f t="shared" si="469"/>
        <v>0</v>
      </c>
      <c r="P594">
        <f t="shared" si="470"/>
        <v>16.842269541820347</v>
      </c>
      <c r="S594">
        <v>587</v>
      </c>
      <c r="T594">
        <v>18.481096552408928</v>
      </c>
      <c r="U594">
        <v>23.740739723244733</v>
      </c>
      <c r="W594">
        <f t="shared" si="471"/>
        <v>0</v>
      </c>
      <c r="X594">
        <f t="shared" si="472"/>
        <v>1</v>
      </c>
      <c r="Y594">
        <f t="shared" si="473"/>
        <v>5.2596431708358047</v>
      </c>
      <c r="AB594">
        <v>587</v>
      </c>
      <c r="AC594">
        <v>22.562536894995642</v>
      </c>
      <c r="AD594">
        <v>16.452991082711225</v>
      </c>
      <c r="AF594">
        <f t="shared" si="474"/>
        <v>1</v>
      </c>
      <c r="AG594">
        <f t="shared" si="475"/>
        <v>0</v>
      </c>
      <c r="AH594">
        <f t="shared" si="476"/>
        <v>6.1095458122844164</v>
      </c>
      <c r="AK594">
        <v>587</v>
      </c>
      <c r="AL594">
        <v>12.763865815484232</v>
      </c>
      <c r="AM594">
        <v>51.912574194392647</v>
      </c>
      <c r="AO594">
        <f t="shared" si="477"/>
        <v>0</v>
      </c>
      <c r="AP594">
        <f t="shared" si="478"/>
        <v>1</v>
      </c>
      <c r="AQ594">
        <f t="shared" si="479"/>
        <v>39.148708378908417</v>
      </c>
      <c r="AT594">
        <v>587</v>
      </c>
      <c r="AU594">
        <v>18.181332817495022</v>
      </c>
      <c r="AV594">
        <v>16.316745846026549</v>
      </c>
      <c r="AX594">
        <f t="shared" si="480"/>
        <v>1</v>
      </c>
      <c r="AY594">
        <f t="shared" si="481"/>
        <v>0</v>
      </c>
      <c r="AZ594">
        <f t="shared" si="482"/>
        <v>1.8645869714684729</v>
      </c>
      <c r="BC594">
        <v>587</v>
      </c>
      <c r="BD594" t="e">
        <v>#N/A</v>
      </c>
      <c r="BE594" t="e">
        <v>#N/A</v>
      </c>
      <c r="BG594" t="e">
        <f t="shared" si="483"/>
        <v>#N/A</v>
      </c>
      <c r="BH594" t="e">
        <f t="shared" si="484"/>
        <v>#N/A</v>
      </c>
      <c r="BI594" t="e">
        <f t="shared" si="485"/>
        <v>#N/A</v>
      </c>
      <c r="BL594">
        <v>587</v>
      </c>
      <c r="BM594">
        <v>37.974469495039116</v>
      </c>
      <c r="BN594">
        <v>16.793211831639052</v>
      </c>
      <c r="BP594">
        <f t="shared" si="486"/>
        <v>1</v>
      </c>
      <c r="BQ594">
        <f t="shared" si="487"/>
        <v>0</v>
      </c>
      <c r="BR594">
        <f t="shared" si="488"/>
        <v>21.181257663400064</v>
      </c>
      <c r="BU594">
        <v>587</v>
      </c>
      <c r="BV594">
        <v>19.149534764570294</v>
      </c>
      <c r="BW594">
        <v>18.401765142571289</v>
      </c>
      <c r="BY594">
        <f t="shared" si="489"/>
        <v>1</v>
      </c>
      <c r="BZ594">
        <f t="shared" si="490"/>
        <v>0</v>
      </c>
      <c r="CA594">
        <f t="shared" si="491"/>
        <v>0.7477696219990051</v>
      </c>
      <c r="CD594">
        <v>587</v>
      </c>
      <c r="CE594">
        <v>17.851488082046124</v>
      </c>
      <c r="CF594">
        <v>19.316620137241692</v>
      </c>
      <c r="CH594">
        <f t="shared" si="492"/>
        <v>0</v>
      </c>
      <c r="CI594">
        <f t="shared" si="493"/>
        <v>1</v>
      </c>
      <c r="CJ594">
        <f t="shared" si="494"/>
        <v>1.4651320551955678</v>
      </c>
      <c r="CM594">
        <v>587</v>
      </c>
      <c r="CN594">
        <v>21.04162010616405</v>
      </c>
      <c r="CO594">
        <v>20.17095633469286</v>
      </c>
      <c r="CQ594">
        <f t="shared" si="495"/>
        <v>1</v>
      </c>
      <c r="CR594">
        <f t="shared" si="496"/>
        <v>0</v>
      </c>
      <c r="CS594">
        <f t="shared" si="497"/>
        <v>0.87066377147118956</v>
      </c>
      <c r="CV594">
        <v>587</v>
      </c>
      <c r="CW594">
        <v>31.015137439087717</v>
      </c>
      <c r="CX594">
        <v>15.931751304550993</v>
      </c>
      <c r="CZ594">
        <f t="shared" si="498"/>
        <v>1</v>
      </c>
      <c r="DA594">
        <f t="shared" si="499"/>
        <v>0</v>
      </c>
      <c r="DB594">
        <f t="shared" si="500"/>
        <v>15.083386134536724</v>
      </c>
      <c r="DE594">
        <v>587</v>
      </c>
      <c r="DF594">
        <v>19.873252305016742</v>
      </c>
      <c r="DG594">
        <v>19.297942716720527</v>
      </c>
      <c r="DI594">
        <f t="shared" si="501"/>
        <v>1</v>
      </c>
      <c r="DJ594">
        <f t="shared" si="502"/>
        <v>0</v>
      </c>
      <c r="DK594">
        <f t="shared" si="503"/>
        <v>0.57530958829621426</v>
      </c>
      <c r="DN594">
        <v>587</v>
      </c>
      <c r="DO594">
        <v>22.803170151252839</v>
      </c>
      <c r="DP594">
        <v>13.778370055402718</v>
      </c>
      <c r="DR594">
        <f t="shared" si="504"/>
        <v>1</v>
      </c>
      <c r="DS594">
        <f t="shared" si="505"/>
        <v>0</v>
      </c>
      <c r="DT594">
        <f t="shared" si="506"/>
        <v>9.0248000958501216</v>
      </c>
      <c r="DW594">
        <v>587</v>
      </c>
      <c r="DX594">
        <v>14.53986984522221</v>
      </c>
      <c r="DY594">
        <v>18.10090954698342</v>
      </c>
      <c r="EA594">
        <f t="shared" si="507"/>
        <v>0</v>
      </c>
      <c r="EB594">
        <f t="shared" si="508"/>
        <v>1</v>
      </c>
      <c r="EC594">
        <f t="shared" si="509"/>
        <v>3.5610397017612101</v>
      </c>
      <c r="EF594">
        <v>587</v>
      </c>
      <c r="EG594">
        <v>17.955766980498961</v>
      </c>
      <c r="EH594">
        <v>13.847909041700307</v>
      </c>
      <c r="EJ594">
        <f t="shared" si="510"/>
        <v>1</v>
      </c>
      <c r="EK594">
        <f t="shared" si="511"/>
        <v>0</v>
      </c>
      <c r="EL594">
        <f t="shared" si="512"/>
        <v>4.107857938798654</v>
      </c>
      <c r="EO594">
        <v>587</v>
      </c>
      <c r="EP594">
        <v>22.318711967840716</v>
      </c>
      <c r="EQ594">
        <v>-10.266839448144825</v>
      </c>
      <c r="ES594">
        <f t="shared" si="513"/>
        <v>1</v>
      </c>
      <c r="ET594">
        <f t="shared" si="514"/>
        <v>0</v>
      </c>
      <c r="EU594">
        <f t="shared" si="515"/>
        <v>32.585551415985542</v>
      </c>
    </row>
    <row r="595" spans="1:151" x14ac:dyDescent="0.25">
      <c r="A595">
        <v>588</v>
      </c>
      <c r="B595">
        <v>12.039338764604944</v>
      </c>
      <c r="C595">
        <v>26.245083894832451</v>
      </c>
      <c r="E595">
        <f t="shared" si="465"/>
        <v>0</v>
      </c>
      <c r="F595">
        <f t="shared" si="467"/>
        <v>1</v>
      </c>
      <c r="G595">
        <f t="shared" si="466"/>
        <v>14.205745130227507</v>
      </c>
      <c r="J595">
        <v>588</v>
      </c>
      <c r="K595">
        <v>20.543207695261621</v>
      </c>
      <c r="L595">
        <v>11.502868065280129</v>
      </c>
      <c r="N595">
        <f t="shared" si="468"/>
        <v>1</v>
      </c>
      <c r="O595">
        <f t="shared" si="469"/>
        <v>0</v>
      </c>
      <c r="P595">
        <f t="shared" si="470"/>
        <v>9.0403396299814922</v>
      </c>
      <c r="S595">
        <v>588</v>
      </c>
      <c r="T595">
        <v>20.049435924042584</v>
      </c>
      <c r="U595">
        <v>17.027231233349603</v>
      </c>
      <c r="W595">
        <f t="shared" si="471"/>
        <v>1</v>
      </c>
      <c r="X595">
        <f t="shared" si="472"/>
        <v>0</v>
      </c>
      <c r="Y595">
        <f t="shared" si="473"/>
        <v>3.0222046906929805</v>
      </c>
      <c r="AB595">
        <v>588</v>
      </c>
      <c r="AC595">
        <v>19.565349608330067</v>
      </c>
      <c r="AD595">
        <v>17.755731218544074</v>
      </c>
      <c r="AF595">
        <f t="shared" si="474"/>
        <v>1</v>
      </c>
      <c r="AG595">
        <f t="shared" si="475"/>
        <v>0</v>
      </c>
      <c r="AH595">
        <f t="shared" si="476"/>
        <v>1.8096183897859923</v>
      </c>
      <c r="AK595">
        <v>588</v>
      </c>
      <c r="AL595">
        <v>26.938954069233908</v>
      </c>
      <c r="AM595">
        <v>12.907490710883859</v>
      </c>
      <c r="AO595">
        <f t="shared" si="477"/>
        <v>1</v>
      </c>
      <c r="AP595">
        <f t="shared" si="478"/>
        <v>0</v>
      </c>
      <c r="AQ595">
        <f t="shared" si="479"/>
        <v>14.031463358350049</v>
      </c>
      <c r="AT595">
        <v>588</v>
      </c>
      <c r="AU595">
        <v>18.268491740717483</v>
      </c>
      <c r="AV595">
        <v>19.556997290206677</v>
      </c>
      <c r="AX595">
        <f t="shared" si="480"/>
        <v>0</v>
      </c>
      <c r="AY595">
        <f t="shared" si="481"/>
        <v>1</v>
      </c>
      <c r="AZ595">
        <f t="shared" si="482"/>
        <v>1.2885055494891944</v>
      </c>
      <c r="BC595">
        <v>588</v>
      </c>
      <c r="BD595" t="e">
        <v>#N/A</v>
      </c>
      <c r="BE595" t="e">
        <v>#N/A</v>
      </c>
      <c r="BG595" t="e">
        <f t="shared" si="483"/>
        <v>#N/A</v>
      </c>
      <c r="BH595" t="e">
        <f t="shared" si="484"/>
        <v>#N/A</v>
      </c>
      <c r="BI595" t="e">
        <f t="shared" si="485"/>
        <v>#N/A</v>
      </c>
      <c r="BL595">
        <v>588</v>
      </c>
      <c r="BM595">
        <v>23.547395152359911</v>
      </c>
      <c r="BN595">
        <v>13.951254605382488</v>
      </c>
      <c r="BP595">
        <f t="shared" si="486"/>
        <v>1</v>
      </c>
      <c r="BQ595">
        <f t="shared" si="487"/>
        <v>0</v>
      </c>
      <c r="BR595">
        <f t="shared" si="488"/>
        <v>9.5961405469774235</v>
      </c>
      <c r="BU595">
        <v>588</v>
      </c>
      <c r="BV595">
        <v>8.0803866026554232</v>
      </c>
      <c r="BW595">
        <v>26.188040669848618</v>
      </c>
      <c r="BY595">
        <f t="shared" si="489"/>
        <v>0</v>
      </c>
      <c r="BZ595">
        <f t="shared" si="490"/>
        <v>1</v>
      </c>
      <c r="CA595">
        <f t="shared" si="491"/>
        <v>18.107654067193195</v>
      </c>
      <c r="CD595">
        <v>588</v>
      </c>
      <c r="CE595">
        <v>27.30649053828505</v>
      </c>
      <c r="CF595">
        <v>32.65119245429586</v>
      </c>
      <c r="CH595">
        <f t="shared" si="492"/>
        <v>0</v>
      </c>
      <c r="CI595">
        <f t="shared" si="493"/>
        <v>1</v>
      </c>
      <c r="CJ595">
        <f t="shared" si="494"/>
        <v>5.3447019160108091</v>
      </c>
      <c r="CM595">
        <v>588</v>
      </c>
      <c r="CN595">
        <v>19.677354899114832</v>
      </c>
      <c r="CO595">
        <v>35.527853970261411</v>
      </c>
      <c r="CQ595">
        <f t="shared" si="495"/>
        <v>0</v>
      </c>
      <c r="CR595">
        <f t="shared" si="496"/>
        <v>1</v>
      </c>
      <c r="CS595">
        <f t="shared" si="497"/>
        <v>15.850499071146579</v>
      </c>
      <c r="CV595">
        <v>588</v>
      </c>
      <c r="CW595">
        <v>20.270612937192706</v>
      </c>
      <c r="CX595">
        <v>19.662956903436744</v>
      </c>
      <c r="CZ595">
        <f t="shared" si="498"/>
        <v>1</v>
      </c>
      <c r="DA595">
        <f t="shared" si="499"/>
        <v>0</v>
      </c>
      <c r="DB595">
        <f t="shared" si="500"/>
        <v>0.607656033755962</v>
      </c>
      <c r="DE595">
        <v>588</v>
      </c>
      <c r="DF595">
        <v>19.855337200235599</v>
      </c>
      <c r="DG595">
        <v>16.425869378563576</v>
      </c>
      <c r="DI595">
        <f t="shared" si="501"/>
        <v>1</v>
      </c>
      <c r="DJ595">
        <f t="shared" si="502"/>
        <v>0</v>
      </c>
      <c r="DK595">
        <f t="shared" si="503"/>
        <v>3.4294678216720236</v>
      </c>
      <c r="DN595">
        <v>588</v>
      </c>
      <c r="DO595">
        <v>22.773350076792596</v>
      </c>
      <c r="DP595">
        <v>17.192559452661616</v>
      </c>
      <c r="DR595">
        <f t="shared" si="504"/>
        <v>1</v>
      </c>
      <c r="DS595">
        <f t="shared" si="505"/>
        <v>0</v>
      </c>
      <c r="DT595">
        <f t="shared" si="506"/>
        <v>5.5807906241309801</v>
      </c>
      <c r="DW595">
        <v>588</v>
      </c>
      <c r="DX595">
        <v>16.268574160080298</v>
      </c>
      <c r="DY595">
        <v>28.462081910048475</v>
      </c>
      <c r="EA595">
        <f t="shared" si="507"/>
        <v>0</v>
      </c>
      <c r="EB595">
        <f t="shared" si="508"/>
        <v>1</v>
      </c>
      <c r="EC595">
        <f t="shared" si="509"/>
        <v>12.193507749968177</v>
      </c>
      <c r="EF595">
        <v>588</v>
      </c>
      <c r="EG595">
        <v>19.439720562593152</v>
      </c>
      <c r="EH595">
        <v>15.843215922203449</v>
      </c>
      <c r="EJ595">
        <f t="shared" si="510"/>
        <v>1</v>
      </c>
      <c r="EK595">
        <f t="shared" si="511"/>
        <v>0</v>
      </c>
      <c r="EL595">
        <f t="shared" si="512"/>
        <v>3.5965046403897034</v>
      </c>
      <c r="EO595">
        <v>588</v>
      </c>
      <c r="EP595">
        <v>19.947488891388861</v>
      </c>
      <c r="EQ595">
        <v>20.399187673318551</v>
      </c>
      <c r="ES595">
        <f t="shared" si="513"/>
        <v>0</v>
      </c>
      <c r="ET595">
        <f t="shared" si="514"/>
        <v>1</v>
      </c>
      <c r="EU595">
        <f t="shared" si="515"/>
        <v>0.45169878192968937</v>
      </c>
    </row>
    <row r="596" spans="1:151" x14ac:dyDescent="0.25">
      <c r="A596">
        <v>589</v>
      </c>
      <c r="B596">
        <v>8.4085605613329406</v>
      </c>
      <c r="C596">
        <v>45.264673739363701</v>
      </c>
      <c r="E596">
        <f t="shared" si="465"/>
        <v>0</v>
      </c>
      <c r="F596">
        <f t="shared" si="467"/>
        <v>1</v>
      </c>
      <c r="G596">
        <f t="shared" si="466"/>
        <v>36.85611317803076</v>
      </c>
      <c r="J596">
        <v>589</v>
      </c>
      <c r="K596">
        <v>20.598892860121051</v>
      </c>
      <c r="L596">
        <v>19.88904351343972</v>
      </c>
      <c r="N596">
        <f t="shared" si="468"/>
        <v>1</v>
      </c>
      <c r="O596">
        <f t="shared" si="469"/>
        <v>0</v>
      </c>
      <c r="P596">
        <f t="shared" si="470"/>
        <v>0.70984934668133093</v>
      </c>
      <c r="S596">
        <v>589</v>
      </c>
      <c r="T596">
        <v>19.37955090727608</v>
      </c>
      <c r="U596">
        <v>48.077294558405669</v>
      </c>
      <c r="W596">
        <f t="shared" si="471"/>
        <v>0</v>
      </c>
      <c r="X596">
        <f t="shared" si="472"/>
        <v>1</v>
      </c>
      <c r="Y596">
        <f t="shared" si="473"/>
        <v>28.697743651129588</v>
      </c>
      <c r="AB596">
        <v>589</v>
      </c>
      <c r="AC596">
        <v>16.999392965821364</v>
      </c>
      <c r="AD596">
        <v>18.207833661032446</v>
      </c>
      <c r="AF596">
        <f t="shared" si="474"/>
        <v>0</v>
      </c>
      <c r="AG596">
        <f t="shared" si="475"/>
        <v>1</v>
      </c>
      <c r="AH596">
        <f t="shared" si="476"/>
        <v>1.2084406952110811</v>
      </c>
      <c r="AK596">
        <v>589</v>
      </c>
      <c r="AL596">
        <v>16.91844006726955</v>
      </c>
      <c r="AM596">
        <v>38.003517194780173</v>
      </c>
      <c r="AO596">
        <f t="shared" si="477"/>
        <v>0</v>
      </c>
      <c r="AP596">
        <f t="shared" si="478"/>
        <v>1</v>
      </c>
      <c r="AQ596">
        <f t="shared" si="479"/>
        <v>21.085077127510623</v>
      </c>
      <c r="AT596">
        <v>589</v>
      </c>
      <c r="AU596">
        <v>16.610458537703146</v>
      </c>
      <c r="AV596">
        <v>17.488110657398405</v>
      </c>
      <c r="AX596">
        <f t="shared" si="480"/>
        <v>0</v>
      </c>
      <c r="AY596">
        <f t="shared" si="481"/>
        <v>1</v>
      </c>
      <c r="AZ596">
        <f t="shared" si="482"/>
        <v>0.87765211969525936</v>
      </c>
      <c r="BC596">
        <v>589</v>
      </c>
      <c r="BD596" t="e">
        <v>#N/A</v>
      </c>
      <c r="BE596" t="e">
        <v>#N/A</v>
      </c>
      <c r="BG596" t="e">
        <f t="shared" si="483"/>
        <v>#N/A</v>
      </c>
      <c r="BH596" t="e">
        <f t="shared" si="484"/>
        <v>#N/A</v>
      </c>
      <c r="BI596" t="e">
        <f t="shared" si="485"/>
        <v>#N/A</v>
      </c>
      <c r="BL596">
        <v>589</v>
      </c>
      <c r="BM596">
        <v>19.774132546179828</v>
      </c>
      <c r="BN596">
        <v>13.085982657806881</v>
      </c>
      <c r="BP596">
        <f t="shared" si="486"/>
        <v>1</v>
      </c>
      <c r="BQ596">
        <f t="shared" si="487"/>
        <v>0</v>
      </c>
      <c r="BR596">
        <f t="shared" si="488"/>
        <v>6.6881498883729478</v>
      </c>
      <c r="BU596">
        <v>589</v>
      </c>
      <c r="BV596">
        <v>28.029338791335775</v>
      </c>
      <c r="BW596">
        <v>10.134105406698447</v>
      </c>
      <c r="BY596">
        <f t="shared" si="489"/>
        <v>1</v>
      </c>
      <c r="BZ596">
        <f t="shared" si="490"/>
        <v>0</v>
      </c>
      <c r="CA596">
        <f t="shared" si="491"/>
        <v>17.895233384637329</v>
      </c>
      <c r="CD596">
        <v>589</v>
      </c>
      <c r="CE596">
        <v>11.708185137009195</v>
      </c>
      <c r="CF596">
        <v>15.759736047148373</v>
      </c>
      <c r="CH596">
        <f t="shared" si="492"/>
        <v>0</v>
      </c>
      <c r="CI596">
        <f t="shared" si="493"/>
        <v>1</v>
      </c>
      <c r="CJ596">
        <f t="shared" si="494"/>
        <v>4.0515509101391771</v>
      </c>
      <c r="CM596">
        <v>589</v>
      </c>
      <c r="CN596">
        <v>27.294779685539527</v>
      </c>
      <c r="CO596">
        <v>22.587832953023934</v>
      </c>
      <c r="CQ596">
        <f t="shared" si="495"/>
        <v>1</v>
      </c>
      <c r="CR596">
        <f t="shared" si="496"/>
        <v>0</v>
      </c>
      <c r="CS596">
        <f t="shared" si="497"/>
        <v>4.7069467325155934</v>
      </c>
      <c r="CV596">
        <v>589</v>
      </c>
      <c r="CW596">
        <v>18.498366614365846</v>
      </c>
      <c r="CX596">
        <v>16.210783775577536</v>
      </c>
      <c r="CZ596">
        <f t="shared" si="498"/>
        <v>1</v>
      </c>
      <c r="DA596">
        <f t="shared" si="499"/>
        <v>0</v>
      </c>
      <c r="DB596">
        <f t="shared" si="500"/>
        <v>2.2875828387883104</v>
      </c>
      <c r="DE596">
        <v>589</v>
      </c>
      <c r="DF596">
        <v>22.039937637261765</v>
      </c>
      <c r="DG596">
        <v>26.811223754674472</v>
      </c>
      <c r="DI596">
        <f t="shared" si="501"/>
        <v>0</v>
      </c>
      <c r="DJ596">
        <f t="shared" si="502"/>
        <v>1</v>
      </c>
      <c r="DK596">
        <f t="shared" si="503"/>
        <v>4.771286117412707</v>
      </c>
      <c r="DN596">
        <v>589</v>
      </c>
      <c r="DO596">
        <v>26.952700483441383</v>
      </c>
      <c r="DP596">
        <v>24.124183710843269</v>
      </c>
      <c r="DR596">
        <f t="shared" si="504"/>
        <v>1</v>
      </c>
      <c r="DS596">
        <f t="shared" si="505"/>
        <v>0</v>
      </c>
      <c r="DT596">
        <f t="shared" si="506"/>
        <v>2.828516772598114</v>
      </c>
      <c r="DW596">
        <v>589</v>
      </c>
      <c r="DX596">
        <v>22.899328463492306</v>
      </c>
      <c r="DY596">
        <v>21.956400994648885</v>
      </c>
      <c r="EA596">
        <f t="shared" si="507"/>
        <v>1</v>
      </c>
      <c r="EB596">
        <f t="shared" si="508"/>
        <v>0</v>
      </c>
      <c r="EC596">
        <f t="shared" si="509"/>
        <v>0.94292746884342193</v>
      </c>
      <c r="EF596">
        <v>589</v>
      </c>
      <c r="EG596">
        <v>22.810982033165388</v>
      </c>
      <c r="EH596">
        <v>11.272801474410091</v>
      </c>
      <c r="EJ596">
        <f t="shared" si="510"/>
        <v>1</v>
      </c>
      <c r="EK596">
        <f t="shared" si="511"/>
        <v>0</v>
      </c>
      <c r="EL596">
        <f t="shared" si="512"/>
        <v>11.538180558755297</v>
      </c>
      <c r="EO596">
        <v>589</v>
      </c>
      <c r="EP596">
        <v>22.252247403487342</v>
      </c>
      <c r="EQ596">
        <v>34.346464066351743</v>
      </c>
      <c r="ES596">
        <f t="shared" si="513"/>
        <v>0</v>
      </c>
      <c r="ET596">
        <f t="shared" si="514"/>
        <v>1</v>
      </c>
      <c r="EU596">
        <f t="shared" si="515"/>
        <v>12.094216662864401</v>
      </c>
    </row>
    <row r="597" spans="1:151" x14ac:dyDescent="0.25">
      <c r="A597">
        <v>590</v>
      </c>
      <c r="B597">
        <v>12.397488187829406</v>
      </c>
      <c r="C597">
        <v>31.454277626718156</v>
      </c>
      <c r="E597">
        <f t="shared" si="465"/>
        <v>0</v>
      </c>
      <c r="F597">
        <f t="shared" si="467"/>
        <v>1</v>
      </c>
      <c r="G597">
        <f t="shared" si="466"/>
        <v>19.05678943888875</v>
      </c>
      <c r="J597">
        <v>590</v>
      </c>
      <c r="K597">
        <v>18.969952075116609</v>
      </c>
      <c r="L597">
        <v>14.671533223633944</v>
      </c>
      <c r="N597">
        <f t="shared" si="468"/>
        <v>1</v>
      </c>
      <c r="O597">
        <f t="shared" si="469"/>
        <v>0</v>
      </c>
      <c r="P597">
        <f t="shared" si="470"/>
        <v>4.2984188514826656</v>
      </c>
      <c r="S597">
        <v>590</v>
      </c>
      <c r="T597">
        <v>21.10071042519165</v>
      </c>
      <c r="U597">
        <v>22.284376781823859</v>
      </c>
      <c r="W597">
        <f t="shared" si="471"/>
        <v>0</v>
      </c>
      <c r="X597">
        <f t="shared" si="472"/>
        <v>1</v>
      </c>
      <c r="Y597">
        <f t="shared" si="473"/>
        <v>1.1836663566322088</v>
      </c>
      <c r="AB597">
        <v>590</v>
      </c>
      <c r="AC597">
        <v>33.641506589031636</v>
      </c>
      <c r="AD597">
        <v>18.467977427325703</v>
      </c>
      <c r="AF597">
        <f t="shared" si="474"/>
        <v>1</v>
      </c>
      <c r="AG597">
        <f t="shared" si="475"/>
        <v>0</v>
      </c>
      <c r="AH597">
        <f t="shared" si="476"/>
        <v>15.173529161705932</v>
      </c>
      <c r="AK597">
        <v>590</v>
      </c>
      <c r="AL597">
        <v>7.0391313603676124</v>
      </c>
      <c r="AM597">
        <v>36.836884497576115</v>
      </c>
      <c r="AO597">
        <f t="shared" si="477"/>
        <v>0</v>
      </c>
      <c r="AP597">
        <f t="shared" si="478"/>
        <v>1</v>
      </c>
      <c r="AQ597">
        <f t="shared" si="479"/>
        <v>29.797753137208502</v>
      </c>
      <c r="AT597">
        <v>590</v>
      </c>
      <c r="AU597">
        <v>21.621904033849262</v>
      </c>
      <c r="AV597">
        <v>23.271334530681258</v>
      </c>
      <c r="AX597">
        <f t="shared" si="480"/>
        <v>0</v>
      </c>
      <c r="AY597">
        <f t="shared" si="481"/>
        <v>1</v>
      </c>
      <c r="AZ597">
        <f t="shared" si="482"/>
        <v>1.6494304968319966</v>
      </c>
      <c r="BC597">
        <v>590</v>
      </c>
      <c r="BD597" t="e">
        <v>#N/A</v>
      </c>
      <c r="BE597" t="e">
        <v>#N/A</v>
      </c>
      <c r="BG597" t="e">
        <f t="shared" si="483"/>
        <v>#N/A</v>
      </c>
      <c r="BH597" t="e">
        <f t="shared" si="484"/>
        <v>#N/A</v>
      </c>
      <c r="BI597" t="e">
        <f t="shared" si="485"/>
        <v>#N/A</v>
      </c>
      <c r="BL597">
        <v>590</v>
      </c>
      <c r="BM597">
        <v>23.943001425245633</v>
      </c>
      <c r="BN597">
        <v>11.519500057278012</v>
      </c>
      <c r="BP597">
        <f t="shared" si="486"/>
        <v>1</v>
      </c>
      <c r="BQ597">
        <f t="shared" si="487"/>
        <v>0</v>
      </c>
      <c r="BR597">
        <f t="shared" si="488"/>
        <v>12.423501367967621</v>
      </c>
      <c r="BU597">
        <v>590</v>
      </c>
      <c r="BV597">
        <v>23.003869614961303</v>
      </c>
      <c r="BW597">
        <v>14.370210653559116</v>
      </c>
      <c r="BY597">
        <f t="shared" si="489"/>
        <v>1</v>
      </c>
      <c r="BZ597">
        <f t="shared" si="490"/>
        <v>0</v>
      </c>
      <c r="CA597">
        <f t="shared" si="491"/>
        <v>8.6336589614021868</v>
      </c>
      <c r="CD597">
        <v>590</v>
      </c>
      <c r="CE597">
        <v>18.520007552043946</v>
      </c>
      <c r="CF597">
        <v>1.9777637654916163</v>
      </c>
      <c r="CH597">
        <f t="shared" si="492"/>
        <v>1</v>
      </c>
      <c r="CI597">
        <f t="shared" si="493"/>
        <v>0</v>
      </c>
      <c r="CJ597">
        <f t="shared" si="494"/>
        <v>16.54224378655233</v>
      </c>
      <c r="CM597">
        <v>590</v>
      </c>
      <c r="CN597">
        <v>21.735988253490365</v>
      </c>
      <c r="CO597">
        <v>12.249441554783179</v>
      </c>
      <c r="CQ597">
        <f t="shared" si="495"/>
        <v>1</v>
      </c>
      <c r="CR597">
        <f t="shared" si="496"/>
        <v>0</v>
      </c>
      <c r="CS597">
        <f t="shared" si="497"/>
        <v>9.4865466987071869</v>
      </c>
      <c r="CV597">
        <v>590</v>
      </c>
      <c r="CW597">
        <v>26.46727121380583</v>
      </c>
      <c r="CX597">
        <v>15.558756023720285</v>
      </c>
      <c r="CZ597">
        <f t="shared" si="498"/>
        <v>1</v>
      </c>
      <c r="DA597">
        <f t="shared" si="499"/>
        <v>0</v>
      </c>
      <c r="DB597">
        <f t="shared" si="500"/>
        <v>10.908515190085545</v>
      </c>
      <c r="DE597">
        <v>590</v>
      </c>
      <c r="DF597">
        <v>16.024325936678213</v>
      </c>
      <c r="DG597">
        <v>26.798907155860832</v>
      </c>
      <c r="DI597">
        <f t="shared" si="501"/>
        <v>0</v>
      </c>
      <c r="DJ597">
        <f t="shared" si="502"/>
        <v>1</v>
      </c>
      <c r="DK597">
        <f t="shared" si="503"/>
        <v>10.774581219182618</v>
      </c>
      <c r="DN597">
        <v>590</v>
      </c>
      <c r="DO597">
        <v>23.005297101603599</v>
      </c>
      <c r="DP597">
        <v>21.369860668206076</v>
      </c>
      <c r="DR597">
        <f t="shared" si="504"/>
        <v>1</v>
      </c>
      <c r="DS597">
        <f t="shared" si="505"/>
        <v>0</v>
      </c>
      <c r="DT597">
        <f t="shared" si="506"/>
        <v>1.6354364333975226</v>
      </c>
      <c r="DW597">
        <v>590</v>
      </c>
      <c r="DX597">
        <v>17.497132259660219</v>
      </c>
      <c r="DY597">
        <v>10.477902398645004</v>
      </c>
      <c r="EA597">
        <f t="shared" si="507"/>
        <v>1</v>
      </c>
      <c r="EB597">
        <f t="shared" si="508"/>
        <v>0</v>
      </c>
      <c r="EC597">
        <f t="shared" si="509"/>
        <v>7.0192298610152157</v>
      </c>
      <c r="EF597">
        <v>590</v>
      </c>
      <c r="EG597">
        <v>16.783890841530742</v>
      </c>
      <c r="EH597">
        <v>20.197078518141115</v>
      </c>
      <c r="EJ597">
        <f t="shared" si="510"/>
        <v>0</v>
      </c>
      <c r="EK597">
        <f t="shared" si="511"/>
        <v>1</v>
      </c>
      <c r="EL597">
        <f t="shared" si="512"/>
        <v>3.4131876766103737</v>
      </c>
      <c r="EO597">
        <v>590</v>
      </c>
      <c r="EP597">
        <v>18.13075263081641</v>
      </c>
      <c r="EQ597">
        <v>23.497213945946402</v>
      </c>
      <c r="ES597">
        <f t="shared" si="513"/>
        <v>0</v>
      </c>
      <c r="ET597">
        <f t="shared" si="514"/>
        <v>1</v>
      </c>
      <c r="EU597">
        <f t="shared" si="515"/>
        <v>5.3664613151299925</v>
      </c>
    </row>
    <row r="598" spans="1:151" x14ac:dyDescent="0.25">
      <c r="A598">
        <v>591</v>
      </c>
      <c r="B598">
        <v>12.485561739011374</v>
      </c>
      <c r="C598">
        <v>41.43629654924257</v>
      </c>
      <c r="E598">
        <f t="shared" si="465"/>
        <v>0</v>
      </c>
      <c r="F598">
        <f t="shared" si="467"/>
        <v>1</v>
      </c>
      <c r="G598">
        <f t="shared" si="466"/>
        <v>28.950734810231197</v>
      </c>
      <c r="J598">
        <v>591</v>
      </c>
      <c r="K598">
        <v>23.479395160256967</v>
      </c>
      <c r="L598">
        <v>28.539486018315863</v>
      </c>
      <c r="N598">
        <f t="shared" si="468"/>
        <v>0</v>
      </c>
      <c r="O598">
        <f t="shared" si="469"/>
        <v>1</v>
      </c>
      <c r="P598">
        <f t="shared" si="470"/>
        <v>5.0600908580588957</v>
      </c>
      <c r="S598">
        <v>591</v>
      </c>
      <c r="T598">
        <v>17.342046901915641</v>
      </c>
      <c r="U598">
        <v>58.163987955156031</v>
      </c>
      <c r="W598">
        <f t="shared" si="471"/>
        <v>0</v>
      </c>
      <c r="X598">
        <f t="shared" si="472"/>
        <v>1</v>
      </c>
      <c r="Y598">
        <f t="shared" si="473"/>
        <v>40.821941053240394</v>
      </c>
      <c r="AB598">
        <v>591</v>
      </c>
      <c r="AC598">
        <v>24.969262243739333</v>
      </c>
      <c r="AD598">
        <v>17.526534074187982</v>
      </c>
      <c r="AF598">
        <f t="shared" si="474"/>
        <v>1</v>
      </c>
      <c r="AG598">
        <f t="shared" si="475"/>
        <v>0</v>
      </c>
      <c r="AH598">
        <f t="shared" si="476"/>
        <v>7.4427281695513514</v>
      </c>
      <c r="AK598">
        <v>591</v>
      </c>
      <c r="AL598">
        <v>29.163741558431283</v>
      </c>
      <c r="AM598">
        <v>21.739551508995834</v>
      </c>
      <c r="AO598">
        <f t="shared" si="477"/>
        <v>1</v>
      </c>
      <c r="AP598">
        <f t="shared" si="478"/>
        <v>0</v>
      </c>
      <c r="AQ598">
        <f t="shared" si="479"/>
        <v>7.4241900494354489</v>
      </c>
      <c r="AT598">
        <v>591</v>
      </c>
      <c r="AU598">
        <v>22.929468686560277</v>
      </c>
      <c r="AV598">
        <v>18.034993927319555</v>
      </c>
      <c r="AX598">
        <f t="shared" si="480"/>
        <v>1</v>
      </c>
      <c r="AY598">
        <f t="shared" si="481"/>
        <v>0</v>
      </c>
      <c r="AZ598">
        <f t="shared" si="482"/>
        <v>4.8944747592407225</v>
      </c>
      <c r="BC598">
        <v>591</v>
      </c>
      <c r="BD598" t="e">
        <v>#N/A</v>
      </c>
      <c r="BE598" t="e">
        <v>#N/A</v>
      </c>
      <c r="BG598" t="e">
        <f t="shared" si="483"/>
        <v>#N/A</v>
      </c>
      <c r="BH598" t="e">
        <f t="shared" si="484"/>
        <v>#N/A</v>
      </c>
      <c r="BI598" t="e">
        <f t="shared" si="485"/>
        <v>#N/A</v>
      </c>
      <c r="BL598">
        <v>591</v>
      </c>
      <c r="BM598">
        <v>38.551909335841515</v>
      </c>
      <c r="BN598">
        <v>6.9208319860346847</v>
      </c>
      <c r="BP598">
        <f t="shared" si="486"/>
        <v>1</v>
      </c>
      <c r="BQ598">
        <f t="shared" si="487"/>
        <v>0</v>
      </c>
      <c r="BR598">
        <f t="shared" si="488"/>
        <v>31.63107734980683</v>
      </c>
      <c r="BU598">
        <v>591</v>
      </c>
      <c r="BV598">
        <v>15.500438968652428</v>
      </c>
      <c r="BW598">
        <v>26.151273709512775</v>
      </c>
      <c r="BY598">
        <f t="shared" si="489"/>
        <v>0</v>
      </c>
      <c r="BZ598">
        <f t="shared" si="490"/>
        <v>1</v>
      </c>
      <c r="CA598">
        <f t="shared" si="491"/>
        <v>10.650834740860347</v>
      </c>
      <c r="CD598">
        <v>591</v>
      </c>
      <c r="CE598">
        <v>21.365987122469456</v>
      </c>
      <c r="CF598">
        <v>25.783244148266434</v>
      </c>
      <c r="CH598">
        <f t="shared" si="492"/>
        <v>0</v>
      </c>
      <c r="CI598">
        <f t="shared" si="493"/>
        <v>1</v>
      </c>
      <c r="CJ598">
        <f t="shared" si="494"/>
        <v>4.4172570257969781</v>
      </c>
      <c r="CM598">
        <v>591</v>
      </c>
      <c r="CN598">
        <v>25.537408605455415</v>
      </c>
      <c r="CO598">
        <v>19.468450093784945</v>
      </c>
      <c r="CQ598">
        <f t="shared" si="495"/>
        <v>1</v>
      </c>
      <c r="CR598">
        <f t="shared" si="496"/>
        <v>0</v>
      </c>
      <c r="CS598">
        <f t="shared" si="497"/>
        <v>6.0689585116704698</v>
      </c>
      <c r="CV598">
        <v>591</v>
      </c>
      <c r="CW598">
        <v>21.714008444447256</v>
      </c>
      <c r="CX598">
        <v>17.100610978397874</v>
      </c>
      <c r="CZ598">
        <f t="shared" si="498"/>
        <v>1</v>
      </c>
      <c r="DA598">
        <f t="shared" si="499"/>
        <v>0</v>
      </c>
      <c r="DB598">
        <f t="shared" si="500"/>
        <v>4.6133974660493813</v>
      </c>
      <c r="DE598">
        <v>591</v>
      </c>
      <c r="DF598">
        <v>15.107595378972519</v>
      </c>
      <c r="DG598">
        <v>24.130790804621547</v>
      </c>
      <c r="DI598">
        <f t="shared" si="501"/>
        <v>0</v>
      </c>
      <c r="DJ598">
        <f t="shared" si="502"/>
        <v>1</v>
      </c>
      <c r="DK598">
        <f t="shared" si="503"/>
        <v>9.0231954256490283</v>
      </c>
      <c r="DN598">
        <v>591</v>
      </c>
      <c r="DO598">
        <v>23.049556493435439</v>
      </c>
      <c r="DP598">
        <v>15.489492603028648</v>
      </c>
      <c r="DR598">
        <f t="shared" si="504"/>
        <v>1</v>
      </c>
      <c r="DS598">
        <f t="shared" si="505"/>
        <v>0</v>
      </c>
      <c r="DT598">
        <f t="shared" si="506"/>
        <v>7.5600638904067914</v>
      </c>
      <c r="DW598">
        <v>591</v>
      </c>
      <c r="DX598">
        <v>18.717896655931032</v>
      </c>
      <c r="DY598">
        <v>20.113102412129074</v>
      </c>
      <c r="EA598">
        <f t="shared" si="507"/>
        <v>0</v>
      </c>
      <c r="EB598">
        <f t="shared" si="508"/>
        <v>1</v>
      </c>
      <c r="EC598">
        <f t="shared" si="509"/>
        <v>1.3952057561980418</v>
      </c>
      <c r="EF598">
        <v>591</v>
      </c>
      <c r="EG598">
        <v>21.687641431038077</v>
      </c>
      <c r="EH598">
        <v>12.969667707736688</v>
      </c>
      <c r="EJ598">
        <f t="shared" si="510"/>
        <v>1</v>
      </c>
      <c r="EK598">
        <f t="shared" si="511"/>
        <v>0</v>
      </c>
      <c r="EL598">
        <f t="shared" si="512"/>
        <v>8.7179737233013892</v>
      </c>
      <c r="EO598">
        <v>591</v>
      </c>
      <c r="EP598">
        <v>25.070554663804572</v>
      </c>
      <c r="EQ598">
        <v>25.901586175581251</v>
      </c>
      <c r="ES598">
        <f t="shared" si="513"/>
        <v>0</v>
      </c>
      <c r="ET598">
        <f t="shared" si="514"/>
        <v>1</v>
      </c>
      <c r="EU598">
        <f t="shared" si="515"/>
        <v>0.83103151177667911</v>
      </c>
    </row>
    <row r="599" spans="1:151" x14ac:dyDescent="0.25">
      <c r="A599">
        <v>592</v>
      </c>
      <c r="B599">
        <v>7.7782785054548738</v>
      </c>
      <c r="C599">
        <v>7.6599710243760875</v>
      </c>
      <c r="E599">
        <f t="shared" si="465"/>
        <v>1</v>
      </c>
      <c r="F599">
        <f t="shared" si="467"/>
        <v>0</v>
      </c>
      <c r="G599">
        <f t="shared" si="466"/>
        <v>0.1183074810787863</v>
      </c>
      <c r="J599">
        <v>592</v>
      </c>
      <c r="K599">
        <v>20.943566197499941</v>
      </c>
      <c r="L599">
        <v>26.370138188800709</v>
      </c>
      <c r="N599">
        <f t="shared" si="468"/>
        <v>0</v>
      </c>
      <c r="O599">
        <f t="shared" si="469"/>
        <v>1</v>
      </c>
      <c r="P599">
        <f t="shared" si="470"/>
        <v>5.4265719913007686</v>
      </c>
      <c r="S599">
        <v>592</v>
      </c>
      <c r="T599">
        <v>15.350904613703872</v>
      </c>
      <c r="U599">
        <v>39.667769727193729</v>
      </c>
      <c r="W599">
        <f t="shared" si="471"/>
        <v>0</v>
      </c>
      <c r="X599">
        <f t="shared" si="472"/>
        <v>1</v>
      </c>
      <c r="Y599">
        <f t="shared" si="473"/>
        <v>24.316865113489857</v>
      </c>
      <c r="AB599">
        <v>592</v>
      </c>
      <c r="AC599">
        <v>29.948622248785448</v>
      </c>
      <c r="AD599">
        <v>17.023949290229446</v>
      </c>
      <c r="AF599">
        <f t="shared" si="474"/>
        <v>1</v>
      </c>
      <c r="AG599">
        <f t="shared" si="475"/>
        <v>0</v>
      </c>
      <c r="AH599">
        <f t="shared" si="476"/>
        <v>12.924672958556002</v>
      </c>
      <c r="AK599">
        <v>592</v>
      </c>
      <c r="AL599">
        <v>19.057269059368959</v>
      </c>
      <c r="AM599">
        <v>17.027331544970313</v>
      </c>
      <c r="AO599">
        <f t="shared" si="477"/>
        <v>1</v>
      </c>
      <c r="AP599">
        <f t="shared" si="478"/>
        <v>0</v>
      </c>
      <c r="AQ599">
        <f t="shared" si="479"/>
        <v>2.0299375143986467</v>
      </c>
      <c r="AT599">
        <v>592</v>
      </c>
      <c r="AU599">
        <v>10.878183634161328</v>
      </c>
      <c r="AV599">
        <v>16.124186524604539</v>
      </c>
      <c r="AX599">
        <f t="shared" si="480"/>
        <v>0</v>
      </c>
      <c r="AY599">
        <f t="shared" si="481"/>
        <v>1</v>
      </c>
      <c r="AZ599">
        <f t="shared" si="482"/>
        <v>5.2460028904432114</v>
      </c>
      <c r="BC599">
        <v>592</v>
      </c>
      <c r="BD599" t="e">
        <v>#N/A</v>
      </c>
      <c r="BE599" t="e">
        <v>#N/A</v>
      </c>
      <c r="BG599" t="e">
        <f t="shared" si="483"/>
        <v>#N/A</v>
      </c>
      <c r="BH599" t="e">
        <f t="shared" si="484"/>
        <v>#N/A</v>
      </c>
      <c r="BI599" t="e">
        <f t="shared" si="485"/>
        <v>#N/A</v>
      </c>
      <c r="BL599">
        <v>592</v>
      </c>
      <c r="BM599">
        <v>27.833398539416486</v>
      </c>
      <c r="BN599">
        <v>12.582699099859829</v>
      </c>
      <c r="BP599">
        <f t="shared" si="486"/>
        <v>1</v>
      </c>
      <c r="BQ599">
        <f t="shared" si="487"/>
        <v>0</v>
      </c>
      <c r="BR599">
        <f t="shared" si="488"/>
        <v>15.250699439556657</v>
      </c>
      <c r="BU599">
        <v>592</v>
      </c>
      <c r="BV599">
        <v>27.129111418069574</v>
      </c>
      <c r="BW599">
        <v>27.402744154478107</v>
      </c>
      <c r="BY599">
        <f t="shared" si="489"/>
        <v>0</v>
      </c>
      <c r="BZ599">
        <f t="shared" si="490"/>
        <v>1</v>
      </c>
      <c r="CA599">
        <f t="shared" si="491"/>
        <v>0.27363273640853336</v>
      </c>
      <c r="CD599">
        <v>592</v>
      </c>
      <c r="CE599">
        <v>24.835856189305723</v>
      </c>
      <c r="CF599">
        <v>16.860035906602562</v>
      </c>
      <c r="CH599">
        <f t="shared" si="492"/>
        <v>1</v>
      </c>
      <c r="CI599">
        <f t="shared" si="493"/>
        <v>0</v>
      </c>
      <c r="CJ599">
        <f t="shared" si="494"/>
        <v>7.975820282703161</v>
      </c>
      <c r="CM599">
        <v>592</v>
      </c>
      <c r="CN599">
        <v>21.654386263621269</v>
      </c>
      <c r="CO599">
        <v>12.183123939283792</v>
      </c>
      <c r="CQ599">
        <f t="shared" si="495"/>
        <v>1</v>
      </c>
      <c r="CR599">
        <f t="shared" si="496"/>
        <v>0</v>
      </c>
      <c r="CS599">
        <f t="shared" si="497"/>
        <v>9.4712623243374772</v>
      </c>
      <c r="CV599">
        <v>592</v>
      </c>
      <c r="CW599">
        <v>19.310381933260725</v>
      </c>
      <c r="CX599">
        <v>16.310403257431318</v>
      </c>
      <c r="CZ599">
        <f t="shared" si="498"/>
        <v>1</v>
      </c>
      <c r="DA599">
        <f t="shared" si="499"/>
        <v>0</v>
      </c>
      <c r="DB599">
        <f t="shared" si="500"/>
        <v>2.9999786758294071</v>
      </c>
      <c r="DE599">
        <v>592</v>
      </c>
      <c r="DF599">
        <v>19.359582085025536</v>
      </c>
      <c r="DG599">
        <v>26.961737576402477</v>
      </c>
      <c r="DI599">
        <f t="shared" si="501"/>
        <v>0</v>
      </c>
      <c r="DJ599">
        <f t="shared" si="502"/>
        <v>1</v>
      </c>
      <c r="DK599">
        <f t="shared" si="503"/>
        <v>7.6021554913769407</v>
      </c>
      <c r="DN599">
        <v>592</v>
      </c>
      <c r="DO599">
        <v>21.157590366685376</v>
      </c>
      <c r="DP599">
        <v>12.232240814384443</v>
      </c>
      <c r="DR599">
        <f t="shared" si="504"/>
        <v>1</v>
      </c>
      <c r="DS599">
        <f t="shared" si="505"/>
        <v>0</v>
      </c>
      <c r="DT599">
        <f t="shared" si="506"/>
        <v>8.9253495523009327</v>
      </c>
      <c r="DW599">
        <v>592</v>
      </c>
      <c r="DX599">
        <v>24.752506270846506</v>
      </c>
      <c r="DY599">
        <v>15.896554867274119</v>
      </c>
      <c r="EA599">
        <f t="shared" si="507"/>
        <v>1</v>
      </c>
      <c r="EB599">
        <f t="shared" si="508"/>
        <v>0</v>
      </c>
      <c r="EC599">
        <f t="shared" si="509"/>
        <v>8.8559514035723872</v>
      </c>
      <c r="EF599">
        <v>592</v>
      </c>
      <c r="EG599">
        <v>20.064655363166466</v>
      </c>
      <c r="EH599">
        <v>12.989018523005901</v>
      </c>
      <c r="EJ599">
        <f t="shared" si="510"/>
        <v>1</v>
      </c>
      <c r="EK599">
        <f t="shared" si="511"/>
        <v>0</v>
      </c>
      <c r="EL599">
        <f t="shared" si="512"/>
        <v>7.0756368401605645</v>
      </c>
      <c r="EO599">
        <v>592</v>
      </c>
      <c r="EP599">
        <v>23.635486170885244</v>
      </c>
      <c r="EQ599">
        <v>32.060926371496009</v>
      </c>
      <c r="ES599">
        <f t="shared" si="513"/>
        <v>0</v>
      </c>
      <c r="ET599">
        <f t="shared" si="514"/>
        <v>1</v>
      </c>
      <c r="EU599">
        <f t="shared" si="515"/>
        <v>8.4254402006107654</v>
      </c>
    </row>
    <row r="600" spans="1:151" x14ac:dyDescent="0.25">
      <c r="A600">
        <v>593</v>
      </c>
      <c r="B600">
        <v>13.087242530003653</v>
      </c>
      <c r="C600">
        <v>10.996389941232284</v>
      </c>
      <c r="E600">
        <f t="shared" si="465"/>
        <v>1</v>
      </c>
      <c r="F600">
        <f t="shared" si="467"/>
        <v>0</v>
      </c>
      <c r="G600">
        <f t="shared" si="466"/>
        <v>2.0908525887713694</v>
      </c>
      <c r="J600">
        <v>593</v>
      </c>
      <c r="K600">
        <v>36.985683332054279</v>
      </c>
      <c r="L600">
        <v>20.63327604879585</v>
      </c>
      <c r="N600">
        <f t="shared" si="468"/>
        <v>1</v>
      </c>
      <c r="O600">
        <f t="shared" si="469"/>
        <v>0</v>
      </c>
      <c r="P600">
        <f t="shared" si="470"/>
        <v>16.35240728325843</v>
      </c>
      <c r="S600">
        <v>593</v>
      </c>
      <c r="T600">
        <v>15.339572215053892</v>
      </c>
      <c r="U600">
        <v>23.416460385900603</v>
      </c>
      <c r="W600">
        <f t="shared" si="471"/>
        <v>0</v>
      </c>
      <c r="X600">
        <f t="shared" si="472"/>
        <v>1</v>
      </c>
      <c r="Y600">
        <f t="shared" si="473"/>
        <v>8.0768881708467113</v>
      </c>
      <c r="AB600">
        <v>593</v>
      </c>
      <c r="AC600">
        <v>20.327779360241223</v>
      </c>
      <c r="AD600">
        <v>17.241706511044018</v>
      </c>
      <c r="AF600">
        <f t="shared" si="474"/>
        <v>1</v>
      </c>
      <c r="AG600">
        <f t="shared" si="475"/>
        <v>0</v>
      </c>
      <c r="AH600">
        <f t="shared" si="476"/>
        <v>3.0860728491972047</v>
      </c>
      <c r="AK600">
        <v>593</v>
      </c>
      <c r="AL600">
        <v>25.030899991982672</v>
      </c>
      <c r="AM600">
        <v>26.476812215768565</v>
      </c>
      <c r="AO600">
        <f t="shared" si="477"/>
        <v>0</v>
      </c>
      <c r="AP600">
        <f t="shared" si="478"/>
        <v>1</v>
      </c>
      <c r="AQ600">
        <f t="shared" si="479"/>
        <v>1.4459122237858928</v>
      </c>
      <c r="AT600">
        <v>593</v>
      </c>
      <c r="AU600">
        <v>9.5082772052989011</v>
      </c>
      <c r="AV600">
        <v>34.064964641543021</v>
      </c>
      <c r="AX600">
        <f t="shared" si="480"/>
        <v>0</v>
      </c>
      <c r="AY600">
        <f t="shared" si="481"/>
        <v>1</v>
      </c>
      <c r="AZ600">
        <f t="shared" si="482"/>
        <v>24.556687436244118</v>
      </c>
      <c r="BC600">
        <v>593</v>
      </c>
      <c r="BD600" t="e">
        <v>#N/A</v>
      </c>
      <c r="BE600" t="e">
        <v>#N/A</v>
      </c>
      <c r="BG600" t="e">
        <f t="shared" si="483"/>
        <v>#N/A</v>
      </c>
      <c r="BH600" t="e">
        <f t="shared" si="484"/>
        <v>#N/A</v>
      </c>
      <c r="BI600" t="e">
        <f t="shared" si="485"/>
        <v>#N/A</v>
      </c>
      <c r="BL600">
        <v>593</v>
      </c>
      <c r="BM600">
        <v>21.517362619713861</v>
      </c>
      <c r="BN600">
        <v>15.072189965747409</v>
      </c>
      <c r="BP600">
        <f t="shared" si="486"/>
        <v>1</v>
      </c>
      <c r="BQ600">
        <f t="shared" si="487"/>
        <v>0</v>
      </c>
      <c r="BR600">
        <f t="shared" si="488"/>
        <v>6.445172653966452</v>
      </c>
      <c r="BU600">
        <v>593</v>
      </c>
      <c r="BV600">
        <v>18.324549320686152</v>
      </c>
      <c r="BW600">
        <v>23.546433263161433</v>
      </c>
      <c r="BY600">
        <f t="shared" si="489"/>
        <v>0</v>
      </c>
      <c r="BZ600">
        <f t="shared" si="490"/>
        <v>1</v>
      </c>
      <c r="CA600">
        <f t="shared" si="491"/>
        <v>5.2218839424752801</v>
      </c>
      <c r="CD600">
        <v>593</v>
      </c>
      <c r="CE600">
        <v>28.94130472550107</v>
      </c>
      <c r="CF600">
        <v>30.787617764936758</v>
      </c>
      <c r="CH600">
        <f t="shared" si="492"/>
        <v>0</v>
      </c>
      <c r="CI600">
        <f t="shared" si="493"/>
        <v>1</v>
      </c>
      <c r="CJ600">
        <f t="shared" si="494"/>
        <v>1.8463130394356888</v>
      </c>
      <c r="CM600">
        <v>593</v>
      </c>
      <c r="CN600">
        <v>22.218318909633428</v>
      </c>
      <c r="CO600">
        <v>16.244963328514832</v>
      </c>
      <c r="CQ600">
        <f t="shared" si="495"/>
        <v>1</v>
      </c>
      <c r="CR600">
        <f t="shared" si="496"/>
        <v>0</v>
      </c>
      <c r="CS600">
        <f t="shared" si="497"/>
        <v>5.9733555811185965</v>
      </c>
      <c r="CV600">
        <v>593</v>
      </c>
      <c r="CW600">
        <v>23.141539504415398</v>
      </c>
      <c r="CX600">
        <v>14.206293989110389</v>
      </c>
      <c r="CZ600">
        <f t="shared" si="498"/>
        <v>1</v>
      </c>
      <c r="DA600">
        <f t="shared" si="499"/>
        <v>0</v>
      </c>
      <c r="DB600">
        <f t="shared" si="500"/>
        <v>8.9352455153050094</v>
      </c>
      <c r="DE600">
        <v>593</v>
      </c>
      <c r="DF600">
        <v>15.931305438316425</v>
      </c>
      <c r="DG600">
        <v>18.390056812526183</v>
      </c>
      <c r="DI600">
        <f t="shared" si="501"/>
        <v>0</v>
      </c>
      <c r="DJ600">
        <f t="shared" si="502"/>
        <v>1</v>
      </c>
      <c r="DK600">
        <f t="shared" si="503"/>
        <v>2.4587513742097578</v>
      </c>
      <c r="DN600">
        <v>593</v>
      </c>
      <c r="DO600">
        <v>20.483409221720173</v>
      </c>
      <c r="DP600">
        <v>9.3241242247648977</v>
      </c>
      <c r="DR600">
        <f t="shared" si="504"/>
        <v>1</v>
      </c>
      <c r="DS600">
        <f t="shared" si="505"/>
        <v>0</v>
      </c>
      <c r="DT600">
        <f t="shared" si="506"/>
        <v>11.159284996955275</v>
      </c>
      <c r="DW600">
        <v>593</v>
      </c>
      <c r="DX600">
        <v>13.192423609890866</v>
      </c>
      <c r="DY600">
        <v>19.288936391001606</v>
      </c>
      <c r="EA600">
        <f t="shared" si="507"/>
        <v>0</v>
      </c>
      <c r="EB600">
        <f t="shared" si="508"/>
        <v>1</v>
      </c>
      <c r="EC600">
        <f t="shared" si="509"/>
        <v>6.0965127811107394</v>
      </c>
      <c r="EF600">
        <v>593</v>
      </c>
      <c r="EG600">
        <v>19.027307602999073</v>
      </c>
      <c r="EH600">
        <v>20.244461286727521</v>
      </c>
      <c r="EJ600">
        <f t="shared" si="510"/>
        <v>0</v>
      </c>
      <c r="EK600">
        <f t="shared" si="511"/>
        <v>1</v>
      </c>
      <c r="EL600">
        <f t="shared" si="512"/>
        <v>1.2171536837284478</v>
      </c>
      <c r="EO600">
        <v>593</v>
      </c>
      <c r="EP600">
        <v>22.153074429303</v>
      </c>
      <c r="EQ600">
        <v>35.811469023083148</v>
      </c>
      <c r="ES600">
        <f t="shared" si="513"/>
        <v>0</v>
      </c>
      <c r="ET600">
        <f t="shared" si="514"/>
        <v>1</v>
      </c>
      <c r="EU600">
        <f t="shared" si="515"/>
        <v>13.658394593780148</v>
      </c>
    </row>
    <row r="601" spans="1:151" x14ac:dyDescent="0.25">
      <c r="A601">
        <v>594</v>
      </c>
      <c r="B601">
        <v>4.1061181807691671</v>
      </c>
      <c r="C601">
        <v>-12.163874611398253</v>
      </c>
      <c r="E601">
        <f t="shared" si="465"/>
        <v>1</v>
      </c>
      <c r="F601">
        <f t="shared" si="467"/>
        <v>0</v>
      </c>
      <c r="G601">
        <f t="shared" si="466"/>
        <v>16.269992792167422</v>
      </c>
      <c r="J601">
        <v>594</v>
      </c>
      <c r="K601">
        <v>16.586118718157103</v>
      </c>
      <c r="L601">
        <v>25.227674262069463</v>
      </c>
      <c r="N601">
        <f t="shared" si="468"/>
        <v>0</v>
      </c>
      <c r="O601">
        <f t="shared" si="469"/>
        <v>1</v>
      </c>
      <c r="P601">
        <f t="shared" si="470"/>
        <v>8.6415555439123608</v>
      </c>
      <c r="S601">
        <v>594</v>
      </c>
      <c r="T601">
        <v>18.816223971418818</v>
      </c>
      <c r="U601">
        <v>26.725509412052784</v>
      </c>
      <c r="W601">
        <f t="shared" si="471"/>
        <v>0</v>
      </c>
      <c r="X601">
        <f t="shared" si="472"/>
        <v>1</v>
      </c>
      <c r="Y601">
        <f t="shared" si="473"/>
        <v>7.9092854406339654</v>
      </c>
      <c r="AB601">
        <v>594</v>
      </c>
      <c r="AC601">
        <v>12.923029932769689</v>
      </c>
      <c r="AD601">
        <v>17.52780953499278</v>
      </c>
      <c r="AF601">
        <f t="shared" si="474"/>
        <v>0</v>
      </c>
      <c r="AG601">
        <f t="shared" si="475"/>
        <v>1</v>
      </c>
      <c r="AH601">
        <f t="shared" si="476"/>
        <v>4.6047796022230916</v>
      </c>
      <c r="AK601">
        <v>594</v>
      </c>
      <c r="AL601">
        <v>24.065053553536274</v>
      </c>
      <c r="AM601">
        <v>21.965026679001262</v>
      </c>
      <c r="AO601">
        <f t="shared" si="477"/>
        <v>1</v>
      </c>
      <c r="AP601">
        <f t="shared" si="478"/>
        <v>0</v>
      </c>
      <c r="AQ601">
        <f t="shared" si="479"/>
        <v>2.1000268745350112</v>
      </c>
      <c r="AT601">
        <v>594</v>
      </c>
      <c r="AU601">
        <v>21.217614265449637</v>
      </c>
      <c r="AV601">
        <v>8.0245575596057606</v>
      </c>
      <c r="AX601">
        <f t="shared" si="480"/>
        <v>1</v>
      </c>
      <c r="AY601">
        <f t="shared" si="481"/>
        <v>0</v>
      </c>
      <c r="AZ601">
        <f t="shared" si="482"/>
        <v>13.193056705843876</v>
      </c>
      <c r="BC601">
        <v>594</v>
      </c>
      <c r="BD601" t="e">
        <v>#N/A</v>
      </c>
      <c r="BE601" t="e">
        <v>#N/A</v>
      </c>
      <c r="BG601" t="e">
        <f t="shared" si="483"/>
        <v>#N/A</v>
      </c>
      <c r="BH601" t="e">
        <f t="shared" si="484"/>
        <v>#N/A</v>
      </c>
      <c r="BI601" t="e">
        <f t="shared" si="485"/>
        <v>#N/A</v>
      </c>
      <c r="BL601">
        <v>594</v>
      </c>
      <c r="BM601">
        <v>31.617235340636007</v>
      </c>
      <c r="BN601">
        <v>8.8653894543708365</v>
      </c>
      <c r="BP601">
        <f t="shared" si="486"/>
        <v>1</v>
      </c>
      <c r="BQ601">
        <f t="shared" si="487"/>
        <v>0</v>
      </c>
      <c r="BR601">
        <f t="shared" si="488"/>
        <v>22.751845886265173</v>
      </c>
      <c r="BU601">
        <v>594</v>
      </c>
      <c r="BV601">
        <v>17.367446074158046</v>
      </c>
      <c r="BW601">
        <v>19.359288060930702</v>
      </c>
      <c r="BY601">
        <f t="shared" si="489"/>
        <v>0</v>
      </c>
      <c r="BZ601">
        <f t="shared" si="490"/>
        <v>1</v>
      </c>
      <c r="CA601">
        <f t="shared" si="491"/>
        <v>1.9918419867726556</v>
      </c>
      <c r="CD601">
        <v>594</v>
      </c>
      <c r="CE601">
        <v>20.799465037189464</v>
      </c>
      <c r="CF601">
        <v>23.103091242479337</v>
      </c>
      <c r="CH601">
        <f t="shared" si="492"/>
        <v>0</v>
      </c>
      <c r="CI601">
        <f t="shared" si="493"/>
        <v>1</v>
      </c>
      <c r="CJ601">
        <f t="shared" si="494"/>
        <v>2.3036262052898735</v>
      </c>
      <c r="CM601">
        <v>594</v>
      </c>
      <c r="CN601">
        <v>20.607933610922913</v>
      </c>
      <c r="CO601">
        <v>17.341943125788301</v>
      </c>
      <c r="CQ601">
        <f t="shared" si="495"/>
        <v>1</v>
      </c>
      <c r="CR601">
        <f t="shared" si="496"/>
        <v>0</v>
      </c>
      <c r="CS601">
        <f t="shared" si="497"/>
        <v>3.265990485134612</v>
      </c>
      <c r="CV601">
        <v>594</v>
      </c>
      <c r="CW601">
        <v>27.387317038904591</v>
      </c>
      <c r="CX601">
        <v>22.088081293913135</v>
      </c>
      <c r="CZ601">
        <f t="shared" si="498"/>
        <v>1</v>
      </c>
      <c r="DA601">
        <f t="shared" si="499"/>
        <v>0</v>
      </c>
      <c r="DB601">
        <f t="shared" si="500"/>
        <v>5.2992357449914564</v>
      </c>
      <c r="DE601">
        <v>594</v>
      </c>
      <c r="DF601">
        <v>19.897054085199372</v>
      </c>
      <c r="DG601">
        <v>21.89811109740257</v>
      </c>
      <c r="DI601">
        <f t="shared" si="501"/>
        <v>0</v>
      </c>
      <c r="DJ601">
        <f t="shared" si="502"/>
        <v>1</v>
      </c>
      <c r="DK601">
        <f t="shared" si="503"/>
        <v>2.0010570122031979</v>
      </c>
      <c r="DN601">
        <v>594</v>
      </c>
      <c r="DO601">
        <v>20.951366734407213</v>
      </c>
      <c r="DP601">
        <v>12.066647739511756</v>
      </c>
      <c r="DR601">
        <f t="shared" si="504"/>
        <v>1</v>
      </c>
      <c r="DS601">
        <f t="shared" si="505"/>
        <v>0</v>
      </c>
      <c r="DT601">
        <f t="shared" si="506"/>
        <v>8.8847189948954561</v>
      </c>
      <c r="DW601">
        <v>594</v>
      </c>
      <c r="DX601">
        <v>14.048157248598098</v>
      </c>
      <c r="DY601">
        <v>19.686134431530533</v>
      </c>
      <c r="EA601">
        <f t="shared" si="507"/>
        <v>0</v>
      </c>
      <c r="EB601">
        <f t="shared" si="508"/>
        <v>1</v>
      </c>
      <c r="EC601">
        <f t="shared" si="509"/>
        <v>5.6379771829324348</v>
      </c>
      <c r="EF601">
        <v>594</v>
      </c>
      <c r="EG601">
        <v>27.096764691452407</v>
      </c>
      <c r="EH601">
        <v>14.981370092668945</v>
      </c>
      <c r="EJ601">
        <f t="shared" si="510"/>
        <v>1</v>
      </c>
      <c r="EK601">
        <f t="shared" si="511"/>
        <v>0</v>
      </c>
      <c r="EL601">
        <f t="shared" si="512"/>
        <v>12.115394598783462</v>
      </c>
      <c r="EO601">
        <v>594</v>
      </c>
      <c r="EP601">
        <v>20.605189823117708</v>
      </c>
      <c r="EQ601">
        <v>21.244807683617502</v>
      </c>
      <c r="ES601">
        <f t="shared" si="513"/>
        <v>0</v>
      </c>
      <c r="ET601">
        <f t="shared" si="514"/>
        <v>1</v>
      </c>
      <c r="EU601">
        <f t="shared" si="515"/>
        <v>0.63961786049979352</v>
      </c>
    </row>
    <row r="602" spans="1:151" x14ac:dyDescent="0.25">
      <c r="A602">
        <v>595</v>
      </c>
      <c r="B602">
        <v>9.891928601602487</v>
      </c>
      <c r="C602">
        <v>15.915907026137798</v>
      </c>
      <c r="E602">
        <f t="shared" si="465"/>
        <v>0</v>
      </c>
      <c r="F602">
        <f t="shared" si="467"/>
        <v>1</v>
      </c>
      <c r="G602">
        <f t="shared" si="466"/>
        <v>6.0239784245353114</v>
      </c>
      <c r="J602">
        <v>595</v>
      </c>
      <c r="K602">
        <v>27.205534124927262</v>
      </c>
      <c r="L602">
        <v>21.721601618508497</v>
      </c>
      <c r="N602">
        <f t="shared" si="468"/>
        <v>1</v>
      </c>
      <c r="O602">
        <f t="shared" si="469"/>
        <v>0</v>
      </c>
      <c r="P602">
        <f t="shared" si="470"/>
        <v>5.4839325064187641</v>
      </c>
      <c r="S602">
        <v>595</v>
      </c>
      <c r="T602">
        <v>16.88763352192316</v>
      </c>
      <c r="U602">
        <v>-5.4894232212917373</v>
      </c>
      <c r="W602">
        <f t="shared" si="471"/>
        <v>1</v>
      </c>
      <c r="X602">
        <f t="shared" si="472"/>
        <v>0</v>
      </c>
      <c r="Y602">
        <f t="shared" si="473"/>
        <v>22.377056743214897</v>
      </c>
      <c r="AB602">
        <v>595</v>
      </c>
      <c r="AC602">
        <v>34.6340166488866</v>
      </c>
      <c r="AD602">
        <v>17.531644103822355</v>
      </c>
      <c r="AF602">
        <f t="shared" si="474"/>
        <v>1</v>
      </c>
      <c r="AG602">
        <f t="shared" si="475"/>
        <v>0</v>
      </c>
      <c r="AH602">
        <f t="shared" si="476"/>
        <v>17.102372545064245</v>
      </c>
      <c r="AK602">
        <v>595</v>
      </c>
      <c r="AL602">
        <v>21.494742636085018</v>
      </c>
      <c r="AM602">
        <v>27.131442229607195</v>
      </c>
      <c r="AO602">
        <f t="shared" si="477"/>
        <v>0</v>
      </c>
      <c r="AP602">
        <f t="shared" si="478"/>
        <v>1</v>
      </c>
      <c r="AQ602">
        <f t="shared" si="479"/>
        <v>5.6366995935221773</v>
      </c>
      <c r="AT602">
        <v>595</v>
      </c>
      <c r="AU602">
        <v>15.03970149681696</v>
      </c>
      <c r="AV602">
        <v>25.14372050811237</v>
      </c>
      <c r="AX602">
        <f t="shared" si="480"/>
        <v>0</v>
      </c>
      <c r="AY602">
        <f t="shared" si="481"/>
        <v>1</v>
      </c>
      <c r="AZ602">
        <f t="shared" si="482"/>
        <v>10.10401901129541</v>
      </c>
      <c r="BC602">
        <v>595</v>
      </c>
      <c r="BD602" t="e">
        <v>#N/A</v>
      </c>
      <c r="BE602" t="e">
        <v>#N/A</v>
      </c>
      <c r="BG602" t="e">
        <f t="shared" si="483"/>
        <v>#N/A</v>
      </c>
      <c r="BH602" t="e">
        <f t="shared" si="484"/>
        <v>#N/A</v>
      </c>
      <c r="BI602" t="e">
        <f t="shared" si="485"/>
        <v>#N/A</v>
      </c>
      <c r="BL602">
        <v>595</v>
      </c>
      <c r="BM602">
        <v>23.271232910544214</v>
      </c>
      <c r="BN602">
        <v>11.369117991900159</v>
      </c>
      <c r="BP602">
        <f t="shared" si="486"/>
        <v>1</v>
      </c>
      <c r="BQ602">
        <f t="shared" si="487"/>
        <v>0</v>
      </c>
      <c r="BR602">
        <f t="shared" si="488"/>
        <v>11.902114918644054</v>
      </c>
      <c r="BU602">
        <v>595</v>
      </c>
      <c r="BV602">
        <v>16.454113872864546</v>
      </c>
      <c r="BW602">
        <v>22.396545396036284</v>
      </c>
      <c r="BY602">
        <f t="shared" si="489"/>
        <v>0</v>
      </c>
      <c r="BZ602">
        <f t="shared" si="490"/>
        <v>1</v>
      </c>
      <c r="CA602">
        <f t="shared" si="491"/>
        <v>5.942431523171738</v>
      </c>
      <c r="CD602">
        <v>595</v>
      </c>
      <c r="CE602">
        <v>16.636744359565775</v>
      </c>
      <c r="CF602">
        <v>34.040849985468</v>
      </c>
      <c r="CH602">
        <f t="shared" si="492"/>
        <v>0</v>
      </c>
      <c r="CI602">
        <f t="shared" si="493"/>
        <v>1</v>
      </c>
      <c r="CJ602">
        <f t="shared" si="494"/>
        <v>17.404105625902226</v>
      </c>
      <c r="CM602">
        <v>595</v>
      </c>
      <c r="CN602">
        <v>20.924244578033296</v>
      </c>
      <c r="CO602">
        <v>14.199321834084028</v>
      </c>
      <c r="CQ602">
        <f t="shared" si="495"/>
        <v>1</v>
      </c>
      <c r="CR602">
        <f t="shared" si="496"/>
        <v>0</v>
      </c>
      <c r="CS602">
        <f t="shared" si="497"/>
        <v>6.7249227439492678</v>
      </c>
      <c r="CV602">
        <v>595</v>
      </c>
      <c r="CW602">
        <v>25.37796719552847</v>
      </c>
      <c r="CX602">
        <v>21.845670610053826</v>
      </c>
      <c r="CZ602">
        <f t="shared" si="498"/>
        <v>1</v>
      </c>
      <c r="DA602">
        <f t="shared" si="499"/>
        <v>0</v>
      </c>
      <c r="DB602">
        <f t="shared" si="500"/>
        <v>3.5322965854746435</v>
      </c>
      <c r="DE602">
        <v>595</v>
      </c>
      <c r="DF602">
        <v>20.179367068427176</v>
      </c>
      <c r="DG602">
        <v>17.577164382669203</v>
      </c>
      <c r="DI602">
        <f t="shared" si="501"/>
        <v>1</v>
      </c>
      <c r="DJ602">
        <f t="shared" si="502"/>
        <v>0</v>
      </c>
      <c r="DK602">
        <f t="shared" si="503"/>
        <v>2.6022026857579732</v>
      </c>
      <c r="DN602">
        <v>595</v>
      </c>
      <c r="DO602">
        <v>19.218628394193839</v>
      </c>
      <c r="DP602">
        <v>21.340691821555428</v>
      </c>
      <c r="DR602">
        <f t="shared" si="504"/>
        <v>0</v>
      </c>
      <c r="DS602">
        <f t="shared" si="505"/>
        <v>1</v>
      </c>
      <c r="DT602">
        <f t="shared" si="506"/>
        <v>2.1220634273615886</v>
      </c>
      <c r="DW602">
        <v>595</v>
      </c>
      <c r="DX602">
        <v>17.228366467475617</v>
      </c>
      <c r="DY602">
        <v>16.134158892999839</v>
      </c>
      <c r="EA602">
        <f t="shared" si="507"/>
        <v>1</v>
      </c>
      <c r="EB602">
        <f t="shared" si="508"/>
        <v>0</v>
      </c>
      <c r="EC602">
        <f t="shared" si="509"/>
        <v>1.094207574475778</v>
      </c>
      <c r="EF602">
        <v>595</v>
      </c>
      <c r="EG602">
        <v>20.413029604395078</v>
      </c>
      <c r="EH602">
        <v>17.462831992346629</v>
      </c>
      <c r="EJ602">
        <f t="shared" si="510"/>
        <v>1</v>
      </c>
      <c r="EK602">
        <f t="shared" si="511"/>
        <v>0</v>
      </c>
      <c r="EL602">
        <f t="shared" si="512"/>
        <v>2.9501976120484485</v>
      </c>
      <c r="EO602">
        <v>595</v>
      </c>
      <c r="EP602">
        <v>15.044192171443001</v>
      </c>
      <c r="EQ602">
        <v>35.252550520078238</v>
      </c>
      <c r="ES602">
        <f t="shared" si="513"/>
        <v>0</v>
      </c>
      <c r="ET602">
        <f t="shared" si="514"/>
        <v>1</v>
      </c>
      <c r="EU602">
        <f t="shared" si="515"/>
        <v>20.208358348635237</v>
      </c>
    </row>
    <row r="603" spans="1:151" x14ac:dyDescent="0.25">
      <c r="A603">
        <v>596</v>
      </c>
      <c r="B603">
        <v>8.0052542801762492</v>
      </c>
      <c r="C603">
        <v>30.086544883472669</v>
      </c>
      <c r="E603">
        <f t="shared" si="465"/>
        <v>0</v>
      </c>
      <c r="F603">
        <f t="shared" si="467"/>
        <v>1</v>
      </c>
      <c r="G603">
        <f t="shared" si="466"/>
        <v>22.08129060329642</v>
      </c>
      <c r="J603">
        <v>596</v>
      </c>
      <c r="K603">
        <v>11.259194831290525</v>
      </c>
      <c r="L603">
        <v>25.452367266586698</v>
      </c>
      <c r="N603">
        <f t="shared" si="468"/>
        <v>0</v>
      </c>
      <c r="O603">
        <f t="shared" si="469"/>
        <v>1</v>
      </c>
      <c r="P603">
        <f t="shared" si="470"/>
        <v>14.193172435296173</v>
      </c>
      <c r="S603">
        <v>596</v>
      </c>
      <c r="T603">
        <v>19.606930515254597</v>
      </c>
      <c r="U603">
        <v>39.755691267174541</v>
      </c>
      <c r="W603">
        <f t="shared" si="471"/>
        <v>0</v>
      </c>
      <c r="X603">
        <f t="shared" si="472"/>
        <v>1</v>
      </c>
      <c r="Y603">
        <f t="shared" si="473"/>
        <v>20.148760751919944</v>
      </c>
      <c r="AB603">
        <v>596</v>
      </c>
      <c r="AC603">
        <v>18.031766574996837</v>
      </c>
      <c r="AD603">
        <v>18.56751305707439</v>
      </c>
      <c r="AF603">
        <f t="shared" si="474"/>
        <v>0</v>
      </c>
      <c r="AG603">
        <f t="shared" si="475"/>
        <v>1</v>
      </c>
      <c r="AH603">
        <f t="shared" si="476"/>
        <v>0.5357464820775526</v>
      </c>
      <c r="AK603">
        <v>596</v>
      </c>
      <c r="AL603">
        <v>23.036068215089692</v>
      </c>
      <c r="AM603">
        <v>24.374606414597242</v>
      </c>
      <c r="AO603">
        <f t="shared" si="477"/>
        <v>0</v>
      </c>
      <c r="AP603">
        <f t="shared" si="478"/>
        <v>1</v>
      </c>
      <c r="AQ603">
        <f t="shared" si="479"/>
        <v>1.3385381995075498</v>
      </c>
      <c r="AT603">
        <v>596</v>
      </c>
      <c r="AU603">
        <v>18.222352664574274</v>
      </c>
      <c r="AV603">
        <v>18.219398977758274</v>
      </c>
      <c r="AX603">
        <f t="shared" si="480"/>
        <v>1</v>
      </c>
      <c r="AY603">
        <f t="shared" si="481"/>
        <v>0</v>
      </c>
      <c r="AZ603">
        <f t="shared" si="482"/>
        <v>2.9536868159993901E-3</v>
      </c>
      <c r="BC603">
        <v>596</v>
      </c>
      <c r="BD603" t="e">
        <v>#N/A</v>
      </c>
      <c r="BE603" t="e">
        <v>#N/A</v>
      </c>
      <c r="BG603" t="e">
        <f t="shared" si="483"/>
        <v>#N/A</v>
      </c>
      <c r="BH603" t="e">
        <f t="shared" si="484"/>
        <v>#N/A</v>
      </c>
      <c r="BI603" t="e">
        <f t="shared" si="485"/>
        <v>#N/A</v>
      </c>
      <c r="BL603">
        <v>596</v>
      </c>
      <c r="BM603">
        <v>31.447482093987677</v>
      </c>
      <c r="BN603">
        <v>12.354565081910202</v>
      </c>
      <c r="BP603">
        <f t="shared" si="486"/>
        <v>1</v>
      </c>
      <c r="BQ603">
        <f t="shared" si="487"/>
        <v>0</v>
      </c>
      <c r="BR603">
        <f t="shared" si="488"/>
        <v>19.092917012077475</v>
      </c>
      <c r="BU603">
        <v>596</v>
      </c>
      <c r="BV603">
        <v>18.486949770899422</v>
      </c>
      <c r="BW603">
        <v>26.575758978058644</v>
      </c>
      <c r="BY603">
        <f t="shared" si="489"/>
        <v>0</v>
      </c>
      <c r="BZ603">
        <f t="shared" si="490"/>
        <v>1</v>
      </c>
      <c r="CA603">
        <f t="shared" si="491"/>
        <v>8.0888092071592226</v>
      </c>
      <c r="CD603">
        <v>596</v>
      </c>
      <c r="CE603">
        <v>15.922415349058262</v>
      </c>
      <c r="CF603">
        <v>41.342308226332818</v>
      </c>
      <c r="CH603">
        <f t="shared" si="492"/>
        <v>0</v>
      </c>
      <c r="CI603">
        <f t="shared" si="493"/>
        <v>1</v>
      </c>
      <c r="CJ603">
        <f t="shared" si="494"/>
        <v>25.419892877274556</v>
      </c>
      <c r="CM603">
        <v>596</v>
      </c>
      <c r="CN603">
        <v>21.271054407701907</v>
      </c>
      <c r="CO603">
        <v>14.364782665388429</v>
      </c>
      <c r="CQ603">
        <f t="shared" si="495"/>
        <v>1</v>
      </c>
      <c r="CR603">
        <f t="shared" si="496"/>
        <v>0</v>
      </c>
      <c r="CS603">
        <f t="shared" si="497"/>
        <v>6.9062717423134785</v>
      </c>
      <c r="CV603">
        <v>596</v>
      </c>
      <c r="CW603">
        <v>20.657930721326011</v>
      </c>
      <c r="CX603">
        <v>23.317199333988995</v>
      </c>
      <c r="CZ603">
        <f t="shared" si="498"/>
        <v>0</v>
      </c>
      <c r="DA603">
        <f t="shared" si="499"/>
        <v>1</v>
      </c>
      <c r="DB603">
        <f t="shared" si="500"/>
        <v>2.6592686126629843</v>
      </c>
      <c r="DE603">
        <v>596</v>
      </c>
      <c r="DF603">
        <v>20.866178782621517</v>
      </c>
      <c r="DG603">
        <v>18.99741568560983</v>
      </c>
      <c r="DI603">
        <f t="shared" si="501"/>
        <v>1</v>
      </c>
      <c r="DJ603">
        <f t="shared" si="502"/>
        <v>0</v>
      </c>
      <c r="DK603">
        <f t="shared" si="503"/>
        <v>1.8687630970116871</v>
      </c>
      <c r="DN603">
        <v>596</v>
      </c>
      <c r="DO603">
        <v>26.235244514886134</v>
      </c>
      <c r="DP603">
        <v>11.853137113968366</v>
      </c>
      <c r="DR603">
        <f t="shared" si="504"/>
        <v>1</v>
      </c>
      <c r="DS603">
        <f t="shared" si="505"/>
        <v>0</v>
      </c>
      <c r="DT603">
        <f t="shared" si="506"/>
        <v>14.382107400917768</v>
      </c>
      <c r="DW603">
        <v>596</v>
      </c>
      <c r="DX603">
        <v>19.841543340877696</v>
      </c>
      <c r="DY603">
        <v>28.817157348452806</v>
      </c>
      <c r="EA603">
        <f t="shared" si="507"/>
        <v>0</v>
      </c>
      <c r="EB603">
        <f t="shared" si="508"/>
        <v>1</v>
      </c>
      <c r="EC603">
        <f t="shared" si="509"/>
        <v>8.9756140075751105</v>
      </c>
      <c r="EF603">
        <v>596</v>
      </c>
      <c r="EG603">
        <v>25.160647425302006</v>
      </c>
      <c r="EH603">
        <v>15.750563691635531</v>
      </c>
      <c r="EJ603">
        <f t="shared" si="510"/>
        <v>1</v>
      </c>
      <c r="EK603">
        <f t="shared" si="511"/>
        <v>0</v>
      </c>
      <c r="EL603">
        <f t="shared" si="512"/>
        <v>9.4100837336664753</v>
      </c>
      <c r="EO603">
        <v>596</v>
      </c>
      <c r="EP603">
        <v>16.925898515427427</v>
      </c>
      <c r="EQ603">
        <v>50.457361164702881</v>
      </c>
      <c r="ES603">
        <f t="shared" si="513"/>
        <v>0</v>
      </c>
      <c r="ET603">
        <f t="shared" si="514"/>
        <v>1</v>
      </c>
      <c r="EU603">
        <f t="shared" si="515"/>
        <v>33.531462649275454</v>
      </c>
    </row>
    <row r="604" spans="1:151" x14ac:dyDescent="0.25">
      <c r="A604">
        <v>597</v>
      </c>
      <c r="B604">
        <v>12.961001795365036</v>
      </c>
      <c r="C604">
        <v>16.358229494994884</v>
      </c>
      <c r="E604">
        <f t="shared" si="465"/>
        <v>0</v>
      </c>
      <c r="F604">
        <f t="shared" si="467"/>
        <v>1</v>
      </c>
      <c r="G604">
        <f t="shared" si="466"/>
        <v>3.3972276996298483</v>
      </c>
      <c r="J604">
        <v>597</v>
      </c>
      <c r="K604">
        <v>19.679909951543337</v>
      </c>
      <c r="L604">
        <v>32.617113902576612</v>
      </c>
      <c r="N604">
        <f t="shared" si="468"/>
        <v>0</v>
      </c>
      <c r="O604">
        <f t="shared" si="469"/>
        <v>1</v>
      </c>
      <c r="P604">
        <f t="shared" si="470"/>
        <v>12.937203951033275</v>
      </c>
      <c r="S604">
        <v>597</v>
      </c>
      <c r="T604">
        <v>17.087225945489891</v>
      </c>
      <c r="U604">
        <v>18.017991630828185</v>
      </c>
      <c r="W604">
        <f t="shared" si="471"/>
        <v>0</v>
      </c>
      <c r="X604">
        <f t="shared" si="472"/>
        <v>1</v>
      </c>
      <c r="Y604">
        <f t="shared" si="473"/>
        <v>0.93076568533829374</v>
      </c>
      <c r="AB604">
        <v>597</v>
      </c>
      <c r="AC604">
        <v>30.808453240232492</v>
      </c>
      <c r="AD604">
        <v>19.737924781996682</v>
      </c>
      <c r="AF604">
        <f t="shared" si="474"/>
        <v>1</v>
      </c>
      <c r="AG604">
        <f t="shared" si="475"/>
        <v>0</v>
      </c>
      <c r="AH604">
        <f t="shared" si="476"/>
        <v>11.07052845823581</v>
      </c>
      <c r="AK604">
        <v>597</v>
      </c>
      <c r="AL604">
        <v>32.48752415664876</v>
      </c>
      <c r="AM604">
        <v>29.098618296607807</v>
      </c>
      <c r="AO604">
        <f t="shared" si="477"/>
        <v>1</v>
      </c>
      <c r="AP604">
        <f t="shared" si="478"/>
        <v>0</v>
      </c>
      <c r="AQ604">
        <f t="shared" si="479"/>
        <v>3.3889058600409534</v>
      </c>
      <c r="AT604">
        <v>597</v>
      </c>
      <c r="AU604">
        <v>25.823075647660765</v>
      </c>
      <c r="AV604">
        <v>22.659888569876632</v>
      </c>
      <c r="AX604">
        <f t="shared" si="480"/>
        <v>1</v>
      </c>
      <c r="AY604">
        <f t="shared" si="481"/>
        <v>0</v>
      </c>
      <c r="AZ604">
        <f t="shared" si="482"/>
        <v>3.1631870777841335</v>
      </c>
      <c r="BC604">
        <v>597</v>
      </c>
      <c r="BD604" t="e">
        <v>#N/A</v>
      </c>
      <c r="BE604" t="e">
        <v>#N/A</v>
      </c>
      <c r="BG604" t="e">
        <f t="shared" si="483"/>
        <v>#N/A</v>
      </c>
      <c r="BH604" t="e">
        <f t="shared" si="484"/>
        <v>#N/A</v>
      </c>
      <c r="BI604" t="e">
        <f t="shared" si="485"/>
        <v>#N/A</v>
      </c>
      <c r="BL604">
        <v>597</v>
      </c>
      <c r="BM604">
        <v>31.525803420029195</v>
      </c>
      <c r="BN604">
        <v>7.1922069921600338</v>
      </c>
      <c r="BP604">
        <f t="shared" si="486"/>
        <v>1</v>
      </c>
      <c r="BQ604">
        <f t="shared" si="487"/>
        <v>0</v>
      </c>
      <c r="BR604">
        <f t="shared" si="488"/>
        <v>24.333596427869161</v>
      </c>
      <c r="BU604">
        <v>597</v>
      </c>
      <c r="BV604">
        <v>29.062233786970328</v>
      </c>
      <c r="BW604">
        <v>23.923185563906404</v>
      </c>
      <c r="BY604">
        <f t="shared" si="489"/>
        <v>1</v>
      </c>
      <c r="BZ604">
        <f t="shared" si="490"/>
        <v>0</v>
      </c>
      <c r="CA604">
        <f t="shared" si="491"/>
        <v>5.1390482230639236</v>
      </c>
      <c r="CD604">
        <v>597</v>
      </c>
      <c r="CE604">
        <v>23.118615955758735</v>
      </c>
      <c r="CF604">
        <v>46.94871636804389</v>
      </c>
      <c r="CH604">
        <f t="shared" si="492"/>
        <v>0</v>
      </c>
      <c r="CI604">
        <f t="shared" si="493"/>
        <v>1</v>
      </c>
      <c r="CJ604">
        <f t="shared" si="494"/>
        <v>23.830100412285155</v>
      </c>
      <c r="CM604">
        <v>597</v>
      </c>
      <c r="CN604">
        <v>21.504441059719465</v>
      </c>
      <c r="CO604">
        <v>21.365432648611471</v>
      </c>
      <c r="CQ604">
        <f t="shared" si="495"/>
        <v>1</v>
      </c>
      <c r="CR604">
        <f t="shared" si="496"/>
        <v>0</v>
      </c>
      <c r="CS604">
        <f t="shared" si="497"/>
        <v>0.13900841110799433</v>
      </c>
      <c r="CV604">
        <v>597</v>
      </c>
      <c r="CW604">
        <v>25.576954252585789</v>
      </c>
      <c r="CX604">
        <v>17.812244482934311</v>
      </c>
      <c r="CZ604">
        <f t="shared" si="498"/>
        <v>1</v>
      </c>
      <c r="DA604">
        <f t="shared" si="499"/>
        <v>0</v>
      </c>
      <c r="DB604">
        <f t="shared" si="500"/>
        <v>7.7647097696514784</v>
      </c>
      <c r="DE604">
        <v>597</v>
      </c>
      <c r="DF604">
        <v>21.097949142517852</v>
      </c>
      <c r="DG604">
        <v>23.42160599763098</v>
      </c>
      <c r="DI604">
        <f t="shared" si="501"/>
        <v>0</v>
      </c>
      <c r="DJ604">
        <f t="shared" si="502"/>
        <v>1</v>
      </c>
      <c r="DK604">
        <f t="shared" si="503"/>
        <v>2.3236568551131285</v>
      </c>
      <c r="DN604">
        <v>597</v>
      </c>
      <c r="DO604">
        <v>25.452440717505656</v>
      </c>
      <c r="DP604">
        <v>8.4867056978231332</v>
      </c>
      <c r="DR604">
        <f t="shared" si="504"/>
        <v>1</v>
      </c>
      <c r="DS604">
        <f t="shared" si="505"/>
        <v>0</v>
      </c>
      <c r="DT604">
        <f t="shared" si="506"/>
        <v>16.965735019682523</v>
      </c>
      <c r="DW604">
        <v>597</v>
      </c>
      <c r="DX604">
        <v>25.907169531351958</v>
      </c>
      <c r="DY604">
        <v>21.998524503367413</v>
      </c>
      <c r="EA604">
        <f t="shared" si="507"/>
        <v>1</v>
      </c>
      <c r="EB604">
        <f t="shared" si="508"/>
        <v>0</v>
      </c>
      <c r="EC604">
        <f t="shared" si="509"/>
        <v>3.9086450279845444</v>
      </c>
      <c r="EF604">
        <v>597</v>
      </c>
      <c r="EG604">
        <v>18.22769290511286</v>
      </c>
      <c r="EH604">
        <v>18.420121597059151</v>
      </c>
      <c r="EJ604">
        <f t="shared" si="510"/>
        <v>0</v>
      </c>
      <c r="EK604">
        <f t="shared" si="511"/>
        <v>1</v>
      </c>
      <c r="EL604">
        <f t="shared" si="512"/>
        <v>0.19242869194629009</v>
      </c>
      <c r="EO604">
        <v>597</v>
      </c>
      <c r="EP604">
        <v>19.884368331594413</v>
      </c>
      <c r="EQ604">
        <v>36.296569965044881</v>
      </c>
      <c r="ES604">
        <f t="shared" si="513"/>
        <v>0</v>
      </c>
      <c r="ET604">
        <f t="shared" si="514"/>
        <v>1</v>
      </c>
      <c r="EU604">
        <f t="shared" si="515"/>
        <v>16.412201633450469</v>
      </c>
    </row>
    <row r="605" spans="1:151" x14ac:dyDescent="0.25">
      <c r="A605">
        <v>598</v>
      </c>
      <c r="B605">
        <v>8.1296966303297484</v>
      </c>
      <c r="C605">
        <v>36.220242208162055</v>
      </c>
      <c r="E605">
        <f t="shared" si="465"/>
        <v>0</v>
      </c>
      <c r="F605">
        <f t="shared" si="467"/>
        <v>1</v>
      </c>
      <c r="G605">
        <f t="shared" si="466"/>
        <v>28.090545577832309</v>
      </c>
      <c r="J605">
        <v>598</v>
      </c>
      <c r="K605">
        <v>26.785479230407567</v>
      </c>
      <c r="L605">
        <v>15.465681862908157</v>
      </c>
      <c r="N605">
        <f t="shared" si="468"/>
        <v>1</v>
      </c>
      <c r="O605">
        <f t="shared" si="469"/>
        <v>0</v>
      </c>
      <c r="P605">
        <f t="shared" si="470"/>
        <v>11.31979736749941</v>
      </c>
      <c r="S605">
        <v>598</v>
      </c>
      <c r="T605">
        <v>21.418914326408235</v>
      </c>
      <c r="U605">
        <v>26.133925043162012</v>
      </c>
      <c r="W605">
        <f t="shared" si="471"/>
        <v>0</v>
      </c>
      <c r="X605">
        <f t="shared" si="472"/>
        <v>1</v>
      </c>
      <c r="Y605">
        <f t="shared" si="473"/>
        <v>4.7150107167537776</v>
      </c>
      <c r="AB605">
        <v>598</v>
      </c>
      <c r="AC605">
        <v>18.821569902166267</v>
      </c>
      <c r="AD605">
        <v>17.688669474722737</v>
      </c>
      <c r="AF605">
        <f t="shared" si="474"/>
        <v>1</v>
      </c>
      <c r="AG605">
        <f t="shared" si="475"/>
        <v>0</v>
      </c>
      <c r="AH605">
        <f t="shared" si="476"/>
        <v>1.1329004274435306</v>
      </c>
      <c r="AK605">
        <v>598</v>
      </c>
      <c r="AL605">
        <v>20.614838492595272</v>
      </c>
      <c r="AM605">
        <v>36.851721525770685</v>
      </c>
      <c r="AO605">
        <f t="shared" si="477"/>
        <v>0</v>
      </c>
      <c r="AP605">
        <f t="shared" si="478"/>
        <v>1</v>
      </c>
      <c r="AQ605">
        <f t="shared" si="479"/>
        <v>16.236883033175413</v>
      </c>
      <c r="AT605">
        <v>598</v>
      </c>
      <c r="AU605">
        <v>19.983221678702897</v>
      </c>
      <c r="AV605">
        <v>21.24679130623753</v>
      </c>
      <c r="AX605">
        <f t="shared" si="480"/>
        <v>0</v>
      </c>
      <c r="AY605">
        <f t="shared" si="481"/>
        <v>1</v>
      </c>
      <c r="AZ605">
        <f t="shared" si="482"/>
        <v>1.2635696275346326</v>
      </c>
      <c r="BC605">
        <v>598</v>
      </c>
      <c r="BD605" t="e">
        <v>#N/A</v>
      </c>
      <c r="BE605" t="e">
        <v>#N/A</v>
      </c>
      <c r="BG605" t="e">
        <f t="shared" si="483"/>
        <v>#N/A</v>
      </c>
      <c r="BH605" t="e">
        <f t="shared" si="484"/>
        <v>#N/A</v>
      </c>
      <c r="BI605" t="e">
        <f t="shared" si="485"/>
        <v>#N/A</v>
      </c>
      <c r="BL605">
        <v>598</v>
      </c>
      <c r="BM605">
        <v>28.886793552126946</v>
      </c>
      <c r="BN605">
        <v>11.219080974995878</v>
      </c>
      <c r="BP605">
        <f t="shared" si="486"/>
        <v>1</v>
      </c>
      <c r="BQ605">
        <f t="shared" si="487"/>
        <v>0</v>
      </c>
      <c r="BR605">
        <f t="shared" si="488"/>
        <v>17.66771257713107</v>
      </c>
      <c r="BU605">
        <v>598</v>
      </c>
      <c r="BV605">
        <v>24.016196298837706</v>
      </c>
      <c r="BW605">
        <v>20.703263661618699</v>
      </c>
      <c r="BY605">
        <f t="shared" si="489"/>
        <v>1</v>
      </c>
      <c r="BZ605">
        <f t="shared" si="490"/>
        <v>0</v>
      </c>
      <c r="CA605">
        <f t="shared" si="491"/>
        <v>3.3129326372190064</v>
      </c>
      <c r="CD605">
        <v>598</v>
      </c>
      <c r="CE605">
        <v>14.279965908848951</v>
      </c>
      <c r="CF605">
        <v>24.975798422969604</v>
      </c>
      <c r="CH605">
        <f t="shared" si="492"/>
        <v>0</v>
      </c>
      <c r="CI605">
        <f t="shared" si="493"/>
        <v>1</v>
      </c>
      <c r="CJ605">
        <f t="shared" si="494"/>
        <v>10.695832514120653</v>
      </c>
      <c r="CM605">
        <v>598</v>
      </c>
      <c r="CN605">
        <v>22.420294109724257</v>
      </c>
      <c r="CO605">
        <v>13.429819883323738</v>
      </c>
      <c r="CQ605">
        <f t="shared" si="495"/>
        <v>1</v>
      </c>
      <c r="CR605">
        <f t="shared" si="496"/>
        <v>0</v>
      </c>
      <c r="CS605">
        <f t="shared" si="497"/>
        <v>8.9904742264005186</v>
      </c>
      <c r="CV605">
        <v>598</v>
      </c>
      <c r="CW605">
        <v>25.281304456552498</v>
      </c>
      <c r="CX605">
        <v>24.572374942142044</v>
      </c>
      <c r="CZ605">
        <f t="shared" si="498"/>
        <v>1</v>
      </c>
      <c r="DA605">
        <f t="shared" si="499"/>
        <v>0</v>
      </c>
      <c r="DB605">
        <f t="shared" si="500"/>
        <v>0.70892951441045327</v>
      </c>
      <c r="DE605">
        <v>598</v>
      </c>
      <c r="DF605">
        <v>17.99539103291087</v>
      </c>
      <c r="DG605">
        <v>15.845871214095869</v>
      </c>
      <c r="DI605">
        <f t="shared" si="501"/>
        <v>1</v>
      </c>
      <c r="DJ605">
        <f t="shared" si="502"/>
        <v>0</v>
      </c>
      <c r="DK605">
        <f t="shared" si="503"/>
        <v>2.1495198188150013</v>
      </c>
      <c r="DN605">
        <v>598</v>
      </c>
      <c r="DO605">
        <v>24.869634970483716</v>
      </c>
      <c r="DP605">
        <v>13.370819049131139</v>
      </c>
      <c r="DR605">
        <f t="shared" si="504"/>
        <v>1</v>
      </c>
      <c r="DS605">
        <f t="shared" si="505"/>
        <v>0</v>
      </c>
      <c r="DT605">
        <f t="shared" si="506"/>
        <v>11.498815921352577</v>
      </c>
      <c r="DW605">
        <v>598</v>
      </c>
      <c r="DX605">
        <v>7.7016781638524243</v>
      </c>
      <c r="DY605">
        <v>21.62937479632815</v>
      </c>
      <c r="EA605">
        <f t="shared" si="507"/>
        <v>0</v>
      </c>
      <c r="EB605">
        <f t="shared" si="508"/>
        <v>1</v>
      </c>
      <c r="EC605">
        <f t="shared" si="509"/>
        <v>13.927696632475726</v>
      </c>
      <c r="EF605">
        <v>598</v>
      </c>
      <c r="EG605">
        <v>23.097443772425247</v>
      </c>
      <c r="EH605">
        <v>12.628424948724899</v>
      </c>
      <c r="EJ605">
        <f t="shared" si="510"/>
        <v>1</v>
      </c>
      <c r="EK605">
        <f t="shared" si="511"/>
        <v>0</v>
      </c>
      <c r="EL605">
        <f t="shared" si="512"/>
        <v>10.469018823700349</v>
      </c>
      <c r="EO605">
        <v>598</v>
      </c>
      <c r="EP605">
        <v>21.214138253082858</v>
      </c>
      <c r="EQ605">
        <v>25.247290895439747</v>
      </c>
      <c r="ES605">
        <f t="shared" si="513"/>
        <v>0</v>
      </c>
      <c r="ET605">
        <f t="shared" si="514"/>
        <v>1</v>
      </c>
      <c r="EU605">
        <f t="shared" si="515"/>
        <v>4.0331526423568889</v>
      </c>
    </row>
    <row r="606" spans="1:151" x14ac:dyDescent="0.25">
      <c r="A606">
        <v>599</v>
      </c>
      <c r="B606">
        <v>7.6541180704036869</v>
      </c>
      <c r="C606">
        <v>33.392587493286811</v>
      </c>
      <c r="E606">
        <f t="shared" si="465"/>
        <v>0</v>
      </c>
      <c r="F606">
        <f t="shared" si="467"/>
        <v>1</v>
      </c>
      <c r="G606">
        <f t="shared" si="466"/>
        <v>25.738469422883124</v>
      </c>
      <c r="J606">
        <v>599</v>
      </c>
      <c r="K606">
        <v>22.085738273269737</v>
      </c>
      <c r="L606">
        <v>12.03832410482252</v>
      </c>
      <c r="N606">
        <f t="shared" si="468"/>
        <v>1</v>
      </c>
      <c r="O606">
        <f t="shared" si="469"/>
        <v>0</v>
      </c>
      <c r="P606">
        <f t="shared" si="470"/>
        <v>10.047414168447217</v>
      </c>
      <c r="S606">
        <v>599</v>
      </c>
      <c r="T606">
        <v>20.385019372947291</v>
      </c>
      <c r="U606">
        <v>38.752371589987973</v>
      </c>
      <c r="W606">
        <f t="shared" si="471"/>
        <v>0</v>
      </c>
      <c r="X606">
        <f t="shared" si="472"/>
        <v>1</v>
      </c>
      <c r="Y606">
        <f t="shared" si="473"/>
        <v>18.367352217040683</v>
      </c>
      <c r="AB606">
        <v>599</v>
      </c>
      <c r="AC606">
        <v>14.897281737425672</v>
      </c>
      <c r="AD606">
        <v>16.461162140245783</v>
      </c>
      <c r="AF606">
        <f t="shared" si="474"/>
        <v>0</v>
      </c>
      <c r="AG606">
        <f t="shared" si="475"/>
        <v>1</v>
      </c>
      <c r="AH606">
        <f t="shared" si="476"/>
        <v>1.5638804028201108</v>
      </c>
      <c r="AK606">
        <v>599</v>
      </c>
      <c r="AL606">
        <v>25.385647512507667</v>
      </c>
      <c r="AM606">
        <v>38.110785141790373</v>
      </c>
      <c r="AO606">
        <f t="shared" si="477"/>
        <v>0</v>
      </c>
      <c r="AP606">
        <f t="shared" si="478"/>
        <v>1</v>
      </c>
      <c r="AQ606">
        <f t="shared" si="479"/>
        <v>12.725137629282706</v>
      </c>
      <c r="AT606">
        <v>599</v>
      </c>
      <c r="AU606">
        <v>19.115433745737423</v>
      </c>
      <c r="AV606">
        <v>34.411094483736704</v>
      </c>
      <c r="AX606">
        <f t="shared" si="480"/>
        <v>0</v>
      </c>
      <c r="AY606">
        <f t="shared" si="481"/>
        <v>1</v>
      </c>
      <c r="AZ606">
        <f t="shared" si="482"/>
        <v>15.295660737999281</v>
      </c>
      <c r="BC606">
        <v>599</v>
      </c>
      <c r="BD606" t="e">
        <v>#N/A</v>
      </c>
      <c r="BE606" t="e">
        <v>#N/A</v>
      </c>
      <c r="BG606" t="e">
        <f t="shared" si="483"/>
        <v>#N/A</v>
      </c>
      <c r="BH606" t="e">
        <f t="shared" si="484"/>
        <v>#N/A</v>
      </c>
      <c r="BI606" t="e">
        <f t="shared" si="485"/>
        <v>#N/A</v>
      </c>
      <c r="BL606">
        <v>599</v>
      </c>
      <c r="BM606">
        <v>31.740453887639461</v>
      </c>
      <c r="BN606">
        <v>12.722261328269266</v>
      </c>
      <c r="BP606">
        <f t="shared" si="486"/>
        <v>1</v>
      </c>
      <c r="BQ606">
        <f t="shared" si="487"/>
        <v>0</v>
      </c>
      <c r="BR606">
        <f t="shared" si="488"/>
        <v>19.018192559370195</v>
      </c>
      <c r="BU606">
        <v>599</v>
      </c>
      <c r="BV606">
        <v>10.568277599079423</v>
      </c>
      <c r="BW606">
        <v>25.389149724959562</v>
      </c>
      <c r="BY606">
        <f t="shared" si="489"/>
        <v>0</v>
      </c>
      <c r="BZ606">
        <f t="shared" si="490"/>
        <v>1</v>
      </c>
      <c r="CA606">
        <f t="shared" si="491"/>
        <v>14.82087212588014</v>
      </c>
      <c r="CD606">
        <v>599</v>
      </c>
      <c r="CE606">
        <v>14.49599582981288</v>
      </c>
      <c r="CF606">
        <v>13.64037054038484</v>
      </c>
      <c r="CH606">
        <f t="shared" si="492"/>
        <v>1</v>
      </c>
      <c r="CI606">
        <f t="shared" si="493"/>
        <v>0</v>
      </c>
      <c r="CJ606">
        <f t="shared" si="494"/>
        <v>0.8556252894280405</v>
      </c>
      <c r="CM606">
        <v>599</v>
      </c>
      <c r="CN606">
        <v>24.614569701309936</v>
      </c>
      <c r="CO606">
        <v>21.829198291223037</v>
      </c>
      <c r="CQ606">
        <f t="shared" si="495"/>
        <v>1</v>
      </c>
      <c r="CR606">
        <f t="shared" si="496"/>
        <v>0</v>
      </c>
      <c r="CS606">
        <f t="shared" si="497"/>
        <v>2.7853714100868991</v>
      </c>
      <c r="CV606">
        <v>599</v>
      </c>
      <c r="CW606">
        <v>26.354104141164136</v>
      </c>
      <c r="CX606">
        <v>18.368821825671532</v>
      </c>
      <c r="CZ606">
        <f t="shared" si="498"/>
        <v>1</v>
      </c>
      <c r="DA606">
        <f t="shared" si="499"/>
        <v>0</v>
      </c>
      <c r="DB606">
        <f t="shared" si="500"/>
        <v>7.9852823154926043</v>
      </c>
      <c r="DE606">
        <v>599</v>
      </c>
      <c r="DF606">
        <v>23.466710206308328</v>
      </c>
      <c r="DG606">
        <v>15.35715663059975</v>
      </c>
      <c r="DI606">
        <f t="shared" si="501"/>
        <v>1</v>
      </c>
      <c r="DJ606">
        <f t="shared" si="502"/>
        <v>0</v>
      </c>
      <c r="DK606">
        <f t="shared" si="503"/>
        <v>8.1095535757085777</v>
      </c>
      <c r="DN606">
        <v>599</v>
      </c>
      <c r="DO606">
        <v>22.658950932375927</v>
      </c>
      <c r="DP606">
        <v>28.223493369139064</v>
      </c>
      <c r="DR606">
        <f t="shared" si="504"/>
        <v>0</v>
      </c>
      <c r="DS606">
        <f t="shared" si="505"/>
        <v>1</v>
      </c>
      <c r="DT606">
        <f t="shared" si="506"/>
        <v>5.5645424367631371</v>
      </c>
      <c r="DW606">
        <v>599</v>
      </c>
      <c r="DX606">
        <v>16.689228572029783</v>
      </c>
      <c r="DY606">
        <v>24.523784467961711</v>
      </c>
      <c r="EA606">
        <f t="shared" si="507"/>
        <v>0</v>
      </c>
      <c r="EB606">
        <f t="shared" si="508"/>
        <v>1</v>
      </c>
      <c r="EC606">
        <f t="shared" si="509"/>
        <v>7.8345558959319277</v>
      </c>
      <c r="EF606">
        <v>599</v>
      </c>
      <c r="EG606">
        <v>22.492171746716309</v>
      </c>
      <c r="EH606">
        <v>18.177072976229361</v>
      </c>
      <c r="EJ606">
        <f t="shared" si="510"/>
        <v>1</v>
      </c>
      <c r="EK606">
        <f t="shared" si="511"/>
        <v>0</v>
      </c>
      <c r="EL606">
        <f t="shared" si="512"/>
        <v>4.3150987704869479</v>
      </c>
      <c r="EO606">
        <v>599</v>
      </c>
      <c r="EP606">
        <v>19.098183537271854</v>
      </c>
      <c r="EQ606">
        <v>39.463483324372888</v>
      </c>
      <c r="ES606">
        <f t="shared" si="513"/>
        <v>0</v>
      </c>
      <c r="ET606">
        <f t="shared" si="514"/>
        <v>1</v>
      </c>
      <c r="EU606">
        <f t="shared" si="515"/>
        <v>20.365299787101034</v>
      </c>
    </row>
    <row r="607" spans="1:151" x14ac:dyDescent="0.25">
      <c r="A607">
        <v>600</v>
      </c>
      <c r="B607">
        <v>7.2861143959367327</v>
      </c>
      <c r="C607">
        <v>29.674919651923901</v>
      </c>
      <c r="E607">
        <f t="shared" si="465"/>
        <v>0</v>
      </c>
      <c r="F607">
        <f t="shared" si="467"/>
        <v>1</v>
      </c>
      <c r="G607">
        <f t="shared" si="466"/>
        <v>22.388805255987169</v>
      </c>
      <c r="J607">
        <v>600</v>
      </c>
      <c r="K607">
        <v>29.815523139496193</v>
      </c>
      <c r="L607">
        <v>24.569451161211425</v>
      </c>
      <c r="N607">
        <f t="shared" si="468"/>
        <v>1</v>
      </c>
      <c r="O607">
        <f t="shared" si="469"/>
        <v>0</v>
      </c>
      <c r="P607">
        <f t="shared" si="470"/>
        <v>5.2460719782847676</v>
      </c>
      <c r="S607">
        <v>600</v>
      </c>
      <c r="T607">
        <v>21.079764603332269</v>
      </c>
      <c r="U607">
        <v>25.969689326493246</v>
      </c>
      <c r="W607">
        <f t="shared" si="471"/>
        <v>0</v>
      </c>
      <c r="X607">
        <f t="shared" si="472"/>
        <v>1</v>
      </c>
      <c r="Y607">
        <f t="shared" si="473"/>
        <v>4.889924723160977</v>
      </c>
      <c r="AB607">
        <v>600</v>
      </c>
      <c r="AC607">
        <v>26.855344151590629</v>
      </c>
      <c r="AD607">
        <v>19.187579079173904</v>
      </c>
      <c r="AF607">
        <f t="shared" si="474"/>
        <v>1</v>
      </c>
      <c r="AG607">
        <f t="shared" si="475"/>
        <v>0</v>
      </c>
      <c r="AH607">
        <f t="shared" si="476"/>
        <v>7.6677650724167243</v>
      </c>
      <c r="AK607">
        <v>600</v>
      </c>
      <c r="AL607">
        <v>25.198036684475348</v>
      </c>
      <c r="AM607">
        <v>24.749045016354213</v>
      </c>
      <c r="AO607">
        <f t="shared" si="477"/>
        <v>1</v>
      </c>
      <c r="AP607">
        <f t="shared" si="478"/>
        <v>0</v>
      </c>
      <c r="AQ607">
        <f t="shared" si="479"/>
        <v>0.44899166812113478</v>
      </c>
      <c r="AT607">
        <v>600</v>
      </c>
      <c r="AU607">
        <v>18.663231207289613</v>
      </c>
      <c r="AV607">
        <v>27.979073551486628</v>
      </c>
      <c r="AX607">
        <f t="shared" si="480"/>
        <v>0</v>
      </c>
      <c r="AY607">
        <f t="shared" si="481"/>
        <v>1</v>
      </c>
      <c r="AZ607">
        <f t="shared" si="482"/>
        <v>9.3158423441970157</v>
      </c>
      <c r="BC607">
        <v>600</v>
      </c>
      <c r="BD607" t="e">
        <v>#N/A</v>
      </c>
      <c r="BE607" t="e">
        <v>#N/A</v>
      </c>
      <c r="BG607" t="e">
        <f t="shared" si="483"/>
        <v>#N/A</v>
      </c>
      <c r="BH607" t="e">
        <f t="shared" si="484"/>
        <v>#N/A</v>
      </c>
      <c r="BI607" t="e">
        <f t="shared" si="485"/>
        <v>#N/A</v>
      </c>
      <c r="BL607">
        <v>600</v>
      </c>
      <c r="BM607">
        <v>18.138844613750351</v>
      </c>
      <c r="BN607">
        <v>12.431791757040958</v>
      </c>
      <c r="BP607">
        <f t="shared" si="486"/>
        <v>1</v>
      </c>
      <c r="BQ607">
        <f t="shared" si="487"/>
        <v>0</v>
      </c>
      <c r="BR607">
        <f t="shared" si="488"/>
        <v>5.7070528567093923</v>
      </c>
      <c r="BU607">
        <v>600</v>
      </c>
      <c r="BV607">
        <v>22.020175083140053</v>
      </c>
      <c r="BW607">
        <v>31.614072074903021</v>
      </c>
      <c r="BY607">
        <f t="shared" si="489"/>
        <v>0</v>
      </c>
      <c r="BZ607">
        <f t="shared" si="490"/>
        <v>1</v>
      </c>
      <c r="CA607">
        <f t="shared" si="491"/>
        <v>9.5938969917629677</v>
      </c>
      <c r="CD607">
        <v>600</v>
      </c>
      <c r="CE607">
        <v>28.623967668051947</v>
      </c>
      <c r="CF607">
        <v>8.0188658675923925</v>
      </c>
      <c r="CH607">
        <f t="shared" si="492"/>
        <v>1</v>
      </c>
      <c r="CI607">
        <f t="shared" si="493"/>
        <v>0</v>
      </c>
      <c r="CJ607">
        <f t="shared" si="494"/>
        <v>20.605101800459554</v>
      </c>
      <c r="CM607">
        <v>600</v>
      </c>
      <c r="CN607">
        <v>21.889128192149606</v>
      </c>
      <c r="CO607">
        <v>32.207167426279618</v>
      </c>
      <c r="CQ607">
        <f t="shared" si="495"/>
        <v>0</v>
      </c>
      <c r="CR607">
        <f t="shared" si="496"/>
        <v>1</v>
      </c>
      <c r="CS607">
        <f t="shared" si="497"/>
        <v>10.318039234130012</v>
      </c>
      <c r="CV607">
        <v>600</v>
      </c>
      <c r="CW607">
        <v>24.038940931904357</v>
      </c>
      <c r="CX607">
        <v>17.930833385589857</v>
      </c>
      <c r="CZ607">
        <f t="shared" si="498"/>
        <v>1</v>
      </c>
      <c r="DA607">
        <f t="shared" si="499"/>
        <v>0</v>
      </c>
      <c r="DB607">
        <f t="shared" si="500"/>
        <v>6.1081075463144998</v>
      </c>
      <c r="DE607">
        <v>600</v>
      </c>
      <c r="DF607">
        <v>26.395063703186857</v>
      </c>
      <c r="DG607">
        <v>22.390667225593766</v>
      </c>
      <c r="DI607">
        <f t="shared" si="501"/>
        <v>1</v>
      </c>
      <c r="DJ607">
        <f t="shared" si="502"/>
        <v>0</v>
      </c>
      <c r="DK607">
        <f t="shared" si="503"/>
        <v>4.0043964775930903</v>
      </c>
      <c r="DN607">
        <v>600</v>
      </c>
      <c r="DO607">
        <v>22.815423171310414</v>
      </c>
      <c r="DP607">
        <v>23.170366759190923</v>
      </c>
      <c r="DR607">
        <f t="shared" si="504"/>
        <v>0</v>
      </c>
      <c r="DS607">
        <f t="shared" si="505"/>
        <v>1</v>
      </c>
      <c r="DT607">
        <f t="shared" si="506"/>
        <v>0.35494358788050917</v>
      </c>
      <c r="DW607">
        <v>600</v>
      </c>
      <c r="DX607">
        <v>15.389327897705096</v>
      </c>
      <c r="DY607">
        <v>20.58005927405037</v>
      </c>
      <c r="EA607">
        <f t="shared" si="507"/>
        <v>0</v>
      </c>
      <c r="EB607">
        <f t="shared" si="508"/>
        <v>1</v>
      </c>
      <c r="EC607">
        <f t="shared" si="509"/>
        <v>5.1907313763452745</v>
      </c>
      <c r="EF607">
        <v>600</v>
      </c>
      <c r="EG607">
        <v>19.769881322735895</v>
      </c>
      <c r="EH607">
        <v>14.026982311891212</v>
      </c>
      <c r="EJ607">
        <f t="shared" si="510"/>
        <v>1</v>
      </c>
      <c r="EK607">
        <f t="shared" si="511"/>
        <v>0</v>
      </c>
      <c r="EL607">
        <f t="shared" si="512"/>
        <v>5.7428990108446829</v>
      </c>
      <c r="EO607">
        <v>600</v>
      </c>
      <c r="EP607">
        <v>18.869670009896129</v>
      </c>
      <c r="EQ607">
        <v>16.513182108430041</v>
      </c>
      <c r="ES607">
        <f t="shared" si="513"/>
        <v>1</v>
      </c>
      <c r="ET607">
        <f t="shared" si="514"/>
        <v>0</v>
      </c>
      <c r="EU607">
        <f t="shared" si="515"/>
        <v>2.3564879014660889</v>
      </c>
    </row>
    <row r="608" spans="1:151" x14ac:dyDescent="0.25">
      <c r="A608">
        <v>601</v>
      </c>
      <c r="B608">
        <v>8.1945643886853379</v>
      </c>
      <c r="C608">
        <v>26.415240127842445</v>
      </c>
      <c r="E608">
        <f t="shared" si="465"/>
        <v>0</v>
      </c>
      <c r="F608">
        <f t="shared" si="467"/>
        <v>1</v>
      </c>
      <c r="G608">
        <f t="shared" si="466"/>
        <v>18.220675739157109</v>
      </c>
      <c r="J608">
        <v>601</v>
      </c>
      <c r="K608">
        <v>18.028114340558304</v>
      </c>
      <c r="L608">
        <v>19.951912681710432</v>
      </c>
      <c r="N608">
        <f t="shared" si="468"/>
        <v>0</v>
      </c>
      <c r="O608">
        <f t="shared" si="469"/>
        <v>1</v>
      </c>
      <c r="P608">
        <f t="shared" si="470"/>
        <v>1.9237983411521284</v>
      </c>
      <c r="S608">
        <v>601</v>
      </c>
      <c r="T608">
        <v>17.997448668015419</v>
      </c>
      <c r="U608">
        <v>22.065914208474169</v>
      </c>
      <c r="W608">
        <f t="shared" si="471"/>
        <v>0</v>
      </c>
      <c r="X608">
        <f t="shared" si="472"/>
        <v>1</v>
      </c>
      <c r="Y608">
        <f t="shared" si="473"/>
        <v>4.0684655404587495</v>
      </c>
      <c r="AB608">
        <v>601</v>
      </c>
      <c r="AC608">
        <v>14.598261318119388</v>
      </c>
      <c r="AD608">
        <v>19.358899028511392</v>
      </c>
      <c r="AF608">
        <f t="shared" si="474"/>
        <v>0</v>
      </c>
      <c r="AG608">
        <f t="shared" si="475"/>
        <v>1</v>
      </c>
      <c r="AH608">
        <f t="shared" si="476"/>
        <v>4.7606377103920039</v>
      </c>
      <c r="AK608">
        <v>601</v>
      </c>
      <c r="AL608">
        <v>24.091926647417974</v>
      </c>
      <c r="AM608">
        <v>24.036339717631819</v>
      </c>
      <c r="AO608">
        <f t="shared" si="477"/>
        <v>1</v>
      </c>
      <c r="AP608">
        <f t="shared" si="478"/>
        <v>0</v>
      </c>
      <c r="AQ608">
        <f t="shared" si="479"/>
        <v>5.5586929786155537E-2</v>
      </c>
      <c r="AT608">
        <v>601</v>
      </c>
      <c r="AU608">
        <v>22.23028888587254</v>
      </c>
      <c r="AV608">
        <v>24.387332582231608</v>
      </c>
      <c r="AX608">
        <f t="shared" si="480"/>
        <v>0</v>
      </c>
      <c r="AY608">
        <f t="shared" si="481"/>
        <v>1</v>
      </c>
      <c r="AZ608">
        <f t="shared" si="482"/>
        <v>2.157043696359068</v>
      </c>
      <c r="BC608">
        <v>601</v>
      </c>
      <c r="BD608" t="e">
        <v>#N/A</v>
      </c>
      <c r="BE608" t="e">
        <v>#N/A</v>
      </c>
      <c r="BG608" t="e">
        <f t="shared" si="483"/>
        <v>#N/A</v>
      </c>
      <c r="BH608" t="e">
        <f t="shared" si="484"/>
        <v>#N/A</v>
      </c>
      <c r="BI608" t="e">
        <f t="shared" si="485"/>
        <v>#N/A</v>
      </c>
      <c r="BL608">
        <v>601</v>
      </c>
      <c r="BM608">
        <v>31.212298910101367</v>
      </c>
      <c r="BN608">
        <v>14.087384007430465</v>
      </c>
      <c r="BP608">
        <f t="shared" si="486"/>
        <v>1</v>
      </c>
      <c r="BQ608">
        <f t="shared" si="487"/>
        <v>0</v>
      </c>
      <c r="BR608">
        <f t="shared" si="488"/>
        <v>17.124914902670902</v>
      </c>
      <c r="BU608">
        <v>601</v>
      </c>
      <c r="BV608">
        <v>22.426526247000627</v>
      </c>
      <c r="BW608">
        <v>19.606276130217019</v>
      </c>
      <c r="BY608">
        <f t="shared" si="489"/>
        <v>1</v>
      </c>
      <c r="BZ608">
        <f t="shared" si="490"/>
        <v>0</v>
      </c>
      <c r="CA608">
        <f t="shared" si="491"/>
        <v>2.8202501167836083</v>
      </c>
      <c r="CD608">
        <v>601</v>
      </c>
      <c r="CE608">
        <v>35.976412644851834</v>
      </c>
      <c r="CF608">
        <v>34.023832772990922</v>
      </c>
      <c r="CH608">
        <f t="shared" si="492"/>
        <v>1</v>
      </c>
      <c r="CI608">
        <f t="shared" si="493"/>
        <v>0</v>
      </c>
      <c r="CJ608">
        <f t="shared" si="494"/>
        <v>1.9525798718609124</v>
      </c>
      <c r="CM608">
        <v>601</v>
      </c>
      <c r="CN608">
        <v>18.674495146755199</v>
      </c>
      <c r="CO608">
        <v>13.551806835250414</v>
      </c>
      <c r="CQ608">
        <f t="shared" si="495"/>
        <v>1</v>
      </c>
      <c r="CR608">
        <f t="shared" si="496"/>
        <v>0</v>
      </c>
      <c r="CS608">
        <f t="shared" si="497"/>
        <v>5.1226883115047848</v>
      </c>
      <c r="CV608">
        <v>601</v>
      </c>
      <c r="CW608">
        <v>26.064528648575649</v>
      </c>
      <c r="CX608">
        <v>19.502034168593582</v>
      </c>
      <c r="CZ608">
        <f t="shared" si="498"/>
        <v>1</v>
      </c>
      <c r="DA608">
        <f t="shared" si="499"/>
        <v>0</v>
      </c>
      <c r="DB608">
        <f t="shared" si="500"/>
        <v>6.5624944799820675</v>
      </c>
      <c r="DE608">
        <v>601</v>
      </c>
      <c r="DF608">
        <v>21.532966476795053</v>
      </c>
      <c r="DG608">
        <v>32.261454914599383</v>
      </c>
      <c r="DI608">
        <f t="shared" si="501"/>
        <v>0</v>
      </c>
      <c r="DJ608">
        <f t="shared" si="502"/>
        <v>1</v>
      </c>
      <c r="DK608">
        <f t="shared" si="503"/>
        <v>10.72848843780433</v>
      </c>
      <c r="DN608">
        <v>601</v>
      </c>
      <c r="DO608">
        <v>24.411410892085552</v>
      </c>
      <c r="DP608">
        <v>30.873982740988652</v>
      </c>
      <c r="DR608">
        <f t="shared" si="504"/>
        <v>0</v>
      </c>
      <c r="DS608">
        <f t="shared" si="505"/>
        <v>1</v>
      </c>
      <c r="DT608">
        <f t="shared" si="506"/>
        <v>6.4625718489030994</v>
      </c>
      <c r="DW608">
        <v>601</v>
      </c>
      <c r="DX608">
        <v>21.136308448398033</v>
      </c>
      <c r="DY608">
        <v>10.966592486157969</v>
      </c>
      <c r="EA608">
        <f t="shared" si="507"/>
        <v>1</v>
      </c>
      <c r="EB608">
        <f t="shared" si="508"/>
        <v>0</v>
      </c>
      <c r="EC608">
        <f t="shared" si="509"/>
        <v>10.169715962240064</v>
      </c>
      <c r="EF608">
        <v>601</v>
      </c>
      <c r="EG608">
        <v>22.127208402091448</v>
      </c>
      <c r="EH608">
        <v>12.074579900924796</v>
      </c>
      <c r="EJ608">
        <f t="shared" si="510"/>
        <v>1</v>
      </c>
      <c r="EK608">
        <f t="shared" si="511"/>
        <v>0</v>
      </c>
      <c r="EL608">
        <f t="shared" si="512"/>
        <v>10.052628501166652</v>
      </c>
      <c r="EO608">
        <v>601</v>
      </c>
      <c r="EP608">
        <v>17.364420228667097</v>
      </c>
      <c r="EQ608">
        <v>-3.7319948419976896</v>
      </c>
      <c r="ES608">
        <f t="shared" si="513"/>
        <v>1</v>
      </c>
      <c r="ET608">
        <f t="shared" si="514"/>
        <v>0</v>
      </c>
      <c r="EU608">
        <f t="shared" si="515"/>
        <v>21.096415070664786</v>
      </c>
    </row>
    <row r="609" spans="1:151" x14ac:dyDescent="0.25">
      <c r="A609">
        <v>602</v>
      </c>
      <c r="B609">
        <v>11.071659529302856</v>
      </c>
      <c r="C609">
        <v>7.625095966224098</v>
      </c>
      <c r="E609">
        <f t="shared" si="465"/>
        <v>1</v>
      </c>
      <c r="F609">
        <f t="shared" si="467"/>
        <v>0</v>
      </c>
      <c r="G609">
        <f t="shared" si="466"/>
        <v>3.4465635630787581</v>
      </c>
      <c r="J609">
        <v>602</v>
      </c>
      <c r="K609">
        <v>19.218707547730329</v>
      </c>
      <c r="L609">
        <v>24.645974645756958</v>
      </c>
      <c r="N609">
        <f t="shared" si="468"/>
        <v>0</v>
      </c>
      <c r="O609">
        <f t="shared" si="469"/>
        <v>1</v>
      </c>
      <c r="P609">
        <f t="shared" si="470"/>
        <v>5.4272670980266291</v>
      </c>
      <c r="S609">
        <v>602</v>
      </c>
      <c r="T609">
        <v>21.918327730689796</v>
      </c>
      <c r="U609">
        <v>56.16656047385429</v>
      </c>
      <c r="W609">
        <f t="shared" si="471"/>
        <v>0</v>
      </c>
      <c r="X609">
        <f t="shared" si="472"/>
        <v>1</v>
      </c>
      <c r="Y609">
        <f t="shared" si="473"/>
        <v>34.248232743164493</v>
      </c>
      <c r="AB609">
        <v>602</v>
      </c>
      <c r="AC609">
        <v>18.207593102085294</v>
      </c>
      <c r="AD609">
        <v>19.76054228993771</v>
      </c>
      <c r="AF609">
        <f t="shared" si="474"/>
        <v>0</v>
      </c>
      <c r="AG609">
        <f t="shared" si="475"/>
        <v>1</v>
      </c>
      <c r="AH609">
        <f t="shared" si="476"/>
        <v>1.5529491878524162</v>
      </c>
      <c r="AK609">
        <v>602</v>
      </c>
      <c r="AL609">
        <v>22.536331637074248</v>
      </c>
      <c r="AM609">
        <v>26.668578354082644</v>
      </c>
      <c r="AO609">
        <f t="shared" si="477"/>
        <v>0</v>
      </c>
      <c r="AP609">
        <f t="shared" si="478"/>
        <v>1</v>
      </c>
      <c r="AQ609">
        <f t="shared" si="479"/>
        <v>4.1322467170083961</v>
      </c>
      <c r="AT609">
        <v>602</v>
      </c>
      <c r="AU609">
        <v>24.463975750035566</v>
      </c>
      <c r="AV609">
        <v>21.002674470362766</v>
      </c>
      <c r="AX609">
        <f t="shared" si="480"/>
        <v>1</v>
      </c>
      <c r="AY609">
        <f t="shared" si="481"/>
        <v>0</v>
      </c>
      <c r="AZ609">
        <f t="shared" si="482"/>
        <v>3.4613012796727993</v>
      </c>
      <c r="BC609">
        <v>602</v>
      </c>
      <c r="BD609" t="e">
        <v>#N/A</v>
      </c>
      <c r="BE609" t="e">
        <v>#N/A</v>
      </c>
      <c r="BG609" t="e">
        <f t="shared" si="483"/>
        <v>#N/A</v>
      </c>
      <c r="BH609" t="e">
        <f t="shared" si="484"/>
        <v>#N/A</v>
      </c>
      <c r="BI609" t="e">
        <f t="shared" si="485"/>
        <v>#N/A</v>
      </c>
      <c r="BL609">
        <v>602</v>
      </c>
      <c r="BM609">
        <v>29.154763484527866</v>
      </c>
      <c r="BN609">
        <v>11.052650655583561</v>
      </c>
      <c r="BP609">
        <f t="shared" si="486"/>
        <v>1</v>
      </c>
      <c r="BQ609">
        <f t="shared" si="487"/>
        <v>0</v>
      </c>
      <c r="BR609">
        <f t="shared" si="488"/>
        <v>18.102112828944307</v>
      </c>
      <c r="BU609">
        <v>602</v>
      </c>
      <c r="BV609">
        <v>15.308675611585471</v>
      </c>
      <c r="BW609">
        <v>22.262298694991035</v>
      </c>
      <c r="BY609">
        <f t="shared" si="489"/>
        <v>0</v>
      </c>
      <c r="BZ609">
        <f t="shared" si="490"/>
        <v>1</v>
      </c>
      <c r="CA609">
        <f t="shared" si="491"/>
        <v>6.9536230834055637</v>
      </c>
      <c r="CD609">
        <v>602</v>
      </c>
      <c r="CE609">
        <v>16.890416011006508</v>
      </c>
      <c r="CF609">
        <v>22.516142090424466</v>
      </c>
      <c r="CH609">
        <f t="shared" si="492"/>
        <v>0</v>
      </c>
      <c r="CI609">
        <f t="shared" si="493"/>
        <v>1</v>
      </c>
      <c r="CJ609">
        <f t="shared" si="494"/>
        <v>5.6257260794179587</v>
      </c>
      <c r="CM609">
        <v>602</v>
      </c>
      <c r="CN609">
        <v>24.301379192167776</v>
      </c>
      <c r="CO609">
        <v>26.954868863474282</v>
      </c>
      <c r="CQ609">
        <f t="shared" si="495"/>
        <v>0</v>
      </c>
      <c r="CR609">
        <f t="shared" si="496"/>
        <v>1</v>
      </c>
      <c r="CS609">
        <f t="shared" si="497"/>
        <v>2.6534896713065059</v>
      </c>
      <c r="CV609">
        <v>602</v>
      </c>
      <c r="CW609">
        <v>16.659070431990287</v>
      </c>
      <c r="CX609">
        <v>17.94580388578807</v>
      </c>
      <c r="CZ609">
        <f t="shared" si="498"/>
        <v>0</v>
      </c>
      <c r="DA609">
        <f t="shared" si="499"/>
        <v>1</v>
      </c>
      <c r="DB609">
        <f t="shared" si="500"/>
        <v>1.2867334537977833</v>
      </c>
      <c r="DE609">
        <v>602</v>
      </c>
      <c r="DF609">
        <v>21.763416064516537</v>
      </c>
      <c r="DG609">
        <v>35.16356295639531</v>
      </c>
      <c r="DI609">
        <f t="shared" si="501"/>
        <v>0</v>
      </c>
      <c r="DJ609">
        <f t="shared" si="502"/>
        <v>1</v>
      </c>
      <c r="DK609">
        <f t="shared" si="503"/>
        <v>13.400146891878773</v>
      </c>
      <c r="DN609">
        <v>602</v>
      </c>
      <c r="DO609">
        <v>25.683032398979901</v>
      </c>
      <c r="DP609">
        <v>27.891565459825507</v>
      </c>
      <c r="DR609">
        <f t="shared" si="504"/>
        <v>0</v>
      </c>
      <c r="DS609">
        <f t="shared" si="505"/>
        <v>1</v>
      </c>
      <c r="DT609">
        <f t="shared" si="506"/>
        <v>2.2085330608456069</v>
      </c>
      <c r="DW609">
        <v>602</v>
      </c>
      <c r="DX609">
        <v>24.65267499589234</v>
      </c>
      <c r="DY609">
        <v>20.349153898655846</v>
      </c>
      <c r="EA609">
        <f t="shared" si="507"/>
        <v>1</v>
      </c>
      <c r="EB609">
        <f t="shared" si="508"/>
        <v>0</v>
      </c>
      <c r="EC609">
        <f t="shared" si="509"/>
        <v>4.3035210972364943</v>
      </c>
      <c r="EF609">
        <v>602</v>
      </c>
      <c r="EG609">
        <v>21.548091355240715</v>
      </c>
      <c r="EH609">
        <v>13.378849536373709</v>
      </c>
      <c r="EJ609">
        <f t="shared" si="510"/>
        <v>1</v>
      </c>
      <c r="EK609">
        <f t="shared" si="511"/>
        <v>0</v>
      </c>
      <c r="EL609">
        <f t="shared" si="512"/>
        <v>8.1692418188670057</v>
      </c>
      <c r="EO609">
        <v>602</v>
      </c>
      <c r="EP609">
        <v>23.202382009598331</v>
      </c>
      <c r="EQ609">
        <v>18.566185962220658</v>
      </c>
      <c r="ES609">
        <f t="shared" si="513"/>
        <v>1</v>
      </c>
      <c r="ET609">
        <f t="shared" si="514"/>
        <v>0</v>
      </c>
      <c r="EU609">
        <f t="shared" si="515"/>
        <v>4.6361960473776733</v>
      </c>
    </row>
    <row r="610" spans="1:151" x14ac:dyDescent="0.25">
      <c r="A610">
        <v>603</v>
      </c>
      <c r="B610">
        <v>13.37505807857333</v>
      </c>
      <c r="C610">
        <v>10.587966164928606</v>
      </c>
      <c r="E610">
        <f t="shared" si="465"/>
        <v>1</v>
      </c>
      <c r="F610">
        <f t="shared" si="467"/>
        <v>0</v>
      </c>
      <c r="G610">
        <f t="shared" si="466"/>
        <v>2.7870919136447245</v>
      </c>
      <c r="J610">
        <v>603</v>
      </c>
      <c r="K610">
        <v>21.236988037899327</v>
      </c>
      <c r="L610">
        <v>28.984704043722697</v>
      </c>
      <c r="N610">
        <f t="shared" si="468"/>
        <v>0</v>
      </c>
      <c r="O610">
        <f t="shared" si="469"/>
        <v>1</v>
      </c>
      <c r="P610">
        <f t="shared" si="470"/>
        <v>7.7477160058233707</v>
      </c>
      <c r="S610">
        <v>603</v>
      </c>
      <c r="T610">
        <v>20.781591981568944</v>
      </c>
      <c r="U610">
        <v>43.2246124814003</v>
      </c>
      <c r="W610">
        <f t="shared" si="471"/>
        <v>0</v>
      </c>
      <c r="X610">
        <f t="shared" si="472"/>
        <v>1</v>
      </c>
      <c r="Y610">
        <f t="shared" si="473"/>
        <v>22.443020499831356</v>
      </c>
      <c r="AB610">
        <v>603</v>
      </c>
      <c r="AC610">
        <v>31.666709071036607</v>
      </c>
      <c r="AD610">
        <v>18.429579526241501</v>
      </c>
      <c r="AF610">
        <f t="shared" si="474"/>
        <v>1</v>
      </c>
      <c r="AG610">
        <f t="shared" si="475"/>
        <v>0</v>
      </c>
      <c r="AH610">
        <f t="shared" si="476"/>
        <v>13.237129544795106</v>
      </c>
      <c r="AK610">
        <v>603</v>
      </c>
      <c r="AL610">
        <v>21.342792755082591</v>
      </c>
      <c r="AM610">
        <v>32.970482111986712</v>
      </c>
      <c r="AO610">
        <f t="shared" si="477"/>
        <v>0</v>
      </c>
      <c r="AP610">
        <f t="shared" si="478"/>
        <v>1</v>
      </c>
      <c r="AQ610">
        <f t="shared" si="479"/>
        <v>11.627689356904121</v>
      </c>
      <c r="AT610">
        <v>603</v>
      </c>
      <c r="AU610">
        <v>20.253865159212534</v>
      </c>
      <c r="AV610">
        <v>15.991475128568604</v>
      </c>
      <c r="AX610">
        <f t="shared" si="480"/>
        <v>1</v>
      </c>
      <c r="AY610">
        <f t="shared" si="481"/>
        <v>0</v>
      </c>
      <c r="AZ610">
        <f t="shared" si="482"/>
        <v>4.26239003064393</v>
      </c>
      <c r="BC610">
        <v>603</v>
      </c>
      <c r="BD610" t="e">
        <v>#N/A</v>
      </c>
      <c r="BE610" t="e">
        <v>#N/A</v>
      </c>
      <c r="BG610" t="e">
        <f t="shared" si="483"/>
        <v>#N/A</v>
      </c>
      <c r="BH610" t="e">
        <f t="shared" si="484"/>
        <v>#N/A</v>
      </c>
      <c r="BI610" t="e">
        <f t="shared" si="485"/>
        <v>#N/A</v>
      </c>
      <c r="BL610">
        <v>603</v>
      </c>
      <c r="BM610">
        <v>28.672760167526352</v>
      </c>
      <c r="BN610">
        <v>9.3346473549241011</v>
      </c>
      <c r="BP610">
        <f t="shared" si="486"/>
        <v>1</v>
      </c>
      <c r="BQ610">
        <f t="shared" si="487"/>
        <v>0</v>
      </c>
      <c r="BR610">
        <f t="shared" si="488"/>
        <v>19.338112812602251</v>
      </c>
      <c r="BU610">
        <v>603</v>
      </c>
      <c r="BV610">
        <v>23.37773673318495</v>
      </c>
      <c r="BW610">
        <v>26.043344563476399</v>
      </c>
      <c r="BY610">
        <f t="shared" si="489"/>
        <v>0</v>
      </c>
      <c r="BZ610">
        <f t="shared" si="490"/>
        <v>1</v>
      </c>
      <c r="CA610">
        <f t="shared" si="491"/>
        <v>2.6656078302914494</v>
      </c>
      <c r="CD610">
        <v>603</v>
      </c>
      <c r="CE610">
        <v>18.70725986503038</v>
      </c>
      <c r="CF610">
        <v>36.13084938895733</v>
      </c>
      <c r="CH610">
        <f t="shared" si="492"/>
        <v>0</v>
      </c>
      <c r="CI610">
        <f t="shared" si="493"/>
        <v>1</v>
      </c>
      <c r="CJ610">
        <f t="shared" si="494"/>
        <v>17.42358952392695</v>
      </c>
      <c r="CM610">
        <v>603</v>
      </c>
      <c r="CN610">
        <v>18.073970358547513</v>
      </c>
      <c r="CO610">
        <v>14.185269433297474</v>
      </c>
      <c r="CQ610">
        <f t="shared" si="495"/>
        <v>1</v>
      </c>
      <c r="CR610">
        <f t="shared" si="496"/>
        <v>0</v>
      </c>
      <c r="CS610">
        <f t="shared" si="497"/>
        <v>3.8887009252500384</v>
      </c>
      <c r="CV610">
        <v>603</v>
      </c>
      <c r="CW610">
        <v>23.860740118122017</v>
      </c>
      <c r="CX610">
        <v>14.028662694525208</v>
      </c>
      <c r="CZ610">
        <f t="shared" si="498"/>
        <v>1</v>
      </c>
      <c r="DA610">
        <f t="shared" si="499"/>
        <v>0</v>
      </c>
      <c r="DB610">
        <f t="shared" si="500"/>
        <v>9.8320774235968091</v>
      </c>
      <c r="DE610">
        <v>603</v>
      </c>
      <c r="DF610">
        <v>5.4141997646611095</v>
      </c>
      <c r="DG610">
        <v>24.303833444070179</v>
      </c>
      <c r="DI610">
        <f t="shared" si="501"/>
        <v>0</v>
      </c>
      <c r="DJ610">
        <f t="shared" si="502"/>
        <v>1</v>
      </c>
      <c r="DK610">
        <f t="shared" si="503"/>
        <v>18.889633679409069</v>
      </c>
      <c r="DN610">
        <v>603</v>
      </c>
      <c r="DO610">
        <v>26.921177814138446</v>
      </c>
      <c r="DP610">
        <v>21.645974732584037</v>
      </c>
      <c r="DR610">
        <f t="shared" si="504"/>
        <v>1</v>
      </c>
      <c r="DS610">
        <f t="shared" si="505"/>
        <v>0</v>
      </c>
      <c r="DT610">
        <f t="shared" si="506"/>
        <v>5.2752030815544089</v>
      </c>
      <c r="DW610">
        <v>603</v>
      </c>
      <c r="DX610">
        <v>24.061870132322625</v>
      </c>
      <c r="DY610">
        <v>21.337720235797732</v>
      </c>
      <c r="EA610">
        <f t="shared" si="507"/>
        <v>1</v>
      </c>
      <c r="EB610">
        <f t="shared" si="508"/>
        <v>0</v>
      </c>
      <c r="EC610">
        <f t="shared" si="509"/>
        <v>2.7241498965248923</v>
      </c>
      <c r="EF610">
        <v>603</v>
      </c>
      <c r="EG610">
        <v>18.063773136240354</v>
      </c>
      <c r="EH610">
        <v>10.980771951394196</v>
      </c>
      <c r="EJ610">
        <f t="shared" si="510"/>
        <v>1</v>
      </c>
      <c r="EK610">
        <f t="shared" si="511"/>
        <v>0</v>
      </c>
      <c r="EL610">
        <f t="shared" si="512"/>
        <v>7.0830011848461574</v>
      </c>
      <c r="EO610">
        <v>603</v>
      </c>
      <c r="EP610">
        <v>22.967828623404117</v>
      </c>
      <c r="EQ610">
        <v>35.67080568565239</v>
      </c>
      <c r="ES610">
        <f t="shared" si="513"/>
        <v>0</v>
      </c>
      <c r="ET610">
        <f t="shared" si="514"/>
        <v>1</v>
      </c>
      <c r="EU610">
        <f t="shared" si="515"/>
        <v>12.702977062248273</v>
      </c>
    </row>
    <row r="611" spans="1:151" x14ac:dyDescent="0.25">
      <c r="A611">
        <v>604</v>
      </c>
      <c r="B611">
        <v>13.621125071516392</v>
      </c>
      <c r="C611">
        <v>31.837721319640682</v>
      </c>
      <c r="E611">
        <f t="shared" si="465"/>
        <v>0</v>
      </c>
      <c r="F611">
        <f t="shared" si="467"/>
        <v>1</v>
      </c>
      <c r="G611">
        <f t="shared" si="466"/>
        <v>18.21659624812429</v>
      </c>
      <c r="J611">
        <v>604</v>
      </c>
      <c r="K611">
        <v>27.708657750807443</v>
      </c>
      <c r="L611">
        <v>28.757445652983009</v>
      </c>
      <c r="N611">
        <f t="shared" si="468"/>
        <v>0</v>
      </c>
      <c r="O611">
        <f t="shared" si="469"/>
        <v>1</v>
      </c>
      <c r="P611">
        <f t="shared" si="470"/>
        <v>1.0487879021755653</v>
      </c>
      <c r="S611">
        <v>604</v>
      </c>
      <c r="T611">
        <v>13.287575332951302</v>
      </c>
      <c r="U611">
        <v>22.456949672949765</v>
      </c>
      <c r="W611">
        <f t="shared" si="471"/>
        <v>0</v>
      </c>
      <c r="X611">
        <f t="shared" si="472"/>
        <v>1</v>
      </c>
      <c r="Y611">
        <f t="shared" si="473"/>
        <v>9.1693743399984626</v>
      </c>
      <c r="AB611">
        <v>604</v>
      </c>
      <c r="AC611">
        <v>28.180878529781879</v>
      </c>
      <c r="AD611">
        <v>18.312089383738474</v>
      </c>
      <c r="AF611">
        <f t="shared" si="474"/>
        <v>1</v>
      </c>
      <c r="AG611">
        <f t="shared" si="475"/>
        <v>0</v>
      </c>
      <c r="AH611">
        <f t="shared" si="476"/>
        <v>9.8687891460434045</v>
      </c>
      <c r="AK611">
        <v>604</v>
      </c>
      <c r="AL611">
        <v>14.594320431079527</v>
      </c>
      <c r="AM611">
        <v>32.179329291072698</v>
      </c>
      <c r="AO611">
        <f t="shared" si="477"/>
        <v>0</v>
      </c>
      <c r="AP611">
        <f t="shared" si="478"/>
        <v>1</v>
      </c>
      <c r="AQ611">
        <f t="shared" si="479"/>
        <v>17.58500885999317</v>
      </c>
      <c r="AT611">
        <v>604</v>
      </c>
      <c r="AU611">
        <v>15.890182138496177</v>
      </c>
      <c r="AV611">
        <v>22.928374881633093</v>
      </c>
      <c r="AX611">
        <f t="shared" si="480"/>
        <v>0</v>
      </c>
      <c r="AY611">
        <f t="shared" si="481"/>
        <v>1</v>
      </c>
      <c r="AZ611">
        <f t="shared" si="482"/>
        <v>7.038192743136916</v>
      </c>
      <c r="BC611">
        <v>604</v>
      </c>
      <c r="BD611" t="e">
        <v>#N/A</v>
      </c>
      <c r="BE611" t="e">
        <v>#N/A</v>
      </c>
      <c r="BG611" t="e">
        <f t="shared" si="483"/>
        <v>#N/A</v>
      </c>
      <c r="BH611" t="e">
        <f t="shared" si="484"/>
        <v>#N/A</v>
      </c>
      <c r="BI611" t="e">
        <f t="shared" si="485"/>
        <v>#N/A</v>
      </c>
      <c r="BL611">
        <v>604</v>
      </c>
      <c r="BM611">
        <v>19.970612299177898</v>
      </c>
      <c r="BN611">
        <v>11.033605196103091</v>
      </c>
      <c r="BP611">
        <f t="shared" si="486"/>
        <v>1</v>
      </c>
      <c r="BQ611">
        <f t="shared" si="487"/>
        <v>0</v>
      </c>
      <c r="BR611">
        <f t="shared" si="488"/>
        <v>8.9370071030748068</v>
      </c>
      <c r="BU611">
        <v>604</v>
      </c>
      <c r="BV611">
        <v>23.404460905015029</v>
      </c>
      <c r="BW611">
        <v>27.224331490440679</v>
      </c>
      <c r="BY611">
        <f t="shared" si="489"/>
        <v>0</v>
      </c>
      <c r="BZ611">
        <f t="shared" si="490"/>
        <v>1</v>
      </c>
      <c r="CA611">
        <f t="shared" si="491"/>
        <v>3.8198705854256509</v>
      </c>
      <c r="CD611">
        <v>604</v>
      </c>
      <c r="CE611">
        <v>17.854423860328787</v>
      </c>
      <c r="CF611">
        <v>18.112797146265478</v>
      </c>
      <c r="CH611">
        <f t="shared" si="492"/>
        <v>0</v>
      </c>
      <c r="CI611">
        <f t="shared" si="493"/>
        <v>1</v>
      </c>
      <c r="CJ611">
        <f t="shared" si="494"/>
        <v>0.25837328593669184</v>
      </c>
      <c r="CM611">
        <v>604</v>
      </c>
      <c r="CN611">
        <v>24.595542311850078</v>
      </c>
      <c r="CO611">
        <v>-1.0767879704738093</v>
      </c>
      <c r="CQ611">
        <f t="shared" si="495"/>
        <v>1</v>
      </c>
      <c r="CR611">
        <f t="shared" si="496"/>
        <v>0</v>
      </c>
      <c r="CS611">
        <f t="shared" si="497"/>
        <v>25.672330282323887</v>
      </c>
      <c r="CV611">
        <v>604</v>
      </c>
      <c r="CW611">
        <v>20.17226181417842</v>
      </c>
      <c r="CX611">
        <v>16.89437204080232</v>
      </c>
      <c r="CZ611">
        <f t="shared" si="498"/>
        <v>1</v>
      </c>
      <c r="DA611">
        <f t="shared" si="499"/>
        <v>0</v>
      </c>
      <c r="DB611">
        <f t="shared" si="500"/>
        <v>3.2778897733760992</v>
      </c>
      <c r="DE611">
        <v>604</v>
      </c>
      <c r="DF611">
        <v>25.788256247998635</v>
      </c>
      <c r="DG611">
        <v>16.360439415716463</v>
      </c>
      <c r="DI611">
        <f t="shared" si="501"/>
        <v>1</v>
      </c>
      <c r="DJ611">
        <f t="shared" si="502"/>
        <v>0</v>
      </c>
      <c r="DK611">
        <f t="shared" si="503"/>
        <v>9.427816832282172</v>
      </c>
      <c r="DN611">
        <v>604</v>
      </c>
      <c r="DO611">
        <v>24.981362455420737</v>
      </c>
      <c r="DP611">
        <v>15.936686765797354</v>
      </c>
      <c r="DR611">
        <f t="shared" si="504"/>
        <v>1</v>
      </c>
      <c r="DS611">
        <f t="shared" si="505"/>
        <v>0</v>
      </c>
      <c r="DT611">
        <f t="shared" si="506"/>
        <v>9.0446756896233822</v>
      </c>
      <c r="DW611">
        <v>604</v>
      </c>
      <c r="DX611">
        <v>9.1026971162307238</v>
      </c>
      <c r="DY611">
        <v>18.945016774229913</v>
      </c>
      <c r="EA611">
        <f t="shared" si="507"/>
        <v>0</v>
      </c>
      <c r="EB611">
        <f t="shared" si="508"/>
        <v>1</v>
      </c>
      <c r="EC611">
        <f t="shared" si="509"/>
        <v>9.8423196579991892</v>
      </c>
      <c r="EF611">
        <v>604</v>
      </c>
      <c r="EG611">
        <v>22.313163313408001</v>
      </c>
      <c r="EH611">
        <v>14.827159946865214</v>
      </c>
      <c r="EJ611">
        <f t="shared" si="510"/>
        <v>1</v>
      </c>
      <c r="EK611">
        <f t="shared" si="511"/>
        <v>0</v>
      </c>
      <c r="EL611">
        <f t="shared" si="512"/>
        <v>7.4860033665427874</v>
      </c>
      <c r="EO611">
        <v>604</v>
      </c>
      <c r="EP611">
        <v>20.287375863424202</v>
      </c>
      <c r="EQ611">
        <v>17.338554665812389</v>
      </c>
      <c r="ES611">
        <f t="shared" si="513"/>
        <v>1</v>
      </c>
      <c r="ET611">
        <f t="shared" si="514"/>
        <v>0</v>
      </c>
      <c r="EU611">
        <f t="shared" si="515"/>
        <v>2.9488211976118137</v>
      </c>
    </row>
    <row r="612" spans="1:151" x14ac:dyDescent="0.25">
      <c r="A612">
        <v>605</v>
      </c>
      <c r="B612">
        <v>11.259075849983031</v>
      </c>
      <c r="C612">
        <v>14.393590321351009</v>
      </c>
      <c r="E612">
        <f t="shared" si="465"/>
        <v>0</v>
      </c>
      <c r="F612">
        <f t="shared" si="467"/>
        <v>1</v>
      </c>
      <c r="G612">
        <f t="shared" si="466"/>
        <v>3.1345144713679787</v>
      </c>
      <c r="J612">
        <v>605</v>
      </c>
      <c r="K612">
        <v>22.707178881520733</v>
      </c>
      <c r="L612">
        <v>8.4795893606186965</v>
      </c>
      <c r="N612">
        <f t="shared" si="468"/>
        <v>1</v>
      </c>
      <c r="O612">
        <f t="shared" si="469"/>
        <v>0</v>
      </c>
      <c r="P612">
        <f t="shared" si="470"/>
        <v>14.227589520902036</v>
      </c>
      <c r="S612">
        <v>605</v>
      </c>
      <c r="T612">
        <v>17.293625177692821</v>
      </c>
      <c r="U612">
        <v>29.001846983869971</v>
      </c>
      <c r="W612">
        <f t="shared" si="471"/>
        <v>0</v>
      </c>
      <c r="X612">
        <f t="shared" si="472"/>
        <v>1</v>
      </c>
      <c r="Y612">
        <f t="shared" si="473"/>
        <v>11.70822180617715</v>
      </c>
      <c r="AB612">
        <v>605</v>
      </c>
      <c r="AC612">
        <v>24.384136394876755</v>
      </c>
      <c r="AD612">
        <v>17.976156819867942</v>
      </c>
      <c r="AF612">
        <f t="shared" si="474"/>
        <v>1</v>
      </c>
      <c r="AG612">
        <f t="shared" si="475"/>
        <v>0</v>
      </c>
      <c r="AH612">
        <f t="shared" si="476"/>
        <v>6.4079795750088131</v>
      </c>
      <c r="AK612">
        <v>605</v>
      </c>
      <c r="AL612">
        <v>18.443711032972253</v>
      </c>
      <c r="AM612">
        <v>21.722752326651538</v>
      </c>
      <c r="AO612">
        <f t="shared" si="477"/>
        <v>0</v>
      </c>
      <c r="AP612">
        <f t="shared" si="478"/>
        <v>1</v>
      </c>
      <c r="AQ612">
        <f t="shared" si="479"/>
        <v>3.2790412936792848</v>
      </c>
      <c r="AT612">
        <v>605</v>
      </c>
      <c r="AU612">
        <v>17.395679532028247</v>
      </c>
      <c r="AV612">
        <v>17.896164984988459</v>
      </c>
      <c r="AX612">
        <f t="shared" si="480"/>
        <v>0</v>
      </c>
      <c r="AY612">
        <f t="shared" si="481"/>
        <v>1</v>
      </c>
      <c r="AZ612">
        <f t="shared" si="482"/>
        <v>0.50048545296021274</v>
      </c>
      <c r="BC612">
        <v>605</v>
      </c>
      <c r="BD612" t="e">
        <v>#N/A</v>
      </c>
      <c r="BE612" t="e">
        <v>#N/A</v>
      </c>
      <c r="BG612" t="e">
        <f t="shared" si="483"/>
        <v>#N/A</v>
      </c>
      <c r="BH612" t="e">
        <f t="shared" si="484"/>
        <v>#N/A</v>
      </c>
      <c r="BI612" t="e">
        <f t="shared" si="485"/>
        <v>#N/A</v>
      </c>
      <c r="BL612">
        <v>605</v>
      </c>
      <c r="BM612">
        <v>32.453909310344898</v>
      </c>
      <c r="BN612">
        <v>14.797117234822817</v>
      </c>
      <c r="BP612">
        <f t="shared" si="486"/>
        <v>1</v>
      </c>
      <c r="BQ612">
        <f t="shared" si="487"/>
        <v>0</v>
      </c>
      <c r="BR612">
        <f t="shared" si="488"/>
        <v>17.65679207552208</v>
      </c>
      <c r="BU612">
        <v>605</v>
      </c>
      <c r="BV612">
        <v>27.108373891242401</v>
      </c>
      <c r="BW612">
        <v>23.24253280933123</v>
      </c>
      <c r="BY612">
        <f t="shared" si="489"/>
        <v>1</v>
      </c>
      <c r="BZ612">
        <f t="shared" si="490"/>
        <v>0</v>
      </c>
      <c r="CA612">
        <f t="shared" si="491"/>
        <v>3.8658410819111708</v>
      </c>
      <c r="CD612">
        <v>605</v>
      </c>
      <c r="CE612">
        <v>26.401866323639286</v>
      </c>
      <c r="CF612">
        <v>17.254082431850506</v>
      </c>
      <c r="CH612">
        <f t="shared" si="492"/>
        <v>1</v>
      </c>
      <c r="CI612">
        <f t="shared" si="493"/>
        <v>0</v>
      </c>
      <c r="CJ612">
        <f t="shared" si="494"/>
        <v>9.1477838917887802</v>
      </c>
      <c r="CM612">
        <v>605</v>
      </c>
      <c r="CN612">
        <v>22.60985509879772</v>
      </c>
      <c r="CO612">
        <v>26.031504652143376</v>
      </c>
      <c r="CQ612">
        <f t="shared" si="495"/>
        <v>0</v>
      </c>
      <c r="CR612">
        <f t="shared" si="496"/>
        <v>1</v>
      </c>
      <c r="CS612">
        <f t="shared" si="497"/>
        <v>3.4216495533456559</v>
      </c>
      <c r="CV612">
        <v>605</v>
      </c>
      <c r="CW612">
        <v>22.042194776067767</v>
      </c>
      <c r="CX612">
        <v>18.280837689448209</v>
      </c>
      <c r="CZ612">
        <f t="shared" si="498"/>
        <v>1</v>
      </c>
      <c r="DA612">
        <f t="shared" si="499"/>
        <v>0</v>
      </c>
      <c r="DB612">
        <f t="shared" si="500"/>
        <v>3.761357086619558</v>
      </c>
      <c r="DE612">
        <v>605</v>
      </c>
      <c r="DF612">
        <v>13.913617198899795</v>
      </c>
      <c r="DG612">
        <v>18.97928981181073</v>
      </c>
      <c r="DI612">
        <f t="shared" si="501"/>
        <v>0</v>
      </c>
      <c r="DJ612">
        <f t="shared" si="502"/>
        <v>1</v>
      </c>
      <c r="DK612">
        <f t="shared" si="503"/>
        <v>5.0656726129109355</v>
      </c>
      <c r="DN612">
        <v>605</v>
      </c>
      <c r="DO612">
        <v>23.802665383519724</v>
      </c>
      <c r="DP612">
        <v>42.159159652653003</v>
      </c>
      <c r="DR612">
        <f t="shared" si="504"/>
        <v>0</v>
      </c>
      <c r="DS612">
        <f t="shared" si="505"/>
        <v>1</v>
      </c>
      <c r="DT612">
        <f t="shared" si="506"/>
        <v>18.356494269133279</v>
      </c>
      <c r="DW612">
        <v>605</v>
      </c>
      <c r="DX612">
        <v>9.0045813241232953</v>
      </c>
      <c r="DY612">
        <v>20.659154996115916</v>
      </c>
      <c r="EA612">
        <f t="shared" si="507"/>
        <v>0</v>
      </c>
      <c r="EB612">
        <f t="shared" si="508"/>
        <v>1</v>
      </c>
      <c r="EC612">
        <f t="shared" si="509"/>
        <v>11.654573671992621</v>
      </c>
      <c r="EF612">
        <v>605</v>
      </c>
      <c r="EG612">
        <v>23.175148108028289</v>
      </c>
      <c r="EH612">
        <v>10.362272460149716</v>
      </c>
      <c r="EJ612">
        <f t="shared" si="510"/>
        <v>1</v>
      </c>
      <c r="EK612">
        <f t="shared" si="511"/>
        <v>0</v>
      </c>
      <c r="EL612">
        <f t="shared" si="512"/>
        <v>12.812875647878572</v>
      </c>
      <c r="EO612">
        <v>605</v>
      </c>
      <c r="EP612">
        <v>18.637717125826114</v>
      </c>
      <c r="EQ612">
        <v>30.184829242288998</v>
      </c>
      <c r="ES612">
        <f t="shared" si="513"/>
        <v>0</v>
      </c>
      <c r="ET612">
        <f t="shared" si="514"/>
        <v>1</v>
      </c>
      <c r="EU612">
        <f t="shared" si="515"/>
        <v>11.547112116462884</v>
      </c>
    </row>
    <row r="613" spans="1:151" x14ac:dyDescent="0.25">
      <c r="A613">
        <v>606</v>
      </c>
      <c r="B613">
        <v>11.502867868454999</v>
      </c>
      <c r="C613">
        <v>17.785560241801129</v>
      </c>
      <c r="E613">
        <f t="shared" si="465"/>
        <v>0</v>
      </c>
      <c r="F613">
        <f t="shared" si="467"/>
        <v>1</v>
      </c>
      <c r="G613">
        <f t="shared" si="466"/>
        <v>6.28269237334613</v>
      </c>
      <c r="J613">
        <v>606</v>
      </c>
      <c r="K613">
        <v>20.092007725495943</v>
      </c>
      <c r="L613">
        <v>27.332208409866521</v>
      </c>
      <c r="N613">
        <f t="shared" si="468"/>
        <v>0</v>
      </c>
      <c r="O613">
        <f t="shared" si="469"/>
        <v>1</v>
      </c>
      <c r="P613">
        <f t="shared" si="470"/>
        <v>7.2402006843705777</v>
      </c>
      <c r="S613">
        <v>606</v>
      </c>
      <c r="T613">
        <v>20.994965229449523</v>
      </c>
      <c r="U613">
        <v>25.508453008160025</v>
      </c>
      <c r="W613">
        <f t="shared" si="471"/>
        <v>0</v>
      </c>
      <c r="X613">
        <f t="shared" si="472"/>
        <v>1</v>
      </c>
      <c r="Y613">
        <f t="shared" si="473"/>
        <v>4.5134877787105019</v>
      </c>
      <c r="AB613">
        <v>606</v>
      </c>
      <c r="AC613">
        <v>28.203847683721932</v>
      </c>
      <c r="AD613">
        <v>17.987314636113307</v>
      </c>
      <c r="AF613">
        <f t="shared" si="474"/>
        <v>1</v>
      </c>
      <c r="AG613">
        <f t="shared" si="475"/>
        <v>0</v>
      </c>
      <c r="AH613">
        <f t="shared" si="476"/>
        <v>10.216533047608625</v>
      </c>
      <c r="AK613">
        <v>606</v>
      </c>
      <c r="AL613">
        <v>18.171850978497048</v>
      </c>
      <c r="AM613">
        <v>26.222144183132301</v>
      </c>
      <c r="AO613">
        <f t="shared" si="477"/>
        <v>0</v>
      </c>
      <c r="AP613">
        <f t="shared" si="478"/>
        <v>1</v>
      </c>
      <c r="AQ613">
        <f t="shared" si="479"/>
        <v>8.0502932046352527</v>
      </c>
      <c r="AT613">
        <v>606</v>
      </c>
      <c r="AU613">
        <v>20.476313011684905</v>
      </c>
      <c r="AV613">
        <v>23.447785496661702</v>
      </c>
      <c r="AX613">
        <f t="shared" si="480"/>
        <v>0</v>
      </c>
      <c r="AY613">
        <f t="shared" si="481"/>
        <v>1</v>
      </c>
      <c r="AZ613">
        <f t="shared" si="482"/>
        <v>2.9714724849767968</v>
      </c>
      <c r="BC613">
        <v>606</v>
      </c>
      <c r="BD613" t="e">
        <v>#N/A</v>
      </c>
      <c r="BE613" t="e">
        <v>#N/A</v>
      </c>
      <c r="BG613" t="e">
        <f t="shared" si="483"/>
        <v>#N/A</v>
      </c>
      <c r="BH613" t="e">
        <f t="shared" si="484"/>
        <v>#N/A</v>
      </c>
      <c r="BI613" t="e">
        <f t="shared" si="485"/>
        <v>#N/A</v>
      </c>
      <c r="BL613">
        <v>606</v>
      </c>
      <c r="BM613">
        <v>19.446128314114731</v>
      </c>
      <c r="BN613">
        <v>9.9095770293945851</v>
      </c>
      <c r="BP613">
        <f t="shared" si="486"/>
        <v>1</v>
      </c>
      <c r="BQ613">
        <f t="shared" si="487"/>
        <v>0</v>
      </c>
      <c r="BR613">
        <f t="shared" si="488"/>
        <v>9.5365512847201455</v>
      </c>
      <c r="BU613">
        <v>606</v>
      </c>
      <c r="BV613">
        <v>17.352848156607607</v>
      </c>
      <c r="BW613">
        <v>24.108353235863309</v>
      </c>
      <c r="BY613">
        <f t="shared" si="489"/>
        <v>0</v>
      </c>
      <c r="BZ613">
        <f t="shared" si="490"/>
        <v>1</v>
      </c>
      <c r="CA613">
        <f t="shared" si="491"/>
        <v>6.7555050792557019</v>
      </c>
      <c r="CD613">
        <v>606</v>
      </c>
      <c r="CE613">
        <v>30.025180941788904</v>
      </c>
      <c r="CF613">
        <v>19.271599537460013</v>
      </c>
      <c r="CH613">
        <f t="shared" si="492"/>
        <v>1</v>
      </c>
      <c r="CI613">
        <f t="shared" si="493"/>
        <v>0</v>
      </c>
      <c r="CJ613">
        <f t="shared" si="494"/>
        <v>10.753581404328891</v>
      </c>
      <c r="CM613">
        <v>606</v>
      </c>
      <c r="CN613">
        <v>21.497103217252619</v>
      </c>
      <c r="CO613">
        <v>26.009795624995775</v>
      </c>
      <c r="CQ613">
        <f t="shared" si="495"/>
        <v>0</v>
      </c>
      <c r="CR613">
        <f t="shared" si="496"/>
        <v>1</v>
      </c>
      <c r="CS613">
        <f t="shared" si="497"/>
        <v>4.5126924077431561</v>
      </c>
      <c r="CV613">
        <v>606</v>
      </c>
      <c r="CW613">
        <v>23.906144136958581</v>
      </c>
      <c r="CX613">
        <v>13.946583919300529</v>
      </c>
      <c r="CZ613">
        <f t="shared" si="498"/>
        <v>1</v>
      </c>
      <c r="DA613">
        <f t="shared" si="499"/>
        <v>0</v>
      </c>
      <c r="DB613">
        <f t="shared" si="500"/>
        <v>9.9595602176580513</v>
      </c>
      <c r="DE613">
        <v>606</v>
      </c>
      <c r="DF613">
        <v>25.285276039871146</v>
      </c>
      <c r="DG613">
        <v>26.903330335419732</v>
      </c>
      <c r="DI613">
        <f t="shared" si="501"/>
        <v>0</v>
      </c>
      <c r="DJ613">
        <f t="shared" si="502"/>
        <v>1</v>
      </c>
      <c r="DK613">
        <f t="shared" si="503"/>
        <v>1.6180542955485855</v>
      </c>
      <c r="DN613">
        <v>606</v>
      </c>
      <c r="DO613">
        <v>24.853686196605306</v>
      </c>
      <c r="DP613">
        <v>17.117233919043805</v>
      </c>
      <c r="DR613">
        <f t="shared" si="504"/>
        <v>1</v>
      </c>
      <c r="DS613">
        <f t="shared" si="505"/>
        <v>0</v>
      </c>
      <c r="DT613">
        <f t="shared" si="506"/>
        <v>7.7364522775615008</v>
      </c>
      <c r="DW613">
        <v>606</v>
      </c>
      <c r="DX613">
        <v>23.917445143702309</v>
      </c>
      <c r="DY613">
        <v>14.677265541145445</v>
      </c>
      <c r="EA613">
        <f t="shared" si="507"/>
        <v>1</v>
      </c>
      <c r="EB613">
        <f t="shared" si="508"/>
        <v>0</v>
      </c>
      <c r="EC613">
        <f t="shared" si="509"/>
        <v>9.2401796025568643</v>
      </c>
      <c r="EF613">
        <v>606</v>
      </c>
      <c r="EG613">
        <v>18.639422814743309</v>
      </c>
      <c r="EH613">
        <v>14.014107088831739</v>
      </c>
      <c r="EJ613">
        <f t="shared" si="510"/>
        <v>1</v>
      </c>
      <c r="EK613">
        <f t="shared" si="511"/>
        <v>0</v>
      </c>
      <c r="EL613">
        <f t="shared" si="512"/>
        <v>4.6253157259115696</v>
      </c>
      <c r="EO613">
        <v>606</v>
      </c>
      <c r="EP613">
        <v>24.611039673898087</v>
      </c>
      <c r="EQ613">
        <v>34.665830363910324</v>
      </c>
      <c r="ES613">
        <f t="shared" si="513"/>
        <v>0</v>
      </c>
      <c r="ET613">
        <f t="shared" si="514"/>
        <v>1</v>
      </c>
      <c r="EU613">
        <f t="shared" si="515"/>
        <v>10.054790690012236</v>
      </c>
    </row>
    <row r="614" spans="1:151" x14ac:dyDescent="0.25">
      <c r="A614">
        <v>607</v>
      </c>
      <c r="B614">
        <v>6.9486066060433354</v>
      </c>
      <c r="C614">
        <v>31.85533160013177</v>
      </c>
      <c r="E614">
        <f t="shared" si="465"/>
        <v>0</v>
      </c>
      <c r="F614">
        <f t="shared" si="467"/>
        <v>1</v>
      </c>
      <c r="G614">
        <f t="shared" si="466"/>
        <v>24.906724994088435</v>
      </c>
      <c r="J614">
        <v>607</v>
      </c>
      <c r="K614">
        <v>15.320725654786862</v>
      </c>
      <c r="L614">
        <v>20.686054402033886</v>
      </c>
      <c r="N614">
        <f t="shared" si="468"/>
        <v>0</v>
      </c>
      <c r="O614">
        <f t="shared" si="469"/>
        <v>1</v>
      </c>
      <c r="P614">
        <f t="shared" si="470"/>
        <v>5.3653287472470232</v>
      </c>
      <c r="S614">
        <v>607</v>
      </c>
      <c r="T614">
        <v>20.362076756539025</v>
      </c>
      <c r="U614">
        <v>41.102144734454328</v>
      </c>
      <c r="W614">
        <f t="shared" si="471"/>
        <v>0</v>
      </c>
      <c r="X614">
        <f t="shared" si="472"/>
        <v>1</v>
      </c>
      <c r="Y614">
        <f t="shared" si="473"/>
        <v>20.740067977915302</v>
      </c>
      <c r="AB614">
        <v>607</v>
      </c>
      <c r="AC614">
        <v>21.359682912356739</v>
      </c>
      <c r="AD614">
        <v>18.764550133280377</v>
      </c>
      <c r="AF614">
        <f t="shared" si="474"/>
        <v>1</v>
      </c>
      <c r="AG614">
        <f t="shared" si="475"/>
        <v>0</v>
      </c>
      <c r="AH614">
        <f t="shared" si="476"/>
        <v>2.5951327790763621</v>
      </c>
      <c r="AK614">
        <v>607</v>
      </c>
      <c r="AL614">
        <v>24.490847480233477</v>
      </c>
      <c r="AM614">
        <v>23.183523496182158</v>
      </c>
      <c r="AO614">
        <f t="shared" si="477"/>
        <v>1</v>
      </c>
      <c r="AP614">
        <f t="shared" si="478"/>
        <v>0</v>
      </c>
      <c r="AQ614">
        <f t="shared" si="479"/>
        <v>1.3073239840513189</v>
      </c>
      <c r="AT614">
        <v>607</v>
      </c>
      <c r="AU614">
        <v>20.770849712021324</v>
      </c>
      <c r="AV614">
        <v>19.742460211639962</v>
      </c>
      <c r="AX614">
        <f t="shared" si="480"/>
        <v>1</v>
      </c>
      <c r="AY614">
        <f t="shared" si="481"/>
        <v>0</v>
      </c>
      <c r="AZ614">
        <f t="shared" si="482"/>
        <v>1.0283895003813619</v>
      </c>
      <c r="BC614">
        <v>607</v>
      </c>
      <c r="BD614" t="e">
        <v>#N/A</v>
      </c>
      <c r="BE614" t="e">
        <v>#N/A</v>
      </c>
      <c r="BG614" t="e">
        <f t="shared" si="483"/>
        <v>#N/A</v>
      </c>
      <c r="BH614" t="e">
        <f t="shared" si="484"/>
        <v>#N/A</v>
      </c>
      <c r="BI614" t="e">
        <f t="shared" si="485"/>
        <v>#N/A</v>
      </c>
      <c r="BL614">
        <v>607</v>
      </c>
      <c r="BM614">
        <v>30.930657611601156</v>
      </c>
      <c r="BN614">
        <v>12.137723521998845</v>
      </c>
      <c r="BP614">
        <f t="shared" si="486"/>
        <v>1</v>
      </c>
      <c r="BQ614">
        <f t="shared" si="487"/>
        <v>0</v>
      </c>
      <c r="BR614">
        <f t="shared" si="488"/>
        <v>18.792934089602312</v>
      </c>
      <c r="BU614">
        <v>607</v>
      </c>
      <c r="BV614">
        <v>28.590123509206187</v>
      </c>
      <c r="BW614">
        <v>14.813444450201237</v>
      </c>
      <c r="BY614">
        <f t="shared" si="489"/>
        <v>1</v>
      </c>
      <c r="BZ614">
        <f t="shared" si="490"/>
        <v>0</v>
      </c>
      <c r="CA614">
        <f t="shared" si="491"/>
        <v>13.77667905900495</v>
      </c>
      <c r="CD614">
        <v>607</v>
      </c>
      <c r="CE614">
        <v>32.260241499394674</v>
      </c>
      <c r="CF614">
        <v>35.842556566674887</v>
      </c>
      <c r="CH614">
        <f t="shared" si="492"/>
        <v>0</v>
      </c>
      <c r="CI614">
        <f t="shared" si="493"/>
        <v>1</v>
      </c>
      <c r="CJ614">
        <f t="shared" si="494"/>
        <v>3.5823150672802129</v>
      </c>
      <c r="CM614">
        <v>607</v>
      </c>
      <c r="CN614">
        <v>15.842833359012593</v>
      </c>
      <c r="CO614">
        <v>13.228935072438276</v>
      </c>
      <c r="CQ614">
        <f t="shared" si="495"/>
        <v>1</v>
      </c>
      <c r="CR614">
        <f t="shared" si="496"/>
        <v>0</v>
      </c>
      <c r="CS614">
        <f t="shared" si="497"/>
        <v>2.613898286574317</v>
      </c>
      <c r="CV614">
        <v>607</v>
      </c>
      <c r="CW614">
        <v>19.012907927133337</v>
      </c>
      <c r="CX614">
        <v>16.388117809870767</v>
      </c>
      <c r="CZ614">
        <f t="shared" si="498"/>
        <v>1</v>
      </c>
      <c r="DA614">
        <f t="shared" si="499"/>
        <v>0</v>
      </c>
      <c r="DB614">
        <f t="shared" si="500"/>
        <v>2.6247901172625703</v>
      </c>
      <c r="DE614">
        <v>607</v>
      </c>
      <c r="DF614">
        <v>29.648816863548063</v>
      </c>
      <c r="DG614">
        <v>18.97637007146454</v>
      </c>
      <c r="DI614">
        <f t="shared" si="501"/>
        <v>1</v>
      </c>
      <c r="DJ614">
        <f t="shared" si="502"/>
        <v>0</v>
      </c>
      <c r="DK614">
        <f t="shared" si="503"/>
        <v>10.672446792083523</v>
      </c>
      <c r="DN614">
        <v>607</v>
      </c>
      <c r="DO614">
        <v>27.11438618063449</v>
      </c>
      <c r="DP614">
        <v>24.050755121956215</v>
      </c>
      <c r="DR614">
        <f t="shared" si="504"/>
        <v>1</v>
      </c>
      <c r="DS614">
        <f t="shared" si="505"/>
        <v>0</v>
      </c>
      <c r="DT614">
        <f t="shared" si="506"/>
        <v>3.0636310586782756</v>
      </c>
      <c r="DW614">
        <v>607</v>
      </c>
      <c r="DX614">
        <v>12.469300738957031</v>
      </c>
      <c r="DY614">
        <v>28.573782484396283</v>
      </c>
      <c r="EA614">
        <f t="shared" si="507"/>
        <v>0</v>
      </c>
      <c r="EB614">
        <f t="shared" si="508"/>
        <v>1</v>
      </c>
      <c r="EC614">
        <f t="shared" si="509"/>
        <v>16.104481745439251</v>
      </c>
      <c r="EF614">
        <v>607</v>
      </c>
      <c r="EG614">
        <v>21.386222868831549</v>
      </c>
      <c r="EH614">
        <v>13.306092457832825</v>
      </c>
      <c r="EJ614">
        <f t="shared" si="510"/>
        <v>1</v>
      </c>
      <c r="EK614">
        <f t="shared" si="511"/>
        <v>0</v>
      </c>
      <c r="EL614">
        <f t="shared" si="512"/>
        <v>8.0801304109987235</v>
      </c>
      <c r="EO614">
        <v>607</v>
      </c>
      <c r="EP614">
        <v>25.194827737658169</v>
      </c>
      <c r="EQ614">
        <v>41.996651683521719</v>
      </c>
      <c r="ES614">
        <f t="shared" si="513"/>
        <v>0</v>
      </c>
      <c r="ET614">
        <f t="shared" si="514"/>
        <v>1</v>
      </c>
      <c r="EU614">
        <f t="shared" si="515"/>
        <v>16.80182394586355</v>
      </c>
    </row>
    <row r="615" spans="1:151" x14ac:dyDescent="0.25">
      <c r="A615">
        <v>608</v>
      </c>
      <c r="B615">
        <v>14.578415432638279</v>
      </c>
      <c r="C615">
        <v>-8.8182741303035534</v>
      </c>
      <c r="E615">
        <f t="shared" si="465"/>
        <v>1</v>
      </c>
      <c r="F615">
        <f t="shared" si="467"/>
        <v>0</v>
      </c>
      <c r="G615">
        <f t="shared" si="466"/>
        <v>23.39668956294183</v>
      </c>
      <c r="J615">
        <v>608</v>
      </c>
      <c r="K615">
        <v>27.292105305642302</v>
      </c>
      <c r="L615">
        <v>15.644438429786405</v>
      </c>
      <c r="N615">
        <f t="shared" si="468"/>
        <v>1</v>
      </c>
      <c r="O615">
        <f t="shared" si="469"/>
        <v>0</v>
      </c>
      <c r="P615">
        <f t="shared" si="470"/>
        <v>11.647666875855897</v>
      </c>
      <c r="S615">
        <v>608</v>
      </c>
      <c r="T615">
        <v>18.399699642933097</v>
      </c>
      <c r="U615">
        <v>12.834481978263781</v>
      </c>
      <c r="W615">
        <f t="shared" si="471"/>
        <v>1</v>
      </c>
      <c r="X615">
        <f t="shared" si="472"/>
        <v>0</v>
      </c>
      <c r="Y615">
        <f t="shared" si="473"/>
        <v>5.5652176646693157</v>
      </c>
      <c r="AB615">
        <v>608</v>
      </c>
      <c r="AC615">
        <v>22.070264695759917</v>
      </c>
      <c r="AD615">
        <v>16.94366598595775</v>
      </c>
      <c r="AF615">
        <f t="shared" si="474"/>
        <v>1</v>
      </c>
      <c r="AG615">
        <f t="shared" si="475"/>
        <v>0</v>
      </c>
      <c r="AH615">
        <f t="shared" si="476"/>
        <v>5.1265987098021668</v>
      </c>
      <c r="AK615">
        <v>608</v>
      </c>
      <c r="AL615">
        <v>19.569615382286411</v>
      </c>
      <c r="AM615">
        <v>27.759703052051805</v>
      </c>
      <c r="AO615">
        <f t="shared" si="477"/>
        <v>0</v>
      </c>
      <c r="AP615">
        <f t="shared" si="478"/>
        <v>1</v>
      </c>
      <c r="AQ615">
        <f t="shared" si="479"/>
        <v>8.1900876697653935</v>
      </c>
      <c r="AT615">
        <v>608</v>
      </c>
      <c r="AU615">
        <v>26.581767867879805</v>
      </c>
      <c r="AV615">
        <v>34.34133787448107</v>
      </c>
      <c r="AX615">
        <f t="shared" si="480"/>
        <v>0</v>
      </c>
      <c r="AY615">
        <f t="shared" si="481"/>
        <v>1</v>
      </c>
      <c r="AZ615">
        <f t="shared" si="482"/>
        <v>7.7595700066012654</v>
      </c>
      <c r="BC615">
        <v>608</v>
      </c>
      <c r="BD615" t="e">
        <v>#N/A</v>
      </c>
      <c r="BE615" t="e">
        <v>#N/A</v>
      </c>
      <c r="BG615" t="e">
        <f t="shared" si="483"/>
        <v>#N/A</v>
      </c>
      <c r="BH615" t="e">
        <f t="shared" si="484"/>
        <v>#N/A</v>
      </c>
      <c r="BI615" t="e">
        <f t="shared" si="485"/>
        <v>#N/A</v>
      </c>
      <c r="BL615">
        <v>608</v>
      </c>
      <c r="BM615">
        <v>19.797214714703955</v>
      </c>
      <c r="BN615">
        <v>13.013736991583292</v>
      </c>
      <c r="BP615">
        <f t="shared" si="486"/>
        <v>1</v>
      </c>
      <c r="BQ615">
        <f t="shared" si="487"/>
        <v>0</v>
      </c>
      <c r="BR615">
        <f t="shared" si="488"/>
        <v>6.7834777231206633</v>
      </c>
      <c r="BU615">
        <v>608</v>
      </c>
      <c r="BV615">
        <v>22.520479626935412</v>
      </c>
      <c r="BW615">
        <v>21.830423171320344</v>
      </c>
      <c r="BY615">
        <f t="shared" si="489"/>
        <v>1</v>
      </c>
      <c r="BZ615">
        <f t="shared" si="490"/>
        <v>0</v>
      </c>
      <c r="CA615">
        <f t="shared" si="491"/>
        <v>0.69005645561506768</v>
      </c>
      <c r="CD615">
        <v>608</v>
      </c>
      <c r="CE615">
        <v>26.691072263025823</v>
      </c>
      <c r="CF615">
        <v>28.391318938099914</v>
      </c>
      <c r="CH615">
        <f t="shared" si="492"/>
        <v>0</v>
      </c>
      <c r="CI615">
        <f t="shared" si="493"/>
        <v>1</v>
      </c>
      <c r="CJ615">
        <f t="shared" si="494"/>
        <v>1.7002466750740908</v>
      </c>
      <c r="CM615">
        <v>608</v>
      </c>
      <c r="CN615">
        <v>17.915052341546449</v>
      </c>
      <c r="CO615">
        <v>15.309568416973473</v>
      </c>
      <c r="CQ615">
        <f t="shared" si="495"/>
        <v>1</v>
      </c>
      <c r="CR615">
        <f t="shared" si="496"/>
        <v>0</v>
      </c>
      <c r="CS615">
        <f t="shared" si="497"/>
        <v>2.605483924572976</v>
      </c>
      <c r="CV615">
        <v>608</v>
      </c>
      <c r="CW615">
        <v>18.78412705342479</v>
      </c>
      <c r="CX615">
        <v>20.045961563468385</v>
      </c>
      <c r="CZ615">
        <f t="shared" si="498"/>
        <v>0</v>
      </c>
      <c r="DA615">
        <f t="shared" si="499"/>
        <v>1</v>
      </c>
      <c r="DB615">
        <f t="shared" si="500"/>
        <v>1.2618345100435953</v>
      </c>
      <c r="DE615">
        <v>608</v>
      </c>
      <c r="DF615">
        <v>14.542937618434889</v>
      </c>
      <c r="DG615">
        <v>21.805517913058679</v>
      </c>
      <c r="DI615">
        <f t="shared" si="501"/>
        <v>0</v>
      </c>
      <c r="DJ615">
        <f t="shared" si="502"/>
        <v>1</v>
      </c>
      <c r="DK615">
        <f t="shared" si="503"/>
        <v>7.2625802946237901</v>
      </c>
      <c r="DN615">
        <v>608</v>
      </c>
      <c r="DO615">
        <v>26.091169439133484</v>
      </c>
      <c r="DP615">
        <v>20.395255711012457</v>
      </c>
      <c r="DR615">
        <f t="shared" si="504"/>
        <v>1</v>
      </c>
      <c r="DS615">
        <f t="shared" si="505"/>
        <v>0</v>
      </c>
      <c r="DT615">
        <f t="shared" si="506"/>
        <v>5.6959137281210275</v>
      </c>
      <c r="DW615">
        <v>608</v>
      </c>
      <c r="DX615">
        <v>20.646248902427146</v>
      </c>
      <c r="DY615">
        <v>27.714665216235076</v>
      </c>
      <c r="EA615">
        <f t="shared" si="507"/>
        <v>0</v>
      </c>
      <c r="EB615">
        <f t="shared" si="508"/>
        <v>1</v>
      </c>
      <c r="EC615">
        <f t="shared" si="509"/>
        <v>7.0684163138079299</v>
      </c>
      <c r="EF615">
        <v>608</v>
      </c>
      <c r="EG615">
        <v>22.448570126497422</v>
      </c>
      <c r="EH615">
        <v>18.780226481211038</v>
      </c>
      <c r="EJ615">
        <f t="shared" si="510"/>
        <v>1</v>
      </c>
      <c r="EK615">
        <f t="shared" si="511"/>
        <v>0</v>
      </c>
      <c r="EL615">
        <f t="shared" si="512"/>
        <v>3.6683436452863845</v>
      </c>
      <c r="EO615">
        <v>608</v>
      </c>
      <c r="EP615">
        <v>14.600653935949044</v>
      </c>
      <c r="EQ615">
        <v>44.167896380345454</v>
      </c>
      <c r="ES615">
        <f t="shared" si="513"/>
        <v>0</v>
      </c>
      <c r="ET615">
        <f t="shared" si="514"/>
        <v>1</v>
      </c>
      <c r="EU615">
        <f t="shared" si="515"/>
        <v>29.56724244439641</v>
      </c>
    </row>
    <row r="616" spans="1:151" x14ac:dyDescent="0.25">
      <c r="A616">
        <v>609</v>
      </c>
      <c r="B616">
        <v>9.1561341110378436</v>
      </c>
      <c r="C616">
        <v>23.033718079599183</v>
      </c>
      <c r="E616">
        <f t="shared" si="465"/>
        <v>0</v>
      </c>
      <c r="F616">
        <f t="shared" si="467"/>
        <v>1</v>
      </c>
      <c r="G616">
        <f t="shared" si="466"/>
        <v>13.877583968561339</v>
      </c>
      <c r="J616">
        <v>609</v>
      </c>
      <c r="K616">
        <v>14.921833407743186</v>
      </c>
      <c r="L616">
        <v>20.836462473959291</v>
      </c>
      <c r="N616">
        <f t="shared" si="468"/>
        <v>0</v>
      </c>
      <c r="O616">
        <f t="shared" si="469"/>
        <v>1</v>
      </c>
      <c r="P616">
        <f t="shared" si="470"/>
        <v>5.9146290662161043</v>
      </c>
      <c r="S616">
        <v>609</v>
      </c>
      <c r="T616">
        <v>13.226250269353931</v>
      </c>
      <c r="U616">
        <v>26.086743428870228</v>
      </c>
      <c r="W616">
        <f t="shared" si="471"/>
        <v>0</v>
      </c>
      <c r="X616">
        <f t="shared" si="472"/>
        <v>1</v>
      </c>
      <c r="Y616">
        <f t="shared" si="473"/>
        <v>12.860493159516297</v>
      </c>
      <c r="AB616">
        <v>609</v>
      </c>
      <c r="AC616">
        <v>28.545251726449301</v>
      </c>
      <c r="AD616">
        <v>17.663159297985917</v>
      </c>
      <c r="AF616">
        <f t="shared" si="474"/>
        <v>1</v>
      </c>
      <c r="AG616">
        <f t="shared" si="475"/>
        <v>0</v>
      </c>
      <c r="AH616">
        <f t="shared" si="476"/>
        <v>10.882092428463384</v>
      </c>
      <c r="AK616">
        <v>609</v>
      </c>
      <c r="AL616">
        <v>19.271319775818583</v>
      </c>
      <c r="AM616">
        <v>25.345706735837979</v>
      </c>
      <c r="AO616">
        <f t="shared" si="477"/>
        <v>0</v>
      </c>
      <c r="AP616">
        <f t="shared" si="478"/>
        <v>1</v>
      </c>
      <c r="AQ616">
        <f t="shared" si="479"/>
        <v>6.074386960019396</v>
      </c>
      <c r="AT616">
        <v>609</v>
      </c>
      <c r="AU616">
        <v>17.549439803331005</v>
      </c>
      <c r="AV616">
        <v>-0.13131947978889968</v>
      </c>
      <c r="AX616">
        <f t="shared" si="480"/>
        <v>1</v>
      </c>
      <c r="AY616">
        <f t="shared" si="481"/>
        <v>0</v>
      </c>
      <c r="AZ616">
        <f t="shared" si="482"/>
        <v>17.680759283119905</v>
      </c>
      <c r="BC616">
        <v>609</v>
      </c>
      <c r="BD616" t="e">
        <v>#N/A</v>
      </c>
      <c r="BE616" t="e">
        <v>#N/A</v>
      </c>
      <c r="BG616" t="e">
        <f t="shared" si="483"/>
        <v>#N/A</v>
      </c>
      <c r="BH616" t="e">
        <f t="shared" si="484"/>
        <v>#N/A</v>
      </c>
      <c r="BI616" t="e">
        <f t="shared" si="485"/>
        <v>#N/A</v>
      </c>
      <c r="BL616">
        <v>609</v>
      </c>
      <c r="BM616">
        <v>26.534914235881594</v>
      </c>
      <c r="BN616">
        <v>14.763921548324412</v>
      </c>
      <c r="BP616">
        <f t="shared" si="486"/>
        <v>1</v>
      </c>
      <c r="BQ616">
        <f t="shared" si="487"/>
        <v>0</v>
      </c>
      <c r="BR616">
        <f t="shared" si="488"/>
        <v>11.770992687557182</v>
      </c>
      <c r="BU616">
        <v>609</v>
      </c>
      <c r="BV616">
        <v>19.308311234046734</v>
      </c>
      <c r="BW616">
        <v>29.408933180398112</v>
      </c>
      <c r="BY616">
        <f t="shared" si="489"/>
        <v>0</v>
      </c>
      <c r="BZ616">
        <f t="shared" si="490"/>
        <v>1</v>
      </c>
      <c r="CA616">
        <f t="shared" si="491"/>
        <v>10.100621946351378</v>
      </c>
      <c r="CD616">
        <v>609</v>
      </c>
      <c r="CE616">
        <v>25.113454475540522</v>
      </c>
      <c r="CF616">
        <v>28.09763117579671</v>
      </c>
      <c r="CH616">
        <f t="shared" si="492"/>
        <v>0</v>
      </c>
      <c r="CI616">
        <f t="shared" si="493"/>
        <v>1</v>
      </c>
      <c r="CJ616">
        <f t="shared" si="494"/>
        <v>2.9841767002561888</v>
      </c>
      <c r="CM616">
        <v>609</v>
      </c>
      <c r="CN616">
        <v>20.32977611643765</v>
      </c>
      <c r="CO616">
        <v>16.224408156897592</v>
      </c>
      <c r="CQ616">
        <f t="shared" si="495"/>
        <v>1</v>
      </c>
      <c r="CR616">
        <f t="shared" si="496"/>
        <v>0</v>
      </c>
      <c r="CS616">
        <f t="shared" si="497"/>
        <v>4.1053679595400574</v>
      </c>
      <c r="CV616">
        <v>609</v>
      </c>
      <c r="CW616">
        <v>22.033275790581911</v>
      </c>
      <c r="CX616">
        <v>17.878974861797463</v>
      </c>
      <c r="CZ616">
        <f t="shared" si="498"/>
        <v>1</v>
      </c>
      <c r="DA616">
        <f t="shared" si="499"/>
        <v>0</v>
      </c>
      <c r="DB616">
        <f t="shared" si="500"/>
        <v>4.1543009287844477</v>
      </c>
      <c r="DE616">
        <v>609</v>
      </c>
      <c r="DF616">
        <v>19.412078650093299</v>
      </c>
      <c r="DG616">
        <v>23.51807597344153</v>
      </c>
      <c r="DI616">
        <f t="shared" si="501"/>
        <v>0</v>
      </c>
      <c r="DJ616">
        <f t="shared" si="502"/>
        <v>1</v>
      </c>
      <c r="DK616">
        <f t="shared" si="503"/>
        <v>4.1059973233482303</v>
      </c>
      <c r="DN616">
        <v>609</v>
      </c>
      <c r="DO616">
        <v>21.140608294117939</v>
      </c>
      <c r="DP616">
        <v>22.851646918631367</v>
      </c>
      <c r="DR616">
        <f t="shared" si="504"/>
        <v>0</v>
      </c>
      <c r="DS616">
        <f t="shared" si="505"/>
        <v>1</v>
      </c>
      <c r="DT616">
        <f t="shared" si="506"/>
        <v>1.7110386245134279</v>
      </c>
      <c r="DW616">
        <v>609</v>
      </c>
      <c r="DX616">
        <v>6.2791757861766602</v>
      </c>
      <c r="DY616">
        <v>21.888872780804107</v>
      </c>
      <c r="EA616">
        <f t="shared" si="507"/>
        <v>0</v>
      </c>
      <c r="EB616">
        <f t="shared" si="508"/>
        <v>1</v>
      </c>
      <c r="EC616">
        <f t="shared" si="509"/>
        <v>15.609696994627447</v>
      </c>
      <c r="EF616">
        <v>609</v>
      </c>
      <c r="EG616">
        <v>18.611802938612215</v>
      </c>
      <c r="EH616">
        <v>17.54388207881944</v>
      </c>
      <c r="EJ616">
        <f t="shared" si="510"/>
        <v>1</v>
      </c>
      <c r="EK616">
        <f t="shared" si="511"/>
        <v>0</v>
      </c>
      <c r="EL616">
        <f t="shared" si="512"/>
        <v>1.0679208597927747</v>
      </c>
      <c r="EO616">
        <v>609</v>
      </c>
      <c r="EP616">
        <v>26.022147579810088</v>
      </c>
      <c r="EQ616">
        <v>24.789122280877084</v>
      </c>
      <c r="ES616">
        <f t="shared" si="513"/>
        <v>1</v>
      </c>
      <c r="ET616">
        <f t="shared" si="514"/>
        <v>0</v>
      </c>
      <c r="EU616">
        <f t="shared" si="515"/>
        <v>1.2330252989330042</v>
      </c>
    </row>
    <row r="617" spans="1:151" x14ac:dyDescent="0.25">
      <c r="A617">
        <v>610</v>
      </c>
      <c r="B617">
        <v>10.067477239370932</v>
      </c>
      <c r="C617">
        <v>10.413371360495749</v>
      </c>
      <c r="E617">
        <f t="shared" si="465"/>
        <v>0</v>
      </c>
      <c r="F617">
        <f t="shared" si="467"/>
        <v>1</v>
      </c>
      <c r="G617">
        <f t="shared" si="466"/>
        <v>0.34589412112481632</v>
      </c>
      <c r="J617">
        <v>610</v>
      </c>
      <c r="K617">
        <v>25.158869706940777</v>
      </c>
      <c r="L617">
        <v>26.02723201517227</v>
      </c>
      <c r="N617">
        <f t="shared" si="468"/>
        <v>0</v>
      </c>
      <c r="O617">
        <f t="shared" si="469"/>
        <v>1</v>
      </c>
      <c r="P617">
        <f t="shared" si="470"/>
        <v>0.86836230823149307</v>
      </c>
      <c r="S617">
        <v>610</v>
      </c>
      <c r="T617">
        <v>19.508675265010787</v>
      </c>
      <c r="U617">
        <v>40.403715408510791</v>
      </c>
      <c r="W617">
        <f t="shared" si="471"/>
        <v>0</v>
      </c>
      <c r="X617">
        <f t="shared" si="472"/>
        <v>1</v>
      </c>
      <c r="Y617">
        <f t="shared" si="473"/>
        <v>20.895040143500005</v>
      </c>
      <c r="AB617">
        <v>610</v>
      </c>
      <c r="AC617">
        <v>26.12522636839304</v>
      </c>
      <c r="AD617">
        <v>17.349508378399936</v>
      </c>
      <c r="AF617">
        <f t="shared" si="474"/>
        <v>1</v>
      </c>
      <c r="AG617">
        <f t="shared" si="475"/>
        <v>0</v>
      </c>
      <c r="AH617">
        <f t="shared" si="476"/>
        <v>8.7757179899931046</v>
      </c>
      <c r="AK617">
        <v>610</v>
      </c>
      <c r="AL617">
        <v>17.844613428562941</v>
      </c>
      <c r="AM617">
        <v>39.928191087615374</v>
      </c>
      <c r="AO617">
        <f t="shared" si="477"/>
        <v>0</v>
      </c>
      <c r="AP617">
        <f t="shared" si="478"/>
        <v>1</v>
      </c>
      <c r="AQ617">
        <f t="shared" si="479"/>
        <v>22.083577659052434</v>
      </c>
      <c r="AT617">
        <v>610</v>
      </c>
      <c r="AU617">
        <v>24.787790151274564</v>
      </c>
      <c r="AV617">
        <v>19.428276971371897</v>
      </c>
      <c r="AX617">
        <f t="shared" si="480"/>
        <v>1</v>
      </c>
      <c r="AY617">
        <f t="shared" si="481"/>
        <v>0</v>
      </c>
      <c r="AZ617">
        <f t="shared" si="482"/>
        <v>5.3595131799026667</v>
      </c>
      <c r="BC617">
        <v>610</v>
      </c>
      <c r="BD617" t="e">
        <v>#N/A</v>
      </c>
      <c r="BE617" t="e">
        <v>#N/A</v>
      </c>
      <c r="BG617" t="e">
        <f t="shared" si="483"/>
        <v>#N/A</v>
      </c>
      <c r="BH617" t="e">
        <f t="shared" si="484"/>
        <v>#N/A</v>
      </c>
      <c r="BI617" t="e">
        <f t="shared" si="485"/>
        <v>#N/A</v>
      </c>
      <c r="BL617">
        <v>610</v>
      </c>
      <c r="BM617">
        <v>31.392895456546029</v>
      </c>
      <c r="BN617">
        <v>12.061424613381396</v>
      </c>
      <c r="BP617">
        <f t="shared" si="486"/>
        <v>1</v>
      </c>
      <c r="BQ617">
        <f t="shared" si="487"/>
        <v>0</v>
      </c>
      <c r="BR617">
        <f t="shared" si="488"/>
        <v>19.331470843164631</v>
      </c>
      <c r="BU617">
        <v>610</v>
      </c>
      <c r="BV617">
        <v>27.66448837797067</v>
      </c>
      <c r="BW617">
        <v>27.294352437038583</v>
      </c>
      <c r="BY617">
        <f t="shared" si="489"/>
        <v>1</v>
      </c>
      <c r="BZ617">
        <f t="shared" si="490"/>
        <v>0</v>
      </c>
      <c r="CA617">
        <f t="shared" si="491"/>
        <v>0.37013594093208724</v>
      </c>
      <c r="CD617">
        <v>610</v>
      </c>
      <c r="CE617">
        <v>22.155079587146872</v>
      </c>
      <c r="CF617">
        <v>17.442610814983457</v>
      </c>
      <c r="CH617">
        <f t="shared" si="492"/>
        <v>1</v>
      </c>
      <c r="CI617">
        <f t="shared" si="493"/>
        <v>0</v>
      </c>
      <c r="CJ617">
        <f t="shared" si="494"/>
        <v>4.7124687721634153</v>
      </c>
      <c r="CM617">
        <v>610</v>
      </c>
      <c r="CN617">
        <v>19.156291275711443</v>
      </c>
      <c r="CO617">
        <v>4.5037302759095077</v>
      </c>
      <c r="CQ617">
        <f t="shared" si="495"/>
        <v>1</v>
      </c>
      <c r="CR617">
        <f t="shared" si="496"/>
        <v>0</v>
      </c>
      <c r="CS617">
        <f t="shared" si="497"/>
        <v>14.652560999801935</v>
      </c>
      <c r="CV617">
        <v>610</v>
      </c>
      <c r="CW617">
        <v>21.737168836094572</v>
      </c>
      <c r="CX617">
        <v>23.384731144245439</v>
      </c>
      <c r="CZ617">
        <f t="shared" si="498"/>
        <v>0</v>
      </c>
      <c r="DA617">
        <f t="shared" si="499"/>
        <v>1</v>
      </c>
      <c r="DB617">
        <f t="shared" si="500"/>
        <v>1.6475623081508672</v>
      </c>
      <c r="DE617">
        <v>610</v>
      </c>
      <c r="DF617">
        <v>16.14249570344009</v>
      </c>
      <c r="DG617">
        <v>29.340881138833559</v>
      </c>
      <c r="DI617">
        <f t="shared" si="501"/>
        <v>0</v>
      </c>
      <c r="DJ617">
        <f t="shared" si="502"/>
        <v>1</v>
      </c>
      <c r="DK617">
        <f t="shared" si="503"/>
        <v>13.198385435393469</v>
      </c>
      <c r="DN617">
        <v>610</v>
      </c>
      <c r="DO617">
        <v>19.518088002545401</v>
      </c>
      <c r="DP617">
        <v>11.262356639035056</v>
      </c>
      <c r="DR617">
        <f t="shared" si="504"/>
        <v>1</v>
      </c>
      <c r="DS617">
        <f t="shared" si="505"/>
        <v>0</v>
      </c>
      <c r="DT617">
        <f t="shared" si="506"/>
        <v>8.2557313635103444</v>
      </c>
      <c r="DW617">
        <v>610</v>
      </c>
      <c r="DX617">
        <v>14.499147562688448</v>
      </c>
      <c r="DY617">
        <v>25.654479363282427</v>
      </c>
      <c r="EA617">
        <f t="shared" si="507"/>
        <v>0</v>
      </c>
      <c r="EB617">
        <f t="shared" si="508"/>
        <v>1</v>
      </c>
      <c r="EC617">
        <f t="shared" si="509"/>
        <v>11.155331800593979</v>
      </c>
      <c r="EF617">
        <v>610</v>
      </c>
      <c r="EG617">
        <v>18.836799745524448</v>
      </c>
      <c r="EH617">
        <v>14.184152166578102</v>
      </c>
      <c r="EJ617">
        <f t="shared" si="510"/>
        <v>1</v>
      </c>
      <c r="EK617">
        <f t="shared" si="511"/>
        <v>0</v>
      </c>
      <c r="EL617">
        <f t="shared" si="512"/>
        <v>4.6526475789463468</v>
      </c>
      <c r="EO617">
        <v>610</v>
      </c>
      <c r="EP617">
        <v>20.370658372225286</v>
      </c>
      <c r="EQ617">
        <v>19.596650653577065</v>
      </c>
      <c r="ES617">
        <f t="shared" si="513"/>
        <v>1</v>
      </c>
      <c r="ET617">
        <f t="shared" si="514"/>
        <v>0</v>
      </c>
      <c r="EU617">
        <f t="shared" si="515"/>
        <v>0.77400771864822104</v>
      </c>
    </row>
    <row r="618" spans="1:151" x14ac:dyDescent="0.25">
      <c r="A618">
        <v>611</v>
      </c>
      <c r="B618">
        <v>4.2976019225736461</v>
      </c>
      <c r="C618">
        <v>20.984903141767596</v>
      </c>
      <c r="E618">
        <f t="shared" si="465"/>
        <v>0</v>
      </c>
      <c r="F618">
        <f t="shared" si="467"/>
        <v>1</v>
      </c>
      <c r="G618">
        <f t="shared" si="466"/>
        <v>16.687301219193948</v>
      </c>
      <c r="J618">
        <v>611</v>
      </c>
      <c r="K618">
        <v>26.035010260674326</v>
      </c>
      <c r="L618">
        <v>21.175220239860987</v>
      </c>
      <c r="N618">
        <f t="shared" si="468"/>
        <v>1</v>
      </c>
      <c r="O618">
        <f t="shared" si="469"/>
        <v>0</v>
      </c>
      <c r="P618">
        <f t="shared" si="470"/>
        <v>4.8597900208133389</v>
      </c>
      <c r="S618">
        <v>611</v>
      </c>
      <c r="T618">
        <v>20.943598699479821</v>
      </c>
      <c r="U618">
        <v>17.037662118531088</v>
      </c>
      <c r="W618">
        <f t="shared" si="471"/>
        <v>1</v>
      </c>
      <c r="X618">
        <f t="shared" si="472"/>
        <v>0</v>
      </c>
      <c r="Y618">
        <f t="shared" si="473"/>
        <v>3.9059365809487332</v>
      </c>
      <c r="AB618">
        <v>611</v>
      </c>
      <c r="AC618">
        <v>21.019864492779828</v>
      </c>
      <c r="AD618">
        <v>16.033061919517728</v>
      </c>
      <c r="AF618">
        <f t="shared" si="474"/>
        <v>1</v>
      </c>
      <c r="AG618">
        <f t="shared" si="475"/>
        <v>0</v>
      </c>
      <c r="AH618">
        <f t="shared" si="476"/>
        <v>4.9868025732621</v>
      </c>
      <c r="AK618">
        <v>611</v>
      </c>
      <c r="AL618">
        <v>17.162258210788156</v>
      </c>
      <c r="AM618">
        <v>25.916001524694977</v>
      </c>
      <c r="AO618">
        <f t="shared" si="477"/>
        <v>0</v>
      </c>
      <c r="AP618">
        <f t="shared" si="478"/>
        <v>1</v>
      </c>
      <c r="AQ618">
        <f t="shared" si="479"/>
        <v>8.7537433139068206</v>
      </c>
      <c r="AT618">
        <v>611</v>
      </c>
      <c r="AU618">
        <v>16.68091097164967</v>
      </c>
      <c r="AV618">
        <v>22.912538263456671</v>
      </c>
      <c r="AX618">
        <f t="shared" si="480"/>
        <v>0</v>
      </c>
      <c r="AY618">
        <f t="shared" si="481"/>
        <v>1</v>
      </c>
      <c r="AZ618">
        <f t="shared" si="482"/>
        <v>6.2316272918070013</v>
      </c>
      <c r="BC618">
        <v>611</v>
      </c>
      <c r="BD618" t="e">
        <v>#N/A</v>
      </c>
      <c r="BE618" t="e">
        <v>#N/A</v>
      </c>
      <c r="BG618" t="e">
        <f t="shared" si="483"/>
        <v>#N/A</v>
      </c>
      <c r="BH618" t="e">
        <f t="shared" si="484"/>
        <v>#N/A</v>
      </c>
      <c r="BI618" t="e">
        <f t="shared" si="485"/>
        <v>#N/A</v>
      </c>
      <c r="BL618">
        <v>611</v>
      </c>
      <c r="BM618">
        <v>27.885345580840976</v>
      </c>
      <c r="BN618">
        <v>10.371456498490527</v>
      </c>
      <c r="BP618">
        <f t="shared" si="486"/>
        <v>1</v>
      </c>
      <c r="BQ618">
        <f t="shared" si="487"/>
        <v>0</v>
      </c>
      <c r="BR618">
        <f t="shared" si="488"/>
        <v>17.513889082350449</v>
      </c>
      <c r="BU618">
        <v>611</v>
      </c>
      <c r="BV618">
        <v>21.471208170235862</v>
      </c>
      <c r="BW618">
        <v>22.177016359546517</v>
      </c>
      <c r="BY618">
        <f t="shared" si="489"/>
        <v>0</v>
      </c>
      <c r="BZ618">
        <f t="shared" si="490"/>
        <v>1</v>
      </c>
      <c r="CA618">
        <f t="shared" si="491"/>
        <v>0.70580818931065537</v>
      </c>
      <c r="CD618">
        <v>611</v>
      </c>
      <c r="CE618">
        <v>26.915587317948582</v>
      </c>
      <c r="CF618">
        <v>20.448225449681107</v>
      </c>
      <c r="CH618">
        <f t="shared" si="492"/>
        <v>1</v>
      </c>
      <c r="CI618">
        <f t="shared" si="493"/>
        <v>0</v>
      </c>
      <c r="CJ618">
        <f t="shared" si="494"/>
        <v>6.4673618682674743</v>
      </c>
      <c r="CM618">
        <v>611</v>
      </c>
      <c r="CN618">
        <v>22.777243885814226</v>
      </c>
      <c r="CO618">
        <v>25.814779741129769</v>
      </c>
      <c r="CQ618">
        <f t="shared" si="495"/>
        <v>0</v>
      </c>
      <c r="CR618">
        <f t="shared" si="496"/>
        <v>1</v>
      </c>
      <c r="CS618">
        <f t="shared" si="497"/>
        <v>3.0375358553155429</v>
      </c>
      <c r="CV618">
        <v>611</v>
      </c>
      <c r="CW618">
        <v>24.885389766136036</v>
      </c>
      <c r="CX618">
        <v>11.881209628673204</v>
      </c>
      <c r="CZ618">
        <f t="shared" si="498"/>
        <v>1</v>
      </c>
      <c r="DA618">
        <f t="shared" si="499"/>
        <v>0</v>
      </c>
      <c r="DB618">
        <f t="shared" si="500"/>
        <v>13.004180137462832</v>
      </c>
      <c r="DE618">
        <v>611</v>
      </c>
      <c r="DF618">
        <v>19.665452346165438</v>
      </c>
      <c r="DG618">
        <v>24.851078347114992</v>
      </c>
      <c r="DI618">
        <f t="shared" si="501"/>
        <v>0</v>
      </c>
      <c r="DJ618">
        <f t="shared" si="502"/>
        <v>1</v>
      </c>
      <c r="DK618">
        <f t="shared" si="503"/>
        <v>5.1856260009495543</v>
      </c>
      <c r="DN618">
        <v>611</v>
      </c>
      <c r="DO618">
        <v>24.053048172986994</v>
      </c>
      <c r="DP618">
        <v>23.931057115678755</v>
      </c>
      <c r="DR618">
        <f t="shared" si="504"/>
        <v>1</v>
      </c>
      <c r="DS618">
        <f t="shared" si="505"/>
        <v>0</v>
      </c>
      <c r="DT618">
        <f t="shared" si="506"/>
        <v>0.12199105730823945</v>
      </c>
      <c r="DW618">
        <v>611</v>
      </c>
      <c r="DX618">
        <v>12.766803025782501</v>
      </c>
      <c r="DY618">
        <v>13.793198267483438</v>
      </c>
      <c r="EA618">
        <f t="shared" si="507"/>
        <v>0</v>
      </c>
      <c r="EB618">
        <f t="shared" si="508"/>
        <v>1</v>
      </c>
      <c r="EC618">
        <f t="shared" si="509"/>
        <v>1.0263952417009374</v>
      </c>
      <c r="EF618">
        <v>611</v>
      </c>
      <c r="EG618">
        <v>15.669163879248167</v>
      </c>
      <c r="EH618">
        <v>14.992880654353405</v>
      </c>
      <c r="EJ618">
        <f t="shared" si="510"/>
        <v>1</v>
      </c>
      <c r="EK618">
        <f t="shared" si="511"/>
        <v>0</v>
      </c>
      <c r="EL618">
        <f t="shared" si="512"/>
        <v>0.67628322489476211</v>
      </c>
      <c r="EO618">
        <v>611</v>
      </c>
      <c r="EP618">
        <v>21.224644486047023</v>
      </c>
      <c r="EQ618">
        <v>34.515527207804176</v>
      </c>
      <c r="ES618">
        <f t="shared" si="513"/>
        <v>0</v>
      </c>
      <c r="ET618">
        <f t="shared" si="514"/>
        <v>1</v>
      </c>
      <c r="EU618">
        <f t="shared" si="515"/>
        <v>13.290882721757153</v>
      </c>
    </row>
    <row r="619" spans="1:151" x14ac:dyDescent="0.25">
      <c r="A619">
        <v>612</v>
      </c>
      <c r="B619">
        <v>10.41649913256297</v>
      </c>
      <c r="C619">
        <v>39.905866571586444</v>
      </c>
      <c r="E619">
        <f t="shared" si="465"/>
        <v>0</v>
      </c>
      <c r="F619">
        <f t="shared" si="467"/>
        <v>1</v>
      </c>
      <c r="G619">
        <f t="shared" si="466"/>
        <v>29.489367439023475</v>
      </c>
      <c r="J619">
        <v>612</v>
      </c>
      <c r="K619">
        <v>12.189992154906029</v>
      </c>
      <c r="L619">
        <v>24.386154955706346</v>
      </c>
      <c r="N619">
        <f t="shared" si="468"/>
        <v>0</v>
      </c>
      <c r="O619">
        <f t="shared" si="469"/>
        <v>1</v>
      </c>
      <c r="P619">
        <f t="shared" si="470"/>
        <v>12.196162800800316</v>
      </c>
      <c r="S619">
        <v>612</v>
      </c>
      <c r="T619">
        <v>22.690596524869054</v>
      </c>
      <c r="U619">
        <v>30.581130607351639</v>
      </c>
      <c r="W619">
        <f t="shared" si="471"/>
        <v>0</v>
      </c>
      <c r="X619">
        <f t="shared" si="472"/>
        <v>1</v>
      </c>
      <c r="Y619">
        <f t="shared" si="473"/>
        <v>7.8905340824825849</v>
      </c>
      <c r="AB619">
        <v>612</v>
      </c>
      <c r="AC619">
        <v>14.063103105957552</v>
      </c>
      <c r="AD619">
        <v>19.997796938002285</v>
      </c>
      <c r="AF619">
        <f t="shared" si="474"/>
        <v>0</v>
      </c>
      <c r="AG619">
        <f t="shared" si="475"/>
        <v>1</v>
      </c>
      <c r="AH619">
        <f t="shared" si="476"/>
        <v>5.9346938320447329</v>
      </c>
      <c r="AK619">
        <v>612</v>
      </c>
      <c r="AL619">
        <v>25.833519314746102</v>
      </c>
      <c r="AM619">
        <v>25.405002525501885</v>
      </c>
      <c r="AO619">
        <f t="shared" si="477"/>
        <v>1</v>
      </c>
      <c r="AP619">
        <f t="shared" si="478"/>
        <v>0</v>
      </c>
      <c r="AQ619">
        <f t="shared" si="479"/>
        <v>0.42851678924421677</v>
      </c>
      <c r="AT619">
        <v>612</v>
      </c>
      <c r="AU619">
        <v>18.573328692011778</v>
      </c>
      <c r="AV619">
        <v>15.921550680242349</v>
      </c>
      <c r="AX619">
        <f t="shared" si="480"/>
        <v>1</v>
      </c>
      <c r="AY619">
        <f t="shared" si="481"/>
        <v>0</v>
      </c>
      <c r="AZ619">
        <f t="shared" si="482"/>
        <v>2.6517780117694283</v>
      </c>
      <c r="BC619">
        <v>612</v>
      </c>
      <c r="BD619" t="e">
        <v>#N/A</v>
      </c>
      <c r="BE619" t="e">
        <v>#N/A</v>
      </c>
      <c r="BG619" t="e">
        <f t="shared" si="483"/>
        <v>#N/A</v>
      </c>
      <c r="BH619" t="e">
        <f t="shared" si="484"/>
        <v>#N/A</v>
      </c>
      <c r="BI619" t="e">
        <f t="shared" si="485"/>
        <v>#N/A</v>
      </c>
      <c r="BL619">
        <v>612</v>
      </c>
      <c r="BM619">
        <v>27.353706401265292</v>
      </c>
      <c r="BN619">
        <v>15.527798319488955</v>
      </c>
      <c r="BP619">
        <f t="shared" si="486"/>
        <v>1</v>
      </c>
      <c r="BQ619">
        <f t="shared" si="487"/>
        <v>0</v>
      </c>
      <c r="BR619">
        <f t="shared" si="488"/>
        <v>11.825908081776337</v>
      </c>
      <c r="BU619">
        <v>612</v>
      </c>
      <c r="BV619">
        <v>19.688901239661625</v>
      </c>
      <c r="BW619">
        <v>25.359043726626311</v>
      </c>
      <c r="BY619">
        <f t="shared" si="489"/>
        <v>0</v>
      </c>
      <c r="BZ619">
        <f t="shared" si="490"/>
        <v>1</v>
      </c>
      <c r="CA619">
        <f t="shared" si="491"/>
        <v>5.6701424869646857</v>
      </c>
      <c r="CD619">
        <v>612</v>
      </c>
      <c r="CE619">
        <v>28.382529064403528</v>
      </c>
      <c r="CF619">
        <v>14.044628512905792</v>
      </c>
      <c r="CH619">
        <f t="shared" si="492"/>
        <v>1</v>
      </c>
      <c r="CI619">
        <f t="shared" si="493"/>
        <v>0</v>
      </c>
      <c r="CJ619">
        <f t="shared" si="494"/>
        <v>14.337900551497736</v>
      </c>
      <c r="CM619">
        <v>612</v>
      </c>
      <c r="CN619">
        <v>23.164314250247703</v>
      </c>
      <c r="CO619">
        <v>30.35870901412332</v>
      </c>
      <c r="CQ619">
        <f t="shared" si="495"/>
        <v>0</v>
      </c>
      <c r="CR619">
        <f t="shared" si="496"/>
        <v>1</v>
      </c>
      <c r="CS619">
        <f t="shared" si="497"/>
        <v>7.1943947638756178</v>
      </c>
      <c r="CV619">
        <v>612</v>
      </c>
      <c r="CW619">
        <v>23.258575993415683</v>
      </c>
      <c r="CX619">
        <v>17.330629071589904</v>
      </c>
      <c r="CZ619">
        <f t="shared" si="498"/>
        <v>1</v>
      </c>
      <c r="DA619">
        <f t="shared" si="499"/>
        <v>0</v>
      </c>
      <c r="DB619">
        <f t="shared" si="500"/>
        <v>5.9279469218257788</v>
      </c>
      <c r="DE619">
        <v>612</v>
      </c>
      <c r="DF619">
        <v>19.372046582751331</v>
      </c>
      <c r="DG619">
        <v>24.533390404170976</v>
      </c>
      <c r="DI619">
        <f t="shared" si="501"/>
        <v>0</v>
      </c>
      <c r="DJ619">
        <f t="shared" si="502"/>
        <v>1</v>
      </c>
      <c r="DK619">
        <f t="shared" si="503"/>
        <v>5.1613438214196456</v>
      </c>
      <c r="DN619">
        <v>612</v>
      </c>
      <c r="DO619">
        <v>22.512775213999799</v>
      </c>
      <c r="DP619">
        <v>24.854533953313236</v>
      </c>
      <c r="DR619">
        <f t="shared" si="504"/>
        <v>0</v>
      </c>
      <c r="DS619">
        <f t="shared" si="505"/>
        <v>1</v>
      </c>
      <c r="DT619">
        <f t="shared" si="506"/>
        <v>2.3417587393134376</v>
      </c>
      <c r="DW619">
        <v>612</v>
      </c>
      <c r="DX619">
        <v>14.803596901834194</v>
      </c>
      <c r="DY619">
        <v>22.769698757548877</v>
      </c>
      <c r="EA619">
        <f t="shared" si="507"/>
        <v>0</v>
      </c>
      <c r="EB619">
        <f t="shared" si="508"/>
        <v>1</v>
      </c>
      <c r="EC619">
        <f t="shared" si="509"/>
        <v>7.9661018557146832</v>
      </c>
      <c r="EF619">
        <v>612</v>
      </c>
      <c r="EG619">
        <v>21.270703021913167</v>
      </c>
      <c r="EH619">
        <v>11.857877380427205</v>
      </c>
      <c r="EJ619">
        <f t="shared" si="510"/>
        <v>1</v>
      </c>
      <c r="EK619">
        <f t="shared" si="511"/>
        <v>0</v>
      </c>
      <c r="EL619">
        <f t="shared" si="512"/>
        <v>9.4128256414859628</v>
      </c>
      <c r="EO619">
        <v>612</v>
      </c>
      <c r="EP619">
        <v>22.000409798430397</v>
      </c>
      <c r="EQ619">
        <v>51.445399921035047</v>
      </c>
      <c r="ES619">
        <f t="shared" si="513"/>
        <v>0</v>
      </c>
      <c r="ET619">
        <f t="shared" si="514"/>
        <v>1</v>
      </c>
      <c r="EU619">
        <f t="shared" si="515"/>
        <v>29.444990122604651</v>
      </c>
    </row>
    <row r="620" spans="1:151" x14ac:dyDescent="0.25">
      <c r="A620">
        <v>613</v>
      </c>
      <c r="B620">
        <v>13.258231761667801</v>
      </c>
      <c r="C620">
        <v>24.431180695154552</v>
      </c>
      <c r="E620">
        <f t="shared" ref="E620:E683" si="516">IF(B620&gt;C620,1,0)</f>
        <v>0</v>
      </c>
      <c r="F620">
        <f t="shared" si="467"/>
        <v>1</v>
      </c>
      <c r="G620">
        <f t="shared" ref="G620:G683" si="517">IF(B620&gt;C620,B620-C620,C620-B620)</f>
        <v>11.172948933486751</v>
      </c>
      <c r="J620">
        <v>613</v>
      </c>
      <c r="K620">
        <v>32.614695447032283</v>
      </c>
      <c r="L620">
        <v>24.357755080258443</v>
      </c>
      <c r="N620">
        <f t="shared" si="468"/>
        <v>1</v>
      </c>
      <c r="O620">
        <f t="shared" si="469"/>
        <v>0</v>
      </c>
      <c r="P620">
        <f t="shared" si="470"/>
        <v>8.2569403667738399</v>
      </c>
      <c r="S620">
        <v>613</v>
      </c>
      <c r="T620">
        <v>15.917927725011307</v>
      </c>
      <c r="U620">
        <v>39.377486009594669</v>
      </c>
      <c r="W620">
        <f t="shared" si="471"/>
        <v>0</v>
      </c>
      <c r="X620">
        <f t="shared" si="472"/>
        <v>1</v>
      </c>
      <c r="Y620">
        <f t="shared" si="473"/>
        <v>23.459558284583363</v>
      </c>
      <c r="AB620">
        <v>613</v>
      </c>
      <c r="AC620">
        <v>20.915968658779029</v>
      </c>
      <c r="AD620">
        <v>19.303581247574517</v>
      </c>
      <c r="AF620">
        <f t="shared" si="474"/>
        <v>1</v>
      </c>
      <c r="AG620">
        <f t="shared" si="475"/>
        <v>0</v>
      </c>
      <c r="AH620">
        <f t="shared" si="476"/>
        <v>1.6123874112045122</v>
      </c>
      <c r="AK620">
        <v>613</v>
      </c>
      <c r="AL620">
        <v>26.141910089321104</v>
      </c>
      <c r="AM620">
        <v>28.135872418560009</v>
      </c>
      <c r="AO620">
        <f t="shared" si="477"/>
        <v>0</v>
      </c>
      <c r="AP620">
        <f t="shared" si="478"/>
        <v>1</v>
      </c>
      <c r="AQ620">
        <f t="shared" si="479"/>
        <v>1.9939623292389044</v>
      </c>
      <c r="AT620">
        <v>613</v>
      </c>
      <c r="AU620">
        <v>18.280423259638528</v>
      </c>
      <c r="AV620">
        <v>28.308523043520193</v>
      </c>
      <c r="AX620">
        <f t="shared" si="480"/>
        <v>0</v>
      </c>
      <c r="AY620">
        <f t="shared" si="481"/>
        <v>1</v>
      </c>
      <c r="AZ620">
        <f t="shared" si="482"/>
        <v>10.028099783881665</v>
      </c>
      <c r="BC620">
        <v>613</v>
      </c>
      <c r="BD620" t="e">
        <v>#N/A</v>
      </c>
      <c r="BE620" t="e">
        <v>#N/A</v>
      </c>
      <c r="BG620" t="e">
        <f t="shared" si="483"/>
        <v>#N/A</v>
      </c>
      <c r="BH620" t="e">
        <f t="shared" si="484"/>
        <v>#N/A</v>
      </c>
      <c r="BI620" t="e">
        <f t="shared" si="485"/>
        <v>#N/A</v>
      </c>
      <c r="BL620">
        <v>613</v>
      </c>
      <c r="BM620">
        <v>31.388830443264858</v>
      </c>
      <c r="BN620">
        <v>11.630326004593622</v>
      </c>
      <c r="BP620">
        <f t="shared" si="486"/>
        <v>1</v>
      </c>
      <c r="BQ620">
        <f t="shared" si="487"/>
        <v>0</v>
      </c>
      <c r="BR620">
        <f t="shared" si="488"/>
        <v>19.758504438671238</v>
      </c>
      <c r="BU620">
        <v>613</v>
      </c>
      <c r="BV620">
        <v>11.236267666172697</v>
      </c>
      <c r="BW620">
        <v>26.474209056969936</v>
      </c>
      <c r="BY620">
        <f t="shared" si="489"/>
        <v>0</v>
      </c>
      <c r="BZ620">
        <f t="shared" si="490"/>
        <v>1</v>
      </c>
      <c r="CA620">
        <f t="shared" si="491"/>
        <v>15.237941390797239</v>
      </c>
      <c r="CD620">
        <v>613</v>
      </c>
      <c r="CE620">
        <v>26.573608086907107</v>
      </c>
      <c r="CF620">
        <v>29.468709547596493</v>
      </c>
      <c r="CH620">
        <f t="shared" si="492"/>
        <v>0</v>
      </c>
      <c r="CI620">
        <f t="shared" si="493"/>
        <v>1</v>
      </c>
      <c r="CJ620">
        <f t="shared" si="494"/>
        <v>2.8951014606893857</v>
      </c>
      <c r="CM620">
        <v>613</v>
      </c>
      <c r="CN620">
        <v>22.030985397109941</v>
      </c>
      <c r="CO620">
        <v>11.271890620552671</v>
      </c>
      <c r="CQ620">
        <f t="shared" si="495"/>
        <v>1</v>
      </c>
      <c r="CR620">
        <f t="shared" si="496"/>
        <v>0</v>
      </c>
      <c r="CS620">
        <f t="shared" si="497"/>
        <v>10.759094776557269</v>
      </c>
      <c r="CV620">
        <v>613</v>
      </c>
      <c r="CW620">
        <v>24.54832644051681</v>
      </c>
      <c r="CX620">
        <v>16.807624819233585</v>
      </c>
      <c r="CZ620">
        <f t="shared" si="498"/>
        <v>1</v>
      </c>
      <c r="DA620">
        <f t="shared" si="499"/>
        <v>0</v>
      </c>
      <c r="DB620">
        <f t="shared" si="500"/>
        <v>7.7407016212832254</v>
      </c>
      <c r="DE620">
        <v>613</v>
      </c>
      <c r="DF620">
        <v>33.056667561790917</v>
      </c>
      <c r="DG620">
        <v>23.446309583433013</v>
      </c>
      <c r="DI620">
        <f t="shared" si="501"/>
        <v>1</v>
      </c>
      <c r="DJ620">
        <f t="shared" si="502"/>
        <v>0</v>
      </c>
      <c r="DK620">
        <f t="shared" si="503"/>
        <v>9.6103579783579036</v>
      </c>
      <c r="DN620">
        <v>613</v>
      </c>
      <c r="DO620">
        <v>19.031233739351258</v>
      </c>
      <c r="DP620">
        <v>15.501222835114747</v>
      </c>
      <c r="DR620">
        <f t="shared" si="504"/>
        <v>1</v>
      </c>
      <c r="DS620">
        <f t="shared" si="505"/>
        <v>0</v>
      </c>
      <c r="DT620">
        <f t="shared" si="506"/>
        <v>3.5300109042365104</v>
      </c>
      <c r="DW620">
        <v>613</v>
      </c>
      <c r="DX620">
        <v>18.867980305765776</v>
      </c>
      <c r="DY620">
        <v>28.547748317457309</v>
      </c>
      <c r="EA620">
        <f t="shared" si="507"/>
        <v>0</v>
      </c>
      <c r="EB620">
        <f t="shared" si="508"/>
        <v>1</v>
      </c>
      <c r="EC620">
        <f t="shared" si="509"/>
        <v>9.6797680116915323</v>
      </c>
      <c r="EF620">
        <v>613</v>
      </c>
      <c r="EG620">
        <v>22.14442620801703</v>
      </c>
      <c r="EH620">
        <v>16.922038732106241</v>
      </c>
      <c r="EJ620">
        <f t="shared" si="510"/>
        <v>1</v>
      </c>
      <c r="EK620">
        <f t="shared" si="511"/>
        <v>0</v>
      </c>
      <c r="EL620">
        <f t="shared" si="512"/>
        <v>5.2223874759107893</v>
      </c>
      <c r="EO620">
        <v>613</v>
      </c>
      <c r="EP620">
        <v>20.585733627562668</v>
      </c>
      <c r="EQ620">
        <v>37.931527287896685</v>
      </c>
      <c r="ES620">
        <f t="shared" si="513"/>
        <v>0</v>
      </c>
      <c r="ET620">
        <f t="shared" si="514"/>
        <v>1</v>
      </c>
      <c r="EU620">
        <f t="shared" si="515"/>
        <v>17.345793660334017</v>
      </c>
    </row>
    <row r="621" spans="1:151" x14ac:dyDescent="0.25">
      <c r="A621">
        <v>614</v>
      </c>
      <c r="B621">
        <v>7.9613101416929979</v>
      </c>
      <c r="C621">
        <v>44.369625302599239</v>
      </c>
      <c r="E621">
        <f t="shared" si="516"/>
        <v>0</v>
      </c>
      <c r="F621">
        <f t="shared" si="467"/>
        <v>1</v>
      </c>
      <c r="G621">
        <f t="shared" si="517"/>
        <v>36.408315160906241</v>
      </c>
      <c r="J621">
        <v>614</v>
      </c>
      <c r="K621">
        <v>31.341602869000567</v>
      </c>
      <c r="L621">
        <v>26.008487822149171</v>
      </c>
      <c r="N621">
        <f t="shared" si="468"/>
        <v>1</v>
      </c>
      <c r="O621">
        <f t="shared" si="469"/>
        <v>0</v>
      </c>
      <c r="P621">
        <f t="shared" si="470"/>
        <v>5.3331150468513968</v>
      </c>
      <c r="S621">
        <v>614</v>
      </c>
      <c r="T621">
        <v>22.27712443465024</v>
      </c>
      <c r="U621">
        <v>20.795576629337805</v>
      </c>
      <c r="W621">
        <f t="shared" si="471"/>
        <v>1</v>
      </c>
      <c r="X621">
        <f t="shared" si="472"/>
        <v>0</v>
      </c>
      <c r="Y621">
        <f t="shared" si="473"/>
        <v>1.4815478053124345</v>
      </c>
      <c r="AB621">
        <v>614</v>
      </c>
      <c r="AC621">
        <v>26.0497284600009</v>
      </c>
      <c r="AD621">
        <v>16.937095663908977</v>
      </c>
      <c r="AF621">
        <f t="shared" si="474"/>
        <v>1</v>
      </c>
      <c r="AG621">
        <f t="shared" si="475"/>
        <v>0</v>
      </c>
      <c r="AH621">
        <f t="shared" si="476"/>
        <v>9.1126327960919227</v>
      </c>
      <c r="AK621">
        <v>614</v>
      </c>
      <c r="AL621">
        <v>24.176223061609747</v>
      </c>
      <c r="AM621">
        <v>34.193287460540134</v>
      </c>
      <c r="AO621">
        <f t="shared" si="477"/>
        <v>0</v>
      </c>
      <c r="AP621">
        <f t="shared" si="478"/>
        <v>1</v>
      </c>
      <c r="AQ621">
        <f t="shared" si="479"/>
        <v>10.017064398930387</v>
      </c>
      <c r="AT621">
        <v>614</v>
      </c>
      <c r="AU621">
        <v>20.391190769217356</v>
      </c>
      <c r="AV621">
        <v>30.610084381708127</v>
      </c>
      <c r="AX621">
        <f t="shared" si="480"/>
        <v>0</v>
      </c>
      <c r="AY621">
        <f t="shared" si="481"/>
        <v>1</v>
      </c>
      <c r="AZ621">
        <f t="shared" si="482"/>
        <v>10.218893612490771</v>
      </c>
      <c r="BC621">
        <v>614</v>
      </c>
      <c r="BD621" t="e">
        <v>#N/A</v>
      </c>
      <c r="BE621" t="e">
        <v>#N/A</v>
      </c>
      <c r="BG621" t="e">
        <f t="shared" si="483"/>
        <v>#N/A</v>
      </c>
      <c r="BH621" t="e">
        <f t="shared" si="484"/>
        <v>#N/A</v>
      </c>
      <c r="BI621" t="e">
        <f t="shared" si="485"/>
        <v>#N/A</v>
      </c>
      <c r="BL621">
        <v>614</v>
      </c>
      <c r="BM621">
        <v>28.285916076989587</v>
      </c>
      <c r="BN621">
        <v>12.590707637681462</v>
      </c>
      <c r="BP621">
        <f t="shared" si="486"/>
        <v>1</v>
      </c>
      <c r="BQ621">
        <f t="shared" si="487"/>
        <v>0</v>
      </c>
      <c r="BR621">
        <f t="shared" si="488"/>
        <v>15.695208439308125</v>
      </c>
      <c r="BU621">
        <v>614</v>
      </c>
      <c r="BV621">
        <v>20.273130112353208</v>
      </c>
      <c r="BW621">
        <v>27.373878526000489</v>
      </c>
      <c r="BY621">
        <f t="shared" si="489"/>
        <v>0</v>
      </c>
      <c r="BZ621">
        <f t="shared" si="490"/>
        <v>1</v>
      </c>
      <c r="CA621">
        <f t="shared" si="491"/>
        <v>7.1007484136472812</v>
      </c>
      <c r="CD621">
        <v>614</v>
      </c>
      <c r="CE621">
        <v>24.112180459517173</v>
      </c>
      <c r="CF621">
        <v>35.368785718060316</v>
      </c>
      <c r="CH621">
        <f t="shared" si="492"/>
        <v>0</v>
      </c>
      <c r="CI621">
        <f t="shared" si="493"/>
        <v>1</v>
      </c>
      <c r="CJ621">
        <f t="shared" si="494"/>
        <v>11.256605258543143</v>
      </c>
      <c r="CM621">
        <v>614</v>
      </c>
      <c r="CN621">
        <v>25.026261378475102</v>
      </c>
      <c r="CO621">
        <v>28.720059940086013</v>
      </c>
      <c r="CQ621">
        <f t="shared" si="495"/>
        <v>0</v>
      </c>
      <c r="CR621">
        <f t="shared" si="496"/>
        <v>1</v>
      </c>
      <c r="CS621">
        <f t="shared" si="497"/>
        <v>3.6937985616109117</v>
      </c>
      <c r="CV621">
        <v>614</v>
      </c>
      <c r="CW621">
        <v>18.834035091514849</v>
      </c>
      <c r="CX621">
        <v>13.568664600273902</v>
      </c>
      <c r="CZ621">
        <f t="shared" si="498"/>
        <v>1</v>
      </c>
      <c r="DA621">
        <f t="shared" si="499"/>
        <v>0</v>
      </c>
      <c r="DB621">
        <f t="shared" si="500"/>
        <v>5.2653704912409474</v>
      </c>
      <c r="DE621">
        <v>614</v>
      </c>
      <c r="DF621">
        <v>24.074136820348507</v>
      </c>
      <c r="DG621">
        <v>25.49577349436937</v>
      </c>
      <c r="DI621">
        <f t="shared" si="501"/>
        <v>0</v>
      </c>
      <c r="DJ621">
        <f t="shared" si="502"/>
        <v>1</v>
      </c>
      <c r="DK621">
        <f t="shared" si="503"/>
        <v>1.4216366740208635</v>
      </c>
      <c r="DN621">
        <v>614</v>
      </c>
      <c r="DO621">
        <v>24.995695879744602</v>
      </c>
      <c r="DP621">
        <v>12.742816864692115</v>
      </c>
      <c r="DR621">
        <f t="shared" si="504"/>
        <v>1</v>
      </c>
      <c r="DS621">
        <f t="shared" si="505"/>
        <v>0</v>
      </c>
      <c r="DT621">
        <f t="shared" si="506"/>
        <v>12.252879015052487</v>
      </c>
      <c r="DW621">
        <v>614</v>
      </c>
      <c r="DX621">
        <v>24.045174860810469</v>
      </c>
      <c r="DY621">
        <v>21.201153729098582</v>
      </c>
      <c r="EA621">
        <f t="shared" si="507"/>
        <v>1</v>
      </c>
      <c r="EB621">
        <f t="shared" si="508"/>
        <v>0</v>
      </c>
      <c r="EC621">
        <f t="shared" si="509"/>
        <v>2.8440211317118873</v>
      </c>
      <c r="EF621">
        <v>614</v>
      </c>
      <c r="EG621">
        <v>23.567724292990277</v>
      </c>
      <c r="EH621">
        <v>13.560277593351463</v>
      </c>
      <c r="EJ621">
        <f t="shared" si="510"/>
        <v>1</v>
      </c>
      <c r="EK621">
        <f t="shared" si="511"/>
        <v>0</v>
      </c>
      <c r="EL621">
        <f t="shared" si="512"/>
        <v>10.007446699638814</v>
      </c>
      <c r="EO621">
        <v>614</v>
      </c>
      <c r="EP621">
        <v>22.942337326030998</v>
      </c>
      <c r="EQ621">
        <v>29.185405743836284</v>
      </c>
      <c r="ES621">
        <f t="shared" si="513"/>
        <v>0</v>
      </c>
      <c r="ET621">
        <f t="shared" si="514"/>
        <v>1</v>
      </c>
      <c r="EU621">
        <f t="shared" si="515"/>
        <v>6.2430684178052864</v>
      </c>
    </row>
    <row r="622" spans="1:151" x14ac:dyDescent="0.25">
      <c r="A622">
        <v>615</v>
      </c>
      <c r="B622">
        <v>9.1752414768796342</v>
      </c>
      <c r="C622">
        <v>41.333548092738781</v>
      </c>
      <c r="E622">
        <f t="shared" si="516"/>
        <v>0</v>
      </c>
      <c r="F622">
        <f t="shared" si="467"/>
        <v>1</v>
      </c>
      <c r="G622">
        <f t="shared" si="517"/>
        <v>32.158306615859146</v>
      </c>
      <c r="J622">
        <v>615</v>
      </c>
      <c r="K622">
        <v>14.529406593581442</v>
      </c>
      <c r="L622">
        <v>20.403107041053993</v>
      </c>
      <c r="N622">
        <f t="shared" si="468"/>
        <v>0</v>
      </c>
      <c r="O622">
        <f t="shared" si="469"/>
        <v>1</v>
      </c>
      <c r="P622">
        <f t="shared" si="470"/>
        <v>5.8737004474725509</v>
      </c>
      <c r="S622">
        <v>615</v>
      </c>
      <c r="T622">
        <v>19.312010531224505</v>
      </c>
      <c r="U622">
        <v>13.568758356276851</v>
      </c>
      <c r="W622">
        <f t="shared" si="471"/>
        <v>1</v>
      </c>
      <c r="X622">
        <f t="shared" si="472"/>
        <v>0</v>
      </c>
      <c r="Y622">
        <f t="shared" si="473"/>
        <v>5.7432521749476546</v>
      </c>
      <c r="AB622">
        <v>615</v>
      </c>
      <c r="AC622">
        <v>14.504034449161523</v>
      </c>
      <c r="AD622">
        <v>16.246509224457998</v>
      </c>
      <c r="AF622">
        <f t="shared" si="474"/>
        <v>0</v>
      </c>
      <c r="AG622">
        <f t="shared" si="475"/>
        <v>1</v>
      </c>
      <c r="AH622">
        <f t="shared" si="476"/>
        <v>1.7424747752964755</v>
      </c>
      <c r="AK622">
        <v>615</v>
      </c>
      <c r="AL622">
        <v>20.256163829544931</v>
      </c>
      <c r="AM622">
        <v>39.408056216956382</v>
      </c>
      <c r="AO622">
        <f t="shared" si="477"/>
        <v>0</v>
      </c>
      <c r="AP622">
        <f t="shared" si="478"/>
        <v>1</v>
      </c>
      <c r="AQ622">
        <f t="shared" si="479"/>
        <v>19.151892387411451</v>
      </c>
      <c r="AT622">
        <v>615</v>
      </c>
      <c r="AU622">
        <v>19.59971357895509</v>
      </c>
      <c r="AV622">
        <v>28.549627038412822</v>
      </c>
      <c r="AX622">
        <f t="shared" si="480"/>
        <v>0</v>
      </c>
      <c r="AY622">
        <f t="shared" si="481"/>
        <v>1</v>
      </c>
      <c r="AZ622">
        <f t="shared" si="482"/>
        <v>8.9499134594577328</v>
      </c>
      <c r="BC622">
        <v>615</v>
      </c>
      <c r="BD622" t="e">
        <v>#N/A</v>
      </c>
      <c r="BE622" t="e">
        <v>#N/A</v>
      </c>
      <c r="BG622" t="e">
        <f t="shared" si="483"/>
        <v>#N/A</v>
      </c>
      <c r="BH622" t="e">
        <f t="shared" si="484"/>
        <v>#N/A</v>
      </c>
      <c r="BI622" t="e">
        <f t="shared" si="485"/>
        <v>#N/A</v>
      </c>
      <c r="BL622">
        <v>615</v>
      </c>
      <c r="BM622">
        <v>20.18280279342645</v>
      </c>
      <c r="BN622">
        <v>10.818322848083568</v>
      </c>
      <c r="BP622">
        <f t="shared" si="486"/>
        <v>1</v>
      </c>
      <c r="BQ622">
        <f t="shared" si="487"/>
        <v>0</v>
      </c>
      <c r="BR622">
        <f t="shared" si="488"/>
        <v>9.3644799453428824</v>
      </c>
      <c r="BU622">
        <v>615</v>
      </c>
      <c r="BV622">
        <v>23.131743783250762</v>
      </c>
      <c r="BW622">
        <v>18.424474109352605</v>
      </c>
      <c r="BY622">
        <f t="shared" si="489"/>
        <v>1</v>
      </c>
      <c r="BZ622">
        <f t="shared" si="490"/>
        <v>0</v>
      </c>
      <c r="CA622">
        <f t="shared" si="491"/>
        <v>4.707269673898157</v>
      </c>
      <c r="CD622">
        <v>615</v>
      </c>
      <c r="CE622">
        <v>22.980788776089337</v>
      </c>
      <c r="CF622">
        <v>10.427602600600933</v>
      </c>
      <c r="CH622">
        <f t="shared" si="492"/>
        <v>1</v>
      </c>
      <c r="CI622">
        <f t="shared" si="493"/>
        <v>0</v>
      </c>
      <c r="CJ622">
        <f t="shared" si="494"/>
        <v>12.553186175488404</v>
      </c>
      <c r="CM622">
        <v>615</v>
      </c>
      <c r="CN622">
        <v>23.055543533671067</v>
      </c>
      <c r="CO622">
        <v>6.827493308770622</v>
      </c>
      <c r="CQ622">
        <f t="shared" si="495"/>
        <v>1</v>
      </c>
      <c r="CR622">
        <f t="shared" si="496"/>
        <v>0</v>
      </c>
      <c r="CS622">
        <f t="shared" si="497"/>
        <v>16.228050224900443</v>
      </c>
      <c r="CV622">
        <v>615</v>
      </c>
      <c r="CW622">
        <v>26.402431267578816</v>
      </c>
      <c r="CX622">
        <v>12.94150430074685</v>
      </c>
      <c r="CZ622">
        <f t="shared" si="498"/>
        <v>1</v>
      </c>
      <c r="DA622">
        <f t="shared" si="499"/>
        <v>0</v>
      </c>
      <c r="DB622">
        <f t="shared" si="500"/>
        <v>13.460926966831966</v>
      </c>
      <c r="DE622">
        <v>615</v>
      </c>
      <c r="DF622">
        <v>22.640534288995863</v>
      </c>
      <c r="DG622">
        <v>19.951360761273669</v>
      </c>
      <c r="DI622">
        <f t="shared" si="501"/>
        <v>1</v>
      </c>
      <c r="DJ622">
        <f t="shared" si="502"/>
        <v>0</v>
      </c>
      <c r="DK622">
        <f t="shared" si="503"/>
        <v>2.6891735277221933</v>
      </c>
      <c r="DN622">
        <v>615</v>
      </c>
      <c r="DO622">
        <v>28.675736001816336</v>
      </c>
      <c r="DP622">
        <v>17.313485761648444</v>
      </c>
      <c r="DR622">
        <f t="shared" si="504"/>
        <v>1</v>
      </c>
      <c r="DS622">
        <f t="shared" si="505"/>
        <v>0</v>
      </c>
      <c r="DT622">
        <f t="shared" si="506"/>
        <v>11.362250240167892</v>
      </c>
      <c r="DW622">
        <v>615</v>
      </c>
      <c r="DX622">
        <v>6.3763229738788638</v>
      </c>
      <c r="DY622">
        <v>23.028231566304552</v>
      </c>
      <c r="EA622">
        <f t="shared" si="507"/>
        <v>0</v>
      </c>
      <c r="EB622">
        <f t="shared" si="508"/>
        <v>1</v>
      </c>
      <c r="EC622">
        <f t="shared" si="509"/>
        <v>16.651908592425688</v>
      </c>
      <c r="EF622">
        <v>615</v>
      </c>
      <c r="EG622">
        <v>17.970752283011848</v>
      </c>
      <c r="EH622">
        <v>17.15495590911403</v>
      </c>
      <c r="EJ622">
        <f t="shared" si="510"/>
        <v>1</v>
      </c>
      <c r="EK622">
        <f t="shared" si="511"/>
        <v>0</v>
      </c>
      <c r="EL622">
        <f t="shared" si="512"/>
        <v>0.81579637389781823</v>
      </c>
      <c r="EO622">
        <v>615</v>
      </c>
      <c r="EP622">
        <v>22.33739513778411</v>
      </c>
      <c r="EQ622">
        <v>37.960044162605165</v>
      </c>
      <c r="ES622">
        <f t="shared" si="513"/>
        <v>0</v>
      </c>
      <c r="ET622">
        <f t="shared" si="514"/>
        <v>1</v>
      </c>
      <c r="EU622">
        <f t="shared" si="515"/>
        <v>15.622649024821055</v>
      </c>
    </row>
    <row r="623" spans="1:151" x14ac:dyDescent="0.25">
      <c r="A623">
        <v>616</v>
      </c>
      <c r="B623">
        <v>11.862354260945413</v>
      </c>
      <c r="C623">
        <v>14.784316464120172</v>
      </c>
      <c r="E623">
        <f t="shared" si="516"/>
        <v>0</v>
      </c>
      <c r="F623">
        <f t="shared" si="467"/>
        <v>1</v>
      </c>
      <c r="G623">
        <f t="shared" si="517"/>
        <v>2.9219622031747594</v>
      </c>
      <c r="J623">
        <v>616</v>
      </c>
      <c r="K623">
        <v>21.050327563206785</v>
      </c>
      <c r="L623">
        <v>15.668281103648942</v>
      </c>
      <c r="N623">
        <f t="shared" si="468"/>
        <v>1</v>
      </c>
      <c r="O623">
        <f t="shared" si="469"/>
        <v>0</v>
      </c>
      <c r="P623">
        <f t="shared" si="470"/>
        <v>5.3820464595578432</v>
      </c>
      <c r="S623">
        <v>616</v>
      </c>
      <c r="T623">
        <v>17.665500289351975</v>
      </c>
      <c r="U623">
        <v>14.528071322941607</v>
      </c>
      <c r="W623">
        <f t="shared" si="471"/>
        <v>1</v>
      </c>
      <c r="X623">
        <f t="shared" si="472"/>
        <v>0</v>
      </c>
      <c r="Y623">
        <f t="shared" si="473"/>
        <v>3.1374289664103685</v>
      </c>
      <c r="AB623">
        <v>616</v>
      </c>
      <c r="AC623">
        <v>25.568799162595312</v>
      </c>
      <c r="AD623">
        <v>18.061685504734395</v>
      </c>
      <c r="AF623">
        <f t="shared" si="474"/>
        <v>1</v>
      </c>
      <c r="AG623">
        <f t="shared" si="475"/>
        <v>0</v>
      </c>
      <c r="AH623">
        <f t="shared" si="476"/>
        <v>7.5071136578609163</v>
      </c>
      <c r="AK623">
        <v>616</v>
      </c>
      <c r="AL623">
        <v>23.82154298640932</v>
      </c>
      <c r="AM623">
        <v>38.668898219198709</v>
      </c>
      <c r="AO623">
        <f t="shared" si="477"/>
        <v>0</v>
      </c>
      <c r="AP623">
        <f t="shared" si="478"/>
        <v>1</v>
      </c>
      <c r="AQ623">
        <f t="shared" si="479"/>
        <v>14.84735523278939</v>
      </c>
      <c r="AT623">
        <v>616</v>
      </c>
      <c r="AU623">
        <v>20.738279194666895</v>
      </c>
      <c r="AV623">
        <v>23.380128970072722</v>
      </c>
      <c r="AX623">
        <f t="shared" si="480"/>
        <v>0</v>
      </c>
      <c r="AY623">
        <f t="shared" si="481"/>
        <v>1</v>
      </c>
      <c r="AZ623">
        <f t="shared" si="482"/>
        <v>2.6418497754058272</v>
      </c>
      <c r="BC623">
        <v>616</v>
      </c>
      <c r="BD623" t="e">
        <v>#N/A</v>
      </c>
      <c r="BE623" t="e">
        <v>#N/A</v>
      </c>
      <c r="BG623" t="e">
        <f t="shared" si="483"/>
        <v>#N/A</v>
      </c>
      <c r="BH623" t="e">
        <f t="shared" si="484"/>
        <v>#N/A</v>
      </c>
      <c r="BI623" t="e">
        <f t="shared" si="485"/>
        <v>#N/A</v>
      </c>
      <c r="BL623">
        <v>616</v>
      </c>
      <c r="BM623">
        <v>32.256551712638689</v>
      </c>
      <c r="BN623">
        <v>9.173062430893232</v>
      </c>
      <c r="BP623">
        <f t="shared" si="486"/>
        <v>1</v>
      </c>
      <c r="BQ623">
        <f t="shared" si="487"/>
        <v>0</v>
      </c>
      <c r="BR623">
        <f t="shared" si="488"/>
        <v>23.083489281745457</v>
      </c>
      <c r="BU623">
        <v>616</v>
      </c>
      <c r="BV623">
        <v>25.128366868996864</v>
      </c>
      <c r="BW623">
        <v>13.365099453284756</v>
      </c>
      <c r="BY623">
        <f t="shared" si="489"/>
        <v>1</v>
      </c>
      <c r="BZ623">
        <f t="shared" si="490"/>
        <v>0</v>
      </c>
      <c r="CA623">
        <f t="shared" si="491"/>
        <v>11.763267415712107</v>
      </c>
      <c r="CD623">
        <v>616</v>
      </c>
      <c r="CE623">
        <v>13.386115239762589</v>
      </c>
      <c r="CF623">
        <v>34.552142596432887</v>
      </c>
      <c r="CH623">
        <f t="shared" si="492"/>
        <v>0</v>
      </c>
      <c r="CI623">
        <f t="shared" si="493"/>
        <v>1</v>
      </c>
      <c r="CJ623">
        <f t="shared" si="494"/>
        <v>21.166027356670298</v>
      </c>
      <c r="CM623">
        <v>616</v>
      </c>
      <c r="CN623">
        <v>31.964760078265737</v>
      </c>
      <c r="CO623">
        <v>14.678032559848825</v>
      </c>
      <c r="CQ623">
        <f t="shared" si="495"/>
        <v>1</v>
      </c>
      <c r="CR623">
        <f t="shared" si="496"/>
        <v>0</v>
      </c>
      <c r="CS623">
        <f t="shared" si="497"/>
        <v>17.28672751841691</v>
      </c>
      <c r="CV623">
        <v>616</v>
      </c>
      <c r="CW623">
        <v>26.054405138859199</v>
      </c>
      <c r="CX623">
        <v>13.53858941611005</v>
      </c>
      <c r="CZ623">
        <f t="shared" si="498"/>
        <v>1</v>
      </c>
      <c r="DA623">
        <f t="shared" si="499"/>
        <v>0</v>
      </c>
      <c r="DB623">
        <f t="shared" si="500"/>
        <v>12.515815722749149</v>
      </c>
      <c r="DE623">
        <v>616</v>
      </c>
      <c r="DF623">
        <v>22.891955220863274</v>
      </c>
      <c r="DG623">
        <v>23.442434404529248</v>
      </c>
      <c r="DI623">
        <f t="shared" si="501"/>
        <v>0</v>
      </c>
      <c r="DJ623">
        <f t="shared" si="502"/>
        <v>1</v>
      </c>
      <c r="DK623">
        <f t="shared" si="503"/>
        <v>0.55047918366597415</v>
      </c>
      <c r="DN623">
        <v>616</v>
      </c>
      <c r="DO623">
        <v>23.536479802158237</v>
      </c>
      <c r="DP623">
        <v>24.789410744401657</v>
      </c>
      <c r="DR623">
        <f t="shared" si="504"/>
        <v>0</v>
      </c>
      <c r="DS623">
        <f t="shared" si="505"/>
        <v>1</v>
      </c>
      <c r="DT623">
        <f t="shared" si="506"/>
        <v>1.2529309422434203</v>
      </c>
      <c r="DW623">
        <v>616</v>
      </c>
      <c r="DX623">
        <v>5.5580941171434954</v>
      </c>
      <c r="DY623">
        <v>12.696710234637232</v>
      </c>
      <c r="EA623">
        <f t="shared" si="507"/>
        <v>0</v>
      </c>
      <c r="EB623">
        <f t="shared" si="508"/>
        <v>1</v>
      </c>
      <c r="EC623">
        <f t="shared" si="509"/>
        <v>7.1386161174937364</v>
      </c>
      <c r="EF623">
        <v>616</v>
      </c>
      <c r="EG623">
        <v>18.462729918584422</v>
      </c>
      <c r="EH623">
        <v>20.927665295153332</v>
      </c>
      <c r="EJ623">
        <f t="shared" si="510"/>
        <v>0</v>
      </c>
      <c r="EK623">
        <f t="shared" si="511"/>
        <v>1</v>
      </c>
      <c r="EL623">
        <f t="shared" si="512"/>
        <v>2.4649353765689099</v>
      </c>
      <c r="EO623">
        <v>616</v>
      </c>
      <c r="EP623">
        <v>20.444050168362658</v>
      </c>
      <c r="EQ623">
        <v>9.8671467349873971</v>
      </c>
      <c r="ES623">
        <f t="shared" si="513"/>
        <v>1</v>
      </c>
      <c r="ET623">
        <f t="shared" si="514"/>
        <v>0</v>
      </c>
      <c r="EU623">
        <f t="shared" si="515"/>
        <v>10.576903433375261</v>
      </c>
    </row>
    <row r="624" spans="1:151" x14ac:dyDescent="0.25">
      <c r="A624">
        <v>617</v>
      </c>
      <c r="B624">
        <v>9.1310165115448818</v>
      </c>
      <c r="C624">
        <v>-8.859855622094873</v>
      </c>
      <c r="E624">
        <f t="shared" si="516"/>
        <v>1</v>
      </c>
      <c r="F624">
        <f t="shared" si="467"/>
        <v>0</v>
      </c>
      <c r="G624">
        <f t="shared" si="517"/>
        <v>17.990872133639755</v>
      </c>
      <c r="J624">
        <v>617</v>
      </c>
      <c r="K624">
        <v>7.0584041651896996</v>
      </c>
      <c r="L624">
        <v>18.033000404665103</v>
      </c>
      <c r="N624">
        <f t="shared" si="468"/>
        <v>0</v>
      </c>
      <c r="O624">
        <f t="shared" si="469"/>
        <v>1</v>
      </c>
      <c r="P624">
        <f t="shared" si="470"/>
        <v>10.974596239475403</v>
      </c>
      <c r="S624">
        <v>617</v>
      </c>
      <c r="T624">
        <v>21.429930030333146</v>
      </c>
      <c r="U624">
        <v>37.635616604766021</v>
      </c>
      <c r="W624">
        <f t="shared" si="471"/>
        <v>0</v>
      </c>
      <c r="X624">
        <f t="shared" si="472"/>
        <v>1</v>
      </c>
      <c r="Y624">
        <f t="shared" si="473"/>
        <v>16.205686574432875</v>
      </c>
      <c r="AB624">
        <v>617</v>
      </c>
      <c r="AC624">
        <v>25.772482045708561</v>
      </c>
      <c r="AD624">
        <v>17.624904988477667</v>
      </c>
      <c r="AF624">
        <f t="shared" si="474"/>
        <v>1</v>
      </c>
      <c r="AG624">
        <f t="shared" si="475"/>
        <v>0</v>
      </c>
      <c r="AH624">
        <f t="shared" si="476"/>
        <v>8.1475770572308939</v>
      </c>
      <c r="AK624">
        <v>617</v>
      </c>
      <c r="AL624">
        <v>25.505395890457923</v>
      </c>
      <c r="AM624">
        <v>19.718018492234314</v>
      </c>
      <c r="AO624">
        <f t="shared" si="477"/>
        <v>1</v>
      </c>
      <c r="AP624">
        <f t="shared" si="478"/>
        <v>0</v>
      </c>
      <c r="AQ624">
        <f t="shared" si="479"/>
        <v>5.7873773982236081</v>
      </c>
      <c r="AT624">
        <v>617</v>
      </c>
      <c r="AU624">
        <v>18.138084553919199</v>
      </c>
      <c r="AV624">
        <v>22.963559083502521</v>
      </c>
      <c r="AX624">
        <f t="shared" si="480"/>
        <v>0</v>
      </c>
      <c r="AY624">
        <f t="shared" si="481"/>
        <v>1</v>
      </c>
      <c r="AZ624">
        <f t="shared" si="482"/>
        <v>4.825474529583321</v>
      </c>
      <c r="BC624">
        <v>617</v>
      </c>
      <c r="BD624" t="e">
        <v>#N/A</v>
      </c>
      <c r="BE624" t="e">
        <v>#N/A</v>
      </c>
      <c r="BG624" t="e">
        <f t="shared" si="483"/>
        <v>#N/A</v>
      </c>
      <c r="BH624" t="e">
        <f t="shared" si="484"/>
        <v>#N/A</v>
      </c>
      <c r="BI624" t="e">
        <f t="shared" si="485"/>
        <v>#N/A</v>
      </c>
      <c r="BL624">
        <v>617</v>
      </c>
      <c r="BM624">
        <v>24.657884136979153</v>
      </c>
      <c r="BN624">
        <v>12.202343576967451</v>
      </c>
      <c r="BP624">
        <f t="shared" si="486"/>
        <v>1</v>
      </c>
      <c r="BQ624">
        <f t="shared" si="487"/>
        <v>0</v>
      </c>
      <c r="BR624">
        <f t="shared" si="488"/>
        <v>12.455540560011702</v>
      </c>
      <c r="BU624">
        <v>617</v>
      </c>
      <c r="BV624">
        <v>22.360637675926128</v>
      </c>
      <c r="BW624">
        <v>24.897232276363809</v>
      </c>
      <c r="BY624">
        <f t="shared" si="489"/>
        <v>0</v>
      </c>
      <c r="BZ624">
        <f t="shared" si="490"/>
        <v>1</v>
      </c>
      <c r="CA624">
        <f t="shared" si="491"/>
        <v>2.5365946004376809</v>
      </c>
      <c r="CD624">
        <v>617</v>
      </c>
      <c r="CE624">
        <v>34.01276752454887</v>
      </c>
      <c r="CF624">
        <v>31.478830789037321</v>
      </c>
      <c r="CH624">
        <f t="shared" si="492"/>
        <v>1</v>
      </c>
      <c r="CI624">
        <f t="shared" si="493"/>
        <v>0</v>
      </c>
      <c r="CJ624">
        <f t="shared" si="494"/>
        <v>2.5339367355115492</v>
      </c>
      <c r="CM624">
        <v>617</v>
      </c>
      <c r="CN624">
        <v>23.532744528090998</v>
      </c>
      <c r="CO624">
        <v>35.481306505161108</v>
      </c>
      <c r="CQ624">
        <f t="shared" si="495"/>
        <v>0</v>
      </c>
      <c r="CR624">
        <f t="shared" si="496"/>
        <v>1</v>
      </c>
      <c r="CS624">
        <f t="shared" si="497"/>
        <v>11.94856197707011</v>
      </c>
      <c r="CV624">
        <v>617</v>
      </c>
      <c r="CW624">
        <v>19.05366653813946</v>
      </c>
      <c r="CX624">
        <v>16.290224698135685</v>
      </c>
      <c r="CZ624">
        <f t="shared" si="498"/>
        <v>1</v>
      </c>
      <c r="DA624">
        <f t="shared" si="499"/>
        <v>0</v>
      </c>
      <c r="DB624">
        <f t="shared" si="500"/>
        <v>2.7634418400037752</v>
      </c>
      <c r="DE624">
        <v>617</v>
      </c>
      <c r="DF624">
        <v>14.06958103700148</v>
      </c>
      <c r="DG624">
        <v>22.103767747225124</v>
      </c>
      <c r="DI624">
        <f t="shared" si="501"/>
        <v>0</v>
      </c>
      <c r="DJ624">
        <f t="shared" si="502"/>
        <v>1</v>
      </c>
      <c r="DK624">
        <f t="shared" si="503"/>
        <v>8.0341867102236435</v>
      </c>
      <c r="DN624">
        <v>617</v>
      </c>
      <c r="DO624">
        <v>26.609980310230561</v>
      </c>
      <c r="DP624">
        <v>12.199905496214361</v>
      </c>
      <c r="DR624">
        <f t="shared" si="504"/>
        <v>1</v>
      </c>
      <c r="DS624">
        <f t="shared" si="505"/>
        <v>0</v>
      </c>
      <c r="DT624">
        <f t="shared" si="506"/>
        <v>14.4100748140162</v>
      </c>
      <c r="DW624">
        <v>617</v>
      </c>
      <c r="DX624">
        <v>8.9281646763966549</v>
      </c>
      <c r="DY624">
        <v>14.364772533824393</v>
      </c>
      <c r="EA624">
        <f t="shared" si="507"/>
        <v>0</v>
      </c>
      <c r="EB624">
        <f t="shared" si="508"/>
        <v>1</v>
      </c>
      <c r="EC624">
        <f t="shared" si="509"/>
        <v>5.4366078574277381</v>
      </c>
      <c r="EF624">
        <v>617</v>
      </c>
      <c r="EG624">
        <v>22.468822496117077</v>
      </c>
      <c r="EH624">
        <v>16.038975175379889</v>
      </c>
      <c r="EJ624">
        <f t="shared" si="510"/>
        <v>1</v>
      </c>
      <c r="EK624">
        <f t="shared" si="511"/>
        <v>0</v>
      </c>
      <c r="EL624">
        <f t="shared" si="512"/>
        <v>6.4298473207371885</v>
      </c>
      <c r="EO624">
        <v>617</v>
      </c>
      <c r="EP624">
        <v>22.108120505620043</v>
      </c>
      <c r="EQ624">
        <v>48.479893713963151</v>
      </c>
      <c r="ES624">
        <f t="shared" si="513"/>
        <v>0</v>
      </c>
      <c r="ET624">
        <f t="shared" si="514"/>
        <v>1</v>
      </c>
      <c r="EU624">
        <f t="shared" si="515"/>
        <v>26.371773208343107</v>
      </c>
    </row>
    <row r="625" spans="1:151" x14ac:dyDescent="0.25">
      <c r="A625">
        <v>618</v>
      </c>
      <c r="B625">
        <v>9.8892929496090716</v>
      </c>
      <c r="C625">
        <v>22.756654331669004</v>
      </c>
      <c r="E625">
        <f t="shared" si="516"/>
        <v>0</v>
      </c>
      <c r="F625">
        <f t="shared" si="467"/>
        <v>1</v>
      </c>
      <c r="G625">
        <f t="shared" si="517"/>
        <v>12.867361382059933</v>
      </c>
      <c r="J625">
        <v>618</v>
      </c>
      <c r="K625">
        <v>22.092838857534964</v>
      </c>
      <c r="L625">
        <v>20.896203224243358</v>
      </c>
      <c r="N625">
        <f t="shared" si="468"/>
        <v>1</v>
      </c>
      <c r="O625">
        <f t="shared" si="469"/>
        <v>0</v>
      </c>
      <c r="P625">
        <f t="shared" si="470"/>
        <v>1.1966356332916064</v>
      </c>
      <c r="S625">
        <v>618</v>
      </c>
      <c r="T625">
        <v>19.310094312823651</v>
      </c>
      <c r="U625">
        <v>29.469627939506179</v>
      </c>
      <c r="W625">
        <f t="shared" si="471"/>
        <v>0</v>
      </c>
      <c r="X625">
        <f t="shared" si="472"/>
        <v>1</v>
      </c>
      <c r="Y625">
        <f t="shared" si="473"/>
        <v>10.159533626682528</v>
      </c>
      <c r="AB625">
        <v>618</v>
      </c>
      <c r="AC625">
        <v>31.823966868349089</v>
      </c>
      <c r="AD625">
        <v>17.014300298282297</v>
      </c>
      <c r="AF625">
        <f t="shared" si="474"/>
        <v>1</v>
      </c>
      <c r="AG625">
        <f t="shared" si="475"/>
        <v>0</v>
      </c>
      <c r="AH625">
        <f t="shared" si="476"/>
        <v>14.809666570066792</v>
      </c>
      <c r="AK625">
        <v>618</v>
      </c>
      <c r="AL625">
        <v>21.628613690461332</v>
      </c>
      <c r="AM625">
        <v>8.3487078307438836</v>
      </c>
      <c r="AO625">
        <f t="shared" si="477"/>
        <v>1</v>
      </c>
      <c r="AP625">
        <f t="shared" si="478"/>
        <v>0</v>
      </c>
      <c r="AQ625">
        <f t="shared" si="479"/>
        <v>13.279905859717449</v>
      </c>
      <c r="AT625">
        <v>618</v>
      </c>
      <c r="AU625">
        <v>22.927456410568279</v>
      </c>
      <c r="AV625">
        <v>26.341789634624327</v>
      </c>
      <c r="AX625">
        <f t="shared" si="480"/>
        <v>0</v>
      </c>
      <c r="AY625">
        <f t="shared" si="481"/>
        <v>1</v>
      </c>
      <c r="AZ625">
        <f t="shared" si="482"/>
        <v>3.4143332240560476</v>
      </c>
      <c r="BC625">
        <v>618</v>
      </c>
      <c r="BD625" t="e">
        <v>#N/A</v>
      </c>
      <c r="BE625" t="e">
        <v>#N/A</v>
      </c>
      <c r="BG625" t="e">
        <f t="shared" si="483"/>
        <v>#N/A</v>
      </c>
      <c r="BH625" t="e">
        <f t="shared" si="484"/>
        <v>#N/A</v>
      </c>
      <c r="BI625" t="e">
        <f t="shared" si="485"/>
        <v>#N/A</v>
      </c>
      <c r="BL625">
        <v>618</v>
      </c>
      <c r="BM625">
        <v>31.015071326911446</v>
      </c>
      <c r="BN625">
        <v>17.706610388512161</v>
      </c>
      <c r="BP625">
        <f t="shared" si="486"/>
        <v>1</v>
      </c>
      <c r="BQ625">
        <f t="shared" si="487"/>
        <v>0</v>
      </c>
      <c r="BR625">
        <f t="shared" si="488"/>
        <v>13.308460938399286</v>
      </c>
      <c r="BU625">
        <v>618</v>
      </c>
      <c r="BV625">
        <v>30.424755057005623</v>
      </c>
      <c r="BW625">
        <v>35.148254123326879</v>
      </c>
      <c r="BY625">
        <f t="shared" si="489"/>
        <v>0</v>
      </c>
      <c r="BZ625">
        <f t="shared" si="490"/>
        <v>1</v>
      </c>
      <c r="CA625">
        <f t="shared" si="491"/>
        <v>4.7234990663212564</v>
      </c>
      <c r="CD625">
        <v>618</v>
      </c>
      <c r="CE625">
        <v>14.827863964444235</v>
      </c>
      <c r="CF625">
        <v>40.563288116945962</v>
      </c>
      <c r="CH625">
        <f t="shared" si="492"/>
        <v>0</v>
      </c>
      <c r="CI625">
        <f t="shared" si="493"/>
        <v>1</v>
      </c>
      <c r="CJ625">
        <f t="shared" si="494"/>
        <v>25.735424152501729</v>
      </c>
      <c r="CM625">
        <v>618</v>
      </c>
      <c r="CN625">
        <v>24.651139404914279</v>
      </c>
      <c r="CO625">
        <v>24.088254186221526</v>
      </c>
      <c r="CQ625">
        <f t="shared" si="495"/>
        <v>1</v>
      </c>
      <c r="CR625">
        <f t="shared" si="496"/>
        <v>0</v>
      </c>
      <c r="CS625">
        <f t="shared" si="497"/>
        <v>0.56288521869275243</v>
      </c>
      <c r="CV625">
        <v>618</v>
      </c>
      <c r="CW625">
        <v>20.717936118647039</v>
      </c>
      <c r="CX625">
        <v>11.367270254527268</v>
      </c>
      <c r="CZ625">
        <f t="shared" si="498"/>
        <v>1</v>
      </c>
      <c r="DA625">
        <f t="shared" si="499"/>
        <v>0</v>
      </c>
      <c r="DB625">
        <f t="shared" si="500"/>
        <v>9.3506658641197706</v>
      </c>
      <c r="DE625">
        <v>618</v>
      </c>
      <c r="DF625">
        <v>23.892077376676983</v>
      </c>
      <c r="DG625">
        <v>19.550205482781656</v>
      </c>
      <c r="DI625">
        <f t="shared" si="501"/>
        <v>1</v>
      </c>
      <c r="DJ625">
        <f t="shared" si="502"/>
        <v>0</v>
      </c>
      <c r="DK625">
        <f t="shared" si="503"/>
        <v>4.3418718938953269</v>
      </c>
      <c r="DN625">
        <v>618</v>
      </c>
      <c r="DO625">
        <v>22.008885842599302</v>
      </c>
      <c r="DP625">
        <v>31.866593378717813</v>
      </c>
      <c r="DR625">
        <f t="shared" si="504"/>
        <v>0</v>
      </c>
      <c r="DS625">
        <f t="shared" si="505"/>
        <v>1</v>
      </c>
      <c r="DT625">
        <f t="shared" si="506"/>
        <v>9.8577075361185109</v>
      </c>
      <c r="DW625">
        <v>618</v>
      </c>
      <c r="DX625">
        <v>23.061246102560375</v>
      </c>
      <c r="DY625">
        <v>22.735183650013635</v>
      </c>
      <c r="EA625">
        <f t="shared" si="507"/>
        <v>1</v>
      </c>
      <c r="EB625">
        <f t="shared" si="508"/>
        <v>0</v>
      </c>
      <c r="EC625">
        <f t="shared" si="509"/>
        <v>0.32606245254673993</v>
      </c>
      <c r="EF625">
        <v>618</v>
      </c>
      <c r="EG625">
        <v>13.33631842307989</v>
      </c>
      <c r="EH625">
        <v>14.916226485488767</v>
      </c>
      <c r="EJ625">
        <f t="shared" si="510"/>
        <v>0</v>
      </c>
      <c r="EK625">
        <f t="shared" si="511"/>
        <v>1</v>
      </c>
      <c r="EL625">
        <f t="shared" si="512"/>
        <v>1.5799080624088777</v>
      </c>
      <c r="EO625">
        <v>618</v>
      </c>
      <c r="EP625">
        <v>23.037348410287546</v>
      </c>
      <c r="EQ625">
        <v>14.818723786478362</v>
      </c>
      <c r="ES625">
        <f t="shared" si="513"/>
        <v>1</v>
      </c>
      <c r="ET625">
        <f t="shared" si="514"/>
        <v>0</v>
      </c>
      <c r="EU625">
        <f t="shared" si="515"/>
        <v>8.218624623809184</v>
      </c>
    </row>
    <row r="626" spans="1:151" x14ac:dyDescent="0.25">
      <c r="A626">
        <v>619</v>
      </c>
      <c r="B626">
        <v>15.940486695555034</v>
      </c>
      <c r="C626">
        <v>16.180160019142292</v>
      </c>
      <c r="E626">
        <f t="shared" si="516"/>
        <v>0</v>
      </c>
      <c r="F626">
        <f t="shared" si="467"/>
        <v>1</v>
      </c>
      <c r="G626">
        <f t="shared" si="517"/>
        <v>0.23967332358725812</v>
      </c>
      <c r="J626">
        <v>619</v>
      </c>
      <c r="K626">
        <v>20.810893393759052</v>
      </c>
      <c r="L626">
        <v>13.224233202895121</v>
      </c>
      <c r="N626">
        <f t="shared" si="468"/>
        <v>1</v>
      </c>
      <c r="O626">
        <f t="shared" si="469"/>
        <v>0</v>
      </c>
      <c r="P626">
        <f t="shared" si="470"/>
        <v>7.5866601908639311</v>
      </c>
      <c r="S626">
        <v>619</v>
      </c>
      <c r="T626">
        <v>15.050169889079926</v>
      </c>
      <c r="U626">
        <v>33.958387168565771</v>
      </c>
      <c r="W626">
        <f t="shared" si="471"/>
        <v>0</v>
      </c>
      <c r="X626">
        <f t="shared" si="472"/>
        <v>1</v>
      </c>
      <c r="Y626">
        <f t="shared" si="473"/>
        <v>18.908217279485847</v>
      </c>
      <c r="AB626">
        <v>619</v>
      </c>
      <c r="AC626">
        <v>25.824568536787449</v>
      </c>
      <c r="AD626">
        <v>17.417387445028009</v>
      </c>
      <c r="AF626">
        <f t="shared" si="474"/>
        <v>1</v>
      </c>
      <c r="AG626">
        <f t="shared" si="475"/>
        <v>0</v>
      </c>
      <c r="AH626">
        <f t="shared" si="476"/>
        <v>8.4071810917594405</v>
      </c>
      <c r="AK626">
        <v>619</v>
      </c>
      <c r="AL626">
        <v>17.157412514747989</v>
      </c>
      <c r="AM626">
        <v>27.007937677060688</v>
      </c>
      <c r="AO626">
        <f t="shared" si="477"/>
        <v>0</v>
      </c>
      <c r="AP626">
        <f t="shared" si="478"/>
        <v>1</v>
      </c>
      <c r="AQ626">
        <f t="shared" si="479"/>
        <v>9.8505251623126995</v>
      </c>
      <c r="AT626">
        <v>619</v>
      </c>
      <c r="AU626">
        <v>21.650126062970415</v>
      </c>
      <c r="AV626">
        <v>20.253491473453426</v>
      </c>
      <c r="AX626">
        <f t="shared" si="480"/>
        <v>1</v>
      </c>
      <c r="AY626">
        <f t="shared" si="481"/>
        <v>0</v>
      </c>
      <c r="AZ626">
        <f t="shared" si="482"/>
        <v>1.3966345895169887</v>
      </c>
      <c r="BC626">
        <v>619</v>
      </c>
      <c r="BD626" t="e">
        <v>#N/A</v>
      </c>
      <c r="BE626" t="e">
        <v>#N/A</v>
      </c>
      <c r="BG626" t="e">
        <f t="shared" si="483"/>
        <v>#N/A</v>
      </c>
      <c r="BH626" t="e">
        <f t="shared" si="484"/>
        <v>#N/A</v>
      </c>
      <c r="BI626" t="e">
        <f t="shared" si="485"/>
        <v>#N/A</v>
      </c>
      <c r="BL626">
        <v>619</v>
      </c>
      <c r="BM626">
        <v>26.405651264004252</v>
      </c>
      <c r="BN626">
        <v>8.1639623230023339</v>
      </c>
      <c r="BP626">
        <f t="shared" si="486"/>
        <v>1</v>
      </c>
      <c r="BQ626">
        <f t="shared" si="487"/>
        <v>0</v>
      </c>
      <c r="BR626">
        <f t="shared" si="488"/>
        <v>18.241688941001918</v>
      </c>
      <c r="BU626">
        <v>619</v>
      </c>
      <c r="BV626">
        <v>22.18743794433836</v>
      </c>
      <c r="BW626">
        <v>26.094314957534216</v>
      </c>
      <c r="BY626">
        <f t="shared" si="489"/>
        <v>0</v>
      </c>
      <c r="BZ626">
        <f t="shared" si="490"/>
        <v>1</v>
      </c>
      <c r="CA626">
        <f t="shared" si="491"/>
        <v>3.9068770131958566</v>
      </c>
      <c r="CD626">
        <v>619</v>
      </c>
      <c r="CE626">
        <v>26.084301262869147</v>
      </c>
      <c r="CF626">
        <v>38.654788470629548</v>
      </c>
      <c r="CH626">
        <f t="shared" si="492"/>
        <v>0</v>
      </c>
      <c r="CI626">
        <f t="shared" si="493"/>
        <v>1</v>
      </c>
      <c r="CJ626">
        <f t="shared" si="494"/>
        <v>12.570487207760401</v>
      </c>
      <c r="CM626">
        <v>619</v>
      </c>
      <c r="CN626">
        <v>21.909031073486563</v>
      </c>
      <c r="CO626">
        <v>10.230147875297693</v>
      </c>
      <c r="CQ626">
        <f t="shared" si="495"/>
        <v>1</v>
      </c>
      <c r="CR626">
        <f t="shared" si="496"/>
        <v>0</v>
      </c>
      <c r="CS626">
        <f t="shared" si="497"/>
        <v>11.678883198188871</v>
      </c>
      <c r="CV626">
        <v>619</v>
      </c>
      <c r="CW626">
        <v>25.599956065855004</v>
      </c>
      <c r="CX626">
        <v>18.258379397926021</v>
      </c>
      <c r="CZ626">
        <f t="shared" si="498"/>
        <v>1</v>
      </c>
      <c r="DA626">
        <f t="shared" si="499"/>
        <v>0</v>
      </c>
      <c r="DB626">
        <f t="shared" si="500"/>
        <v>7.3415766679289831</v>
      </c>
      <c r="DE626">
        <v>619</v>
      </c>
      <c r="DF626">
        <v>24.696069989849146</v>
      </c>
      <c r="DG626">
        <v>20.973150119832987</v>
      </c>
      <c r="DI626">
        <f t="shared" si="501"/>
        <v>1</v>
      </c>
      <c r="DJ626">
        <f t="shared" si="502"/>
        <v>0</v>
      </c>
      <c r="DK626">
        <f t="shared" si="503"/>
        <v>3.7229198700161596</v>
      </c>
      <c r="DN626">
        <v>619</v>
      </c>
      <c r="DO626">
        <v>22.963549268350778</v>
      </c>
      <c r="DP626">
        <v>24.876592223215724</v>
      </c>
      <c r="DR626">
        <f t="shared" si="504"/>
        <v>0</v>
      </c>
      <c r="DS626">
        <f t="shared" si="505"/>
        <v>1</v>
      </c>
      <c r="DT626">
        <f t="shared" si="506"/>
        <v>1.9130429548649452</v>
      </c>
      <c r="DW626">
        <v>619</v>
      </c>
      <c r="DX626">
        <v>15.873312677909315</v>
      </c>
      <c r="DY626">
        <v>20.553430382271682</v>
      </c>
      <c r="EA626">
        <f t="shared" si="507"/>
        <v>0</v>
      </c>
      <c r="EB626">
        <f t="shared" si="508"/>
        <v>1</v>
      </c>
      <c r="EC626">
        <f t="shared" si="509"/>
        <v>4.6801177043623667</v>
      </c>
      <c r="EF626">
        <v>619</v>
      </c>
      <c r="EG626">
        <v>19.091012645460154</v>
      </c>
      <c r="EH626">
        <v>13.0749361290599</v>
      </c>
      <c r="EJ626">
        <f t="shared" si="510"/>
        <v>1</v>
      </c>
      <c r="EK626">
        <f t="shared" si="511"/>
        <v>0</v>
      </c>
      <c r="EL626">
        <f t="shared" si="512"/>
        <v>6.0160765164002541</v>
      </c>
      <c r="EO626">
        <v>619</v>
      </c>
      <c r="EP626">
        <v>18.924800532682646</v>
      </c>
      <c r="EQ626">
        <v>49.75240333135924</v>
      </c>
      <c r="ES626">
        <f t="shared" si="513"/>
        <v>0</v>
      </c>
      <c r="ET626">
        <f t="shared" si="514"/>
        <v>1</v>
      </c>
      <c r="EU626">
        <f t="shared" si="515"/>
        <v>30.827602798676594</v>
      </c>
    </row>
    <row r="627" spans="1:151" x14ac:dyDescent="0.25">
      <c r="A627">
        <v>620</v>
      </c>
      <c r="B627">
        <v>9.5094310062603107</v>
      </c>
      <c r="C627">
        <v>50.562152222005395</v>
      </c>
      <c r="E627">
        <f t="shared" si="516"/>
        <v>0</v>
      </c>
      <c r="F627">
        <f t="shared" si="467"/>
        <v>1</v>
      </c>
      <c r="G627">
        <f t="shared" si="517"/>
        <v>41.05272121574508</v>
      </c>
      <c r="J627">
        <v>620</v>
      </c>
      <c r="K627">
        <v>31.043905118899978</v>
      </c>
      <c r="L627">
        <v>33.72123900508403</v>
      </c>
      <c r="N627">
        <f t="shared" si="468"/>
        <v>0</v>
      </c>
      <c r="O627">
        <f t="shared" si="469"/>
        <v>1</v>
      </c>
      <c r="P627">
        <f t="shared" si="470"/>
        <v>2.6773338861840514</v>
      </c>
      <c r="S627">
        <v>620</v>
      </c>
      <c r="T627">
        <v>15.292557428384679</v>
      </c>
      <c r="U627">
        <v>0.77559069931511715</v>
      </c>
      <c r="W627">
        <f t="shared" si="471"/>
        <v>1</v>
      </c>
      <c r="X627">
        <f t="shared" si="472"/>
        <v>0</v>
      </c>
      <c r="Y627">
        <f t="shared" si="473"/>
        <v>14.516966729069562</v>
      </c>
      <c r="AB627">
        <v>620</v>
      </c>
      <c r="AC627">
        <v>13.306788321429309</v>
      </c>
      <c r="AD627">
        <v>17.577686021512797</v>
      </c>
      <c r="AF627">
        <f t="shared" si="474"/>
        <v>0</v>
      </c>
      <c r="AG627">
        <f t="shared" si="475"/>
        <v>1</v>
      </c>
      <c r="AH627">
        <f t="shared" si="476"/>
        <v>4.2708977000834878</v>
      </c>
      <c r="AK627">
        <v>620</v>
      </c>
      <c r="AL627">
        <v>24.643961729900266</v>
      </c>
      <c r="AM627">
        <v>13.595154401270522</v>
      </c>
      <c r="AO627">
        <f t="shared" si="477"/>
        <v>1</v>
      </c>
      <c r="AP627">
        <f t="shared" si="478"/>
        <v>0</v>
      </c>
      <c r="AQ627">
        <f t="shared" si="479"/>
        <v>11.048807328629744</v>
      </c>
      <c r="AT627">
        <v>620</v>
      </c>
      <c r="AU627">
        <v>20.229577735195697</v>
      </c>
      <c r="AV627">
        <v>31.23621844422415</v>
      </c>
      <c r="AX627">
        <f t="shared" si="480"/>
        <v>0</v>
      </c>
      <c r="AY627">
        <f t="shared" si="481"/>
        <v>1</v>
      </c>
      <c r="AZ627">
        <f t="shared" si="482"/>
        <v>11.006640709028453</v>
      </c>
      <c r="BC627">
        <v>620</v>
      </c>
      <c r="BD627" t="e">
        <v>#N/A</v>
      </c>
      <c r="BE627" t="e">
        <v>#N/A</v>
      </c>
      <c r="BG627" t="e">
        <f t="shared" si="483"/>
        <v>#N/A</v>
      </c>
      <c r="BH627" t="e">
        <f t="shared" si="484"/>
        <v>#N/A</v>
      </c>
      <c r="BI627" t="e">
        <f t="shared" si="485"/>
        <v>#N/A</v>
      </c>
      <c r="BL627">
        <v>620</v>
      </c>
      <c r="BM627">
        <v>18.325025622559068</v>
      </c>
      <c r="BN627">
        <v>18.781945986492438</v>
      </c>
      <c r="BP627">
        <f t="shared" si="486"/>
        <v>0</v>
      </c>
      <c r="BQ627">
        <f t="shared" si="487"/>
        <v>1</v>
      </c>
      <c r="BR627">
        <f t="shared" si="488"/>
        <v>0.45692036393337077</v>
      </c>
      <c r="BU627">
        <v>620</v>
      </c>
      <c r="BV627">
        <v>20.386330471878409</v>
      </c>
      <c r="BW627">
        <v>18.29206596870236</v>
      </c>
      <c r="BY627">
        <f t="shared" si="489"/>
        <v>1</v>
      </c>
      <c r="BZ627">
        <f t="shared" si="490"/>
        <v>0</v>
      </c>
      <c r="CA627">
        <f t="shared" si="491"/>
        <v>2.0942645031760492</v>
      </c>
      <c r="CD627">
        <v>620</v>
      </c>
      <c r="CE627">
        <v>30.488383271402277</v>
      </c>
      <c r="CF627">
        <v>32.632986357531401</v>
      </c>
      <c r="CH627">
        <f t="shared" si="492"/>
        <v>0</v>
      </c>
      <c r="CI627">
        <f t="shared" si="493"/>
        <v>1</v>
      </c>
      <c r="CJ627">
        <f t="shared" si="494"/>
        <v>2.1446030861291234</v>
      </c>
      <c r="CM627">
        <v>620</v>
      </c>
      <c r="CN627">
        <v>24.124489561589499</v>
      </c>
      <c r="CO627">
        <v>8.6942832128756571</v>
      </c>
      <c r="CQ627">
        <f t="shared" si="495"/>
        <v>1</v>
      </c>
      <c r="CR627">
        <f t="shared" si="496"/>
        <v>0</v>
      </c>
      <c r="CS627">
        <f t="shared" si="497"/>
        <v>15.430206348713842</v>
      </c>
      <c r="CV627">
        <v>620</v>
      </c>
      <c r="CW627">
        <v>20.563580515056675</v>
      </c>
      <c r="CX627">
        <v>14.122480662705986</v>
      </c>
      <c r="CZ627">
        <f t="shared" si="498"/>
        <v>1</v>
      </c>
      <c r="DA627">
        <f t="shared" si="499"/>
        <v>0</v>
      </c>
      <c r="DB627">
        <f t="shared" si="500"/>
        <v>6.441099852350689</v>
      </c>
      <c r="DE627">
        <v>620</v>
      </c>
      <c r="DF627">
        <v>32.396945407132563</v>
      </c>
      <c r="DG627">
        <v>16.926413949644015</v>
      </c>
      <c r="DI627">
        <f t="shared" si="501"/>
        <v>1</v>
      </c>
      <c r="DJ627">
        <f t="shared" si="502"/>
        <v>0</v>
      </c>
      <c r="DK627">
        <f t="shared" si="503"/>
        <v>15.470531457488548</v>
      </c>
      <c r="DN627">
        <v>620</v>
      </c>
      <c r="DO627">
        <v>21.09352079233274</v>
      </c>
      <c r="DP627">
        <v>13.088065101066222</v>
      </c>
      <c r="DR627">
        <f t="shared" si="504"/>
        <v>1</v>
      </c>
      <c r="DS627">
        <f t="shared" si="505"/>
        <v>0</v>
      </c>
      <c r="DT627">
        <f t="shared" si="506"/>
        <v>8.0054556912665173</v>
      </c>
      <c r="DW627">
        <v>620</v>
      </c>
      <c r="DX627">
        <v>20.612747225753481</v>
      </c>
      <c r="DY627">
        <v>23.513487703932164</v>
      </c>
      <c r="EA627">
        <f t="shared" si="507"/>
        <v>0</v>
      </c>
      <c r="EB627">
        <f t="shared" si="508"/>
        <v>1</v>
      </c>
      <c r="EC627">
        <f t="shared" si="509"/>
        <v>2.9007404781786832</v>
      </c>
      <c r="EF627">
        <v>620</v>
      </c>
      <c r="EG627">
        <v>21.244549507666381</v>
      </c>
      <c r="EH627">
        <v>23.329001336261328</v>
      </c>
      <c r="EJ627">
        <f t="shared" si="510"/>
        <v>0</v>
      </c>
      <c r="EK627">
        <f t="shared" si="511"/>
        <v>1</v>
      </c>
      <c r="EL627">
        <f t="shared" si="512"/>
        <v>2.0844518285949469</v>
      </c>
      <c r="EO627">
        <v>620</v>
      </c>
      <c r="EP627">
        <v>24.932254460894512</v>
      </c>
      <c r="EQ627">
        <v>3.0906657793717436</v>
      </c>
      <c r="ES627">
        <f t="shared" si="513"/>
        <v>1</v>
      </c>
      <c r="ET627">
        <f t="shared" si="514"/>
        <v>0</v>
      </c>
      <c r="EU627">
        <f t="shared" si="515"/>
        <v>21.841588681522769</v>
      </c>
    </row>
    <row r="628" spans="1:151" x14ac:dyDescent="0.25">
      <c r="A628">
        <v>621</v>
      </c>
      <c r="B628">
        <v>11.4904544924647</v>
      </c>
      <c r="C628">
        <v>43.444260494123718</v>
      </c>
      <c r="E628">
        <f t="shared" si="516"/>
        <v>0</v>
      </c>
      <c r="F628">
        <f t="shared" si="467"/>
        <v>1</v>
      </c>
      <c r="G628">
        <f t="shared" si="517"/>
        <v>31.953806001659018</v>
      </c>
      <c r="J628">
        <v>621</v>
      </c>
      <c r="K628">
        <v>23.035892269050997</v>
      </c>
      <c r="L628">
        <v>37.422785665630215</v>
      </c>
      <c r="N628">
        <f t="shared" si="468"/>
        <v>0</v>
      </c>
      <c r="O628">
        <f t="shared" si="469"/>
        <v>1</v>
      </c>
      <c r="P628">
        <f t="shared" si="470"/>
        <v>14.386893396579218</v>
      </c>
      <c r="S628">
        <v>621</v>
      </c>
      <c r="T628">
        <v>15.271112555934184</v>
      </c>
      <c r="U628">
        <v>27.353130970818469</v>
      </c>
      <c r="W628">
        <f t="shared" si="471"/>
        <v>0</v>
      </c>
      <c r="X628">
        <f t="shared" si="472"/>
        <v>1</v>
      </c>
      <c r="Y628">
        <f t="shared" si="473"/>
        <v>12.082018414884285</v>
      </c>
      <c r="AB628">
        <v>621</v>
      </c>
      <c r="AC628">
        <v>27.171137022445173</v>
      </c>
      <c r="AD628">
        <v>18.12877464179725</v>
      </c>
      <c r="AF628">
        <f t="shared" si="474"/>
        <v>1</v>
      </c>
      <c r="AG628">
        <f t="shared" si="475"/>
        <v>0</v>
      </c>
      <c r="AH628">
        <f t="shared" si="476"/>
        <v>9.0423623806479227</v>
      </c>
      <c r="AK628">
        <v>621</v>
      </c>
      <c r="AL628">
        <v>22.660268457126588</v>
      </c>
      <c r="AM628">
        <v>29.913646150780941</v>
      </c>
      <c r="AO628">
        <f t="shared" si="477"/>
        <v>0</v>
      </c>
      <c r="AP628">
        <f t="shared" si="478"/>
        <v>1</v>
      </c>
      <c r="AQ628">
        <f t="shared" si="479"/>
        <v>7.2533776936543539</v>
      </c>
      <c r="AT628">
        <v>621</v>
      </c>
      <c r="AU628">
        <v>17.8925853584932</v>
      </c>
      <c r="AV628">
        <v>27.769028703228955</v>
      </c>
      <c r="AX628">
        <f t="shared" si="480"/>
        <v>0</v>
      </c>
      <c r="AY628">
        <f t="shared" si="481"/>
        <v>1</v>
      </c>
      <c r="AZ628">
        <f t="shared" si="482"/>
        <v>9.8764433447357547</v>
      </c>
      <c r="BC628">
        <v>621</v>
      </c>
      <c r="BD628" t="e">
        <v>#N/A</v>
      </c>
      <c r="BE628" t="e">
        <v>#N/A</v>
      </c>
      <c r="BG628" t="e">
        <f t="shared" si="483"/>
        <v>#N/A</v>
      </c>
      <c r="BH628" t="e">
        <f t="shared" si="484"/>
        <v>#N/A</v>
      </c>
      <c r="BI628" t="e">
        <f t="shared" si="485"/>
        <v>#N/A</v>
      </c>
      <c r="BL628">
        <v>621</v>
      </c>
      <c r="BM628">
        <v>26.032403699534161</v>
      </c>
      <c r="BN628">
        <v>15.081985648540693</v>
      </c>
      <c r="BP628">
        <f t="shared" si="486"/>
        <v>1</v>
      </c>
      <c r="BQ628">
        <f t="shared" si="487"/>
        <v>0</v>
      </c>
      <c r="BR628">
        <f t="shared" si="488"/>
        <v>10.950418050993468</v>
      </c>
      <c r="BU628">
        <v>621</v>
      </c>
      <c r="BV628">
        <v>30.299756962185306</v>
      </c>
      <c r="BW628">
        <v>19.133738139115856</v>
      </c>
      <c r="BY628">
        <f t="shared" si="489"/>
        <v>1</v>
      </c>
      <c r="BZ628">
        <f t="shared" si="490"/>
        <v>0</v>
      </c>
      <c r="CA628">
        <f t="shared" si="491"/>
        <v>11.16601882306945</v>
      </c>
      <c r="CD628">
        <v>621</v>
      </c>
      <c r="CE628">
        <v>21.895787685941357</v>
      </c>
      <c r="CF628">
        <v>39.506631946115277</v>
      </c>
      <c r="CH628">
        <f t="shared" si="492"/>
        <v>0</v>
      </c>
      <c r="CI628">
        <f t="shared" si="493"/>
        <v>1</v>
      </c>
      <c r="CJ628">
        <f t="shared" si="494"/>
        <v>17.61084426017392</v>
      </c>
      <c r="CM628">
        <v>621</v>
      </c>
      <c r="CN628">
        <v>23.220603609802975</v>
      </c>
      <c r="CO628">
        <v>19.652456056218355</v>
      </c>
      <c r="CQ628">
        <f t="shared" si="495"/>
        <v>1</v>
      </c>
      <c r="CR628">
        <f t="shared" si="496"/>
        <v>0</v>
      </c>
      <c r="CS628">
        <f t="shared" si="497"/>
        <v>3.5681475535846197</v>
      </c>
      <c r="CV628">
        <v>621</v>
      </c>
      <c r="CW628">
        <v>22.821125843000509</v>
      </c>
      <c r="CX628">
        <v>22.534392399136273</v>
      </c>
      <c r="CZ628">
        <f t="shared" si="498"/>
        <v>1</v>
      </c>
      <c r="DA628">
        <f t="shared" si="499"/>
        <v>0</v>
      </c>
      <c r="DB628">
        <f t="shared" si="500"/>
        <v>0.28673344386423594</v>
      </c>
      <c r="DE628">
        <v>621</v>
      </c>
      <c r="DF628">
        <v>22.497484122146016</v>
      </c>
      <c r="DG628">
        <v>28.797986087784558</v>
      </c>
      <c r="DI628">
        <f t="shared" si="501"/>
        <v>0</v>
      </c>
      <c r="DJ628">
        <f t="shared" si="502"/>
        <v>1</v>
      </c>
      <c r="DK628">
        <f t="shared" si="503"/>
        <v>6.3005019656385421</v>
      </c>
      <c r="DN628">
        <v>621</v>
      </c>
      <c r="DO628">
        <v>24.270619152454042</v>
      </c>
      <c r="DP628">
        <v>18.510867296988806</v>
      </c>
      <c r="DR628">
        <f t="shared" si="504"/>
        <v>1</v>
      </c>
      <c r="DS628">
        <f t="shared" si="505"/>
        <v>0</v>
      </c>
      <c r="DT628">
        <f t="shared" si="506"/>
        <v>5.759751855465236</v>
      </c>
      <c r="DW628">
        <v>621</v>
      </c>
      <c r="DX628">
        <v>25.617797879888567</v>
      </c>
      <c r="DY628">
        <v>12.717486688447195</v>
      </c>
      <c r="EA628">
        <f t="shared" si="507"/>
        <v>1</v>
      </c>
      <c r="EB628">
        <f t="shared" si="508"/>
        <v>0</v>
      </c>
      <c r="EC628">
        <f t="shared" si="509"/>
        <v>12.900311191441372</v>
      </c>
      <c r="EF628">
        <v>621</v>
      </c>
      <c r="EG628">
        <v>17.571672286625606</v>
      </c>
      <c r="EH628">
        <v>16.477539700253434</v>
      </c>
      <c r="EJ628">
        <f t="shared" si="510"/>
        <v>1</v>
      </c>
      <c r="EK628">
        <f t="shared" si="511"/>
        <v>0</v>
      </c>
      <c r="EL628">
        <f t="shared" si="512"/>
        <v>1.0941325863721723</v>
      </c>
      <c r="EO628">
        <v>621</v>
      </c>
      <c r="EP628">
        <v>21.82865414308403</v>
      </c>
      <c r="EQ628">
        <v>44.959838299726108</v>
      </c>
      <c r="ES628">
        <f t="shared" si="513"/>
        <v>0</v>
      </c>
      <c r="ET628">
        <f t="shared" si="514"/>
        <v>1</v>
      </c>
      <c r="EU628">
        <f t="shared" si="515"/>
        <v>23.131184156642078</v>
      </c>
    </row>
    <row r="629" spans="1:151" x14ac:dyDescent="0.25">
      <c r="A629">
        <v>622</v>
      </c>
      <c r="B629">
        <v>12.586806969249743</v>
      </c>
      <c r="C629">
        <v>27.582562075806791</v>
      </c>
      <c r="E629">
        <f t="shared" si="516"/>
        <v>0</v>
      </c>
      <c r="F629">
        <f t="shared" si="467"/>
        <v>1</v>
      </c>
      <c r="G629">
        <f t="shared" si="517"/>
        <v>14.995755106557048</v>
      </c>
      <c r="J629">
        <v>622</v>
      </c>
      <c r="K629">
        <v>12.327646300248121</v>
      </c>
      <c r="L629">
        <v>12.388788609187827</v>
      </c>
      <c r="N629">
        <f t="shared" si="468"/>
        <v>0</v>
      </c>
      <c r="O629">
        <f t="shared" si="469"/>
        <v>1</v>
      </c>
      <c r="P629">
        <f t="shared" si="470"/>
        <v>6.1142308939706069E-2</v>
      </c>
      <c r="S629">
        <v>622</v>
      </c>
      <c r="T629">
        <v>19.088571513112772</v>
      </c>
      <c r="U629">
        <v>46.096017531645437</v>
      </c>
      <c r="W629">
        <f t="shared" si="471"/>
        <v>0</v>
      </c>
      <c r="X629">
        <f t="shared" si="472"/>
        <v>1</v>
      </c>
      <c r="Y629">
        <f t="shared" si="473"/>
        <v>27.007446018532665</v>
      </c>
      <c r="AB629">
        <v>622</v>
      </c>
      <c r="AC629">
        <v>17.914914522063331</v>
      </c>
      <c r="AD629">
        <v>16.757992008573446</v>
      </c>
      <c r="AF629">
        <f t="shared" si="474"/>
        <v>1</v>
      </c>
      <c r="AG629">
        <f t="shared" si="475"/>
        <v>0</v>
      </c>
      <c r="AH629">
        <f t="shared" si="476"/>
        <v>1.1569225134898851</v>
      </c>
      <c r="AK629">
        <v>622</v>
      </c>
      <c r="AL629">
        <v>18.412817324676432</v>
      </c>
      <c r="AM629">
        <v>20.395186248150715</v>
      </c>
      <c r="AO629">
        <f t="shared" si="477"/>
        <v>0</v>
      </c>
      <c r="AP629">
        <f t="shared" si="478"/>
        <v>1</v>
      </c>
      <c r="AQ629">
        <f t="shared" si="479"/>
        <v>1.982368923474283</v>
      </c>
      <c r="AT629">
        <v>622</v>
      </c>
      <c r="AU629">
        <v>16.920376788914758</v>
      </c>
      <c r="AV629">
        <v>15.603973703817996</v>
      </c>
      <c r="AX629">
        <f t="shared" si="480"/>
        <v>1</v>
      </c>
      <c r="AY629">
        <f t="shared" si="481"/>
        <v>0</v>
      </c>
      <c r="AZ629">
        <f t="shared" si="482"/>
        <v>1.3164030850967627</v>
      </c>
      <c r="BC629">
        <v>622</v>
      </c>
      <c r="BD629" t="e">
        <v>#N/A</v>
      </c>
      <c r="BE629" t="e">
        <v>#N/A</v>
      </c>
      <c r="BG629" t="e">
        <f t="shared" si="483"/>
        <v>#N/A</v>
      </c>
      <c r="BH629" t="e">
        <f t="shared" si="484"/>
        <v>#N/A</v>
      </c>
      <c r="BI629" t="e">
        <f t="shared" si="485"/>
        <v>#N/A</v>
      </c>
      <c r="BL629">
        <v>622</v>
      </c>
      <c r="BM629">
        <v>19.128189830453515</v>
      </c>
      <c r="BN629">
        <v>15.582869882564202</v>
      </c>
      <c r="BP629">
        <f t="shared" si="486"/>
        <v>1</v>
      </c>
      <c r="BQ629">
        <f t="shared" si="487"/>
        <v>0</v>
      </c>
      <c r="BR629">
        <f t="shared" si="488"/>
        <v>3.5453199478893129</v>
      </c>
      <c r="BU629">
        <v>622</v>
      </c>
      <c r="BV629">
        <v>26.95423346872246</v>
      </c>
      <c r="BW629">
        <v>18.487972342514603</v>
      </c>
      <c r="BY629">
        <f t="shared" si="489"/>
        <v>1</v>
      </c>
      <c r="BZ629">
        <f t="shared" si="490"/>
        <v>0</v>
      </c>
      <c r="CA629">
        <f t="shared" si="491"/>
        <v>8.4662611262078578</v>
      </c>
      <c r="CD629">
        <v>622</v>
      </c>
      <c r="CE629">
        <v>25.562052655564379</v>
      </c>
      <c r="CF629">
        <v>18.867934011017219</v>
      </c>
      <c r="CH629">
        <f t="shared" si="492"/>
        <v>1</v>
      </c>
      <c r="CI629">
        <f t="shared" si="493"/>
        <v>0</v>
      </c>
      <c r="CJ629">
        <f t="shared" si="494"/>
        <v>6.6941186445471601</v>
      </c>
      <c r="CM629">
        <v>622</v>
      </c>
      <c r="CN629">
        <v>22.505043078993037</v>
      </c>
      <c r="CO629">
        <v>31.818125057898015</v>
      </c>
      <c r="CQ629">
        <f t="shared" si="495"/>
        <v>0</v>
      </c>
      <c r="CR629">
        <f t="shared" si="496"/>
        <v>1</v>
      </c>
      <c r="CS629">
        <f t="shared" si="497"/>
        <v>9.3130819789049788</v>
      </c>
      <c r="CV629">
        <v>622</v>
      </c>
      <c r="CW629">
        <v>24.594960739757322</v>
      </c>
      <c r="CX629">
        <v>21.881643733742791</v>
      </c>
      <c r="CZ629">
        <f t="shared" si="498"/>
        <v>1</v>
      </c>
      <c r="DA629">
        <f t="shared" si="499"/>
        <v>0</v>
      </c>
      <c r="DB629">
        <f t="shared" si="500"/>
        <v>2.7133170060145311</v>
      </c>
      <c r="DE629">
        <v>622</v>
      </c>
      <c r="DF629">
        <v>24.039556522079639</v>
      </c>
      <c r="DG629">
        <v>20.012653151410209</v>
      </c>
      <c r="DI629">
        <f t="shared" si="501"/>
        <v>1</v>
      </c>
      <c r="DJ629">
        <f t="shared" si="502"/>
        <v>0</v>
      </c>
      <c r="DK629">
        <f t="shared" si="503"/>
        <v>4.0269033706694302</v>
      </c>
      <c r="DN629">
        <v>622</v>
      </c>
      <c r="DO629">
        <v>26.775610871375633</v>
      </c>
      <c r="DP629">
        <v>33.793298360779382</v>
      </c>
      <c r="DR629">
        <f t="shared" si="504"/>
        <v>0</v>
      </c>
      <c r="DS629">
        <f t="shared" si="505"/>
        <v>1</v>
      </c>
      <c r="DT629">
        <f t="shared" si="506"/>
        <v>7.0176874894037482</v>
      </c>
      <c r="DW629">
        <v>622</v>
      </c>
      <c r="DX629">
        <v>13.571573354610248</v>
      </c>
      <c r="DY629">
        <v>23.064862301728333</v>
      </c>
      <c r="EA629">
        <f t="shared" si="507"/>
        <v>0</v>
      </c>
      <c r="EB629">
        <f t="shared" si="508"/>
        <v>1</v>
      </c>
      <c r="EC629">
        <f t="shared" si="509"/>
        <v>9.493288947118085</v>
      </c>
      <c r="EF629">
        <v>622</v>
      </c>
      <c r="EG629">
        <v>22.024358703476615</v>
      </c>
      <c r="EH629">
        <v>16.076462491662529</v>
      </c>
      <c r="EJ629">
        <f t="shared" si="510"/>
        <v>1</v>
      </c>
      <c r="EK629">
        <f t="shared" si="511"/>
        <v>0</v>
      </c>
      <c r="EL629">
        <f t="shared" si="512"/>
        <v>5.9478962118140863</v>
      </c>
      <c r="EO629">
        <v>622</v>
      </c>
      <c r="EP629">
        <v>19.705046443874057</v>
      </c>
      <c r="EQ629">
        <v>13.3943604131789</v>
      </c>
      <c r="ES629">
        <f t="shared" si="513"/>
        <v>1</v>
      </c>
      <c r="ET629">
        <f t="shared" si="514"/>
        <v>0</v>
      </c>
      <c r="EU629">
        <f t="shared" si="515"/>
        <v>6.3106860306951571</v>
      </c>
    </row>
    <row r="630" spans="1:151" x14ac:dyDescent="0.25">
      <c r="A630">
        <v>623</v>
      </c>
      <c r="B630">
        <v>12.147769409683249</v>
      </c>
      <c r="C630">
        <v>14.914794442309214</v>
      </c>
      <c r="E630">
        <f t="shared" si="516"/>
        <v>0</v>
      </c>
      <c r="F630">
        <f t="shared" si="467"/>
        <v>1</v>
      </c>
      <c r="G630">
        <f t="shared" si="517"/>
        <v>2.7670250326259644</v>
      </c>
      <c r="J630">
        <v>623</v>
      </c>
      <c r="K630">
        <v>23.971581766815639</v>
      </c>
      <c r="L630">
        <v>25.60645300919537</v>
      </c>
      <c r="N630">
        <f t="shared" si="468"/>
        <v>0</v>
      </c>
      <c r="O630">
        <f t="shared" si="469"/>
        <v>1</v>
      </c>
      <c r="P630">
        <f t="shared" si="470"/>
        <v>1.6348712423797309</v>
      </c>
      <c r="S630">
        <v>623</v>
      </c>
      <c r="T630">
        <v>16.072853453693362</v>
      </c>
      <c r="U630">
        <v>17.769530511261642</v>
      </c>
      <c r="W630">
        <f t="shared" si="471"/>
        <v>0</v>
      </c>
      <c r="X630">
        <f t="shared" si="472"/>
        <v>1</v>
      </c>
      <c r="Y630">
        <f t="shared" si="473"/>
        <v>1.6966770575682801</v>
      </c>
      <c r="AB630">
        <v>623</v>
      </c>
      <c r="AC630">
        <v>15.219486543913282</v>
      </c>
      <c r="AD630">
        <v>18.012698836777648</v>
      </c>
      <c r="AF630">
        <f t="shared" si="474"/>
        <v>0</v>
      </c>
      <c r="AG630">
        <f t="shared" si="475"/>
        <v>1</v>
      </c>
      <c r="AH630">
        <f t="shared" si="476"/>
        <v>2.7932122928643661</v>
      </c>
      <c r="AK630">
        <v>623</v>
      </c>
      <c r="AL630">
        <v>23.668734998824288</v>
      </c>
      <c r="AM630">
        <v>21.500865662634158</v>
      </c>
      <c r="AO630">
        <f t="shared" si="477"/>
        <v>1</v>
      </c>
      <c r="AP630">
        <f t="shared" si="478"/>
        <v>0</v>
      </c>
      <c r="AQ630">
        <f t="shared" si="479"/>
        <v>2.1678693361901296</v>
      </c>
      <c r="AT630">
        <v>623</v>
      </c>
      <c r="AU630">
        <v>20.940388617664233</v>
      </c>
      <c r="AV630">
        <v>18.671452954618104</v>
      </c>
      <c r="AX630">
        <f t="shared" si="480"/>
        <v>1</v>
      </c>
      <c r="AY630">
        <f t="shared" si="481"/>
        <v>0</v>
      </c>
      <c r="AZ630">
        <f t="shared" si="482"/>
        <v>2.268935663046129</v>
      </c>
      <c r="BC630">
        <v>623</v>
      </c>
      <c r="BD630" t="e">
        <v>#N/A</v>
      </c>
      <c r="BE630" t="e">
        <v>#N/A</v>
      </c>
      <c r="BG630" t="e">
        <f t="shared" si="483"/>
        <v>#N/A</v>
      </c>
      <c r="BH630" t="e">
        <f t="shared" si="484"/>
        <v>#N/A</v>
      </c>
      <c r="BI630" t="e">
        <f t="shared" si="485"/>
        <v>#N/A</v>
      </c>
      <c r="BL630">
        <v>623</v>
      </c>
      <c r="BM630">
        <v>25.336909320767642</v>
      </c>
      <c r="BN630">
        <v>9.7794246300125689</v>
      </c>
      <c r="BP630">
        <f t="shared" si="486"/>
        <v>1</v>
      </c>
      <c r="BQ630">
        <f t="shared" si="487"/>
        <v>0</v>
      </c>
      <c r="BR630">
        <f t="shared" si="488"/>
        <v>15.557484690755073</v>
      </c>
      <c r="BU630">
        <v>623</v>
      </c>
      <c r="BV630">
        <v>25.668116943144618</v>
      </c>
      <c r="BW630">
        <v>21.857685074208902</v>
      </c>
      <c r="BY630">
        <f t="shared" si="489"/>
        <v>1</v>
      </c>
      <c r="BZ630">
        <f t="shared" si="490"/>
        <v>0</v>
      </c>
      <c r="CA630">
        <f t="shared" si="491"/>
        <v>3.8104318689357157</v>
      </c>
      <c r="CD630">
        <v>623</v>
      </c>
      <c r="CE630">
        <v>28.492041757207286</v>
      </c>
      <c r="CF630">
        <v>22.06964457891225</v>
      </c>
      <c r="CH630">
        <f t="shared" si="492"/>
        <v>1</v>
      </c>
      <c r="CI630">
        <f t="shared" si="493"/>
        <v>0</v>
      </c>
      <c r="CJ630">
        <f t="shared" si="494"/>
        <v>6.4223971782950358</v>
      </c>
      <c r="CM630">
        <v>623</v>
      </c>
      <c r="CN630">
        <v>21.748783071132223</v>
      </c>
      <c r="CO630">
        <v>25.785440646499971</v>
      </c>
      <c r="CQ630">
        <f t="shared" si="495"/>
        <v>0</v>
      </c>
      <c r="CR630">
        <f t="shared" si="496"/>
        <v>1</v>
      </c>
      <c r="CS630">
        <f t="shared" si="497"/>
        <v>4.0366575753677481</v>
      </c>
      <c r="CV630">
        <v>623</v>
      </c>
      <c r="CW630">
        <v>24.542832979445695</v>
      </c>
      <c r="CX630">
        <v>19.800281245907261</v>
      </c>
      <c r="CZ630">
        <f t="shared" si="498"/>
        <v>1</v>
      </c>
      <c r="DA630">
        <f t="shared" si="499"/>
        <v>0</v>
      </c>
      <c r="DB630">
        <f t="shared" si="500"/>
        <v>4.7425517335384342</v>
      </c>
      <c r="DE630">
        <v>623</v>
      </c>
      <c r="DF630">
        <v>27.952079531299542</v>
      </c>
      <c r="DG630">
        <v>26.684069122589573</v>
      </c>
      <c r="DI630">
        <f t="shared" si="501"/>
        <v>1</v>
      </c>
      <c r="DJ630">
        <f t="shared" si="502"/>
        <v>0</v>
      </c>
      <c r="DK630">
        <f t="shared" si="503"/>
        <v>1.2680104087099693</v>
      </c>
      <c r="DN630">
        <v>623</v>
      </c>
      <c r="DO630">
        <v>23.547181379341982</v>
      </c>
      <c r="DP630">
        <v>31.382611579328092</v>
      </c>
      <c r="DR630">
        <f t="shared" si="504"/>
        <v>0</v>
      </c>
      <c r="DS630">
        <f t="shared" si="505"/>
        <v>1</v>
      </c>
      <c r="DT630">
        <f t="shared" si="506"/>
        <v>7.83543019998611</v>
      </c>
      <c r="DW630">
        <v>623</v>
      </c>
      <c r="DX630">
        <v>24.11707892703496</v>
      </c>
      <c r="DY630">
        <v>21.582894966988459</v>
      </c>
      <c r="EA630">
        <f t="shared" si="507"/>
        <v>1</v>
      </c>
      <c r="EB630">
        <f t="shared" si="508"/>
        <v>0</v>
      </c>
      <c r="EC630">
        <f t="shared" si="509"/>
        <v>2.5341839600465015</v>
      </c>
      <c r="EF630">
        <v>623</v>
      </c>
      <c r="EG630">
        <v>21.531159515161196</v>
      </c>
      <c r="EH630">
        <v>14.525386260059248</v>
      </c>
      <c r="EJ630">
        <f t="shared" si="510"/>
        <v>1</v>
      </c>
      <c r="EK630">
        <f t="shared" si="511"/>
        <v>0</v>
      </c>
      <c r="EL630">
        <f t="shared" si="512"/>
        <v>7.005773255101948</v>
      </c>
      <c r="EO630">
        <v>623</v>
      </c>
      <c r="EP630">
        <v>22.460121893560519</v>
      </c>
      <c r="EQ630">
        <v>26.865716624752711</v>
      </c>
      <c r="ES630">
        <f t="shared" si="513"/>
        <v>0</v>
      </c>
      <c r="ET630">
        <f t="shared" si="514"/>
        <v>1</v>
      </c>
      <c r="EU630">
        <f t="shared" si="515"/>
        <v>4.4055947311921919</v>
      </c>
    </row>
    <row r="631" spans="1:151" x14ac:dyDescent="0.25">
      <c r="A631">
        <v>624</v>
      </c>
      <c r="B631">
        <v>9.831072050922339</v>
      </c>
      <c r="C631">
        <v>20.479891378187524</v>
      </c>
      <c r="E631">
        <f t="shared" si="516"/>
        <v>0</v>
      </c>
      <c r="F631">
        <f t="shared" si="467"/>
        <v>1</v>
      </c>
      <c r="G631">
        <f t="shared" si="517"/>
        <v>10.648819327265185</v>
      </c>
      <c r="J631">
        <v>624</v>
      </c>
      <c r="K631">
        <v>25.056359130272163</v>
      </c>
      <c r="L631">
        <v>35.550185527338954</v>
      </c>
      <c r="N631">
        <f t="shared" si="468"/>
        <v>0</v>
      </c>
      <c r="O631">
        <f t="shared" si="469"/>
        <v>1</v>
      </c>
      <c r="P631">
        <f t="shared" si="470"/>
        <v>10.49382639706679</v>
      </c>
      <c r="S631">
        <v>624</v>
      </c>
      <c r="T631">
        <v>18.02173010317733</v>
      </c>
      <c r="U631">
        <v>32.351140846847024</v>
      </c>
      <c r="W631">
        <f t="shared" si="471"/>
        <v>0</v>
      </c>
      <c r="X631">
        <f t="shared" si="472"/>
        <v>1</v>
      </c>
      <c r="Y631">
        <f t="shared" si="473"/>
        <v>14.329410743669694</v>
      </c>
      <c r="AB631">
        <v>624</v>
      </c>
      <c r="AC631">
        <v>21.14224219611739</v>
      </c>
      <c r="AD631">
        <v>18.350074515482252</v>
      </c>
      <c r="AF631">
        <f t="shared" si="474"/>
        <v>1</v>
      </c>
      <c r="AG631">
        <f t="shared" si="475"/>
        <v>0</v>
      </c>
      <c r="AH631">
        <f t="shared" si="476"/>
        <v>2.7921676806351385</v>
      </c>
      <c r="AK631">
        <v>624</v>
      </c>
      <c r="AL631">
        <v>12.96939380574857</v>
      </c>
      <c r="AM631">
        <v>24.722051643721546</v>
      </c>
      <c r="AO631">
        <f t="shared" si="477"/>
        <v>0</v>
      </c>
      <c r="AP631">
        <f t="shared" si="478"/>
        <v>1</v>
      </c>
      <c r="AQ631">
        <f t="shared" si="479"/>
        <v>11.752657837972976</v>
      </c>
      <c r="AT631">
        <v>624</v>
      </c>
      <c r="AU631">
        <v>19.799042484777473</v>
      </c>
      <c r="AV631">
        <v>23.847257973155195</v>
      </c>
      <c r="AX631">
        <f t="shared" si="480"/>
        <v>0</v>
      </c>
      <c r="AY631">
        <f t="shared" si="481"/>
        <v>1</v>
      </c>
      <c r="AZ631">
        <f t="shared" si="482"/>
        <v>4.0482154883777213</v>
      </c>
      <c r="BC631">
        <v>624</v>
      </c>
      <c r="BD631" t="e">
        <v>#N/A</v>
      </c>
      <c r="BE631" t="e">
        <v>#N/A</v>
      </c>
      <c r="BG631" t="e">
        <f t="shared" si="483"/>
        <v>#N/A</v>
      </c>
      <c r="BH631" t="e">
        <f t="shared" si="484"/>
        <v>#N/A</v>
      </c>
      <c r="BI631" t="e">
        <f t="shared" si="485"/>
        <v>#N/A</v>
      </c>
      <c r="BL631">
        <v>624</v>
      </c>
      <c r="BM631">
        <v>42.630853453369632</v>
      </c>
      <c r="BN631">
        <v>15.29550213405742</v>
      </c>
      <c r="BP631">
        <f t="shared" si="486"/>
        <v>1</v>
      </c>
      <c r="BQ631">
        <f t="shared" si="487"/>
        <v>0</v>
      </c>
      <c r="BR631">
        <f t="shared" si="488"/>
        <v>27.33535131931221</v>
      </c>
      <c r="BU631">
        <v>624</v>
      </c>
      <c r="BV631">
        <v>15.642707771752207</v>
      </c>
      <c r="BW631">
        <v>21.486304308856351</v>
      </c>
      <c r="BY631">
        <f t="shared" si="489"/>
        <v>0</v>
      </c>
      <c r="BZ631">
        <f t="shared" si="490"/>
        <v>1</v>
      </c>
      <c r="CA631">
        <f t="shared" si="491"/>
        <v>5.8435965371041441</v>
      </c>
      <c r="CD631">
        <v>624</v>
      </c>
      <c r="CE631">
        <v>30.589243116237121</v>
      </c>
      <c r="CF631">
        <v>46.845214338532998</v>
      </c>
      <c r="CH631">
        <f t="shared" si="492"/>
        <v>0</v>
      </c>
      <c r="CI631">
        <f t="shared" si="493"/>
        <v>1</v>
      </c>
      <c r="CJ631">
        <f t="shared" si="494"/>
        <v>16.255971222295877</v>
      </c>
      <c r="CM631">
        <v>624</v>
      </c>
      <c r="CN631">
        <v>22.375494035238276</v>
      </c>
      <c r="CO631">
        <v>17.477758880191708</v>
      </c>
      <c r="CQ631">
        <f t="shared" si="495"/>
        <v>1</v>
      </c>
      <c r="CR631">
        <f t="shared" si="496"/>
        <v>0</v>
      </c>
      <c r="CS631">
        <f t="shared" si="497"/>
        <v>4.8977351550465684</v>
      </c>
      <c r="CV631">
        <v>624</v>
      </c>
      <c r="CW631">
        <v>21.11514556208299</v>
      </c>
      <c r="CX631">
        <v>19.615779237082084</v>
      </c>
      <c r="CZ631">
        <f t="shared" si="498"/>
        <v>1</v>
      </c>
      <c r="DA631">
        <f t="shared" si="499"/>
        <v>0</v>
      </c>
      <c r="DB631">
        <f t="shared" si="500"/>
        <v>1.4993663250009064</v>
      </c>
      <c r="DE631">
        <v>624</v>
      </c>
      <c r="DF631">
        <v>18.25962082617448</v>
      </c>
      <c r="DG631">
        <v>21.45443378689253</v>
      </c>
      <c r="DI631">
        <f t="shared" si="501"/>
        <v>0</v>
      </c>
      <c r="DJ631">
        <f t="shared" si="502"/>
        <v>1</v>
      </c>
      <c r="DK631">
        <f t="shared" si="503"/>
        <v>3.1948129607180498</v>
      </c>
      <c r="DN631">
        <v>624</v>
      </c>
      <c r="DO631">
        <v>22.301265064069632</v>
      </c>
      <c r="DP631">
        <v>17.35352844149331</v>
      </c>
      <c r="DR631">
        <f t="shared" si="504"/>
        <v>1</v>
      </c>
      <c r="DS631">
        <f t="shared" si="505"/>
        <v>0</v>
      </c>
      <c r="DT631">
        <f t="shared" si="506"/>
        <v>4.947736622576322</v>
      </c>
      <c r="DW631">
        <v>624</v>
      </c>
      <c r="DX631">
        <v>0.80819720317045096</v>
      </c>
      <c r="DY631">
        <v>16.174104028495421</v>
      </c>
      <c r="EA631">
        <f t="shared" si="507"/>
        <v>0</v>
      </c>
      <c r="EB631">
        <f t="shared" si="508"/>
        <v>1</v>
      </c>
      <c r="EC631">
        <f t="shared" si="509"/>
        <v>15.36590682532497</v>
      </c>
      <c r="EF631">
        <v>624</v>
      </c>
      <c r="EG631">
        <v>20.054070577393528</v>
      </c>
      <c r="EH631">
        <v>16.143042452442931</v>
      </c>
      <c r="EJ631">
        <f t="shared" si="510"/>
        <v>1</v>
      </c>
      <c r="EK631">
        <f t="shared" si="511"/>
        <v>0</v>
      </c>
      <c r="EL631">
        <f t="shared" si="512"/>
        <v>3.9110281249505974</v>
      </c>
      <c r="EO631">
        <v>624</v>
      </c>
      <c r="EP631">
        <v>19.390991106649839</v>
      </c>
      <c r="EQ631">
        <v>16.130942903189982</v>
      </c>
      <c r="ES631">
        <f t="shared" si="513"/>
        <v>1</v>
      </c>
      <c r="ET631">
        <f t="shared" si="514"/>
        <v>0</v>
      </c>
      <c r="EU631">
        <f t="shared" si="515"/>
        <v>3.2600482034598564</v>
      </c>
    </row>
    <row r="632" spans="1:151" x14ac:dyDescent="0.25">
      <c r="A632">
        <v>625</v>
      </c>
      <c r="B632">
        <v>9.4239635895605467</v>
      </c>
      <c r="C632">
        <v>26.96691088433208</v>
      </c>
      <c r="E632">
        <f t="shared" si="516"/>
        <v>0</v>
      </c>
      <c r="F632">
        <f t="shared" si="467"/>
        <v>1</v>
      </c>
      <c r="G632">
        <f t="shared" si="517"/>
        <v>17.542947294771533</v>
      </c>
      <c r="J632">
        <v>625</v>
      </c>
      <c r="K632">
        <v>14.790436647546482</v>
      </c>
      <c r="L632">
        <v>28.289192291054942</v>
      </c>
      <c r="N632">
        <f t="shared" si="468"/>
        <v>0</v>
      </c>
      <c r="O632">
        <f t="shared" si="469"/>
        <v>1</v>
      </c>
      <c r="P632">
        <f t="shared" si="470"/>
        <v>13.49875564350846</v>
      </c>
      <c r="S632">
        <v>625</v>
      </c>
      <c r="T632">
        <v>13.995939234735738</v>
      </c>
      <c r="U632">
        <v>39.371183496121724</v>
      </c>
      <c r="W632">
        <f t="shared" si="471"/>
        <v>0</v>
      </c>
      <c r="X632">
        <f t="shared" si="472"/>
        <v>1</v>
      </c>
      <c r="Y632">
        <f t="shared" si="473"/>
        <v>25.375244261385987</v>
      </c>
      <c r="AB632">
        <v>625</v>
      </c>
      <c r="AC632">
        <v>32.01342959906701</v>
      </c>
      <c r="AD632">
        <v>17.358274426676012</v>
      </c>
      <c r="AF632">
        <f t="shared" si="474"/>
        <v>1</v>
      </c>
      <c r="AG632">
        <f t="shared" si="475"/>
        <v>0</v>
      </c>
      <c r="AH632">
        <f t="shared" si="476"/>
        <v>14.655155172390998</v>
      </c>
      <c r="AK632">
        <v>625</v>
      </c>
      <c r="AL632">
        <v>21.384890505326098</v>
      </c>
      <c r="AM632">
        <v>29.662711367246022</v>
      </c>
      <c r="AO632">
        <f t="shared" si="477"/>
        <v>0</v>
      </c>
      <c r="AP632">
        <f t="shared" si="478"/>
        <v>1</v>
      </c>
      <c r="AQ632">
        <f t="shared" si="479"/>
        <v>8.2778208619199241</v>
      </c>
      <c r="AT632">
        <v>625</v>
      </c>
      <c r="AU632">
        <v>17.046247451993032</v>
      </c>
      <c r="AV632">
        <v>23.724041907065082</v>
      </c>
      <c r="AX632">
        <f t="shared" si="480"/>
        <v>0</v>
      </c>
      <c r="AY632">
        <f t="shared" si="481"/>
        <v>1</v>
      </c>
      <c r="AZ632">
        <f t="shared" si="482"/>
        <v>6.6777944550720498</v>
      </c>
      <c r="BC632">
        <v>625</v>
      </c>
      <c r="BD632" t="e">
        <v>#N/A</v>
      </c>
      <c r="BE632" t="e">
        <v>#N/A</v>
      </c>
      <c r="BG632" t="e">
        <f t="shared" si="483"/>
        <v>#N/A</v>
      </c>
      <c r="BH632" t="e">
        <f t="shared" si="484"/>
        <v>#N/A</v>
      </c>
      <c r="BI632" t="e">
        <f t="shared" si="485"/>
        <v>#N/A</v>
      </c>
      <c r="BL632">
        <v>625</v>
      </c>
      <c r="BM632">
        <v>16.045782845476037</v>
      </c>
      <c r="BN632">
        <v>12.953003600898105</v>
      </c>
      <c r="BP632">
        <f t="shared" si="486"/>
        <v>1</v>
      </c>
      <c r="BQ632">
        <f t="shared" si="487"/>
        <v>0</v>
      </c>
      <c r="BR632">
        <f t="shared" si="488"/>
        <v>3.0927792445779314</v>
      </c>
      <c r="BU632">
        <v>625</v>
      </c>
      <c r="BV632">
        <v>28.120325087346071</v>
      </c>
      <c r="BW632">
        <v>27.027648676623926</v>
      </c>
      <c r="BY632">
        <f t="shared" si="489"/>
        <v>1</v>
      </c>
      <c r="BZ632">
        <f t="shared" si="490"/>
        <v>0</v>
      </c>
      <c r="CA632">
        <f t="shared" si="491"/>
        <v>1.0926764107221452</v>
      </c>
      <c r="CD632">
        <v>625</v>
      </c>
      <c r="CE632">
        <v>29.65406709409498</v>
      </c>
      <c r="CF632">
        <v>27.700384517020797</v>
      </c>
      <c r="CH632">
        <f t="shared" si="492"/>
        <v>1</v>
      </c>
      <c r="CI632">
        <f t="shared" si="493"/>
        <v>0</v>
      </c>
      <c r="CJ632">
        <f t="shared" si="494"/>
        <v>1.9536825770741828</v>
      </c>
      <c r="CM632">
        <v>625</v>
      </c>
      <c r="CN632">
        <v>18.738294262570438</v>
      </c>
      <c r="CO632">
        <v>21.207168203306949</v>
      </c>
      <c r="CQ632">
        <f t="shared" si="495"/>
        <v>0</v>
      </c>
      <c r="CR632">
        <f t="shared" si="496"/>
        <v>1</v>
      </c>
      <c r="CS632">
        <f t="shared" si="497"/>
        <v>2.4688739407365112</v>
      </c>
      <c r="CV632">
        <v>625</v>
      </c>
      <c r="CW632">
        <v>22.270062723069991</v>
      </c>
      <c r="CX632">
        <v>23.050195755948089</v>
      </c>
      <c r="CZ632">
        <f t="shared" si="498"/>
        <v>0</v>
      </c>
      <c r="DA632">
        <f t="shared" si="499"/>
        <v>1</v>
      </c>
      <c r="DB632">
        <f t="shared" si="500"/>
        <v>0.78013303287809777</v>
      </c>
      <c r="DE632">
        <v>625</v>
      </c>
      <c r="DF632">
        <v>24.282204783836885</v>
      </c>
      <c r="DG632">
        <v>13.801078967081676</v>
      </c>
      <c r="DI632">
        <f t="shared" si="501"/>
        <v>1</v>
      </c>
      <c r="DJ632">
        <f t="shared" si="502"/>
        <v>0</v>
      </c>
      <c r="DK632">
        <f t="shared" si="503"/>
        <v>10.48112581675521</v>
      </c>
      <c r="DN632">
        <v>625</v>
      </c>
      <c r="DO632">
        <v>25.750972456852427</v>
      </c>
      <c r="DP632">
        <v>14.732410878108961</v>
      </c>
      <c r="DR632">
        <f t="shared" si="504"/>
        <v>1</v>
      </c>
      <c r="DS632">
        <f t="shared" si="505"/>
        <v>0</v>
      </c>
      <c r="DT632">
        <f t="shared" si="506"/>
        <v>11.018561578743466</v>
      </c>
      <c r="DW632">
        <v>625</v>
      </c>
      <c r="DX632">
        <v>16.676325609885122</v>
      </c>
      <c r="DY632">
        <v>17.781973704594613</v>
      </c>
      <c r="EA632">
        <f t="shared" si="507"/>
        <v>0</v>
      </c>
      <c r="EB632">
        <f t="shared" si="508"/>
        <v>1</v>
      </c>
      <c r="EC632">
        <f t="shared" si="509"/>
        <v>1.1056480947094904</v>
      </c>
      <c r="EF632">
        <v>625</v>
      </c>
      <c r="EG632">
        <v>24.369037553850983</v>
      </c>
      <c r="EH632">
        <v>15.421988961011978</v>
      </c>
      <c r="EJ632">
        <f t="shared" si="510"/>
        <v>1</v>
      </c>
      <c r="EK632">
        <f t="shared" si="511"/>
        <v>0</v>
      </c>
      <c r="EL632">
        <f t="shared" si="512"/>
        <v>8.9470485928390051</v>
      </c>
      <c r="EO632">
        <v>625</v>
      </c>
      <c r="EP632">
        <v>20.132896474984769</v>
      </c>
      <c r="EQ632">
        <v>34.975397870484137</v>
      </c>
      <c r="ES632">
        <f t="shared" si="513"/>
        <v>0</v>
      </c>
      <c r="ET632">
        <f t="shared" si="514"/>
        <v>1</v>
      </c>
      <c r="EU632">
        <f t="shared" si="515"/>
        <v>14.842501395499369</v>
      </c>
    </row>
    <row r="633" spans="1:151" x14ac:dyDescent="0.25">
      <c r="A633">
        <v>626</v>
      </c>
      <c r="B633">
        <v>8.8580861064250005</v>
      </c>
      <c r="C633">
        <v>36.383893545455926</v>
      </c>
      <c r="E633">
        <f t="shared" si="516"/>
        <v>0</v>
      </c>
      <c r="F633">
        <f t="shared" si="467"/>
        <v>1</v>
      </c>
      <c r="G633">
        <f t="shared" si="517"/>
        <v>27.525807439030928</v>
      </c>
      <c r="J633">
        <v>626</v>
      </c>
      <c r="K633">
        <v>7.1802768997069215</v>
      </c>
      <c r="L633">
        <v>22.799663767128493</v>
      </c>
      <c r="N633">
        <f t="shared" si="468"/>
        <v>0</v>
      </c>
      <c r="O633">
        <f t="shared" si="469"/>
        <v>1</v>
      </c>
      <c r="P633">
        <f t="shared" si="470"/>
        <v>15.619386867421571</v>
      </c>
      <c r="S633">
        <v>626</v>
      </c>
      <c r="T633">
        <v>17.187857731603874</v>
      </c>
      <c r="U633">
        <v>10.657972077560235</v>
      </c>
      <c r="W633">
        <f t="shared" si="471"/>
        <v>1</v>
      </c>
      <c r="X633">
        <f t="shared" si="472"/>
        <v>0</v>
      </c>
      <c r="Y633">
        <f t="shared" si="473"/>
        <v>6.529885654043639</v>
      </c>
      <c r="AB633">
        <v>626</v>
      </c>
      <c r="AC633">
        <v>19.051660674852545</v>
      </c>
      <c r="AD633">
        <v>17.158415052339642</v>
      </c>
      <c r="AF633">
        <f t="shared" si="474"/>
        <v>1</v>
      </c>
      <c r="AG633">
        <f t="shared" si="475"/>
        <v>0</v>
      </c>
      <c r="AH633">
        <f t="shared" si="476"/>
        <v>1.8932456225129037</v>
      </c>
      <c r="AK633">
        <v>626</v>
      </c>
      <c r="AL633">
        <v>23.24259264745826</v>
      </c>
      <c r="AM633">
        <v>45.482185263650749</v>
      </c>
      <c r="AO633">
        <f t="shared" si="477"/>
        <v>0</v>
      </c>
      <c r="AP633">
        <f t="shared" si="478"/>
        <v>1</v>
      </c>
      <c r="AQ633">
        <f t="shared" si="479"/>
        <v>22.239592616192489</v>
      </c>
      <c r="AT633">
        <v>626</v>
      </c>
      <c r="AU633">
        <v>16.112793108528461</v>
      </c>
      <c r="AV633">
        <v>15.736073835345834</v>
      </c>
      <c r="AX633">
        <f t="shared" si="480"/>
        <v>1</v>
      </c>
      <c r="AY633">
        <f t="shared" si="481"/>
        <v>0</v>
      </c>
      <c r="AZ633">
        <f t="shared" si="482"/>
        <v>0.37671927318262632</v>
      </c>
      <c r="BC633">
        <v>626</v>
      </c>
      <c r="BD633" t="e">
        <v>#N/A</v>
      </c>
      <c r="BE633" t="e">
        <v>#N/A</v>
      </c>
      <c r="BG633" t="e">
        <f t="shared" si="483"/>
        <v>#N/A</v>
      </c>
      <c r="BH633" t="e">
        <f t="shared" si="484"/>
        <v>#N/A</v>
      </c>
      <c r="BI633" t="e">
        <f t="shared" si="485"/>
        <v>#N/A</v>
      </c>
      <c r="BL633">
        <v>626</v>
      </c>
      <c r="BM633">
        <v>27.603929517774766</v>
      </c>
      <c r="BN633">
        <v>15.381735990389544</v>
      </c>
      <c r="BP633">
        <f t="shared" si="486"/>
        <v>1</v>
      </c>
      <c r="BQ633">
        <f t="shared" si="487"/>
        <v>0</v>
      </c>
      <c r="BR633">
        <f t="shared" si="488"/>
        <v>12.222193527385222</v>
      </c>
      <c r="BU633">
        <v>626</v>
      </c>
      <c r="BV633">
        <v>23.389682788686262</v>
      </c>
      <c r="BW633">
        <v>17.720592864813604</v>
      </c>
      <c r="BY633">
        <f t="shared" si="489"/>
        <v>1</v>
      </c>
      <c r="BZ633">
        <f t="shared" si="490"/>
        <v>0</v>
      </c>
      <c r="CA633">
        <f t="shared" si="491"/>
        <v>5.669089923872658</v>
      </c>
      <c r="CD633">
        <v>626</v>
      </c>
      <c r="CE633">
        <v>39.603348401965782</v>
      </c>
      <c r="CF633">
        <v>30.530371236597851</v>
      </c>
      <c r="CH633">
        <f t="shared" si="492"/>
        <v>1</v>
      </c>
      <c r="CI633">
        <f t="shared" si="493"/>
        <v>0</v>
      </c>
      <c r="CJ633">
        <f t="shared" si="494"/>
        <v>9.0729771653679308</v>
      </c>
      <c r="CM633">
        <v>626</v>
      </c>
      <c r="CN633">
        <v>18.944109903366609</v>
      </c>
      <c r="CO633">
        <v>31.714847446121379</v>
      </c>
      <c r="CQ633">
        <f t="shared" si="495"/>
        <v>0</v>
      </c>
      <c r="CR633">
        <f t="shared" si="496"/>
        <v>1</v>
      </c>
      <c r="CS633">
        <f t="shared" si="497"/>
        <v>12.77073754275477</v>
      </c>
      <c r="CV633">
        <v>626</v>
      </c>
      <c r="CW633">
        <v>28.233868456991267</v>
      </c>
      <c r="CX633">
        <v>18.271177636540855</v>
      </c>
      <c r="CZ633">
        <f t="shared" si="498"/>
        <v>1</v>
      </c>
      <c r="DA633">
        <f t="shared" si="499"/>
        <v>0</v>
      </c>
      <c r="DB633">
        <f t="shared" si="500"/>
        <v>9.9626908204504119</v>
      </c>
      <c r="DE633">
        <v>626</v>
      </c>
      <c r="DF633">
        <v>25.303808038539923</v>
      </c>
      <c r="DG633">
        <v>27.047674552437357</v>
      </c>
      <c r="DI633">
        <f t="shared" si="501"/>
        <v>0</v>
      </c>
      <c r="DJ633">
        <f t="shared" si="502"/>
        <v>1</v>
      </c>
      <c r="DK633">
        <f t="shared" si="503"/>
        <v>1.7438665138974336</v>
      </c>
      <c r="DN633">
        <v>626</v>
      </c>
      <c r="DO633">
        <v>22.497300102385449</v>
      </c>
      <c r="DP633">
        <v>28.852378374619207</v>
      </c>
      <c r="DR633">
        <f t="shared" si="504"/>
        <v>0</v>
      </c>
      <c r="DS633">
        <f t="shared" si="505"/>
        <v>1</v>
      </c>
      <c r="DT633">
        <f t="shared" si="506"/>
        <v>6.355078272233758</v>
      </c>
      <c r="DW633">
        <v>626</v>
      </c>
      <c r="DX633">
        <v>8.9159799657201795</v>
      </c>
      <c r="DY633">
        <v>23.246387745970992</v>
      </c>
      <c r="EA633">
        <f t="shared" si="507"/>
        <v>0</v>
      </c>
      <c r="EB633">
        <f t="shared" si="508"/>
        <v>1</v>
      </c>
      <c r="EC633">
        <f t="shared" si="509"/>
        <v>14.330407780250813</v>
      </c>
      <c r="EF633">
        <v>626</v>
      </c>
      <c r="EG633">
        <v>20.293524840060233</v>
      </c>
      <c r="EH633">
        <v>12.050273959416707</v>
      </c>
      <c r="EJ633">
        <f t="shared" si="510"/>
        <v>1</v>
      </c>
      <c r="EK633">
        <f t="shared" si="511"/>
        <v>0</v>
      </c>
      <c r="EL633">
        <f t="shared" si="512"/>
        <v>8.2432508806435258</v>
      </c>
      <c r="EO633">
        <v>626</v>
      </c>
      <c r="EP633">
        <v>24.439424477487609</v>
      </c>
      <c r="EQ633">
        <v>19.323007557220279</v>
      </c>
      <c r="ES633">
        <f t="shared" si="513"/>
        <v>1</v>
      </c>
      <c r="ET633">
        <f t="shared" si="514"/>
        <v>0</v>
      </c>
      <c r="EU633">
        <f t="shared" si="515"/>
        <v>5.11641692026733</v>
      </c>
    </row>
    <row r="634" spans="1:151" x14ac:dyDescent="0.25">
      <c r="A634">
        <v>627</v>
      </c>
      <c r="B634">
        <v>7.7291393963680131</v>
      </c>
      <c r="C634">
        <v>17.306852163306957</v>
      </c>
      <c r="E634">
        <f t="shared" si="516"/>
        <v>0</v>
      </c>
      <c r="F634">
        <f t="shared" si="467"/>
        <v>1</v>
      </c>
      <c r="G634">
        <f t="shared" si="517"/>
        <v>9.5777127669389444</v>
      </c>
      <c r="J634">
        <v>627</v>
      </c>
      <c r="K634">
        <v>17.694248449133017</v>
      </c>
      <c r="L634">
        <v>19.776189457435724</v>
      </c>
      <c r="N634">
        <f t="shared" si="468"/>
        <v>0</v>
      </c>
      <c r="O634">
        <f t="shared" si="469"/>
        <v>1</v>
      </c>
      <c r="P634">
        <f t="shared" si="470"/>
        <v>2.0819410083027066</v>
      </c>
      <c r="S634">
        <v>627</v>
      </c>
      <c r="T634">
        <v>18.602647937826923</v>
      </c>
      <c r="U634">
        <v>19.020763060437144</v>
      </c>
      <c r="W634">
        <f t="shared" si="471"/>
        <v>0</v>
      </c>
      <c r="X634">
        <f t="shared" si="472"/>
        <v>1</v>
      </c>
      <c r="Y634">
        <f t="shared" si="473"/>
        <v>0.41811512261022088</v>
      </c>
      <c r="AB634">
        <v>627</v>
      </c>
      <c r="AC634">
        <v>18.783050603900936</v>
      </c>
      <c r="AD634">
        <v>19.562045261524535</v>
      </c>
      <c r="AF634">
        <f t="shared" si="474"/>
        <v>0</v>
      </c>
      <c r="AG634">
        <f t="shared" si="475"/>
        <v>1</v>
      </c>
      <c r="AH634">
        <f t="shared" si="476"/>
        <v>0.7789946576235991</v>
      </c>
      <c r="AK634">
        <v>627</v>
      </c>
      <c r="AL634">
        <v>25.119163341492346</v>
      </c>
      <c r="AM634">
        <v>18.701681638345832</v>
      </c>
      <c r="AO634">
        <f t="shared" si="477"/>
        <v>1</v>
      </c>
      <c r="AP634">
        <f t="shared" si="478"/>
        <v>0</v>
      </c>
      <c r="AQ634">
        <f t="shared" si="479"/>
        <v>6.4174817031465139</v>
      </c>
      <c r="AT634">
        <v>627</v>
      </c>
      <c r="AU634">
        <v>21.6196845804972</v>
      </c>
      <c r="AV634">
        <v>18.183144917955708</v>
      </c>
      <c r="AX634">
        <f t="shared" si="480"/>
        <v>1</v>
      </c>
      <c r="AY634">
        <f t="shared" si="481"/>
        <v>0</v>
      </c>
      <c r="AZ634">
        <f t="shared" si="482"/>
        <v>3.4365396625414917</v>
      </c>
      <c r="BC634">
        <v>627</v>
      </c>
      <c r="BD634" t="e">
        <v>#N/A</v>
      </c>
      <c r="BE634" t="e">
        <v>#N/A</v>
      </c>
      <c r="BG634" t="e">
        <f t="shared" si="483"/>
        <v>#N/A</v>
      </c>
      <c r="BH634" t="e">
        <f t="shared" si="484"/>
        <v>#N/A</v>
      </c>
      <c r="BI634" t="e">
        <f t="shared" si="485"/>
        <v>#N/A</v>
      </c>
      <c r="BL634">
        <v>627</v>
      </c>
      <c r="BM634">
        <v>30.055531781922809</v>
      </c>
      <c r="BN634">
        <v>10.38903325637032</v>
      </c>
      <c r="BP634">
        <f t="shared" si="486"/>
        <v>1</v>
      </c>
      <c r="BQ634">
        <f t="shared" si="487"/>
        <v>0</v>
      </c>
      <c r="BR634">
        <f t="shared" si="488"/>
        <v>19.666498525552491</v>
      </c>
      <c r="BU634">
        <v>627</v>
      </c>
      <c r="BV634">
        <v>14.427606339814286</v>
      </c>
      <c r="BW634">
        <v>26.019145195929145</v>
      </c>
      <c r="BY634">
        <f t="shared" si="489"/>
        <v>0</v>
      </c>
      <c r="BZ634">
        <f t="shared" si="490"/>
        <v>1</v>
      </c>
      <c r="CA634">
        <f t="shared" si="491"/>
        <v>11.591538856114859</v>
      </c>
      <c r="CD634">
        <v>627</v>
      </c>
      <c r="CE634">
        <v>18.609076405165148</v>
      </c>
      <c r="CF634">
        <v>22.642055229300414</v>
      </c>
      <c r="CH634">
        <f t="shared" si="492"/>
        <v>0</v>
      </c>
      <c r="CI634">
        <f t="shared" si="493"/>
        <v>1</v>
      </c>
      <c r="CJ634">
        <f t="shared" si="494"/>
        <v>4.0329788241352666</v>
      </c>
      <c r="CM634">
        <v>627</v>
      </c>
      <c r="CN634">
        <v>24.106966354140617</v>
      </c>
      <c r="CO634">
        <v>21.294925238354004</v>
      </c>
      <c r="CQ634">
        <f t="shared" si="495"/>
        <v>1</v>
      </c>
      <c r="CR634">
        <f t="shared" si="496"/>
        <v>0</v>
      </c>
      <c r="CS634">
        <f t="shared" si="497"/>
        <v>2.812041115786613</v>
      </c>
      <c r="CV634">
        <v>627</v>
      </c>
      <c r="CW634">
        <v>23.711575145265847</v>
      </c>
      <c r="CX634">
        <v>14.445302847044484</v>
      </c>
      <c r="CZ634">
        <f t="shared" si="498"/>
        <v>1</v>
      </c>
      <c r="DA634">
        <f t="shared" si="499"/>
        <v>0</v>
      </c>
      <c r="DB634">
        <f t="shared" si="500"/>
        <v>9.266272298221363</v>
      </c>
      <c r="DE634">
        <v>627</v>
      </c>
      <c r="DF634">
        <v>23.971387625899386</v>
      </c>
      <c r="DG634">
        <v>33.306439138928916</v>
      </c>
      <c r="DI634">
        <f t="shared" si="501"/>
        <v>0</v>
      </c>
      <c r="DJ634">
        <f t="shared" si="502"/>
        <v>1</v>
      </c>
      <c r="DK634">
        <f t="shared" si="503"/>
        <v>9.33505151302953</v>
      </c>
      <c r="DN634">
        <v>627</v>
      </c>
      <c r="DO634">
        <v>24.134756208397725</v>
      </c>
      <c r="DP634">
        <v>21.394333036752712</v>
      </c>
      <c r="DR634">
        <f t="shared" si="504"/>
        <v>1</v>
      </c>
      <c r="DS634">
        <f t="shared" si="505"/>
        <v>0</v>
      </c>
      <c r="DT634">
        <f t="shared" si="506"/>
        <v>2.7404231716450127</v>
      </c>
      <c r="DW634">
        <v>627</v>
      </c>
      <c r="DX634">
        <v>20.285607477663351</v>
      </c>
      <c r="DY634">
        <v>24.851386305051484</v>
      </c>
      <c r="EA634">
        <f t="shared" si="507"/>
        <v>0</v>
      </c>
      <c r="EB634">
        <f t="shared" si="508"/>
        <v>1</v>
      </c>
      <c r="EC634">
        <f t="shared" si="509"/>
        <v>4.565778827388133</v>
      </c>
      <c r="EF634">
        <v>627</v>
      </c>
      <c r="EG634">
        <v>21.291694077464111</v>
      </c>
      <c r="EH634">
        <v>15.128120261722803</v>
      </c>
      <c r="EJ634">
        <f t="shared" si="510"/>
        <v>1</v>
      </c>
      <c r="EK634">
        <f t="shared" si="511"/>
        <v>0</v>
      </c>
      <c r="EL634">
        <f t="shared" si="512"/>
        <v>6.1635738157413087</v>
      </c>
      <c r="EO634">
        <v>627</v>
      </c>
      <c r="EP634">
        <v>20.213653823525352</v>
      </c>
      <c r="EQ634">
        <v>25.766142358396259</v>
      </c>
      <c r="ES634">
        <f t="shared" si="513"/>
        <v>0</v>
      </c>
      <c r="ET634">
        <f t="shared" si="514"/>
        <v>1</v>
      </c>
      <c r="EU634">
        <f t="shared" si="515"/>
        <v>5.552488534870907</v>
      </c>
    </row>
    <row r="635" spans="1:151" x14ac:dyDescent="0.25">
      <c r="A635">
        <v>628</v>
      </c>
      <c r="B635">
        <v>11.095018677906909</v>
      </c>
      <c r="C635">
        <v>31.454959389928803</v>
      </c>
      <c r="E635">
        <f t="shared" si="516"/>
        <v>0</v>
      </c>
      <c r="F635">
        <f t="shared" si="467"/>
        <v>1</v>
      </c>
      <c r="G635">
        <f t="shared" si="517"/>
        <v>20.359940712021896</v>
      </c>
      <c r="J635">
        <v>628</v>
      </c>
      <c r="K635">
        <v>21.267642302716737</v>
      </c>
      <c r="L635">
        <v>25.969852894837445</v>
      </c>
      <c r="N635">
        <f t="shared" si="468"/>
        <v>0</v>
      </c>
      <c r="O635">
        <f t="shared" si="469"/>
        <v>1</v>
      </c>
      <c r="P635">
        <f t="shared" si="470"/>
        <v>4.7022105921207071</v>
      </c>
      <c r="S635">
        <v>628</v>
      </c>
      <c r="T635">
        <v>17.505132292463667</v>
      </c>
      <c r="U635">
        <v>36.031119786991965</v>
      </c>
      <c r="W635">
        <f t="shared" si="471"/>
        <v>0</v>
      </c>
      <c r="X635">
        <f t="shared" si="472"/>
        <v>1</v>
      </c>
      <c r="Y635">
        <f t="shared" si="473"/>
        <v>18.525987494528298</v>
      </c>
      <c r="AB635">
        <v>628</v>
      </c>
      <c r="AC635">
        <v>16.706186138907675</v>
      </c>
      <c r="AD635">
        <v>18.785885798927943</v>
      </c>
      <c r="AF635">
        <f t="shared" si="474"/>
        <v>0</v>
      </c>
      <c r="AG635">
        <f t="shared" si="475"/>
        <v>1</v>
      </c>
      <c r="AH635">
        <f t="shared" si="476"/>
        <v>2.0796996600202675</v>
      </c>
      <c r="AK635">
        <v>628</v>
      </c>
      <c r="AL635">
        <v>19.810464945882234</v>
      </c>
      <c r="AM635">
        <v>46.789906142466279</v>
      </c>
      <c r="AO635">
        <f t="shared" si="477"/>
        <v>0</v>
      </c>
      <c r="AP635">
        <f t="shared" si="478"/>
        <v>1</v>
      </c>
      <c r="AQ635">
        <f t="shared" si="479"/>
        <v>26.979441196584045</v>
      </c>
      <c r="AT635">
        <v>628</v>
      </c>
      <c r="AU635">
        <v>24.792501948793277</v>
      </c>
      <c r="AV635">
        <v>19.434214192875839</v>
      </c>
      <c r="AX635">
        <f t="shared" si="480"/>
        <v>1</v>
      </c>
      <c r="AY635">
        <f t="shared" si="481"/>
        <v>0</v>
      </c>
      <c r="AZ635">
        <f t="shared" si="482"/>
        <v>5.3582877559174378</v>
      </c>
      <c r="BC635">
        <v>628</v>
      </c>
      <c r="BD635" t="e">
        <v>#N/A</v>
      </c>
      <c r="BE635" t="e">
        <v>#N/A</v>
      </c>
      <c r="BG635" t="e">
        <f t="shared" si="483"/>
        <v>#N/A</v>
      </c>
      <c r="BH635" t="e">
        <f t="shared" si="484"/>
        <v>#N/A</v>
      </c>
      <c r="BI635" t="e">
        <f t="shared" si="485"/>
        <v>#N/A</v>
      </c>
      <c r="BL635">
        <v>628</v>
      </c>
      <c r="BM635">
        <v>25.028524368549419</v>
      </c>
      <c r="BN635">
        <v>15.913240563854332</v>
      </c>
      <c r="BP635">
        <f t="shared" si="486"/>
        <v>1</v>
      </c>
      <c r="BQ635">
        <f t="shared" si="487"/>
        <v>0</v>
      </c>
      <c r="BR635">
        <f t="shared" si="488"/>
        <v>9.1152838046950873</v>
      </c>
      <c r="BU635">
        <v>628</v>
      </c>
      <c r="BV635">
        <v>24.055977494249262</v>
      </c>
      <c r="BW635">
        <v>26.586424069236003</v>
      </c>
      <c r="BY635">
        <f t="shared" si="489"/>
        <v>0</v>
      </c>
      <c r="BZ635">
        <f t="shared" si="490"/>
        <v>1</v>
      </c>
      <c r="CA635">
        <f t="shared" si="491"/>
        <v>2.5304465749867404</v>
      </c>
      <c r="CD635">
        <v>628</v>
      </c>
      <c r="CE635">
        <v>20.562271301014761</v>
      </c>
      <c r="CF635">
        <v>12.753066119116138</v>
      </c>
      <c r="CH635">
        <f t="shared" si="492"/>
        <v>1</v>
      </c>
      <c r="CI635">
        <f t="shared" si="493"/>
        <v>0</v>
      </c>
      <c r="CJ635">
        <f t="shared" si="494"/>
        <v>7.8092051818986228</v>
      </c>
      <c r="CM635">
        <v>628</v>
      </c>
      <c r="CN635">
        <v>26.549949186728938</v>
      </c>
      <c r="CO635">
        <v>28.260748202599675</v>
      </c>
      <c r="CQ635">
        <f t="shared" si="495"/>
        <v>0</v>
      </c>
      <c r="CR635">
        <f t="shared" si="496"/>
        <v>1</v>
      </c>
      <c r="CS635">
        <f t="shared" si="497"/>
        <v>1.7107990158707373</v>
      </c>
      <c r="CV635">
        <v>628</v>
      </c>
      <c r="CW635">
        <v>23.547233724311507</v>
      </c>
      <c r="CX635">
        <v>14.688914064675521</v>
      </c>
      <c r="CZ635">
        <f t="shared" si="498"/>
        <v>1</v>
      </c>
      <c r="DA635">
        <f t="shared" si="499"/>
        <v>0</v>
      </c>
      <c r="DB635">
        <f t="shared" si="500"/>
        <v>8.8583196596359866</v>
      </c>
      <c r="DE635">
        <v>628</v>
      </c>
      <c r="DF635">
        <v>18.804526933806638</v>
      </c>
      <c r="DG635">
        <v>24.100482367001167</v>
      </c>
      <c r="DI635">
        <f t="shared" si="501"/>
        <v>0</v>
      </c>
      <c r="DJ635">
        <f t="shared" si="502"/>
        <v>1</v>
      </c>
      <c r="DK635">
        <f t="shared" si="503"/>
        <v>5.2959554331945284</v>
      </c>
      <c r="DN635">
        <v>628</v>
      </c>
      <c r="DO635">
        <v>22.636951929184228</v>
      </c>
      <c r="DP635">
        <v>23.189049471452876</v>
      </c>
      <c r="DR635">
        <f t="shared" si="504"/>
        <v>0</v>
      </c>
      <c r="DS635">
        <f t="shared" si="505"/>
        <v>1</v>
      </c>
      <c r="DT635">
        <f t="shared" si="506"/>
        <v>0.5520975422686476</v>
      </c>
      <c r="DW635">
        <v>628</v>
      </c>
      <c r="DX635">
        <v>17.493567762981982</v>
      </c>
      <c r="DY635">
        <v>19.673202101123881</v>
      </c>
      <c r="EA635">
        <f t="shared" si="507"/>
        <v>0</v>
      </c>
      <c r="EB635">
        <f t="shared" si="508"/>
        <v>1</v>
      </c>
      <c r="EC635">
        <f t="shared" si="509"/>
        <v>2.1796343381418986</v>
      </c>
      <c r="EF635">
        <v>628</v>
      </c>
      <c r="EG635">
        <v>23.63290389365692</v>
      </c>
      <c r="EH635">
        <v>16.107971170157491</v>
      </c>
      <c r="EJ635">
        <f t="shared" si="510"/>
        <v>1</v>
      </c>
      <c r="EK635">
        <f t="shared" si="511"/>
        <v>0</v>
      </c>
      <c r="EL635">
        <f t="shared" si="512"/>
        <v>7.524932723499429</v>
      </c>
      <c r="EO635">
        <v>628</v>
      </c>
      <c r="EP635">
        <v>15.735955383930259</v>
      </c>
      <c r="EQ635">
        <v>20.139500370535369</v>
      </c>
      <c r="ES635">
        <f t="shared" si="513"/>
        <v>0</v>
      </c>
      <c r="ET635">
        <f t="shared" si="514"/>
        <v>1</v>
      </c>
      <c r="EU635">
        <f t="shared" si="515"/>
        <v>4.4035449866051106</v>
      </c>
    </row>
    <row r="636" spans="1:151" x14ac:dyDescent="0.25">
      <c r="A636">
        <v>629</v>
      </c>
      <c r="B636">
        <v>11.379422461047232</v>
      </c>
      <c r="C636">
        <v>31.998141110480063</v>
      </c>
      <c r="E636">
        <f t="shared" si="516"/>
        <v>0</v>
      </c>
      <c r="F636">
        <f t="shared" si="467"/>
        <v>1</v>
      </c>
      <c r="G636">
        <f t="shared" si="517"/>
        <v>20.618718649432829</v>
      </c>
      <c r="J636">
        <v>629</v>
      </c>
      <c r="K636">
        <v>25.577793433538769</v>
      </c>
      <c r="L636">
        <v>26.30426369628756</v>
      </c>
      <c r="N636">
        <f t="shared" si="468"/>
        <v>0</v>
      </c>
      <c r="O636">
        <f t="shared" si="469"/>
        <v>1</v>
      </c>
      <c r="P636">
        <f t="shared" si="470"/>
        <v>0.72647026274879067</v>
      </c>
      <c r="S636">
        <v>629</v>
      </c>
      <c r="T636">
        <v>23.063609772694313</v>
      </c>
      <c r="U636">
        <v>35.954118260204353</v>
      </c>
      <c r="W636">
        <f t="shared" si="471"/>
        <v>0</v>
      </c>
      <c r="X636">
        <f t="shared" si="472"/>
        <v>1</v>
      </c>
      <c r="Y636">
        <f t="shared" si="473"/>
        <v>12.89050848751004</v>
      </c>
      <c r="AB636">
        <v>629</v>
      </c>
      <c r="AC636">
        <v>30.651787081890426</v>
      </c>
      <c r="AD636">
        <v>18.076342542949497</v>
      </c>
      <c r="AF636">
        <f t="shared" si="474"/>
        <v>1</v>
      </c>
      <c r="AG636">
        <f t="shared" si="475"/>
        <v>0</v>
      </c>
      <c r="AH636">
        <f t="shared" si="476"/>
        <v>12.575444538940928</v>
      </c>
      <c r="AK636">
        <v>629</v>
      </c>
      <c r="AL636">
        <v>20.933360141238484</v>
      </c>
      <c r="AM636">
        <v>16.897804508188315</v>
      </c>
      <c r="AO636">
        <f t="shared" si="477"/>
        <v>1</v>
      </c>
      <c r="AP636">
        <f t="shared" si="478"/>
        <v>0</v>
      </c>
      <c r="AQ636">
        <f t="shared" si="479"/>
        <v>4.0355556330501692</v>
      </c>
      <c r="AT636">
        <v>629</v>
      </c>
      <c r="AU636">
        <v>17.250434538625985</v>
      </c>
      <c r="AV636">
        <v>13.205416991012326</v>
      </c>
      <c r="AX636">
        <f t="shared" si="480"/>
        <v>1</v>
      </c>
      <c r="AY636">
        <f t="shared" si="481"/>
        <v>0</v>
      </c>
      <c r="AZ636">
        <f t="shared" si="482"/>
        <v>4.0450175476136589</v>
      </c>
      <c r="BC636">
        <v>629</v>
      </c>
      <c r="BD636" t="e">
        <v>#N/A</v>
      </c>
      <c r="BE636" t="e">
        <v>#N/A</v>
      </c>
      <c r="BG636" t="e">
        <f t="shared" si="483"/>
        <v>#N/A</v>
      </c>
      <c r="BH636" t="e">
        <f t="shared" si="484"/>
        <v>#N/A</v>
      </c>
      <c r="BI636" t="e">
        <f t="shared" si="485"/>
        <v>#N/A</v>
      </c>
      <c r="BL636">
        <v>629</v>
      </c>
      <c r="BM636">
        <v>36.239415594540986</v>
      </c>
      <c r="BN636">
        <v>14.194160253283153</v>
      </c>
      <c r="BP636">
        <f t="shared" si="486"/>
        <v>1</v>
      </c>
      <c r="BQ636">
        <f t="shared" si="487"/>
        <v>0</v>
      </c>
      <c r="BR636">
        <f t="shared" si="488"/>
        <v>22.045255341257835</v>
      </c>
      <c r="BU636">
        <v>629</v>
      </c>
      <c r="BV636">
        <v>21.662045251233803</v>
      </c>
      <c r="BW636">
        <v>28.884013591493641</v>
      </c>
      <c r="BY636">
        <f t="shared" si="489"/>
        <v>0</v>
      </c>
      <c r="BZ636">
        <f t="shared" si="490"/>
        <v>1</v>
      </c>
      <c r="CA636">
        <f t="shared" si="491"/>
        <v>7.2219683402598385</v>
      </c>
      <c r="CD636">
        <v>629</v>
      </c>
      <c r="CE636">
        <v>21.318470002153173</v>
      </c>
      <c r="CF636">
        <v>29.143074966600459</v>
      </c>
      <c r="CH636">
        <f t="shared" si="492"/>
        <v>0</v>
      </c>
      <c r="CI636">
        <f t="shared" si="493"/>
        <v>1</v>
      </c>
      <c r="CJ636">
        <f t="shared" si="494"/>
        <v>7.8246049644472855</v>
      </c>
      <c r="CM636">
        <v>629</v>
      </c>
      <c r="CN636">
        <v>22.080714277840762</v>
      </c>
      <c r="CO636">
        <v>15.110941596945237</v>
      </c>
      <c r="CQ636">
        <f t="shared" si="495"/>
        <v>1</v>
      </c>
      <c r="CR636">
        <f t="shared" si="496"/>
        <v>0</v>
      </c>
      <c r="CS636">
        <f t="shared" si="497"/>
        <v>6.9697726808955256</v>
      </c>
      <c r="CV636">
        <v>629</v>
      </c>
      <c r="CW636">
        <v>21.402916038340738</v>
      </c>
      <c r="CX636">
        <v>18.128465186009667</v>
      </c>
      <c r="CZ636">
        <f t="shared" si="498"/>
        <v>1</v>
      </c>
      <c r="DA636">
        <f t="shared" si="499"/>
        <v>0</v>
      </c>
      <c r="DB636">
        <f t="shared" si="500"/>
        <v>3.2744508523310714</v>
      </c>
      <c r="DE636">
        <v>629</v>
      </c>
      <c r="DF636">
        <v>30.141642247479872</v>
      </c>
      <c r="DG636">
        <v>17.83074303178315</v>
      </c>
      <c r="DI636">
        <f t="shared" si="501"/>
        <v>1</v>
      </c>
      <c r="DJ636">
        <f t="shared" si="502"/>
        <v>0</v>
      </c>
      <c r="DK636">
        <f t="shared" si="503"/>
        <v>12.310899215696722</v>
      </c>
      <c r="DN636">
        <v>629</v>
      </c>
      <c r="DO636">
        <v>23.175269386732758</v>
      </c>
      <c r="DP636">
        <v>17.511872849101763</v>
      </c>
      <c r="DR636">
        <f t="shared" si="504"/>
        <v>1</v>
      </c>
      <c r="DS636">
        <f t="shared" si="505"/>
        <v>0</v>
      </c>
      <c r="DT636">
        <f t="shared" si="506"/>
        <v>5.6633965376309945</v>
      </c>
      <c r="DW636">
        <v>629</v>
      </c>
      <c r="DX636">
        <v>6.0142604311083048</v>
      </c>
      <c r="DY636">
        <v>11.532399387386054</v>
      </c>
      <c r="EA636">
        <f t="shared" si="507"/>
        <v>0</v>
      </c>
      <c r="EB636">
        <f t="shared" si="508"/>
        <v>1</v>
      </c>
      <c r="EC636">
        <f t="shared" si="509"/>
        <v>5.518138956277749</v>
      </c>
      <c r="EF636">
        <v>629</v>
      </c>
      <c r="EG636">
        <v>21.326247630714327</v>
      </c>
      <c r="EH636">
        <v>13.144553732559482</v>
      </c>
      <c r="EJ636">
        <f t="shared" si="510"/>
        <v>1</v>
      </c>
      <c r="EK636">
        <f t="shared" si="511"/>
        <v>0</v>
      </c>
      <c r="EL636">
        <f t="shared" si="512"/>
        <v>8.1816938981548457</v>
      </c>
      <c r="EO636">
        <v>629</v>
      </c>
      <c r="EP636">
        <v>22.211441914030054</v>
      </c>
      <c r="EQ636">
        <v>18.912481674744839</v>
      </c>
      <c r="ES636">
        <f t="shared" si="513"/>
        <v>1</v>
      </c>
      <c r="ET636">
        <f t="shared" si="514"/>
        <v>0</v>
      </c>
      <c r="EU636">
        <f t="shared" si="515"/>
        <v>3.2989602392852149</v>
      </c>
    </row>
    <row r="637" spans="1:151" x14ac:dyDescent="0.25">
      <c r="A637">
        <v>630</v>
      </c>
      <c r="B637">
        <v>12.786858089001885</v>
      </c>
      <c r="C637">
        <v>50.452290234749597</v>
      </c>
      <c r="E637">
        <f t="shared" si="516"/>
        <v>0</v>
      </c>
      <c r="F637">
        <f t="shared" si="467"/>
        <v>1</v>
      </c>
      <c r="G637">
        <f t="shared" si="517"/>
        <v>37.665432145747715</v>
      </c>
      <c r="J637">
        <v>630</v>
      </c>
      <c r="K637">
        <v>23.069767084248774</v>
      </c>
      <c r="L637">
        <v>28.125192614127087</v>
      </c>
      <c r="N637">
        <f t="shared" si="468"/>
        <v>0</v>
      </c>
      <c r="O637">
        <f t="shared" si="469"/>
        <v>1</v>
      </c>
      <c r="P637">
        <f t="shared" si="470"/>
        <v>5.0554255298783133</v>
      </c>
      <c r="S637">
        <v>630</v>
      </c>
      <c r="T637">
        <v>21.133470130419429</v>
      </c>
      <c r="U637">
        <v>34.437744473478986</v>
      </c>
      <c r="W637">
        <f t="shared" si="471"/>
        <v>0</v>
      </c>
      <c r="X637">
        <f t="shared" si="472"/>
        <v>1</v>
      </c>
      <c r="Y637">
        <f t="shared" si="473"/>
        <v>13.304274343059557</v>
      </c>
      <c r="AB637">
        <v>630</v>
      </c>
      <c r="AC637">
        <v>18.963897013576492</v>
      </c>
      <c r="AD637">
        <v>16.347767569268569</v>
      </c>
      <c r="AF637">
        <f t="shared" si="474"/>
        <v>1</v>
      </c>
      <c r="AG637">
        <f t="shared" si="475"/>
        <v>0</v>
      </c>
      <c r="AH637">
        <f t="shared" si="476"/>
        <v>2.6161294443079228</v>
      </c>
      <c r="AK637">
        <v>630</v>
      </c>
      <c r="AL637">
        <v>17.99524213244981</v>
      </c>
      <c r="AM637">
        <v>26.324513707279564</v>
      </c>
      <c r="AO637">
        <f t="shared" si="477"/>
        <v>0</v>
      </c>
      <c r="AP637">
        <f t="shared" si="478"/>
        <v>1</v>
      </c>
      <c r="AQ637">
        <f t="shared" si="479"/>
        <v>8.3292715748297539</v>
      </c>
      <c r="AT637">
        <v>630</v>
      </c>
      <c r="AU637">
        <v>27.884935661240007</v>
      </c>
      <c r="AV637">
        <v>19.852897165854028</v>
      </c>
      <c r="AX637">
        <f t="shared" si="480"/>
        <v>1</v>
      </c>
      <c r="AY637">
        <f t="shared" si="481"/>
        <v>0</v>
      </c>
      <c r="AZ637">
        <f t="shared" si="482"/>
        <v>8.0320384953859794</v>
      </c>
      <c r="BC637">
        <v>630</v>
      </c>
      <c r="BD637" t="e">
        <v>#N/A</v>
      </c>
      <c r="BE637" t="e">
        <v>#N/A</v>
      </c>
      <c r="BG637" t="e">
        <f t="shared" si="483"/>
        <v>#N/A</v>
      </c>
      <c r="BH637" t="e">
        <f t="shared" si="484"/>
        <v>#N/A</v>
      </c>
      <c r="BI637" t="e">
        <f t="shared" si="485"/>
        <v>#N/A</v>
      </c>
      <c r="BL637">
        <v>630</v>
      </c>
      <c r="BM637">
        <v>22.651081606830424</v>
      </c>
      <c r="BN637">
        <v>15.661162999622999</v>
      </c>
      <c r="BP637">
        <f t="shared" si="486"/>
        <v>1</v>
      </c>
      <c r="BQ637">
        <f t="shared" si="487"/>
        <v>0</v>
      </c>
      <c r="BR637">
        <f t="shared" si="488"/>
        <v>6.9899186072074251</v>
      </c>
      <c r="BU637">
        <v>630</v>
      </c>
      <c r="BV637">
        <v>30.433205793600294</v>
      </c>
      <c r="BW637">
        <v>16.983174944716893</v>
      </c>
      <c r="BY637">
        <f t="shared" si="489"/>
        <v>1</v>
      </c>
      <c r="BZ637">
        <f t="shared" si="490"/>
        <v>0</v>
      </c>
      <c r="CA637">
        <f t="shared" si="491"/>
        <v>13.450030848883401</v>
      </c>
      <c r="CD637">
        <v>630</v>
      </c>
      <c r="CE637">
        <v>14.811155619249009</v>
      </c>
      <c r="CF637">
        <v>15.741064203610648</v>
      </c>
      <c r="CH637">
        <f t="shared" si="492"/>
        <v>0</v>
      </c>
      <c r="CI637">
        <f t="shared" si="493"/>
        <v>1</v>
      </c>
      <c r="CJ637">
        <f t="shared" si="494"/>
        <v>0.92990858436163926</v>
      </c>
      <c r="CM637">
        <v>630</v>
      </c>
      <c r="CN637">
        <v>23.916240641082481</v>
      </c>
      <c r="CO637">
        <v>14.534664406709219</v>
      </c>
      <c r="CQ637">
        <f t="shared" si="495"/>
        <v>1</v>
      </c>
      <c r="CR637">
        <f t="shared" si="496"/>
        <v>0</v>
      </c>
      <c r="CS637">
        <f t="shared" si="497"/>
        <v>9.3815762343732629</v>
      </c>
      <c r="CV637">
        <v>630</v>
      </c>
      <c r="CW637">
        <v>24.049878936402493</v>
      </c>
      <c r="CX637">
        <v>24.30036646634947</v>
      </c>
      <c r="CZ637">
        <f t="shared" si="498"/>
        <v>0</v>
      </c>
      <c r="DA637">
        <f t="shared" si="499"/>
        <v>1</v>
      </c>
      <c r="DB637">
        <f t="shared" si="500"/>
        <v>0.25048752994697665</v>
      </c>
      <c r="DE637">
        <v>630</v>
      </c>
      <c r="DF637">
        <v>24.891563546042882</v>
      </c>
      <c r="DG637">
        <v>12.859124671286477</v>
      </c>
      <c r="DI637">
        <f t="shared" si="501"/>
        <v>1</v>
      </c>
      <c r="DJ637">
        <f t="shared" si="502"/>
        <v>0</v>
      </c>
      <c r="DK637">
        <f t="shared" si="503"/>
        <v>12.032438874756405</v>
      </c>
      <c r="DN637">
        <v>630</v>
      </c>
      <c r="DO637">
        <v>29.609804518273222</v>
      </c>
      <c r="DP637">
        <v>19.277987724352585</v>
      </c>
      <c r="DR637">
        <f t="shared" si="504"/>
        <v>1</v>
      </c>
      <c r="DS637">
        <f t="shared" si="505"/>
        <v>0</v>
      </c>
      <c r="DT637">
        <f t="shared" si="506"/>
        <v>10.331816793920638</v>
      </c>
      <c r="DW637">
        <v>630</v>
      </c>
      <c r="DX637">
        <v>16.028966486767331</v>
      </c>
      <c r="DY637">
        <v>16.621708967505818</v>
      </c>
      <c r="EA637">
        <f t="shared" si="507"/>
        <v>0</v>
      </c>
      <c r="EB637">
        <f t="shared" si="508"/>
        <v>1</v>
      </c>
      <c r="EC637">
        <f t="shared" si="509"/>
        <v>0.59274248073848668</v>
      </c>
      <c r="EF637">
        <v>630</v>
      </c>
      <c r="EG637">
        <v>20.393564962148318</v>
      </c>
      <c r="EH637">
        <v>8.2609607946741352</v>
      </c>
      <c r="EJ637">
        <f t="shared" si="510"/>
        <v>1</v>
      </c>
      <c r="EK637">
        <f t="shared" si="511"/>
        <v>0</v>
      </c>
      <c r="EL637">
        <f t="shared" si="512"/>
        <v>12.132604167474183</v>
      </c>
      <c r="EO637">
        <v>630</v>
      </c>
      <c r="EP637">
        <v>23.251220354104337</v>
      </c>
      <c r="EQ637">
        <v>13.541104052646466</v>
      </c>
      <c r="ES637">
        <f t="shared" si="513"/>
        <v>1</v>
      </c>
      <c r="ET637">
        <f t="shared" si="514"/>
        <v>0</v>
      </c>
      <c r="EU637">
        <f t="shared" si="515"/>
        <v>9.7101163014578713</v>
      </c>
    </row>
    <row r="638" spans="1:151" x14ac:dyDescent="0.25">
      <c r="A638">
        <v>631</v>
      </c>
      <c r="B638">
        <v>12.52786305661424</v>
      </c>
      <c r="C638">
        <v>28.58661989291511</v>
      </c>
      <c r="E638">
        <f t="shared" si="516"/>
        <v>0</v>
      </c>
      <c r="F638">
        <f t="shared" si="467"/>
        <v>1</v>
      </c>
      <c r="G638">
        <f t="shared" si="517"/>
        <v>16.058756836300869</v>
      </c>
      <c r="J638">
        <v>631</v>
      </c>
      <c r="K638">
        <v>18.076171783029992</v>
      </c>
      <c r="L638">
        <v>16.969197097427134</v>
      </c>
      <c r="N638">
        <f t="shared" si="468"/>
        <v>1</v>
      </c>
      <c r="O638">
        <f t="shared" si="469"/>
        <v>0</v>
      </c>
      <c r="P638">
        <f t="shared" si="470"/>
        <v>1.1069746856028573</v>
      </c>
      <c r="S638">
        <v>631</v>
      </c>
      <c r="T638">
        <v>17.258532914288502</v>
      </c>
      <c r="U638">
        <v>30.067945997782378</v>
      </c>
      <c r="W638">
        <f t="shared" si="471"/>
        <v>0</v>
      </c>
      <c r="X638">
        <f t="shared" si="472"/>
        <v>1</v>
      </c>
      <c r="Y638">
        <f t="shared" si="473"/>
        <v>12.809413083493876</v>
      </c>
      <c r="AB638">
        <v>631</v>
      </c>
      <c r="AC638">
        <v>18.031164580002773</v>
      </c>
      <c r="AD638">
        <v>18.534827597939408</v>
      </c>
      <c r="AF638">
        <f t="shared" si="474"/>
        <v>0</v>
      </c>
      <c r="AG638">
        <f t="shared" si="475"/>
        <v>1</v>
      </c>
      <c r="AH638">
        <f t="shared" si="476"/>
        <v>0.50366301793663482</v>
      </c>
      <c r="AK638">
        <v>631</v>
      </c>
      <c r="AL638">
        <v>13.549688855378491</v>
      </c>
      <c r="AM638">
        <v>26.589294009495585</v>
      </c>
      <c r="AO638">
        <f t="shared" si="477"/>
        <v>0</v>
      </c>
      <c r="AP638">
        <f t="shared" si="478"/>
        <v>1</v>
      </c>
      <c r="AQ638">
        <f t="shared" si="479"/>
        <v>13.039605154117094</v>
      </c>
      <c r="AT638">
        <v>631</v>
      </c>
      <c r="AU638">
        <v>18.940288403946219</v>
      </c>
      <c r="AV638">
        <v>28.727341140129781</v>
      </c>
      <c r="AX638">
        <f t="shared" si="480"/>
        <v>0</v>
      </c>
      <c r="AY638">
        <f t="shared" si="481"/>
        <v>1</v>
      </c>
      <c r="AZ638">
        <f t="shared" si="482"/>
        <v>9.7870527361835613</v>
      </c>
      <c r="BC638">
        <v>631</v>
      </c>
      <c r="BD638" t="e">
        <v>#N/A</v>
      </c>
      <c r="BE638" t="e">
        <v>#N/A</v>
      </c>
      <c r="BG638" t="e">
        <f t="shared" si="483"/>
        <v>#N/A</v>
      </c>
      <c r="BH638" t="e">
        <f t="shared" si="484"/>
        <v>#N/A</v>
      </c>
      <c r="BI638" t="e">
        <f t="shared" si="485"/>
        <v>#N/A</v>
      </c>
      <c r="BL638">
        <v>631</v>
      </c>
      <c r="BM638">
        <v>29.333003357889698</v>
      </c>
      <c r="BN638">
        <v>10.325988454584888</v>
      </c>
      <c r="BP638">
        <f t="shared" si="486"/>
        <v>1</v>
      </c>
      <c r="BQ638">
        <f t="shared" si="487"/>
        <v>0</v>
      </c>
      <c r="BR638">
        <f t="shared" si="488"/>
        <v>19.00701490330481</v>
      </c>
      <c r="BU638">
        <v>631</v>
      </c>
      <c r="BV638">
        <v>25.665270480675826</v>
      </c>
      <c r="BW638">
        <v>27.013219774257077</v>
      </c>
      <c r="BY638">
        <f t="shared" si="489"/>
        <v>0</v>
      </c>
      <c r="BZ638">
        <f t="shared" si="490"/>
        <v>1</v>
      </c>
      <c r="CA638">
        <f t="shared" si="491"/>
        <v>1.3479492935812516</v>
      </c>
      <c r="CD638">
        <v>631</v>
      </c>
      <c r="CE638">
        <v>20.239086781668078</v>
      </c>
      <c r="CF638">
        <v>25.564927533011474</v>
      </c>
      <c r="CH638">
        <f t="shared" si="492"/>
        <v>0</v>
      </c>
      <c r="CI638">
        <f t="shared" si="493"/>
        <v>1</v>
      </c>
      <c r="CJ638">
        <f t="shared" si="494"/>
        <v>5.3258407513433959</v>
      </c>
      <c r="CM638">
        <v>631</v>
      </c>
      <c r="CN638">
        <v>22.620501201226574</v>
      </c>
      <c r="CO638">
        <v>24.306127283892934</v>
      </c>
      <c r="CQ638">
        <f t="shared" si="495"/>
        <v>0</v>
      </c>
      <c r="CR638">
        <f t="shared" si="496"/>
        <v>1</v>
      </c>
      <c r="CS638">
        <f t="shared" si="497"/>
        <v>1.68562608266636</v>
      </c>
      <c r="CV638">
        <v>631</v>
      </c>
      <c r="CW638">
        <v>25.088172073370764</v>
      </c>
      <c r="CX638">
        <v>18.946237961416621</v>
      </c>
      <c r="CZ638">
        <f t="shared" si="498"/>
        <v>1</v>
      </c>
      <c r="DA638">
        <f t="shared" si="499"/>
        <v>0</v>
      </c>
      <c r="DB638">
        <f t="shared" si="500"/>
        <v>6.1419341119541428</v>
      </c>
      <c r="DE638">
        <v>631</v>
      </c>
      <c r="DF638">
        <v>23.254682232981061</v>
      </c>
      <c r="DG638">
        <v>19.152237345540215</v>
      </c>
      <c r="DI638">
        <f t="shared" si="501"/>
        <v>1</v>
      </c>
      <c r="DJ638">
        <f t="shared" si="502"/>
        <v>0</v>
      </c>
      <c r="DK638">
        <f t="shared" si="503"/>
        <v>4.1024448874408463</v>
      </c>
      <c r="DN638">
        <v>631</v>
      </c>
      <c r="DO638">
        <v>27.703936383801377</v>
      </c>
      <c r="DP638">
        <v>23.700833266441396</v>
      </c>
      <c r="DR638">
        <f t="shared" si="504"/>
        <v>1</v>
      </c>
      <c r="DS638">
        <f t="shared" si="505"/>
        <v>0</v>
      </c>
      <c r="DT638">
        <f t="shared" si="506"/>
        <v>4.0031031173599807</v>
      </c>
      <c r="DW638">
        <v>631</v>
      </c>
      <c r="DX638">
        <v>16.935313826775722</v>
      </c>
      <c r="DY638">
        <v>16.71850056044925</v>
      </c>
      <c r="EA638">
        <f t="shared" si="507"/>
        <v>1</v>
      </c>
      <c r="EB638">
        <f t="shared" si="508"/>
        <v>0</v>
      </c>
      <c r="EC638">
        <f t="shared" si="509"/>
        <v>0.21681326632647213</v>
      </c>
      <c r="EF638">
        <v>631</v>
      </c>
      <c r="EG638">
        <v>16.509992256337021</v>
      </c>
      <c r="EH638">
        <v>10.894429400267512</v>
      </c>
      <c r="EJ638">
        <f t="shared" si="510"/>
        <v>1</v>
      </c>
      <c r="EK638">
        <f t="shared" si="511"/>
        <v>0</v>
      </c>
      <c r="EL638">
        <f t="shared" si="512"/>
        <v>5.6155628560695092</v>
      </c>
      <c r="EO638">
        <v>631</v>
      </c>
      <c r="EP638">
        <v>23.397857792854349</v>
      </c>
      <c r="EQ638">
        <v>9.1511042553677413</v>
      </c>
      <c r="ES638">
        <f t="shared" si="513"/>
        <v>1</v>
      </c>
      <c r="ET638">
        <f t="shared" si="514"/>
        <v>0</v>
      </c>
      <c r="EU638">
        <f t="shared" si="515"/>
        <v>14.246753537486608</v>
      </c>
    </row>
    <row r="639" spans="1:151" x14ac:dyDescent="0.25">
      <c r="A639">
        <v>632</v>
      </c>
      <c r="B639">
        <v>14.789520047055511</v>
      </c>
      <c r="C639">
        <v>5.4747011123189573</v>
      </c>
      <c r="E639">
        <f t="shared" si="516"/>
        <v>1</v>
      </c>
      <c r="F639">
        <f t="shared" si="467"/>
        <v>0</v>
      </c>
      <c r="G639">
        <f t="shared" si="517"/>
        <v>9.3148189347365538</v>
      </c>
      <c r="J639">
        <v>632</v>
      </c>
      <c r="K639">
        <v>20.435066843137019</v>
      </c>
      <c r="L639">
        <v>31.318732977862602</v>
      </c>
      <c r="N639">
        <f t="shared" si="468"/>
        <v>0</v>
      </c>
      <c r="O639">
        <f t="shared" si="469"/>
        <v>1</v>
      </c>
      <c r="P639">
        <f t="shared" si="470"/>
        <v>10.883666134725583</v>
      </c>
      <c r="S639">
        <v>632</v>
      </c>
      <c r="T639">
        <v>18.245862143538879</v>
      </c>
      <c r="U639">
        <v>2.4369095617777532</v>
      </c>
      <c r="W639">
        <f t="shared" si="471"/>
        <v>1</v>
      </c>
      <c r="X639">
        <f t="shared" si="472"/>
        <v>0</v>
      </c>
      <c r="Y639">
        <f t="shared" si="473"/>
        <v>15.808952581761126</v>
      </c>
      <c r="AB639">
        <v>632</v>
      </c>
      <c r="AC639">
        <v>9.877929885155158</v>
      </c>
      <c r="AD639">
        <v>15.983689007997432</v>
      </c>
      <c r="AF639">
        <f t="shared" si="474"/>
        <v>0</v>
      </c>
      <c r="AG639">
        <f t="shared" si="475"/>
        <v>1</v>
      </c>
      <c r="AH639">
        <f t="shared" si="476"/>
        <v>6.1057591228422741</v>
      </c>
      <c r="AK639">
        <v>632</v>
      </c>
      <c r="AL639">
        <v>21.431739390203788</v>
      </c>
      <c r="AM639">
        <v>15.919204439720772</v>
      </c>
      <c r="AO639">
        <f t="shared" si="477"/>
        <v>1</v>
      </c>
      <c r="AP639">
        <f t="shared" si="478"/>
        <v>0</v>
      </c>
      <c r="AQ639">
        <f t="shared" si="479"/>
        <v>5.5125349504830155</v>
      </c>
      <c r="AT639">
        <v>632</v>
      </c>
      <c r="AU639">
        <v>15.666931165424842</v>
      </c>
      <c r="AV639">
        <v>19.270743808422228</v>
      </c>
      <c r="AX639">
        <f t="shared" si="480"/>
        <v>0</v>
      </c>
      <c r="AY639">
        <f t="shared" si="481"/>
        <v>1</v>
      </c>
      <c r="AZ639">
        <f t="shared" si="482"/>
        <v>3.6038126429973865</v>
      </c>
      <c r="BC639">
        <v>632</v>
      </c>
      <c r="BD639" t="e">
        <v>#N/A</v>
      </c>
      <c r="BE639" t="e">
        <v>#N/A</v>
      </c>
      <c r="BG639" t="e">
        <f t="shared" si="483"/>
        <v>#N/A</v>
      </c>
      <c r="BH639" t="e">
        <f t="shared" si="484"/>
        <v>#N/A</v>
      </c>
      <c r="BI639" t="e">
        <f t="shared" si="485"/>
        <v>#N/A</v>
      </c>
      <c r="BL639">
        <v>632</v>
      </c>
      <c r="BM639">
        <v>19.013083228175034</v>
      </c>
      <c r="BN639">
        <v>9.0472438003623328</v>
      </c>
      <c r="BP639">
        <f t="shared" si="486"/>
        <v>1</v>
      </c>
      <c r="BQ639">
        <f t="shared" si="487"/>
        <v>0</v>
      </c>
      <c r="BR639">
        <f t="shared" si="488"/>
        <v>9.9658394278127016</v>
      </c>
      <c r="BU639">
        <v>632</v>
      </c>
      <c r="BV639">
        <v>19.507519640790573</v>
      </c>
      <c r="BW639">
        <v>16.634329020658729</v>
      </c>
      <c r="BY639">
        <f t="shared" si="489"/>
        <v>1</v>
      </c>
      <c r="BZ639">
        <f t="shared" si="490"/>
        <v>0</v>
      </c>
      <c r="CA639">
        <f t="shared" si="491"/>
        <v>2.8731906201318438</v>
      </c>
      <c r="CD639">
        <v>632</v>
      </c>
      <c r="CE639">
        <v>16.963494250067257</v>
      </c>
      <c r="CF639">
        <v>27.082795232463543</v>
      </c>
      <c r="CH639">
        <f t="shared" si="492"/>
        <v>0</v>
      </c>
      <c r="CI639">
        <f t="shared" si="493"/>
        <v>1</v>
      </c>
      <c r="CJ639">
        <f t="shared" si="494"/>
        <v>10.119300982396286</v>
      </c>
      <c r="CM639">
        <v>632</v>
      </c>
      <c r="CN639">
        <v>24.217188805542989</v>
      </c>
      <c r="CO639">
        <v>15.725534814941625</v>
      </c>
      <c r="CQ639">
        <f t="shared" si="495"/>
        <v>1</v>
      </c>
      <c r="CR639">
        <f t="shared" si="496"/>
        <v>0</v>
      </c>
      <c r="CS639">
        <f t="shared" si="497"/>
        <v>8.4916539906013639</v>
      </c>
      <c r="CV639">
        <v>632</v>
      </c>
      <c r="CW639">
        <v>22.213641884124545</v>
      </c>
      <c r="CX639">
        <v>18.396244757630715</v>
      </c>
      <c r="CZ639">
        <f t="shared" si="498"/>
        <v>1</v>
      </c>
      <c r="DA639">
        <f t="shared" si="499"/>
        <v>0</v>
      </c>
      <c r="DB639">
        <f t="shared" si="500"/>
        <v>3.8173971264938302</v>
      </c>
      <c r="DE639">
        <v>632</v>
      </c>
      <c r="DF639">
        <v>14.237735309791491</v>
      </c>
      <c r="DG639">
        <v>28.61592518149136</v>
      </c>
      <c r="DI639">
        <f t="shared" si="501"/>
        <v>0</v>
      </c>
      <c r="DJ639">
        <f t="shared" si="502"/>
        <v>1</v>
      </c>
      <c r="DK639">
        <f t="shared" si="503"/>
        <v>14.378189871699869</v>
      </c>
      <c r="DN639">
        <v>632</v>
      </c>
      <c r="DO639">
        <v>23.830941534644609</v>
      </c>
      <c r="DP639">
        <v>21.173257239954435</v>
      </c>
      <c r="DR639">
        <f t="shared" si="504"/>
        <v>1</v>
      </c>
      <c r="DS639">
        <f t="shared" si="505"/>
        <v>0</v>
      </c>
      <c r="DT639">
        <f t="shared" si="506"/>
        <v>2.6576842946901742</v>
      </c>
      <c r="DW639">
        <v>632</v>
      </c>
      <c r="DX639">
        <v>6.7339706116875888</v>
      </c>
      <c r="DY639">
        <v>34.503188297261261</v>
      </c>
      <c r="EA639">
        <f t="shared" si="507"/>
        <v>0</v>
      </c>
      <c r="EB639">
        <f t="shared" si="508"/>
        <v>1</v>
      </c>
      <c r="EC639">
        <f t="shared" si="509"/>
        <v>27.769217685573672</v>
      </c>
      <c r="EF639">
        <v>632</v>
      </c>
      <c r="EG639">
        <v>22.327767575838767</v>
      </c>
      <c r="EH639">
        <v>17.162500691012042</v>
      </c>
      <c r="EJ639">
        <f t="shared" si="510"/>
        <v>1</v>
      </c>
      <c r="EK639">
        <f t="shared" si="511"/>
        <v>0</v>
      </c>
      <c r="EL639">
        <f t="shared" si="512"/>
        <v>5.1652668848267247</v>
      </c>
      <c r="EO639">
        <v>632</v>
      </c>
      <c r="EP639">
        <v>22.227738284407931</v>
      </c>
      <c r="EQ639">
        <v>10.720766885838326</v>
      </c>
      <c r="ES639">
        <f t="shared" si="513"/>
        <v>1</v>
      </c>
      <c r="ET639">
        <f t="shared" si="514"/>
        <v>0</v>
      </c>
      <c r="EU639">
        <f t="shared" si="515"/>
        <v>11.506971398569604</v>
      </c>
    </row>
    <row r="640" spans="1:151" x14ac:dyDescent="0.25">
      <c r="A640">
        <v>633</v>
      </c>
      <c r="B640">
        <v>16.550302460220916</v>
      </c>
      <c r="C640">
        <v>35.932075735802833</v>
      </c>
      <c r="E640">
        <f t="shared" si="516"/>
        <v>0</v>
      </c>
      <c r="F640">
        <f t="shared" si="467"/>
        <v>1</v>
      </c>
      <c r="G640">
        <f t="shared" si="517"/>
        <v>19.381773275581917</v>
      </c>
      <c r="J640">
        <v>633</v>
      </c>
      <c r="K640">
        <v>14.837814276863377</v>
      </c>
      <c r="L640">
        <v>23.757197184611456</v>
      </c>
      <c r="N640">
        <f t="shared" si="468"/>
        <v>0</v>
      </c>
      <c r="O640">
        <f t="shared" si="469"/>
        <v>1</v>
      </c>
      <c r="P640">
        <f t="shared" si="470"/>
        <v>8.91938290774808</v>
      </c>
      <c r="S640">
        <v>633</v>
      </c>
      <c r="T640">
        <v>20.90566683554718</v>
      </c>
      <c r="U640">
        <v>38.46465210661944</v>
      </c>
      <c r="W640">
        <f t="shared" si="471"/>
        <v>0</v>
      </c>
      <c r="X640">
        <f t="shared" si="472"/>
        <v>1</v>
      </c>
      <c r="Y640">
        <f t="shared" si="473"/>
        <v>17.55898527107226</v>
      </c>
      <c r="AB640">
        <v>633</v>
      </c>
      <c r="AC640">
        <v>15.091719761350666</v>
      </c>
      <c r="AD640">
        <v>17.49797275304174</v>
      </c>
      <c r="AF640">
        <f t="shared" si="474"/>
        <v>0</v>
      </c>
      <c r="AG640">
        <f t="shared" si="475"/>
        <v>1</v>
      </c>
      <c r="AH640">
        <f t="shared" si="476"/>
        <v>2.4062529916910744</v>
      </c>
      <c r="AK640">
        <v>633</v>
      </c>
      <c r="AL640">
        <v>19.56926833344524</v>
      </c>
      <c r="AM640">
        <v>15.147215986642525</v>
      </c>
      <c r="AO640">
        <f t="shared" si="477"/>
        <v>1</v>
      </c>
      <c r="AP640">
        <f t="shared" si="478"/>
        <v>0</v>
      </c>
      <c r="AQ640">
        <f t="shared" si="479"/>
        <v>4.4220523468027153</v>
      </c>
      <c r="AT640">
        <v>633</v>
      </c>
      <c r="AU640">
        <v>27.357118316970869</v>
      </c>
      <c r="AV640">
        <v>24.127797004104657</v>
      </c>
      <c r="AX640">
        <f t="shared" si="480"/>
        <v>1</v>
      </c>
      <c r="AY640">
        <f t="shared" si="481"/>
        <v>0</v>
      </c>
      <c r="AZ640">
        <f t="shared" si="482"/>
        <v>3.2293213128662117</v>
      </c>
      <c r="BC640">
        <v>633</v>
      </c>
      <c r="BD640" t="e">
        <v>#N/A</v>
      </c>
      <c r="BE640" t="e">
        <v>#N/A</v>
      </c>
      <c r="BG640" t="e">
        <f t="shared" si="483"/>
        <v>#N/A</v>
      </c>
      <c r="BH640" t="e">
        <f t="shared" si="484"/>
        <v>#N/A</v>
      </c>
      <c r="BI640" t="e">
        <f t="shared" si="485"/>
        <v>#N/A</v>
      </c>
      <c r="BL640">
        <v>633</v>
      </c>
      <c r="BM640">
        <v>26.344480919747831</v>
      </c>
      <c r="BN640">
        <v>8.5389849924854655</v>
      </c>
      <c r="BP640">
        <f t="shared" si="486"/>
        <v>1</v>
      </c>
      <c r="BQ640">
        <f t="shared" si="487"/>
        <v>0</v>
      </c>
      <c r="BR640">
        <f t="shared" si="488"/>
        <v>17.805495927262363</v>
      </c>
      <c r="BU640">
        <v>633</v>
      </c>
      <c r="BV640">
        <v>21.332821309893227</v>
      </c>
      <c r="BW640">
        <v>8.8118831307026717</v>
      </c>
      <c r="BY640">
        <f t="shared" si="489"/>
        <v>1</v>
      </c>
      <c r="BZ640">
        <f t="shared" si="490"/>
        <v>0</v>
      </c>
      <c r="CA640">
        <f t="shared" si="491"/>
        <v>12.520938179190555</v>
      </c>
      <c r="CD640">
        <v>633</v>
      </c>
      <c r="CE640">
        <v>28.857106453830781</v>
      </c>
      <c r="CF640">
        <v>35.341178370085935</v>
      </c>
      <c r="CH640">
        <f t="shared" si="492"/>
        <v>0</v>
      </c>
      <c r="CI640">
        <f t="shared" si="493"/>
        <v>1</v>
      </c>
      <c r="CJ640">
        <f t="shared" si="494"/>
        <v>6.4840719162551537</v>
      </c>
      <c r="CM640">
        <v>633</v>
      </c>
      <c r="CN640">
        <v>25.157179149956896</v>
      </c>
      <c r="CO640">
        <v>10.585743022537981</v>
      </c>
      <c r="CQ640">
        <f t="shared" si="495"/>
        <v>1</v>
      </c>
      <c r="CR640">
        <f t="shared" si="496"/>
        <v>0</v>
      </c>
      <c r="CS640">
        <f t="shared" si="497"/>
        <v>14.571436127418915</v>
      </c>
      <c r="CV640">
        <v>633</v>
      </c>
      <c r="CW640">
        <v>19.912115074565328</v>
      </c>
      <c r="CX640">
        <v>20.885173348594357</v>
      </c>
      <c r="CZ640">
        <f t="shared" si="498"/>
        <v>0</v>
      </c>
      <c r="DA640">
        <f t="shared" si="499"/>
        <v>1</v>
      </c>
      <c r="DB640">
        <f t="shared" si="500"/>
        <v>0.97305827402902878</v>
      </c>
      <c r="DE640">
        <v>633</v>
      </c>
      <c r="DF640">
        <v>26.149514805562433</v>
      </c>
      <c r="DG640">
        <v>23.707798934565968</v>
      </c>
      <c r="DI640">
        <f t="shared" si="501"/>
        <v>1</v>
      </c>
      <c r="DJ640">
        <f t="shared" si="502"/>
        <v>0</v>
      </c>
      <c r="DK640">
        <f t="shared" si="503"/>
        <v>2.4417158709964646</v>
      </c>
      <c r="DN640">
        <v>633</v>
      </c>
      <c r="DO640">
        <v>22.897011810802248</v>
      </c>
      <c r="DP640">
        <v>24.504491297728073</v>
      </c>
      <c r="DR640">
        <f t="shared" si="504"/>
        <v>0</v>
      </c>
      <c r="DS640">
        <f t="shared" si="505"/>
        <v>1</v>
      </c>
      <c r="DT640">
        <f t="shared" si="506"/>
        <v>1.6074794869258255</v>
      </c>
      <c r="DW640">
        <v>633</v>
      </c>
      <c r="DX640">
        <v>25.184372975711732</v>
      </c>
      <c r="DY640">
        <v>19.993665517301856</v>
      </c>
      <c r="EA640">
        <f t="shared" si="507"/>
        <v>1</v>
      </c>
      <c r="EB640">
        <f t="shared" si="508"/>
        <v>0</v>
      </c>
      <c r="EC640">
        <f t="shared" si="509"/>
        <v>5.1907074584098751</v>
      </c>
      <c r="EF640">
        <v>633</v>
      </c>
      <c r="EG640">
        <v>24.73257859104136</v>
      </c>
      <c r="EH640">
        <v>15.311006526750944</v>
      </c>
      <c r="EJ640">
        <f t="shared" si="510"/>
        <v>1</v>
      </c>
      <c r="EK640">
        <f t="shared" si="511"/>
        <v>0</v>
      </c>
      <c r="EL640">
        <f t="shared" si="512"/>
        <v>9.4215720642904159</v>
      </c>
      <c r="EO640">
        <v>633</v>
      </c>
      <c r="EP640">
        <v>21.473055650745358</v>
      </c>
      <c r="EQ640">
        <v>29.780286189310939</v>
      </c>
      <c r="ES640">
        <f t="shared" si="513"/>
        <v>0</v>
      </c>
      <c r="ET640">
        <f t="shared" si="514"/>
        <v>1</v>
      </c>
      <c r="EU640">
        <f t="shared" si="515"/>
        <v>8.3072305385655802</v>
      </c>
    </row>
    <row r="641" spans="1:151" x14ac:dyDescent="0.25">
      <c r="A641">
        <v>634</v>
      </c>
      <c r="B641">
        <v>15.575478203805563</v>
      </c>
      <c r="C641">
        <v>7.9206734669757282</v>
      </c>
      <c r="E641">
        <f t="shared" si="516"/>
        <v>1</v>
      </c>
      <c r="F641">
        <f t="shared" si="467"/>
        <v>0</v>
      </c>
      <c r="G641">
        <f t="shared" si="517"/>
        <v>7.6548047368298349</v>
      </c>
      <c r="J641">
        <v>634</v>
      </c>
      <c r="K641">
        <v>18.987766908281056</v>
      </c>
      <c r="L641">
        <v>20.710572416697079</v>
      </c>
      <c r="N641">
        <f t="shared" si="468"/>
        <v>0</v>
      </c>
      <c r="O641">
        <f t="shared" si="469"/>
        <v>1</v>
      </c>
      <c r="P641">
        <f t="shared" si="470"/>
        <v>1.7228055084160232</v>
      </c>
      <c r="S641">
        <v>634</v>
      </c>
      <c r="T641">
        <v>18.082982507817164</v>
      </c>
      <c r="U641">
        <v>17.074773000966275</v>
      </c>
      <c r="W641">
        <f t="shared" si="471"/>
        <v>1</v>
      </c>
      <c r="X641">
        <f t="shared" si="472"/>
        <v>0</v>
      </c>
      <c r="Y641">
        <f t="shared" si="473"/>
        <v>1.0082095068508892</v>
      </c>
      <c r="AB641">
        <v>634</v>
      </c>
      <c r="AC641">
        <v>21.665868334078752</v>
      </c>
      <c r="AD641">
        <v>17.030263134571776</v>
      </c>
      <c r="AF641">
        <f t="shared" si="474"/>
        <v>1</v>
      </c>
      <c r="AG641">
        <f t="shared" si="475"/>
        <v>0</v>
      </c>
      <c r="AH641">
        <f t="shared" si="476"/>
        <v>4.6356051995069762</v>
      </c>
      <c r="AK641">
        <v>634</v>
      </c>
      <c r="AL641">
        <v>24.4831342359894</v>
      </c>
      <c r="AM641">
        <v>23.293128155906391</v>
      </c>
      <c r="AO641">
        <f t="shared" si="477"/>
        <v>1</v>
      </c>
      <c r="AP641">
        <f t="shared" si="478"/>
        <v>0</v>
      </c>
      <c r="AQ641">
        <f t="shared" si="479"/>
        <v>1.190006080083009</v>
      </c>
      <c r="AT641">
        <v>634</v>
      </c>
      <c r="AU641">
        <v>17.527570381658791</v>
      </c>
      <c r="AV641">
        <v>30.410634633967703</v>
      </c>
      <c r="AX641">
        <f t="shared" si="480"/>
        <v>0</v>
      </c>
      <c r="AY641">
        <f t="shared" si="481"/>
        <v>1</v>
      </c>
      <c r="AZ641">
        <f t="shared" si="482"/>
        <v>12.883064252308913</v>
      </c>
      <c r="BC641">
        <v>634</v>
      </c>
      <c r="BD641" t="e">
        <v>#N/A</v>
      </c>
      <c r="BE641" t="e">
        <v>#N/A</v>
      </c>
      <c r="BG641" t="e">
        <f t="shared" si="483"/>
        <v>#N/A</v>
      </c>
      <c r="BH641" t="e">
        <f t="shared" si="484"/>
        <v>#N/A</v>
      </c>
      <c r="BI641" t="e">
        <f t="shared" si="485"/>
        <v>#N/A</v>
      </c>
      <c r="BL641">
        <v>634</v>
      </c>
      <c r="BM641">
        <v>37.590826012854123</v>
      </c>
      <c r="BN641">
        <v>9.6337652585759344</v>
      </c>
      <c r="BP641">
        <f t="shared" si="486"/>
        <v>1</v>
      </c>
      <c r="BQ641">
        <f t="shared" si="487"/>
        <v>0</v>
      </c>
      <c r="BR641">
        <f t="shared" si="488"/>
        <v>27.957060754278189</v>
      </c>
      <c r="BU641">
        <v>634</v>
      </c>
      <c r="BV641">
        <v>25.026924708197424</v>
      </c>
      <c r="BW641">
        <v>26.025342243649519</v>
      </c>
      <c r="BY641">
        <f t="shared" si="489"/>
        <v>0</v>
      </c>
      <c r="BZ641">
        <f t="shared" si="490"/>
        <v>1</v>
      </c>
      <c r="CA641">
        <f t="shared" si="491"/>
        <v>0.998417535452095</v>
      </c>
      <c r="CD641">
        <v>634</v>
      </c>
      <c r="CE641">
        <v>16.581381166258197</v>
      </c>
      <c r="CF641">
        <v>20.572820788968919</v>
      </c>
      <c r="CH641">
        <f t="shared" si="492"/>
        <v>0</v>
      </c>
      <c r="CI641">
        <f t="shared" si="493"/>
        <v>1</v>
      </c>
      <c r="CJ641">
        <f t="shared" si="494"/>
        <v>3.9914396227107218</v>
      </c>
      <c r="CM641">
        <v>634</v>
      </c>
      <c r="CN641">
        <v>17.943978866557444</v>
      </c>
      <c r="CO641">
        <v>24.097260248111567</v>
      </c>
      <c r="CQ641">
        <f t="shared" si="495"/>
        <v>0</v>
      </c>
      <c r="CR641">
        <f t="shared" si="496"/>
        <v>1</v>
      </c>
      <c r="CS641">
        <f t="shared" si="497"/>
        <v>6.1532813815541232</v>
      </c>
      <c r="CV641">
        <v>634</v>
      </c>
      <c r="CW641">
        <v>26.778481308930193</v>
      </c>
      <c r="CX641">
        <v>16.342315783227541</v>
      </c>
      <c r="CZ641">
        <f t="shared" si="498"/>
        <v>1</v>
      </c>
      <c r="DA641">
        <f t="shared" si="499"/>
        <v>0</v>
      </c>
      <c r="DB641">
        <f t="shared" si="500"/>
        <v>10.436165525702652</v>
      </c>
      <c r="DE641">
        <v>634</v>
      </c>
      <c r="DF641">
        <v>23.249241713664976</v>
      </c>
      <c r="DG641">
        <v>27.264035257835932</v>
      </c>
      <c r="DI641">
        <f t="shared" si="501"/>
        <v>0</v>
      </c>
      <c r="DJ641">
        <f t="shared" si="502"/>
        <v>1</v>
      </c>
      <c r="DK641">
        <f t="shared" si="503"/>
        <v>4.0147935441709564</v>
      </c>
      <c r="DN641">
        <v>634</v>
      </c>
      <c r="DO641">
        <v>25.883222763304239</v>
      </c>
      <c r="DP641">
        <v>28.42899377753303</v>
      </c>
      <c r="DR641">
        <f t="shared" si="504"/>
        <v>0</v>
      </c>
      <c r="DS641">
        <f t="shared" si="505"/>
        <v>1</v>
      </c>
      <c r="DT641">
        <f t="shared" si="506"/>
        <v>2.5457710142287908</v>
      </c>
      <c r="DW641">
        <v>634</v>
      </c>
      <c r="DX641">
        <v>14.1829383481807</v>
      </c>
      <c r="DY641">
        <v>14.168712251855021</v>
      </c>
      <c r="EA641">
        <f t="shared" si="507"/>
        <v>1</v>
      </c>
      <c r="EB641">
        <f t="shared" si="508"/>
        <v>0</v>
      </c>
      <c r="EC641">
        <f t="shared" si="509"/>
        <v>1.4226096325678839E-2</v>
      </c>
      <c r="EF641">
        <v>634</v>
      </c>
      <c r="EG641">
        <v>21.097657687544288</v>
      </c>
      <c r="EH641">
        <v>17.25842418572925</v>
      </c>
      <c r="EJ641">
        <f t="shared" si="510"/>
        <v>1</v>
      </c>
      <c r="EK641">
        <f t="shared" si="511"/>
        <v>0</v>
      </c>
      <c r="EL641">
        <f t="shared" si="512"/>
        <v>3.8392335018150376</v>
      </c>
      <c r="EO641">
        <v>634</v>
      </c>
      <c r="EP641">
        <v>16.256337806266735</v>
      </c>
      <c r="EQ641">
        <v>10.077145120306866</v>
      </c>
      <c r="ES641">
        <f t="shared" si="513"/>
        <v>1</v>
      </c>
      <c r="ET641">
        <f t="shared" si="514"/>
        <v>0</v>
      </c>
      <c r="EU641">
        <f t="shared" si="515"/>
        <v>6.1791926859598689</v>
      </c>
    </row>
    <row r="642" spans="1:151" x14ac:dyDescent="0.25">
      <c r="A642">
        <v>635</v>
      </c>
      <c r="B642">
        <v>6.5978685220750855</v>
      </c>
      <c r="C642">
        <v>26.05987325515947</v>
      </c>
      <c r="E642">
        <f t="shared" si="516"/>
        <v>0</v>
      </c>
      <c r="F642">
        <f t="shared" si="467"/>
        <v>1</v>
      </c>
      <c r="G642">
        <f t="shared" si="517"/>
        <v>19.462004733084385</v>
      </c>
      <c r="J642">
        <v>635</v>
      </c>
      <c r="K642">
        <v>25.942208759690971</v>
      </c>
      <c r="L642">
        <v>31.956845324662808</v>
      </c>
      <c r="N642">
        <f t="shared" si="468"/>
        <v>0</v>
      </c>
      <c r="O642">
        <f t="shared" si="469"/>
        <v>1</v>
      </c>
      <c r="P642">
        <f t="shared" si="470"/>
        <v>6.0146365649718376</v>
      </c>
      <c r="S642">
        <v>635</v>
      </c>
      <c r="T642">
        <v>22.543398249269742</v>
      </c>
      <c r="U642">
        <v>14.937615553750337</v>
      </c>
      <c r="W642">
        <f t="shared" si="471"/>
        <v>1</v>
      </c>
      <c r="X642">
        <f t="shared" si="472"/>
        <v>0</v>
      </c>
      <c r="Y642">
        <f t="shared" si="473"/>
        <v>7.6057826955194052</v>
      </c>
      <c r="AB642">
        <v>635</v>
      </c>
      <c r="AC642">
        <v>23.752975098290719</v>
      </c>
      <c r="AD642">
        <v>17.010374363370286</v>
      </c>
      <c r="AF642">
        <f t="shared" si="474"/>
        <v>1</v>
      </c>
      <c r="AG642">
        <f t="shared" si="475"/>
        <v>0</v>
      </c>
      <c r="AH642">
        <f t="shared" si="476"/>
        <v>6.7426007349204333</v>
      </c>
      <c r="AK642">
        <v>635</v>
      </c>
      <c r="AL642">
        <v>17.684110239550922</v>
      </c>
      <c r="AM642">
        <v>37.695235226618799</v>
      </c>
      <c r="AO642">
        <f t="shared" si="477"/>
        <v>0</v>
      </c>
      <c r="AP642">
        <f t="shared" si="478"/>
        <v>1</v>
      </c>
      <c r="AQ642">
        <f t="shared" si="479"/>
        <v>20.011124987067877</v>
      </c>
      <c r="AT642">
        <v>635</v>
      </c>
      <c r="AU642">
        <v>20.040906895576828</v>
      </c>
      <c r="AV642">
        <v>17.146619230261813</v>
      </c>
      <c r="AX642">
        <f t="shared" si="480"/>
        <v>1</v>
      </c>
      <c r="AY642">
        <f t="shared" si="481"/>
        <v>0</v>
      </c>
      <c r="AZ642">
        <f t="shared" si="482"/>
        <v>2.8942876653150158</v>
      </c>
      <c r="BC642">
        <v>635</v>
      </c>
      <c r="BD642" t="e">
        <v>#N/A</v>
      </c>
      <c r="BE642" t="e">
        <v>#N/A</v>
      </c>
      <c r="BG642" t="e">
        <f t="shared" si="483"/>
        <v>#N/A</v>
      </c>
      <c r="BH642" t="e">
        <f t="shared" si="484"/>
        <v>#N/A</v>
      </c>
      <c r="BI642" t="e">
        <f t="shared" si="485"/>
        <v>#N/A</v>
      </c>
      <c r="BL642">
        <v>635</v>
      </c>
      <c r="BM642">
        <v>35.464752622089662</v>
      </c>
      <c r="BN642">
        <v>11.865499921529501</v>
      </c>
      <c r="BP642">
        <f t="shared" si="486"/>
        <v>1</v>
      </c>
      <c r="BQ642">
        <f t="shared" si="487"/>
        <v>0</v>
      </c>
      <c r="BR642">
        <f t="shared" si="488"/>
        <v>23.599252700560161</v>
      </c>
      <c r="BU642">
        <v>635</v>
      </c>
      <c r="BV642">
        <v>18.66224282731951</v>
      </c>
      <c r="BW642">
        <v>15.109997149890068</v>
      </c>
      <c r="BY642">
        <f t="shared" si="489"/>
        <v>1</v>
      </c>
      <c r="BZ642">
        <f t="shared" si="490"/>
        <v>0</v>
      </c>
      <c r="CA642">
        <f t="shared" si="491"/>
        <v>3.5522456774294415</v>
      </c>
      <c r="CD642">
        <v>635</v>
      </c>
      <c r="CE642">
        <v>18.924108231364244</v>
      </c>
      <c r="CF642">
        <v>35.834470954402498</v>
      </c>
      <c r="CH642">
        <f t="shared" si="492"/>
        <v>0</v>
      </c>
      <c r="CI642">
        <f t="shared" si="493"/>
        <v>1</v>
      </c>
      <c r="CJ642">
        <f t="shared" si="494"/>
        <v>16.910362723038254</v>
      </c>
      <c r="CM642">
        <v>635</v>
      </c>
      <c r="CN642">
        <v>17.904927967870581</v>
      </c>
      <c r="CO642">
        <v>25.914835162278798</v>
      </c>
      <c r="CQ642">
        <f t="shared" si="495"/>
        <v>0</v>
      </c>
      <c r="CR642">
        <f t="shared" si="496"/>
        <v>1</v>
      </c>
      <c r="CS642">
        <f t="shared" si="497"/>
        <v>8.0099071944082176</v>
      </c>
      <c r="CV642">
        <v>635</v>
      </c>
      <c r="CW642">
        <v>21.665957000163086</v>
      </c>
      <c r="CX642">
        <v>20.127834759941599</v>
      </c>
      <c r="CZ642">
        <f t="shared" si="498"/>
        <v>1</v>
      </c>
      <c r="DA642">
        <f t="shared" si="499"/>
        <v>0</v>
      </c>
      <c r="DB642">
        <f t="shared" si="500"/>
        <v>1.5381222402214867</v>
      </c>
      <c r="DE642">
        <v>635</v>
      </c>
      <c r="DF642">
        <v>15.878162080072826</v>
      </c>
      <c r="DG642">
        <v>18.867179599308361</v>
      </c>
      <c r="DI642">
        <f t="shared" si="501"/>
        <v>0</v>
      </c>
      <c r="DJ642">
        <f t="shared" si="502"/>
        <v>1</v>
      </c>
      <c r="DK642">
        <f t="shared" si="503"/>
        <v>2.989017519235535</v>
      </c>
      <c r="DN642">
        <v>635</v>
      </c>
      <c r="DO642">
        <v>22.625928807262987</v>
      </c>
      <c r="DP642">
        <v>5.0617902163570427</v>
      </c>
      <c r="DR642">
        <f t="shared" si="504"/>
        <v>1</v>
      </c>
      <c r="DS642">
        <f t="shared" si="505"/>
        <v>0</v>
      </c>
      <c r="DT642">
        <f t="shared" si="506"/>
        <v>17.564138590905944</v>
      </c>
      <c r="DW642">
        <v>635</v>
      </c>
      <c r="DX642">
        <v>16.902265896181358</v>
      </c>
      <c r="DY642">
        <v>19.476954134228389</v>
      </c>
      <c r="EA642">
        <f t="shared" si="507"/>
        <v>0</v>
      </c>
      <c r="EB642">
        <f t="shared" si="508"/>
        <v>1</v>
      </c>
      <c r="EC642">
        <f t="shared" si="509"/>
        <v>2.5746882380470311</v>
      </c>
      <c r="EF642">
        <v>635</v>
      </c>
      <c r="EG642">
        <v>20.942396693421941</v>
      </c>
      <c r="EH642">
        <v>10.964660574552777</v>
      </c>
      <c r="EJ642">
        <f t="shared" si="510"/>
        <v>1</v>
      </c>
      <c r="EK642">
        <f t="shared" si="511"/>
        <v>0</v>
      </c>
      <c r="EL642">
        <f t="shared" si="512"/>
        <v>9.9777361188691636</v>
      </c>
      <c r="EO642">
        <v>635</v>
      </c>
      <c r="EP642">
        <v>28.677103611388524</v>
      </c>
      <c r="EQ642">
        <v>22.72961932569855</v>
      </c>
      <c r="ES642">
        <f t="shared" si="513"/>
        <v>1</v>
      </c>
      <c r="ET642">
        <f t="shared" si="514"/>
        <v>0</v>
      </c>
      <c r="EU642">
        <f t="shared" si="515"/>
        <v>5.9474842856899741</v>
      </c>
    </row>
    <row r="643" spans="1:151" x14ac:dyDescent="0.25">
      <c r="A643">
        <v>636</v>
      </c>
      <c r="B643">
        <v>7.7575176174077978</v>
      </c>
      <c r="C643">
        <v>27.502766841519836</v>
      </c>
      <c r="E643">
        <f t="shared" si="516"/>
        <v>0</v>
      </c>
      <c r="F643">
        <f t="shared" si="467"/>
        <v>1</v>
      </c>
      <c r="G643">
        <f t="shared" si="517"/>
        <v>19.745249224112037</v>
      </c>
      <c r="J643">
        <v>636</v>
      </c>
      <c r="K643">
        <v>27.193614951059729</v>
      </c>
      <c r="L643">
        <v>23.508490678412493</v>
      </c>
      <c r="N643">
        <f t="shared" si="468"/>
        <v>1</v>
      </c>
      <c r="O643">
        <f t="shared" si="469"/>
        <v>0</v>
      </c>
      <c r="P643">
        <f t="shared" si="470"/>
        <v>3.6851242726472364</v>
      </c>
      <c r="S643">
        <v>636</v>
      </c>
      <c r="T643">
        <v>18.58770709815915</v>
      </c>
      <c r="U643">
        <v>36.636371027521712</v>
      </c>
      <c r="W643">
        <f t="shared" si="471"/>
        <v>0</v>
      </c>
      <c r="X643">
        <f t="shared" si="472"/>
        <v>1</v>
      </c>
      <c r="Y643">
        <f t="shared" si="473"/>
        <v>18.048663929362561</v>
      </c>
      <c r="AB643">
        <v>636</v>
      </c>
      <c r="AC643">
        <v>18.827875437268151</v>
      </c>
      <c r="AD643">
        <v>16.849890762574848</v>
      </c>
      <c r="AF643">
        <f t="shared" si="474"/>
        <v>1</v>
      </c>
      <c r="AG643">
        <f t="shared" si="475"/>
        <v>0</v>
      </c>
      <c r="AH643">
        <f t="shared" si="476"/>
        <v>1.9779846746933032</v>
      </c>
      <c r="AK643">
        <v>636</v>
      </c>
      <c r="AL643">
        <v>23.422230551268825</v>
      </c>
      <c r="AM643">
        <v>37.315704081206434</v>
      </c>
      <c r="AO643">
        <f t="shared" si="477"/>
        <v>0</v>
      </c>
      <c r="AP643">
        <f t="shared" si="478"/>
        <v>1</v>
      </c>
      <c r="AQ643">
        <f t="shared" si="479"/>
        <v>13.893473529937609</v>
      </c>
      <c r="AT643">
        <v>636</v>
      </c>
      <c r="AU643">
        <v>18.428862492938066</v>
      </c>
      <c r="AV643">
        <v>17.158899373088406</v>
      </c>
      <c r="AX643">
        <f t="shared" si="480"/>
        <v>1</v>
      </c>
      <c r="AY643">
        <f t="shared" si="481"/>
        <v>0</v>
      </c>
      <c r="AZ643">
        <f t="shared" si="482"/>
        <v>1.2699631198496597</v>
      </c>
      <c r="BC643">
        <v>636</v>
      </c>
      <c r="BD643" t="e">
        <v>#N/A</v>
      </c>
      <c r="BE643" t="e">
        <v>#N/A</v>
      </c>
      <c r="BG643" t="e">
        <f t="shared" si="483"/>
        <v>#N/A</v>
      </c>
      <c r="BH643" t="e">
        <f t="shared" si="484"/>
        <v>#N/A</v>
      </c>
      <c r="BI643" t="e">
        <f t="shared" si="485"/>
        <v>#N/A</v>
      </c>
      <c r="BL643">
        <v>636</v>
      </c>
      <c r="BM643">
        <v>27.002308492786874</v>
      </c>
      <c r="BN643">
        <v>15.082839822805106</v>
      </c>
      <c r="BP643">
        <f t="shared" si="486"/>
        <v>1</v>
      </c>
      <c r="BQ643">
        <f t="shared" si="487"/>
        <v>0</v>
      </c>
      <c r="BR643">
        <f t="shared" si="488"/>
        <v>11.919468669981768</v>
      </c>
      <c r="BU643">
        <v>636</v>
      </c>
      <c r="BV643">
        <v>14.251326939908065</v>
      </c>
      <c r="BW643">
        <v>11.814903232799164</v>
      </c>
      <c r="BY643">
        <f t="shared" si="489"/>
        <v>1</v>
      </c>
      <c r="BZ643">
        <f t="shared" si="490"/>
        <v>0</v>
      </c>
      <c r="CA643">
        <f t="shared" si="491"/>
        <v>2.4364237071089008</v>
      </c>
      <c r="CD643">
        <v>636</v>
      </c>
      <c r="CE643">
        <v>24.432742998268658</v>
      </c>
      <c r="CF643">
        <v>28.741726011561752</v>
      </c>
      <c r="CH643">
        <f t="shared" si="492"/>
        <v>0</v>
      </c>
      <c r="CI643">
        <f t="shared" si="493"/>
        <v>1</v>
      </c>
      <c r="CJ643">
        <f t="shared" si="494"/>
        <v>4.3089830132930942</v>
      </c>
      <c r="CM643">
        <v>636</v>
      </c>
      <c r="CN643">
        <v>20.705013277154034</v>
      </c>
      <c r="CO643">
        <v>11.222480624669767</v>
      </c>
      <c r="CQ643">
        <f t="shared" si="495"/>
        <v>1</v>
      </c>
      <c r="CR643">
        <f t="shared" si="496"/>
        <v>0</v>
      </c>
      <c r="CS643">
        <f t="shared" si="497"/>
        <v>9.4825326524842666</v>
      </c>
      <c r="CV643">
        <v>636</v>
      </c>
      <c r="CW643">
        <v>18.465997922641122</v>
      </c>
      <c r="CX643">
        <v>18.244135361461609</v>
      </c>
      <c r="CZ643">
        <f t="shared" si="498"/>
        <v>1</v>
      </c>
      <c r="DA643">
        <f t="shared" si="499"/>
        <v>0</v>
      </c>
      <c r="DB643">
        <f t="shared" si="500"/>
        <v>0.22186256117951331</v>
      </c>
      <c r="DE643">
        <v>636</v>
      </c>
      <c r="DF643">
        <v>18.283990292663688</v>
      </c>
      <c r="DG643">
        <v>29.090800388027237</v>
      </c>
      <c r="DI643">
        <f t="shared" si="501"/>
        <v>0</v>
      </c>
      <c r="DJ643">
        <f t="shared" si="502"/>
        <v>1</v>
      </c>
      <c r="DK643">
        <f t="shared" si="503"/>
        <v>10.806810095363549</v>
      </c>
      <c r="DN643">
        <v>636</v>
      </c>
      <c r="DO643">
        <v>19.883119269493164</v>
      </c>
      <c r="DP643">
        <v>27.736700484918629</v>
      </c>
      <c r="DR643">
        <f t="shared" si="504"/>
        <v>0</v>
      </c>
      <c r="DS643">
        <f t="shared" si="505"/>
        <v>1</v>
      </c>
      <c r="DT643">
        <f t="shared" si="506"/>
        <v>7.8535812154254643</v>
      </c>
      <c r="DW643">
        <v>636</v>
      </c>
      <c r="DX643">
        <v>22.465615277500742</v>
      </c>
      <c r="DY643">
        <v>13.270298769041274</v>
      </c>
      <c r="EA643">
        <f t="shared" si="507"/>
        <v>1</v>
      </c>
      <c r="EB643">
        <f t="shared" si="508"/>
        <v>0</v>
      </c>
      <c r="EC643">
        <f t="shared" si="509"/>
        <v>9.1953165084594684</v>
      </c>
      <c r="EF643">
        <v>636</v>
      </c>
      <c r="EG643">
        <v>21.192403952050839</v>
      </c>
      <c r="EH643">
        <v>15.350102547813439</v>
      </c>
      <c r="EJ643">
        <f t="shared" si="510"/>
        <v>1</v>
      </c>
      <c r="EK643">
        <f t="shared" si="511"/>
        <v>0</v>
      </c>
      <c r="EL643">
        <f t="shared" si="512"/>
        <v>5.8423014042374</v>
      </c>
      <c r="EO643">
        <v>636</v>
      </c>
      <c r="EP643">
        <v>21.812206111108427</v>
      </c>
      <c r="EQ643">
        <v>4.3105956458413885</v>
      </c>
      <c r="ES643">
        <f t="shared" si="513"/>
        <v>1</v>
      </c>
      <c r="ET643">
        <f t="shared" si="514"/>
        <v>0</v>
      </c>
      <c r="EU643">
        <f t="shared" si="515"/>
        <v>17.501610465267039</v>
      </c>
    </row>
    <row r="644" spans="1:151" x14ac:dyDescent="0.25">
      <c r="A644">
        <v>637</v>
      </c>
      <c r="B644">
        <v>14.023583264778789</v>
      </c>
      <c r="C644">
        <v>2.3327749163323226</v>
      </c>
      <c r="E644">
        <f t="shared" si="516"/>
        <v>1</v>
      </c>
      <c r="F644">
        <f t="shared" si="467"/>
        <v>0</v>
      </c>
      <c r="G644">
        <f t="shared" si="517"/>
        <v>11.690808348446467</v>
      </c>
      <c r="J644">
        <v>637</v>
      </c>
      <c r="K644">
        <v>21.790626478423182</v>
      </c>
      <c r="L644">
        <v>21.396664805033033</v>
      </c>
      <c r="N644">
        <f t="shared" si="468"/>
        <v>1</v>
      </c>
      <c r="O644">
        <f t="shared" si="469"/>
        <v>0</v>
      </c>
      <c r="P644">
        <f t="shared" si="470"/>
        <v>0.39396167339014809</v>
      </c>
      <c r="S644">
        <v>637</v>
      </c>
      <c r="T644">
        <v>18.050944104143131</v>
      </c>
      <c r="U644">
        <v>27.153176377154715</v>
      </c>
      <c r="W644">
        <f t="shared" si="471"/>
        <v>0</v>
      </c>
      <c r="X644">
        <f t="shared" si="472"/>
        <v>1</v>
      </c>
      <c r="Y644">
        <f t="shared" si="473"/>
        <v>9.1022322730115839</v>
      </c>
      <c r="AB644">
        <v>637</v>
      </c>
      <c r="AC644">
        <v>14.300773665888423</v>
      </c>
      <c r="AD644">
        <v>17.989230852099677</v>
      </c>
      <c r="AF644">
        <f t="shared" si="474"/>
        <v>0</v>
      </c>
      <c r="AG644">
        <f t="shared" si="475"/>
        <v>1</v>
      </c>
      <c r="AH644">
        <f t="shared" si="476"/>
        <v>3.6884571862112541</v>
      </c>
      <c r="AK644">
        <v>637</v>
      </c>
      <c r="AL644">
        <v>24.419629889284405</v>
      </c>
      <c r="AM644">
        <v>17.24982202029183</v>
      </c>
      <c r="AO644">
        <f t="shared" si="477"/>
        <v>1</v>
      </c>
      <c r="AP644">
        <f t="shared" si="478"/>
        <v>0</v>
      </c>
      <c r="AQ644">
        <f t="shared" si="479"/>
        <v>7.1698078689925744</v>
      </c>
      <c r="AT644">
        <v>637</v>
      </c>
      <c r="AU644">
        <v>12.751614221732492</v>
      </c>
      <c r="AV644">
        <v>28.20931615724669</v>
      </c>
      <c r="AX644">
        <f t="shared" si="480"/>
        <v>0</v>
      </c>
      <c r="AY644">
        <f t="shared" si="481"/>
        <v>1</v>
      </c>
      <c r="AZ644">
        <f t="shared" si="482"/>
        <v>15.457701935514198</v>
      </c>
      <c r="BC644">
        <v>637</v>
      </c>
      <c r="BD644" t="e">
        <v>#N/A</v>
      </c>
      <c r="BE644" t="e">
        <v>#N/A</v>
      </c>
      <c r="BG644" t="e">
        <f t="shared" si="483"/>
        <v>#N/A</v>
      </c>
      <c r="BH644" t="e">
        <f t="shared" si="484"/>
        <v>#N/A</v>
      </c>
      <c r="BI644" t="e">
        <f t="shared" si="485"/>
        <v>#N/A</v>
      </c>
      <c r="BL644">
        <v>637</v>
      </c>
      <c r="BM644">
        <v>24.242326046924383</v>
      </c>
      <c r="BN644">
        <v>12.045075149770922</v>
      </c>
      <c r="BP644">
        <f t="shared" si="486"/>
        <v>1</v>
      </c>
      <c r="BQ644">
        <f t="shared" si="487"/>
        <v>0</v>
      </c>
      <c r="BR644">
        <f t="shared" si="488"/>
        <v>12.197250897153461</v>
      </c>
      <c r="BU644">
        <v>637</v>
      </c>
      <c r="BV644">
        <v>17.667622431970777</v>
      </c>
      <c r="BW644">
        <v>16.59276982843658</v>
      </c>
      <c r="BY644">
        <f t="shared" si="489"/>
        <v>1</v>
      </c>
      <c r="BZ644">
        <f t="shared" si="490"/>
        <v>0</v>
      </c>
      <c r="CA644">
        <f t="shared" si="491"/>
        <v>1.0748526035341968</v>
      </c>
      <c r="CD644">
        <v>637</v>
      </c>
      <c r="CE644">
        <v>25.540587952183735</v>
      </c>
      <c r="CF644">
        <v>21.536354498847796</v>
      </c>
      <c r="CH644">
        <f t="shared" si="492"/>
        <v>1</v>
      </c>
      <c r="CI644">
        <f t="shared" si="493"/>
        <v>0</v>
      </c>
      <c r="CJ644">
        <f t="shared" si="494"/>
        <v>4.0042334533359387</v>
      </c>
      <c r="CM644">
        <v>637</v>
      </c>
      <c r="CN644">
        <v>21.790276636718161</v>
      </c>
      <c r="CO644">
        <v>30.363235797928787</v>
      </c>
      <c r="CQ644">
        <f t="shared" si="495"/>
        <v>0</v>
      </c>
      <c r="CR644">
        <f t="shared" si="496"/>
        <v>1</v>
      </c>
      <c r="CS644">
        <f t="shared" si="497"/>
        <v>8.5729591612106262</v>
      </c>
      <c r="CV644">
        <v>637</v>
      </c>
      <c r="CW644">
        <v>27.560843577831026</v>
      </c>
      <c r="CX644">
        <v>15.264919956612502</v>
      </c>
      <c r="CZ644">
        <f t="shared" si="498"/>
        <v>1</v>
      </c>
      <c r="DA644">
        <f t="shared" si="499"/>
        <v>0</v>
      </c>
      <c r="DB644">
        <f t="shared" si="500"/>
        <v>12.295923621218524</v>
      </c>
      <c r="DE644">
        <v>637</v>
      </c>
      <c r="DF644">
        <v>14.056004113653767</v>
      </c>
      <c r="DG644">
        <v>15.06984801330729</v>
      </c>
      <c r="DI644">
        <f t="shared" si="501"/>
        <v>0</v>
      </c>
      <c r="DJ644">
        <f t="shared" si="502"/>
        <v>1</v>
      </c>
      <c r="DK644">
        <f t="shared" si="503"/>
        <v>1.0138438996535228</v>
      </c>
      <c r="DN644">
        <v>637</v>
      </c>
      <c r="DO644">
        <v>28.167595002644386</v>
      </c>
      <c r="DP644">
        <v>17.311046867027844</v>
      </c>
      <c r="DR644">
        <f t="shared" si="504"/>
        <v>1</v>
      </c>
      <c r="DS644">
        <f t="shared" si="505"/>
        <v>0</v>
      </c>
      <c r="DT644">
        <f t="shared" si="506"/>
        <v>10.856548135616542</v>
      </c>
      <c r="DW644">
        <v>637</v>
      </c>
      <c r="DX644">
        <v>20.554344062488322</v>
      </c>
      <c r="DY644">
        <v>21.98024547058111</v>
      </c>
      <c r="EA644">
        <f t="shared" si="507"/>
        <v>0</v>
      </c>
      <c r="EB644">
        <f t="shared" si="508"/>
        <v>1</v>
      </c>
      <c r="EC644">
        <f t="shared" si="509"/>
        <v>1.4259014080927876</v>
      </c>
      <c r="EF644">
        <v>637</v>
      </c>
      <c r="EG644">
        <v>18.334542295733154</v>
      </c>
      <c r="EH644">
        <v>15.911501127980367</v>
      </c>
      <c r="EJ644">
        <f t="shared" si="510"/>
        <v>1</v>
      </c>
      <c r="EK644">
        <f t="shared" si="511"/>
        <v>0</v>
      </c>
      <c r="EL644">
        <f t="shared" si="512"/>
        <v>2.4230411677527872</v>
      </c>
      <c r="EO644">
        <v>637</v>
      </c>
      <c r="EP644">
        <v>20.436286775192563</v>
      </c>
      <c r="EQ644">
        <v>64.968219780983389</v>
      </c>
      <c r="ES644">
        <f t="shared" si="513"/>
        <v>0</v>
      </c>
      <c r="ET644">
        <f t="shared" si="514"/>
        <v>1</v>
      </c>
      <c r="EU644">
        <f t="shared" si="515"/>
        <v>44.531933005790826</v>
      </c>
    </row>
    <row r="645" spans="1:151" x14ac:dyDescent="0.25">
      <c r="A645">
        <v>638</v>
      </c>
      <c r="B645">
        <v>7.0459829477702112</v>
      </c>
      <c r="C645">
        <v>28.800476320064771</v>
      </c>
      <c r="E645">
        <f t="shared" si="516"/>
        <v>0</v>
      </c>
      <c r="F645">
        <f t="shared" si="467"/>
        <v>1</v>
      </c>
      <c r="G645">
        <f t="shared" si="517"/>
        <v>21.754493372294561</v>
      </c>
      <c r="J645">
        <v>638</v>
      </c>
      <c r="K645">
        <v>21.409493538951782</v>
      </c>
      <c r="L645">
        <v>24.918927616260667</v>
      </c>
      <c r="N645">
        <f t="shared" si="468"/>
        <v>0</v>
      </c>
      <c r="O645">
        <f t="shared" si="469"/>
        <v>1</v>
      </c>
      <c r="P645">
        <f t="shared" si="470"/>
        <v>3.5094340773088852</v>
      </c>
      <c r="S645">
        <v>638</v>
      </c>
      <c r="T645">
        <v>14.628372481783696</v>
      </c>
      <c r="U645">
        <v>32.582965573566945</v>
      </c>
      <c r="W645">
        <f t="shared" si="471"/>
        <v>0</v>
      </c>
      <c r="X645">
        <f t="shared" si="472"/>
        <v>1</v>
      </c>
      <c r="Y645">
        <f t="shared" si="473"/>
        <v>17.954593091783249</v>
      </c>
      <c r="AB645">
        <v>638</v>
      </c>
      <c r="AC645">
        <v>16.812107928736253</v>
      </c>
      <c r="AD645">
        <v>17.323908811446664</v>
      </c>
      <c r="AF645">
        <f t="shared" si="474"/>
        <v>0</v>
      </c>
      <c r="AG645">
        <f t="shared" si="475"/>
        <v>1</v>
      </c>
      <c r="AH645">
        <f t="shared" si="476"/>
        <v>0.51180088271041058</v>
      </c>
      <c r="AK645">
        <v>638</v>
      </c>
      <c r="AL645">
        <v>23.94357923999684</v>
      </c>
      <c r="AM645">
        <v>25.55803221816743</v>
      </c>
      <c r="AO645">
        <f t="shared" si="477"/>
        <v>0</v>
      </c>
      <c r="AP645">
        <f t="shared" si="478"/>
        <v>1</v>
      </c>
      <c r="AQ645">
        <f t="shared" si="479"/>
        <v>1.6144529781705899</v>
      </c>
      <c r="AT645">
        <v>638</v>
      </c>
      <c r="AU645">
        <v>20.61160345636554</v>
      </c>
      <c r="AV645">
        <v>22.367786792261811</v>
      </c>
      <c r="AX645">
        <f t="shared" si="480"/>
        <v>0</v>
      </c>
      <c r="AY645">
        <f t="shared" si="481"/>
        <v>1</v>
      </c>
      <c r="AZ645">
        <f t="shared" si="482"/>
        <v>1.7561833358962708</v>
      </c>
      <c r="BC645">
        <v>638</v>
      </c>
      <c r="BD645" t="e">
        <v>#N/A</v>
      </c>
      <c r="BE645" t="e">
        <v>#N/A</v>
      </c>
      <c r="BG645" t="e">
        <f t="shared" si="483"/>
        <v>#N/A</v>
      </c>
      <c r="BH645" t="e">
        <f t="shared" si="484"/>
        <v>#N/A</v>
      </c>
      <c r="BI645" t="e">
        <f t="shared" si="485"/>
        <v>#N/A</v>
      </c>
      <c r="BL645">
        <v>638</v>
      </c>
      <c r="BM645">
        <v>37.548721947563614</v>
      </c>
      <c r="BN645">
        <v>7.7370660556348767</v>
      </c>
      <c r="BP645">
        <f t="shared" si="486"/>
        <v>1</v>
      </c>
      <c r="BQ645">
        <f t="shared" si="487"/>
        <v>0</v>
      </c>
      <c r="BR645">
        <f t="shared" si="488"/>
        <v>29.811655891928737</v>
      </c>
      <c r="BU645">
        <v>638</v>
      </c>
      <c r="BV645">
        <v>18.763801724583303</v>
      </c>
      <c r="BW645">
        <v>20.30344890904826</v>
      </c>
      <c r="BY645">
        <f t="shared" si="489"/>
        <v>0</v>
      </c>
      <c r="BZ645">
        <f t="shared" si="490"/>
        <v>1</v>
      </c>
      <c r="CA645">
        <f t="shared" si="491"/>
        <v>1.5396471844649575</v>
      </c>
      <c r="CD645">
        <v>638</v>
      </c>
      <c r="CE645">
        <v>24.253994084309731</v>
      </c>
      <c r="CF645">
        <v>26.505856791967346</v>
      </c>
      <c r="CH645">
        <f t="shared" si="492"/>
        <v>0</v>
      </c>
      <c r="CI645">
        <f t="shared" si="493"/>
        <v>1</v>
      </c>
      <c r="CJ645">
        <f t="shared" si="494"/>
        <v>2.2518627076576152</v>
      </c>
      <c r="CM645">
        <v>638</v>
      </c>
      <c r="CN645">
        <v>27.127170641968355</v>
      </c>
      <c r="CO645">
        <v>-6.0041112607597249</v>
      </c>
      <c r="CQ645">
        <f t="shared" si="495"/>
        <v>1</v>
      </c>
      <c r="CR645">
        <f t="shared" si="496"/>
        <v>0</v>
      </c>
      <c r="CS645">
        <f t="shared" si="497"/>
        <v>33.131281902728077</v>
      </c>
      <c r="CV645">
        <v>638</v>
      </c>
      <c r="CW645">
        <v>20.155649471578002</v>
      </c>
      <c r="CX645">
        <v>20.956691646643687</v>
      </c>
      <c r="CZ645">
        <f t="shared" si="498"/>
        <v>0</v>
      </c>
      <c r="DA645">
        <f t="shared" si="499"/>
        <v>1</v>
      </c>
      <c r="DB645">
        <f t="shared" si="500"/>
        <v>0.80104217506568531</v>
      </c>
      <c r="DE645">
        <v>638</v>
      </c>
      <c r="DF645">
        <v>13.774909436955383</v>
      </c>
      <c r="DG645">
        <v>20.9850917001094</v>
      </c>
      <c r="DI645">
        <f t="shared" si="501"/>
        <v>0</v>
      </c>
      <c r="DJ645">
        <f t="shared" si="502"/>
        <v>1</v>
      </c>
      <c r="DK645">
        <f t="shared" si="503"/>
        <v>7.2101822631540173</v>
      </c>
      <c r="DN645">
        <v>638</v>
      </c>
      <c r="DO645">
        <v>26.565902296799955</v>
      </c>
      <c r="DP645">
        <v>21.408842657135843</v>
      </c>
      <c r="DR645">
        <f t="shared" si="504"/>
        <v>1</v>
      </c>
      <c r="DS645">
        <f t="shared" si="505"/>
        <v>0</v>
      </c>
      <c r="DT645">
        <f t="shared" si="506"/>
        <v>5.1570596396641122</v>
      </c>
      <c r="DW645">
        <v>638</v>
      </c>
      <c r="DX645">
        <v>17.993841633954816</v>
      </c>
      <c r="DY645">
        <v>29.08501742895427</v>
      </c>
      <c r="EA645">
        <f t="shared" si="507"/>
        <v>0</v>
      </c>
      <c r="EB645">
        <f t="shared" si="508"/>
        <v>1</v>
      </c>
      <c r="EC645">
        <f t="shared" si="509"/>
        <v>11.091175794999454</v>
      </c>
      <c r="EF645">
        <v>638</v>
      </c>
      <c r="EG645">
        <v>18.290329418415077</v>
      </c>
      <c r="EH645">
        <v>14.265024560568991</v>
      </c>
      <c r="EJ645">
        <f t="shared" si="510"/>
        <v>1</v>
      </c>
      <c r="EK645">
        <f t="shared" si="511"/>
        <v>0</v>
      </c>
      <c r="EL645">
        <f t="shared" si="512"/>
        <v>4.0253048578460859</v>
      </c>
      <c r="EO645">
        <v>638</v>
      </c>
      <c r="EP645">
        <v>21.397355453738083</v>
      </c>
      <c r="EQ645">
        <v>39.391977931866691</v>
      </c>
      <c r="ES645">
        <f t="shared" si="513"/>
        <v>0</v>
      </c>
      <c r="ET645">
        <f t="shared" si="514"/>
        <v>1</v>
      </c>
      <c r="EU645">
        <f t="shared" si="515"/>
        <v>17.994622478128608</v>
      </c>
    </row>
    <row r="646" spans="1:151" x14ac:dyDescent="0.25">
      <c r="A646">
        <v>639</v>
      </c>
      <c r="B646">
        <v>12.83828476577758</v>
      </c>
      <c r="C646">
        <v>10.463829224500959</v>
      </c>
      <c r="E646">
        <f t="shared" si="516"/>
        <v>1</v>
      </c>
      <c r="F646">
        <f t="shared" si="467"/>
        <v>0</v>
      </c>
      <c r="G646">
        <f t="shared" si="517"/>
        <v>2.3744555412766211</v>
      </c>
      <c r="J646">
        <v>639</v>
      </c>
      <c r="K646">
        <v>21.466141680100854</v>
      </c>
      <c r="L646">
        <v>22.336318300403406</v>
      </c>
      <c r="N646">
        <f t="shared" si="468"/>
        <v>0</v>
      </c>
      <c r="O646">
        <f t="shared" si="469"/>
        <v>1</v>
      </c>
      <c r="P646">
        <f t="shared" si="470"/>
        <v>0.87017662030255138</v>
      </c>
      <c r="S646">
        <v>639</v>
      </c>
      <c r="T646">
        <v>19.517498675984161</v>
      </c>
      <c r="U646">
        <v>39.994182642531094</v>
      </c>
      <c r="W646">
        <f t="shared" si="471"/>
        <v>0</v>
      </c>
      <c r="X646">
        <f t="shared" si="472"/>
        <v>1</v>
      </c>
      <c r="Y646">
        <f t="shared" si="473"/>
        <v>20.476683966546933</v>
      </c>
      <c r="AB646">
        <v>639</v>
      </c>
      <c r="AC646">
        <v>20.793524342185446</v>
      </c>
      <c r="AD646">
        <v>16.541438231761255</v>
      </c>
      <c r="AF646">
        <f t="shared" si="474"/>
        <v>1</v>
      </c>
      <c r="AG646">
        <f t="shared" si="475"/>
        <v>0</v>
      </c>
      <c r="AH646">
        <f t="shared" si="476"/>
        <v>4.2520861104241909</v>
      </c>
      <c r="AK646">
        <v>639</v>
      </c>
      <c r="AL646">
        <v>21.349445043439239</v>
      </c>
      <c r="AM646">
        <v>34.45301729981098</v>
      </c>
      <c r="AO646">
        <f t="shared" si="477"/>
        <v>0</v>
      </c>
      <c r="AP646">
        <f t="shared" si="478"/>
        <v>1</v>
      </c>
      <c r="AQ646">
        <f t="shared" si="479"/>
        <v>13.103572256371741</v>
      </c>
      <c r="AT646">
        <v>639</v>
      </c>
      <c r="AU646">
        <v>21.055870569300421</v>
      </c>
      <c r="AV646">
        <v>37.642124951540566</v>
      </c>
      <c r="AX646">
        <f t="shared" si="480"/>
        <v>0</v>
      </c>
      <c r="AY646">
        <f t="shared" si="481"/>
        <v>1</v>
      </c>
      <c r="AZ646">
        <f t="shared" si="482"/>
        <v>16.586254382240146</v>
      </c>
      <c r="BC646">
        <v>639</v>
      </c>
      <c r="BD646" t="e">
        <v>#N/A</v>
      </c>
      <c r="BE646" t="e">
        <v>#N/A</v>
      </c>
      <c r="BG646" t="e">
        <f t="shared" si="483"/>
        <v>#N/A</v>
      </c>
      <c r="BH646" t="e">
        <f t="shared" si="484"/>
        <v>#N/A</v>
      </c>
      <c r="BI646" t="e">
        <f t="shared" si="485"/>
        <v>#N/A</v>
      </c>
      <c r="BL646">
        <v>639</v>
      </c>
      <c r="BM646">
        <v>24.562072279027156</v>
      </c>
      <c r="BN646">
        <v>12.812149472829848</v>
      </c>
      <c r="BP646">
        <f t="shared" si="486"/>
        <v>1</v>
      </c>
      <c r="BQ646">
        <f t="shared" si="487"/>
        <v>0</v>
      </c>
      <c r="BR646">
        <f t="shared" si="488"/>
        <v>11.749922806197308</v>
      </c>
      <c r="BU646">
        <v>639</v>
      </c>
      <c r="BV646">
        <v>14.651348386665152</v>
      </c>
      <c r="BW646">
        <v>25.289152505898031</v>
      </c>
      <c r="BY646">
        <f t="shared" si="489"/>
        <v>0</v>
      </c>
      <c r="BZ646">
        <f t="shared" si="490"/>
        <v>1</v>
      </c>
      <c r="CA646">
        <f t="shared" si="491"/>
        <v>10.637804119232879</v>
      </c>
      <c r="CD646">
        <v>639</v>
      </c>
      <c r="CE646">
        <v>29.002353574187644</v>
      </c>
      <c r="CF646">
        <v>35.27742196053498</v>
      </c>
      <c r="CH646">
        <f t="shared" si="492"/>
        <v>0</v>
      </c>
      <c r="CI646">
        <f t="shared" si="493"/>
        <v>1</v>
      </c>
      <c r="CJ646">
        <f t="shared" si="494"/>
        <v>6.2750683863473355</v>
      </c>
      <c r="CM646">
        <v>639</v>
      </c>
      <c r="CN646">
        <v>22.699032283380834</v>
      </c>
      <c r="CO646">
        <v>18.101656401469185</v>
      </c>
      <c r="CQ646">
        <f t="shared" si="495"/>
        <v>1</v>
      </c>
      <c r="CR646">
        <f t="shared" si="496"/>
        <v>0</v>
      </c>
      <c r="CS646">
        <f t="shared" si="497"/>
        <v>4.597375881911649</v>
      </c>
      <c r="CV646">
        <v>639</v>
      </c>
      <c r="CW646">
        <v>21.441305383090132</v>
      </c>
      <c r="CX646">
        <v>20.095519981774522</v>
      </c>
      <c r="CZ646">
        <f t="shared" si="498"/>
        <v>1</v>
      </c>
      <c r="DA646">
        <f t="shared" si="499"/>
        <v>0</v>
      </c>
      <c r="DB646">
        <f t="shared" si="500"/>
        <v>1.3457854013156094</v>
      </c>
      <c r="DE646">
        <v>639</v>
      </c>
      <c r="DF646">
        <v>25.316205814499234</v>
      </c>
      <c r="DG646">
        <v>17.47939465442807</v>
      </c>
      <c r="DI646">
        <f t="shared" si="501"/>
        <v>1</v>
      </c>
      <c r="DJ646">
        <f t="shared" si="502"/>
        <v>0</v>
      </c>
      <c r="DK646">
        <f t="shared" si="503"/>
        <v>7.8368111600711643</v>
      </c>
      <c r="DN646">
        <v>639</v>
      </c>
      <c r="DO646">
        <v>22.285702885268353</v>
      </c>
      <c r="DP646">
        <v>11.917968280585757</v>
      </c>
      <c r="DR646">
        <f t="shared" si="504"/>
        <v>1</v>
      </c>
      <c r="DS646">
        <f t="shared" si="505"/>
        <v>0</v>
      </c>
      <c r="DT646">
        <f t="shared" si="506"/>
        <v>10.367734604682596</v>
      </c>
      <c r="DW646">
        <v>639</v>
      </c>
      <c r="DX646">
        <v>12.987322014025239</v>
      </c>
      <c r="DY646">
        <v>23.493124499756675</v>
      </c>
      <c r="EA646">
        <f t="shared" si="507"/>
        <v>0</v>
      </c>
      <c r="EB646">
        <f t="shared" si="508"/>
        <v>1</v>
      </c>
      <c r="EC646">
        <f t="shared" si="509"/>
        <v>10.505802485731436</v>
      </c>
      <c r="EF646">
        <v>639</v>
      </c>
      <c r="EG646">
        <v>16.716898898469065</v>
      </c>
      <c r="EH646">
        <v>15.220390579644832</v>
      </c>
      <c r="EJ646">
        <f t="shared" si="510"/>
        <v>1</v>
      </c>
      <c r="EK646">
        <f t="shared" si="511"/>
        <v>0</v>
      </c>
      <c r="EL646">
        <f t="shared" si="512"/>
        <v>1.4965083188242332</v>
      </c>
      <c r="EO646">
        <v>639</v>
      </c>
      <c r="EP646">
        <v>26.17190518738435</v>
      </c>
      <c r="EQ646">
        <v>33.340116526691688</v>
      </c>
      <c r="ES646">
        <f t="shared" si="513"/>
        <v>0</v>
      </c>
      <c r="ET646">
        <f t="shared" si="514"/>
        <v>1</v>
      </c>
      <c r="EU646">
        <f t="shared" si="515"/>
        <v>7.1682113393073372</v>
      </c>
    </row>
    <row r="647" spans="1:151" x14ac:dyDescent="0.25">
      <c r="A647">
        <v>640</v>
      </c>
      <c r="B647">
        <v>8.7119123368690268</v>
      </c>
      <c r="C647">
        <v>19.713664106550297</v>
      </c>
      <c r="E647">
        <f t="shared" si="516"/>
        <v>0</v>
      </c>
      <c r="F647">
        <f t="shared" si="467"/>
        <v>1</v>
      </c>
      <c r="G647">
        <f t="shared" si="517"/>
        <v>11.00175176968127</v>
      </c>
      <c r="J647">
        <v>640</v>
      </c>
      <c r="K647">
        <v>25.985599982432507</v>
      </c>
      <c r="L647">
        <v>32.876347813377436</v>
      </c>
      <c r="N647">
        <f t="shared" si="468"/>
        <v>0</v>
      </c>
      <c r="O647">
        <f t="shared" si="469"/>
        <v>1</v>
      </c>
      <c r="P647">
        <f t="shared" si="470"/>
        <v>6.8907478309449282</v>
      </c>
      <c r="S647">
        <v>640</v>
      </c>
      <c r="T647">
        <v>19.91421052891415</v>
      </c>
      <c r="U647">
        <v>12.300482612231162</v>
      </c>
      <c r="W647">
        <f t="shared" si="471"/>
        <v>1</v>
      </c>
      <c r="X647">
        <f t="shared" si="472"/>
        <v>0</v>
      </c>
      <c r="Y647">
        <f t="shared" si="473"/>
        <v>7.6137279166829881</v>
      </c>
      <c r="AB647">
        <v>640</v>
      </c>
      <c r="AC647">
        <v>20.392066521950884</v>
      </c>
      <c r="AD647">
        <v>17.854001828173313</v>
      </c>
      <c r="AF647">
        <f t="shared" si="474"/>
        <v>1</v>
      </c>
      <c r="AG647">
        <f t="shared" si="475"/>
        <v>0</v>
      </c>
      <c r="AH647">
        <f t="shared" si="476"/>
        <v>2.5380646937775708</v>
      </c>
      <c r="AK647">
        <v>640</v>
      </c>
      <c r="AL647">
        <v>23.409056478440394</v>
      </c>
      <c r="AM647">
        <v>30.596882689175079</v>
      </c>
      <c r="AO647">
        <f t="shared" si="477"/>
        <v>0</v>
      </c>
      <c r="AP647">
        <f t="shared" si="478"/>
        <v>1</v>
      </c>
      <c r="AQ647">
        <f t="shared" si="479"/>
        <v>7.1878262107346842</v>
      </c>
      <c r="AT647">
        <v>640</v>
      </c>
      <c r="AU647">
        <v>20.559131736606439</v>
      </c>
      <c r="AV647">
        <v>24.353756319810788</v>
      </c>
      <c r="AX647">
        <f t="shared" si="480"/>
        <v>0</v>
      </c>
      <c r="AY647">
        <f t="shared" si="481"/>
        <v>1</v>
      </c>
      <c r="AZ647">
        <f t="shared" si="482"/>
        <v>3.7946245832043495</v>
      </c>
      <c r="BC647">
        <v>640</v>
      </c>
      <c r="BD647" t="e">
        <v>#N/A</v>
      </c>
      <c r="BE647" t="e">
        <v>#N/A</v>
      </c>
      <c r="BG647" t="e">
        <f t="shared" si="483"/>
        <v>#N/A</v>
      </c>
      <c r="BH647" t="e">
        <f t="shared" si="484"/>
        <v>#N/A</v>
      </c>
      <c r="BI647" t="e">
        <f t="shared" si="485"/>
        <v>#N/A</v>
      </c>
      <c r="BL647">
        <v>640</v>
      </c>
      <c r="BM647">
        <v>19.662203987756737</v>
      </c>
      <c r="BN647">
        <v>9.4383427182896433</v>
      </c>
      <c r="BP647">
        <f t="shared" si="486"/>
        <v>1</v>
      </c>
      <c r="BQ647">
        <f t="shared" si="487"/>
        <v>0</v>
      </c>
      <c r="BR647">
        <f t="shared" si="488"/>
        <v>10.223861269467093</v>
      </c>
      <c r="BU647">
        <v>640</v>
      </c>
      <c r="BV647">
        <v>13.363829163955923</v>
      </c>
      <c r="BW647">
        <v>22.15259951961928</v>
      </c>
      <c r="BY647">
        <f t="shared" si="489"/>
        <v>0</v>
      </c>
      <c r="BZ647">
        <f t="shared" si="490"/>
        <v>1</v>
      </c>
      <c r="CA647">
        <f t="shared" si="491"/>
        <v>8.7887703556633561</v>
      </c>
      <c r="CD647">
        <v>640</v>
      </c>
      <c r="CE647">
        <v>14.381448778813148</v>
      </c>
      <c r="CF647">
        <v>25.205050439172528</v>
      </c>
      <c r="CH647">
        <f t="shared" si="492"/>
        <v>0</v>
      </c>
      <c r="CI647">
        <f t="shared" si="493"/>
        <v>1</v>
      </c>
      <c r="CJ647">
        <f t="shared" si="494"/>
        <v>10.82360166035938</v>
      </c>
      <c r="CM647">
        <v>640</v>
      </c>
      <c r="CN647">
        <v>21.973234721254205</v>
      </c>
      <c r="CO647">
        <v>26.19421612596453</v>
      </c>
      <c r="CQ647">
        <f t="shared" si="495"/>
        <v>0</v>
      </c>
      <c r="CR647">
        <f t="shared" si="496"/>
        <v>1</v>
      </c>
      <c r="CS647">
        <f t="shared" si="497"/>
        <v>4.2209814047103258</v>
      </c>
      <c r="CV647">
        <v>640</v>
      </c>
      <c r="CW647">
        <v>20.198630880981202</v>
      </c>
      <c r="CX647">
        <v>21.550277189405154</v>
      </c>
      <c r="CZ647">
        <f t="shared" si="498"/>
        <v>0</v>
      </c>
      <c r="DA647">
        <f t="shared" si="499"/>
        <v>1</v>
      </c>
      <c r="DB647">
        <f t="shared" si="500"/>
        <v>1.3516463084239518</v>
      </c>
      <c r="DE647">
        <v>640</v>
      </c>
      <c r="DF647">
        <v>14.714202094638713</v>
      </c>
      <c r="DG647">
        <v>32.743739151782862</v>
      </c>
      <c r="DI647">
        <f t="shared" si="501"/>
        <v>0</v>
      </c>
      <c r="DJ647">
        <f t="shared" si="502"/>
        <v>1</v>
      </c>
      <c r="DK647">
        <f t="shared" si="503"/>
        <v>18.029537057144147</v>
      </c>
      <c r="DN647">
        <v>640</v>
      </c>
      <c r="DO647">
        <v>21.810360477111587</v>
      </c>
      <c r="DP647">
        <v>19.71470778289072</v>
      </c>
      <c r="DR647">
        <f t="shared" si="504"/>
        <v>1</v>
      </c>
      <c r="DS647">
        <f t="shared" si="505"/>
        <v>0</v>
      </c>
      <c r="DT647">
        <f t="shared" si="506"/>
        <v>2.0956526942208669</v>
      </c>
      <c r="DW647">
        <v>640</v>
      </c>
      <c r="DX647">
        <v>15.57333001121475</v>
      </c>
      <c r="DY647">
        <v>18.973898012840849</v>
      </c>
      <c r="EA647">
        <f t="shared" si="507"/>
        <v>0</v>
      </c>
      <c r="EB647">
        <f t="shared" si="508"/>
        <v>1</v>
      </c>
      <c r="EC647">
        <f t="shared" si="509"/>
        <v>3.4005680016260982</v>
      </c>
      <c r="EF647">
        <v>640</v>
      </c>
      <c r="EG647">
        <v>17.255418809373769</v>
      </c>
      <c r="EH647">
        <v>17.218673740273196</v>
      </c>
      <c r="EJ647">
        <f t="shared" si="510"/>
        <v>1</v>
      </c>
      <c r="EK647">
        <f t="shared" si="511"/>
        <v>0</v>
      </c>
      <c r="EL647">
        <f t="shared" si="512"/>
        <v>3.6745069100572181E-2</v>
      </c>
      <c r="EO647">
        <v>640</v>
      </c>
      <c r="EP647">
        <v>20.08092307127653</v>
      </c>
      <c r="EQ647">
        <v>21.067662055007379</v>
      </c>
      <c r="ES647">
        <f t="shared" si="513"/>
        <v>0</v>
      </c>
      <c r="ET647">
        <f t="shared" si="514"/>
        <v>1</v>
      </c>
      <c r="EU647">
        <f t="shared" si="515"/>
        <v>0.98673898373084867</v>
      </c>
    </row>
    <row r="648" spans="1:151" x14ac:dyDescent="0.25">
      <c r="A648">
        <v>641</v>
      </c>
      <c r="B648">
        <v>11.979856341852742</v>
      </c>
      <c r="C648">
        <v>10.87673859744509</v>
      </c>
      <c r="E648">
        <f t="shared" si="516"/>
        <v>1</v>
      </c>
      <c r="F648">
        <f t="shared" ref="F648:F711" si="518">IF(E648&gt;0,0,1)</f>
        <v>0</v>
      </c>
      <c r="G648">
        <f t="shared" si="517"/>
        <v>1.1031177444076512</v>
      </c>
      <c r="J648">
        <v>641</v>
      </c>
      <c r="K648">
        <v>29.707615277145631</v>
      </c>
      <c r="L648">
        <v>18.550154008001332</v>
      </c>
      <c r="N648">
        <f t="shared" ref="N648:N711" si="519">IF(K648&gt;L648,1,0)</f>
        <v>1</v>
      </c>
      <c r="O648">
        <f t="shared" ref="O648:O711" si="520">IF(N648&gt;0,0,1)</f>
        <v>0</v>
      </c>
      <c r="P648">
        <f t="shared" ref="P648:P711" si="521">IF(K648&gt;L648,K648-L648,L648-K648)</f>
        <v>11.157461269144299</v>
      </c>
      <c r="S648">
        <v>641</v>
      </c>
      <c r="T648">
        <v>18.455117182648053</v>
      </c>
      <c r="U648">
        <v>18.648528993544701</v>
      </c>
      <c r="W648">
        <f t="shared" ref="W648:W711" si="522">IF(T648&gt;U648,1,0)</f>
        <v>0</v>
      </c>
      <c r="X648">
        <f t="shared" ref="X648:X711" si="523">IF(W648&gt;0,0,1)</f>
        <v>1</v>
      </c>
      <c r="Y648">
        <f t="shared" ref="Y648:Y711" si="524">IF(T648&gt;U648,T648-U648,U648-T648)</f>
        <v>0.19341181089664872</v>
      </c>
      <c r="AB648">
        <v>641</v>
      </c>
      <c r="AC648">
        <v>18.905461104606729</v>
      </c>
      <c r="AD648">
        <v>18.211175117076266</v>
      </c>
      <c r="AF648">
        <f t="shared" ref="AF648:AF711" si="525">IF(AC648&gt;AD648,1,0)</f>
        <v>1</v>
      </c>
      <c r="AG648">
        <f t="shared" ref="AG648:AG711" si="526">IF(AF648&gt;0,0,1)</f>
        <v>0</v>
      </c>
      <c r="AH648">
        <f t="shared" ref="AH648:AH711" si="527">IF(AC648&gt;AD648,AC648-AD648,AD648-AC648)</f>
        <v>0.69428598753046344</v>
      </c>
      <c r="AK648">
        <v>641</v>
      </c>
      <c r="AL648">
        <v>32.223080154307631</v>
      </c>
      <c r="AM648">
        <v>46.52753843194057</v>
      </c>
      <c r="AO648">
        <f t="shared" ref="AO648:AO711" si="528">IF(AL648&gt;AM648,1,0)</f>
        <v>0</v>
      </c>
      <c r="AP648">
        <f t="shared" ref="AP648:AP711" si="529">IF(AO648&gt;0,0,1)</f>
        <v>1</v>
      </c>
      <c r="AQ648">
        <f t="shared" ref="AQ648:AQ711" si="530">IF(AL648&gt;AM648,AL648-AM648,AM648-AL648)</f>
        <v>14.304458277632939</v>
      </c>
      <c r="AT648">
        <v>641</v>
      </c>
      <c r="AU648">
        <v>15.972266569221542</v>
      </c>
      <c r="AV648">
        <v>28.367208126441632</v>
      </c>
      <c r="AX648">
        <f t="shared" ref="AX648:AX711" si="531">IF(AU648&gt;AV648,1,0)</f>
        <v>0</v>
      </c>
      <c r="AY648">
        <f t="shared" ref="AY648:AY711" si="532">IF(AX648&gt;0,0,1)</f>
        <v>1</v>
      </c>
      <c r="AZ648">
        <f t="shared" ref="AZ648:AZ711" si="533">IF(AU648&gt;AV648,AU648-AV648,AV648-AU648)</f>
        <v>12.39494155722009</v>
      </c>
      <c r="BC648">
        <v>641</v>
      </c>
      <c r="BD648" t="e">
        <v>#N/A</v>
      </c>
      <c r="BE648" t="e">
        <v>#N/A</v>
      </c>
      <c r="BG648" t="e">
        <f t="shared" ref="BG648:BG711" si="534">IF(BD648&gt;BE648,1,0)</f>
        <v>#N/A</v>
      </c>
      <c r="BH648" t="e">
        <f t="shared" ref="BH648:BH711" si="535">IF(BG648&gt;0,0,1)</f>
        <v>#N/A</v>
      </c>
      <c r="BI648" t="e">
        <f t="shared" ref="BI648:BI711" si="536">IF(BD648&gt;BE648,BD648-BE648,BE648-BD648)</f>
        <v>#N/A</v>
      </c>
      <c r="BL648">
        <v>641</v>
      </c>
      <c r="BM648">
        <v>29.037056059242456</v>
      </c>
      <c r="BN648">
        <v>12.650725334326786</v>
      </c>
      <c r="BP648">
        <f t="shared" ref="BP648:BP711" si="537">IF(BM648&gt;BN648,1,0)</f>
        <v>1</v>
      </c>
      <c r="BQ648">
        <f t="shared" ref="BQ648:BQ711" si="538">IF(BP648&gt;0,0,1)</f>
        <v>0</v>
      </c>
      <c r="BR648">
        <f t="shared" ref="BR648:BR711" si="539">IF(BM648&gt;BN648,BM648-BN648,BN648-BM648)</f>
        <v>16.38633072491567</v>
      </c>
      <c r="BU648">
        <v>641</v>
      </c>
      <c r="BV648">
        <v>17.202894618658654</v>
      </c>
      <c r="BW648">
        <v>16.217345318141163</v>
      </c>
      <c r="BY648">
        <f t="shared" ref="BY648:BY711" si="540">IF(BV648&gt;BW648,1,0)</f>
        <v>1</v>
      </c>
      <c r="BZ648">
        <f t="shared" ref="BZ648:BZ711" si="541">IF(BY648&gt;0,0,1)</f>
        <v>0</v>
      </c>
      <c r="CA648">
        <f t="shared" ref="CA648:CA711" si="542">IF(BV648&gt;BW648,BV648-BW648,BW648-BV648)</f>
        <v>0.98554930051749068</v>
      </c>
      <c r="CD648">
        <v>641</v>
      </c>
      <c r="CE648">
        <v>31.622558009705934</v>
      </c>
      <c r="CF648">
        <v>51.581343057984029</v>
      </c>
      <c r="CH648">
        <f t="shared" ref="CH648:CH711" si="543">IF(CE648&gt;CF648,1,0)</f>
        <v>0</v>
      </c>
      <c r="CI648">
        <f t="shared" ref="CI648:CI711" si="544">IF(CH648&gt;0,0,1)</f>
        <v>1</v>
      </c>
      <c r="CJ648">
        <f t="shared" ref="CJ648:CJ711" si="545">IF(CE648&gt;CF648,CE648-CF648,CF648-CE648)</f>
        <v>19.958785048278095</v>
      </c>
      <c r="CM648">
        <v>641</v>
      </c>
      <c r="CN648">
        <v>19.687141637805404</v>
      </c>
      <c r="CO648">
        <v>13.667912716407134</v>
      </c>
      <c r="CQ648">
        <f t="shared" ref="CQ648:CQ711" si="546">IF(CN648&gt;CO648,1,0)</f>
        <v>1</v>
      </c>
      <c r="CR648">
        <f t="shared" ref="CR648:CR711" si="547">IF(CQ648&gt;0,0,1)</f>
        <v>0</v>
      </c>
      <c r="CS648">
        <f t="shared" ref="CS648:CS711" si="548">IF(CN648&gt;CO648,CN648-CO648,CO648-CN648)</f>
        <v>6.0192289213982697</v>
      </c>
      <c r="CV648">
        <v>641</v>
      </c>
      <c r="CW648">
        <v>24.874192972456406</v>
      </c>
      <c r="CX648">
        <v>16.486897983254579</v>
      </c>
      <c r="CZ648">
        <f t="shared" ref="CZ648:CZ711" si="549">IF(CW648&gt;CX648,1,0)</f>
        <v>1</v>
      </c>
      <c r="DA648">
        <f t="shared" ref="DA648:DA711" si="550">IF(CZ648&gt;0,0,1)</f>
        <v>0</v>
      </c>
      <c r="DB648">
        <f t="shared" ref="DB648:DB711" si="551">IF(CW648&gt;CX648,CW648-CX648,CX648-CW648)</f>
        <v>8.3872949892018269</v>
      </c>
      <c r="DE648">
        <v>641</v>
      </c>
      <c r="DF648">
        <v>23.235824609300884</v>
      </c>
      <c r="DG648">
        <v>26.000112794373319</v>
      </c>
      <c r="DI648">
        <f t="shared" ref="DI648:DI711" si="552">IF(DF648&gt;DG648,1,0)</f>
        <v>0</v>
      </c>
      <c r="DJ648">
        <f t="shared" ref="DJ648:DJ711" si="553">IF(DI648&gt;0,0,1)</f>
        <v>1</v>
      </c>
      <c r="DK648">
        <f t="shared" ref="DK648:DK711" si="554">IF(DF648&gt;DG648,DF648-DG648,DG648-DF648)</f>
        <v>2.7642881850724343</v>
      </c>
      <c r="DN648">
        <v>641</v>
      </c>
      <c r="DO648">
        <v>25.367427423815307</v>
      </c>
      <c r="DP648">
        <v>20.987972801659847</v>
      </c>
      <c r="DR648">
        <f t="shared" ref="DR648:DR711" si="555">IF(DO648&gt;DP648,1,0)</f>
        <v>1</v>
      </c>
      <c r="DS648">
        <f t="shared" ref="DS648:DS711" si="556">IF(DR648&gt;0,0,1)</f>
        <v>0</v>
      </c>
      <c r="DT648">
        <f t="shared" ref="DT648:DT711" si="557">IF(DO648&gt;DP648,DO648-DP648,DP648-DO648)</f>
        <v>4.3794546221554604</v>
      </c>
      <c r="DW648">
        <v>641</v>
      </c>
      <c r="DX648">
        <v>15.655514919457691</v>
      </c>
      <c r="DY648">
        <v>8.0105512791743649</v>
      </c>
      <c r="EA648">
        <f t="shared" ref="EA648:EA711" si="558">IF(DX648&gt;DY648,1,0)</f>
        <v>1</v>
      </c>
      <c r="EB648">
        <f t="shared" ref="EB648:EB711" si="559">IF(EA648&gt;0,0,1)</f>
        <v>0</v>
      </c>
      <c r="EC648">
        <f t="shared" ref="EC648:EC711" si="560">IF(DX648&gt;DY648,DX648-DY648,DY648-DX648)</f>
        <v>7.6449636402833256</v>
      </c>
      <c r="EF648">
        <v>641</v>
      </c>
      <c r="EG648">
        <v>16.940369116024748</v>
      </c>
      <c r="EH648">
        <v>16.559695513663364</v>
      </c>
      <c r="EJ648">
        <f t="shared" ref="EJ648:EJ711" si="561">IF(EG648&gt;EH648,1,0)</f>
        <v>1</v>
      </c>
      <c r="EK648">
        <f t="shared" ref="EK648:EK711" si="562">IF(EJ648&gt;0,0,1)</f>
        <v>0</v>
      </c>
      <c r="EL648">
        <f t="shared" ref="EL648:EL711" si="563">IF(EG648&gt;EH648,EG648-EH648,EH648-EG648)</f>
        <v>0.3806736023613837</v>
      </c>
      <c r="EO648">
        <v>641</v>
      </c>
      <c r="EP648">
        <v>21.633918698609254</v>
      </c>
      <c r="EQ648">
        <v>56.122674262756888</v>
      </c>
      <c r="ES648">
        <f t="shared" ref="ES648:ES711" si="564">IF(EP648&gt;EQ648,1,0)</f>
        <v>0</v>
      </c>
      <c r="ET648">
        <f t="shared" ref="ET648:ET711" si="565">IF(ES648&gt;0,0,1)</f>
        <v>1</v>
      </c>
      <c r="EU648">
        <f t="shared" ref="EU648:EU711" si="566">IF(EP648&gt;EQ648,EP648-EQ648,EQ648-EP648)</f>
        <v>34.488755564147638</v>
      </c>
    </row>
    <row r="649" spans="1:151" x14ac:dyDescent="0.25">
      <c r="A649">
        <v>642</v>
      </c>
      <c r="B649">
        <v>10.292769210627348</v>
      </c>
      <c r="C649">
        <v>22.03934628919983</v>
      </c>
      <c r="E649">
        <f t="shared" si="516"/>
        <v>0</v>
      </c>
      <c r="F649">
        <f t="shared" si="518"/>
        <v>1</v>
      </c>
      <c r="G649">
        <f t="shared" si="517"/>
        <v>11.746577078572482</v>
      </c>
      <c r="J649">
        <v>642</v>
      </c>
      <c r="K649">
        <v>6.1916651087651715</v>
      </c>
      <c r="L649">
        <v>21.219839740238339</v>
      </c>
      <c r="N649">
        <f t="shared" si="519"/>
        <v>0</v>
      </c>
      <c r="O649">
        <f t="shared" si="520"/>
        <v>1</v>
      </c>
      <c r="P649">
        <f t="shared" si="521"/>
        <v>15.028174631473167</v>
      </c>
      <c r="S649">
        <v>642</v>
      </c>
      <c r="T649">
        <v>18.34207260263965</v>
      </c>
      <c r="U649">
        <v>21.712966140358777</v>
      </c>
      <c r="W649">
        <f t="shared" si="522"/>
        <v>0</v>
      </c>
      <c r="X649">
        <f t="shared" si="523"/>
        <v>1</v>
      </c>
      <c r="Y649">
        <f t="shared" si="524"/>
        <v>3.3708935377191267</v>
      </c>
      <c r="AB649">
        <v>642</v>
      </c>
      <c r="AC649">
        <v>21.628852614210146</v>
      </c>
      <c r="AD649">
        <v>17.70714206131791</v>
      </c>
      <c r="AF649">
        <f t="shared" si="525"/>
        <v>1</v>
      </c>
      <c r="AG649">
        <f t="shared" si="526"/>
        <v>0</v>
      </c>
      <c r="AH649">
        <f t="shared" si="527"/>
        <v>3.921710552892236</v>
      </c>
      <c r="AK649">
        <v>642</v>
      </c>
      <c r="AL649">
        <v>24.902684331933692</v>
      </c>
      <c r="AM649">
        <v>17.912991317566991</v>
      </c>
      <c r="AO649">
        <f t="shared" si="528"/>
        <v>1</v>
      </c>
      <c r="AP649">
        <f t="shared" si="529"/>
        <v>0</v>
      </c>
      <c r="AQ649">
        <f t="shared" si="530"/>
        <v>6.9896930143667007</v>
      </c>
      <c r="AT649">
        <v>642</v>
      </c>
      <c r="AU649">
        <v>22.673994402794772</v>
      </c>
      <c r="AV649">
        <v>15.199846820905003</v>
      </c>
      <c r="AX649">
        <f t="shared" si="531"/>
        <v>1</v>
      </c>
      <c r="AY649">
        <f t="shared" si="532"/>
        <v>0</v>
      </c>
      <c r="AZ649">
        <f t="shared" si="533"/>
        <v>7.4741475818897687</v>
      </c>
      <c r="BC649">
        <v>642</v>
      </c>
      <c r="BD649" t="e">
        <v>#N/A</v>
      </c>
      <c r="BE649" t="e">
        <v>#N/A</v>
      </c>
      <c r="BG649" t="e">
        <f t="shared" si="534"/>
        <v>#N/A</v>
      </c>
      <c r="BH649" t="e">
        <f t="shared" si="535"/>
        <v>#N/A</v>
      </c>
      <c r="BI649" t="e">
        <f t="shared" si="536"/>
        <v>#N/A</v>
      </c>
      <c r="BL649">
        <v>642</v>
      </c>
      <c r="BM649">
        <v>30.617585247693068</v>
      </c>
      <c r="BN649">
        <v>10.74667345600394</v>
      </c>
      <c r="BP649">
        <f t="shared" si="537"/>
        <v>1</v>
      </c>
      <c r="BQ649">
        <f t="shared" si="538"/>
        <v>0</v>
      </c>
      <c r="BR649">
        <f t="shared" si="539"/>
        <v>19.870911791689128</v>
      </c>
      <c r="BU649">
        <v>642</v>
      </c>
      <c r="BV649">
        <v>20.743468807138438</v>
      </c>
      <c r="BW649">
        <v>18.679994616319426</v>
      </c>
      <c r="BY649">
        <f t="shared" si="540"/>
        <v>1</v>
      </c>
      <c r="BZ649">
        <f t="shared" si="541"/>
        <v>0</v>
      </c>
      <c r="CA649">
        <f t="shared" si="542"/>
        <v>2.0634741908190115</v>
      </c>
      <c r="CD649">
        <v>642</v>
      </c>
      <c r="CE649">
        <v>23.799798194976045</v>
      </c>
      <c r="CF649">
        <v>14.494449930607969</v>
      </c>
      <c r="CH649">
        <f t="shared" si="543"/>
        <v>1</v>
      </c>
      <c r="CI649">
        <f t="shared" si="544"/>
        <v>0</v>
      </c>
      <c r="CJ649">
        <f t="shared" si="545"/>
        <v>9.3053482643680763</v>
      </c>
      <c r="CM649">
        <v>642</v>
      </c>
      <c r="CN649">
        <v>20.20920757913607</v>
      </c>
      <c r="CO649">
        <v>14.352379662598672</v>
      </c>
      <c r="CQ649">
        <f t="shared" si="546"/>
        <v>1</v>
      </c>
      <c r="CR649">
        <f t="shared" si="547"/>
        <v>0</v>
      </c>
      <c r="CS649">
        <f t="shared" si="548"/>
        <v>5.856827916537398</v>
      </c>
      <c r="CV649">
        <v>642</v>
      </c>
      <c r="CW649">
        <v>22.425916343201788</v>
      </c>
      <c r="CX649">
        <v>18.490022906221711</v>
      </c>
      <c r="CZ649">
        <f t="shared" si="549"/>
        <v>1</v>
      </c>
      <c r="DA649">
        <f t="shared" si="550"/>
        <v>0</v>
      </c>
      <c r="DB649">
        <f t="shared" si="551"/>
        <v>3.9358934369800771</v>
      </c>
      <c r="DE649">
        <v>642</v>
      </c>
      <c r="DF649">
        <v>1.1751003540062399</v>
      </c>
      <c r="DG649">
        <v>31.870950966403448</v>
      </c>
      <c r="DI649">
        <f t="shared" si="552"/>
        <v>0</v>
      </c>
      <c r="DJ649">
        <f t="shared" si="553"/>
        <v>1</v>
      </c>
      <c r="DK649">
        <f t="shared" si="554"/>
        <v>30.695850612397209</v>
      </c>
      <c r="DN649">
        <v>642</v>
      </c>
      <c r="DO649">
        <v>20.964497389793738</v>
      </c>
      <c r="DP649">
        <v>14.952118637773552</v>
      </c>
      <c r="DR649">
        <f t="shared" si="555"/>
        <v>1</v>
      </c>
      <c r="DS649">
        <f t="shared" si="556"/>
        <v>0</v>
      </c>
      <c r="DT649">
        <f t="shared" si="557"/>
        <v>6.0123787520201866</v>
      </c>
      <c r="DW649">
        <v>642</v>
      </c>
      <c r="DX649">
        <v>22.048252753037907</v>
      </c>
      <c r="DY649">
        <v>11.212177357176442</v>
      </c>
      <c r="EA649">
        <f t="shared" si="558"/>
        <v>1</v>
      </c>
      <c r="EB649">
        <f t="shared" si="559"/>
        <v>0</v>
      </c>
      <c r="EC649">
        <f t="shared" si="560"/>
        <v>10.836075395861466</v>
      </c>
      <c r="EF649">
        <v>642</v>
      </c>
      <c r="EG649">
        <v>20.399829996294834</v>
      </c>
      <c r="EH649">
        <v>13.614916594287177</v>
      </c>
      <c r="EJ649">
        <f t="shared" si="561"/>
        <v>1</v>
      </c>
      <c r="EK649">
        <f t="shared" si="562"/>
        <v>0</v>
      </c>
      <c r="EL649">
        <f t="shared" si="563"/>
        <v>6.7849134020076569</v>
      </c>
      <c r="EO649">
        <v>642</v>
      </c>
      <c r="EP649">
        <v>26.894346753000505</v>
      </c>
      <c r="EQ649">
        <v>32.08667532520883</v>
      </c>
      <c r="ES649">
        <f t="shared" si="564"/>
        <v>0</v>
      </c>
      <c r="ET649">
        <f t="shared" si="565"/>
        <v>1</v>
      </c>
      <c r="EU649">
        <f t="shared" si="566"/>
        <v>5.192328572208325</v>
      </c>
    </row>
    <row r="650" spans="1:151" x14ac:dyDescent="0.25">
      <c r="A650">
        <v>643</v>
      </c>
      <c r="B650">
        <v>13.884711594847115</v>
      </c>
      <c r="C650">
        <v>6.8558845066062197</v>
      </c>
      <c r="E650">
        <f t="shared" si="516"/>
        <v>1</v>
      </c>
      <c r="F650">
        <f t="shared" si="518"/>
        <v>0</v>
      </c>
      <c r="G650">
        <f t="shared" si="517"/>
        <v>7.0288270882408952</v>
      </c>
      <c r="J650">
        <v>643</v>
      </c>
      <c r="K650">
        <v>28.3077400442806</v>
      </c>
      <c r="L650">
        <v>25.059293089313918</v>
      </c>
      <c r="N650">
        <f t="shared" si="519"/>
        <v>1</v>
      </c>
      <c r="O650">
        <f t="shared" si="520"/>
        <v>0</v>
      </c>
      <c r="P650">
        <f t="shared" si="521"/>
        <v>3.2484469549666812</v>
      </c>
      <c r="S650">
        <v>643</v>
      </c>
      <c r="T650">
        <v>16.787337946506231</v>
      </c>
      <c r="U650">
        <v>44.19043438331849</v>
      </c>
      <c r="W650">
        <f t="shared" si="522"/>
        <v>0</v>
      </c>
      <c r="X650">
        <f t="shared" si="523"/>
        <v>1</v>
      </c>
      <c r="Y650">
        <f t="shared" si="524"/>
        <v>27.403096436812259</v>
      </c>
      <c r="AB650">
        <v>643</v>
      </c>
      <c r="AC650">
        <v>21.118354631330316</v>
      </c>
      <c r="AD650">
        <v>18.299538754199503</v>
      </c>
      <c r="AF650">
        <f t="shared" si="525"/>
        <v>1</v>
      </c>
      <c r="AG650">
        <f t="shared" si="526"/>
        <v>0</v>
      </c>
      <c r="AH650">
        <f t="shared" si="527"/>
        <v>2.8188158771308132</v>
      </c>
      <c r="AK650">
        <v>643</v>
      </c>
      <c r="AL650">
        <v>21.491944301718267</v>
      </c>
      <c r="AM650">
        <v>30.974906790790023</v>
      </c>
      <c r="AO650">
        <f t="shared" si="528"/>
        <v>0</v>
      </c>
      <c r="AP650">
        <f t="shared" si="529"/>
        <v>1</v>
      </c>
      <c r="AQ650">
        <f t="shared" si="530"/>
        <v>9.4829624890717561</v>
      </c>
      <c r="AT650">
        <v>643</v>
      </c>
      <c r="AU650">
        <v>16.752390467537023</v>
      </c>
      <c r="AV650">
        <v>22.562057137787818</v>
      </c>
      <c r="AX650">
        <f t="shared" si="531"/>
        <v>0</v>
      </c>
      <c r="AY650">
        <f t="shared" si="532"/>
        <v>1</v>
      </c>
      <c r="AZ650">
        <f t="shared" si="533"/>
        <v>5.8096666702507953</v>
      </c>
      <c r="BC650">
        <v>643</v>
      </c>
      <c r="BD650" t="e">
        <v>#N/A</v>
      </c>
      <c r="BE650" t="e">
        <v>#N/A</v>
      </c>
      <c r="BG650" t="e">
        <f t="shared" si="534"/>
        <v>#N/A</v>
      </c>
      <c r="BH650" t="e">
        <f t="shared" si="535"/>
        <v>#N/A</v>
      </c>
      <c r="BI650" t="e">
        <f t="shared" si="536"/>
        <v>#N/A</v>
      </c>
      <c r="BL650">
        <v>643</v>
      </c>
      <c r="BM650">
        <v>21.372794192202385</v>
      </c>
      <c r="BN650">
        <v>11.385389065426121</v>
      </c>
      <c r="BP650">
        <f t="shared" si="537"/>
        <v>1</v>
      </c>
      <c r="BQ650">
        <f t="shared" si="538"/>
        <v>0</v>
      </c>
      <c r="BR650">
        <f t="shared" si="539"/>
        <v>9.9874051267762631</v>
      </c>
      <c r="BU650">
        <v>643</v>
      </c>
      <c r="BV650">
        <v>20.780097158414481</v>
      </c>
      <c r="BW650">
        <v>13.49316182538265</v>
      </c>
      <c r="BY650">
        <f t="shared" si="540"/>
        <v>1</v>
      </c>
      <c r="BZ650">
        <f t="shared" si="541"/>
        <v>0</v>
      </c>
      <c r="CA650">
        <f t="shared" si="542"/>
        <v>7.2869353330318312</v>
      </c>
      <c r="CD650">
        <v>643</v>
      </c>
      <c r="CE650">
        <v>36.995133155566698</v>
      </c>
      <c r="CF650">
        <v>40.322113490616218</v>
      </c>
      <c r="CH650">
        <f t="shared" si="543"/>
        <v>0</v>
      </c>
      <c r="CI650">
        <f t="shared" si="544"/>
        <v>1</v>
      </c>
      <c r="CJ650">
        <f t="shared" si="545"/>
        <v>3.3269803350495195</v>
      </c>
      <c r="CM650">
        <v>643</v>
      </c>
      <c r="CN650">
        <v>17.265966677280296</v>
      </c>
      <c r="CO650">
        <v>-1.8311970092024765</v>
      </c>
      <c r="CQ650">
        <f t="shared" si="546"/>
        <v>1</v>
      </c>
      <c r="CR650">
        <f t="shared" si="547"/>
        <v>0</v>
      </c>
      <c r="CS650">
        <f t="shared" si="548"/>
        <v>19.097163686482773</v>
      </c>
      <c r="CV650">
        <v>643</v>
      </c>
      <c r="CW650">
        <v>20.056919256582155</v>
      </c>
      <c r="CX650">
        <v>18.038768876190883</v>
      </c>
      <c r="CZ650">
        <f t="shared" si="549"/>
        <v>1</v>
      </c>
      <c r="DA650">
        <f t="shared" si="550"/>
        <v>0</v>
      </c>
      <c r="DB650">
        <f t="shared" si="551"/>
        <v>2.0181503803912726</v>
      </c>
      <c r="DE650">
        <v>643</v>
      </c>
      <c r="DF650">
        <v>34.354703535868921</v>
      </c>
      <c r="DG650">
        <v>26.603741932669628</v>
      </c>
      <c r="DI650">
        <f t="shared" si="552"/>
        <v>1</v>
      </c>
      <c r="DJ650">
        <f t="shared" si="553"/>
        <v>0</v>
      </c>
      <c r="DK650">
        <f t="shared" si="554"/>
        <v>7.7509616031992934</v>
      </c>
      <c r="DN650">
        <v>643</v>
      </c>
      <c r="DO650">
        <v>26.593987865291592</v>
      </c>
      <c r="DP650">
        <v>16.049368458456627</v>
      </c>
      <c r="DR650">
        <f t="shared" si="555"/>
        <v>1</v>
      </c>
      <c r="DS650">
        <f t="shared" si="556"/>
        <v>0</v>
      </c>
      <c r="DT650">
        <f t="shared" si="557"/>
        <v>10.544619406834965</v>
      </c>
      <c r="DW650">
        <v>643</v>
      </c>
      <c r="DX650">
        <v>22.285240780872936</v>
      </c>
      <c r="DY650">
        <v>16.453415475387512</v>
      </c>
      <c r="EA650">
        <f t="shared" si="558"/>
        <v>1</v>
      </c>
      <c r="EB650">
        <f t="shared" si="559"/>
        <v>0</v>
      </c>
      <c r="EC650">
        <f t="shared" si="560"/>
        <v>5.8318253054854239</v>
      </c>
      <c r="EF650">
        <v>643</v>
      </c>
      <c r="EG650">
        <v>21.881649148373647</v>
      </c>
      <c r="EH650">
        <v>14.92994827294806</v>
      </c>
      <c r="EJ650">
        <f t="shared" si="561"/>
        <v>1</v>
      </c>
      <c r="EK650">
        <f t="shared" si="562"/>
        <v>0</v>
      </c>
      <c r="EL650">
        <f t="shared" si="563"/>
        <v>6.9517008754255869</v>
      </c>
      <c r="EO650">
        <v>643</v>
      </c>
      <c r="EP650">
        <v>23.770938768339406</v>
      </c>
      <c r="EQ650">
        <v>32.238897178375026</v>
      </c>
      <c r="ES650">
        <f t="shared" si="564"/>
        <v>0</v>
      </c>
      <c r="ET650">
        <f t="shared" si="565"/>
        <v>1</v>
      </c>
      <c r="EU650">
        <f t="shared" si="566"/>
        <v>8.4679584100356209</v>
      </c>
    </row>
    <row r="651" spans="1:151" x14ac:dyDescent="0.25">
      <c r="A651">
        <v>644</v>
      </c>
      <c r="B651">
        <v>12.185420920817856</v>
      </c>
      <c r="C651">
        <v>37.651684262616847</v>
      </c>
      <c r="E651">
        <f t="shared" si="516"/>
        <v>0</v>
      </c>
      <c r="F651">
        <f t="shared" si="518"/>
        <v>1</v>
      </c>
      <c r="G651">
        <f t="shared" si="517"/>
        <v>25.466263341798992</v>
      </c>
      <c r="J651">
        <v>644</v>
      </c>
      <c r="K651">
        <v>23.564887317647408</v>
      </c>
      <c r="L651">
        <v>21.475200297076064</v>
      </c>
      <c r="N651">
        <f t="shared" si="519"/>
        <v>1</v>
      </c>
      <c r="O651">
        <f t="shared" si="520"/>
        <v>0</v>
      </c>
      <c r="P651">
        <f t="shared" si="521"/>
        <v>2.0896870205713434</v>
      </c>
      <c r="S651">
        <v>644</v>
      </c>
      <c r="T651">
        <v>19.138877630602959</v>
      </c>
      <c r="U651">
        <v>19.449163949887648</v>
      </c>
      <c r="W651">
        <f t="shared" si="522"/>
        <v>0</v>
      </c>
      <c r="X651">
        <f t="shared" si="523"/>
        <v>1</v>
      </c>
      <c r="Y651">
        <f t="shared" si="524"/>
        <v>0.31028631928468897</v>
      </c>
      <c r="AB651">
        <v>644</v>
      </c>
      <c r="AC651">
        <v>44.413169437894354</v>
      </c>
      <c r="AD651">
        <v>17.00363875090099</v>
      </c>
      <c r="AF651">
        <f t="shared" si="525"/>
        <v>1</v>
      </c>
      <c r="AG651">
        <f t="shared" si="526"/>
        <v>0</v>
      </c>
      <c r="AH651">
        <f t="shared" si="527"/>
        <v>27.409530686993364</v>
      </c>
      <c r="AK651">
        <v>644</v>
      </c>
      <c r="AL651">
        <v>27.262137142104265</v>
      </c>
      <c r="AM651">
        <v>26.292809014814566</v>
      </c>
      <c r="AO651">
        <f t="shared" si="528"/>
        <v>1</v>
      </c>
      <c r="AP651">
        <f t="shared" si="529"/>
        <v>0</v>
      </c>
      <c r="AQ651">
        <f t="shared" si="530"/>
        <v>0.96932812728969964</v>
      </c>
      <c r="AT651">
        <v>644</v>
      </c>
      <c r="AU651">
        <v>22.025292170121425</v>
      </c>
      <c r="AV651">
        <v>20.900973643640128</v>
      </c>
      <c r="AX651">
        <f t="shared" si="531"/>
        <v>1</v>
      </c>
      <c r="AY651">
        <f t="shared" si="532"/>
        <v>0</v>
      </c>
      <c r="AZ651">
        <f t="shared" si="533"/>
        <v>1.1243185264812965</v>
      </c>
      <c r="BC651">
        <v>644</v>
      </c>
      <c r="BD651" t="e">
        <v>#N/A</v>
      </c>
      <c r="BE651" t="e">
        <v>#N/A</v>
      </c>
      <c r="BG651" t="e">
        <f t="shared" si="534"/>
        <v>#N/A</v>
      </c>
      <c r="BH651" t="e">
        <f t="shared" si="535"/>
        <v>#N/A</v>
      </c>
      <c r="BI651" t="e">
        <f t="shared" si="536"/>
        <v>#N/A</v>
      </c>
      <c r="BL651">
        <v>644</v>
      </c>
      <c r="BM651">
        <v>23.722394230274922</v>
      </c>
      <c r="BN651">
        <v>9.7219499057818979</v>
      </c>
      <c r="BP651">
        <f t="shared" si="537"/>
        <v>1</v>
      </c>
      <c r="BQ651">
        <f t="shared" si="538"/>
        <v>0</v>
      </c>
      <c r="BR651">
        <f t="shared" si="539"/>
        <v>14.000444324493024</v>
      </c>
      <c r="BU651">
        <v>644</v>
      </c>
      <c r="BV651">
        <v>26.010286326755086</v>
      </c>
      <c r="BW651">
        <v>27.562957605341772</v>
      </c>
      <c r="BY651">
        <f t="shared" si="540"/>
        <v>0</v>
      </c>
      <c r="BZ651">
        <f t="shared" si="541"/>
        <v>1</v>
      </c>
      <c r="CA651">
        <f t="shared" si="542"/>
        <v>1.5526712785866863</v>
      </c>
      <c r="CD651">
        <v>644</v>
      </c>
      <c r="CE651">
        <v>28.720927426107586</v>
      </c>
      <c r="CF651">
        <v>22.986840195653706</v>
      </c>
      <c r="CH651">
        <f t="shared" si="543"/>
        <v>1</v>
      </c>
      <c r="CI651">
        <f t="shared" si="544"/>
        <v>0</v>
      </c>
      <c r="CJ651">
        <f t="shared" si="545"/>
        <v>5.7340872304538806</v>
      </c>
      <c r="CM651">
        <v>644</v>
      </c>
      <c r="CN651">
        <v>22.771855449490438</v>
      </c>
      <c r="CO651">
        <v>15.227831316995513</v>
      </c>
      <c r="CQ651">
        <f t="shared" si="546"/>
        <v>1</v>
      </c>
      <c r="CR651">
        <f t="shared" si="547"/>
        <v>0</v>
      </c>
      <c r="CS651">
        <f t="shared" si="548"/>
        <v>7.5440241324949255</v>
      </c>
      <c r="CV651">
        <v>644</v>
      </c>
      <c r="CW651">
        <v>18.218369688478358</v>
      </c>
      <c r="CX651">
        <v>18.550507564163752</v>
      </c>
      <c r="CZ651">
        <f t="shared" si="549"/>
        <v>0</v>
      </c>
      <c r="DA651">
        <f t="shared" si="550"/>
        <v>1</v>
      </c>
      <c r="DB651">
        <f t="shared" si="551"/>
        <v>0.33213787568539388</v>
      </c>
      <c r="DE651">
        <v>644</v>
      </c>
      <c r="DF651">
        <v>22.928820467477976</v>
      </c>
      <c r="DG651">
        <v>13.195089950529626</v>
      </c>
      <c r="DI651">
        <f t="shared" si="552"/>
        <v>1</v>
      </c>
      <c r="DJ651">
        <f t="shared" si="553"/>
        <v>0</v>
      </c>
      <c r="DK651">
        <f t="shared" si="554"/>
        <v>9.7337305169483503</v>
      </c>
      <c r="DN651">
        <v>644</v>
      </c>
      <c r="DO651">
        <v>18.820143261947337</v>
      </c>
      <c r="DP651">
        <v>19.857101837459751</v>
      </c>
      <c r="DR651">
        <f t="shared" si="555"/>
        <v>0</v>
      </c>
      <c r="DS651">
        <f t="shared" si="556"/>
        <v>1</v>
      </c>
      <c r="DT651">
        <f t="shared" si="557"/>
        <v>1.0369585755124149</v>
      </c>
      <c r="DW651">
        <v>644</v>
      </c>
      <c r="DX651">
        <v>17.092346951262478</v>
      </c>
      <c r="DY651">
        <v>12.386984502282715</v>
      </c>
      <c r="EA651">
        <f t="shared" si="558"/>
        <v>1</v>
      </c>
      <c r="EB651">
        <f t="shared" si="559"/>
        <v>0</v>
      </c>
      <c r="EC651">
        <f t="shared" si="560"/>
        <v>4.7053624489797627</v>
      </c>
      <c r="EF651">
        <v>644</v>
      </c>
      <c r="EG651">
        <v>18.894480949897847</v>
      </c>
      <c r="EH651">
        <v>15.38671059769916</v>
      </c>
      <c r="EJ651">
        <f t="shared" si="561"/>
        <v>1</v>
      </c>
      <c r="EK651">
        <f t="shared" si="562"/>
        <v>0</v>
      </c>
      <c r="EL651">
        <f t="shared" si="563"/>
        <v>3.5077703521986869</v>
      </c>
      <c r="EO651">
        <v>644</v>
      </c>
      <c r="EP651">
        <v>27.242896904683171</v>
      </c>
      <c r="EQ651">
        <v>25.383524711398842</v>
      </c>
      <c r="ES651">
        <f t="shared" si="564"/>
        <v>1</v>
      </c>
      <c r="ET651">
        <f t="shared" si="565"/>
        <v>0</v>
      </c>
      <c r="EU651">
        <f t="shared" si="566"/>
        <v>1.8593721932843295</v>
      </c>
    </row>
    <row r="652" spans="1:151" x14ac:dyDescent="0.25">
      <c r="A652">
        <v>645</v>
      </c>
      <c r="B652">
        <v>11.31135979495212</v>
      </c>
      <c r="C652">
        <v>10.843448229536651</v>
      </c>
      <c r="E652">
        <f t="shared" si="516"/>
        <v>1</v>
      </c>
      <c r="F652">
        <f t="shared" si="518"/>
        <v>0</v>
      </c>
      <c r="G652">
        <f t="shared" si="517"/>
        <v>0.46791156541546819</v>
      </c>
      <c r="J652">
        <v>645</v>
      </c>
      <c r="K652">
        <v>31.199531634059781</v>
      </c>
      <c r="L652">
        <v>24.46673700775656</v>
      </c>
      <c r="N652">
        <f t="shared" si="519"/>
        <v>1</v>
      </c>
      <c r="O652">
        <f t="shared" si="520"/>
        <v>0</v>
      </c>
      <c r="P652">
        <f t="shared" si="521"/>
        <v>6.732794626303221</v>
      </c>
      <c r="S652">
        <v>645</v>
      </c>
      <c r="T652">
        <v>14.105224289933659</v>
      </c>
      <c r="U652">
        <v>39.149626881232749</v>
      </c>
      <c r="W652">
        <f t="shared" si="522"/>
        <v>0</v>
      </c>
      <c r="X652">
        <f t="shared" si="523"/>
        <v>1</v>
      </c>
      <c r="Y652">
        <f t="shared" si="524"/>
        <v>25.04440259129909</v>
      </c>
      <c r="AB652">
        <v>645</v>
      </c>
      <c r="AC652">
        <v>29.663215024676518</v>
      </c>
      <c r="AD652">
        <v>16.020891338899183</v>
      </c>
      <c r="AF652">
        <f t="shared" si="525"/>
        <v>1</v>
      </c>
      <c r="AG652">
        <f t="shared" si="526"/>
        <v>0</v>
      </c>
      <c r="AH652">
        <f t="shared" si="527"/>
        <v>13.642323685777335</v>
      </c>
      <c r="AK652">
        <v>645</v>
      </c>
      <c r="AL652">
        <v>17.960043886052155</v>
      </c>
      <c r="AM652">
        <v>54.825018361342373</v>
      </c>
      <c r="AO652">
        <f t="shared" si="528"/>
        <v>0</v>
      </c>
      <c r="AP652">
        <f t="shared" si="529"/>
        <v>1</v>
      </c>
      <c r="AQ652">
        <f t="shared" si="530"/>
        <v>36.864974475290218</v>
      </c>
      <c r="AT652">
        <v>645</v>
      </c>
      <c r="AU652">
        <v>19.926205255445549</v>
      </c>
      <c r="AV652">
        <v>23.80261862843582</v>
      </c>
      <c r="AX652">
        <f t="shared" si="531"/>
        <v>0</v>
      </c>
      <c r="AY652">
        <f t="shared" si="532"/>
        <v>1</v>
      </c>
      <c r="AZ652">
        <f t="shared" si="533"/>
        <v>3.876413372990271</v>
      </c>
      <c r="BC652">
        <v>645</v>
      </c>
      <c r="BD652" t="e">
        <v>#N/A</v>
      </c>
      <c r="BE652" t="e">
        <v>#N/A</v>
      </c>
      <c r="BG652" t="e">
        <f t="shared" si="534"/>
        <v>#N/A</v>
      </c>
      <c r="BH652" t="e">
        <f t="shared" si="535"/>
        <v>#N/A</v>
      </c>
      <c r="BI652" t="e">
        <f t="shared" si="536"/>
        <v>#N/A</v>
      </c>
      <c r="BL652">
        <v>645</v>
      </c>
      <c r="BM652">
        <v>26.622432448087963</v>
      </c>
      <c r="BN652">
        <v>10.723817200323417</v>
      </c>
      <c r="BP652">
        <f t="shared" si="537"/>
        <v>1</v>
      </c>
      <c r="BQ652">
        <f t="shared" si="538"/>
        <v>0</v>
      </c>
      <c r="BR652">
        <f t="shared" si="539"/>
        <v>15.898615247764546</v>
      </c>
      <c r="BU652">
        <v>645</v>
      </c>
      <c r="BV652">
        <v>9.8741863531879162</v>
      </c>
      <c r="BW652">
        <v>20.206068862525363</v>
      </c>
      <c r="BY652">
        <f t="shared" si="540"/>
        <v>0</v>
      </c>
      <c r="BZ652">
        <f t="shared" si="541"/>
        <v>1</v>
      </c>
      <c r="CA652">
        <f t="shared" si="542"/>
        <v>10.331882509337447</v>
      </c>
      <c r="CD652">
        <v>645</v>
      </c>
      <c r="CE652">
        <v>26.840908194062774</v>
      </c>
      <c r="CF652">
        <v>20.826250659374075</v>
      </c>
      <c r="CH652">
        <f t="shared" si="543"/>
        <v>1</v>
      </c>
      <c r="CI652">
        <f t="shared" si="544"/>
        <v>0</v>
      </c>
      <c r="CJ652">
        <f t="shared" si="545"/>
        <v>6.0146575346886983</v>
      </c>
      <c r="CM652">
        <v>645</v>
      </c>
      <c r="CN652">
        <v>21.098280891890706</v>
      </c>
      <c r="CO652">
        <v>27.088176363129378</v>
      </c>
      <c r="CQ652">
        <f t="shared" si="546"/>
        <v>0</v>
      </c>
      <c r="CR652">
        <f t="shared" si="547"/>
        <v>1</v>
      </c>
      <c r="CS652">
        <f t="shared" si="548"/>
        <v>5.9898954712386718</v>
      </c>
      <c r="CV652">
        <v>645</v>
      </c>
      <c r="CW652">
        <v>22.450653138837534</v>
      </c>
      <c r="CX652">
        <v>10.472193725763388</v>
      </c>
      <c r="CZ652">
        <f t="shared" si="549"/>
        <v>1</v>
      </c>
      <c r="DA652">
        <f t="shared" si="550"/>
        <v>0</v>
      </c>
      <c r="DB652">
        <f t="shared" si="551"/>
        <v>11.978459413074146</v>
      </c>
      <c r="DE652">
        <v>645</v>
      </c>
      <c r="DF652">
        <v>14.852752940283381</v>
      </c>
      <c r="DG652">
        <v>26.574988027491049</v>
      </c>
      <c r="DI652">
        <f t="shared" si="552"/>
        <v>0</v>
      </c>
      <c r="DJ652">
        <f t="shared" si="553"/>
        <v>1</v>
      </c>
      <c r="DK652">
        <f t="shared" si="554"/>
        <v>11.722235087207668</v>
      </c>
      <c r="DN652">
        <v>645</v>
      </c>
      <c r="DO652">
        <v>26.510239005187021</v>
      </c>
      <c r="DP652">
        <v>11.020954508121473</v>
      </c>
      <c r="DR652">
        <f t="shared" si="555"/>
        <v>1</v>
      </c>
      <c r="DS652">
        <f t="shared" si="556"/>
        <v>0</v>
      </c>
      <c r="DT652">
        <f t="shared" si="557"/>
        <v>15.489284497065547</v>
      </c>
      <c r="DW652">
        <v>645</v>
      </c>
      <c r="DX652">
        <v>30.685116746798553</v>
      </c>
      <c r="DY652">
        <v>21.268365185525859</v>
      </c>
      <c r="EA652">
        <f t="shared" si="558"/>
        <v>1</v>
      </c>
      <c r="EB652">
        <f t="shared" si="559"/>
        <v>0</v>
      </c>
      <c r="EC652">
        <f t="shared" si="560"/>
        <v>9.4167515612726937</v>
      </c>
      <c r="EF652">
        <v>645</v>
      </c>
      <c r="EG652">
        <v>18.58849776753825</v>
      </c>
      <c r="EH652">
        <v>12.977203403509904</v>
      </c>
      <c r="EJ652">
        <f t="shared" si="561"/>
        <v>1</v>
      </c>
      <c r="EK652">
        <f t="shared" si="562"/>
        <v>0</v>
      </c>
      <c r="EL652">
        <f t="shared" si="563"/>
        <v>5.6112943640283461</v>
      </c>
      <c r="EO652">
        <v>645</v>
      </c>
      <c r="EP652">
        <v>22.290819806931175</v>
      </c>
      <c r="EQ652">
        <v>29.228867681422596</v>
      </c>
      <c r="ES652">
        <f t="shared" si="564"/>
        <v>0</v>
      </c>
      <c r="ET652">
        <f t="shared" si="565"/>
        <v>1</v>
      </c>
      <c r="EU652">
        <f t="shared" si="566"/>
        <v>6.9380478744914207</v>
      </c>
    </row>
    <row r="653" spans="1:151" x14ac:dyDescent="0.25">
      <c r="A653">
        <v>646</v>
      </c>
      <c r="B653">
        <v>20.652633141157708</v>
      </c>
      <c r="C653">
        <v>-1.4855727844996522</v>
      </c>
      <c r="E653">
        <f t="shared" si="516"/>
        <v>1</v>
      </c>
      <c r="F653">
        <f t="shared" si="518"/>
        <v>0</v>
      </c>
      <c r="G653">
        <f t="shared" si="517"/>
        <v>22.13820592565736</v>
      </c>
      <c r="J653">
        <v>646</v>
      </c>
      <c r="K653">
        <v>17.404605059583751</v>
      </c>
      <c r="L653">
        <v>25.973718110513552</v>
      </c>
      <c r="N653">
        <f t="shared" si="519"/>
        <v>0</v>
      </c>
      <c r="O653">
        <f t="shared" si="520"/>
        <v>1</v>
      </c>
      <c r="P653">
        <f t="shared" si="521"/>
        <v>8.5691130509298006</v>
      </c>
      <c r="S653">
        <v>646</v>
      </c>
      <c r="T653">
        <v>13.476181572134376</v>
      </c>
      <c r="U653">
        <v>25.203473322487159</v>
      </c>
      <c r="W653">
        <f t="shared" si="522"/>
        <v>0</v>
      </c>
      <c r="X653">
        <f t="shared" si="523"/>
        <v>1</v>
      </c>
      <c r="Y653">
        <f t="shared" si="524"/>
        <v>11.727291750352784</v>
      </c>
      <c r="AB653">
        <v>646</v>
      </c>
      <c r="AC653">
        <v>22.642880471898611</v>
      </c>
      <c r="AD653">
        <v>19.708865322046854</v>
      </c>
      <c r="AF653">
        <f t="shared" si="525"/>
        <v>1</v>
      </c>
      <c r="AG653">
        <f t="shared" si="526"/>
        <v>0</v>
      </c>
      <c r="AH653">
        <f t="shared" si="527"/>
        <v>2.9340151498517564</v>
      </c>
      <c r="AK653">
        <v>646</v>
      </c>
      <c r="AL653">
        <v>19.805634828566781</v>
      </c>
      <c r="AM653">
        <v>26.046974882861669</v>
      </c>
      <c r="AO653">
        <f t="shared" si="528"/>
        <v>0</v>
      </c>
      <c r="AP653">
        <f t="shared" si="529"/>
        <v>1</v>
      </c>
      <c r="AQ653">
        <f t="shared" si="530"/>
        <v>6.2413400542948878</v>
      </c>
      <c r="AT653">
        <v>646</v>
      </c>
      <c r="AU653">
        <v>20.725458330583805</v>
      </c>
      <c r="AV653">
        <v>27.274162229596612</v>
      </c>
      <c r="AX653">
        <f t="shared" si="531"/>
        <v>0</v>
      </c>
      <c r="AY653">
        <f t="shared" si="532"/>
        <v>1</v>
      </c>
      <c r="AZ653">
        <f t="shared" si="533"/>
        <v>6.548703899012807</v>
      </c>
      <c r="BC653">
        <v>646</v>
      </c>
      <c r="BD653" t="e">
        <v>#N/A</v>
      </c>
      <c r="BE653" t="e">
        <v>#N/A</v>
      </c>
      <c r="BG653" t="e">
        <f t="shared" si="534"/>
        <v>#N/A</v>
      </c>
      <c r="BH653" t="e">
        <f t="shared" si="535"/>
        <v>#N/A</v>
      </c>
      <c r="BI653" t="e">
        <f t="shared" si="536"/>
        <v>#N/A</v>
      </c>
      <c r="BL653">
        <v>646</v>
      </c>
      <c r="BM653">
        <v>26.389525386471345</v>
      </c>
      <c r="BN653">
        <v>9.0051609117719593</v>
      </c>
      <c r="BP653">
        <f t="shared" si="537"/>
        <v>1</v>
      </c>
      <c r="BQ653">
        <f t="shared" si="538"/>
        <v>0</v>
      </c>
      <c r="BR653">
        <f t="shared" si="539"/>
        <v>17.384364474699385</v>
      </c>
      <c r="BU653">
        <v>646</v>
      </c>
      <c r="BV653">
        <v>30.323096839396499</v>
      </c>
      <c r="BW653">
        <v>21.612974136297602</v>
      </c>
      <c r="BY653">
        <f t="shared" si="540"/>
        <v>1</v>
      </c>
      <c r="BZ653">
        <f t="shared" si="541"/>
        <v>0</v>
      </c>
      <c r="CA653">
        <f t="shared" si="542"/>
        <v>8.7101227030988966</v>
      </c>
      <c r="CD653">
        <v>646</v>
      </c>
      <c r="CE653">
        <v>31.356422789239009</v>
      </c>
      <c r="CF653">
        <v>33.704812798381433</v>
      </c>
      <c r="CH653">
        <f t="shared" si="543"/>
        <v>0</v>
      </c>
      <c r="CI653">
        <f t="shared" si="544"/>
        <v>1</v>
      </c>
      <c r="CJ653">
        <f t="shared" si="545"/>
        <v>2.3483900091424239</v>
      </c>
      <c r="CM653">
        <v>646</v>
      </c>
      <c r="CN653">
        <v>23.354819466979471</v>
      </c>
      <c r="CO653">
        <v>15.964771201373335</v>
      </c>
      <c r="CQ653">
        <f t="shared" si="546"/>
        <v>1</v>
      </c>
      <c r="CR653">
        <f t="shared" si="547"/>
        <v>0</v>
      </c>
      <c r="CS653">
        <f t="shared" si="548"/>
        <v>7.3900482656061364</v>
      </c>
      <c r="CV653">
        <v>646</v>
      </c>
      <c r="CW653">
        <v>21.392184350545097</v>
      </c>
      <c r="CX653">
        <v>17.575020528179433</v>
      </c>
      <c r="CZ653">
        <f t="shared" si="549"/>
        <v>1</v>
      </c>
      <c r="DA653">
        <f t="shared" si="550"/>
        <v>0</v>
      </c>
      <c r="DB653">
        <f t="shared" si="551"/>
        <v>3.8171638223656643</v>
      </c>
      <c r="DE653">
        <v>646</v>
      </c>
      <c r="DF653">
        <v>29.295922712573898</v>
      </c>
      <c r="DG653">
        <v>24.700249349048864</v>
      </c>
      <c r="DI653">
        <f t="shared" si="552"/>
        <v>1</v>
      </c>
      <c r="DJ653">
        <f t="shared" si="553"/>
        <v>0</v>
      </c>
      <c r="DK653">
        <f t="shared" si="554"/>
        <v>4.5956733635250337</v>
      </c>
      <c r="DN653">
        <v>646</v>
      </c>
      <c r="DO653">
        <v>24.742269505552997</v>
      </c>
      <c r="DP653">
        <v>19.040409116083435</v>
      </c>
      <c r="DR653">
        <f t="shared" si="555"/>
        <v>1</v>
      </c>
      <c r="DS653">
        <f t="shared" si="556"/>
        <v>0</v>
      </c>
      <c r="DT653">
        <f t="shared" si="557"/>
        <v>5.7018603894695623</v>
      </c>
      <c r="DW653">
        <v>646</v>
      </c>
      <c r="DX653">
        <v>8.5664043721671597</v>
      </c>
      <c r="DY653">
        <v>16.555367731090925</v>
      </c>
      <c r="EA653">
        <f t="shared" si="558"/>
        <v>0</v>
      </c>
      <c r="EB653">
        <f t="shared" si="559"/>
        <v>1</v>
      </c>
      <c r="EC653">
        <f t="shared" si="560"/>
        <v>7.9889633589237654</v>
      </c>
      <c r="EF653">
        <v>646</v>
      </c>
      <c r="EG653">
        <v>21.856090245151471</v>
      </c>
      <c r="EH653">
        <v>13.917198521889809</v>
      </c>
      <c r="EJ653">
        <f t="shared" si="561"/>
        <v>1</v>
      </c>
      <c r="EK653">
        <f t="shared" si="562"/>
        <v>0</v>
      </c>
      <c r="EL653">
        <f t="shared" si="563"/>
        <v>7.938891723261662</v>
      </c>
      <c r="EO653">
        <v>646</v>
      </c>
      <c r="EP653">
        <v>27.423471890767573</v>
      </c>
      <c r="EQ653">
        <v>31.943627376055012</v>
      </c>
      <c r="ES653">
        <f t="shared" si="564"/>
        <v>0</v>
      </c>
      <c r="ET653">
        <f t="shared" si="565"/>
        <v>1</v>
      </c>
      <c r="EU653">
        <f t="shared" si="566"/>
        <v>4.5201554852874395</v>
      </c>
    </row>
    <row r="654" spans="1:151" x14ac:dyDescent="0.25">
      <c r="A654">
        <v>647</v>
      </c>
      <c r="B654">
        <v>10.495729575538986</v>
      </c>
      <c r="C654">
        <v>-4.8752042969401082</v>
      </c>
      <c r="E654">
        <f t="shared" si="516"/>
        <v>1</v>
      </c>
      <c r="F654">
        <f t="shared" si="518"/>
        <v>0</v>
      </c>
      <c r="G654">
        <f t="shared" si="517"/>
        <v>15.370933872479094</v>
      </c>
      <c r="J654">
        <v>647</v>
      </c>
      <c r="K654">
        <v>15.481883634420587</v>
      </c>
      <c r="L654">
        <v>19.101512845286518</v>
      </c>
      <c r="N654">
        <f t="shared" si="519"/>
        <v>0</v>
      </c>
      <c r="O654">
        <f t="shared" si="520"/>
        <v>1</v>
      </c>
      <c r="P654">
        <f t="shared" si="521"/>
        <v>3.6196292108659307</v>
      </c>
      <c r="S654">
        <v>647</v>
      </c>
      <c r="T654">
        <v>14.40528903474503</v>
      </c>
      <c r="U654">
        <v>28.374746473447502</v>
      </c>
      <c r="W654">
        <f t="shared" si="522"/>
        <v>0</v>
      </c>
      <c r="X654">
        <f t="shared" si="523"/>
        <v>1</v>
      </c>
      <c r="Y654">
        <f t="shared" si="524"/>
        <v>13.969457438702472</v>
      </c>
      <c r="AB654">
        <v>647</v>
      </c>
      <c r="AC654">
        <v>27.039194403930409</v>
      </c>
      <c r="AD654">
        <v>15.685702279794445</v>
      </c>
      <c r="AF654">
        <f t="shared" si="525"/>
        <v>1</v>
      </c>
      <c r="AG654">
        <f t="shared" si="526"/>
        <v>0</v>
      </c>
      <c r="AH654">
        <f t="shared" si="527"/>
        <v>11.353492124135965</v>
      </c>
      <c r="AK654">
        <v>647</v>
      </c>
      <c r="AL654">
        <v>23.700573931568318</v>
      </c>
      <c r="AM654">
        <v>22.967702721792875</v>
      </c>
      <c r="AO654">
        <f t="shared" si="528"/>
        <v>1</v>
      </c>
      <c r="AP654">
        <f t="shared" si="529"/>
        <v>0</v>
      </c>
      <c r="AQ654">
        <f t="shared" si="530"/>
        <v>0.73287120977544262</v>
      </c>
      <c r="AT654">
        <v>647</v>
      </c>
      <c r="AU654">
        <v>19.051837312135593</v>
      </c>
      <c r="AV654">
        <v>18.710281105800512</v>
      </c>
      <c r="AX654">
        <f t="shared" si="531"/>
        <v>1</v>
      </c>
      <c r="AY654">
        <f t="shared" si="532"/>
        <v>0</v>
      </c>
      <c r="AZ654">
        <f t="shared" si="533"/>
        <v>0.34155620633508121</v>
      </c>
      <c r="BC654">
        <v>647</v>
      </c>
      <c r="BD654" t="e">
        <v>#N/A</v>
      </c>
      <c r="BE654" t="e">
        <v>#N/A</v>
      </c>
      <c r="BG654" t="e">
        <f t="shared" si="534"/>
        <v>#N/A</v>
      </c>
      <c r="BH654" t="e">
        <f t="shared" si="535"/>
        <v>#N/A</v>
      </c>
      <c r="BI654" t="e">
        <f t="shared" si="536"/>
        <v>#N/A</v>
      </c>
      <c r="BL654">
        <v>647</v>
      </c>
      <c r="BM654">
        <v>31.143396112851697</v>
      </c>
      <c r="BN654">
        <v>10.496060815508805</v>
      </c>
      <c r="BP654">
        <f t="shared" si="537"/>
        <v>1</v>
      </c>
      <c r="BQ654">
        <f t="shared" si="538"/>
        <v>0</v>
      </c>
      <c r="BR654">
        <f t="shared" si="539"/>
        <v>20.647335297342892</v>
      </c>
      <c r="BU654">
        <v>647</v>
      </c>
      <c r="BV654">
        <v>16.800221722991168</v>
      </c>
      <c r="BW654">
        <v>16.721696361477207</v>
      </c>
      <c r="BY654">
        <f t="shared" si="540"/>
        <v>1</v>
      </c>
      <c r="BZ654">
        <f t="shared" si="541"/>
        <v>0</v>
      </c>
      <c r="CA654">
        <f t="shared" si="542"/>
        <v>7.8525361513960945E-2</v>
      </c>
      <c r="CD654">
        <v>647</v>
      </c>
      <c r="CE654">
        <v>24.336767556793653</v>
      </c>
      <c r="CF654">
        <v>22.701883371283017</v>
      </c>
      <c r="CH654">
        <f t="shared" si="543"/>
        <v>1</v>
      </c>
      <c r="CI654">
        <f t="shared" si="544"/>
        <v>0</v>
      </c>
      <c r="CJ654">
        <f t="shared" si="545"/>
        <v>1.6348841855106357</v>
      </c>
      <c r="CM654">
        <v>647</v>
      </c>
      <c r="CN654">
        <v>20.441503097057712</v>
      </c>
      <c r="CO654">
        <v>14.984693043997373</v>
      </c>
      <c r="CQ654">
        <f t="shared" si="546"/>
        <v>1</v>
      </c>
      <c r="CR654">
        <f t="shared" si="547"/>
        <v>0</v>
      </c>
      <c r="CS654">
        <f t="shared" si="548"/>
        <v>5.4568100530603392</v>
      </c>
      <c r="CV654">
        <v>647</v>
      </c>
      <c r="CW654">
        <v>20.76600286883324</v>
      </c>
      <c r="CX654">
        <v>16.854614236445229</v>
      </c>
      <c r="CZ654">
        <f t="shared" si="549"/>
        <v>1</v>
      </c>
      <c r="DA654">
        <f t="shared" si="550"/>
        <v>0</v>
      </c>
      <c r="DB654">
        <f t="shared" si="551"/>
        <v>3.9113886323880109</v>
      </c>
      <c r="DE654">
        <v>647</v>
      </c>
      <c r="DF654">
        <v>22.83623337531218</v>
      </c>
      <c r="DG654">
        <v>26.172127016413413</v>
      </c>
      <c r="DI654">
        <f t="shared" si="552"/>
        <v>0</v>
      </c>
      <c r="DJ654">
        <f t="shared" si="553"/>
        <v>1</v>
      </c>
      <c r="DK654">
        <f t="shared" si="554"/>
        <v>3.335893641101233</v>
      </c>
      <c r="DN654">
        <v>647</v>
      </c>
      <c r="DO654">
        <v>19.035549779134627</v>
      </c>
      <c r="DP654">
        <v>18.658737142330597</v>
      </c>
      <c r="DR654">
        <f t="shared" si="555"/>
        <v>1</v>
      </c>
      <c r="DS654">
        <f t="shared" si="556"/>
        <v>0</v>
      </c>
      <c r="DT654">
        <f t="shared" si="557"/>
        <v>0.37681263680402921</v>
      </c>
      <c r="DW654">
        <v>647</v>
      </c>
      <c r="DX654">
        <v>11.64621270504573</v>
      </c>
      <c r="DY654">
        <v>21.752136699747542</v>
      </c>
      <c r="EA654">
        <f t="shared" si="558"/>
        <v>0</v>
      </c>
      <c r="EB654">
        <f t="shared" si="559"/>
        <v>1</v>
      </c>
      <c r="EC654">
        <f t="shared" si="560"/>
        <v>10.105923994701811</v>
      </c>
      <c r="EF654">
        <v>647</v>
      </c>
      <c r="EG654">
        <v>18.681595054641139</v>
      </c>
      <c r="EH654">
        <v>16.196877631332644</v>
      </c>
      <c r="EJ654">
        <f t="shared" si="561"/>
        <v>1</v>
      </c>
      <c r="EK654">
        <f t="shared" si="562"/>
        <v>0</v>
      </c>
      <c r="EL654">
        <f t="shared" si="563"/>
        <v>2.4847174233084957</v>
      </c>
      <c r="EO654">
        <v>647</v>
      </c>
      <c r="EP654">
        <v>25.175593580479422</v>
      </c>
      <c r="EQ654">
        <v>20.970366140177362</v>
      </c>
      <c r="ES654">
        <f t="shared" si="564"/>
        <v>1</v>
      </c>
      <c r="ET654">
        <f t="shared" si="565"/>
        <v>0</v>
      </c>
      <c r="EU654">
        <f t="shared" si="566"/>
        <v>4.2052274403020604</v>
      </c>
    </row>
    <row r="655" spans="1:151" x14ac:dyDescent="0.25">
      <c r="A655">
        <v>648</v>
      </c>
      <c r="B655">
        <v>14.335378715226504</v>
      </c>
      <c r="C655">
        <v>34.183563064150313</v>
      </c>
      <c r="E655">
        <f t="shared" si="516"/>
        <v>0</v>
      </c>
      <c r="F655">
        <f t="shared" si="518"/>
        <v>1</v>
      </c>
      <c r="G655">
        <f t="shared" si="517"/>
        <v>19.848184348923809</v>
      </c>
      <c r="J655">
        <v>648</v>
      </c>
      <c r="K655">
        <v>31.900455251917972</v>
      </c>
      <c r="L655">
        <v>10.146909975467906</v>
      </c>
      <c r="N655">
        <f t="shared" si="519"/>
        <v>1</v>
      </c>
      <c r="O655">
        <f t="shared" si="520"/>
        <v>0</v>
      </c>
      <c r="P655">
        <f t="shared" si="521"/>
        <v>21.753545276450065</v>
      </c>
      <c r="S655">
        <v>648</v>
      </c>
      <c r="T655">
        <v>13.908012997228477</v>
      </c>
      <c r="U655">
        <v>30.506751280616527</v>
      </c>
      <c r="W655">
        <f t="shared" si="522"/>
        <v>0</v>
      </c>
      <c r="X655">
        <f t="shared" si="523"/>
        <v>1</v>
      </c>
      <c r="Y655">
        <f t="shared" si="524"/>
        <v>16.598738283388052</v>
      </c>
      <c r="AB655">
        <v>648</v>
      </c>
      <c r="AC655">
        <v>36.453020166908715</v>
      </c>
      <c r="AD655">
        <v>19.245235199479293</v>
      </c>
      <c r="AF655">
        <f t="shared" si="525"/>
        <v>1</v>
      </c>
      <c r="AG655">
        <f t="shared" si="526"/>
        <v>0</v>
      </c>
      <c r="AH655">
        <f t="shared" si="527"/>
        <v>17.207784967429422</v>
      </c>
      <c r="AK655">
        <v>648</v>
      </c>
      <c r="AL655">
        <v>24.052755131680083</v>
      </c>
      <c r="AM655">
        <v>36.24961763916658</v>
      </c>
      <c r="AO655">
        <f t="shared" si="528"/>
        <v>0</v>
      </c>
      <c r="AP655">
        <f t="shared" si="529"/>
        <v>1</v>
      </c>
      <c r="AQ655">
        <f t="shared" si="530"/>
        <v>12.196862507486497</v>
      </c>
      <c r="AT655">
        <v>648</v>
      </c>
      <c r="AU655">
        <v>14.942050420481854</v>
      </c>
      <c r="AV655">
        <v>27.231754709220024</v>
      </c>
      <c r="AX655">
        <f t="shared" si="531"/>
        <v>0</v>
      </c>
      <c r="AY655">
        <f t="shared" si="532"/>
        <v>1</v>
      </c>
      <c r="AZ655">
        <f t="shared" si="533"/>
        <v>12.28970428873817</v>
      </c>
      <c r="BC655">
        <v>648</v>
      </c>
      <c r="BD655" t="e">
        <v>#N/A</v>
      </c>
      <c r="BE655" t="e">
        <v>#N/A</v>
      </c>
      <c r="BG655" t="e">
        <f t="shared" si="534"/>
        <v>#N/A</v>
      </c>
      <c r="BH655" t="e">
        <f t="shared" si="535"/>
        <v>#N/A</v>
      </c>
      <c r="BI655" t="e">
        <f t="shared" si="536"/>
        <v>#N/A</v>
      </c>
      <c r="BL655">
        <v>648</v>
      </c>
      <c r="BM655">
        <v>41.09509202067651</v>
      </c>
      <c r="BN655">
        <v>15.020873465803682</v>
      </c>
      <c r="BP655">
        <f t="shared" si="537"/>
        <v>1</v>
      </c>
      <c r="BQ655">
        <f t="shared" si="538"/>
        <v>0</v>
      </c>
      <c r="BR655">
        <f t="shared" si="539"/>
        <v>26.074218554872829</v>
      </c>
      <c r="BU655">
        <v>648</v>
      </c>
      <c r="BV655">
        <v>31.787341725358601</v>
      </c>
      <c r="BW655">
        <v>15.304341749774215</v>
      </c>
      <c r="BY655">
        <f t="shared" si="540"/>
        <v>1</v>
      </c>
      <c r="BZ655">
        <f t="shared" si="541"/>
        <v>0</v>
      </c>
      <c r="CA655">
        <f t="shared" si="542"/>
        <v>16.482999975584384</v>
      </c>
      <c r="CD655">
        <v>648</v>
      </c>
      <c r="CE655">
        <v>18.089949474589421</v>
      </c>
      <c r="CF655">
        <v>14.628985837097048</v>
      </c>
      <c r="CH655">
        <f t="shared" si="543"/>
        <v>1</v>
      </c>
      <c r="CI655">
        <f t="shared" si="544"/>
        <v>0</v>
      </c>
      <c r="CJ655">
        <f t="shared" si="545"/>
        <v>3.4609636374923731</v>
      </c>
      <c r="CM655">
        <v>648</v>
      </c>
      <c r="CN655">
        <v>19.866117078320887</v>
      </c>
      <c r="CO655">
        <v>23.777358572807618</v>
      </c>
      <c r="CQ655">
        <f t="shared" si="546"/>
        <v>0</v>
      </c>
      <c r="CR655">
        <f t="shared" si="547"/>
        <v>1</v>
      </c>
      <c r="CS655">
        <f t="shared" si="548"/>
        <v>3.9112414944867311</v>
      </c>
      <c r="CV655">
        <v>648</v>
      </c>
      <c r="CW655">
        <v>22.498034763128736</v>
      </c>
      <c r="CX655">
        <v>13.007170468837899</v>
      </c>
      <c r="CZ655">
        <f t="shared" si="549"/>
        <v>1</v>
      </c>
      <c r="DA655">
        <f t="shared" si="550"/>
        <v>0</v>
      </c>
      <c r="DB655">
        <f t="shared" si="551"/>
        <v>9.4908642942908372</v>
      </c>
      <c r="DE655">
        <v>648</v>
      </c>
      <c r="DF655">
        <v>13.001628687273881</v>
      </c>
      <c r="DG655">
        <v>23.120797485500489</v>
      </c>
      <c r="DI655">
        <f t="shared" si="552"/>
        <v>0</v>
      </c>
      <c r="DJ655">
        <f t="shared" si="553"/>
        <v>1</v>
      </c>
      <c r="DK655">
        <f t="shared" si="554"/>
        <v>10.119168798226609</v>
      </c>
      <c r="DN655">
        <v>648</v>
      </c>
      <c r="DO655">
        <v>27.399606930553766</v>
      </c>
      <c r="DP655">
        <v>19.761007863403169</v>
      </c>
      <c r="DR655">
        <f t="shared" si="555"/>
        <v>1</v>
      </c>
      <c r="DS655">
        <f t="shared" si="556"/>
        <v>0</v>
      </c>
      <c r="DT655">
        <f t="shared" si="557"/>
        <v>7.6385990671505972</v>
      </c>
      <c r="DW655">
        <v>648</v>
      </c>
      <c r="DX655">
        <v>19.043363987553811</v>
      </c>
      <c r="DY655">
        <v>16.490017265184697</v>
      </c>
      <c r="EA655">
        <f t="shared" si="558"/>
        <v>1</v>
      </c>
      <c r="EB655">
        <f t="shared" si="559"/>
        <v>0</v>
      </c>
      <c r="EC655">
        <f t="shared" si="560"/>
        <v>2.5533467223691133</v>
      </c>
      <c r="EF655">
        <v>648</v>
      </c>
      <c r="EG655">
        <v>20.765411817465459</v>
      </c>
      <c r="EH655">
        <v>15.892123402440003</v>
      </c>
      <c r="EJ655">
        <f t="shared" si="561"/>
        <v>1</v>
      </c>
      <c r="EK655">
        <f t="shared" si="562"/>
        <v>0</v>
      </c>
      <c r="EL655">
        <f t="shared" si="563"/>
        <v>4.8732884150254563</v>
      </c>
      <c r="EO655">
        <v>648</v>
      </c>
      <c r="EP655">
        <v>25.908968262015623</v>
      </c>
      <c r="EQ655">
        <v>23.820486175198152</v>
      </c>
      <c r="ES655">
        <f t="shared" si="564"/>
        <v>1</v>
      </c>
      <c r="ET655">
        <f t="shared" si="565"/>
        <v>0</v>
      </c>
      <c r="EU655">
        <f t="shared" si="566"/>
        <v>2.0884820868174714</v>
      </c>
    </row>
    <row r="656" spans="1:151" x14ac:dyDescent="0.25">
      <c r="A656">
        <v>649</v>
      </c>
      <c r="B656">
        <v>12.553353919436312</v>
      </c>
      <c r="C656">
        <v>3.5920596531003994</v>
      </c>
      <c r="E656">
        <f t="shared" si="516"/>
        <v>1</v>
      </c>
      <c r="F656">
        <f t="shared" si="518"/>
        <v>0</v>
      </c>
      <c r="G656">
        <f t="shared" si="517"/>
        <v>8.9612942663359121</v>
      </c>
      <c r="J656">
        <v>649</v>
      </c>
      <c r="K656">
        <v>16.360925274485972</v>
      </c>
      <c r="L656">
        <v>33.443698200471069</v>
      </c>
      <c r="N656">
        <f t="shared" si="519"/>
        <v>0</v>
      </c>
      <c r="O656">
        <f t="shared" si="520"/>
        <v>1</v>
      </c>
      <c r="P656">
        <f t="shared" si="521"/>
        <v>17.082772925985097</v>
      </c>
      <c r="S656">
        <v>649</v>
      </c>
      <c r="T656">
        <v>10.992407809506144</v>
      </c>
      <c r="U656">
        <v>36.270660029558321</v>
      </c>
      <c r="W656">
        <f t="shared" si="522"/>
        <v>0</v>
      </c>
      <c r="X656">
        <f t="shared" si="523"/>
        <v>1</v>
      </c>
      <c r="Y656">
        <f t="shared" si="524"/>
        <v>25.278252220052178</v>
      </c>
      <c r="AB656">
        <v>649</v>
      </c>
      <c r="AC656">
        <v>22.926249107208015</v>
      </c>
      <c r="AD656">
        <v>16.008939336461214</v>
      </c>
      <c r="AF656">
        <f t="shared" si="525"/>
        <v>1</v>
      </c>
      <c r="AG656">
        <f t="shared" si="526"/>
        <v>0</v>
      </c>
      <c r="AH656">
        <f t="shared" si="527"/>
        <v>6.917309770746801</v>
      </c>
      <c r="AK656">
        <v>649</v>
      </c>
      <c r="AL656">
        <v>27.92240720504855</v>
      </c>
      <c r="AM656">
        <v>22.570935585803536</v>
      </c>
      <c r="AO656">
        <f t="shared" si="528"/>
        <v>1</v>
      </c>
      <c r="AP656">
        <f t="shared" si="529"/>
        <v>0</v>
      </c>
      <c r="AQ656">
        <f t="shared" si="530"/>
        <v>5.3514716192450145</v>
      </c>
      <c r="AT656">
        <v>649</v>
      </c>
      <c r="AU656">
        <v>17.734865278582514</v>
      </c>
      <c r="AV656">
        <v>22.589073576990859</v>
      </c>
      <c r="AX656">
        <f t="shared" si="531"/>
        <v>0</v>
      </c>
      <c r="AY656">
        <f t="shared" si="532"/>
        <v>1</v>
      </c>
      <c r="AZ656">
        <f t="shared" si="533"/>
        <v>4.854208298408345</v>
      </c>
      <c r="BC656">
        <v>649</v>
      </c>
      <c r="BD656" t="e">
        <v>#N/A</v>
      </c>
      <c r="BE656" t="e">
        <v>#N/A</v>
      </c>
      <c r="BG656" t="e">
        <f t="shared" si="534"/>
        <v>#N/A</v>
      </c>
      <c r="BH656" t="e">
        <f t="shared" si="535"/>
        <v>#N/A</v>
      </c>
      <c r="BI656" t="e">
        <f t="shared" si="536"/>
        <v>#N/A</v>
      </c>
      <c r="BL656">
        <v>649</v>
      </c>
      <c r="BM656">
        <v>25.751475288058266</v>
      </c>
      <c r="BN656">
        <v>10.322975983780049</v>
      </c>
      <c r="BP656">
        <f t="shared" si="537"/>
        <v>1</v>
      </c>
      <c r="BQ656">
        <f t="shared" si="538"/>
        <v>0</v>
      </c>
      <c r="BR656">
        <f t="shared" si="539"/>
        <v>15.428499304278217</v>
      </c>
      <c r="BU656">
        <v>649</v>
      </c>
      <c r="BV656">
        <v>28.729732220066424</v>
      </c>
      <c r="BW656">
        <v>17.69773848662733</v>
      </c>
      <c r="BY656">
        <f t="shared" si="540"/>
        <v>1</v>
      </c>
      <c r="BZ656">
        <f t="shared" si="541"/>
        <v>0</v>
      </c>
      <c r="CA656">
        <f t="shared" si="542"/>
        <v>11.031993733439094</v>
      </c>
      <c r="CD656">
        <v>649</v>
      </c>
      <c r="CE656">
        <v>21.937292819713274</v>
      </c>
      <c r="CF656">
        <v>29.251115294781805</v>
      </c>
      <c r="CH656">
        <f t="shared" si="543"/>
        <v>0</v>
      </c>
      <c r="CI656">
        <f t="shared" si="544"/>
        <v>1</v>
      </c>
      <c r="CJ656">
        <f t="shared" si="545"/>
        <v>7.3138224750685303</v>
      </c>
      <c r="CM656">
        <v>649</v>
      </c>
      <c r="CN656">
        <v>18.23023546087299</v>
      </c>
      <c r="CO656">
        <v>6.4189202111958075</v>
      </c>
      <c r="CQ656">
        <f t="shared" si="546"/>
        <v>1</v>
      </c>
      <c r="CR656">
        <f t="shared" si="547"/>
        <v>0</v>
      </c>
      <c r="CS656">
        <f t="shared" si="548"/>
        <v>11.811315249677182</v>
      </c>
      <c r="CV656">
        <v>649</v>
      </c>
      <c r="CW656">
        <v>23.192676642425436</v>
      </c>
      <c r="CX656">
        <v>17.835659011740461</v>
      </c>
      <c r="CZ656">
        <f t="shared" si="549"/>
        <v>1</v>
      </c>
      <c r="DA656">
        <f t="shared" si="550"/>
        <v>0</v>
      </c>
      <c r="DB656">
        <f t="shared" si="551"/>
        <v>5.3570176306849753</v>
      </c>
      <c r="DE656">
        <v>649</v>
      </c>
      <c r="DF656">
        <v>23.832683248588882</v>
      </c>
      <c r="DG656">
        <v>27.182934517090047</v>
      </c>
      <c r="DI656">
        <f t="shared" si="552"/>
        <v>0</v>
      </c>
      <c r="DJ656">
        <f t="shared" si="553"/>
        <v>1</v>
      </c>
      <c r="DK656">
        <f t="shared" si="554"/>
        <v>3.3502512685011645</v>
      </c>
      <c r="DN656">
        <v>649</v>
      </c>
      <c r="DO656">
        <v>24.495191887433982</v>
      </c>
      <c r="DP656">
        <v>26.226220141093208</v>
      </c>
      <c r="DR656">
        <f t="shared" si="555"/>
        <v>0</v>
      </c>
      <c r="DS656">
        <f t="shared" si="556"/>
        <v>1</v>
      </c>
      <c r="DT656">
        <f t="shared" si="557"/>
        <v>1.7310282536592254</v>
      </c>
      <c r="DW656">
        <v>649</v>
      </c>
      <c r="DX656">
        <v>25.413558696648028</v>
      </c>
      <c r="DY656">
        <v>8.5840891549763398</v>
      </c>
      <c r="EA656">
        <f t="shared" si="558"/>
        <v>1</v>
      </c>
      <c r="EB656">
        <f t="shared" si="559"/>
        <v>0</v>
      </c>
      <c r="EC656">
        <f t="shared" si="560"/>
        <v>16.829469541671688</v>
      </c>
      <c r="EF656">
        <v>649</v>
      </c>
      <c r="EG656">
        <v>22.186110197360573</v>
      </c>
      <c r="EH656">
        <v>15.216665564251278</v>
      </c>
      <c r="EJ656">
        <f t="shared" si="561"/>
        <v>1</v>
      </c>
      <c r="EK656">
        <f t="shared" si="562"/>
        <v>0</v>
      </c>
      <c r="EL656">
        <f t="shared" si="563"/>
        <v>6.9694446331092959</v>
      </c>
      <c r="EO656">
        <v>649</v>
      </c>
      <c r="EP656">
        <v>21.206373804016785</v>
      </c>
      <c r="EQ656">
        <v>25.487383884153168</v>
      </c>
      <c r="ES656">
        <f t="shared" si="564"/>
        <v>0</v>
      </c>
      <c r="ET656">
        <f t="shared" si="565"/>
        <v>1</v>
      </c>
      <c r="EU656">
        <f t="shared" si="566"/>
        <v>4.2810100801363831</v>
      </c>
    </row>
    <row r="657" spans="1:151" x14ac:dyDescent="0.25">
      <c r="A657">
        <v>650</v>
      </c>
      <c r="B657">
        <v>6.1249141883883151</v>
      </c>
      <c r="C657">
        <v>24.505231936241632</v>
      </c>
      <c r="E657">
        <f t="shared" si="516"/>
        <v>0</v>
      </c>
      <c r="F657">
        <f t="shared" si="518"/>
        <v>1</v>
      </c>
      <c r="G657">
        <f t="shared" si="517"/>
        <v>18.380317747853319</v>
      </c>
      <c r="J657">
        <v>650</v>
      </c>
      <c r="K657">
        <v>20.753970012791751</v>
      </c>
      <c r="L657">
        <v>31.89861274425682</v>
      </c>
      <c r="N657">
        <f t="shared" si="519"/>
        <v>0</v>
      </c>
      <c r="O657">
        <f t="shared" si="520"/>
        <v>1</v>
      </c>
      <c r="P657">
        <f t="shared" si="521"/>
        <v>11.144642731465069</v>
      </c>
      <c r="S657">
        <v>650</v>
      </c>
      <c r="T657">
        <v>18.692355179245858</v>
      </c>
      <c r="U657">
        <v>23.571625662613197</v>
      </c>
      <c r="W657">
        <f t="shared" si="522"/>
        <v>0</v>
      </c>
      <c r="X657">
        <f t="shared" si="523"/>
        <v>1</v>
      </c>
      <c r="Y657">
        <f t="shared" si="524"/>
        <v>4.879270483367339</v>
      </c>
      <c r="AB657">
        <v>650</v>
      </c>
      <c r="AC657">
        <v>22.506099717400655</v>
      </c>
      <c r="AD657">
        <v>17.258801003101919</v>
      </c>
      <c r="AF657">
        <f t="shared" si="525"/>
        <v>1</v>
      </c>
      <c r="AG657">
        <f t="shared" si="526"/>
        <v>0</v>
      </c>
      <c r="AH657">
        <f t="shared" si="527"/>
        <v>5.2472987142987364</v>
      </c>
      <c r="AK657">
        <v>650</v>
      </c>
      <c r="AL657">
        <v>18.275563408216268</v>
      </c>
      <c r="AM657">
        <v>33.704749159935155</v>
      </c>
      <c r="AO657">
        <f t="shared" si="528"/>
        <v>0</v>
      </c>
      <c r="AP657">
        <f t="shared" si="529"/>
        <v>1</v>
      </c>
      <c r="AQ657">
        <f t="shared" si="530"/>
        <v>15.429185751718887</v>
      </c>
      <c r="AT657">
        <v>650</v>
      </c>
      <c r="AU657">
        <v>21.308177399076513</v>
      </c>
      <c r="AV657">
        <v>28.171228744965667</v>
      </c>
      <c r="AX657">
        <f t="shared" si="531"/>
        <v>0</v>
      </c>
      <c r="AY657">
        <f t="shared" si="532"/>
        <v>1</v>
      </c>
      <c r="AZ657">
        <f t="shared" si="533"/>
        <v>6.8630513458891542</v>
      </c>
      <c r="BC657">
        <v>650</v>
      </c>
      <c r="BD657" t="e">
        <v>#N/A</v>
      </c>
      <c r="BE657" t="e">
        <v>#N/A</v>
      </c>
      <c r="BG657" t="e">
        <f t="shared" si="534"/>
        <v>#N/A</v>
      </c>
      <c r="BH657" t="e">
        <f t="shared" si="535"/>
        <v>#N/A</v>
      </c>
      <c r="BI657" t="e">
        <f t="shared" si="536"/>
        <v>#N/A</v>
      </c>
      <c r="BL657">
        <v>650</v>
      </c>
      <c r="BM657">
        <v>21.047174241988213</v>
      </c>
      <c r="BN657">
        <v>15.240487425406918</v>
      </c>
      <c r="BP657">
        <f t="shared" si="537"/>
        <v>1</v>
      </c>
      <c r="BQ657">
        <f t="shared" si="538"/>
        <v>0</v>
      </c>
      <c r="BR657">
        <f t="shared" si="539"/>
        <v>5.8066868165812942</v>
      </c>
      <c r="BU657">
        <v>650</v>
      </c>
      <c r="BV657">
        <v>21.105283854067515</v>
      </c>
      <c r="BW657">
        <v>27.724509256747574</v>
      </c>
      <c r="BY657">
        <f t="shared" si="540"/>
        <v>0</v>
      </c>
      <c r="BZ657">
        <f t="shared" si="541"/>
        <v>1</v>
      </c>
      <c r="CA657">
        <f t="shared" si="542"/>
        <v>6.6192254026800583</v>
      </c>
      <c r="CD657">
        <v>650</v>
      </c>
      <c r="CE657">
        <v>20.653019008824074</v>
      </c>
      <c r="CF657">
        <v>16.906943026344138</v>
      </c>
      <c r="CH657">
        <f t="shared" si="543"/>
        <v>1</v>
      </c>
      <c r="CI657">
        <f t="shared" si="544"/>
        <v>0</v>
      </c>
      <c r="CJ657">
        <f t="shared" si="545"/>
        <v>3.7460759824799368</v>
      </c>
      <c r="CM657">
        <v>650</v>
      </c>
      <c r="CN657">
        <v>23.988911646906281</v>
      </c>
      <c r="CO657">
        <v>21.292459507908536</v>
      </c>
      <c r="CQ657">
        <f t="shared" si="546"/>
        <v>1</v>
      </c>
      <c r="CR657">
        <f t="shared" si="547"/>
        <v>0</v>
      </c>
      <c r="CS657">
        <f t="shared" si="548"/>
        <v>2.6964521389977456</v>
      </c>
      <c r="CV657">
        <v>650</v>
      </c>
      <c r="CW657">
        <v>22.730291990700284</v>
      </c>
      <c r="CX657">
        <v>15.705520391283034</v>
      </c>
      <c r="CZ657">
        <f t="shared" si="549"/>
        <v>1</v>
      </c>
      <c r="DA657">
        <f t="shared" si="550"/>
        <v>0</v>
      </c>
      <c r="DB657">
        <f t="shared" si="551"/>
        <v>7.0247715994172495</v>
      </c>
      <c r="DE657">
        <v>650</v>
      </c>
      <c r="DF657">
        <v>24.479306135368468</v>
      </c>
      <c r="DG657">
        <v>20.550395881958558</v>
      </c>
      <c r="DI657">
        <f t="shared" si="552"/>
        <v>1</v>
      </c>
      <c r="DJ657">
        <f t="shared" si="553"/>
        <v>0</v>
      </c>
      <c r="DK657">
        <f t="shared" si="554"/>
        <v>3.9289102534099101</v>
      </c>
      <c r="DN657">
        <v>650</v>
      </c>
      <c r="DO657">
        <v>27.564098468990014</v>
      </c>
      <c r="DP657">
        <v>18.525763211428615</v>
      </c>
      <c r="DR657">
        <f t="shared" si="555"/>
        <v>1</v>
      </c>
      <c r="DS657">
        <f t="shared" si="556"/>
        <v>0</v>
      </c>
      <c r="DT657">
        <f t="shared" si="557"/>
        <v>9.0383352575613998</v>
      </c>
      <c r="DW657">
        <v>650</v>
      </c>
      <c r="DX657">
        <v>28.768884373361988</v>
      </c>
      <c r="DY657">
        <v>26.390700763606013</v>
      </c>
      <c r="EA657">
        <f t="shared" si="558"/>
        <v>1</v>
      </c>
      <c r="EB657">
        <f t="shared" si="559"/>
        <v>0</v>
      </c>
      <c r="EC657">
        <f t="shared" si="560"/>
        <v>2.3781836097559754</v>
      </c>
      <c r="EF657">
        <v>650</v>
      </c>
      <c r="EG657">
        <v>19.525935821901115</v>
      </c>
      <c r="EH657">
        <v>12.78914049601951</v>
      </c>
      <c r="EJ657">
        <f t="shared" si="561"/>
        <v>1</v>
      </c>
      <c r="EK657">
        <f t="shared" si="562"/>
        <v>0</v>
      </c>
      <c r="EL657">
        <f t="shared" si="563"/>
        <v>6.7367953258816051</v>
      </c>
      <c r="EO657">
        <v>650</v>
      </c>
      <c r="EP657">
        <v>23.532195642931441</v>
      </c>
      <c r="EQ657">
        <v>21.116848972114862</v>
      </c>
      <c r="ES657">
        <f t="shared" si="564"/>
        <v>1</v>
      </c>
      <c r="ET657">
        <f t="shared" si="565"/>
        <v>0</v>
      </c>
      <c r="EU657">
        <f t="shared" si="566"/>
        <v>2.4153466708165787</v>
      </c>
    </row>
    <row r="658" spans="1:151" x14ac:dyDescent="0.25">
      <c r="A658">
        <v>651</v>
      </c>
      <c r="B658">
        <v>5.4123507325692879</v>
      </c>
      <c r="C658">
        <v>31.283999532873231</v>
      </c>
      <c r="E658">
        <f t="shared" si="516"/>
        <v>0</v>
      </c>
      <c r="F658">
        <f t="shared" si="518"/>
        <v>1</v>
      </c>
      <c r="G658">
        <f t="shared" si="517"/>
        <v>25.871648800303944</v>
      </c>
      <c r="J658">
        <v>651</v>
      </c>
      <c r="K658">
        <v>34.391394740012416</v>
      </c>
      <c r="L658">
        <v>26.848261806949608</v>
      </c>
      <c r="N658">
        <f t="shared" si="519"/>
        <v>1</v>
      </c>
      <c r="O658">
        <f t="shared" si="520"/>
        <v>0</v>
      </c>
      <c r="P658">
        <f t="shared" si="521"/>
        <v>7.5431329330628074</v>
      </c>
      <c r="S658">
        <v>651</v>
      </c>
      <c r="T658">
        <v>18.045463633018258</v>
      </c>
      <c r="U658">
        <v>33.223848638772537</v>
      </c>
      <c r="W658">
        <f t="shared" si="522"/>
        <v>0</v>
      </c>
      <c r="X658">
        <f t="shared" si="523"/>
        <v>1</v>
      </c>
      <c r="Y658">
        <f t="shared" si="524"/>
        <v>15.178385005754279</v>
      </c>
      <c r="AB658">
        <v>651</v>
      </c>
      <c r="AC658">
        <v>18.253931632111179</v>
      </c>
      <c r="AD658">
        <v>16.93774792753657</v>
      </c>
      <c r="AF658">
        <f t="shared" si="525"/>
        <v>1</v>
      </c>
      <c r="AG658">
        <f t="shared" si="526"/>
        <v>0</v>
      </c>
      <c r="AH658">
        <f t="shared" si="527"/>
        <v>1.316183704574609</v>
      </c>
      <c r="AK658">
        <v>651</v>
      </c>
      <c r="AL658">
        <v>19.51891866696289</v>
      </c>
      <c r="AM658">
        <v>34.940094696488941</v>
      </c>
      <c r="AO658">
        <f t="shared" si="528"/>
        <v>0</v>
      </c>
      <c r="AP658">
        <f t="shared" si="529"/>
        <v>1</v>
      </c>
      <c r="AQ658">
        <f t="shared" si="530"/>
        <v>15.421176029526052</v>
      </c>
      <c r="AT658">
        <v>651</v>
      </c>
      <c r="AU658">
        <v>17.689864454810838</v>
      </c>
      <c r="AV658">
        <v>36.696673159258026</v>
      </c>
      <c r="AX658">
        <f t="shared" si="531"/>
        <v>0</v>
      </c>
      <c r="AY658">
        <f t="shared" si="532"/>
        <v>1</v>
      </c>
      <c r="AZ658">
        <f t="shared" si="533"/>
        <v>19.006808704447188</v>
      </c>
      <c r="BC658">
        <v>651</v>
      </c>
      <c r="BD658" t="e">
        <v>#N/A</v>
      </c>
      <c r="BE658" t="e">
        <v>#N/A</v>
      </c>
      <c r="BG658" t="e">
        <f t="shared" si="534"/>
        <v>#N/A</v>
      </c>
      <c r="BH658" t="e">
        <f t="shared" si="535"/>
        <v>#N/A</v>
      </c>
      <c r="BI658" t="e">
        <f t="shared" si="536"/>
        <v>#N/A</v>
      </c>
      <c r="BL658">
        <v>651</v>
      </c>
      <c r="BM658">
        <v>26.47177392490255</v>
      </c>
      <c r="BN658">
        <v>9.7299788224585217</v>
      </c>
      <c r="BP658">
        <f t="shared" si="537"/>
        <v>1</v>
      </c>
      <c r="BQ658">
        <f t="shared" si="538"/>
        <v>0</v>
      </c>
      <c r="BR658">
        <f t="shared" si="539"/>
        <v>16.74179510244403</v>
      </c>
      <c r="BU658">
        <v>651</v>
      </c>
      <c r="BV658">
        <v>14.237727257013011</v>
      </c>
      <c r="BW658">
        <v>16.344281411229634</v>
      </c>
      <c r="BY658">
        <f t="shared" si="540"/>
        <v>0</v>
      </c>
      <c r="BZ658">
        <f t="shared" si="541"/>
        <v>1</v>
      </c>
      <c r="CA658">
        <f t="shared" si="542"/>
        <v>2.1065541542166226</v>
      </c>
      <c r="CD658">
        <v>651</v>
      </c>
      <c r="CE658">
        <v>25.550234327714946</v>
      </c>
      <c r="CF658">
        <v>9.6838816304715198</v>
      </c>
      <c r="CH658">
        <f t="shared" si="543"/>
        <v>1</v>
      </c>
      <c r="CI658">
        <f t="shared" si="544"/>
        <v>0</v>
      </c>
      <c r="CJ658">
        <f t="shared" si="545"/>
        <v>15.866352697243427</v>
      </c>
      <c r="CM658">
        <v>651</v>
      </c>
      <c r="CN658">
        <v>19.49158516058128</v>
      </c>
      <c r="CO658">
        <v>12.516823582657077</v>
      </c>
      <c r="CQ658">
        <f t="shared" si="546"/>
        <v>1</v>
      </c>
      <c r="CR658">
        <f t="shared" si="547"/>
        <v>0</v>
      </c>
      <c r="CS658">
        <f t="shared" si="548"/>
        <v>6.9747615779242036</v>
      </c>
      <c r="CV658">
        <v>651</v>
      </c>
      <c r="CW658">
        <v>28.578240967240461</v>
      </c>
      <c r="CX658">
        <v>18.575641116883244</v>
      </c>
      <c r="CZ658">
        <f t="shared" si="549"/>
        <v>1</v>
      </c>
      <c r="DA658">
        <f t="shared" si="550"/>
        <v>0</v>
      </c>
      <c r="DB658">
        <f t="shared" si="551"/>
        <v>10.002599850357218</v>
      </c>
      <c r="DE658">
        <v>651</v>
      </c>
      <c r="DF658">
        <v>27.677376182087599</v>
      </c>
      <c r="DG658">
        <v>24.461822558638662</v>
      </c>
      <c r="DI658">
        <f t="shared" si="552"/>
        <v>1</v>
      </c>
      <c r="DJ658">
        <f t="shared" si="553"/>
        <v>0</v>
      </c>
      <c r="DK658">
        <f t="shared" si="554"/>
        <v>3.2155536234489368</v>
      </c>
      <c r="DN658">
        <v>651</v>
      </c>
      <c r="DO658">
        <v>24.102278230857657</v>
      </c>
      <c r="DP658">
        <v>9.1751597290356628</v>
      </c>
      <c r="DR658">
        <f t="shared" si="555"/>
        <v>1</v>
      </c>
      <c r="DS658">
        <f t="shared" si="556"/>
        <v>0</v>
      </c>
      <c r="DT658">
        <f t="shared" si="557"/>
        <v>14.927118501821994</v>
      </c>
      <c r="DW658">
        <v>651</v>
      </c>
      <c r="DX658">
        <v>15.027771739969815</v>
      </c>
      <c r="DY658">
        <v>22.664900292128113</v>
      </c>
      <c r="EA658">
        <f t="shared" si="558"/>
        <v>0</v>
      </c>
      <c r="EB658">
        <f t="shared" si="559"/>
        <v>1</v>
      </c>
      <c r="EC658">
        <f t="shared" si="560"/>
        <v>7.6371285521582983</v>
      </c>
      <c r="EF658">
        <v>651</v>
      </c>
      <c r="EG658">
        <v>19.235318332849808</v>
      </c>
      <c r="EH658">
        <v>14.367644139686048</v>
      </c>
      <c r="EJ658">
        <f t="shared" si="561"/>
        <v>1</v>
      </c>
      <c r="EK658">
        <f t="shared" si="562"/>
        <v>0</v>
      </c>
      <c r="EL658">
        <f t="shared" si="563"/>
        <v>4.8676741931637597</v>
      </c>
      <c r="EO658">
        <v>651</v>
      </c>
      <c r="EP658">
        <v>23.818341399216472</v>
      </c>
      <c r="EQ658">
        <v>34.293681622890141</v>
      </c>
      <c r="ES658">
        <f t="shared" si="564"/>
        <v>0</v>
      </c>
      <c r="ET658">
        <f t="shared" si="565"/>
        <v>1</v>
      </c>
      <c r="EU658">
        <f t="shared" si="566"/>
        <v>10.475340223673669</v>
      </c>
    </row>
    <row r="659" spans="1:151" x14ac:dyDescent="0.25">
      <c r="A659">
        <v>652</v>
      </c>
      <c r="B659">
        <v>8.4850759076788833</v>
      </c>
      <c r="C659">
        <v>10.244629545542908</v>
      </c>
      <c r="E659">
        <f t="shared" si="516"/>
        <v>0</v>
      </c>
      <c r="F659">
        <f t="shared" si="518"/>
        <v>1</v>
      </c>
      <c r="G659">
        <f t="shared" si="517"/>
        <v>1.7595536378640251</v>
      </c>
      <c r="J659">
        <v>652</v>
      </c>
      <c r="K659">
        <v>17.92423779730581</v>
      </c>
      <c r="L659">
        <v>22.412341840135589</v>
      </c>
      <c r="N659">
        <f t="shared" si="519"/>
        <v>0</v>
      </c>
      <c r="O659">
        <f t="shared" si="520"/>
        <v>1</v>
      </c>
      <c r="P659">
        <f t="shared" si="521"/>
        <v>4.4881040428297787</v>
      </c>
      <c r="S659">
        <v>652</v>
      </c>
      <c r="T659">
        <v>11.718520124336886</v>
      </c>
      <c r="U659">
        <v>31.92316094053929</v>
      </c>
      <c r="W659">
        <f t="shared" si="522"/>
        <v>0</v>
      </c>
      <c r="X659">
        <f t="shared" si="523"/>
        <v>1</v>
      </c>
      <c r="Y659">
        <f t="shared" si="524"/>
        <v>20.204640816202406</v>
      </c>
      <c r="AB659">
        <v>652</v>
      </c>
      <c r="AC659">
        <v>12.775365650354866</v>
      </c>
      <c r="AD659">
        <v>17.1697597135378</v>
      </c>
      <c r="AF659">
        <f t="shared" si="525"/>
        <v>0</v>
      </c>
      <c r="AG659">
        <f t="shared" si="526"/>
        <v>1</v>
      </c>
      <c r="AH659">
        <f t="shared" si="527"/>
        <v>4.3943940631829346</v>
      </c>
      <c r="AK659">
        <v>652</v>
      </c>
      <c r="AL659">
        <v>24.771753397341918</v>
      </c>
      <c r="AM659">
        <v>33.070438973388647</v>
      </c>
      <c r="AO659">
        <f t="shared" si="528"/>
        <v>0</v>
      </c>
      <c r="AP659">
        <f t="shared" si="529"/>
        <v>1</v>
      </c>
      <c r="AQ659">
        <f t="shared" si="530"/>
        <v>8.2986855760467293</v>
      </c>
      <c r="AT659">
        <v>652</v>
      </c>
      <c r="AU659">
        <v>19.184529977780862</v>
      </c>
      <c r="AV659">
        <v>16.594245845903298</v>
      </c>
      <c r="AX659">
        <f t="shared" si="531"/>
        <v>1</v>
      </c>
      <c r="AY659">
        <f t="shared" si="532"/>
        <v>0</v>
      </c>
      <c r="AZ659">
        <f t="shared" si="533"/>
        <v>2.5902841318775636</v>
      </c>
      <c r="BC659">
        <v>652</v>
      </c>
      <c r="BD659" t="e">
        <v>#N/A</v>
      </c>
      <c r="BE659" t="e">
        <v>#N/A</v>
      </c>
      <c r="BG659" t="e">
        <f t="shared" si="534"/>
        <v>#N/A</v>
      </c>
      <c r="BH659" t="e">
        <f t="shared" si="535"/>
        <v>#N/A</v>
      </c>
      <c r="BI659" t="e">
        <f t="shared" si="536"/>
        <v>#N/A</v>
      </c>
      <c r="BL659">
        <v>652</v>
      </c>
      <c r="BM659">
        <v>25.169915307139398</v>
      </c>
      <c r="BN659">
        <v>12.883606594937593</v>
      </c>
      <c r="BP659">
        <f t="shared" si="537"/>
        <v>1</v>
      </c>
      <c r="BQ659">
        <f t="shared" si="538"/>
        <v>0</v>
      </c>
      <c r="BR659">
        <f t="shared" si="539"/>
        <v>12.286308712201805</v>
      </c>
      <c r="BU659">
        <v>652</v>
      </c>
      <c r="BV659">
        <v>15.217607333628809</v>
      </c>
      <c r="BW659">
        <v>27.274430985380896</v>
      </c>
      <c r="BY659">
        <f t="shared" si="540"/>
        <v>0</v>
      </c>
      <c r="BZ659">
        <f t="shared" si="541"/>
        <v>1</v>
      </c>
      <c r="CA659">
        <f t="shared" si="542"/>
        <v>12.056823651752087</v>
      </c>
      <c r="CD659">
        <v>652</v>
      </c>
      <c r="CE659">
        <v>12.242793084287337</v>
      </c>
      <c r="CF659">
        <v>29.073399957502822</v>
      </c>
      <c r="CH659">
        <f t="shared" si="543"/>
        <v>0</v>
      </c>
      <c r="CI659">
        <f t="shared" si="544"/>
        <v>1</v>
      </c>
      <c r="CJ659">
        <f t="shared" si="545"/>
        <v>16.830606873215487</v>
      </c>
      <c r="CM659">
        <v>652</v>
      </c>
      <c r="CN659">
        <v>24.020270871979935</v>
      </c>
      <c r="CO659">
        <v>15.874798352342474</v>
      </c>
      <c r="CQ659">
        <f t="shared" si="546"/>
        <v>1</v>
      </c>
      <c r="CR659">
        <f t="shared" si="547"/>
        <v>0</v>
      </c>
      <c r="CS659">
        <f t="shared" si="548"/>
        <v>8.1454725196374618</v>
      </c>
      <c r="CV659">
        <v>652</v>
      </c>
      <c r="CW659">
        <v>24.603770348334976</v>
      </c>
      <c r="CX659">
        <v>19.238344108301256</v>
      </c>
      <c r="CZ659">
        <f t="shared" si="549"/>
        <v>1</v>
      </c>
      <c r="DA659">
        <f t="shared" si="550"/>
        <v>0</v>
      </c>
      <c r="DB659">
        <f t="shared" si="551"/>
        <v>5.3654262400337203</v>
      </c>
      <c r="DE659">
        <v>652</v>
      </c>
      <c r="DF659">
        <v>20.923545585526401</v>
      </c>
      <c r="DG659">
        <v>20.664633065924356</v>
      </c>
      <c r="DI659">
        <f t="shared" si="552"/>
        <v>1</v>
      </c>
      <c r="DJ659">
        <f t="shared" si="553"/>
        <v>0</v>
      </c>
      <c r="DK659">
        <f t="shared" si="554"/>
        <v>0.25891251960204542</v>
      </c>
      <c r="DN659">
        <v>652</v>
      </c>
      <c r="DO659">
        <v>24.704593874956789</v>
      </c>
      <c r="DP659">
        <v>22.122789497808355</v>
      </c>
      <c r="DR659">
        <f t="shared" si="555"/>
        <v>1</v>
      </c>
      <c r="DS659">
        <f t="shared" si="556"/>
        <v>0</v>
      </c>
      <c r="DT659">
        <f t="shared" si="557"/>
        <v>2.5818043771484334</v>
      </c>
      <c r="DW659">
        <v>652</v>
      </c>
      <c r="DX659">
        <v>21.432461651337093</v>
      </c>
      <c r="DY659">
        <v>18.047995460109796</v>
      </c>
      <c r="EA659">
        <f t="shared" si="558"/>
        <v>1</v>
      </c>
      <c r="EB659">
        <f t="shared" si="559"/>
        <v>0</v>
      </c>
      <c r="EC659">
        <f t="shared" si="560"/>
        <v>3.3844661912272969</v>
      </c>
      <c r="EF659">
        <v>652</v>
      </c>
      <c r="EG659">
        <v>20.673170313686306</v>
      </c>
      <c r="EH659">
        <v>17.151259804410316</v>
      </c>
      <c r="EJ659">
        <f t="shared" si="561"/>
        <v>1</v>
      </c>
      <c r="EK659">
        <f t="shared" si="562"/>
        <v>0</v>
      </c>
      <c r="EL659">
        <f t="shared" si="563"/>
        <v>3.5219105092759904</v>
      </c>
      <c r="EO659">
        <v>652</v>
      </c>
      <c r="EP659">
        <v>22.052704425284624</v>
      </c>
      <c r="EQ659">
        <v>22.621477133779891</v>
      </c>
      <c r="ES659">
        <f t="shared" si="564"/>
        <v>0</v>
      </c>
      <c r="ET659">
        <f t="shared" si="565"/>
        <v>1</v>
      </c>
      <c r="EU659">
        <f t="shared" si="566"/>
        <v>0.56877270849526695</v>
      </c>
    </row>
    <row r="660" spans="1:151" x14ac:dyDescent="0.25">
      <c r="A660">
        <v>653</v>
      </c>
      <c r="B660">
        <v>10.078338811566942</v>
      </c>
      <c r="C660">
        <v>39.506834234134843</v>
      </c>
      <c r="E660">
        <f t="shared" si="516"/>
        <v>0</v>
      </c>
      <c r="F660">
        <f t="shared" si="518"/>
        <v>1</v>
      </c>
      <c r="G660">
        <f t="shared" si="517"/>
        <v>29.428495422567899</v>
      </c>
      <c r="J660">
        <v>653</v>
      </c>
      <c r="K660">
        <v>24.439799260404428</v>
      </c>
      <c r="L660">
        <v>19.688675498201341</v>
      </c>
      <c r="N660">
        <f t="shared" si="519"/>
        <v>1</v>
      </c>
      <c r="O660">
        <f t="shared" si="520"/>
        <v>0</v>
      </c>
      <c r="P660">
        <f t="shared" si="521"/>
        <v>4.7511237622030862</v>
      </c>
      <c r="S660">
        <v>653</v>
      </c>
      <c r="T660">
        <v>17.92926665572212</v>
      </c>
      <c r="U660">
        <v>23.542414219440751</v>
      </c>
      <c r="W660">
        <f t="shared" si="522"/>
        <v>0</v>
      </c>
      <c r="X660">
        <f t="shared" si="523"/>
        <v>1</v>
      </c>
      <c r="Y660">
        <f t="shared" si="524"/>
        <v>5.6131475637186306</v>
      </c>
      <c r="AB660">
        <v>653</v>
      </c>
      <c r="AC660">
        <v>13.929424167741606</v>
      </c>
      <c r="AD660">
        <v>17.301918528229439</v>
      </c>
      <c r="AF660">
        <f t="shared" si="525"/>
        <v>0</v>
      </c>
      <c r="AG660">
        <f t="shared" si="526"/>
        <v>1</v>
      </c>
      <c r="AH660">
        <f t="shared" si="527"/>
        <v>3.372494360487833</v>
      </c>
      <c r="AK660">
        <v>653</v>
      </c>
      <c r="AL660">
        <v>21.055475869547053</v>
      </c>
      <c r="AM660">
        <v>16.967473030664586</v>
      </c>
      <c r="AO660">
        <f t="shared" si="528"/>
        <v>1</v>
      </c>
      <c r="AP660">
        <f t="shared" si="529"/>
        <v>0</v>
      </c>
      <c r="AQ660">
        <f t="shared" si="530"/>
        <v>4.088002838882467</v>
      </c>
      <c r="AT660">
        <v>653</v>
      </c>
      <c r="AU660">
        <v>19.416047897365615</v>
      </c>
      <c r="AV660">
        <v>21.109253458639767</v>
      </c>
      <c r="AX660">
        <f t="shared" si="531"/>
        <v>0</v>
      </c>
      <c r="AY660">
        <f t="shared" si="532"/>
        <v>1</v>
      </c>
      <c r="AZ660">
        <f t="shared" si="533"/>
        <v>1.6932055612741514</v>
      </c>
      <c r="BC660">
        <v>653</v>
      </c>
      <c r="BD660" t="e">
        <v>#N/A</v>
      </c>
      <c r="BE660" t="e">
        <v>#N/A</v>
      </c>
      <c r="BG660" t="e">
        <f t="shared" si="534"/>
        <v>#N/A</v>
      </c>
      <c r="BH660" t="e">
        <f t="shared" si="535"/>
        <v>#N/A</v>
      </c>
      <c r="BI660" t="e">
        <f t="shared" si="536"/>
        <v>#N/A</v>
      </c>
      <c r="BL660">
        <v>653</v>
      </c>
      <c r="BM660">
        <v>29.979055105068721</v>
      </c>
      <c r="BN660">
        <v>14.005243913225861</v>
      </c>
      <c r="BP660">
        <f t="shared" si="537"/>
        <v>1</v>
      </c>
      <c r="BQ660">
        <f t="shared" si="538"/>
        <v>0</v>
      </c>
      <c r="BR660">
        <f t="shared" si="539"/>
        <v>15.973811191842859</v>
      </c>
      <c r="BU660">
        <v>653</v>
      </c>
      <c r="BV660">
        <v>29.567171339770788</v>
      </c>
      <c r="BW660">
        <v>20.80823726753955</v>
      </c>
      <c r="BY660">
        <f t="shared" si="540"/>
        <v>1</v>
      </c>
      <c r="BZ660">
        <f t="shared" si="541"/>
        <v>0</v>
      </c>
      <c r="CA660">
        <f t="shared" si="542"/>
        <v>8.7589340722312379</v>
      </c>
      <c r="CD660">
        <v>653</v>
      </c>
      <c r="CE660">
        <v>32.063503432173967</v>
      </c>
      <c r="CF660">
        <v>15.633012005183984</v>
      </c>
      <c r="CH660">
        <f t="shared" si="543"/>
        <v>1</v>
      </c>
      <c r="CI660">
        <f t="shared" si="544"/>
        <v>0</v>
      </c>
      <c r="CJ660">
        <f t="shared" si="545"/>
        <v>16.430491426989981</v>
      </c>
      <c r="CM660">
        <v>653</v>
      </c>
      <c r="CN660">
        <v>15.116323184219524</v>
      </c>
      <c r="CO660">
        <v>29.026479062863309</v>
      </c>
      <c r="CQ660">
        <f t="shared" si="546"/>
        <v>0</v>
      </c>
      <c r="CR660">
        <f t="shared" si="547"/>
        <v>1</v>
      </c>
      <c r="CS660">
        <f t="shared" si="548"/>
        <v>13.910155878643785</v>
      </c>
      <c r="CV660">
        <v>653</v>
      </c>
      <c r="CW660">
        <v>24.645107833967433</v>
      </c>
      <c r="CX660">
        <v>15.972155336837236</v>
      </c>
      <c r="CZ660">
        <f t="shared" si="549"/>
        <v>1</v>
      </c>
      <c r="DA660">
        <f t="shared" si="550"/>
        <v>0</v>
      </c>
      <c r="DB660">
        <f t="shared" si="551"/>
        <v>8.672952497130197</v>
      </c>
      <c r="DE660">
        <v>653</v>
      </c>
      <c r="DF660">
        <v>15.950869959542972</v>
      </c>
      <c r="DG660">
        <v>21.992021498476383</v>
      </c>
      <c r="DI660">
        <f t="shared" si="552"/>
        <v>0</v>
      </c>
      <c r="DJ660">
        <f t="shared" si="553"/>
        <v>1</v>
      </c>
      <c r="DK660">
        <f t="shared" si="554"/>
        <v>6.0411515389334109</v>
      </c>
      <c r="DN660">
        <v>653</v>
      </c>
      <c r="DO660">
        <v>21.759985489943283</v>
      </c>
      <c r="DP660">
        <v>28.070408317044908</v>
      </c>
      <c r="DR660">
        <f t="shared" si="555"/>
        <v>0</v>
      </c>
      <c r="DS660">
        <f t="shared" si="556"/>
        <v>1</v>
      </c>
      <c r="DT660">
        <f t="shared" si="557"/>
        <v>6.3104228271016254</v>
      </c>
      <c r="DW660">
        <v>653</v>
      </c>
      <c r="DX660">
        <v>22.0980046861538</v>
      </c>
      <c r="DY660">
        <v>24.932281308164818</v>
      </c>
      <c r="EA660">
        <f t="shared" si="558"/>
        <v>0</v>
      </c>
      <c r="EB660">
        <f t="shared" si="559"/>
        <v>1</v>
      </c>
      <c r="EC660">
        <f t="shared" si="560"/>
        <v>2.8342766220110178</v>
      </c>
      <c r="EF660">
        <v>653</v>
      </c>
      <c r="EG660">
        <v>18.920670037474395</v>
      </c>
      <c r="EH660">
        <v>14.646032768822083</v>
      </c>
      <c r="EJ660">
        <f t="shared" si="561"/>
        <v>1</v>
      </c>
      <c r="EK660">
        <f t="shared" si="562"/>
        <v>0</v>
      </c>
      <c r="EL660">
        <f t="shared" si="563"/>
        <v>4.2746372686523113</v>
      </c>
      <c r="EO660">
        <v>653</v>
      </c>
      <c r="EP660">
        <v>24.662253342364707</v>
      </c>
      <c r="EQ660">
        <v>33.582135654719345</v>
      </c>
      <c r="ES660">
        <f t="shared" si="564"/>
        <v>0</v>
      </c>
      <c r="ET660">
        <f t="shared" si="565"/>
        <v>1</v>
      </c>
      <c r="EU660">
        <f t="shared" si="566"/>
        <v>8.9198823123546376</v>
      </c>
    </row>
    <row r="661" spans="1:151" x14ac:dyDescent="0.25">
      <c r="A661">
        <v>654</v>
      </c>
      <c r="B661">
        <v>11.405965460611945</v>
      </c>
      <c r="C661">
        <v>-1.99384837291446</v>
      </c>
      <c r="E661">
        <f t="shared" si="516"/>
        <v>1</v>
      </c>
      <c r="F661">
        <f t="shared" si="518"/>
        <v>0</v>
      </c>
      <c r="G661">
        <f t="shared" si="517"/>
        <v>13.399813833526405</v>
      </c>
      <c r="J661">
        <v>654</v>
      </c>
      <c r="K661">
        <v>39.377606335190535</v>
      </c>
      <c r="L661">
        <v>29.354622249568571</v>
      </c>
      <c r="N661">
        <f t="shared" si="519"/>
        <v>1</v>
      </c>
      <c r="O661">
        <f t="shared" si="520"/>
        <v>0</v>
      </c>
      <c r="P661">
        <f t="shared" si="521"/>
        <v>10.022984085621964</v>
      </c>
      <c r="S661">
        <v>654</v>
      </c>
      <c r="T661">
        <v>18.870685601898504</v>
      </c>
      <c r="U661">
        <v>36.989620976818323</v>
      </c>
      <c r="W661">
        <f t="shared" si="522"/>
        <v>0</v>
      </c>
      <c r="X661">
        <f t="shared" si="523"/>
        <v>1</v>
      </c>
      <c r="Y661">
        <f t="shared" si="524"/>
        <v>18.118935374919818</v>
      </c>
      <c r="AB661">
        <v>654</v>
      </c>
      <c r="AC661">
        <v>24.012304195402468</v>
      </c>
      <c r="AD661">
        <v>17.613918430882663</v>
      </c>
      <c r="AF661">
        <f t="shared" si="525"/>
        <v>1</v>
      </c>
      <c r="AG661">
        <f t="shared" si="526"/>
        <v>0</v>
      </c>
      <c r="AH661">
        <f t="shared" si="527"/>
        <v>6.398385764519805</v>
      </c>
      <c r="AK661">
        <v>654</v>
      </c>
      <c r="AL661">
        <v>13.406020643937939</v>
      </c>
      <c r="AM661">
        <v>17.736806341776266</v>
      </c>
      <c r="AO661">
        <f t="shared" si="528"/>
        <v>0</v>
      </c>
      <c r="AP661">
        <f t="shared" si="529"/>
        <v>1</v>
      </c>
      <c r="AQ661">
        <f t="shared" si="530"/>
        <v>4.3307856978383263</v>
      </c>
      <c r="AT661">
        <v>654</v>
      </c>
      <c r="AU661">
        <v>20.588318553116242</v>
      </c>
      <c r="AV661">
        <v>22.262537788412633</v>
      </c>
      <c r="AX661">
        <f t="shared" si="531"/>
        <v>0</v>
      </c>
      <c r="AY661">
        <f t="shared" si="532"/>
        <v>1</v>
      </c>
      <c r="AZ661">
        <f t="shared" si="533"/>
        <v>1.6742192352963912</v>
      </c>
      <c r="BC661">
        <v>654</v>
      </c>
      <c r="BD661" t="e">
        <v>#N/A</v>
      </c>
      <c r="BE661" t="e">
        <v>#N/A</v>
      </c>
      <c r="BG661" t="e">
        <f t="shared" si="534"/>
        <v>#N/A</v>
      </c>
      <c r="BH661" t="e">
        <f t="shared" si="535"/>
        <v>#N/A</v>
      </c>
      <c r="BI661" t="e">
        <f t="shared" si="536"/>
        <v>#N/A</v>
      </c>
      <c r="BL661">
        <v>654</v>
      </c>
      <c r="BM661">
        <v>25.197986756334352</v>
      </c>
      <c r="BN661">
        <v>10.279376127620134</v>
      </c>
      <c r="BP661">
        <f t="shared" si="537"/>
        <v>1</v>
      </c>
      <c r="BQ661">
        <f t="shared" si="538"/>
        <v>0</v>
      </c>
      <c r="BR661">
        <f t="shared" si="539"/>
        <v>14.918610628714218</v>
      </c>
      <c r="BU661">
        <v>654</v>
      </c>
      <c r="BV661">
        <v>38.833191560377678</v>
      </c>
      <c r="BW661">
        <v>22.223745255930147</v>
      </c>
      <c r="BY661">
        <f t="shared" si="540"/>
        <v>1</v>
      </c>
      <c r="BZ661">
        <f t="shared" si="541"/>
        <v>0</v>
      </c>
      <c r="CA661">
        <f t="shared" si="542"/>
        <v>16.60944630444753</v>
      </c>
      <c r="CD661">
        <v>654</v>
      </c>
      <c r="CE661">
        <v>17.912947217759708</v>
      </c>
      <c r="CF661">
        <v>26.059794630485335</v>
      </c>
      <c r="CH661">
        <f t="shared" si="543"/>
        <v>0</v>
      </c>
      <c r="CI661">
        <f t="shared" si="544"/>
        <v>1</v>
      </c>
      <c r="CJ661">
        <f t="shared" si="545"/>
        <v>8.1468474127256272</v>
      </c>
      <c r="CM661">
        <v>654</v>
      </c>
      <c r="CN661">
        <v>21.305008372145636</v>
      </c>
      <c r="CO661">
        <v>19.960410018347499</v>
      </c>
      <c r="CQ661">
        <f t="shared" si="546"/>
        <v>1</v>
      </c>
      <c r="CR661">
        <f t="shared" si="547"/>
        <v>0</v>
      </c>
      <c r="CS661">
        <f t="shared" si="548"/>
        <v>1.344598353798137</v>
      </c>
      <c r="CV661">
        <v>654</v>
      </c>
      <c r="CW661">
        <v>19.806872839711968</v>
      </c>
      <c r="CX661">
        <v>15.848921182221252</v>
      </c>
      <c r="CZ661">
        <f t="shared" si="549"/>
        <v>1</v>
      </c>
      <c r="DA661">
        <f t="shared" si="550"/>
        <v>0</v>
      </c>
      <c r="DB661">
        <f t="shared" si="551"/>
        <v>3.9579516574907156</v>
      </c>
      <c r="DE661">
        <v>654</v>
      </c>
      <c r="DF661">
        <v>28.555001041038743</v>
      </c>
      <c r="DG661">
        <v>18.257181787836164</v>
      </c>
      <c r="DI661">
        <f t="shared" si="552"/>
        <v>1</v>
      </c>
      <c r="DJ661">
        <f t="shared" si="553"/>
        <v>0</v>
      </c>
      <c r="DK661">
        <f t="shared" si="554"/>
        <v>10.297819253202579</v>
      </c>
      <c r="DN661">
        <v>654</v>
      </c>
      <c r="DO661">
        <v>23.293093507269685</v>
      </c>
      <c r="DP661">
        <v>20.29468899767523</v>
      </c>
      <c r="DR661">
        <f t="shared" si="555"/>
        <v>1</v>
      </c>
      <c r="DS661">
        <f t="shared" si="556"/>
        <v>0</v>
      </c>
      <c r="DT661">
        <f t="shared" si="557"/>
        <v>2.9984045095944545</v>
      </c>
      <c r="DW661">
        <v>654</v>
      </c>
      <c r="DX661">
        <v>12.945292475531947</v>
      </c>
      <c r="DY661">
        <v>13.880322601863227</v>
      </c>
      <c r="EA661">
        <f t="shared" si="558"/>
        <v>0</v>
      </c>
      <c r="EB661">
        <f t="shared" si="559"/>
        <v>1</v>
      </c>
      <c r="EC661">
        <f t="shared" si="560"/>
        <v>0.9350301263312808</v>
      </c>
      <c r="EF661">
        <v>654</v>
      </c>
      <c r="EG661">
        <v>20.222419937240858</v>
      </c>
      <c r="EH661">
        <v>12.18817420176096</v>
      </c>
      <c r="EJ661">
        <f t="shared" si="561"/>
        <v>1</v>
      </c>
      <c r="EK661">
        <f t="shared" si="562"/>
        <v>0</v>
      </c>
      <c r="EL661">
        <f t="shared" si="563"/>
        <v>8.0342457354798977</v>
      </c>
      <c r="EO661">
        <v>654</v>
      </c>
      <c r="EP661">
        <v>24.184852785721194</v>
      </c>
      <c r="EQ661">
        <v>8.9439588006567945</v>
      </c>
      <c r="ES661">
        <f t="shared" si="564"/>
        <v>1</v>
      </c>
      <c r="ET661">
        <f t="shared" si="565"/>
        <v>0</v>
      </c>
      <c r="EU661">
        <f t="shared" si="566"/>
        <v>15.2408939850644</v>
      </c>
    </row>
    <row r="662" spans="1:151" x14ac:dyDescent="0.25">
      <c r="A662">
        <v>655</v>
      </c>
      <c r="B662">
        <v>7.2322558319617603</v>
      </c>
      <c r="C662">
        <v>34.328948957094454</v>
      </c>
      <c r="E662">
        <f t="shared" si="516"/>
        <v>0</v>
      </c>
      <c r="F662">
        <f t="shared" si="518"/>
        <v>1</v>
      </c>
      <c r="G662">
        <f t="shared" si="517"/>
        <v>27.096693125132695</v>
      </c>
      <c r="J662">
        <v>655</v>
      </c>
      <c r="K662">
        <v>15.251848310688853</v>
      </c>
      <c r="L662">
        <v>13.733015501749154</v>
      </c>
      <c r="N662">
        <f t="shared" si="519"/>
        <v>1</v>
      </c>
      <c r="O662">
        <f t="shared" si="520"/>
        <v>0</v>
      </c>
      <c r="P662">
        <f t="shared" si="521"/>
        <v>1.518832808939699</v>
      </c>
      <c r="S662">
        <v>655</v>
      </c>
      <c r="T662">
        <v>16.2689109945211</v>
      </c>
      <c r="U662">
        <v>31.503005343237117</v>
      </c>
      <c r="W662">
        <f t="shared" si="522"/>
        <v>0</v>
      </c>
      <c r="X662">
        <f t="shared" si="523"/>
        <v>1</v>
      </c>
      <c r="Y662">
        <f t="shared" si="524"/>
        <v>15.234094348716017</v>
      </c>
      <c r="AB662">
        <v>655</v>
      </c>
      <c r="AC662">
        <v>22.903456430029419</v>
      </c>
      <c r="AD662">
        <v>16.621909972515372</v>
      </c>
      <c r="AF662">
        <f t="shared" si="525"/>
        <v>1</v>
      </c>
      <c r="AG662">
        <f t="shared" si="526"/>
        <v>0</v>
      </c>
      <c r="AH662">
        <f t="shared" si="527"/>
        <v>6.2815464575140467</v>
      </c>
      <c r="AK662">
        <v>655</v>
      </c>
      <c r="AL662">
        <v>20.122802356222291</v>
      </c>
      <c r="AM662">
        <v>40.156959754062001</v>
      </c>
      <c r="AO662">
        <f t="shared" si="528"/>
        <v>0</v>
      </c>
      <c r="AP662">
        <f t="shared" si="529"/>
        <v>1</v>
      </c>
      <c r="AQ662">
        <f t="shared" si="530"/>
        <v>20.03415739783971</v>
      </c>
      <c r="AT662">
        <v>655</v>
      </c>
      <c r="AU662">
        <v>12.341453037522589</v>
      </c>
      <c r="AV662">
        <v>25.947334083905975</v>
      </c>
      <c r="AX662">
        <f t="shared" si="531"/>
        <v>0</v>
      </c>
      <c r="AY662">
        <f t="shared" si="532"/>
        <v>1</v>
      </c>
      <c r="AZ662">
        <f t="shared" si="533"/>
        <v>13.605881046383386</v>
      </c>
      <c r="BC662">
        <v>655</v>
      </c>
      <c r="BD662" t="e">
        <v>#N/A</v>
      </c>
      <c r="BE662" t="e">
        <v>#N/A</v>
      </c>
      <c r="BG662" t="e">
        <f t="shared" si="534"/>
        <v>#N/A</v>
      </c>
      <c r="BH662" t="e">
        <f t="shared" si="535"/>
        <v>#N/A</v>
      </c>
      <c r="BI662" t="e">
        <f t="shared" si="536"/>
        <v>#N/A</v>
      </c>
      <c r="BL662">
        <v>655</v>
      </c>
      <c r="BM662">
        <v>24.918991100713818</v>
      </c>
      <c r="BN662">
        <v>14.713262500516223</v>
      </c>
      <c r="BP662">
        <f t="shared" si="537"/>
        <v>1</v>
      </c>
      <c r="BQ662">
        <f t="shared" si="538"/>
        <v>0</v>
      </c>
      <c r="BR662">
        <f t="shared" si="539"/>
        <v>10.205728600197595</v>
      </c>
      <c r="BU662">
        <v>655</v>
      </c>
      <c r="BV662">
        <v>18.893003333977639</v>
      </c>
      <c r="BW662">
        <v>20.193326522897568</v>
      </c>
      <c r="BY662">
        <f t="shared" si="540"/>
        <v>0</v>
      </c>
      <c r="BZ662">
        <f t="shared" si="541"/>
        <v>1</v>
      </c>
      <c r="CA662">
        <f t="shared" si="542"/>
        <v>1.3003231889199292</v>
      </c>
      <c r="CD662">
        <v>655</v>
      </c>
      <c r="CE662">
        <v>26.784616669475724</v>
      </c>
      <c r="CF662">
        <v>34.122642332308082</v>
      </c>
      <c r="CH662">
        <f t="shared" si="543"/>
        <v>0</v>
      </c>
      <c r="CI662">
        <f t="shared" si="544"/>
        <v>1</v>
      </c>
      <c r="CJ662">
        <f t="shared" si="545"/>
        <v>7.3380256628323579</v>
      </c>
      <c r="CM662">
        <v>655</v>
      </c>
      <c r="CN662">
        <v>22.725475169909554</v>
      </c>
      <c r="CO662">
        <v>25.656604353688067</v>
      </c>
      <c r="CQ662">
        <f t="shared" si="546"/>
        <v>0</v>
      </c>
      <c r="CR662">
        <f t="shared" si="547"/>
        <v>1</v>
      </c>
      <c r="CS662">
        <f t="shared" si="548"/>
        <v>2.9311291837785127</v>
      </c>
      <c r="CV662">
        <v>655</v>
      </c>
      <c r="CW662">
        <v>24.901187149912332</v>
      </c>
      <c r="CX662">
        <v>18.100475006555705</v>
      </c>
      <c r="CZ662">
        <f t="shared" si="549"/>
        <v>1</v>
      </c>
      <c r="DA662">
        <f t="shared" si="550"/>
        <v>0</v>
      </c>
      <c r="DB662">
        <f t="shared" si="551"/>
        <v>6.8007121433566269</v>
      </c>
      <c r="DE662">
        <v>655</v>
      </c>
      <c r="DF662">
        <v>23.051289509327198</v>
      </c>
      <c r="DG662">
        <v>27.406166689806778</v>
      </c>
      <c r="DI662">
        <f t="shared" si="552"/>
        <v>0</v>
      </c>
      <c r="DJ662">
        <f t="shared" si="553"/>
        <v>1</v>
      </c>
      <c r="DK662">
        <f t="shared" si="554"/>
        <v>4.3548771804795798</v>
      </c>
      <c r="DN662">
        <v>655</v>
      </c>
      <c r="DO662">
        <v>25.348668986358192</v>
      </c>
      <c r="DP662">
        <v>15.288021290566553</v>
      </c>
      <c r="DR662">
        <f t="shared" si="555"/>
        <v>1</v>
      </c>
      <c r="DS662">
        <f t="shared" si="556"/>
        <v>0</v>
      </c>
      <c r="DT662">
        <f t="shared" si="557"/>
        <v>10.060647695791639</v>
      </c>
      <c r="DW662">
        <v>655</v>
      </c>
      <c r="DX662">
        <v>17.590348984072811</v>
      </c>
      <c r="DY662">
        <v>16.780327447642293</v>
      </c>
      <c r="EA662">
        <f t="shared" si="558"/>
        <v>1</v>
      </c>
      <c r="EB662">
        <f t="shared" si="559"/>
        <v>0</v>
      </c>
      <c r="EC662">
        <f t="shared" si="560"/>
        <v>0.81002153643051855</v>
      </c>
      <c r="EF662">
        <v>655</v>
      </c>
      <c r="EG662">
        <v>18.793307090216128</v>
      </c>
      <c r="EH662">
        <v>14.359445226248656</v>
      </c>
      <c r="EJ662">
        <f t="shared" si="561"/>
        <v>1</v>
      </c>
      <c r="EK662">
        <f t="shared" si="562"/>
        <v>0</v>
      </c>
      <c r="EL662">
        <f t="shared" si="563"/>
        <v>4.4338618639674721</v>
      </c>
      <c r="EO662">
        <v>655</v>
      </c>
      <c r="EP662">
        <v>25.327270232458254</v>
      </c>
      <c r="EQ662">
        <v>19.967133873885132</v>
      </c>
      <c r="ES662">
        <f t="shared" si="564"/>
        <v>1</v>
      </c>
      <c r="ET662">
        <f t="shared" si="565"/>
        <v>0</v>
      </c>
      <c r="EU662">
        <f t="shared" si="566"/>
        <v>5.3601363585731221</v>
      </c>
    </row>
    <row r="663" spans="1:151" x14ac:dyDescent="0.25">
      <c r="A663">
        <v>656</v>
      </c>
      <c r="B663">
        <v>7.9640101509210606</v>
      </c>
      <c r="C663">
        <v>13.805153659015861</v>
      </c>
      <c r="E663">
        <f t="shared" si="516"/>
        <v>0</v>
      </c>
      <c r="F663">
        <f t="shared" si="518"/>
        <v>1</v>
      </c>
      <c r="G663">
        <f t="shared" si="517"/>
        <v>5.8411435080948007</v>
      </c>
      <c r="J663">
        <v>656</v>
      </c>
      <c r="K663">
        <v>20.215513338319354</v>
      </c>
      <c r="L663">
        <v>29.006742801351471</v>
      </c>
      <c r="N663">
        <f t="shared" si="519"/>
        <v>0</v>
      </c>
      <c r="O663">
        <f t="shared" si="520"/>
        <v>1</v>
      </c>
      <c r="P663">
        <f t="shared" si="521"/>
        <v>8.7912294630321171</v>
      </c>
      <c r="S663">
        <v>656</v>
      </c>
      <c r="T663">
        <v>18.802394777330701</v>
      </c>
      <c r="U663">
        <v>47.219751415136045</v>
      </c>
      <c r="W663">
        <f t="shared" si="522"/>
        <v>0</v>
      </c>
      <c r="X663">
        <f t="shared" si="523"/>
        <v>1</v>
      </c>
      <c r="Y663">
        <f t="shared" si="524"/>
        <v>28.417356637805344</v>
      </c>
      <c r="AB663">
        <v>656</v>
      </c>
      <c r="AC663">
        <v>29.801416198804738</v>
      </c>
      <c r="AD663">
        <v>17.160096763461709</v>
      </c>
      <c r="AF663">
        <f t="shared" si="525"/>
        <v>1</v>
      </c>
      <c r="AG663">
        <f t="shared" si="526"/>
        <v>0</v>
      </c>
      <c r="AH663">
        <f t="shared" si="527"/>
        <v>12.641319435343028</v>
      </c>
      <c r="AK663">
        <v>656</v>
      </c>
      <c r="AL663">
        <v>21.546133995953674</v>
      </c>
      <c r="AM663">
        <v>33.417664545101871</v>
      </c>
      <c r="AO663">
        <f t="shared" si="528"/>
        <v>0</v>
      </c>
      <c r="AP663">
        <f t="shared" si="529"/>
        <v>1</v>
      </c>
      <c r="AQ663">
        <f t="shared" si="530"/>
        <v>11.871530549148197</v>
      </c>
      <c r="AT663">
        <v>656</v>
      </c>
      <c r="AU663">
        <v>18.821987062123508</v>
      </c>
      <c r="AV663">
        <v>15.052900433589366</v>
      </c>
      <c r="AX663">
        <f t="shared" si="531"/>
        <v>1</v>
      </c>
      <c r="AY663">
        <f t="shared" si="532"/>
        <v>0</v>
      </c>
      <c r="AZ663">
        <f t="shared" si="533"/>
        <v>3.7690866285341418</v>
      </c>
      <c r="BC663">
        <v>656</v>
      </c>
      <c r="BD663" t="e">
        <v>#N/A</v>
      </c>
      <c r="BE663" t="e">
        <v>#N/A</v>
      </c>
      <c r="BG663" t="e">
        <f t="shared" si="534"/>
        <v>#N/A</v>
      </c>
      <c r="BH663" t="e">
        <f t="shared" si="535"/>
        <v>#N/A</v>
      </c>
      <c r="BI663" t="e">
        <f t="shared" si="536"/>
        <v>#N/A</v>
      </c>
      <c r="BL663">
        <v>656</v>
      </c>
      <c r="BM663">
        <v>32.245184410133803</v>
      </c>
      <c r="BN663">
        <v>6.9680702411965623</v>
      </c>
      <c r="BP663">
        <f t="shared" si="537"/>
        <v>1</v>
      </c>
      <c r="BQ663">
        <f t="shared" si="538"/>
        <v>0</v>
      </c>
      <c r="BR663">
        <f t="shared" si="539"/>
        <v>25.277114168937239</v>
      </c>
      <c r="BU663">
        <v>656</v>
      </c>
      <c r="BV663">
        <v>20.905749113910449</v>
      </c>
      <c r="BW663">
        <v>22.242007762698936</v>
      </c>
      <c r="BY663">
        <f t="shared" si="540"/>
        <v>0</v>
      </c>
      <c r="BZ663">
        <f t="shared" si="541"/>
        <v>1</v>
      </c>
      <c r="CA663">
        <f t="shared" si="542"/>
        <v>1.3362586487884869</v>
      </c>
      <c r="CD663">
        <v>656</v>
      </c>
      <c r="CE663">
        <v>34.905023591241189</v>
      </c>
      <c r="CF663">
        <v>17.754450177806106</v>
      </c>
      <c r="CH663">
        <f t="shared" si="543"/>
        <v>1</v>
      </c>
      <c r="CI663">
        <f t="shared" si="544"/>
        <v>0</v>
      </c>
      <c r="CJ663">
        <f t="shared" si="545"/>
        <v>17.150573413435083</v>
      </c>
      <c r="CM663">
        <v>656</v>
      </c>
      <c r="CN663">
        <v>18.644748882407445</v>
      </c>
      <c r="CO663">
        <v>29.980418127833104</v>
      </c>
      <c r="CQ663">
        <f t="shared" si="546"/>
        <v>0</v>
      </c>
      <c r="CR663">
        <f t="shared" si="547"/>
        <v>1</v>
      </c>
      <c r="CS663">
        <f t="shared" si="548"/>
        <v>11.33566924542566</v>
      </c>
      <c r="CV663">
        <v>656</v>
      </c>
      <c r="CW663">
        <v>21.384804080455378</v>
      </c>
      <c r="CX663">
        <v>18.494236636728573</v>
      </c>
      <c r="CZ663">
        <f t="shared" si="549"/>
        <v>1</v>
      </c>
      <c r="DA663">
        <f t="shared" si="550"/>
        <v>0</v>
      </c>
      <c r="DB663">
        <f t="shared" si="551"/>
        <v>2.8905674437268054</v>
      </c>
      <c r="DE663">
        <v>656</v>
      </c>
      <c r="DF663">
        <v>24.726172912833672</v>
      </c>
      <c r="DG663">
        <v>30.752822019803297</v>
      </c>
      <c r="DI663">
        <f t="shared" si="552"/>
        <v>0</v>
      </c>
      <c r="DJ663">
        <f t="shared" si="553"/>
        <v>1</v>
      </c>
      <c r="DK663">
        <f t="shared" si="554"/>
        <v>6.0266491069696251</v>
      </c>
      <c r="DN663">
        <v>656</v>
      </c>
      <c r="DO663">
        <v>11.723100453041903</v>
      </c>
      <c r="DP663">
        <v>19.926493683225107</v>
      </c>
      <c r="DR663">
        <f t="shared" si="555"/>
        <v>0</v>
      </c>
      <c r="DS663">
        <f t="shared" si="556"/>
        <v>1</v>
      </c>
      <c r="DT663">
        <f t="shared" si="557"/>
        <v>8.2033932301832042</v>
      </c>
      <c r="DW663">
        <v>656</v>
      </c>
      <c r="DX663">
        <v>18.641072532677896</v>
      </c>
      <c r="DY663">
        <v>38.412108992951538</v>
      </c>
      <c r="EA663">
        <f t="shared" si="558"/>
        <v>0</v>
      </c>
      <c r="EB663">
        <f t="shared" si="559"/>
        <v>1</v>
      </c>
      <c r="EC663">
        <f t="shared" si="560"/>
        <v>19.771036460273642</v>
      </c>
      <c r="EF663">
        <v>656</v>
      </c>
      <c r="EG663">
        <v>20.282240393078304</v>
      </c>
      <c r="EH663">
        <v>12.798546310597354</v>
      </c>
      <c r="EJ663">
        <f t="shared" si="561"/>
        <v>1</v>
      </c>
      <c r="EK663">
        <f t="shared" si="562"/>
        <v>0</v>
      </c>
      <c r="EL663">
        <f t="shared" si="563"/>
        <v>7.4836940824809499</v>
      </c>
      <c r="EO663">
        <v>656</v>
      </c>
      <c r="EP663">
        <v>17.649305314635352</v>
      </c>
      <c r="EQ663">
        <v>12.103312762221176</v>
      </c>
      <c r="ES663">
        <f t="shared" si="564"/>
        <v>1</v>
      </c>
      <c r="ET663">
        <f t="shared" si="565"/>
        <v>0</v>
      </c>
      <c r="EU663">
        <f t="shared" si="566"/>
        <v>5.5459925524141767</v>
      </c>
    </row>
    <row r="664" spans="1:151" x14ac:dyDescent="0.25">
      <c r="A664">
        <v>657</v>
      </c>
      <c r="B664">
        <v>8.9316774231005223</v>
      </c>
      <c r="C664">
        <v>38.230083894246249</v>
      </c>
      <c r="E664">
        <f t="shared" si="516"/>
        <v>0</v>
      </c>
      <c r="F664">
        <f t="shared" si="518"/>
        <v>1</v>
      </c>
      <c r="G664">
        <f t="shared" si="517"/>
        <v>29.298406471145725</v>
      </c>
      <c r="J664">
        <v>657</v>
      </c>
      <c r="K664">
        <v>23.434551320129991</v>
      </c>
      <c r="L664">
        <v>33.609978021151953</v>
      </c>
      <c r="N664">
        <f t="shared" si="519"/>
        <v>0</v>
      </c>
      <c r="O664">
        <f t="shared" si="520"/>
        <v>1</v>
      </c>
      <c r="P664">
        <f t="shared" si="521"/>
        <v>10.175426701021962</v>
      </c>
      <c r="S664">
        <v>657</v>
      </c>
      <c r="T664">
        <v>22.997132436141523</v>
      </c>
      <c r="U664">
        <v>-3.552770223359289</v>
      </c>
      <c r="W664">
        <f t="shared" si="522"/>
        <v>1</v>
      </c>
      <c r="X664">
        <f t="shared" si="523"/>
        <v>0</v>
      </c>
      <c r="Y664">
        <f t="shared" si="524"/>
        <v>26.549902659500813</v>
      </c>
      <c r="AB664">
        <v>657</v>
      </c>
      <c r="AC664">
        <v>28.953709134021594</v>
      </c>
      <c r="AD664">
        <v>15.769681318427528</v>
      </c>
      <c r="AF664">
        <f t="shared" si="525"/>
        <v>1</v>
      </c>
      <c r="AG664">
        <f t="shared" si="526"/>
        <v>0</v>
      </c>
      <c r="AH664">
        <f t="shared" si="527"/>
        <v>13.184027815594066</v>
      </c>
      <c r="AK664">
        <v>657</v>
      </c>
      <c r="AL664">
        <v>33.827834935758787</v>
      </c>
      <c r="AM664">
        <v>27.091695097374544</v>
      </c>
      <c r="AO664">
        <f t="shared" si="528"/>
        <v>1</v>
      </c>
      <c r="AP664">
        <f t="shared" si="529"/>
        <v>0</v>
      </c>
      <c r="AQ664">
        <f t="shared" si="530"/>
        <v>6.7361398383842435</v>
      </c>
      <c r="AT664">
        <v>657</v>
      </c>
      <c r="AU664">
        <v>21.101676990558186</v>
      </c>
      <c r="AV664">
        <v>21.100922304775498</v>
      </c>
      <c r="AX664">
        <f t="shared" si="531"/>
        <v>1</v>
      </c>
      <c r="AY664">
        <f t="shared" si="532"/>
        <v>0</v>
      </c>
      <c r="AZ664">
        <f t="shared" si="533"/>
        <v>7.546857826881137E-4</v>
      </c>
      <c r="BC664">
        <v>657</v>
      </c>
      <c r="BD664" t="e">
        <v>#N/A</v>
      </c>
      <c r="BE664" t="e">
        <v>#N/A</v>
      </c>
      <c r="BG664" t="e">
        <f t="shared" si="534"/>
        <v>#N/A</v>
      </c>
      <c r="BH664" t="e">
        <f t="shared" si="535"/>
        <v>#N/A</v>
      </c>
      <c r="BI664" t="e">
        <f t="shared" si="536"/>
        <v>#N/A</v>
      </c>
      <c r="BL664">
        <v>657</v>
      </c>
      <c r="BM664">
        <v>28.83232645985769</v>
      </c>
      <c r="BN664">
        <v>10.750920275321953</v>
      </c>
      <c r="BP664">
        <f t="shared" si="537"/>
        <v>1</v>
      </c>
      <c r="BQ664">
        <f t="shared" si="538"/>
        <v>0</v>
      </c>
      <c r="BR664">
        <f t="shared" si="539"/>
        <v>18.081406184535737</v>
      </c>
      <c r="BU664">
        <v>657</v>
      </c>
      <c r="BV664">
        <v>30.128001800687848</v>
      </c>
      <c r="BW664">
        <v>22.993900123397772</v>
      </c>
      <c r="BY664">
        <f t="shared" si="540"/>
        <v>1</v>
      </c>
      <c r="BZ664">
        <f t="shared" si="541"/>
        <v>0</v>
      </c>
      <c r="CA664">
        <f t="shared" si="542"/>
        <v>7.1341016772900758</v>
      </c>
      <c r="CD664">
        <v>657</v>
      </c>
      <c r="CE664">
        <v>8.2515080890340826</v>
      </c>
      <c r="CF664">
        <v>45.947890447473625</v>
      </c>
      <c r="CH664">
        <f t="shared" si="543"/>
        <v>0</v>
      </c>
      <c r="CI664">
        <f t="shared" si="544"/>
        <v>1</v>
      </c>
      <c r="CJ664">
        <f t="shared" si="545"/>
        <v>37.696382358439543</v>
      </c>
      <c r="CM664">
        <v>657</v>
      </c>
      <c r="CN664">
        <v>21.513724557070546</v>
      </c>
      <c r="CO664">
        <v>28.071884810370911</v>
      </c>
      <c r="CQ664">
        <f t="shared" si="546"/>
        <v>0</v>
      </c>
      <c r="CR664">
        <f t="shared" si="547"/>
        <v>1</v>
      </c>
      <c r="CS664">
        <f t="shared" si="548"/>
        <v>6.5581602533003647</v>
      </c>
      <c r="CV664">
        <v>657</v>
      </c>
      <c r="CW664">
        <v>23.357460351456364</v>
      </c>
      <c r="CX664">
        <v>18.030737136594976</v>
      </c>
      <c r="CZ664">
        <f t="shared" si="549"/>
        <v>1</v>
      </c>
      <c r="DA664">
        <f t="shared" si="550"/>
        <v>0</v>
      </c>
      <c r="DB664">
        <f t="shared" si="551"/>
        <v>5.3267232148613886</v>
      </c>
      <c r="DE664">
        <v>657</v>
      </c>
      <c r="DF664">
        <v>18.080763722938858</v>
      </c>
      <c r="DG664">
        <v>25.084671356058436</v>
      </c>
      <c r="DI664">
        <f t="shared" si="552"/>
        <v>0</v>
      </c>
      <c r="DJ664">
        <f t="shared" si="553"/>
        <v>1</v>
      </c>
      <c r="DK664">
        <f t="shared" si="554"/>
        <v>7.003907633119578</v>
      </c>
      <c r="DN664">
        <v>657</v>
      </c>
      <c r="DO664">
        <v>26.255432091606142</v>
      </c>
      <c r="DP664">
        <v>28.638185623808958</v>
      </c>
      <c r="DR664">
        <f t="shared" si="555"/>
        <v>0</v>
      </c>
      <c r="DS664">
        <f t="shared" si="556"/>
        <v>1</v>
      </c>
      <c r="DT664">
        <f t="shared" si="557"/>
        <v>2.3827535322028162</v>
      </c>
      <c r="DW664">
        <v>657</v>
      </c>
      <c r="DX664">
        <v>29.196568652212303</v>
      </c>
      <c r="DY664">
        <v>31.402506792330868</v>
      </c>
      <c r="EA664">
        <f t="shared" si="558"/>
        <v>0</v>
      </c>
      <c r="EB664">
        <f t="shared" si="559"/>
        <v>1</v>
      </c>
      <c r="EC664">
        <f t="shared" si="560"/>
        <v>2.2059381401185654</v>
      </c>
      <c r="EF664">
        <v>657</v>
      </c>
      <c r="EG664">
        <v>20.293341231603012</v>
      </c>
      <c r="EH664">
        <v>14.579847432039848</v>
      </c>
      <c r="EJ664">
        <f t="shared" si="561"/>
        <v>1</v>
      </c>
      <c r="EK664">
        <f t="shared" si="562"/>
        <v>0</v>
      </c>
      <c r="EL664">
        <f t="shared" si="563"/>
        <v>5.7134937995631638</v>
      </c>
      <c r="EO664">
        <v>657</v>
      </c>
      <c r="EP664">
        <v>24.036446304419229</v>
      </c>
      <c r="EQ664">
        <v>15.609988703809904</v>
      </c>
      <c r="ES664">
        <f t="shared" si="564"/>
        <v>1</v>
      </c>
      <c r="ET664">
        <f t="shared" si="565"/>
        <v>0</v>
      </c>
      <c r="EU664">
        <f t="shared" si="566"/>
        <v>8.426457600609325</v>
      </c>
    </row>
    <row r="665" spans="1:151" x14ac:dyDescent="0.25">
      <c r="A665">
        <v>658</v>
      </c>
      <c r="B665">
        <v>14.388815060936304</v>
      </c>
      <c r="C665">
        <v>47.965508017351254</v>
      </c>
      <c r="E665">
        <f t="shared" si="516"/>
        <v>0</v>
      </c>
      <c r="F665">
        <f t="shared" si="518"/>
        <v>1</v>
      </c>
      <c r="G665">
        <f t="shared" si="517"/>
        <v>33.576692956414952</v>
      </c>
      <c r="J665">
        <v>658</v>
      </c>
      <c r="K665">
        <v>26.377860653695329</v>
      </c>
      <c r="L665">
        <v>21.085011765173913</v>
      </c>
      <c r="N665">
        <f t="shared" si="519"/>
        <v>1</v>
      </c>
      <c r="O665">
        <f t="shared" si="520"/>
        <v>0</v>
      </c>
      <c r="P665">
        <f t="shared" si="521"/>
        <v>5.2928488885214158</v>
      </c>
      <c r="S665">
        <v>658</v>
      </c>
      <c r="T665">
        <v>17.237503240315146</v>
      </c>
      <c r="U665">
        <v>30.437733537859931</v>
      </c>
      <c r="W665">
        <f t="shared" si="522"/>
        <v>0</v>
      </c>
      <c r="X665">
        <f t="shared" si="523"/>
        <v>1</v>
      </c>
      <c r="Y665">
        <f t="shared" si="524"/>
        <v>13.200230297544785</v>
      </c>
      <c r="AB665">
        <v>658</v>
      </c>
      <c r="AC665">
        <v>25.480765004168617</v>
      </c>
      <c r="AD665">
        <v>17.798631583319644</v>
      </c>
      <c r="AF665">
        <f t="shared" si="525"/>
        <v>1</v>
      </c>
      <c r="AG665">
        <f t="shared" si="526"/>
        <v>0</v>
      </c>
      <c r="AH665">
        <f t="shared" si="527"/>
        <v>7.6821334208489738</v>
      </c>
      <c r="AK665">
        <v>658</v>
      </c>
      <c r="AL665">
        <v>18.631233533377856</v>
      </c>
      <c r="AM665">
        <v>30.185316040524587</v>
      </c>
      <c r="AO665">
        <f t="shared" si="528"/>
        <v>0</v>
      </c>
      <c r="AP665">
        <f t="shared" si="529"/>
        <v>1</v>
      </c>
      <c r="AQ665">
        <f t="shared" si="530"/>
        <v>11.554082507146731</v>
      </c>
      <c r="AT665">
        <v>658</v>
      </c>
      <c r="AU665">
        <v>19.35373523778328</v>
      </c>
      <c r="AV665">
        <v>21.443752394669293</v>
      </c>
      <c r="AX665">
        <f t="shared" si="531"/>
        <v>0</v>
      </c>
      <c r="AY665">
        <f t="shared" si="532"/>
        <v>1</v>
      </c>
      <c r="AZ665">
        <f t="shared" si="533"/>
        <v>2.0900171568860131</v>
      </c>
      <c r="BC665">
        <v>658</v>
      </c>
      <c r="BD665" t="e">
        <v>#N/A</v>
      </c>
      <c r="BE665" t="e">
        <v>#N/A</v>
      </c>
      <c r="BG665" t="e">
        <f t="shared" si="534"/>
        <v>#N/A</v>
      </c>
      <c r="BH665" t="e">
        <f t="shared" si="535"/>
        <v>#N/A</v>
      </c>
      <c r="BI665" t="e">
        <f t="shared" si="536"/>
        <v>#N/A</v>
      </c>
      <c r="BL665">
        <v>658</v>
      </c>
      <c r="BM665">
        <v>24.730877197878247</v>
      </c>
      <c r="BN665">
        <v>11.844971408570094</v>
      </c>
      <c r="BP665">
        <f t="shared" si="537"/>
        <v>1</v>
      </c>
      <c r="BQ665">
        <f t="shared" si="538"/>
        <v>0</v>
      </c>
      <c r="BR665">
        <f t="shared" si="539"/>
        <v>12.885905789308152</v>
      </c>
      <c r="BU665">
        <v>658</v>
      </c>
      <c r="BV665">
        <v>17.136994092175254</v>
      </c>
      <c r="BW665">
        <v>29.005443439964196</v>
      </c>
      <c r="BY665">
        <f t="shared" si="540"/>
        <v>0</v>
      </c>
      <c r="BZ665">
        <f t="shared" si="541"/>
        <v>1</v>
      </c>
      <c r="CA665">
        <f t="shared" si="542"/>
        <v>11.868449347788943</v>
      </c>
      <c r="CD665">
        <v>658</v>
      </c>
      <c r="CE665">
        <v>25.324273036279717</v>
      </c>
      <c r="CF665">
        <v>28.102029278031928</v>
      </c>
      <c r="CH665">
        <f t="shared" si="543"/>
        <v>0</v>
      </c>
      <c r="CI665">
        <f t="shared" si="544"/>
        <v>1</v>
      </c>
      <c r="CJ665">
        <f t="shared" si="545"/>
        <v>2.7777562417522113</v>
      </c>
      <c r="CM665">
        <v>658</v>
      </c>
      <c r="CN665">
        <v>19.087184561046339</v>
      </c>
      <c r="CO665">
        <v>26.390931644602169</v>
      </c>
      <c r="CQ665">
        <f t="shared" si="546"/>
        <v>0</v>
      </c>
      <c r="CR665">
        <f t="shared" si="547"/>
        <v>1</v>
      </c>
      <c r="CS665">
        <f t="shared" si="548"/>
        <v>7.3037470835558302</v>
      </c>
      <c r="CV665">
        <v>658</v>
      </c>
      <c r="CW665">
        <v>20.749167055074839</v>
      </c>
      <c r="CX665">
        <v>14.783699919280679</v>
      </c>
      <c r="CZ665">
        <f t="shared" si="549"/>
        <v>1</v>
      </c>
      <c r="DA665">
        <f t="shared" si="550"/>
        <v>0</v>
      </c>
      <c r="DB665">
        <f t="shared" si="551"/>
        <v>5.9654671357941602</v>
      </c>
      <c r="DE665">
        <v>658</v>
      </c>
      <c r="DF665">
        <v>27.112986180026834</v>
      </c>
      <c r="DG665">
        <v>19.45413088756834</v>
      </c>
      <c r="DI665">
        <f t="shared" si="552"/>
        <v>1</v>
      </c>
      <c r="DJ665">
        <f t="shared" si="553"/>
        <v>0</v>
      </c>
      <c r="DK665">
        <f t="shared" si="554"/>
        <v>7.6588552924584938</v>
      </c>
      <c r="DN665">
        <v>658</v>
      </c>
      <c r="DO665">
        <v>26.868615245327035</v>
      </c>
      <c r="DP665">
        <v>22.498364200869137</v>
      </c>
      <c r="DR665">
        <f t="shared" si="555"/>
        <v>1</v>
      </c>
      <c r="DS665">
        <f t="shared" si="556"/>
        <v>0</v>
      </c>
      <c r="DT665">
        <f t="shared" si="557"/>
        <v>4.3702510444578984</v>
      </c>
      <c r="DW665">
        <v>658</v>
      </c>
      <c r="DX665">
        <v>7.5682406781589862</v>
      </c>
      <c r="DY665">
        <v>14.567206918904358</v>
      </c>
      <c r="EA665">
        <f t="shared" si="558"/>
        <v>0</v>
      </c>
      <c r="EB665">
        <f t="shared" si="559"/>
        <v>1</v>
      </c>
      <c r="EC665">
        <f t="shared" si="560"/>
        <v>6.9989662407453714</v>
      </c>
      <c r="EF665">
        <v>658</v>
      </c>
      <c r="EG665">
        <v>18.219922763232272</v>
      </c>
      <c r="EH665">
        <v>16.78316642673073</v>
      </c>
      <c r="EJ665">
        <f t="shared" si="561"/>
        <v>1</v>
      </c>
      <c r="EK665">
        <f t="shared" si="562"/>
        <v>0</v>
      </c>
      <c r="EL665">
        <f t="shared" si="563"/>
        <v>1.4367563365015421</v>
      </c>
      <c r="EO665">
        <v>658</v>
      </c>
      <c r="EP665">
        <v>23.546420019985813</v>
      </c>
      <c r="EQ665">
        <v>12.160180516761651</v>
      </c>
      <c r="ES665">
        <f t="shared" si="564"/>
        <v>1</v>
      </c>
      <c r="ET665">
        <f t="shared" si="565"/>
        <v>0</v>
      </c>
      <c r="EU665">
        <f t="shared" si="566"/>
        <v>11.386239503224163</v>
      </c>
    </row>
    <row r="666" spans="1:151" x14ac:dyDescent="0.25">
      <c r="A666">
        <v>659</v>
      </c>
      <c r="B666">
        <v>8.131784091243027</v>
      </c>
      <c r="C666">
        <v>22.859202952413046</v>
      </c>
      <c r="E666">
        <f t="shared" si="516"/>
        <v>0</v>
      </c>
      <c r="F666">
        <f t="shared" si="518"/>
        <v>1</v>
      </c>
      <c r="G666">
        <f t="shared" si="517"/>
        <v>14.727418861170019</v>
      </c>
      <c r="J666">
        <v>659</v>
      </c>
      <c r="K666">
        <v>22.020330287737867</v>
      </c>
      <c r="L666">
        <v>15.784971102360036</v>
      </c>
      <c r="N666">
        <f t="shared" si="519"/>
        <v>1</v>
      </c>
      <c r="O666">
        <f t="shared" si="520"/>
        <v>0</v>
      </c>
      <c r="P666">
        <f t="shared" si="521"/>
        <v>6.2353591853778312</v>
      </c>
      <c r="S666">
        <v>659</v>
      </c>
      <c r="T666">
        <v>19.65563073883748</v>
      </c>
      <c r="U666">
        <v>10.57152867940496</v>
      </c>
      <c r="W666">
        <f t="shared" si="522"/>
        <v>1</v>
      </c>
      <c r="X666">
        <f t="shared" si="523"/>
        <v>0</v>
      </c>
      <c r="Y666">
        <f t="shared" si="524"/>
        <v>9.0841020594325208</v>
      </c>
      <c r="AB666">
        <v>659</v>
      </c>
      <c r="AC666">
        <v>22.114953113807868</v>
      </c>
      <c r="AD666">
        <v>17.981371681306733</v>
      </c>
      <c r="AF666">
        <f t="shared" si="525"/>
        <v>1</v>
      </c>
      <c r="AG666">
        <f t="shared" si="526"/>
        <v>0</v>
      </c>
      <c r="AH666">
        <f t="shared" si="527"/>
        <v>4.1335814325011349</v>
      </c>
      <c r="AK666">
        <v>659</v>
      </c>
      <c r="AL666">
        <v>26.518974289335546</v>
      </c>
      <c r="AM666">
        <v>13.194663420846744</v>
      </c>
      <c r="AO666">
        <f t="shared" si="528"/>
        <v>1</v>
      </c>
      <c r="AP666">
        <f t="shared" si="529"/>
        <v>0</v>
      </c>
      <c r="AQ666">
        <f t="shared" si="530"/>
        <v>13.324310868488801</v>
      </c>
      <c r="AT666">
        <v>659</v>
      </c>
      <c r="AU666">
        <v>21.528884341566883</v>
      </c>
      <c r="AV666">
        <v>29.603082288836841</v>
      </c>
      <c r="AX666">
        <f t="shared" si="531"/>
        <v>0</v>
      </c>
      <c r="AY666">
        <f t="shared" si="532"/>
        <v>1</v>
      </c>
      <c r="AZ666">
        <f t="shared" si="533"/>
        <v>8.0741979472699583</v>
      </c>
      <c r="BC666">
        <v>659</v>
      </c>
      <c r="BD666" t="e">
        <v>#N/A</v>
      </c>
      <c r="BE666" t="e">
        <v>#N/A</v>
      </c>
      <c r="BG666" t="e">
        <f t="shared" si="534"/>
        <v>#N/A</v>
      </c>
      <c r="BH666" t="e">
        <f t="shared" si="535"/>
        <v>#N/A</v>
      </c>
      <c r="BI666" t="e">
        <f t="shared" si="536"/>
        <v>#N/A</v>
      </c>
      <c r="BL666">
        <v>659</v>
      </c>
      <c r="BM666">
        <v>24.112729607239135</v>
      </c>
      <c r="BN666">
        <v>14.291017555399741</v>
      </c>
      <c r="BP666">
        <f t="shared" si="537"/>
        <v>1</v>
      </c>
      <c r="BQ666">
        <f t="shared" si="538"/>
        <v>0</v>
      </c>
      <c r="BR666">
        <f t="shared" si="539"/>
        <v>9.8217120518393948</v>
      </c>
      <c r="BU666">
        <v>659</v>
      </c>
      <c r="BV666">
        <v>14.268988072130679</v>
      </c>
      <c r="BW666">
        <v>25.7265288324447</v>
      </c>
      <c r="BY666">
        <f t="shared" si="540"/>
        <v>0</v>
      </c>
      <c r="BZ666">
        <f t="shared" si="541"/>
        <v>1</v>
      </c>
      <c r="CA666">
        <f t="shared" si="542"/>
        <v>11.457540760314021</v>
      </c>
      <c r="CD666">
        <v>659</v>
      </c>
      <c r="CE666">
        <v>24.406293255460252</v>
      </c>
      <c r="CF666">
        <v>34.383269775922599</v>
      </c>
      <c r="CH666">
        <f t="shared" si="543"/>
        <v>0</v>
      </c>
      <c r="CI666">
        <f t="shared" si="544"/>
        <v>1</v>
      </c>
      <c r="CJ666">
        <f t="shared" si="545"/>
        <v>9.9769765204623475</v>
      </c>
      <c r="CM666">
        <v>659</v>
      </c>
      <c r="CN666">
        <v>13.147330789211741</v>
      </c>
      <c r="CO666">
        <v>14.855996449978502</v>
      </c>
      <c r="CQ666">
        <f t="shared" si="546"/>
        <v>0</v>
      </c>
      <c r="CR666">
        <f t="shared" si="547"/>
        <v>1</v>
      </c>
      <c r="CS666">
        <f t="shared" si="548"/>
        <v>1.7086656607667603</v>
      </c>
      <c r="CV666">
        <v>659</v>
      </c>
      <c r="CW666">
        <v>23.311054650864904</v>
      </c>
      <c r="CX666">
        <v>20.249728506830326</v>
      </c>
      <c r="CZ666">
        <f t="shared" si="549"/>
        <v>1</v>
      </c>
      <c r="DA666">
        <f t="shared" si="550"/>
        <v>0</v>
      </c>
      <c r="DB666">
        <f t="shared" si="551"/>
        <v>3.0613261440345774</v>
      </c>
      <c r="DE666">
        <v>659</v>
      </c>
      <c r="DF666">
        <v>31.223262824581166</v>
      </c>
      <c r="DG666">
        <v>26.348309540352162</v>
      </c>
      <c r="DI666">
        <f t="shared" si="552"/>
        <v>1</v>
      </c>
      <c r="DJ666">
        <f t="shared" si="553"/>
        <v>0</v>
      </c>
      <c r="DK666">
        <f t="shared" si="554"/>
        <v>4.8749532842290044</v>
      </c>
      <c r="DN666">
        <v>659</v>
      </c>
      <c r="DO666">
        <v>16.683799177187268</v>
      </c>
      <c r="DP666">
        <v>17.000419014091996</v>
      </c>
      <c r="DR666">
        <f t="shared" si="555"/>
        <v>0</v>
      </c>
      <c r="DS666">
        <f t="shared" si="556"/>
        <v>1</v>
      </c>
      <c r="DT666">
        <f t="shared" si="557"/>
        <v>0.31661983690472795</v>
      </c>
      <c r="DW666">
        <v>659</v>
      </c>
      <c r="DX666">
        <v>13.03518046840763</v>
      </c>
      <c r="DY666">
        <v>26.654906670647769</v>
      </c>
      <c r="EA666">
        <f t="shared" si="558"/>
        <v>0</v>
      </c>
      <c r="EB666">
        <f t="shared" si="559"/>
        <v>1</v>
      </c>
      <c r="EC666">
        <f t="shared" si="560"/>
        <v>13.619726202240139</v>
      </c>
      <c r="EF666">
        <v>659</v>
      </c>
      <c r="EG666">
        <v>23.19879872942996</v>
      </c>
      <c r="EH666">
        <v>19.280418007550754</v>
      </c>
      <c r="EJ666">
        <f t="shared" si="561"/>
        <v>1</v>
      </c>
      <c r="EK666">
        <f t="shared" si="562"/>
        <v>0</v>
      </c>
      <c r="EL666">
        <f t="shared" si="563"/>
        <v>3.9183807218792062</v>
      </c>
      <c r="EO666">
        <v>659</v>
      </c>
      <c r="EP666">
        <v>19.835597974459844</v>
      </c>
      <c r="EQ666">
        <v>30.52764269332495</v>
      </c>
      <c r="ES666">
        <f t="shared" si="564"/>
        <v>0</v>
      </c>
      <c r="ET666">
        <f t="shared" si="565"/>
        <v>1</v>
      </c>
      <c r="EU666">
        <f t="shared" si="566"/>
        <v>10.692044718865105</v>
      </c>
    </row>
    <row r="667" spans="1:151" x14ac:dyDescent="0.25">
      <c r="A667">
        <v>660</v>
      </c>
      <c r="B667">
        <v>9.5600531249680483</v>
      </c>
      <c r="C667">
        <v>28.315365339603908</v>
      </c>
      <c r="E667">
        <f t="shared" si="516"/>
        <v>0</v>
      </c>
      <c r="F667">
        <f t="shared" si="518"/>
        <v>1</v>
      </c>
      <c r="G667">
        <f t="shared" si="517"/>
        <v>18.755312214635858</v>
      </c>
      <c r="J667">
        <v>660</v>
      </c>
      <c r="K667">
        <v>22.838483562257789</v>
      </c>
      <c r="L667">
        <v>18.60763841597112</v>
      </c>
      <c r="N667">
        <f t="shared" si="519"/>
        <v>1</v>
      </c>
      <c r="O667">
        <f t="shared" si="520"/>
        <v>0</v>
      </c>
      <c r="P667">
        <f t="shared" si="521"/>
        <v>4.2308451462866685</v>
      </c>
      <c r="S667">
        <v>660</v>
      </c>
      <c r="T667">
        <v>22.998270497643855</v>
      </c>
      <c r="U667">
        <v>14.286738142369602</v>
      </c>
      <c r="W667">
        <f t="shared" si="522"/>
        <v>1</v>
      </c>
      <c r="X667">
        <f t="shared" si="523"/>
        <v>0</v>
      </c>
      <c r="Y667">
        <f t="shared" si="524"/>
        <v>8.7115323552742527</v>
      </c>
      <c r="AB667">
        <v>660</v>
      </c>
      <c r="AC667">
        <v>38.757470290126122</v>
      </c>
      <c r="AD667">
        <v>16.682241144467422</v>
      </c>
      <c r="AF667">
        <f t="shared" si="525"/>
        <v>1</v>
      </c>
      <c r="AG667">
        <f t="shared" si="526"/>
        <v>0</v>
      </c>
      <c r="AH667">
        <f t="shared" si="527"/>
        <v>22.0752291456587</v>
      </c>
      <c r="AK667">
        <v>660</v>
      </c>
      <c r="AL667">
        <v>18.184423356150461</v>
      </c>
      <c r="AM667">
        <v>36.817467377480433</v>
      </c>
      <c r="AO667">
        <f t="shared" si="528"/>
        <v>0</v>
      </c>
      <c r="AP667">
        <f t="shared" si="529"/>
        <v>1</v>
      </c>
      <c r="AQ667">
        <f t="shared" si="530"/>
        <v>18.633044021329972</v>
      </c>
      <c r="AT667">
        <v>660</v>
      </c>
      <c r="AU667">
        <v>19.642365056301134</v>
      </c>
      <c r="AV667">
        <v>28.004808578000699</v>
      </c>
      <c r="AX667">
        <f t="shared" si="531"/>
        <v>0</v>
      </c>
      <c r="AY667">
        <f t="shared" si="532"/>
        <v>1</v>
      </c>
      <c r="AZ667">
        <f t="shared" si="533"/>
        <v>8.3624435216995643</v>
      </c>
      <c r="BC667">
        <v>660</v>
      </c>
      <c r="BD667" t="e">
        <v>#N/A</v>
      </c>
      <c r="BE667" t="e">
        <v>#N/A</v>
      </c>
      <c r="BG667" t="e">
        <f t="shared" si="534"/>
        <v>#N/A</v>
      </c>
      <c r="BH667" t="e">
        <f t="shared" si="535"/>
        <v>#N/A</v>
      </c>
      <c r="BI667" t="e">
        <f t="shared" si="536"/>
        <v>#N/A</v>
      </c>
      <c r="BL667">
        <v>660</v>
      </c>
      <c r="BM667">
        <v>27.300199926124421</v>
      </c>
      <c r="BN667">
        <v>10.837930224511984</v>
      </c>
      <c r="BP667">
        <f t="shared" si="537"/>
        <v>1</v>
      </c>
      <c r="BQ667">
        <f t="shared" si="538"/>
        <v>0</v>
      </c>
      <c r="BR667">
        <f t="shared" si="539"/>
        <v>16.462269701612435</v>
      </c>
      <c r="BU667">
        <v>660</v>
      </c>
      <c r="BV667">
        <v>25.215214778018971</v>
      </c>
      <c r="BW667">
        <v>22.891178592951899</v>
      </c>
      <c r="BY667">
        <f t="shared" si="540"/>
        <v>1</v>
      </c>
      <c r="BZ667">
        <f t="shared" si="541"/>
        <v>0</v>
      </c>
      <c r="CA667">
        <f t="shared" si="542"/>
        <v>2.3240361850670723</v>
      </c>
      <c r="CD667">
        <v>660</v>
      </c>
      <c r="CE667">
        <v>37.903982588061425</v>
      </c>
      <c r="CF667">
        <v>37.110005823569821</v>
      </c>
      <c r="CH667">
        <f t="shared" si="543"/>
        <v>1</v>
      </c>
      <c r="CI667">
        <f t="shared" si="544"/>
        <v>0</v>
      </c>
      <c r="CJ667">
        <f t="shared" si="545"/>
        <v>0.79397676449160315</v>
      </c>
      <c r="CM667">
        <v>660</v>
      </c>
      <c r="CN667">
        <v>23.521263163878878</v>
      </c>
      <c r="CO667">
        <v>25.720975579542969</v>
      </c>
      <c r="CQ667">
        <f t="shared" si="546"/>
        <v>0</v>
      </c>
      <c r="CR667">
        <f t="shared" si="547"/>
        <v>1</v>
      </c>
      <c r="CS667">
        <f t="shared" si="548"/>
        <v>2.1997124156640915</v>
      </c>
      <c r="CV667">
        <v>660</v>
      </c>
      <c r="CW667">
        <v>18.577354910919183</v>
      </c>
      <c r="CX667">
        <v>13.487958663807651</v>
      </c>
      <c r="CZ667">
        <f t="shared" si="549"/>
        <v>1</v>
      </c>
      <c r="DA667">
        <f t="shared" si="550"/>
        <v>0</v>
      </c>
      <c r="DB667">
        <f t="shared" si="551"/>
        <v>5.0893962471115319</v>
      </c>
      <c r="DE667">
        <v>660</v>
      </c>
      <c r="DF667">
        <v>18.019754691640244</v>
      </c>
      <c r="DG667">
        <v>16.095111240327853</v>
      </c>
      <c r="DI667">
        <f t="shared" si="552"/>
        <v>1</v>
      </c>
      <c r="DJ667">
        <f t="shared" si="553"/>
        <v>0</v>
      </c>
      <c r="DK667">
        <f t="shared" si="554"/>
        <v>1.9246434513123916</v>
      </c>
      <c r="DN667">
        <v>660</v>
      </c>
      <c r="DO667">
        <v>16.703601529523027</v>
      </c>
      <c r="DP667">
        <v>12.26539588659878</v>
      </c>
      <c r="DR667">
        <f t="shared" si="555"/>
        <v>1</v>
      </c>
      <c r="DS667">
        <f t="shared" si="556"/>
        <v>0</v>
      </c>
      <c r="DT667">
        <f t="shared" si="557"/>
        <v>4.4382056429242471</v>
      </c>
      <c r="DW667">
        <v>660</v>
      </c>
      <c r="DX667">
        <v>28.885630933546011</v>
      </c>
      <c r="DY667">
        <v>12.910095128500807</v>
      </c>
      <c r="EA667">
        <f t="shared" si="558"/>
        <v>1</v>
      </c>
      <c r="EB667">
        <f t="shared" si="559"/>
        <v>0</v>
      </c>
      <c r="EC667">
        <f t="shared" si="560"/>
        <v>15.975535805045205</v>
      </c>
      <c r="EF667">
        <v>660</v>
      </c>
      <c r="EG667">
        <v>26.497461120875222</v>
      </c>
      <c r="EH667">
        <v>19.262515721387256</v>
      </c>
      <c r="EJ667">
        <f t="shared" si="561"/>
        <v>1</v>
      </c>
      <c r="EK667">
        <f t="shared" si="562"/>
        <v>0</v>
      </c>
      <c r="EL667">
        <f t="shared" si="563"/>
        <v>7.234945399487966</v>
      </c>
      <c r="EO667">
        <v>660</v>
      </c>
      <c r="EP667">
        <v>23.413146669035658</v>
      </c>
      <c r="EQ667">
        <v>9.4829039876075463</v>
      </c>
      <c r="ES667">
        <f t="shared" si="564"/>
        <v>1</v>
      </c>
      <c r="ET667">
        <f t="shared" si="565"/>
        <v>0</v>
      </c>
      <c r="EU667">
        <f t="shared" si="566"/>
        <v>13.930242681428112</v>
      </c>
    </row>
    <row r="668" spans="1:151" x14ac:dyDescent="0.25">
      <c r="A668">
        <v>661</v>
      </c>
      <c r="B668">
        <v>10.035251647503928</v>
      </c>
      <c r="C668">
        <v>30.397757397540566</v>
      </c>
      <c r="E668">
        <f t="shared" si="516"/>
        <v>0</v>
      </c>
      <c r="F668">
        <f t="shared" si="518"/>
        <v>1</v>
      </c>
      <c r="G668">
        <f t="shared" si="517"/>
        <v>20.36250575003664</v>
      </c>
      <c r="J668">
        <v>661</v>
      </c>
      <c r="K668">
        <v>25.146153513960904</v>
      </c>
      <c r="L668">
        <v>22.881251425571399</v>
      </c>
      <c r="N668">
        <f t="shared" si="519"/>
        <v>1</v>
      </c>
      <c r="O668">
        <f t="shared" si="520"/>
        <v>0</v>
      </c>
      <c r="P668">
        <f t="shared" si="521"/>
        <v>2.2649020883895048</v>
      </c>
      <c r="S668">
        <v>661</v>
      </c>
      <c r="T668">
        <v>23.536812743460935</v>
      </c>
      <c r="U668">
        <v>20.287120358512269</v>
      </c>
      <c r="W668">
        <f t="shared" si="522"/>
        <v>1</v>
      </c>
      <c r="X668">
        <f t="shared" si="523"/>
        <v>0</v>
      </c>
      <c r="Y668">
        <f t="shared" si="524"/>
        <v>3.2496923849486663</v>
      </c>
      <c r="AB668">
        <v>661</v>
      </c>
      <c r="AC668">
        <v>24.091812182836698</v>
      </c>
      <c r="AD668">
        <v>17.72501100068564</v>
      </c>
      <c r="AF668">
        <f t="shared" si="525"/>
        <v>1</v>
      </c>
      <c r="AG668">
        <f t="shared" si="526"/>
        <v>0</v>
      </c>
      <c r="AH668">
        <f t="shared" si="527"/>
        <v>6.3668011821510575</v>
      </c>
      <c r="AK668">
        <v>661</v>
      </c>
      <c r="AL668">
        <v>18.270940855067725</v>
      </c>
      <c r="AM668">
        <v>28.473139850839928</v>
      </c>
      <c r="AO668">
        <f t="shared" si="528"/>
        <v>0</v>
      </c>
      <c r="AP668">
        <f t="shared" si="529"/>
        <v>1</v>
      </c>
      <c r="AQ668">
        <f t="shared" si="530"/>
        <v>10.202198995772203</v>
      </c>
      <c r="AT668">
        <v>661</v>
      </c>
      <c r="AU668">
        <v>21.416180643748291</v>
      </c>
      <c r="AV668">
        <v>34.746580641517475</v>
      </c>
      <c r="AX668">
        <f t="shared" si="531"/>
        <v>0</v>
      </c>
      <c r="AY668">
        <f t="shared" si="532"/>
        <v>1</v>
      </c>
      <c r="AZ668">
        <f t="shared" si="533"/>
        <v>13.330399997769184</v>
      </c>
      <c r="BC668">
        <v>661</v>
      </c>
      <c r="BD668" t="e">
        <v>#N/A</v>
      </c>
      <c r="BE668" t="e">
        <v>#N/A</v>
      </c>
      <c r="BG668" t="e">
        <f t="shared" si="534"/>
        <v>#N/A</v>
      </c>
      <c r="BH668" t="e">
        <f t="shared" si="535"/>
        <v>#N/A</v>
      </c>
      <c r="BI668" t="e">
        <f t="shared" si="536"/>
        <v>#N/A</v>
      </c>
      <c r="BL668">
        <v>661</v>
      </c>
      <c r="BM668">
        <v>35.567992689480413</v>
      </c>
      <c r="BN668">
        <v>7.281279712011294</v>
      </c>
      <c r="BP668">
        <f t="shared" si="537"/>
        <v>1</v>
      </c>
      <c r="BQ668">
        <f t="shared" si="538"/>
        <v>0</v>
      </c>
      <c r="BR668">
        <f t="shared" si="539"/>
        <v>28.286712977469119</v>
      </c>
      <c r="BU668">
        <v>661</v>
      </c>
      <c r="BV668">
        <v>16.823393857273256</v>
      </c>
      <c r="BW668">
        <v>25.15785734905128</v>
      </c>
      <c r="BY668">
        <f t="shared" si="540"/>
        <v>0</v>
      </c>
      <c r="BZ668">
        <f t="shared" si="541"/>
        <v>1</v>
      </c>
      <c r="CA668">
        <f t="shared" si="542"/>
        <v>8.334463491778024</v>
      </c>
      <c r="CD668">
        <v>661</v>
      </c>
      <c r="CE668">
        <v>31.488824313765075</v>
      </c>
      <c r="CF668">
        <v>12.083614904443314</v>
      </c>
      <c r="CH668">
        <f t="shared" si="543"/>
        <v>1</v>
      </c>
      <c r="CI668">
        <f t="shared" si="544"/>
        <v>0</v>
      </c>
      <c r="CJ668">
        <f t="shared" si="545"/>
        <v>19.405209409321763</v>
      </c>
      <c r="CM668">
        <v>661</v>
      </c>
      <c r="CN668">
        <v>22.314450355230989</v>
      </c>
      <c r="CO668">
        <v>26.076795773562772</v>
      </c>
      <c r="CQ668">
        <f t="shared" si="546"/>
        <v>0</v>
      </c>
      <c r="CR668">
        <f t="shared" si="547"/>
        <v>1</v>
      </c>
      <c r="CS668">
        <f t="shared" si="548"/>
        <v>3.7623454183317833</v>
      </c>
      <c r="CV668">
        <v>661</v>
      </c>
      <c r="CW668">
        <v>24.157704367298322</v>
      </c>
      <c r="CX668">
        <v>20.196222859135226</v>
      </c>
      <c r="CZ668">
        <f t="shared" si="549"/>
        <v>1</v>
      </c>
      <c r="DA668">
        <f t="shared" si="550"/>
        <v>0</v>
      </c>
      <c r="DB668">
        <f t="shared" si="551"/>
        <v>3.9614815081630965</v>
      </c>
      <c r="DE668">
        <v>661</v>
      </c>
      <c r="DF668">
        <v>21.963892580673878</v>
      </c>
      <c r="DG668">
        <v>19.082151168593033</v>
      </c>
      <c r="DI668">
        <f t="shared" si="552"/>
        <v>1</v>
      </c>
      <c r="DJ668">
        <f t="shared" si="553"/>
        <v>0</v>
      </c>
      <c r="DK668">
        <f t="shared" si="554"/>
        <v>2.8817414120808458</v>
      </c>
      <c r="DN668">
        <v>661</v>
      </c>
      <c r="DO668">
        <v>22.727418706905329</v>
      </c>
      <c r="DP668">
        <v>20.043422595599186</v>
      </c>
      <c r="DR668">
        <f t="shared" si="555"/>
        <v>1</v>
      </c>
      <c r="DS668">
        <f t="shared" si="556"/>
        <v>0</v>
      </c>
      <c r="DT668">
        <f t="shared" si="557"/>
        <v>2.6839961113061435</v>
      </c>
      <c r="DW668">
        <v>661</v>
      </c>
      <c r="DX668">
        <v>25.508339878100017</v>
      </c>
      <c r="DY668">
        <v>8.4518754651936518</v>
      </c>
      <c r="EA668">
        <f t="shared" si="558"/>
        <v>1</v>
      </c>
      <c r="EB668">
        <f t="shared" si="559"/>
        <v>0</v>
      </c>
      <c r="EC668">
        <f t="shared" si="560"/>
        <v>17.056464412906365</v>
      </c>
      <c r="EF668">
        <v>661</v>
      </c>
      <c r="EG668">
        <v>25.142525990915988</v>
      </c>
      <c r="EH668">
        <v>19.910729850083914</v>
      </c>
      <c r="EJ668">
        <f t="shared" si="561"/>
        <v>1</v>
      </c>
      <c r="EK668">
        <f t="shared" si="562"/>
        <v>0</v>
      </c>
      <c r="EL668">
        <f t="shared" si="563"/>
        <v>5.2317961408320741</v>
      </c>
      <c r="EO668">
        <v>661</v>
      </c>
      <c r="EP668">
        <v>14.688780129751315</v>
      </c>
      <c r="EQ668">
        <v>44.400177637139265</v>
      </c>
      <c r="ES668">
        <f t="shared" si="564"/>
        <v>0</v>
      </c>
      <c r="ET668">
        <f t="shared" si="565"/>
        <v>1</v>
      </c>
      <c r="EU668">
        <f t="shared" si="566"/>
        <v>29.71139750738795</v>
      </c>
    </row>
    <row r="669" spans="1:151" x14ac:dyDescent="0.25">
      <c r="A669">
        <v>662</v>
      </c>
      <c r="B669">
        <v>10.731712674177649</v>
      </c>
      <c r="C669">
        <v>23.001913200633538</v>
      </c>
      <c r="E669">
        <f t="shared" si="516"/>
        <v>0</v>
      </c>
      <c r="F669">
        <f t="shared" si="518"/>
        <v>1</v>
      </c>
      <c r="G669">
        <f t="shared" si="517"/>
        <v>12.27020052645589</v>
      </c>
      <c r="J669">
        <v>662</v>
      </c>
      <c r="K669">
        <v>23.5259003180898</v>
      </c>
      <c r="L669">
        <v>29.074389602878895</v>
      </c>
      <c r="N669">
        <f t="shared" si="519"/>
        <v>0</v>
      </c>
      <c r="O669">
        <f t="shared" si="520"/>
        <v>1</v>
      </c>
      <c r="P669">
        <f t="shared" si="521"/>
        <v>5.5484892847890954</v>
      </c>
      <c r="S669">
        <v>662</v>
      </c>
      <c r="T669">
        <v>17.942148238824768</v>
      </c>
      <c r="U669">
        <v>21.144041628143892</v>
      </c>
      <c r="W669">
        <f t="shared" si="522"/>
        <v>0</v>
      </c>
      <c r="X669">
        <f t="shared" si="523"/>
        <v>1</v>
      </c>
      <c r="Y669">
        <f t="shared" si="524"/>
        <v>3.2018933893191246</v>
      </c>
      <c r="AB669">
        <v>662</v>
      </c>
      <c r="AC669">
        <v>35.117513451092691</v>
      </c>
      <c r="AD669">
        <v>16.945492586174751</v>
      </c>
      <c r="AF669">
        <f t="shared" si="525"/>
        <v>1</v>
      </c>
      <c r="AG669">
        <f t="shared" si="526"/>
        <v>0</v>
      </c>
      <c r="AH669">
        <f t="shared" si="527"/>
        <v>18.17202086491794</v>
      </c>
      <c r="AK669">
        <v>662</v>
      </c>
      <c r="AL669">
        <v>18.893768041052496</v>
      </c>
      <c r="AM669">
        <v>16.173898522978668</v>
      </c>
      <c r="AO669">
        <f t="shared" si="528"/>
        <v>1</v>
      </c>
      <c r="AP669">
        <f t="shared" si="529"/>
        <v>0</v>
      </c>
      <c r="AQ669">
        <f t="shared" si="530"/>
        <v>2.7198695180738284</v>
      </c>
      <c r="AT669">
        <v>662</v>
      </c>
      <c r="AU669">
        <v>19.468439149076595</v>
      </c>
      <c r="AV669">
        <v>20.872210654907306</v>
      </c>
      <c r="AX669">
        <f t="shared" si="531"/>
        <v>0</v>
      </c>
      <c r="AY669">
        <f t="shared" si="532"/>
        <v>1</v>
      </c>
      <c r="AZ669">
        <f t="shared" si="533"/>
        <v>1.4037715058307114</v>
      </c>
      <c r="BC669">
        <v>662</v>
      </c>
      <c r="BD669" t="e">
        <v>#N/A</v>
      </c>
      <c r="BE669" t="e">
        <v>#N/A</v>
      </c>
      <c r="BG669" t="e">
        <f t="shared" si="534"/>
        <v>#N/A</v>
      </c>
      <c r="BH669" t="e">
        <f t="shared" si="535"/>
        <v>#N/A</v>
      </c>
      <c r="BI669" t="e">
        <f t="shared" si="536"/>
        <v>#N/A</v>
      </c>
      <c r="BL669">
        <v>662</v>
      </c>
      <c r="BM669">
        <v>35.879520212969929</v>
      </c>
      <c r="BN669">
        <v>11.910481285081174</v>
      </c>
      <c r="BP669">
        <f t="shared" si="537"/>
        <v>1</v>
      </c>
      <c r="BQ669">
        <f t="shared" si="538"/>
        <v>0</v>
      </c>
      <c r="BR669">
        <f t="shared" si="539"/>
        <v>23.969038927888754</v>
      </c>
      <c r="BU669">
        <v>662</v>
      </c>
      <c r="BV669">
        <v>20.178868138073788</v>
      </c>
      <c r="BW669">
        <v>21.30130125156245</v>
      </c>
      <c r="BY669">
        <f t="shared" si="540"/>
        <v>0</v>
      </c>
      <c r="BZ669">
        <f t="shared" si="541"/>
        <v>1</v>
      </c>
      <c r="CA669">
        <f t="shared" si="542"/>
        <v>1.1224331134886611</v>
      </c>
      <c r="CD669">
        <v>662</v>
      </c>
      <c r="CE669">
        <v>24.537640969908061</v>
      </c>
      <c r="CF669">
        <v>29.71594777108065</v>
      </c>
      <c r="CH669">
        <f t="shared" si="543"/>
        <v>0</v>
      </c>
      <c r="CI669">
        <f t="shared" si="544"/>
        <v>1</v>
      </c>
      <c r="CJ669">
        <f t="shared" si="545"/>
        <v>5.1783068011725888</v>
      </c>
      <c r="CM669">
        <v>662</v>
      </c>
      <c r="CN669">
        <v>22.222757702416821</v>
      </c>
      <c r="CO669">
        <v>19.417275295684696</v>
      </c>
      <c r="CQ669">
        <f t="shared" si="546"/>
        <v>1</v>
      </c>
      <c r="CR669">
        <f t="shared" si="547"/>
        <v>0</v>
      </c>
      <c r="CS669">
        <f t="shared" si="548"/>
        <v>2.8054824067321249</v>
      </c>
      <c r="CV669">
        <v>662</v>
      </c>
      <c r="CW669">
        <v>26.747052257224873</v>
      </c>
      <c r="CX669">
        <v>12.617418605493404</v>
      </c>
      <c r="CZ669">
        <f t="shared" si="549"/>
        <v>1</v>
      </c>
      <c r="DA669">
        <f t="shared" si="550"/>
        <v>0</v>
      </c>
      <c r="DB669">
        <f t="shared" si="551"/>
        <v>14.129633651731469</v>
      </c>
      <c r="DE669">
        <v>662</v>
      </c>
      <c r="DF669">
        <v>14.98897411983773</v>
      </c>
      <c r="DG669">
        <v>22.564448650203609</v>
      </c>
      <c r="DI669">
        <f t="shared" si="552"/>
        <v>0</v>
      </c>
      <c r="DJ669">
        <f t="shared" si="553"/>
        <v>1</v>
      </c>
      <c r="DK669">
        <f t="shared" si="554"/>
        <v>7.575474530365879</v>
      </c>
      <c r="DN669">
        <v>662</v>
      </c>
      <c r="DO669">
        <v>24.64822532126917</v>
      </c>
      <c r="DP669">
        <v>18.005062325494954</v>
      </c>
      <c r="DR669">
        <f t="shared" si="555"/>
        <v>1</v>
      </c>
      <c r="DS669">
        <f t="shared" si="556"/>
        <v>0</v>
      </c>
      <c r="DT669">
        <f t="shared" si="557"/>
        <v>6.6431629957742153</v>
      </c>
      <c r="DW669">
        <v>662</v>
      </c>
      <c r="DX669">
        <v>8.9602733389158402</v>
      </c>
      <c r="DY669">
        <v>23.837179625349428</v>
      </c>
      <c r="EA669">
        <f t="shared" si="558"/>
        <v>0</v>
      </c>
      <c r="EB669">
        <f t="shared" si="559"/>
        <v>1</v>
      </c>
      <c r="EC669">
        <f t="shared" si="560"/>
        <v>14.876906286433588</v>
      </c>
      <c r="EF669">
        <v>662</v>
      </c>
      <c r="EG669">
        <v>14.587058931627121</v>
      </c>
      <c r="EH669">
        <v>13.224287389311403</v>
      </c>
      <c r="EJ669">
        <f t="shared" si="561"/>
        <v>1</v>
      </c>
      <c r="EK669">
        <f t="shared" si="562"/>
        <v>0</v>
      </c>
      <c r="EL669">
        <f t="shared" si="563"/>
        <v>1.3627715423157181</v>
      </c>
      <c r="EO669">
        <v>662</v>
      </c>
      <c r="EP669">
        <v>26.548347560419398</v>
      </c>
      <c r="EQ669">
        <v>28.113401051247635</v>
      </c>
      <c r="ES669">
        <f t="shared" si="564"/>
        <v>0</v>
      </c>
      <c r="ET669">
        <f t="shared" si="565"/>
        <v>1</v>
      </c>
      <c r="EU669">
        <f t="shared" si="566"/>
        <v>1.5650534908282374</v>
      </c>
    </row>
    <row r="670" spans="1:151" x14ac:dyDescent="0.25">
      <c r="A670">
        <v>663</v>
      </c>
      <c r="B670">
        <v>14.080112969540552</v>
      </c>
      <c r="C670">
        <v>37.202293154483769</v>
      </c>
      <c r="E670">
        <f t="shared" si="516"/>
        <v>0</v>
      </c>
      <c r="F670">
        <f t="shared" si="518"/>
        <v>1</v>
      </c>
      <c r="G670">
        <f t="shared" si="517"/>
        <v>23.122180184943218</v>
      </c>
      <c r="J670">
        <v>663</v>
      </c>
      <c r="K670">
        <v>30.649131313696813</v>
      </c>
      <c r="L670">
        <v>11.432041948479487</v>
      </c>
      <c r="N670">
        <f t="shared" si="519"/>
        <v>1</v>
      </c>
      <c r="O670">
        <f t="shared" si="520"/>
        <v>0</v>
      </c>
      <c r="P670">
        <f t="shared" si="521"/>
        <v>19.217089365217326</v>
      </c>
      <c r="S670">
        <v>663</v>
      </c>
      <c r="T670">
        <v>16.788542623473901</v>
      </c>
      <c r="U670">
        <v>7.0899345178458759</v>
      </c>
      <c r="W670">
        <f t="shared" si="522"/>
        <v>1</v>
      </c>
      <c r="X670">
        <f t="shared" si="523"/>
        <v>0</v>
      </c>
      <c r="Y670">
        <f t="shared" si="524"/>
        <v>9.6986081056280256</v>
      </c>
      <c r="AB670">
        <v>663</v>
      </c>
      <c r="AC670">
        <v>21.192628128253563</v>
      </c>
      <c r="AD670">
        <v>17.859229110082602</v>
      </c>
      <c r="AF670">
        <f t="shared" si="525"/>
        <v>1</v>
      </c>
      <c r="AG670">
        <f t="shared" si="526"/>
        <v>0</v>
      </c>
      <c r="AH670">
        <f t="shared" si="527"/>
        <v>3.3333990181709616</v>
      </c>
      <c r="AK670">
        <v>663</v>
      </c>
      <c r="AL670">
        <v>19.899768739034105</v>
      </c>
      <c r="AM670">
        <v>46.600064266364079</v>
      </c>
      <c r="AO670">
        <f t="shared" si="528"/>
        <v>0</v>
      </c>
      <c r="AP670">
        <f t="shared" si="529"/>
        <v>1</v>
      </c>
      <c r="AQ670">
        <f t="shared" si="530"/>
        <v>26.700295527329974</v>
      </c>
      <c r="AT670">
        <v>663</v>
      </c>
      <c r="AU670">
        <v>18.925381573699333</v>
      </c>
      <c r="AV670">
        <v>21.611341107413981</v>
      </c>
      <c r="AX670">
        <f t="shared" si="531"/>
        <v>0</v>
      </c>
      <c r="AY670">
        <f t="shared" si="532"/>
        <v>1</v>
      </c>
      <c r="AZ670">
        <f t="shared" si="533"/>
        <v>2.685959533714648</v>
      </c>
      <c r="BC670">
        <v>663</v>
      </c>
      <c r="BD670" t="e">
        <v>#N/A</v>
      </c>
      <c r="BE670" t="e">
        <v>#N/A</v>
      </c>
      <c r="BG670" t="e">
        <f t="shared" si="534"/>
        <v>#N/A</v>
      </c>
      <c r="BH670" t="e">
        <f t="shared" si="535"/>
        <v>#N/A</v>
      </c>
      <c r="BI670" t="e">
        <f t="shared" si="536"/>
        <v>#N/A</v>
      </c>
      <c r="BL670">
        <v>663</v>
      </c>
      <c r="BM670">
        <v>34.72999363311331</v>
      </c>
      <c r="BN670">
        <v>12.244709218910419</v>
      </c>
      <c r="BP670">
        <f t="shared" si="537"/>
        <v>1</v>
      </c>
      <c r="BQ670">
        <f t="shared" si="538"/>
        <v>0</v>
      </c>
      <c r="BR670">
        <f t="shared" si="539"/>
        <v>22.485284414202891</v>
      </c>
      <c r="BU670">
        <v>663</v>
      </c>
      <c r="BV670">
        <v>30.96816770439079</v>
      </c>
      <c r="BW670">
        <v>27.252110451858393</v>
      </c>
      <c r="BY670">
        <f t="shared" si="540"/>
        <v>1</v>
      </c>
      <c r="BZ670">
        <f t="shared" si="541"/>
        <v>0</v>
      </c>
      <c r="CA670">
        <f t="shared" si="542"/>
        <v>3.7160572525323978</v>
      </c>
      <c r="CD670">
        <v>663</v>
      </c>
      <c r="CE670">
        <v>33.122647487818263</v>
      </c>
      <c r="CF670">
        <v>25.313562456270496</v>
      </c>
      <c r="CH670">
        <f t="shared" si="543"/>
        <v>1</v>
      </c>
      <c r="CI670">
        <f t="shared" si="544"/>
        <v>0</v>
      </c>
      <c r="CJ670">
        <f t="shared" si="545"/>
        <v>7.8090850315477667</v>
      </c>
      <c r="CM670">
        <v>663</v>
      </c>
      <c r="CN670">
        <v>22.872188104194905</v>
      </c>
      <c r="CO670">
        <v>15.388908835974178</v>
      </c>
      <c r="CQ670">
        <f t="shared" si="546"/>
        <v>1</v>
      </c>
      <c r="CR670">
        <f t="shared" si="547"/>
        <v>0</v>
      </c>
      <c r="CS670">
        <f t="shared" si="548"/>
        <v>7.483279268220727</v>
      </c>
      <c r="CV670">
        <v>663</v>
      </c>
      <c r="CW670">
        <v>22.578781506346346</v>
      </c>
      <c r="CX670">
        <v>17.506512914183176</v>
      </c>
      <c r="CZ670">
        <f t="shared" si="549"/>
        <v>1</v>
      </c>
      <c r="DA670">
        <f t="shared" si="550"/>
        <v>0</v>
      </c>
      <c r="DB670">
        <f t="shared" si="551"/>
        <v>5.0722685921631694</v>
      </c>
      <c r="DE670">
        <v>663</v>
      </c>
      <c r="DF670">
        <v>22.509077970793673</v>
      </c>
      <c r="DG670">
        <v>28.836093772036996</v>
      </c>
      <c r="DI670">
        <f t="shared" si="552"/>
        <v>0</v>
      </c>
      <c r="DJ670">
        <f t="shared" si="553"/>
        <v>1</v>
      </c>
      <c r="DK670">
        <f t="shared" si="554"/>
        <v>6.3270158012433235</v>
      </c>
      <c r="DN670">
        <v>663</v>
      </c>
      <c r="DO670">
        <v>24.996515800825634</v>
      </c>
      <c r="DP670">
        <v>11.047474418567944</v>
      </c>
      <c r="DR670">
        <f t="shared" si="555"/>
        <v>1</v>
      </c>
      <c r="DS670">
        <f t="shared" si="556"/>
        <v>0</v>
      </c>
      <c r="DT670">
        <f t="shared" si="557"/>
        <v>13.94904138225769</v>
      </c>
      <c r="DW670">
        <v>663</v>
      </c>
      <c r="DX670">
        <v>12.313778163271499</v>
      </c>
      <c r="DY670">
        <v>15.497820612260009</v>
      </c>
      <c r="EA670">
        <f t="shared" si="558"/>
        <v>0</v>
      </c>
      <c r="EB670">
        <f t="shared" si="559"/>
        <v>1</v>
      </c>
      <c r="EC670">
        <f t="shared" si="560"/>
        <v>3.1840424489885102</v>
      </c>
      <c r="EF670">
        <v>663</v>
      </c>
      <c r="EG670">
        <v>21.892233709471707</v>
      </c>
      <c r="EH670">
        <v>14.063600849329495</v>
      </c>
      <c r="EJ670">
        <f t="shared" si="561"/>
        <v>1</v>
      </c>
      <c r="EK670">
        <f t="shared" si="562"/>
        <v>0</v>
      </c>
      <c r="EL670">
        <f t="shared" si="563"/>
        <v>7.8286328601422124</v>
      </c>
      <c r="EO670">
        <v>663</v>
      </c>
      <c r="EP670">
        <v>17.389106254764116</v>
      </c>
      <c r="EQ670">
        <v>25.77010532375148</v>
      </c>
      <c r="ES670">
        <f t="shared" si="564"/>
        <v>0</v>
      </c>
      <c r="ET670">
        <f t="shared" si="565"/>
        <v>1</v>
      </c>
      <c r="EU670">
        <f t="shared" si="566"/>
        <v>8.3809990689873644</v>
      </c>
    </row>
    <row r="671" spans="1:151" x14ac:dyDescent="0.25">
      <c r="A671">
        <v>664</v>
      </c>
      <c r="B671">
        <v>12.260107488719044</v>
      </c>
      <c r="C671">
        <v>25.873808083253934</v>
      </c>
      <c r="E671">
        <f t="shared" si="516"/>
        <v>0</v>
      </c>
      <c r="F671">
        <f t="shared" si="518"/>
        <v>1</v>
      </c>
      <c r="G671">
        <f t="shared" si="517"/>
        <v>13.61370059453489</v>
      </c>
      <c r="J671">
        <v>664</v>
      </c>
      <c r="K671">
        <v>21.953497233821018</v>
      </c>
      <c r="L671">
        <v>23.369962154961854</v>
      </c>
      <c r="N671">
        <f t="shared" si="519"/>
        <v>0</v>
      </c>
      <c r="O671">
        <f t="shared" si="520"/>
        <v>1</v>
      </c>
      <c r="P671">
        <f t="shared" si="521"/>
        <v>1.416464921140836</v>
      </c>
      <c r="S671">
        <v>664</v>
      </c>
      <c r="T671">
        <v>15.299743630301926</v>
      </c>
      <c r="U671">
        <v>15.74653367610617</v>
      </c>
      <c r="W671">
        <f t="shared" si="522"/>
        <v>0</v>
      </c>
      <c r="X671">
        <f t="shared" si="523"/>
        <v>1</v>
      </c>
      <c r="Y671">
        <f t="shared" si="524"/>
        <v>0.44679004580424397</v>
      </c>
      <c r="AB671">
        <v>664</v>
      </c>
      <c r="AC671">
        <v>17.128993046533751</v>
      </c>
      <c r="AD671">
        <v>18.53579072299642</v>
      </c>
      <c r="AF671">
        <f t="shared" si="525"/>
        <v>0</v>
      </c>
      <c r="AG671">
        <f t="shared" si="526"/>
        <v>1</v>
      </c>
      <c r="AH671">
        <f t="shared" si="527"/>
        <v>1.40679767646267</v>
      </c>
      <c r="AK671">
        <v>664</v>
      </c>
      <c r="AL671">
        <v>25.694738453351093</v>
      </c>
      <c r="AM671">
        <v>26.625281788137173</v>
      </c>
      <c r="AO671">
        <f t="shared" si="528"/>
        <v>0</v>
      </c>
      <c r="AP671">
        <f t="shared" si="529"/>
        <v>1</v>
      </c>
      <c r="AQ671">
        <f t="shared" si="530"/>
        <v>0.93054333478607987</v>
      </c>
      <c r="AT671">
        <v>664</v>
      </c>
      <c r="AU671">
        <v>18.822919833420748</v>
      </c>
      <c r="AV671">
        <v>11.062870043933856</v>
      </c>
      <c r="AX671">
        <f t="shared" si="531"/>
        <v>1</v>
      </c>
      <c r="AY671">
        <f t="shared" si="532"/>
        <v>0</v>
      </c>
      <c r="AZ671">
        <f t="shared" si="533"/>
        <v>7.7600497894868923</v>
      </c>
      <c r="BC671">
        <v>664</v>
      </c>
      <c r="BD671" t="e">
        <v>#N/A</v>
      </c>
      <c r="BE671" t="e">
        <v>#N/A</v>
      </c>
      <c r="BG671" t="e">
        <f t="shared" si="534"/>
        <v>#N/A</v>
      </c>
      <c r="BH671" t="e">
        <f t="shared" si="535"/>
        <v>#N/A</v>
      </c>
      <c r="BI671" t="e">
        <f t="shared" si="536"/>
        <v>#N/A</v>
      </c>
      <c r="BL671">
        <v>664</v>
      </c>
      <c r="BM671">
        <v>30.608307916245238</v>
      </c>
      <c r="BN671">
        <v>13.45498234072147</v>
      </c>
      <c r="BP671">
        <f t="shared" si="537"/>
        <v>1</v>
      </c>
      <c r="BQ671">
        <f t="shared" si="538"/>
        <v>0</v>
      </c>
      <c r="BR671">
        <f t="shared" si="539"/>
        <v>17.153325575523766</v>
      </c>
      <c r="BU671">
        <v>664</v>
      </c>
      <c r="BV671">
        <v>15.592970261209771</v>
      </c>
      <c r="BW671">
        <v>11.558411584456099</v>
      </c>
      <c r="BY671">
        <f t="shared" si="540"/>
        <v>1</v>
      </c>
      <c r="BZ671">
        <f t="shared" si="541"/>
        <v>0</v>
      </c>
      <c r="CA671">
        <f t="shared" si="542"/>
        <v>4.0345586767536723</v>
      </c>
      <c r="CD671">
        <v>664</v>
      </c>
      <c r="CE671">
        <v>24.663380582675778</v>
      </c>
      <c r="CF671">
        <v>33.512431914602828</v>
      </c>
      <c r="CH671">
        <f t="shared" si="543"/>
        <v>0</v>
      </c>
      <c r="CI671">
        <f t="shared" si="544"/>
        <v>1</v>
      </c>
      <c r="CJ671">
        <f t="shared" si="545"/>
        <v>8.8490513319270505</v>
      </c>
      <c r="CM671">
        <v>664</v>
      </c>
      <c r="CN671">
        <v>19.707573399327501</v>
      </c>
      <c r="CO671">
        <v>7.1545091153146103</v>
      </c>
      <c r="CQ671">
        <f t="shared" si="546"/>
        <v>1</v>
      </c>
      <c r="CR671">
        <f t="shared" si="547"/>
        <v>0</v>
      </c>
      <c r="CS671">
        <f t="shared" si="548"/>
        <v>12.553064284012891</v>
      </c>
      <c r="CV671">
        <v>664</v>
      </c>
      <c r="CW671">
        <v>20.650132590122752</v>
      </c>
      <c r="CX671">
        <v>21.145668485111855</v>
      </c>
      <c r="CZ671">
        <f t="shared" si="549"/>
        <v>0</v>
      </c>
      <c r="DA671">
        <f t="shared" si="550"/>
        <v>1</v>
      </c>
      <c r="DB671">
        <f t="shared" si="551"/>
        <v>0.49553589498910355</v>
      </c>
      <c r="DE671">
        <v>664</v>
      </c>
      <c r="DF671">
        <v>19.884439047348152</v>
      </c>
      <c r="DG671">
        <v>21.558101474294524</v>
      </c>
      <c r="DI671">
        <f t="shared" si="552"/>
        <v>0</v>
      </c>
      <c r="DJ671">
        <f t="shared" si="553"/>
        <v>1</v>
      </c>
      <c r="DK671">
        <f t="shared" si="554"/>
        <v>1.6736624269463718</v>
      </c>
      <c r="DN671">
        <v>664</v>
      </c>
      <c r="DO671">
        <v>20.472069047189759</v>
      </c>
      <c r="DP671">
        <v>10.970754013388412</v>
      </c>
      <c r="DR671">
        <f t="shared" si="555"/>
        <v>1</v>
      </c>
      <c r="DS671">
        <f t="shared" si="556"/>
        <v>0</v>
      </c>
      <c r="DT671">
        <f t="shared" si="557"/>
        <v>9.5013150338013475</v>
      </c>
      <c r="DW671">
        <v>664</v>
      </c>
      <c r="DX671">
        <v>12.108263265822835</v>
      </c>
      <c r="DY671">
        <v>30.112154085926676</v>
      </c>
      <c r="EA671">
        <f t="shared" si="558"/>
        <v>0</v>
      </c>
      <c r="EB671">
        <f t="shared" si="559"/>
        <v>1</v>
      </c>
      <c r="EC671">
        <f t="shared" si="560"/>
        <v>18.003890820103841</v>
      </c>
      <c r="EF671">
        <v>664</v>
      </c>
      <c r="EG671">
        <v>26.398362396409865</v>
      </c>
      <c r="EH671">
        <v>16.849630771180021</v>
      </c>
      <c r="EJ671">
        <f t="shared" si="561"/>
        <v>1</v>
      </c>
      <c r="EK671">
        <f t="shared" si="562"/>
        <v>0</v>
      </c>
      <c r="EL671">
        <f t="shared" si="563"/>
        <v>9.5487316252298449</v>
      </c>
      <c r="EO671">
        <v>664</v>
      </c>
      <c r="EP671">
        <v>24.803494843800753</v>
      </c>
      <c r="EQ671">
        <v>38.082544555603555</v>
      </c>
      <c r="ES671">
        <f t="shared" si="564"/>
        <v>0</v>
      </c>
      <c r="ET671">
        <f t="shared" si="565"/>
        <v>1</v>
      </c>
      <c r="EU671">
        <f t="shared" si="566"/>
        <v>13.279049711802802</v>
      </c>
    </row>
    <row r="672" spans="1:151" x14ac:dyDescent="0.25">
      <c r="A672">
        <v>665</v>
      </c>
      <c r="B672">
        <v>9.7470259540290574</v>
      </c>
      <c r="C672">
        <v>16.950512104666174</v>
      </c>
      <c r="E672">
        <f t="shared" si="516"/>
        <v>0</v>
      </c>
      <c r="F672">
        <f t="shared" si="518"/>
        <v>1</v>
      </c>
      <c r="G672">
        <f t="shared" si="517"/>
        <v>7.2034861506371168</v>
      </c>
      <c r="J672">
        <v>665</v>
      </c>
      <c r="K672">
        <v>22.8873118968739</v>
      </c>
      <c r="L672">
        <v>19.603977979653298</v>
      </c>
      <c r="N672">
        <f t="shared" si="519"/>
        <v>1</v>
      </c>
      <c r="O672">
        <f t="shared" si="520"/>
        <v>0</v>
      </c>
      <c r="P672">
        <f t="shared" si="521"/>
        <v>3.2833339172206024</v>
      </c>
      <c r="S672">
        <v>665</v>
      </c>
      <c r="T672">
        <v>19.766350417540266</v>
      </c>
      <c r="U672">
        <v>46.384551233999474</v>
      </c>
      <c r="W672">
        <f t="shared" si="522"/>
        <v>0</v>
      </c>
      <c r="X672">
        <f t="shared" si="523"/>
        <v>1</v>
      </c>
      <c r="Y672">
        <f t="shared" si="524"/>
        <v>26.618200816459208</v>
      </c>
      <c r="AB672">
        <v>665</v>
      </c>
      <c r="AC672">
        <v>30.986468507881995</v>
      </c>
      <c r="AD672">
        <v>18.715261348439221</v>
      </c>
      <c r="AF672">
        <f t="shared" si="525"/>
        <v>1</v>
      </c>
      <c r="AG672">
        <f t="shared" si="526"/>
        <v>0</v>
      </c>
      <c r="AH672">
        <f t="shared" si="527"/>
        <v>12.271207159442774</v>
      </c>
      <c r="AK672">
        <v>665</v>
      </c>
      <c r="AL672">
        <v>16.67895368082371</v>
      </c>
      <c r="AM672">
        <v>20.272583947105794</v>
      </c>
      <c r="AO672">
        <f t="shared" si="528"/>
        <v>0</v>
      </c>
      <c r="AP672">
        <f t="shared" si="529"/>
        <v>1</v>
      </c>
      <c r="AQ672">
        <f t="shared" si="530"/>
        <v>3.5936302662820836</v>
      </c>
      <c r="AT672">
        <v>665</v>
      </c>
      <c r="AU672">
        <v>15.816006108665105</v>
      </c>
      <c r="AV672">
        <v>14.744266948113282</v>
      </c>
      <c r="AX672">
        <f t="shared" si="531"/>
        <v>1</v>
      </c>
      <c r="AY672">
        <f t="shared" si="532"/>
        <v>0</v>
      </c>
      <c r="AZ672">
        <f t="shared" si="533"/>
        <v>1.0717391605518234</v>
      </c>
      <c r="BC672">
        <v>665</v>
      </c>
      <c r="BD672" t="e">
        <v>#N/A</v>
      </c>
      <c r="BE672" t="e">
        <v>#N/A</v>
      </c>
      <c r="BG672" t="e">
        <f t="shared" si="534"/>
        <v>#N/A</v>
      </c>
      <c r="BH672" t="e">
        <f t="shared" si="535"/>
        <v>#N/A</v>
      </c>
      <c r="BI672" t="e">
        <f t="shared" si="536"/>
        <v>#N/A</v>
      </c>
      <c r="BL672">
        <v>665</v>
      </c>
      <c r="BM672">
        <v>32.79440845470608</v>
      </c>
      <c r="BN672">
        <v>12.944631361678011</v>
      </c>
      <c r="BP672">
        <f t="shared" si="537"/>
        <v>1</v>
      </c>
      <c r="BQ672">
        <f t="shared" si="538"/>
        <v>0</v>
      </c>
      <c r="BR672">
        <f t="shared" si="539"/>
        <v>19.849777093028067</v>
      </c>
      <c r="BU672">
        <v>665</v>
      </c>
      <c r="BV672">
        <v>27.661112906597502</v>
      </c>
      <c r="BW672">
        <v>32.008596751001221</v>
      </c>
      <c r="BY672">
        <f t="shared" si="540"/>
        <v>0</v>
      </c>
      <c r="BZ672">
        <f t="shared" si="541"/>
        <v>1</v>
      </c>
      <c r="CA672">
        <f t="shared" si="542"/>
        <v>4.3474838444037189</v>
      </c>
      <c r="CD672">
        <v>665</v>
      </c>
      <c r="CE672">
        <v>25.407483360522267</v>
      </c>
      <c r="CF672">
        <v>27.583434431398359</v>
      </c>
      <c r="CH672">
        <f t="shared" si="543"/>
        <v>0</v>
      </c>
      <c r="CI672">
        <f t="shared" si="544"/>
        <v>1</v>
      </c>
      <c r="CJ672">
        <f t="shared" si="545"/>
        <v>2.1759510708760921</v>
      </c>
      <c r="CM672">
        <v>665</v>
      </c>
      <c r="CN672">
        <v>21.528508289118669</v>
      </c>
      <c r="CO672">
        <v>16.055065501482638</v>
      </c>
      <c r="CQ672">
        <f t="shared" si="546"/>
        <v>1</v>
      </c>
      <c r="CR672">
        <f t="shared" si="547"/>
        <v>0</v>
      </c>
      <c r="CS672">
        <f t="shared" si="548"/>
        <v>5.4734427876360314</v>
      </c>
      <c r="CV672">
        <v>665</v>
      </c>
      <c r="CW672">
        <v>24.388264930038876</v>
      </c>
      <c r="CX672">
        <v>16.075194769062772</v>
      </c>
      <c r="CZ672">
        <f t="shared" si="549"/>
        <v>1</v>
      </c>
      <c r="DA672">
        <f t="shared" si="550"/>
        <v>0</v>
      </c>
      <c r="DB672">
        <f t="shared" si="551"/>
        <v>8.3130701609761033</v>
      </c>
      <c r="DE672">
        <v>665</v>
      </c>
      <c r="DF672">
        <v>18.878289243700223</v>
      </c>
      <c r="DG672">
        <v>17.999572736419811</v>
      </c>
      <c r="DI672">
        <f t="shared" si="552"/>
        <v>1</v>
      </c>
      <c r="DJ672">
        <f t="shared" si="553"/>
        <v>0</v>
      </c>
      <c r="DK672">
        <f t="shared" si="554"/>
        <v>0.87871650728041217</v>
      </c>
      <c r="DN672">
        <v>665</v>
      </c>
      <c r="DO672">
        <v>19.229677802359795</v>
      </c>
      <c r="DP672">
        <v>17.964127619893976</v>
      </c>
      <c r="DR672">
        <f t="shared" si="555"/>
        <v>1</v>
      </c>
      <c r="DS672">
        <f t="shared" si="556"/>
        <v>0</v>
      </c>
      <c r="DT672">
        <f t="shared" si="557"/>
        <v>1.2655501824658195</v>
      </c>
      <c r="DW672">
        <v>665</v>
      </c>
      <c r="DX672">
        <v>15.895191284729032</v>
      </c>
      <c r="DY672">
        <v>17.481789330841067</v>
      </c>
      <c r="EA672">
        <f t="shared" si="558"/>
        <v>0</v>
      </c>
      <c r="EB672">
        <f t="shared" si="559"/>
        <v>1</v>
      </c>
      <c r="EC672">
        <f t="shared" si="560"/>
        <v>1.5865980461120355</v>
      </c>
      <c r="EF672">
        <v>665</v>
      </c>
      <c r="EG672">
        <v>23.513266888109239</v>
      </c>
      <c r="EH672">
        <v>21.398306426643096</v>
      </c>
      <c r="EJ672">
        <f t="shared" si="561"/>
        <v>1</v>
      </c>
      <c r="EK672">
        <f t="shared" si="562"/>
        <v>0</v>
      </c>
      <c r="EL672">
        <f t="shared" si="563"/>
        <v>2.1149604614661435</v>
      </c>
      <c r="EO672">
        <v>665</v>
      </c>
      <c r="EP672">
        <v>18.848099769259665</v>
      </c>
      <c r="EQ672">
        <v>18.910928879247049</v>
      </c>
      <c r="ES672">
        <f t="shared" si="564"/>
        <v>0</v>
      </c>
      <c r="ET672">
        <f t="shared" si="565"/>
        <v>1</v>
      </c>
      <c r="EU672">
        <f t="shared" si="566"/>
        <v>6.2829109987383447E-2</v>
      </c>
    </row>
    <row r="673" spans="1:151" x14ac:dyDescent="0.25">
      <c r="A673">
        <v>666</v>
      </c>
      <c r="B673">
        <v>14.878917839704439</v>
      </c>
      <c r="C673">
        <v>36.684912977030564</v>
      </c>
      <c r="E673">
        <f t="shared" si="516"/>
        <v>0</v>
      </c>
      <c r="F673">
        <f t="shared" si="518"/>
        <v>1</v>
      </c>
      <c r="G673">
        <f t="shared" si="517"/>
        <v>21.805995137326125</v>
      </c>
      <c r="J673">
        <v>666</v>
      </c>
      <c r="K673">
        <v>13.929698096635267</v>
      </c>
      <c r="L673">
        <v>17.887446768172566</v>
      </c>
      <c r="N673">
        <f t="shared" si="519"/>
        <v>0</v>
      </c>
      <c r="O673">
        <f t="shared" si="520"/>
        <v>1</v>
      </c>
      <c r="P673">
        <f t="shared" si="521"/>
        <v>3.9577486715372991</v>
      </c>
      <c r="S673">
        <v>666</v>
      </c>
      <c r="T673">
        <v>18.490921056509624</v>
      </c>
      <c r="U673">
        <v>38.004874592264933</v>
      </c>
      <c r="W673">
        <f t="shared" si="522"/>
        <v>0</v>
      </c>
      <c r="X673">
        <f t="shared" si="523"/>
        <v>1</v>
      </c>
      <c r="Y673">
        <f t="shared" si="524"/>
        <v>19.513953535755309</v>
      </c>
      <c r="AB673">
        <v>666</v>
      </c>
      <c r="AC673">
        <v>15.745077879713081</v>
      </c>
      <c r="AD673">
        <v>18.911094941582849</v>
      </c>
      <c r="AF673">
        <f t="shared" si="525"/>
        <v>0</v>
      </c>
      <c r="AG673">
        <f t="shared" si="526"/>
        <v>1</v>
      </c>
      <c r="AH673">
        <f t="shared" si="527"/>
        <v>3.1660170618697681</v>
      </c>
      <c r="AK673">
        <v>666</v>
      </c>
      <c r="AL673">
        <v>25.24618714203034</v>
      </c>
      <c r="AM673">
        <v>30.779147501071296</v>
      </c>
      <c r="AO673">
        <f t="shared" si="528"/>
        <v>0</v>
      </c>
      <c r="AP673">
        <f t="shared" si="529"/>
        <v>1</v>
      </c>
      <c r="AQ673">
        <f t="shared" si="530"/>
        <v>5.5329603590409562</v>
      </c>
      <c r="AT673">
        <v>666</v>
      </c>
      <c r="AU673">
        <v>16.34150111480762</v>
      </c>
      <c r="AV673">
        <v>25.794753903716288</v>
      </c>
      <c r="AX673">
        <f t="shared" si="531"/>
        <v>0</v>
      </c>
      <c r="AY673">
        <f t="shared" si="532"/>
        <v>1</v>
      </c>
      <c r="AZ673">
        <f t="shared" si="533"/>
        <v>9.4532527889086673</v>
      </c>
      <c r="BC673">
        <v>666</v>
      </c>
      <c r="BD673" t="e">
        <v>#N/A</v>
      </c>
      <c r="BE673" t="e">
        <v>#N/A</v>
      </c>
      <c r="BG673" t="e">
        <f t="shared" si="534"/>
        <v>#N/A</v>
      </c>
      <c r="BH673" t="e">
        <f t="shared" si="535"/>
        <v>#N/A</v>
      </c>
      <c r="BI673" t="e">
        <f t="shared" si="536"/>
        <v>#N/A</v>
      </c>
      <c r="BL673">
        <v>666</v>
      </c>
      <c r="BM673">
        <v>33.238294214599634</v>
      </c>
      <c r="BN673">
        <v>9.7686154916803449</v>
      </c>
      <c r="BP673">
        <f t="shared" si="537"/>
        <v>1</v>
      </c>
      <c r="BQ673">
        <f t="shared" si="538"/>
        <v>0</v>
      </c>
      <c r="BR673">
        <f t="shared" si="539"/>
        <v>23.469678722919291</v>
      </c>
      <c r="BU673">
        <v>666</v>
      </c>
      <c r="BV673">
        <v>32.240479692207415</v>
      </c>
      <c r="BW673">
        <v>30.63592986824224</v>
      </c>
      <c r="BY673">
        <f t="shared" si="540"/>
        <v>1</v>
      </c>
      <c r="BZ673">
        <f t="shared" si="541"/>
        <v>0</v>
      </c>
      <c r="CA673">
        <f t="shared" si="542"/>
        <v>1.6045498239651756</v>
      </c>
      <c r="CD673">
        <v>666</v>
      </c>
      <c r="CE673">
        <v>30.108396300977105</v>
      </c>
      <c r="CF673">
        <v>33.986727293229791</v>
      </c>
      <c r="CH673">
        <f t="shared" si="543"/>
        <v>0</v>
      </c>
      <c r="CI673">
        <f t="shared" si="544"/>
        <v>1</v>
      </c>
      <c r="CJ673">
        <f t="shared" si="545"/>
        <v>3.8783309922526854</v>
      </c>
      <c r="CM673">
        <v>666</v>
      </c>
      <c r="CN673">
        <v>25.429337925792293</v>
      </c>
      <c r="CO673">
        <v>11.404127423351758</v>
      </c>
      <c r="CQ673">
        <f t="shared" si="546"/>
        <v>1</v>
      </c>
      <c r="CR673">
        <f t="shared" si="547"/>
        <v>0</v>
      </c>
      <c r="CS673">
        <f t="shared" si="548"/>
        <v>14.025210502440535</v>
      </c>
      <c r="CV673">
        <v>666</v>
      </c>
      <c r="CW673">
        <v>26.697681420144534</v>
      </c>
      <c r="CX673">
        <v>20.825322515819177</v>
      </c>
      <c r="CZ673">
        <f t="shared" si="549"/>
        <v>1</v>
      </c>
      <c r="DA673">
        <f t="shared" si="550"/>
        <v>0</v>
      </c>
      <c r="DB673">
        <f t="shared" si="551"/>
        <v>5.8723589043253561</v>
      </c>
      <c r="DE673">
        <v>666</v>
      </c>
      <c r="DF673">
        <v>32.638745533183013</v>
      </c>
      <c r="DG673">
        <v>17.039864642083725</v>
      </c>
      <c r="DI673">
        <f t="shared" si="552"/>
        <v>1</v>
      </c>
      <c r="DJ673">
        <f t="shared" si="553"/>
        <v>0</v>
      </c>
      <c r="DK673">
        <f t="shared" si="554"/>
        <v>15.598880891099288</v>
      </c>
      <c r="DN673">
        <v>666</v>
      </c>
      <c r="DO673">
        <v>27.337858943369682</v>
      </c>
      <c r="DP673">
        <v>9.8948354815284674</v>
      </c>
      <c r="DR673">
        <f t="shared" si="555"/>
        <v>1</v>
      </c>
      <c r="DS673">
        <f t="shared" si="556"/>
        <v>0</v>
      </c>
      <c r="DT673">
        <f t="shared" si="557"/>
        <v>17.443023461841214</v>
      </c>
      <c r="DW673">
        <v>666</v>
      </c>
      <c r="DX673">
        <v>21.884726062831572</v>
      </c>
      <c r="DY673">
        <v>19.304446233938286</v>
      </c>
      <c r="EA673">
        <f t="shared" si="558"/>
        <v>1</v>
      </c>
      <c r="EB673">
        <f t="shared" si="559"/>
        <v>0</v>
      </c>
      <c r="EC673">
        <f t="shared" si="560"/>
        <v>2.5802798288932856</v>
      </c>
      <c r="EF673">
        <v>666</v>
      </c>
      <c r="EG673">
        <v>18.194464979214271</v>
      </c>
      <c r="EH673">
        <v>14.943153435825435</v>
      </c>
      <c r="EJ673">
        <f t="shared" si="561"/>
        <v>1</v>
      </c>
      <c r="EK673">
        <f t="shared" si="562"/>
        <v>0</v>
      </c>
      <c r="EL673">
        <f t="shared" si="563"/>
        <v>3.2513115433888355</v>
      </c>
      <c r="EO673">
        <v>666</v>
      </c>
      <c r="EP673">
        <v>22.662977759393584</v>
      </c>
      <c r="EQ673">
        <v>33.993801346247125</v>
      </c>
      <c r="ES673">
        <f t="shared" si="564"/>
        <v>0</v>
      </c>
      <c r="ET673">
        <f t="shared" si="565"/>
        <v>1</v>
      </c>
      <c r="EU673">
        <f t="shared" si="566"/>
        <v>11.330823586853541</v>
      </c>
    </row>
    <row r="674" spans="1:151" x14ac:dyDescent="0.25">
      <c r="A674">
        <v>667</v>
      </c>
      <c r="B674">
        <v>14.502818629092872</v>
      </c>
      <c r="C674">
        <v>48.707020625304821</v>
      </c>
      <c r="E674">
        <f t="shared" si="516"/>
        <v>0</v>
      </c>
      <c r="F674">
        <f t="shared" si="518"/>
        <v>1</v>
      </c>
      <c r="G674">
        <f t="shared" si="517"/>
        <v>34.20420199621195</v>
      </c>
      <c r="J674">
        <v>667</v>
      </c>
      <c r="K674">
        <v>22.011228700505644</v>
      </c>
      <c r="L674">
        <v>18.508716447762332</v>
      </c>
      <c r="N674">
        <f t="shared" si="519"/>
        <v>1</v>
      </c>
      <c r="O674">
        <f t="shared" si="520"/>
        <v>0</v>
      </c>
      <c r="P674">
        <f t="shared" si="521"/>
        <v>3.5025122527433119</v>
      </c>
      <c r="S674">
        <v>667</v>
      </c>
      <c r="T674">
        <v>16.840440841939429</v>
      </c>
      <c r="U674">
        <v>26.077651208371119</v>
      </c>
      <c r="W674">
        <f t="shared" si="522"/>
        <v>0</v>
      </c>
      <c r="X674">
        <f t="shared" si="523"/>
        <v>1</v>
      </c>
      <c r="Y674">
        <f t="shared" si="524"/>
        <v>9.2372103664316896</v>
      </c>
      <c r="AB674">
        <v>667</v>
      </c>
      <c r="AC674">
        <v>25.706493870270592</v>
      </c>
      <c r="AD674">
        <v>18.733183199063479</v>
      </c>
      <c r="AF674">
        <f t="shared" si="525"/>
        <v>1</v>
      </c>
      <c r="AG674">
        <f t="shared" si="526"/>
        <v>0</v>
      </c>
      <c r="AH674">
        <f t="shared" si="527"/>
        <v>6.9733106712071127</v>
      </c>
      <c r="AK674">
        <v>667</v>
      </c>
      <c r="AL674">
        <v>29.628185632781115</v>
      </c>
      <c r="AM674">
        <v>29.150521171085721</v>
      </c>
      <c r="AO674">
        <f t="shared" si="528"/>
        <v>1</v>
      </c>
      <c r="AP674">
        <f t="shared" si="529"/>
        <v>0</v>
      </c>
      <c r="AQ674">
        <f t="shared" si="530"/>
        <v>0.47766446169539378</v>
      </c>
      <c r="AT674">
        <v>667</v>
      </c>
      <c r="AU674">
        <v>16.342436608483705</v>
      </c>
      <c r="AV674">
        <v>29.466279959729597</v>
      </c>
      <c r="AX674">
        <f t="shared" si="531"/>
        <v>0</v>
      </c>
      <c r="AY674">
        <f t="shared" si="532"/>
        <v>1</v>
      </c>
      <c r="AZ674">
        <f t="shared" si="533"/>
        <v>13.123843351245892</v>
      </c>
      <c r="BC674">
        <v>667</v>
      </c>
      <c r="BD674" t="e">
        <v>#N/A</v>
      </c>
      <c r="BE674" t="e">
        <v>#N/A</v>
      </c>
      <c r="BG674" t="e">
        <f t="shared" si="534"/>
        <v>#N/A</v>
      </c>
      <c r="BH674" t="e">
        <f t="shared" si="535"/>
        <v>#N/A</v>
      </c>
      <c r="BI674" t="e">
        <f t="shared" si="536"/>
        <v>#N/A</v>
      </c>
      <c r="BL674">
        <v>667</v>
      </c>
      <c r="BM674">
        <v>33.206639378864971</v>
      </c>
      <c r="BN674">
        <v>10.667327868047579</v>
      </c>
      <c r="BP674">
        <f t="shared" si="537"/>
        <v>1</v>
      </c>
      <c r="BQ674">
        <f t="shared" si="538"/>
        <v>0</v>
      </c>
      <c r="BR674">
        <f t="shared" si="539"/>
        <v>22.539311510817392</v>
      </c>
      <c r="BU674">
        <v>667</v>
      </c>
      <c r="BV674">
        <v>25.406904586069359</v>
      </c>
      <c r="BW674">
        <v>27.752508966244303</v>
      </c>
      <c r="BY674">
        <f t="shared" si="540"/>
        <v>0</v>
      </c>
      <c r="BZ674">
        <f t="shared" si="541"/>
        <v>1</v>
      </c>
      <c r="CA674">
        <f t="shared" si="542"/>
        <v>2.3456043801749438</v>
      </c>
      <c r="CD674">
        <v>667</v>
      </c>
      <c r="CE674">
        <v>17.138815654025855</v>
      </c>
      <c r="CF674">
        <v>34.84124106710216</v>
      </c>
      <c r="CH674">
        <f t="shared" si="543"/>
        <v>0</v>
      </c>
      <c r="CI674">
        <f t="shared" si="544"/>
        <v>1</v>
      </c>
      <c r="CJ674">
        <f t="shared" si="545"/>
        <v>17.702425413076305</v>
      </c>
      <c r="CM674">
        <v>667</v>
      </c>
      <c r="CN674">
        <v>17.570203371414628</v>
      </c>
      <c r="CO674">
        <v>19.681397218695562</v>
      </c>
      <c r="CQ674">
        <f t="shared" si="546"/>
        <v>0</v>
      </c>
      <c r="CR674">
        <f t="shared" si="547"/>
        <v>1</v>
      </c>
      <c r="CS674">
        <f t="shared" si="548"/>
        <v>2.1111938472809335</v>
      </c>
      <c r="CV674">
        <v>667</v>
      </c>
      <c r="CW674">
        <v>25.093719540597334</v>
      </c>
      <c r="CX674">
        <v>16.831287100653327</v>
      </c>
      <c r="CZ674">
        <f t="shared" si="549"/>
        <v>1</v>
      </c>
      <c r="DA674">
        <f t="shared" si="550"/>
        <v>0</v>
      </c>
      <c r="DB674">
        <f t="shared" si="551"/>
        <v>8.262432439944007</v>
      </c>
      <c r="DE674">
        <v>667</v>
      </c>
      <c r="DF674">
        <v>12.427661907304909</v>
      </c>
      <c r="DG674">
        <v>16.734650747585739</v>
      </c>
      <c r="DI674">
        <f t="shared" si="552"/>
        <v>0</v>
      </c>
      <c r="DJ674">
        <f t="shared" si="553"/>
        <v>1</v>
      </c>
      <c r="DK674">
        <f t="shared" si="554"/>
        <v>4.3069888402808303</v>
      </c>
      <c r="DN674">
        <v>667</v>
      </c>
      <c r="DO674">
        <v>23.950133809133103</v>
      </c>
      <c r="DP674">
        <v>18.542838932489804</v>
      </c>
      <c r="DR674">
        <f t="shared" si="555"/>
        <v>1</v>
      </c>
      <c r="DS674">
        <f t="shared" si="556"/>
        <v>0</v>
      </c>
      <c r="DT674">
        <f t="shared" si="557"/>
        <v>5.4072948766432987</v>
      </c>
      <c r="DW674">
        <v>667</v>
      </c>
      <c r="DX674">
        <v>18.869771007355055</v>
      </c>
      <c r="DY674">
        <v>25.018292313198454</v>
      </c>
      <c r="EA674">
        <f t="shared" si="558"/>
        <v>0</v>
      </c>
      <c r="EB674">
        <f t="shared" si="559"/>
        <v>1</v>
      </c>
      <c r="EC674">
        <f t="shared" si="560"/>
        <v>6.1485213058433992</v>
      </c>
      <c r="EF674">
        <v>667</v>
      </c>
      <c r="EG674">
        <v>23.263420556719112</v>
      </c>
      <c r="EH674">
        <v>15.255144142611895</v>
      </c>
      <c r="EJ674">
        <f t="shared" si="561"/>
        <v>1</v>
      </c>
      <c r="EK674">
        <f t="shared" si="562"/>
        <v>0</v>
      </c>
      <c r="EL674">
        <f t="shared" si="563"/>
        <v>8.0082764141072165</v>
      </c>
      <c r="EO674">
        <v>667</v>
      </c>
      <c r="EP674">
        <v>17.790180352705246</v>
      </c>
      <c r="EQ674">
        <v>28.783495181303852</v>
      </c>
      <c r="ES674">
        <f t="shared" si="564"/>
        <v>0</v>
      </c>
      <c r="ET674">
        <f t="shared" si="565"/>
        <v>1</v>
      </c>
      <c r="EU674">
        <f t="shared" si="566"/>
        <v>10.993314828598606</v>
      </c>
    </row>
    <row r="675" spans="1:151" x14ac:dyDescent="0.25">
      <c r="A675">
        <v>668</v>
      </c>
      <c r="B675">
        <v>17.176190052372799</v>
      </c>
      <c r="C675">
        <v>33.772433738183111</v>
      </c>
      <c r="E675">
        <f t="shared" si="516"/>
        <v>0</v>
      </c>
      <c r="F675">
        <f t="shared" si="518"/>
        <v>1</v>
      </c>
      <c r="G675">
        <f t="shared" si="517"/>
        <v>16.596243685810311</v>
      </c>
      <c r="J675">
        <v>668</v>
      </c>
      <c r="K675">
        <v>15.763492439482961</v>
      </c>
      <c r="L675">
        <v>21.52312256402293</v>
      </c>
      <c r="N675">
        <f t="shared" si="519"/>
        <v>0</v>
      </c>
      <c r="O675">
        <f t="shared" si="520"/>
        <v>1</v>
      </c>
      <c r="P675">
        <f t="shared" si="521"/>
        <v>5.759630124539969</v>
      </c>
      <c r="S675">
        <v>668</v>
      </c>
      <c r="T675">
        <v>18.04272528769356</v>
      </c>
      <c r="U675">
        <v>40.648865176829965</v>
      </c>
      <c r="W675">
        <f t="shared" si="522"/>
        <v>0</v>
      </c>
      <c r="X675">
        <f t="shared" si="523"/>
        <v>1</v>
      </c>
      <c r="Y675">
        <f t="shared" si="524"/>
        <v>22.606139889136404</v>
      </c>
      <c r="AB675">
        <v>668</v>
      </c>
      <c r="AC675">
        <v>30.964812704534509</v>
      </c>
      <c r="AD675">
        <v>16.672063538728516</v>
      </c>
      <c r="AF675">
        <f t="shared" si="525"/>
        <v>1</v>
      </c>
      <c r="AG675">
        <f t="shared" si="526"/>
        <v>0</v>
      </c>
      <c r="AH675">
        <f t="shared" si="527"/>
        <v>14.292749165805994</v>
      </c>
      <c r="AK675">
        <v>668</v>
      </c>
      <c r="AL675">
        <v>16.384245232938156</v>
      </c>
      <c r="AM675">
        <v>37.110172125961938</v>
      </c>
      <c r="AO675">
        <f t="shared" si="528"/>
        <v>0</v>
      </c>
      <c r="AP675">
        <f t="shared" si="529"/>
        <v>1</v>
      </c>
      <c r="AQ675">
        <f t="shared" si="530"/>
        <v>20.725926893023782</v>
      </c>
      <c r="AT675">
        <v>668</v>
      </c>
      <c r="AU675">
        <v>14.77199464210614</v>
      </c>
      <c r="AV675">
        <v>27.87693391243613</v>
      </c>
      <c r="AX675">
        <f t="shared" si="531"/>
        <v>0</v>
      </c>
      <c r="AY675">
        <f t="shared" si="532"/>
        <v>1</v>
      </c>
      <c r="AZ675">
        <f t="shared" si="533"/>
        <v>13.104939270329989</v>
      </c>
      <c r="BC675">
        <v>668</v>
      </c>
      <c r="BD675" t="e">
        <v>#N/A</v>
      </c>
      <c r="BE675" t="e">
        <v>#N/A</v>
      </c>
      <c r="BG675" t="e">
        <f t="shared" si="534"/>
        <v>#N/A</v>
      </c>
      <c r="BH675" t="e">
        <f t="shared" si="535"/>
        <v>#N/A</v>
      </c>
      <c r="BI675" t="e">
        <f t="shared" si="536"/>
        <v>#N/A</v>
      </c>
      <c r="BL675">
        <v>668</v>
      </c>
      <c r="BM675">
        <v>31.429250223478078</v>
      </c>
      <c r="BN675">
        <v>12.757312671337871</v>
      </c>
      <c r="BP675">
        <f t="shared" si="537"/>
        <v>1</v>
      </c>
      <c r="BQ675">
        <f t="shared" si="538"/>
        <v>0</v>
      </c>
      <c r="BR675">
        <f t="shared" si="539"/>
        <v>18.671937552140207</v>
      </c>
      <c r="BU675">
        <v>668</v>
      </c>
      <c r="BV675">
        <v>17.623245442254127</v>
      </c>
      <c r="BW675">
        <v>20.540603589316792</v>
      </c>
      <c r="BY675">
        <f t="shared" si="540"/>
        <v>0</v>
      </c>
      <c r="BZ675">
        <f t="shared" si="541"/>
        <v>1</v>
      </c>
      <c r="CA675">
        <f t="shared" si="542"/>
        <v>2.9173581470626644</v>
      </c>
      <c r="CD675">
        <v>668</v>
      </c>
      <c r="CE675">
        <v>29.955392742126982</v>
      </c>
      <c r="CF675">
        <v>32.444653945445353</v>
      </c>
      <c r="CH675">
        <f t="shared" si="543"/>
        <v>0</v>
      </c>
      <c r="CI675">
        <f t="shared" si="544"/>
        <v>1</v>
      </c>
      <c r="CJ675">
        <f t="shared" si="545"/>
        <v>2.489261203318371</v>
      </c>
      <c r="CM675">
        <v>668</v>
      </c>
      <c r="CN675">
        <v>20.904587163973069</v>
      </c>
      <c r="CO675">
        <v>51.081233507207088</v>
      </c>
      <c r="CQ675">
        <f t="shared" si="546"/>
        <v>0</v>
      </c>
      <c r="CR675">
        <f t="shared" si="547"/>
        <v>1</v>
      </c>
      <c r="CS675">
        <f t="shared" si="548"/>
        <v>30.176646343234019</v>
      </c>
      <c r="CV675">
        <v>668</v>
      </c>
      <c r="CW675">
        <v>22.951453526583006</v>
      </c>
      <c r="CX675">
        <v>18.233224269813476</v>
      </c>
      <c r="CZ675">
        <f t="shared" si="549"/>
        <v>1</v>
      </c>
      <c r="DA675">
        <f t="shared" si="550"/>
        <v>0</v>
      </c>
      <c r="DB675">
        <f t="shared" si="551"/>
        <v>4.7182292567695292</v>
      </c>
      <c r="DE675">
        <v>668</v>
      </c>
      <c r="DF675">
        <v>21.396567461734374</v>
      </c>
      <c r="DG675">
        <v>19.396837111043109</v>
      </c>
      <c r="DI675">
        <f t="shared" si="552"/>
        <v>1</v>
      </c>
      <c r="DJ675">
        <f t="shared" si="553"/>
        <v>0</v>
      </c>
      <c r="DK675">
        <f t="shared" si="554"/>
        <v>1.9997303506912658</v>
      </c>
      <c r="DN675">
        <v>668</v>
      </c>
      <c r="DO675">
        <v>26.78597800335767</v>
      </c>
      <c r="DP675">
        <v>34.238272231309985</v>
      </c>
      <c r="DR675">
        <f t="shared" si="555"/>
        <v>0</v>
      </c>
      <c r="DS675">
        <f t="shared" si="556"/>
        <v>1</v>
      </c>
      <c r="DT675">
        <f t="shared" si="557"/>
        <v>7.452294227952315</v>
      </c>
      <c r="DW675">
        <v>668</v>
      </c>
      <c r="DX675">
        <v>18.383075956510897</v>
      </c>
      <c r="DY675">
        <v>30.230336854116963</v>
      </c>
      <c r="EA675">
        <f t="shared" si="558"/>
        <v>0</v>
      </c>
      <c r="EB675">
        <f t="shared" si="559"/>
        <v>1</v>
      </c>
      <c r="EC675">
        <f t="shared" si="560"/>
        <v>11.847260897606066</v>
      </c>
      <c r="EF675">
        <v>668</v>
      </c>
      <c r="EG675">
        <v>22.483681493191355</v>
      </c>
      <c r="EH675">
        <v>14.800453705651787</v>
      </c>
      <c r="EJ675">
        <f t="shared" si="561"/>
        <v>1</v>
      </c>
      <c r="EK675">
        <f t="shared" si="562"/>
        <v>0</v>
      </c>
      <c r="EL675">
        <f t="shared" si="563"/>
        <v>7.6832277875395683</v>
      </c>
      <c r="EO675">
        <v>668</v>
      </c>
      <c r="EP675">
        <v>24.416815432060709</v>
      </c>
      <c r="EQ675">
        <v>21.407783352247403</v>
      </c>
      <c r="ES675">
        <f t="shared" si="564"/>
        <v>1</v>
      </c>
      <c r="ET675">
        <f t="shared" si="565"/>
        <v>0</v>
      </c>
      <c r="EU675">
        <f t="shared" si="566"/>
        <v>3.0090320798133057</v>
      </c>
    </row>
    <row r="676" spans="1:151" x14ac:dyDescent="0.25">
      <c r="A676">
        <v>669</v>
      </c>
      <c r="B676">
        <v>11.223860223860918</v>
      </c>
      <c r="C676">
        <v>10.486358756293448</v>
      </c>
      <c r="E676">
        <f t="shared" si="516"/>
        <v>1</v>
      </c>
      <c r="F676">
        <f t="shared" si="518"/>
        <v>0</v>
      </c>
      <c r="G676">
        <f t="shared" si="517"/>
        <v>0.73750146756746915</v>
      </c>
      <c r="J676">
        <v>669</v>
      </c>
      <c r="K676">
        <v>18.588138097781822</v>
      </c>
      <c r="L676">
        <v>20.504828517759631</v>
      </c>
      <c r="N676">
        <f t="shared" si="519"/>
        <v>0</v>
      </c>
      <c r="O676">
        <f t="shared" si="520"/>
        <v>1</v>
      </c>
      <c r="P676">
        <f t="shared" si="521"/>
        <v>1.9166904199778081</v>
      </c>
      <c r="S676">
        <v>669</v>
      </c>
      <c r="T676">
        <v>21.680138621599653</v>
      </c>
      <c r="U676">
        <v>43.364448434575699</v>
      </c>
      <c r="W676">
        <f t="shared" si="522"/>
        <v>0</v>
      </c>
      <c r="X676">
        <f t="shared" si="523"/>
        <v>1</v>
      </c>
      <c r="Y676">
        <f t="shared" si="524"/>
        <v>21.684309812976046</v>
      </c>
      <c r="AB676">
        <v>669</v>
      </c>
      <c r="AC676">
        <v>14.020366272205194</v>
      </c>
      <c r="AD676">
        <v>17.760702446774435</v>
      </c>
      <c r="AF676">
        <f t="shared" si="525"/>
        <v>0</v>
      </c>
      <c r="AG676">
        <f t="shared" si="526"/>
        <v>1</v>
      </c>
      <c r="AH676">
        <f t="shared" si="527"/>
        <v>3.7403361745692401</v>
      </c>
      <c r="AK676">
        <v>669</v>
      </c>
      <c r="AL676">
        <v>33.343903490138402</v>
      </c>
      <c r="AM676">
        <v>31.918695527645152</v>
      </c>
      <c r="AO676">
        <f t="shared" si="528"/>
        <v>1</v>
      </c>
      <c r="AP676">
        <f t="shared" si="529"/>
        <v>0</v>
      </c>
      <c r="AQ676">
        <f t="shared" si="530"/>
        <v>1.4252079624932499</v>
      </c>
      <c r="AT676">
        <v>669</v>
      </c>
      <c r="AU676">
        <v>18.274665314496918</v>
      </c>
      <c r="AV676">
        <v>6.553442397506041</v>
      </c>
      <c r="AX676">
        <f t="shared" si="531"/>
        <v>1</v>
      </c>
      <c r="AY676">
        <f t="shared" si="532"/>
        <v>0</v>
      </c>
      <c r="AZ676">
        <f t="shared" si="533"/>
        <v>11.721222916990877</v>
      </c>
      <c r="BC676">
        <v>669</v>
      </c>
      <c r="BD676" t="e">
        <v>#N/A</v>
      </c>
      <c r="BE676" t="e">
        <v>#N/A</v>
      </c>
      <c r="BG676" t="e">
        <f t="shared" si="534"/>
        <v>#N/A</v>
      </c>
      <c r="BH676" t="e">
        <f t="shared" si="535"/>
        <v>#N/A</v>
      </c>
      <c r="BI676" t="e">
        <f t="shared" si="536"/>
        <v>#N/A</v>
      </c>
      <c r="BL676">
        <v>669</v>
      </c>
      <c r="BM676">
        <v>33.617750851995389</v>
      </c>
      <c r="BN676">
        <v>12.436697580279493</v>
      </c>
      <c r="BP676">
        <f t="shared" si="537"/>
        <v>1</v>
      </c>
      <c r="BQ676">
        <f t="shared" si="538"/>
        <v>0</v>
      </c>
      <c r="BR676">
        <f t="shared" si="539"/>
        <v>21.181053271715896</v>
      </c>
      <c r="BU676">
        <v>669</v>
      </c>
      <c r="BV676">
        <v>33.991588179959045</v>
      </c>
      <c r="BW676">
        <v>18.520177678554759</v>
      </c>
      <c r="BY676">
        <f t="shared" si="540"/>
        <v>1</v>
      </c>
      <c r="BZ676">
        <f t="shared" si="541"/>
        <v>0</v>
      </c>
      <c r="CA676">
        <f t="shared" si="542"/>
        <v>15.471410501404286</v>
      </c>
      <c r="CD676">
        <v>669</v>
      </c>
      <c r="CE676">
        <v>19.975928076331993</v>
      </c>
      <c r="CF676">
        <v>22.105578953467329</v>
      </c>
      <c r="CH676">
        <f t="shared" si="543"/>
        <v>0</v>
      </c>
      <c r="CI676">
        <f t="shared" si="544"/>
        <v>1</v>
      </c>
      <c r="CJ676">
        <f t="shared" si="545"/>
        <v>2.1296508771353366</v>
      </c>
      <c r="CM676">
        <v>669</v>
      </c>
      <c r="CN676">
        <v>17.175033547040844</v>
      </c>
      <c r="CO676">
        <v>21.883590881331251</v>
      </c>
      <c r="CQ676">
        <f t="shared" si="546"/>
        <v>0</v>
      </c>
      <c r="CR676">
        <f t="shared" si="547"/>
        <v>1</v>
      </c>
      <c r="CS676">
        <f t="shared" si="548"/>
        <v>4.7085573342904077</v>
      </c>
      <c r="CV676">
        <v>669</v>
      </c>
      <c r="CW676">
        <v>24.929258515201251</v>
      </c>
      <c r="CX676">
        <v>17.495349948640776</v>
      </c>
      <c r="CZ676">
        <f t="shared" si="549"/>
        <v>1</v>
      </c>
      <c r="DA676">
        <f t="shared" si="550"/>
        <v>0</v>
      </c>
      <c r="DB676">
        <f t="shared" si="551"/>
        <v>7.4339085665604756</v>
      </c>
      <c r="DE676">
        <v>669</v>
      </c>
      <c r="DF676">
        <v>22.104978738145242</v>
      </c>
      <c r="DG676">
        <v>21.506414549126802</v>
      </c>
      <c r="DI676">
        <f t="shared" si="552"/>
        <v>1</v>
      </c>
      <c r="DJ676">
        <f t="shared" si="553"/>
        <v>0</v>
      </c>
      <c r="DK676">
        <f t="shared" si="554"/>
        <v>0.59856418901843966</v>
      </c>
      <c r="DN676">
        <v>669</v>
      </c>
      <c r="DO676">
        <v>22.716638468246284</v>
      </c>
      <c r="DP676">
        <v>16.693433420590324</v>
      </c>
      <c r="DR676">
        <f t="shared" si="555"/>
        <v>1</v>
      </c>
      <c r="DS676">
        <f t="shared" si="556"/>
        <v>0</v>
      </c>
      <c r="DT676">
        <f t="shared" si="557"/>
        <v>6.02320504765596</v>
      </c>
      <c r="DW676">
        <v>669</v>
      </c>
      <c r="DX676">
        <v>17.113841846288462</v>
      </c>
      <c r="DY676">
        <v>27.423209295863067</v>
      </c>
      <c r="EA676">
        <f t="shared" si="558"/>
        <v>0</v>
      </c>
      <c r="EB676">
        <f t="shared" si="559"/>
        <v>1</v>
      </c>
      <c r="EC676">
        <f t="shared" si="560"/>
        <v>10.309367449574605</v>
      </c>
      <c r="EF676">
        <v>669</v>
      </c>
      <c r="EG676">
        <v>22.687742716442468</v>
      </c>
      <c r="EH676">
        <v>17.912242597798624</v>
      </c>
      <c r="EJ676">
        <f t="shared" si="561"/>
        <v>1</v>
      </c>
      <c r="EK676">
        <f t="shared" si="562"/>
        <v>0</v>
      </c>
      <c r="EL676">
        <f t="shared" si="563"/>
        <v>4.7755001186438442</v>
      </c>
      <c r="EO676">
        <v>669</v>
      </c>
      <c r="EP676">
        <v>20.434479709593912</v>
      </c>
      <c r="EQ676">
        <v>40.80051063281612</v>
      </c>
      <c r="ES676">
        <f t="shared" si="564"/>
        <v>0</v>
      </c>
      <c r="ET676">
        <f t="shared" si="565"/>
        <v>1</v>
      </c>
      <c r="EU676">
        <f t="shared" si="566"/>
        <v>20.366030923222208</v>
      </c>
    </row>
    <row r="677" spans="1:151" x14ac:dyDescent="0.25">
      <c r="A677">
        <v>670</v>
      </c>
      <c r="B677">
        <v>13.89926059007604</v>
      </c>
      <c r="C677">
        <v>22.602317478176513</v>
      </c>
      <c r="E677">
        <f t="shared" si="516"/>
        <v>0</v>
      </c>
      <c r="F677">
        <f t="shared" si="518"/>
        <v>1</v>
      </c>
      <c r="G677">
        <f t="shared" si="517"/>
        <v>8.7030568881004733</v>
      </c>
      <c r="J677">
        <v>670</v>
      </c>
      <c r="K677">
        <v>31.739606383675302</v>
      </c>
      <c r="L677">
        <v>19.509130240803529</v>
      </c>
      <c r="N677">
        <f t="shared" si="519"/>
        <v>1</v>
      </c>
      <c r="O677">
        <f t="shared" si="520"/>
        <v>0</v>
      </c>
      <c r="P677">
        <f t="shared" si="521"/>
        <v>12.230476142871773</v>
      </c>
      <c r="S677">
        <v>670</v>
      </c>
      <c r="T677">
        <v>16.548006876126738</v>
      </c>
      <c r="U677">
        <v>41.036263479997316</v>
      </c>
      <c r="W677">
        <f t="shared" si="522"/>
        <v>0</v>
      </c>
      <c r="X677">
        <f t="shared" si="523"/>
        <v>1</v>
      </c>
      <c r="Y677">
        <f t="shared" si="524"/>
        <v>24.488256603870578</v>
      </c>
      <c r="AB677">
        <v>670</v>
      </c>
      <c r="AC677">
        <v>24.413304146609761</v>
      </c>
      <c r="AD677">
        <v>17.034128518232858</v>
      </c>
      <c r="AF677">
        <f t="shared" si="525"/>
        <v>1</v>
      </c>
      <c r="AG677">
        <f t="shared" si="526"/>
        <v>0</v>
      </c>
      <c r="AH677">
        <f t="shared" si="527"/>
        <v>7.3791756283769026</v>
      </c>
      <c r="AK677">
        <v>670</v>
      </c>
      <c r="AL677">
        <v>14.772804426248229</v>
      </c>
      <c r="AM677">
        <v>29.067865925287503</v>
      </c>
      <c r="AO677">
        <f t="shared" si="528"/>
        <v>0</v>
      </c>
      <c r="AP677">
        <f t="shared" si="529"/>
        <v>1</v>
      </c>
      <c r="AQ677">
        <f t="shared" si="530"/>
        <v>14.295061499039274</v>
      </c>
      <c r="AT677">
        <v>670</v>
      </c>
      <c r="AU677">
        <v>15.975170732593822</v>
      </c>
      <c r="AV677">
        <v>26.564065534194473</v>
      </c>
      <c r="AX677">
        <f t="shared" si="531"/>
        <v>0</v>
      </c>
      <c r="AY677">
        <f t="shared" si="532"/>
        <v>1</v>
      </c>
      <c r="AZ677">
        <f t="shared" si="533"/>
        <v>10.588894801600651</v>
      </c>
      <c r="BC677">
        <v>670</v>
      </c>
      <c r="BD677" t="e">
        <v>#N/A</v>
      </c>
      <c r="BE677" t="e">
        <v>#N/A</v>
      </c>
      <c r="BG677" t="e">
        <f t="shared" si="534"/>
        <v>#N/A</v>
      </c>
      <c r="BH677" t="e">
        <f t="shared" si="535"/>
        <v>#N/A</v>
      </c>
      <c r="BI677" t="e">
        <f t="shared" si="536"/>
        <v>#N/A</v>
      </c>
      <c r="BL677">
        <v>670</v>
      </c>
      <c r="BM677">
        <v>33.446078944861441</v>
      </c>
      <c r="BN677">
        <v>13.596743204686796</v>
      </c>
      <c r="BP677">
        <f t="shared" si="537"/>
        <v>1</v>
      </c>
      <c r="BQ677">
        <f t="shared" si="538"/>
        <v>0</v>
      </c>
      <c r="BR677">
        <f t="shared" si="539"/>
        <v>19.849335740174645</v>
      </c>
      <c r="BU677">
        <v>670</v>
      </c>
      <c r="BV677">
        <v>19.126511889684661</v>
      </c>
      <c r="BW677">
        <v>11.645525539425483</v>
      </c>
      <c r="BY677">
        <f t="shared" si="540"/>
        <v>1</v>
      </c>
      <c r="BZ677">
        <f t="shared" si="541"/>
        <v>0</v>
      </c>
      <c r="CA677">
        <f t="shared" si="542"/>
        <v>7.4809863502591778</v>
      </c>
      <c r="CD677">
        <v>670</v>
      </c>
      <c r="CE677">
        <v>16.548111802526808</v>
      </c>
      <c r="CF677">
        <v>33.617353257362481</v>
      </c>
      <c r="CH677">
        <f t="shared" si="543"/>
        <v>0</v>
      </c>
      <c r="CI677">
        <f t="shared" si="544"/>
        <v>1</v>
      </c>
      <c r="CJ677">
        <f t="shared" si="545"/>
        <v>17.069241454835673</v>
      </c>
      <c r="CM677">
        <v>670</v>
      </c>
      <c r="CN677">
        <v>20.506100630397288</v>
      </c>
      <c r="CO677">
        <v>4.5560170898194059</v>
      </c>
      <c r="CQ677">
        <f t="shared" si="546"/>
        <v>1</v>
      </c>
      <c r="CR677">
        <f t="shared" si="547"/>
        <v>0</v>
      </c>
      <c r="CS677">
        <f t="shared" si="548"/>
        <v>15.950083540577882</v>
      </c>
      <c r="CV677">
        <v>670</v>
      </c>
      <c r="CW677">
        <v>23.343471268371925</v>
      </c>
      <c r="CX677">
        <v>16.827349126961494</v>
      </c>
      <c r="CZ677">
        <f t="shared" si="549"/>
        <v>1</v>
      </c>
      <c r="DA677">
        <f t="shared" si="550"/>
        <v>0</v>
      </c>
      <c r="DB677">
        <f t="shared" si="551"/>
        <v>6.5161221414104311</v>
      </c>
      <c r="DE677">
        <v>670</v>
      </c>
      <c r="DF677">
        <v>26.440731614201109</v>
      </c>
      <c r="DG677">
        <v>20.438726055874771</v>
      </c>
      <c r="DI677">
        <f t="shared" si="552"/>
        <v>1</v>
      </c>
      <c r="DJ677">
        <f t="shared" si="553"/>
        <v>0</v>
      </c>
      <c r="DK677">
        <f t="shared" si="554"/>
        <v>6.0020055583263385</v>
      </c>
      <c r="DN677">
        <v>670</v>
      </c>
      <c r="DO677">
        <v>25.02646350985966</v>
      </c>
      <c r="DP677">
        <v>13.151283856940905</v>
      </c>
      <c r="DR677">
        <f t="shared" si="555"/>
        <v>1</v>
      </c>
      <c r="DS677">
        <f t="shared" si="556"/>
        <v>0</v>
      </c>
      <c r="DT677">
        <f t="shared" si="557"/>
        <v>11.875179652918755</v>
      </c>
      <c r="DW677">
        <v>670</v>
      </c>
      <c r="DX677">
        <v>12.856713391260536</v>
      </c>
      <c r="DY677">
        <v>28.062611484525092</v>
      </c>
      <c r="EA677">
        <f t="shared" si="558"/>
        <v>0</v>
      </c>
      <c r="EB677">
        <f t="shared" si="559"/>
        <v>1</v>
      </c>
      <c r="EC677">
        <f t="shared" si="560"/>
        <v>15.205898093264556</v>
      </c>
      <c r="EF677">
        <v>670</v>
      </c>
      <c r="EG677">
        <v>26.366918631265829</v>
      </c>
      <c r="EH677">
        <v>17.152164909635289</v>
      </c>
      <c r="EJ677">
        <f t="shared" si="561"/>
        <v>1</v>
      </c>
      <c r="EK677">
        <f t="shared" si="562"/>
        <v>0</v>
      </c>
      <c r="EL677">
        <f t="shared" si="563"/>
        <v>9.2147537216305402</v>
      </c>
      <c r="EO677">
        <v>670</v>
      </c>
      <c r="EP677">
        <v>22.959979892819113</v>
      </c>
      <c r="EQ677">
        <v>9.7474974973507145</v>
      </c>
      <c r="ES677">
        <f t="shared" si="564"/>
        <v>1</v>
      </c>
      <c r="ET677">
        <f t="shared" si="565"/>
        <v>0</v>
      </c>
      <c r="EU677">
        <f t="shared" si="566"/>
        <v>13.212482395468399</v>
      </c>
    </row>
    <row r="678" spans="1:151" x14ac:dyDescent="0.25">
      <c r="A678">
        <v>671</v>
      </c>
      <c r="B678">
        <v>8.8988876281433527</v>
      </c>
      <c r="C678">
        <v>44.760085419519527</v>
      </c>
      <c r="E678">
        <f t="shared" si="516"/>
        <v>0</v>
      </c>
      <c r="F678">
        <f t="shared" si="518"/>
        <v>1</v>
      </c>
      <c r="G678">
        <f t="shared" si="517"/>
        <v>35.861197791376171</v>
      </c>
      <c r="J678">
        <v>671</v>
      </c>
      <c r="K678">
        <v>15.529296091908787</v>
      </c>
      <c r="L678">
        <v>22.49422163872342</v>
      </c>
      <c r="N678">
        <f t="shared" si="519"/>
        <v>0</v>
      </c>
      <c r="O678">
        <f t="shared" si="520"/>
        <v>1</v>
      </c>
      <c r="P678">
        <f t="shared" si="521"/>
        <v>6.9649255468146336</v>
      </c>
      <c r="S678">
        <v>671</v>
      </c>
      <c r="T678">
        <v>22.530278031779574</v>
      </c>
      <c r="U678">
        <v>29.754194461433098</v>
      </c>
      <c r="W678">
        <f t="shared" si="522"/>
        <v>0</v>
      </c>
      <c r="X678">
        <f t="shared" si="523"/>
        <v>1</v>
      </c>
      <c r="Y678">
        <f t="shared" si="524"/>
        <v>7.2239164296535243</v>
      </c>
      <c r="AB678">
        <v>671</v>
      </c>
      <c r="AC678">
        <v>23.074464871953076</v>
      </c>
      <c r="AD678">
        <v>17.973563231417341</v>
      </c>
      <c r="AF678">
        <f t="shared" si="525"/>
        <v>1</v>
      </c>
      <c r="AG678">
        <f t="shared" si="526"/>
        <v>0</v>
      </c>
      <c r="AH678">
        <f t="shared" si="527"/>
        <v>5.100901640535735</v>
      </c>
      <c r="AK678">
        <v>671</v>
      </c>
      <c r="AL678">
        <v>27.623736333913541</v>
      </c>
      <c r="AM678">
        <v>28.178029545523099</v>
      </c>
      <c r="AO678">
        <f t="shared" si="528"/>
        <v>0</v>
      </c>
      <c r="AP678">
        <f t="shared" si="529"/>
        <v>1</v>
      </c>
      <c r="AQ678">
        <f t="shared" si="530"/>
        <v>0.5542932116095578</v>
      </c>
      <c r="AT678">
        <v>671</v>
      </c>
      <c r="AU678">
        <v>17.497546504239001</v>
      </c>
      <c r="AV678">
        <v>19.687415135701446</v>
      </c>
      <c r="AX678">
        <f t="shared" si="531"/>
        <v>0</v>
      </c>
      <c r="AY678">
        <f t="shared" si="532"/>
        <v>1</v>
      </c>
      <c r="AZ678">
        <f t="shared" si="533"/>
        <v>2.1898686314624456</v>
      </c>
      <c r="BC678">
        <v>671</v>
      </c>
      <c r="BD678" t="e">
        <v>#N/A</v>
      </c>
      <c r="BE678" t="e">
        <v>#N/A</v>
      </c>
      <c r="BG678" t="e">
        <f t="shared" si="534"/>
        <v>#N/A</v>
      </c>
      <c r="BH678" t="e">
        <f t="shared" si="535"/>
        <v>#N/A</v>
      </c>
      <c r="BI678" t="e">
        <f t="shared" si="536"/>
        <v>#N/A</v>
      </c>
      <c r="BL678">
        <v>671</v>
      </c>
      <c r="BM678">
        <v>25.876779149830742</v>
      </c>
      <c r="BN678">
        <v>14.478233612487662</v>
      </c>
      <c r="BP678">
        <f t="shared" si="537"/>
        <v>1</v>
      </c>
      <c r="BQ678">
        <f t="shared" si="538"/>
        <v>0</v>
      </c>
      <c r="BR678">
        <f t="shared" si="539"/>
        <v>11.398545537343081</v>
      </c>
      <c r="BU678">
        <v>671</v>
      </c>
      <c r="BV678">
        <v>17.398272799161525</v>
      </c>
      <c r="BW678">
        <v>29.495839031260132</v>
      </c>
      <c r="BY678">
        <f t="shared" si="540"/>
        <v>0</v>
      </c>
      <c r="BZ678">
        <f t="shared" si="541"/>
        <v>1</v>
      </c>
      <c r="CA678">
        <f t="shared" si="542"/>
        <v>12.097566232098607</v>
      </c>
      <c r="CD678">
        <v>671</v>
      </c>
      <c r="CE678">
        <v>21.084995510813755</v>
      </c>
      <c r="CF678">
        <v>28.430302446235174</v>
      </c>
      <c r="CH678">
        <f t="shared" si="543"/>
        <v>0</v>
      </c>
      <c r="CI678">
        <f t="shared" si="544"/>
        <v>1</v>
      </c>
      <c r="CJ678">
        <f t="shared" si="545"/>
        <v>7.3453069354214193</v>
      </c>
      <c r="CM678">
        <v>671</v>
      </c>
      <c r="CN678">
        <v>22.687901176190515</v>
      </c>
      <c r="CO678">
        <v>23.231457262254633</v>
      </c>
      <c r="CQ678">
        <f t="shared" si="546"/>
        <v>0</v>
      </c>
      <c r="CR678">
        <f t="shared" si="547"/>
        <v>1</v>
      </c>
      <c r="CS678">
        <f t="shared" si="548"/>
        <v>0.5435560860641182</v>
      </c>
      <c r="CV678">
        <v>671</v>
      </c>
      <c r="CW678">
        <v>23.22178744545905</v>
      </c>
      <c r="CX678">
        <v>18.372472639343751</v>
      </c>
      <c r="CZ678">
        <f t="shared" si="549"/>
        <v>1</v>
      </c>
      <c r="DA678">
        <f t="shared" si="550"/>
        <v>0</v>
      </c>
      <c r="DB678">
        <f t="shared" si="551"/>
        <v>4.8493148061152986</v>
      </c>
      <c r="DE678">
        <v>671</v>
      </c>
      <c r="DF678">
        <v>21.014010312718572</v>
      </c>
      <c r="DG678">
        <v>26.638974297660905</v>
      </c>
      <c r="DI678">
        <f t="shared" si="552"/>
        <v>0</v>
      </c>
      <c r="DJ678">
        <f t="shared" si="553"/>
        <v>1</v>
      </c>
      <c r="DK678">
        <f t="shared" si="554"/>
        <v>5.6249639849423332</v>
      </c>
      <c r="DN678">
        <v>671</v>
      </c>
      <c r="DO678">
        <v>23.118115323026924</v>
      </c>
      <c r="DP678">
        <v>32.734533236578301</v>
      </c>
      <c r="DR678">
        <f t="shared" si="555"/>
        <v>0</v>
      </c>
      <c r="DS678">
        <f t="shared" si="556"/>
        <v>1</v>
      </c>
      <c r="DT678">
        <f t="shared" si="557"/>
        <v>9.616417913551377</v>
      </c>
      <c r="DW678">
        <v>671</v>
      </c>
      <c r="DX678">
        <v>19.823103283241565</v>
      </c>
      <c r="DY678">
        <v>9.4842715549336081</v>
      </c>
      <c r="EA678">
        <f t="shared" si="558"/>
        <v>1</v>
      </c>
      <c r="EB678">
        <f t="shared" si="559"/>
        <v>0</v>
      </c>
      <c r="EC678">
        <f t="shared" si="560"/>
        <v>10.338831728307957</v>
      </c>
      <c r="EF678">
        <v>671</v>
      </c>
      <c r="EG678">
        <v>18.177995728364348</v>
      </c>
      <c r="EH678">
        <v>17.37332525791529</v>
      </c>
      <c r="EJ678">
        <f t="shared" si="561"/>
        <v>1</v>
      </c>
      <c r="EK678">
        <f t="shared" si="562"/>
        <v>0</v>
      </c>
      <c r="EL678">
        <f t="shared" si="563"/>
        <v>0.80467047044905726</v>
      </c>
      <c r="EO678">
        <v>671</v>
      </c>
      <c r="EP678">
        <v>23.511522469410636</v>
      </c>
      <c r="EQ678">
        <v>8.7855269798124773</v>
      </c>
      <c r="ES678">
        <f t="shared" si="564"/>
        <v>1</v>
      </c>
      <c r="ET678">
        <f t="shared" si="565"/>
        <v>0</v>
      </c>
      <c r="EU678">
        <f t="shared" si="566"/>
        <v>14.725995489598159</v>
      </c>
    </row>
    <row r="679" spans="1:151" x14ac:dyDescent="0.25">
      <c r="A679">
        <v>672</v>
      </c>
      <c r="B679">
        <v>11.010713107265008</v>
      </c>
      <c r="C679">
        <v>40.626931539736923</v>
      </c>
      <c r="E679">
        <f t="shared" si="516"/>
        <v>0</v>
      </c>
      <c r="F679">
        <f t="shared" si="518"/>
        <v>1</v>
      </c>
      <c r="G679">
        <f t="shared" si="517"/>
        <v>29.616218432471914</v>
      </c>
      <c r="J679">
        <v>672</v>
      </c>
      <c r="K679">
        <v>25.40021484110266</v>
      </c>
      <c r="L679">
        <v>19.118786341390823</v>
      </c>
      <c r="N679">
        <f t="shared" si="519"/>
        <v>1</v>
      </c>
      <c r="O679">
        <f t="shared" si="520"/>
        <v>0</v>
      </c>
      <c r="P679">
        <f t="shared" si="521"/>
        <v>6.2814284997118364</v>
      </c>
      <c r="S679">
        <v>672</v>
      </c>
      <c r="T679">
        <v>17.788668187051037</v>
      </c>
      <c r="U679">
        <v>15.791457552592819</v>
      </c>
      <c r="W679">
        <f t="shared" si="522"/>
        <v>1</v>
      </c>
      <c r="X679">
        <f t="shared" si="523"/>
        <v>0</v>
      </c>
      <c r="Y679">
        <f t="shared" si="524"/>
        <v>1.9972106344582183</v>
      </c>
      <c r="AB679">
        <v>672</v>
      </c>
      <c r="AC679">
        <v>18.61610361205317</v>
      </c>
      <c r="AD679">
        <v>18.894657528833385</v>
      </c>
      <c r="AF679">
        <f t="shared" si="525"/>
        <v>0</v>
      </c>
      <c r="AG679">
        <f t="shared" si="526"/>
        <v>1</v>
      </c>
      <c r="AH679">
        <f t="shared" si="527"/>
        <v>0.27855391678021491</v>
      </c>
      <c r="AK679">
        <v>672</v>
      </c>
      <c r="AL679">
        <v>18.779881978753618</v>
      </c>
      <c r="AM679">
        <v>26.667252098230932</v>
      </c>
      <c r="AO679">
        <f t="shared" si="528"/>
        <v>0</v>
      </c>
      <c r="AP679">
        <f t="shared" si="529"/>
        <v>1</v>
      </c>
      <c r="AQ679">
        <f t="shared" si="530"/>
        <v>7.887370119477314</v>
      </c>
      <c r="AT679">
        <v>672</v>
      </c>
      <c r="AU679">
        <v>15.859852725528253</v>
      </c>
      <c r="AV679">
        <v>29.443512344963352</v>
      </c>
      <c r="AX679">
        <f t="shared" si="531"/>
        <v>0</v>
      </c>
      <c r="AY679">
        <f t="shared" si="532"/>
        <v>1</v>
      </c>
      <c r="AZ679">
        <f t="shared" si="533"/>
        <v>13.5836596194351</v>
      </c>
      <c r="BC679">
        <v>672</v>
      </c>
      <c r="BD679" t="e">
        <v>#N/A</v>
      </c>
      <c r="BE679" t="e">
        <v>#N/A</v>
      </c>
      <c r="BG679" t="e">
        <f t="shared" si="534"/>
        <v>#N/A</v>
      </c>
      <c r="BH679" t="e">
        <f t="shared" si="535"/>
        <v>#N/A</v>
      </c>
      <c r="BI679" t="e">
        <f t="shared" si="536"/>
        <v>#N/A</v>
      </c>
      <c r="BL679">
        <v>672</v>
      </c>
      <c r="BM679">
        <v>18.905221742001928</v>
      </c>
      <c r="BN679">
        <v>11.033000464708056</v>
      </c>
      <c r="BP679">
        <f t="shared" si="537"/>
        <v>1</v>
      </c>
      <c r="BQ679">
        <f t="shared" si="538"/>
        <v>0</v>
      </c>
      <c r="BR679">
        <f t="shared" si="539"/>
        <v>7.8722212772938711</v>
      </c>
      <c r="BU679">
        <v>672</v>
      </c>
      <c r="BV679">
        <v>26.86710494255837</v>
      </c>
      <c r="BW679">
        <v>26.886091001644886</v>
      </c>
      <c r="BY679">
        <f t="shared" si="540"/>
        <v>0</v>
      </c>
      <c r="BZ679">
        <f t="shared" si="541"/>
        <v>1</v>
      </c>
      <c r="CA679">
        <f t="shared" si="542"/>
        <v>1.8986059086515183E-2</v>
      </c>
      <c r="CD679">
        <v>672</v>
      </c>
      <c r="CE679">
        <v>27.917867034684861</v>
      </c>
      <c r="CF679">
        <v>27.514289966258509</v>
      </c>
      <c r="CH679">
        <f t="shared" si="543"/>
        <v>1</v>
      </c>
      <c r="CI679">
        <f t="shared" si="544"/>
        <v>0</v>
      </c>
      <c r="CJ679">
        <f t="shared" si="545"/>
        <v>0.4035770684263511</v>
      </c>
      <c r="CM679">
        <v>672</v>
      </c>
      <c r="CN679">
        <v>27.801931213075569</v>
      </c>
      <c r="CO679">
        <v>15.522720901380513</v>
      </c>
      <c r="CQ679">
        <f t="shared" si="546"/>
        <v>1</v>
      </c>
      <c r="CR679">
        <f t="shared" si="547"/>
        <v>0</v>
      </c>
      <c r="CS679">
        <f t="shared" si="548"/>
        <v>12.279210311695056</v>
      </c>
      <c r="CV679">
        <v>672</v>
      </c>
      <c r="CW679">
        <v>23.876810119200005</v>
      </c>
      <c r="CX679">
        <v>17.90565918216787</v>
      </c>
      <c r="CZ679">
        <f t="shared" si="549"/>
        <v>1</v>
      </c>
      <c r="DA679">
        <f t="shared" si="550"/>
        <v>0</v>
      </c>
      <c r="DB679">
        <f t="shared" si="551"/>
        <v>5.9711509370321352</v>
      </c>
      <c r="DE679">
        <v>672</v>
      </c>
      <c r="DF679">
        <v>26.901183117383226</v>
      </c>
      <c r="DG679">
        <v>24.836691997866108</v>
      </c>
      <c r="DI679">
        <f t="shared" si="552"/>
        <v>1</v>
      </c>
      <c r="DJ679">
        <f t="shared" si="553"/>
        <v>0</v>
      </c>
      <c r="DK679">
        <f t="shared" si="554"/>
        <v>2.0644911195171183</v>
      </c>
      <c r="DN679">
        <v>672</v>
      </c>
      <c r="DO679">
        <v>20.831733899512454</v>
      </c>
      <c r="DP679">
        <v>29.576488037305374</v>
      </c>
      <c r="DR679">
        <f t="shared" si="555"/>
        <v>0</v>
      </c>
      <c r="DS679">
        <f t="shared" si="556"/>
        <v>1</v>
      </c>
      <c r="DT679">
        <f t="shared" si="557"/>
        <v>8.7447541377929205</v>
      </c>
      <c r="DW679">
        <v>672</v>
      </c>
      <c r="DX679">
        <v>26.883624431182312</v>
      </c>
      <c r="DY679">
        <v>20.079236218469866</v>
      </c>
      <c r="EA679">
        <f t="shared" si="558"/>
        <v>1</v>
      </c>
      <c r="EB679">
        <f t="shared" si="559"/>
        <v>0</v>
      </c>
      <c r="EC679">
        <f t="shared" si="560"/>
        <v>6.8043882127124462</v>
      </c>
      <c r="EF679">
        <v>672</v>
      </c>
      <c r="EG679">
        <v>22.540030653614831</v>
      </c>
      <c r="EH679">
        <v>16.002205915400005</v>
      </c>
      <c r="EJ679">
        <f t="shared" si="561"/>
        <v>1</v>
      </c>
      <c r="EK679">
        <f t="shared" si="562"/>
        <v>0</v>
      </c>
      <c r="EL679">
        <f t="shared" si="563"/>
        <v>6.5378247382148267</v>
      </c>
      <c r="EO679">
        <v>672</v>
      </c>
      <c r="EP679">
        <v>21.2553919235488</v>
      </c>
      <c r="EQ679">
        <v>43.042361863149836</v>
      </c>
      <c r="ES679">
        <f t="shared" si="564"/>
        <v>0</v>
      </c>
      <c r="ET679">
        <f t="shared" si="565"/>
        <v>1</v>
      </c>
      <c r="EU679">
        <f t="shared" si="566"/>
        <v>21.786969939601036</v>
      </c>
    </row>
    <row r="680" spans="1:151" x14ac:dyDescent="0.25">
      <c r="A680">
        <v>673</v>
      </c>
      <c r="B680">
        <v>8.4510151290892157</v>
      </c>
      <c r="C680">
        <v>35.968686252530198</v>
      </c>
      <c r="E680">
        <f t="shared" si="516"/>
        <v>0</v>
      </c>
      <c r="F680">
        <f t="shared" si="518"/>
        <v>1</v>
      </c>
      <c r="G680">
        <f t="shared" si="517"/>
        <v>27.517671123440984</v>
      </c>
      <c r="J680">
        <v>673</v>
      </c>
      <c r="K680">
        <v>15.028384029041476</v>
      </c>
      <c r="L680">
        <v>27.00013175421736</v>
      </c>
      <c r="N680">
        <f t="shared" si="519"/>
        <v>0</v>
      </c>
      <c r="O680">
        <f t="shared" si="520"/>
        <v>1</v>
      </c>
      <c r="P680">
        <f t="shared" si="521"/>
        <v>11.971747725175884</v>
      </c>
      <c r="S680">
        <v>673</v>
      </c>
      <c r="T680">
        <v>22.900093706453927</v>
      </c>
      <c r="U680">
        <v>27.591347880003333</v>
      </c>
      <c r="W680">
        <f t="shared" si="522"/>
        <v>0</v>
      </c>
      <c r="X680">
        <f t="shared" si="523"/>
        <v>1</v>
      </c>
      <c r="Y680">
        <f t="shared" si="524"/>
        <v>4.6912541735494067</v>
      </c>
      <c r="AB680">
        <v>673</v>
      </c>
      <c r="AC680">
        <v>20.37290450594783</v>
      </c>
      <c r="AD680">
        <v>15.913238992461133</v>
      </c>
      <c r="AF680">
        <f t="shared" si="525"/>
        <v>1</v>
      </c>
      <c r="AG680">
        <f t="shared" si="526"/>
        <v>0</v>
      </c>
      <c r="AH680">
        <f t="shared" si="527"/>
        <v>4.459665513486696</v>
      </c>
      <c r="AK680">
        <v>673</v>
      </c>
      <c r="AL680">
        <v>27.597805777452713</v>
      </c>
      <c r="AM680">
        <v>18.976536609982745</v>
      </c>
      <c r="AO680">
        <f t="shared" si="528"/>
        <v>1</v>
      </c>
      <c r="AP680">
        <f t="shared" si="529"/>
        <v>0</v>
      </c>
      <c r="AQ680">
        <f t="shared" si="530"/>
        <v>8.6212691674699684</v>
      </c>
      <c r="AT680">
        <v>673</v>
      </c>
      <c r="AU680">
        <v>15.816819620287387</v>
      </c>
      <c r="AV680">
        <v>20.061845377378553</v>
      </c>
      <c r="AX680">
        <f t="shared" si="531"/>
        <v>0</v>
      </c>
      <c r="AY680">
        <f t="shared" si="532"/>
        <v>1</v>
      </c>
      <c r="AZ680">
        <f t="shared" si="533"/>
        <v>4.2450257570911667</v>
      </c>
      <c r="BC680">
        <v>673</v>
      </c>
      <c r="BD680" t="e">
        <v>#N/A</v>
      </c>
      <c r="BE680" t="e">
        <v>#N/A</v>
      </c>
      <c r="BG680" t="e">
        <f t="shared" si="534"/>
        <v>#N/A</v>
      </c>
      <c r="BH680" t="e">
        <f t="shared" si="535"/>
        <v>#N/A</v>
      </c>
      <c r="BI680" t="e">
        <f t="shared" si="536"/>
        <v>#N/A</v>
      </c>
      <c r="BL680">
        <v>673</v>
      </c>
      <c r="BM680">
        <v>31.3330334167165</v>
      </c>
      <c r="BN680">
        <v>17.61182721027253</v>
      </c>
      <c r="BP680">
        <f t="shared" si="537"/>
        <v>1</v>
      </c>
      <c r="BQ680">
        <f t="shared" si="538"/>
        <v>0</v>
      </c>
      <c r="BR680">
        <f t="shared" si="539"/>
        <v>13.72120620644397</v>
      </c>
      <c r="BU680">
        <v>673</v>
      </c>
      <c r="BV680">
        <v>23.006705669344253</v>
      </c>
      <c r="BW680">
        <v>30.025927097299189</v>
      </c>
      <c r="BY680">
        <f t="shared" si="540"/>
        <v>0</v>
      </c>
      <c r="BZ680">
        <f t="shared" si="541"/>
        <v>1</v>
      </c>
      <c r="CA680">
        <f t="shared" si="542"/>
        <v>7.0192214279549354</v>
      </c>
      <c r="CD680">
        <v>673</v>
      </c>
      <c r="CE680">
        <v>29.459310560937535</v>
      </c>
      <c r="CF680">
        <v>33.999222660851423</v>
      </c>
      <c r="CH680">
        <f t="shared" si="543"/>
        <v>0</v>
      </c>
      <c r="CI680">
        <f t="shared" si="544"/>
        <v>1</v>
      </c>
      <c r="CJ680">
        <f t="shared" si="545"/>
        <v>4.539912099913888</v>
      </c>
      <c r="CM680">
        <v>673</v>
      </c>
      <c r="CN680">
        <v>22.92220105915376</v>
      </c>
      <c r="CO680">
        <v>15.208837167974274</v>
      </c>
      <c r="CQ680">
        <f t="shared" si="546"/>
        <v>1</v>
      </c>
      <c r="CR680">
        <f t="shared" si="547"/>
        <v>0</v>
      </c>
      <c r="CS680">
        <f t="shared" si="548"/>
        <v>7.7133638911794868</v>
      </c>
      <c r="CV680">
        <v>673</v>
      </c>
      <c r="CW680">
        <v>23.525128445365766</v>
      </c>
      <c r="CX680">
        <v>18.096607465343695</v>
      </c>
      <c r="CZ680">
        <f t="shared" si="549"/>
        <v>1</v>
      </c>
      <c r="DA680">
        <f t="shared" si="550"/>
        <v>0</v>
      </c>
      <c r="DB680">
        <f t="shared" si="551"/>
        <v>5.4285209800220713</v>
      </c>
      <c r="DE680">
        <v>673</v>
      </c>
      <c r="DF680">
        <v>7.0295888035649376</v>
      </c>
      <c r="DG680">
        <v>22.461948094056702</v>
      </c>
      <c r="DI680">
        <f t="shared" si="552"/>
        <v>0</v>
      </c>
      <c r="DJ680">
        <f t="shared" si="553"/>
        <v>1</v>
      </c>
      <c r="DK680">
        <f t="shared" si="554"/>
        <v>15.432359290491764</v>
      </c>
      <c r="DN680">
        <v>673</v>
      </c>
      <c r="DO680">
        <v>24.080391492786799</v>
      </c>
      <c r="DP680">
        <v>21.523604579812226</v>
      </c>
      <c r="DR680">
        <f t="shared" si="555"/>
        <v>1</v>
      </c>
      <c r="DS680">
        <f t="shared" si="556"/>
        <v>0</v>
      </c>
      <c r="DT680">
        <f t="shared" si="557"/>
        <v>2.5567869129745731</v>
      </c>
      <c r="DW680">
        <v>673</v>
      </c>
      <c r="DX680">
        <v>23.275186991793891</v>
      </c>
      <c r="DY680">
        <v>17.059042796545221</v>
      </c>
      <c r="EA680">
        <f t="shared" si="558"/>
        <v>1</v>
      </c>
      <c r="EB680">
        <f t="shared" si="559"/>
        <v>0</v>
      </c>
      <c r="EC680">
        <f t="shared" si="560"/>
        <v>6.2161441952486705</v>
      </c>
      <c r="EF680">
        <v>673</v>
      </c>
      <c r="EG680">
        <v>22.148322582457578</v>
      </c>
      <c r="EH680">
        <v>14.916568013050952</v>
      </c>
      <c r="EJ680">
        <f t="shared" si="561"/>
        <v>1</v>
      </c>
      <c r="EK680">
        <f t="shared" si="562"/>
        <v>0</v>
      </c>
      <c r="EL680">
        <f t="shared" si="563"/>
        <v>7.2317545694066254</v>
      </c>
      <c r="EO680">
        <v>673</v>
      </c>
      <c r="EP680">
        <v>21.939713821999469</v>
      </c>
      <c r="EQ680">
        <v>43.090010493774209</v>
      </c>
      <c r="ES680">
        <f t="shared" si="564"/>
        <v>0</v>
      </c>
      <c r="ET680">
        <f t="shared" si="565"/>
        <v>1</v>
      </c>
      <c r="EU680">
        <f t="shared" si="566"/>
        <v>21.15029667177474</v>
      </c>
    </row>
    <row r="681" spans="1:151" x14ac:dyDescent="0.25">
      <c r="A681">
        <v>674</v>
      </c>
      <c r="B681">
        <v>8.6599172870620826</v>
      </c>
      <c r="C681">
        <v>35.809788408065636</v>
      </c>
      <c r="E681">
        <f t="shared" si="516"/>
        <v>0</v>
      </c>
      <c r="F681">
        <f t="shared" si="518"/>
        <v>1</v>
      </c>
      <c r="G681">
        <f t="shared" si="517"/>
        <v>27.149871121003553</v>
      </c>
      <c r="J681">
        <v>674</v>
      </c>
      <c r="K681">
        <v>25.315105501556836</v>
      </c>
      <c r="L681">
        <v>26.144775553977944</v>
      </c>
      <c r="N681">
        <f t="shared" si="519"/>
        <v>0</v>
      </c>
      <c r="O681">
        <f t="shared" si="520"/>
        <v>1</v>
      </c>
      <c r="P681">
        <f t="shared" si="521"/>
        <v>0.82967005242110758</v>
      </c>
      <c r="S681">
        <v>674</v>
      </c>
      <c r="T681">
        <v>20.748282159182381</v>
      </c>
      <c r="U681">
        <v>20.872973398993164</v>
      </c>
      <c r="W681">
        <f t="shared" si="522"/>
        <v>0</v>
      </c>
      <c r="X681">
        <f t="shared" si="523"/>
        <v>1</v>
      </c>
      <c r="Y681">
        <f t="shared" si="524"/>
        <v>0.12469123981078312</v>
      </c>
      <c r="AB681">
        <v>674</v>
      </c>
      <c r="AC681">
        <v>21.684412341524904</v>
      </c>
      <c r="AD681">
        <v>17.807339590155163</v>
      </c>
      <c r="AF681">
        <f t="shared" si="525"/>
        <v>1</v>
      </c>
      <c r="AG681">
        <f t="shared" si="526"/>
        <v>0</v>
      </c>
      <c r="AH681">
        <f t="shared" si="527"/>
        <v>3.8770727513697416</v>
      </c>
      <c r="AK681">
        <v>674</v>
      </c>
      <c r="AL681">
        <v>22.294695748339013</v>
      </c>
      <c r="AM681">
        <v>26.485805597762003</v>
      </c>
      <c r="AO681">
        <f t="shared" si="528"/>
        <v>0</v>
      </c>
      <c r="AP681">
        <f t="shared" si="529"/>
        <v>1</v>
      </c>
      <c r="AQ681">
        <f t="shared" si="530"/>
        <v>4.1911098494229897</v>
      </c>
      <c r="AT681">
        <v>674</v>
      </c>
      <c r="AU681">
        <v>16.823360347690574</v>
      </c>
      <c r="AV681">
        <v>23.658867583156098</v>
      </c>
      <c r="AX681">
        <f t="shared" si="531"/>
        <v>0</v>
      </c>
      <c r="AY681">
        <f t="shared" si="532"/>
        <v>1</v>
      </c>
      <c r="AZ681">
        <f t="shared" si="533"/>
        <v>6.8355072354655242</v>
      </c>
      <c r="BC681">
        <v>674</v>
      </c>
      <c r="BD681" t="e">
        <v>#N/A</v>
      </c>
      <c r="BE681" t="e">
        <v>#N/A</v>
      </c>
      <c r="BG681" t="e">
        <f t="shared" si="534"/>
        <v>#N/A</v>
      </c>
      <c r="BH681" t="e">
        <f t="shared" si="535"/>
        <v>#N/A</v>
      </c>
      <c r="BI681" t="e">
        <f t="shared" si="536"/>
        <v>#N/A</v>
      </c>
      <c r="BL681">
        <v>674</v>
      </c>
      <c r="BM681">
        <v>29.036629361554592</v>
      </c>
      <c r="BN681">
        <v>7.3386246980731205</v>
      </c>
      <c r="BP681">
        <f t="shared" si="537"/>
        <v>1</v>
      </c>
      <c r="BQ681">
        <f t="shared" si="538"/>
        <v>0</v>
      </c>
      <c r="BR681">
        <f t="shared" si="539"/>
        <v>21.69800466348147</v>
      </c>
      <c r="BU681">
        <v>674</v>
      </c>
      <c r="BV681">
        <v>22.962861448876172</v>
      </c>
      <c r="BW681">
        <v>15.99173631598258</v>
      </c>
      <c r="BY681">
        <f t="shared" si="540"/>
        <v>1</v>
      </c>
      <c r="BZ681">
        <f t="shared" si="541"/>
        <v>0</v>
      </c>
      <c r="CA681">
        <f t="shared" si="542"/>
        <v>6.9711251328935919</v>
      </c>
      <c r="CD681">
        <v>674</v>
      </c>
      <c r="CE681">
        <v>31.791965441603281</v>
      </c>
      <c r="CF681">
        <v>24.256699014292778</v>
      </c>
      <c r="CH681">
        <f t="shared" si="543"/>
        <v>1</v>
      </c>
      <c r="CI681">
        <f t="shared" si="544"/>
        <v>0</v>
      </c>
      <c r="CJ681">
        <f t="shared" si="545"/>
        <v>7.5352664273105034</v>
      </c>
      <c r="CM681">
        <v>674</v>
      </c>
      <c r="CN681">
        <v>23.476647240821844</v>
      </c>
      <c r="CO681">
        <v>26.907799093638562</v>
      </c>
      <c r="CQ681">
        <f t="shared" si="546"/>
        <v>0</v>
      </c>
      <c r="CR681">
        <f t="shared" si="547"/>
        <v>1</v>
      </c>
      <c r="CS681">
        <f t="shared" si="548"/>
        <v>3.4311518528167184</v>
      </c>
      <c r="CV681">
        <v>674</v>
      </c>
      <c r="CW681">
        <v>25.190459692460948</v>
      </c>
      <c r="CX681">
        <v>14.798739253690574</v>
      </c>
      <c r="CZ681">
        <f t="shared" si="549"/>
        <v>1</v>
      </c>
      <c r="DA681">
        <f t="shared" si="550"/>
        <v>0</v>
      </c>
      <c r="DB681">
        <f t="shared" si="551"/>
        <v>10.391720438770374</v>
      </c>
      <c r="DE681">
        <v>674</v>
      </c>
      <c r="DF681">
        <v>19.988504939035305</v>
      </c>
      <c r="DG681">
        <v>21.311660418670801</v>
      </c>
      <c r="DI681">
        <f t="shared" si="552"/>
        <v>0</v>
      </c>
      <c r="DJ681">
        <f t="shared" si="553"/>
        <v>1</v>
      </c>
      <c r="DK681">
        <f t="shared" si="554"/>
        <v>1.3231554796354956</v>
      </c>
      <c r="DN681">
        <v>674</v>
      </c>
      <c r="DO681">
        <v>19.743843078066096</v>
      </c>
      <c r="DP681">
        <v>23.31688194056796</v>
      </c>
      <c r="DR681">
        <f t="shared" si="555"/>
        <v>0</v>
      </c>
      <c r="DS681">
        <f t="shared" si="556"/>
        <v>1</v>
      </c>
      <c r="DT681">
        <f t="shared" si="557"/>
        <v>3.5730388625018641</v>
      </c>
      <c r="DW681">
        <v>674</v>
      </c>
      <c r="DX681">
        <v>19.283605246202065</v>
      </c>
      <c r="DY681">
        <v>15.561279578630387</v>
      </c>
      <c r="EA681">
        <f t="shared" si="558"/>
        <v>1</v>
      </c>
      <c r="EB681">
        <f t="shared" si="559"/>
        <v>0</v>
      </c>
      <c r="EC681">
        <f t="shared" si="560"/>
        <v>3.7223256675716776</v>
      </c>
      <c r="EF681">
        <v>674</v>
      </c>
      <c r="EG681">
        <v>22.9220230713976</v>
      </c>
      <c r="EH681">
        <v>16.394432912225611</v>
      </c>
      <c r="EJ681">
        <f t="shared" si="561"/>
        <v>1</v>
      </c>
      <c r="EK681">
        <f t="shared" si="562"/>
        <v>0</v>
      </c>
      <c r="EL681">
        <f t="shared" si="563"/>
        <v>6.5275901591719894</v>
      </c>
      <c r="EO681">
        <v>674</v>
      </c>
      <c r="EP681">
        <v>20.614940722289116</v>
      </c>
      <c r="EQ681">
        <v>45.866671599182652</v>
      </c>
      <c r="ES681">
        <f t="shared" si="564"/>
        <v>0</v>
      </c>
      <c r="ET681">
        <f t="shared" si="565"/>
        <v>1</v>
      </c>
      <c r="EU681">
        <f t="shared" si="566"/>
        <v>25.251730876893536</v>
      </c>
    </row>
    <row r="682" spans="1:151" x14ac:dyDescent="0.25">
      <c r="A682">
        <v>675</v>
      </c>
      <c r="B682">
        <v>6.8983199157089521</v>
      </c>
      <c r="C682">
        <v>33.114615390876523</v>
      </c>
      <c r="E682">
        <f t="shared" si="516"/>
        <v>0</v>
      </c>
      <c r="F682">
        <f t="shared" si="518"/>
        <v>1</v>
      </c>
      <c r="G682">
        <f t="shared" si="517"/>
        <v>26.21629547516757</v>
      </c>
      <c r="J682">
        <v>675</v>
      </c>
      <c r="K682">
        <v>30.602957939035878</v>
      </c>
      <c r="L682">
        <v>17.192095865966927</v>
      </c>
      <c r="N682">
        <f t="shared" si="519"/>
        <v>1</v>
      </c>
      <c r="O682">
        <f t="shared" si="520"/>
        <v>0</v>
      </c>
      <c r="P682">
        <f t="shared" si="521"/>
        <v>13.410862073068952</v>
      </c>
      <c r="S682">
        <v>675</v>
      </c>
      <c r="T682">
        <v>19.449320994313982</v>
      </c>
      <c r="U682">
        <v>33.070400394508468</v>
      </c>
      <c r="W682">
        <f t="shared" si="522"/>
        <v>0</v>
      </c>
      <c r="X682">
        <f t="shared" si="523"/>
        <v>1</v>
      </c>
      <c r="Y682">
        <f t="shared" si="524"/>
        <v>13.621079400194485</v>
      </c>
      <c r="AB682">
        <v>675</v>
      </c>
      <c r="AC682">
        <v>12.450088885554099</v>
      </c>
      <c r="AD682">
        <v>17.555807688191436</v>
      </c>
      <c r="AF682">
        <f t="shared" si="525"/>
        <v>0</v>
      </c>
      <c r="AG682">
        <f t="shared" si="526"/>
        <v>1</v>
      </c>
      <c r="AH682">
        <f t="shared" si="527"/>
        <v>5.1057188026373375</v>
      </c>
      <c r="AK682">
        <v>675</v>
      </c>
      <c r="AL682">
        <v>18.750908066516168</v>
      </c>
      <c r="AM682">
        <v>29.415889893134185</v>
      </c>
      <c r="AO682">
        <f t="shared" si="528"/>
        <v>0</v>
      </c>
      <c r="AP682">
        <f t="shared" si="529"/>
        <v>1</v>
      </c>
      <c r="AQ682">
        <f t="shared" si="530"/>
        <v>10.664981826618018</v>
      </c>
      <c r="AT682">
        <v>675</v>
      </c>
      <c r="AU682">
        <v>20.678251111762656</v>
      </c>
      <c r="AV682">
        <v>16.087604955259859</v>
      </c>
      <c r="AX682">
        <f t="shared" si="531"/>
        <v>1</v>
      </c>
      <c r="AY682">
        <f t="shared" si="532"/>
        <v>0</v>
      </c>
      <c r="AZ682">
        <f t="shared" si="533"/>
        <v>4.5906461565027961</v>
      </c>
      <c r="BC682">
        <v>675</v>
      </c>
      <c r="BD682" t="e">
        <v>#N/A</v>
      </c>
      <c r="BE682" t="e">
        <v>#N/A</v>
      </c>
      <c r="BG682" t="e">
        <f t="shared" si="534"/>
        <v>#N/A</v>
      </c>
      <c r="BH682" t="e">
        <f t="shared" si="535"/>
        <v>#N/A</v>
      </c>
      <c r="BI682" t="e">
        <f t="shared" si="536"/>
        <v>#N/A</v>
      </c>
      <c r="BL682">
        <v>675</v>
      </c>
      <c r="BM682">
        <v>36.877282464412104</v>
      </c>
      <c r="BN682">
        <v>6.3466559020137847</v>
      </c>
      <c r="BP682">
        <f t="shared" si="537"/>
        <v>1</v>
      </c>
      <c r="BQ682">
        <f t="shared" si="538"/>
        <v>0</v>
      </c>
      <c r="BR682">
        <f t="shared" si="539"/>
        <v>30.530626562398318</v>
      </c>
      <c r="BU682">
        <v>675</v>
      </c>
      <c r="BV682">
        <v>18.045985635005923</v>
      </c>
      <c r="BW682">
        <v>20.541591022715906</v>
      </c>
      <c r="BY682">
        <f t="shared" si="540"/>
        <v>0</v>
      </c>
      <c r="BZ682">
        <f t="shared" si="541"/>
        <v>1</v>
      </c>
      <c r="CA682">
        <f t="shared" si="542"/>
        <v>2.4956053877099826</v>
      </c>
      <c r="CD682">
        <v>675</v>
      </c>
      <c r="CE682">
        <v>17.171833985643755</v>
      </c>
      <c r="CF682">
        <v>27.063518477080251</v>
      </c>
      <c r="CH682">
        <f t="shared" si="543"/>
        <v>0</v>
      </c>
      <c r="CI682">
        <f t="shared" si="544"/>
        <v>1</v>
      </c>
      <c r="CJ682">
        <f t="shared" si="545"/>
        <v>9.8916844914364965</v>
      </c>
      <c r="CM682">
        <v>675</v>
      </c>
      <c r="CN682">
        <v>19.160315515021818</v>
      </c>
      <c r="CO682">
        <v>25.271078256217617</v>
      </c>
      <c r="CQ682">
        <f t="shared" si="546"/>
        <v>0</v>
      </c>
      <c r="CR682">
        <f t="shared" si="547"/>
        <v>1</v>
      </c>
      <c r="CS682">
        <f t="shared" si="548"/>
        <v>6.1107627411957992</v>
      </c>
      <c r="CV682">
        <v>675</v>
      </c>
      <c r="CW682">
        <v>22.607215679541021</v>
      </c>
      <c r="CX682">
        <v>20.026243621617542</v>
      </c>
      <c r="CZ682">
        <f t="shared" si="549"/>
        <v>1</v>
      </c>
      <c r="DA682">
        <f t="shared" si="550"/>
        <v>0</v>
      </c>
      <c r="DB682">
        <f t="shared" si="551"/>
        <v>2.5809720579234785</v>
      </c>
      <c r="DE682">
        <v>675</v>
      </c>
      <c r="DF682">
        <v>23.454043777536967</v>
      </c>
      <c r="DG682">
        <v>8.8027599049225689</v>
      </c>
      <c r="DI682">
        <f t="shared" si="552"/>
        <v>1</v>
      </c>
      <c r="DJ682">
        <f t="shared" si="553"/>
        <v>0</v>
      </c>
      <c r="DK682">
        <f t="shared" si="554"/>
        <v>14.651283872614398</v>
      </c>
      <c r="DN682">
        <v>675</v>
      </c>
      <c r="DO682">
        <v>24.060345740342701</v>
      </c>
      <c r="DP682">
        <v>24.749199813322754</v>
      </c>
      <c r="DR682">
        <f t="shared" si="555"/>
        <v>0</v>
      </c>
      <c r="DS682">
        <f t="shared" si="556"/>
        <v>1</v>
      </c>
      <c r="DT682">
        <f t="shared" si="557"/>
        <v>0.68885407298005319</v>
      </c>
      <c r="DW682">
        <v>675</v>
      </c>
      <c r="DX682">
        <v>17.96911780251634</v>
      </c>
      <c r="DY682">
        <v>29.473155586184205</v>
      </c>
      <c r="EA682">
        <f t="shared" si="558"/>
        <v>0</v>
      </c>
      <c r="EB682">
        <f t="shared" si="559"/>
        <v>1</v>
      </c>
      <c r="EC682">
        <f t="shared" si="560"/>
        <v>11.504037783667865</v>
      </c>
      <c r="EF682">
        <v>675</v>
      </c>
      <c r="EG682">
        <v>21.50816094112162</v>
      </c>
      <c r="EH682">
        <v>16.075455332812037</v>
      </c>
      <c r="EJ682">
        <f t="shared" si="561"/>
        <v>1</v>
      </c>
      <c r="EK682">
        <f t="shared" si="562"/>
        <v>0</v>
      </c>
      <c r="EL682">
        <f t="shared" si="563"/>
        <v>5.4327056083095826</v>
      </c>
      <c r="EO682">
        <v>675</v>
      </c>
      <c r="EP682">
        <v>20.050573962566698</v>
      </c>
      <c r="EQ682">
        <v>11.481170924719917</v>
      </c>
      <c r="ES682">
        <f t="shared" si="564"/>
        <v>1</v>
      </c>
      <c r="ET682">
        <f t="shared" si="565"/>
        <v>0</v>
      </c>
      <c r="EU682">
        <f t="shared" si="566"/>
        <v>8.5694030378467811</v>
      </c>
    </row>
    <row r="683" spans="1:151" x14ac:dyDescent="0.25">
      <c r="A683">
        <v>676</v>
      </c>
      <c r="B683">
        <v>12.491901645230019</v>
      </c>
      <c r="C683">
        <v>36.61472209412424</v>
      </c>
      <c r="E683">
        <f t="shared" si="516"/>
        <v>0</v>
      </c>
      <c r="F683">
        <f t="shared" si="518"/>
        <v>1</v>
      </c>
      <c r="G683">
        <f t="shared" si="517"/>
        <v>24.12282044889422</v>
      </c>
      <c r="J683">
        <v>676</v>
      </c>
      <c r="K683">
        <v>4.6527523586218091</v>
      </c>
      <c r="L683">
        <v>10.682903105154121</v>
      </c>
      <c r="N683">
        <f t="shared" si="519"/>
        <v>0</v>
      </c>
      <c r="O683">
        <f t="shared" si="520"/>
        <v>1</v>
      </c>
      <c r="P683">
        <f t="shared" si="521"/>
        <v>6.0301507465323123</v>
      </c>
      <c r="S683">
        <v>676</v>
      </c>
      <c r="T683">
        <v>19.71094579820884</v>
      </c>
      <c r="U683">
        <v>12.450982107962357</v>
      </c>
      <c r="W683">
        <f t="shared" si="522"/>
        <v>1</v>
      </c>
      <c r="X683">
        <f t="shared" si="523"/>
        <v>0</v>
      </c>
      <c r="Y683">
        <f t="shared" si="524"/>
        <v>7.259963690246483</v>
      </c>
      <c r="AB683">
        <v>676</v>
      </c>
      <c r="AC683">
        <v>33.259064590464462</v>
      </c>
      <c r="AD683">
        <v>18.331420594514064</v>
      </c>
      <c r="AF683">
        <f t="shared" si="525"/>
        <v>1</v>
      </c>
      <c r="AG683">
        <f t="shared" si="526"/>
        <v>0</v>
      </c>
      <c r="AH683">
        <f t="shared" si="527"/>
        <v>14.927643995950397</v>
      </c>
      <c r="AK683">
        <v>676</v>
      </c>
      <c r="AL683">
        <v>12.951541469891191</v>
      </c>
      <c r="AM683">
        <v>38.176044788010927</v>
      </c>
      <c r="AO683">
        <f t="shared" si="528"/>
        <v>0</v>
      </c>
      <c r="AP683">
        <f t="shared" si="529"/>
        <v>1</v>
      </c>
      <c r="AQ683">
        <f t="shared" si="530"/>
        <v>25.224503318119737</v>
      </c>
      <c r="AT683">
        <v>676</v>
      </c>
      <c r="AU683">
        <v>19.653852020524429</v>
      </c>
      <c r="AV683">
        <v>14.910085215695103</v>
      </c>
      <c r="AX683">
        <f t="shared" si="531"/>
        <v>1</v>
      </c>
      <c r="AY683">
        <f t="shared" si="532"/>
        <v>0</v>
      </c>
      <c r="AZ683">
        <f t="shared" si="533"/>
        <v>4.7437668048293258</v>
      </c>
      <c r="BC683">
        <v>676</v>
      </c>
      <c r="BD683" t="e">
        <v>#N/A</v>
      </c>
      <c r="BE683" t="e">
        <v>#N/A</v>
      </c>
      <c r="BG683" t="e">
        <f t="shared" si="534"/>
        <v>#N/A</v>
      </c>
      <c r="BH683" t="e">
        <f t="shared" si="535"/>
        <v>#N/A</v>
      </c>
      <c r="BI683" t="e">
        <f t="shared" si="536"/>
        <v>#N/A</v>
      </c>
      <c r="BL683">
        <v>676</v>
      </c>
      <c r="BM683">
        <v>26.669882145590094</v>
      </c>
      <c r="BN683">
        <v>11.074042091543994</v>
      </c>
      <c r="BP683">
        <f t="shared" si="537"/>
        <v>1</v>
      </c>
      <c r="BQ683">
        <f t="shared" si="538"/>
        <v>0</v>
      </c>
      <c r="BR683">
        <f t="shared" si="539"/>
        <v>15.5958400540461</v>
      </c>
      <c r="BU683">
        <v>676</v>
      </c>
      <c r="BV683">
        <v>12.20930894262988</v>
      </c>
      <c r="BW683">
        <v>17.229920859900936</v>
      </c>
      <c r="BY683">
        <f t="shared" si="540"/>
        <v>0</v>
      </c>
      <c r="BZ683">
        <f t="shared" si="541"/>
        <v>1</v>
      </c>
      <c r="CA683">
        <f t="shared" si="542"/>
        <v>5.0206119172710562</v>
      </c>
      <c r="CD683">
        <v>676</v>
      </c>
      <c r="CE683">
        <v>25.545817411641426</v>
      </c>
      <c r="CF683">
        <v>20.349164125462227</v>
      </c>
      <c r="CH683">
        <f t="shared" si="543"/>
        <v>1</v>
      </c>
      <c r="CI683">
        <f t="shared" si="544"/>
        <v>0</v>
      </c>
      <c r="CJ683">
        <f t="shared" si="545"/>
        <v>5.196653286179199</v>
      </c>
      <c r="CM683">
        <v>676</v>
      </c>
      <c r="CN683">
        <v>28.843413364958977</v>
      </c>
      <c r="CO683">
        <v>14.410064901100661</v>
      </c>
      <c r="CQ683">
        <f t="shared" si="546"/>
        <v>1</v>
      </c>
      <c r="CR683">
        <f t="shared" si="547"/>
        <v>0</v>
      </c>
      <c r="CS683">
        <f t="shared" si="548"/>
        <v>14.433348463858316</v>
      </c>
      <c r="CV683">
        <v>676</v>
      </c>
      <c r="CW683">
        <v>17.080082835187504</v>
      </c>
      <c r="CX683">
        <v>19.023077546262627</v>
      </c>
      <c r="CZ683">
        <f t="shared" si="549"/>
        <v>0</v>
      </c>
      <c r="DA683">
        <f t="shared" si="550"/>
        <v>1</v>
      </c>
      <c r="DB683">
        <f t="shared" si="551"/>
        <v>1.9429947110751229</v>
      </c>
      <c r="DE683">
        <v>676</v>
      </c>
      <c r="DF683">
        <v>11.338311690885924</v>
      </c>
      <c r="DG683">
        <v>16.889975488984543</v>
      </c>
      <c r="DI683">
        <f t="shared" si="552"/>
        <v>0</v>
      </c>
      <c r="DJ683">
        <f t="shared" si="553"/>
        <v>1</v>
      </c>
      <c r="DK683">
        <f t="shared" si="554"/>
        <v>5.5516637980986197</v>
      </c>
      <c r="DN683">
        <v>676</v>
      </c>
      <c r="DO683">
        <v>21.197910835052543</v>
      </c>
      <c r="DP683">
        <v>24.606808016417716</v>
      </c>
      <c r="DR683">
        <f t="shared" si="555"/>
        <v>0</v>
      </c>
      <c r="DS683">
        <f t="shared" si="556"/>
        <v>1</v>
      </c>
      <c r="DT683">
        <f t="shared" si="557"/>
        <v>3.4088971813651732</v>
      </c>
      <c r="DW683">
        <v>676</v>
      </c>
      <c r="DX683">
        <v>21.215280854902815</v>
      </c>
      <c r="DY683">
        <v>17.10090837318095</v>
      </c>
      <c r="EA683">
        <f t="shared" si="558"/>
        <v>1</v>
      </c>
      <c r="EB683">
        <f t="shared" si="559"/>
        <v>0</v>
      </c>
      <c r="EC683">
        <f t="shared" si="560"/>
        <v>4.1143724817218654</v>
      </c>
      <c r="EF683">
        <v>676</v>
      </c>
      <c r="EG683">
        <v>19.934356814443337</v>
      </c>
      <c r="EH683">
        <v>17.66041053326418</v>
      </c>
      <c r="EJ683">
        <f t="shared" si="561"/>
        <v>1</v>
      </c>
      <c r="EK683">
        <f t="shared" si="562"/>
        <v>0</v>
      </c>
      <c r="EL683">
        <f t="shared" si="563"/>
        <v>2.2739462811791569</v>
      </c>
      <c r="EO683">
        <v>676</v>
      </c>
      <c r="EP683">
        <v>26.48822710920992</v>
      </c>
      <c r="EQ683">
        <v>42.325274088730943</v>
      </c>
      <c r="ES683">
        <f t="shared" si="564"/>
        <v>0</v>
      </c>
      <c r="ET683">
        <f t="shared" si="565"/>
        <v>1</v>
      </c>
      <c r="EU683">
        <f t="shared" si="566"/>
        <v>15.837046979521023</v>
      </c>
    </row>
    <row r="684" spans="1:151" x14ac:dyDescent="0.25">
      <c r="A684">
        <v>677</v>
      </c>
      <c r="B684">
        <v>7.9730723244738062</v>
      </c>
      <c r="C684">
        <v>44.617925107452734</v>
      </c>
      <c r="E684">
        <f t="shared" ref="E684:E747" si="567">IF(B684&gt;C684,1,0)</f>
        <v>0</v>
      </c>
      <c r="F684">
        <f t="shared" si="518"/>
        <v>1</v>
      </c>
      <c r="G684">
        <f t="shared" ref="G684:G747" si="568">IF(B684&gt;C684,B684-C684,C684-B684)</f>
        <v>36.64485278297893</v>
      </c>
      <c r="J684">
        <v>677</v>
      </c>
      <c r="K684">
        <v>23.125572034966606</v>
      </c>
      <c r="L684">
        <v>22.451847068727393</v>
      </c>
      <c r="N684">
        <f t="shared" si="519"/>
        <v>1</v>
      </c>
      <c r="O684">
        <f t="shared" si="520"/>
        <v>0</v>
      </c>
      <c r="P684">
        <f t="shared" si="521"/>
        <v>0.67372496623921307</v>
      </c>
      <c r="S684">
        <v>677</v>
      </c>
      <c r="T684">
        <v>15.477434490744816</v>
      </c>
      <c r="U684">
        <v>46.653524303084538</v>
      </c>
      <c r="W684">
        <f t="shared" si="522"/>
        <v>0</v>
      </c>
      <c r="X684">
        <f t="shared" si="523"/>
        <v>1</v>
      </c>
      <c r="Y684">
        <f t="shared" si="524"/>
        <v>31.176089812339722</v>
      </c>
      <c r="AB684">
        <v>677</v>
      </c>
      <c r="AC684">
        <v>27.342093716850101</v>
      </c>
      <c r="AD684">
        <v>16.217763137570273</v>
      </c>
      <c r="AF684">
        <f t="shared" si="525"/>
        <v>1</v>
      </c>
      <c r="AG684">
        <f t="shared" si="526"/>
        <v>0</v>
      </c>
      <c r="AH684">
        <f t="shared" si="527"/>
        <v>11.124330579279828</v>
      </c>
      <c r="AK684">
        <v>677</v>
      </c>
      <c r="AL684">
        <v>11.273241358014385</v>
      </c>
      <c r="AM684">
        <v>46.842675719064367</v>
      </c>
      <c r="AO684">
        <f t="shared" si="528"/>
        <v>0</v>
      </c>
      <c r="AP684">
        <f t="shared" si="529"/>
        <v>1</v>
      </c>
      <c r="AQ684">
        <f t="shared" si="530"/>
        <v>35.569434361049986</v>
      </c>
      <c r="AT684">
        <v>677</v>
      </c>
      <c r="AU684">
        <v>16.33942689474647</v>
      </c>
      <c r="AV684">
        <v>20.953257042522061</v>
      </c>
      <c r="AX684">
        <f t="shared" si="531"/>
        <v>0</v>
      </c>
      <c r="AY684">
        <f t="shared" si="532"/>
        <v>1</v>
      </c>
      <c r="AZ684">
        <f t="shared" si="533"/>
        <v>4.613830147775591</v>
      </c>
      <c r="BC684">
        <v>677</v>
      </c>
      <c r="BD684" t="e">
        <v>#N/A</v>
      </c>
      <c r="BE684" t="e">
        <v>#N/A</v>
      </c>
      <c r="BG684" t="e">
        <f t="shared" si="534"/>
        <v>#N/A</v>
      </c>
      <c r="BH684" t="e">
        <f t="shared" si="535"/>
        <v>#N/A</v>
      </c>
      <c r="BI684" t="e">
        <f t="shared" si="536"/>
        <v>#N/A</v>
      </c>
      <c r="BL684">
        <v>677</v>
      </c>
      <c r="BM684">
        <v>16.775390225737084</v>
      </c>
      <c r="BN684">
        <v>17.125406027273197</v>
      </c>
      <c r="BP684">
        <f t="shared" si="537"/>
        <v>0</v>
      </c>
      <c r="BQ684">
        <f t="shared" si="538"/>
        <v>1</v>
      </c>
      <c r="BR684">
        <f t="shared" si="539"/>
        <v>0.350015801536113</v>
      </c>
      <c r="BU684">
        <v>677</v>
      </c>
      <c r="BV684">
        <v>23.043165191063014</v>
      </c>
      <c r="BW684">
        <v>14.191856338514826</v>
      </c>
      <c r="BY684">
        <f t="shared" si="540"/>
        <v>1</v>
      </c>
      <c r="BZ684">
        <f t="shared" si="541"/>
        <v>0</v>
      </c>
      <c r="CA684">
        <f t="shared" si="542"/>
        <v>8.851308852548188</v>
      </c>
      <c r="CD684">
        <v>677</v>
      </c>
      <c r="CE684">
        <v>17.143301393696461</v>
      </c>
      <c r="CF684">
        <v>7.0566589975655347</v>
      </c>
      <c r="CH684">
        <f t="shared" si="543"/>
        <v>1</v>
      </c>
      <c r="CI684">
        <f t="shared" si="544"/>
        <v>0</v>
      </c>
      <c r="CJ684">
        <f t="shared" si="545"/>
        <v>10.086642396130927</v>
      </c>
      <c r="CM684">
        <v>677</v>
      </c>
      <c r="CN684">
        <v>21.531359801580926</v>
      </c>
      <c r="CO684">
        <v>11.386152961600652</v>
      </c>
      <c r="CQ684">
        <f t="shared" si="546"/>
        <v>1</v>
      </c>
      <c r="CR684">
        <f t="shared" si="547"/>
        <v>0</v>
      </c>
      <c r="CS684">
        <f t="shared" si="548"/>
        <v>10.145206839980274</v>
      </c>
      <c r="CV684">
        <v>677</v>
      </c>
      <c r="CW684">
        <v>16.920031530025831</v>
      </c>
      <c r="CX684">
        <v>15.441427832355368</v>
      </c>
      <c r="CZ684">
        <f t="shared" si="549"/>
        <v>1</v>
      </c>
      <c r="DA684">
        <f t="shared" si="550"/>
        <v>0</v>
      </c>
      <c r="DB684">
        <f t="shared" si="551"/>
        <v>1.4786036976704633</v>
      </c>
      <c r="DE684">
        <v>677</v>
      </c>
      <c r="DF684">
        <v>16.837681449785681</v>
      </c>
      <c r="DG684">
        <v>20.751889408975046</v>
      </c>
      <c r="DI684">
        <f t="shared" si="552"/>
        <v>0</v>
      </c>
      <c r="DJ684">
        <f t="shared" si="553"/>
        <v>1</v>
      </c>
      <c r="DK684">
        <f t="shared" si="554"/>
        <v>3.9142079591893655</v>
      </c>
      <c r="DN684">
        <v>677</v>
      </c>
      <c r="DO684">
        <v>25.860396808963873</v>
      </c>
      <c r="DP684">
        <v>17.241382094742178</v>
      </c>
      <c r="DR684">
        <f t="shared" si="555"/>
        <v>1</v>
      </c>
      <c r="DS684">
        <f t="shared" si="556"/>
        <v>0</v>
      </c>
      <c r="DT684">
        <f t="shared" si="557"/>
        <v>8.6190147142216951</v>
      </c>
      <c r="DW684">
        <v>677</v>
      </c>
      <c r="DX684">
        <v>23.148874804328823</v>
      </c>
      <c r="DY684">
        <v>15.140572615043073</v>
      </c>
      <c r="EA684">
        <f t="shared" si="558"/>
        <v>1</v>
      </c>
      <c r="EB684">
        <f t="shared" si="559"/>
        <v>0</v>
      </c>
      <c r="EC684">
        <f t="shared" si="560"/>
        <v>8.0083021892857502</v>
      </c>
      <c r="EF684">
        <v>677</v>
      </c>
      <c r="EG684">
        <v>20.778493286032301</v>
      </c>
      <c r="EH684">
        <v>15.961302268499136</v>
      </c>
      <c r="EJ684">
        <f t="shared" si="561"/>
        <v>1</v>
      </c>
      <c r="EK684">
        <f t="shared" si="562"/>
        <v>0</v>
      </c>
      <c r="EL684">
        <f t="shared" si="563"/>
        <v>4.8171910175331654</v>
      </c>
      <c r="EO684">
        <v>677</v>
      </c>
      <c r="EP684">
        <v>21.858074423964243</v>
      </c>
      <c r="EQ684">
        <v>31.468744027457085</v>
      </c>
      <c r="ES684">
        <f t="shared" si="564"/>
        <v>0</v>
      </c>
      <c r="ET684">
        <f t="shared" si="565"/>
        <v>1</v>
      </c>
      <c r="EU684">
        <f t="shared" si="566"/>
        <v>9.6106696034928412</v>
      </c>
    </row>
    <row r="685" spans="1:151" x14ac:dyDescent="0.25">
      <c r="A685">
        <v>678</v>
      </c>
      <c r="B685">
        <v>7.0993168523185348</v>
      </c>
      <c r="C685">
        <v>13.770469034564174</v>
      </c>
      <c r="E685">
        <f t="shared" si="567"/>
        <v>0</v>
      </c>
      <c r="F685">
        <f t="shared" si="518"/>
        <v>1</v>
      </c>
      <c r="G685">
        <f t="shared" si="568"/>
        <v>6.6711521822456392</v>
      </c>
      <c r="J685">
        <v>678</v>
      </c>
      <c r="K685">
        <v>19.412391121148204</v>
      </c>
      <c r="L685">
        <v>38.928870698121408</v>
      </c>
      <c r="N685">
        <f t="shared" si="519"/>
        <v>0</v>
      </c>
      <c r="O685">
        <f t="shared" si="520"/>
        <v>1</v>
      </c>
      <c r="P685">
        <f t="shared" si="521"/>
        <v>19.516479576973204</v>
      </c>
      <c r="S685">
        <v>678</v>
      </c>
      <c r="T685">
        <v>19.329179800713366</v>
      </c>
      <c r="U685">
        <v>57.351425683806674</v>
      </c>
      <c r="W685">
        <f t="shared" si="522"/>
        <v>0</v>
      </c>
      <c r="X685">
        <f t="shared" si="523"/>
        <v>1</v>
      </c>
      <c r="Y685">
        <f t="shared" si="524"/>
        <v>38.022245883093305</v>
      </c>
      <c r="AB685">
        <v>678</v>
      </c>
      <c r="AC685">
        <v>22.491485802256019</v>
      </c>
      <c r="AD685">
        <v>16.35793693741666</v>
      </c>
      <c r="AF685">
        <f t="shared" si="525"/>
        <v>1</v>
      </c>
      <c r="AG685">
        <f t="shared" si="526"/>
        <v>0</v>
      </c>
      <c r="AH685">
        <f t="shared" si="527"/>
        <v>6.1335488648393586</v>
      </c>
      <c r="AK685">
        <v>678</v>
      </c>
      <c r="AL685">
        <v>25.450619921541087</v>
      </c>
      <c r="AM685">
        <v>31.220428264525609</v>
      </c>
      <c r="AO685">
        <f t="shared" si="528"/>
        <v>0</v>
      </c>
      <c r="AP685">
        <f t="shared" si="529"/>
        <v>1</v>
      </c>
      <c r="AQ685">
        <f t="shared" si="530"/>
        <v>5.7698083429845219</v>
      </c>
      <c r="AT685">
        <v>678</v>
      </c>
      <c r="AU685">
        <v>20.527461008230709</v>
      </c>
      <c r="AV685">
        <v>17.334938406275018</v>
      </c>
      <c r="AX685">
        <f t="shared" si="531"/>
        <v>1</v>
      </c>
      <c r="AY685">
        <f t="shared" si="532"/>
        <v>0</v>
      </c>
      <c r="AZ685">
        <f t="shared" si="533"/>
        <v>3.1925226019556909</v>
      </c>
      <c r="BC685">
        <v>678</v>
      </c>
      <c r="BD685" t="e">
        <v>#N/A</v>
      </c>
      <c r="BE685" t="e">
        <v>#N/A</v>
      </c>
      <c r="BG685" t="e">
        <f t="shared" si="534"/>
        <v>#N/A</v>
      </c>
      <c r="BH685" t="e">
        <f t="shared" si="535"/>
        <v>#N/A</v>
      </c>
      <c r="BI685" t="e">
        <f t="shared" si="536"/>
        <v>#N/A</v>
      </c>
      <c r="BL685">
        <v>678</v>
      </c>
      <c r="BM685">
        <v>28.039328268483537</v>
      </c>
      <c r="BN685">
        <v>9.9250806889672365</v>
      </c>
      <c r="BP685">
        <f t="shared" si="537"/>
        <v>1</v>
      </c>
      <c r="BQ685">
        <f t="shared" si="538"/>
        <v>0</v>
      </c>
      <c r="BR685">
        <f t="shared" si="539"/>
        <v>18.114247579516302</v>
      </c>
      <c r="BU685">
        <v>678</v>
      </c>
      <c r="BV685">
        <v>17.599822315590181</v>
      </c>
      <c r="BW685">
        <v>18.04341264015201</v>
      </c>
      <c r="BY685">
        <f t="shared" si="540"/>
        <v>0</v>
      </c>
      <c r="BZ685">
        <f t="shared" si="541"/>
        <v>1</v>
      </c>
      <c r="CA685">
        <f t="shared" si="542"/>
        <v>0.44359032456182845</v>
      </c>
      <c r="CD685">
        <v>678</v>
      </c>
      <c r="CE685">
        <v>15.658631335953039</v>
      </c>
      <c r="CF685">
        <v>11.223340419862327</v>
      </c>
      <c r="CH685">
        <f t="shared" si="543"/>
        <v>1</v>
      </c>
      <c r="CI685">
        <f t="shared" si="544"/>
        <v>0</v>
      </c>
      <c r="CJ685">
        <f t="shared" si="545"/>
        <v>4.4352909160907128</v>
      </c>
      <c r="CM685">
        <v>678</v>
      </c>
      <c r="CN685">
        <v>18.994849683088649</v>
      </c>
      <c r="CO685">
        <v>31.402294685719294</v>
      </c>
      <c r="CQ685">
        <f t="shared" si="546"/>
        <v>0</v>
      </c>
      <c r="CR685">
        <f t="shared" si="547"/>
        <v>1</v>
      </c>
      <c r="CS685">
        <f t="shared" si="548"/>
        <v>12.407445002630645</v>
      </c>
      <c r="CV685">
        <v>678</v>
      </c>
      <c r="CW685">
        <v>18.710499714362992</v>
      </c>
      <c r="CX685">
        <v>17.148082248519216</v>
      </c>
      <c r="CZ685">
        <f t="shared" si="549"/>
        <v>1</v>
      </c>
      <c r="DA685">
        <f t="shared" si="550"/>
        <v>0</v>
      </c>
      <c r="DB685">
        <f t="shared" si="551"/>
        <v>1.5624174658437759</v>
      </c>
      <c r="DE685">
        <v>678</v>
      </c>
      <c r="DF685">
        <v>26.151946339278624</v>
      </c>
      <c r="DG685">
        <v>17.657866658964011</v>
      </c>
      <c r="DI685">
        <f t="shared" si="552"/>
        <v>1</v>
      </c>
      <c r="DJ685">
        <f t="shared" si="553"/>
        <v>0</v>
      </c>
      <c r="DK685">
        <f t="shared" si="554"/>
        <v>8.4940796803146128</v>
      </c>
      <c r="DN685">
        <v>678</v>
      </c>
      <c r="DO685">
        <v>21.7123904141331</v>
      </c>
      <c r="DP685">
        <v>17.599631269176118</v>
      </c>
      <c r="DR685">
        <f t="shared" si="555"/>
        <v>1</v>
      </c>
      <c r="DS685">
        <f t="shared" si="556"/>
        <v>0</v>
      </c>
      <c r="DT685">
        <f t="shared" si="557"/>
        <v>4.112759144956982</v>
      </c>
      <c r="DW685">
        <v>678</v>
      </c>
      <c r="DX685">
        <v>19.975750283034163</v>
      </c>
      <c r="DY685">
        <v>6.4941150976622488</v>
      </c>
      <c r="EA685">
        <f t="shared" si="558"/>
        <v>1</v>
      </c>
      <c r="EB685">
        <f t="shared" si="559"/>
        <v>0</v>
      </c>
      <c r="EC685">
        <f t="shared" si="560"/>
        <v>13.481635185371914</v>
      </c>
      <c r="EF685">
        <v>678</v>
      </c>
      <c r="EG685">
        <v>22.618825267733062</v>
      </c>
      <c r="EH685">
        <v>12.501452038162238</v>
      </c>
      <c r="EJ685">
        <f t="shared" si="561"/>
        <v>1</v>
      </c>
      <c r="EK685">
        <f t="shared" si="562"/>
        <v>0</v>
      </c>
      <c r="EL685">
        <f t="shared" si="563"/>
        <v>10.117373229570823</v>
      </c>
      <c r="EO685">
        <v>678</v>
      </c>
      <c r="EP685">
        <v>25.567273900710163</v>
      </c>
      <c r="EQ685">
        <v>8.0331703317507994</v>
      </c>
      <c r="ES685">
        <f t="shared" si="564"/>
        <v>1</v>
      </c>
      <c r="ET685">
        <f t="shared" si="565"/>
        <v>0</v>
      </c>
      <c r="EU685">
        <f t="shared" si="566"/>
        <v>17.534103568959363</v>
      </c>
    </row>
    <row r="686" spans="1:151" x14ac:dyDescent="0.25">
      <c r="A686">
        <v>679</v>
      </c>
      <c r="B686">
        <v>12.375521279089824</v>
      </c>
      <c r="C686">
        <v>38.311967274711037</v>
      </c>
      <c r="E686">
        <f t="shared" si="567"/>
        <v>0</v>
      </c>
      <c r="F686">
        <f t="shared" si="518"/>
        <v>1</v>
      </c>
      <c r="G686">
        <f t="shared" si="568"/>
        <v>25.936445995621213</v>
      </c>
      <c r="J686">
        <v>679</v>
      </c>
      <c r="K686">
        <v>25.294281064902833</v>
      </c>
      <c r="L686">
        <v>30.963494633341071</v>
      </c>
      <c r="N686">
        <f t="shared" si="519"/>
        <v>0</v>
      </c>
      <c r="O686">
        <f t="shared" si="520"/>
        <v>1</v>
      </c>
      <c r="P686">
        <f t="shared" si="521"/>
        <v>5.6692135684382379</v>
      </c>
      <c r="S686">
        <v>679</v>
      </c>
      <c r="T686">
        <v>19.102160030605749</v>
      </c>
      <c r="U686">
        <v>29.287954197165316</v>
      </c>
      <c r="W686">
        <f t="shared" si="522"/>
        <v>0</v>
      </c>
      <c r="X686">
        <f t="shared" si="523"/>
        <v>1</v>
      </c>
      <c r="Y686">
        <f t="shared" si="524"/>
        <v>10.185794166559567</v>
      </c>
      <c r="AB686">
        <v>679</v>
      </c>
      <c r="AC686">
        <v>20.191357039432191</v>
      </c>
      <c r="AD686">
        <v>17.388934385611478</v>
      </c>
      <c r="AF686">
        <f t="shared" si="525"/>
        <v>1</v>
      </c>
      <c r="AG686">
        <f t="shared" si="526"/>
        <v>0</v>
      </c>
      <c r="AH686">
        <f t="shared" si="527"/>
        <v>2.8024226538207131</v>
      </c>
      <c r="AK686">
        <v>679</v>
      </c>
      <c r="AL686">
        <v>20.118576644980322</v>
      </c>
      <c r="AM686">
        <v>28.757480890675168</v>
      </c>
      <c r="AO686">
        <f t="shared" si="528"/>
        <v>0</v>
      </c>
      <c r="AP686">
        <f t="shared" si="529"/>
        <v>1</v>
      </c>
      <c r="AQ686">
        <f t="shared" si="530"/>
        <v>8.6389042456948459</v>
      </c>
      <c r="AT686">
        <v>679</v>
      </c>
      <c r="AU686">
        <v>17.194341804169959</v>
      </c>
      <c r="AV686">
        <v>16.046329468409073</v>
      </c>
      <c r="AX686">
        <f t="shared" si="531"/>
        <v>1</v>
      </c>
      <c r="AY686">
        <f t="shared" si="532"/>
        <v>0</v>
      </c>
      <c r="AZ686">
        <f t="shared" si="533"/>
        <v>1.1480123357608853</v>
      </c>
      <c r="BC686">
        <v>679</v>
      </c>
      <c r="BD686" t="e">
        <v>#N/A</v>
      </c>
      <c r="BE686" t="e">
        <v>#N/A</v>
      </c>
      <c r="BG686" t="e">
        <f t="shared" si="534"/>
        <v>#N/A</v>
      </c>
      <c r="BH686" t="e">
        <f t="shared" si="535"/>
        <v>#N/A</v>
      </c>
      <c r="BI686" t="e">
        <f t="shared" si="536"/>
        <v>#N/A</v>
      </c>
      <c r="BL686">
        <v>679</v>
      </c>
      <c r="BM686">
        <v>26.791068395487695</v>
      </c>
      <c r="BN686">
        <v>11.44946815586451</v>
      </c>
      <c r="BP686">
        <f t="shared" si="537"/>
        <v>1</v>
      </c>
      <c r="BQ686">
        <f t="shared" si="538"/>
        <v>0</v>
      </c>
      <c r="BR686">
        <f t="shared" si="539"/>
        <v>15.341600239623185</v>
      </c>
      <c r="BU686">
        <v>679</v>
      </c>
      <c r="BV686">
        <v>24.115236625692695</v>
      </c>
      <c r="BW686">
        <v>29.441426241488998</v>
      </c>
      <c r="BY686">
        <f t="shared" si="540"/>
        <v>0</v>
      </c>
      <c r="BZ686">
        <f t="shared" si="541"/>
        <v>1</v>
      </c>
      <c r="CA686">
        <f t="shared" si="542"/>
        <v>5.3261896157963022</v>
      </c>
      <c r="CD686">
        <v>679</v>
      </c>
      <c r="CE686">
        <v>30.276142240854597</v>
      </c>
      <c r="CF686">
        <v>7.2971131735681922</v>
      </c>
      <c r="CH686">
        <f t="shared" si="543"/>
        <v>1</v>
      </c>
      <c r="CI686">
        <f t="shared" si="544"/>
        <v>0</v>
      </c>
      <c r="CJ686">
        <f t="shared" si="545"/>
        <v>22.979029067286405</v>
      </c>
      <c r="CM686">
        <v>679</v>
      </c>
      <c r="CN686">
        <v>17.739946652849341</v>
      </c>
      <c r="CO686">
        <v>34.868951891208198</v>
      </c>
      <c r="CQ686">
        <f t="shared" si="546"/>
        <v>0</v>
      </c>
      <c r="CR686">
        <f t="shared" si="547"/>
        <v>1</v>
      </c>
      <c r="CS686">
        <f t="shared" si="548"/>
        <v>17.129005238358857</v>
      </c>
      <c r="CV686">
        <v>679</v>
      </c>
      <c r="CW686">
        <v>22.199955016545715</v>
      </c>
      <c r="CX686">
        <v>19.055454897087717</v>
      </c>
      <c r="CZ686">
        <f t="shared" si="549"/>
        <v>1</v>
      </c>
      <c r="DA686">
        <f t="shared" si="550"/>
        <v>0</v>
      </c>
      <c r="DB686">
        <f t="shared" si="551"/>
        <v>3.144500119457998</v>
      </c>
      <c r="DE686">
        <v>679</v>
      </c>
      <c r="DF686">
        <v>21.515702190969911</v>
      </c>
      <c r="DG686">
        <v>21.222190961135421</v>
      </c>
      <c r="DI686">
        <f t="shared" si="552"/>
        <v>1</v>
      </c>
      <c r="DJ686">
        <f t="shared" si="553"/>
        <v>0</v>
      </c>
      <c r="DK686">
        <f t="shared" si="554"/>
        <v>0.29351122983448974</v>
      </c>
      <c r="DN686">
        <v>679</v>
      </c>
      <c r="DO686">
        <v>29.895511842362314</v>
      </c>
      <c r="DP686">
        <v>16.081262300126092</v>
      </c>
      <c r="DR686">
        <f t="shared" si="555"/>
        <v>1</v>
      </c>
      <c r="DS686">
        <f t="shared" si="556"/>
        <v>0</v>
      </c>
      <c r="DT686">
        <f t="shared" si="557"/>
        <v>13.814249542236222</v>
      </c>
      <c r="DW686">
        <v>679</v>
      </c>
      <c r="DX686">
        <v>17.380117016261853</v>
      </c>
      <c r="DY686">
        <v>22.210176302678757</v>
      </c>
      <c r="EA686">
        <f t="shared" si="558"/>
        <v>0</v>
      </c>
      <c r="EB686">
        <f t="shared" si="559"/>
        <v>1</v>
      </c>
      <c r="EC686">
        <f t="shared" si="560"/>
        <v>4.8300592864169047</v>
      </c>
      <c r="EF686">
        <v>679</v>
      </c>
      <c r="EG686">
        <v>21.665733573998693</v>
      </c>
      <c r="EH686">
        <v>20.970824747532482</v>
      </c>
      <c r="EJ686">
        <f t="shared" si="561"/>
        <v>1</v>
      </c>
      <c r="EK686">
        <f t="shared" si="562"/>
        <v>0</v>
      </c>
      <c r="EL686">
        <f t="shared" si="563"/>
        <v>0.69490882646621088</v>
      </c>
      <c r="EO686">
        <v>679</v>
      </c>
      <c r="EP686">
        <v>21.937156548774507</v>
      </c>
      <c r="EQ686">
        <v>43.751915509505096</v>
      </c>
      <c r="ES686">
        <f t="shared" si="564"/>
        <v>0</v>
      </c>
      <c r="ET686">
        <f t="shared" si="565"/>
        <v>1</v>
      </c>
      <c r="EU686">
        <f t="shared" si="566"/>
        <v>21.81475896073059</v>
      </c>
    </row>
    <row r="687" spans="1:151" x14ac:dyDescent="0.25">
      <c r="A687">
        <v>680</v>
      </c>
      <c r="B687">
        <v>7.2116494905368782</v>
      </c>
      <c r="C687">
        <v>23.583602406752885</v>
      </c>
      <c r="E687">
        <f t="shared" si="567"/>
        <v>0</v>
      </c>
      <c r="F687">
        <f t="shared" si="518"/>
        <v>1</v>
      </c>
      <c r="G687">
        <f t="shared" si="568"/>
        <v>16.371952916216006</v>
      </c>
      <c r="J687">
        <v>680</v>
      </c>
      <c r="K687">
        <v>22.818906005504612</v>
      </c>
      <c r="L687">
        <v>8.4538034572842875</v>
      </c>
      <c r="N687">
        <f t="shared" si="519"/>
        <v>1</v>
      </c>
      <c r="O687">
        <f t="shared" si="520"/>
        <v>0</v>
      </c>
      <c r="P687">
        <f t="shared" si="521"/>
        <v>14.365102548220325</v>
      </c>
      <c r="S687">
        <v>680</v>
      </c>
      <c r="T687">
        <v>19.740551419475736</v>
      </c>
      <c r="U687">
        <v>37.659110500023132</v>
      </c>
      <c r="W687">
        <f t="shared" si="522"/>
        <v>0</v>
      </c>
      <c r="X687">
        <f t="shared" si="523"/>
        <v>1</v>
      </c>
      <c r="Y687">
        <f t="shared" si="524"/>
        <v>17.918559080547396</v>
      </c>
      <c r="AB687">
        <v>680</v>
      </c>
      <c r="AC687">
        <v>25.688361152185298</v>
      </c>
      <c r="AD687">
        <v>18.390718818124885</v>
      </c>
      <c r="AF687">
        <f t="shared" si="525"/>
        <v>1</v>
      </c>
      <c r="AG687">
        <f t="shared" si="526"/>
        <v>0</v>
      </c>
      <c r="AH687">
        <f t="shared" si="527"/>
        <v>7.2976423340604128</v>
      </c>
      <c r="AK687">
        <v>680</v>
      </c>
      <c r="AL687">
        <v>22.346508859646757</v>
      </c>
      <c r="AM687">
        <v>37.635603851891837</v>
      </c>
      <c r="AO687">
        <f t="shared" si="528"/>
        <v>0</v>
      </c>
      <c r="AP687">
        <f t="shared" si="529"/>
        <v>1</v>
      </c>
      <c r="AQ687">
        <f t="shared" si="530"/>
        <v>15.289094992245079</v>
      </c>
      <c r="AT687">
        <v>680</v>
      </c>
      <c r="AU687">
        <v>15.813011924044044</v>
      </c>
      <c r="AV687">
        <v>29.554823186078899</v>
      </c>
      <c r="AX687">
        <f t="shared" si="531"/>
        <v>0</v>
      </c>
      <c r="AY687">
        <f t="shared" si="532"/>
        <v>1</v>
      </c>
      <c r="AZ687">
        <f t="shared" si="533"/>
        <v>13.741811262034854</v>
      </c>
      <c r="BC687">
        <v>680</v>
      </c>
      <c r="BD687" t="e">
        <v>#N/A</v>
      </c>
      <c r="BE687" t="e">
        <v>#N/A</v>
      </c>
      <c r="BG687" t="e">
        <f t="shared" si="534"/>
        <v>#N/A</v>
      </c>
      <c r="BH687" t="e">
        <f t="shared" si="535"/>
        <v>#N/A</v>
      </c>
      <c r="BI687" t="e">
        <f t="shared" si="536"/>
        <v>#N/A</v>
      </c>
      <c r="BL687">
        <v>680</v>
      </c>
      <c r="BM687">
        <v>24.043149004395847</v>
      </c>
      <c r="BN687">
        <v>13.830426815747341</v>
      </c>
      <c r="BP687">
        <f t="shared" si="537"/>
        <v>1</v>
      </c>
      <c r="BQ687">
        <f t="shared" si="538"/>
        <v>0</v>
      </c>
      <c r="BR687">
        <f t="shared" si="539"/>
        <v>10.212722188648506</v>
      </c>
      <c r="BU687">
        <v>680</v>
      </c>
      <c r="BV687">
        <v>25.737503195642081</v>
      </c>
      <c r="BW687">
        <v>27.324519584075556</v>
      </c>
      <c r="BY687">
        <f t="shared" si="540"/>
        <v>0</v>
      </c>
      <c r="BZ687">
        <f t="shared" si="541"/>
        <v>1</v>
      </c>
      <c r="CA687">
        <f t="shared" si="542"/>
        <v>1.5870163884334758</v>
      </c>
      <c r="CD687">
        <v>680</v>
      </c>
      <c r="CE687">
        <v>22.97582452814526</v>
      </c>
      <c r="CF687">
        <v>13.515326280671349</v>
      </c>
      <c r="CH687">
        <f t="shared" si="543"/>
        <v>1</v>
      </c>
      <c r="CI687">
        <f t="shared" si="544"/>
        <v>0</v>
      </c>
      <c r="CJ687">
        <f t="shared" si="545"/>
        <v>9.460498247473911</v>
      </c>
      <c r="CM687">
        <v>680</v>
      </c>
      <c r="CN687">
        <v>13.954853475647415</v>
      </c>
      <c r="CO687">
        <v>35.908121139494128</v>
      </c>
      <c r="CQ687">
        <f t="shared" si="546"/>
        <v>0</v>
      </c>
      <c r="CR687">
        <f t="shared" si="547"/>
        <v>1</v>
      </c>
      <c r="CS687">
        <f t="shared" si="548"/>
        <v>21.953267663846713</v>
      </c>
      <c r="CV687">
        <v>680</v>
      </c>
      <c r="CW687">
        <v>25.120599892987457</v>
      </c>
      <c r="CX687">
        <v>20.57346662753314</v>
      </c>
      <c r="CZ687">
        <f t="shared" si="549"/>
        <v>1</v>
      </c>
      <c r="DA687">
        <f t="shared" si="550"/>
        <v>0</v>
      </c>
      <c r="DB687">
        <f t="shared" si="551"/>
        <v>4.5471332654543168</v>
      </c>
      <c r="DE687">
        <v>680</v>
      </c>
      <c r="DF687">
        <v>25.679768738508621</v>
      </c>
      <c r="DG687">
        <v>14.343546044444214</v>
      </c>
      <c r="DI687">
        <f t="shared" si="552"/>
        <v>1</v>
      </c>
      <c r="DJ687">
        <f t="shared" si="553"/>
        <v>0</v>
      </c>
      <c r="DK687">
        <f t="shared" si="554"/>
        <v>11.336222694064407</v>
      </c>
      <c r="DN687">
        <v>680</v>
      </c>
      <c r="DO687">
        <v>21.798694718327994</v>
      </c>
      <c r="DP687">
        <v>27.375012701451368</v>
      </c>
      <c r="DR687">
        <f t="shared" si="555"/>
        <v>0</v>
      </c>
      <c r="DS687">
        <f t="shared" si="556"/>
        <v>1</v>
      </c>
      <c r="DT687">
        <f t="shared" si="557"/>
        <v>5.5763179831233742</v>
      </c>
      <c r="DW687">
        <v>680</v>
      </c>
      <c r="DX687">
        <v>21.973389458161058</v>
      </c>
      <c r="DY687">
        <v>15.457789706471143</v>
      </c>
      <c r="EA687">
        <f t="shared" si="558"/>
        <v>1</v>
      </c>
      <c r="EB687">
        <f t="shared" si="559"/>
        <v>0</v>
      </c>
      <c r="EC687">
        <f t="shared" si="560"/>
        <v>6.5155997516899156</v>
      </c>
      <c r="EF687">
        <v>680</v>
      </c>
      <c r="EG687">
        <v>22.486204244228734</v>
      </c>
      <c r="EH687">
        <v>13.869309484973295</v>
      </c>
      <c r="EJ687">
        <f t="shared" si="561"/>
        <v>1</v>
      </c>
      <c r="EK687">
        <f t="shared" si="562"/>
        <v>0</v>
      </c>
      <c r="EL687">
        <f t="shared" si="563"/>
        <v>8.6168947592554392</v>
      </c>
      <c r="EO687">
        <v>680</v>
      </c>
      <c r="EP687">
        <v>21.927248392579742</v>
      </c>
      <c r="EQ687">
        <v>48.891992096403648</v>
      </c>
      <c r="ES687">
        <f t="shared" si="564"/>
        <v>0</v>
      </c>
      <c r="ET687">
        <f t="shared" si="565"/>
        <v>1</v>
      </c>
      <c r="EU687">
        <f t="shared" si="566"/>
        <v>26.964743703823906</v>
      </c>
    </row>
    <row r="688" spans="1:151" x14ac:dyDescent="0.25">
      <c r="A688">
        <v>681</v>
      </c>
      <c r="B688">
        <v>7.4053569541389752</v>
      </c>
      <c r="C688">
        <v>16.697312301546106</v>
      </c>
      <c r="E688">
        <f t="shared" si="567"/>
        <v>0</v>
      </c>
      <c r="F688">
        <f t="shared" si="518"/>
        <v>1</v>
      </c>
      <c r="G688">
        <f t="shared" si="568"/>
        <v>9.2919553474071304</v>
      </c>
      <c r="J688">
        <v>681</v>
      </c>
      <c r="K688">
        <v>25.639909645646476</v>
      </c>
      <c r="L688">
        <v>17.06534143379163</v>
      </c>
      <c r="N688">
        <f t="shared" si="519"/>
        <v>1</v>
      </c>
      <c r="O688">
        <f t="shared" si="520"/>
        <v>0</v>
      </c>
      <c r="P688">
        <f t="shared" si="521"/>
        <v>8.5745682118548459</v>
      </c>
      <c r="S688">
        <v>681</v>
      </c>
      <c r="T688">
        <v>22.491340464450793</v>
      </c>
      <c r="U688">
        <v>11.642842034183182</v>
      </c>
      <c r="W688">
        <f t="shared" si="522"/>
        <v>1</v>
      </c>
      <c r="X688">
        <f t="shared" si="523"/>
        <v>0</v>
      </c>
      <c r="Y688">
        <f t="shared" si="524"/>
        <v>10.848498430267611</v>
      </c>
      <c r="AB688">
        <v>681</v>
      </c>
      <c r="AC688">
        <v>17.827999616945164</v>
      </c>
      <c r="AD688">
        <v>18.402106936769229</v>
      </c>
      <c r="AF688">
        <f t="shared" si="525"/>
        <v>0</v>
      </c>
      <c r="AG688">
        <f t="shared" si="526"/>
        <v>1</v>
      </c>
      <c r="AH688">
        <f t="shared" si="527"/>
        <v>0.5741073198240656</v>
      </c>
      <c r="AK688">
        <v>681</v>
      </c>
      <c r="AL688">
        <v>26.278169711419537</v>
      </c>
      <c r="AM688">
        <v>3.3675928842156857</v>
      </c>
      <c r="AO688">
        <f t="shared" si="528"/>
        <v>1</v>
      </c>
      <c r="AP688">
        <f t="shared" si="529"/>
        <v>0</v>
      </c>
      <c r="AQ688">
        <f t="shared" si="530"/>
        <v>22.910576827203851</v>
      </c>
      <c r="AT688">
        <v>681</v>
      </c>
      <c r="AU688">
        <v>19.789123882385621</v>
      </c>
      <c r="AV688">
        <v>15.76301604512151</v>
      </c>
      <c r="AX688">
        <f t="shared" si="531"/>
        <v>1</v>
      </c>
      <c r="AY688">
        <f t="shared" si="532"/>
        <v>0</v>
      </c>
      <c r="AZ688">
        <f t="shared" si="533"/>
        <v>4.0261078372641101</v>
      </c>
      <c r="BC688">
        <v>681</v>
      </c>
      <c r="BD688" t="e">
        <v>#N/A</v>
      </c>
      <c r="BE688" t="e">
        <v>#N/A</v>
      </c>
      <c r="BG688" t="e">
        <f t="shared" si="534"/>
        <v>#N/A</v>
      </c>
      <c r="BH688" t="e">
        <f t="shared" si="535"/>
        <v>#N/A</v>
      </c>
      <c r="BI688" t="e">
        <f t="shared" si="536"/>
        <v>#N/A</v>
      </c>
      <c r="BL688">
        <v>681</v>
      </c>
      <c r="BM688">
        <v>26.074107633956928</v>
      </c>
      <c r="BN688">
        <v>11.061596003017504</v>
      </c>
      <c r="BP688">
        <f t="shared" si="537"/>
        <v>1</v>
      </c>
      <c r="BQ688">
        <f t="shared" si="538"/>
        <v>0</v>
      </c>
      <c r="BR688">
        <f t="shared" si="539"/>
        <v>15.012511630939423</v>
      </c>
      <c r="BU688">
        <v>681</v>
      </c>
      <c r="BV688">
        <v>24.795058099922251</v>
      </c>
      <c r="BW688">
        <v>12.415354449030488</v>
      </c>
      <c r="BY688">
        <f t="shared" si="540"/>
        <v>1</v>
      </c>
      <c r="BZ688">
        <f t="shared" si="541"/>
        <v>0</v>
      </c>
      <c r="CA688">
        <f t="shared" si="542"/>
        <v>12.379703650891763</v>
      </c>
      <c r="CD688">
        <v>681</v>
      </c>
      <c r="CE688">
        <v>25.434912464080448</v>
      </c>
      <c r="CF688">
        <v>23.415272931611447</v>
      </c>
      <c r="CH688">
        <f t="shared" si="543"/>
        <v>1</v>
      </c>
      <c r="CI688">
        <f t="shared" si="544"/>
        <v>0</v>
      </c>
      <c r="CJ688">
        <f t="shared" si="545"/>
        <v>2.0196395324690002</v>
      </c>
      <c r="CM688">
        <v>681</v>
      </c>
      <c r="CN688">
        <v>21.717906638377499</v>
      </c>
      <c r="CO688">
        <v>21.578312463958696</v>
      </c>
      <c r="CQ688">
        <f t="shared" si="546"/>
        <v>1</v>
      </c>
      <c r="CR688">
        <f t="shared" si="547"/>
        <v>0</v>
      </c>
      <c r="CS688">
        <f t="shared" si="548"/>
        <v>0.13959417441880362</v>
      </c>
      <c r="CV688">
        <v>681</v>
      </c>
      <c r="CW688">
        <v>23.640735957815579</v>
      </c>
      <c r="CX688">
        <v>23.857182783657315</v>
      </c>
      <c r="CZ688">
        <f t="shared" si="549"/>
        <v>0</v>
      </c>
      <c r="DA688">
        <f t="shared" si="550"/>
        <v>1</v>
      </c>
      <c r="DB688">
        <f t="shared" si="551"/>
        <v>0.2164468258417358</v>
      </c>
      <c r="DE688">
        <v>681</v>
      </c>
      <c r="DF688">
        <v>26.563908708789224</v>
      </c>
      <c r="DG688">
        <v>24.869275913835384</v>
      </c>
      <c r="DI688">
        <f t="shared" si="552"/>
        <v>1</v>
      </c>
      <c r="DJ688">
        <f t="shared" si="553"/>
        <v>0</v>
      </c>
      <c r="DK688">
        <f t="shared" si="554"/>
        <v>1.69463279495384</v>
      </c>
      <c r="DN688">
        <v>681</v>
      </c>
      <c r="DO688">
        <v>27.061404629905649</v>
      </c>
      <c r="DP688">
        <v>22.155601302120541</v>
      </c>
      <c r="DR688">
        <f t="shared" si="555"/>
        <v>1</v>
      </c>
      <c r="DS688">
        <f t="shared" si="556"/>
        <v>0</v>
      </c>
      <c r="DT688">
        <f t="shared" si="557"/>
        <v>4.9058033277851081</v>
      </c>
      <c r="DW688">
        <v>681</v>
      </c>
      <c r="DX688">
        <v>20.775580690499744</v>
      </c>
      <c r="DY688">
        <v>17.409650649039666</v>
      </c>
      <c r="EA688">
        <f t="shared" si="558"/>
        <v>1</v>
      </c>
      <c r="EB688">
        <f t="shared" si="559"/>
        <v>0</v>
      </c>
      <c r="EC688">
        <f t="shared" si="560"/>
        <v>3.3659300414600786</v>
      </c>
      <c r="EF688">
        <v>681</v>
      </c>
      <c r="EG688">
        <v>18.982926370159177</v>
      </c>
      <c r="EH688">
        <v>16.774424259490615</v>
      </c>
      <c r="EJ688">
        <f t="shared" si="561"/>
        <v>1</v>
      </c>
      <c r="EK688">
        <f t="shared" si="562"/>
        <v>0</v>
      </c>
      <c r="EL688">
        <f t="shared" si="563"/>
        <v>2.2085021106685616</v>
      </c>
      <c r="EO688">
        <v>681</v>
      </c>
      <c r="EP688">
        <v>18.474964935977436</v>
      </c>
      <c r="EQ688">
        <v>19.359605092997299</v>
      </c>
      <c r="ES688">
        <f t="shared" si="564"/>
        <v>0</v>
      </c>
      <c r="ET688">
        <f t="shared" si="565"/>
        <v>1</v>
      </c>
      <c r="EU688">
        <f t="shared" si="566"/>
        <v>0.88464015701986298</v>
      </c>
    </row>
    <row r="689" spans="1:151" x14ac:dyDescent="0.25">
      <c r="A689">
        <v>682</v>
      </c>
      <c r="B689">
        <v>8.6890474788750502</v>
      </c>
      <c r="C689">
        <v>21.096521639032332</v>
      </c>
      <c r="E689">
        <f t="shared" si="567"/>
        <v>0</v>
      </c>
      <c r="F689">
        <f t="shared" si="518"/>
        <v>1</v>
      </c>
      <c r="G689">
        <f t="shared" si="568"/>
        <v>12.407474160157282</v>
      </c>
      <c r="J689">
        <v>682</v>
      </c>
      <c r="K689">
        <v>18.494493402332093</v>
      </c>
      <c r="L689">
        <v>26.608179880087874</v>
      </c>
      <c r="N689">
        <f t="shared" si="519"/>
        <v>0</v>
      </c>
      <c r="O689">
        <f t="shared" si="520"/>
        <v>1</v>
      </c>
      <c r="P689">
        <f t="shared" si="521"/>
        <v>8.1136864777557811</v>
      </c>
      <c r="S689">
        <v>682</v>
      </c>
      <c r="T689">
        <v>16.737706216501405</v>
      </c>
      <c r="U689">
        <v>-3.2577680641424536</v>
      </c>
      <c r="W689">
        <f t="shared" si="522"/>
        <v>1</v>
      </c>
      <c r="X689">
        <f t="shared" si="523"/>
        <v>0</v>
      </c>
      <c r="Y689">
        <f t="shared" si="524"/>
        <v>19.995474280643858</v>
      </c>
      <c r="AB689">
        <v>682</v>
      </c>
      <c r="AC689">
        <v>22.698819234946299</v>
      </c>
      <c r="AD689">
        <v>19.082165015176741</v>
      </c>
      <c r="AF689">
        <f t="shared" si="525"/>
        <v>1</v>
      </c>
      <c r="AG689">
        <f t="shared" si="526"/>
        <v>0</v>
      </c>
      <c r="AH689">
        <f t="shared" si="527"/>
        <v>3.6166542197695577</v>
      </c>
      <c r="AK689">
        <v>682</v>
      </c>
      <c r="AL689">
        <v>30.612550722153699</v>
      </c>
      <c r="AM689">
        <v>42.328905404972275</v>
      </c>
      <c r="AO689">
        <f t="shared" si="528"/>
        <v>0</v>
      </c>
      <c r="AP689">
        <f t="shared" si="529"/>
        <v>1</v>
      </c>
      <c r="AQ689">
        <f t="shared" si="530"/>
        <v>11.716354682818576</v>
      </c>
      <c r="AT689">
        <v>682</v>
      </c>
      <c r="AU689">
        <v>13.288044229143384</v>
      </c>
      <c r="AV689">
        <v>22.775351048692539</v>
      </c>
      <c r="AX689">
        <f t="shared" si="531"/>
        <v>0</v>
      </c>
      <c r="AY689">
        <f t="shared" si="532"/>
        <v>1</v>
      </c>
      <c r="AZ689">
        <f t="shared" si="533"/>
        <v>9.4873068195491541</v>
      </c>
      <c r="BC689">
        <v>682</v>
      </c>
      <c r="BD689" t="e">
        <v>#N/A</v>
      </c>
      <c r="BE689" t="e">
        <v>#N/A</v>
      </c>
      <c r="BG689" t="e">
        <f t="shared" si="534"/>
        <v>#N/A</v>
      </c>
      <c r="BH689" t="e">
        <f t="shared" si="535"/>
        <v>#N/A</v>
      </c>
      <c r="BI689" t="e">
        <f t="shared" si="536"/>
        <v>#N/A</v>
      </c>
      <c r="BL689">
        <v>682</v>
      </c>
      <c r="BM689">
        <v>20.144157300298431</v>
      </c>
      <c r="BN689">
        <v>12.564555506426023</v>
      </c>
      <c r="BP689">
        <f t="shared" si="537"/>
        <v>1</v>
      </c>
      <c r="BQ689">
        <f t="shared" si="538"/>
        <v>0</v>
      </c>
      <c r="BR689">
        <f t="shared" si="539"/>
        <v>7.5796017938724081</v>
      </c>
      <c r="BU689">
        <v>682</v>
      </c>
      <c r="BV689">
        <v>21.037312069230168</v>
      </c>
      <c r="BW689">
        <v>24.553659883295268</v>
      </c>
      <c r="BY689">
        <f t="shared" si="540"/>
        <v>0</v>
      </c>
      <c r="BZ689">
        <f t="shared" si="541"/>
        <v>1</v>
      </c>
      <c r="CA689">
        <f t="shared" si="542"/>
        <v>3.5163478140650994</v>
      </c>
      <c r="CD689">
        <v>682</v>
      </c>
      <c r="CE689">
        <v>26.121534484030896</v>
      </c>
      <c r="CF689">
        <v>15.748409592084206</v>
      </c>
      <c r="CH689">
        <f t="shared" si="543"/>
        <v>1</v>
      </c>
      <c r="CI689">
        <f t="shared" si="544"/>
        <v>0</v>
      </c>
      <c r="CJ689">
        <f t="shared" si="545"/>
        <v>10.37312489194669</v>
      </c>
      <c r="CM689">
        <v>682</v>
      </c>
      <c r="CN689">
        <v>23.649090303121344</v>
      </c>
      <c r="CO689">
        <v>11.132958004048833</v>
      </c>
      <c r="CQ689">
        <f t="shared" si="546"/>
        <v>1</v>
      </c>
      <c r="CR689">
        <f t="shared" si="547"/>
        <v>0</v>
      </c>
      <c r="CS689">
        <f t="shared" si="548"/>
        <v>12.516132299072511</v>
      </c>
      <c r="CV689">
        <v>682</v>
      </c>
      <c r="CW689">
        <v>20.117394862060284</v>
      </c>
      <c r="CX689">
        <v>11.100473675711012</v>
      </c>
      <c r="CZ689">
        <f t="shared" si="549"/>
        <v>1</v>
      </c>
      <c r="DA689">
        <f t="shared" si="550"/>
        <v>0</v>
      </c>
      <c r="DB689">
        <f t="shared" si="551"/>
        <v>9.016921186349272</v>
      </c>
      <c r="DE689">
        <v>682</v>
      </c>
      <c r="DF689">
        <v>27.805991010444533</v>
      </c>
      <c r="DG689">
        <v>24.020094751927857</v>
      </c>
      <c r="DI689">
        <f t="shared" si="552"/>
        <v>1</v>
      </c>
      <c r="DJ689">
        <f t="shared" si="553"/>
        <v>0</v>
      </c>
      <c r="DK689">
        <f t="shared" si="554"/>
        <v>3.7858962585166758</v>
      </c>
      <c r="DN689">
        <v>682</v>
      </c>
      <c r="DO689">
        <v>17.789744728947412</v>
      </c>
      <c r="DP689">
        <v>25.988911548603092</v>
      </c>
      <c r="DR689">
        <f t="shared" si="555"/>
        <v>0</v>
      </c>
      <c r="DS689">
        <f t="shared" si="556"/>
        <v>1</v>
      </c>
      <c r="DT689">
        <f t="shared" si="557"/>
        <v>8.1991668196556802</v>
      </c>
      <c r="DW689">
        <v>682</v>
      </c>
      <c r="DX689">
        <v>11.525659421903349</v>
      </c>
      <c r="DY689">
        <v>16.90614934951644</v>
      </c>
      <c r="EA689">
        <f t="shared" si="558"/>
        <v>0</v>
      </c>
      <c r="EB689">
        <f t="shared" si="559"/>
        <v>1</v>
      </c>
      <c r="EC689">
        <f t="shared" si="560"/>
        <v>5.3804899276130911</v>
      </c>
      <c r="EF689">
        <v>682</v>
      </c>
      <c r="EG689">
        <v>19.967648510285873</v>
      </c>
      <c r="EH689">
        <v>13.06508728099055</v>
      </c>
      <c r="EJ689">
        <f t="shared" si="561"/>
        <v>1</v>
      </c>
      <c r="EK689">
        <f t="shared" si="562"/>
        <v>0</v>
      </c>
      <c r="EL689">
        <f t="shared" si="563"/>
        <v>6.9025612292953227</v>
      </c>
      <c r="EO689">
        <v>682</v>
      </c>
      <c r="EP689">
        <v>20.548655986549132</v>
      </c>
      <c r="EQ689">
        <v>44.260386674713281</v>
      </c>
      <c r="ES689">
        <f t="shared" si="564"/>
        <v>0</v>
      </c>
      <c r="ET689">
        <f t="shared" si="565"/>
        <v>1</v>
      </c>
      <c r="EU689">
        <f t="shared" si="566"/>
        <v>23.711730688164149</v>
      </c>
    </row>
    <row r="690" spans="1:151" x14ac:dyDescent="0.25">
      <c r="A690">
        <v>683</v>
      </c>
      <c r="B690">
        <v>9.8480890516790716</v>
      </c>
      <c r="C690">
        <v>14.959095243001533</v>
      </c>
      <c r="E690">
        <f t="shared" si="567"/>
        <v>0</v>
      </c>
      <c r="F690">
        <f t="shared" si="518"/>
        <v>1</v>
      </c>
      <c r="G690">
        <f t="shared" si="568"/>
        <v>5.1110061913224616</v>
      </c>
      <c r="J690">
        <v>683</v>
      </c>
      <c r="K690">
        <v>20.769234692498973</v>
      </c>
      <c r="L690">
        <v>21.604557758411623</v>
      </c>
      <c r="N690">
        <f t="shared" si="519"/>
        <v>0</v>
      </c>
      <c r="O690">
        <f t="shared" si="520"/>
        <v>1</v>
      </c>
      <c r="P690">
        <f t="shared" si="521"/>
        <v>0.83532306591265026</v>
      </c>
      <c r="S690">
        <v>683</v>
      </c>
      <c r="T690">
        <v>10.633240224787821</v>
      </c>
      <c r="U690">
        <v>39.688613520833357</v>
      </c>
      <c r="W690">
        <f t="shared" si="522"/>
        <v>0</v>
      </c>
      <c r="X690">
        <f t="shared" si="523"/>
        <v>1</v>
      </c>
      <c r="Y690">
        <f t="shared" si="524"/>
        <v>29.055373296045538</v>
      </c>
      <c r="AB690">
        <v>683</v>
      </c>
      <c r="AC690">
        <v>24.979328239679177</v>
      </c>
      <c r="AD690">
        <v>17.250650657927974</v>
      </c>
      <c r="AF690">
        <f t="shared" si="525"/>
        <v>1</v>
      </c>
      <c r="AG690">
        <f t="shared" si="526"/>
        <v>0</v>
      </c>
      <c r="AH690">
        <f t="shared" si="527"/>
        <v>7.728677581751203</v>
      </c>
      <c r="AK690">
        <v>683</v>
      </c>
      <c r="AL690">
        <v>31.071330597541049</v>
      </c>
      <c r="AM690">
        <v>30.537104740568303</v>
      </c>
      <c r="AO690">
        <f t="shared" si="528"/>
        <v>1</v>
      </c>
      <c r="AP690">
        <f t="shared" si="529"/>
        <v>0</v>
      </c>
      <c r="AQ690">
        <f t="shared" si="530"/>
        <v>0.53422585697274627</v>
      </c>
      <c r="AT690">
        <v>683</v>
      </c>
      <c r="AU690">
        <v>18.440309304083812</v>
      </c>
      <c r="AV690">
        <v>22.035072909463931</v>
      </c>
      <c r="AX690">
        <f t="shared" si="531"/>
        <v>0</v>
      </c>
      <c r="AY690">
        <f t="shared" si="532"/>
        <v>1</v>
      </c>
      <c r="AZ690">
        <f t="shared" si="533"/>
        <v>3.5947636053801197</v>
      </c>
      <c r="BC690">
        <v>683</v>
      </c>
      <c r="BD690" t="e">
        <v>#N/A</v>
      </c>
      <c r="BE690" t="e">
        <v>#N/A</v>
      </c>
      <c r="BG690" t="e">
        <f t="shared" si="534"/>
        <v>#N/A</v>
      </c>
      <c r="BH690" t="e">
        <f t="shared" si="535"/>
        <v>#N/A</v>
      </c>
      <c r="BI690" t="e">
        <f t="shared" si="536"/>
        <v>#N/A</v>
      </c>
      <c r="BL690">
        <v>683</v>
      </c>
      <c r="BM690">
        <v>37.536680179776184</v>
      </c>
      <c r="BN690">
        <v>8.7084266023365515</v>
      </c>
      <c r="BP690">
        <f t="shared" si="537"/>
        <v>1</v>
      </c>
      <c r="BQ690">
        <f t="shared" si="538"/>
        <v>0</v>
      </c>
      <c r="BR690">
        <f t="shared" si="539"/>
        <v>28.828253577439632</v>
      </c>
      <c r="BU690">
        <v>683</v>
      </c>
      <c r="BV690">
        <v>25.521256250427545</v>
      </c>
      <c r="BW690">
        <v>18.934167762872267</v>
      </c>
      <c r="BY690">
        <f t="shared" si="540"/>
        <v>1</v>
      </c>
      <c r="BZ690">
        <f t="shared" si="541"/>
        <v>0</v>
      </c>
      <c r="CA690">
        <f t="shared" si="542"/>
        <v>6.5870884875552775</v>
      </c>
      <c r="CD690">
        <v>683</v>
      </c>
      <c r="CE690">
        <v>24.187763858399201</v>
      </c>
      <c r="CF690">
        <v>33.873041708616071</v>
      </c>
      <c r="CH690">
        <f t="shared" si="543"/>
        <v>0</v>
      </c>
      <c r="CI690">
        <f t="shared" si="544"/>
        <v>1</v>
      </c>
      <c r="CJ690">
        <f t="shared" si="545"/>
        <v>9.6852778502168704</v>
      </c>
      <c r="CM690">
        <v>683</v>
      </c>
      <c r="CN690">
        <v>25.373911194806858</v>
      </c>
      <c r="CO690">
        <v>21.986468457717923</v>
      </c>
      <c r="CQ690">
        <f t="shared" si="546"/>
        <v>1</v>
      </c>
      <c r="CR690">
        <f t="shared" si="547"/>
        <v>0</v>
      </c>
      <c r="CS690">
        <f t="shared" si="548"/>
        <v>3.3874427370889357</v>
      </c>
      <c r="CV690">
        <v>683</v>
      </c>
      <c r="CW690">
        <v>23.803327960358626</v>
      </c>
      <c r="CX690">
        <v>16.918565637768005</v>
      </c>
      <c r="CZ690">
        <f t="shared" si="549"/>
        <v>1</v>
      </c>
      <c r="DA690">
        <f t="shared" si="550"/>
        <v>0</v>
      </c>
      <c r="DB690">
        <f t="shared" si="551"/>
        <v>6.8847623225906212</v>
      </c>
      <c r="DE690">
        <v>683</v>
      </c>
      <c r="DF690">
        <v>16.254755607399353</v>
      </c>
      <c r="DG690">
        <v>15.573144142832428</v>
      </c>
      <c r="DI690">
        <f t="shared" si="552"/>
        <v>1</v>
      </c>
      <c r="DJ690">
        <f t="shared" si="553"/>
        <v>0</v>
      </c>
      <c r="DK690">
        <f t="shared" si="554"/>
        <v>0.68161146456692556</v>
      </c>
      <c r="DN690">
        <v>683</v>
      </c>
      <c r="DO690">
        <v>19.273394955921916</v>
      </c>
      <c r="DP690">
        <v>19.468676984139762</v>
      </c>
      <c r="DR690">
        <f t="shared" si="555"/>
        <v>0</v>
      </c>
      <c r="DS690">
        <f t="shared" si="556"/>
        <v>1</v>
      </c>
      <c r="DT690">
        <f t="shared" si="557"/>
        <v>0.19528202821784646</v>
      </c>
      <c r="DW690">
        <v>683</v>
      </c>
      <c r="DX690">
        <v>22.629724171492235</v>
      </c>
      <c r="DY690">
        <v>23.996775176830354</v>
      </c>
      <c r="EA690">
        <f t="shared" si="558"/>
        <v>0</v>
      </c>
      <c r="EB690">
        <f t="shared" si="559"/>
        <v>1</v>
      </c>
      <c r="EC690">
        <f t="shared" si="560"/>
        <v>1.3670510053381193</v>
      </c>
      <c r="EF690">
        <v>683</v>
      </c>
      <c r="EG690">
        <v>20.511654198877945</v>
      </c>
      <c r="EH690">
        <v>15.505680835769258</v>
      </c>
      <c r="EJ690">
        <f t="shared" si="561"/>
        <v>1</v>
      </c>
      <c r="EK690">
        <f t="shared" si="562"/>
        <v>0</v>
      </c>
      <c r="EL690">
        <f t="shared" si="563"/>
        <v>5.0059733631086871</v>
      </c>
      <c r="EO690">
        <v>683</v>
      </c>
      <c r="EP690">
        <v>21.394247205836574</v>
      </c>
      <c r="EQ690">
        <v>25.597945007703498</v>
      </c>
      <c r="ES690">
        <f t="shared" si="564"/>
        <v>0</v>
      </c>
      <c r="ET690">
        <f t="shared" si="565"/>
        <v>1</v>
      </c>
      <c r="EU690">
        <f t="shared" si="566"/>
        <v>4.2036978018669231</v>
      </c>
    </row>
    <row r="691" spans="1:151" x14ac:dyDescent="0.25">
      <c r="A691">
        <v>684</v>
      </c>
      <c r="B691">
        <v>7.8291140537413391</v>
      </c>
      <c r="C691">
        <v>9.5816974584330623</v>
      </c>
      <c r="E691">
        <f t="shared" si="567"/>
        <v>0</v>
      </c>
      <c r="F691">
        <f t="shared" si="518"/>
        <v>1</v>
      </c>
      <c r="G691">
        <f t="shared" si="568"/>
        <v>1.7525834046917232</v>
      </c>
      <c r="J691">
        <v>684</v>
      </c>
      <c r="K691">
        <v>22.708861409186579</v>
      </c>
      <c r="L691">
        <v>23.950748256138372</v>
      </c>
      <c r="N691">
        <f t="shared" si="519"/>
        <v>0</v>
      </c>
      <c r="O691">
        <f t="shared" si="520"/>
        <v>1</v>
      </c>
      <c r="P691">
        <f t="shared" si="521"/>
        <v>1.2418868469517932</v>
      </c>
      <c r="S691">
        <v>684</v>
      </c>
      <c r="T691">
        <v>18.515687741894368</v>
      </c>
      <c r="U691">
        <v>25.494199925979071</v>
      </c>
      <c r="W691">
        <f t="shared" si="522"/>
        <v>0</v>
      </c>
      <c r="X691">
        <f t="shared" si="523"/>
        <v>1</v>
      </c>
      <c r="Y691">
        <f t="shared" si="524"/>
        <v>6.9785121840847033</v>
      </c>
      <c r="AB691">
        <v>684</v>
      </c>
      <c r="AC691">
        <v>27.834622641815734</v>
      </c>
      <c r="AD691">
        <v>16.417367048360656</v>
      </c>
      <c r="AF691">
        <f t="shared" si="525"/>
        <v>1</v>
      </c>
      <c r="AG691">
        <f t="shared" si="526"/>
        <v>0</v>
      </c>
      <c r="AH691">
        <f t="shared" si="527"/>
        <v>11.417255593455078</v>
      </c>
      <c r="AK691">
        <v>684</v>
      </c>
      <c r="AL691">
        <v>23.657088476750548</v>
      </c>
      <c r="AM691">
        <v>20.918171513166573</v>
      </c>
      <c r="AO691">
        <f t="shared" si="528"/>
        <v>1</v>
      </c>
      <c r="AP691">
        <f t="shared" si="529"/>
        <v>0</v>
      </c>
      <c r="AQ691">
        <f t="shared" si="530"/>
        <v>2.738916963583975</v>
      </c>
      <c r="AT691">
        <v>684</v>
      </c>
      <c r="AU691">
        <v>17.626469481831155</v>
      </c>
      <c r="AV691">
        <v>19.44249453018454</v>
      </c>
      <c r="AX691">
        <f t="shared" si="531"/>
        <v>0</v>
      </c>
      <c r="AY691">
        <f t="shared" si="532"/>
        <v>1</v>
      </c>
      <c r="AZ691">
        <f t="shared" si="533"/>
        <v>1.8160250483533851</v>
      </c>
      <c r="BC691">
        <v>684</v>
      </c>
      <c r="BD691" t="e">
        <v>#N/A</v>
      </c>
      <c r="BE691" t="e">
        <v>#N/A</v>
      </c>
      <c r="BG691" t="e">
        <f t="shared" si="534"/>
        <v>#N/A</v>
      </c>
      <c r="BH691" t="e">
        <f t="shared" si="535"/>
        <v>#N/A</v>
      </c>
      <c r="BI691" t="e">
        <f t="shared" si="536"/>
        <v>#N/A</v>
      </c>
      <c r="BL691">
        <v>684</v>
      </c>
      <c r="BM691">
        <v>34.64502524254786</v>
      </c>
      <c r="BN691">
        <v>16.290553271129603</v>
      </c>
      <c r="BP691">
        <f t="shared" si="537"/>
        <v>1</v>
      </c>
      <c r="BQ691">
        <f t="shared" si="538"/>
        <v>0</v>
      </c>
      <c r="BR691">
        <f t="shared" si="539"/>
        <v>18.354471971418256</v>
      </c>
      <c r="BU691">
        <v>684</v>
      </c>
      <c r="BV691">
        <v>13.853816320432779</v>
      </c>
      <c r="BW691">
        <v>18.634344110241898</v>
      </c>
      <c r="BY691">
        <f t="shared" si="540"/>
        <v>0</v>
      </c>
      <c r="BZ691">
        <f t="shared" si="541"/>
        <v>1</v>
      </c>
      <c r="CA691">
        <f t="shared" si="542"/>
        <v>4.7805277898091187</v>
      </c>
      <c r="CD691">
        <v>684</v>
      </c>
      <c r="CE691">
        <v>19.546268375914213</v>
      </c>
      <c r="CF691">
        <v>29.31598555877914</v>
      </c>
      <c r="CH691">
        <f t="shared" si="543"/>
        <v>0</v>
      </c>
      <c r="CI691">
        <f t="shared" si="544"/>
        <v>1</v>
      </c>
      <c r="CJ691">
        <f t="shared" si="545"/>
        <v>9.7697171828649267</v>
      </c>
      <c r="CM691">
        <v>684</v>
      </c>
      <c r="CN691">
        <v>23.956395417712145</v>
      </c>
      <c r="CO691">
        <v>36.759614877725255</v>
      </c>
      <c r="CQ691">
        <f t="shared" si="546"/>
        <v>0</v>
      </c>
      <c r="CR691">
        <f t="shared" si="547"/>
        <v>1</v>
      </c>
      <c r="CS691">
        <f t="shared" si="548"/>
        <v>12.803219460013111</v>
      </c>
      <c r="CV691">
        <v>684</v>
      </c>
      <c r="CW691">
        <v>23.53416126871252</v>
      </c>
      <c r="CX691">
        <v>19.082697718714947</v>
      </c>
      <c r="CZ691">
        <f t="shared" si="549"/>
        <v>1</v>
      </c>
      <c r="DA691">
        <f t="shared" si="550"/>
        <v>0</v>
      </c>
      <c r="DB691">
        <f t="shared" si="551"/>
        <v>4.4514635499975732</v>
      </c>
      <c r="DE691">
        <v>684</v>
      </c>
      <c r="DF691">
        <v>23.683475765265612</v>
      </c>
      <c r="DG691">
        <v>22.057218208787955</v>
      </c>
      <c r="DI691">
        <f t="shared" si="552"/>
        <v>1</v>
      </c>
      <c r="DJ691">
        <f t="shared" si="553"/>
        <v>0</v>
      </c>
      <c r="DK691">
        <f t="shared" si="554"/>
        <v>1.6262575564776576</v>
      </c>
      <c r="DN691">
        <v>684</v>
      </c>
      <c r="DO691">
        <v>27.51906690135398</v>
      </c>
      <c r="DP691">
        <v>13.781818318493375</v>
      </c>
      <c r="DR691">
        <f t="shared" si="555"/>
        <v>1</v>
      </c>
      <c r="DS691">
        <f t="shared" si="556"/>
        <v>0</v>
      </c>
      <c r="DT691">
        <f t="shared" si="557"/>
        <v>13.737248582860605</v>
      </c>
      <c r="DW691">
        <v>684</v>
      </c>
      <c r="DX691">
        <v>16.267276645093649</v>
      </c>
      <c r="DY691">
        <v>20.360320006717934</v>
      </c>
      <c r="EA691">
        <f t="shared" si="558"/>
        <v>0</v>
      </c>
      <c r="EB691">
        <f t="shared" si="559"/>
        <v>1</v>
      </c>
      <c r="EC691">
        <f t="shared" si="560"/>
        <v>4.0930433616242858</v>
      </c>
      <c r="EF691">
        <v>684</v>
      </c>
      <c r="EG691">
        <v>24.51391908042169</v>
      </c>
      <c r="EH691">
        <v>12.254026457401048</v>
      </c>
      <c r="EJ691">
        <f t="shared" si="561"/>
        <v>1</v>
      </c>
      <c r="EK691">
        <f t="shared" si="562"/>
        <v>0</v>
      </c>
      <c r="EL691">
        <f t="shared" si="563"/>
        <v>12.259892623020642</v>
      </c>
      <c r="EO691">
        <v>684</v>
      </c>
      <c r="EP691">
        <v>19.244312854086278</v>
      </c>
      <c r="EQ691">
        <v>28.405620423334014</v>
      </c>
      <c r="ES691">
        <f t="shared" si="564"/>
        <v>0</v>
      </c>
      <c r="ET691">
        <f t="shared" si="565"/>
        <v>1</v>
      </c>
      <c r="EU691">
        <f t="shared" si="566"/>
        <v>9.1613075692477359</v>
      </c>
    </row>
    <row r="692" spans="1:151" x14ac:dyDescent="0.25">
      <c r="A692">
        <v>685</v>
      </c>
      <c r="B692">
        <v>12.701160497501984</v>
      </c>
      <c r="C692">
        <v>40.659421316229228</v>
      </c>
      <c r="E692">
        <f t="shared" si="567"/>
        <v>0</v>
      </c>
      <c r="F692">
        <f t="shared" si="518"/>
        <v>1</v>
      </c>
      <c r="G692">
        <f t="shared" si="568"/>
        <v>27.958260818727243</v>
      </c>
      <c r="J692">
        <v>685</v>
      </c>
      <c r="K692">
        <v>19.210008496342027</v>
      </c>
      <c r="L692">
        <v>19.314589416044093</v>
      </c>
      <c r="N692">
        <f t="shared" si="519"/>
        <v>0</v>
      </c>
      <c r="O692">
        <f t="shared" si="520"/>
        <v>1</v>
      </c>
      <c r="P692">
        <f t="shared" si="521"/>
        <v>0.10458091970206596</v>
      </c>
      <c r="S692">
        <v>685</v>
      </c>
      <c r="T692">
        <v>14.748007251232561</v>
      </c>
      <c r="U692">
        <v>22.472966940472688</v>
      </c>
      <c r="W692">
        <f t="shared" si="522"/>
        <v>0</v>
      </c>
      <c r="X692">
        <f t="shared" si="523"/>
        <v>1</v>
      </c>
      <c r="Y692">
        <f t="shared" si="524"/>
        <v>7.7249596892401264</v>
      </c>
      <c r="AB692">
        <v>685</v>
      </c>
      <c r="AC692">
        <v>20.078087177203539</v>
      </c>
      <c r="AD692">
        <v>16.07675096212445</v>
      </c>
      <c r="AF692">
        <f t="shared" si="525"/>
        <v>1</v>
      </c>
      <c r="AG692">
        <f t="shared" si="526"/>
        <v>0</v>
      </c>
      <c r="AH692">
        <f t="shared" si="527"/>
        <v>4.001336215079089</v>
      </c>
      <c r="AK692">
        <v>685</v>
      </c>
      <c r="AL692">
        <v>20.374020072699096</v>
      </c>
      <c r="AM692">
        <v>16.587872617610852</v>
      </c>
      <c r="AO692">
        <f t="shared" si="528"/>
        <v>1</v>
      </c>
      <c r="AP692">
        <f t="shared" si="529"/>
        <v>0</v>
      </c>
      <c r="AQ692">
        <f t="shared" si="530"/>
        <v>3.7861474550882441</v>
      </c>
      <c r="AT692">
        <v>685</v>
      </c>
      <c r="AU692">
        <v>19.014975958699171</v>
      </c>
      <c r="AV692">
        <v>32.326646324843388</v>
      </c>
      <c r="AX692">
        <f t="shared" si="531"/>
        <v>0</v>
      </c>
      <c r="AY692">
        <f t="shared" si="532"/>
        <v>1</v>
      </c>
      <c r="AZ692">
        <f t="shared" si="533"/>
        <v>13.311670366144217</v>
      </c>
      <c r="BC692">
        <v>685</v>
      </c>
      <c r="BD692" t="e">
        <v>#N/A</v>
      </c>
      <c r="BE692" t="e">
        <v>#N/A</v>
      </c>
      <c r="BG692" t="e">
        <f t="shared" si="534"/>
        <v>#N/A</v>
      </c>
      <c r="BH692" t="e">
        <f t="shared" si="535"/>
        <v>#N/A</v>
      </c>
      <c r="BI692" t="e">
        <f t="shared" si="536"/>
        <v>#N/A</v>
      </c>
      <c r="BL692">
        <v>685</v>
      </c>
      <c r="BM692">
        <v>21.007734990132334</v>
      </c>
      <c r="BN692">
        <v>12.538460342463912</v>
      </c>
      <c r="BP692">
        <f t="shared" si="537"/>
        <v>1</v>
      </c>
      <c r="BQ692">
        <f t="shared" si="538"/>
        <v>0</v>
      </c>
      <c r="BR692">
        <f t="shared" si="539"/>
        <v>8.4692746476684224</v>
      </c>
      <c r="BU692">
        <v>685</v>
      </c>
      <c r="BV692">
        <v>29.646445695935306</v>
      </c>
      <c r="BW692">
        <v>27.226089768998939</v>
      </c>
      <c r="BY692">
        <f t="shared" si="540"/>
        <v>1</v>
      </c>
      <c r="BZ692">
        <f t="shared" si="541"/>
        <v>0</v>
      </c>
      <c r="CA692">
        <f t="shared" si="542"/>
        <v>2.4203559269363666</v>
      </c>
      <c r="CD692">
        <v>685</v>
      </c>
      <c r="CE692">
        <v>30.795937846104064</v>
      </c>
      <c r="CF692">
        <v>28.623390910919547</v>
      </c>
      <c r="CH692">
        <f t="shared" si="543"/>
        <v>1</v>
      </c>
      <c r="CI692">
        <f t="shared" si="544"/>
        <v>0</v>
      </c>
      <c r="CJ692">
        <f t="shared" si="545"/>
        <v>2.172546935184517</v>
      </c>
      <c r="CM692">
        <v>685</v>
      </c>
      <c r="CN692">
        <v>22.394264392838572</v>
      </c>
      <c r="CO692">
        <v>13.635352825227949</v>
      </c>
      <c r="CQ692">
        <f t="shared" si="546"/>
        <v>1</v>
      </c>
      <c r="CR692">
        <f t="shared" si="547"/>
        <v>0</v>
      </c>
      <c r="CS692">
        <f t="shared" si="548"/>
        <v>8.7589115676106228</v>
      </c>
      <c r="CV692">
        <v>685</v>
      </c>
      <c r="CW692">
        <v>18.811036051964368</v>
      </c>
      <c r="CX692">
        <v>17.524656756552261</v>
      </c>
      <c r="CZ692">
        <f t="shared" si="549"/>
        <v>1</v>
      </c>
      <c r="DA692">
        <f t="shared" si="550"/>
        <v>0</v>
      </c>
      <c r="DB692">
        <f t="shared" si="551"/>
        <v>1.2863792954121074</v>
      </c>
      <c r="DE692">
        <v>685</v>
      </c>
      <c r="DF692">
        <v>21.162683669663785</v>
      </c>
      <c r="DG692">
        <v>22.931340535716487</v>
      </c>
      <c r="DI692">
        <f t="shared" si="552"/>
        <v>0</v>
      </c>
      <c r="DJ692">
        <f t="shared" si="553"/>
        <v>1</v>
      </c>
      <c r="DK692">
        <f t="shared" si="554"/>
        <v>1.7686568660527016</v>
      </c>
      <c r="DN692">
        <v>685</v>
      </c>
      <c r="DO692">
        <v>23.463305999101824</v>
      </c>
      <c r="DP692">
        <v>24.983047727411048</v>
      </c>
      <c r="DR692">
        <f t="shared" si="555"/>
        <v>0</v>
      </c>
      <c r="DS692">
        <f t="shared" si="556"/>
        <v>1</v>
      </c>
      <c r="DT692">
        <f t="shared" si="557"/>
        <v>1.5197417283092243</v>
      </c>
      <c r="DW692">
        <v>685</v>
      </c>
      <c r="DX692">
        <v>22.488837643472717</v>
      </c>
      <c r="DY692">
        <v>22.549232667712943</v>
      </c>
      <c r="EA692">
        <f t="shared" si="558"/>
        <v>0</v>
      </c>
      <c r="EB692">
        <f t="shared" si="559"/>
        <v>1</v>
      </c>
      <c r="EC692">
        <f t="shared" si="560"/>
        <v>6.0395024240225581E-2</v>
      </c>
      <c r="EF692">
        <v>685</v>
      </c>
      <c r="EG692">
        <v>22.01448501148732</v>
      </c>
      <c r="EH692">
        <v>14.585749122348316</v>
      </c>
      <c r="EJ692">
        <f t="shared" si="561"/>
        <v>1</v>
      </c>
      <c r="EK692">
        <f t="shared" si="562"/>
        <v>0</v>
      </c>
      <c r="EL692">
        <f t="shared" si="563"/>
        <v>7.4287358891390038</v>
      </c>
      <c r="EO692">
        <v>685</v>
      </c>
      <c r="EP692">
        <v>16.024450566103095</v>
      </c>
      <c r="EQ692">
        <v>-4.8039672389847965E-2</v>
      </c>
      <c r="ES692">
        <f t="shared" si="564"/>
        <v>1</v>
      </c>
      <c r="ET692">
        <f t="shared" si="565"/>
        <v>0</v>
      </c>
      <c r="EU692">
        <f t="shared" si="566"/>
        <v>16.072490238492943</v>
      </c>
    </row>
    <row r="693" spans="1:151" x14ac:dyDescent="0.25">
      <c r="A693">
        <v>686</v>
      </c>
      <c r="B693">
        <v>16.225862642633032</v>
      </c>
      <c r="C693">
        <v>29.5846178140273</v>
      </c>
      <c r="E693">
        <f t="shared" si="567"/>
        <v>0</v>
      </c>
      <c r="F693">
        <f t="shared" si="518"/>
        <v>1</v>
      </c>
      <c r="G693">
        <f t="shared" si="568"/>
        <v>13.358755171394268</v>
      </c>
      <c r="J693">
        <v>686</v>
      </c>
      <c r="K693">
        <v>18.468358742779984</v>
      </c>
      <c r="L693">
        <v>25.45570837877445</v>
      </c>
      <c r="N693">
        <f t="shared" si="519"/>
        <v>0</v>
      </c>
      <c r="O693">
        <f t="shared" si="520"/>
        <v>1</v>
      </c>
      <c r="P693">
        <f t="shared" si="521"/>
        <v>6.987349635994466</v>
      </c>
      <c r="S693">
        <v>686</v>
      </c>
      <c r="T693">
        <v>20.735235480939377</v>
      </c>
      <c r="U693">
        <v>4.2852158937385738</v>
      </c>
      <c r="W693">
        <f t="shared" si="522"/>
        <v>1</v>
      </c>
      <c r="X693">
        <f t="shared" si="523"/>
        <v>0</v>
      </c>
      <c r="Y693">
        <f t="shared" si="524"/>
        <v>16.450019587200803</v>
      </c>
      <c r="AB693">
        <v>686</v>
      </c>
      <c r="AC693">
        <v>14.211295382841719</v>
      </c>
      <c r="AD693">
        <v>17.707054275194206</v>
      </c>
      <c r="AF693">
        <f t="shared" si="525"/>
        <v>0</v>
      </c>
      <c r="AG693">
        <f t="shared" si="526"/>
        <v>1</v>
      </c>
      <c r="AH693">
        <f t="shared" si="527"/>
        <v>3.4957588923524874</v>
      </c>
      <c r="AK693">
        <v>686</v>
      </c>
      <c r="AL693">
        <v>31.605797740180702</v>
      </c>
      <c r="AM693">
        <v>20.805944720731461</v>
      </c>
      <c r="AO693">
        <f t="shared" si="528"/>
        <v>1</v>
      </c>
      <c r="AP693">
        <f t="shared" si="529"/>
        <v>0</v>
      </c>
      <c r="AQ693">
        <f t="shared" si="530"/>
        <v>10.799853019449241</v>
      </c>
      <c r="AT693">
        <v>686</v>
      </c>
      <c r="AU693">
        <v>15.101551177234509</v>
      </c>
      <c r="AV693">
        <v>17.921587454428991</v>
      </c>
      <c r="AX693">
        <f t="shared" si="531"/>
        <v>0</v>
      </c>
      <c r="AY693">
        <f t="shared" si="532"/>
        <v>1</v>
      </c>
      <c r="AZ693">
        <f t="shared" si="533"/>
        <v>2.8200362771944825</v>
      </c>
      <c r="BC693">
        <v>686</v>
      </c>
      <c r="BD693" t="e">
        <v>#N/A</v>
      </c>
      <c r="BE693" t="e">
        <v>#N/A</v>
      </c>
      <c r="BG693" t="e">
        <f t="shared" si="534"/>
        <v>#N/A</v>
      </c>
      <c r="BH693" t="e">
        <f t="shared" si="535"/>
        <v>#N/A</v>
      </c>
      <c r="BI693" t="e">
        <f t="shared" si="536"/>
        <v>#N/A</v>
      </c>
      <c r="BL693">
        <v>686</v>
      </c>
      <c r="BM693">
        <v>19.536949785260575</v>
      </c>
      <c r="BN693">
        <v>15.976610314960078</v>
      </c>
      <c r="BP693">
        <f t="shared" si="537"/>
        <v>1</v>
      </c>
      <c r="BQ693">
        <f t="shared" si="538"/>
        <v>0</v>
      </c>
      <c r="BR693">
        <f t="shared" si="539"/>
        <v>3.5603394703004962</v>
      </c>
      <c r="BU693">
        <v>686</v>
      </c>
      <c r="BV693">
        <v>8.3954949091884501</v>
      </c>
      <c r="BW693">
        <v>8.1391000582041357</v>
      </c>
      <c r="BY693">
        <f t="shared" si="540"/>
        <v>1</v>
      </c>
      <c r="BZ693">
        <f t="shared" si="541"/>
        <v>0</v>
      </c>
      <c r="CA693">
        <f t="shared" si="542"/>
        <v>0.25639485098431436</v>
      </c>
      <c r="CD693">
        <v>686</v>
      </c>
      <c r="CE693">
        <v>32.883809904720025</v>
      </c>
      <c r="CF693">
        <v>19.593775573449388</v>
      </c>
      <c r="CH693">
        <f t="shared" si="543"/>
        <v>1</v>
      </c>
      <c r="CI693">
        <f t="shared" si="544"/>
        <v>0</v>
      </c>
      <c r="CJ693">
        <f t="shared" si="545"/>
        <v>13.290034331270636</v>
      </c>
      <c r="CM693">
        <v>686</v>
      </c>
      <c r="CN693">
        <v>24.448926996776116</v>
      </c>
      <c r="CO693">
        <v>13.070168500216099</v>
      </c>
      <c r="CQ693">
        <f t="shared" si="546"/>
        <v>1</v>
      </c>
      <c r="CR693">
        <f t="shared" si="547"/>
        <v>0</v>
      </c>
      <c r="CS693">
        <f t="shared" si="548"/>
        <v>11.378758496560017</v>
      </c>
      <c r="CV693">
        <v>686</v>
      </c>
      <c r="CW693">
        <v>20.586383491203385</v>
      </c>
      <c r="CX693">
        <v>21.026805556993164</v>
      </c>
      <c r="CZ693">
        <f t="shared" si="549"/>
        <v>0</v>
      </c>
      <c r="DA693">
        <f t="shared" si="550"/>
        <v>1</v>
      </c>
      <c r="DB693">
        <f t="shared" si="551"/>
        <v>0.44042206578977883</v>
      </c>
      <c r="DE693">
        <v>686</v>
      </c>
      <c r="DF693">
        <v>21.401928914020619</v>
      </c>
      <c r="DG693">
        <v>12.455843520487944</v>
      </c>
      <c r="DI693">
        <f t="shared" si="552"/>
        <v>1</v>
      </c>
      <c r="DJ693">
        <f t="shared" si="553"/>
        <v>0</v>
      </c>
      <c r="DK693">
        <f t="shared" si="554"/>
        <v>8.946085393532675</v>
      </c>
      <c r="DN693">
        <v>686</v>
      </c>
      <c r="DO693">
        <v>22.638269226961256</v>
      </c>
      <c r="DP693">
        <v>22.049108331811947</v>
      </c>
      <c r="DR693">
        <f t="shared" si="555"/>
        <v>1</v>
      </c>
      <c r="DS693">
        <f t="shared" si="556"/>
        <v>0</v>
      </c>
      <c r="DT693">
        <f t="shared" si="557"/>
        <v>0.58916089514930903</v>
      </c>
      <c r="DW693">
        <v>686</v>
      </c>
      <c r="DX693">
        <v>19.910540929010995</v>
      </c>
      <c r="DY693">
        <v>11.998661942954755</v>
      </c>
      <c r="EA693">
        <f t="shared" si="558"/>
        <v>1</v>
      </c>
      <c r="EB693">
        <f t="shared" si="559"/>
        <v>0</v>
      </c>
      <c r="EC693">
        <f t="shared" si="560"/>
        <v>7.9118789860562408</v>
      </c>
      <c r="EF693">
        <v>686</v>
      </c>
      <c r="EG693">
        <v>28.128763734334637</v>
      </c>
      <c r="EH693">
        <v>14.570670324668102</v>
      </c>
      <c r="EJ693">
        <f t="shared" si="561"/>
        <v>1</v>
      </c>
      <c r="EK693">
        <f t="shared" si="562"/>
        <v>0</v>
      </c>
      <c r="EL693">
        <f t="shared" si="563"/>
        <v>13.558093409666535</v>
      </c>
      <c r="EO693">
        <v>686</v>
      </c>
      <c r="EP693">
        <v>24.279794717778724</v>
      </c>
      <c r="EQ693">
        <v>34.082589082271959</v>
      </c>
      <c r="ES693">
        <f t="shared" si="564"/>
        <v>0</v>
      </c>
      <c r="ET693">
        <f t="shared" si="565"/>
        <v>1</v>
      </c>
      <c r="EU693">
        <f t="shared" si="566"/>
        <v>9.8027943644932343</v>
      </c>
    </row>
    <row r="694" spans="1:151" x14ac:dyDescent="0.25">
      <c r="A694">
        <v>687</v>
      </c>
      <c r="B694">
        <v>12.283353463994825</v>
      </c>
      <c r="C694">
        <v>18.346865101709511</v>
      </c>
      <c r="E694">
        <f t="shared" si="567"/>
        <v>0</v>
      </c>
      <c r="F694">
        <f t="shared" si="518"/>
        <v>1</v>
      </c>
      <c r="G694">
        <f t="shared" si="568"/>
        <v>6.0635116377146865</v>
      </c>
      <c r="J694">
        <v>687</v>
      </c>
      <c r="K694">
        <v>12.091075034210098</v>
      </c>
      <c r="L694">
        <v>27.824180167037433</v>
      </c>
      <c r="N694">
        <f t="shared" si="519"/>
        <v>0</v>
      </c>
      <c r="O694">
        <f t="shared" si="520"/>
        <v>1</v>
      </c>
      <c r="P694">
        <f t="shared" si="521"/>
        <v>15.733105132827335</v>
      </c>
      <c r="S694">
        <v>687</v>
      </c>
      <c r="T694">
        <v>21.090056117061494</v>
      </c>
      <c r="U694">
        <v>26.356478617911133</v>
      </c>
      <c r="W694">
        <f t="shared" si="522"/>
        <v>0</v>
      </c>
      <c r="X694">
        <f t="shared" si="523"/>
        <v>1</v>
      </c>
      <c r="Y694">
        <f t="shared" si="524"/>
        <v>5.2664225008496395</v>
      </c>
      <c r="AB694">
        <v>687</v>
      </c>
      <c r="AC694">
        <v>13.080584599675651</v>
      </c>
      <c r="AD694">
        <v>16.527490530930713</v>
      </c>
      <c r="AF694">
        <f t="shared" si="525"/>
        <v>0</v>
      </c>
      <c r="AG694">
        <f t="shared" si="526"/>
        <v>1</v>
      </c>
      <c r="AH694">
        <f t="shared" si="527"/>
        <v>3.4469059312550616</v>
      </c>
      <c r="AK694">
        <v>687</v>
      </c>
      <c r="AL694">
        <v>32.050838104963915</v>
      </c>
      <c r="AM694">
        <v>41.184005599517739</v>
      </c>
      <c r="AO694">
        <f t="shared" si="528"/>
        <v>0</v>
      </c>
      <c r="AP694">
        <f t="shared" si="529"/>
        <v>1</v>
      </c>
      <c r="AQ694">
        <f t="shared" si="530"/>
        <v>9.1331674945538239</v>
      </c>
      <c r="AT694">
        <v>687</v>
      </c>
      <c r="AU694">
        <v>21.260940190591583</v>
      </c>
      <c r="AV694">
        <v>25.199090996993394</v>
      </c>
      <c r="AX694">
        <f t="shared" si="531"/>
        <v>0</v>
      </c>
      <c r="AY694">
        <f t="shared" si="532"/>
        <v>1</v>
      </c>
      <c r="AZ694">
        <f t="shared" si="533"/>
        <v>3.9381508064018114</v>
      </c>
      <c r="BC694">
        <v>687</v>
      </c>
      <c r="BD694" t="e">
        <v>#N/A</v>
      </c>
      <c r="BE694" t="e">
        <v>#N/A</v>
      </c>
      <c r="BG694" t="e">
        <f t="shared" si="534"/>
        <v>#N/A</v>
      </c>
      <c r="BH694" t="e">
        <f t="shared" si="535"/>
        <v>#N/A</v>
      </c>
      <c r="BI694" t="e">
        <f t="shared" si="536"/>
        <v>#N/A</v>
      </c>
      <c r="BL694">
        <v>687</v>
      </c>
      <c r="BM694">
        <v>27.980830180179531</v>
      </c>
      <c r="BN694">
        <v>10.865921842501814</v>
      </c>
      <c r="BP694">
        <f t="shared" si="537"/>
        <v>1</v>
      </c>
      <c r="BQ694">
        <f t="shared" si="538"/>
        <v>0</v>
      </c>
      <c r="BR694">
        <f t="shared" si="539"/>
        <v>17.114908337677718</v>
      </c>
      <c r="BU694">
        <v>687</v>
      </c>
      <c r="BV694">
        <v>19.6885464771252</v>
      </c>
      <c r="BW694">
        <v>29.106864418618699</v>
      </c>
      <c r="BY694">
        <f t="shared" si="540"/>
        <v>0</v>
      </c>
      <c r="BZ694">
        <f t="shared" si="541"/>
        <v>1</v>
      </c>
      <c r="CA694">
        <f t="shared" si="542"/>
        <v>9.4183179414934983</v>
      </c>
      <c r="CD694">
        <v>687</v>
      </c>
      <c r="CE694">
        <v>15.590667338483868</v>
      </c>
      <c r="CF694">
        <v>35.640168577998345</v>
      </c>
      <c r="CH694">
        <f t="shared" si="543"/>
        <v>0</v>
      </c>
      <c r="CI694">
        <f t="shared" si="544"/>
        <v>1</v>
      </c>
      <c r="CJ694">
        <f t="shared" si="545"/>
        <v>20.049501239514477</v>
      </c>
      <c r="CM694">
        <v>687</v>
      </c>
      <c r="CN694">
        <v>26.096364059440528</v>
      </c>
      <c r="CO694">
        <v>28.002321452211504</v>
      </c>
      <c r="CQ694">
        <f t="shared" si="546"/>
        <v>0</v>
      </c>
      <c r="CR694">
        <f t="shared" si="547"/>
        <v>1</v>
      </c>
      <c r="CS694">
        <f t="shared" si="548"/>
        <v>1.9059573927709756</v>
      </c>
      <c r="CV694">
        <v>687</v>
      </c>
      <c r="CW694">
        <v>22.814925164481782</v>
      </c>
      <c r="CX694">
        <v>18.573144987386787</v>
      </c>
      <c r="CZ694">
        <f t="shared" si="549"/>
        <v>1</v>
      </c>
      <c r="DA694">
        <f t="shared" si="550"/>
        <v>0</v>
      </c>
      <c r="DB694">
        <f t="shared" si="551"/>
        <v>4.241780177094995</v>
      </c>
      <c r="DE694">
        <v>687</v>
      </c>
      <c r="DF694">
        <v>20.784475717574061</v>
      </c>
      <c r="DG694">
        <v>20.536448182781392</v>
      </c>
      <c r="DI694">
        <f t="shared" si="552"/>
        <v>1</v>
      </c>
      <c r="DJ694">
        <f t="shared" si="553"/>
        <v>0</v>
      </c>
      <c r="DK694">
        <f t="shared" si="554"/>
        <v>0.24802753479266926</v>
      </c>
      <c r="DN694">
        <v>687</v>
      </c>
      <c r="DO694">
        <v>16.26363126805844</v>
      </c>
      <c r="DP694">
        <v>24.170883418652409</v>
      </c>
      <c r="DR694">
        <f t="shared" si="555"/>
        <v>0</v>
      </c>
      <c r="DS694">
        <f t="shared" si="556"/>
        <v>1</v>
      </c>
      <c r="DT694">
        <f t="shared" si="557"/>
        <v>7.907252150593969</v>
      </c>
      <c r="DW694">
        <v>687</v>
      </c>
      <c r="DX694">
        <v>20.341337347747906</v>
      </c>
      <c r="DY694">
        <v>17.937592637097186</v>
      </c>
      <c r="EA694">
        <f t="shared" si="558"/>
        <v>1</v>
      </c>
      <c r="EB694">
        <f t="shared" si="559"/>
        <v>0</v>
      </c>
      <c r="EC694">
        <f t="shared" si="560"/>
        <v>2.4037447106507202</v>
      </c>
      <c r="EF694">
        <v>687</v>
      </c>
      <c r="EG694">
        <v>22.52908302256597</v>
      </c>
      <c r="EH694">
        <v>13.651437267039583</v>
      </c>
      <c r="EJ694">
        <f t="shared" si="561"/>
        <v>1</v>
      </c>
      <c r="EK694">
        <f t="shared" si="562"/>
        <v>0</v>
      </c>
      <c r="EL694">
        <f t="shared" si="563"/>
        <v>8.8776457555263875</v>
      </c>
      <c r="EO694">
        <v>687</v>
      </c>
      <c r="EP694">
        <v>19.008270017915844</v>
      </c>
      <c r="EQ694">
        <v>43.326521262672756</v>
      </c>
      <c r="ES694">
        <f t="shared" si="564"/>
        <v>0</v>
      </c>
      <c r="ET694">
        <f t="shared" si="565"/>
        <v>1</v>
      </c>
      <c r="EU694">
        <f t="shared" si="566"/>
        <v>24.318251244756912</v>
      </c>
    </row>
    <row r="695" spans="1:151" x14ac:dyDescent="0.25">
      <c r="A695">
        <v>688</v>
      </c>
      <c r="B695">
        <v>16.294596160449295</v>
      </c>
      <c r="C695">
        <v>31.697398291792741</v>
      </c>
      <c r="E695">
        <f t="shared" si="567"/>
        <v>0</v>
      </c>
      <c r="F695">
        <f t="shared" si="518"/>
        <v>1</v>
      </c>
      <c r="G695">
        <f t="shared" si="568"/>
        <v>15.402802131343446</v>
      </c>
      <c r="J695">
        <v>688</v>
      </c>
      <c r="K695">
        <v>22.059820175389518</v>
      </c>
      <c r="L695">
        <v>33.82783647514335</v>
      </c>
      <c r="N695">
        <f t="shared" si="519"/>
        <v>0</v>
      </c>
      <c r="O695">
        <f t="shared" si="520"/>
        <v>1</v>
      </c>
      <c r="P695">
        <f t="shared" si="521"/>
        <v>11.768016299753832</v>
      </c>
      <c r="S695">
        <v>688</v>
      </c>
      <c r="T695">
        <v>18.567384645900646</v>
      </c>
      <c r="U695">
        <v>14.695327205884176</v>
      </c>
      <c r="W695">
        <f t="shared" si="522"/>
        <v>1</v>
      </c>
      <c r="X695">
        <f t="shared" si="523"/>
        <v>0</v>
      </c>
      <c r="Y695">
        <f t="shared" si="524"/>
        <v>3.8720574400164693</v>
      </c>
      <c r="AB695">
        <v>688</v>
      </c>
      <c r="AC695">
        <v>23.706013638982544</v>
      </c>
      <c r="AD695">
        <v>18.919822798650817</v>
      </c>
      <c r="AF695">
        <f t="shared" si="525"/>
        <v>1</v>
      </c>
      <c r="AG695">
        <f t="shared" si="526"/>
        <v>0</v>
      </c>
      <c r="AH695">
        <f t="shared" si="527"/>
        <v>4.7861908403317273</v>
      </c>
      <c r="AK695">
        <v>688</v>
      </c>
      <c r="AL695">
        <v>13.586761730802316</v>
      </c>
      <c r="AM695">
        <v>25.732730246539035</v>
      </c>
      <c r="AO695">
        <f t="shared" si="528"/>
        <v>0</v>
      </c>
      <c r="AP695">
        <f t="shared" si="529"/>
        <v>1</v>
      </c>
      <c r="AQ695">
        <f t="shared" si="530"/>
        <v>12.145968515736719</v>
      </c>
      <c r="AT695">
        <v>688</v>
      </c>
      <c r="AU695">
        <v>18.43627004300949</v>
      </c>
      <c r="AV695">
        <v>21.039617149297989</v>
      </c>
      <c r="AX695">
        <f t="shared" si="531"/>
        <v>0</v>
      </c>
      <c r="AY695">
        <f t="shared" si="532"/>
        <v>1</v>
      </c>
      <c r="AZ695">
        <f t="shared" si="533"/>
        <v>2.6033471062884992</v>
      </c>
      <c r="BC695">
        <v>688</v>
      </c>
      <c r="BD695" t="e">
        <v>#N/A</v>
      </c>
      <c r="BE695" t="e">
        <v>#N/A</v>
      </c>
      <c r="BG695" t="e">
        <f t="shared" si="534"/>
        <v>#N/A</v>
      </c>
      <c r="BH695" t="e">
        <f t="shared" si="535"/>
        <v>#N/A</v>
      </c>
      <c r="BI695" t="e">
        <f t="shared" si="536"/>
        <v>#N/A</v>
      </c>
      <c r="BL695">
        <v>688</v>
      </c>
      <c r="BM695">
        <v>21.489019578240885</v>
      </c>
      <c r="BN695">
        <v>11.783114803307697</v>
      </c>
      <c r="BP695">
        <f t="shared" si="537"/>
        <v>1</v>
      </c>
      <c r="BQ695">
        <f t="shared" si="538"/>
        <v>0</v>
      </c>
      <c r="BR695">
        <f t="shared" si="539"/>
        <v>9.7059047749331882</v>
      </c>
      <c r="BU695">
        <v>688</v>
      </c>
      <c r="BV695">
        <v>29.663454988134283</v>
      </c>
      <c r="BW695">
        <v>23.564140241418471</v>
      </c>
      <c r="BY695">
        <f t="shared" si="540"/>
        <v>1</v>
      </c>
      <c r="BZ695">
        <f t="shared" si="541"/>
        <v>0</v>
      </c>
      <c r="CA695">
        <f t="shared" si="542"/>
        <v>6.0993147467158124</v>
      </c>
      <c r="CD695">
        <v>688</v>
      </c>
      <c r="CE695">
        <v>20.933286857423393</v>
      </c>
      <c r="CF695">
        <v>24.727110546415602</v>
      </c>
      <c r="CH695">
        <f t="shared" si="543"/>
        <v>0</v>
      </c>
      <c r="CI695">
        <f t="shared" si="544"/>
        <v>1</v>
      </c>
      <c r="CJ695">
        <f t="shared" si="545"/>
        <v>3.7938236889922088</v>
      </c>
      <c r="CM695">
        <v>688</v>
      </c>
      <c r="CN695">
        <v>19.709660159845697</v>
      </c>
      <c r="CO695">
        <v>18.431064130272894</v>
      </c>
      <c r="CQ695">
        <f t="shared" si="546"/>
        <v>1</v>
      </c>
      <c r="CR695">
        <f t="shared" si="547"/>
        <v>0</v>
      </c>
      <c r="CS695">
        <f t="shared" si="548"/>
        <v>1.2785960295728032</v>
      </c>
      <c r="CV695">
        <v>688</v>
      </c>
      <c r="CW695">
        <v>22.676673346694933</v>
      </c>
      <c r="CX695">
        <v>19.053175333465507</v>
      </c>
      <c r="CZ695">
        <f t="shared" si="549"/>
        <v>1</v>
      </c>
      <c r="DA695">
        <f t="shared" si="550"/>
        <v>0</v>
      </c>
      <c r="DB695">
        <f t="shared" si="551"/>
        <v>3.6234980132294261</v>
      </c>
      <c r="DE695">
        <v>688</v>
      </c>
      <c r="DF695">
        <v>10.356528680896947</v>
      </c>
      <c r="DG695">
        <v>20.514704873216587</v>
      </c>
      <c r="DI695">
        <f t="shared" si="552"/>
        <v>0</v>
      </c>
      <c r="DJ695">
        <f t="shared" si="553"/>
        <v>1</v>
      </c>
      <c r="DK695">
        <f t="shared" si="554"/>
        <v>10.15817619231964</v>
      </c>
      <c r="DN695">
        <v>688</v>
      </c>
      <c r="DO695">
        <v>20.047221334426776</v>
      </c>
      <c r="DP695">
        <v>15.710084486435019</v>
      </c>
      <c r="DR695">
        <f t="shared" si="555"/>
        <v>1</v>
      </c>
      <c r="DS695">
        <f t="shared" si="556"/>
        <v>0</v>
      </c>
      <c r="DT695">
        <f t="shared" si="557"/>
        <v>4.3371368479917578</v>
      </c>
      <c r="DW695">
        <v>688</v>
      </c>
      <c r="DX695">
        <v>11.778674607026288</v>
      </c>
      <c r="DY695">
        <v>13.690629064325956</v>
      </c>
      <c r="EA695">
        <f t="shared" si="558"/>
        <v>0</v>
      </c>
      <c r="EB695">
        <f t="shared" si="559"/>
        <v>1</v>
      </c>
      <c r="EC695">
        <f t="shared" si="560"/>
        <v>1.9119544572996681</v>
      </c>
      <c r="EF695">
        <v>688</v>
      </c>
      <c r="EG695">
        <v>20.174235205386967</v>
      </c>
      <c r="EH695">
        <v>9.9436914378297061</v>
      </c>
      <c r="EJ695">
        <f t="shared" si="561"/>
        <v>1</v>
      </c>
      <c r="EK695">
        <f t="shared" si="562"/>
        <v>0</v>
      </c>
      <c r="EL695">
        <f t="shared" si="563"/>
        <v>10.230543767557261</v>
      </c>
      <c r="EO695">
        <v>688</v>
      </c>
      <c r="EP695">
        <v>21.103775536006264</v>
      </c>
      <c r="EQ695">
        <v>37.013248628787295</v>
      </c>
      <c r="ES695">
        <f t="shared" si="564"/>
        <v>0</v>
      </c>
      <c r="ET695">
        <f t="shared" si="565"/>
        <v>1</v>
      </c>
      <c r="EU695">
        <f t="shared" si="566"/>
        <v>15.909473092781031</v>
      </c>
    </row>
    <row r="696" spans="1:151" x14ac:dyDescent="0.25">
      <c r="A696">
        <v>689</v>
      </c>
      <c r="B696">
        <v>14.584593287248094</v>
      </c>
      <c r="C696">
        <v>22.199838818819693</v>
      </c>
      <c r="E696">
        <f t="shared" si="567"/>
        <v>0</v>
      </c>
      <c r="F696">
        <f t="shared" si="518"/>
        <v>1</v>
      </c>
      <c r="G696">
        <f t="shared" si="568"/>
        <v>7.615245531571599</v>
      </c>
      <c r="J696">
        <v>689</v>
      </c>
      <c r="K696">
        <v>13.995033994706601</v>
      </c>
      <c r="L696">
        <v>12.172756015342392</v>
      </c>
      <c r="N696">
        <f t="shared" si="519"/>
        <v>1</v>
      </c>
      <c r="O696">
        <f t="shared" si="520"/>
        <v>0</v>
      </c>
      <c r="P696">
        <f t="shared" si="521"/>
        <v>1.822277979364209</v>
      </c>
      <c r="S696">
        <v>689</v>
      </c>
      <c r="T696">
        <v>15.687844696483054</v>
      </c>
      <c r="U696">
        <v>53.432372407259649</v>
      </c>
      <c r="W696">
        <f t="shared" si="522"/>
        <v>0</v>
      </c>
      <c r="X696">
        <f t="shared" si="523"/>
        <v>1</v>
      </c>
      <c r="Y696">
        <f t="shared" si="524"/>
        <v>37.744527710776595</v>
      </c>
      <c r="AB696">
        <v>689</v>
      </c>
      <c r="AC696">
        <v>33.626358112960737</v>
      </c>
      <c r="AD696">
        <v>18.960607727632475</v>
      </c>
      <c r="AF696">
        <f t="shared" si="525"/>
        <v>1</v>
      </c>
      <c r="AG696">
        <f t="shared" si="526"/>
        <v>0</v>
      </c>
      <c r="AH696">
        <f t="shared" si="527"/>
        <v>14.665750385328263</v>
      </c>
      <c r="AK696">
        <v>689</v>
      </c>
      <c r="AL696">
        <v>15.779848984352149</v>
      </c>
      <c r="AM696">
        <v>31.599652669512764</v>
      </c>
      <c r="AO696">
        <f t="shared" si="528"/>
        <v>0</v>
      </c>
      <c r="AP696">
        <f t="shared" si="529"/>
        <v>1</v>
      </c>
      <c r="AQ696">
        <f t="shared" si="530"/>
        <v>15.819803685160615</v>
      </c>
      <c r="AT696">
        <v>689</v>
      </c>
      <c r="AU696">
        <v>19.99416259239236</v>
      </c>
      <c r="AV696">
        <v>23.559461601390936</v>
      </c>
      <c r="AX696">
        <f t="shared" si="531"/>
        <v>0</v>
      </c>
      <c r="AY696">
        <f t="shared" si="532"/>
        <v>1</v>
      </c>
      <c r="AZ696">
        <f t="shared" si="533"/>
        <v>3.5652990089985757</v>
      </c>
      <c r="BC696">
        <v>689</v>
      </c>
      <c r="BD696" t="e">
        <v>#N/A</v>
      </c>
      <c r="BE696" t="e">
        <v>#N/A</v>
      </c>
      <c r="BG696" t="e">
        <f t="shared" si="534"/>
        <v>#N/A</v>
      </c>
      <c r="BH696" t="e">
        <f t="shared" si="535"/>
        <v>#N/A</v>
      </c>
      <c r="BI696" t="e">
        <f t="shared" si="536"/>
        <v>#N/A</v>
      </c>
      <c r="BL696">
        <v>689</v>
      </c>
      <c r="BM696">
        <v>21.655181611977202</v>
      </c>
      <c r="BN696">
        <v>17.039718440305972</v>
      </c>
      <c r="BP696">
        <f t="shared" si="537"/>
        <v>1</v>
      </c>
      <c r="BQ696">
        <f t="shared" si="538"/>
        <v>0</v>
      </c>
      <c r="BR696">
        <f t="shared" si="539"/>
        <v>4.6154631716712302</v>
      </c>
      <c r="BU696">
        <v>689</v>
      </c>
      <c r="BV696">
        <v>18.437831734263781</v>
      </c>
      <c r="BW696">
        <v>33.59637984488554</v>
      </c>
      <c r="BY696">
        <f t="shared" si="540"/>
        <v>0</v>
      </c>
      <c r="BZ696">
        <f t="shared" si="541"/>
        <v>1</v>
      </c>
      <c r="CA696">
        <f t="shared" si="542"/>
        <v>15.158548110621759</v>
      </c>
      <c r="CD696">
        <v>689</v>
      </c>
      <c r="CE696">
        <v>13.036295910295694</v>
      </c>
      <c r="CF696">
        <v>11.6150800221394</v>
      </c>
      <c r="CH696">
        <f t="shared" si="543"/>
        <v>1</v>
      </c>
      <c r="CI696">
        <f t="shared" si="544"/>
        <v>0</v>
      </c>
      <c r="CJ696">
        <f t="shared" si="545"/>
        <v>1.4212158881562935</v>
      </c>
      <c r="CM696">
        <v>689</v>
      </c>
      <c r="CN696">
        <v>26.148275502693249</v>
      </c>
      <c r="CO696">
        <v>18.552044853553024</v>
      </c>
      <c r="CQ696">
        <f t="shared" si="546"/>
        <v>1</v>
      </c>
      <c r="CR696">
        <f t="shared" si="547"/>
        <v>0</v>
      </c>
      <c r="CS696">
        <f t="shared" si="548"/>
        <v>7.5962306491402245</v>
      </c>
      <c r="CV696">
        <v>689</v>
      </c>
      <c r="CW696">
        <v>21.801003908436222</v>
      </c>
      <c r="CX696">
        <v>16.958363646769076</v>
      </c>
      <c r="CZ696">
        <f t="shared" si="549"/>
        <v>1</v>
      </c>
      <c r="DA696">
        <f t="shared" si="550"/>
        <v>0</v>
      </c>
      <c r="DB696">
        <f t="shared" si="551"/>
        <v>4.842640261667146</v>
      </c>
      <c r="DE696">
        <v>689</v>
      </c>
      <c r="DF696">
        <v>16.89155241791698</v>
      </c>
      <c r="DG696">
        <v>27.957729046978951</v>
      </c>
      <c r="DI696">
        <f t="shared" si="552"/>
        <v>0</v>
      </c>
      <c r="DJ696">
        <f t="shared" si="553"/>
        <v>1</v>
      </c>
      <c r="DK696">
        <f t="shared" si="554"/>
        <v>11.066176629061971</v>
      </c>
      <c r="DN696">
        <v>689</v>
      </c>
      <c r="DO696">
        <v>23.374464154711884</v>
      </c>
      <c r="DP696">
        <v>29.097130596163733</v>
      </c>
      <c r="DR696">
        <f t="shared" si="555"/>
        <v>0</v>
      </c>
      <c r="DS696">
        <f t="shared" si="556"/>
        <v>1</v>
      </c>
      <c r="DT696">
        <f t="shared" si="557"/>
        <v>5.7226664414518496</v>
      </c>
      <c r="DW696">
        <v>689</v>
      </c>
      <c r="DX696">
        <v>17.127927613270074</v>
      </c>
      <c r="DY696">
        <v>19.774025953701322</v>
      </c>
      <c r="EA696">
        <f t="shared" si="558"/>
        <v>0</v>
      </c>
      <c r="EB696">
        <f t="shared" si="559"/>
        <v>1</v>
      </c>
      <c r="EC696">
        <f t="shared" si="560"/>
        <v>2.6460983404312479</v>
      </c>
      <c r="EF696">
        <v>689</v>
      </c>
      <c r="EG696">
        <v>18.866569772465777</v>
      </c>
      <c r="EH696">
        <v>16.637762407938027</v>
      </c>
      <c r="EJ696">
        <f t="shared" si="561"/>
        <v>1</v>
      </c>
      <c r="EK696">
        <f t="shared" si="562"/>
        <v>0</v>
      </c>
      <c r="EL696">
        <f t="shared" si="563"/>
        <v>2.22880736452775</v>
      </c>
      <c r="EO696">
        <v>689</v>
      </c>
      <c r="EP696">
        <v>23.006479338317266</v>
      </c>
      <c r="EQ696">
        <v>32.799462214017382</v>
      </c>
      <c r="ES696">
        <f t="shared" si="564"/>
        <v>0</v>
      </c>
      <c r="ET696">
        <f t="shared" si="565"/>
        <v>1</v>
      </c>
      <c r="EU696">
        <f t="shared" si="566"/>
        <v>9.7929828757001154</v>
      </c>
    </row>
    <row r="697" spans="1:151" x14ac:dyDescent="0.25">
      <c r="A697">
        <v>690</v>
      </c>
      <c r="B697">
        <v>9.2679527651657789</v>
      </c>
      <c r="C697">
        <v>32.941597943425016</v>
      </c>
      <c r="E697">
        <f t="shared" si="567"/>
        <v>0</v>
      </c>
      <c r="F697">
        <f t="shared" si="518"/>
        <v>1</v>
      </c>
      <c r="G697">
        <f t="shared" si="568"/>
        <v>23.673645178259235</v>
      </c>
      <c r="J697">
        <v>690</v>
      </c>
      <c r="K697">
        <v>24.825053456473771</v>
      </c>
      <c r="L697">
        <v>19.4450216618974</v>
      </c>
      <c r="N697">
        <f t="shared" si="519"/>
        <v>1</v>
      </c>
      <c r="O697">
        <f t="shared" si="520"/>
        <v>0</v>
      </c>
      <c r="P697">
        <f t="shared" si="521"/>
        <v>5.3800317945763716</v>
      </c>
      <c r="S697">
        <v>690</v>
      </c>
      <c r="T697">
        <v>17.875610176399295</v>
      </c>
      <c r="U697">
        <v>38.554142138507757</v>
      </c>
      <c r="W697">
        <f t="shared" si="522"/>
        <v>0</v>
      </c>
      <c r="X697">
        <f t="shared" si="523"/>
        <v>1</v>
      </c>
      <c r="Y697">
        <f t="shared" si="524"/>
        <v>20.678531962108462</v>
      </c>
      <c r="AB697">
        <v>690</v>
      </c>
      <c r="AC697">
        <v>22.391756208334801</v>
      </c>
      <c r="AD697">
        <v>16.146946766570927</v>
      </c>
      <c r="AF697">
        <f t="shared" si="525"/>
        <v>1</v>
      </c>
      <c r="AG697">
        <f t="shared" si="526"/>
        <v>0</v>
      </c>
      <c r="AH697">
        <f t="shared" si="527"/>
        <v>6.2448094417638735</v>
      </c>
      <c r="AK697">
        <v>690</v>
      </c>
      <c r="AL697">
        <v>15.214563346363601</v>
      </c>
      <c r="AM697">
        <v>26.029449844440315</v>
      </c>
      <c r="AO697">
        <f t="shared" si="528"/>
        <v>0</v>
      </c>
      <c r="AP697">
        <f t="shared" si="529"/>
        <v>1</v>
      </c>
      <c r="AQ697">
        <f t="shared" si="530"/>
        <v>10.814886498076714</v>
      </c>
      <c r="AT697">
        <v>690</v>
      </c>
      <c r="AU697">
        <v>20.634542106893928</v>
      </c>
      <c r="AV697">
        <v>19.582497875723142</v>
      </c>
      <c r="AX697">
        <f t="shared" si="531"/>
        <v>1</v>
      </c>
      <c r="AY697">
        <f t="shared" si="532"/>
        <v>0</v>
      </c>
      <c r="AZ697">
        <f t="shared" si="533"/>
        <v>1.052044231170786</v>
      </c>
      <c r="BC697">
        <v>690</v>
      </c>
      <c r="BD697" t="e">
        <v>#N/A</v>
      </c>
      <c r="BE697" t="e">
        <v>#N/A</v>
      </c>
      <c r="BG697" t="e">
        <f t="shared" si="534"/>
        <v>#N/A</v>
      </c>
      <c r="BH697" t="e">
        <f t="shared" si="535"/>
        <v>#N/A</v>
      </c>
      <c r="BI697" t="e">
        <f t="shared" si="536"/>
        <v>#N/A</v>
      </c>
      <c r="BL697">
        <v>690</v>
      </c>
      <c r="BM697">
        <v>25.675008881119911</v>
      </c>
      <c r="BN697">
        <v>15.20670828944483</v>
      </c>
      <c r="BP697">
        <f t="shared" si="537"/>
        <v>1</v>
      </c>
      <c r="BQ697">
        <f t="shared" si="538"/>
        <v>0</v>
      </c>
      <c r="BR697">
        <f t="shared" si="539"/>
        <v>10.468300591675082</v>
      </c>
      <c r="BU697">
        <v>690</v>
      </c>
      <c r="BV697">
        <v>28.326025896400306</v>
      </c>
      <c r="BW697">
        <v>34.403704056983642</v>
      </c>
      <c r="BY697">
        <f t="shared" si="540"/>
        <v>0</v>
      </c>
      <c r="BZ697">
        <f t="shared" si="541"/>
        <v>1</v>
      </c>
      <c r="CA697">
        <f t="shared" si="542"/>
        <v>6.0776781605833357</v>
      </c>
      <c r="CD697">
        <v>690</v>
      </c>
      <c r="CE697">
        <v>14.664338733293823</v>
      </c>
      <c r="CF697">
        <v>32.22246794882814</v>
      </c>
      <c r="CH697">
        <f t="shared" si="543"/>
        <v>0</v>
      </c>
      <c r="CI697">
        <f t="shared" si="544"/>
        <v>1</v>
      </c>
      <c r="CJ697">
        <f t="shared" si="545"/>
        <v>17.558129215534315</v>
      </c>
      <c r="CM697">
        <v>690</v>
      </c>
      <c r="CN697">
        <v>18.517650521001748</v>
      </c>
      <c r="CO697">
        <v>30.166292076141371</v>
      </c>
      <c r="CQ697">
        <f t="shared" si="546"/>
        <v>0</v>
      </c>
      <c r="CR697">
        <f t="shared" si="547"/>
        <v>1</v>
      </c>
      <c r="CS697">
        <f t="shared" si="548"/>
        <v>11.648641555139623</v>
      </c>
      <c r="CV697">
        <v>690</v>
      </c>
      <c r="CW697">
        <v>21.191803273327302</v>
      </c>
      <c r="CX697">
        <v>19.664326923279738</v>
      </c>
      <c r="CZ697">
        <f t="shared" si="549"/>
        <v>1</v>
      </c>
      <c r="DA697">
        <f t="shared" si="550"/>
        <v>0</v>
      </c>
      <c r="DB697">
        <f t="shared" si="551"/>
        <v>1.5274763500475643</v>
      </c>
      <c r="DE697">
        <v>690</v>
      </c>
      <c r="DF697">
        <v>10.633136363069831</v>
      </c>
      <c r="DG697">
        <v>22.583059343218515</v>
      </c>
      <c r="DI697">
        <f t="shared" si="552"/>
        <v>0</v>
      </c>
      <c r="DJ697">
        <f t="shared" si="553"/>
        <v>1</v>
      </c>
      <c r="DK697">
        <f t="shared" si="554"/>
        <v>11.949922980148685</v>
      </c>
      <c r="DN697">
        <v>690</v>
      </c>
      <c r="DO697">
        <v>25.813987038108287</v>
      </c>
      <c r="DP697">
        <v>26.30101117400249</v>
      </c>
      <c r="DR697">
        <f t="shared" si="555"/>
        <v>0</v>
      </c>
      <c r="DS697">
        <f t="shared" si="556"/>
        <v>1</v>
      </c>
      <c r="DT697">
        <f t="shared" si="557"/>
        <v>0.48702413589420246</v>
      </c>
      <c r="DW697">
        <v>690</v>
      </c>
      <c r="DX697">
        <v>5.020499979312504</v>
      </c>
      <c r="DY697">
        <v>19.309684212958828</v>
      </c>
      <c r="EA697">
        <f t="shared" si="558"/>
        <v>0</v>
      </c>
      <c r="EB697">
        <f t="shared" si="559"/>
        <v>1</v>
      </c>
      <c r="EC697">
        <f t="shared" si="560"/>
        <v>14.289184233646324</v>
      </c>
      <c r="EF697">
        <v>690</v>
      </c>
      <c r="EG697">
        <v>19.31046082496886</v>
      </c>
      <c r="EH697">
        <v>15.880123007886116</v>
      </c>
      <c r="EJ697">
        <f t="shared" si="561"/>
        <v>1</v>
      </c>
      <c r="EK697">
        <f t="shared" si="562"/>
        <v>0</v>
      </c>
      <c r="EL697">
        <f t="shared" si="563"/>
        <v>3.4303378170827443</v>
      </c>
      <c r="EO697">
        <v>690</v>
      </c>
      <c r="EP697">
        <v>22.655386640135596</v>
      </c>
      <c r="EQ697">
        <v>34.94583651409171</v>
      </c>
      <c r="ES697">
        <f t="shared" si="564"/>
        <v>0</v>
      </c>
      <c r="ET697">
        <f t="shared" si="565"/>
        <v>1</v>
      </c>
      <c r="EU697">
        <f t="shared" si="566"/>
        <v>12.290449873956113</v>
      </c>
    </row>
    <row r="698" spans="1:151" x14ac:dyDescent="0.25">
      <c r="A698">
        <v>691</v>
      </c>
      <c r="B698">
        <v>8.6561601437064759</v>
      </c>
      <c r="C698">
        <v>26.262841009855318</v>
      </c>
      <c r="E698">
        <f t="shared" si="567"/>
        <v>0</v>
      </c>
      <c r="F698">
        <f t="shared" si="518"/>
        <v>1</v>
      </c>
      <c r="G698">
        <f t="shared" si="568"/>
        <v>17.606680866148842</v>
      </c>
      <c r="J698">
        <v>691</v>
      </c>
      <c r="K698">
        <v>26.260736346379904</v>
      </c>
      <c r="L698">
        <v>24.29907843727263</v>
      </c>
      <c r="N698">
        <f t="shared" si="519"/>
        <v>1</v>
      </c>
      <c r="O698">
        <f t="shared" si="520"/>
        <v>0</v>
      </c>
      <c r="P698">
        <f t="shared" si="521"/>
        <v>1.9616579091072737</v>
      </c>
      <c r="S698">
        <v>691</v>
      </c>
      <c r="T698">
        <v>17.665469213362801</v>
      </c>
      <c r="U698">
        <v>28.261226243755022</v>
      </c>
      <c r="W698">
        <f t="shared" si="522"/>
        <v>0</v>
      </c>
      <c r="X698">
        <f t="shared" si="523"/>
        <v>1</v>
      </c>
      <c r="Y698">
        <f t="shared" si="524"/>
        <v>10.595757030392221</v>
      </c>
      <c r="AB698">
        <v>691</v>
      </c>
      <c r="AC698">
        <v>17.159296205188443</v>
      </c>
      <c r="AD698">
        <v>16.80817481689968</v>
      </c>
      <c r="AF698">
        <f t="shared" si="525"/>
        <v>1</v>
      </c>
      <c r="AG698">
        <f t="shared" si="526"/>
        <v>0</v>
      </c>
      <c r="AH698">
        <f t="shared" si="527"/>
        <v>0.35112138828876382</v>
      </c>
      <c r="AK698">
        <v>691</v>
      </c>
      <c r="AL698">
        <v>24.548320387602523</v>
      </c>
      <c r="AM698">
        <v>37.316724518769512</v>
      </c>
      <c r="AO698">
        <f t="shared" si="528"/>
        <v>0</v>
      </c>
      <c r="AP698">
        <f t="shared" si="529"/>
        <v>1</v>
      </c>
      <c r="AQ698">
        <f t="shared" si="530"/>
        <v>12.768404131166989</v>
      </c>
      <c r="AT698">
        <v>691</v>
      </c>
      <c r="AU698">
        <v>16.735302836075213</v>
      </c>
      <c r="AV698">
        <v>27.336710339484949</v>
      </c>
      <c r="AX698">
        <f t="shared" si="531"/>
        <v>0</v>
      </c>
      <c r="AY698">
        <f t="shared" si="532"/>
        <v>1</v>
      </c>
      <c r="AZ698">
        <f t="shared" si="533"/>
        <v>10.601407503409735</v>
      </c>
      <c r="BC698">
        <v>691</v>
      </c>
      <c r="BD698" t="e">
        <v>#N/A</v>
      </c>
      <c r="BE698" t="e">
        <v>#N/A</v>
      </c>
      <c r="BG698" t="e">
        <f t="shared" si="534"/>
        <v>#N/A</v>
      </c>
      <c r="BH698" t="e">
        <f t="shared" si="535"/>
        <v>#N/A</v>
      </c>
      <c r="BI698" t="e">
        <f t="shared" si="536"/>
        <v>#N/A</v>
      </c>
      <c r="BL698">
        <v>691</v>
      </c>
      <c r="BM698">
        <v>39.591502035028491</v>
      </c>
      <c r="BN698">
        <v>14.871714770835613</v>
      </c>
      <c r="BP698">
        <f t="shared" si="537"/>
        <v>1</v>
      </c>
      <c r="BQ698">
        <f t="shared" si="538"/>
        <v>0</v>
      </c>
      <c r="BR698">
        <f t="shared" si="539"/>
        <v>24.719787264192878</v>
      </c>
      <c r="BU698">
        <v>691</v>
      </c>
      <c r="BV698">
        <v>25.356257735228095</v>
      </c>
      <c r="BW698">
        <v>28.001250336708189</v>
      </c>
      <c r="BY698">
        <f t="shared" si="540"/>
        <v>0</v>
      </c>
      <c r="BZ698">
        <f t="shared" si="541"/>
        <v>1</v>
      </c>
      <c r="CA698">
        <f t="shared" si="542"/>
        <v>2.6449926014800944</v>
      </c>
      <c r="CD698">
        <v>691</v>
      </c>
      <c r="CE698">
        <v>18.556387361445967</v>
      </c>
      <c r="CF698">
        <v>26.010741369557604</v>
      </c>
      <c r="CH698">
        <f t="shared" si="543"/>
        <v>0</v>
      </c>
      <c r="CI698">
        <f t="shared" si="544"/>
        <v>1</v>
      </c>
      <c r="CJ698">
        <f t="shared" si="545"/>
        <v>7.4543540081116362</v>
      </c>
      <c r="CM698">
        <v>691</v>
      </c>
      <c r="CN698">
        <v>22.00607904109177</v>
      </c>
      <c r="CO698">
        <v>8.7609868238404331</v>
      </c>
      <c r="CQ698">
        <f t="shared" si="546"/>
        <v>1</v>
      </c>
      <c r="CR698">
        <f t="shared" si="547"/>
        <v>0</v>
      </c>
      <c r="CS698">
        <f t="shared" si="548"/>
        <v>13.245092217251337</v>
      </c>
      <c r="CV698">
        <v>691</v>
      </c>
      <c r="CW698">
        <v>25.97154167766708</v>
      </c>
      <c r="CX698">
        <v>24.286214462730591</v>
      </c>
      <c r="CZ698">
        <f t="shared" si="549"/>
        <v>1</v>
      </c>
      <c r="DA698">
        <f t="shared" si="550"/>
        <v>0</v>
      </c>
      <c r="DB698">
        <f t="shared" si="551"/>
        <v>1.6853272149364891</v>
      </c>
      <c r="DE698">
        <v>691</v>
      </c>
      <c r="DF698">
        <v>18.07161009898855</v>
      </c>
      <c r="DG698">
        <v>20.626785668172737</v>
      </c>
      <c r="DI698">
        <f t="shared" si="552"/>
        <v>0</v>
      </c>
      <c r="DJ698">
        <f t="shared" si="553"/>
        <v>1</v>
      </c>
      <c r="DK698">
        <f t="shared" si="554"/>
        <v>2.5551755691841862</v>
      </c>
      <c r="DN698">
        <v>691</v>
      </c>
      <c r="DO698">
        <v>23.045230713665159</v>
      </c>
      <c r="DP698">
        <v>22.662665282005793</v>
      </c>
      <c r="DR698">
        <f t="shared" si="555"/>
        <v>1</v>
      </c>
      <c r="DS698">
        <f t="shared" si="556"/>
        <v>0</v>
      </c>
      <c r="DT698">
        <f t="shared" si="557"/>
        <v>0.38256543165936563</v>
      </c>
      <c r="DW698">
        <v>691</v>
      </c>
      <c r="DX698">
        <v>17.449802809215651</v>
      </c>
      <c r="DY698">
        <v>24.514199337355173</v>
      </c>
      <c r="EA698">
        <f t="shared" si="558"/>
        <v>0</v>
      </c>
      <c r="EB698">
        <f t="shared" si="559"/>
        <v>1</v>
      </c>
      <c r="EC698">
        <f t="shared" si="560"/>
        <v>7.0643965281395218</v>
      </c>
      <c r="EF698">
        <v>691</v>
      </c>
      <c r="EG698">
        <v>23.742874321439977</v>
      </c>
      <c r="EH698">
        <v>21.934954649695349</v>
      </c>
      <c r="EJ698">
        <f t="shared" si="561"/>
        <v>1</v>
      </c>
      <c r="EK698">
        <f t="shared" si="562"/>
        <v>0</v>
      </c>
      <c r="EL698">
        <f t="shared" si="563"/>
        <v>1.807919671744628</v>
      </c>
      <c r="EO698">
        <v>691</v>
      </c>
      <c r="EP698">
        <v>13.035866018859059</v>
      </c>
      <c r="EQ698">
        <v>20.31280444627777</v>
      </c>
      <c r="ES698">
        <f t="shared" si="564"/>
        <v>0</v>
      </c>
      <c r="ET698">
        <f t="shared" si="565"/>
        <v>1</v>
      </c>
      <c r="EU698">
        <f t="shared" si="566"/>
        <v>7.2769384274187114</v>
      </c>
    </row>
    <row r="699" spans="1:151" x14ac:dyDescent="0.25">
      <c r="A699">
        <v>692</v>
      </c>
      <c r="B699">
        <v>14.346823742534802</v>
      </c>
      <c r="C699">
        <v>11.780452690650712</v>
      </c>
      <c r="E699">
        <f t="shared" si="567"/>
        <v>1</v>
      </c>
      <c r="F699">
        <f t="shared" si="518"/>
        <v>0</v>
      </c>
      <c r="G699">
        <f t="shared" si="568"/>
        <v>2.5663710518840901</v>
      </c>
      <c r="J699">
        <v>692</v>
      </c>
      <c r="K699">
        <v>20.497670128071107</v>
      </c>
      <c r="L699">
        <v>29.044675032183463</v>
      </c>
      <c r="N699">
        <f t="shared" si="519"/>
        <v>0</v>
      </c>
      <c r="O699">
        <f t="shared" si="520"/>
        <v>1</v>
      </c>
      <c r="P699">
        <f t="shared" si="521"/>
        <v>8.5470049041123559</v>
      </c>
      <c r="S699">
        <v>692</v>
      </c>
      <c r="T699">
        <v>19.655396053024269</v>
      </c>
      <c r="U699">
        <v>34.612859999843167</v>
      </c>
      <c r="W699">
        <f t="shared" si="522"/>
        <v>0</v>
      </c>
      <c r="X699">
        <f t="shared" si="523"/>
        <v>1</v>
      </c>
      <c r="Y699">
        <f t="shared" si="524"/>
        <v>14.957463946818898</v>
      </c>
      <c r="AB699">
        <v>692</v>
      </c>
      <c r="AC699">
        <v>21.546528434622637</v>
      </c>
      <c r="AD699">
        <v>17.599967048770068</v>
      </c>
      <c r="AF699">
        <f t="shared" si="525"/>
        <v>1</v>
      </c>
      <c r="AG699">
        <f t="shared" si="526"/>
        <v>0</v>
      </c>
      <c r="AH699">
        <f t="shared" si="527"/>
        <v>3.9465613858525685</v>
      </c>
      <c r="AK699">
        <v>692</v>
      </c>
      <c r="AL699">
        <v>22.206268426678463</v>
      </c>
      <c r="AM699">
        <v>42.911363214179005</v>
      </c>
      <c r="AO699">
        <f t="shared" si="528"/>
        <v>0</v>
      </c>
      <c r="AP699">
        <f t="shared" si="529"/>
        <v>1</v>
      </c>
      <c r="AQ699">
        <f t="shared" si="530"/>
        <v>20.705094787500542</v>
      </c>
      <c r="AT699">
        <v>692</v>
      </c>
      <c r="AU699">
        <v>18.471959527086977</v>
      </c>
      <c r="AV699">
        <v>14.483237725801585</v>
      </c>
      <c r="AX699">
        <f t="shared" si="531"/>
        <v>1</v>
      </c>
      <c r="AY699">
        <f t="shared" si="532"/>
        <v>0</v>
      </c>
      <c r="AZ699">
        <f t="shared" si="533"/>
        <v>3.9887218012853918</v>
      </c>
      <c r="BC699">
        <v>692</v>
      </c>
      <c r="BD699" t="e">
        <v>#N/A</v>
      </c>
      <c r="BE699" t="e">
        <v>#N/A</v>
      </c>
      <c r="BG699" t="e">
        <f t="shared" si="534"/>
        <v>#N/A</v>
      </c>
      <c r="BH699" t="e">
        <f t="shared" si="535"/>
        <v>#N/A</v>
      </c>
      <c r="BI699" t="e">
        <f t="shared" si="536"/>
        <v>#N/A</v>
      </c>
      <c r="BL699">
        <v>692</v>
      </c>
      <c r="BM699">
        <v>33.535126446129766</v>
      </c>
      <c r="BN699">
        <v>7.1377767883438441</v>
      </c>
      <c r="BP699">
        <f t="shared" si="537"/>
        <v>1</v>
      </c>
      <c r="BQ699">
        <f t="shared" si="538"/>
        <v>0</v>
      </c>
      <c r="BR699">
        <f t="shared" si="539"/>
        <v>26.397349657785924</v>
      </c>
      <c r="BU699">
        <v>692</v>
      </c>
      <c r="BV699">
        <v>31.971883224984296</v>
      </c>
      <c r="BW699">
        <v>22.610605215347938</v>
      </c>
      <c r="BY699">
        <f t="shared" si="540"/>
        <v>1</v>
      </c>
      <c r="BZ699">
        <f t="shared" si="541"/>
        <v>0</v>
      </c>
      <c r="CA699">
        <f t="shared" si="542"/>
        <v>9.3612780096363579</v>
      </c>
      <c r="CD699">
        <v>692</v>
      </c>
      <c r="CE699">
        <v>18.15282069075074</v>
      </c>
      <c r="CF699">
        <v>23.357739886851647</v>
      </c>
      <c r="CH699">
        <f t="shared" si="543"/>
        <v>0</v>
      </c>
      <c r="CI699">
        <f t="shared" si="544"/>
        <v>1</v>
      </c>
      <c r="CJ699">
        <f t="shared" si="545"/>
        <v>5.2049191961009065</v>
      </c>
      <c r="CM699">
        <v>692</v>
      </c>
      <c r="CN699">
        <v>20.183174260526808</v>
      </c>
      <c r="CO699">
        <v>21.350536590300358</v>
      </c>
      <c r="CQ699">
        <f t="shared" si="546"/>
        <v>0</v>
      </c>
      <c r="CR699">
        <f t="shared" si="547"/>
        <v>1</v>
      </c>
      <c r="CS699">
        <f t="shared" si="548"/>
        <v>1.1673623297735496</v>
      </c>
      <c r="CV699">
        <v>692</v>
      </c>
      <c r="CW699">
        <v>20.421827879042404</v>
      </c>
      <c r="CX699">
        <v>22.309033011047234</v>
      </c>
      <c r="CZ699">
        <f t="shared" si="549"/>
        <v>0</v>
      </c>
      <c r="DA699">
        <f t="shared" si="550"/>
        <v>1</v>
      </c>
      <c r="DB699">
        <f t="shared" si="551"/>
        <v>1.88720513200483</v>
      </c>
      <c r="DE699">
        <v>692</v>
      </c>
      <c r="DF699">
        <v>27.103338615696106</v>
      </c>
      <c r="DG699">
        <v>9.0698834445944758</v>
      </c>
      <c r="DI699">
        <f t="shared" si="552"/>
        <v>1</v>
      </c>
      <c r="DJ699">
        <f t="shared" si="553"/>
        <v>0</v>
      </c>
      <c r="DK699">
        <f t="shared" si="554"/>
        <v>18.033455171101629</v>
      </c>
      <c r="DN699">
        <v>692</v>
      </c>
      <c r="DO699">
        <v>24.20764523789574</v>
      </c>
      <c r="DP699">
        <v>21.837286178310062</v>
      </c>
      <c r="DR699">
        <f t="shared" si="555"/>
        <v>1</v>
      </c>
      <c r="DS699">
        <f t="shared" si="556"/>
        <v>0</v>
      </c>
      <c r="DT699">
        <f t="shared" si="557"/>
        <v>2.3703590595856774</v>
      </c>
      <c r="DW699">
        <v>692</v>
      </c>
      <c r="DX699">
        <v>20.768424140131799</v>
      </c>
      <c r="DY699">
        <v>16.854825011511526</v>
      </c>
      <c r="EA699">
        <f t="shared" si="558"/>
        <v>1</v>
      </c>
      <c r="EB699">
        <f t="shared" si="559"/>
        <v>0</v>
      </c>
      <c r="EC699">
        <f t="shared" si="560"/>
        <v>3.9135991286202731</v>
      </c>
      <c r="EF699">
        <v>692</v>
      </c>
      <c r="EG699">
        <v>17.769944793736617</v>
      </c>
      <c r="EH699">
        <v>15.742251627533967</v>
      </c>
      <c r="EJ699">
        <f t="shared" si="561"/>
        <v>1</v>
      </c>
      <c r="EK699">
        <f t="shared" si="562"/>
        <v>0</v>
      </c>
      <c r="EL699">
        <f t="shared" si="563"/>
        <v>2.0276931662026492</v>
      </c>
      <c r="EO699">
        <v>692</v>
      </c>
      <c r="EP699">
        <v>26.379170864457333</v>
      </c>
      <c r="EQ699">
        <v>19.654847691255931</v>
      </c>
      <c r="ES699">
        <f t="shared" si="564"/>
        <v>1</v>
      </c>
      <c r="ET699">
        <f t="shared" si="565"/>
        <v>0</v>
      </c>
      <c r="EU699">
        <f t="shared" si="566"/>
        <v>6.7243231732014017</v>
      </c>
    </row>
    <row r="700" spans="1:151" x14ac:dyDescent="0.25">
      <c r="A700">
        <v>693</v>
      </c>
      <c r="B700">
        <v>9.2252362603474438</v>
      </c>
      <c r="C700">
        <v>32.251769569092104</v>
      </c>
      <c r="E700">
        <f t="shared" si="567"/>
        <v>0</v>
      </c>
      <c r="F700">
        <f t="shared" si="518"/>
        <v>1</v>
      </c>
      <c r="G700">
        <f t="shared" si="568"/>
        <v>23.026533308744661</v>
      </c>
      <c r="J700">
        <v>693</v>
      </c>
      <c r="K700">
        <v>13.957822480735341</v>
      </c>
      <c r="L700">
        <v>17.533204461366466</v>
      </c>
      <c r="N700">
        <f t="shared" si="519"/>
        <v>0</v>
      </c>
      <c r="O700">
        <f t="shared" si="520"/>
        <v>1</v>
      </c>
      <c r="P700">
        <f t="shared" si="521"/>
        <v>3.5753819806311249</v>
      </c>
      <c r="S700">
        <v>693</v>
      </c>
      <c r="T700">
        <v>18.127794053254789</v>
      </c>
      <c r="U700">
        <v>10.420936141124287</v>
      </c>
      <c r="W700">
        <f t="shared" si="522"/>
        <v>1</v>
      </c>
      <c r="X700">
        <f t="shared" si="523"/>
        <v>0</v>
      </c>
      <c r="Y700">
        <f t="shared" si="524"/>
        <v>7.7068579121305021</v>
      </c>
      <c r="AB700">
        <v>693</v>
      </c>
      <c r="AC700">
        <v>23.129002007131959</v>
      </c>
      <c r="AD700">
        <v>17.854137355803502</v>
      </c>
      <c r="AF700">
        <f t="shared" si="525"/>
        <v>1</v>
      </c>
      <c r="AG700">
        <f t="shared" si="526"/>
        <v>0</v>
      </c>
      <c r="AH700">
        <f t="shared" si="527"/>
        <v>5.2748646513284569</v>
      </c>
      <c r="AK700">
        <v>693</v>
      </c>
      <c r="AL700">
        <v>28.805272611155512</v>
      </c>
      <c r="AM700">
        <v>22.332481922247574</v>
      </c>
      <c r="AO700">
        <f t="shared" si="528"/>
        <v>1</v>
      </c>
      <c r="AP700">
        <f t="shared" si="529"/>
        <v>0</v>
      </c>
      <c r="AQ700">
        <f t="shared" si="530"/>
        <v>6.4727906889079385</v>
      </c>
      <c r="AT700">
        <v>693</v>
      </c>
      <c r="AU700">
        <v>25.781533810782197</v>
      </c>
      <c r="AV700">
        <v>12.046250923908602</v>
      </c>
      <c r="AX700">
        <f t="shared" si="531"/>
        <v>1</v>
      </c>
      <c r="AY700">
        <f t="shared" si="532"/>
        <v>0</v>
      </c>
      <c r="AZ700">
        <f t="shared" si="533"/>
        <v>13.735282886873595</v>
      </c>
      <c r="BC700">
        <v>693</v>
      </c>
      <c r="BD700" t="e">
        <v>#N/A</v>
      </c>
      <c r="BE700" t="e">
        <v>#N/A</v>
      </c>
      <c r="BG700" t="e">
        <f t="shared" si="534"/>
        <v>#N/A</v>
      </c>
      <c r="BH700" t="e">
        <f t="shared" si="535"/>
        <v>#N/A</v>
      </c>
      <c r="BI700" t="e">
        <f t="shared" si="536"/>
        <v>#N/A</v>
      </c>
      <c r="BL700">
        <v>693</v>
      </c>
      <c r="BM700">
        <v>36.880493762399382</v>
      </c>
      <c r="BN700">
        <v>7.6338513194575883</v>
      </c>
      <c r="BP700">
        <f t="shared" si="537"/>
        <v>1</v>
      </c>
      <c r="BQ700">
        <f t="shared" si="538"/>
        <v>0</v>
      </c>
      <c r="BR700">
        <f t="shared" si="539"/>
        <v>29.246642442941795</v>
      </c>
      <c r="BU700">
        <v>693</v>
      </c>
      <c r="BV700">
        <v>16.556659114654067</v>
      </c>
      <c r="BW700">
        <v>27.871413132701896</v>
      </c>
      <c r="BY700">
        <f t="shared" si="540"/>
        <v>0</v>
      </c>
      <c r="BZ700">
        <f t="shared" si="541"/>
        <v>1</v>
      </c>
      <c r="CA700">
        <f t="shared" si="542"/>
        <v>11.314754018047829</v>
      </c>
      <c r="CD700">
        <v>693</v>
      </c>
      <c r="CE700">
        <v>33.938281005374165</v>
      </c>
      <c r="CF700">
        <v>30.102485189095333</v>
      </c>
      <c r="CH700">
        <f t="shared" si="543"/>
        <v>1</v>
      </c>
      <c r="CI700">
        <f t="shared" si="544"/>
        <v>0</v>
      </c>
      <c r="CJ700">
        <f t="shared" si="545"/>
        <v>3.8357958162788321</v>
      </c>
      <c r="CM700">
        <v>693</v>
      </c>
      <c r="CN700">
        <v>19.539614309137523</v>
      </c>
      <c r="CO700">
        <v>23.260097204318143</v>
      </c>
      <c r="CQ700">
        <f t="shared" si="546"/>
        <v>0</v>
      </c>
      <c r="CR700">
        <f t="shared" si="547"/>
        <v>1</v>
      </c>
      <c r="CS700">
        <f t="shared" si="548"/>
        <v>3.7204828951806199</v>
      </c>
      <c r="CV700">
        <v>693</v>
      </c>
      <c r="CW700">
        <v>20.968867900970945</v>
      </c>
      <c r="CX700">
        <v>16.86005972450597</v>
      </c>
      <c r="CZ700">
        <f t="shared" si="549"/>
        <v>1</v>
      </c>
      <c r="DA700">
        <f t="shared" si="550"/>
        <v>0</v>
      </c>
      <c r="DB700">
        <f t="shared" si="551"/>
        <v>4.1088081764649758</v>
      </c>
      <c r="DE700">
        <v>693</v>
      </c>
      <c r="DF700">
        <v>25.971126404623412</v>
      </c>
      <c r="DG700">
        <v>21.863374885189561</v>
      </c>
      <c r="DI700">
        <f t="shared" si="552"/>
        <v>1</v>
      </c>
      <c r="DJ700">
        <f t="shared" si="553"/>
        <v>0</v>
      </c>
      <c r="DK700">
        <f t="shared" si="554"/>
        <v>4.107751519433851</v>
      </c>
      <c r="DN700">
        <v>693</v>
      </c>
      <c r="DO700">
        <v>27.091279689960359</v>
      </c>
      <c r="DP700">
        <v>28.410373529151723</v>
      </c>
      <c r="DR700">
        <f t="shared" si="555"/>
        <v>0</v>
      </c>
      <c r="DS700">
        <f t="shared" si="556"/>
        <v>1</v>
      </c>
      <c r="DT700">
        <f t="shared" si="557"/>
        <v>1.319093839191364</v>
      </c>
      <c r="DW700">
        <v>693</v>
      </c>
      <c r="DX700">
        <v>13.228029911681258</v>
      </c>
      <c r="DY700">
        <v>14.266622455522537</v>
      </c>
      <c r="EA700">
        <f t="shared" si="558"/>
        <v>0</v>
      </c>
      <c r="EB700">
        <f t="shared" si="559"/>
        <v>1</v>
      </c>
      <c r="EC700">
        <f t="shared" si="560"/>
        <v>1.0385925438412791</v>
      </c>
      <c r="EF700">
        <v>693</v>
      </c>
      <c r="EG700">
        <v>20.720319094492979</v>
      </c>
      <c r="EH700">
        <v>13.532198235796839</v>
      </c>
      <c r="EJ700">
        <f t="shared" si="561"/>
        <v>1</v>
      </c>
      <c r="EK700">
        <f t="shared" si="562"/>
        <v>0</v>
      </c>
      <c r="EL700">
        <f t="shared" si="563"/>
        <v>7.1881208586961396</v>
      </c>
      <c r="EO700">
        <v>693</v>
      </c>
      <c r="EP700">
        <v>20.600724138620741</v>
      </c>
      <c r="EQ700">
        <v>40.290520406383358</v>
      </c>
      <c r="ES700">
        <f t="shared" si="564"/>
        <v>0</v>
      </c>
      <c r="ET700">
        <f t="shared" si="565"/>
        <v>1</v>
      </c>
      <c r="EU700">
        <f t="shared" si="566"/>
        <v>19.689796267762617</v>
      </c>
    </row>
    <row r="701" spans="1:151" x14ac:dyDescent="0.25">
      <c r="A701">
        <v>694</v>
      </c>
      <c r="B701">
        <v>18.032555379589709</v>
      </c>
      <c r="C701">
        <v>27.105286524022898</v>
      </c>
      <c r="E701">
        <f t="shared" si="567"/>
        <v>0</v>
      </c>
      <c r="F701">
        <f t="shared" si="518"/>
        <v>1</v>
      </c>
      <c r="G701">
        <f t="shared" si="568"/>
        <v>9.0727311444331882</v>
      </c>
      <c r="J701">
        <v>694</v>
      </c>
      <c r="K701">
        <v>20.553383932426385</v>
      </c>
      <c r="L701">
        <v>19.535039560872683</v>
      </c>
      <c r="N701">
        <f t="shared" si="519"/>
        <v>1</v>
      </c>
      <c r="O701">
        <f t="shared" si="520"/>
        <v>0</v>
      </c>
      <c r="P701">
        <f t="shared" si="521"/>
        <v>1.0183443715537024</v>
      </c>
      <c r="S701">
        <v>694</v>
      </c>
      <c r="T701">
        <v>20.769891229517913</v>
      </c>
      <c r="U701">
        <v>19.914021473361402</v>
      </c>
      <c r="W701">
        <f t="shared" si="522"/>
        <v>1</v>
      </c>
      <c r="X701">
        <f t="shared" si="523"/>
        <v>0</v>
      </c>
      <c r="Y701">
        <f t="shared" si="524"/>
        <v>0.85586975615651184</v>
      </c>
      <c r="AB701">
        <v>694</v>
      </c>
      <c r="AC701">
        <v>22.012723224243505</v>
      </c>
      <c r="AD701">
        <v>16.134801040202905</v>
      </c>
      <c r="AF701">
        <f t="shared" si="525"/>
        <v>1</v>
      </c>
      <c r="AG701">
        <f t="shared" si="526"/>
        <v>0</v>
      </c>
      <c r="AH701">
        <f t="shared" si="527"/>
        <v>5.8779221840405995</v>
      </c>
      <c r="AK701">
        <v>694</v>
      </c>
      <c r="AL701">
        <v>18.206892409769676</v>
      </c>
      <c r="AM701">
        <v>27.129230923311415</v>
      </c>
      <c r="AO701">
        <f t="shared" si="528"/>
        <v>0</v>
      </c>
      <c r="AP701">
        <f t="shared" si="529"/>
        <v>1</v>
      </c>
      <c r="AQ701">
        <f t="shared" si="530"/>
        <v>8.9223385135417388</v>
      </c>
      <c r="AT701">
        <v>694</v>
      </c>
      <c r="AU701">
        <v>18.670443245589592</v>
      </c>
      <c r="AV701">
        <v>8.4250401540436641</v>
      </c>
      <c r="AX701">
        <f t="shared" si="531"/>
        <v>1</v>
      </c>
      <c r="AY701">
        <f t="shared" si="532"/>
        <v>0</v>
      </c>
      <c r="AZ701">
        <f t="shared" si="533"/>
        <v>10.245403091545928</v>
      </c>
      <c r="BC701">
        <v>694</v>
      </c>
      <c r="BD701" t="e">
        <v>#N/A</v>
      </c>
      <c r="BE701" t="e">
        <v>#N/A</v>
      </c>
      <c r="BG701" t="e">
        <f t="shared" si="534"/>
        <v>#N/A</v>
      </c>
      <c r="BH701" t="e">
        <f t="shared" si="535"/>
        <v>#N/A</v>
      </c>
      <c r="BI701" t="e">
        <f t="shared" si="536"/>
        <v>#N/A</v>
      </c>
      <c r="BL701">
        <v>694</v>
      </c>
      <c r="BM701">
        <v>29.042233453753255</v>
      </c>
      <c r="BN701">
        <v>13.946047605159468</v>
      </c>
      <c r="BP701">
        <f t="shared" si="537"/>
        <v>1</v>
      </c>
      <c r="BQ701">
        <f t="shared" si="538"/>
        <v>0</v>
      </c>
      <c r="BR701">
        <f t="shared" si="539"/>
        <v>15.096185848593787</v>
      </c>
      <c r="BU701">
        <v>694</v>
      </c>
      <c r="BV701">
        <v>20.647701971726864</v>
      </c>
      <c r="BW701">
        <v>25.141800589938335</v>
      </c>
      <c r="BY701">
        <f t="shared" si="540"/>
        <v>0</v>
      </c>
      <c r="BZ701">
        <f t="shared" si="541"/>
        <v>1</v>
      </c>
      <c r="CA701">
        <f t="shared" si="542"/>
        <v>4.4940986182114706</v>
      </c>
      <c r="CD701">
        <v>694</v>
      </c>
      <c r="CE701">
        <v>20.671576054074173</v>
      </c>
      <c r="CF701">
        <v>17.753734718648911</v>
      </c>
      <c r="CH701">
        <f t="shared" si="543"/>
        <v>1</v>
      </c>
      <c r="CI701">
        <f t="shared" si="544"/>
        <v>0</v>
      </c>
      <c r="CJ701">
        <f t="shared" si="545"/>
        <v>2.9178413354252619</v>
      </c>
      <c r="CM701">
        <v>694</v>
      </c>
      <c r="CN701">
        <v>22.210845256657564</v>
      </c>
      <c r="CO701">
        <v>25.678142509608691</v>
      </c>
      <c r="CQ701">
        <f t="shared" si="546"/>
        <v>0</v>
      </c>
      <c r="CR701">
        <f t="shared" si="547"/>
        <v>1</v>
      </c>
      <c r="CS701">
        <f t="shared" si="548"/>
        <v>3.467297252951127</v>
      </c>
      <c r="CV701">
        <v>694</v>
      </c>
      <c r="CW701">
        <v>21.516687034062201</v>
      </c>
      <c r="CX701">
        <v>16.375241421402329</v>
      </c>
      <c r="CZ701">
        <f t="shared" si="549"/>
        <v>1</v>
      </c>
      <c r="DA701">
        <f t="shared" si="550"/>
        <v>0</v>
      </c>
      <c r="DB701">
        <f t="shared" si="551"/>
        <v>5.1414456126598722</v>
      </c>
      <c r="DE701">
        <v>694</v>
      </c>
      <c r="DF701">
        <v>12.912547512828745</v>
      </c>
      <c r="DG701">
        <v>14.770906533434282</v>
      </c>
      <c r="DI701">
        <f t="shared" si="552"/>
        <v>0</v>
      </c>
      <c r="DJ701">
        <f t="shared" si="553"/>
        <v>1</v>
      </c>
      <c r="DK701">
        <f t="shared" si="554"/>
        <v>1.8583590206055369</v>
      </c>
      <c r="DN701">
        <v>694</v>
      </c>
      <c r="DO701">
        <v>24.654944929147121</v>
      </c>
      <c r="DP701">
        <v>17.879471068863609</v>
      </c>
      <c r="DR701">
        <f t="shared" si="555"/>
        <v>1</v>
      </c>
      <c r="DS701">
        <f t="shared" si="556"/>
        <v>0</v>
      </c>
      <c r="DT701">
        <f t="shared" si="557"/>
        <v>6.7754738602835118</v>
      </c>
      <c r="DW701">
        <v>694</v>
      </c>
      <c r="DX701">
        <v>17.172165317734013</v>
      </c>
      <c r="DY701">
        <v>22.943584389683167</v>
      </c>
      <c r="EA701">
        <f t="shared" si="558"/>
        <v>0</v>
      </c>
      <c r="EB701">
        <f t="shared" si="559"/>
        <v>1</v>
      </c>
      <c r="EC701">
        <f t="shared" si="560"/>
        <v>5.771419071949154</v>
      </c>
      <c r="EF701">
        <v>694</v>
      </c>
      <c r="EG701">
        <v>19.968879411026759</v>
      </c>
      <c r="EH701">
        <v>18.758880212128275</v>
      </c>
      <c r="EJ701">
        <f t="shared" si="561"/>
        <v>1</v>
      </c>
      <c r="EK701">
        <f t="shared" si="562"/>
        <v>0</v>
      </c>
      <c r="EL701">
        <f t="shared" si="563"/>
        <v>1.2099991988984833</v>
      </c>
      <c r="EO701">
        <v>694</v>
      </c>
      <c r="EP701">
        <v>17.830767664870123</v>
      </c>
      <c r="EQ701">
        <v>4.111507308337611</v>
      </c>
      <c r="ES701">
        <f t="shared" si="564"/>
        <v>1</v>
      </c>
      <c r="ET701">
        <f t="shared" si="565"/>
        <v>0</v>
      </c>
      <c r="EU701">
        <f t="shared" si="566"/>
        <v>13.719260356532512</v>
      </c>
    </row>
    <row r="702" spans="1:151" x14ac:dyDescent="0.25">
      <c r="A702">
        <v>695</v>
      </c>
      <c r="B702">
        <v>13.421654362231386</v>
      </c>
      <c r="C702">
        <v>24.417817333151586</v>
      </c>
      <c r="E702">
        <f t="shared" si="567"/>
        <v>0</v>
      </c>
      <c r="F702">
        <f t="shared" si="518"/>
        <v>1</v>
      </c>
      <c r="G702">
        <f t="shared" si="568"/>
        <v>10.996162970920199</v>
      </c>
      <c r="J702">
        <v>695</v>
      </c>
      <c r="K702">
        <v>18.137721166920443</v>
      </c>
      <c r="L702">
        <v>31.177887071906646</v>
      </c>
      <c r="N702">
        <f t="shared" si="519"/>
        <v>0</v>
      </c>
      <c r="O702">
        <f t="shared" si="520"/>
        <v>1</v>
      </c>
      <c r="P702">
        <f t="shared" si="521"/>
        <v>13.040165904986203</v>
      </c>
      <c r="S702">
        <v>695</v>
      </c>
      <c r="T702">
        <v>18.432288544305582</v>
      </c>
      <c r="U702">
        <v>37.052615854370707</v>
      </c>
      <c r="W702">
        <f t="shared" si="522"/>
        <v>0</v>
      </c>
      <c r="X702">
        <f t="shared" si="523"/>
        <v>1</v>
      </c>
      <c r="Y702">
        <f t="shared" si="524"/>
        <v>18.620327310065125</v>
      </c>
      <c r="AB702">
        <v>695</v>
      </c>
      <c r="AC702">
        <v>23.970835526463151</v>
      </c>
      <c r="AD702">
        <v>19.79104815494312</v>
      </c>
      <c r="AF702">
        <f t="shared" si="525"/>
        <v>1</v>
      </c>
      <c r="AG702">
        <f t="shared" si="526"/>
        <v>0</v>
      </c>
      <c r="AH702">
        <f t="shared" si="527"/>
        <v>4.1797873715200318</v>
      </c>
      <c r="AK702">
        <v>695</v>
      </c>
      <c r="AL702">
        <v>10.868013665935916</v>
      </c>
      <c r="AM702">
        <v>9.8314587941354787</v>
      </c>
      <c r="AO702">
        <f t="shared" si="528"/>
        <v>1</v>
      </c>
      <c r="AP702">
        <f t="shared" si="529"/>
        <v>0</v>
      </c>
      <c r="AQ702">
        <f t="shared" si="530"/>
        <v>1.0365548718004369</v>
      </c>
      <c r="AT702">
        <v>695</v>
      </c>
      <c r="AU702">
        <v>21.93097771216566</v>
      </c>
      <c r="AV702">
        <v>44.172085758126343</v>
      </c>
      <c r="AX702">
        <f t="shared" si="531"/>
        <v>0</v>
      </c>
      <c r="AY702">
        <f t="shared" si="532"/>
        <v>1</v>
      </c>
      <c r="AZ702">
        <f t="shared" si="533"/>
        <v>22.241108045960683</v>
      </c>
      <c r="BC702">
        <v>695</v>
      </c>
      <c r="BD702" t="e">
        <v>#N/A</v>
      </c>
      <c r="BE702" t="e">
        <v>#N/A</v>
      </c>
      <c r="BG702" t="e">
        <f t="shared" si="534"/>
        <v>#N/A</v>
      </c>
      <c r="BH702" t="e">
        <f t="shared" si="535"/>
        <v>#N/A</v>
      </c>
      <c r="BI702" t="e">
        <f t="shared" si="536"/>
        <v>#N/A</v>
      </c>
      <c r="BL702">
        <v>695</v>
      </c>
      <c r="BM702">
        <v>26.27113938320818</v>
      </c>
      <c r="BN702">
        <v>5.5798491478500534</v>
      </c>
      <c r="BP702">
        <f t="shared" si="537"/>
        <v>1</v>
      </c>
      <c r="BQ702">
        <f t="shared" si="538"/>
        <v>0</v>
      </c>
      <c r="BR702">
        <f t="shared" si="539"/>
        <v>20.691290235358125</v>
      </c>
      <c r="BU702">
        <v>695</v>
      </c>
      <c r="BV702">
        <v>28.120933328759641</v>
      </c>
      <c r="BW702">
        <v>30.493340257174943</v>
      </c>
      <c r="BY702">
        <f t="shared" si="540"/>
        <v>0</v>
      </c>
      <c r="BZ702">
        <f t="shared" si="541"/>
        <v>1</v>
      </c>
      <c r="CA702">
        <f t="shared" si="542"/>
        <v>2.3724069284153018</v>
      </c>
      <c r="CD702">
        <v>695</v>
      </c>
      <c r="CE702">
        <v>10.721278773317531</v>
      </c>
      <c r="CF702">
        <v>30.949141171242626</v>
      </c>
      <c r="CH702">
        <f t="shared" si="543"/>
        <v>0</v>
      </c>
      <c r="CI702">
        <f t="shared" si="544"/>
        <v>1</v>
      </c>
      <c r="CJ702">
        <f t="shared" si="545"/>
        <v>20.227862397925094</v>
      </c>
      <c r="CM702">
        <v>695</v>
      </c>
      <c r="CN702">
        <v>22.281102330715228</v>
      </c>
      <c r="CO702">
        <v>30.218514302478511</v>
      </c>
      <c r="CQ702">
        <f t="shared" si="546"/>
        <v>0</v>
      </c>
      <c r="CR702">
        <f t="shared" si="547"/>
        <v>1</v>
      </c>
      <c r="CS702">
        <f t="shared" si="548"/>
        <v>7.9374119717632823</v>
      </c>
      <c r="CV702">
        <v>695</v>
      </c>
      <c r="CW702">
        <v>22.428742739541498</v>
      </c>
      <c r="CX702">
        <v>19.855964144580675</v>
      </c>
      <c r="CZ702">
        <f t="shared" si="549"/>
        <v>1</v>
      </c>
      <c r="DA702">
        <f t="shared" si="550"/>
        <v>0</v>
      </c>
      <c r="DB702">
        <f t="shared" si="551"/>
        <v>2.5727785949608233</v>
      </c>
      <c r="DE702">
        <v>695</v>
      </c>
      <c r="DF702">
        <v>-8.7752641462639502E-2</v>
      </c>
      <c r="DG702">
        <v>26.313333902111548</v>
      </c>
      <c r="DI702">
        <f t="shared" si="552"/>
        <v>0</v>
      </c>
      <c r="DJ702">
        <f t="shared" si="553"/>
        <v>1</v>
      </c>
      <c r="DK702">
        <f t="shared" si="554"/>
        <v>26.401086543574188</v>
      </c>
      <c r="DN702">
        <v>695</v>
      </c>
      <c r="DO702">
        <v>28.184476400876797</v>
      </c>
      <c r="DP702">
        <v>31.545446125469425</v>
      </c>
      <c r="DR702">
        <f t="shared" si="555"/>
        <v>0</v>
      </c>
      <c r="DS702">
        <f t="shared" si="556"/>
        <v>1</v>
      </c>
      <c r="DT702">
        <f t="shared" si="557"/>
        <v>3.3609697245926284</v>
      </c>
      <c r="DW702">
        <v>695</v>
      </c>
      <c r="DX702">
        <v>11.185389117013191</v>
      </c>
      <c r="DY702">
        <v>22.587204470255259</v>
      </c>
      <c r="EA702">
        <f t="shared" si="558"/>
        <v>0</v>
      </c>
      <c r="EB702">
        <f t="shared" si="559"/>
        <v>1</v>
      </c>
      <c r="EC702">
        <f t="shared" si="560"/>
        <v>11.401815353242068</v>
      </c>
      <c r="EF702">
        <v>695</v>
      </c>
      <c r="EG702">
        <v>26.333088495515092</v>
      </c>
      <c r="EH702">
        <v>12.406102845138447</v>
      </c>
      <c r="EJ702">
        <f t="shared" si="561"/>
        <v>1</v>
      </c>
      <c r="EK702">
        <f t="shared" si="562"/>
        <v>0</v>
      </c>
      <c r="EL702">
        <f t="shared" si="563"/>
        <v>13.926985650376645</v>
      </c>
      <c r="EO702">
        <v>695</v>
      </c>
      <c r="EP702">
        <v>24.759611190662429</v>
      </c>
      <c r="EQ702">
        <v>18.313476792649919</v>
      </c>
      <c r="ES702">
        <f t="shared" si="564"/>
        <v>1</v>
      </c>
      <c r="ET702">
        <f t="shared" si="565"/>
        <v>0</v>
      </c>
      <c r="EU702">
        <f t="shared" si="566"/>
        <v>6.4461343980125108</v>
      </c>
    </row>
    <row r="703" spans="1:151" x14ac:dyDescent="0.25">
      <c r="A703">
        <v>696</v>
      </c>
      <c r="B703">
        <v>12.668423903855745</v>
      </c>
      <c r="C703">
        <v>22.124818533297919</v>
      </c>
      <c r="E703">
        <f t="shared" si="567"/>
        <v>0</v>
      </c>
      <c r="F703">
        <f t="shared" si="518"/>
        <v>1</v>
      </c>
      <c r="G703">
        <f t="shared" si="568"/>
        <v>9.4563946294421743</v>
      </c>
      <c r="J703">
        <v>696</v>
      </c>
      <c r="K703">
        <v>24.219091342853154</v>
      </c>
      <c r="L703">
        <v>17.453930878862703</v>
      </c>
      <c r="N703">
        <f t="shared" si="519"/>
        <v>1</v>
      </c>
      <c r="O703">
        <f t="shared" si="520"/>
        <v>0</v>
      </c>
      <c r="P703">
        <f t="shared" si="521"/>
        <v>6.7651604639904512</v>
      </c>
      <c r="S703">
        <v>696</v>
      </c>
      <c r="T703">
        <v>16.380726273455885</v>
      </c>
      <c r="U703">
        <v>34.860210238491831</v>
      </c>
      <c r="W703">
        <f t="shared" si="522"/>
        <v>0</v>
      </c>
      <c r="X703">
        <f t="shared" si="523"/>
        <v>1</v>
      </c>
      <c r="Y703">
        <f t="shared" si="524"/>
        <v>18.479483965035946</v>
      </c>
      <c r="AB703">
        <v>696</v>
      </c>
      <c r="AC703">
        <v>20.533133761373314</v>
      </c>
      <c r="AD703">
        <v>19.520005805369319</v>
      </c>
      <c r="AF703">
        <f t="shared" si="525"/>
        <v>1</v>
      </c>
      <c r="AG703">
        <f t="shared" si="526"/>
        <v>0</v>
      </c>
      <c r="AH703">
        <f t="shared" si="527"/>
        <v>1.013127956003995</v>
      </c>
      <c r="AK703">
        <v>696</v>
      </c>
      <c r="AL703">
        <v>26.480036313677477</v>
      </c>
      <c r="AM703">
        <v>-6.0146684767999297</v>
      </c>
      <c r="AO703">
        <f t="shared" si="528"/>
        <v>1</v>
      </c>
      <c r="AP703">
        <f t="shared" si="529"/>
        <v>0</v>
      </c>
      <c r="AQ703">
        <f t="shared" si="530"/>
        <v>32.494704790477407</v>
      </c>
      <c r="AT703">
        <v>696</v>
      </c>
      <c r="AU703">
        <v>19.439511640224843</v>
      </c>
      <c r="AV703">
        <v>21.226585893606547</v>
      </c>
      <c r="AX703">
        <f t="shared" si="531"/>
        <v>0</v>
      </c>
      <c r="AY703">
        <f t="shared" si="532"/>
        <v>1</v>
      </c>
      <c r="AZ703">
        <f t="shared" si="533"/>
        <v>1.7870742533817037</v>
      </c>
      <c r="BC703">
        <v>696</v>
      </c>
      <c r="BD703" t="e">
        <v>#N/A</v>
      </c>
      <c r="BE703" t="e">
        <v>#N/A</v>
      </c>
      <c r="BG703" t="e">
        <f t="shared" si="534"/>
        <v>#N/A</v>
      </c>
      <c r="BH703" t="e">
        <f t="shared" si="535"/>
        <v>#N/A</v>
      </c>
      <c r="BI703" t="e">
        <f t="shared" si="536"/>
        <v>#N/A</v>
      </c>
      <c r="BL703">
        <v>696</v>
      </c>
      <c r="BM703">
        <v>24.651949489926146</v>
      </c>
      <c r="BN703">
        <v>14.88771019919049</v>
      </c>
      <c r="BP703">
        <f t="shared" si="537"/>
        <v>1</v>
      </c>
      <c r="BQ703">
        <f t="shared" si="538"/>
        <v>0</v>
      </c>
      <c r="BR703">
        <f t="shared" si="539"/>
        <v>9.7642392907356559</v>
      </c>
      <c r="BU703">
        <v>696</v>
      </c>
      <c r="BV703">
        <v>22.573083230771942</v>
      </c>
      <c r="BW703">
        <v>16.724040020836568</v>
      </c>
      <c r="BY703">
        <f t="shared" si="540"/>
        <v>1</v>
      </c>
      <c r="BZ703">
        <f t="shared" si="541"/>
        <v>0</v>
      </c>
      <c r="CA703">
        <f t="shared" si="542"/>
        <v>5.849043209935374</v>
      </c>
      <c r="CD703">
        <v>696</v>
      </c>
      <c r="CE703">
        <v>29.840333063543689</v>
      </c>
      <c r="CF703">
        <v>38.531022541426523</v>
      </c>
      <c r="CH703">
        <f t="shared" si="543"/>
        <v>0</v>
      </c>
      <c r="CI703">
        <f t="shared" si="544"/>
        <v>1</v>
      </c>
      <c r="CJ703">
        <f t="shared" si="545"/>
        <v>8.6906894778828345</v>
      </c>
      <c r="CM703">
        <v>696</v>
      </c>
      <c r="CN703">
        <v>23.358645897793807</v>
      </c>
      <c r="CO703">
        <v>17.1108484274266</v>
      </c>
      <c r="CQ703">
        <f t="shared" si="546"/>
        <v>1</v>
      </c>
      <c r="CR703">
        <f t="shared" si="547"/>
        <v>0</v>
      </c>
      <c r="CS703">
        <f t="shared" si="548"/>
        <v>6.2477974703672068</v>
      </c>
      <c r="CV703">
        <v>696</v>
      </c>
      <c r="CW703">
        <v>23.572885234483014</v>
      </c>
      <c r="CX703">
        <v>18.315028587091621</v>
      </c>
      <c r="CZ703">
        <f t="shared" si="549"/>
        <v>1</v>
      </c>
      <c r="DA703">
        <f t="shared" si="550"/>
        <v>0</v>
      </c>
      <c r="DB703">
        <f t="shared" si="551"/>
        <v>5.2578566473913924</v>
      </c>
      <c r="DE703">
        <v>696</v>
      </c>
      <c r="DF703">
        <v>22.72225135369758</v>
      </c>
      <c r="DG703">
        <v>19.275377356861576</v>
      </c>
      <c r="DI703">
        <f t="shared" si="552"/>
        <v>1</v>
      </c>
      <c r="DJ703">
        <f t="shared" si="553"/>
        <v>0</v>
      </c>
      <c r="DK703">
        <f t="shared" si="554"/>
        <v>3.446873996836004</v>
      </c>
      <c r="DN703">
        <v>696</v>
      </c>
      <c r="DO703">
        <v>22.416580831551084</v>
      </c>
      <c r="DP703">
        <v>24.398360474405315</v>
      </c>
      <c r="DR703">
        <f t="shared" si="555"/>
        <v>0</v>
      </c>
      <c r="DS703">
        <f t="shared" si="556"/>
        <v>1</v>
      </c>
      <c r="DT703">
        <f t="shared" si="557"/>
        <v>1.9817796428542316</v>
      </c>
      <c r="DW703">
        <v>696</v>
      </c>
      <c r="DX703">
        <v>18.130189518722467</v>
      </c>
      <c r="DY703">
        <v>27.595216568725686</v>
      </c>
      <c r="EA703">
        <f t="shared" si="558"/>
        <v>0</v>
      </c>
      <c r="EB703">
        <f t="shared" si="559"/>
        <v>1</v>
      </c>
      <c r="EC703">
        <f t="shared" si="560"/>
        <v>9.4650270500032185</v>
      </c>
      <c r="EF703">
        <v>696</v>
      </c>
      <c r="EG703">
        <v>26.398402827524542</v>
      </c>
      <c r="EH703">
        <v>10.586596471136815</v>
      </c>
      <c r="EJ703">
        <f t="shared" si="561"/>
        <v>1</v>
      </c>
      <c r="EK703">
        <f t="shared" si="562"/>
        <v>0</v>
      </c>
      <c r="EL703">
        <f t="shared" si="563"/>
        <v>15.811806356387727</v>
      </c>
      <c r="EO703">
        <v>696</v>
      </c>
      <c r="EP703">
        <v>21.917213832715035</v>
      </c>
      <c r="EQ703">
        <v>61.194626806469387</v>
      </c>
      <c r="ES703">
        <f t="shared" si="564"/>
        <v>0</v>
      </c>
      <c r="ET703">
        <f t="shared" si="565"/>
        <v>1</v>
      </c>
      <c r="EU703">
        <f t="shared" si="566"/>
        <v>39.277412973754352</v>
      </c>
    </row>
    <row r="704" spans="1:151" x14ac:dyDescent="0.25">
      <c r="A704">
        <v>697</v>
      </c>
      <c r="B704">
        <v>14.89047847084251</v>
      </c>
      <c r="C704">
        <v>20.311426258669975</v>
      </c>
      <c r="E704">
        <f t="shared" si="567"/>
        <v>0</v>
      </c>
      <c r="F704">
        <f t="shared" si="518"/>
        <v>1</v>
      </c>
      <c r="G704">
        <f t="shared" si="568"/>
        <v>5.4209477878274654</v>
      </c>
      <c r="J704">
        <v>697</v>
      </c>
      <c r="K704">
        <v>12.756610871996582</v>
      </c>
      <c r="L704">
        <v>14.724701393829092</v>
      </c>
      <c r="N704">
        <f t="shared" si="519"/>
        <v>0</v>
      </c>
      <c r="O704">
        <f t="shared" si="520"/>
        <v>1</v>
      </c>
      <c r="P704">
        <f t="shared" si="521"/>
        <v>1.9680905218325098</v>
      </c>
      <c r="S704">
        <v>697</v>
      </c>
      <c r="T704">
        <v>16.846383856262364</v>
      </c>
      <c r="U704">
        <v>13.48582498711375</v>
      </c>
      <c r="W704">
        <f t="shared" si="522"/>
        <v>1</v>
      </c>
      <c r="X704">
        <f t="shared" si="523"/>
        <v>0</v>
      </c>
      <c r="Y704">
        <f t="shared" si="524"/>
        <v>3.3605588691486137</v>
      </c>
      <c r="AB704">
        <v>697</v>
      </c>
      <c r="AC704">
        <v>12.743671568029526</v>
      </c>
      <c r="AD704">
        <v>18.17185498538111</v>
      </c>
      <c r="AF704">
        <f t="shared" si="525"/>
        <v>0</v>
      </c>
      <c r="AG704">
        <f t="shared" si="526"/>
        <v>1</v>
      </c>
      <c r="AH704">
        <f t="shared" si="527"/>
        <v>5.4281834173515833</v>
      </c>
      <c r="AK704">
        <v>697</v>
      </c>
      <c r="AL704">
        <v>32.804687524884088</v>
      </c>
      <c r="AM704">
        <v>17.524663547044405</v>
      </c>
      <c r="AO704">
        <f t="shared" si="528"/>
        <v>1</v>
      </c>
      <c r="AP704">
        <f t="shared" si="529"/>
        <v>0</v>
      </c>
      <c r="AQ704">
        <f t="shared" si="530"/>
        <v>15.280023977839683</v>
      </c>
      <c r="AT704">
        <v>697</v>
      </c>
      <c r="AU704">
        <v>21.29590694531775</v>
      </c>
      <c r="AV704">
        <v>29.323979273251553</v>
      </c>
      <c r="AX704">
        <f t="shared" si="531"/>
        <v>0</v>
      </c>
      <c r="AY704">
        <f t="shared" si="532"/>
        <v>1</v>
      </c>
      <c r="AZ704">
        <f t="shared" si="533"/>
        <v>8.0280723279338027</v>
      </c>
      <c r="BC704">
        <v>697</v>
      </c>
      <c r="BD704" t="e">
        <v>#N/A</v>
      </c>
      <c r="BE704" t="e">
        <v>#N/A</v>
      </c>
      <c r="BG704" t="e">
        <f t="shared" si="534"/>
        <v>#N/A</v>
      </c>
      <c r="BH704" t="e">
        <f t="shared" si="535"/>
        <v>#N/A</v>
      </c>
      <c r="BI704" t="e">
        <f t="shared" si="536"/>
        <v>#N/A</v>
      </c>
      <c r="BL704">
        <v>697</v>
      </c>
      <c r="BM704">
        <v>18.443649181442098</v>
      </c>
      <c r="BN704">
        <v>13.046446605018359</v>
      </c>
      <c r="BP704">
        <f t="shared" si="537"/>
        <v>1</v>
      </c>
      <c r="BQ704">
        <f t="shared" si="538"/>
        <v>0</v>
      </c>
      <c r="BR704">
        <f t="shared" si="539"/>
        <v>5.397202576423739</v>
      </c>
      <c r="BU704">
        <v>697</v>
      </c>
      <c r="BV704">
        <v>24.062258957059136</v>
      </c>
      <c r="BW704">
        <v>26.393720447522355</v>
      </c>
      <c r="BY704">
        <f t="shared" si="540"/>
        <v>0</v>
      </c>
      <c r="BZ704">
        <f t="shared" si="541"/>
        <v>1</v>
      </c>
      <c r="CA704">
        <f t="shared" si="542"/>
        <v>2.3314614904632194</v>
      </c>
      <c r="CD704">
        <v>697</v>
      </c>
      <c r="CE704">
        <v>41.183616627747838</v>
      </c>
      <c r="CF704">
        <v>30.895183863768015</v>
      </c>
      <c r="CH704">
        <f t="shared" si="543"/>
        <v>1</v>
      </c>
      <c r="CI704">
        <f t="shared" si="544"/>
        <v>0</v>
      </c>
      <c r="CJ704">
        <f t="shared" si="545"/>
        <v>10.288432763979824</v>
      </c>
      <c r="CM704">
        <v>697</v>
      </c>
      <c r="CN704">
        <v>22.113375372925159</v>
      </c>
      <c r="CO704">
        <v>34.35192670587913</v>
      </c>
      <c r="CQ704">
        <f t="shared" si="546"/>
        <v>0</v>
      </c>
      <c r="CR704">
        <f t="shared" si="547"/>
        <v>1</v>
      </c>
      <c r="CS704">
        <f t="shared" si="548"/>
        <v>12.238551332953971</v>
      </c>
      <c r="CV704">
        <v>697</v>
      </c>
      <c r="CW704">
        <v>29.8790433530475</v>
      </c>
      <c r="CX704">
        <v>16.588238506744485</v>
      </c>
      <c r="CZ704">
        <f t="shared" si="549"/>
        <v>1</v>
      </c>
      <c r="DA704">
        <f t="shared" si="550"/>
        <v>0</v>
      </c>
      <c r="DB704">
        <f t="shared" si="551"/>
        <v>13.290804846303015</v>
      </c>
      <c r="DE704">
        <v>697</v>
      </c>
      <c r="DF704">
        <v>20.991399167095064</v>
      </c>
      <c r="DG704">
        <v>15.104783624793733</v>
      </c>
      <c r="DI704">
        <f t="shared" si="552"/>
        <v>1</v>
      </c>
      <c r="DJ704">
        <f t="shared" si="553"/>
        <v>0</v>
      </c>
      <c r="DK704">
        <f t="shared" si="554"/>
        <v>5.8866155423013318</v>
      </c>
      <c r="DN704">
        <v>697</v>
      </c>
      <c r="DO704">
        <v>26.345458027010828</v>
      </c>
      <c r="DP704">
        <v>13.260241761096172</v>
      </c>
      <c r="DR704">
        <f t="shared" si="555"/>
        <v>1</v>
      </c>
      <c r="DS704">
        <f t="shared" si="556"/>
        <v>0</v>
      </c>
      <c r="DT704">
        <f t="shared" si="557"/>
        <v>13.085216265914656</v>
      </c>
      <c r="DW704">
        <v>697</v>
      </c>
      <c r="DX704">
        <v>16.704652311690207</v>
      </c>
      <c r="DY704">
        <v>10.042887239137446</v>
      </c>
      <c r="EA704">
        <f t="shared" si="558"/>
        <v>1</v>
      </c>
      <c r="EB704">
        <f t="shared" si="559"/>
        <v>0</v>
      </c>
      <c r="EC704">
        <f t="shared" si="560"/>
        <v>6.6617650725527611</v>
      </c>
      <c r="EF704">
        <v>697</v>
      </c>
      <c r="EG704">
        <v>20.736371099904211</v>
      </c>
      <c r="EH704">
        <v>15.48598011709702</v>
      </c>
      <c r="EJ704">
        <f t="shared" si="561"/>
        <v>1</v>
      </c>
      <c r="EK704">
        <f t="shared" si="562"/>
        <v>0</v>
      </c>
      <c r="EL704">
        <f t="shared" si="563"/>
        <v>5.2503909828071915</v>
      </c>
      <c r="EO704">
        <v>697</v>
      </c>
      <c r="EP704">
        <v>23.156600383660418</v>
      </c>
      <c r="EQ704">
        <v>46.307220545674383</v>
      </c>
      <c r="ES704">
        <f t="shared" si="564"/>
        <v>0</v>
      </c>
      <c r="ET704">
        <f t="shared" si="565"/>
        <v>1</v>
      </c>
      <c r="EU704">
        <f t="shared" si="566"/>
        <v>23.150620162013965</v>
      </c>
    </row>
    <row r="705" spans="1:151" x14ac:dyDescent="0.25">
      <c r="A705">
        <v>698</v>
      </c>
      <c r="B705">
        <v>11.927834726364047</v>
      </c>
      <c r="C705">
        <v>64.693448165411226</v>
      </c>
      <c r="E705">
        <f t="shared" si="567"/>
        <v>0</v>
      </c>
      <c r="F705">
        <f t="shared" si="518"/>
        <v>1</v>
      </c>
      <c r="G705">
        <f t="shared" si="568"/>
        <v>52.765613439047179</v>
      </c>
      <c r="J705">
        <v>698</v>
      </c>
      <c r="K705">
        <v>30.004886418490408</v>
      </c>
      <c r="L705">
        <v>28.908787198329268</v>
      </c>
      <c r="N705">
        <f t="shared" si="519"/>
        <v>1</v>
      </c>
      <c r="O705">
        <f t="shared" si="520"/>
        <v>0</v>
      </c>
      <c r="P705">
        <f t="shared" si="521"/>
        <v>1.0960992201611397</v>
      </c>
      <c r="S705">
        <v>698</v>
      </c>
      <c r="T705">
        <v>18.428794947633204</v>
      </c>
      <c r="U705">
        <v>34.246259040778853</v>
      </c>
      <c r="W705">
        <f t="shared" si="522"/>
        <v>0</v>
      </c>
      <c r="X705">
        <f t="shared" si="523"/>
        <v>1</v>
      </c>
      <c r="Y705">
        <f t="shared" si="524"/>
        <v>15.817464093145649</v>
      </c>
      <c r="AB705">
        <v>698</v>
      </c>
      <c r="AC705">
        <v>18.193963385714476</v>
      </c>
      <c r="AD705">
        <v>17.957339190023081</v>
      </c>
      <c r="AF705">
        <f t="shared" si="525"/>
        <v>1</v>
      </c>
      <c r="AG705">
        <f t="shared" si="526"/>
        <v>0</v>
      </c>
      <c r="AH705">
        <f t="shared" si="527"/>
        <v>0.23662419569139459</v>
      </c>
      <c r="AK705">
        <v>698</v>
      </c>
      <c r="AL705">
        <v>15.52521586405342</v>
      </c>
      <c r="AM705">
        <v>26.298458642781522</v>
      </c>
      <c r="AO705">
        <f t="shared" si="528"/>
        <v>0</v>
      </c>
      <c r="AP705">
        <f t="shared" si="529"/>
        <v>1</v>
      </c>
      <c r="AQ705">
        <f t="shared" si="530"/>
        <v>10.773242778728102</v>
      </c>
      <c r="AT705">
        <v>698</v>
      </c>
      <c r="AU705">
        <v>23.595537237333378</v>
      </c>
      <c r="AV705">
        <v>21.515728358843369</v>
      </c>
      <c r="AX705">
        <f t="shared" si="531"/>
        <v>1</v>
      </c>
      <c r="AY705">
        <f t="shared" si="532"/>
        <v>0</v>
      </c>
      <c r="AZ705">
        <f t="shared" si="533"/>
        <v>2.0798088784900095</v>
      </c>
      <c r="BC705">
        <v>698</v>
      </c>
      <c r="BD705" t="e">
        <v>#N/A</v>
      </c>
      <c r="BE705" t="e">
        <v>#N/A</v>
      </c>
      <c r="BG705" t="e">
        <f t="shared" si="534"/>
        <v>#N/A</v>
      </c>
      <c r="BH705" t="e">
        <f t="shared" si="535"/>
        <v>#N/A</v>
      </c>
      <c r="BI705" t="e">
        <f t="shared" si="536"/>
        <v>#N/A</v>
      </c>
      <c r="BL705">
        <v>698</v>
      </c>
      <c r="BM705">
        <v>32.970298135666809</v>
      </c>
      <c r="BN705">
        <v>10.408242221650228</v>
      </c>
      <c r="BP705">
        <f t="shared" si="537"/>
        <v>1</v>
      </c>
      <c r="BQ705">
        <f t="shared" si="538"/>
        <v>0</v>
      </c>
      <c r="BR705">
        <f t="shared" si="539"/>
        <v>22.562055914016582</v>
      </c>
      <c r="BU705">
        <v>698</v>
      </c>
      <c r="BV705">
        <v>26.180678648067584</v>
      </c>
      <c r="BW705">
        <v>28.695521551710574</v>
      </c>
      <c r="BY705">
        <f t="shared" si="540"/>
        <v>0</v>
      </c>
      <c r="BZ705">
        <f t="shared" si="541"/>
        <v>1</v>
      </c>
      <c r="CA705">
        <f t="shared" si="542"/>
        <v>2.5148429036429896</v>
      </c>
      <c r="CD705">
        <v>698</v>
      </c>
      <c r="CE705">
        <v>12.899759531390282</v>
      </c>
      <c r="CF705">
        <v>17.738930551269419</v>
      </c>
      <c r="CH705">
        <f t="shared" si="543"/>
        <v>0</v>
      </c>
      <c r="CI705">
        <f t="shared" si="544"/>
        <v>1</v>
      </c>
      <c r="CJ705">
        <f t="shared" si="545"/>
        <v>4.8391710198791369</v>
      </c>
      <c r="CM705">
        <v>698</v>
      </c>
      <c r="CN705">
        <v>24.753596364890193</v>
      </c>
      <c r="CO705">
        <v>25.447970395979155</v>
      </c>
      <c r="CQ705">
        <f t="shared" si="546"/>
        <v>0</v>
      </c>
      <c r="CR705">
        <f t="shared" si="547"/>
        <v>1</v>
      </c>
      <c r="CS705">
        <f t="shared" si="548"/>
        <v>0.69437403108896234</v>
      </c>
      <c r="CV705">
        <v>698</v>
      </c>
      <c r="CW705">
        <v>24.379530701352021</v>
      </c>
      <c r="CX705">
        <v>21.486234768801161</v>
      </c>
      <c r="CZ705">
        <f t="shared" si="549"/>
        <v>1</v>
      </c>
      <c r="DA705">
        <f t="shared" si="550"/>
        <v>0</v>
      </c>
      <c r="DB705">
        <f t="shared" si="551"/>
        <v>2.8932959325508598</v>
      </c>
      <c r="DE705">
        <v>698</v>
      </c>
      <c r="DF705">
        <v>18.368848941278994</v>
      </c>
      <c r="DG705">
        <v>23.277533278960494</v>
      </c>
      <c r="DI705">
        <f t="shared" si="552"/>
        <v>0</v>
      </c>
      <c r="DJ705">
        <f t="shared" si="553"/>
        <v>1</v>
      </c>
      <c r="DK705">
        <f t="shared" si="554"/>
        <v>4.9086843376814997</v>
      </c>
      <c r="DN705">
        <v>698</v>
      </c>
      <c r="DO705">
        <v>24.750338856235203</v>
      </c>
      <c r="DP705">
        <v>32.664297289882363</v>
      </c>
      <c r="DR705">
        <f t="shared" si="555"/>
        <v>0</v>
      </c>
      <c r="DS705">
        <f t="shared" si="556"/>
        <v>1</v>
      </c>
      <c r="DT705">
        <f t="shared" si="557"/>
        <v>7.91395843364716</v>
      </c>
      <c r="DW705">
        <v>698</v>
      </c>
      <c r="DX705">
        <v>25.568718552845013</v>
      </c>
      <c r="DY705">
        <v>22.876351732804828</v>
      </c>
      <c r="EA705">
        <f t="shared" si="558"/>
        <v>1</v>
      </c>
      <c r="EB705">
        <f t="shared" si="559"/>
        <v>0</v>
      </c>
      <c r="EC705">
        <f t="shared" si="560"/>
        <v>2.6923668200401849</v>
      </c>
      <c r="EF705">
        <v>698</v>
      </c>
      <c r="EG705">
        <v>20.636603765040412</v>
      </c>
      <c r="EH705">
        <v>22.294512784013058</v>
      </c>
      <c r="EJ705">
        <f t="shared" si="561"/>
        <v>0</v>
      </c>
      <c r="EK705">
        <f t="shared" si="562"/>
        <v>1</v>
      </c>
      <c r="EL705">
        <f t="shared" si="563"/>
        <v>1.6579090189726458</v>
      </c>
      <c r="EO705">
        <v>698</v>
      </c>
      <c r="EP705">
        <v>26.232196452617735</v>
      </c>
      <c r="EQ705">
        <v>43.891029483567976</v>
      </c>
      <c r="ES705">
        <f t="shared" si="564"/>
        <v>0</v>
      </c>
      <c r="ET705">
        <f t="shared" si="565"/>
        <v>1</v>
      </c>
      <c r="EU705">
        <f t="shared" si="566"/>
        <v>17.658833030950241</v>
      </c>
    </row>
    <row r="706" spans="1:151" x14ac:dyDescent="0.25">
      <c r="A706">
        <v>699</v>
      </c>
      <c r="B706">
        <v>16.729751111872236</v>
      </c>
      <c r="C706">
        <v>29.053093280273352</v>
      </c>
      <c r="E706">
        <f t="shared" si="567"/>
        <v>0</v>
      </c>
      <c r="F706">
        <f t="shared" si="518"/>
        <v>1</v>
      </c>
      <c r="G706">
        <f t="shared" si="568"/>
        <v>12.323342168401116</v>
      </c>
      <c r="J706">
        <v>699</v>
      </c>
      <c r="K706">
        <v>15.765473347389479</v>
      </c>
      <c r="L706">
        <v>33.730259532065702</v>
      </c>
      <c r="N706">
        <f t="shared" si="519"/>
        <v>0</v>
      </c>
      <c r="O706">
        <f t="shared" si="520"/>
        <v>1</v>
      </c>
      <c r="P706">
        <f t="shared" si="521"/>
        <v>17.964786184676221</v>
      </c>
      <c r="S706">
        <v>699</v>
      </c>
      <c r="T706">
        <v>15.969010124859173</v>
      </c>
      <c r="U706">
        <v>23.993709031048351</v>
      </c>
      <c r="W706">
        <f t="shared" si="522"/>
        <v>0</v>
      </c>
      <c r="X706">
        <f t="shared" si="523"/>
        <v>1</v>
      </c>
      <c r="Y706">
        <f t="shared" si="524"/>
        <v>8.0246989061891778</v>
      </c>
      <c r="AB706">
        <v>699</v>
      </c>
      <c r="AC706">
        <v>11.247379868772171</v>
      </c>
      <c r="AD706">
        <v>15.658599039609076</v>
      </c>
      <c r="AF706">
        <f t="shared" si="525"/>
        <v>0</v>
      </c>
      <c r="AG706">
        <f t="shared" si="526"/>
        <v>1</v>
      </c>
      <c r="AH706">
        <f t="shared" si="527"/>
        <v>4.4112191708369046</v>
      </c>
      <c r="AK706">
        <v>699</v>
      </c>
      <c r="AL706">
        <v>20.196374494321955</v>
      </c>
      <c r="AM706">
        <v>35.473628116732044</v>
      </c>
      <c r="AO706">
        <f t="shared" si="528"/>
        <v>0</v>
      </c>
      <c r="AP706">
        <f t="shared" si="529"/>
        <v>1</v>
      </c>
      <c r="AQ706">
        <f t="shared" si="530"/>
        <v>15.27725362241009</v>
      </c>
      <c r="AT706">
        <v>699</v>
      </c>
      <c r="AU706">
        <v>21.549635742330775</v>
      </c>
      <c r="AV706">
        <v>16.582871877839207</v>
      </c>
      <c r="AX706">
        <f t="shared" si="531"/>
        <v>1</v>
      </c>
      <c r="AY706">
        <f t="shared" si="532"/>
        <v>0</v>
      </c>
      <c r="AZ706">
        <f t="shared" si="533"/>
        <v>4.9667638644915684</v>
      </c>
      <c r="BC706">
        <v>699</v>
      </c>
      <c r="BD706" t="e">
        <v>#N/A</v>
      </c>
      <c r="BE706" t="e">
        <v>#N/A</v>
      </c>
      <c r="BG706" t="e">
        <f t="shared" si="534"/>
        <v>#N/A</v>
      </c>
      <c r="BH706" t="e">
        <f t="shared" si="535"/>
        <v>#N/A</v>
      </c>
      <c r="BI706" t="e">
        <f t="shared" si="536"/>
        <v>#N/A</v>
      </c>
      <c r="BL706">
        <v>699</v>
      </c>
      <c r="BM706">
        <v>26.728191075870377</v>
      </c>
      <c r="BN706">
        <v>12.656698195971865</v>
      </c>
      <c r="BP706">
        <f t="shared" si="537"/>
        <v>1</v>
      </c>
      <c r="BQ706">
        <f t="shared" si="538"/>
        <v>0</v>
      </c>
      <c r="BR706">
        <f t="shared" si="539"/>
        <v>14.071492879898512</v>
      </c>
      <c r="BU706">
        <v>699</v>
      </c>
      <c r="BV706">
        <v>24.289994435195485</v>
      </c>
      <c r="BW706">
        <v>22.456292736483025</v>
      </c>
      <c r="BY706">
        <f t="shared" si="540"/>
        <v>1</v>
      </c>
      <c r="BZ706">
        <f t="shared" si="541"/>
        <v>0</v>
      </c>
      <c r="CA706">
        <f t="shared" si="542"/>
        <v>1.8337016987124599</v>
      </c>
      <c r="CD706">
        <v>699</v>
      </c>
      <c r="CE706">
        <v>23.896501586193736</v>
      </c>
      <c r="CF706">
        <v>47.73301042555633</v>
      </c>
      <c r="CH706">
        <f t="shared" si="543"/>
        <v>0</v>
      </c>
      <c r="CI706">
        <f t="shared" si="544"/>
        <v>1</v>
      </c>
      <c r="CJ706">
        <f t="shared" si="545"/>
        <v>23.836508839362594</v>
      </c>
      <c r="CM706">
        <v>699</v>
      </c>
      <c r="CN706">
        <v>21.055096129675071</v>
      </c>
      <c r="CO706">
        <v>26.580215678082332</v>
      </c>
      <c r="CQ706">
        <f t="shared" si="546"/>
        <v>0</v>
      </c>
      <c r="CR706">
        <f t="shared" si="547"/>
        <v>1</v>
      </c>
      <c r="CS706">
        <f t="shared" si="548"/>
        <v>5.525119548407261</v>
      </c>
      <c r="CV706">
        <v>699</v>
      </c>
      <c r="CW706">
        <v>22.119503085993841</v>
      </c>
      <c r="CX706">
        <v>13.316657615818421</v>
      </c>
      <c r="CZ706">
        <f t="shared" si="549"/>
        <v>1</v>
      </c>
      <c r="DA706">
        <f t="shared" si="550"/>
        <v>0</v>
      </c>
      <c r="DB706">
        <f t="shared" si="551"/>
        <v>8.80284547017542</v>
      </c>
      <c r="DE706">
        <v>699</v>
      </c>
      <c r="DF706">
        <v>24.082560669562817</v>
      </c>
      <c r="DG706">
        <v>21.920149347522944</v>
      </c>
      <c r="DI706">
        <f t="shared" si="552"/>
        <v>1</v>
      </c>
      <c r="DJ706">
        <f t="shared" si="553"/>
        <v>0</v>
      </c>
      <c r="DK706">
        <f t="shared" si="554"/>
        <v>2.1624113220398726</v>
      </c>
      <c r="DN706">
        <v>699</v>
      </c>
      <c r="DO706">
        <v>25.548856327896996</v>
      </c>
      <c r="DP706">
        <v>19.42553825966262</v>
      </c>
      <c r="DR706">
        <f t="shared" si="555"/>
        <v>1</v>
      </c>
      <c r="DS706">
        <f t="shared" si="556"/>
        <v>0</v>
      </c>
      <c r="DT706">
        <f t="shared" si="557"/>
        <v>6.1233180682343757</v>
      </c>
      <c r="DW706">
        <v>699</v>
      </c>
      <c r="DX706">
        <v>20.097211943244595</v>
      </c>
      <c r="DY706">
        <v>19.832276839771176</v>
      </c>
      <c r="EA706">
        <f t="shared" si="558"/>
        <v>1</v>
      </c>
      <c r="EB706">
        <f t="shared" si="559"/>
        <v>0</v>
      </c>
      <c r="EC706">
        <f t="shared" si="560"/>
        <v>0.26493510347341953</v>
      </c>
      <c r="EF706">
        <v>699</v>
      </c>
      <c r="EG706">
        <v>19.768725336366803</v>
      </c>
      <c r="EH706">
        <v>17.220769237507383</v>
      </c>
      <c r="EJ706">
        <f t="shared" si="561"/>
        <v>1</v>
      </c>
      <c r="EK706">
        <f t="shared" si="562"/>
        <v>0</v>
      </c>
      <c r="EL706">
        <f t="shared" si="563"/>
        <v>2.5479560988594194</v>
      </c>
      <c r="EO706">
        <v>699</v>
      </c>
      <c r="EP706">
        <v>21.363757425605211</v>
      </c>
      <c r="EQ706">
        <v>18.50394626530484</v>
      </c>
      <c r="ES706">
        <f t="shared" si="564"/>
        <v>1</v>
      </c>
      <c r="ET706">
        <f t="shared" si="565"/>
        <v>0</v>
      </c>
      <c r="EU706">
        <f t="shared" si="566"/>
        <v>2.8598111603003709</v>
      </c>
    </row>
    <row r="707" spans="1:151" x14ac:dyDescent="0.25">
      <c r="A707">
        <v>700</v>
      </c>
      <c r="B707">
        <v>16.749895151991037</v>
      </c>
      <c r="C707">
        <v>19.765343936663328</v>
      </c>
      <c r="E707">
        <f t="shared" si="567"/>
        <v>0</v>
      </c>
      <c r="F707">
        <f t="shared" si="518"/>
        <v>1</v>
      </c>
      <c r="G707">
        <f t="shared" si="568"/>
        <v>3.0154487846722908</v>
      </c>
      <c r="J707">
        <v>700</v>
      </c>
      <c r="K707">
        <v>33.743935774394544</v>
      </c>
      <c r="L707">
        <v>21.564272302563694</v>
      </c>
      <c r="N707">
        <f t="shared" si="519"/>
        <v>1</v>
      </c>
      <c r="O707">
        <f t="shared" si="520"/>
        <v>0</v>
      </c>
      <c r="P707">
        <f t="shared" si="521"/>
        <v>12.17966347183085</v>
      </c>
      <c r="S707">
        <v>700</v>
      </c>
      <c r="T707">
        <v>23.403084515316891</v>
      </c>
      <c r="U707">
        <v>26.672961592779217</v>
      </c>
      <c r="W707">
        <f t="shared" si="522"/>
        <v>0</v>
      </c>
      <c r="X707">
        <f t="shared" si="523"/>
        <v>1</v>
      </c>
      <c r="Y707">
        <f t="shared" si="524"/>
        <v>3.2698770774623256</v>
      </c>
      <c r="AB707">
        <v>700</v>
      </c>
      <c r="AC707">
        <v>21.688549742612597</v>
      </c>
      <c r="AD707">
        <v>17.922845796755656</v>
      </c>
      <c r="AF707">
        <f t="shared" si="525"/>
        <v>1</v>
      </c>
      <c r="AG707">
        <f t="shared" si="526"/>
        <v>0</v>
      </c>
      <c r="AH707">
        <f t="shared" si="527"/>
        <v>3.7657039458569415</v>
      </c>
      <c r="AK707">
        <v>700</v>
      </c>
      <c r="AL707">
        <v>14.884819157415823</v>
      </c>
      <c r="AM707">
        <v>7.3859289769134868</v>
      </c>
      <c r="AO707">
        <f t="shared" si="528"/>
        <v>1</v>
      </c>
      <c r="AP707">
        <f t="shared" si="529"/>
        <v>0</v>
      </c>
      <c r="AQ707">
        <f t="shared" si="530"/>
        <v>7.498890180502336</v>
      </c>
      <c r="AT707">
        <v>700</v>
      </c>
      <c r="AU707">
        <v>17.912902841038974</v>
      </c>
      <c r="AV707">
        <v>27.160288658045825</v>
      </c>
      <c r="AX707">
        <f t="shared" si="531"/>
        <v>0</v>
      </c>
      <c r="AY707">
        <f t="shared" si="532"/>
        <v>1</v>
      </c>
      <c r="AZ707">
        <f t="shared" si="533"/>
        <v>9.247385817006851</v>
      </c>
      <c r="BC707">
        <v>700</v>
      </c>
      <c r="BD707" t="e">
        <v>#N/A</v>
      </c>
      <c r="BE707" t="e">
        <v>#N/A</v>
      </c>
      <c r="BG707" t="e">
        <f t="shared" si="534"/>
        <v>#N/A</v>
      </c>
      <c r="BH707" t="e">
        <f t="shared" si="535"/>
        <v>#N/A</v>
      </c>
      <c r="BI707" t="e">
        <f t="shared" si="536"/>
        <v>#N/A</v>
      </c>
      <c r="BL707">
        <v>700</v>
      </c>
      <c r="BM707">
        <v>28.373104973353612</v>
      </c>
      <c r="BN707">
        <v>16.623694409946573</v>
      </c>
      <c r="BP707">
        <f t="shared" si="537"/>
        <v>1</v>
      </c>
      <c r="BQ707">
        <f t="shared" si="538"/>
        <v>0</v>
      </c>
      <c r="BR707">
        <f t="shared" si="539"/>
        <v>11.749410563407039</v>
      </c>
      <c r="BU707">
        <v>700</v>
      </c>
      <c r="BV707">
        <v>21.05865813183458</v>
      </c>
      <c r="BW707">
        <v>16.569856201365596</v>
      </c>
      <c r="BY707">
        <f t="shared" si="540"/>
        <v>1</v>
      </c>
      <c r="BZ707">
        <f t="shared" si="541"/>
        <v>0</v>
      </c>
      <c r="CA707">
        <f t="shared" si="542"/>
        <v>4.4888019304689841</v>
      </c>
      <c r="CD707">
        <v>700</v>
      </c>
      <c r="CE707">
        <v>21.314281111081218</v>
      </c>
      <c r="CF707">
        <v>19.313877102828307</v>
      </c>
      <c r="CH707">
        <f t="shared" si="543"/>
        <v>1</v>
      </c>
      <c r="CI707">
        <f t="shared" si="544"/>
        <v>0</v>
      </c>
      <c r="CJ707">
        <f t="shared" si="545"/>
        <v>2.0004040082529109</v>
      </c>
      <c r="CM707">
        <v>700</v>
      </c>
      <c r="CN707">
        <v>14.208204167632866</v>
      </c>
      <c r="CO707">
        <v>23.647837966572951</v>
      </c>
      <c r="CQ707">
        <f t="shared" si="546"/>
        <v>0</v>
      </c>
      <c r="CR707">
        <f t="shared" si="547"/>
        <v>1</v>
      </c>
      <c r="CS707">
        <f t="shared" si="548"/>
        <v>9.4396337989400845</v>
      </c>
      <c r="CV707">
        <v>700</v>
      </c>
      <c r="CW707">
        <v>20.508922784352613</v>
      </c>
      <c r="CX707">
        <v>10.35950335689278</v>
      </c>
      <c r="CZ707">
        <f t="shared" si="549"/>
        <v>1</v>
      </c>
      <c r="DA707">
        <f t="shared" si="550"/>
        <v>0</v>
      </c>
      <c r="DB707">
        <f t="shared" si="551"/>
        <v>10.149419427459833</v>
      </c>
      <c r="DE707">
        <v>700</v>
      </c>
      <c r="DF707">
        <v>14.685029561106454</v>
      </c>
      <c r="DG707">
        <v>29.685157419131876</v>
      </c>
      <c r="DI707">
        <f t="shared" si="552"/>
        <v>0</v>
      </c>
      <c r="DJ707">
        <f t="shared" si="553"/>
        <v>1</v>
      </c>
      <c r="DK707">
        <f t="shared" si="554"/>
        <v>15.000127858025422</v>
      </c>
      <c r="DN707">
        <v>700</v>
      </c>
      <c r="DO707">
        <v>26.014155435534381</v>
      </c>
      <c r="DP707">
        <v>17.977809914849129</v>
      </c>
      <c r="DR707">
        <f t="shared" si="555"/>
        <v>1</v>
      </c>
      <c r="DS707">
        <f t="shared" si="556"/>
        <v>0</v>
      </c>
      <c r="DT707">
        <f t="shared" si="557"/>
        <v>8.0363455206852521</v>
      </c>
      <c r="DW707">
        <v>700</v>
      </c>
      <c r="DX707">
        <v>14.097182573574278</v>
      </c>
      <c r="DY707">
        <v>16.053550287866603</v>
      </c>
      <c r="EA707">
        <f t="shared" si="558"/>
        <v>0</v>
      </c>
      <c r="EB707">
        <f t="shared" si="559"/>
        <v>1</v>
      </c>
      <c r="EC707">
        <f t="shared" si="560"/>
        <v>1.956367714292325</v>
      </c>
      <c r="EF707">
        <v>700</v>
      </c>
      <c r="EG707">
        <v>24.404238163384495</v>
      </c>
      <c r="EH707">
        <v>13.616302301688657</v>
      </c>
      <c r="EJ707">
        <f t="shared" si="561"/>
        <v>1</v>
      </c>
      <c r="EK707">
        <f t="shared" si="562"/>
        <v>0</v>
      </c>
      <c r="EL707">
        <f t="shared" si="563"/>
        <v>10.787935861695837</v>
      </c>
      <c r="EO707">
        <v>700</v>
      </c>
      <c r="EP707">
        <v>21.029500184116017</v>
      </c>
      <c r="EQ707">
        <v>52.019743133988115</v>
      </c>
      <c r="ES707">
        <f t="shared" si="564"/>
        <v>0</v>
      </c>
      <c r="ET707">
        <f t="shared" si="565"/>
        <v>1</v>
      </c>
      <c r="EU707">
        <f t="shared" si="566"/>
        <v>30.990242949872098</v>
      </c>
    </row>
    <row r="708" spans="1:151" x14ac:dyDescent="0.25">
      <c r="A708">
        <v>701</v>
      </c>
      <c r="B708">
        <v>4.9204978255989307</v>
      </c>
      <c r="C708">
        <v>23.681429888252318</v>
      </c>
      <c r="E708">
        <f t="shared" si="567"/>
        <v>0</v>
      </c>
      <c r="F708">
        <f t="shared" si="518"/>
        <v>1</v>
      </c>
      <c r="G708">
        <f t="shared" si="568"/>
        <v>18.760932062653389</v>
      </c>
      <c r="J708">
        <v>701</v>
      </c>
      <c r="K708">
        <v>25.184718687896201</v>
      </c>
      <c r="L708">
        <v>20.720254221528684</v>
      </c>
      <c r="N708">
        <f t="shared" si="519"/>
        <v>1</v>
      </c>
      <c r="O708">
        <f t="shared" si="520"/>
        <v>0</v>
      </c>
      <c r="P708">
        <f t="shared" si="521"/>
        <v>4.4644644663675166</v>
      </c>
      <c r="S708">
        <v>701</v>
      </c>
      <c r="T708">
        <v>17.592279623157161</v>
      </c>
      <c r="U708">
        <v>8.3398452571782542</v>
      </c>
      <c r="W708">
        <f t="shared" si="522"/>
        <v>1</v>
      </c>
      <c r="X708">
        <f t="shared" si="523"/>
        <v>0</v>
      </c>
      <c r="Y708">
        <f t="shared" si="524"/>
        <v>9.2524343659789068</v>
      </c>
      <c r="AB708">
        <v>701</v>
      </c>
      <c r="AC708">
        <v>23.354551853855089</v>
      </c>
      <c r="AD708">
        <v>17.31326912169785</v>
      </c>
      <c r="AF708">
        <f t="shared" si="525"/>
        <v>1</v>
      </c>
      <c r="AG708">
        <f t="shared" si="526"/>
        <v>0</v>
      </c>
      <c r="AH708">
        <f t="shared" si="527"/>
        <v>6.0412827321572387</v>
      </c>
      <c r="AK708">
        <v>701</v>
      </c>
      <c r="AL708">
        <v>9.6629426441314408</v>
      </c>
      <c r="AM708">
        <v>37.835912683986578</v>
      </c>
      <c r="AO708">
        <f t="shared" si="528"/>
        <v>0</v>
      </c>
      <c r="AP708">
        <f t="shared" si="529"/>
        <v>1</v>
      </c>
      <c r="AQ708">
        <f t="shared" si="530"/>
        <v>28.172970039855137</v>
      </c>
      <c r="AT708">
        <v>701</v>
      </c>
      <c r="AU708">
        <v>17.794148610686296</v>
      </c>
      <c r="AV708">
        <v>25.829596025911474</v>
      </c>
      <c r="AX708">
        <f t="shared" si="531"/>
        <v>0</v>
      </c>
      <c r="AY708">
        <f t="shared" si="532"/>
        <v>1</v>
      </c>
      <c r="AZ708">
        <f t="shared" si="533"/>
        <v>8.0354474152251782</v>
      </c>
      <c r="BC708">
        <v>701</v>
      </c>
      <c r="BD708" t="e">
        <v>#N/A</v>
      </c>
      <c r="BE708" t="e">
        <v>#N/A</v>
      </c>
      <c r="BG708" t="e">
        <f t="shared" si="534"/>
        <v>#N/A</v>
      </c>
      <c r="BH708" t="e">
        <f t="shared" si="535"/>
        <v>#N/A</v>
      </c>
      <c r="BI708" t="e">
        <f t="shared" si="536"/>
        <v>#N/A</v>
      </c>
      <c r="BL708">
        <v>701</v>
      </c>
      <c r="BM708">
        <v>29.428444509116076</v>
      </c>
      <c r="BN708">
        <v>13.979711299689296</v>
      </c>
      <c r="BP708">
        <f t="shared" si="537"/>
        <v>1</v>
      </c>
      <c r="BQ708">
        <f t="shared" si="538"/>
        <v>0</v>
      </c>
      <c r="BR708">
        <f t="shared" si="539"/>
        <v>15.448733209426781</v>
      </c>
      <c r="BU708">
        <v>701</v>
      </c>
      <c r="BV708">
        <v>25.160373960655313</v>
      </c>
      <c r="BW708">
        <v>32.172951675696879</v>
      </c>
      <c r="BY708">
        <f t="shared" si="540"/>
        <v>0</v>
      </c>
      <c r="BZ708">
        <f t="shared" si="541"/>
        <v>1</v>
      </c>
      <c r="CA708">
        <f t="shared" si="542"/>
        <v>7.0125777150415658</v>
      </c>
      <c r="CD708">
        <v>701</v>
      </c>
      <c r="CE708">
        <v>30.894406109817599</v>
      </c>
      <c r="CF708">
        <v>20.057268730290637</v>
      </c>
      <c r="CH708">
        <f t="shared" si="543"/>
        <v>1</v>
      </c>
      <c r="CI708">
        <f t="shared" si="544"/>
        <v>0</v>
      </c>
      <c r="CJ708">
        <f t="shared" si="545"/>
        <v>10.837137379526961</v>
      </c>
      <c r="CM708">
        <v>701</v>
      </c>
      <c r="CN708">
        <v>20.293630372972299</v>
      </c>
      <c r="CO708">
        <v>16.196312357251053</v>
      </c>
      <c r="CQ708">
        <f t="shared" si="546"/>
        <v>1</v>
      </c>
      <c r="CR708">
        <f t="shared" si="547"/>
        <v>0</v>
      </c>
      <c r="CS708">
        <f t="shared" si="548"/>
        <v>4.0973180157212461</v>
      </c>
      <c r="CV708">
        <v>701</v>
      </c>
      <c r="CW708">
        <v>23.688476521632499</v>
      </c>
      <c r="CX708">
        <v>16.817534544339598</v>
      </c>
      <c r="CZ708">
        <f t="shared" si="549"/>
        <v>1</v>
      </c>
      <c r="DA708">
        <f t="shared" si="550"/>
        <v>0</v>
      </c>
      <c r="DB708">
        <f t="shared" si="551"/>
        <v>6.870941977292901</v>
      </c>
      <c r="DE708">
        <v>701</v>
      </c>
      <c r="DF708">
        <v>11.113151155558072</v>
      </c>
      <c r="DG708">
        <v>25.50843969836561</v>
      </c>
      <c r="DI708">
        <f t="shared" si="552"/>
        <v>0</v>
      </c>
      <c r="DJ708">
        <f t="shared" si="553"/>
        <v>1</v>
      </c>
      <c r="DK708">
        <f t="shared" si="554"/>
        <v>14.395288542807538</v>
      </c>
      <c r="DN708">
        <v>701</v>
      </c>
      <c r="DO708">
        <v>22.432054694010464</v>
      </c>
      <c r="DP708">
        <v>20.088374610662441</v>
      </c>
      <c r="DR708">
        <f t="shared" si="555"/>
        <v>1</v>
      </c>
      <c r="DS708">
        <f t="shared" si="556"/>
        <v>0</v>
      </c>
      <c r="DT708">
        <f t="shared" si="557"/>
        <v>2.3436800833480227</v>
      </c>
      <c r="DW708">
        <v>701</v>
      </c>
      <c r="DX708">
        <v>18.17662828342711</v>
      </c>
      <c r="DY708">
        <v>25.317755835767084</v>
      </c>
      <c r="EA708">
        <f t="shared" si="558"/>
        <v>0</v>
      </c>
      <c r="EB708">
        <f t="shared" si="559"/>
        <v>1</v>
      </c>
      <c r="EC708">
        <f t="shared" si="560"/>
        <v>7.1411275523399738</v>
      </c>
      <c r="EF708">
        <v>701</v>
      </c>
      <c r="EG708">
        <v>23.565231383590749</v>
      </c>
      <c r="EH708">
        <v>12.735716384211534</v>
      </c>
      <c r="EJ708">
        <f t="shared" si="561"/>
        <v>1</v>
      </c>
      <c r="EK708">
        <f t="shared" si="562"/>
        <v>0</v>
      </c>
      <c r="EL708">
        <f t="shared" si="563"/>
        <v>10.829514999379215</v>
      </c>
      <c r="EO708">
        <v>701</v>
      </c>
      <c r="EP708">
        <v>22.106400432091618</v>
      </c>
      <c r="EQ708">
        <v>55.726664054149808</v>
      </c>
      <c r="ES708">
        <f t="shared" si="564"/>
        <v>0</v>
      </c>
      <c r="ET708">
        <f t="shared" si="565"/>
        <v>1</v>
      </c>
      <c r="EU708">
        <f t="shared" si="566"/>
        <v>33.620263622058189</v>
      </c>
    </row>
    <row r="709" spans="1:151" x14ac:dyDescent="0.25">
      <c r="A709">
        <v>702</v>
      </c>
      <c r="B709">
        <v>15.178715705295506</v>
      </c>
      <c r="C709">
        <v>41.370880394830721</v>
      </c>
      <c r="E709">
        <f t="shared" si="567"/>
        <v>0</v>
      </c>
      <c r="F709">
        <f t="shared" si="518"/>
        <v>1</v>
      </c>
      <c r="G709">
        <f t="shared" si="568"/>
        <v>26.192164689535215</v>
      </c>
      <c r="J709">
        <v>702</v>
      </c>
      <c r="K709">
        <v>18.425512041972581</v>
      </c>
      <c r="L709">
        <v>25.116814505010392</v>
      </c>
      <c r="N709">
        <f t="shared" si="519"/>
        <v>0</v>
      </c>
      <c r="O709">
        <f t="shared" si="520"/>
        <v>1</v>
      </c>
      <c r="P709">
        <f t="shared" si="521"/>
        <v>6.6913024630378111</v>
      </c>
      <c r="S709">
        <v>702</v>
      </c>
      <c r="T709">
        <v>16.760605306635135</v>
      </c>
      <c r="U709">
        <v>27.259927252246751</v>
      </c>
      <c r="W709">
        <f t="shared" si="522"/>
        <v>0</v>
      </c>
      <c r="X709">
        <f t="shared" si="523"/>
        <v>1</v>
      </c>
      <c r="Y709">
        <f t="shared" si="524"/>
        <v>10.499321945611616</v>
      </c>
      <c r="AB709">
        <v>702</v>
      </c>
      <c r="AC709">
        <v>27.713477089113901</v>
      </c>
      <c r="AD709">
        <v>18.08092660254065</v>
      </c>
      <c r="AF709">
        <f t="shared" si="525"/>
        <v>1</v>
      </c>
      <c r="AG709">
        <f t="shared" si="526"/>
        <v>0</v>
      </c>
      <c r="AH709">
        <f t="shared" si="527"/>
        <v>9.6325504865732512</v>
      </c>
      <c r="AK709">
        <v>702</v>
      </c>
      <c r="AL709">
        <v>26.944970528937084</v>
      </c>
      <c r="AM709">
        <v>24.575559691714567</v>
      </c>
      <c r="AO709">
        <f t="shared" si="528"/>
        <v>1</v>
      </c>
      <c r="AP709">
        <f t="shared" si="529"/>
        <v>0</v>
      </c>
      <c r="AQ709">
        <f t="shared" si="530"/>
        <v>2.3694108372225173</v>
      </c>
      <c r="AT709">
        <v>702</v>
      </c>
      <c r="AU709">
        <v>15.439063908649114</v>
      </c>
      <c r="AV709">
        <v>12.625474430494393</v>
      </c>
      <c r="AX709">
        <f t="shared" si="531"/>
        <v>1</v>
      </c>
      <c r="AY709">
        <f t="shared" si="532"/>
        <v>0</v>
      </c>
      <c r="AZ709">
        <f t="shared" si="533"/>
        <v>2.8135894781547215</v>
      </c>
      <c r="BC709">
        <v>702</v>
      </c>
      <c r="BD709" t="e">
        <v>#N/A</v>
      </c>
      <c r="BE709" t="e">
        <v>#N/A</v>
      </c>
      <c r="BG709" t="e">
        <f t="shared" si="534"/>
        <v>#N/A</v>
      </c>
      <c r="BH709" t="e">
        <f t="shared" si="535"/>
        <v>#N/A</v>
      </c>
      <c r="BI709" t="e">
        <f t="shared" si="536"/>
        <v>#N/A</v>
      </c>
      <c r="BL709">
        <v>702</v>
      </c>
      <c r="BM709">
        <v>37.555594123884596</v>
      </c>
      <c r="BN709">
        <v>12.682985926348056</v>
      </c>
      <c r="BP709">
        <f t="shared" si="537"/>
        <v>1</v>
      </c>
      <c r="BQ709">
        <f t="shared" si="538"/>
        <v>0</v>
      </c>
      <c r="BR709">
        <f t="shared" si="539"/>
        <v>24.87260819753654</v>
      </c>
      <c r="BU709">
        <v>702</v>
      </c>
      <c r="BV709">
        <v>24.098174987982233</v>
      </c>
      <c r="BW709">
        <v>19.044193189344046</v>
      </c>
      <c r="BY709">
        <f t="shared" si="540"/>
        <v>1</v>
      </c>
      <c r="BZ709">
        <f t="shared" si="541"/>
        <v>0</v>
      </c>
      <c r="CA709">
        <f t="shared" si="542"/>
        <v>5.053981798638187</v>
      </c>
      <c r="CD709">
        <v>702</v>
      </c>
      <c r="CE709">
        <v>31.217248429090681</v>
      </c>
      <c r="CF709">
        <v>10.144788473330824</v>
      </c>
      <c r="CH709">
        <f t="shared" si="543"/>
        <v>1</v>
      </c>
      <c r="CI709">
        <f t="shared" si="544"/>
        <v>0</v>
      </c>
      <c r="CJ709">
        <f t="shared" si="545"/>
        <v>21.072459955759857</v>
      </c>
      <c r="CM709">
        <v>702</v>
      </c>
      <c r="CN709">
        <v>23.339654989073406</v>
      </c>
      <c r="CO709">
        <v>19.886753641948722</v>
      </c>
      <c r="CQ709">
        <f t="shared" si="546"/>
        <v>1</v>
      </c>
      <c r="CR709">
        <f t="shared" si="547"/>
        <v>0</v>
      </c>
      <c r="CS709">
        <f t="shared" si="548"/>
        <v>3.4529013471246834</v>
      </c>
      <c r="CV709">
        <v>702</v>
      </c>
      <c r="CW709">
        <v>22.840683600946438</v>
      </c>
      <c r="CX709">
        <v>17.592151573331329</v>
      </c>
      <c r="CZ709">
        <f t="shared" si="549"/>
        <v>1</v>
      </c>
      <c r="DA709">
        <f t="shared" si="550"/>
        <v>0</v>
      </c>
      <c r="DB709">
        <f t="shared" si="551"/>
        <v>5.2485320276151093</v>
      </c>
      <c r="DE709">
        <v>702</v>
      </c>
      <c r="DF709">
        <v>19.050808755323867</v>
      </c>
      <c r="DG709">
        <v>18.175915709739414</v>
      </c>
      <c r="DI709">
        <f t="shared" si="552"/>
        <v>1</v>
      </c>
      <c r="DJ709">
        <f t="shared" si="553"/>
        <v>0</v>
      </c>
      <c r="DK709">
        <f t="shared" si="554"/>
        <v>0.87489304558445369</v>
      </c>
      <c r="DN709">
        <v>702</v>
      </c>
      <c r="DO709">
        <v>24.970669455684614</v>
      </c>
      <c r="DP709">
        <v>16.710094997523655</v>
      </c>
      <c r="DR709">
        <f t="shared" si="555"/>
        <v>1</v>
      </c>
      <c r="DS709">
        <f t="shared" si="556"/>
        <v>0</v>
      </c>
      <c r="DT709">
        <f t="shared" si="557"/>
        <v>8.2605744581609599</v>
      </c>
      <c r="DW709">
        <v>702</v>
      </c>
      <c r="DX709">
        <v>24.153352594298475</v>
      </c>
      <c r="DY709">
        <v>25.16104830983728</v>
      </c>
      <c r="EA709">
        <f t="shared" si="558"/>
        <v>0</v>
      </c>
      <c r="EB709">
        <f t="shared" si="559"/>
        <v>1</v>
      </c>
      <c r="EC709">
        <f t="shared" si="560"/>
        <v>1.0076957155388051</v>
      </c>
      <c r="EF709">
        <v>702</v>
      </c>
      <c r="EG709">
        <v>21.205713319511066</v>
      </c>
      <c r="EH709">
        <v>17.441580589456162</v>
      </c>
      <c r="EJ709">
        <f t="shared" si="561"/>
        <v>1</v>
      </c>
      <c r="EK709">
        <f t="shared" si="562"/>
        <v>0</v>
      </c>
      <c r="EL709">
        <f t="shared" si="563"/>
        <v>3.7641327300549037</v>
      </c>
      <c r="EO709">
        <v>702</v>
      </c>
      <c r="EP709">
        <v>16.984272787367566</v>
      </c>
      <c r="EQ709">
        <v>0.21403052744429729</v>
      </c>
      <c r="ES709">
        <f t="shared" si="564"/>
        <v>1</v>
      </c>
      <c r="ET709">
        <f t="shared" si="565"/>
        <v>0</v>
      </c>
      <c r="EU709">
        <f t="shared" si="566"/>
        <v>16.770242259923268</v>
      </c>
    </row>
    <row r="710" spans="1:151" x14ac:dyDescent="0.25">
      <c r="A710">
        <v>703</v>
      </c>
      <c r="B710">
        <v>12.202707071849037</v>
      </c>
      <c r="C710">
        <v>29.999667081598766</v>
      </c>
      <c r="E710">
        <f t="shared" si="567"/>
        <v>0</v>
      </c>
      <c r="F710">
        <f t="shared" si="518"/>
        <v>1</v>
      </c>
      <c r="G710">
        <f t="shared" si="568"/>
        <v>17.796960009749728</v>
      </c>
      <c r="J710">
        <v>703</v>
      </c>
      <c r="K710">
        <v>12.516274904777283</v>
      </c>
      <c r="L710">
        <v>26.713397938366782</v>
      </c>
      <c r="N710">
        <f t="shared" si="519"/>
        <v>0</v>
      </c>
      <c r="O710">
        <f t="shared" si="520"/>
        <v>1</v>
      </c>
      <c r="P710">
        <f t="shared" si="521"/>
        <v>14.197123033589499</v>
      </c>
      <c r="S710">
        <v>703</v>
      </c>
      <c r="T710">
        <v>20.188631753554475</v>
      </c>
      <c r="U710">
        <v>20.329557979951996</v>
      </c>
      <c r="W710">
        <f t="shared" si="522"/>
        <v>0</v>
      </c>
      <c r="X710">
        <f t="shared" si="523"/>
        <v>1</v>
      </c>
      <c r="Y710">
        <f t="shared" si="524"/>
        <v>0.1409262263975215</v>
      </c>
      <c r="AB710">
        <v>703</v>
      </c>
      <c r="AC710">
        <v>19.874708469540103</v>
      </c>
      <c r="AD710">
        <v>17.617895335514707</v>
      </c>
      <c r="AF710">
        <f t="shared" si="525"/>
        <v>1</v>
      </c>
      <c r="AG710">
        <f t="shared" si="526"/>
        <v>0</v>
      </c>
      <c r="AH710">
        <f t="shared" si="527"/>
        <v>2.2568131340253963</v>
      </c>
      <c r="AK710">
        <v>703</v>
      </c>
      <c r="AL710">
        <v>24.866061365617725</v>
      </c>
      <c r="AM710">
        <v>25.533329201637308</v>
      </c>
      <c r="AO710">
        <f t="shared" si="528"/>
        <v>0</v>
      </c>
      <c r="AP710">
        <f t="shared" si="529"/>
        <v>1</v>
      </c>
      <c r="AQ710">
        <f t="shared" si="530"/>
        <v>0.66726783601958317</v>
      </c>
      <c r="AT710">
        <v>703</v>
      </c>
      <c r="AU710">
        <v>15.202963345927527</v>
      </c>
      <c r="AV710">
        <v>28.719917579374151</v>
      </c>
      <c r="AX710">
        <f t="shared" si="531"/>
        <v>0</v>
      </c>
      <c r="AY710">
        <f t="shared" si="532"/>
        <v>1</v>
      </c>
      <c r="AZ710">
        <f t="shared" si="533"/>
        <v>13.516954233446624</v>
      </c>
      <c r="BC710">
        <v>703</v>
      </c>
      <c r="BD710" t="e">
        <v>#N/A</v>
      </c>
      <c r="BE710" t="e">
        <v>#N/A</v>
      </c>
      <c r="BG710" t="e">
        <f t="shared" si="534"/>
        <v>#N/A</v>
      </c>
      <c r="BH710" t="e">
        <f t="shared" si="535"/>
        <v>#N/A</v>
      </c>
      <c r="BI710" t="e">
        <f t="shared" si="536"/>
        <v>#N/A</v>
      </c>
      <c r="BL710">
        <v>703</v>
      </c>
      <c r="BM710">
        <v>28.456979176615235</v>
      </c>
      <c r="BN710">
        <v>12.980161997049494</v>
      </c>
      <c r="BP710">
        <f t="shared" si="537"/>
        <v>1</v>
      </c>
      <c r="BQ710">
        <f t="shared" si="538"/>
        <v>0</v>
      </c>
      <c r="BR710">
        <f t="shared" si="539"/>
        <v>15.476817179565741</v>
      </c>
      <c r="BU710">
        <v>703</v>
      </c>
      <c r="BV710">
        <v>33.434527011720391</v>
      </c>
      <c r="BW710">
        <v>24.245728624050095</v>
      </c>
      <c r="BY710">
        <f t="shared" si="540"/>
        <v>1</v>
      </c>
      <c r="BZ710">
        <f t="shared" si="541"/>
        <v>0</v>
      </c>
      <c r="CA710">
        <f t="shared" si="542"/>
        <v>9.1887983876702961</v>
      </c>
      <c r="CD710">
        <v>703</v>
      </c>
      <c r="CE710">
        <v>18.121803034738623</v>
      </c>
      <c r="CF710">
        <v>21.956242057007671</v>
      </c>
      <c r="CH710">
        <f t="shared" si="543"/>
        <v>0</v>
      </c>
      <c r="CI710">
        <f t="shared" si="544"/>
        <v>1</v>
      </c>
      <c r="CJ710">
        <f t="shared" si="545"/>
        <v>3.8344390222690485</v>
      </c>
      <c r="CM710">
        <v>703</v>
      </c>
      <c r="CN710">
        <v>18.5637058948356</v>
      </c>
      <c r="CO710">
        <v>31.930629271814695</v>
      </c>
      <c r="CQ710">
        <f t="shared" si="546"/>
        <v>0</v>
      </c>
      <c r="CR710">
        <f t="shared" si="547"/>
        <v>1</v>
      </c>
      <c r="CS710">
        <f t="shared" si="548"/>
        <v>13.366923376979095</v>
      </c>
      <c r="CV710">
        <v>703</v>
      </c>
      <c r="CW710">
        <v>26.196691951273625</v>
      </c>
      <c r="CX710">
        <v>20.475999358119832</v>
      </c>
      <c r="CZ710">
        <f t="shared" si="549"/>
        <v>1</v>
      </c>
      <c r="DA710">
        <f t="shared" si="550"/>
        <v>0</v>
      </c>
      <c r="DB710">
        <f t="shared" si="551"/>
        <v>5.7206925931537924</v>
      </c>
      <c r="DE710">
        <v>703</v>
      </c>
      <c r="DF710">
        <v>13.053996754212811</v>
      </c>
      <c r="DG710">
        <v>26.896697970687178</v>
      </c>
      <c r="DI710">
        <f t="shared" si="552"/>
        <v>0</v>
      </c>
      <c r="DJ710">
        <f t="shared" si="553"/>
        <v>1</v>
      </c>
      <c r="DK710">
        <f t="shared" si="554"/>
        <v>13.842701216474367</v>
      </c>
      <c r="DN710">
        <v>703</v>
      </c>
      <c r="DO710">
        <v>21.896894594406632</v>
      </c>
      <c r="DP710">
        <v>29.869097540072797</v>
      </c>
      <c r="DR710">
        <f t="shared" si="555"/>
        <v>0</v>
      </c>
      <c r="DS710">
        <f t="shared" si="556"/>
        <v>1</v>
      </c>
      <c r="DT710">
        <f t="shared" si="557"/>
        <v>7.9722029456661652</v>
      </c>
      <c r="DW710">
        <v>703</v>
      </c>
      <c r="DX710">
        <v>15.408679905470708</v>
      </c>
      <c r="DY710">
        <v>15.459271520186086</v>
      </c>
      <c r="EA710">
        <f t="shared" si="558"/>
        <v>0</v>
      </c>
      <c r="EB710">
        <f t="shared" si="559"/>
        <v>1</v>
      </c>
      <c r="EC710">
        <f t="shared" si="560"/>
        <v>5.0591614715377986E-2</v>
      </c>
      <c r="EF710">
        <v>703</v>
      </c>
      <c r="EG710">
        <v>21.567075954292825</v>
      </c>
      <c r="EH710">
        <v>14.345771824162467</v>
      </c>
      <c r="EJ710">
        <f t="shared" si="561"/>
        <v>1</v>
      </c>
      <c r="EK710">
        <f t="shared" si="562"/>
        <v>0</v>
      </c>
      <c r="EL710">
        <f t="shared" si="563"/>
        <v>7.221304130130358</v>
      </c>
      <c r="EO710">
        <v>703</v>
      </c>
      <c r="EP710">
        <v>21.855355826805614</v>
      </c>
      <c r="EQ710">
        <v>28.89722170554943</v>
      </c>
      <c r="ES710">
        <f t="shared" si="564"/>
        <v>0</v>
      </c>
      <c r="ET710">
        <f t="shared" si="565"/>
        <v>1</v>
      </c>
      <c r="EU710">
        <f t="shared" si="566"/>
        <v>7.0418658787438169</v>
      </c>
    </row>
    <row r="711" spans="1:151" x14ac:dyDescent="0.25">
      <c r="A711">
        <v>704</v>
      </c>
      <c r="B711">
        <v>11.390004976070108</v>
      </c>
      <c r="C711">
        <v>-2.3526610348598851</v>
      </c>
      <c r="E711">
        <f t="shared" si="567"/>
        <v>1</v>
      </c>
      <c r="F711">
        <f t="shared" si="518"/>
        <v>0</v>
      </c>
      <c r="G711">
        <f t="shared" si="568"/>
        <v>13.742666010929993</v>
      </c>
      <c r="J711">
        <v>704</v>
      </c>
      <c r="K711">
        <v>33.936463689926512</v>
      </c>
      <c r="L711">
        <v>30.886559759890339</v>
      </c>
      <c r="N711">
        <f t="shared" si="519"/>
        <v>1</v>
      </c>
      <c r="O711">
        <f t="shared" si="520"/>
        <v>0</v>
      </c>
      <c r="P711">
        <f t="shared" si="521"/>
        <v>3.049903930036173</v>
      </c>
      <c r="S711">
        <v>704</v>
      </c>
      <c r="T711">
        <v>22.774857610746192</v>
      </c>
      <c r="U711">
        <v>31.215633220645408</v>
      </c>
      <c r="W711">
        <f t="shared" si="522"/>
        <v>0</v>
      </c>
      <c r="X711">
        <f t="shared" si="523"/>
        <v>1</v>
      </c>
      <c r="Y711">
        <f t="shared" si="524"/>
        <v>8.4407756098992159</v>
      </c>
      <c r="AB711">
        <v>704</v>
      </c>
      <c r="AC711">
        <v>24.546883562796317</v>
      </c>
      <c r="AD711">
        <v>18.183934480546402</v>
      </c>
      <c r="AF711">
        <f t="shared" si="525"/>
        <v>1</v>
      </c>
      <c r="AG711">
        <f t="shared" si="526"/>
        <v>0</v>
      </c>
      <c r="AH711">
        <f t="shared" si="527"/>
        <v>6.3629490822499157</v>
      </c>
      <c r="AK711">
        <v>704</v>
      </c>
      <c r="AL711">
        <v>13.972971482802318</v>
      </c>
      <c r="AM711">
        <v>7.7419786067432952</v>
      </c>
      <c r="AO711">
        <f t="shared" si="528"/>
        <v>1</v>
      </c>
      <c r="AP711">
        <f t="shared" si="529"/>
        <v>0</v>
      </c>
      <c r="AQ711">
        <f t="shared" si="530"/>
        <v>6.2309928760590232</v>
      </c>
      <c r="AT711">
        <v>704</v>
      </c>
      <c r="AU711">
        <v>22.233600568611429</v>
      </c>
      <c r="AV711">
        <v>18.843294868180834</v>
      </c>
      <c r="AX711">
        <f t="shared" si="531"/>
        <v>1</v>
      </c>
      <c r="AY711">
        <f t="shared" si="532"/>
        <v>0</v>
      </c>
      <c r="AZ711">
        <f t="shared" si="533"/>
        <v>3.390305700430595</v>
      </c>
      <c r="BC711">
        <v>704</v>
      </c>
      <c r="BD711" t="e">
        <v>#N/A</v>
      </c>
      <c r="BE711" t="e">
        <v>#N/A</v>
      </c>
      <c r="BG711" t="e">
        <f t="shared" si="534"/>
        <v>#N/A</v>
      </c>
      <c r="BH711" t="e">
        <f t="shared" si="535"/>
        <v>#N/A</v>
      </c>
      <c r="BI711" t="e">
        <f t="shared" si="536"/>
        <v>#N/A</v>
      </c>
      <c r="BL711">
        <v>704</v>
      </c>
      <c r="BM711">
        <v>32.087558530327378</v>
      </c>
      <c r="BN711">
        <v>13.88674754401689</v>
      </c>
      <c r="BP711">
        <f t="shared" si="537"/>
        <v>1</v>
      </c>
      <c r="BQ711">
        <f t="shared" si="538"/>
        <v>0</v>
      </c>
      <c r="BR711">
        <f t="shared" si="539"/>
        <v>18.200810986310486</v>
      </c>
      <c r="BU711">
        <v>704</v>
      </c>
      <c r="BV711">
        <v>24.163815023385823</v>
      </c>
      <c r="BW711">
        <v>25.161938983486806</v>
      </c>
      <c r="BY711">
        <f t="shared" si="540"/>
        <v>0</v>
      </c>
      <c r="BZ711">
        <f t="shared" si="541"/>
        <v>1</v>
      </c>
      <c r="CA711">
        <f t="shared" si="542"/>
        <v>0.99812396010098325</v>
      </c>
      <c r="CD711">
        <v>704</v>
      </c>
      <c r="CE711">
        <v>21.160253326298644</v>
      </c>
      <c r="CF711">
        <v>30.935203856281923</v>
      </c>
      <c r="CH711">
        <f t="shared" si="543"/>
        <v>0</v>
      </c>
      <c r="CI711">
        <f t="shared" si="544"/>
        <v>1</v>
      </c>
      <c r="CJ711">
        <f t="shared" si="545"/>
        <v>9.7749505299832791</v>
      </c>
      <c r="CM711">
        <v>704</v>
      </c>
      <c r="CN711">
        <v>21.62334926279744</v>
      </c>
      <c r="CO711">
        <v>18.831483859756993</v>
      </c>
      <c r="CQ711">
        <f t="shared" si="546"/>
        <v>1</v>
      </c>
      <c r="CR711">
        <f t="shared" si="547"/>
        <v>0</v>
      </c>
      <c r="CS711">
        <f t="shared" si="548"/>
        <v>2.7918654030404468</v>
      </c>
      <c r="CV711">
        <v>704</v>
      </c>
      <c r="CW711">
        <v>26.703112110783501</v>
      </c>
      <c r="CX711">
        <v>20.673830439192969</v>
      </c>
      <c r="CZ711">
        <f t="shared" si="549"/>
        <v>1</v>
      </c>
      <c r="DA711">
        <f t="shared" si="550"/>
        <v>0</v>
      </c>
      <c r="DB711">
        <f t="shared" si="551"/>
        <v>6.0292816715905317</v>
      </c>
      <c r="DE711">
        <v>704</v>
      </c>
      <c r="DF711">
        <v>21.431805541834606</v>
      </c>
      <c r="DG711">
        <v>23.495696690770462</v>
      </c>
      <c r="DI711">
        <f t="shared" si="552"/>
        <v>0</v>
      </c>
      <c r="DJ711">
        <f t="shared" si="553"/>
        <v>1</v>
      </c>
      <c r="DK711">
        <f t="shared" si="554"/>
        <v>2.0638911489358556</v>
      </c>
      <c r="DN711">
        <v>704</v>
      </c>
      <c r="DO711">
        <v>21.65010823873796</v>
      </c>
      <c r="DP711">
        <v>14.473169658798801</v>
      </c>
      <c r="DR711">
        <f t="shared" si="555"/>
        <v>1</v>
      </c>
      <c r="DS711">
        <f t="shared" si="556"/>
        <v>0</v>
      </c>
      <c r="DT711">
        <f t="shared" si="557"/>
        <v>7.1769385799391596</v>
      </c>
      <c r="DW711">
        <v>704</v>
      </c>
      <c r="DX711">
        <v>6.3085598273079615</v>
      </c>
      <c r="DY711">
        <v>24.897004891613363</v>
      </c>
      <c r="EA711">
        <f t="shared" si="558"/>
        <v>0</v>
      </c>
      <c r="EB711">
        <f t="shared" si="559"/>
        <v>1</v>
      </c>
      <c r="EC711">
        <f t="shared" si="560"/>
        <v>18.588445064305404</v>
      </c>
      <c r="EF711">
        <v>704</v>
      </c>
      <c r="EG711">
        <v>22.695451767285505</v>
      </c>
      <c r="EH711">
        <v>11.959204709728411</v>
      </c>
      <c r="EJ711">
        <f t="shared" si="561"/>
        <v>1</v>
      </c>
      <c r="EK711">
        <f t="shared" si="562"/>
        <v>0</v>
      </c>
      <c r="EL711">
        <f t="shared" si="563"/>
        <v>10.736247057557094</v>
      </c>
      <c r="EO711">
        <v>704</v>
      </c>
      <c r="EP711">
        <v>16.969500846128497</v>
      </c>
      <c r="EQ711">
        <v>41.24075179041558</v>
      </c>
      <c r="ES711">
        <f t="shared" si="564"/>
        <v>0</v>
      </c>
      <c r="ET711">
        <f t="shared" si="565"/>
        <v>1</v>
      </c>
      <c r="EU711">
        <f t="shared" si="566"/>
        <v>24.271250944287083</v>
      </c>
    </row>
    <row r="712" spans="1:151" x14ac:dyDescent="0.25">
      <c r="A712">
        <v>705</v>
      </c>
      <c r="B712">
        <v>13.850634586794602</v>
      </c>
      <c r="C712">
        <v>23.885810981923022</v>
      </c>
      <c r="E712">
        <f t="shared" si="567"/>
        <v>0</v>
      </c>
      <c r="F712">
        <f t="shared" ref="F712:F775" si="569">IF(E712&gt;0,0,1)</f>
        <v>1</v>
      </c>
      <c r="G712">
        <f t="shared" si="568"/>
        <v>10.035176395128421</v>
      </c>
      <c r="J712">
        <v>705</v>
      </c>
      <c r="K712">
        <v>17.07573785072297</v>
      </c>
      <c r="L712">
        <v>18.48709748293156</v>
      </c>
      <c r="N712">
        <f t="shared" ref="N712:N775" si="570">IF(K712&gt;L712,1,0)</f>
        <v>0</v>
      </c>
      <c r="O712">
        <f t="shared" ref="O712:O775" si="571">IF(N712&gt;0,0,1)</f>
        <v>1</v>
      </c>
      <c r="P712">
        <f t="shared" ref="P712:P775" si="572">IF(K712&gt;L712,K712-L712,L712-K712)</f>
        <v>1.4113596322085904</v>
      </c>
      <c r="S712">
        <v>705</v>
      </c>
      <c r="T712">
        <v>20.794119400913228</v>
      </c>
      <c r="U712">
        <v>27.016012104502401</v>
      </c>
      <c r="W712">
        <f t="shared" ref="W712:W775" si="573">IF(T712&gt;U712,1,0)</f>
        <v>0</v>
      </c>
      <c r="X712">
        <f t="shared" ref="X712:X775" si="574">IF(W712&gt;0,0,1)</f>
        <v>1</v>
      </c>
      <c r="Y712">
        <f t="shared" ref="Y712:Y775" si="575">IF(T712&gt;U712,T712-U712,U712-T712)</f>
        <v>6.2218927035891731</v>
      </c>
      <c r="AB712">
        <v>705</v>
      </c>
      <c r="AC712">
        <v>8.8264114867012378</v>
      </c>
      <c r="AD712">
        <v>18.401720131592306</v>
      </c>
      <c r="AF712">
        <f t="shared" ref="AF712:AF775" si="576">IF(AC712&gt;AD712,1,0)</f>
        <v>0</v>
      </c>
      <c r="AG712">
        <f t="shared" ref="AG712:AG775" si="577">IF(AF712&gt;0,0,1)</f>
        <v>1</v>
      </c>
      <c r="AH712">
        <f t="shared" ref="AH712:AH775" si="578">IF(AC712&gt;AD712,AC712-AD712,AD712-AC712)</f>
        <v>9.5753086448910683</v>
      </c>
      <c r="AK712">
        <v>705</v>
      </c>
      <c r="AL712">
        <v>20.908640285231378</v>
      </c>
      <c r="AM712">
        <v>30.087262137782165</v>
      </c>
      <c r="AO712">
        <f t="shared" ref="AO712:AO775" si="579">IF(AL712&gt;AM712,1,0)</f>
        <v>0</v>
      </c>
      <c r="AP712">
        <f t="shared" ref="AP712:AP775" si="580">IF(AO712&gt;0,0,1)</f>
        <v>1</v>
      </c>
      <c r="AQ712">
        <f t="shared" ref="AQ712:AQ775" si="581">IF(AL712&gt;AM712,AL712-AM712,AM712-AL712)</f>
        <v>9.178621852550787</v>
      </c>
      <c r="AT712">
        <v>705</v>
      </c>
      <c r="AU712">
        <v>20.121146749223833</v>
      </c>
      <c r="AV712">
        <v>25.627272083091039</v>
      </c>
      <c r="AX712">
        <f t="shared" ref="AX712:AX775" si="582">IF(AU712&gt;AV712,1,0)</f>
        <v>0</v>
      </c>
      <c r="AY712">
        <f t="shared" ref="AY712:AY775" si="583">IF(AX712&gt;0,0,1)</f>
        <v>1</v>
      </c>
      <c r="AZ712">
        <f t="shared" ref="AZ712:AZ775" si="584">IF(AU712&gt;AV712,AU712-AV712,AV712-AU712)</f>
        <v>5.5061253338672067</v>
      </c>
      <c r="BC712">
        <v>705</v>
      </c>
      <c r="BD712" t="e">
        <v>#N/A</v>
      </c>
      <c r="BE712" t="e">
        <v>#N/A</v>
      </c>
      <c r="BG712" t="e">
        <f t="shared" ref="BG712:BG775" si="585">IF(BD712&gt;BE712,1,0)</f>
        <v>#N/A</v>
      </c>
      <c r="BH712" t="e">
        <f t="shared" ref="BH712:BH775" si="586">IF(BG712&gt;0,0,1)</f>
        <v>#N/A</v>
      </c>
      <c r="BI712" t="e">
        <f t="shared" ref="BI712:BI775" si="587">IF(BD712&gt;BE712,BD712-BE712,BE712-BD712)</f>
        <v>#N/A</v>
      </c>
      <c r="BL712">
        <v>705</v>
      </c>
      <c r="BM712">
        <v>20.71876153931716</v>
      </c>
      <c r="BN712">
        <v>12.930006227746807</v>
      </c>
      <c r="BP712">
        <f t="shared" ref="BP712:BP775" si="588">IF(BM712&gt;BN712,1,0)</f>
        <v>1</v>
      </c>
      <c r="BQ712">
        <f t="shared" ref="BQ712:BQ775" si="589">IF(BP712&gt;0,0,1)</f>
        <v>0</v>
      </c>
      <c r="BR712">
        <f t="shared" ref="BR712:BR775" si="590">IF(BM712&gt;BN712,BM712-BN712,BN712-BM712)</f>
        <v>7.7887553115703536</v>
      </c>
      <c r="BU712">
        <v>705</v>
      </c>
      <c r="BV712">
        <v>24.397672887112279</v>
      </c>
      <c r="BW712">
        <v>24.600535489378046</v>
      </c>
      <c r="BY712">
        <f t="shared" ref="BY712:BY775" si="591">IF(BV712&gt;BW712,1,0)</f>
        <v>0</v>
      </c>
      <c r="BZ712">
        <f t="shared" ref="BZ712:BZ775" si="592">IF(BY712&gt;0,0,1)</f>
        <v>1</v>
      </c>
      <c r="CA712">
        <f t="shared" ref="CA712:CA775" si="593">IF(BV712&gt;BW712,BV712-BW712,BW712-BV712)</f>
        <v>0.20286260226576758</v>
      </c>
      <c r="CD712">
        <v>705</v>
      </c>
      <c r="CE712">
        <v>28.643617370359951</v>
      </c>
      <c r="CF712">
        <v>12.149326869682193</v>
      </c>
      <c r="CH712">
        <f t="shared" ref="CH712:CH775" si="594">IF(CE712&gt;CF712,1,0)</f>
        <v>1</v>
      </c>
      <c r="CI712">
        <f t="shared" ref="CI712:CI775" si="595">IF(CH712&gt;0,0,1)</f>
        <v>0</v>
      </c>
      <c r="CJ712">
        <f t="shared" ref="CJ712:CJ775" si="596">IF(CE712&gt;CF712,CE712-CF712,CF712-CE712)</f>
        <v>16.494290500677756</v>
      </c>
      <c r="CM712">
        <v>705</v>
      </c>
      <c r="CN712">
        <v>22.072276752263598</v>
      </c>
      <c r="CO712">
        <v>14.337794791444166</v>
      </c>
      <c r="CQ712">
        <f t="shared" ref="CQ712:CQ775" si="597">IF(CN712&gt;CO712,1,0)</f>
        <v>1</v>
      </c>
      <c r="CR712">
        <f t="shared" ref="CR712:CR775" si="598">IF(CQ712&gt;0,0,1)</f>
        <v>0</v>
      </c>
      <c r="CS712">
        <f t="shared" ref="CS712:CS775" si="599">IF(CN712&gt;CO712,CN712-CO712,CO712-CN712)</f>
        <v>7.7344819608194317</v>
      </c>
      <c r="CV712">
        <v>705</v>
      </c>
      <c r="CW712">
        <v>23.135581007883477</v>
      </c>
      <c r="CX712">
        <v>22.353307777209778</v>
      </c>
      <c r="CZ712">
        <f t="shared" ref="CZ712:CZ775" si="600">IF(CW712&gt;CX712,1,0)</f>
        <v>1</v>
      </c>
      <c r="DA712">
        <f t="shared" ref="DA712:DA775" si="601">IF(CZ712&gt;0,0,1)</f>
        <v>0</v>
      </c>
      <c r="DB712">
        <f t="shared" ref="DB712:DB775" si="602">IF(CW712&gt;CX712,CW712-CX712,CX712-CW712)</f>
        <v>0.78227323067369881</v>
      </c>
      <c r="DE712">
        <v>705</v>
      </c>
      <c r="DF712">
        <v>22.623465612968083</v>
      </c>
      <c r="DG712">
        <v>6.3969676505245499</v>
      </c>
      <c r="DI712">
        <f t="shared" ref="DI712:DI775" si="603">IF(DF712&gt;DG712,1,0)</f>
        <v>1</v>
      </c>
      <c r="DJ712">
        <f t="shared" ref="DJ712:DJ775" si="604">IF(DI712&gt;0,0,1)</f>
        <v>0</v>
      </c>
      <c r="DK712">
        <f t="shared" ref="DK712:DK775" si="605">IF(DF712&gt;DG712,DF712-DG712,DG712-DF712)</f>
        <v>16.226497962443531</v>
      </c>
      <c r="DN712">
        <v>705</v>
      </c>
      <c r="DO712">
        <v>25.257067433783444</v>
      </c>
      <c r="DP712">
        <v>24.545230732950891</v>
      </c>
      <c r="DR712">
        <f t="shared" ref="DR712:DR775" si="606">IF(DO712&gt;DP712,1,0)</f>
        <v>1</v>
      </c>
      <c r="DS712">
        <f t="shared" ref="DS712:DS775" si="607">IF(DR712&gt;0,0,1)</f>
        <v>0</v>
      </c>
      <c r="DT712">
        <f t="shared" ref="DT712:DT775" si="608">IF(DO712&gt;DP712,DO712-DP712,DP712-DO712)</f>
        <v>0.71183670083255279</v>
      </c>
      <c r="DW712">
        <v>705</v>
      </c>
      <c r="DX712">
        <v>10.622993460532884</v>
      </c>
      <c r="DY712">
        <v>20.504578187835747</v>
      </c>
      <c r="EA712">
        <f t="shared" ref="EA712:EA775" si="609">IF(DX712&gt;DY712,1,0)</f>
        <v>0</v>
      </c>
      <c r="EB712">
        <f t="shared" ref="EB712:EB775" si="610">IF(EA712&gt;0,0,1)</f>
        <v>1</v>
      </c>
      <c r="EC712">
        <f t="shared" ref="EC712:EC775" si="611">IF(DX712&gt;DY712,DX712-DY712,DY712-DX712)</f>
        <v>9.8815847273028634</v>
      </c>
      <c r="EF712">
        <v>705</v>
      </c>
      <c r="EG712">
        <v>21.43910281275901</v>
      </c>
      <c r="EH712">
        <v>12.669449804677088</v>
      </c>
      <c r="EJ712">
        <f t="shared" ref="EJ712:EJ775" si="612">IF(EG712&gt;EH712,1,0)</f>
        <v>1</v>
      </c>
      <c r="EK712">
        <f t="shared" ref="EK712:EK775" si="613">IF(EJ712&gt;0,0,1)</f>
        <v>0</v>
      </c>
      <c r="EL712">
        <f t="shared" ref="EL712:EL775" si="614">IF(EG712&gt;EH712,EG712-EH712,EH712-EG712)</f>
        <v>8.7696530080819226</v>
      </c>
      <c r="EO712">
        <v>705</v>
      </c>
      <c r="EP712">
        <v>24.015890341946371</v>
      </c>
      <c r="EQ712">
        <v>23.291942785009795</v>
      </c>
      <c r="ES712">
        <f t="shared" ref="ES712:ES775" si="615">IF(EP712&gt;EQ712,1,0)</f>
        <v>1</v>
      </c>
      <c r="ET712">
        <f t="shared" ref="ET712:ET775" si="616">IF(ES712&gt;0,0,1)</f>
        <v>0</v>
      </c>
      <c r="EU712">
        <f t="shared" ref="EU712:EU775" si="617">IF(EP712&gt;EQ712,EP712-EQ712,EQ712-EP712)</f>
        <v>0.72394755693657586</v>
      </c>
    </row>
    <row r="713" spans="1:151" x14ac:dyDescent="0.25">
      <c r="A713">
        <v>706</v>
      </c>
      <c r="B713">
        <v>15.749282551502386</v>
      </c>
      <c r="C713">
        <v>45.305038329111667</v>
      </c>
      <c r="E713">
        <f t="shared" si="567"/>
        <v>0</v>
      </c>
      <c r="F713">
        <f t="shared" si="569"/>
        <v>1</v>
      </c>
      <c r="G713">
        <f t="shared" si="568"/>
        <v>29.555755777609281</v>
      </c>
      <c r="J713">
        <v>706</v>
      </c>
      <c r="K713">
        <v>26.201325237518258</v>
      </c>
      <c r="L713">
        <v>24.851541402239075</v>
      </c>
      <c r="N713">
        <f t="shared" si="570"/>
        <v>1</v>
      </c>
      <c r="O713">
        <f t="shared" si="571"/>
        <v>0</v>
      </c>
      <c r="P713">
        <f t="shared" si="572"/>
        <v>1.3497838352791831</v>
      </c>
      <c r="S713">
        <v>706</v>
      </c>
      <c r="T713">
        <v>21.453689267626213</v>
      </c>
      <c r="U713">
        <v>2.1380692741354714</v>
      </c>
      <c r="W713">
        <f t="shared" si="573"/>
        <v>1</v>
      </c>
      <c r="X713">
        <f t="shared" si="574"/>
        <v>0</v>
      </c>
      <c r="Y713">
        <f t="shared" si="575"/>
        <v>19.315619993490742</v>
      </c>
      <c r="AB713">
        <v>706</v>
      </c>
      <c r="AC713">
        <v>24.986971288649872</v>
      </c>
      <c r="AD713">
        <v>17.50196145246905</v>
      </c>
      <c r="AF713">
        <f t="shared" si="576"/>
        <v>1</v>
      </c>
      <c r="AG713">
        <f t="shared" si="577"/>
        <v>0</v>
      </c>
      <c r="AH713">
        <f t="shared" si="578"/>
        <v>7.4850098361808222</v>
      </c>
      <c r="AK713">
        <v>706</v>
      </c>
      <c r="AL713">
        <v>26.562597272799923</v>
      </c>
      <c r="AM713">
        <v>30.884851707673509</v>
      </c>
      <c r="AO713">
        <f t="shared" si="579"/>
        <v>0</v>
      </c>
      <c r="AP713">
        <f t="shared" si="580"/>
        <v>1</v>
      </c>
      <c r="AQ713">
        <f t="shared" si="581"/>
        <v>4.3222544348735852</v>
      </c>
      <c r="AT713">
        <v>706</v>
      </c>
      <c r="AU713">
        <v>15.985410635012062</v>
      </c>
      <c r="AV713">
        <v>17.685110407014967</v>
      </c>
      <c r="AX713">
        <f t="shared" si="582"/>
        <v>0</v>
      </c>
      <c r="AY713">
        <f t="shared" si="583"/>
        <v>1</v>
      </c>
      <c r="AZ713">
        <f t="shared" si="584"/>
        <v>1.699699772002905</v>
      </c>
      <c r="BC713">
        <v>706</v>
      </c>
      <c r="BD713" t="e">
        <v>#N/A</v>
      </c>
      <c r="BE713" t="e">
        <v>#N/A</v>
      </c>
      <c r="BG713" t="e">
        <f t="shared" si="585"/>
        <v>#N/A</v>
      </c>
      <c r="BH713" t="e">
        <f t="shared" si="586"/>
        <v>#N/A</v>
      </c>
      <c r="BI713" t="e">
        <f t="shared" si="587"/>
        <v>#N/A</v>
      </c>
      <c r="BL713">
        <v>706</v>
      </c>
      <c r="BM713">
        <v>24.451423516471209</v>
      </c>
      <c r="BN713">
        <v>14.86817270217475</v>
      </c>
      <c r="BP713">
        <f t="shared" si="588"/>
        <v>1</v>
      </c>
      <c r="BQ713">
        <f t="shared" si="589"/>
        <v>0</v>
      </c>
      <c r="BR713">
        <f t="shared" si="590"/>
        <v>9.5832508142964592</v>
      </c>
      <c r="BU713">
        <v>706</v>
      </c>
      <c r="BV713">
        <v>33.6103620577355</v>
      </c>
      <c r="BW713">
        <v>10.495725140982273</v>
      </c>
      <c r="BY713">
        <f t="shared" si="591"/>
        <v>1</v>
      </c>
      <c r="BZ713">
        <f t="shared" si="592"/>
        <v>0</v>
      </c>
      <c r="CA713">
        <f t="shared" si="593"/>
        <v>23.114636916753227</v>
      </c>
      <c r="CD713">
        <v>706</v>
      </c>
      <c r="CE713">
        <v>17.98541334910723</v>
      </c>
      <c r="CF713">
        <v>26.309529039773114</v>
      </c>
      <c r="CH713">
        <f t="shared" si="594"/>
        <v>0</v>
      </c>
      <c r="CI713">
        <f t="shared" si="595"/>
        <v>1</v>
      </c>
      <c r="CJ713">
        <f t="shared" si="596"/>
        <v>8.3241156906658844</v>
      </c>
      <c r="CM713">
        <v>706</v>
      </c>
      <c r="CN713">
        <v>20.827579497425148</v>
      </c>
      <c r="CO713">
        <v>34.717615146933277</v>
      </c>
      <c r="CQ713">
        <f t="shared" si="597"/>
        <v>0</v>
      </c>
      <c r="CR713">
        <f t="shared" si="598"/>
        <v>1</v>
      </c>
      <c r="CS713">
        <f t="shared" si="599"/>
        <v>13.890035649508128</v>
      </c>
      <c r="CV713">
        <v>706</v>
      </c>
      <c r="CW713">
        <v>21.346214118798763</v>
      </c>
      <c r="CX713">
        <v>14.300040623885085</v>
      </c>
      <c r="CZ713">
        <f t="shared" si="600"/>
        <v>1</v>
      </c>
      <c r="DA713">
        <f t="shared" si="601"/>
        <v>0</v>
      </c>
      <c r="DB713">
        <f t="shared" si="602"/>
        <v>7.0461734949136776</v>
      </c>
      <c r="DE713">
        <v>706</v>
      </c>
      <c r="DF713">
        <v>21.914438264968631</v>
      </c>
      <c r="DG713">
        <v>11.976583106082218</v>
      </c>
      <c r="DI713">
        <f t="shared" si="603"/>
        <v>1</v>
      </c>
      <c r="DJ713">
        <f t="shared" si="604"/>
        <v>0</v>
      </c>
      <c r="DK713">
        <f t="shared" si="605"/>
        <v>9.9378551588864124</v>
      </c>
      <c r="DN713">
        <v>706</v>
      </c>
      <c r="DO713">
        <v>21.043095337665793</v>
      </c>
      <c r="DP713">
        <v>14.80779662228189</v>
      </c>
      <c r="DR713">
        <f t="shared" si="606"/>
        <v>1</v>
      </c>
      <c r="DS713">
        <f t="shared" si="607"/>
        <v>0</v>
      </c>
      <c r="DT713">
        <f t="shared" si="608"/>
        <v>6.2352987153839035</v>
      </c>
      <c r="DW713">
        <v>706</v>
      </c>
      <c r="DX713">
        <v>21.355169114770145</v>
      </c>
      <c r="DY713">
        <v>25.789461287925704</v>
      </c>
      <c r="EA713">
        <f t="shared" si="609"/>
        <v>0</v>
      </c>
      <c r="EB713">
        <f t="shared" si="610"/>
        <v>1</v>
      </c>
      <c r="EC713">
        <f t="shared" si="611"/>
        <v>4.4342921731555585</v>
      </c>
      <c r="EF713">
        <v>706</v>
      </c>
      <c r="EG713">
        <v>24.39556531527445</v>
      </c>
      <c r="EH713">
        <v>15.132423156416557</v>
      </c>
      <c r="EJ713">
        <f t="shared" si="612"/>
        <v>1</v>
      </c>
      <c r="EK713">
        <f t="shared" si="613"/>
        <v>0</v>
      </c>
      <c r="EL713">
        <f t="shared" si="614"/>
        <v>9.2631421588578924</v>
      </c>
      <c r="EO713">
        <v>706</v>
      </c>
      <c r="EP713">
        <v>18.255233773281361</v>
      </c>
      <c r="EQ713">
        <v>18.236878704251009</v>
      </c>
      <c r="ES713">
        <f t="shared" si="615"/>
        <v>1</v>
      </c>
      <c r="ET713">
        <f t="shared" si="616"/>
        <v>0</v>
      </c>
      <c r="EU713">
        <f t="shared" si="617"/>
        <v>1.8355069030352666E-2</v>
      </c>
    </row>
    <row r="714" spans="1:151" x14ac:dyDescent="0.25">
      <c r="A714">
        <v>707</v>
      </c>
      <c r="B714">
        <v>12.727398634986621</v>
      </c>
      <c r="C714">
        <v>16.755008744950615</v>
      </c>
      <c r="E714">
        <f t="shared" si="567"/>
        <v>0</v>
      </c>
      <c r="F714">
        <f t="shared" si="569"/>
        <v>1</v>
      </c>
      <c r="G714">
        <f t="shared" si="568"/>
        <v>4.0276101099639945</v>
      </c>
      <c r="J714">
        <v>707</v>
      </c>
      <c r="K714">
        <v>19.000077439098593</v>
      </c>
      <c r="L714">
        <v>23.583879647789605</v>
      </c>
      <c r="N714">
        <f t="shared" si="570"/>
        <v>0</v>
      </c>
      <c r="O714">
        <f t="shared" si="571"/>
        <v>1</v>
      </c>
      <c r="P714">
        <f t="shared" si="572"/>
        <v>4.5838022086910115</v>
      </c>
      <c r="S714">
        <v>707</v>
      </c>
      <c r="T714">
        <v>22.968827137723956</v>
      </c>
      <c r="U714">
        <v>19.216602813833653</v>
      </c>
      <c r="W714">
        <f t="shared" si="573"/>
        <v>1</v>
      </c>
      <c r="X714">
        <f t="shared" si="574"/>
        <v>0</v>
      </c>
      <c r="Y714">
        <f t="shared" si="575"/>
        <v>3.752224323890303</v>
      </c>
      <c r="AB714">
        <v>707</v>
      </c>
      <c r="AC714">
        <v>20.587833020642936</v>
      </c>
      <c r="AD714">
        <v>18.155379363567071</v>
      </c>
      <c r="AF714">
        <f t="shared" si="576"/>
        <v>1</v>
      </c>
      <c r="AG714">
        <f t="shared" si="577"/>
        <v>0</v>
      </c>
      <c r="AH714">
        <f t="shared" si="578"/>
        <v>2.4324536570758646</v>
      </c>
      <c r="AK714">
        <v>707</v>
      </c>
      <c r="AL714">
        <v>16.282634741315654</v>
      </c>
      <c r="AM714">
        <v>34.21336989899762</v>
      </c>
      <c r="AO714">
        <f t="shared" si="579"/>
        <v>0</v>
      </c>
      <c r="AP714">
        <f t="shared" si="580"/>
        <v>1</v>
      </c>
      <c r="AQ714">
        <f t="shared" si="581"/>
        <v>17.930735157681966</v>
      </c>
      <c r="AT714">
        <v>707</v>
      </c>
      <c r="AU714">
        <v>16.570380120957015</v>
      </c>
      <c r="AV714">
        <v>25.175471296021993</v>
      </c>
      <c r="AX714">
        <f t="shared" si="582"/>
        <v>0</v>
      </c>
      <c r="AY714">
        <f t="shared" si="583"/>
        <v>1</v>
      </c>
      <c r="AZ714">
        <f t="shared" si="584"/>
        <v>8.6050911750649774</v>
      </c>
      <c r="BC714">
        <v>707</v>
      </c>
      <c r="BD714" t="e">
        <v>#N/A</v>
      </c>
      <c r="BE714" t="e">
        <v>#N/A</v>
      </c>
      <c r="BG714" t="e">
        <f t="shared" si="585"/>
        <v>#N/A</v>
      </c>
      <c r="BH714" t="e">
        <f t="shared" si="586"/>
        <v>#N/A</v>
      </c>
      <c r="BI714" t="e">
        <f t="shared" si="587"/>
        <v>#N/A</v>
      </c>
      <c r="BL714">
        <v>707</v>
      </c>
      <c r="BM714">
        <v>33.444479372564025</v>
      </c>
      <c r="BN714">
        <v>8.9187788900453739</v>
      </c>
      <c r="BP714">
        <f t="shared" si="588"/>
        <v>1</v>
      </c>
      <c r="BQ714">
        <f t="shared" si="589"/>
        <v>0</v>
      </c>
      <c r="BR714">
        <f t="shared" si="590"/>
        <v>24.525700482518651</v>
      </c>
      <c r="BU714">
        <v>707</v>
      </c>
      <c r="BV714">
        <v>18.644785509113721</v>
      </c>
      <c r="BW714">
        <v>27.617565127564728</v>
      </c>
      <c r="BY714">
        <f t="shared" si="591"/>
        <v>0</v>
      </c>
      <c r="BZ714">
        <f t="shared" si="592"/>
        <v>1</v>
      </c>
      <c r="CA714">
        <f t="shared" si="593"/>
        <v>8.9727796184510069</v>
      </c>
      <c r="CD714">
        <v>707</v>
      </c>
      <c r="CE714">
        <v>31.127718286636323</v>
      </c>
      <c r="CF714">
        <v>36.053290815612186</v>
      </c>
      <c r="CH714">
        <f t="shared" si="594"/>
        <v>0</v>
      </c>
      <c r="CI714">
        <f t="shared" si="595"/>
        <v>1</v>
      </c>
      <c r="CJ714">
        <f t="shared" si="596"/>
        <v>4.925572528975863</v>
      </c>
      <c r="CM714">
        <v>707</v>
      </c>
      <c r="CN714">
        <v>25.315729834947952</v>
      </c>
      <c r="CO714">
        <v>-3.9666848046719139</v>
      </c>
      <c r="CQ714">
        <f t="shared" si="597"/>
        <v>1</v>
      </c>
      <c r="CR714">
        <f t="shared" si="598"/>
        <v>0</v>
      </c>
      <c r="CS714">
        <f t="shared" si="599"/>
        <v>29.282414639619866</v>
      </c>
      <c r="CV714">
        <v>707</v>
      </c>
      <c r="CW714">
        <v>25.900419998679162</v>
      </c>
      <c r="CX714">
        <v>15.604864660753499</v>
      </c>
      <c r="CZ714">
        <f t="shared" si="600"/>
        <v>1</v>
      </c>
      <c r="DA714">
        <f t="shared" si="601"/>
        <v>0</v>
      </c>
      <c r="DB714">
        <f t="shared" si="602"/>
        <v>10.295555337925663</v>
      </c>
      <c r="DE714">
        <v>707</v>
      </c>
      <c r="DF714">
        <v>22.967913251441335</v>
      </c>
      <c r="DG714">
        <v>15.081970796447459</v>
      </c>
      <c r="DI714">
        <f t="shared" si="603"/>
        <v>1</v>
      </c>
      <c r="DJ714">
        <f t="shared" si="604"/>
        <v>0</v>
      </c>
      <c r="DK714">
        <f t="shared" si="605"/>
        <v>7.8859424549938755</v>
      </c>
      <c r="DN714">
        <v>707</v>
      </c>
      <c r="DO714">
        <v>25.457972780038851</v>
      </c>
      <c r="DP714">
        <v>31.060211280872867</v>
      </c>
      <c r="DR714">
        <f t="shared" si="606"/>
        <v>0</v>
      </c>
      <c r="DS714">
        <f t="shared" si="607"/>
        <v>1</v>
      </c>
      <c r="DT714">
        <f t="shared" si="608"/>
        <v>5.6022385008340159</v>
      </c>
      <c r="DW714">
        <v>707</v>
      </c>
      <c r="DX714">
        <v>22.204339889214339</v>
      </c>
      <c r="DY714">
        <v>27.715380249354165</v>
      </c>
      <c r="EA714">
        <f t="shared" si="609"/>
        <v>0</v>
      </c>
      <c r="EB714">
        <f t="shared" si="610"/>
        <v>1</v>
      </c>
      <c r="EC714">
        <f t="shared" si="611"/>
        <v>5.5110403601398268</v>
      </c>
      <c r="EF714">
        <v>707</v>
      </c>
      <c r="EG714">
        <v>22.03143113157785</v>
      </c>
      <c r="EH714">
        <v>13.64007813379161</v>
      </c>
      <c r="EJ714">
        <f t="shared" si="612"/>
        <v>1</v>
      </c>
      <c r="EK714">
        <f t="shared" si="613"/>
        <v>0</v>
      </c>
      <c r="EL714">
        <f t="shared" si="614"/>
        <v>8.3913529977862407</v>
      </c>
      <c r="EO714">
        <v>707</v>
      </c>
      <c r="EP714">
        <v>21.567492240218851</v>
      </c>
      <c r="EQ714">
        <v>22.081133699513767</v>
      </c>
      <c r="ES714">
        <f t="shared" si="615"/>
        <v>0</v>
      </c>
      <c r="ET714">
        <f t="shared" si="616"/>
        <v>1</v>
      </c>
      <c r="EU714">
        <f t="shared" si="617"/>
        <v>0.51364145929491656</v>
      </c>
    </row>
    <row r="715" spans="1:151" x14ac:dyDescent="0.25">
      <c r="A715">
        <v>708</v>
      </c>
      <c r="B715">
        <v>12.569003617967635</v>
      </c>
      <c r="C715">
        <v>44.570842248895119</v>
      </c>
      <c r="E715">
        <f t="shared" si="567"/>
        <v>0</v>
      </c>
      <c r="F715">
        <f t="shared" si="569"/>
        <v>1</v>
      </c>
      <c r="G715">
        <f t="shared" si="568"/>
        <v>32.00183863092748</v>
      </c>
      <c r="J715">
        <v>708</v>
      </c>
      <c r="K715">
        <v>20.861754419741498</v>
      </c>
      <c r="L715">
        <v>16.407415344452048</v>
      </c>
      <c r="N715">
        <f t="shared" si="570"/>
        <v>1</v>
      </c>
      <c r="O715">
        <f t="shared" si="571"/>
        <v>0</v>
      </c>
      <c r="P715">
        <f t="shared" si="572"/>
        <v>4.4543390752894503</v>
      </c>
      <c r="S715">
        <v>708</v>
      </c>
      <c r="T715">
        <v>17.545357724111724</v>
      </c>
      <c r="U715">
        <v>50.218767450187833</v>
      </c>
      <c r="W715">
        <f t="shared" si="573"/>
        <v>0</v>
      </c>
      <c r="X715">
        <f t="shared" si="574"/>
        <v>1</v>
      </c>
      <c r="Y715">
        <f t="shared" si="575"/>
        <v>32.673409726076109</v>
      </c>
      <c r="AB715">
        <v>708</v>
      </c>
      <c r="AC715">
        <v>26.490898028155215</v>
      </c>
      <c r="AD715">
        <v>18.217821657478421</v>
      </c>
      <c r="AF715">
        <f t="shared" si="576"/>
        <v>1</v>
      </c>
      <c r="AG715">
        <f t="shared" si="577"/>
        <v>0</v>
      </c>
      <c r="AH715">
        <f t="shared" si="578"/>
        <v>8.2730763706767938</v>
      </c>
      <c r="AK715">
        <v>708</v>
      </c>
      <c r="AL715">
        <v>31.695935125861986</v>
      </c>
      <c r="AM715">
        <v>25.565602196067083</v>
      </c>
      <c r="AO715">
        <f t="shared" si="579"/>
        <v>1</v>
      </c>
      <c r="AP715">
        <f t="shared" si="580"/>
        <v>0</v>
      </c>
      <c r="AQ715">
        <f t="shared" si="581"/>
        <v>6.1303329297949034</v>
      </c>
      <c r="AT715">
        <v>708</v>
      </c>
      <c r="AU715">
        <v>16.153140534071877</v>
      </c>
      <c r="AV715">
        <v>27.394222533939832</v>
      </c>
      <c r="AX715">
        <f t="shared" si="582"/>
        <v>0</v>
      </c>
      <c r="AY715">
        <f t="shared" si="583"/>
        <v>1</v>
      </c>
      <c r="AZ715">
        <f t="shared" si="584"/>
        <v>11.241081999867955</v>
      </c>
      <c r="BC715">
        <v>708</v>
      </c>
      <c r="BD715" t="e">
        <v>#N/A</v>
      </c>
      <c r="BE715" t="e">
        <v>#N/A</v>
      </c>
      <c r="BG715" t="e">
        <f t="shared" si="585"/>
        <v>#N/A</v>
      </c>
      <c r="BH715" t="e">
        <f t="shared" si="586"/>
        <v>#N/A</v>
      </c>
      <c r="BI715" t="e">
        <f t="shared" si="587"/>
        <v>#N/A</v>
      </c>
      <c r="BL715">
        <v>708</v>
      </c>
      <c r="BM715">
        <v>38.485885437247681</v>
      </c>
      <c r="BN715">
        <v>9.9315965731498466</v>
      </c>
      <c r="BP715">
        <f t="shared" si="588"/>
        <v>1</v>
      </c>
      <c r="BQ715">
        <f t="shared" si="589"/>
        <v>0</v>
      </c>
      <c r="BR715">
        <f t="shared" si="590"/>
        <v>28.554288864097835</v>
      </c>
      <c r="BU715">
        <v>708</v>
      </c>
      <c r="BV715">
        <v>38.648152541366073</v>
      </c>
      <c r="BW715">
        <v>15.468078090700088</v>
      </c>
      <c r="BY715">
        <f t="shared" si="591"/>
        <v>1</v>
      </c>
      <c r="BZ715">
        <f t="shared" si="592"/>
        <v>0</v>
      </c>
      <c r="CA715">
        <f t="shared" si="593"/>
        <v>23.180074450665984</v>
      </c>
      <c r="CD715">
        <v>708</v>
      </c>
      <c r="CE715">
        <v>22.792403232195767</v>
      </c>
      <c r="CF715">
        <v>28.304035718045622</v>
      </c>
      <c r="CH715">
        <f t="shared" si="594"/>
        <v>0</v>
      </c>
      <c r="CI715">
        <f t="shared" si="595"/>
        <v>1</v>
      </c>
      <c r="CJ715">
        <f t="shared" si="596"/>
        <v>5.5116324858498551</v>
      </c>
      <c r="CM715">
        <v>708</v>
      </c>
      <c r="CN715">
        <v>27.459484213706041</v>
      </c>
      <c r="CO715">
        <v>26.195697002562671</v>
      </c>
      <c r="CQ715">
        <f t="shared" si="597"/>
        <v>1</v>
      </c>
      <c r="CR715">
        <f t="shared" si="598"/>
        <v>0</v>
      </c>
      <c r="CS715">
        <f t="shared" si="599"/>
        <v>1.2637872111433701</v>
      </c>
      <c r="CV715">
        <v>708</v>
      </c>
      <c r="CW715">
        <v>20.925656167916976</v>
      </c>
      <c r="CX715">
        <v>19.327946741985127</v>
      </c>
      <c r="CZ715">
        <f t="shared" si="600"/>
        <v>1</v>
      </c>
      <c r="DA715">
        <f t="shared" si="601"/>
        <v>0</v>
      </c>
      <c r="DB715">
        <f t="shared" si="602"/>
        <v>1.5977094259318498</v>
      </c>
      <c r="DE715">
        <v>708</v>
      </c>
      <c r="DF715">
        <v>19.207600835062806</v>
      </c>
      <c r="DG715">
        <v>29.615231648537037</v>
      </c>
      <c r="DI715">
        <f t="shared" si="603"/>
        <v>0</v>
      </c>
      <c r="DJ715">
        <f t="shared" si="604"/>
        <v>1</v>
      </c>
      <c r="DK715">
        <f t="shared" si="605"/>
        <v>10.407630813474231</v>
      </c>
      <c r="DN715">
        <v>708</v>
      </c>
      <c r="DO715">
        <v>22.298718103001374</v>
      </c>
      <c r="DP715">
        <v>33.302276692143536</v>
      </c>
      <c r="DR715">
        <f t="shared" si="606"/>
        <v>0</v>
      </c>
      <c r="DS715">
        <f t="shared" si="607"/>
        <v>1</v>
      </c>
      <c r="DT715">
        <f t="shared" si="608"/>
        <v>11.003558589142163</v>
      </c>
      <c r="DW715">
        <v>708</v>
      </c>
      <c r="DX715">
        <v>29.271088596679373</v>
      </c>
      <c r="DY715">
        <v>18.952876952126672</v>
      </c>
      <c r="EA715">
        <f t="shared" si="609"/>
        <v>1</v>
      </c>
      <c r="EB715">
        <f t="shared" si="610"/>
        <v>0</v>
      </c>
      <c r="EC715">
        <f t="shared" si="611"/>
        <v>10.318211644552701</v>
      </c>
      <c r="EF715">
        <v>708</v>
      </c>
      <c r="EG715">
        <v>18.514407011102595</v>
      </c>
      <c r="EH715">
        <v>16.001311827592939</v>
      </c>
      <c r="EJ715">
        <f t="shared" si="612"/>
        <v>1</v>
      </c>
      <c r="EK715">
        <f t="shared" si="613"/>
        <v>0</v>
      </c>
      <c r="EL715">
        <f t="shared" si="614"/>
        <v>2.5130951835096553</v>
      </c>
      <c r="EO715">
        <v>708</v>
      </c>
      <c r="EP715">
        <v>20.934911602887816</v>
      </c>
      <c r="EQ715">
        <v>13.941364352186067</v>
      </c>
      <c r="ES715">
        <f t="shared" si="615"/>
        <v>1</v>
      </c>
      <c r="ET715">
        <f t="shared" si="616"/>
        <v>0</v>
      </c>
      <c r="EU715">
        <f t="shared" si="617"/>
        <v>6.9935472507017487</v>
      </c>
    </row>
    <row r="716" spans="1:151" x14ac:dyDescent="0.25">
      <c r="A716">
        <v>709</v>
      </c>
      <c r="B716">
        <v>12.134889253720463</v>
      </c>
      <c r="C716">
        <v>22.170673282609204</v>
      </c>
      <c r="E716">
        <f t="shared" si="567"/>
        <v>0</v>
      </c>
      <c r="F716">
        <f t="shared" si="569"/>
        <v>1</v>
      </c>
      <c r="G716">
        <f t="shared" si="568"/>
        <v>10.035784028888742</v>
      </c>
      <c r="J716">
        <v>709</v>
      </c>
      <c r="K716">
        <v>25.051884195469889</v>
      </c>
      <c r="L716">
        <v>28.172372630379137</v>
      </c>
      <c r="N716">
        <f t="shared" si="570"/>
        <v>0</v>
      </c>
      <c r="O716">
        <f t="shared" si="571"/>
        <v>1</v>
      </c>
      <c r="P716">
        <f t="shared" si="572"/>
        <v>3.1204884349092481</v>
      </c>
      <c r="S716">
        <v>709</v>
      </c>
      <c r="T716">
        <v>20.443369647957716</v>
      </c>
      <c r="U716">
        <v>48.367638497444077</v>
      </c>
      <c r="W716">
        <f t="shared" si="573"/>
        <v>0</v>
      </c>
      <c r="X716">
        <f t="shared" si="574"/>
        <v>1</v>
      </c>
      <c r="Y716">
        <f t="shared" si="575"/>
        <v>27.92426884948636</v>
      </c>
      <c r="AB716">
        <v>709</v>
      </c>
      <c r="AC716">
        <v>10.943122792615734</v>
      </c>
      <c r="AD716">
        <v>18.996433688788166</v>
      </c>
      <c r="AF716">
        <f t="shared" si="576"/>
        <v>0</v>
      </c>
      <c r="AG716">
        <f t="shared" si="577"/>
        <v>1</v>
      </c>
      <c r="AH716">
        <f t="shared" si="578"/>
        <v>8.053310896172432</v>
      </c>
      <c r="AK716">
        <v>709</v>
      </c>
      <c r="AL716">
        <v>18.759431918766683</v>
      </c>
      <c r="AM716">
        <v>44.256656580566997</v>
      </c>
      <c r="AO716">
        <f t="shared" si="579"/>
        <v>0</v>
      </c>
      <c r="AP716">
        <f t="shared" si="580"/>
        <v>1</v>
      </c>
      <c r="AQ716">
        <f t="shared" si="581"/>
        <v>25.497224661800313</v>
      </c>
      <c r="AT716">
        <v>709</v>
      </c>
      <c r="AU716">
        <v>20.177337159729852</v>
      </c>
      <c r="AV716">
        <v>37.238275740962223</v>
      </c>
      <c r="AX716">
        <f t="shared" si="582"/>
        <v>0</v>
      </c>
      <c r="AY716">
        <f t="shared" si="583"/>
        <v>1</v>
      </c>
      <c r="AZ716">
        <f t="shared" si="584"/>
        <v>17.060938581232371</v>
      </c>
      <c r="BC716">
        <v>709</v>
      </c>
      <c r="BD716" t="e">
        <v>#N/A</v>
      </c>
      <c r="BE716" t="e">
        <v>#N/A</v>
      </c>
      <c r="BG716" t="e">
        <f t="shared" si="585"/>
        <v>#N/A</v>
      </c>
      <c r="BH716" t="e">
        <f t="shared" si="586"/>
        <v>#N/A</v>
      </c>
      <c r="BI716" t="e">
        <f t="shared" si="587"/>
        <v>#N/A</v>
      </c>
      <c r="BL716">
        <v>709</v>
      </c>
      <c r="BM716">
        <v>40.693171405323191</v>
      </c>
      <c r="BN716">
        <v>10.012166548616841</v>
      </c>
      <c r="BP716">
        <f t="shared" si="588"/>
        <v>1</v>
      </c>
      <c r="BQ716">
        <f t="shared" si="589"/>
        <v>0</v>
      </c>
      <c r="BR716">
        <f t="shared" si="590"/>
        <v>30.681004856706352</v>
      </c>
      <c r="BU716">
        <v>709</v>
      </c>
      <c r="BV716">
        <v>14.949983607163141</v>
      </c>
      <c r="BW716">
        <v>31.44717116145101</v>
      </c>
      <c r="BY716">
        <f t="shared" si="591"/>
        <v>0</v>
      </c>
      <c r="BZ716">
        <f t="shared" si="592"/>
        <v>1</v>
      </c>
      <c r="CA716">
        <f t="shared" si="593"/>
        <v>16.497187554287869</v>
      </c>
      <c r="CD716">
        <v>709</v>
      </c>
      <c r="CE716">
        <v>21.259201663556826</v>
      </c>
      <c r="CF716">
        <v>42.977792662831931</v>
      </c>
      <c r="CH716">
        <f t="shared" si="594"/>
        <v>0</v>
      </c>
      <c r="CI716">
        <f t="shared" si="595"/>
        <v>1</v>
      </c>
      <c r="CJ716">
        <f t="shared" si="596"/>
        <v>21.718590999275104</v>
      </c>
      <c r="CM716">
        <v>709</v>
      </c>
      <c r="CN716">
        <v>28.610187994834611</v>
      </c>
      <c r="CO716">
        <v>26.266403240635938</v>
      </c>
      <c r="CQ716">
        <f t="shared" si="597"/>
        <v>1</v>
      </c>
      <c r="CR716">
        <f t="shared" si="598"/>
        <v>0</v>
      </c>
      <c r="CS716">
        <f t="shared" si="599"/>
        <v>2.3437847541986727</v>
      </c>
      <c r="CV716">
        <v>709</v>
      </c>
      <c r="CW716">
        <v>24.694581735004203</v>
      </c>
      <c r="CX716">
        <v>15.357432083328376</v>
      </c>
      <c r="CZ716">
        <f t="shared" si="600"/>
        <v>1</v>
      </c>
      <c r="DA716">
        <f t="shared" si="601"/>
        <v>0</v>
      </c>
      <c r="DB716">
        <f t="shared" si="602"/>
        <v>9.3371496516758263</v>
      </c>
      <c r="DE716">
        <v>709</v>
      </c>
      <c r="DF716">
        <v>17.283197863710967</v>
      </c>
      <c r="DG716">
        <v>15.658680057393962</v>
      </c>
      <c r="DI716">
        <f t="shared" si="603"/>
        <v>1</v>
      </c>
      <c r="DJ716">
        <f t="shared" si="604"/>
        <v>0</v>
      </c>
      <c r="DK716">
        <f t="shared" si="605"/>
        <v>1.6245178063170052</v>
      </c>
      <c r="DN716">
        <v>709</v>
      </c>
      <c r="DO716">
        <v>21.068996835051376</v>
      </c>
      <c r="DP716">
        <v>22.171322428639392</v>
      </c>
      <c r="DR716">
        <f t="shared" si="606"/>
        <v>0</v>
      </c>
      <c r="DS716">
        <f t="shared" si="607"/>
        <v>1</v>
      </c>
      <c r="DT716">
        <f t="shared" si="608"/>
        <v>1.1023255935880165</v>
      </c>
      <c r="DW716">
        <v>709</v>
      </c>
      <c r="DX716">
        <v>18.582796002709685</v>
      </c>
      <c r="DY716">
        <v>16.69371680343323</v>
      </c>
      <c r="EA716">
        <f t="shared" si="609"/>
        <v>1</v>
      </c>
      <c r="EB716">
        <f t="shared" si="610"/>
        <v>0</v>
      </c>
      <c r="EC716">
        <f t="shared" si="611"/>
        <v>1.8890791992764555</v>
      </c>
      <c r="EF716">
        <v>709</v>
      </c>
      <c r="EG716">
        <v>25.377633873344713</v>
      </c>
      <c r="EH716">
        <v>14.652221841529862</v>
      </c>
      <c r="EJ716">
        <f t="shared" si="612"/>
        <v>1</v>
      </c>
      <c r="EK716">
        <f t="shared" si="613"/>
        <v>0</v>
      </c>
      <c r="EL716">
        <f t="shared" si="614"/>
        <v>10.725412031814852</v>
      </c>
      <c r="EO716">
        <v>709</v>
      </c>
      <c r="EP716">
        <v>19.103541126206846</v>
      </c>
      <c r="EQ716">
        <v>17.002293223617457</v>
      </c>
      <c r="ES716">
        <f t="shared" si="615"/>
        <v>1</v>
      </c>
      <c r="ET716">
        <f t="shared" si="616"/>
        <v>0</v>
      </c>
      <c r="EU716">
        <f t="shared" si="617"/>
        <v>2.1012479025893889</v>
      </c>
    </row>
    <row r="717" spans="1:151" x14ac:dyDescent="0.25">
      <c r="A717">
        <v>710</v>
      </c>
      <c r="B717">
        <v>9.5543938891357172</v>
      </c>
      <c r="C717">
        <v>34.02673225959154</v>
      </c>
      <c r="E717">
        <f t="shared" si="567"/>
        <v>0</v>
      </c>
      <c r="F717">
        <f t="shared" si="569"/>
        <v>1</v>
      </c>
      <c r="G717">
        <f t="shared" si="568"/>
        <v>24.472338370455823</v>
      </c>
      <c r="J717">
        <v>710</v>
      </c>
      <c r="K717">
        <v>24.928417322859239</v>
      </c>
      <c r="L717">
        <v>21.406587938628867</v>
      </c>
      <c r="N717">
        <f t="shared" si="570"/>
        <v>1</v>
      </c>
      <c r="O717">
        <f t="shared" si="571"/>
        <v>0</v>
      </c>
      <c r="P717">
        <f t="shared" si="572"/>
        <v>3.5218293842303723</v>
      </c>
      <c r="S717">
        <v>710</v>
      </c>
      <c r="T717">
        <v>13.048236104823992</v>
      </c>
      <c r="U717">
        <v>16.839225488689493</v>
      </c>
      <c r="W717">
        <f t="shared" si="573"/>
        <v>0</v>
      </c>
      <c r="X717">
        <f t="shared" si="574"/>
        <v>1</v>
      </c>
      <c r="Y717">
        <f t="shared" si="575"/>
        <v>3.7909893838655009</v>
      </c>
      <c r="AB717">
        <v>710</v>
      </c>
      <c r="AC717">
        <v>13.931767423938648</v>
      </c>
      <c r="AD717">
        <v>17.695695988427932</v>
      </c>
      <c r="AF717">
        <f t="shared" si="576"/>
        <v>0</v>
      </c>
      <c r="AG717">
        <f t="shared" si="577"/>
        <v>1</v>
      </c>
      <c r="AH717">
        <f t="shared" si="578"/>
        <v>3.7639285644892837</v>
      </c>
      <c r="AK717">
        <v>710</v>
      </c>
      <c r="AL717">
        <v>13.766814955067632</v>
      </c>
      <c r="AM717">
        <v>19.816791246599458</v>
      </c>
      <c r="AO717">
        <f t="shared" si="579"/>
        <v>0</v>
      </c>
      <c r="AP717">
        <f t="shared" si="580"/>
        <v>1</v>
      </c>
      <c r="AQ717">
        <f t="shared" si="581"/>
        <v>6.0499762915318254</v>
      </c>
      <c r="AT717">
        <v>710</v>
      </c>
      <c r="AU717">
        <v>14.604771473254534</v>
      </c>
      <c r="AV717">
        <v>14.638715964216257</v>
      </c>
      <c r="AX717">
        <f t="shared" si="582"/>
        <v>0</v>
      </c>
      <c r="AY717">
        <f t="shared" si="583"/>
        <v>1</v>
      </c>
      <c r="AZ717">
        <f t="shared" si="584"/>
        <v>3.3944490961722806E-2</v>
      </c>
      <c r="BC717">
        <v>710</v>
      </c>
      <c r="BD717" t="e">
        <v>#N/A</v>
      </c>
      <c r="BE717" t="e">
        <v>#N/A</v>
      </c>
      <c r="BG717" t="e">
        <f t="shared" si="585"/>
        <v>#N/A</v>
      </c>
      <c r="BH717" t="e">
        <f t="shared" si="586"/>
        <v>#N/A</v>
      </c>
      <c r="BI717" t="e">
        <f t="shared" si="587"/>
        <v>#N/A</v>
      </c>
      <c r="BL717">
        <v>710</v>
      </c>
      <c r="BM717">
        <v>28.962450197269703</v>
      </c>
      <c r="BN717">
        <v>12.509169702041525</v>
      </c>
      <c r="BP717">
        <f t="shared" si="588"/>
        <v>1</v>
      </c>
      <c r="BQ717">
        <f t="shared" si="589"/>
        <v>0</v>
      </c>
      <c r="BR717">
        <f t="shared" si="590"/>
        <v>16.453280495228178</v>
      </c>
      <c r="BU717">
        <v>710</v>
      </c>
      <c r="BV717">
        <v>34.322933541440747</v>
      </c>
      <c r="BW717">
        <v>17.724419567652099</v>
      </c>
      <c r="BY717">
        <f t="shared" si="591"/>
        <v>1</v>
      </c>
      <c r="BZ717">
        <f t="shared" si="592"/>
        <v>0</v>
      </c>
      <c r="CA717">
        <f t="shared" si="593"/>
        <v>16.598513973788648</v>
      </c>
      <c r="CD717">
        <v>710</v>
      </c>
      <c r="CE717">
        <v>34.140230248096856</v>
      </c>
      <c r="CF717">
        <v>26.278415759799206</v>
      </c>
      <c r="CH717">
        <f t="shared" si="594"/>
        <v>1</v>
      </c>
      <c r="CI717">
        <f t="shared" si="595"/>
        <v>0</v>
      </c>
      <c r="CJ717">
        <f t="shared" si="596"/>
        <v>7.8618144882976502</v>
      </c>
      <c r="CM717">
        <v>710</v>
      </c>
      <c r="CN717">
        <v>20.764906990788695</v>
      </c>
      <c r="CO717">
        <v>4.3494213067870504</v>
      </c>
      <c r="CQ717">
        <f t="shared" si="597"/>
        <v>1</v>
      </c>
      <c r="CR717">
        <f t="shared" si="598"/>
        <v>0</v>
      </c>
      <c r="CS717">
        <f t="shared" si="599"/>
        <v>16.415485684001645</v>
      </c>
      <c r="CV717">
        <v>710</v>
      </c>
      <c r="CW717">
        <v>25.296860731781813</v>
      </c>
      <c r="CX717">
        <v>18.580129664492141</v>
      </c>
      <c r="CZ717">
        <f t="shared" si="600"/>
        <v>1</v>
      </c>
      <c r="DA717">
        <f t="shared" si="601"/>
        <v>0</v>
      </c>
      <c r="DB717">
        <f t="shared" si="602"/>
        <v>6.7167310672896718</v>
      </c>
      <c r="DE717">
        <v>710</v>
      </c>
      <c r="DF717">
        <v>19.222814751210009</v>
      </c>
      <c r="DG717">
        <v>20.214510778283337</v>
      </c>
      <c r="DI717">
        <f t="shared" si="603"/>
        <v>0</v>
      </c>
      <c r="DJ717">
        <f t="shared" si="604"/>
        <v>1</v>
      </c>
      <c r="DK717">
        <f t="shared" si="605"/>
        <v>0.99169602707332771</v>
      </c>
      <c r="DN717">
        <v>710</v>
      </c>
      <c r="DO717">
        <v>23.314323953047325</v>
      </c>
      <c r="DP717">
        <v>16.638147637631889</v>
      </c>
      <c r="DR717">
        <f t="shared" si="606"/>
        <v>1</v>
      </c>
      <c r="DS717">
        <f t="shared" si="607"/>
        <v>0</v>
      </c>
      <c r="DT717">
        <f t="shared" si="608"/>
        <v>6.6761763154154359</v>
      </c>
      <c r="DW717">
        <v>710</v>
      </c>
      <c r="DX717">
        <v>15.216454382820638</v>
      </c>
      <c r="DY717">
        <v>22.548075619590573</v>
      </c>
      <c r="EA717">
        <f t="shared" si="609"/>
        <v>0</v>
      </c>
      <c r="EB717">
        <f t="shared" si="610"/>
        <v>1</v>
      </c>
      <c r="EC717">
        <f t="shared" si="611"/>
        <v>7.3316212367699354</v>
      </c>
      <c r="EF717">
        <v>710</v>
      </c>
      <c r="EG717">
        <v>22.914869766381941</v>
      </c>
      <c r="EH717">
        <v>16.095418603517704</v>
      </c>
      <c r="EJ717">
        <f t="shared" si="612"/>
        <v>1</v>
      </c>
      <c r="EK717">
        <f t="shared" si="613"/>
        <v>0</v>
      </c>
      <c r="EL717">
        <f t="shared" si="614"/>
        <v>6.8194511628642367</v>
      </c>
      <c r="EO717">
        <v>710</v>
      </c>
      <c r="EP717">
        <v>21.821111511545819</v>
      </c>
      <c r="EQ717">
        <v>23.752695497355109</v>
      </c>
      <c r="ES717">
        <f t="shared" si="615"/>
        <v>0</v>
      </c>
      <c r="ET717">
        <f t="shared" si="616"/>
        <v>1</v>
      </c>
      <c r="EU717">
        <f t="shared" si="617"/>
        <v>1.93158398580929</v>
      </c>
    </row>
    <row r="718" spans="1:151" x14ac:dyDescent="0.25">
      <c r="A718">
        <v>711</v>
      </c>
      <c r="B718">
        <v>9.6748294884937831</v>
      </c>
      <c r="C718">
        <v>42.687318296723966</v>
      </c>
      <c r="E718">
        <f t="shared" si="567"/>
        <v>0</v>
      </c>
      <c r="F718">
        <f t="shared" si="569"/>
        <v>1</v>
      </c>
      <c r="G718">
        <f t="shared" si="568"/>
        <v>33.012488808230181</v>
      </c>
      <c r="J718">
        <v>711</v>
      </c>
      <c r="K718">
        <v>10.606745909300717</v>
      </c>
      <c r="L718">
        <v>36.30235415139714</v>
      </c>
      <c r="N718">
        <f t="shared" si="570"/>
        <v>0</v>
      </c>
      <c r="O718">
        <f t="shared" si="571"/>
        <v>1</v>
      </c>
      <c r="P718">
        <f t="shared" si="572"/>
        <v>25.695608242096423</v>
      </c>
      <c r="S718">
        <v>711</v>
      </c>
      <c r="T718">
        <v>26.115262027029061</v>
      </c>
      <c r="U718">
        <v>16.775933035585666</v>
      </c>
      <c r="W718">
        <f t="shared" si="573"/>
        <v>1</v>
      </c>
      <c r="X718">
        <f t="shared" si="574"/>
        <v>0</v>
      </c>
      <c r="Y718">
        <f t="shared" si="575"/>
        <v>9.339328991443395</v>
      </c>
      <c r="AB718">
        <v>711</v>
      </c>
      <c r="AC718">
        <v>27.100490917111465</v>
      </c>
      <c r="AD718">
        <v>16.097078968412585</v>
      </c>
      <c r="AF718">
        <f t="shared" si="576"/>
        <v>1</v>
      </c>
      <c r="AG718">
        <f t="shared" si="577"/>
        <v>0</v>
      </c>
      <c r="AH718">
        <f t="shared" si="578"/>
        <v>11.003411948698879</v>
      </c>
      <c r="AK718">
        <v>711</v>
      </c>
      <c r="AL718">
        <v>18.938887001435873</v>
      </c>
      <c r="AM718">
        <v>29.457659850132988</v>
      </c>
      <c r="AO718">
        <f t="shared" si="579"/>
        <v>0</v>
      </c>
      <c r="AP718">
        <f t="shared" si="580"/>
        <v>1</v>
      </c>
      <c r="AQ718">
        <f t="shared" si="581"/>
        <v>10.518772848697115</v>
      </c>
      <c r="AT718">
        <v>711</v>
      </c>
      <c r="AU718">
        <v>22.265179461826616</v>
      </c>
      <c r="AV718">
        <v>25.462832732355807</v>
      </c>
      <c r="AX718">
        <f t="shared" si="582"/>
        <v>0</v>
      </c>
      <c r="AY718">
        <f t="shared" si="583"/>
        <v>1</v>
      </c>
      <c r="AZ718">
        <f t="shared" si="584"/>
        <v>3.1976532705291909</v>
      </c>
      <c r="BC718">
        <v>711</v>
      </c>
      <c r="BD718" t="e">
        <v>#N/A</v>
      </c>
      <c r="BE718" t="e">
        <v>#N/A</v>
      </c>
      <c r="BG718" t="e">
        <f t="shared" si="585"/>
        <v>#N/A</v>
      </c>
      <c r="BH718" t="e">
        <f t="shared" si="586"/>
        <v>#N/A</v>
      </c>
      <c r="BI718" t="e">
        <f t="shared" si="587"/>
        <v>#N/A</v>
      </c>
      <c r="BL718">
        <v>711</v>
      </c>
      <c r="BM718">
        <v>33.571784462647194</v>
      </c>
      <c r="BN718">
        <v>10.15030917540283</v>
      </c>
      <c r="BP718">
        <f t="shared" si="588"/>
        <v>1</v>
      </c>
      <c r="BQ718">
        <f t="shared" si="589"/>
        <v>0</v>
      </c>
      <c r="BR718">
        <f t="shared" si="590"/>
        <v>23.421475287244363</v>
      </c>
      <c r="BU718">
        <v>711</v>
      </c>
      <c r="BV718">
        <v>12.948153363424886</v>
      </c>
      <c r="BW718">
        <v>18.358120068643579</v>
      </c>
      <c r="BY718">
        <f t="shared" si="591"/>
        <v>0</v>
      </c>
      <c r="BZ718">
        <f t="shared" si="592"/>
        <v>1</v>
      </c>
      <c r="CA718">
        <f t="shared" si="593"/>
        <v>5.4099667052186931</v>
      </c>
      <c r="CD718">
        <v>711</v>
      </c>
      <c r="CE718">
        <v>25.608918665194842</v>
      </c>
      <c r="CF718">
        <v>15.806387039505108</v>
      </c>
      <c r="CH718">
        <f t="shared" si="594"/>
        <v>1</v>
      </c>
      <c r="CI718">
        <f t="shared" si="595"/>
        <v>0</v>
      </c>
      <c r="CJ718">
        <f t="shared" si="596"/>
        <v>9.8025316256897348</v>
      </c>
      <c r="CM718">
        <v>711</v>
      </c>
      <c r="CN718">
        <v>21.331469625736471</v>
      </c>
      <c r="CO718">
        <v>11.352582006036968</v>
      </c>
      <c r="CQ718">
        <f t="shared" si="597"/>
        <v>1</v>
      </c>
      <c r="CR718">
        <f t="shared" si="598"/>
        <v>0</v>
      </c>
      <c r="CS718">
        <f t="shared" si="599"/>
        <v>9.9788876196995027</v>
      </c>
      <c r="CV718">
        <v>711</v>
      </c>
      <c r="CW718">
        <v>20.493669497642266</v>
      </c>
      <c r="CX718">
        <v>20.559125844680729</v>
      </c>
      <c r="CZ718">
        <f t="shared" si="600"/>
        <v>0</v>
      </c>
      <c r="DA718">
        <f t="shared" si="601"/>
        <v>1</v>
      </c>
      <c r="DB718">
        <f t="shared" si="602"/>
        <v>6.5456347038463036E-2</v>
      </c>
      <c r="DE718">
        <v>711</v>
      </c>
      <c r="DF718">
        <v>22.757568885856791</v>
      </c>
      <c r="DG718">
        <v>25.761379860287828</v>
      </c>
      <c r="DI718">
        <f t="shared" si="603"/>
        <v>0</v>
      </c>
      <c r="DJ718">
        <f t="shared" si="604"/>
        <v>1</v>
      </c>
      <c r="DK718">
        <f t="shared" si="605"/>
        <v>3.0038109744310368</v>
      </c>
      <c r="DN718">
        <v>711</v>
      </c>
      <c r="DO718">
        <v>16.901567832250873</v>
      </c>
      <c r="DP718">
        <v>28.176894441900341</v>
      </c>
      <c r="DR718">
        <f t="shared" si="606"/>
        <v>0</v>
      </c>
      <c r="DS718">
        <f t="shared" si="607"/>
        <v>1</v>
      </c>
      <c r="DT718">
        <f t="shared" si="608"/>
        <v>11.275326609649468</v>
      </c>
      <c r="DW718">
        <v>711</v>
      </c>
      <c r="DX718">
        <v>17.86286007384075</v>
      </c>
      <c r="DY718">
        <v>27.489641466875298</v>
      </c>
      <c r="EA718">
        <f t="shared" si="609"/>
        <v>0</v>
      </c>
      <c r="EB718">
        <f t="shared" si="610"/>
        <v>1</v>
      </c>
      <c r="EC718">
        <f t="shared" si="611"/>
        <v>9.6267813930345483</v>
      </c>
      <c r="EF718">
        <v>711</v>
      </c>
      <c r="EG718">
        <v>21.831109484928309</v>
      </c>
      <c r="EH718">
        <v>21.09290397638496</v>
      </c>
      <c r="EJ718">
        <f t="shared" si="612"/>
        <v>1</v>
      </c>
      <c r="EK718">
        <f t="shared" si="613"/>
        <v>0</v>
      </c>
      <c r="EL718">
        <f t="shared" si="614"/>
        <v>0.73820550854334854</v>
      </c>
      <c r="EO718">
        <v>711</v>
      </c>
      <c r="EP718">
        <v>23.89311826364861</v>
      </c>
      <c r="EQ718">
        <v>-7.2611857063274279</v>
      </c>
      <c r="ES718">
        <f t="shared" si="615"/>
        <v>1</v>
      </c>
      <c r="ET718">
        <f t="shared" si="616"/>
        <v>0</v>
      </c>
      <c r="EU718">
        <f t="shared" si="617"/>
        <v>31.154303969976038</v>
      </c>
    </row>
    <row r="719" spans="1:151" x14ac:dyDescent="0.25">
      <c r="A719">
        <v>712</v>
      </c>
      <c r="B719">
        <v>11.445264311871075</v>
      </c>
      <c r="C719">
        <v>18.24891959431611</v>
      </c>
      <c r="E719">
        <f t="shared" si="567"/>
        <v>0</v>
      </c>
      <c r="F719">
        <f t="shared" si="569"/>
        <v>1</v>
      </c>
      <c r="G719">
        <f t="shared" si="568"/>
        <v>6.8036552824450354</v>
      </c>
      <c r="J719">
        <v>712</v>
      </c>
      <c r="K719">
        <v>18.823230720219495</v>
      </c>
      <c r="L719">
        <v>24.213764699113312</v>
      </c>
      <c r="N719">
        <f t="shared" si="570"/>
        <v>0</v>
      </c>
      <c r="O719">
        <f t="shared" si="571"/>
        <v>1</v>
      </c>
      <c r="P719">
        <f t="shared" si="572"/>
        <v>5.3905339788938171</v>
      </c>
      <c r="S719">
        <v>712</v>
      </c>
      <c r="T719">
        <v>16.831436596899056</v>
      </c>
      <c r="U719">
        <v>30.130852391138131</v>
      </c>
      <c r="W719">
        <f t="shared" si="573"/>
        <v>0</v>
      </c>
      <c r="X719">
        <f t="shared" si="574"/>
        <v>1</v>
      </c>
      <c r="Y719">
        <f t="shared" si="575"/>
        <v>13.299415794239074</v>
      </c>
      <c r="AB719">
        <v>712</v>
      </c>
      <c r="AC719">
        <v>16.709794216174409</v>
      </c>
      <c r="AD719">
        <v>18.575055776591036</v>
      </c>
      <c r="AF719">
        <f t="shared" si="576"/>
        <v>0</v>
      </c>
      <c r="AG719">
        <f t="shared" si="577"/>
        <v>1</v>
      </c>
      <c r="AH719">
        <f t="shared" si="578"/>
        <v>1.8652615604166272</v>
      </c>
      <c r="AK719">
        <v>712</v>
      </c>
      <c r="AL719">
        <v>28.037222478231556</v>
      </c>
      <c r="AM719">
        <v>22.780503293927513</v>
      </c>
      <c r="AO719">
        <f t="shared" si="579"/>
        <v>1</v>
      </c>
      <c r="AP719">
        <f t="shared" si="580"/>
        <v>0</v>
      </c>
      <c r="AQ719">
        <f t="shared" si="581"/>
        <v>5.2567191843040426</v>
      </c>
      <c r="AT719">
        <v>712</v>
      </c>
      <c r="AU719">
        <v>20.359230051637915</v>
      </c>
      <c r="AV719">
        <v>12.910632627134449</v>
      </c>
      <c r="AX719">
        <f t="shared" si="582"/>
        <v>1</v>
      </c>
      <c r="AY719">
        <f t="shared" si="583"/>
        <v>0</v>
      </c>
      <c r="AZ719">
        <f t="shared" si="584"/>
        <v>7.4485974245034665</v>
      </c>
      <c r="BC719">
        <v>712</v>
      </c>
      <c r="BD719" t="e">
        <v>#N/A</v>
      </c>
      <c r="BE719" t="e">
        <v>#N/A</v>
      </c>
      <c r="BG719" t="e">
        <f t="shared" si="585"/>
        <v>#N/A</v>
      </c>
      <c r="BH719" t="e">
        <f t="shared" si="586"/>
        <v>#N/A</v>
      </c>
      <c r="BI719" t="e">
        <f t="shared" si="587"/>
        <v>#N/A</v>
      </c>
      <c r="BL719">
        <v>712</v>
      </c>
      <c r="BM719">
        <v>25.197550196682339</v>
      </c>
      <c r="BN719">
        <v>14.034153767762106</v>
      </c>
      <c r="BP719">
        <f t="shared" si="588"/>
        <v>1</v>
      </c>
      <c r="BQ719">
        <f t="shared" si="589"/>
        <v>0</v>
      </c>
      <c r="BR719">
        <f t="shared" si="590"/>
        <v>11.163396428920233</v>
      </c>
      <c r="BU719">
        <v>712</v>
      </c>
      <c r="BV719">
        <v>13.916050935945089</v>
      </c>
      <c r="BW719">
        <v>24.917816451024482</v>
      </c>
      <c r="BY719">
        <f t="shared" si="591"/>
        <v>0</v>
      </c>
      <c r="BZ719">
        <f t="shared" si="592"/>
        <v>1</v>
      </c>
      <c r="CA719">
        <f t="shared" si="593"/>
        <v>11.001765515079393</v>
      </c>
      <c r="CD719">
        <v>712</v>
      </c>
      <c r="CE719">
        <v>22.482779697923075</v>
      </c>
      <c r="CF719">
        <v>33.086498079771616</v>
      </c>
      <c r="CH719">
        <f t="shared" si="594"/>
        <v>0</v>
      </c>
      <c r="CI719">
        <f t="shared" si="595"/>
        <v>1</v>
      </c>
      <c r="CJ719">
        <f t="shared" si="596"/>
        <v>10.603718381848541</v>
      </c>
      <c r="CM719">
        <v>712</v>
      </c>
      <c r="CN719">
        <v>21.205022510564476</v>
      </c>
      <c r="CO719">
        <v>23.204296628228363</v>
      </c>
      <c r="CQ719">
        <f t="shared" si="597"/>
        <v>0</v>
      </c>
      <c r="CR719">
        <f t="shared" si="598"/>
        <v>1</v>
      </c>
      <c r="CS719">
        <f t="shared" si="599"/>
        <v>1.9992741176638873</v>
      </c>
      <c r="CV719">
        <v>712</v>
      </c>
      <c r="CW719">
        <v>20.904411266342752</v>
      </c>
      <c r="CX719">
        <v>15.941665804043815</v>
      </c>
      <c r="CZ719">
        <f t="shared" si="600"/>
        <v>1</v>
      </c>
      <c r="DA719">
        <f t="shared" si="601"/>
        <v>0</v>
      </c>
      <c r="DB719">
        <f t="shared" si="602"/>
        <v>4.9627454622989369</v>
      </c>
      <c r="DE719">
        <v>712</v>
      </c>
      <c r="DF719">
        <v>15.012776346302513</v>
      </c>
      <c r="DG719">
        <v>24.67617416285476</v>
      </c>
      <c r="DI719">
        <f t="shared" si="603"/>
        <v>0</v>
      </c>
      <c r="DJ719">
        <f t="shared" si="604"/>
        <v>1</v>
      </c>
      <c r="DK719">
        <f t="shared" si="605"/>
        <v>9.6633978165522478</v>
      </c>
      <c r="DN719">
        <v>712</v>
      </c>
      <c r="DO719">
        <v>22.687733892500106</v>
      </c>
      <c r="DP719">
        <v>30.177240011323878</v>
      </c>
      <c r="DR719">
        <f t="shared" si="606"/>
        <v>0</v>
      </c>
      <c r="DS719">
        <f t="shared" si="607"/>
        <v>1</v>
      </c>
      <c r="DT719">
        <f t="shared" si="608"/>
        <v>7.4895061188237726</v>
      </c>
      <c r="DW719">
        <v>712</v>
      </c>
      <c r="DX719">
        <v>11.601617059264697</v>
      </c>
      <c r="DY719">
        <v>21.29224636994423</v>
      </c>
      <c r="EA719">
        <f t="shared" si="609"/>
        <v>0</v>
      </c>
      <c r="EB719">
        <f t="shared" si="610"/>
        <v>1</v>
      </c>
      <c r="EC719">
        <f t="shared" si="611"/>
        <v>9.6906293106795331</v>
      </c>
      <c r="EF719">
        <v>712</v>
      </c>
      <c r="EG719">
        <v>21.374790500322998</v>
      </c>
      <c r="EH719">
        <v>13.280013288370261</v>
      </c>
      <c r="EJ719">
        <f t="shared" si="612"/>
        <v>1</v>
      </c>
      <c r="EK719">
        <f t="shared" si="613"/>
        <v>0</v>
      </c>
      <c r="EL719">
        <f t="shared" si="614"/>
        <v>8.0947772119527368</v>
      </c>
      <c r="EO719">
        <v>712</v>
      </c>
      <c r="EP719">
        <v>17.741261848295842</v>
      </c>
      <c r="EQ719">
        <v>24.389908088709483</v>
      </c>
      <c r="ES719">
        <f t="shared" si="615"/>
        <v>0</v>
      </c>
      <c r="ET719">
        <f t="shared" si="616"/>
        <v>1</v>
      </c>
      <c r="EU719">
        <f t="shared" si="617"/>
        <v>6.6486462404136404</v>
      </c>
    </row>
    <row r="720" spans="1:151" x14ac:dyDescent="0.25">
      <c r="A720">
        <v>713</v>
      </c>
      <c r="B720">
        <v>4.8575253434280636</v>
      </c>
      <c r="C720">
        <v>12.894939651384167</v>
      </c>
      <c r="E720">
        <f t="shared" si="567"/>
        <v>0</v>
      </c>
      <c r="F720">
        <f t="shared" si="569"/>
        <v>1</v>
      </c>
      <c r="G720">
        <f t="shared" si="568"/>
        <v>8.0374143079561033</v>
      </c>
      <c r="J720">
        <v>713</v>
      </c>
      <c r="K720">
        <v>14.428990674647052</v>
      </c>
      <c r="L720">
        <v>24.332456691093135</v>
      </c>
      <c r="N720">
        <f t="shared" si="570"/>
        <v>0</v>
      </c>
      <c r="O720">
        <f t="shared" si="571"/>
        <v>1</v>
      </c>
      <c r="P720">
        <f t="shared" si="572"/>
        <v>9.9034660164460835</v>
      </c>
      <c r="S720">
        <v>713</v>
      </c>
      <c r="T720">
        <v>18.50894938849687</v>
      </c>
      <c r="U720">
        <v>18.194494405459526</v>
      </c>
      <c r="W720">
        <f t="shared" si="573"/>
        <v>1</v>
      </c>
      <c r="X720">
        <f t="shared" si="574"/>
        <v>0</v>
      </c>
      <c r="Y720">
        <f t="shared" si="575"/>
        <v>0.31445498303734354</v>
      </c>
      <c r="AB720">
        <v>713</v>
      </c>
      <c r="AC720">
        <v>16.333417508316387</v>
      </c>
      <c r="AD720">
        <v>18.787275665672674</v>
      </c>
      <c r="AF720">
        <f t="shared" si="576"/>
        <v>0</v>
      </c>
      <c r="AG720">
        <f t="shared" si="577"/>
        <v>1</v>
      </c>
      <c r="AH720">
        <f t="shared" si="578"/>
        <v>2.4538581573562865</v>
      </c>
      <c r="AK720">
        <v>713</v>
      </c>
      <c r="AL720">
        <v>17.122584054702301</v>
      </c>
      <c r="AM720">
        <v>13.744134926958193</v>
      </c>
      <c r="AO720">
        <f t="shared" si="579"/>
        <v>1</v>
      </c>
      <c r="AP720">
        <f t="shared" si="580"/>
        <v>0</v>
      </c>
      <c r="AQ720">
        <f t="shared" si="581"/>
        <v>3.3784491277441084</v>
      </c>
      <c r="AT720">
        <v>713</v>
      </c>
      <c r="AU720">
        <v>16.73758376787195</v>
      </c>
      <c r="AV720">
        <v>25.068184637139979</v>
      </c>
      <c r="AX720">
        <f t="shared" si="582"/>
        <v>0</v>
      </c>
      <c r="AY720">
        <f t="shared" si="583"/>
        <v>1</v>
      </c>
      <c r="AZ720">
        <f t="shared" si="584"/>
        <v>8.3306008692680287</v>
      </c>
      <c r="BC720">
        <v>713</v>
      </c>
      <c r="BD720" t="e">
        <v>#N/A</v>
      </c>
      <c r="BE720" t="e">
        <v>#N/A</v>
      </c>
      <c r="BG720" t="e">
        <f t="shared" si="585"/>
        <v>#N/A</v>
      </c>
      <c r="BH720" t="e">
        <f t="shared" si="586"/>
        <v>#N/A</v>
      </c>
      <c r="BI720" t="e">
        <f t="shared" si="587"/>
        <v>#N/A</v>
      </c>
      <c r="BL720">
        <v>713</v>
      </c>
      <c r="BM720">
        <v>26.020899650808762</v>
      </c>
      <c r="BN720">
        <v>12.978110100427511</v>
      </c>
      <c r="BP720">
        <f t="shared" si="588"/>
        <v>1</v>
      </c>
      <c r="BQ720">
        <f t="shared" si="589"/>
        <v>0</v>
      </c>
      <c r="BR720">
        <f t="shared" si="590"/>
        <v>13.042789550381251</v>
      </c>
      <c r="BU720">
        <v>713</v>
      </c>
      <c r="BV720">
        <v>16.248786673139598</v>
      </c>
      <c r="BW720">
        <v>27.99353585249381</v>
      </c>
      <c r="BY720">
        <f t="shared" si="591"/>
        <v>0</v>
      </c>
      <c r="BZ720">
        <f t="shared" si="592"/>
        <v>1</v>
      </c>
      <c r="CA720">
        <f t="shared" si="593"/>
        <v>11.744749179354212</v>
      </c>
      <c r="CD720">
        <v>713</v>
      </c>
      <c r="CE720">
        <v>29.374399416987423</v>
      </c>
      <c r="CF720">
        <v>19.897337823258447</v>
      </c>
      <c r="CH720">
        <f t="shared" si="594"/>
        <v>1</v>
      </c>
      <c r="CI720">
        <f t="shared" si="595"/>
        <v>0</v>
      </c>
      <c r="CJ720">
        <f t="shared" si="596"/>
        <v>9.4770615937289762</v>
      </c>
      <c r="CM720">
        <v>713</v>
      </c>
      <c r="CN720">
        <v>19.732959377549385</v>
      </c>
      <c r="CO720">
        <v>31.231862423519416</v>
      </c>
      <c r="CQ720">
        <f t="shared" si="597"/>
        <v>0</v>
      </c>
      <c r="CR720">
        <f t="shared" si="598"/>
        <v>1</v>
      </c>
      <c r="CS720">
        <f t="shared" si="599"/>
        <v>11.498903045970032</v>
      </c>
      <c r="CV720">
        <v>713</v>
      </c>
      <c r="CW720">
        <v>23.245626465391904</v>
      </c>
      <c r="CX720">
        <v>19.882754196825086</v>
      </c>
      <c r="CZ720">
        <f t="shared" si="600"/>
        <v>1</v>
      </c>
      <c r="DA720">
        <f t="shared" si="601"/>
        <v>0</v>
      </c>
      <c r="DB720">
        <f t="shared" si="602"/>
        <v>3.362872268566818</v>
      </c>
      <c r="DE720">
        <v>713</v>
      </c>
      <c r="DF720">
        <v>26.724026304934782</v>
      </c>
      <c r="DG720">
        <v>10.842662987778391</v>
      </c>
      <c r="DI720">
        <f t="shared" si="603"/>
        <v>1</v>
      </c>
      <c r="DJ720">
        <f t="shared" si="604"/>
        <v>0</v>
      </c>
      <c r="DK720">
        <f t="shared" si="605"/>
        <v>15.88136331715639</v>
      </c>
      <c r="DN720">
        <v>713</v>
      </c>
      <c r="DO720">
        <v>20.370320881081881</v>
      </c>
      <c r="DP720">
        <v>17.6838653591252</v>
      </c>
      <c r="DR720">
        <f t="shared" si="606"/>
        <v>1</v>
      </c>
      <c r="DS720">
        <f t="shared" si="607"/>
        <v>0</v>
      </c>
      <c r="DT720">
        <f t="shared" si="608"/>
        <v>2.686455521956681</v>
      </c>
      <c r="DW720">
        <v>713</v>
      </c>
      <c r="DX720">
        <v>19.195329440634453</v>
      </c>
      <c r="DY720">
        <v>23.639598800412834</v>
      </c>
      <c r="EA720">
        <f t="shared" si="609"/>
        <v>0</v>
      </c>
      <c r="EB720">
        <f t="shared" si="610"/>
        <v>1</v>
      </c>
      <c r="EC720">
        <f t="shared" si="611"/>
        <v>4.4442693597783816</v>
      </c>
      <c r="EF720">
        <v>713</v>
      </c>
      <c r="EG720">
        <v>17.468078100414392</v>
      </c>
      <c r="EH720">
        <v>18.412090543184757</v>
      </c>
      <c r="EJ720">
        <f t="shared" si="612"/>
        <v>0</v>
      </c>
      <c r="EK720">
        <f t="shared" si="613"/>
        <v>1</v>
      </c>
      <c r="EL720">
        <f t="shared" si="614"/>
        <v>0.94401244277036511</v>
      </c>
      <c r="EO720">
        <v>713</v>
      </c>
      <c r="EP720">
        <v>22.109587192154088</v>
      </c>
      <c r="EQ720">
        <v>31.99594840250867</v>
      </c>
      <c r="ES720">
        <f t="shared" si="615"/>
        <v>0</v>
      </c>
      <c r="ET720">
        <f t="shared" si="616"/>
        <v>1</v>
      </c>
      <c r="EU720">
        <f t="shared" si="617"/>
        <v>9.8863612103545826</v>
      </c>
    </row>
    <row r="721" spans="1:151" x14ac:dyDescent="0.25">
      <c r="A721">
        <v>714</v>
      </c>
      <c r="B721">
        <v>12.001881441742949</v>
      </c>
      <c r="C721">
        <v>16.739914738273633</v>
      </c>
      <c r="E721">
        <f t="shared" si="567"/>
        <v>0</v>
      </c>
      <c r="F721">
        <f t="shared" si="569"/>
        <v>1</v>
      </c>
      <c r="G721">
        <f t="shared" si="568"/>
        <v>4.7380332965306842</v>
      </c>
      <c r="J721">
        <v>714</v>
      </c>
      <c r="K721">
        <v>28.085072149691062</v>
      </c>
      <c r="L721">
        <v>10.290336195344754</v>
      </c>
      <c r="N721">
        <f t="shared" si="570"/>
        <v>1</v>
      </c>
      <c r="O721">
        <f t="shared" si="571"/>
        <v>0</v>
      </c>
      <c r="P721">
        <f t="shared" si="572"/>
        <v>17.794735954346308</v>
      </c>
      <c r="S721">
        <v>714</v>
      </c>
      <c r="T721">
        <v>18.518544035640716</v>
      </c>
      <c r="U721">
        <v>7.4343178354426023</v>
      </c>
      <c r="W721">
        <f t="shared" si="573"/>
        <v>1</v>
      </c>
      <c r="X721">
        <f t="shared" si="574"/>
        <v>0</v>
      </c>
      <c r="Y721">
        <f t="shared" si="575"/>
        <v>11.084226200198113</v>
      </c>
      <c r="AB721">
        <v>714</v>
      </c>
      <c r="AC721">
        <v>25.471672626479304</v>
      </c>
      <c r="AD721">
        <v>18.600376974447975</v>
      </c>
      <c r="AF721">
        <f t="shared" si="576"/>
        <v>1</v>
      </c>
      <c r="AG721">
        <f t="shared" si="577"/>
        <v>0</v>
      </c>
      <c r="AH721">
        <f t="shared" si="578"/>
        <v>6.8712956520313284</v>
      </c>
      <c r="AK721">
        <v>714</v>
      </c>
      <c r="AL721">
        <v>12.182328517550388</v>
      </c>
      <c r="AM721">
        <v>35.191743575692016</v>
      </c>
      <c r="AO721">
        <f t="shared" si="579"/>
        <v>0</v>
      </c>
      <c r="AP721">
        <f t="shared" si="580"/>
        <v>1</v>
      </c>
      <c r="AQ721">
        <f t="shared" si="581"/>
        <v>23.009415058141627</v>
      </c>
      <c r="AT721">
        <v>714</v>
      </c>
      <c r="AU721">
        <v>16.514730727391573</v>
      </c>
      <c r="AV721">
        <v>25.906104653672514</v>
      </c>
      <c r="AX721">
        <f t="shared" si="582"/>
        <v>0</v>
      </c>
      <c r="AY721">
        <f t="shared" si="583"/>
        <v>1</v>
      </c>
      <c r="AZ721">
        <f t="shared" si="584"/>
        <v>9.3913739262809415</v>
      </c>
      <c r="BC721">
        <v>714</v>
      </c>
      <c r="BD721" t="e">
        <v>#N/A</v>
      </c>
      <c r="BE721" t="e">
        <v>#N/A</v>
      </c>
      <c r="BG721" t="e">
        <f t="shared" si="585"/>
        <v>#N/A</v>
      </c>
      <c r="BH721" t="e">
        <f t="shared" si="586"/>
        <v>#N/A</v>
      </c>
      <c r="BI721" t="e">
        <f t="shared" si="587"/>
        <v>#N/A</v>
      </c>
      <c r="BL721">
        <v>714</v>
      </c>
      <c r="BM721">
        <v>28.220549652731549</v>
      </c>
      <c r="BN721">
        <v>13.081198010413745</v>
      </c>
      <c r="BP721">
        <f t="shared" si="588"/>
        <v>1</v>
      </c>
      <c r="BQ721">
        <f t="shared" si="589"/>
        <v>0</v>
      </c>
      <c r="BR721">
        <f t="shared" si="590"/>
        <v>15.139351642317804</v>
      </c>
      <c r="BU721">
        <v>714</v>
      </c>
      <c r="BV721">
        <v>18.422656273914104</v>
      </c>
      <c r="BW721">
        <v>21.771822382770395</v>
      </c>
      <c r="BY721">
        <f t="shared" si="591"/>
        <v>0</v>
      </c>
      <c r="BZ721">
        <f t="shared" si="592"/>
        <v>1</v>
      </c>
      <c r="CA721">
        <f t="shared" si="593"/>
        <v>3.3491661088562914</v>
      </c>
      <c r="CD721">
        <v>714</v>
      </c>
      <c r="CE721">
        <v>17.609723992921445</v>
      </c>
      <c r="CF721">
        <v>25.935376405688356</v>
      </c>
      <c r="CH721">
        <f t="shared" si="594"/>
        <v>0</v>
      </c>
      <c r="CI721">
        <f t="shared" si="595"/>
        <v>1</v>
      </c>
      <c r="CJ721">
        <f t="shared" si="596"/>
        <v>8.3256524127669103</v>
      </c>
      <c r="CM721">
        <v>714</v>
      </c>
      <c r="CN721">
        <v>17.063169621319759</v>
      </c>
      <c r="CO721">
        <v>29.143659218282856</v>
      </c>
      <c r="CQ721">
        <f t="shared" si="597"/>
        <v>0</v>
      </c>
      <c r="CR721">
        <f t="shared" si="598"/>
        <v>1</v>
      </c>
      <c r="CS721">
        <f t="shared" si="599"/>
        <v>12.080489596963098</v>
      </c>
      <c r="CV721">
        <v>714</v>
      </c>
      <c r="CW721">
        <v>26.296533496974533</v>
      </c>
      <c r="CX721">
        <v>14.429270520141255</v>
      </c>
      <c r="CZ721">
        <f t="shared" si="600"/>
        <v>1</v>
      </c>
      <c r="DA721">
        <f t="shared" si="601"/>
        <v>0</v>
      </c>
      <c r="DB721">
        <f t="shared" si="602"/>
        <v>11.867262976833278</v>
      </c>
      <c r="DE721">
        <v>714</v>
      </c>
      <c r="DF721">
        <v>27.806122712454076</v>
      </c>
      <c r="DG721">
        <v>17.241009614174885</v>
      </c>
      <c r="DI721">
        <f t="shared" si="603"/>
        <v>1</v>
      </c>
      <c r="DJ721">
        <f t="shared" si="604"/>
        <v>0</v>
      </c>
      <c r="DK721">
        <f t="shared" si="605"/>
        <v>10.565113098279191</v>
      </c>
      <c r="DN721">
        <v>714</v>
      </c>
      <c r="DO721">
        <v>19.414312180333084</v>
      </c>
      <c r="DP721">
        <v>14.582310489153331</v>
      </c>
      <c r="DR721">
        <f t="shared" si="606"/>
        <v>1</v>
      </c>
      <c r="DS721">
        <f t="shared" si="607"/>
        <v>0</v>
      </c>
      <c r="DT721">
        <f t="shared" si="608"/>
        <v>4.8320016911797534</v>
      </c>
      <c r="DW721">
        <v>714</v>
      </c>
      <c r="DX721">
        <v>26.403728549935224</v>
      </c>
      <c r="DY721">
        <v>23.365362593651703</v>
      </c>
      <c r="EA721">
        <f t="shared" si="609"/>
        <v>1</v>
      </c>
      <c r="EB721">
        <f t="shared" si="610"/>
        <v>0</v>
      </c>
      <c r="EC721">
        <f t="shared" si="611"/>
        <v>3.0383659562835206</v>
      </c>
      <c r="EF721">
        <v>714</v>
      </c>
      <c r="EG721">
        <v>18.969042431688393</v>
      </c>
      <c r="EH721">
        <v>17.526618777749299</v>
      </c>
      <c r="EJ721">
        <f t="shared" si="612"/>
        <v>1</v>
      </c>
      <c r="EK721">
        <f t="shared" si="613"/>
        <v>0</v>
      </c>
      <c r="EL721">
        <f t="shared" si="614"/>
        <v>1.4424236539390947</v>
      </c>
      <c r="EO721">
        <v>714</v>
      </c>
      <c r="EP721">
        <v>22.15978798189122</v>
      </c>
      <c r="EQ721">
        <v>31.949124014780018</v>
      </c>
      <c r="ES721">
        <f t="shared" si="615"/>
        <v>0</v>
      </c>
      <c r="ET721">
        <f t="shared" si="616"/>
        <v>1</v>
      </c>
      <c r="EU721">
        <f t="shared" si="617"/>
        <v>9.7893360328887979</v>
      </c>
    </row>
    <row r="722" spans="1:151" x14ac:dyDescent="0.25">
      <c r="A722">
        <v>715</v>
      </c>
      <c r="B722">
        <v>16.857064673529589</v>
      </c>
      <c r="C722">
        <v>10.324575367397408</v>
      </c>
      <c r="E722">
        <f t="shared" si="567"/>
        <v>1</v>
      </c>
      <c r="F722">
        <f t="shared" si="569"/>
        <v>0</v>
      </c>
      <c r="G722">
        <f t="shared" si="568"/>
        <v>6.5324893061321809</v>
      </c>
      <c r="J722">
        <v>715</v>
      </c>
      <c r="K722">
        <v>21.094588619231487</v>
      </c>
      <c r="L722">
        <v>27.740444040134744</v>
      </c>
      <c r="N722">
        <f t="shared" si="570"/>
        <v>0</v>
      </c>
      <c r="O722">
        <f t="shared" si="571"/>
        <v>1</v>
      </c>
      <c r="P722">
        <f t="shared" si="572"/>
        <v>6.6458554209032563</v>
      </c>
      <c r="S722">
        <v>715</v>
      </c>
      <c r="T722">
        <v>20.695104415464094</v>
      </c>
      <c r="U722">
        <v>17.184596553094138</v>
      </c>
      <c r="W722">
        <f t="shared" si="573"/>
        <v>1</v>
      </c>
      <c r="X722">
        <f t="shared" si="574"/>
        <v>0</v>
      </c>
      <c r="Y722">
        <f t="shared" si="575"/>
        <v>3.5105078623699555</v>
      </c>
      <c r="AB722">
        <v>715</v>
      </c>
      <c r="AC722">
        <v>21.696049456232558</v>
      </c>
      <c r="AD722">
        <v>17.841763364707251</v>
      </c>
      <c r="AF722">
        <f t="shared" si="576"/>
        <v>1</v>
      </c>
      <c r="AG722">
        <f t="shared" si="577"/>
        <v>0</v>
      </c>
      <c r="AH722">
        <f t="shared" si="578"/>
        <v>3.8542860915253065</v>
      </c>
      <c r="AK722">
        <v>715</v>
      </c>
      <c r="AL722">
        <v>29.417409596422782</v>
      </c>
      <c r="AM722">
        <v>26.990469625823565</v>
      </c>
      <c r="AO722">
        <f t="shared" si="579"/>
        <v>1</v>
      </c>
      <c r="AP722">
        <f t="shared" si="580"/>
        <v>0</v>
      </c>
      <c r="AQ722">
        <f t="shared" si="581"/>
        <v>2.4269399705992178</v>
      </c>
      <c r="AT722">
        <v>715</v>
      </c>
      <c r="AU722">
        <v>15.836601726284126</v>
      </c>
      <c r="AV722">
        <v>23.766739153540165</v>
      </c>
      <c r="AX722">
        <f t="shared" si="582"/>
        <v>0</v>
      </c>
      <c r="AY722">
        <f t="shared" si="583"/>
        <v>1</v>
      </c>
      <c r="AZ722">
        <f t="shared" si="584"/>
        <v>7.9301374272560388</v>
      </c>
      <c r="BC722">
        <v>715</v>
      </c>
      <c r="BD722" t="e">
        <v>#N/A</v>
      </c>
      <c r="BE722" t="e">
        <v>#N/A</v>
      </c>
      <c r="BG722" t="e">
        <f t="shared" si="585"/>
        <v>#N/A</v>
      </c>
      <c r="BH722" t="e">
        <f t="shared" si="586"/>
        <v>#N/A</v>
      </c>
      <c r="BI722" t="e">
        <f t="shared" si="587"/>
        <v>#N/A</v>
      </c>
      <c r="BL722">
        <v>715</v>
      </c>
      <c r="BM722">
        <v>32.693077293251541</v>
      </c>
      <c r="BN722">
        <v>9.3295003948011086</v>
      </c>
      <c r="BP722">
        <f t="shared" si="588"/>
        <v>1</v>
      </c>
      <c r="BQ722">
        <f t="shared" si="589"/>
        <v>0</v>
      </c>
      <c r="BR722">
        <f t="shared" si="590"/>
        <v>23.363576898450432</v>
      </c>
      <c r="BU722">
        <v>715</v>
      </c>
      <c r="BV722">
        <v>26.220858888230076</v>
      </c>
      <c r="BW722">
        <v>24.323547949209864</v>
      </c>
      <c r="BY722">
        <f t="shared" si="591"/>
        <v>1</v>
      </c>
      <c r="BZ722">
        <f t="shared" si="592"/>
        <v>0</v>
      </c>
      <c r="CA722">
        <f t="shared" si="593"/>
        <v>1.8973109390202119</v>
      </c>
      <c r="CD722">
        <v>715</v>
      </c>
      <c r="CE722">
        <v>23.772437854223949</v>
      </c>
      <c r="CF722">
        <v>22.308924590621636</v>
      </c>
      <c r="CH722">
        <f t="shared" si="594"/>
        <v>1</v>
      </c>
      <c r="CI722">
        <f t="shared" si="595"/>
        <v>0</v>
      </c>
      <c r="CJ722">
        <f t="shared" si="596"/>
        <v>1.4635132636023123</v>
      </c>
      <c r="CM722">
        <v>715</v>
      </c>
      <c r="CN722">
        <v>19.550024265010389</v>
      </c>
      <c r="CO722">
        <v>31.292885474879206</v>
      </c>
      <c r="CQ722">
        <f t="shared" si="597"/>
        <v>0</v>
      </c>
      <c r="CR722">
        <f t="shared" si="598"/>
        <v>1</v>
      </c>
      <c r="CS722">
        <f t="shared" si="599"/>
        <v>11.742861209868817</v>
      </c>
      <c r="CV722">
        <v>715</v>
      </c>
      <c r="CW722">
        <v>25.557168137436349</v>
      </c>
      <c r="CX722">
        <v>20.109376083997876</v>
      </c>
      <c r="CZ722">
        <f t="shared" si="600"/>
        <v>1</v>
      </c>
      <c r="DA722">
        <f t="shared" si="601"/>
        <v>0</v>
      </c>
      <c r="DB722">
        <f t="shared" si="602"/>
        <v>5.4477920534384729</v>
      </c>
      <c r="DE722">
        <v>715</v>
      </c>
      <c r="DF722">
        <v>23.203801015528882</v>
      </c>
      <c r="DG722">
        <v>19.422106827802644</v>
      </c>
      <c r="DI722">
        <f t="shared" si="603"/>
        <v>1</v>
      </c>
      <c r="DJ722">
        <f t="shared" si="604"/>
        <v>0</v>
      </c>
      <c r="DK722">
        <f t="shared" si="605"/>
        <v>3.781694187726238</v>
      </c>
      <c r="DN722">
        <v>715</v>
      </c>
      <c r="DO722">
        <v>22.603050112530717</v>
      </c>
      <c r="DP722">
        <v>28.825972433386056</v>
      </c>
      <c r="DR722">
        <f t="shared" si="606"/>
        <v>0</v>
      </c>
      <c r="DS722">
        <f t="shared" si="607"/>
        <v>1</v>
      </c>
      <c r="DT722">
        <f t="shared" si="608"/>
        <v>6.2229223208553393</v>
      </c>
      <c r="DW722">
        <v>715</v>
      </c>
      <c r="DX722">
        <v>19.654941794862538</v>
      </c>
      <c r="DY722">
        <v>28.142370608512131</v>
      </c>
      <c r="EA722">
        <f t="shared" si="609"/>
        <v>0</v>
      </c>
      <c r="EB722">
        <f t="shared" si="610"/>
        <v>1</v>
      </c>
      <c r="EC722">
        <f t="shared" si="611"/>
        <v>8.4874288136495935</v>
      </c>
      <c r="EF722">
        <v>715</v>
      </c>
      <c r="EG722">
        <v>27.988181573280507</v>
      </c>
      <c r="EH722">
        <v>16.32210498053113</v>
      </c>
      <c r="EJ722">
        <f t="shared" si="612"/>
        <v>1</v>
      </c>
      <c r="EK722">
        <f t="shared" si="613"/>
        <v>0</v>
      </c>
      <c r="EL722">
        <f t="shared" si="614"/>
        <v>11.666076592749377</v>
      </c>
      <c r="EO722">
        <v>715</v>
      </c>
      <c r="EP722">
        <v>21.821716404581302</v>
      </c>
      <c r="EQ722">
        <v>18.736101390266604</v>
      </c>
      <c r="ES722">
        <f t="shared" si="615"/>
        <v>1</v>
      </c>
      <c r="ET722">
        <f t="shared" si="616"/>
        <v>0</v>
      </c>
      <c r="EU722">
        <f t="shared" si="617"/>
        <v>3.0856150143146976</v>
      </c>
    </row>
    <row r="723" spans="1:151" x14ac:dyDescent="0.25">
      <c r="A723">
        <v>716</v>
      </c>
      <c r="B723">
        <v>9.195287424251207</v>
      </c>
      <c r="C723">
        <v>48.422182115096646</v>
      </c>
      <c r="E723">
        <f t="shared" si="567"/>
        <v>0</v>
      </c>
      <c r="F723">
        <f t="shared" si="569"/>
        <v>1</v>
      </c>
      <c r="G723">
        <f t="shared" si="568"/>
        <v>39.226894690845441</v>
      </c>
      <c r="J723">
        <v>716</v>
      </c>
      <c r="K723">
        <v>17.252250007484548</v>
      </c>
      <c r="L723">
        <v>32.31385842417474</v>
      </c>
      <c r="N723">
        <f t="shared" si="570"/>
        <v>0</v>
      </c>
      <c r="O723">
        <f t="shared" si="571"/>
        <v>1</v>
      </c>
      <c r="P723">
        <f t="shared" si="572"/>
        <v>15.061608416690191</v>
      </c>
      <c r="S723">
        <v>716</v>
      </c>
      <c r="T723">
        <v>20.111236649745145</v>
      </c>
      <c r="U723">
        <v>26.870581899957553</v>
      </c>
      <c r="W723">
        <f t="shared" si="573"/>
        <v>0</v>
      </c>
      <c r="X723">
        <f t="shared" si="574"/>
        <v>1</v>
      </c>
      <c r="Y723">
        <f t="shared" si="575"/>
        <v>6.7593452502124087</v>
      </c>
      <c r="AB723">
        <v>716</v>
      </c>
      <c r="AC723">
        <v>16.203745478024278</v>
      </c>
      <c r="AD723">
        <v>19.33326367701947</v>
      </c>
      <c r="AF723">
        <f t="shared" si="576"/>
        <v>0</v>
      </c>
      <c r="AG723">
        <f t="shared" si="577"/>
        <v>1</v>
      </c>
      <c r="AH723">
        <f t="shared" si="578"/>
        <v>3.1295181989951928</v>
      </c>
      <c r="AK723">
        <v>716</v>
      </c>
      <c r="AL723">
        <v>21.297052667283857</v>
      </c>
      <c r="AM723">
        <v>36.246981427511983</v>
      </c>
      <c r="AO723">
        <f t="shared" si="579"/>
        <v>0</v>
      </c>
      <c r="AP723">
        <f t="shared" si="580"/>
        <v>1</v>
      </c>
      <c r="AQ723">
        <f t="shared" si="581"/>
        <v>14.949928760228126</v>
      </c>
      <c r="AT723">
        <v>716</v>
      </c>
      <c r="AU723">
        <v>18.243099047466309</v>
      </c>
      <c r="AV723">
        <v>24.582675047067333</v>
      </c>
      <c r="AX723">
        <f t="shared" si="582"/>
        <v>0</v>
      </c>
      <c r="AY723">
        <f t="shared" si="583"/>
        <v>1</v>
      </c>
      <c r="AZ723">
        <f t="shared" si="584"/>
        <v>6.3395759996010241</v>
      </c>
      <c r="BC723">
        <v>716</v>
      </c>
      <c r="BD723" t="e">
        <v>#N/A</v>
      </c>
      <c r="BE723" t="e">
        <v>#N/A</v>
      </c>
      <c r="BG723" t="e">
        <f t="shared" si="585"/>
        <v>#N/A</v>
      </c>
      <c r="BH723" t="e">
        <f t="shared" si="586"/>
        <v>#N/A</v>
      </c>
      <c r="BI723" t="e">
        <f t="shared" si="587"/>
        <v>#N/A</v>
      </c>
      <c r="BL723">
        <v>716</v>
      </c>
      <c r="BM723">
        <v>25.449291103890886</v>
      </c>
      <c r="BN723">
        <v>12.427972370354809</v>
      </c>
      <c r="BP723">
        <f t="shared" si="588"/>
        <v>1</v>
      </c>
      <c r="BQ723">
        <f t="shared" si="589"/>
        <v>0</v>
      </c>
      <c r="BR723">
        <f t="shared" si="590"/>
        <v>13.021318733536077</v>
      </c>
      <c r="BU723">
        <v>716</v>
      </c>
      <c r="BV723">
        <v>20.17104006975682</v>
      </c>
      <c r="BW723">
        <v>24.247625864400653</v>
      </c>
      <c r="BY723">
        <f t="shared" si="591"/>
        <v>0</v>
      </c>
      <c r="BZ723">
        <f t="shared" si="592"/>
        <v>1</v>
      </c>
      <c r="CA723">
        <f t="shared" si="593"/>
        <v>4.0765857946438331</v>
      </c>
      <c r="CD723">
        <v>716</v>
      </c>
      <c r="CE723">
        <v>25.839341630901977</v>
      </c>
      <c r="CF723">
        <v>37.377473871725847</v>
      </c>
      <c r="CH723">
        <f t="shared" si="594"/>
        <v>0</v>
      </c>
      <c r="CI723">
        <f t="shared" si="595"/>
        <v>1</v>
      </c>
      <c r="CJ723">
        <f t="shared" si="596"/>
        <v>11.53813224082387</v>
      </c>
      <c r="CM723">
        <v>716</v>
      </c>
      <c r="CN723">
        <v>13.918386897067068</v>
      </c>
      <c r="CO723">
        <v>18.772351751843701</v>
      </c>
      <c r="CQ723">
        <f t="shared" si="597"/>
        <v>0</v>
      </c>
      <c r="CR723">
        <f t="shared" si="598"/>
        <v>1</v>
      </c>
      <c r="CS723">
        <f t="shared" si="599"/>
        <v>4.853964854776633</v>
      </c>
      <c r="CV723">
        <v>716</v>
      </c>
      <c r="CW723">
        <v>24.62780809369692</v>
      </c>
      <c r="CX723">
        <v>22.073081970138773</v>
      </c>
      <c r="CZ723">
        <f t="shared" si="600"/>
        <v>1</v>
      </c>
      <c r="DA723">
        <f t="shared" si="601"/>
        <v>0</v>
      </c>
      <c r="DB723">
        <f t="shared" si="602"/>
        <v>2.5547261235581473</v>
      </c>
      <c r="DE723">
        <v>716</v>
      </c>
      <c r="DF723">
        <v>20.312691997442087</v>
      </c>
      <c r="DG723">
        <v>15.417875796673528</v>
      </c>
      <c r="DI723">
        <f t="shared" si="603"/>
        <v>1</v>
      </c>
      <c r="DJ723">
        <f t="shared" si="604"/>
        <v>0</v>
      </c>
      <c r="DK723">
        <f t="shared" si="605"/>
        <v>4.8948162007685596</v>
      </c>
      <c r="DN723">
        <v>716</v>
      </c>
      <c r="DO723">
        <v>23.385977311478008</v>
      </c>
      <c r="DP723">
        <v>23.623824548045327</v>
      </c>
      <c r="DR723">
        <f t="shared" si="606"/>
        <v>0</v>
      </c>
      <c r="DS723">
        <f t="shared" si="607"/>
        <v>1</v>
      </c>
      <c r="DT723">
        <f t="shared" si="608"/>
        <v>0.23784723656731899</v>
      </c>
      <c r="DW723">
        <v>716</v>
      </c>
      <c r="DX723">
        <v>18.514648307538188</v>
      </c>
      <c r="DY723">
        <v>25.334564924744488</v>
      </c>
      <c r="EA723">
        <f t="shared" si="609"/>
        <v>0</v>
      </c>
      <c r="EB723">
        <f t="shared" si="610"/>
        <v>1</v>
      </c>
      <c r="EC723">
        <f t="shared" si="611"/>
        <v>6.8199166172062995</v>
      </c>
      <c r="EF723">
        <v>716</v>
      </c>
      <c r="EG723">
        <v>19.351165258328436</v>
      </c>
      <c r="EH723">
        <v>16.608577978155996</v>
      </c>
      <c r="EJ723">
        <f t="shared" si="612"/>
        <v>1</v>
      </c>
      <c r="EK723">
        <f t="shared" si="613"/>
        <v>0</v>
      </c>
      <c r="EL723">
        <f t="shared" si="614"/>
        <v>2.7425872801724402</v>
      </c>
      <c r="EO723">
        <v>716</v>
      </c>
      <c r="EP723">
        <v>20.668921266551571</v>
      </c>
      <c r="EQ723">
        <v>27.639494446335</v>
      </c>
      <c r="ES723">
        <f t="shared" si="615"/>
        <v>0</v>
      </c>
      <c r="ET723">
        <f t="shared" si="616"/>
        <v>1</v>
      </c>
      <c r="EU723">
        <f t="shared" si="617"/>
        <v>6.9705731797834289</v>
      </c>
    </row>
    <row r="724" spans="1:151" x14ac:dyDescent="0.25">
      <c r="A724">
        <v>717</v>
      </c>
      <c r="B724">
        <v>10.739744527021369</v>
      </c>
      <c r="C724">
        <v>24.160176292319466</v>
      </c>
      <c r="E724">
        <f t="shared" si="567"/>
        <v>0</v>
      </c>
      <c r="F724">
        <f t="shared" si="569"/>
        <v>1</v>
      </c>
      <c r="G724">
        <f t="shared" si="568"/>
        <v>13.420431765298098</v>
      </c>
      <c r="J724">
        <v>717</v>
      </c>
      <c r="K724">
        <v>28.467811273505916</v>
      </c>
      <c r="L724">
        <v>21.183291685561873</v>
      </c>
      <c r="N724">
        <f t="shared" si="570"/>
        <v>1</v>
      </c>
      <c r="O724">
        <f t="shared" si="571"/>
        <v>0</v>
      </c>
      <c r="P724">
        <f t="shared" si="572"/>
        <v>7.2845195879440432</v>
      </c>
      <c r="S724">
        <v>717</v>
      </c>
      <c r="T724">
        <v>14.395881192497214</v>
      </c>
      <c r="U724">
        <v>20.272927847281995</v>
      </c>
      <c r="W724">
        <f t="shared" si="573"/>
        <v>0</v>
      </c>
      <c r="X724">
        <f t="shared" si="574"/>
        <v>1</v>
      </c>
      <c r="Y724">
        <f t="shared" si="575"/>
        <v>5.8770466547847811</v>
      </c>
      <c r="AB724">
        <v>717</v>
      </c>
      <c r="AC724">
        <v>18.557186512979968</v>
      </c>
      <c r="AD724">
        <v>17.915109331684338</v>
      </c>
      <c r="AF724">
        <f t="shared" si="576"/>
        <v>1</v>
      </c>
      <c r="AG724">
        <f t="shared" si="577"/>
        <v>0</v>
      </c>
      <c r="AH724">
        <f t="shared" si="578"/>
        <v>0.64207718129562963</v>
      </c>
      <c r="AK724">
        <v>717</v>
      </c>
      <c r="AL724">
        <v>21.865472441767714</v>
      </c>
      <c r="AM724">
        <v>23.514422934389565</v>
      </c>
      <c r="AO724">
        <f t="shared" si="579"/>
        <v>0</v>
      </c>
      <c r="AP724">
        <f t="shared" si="580"/>
        <v>1</v>
      </c>
      <c r="AQ724">
        <f t="shared" si="581"/>
        <v>1.6489504926218501</v>
      </c>
      <c r="AT724">
        <v>717</v>
      </c>
      <c r="AU724">
        <v>22.020794274047606</v>
      </c>
      <c r="AV724">
        <v>30.70494357698793</v>
      </c>
      <c r="AX724">
        <f t="shared" si="582"/>
        <v>0</v>
      </c>
      <c r="AY724">
        <f t="shared" si="583"/>
        <v>1</v>
      </c>
      <c r="AZ724">
        <f t="shared" si="584"/>
        <v>8.6841493029403232</v>
      </c>
      <c r="BC724">
        <v>717</v>
      </c>
      <c r="BD724" t="e">
        <v>#N/A</v>
      </c>
      <c r="BE724" t="e">
        <v>#N/A</v>
      </c>
      <c r="BG724" t="e">
        <f t="shared" si="585"/>
        <v>#N/A</v>
      </c>
      <c r="BH724" t="e">
        <f t="shared" si="586"/>
        <v>#N/A</v>
      </c>
      <c r="BI724" t="e">
        <f t="shared" si="587"/>
        <v>#N/A</v>
      </c>
      <c r="BL724">
        <v>717</v>
      </c>
      <c r="BM724">
        <v>35.324085207079442</v>
      </c>
      <c r="BN724">
        <v>10.248778793414205</v>
      </c>
      <c r="BP724">
        <f t="shared" si="588"/>
        <v>1</v>
      </c>
      <c r="BQ724">
        <f t="shared" si="589"/>
        <v>0</v>
      </c>
      <c r="BR724">
        <f t="shared" si="590"/>
        <v>25.075306413665238</v>
      </c>
      <c r="BU724">
        <v>717</v>
      </c>
      <c r="BV724">
        <v>28.241490123462675</v>
      </c>
      <c r="BW724">
        <v>20.589912841225303</v>
      </c>
      <c r="BY724">
        <f t="shared" si="591"/>
        <v>1</v>
      </c>
      <c r="BZ724">
        <f t="shared" si="592"/>
        <v>0</v>
      </c>
      <c r="CA724">
        <f t="shared" si="593"/>
        <v>7.6515772822373727</v>
      </c>
      <c r="CD724">
        <v>717</v>
      </c>
      <c r="CE724">
        <v>20.041681616215293</v>
      </c>
      <c r="CF724">
        <v>14.046632445976401</v>
      </c>
      <c r="CH724">
        <f t="shared" si="594"/>
        <v>1</v>
      </c>
      <c r="CI724">
        <f t="shared" si="595"/>
        <v>0</v>
      </c>
      <c r="CJ724">
        <f t="shared" si="596"/>
        <v>5.9950491702388913</v>
      </c>
      <c r="CM724">
        <v>717</v>
      </c>
      <c r="CN724">
        <v>19.317473351721024</v>
      </c>
      <c r="CO724">
        <v>17.953789237211588</v>
      </c>
      <c r="CQ724">
        <f t="shared" si="597"/>
        <v>1</v>
      </c>
      <c r="CR724">
        <f t="shared" si="598"/>
        <v>0</v>
      </c>
      <c r="CS724">
        <f t="shared" si="599"/>
        <v>1.3636841145094358</v>
      </c>
      <c r="CV724">
        <v>717</v>
      </c>
      <c r="CW724">
        <v>22.786224417596397</v>
      </c>
      <c r="CX724">
        <v>14.500678215327742</v>
      </c>
      <c r="CZ724">
        <f t="shared" si="600"/>
        <v>1</v>
      </c>
      <c r="DA724">
        <f t="shared" si="601"/>
        <v>0</v>
      </c>
      <c r="DB724">
        <f t="shared" si="602"/>
        <v>8.2855462022686552</v>
      </c>
      <c r="DE724">
        <v>717</v>
      </c>
      <c r="DF724">
        <v>13.576894371984375</v>
      </c>
      <c r="DG724">
        <v>24.626942713082915</v>
      </c>
      <c r="DI724">
        <f t="shared" si="603"/>
        <v>0</v>
      </c>
      <c r="DJ724">
        <f t="shared" si="604"/>
        <v>1</v>
      </c>
      <c r="DK724">
        <f t="shared" si="605"/>
        <v>11.05004834109854</v>
      </c>
      <c r="DN724">
        <v>717</v>
      </c>
      <c r="DO724">
        <v>23.071508717428625</v>
      </c>
      <c r="DP724">
        <v>18.965522533380962</v>
      </c>
      <c r="DR724">
        <f t="shared" si="606"/>
        <v>1</v>
      </c>
      <c r="DS724">
        <f t="shared" si="607"/>
        <v>0</v>
      </c>
      <c r="DT724">
        <f t="shared" si="608"/>
        <v>4.1059861840476621</v>
      </c>
      <c r="DW724">
        <v>717</v>
      </c>
      <c r="DX724">
        <v>17.577498886034984</v>
      </c>
      <c r="DY724">
        <v>22.658466660633618</v>
      </c>
      <c r="EA724">
        <f t="shared" si="609"/>
        <v>0</v>
      </c>
      <c r="EB724">
        <f t="shared" si="610"/>
        <v>1</v>
      </c>
      <c r="EC724">
        <f t="shared" si="611"/>
        <v>5.0809677745986335</v>
      </c>
      <c r="EF724">
        <v>717</v>
      </c>
      <c r="EG724">
        <v>15.617530734151998</v>
      </c>
      <c r="EH724">
        <v>19.728136554812533</v>
      </c>
      <c r="EJ724">
        <f t="shared" si="612"/>
        <v>0</v>
      </c>
      <c r="EK724">
        <f t="shared" si="613"/>
        <v>1</v>
      </c>
      <c r="EL724">
        <f t="shared" si="614"/>
        <v>4.1106058206605347</v>
      </c>
      <c r="EO724">
        <v>717</v>
      </c>
      <c r="EP724">
        <v>22.855132119903026</v>
      </c>
      <c r="EQ724">
        <v>19.133250573237461</v>
      </c>
      <c r="ES724">
        <f t="shared" si="615"/>
        <v>1</v>
      </c>
      <c r="ET724">
        <f t="shared" si="616"/>
        <v>0</v>
      </c>
      <c r="EU724">
        <f t="shared" si="617"/>
        <v>3.7218815466655641</v>
      </c>
    </row>
    <row r="725" spans="1:151" x14ac:dyDescent="0.25">
      <c r="A725">
        <v>718</v>
      </c>
      <c r="B725">
        <v>9.3753610446053059</v>
      </c>
      <c r="C725">
        <v>37.425573828984227</v>
      </c>
      <c r="E725">
        <f t="shared" si="567"/>
        <v>0</v>
      </c>
      <c r="F725">
        <f t="shared" si="569"/>
        <v>1</v>
      </c>
      <c r="G725">
        <f t="shared" si="568"/>
        <v>28.050212784378921</v>
      </c>
      <c r="J725">
        <v>718</v>
      </c>
      <c r="K725">
        <v>16.375520610849989</v>
      </c>
      <c r="L725">
        <v>34.155252501171631</v>
      </c>
      <c r="N725">
        <f t="shared" si="570"/>
        <v>0</v>
      </c>
      <c r="O725">
        <f t="shared" si="571"/>
        <v>1</v>
      </c>
      <c r="P725">
        <f t="shared" si="572"/>
        <v>17.779731890321642</v>
      </c>
      <c r="S725">
        <v>718</v>
      </c>
      <c r="T725">
        <v>23.27275201403242</v>
      </c>
      <c r="U725">
        <v>22.297566649723784</v>
      </c>
      <c r="W725">
        <f t="shared" si="573"/>
        <v>1</v>
      </c>
      <c r="X725">
        <f t="shared" si="574"/>
        <v>0</v>
      </c>
      <c r="Y725">
        <f t="shared" si="575"/>
        <v>0.97518536430863634</v>
      </c>
      <c r="AB725">
        <v>718</v>
      </c>
      <c r="AC725">
        <v>21.619978176914302</v>
      </c>
      <c r="AD725">
        <v>17.739069957699552</v>
      </c>
      <c r="AF725">
        <f t="shared" si="576"/>
        <v>1</v>
      </c>
      <c r="AG725">
        <f t="shared" si="577"/>
        <v>0</v>
      </c>
      <c r="AH725">
        <f t="shared" si="578"/>
        <v>3.8809082192147493</v>
      </c>
      <c r="AK725">
        <v>718</v>
      </c>
      <c r="AL725">
        <v>20.638083277959396</v>
      </c>
      <c r="AM725">
        <v>44.238179929133238</v>
      </c>
      <c r="AO725">
        <f t="shared" si="579"/>
        <v>0</v>
      </c>
      <c r="AP725">
        <f t="shared" si="580"/>
        <v>1</v>
      </c>
      <c r="AQ725">
        <f t="shared" si="581"/>
        <v>23.600096651173843</v>
      </c>
      <c r="AT725">
        <v>718</v>
      </c>
      <c r="AU725">
        <v>14.529582127165398</v>
      </c>
      <c r="AV725">
        <v>17.280578796166658</v>
      </c>
      <c r="AX725">
        <f t="shared" si="582"/>
        <v>0</v>
      </c>
      <c r="AY725">
        <f t="shared" si="583"/>
        <v>1</v>
      </c>
      <c r="AZ725">
        <f t="shared" si="584"/>
        <v>2.7509966690012604</v>
      </c>
      <c r="BC725">
        <v>718</v>
      </c>
      <c r="BD725" t="e">
        <v>#N/A</v>
      </c>
      <c r="BE725" t="e">
        <v>#N/A</v>
      </c>
      <c r="BG725" t="e">
        <f t="shared" si="585"/>
        <v>#N/A</v>
      </c>
      <c r="BH725" t="e">
        <f t="shared" si="586"/>
        <v>#N/A</v>
      </c>
      <c r="BI725" t="e">
        <f t="shared" si="587"/>
        <v>#N/A</v>
      </c>
      <c r="BL725">
        <v>718</v>
      </c>
      <c r="BM725">
        <v>24.688208365043401</v>
      </c>
      <c r="BN725">
        <v>9.4574341939103093</v>
      </c>
      <c r="BP725">
        <f t="shared" si="588"/>
        <v>1</v>
      </c>
      <c r="BQ725">
        <f t="shared" si="589"/>
        <v>0</v>
      </c>
      <c r="BR725">
        <f t="shared" si="590"/>
        <v>15.230774171133092</v>
      </c>
      <c r="BU725">
        <v>718</v>
      </c>
      <c r="BV725">
        <v>16.08922446371135</v>
      </c>
      <c r="BW725">
        <v>9.9116201994893665</v>
      </c>
      <c r="BY725">
        <f t="shared" si="591"/>
        <v>1</v>
      </c>
      <c r="BZ725">
        <f t="shared" si="592"/>
        <v>0</v>
      </c>
      <c r="CA725">
        <f t="shared" si="593"/>
        <v>6.1776042642219835</v>
      </c>
      <c r="CD725">
        <v>718</v>
      </c>
      <c r="CE725">
        <v>20.716587773770833</v>
      </c>
      <c r="CF725">
        <v>25.488217030901488</v>
      </c>
      <c r="CH725">
        <f t="shared" si="594"/>
        <v>0</v>
      </c>
      <c r="CI725">
        <f t="shared" si="595"/>
        <v>1</v>
      </c>
      <c r="CJ725">
        <f t="shared" si="596"/>
        <v>4.7716292571306553</v>
      </c>
      <c r="CM725">
        <v>718</v>
      </c>
      <c r="CN725">
        <v>20.448469463628342</v>
      </c>
      <c r="CO725">
        <v>33.43256862828266</v>
      </c>
      <c r="CQ725">
        <f t="shared" si="597"/>
        <v>0</v>
      </c>
      <c r="CR725">
        <f t="shared" si="598"/>
        <v>1</v>
      </c>
      <c r="CS725">
        <f t="shared" si="599"/>
        <v>12.984099164654317</v>
      </c>
      <c r="CV725">
        <v>718</v>
      </c>
      <c r="CW725">
        <v>21.593097089223548</v>
      </c>
      <c r="CX725">
        <v>16.565456564404094</v>
      </c>
      <c r="CZ725">
        <f t="shared" si="600"/>
        <v>1</v>
      </c>
      <c r="DA725">
        <f t="shared" si="601"/>
        <v>0</v>
      </c>
      <c r="DB725">
        <f t="shared" si="602"/>
        <v>5.0276405248194536</v>
      </c>
      <c r="DE725">
        <v>718</v>
      </c>
      <c r="DF725">
        <v>17.099455206277344</v>
      </c>
      <c r="DG725">
        <v>19.845647507401203</v>
      </c>
      <c r="DI725">
        <f t="shared" si="603"/>
        <v>0</v>
      </c>
      <c r="DJ725">
        <f t="shared" si="604"/>
        <v>1</v>
      </c>
      <c r="DK725">
        <f t="shared" si="605"/>
        <v>2.7461923011238589</v>
      </c>
      <c r="DN725">
        <v>718</v>
      </c>
      <c r="DO725">
        <v>26.838432564942341</v>
      </c>
      <c r="DP725">
        <v>19.168440267574937</v>
      </c>
      <c r="DR725">
        <f t="shared" si="606"/>
        <v>1</v>
      </c>
      <c r="DS725">
        <f t="shared" si="607"/>
        <v>0</v>
      </c>
      <c r="DT725">
        <f t="shared" si="608"/>
        <v>7.6699922973674042</v>
      </c>
      <c r="DW725">
        <v>718</v>
      </c>
      <c r="DX725">
        <v>22.062320460788552</v>
      </c>
      <c r="DY725">
        <v>9.7037370210711984</v>
      </c>
      <c r="EA725">
        <f t="shared" si="609"/>
        <v>1</v>
      </c>
      <c r="EB725">
        <f t="shared" si="610"/>
        <v>0</v>
      </c>
      <c r="EC725">
        <f t="shared" si="611"/>
        <v>12.358583439717354</v>
      </c>
      <c r="EF725">
        <v>718</v>
      </c>
      <c r="EG725">
        <v>16.236163832419862</v>
      </c>
      <c r="EH725">
        <v>10.565477261834246</v>
      </c>
      <c r="EJ725">
        <f t="shared" si="612"/>
        <v>1</v>
      </c>
      <c r="EK725">
        <f t="shared" si="613"/>
        <v>0</v>
      </c>
      <c r="EL725">
        <f t="shared" si="614"/>
        <v>5.670686570585616</v>
      </c>
      <c r="EO725">
        <v>718</v>
      </c>
      <c r="EP725">
        <v>24.680711712687774</v>
      </c>
      <c r="EQ725">
        <v>24.260453306734032</v>
      </c>
      <c r="ES725">
        <f t="shared" si="615"/>
        <v>1</v>
      </c>
      <c r="ET725">
        <f t="shared" si="616"/>
        <v>0</v>
      </c>
      <c r="EU725">
        <f t="shared" si="617"/>
        <v>0.4202584059537422</v>
      </c>
    </row>
    <row r="726" spans="1:151" x14ac:dyDescent="0.25">
      <c r="A726">
        <v>719</v>
      </c>
      <c r="B726">
        <v>9.7504123993403571</v>
      </c>
      <c r="C726">
        <v>41.422766300201936</v>
      </c>
      <c r="E726">
        <f t="shared" si="567"/>
        <v>0</v>
      </c>
      <c r="F726">
        <f t="shared" si="569"/>
        <v>1</v>
      </c>
      <c r="G726">
        <f t="shared" si="568"/>
        <v>31.67235390086158</v>
      </c>
      <c r="J726">
        <v>719</v>
      </c>
      <c r="K726">
        <v>21.349618092852449</v>
      </c>
      <c r="L726">
        <v>26.222600202497169</v>
      </c>
      <c r="N726">
        <f t="shared" si="570"/>
        <v>0</v>
      </c>
      <c r="O726">
        <f t="shared" si="571"/>
        <v>1</v>
      </c>
      <c r="P726">
        <f t="shared" si="572"/>
        <v>4.8729821096447203</v>
      </c>
      <c r="S726">
        <v>719</v>
      </c>
      <c r="T726">
        <v>14.886810486893712</v>
      </c>
      <c r="U726">
        <v>47.550579882568336</v>
      </c>
      <c r="W726">
        <f t="shared" si="573"/>
        <v>0</v>
      </c>
      <c r="X726">
        <f t="shared" si="574"/>
        <v>1</v>
      </c>
      <c r="Y726">
        <f t="shared" si="575"/>
        <v>32.66376939567462</v>
      </c>
      <c r="AB726">
        <v>719</v>
      </c>
      <c r="AC726">
        <v>18.399608058595302</v>
      </c>
      <c r="AD726">
        <v>17.157716201060214</v>
      </c>
      <c r="AF726">
        <f t="shared" si="576"/>
        <v>1</v>
      </c>
      <c r="AG726">
        <f t="shared" si="577"/>
        <v>0</v>
      </c>
      <c r="AH726">
        <f t="shared" si="578"/>
        <v>1.2418918575350872</v>
      </c>
      <c r="AK726">
        <v>719</v>
      </c>
      <c r="AL726">
        <v>17.751396065805647</v>
      </c>
      <c r="AM726">
        <v>31.07038392916883</v>
      </c>
      <c r="AO726">
        <f t="shared" si="579"/>
        <v>0</v>
      </c>
      <c r="AP726">
        <f t="shared" si="580"/>
        <v>1</v>
      </c>
      <c r="AQ726">
        <f t="shared" si="581"/>
        <v>13.318987863363184</v>
      </c>
      <c r="AT726">
        <v>719</v>
      </c>
      <c r="AU726">
        <v>16.924107391971685</v>
      </c>
      <c r="AV726">
        <v>27.433517658299735</v>
      </c>
      <c r="AX726">
        <f t="shared" si="582"/>
        <v>0</v>
      </c>
      <c r="AY726">
        <f t="shared" si="583"/>
        <v>1</v>
      </c>
      <c r="AZ726">
        <f t="shared" si="584"/>
        <v>10.50941026632805</v>
      </c>
      <c r="BC726">
        <v>719</v>
      </c>
      <c r="BD726" t="e">
        <v>#N/A</v>
      </c>
      <c r="BE726" t="e">
        <v>#N/A</v>
      </c>
      <c r="BG726" t="e">
        <f t="shared" si="585"/>
        <v>#N/A</v>
      </c>
      <c r="BH726" t="e">
        <f t="shared" si="586"/>
        <v>#N/A</v>
      </c>
      <c r="BI726" t="e">
        <f t="shared" si="587"/>
        <v>#N/A</v>
      </c>
      <c r="BL726">
        <v>719</v>
      </c>
      <c r="BM726">
        <v>38.224160221348235</v>
      </c>
      <c r="BN726">
        <v>16.192439951131647</v>
      </c>
      <c r="BP726">
        <f t="shared" si="588"/>
        <v>1</v>
      </c>
      <c r="BQ726">
        <f t="shared" si="589"/>
        <v>0</v>
      </c>
      <c r="BR726">
        <f t="shared" si="590"/>
        <v>22.031720270216589</v>
      </c>
      <c r="BU726">
        <v>719</v>
      </c>
      <c r="BV726">
        <v>27.730779618210214</v>
      </c>
      <c r="BW726">
        <v>29.324342118981367</v>
      </c>
      <c r="BY726">
        <f t="shared" si="591"/>
        <v>0</v>
      </c>
      <c r="BZ726">
        <f t="shared" si="592"/>
        <v>1</v>
      </c>
      <c r="CA726">
        <f t="shared" si="593"/>
        <v>1.5935625007711529</v>
      </c>
      <c r="CD726">
        <v>719</v>
      </c>
      <c r="CE726">
        <v>23.432502006364537</v>
      </c>
      <c r="CF726">
        <v>21.543265157944813</v>
      </c>
      <c r="CH726">
        <f t="shared" si="594"/>
        <v>1</v>
      </c>
      <c r="CI726">
        <f t="shared" si="595"/>
        <v>0</v>
      </c>
      <c r="CJ726">
        <f t="shared" si="596"/>
        <v>1.8892368484197242</v>
      </c>
      <c r="CM726">
        <v>719</v>
      </c>
      <c r="CN726">
        <v>20.928191224659532</v>
      </c>
      <c r="CO726">
        <v>18.692453714258015</v>
      </c>
      <c r="CQ726">
        <f t="shared" si="597"/>
        <v>1</v>
      </c>
      <c r="CR726">
        <f t="shared" si="598"/>
        <v>0</v>
      </c>
      <c r="CS726">
        <f t="shared" si="599"/>
        <v>2.2357375104015169</v>
      </c>
      <c r="CV726">
        <v>719</v>
      </c>
      <c r="CW726">
        <v>21.797536148853634</v>
      </c>
      <c r="CX726">
        <v>15.365467770144278</v>
      </c>
      <c r="CZ726">
        <f t="shared" si="600"/>
        <v>1</v>
      </c>
      <c r="DA726">
        <f t="shared" si="601"/>
        <v>0</v>
      </c>
      <c r="DB726">
        <f t="shared" si="602"/>
        <v>6.4320683787093564</v>
      </c>
      <c r="DE726">
        <v>719</v>
      </c>
      <c r="DF726">
        <v>20.375338255158969</v>
      </c>
      <c r="DG726">
        <v>14.777718065628129</v>
      </c>
      <c r="DI726">
        <f t="shared" si="603"/>
        <v>1</v>
      </c>
      <c r="DJ726">
        <f t="shared" si="604"/>
        <v>0</v>
      </c>
      <c r="DK726">
        <f t="shared" si="605"/>
        <v>5.59762018953084</v>
      </c>
      <c r="DN726">
        <v>719</v>
      </c>
      <c r="DO726">
        <v>18.466549274508463</v>
      </c>
      <c r="DP726">
        <v>25.880618530974235</v>
      </c>
      <c r="DR726">
        <f t="shared" si="606"/>
        <v>0</v>
      </c>
      <c r="DS726">
        <f t="shared" si="607"/>
        <v>1</v>
      </c>
      <c r="DT726">
        <f t="shared" si="608"/>
        <v>7.4140692564657726</v>
      </c>
      <c r="DW726">
        <v>719</v>
      </c>
      <c r="DX726">
        <v>27.231951282561013</v>
      </c>
      <c r="DY726">
        <v>24.658022490611838</v>
      </c>
      <c r="EA726">
        <f t="shared" si="609"/>
        <v>1</v>
      </c>
      <c r="EB726">
        <f t="shared" si="610"/>
        <v>0</v>
      </c>
      <c r="EC726">
        <f t="shared" si="611"/>
        <v>2.5739287919491751</v>
      </c>
      <c r="EF726">
        <v>719</v>
      </c>
      <c r="EG726">
        <v>21.997219801327589</v>
      </c>
      <c r="EH726">
        <v>15.030579781482594</v>
      </c>
      <c r="EJ726">
        <f t="shared" si="612"/>
        <v>1</v>
      </c>
      <c r="EK726">
        <f t="shared" si="613"/>
        <v>0</v>
      </c>
      <c r="EL726">
        <f t="shared" si="614"/>
        <v>6.9666400198449949</v>
      </c>
      <c r="EO726">
        <v>719</v>
      </c>
      <c r="EP726">
        <v>24.062690257983615</v>
      </c>
      <c r="EQ726">
        <v>12.90247270494994</v>
      </c>
      <c r="ES726">
        <f t="shared" si="615"/>
        <v>1</v>
      </c>
      <c r="ET726">
        <f t="shared" si="616"/>
        <v>0</v>
      </c>
      <c r="EU726">
        <f t="shared" si="617"/>
        <v>11.160217553033675</v>
      </c>
    </row>
    <row r="727" spans="1:151" x14ac:dyDescent="0.25">
      <c r="A727">
        <v>720</v>
      </c>
      <c r="B727">
        <v>5.7232956432391946</v>
      </c>
      <c r="C727">
        <v>-1.0654122260692205</v>
      </c>
      <c r="E727">
        <f t="shared" si="567"/>
        <v>1</v>
      </c>
      <c r="F727">
        <f t="shared" si="569"/>
        <v>0</v>
      </c>
      <c r="G727">
        <f t="shared" si="568"/>
        <v>6.7887078693084151</v>
      </c>
      <c r="J727">
        <v>720</v>
      </c>
      <c r="K727">
        <v>31.321035752623036</v>
      </c>
      <c r="L727">
        <v>20.536556513065744</v>
      </c>
      <c r="N727">
        <f t="shared" si="570"/>
        <v>1</v>
      </c>
      <c r="O727">
        <f t="shared" si="571"/>
        <v>0</v>
      </c>
      <c r="P727">
        <f t="shared" si="572"/>
        <v>10.784479239557292</v>
      </c>
      <c r="S727">
        <v>720</v>
      </c>
      <c r="T727">
        <v>18.645510673350596</v>
      </c>
      <c r="U727">
        <v>25.580787117228876</v>
      </c>
      <c r="W727">
        <f t="shared" si="573"/>
        <v>0</v>
      </c>
      <c r="X727">
        <f t="shared" si="574"/>
        <v>1</v>
      </c>
      <c r="Y727">
        <f t="shared" si="575"/>
        <v>6.9352764438782799</v>
      </c>
      <c r="AB727">
        <v>720</v>
      </c>
      <c r="AC727">
        <v>20.615086889398842</v>
      </c>
      <c r="AD727">
        <v>17.277883420362738</v>
      </c>
      <c r="AF727">
        <f t="shared" si="576"/>
        <v>1</v>
      </c>
      <c r="AG727">
        <f t="shared" si="577"/>
        <v>0</v>
      </c>
      <c r="AH727">
        <f t="shared" si="578"/>
        <v>3.3372034690361048</v>
      </c>
      <c r="AK727">
        <v>720</v>
      </c>
      <c r="AL727">
        <v>16.350823692673192</v>
      </c>
      <c r="AM727">
        <v>21.85539108343653</v>
      </c>
      <c r="AO727">
        <f t="shared" si="579"/>
        <v>0</v>
      </c>
      <c r="AP727">
        <f t="shared" si="580"/>
        <v>1</v>
      </c>
      <c r="AQ727">
        <f t="shared" si="581"/>
        <v>5.5045673907633379</v>
      </c>
      <c r="AT727">
        <v>720</v>
      </c>
      <c r="AU727">
        <v>22.006376088078429</v>
      </c>
      <c r="AV727">
        <v>19.413367108030997</v>
      </c>
      <c r="AX727">
        <f t="shared" si="582"/>
        <v>1</v>
      </c>
      <c r="AY727">
        <f t="shared" si="583"/>
        <v>0</v>
      </c>
      <c r="AZ727">
        <f t="shared" si="584"/>
        <v>2.5930089800474327</v>
      </c>
      <c r="BC727">
        <v>720</v>
      </c>
      <c r="BD727" t="e">
        <v>#N/A</v>
      </c>
      <c r="BE727" t="e">
        <v>#N/A</v>
      </c>
      <c r="BG727" t="e">
        <f t="shared" si="585"/>
        <v>#N/A</v>
      </c>
      <c r="BH727" t="e">
        <f t="shared" si="586"/>
        <v>#N/A</v>
      </c>
      <c r="BI727" t="e">
        <f t="shared" si="587"/>
        <v>#N/A</v>
      </c>
      <c r="BL727">
        <v>720</v>
      </c>
      <c r="BM727">
        <v>33.183215205217508</v>
      </c>
      <c r="BN727">
        <v>11.5105902306024</v>
      </c>
      <c r="BP727">
        <f t="shared" si="588"/>
        <v>1</v>
      </c>
      <c r="BQ727">
        <f t="shared" si="589"/>
        <v>0</v>
      </c>
      <c r="BR727">
        <f t="shared" si="590"/>
        <v>21.672624974615108</v>
      </c>
      <c r="BU727">
        <v>720</v>
      </c>
      <c r="BV727">
        <v>21.888565474084434</v>
      </c>
      <c r="BW727">
        <v>25.656624988127479</v>
      </c>
      <c r="BY727">
        <f t="shared" si="591"/>
        <v>0</v>
      </c>
      <c r="BZ727">
        <f t="shared" si="592"/>
        <v>1</v>
      </c>
      <c r="CA727">
        <f t="shared" si="593"/>
        <v>3.7680595140430455</v>
      </c>
      <c r="CD727">
        <v>720</v>
      </c>
      <c r="CE727">
        <v>17.90037811577114</v>
      </c>
      <c r="CF727">
        <v>30.547898647389626</v>
      </c>
      <c r="CH727">
        <f t="shared" si="594"/>
        <v>0</v>
      </c>
      <c r="CI727">
        <f t="shared" si="595"/>
        <v>1</v>
      </c>
      <c r="CJ727">
        <f t="shared" si="596"/>
        <v>12.647520531618486</v>
      </c>
      <c r="CM727">
        <v>720</v>
      </c>
      <c r="CN727">
        <v>24.422681358586274</v>
      </c>
      <c r="CO727">
        <v>30.115803932655481</v>
      </c>
      <c r="CQ727">
        <f t="shared" si="597"/>
        <v>0</v>
      </c>
      <c r="CR727">
        <f t="shared" si="598"/>
        <v>1</v>
      </c>
      <c r="CS727">
        <f t="shared" si="599"/>
        <v>5.6931225740692071</v>
      </c>
      <c r="CV727">
        <v>720</v>
      </c>
      <c r="CW727">
        <v>23.643628478323663</v>
      </c>
      <c r="CX727">
        <v>15.232106159902605</v>
      </c>
      <c r="CZ727">
        <f t="shared" si="600"/>
        <v>1</v>
      </c>
      <c r="DA727">
        <f t="shared" si="601"/>
        <v>0</v>
      </c>
      <c r="DB727">
        <f t="shared" si="602"/>
        <v>8.4115223184210581</v>
      </c>
      <c r="DE727">
        <v>720</v>
      </c>
      <c r="DF727">
        <v>30.258663752434053</v>
      </c>
      <c r="DG727">
        <v>20.602019399189242</v>
      </c>
      <c r="DI727">
        <f t="shared" si="603"/>
        <v>1</v>
      </c>
      <c r="DJ727">
        <f t="shared" si="604"/>
        <v>0</v>
      </c>
      <c r="DK727">
        <f t="shared" si="605"/>
        <v>9.6566443532448112</v>
      </c>
      <c r="DN727">
        <v>720</v>
      </c>
      <c r="DO727">
        <v>18.414843676011341</v>
      </c>
      <c r="DP727">
        <v>13.218639091295676</v>
      </c>
      <c r="DR727">
        <f t="shared" si="606"/>
        <v>1</v>
      </c>
      <c r="DS727">
        <f t="shared" si="607"/>
        <v>0</v>
      </c>
      <c r="DT727">
        <f t="shared" si="608"/>
        <v>5.1962045847156642</v>
      </c>
      <c r="DW727">
        <v>720</v>
      </c>
      <c r="DX727">
        <v>11.540277134615483</v>
      </c>
      <c r="DY727">
        <v>23.378578491689261</v>
      </c>
      <c r="EA727">
        <f t="shared" si="609"/>
        <v>0</v>
      </c>
      <c r="EB727">
        <f t="shared" si="610"/>
        <v>1</v>
      </c>
      <c r="EC727">
        <f t="shared" si="611"/>
        <v>11.838301357073778</v>
      </c>
      <c r="EF727">
        <v>720</v>
      </c>
      <c r="EG727">
        <v>17.702850639947506</v>
      </c>
      <c r="EH727">
        <v>17.068197915815542</v>
      </c>
      <c r="EJ727">
        <f t="shared" si="612"/>
        <v>1</v>
      </c>
      <c r="EK727">
        <f t="shared" si="613"/>
        <v>0</v>
      </c>
      <c r="EL727">
        <f t="shared" si="614"/>
        <v>0.63465272413196416</v>
      </c>
      <c r="EO727">
        <v>720</v>
      </c>
      <c r="EP727">
        <v>20.736541495387549</v>
      </c>
      <c r="EQ727">
        <v>29.543735658847279</v>
      </c>
      <c r="ES727">
        <f t="shared" si="615"/>
        <v>0</v>
      </c>
      <c r="ET727">
        <f t="shared" si="616"/>
        <v>1</v>
      </c>
      <c r="EU727">
        <f t="shared" si="617"/>
        <v>8.8071941634597302</v>
      </c>
    </row>
    <row r="728" spans="1:151" x14ac:dyDescent="0.25">
      <c r="A728">
        <v>721</v>
      </c>
      <c r="B728">
        <v>9.5191042151701506</v>
      </c>
      <c r="C728">
        <v>6.2981840219800915</v>
      </c>
      <c r="E728">
        <f t="shared" si="567"/>
        <v>1</v>
      </c>
      <c r="F728">
        <f t="shared" si="569"/>
        <v>0</v>
      </c>
      <c r="G728">
        <f t="shared" si="568"/>
        <v>3.2209201931900591</v>
      </c>
      <c r="J728">
        <v>721</v>
      </c>
      <c r="K728">
        <v>39.711646928084228</v>
      </c>
      <c r="L728">
        <v>32.311891244800755</v>
      </c>
      <c r="N728">
        <f t="shared" si="570"/>
        <v>1</v>
      </c>
      <c r="O728">
        <f t="shared" si="571"/>
        <v>0</v>
      </c>
      <c r="P728">
        <f t="shared" si="572"/>
        <v>7.3997556832834732</v>
      </c>
      <c r="S728">
        <v>721</v>
      </c>
      <c r="T728">
        <v>13.013323996753273</v>
      </c>
      <c r="U728">
        <v>24.776774463410188</v>
      </c>
      <c r="W728">
        <f t="shared" si="573"/>
        <v>0</v>
      </c>
      <c r="X728">
        <f t="shared" si="574"/>
        <v>1</v>
      </c>
      <c r="Y728">
        <f t="shared" si="575"/>
        <v>11.763450466656915</v>
      </c>
      <c r="AB728">
        <v>721</v>
      </c>
      <c r="AC728">
        <v>22.299197896133826</v>
      </c>
      <c r="AD728">
        <v>15.682442854967018</v>
      </c>
      <c r="AF728">
        <f t="shared" si="576"/>
        <v>1</v>
      </c>
      <c r="AG728">
        <f t="shared" si="577"/>
        <v>0</v>
      </c>
      <c r="AH728">
        <f t="shared" si="578"/>
        <v>6.6167550411668081</v>
      </c>
      <c r="AK728">
        <v>721</v>
      </c>
      <c r="AL728">
        <v>23.335256960111341</v>
      </c>
      <c r="AM728">
        <v>24.760916506934969</v>
      </c>
      <c r="AO728">
        <f t="shared" si="579"/>
        <v>0</v>
      </c>
      <c r="AP728">
        <f t="shared" si="580"/>
        <v>1</v>
      </c>
      <c r="AQ728">
        <f t="shared" si="581"/>
        <v>1.4256595468236277</v>
      </c>
      <c r="AT728">
        <v>721</v>
      </c>
      <c r="AU728">
        <v>16.703139101400858</v>
      </c>
      <c r="AV728">
        <v>28.86335487675202</v>
      </c>
      <c r="AX728">
        <f t="shared" si="582"/>
        <v>0</v>
      </c>
      <c r="AY728">
        <f t="shared" si="583"/>
        <v>1</v>
      </c>
      <c r="AZ728">
        <f t="shared" si="584"/>
        <v>12.160215775351162</v>
      </c>
      <c r="BC728">
        <v>721</v>
      </c>
      <c r="BD728" t="e">
        <v>#N/A</v>
      </c>
      <c r="BE728" t="e">
        <v>#N/A</v>
      </c>
      <c r="BG728" t="e">
        <f t="shared" si="585"/>
        <v>#N/A</v>
      </c>
      <c r="BH728" t="e">
        <f t="shared" si="586"/>
        <v>#N/A</v>
      </c>
      <c r="BI728" t="e">
        <f t="shared" si="587"/>
        <v>#N/A</v>
      </c>
      <c r="BL728">
        <v>721</v>
      </c>
      <c r="BM728">
        <v>23.883929917279904</v>
      </c>
      <c r="BN728">
        <v>14.726022295450456</v>
      </c>
      <c r="BP728">
        <f t="shared" si="588"/>
        <v>1</v>
      </c>
      <c r="BQ728">
        <f t="shared" si="589"/>
        <v>0</v>
      </c>
      <c r="BR728">
        <f t="shared" si="590"/>
        <v>9.1579076218294482</v>
      </c>
      <c r="BU728">
        <v>721</v>
      </c>
      <c r="BV728">
        <v>8.5955944424610884</v>
      </c>
      <c r="BW728">
        <v>17.134034976111497</v>
      </c>
      <c r="BY728">
        <f t="shared" si="591"/>
        <v>0</v>
      </c>
      <c r="BZ728">
        <f t="shared" si="592"/>
        <v>1</v>
      </c>
      <c r="CA728">
        <f t="shared" si="593"/>
        <v>8.5384405336504088</v>
      </c>
      <c r="CD728">
        <v>721</v>
      </c>
      <c r="CE728">
        <v>18.082099350980315</v>
      </c>
      <c r="CF728">
        <v>37.566413636206264</v>
      </c>
      <c r="CH728">
        <f t="shared" si="594"/>
        <v>0</v>
      </c>
      <c r="CI728">
        <f t="shared" si="595"/>
        <v>1</v>
      </c>
      <c r="CJ728">
        <f t="shared" si="596"/>
        <v>19.484314285225949</v>
      </c>
      <c r="CM728">
        <v>721</v>
      </c>
      <c r="CN728">
        <v>21.162896012437564</v>
      </c>
      <c r="CO728">
        <v>20.723113170097932</v>
      </c>
      <c r="CQ728">
        <f t="shared" si="597"/>
        <v>1</v>
      </c>
      <c r="CR728">
        <f t="shared" si="598"/>
        <v>0</v>
      </c>
      <c r="CS728">
        <f t="shared" si="599"/>
        <v>0.43978284233963194</v>
      </c>
      <c r="CV728">
        <v>721</v>
      </c>
      <c r="CW728">
        <v>21.034863408048718</v>
      </c>
      <c r="CX728">
        <v>18.417851772021923</v>
      </c>
      <c r="CZ728">
        <f t="shared" si="600"/>
        <v>1</v>
      </c>
      <c r="DA728">
        <f t="shared" si="601"/>
        <v>0</v>
      </c>
      <c r="DB728">
        <f t="shared" si="602"/>
        <v>2.6170116360267954</v>
      </c>
      <c r="DE728">
        <v>721</v>
      </c>
      <c r="DF728">
        <v>18.539901577810117</v>
      </c>
      <c r="DG728">
        <v>26.063489956496735</v>
      </c>
      <c r="DI728">
        <f t="shared" si="603"/>
        <v>0</v>
      </c>
      <c r="DJ728">
        <f t="shared" si="604"/>
        <v>1</v>
      </c>
      <c r="DK728">
        <f t="shared" si="605"/>
        <v>7.5235883786866182</v>
      </c>
      <c r="DN728">
        <v>721</v>
      </c>
      <c r="DO728">
        <v>24.000593308839029</v>
      </c>
      <c r="DP728">
        <v>24.836528137586292</v>
      </c>
      <c r="DR728">
        <f t="shared" si="606"/>
        <v>0</v>
      </c>
      <c r="DS728">
        <f t="shared" si="607"/>
        <v>1</v>
      </c>
      <c r="DT728">
        <f t="shared" si="608"/>
        <v>0.83593482874726277</v>
      </c>
      <c r="DW728">
        <v>721</v>
      </c>
      <c r="DX728">
        <v>33.848324191922451</v>
      </c>
      <c r="DY728">
        <v>21.134636260773782</v>
      </c>
      <c r="EA728">
        <f t="shared" si="609"/>
        <v>1</v>
      </c>
      <c r="EB728">
        <f t="shared" si="610"/>
        <v>0</v>
      </c>
      <c r="EC728">
        <f t="shared" si="611"/>
        <v>12.713687931148669</v>
      </c>
      <c r="EF728">
        <v>721</v>
      </c>
      <c r="EG728">
        <v>19.004703436108315</v>
      </c>
      <c r="EH728">
        <v>17.721639447467972</v>
      </c>
      <c r="EJ728">
        <f t="shared" si="612"/>
        <v>1</v>
      </c>
      <c r="EK728">
        <f t="shared" si="613"/>
        <v>0</v>
      </c>
      <c r="EL728">
        <f t="shared" si="614"/>
        <v>1.2830639886403432</v>
      </c>
      <c r="EO728">
        <v>721</v>
      </c>
      <c r="EP728">
        <v>22.216970368045992</v>
      </c>
      <c r="EQ728">
        <v>26.669027921702526</v>
      </c>
      <c r="ES728">
        <f t="shared" si="615"/>
        <v>0</v>
      </c>
      <c r="ET728">
        <f t="shared" si="616"/>
        <v>1</v>
      </c>
      <c r="EU728">
        <f t="shared" si="617"/>
        <v>4.4520575536565339</v>
      </c>
    </row>
    <row r="729" spans="1:151" x14ac:dyDescent="0.25">
      <c r="A729">
        <v>722</v>
      </c>
      <c r="B729">
        <v>14.264473855228868</v>
      </c>
      <c r="C729">
        <v>28.910249940672074</v>
      </c>
      <c r="E729">
        <f t="shared" si="567"/>
        <v>0</v>
      </c>
      <c r="F729">
        <f t="shared" si="569"/>
        <v>1</v>
      </c>
      <c r="G729">
        <f t="shared" si="568"/>
        <v>14.645776085443206</v>
      </c>
      <c r="J729">
        <v>722</v>
      </c>
      <c r="K729">
        <v>22.137423105162352</v>
      </c>
      <c r="L729">
        <v>33.470700737190811</v>
      </c>
      <c r="N729">
        <f t="shared" si="570"/>
        <v>0</v>
      </c>
      <c r="O729">
        <f t="shared" si="571"/>
        <v>1</v>
      </c>
      <c r="P729">
        <f t="shared" si="572"/>
        <v>11.333277632028459</v>
      </c>
      <c r="S729">
        <v>722</v>
      </c>
      <c r="T729">
        <v>17.220334873500668</v>
      </c>
      <c r="U729">
        <v>30.702901955292347</v>
      </c>
      <c r="W729">
        <f t="shared" si="573"/>
        <v>0</v>
      </c>
      <c r="X729">
        <f t="shared" si="574"/>
        <v>1</v>
      </c>
      <c r="Y729">
        <f t="shared" si="575"/>
        <v>13.482567081791679</v>
      </c>
      <c r="AB729">
        <v>722</v>
      </c>
      <c r="AC729">
        <v>15.774390609898569</v>
      </c>
      <c r="AD729">
        <v>17.217441300831794</v>
      </c>
      <c r="AF729">
        <f t="shared" si="576"/>
        <v>0</v>
      </c>
      <c r="AG729">
        <f t="shared" si="577"/>
        <v>1</v>
      </c>
      <c r="AH729">
        <f t="shared" si="578"/>
        <v>1.4430506909332248</v>
      </c>
      <c r="AK729">
        <v>722</v>
      </c>
      <c r="AL729">
        <v>22.525007242624799</v>
      </c>
      <c r="AM729">
        <v>35.07777381204783</v>
      </c>
      <c r="AO729">
        <f t="shared" si="579"/>
        <v>0</v>
      </c>
      <c r="AP729">
        <f t="shared" si="580"/>
        <v>1</v>
      </c>
      <c r="AQ729">
        <f t="shared" si="581"/>
        <v>12.552766569423031</v>
      </c>
      <c r="AT729">
        <v>722</v>
      </c>
      <c r="AU729">
        <v>24.070146558705929</v>
      </c>
      <c r="AV729">
        <v>23.551393196662573</v>
      </c>
      <c r="AX729">
        <f t="shared" si="582"/>
        <v>1</v>
      </c>
      <c r="AY729">
        <f t="shared" si="583"/>
        <v>0</v>
      </c>
      <c r="AZ729">
        <f t="shared" si="584"/>
        <v>0.51875336204335554</v>
      </c>
      <c r="BC729">
        <v>722</v>
      </c>
      <c r="BD729" t="e">
        <v>#N/A</v>
      </c>
      <c r="BE729" t="e">
        <v>#N/A</v>
      </c>
      <c r="BG729" t="e">
        <f t="shared" si="585"/>
        <v>#N/A</v>
      </c>
      <c r="BH729" t="e">
        <f t="shared" si="586"/>
        <v>#N/A</v>
      </c>
      <c r="BI729" t="e">
        <f t="shared" si="587"/>
        <v>#N/A</v>
      </c>
      <c r="BL729">
        <v>722</v>
      </c>
      <c r="BM729">
        <v>29.630773286124263</v>
      </c>
      <c r="BN729">
        <v>16.26028459742524</v>
      </c>
      <c r="BP729">
        <f t="shared" si="588"/>
        <v>1</v>
      </c>
      <c r="BQ729">
        <f t="shared" si="589"/>
        <v>0</v>
      </c>
      <c r="BR729">
        <f t="shared" si="590"/>
        <v>13.370488688699023</v>
      </c>
      <c r="BU729">
        <v>722</v>
      </c>
      <c r="BV729">
        <v>25.377503897055366</v>
      </c>
      <c r="BW729">
        <v>11.603724788247238</v>
      </c>
      <c r="BY729">
        <f t="shared" si="591"/>
        <v>1</v>
      </c>
      <c r="BZ729">
        <f t="shared" si="592"/>
        <v>0</v>
      </c>
      <c r="CA729">
        <f t="shared" si="593"/>
        <v>13.773779108808128</v>
      </c>
      <c r="CD729">
        <v>722</v>
      </c>
      <c r="CE729">
        <v>24.475203108055013</v>
      </c>
      <c r="CF729">
        <v>29.642341982372916</v>
      </c>
      <c r="CH729">
        <f t="shared" si="594"/>
        <v>0</v>
      </c>
      <c r="CI729">
        <f t="shared" si="595"/>
        <v>1</v>
      </c>
      <c r="CJ729">
        <f t="shared" si="596"/>
        <v>5.167138874317903</v>
      </c>
      <c r="CM729">
        <v>722</v>
      </c>
      <c r="CN729">
        <v>21.068050399718754</v>
      </c>
      <c r="CO729">
        <v>18.947646443436351</v>
      </c>
      <c r="CQ729">
        <f t="shared" si="597"/>
        <v>1</v>
      </c>
      <c r="CR729">
        <f t="shared" si="598"/>
        <v>0</v>
      </c>
      <c r="CS729">
        <f t="shared" si="599"/>
        <v>2.1204039562824022</v>
      </c>
      <c r="CV729">
        <v>722</v>
      </c>
      <c r="CW729">
        <v>28.091045560953063</v>
      </c>
      <c r="CX729">
        <v>15.330100127522591</v>
      </c>
      <c r="CZ729">
        <f t="shared" si="600"/>
        <v>1</v>
      </c>
      <c r="DA729">
        <f t="shared" si="601"/>
        <v>0</v>
      </c>
      <c r="DB729">
        <f t="shared" si="602"/>
        <v>12.760945433430471</v>
      </c>
      <c r="DE729">
        <v>722</v>
      </c>
      <c r="DF729">
        <v>16.566208292239992</v>
      </c>
      <c r="DG729">
        <v>23.354223857358555</v>
      </c>
      <c r="DI729">
        <f t="shared" si="603"/>
        <v>0</v>
      </c>
      <c r="DJ729">
        <f t="shared" si="604"/>
        <v>1</v>
      </c>
      <c r="DK729">
        <f t="shared" si="605"/>
        <v>6.7880155651185632</v>
      </c>
      <c r="DN729">
        <v>722</v>
      </c>
      <c r="DO729">
        <v>24.804238747210423</v>
      </c>
      <c r="DP729">
        <v>18.691797971533681</v>
      </c>
      <c r="DR729">
        <f t="shared" si="606"/>
        <v>1</v>
      </c>
      <c r="DS729">
        <f t="shared" si="607"/>
        <v>0</v>
      </c>
      <c r="DT729">
        <f t="shared" si="608"/>
        <v>6.1124407756767418</v>
      </c>
      <c r="DW729">
        <v>722</v>
      </c>
      <c r="DX729">
        <v>21.971342524509787</v>
      </c>
      <c r="DY729">
        <v>26.933314276716949</v>
      </c>
      <c r="EA729">
        <f t="shared" si="609"/>
        <v>0</v>
      </c>
      <c r="EB729">
        <f t="shared" si="610"/>
        <v>1</v>
      </c>
      <c r="EC729">
        <f t="shared" si="611"/>
        <v>4.9619717522071625</v>
      </c>
      <c r="EF729">
        <v>722</v>
      </c>
      <c r="EG729">
        <v>19.026481408434673</v>
      </c>
      <c r="EH729">
        <v>20.286833246057562</v>
      </c>
      <c r="EJ729">
        <f t="shared" si="612"/>
        <v>0</v>
      </c>
      <c r="EK729">
        <f t="shared" si="613"/>
        <v>1</v>
      </c>
      <c r="EL729">
        <f t="shared" si="614"/>
        <v>1.2603518376228884</v>
      </c>
      <c r="EO729">
        <v>722</v>
      </c>
      <c r="EP729">
        <v>23.504668279513062</v>
      </c>
      <c r="EQ729">
        <v>15.51431785280225</v>
      </c>
      <c r="ES729">
        <f t="shared" si="615"/>
        <v>1</v>
      </c>
      <c r="ET729">
        <f t="shared" si="616"/>
        <v>0</v>
      </c>
      <c r="EU729">
        <f t="shared" si="617"/>
        <v>7.9903504267108119</v>
      </c>
    </row>
    <row r="730" spans="1:151" x14ac:dyDescent="0.25">
      <c r="A730">
        <v>723</v>
      </c>
      <c r="B730">
        <v>12.532972851822818</v>
      </c>
      <c r="C730">
        <v>2.0248549585059372</v>
      </c>
      <c r="E730">
        <f t="shared" si="567"/>
        <v>1</v>
      </c>
      <c r="F730">
        <f t="shared" si="569"/>
        <v>0</v>
      </c>
      <c r="G730">
        <f t="shared" si="568"/>
        <v>10.50811789331688</v>
      </c>
      <c r="J730">
        <v>723</v>
      </c>
      <c r="K730">
        <v>22.735368953235355</v>
      </c>
      <c r="L730">
        <v>17.761657234148352</v>
      </c>
      <c r="N730">
        <f t="shared" si="570"/>
        <v>1</v>
      </c>
      <c r="O730">
        <f t="shared" si="571"/>
        <v>0</v>
      </c>
      <c r="P730">
        <f t="shared" si="572"/>
        <v>4.973711719087003</v>
      </c>
      <c r="S730">
        <v>723</v>
      </c>
      <c r="T730">
        <v>17.258671325232051</v>
      </c>
      <c r="U730">
        <v>18.231756829073426</v>
      </c>
      <c r="W730">
        <f t="shared" si="573"/>
        <v>0</v>
      </c>
      <c r="X730">
        <f t="shared" si="574"/>
        <v>1</v>
      </c>
      <c r="Y730">
        <f t="shared" si="575"/>
        <v>0.97308550384137504</v>
      </c>
      <c r="AB730">
        <v>723</v>
      </c>
      <c r="AC730">
        <v>27.483387529421464</v>
      </c>
      <c r="AD730">
        <v>16.591488546033833</v>
      </c>
      <c r="AF730">
        <f t="shared" si="576"/>
        <v>1</v>
      </c>
      <c r="AG730">
        <f t="shared" si="577"/>
        <v>0</v>
      </c>
      <c r="AH730">
        <f t="shared" si="578"/>
        <v>10.89189898338763</v>
      </c>
      <c r="AK730">
        <v>723</v>
      </c>
      <c r="AL730">
        <v>22.968239543985362</v>
      </c>
      <c r="AM730">
        <v>36.432450487544315</v>
      </c>
      <c r="AO730">
        <f t="shared" si="579"/>
        <v>0</v>
      </c>
      <c r="AP730">
        <f t="shared" si="580"/>
        <v>1</v>
      </c>
      <c r="AQ730">
        <f t="shared" si="581"/>
        <v>13.464210943558953</v>
      </c>
      <c r="AT730">
        <v>723</v>
      </c>
      <c r="AU730">
        <v>14.401362916010598</v>
      </c>
      <c r="AV730">
        <v>21.439274401077824</v>
      </c>
      <c r="AX730">
        <f t="shared" si="582"/>
        <v>0</v>
      </c>
      <c r="AY730">
        <f t="shared" si="583"/>
        <v>1</v>
      </c>
      <c r="AZ730">
        <f t="shared" si="584"/>
        <v>7.0379114850672266</v>
      </c>
      <c r="BC730">
        <v>723</v>
      </c>
      <c r="BD730" t="e">
        <v>#N/A</v>
      </c>
      <c r="BE730" t="e">
        <v>#N/A</v>
      </c>
      <c r="BG730" t="e">
        <f t="shared" si="585"/>
        <v>#N/A</v>
      </c>
      <c r="BH730" t="e">
        <f t="shared" si="586"/>
        <v>#N/A</v>
      </c>
      <c r="BI730" t="e">
        <f t="shared" si="587"/>
        <v>#N/A</v>
      </c>
      <c r="BL730">
        <v>723</v>
      </c>
      <c r="BM730">
        <v>31.895695824168129</v>
      </c>
      <c r="BN730">
        <v>14.003546644663196</v>
      </c>
      <c r="BP730">
        <f t="shared" si="588"/>
        <v>1</v>
      </c>
      <c r="BQ730">
        <f t="shared" si="589"/>
        <v>0</v>
      </c>
      <c r="BR730">
        <f t="shared" si="590"/>
        <v>17.892149179504933</v>
      </c>
      <c r="BU730">
        <v>723</v>
      </c>
      <c r="BV730">
        <v>22.190518214991023</v>
      </c>
      <c r="BW730">
        <v>25.215887896935733</v>
      </c>
      <c r="BY730">
        <f t="shared" si="591"/>
        <v>0</v>
      </c>
      <c r="BZ730">
        <f t="shared" si="592"/>
        <v>1</v>
      </c>
      <c r="CA730">
        <f t="shared" si="593"/>
        <v>3.02536968194471</v>
      </c>
      <c r="CD730">
        <v>723</v>
      </c>
      <c r="CE730">
        <v>12.360587511648166</v>
      </c>
      <c r="CF730">
        <v>26.945586813947191</v>
      </c>
      <c r="CH730">
        <f t="shared" si="594"/>
        <v>0</v>
      </c>
      <c r="CI730">
        <f t="shared" si="595"/>
        <v>1</v>
      </c>
      <c r="CJ730">
        <f t="shared" si="596"/>
        <v>14.584999302299025</v>
      </c>
      <c r="CM730">
        <v>723</v>
      </c>
      <c r="CN730">
        <v>20.284851713813389</v>
      </c>
      <c r="CO730">
        <v>30.941165368816499</v>
      </c>
      <c r="CQ730">
        <f t="shared" si="597"/>
        <v>0</v>
      </c>
      <c r="CR730">
        <f t="shared" si="598"/>
        <v>1</v>
      </c>
      <c r="CS730">
        <f t="shared" si="599"/>
        <v>10.65631365500311</v>
      </c>
      <c r="CV730">
        <v>723</v>
      </c>
      <c r="CW730">
        <v>19.015784072128291</v>
      </c>
      <c r="CX730">
        <v>16.211730784613749</v>
      </c>
      <c r="CZ730">
        <f t="shared" si="600"/>
        <v>1</v>
      </c>
      <c r="DA730">
        <f t="shared" si="601"/>
        <v>0</v>
      </c>
      <c r="DB730">
        <f t="shared" si="602"/>
        <v>2.8040532875145416</v>
      </c>
      <c r="DE730">
        <v>723</v>
      </c>
      <c r="DF730">
        <v>11.141169299417811</v>
      </c>
      <c r="DG730">
        <v>24.532512593963382</v>
      </c>
      <c r="DI730">
        <f t="shared" si="603"/>
        <v>0</v>
      </c>
      <c r="DJ730">
        <f t="shared" si="604"/>
        <v>1</v>
      </c>
      <c r="DK730">
        <f t="shared" si="605"/>
        <v>13.391343294545571</v>
      </c>
      <c r="DN730">
        <v>723</v>
      </c>
      <c r="DO730">
        <v>23.229742860716684</v>
      </c>
      <c r="DP730">
        <v>19.836628781931537</v>
      </c>
      <c r="DR730">
        <f t="shared" si="606"/>
        <v>1</v>
      </c>
      <c r="DS730">
        <f t="shared" si="607"/>
        <v>0</v>
      </c>
      <c r="DT730">
        <f t="shared" si="608"/>
        <v>3.3931140787851461</v>
      </c>
      <c r="DW730">
        <v>723</v>
      </c>
      <c r="DX730">
        <v>15.796539681327753</v>
      </c>
      <c r="DY730">
        <v>13.410531873143729</v>
      </c>
      <c r="EA730">
        <f t="shared" si="609"/>
        <v>1</v>
      </c>
      <c r="EB730">
        <f t="shared" si="610"/>
        <v>0</v>
      </c>
      <c r="EC730">
        <f t="shared" si="611"/>
        <v>2.3860078081840239</v>
      </c>
      <c r="EF730">
        <v>723</v>
      </c>
      <c r="EG730">
        <v>18.773475877953295</v>
      </c>
      <c r="EH730">
        <v>17.514562479731044</v>
      </c>
      <c r="EJ730">
        <f t="shared" si="612"/>
        <v>1</v>
      </c>
      <c r="EK730">
        <f t="shared" si="613"/>
        <v>0</v>
      </c>
      <c r="EL730">
        <f t="shared" si="614"/>
        <v>1.2589133982222513</v>
      </c>
      <c r="EO730">
        <v>723</v>
      </c>
      <c r="EP730">
        <v>15.128408669171051</v>
      </c>
      <c r="EQ730">
        <v>34.865393761724548</v>
      </c>
      <c r="ES730">
        <f t="shared" si="615"/>
        <v>0</v>
      </c>
      <c r="ET730">
        <f t="shared" si="616"/>
        <v>1</v>
      </c>
      <c r="EU730">
        <f t="shared" si="617"/>
        <v>19.736985092553496</v>
      </c>
    </row>
    <row r="731" spans="1:151" x14ac:dyDescent="0.25">
      <c r="A731">
        <v>724</v>
      </c>
      <c r="B731">
        <v>11.893207986128257</v>
      </c>
      <c r="C731">
        <v>13.565885518327466</v>
      </c>
      <c r="E731">
        <f t="shared" si="567"/>
        <v>0</v>
      </c>
      <c r="F731">
        <f t="shared" si="569"/>
        <v>1</v>
      </c>
      <c r="G731">
        <f t="shared" si="568"/>
        <v>1.6726775321992093</v>
      </c>
      <c r="J731">
        <v>724</v>
      </c>
      <c r="K731">
        <v>19.597769049101238</v>
      </c>
      <c r="L731">
        <v>25.505088859795514</v>
      </c>
      <c r="N731">
        <f t="shared" si="570"/>
        <v>0</v>
      </c>
      <c r="O731">
        <f t="shared" si="571"/>
        <v>1</v>
      </c>
      <c r="P731">
        <f t="shared" si="572"/>
        <v>5.9073198106942755</v>
      </c>
      <c r="S731">
        <v>724</v>
      </c>
      <c r="T731">
        <v>19.913008712620062</v>
      </c>
      <c r="U731">
        <v>19.264974249945922</v>
      </c>
      <c r="W731">
        <f t="shared" si="573"/>
        <v>1</v>
      </c>
      <c r="X731">
        <f t="shared" si="574"/>
        <v>0</v>
      </c>
      <c r="Y731">
        <f t="shared" si="575"/>
        <v>0.64803446267413989</v>
      </c>
      <c r="AB731">
        <v>724</v>
      </c>
      <c r="AC731">
        <v>26.485938798761797</v>
      </c>
      <c r="AD731">
        <v>18.65409264049655</v>
      </c>
      <c r="AF731">
        <f t="shared" si="576"/>
        <v>1</v>
      </c>
      <c r="AG731">
        <f t="shared" si="577"/>
        <v>0</v>
      </c>
      <c r="AH731">
        <f t="shared" si="578"/>
        <v>7.8318461582652468</v>
      </c>
      <c r="AK731">
        <v>724</v>
      </c>
      <c r="AL731">
        <v>26.838955512541105</v>
      </c>
      <c r="AM731">
        <v>19.060383303876989</v>
      </c>
      <c r="AO731">
        <f t="shared" si="579"/>
        <v>1</v>
      </c>
      <c r="AP731">
        <f t="shared" si="580"/>
        <v>0</v>
      </c>
      <c r="AQ731">
        <f t="shared" si="581"/>
        <v>7.7785722086641158</v>
      </c>
      <c r="AT731">
        <v>724</v>
      </c>
      <c r="AU731">
        <v>15.995276040025681</v>
      </c>
      <c r="AV731">
        <v>20.54511298682311</v>
      </c>
      <c r="AX731">
        <f t="shared" si="582"/>
        <v>0</v>
      </c>
      <c r="AY731">
        <f t="shared" si="583"/>
        <v>1</v>
      </c>
      <c r="AZ731">
        <f t="shared" si="584"/>
        <v>4.5498369467974289</v>
      </c>
      <c r="BC731">
        <v>724</v>
      </c>
      <c r="BD731" t="e">
        <v>#N/A</v>
      </c>
      <c r="BE731" t="e">
        <v>#N/A</v>
      </c>
      <c r="BG731" t="e">
        <f t="shared" si="585"/>
        <v>#N/A</v>
      </c>
      <c r="BH731" t="e">
        <f t="shared" si="586"/>
        <v>#N/A</v>
      </c>
      <c r="BI731" t="e">
        <f t="shared" si="587"/>
        <v>#N/A</v>
      </c>
      <c r="BL731">
        <v>724</v>
      </c>
      <c r="BM731">
        <v>26.41214960545048</v>
      </c>
      <c r="BN731">
        <v>10.009702740403565</v>
      </c>
      <c r="BP731">
        <f t="shared" si="588"/>
        <v>1</v>
      </c>
      <c r="BQ731">
        <f t="shared" si="589"/>
        <v>0</v>
      </c>
      <c r="BR731">
        <f t="shared" si="590"/>
        <v>16.402446865046915</v>
      </c>
      <c r="BU731">
        <v>724</v>
      </c>
      <c r="BV731">
        <v>20.348342391093848</v>
      </c>
      <c r="BW731">
        <v>23.217111053072259</v>
      </c>
      <c r="BY731">
        <f t="shared" si="591"/>
        <v>0</v>
      </c>
      <c r="BZ731">
        <f t="shared" si="592"/>
        <v>1</v>
      </c>
      <c r="CA731">
        <f t="shared" si="593"/>
        <v>2.868768661978411</v>
      </c>
      <c r="CD731">
        <v>724</v>
      </c>
      <c r="CE731">
        <v>25.834668752497862</v>
      </c>
      <c r="CF731">
        <v>25.784472484765363</v>
      </c>
      <c r="CH731">
        <f t="shared" si="594"/>
        <v>1</v>
      </c>
      <c r="CI731">
        <f t="shared" si="595"/>
        <v>0</v>
      </c>
      <c r="CJ731">
        <f t="shared" si="596"/>
        <v>5.0196267732498967E-2</v>
      </c>
      <c r="CM731">
        <v>724</v>
      </c>
      <c r="CN731">
        <v>21.141153895828726</v>
      </c>
      <c r="CO731">
        <v>25.928917895945069</v>
      </c>
      <c r="CQ731">
        <f t="shared" si="597"/>
        <v>0</v>
      </c>
      <c r="CR731">
        <f t="shared" si="598"/>
        <v>1</v>
      </c>
      <c r="CS731">
        <f t="shared" si="599"/>
        <v>4.7877640001163435</v>
      </c>
      <c r="CV731">
        <v>724</v>
      </c>
      <c r="CW731">
        <v>21.550150275590752</v>
      </c>
      <c r="CX731">
        <v>15.9694285466976</v>
      </c>
      <c r="CZ731">
        <f t="shared" si="600"/>
        <v>1</v>
      </c>
      <c r="DA731">
        <f t="shared" si="601"/>
        <v>0</v>
      </c>
      <c r="DB731">
        <f t="shared" si="602"/>
        <v>5.5807217288931525</v>
      </c>
      <c r="DE731">
        <v>724</v>
      </c>
      <c r="DF731">
        <v>21.041608921716215</v>
      </c>
      <c r="DG731">
        <v>21.551857471397515</v>
      </c>
      <c r="DI731">
        <f t="shared" si="603"/>
        <v>0</v>
      </c>
      <c r="DJ731">
        <f t="shared" si="604"/>
        <v>1</v>
      </c>
      <c r="DK731">
        <f t="shared" si="605"/>
        <v>0.51024854968130029</v>
      </c>
      <c r="DN731">
        <v>724</v>
      </c>
      <c r="DO731">
        <v>26.768351296507092</v>
      </c>
      <c r="DP731">
        <v>26.093234992124479</v>
      </c>
      <c r="DR731">
        <f t="shared" si="606"/>
        <v>1</v>
      </c>
      <c r="DS731">
        <f t="shared" si="607"/>
        <v>0</v>
      </c>
      <c r="DT731">
        <f t="shared" si="608"/>
        <v>0.6751163043826125</v>
      </c>
      <c r="DW731">
        <v>724</v>
      </c>
      <c r="DX731">
        <v>31.781026482704384</v>
      </c>
      <c r="DY731">
        <v>14.845177815364593</v>
      </c>
      <c r="EA731">
        <f t="shared" si="609"/>
        <v>1</v>
      </c>
      <c r="EB731">
        <f t="shared" si="610"/>
        <v>0</v>
      </c>
      <c r="EC731">
        <f t="shared" si="611"/>
        <v>16.935848667339791</v>
      </c>
      <c r="EF731">
        <v>724</v>
      </c>
      <c r="EG731">
        <v>22.250135756777688</v>
      </c>
      <c r="EH731">
        <v>16.091875530067785</v>
      </c>
      <c r="EJ731">
        <f t="shared" si="612"/>
        <v>1</v>
      </c>
      <c r="EK731">
        <f t="shared" si="613"/>
        <v>0</v>
      </c>
      <c r="EL731">
        <f t="shared" si="614"/>
        <v>6.1582602267099027</v>
      </c>
      <c r="EO731">
        <v>724</v>
      </c>
      <c r="EP731">
        <v>24.546788580863272</v>
      </c>
      <c r="EQ731">
        <v>0.94938127779937886</v>
      </c>
      <c r="ES731">
        <f t="shared" si="615"/>
        <v>1</v>
      </c>
      <c r="ET731">
        <f t="shared" si="616"/>
        <v>0</v>
      </c>
      <c r="EU731">
        <f t="shared" si="617"/>
        <v>23.597407303063893</v>
      </c>
    </row>
    <row r="732" spans="1:151" x14ac:dyDescent="0.25">
      <c r="A732">
        <v>725</v>
      </c>
      <c r="B732">
        <v>11.527039306879972</v>
      </c>
      <c r="C732">
        <v>20.559403314218805</v>
      </c>
      <c r="E732">
        <f t="shared" si="567"/>
        <v>0</v>
      </c>
      <c r="F732">
        <f t="shared" si="569"/>
        <v>1</v>
      </c>
      <c r="G732">
        <f t="shared" si="568"/>
        <v>9.0323640073388329</v>
      </c>
      <c r="J732">
        <v>725</v>
      </c>
      <c r="K732">
        <v>29.755425713408361</v>
      </c>
      <c r="L732">
        <v>22.736824656582591</v>
      </c>
      <c r="N732">
        <f t="shared" si="570"/>
        <v>1</v>
      </c>
      <c r="O732">
        <f t="shared" si="571"/>
        <v>0</v>
      </c>
      <c r="P732">
        <f t="shared" si="572"/>
        <v>7.0186010568257693</v>
      </c>
      <c r="S732">
        <v>725</v>
      </c>
      <c r="T732">
        <v>16.352160628000046</v>
      </c>
      <c r="U732">
        <v>23.777796344149042</v>
      </c>
      <c r="W732">
        <f t="shared" si="573"/>
        <v>0</v>
      </c>
      <c r="X732">
        <f t="shared" si="574"/>
        <v>1</v>
      </c>
      <c r="Y732">
        <f t="shared" si="575"/>
        <v>7.4256357161489959</v>
      </c>
      <c r="AB732">
        <v>725</v>
      </c>
      <c r="AC732">
        <v>17.961716070668643</v>
      </c>
      <c r="AD732">
        <v>19.837281474091689</v>
      </c>
      <c r="AF732">
        <f t="shared" si="576"/>
        <v>0</v>
      </c>
      <c r="AG732">
        <f t="shared" si="577"/>
        <v>1</v>
      </c>
      <c r="AH732">
        <f t="shared" si="578"/>
        <v>1.875565403423046</v>
      </c>
      <c r="AK732">
        <v>725</v>
      </c>
      <c r="AL732">
        <v>23.797203529832714</v>
      </c>
      <c r="AM732">
        <v>39.203676753848889</v>
      </c>
      <c r="AO732">
        <f t="shared" si="579"/>
        <v>0</v>
      </c>
      <c r="AP732">
        <f t="shared" si="580"/>
        <v>1</v>
      </c>
      <c r="AQ732">
        <f t="shared" si="581"/>
        <v>15.406473224016175</v>
      </c>
      <c r="AT732">
        <v>725</v>
      </c>
      <c r="AU732">
        <v>22.35829953133452</v>
      </c>
      <c r="AV732">
        <v>15.04759056298759</v>
      </c>
      <c r="AX732">
        <f t="shared" si="582"/>
        <v>1</v>
      </c>
      <c r="AY732">
        <f t="shared" si="583"/>
        <v>0</v>
      </c>
      <c r="AZ732">
        <f t="shared" si="584"/>
        <v>7.3107089683469297</v>
      </c>
      <c r="BC732">
        <v>725</v>
      </c>
      <c r="BD732" t="e">
        <v>#N/A</v>
      </c>
      <c r="BE732" t="e">
        <v>#N/A</v>
      </c>
      <c r="BG732" t="e">
        <f t="shared" si="585"/>
        <v>#N/A</v>
      </c>
      <c r="BH732" t="e">
        <f t="shared" si="586"/>
        <v>#N/A</v>
      </c>
      <c r="BI732" t="e">
        <f t="shared" si="587"/>
        <v>#N/A</v>
      </c>
      <c r="BL732">
        <v>725</v>
      </c>
      <c r="BM732">
        <v>32.735115448922052</v>
      </c>
      <c r="BN732">
        <v>12.643308536282614</v>
      </c>
      <c r="BP732">
        <f t="shared" si="588"/>
        <v>1</v>
      </c>
      <c r="BQ732">
        <f t="shared" si="589"/>
        <v>0</v>
      </c>
      <c r="BR732">
        <f t="shared" si="590"/>
        <v>20.091806912639438</v>
      </c>
      <c r="BU732">
        <v>725</v>
      </c>
      <c r="BV732">
        <v>23.59892102329291</v>
      </c>
      <c r="BW732">
        <v>24.13037646612397</v>
      </c>
      <c r="BY732">
        <f t="shared" si="591"/>
        <v>0</v>
      </c>
      <c r="BZ732">
        <f t="shared" si="592"/>
        <v>1</v>
      </c>
      <c r="CA732">
        <f t="shared" si="593"/>
        <v>0.53145544283106005</v>
      </c>
      <c r="CD732">
        <v>725</v>
      </c>
      <c r="CE732">
        <v>26.747725743498297</v>
      </c>
      <c r="CF732">
        <v>16.839264242446909</v>
      </c>
      <c r="CH732">
        <f t="shared" si="594"/>
        <v>1</v>
      </c>
      <c r="CI732">
        <f t="shared" si="595"/>
        <v>0</v>
      </c>
      <c r="CJ732">
        <f t="shared" si="596"/>
        <v>9.9084615010513879</v>
      </c>
      <c r="CM732">
        <v>725</v>
      </c>
      <c r="CN732">
        <v>22.846441267183316</v>
      </c>
      <c r="CO732">
        <v>41.562289455460387</v>
      </c>
      <c r="CQ732">
        <f t="shared" si="597"/>
        <v>0</v>
      </c>
      <c r="CR732">
        <f t="shared" si="598"/>
        <v>1</v>
      </c>
      <c r="CS732">
        <f t="shared" si="599"/>
        <v>18.715848188277072</v>
      </c>
      <c r="CV732">
        <v>725</v>
      </c>
      <c r="CW732">
        <v>30.702113696728617</v>
      </c>
      <c r="CX732">
        <v>12.403161137799891</v>
      </c>
      <c r="CZ732">
        <f t="shared" si="600"/>
        <v>1</v>
      </c>
      <c r="DA732">
        <f t="shared" si="601"/>
        <v>0</v>
      </c>
      <c r="DB732">
        <f t="shared" si="602"/>
        <v>18.298952558928725</v>
      </c>
      <c r="DE732">
        <v>725</v>
      </c>
      <c r="DF732">
        <v>26.206396846596387</v>
      </c>
      <c r="DG732">
        <v>28.83536488344253</v>
      </c>
      <c r="DI732">
        <f t="shared" si="603"/>
        <v>0</v>
      </c>
      <c r="DJ732">
        <f t="shared" si="604"/>
        <v>1</v>
      </c>
      <c r="DK732">
        <f t="shared" si="605"/>
        <v>2.6289680368461426</v>
      </c>
      <c r="DN732">
        <v>725</v>
      </c>
      <c r="DO732">
        <v>22.160514807567857</v>
      </c>
      <c r="DP732">
        <v>19.227039882648761</v>
      </c>
      <c r="DR732">
        <f t="shared" si="606"/>
        <v>1</v>
      </c>
      <c r="DS732">
        <f t="shared" si="607"/>
        <v>0</v>
      </c>
      <c r="DT732">
        <f t="shared" si="608"/>
        <v>2.9334749249190963</v>
      </c>
      <c r="DW732">
        <v>725</v>
      </c>
      <c r="DX732">
        <v>15.277540303871492</v>
      </c>
      <c r="DY732">
        <v>23.534647159498086</v>
      </c>
      <c r="EA732">
        <f t="shared" si="609"/>
        <v>0</v>
      </c>
      <c r="EB732">
        <f t="shared" si="610"/>
        <v>1</v>
      </c>
      <c r="EC732">
        <f t="shared" si="611"/>
        <v>8.2571068556265939</v>
      </c>
      <c r="EF732">
        <v>725</v>
      </c>
      <c r="EG732">
        <v>20.970107678348942</v>
      </c>
      <c r="EH732">
        <v>14.386501031508054</v>
      </c>
      <c r="EJ732">
        <f t="shared" si="612"/>
        <v>1</v>
      </c>
      <c r="EK732">
        <f t="shared" si="613"/>
        <v>0</v>
      </c>
      <c r="EL732">
        <f t="shared" si="614"/>
        <v>6.583606646840888</v>
      </c>
      <c r="EO732">
        <v>725</v>
      </c>
      <c r="EP732">
        <v>16.843568590546425</v>
      </c>
      <c r="EQ732">
        <v>27.409127519244947</v>
      </c>
      <c r="ES732">
        <f t="shared" si="615"/>
        <v>0</v>
      </c>
      <c r="ET732">
        <f t="shared" si="616"/>
        <v>1</v>
      </c>
      <c r="EU732">
        <f t="shared" si="617"/>
        <v>10.565558928698522</v>
      </c>
    </row>
    <row r="733" spans="1:151" x14ac:dyDescent="0.25">
      <c r="A733">
        <v>726</v>
      </c>
      <c r="B733">
        <v>12.733344134488433</v>
      </c>
      <c r="C733">
        <v>2.5768248962996552</v>
      </c>
      <c r="E733">
        <f t="shared" si="567"/>
        <v>1</v>
      </c>
      <c r="F733">
        <f t="shared" si="569"/>
        <v>0</v>
      </c>
      <c r="G733">
        <f t="shared" si="568"/>
        <v>10.156519238188778</v>
      </c>
      <c r="J733">
        <v>726</v>
      </c>
      <c r="K733">
        <v>15.425561915571905</v>
      </c>
      <c r="L733">
        <v>26.283212002198368</v>
      </c>
      <c r="N733">
        <f t="shared" si="570"/>
        <v>0</v>
      </c>
      <c r="O733">
        <f t="shared" si="571"/>
        <v>1</v>
      </c>
      <c r="P733">
        <f t="shared" si="572"/>
        <v>10.857650086626464</v>
      </c>
      <c r="S733">
        <v>726</v>
      </c>
      <c r="T733">
        <v>20.387920629273037</v>
      </c>
      <c r="U733">
        <v>15.172620718475086</v>
      </c>
      <c r="W733">
        <f t="shared" si="573"/>
        <v>1</v>
      </c>
      <c r="X733">
        <f t="shared" si="574"/>
        <v>0</v>
      </c>
      <c r="Y733">
        <f t="shared" si="575"/>
        <v>5.2152999107979507</v>
      </c>
      <c r="AB733">
        <v>726</v>
      </c>
      <c r="AC733">
        <v>28.23654419977294</v>
      </c>
      <c r="AD733">
        <v>18.829633553802942</v>
      </c>
      <c r="AF733">
        <f t="shared" si="576"/>
        <v>1</v>
      </c>
      <c r="AG733">
        <f t="shared" si="577"/>
        <v>0</v>
      </c>
      <c r="AH733">
        <f t="shared" si="578"/>
        <v>9.4069106459699974</v>
      </c>
      <c r="AK733">
        <v>726</v>
      </c>
      <c r="AL733">
        <v>23.524956948754674</v>
      </c>
      <c r="AM733">
        <v>20.462909531013246</v>
      </c>
      <c r="AO733">
        <f t="shared" si="579"/>
        <v>1</v>
      </c>
      <c r="AP733">
        <f t="shared" si="580"/>
        <v>0</v>
      </c>
      <c r="AQ733">
        <f t="shared" si="581"/>
        <v>3.0620474177414287</v>
      </c>
      <c r="AT733">
        <v>726</v>
      </c>
      <c r="AU733">
        <v>17.561181136342618</v>
      </c>
      <c r="AV733">
        <v>20.915007752589407</v>
      </c>
      <c r="AX733">
        <f t="shared" si="582"/>
        <v>0</v>
      </c>
      <c r="AY733">
        <f t="shared" si="583"/>
        <v>1</v>
      </c>
      <c r="AZ733">
        <f t="shared" si="584"/>
        <v>3.3538266162467885</v>
      </c>
      <c r="BC733">
        <v>726</v>
      </c>
      <c r="BD733" t="e">
        <v>#N/A</v>
      </c>
      <c r="BE733" t="e">
        <v>#N/A</v>
      </c>
      <c r="BG733" t="e">
        <f t="shared" si="585"/>
        <v>#N/A</v>
      </c>
      <c r="BH733" t="e">
        <f t="shared" si="586"/>
        <v>#N/A</v>
      </c>
      <c r="BI733" t="e">
        <f t="shared" si="587"/>
        <v>#N/A</v>
      </c>
      <c r="BL733">
        <v>726</v>
      </c>
      <c r="BM733">
        <v>21.111318944899256</v>
      </c>
      <c r="BN733">
        <v>13.090870367380138</v>
      </c>
      <c r="BP733">
        <f t="shared" si="588"/>
        <v>1</v>
      </c>
      <c r="BQ733">
        <f t="shared" si="589"/>
        <v>0</v>
      </c>
      <c r="BR733">
        <f t="shared" si="590"/>
        <v>8.0204485775191188</v>
      </c>
      <c r="BU733">
        <v>726</v>
      </c>
      <c r="BV733">
        <v>26.263262067897053</v>
      </c>
      <c r="BW733">
        <v>21.801382381362895</v>
      </c>
      <c r="BY733">
        <f t="shared" si="591"/>
        <v>1</v>
      </c>
      <c r="BZ733">
        <f t="shared" si="592"/>
        <v>0</v>
      </c>
      <c r="CA733">
        <f t="shared" si="593"/>
        <v>4.4618796865341572</v>
      </c>
      <c r="CD733">
        <v>726</v>
      </c>
      <c r="CE733">
        <v>19.570404772668301</v>
      </c>
      <c r="CF733">
        <v>23.763635392559355</v>
      </c>
      <c r="CH733">
        <f t="shared" si="594"/>
        <v>0</v>
      </c>
      <c r="CI733">
        <f t="shared" si="595"/>
        <v>1</v>
      </c>
      <c r="CJ733">
        <f t="shared" si="596"/>
        <v>4.1932306198910538</v>
      </c>
      <c r="CM733">
        <v>726</v>
      </c>
      <c r="CN733">
        <v>20.548607317422377</v>
      </c>
      <c r="CO733">
        <v>20.29767891812628</v>
      </c>
      <c r="CQ733">
        <f t="shared" si="597"/>
        <v>1</v>
      </c>
      <c r="CR733">
        <f t="shared" si="598"/>
        <v>0</v>
      </c>
      <c r="CS733">
        <f t="shared" si="599"/>
        <v>0.25092839929609667</v>
      </c>
      <c r="CV733">
        <v>726</v>
      </c>
      <c r="CW733">
        <v>30.437276251207756</v>
      </c>
      <c r="CX733">
        <v>18.452946926814608</v>
      </c>
      <c r="CZ733">
        <f t="shared" si="600"/>
        <v>1</v>
      </c>
      <c r="DA733">
        <f t="shared" si="601"/>
        <v>0</v>
      </c>
      <c r="DB733">
        <f t="shared" si="602"/>
        <v>11.984329324393148</v>
      </c>
      <c r="DE733">
        <v>726</v>
      </c>
      <c r="DF733">
        <v>15.999519553590243</v>
      </c>
      <c r="DG733">
        <v>11.598347743753068</v>
      </c>
      <c r="DI733">
        <f t="shared" si="603"/>
        <v>1</v>
      </c>
      <c r="DJ733">
        <f t="shared" si="604"/>
        <v>0</v>
      </c>
      <c r="DK733">
        <f t="shared" si="605"/>
        <v>4.4011718098371748</v>
      </c>
      <c r="DN733">
        <v>726</v>
      </c>
      <c r="DO733">
        <v>26.315262665488945</v>
      </c>
      <c r="DP733">
        <v>22.824552688436047</v>
      </c>
      <c r="DR733">
        <f t="shared" si="606"/>
        <v>1</v>
      </c>
      <c r="DS733">
        <f t="shared" si="607"/>
        <v>0</v>
      </c>
      <c r="DT733">
        <f t="shared" si="608"/>
        <v>3.490709977052898</v>
      </c>
      <c r="DW733">
        <v>726</v>
      </c>
      <c r="DX733">
        <v>21.607312903794476</v>
      </c>
      <c r="DY733">
        <v>18.308094193387156</v>
      </c>
      <c r="EA733">
        <f t="shared" si="609"/>
        <v>1</v>
      </c>
      <c r="EB733">
        <f t="shared" si="610"/>
        <v>0</v>
      </c>
      <c r="EC733">
        <f t="shared" si="611"/>
        <v>3.2992187104073203</v>
      </c>
      <c r="EF733">
        <v>726</v>
      </c>
      <c r="EG733">
        <v>20.583893854741888</v>
      </c>
      <c r="EH733">
        <v>15.092950199321466</v>
      </c>
      <c r="EJ733">
        <f t="shared" si="612"/>
        <v>1</v>
      </c>
      <c r="EK733">
        <f t="shared" si="613"/>
        <v>0</v>
      </c>
      <c r="EL733">
        <f t="shared" si="614"/>
        <v>5.4909436554204216</v>
      </c>
      <c r="EO733">
        <v>726</v>
      </c>
      <c r="EP733">
        <v>20.132028107445795</v>
      </c>
      <c r="EQ733">
        <v>25.582154090321676</v>
      </c>
      <c r="ES733">
        <f t="shared" si="615"/>
        <v>0</v>
      </c>
      <c r="ET733">
        <f t="shared" si="616"/>
        <v>1</v>
      </c>
      <c r="EU733">
        <f t="shared" si="617"/>
        <v>5.4501259828758819</v>
      </c>
    </row>
    <row r="734" spans="1:151" x14ac:dyDescent="0.25">
      <c r="A734">
        <v>727</v>
      </c>
      <c r="B734">
        <v>10.468196539704415</v>
      </c>
      <c r="C734">
        <v>66.213752747085465</v>
      </c>
      <c r="E734">
        <f t="shared" si="567"/>
        <v>0</v>
      </c>
      <c r="F734">
        <f t="shared" si="569"/>
        <v>1</v>
      </c>
      <c r="G734">
        <f t="shared" si="568"/>
        <v>55.74555620738105</v>
      </c>
      <c r="J734">
        <v>727</v>
      </c>
      <c r="K734">
        <v>27.44563207704536</v>
      </c>
      <c r="L734">
        <v>20.184353953439171</v>
      </c>
      <c r="N734">
        <f t="shared" si="570"/>
        <v>1</v>
      </c>
      <c r="O734">
        <f t="shared" si="571"/>
        <v>0</v>
      </c>
      <c r="P734">
        <f t="shared" si="572"/>
        <v>7.2612781236061892</v>
      </c>
      <c r="S734">
        <v>727</v>
      </c>
      <c r="T734">
        <v>12.559028890387065</v>
      </c>
      <c r="U734">
        <v>8.9066951585600904</v>
      </c>
      <c r="W734">
        <f t="shared" si="573"/>
        <v>1</v>
      </c>
      <c r="X734">
        <f t="shared" si="574"/>
        <v>0</v>
      </c>
      <c r="Y734">
        <f t="shared" si="575"/>
        <v>3.6523337318269746</v>
      </c>
      <c r="AB734">
        <v>727</v>
      </c>
      <c r="AC734">
        <v>18.960362372756098</v>
      </c>
      <c r="AD734">
        <v>18.07096242183782</v>
      </c>
      <c r="AF734">
        <f t="shared" si="576"/>
        <v>1</v>
      </c>
      <c r="AG734">
        <f t="shared" si="577"/>
        <v>0</v>
      </c>
      <c r="AH734">
        <f t="shared" si="578"/>
        <v>0.88939995091827839</v>
      </c>
      <c r="AK734">
        <v>727</v>
      </c>
      <c r="AL734">
        <v>24.380401727775016</v>
      </c>
      <c r="AM734">
        <v>37.925038611604876</v>
      </c>
      <c r="AO734">
        <f t="shared" si="579"/>
        <v>0</v>
      </c>
      <c r="AP734">
        <f t="shared" si="580"/>
        <v>1</v>
      </c>
      <c r="AQ734">
        <f t="shared" si="581"/>
        <v>13.54463688382986</v>
      </c>
      <c r="AT734">
        <v>727</v>
      </c>
      <c r="AU734">
        <v>19.465778145232385</v>
      </c>
      <c r="AV734">
        <v>22.146035438058281</v>
      </c>
      <c r="AX734">
        <f t="shared" si="582"/>
        <v>0</v>
      </c>
      <c r="AY734">
        <f t="shared" si="583"/>
        <v>1</v>
      </c>
      <c r="AZ734">
        <f t="shared" si="584"/>
        <v>2.6802572928258961</v>
      </c>
      <c r="BC734">
        <v>727</v>
      </c>
      <c r="BD734" t="e">
        <v>#N/A</v>
      </c>
      <c r="BE734" t="e">
        <v>#N/A</v>
      </c>
      <c r="BG734" t="e">
        <f t="shared" si="585"/>
        <v>#N/A</v>
      </c>
      <c r="BH734" t="e">
        <f t="shared" si="586"/>
        <v>#N/A</v>
      </c>
      <c r="BI734" t="e">
        <f t="shared" si="587"/>
        <v>#N/A</v>
      </c>
      <c r="BL734">
        <v>727</v>
      </c>
      <c r="BM734">
        <v>20.859979024064003</v>
      </c>
      <c r="BN734">
        <v>19.1216339233879</v>
      </c>
      <c r="BP734">
        <f t="shared" si="588"/>
        <v>1</v>
      </c>
      <c r="BQ734">
        <f t="shared" si="589"/>
        <v>0</v>
      </c>
      <c r="BR734">
        <f t="shared" si="590"/>
        <v>1.7383451006761028</v>
      </c>
      <c r="BU734">
        <v>727</v>
      </c>
      <c r="BV734">
        <v>12.582043416748022</v>
      </c>
      <c r="BW734">
        <v>7.3151009579827662</v>
      </c>
      <c r="BY734">
        <f t="shared" si="591"/>
        <v>1</v>
      </c>
      <c r="BZ734">
        <f t="shared" si="592"/>
        <v>0</v>
      </c>
      <c r="CA734">
        <f t="shared" si="593"/>
        <v>5.2669424587652554</v>
      </c>
      <c r="CD734">
        <v>727</v>
      </c>
      <c r="CE734">
        <v>24.294824210747993</v>
      </c>
      <c r="CF734">
        <v>26.101769525459609</v>
      </c>
      <c r="CH734">
        <f t="shared" si="594"/>
        <v>0</v>
      </c>
      <c r="CI734">
        <f t="shared" si="595"/>
        <v>1</v>
      </c>
      <c r="CJ734">
        <f t="shared" si="596"/>
        <v>1.8069453147116157</v>
      </c>
      <c r="CM734">
        <v>727</v>
      </c>
      <c r="CN734">
        <v>20.10945896050152</v>
      </c>
      <c r="CO734">
        <v>29.590978886278965</v>
      </c>
      <c r="CQ734">
        <f t="shared" si="597"/>
        <v>0</v>
      </c>
      <c r="CR734">
        <f t="shared" si="598"/>
        <v>1</v>
      </c>
      <c r="CS734">
        <f t="shared" si="599"/>
        <v>9.4815199257774445</v>
      </c>
      <c r="CV734">
        <v>727</v>
      </c>
      <c r="CW734">
        <v>24.220565443866626</v>
      </c>
      <c r="CX734">
        <v>19.611627440992102</v>
      </c>
      <c r="CZ734">
        <f t="shared" si="600"/>
        <v>1</v>
      </c>
      <c r="DA734">
        <f t="shared" si="601"/>
        <v>0</v>
      </c>
      <c r="DB734">
        <f t="shared" si="602"/>
        <v>4.6089380028745239</v>
      </c>
      <c r="DE734">
        <v>727</v>
      </c>
      <c r="DF734">
        <v>16.850546550800679</v>
      </c>
      <c r="DG734">
        <v>20.710026114004801</v>
      </c>
      <c r="DI734">
        <f t="shared" si="603"/>
        <v>0</v>
      </c>
      <c r="DJ734">
        <f t="shared" si="604"/>
        <v>1</v>
      </c>
      <c r="DK734">
        <f t="shared" si="605"/>
        <v>3.8594795632041219</v>
      </c>
      <c r="DN734">
        <v>727</v>
      </c>
      <c r="DO734">
        <v>26.384061245541311</v>
      </c>
      <c r="DP734">
        <v>15.909742259772395</v>
      </c>
      <c r="DR734">
        <f t="shared" si="606"/>
        <v>1</v>
      </c>
      <c r="DS734">
        <f t="shared" si="607"/>
        <v>0</v>
      </c>
      <c r="DT734">
        <f t="shared" si="608"/>
        <v>10.474318985768916</v>
      </c>
      <c r="DW734">
        <v>727</v>
      </c>
      <c r="DX734">
        <v>22.160283903242266</v>
      </c>
      <c r="DY734">
        <v>20.621563629467687</v>
      </c>
      <c r="EA734">
        <f t="shared" si="609"/>
        <v>1</v>
      </c>
      <c r="EB734">
        <f t="shared" si="610"/>
        <v>0</v>
      </c>
      <c r="EC734">
        <f t="shared" si="611"/>
        <v>1.5387202737745795</v>
      </c>
      <c r="EF734">
        <v>727</v>
      </c>
      <c r="EG734">
        <v>21.241364007085057</v>
      </c>
      <c r="EH734">
        <v>16.152164999026002</v>
      </c>
      <c r="EJ734">
        <f t="shared" si="612"/>
        <v>1</v>
      </c>
      <c r="EK734">
        <f t="shared" si="613"/>
        <v>0</v>
      </c>
      <c r="EL734">
        <f t="shared" si="614"/>
        <v>5.0891990080590546</v>
      </c>
      <c r="EO734">
        <v>727</v>
      </c>
      <c r="EP734">
        <v>20.267923949703622</v>
      </c>
      <c r="EQ734">
        <v>35.097612894996679</v>
      </c>
      <c r="ES734">
        <f t="shared" si="615"/>
        <v>0</v>
      </c>
      <c r="ET734">
        <f t="shared" si="616"/>
        <v>1</v>
      </c>
      <c r="EU734">
        <f t="shared" si="617"/>
        <v>14.829688945293057</v>
      </c>
    </row>
    <row r="735" spans="1:151" x14ac:dyDescent="0.25">
      <c r="A735">
        <v>728</v>
      </c>
      <c r="B735">
        <v>13.412704834047435</v>
      </c>
      <c r="C735">
        <v>22.229028086161613</v>
      </c>
      <c r="E735">
        <f t="shared" si="567"/>
        <v>0</v>
      </c>
      <c r="F735">
        <f t="shared" si="569"/>
        <v>1</v>
      </c>
      <c r="G735">
        <f t="shared" si="568"/>
        <v>8.8163232521141772</v>
      </c>
      <c r="J735">
        <v>728</v>
      </c>
      <c r="K735">
        <v>20.870820360190489</v>
      </c>
      <c r="L735">
        <v>30.084786790434087</v>
      </c>
      <c r="N735">
        <f t="shared" si="570"/>
        <v>0</v>
      </c>
      <c r="O735">
        <f t="shared" si="571"/>
        <v>1</v>
      </c>
      <c r="P735">
        <f t="shared" si="572"/>
        <v>9.2139664302435982</v>
      </c>
      <c r="S735">
        <v>728</v>
      </c>
      <c r="T735">
        <v>18.884384869053729</v>
      </c>
      <c r="U735">
        <v>28.726964439867391</v>
      </c>
      <c r="W735">
        <f t="shared" si="573"/>
        <v>0</v>
      </c>
      <c r="X735">
        <f t="shared" si="574"/>
        <v>1</v>
      </c>
      <c r="Y735">
        <f t="shared" si="575"/>
        <v>9.8425795708136619</v>
      </c>
      <c r="AB735">
        <v>728</v>
      </c>
      <c r="AC735">
        <v>24.54488164607346</v>
      </c>
      <c r="AD735">
        <v>16.198971229483799</v>
      </c>
      <c r="AF735">
        <f t="shared" si="576"/>
        <v>1</v>
      </c>
      <c r="AG735">
        <f t="shared" si="577"/>
        <v>0</v>
      </c>
      <c r="AH735">
        <f t="shared" si="578"/>
        <v>8.3459104165896605</v>
      </c>
      <c r="AK735">
        <v>728</v>
      </c>
      <c r="AL735">
        <v>22.345236848090675</v>
      </c>
      <c r="AM735">
        <v>19.873938722954271</v>
      </c>
      <c r="AO735">
        <f t="shared" si="579"/>
        <v>1</v>
      </c>
      <c r="AP735">
        <f t="shared" si="580"/>
        <v>0</v>
      </c>
      <c r="AQ735">
        <f t="shared" si="581"/>
        <v>2.4712981251364035</v>
      </c>
      <c r="AT735">
        <v>728</v>
      </c>
      <c r="AU735">
        <v>13.842201998665319</v>
      </c>
      <c r="AV735">
        <v>27.740146488689092</v>
      </c>
      <c r="AX735">
        <f t="shared" si="582"/>
        <v>0</v>
      </c>
      <c r="AY735">
        <f t="shared" si="583"/>
        <v>1</v>
      </c>
      <c r="AZ735">
        <f t="shared" si="584"/>
        <v>13.897944490023773</v>
      </c>
      <c r="BC735">
        <v>728</v>
      </c>
      <c r="BD735" t="e">
        <v>#N/A</v>
      </c>
      <c r="BE735" t="e">
        <v>#N/A</v>
      </c>
      <c r="BG735" t="e">
        <f t="shared" si="585"/>
        <v>#N/A</v>
      </c>
      <c r="BH735" t="e">
        <f t="shared" si="586"/>
        <v>#N/A</v>
      </c>
      <c r="BI735" t="e">
        <f t="shared" si="587"/>
        <v>#N/A</v>
      </c>
      <c r="BL735">
        <v>728</v>
      </c>
      <c r="BM735">
        <v>24.350092270971814</v>
      </c>
      <c r="BN735">
        <v>10.32534696030182</v>
      </c>
      <c r="BP735">
        <f t="shared" si="588"/>
        <v>1</v>
      </c>
      <c r="BQ735">
        <f t="shared" si="589"/>
        <v>0</v>
      </c>
      <c r="BR735">
        <f t="shared" si="590"/>
        <v>14.024745310669994</v>
      </c>
      <c r="BU735">
        <v>728</v>
      </c>
      <c r="BV735">
        <v>18.215503291663115</v>
      </c>
      <c r="BW735">
        <v>24.757039067039294</v>
      </c>
      <c r="BY735">
        <f t="shared" si="591"/>
        <v>0</v>
      </c>
      <c r="BZ735">
        <f t="shared" si="592"/>
        <v>1</v>
      </c>
      <c r="CA735">
        <f t="shared" si="593"/>
        <v>6.5415357753761789</v>
      </c>
      <c r="CD735">
        <v>728</v>
      </c>
      <c r="CE735">
        <v>24.863454371451191</v>
      </c>
      <c r="CF735">
        <v>17.814037425509095</v>
      </c>
      <c r="CH735">
        <f t="shared" si="594"/>
        <v>1</v>
      </c>
      <c r="CI735">
        <f t="shared" si="595"/>
        <v>0</v>
      </c>
      <c r="CJ735">
        <f t="shared" si="596"/>
        <v>7.0494169459420952</v>
      </c>
      <c r="CM735">
        <v>728</v>
      </c>
      <c r="CN735">
        <v>20.705914390692705</v>
      </c>
      <c r="CO735">
        <v>23.413444553260039</v>
      </c>
      <c r="CQ735">
        <f t="shared" si="597"/>
        <v>0</v>
      </c>
      <c r="CR735">
        <f t="shared" si="598"/>
        <v>1</v>
      </c>
      <c r="CS735">
        <f t="shared" si="599"/>
        <v>2.707530162567334</v>
      </c>
      <c r="CV735">
        <v>728</v>
      </c>
      <c r="CW735">
        <v>20.593684651333223</v>
      </c>
      <c r="CX735">
        <v>15.735109810045584</v>
      </c>
      <c r="CZ735">
        <f t="shared" si="600"/>
        <v>1</v>
      </c>
      <c r="DA735">
        <f t="shared" si="601"/>
        <v>0</v>
      </c>
      <c r="DB735">
        <f t="shared" si="602"/>
        <v>4.8585748412876395</v>
      </c>
      <c r="DE735">
        <v>728</v>
      </c>
      <c r="DF735">
        <v>23.253800571717377</v>
      </c>
      <c r="DG735">
        <v>19.347886823337845</v>
      </c>
      <c r="DI735">
        <f t="shared" si="603"/>
        <v>1</v>
      </c>
      <c r="DJ735">
        <f t="shared" si="604"/>
        <v>0</v>
      </c>
      <c r="DK735">
        <f t="shared" si="605"/>
        <v>3.9059137483795325</v>
      </c>
      <c r="DN735">
        <v>728</v>
      </c>
      <c r="DO735">
        <v>26.837252832012204</v>
      </c>
      <c r="DP735">
        <v>16.74172801958326</v>
      </c>
      <c r="DR735">
        <f t="shared" si="606"/>
        <v>1</v>
      </c>
      <c r="DS735">
        <f t="shared" si="607"/>
        <v>0</v>
      </c>
      <c r="DT735">
        <f t="shared" si="608"/>
        <v>10.095524812428945</v>
      </c>
      <c r="DW735">
        <v>728</v>
      </c>
      <c r="DX735">
        <v>15.578965454006564</v>
      </c>
      <c r="DY735">
        <v>10.76359066459041</v>
      </c>
      <c r="EA735">
        <f t="shared" si="609"/>
        <v>1</v>
      </c>
      <c r="EB735">
        <f t="shared" si="610"/>
        <v>0</v>
      </c>
      <c r="EC735">
        <f t="shared" si="611"/>
        <v>4.815374789416154</v>
      </c>
      <c r="EF735">
        <v>728</v>
      </c>
      <c r="EG735">
        <v>16.001433665641052</v>
      </c>
      <c r="EH735">
        <v>16.826791437419701</v>
      </c>
      <c r="EJ735">
        <f t="shared" si="612"/>
        <v>0</v>
      </c>
      <c r="EK735">
        <f t="shared" si="613"/>
        <v>1</v>
      </c>
      <c r="EL735">
        <f t="shared" si="614"/>
        <v>0.82535777177864844</v>
      </c>
      <c r="EO735">
        <v>728</v>
      </c>
      <c r="EP735">
        <v>17.706711478496654</v>
      </c>
      <c r="EQ735">
        <v>23.528096173990438</v>
      </c>
      <c r="ES735">
        <f t="shared" si="615"/>
        <v>0</v>
      </c>
      <c r="ET735">
        <f t="shared" si="616"/>
        <v>1</v>
      </c>
      <c r="EU735">
        <f t="shared" si="617"/>
        <v>5.8213846954937836</v>
      </c>
    </row>
    <row r="736" spans="1:151" x14ac:dyDescent="0.25">
      <c r="A736">
        <v>729</v>
      </c>
      <c r="B736">
        <v>9.7991399923658538</v>
      </c>
      <c r="C736">
        <v>51.98883411517113</v>
      </c>
      <c r="E736">
        <f t="shared" si="567"/>
        <v>0</v>
      </c>
      <c r="F736">
        <f t="shared" si="569"/>
        <v>1</v>
      </c>
      <c r="G736">
        <f t="shared" si="568"/>
        <v>42.189694122805278</v>
      </c>
      <c r="J736">
        <v>729</v>
      </c>
      <c r="K736">
        <v>25.484918092252894</v>
      </c>
      <c r="L736">
        <v>26.016846451280284</v>
      </c>
      <c r="N736">
        <f t="shared" si="570"/>
        <v>0</v>
      </c>
      <c r="O736">
        <f t="shared" si="571"/>
        <v>1</v>
      </c>
      <c r="P736">
        <f t="shared" si="572"/>
        <v>0.53192835902738977</v>
      </c>
      <c r="S736">
        <v>729</v>
      </c>
      <c r="T736">
        <v>18.836131587648001</v>
      </c>
      <c r="U736">
        <v>43.516796745353872</v>
      </c>
      <c r="W736">
        <f t="shared" si="573"/>
        <v>0</v>
      </c>
      <c r="X736">
        <f t="shared" si="574"/>
        <v>1</v>
      </c>
      <c r="Y736">
        <f t="shared" si="575"/>
        <v>24.680665157705871</v>
      </c>
      <c r="AB736">
        <v>729</v>
      </c>
      <c r="AC736">
        <v>32.471986705399672</v>
      </c>
      <c r="AD736">
        <v>19.18864639307553</v>
      </c>
      <c r="AF736">
        <f t="shared" si="576"/>
        <v>1</v>
      </c>
      <c r="AG736">
        <f t="shared" si="577"/>
        <v>0</v>
      </c>
      <c r="AH736">
        <f t="shared" si="578"/>
        <v>13.283340312324142</v>
      </c>
      <c r="AK736">
        <v>729</v>
      </c>
      <c r="AL736">
        <v>13.579937753988414</v>
      </c>
      <c r="AM736">
        <v>32.773162007524846</v>
      </c>
      <c r="AO736">
        <f t="shared" si="579"/>
        <v>0</v>
      </c>
      <c r="AP736">
        <f t="shared" si="580"/>
        <v>1</v>
      </c>
      <c r="AQ736">
        <f t="shared" si="581"/>
        <v>19.193224253536432</v>
      </c>
      <c r="AT736">
        <v>729</v>
      </c>
      <c r="AU736">
        <v>17.531488583215872</v>
      </c>
      <c r="AV736">
        <v>19.081626307435258</v>
      </c>
      <c r="AX736">
        <f t="shared" si="582"/>
        <v>0</v>
      </c>
      <c r="AY736">
        <f t="shared" si="583"/>
        <v>1</v>
      </c>
      <c r="AZ736">
        <f t="shared" si="584"/>
        <v>1.5501377242193861</v>
      </c>
      <c r="BC736">
        <v>729</v>
      </c>
      <c r="BD736" t="e">
        <v>#N/A</v>
      </c>
      <c r="BE736" t="e">
        <v>#N/A</v>
      </c>
      <c r="BG736" t="e">
        <f t="shared" si="585"/>
        <v>#N/A</v>
      </c>
      <c r="BH736" t="e">
        <f t="shared" si="586"/>
        <v>#N/A</v>
      </c>
      <c r="BI736" t="e">
        <f t="shared" si="587"/>
        <v>#N/A</v>
      </c>
      <c r="BL736">
        <v>729</v>
      </c>
      <c r="BM736">
        <v>36.419785079827662</v>
      </c>
      <c r="BN736">
        <v>7.9274194319775306</v>
      </c>
      <c r="BP736">
        <f t="shared" si="588"/>
        <v>1</v>
      </c>
      <c r="BQ736">
        <f t="shared" si="589"/>
        <v>0</v>
      </c>
      <c r="BR736">
        <f t="shared" si="590"/>
        <v>28.492365647850132</v>
      </c>
      <c r="BU736">
        <v>729</v>
      </c>
      <c r="BV736">
        <v>20.534886928769776</v>
      </c>
      <c r="BW736">
        <v>22.906443780229267</v>
      </c>
      <c r="BY736">
        <f t="shared" si="591"/>
        <v>0</v>
      </c>
      <c r="BZ736">
        <f t="shared" si="592"/>
        <v>1</v>
      </c>
      <c r="CA736">
        <f t="shared" si="593"/>
        <v>2.3715568514594914</v>
      </c>
      <c r="CD736">
        <v>729</v>
      </c>
      <c r="CE736">
        <v>36.904591921478449</v>
      </c>
      <c r="CF736">
        <v>23.796814257453505</v>
      </c>
      <c r="CH736">
        <f t="shared" si="594"/>
        <v>1</v>
      </c>
      <c r="CI736">
        <f t="shared" si="595"/>
        <v>0</v>
      </c>
      <c r="CJ736">
        <f t="shared" si="596"/>
        <v>13.107777664024944</v>
      </c>
      <c r="CM736">
        <v>729</v>
      </c>
      <c r="CN736">
        <v>23.456488654900042</v>
      </c>
      <c r="CO736">
        <v>25.378011497924263</v>
      </c>
      <c r="CQ736">
        <f t="shared" si="597"/>
        <v>0</v>
      </c>
      <c r="CR736">
        <f t="shared" si="598"/>
        <v>1</v>
      </c>
      <c r="CS736">
        <f t="shared" si="599"/>
        <v>1.9215228430242206</v>
      </c>
      <c r="CV736">
        <v>729</v>
      </c>
      <c r="CW736">
        <v>23.527836787424178</v>
      </c>
      <c r="CX736">
        <v>18.758246554825366</v>
      </c>
      <c r="CZ736">
        <f t="shared" si="600"/>
        <v>1</v>
      </c>
      <c r="DA736">
        <f t="shared" si="601"/>
        <v>0</v>
      </c>
      <c r="DB736">
        <f t="shared" si="602"/>
        <v>4.7695902325988122</v>
      </c>
      <c r="DE736">
        <v>729</v>
      </c>
      <c r="DF736">
        <v>21.092416190341847</v>
      </c>
      <c r="DG736">
        <v>23.981184864080916</v>
      </c>
      <c r="DI736">
        <f t="shared" si="603"/>
        <v>0</v>
      </c>
      <c r="DJ736">
        <f t="shared" si="604"/>
        <v>1</v>
      </c>
      <c r="DK736">
        <f t="shared" si="605"/>
        <v>2.8887686737390688</v>
      </c>
      <c r="DN736">
        <v>729</v>
      </c>
      <c r="DO736">
        <v>18.626188435588883</v>
      </c>
      <c r="DP736">
        <v>31.969721967125551</v>
      </c>
      <c r="DR736">
        <f t="shared" si="606"/>
        <v>0</v>
      </c>
      <c r="DS736">
        <f t="shared" si="607"/>
        <v>1</v>
      </c>
      <c r="DT736">
        <f t="shared" si="608"/>
        <v>13.343533531536668</v>
      </c>
      <c r="DW736">
        <v>729</v>
      </c>
      <c r="DX736">
        <v>18.537520978899405</v>
      </c>
      <c r="DY736">
        <v>30.855874722402355</v>
      </c>
      <c r="EA736">
        <f t="shared" si="609"/>
        <v>0</v>
      </c>
      <c r="EB736">
        <f t="shared" si="610"/>
        <v>1</v>
      </c>
      <c r="EC736">
        <f t="shared" si="611"/>
        <v>12.31835374350295</v>
      </c>
      <c r="EF736">
        <v>729</v>
      </c>
      <c r="EG736">
        <v>19.141442285208786</v>
      </c>
      <c r="EH736">
        <v>12.86870077963137</v>
      </c>
      <c r="EJ736">
        <f t="shared" si="612"/>
        <v>1</v>
      </c>
      <c r="EK736">
        <f t="shared" si="613"/>
        <v>0</v>
      </c>
      <c r="EL736">
        <f t="shared" si="614"/>
        <v>6.2727415055774163</v>
      </c>
      <c r="EO736">
        <v>729</v>
      </c>
      <c r="EP736">
        <v>22.979005819696376</v>
      </c>
      <c r="EQ736">
        <v>14.885166656988391</v>
      </c>
      <c r="ES736">
        <f t="shared" si="615"/>
        <v>1</v>
      </c>
      <c r="ET736">
        <f t="shared" si="616"/>
        <v>0</v>
      </c>
      <c r="EU736">
        <f t="shared" si="617"/>
        <v>8.0938391627079849</v>
      </c>
    </row>
    <row r="737" spans="1:151" x14ac:dyDescent="0.25">
      <c r="A737">
        <v>730</v>
      </c>
      <c r="B737">
        <v>7.6514360373879384</v>
      </c>
      <c r="C737">
        <v>33.546968743171981</v>
      </c>
      <c r="E737">
        <f t="shared" si="567"/>
        <v>0</v>
      </c>
      <c r="F737">
        <f t="shared" si="569"/>
        <v>1</v>
      </c>
      <c r="G737">
        <f t="shared" si="568"/>
        <v>25.895532705784042</v>
      </c>
      <c r="J737">
        <v>730</v>
      </c>
      <c r="K737">
        <v>14.390617199764421</v>
      </c>
      <c r="L737">
        <v>33.121807505319524</v>
      </c>
      <c r="N737">
        <f t="shared" si="570"/>
        <v>0</v>
      </c>
      <c r="O737">
        <f t="shared" si="571"/>
        <v>1</v>
      </c>
      <c r="P737">
        <f t="shared" si="572"/>
        <v>18.731190305555103</v>
      </c>
      <c r="S737">
        <v>730</v>
      </c>
      <c r="T737">
        <v>17.337803764051383</v>
      </c>
      <c r="U737">
        <v>-2.3935509190936131</v>
      </c>
      <c r="W737">
        <f t="shared" si="573"/>
        <v>1</v>
      </c>
      <c r="X737">
        <f t="shared" si="574"/>
        <v>0</v>
      </c>
      <c r="Y737">
        <f t="shared" si="575"/>
        <v>19.731354683144996</v>
      </c>
      <c r="AB737">
        <v>730</v>
      </c>
      <c r="AC737">
        <v>24.351342877904887</v>
      </c>
      <c r="AD737">
        <v>16.217014330149041</v>
      </c>
      <c r="AF737">
        <f t="shared" si="576"/>
        <v>1</v>
      </c>
      <c r="AG737">
        <f t="shared" si="577"/>
        <v>0</v>
      </c>
      <c r="AH737">
        <f t="shared" si="578"/>
        <v>8.134328547755846</v>
      </c>
      <c r="AK737">
        <v>730</v>
      </c>
      <c r="AL737">
        <v>25.250079309638686</v>
      </c>
      <c r="AM737">
        <v>24.210615611596751</v>
      </c>
      <c r="AO737">
        <f t="shared" si="579"/>
        <v>1</v>
      </c>
      <c r="AP737">
        <f t="shared" si="580"/>
        <v>0</v>
      </c>
      <c r="AQ737">
        <f t="shared" si="581"/>
        <v>1.0394636980419349</v>
      </c>
      <c r="AT737">
        <v>730</v>
      </c>
      <c r="AU737">
        <v>20.394537180617423</v>
      </c>
      <c r="AV737">
        <v>7.2689776535384389</v>
      </c>
      <c r="AX737">
        <f t="shared" si="582"/>
        <v>1</v>
      </c>
      <c r="AY737">
        <f t="shared" si="583"/>
        <v>0</v>
      </c>
      <c r="AZ737">
        <f t="shared" si="584"/>
        <v>13.125559527078984</v>
      </c>
      <c r="BC737">
        <v>730</v>
      </c>
      <c r="BD737" t="e">
        <v>#N/A</v>
      </c>
      <c r="BE737" t="e">
        <v>#N/A</v>
      </c>
      <c r="BG737" t="e">
        <f t="shared" si="585"/>
        <v>#N/A</v>
      </c>
      <c r="BH737" t="e">
        <f t="shared" si="586"/>
        <v>#N/A</v>
      </c>
      <c r="BI737" t="e">
        <f t="shared" si="587"/>
        <v>#N/A</v>
      </c>
      <c r="BL737">
        <v>730</v>
      </c>
      <c r="BM737">
        <v>22.538289115821122</v>
      </c>
      <c r="BN737">
        <v>16.370572549967267</v>
      </c>
      <c r="BP737">
        <f t="shared" si="588"/>
        <v>1</v>
      </c>
      <c r="BQ737">
        <f t="shared" si="589"/>
        <v>0</v>
      </c>
      <c r="BR737">
        <f t="shared" si="590"/>
        <v>6.1677165658538549</v>
      </c>
      <c r="BU737">
        <v>730</v>
      </c>
      <c r="BV737">
        <v>22.859675614608356</v>
      </c>
      <c r="BW737">
        <v>25.592918870636673</v>
      </c>
      <c r="BY737">
        <f t="shared" si="591"/>
        <v>0</v>
      </c>
      <c r="BZ737">
        <f t="shared" si="592"/>
        <v>1</v>
      </c>
      <c r="CA737">
        <f t="shared" si="593"/>
        <v>2.7332432560283166</v>
      </c>
      <c r="CD737">
        <v>730</v>
      </c>
      <c r="CE737">
        <v>17.056388543508309</v>
      </c>
      <c r="CF737">
        <v>15.397975584269853</v>
      </c>
      <c r="CH737">
        <f t="shared" si="594"/>
        <v>1</v>
      </c>
      <c r="CI737">
        <f t="shared" si="595"/>
        <v>0</v>
      </c>
      <c r="CJ737">
        <f t="shared" si="596"/>
        <v>1.658412959238456</v>
      </c>
      <c r="CM737">
        <v>730</v>
      </c>
      <c r="CN737">
        <v>16.66253237922146</v>
      </c>
      <c r="CO737">
        <v>25.391926721899885</v>
      </c>
      <c r="CQ737">
        <f t="shared" si="597"/>
        <v>0</v>
      </c>
      <c r="CR737">
        <f t="shared" si="598"/>
        <v>1</v>
      </c>
      <c r="CS737">
        <f t="shared" si="599"/>
        <v>8.7293943426784253</v>
      </c>
      <c r="CV737">
        <v>730</v>
      </c>
      <c r="CW737">
        <v>26.416352556474472</v>
      </c>
      <c r="CX737">
        <v>20.125253011394062</v>
      </c>
      <c r="CZ737">
        <f t="shared" si="600"/>
        <v>1</v>
      </c>
      <c r="DA737">
        <f t="shared" si="601"/>
        <v>0</v>
      </c>
      <c r="DB737">
        <f t="shared" si="602"/>
        <v>6.2910995450804101</v>
      </c>
      <c r="DE737">
        <v>730</v>
      </c>
      <c r="DF737">
        <v>14.384413896070152</v>
      </c>
      <c r="DG737">
        <v>25.204153834902499</v>
      </c>
      <c r="DI737">
        <f t="shared" si="603"/>
        <v>0</v>
      </c>
      <c r="DJ737">
        <f t="shared" si="604"/>
        <v>1</v>
      </c>
      <c r="DK737">
        <f t="shared" si="605"/>
        <v>10.819739938832347</v>
      </c>
      <c r="DN737">
        <v>730</v>
      </c>
      <c r="DO737">
        <v>21.181894507459283</v>
      </c>
      <c r="DP737">
        <v>2.4006916812882615</v>
      </c>
      <c r="DR737">
        <f t="shared" si="606"/>
        <v>1</v>
      </c>
      <c r="DS737">
        <f t="shared" si="607"/>
        <v>0</v>
      </c>
      <c r="DT737">
        <f t="shared" si="608"/>
        <v>18.781202826171022</v>
      </c>
      <c r="DW737">
        <v>730</v>
      </c>
      <c r="DX737">
        <v>16.122725544187734</v>
      </c>
      <c r="DY737">
        <v>20.900216972696771</v>
      </c>
      <c r="EA737">
        <f t="shared" si="609"/>
        <v>0</v>
      </c>
      <c r="EB737">
        <f t="shared" si="610"/>
        <v>1</v>
      </c>
      <c r="EC737">
        <f t="shared" si="611"/>
        <v>4.7774914285090375</v>
      </c>
      <c r="EF737">
        <v>730</v>
      </c>
      <c r="EG737">
        <v>21.67604283844646</v>
      </c>
      <c r="EH737">
        <v>17.23606944686804</v>
      </c>
      <c r="EJ737">
        <f t="shared" si="612"/>
        <v>1</v>
      </c>
      <c r="EK737">
        <f t="shared" si="613"/>
        <v>0</v>
      </c>
      <c r="EL737">
        <f t="shared" si="614"/>
        <v>4.4399733915784196</v>
      </c>
      <c r="EO737">
        <v>730</v>
      </c>
      <c r="EP737">
        <v>20.728889795902447</v>
      </c>
      <c r="EQ737">
        <v>35.148796019273036</v>
      </c>
      <c r="ES737">
        <f t="shared" si="615"/>
        <v>0</v>
      </c>
      <c r="ET737">
        <f t="shared" si="616"/>
        <v>1</v>
      </c>
      <c r="EU737">
        <f t="shared" si="617"/>
        <v>14.419906223370589</v>
      </c>
    </row>
    <row r="738" spans="1:151" x14ac:dyDescent="0.25">
      <c r="A738">
        <v>731</v>
      </c>
      <c r="B738">
        <v>8.104372341414793</v>
      </c>
      <c r="C738">
        <v>29.406080402000548</v>
      </c>
      <c r="E738">
        <f t="shared" si="567"/>
        <v>0</v>
      </c>
      <c r="F738">
        <f t="shared" si="569"/>
        <v>1</v>
      </c>
      <c r="G738">
        <f t="shared" si="568"/>
        <v>21.301708060585753</v>
      </c>
      <c r="J738">
        <v>731</v>
      </c>
      <c r="K738">
        <v>33.061834035005944</v>
      </c>
      <c r="L738">
        <v>24.456243515917592</v>
      </c>
      <c r="N738">
        <f t="shared" si="570"/>
        <v>1</v>
      </c>
      <c r="O738">
        <f t="shared" si="571"/>
        <v>0</v>
      </c>
      <c r="P738">
        <f t="shared" si="572"/>
        <v>8.6055905190883522</v>
      </c>
      <c r="S738">
        <v>731</v>
      </c>
      <c r="T738">
        <v>19.964272367429778</v>
      </c>
      <c r="U738">
        <v>15.146325544055022</v>
      </c>
      <c r="W738">
        <f t="shared" si="573"/>
        <v>1</v>
      </c>
      <c r="X738">
        <f t="shared" si="574"/>
        <v>0</v>
      </c>
      <c r="Y738">
        <f t="shared" si="575"/>
        <v>4.817946823374756</v>
      </c>
      <c r="AB738">
        <v>731</v>
      </c>
      <c r="AC738">
        <v>32.719170015340644</v>
      </c>
      <c r="AD738">
        <v>16.626301240270436</v>
      </c>
      <c r="AF738">
        <f t="shared" si="576"/>
        <v>1</v>
      </c>
      <c r="AG738">
        <f t="shared" si="577"/>
        <v>0</v>
      </c>
      <c r="AH738">
        <f t="shared" si="578"/>
        <v>16.092868775070208</v>
      </c>
      <c r="AK738">
        <v>731</v>
      </c>
      <c r="AL738">
        <v>24.203467747281834</v>
      </c>
      <c r="AM738">
        <v>27.209498277529843</v>
      </c>
      <c r="AO738">
        <f t="shared" si="579"/>
        <v>0</v>
      </c>
      <c r="AP738">
        <f t="shared" si="580"/>
        <v>1</v>
      </c>
      <c r="AQ738">
        <f t="shared" si="581"/>
        <v>3.0060305302480081</v>
      </c>
      <c r="AT738">
        <v>731</v>
      </c>
      <c r="AU738">
        <v>20.217355165348639</v>
      </c>
      <c r="AV738">
        <v>24.448433913980388</v>
      </c>
      <c r="AX738">
        <f t="shared" si="582"/>
        <v>0</v>
      </c>
      <c r="AY738">
        <f t="shared" si="583"/>
        <v>1</v>
      </c>
      <c r="AZ738">
        <f t="shared" si="584"/>
        <v>4.2310787486317487</v>
      </c>
      <c r="BC738">
        <v>731</v>
      </c>
      <c r="BD738" t="e">
        <v>#N/A</v>
      </c>
      <c r="BE738" t="e">
        <v>#N/A</v>
      </c>
      <c r="BG738" t="e">
        <f t="shared" si="585"/>
        <v>#N/A</v>
      </c>
      <c r="BH738" t="e">
        <f t="shared" si="586"/>
        <v>#N/A</v>
      </c>
      <c r="BI738" t="e">
        <f t="shared" si="587"/>
        <v>#N/A</v>
      </c>
      <c r="BL738">
        <v>731</v>
      </c>
      <c r="BM738">
        <v>38.361746953944646</v>
      </c>
      <c r="BN738">
        <v>14.098391328925699</v>
      </c>
      <c r="BP738">
        <f t="shared" si="588"/>
        <v>1</v>
      </c>
      <c r="BQ738">
        <f t="shared" si="589"/>
        <v>0</v>
      </c>
      <c r="BR738">
        <f t="shared" si="590"/>
        <v>24.263355625018946</v>
      </c>
      <c r="BU738">
        <v>731</v>
      </c>
      <c r="BV738">
        <v>19.223402205401353</v>
      </c>
      <c r="BW738">
        <v>11.473777074909297</v>
      </c>
      <c r="BY738">
        <f t="shared" si="591"/>
        <v>1</v>
      </c>
      <c r="BZ738">
        <f t="shared" si="592"/>
        <v>0</v>
      </c>
      <c r="CA738">
        <f t="shared" si="593"/>
        <v>7.7496251304920563</v>
      </c>
      <c r="CD738">
        <v>731</v>
      </c>
      <c r="CE738">
        <v>17.844277903392186</v>
      </c>
      <c r="CF738">
        <v>51.81081440869616</v>
      </c>
      <c r="CH738">
        <f t="shared" si="594"/>
        <v>0</v>
      </c>
      <c r="CI738">
        <f t="shared" si="595"/>
        <v>1</v>
      </c>
      <c r="CJ738">
        <f t="shared" si="596"/>
        <v>33.966536505303978</v>
      </c>
      <c r="CM738">
        <v>731</v>
      </c>
      <c r="CN738">
        <v>19.220918064847716</v>
      </c>
      <c r="CO738">
        <v>18.21988033044099</v>
      </c>
      <c r="CQ738">
        <f t="shared" si="597"/>
        <v>1</v>
      </c>
      <c r="CR738">
        <f t="shared" si="598"/>
        <v>0</v>
      </c>
      <c r="CS738">
        <f t="shared" si="599"/>
        <v>1.0010377344067258</v>
      </c>
      <c r="CV738">
        <v>731</v>
      </c>
      <c r="CW738">
        <v>30.907335916348032</v>
      </c>
      <c r="CX738">
        <v>15.962441227279779</v>
      </c>
      <c r="CZ738">
        <f t="shared" si="600"/>
        <v>1</v>
      </c>
      <c r="DA738">
        <f t="shared" si="601"/>
        <v>0</v>
      </c>
      <c r="DB738">
        <f t="shared" si="602"/>
        <v>14.944894689068253</v>
      </c>
      <c r="DE738">
        <v>731</v>
      </c>
      <c r="DF738">
        <v>24.91956160257519</v>
      </c>
      <c r="DG738">
        <v>26.914069288741356</v>
      </c>
      <c r="DI738">
        <f t="shared" si="603"/>
        <v>0</v>
      </c>
      <c r="DJ738">
        <f t="shared" si="604"/>
        <v>1</v>
      </c>
      <c r="DK738">
        <f t="shared" si="605"/>
        <v>1.9945076861661661</v>
      </c>
      <c r="DN738">
        <v>731</v>
      </c>
      <c r="DO738">
        <v>22.076032927562878</v>
      </c>
      <c r="DP738">
        <v>16.239538570925355</v>
      </c>
      <c r="DR738">
        <f t="shared" si="606"/>
        <v>1</v>
      </c>
      <c r="DS738">
        <f t="shared" si="607"/>
        <v>0</v>
      </c>
      <c r="DT738">
        <f t="shared" si="608"/>
        <v>5.8364943566375231</v>
      </c>
      <c r="DW738">
        <v>731</v>
      </c>
      <c r="DX738">
        <v>13.938543294555625</v>
      </c>
      <c r="DY738">
        <v>23.98676307742274</v>
      </c>
      <c r="EA738">
        <f t="shared" si="609"/>
        <v>0</v>
      </c>
      <c r="EB738">
        <f t="shared" si="610"/>
        <v>1</v>
      </c>
      <c r="EC738">
        <f t="shared" si="611"/>
        <v>10.048219782867115</v>
      </c>
      <c r="EF738">
        <v>731</v>
      </c>
      <c r="EG738">
        <v>15.981964229542486</v>
      </c>
      <c r="EH738">
        <v>22.00339702691479</v>
      </c>
      <c r="EJ738">
        <f t="shared" si="612"/>
        <v>0</v>
      </c>
      <c r="EK738">
        <f t="shared" si="613"/>
        <v>1</v>
      </c>
      <c r="EL738">
        <f t="shared" si="614"/>
        <v>6.0214327973723041</v>
      </c>
      <c r="EO738">
        <v>731</v>
      </c>
      <c r="EP738">
        <v>26.876799076391116</v>
      </c>
      <c r="EQ738">
        <v>22.274208492361197</v>
      </c>
      <c r="ES738">
        <f t="shared" si="615"/>
        <v>1</v>
      </c>
      <c r="ET738">
        <f t="shared" si="616"/>
        <v>0</v>
      </c>
      <c r="EU738">
        <f t="shared" si="617"/>
        <v>4.6025905840299188</v>
      </c>
    </row>
    <row r="739" spans="1:151" x14ac:dyDescent="0.25">
      <c r="A739">
        <v>732</v>
      </c>
      <c r="B739">
        <v>10.562252703436155</v>
      </c>
      <c r="C739">
        <v>25.124567864507757</v>
      </c>
      <c r="E739">
        <f t="shared" si="567"/>
        <v>0</v>
      </c>
      <c r="F739">
        <f t="shared" si="569"/>
        <v>1</v>
      </c>
      <c r="G739">
        <f t="shared" si="568"/>
        <v>14.562315161071602</v>
      </c>
      <c r="J739">
        <v>732</v>
      </c>
      <c r="K739">
        <v>14.996041571932563</v>
      </c>
      <c r="L739">
        <v>27.412704760751748</v>
      </c>
      <c r="N739">
        <f t="shared" si="570"/>
        <v>0</v>
      </c>
      <c r="O739">
        <f t="shared" si="571"/>
        <v>1</v>
      </c>
      <c r="P739">
        <f t="shared" si="572"/>
        <v>12.416663188819184</v>
      </c>
      <c r="S739">
        <v>732</v>
      </c>
      <c r="T739">
        <v>17.989629406098185</v>
      </c>
      <c r="U739">
        <v>5.5071228578644629</v>
      </c>
      <c r="W739">
        <f t="shared" si="573"/>
        <v>1</v>
      </c>
      <c r="X739">
        <f t="shared" si="574"/>
        <v>0</v>
      </c>
      <c r="Y739">
        <f t="shared" si="575"/>
        <v>12.482506548233722</v>
      </c>
      <c r="AB739">
        <v>732</v>
      </c>
      <c r="AC739">
        <v>24.830923050627185</v>
      </c>
      <c r="AD739">
        <v>17.064915774833025</v>
      </c>
      <c r="AF739">
        <f t="shared" si="576"/>
        <v>1</v>
      </c>
      <c r="AG739">
        <f t="shared" si="577"/>
        <v>0</v>
      </c>
      <c r="AH739">
        <f t="shared" si="578"/>
        <v>7.7660072757941592</v>
      </c>
      <c r="AK739">
        <v>732</v>
      </c>
      <c r="AL739">
        <v>13.757591570071241</v>
      </c>
      <c r="AM739">
        <v>12.468510712597926</v>
      </c>
      <c r="AO739">
        <f t="shared" si="579"/>
        <v>1</v>
      </c>
      <c r="AP739">
        <f t="shared" si="580"/>
        <v>0</v>
      </c>
      <c r="AQ739">
        <f t="shared" si="581"/>
        <v>1.2890808574733157</v>
      </c>
      <c r="AT739">
        <v>732</v>
      </c>
      <c r="AU739">
        <v>16.249639869380022</v>
      </c>
      <c r="AV739">
        <v>16.108760077378495</v>
      </c>
      <c r="AX739">
        <f t="shared" si="582"/>
        <v>1</v>
      </c>
      <c r="AY739">
        <f t="shared" si="583"/>
        <v>0</v>
      </c>
      <c r="AZ739">
        <f t="shared" si="584"/>
        <v>0.14087979200152745</v>
      </c>
      <c r="BC739">
        <v>732</v>
      </c>
      <c r="BD739" t="e">
        <v>#N/A</v>
      </c>
      <c r="BE739" t="e">
        <v>#N/A</v>
      </c>
      <c r="BG739" t="e">
        <f t="shared" si="585"/>
        <v>#N/A</v>
      </c>
      <c r="BH739" t="e">
        <f t="shared" si="586"/>
        <v>#N/A</v>
      </c>
      <c r="BI739" t="e">
        <f t="shared" si="587"/>
        <v>#N/A</v>
      </c>
      <c r="BL739">
        <v>732</v>
      </c>
      <c r="BM739">
        <v>22.588706057569183</v>
      </c>
      <c r="BN739">
        <v>12.877204992821627</v>
      </c>
      <c r="BP739">
        <f t="shared" si="588"/>
        <v>1</v>
      </c>
      <c r="BQ739">
        <f t="shared" si="589"/>
        <v>0</v>
      </c>
      <c r="BR739">
        <f t="shared" si="590"/>
        <v>9.7115010647475568</v>
      </c>
      <c r="BU739">
        <v>732</v>
      </c>
      <c r="BV739">
        <v>21.267200038581784</v>
      </c>
      <c r="BW739">
        <v>23.878252619665634</v>
      </c>
      <c r="BY739">
        <f t="shared" si="591"/>
        <v>0</v>
      </c>
      <c r="BZ739">
        <f t="shared" si="592"/>
        <v>1</v>
      </c>
      <c r="CA739">
        <f t="shared" si="593"/>
        <v>2.6110525810838503</v>
      </c>
      <c r="CD739">
        <v>732</v>
      </c>
      <c r="CE739">
        <v>18.327665153035611</v>
      </c>
      <c r="CF739">
        <v>33.126206445617591</v>
      </c>
      <c r="CH739">
        <f t="shared" si="594"/>
        <v>0</v>
      </c>
      <c r="CI739">
        <f t="shared" si="595"/>
        <v>1</v>
      </c>
      <c r="CJ739">
        <f t="shared" si="596"/>
        <v>14.79854129258198</v>
      </c>
      <c r="CM739">
        <v>732</v>
      </c>
      <c r="CN739">
        <v>15.793434425447742</v>
      </c>
      <c r="CO739">
        <v>32.105610524322771</v>
      </c>
      <c r="CQ739">
        <f t="shared" si="597"/>
        <v>0</v>
      </c>
      <c r="CR739">
        <f t="shared" si="598"/>
        <v>1</v>
      </c>
      <c r="CS739">
        <f t="shared" si="599"/>
        <v>16.312176098875028</v>
      </c>
      <c r="CV739">
        <v>732</v>
      </c>
      <c r="CW739">
        <v>21.903969601904922</v>
      </c>
      <c r="CX739">
        <v>18.30989312791715</v>
      </c>
      <c r="CZ739">
        <f t="shared" si="600"/>
        <v>1</v>
      </c>
      <c r="DA739">
        <f t="shared" si="601"/>
        <v>0</v>
      </c>
      <c r="DB739">
        <f t="shared" si="602"/>
        <v>3.5940764739877729</v>
      </c>
      <c r="DE739">
        <v>732</v>
      </c>
      <c r="DF739">
        <v>27.559816188709561</v>
      </c>
      <c r="DG739">
        <v>20.866862543420268</v>
      </c>
      <c r="DI739">
        <f t="shared" si="603"/>
        <v>1</v>
      </c>
      <c r="DJ739">
        <f t="shared" si="604"/>
        <v>0</v>
      </c>
      <c r="DK739">
        <f t="shared" si="605"/>
        <v>6.6929536452892933</v>
      </c>
      <c r="DN739">
        <v>732</v>
      </c>
      <c r="DO739">
        <v>24.631341961498876</v>
      </c>
      <c r="DP739">
        <v>20.055155413930152</v>
      </c>
      <c r="DR739">
        <f t="shared" si="606"/>
        <v>1</v>
      </c>
      <c r="DS739">
        <f t="shared" si="607"/>
        <v>0</v>
      </c>
      <c r="DT739">
        <f t="shared" si="608"/>
        <v>4.5761865475687244</v>
      </c>
      <c r="DW739">
        <v>732</v>
      </c>
      <c r="DX739">
        <v>19.034732814266672</v>
      </c>
      <c r="DY739">
        <v>23.248420403498834</v>
      </c>
      <c r="EA739">
        <f t="shared" si="609"/>
        <v>0</v>
      </c>
      <c r="EB739">
        <f t="shared" si="610"/>
        <v>1</v>
      </c>
      <c r="EC739">
        <f t="shared" si="611"/>
        <v>4.2136875892321619</v>
      </c>
      <c r="EF739">
        <v>732</v>
      </c>
      <c r="EG739">
        <v>21.686439371831707</v>
      </c>
      <c r="EH739">
        <v>17.865088150218487</v>
      </c>
      <c r="EJ739">
        <f t="shared" si="612"/>
        <v>1</v>
      </c>
      <c r="EK739">
        <f t="shared" si="613"/>
        <v>0</v>
      </c>
      <c r="EL739">
        <f t="shared" si="614"/>
        <v>3.8213512216132202</v>
      </c>
      <c r="EO739">
        <v>732</v>
      </c>
      <c r="EP739">
        <v>22.391903355848761</v>
      </c>
      <c r="EQ739">
        <v>20.690357190643613</v>
      </c>
      <c r="ES739">
        <f t="shared" si="615"/>
        <v>1</v>
      </c>
      <c r="ET739">
        <f t="shared" si="616"/>
        <v>0</v>
      </c>
      <c r="EU739">
        <f t="shared" si="617"/>
        <v>1.7015461652051478</v>
      </c>
    </row>
    <row r="740" spans="1:151" x14ac:dyDescent="0.25">
      <c r="A740">
        <v>733</v>
      </c>
      <c r="B740">
        <v>9.2626052312699176</v>
      </c>
      <c r="C740">
        <v>34.552129639339128</v>
      </c>
      <c r="E740">
        <f t="shared" si="567"/>
        <v>0</v>
      </c>
      <c r="F740">
        <f t="shared" si="569"/>
        <v>1</v>
      </c>
      <c r="G740">
        <f t="shared" si="568"/>
        <v>25.289524408069212</v>
      </c>
      <c r="J740">
        <v>733</v>
      </c>
      <c r="K740">
        <v>9.2291530287088115</v>
      </c>
      <c r="L740">
        <v>20.52891530138799</v>
      </c>
      <c r="N740">
        <f t="shared" si="570"/>
        <v>0</v>
      </c>
      <c r="O740">
        <f t="shared" si="571"/>
        <v>1</v>
      </c>
      <c r="P740">
        <f t="shared" si="572"/>
        <v>11.299762272679178</v>
      </c>
      <c r="S740">
        <v>733</v>
      </c>
      <c r="T740">
        <v>16.982833467988961</v>
      </c>
      <c r="U740">
        <v>4.884850360683366</v>
      </c>
      <c r="W740">
        <f t="shared" si="573"/>
        <v>1</v>
      </c>
      <c r="X740">
        <f t="shared" si="574"/>
        <v>0</v>
      </c>
      <c r="Y740">
        <f t="shared" si="575"/>
        <v>12.097983107305595</v>
      </c>
      <c r="AB740">
        <v>733</v>
      </c>
      <c r="AC740">
        <v>22.556156756801702</v>
      </c>
      <c r="AD740">
        <v>15.0797418587835</v>
      </c>
      <c r="AF740">
        <f t="shared" si="576"/>
        <v>1</v>
      </c>
      <c r="AG740">
        <f t="shared" si="577"/>
        <v>0</v>
      </c>
      <c r="AH740">
        <f t="shared" si="578"/>
        <v>7.4764148980182021</v>
      </c>
      <c r="AK740">
        <v>733</v>
      </c>
      <c r="AL740">
        <v>25.581334874272219</v>
      </c>
      <c r="AM740">
        <v>19.532940121863795</v>
      </c>
      <c r="AO740">
        <f t="shared" si="579"/>
        <v>1</v>
      </c>
      <c r="AP740">
        <f t="shared" si="580"/>
        <v>0</v>
      </c>
      <c r="AQ740">
        <f t="shared" si="581"/>
        <v>6.0483947524084236</v>
      </c>
      <c r="AT740">
        <v>733</v>
      </c>
      <c r="AU740">
        <v>20.104549017279204</v>
      </c>
      <c r="AV740">
        <v>22.6883366830459</v>
      </c>
      <c r="AX740">
        <f t="shared" si="582"/>
        <v>0</v>
      </c>
      <c r="AY740">
        <f t="shared" si="583"/>
        <v>1</v>
      </c>
      <c r="AZ740">
        <f t="shared" si="584"/>
        <v>2.5837876657666961</v>
      </c>
      <c r="BC740">
        <v>733</v>
      </c>
      <c r="BD740" t="e">
        <v>#N/A</v>
      </c>
      <c r="BE740" t="e">
        <v>#N/A</v>
      </c>
      <c r="BG740" t="e">
        <f t="shared" si="585"/>
        <v>#N/A</v>
      </c>
      <c r="BH740" t="e">
        <f t="shared" si="586"/>
        <v>#N/A</v>
      </c>
      <c r="BI740" t="e">
        <f t="shared" si="587"/>
        <v>#N/A</v>
      </c>
      <c r="BL740">
        <v>733</v>
      </c>
      <c r="BM740">
        <v>29.751036412788956</v>
      </c>
      <c r="BN740">
        <v>11.587655477772195</v>
      </c>
      <c r="BP740">
        <f t="shared" si="588"/>
        <v>1</v>
      </c>
      <c r="BQ740">
        <f t="shared" si="589"/>
        <v>0</v>
      </c>
      <c r="BR740">
        <f t="shared" si="590"/>
        <v>18.163380935016761</v>
      </c>
      <c r="BU740">
        <v>733</v>
      </c>
      <c r="BV740">
        <v>17.302697010156141</v>
      </c>
      <c r="BW740">
        <v>20.7081567692696</v>
      </c>
      <c r="BY740">
        <f t="shared" si="591"/>
        <v>0</v>
      </c>
      <c r="BZ740">
        <f t="shared" si="592"/>
        <v>1</v>
      </c>
      <c r="CA740">
        <f t="shared" si="593"/>
        <v>3.4054597591134588</v>
      </c>
      <c r="CD740">
        <v>733</v>
      </c>
      <c r="CE740">
        <v>29.267791016009113</v>
      </c>
      <c r="CF740">
        <v>35.936275139086334</v>
      </c>
      <c r="CH740">
        <f t="shared" si="594"/>
        <v>0</v>
      </c>
      <c r="CI740">
        <f t="shared" si="595"/>
        <v>1</v>
      </c>
      <c r="CJ740">
        <f t="shared" si="596"/>
        <v>6.6684841230772207</v>
      </c>
      <c r="CM740">
        <v>733</v>
      </c>
      <c r="CN740">
        <v>17.502414884555709</v>
      </c>
      <c r="CO740">
        <v>16.537588560783888</v>
      </c>
      <c r="CQ740">
        <f t="shared" si="597"/>
        <v>1</v>
      </c>
      <c r="CR740">
        <f t="shared" si="598"/>
        <v>0</v>
      </c>
      <c r="CS740">
        <f t="shared" si="599"/>
        <v>0.96482632377182043</v>
      </c>
      <c r="CV740">
        <v>733</v>
      </c>
      <c r="CW740">
        <v>27.152065049492133</v>
      </c>
      <c r="CX740">
        <v>17.563889310141029</v>
      </c>
      <c r="CZ740">
        <f t="shared" si="600"/>
        <v>1</v>
      </c>
      <c r="DA740">
        <f t="shared" si="601"/>
        <v>0</v>
      </c>
      <c r="DB740">
        <f t="shared" si="602"/>
        <v>9.5881757393511045</v>
      </c>
      <c r="DE740">
        <v>733</v>
      </c>
      <c r="DF740">
        <v>26.586893607452193</v>
      </c>
      <c r="DG740">
        <v>32.283057224556387</v>
      </c>
      <c r="DI740">
        <f t="shared" si="603"/>
        <v>0</v>
      </c>
      <c r="DJ740">
        <f t="shared" si="604"/>
        <v>1</v>
      </c>
      <c r="DK740">
        <f t="shared" si="605"/>
        <v>5.6961636171041938</v>
      </c>
      <c r="DN740">
        <v>733</v>
      </c>
      <c r="DO740">
        <v>27.072558914308562</v>
      </c>
      <c r="DP740">
        <v>22.701942108208151</v>
      </c>
      <c r="DR740">
        <f t="shared" si="606"/>
        <v>1</v>
      </c>
      <c r="DS740">
        <f t="shared" si="607"/>
        <v>0</v>
      </c>
      <c r="DT740">
        <f t="shared" si="608"/>
        <v>4.3706168061004114</v>
      </c>
      <c r="DW740">
        <v>733</v>
      </c>
      <c r="DX740">
        <v>9.7645885664508025</v>
      </c>
      <c r="DY740">
        <v>15.698223641543585</v>
      </c>
      <c r="EA740">
        <f t="shared" si="609"/>
        <v>0</v>
      </c>
      <c r="EB740">
        <f t="shared" si="610"/>
        <v>1</v>
      </c>
      <c r="EC740">
        <f t="shared" si="611"/>
        <v>5.9336350750927824</v>
      </c>
      <c r="EF740">
        <v>733</v>
      </c>
      <c r="EG740">
        <v>11.256797529131447</v>
      </c>
      <c r="EH740">
        <v>21.360689922669458</v>
      </c>
      <c r="EJ740">
        <f t="shared" si="612"/>
        <v>0</v>
      </c>
      <c r="EK740">
        <f t="shared" si="613"/>
        <v>1</v>
      </c>
      <c r="EL740">
        <f t="shared" si="614"/>
        <v>10.103892393538011</v>
      </c>
      <c r="EO740">
        <v>733</v>
      </c>
      <c r="EP740">
        <v>20.62649322031967</v>
      </c>
      <c r="EQ740">
        <v>28.457122082638822</v>
      </c>
      <c r="ES740">
        <f t="shared" si="615"/>
        <v>0</v>
      </c>
      <c r="ET740">
        <f t="shared" si="616"/>
        <v>1</v>
      </c>
      <c r="EU740">
        <f t="shared" si="617"/>
        <v>7.830628862319152</v>
      </c>
    </row>
    <row r="741" spans="1:151" x14ac:dyDescent="0.25">
      <c r="A741">
        <v>734</v>
      </c>
      <c r="B741">
        <v>8.1455170096018428</v>
      </c>
      <c r="C741">
        <v>26.926245911418526</v>
      </c>
      <c r="E741">
        <f t="shared" si="567"/>
        <v>0</v>
      </c>
      <c r="F741">
        <f t="shared" si="569"/>
        <v>1</v>
      </c>
      <c r="G741">
        <f t="shared" si="568"/>
        <v>18.780728901816683</v>
      </c>
      <c r="J741">
        <v>734</v>
      </c>
      <c r="K741">
        <v>21.489103667409235</v>
      </c>
      <c r="L741">
        <v>26.368120427072146</v>
      </c>
      <c r="N741">
        <f t="shared" si="570"/>
        <v>0</v>
      </c>
      <c r="O741">
        <f t="shared" si="571"/>
        <v>1</v>
      </c>
      <c r="P741">
        <f t="shared" si="572"/>
        <v>4.8790167596629104</v>
      </c>
      <c r="S741">
        <v>734</v>
      </c>
      <c r="T741">
        <v>16.475567898391205</v>
      </c>
      <c r="U741">
        <v>7.8319302929581731</v>
      </c>
      <c r="W741">
        <f t="shared" si="573"/>
        <v>1</v>
      </c>
      <c r="X741">
        <f t="shared" si="574"/>
        <v>0</v>
      </c>
      <c r="Y741">
        <f t="shared" si="575"/>
        <v>8.6436376054330317</v>
      </c>
      <c r="AB741">
        <v>734</v>
      </c>
      <c r="AC741">
        <v>15.81549935811141</v>
      </c>
      <c r="AD741">
        <v>18.775239093027789</v>
      </c>
      <c r="AF741">
        <f t="shared" si="576"/>
        <v>0</v>
      </c>
      <c r="AG741">
        <f t="shared" si="577"/>
        <v>1</v>
      </c>
      <c r="AH741">
        <f t="shared" si="578"/>
        <v>2.9597397349163792</v>
      </c>
      <c r="AK741">
        <v>734</v>
      </c>
      <c r="AL741">
        <v>21.242411920014174</v>
      </c>
      <c r="AM741">
        <v>19.996212215815881</v>
      </c>
      <c r="AO741">
        <f t="shared" si="579"/>
        <v>1</v>
      </c>
      <c r="AP741">
        <f t="shared" si="580"/>
        <v>0</v>
      </c>
      <c r="AQ741">
        <f t="shared" si="581"/>
        <v>1.2461997041982933</v>
      </c>
      <c r="AT741">
        <v>734</v>
      </c>
      <c r="AU741">
        <v>18.793213070981881</v>
      </c>
      <c r="AV741">
        <v>30.634637498517598</v>
      </c>
      <c r="AX741">
        <f t="shared" si="582"/>
        <v>0</v>
      </c>
      <c r="AY741">
        <f t="shared" si="583"/>
        <v>1</v>
      </c>
      <c r="AZ741">
        <f t="shared" si="584"/>
        <v>11.841424427535717</v>
      </c>
      <c r="BC741">
        <v>734</v>
      </c>
      <c r="BD741" t="e">
        <v>#N/A</v>
      </c>
      <c r="BE741" t="e">
        <v>#N/A</v>
      </c>
      <c r="BG741" t="e">
        <f t="shared" si="585"/>
        <v>#N/A</v>
      </c>
      <c r="BH741" t="e">
        <f t="shared" si="586"/>
        <v>#N/A</v>
      </c>
      <c r="BI741" t="e">
        <f t="shared" si="587"/>
        <v>#N/A</v>
      </c>
      <c r="BL741">
        <v>734</v>
      </c>
      <c r="BM741">
        <v>16.124832559694418</v>
      </c>
      <c r="BN741">
        <v>6.8260898964009549</v>
      </c>
      <c r="BP741">
        <f t="shared" si="588"/>
        <v>1</v>
      </c>
      <c r="BQ741">
        <f t="shared" si="589"/>
        <v>0</v>
      </c>
      <c r="BR741">
        <f t="shared" si="590"/>
        <v>9.2987426632934636</v>
      </c>
      <c r="BU741">
        <v>734</v>
      </c>
      <c r="BV741">
        <v>14.525485433877366</v>
      </c>
      <c r="BW741">
        <v>8.5928942878424834</v>
      </c>
      <c r="BY741">
        <f t="shared" si="591"/>
        <v>1</v>
      </c>
      <c r="BZ741">
        <f t="shared" si="592"/>
        <v>0</v>
      </c>
      <c r="CA741">
        <f t="shared" si="593"/>
        <v>5.9325911460348824</v>
      </c>
      <c r="CD741">
        <v>734</v>
      </c>
      <c r="CE741">
        <v>12.903317072225283</v>
      </c>
      <c r="CF741">
        <v>13.1464476186389</v>
      </c>
      <c r="CH741">
        <f t="shared" si="594"/>
        <v>0</v>
      </c>
      <c r="CI741">
        <f t="shared" si="595"/>
        <v>1</v>
      </c>
      <c r="CJ741">
        <f t="shared" si="596"/>
        <v>0.24313054641361731</v>
      </c>
      <c r="CM741">
        <v>734</v>
      </c>
      <c r="CN741">
        <v>17.816353718955387</v>
      </c>
      <c r="CO741">
        <v>20.424679953654717</v>
      </c>
      <c r="CQ741">
        <f t="shared" si="597"/>
        <v>0</v>
      </c>
      <c r="CR741">
        <f t="shared" si="598"/>
        <v>1</v>
      </c>
      <c r="CS741">
        <f t="shared" si="599"/>
        <v>2.6083262346993301</v>
      </c>
      <c r="CV741">
        <v>734</v>
      </c>
      <c r="CW741">
        <v>23.355923850737092</v>
      </c>
      <c r="CX741">
        <v>15.411591454278733</v>
      </c>
      <c r="CZ741">
        <f t="shared" si="600"/>
        <v>1</v>
      </c>
      <c r="DA741">
        <f t="shared" si="601"/>
        <v>0</v>
      </c>
      <c r="DB741">
        <f t="shared" si="602"/>
        <v>7.9443323964583588</v>
      </c>
      <c r="DE741">
        <v>734</v>
      </c>
      <c r="DF741">
        <v>12.817355803677017</v>
      </c>
      <c r="DG741">
        <v>30.692315192758791</v>
      </c>
      <c r="DI741">
        <f t="shared" si="603"/>
        <v>0</v>
      </c>
      <c r="DJ741">
        <f t="shared" si="604"/>
        <v>1</v>
      </c>
      <c r="DK741">
        <f t="shared" si="605"/>
        <v>17.874959389081774</v>
      </c>
      <c r="DN741">
        <v>734</v>
      </c>
      <c r="DO741">
        <v>26.030389916071883</v>
      </c>
      <c r="DP741">
        <v>15.928065988905871</v>
      </c>
      <c r="DR741">
        <f t="shared" si="606"/>
        <v>1</v>
      </c>
      <c r="DS741">
        <f t="shared" si="607"/>
        <v>0</v>
      </c>
      <c r="DT741">
        <f t="shared" si="608"/>
        <v>10.102323927166012</v>
      </c>
      <c r="DW741">
        <v>734</v>
      </c>
      <c r="DX741">
        <v>-0.84037133728999436</v>
      </c>
      <c r="DY741">
        <v>32.24542632913969</v>
      </c>
      <c r="EA741">
        <f t="shared" si="609"/>
        <v>0</v>
      </c>
      <c r="EB741">
        <f t="shared" si="610"/>
        <v>1</v>
      </c>
      <c r="EC741">
        <f t="shared" si="611"/>
        <v>33.085797666429684</v>
      </c>
      <c r="EF741">
        <v>734</v>
      </c>
      <c r="EG741">
        <v>22.622716921353803</v>
      </c>
      <c r="EH741">
        <v>16.2392571810059</v>
      </c>
      <c r="EJ741">
        <f t="shared" si="612"/>
        <v>1</v>
      </c>
      <c r="EK741">
        <f t="shared" si="613"/>
        <v>0</v>
      </c>
      <c r="EL741">
        <f t="shared" si="614"/>
        <v>6.3834597403479023</v>
      </c>
      <c r="EO741">
        <v>734</v>
      </c>
      <c r="EP741">
        <v>18.983443164231261</v>
      </c>
      <c r="EQ741">
        <v>29.429238822547493</v>
      </c>
      <c r="ES741">
        <f t="shared" si="615"/>
        <v>0</v>
      </c>
      <c r="ET741">
        <f t="shared" si="616"/>
        <v>1</v>
      </c>
      <c r="EU741">
        <f t="shared" si="617"/>
        <v>10.445795658316232</v>
      </c>
    </row>
    <row r="742" spans="1:151" x14ac:dyDescent="0.25">
      <c r="A742">
        <v>735</v>
      </c>
      <c r="B742">
        <v>8.1430321791560587</v>
      </c>
      <c r="C742">
        <v>18.913553416235189</v>
      </c>
      <c r="E742">
        <f t="shared" si="567"/>
        <v>0</v>
      </c>
      <c r="F742">
        <f t="shared" si="569"/>
        <v>1</v>
      </c>
      <c r="G742">
        <f t="shared" si="568"/>
        <v>10.77052123707913</v>
      </c>
      <c r="J742">
        <v>735</v>
      </c>
      <c r="K742">
        <v>31.089989044028044</v>
      </c>
      <c r="L742">
        <v>19.735898289279952</v>
      </c>
      <c r="N742">
        <f t="shared" si="570"/>
        <v>1</v>
      </c>
      <c r="O742">
        <f t="shared" si="571"/>
        <v>0</v>
      </c>
      <c r="P742">
        <f t="shared" si="572"/>
        <v>11.354090754748093</v>
      </c>
      <c r="S742">
        <v>735</v>
      </c>
      <c r="T742">
        <v>20.168783191797576</v>
      </c>
      <c r="U742">
        <v>42.138842559535703</v>
      </c>
      <c r="W742">
        <f t="shared" si="573"/>
        <v>0</v>
      </c>
      <c r="X742">
        <f t="shared" si="574"/>
        <v>1</v>
      </c>
      <c r="Y742">
        <f t="shared" si="575"/>
        <v>21.970059367738127</v>
      </c>
      <c r="AB742">
        <v>735</v>
      </c>
      <c r="AC742">
        <v>19.511505918573594</v>
      </c>
      <c r="AD742">
        <v>16.527725120528654</v>
      </c>
      <c r="AF742">
        <f t="shared" si="576"/>
        <v>1</v>
      </c>
      <c r="AG742">
        <f t="shared" si="577"/>
        <v>0</v>
      </c>
      <c r="AH742">
        <f t="shared" si="578"/>
        <v>2.9837807980449398</v>
      </c>
      <c r="AK742">
        <v>735</v>
      </c>
      <c r="AL742">
        <v>14.545085574400312</v>
      </c>
      <c r="AM742">
        <v>24.182647902110734</v>
      </c>
      <c r="AO742">
        <f t="shared" si="579"/>
        <v>0</v>
      </c>
      <c r="AP742">
        <f t="shared" si="580"/>
        <v>1</v>
      </c>
      <c r="AQ742">
        <f t="shared" si="581"/>
        <v>9.6375623277104214</v>
      </c>
      <c r="AT742">
        <v>735</v>
      </c>
      <c r="AU742">
        <v>20.448215524403857</v>
      </c>
      <c r="AV742">
        <v>10.985232702611876</v>
      </c>
      <c r="AX742">
        <f t="shared" si="582"/>
        <v>1</v>
      </c>
      <c r="AY742">
        <f t="shared" si="583"/>
        <v>0</v>
      </c>
      <c r="AZ742">
        <f t="shared" si="584"/>
        <v>9.4629828217919805</v>
      </c>
      <c r="BC742">
        <v>735</v>
      </c>
      <c r="BD742" t="e">
        <v>#N/A</v>
      </c>
      <c r="BE742" t="e">
        <v>#N/A</v>
      </c>
      <c r="BG742" t="e">
        <f t="shared" si="585"/>
        <v>#N/A</v>
      </c>
      <c r="BH742" t="e">
        <f t="shared" si="586"/>
        <v>#N/A</v>
      </c>
      <c r="BI742" t="e">
        <f t="shared" si="587"/>
        <v>#N/A</v>
      </c>
      <c r="BL742">
        <v>735</v>
      </c>
      <c r="BM742">
        <v>31.326013675110126</v>
      </c>
      <c r="BN742">
        <v>11.126175102070361</v>
      </c>
      <c r="BP742">
        <f t="shared" si="588"/>
        <v>1</v>
      </c>
      <c r="BQ742">
        <f t="shared" si="589"/>
        <v>0</v>
      </c>
      <c r="BR742">
        <f t="shared" si="590"/>
        <v>20.199838573039763</v>
      </c>
      <c r="BU742">
        <v>735</v>
      </c>
      <c r="BV742">
        <v>17.957918937667323</v>
      </c>
      <c r="BW742">
        <v>26.245978865041465</v>
      </c>
      <c r="BY742">
        <f t="shared" si="591"/>
        <v>0</v>
      </c>
      <c r="BZ742">
        <f t="shared" si="592"/>
        <v>1</v>
      </c>
      <c r="CA742">
        <f t="shared" si="593"/>
        <v>8.2880599273741424</v>
      </c>
      <c r="CD742">
        <v>735</v>
      </c>
      <c r="CE742">
        <v>26.080621439402787</v>
      </c>
      <c r="CF742">
        <v>28.90865444452157</v>
      </c>
      <c r="CH742">
        <f t="shared" si="594"/>
        <v>0</v>
      </c>
      <c r="CI742">
        <f t="shared" si="595"/>
        <v>1</v>
      </c>
      <c r="CJ742">
        <f t="shared" si="596"/>
        <v>2.8280330051187832</v>
      </c>
      <c r="CM742">
        <v>735</v>
      </c>
      <c r="CN742">
        <v>21.835806775086709</v>
      </c>
      <c r="CO742">
        <v>31.063561593520916</v>
      </c>
      <c r="CQ742">
        <f t="shared" si="597"/>
        <v>0</v>
      </c>
      <c r="CR742">
        <f t="shared" si="598"/>
        <v>1</v>
      </c>
      <c r="CS742">
        <f t="shared" si="599"/>
        <v>9.2277548184342066</v>
      </c>
      <c r="CV742">
        <v>735</v>
      </c>
      <c r="CW742">
        <v>14.750423828976812</v>
      </c>
      <c r="CX742">
        <v>12.28695292944905</v>
      </c>
      <c r="CZ742">
        <f t="shared" si="600"/>
        <v>1</v>
      </c>
      <c r="DA742">
        <f t="shared" si="601"/>
        <v>0</v>
      </c>
      <c r="DB742">
        <f t="shared" si="602"/>
        <v>2.4634708995277617</v>
      </c>
      <c r="DE742">
        <v>735</v>
      </c>
      <c r="DF742">
        <v>15.372710306981148</v>
      </c>
      <c r="DG742">
        <v>21.110171592499118</v>
      </c>
      <c r="DI742">
        <f t="shared" si="603"/>
        <v>0</v>
      </c>
      <c r="DJ742">
        <f t="shared" si="604"/>
        <v>1</v>
      </c>
      <c r="DK742">
        <f t="shared" si="605"/>
        <v>5.7374612855179699</v>
      </c>
      <c r="DN742">
        <v>735</v>
      </c>
      <c r="DO742">
        <v>15.965225051721189</v>
      </c>
      <c r="DP742">
        <v>16.317604524604381</v>
      </c>
      <c r="DR742">
        <f t="shared" si="606"/>
        <v>0</v>
      </c>
      <c r="DS742">
        <f t="shared" si="607"/>
        <v>1</v>
      </c>
      <c r="DT742">
        <f t="shared" si="608"/>
        <v>0.35237947288319127</v>
      </c>
      <c r="DW742">
        <v>735</v>
      </c>
      <c r="DX742">
        <v>11.497628791030781</v>
      </c>
      <c r="DY742">
        <v>9.7347985334749048</v>
      </c>
      <c r="EA742">
        <f t="shared" si="609"/>
        <v>1</v>
      </c>
      <c r="EB742">
        <f t="shared" si="610"/>
        <v>0</v>
      </c>
      <c r="EC742">
        <f t="shared" si="611"/>
        <v>1.7628302575558763</v>
      </c>
      <c r="EF742">
        <v>735</v>
      </c>
      <c r="EG742">
        <v>23.836529160300493</v>
      </c>
      <c r="EH742">
        <v>14.721105739400041</v>
      </c>
      <c r="EJ742">
        <f t="shared" si="612"/>
        <v>1</v>
      </c>
      <c r="EK742">
        <f t="shared" si="613"/>
        <v>0</v>
      </c>
      <c r="EL742">
        <f t="shared" si="614"/>
        <v>9.1154234209004521</v>
      </c>
      <c r="EO742">
        <v>735</v>
      </c>
      <c r="EP742">
        <v>22.990199817001276</v>
      </c>
      <c r="EQ742">
        <v>27.225706224166043</v>
      </c>
      <c r="ES742">
        <f t="shared" si="615"/>
        <v>0</v>
      </c>
      <c r="ET742">
        <f t="shared" si="616"/>
        <v>1</v>
      </c>
      <c r="EU742">
        <f t="shared" si="617"/>
        <v>4.2355064071647668</v>
      </c>
    </row>
    <row r="743" spans="1:151" x14ac:dyDescent="0.25">
      <c r="A743">
        <v>736</v>
      </c>
      <c r="B743">
        <v>14.228920449752561</v>
      </c>
      <c r="C743">
        <v>30.334285901540213</v>
      </c>
      <c r="E743">
        <f t="shared" si="567"/>
        <v>0</v>
      </c>
      <c r="F743">
        <f t="shared" si="569"/>
        <v>1</v>
      </c>
      <c r="G743">
        <f t="shared" si="568"/>
        <v>16.105365451787652</v>
      </c>
      <c r="J743">
        <v>736</v>
      </c>
      <c r="K743">
        <v>21.170145300217726</v>
      </c>
      <c r="L743">
        <v>29.313195385615895</v>
      </c>
      <c r="N743">
        <f t="shared" si="570"/>
        <v>0</v>
      </c>
      <c r="O743">
        <f t="shared" si="571"/>
        <v>1</v>
      </c>
      <c r="P743">
        <f t="shared" si="572"/>
        <v>8.1430500853981691</v>
      </c>
      <c r="S743">
        <v>736</v>
      </c>
      <c r="T743">
        <v>16.249732114570502</v>
      </c>
      <c r="U743">
        <v>40.645881496846101</v>
      </c>
      <c r="W743">
        <f t="shared" si="573"/>
        <v>0</v>
      </c>
      <c r="X743">
        <f t="shared" si="574"/>
        <v>1</v>
      </c>
      <c r="Y743">
        <f t="shared" si="575"/>
        <v>24.396149382275599</v>
      </c>
      <c r="AB743">
        <v>736</v>
      </c>
      <c r="AC743">
        <v>23.93889216468196</v>
      </c>
      <c r="AD743">
        <v>17.40792975095108</v>
      </c>
      <c r="AF743">
        <f t="shared" si="576"/>
        <v>1</v>
      </c>
      <c r="AG743">
        <f t="shared" si="577"/>
        <v>0</v>
      </c>
      <c r="AH743">
        <f t="shared" si="578"/>
        <v>6.5309624137308795</v>
      </c>
      <c r="AK743">
        <v>736</v>
      </c>
      <c r="AL743">
        <v>36.219178504403743</v>
      </c>
      <c r="AM743">
        <v>30.036567234323275</v>
      </c>
      <c r="AO743">
        <f t="shared" si="579"/>
        <v>1</v>
      </c>
      <c r="AP743">
        <f t="shared" si="580"/>
        <v>0</v>
      </c>
      <c r="AQ743">
        <f t="shared" si="581"/>
        <v>6.1826112700804678</v>
      </c>
      <c r="AT743">
        <v>736</v>
      </c>
      <c r="AU743">
        <v>23.135698491673914</v>
      </c>
      <c r="AV743">
        <v>26.072153826010467</v>
      </c>
      <c r="AX743">
        <f t="shared" si="582"/>
        <v>0</v>
      </c>
      <c r="AY743">
        <f t="shared" si="583"/>
        <v>1</v>
      </c>
      <c r="AZ743">
        <f t="shared" si="584"/>
        <v>2.9364553343365536</v>
      </c>
      <c r="BC743">
        <v>736</v>
      </c>
      <c r="BD743" t="e">
        <v>#N/A</v>
      </c>
      <c r="BE743" t="e">
        <v>#N/A</v>
      </c>
      <c r="BG743" t="e">
        <f t="shared" si="585"/>
        <v>#N/A</v>
      </c>
      <c r="BH743" t="e">
        <f t="shared" si="586"/>
        <v>#N/A</v>
      </c>
      <c r="BI743" t="e">
        <f t="shared" si="587"/>
        <v>#N/A</v>
      </c>
      <c r="BL743">
        <v>736</v>
      </c>
      <c r="BM743">
        <v>21.287740737399879</v>
      </c>
      <c r="BN743">
        <v>9.5487737305749576</v>
      </c>
      <c r="BP743">
        <f t="shared" si="588"/>
        <v>1</v>
      </c>
      <c r="BQ743">
        <f t="shared" si="589"/>
        <v>0</v>
      </c>
      <c r="BR743">
        <f t="shared" si="590"/>
        <v>11.738967006824922</v>
      </c>
      <c r="BU743">
        <v>736</v>
      </c>
      <c r="BV743">
        <v>8.9883247175335228</v>
      </c>
      <c r="BW743">
        <v>12.54593386312696</v>
      </c>
      <c r="BY743">
        <f t="shared" si="591"/>
        <v>0</v>
      </c>
      <c r="BZ743">
        <f t="shared" si="592"/>
        <v>1</v>
      </c>
      <c r="CA743">
        <f t="shared" si="593"/>
        <v>3.5576091455934371</v>
      </c>
      <c r="CD743">
        <v>736</v>
      </c>
      <c r="CE743">
        <v>22.512061753535949</v>
      </c>
      <c r="CF743">
        <v>33.672627474257666</v>
      </c>
      <c r="CH743">
        <f t="shared" si="594"/>
        <v>0</v>
      </c>
      <c r="CI743">
        <f t="shared" si="595"/>
        <v>1</v>
      </c>
      <c r="CJ743">
        <f t="shared" si="596"/>
        <v>11.160565720721717</v>
      </c>
      <c r="CM743">
        <v>736</v>
      </c>
      <c r="CN743">
        <v>22.320708946019948</v>
      </c>
      <c r="CO743">
        <v>7.5967659317530583</v>
      </c>
      <c r="CQ743">
        <f t="shared" si="597"/>
        <v>1</v>
      </c>
      <c r="CR743">
        <f t="shared" si="598"/>
        <v>0</v>
      </c>
      <c r="CS743">
        <f t="shared" si="599"/>
        <v>14.72394301426689</v>
      </c>
      <c r="CV743">
        <v>736</v>
      </c>
      <c r="CW743">
        <v>26.97423686690037</v>
      </c>
      <c r="CX743">
        <v>17.800850142388867</v>
      </c>
      <c r="CZ743">
        <f t="shared" si="600"/>
        <v>1</v>
      </c>
      <c r="DA743">
        <f t="shared" si="601"/>
        <v>0</v>
      </c>
      <c r="DB743">
        <f t="shared" si="602"/>
        <v>9.1733867245115022</v>
      </c>
      <c r="DE743">
        <v>736</v>
      </c>
      <c r="DF743">
        <v>19.091640782139276</v>
      </c>
      <c r="DG743">
        <v>17.975947539268528</v>
      </c>
      <c r="DI743">
        <f t="shared" si="603"/>
        <v>1</v>
      </c>
      <c r="DJ743">
        <f t="shared" si="604"/>
        <v>0</v>
      </c>
      <c r="DK743">
        <f t="shared" si="605"/>
        <v>1.1156932428707478</v>
      </c>
      <c r="DN743">
        <v>736</v>
      </c>
      <c r="DO743">
        <v>23.820253519829837</v>
      </c>
      <c r="DP743">
        <v>19.495802537250206</v>
      </c>
      <c r="DR743">
        <f t="shared" si="606"/>
        <v>1</v>
      </c>
      <c r="DS743">
        <f t="shared" si="607"/>
        <v>0</v>
      </c>
      <c r="DT743">
        <f t="shared" si="608"/>
        <v>4.3244509825796307</v>
      </c>
      <c r="DW743">
        <v>736</v>
      </c>
      <c r="DX743">
        <v>18.230736800678166</v>
      </c>
      <c r="DY743">
        <v>25.066105248833381</v>
      </c>
      <c r="EA743">
        <f t="shared" si="609"/>
        <v>0</v>
      </c>
      <c r="EB743">
        <f t="shared" si="610"/>
        <v>1</v>
      </c>
      <c r="EC743">
        <f t="shared" si="611"/>
        <v>6.835368448155215</v>
      </c>
      <c r="EF743">
        <v>736</v>
      </c>
      <c r="EG743">
        <v>19.749672210687013</v>
      </c>
      <c r="EH743">
        <v>21.770157440680961</v>
      </c>
      <c r="EJ743">
        <f t="shared" si="612"/>
        <v>0</v>
      </c>
      <c r="EK743">
        <f t="shared" si="613"/>
        <v>1</v>
      </c>
      <c r="EL743">
        <f t="shared" si="614"/>
        <v>2.0204852299939482</v>
      </c>
      <c r="EO743">
        <v>736</v>
      </c>
      <c r="EP743">
        <v>21.786039448035385</v>
      </c>
      <c r="EQ743">
        <v>17.252514772626689</v>
      </c>
      <c r="ES743">
        <f t="shared" si="615"/>
        <v>1</v>
      </c>
      <c r="ET743">
        <f t="shared" si="616"/>
        <v>0</v>
      </c>
      <c r="EU743">
        <f t="shared" si="617"/>
        <v>4.533524675408696</v>
      </c>
    </row>
    <row r="744" spans="1:151" x14ac:dyDescent="0.25">
      <c r="A744">
        <v>737</v>
      </c>
      <c r="B744">
        <v>11.051004716491031</v>
      </c>
      <c r="C744">
        <v>12.699459773774946</v>
      </c>
      <c r="E744">
        <f t="shared" si="567"/>
        <v>0</v>
      </c>
      <c r="F744">
        <f t="shared" si="569"/>
        <v>1</v>
      </c>
      <c r="G744">
        <f t="shared" si="568"/>
        <v>1.6484550572839147</v>
      </c>
      <c r="J744">
        <v>737</v>
      </c>
      <c r="K744">
        <v>14.398087183696953</v>
      </c>
      <c r="L744">
        <v>35.142067296013167</v>
      </c>
      <c r="N744">
        <f t="shared" si="570"/>
        <v>0</v>
      </c>
      <c r="O744">
        <f t="shared" si="571"/>
        <v>1</v>
      </c>
      <c r="P744">
        <f t="shared" si="572"/>
        <v>20.743980112316216</v>
      </c>
      <c r="S744">
        <v>737</v>
      </c>
      <c r="T744">
        <v>17.665589386623363</v>
      </c>
      <c r="U744">
        <v>13.849066254466514</v>
      </c>
      <c r="W744">
        <f t="shared" si="573"/>
        <v>1</v>
      </c>
      <c r="X744">
        <f t="shared" si="574"/>
        <v>0</v>
      </c>
      <c r="Y744">
        <f t="shared" si="575"/>
        <v>3.8165231321568491</v>
      </c>
      <c r="AB744">
        <v>737</v>
      </c>
      <c r="AC744">
        <v>14.756450862221534</v>
      </c>
      <c r="AD744">
        <v>16.87876473694303</v>
      </c>
      <c r="AF744">
        <f t="shared" si="576"/>
        <v>0</v>
      </c>
      <c r="AG744">
        <f t="shared" si="577"/>
        <v>1</v>
      </c>
      <c r="AH744">
        <f t="shared" si="578"/>
        <v>2.1223138747214954</v>
      </c>
      <c r="AK744">
        <v>737</v>
      </c>
      <c r="AL744">
        <v>11.271554919752619</v>
      </c>
      <c r="AM744">
        <v>16.248762891884297</v>
      </c>
      <c r="AO744">
        <f t="shared" si="579"/>
        <v>0</v>
      </c>
      <c r="AP744">
        <f t="shared" si="580"/>
        <v>1</v>
      </c>
      <c r="AQ744">
        <f t="shared" si="581"/>
        <v>4.9772079721316782</v>
      </c>
      <c r="AT744">
        <v>737</v>
      </c>
      <c r="AU744">
        <v>14.703464970370234</v>
      </c>
      <c r="AV744">
        <v>29.411922717694488</v>
      </c>
      <c r="AX744">
        <f t="shared" si="582"/>
        <v>0</v>
      </c>
      <c r="AY744">
        <f t="shared" si="583"/>
        <v>1</v>
      </c>
      <c r="AZ744">
        <f t="shared" si="584"/>
        <v>14.708457747324253</v>
      </c>
      <c r="BC744">
        <v>737</v>
      </c>
      <c r="BD744" t="e">
        <v>#N/A</v>
      </c>
      <c r="BE744" t="e">
        <v>#N/A</v>
      </c>
      <c r="BG744" t="e">
        <f t="shared" si="585"/>
        <v>#N/A</v>
      </c>
      <c r="BH744" t="e">
        <f t="shared" si="586"/>
        <v>#N/A</v>
      </c>
      <c r="BI744" t="e">
        <f t="shared" si="587"/>
        <v>#N/A</v>
      </c>
      <c r="BL744">
        <v>737</v>
      </c>
      <c r="BM744">
        <v>14.683843158698181</v>
      </c>
      <c r="BN744">
        <v>16.381426401073401</v>
      </c>
      <c r="BP744">
        <f t="shared" si="588"/>
        <v>0</v>
      </c>
      <c r="BQ744">
        <f t="shared" si="589"/>
        <v>1</v>
      </c>
      <c r="BR744">
        <f t="shared" si="590"/>
        <v>1.6975832423752202</v>
      </c>
      <c r="BU744">
        <v>737</v>
      </c>
      <c r="BV744">
        <v>17.449322765619669</v>
      </c>
      <c r="BW744">
        <v>24.165168284932637</v>
      </c>
      <c r="BY744">
        <f t="shared" si="591"/>
        <v>0</v>
      </c>
      <c r="BZ744">
        <f t="shared" si="592"/>
        <v>1</v>
      </c>
      <c r="CA744">
        <f t="shared" si="593"/>
        <v>6.7158455193129676</v>
      </c>
      <c r="CD744">
        <v>737</v>
      </c>
      <c r="CE744">
        <v>24.46471937472408</v>
      </c>
      <c r="CF744">
        <v>12.914728504705197</v>
      </c>
      <c r="CH744">
        <f t="shared" si="594"/>
        <v>1</v>
      </c>
      <c r="CI744">
        <f t="shared" si="595"/>
        <v>0</v>
      </c>
      <c r="CJ744">
        <f t="shared" si="596"/>
        <v>11.549990870018883</v>
      </c>
      <c r="CM744">
        <v>737</v>
      </c>
      <c r="CN744">
        <v>17.997153578455247</v>
      </c>
      <c r="CO744">
        <v>5.470055951697379</v>
      </c>
      <c r="CQ744">
        <f t="shared" si="597"/>
        <v>1</v>
      </c>
      <c r="CR744">
        <f t="shared" si="598"/>
        <v>0</v>
      </c>
      <c r="CS744">
        <f t="shared" si="599"/>
        <v>12.527097626757868</v>
      </c>
      <c r="CV744">
        <v>737</v>
      </c>
      <c r="CW744">
        <v>19.807247335496591</v>
      </c>
      <c r="CX744">
        <v>19.494062436069974</v>
      </c>
      <c r="CZ744">
        <f t="shared" si="600"/>
        <v>1</v>
      </c>
      <c r="DA744">
        <f t="shared" si="601"/>
        <v>0</v>
      </c>
      <c r="DB744">
        <f t="shared" si="602"/>
        <v>0.31318489942661643</v>
      </c>
      <c r="DE744">
        <v>737</v>
      </c>
      <c r="DF744">
        <v>21.354295425709886</v>
      </c>
      <c r="DG744">
        <v>22.528239650268311</v>
      </c>
      <c r="DI744">
        <f t="shared" si="603"/>
        <v>0</v>
      </c>
      <c r="DJ744">
        <f t="shared" si="604"/>
        <v>1</v>
      </c>
      <c r="DK744">
        <f t="shared" si="605"/>
        <v>1.1739442245584257</v>
      </c>
      <c r="DN744">
        <v>737</v>
      </c>
      <c r="DO744">
        <v>26.288634461780333</v>
      </c>
      <c r="DP744">
        <v>25.088582766199973</v>
      </c>
      <c r="DR744">
        <f t="shared" si="606"/>
        <v>1</v>
      </c>
      <c r="DS744">
        <f t="shared" si="607"/>
        <v>0</v>
      </c>
      <c r="DT744">
        <f t="shared" si="608"/>
        <v>1.2000516955803597</v>
      </c>
      <c r="DW744">
        <v>737</v>
      </c>
      <c r="DX744">
        <v>10.472543284322468</v>
      </c>
      <c r="DY744">
        <v>18.38099121463129</v>
      </c>
      <c r="EA744">
        <f t="shared" si="609"/>
        <v>0</v>
      </c>
      <c r="EB744">
        <f t="shared" si="610"/>
        <v>1</v>
      </c>
      <c r="EC744">
        <f t="shared" si="611"/>
        <v>7.9084479303088226</v>
      </c>
      <c r="EF744">
        <v>737</v>
      </c>
      <c r="EG744">
        <v>19.7243236899333</v>
      </c>
      <c r="EH744">
        <v>15.383912206192386</v>
      </c>
      <c r="EJ744">
        <f t="shared" si="612"/>
        <v>1</v>
      </c>
      <c r="EK744">
        <f t="shared" si="613"/>
        <v>0</v>
      </c>
      <c r="EL744">
        <f t="shared" si="614"/>
        <v>4.3404114837409136</v>
      </c>
      <c r="EO744">
        <v>737</v>
      </c>
      <c r="EP744">
        <v>19.913901575728872</v>
      </c>
      <c r="EQ744">
        <v>20.620154057197627</v>
      </c>
      <c r="ES744">
        <f t="shared" si="615"/>
        <v>0</v>
      </c>
      <c r="ET744">
        <f t="shared" si="616"/>
        <v>1</v>
      </c>
      <c r="EU744">
        <f t="shared" si="617"/>
        <v>0.70625248146875563</v>
      </c>
    </row>
    <row r="745" spans="1:151" x14ac:dyDescent="0.25">
      <c r="A745">
        <v>738</v>
      </c>
      <c r="B745">
        <v>7.2321527351561512</v>
      </c>
      <c r="C745">
        <v>6.1033003488532245</v>
      </c>
      <c r="E745">
        <f t="shared" si="567"/>
        <v>1</v>
      </c>
      <c r="F745">
        <f t="shared" si="569"/>
        <v>0</v>
      </c>
      <c r="G745">
        <f t="shared" si="568"/>
        <v>1.1288523863029267</v>
      </c>
      <c r="J745">
        <v>738</v>
      </c>
      <c r="K745">
        <v>7.2681489676117614</v>
      </c>
      <c r="L745">
        <v>18.657012992484113</v>
      </c>
      <c r="N745">
        <f t="shared" si="570"/>
        <v>0</v>
      </c>
      <c r="O745">
        <f t="shared" si="571"/>
        <v>1</v>
      </c>
      <c r="P745">
        <f t="shared" si="572"/>
        <v>11.388864024872351</v>
      </c>
      <c r="S745">
        <v>738</v>
      </c>
      <c r="T745">
        <v>19.243050197230737</v>
      </c>
      <c r="U745">
        <v>21.195567357805039</v>
      </c>
      <c r="W745">
        <f t="shared" si="573"/>
        <v>0</v>
      </c>
      <c r="X745">
        <f t="shared" si="574"/>
        <v>1</v>
      </c>
      <c r="Y745">
        <f t="shared" si="575"/>
        <v>1.9525171605743026</v>
      </c>
      <c r="AB745">
        <v>738</v>
      </c>
      <c r="AC745">
        <v>25.308784113546583</v>
      </c>
      <c r="AD745">
        <v>17.914727617442068</v>
      </c>
      <c r="AF745">
        <f t="shared" si="576"/>
        <v>1</v>
      </c>
      <c r="AG745">
        <f t="shared" si="577"/>
        <v>0</v>
      </c>
      <c r="AH745">
        <f t="shared" si="578"/>
        <v>7.3940564961045148</v>
      </c>
      <c r="AK745">
        <v>738</v>
      </c>
      <c r="AL745">
        <v>21.844457213671738</v>
      </c>
      <c r="AM745">
        <v>17.141461054514679</v>
      </c>
      <c r="AO745">
        <f t="shared" si="579"/>
        <v>1</v>
      </c>
      <c r="AP745">
        <f t="shared" si="580"/>
        <v>0</v>
      </c>
      <c r="AQ745">
        <f t="shared" si="581"/>
        <v>4.7029961591570597</v>
      </c>
      <c r="AT745">
        <v>738</v>
      </c>
      <c r="AU745">
        <v>21.887047390620506</v>
      </c>
      <c r="AV745">
        <v>31.379100022235981</v>
      </c>
      <c r="AX745">
        <f t="shared" si="582"/>
        <v>0</v>
      </c>
      <c r="AY745">
        <f t="shared" si="583"/>
        <v>1</v>
      </c>
      <c r="AZ745">
        <f t="shared" si="584"/>
        <v>9.4920526316154756</v>
      </c>
      <c r="BC745">
        <v>738</v>
      </c>
      <c r="BD745" t="e">
        <v>#N/A</v>
      </c>
      <c r="BE745" t="e">
        <v>#N/A</v>
      </c>
      <c r="BG745" t="e">
        <f t="shared" si="585"/>
        <v>#N/A</v>
      </c>
      <c r="BH745" t="e">
        <f t="shared" si="586"/>
        <v>#N/A</v>
      </c>
      <c r="BI745" t="e">
        <f t="shared" si="587"/>
        <v>#N/A</v>
      </c>
      <c r="BL745">
        <v>738</v>
      </c>
      <c r="BM745">
        <v>26.52024824679566</v>
      </c>
      <c r="BN745">
        <v>15.466214641497512</v>
      </c>
      <c r="BP745">
        <f t="shared" si="588"/>
        <v>1</v>
      </c>
      <c r="BQ745">
        <f t="shared" si="589"/>
        <v>0</v>
      </c>
      <c r="BR745">
        <f t="shared" si="590"/>
        <v>11.054033605298148</v>
      </c>
      <c r="BU745">
        <v>738</v>
      </c>
      <c r="BV745">
        <v>34.278825807555961</v>
      </c>
      <c r="BW745">
        <v>28.800016012994575</v>
      </c>
      <c r="BY745">
        <f t="shared" si="591"/>
        <v>1</v>
      </c>
      <c r="BZ745">
        <f t="shared" si="592"/>
        <v>0</v>
      </c>
      <c r="CA745">
        <f t="shared" si="593"/>
        <v>5.4788097945613856</v>
      </c>
      <c r="CD745">
        <v>738</v>
      </c>
      <c r="CE745">
        <v>21.997256659811214</v>
      </c>
      <c r="CF745">
        <v>26.001608775231691</v>
      </c>
      <c r="CH745">
        <f t="shared" si="594"/>
        <v>0</v>
      </c>
      <c r="CI745">
        <f t="shared" si="595"/>
        <v>1</v>
      </c>
      <c r="CJ745">
        <f t="shared" si="596"/>
        <v>4.0043521154204775</v>
      </c>
      <c r="CM745">
        <v>738</v>
      </c>
      <c r="CN745">
        <v>14.134129717147898</v>
      </c>
      <c r="CO745">
        <v>11.959237326484654</v>
      </c>
      <c r="CQ745">
        <f t="shared" si="597"/>
        <v>1</v>
      </c>
      <c r="CR745">
        <f t="shared" si="598"/>
        <v>0</v>
      </c>
      <c r="CS745">
        <f t="shared" si="599"/>
        <v>2.1748923906632438</v>
      </c>
      <c r="CV745">
        <v>738</v>
      </c>
      <c r="CW745">
        <v>26.763403489925423</v>
      </c>
      <c r="CX745">
        <v>19.458835420268844</v>
      </c>
      <c r="CZ745">
        <f t="shared" si="600"/>
        <v>1</v>
      </c>
      <c r="DA745">
        <f t="shared" si="601"/>
        <v>0</v>
      </c>
      <c r="DB745">
        <f t="shared" si="602"/>
        <v>7.3045680696565789</v>
      </c>
      <c r="DE745">
        <v>738</v>
      </c>
      <c r="DF745">
        <v>11.692803749600762</v>
      </c>
      <c r="DG745">
        <v>22.026250537008675</v>
      </c>
      <c r="DI745">
        <f t="shared" si="603"/>
        <v>0</v>
      </c>
      <c r="DJ745">
        <f t="shared" si="604"/>
        <v>1</v>
      </c>
      <c r="DK745">
        <f t="shared" si="605"/>
        <v>10.333446787407913</v>
      </c>
      <c r="DN745">
        <v>738</v>
      </c>
      <c r="DO745">
        <v>25.756847285470123</v>
      </c>
      <c r="DP745">
        <v>9.4645695409191575</v>
      </c>
      <c r="DR745">
        <f t="shared" si="606"/>
        <v>1</v>
      </c>
      <c r="DS745">
        <f t="shared" si="607"/>
        <v>0</v>
      </c>
      <c r="DT745">
        <f t="shared" si="608"/>
        <v>16.292277744550965</v>
      </c>
      <c r="DW745">
        <v>738</v>
      </c>
      <c r="DX745">
        <v>8.4520950262788883</v>
      </c>
      <c r="DY745">
        <v>23.630916727445502</v>
      </c>
      <c r="EA745">
        <f t="shared" si="609"/>
        <v>0</v>
      </c>
      <c r="EB745">
        <f t="shared" si="610"/>
        <v>1</v>
      </c>
      <c r="EC745">
        <f t="shared" si="611"/>
        <v>15.178821701166614</v>
      </c>
      <c r="EF745">
        <v>738</v>
      </c>
      <c r="EG745">
        <v>20.21881705866085</v>
      </c>
      <c r="EH745">
        <v>14.383277533166879</v>
      </c>
      <c r="EJ745">
        <f t="shared" si="612"/>
        <v>1</v>
      </c>
      <c r="EK745">
        <f t="shared" si="613"/>
        <v>0</v>
      </c>
      <c r="EL745">
        <f t="shared" si="614"/>
        <v>5.8355395254939708</v>
      </c>
      <c r="EO745">
        <v>738</v>
      </c>
      <c r="EP745">
        <v>18.700135375777236</v>
      </c>
      <c r="EQ745">
        <v>15.412291943019028</v>
      </c>
      <c r="ES745">
        <f t="shared" si="615"/>
        <v>1</v>
      </c>
      <c r="ET745">
        <f t="shared" si="616"/>
        <v>0</v>
      </c>
      <c r="EU745">
        <f t="shared" si="617"/>
        <v>3.2878434327582085</v>
      </c>
    </row>
    <row r="746" spans="1:151" x14ac:dyDescent="0.25">
      <c r="A746">
        <v>739</v>
      </c>
      <c r="B746">
        <v>9.100610705536365</v>
      </c>
      <c r="C746">
        <v>56.358055891231871</v>
      </c>
      <c r="E746">
        <f t="shared" si="567"/>
        <v>0</v>
      </c>
      <c r="F746">
        <f t="shared" si="569"/>
        <v>1</v>
      </c>
      <c r="G746">
        <f t="shared" si="568"/>
        <v>47.257445185695502</v>
      </c>
      <c r="J746">
        <v>739</v>
      </c>
      <c r="K746">
        <v>28.847658748827257</v>
      </c>
      <c r="L746">
        <v>35.535173995520694</v>
      </c>
      <c r="N746">
        <f t="shared" si="570"/>
        <v>0</v>
      </c>
      <c r="O746">
        <f t="shared" si="571"/>
        <v>1</v>
      </c>
      <c r="P746">
        <f t="shared" si="572"/>
        <v>6.6875152466934367</v>
      </c>
      <c r="S746">
        <v>739</v>
      </c>
      <c r="T746">
        <v>15.604968933671593</v>
      </c>
      <c r="U746">
        <v>17.938954330454965</v>
      </c>
      <c r="W746">
        <f t="shared" si="573"/>
        <v>0</v>
      </c>
      <c r="X746">
        <f t="shared" si="574"/>
        <v>1</v>
      </c>
      <c r="Y746">
        <f t="shared" si="575"/>
        <v>2.3339853967833726</v>
      </c>
      <c r="AB746">
        <v>739</v>
      </c>
      <c r="AC746">
        <v>25.726940109237347</v>
      </c>
      <c r="AD746">
        <v>17.196466723960306</v>
      </c>
      <c r="AF746">
        <f t="shared" si="576"/>
        <v>1</v>
      </c>
      <c r="AG746">
        <f t="shared" si="577"/>
        <v>0</v>
      </c>
      <c r="AH746">
        <f t="shared" si="578"/>
        <v>8.5304733852770411</v>
      </c>
      <c r="AK746">
        <v>739</v>
      </c>
      <c r="AL746">
        <v>22.948575387014316</v>
      </c>
      <c r="AM746">
        <v>30.971351693100644</v>
      </c>
      <c r="AO746">
        <f t="shared" si="579"/>
        <v>0</v>
      </c>
      <c r="AP746">
        <f t="shared" si="580"/>
        <v>1</v>
      </c>
      <c r="AQ746">
        <f t="shared" si="581"/>
        <v>8.0227763060863282</v>
      </c>
      <c r="AT746">
        <v>739</v>
      </c>
      <c r="AU746">
        <v>14.407520382366307</v>
      </c>
      <c r="AV746">
        <v>22.464571583126673</v>
      </c>
      <c r="AX746">
        <f t="shared" si="582"/>
        <v>0</v>
      </c>
      <c r="AY746">
        <f t="shared" si="583"/>
        <v>1</v>
      </c>
      <c r="AZ746">
        <f t="shared" si="584"/>
        <v>8.0570512007603661</v>
      </c>
      <c r="BC746">
        <v>739</v>
      </c>
      <c r="BD746" t="e">
        <v>#N/A</v>
      </c>
      <c r="BE746" t="e">
        <v>#N/A</v>
      </c>
      <c r="BG746" t="e">
        <f t="shared" si="585"/>
        <v>#N/A</v>
      </c>
      <c r="BH746" t="e">
        <f t="shared" si="586"/>
        <v>#N/A</v>
      </c>
      <c r="BI746" t="e">
        <f t="shared" si="587"/>
        <v>#N/A</v>
      </c>
      <c r="BL746">
        <v>739</v>
      </c>
      <c r="BM746">
        <v>19.73733177740759</v>
      </c>
      <c r="BN746">
        <v>14.080001672218577</v>
      </c>
      <c r="BP746">
        <f t="shared" si="588"/>
        <v>1</v>
      </c>
      <c r="BQ746">
        <f t="shared" si="589"/>
        <v>0</v>
      </c>
      <c r="BR746">
        <f t="shared" si="590"/>
        <v>5.657330105189013</v>
      </c>
      <c r="BU746">
        <v>739</v>
      </c>
      <c r="BV746">
        <v>23.182161195140313</v>
      </c>
      <c r="BW746">
        <v>30.986241980033469</v>
      </c>
      <c r="BY746">
        <f t="shared" si="591"/>
        <v>0</v>
      </c>
      <c r="BZ746">
        <f t="shared" si="592"/>
        <v>1</v>
      </c>
      <c r="CA746">
        <f t="shared" si="593"/>
        <v>7.8040807848931557</v>
      </c>
      <c r="CD746">
        <v>739</v>
      </c>
      <c r="CE746">
        <v>22.277464818512517</v>
      </c>
      <c r="CF746">
        <v>34.759848072404793</v>
      </c>
      <c r="CH746">
        <f t="shared" si="594"/>
        <v>0</v>
      </c>
      <c r="CI746">
        <f t="shared" si="595"/>
        <v>1</v>
      </c>
      <c r="CJ746">
        <f t="shared" si="596"/>
        <v>12.482383253892277</v>
      </c>
      <c r="CM746">
        <v>739</v>
      </c>
      <c r="CN746">
        <v>19.128827308052266</v>
      </c>
      <c r="CO746">
        <v>12.076810573173804</v>
      </c>
      <c r="CQ746">
        <f t="shared" si="597"/>
        <v>1</v>
      </c>
      <c r="CR746">
        <f t="shared" si="598"/>
        <v>0</v>
      </c>
      <c r="CS746">
        <f t="shared" si="599"/>
        <v>7.0520167348784621</v>
      </c>
      <c r="CV746">
        <v>739</v>
      </c>
      <c r="CW746">
        <v>23.441249516374526</v>
      </c>
      <c r="CX746">
        <v>18.943521360855858</v>
      </c>
      <c r="CZ746">
        <f t="shared" si="600"/>
        <v>1</v>
      </c>
      <c r="DA746">
        <f t="shared" si="601"/>
        <v>0</v>
      </c>
      <c r="DB746">
        <f t="shared" si="602"/>
        <v>4.4977281555186686</v>
      </c>
      <c r="DE746">
        <v>739</v>
      </c>
      <c r="DF746">
        <v>25.72415434891548</v>
      </c>
      <c r="DG746">
        <v>26.929810133043631</v>
      </c>
      <c r="DI746">
        <f t="shared" si="603"/>
        <v>0</v>
      </c>
      <c r="DJ746">
        <f t="shared" si="604"/>
        <v>1</v>
      </c>
      <c r="DK746">
        <f t="shared" si="605"/>
        <v>1.205655784128151</v>
      </c>
      <c r="DN746">
        <v>739</v>
      </c>
      <c r="DO746">
        <v>24.870261261971958</v>
      </c>
      <c r="DP746">
        <v>19.299074314055229</v>
      </c>
      <c r="DR746">
        <f t="shared" si="606"/>
        <v>1</v>
      </c>
      <c r="DS746">
        <f t="shared" si="607"/>
        <v>0</v>
      </c>
      <c r="DT746">
        <f t="shared" si="608"/>
        <v>5.5711869479167291</v>
      </c>
      <c r="DW746">
        <v>739</v>
      </c>
      <c r="DX746">
        <v>13.372412871333344</v>
      </c>
      <c r="DY746">
        <v>17.660375927222194</v>
      </c>
      <c r="EA746">
        <f t="shared" si="609"/>
        <v>0</v>
      </c>
      <c r="EB746">
        <f t="shared" si="610"/>
        <v>1</v>
      </c>
      <c r="EC746">
        <f t="shared" si="611"/>
        <v>4.2879630558888504</v>
      </c>
      <c r="EF746">
        <v>739</v>
      </c>
      <c r="EG746">
        <v>24.377494477666115</v>
      </c>
      <c r="EH746">
        <v>13.321165954259191</v>
      </c>
      <c r="EJ746">
        <f t="shared" si="612"/>
        <v>1</v>
      </c>
      <c r="EK746">
        <f t="shared" si="613"/>
        <v>0</v>
      </c>
      <c r="EL746">
        <f t="shared" si="614"/>
        <v>11.056328523406924</v>
      </c>
      <c r="EO746">
        <v>739</v>
      </c>
      <c r="EP746">
        <v>25.515272450690645</v>
      </c>
      <c r="EQ746">
        <v>12.465948240392107</v>
      </c>
      <c r="ES746">
        <f t="shared" si="615"/>
        <v>1</v>
      </c>
      <c r="ET746">
        <f t="shared" si="616"/>
        <v>0</v>
      </c>
      <c r="EU746">
        <f t="shared" si="617"/>
        <v>13.049324210298538</v>
      </c>
    </row>
    <row r="747" spans="1:151" x14ac:dyDescent="0.25">
      <c r="A747">
        <v>740</v>
      </c>
      <c r="B747">
        <v>13.962061672586451</v>
      </c>
      <c r="C747">
        <v>21.09279509471396</v>
      </c>
      <c r="E747">
        <f t="shared" si="567"/>
        <v>0</v>
      </c>
      <c r="F747">
        <f t="shared" si="569"/>
        <v>1</v>
      </c>
      <c r="G747">
        <f t="shared" si="568"/>
        <v>7.1307334221275092</v>
      </c>
      <c r="J747">
        <v>740</v>
      </c>
      <c r="K747">
        <v>19.018982970547231</v>
      </c>
      <c r="L747">
        <v>33.001860081832469</v>
      </c>
      <c r="N747">
        <f t="shared" si="570"/>
        <v>0</v>
      </c>
      <c r="O747">
        <f t="shared" si="571"/>
        <v>1</v>
      </c>
      <c r="P747">
        <f t="shared" si="572"/>
        <v>13.982877111285237</v>
      </c>
      <c r="S747">
        <v>740</v>
      </c>
      <c r="T747">
        <v>19.208435039030199</v>
      </c>
      <c r="U747">
        <v>35.835049544468546</v>
      </c>
      <c r="W747">
        <f t="shared" si="573"/>
        <v>0</v>
      </c>
      <c r="X747">
        <f t="shared" si="574"/>
        <v>1</v>
      </c>
      <c r="Y747">
        <f t="shared" si="575"/>
        <v>16.626614505438347</v>
      </c>
      <c r="AB747">
        <v>740</v>
      </c>
      <c r="AC747">
        <v>32.868015306753826</v>
      </c>
      <c r="AD747">
        <v>18.094662893310613</v>
      </c>
      <c r="AF747">
        <f t="shared" si="576"/>
        <v>1</v>
      </c>
      <c r="AG747">
        <f t="shared" si="577"/>
        <v>0</v>
      </c>
      <c r="AH747">
        <f t="shared" si="578"/>
        <v>14.773352413443213</v>
      </c>
      <c r="AK747">
        <v>740</v>
      </c>
      <c r="AL747">
        <v>24.44083707868889</v>
      </c>
      <c r="AM747">
        <v>21.926514505794017</v>
      </c>
      <c r="AO747">
        <f t="shared" si="579"/>
        <v>1</v>
      </c>
      <c r="AP747">
        <f t="shared" si="580"/>
        <v>0</v>
      </c>
      <c r="AQ747">
        <f t="shared" si="581"/>
        <v>2.5143225728948728</v>
      </c>
      <c r="AT747">
        <v>740</v>
      </c>
      <c r="AU747">
        <v>20.026825602111543</v>
      </c>
      <c r="AV747">
        <v>22.588525366921125</v>
      </c>
      <c r="AX747">
        <f t="shared" si="582"/>
        <v>0</v>
      </c>
      <c r="AY747">
        <f t="shared" si="583"/>
        <v>1</v>
      </c>
      <c r="AZ747">
        <f t="shared" si="584"/>
        <v>2.5616997648095818</v>
      </c>
      <c r="BC747">
        <v>740</v>
      </c>
      <c r="BD747" t="e">
        <v>#N/A</v>
      </c>
      <c r="BE747" t="e">
        <v>#N/A</v>
      </c>
      <c r="BG747" t="e">
        <f t="shared" si="585"/>
        <v>#N/A</v>
      </c>
      <c r="BH747" t="e">
        <f t="shared" si="586"/>
        <v>#N/A</v>
      </c>
      <c r="BI747" t="e">
        <f t="shared" si="587"/>
        <v>#N/A</v>
      </c>
      <c r="BL747">
        <v>740</v>
      </c>
      <c r="BM747">
        <v>31.126838468532213</v>
      </c>
      <c r="BN747">
        <v>9.9878959880231299</v>
      </c>
      <c r="BP747">
        <f t="shared" si="588"/>
        <v>1</v>
      </c>
      <c r="BQ747">
        <f t="shared" si="589"/>
        <v>0</v>
      </c>
      <c r="BR747">
        <f t="shared" si="590"/>
        <v>21.138942480509083</v>
      </c>
      <c r="BU747">
        <v>740</v>
      </c>
      <c r="BV747">
        <v>14.982134733634934</v>
      </c>
      <c r="BW747">
        <v>13.429216619630074</v>
      </c>
      <c r="BY747">
        <f t="shared" si="591"/>
        <v>1</v>
      </c>
      <c r="BZ747">
        <f t="shared" si="592"/>
        <v>0</v>
      </c>
      <c r="CA747">
        <f t="shared" si="593"/>
        <v>1.5529181140048607</v>
      </c>
      <c r="CD747">
        <v>740</v>
      </c>
      <c r="CE747">
        <v>17.250480010556451</v>
      </c>
      <c r="CF747">
        <v>21.882547216026627</v>
      </c>
      <c r="CH747">
        <f t="shared" si="594"/>
        <v>0</v>
      </c>
      <c r="CI747">
        <f t="shared" si="595"/>
        <v>1</v>
      </c>
      <c r="CJ747">
        <f t="shared" si="596"/>
        <v>4.6320672054701753</v>
      </c>
      <c r="CM747">
        <v>740</v>
      </c>
      <c r="CN747">
        <v>24.109125037500235</v>
      </c>
      <c r="CO747">
        <v>15.547309176194828</v>
      </c>
      <c r="CQ747">
        <f t="shared" si="597"/>
        <v>1</v>
      </c>
      <c r="CR747">
        <f t="shared" si="598"/>
        <v>0</v>
      </c>
      <c r="CS747">
        <f t="shared" si="599"/>
        <v>8.5618158613054067</v>
      </c>
      <c r="CV747">
        <v>740</v>
      </c>
      <c r="CW747">
        <v>26.097604959569193</v>
      </c>
      <c r="CX747">
        <v>17.707262833474626</v>
      </c>
      <c r="CZ747">
        <f t="shared" si="600"/>
        <v>1</v>
      </c>
      <c r="DA747">
        <f t="shared" si="601"/>
        <v>0</v>
      </c>
      <c r="DB747">
        <f t="shared" si="602"/>
        <v>8.3903421260945663</v>
      </c>
      <c r="DE747">
        <v>740</v>
      </c>
      <c r="DF747">
        <v>23.321188319996395</v>
      </c>
      <c r="DG747">
        <v>28.883608168031017</v>
      </c>
      <c r="DI747">
        <f t="shared" si="603"/>
        <v>0</v>
      </c>
      <c r="DJ747">
        <f t="shared" si="604"/>
        <v>1</v>
      </c>
      <c r="DK747">
        <f t="shared" si="605"/>
        <v>5.5624198480346223</v>
      </c>
      <c r="DN747">
        <v>740</v>
      </c>
      <c r="DO747">
        <v>25.168109364861792</v>
      </c>
      <c r="DP747">
        <v>22.162999938734806</v>
      </c>
      <c r="DR747">
        <f t="shared" si="606"/>
        <v>1</v>
      </c>
      <c r="DS747">
        <f t="shared" si="607"/>
        <v>0</v>
      </c>
      <c r="DT747">
        <f t="shared" si="608"/>
        <v>3.0051094261269853</v>
      </c>
      <c r="DW747">
        <v>740</v>
      </c>
      <c r="DX747">
        <v>3.3301025094959051</v>
      </c>
      <c r="DY747">
        <v>26.006785492643665</v>
      </c>
      <c r="EA747">
        <f t="shared" si="609"/>
        <v>0</v>
      </c>
      <c r="EB747">
        <f t="shared" si="610"/>
        <v>1</v>
      </c>
      <c r="EC747">
        <f t="shared" si="611"/>
        <v>22.67668298314776</v>
      </c>
      <c r="EF747">
        <v>740</v>
      </c>
      <c r="EG747">
        <v>22.358756341758308</v>
      </c>
      <c r="EH747">
        <v>17.429148599418319</v>
      </c>
      <c r="EJ747">
        <f t="shared" si="612"/>
        <v>1</v>
      </c>
      <c r="EK747">
        <f t="shared" si="613"/>
        <v>0</v>
      </c>
      <c r="EL747">
        <f t="shared" si="614"/>
        <v>4.9296077423399893</v>
      </c>
      <c r="EO747">
        <v>740</v>
      </c>
      <c r="EP747">
        <v>17.809729349555543</v>
      </c>
      <c r="EQ747">
        <v>33.51011036799229</v>
      </c>
      <c r="ES747">
        <f t="shared" si="615"/>
        <v>0</v>
      </c>
      <c r="ET747">
        <f t="shared" si="616"/>
        <v>1</v>
      </c>
      <c r="EU747">
        <f t="shared" si="617"/>
        <v>15.700381018436747</v>
      </c>
    </row>
    <row r="748" spans="1:151" x14ac:dyDescent="0.25">
      <c r="A748">
        <v>741</v>
      </c>
      <c r="B748">
        <v>9.1568893572162509</v>
      </c>
      <c r="C748">
        <v>14.355741788486947</v>
      </c>
      <c r="E748">
        <f t="shared" ref="E748:E811" si="618">IF(B748&gt;C748,1,0)</f>
        <v>0</v>
      </c>
      <c r="F748">
        <f t="shared" si="569"/>
        <v>1</v>
      </c>
      <c r="G748">
        <f t="shared" ref="G748:G811" si="619">IF(B748&gt;C748,B748-C748,C748-B748)</f>
        <v>5.1988524312706961</v>
      </c>
      <c r="J748">
        <v>741</v>
      </c>
      <c r="K748">
        <v>26.320443911929949</v>
      </c>
      <c r="L748">
        <v>22.491951486329899</v>
      </c>
      <c r="N748">
        <f t="shared" si="570"/>
        <v>1</v>
      </c>
      <c r="O748">
        <f t="shared" si="571"/>
        <v>0</v>
      </c>
      <c r="P748">
        <f t="shared" si="572"/>
        <v>3.8284924256000501</v>
      </c>
      <c r="S748">
        <v>741</v>
      </c>
      <c r="T748">
        <v>17.869080224151119</v>
      </c>
      <c r="U748">
        <v>23.492005579943086</v>
      </c>
      <c r="W748">
        <f t="shared" si="573"/>
        <v>0</v>
      </c>
      <c r="X748">
        <f t="shared" si="574"/>
        <v>1</v>
      </c>
      <c r="Y748">
        <f t="shared" si="575"/>
        <v>5.622925355791967</v>
      </c>
      <c r="AB748">
        <v>741</v>
      </c>
      <c r="AC748">
        <v>21.895276357787598</v>
      </c>
      <c r="AD748">
        <v>17.820850664387766</v>
      </c>
      <c r="AF748">
        <f t="shared" si="576"/>
        <v>1</v>
      </c>
      <c r="AG748">
        <f t="shared" si="577"/>
        <v>0</v>
      </c>
      <c r="AH748">
        <f t="shared" si="578"/>
        <v>4.0744256933998315</v>
      </c>
      <c r="AK748">
        <v>741</v>
      </c>
      <c r="AL748">
        <v>26.336285181886133</v>
      </c>
      <c r="AM748">
        <v>31.998506374206162</v>
      </c>
      <c r="AO748">
        <f t="shared" si="579"/>
        <v>0</v>
      </c>
      <c r="AP748">
        <f t="shared" si="580"/>
        <v>1</v>
      </c>
      <c r="AQ748">
        <f t="shared" si="581"/>
        <v>5.662221192320029</v>
      </c>
      <c r="AT748">
        <v>741</v>
      </c>
      <c r="AU748">
        <v>18.174922313316145</v>
      </c>
      <c r="AV748">
        <v>36.016246534371568</v>
      </c>
      <c r="AX748">
        <f t="shared" si="582"/>
        <v>0</v>
      </c>
      <c r="AY748">
        <f t="shared" si="583"/>
        <v>1</v>
      </c>
      <c r="AZ748">
        <f t="shared" si="584"/>
        <v>17.841324221055423</v>
      </c>
      <c r="BC748">
        <v>741</v>
      </c>
      <c r="BD748" t="e">
        <v>#N/A</v>
      </c>
      <c r="BE748" t="e">
        <v>#N/A</v>
      </c>
      <c r="BG748" t="e">
        <f t="shared" si="585"/>
        <v>#N/A</v>
      </c>
      <c r="BH748" t="e">
        <f t="shared" si="586"/>
        <v>#N/A</v>
      </c>
      <c r="BI748" t="e">
        <f t="shared" si="587"/>
        <v>#N/A</v>
      </c>
      <c r="BL748">
        <v>741</v>
      </c>
      <c r="BM748">
        <v>28.172865369926409</v>
      </c>
      <c r="BN748">
        <v>11.947839322310024</v>
      </c>
      <c r="BP748">
        <f t="shared" si="588"/>
        <v>1</v>
      </c>
      <c r="BQ748">
        <f t="shared" si="589"/>
        <v>0</v>
      </c>
      <c r="BR748">
        <f t="shared" si="590"/>
        <v>16.225026047616385</v>
      </c>
      <c r="BU748">
        <v>741</v>
      </c>
      <c r="BV748">
        <v>20.319487134444852</v>
      </c>
      <c r="BW748">
        <v>34.826735482109221</v>
      </c>
      <c r="BY748">
        <f t="shared" si="591"/>
        <v>0</v>
      </c>
      <c r="BZ748">
        <f t="shared" si="592"/>
        <v>1</v>
      </c>
      <c r="CA748">
        <f t="shared" si="593"/>
        <v>14.507248347664369</v>
      </c>
      <c r="CD748">
        <v>741</v>
      </c>
      <c r="CE748">
        <v>20.516258665575307</v>
      </c>
      <c r="CF748">
        <v>23.146695245812285</v>
      </c>
      <c r="CH748">
        <f t="shared" si="594"/>
        <v>0</v>
      </c>
      <c r="CI748">
        <f t="shared" si="595"/>
        <v>1</v>
      </c>
      <c r="CJ748">
        <f t="shared" si="596"/>
        <v>2.630436580236978</v>
      </c>
      <c r="CM748">
        <v>741</v>
      </c>
      <c r="CN748">
        <v>21.169292417479483</v>
      </c>
      <c r="CO748">
        <v>16.542105513894814</v>
      </c>
      <c r="CQ748">
        <f t="shared" si="597"/>
        <v>1</v>
      </c>
      <c r="CR748">
        <f t="shared" si="598"/>
        <v>0</v>
      </c>
      <c r="CS748">
        <f t="shared" si="599"/>
        <v>4.6271869035846684</v>
      </c>
      <c r="CV748">
        <v>741</v>
      </c>
      <c r="CW748">
        <v>23.056488688669294</v>
      </c>
      <c r="CX748">
        <v>14.619010449203378</v>
      </c>
      <c r="CZ748">
        <f t="shared" si="600"/>
        <v>1</v>
      </c>
      <c r="DA748">
        <f t="shared" si="601"/>
        <v>0</v>
      </c>
      <c r="DB748">
        <f t="shared" si="602"/>
        <v>8.437478239465916</v>
      </c>
      <c r="DE748">
        <v>741</v>
      </c>
      <c r="DF748">
        <v>25.011404601910805</v>
      </c>
      <c r="DG748">
        <v>29.347062645277742</v>
      </c>
      <c r="DI748">
        <f t="shared" si="603"/>
        <v>0</v>
      </c>
      <c r="DJ748">
        <f t="shared" si="604"/>
        <v>1</v>
      </c>
      <c r="DK748">
        <f t="shared" si="605"/>
        <v>4.3356580433669372</v>
      </c>
      <c r="DN748">
        <v>741</v>
      </c>
      <c r="DO748">
        <v>26.847656859089497</v>
      </c>
      <c r="DP748">
        <v>21.124869489079153</v>
      </c>
      <c r="DR748">
        <f t="shared" si="606"/>
        <v>1</v>
      </c>
      <c r="DS748">
        <f t="shared" si="607"/>
        <v>0</v>
      </c>
      <c r="DT748">
        <f t="shared" si="608"/>
        <v>5.7227873700103444</v>
      </c>
      <c r="DW748">
        <v>741</v>
      </c>
      <c r="DX748">
        <v>5.0613482673475225</v>
      </c>
      <c r="DY748">
        <v>12.779166207276448</v>
      </c>
      <c r="EA748">
        <f t="shared" si="609"/>
        <v>0</v>
      </c>
      <c r="EB748">
        <f t="shared" si="610"/>
        <v>1</v>
      </c>
      <c r="EC748">
        <f t="shared" si="611"/>
        <v>7.717817939928926</v>
      </c>
      <c r="EF748">
        <v>741</v>
      </c>
      <c r="EG748">
        <v>20.339015222344607</v>
      </c>
      <c r="EH748">
        <v>15.009775794941014</v>
      </c>
      <c r="EJ748">
        <f t="shared" si="612"/>
        <v>1</v>
      </c>
      <c r="EK748">
        <f t="shared" si="613"/>
        <v>0</v>
      </c>
      <c r="EL748">
        <f t="shared" si="614"/>
        <v>5.3292394274035928</v>
      </c>
      <c r="EO748">
        <v>741</v>
      </c>
      <c r="EP748">
        <v>21.290523871812809</v>
      </c>
      <c r="EQ748">
        <v>19.752953258640652</v>
      </c>
      <c r="ES748">
        <f t="shared" si="615"/>
        <v>1</v>
      </c>
      <c r="ET748">
        <f t="shared" si="616"/>
        <v>0</v>
      </c>
      <c r="EU748">
        <f t="shared" si="617"/>
        <v>1.5375706131721572</v>
      </c>
    </row>
    <row r="749" spans="1:151" x14ac:dyDescent="0.25">
      <c r="A749">
        <v>742</v>
      </c>
      <c r="B749">
        <v>10.384144580135271</v>
      </c>
      <c r="C749">
        <v>17.907233470037401</v>
      </c>
      <c r="E749">
        <f t="shared" si="618"/>
        <v>0</v>
      </c>
      <c r="F749">
        <f t="shared" si="569"/>
        <v>1</v>
      </c>
      <c r="G749">
        <f t="shared" si="619"/>
        <v>7.5230888899021302</v>
      </c>
      <c r="J749">
        <v>742</v>
      </c>
      <c r="K749">
        <v>18.201734449733451</v>
      </c>
      <c r="L749">
        <v>14.874364411030815</v>
      </c>
      <c r="N749">
        <f t="shared" si="570"/>
        <v>1</v>
      </c>
      <c r="O749">
        <f t="shared" si="571"/>
        <v>0</v>
      </c>
      <c r="P749">
        <f t="shared" si="572"/>
        <v>3.3273700387026359</v>
      </c>
      <c r="S749">
        <v>742</v>
      </c>
      <c r="T749">
        <v>25.838838761582842</v>
      </c>
      <c r="U749">
        <v>13.382082770506337</v>
      </c>
      <c r="W749">
        <f t="shared" si="573"/>
        <v>1</v>
      </c>
      <c r="X749">
        <f t="shared" si="574"/>
        <v>0</v>
      </c>
      <c r="Y749">
        <f t="shared" si="575"/>
        <v>12.456755991076506</v>
      </c>
      <c r="AB749">
        <v>742</v>
      </c>
      <c r="AC749">
        <v>18.931099215541227</v>
      </c>
      <c r="AD749">
        <v>17.389061557526144</v>
      </c>
      <c r="AF749">
        <f t="shared" si="576"/>
        <v>1</v>
      </c>
      <c r="AG749">
        <f t="shared" si="577"/>
        <v>0</v>
      </c>
      <c r="AH749">
        <f t="shared" si="578"/>
        <v>1.542037658015083</v>
      </c>
      <c r="AK749">
        <v>742</v>
      </c>
      <c r="AL749">
        <v>24.609061710606152</v>
      </c>
      <c r="AM749">
        <v>20.77657091539843</v>
      </c>
      <c r="AO749">
        <f t="shared" si="579"/>
        <v>1</v>
      </c>
      <c r="AP749">
        <f t="shared" si="580"/>
        <v>0</v>
      </c>
      <c r="AQ749">
        <f t="shared" si="581"/>
        <v>3.8324907952077218</v>
      </c>
      <c r="AT749">
        <v>742</v>
      </c>
      <c r="AU749">
        <v>15.752930900381212</v>
      </c>
      <c r="AV749">
        <v>21.805628426868118</v>
      </c>
      <c r="AX749">
        <f t="shared" si="582"/>
        <v>0</v>
      </c>
      <c r="AY749">
        <f t="shared" si="583"/>
        <v>1</v>
      </c>
      <c r="AZ749">
        <f t="shared" si="584"/>
        <v>6.0526975264869058</v>
      </c>
      <c r="BC749">
        <v>742</v>
      </c>
      <c r="BD749" t="e">
        <v>#N/A</v>
      </c>
      <c r="BE749" t="e">
        <v>#N/A</v>
      </c>
      <c r="BG749" t="e">
        <f t="shared" si="585"/>
        <v>#N/A</v>
      </c>
      <c r="BH749" t="e">
        <f t="shared" si="586"/>
        <v>#N/A</v>
      </c>
      <c r="BI749" t="e">
        <f t="shared" si="587"/>
        <v>#N/A</v>
      </c>
      <c r="BL749">
        <v>742</v>
      </c>
      <c r="BM749">
        <v>15.780968178204855</v>
      </c>
      <c r="BN749">
        <v>15.161742969195735</v>
      </c>
      <c r="BP749">
        <f t="shared" si="588"/>
        <v>1</v>
      </c>
      <c r="BQ749">
        <f t="shared" si="589"/>
        <v>0</v>
      </c>
      <c r="BR749">
        <f t="shared" si="590"/>
        <v>0.61922520900911948</v>
      </c>
      <c r="BU749">
        <v>742</v>
      </c>
      <c r="BV749">
        <v>12.702903853078563</v>
      </c>
      <c r="BW749">
        <v>27.534182659152275</v>
      </c>
      <c r="BY749">
        <f t="shared" si="591"/>
        <v>0</v>
      </c>
      <c r="BZ749">
        <f t="shared" si="592"/>
        <v>1</v>
      </c>
      <c r="CA749">
        <f t="shared" si="593"/>
        <v>14.831278806073712</v>
      </c>
      <c r="CD749">
        <v>742</v>
      </c>
      <c r="CE749">
        <v>18.87860284728157</v>
      </c>
      <c r="CF749">
        <v>38.052372190872788</v>
      </c>
      <c r="CH749">
        <f t="shared" si="594"/>
        <v>0</v>
      </c>
      <c r="CI749">
        <f t="shared" si="595"/>
        <v>1</v>
      </c>
      <c r="CJ749">
        <f t="shared" si="596"/>
        <v>19.173769343591218</v>
      </c>
      <c r="CM749">
        <v>742</v>
      </c>
      <c r="CN749">
        <v>19.19675001354392</v>
      </c>
      <c r="CO749">
        <v>22.653535355621795</v>
      </c>
      <c r="CQ749">
        <f t="shared" si="597"/>
        <v>0</v>
      </c>
      <c r="CR749">
        <f t="shared" si="598"/>
        <v>1</v>
      </c>
      <c r="CS749">
        <f t="shared" si="599"/>
        <v>3.4567853420778754</v>
      </c>
      <c r="CV749">
        <v>742</v>
      </c>
      <c r="CW749">
        <v>24.46077897676896</v>
      </c>
      <c r="CX749">
        <v>15.090057853082664</v>
      </c>
      <c r="CZ749">
        <f t="shared" si="600"/>
        <v>1</v>
      </c>
      <c r="DA749">
        <f t="shared" si="601"/>
        <v>0</v>
      </c>
      <c r="DB749">
        <f t="shared" si="602"/>
        <v>9.3707211236862964</v>
      </c>
      <c r="DE749">
        <v>742</v>
      </c>
      <c r="DF749">
        <v>23.074210016941841</v>
      </c>
      <c r="DG749">
        <v>35.843577543278329</v>
      </c>
      <c r="DI749">
        <f t="shared" si="603"/>
        <v>0</v>
      </c>
      <c r="DJ749">
        <f t="shared" si="604"/>
        <v>1</v>
      </c>
      <c r="DK749">
        <f t="shared" si="605"/>
        <v>12.769367526336488</v>
      </c>
      <c r="DN749">
        <v>742</v>
      </c>
      <c r="DO749">
        <v>23.849965936771451</v>
      </c>
      <c r="DP749">
        <v>19.06881898094354</v>
      </c>
      <c r="DR749">
        <f t="shared" si="606"/>
        <v>1</v>
      </c>
      <c r="DS749">
        <f t="shared" si="607"/>
        <v>0</v>
      </c>
      <c r="DT749">
        <f t="shared" si="608"/>
        <v>4.7811469558279107</v>
      </c>
      <c r="DW749">
        <v>742</v>
      </c>
      <c r="DX749">
        <v>29.394819969057146</v>
      </c>
      <c r="DY749">
        <v>27.745815507368484</v>
      </c>
      <c r="EA749">
        <f t="shared" si="609"/>
        <v>1</v>
      </c>
      <c r="EB749">
        <f t="shared" si="610"/>
        <v>0</v>
      </c>
      <c r="EC749">
        <f t="shared" si="611"/>
        <v>1.6490044616886621</v>
      </c>
      <c r="EF749">
        <v>742</v>
      </c>
      <c r="EG749">
        <v>20.710009244194573</v>
      </c>
      <c r="EH749">
        <v>21.348030699875324</v>
      </c>
      <c r="EJ749">
        <f t="shared" si="612"/>
        <v>0</v>
      </c>
      <c r="EK749">
        <f t="shared" si="613"/>
        <v>1</v>
      </c>
      <c r="EL749">
        <f t="shared" si="614"/>
        <v>0.63802145568075019</v>
      </c>
      <c r="EO749">
        <v>742</v>
      </c>
      <c r="EP749">
        <v>22.368432735862211</v>
      </c>
      <c r="EQ749">
        <v>33.148736434621071</v>
      </c>
      <c r="ES749">
        <f t="shared" si="615"/>
        <v>0</v>
      </c>
      <c r="ET749">
        <f t="shared" si="616"/>
        <v>1</v>
      </c>
      <c r="EU749">
        <f t="shared" si="617"/>
        <v>10.780303698758861</v>
      </c>
    </row>
    <row r="750" spans="1:151" x14ac:dyDescent="0.25">
      <c r="A750">
        <v>743</v>
      </c>
      <c r="B750">
        <v>10.332191083532278</v>
      </c>
      <c r="C750">
        <v>38.490501039531168</v>
      </c>
      <c r="E750">
        <f t="shared" si="618"/>
        <v>0</v>
      </c>
      <c r="F750">
        <f t="shared" si="569"/>
        <v>1</v>
      </c>
      <c r="G750">
        <f t="shared" si="619"/>
        <v>28.158309955998888</v>
      </c>
      <c r="J750">
        <v>743</v>
      </c>
      <c r="K750">
        <v>18.800042154154355</v>
      </c>
      <c r="L750">
        <v>20.741056651170251</v>
      </c>
      <c r="N750">
        <f t="shared" si="570"/>
        <v>0</v>
      </c>
      <c r="O750">
        <f t="shared" si="571"/>
        <v>1</v>
      </c>
      <c r="P750">
        <f t="shared" si="572"/>
        <v>1.941014497015896</v>
      </c>
      <c r="S750">
        <v>743</v>
      </c>
      <c r="T750">
        <v>13.986551670016553</v>
      </c>
      <c r="U750">
        <v>59.381930659225503</v>
      </c>
      <c r="W750">
        <f t="shared" si="573"/>
        <v>0</v>
      </c>
      <c r="X750">
        <f t="shared" si="574"/>
        <v>1</v>
      </c>
      <c r="Y750">
        <f t="shared" si="575"/>
        <v>45.39537898920895</v>
      </c>
      <c r="AB750">
        <v>743</v>
      </c>
      <c r="AC750">
        <v>15.878505575987992</v>
      </c>
      <c r="AD750">
        <v>20.198694125226847</v>
      </c>
      <c r="AF750">
        <f t="shared" si="576"/>
        <v>0</v>
      </c>
      <c r="AG750">
        <f t="shared" si="577"/>
        <v>1</v>
      </c>
      <c r="AH750">
        <f t="shared" si="578"/>
        <v>4.3201885492388552</v>
      </c>
      <c r="AK750">
        <v>743</v>
      </c>
      <c r="AL750">
        <v>28.883167076114432</v>
      </c>
      <c r="AM750">
        <v>28.303929415181962</v>
      </c>
      <c r="AO750">
        <f t="shared" si="579"/>
        <v>1</v>
      </c>
      <c r="AP750">
        <f t="shared" si="580"/>
        <v>0</v>
      </c>
      <c r="AQ750">
        <f t="shared" si="581"/>
        <v>0.57923766093247053</v>
      </c>
      <c r="AT750">
        <v>743</v>
      </c>
      <c r="AU750">
        <v>24.053068870966481</v>
      </c>
      <c r="AV750">
        <v>20.965053631209297</v>
      </c>
      <c r="AX750">
        <f t="shared" si="582"/>
        <v>1</v>
      </c>
      <c r="AY750">
        <f t="shared" si="583"/>
        <v>0</v>
      </c>
      <c r="AZ750">
        <f t="shared" si="584"/>
        <v>3.0880152397571834</v>
      </c>
      <c r="BC750">
        <v>743</v>
      </c>
      <c r="BD750" t="e">
        <v>#N/A</v>
      </c>
      <c r="BE750" t="e">
        <v>#N/A</v>
      </c>
      <c r="BG750" t="e">
        <f t="shared" si="585"/>
        <v>#N/A</v>
      </c>
      <c r="BH750" t="e">
        <f t="shared" si="586"/>
        <v>#N/A</v>
      </c>
      <c r="BI750" t="e">
        <f t="shared" si="587"/>
        <v>#N/A</v>
      </c>
      <c r="BL750">
        <v>743</v>
      </c>
      <c r="BM750">
        <v>18.574994631001942</v>
      </c>
      <c r="BN750">
        <v>16.605332954077475</v>
      </c>
      <c r="BP750">
        <f t="shared" si="588"/>
        <v>1</v>
      </c>
      <c r="BQ750">
        <f t="shared" si="589"/>
        <v>0</v>
      </c>
      <c r="BR750">
        <f t="shared" si="590"/>
        <v>1.969661676924467</v>
      </c>
      <c r="BU750">
        <v>743</v>
      </c>
      <c r="BV750">
        <v>25.325645519829081</v>
      </c>
      <c r="BW750">
        <v>31.700834765616253</v>
      </c>
      <c r="BY750">
        <f t="shared" si="591"/>
        <v>0</v>
      </c>
      <c r="BZ750">
        <f t="shared" si="592"/>
        <v>1</v>
      </c>
      <c r="CA750">
        <f t="shared" si="593"/>
        <v>6.3751892457871726</v>
      </c>
      <c r="CD750">
        <v>743</v>
      </c>
      <c r="CE750">
        <v>17.83108911407508</v>
      </c>
      <c r="CF750">
        <v>32.191923733706027</v>
      </c>
      <c r="CH750">
        <f t="shared" si="594"/>
        <v>0</v>
      </c>
      <c r="CI750">
        <f t="shared" si="595"/>
        <v>1</v>
      </c>
      <c r="CJ750">
        <f t="shared" si="596"/>
        <v>14.360834619630946</v>
      </c>
      <c r="CM750">
        <v>743</v>
      </c>
      <c r="CN750">
        <v>22.659539528954372</v>
      </c>
      <c r="CO750">
        <v>28.922794392822482</v>
      </c>
      <c r="CQ750">
        <f t="shared" si="597"/>
        <v>0</v>
      </c>
      <c r="CR750">
        <f t="shared" si="598"/>
        <v>1</v>
      </c>
      <c r="CS750">
        <f t="shared" si="599"/>
        <v>6.2632548638681094</v>
      </c>
      <c r="CV750">
        <v>743</v>
      </c>
      <c r="CW750">
        <v>19.71139928524028</v>
      </c>
      <c r="CX750">
        <v>18.623569510204707</v>
      </c>
      <c r="CZ750">
        <f t="shared" si="600"/>
        <v>1</v>
      </c>
      <c r="DA750">
        <f t="shared" si="601"/>
        <v>0</v>
      </c>
      <c r="DB750">
        <f t="shared" si="602"/>
        <v>1.0878297750355728</v>
      </c>
      <c r="DE750">
        <v>743</v>
      </c>
      <c r="DF750">
        <v>14.893950364961233</v>
      </c>
      <c r="DG750">
        <v>29.585544046147419</v>
      </c>
      <c r="DI750">
        <f t="shared" si="603"/>
        <v>0</v>
      </c>
      <c r="DJ750">
        <f t="shared" si="604"/>
        <v>1</v>
      </c>
      <c r="DK750">
        <f t="shared" si="605"/>
        <v>14.691593681186186</v>
      </c>
      <c r="DN750">
        <v>743</v>
      </c>
      <c r="DO750">
        <v>26.422510302275494</v>
      </c>
      <c r="DP750">
        <v>21.853114323055745</v>
      </c>
      <c r="DR750">
        <f t="shared" si="606"/>
        <v>1</v>
      </c>
      <c r="DS750">
        <f t="shared" si="607"/>
        <v>0</v>
      </c>
      <c r="DT750">
        <f t="shared" si="608"/>
        <v>4.5693959792197489</v>
      </c>
      <c r="DW750">
        <v>743</v>
      </c>
      <c r="DX750">
        <v>10.719202221525618</v>
      </c>
      <c r="DY750">
        <v>16.18405869759733</v>
      </c>
      <c r="EA750">
        <f t="shared" si="609"/>
        <v>0</v>
      </c>
      <c r="EB750">
        <f t="shared" si="610"/>
        <v>1</v>
      </c>
      <c r="EC750">
        <f t="shared" si="611"/>
        <v>5.4648564760717111</v>
      </c>
      <c r="EF750">
        <v>743</v>
      </c>
      <c r="EG750">
        <v>17.737814664244979</v>
      </c>
      <c r="EH750">
        <v>12.461884414498492</v>
      </c>
      <c r="EJ750">
        <f t="shared" si="612"/>
        <v>1</v>
      </c>
      <c r="EK750">
        <f t="shared" si="613"/>
        <v>0</v>
      </c>
      <c r="EL750">
        <f t="shared" si="614"/>
        <v>5.2759302497464873</v>
      </c>
      <c r="EO750">
        <v>743</v>
      </c>
      <c r="EP750">
        <v>22.812136066079756</v>
      </c>
      <c r="EQ750">
        <v>11.49404011987113</v>
      </c>
      <c r="ES750">
        <f t="shared" si="615"/>
        <v>1</v>
      </c>
      <c r="ET750">
        <f t="shared" si="616"/>
        <v>0</v>
      </c>
      <c r="EU750">
        <f t="shared" si="617"/>
        <v>11.318095946208626</v>
      </c>
    </row>
    <row r="751" spans="1:151" x14ac:dyDescent="0.25">
      <c r="A751">
        <v>744</v>
      </c>
      <c r="B751">
        <v>11.982515756321565</v>
      </c>
      <c r="C751">
        <v>22.890038529056469</v>
      </c>
      <c r="E751">
        <f t="shared" si="618"/>
        <v>0</v>
      </c>
      <c r="F751">
        <f t="shared" si="569"/>
        <v>1</v>
      </c>
      <c r="G751">
        <f t="shared" si="619"/>
        <v>10.907522772734904</v>
      </c>
      <c r="J751">
        <v>744</v>
      </c>
      <c r="K751">
        <v>11.752591694202904</v>
      </c>
      <c r="L751">
        <v>23.753638145374975</v>
      </c>
      <c r="N751">
        <f t="shared" si="570"/>
        <v>0</v>
      </c>
      <c r="O751">
        <f t="shared" si="571"/>
        <v>1</v>
      </c>
      <c r="P751">
        <f t="shared" si="572"/>
        <v>12.001046451172071</v>
      </c>
      <c r="S751">
        <v>744</v>
      </c>
      <c r="T751">
        <v>16.749991132078556</v>
      </c>
      <c r="U751">
        <v>49.964130777009437</v>
      </c>
      <c r="W751">
        <f t="shared" si="573"/>
        <v>0</v>
      </c>
      <c r="X751">
        <f t="shared" si="574"/>
        <v>1</v>
      </c>
      <c r="Y751">
        <f t="shared" si="575"/>
        <v>33.214139644930881</v>
      </c>
      <c r="AB751">
        <v>744</v>
      </c>
      <c r="AC751">
        <v>18.038700882083788</v>
      </c>
      <c r="AD751">
        <v>19.012127630851499</v>
      </c>
      <c r="AF751">
        <f t="shared" si="576"/>
        <v>0</v>
      </c>
      <c r="AG751">
        <f t="shared" si="577"/>
        <v>1</v>
      </c>
      <c r="AH751">
        <f t="shared" si="578"/>
        <v>0.97342674876771085</v>
      </c>
      <c r="AK751">
        <v>744</v>
      </c>
      <c r="AL751">
        <v>22.44559181212313</v>
      </c>
      <c r="AM751">
        <v>37.337381558499807</v>
      </c>
      <c r="AO751">
        <f t="shared" si="579"/>
        <v>0</v>
      </c>
      <c r="AP751">
        <f t="shared" si="580"/>
        <v>1</v>
      </c>
      <c r="AQ751">
        <f t="shared" si="581"/>
        <v>14.891789746376677</v>
      </c>
      <c r="AT751">
        <v>744</v>
      </c>
      <c r="AU751">
        <v>13.968888367505887</v>
      </c>
      <c r="AV751">
        <v>25.506752101585739</v>
      </c>
      <c r="AX751">
        <f t="shared" si="582"/>
        <v>0</v>
      </c>
      <c r="AY751">
        <f t="shared" si="583"/>
        <v>1</v>
      </c>
      <c r="AZ751">
        <f t="shared" si="584"/>
        <v>11.537863734079853</v>
      </c>
      <c r="BC751">
        <v>744</v>
      </c>
      <c r="BD751" t="e">
        <v>#N/A</v>
      </c>
      <c r="BE751" t="e">
        <v>#N/A</v>
      </c>
      <c r="BG751" t="e">
        <f t="shared" si="585"/>
        <v>#N/A</v>
      </c>
      <c r="BH751" t="e">
        <f t="shared" si="586"/>
        <v>#N/A</v>
      </c>
      <c r="BI751" t="e">
        <f t="shared" si="587"/>
        <v>#N/A</v>
      </c>
      <c r="BL751">
        <v>744</v>
      </c>
      <c r="BM751">
        <v>16.901544669685045</v>
      </c>
      <c r="BN751">
        <v>11.552078851318576</v>
      </c>
      <c r="BP751">
        <f t="shared" si="588"/>
        <v>1</v>
      </c>
      <c r="BQ751">
        <f t="shared" si="589"/>
        <v>0</v>
      </c>
      <c r="BR751">
        <f t="shared" si="590"/>
        <v>5.3494658183664683</v>
      </c>
      <c r="BU751">
        <v>744</v>
      </c>
      <c r="BV751">
        <v>23.925164761029485</v>
      </c>
      <c r="BW751">
        <v>19.492993738455532</v>
      </c>
      <c r="BY751">
        <f t="shared" si="591"/>
        <v>1</v>
      </c>
      <c r="BZ751">
        <f t="shared" si="592"/>
        <v>0</v>
      </c>
      <c r="CA751">
        <f t="shared" si="593"/>
        <v>4.4321710225739537</v>
      </c>
      <c r="CD751">
        <v>744</v>
      </c>
      <c r="CE751">
        <v>16.919073128417335</v>
      </c>
      <c r="CF751">
        <v>17.4114730841371</v>
      </c>
      <c r="CH751">
        <f t="shared" si="594"/>
        <v>0</v>
      </c>
      <c r="CI751">
        <f t="shared" si="595"/>
        <v>1</v>
      </c>
      <c r="CJ751">
        <f t="shared" si="596"/>
        <v>0.49239995571976536</v>
      </c>
      <c r="CM751">
        <v>744</v>
      </c>
      <c r="CN751">
        <v>26.63341507364413</v>
      </c>
      <c r="CO751">
        <v>22.47789748065934</v>
      </c>
      <c r="CQ751">
        <f t="shared" si="597"/>
        <v>1</v>
      </c>
      <c r="CR751">
        <f t="shared" si="598"/>
        <v>0</v>
      </c>
      <c r="CS751">
        <f t="shared" si="599"/>
        <v>4.1555175929847898</v>
      </c>
      <c r="CV751">
        <v>744</v>
      </c>
      <c r="CW751">
        <v>25.724691080675612</v>
      </c>
      <c r="CX751">
        <v>20.089427907978511</v>
      </c>
      <c r="CZ751">
        <f t="shared" si="600"/>
        <v>1</v>
      </c>
      <c r="DA751">
        <f t="shared" si="601"/>
        <v>0</v>
      </c>
      <c r="DB751">
        <f t="shared" si="602"/>
        <v>5.6352631726971012</v>
      </c>
      <c r="DE751">
        <v>744</v>
      </c>
      <c r="DF751">
        <v>15.401570588545756</v>
      </c>
      <c r="DG751">
        <v>19.290932055576569</v>
      </c>
      <c r="DI751">
        <f t="shared" si="603"/>
        <v>0</v>
      </c>
      <c r="DJ751">
        <f t="shared" si="604"/>
        <v>1</v>
      </c>
      <c r="DK751">
        <f t="shared" si="605"/>
        <v>3.8893614670308132</v>
      </c>
      <c r="DN751">
        <v>744</v>
      </c>
      <c r="DO751">
        <v>24.629668836738009</v>
      </c>
      <c r="DP751">
        <v>14.945293466308184</v>
      </c>
      <c r="DR751">
        <f t="shared" si="606"/>
        <v>1</v>
      </c>
      <c r="DS751">
        <f t="shared" si="607"/>
        <v>0</v>
      </c>
      <c r="DT751">
        <f t="shared" si="608"/>
        <v>9.6843753704298248</v>
      </c>
      <c r="DW751">
        <v>744</v>
      </c>
      <c r="DX751">
        <v>13.860611052669814</v>
      </c>
      <c r="DY751">
        <v>14.020722137545066</v>
      </c>
      <c r="EA751">
        <f t="shared" si="609"/>
        <v>0</v>
      </c>
      <c r="EB751">
        <f t="shared" si="610"/>
        <v>1</v>
      </c>
      <c r="EC751">
        <f t="shared" si="611"/>
        <v>0.16011108487525227</v>
      </c>
      <c r="EF751">
        <v>744</v>
      </c>
      <c r="EG751">
        <v>26.290286281585388</v>
      </c>
      <c r="EH751">
        <v>9.1064064358375063</v>
      </c>
      <c r="EJ751">
        <f t="shared" si="612"/>
        <v>1</v>
      </c>
      <c r="EK751">
        <f t="shared" si="613"/>
        <v>0</v>
      </c>
      <c r="EL751">
        <f t="shared" si="614"/>
        <v>17.183879845747882</v>
      </c>
      <c r="EO751">
        <v>744</v>
      </c>
      <c r="EP751">
        <v>19.095548024423124</v>
      </c>
      <c r="EQ751">
        <v>33.562499015904713</v>
      </c>
      <c r="ES751">
        <f t="shared" si="615"/>
        <v>0</v>
      </c>
      <c r="ET751">
        <f t="shared" si="616"/>
        <v>1</v>
      </c>
      <c r="EU751">
        <f t="shared" si="617"/>
        <v>14.466950991481589</v>
      </c>
    </row>
    <row r="752" spans="1:151" x14ac:dyDescent="0.25">
      <c r="A752">
        <v>745</v>
      </c>
      <c r="B752">
        <v>11.97461024976886</v>
      </c>
      <c r="C752">
        <v>50.411996189863764</v>
      </c>
      <c r="E752">
        <f t="shared" si="618"/>
        <v>0</v>
      </c>
      <c r="F752">
        <f t="shared" si="569"/>
        <v>1</v>
      </c>
      <c r="G752">
        <f t="shared" si="619"/>
        <v>38.437385940094906</v>
      </c>
      <c r="J752">
        <v>745</v>
      </c>
      <c r="K752">
        <v>25.26082387077663</v>
      </c>
      <c r="L752">
        <v>26.794357010278922</v>
      </c>
      <c r="N752">
        <f t="shared" si="570"/>
        <v>0</v>
      </c>
      <c r="O752">
        <f t="shared" si="571"/>
        <v>1</v>
      </c>
      <c r="P752">
        <f t="shared" si="572"/>
        <v>1.5335331395022926</v>
      </c>
      <c r="S752">
        <v>745</v>
      </c>
      <c r="T752">
        <v>14.48635378835073</v>
      </c>
      <c r="U752">
        <v>19.652360370133831</v>
      </c>
      <c r="W752">
        <f t="shared" si="573"/>
        <v>0</v>
      </c>
      <c r="X752">
        <f t="shared" si="574"/>
        <v>1</v>
      </c>
      <c r="Y752">
        <f t="shared" si="575"/>
        <v>5.1660065817831011</v>
      </c>
      <c r="AB752">
        <v>745</v>
      </c>
      <c r="AC752">
        <v>26.376849162215009</v>
      </c>
      <c r="AD752">
        <v>18.298995748509682</v>
      </c>
      <c r="AF752">
        <f t="shared" si="576"/>
        <v>1</v>
      </c>
      <c r="AG752">
        <f t="shared" si="577"/>
        <v>0</v>
      </c>
      <c r="AH752">
        <f t="shared" si="578"/>
        <v>8.0778534137053271</v>
      </c>
      <c r="AK752">
        <v>745</v>
      </c>
      <c r="AL752">
        <v>15.403050168032214</v>
      </c>
      <c r="AM752">
        <v>15.431394651374617</v>
      </c>
      <c r="AO752">
        <f t="shared" si="579"/>
        <v>0</v>
      </c>
      <c r="AP752">
        <f t="shared" si="580"/>
        <v>1</v>
      </c>
      <c r="AQ752">
        <f t="shared" si="581"/>
        <v>2.8344483342403137E-2</v>
      </c>
      <c r="AT752">
        <v>745</v>
      </c>
      <c r="AU752">
        <v>15.811243356105141</v>
      </c>
      <c r="AV752">
        <v>20.624351309155969</v>
      </c>
      <c r="AX752">
        <f t="shared" si="582"/>
        <v>0</v>
      </c>
      <c r="AY752">
        <f t="shared" si="583"/>
        <v>1</v>
      </c>
      <c r="AZ752">
        <f t="shared" si="584"/>
        <v>4.8131079530508281</v>
      </c>
      <c r="BC752">
        <v>745</v>
      </c>
      <c r="BD752" t="e">
        <v>#N/A</v>
      </c>
      <c r="BE752" t="e">
        <v>#N/A</v>
      </c>
      <c r="BG752" t="e">
        <f t="shared" si="585"/>
        <v>#N/A</v>
      </c>
      <c r="BH752" t="e">
        <f t="shared" si="586"/>
        <v>#N/A</v>
      </c>
      <c r="BI752" t="e">
        <f t="shared" si="587"/>
        <v>#N/A</v>
      </c>
      <c r="BL752">
        <v>745</v>
      </c>
      <c r="BM752">
        <v>36.724984142672561</v>
      </c>
      <c r="BN752">
        <v>8.5930627821745453</v>
      </c>
      <c r="BP752">
        <f t="shared" si="588"/>
        <v>1</v>
      </c>
      <c r="BQ752">
        <f t="shared" si="589"/>
        <v>0</v>
      </c>
      <c r="BR752">
        <f t="shared" si="590"/>
        <v>28.131921360498016</v>
      </c>
      <c r="BU752">
        <v>745</v>
      </c>
      <c r="BV752">
        <v>29.038237507440748</v>
      </c>
      <c r="BW752">
        <v>27.811245601690072</v>
      </c>
      <c r="BY752">
        <f t="shared" si="591"/>
        <v>1</v>
      </c>
      <c r="BZ752">
        <f t="shared" si="592"/>
        <v>0</v>
      </c>
      <c r="CA752">
        <f t="shared" si="593"/>
        <v>1.2269919057506762</v>
      </c>
      <c r="CD752">
        <v>745</v>
      </c>
      <c r="CE752">
        <v>24.155486797361689</v>
      </c>
      <c r="CF752">
        <v>27.067566140853444</v>
      </c>
      <c r="CH752">
        <f t="shared" si="594"/>
        <v>0</v>
      </c>
      <c r="CI752">
        <f t="shared" si="595"/>
        <v>1</v>
      </c>
      <c r="CJ752">
        <f t="shared" si="596"/>
        <v>2.9120793434917545</v>
      </c>
      <c r="CM752">
        <v>745</v>
      </c>
      <c r="CN752">
        <v>24.854247013346406</v>
      </c>
      <c r="CO752">
        <v>15.528011300437406</v>
      </c>
      <c r="CQ752">
        <f t="shared" si="597"/>
        <v>1</v>
      </c>
      <c r="CR752">
        <f t="shared" si="598"/>
        <v>0</v>
      </c>
      <c r="CS752">
        <f t="shared" si="599"/>
        <v>9.3262357129089999</v>
      </c>
      <c r="CV752">
        <v>745</v>
      </c>
      <c r="CW752">
        <v>24.568997303937508</v>
      </c>
      <c r="CX752">
        <v>14.408441383350517</v>
      </c>
      <c r="CZ752">
        <f t="shared" si="600"/>
        <v>1</v>
      </c>
      <c r="DA752">
        <f t="shared" si="601"/>
        <v>0</v>
      </c>
      <c r="DB752">
        <f t="shared" si="602"/>
        <v>10.16055592058699</v>
      </c>
      <c r="DE752">
        <v>745</v>
      </c>
      <c r="DF752">
        <v>21.162609261993136</v>
      </c>
      <c r="DG752">
        <v>23.464931093934933</v>
      </c>
      <c r="DI752">
        <f t="shared" si="603"/>
        <v>0</v>
      </c>
      <c r="DJ752">
        <f t="shared" si="604"/>
        <v>1</v>
      </c>
      <c r="DK752">
        <f t="shared" si="605"/>
        <v>2.3023218319417964</v>
      </c>
      <c r="DN752">
        <v>745</v>
      </c>
      <c r="DO752">
        <v>20.748680875103432</v>
      </c>
      <c r="DP752">
        <v>25.263006814962033</v>
      </c>
      <c r="DR752">
        <f t="shared" si="606"/>
        <v>0</v>
      </c>
      <c r="DS752">
        <f t="shared" si="607"/>
        <v>1</v>
      </c>
      <c r="DT752">
        <f t="shared" si="608"/>
        <v>4.5143259398586011</v>
      </c>
      <c r="DW752">
        <v>745</v>
      </c>
      <c r="DX752">
        <v>17.267970276838376</v>
      </c>
      <c r="DY752">
        <v>20.742603431036017</v>
      </c>
      <c r="EA752">
        <f t="shared" si="609"/>
        <v>0</v>
      </c>
      <c r="EB752">
        <f t="shared" si="610"/>
        <v>1</v>
      </c>
      <c r="EC752">
        <f t="shared" si="611"/>
        <v>3.4746331541976403</v>
      </c>
      <c r="EF752">
        <v>745</v>
      </c>
      <c r="EG752">
        <v>17.565455195886301</v>
      </c>
      <c r="EH752">
        <v>14.273354832069437</v>
      </c>
      <c r="EJ752">
        <f t="shared" si="612"/>
        <v>1</v>
      </c>
      <c r="EK752">
        <f t="shared" si="613"/>
        <v>0</v>
      </c>
      <c r="EL752">
        <f t="shared" si="614"/>
        <v>3.2921003638168642</v>
      </c>
      <c r="EO752">
        <v>745</v>
      </c>
      <c r="EP752">
        <v>27.224852223043403</v>
      </c>
      <c r="EQ752">
        <v>36.619141166686497</v>
      </c>
      <c r="ES752">
        <f t="shared" si="615"/>
        <v>0</v>
      </c>
      <c r="ET752">
        <f t="shared" si="616"/>
        <v>1</v>
      </c>
      <c r="EU752">
        <f t="shared" si="617"/>
        <v>9.3942889436430939</v>
      </c>
    </row>
    <row r="753" spans="1:151" x14ac:dyDescent="0.25">
      <c r="A753">
        <v>746</v>
      </c>
      <c r="B753">
        <v>8.7492854881789803</v>
      </c>
      <c r="C753">
        <v>25.898451492515999</v>
      </c>
      <c r="E753">
        <f t="shared" si="618"/>
        <v>0</v>
      </c>
      <c r="F753">
        <f t="shared" si="569"/>
        <v>1</v>
      </c>
      <c r="G753">
        <f t="shared" si="619"/>
        <v>17.149166004337019</v>
      </c>
      <c r="J753">
        <v>746</v>
      </c>
      <c r="K753">
        <v>20.113748117138503</v>
      </c>
      <c r="L753">
        <v>33.602478729810244</v>
      </c>
      <c r="N753">
        <f t="shared" si="570"/>
        <v>0</v>
      </c>
      <c r="O753">
        <f t="shared" si="571"/>
        <v>1</v>
      </c>
      <c r="P753">
        <f t="shared" si="572"/>
        <v>13.488730612671741</v>
      </c>
      <c r="S753">
        <v>746</v>
      </c>
      <c r="T753">
        <v>16.447690938596057</v>
      </c>
      <c r="U753">
        <v>41.444298689226336</v>
      </c>
      <c r="W753">
        <f t="shared" si="573"/>
        <v>0</v>
      </c>
      <c r="X753">
        <f t="shared" si="574"/>
        <v>1</v>
      </c>
      <c r="Y753">
        <f t="shared" si="575"/>
        <v>24.996607750630279</v>
      </c>
      <c r="AB753">
        <v>746</v>
      </c>
      <c r="AC753">
        <v>15.92894410180334</v>
      </c>
      <c r="AD753">
        <v>18.782938704408039</v>
      </c>
      <c r="AF753">
        <f t="shared" si="576"/>
        <v>0</v>
      </c>
      <c r="AG753">
        <f t="shared" si="577"/>
        <v>1</v>
      </c>
      <c r="AH753">
        <f t="shared" si="578"/>
        <v>2.8539946026046987</v>
      </c>
      <c r="AK753">
        <v>746</v>
      </c>
      <c r="AL753">
        <v>20.276341693585771</v>
      </c>
      <c r="AM753">
        <v>37.093509517258035</v>
      </c>
      <c r="AO753">
        <f t="shared" si="579"/>
        <v>0</v>
      </c>
      <c r="AP753">
        <f t="shared" si="580"/>
        <v>1</v>
      </c>
      <c r="AQ753">
        <f t="shared" si="581"/>
        <v>16.817167823672264</v>
      </c>
      <c r="AT753">
        <v>746</v>
      </c>
      <c r="AU753">
        <v>19.227234021378667</v>
      </c>
      <c r="AV753">
        <v>15.737286527900151</v>
      </c>
      <c r="AX753">
        <f t="shared" si="582"/>
        <v>1</v>
      </c>
      <c r="AY753">
        <f t="shared" si="583"/>
        <v>0</v>
      </c>
      <c r="AZ753">
        <f t="shared" si="584"/>
        <v>3.4899474934785157</v>
      </c>
      <c r="BC753">
        <v>746</v>
      </c>
      <c r="BD753" t="e">
        <v>#N/A</v>
      </c>
      <c r="BE753" t="e">
        <v>#N/A</v>
      </c>
      <c r="BG753" t="e">
        <f t="shared" si="585"/>
        <v>#N/A</v>
      </c>
      <c r="BH753" t="e">
        <f t="shared" si="586"/>
        <v>#N/A</v>
      </c>
      <c r="BI753" t="e">
        <f t="shared" si="587"/>
        <v>#N/A</v>
      </c>
      <c r="BL753">
        <v>746</v>
      </c>
      <c r="BM753">
        <v>14.865123133698436</v>
      </c>
      <c r="BN753">
        <v>6.5247017108107617</v>
      </c>
      <c r="BP753">
        <f t="shared" si="588"/>
        <v>1</v>
      </c>
      <c r="BQ753">
        <f t="shared" si="589"/>
        <v>0</v>
      </c>
      <c r="BR753">
        <f t="shared" si="590"/>
        <v>8.3404214228876743</v>
      </c>
      <c r="BU753">
        <v>746</v>
      </c>
      <c r="BV753">
        <v>23.488002724175768</v>
      </c>
      <c r="BW753">
        <v>27.119465930047152</v>
      </c>
      <c r="BY753">
        <f t="shared" si="591"/>
        <v>0</v>
      </c>
      <c r="BZ753">
        <f t="shared" si="592"/>
        <v>1</v>
      </c>
      <c r="CA753">
        <f t="shared" si="593"/>
        <v>3.631463205871384</v>
      </c>
      <c r="CD753">
        <v>746</v>
      </c>
      <c r="CE753">
        <v>10.870954016103989</v>
      </c>
      <c r="CF753">
        <v>27.495374767539563</v>
      </c>
      <c r="CH753">
        <f t="shared" si="594"/>
        <v>0</v>
      </c>
      <c r="CI753">
        <f t="shared" si="595"/>
        <v>1</v>
      </c>
      <c r="CJ753">
        <f t="shared" si="596"/>
        <v>16.624420751435572</v>
      </c>
      <c r="CM753">
        <v>746</v>
      </c>
      <c r="CN753">
        <v>19.377523728033463</v>
      </c>
      <c r="CO753">
        <v>19.442082549017403</v>
      </c>
      <c r="CQ753">
        <f t="shared" si="597"/>
        <v>0</v>
      </c>
      <c r="CR753">
        <f t="shared" si="598"/>
        <v>1</v>
      </c>
      <c r="CS753">
        <f t="shared" si="599"/>
        <v>6.4558820983940279E-2</v>
      </c>
      <c r="CV753">
        <v>746</v>
      </c>
      <c r="CW753">
        <v>24.89672003580926</v>
      </c>
      <c r="CX753">
        <v>17.884175964369366</v>
      </c>
      <c r="CZ753">
        <f t="shared" si="600"/>
        <v>1</v>
      </c>
      <c r="DA753">
        <f t="shared" si="601"/>
        <v>0</v>
      </c>
      <c r="DB753">
        <f t="shared" si="602"/>
        <v>7.0125440714398941</v>
      </c>
      <c r="DE753">
        <v>746</v>
      </c>
      <c r="DF753">
        <v>17.990193973138162</v>
      </c>
      <c r="DG753">
        <v>30.258982145725263</v>
      </c>
      <c r="DI753">
        <f t="shared" si="603"/>
        <v>0</v>
      </c>
      <c r="DJ753">
        <f t="shared" si="604"/>
        <v>1</v>
      </c>
      <c r="DK753">
        <f t="shared" si="605"/>
        <v>12.268788172587101</v>
      </c>
      <c r="DN753">
        <v>746</v>
      </c>
      <c r="DO753">
        <v>27.35484219565345</v>
      </c>
      <c r="DP753">
        <v>19.046637614179737</v>
      </c>
      <c r="DR753">
        <f t="shared" si="606"/>
        <v>1</v>
      </c>
      <c r="DS753">
        <f t="shared" si="607"/>
        <v>0</v>
      </c>
      <c r="DT753">
        <f t="shared" si="608"/>
        <v>8.3082045814737135</v>
      </c>
      <c r="DW753">
        <v>746</v>
      </c>
      <c r="DX753">
        <v>15.124479200439902</v>
      </c>
      <c r="DY753">
        <v>15.977430880417533</v>
      </c>
      <c r="EA753">
        <f t="shared" si="609"/>
        <v>0</v>
      </c>
      <c r="EB753">
        <f t="shared" si="610"/>
        <v>1</v>
      </c>
      <c r="EC753">
        <f t="shared" si="611"/>
        <v>0.85295167997763066</v>
      </c>
      <c r="EF753">
        <v>746</v>
      </c>
      <c r="EG753">
        <v>16.693617314735732</v>
      </c>
      <c r="EH753">
        <v>18.185266897629926</v>
      </c>
      <c r="EJ753">
        <f t="shared" si="612"/>
        <v>0</v>
      </c>
      <c r="EK753">
        <f t="shared" si="613"/>
        <v>1</v>
      </c>
      <c r="EL753">
        <f t="shared" si="614"/>
        <v>1.491649582894194</v>
      </c>
      <c r="EO753">
        <v>746</v>
      </c>
      <c r="EP753">
        <v>21.581036925501063</v>
      </c>
      <c r="EQ753">
        <v>10.63668144538585</v>
      </c>
      <c r="ES753">
        <f t="shared" si="615"/>
        <v>1</v>
      </c>
      <c r="ET753">
        <f t="shared" si="616"/>
        <v>0</v>
      </c>
      <c r="EU753">
        <f t="shared" si="617"/>
        <v>10.944355480115213</v>
      </c>
    </row>
    <row r="754" spans="1:151" x14ac:dyDescent="0.25">
      <c r="A754">
        <v>747</v>
      </c>
      <c r="B754">
        <v>11.551952885140258</v>
      </c>
      <c r="C754">
        <v>23.273780087514314</v>
      </c>
      <c r="E754">
        <f t="shared" si="618"/>
        <v>0</v>
      </c>
      <c r="F754">
        <f t="shared" si="569"/>
        <v>1</v>
      </c>
      <c r="G754">
        <f t="shared" si="619"/>
        <v>11.721827202374056</v>
      </c>
      <c r="J754">
        <v>747</v>
      </c>
      <c r="K754">
        <v>17.780950061026566</v>
      </c>
      <c r="L754">
        <v>28.99797599195831</v>
      </c>
      <c r="N754">
        <f t="shared" si="570"/>
        <v>0</v>
      </c>
      <c r="O754">
        <f t="shared" si="571"/>
        <v>1</v>
      </c>
      <c r="P754">
        <f t="shared" si="572"/>
        <v>11.217025930931744</v>
      </c>
      <c r="S754">
        <v>747</v>
      </c>
      <c r="T754">
        <v>18.863565593946166</v>
      </c>
      <c r="U754">
        <v>7.7856850556733974</v>
      </c>
      <c r="W754">
        <f t="shared" si="573"/>
        <v>1</v>
      </c>
      <c r="X754">
        <f t="shared" si="574"/>
        <v>0</v>
      </c>
      <c r="Y754">
        <f t="shared" si="575"/>
        <v>11.077880538272769</v>
      </c>
      <c r="AB754">
        <v>747</v>
      </c>
      <c r="AC754">
        <v>26.580295839790779</v>
      </c>
      <c r="AD754">
        <v>17.66496258710545</v>
      </c>
      <c r="AF754">
        <f t="shared" si="576"/>
        <v>1</v>
      </c>
      <c r="AG754">
        <f t="shared" si="577"/>
        <v>0</v>
      </c>
      <c r="AH754">
        <f t="shared" si="578"/>
        <v>8.9153332526853291</v>
      </c>
      <c r="AK754">
        <v>747</v>
      </c>
      <c r="AL754">
        <v>35.357777182396262</v>
      </c>
      <c r="AM754">
        <v>28.243344276530667</v>
      </c>
      <c r="AO754">
        <f t="shared" si="579"/>
        <v>1</v>
      </c>
      <c r="AP754">
        <f t="shared" si="580"/>
        <v>0</v>
      </c>
      <c r="AQ754">
        <f t="shared" si="581"/>
        <v>7.1144329058655948</v>
      </c>
      <c r="AT754">
        <v>747</v>
      </c>
      <c r="AU754">
        <v>23.199216934503557</v>
      </c>
      <c r="AV754">
        <v>22.474350748317278</v>
      </c>
      <c r="AX754">
        <f t="shared" si="582"/>
        <v>1</v>
      </c>
      <c r="AY754">
        <f t="shared" si="583"/>
        <v>0</v>
      </c>
      <c r="AZ754">
        <f t="shared" si="584"/>
        <v>0.72486618618627929</v>
      </c>
      <c r="BC754">
        <v>747</v>
      </c>
      <c r="BD754" t="e">
        <v>#N/A</v>
      </c>
      <c r="BE754" t="e">
        <v>#N/A</v>
      </c>
      <c r="BG754" t="e">
        <f t="shared" si="585"/>
        <v>#N/A</v>
      </c>
      <c r="BH754" t="e">
        <f t="shared" si="586"/>
        <v>#N/A</v>
      </c>
      <c r="BI754" t="e">
        <f t="shared" si="587"/>
        <v>#N/A</v>
      </c>
      <c r="BL754">
        <v>747</v>
      </c>
      <c r="BM754">
        <v>23.436007337813667</v>
      </c>
      <c r="BN754">
        <v>13.672128402039013</v>
      </c>
      <c r="BP754">
        <f t="shared" si="588"/>
        <v>1</v>
      </c>
      <c r="BQ754">
        <f t="shared" si="589"/>
        <v>0</v>
      </c>
      <c r="BR754">
        <f t="shared" si="590"/>
        <v>9.7638789357746543</v>
      </c>
      <c r="BU754">
        <v>747</v>
      </c>
      <c r="BV754">
        <v>32.115636756743996</v>
      </c>
      <c r="BW754">
        <v>28.8182361598111</v>
      </c>
      <c r="BY754">
        <f t="shared" si="591"/>
        <v>1</v>
      </c>
      <c r="BZ754">
        <f t="shared" si="592"/>
        <v>0</v>
      </c>
      <c r="CA754">
        <f t="shared" si="593"/>
        <v>3.2974005969328957</v>
      </c>
      <c r="CD754">
        <v>747</v>
      </c>
      <c r="CE754">
        <v>26.280314064541859</v>
      </c>
      <c r="CF754">
        <v>39.289339477265401</v>
      </c>
      <c r="CH754">
        <f t="shared" si="594"/>
        <v>0</v>
      </c>
      <c r="CI754">
        <f t="shared" si="595"/>
        <v>1</v>
      </c>
      <c r="CJ754">
        <f t="shared" si="596"/>
        <v>13.009025412723542</v>
      </c>
      <c r="CM754">
        <v>747</v>
      </c>
      <c r="CN754">
        <v>24.000273885516748</v>
      </c>
      <c r="CO754">
        <v>17.719426718613004</v>
      </c>
      <c r="CQ754">
        <f t="shared" si="597"/>
        <v>1</v>
      </c>
      <c r="CR754">
        <f t="shared" si="598"/>
        <v>0</v>
      </c>
      <c r="CS754">
        <f t="shared" si="599"/>
        <v>6.2808471669037438</v>
      </c>
      <c r="CV754">
        <v>747</v>
      </c>
      <c r="CW754">
        <v>25.829184262068242</v>
      </c>
      <c r="CX754">
        <v>18.752066493693178</v>
      </c>
      <c r="CZ754">
        <f t="shared" si="600"/>
        <v>1</v>
      </c>
      <c r="DA754">
        <f t="shared" si="601"/>
        <v>0</v>
      </c>
      <c r="DB754">
        <f t="shared" si="602"/>
        <v>7.0771177683750643</v>
      </c>
      <c r="DE754">
        <v>747</v>
      </c>
      <c r="DF754">
        <v>16.120344504106363</v>
      </c>
      <c r="DG754">
        <v>15.416504537425292</v>
      </c>
      <c r="DI754">
        <f t="shared" si="603"/>
        <v>1</v>
      </c>
      <c r="DJ754">
        <f t="shared" si="604"/>
        <v>0</v>
      </c>
      <c r="DK754">
        <f t="shared" si="605"/>
        <v>0.70383996668107152</v>
      </c>
      <c r="DN754">
        <v>747</v>
      </c>
      <c r="DO754">
        <v>19.273422686701196</v>
      </c>
      <c r="DP754">
        <v>13.291496378940392</v>
      </c>
      <c r="DR754">
        <f t="shared" si="606"/>
        <v>1</v>
      </c>
      <c r="DS754">
        <f t="shared" si="607"/>
        <v>0</v>
      </c>
      <c r="DT754">
        <f t="shared" si="608"/>
        <v>5.9819263077608031</v>
      </c>
      <c r="DW754">
        <v>747</v>
      </c>
      <c r="DX754">
        <v>23.153619846680115</v>
      </c>
      <c r="DY754">
        <v>28.924143069506016</v>
      </c>
      <c r="EA754">
        <f t="shared" si="609"/>
        <v>0</v>
      </c>
      <c r="EB754">
        <f t="shared" si="610"/>
        <v>1</v>
      </c>
      <c r="EC754">
        <f t="shared" si="611"/>
        <v>5.7705232228259007</v>
      </c>
      <c r="EF754">
        <v>747</v>
      </c>
      <c r="EG754">
        <v>21.01758527369622</v>
      </c>
      <c r="EH754">
        <v>17.421188296865299</v>
      </c>
      <c r="EJ754">
        <f t="shared" si="612"/>
        <v>1</v>
      </c>
      <c r="EK754">
        <f t="shared" si="613"/>
        <v>0</v>
      </c>
      <c r="EL754">
        <f t="shared" si="614"/>
        <v>3.5963969768309205</v>
      </c>
      <c r="EO754">
        <v>747</v>
      </c>
      <c r="EP754">
        <v>18.983113239332571</v>
      </c>
      <c r="EQ754">
        <v>8.4903585740555556</v>
      </c>
      <c r="ES754">
        <f t="shared" si="615"/>
        <v>1</v>
      </c>
      <c r="ET754">
        <f t="shared" si="616"/>
        <v>0</v>
      </c>
      <c r="EU754">
        <f t="shared" si="617"/>
        <v>10.492754665277015</v>
      </c>
    </row>
    <row r="755" spans="1:151" x14ac:dyDescent="0.25">
      <c r="A755">
        <v>748</v>
      </c>
      <c r="B755">
        <v>13.279081606068463</v>
      </c>
      <c r="C755">
        <v>20.52227285038348</v>
      </c>
      <c r="E755">
        <f t="shared" si="618"/>
        <v>0</v>
      </c>
      <c r="F755">
        <f t="shared" si="569"/>
        <v>1</v>
      </c>
      <c r="G755">
        <f t="shared" si="619"/>
        <v>7.2431912443150175</v>
      </c>
      <c r="J755">
        <v>748</v>
      </c>
      <c r="K755">
        <v>19.981619274915261</v>
      </c>
      <c r="L755">
        <v>10.30809496511251</v>
      </c>
      <c r="N755">
        <f t="shared" si="570"/>
        <v>1</v>
      </c>
      <c r="O755">
        <f t="shared" si="571"/>
        <v>0</v>
      </c>
      <c r="P755">
        <f t="shared" si="572"/>
        <v>9.673524309802751</v>
      </c>
      <c r="S755">
        <v>748</v>
      </c>
      <c r="T755">
        <v>17.133291898148123</v>
      </c>
      <c r="U755">
        <v>35.280310881726116</v>
      </c>
      <c r="W755">
        <f t="shared" si="573"/>
        <v>0</v>
      </c>
      <c r="X755">
        <f t="shared" si="574"/>
        <v>1</v>
      </c>
      <c r="Y755">
        <f t="shared" si="575"/>
        <v>18.147018983577993</v>
      </c>
      <c r="AB755">
        <v>748</v>
      </c>
      <c r="AC755">
        <v>23.156059574063079</v>
      </c>
      <c r="AD755">
        <v>17.401370505930178</v>
      </c>
      <c r="AF755">
        <f t="shared" si="576"/>
        <v>1</v>
      </c>
      <c r="AG755">
        <f t="shared" si="577"/>
        <v>0</v>
      </c>
      <c r="AH755">
        <f t="shared" si="578"/>
        <v>5.754689068132901</v>
      </c>
      <c r="AK755">
        <v>748</v>
      </c>
      <c r="AL755">
        <v>27.134534947672378</v>
      </c>
      <c r="AM755">
        <v>19.297394740968279</v>
      </c>
      <c r="AO755">
        <f t="shared" si="579"/>
        <v>1</v>
      </c>
      <c r="AP755">
        <f t="shared" si="580"/>
        <v>0</v>
      </c>
      <c r="AQ755">
        <f t="shared" si="581"/>
        <v>7.8371402067040989</v>
      </c>
      <c r="AT755">
        <v>748</v>
      </c>
      <c r="AU755">
        <v>13.905933601295862</v>
      </c>
      <c r="AV755">
        <v>28.952138140351622</v>
      </c>
      <c r="AX755">
        <f t="shared" si="582"/>
        <v>0</v>
      </c>
      <c r="AY755">
        <f t="shared" si="583"/>
        <v>1</v>
      </c>
      <c r="AZ755">
        <f t="shared" si="584"/>
        <v>15.046204539055759</v>
      </c>
      <c r="BC755">
        <v>748</v>
      </c>
      <c r="BD755" t="e">
        <v>#N/A</v>
      </c>
      <c r="BE755" t="e">
        <v>#N/A</v>
      </c>
      <c r="BG755" t="e">
        <f t="shared" si="585"/>
        <v>#N/A</v>
      </c>
      <c r="BH755" t="e">
        <f t="shared" si="586"/>
        <v>#N/A</v>
      </c>
      <c r="BI755" t="e">
        <f t="shared" si="587"/>
        <v>#N/A</v>
      </c>
      <c r="BL755">
        <v>748</v>
      </c>
      <c r="BM755">
        <v>36.271100867947645</v>
      </c>
      <c r="BN755">
        <v>8.9004164111285746</v>
      </c>
      <c r="BP755">
        <f t="shared" si="588"/>
        <v>1</v>
      </c>
      <c r="BQ755">
        <f t="shared" si="589"/>
        <v>0</v>
      </c>
      <c r="BR755">
        <f t="shared" si="590"/>
        <v>27.37068445681907</v>
      </c>
      <c r="BU755">
        <v>748</v>
      </c>
      <c r="BV755">
        <v>24.444536996100375</v>
      </c>
      <c r="BW755">
        <v>18.322405434163667</v>
      </c>
      <c r="BY755">
        <f t="shared" si="591"/>
        <v>1</v>
      </c>
      <c r="BZ755">
        <f t="shared" si="592"/>
        <v>0</v>
      </c>
      <c r="CA755">
        <f t="shared" si="593"/>
        <v>6.1221315619367083</v>
      </c>
      <c r="CD755">
        <v>748</v>
      </c>
      <c r="CE755">
        <v>21.552358822372295</v>
      </c>
      <c r="CF755">
        <v>15.792520272648751</v>
      </c>
      <c r="CH755">
        <f t="shared" si="594"/>
        <v>1</v>
      </c>
      <c r="CI755">
        <f t="shared" si="595"/>
        <v>0</v>
      </c>
      <c r="CJ755">
        <f t="shared" si="596"/>
        <v>5.7598385497235434</v>
      </c>
      <c r="CM755">
        <v>748</v>
      </c>
      <c r="CN755">
        <v>19.883397040302913</v>
      </c>
      <c r="CO755">
        <v>25.783085868753776</v>
      </c>
      <c r="CQ755">
        <f t="shared" si="597"/>
        <v>0</v>
      </c>
      <c r="CR755">
        <f t="shared" si="598"/>
        <v>1</v>
      </c>
      <c r="CS755">
        <f t="shared" si="599"/>
        <v>5.8996888284508628</v>
      </c>
      <c r="CV755">
        <v>748</v>
      </c>
      <c r="CW755">
        <v>22.97447089923395</v>
      </c>
      <c r="CX755">
        <v>19.348676223119256</v>
      </c>
      <c r="CZ755">
        <f t="shared" si="600"/>
        <v>1</v>
      </c>
      <c r="DA755">
        <f t="shared" si="601"/>
        <v>0</v>
      </c>
      <c r="DB755">
        <f t="shared" si="602"/>
        <v>3.625794676114694</v>
      </c>
      <c r="DE755">
        <v>748</v>
      </c>
      <c r="DF755">
        <v>22.296225719396382</v>
      </c>
      <c r="DG755">
        <v>23.838373234614235</v>
      </c>
      <c r="DI755">
        <f t="shared" si="603"/>
        <v>0</v>
      </c>
      <c r="DJ755">
        <f t="shared" si="604"/>
        <v>1</v>
      </c>
      <c r="DK755">
        <f t="shared" si="605"/>
        <v>1.5421475152178523</v>
      </c>
      <c r="DN755">
        <v>748</v>
      </c>
      <c r="DO755">
        <v>16.520344077100571</v>
      </c>
      <c r="DP755">
        <v>25.35277800740592</v>
      </c>
      <c r="DR755">
        <f t="shared" si="606"/>
        <v>0</v>
      </c>
      <c r="DS755">
        <f t="shared" si="607"/>
        <v>1</v>
      </c>
      <c r="DT755">
        <f t="shared" si="608"/>
        <v>8.8324339303053492</v>
      </c>
      <c r="DW755">
        <v>748</v>
      </c>
      <c r="DX755">
        <v>12.959881041729515</v>
      </c>
      <c r="DY755">
        <v>22.649573038509811</v>
      </c>
      <c r="EA755">
        <f t="shared" si="609"/>
        <v>0</v>
      </c>
      <c r="EB755">
        <f t="shared" si="610"/>
        <v>1</v>
      </c>
      <c r="EC755">
        <f t="shared" si="611"/>
        <v>9.6896919967802955</v>
      </c>
      <c r="EF755">
        <v>748</v>
      </c>
      <c r="EG755">
        <v>18.246688186879396</v>
      </c>
      <c r="EH755">
        <v>18.941774679118534</v>
      </c>
      <c r="EJ755">
        <f t="shared" si="612"/>
        <v>0</v>
      </c>
      <c r="EK755">
        <f t="shared" si="613"/>
        <v>1</v>
      </c>
      <c r="EL755">
        <f t="shared" si="614"/>
        <v>0.69508649223913821</v>
      </c>
      <c r="EO755">
        <v>748</v>
      </c>
      <c r="EP755">
        <v>24.321443779642326</v>
      </c>
      <c r="EQ755">
        <v>28.34993341365001</v>
      </c>
      <c r="ES755">
        <f t="shared" si="615"/>
        <v>0</v>
      </c>
      <c r="ET755">
        <f t="shared" si="616"/>
        <v>1</v>
      </c>
      <c r="EU755">
        <f t="shared" si="617"/>
        <v>4.0284896340076841</v>
      </c>
    </row>
    <row r="756" spans="1:151" x14ac:dyDescent="0.25">
      <c r="A756">
        <v>749</v>
      </c>
      <c r="B756">
        <v>10.759603260573988</v>
      </c>
      <c r="C756">
        <v>32.990169127782814</v>
      </c>
      <c r="E756">
        <f t="shared" si="618"/>
        <v>0</v>
      </c>
      <c r="F756">
        <f t="shared" si="569"/>
        <v>1</v>
      </c>
      <c r="G756">
        <f t="shared" si="619"/>
        <v>22.230565867208824</v>
      </c>
      <c r="J756">
        <v>749</v>
      </c>
      <c r="K756">
        <v>22.412806583663688</v>
      </c>
      <c r="L756">
        <v>29.423918488847768</v>
      </c>
      <c r="N756">
        <f t="shared" si="570"/>
        <v>0</v>
      </c>
      <c r="O756">
        <f t="shared" si="571"/>
        <v>1</v>
      </c>
      <c r="P756">
        <f t="shared" si="572"/>
        <v>7.0111119051840802</v>
      </c>
      <c r="S756">
        <v>749</v>
      </c>
      <c r="T756">
        <v>17.48164078906305</v>
      </c>
      <c r="U756">
        <v>27.385867070651326</v>
      </c>
      <c r="W756">
        <f t="shared" si="573"/>
        <v>0</v>
      </c>
      <c r="X756">
        <f t="shared" si="574"/>
        <v>1</v>
      </c>
      <c r="Y756">
        <f t="shared" si="575"/>
        <v>9.9042262815882758</v>
      </c>
      <c r="AB756">
        <v>749</v>
      </c>
      <c r="AC756">
        <v>28.601160277305425</v>
      </c>
      <c r="AD756">
        <v>18.802431583242718</v>
      </c>
      <c r="AF756">
        <f t="shared" si="576"/>
        <v>1</v>
      </c>
      <c r="AG756">
        <f t="shared" si="577"/>
        <v>0</v>
      </c>
      <c r="AH756">
        <f t="shared" si="578"/>
        <v>9.7987286940627065</v>
      </c>
      <c r="AK756">
        <v>749</v>
      </c>
      <c r="AL756">
        <v>18.847018594212901</v>
      </c>
      <c r="AM756">
        <v>32.412346261377749</v>
      </c>
      <c r="AO756">
        <f t="shared" si="579"/>
        <v>0</v>
      </c>
      <c r="AP756">
        <f t="shared" si="580"/>
        <v>1</v>
      </c>
      <c r="AQ756">
        <f t="shared" si="581"/>
        <v>13.565327667164848</v>
      </c>
      <c r="AT756">
        <v>749</v>
      </c>
      <c r="AU756">
        <v>15.151432371768804</v>
      </c>
      <c r="AV756">
        <v>24.154565491086434</v>
      </c>
      <c r="AX756">
        <f t="shared" si="582"/>
        <v>0</v>
      </c>
      <c r="AY756">
        <f t="shared" si="583"/>
        <v>1</v>
      </c>
      <c r="AZ756">
        <f t="shared" si="584"/>
        <v>9.0031331193176296</v>
      </c>
      <c r="BC756">
        <v>749</v>
      </c>
      <c r="BD756" t="e">
        <v>#N/A</v>
      </c>
      <c r="BE756" t="e">
        <v>#N/A</v>
      </c>
      <c r="BG756" t="e">
        <f t="shared" si="585"/>
        <v>#N/A</v>
      </c>
      <c r="BH756" t="e">
        <f t="shared" si="586"/>
        <v>#N/A</v>
      </c>
      <c r="BI756" t="e">
        <f t="shared" si="587"/>
        <v>#N/A</v>
      </c>
      <c r="BL756">
        <v>749</v>
      </c>
      <c r="BM756">
        <v>28.846147481125946</v>
      </c>
      <c r="BN756">
        <v>10.438974994515625</v>
      </c>
      <c r="BP756">
        <f t="shared" si="588"/>
        <v>1</v>
      </c>
      <c r="BQ756">
        <f t="shared" si="589"/>
        <v>0</v>
      </c>
      <c r="BR756">
        <f t="shared" si="590"/>
        <v>18.407172486610321</v>
      </c>
      <c r="BU756">
        <v>749</v>
      </c>
      <c r="BV756">
        <v>17.552525814062292</v>
      </c>
      <c r="BW756">
        <v>19.446455818216943</v>
      </c>
      <c r="BY756">
        <f t="shared" si="591"/>
        <v>0</v>
      </c>
      <c r="BZ756">
        <f t="shared" si="592"/>
        <v>1</v>
      </c>
      <c r="CA756">
        <f t="shared" si="593"/>
        <v>1.893930004154651</v>
      </c>
      <c r="CD756">
        <v>749</v>
      </c>
      <c r="CE756">
        <v>22.36928604265028</v>
      </c>
      <c r="CF756">
        <v>21.543262897991291</v>
      </c>
      <c r="CH756">
        <f t="shared" si="594"/>
        <v>1</v>
      </c>
      <c r="CI756">
        <f t="shared" si="595"/>
        <v>0</v>
      </c>
      <c r="CJ756">
        <f t="shared" si="596"/>
        <v>0.82602314465898985</v>
      </c>
      <c r="CM756">
        <v>749</v>
      </c>
      <c r="CN756">
        <v>24.62522273747668</v>
      </c>
      <c r="CO756">
        <v>10.314816272109107</v>
      </c>
      <c r="CQ756">
        <f t="shared" si="597"/>
        <v>1</v>
      </c>
      <c r="CR756">
        <f t="shared" si="598"/>
        <v>0</v>
      </c>
      <c r="CS756">
        <f t="shared" si="599"/>
        <v>14.310406465367572</v>
      </c>
      <c r="CV756">
        <v>749</v>
      </c>
      <c r="CW756">
        <v>23.808230218921906</v>
      </c>
      <c r="CX756">
        <v>17.942517877644171</v>
      </c>
      <c r="CZ756">
        <f t="shared" si="600"/>
        <v>1</v>
      </c>
      <c r="DA756">
        <f t="shared" si="601"/>
        <v>0</v>
      </c>
      <c r="DB756">
        <f t="shared" si="602"/>
        <v>5.8657123412777352</v>
      </c>
      <c r="DE756">
        <v>749</v>
      </c>
      <c r="DF756">
        <v>10.933704134376139</v>
      </c>
      <c r="DG756">
        <v>25.95859728287909</v>
      </c>
      <c r="DI756">
        <f t="shared" si="603"/>
        <v>0</v>
      </c>
      <c r="DJ756">
        <f t="shared" si="604"/>
        <v>1</v>
      </c>
      <c r="DK756">
        <f t="shared" si="605"/>
        <v>15.024893148502951</v>
      </c>
      <c r="DN756">
        <v>749</v>
      </c>
      <c r="DO756">
        <v>22.979719693669811</v>
      </c>
      <c r="DP756">
        <v>17.883790956746036</v>
      </c>
      <c r="DR756">
        <f t="shared" si="606"/>
        <v>1</v>
      </c>
      <c r="DS756">
        <f t="shared" si="607"/>
        <v>0</v>
      </c>
      <c r="DT756">
        <f t="shared" si="608"/>
        <v>5.0959287369237742</v>
      </c>
      <c r="DW756">
        <v>749</v>
      </c>
      <c r="DX756">
        <v>16.900526551056103</v>
      </c>
      <c r="DY756">
        <v>16.726839658373056</v>
      </c>
      <c r="EA756">
        <f t="shared" si="609"/>
        <v>1</v>
      </c>
      <c r="EB756">
        <f t="shared" si="610"/>
        <v>0</v>
      </c>
      <c r="EC756">
        <f t="shared" si="611"/>
        <v>0.17368689268304749</v>
      </c>
      <c r="EF756">
        <v>749</v>
      </c>
      <c r="EG756">
        <v>19.466033064003927</v>
      </c>
      <c r="EH756">
        <v>17.046201762643559</v>
      </c>
      <c r="EJ756">
        <f t="shared" si="612"/>
        <v>1</v>
      </c>
      <c r="EK756">
        <f t="shared" si="613"/>
        <v>0</v>
      </c>
      <c r="EL756">
        <f t="shared" si="614"/>
        <v>2.4198313013603681</v>
      </c>
      <c r="EO756">
        <v>749</v>
      </c>
      <c r="EP756">
        <v>20.362242759955127</v>
      </c>
      <c r="EQ756">
        <v>44.996525734872492</v>
      </c>
      <c r="ES756">
        <f t="shared" si="615"/>
        <v>0</v>
      </c>
      <c r="ET756">
        <f t="shared" si="616"/>
        <v>1</v>
      </c>
      <c r="EU756">
        <f t="shared" si="617"/>
        <v>24.634282974917365</v>
      </c>
    </row>
    <row r="757" spans="1:151" x14ac:dyDescent="0.25">
      <c r="A757">
        <v>750</v>
      </c>
      <c r="B757">
        <v>8.2764254242181075</v>
      </c>
      <c r="C757">
        <v>23.000460531268686</v>
      </c>
      <c r="E757">
        <f t="shared" si="618"/>
        <v>0</v>
      </c>
      <c r="F757">
        <f t="shared" si="569"/>
        <v>1</v>
      </c>
      <c r="G757">
        <f t="shared" si="619"/>
        <v>14.724035107050579</v>
      </c>
      <c r="J757">
        <v>750</v>
      </c>
      <c r="K757">
        <v>23.070497828451835</v>
      </c>
      <c r="L757">
        <v>27.779700758288875</v>
      </c>
      <c r="N757">
        <f t="shared" si="570"/>
        <v>0</v>
      </c>
      <c r="O757">
        <f t="shared" si="571"/>
        <v>1</v>
      </c>
      <c r="P757">
        <f t="shared" si="572"/>
        <v>4.7092029298370406</v>
      </c>
      <c r="S757">
        <v>750</v>
      </c>
      <c r="T757">
        <v>20.194610496870489</v>
      </c>
      <c r="U757">
        <v>34.73838512013397</v>
      </c>
      <c r="W757">
        <f t="shared" si="573"/>
        <v>0</v>
      </c>
      <c r="X757">
        <f t="shared" si="574"/>
        <v>1</v>
      </c>
      <c r="Y757">
        <f t="shared" si="575"/>
        <v>14.543774623263481</v>
      </c>
      <c r="AB757">
        <v>750</v>
      </c>
      <c r="AC757">
        <v>27.266634664302977</v>
      </c>
      <c r="AD757">
        <v>17.754399131018126</v>
      </c>
      <c r="AF757">
        <f t="shared" si="576"/>
        <v>1</v>
      </c>
      <c r="AG757">
        <f t="shared" si="577"/>
        <v>0</v>
      </c>
      <c r="AH757">
        <f t="shared" si="578"/>
        <v>9.5122355332848514</v>
      </c>
      <c r="AK757">
        <v>750</v>
      </c>
      <c r="AL757">
        <v>19.988680955192653</v>
      </c>
      <c r="AM757">
        <v>34.068790519776371</v>
      </c>
      <c r="AO757">
        <f t="shared" si="579"/>
        <v>0</v>
      </c>
      <c r="AP757">
        <f t="shared" si="580"/>
        <v>1</v>
      </c>
      <c r="AQ757">
        <f t="shared" si="581"/>
        <v>14.080109564583719</v>
      </c>
      <c r="AT757">
        <v>750</v>
      </c>
      <c r="AU757">
        <v>10.132662327910806</v>
      </c>
      <c r="AV757">
        <v>35.28945117229982</v>
      </c>
      <c r="AX757">
        <f t="shared" si="582"/>
        <v>0</v>
      </c>
      <c r="AY757">
        <f t="shared" si="583"/>
        <v>1</v>
      </c>
      <c r="AZ757">
        <f t="shared" si="584"/>
        <v>25.156788844389013</v>
      </c>
      <c r="BC757">
        <v>750</v>
      </c>
      <c r="BD757" t="e">
        <v>#N/A</v>
      </c>
      <c r="BE757" t="e">
        <v>#N/A</v>
      </c>
      <c r="BG757" t="e">
        <f t="shared" si="585"/>
        <v>#N/A</v>
      </c>
      <c r="BH757" t="e">
        <f t="shared" si="586"/>
        <v>#N/A</v>
      </c>
      <c r="BI757" t="e">
        <f t="shared" si="587"/>
        <v>#N/A</v>
      </c>
      <c r="BL757">
        <v>750</v>
      </c>
      <c r="BM757">
        <v>29.913373771775383</v>
      </c>
      <c r="BN757">
        <v>12.255259832974472</v>
      </c>
      <c r="BP757">
        <f t="shared" si="588"/>
        <v>1</v>
      </c>
      <c r="BQ757">
        <f t="shared" si="589"/>
        <v>0</v>
      </c>
      <c r="BR757">
        <f t="shared" si="590"/>
        <v>17.658113938800909</v>
      </c>
      <c r="BU757">
        <v>750</v>
      </c>
      <c r="BV757">
        <v>19.799672252727238</v>
      </c>
      <c r="BW757">
        <v>22.776978365394509</v>
      </c>
      <c r="BY757">
        <f t="shared" si="591"/>
        <v>0</v>
      </c>
      <c r="BZ757">
        <f t="shared" si="592"/>
        <v>1</v>
      </c>
      <c r="CA757">
        <f t="shared" si="593"/>
        <v>2.9773061126672715</v>
      </c>
      <c r="CD757">
        <v>750</v>
      </c>
      <c r="CE757">
        <v>28.842448221643053</v>
      </c>
      <c r="CF757">
        <v>18.506286775665544</v>
      </c>
      <c r="CH757">
        <f t="shared" si="594"/>
        <v>1</v>
      </c>
      <c r="CI757">
        <f t="shared" si="595"/>
        <v>0</v>
      </c>
      <c r="CJ757">
        <f t="shared" si="596"/>
        <v>10.33616144597751</v>
      </c>
      <c r="CM757">
        <v>750</v>
      </c>
      <c r="CN757">
        <v>15.556613034924878</v>
      </c>
      <c r="CO757">
        <v>28.23815298212067</v>
      </c>
      <c r="CQ757">
        <f t="shared" si="597"/>
        <v>0</v>
      </c>
      <c r="CR757">
        <f t="shared" si="598"/>
        <v>1</v>
      </c>
      <c r="CS757">
        <f t="shared" si="599"/>
        <v>12.681539947195793</v>
      </c>
      <c r="CV757">
        <v>750</v>
      </c>
      <c r="CW757">
        <v>21.114373377780847</v>
      </c>
      <c r="CX757">
        <v>18.76276415787143</v>
      </c>
      <c r="CZ757">
        <f t="shared" si="600"/>
        <v>1</v>
      </c>
      <c r="DA757">
        <f t="shared" si="601"/>
        <v>0</v>
      </c>
      <c r="DB757">
        <f t="shared" si="602"/>
        <v>2.3516092199094167</v>
      </c>
      <c r="DE757">
        <v>750</v>
      </c>
      <c r="DF757">
        <v>18.782614708803187</v>
      </c>
      <c r="DG757">
        <v>20.924061794531411</v>
      </c>
      <c r="DI757">
        <f t="shared" si="603"/>
        <v>0</v>
      </c>
      <c r="DJ757">
        <f t="shared" si="604"/>
        <v>1</v>
      </c>
      <c r="DK757">
        <f t="shared" si="605"/>
        <v>2.141447085728224</v>
      </c>
      <c r="DN757">
        <v>750</v>
      </c>
      <c r="DO757">
        <v>20.868476886736683</v>
      </c>
      <c r="DP757">
        <v>17.227748578330658</v>
      </c>
      <c r="DR757">
        <f t="shared" si="606"/>
        <v>1</v>
      </c>
      <c r="DS757">
        <f t="shared" si="607"/>
        <v>0</v>
      </c>
      <c r="DT757">
        <f t="shared" si="608"/>
        <v>3.6407283084060253</v>
      </c>
      <c r="DW757">
        <v>750</v>
      </c>
      <c r="DX757">
        <v>11.369347513468666</v>
      </c>
      <c r="DY757">
        <v>15.826466752551607</v>
      </c>
      <c r="EA757">
        <f t="shared" si="609"/>
        <v>0</v>
      </c>
      <c r="EB757">
        <f t="shared" si="610"/>
        <v>1</v>
      </c>
      <c r="EC757">
        <f t="shared" si="611"/>
        <v>4.4571192390829406</v>
      </c>
      <c r="EF757">
        <v>750</v>
      </c>
      <c r="EG757">
        <v>18.02328402737583</v>
      </c>
      <c r="EH757">
        <v>15.099909503754597</v>
      </c>
      <c r="EJ757">
        <f t="shared" si="612"/>
        <v>1</v>
      </c>
      <c r="EK757">
        <f t="shared" si="613"/>
        <v>0</v>
      </c>
      <c r="EL757">
        <f t="shared" si="614"/>
        <v>2.9233745236212325</v>
      </c>
      <c r="EO757">
        <v>750</v>
      </c>
      <c r="EP757">
        <v>22.769184374272754</v>
      </c>
      <c r="EQ757">
        <v>18.857322256365368</v>
      </c>
      <c r="ES757">
        <f t="shared" si="615"/>
        <v>1</v>
      </c>
      <c r="ET757">
        <f t="shared" si="616"/>
        <v>0</v>
      </c>
      <c r="EU757">
        <f t="shared" si="617"/>
        <v>3.9118621179073862</v>
      </c>
    </row>
    <row r="758" spans="1:151" x14ac:dyDescent="0.25">
      <c r="A758">
        <v>751</v>
      </c>
      <c r="B758">
        <v>10.848177254731713</v>
      </c>
      <c r="C758">
        <v>45.272690611798012</v>
      </c>
      <c r="E758">
        <f t="shared" si="618"/>
        <v>0</v>
      </c>
      <c r="F758">
        <f t="shared" si="569"/>
        <v>1</v>
      </c>
      <c r="G758">
        <f t="shared" si="619"/>
        <v>34.424513357066303</v>
      </c>
      <c r="J758">
        <v>751</v>
      </c>
      <c r="K758">
        <v>24.393382248669464</v>
      </c>
      <c r="L758">
        <v>33.503322917196712</v>
      </c>
      <c r="N758">
        <f t="shared" si="570"/>
        <v>0</v>
      </c>
      <c r="O758">
        <f t="shared" si="571"/>
        <v>1</v>
      </c>
      <c r="P758">
        <f t="shared" si="572"/>
        <v>9.1099406685272477</v>
      </c>
      <c r="S758">
        <v>751</v>
      </c>
      <c r="T758">
        <v>14.990055211641952</v>
      </c>
      <c r="U758">
        <v>47.107119498333404</v>
      </c>
      <c r="W758">
        <f t="shared" si="573"/>
        <v>0</v>
      </c>
      <c r="X758">
        <f t="shared" si="574"/>
        <v>1</v>
      </c>
      <c r="Y758">
        <f t="shared" si="575"/>
        <v>32.117064286691452</v>
      </c>
      <c r="AB758">
        <v>751</v>
      </c>
      <c r="AC758">
        <v>18.596794674878044</v>
      </c>
      <c r="AD758">
        <v>18.079482753724797</v>
      </c>
      <c r="AF758">
        <f t="shared" si="576"/>
        <v>1</v>
      </c>
      <c r="AG758">
        <f t="shared" si="577"/>
        <v>0</v>
      </c>
      <c r="AH758">
        <f t="shared" si="578"/>
        <v>0.51731192115324731</v>
      </c>
      <c r="AK758">
        <v>751</v>
      </c>
      <c r="AL758">
        <v>15.082795614546193</v>
      </c>
      <c r="AM758">
        <v>45.737020639890353</v>
      </c>
      <c r="AO758">
        <f t="shared" si="579"/>
        <v>0</v>
      </c>
      <c r="AP758">
        <f t="shared" si="580"/>
        <v>1</v>
      </c>
      <c r="AQ758">
        <f t="shared" si="581"/>
        <v>30.654225025344161</v>
      </c>
      <c r="AT758">
        <v>751</v>
      </c>
      <c r="AU758">
        <v>27.895884741348283</v>
      </c>
      <c r="AV758">
        <v>22.099204357655562</v>
      </c>
      <c r="AX758">
        <f t="shared" si="582"/>
        <v>1</v>
      </c>
      <c r="AY758">
        <f t="shared" si="583"/>
        <v>0</v>
      </c>
      <c r="AZ758">
        <f t="shared" si="584"/>
        <v>5.7966803836927205</v>
      </c>
      <c r="BC758">
        <v>751</v>
      </c>
      <c r="BD758" t="e">
        <v>#N/A</v>
      </c>
      <c r="BE758" t="e">
        <v>#N/A</v>
      </c>
      <c r="BG758" t="e">
        <f t="shared" si="585"/>
        <v>#N/A</v>
      </c>
      <c r="BH758" t="e">
        <f t="shared" si="586"/>
        <v>#N/A</v>
      </c>
      <c r="BI758" t="e">
        <f t="shared" si="587"/>
        <v>#N/A</v>
      </c>
      <c r="BL758">
        <v>751</v>
      </c>
      <c r="BM758">
        <v>38.894751646992972</v>
      </c>
      <c r="BN758">
        <v>5.2887927054515576</v>
      </c>
      <c r="BP758">
        <f t="shared" si="588"/>
        <v>1</v>
      </c>
      <c r="BQ758">
        <f t="shared" si="589"/>
        <v>0</v>
      </c>
      <c r="BR758">
        <f t="shared" si="590"/>
        <v>33.605958941541417</v>
      </c>
      <c r="BU758">
        <v>751</v>
      </c>
      <c r="BV758">
        <v>29.660423103295674</v>
      </c>
      <c r="BW758">
        <v>30.490249402596149</v>
      </c>
      <c r="BY758">
        <f t="shared" si="591"/>
        <v>0</v>
      </c>
      <c r="BZ758">
        <f t="shared" si="592"/>
        <v>1</v>
      </c>
      <c r="CA758">
        <f t="shared" si="593"/>
        <v>0.8298262993004748</v>
      </c>
      <c r="CD758">
        <v>751</v>
      </c>
      <c r="CE758">
        <v>24.872730569672779</v>
      </c>
      <c r="CF758">
        <v>37.749128281361536</v>
      </c>
      <c r="CH758">
        <f t="shared" si="594"/>
        <v>0</v>
      </c>
      <c r="CI758">
        <f t="shared" si="595"/>
        <v>1</v>
      </c>
      <c r="CJ758">
        <f t="shared" si="596"/>
        <v>12.876397711688757</v>
      </c>
      <c r="CM758">
        <v>751</v>
      </c>
      <c r="CN758">
        <v>24.837958589515573</v>
      </c>
      <c r="CO758">
        <v>12.049261288572978</v>
      </c>
      <c r="CQ758">
        <f t="shared" si="597"/>
        <v>1</v>
      </c>
      <c r="CR758">
        <f t="shared" si="598"/>
        <v>0</v>
      </c>
      <c r="CS758">
        <f t="shared" si="599"/>
        <v>12.788697300942594</v>
      </c>
      <c r="CV758">
        <v>751</v>
      </c>
      <c r="CW758">
        <v>21.630257778391055</v>
      </c>
      <c r="CX758">
        <v>17.309544536827854</v>
      </c>
      <c r="CZ758">
        <f t="shared" si="600"/>
        <v>1</v>
      </c>
      <c r="DA758">
        <f t="shared" si="601"/>
        <v>0</v>
      </c>
      <c r="DB758">
        <f t="shared" si="602"/>
        <v>4.320713241563201</v>
      </c>
      <c r="DE758">
        <v>751</v>
      </c>
      <c r="DF758">
        <v>15.966974724419901</v>
      </c>
      <c r="DG758">
        <v>23.121133651816514</v>
      </c>
      <c r="DI758">
        <f t="shared" si="603"/>
        <v>0</v>
      </c>
      <c r="DJ758">
        <f t="shared" si="604"/>
        <v>1</v>
      </c>
      <c r="DK758">
        <f t="shared" si="605"/>
        <v>7.1541589273966135</v>
      </c>
      <c r="DN758">
        <v>751</v>
      </c>
      <c r="DO758">
        <v>19.827712172980661</v>
      </c>
      <c r="DP758">
        <v>25.160687775363812</v>
      </c>
      <c r="DR758">
        <f t="shared" si="606"/>
        <v>0</v>
      </c>
      <c r="DS758">
        <f t="shared" si="607"/>
        <v>1</v>
      </c>
      <c r="DT758">
        <f t="shared" si="608"/>
        <v>5.3329756023831507</v>
      </c>
      <c r="DW758">
        <v>751</v>
      </c>
      <c r="DX758">
        <v>20.263783251177873</v>
      </c>
      <c r="DY758">
        <v>20.003084860637198</v>
      </c>
      <c r="EA758">
        <f t="shared" si="609"/>
        <v>1</v>
      </c>
      <c r="EB758">
        <f t="shared" si="610"/>
        <v>0</v>
      </c>
      <c r="EC758">
        <f t="shared" si="611"/>
        <v>0.26069839054067501</v>
      </c>
      <c r="EF758">
        <v>751</v>
      </c>
      <c r="EG758">
        <v>18.595050999796833</v>
      </c>
      <c r="EH758">
        <v>14.627683801129209</v>
      </c>
      <c r="EJ758">
        <f t="shared" si="612"/>
        <v>1</v>
      </c>
      <c r="EK758">
        <f t="shared" si="613"/>
        <v>0</v>
      </c>
      <c r="EL758">
        <f t="shared" si="614"/>
        <v>3.967367198667624</v>
      </c>
      <c r="EO758">
        <v>751</v>
      </c>
      <c r="EP758">
        <v>28.932598697703263</v>
      </c>
      <c r="EQ758">
        <v>12.334729762426644</v>
      </c>
      <c r="ES758">
        <f t="shared" si="615"/>
        <v>1</v>
      </c>
      <c r="ET758">
        <f t="shared" si="616"/>
        <v>0</v>
      </c>
      <c r="EU758">
        <f t="shared" si="617"/>
        <v>16.597868935276619</v>
      </c>
    </row>
    <row r="759" spans="1:151" x14ac:dyDescent="0.25">
      <c r="A759">
        <v>752</v>
      </c>
      <c r="B759">
        <v>12.120681836060061</v>
      </c>
      <c r="C759">
        <v>12.113421789992689</v>
      </c>
      <c r="E759">
        <f t="shared" si="618"/>
        <v>1</v>
      </c>
      <c r="F759">
        <f t="shared" si="569"/>
        <v>0</v>
      </c>
      <c r="G759">
        <f t="shared" si="619"/>
        <v>7.2600460673726275E-3</v>
      </c>
      <c r="J759">
        <v>752</v>
      </c>
      <c r="K759">
        <v>15.900425079129171</v>
      </c>
      <c r="L759">
        <v>16.169232265621847</v>
      </c>
      <c r="N759">
        <f t="shared" si="570"/>
        <v>0</v>
      </c>
      <c r="O759">
        <f t="shared" si="571"/>
        <v>1</v>
      </c>
      <c r="P759">
        <f t="shared" si="572"/>
        <v>0.26880718649267621</v>
      </c>
      <c r="S759">
        <v>752</v>
      </c>
      <c r="T759">
        <v>22.274834697022659</v>
      </c>
      <c r="U759">
        <v>30.483173173543531</v>
      </c>
      <c r="W759">
        <f t="shared" si="573"/>
        <v>0</v>
      </c>
      <c r="X759">
        <f t="shared" si="574"/>
        <v>1</v>
      </c>
      <c r="Y759">
        <f t="shared" si="575"/>
        <v>8.208338476520872</v>
      </c>
      <c r="AB759">
        <v>752</v>
      </c>
      <c r="AC759">
        <v>20.968167905934987</v>
      </c>
      <c r="AD759">
        <v>16.690663371752077</v>
      </c>
      <c r="AF759">
        <f t="shared" si="576"/>
        <v>1</v>
      </c>
      <c r="AG759">
        <f t="shared" si="577"/>
        <v>0</v>
      </c>
      <c r="AH759">
        <f t="shared" si="578"/>
        <v>4.2775045341829099</v>
      </c>
      <c r="AK759">
        <v>752</v>
      </c>
      <c r="AL759">
        <v>12.273499614099732</v>
      </c>
      <c r="AM759">
        <v>14.503052238148697</v>
      </c>
      <c r="AO759">
        <f t="shared" si="579"/>
        <v>0</v>
      </c>
      <c r="AP759">
        <f t="shared" si="580"/>
        <v>1</v>
      </c>
      <c r="AQ759">
        <f t="shared" si="581"/>
        <v>2.2295526240489654</v>
      </c>
      <c r="AT759">
        <v>752</v>
      </c>
      <c r="AU759">
        <v>17.731038216722578</v>
      </c>
      <c r="AV759">
        <v>25.572059664745243</v>
      </c>
      <c r="AX759">
        <f t="shared" si="582"/>
        <v>0</v>
      </c>
      <c r="AY759">
        <f t="shared" si="583"/>
        <v>1</v>
      </c>
      <c r="AZ759">
        <f t="shared" si="584"/>
        <v>7.8410214480226657</v>
      </c>
      <c r="BC759">
        <v>752</v>
      </c>
      <c r="BD759" t="e">
        <v>#N/A</v>
      </c>
      <c r="BE759" t="e">
        <v>#N/A</v>
      </c>
      <c r="BG759" t="e">
        <f t="shared" si="585"/>
        <v>#N/A</v>
      </c>
      <c r="BH759" t="e">
        <f t="shared" si="586"/>
        <v>#N/A</v>
      </c>
      <c r="BI759" t="e">
        <f t="shared" si="587"/>
        <v>#N/A</v>
      </c>
      <c r="BL759">
        <v>752</v>
      </c>
      <c r="BM759">
        <v>34.624258493896512</v>
      </c>
      <c r="BN759">
        <v>18.412979051891377</v>
      </c>
      <c r="BP759">
        <f t="shared" si="588"/>
        <v>1</v>
      </c>
      <c r="BQ759">
        <f t="shared" si="589"/>
        <v>0</v>
      </c>
      <c r="BR759">
        <f t="shared" si="590"/>
        <v>16.211279442005136</v>
      </c>
      <c r="BU759">
        <v>752</v>
      </c>
      <c r="BV759">
        <v>17.493517815015931</v>
      </c>
      <c r="BW759">
        <v>23.542295215675772</v>
      </c>
      <c r="BY759">
        <f t="shared" si="591"/>
        <v>0</v>
      </c>
      <c r="BZ759">
        <f t="shared" si="592"/>
        <v>1</v>
      </c>
      <c r="CA759">
        <f t="shared" si="593"/>
        <v>6.0487774006598407</v>
      </c>
      <c r="CD759">
        <v>752</v>
      </c>
      <c r="CE759">
        <v>12.726066238403252</v>
      </c>
      <c r="CF759">
        <v>24.877270867022041</v>
      </c>
      <c r="CH759">
        <f t="shared" si="594"/>
        <v>0</v>
      </c>
      <c r="CI759">
        <f t="shared" si="595"/>
        <v>1</v>
      </c>
      <c r="CJ759">
        <f t="shared" si="596"/>
        <v>12.151204628618789</v>
      </c>
      <c r="CM759">
        <v>752</v>
      </c>
      <c r="CN759">
        <v>21.699940678504177</v>
      </c>
      <c r="CO759">
        <v>37.565465664330247</v>
      </c>
      <c r="CQ759">
        <f t="shared" si="597"/>
        <v>0</v>
      </c>
      <c r="CR759">
        <f t="shared" si="598"/>
        <v>1</v>
      </c>
      <c r="CS759">
        <f t="shared" si="599"/>
        <v>15.86552498582607</v>
      </c>
      <c r="CV759">
        <v>752</v>
      </c>
      <c r="CW759">
        <v>24.596814380299641</v>
      </c>
      <c r="CX759">
        <v>22.152474505789755</v>
      </c>
      <c r="CZ759">
        <f t="shared" si="600"/>
        <v>1</v>
      </c>
      <c r="DA759">
        <f t="shared" si="601"/>
        <v>0</v>
      </c>
      <c r="DB759">
        <f t="shared" si="602"/>
        <v>2.4443398745098861</v>
      </c>
      <c r="DE759">
        <v>752</v>
      </c>
      <c r="DF759">
        <v>13.398509489739387</v>
      </c>
      <c r="DG759">
        <v>23.148569888801067</v>
      </c>
      <c r="DI759">
        <f t="shared" si="603"/>
        <v>0</v>
      </c>
      <c r="DJ759">
        <f t="shared" si="604"/>
        <v>1</v>
      </c>
      <c r="DK759">
        <f t="shared" si="605"/>
        <v>9.7500603990616792</v>
      </c>
      <c r="DN759">
        <v>752</v>
      </c>
      <c r="DO759">
        <v>22.115869214839478</v>
      </c>
      <c r="DP759">
        <v>21.29602369712482</v>
      </c>
      <c r="DR759">
        <f t="shared" si="606"/>
        <v>1</v>
      </c>
      <c r="DS759">
        <f t="shared" si="607"/>
        <v>0</v>
      </c>
      <c r="DT759">
        <f t="shared" si="608"/>
        <v>0.81984551771465775</v>
      </c>
      <c r="DW759">
        <v>752</v>
      </c>
      <c r="DX759">
        <v>11.969301211865361</v>
      </c>
      <c r="DY759">
        <v>27.876394079465378</v>
      </c>
      <c r="EA759">
        <f t="shared" si="609"/>
        <v>0</v>
      </c>
      <c r="EB759">
        <f t="shared" si="610"/>
        <v>1</v>
      </c>
      <c r="EC759">
        <f t="shared" si="611"/>
        <v>15.907092867600017</v>
      </c>
      <c r="EF759">
        <v>752</v>
      </c>
      <c r="EG759">
        <v>21.704656821821551</v>
      </c>
      <c r="EH759">
        <v>16.087759611671164</v>
      </c>
      <c r="EJ759">
        <f t="shared" si="612"/>
        <v>1</v>
      </c>
      <c r="EK759">
        <f t="shared" si="613"/>
        <v>0</v>
      </c>
      <c r="EL759">
        <f t="shared" si="614"/>
        <v>5.6168972101503876</v>
      </c>
      <c r="EO759">
        <v>752</v>
      </c>
      <c r="EP759">
        <v>22.282623021644046</v>
      </c>
      <c r="EQ759">
        <v>33.795456869735546</v>
      </c>
      <c r="ES759">
        <f t="shared" si="615"/>
        <v>0</v>
      </c>
      <c r="ET759">
        <f t="shared" si="616"/>
        <v>1</v>
      </c>
      <c r="EU759">
        <f t="shared" si="617"/>
        <v>11.5128338480915</v>
      </c>
    </row>
    <row r="760" spans="1:151" x14ac:dyDescent="0.25">
      <c r="A760">
        <v>753</v>
      </c>
      <c r="B760">
        <v>10.306957596490532</v>
      </c>
      <c r="C760">
        <v>32.851334580975589</v>
      </c>
      <c r="E760">
        <f t="shared" si="618"/>
        <v>0</v>
      </c>
      <c r="F760">
        <f t="shared" si="569"/>
        <v>1</v>
      </c>
      <c r="G760">
        <f t="shared" si="619"/>
        <v>22.544376984485055</v>
      </c>
      <c r="J760">
        <v>753</v>
      </c>
      <c r="K760">
        <v>19.870835215270787</v>
      </c>
      <c r="L760">
        <v>25.823495923289158</v>
      </c>
      <c r="N760">
        <f t="shared" si="570"/>
        <v>0</v>
      </c>
      <c r="O760">
        <f t="shared" si="571"/>
        <v>1</v>
      </c>
      <c r="P760">
        <f t="shared" si="572"/>
        <v>5.9526607080183709</v>
      </c>
      <c r="S760">
        <v>753</v>
      </c>
      <c r="T760">
        <v>22.622381504306134</v>
      </c>
      <c r="U760">
        <v>47.099991030628061</v>
      </c>
      <c r="W760">
        <f t="shared" si="573"/>
        <v>0</v>
      </c>
      <c r="X760">
        <f t="shared" si="574"/>
        <v>1</v>
      </c>
      <c r="Y760">
        <f t="shared" si="575"/>
        <v>24.477609526321928</v>
      </c>
      <c r="AB760">
        <v>753</v>
      </c>
      <c r="AC760">
        <v>25.79833855611939</v>
      </c>
      <c r="AD760">
        <v>17.646714022791993</v>
      </c>
      <c r="AF760">
        <f t="shared" si="576"/>
        <v>1</v>
      </c>
      <c r="AG760">
        <f t="shared" si="577"/>
        <v>0</v>
      </c>
      <c r="AH760">
        <f t="shared" si="578"/>
        <v>8.1516245333273964</v>
      </c>
      <c r="AK760">
        <v>753</v>
      </c>
      <c r="AL760">
        <v>26.533895081981637</v>
      </c>
      <c r="AM760">
        <v>23.857253384187725</v>
      </c>
      <c r="AO760">
        <f t="shared" si="579"/>
        <v>1</v>
      </c>
      <c r="AP760">
        <f t="shared" si="580"/>
        <v>0</v>
      </c>
      <c r="AQ760">
        <f t="shared" si="581"/>
        <v>2.6766416977939116</v>
      </c>
      <c r="AT760">
        <v>753</v>
      </c>
      <c r="AU760">
        <v>16.879203202140509</v>
      </c>
      <c r="AV760">
        <v>17.54197728320031</v>
      </c>
      <c r="AX760">
        <f t="shared" si="582"/>
        <v>0</v>
      </c>
      <c r="AY760">
        <f t="shared" si="583"/>
        <v>1</v>
      </c>
      <c r="AZ760">
        <f t="shared" si="584"/>
        <v>0.66277408105980129</v>
      </c>
      <c r="BC760">
        <v>753</v>
      </c>
      <c r="BD760" t="e">
        <v>#N/A</v>
      </c>
      <c r="BE760" t="e">
        <v>#N/A</v>
      </c>
      <c r="BG760" t="e">
        <f t="shared" si="585"/>
        <v>#N/A</v>
      </c>
      <c r="BH760" t="e">
        <f t="shared" si="586"/>
        <v>#N/A</v>
      </c>
      <c r="BI760" t="e">
        <f t="shared" si="587"/>
        <v>#N/A</v>
      </c>
      <c r="BL760">
        <v>753</v>
      </c>
      <c r="BM760">
        <v>33.273409328861874</v>
      </c>
      <c r="BN760">
        <v>14.227301830583894</v>
      </c>
      <c r="BP760">
        <f t="shared" si="588"/>
        <v>1</v>
      </c>
      <c r="BQ760">
        <f t="shared" si="589"/>
        <v>0</v>
      </c>
      <c r="BR760">
        <f t="shared" si="590"/>
        <v>19.04610749827798</v>
      </c>
      <c r="BU760">
        <v>753</v>
      </c>
      <c r="BV760">
        <v>25.723026108262388</v>
      </c>
      <c r="BW760">
        <v>12.079088781730732</v>
      </c>
      <c r="BY760">
        <f t="shared" si="591"/>
        <v>1</v>
      </c>
      <c r="BZ760">
        <f t="shared" si="592"/>
        <v>0</v>
      </c>
      <c r="CA760">
        <f t="shared" si="593"/>
        <v>13.643937326531656</v>
      </c>
      <c r="CD760">
        <v>753</v>
      </c>
      <c r="CE760">
        <v>19.499050495762031</v>
      </c>
      <c r="CF760">
        <v>14.235968507468465</v>
      </c>
      <c r="CH760">
        <f t="shared" si="594"/>
        <v>1</v>
      </c>
      <c r="CI760">
        <f t="shared" si="595"/>
        <v>0</v>
      </c>
      <c r="CJ760">
        <f t="shared" si="596"/>
        <v>5.2630819882935658</v>
      </c>
      <c r="CM760">
        <v>753</v>
      </c>
      <c r="CN760">
        <v>18.739249685767163</v>
      </c>
      <c r="CO760">
        <v>15.501941484033704</v>
      </c>
      <c r="CQ760">
        <f t="shared" si="597"/>
        <v>1</v>
      </c>
      <c r="CR760">
        <f t="shared" si="598"/>
        <v>0</v>
      </c>
      <c r="CS760">
        <f t="shared" si="599"/>
        <v>3.2373082017334589</v>
      </c>
      <c r="CV760">
        <v>753</v>
      </c>
      <c r="CW760">
        <v>26.666142122070735</v>
      </c>
      <c r="CX760">
        <v>21.066170927236136</v>
      </c>
      <c r="CZ760">
        <f t="shared" si="600"/>
        <v>1</v>
      </c>
      <c r="DA760">
        <f t="shared" si="601"/>
        <v>0</v>
      </c>
      <c r="DB760">
        <f t="shared" si="602"/>
        <v>5.5999711948345983</v>
      </c>
      <c r="DE760">
        <v>753</v>
      </c>
      <c r="DF760">
        <v>27.180643162395896</v>
      </c>
      <c r="DG760">
        <v>10.598102567406002</v>
      </c>
      <c r="DI760">
        <f t="shared" si="603"/>
        <v>1</v>
      </c>
      <c r="DJ760">
        <f t="shared" si="604"/>
        <v>0</v>
      </c>
      <c r="DK760">
        <f t="shared" si="605"/>
        <v>16.582540594989894</v>
      </c>
      <c r="DN760">
        <v>753</v>
      </c>
      <c r="DO760">
        <v>24.959135228318473</v>
      </c>
      <c r="DP760">
        <v>31.715846916521276</v>
      </c>
      <c r="DR760">
        <f t="shared" si="606"/>
        <v>0</v>
      </c>
      <c r="DS760">
        <f t="shared" si="607"/>
        <v>1</v>
      </c>
      <c r="DT760">
        <f t="shared" si="608"/>
        <v>6.7567116882028024</v>
      </c>
      <c r="DW760">
        <v>753</v>
      </c>
      <c r="DX760">
        <v>20.669185971977601</v>
      </c>
      <c r="DY760">
        <v>20.432912461086033</v>
      </c>
      <c r="EA760">
        <f t="shared" si="609"/>
        <v>1</v>
      </c>
      <c r="EB760">
        <f t="shared" si="610"/>
        <v>0</v>
      </c>
      <c r="EC760">
        <f t="shared" si="611"/>
        <v>0.23627351089156789</v>
      </c>
      <c r="EF760">
        <v>753</v>
      </c>
      <c r="EG760">
        <v>21.214684110395794</v>
      </c>
      <c r="EH760">
        <v>13.42225308687477</v>
      </c>
      <c r="EJ760">
        <f t="shared" si="612"/>
        <v>1</v>
      </c>
      <c r="EK760">
        <f t="shared" si="613"/>
        <v>0</v>
      </c>
      <c r="EL760">
        <f t="shared" si="614"/>
        <v>7.7924310235210239</v>
      </c>
      <c r="EO760">
        <v>753</v>
      </c>
      <c r="EP760">
        <v>18.350811928550151</v>
      </c>
      <c r="EQ760">
        <v>21.336208421812437</v>
      </c>
      <c r="ES760">
        <f t="shared" si="615"/>
        <v>0</v>
      </c>
      <c r="ET760">
        <f t="shared" si="616"/>
        <v>1</v>
      </c>
      <c r="EU760">
        <f t="shared" si="617"/>
        <v>2.9853964932622858</v>
      </c>
    </row>
    <row r="761" spans="1:151" x14ac:dyDescent="0.25">
      <c r="A761">
        <v>754</v>
      </c>
      <c r="B761">
        <v>11.189326136266002</v>
      </c>
      <c r="C761">
        <v>54.73946509354144</v>
      </c>
      <c r="E761">
        <f t="shared" si="618"/>
        <v>0</v>
      </c>
      <c r="F761">
        <f t="shared" si="569"/>
        <v>1</v>
      </c>
      <c r="G761">
        <f t="shared" si="619"/>
        <v>43.550138957275436</v>
      </c>
      <c r="J761">
        <v>754</v>
      </c>
      <c r="K761">
        <v>24.014578916130745</v>
      </c>
      <c r="L761">
        <v>17.883621658241672</v>
      </c>
      <c r="N761">
        <f t="shared" si="570"/>
        <v>1</v>
      </c>
      <c r="O761">
        <f t="shared" si="571"/>
        <v>0</v>
      </c>
      <c r="P761">
        <f t="shared" si="572"/>
        <v>6.1309572578890723</v>
      </c>
      <c r="S761">
        <v>754</v>
      </c>
      <c r="T761">
        <v>18.462211453488116</v>
      </c>
      <c r="U761">
        <v>43.413462639244784</v>
      </c>
      <c r="W761">
        <f t="shared" si="573"/>
        <v>0</v>
      </c>
      <c r="X761">
        <f t="shared" si="574"/>
        <v>1</v>
      </c>
      <c r="Y761">
        <f t="shared" si="575"/>
        <v>24.951251185756668</v>
      </c>
      <c r="AB761">
        <v>754</v>
      </c>
      <c r="AC761">
        <v>21.511265121899807</v>
      </c>
      <c r="AD761">
        <v>17.639430673320128</v>
      </c>
      <c r="AF761">
        <f t="shared" si="576"/>
        <v>1</v>
      </c>
      <c r="AG761">
        <f t="shared" si="577"/>
        <v>0</v>
      </c>
      <c r="AH761">
        <f t="shared" si="578"/>
        <v>3.8718344485796798</v>
      </c>
      <c r="AK761">
        <v>754</v>
      </c>
      <c r="AL761">
        <v>21.688775570253679</v>
      </c>
      <c r="AM761">
        <v>24.618957078416805</v>
      </c>
      <c r="AO761">
        <f t="shared" si="579"/>
        <v>0</v>
      </c>
      <c r="AP761">
        <f t="shared" si="580"/>
        <v>1</v>
      </c>
      <c r="AQ761">
        <f t="shared" si="581"/>
        <v>2.9301815081631268</v>
      </c>
      <c r="AT761">
        <v>754</v>
      </c>
      <c r="AU761">
        <v>13.764472647196921</v>
      </c>
      <c r="AV761">
        <v>26.629864614457109</v>
      </c>
      <c r="AX761">
        <f t="shared" si="582"/>
        <v>0</v>
      </c>
      <c r="AY761">
        <f t="shared" si="583"/>
        <v>1</v>
      </c>
      <c r="AZ761">
        <f t="shared" si="584"/>
        <v>12.865391967260187</v>
      </c>
      <c r="BC761">
        <v>754</v>
      </c>
      <c r="BD761" t="e">
        <v>#N/A</v>
      </c>
      <c r="BE761" t="e">
        <v>#N/A</v>
      </c>
      <c r="BG761" t="e">
        <f t="shared" si="585"/>
        <v>#N/A</v>
      </c>
      <c r="BH761" t="e">
        <f t="shared" si="586"/>
        <v>#N/A</v>
      </c>
      <c r="BI761" t="e">
        <f t="shared" si="587"/>
        <v>#N/A</v>
      </c>
      <c r="BL761">
        <v>754</v>
      </c>
      <c r="BM761">
        <v>27.571909346125764</v>
      </c>
      <c r="BN761">
        <v>12.11511573381812</v>
      </c>
      <c r="BP761">
        <f t="shared" si="588"/>
        <v>1</v>
      </c>
      <c r="BQ761">
        <f t="shared" si="589"/>
        <v>0</v>
      </c>
      <c r="BR761">
        <f t="shared" si="590"/>
        <v>15.456793612307644</v>
      </c>
      <c r="BU761">
        <v>754</v>
      </c>
      <c r="BV761">
        <v>27.240325672281056</v>
      </c>
      <c r="BW761">
        <v>19.228757619471438</v>
      </c>
      <c r="BY761">
        <f t="shared" si="591"/>
        <v>1</v>
      </c>
      <c r="BZ761">
        <f t="shared" si="592"/>
        <v>0</v>
      </c>
      <c r="CA761">
        <f t="shared" si="593"/>
        <v>8.0115680528096185</v>
      </c>
      <c r="CD761">
        <v>754</v>
      </c>
      <c r="CE761">
        <v>28.811406486898079</v>
      </c>
      <c r="CF761">
        <v>33.167136613188447</v>
      </c>
      <c r="CH761">
        <f t="shared" si="594"/>
        <v>0</v>
      </c>
      <c r="CI761">
        <f t="shared" si="595"/>
        <v>1</v>
      </c>
      <c r="CJ761">
        <f t="shared" si="596"/>
        <v>4.3557301262903678</v>
      </c>
      <c r="CM761">
        <v>754</v>
      </c>
      <c r="CN761">
        <v>21.268631044391714</v>
      </c>
      <c r="CO761">
        <v>34.092469684570659</v>
      </c>
      <c r="CQ761">
        <f t="shared" si="597"/>
        <v>0</v>
      </c>
      <c r="CR761">
        <f t="shared" si="598"/>
        <v>1</v>
      </c>
      <c r="CS761">
        <f t="shared" si="599"/>
        <v>12.823838640178945</v>
      </c>
      <c r="CV761">
        <v>754</v>
      </c>
      <c r="CW761">
        <v>25.969502703231797</v>
      </c>
      <c r="CX761">
        <v>12.72218043145061</v>
      </c>
      <c r="CZ761">
        <f t="shared" si="600"/>
        <v>1</v>
      </c>
      <c r="DA761">
        <f t="shared" si="601"/>
        <v>0</v>
      </c>
      <c r="DB761">
        <f t="shared" si="602"/>
        <v>13.247322271781186</v>
      </c>
      <c r="DE761">
        <v>754</v>
      </c>
      <c r="DF761">
        <v>21.589121954421856</v>
      </c>
      <c r="DG761">
        <v>31.73279226459513</v>
      </c>
      <c r="DI761">
        <f t="shared" si="603"/>
        <v>0</v>
      </c>
      <c r="DJ761">
        <f t="shared" si="604"/>
        <v>1</v>
      </c>
      <c r="DK761">
        <f t="shared" si="605"/>
        <v>10.143670310173274</v>
      </c>
      <c r="DN761">
        <v>754</v>
      </c>
      <c r="DO761">
        <v>27.428637075586675</v>
      </c>
      <c r="DP761">
        <v>12.937956432027557</v>
      </c>
      <c r="DR761">
        <f t="shared" si="606"/>
        <v>1</v>
      </c>
      <c r="DS761">
        <f t="shared" si="607"/>
        <v>0</v>
      </c>
      <c r="DT761">
        <f t="shared" si="608"/>
        <v>14.490680643559118</v>
      </c>
      <c r="DW761">
        <v>754</v>
      </c>
      <c r="DX761">
        <v>18.615697635993143</v>
      </c>
      <c r="DY761">
        <v>20.323536239874826</v>
      </c>
      <c r="EA761">
        <f t="shared" si="609"/>
        <v>0</v>
      </c>
      <c r="EB761">
        <f t="shared" si="610"/>
        <v>1</v>
      </c>
      <c r="EC761">
        <f t="shared" si="611"/>
        <v>1.7078386038816831</v>
      </c>
      <c r="EF761">
        <v>754</v>
      </c>
      <c r="EG761">
        <v>18.091210513795986</v>
      </c>
      <c r="EH761">
        <v>14.054412401001951</v>
      </c>
      <c r="EJ761">
        <f t="shared" si="612"/>
        <v>1</v>
      </c>
      <c r="EK761">
        <f t="shared" si="613"/>
        <v>0</v>
      </c>
      <c r="EL761">
        <f t="shared" si="614"/>
        <v>4.0367981127940347</v>
      </c>
      <c r="EO761">
        <v>754</v>
      </c>
      <c r="EP761">
        <v>20.910821527563275</v>
      </c>
      <c r="EQ761">
        <v>39.887894787120345</v>
      </c>
      <c r="ES761">
        <f t="shared" si="615"/>
        <v>0</v>
      </c>
      <c r="ET761">
        <f t="shared" si="616"/>
        <v>1</v>
      </c>
      <c r="EU761">
        <f t="shared" si="617"/>
        <v>18.97707325955707</v>
      </c>
    </row>
    <row r="762" spans="1:151" x14ac:dyDescent="0.25">
      <c r="A762">
        <v>755</v>
      </c>
      <c r="B762">
        <v>14.608380739148707</v>
      </c>
      <c r="C762">
        <v>22.856614717666318</v>
      </c>
      <c r="E762">
        <f t="shared" si="618"/>
        <v>0</v>
      </c>
      <c r="F762">
        <f t="shared" si="569"/>
        <v>1</v>
      </c>
      <c r="G762">
        <f t="shared" si="619"/>
        <v>8.2482339785176109</v>
      </c>
      <c r="J762">
        <v>755</v>
      </c>
      <c r="K762">
        <v>20.534996851330419</v>
      </c>
      <c r="L762">
        <v>15.231918611201234</v>
      </c>
      <c r="N762">
        <f t="shared" si="570"/>
        <v>1</v>
      </c>
      <c r="O762">
        <f t="shared" si="571"/>
        <v>0</v>
      </c>
      <c r="P762">
        <f t="shared" si="572"/>
        <v>5.3030782401291852</v>
      </c>
      <c r="S762">
        <v>755</v>
      </c>
      <c r="T762">
        <v>19.448419102189053</v>
      </c>
      <c r="U762">
        <v>51.486608569488894</v>
      </c>
      <c r="W762">
        <f t="shared" si="573"/>
        <v>0</v>
      </c>
      <c r="X762">
        <f t="shared" si="574"/>
        <v>1</v>
      </c>
      <c r="Y762">
        <f t="shared" si="575"/>
        <v>32.038189467299844</v>
      </c>
      <c r="AB762">
        <v>755</v>
      </c>
      <c r="AC762">
        <v>42.750813004220888</v>
      </c>
      <c r="AD762">
        <v>18.865114513935353</v>
      </c>
      <c r="AF762">
        <f t="shared" si="576"/>
        <v>1</v>
      </c>
      <c r="AG762">
        <f t="shared" si="577"/>
        <v>0</v>
      </c>
      <c r="AH762">
        <f t="shared" si="578"/>
        <v>23.885698490285534</v>
      </c>
      <c r="AK762">
        <v>755</v>
      </c>
      <c r="AL762">
        <v>23.255506694748409</v>
      </c>
      <c r="AM762">
        <v>23.561516560295377</v>
      </c>
      <c r="AO762">
        <f t="shared" si="579"/>
        <v>0</v>
      </c>
      <c r="AP762">
        <f t="shared" si="580"/>
        <v>1</v>
      </c>
      <c r="AQ762">
        <f t="shared" si="581"/>
        <v>0.30600986554696874</v>
      </c>
      <c r="AT762">
        <v>755</v>
      </c>
      <c r="AU762">
        <v>10.797974726161666</v>
      </c>
      <c r="AV762">
        <v>18.546226807849106</v>
      </c>
      <c r="AX762">
        <f t="shared" si="582"/>
        <v>0</v>
      </c>
      <c r="AY762">
        <f t="shared" si="583"/>
        <v>1</v>
      </c>
      <c r="AZ762">
        <f t="shared" si="584"/>
        <v>7.7482520816874398</v>
      </c>
      <c r="BC762">
        <v>755</v>
      </c>
      <c r="BD762" t="e">
        <v>#N/A</v>
      </c>
      <c r="BE762" t="e">
        <v>#N/A</v>
      </c>
      <c r="BG762" t="e">
        <f t="shared" si="585"/>
        <v>#N/A</v>
      </c>
      <c r="BH762" t="e">
        <f t="shared" si="586"/>
        <v>#N/A</v>
      </c>
      <c r="BI762" t="e">
        <f t="shared" si="587"/>
        <v>#N/A</v>
      </c>
      <c r="BL762">
        <v>755</v>
      </c>
      <c r="BM762">
        <v>22.335862942835877</v>
      </c>
      <c r="BN762">
        <v>8.9435417299338553</v>
      </c>
      <c r="BP762">
        <f t="shared" si="588"/>
        <v>1</v>
      </c>
      <c r="BQ762">
        <f t="shared" si="589"/>
        <v>0</v>
      </c>
      <c r="BR762">
        <f t="shared" si="590"/>
        <v>13.392321212902022</v>
      </c>
      <c r="BU762">
        <v>755</v>
      </c>
      <c r="BV762">
        <v>20.631973114699857</v>
      </c>
      <c r="BW762">
        <v>23.229265118783434</v>
      </c>
      <c r="BY762">
        <f t="shared" si="591"/>
        <v>0</v>
      </c>
      <c r="BZ762">
        <f t="shared" si="592"/>
        <v>1</v>
      </c>
      <c r="CA762">
        <f t="shared" si="593"/>
        <v>2.5972920040835774</v>
      </c>
      <c r="CD762">
        <v>755</v>
      </c>
      <c r="CE762">
        <v>25.251319466223606</v>
      </c>
      <c r="CF762">
        <v>16.779609814479212</v>
      </c>
      <c r="CH762">
        <f t="shared" si="594"/>
        <v>1</v>
      </c>
      <c r="CI762">
        <f t="shared" si="595"/>
        <v>0</v>
      </c>
      <c r="CJ762">
        <f t="shared" si="596"/>
        <v>8.4717096517443942</v>
      </c>
      <c r="CM762">
        <v>755</v>
      </c>
      <c r="CN762">
        <v>22.544649332652241</v>
      </c>
      <c r="CO762">
        <v>23.350661704097991</v>
      </c>
      <c r="CQ762">
        <f t="shared" si="597"/>
        <v>0</v>
      </c>
      <c r="CR762">
        <f t="shared" si="598"/>
        <v>1</v>
      </c>
      <c r="CS762">
        <f t="shared" si="599"/>
        <v>0.80601237144574966</v>
      </c>
      <c r="CV762">
        <v>755</v>
      </c>
      <c r="CW762">
        <v>24.684548710750274</v>
      </c>
      <c r="CX762">
        <v>12.719303523551428</v>
      </c>
      <c r="CZ762">
        <f t="shared" si="600"/>
        <v>1</v>
      </c>
      <c r="DA762">
        <f t="shared" si="601"/>
        <v>0</v>
      </c>
      <c r="DB762">
        <f t="shared" si="602"/>
        <v>11.965245187198846</v>
      </c>
      <c r="DE762">
        <v>755</v>
      </c>
      <c r="DF762">
        <v>26.432817656160815</v>
      </c>
      <c r="DG762">
        <v>15.910539464859303</v>
      </c>
      <c r="DI762">
        <f t="shared" si="603"/>
        <v>1</v>
      </c>
      <c r="DJ762">
        <f t="shared" si="604"/>
        <v>0</v>
      </c>
      <c r="DK762">
        <f t="shared" si="605"/>
        <v>10.522278191301512</v>
      </c>
      <c r="DN762">
        <v>755</v>
      </c>
      <c r="DO762">
        <v>25.112402565442952</v>
      </c>
      <c r="DP762">
        <v>28.107625179709174</v>
      </c>
      <c r="DR762">
        <f t="shared" si="606"/>
        <v>0</v>
      </c>
      <c r="DS762">
        <f t="shared" si="607"/>
        <v>1</v>
      </c>
      <c r="DT762">
        <f t="shared" si="608"/>
        <v>2.9952226142662219</v>
      </c>
      <c r="DW762">
        <v>755</v>
      </c>
      <c r="DX762">
        <v>13.724251799240083</v>
      </c>
      <c r="DY762">
        <v>24.686026317442277</v>
      </c>
      <c r="EA762">
        <f t="shared" si="609"/>
        <v>0</v>
      </c>
      <c r="EB762">
        <f t="shared" si="610"/>
        <v>1</v>
      </c>
      <c r="EC762">
        <f t="shared" si="611"/>
        <v>10.961774518202194</v>
      </c>
      <c r="EF762">
        <v>755</v>
      </c>
      <c r="EG762">
        <v>23.435197293978977</v>
      </c>
      <c r="EH762">
        <v>17.772358430912963</v>
      </c>
      <c r="EJ762">
        <f t="shared" si="612"/>
        <v>1</v>
      </c>
      <c r="EK762">
        <f t="shared" si="613"/>
        <v>0</v>
      </c>
      <c r="EL762">
        <f t="shared" si="614"/>
        <v>5.662838863066014</v>
      </c>
      <c r="EO762">
        <v>755</v>
      </c>
      <c r="EP762">
        <v>25.073571935623708</v>
      </c>
      <c r="EQ762">
        <v>29.31289086151002</v>
      </c>
      <c r="ES762">
        <f t="shared" si="615"/>
        <v>0</v>
      </c>
      <c r="ET762">
        <f t="shared" si="616"/>
        <v>1</v>
      </c>
      <c r="EU762">
        <f t="shared" si="617"/>
        <v>4.2393189258863124</v>
      </c>
    </row>
    <row r="763" spans="1:151" x14ac:dyDescent="0.25">
      <c r="A763">
        <v>756</v>
      </c>
      <c r="B763">
        <v>13.293833592244484</v>
      </c>
      <c r="C763">
        <v>5.9626221041915564</v>
      </c>
      <c r="E763">
        <f t="shared" si="618"/>
        <v>1</v>
      </c>
      <c r="F763">
        <f t="shared" si="569"/>
        <v>0</v>
      </c>
      <c r="G763">
        <f t="shared" si="619"/>
        <v>7.3312114880529275</v>
      </c>
      <c r="J763">
        <v>756</v>
      </c>
      <c r="K763">
        <v>29.25981757876287</v>
      </c>
      <c r="L763">
        <v>32.517136464333234</v>
      </c>
      <c r="N763">
        <f t="shared" si="570"/>
        <v>0</v>
      </c>
      <c r="O763">
        <f t="shared" si="571"/>
        <v>1</v>
      </c>
      <c r="P763">
        <f t="shared" si="572"/>
        <v>3.2573188855703634</v>
      </c>
      <c r="S763">
        <v>756</v>
      </c>
      <c r="T763">
        <v>13.307095255031692</v>
      </c>
      <c r="U763">
        <v>34.063012375604188</v>
      </c>
      <c r="W763">
        <f t="shared" si="573"/>
        <v>0</v>
      </c>
      <c r="X763">
        <f t="shared" si="574"/>
        <v>1</v>
      </c>
      <c r="Y763">
        <f t="shared" si="575"/>
        <v>20.755917120572498</v>
      </c>
      <c r="AB763">
        <v>756</v>
      </c>
      <c r="AC763">
        <v>35.317955908053769</v>
      </c>
      <c r="AD763">
        <v>16.312251059978436</v>
      </c>
      <c r="AF763">
        <f t="shared" si="576"/>
        <v>1</v>
      </c>
      <c r="AG763">
        <f t="shared" si="577"/>
        <v>0</v>
      </c>
      <c r="AH763">
        <f t="shared" si="578"/>
        <v>19.005704848075332</v>
      </c>
      <c r="AK763">
        <v>756</v>
      </c>
      <c r="AL763">
        <v>28.659508422337947</v>
      </c>
      <c r="AM763">
        <v>13.247171119364621</v>
      </c>
      <c r="AO763">
        <f t="shared" si="579"/>
        <v>1</v>
      </c>
      <c r="AP763">
        <f t="shared" si="580"/>
        <v>0</v>
      </c>
      <c r="AQ763">
        <f t="shared" si="581"/>
        <v>15.412337302973325</v>
      </c>
      <c r="AT763">
        <v>756</v>
      </c>
      <c r="AU763">
        <v>17.0981040263006</v>
      </c>
      <c r="AV763">
        <v>28.007128180434083</v>
      </c>
      <c r="AX763">
        <f t="shared" si="582"/>
        <v>0</v>
      </c>
      <c r="AY763">
        <f t="shared" si="583"/>
        <v>1</v>
      </c>
      <c r="AZ763">
        <f t="shared" si="584"/>
        <v>10.909024154133483</v>
      </c>
      <c r="BC763">
        <v>756</v>
      </c>
      <c r="BD763" t="e">
        <v>#N/A</v>
      </c>
      <c r="BE763" t="e">
        <v>#N/A</v>
      </c>
      <c r="BG763" t="e">
        <f t="shared" si="585"/>
        <v>#N/A</v>
      </c>
      <c r="BH763" t="e">
        <f t="shared" si="586"/>
        <v>#N/A</v>
      </c>
      <c r="BI763" t="e">
        <f t="shared" si="587"/>
        <v>#N/A</v>
      </c>
      <c r="BL763">
        <v>756</v>
      </c>
      <c r="BM763">
        <v>20.373711404380749</v>
      </c>
      <c r="BN763">
        <v>10.775333589589652</v>
      </c>
      <c r="BP763">
        <f t="shared" si="588"/>
        <v>1</v>
      </c>
      <c r="BQ763">
        <f t="shared" si="589"/>
        <v>0</v>
      </c>
      <c r="BR763">
        <f t="shared" si="590"/>
        <v>9.5983778147910979</v>
      </c>
      <c r="BU763">
        <v>756</v>
      </c>
      <c r="BV763">
        <v>19.818897644265732</v>
      </c>
      <c r="BW763">
        <v>16.447434132432839</v>
      </c>
      <c r="BY763">
        <f t="shared" si="591"/>
        <v>1</v>
      </c>
      <c r="BZ763">
        <f t="shared" si="592"/>
        <v>0</v>
      </c>
      <c r="CA763">
        <f t="shared" si="593"/>
        <v>3.3714635118328928</v>
      </c>
      <c r="CD763">
        <v>756</v>
      </c>
      <c r="CE763">
        <v>19.987026947390834</v>
      </c>
      <c r="CF763">
        <v>21.474467154350858</v>
      </c>
      <c r="CH763">
        <f t="shared" si="594"/>
        <v>0</v>
      </c>
      <c r="CI763">
        <f t="shared" si="595"/>
        <v>1</v>
      </c>
      <c r="CJ763">
        <f t="shared" si="596"/>
        <v>1.4874402069600237</v>
      </c>
      <c r="CM763">
        <v>756</v>
      </c>
      <c r="CN763">
        <v>23.054537593985593</v>
      </c>
      <c r="CO763">
        <v>11.027808470248502</v>
      </c>
      <c r="CQ763">
        <f t="shared" si="597"/>
        <v>1</v>
      </c>
      <c r="CR763">
        <f t="shared" si="598"/>
        <v>0</v>
      </c>
      <c r="CS763">
        <f t="shared" si="599"/>
        <v>12.026729123737091</v>
      </c>
      <c r="CV763">
        <v>756</v>
      </c>
      <c r="CW763">
        <v>21.473535192279897</v>
      </c>
      <c r="CX763">
        <v>18.100239056545291</v>
      </c>
      <c r="CZ763">
        <f t="shared" si="600"/>
        <v>1</v>
      </c>
      <c r="DA763">
        <f t="shared" si="601"/>
        <v>0</v>
      </c>
      <c r="DB763">
        <f t="shared" si="602"/>
        <v>3.3732961357346056</v>
      </c>
      <c r="DE763">
        <v>756</v>
      </c>
      <c r="DF763">
        <v>19.0810861403335</v>
      </c>
      <c r="DG763">
        <v>21.769472679866777</v>
      </c>
      <c r="DI763">
        <f t="shared" si="603"/>
        <v>0</v>
      </c>
      <c r="DJ763">
        <f t="shared" si="604"/>
        <v>1</v>
      </c>
      <c r="DK763">
        <f t="shared" si="605"/>
        <v>2.6883865395332762</v>
      </c>
      <c r="DN763">
        <v>756</v>
      </c>
      <c r="DO763">
        <v>20.556923979776823</v>
      </c>
      <c r="DP763">
        <v>17.69480957842632</v>
      </c>
      <c r="DR763">
        <f t="shared" si="606"/>
        <v>1</v>
      </c>
      <c r="DS763">
        <f t="shared" si="607"/>
        <v>0</v>
      </c>
      <c r="DT763">
        <f t="shared" si="608"/>
        <v>2.8621144013505031</v>
      </c>
      <c r="DW763">
        <v>756</v>
      </c>
      <c r="DX763">
        <v>14.007508048683432</v>
      </c>
      <c r="DY763">
        <v>31.091885504514927</v>
      </c>
      <c r="EA763">
        <f t="shared" si="609"/>
        <v>0</v>
      </c>
      <c r="EB763">
        <f t="shared" si="610"/>
        <v>1</v>
      </c>
      <c r="EC763">
        <f t="shared" si="611"/>
        <v>17.084377455831493</v>
      </c>
      <c r="EF763">
        <v>756</v>
      </c>
      <c r="EG763">
        <v>22.359373206001941</v>
      </c>
      <c r="EH763">
        <v>21.001791298007252</v>
      </c>
      <c r="EJ763">
        <f t="shared" si="612"/>
        <v>1</v>
      </c>
      <c r="EK763">
        <f t="shared" si="613"/>
        <v>0</v>
      </c>
      <c r="EL763">
        <f t="shared" si="614"/>
        <v>1.3575819079946889</v>
      </c>
      <c r="EO763">
        <v>756</v>
      </c>
      <c r="EP763">
        <v>21.415079590260163</v>
      </c>
      <c r="EQ763">
        <v>7.6065510803186527</v>
      </c>
      <c r="ES763">
        <f t="shared" si="615"/>
        <v>1</v>
      </c>
      <c r="ET763">
        <f t="shared" si="616"/>
        <v>0</v>
      </c>
      <c r="EU763">
        <f t="shared" si="617"/>
        <v>13.80852850994151</v>
      </c>
    </row>
    <row r="764" spans="1:151" x14ac:dyDescent="0.25">
      <c r="A764">
        <v>757</v>
      </c>
      <c r="B764">
        <v>7.9435932348475955</v>
      </c>
      <c r="C764">
        <v>36.35865875758553</v>
      </c>
      <c r="E764">
        <f t="shared" si="618"/>
        <v>0</v>
      </c>
      <c r="F764">
        <f t="shared" si="569"/>
        <v>1</v>
      </c>
      <c r="G764">
        <f t="shared" si="619"/>
        <v>28.415065522737933</v>
      </c>
      <c r="J764">
        <v>757</v>
      </c>
      <c r="K764">
        <v>27.902236365907743</v>
      </c>
      <c r="L764">
        <v>8.5035108009372795</v>
      </c>
      <c r="N764">
        <f t="shared" si="570"/>
        <v>1</v>
      </c>
      <c r="O764">
        <f t="shared" si="571"/>
        <v>0</v>
      </c>
      <c r="P764">
        <f t="shared" si="572"/>
        <v>19.398725564970462</v>
      </c>
      <c r="S764">
        <v>757</v>
      </c>
      <c r="T764">
        <v>13.296272694435842</v>
      </c>
      <c r="U764">
        <v>8.3874977254512686</v>
      </c>
      <c r="W764">
        <f t="shared" si="573"/>
        <v>1</v>
      </c>
      <c r="X764">
        <f t="shared" si="574"/>
        <v>0</v>
      </c>
      <c r="Y764">
        <f t="shared" si="575"/>
        <v>4.9087749689845737</v>
      </c>
      <c r="AB764">
        <v>757</v>
      </c>
      <c r="AC764">
        <v>30.941597480500263</v>
      </c>
      <c r="AD764">
        <v>17.872040151623864</v>
      </c>
      <c r="AF764">
        <f t="shared" si="576"/>
        <v>1</v>
      </c>
      <c r="AG764">
        <f t="shared" si="577"/>
        <v>0</v>
      </c>
      <c r="AH764">
        <f t="shared" si="578"/>
        <v>13.0695573288764</v>
      </c>
      <c r="AK764">
        <v>757</v>
      </c>
      <c r="AL764">
        <v>23.276397042348023</v>
      </c>
      <c r="AM764">
        <v>29.564332886232989</v>
      </c>
      <c r="AO764">
        <f t="shared" si="579"/>
        <v>0</v>
      </c>
      <c r="AP764">
        <f t="shared" si="580"/>
        <v>1</v>
      </c>
      <c r="AQ764">
        <f t="shared" si="581"/>
        <v>6.2879358438849664</v>
      </c>
      <c r="AT764">
        <v>757</v>
      </c>
      <c r="AU764">
        <v>23.723599853344489</v>
      </c>
      <c r="AV764">
        <v>30.379868344200808</v>
      </c>
      <c r="AX764">
        <f t="shared" si="582"/>
        <v>0</v>
      </c>
      <c r="AY764">
        <f t="shared" si="583"/>
        <v>1</v>
      </c>
      <c r="AZ764">
        <f t="shared" si="584"/>
        <v>6.6562684908563199</v>
      </c>
      <c r="BC764">
        <v>757</v>
      </c>
      <c r="BD764" t="e">
        <v>#N/A</v>
      </c>
      <c r="BE764" t="e">
        <v>#N/A</v>
      </c>
      <c r="BG764" t="e">
        <f t="shared" si="585"/>
        <v>#N/A</v>
      </c>
      <c r="BH764" t="e">
        <f t="shared" si="586"/>
        <v>#N/A</v>
      </c>
      <c r="BI764" t="e">
        <f t="shared" si="587"/>
        <v>#N/A</v>
      </c>
      <c r="BL764">
        <v>757</v>
      </c>
      <c r="BM764">
        <v>31.708141054416995</v>
      </c>
      <c r="BN764">
        <v>21.530272500986282</v>
      </c>
      <c r="BP764">
        <f t="shared" si="588"/>
        <v>1</v>
      </c>
      <c r="BQ764">
        <f t="shared" si="589"/>
        <v>0</v>
      </c>
      <c r="BR764">
        <f t="shared" si="590"/>
        <v>10.177868553430713</v>
      </c>
      <c r="BU764">
        <v>757</v>
      </c>
      <c r="BV764">
        <v>25.224656366478957</v>
      </c>
      <c r="BW764">
        <v>14.531664936206369</v>
      </c>
      <c r="BY764">
        <f t="shared" si="591"/>
        <v>1</v>
      </c>
      <c r="BZ764">
        <f t="shared" si="592"/>
        <v>0</v>
      </c>
      <c r="CA764">
        <f t="shared" si="593"/>
        <v>10.692991430272588</v>
      </c>
      <c r="CD764">
        <v>757</v>
      </c>
      <c r="CE764">
        <v>11.664229723336483</v>
      </c>
      <c r="CF764">
        <v>34.664054874682108</v>
      </c>
      <c r="CH764">
        <f t="shared" si="594"/>
        <v>0</v>
      </c>
      <c r="CI764">
        <f t="shared" si="595"/>
        <v>1</v>
      </c>
      <c r="CJ764">
        <f t="shared" si="596"/>
        <v>22.999825151345625</v>
      </c>
      <c r="CM764">
        <v>757</v>
      </c>
      <c r="CN764">
        <v>21.341067439844835</v>
      </c>
      <c r="CO764">
        <v>23.659452452260656</v>
      </c>
      <c r="CQ764">
        <f t="shared" si="597"/>
        <v>0</v>
      </c>
      <c r="CR764">
        <f t="shared" si="598"/>
        <v>1</v>
      </c>
      <c r="CS764">
        <f t="shared" si="599"/>
        <v>2.3183850124158205</v>
      </c>
      <c r="CV764">
        <v>757</v>
      </c>
      <c r="CW764">
        <v>24.24760055545849</v>
      </c>
      <c r="CX764">
        <v>19.34696577122622</v>
      </c>
      <c r="CZ764">
        <f t="shared" si="600"/>
        <v>1</v>
      </c>
      <c r="DA764">
        <f t="shared" si="601"/>
        <v>0</v>
      </c>
      <c r="DB764">
        <f t="shared" si="602"/>
        <v>4.9006347842322704</v>
      </c>
      <c r="DE764">
        <v>757</v>
      </c>
      <c r="DF764">
        <v>21.594488738310766</v>
      </c>
      <c r="DG764">
        <v>40.451193543274073</v>
      </c>
      <c r="DI764">
        <f t="shared" si="603"/>
        <v>0</v>
      </c>
      <c r="DJ764">
        <f t="shared" si="604"/>
        <v>1</v>
      </c>
      <c r="DK764">
        <f t="shared" si="605"/>
        <v>18.856704804963307</v>
      </c>
      <c r="DN764">
        <v>757</v>
      </c>
      <c r="DO764">
        <v>27.347918324213715</v>
      </c>
      <c r="DP764">
        <v>19.020435515501966</v>
      </c>
      <c r="DR764">
        <f t="shared" si="606"/>
        <v>1</v>
      </c>
      <c r="DS764">
        <f t="shared" si="607"/>
        <v>0</v>
      </c>
      <c r="DT764">
        <f t="shared" si="608"/>
        <v>8.3274828087117498</v>
      </c>
      <c r="DW764">
        <v>757</v>
      </c>
      <c r="DX764">
        <v>20.761496135886809</v>
      </c>
      <c r="DY764">
        <v>22.221589721923664</v>
      </c>
      <c r="EA764">
        <f t="shared" si="609"/>
        <v>0</v>
      </c>
      <c r="EB764">
        <f t="shared" si="610"/>
        <v>1</v>
      </c>
      <c r="EC764">
        <f t="shared" si="611"/>
        <v>1.4600935860368551</v>
      </c>
      <c r="EF764">
        <v>757</v>
      </c>
      <c r="EG764">
        <v>21.358594088036082</v>
      </c>
      <c r="EH764">
        <v>18.80365635630211</v>
      </c>
      <c r="EJ764">
        <f t="shared" si="612"/>
        <v>1</v>
      </c>
      <c r="EK764">
        <f t="shared" si="613"/>
        <v>0</v>
      </c>
      <c r="EL764">
        <f t="shared" si="614"/>
        <v>2.5549377317339719</v>
      </c>
      <c r="EO764">
        <v>757</v>
      </c>
      <c r="EP764">
        <v>24.754981955134483</v>
      </c>
      <c r="EQ764">
        <v>42.738509873559451</v>
      </c>
      <c r="ES764">
        <f t="shared" si="615"/>
        <v>0</v>
      </c>
      <c r="ET764">
        <f t="shared" si="616"/>
        <v>1</v>
      </c>
      <c r="EU764">
        <f t="shared" si="617"/>
        <v>17.983527918424969</v>
      </c>
    </row>
    <row r="765" spans="1:151" x14ac:dyDescent="0.25">
      <c r="A765">
        <v>758</v>
      </c>
      <c r="B765">
        <v>11.983184859951923</v>
      </c>
      <c r="C765">
        <v>20.939304982553558</v>
      </c>
      <c r="E765">
        <f t="shared" si="618"/>
        <v>0</v>
      </c>
      <c r="F765">
        <f t="shared" si="569"/>
        <v>1</v>
      </c>
      <c r="G765">
        <f t="shared" si="619"/>
        <v>8.9561201226016358</v>
      </c>
      <c r="J765">
        <v>758</v>
      </c>
      <c r="K765">
        <v>24.113847859797911</v>
      </c>
      <c r="L765">
        <v>26.396614412522997</v>
      </c>
      <c r="N765">
        <f t="shared" si="570"/>
        <v>0</v>
      </c>
      <c r="O765">
        <f t="shared" si="571"/>
        <v>1</v>
      </c>
      <c r="P765">
        <f t="shared" si="572"/>
        <v>2.2827665527250858</v>
      </c>
      <c r="S765">
        <v>758</v>
      </c>
      <c r="T765">
        <v>17.454246346771569</v>
      </c>
      <c r="U765">
        <v>14.74381045071207</v>
      </c>
      <c r="W765">
        <f t="shared" si="573"/>
        <v>1</v>
      </c>
      <c r="X765">
        <f t="shared" si="574"/>
        <v>0</v>
      </c>
      <c r="Y765">
        <f t="shared" si="575"/>
        <v>2.710435896059499</v>
      </c>
      <c r="AB765">
        <v>758</v>
      </c>
      <c r="AC765">
        <v>21.242703307290306</v>
      </c>
      <c r="AD765">
        <v>17.16551840724464</v>
      </c>
      <c r="AF765">
        <f t="shared" si="576"/>
        <v>1</v>
      </c>
      <c r="AG765">
        <f t="shared" si="577"/>
        <v>0</v>
      </c>
      <c r="AH765">
        <f t="shared" si="578"/>
        <v>4.0771849000456655</v>
      </c>
      <c r="AK765">
        <v>758</v>
      </c>
      <c r="AL765">
        <v>20.205737130751874</v>
      </c>
      <c r="AM765">
        <v>15.368591441791756</v>
      </c>
      <c r="AO765">
        <f t="shared" si="579"/>
        <v>1</v>
      </c>
      <c r="AP765">
        <f t="shared" si="580"/>
        <v>0</v>
      </c>
      <c r="AQ765">
        <f t="shared" si="581"/>
        <v>4.8371456889601188</v>
      </c>
      <c r="AT765">
        <v>758</v>
      </c>
      <c r="AU765">
        <v>16.874979236985581</v>
      </c>
      <c r="AV765">
        <v>17.393894052413561</v>
      </c>
      <c r="AX765">
        <f t="shared" si="582"/>
        <v>0</v>
      </c>
      <c r="AY765">
        <f t="shared" si="583"/>
        <v>1</v>
      </c>
      <c r="AZ765">
        <f t="shared" si="584"/>
        <v>0.5189148154279799</v>
      </c>
      <c r="BC765">
        <v>758</v>
      </c>
      <c r="BD765" t="e">
        <v>#N/A</v>
      </c>
      <c r="BE765" t="e">
        <v>#N/A</v>
      </c>
      <c r="BG765" t="e">
        <f t="shared" si="585"/>
        <v>#N/A</v>
      </c>
      <c r="BH765" t="e">
        <f t="shared" si="586"/>
        <v>#N/A</v>
      </c>
      <c r="BI765" t="e">
        <f t="shared" si="587"/>
        <v>#N/A</v>
      </c>
      <c r="BL765">
        <v>758</v>
      </c>
      <c r="BM765">
        <v>26.958163653392116</v>
      </c>
      <c r="BN765">
        <v>15.670213992561326</v>
      </c>
      <c r="BP765">
        <f t="shared" si="588"/>
        <v>1</v>
      </c>
      <c r="BQ765">
        <f t="shared" si="589"/>
        <v>0</v>
      </c>
      <c r="BR765">
        <f t="shared" si="590"/>
        <v>11.28794966083079</v>
      </c>
      <c r="BU765">
        <v>758</v>
      </c>
      <c r="BV765">
        <v>20.722249010957167</v>
      </c>
      <c r="BW765">
        <v>23.303000821600712</v>
      </c>
      <c r="BY765">
        <f t="shared" si="591"/>
        <v>0</v>
      </c>
      <c r="BZ765">
        <f t="shared" si="592"/>
        <v>1</v>
      </c>
      <c r="CA765">
        <f t="shared" si="593"/>
        <v>2.5807518106435445</v>
      </c>
      <c r="CD765">
        <v>758</v>
      </c>
      <c r="CE765">
        <v>19.766755465863781</v>
      </c>
      <c r="CF765">
        <v>24.364754154369219</v>
      </c>
      <c r="CH765">
        <f t="shared" si="594"/>
        <v>0</v>
      </c>
      <c r="CI765">
        <f t="shared" si="595"/>
        <v>1</v>
      </c>
      <c r="CJ765">
        <f t="shared" si="596"/>
        <v>4.597998688505438</v>
      </c>
      <c r="CM765">
        <v>758</v>
      </c>
      <c r="CN765">
        <v>22.311915458079412</v>
      </c>
      <c r="CO765">
        <v>29.220312767129634</v>
      </c>
      <c r="CQ765">
        <f t="shared" si="597"/>
        <v>0</v>
      </c>
      <c r="CR765">
        <f t="shared" si="598"/>
        <v>1</v>
      </c>
      <c r="CS765">
        <f t="shared" si="599"/>
        <v>6.9083973090502226</v>
      </c>
      <c r="CV765">
        <v>758</v>
      </c>
      <c r="CW765">
        <v>27.061201221611466</v>
      </c>
      <c r="CX765">
        <v>14.593622917791954</v>
      </c>
      <c r="CZ765">
        <f t="shared" si="600"/>
        <v>1</v>
      </c>
      <c r="DA765">
        <f t="shared" si="601"/>
        <v>0</v>
      </c>
      <c r="DB765">
        <f t="shared" si="602"/>
        <v>12.467578303819511</v>
      </c>
      <c r="DE765">
        <v>758</v>
      </c>
      <c r="DF765">
        <v>32.629248594409638</v>
      </c>
      <c r="DG765">
        <v>9.7732004774898407</v>
      </c>
      <c r="DI765">
        <f t="shared" si="603"/>
        <v>1</v>
      </c>
      <c r="DJ765">
        <f t="shared" si="604"/>
        <v>0</v>
      </c>
      <c r="DK765">
        <f t="shared" si="605"/>
        <v>22.856048116919798</v>
      </c>
      <c r="DN765">
        <v>758</v>
      </c>
      <c r="DO765">
        <v>24.172268367867055</v>
      </c>
      <c r="DP765">
        <v>17.677833781255984</v>
      </c>
      <c r="DR765">
        <f t="shared" si="606"/>
        <v>1</v>
      </c>
      <c r="DS765">
        <f t="shared" si="607"/>
        <v>0</v>
      </c>
      <c r="DT765">
        <f t="shared" si="608"/>
        <v>6.4944345866110709</v>
      </c>
      <c r="DW765">
        <v>758</v>
      </c>
      <c r="DX765">
        <v>11.199684158312088</v>
      </c>
      <c r="DY765">
        <v>29.598666024221416</v>
      </c>
      <c r="EA765">
        <f t="shared" si="609"/>
        <v>0</v>
      </c>
      <c r="EB765">
        <f t="shared" si="610"/>
        <v>1</v>
      </c>
      <c r="EC765">
        <f t="shared" si="611"/>
        <v>18.398981865909327</v>
      </c>
      <c r="EF765">
        <v>758</v>
      </c>
      <c r="EG765">
        <v>25.25186621807056</v>
      </c>
      <c r="EH765">
        <v>21.152433411158466</v>
      </c>
      <c r="EJ765">
        <f t="shared" si="612"/>
        <v>1</v>
      </c>
      <c r="EK765">
        <f t="shared" si="613"/>
        <v>0</v>
      </c>
      <c r="EL765">
        <f t="shared" si="614"/>
        <v>4.0994328069120947</v>
      </c>
      <c r="EO765">
        <v>758</v>
      </c>
      <c r="EP765">
        <v>19.797476141124847</v>
      </c>
      <c r="EQ765">
        <v>17.415019675124451</v>
      </c>
      <c r="ES765">
        <f t="shared" si="615"/>
        <v>1</v>
      </c>
      <c r="ET765">
        <f t="shared" si="616"/>
        <v>0</v>
      </c>
      <c r="EU765">
        <f t="shared" si="617"/>
        <v>2.3824564660003951</v>
      </c>
    </row>
    <row r="766" spans="1:151" x14ac:dyDescent="0.25">
      <c r="A766">
        <v>759</v>
      </c>
      <c r="B766">
        <v>12.990688892477557</v>
      </c>
      <c r="C766">
        <v>35.686777783184461</v>
      </c>
      <c r="E766">
        <f t="shared" si="618"/>
        <v>0</v>
      </c>
      <c r="F766">
        <f t="shared" si="569"/>
        <v>1</v>
      </c>
      <c r="G766">
        <f t="shared" si="619"/>
        <v>22.696088890706903</v>
      </c>
      <c r="J766">
        <v>759</v>
      </c>
      <c r="K766">
        <v>22.120596125386495</v>
      </c>
      <c r="L766">
        <v>24.09694094523644</v>
      </c>
      <c r="N766">
        <f t="shared" si="570"/>
        <v>0</v>
      </c>
      <c r="O766">
        <f t="shared" si="571"/>
        <v>1</v>
      </c>
      <c r="P766">
        <f t="shared" si="572"/>
        <v>1.9763448198499454</v>
      </c>
      <c r="S766">
        <v>759</v>
      </c>
      <c r="T766">
        <v>18.937003020955736</v>
      </c>
      <c r="U766">
        <v>-1.5155835846825063</v>
      </c>
      <c r="W766">
        <f t="shared" si="573"/>
        <v>1</v>
      </c>
      <c r="X766">
        <f t="shared" si="574"/>
        <v>0</v>
      </c>
      <c r="Y766">
        <f t="shared" si="575"/>
        <v>20.452586605638242</v>
      </c>
      <c r="AB766">
        <v>759</v>
      </c>
      <c r="AC766">
        <v>29.39604382403634</v>
      </c>
      <c r="AD766">
        <v>17.217179232993463</v>
      </c>
      <c r="AF766">
        <f t="shared" si="576"/>
        <v>1</v>
      </c>
      <c r="AG766">
        <f t="shared" si="577"/>
        <v>0</v>
      </c>
      <c r="AH766">
        <f t="shared" si="578"/>
        <v>12.178864591042878</v>
      </c>
      <c r="AK766">
        <v>759</v>
      </c>
      <c r="AL766">
        <v>23.744739461898533</v>
      </c>
      <c r="AM766">
        <v>20.089817857083439</v>
      </c>
      <c r="AO766">
        <f t="shared" si="579"/>
        <v>1</v>
      </c>
      <c r="AP766">
        <f t="shared" si="580"/>
        <v>0</v>
      </c>
      <c r="AQ766">
        <f t="shared" si="581"/>
        <v>3.6549216048150939</v>
      </c>
      <c r="AT766">
        <v>759</v>
      </c>
      <c r="AU766">
        <v>15.208041591175284</v>
      </c>
      <c r="AV766">
        <v>25.766583365991185</v>
      </c>
      <c r="AX766">
        <f t="shared" si="582"/>
        <v>0</v>
      </c>
      <c r="AY766">
        <f t="shared" si="583"/>
        <v>1</v>
      </c>
      <c r="AZ766">
        <f t="shared" si="584"/>
        <v>10.5585417748159</v>
      </c>
      <c r="BC766">
        <v>759</v>
      </c>
      <c r="BD766" t="e">
        <v>#N/A</v>
      </c>
      <c r="BE766" t="e">
        <v>#N/A</v>
      </c>
      <c r="BG766" t="e">
        <f t="shared" si="585"/>
        <v>#N/A</v>
      </c>
      <c r="BH766" t="e">
        <f t="shared" si="586"/>
        <v>#N/A</v>
      </c>
      <c r="BI766" t="e">
        <f t="shared" si="587"/>
        <v>#N/A</v>
      </c>
      <c r="BL766">
        <v>759</v>
      </c>
      <c r="BM766">
        <v>22.764003683615055</v>
      </c>
      <c r="BN766">
        <v>12.800916667416599</v>
      </c>
      <c r="BP766">
        <f t="shared" si="588"/>
        <v>1</v>
      </c>
      <c r="BQ766">
        <f t="shared" si="589"/>
        <v>0</v>
      </c>
      <c r="BR766">
        <f t="shared" si="590"/>
        <v>9.9630870161984557</v>
      </c>
      <c r="BU766">
        <v>759</v>
      </c>
      <c r="BV766">
        <v>24.612303871645352</v>
      </c>
      <c r="BW766">
        <v>19.336186878748663</v>
      </c>
      <c r="BY766">
        <f t="shared" si="591"/>
        <v>1</v>
      </c>
      <c r="BZ766">
        <f t="shared" si="592"/>
        <v>0</v>
      </c>
      <c r="CA766">
        <f t="shared" si="593"/>
        <v>5.2761169928966893</v>
      </c>
      <c r="CD766">
        <v>759</v>
      </c>
      <c r="CE766">
        <v>11.778689746188897</v>
      </c>
      <c r="CF766">
        <v>24.865588544460255</v>
      </c>
      <c r="CH766">
        <f t="shared" si="594"/>
        <v>0</v>
      </c>
      <c r="CI766">
        <f t="shared" si="595"/>
        <v>1</v>
      </c>
      <c r="CJ766">
        <f t="shared" si="596"/>
        <v>13.086898798271358</v>
      </c>
      <c r="CM766">
        <v>759</v>
      </c>
      <c r="CN766">
        <v>20.584732242981712</v>
      </c>
      <c r="CO766">
        <v>18.173388214033906</v>
      </c>
      <c r="CQ766">
        <f t="shared" si="597"/>
        <v>1</v>
      </c>
      <c r="CR766">
        <f t="shared" si="598"/>
        <v>0</v>
      </c>
      <c r="CS766">
        <f t="shared" si="599"/>
        <v>2.4113440289478056</v>
      </c>
      <c r="CV766">
        <v>759</v>
      </c>
      <c r="CW766">
        <v>27.602770699956057</v>
      </c>
      <c r="CX766">
        <v>21.586241953163977</v>
      </c>
      <c r="CZ766">
        <f t="shared" si="600"/>
        <v>1</v>
      </c>
      <c r="DA766">
        <f t="shared" si="601"/>
        <v>0</v>
      </c>
      <c r="DB766">
        <f t="shared" si="602"/>
        <v>6.0165287467920798</v>
      </c>
      <c r="DE766">
        <v>759</v>
      </c>
      <c r="DF766">
        <v>24.123070126480531</v>
      </c>
      <c r="DG766">
        <v>32.455960346676825</v>
      </c>
      <c r="DI766">
        <f t="shared" si="603"/>
        <v>0</v>
      </c>
      <c r="DJ766">
        <f t="shared" si="604"/>
        <v>1</v>
      </c>
      <c r="DK766">
        <f t="shared" si="605"/>
        <v>8.332890220196294</v>
      </c>
      <c r="DN766">
        <v>759</v>
      </c>
      <c r="DO766">
        <v>25.517647680412139</v>
      </c>
      <c r="DP766">
        <v>23.084542609206029</v>
      </c>
      <c r="DR766">
        <f t="shared" si="606"/>
        <v>1</v>
      </c>
      <c r="DS766">
        <f t="shared" si="607"/>
        <v>0</v>
      </c>
      <c r="DT766">
        <f t="shared" si="608"/>
        <v>2.4331050712061106</v>
      </c>
      <c r="DW766">
        <v>759</v>
      </c>
      <c r="DX766">
        <v>21.625828663656925</v>
      </c>
      <c r="DY766">
        <v>15.841940530851847</v>
      </c>
      <c r="EA766">
        <f t="shared" si="609"/>
        <v>1</v>
      </c>
      <c r="EB766">
        <f t="shared" si="610"/>
        <v>0</v>
      </c>
      <c r="EC766">
        <f t="shared" si="611"/>
        <v>5.7838881328050782</v>
      </c>
      <c r="EF766">
        <v>759</v>
      </c>
      <c r="EG766">
        <v>17.773077854051373</v>
      </c>
      <c r="EH766">
        <v>11.424815840238564</v>
      </c>
      <c r="EJ766">
        <f t="shared" si="612"/>
        <v>1</v>
      </c>
      <c r="EK766">
        <f t="shared" si="613"/>
        <v>0</v>
      </c>
      <c r="EL766">
        <f t="shared" si="614"/>
        <v>6.3482620138128087</v>
      </c>
      <c r="EO766">
        <v>759</v>
      </c>
      <c r="EP766">
        <v>26.216640752120455</v>
      </c>
      <c r="EQ766">
        <v>7.6382403083814197</v>
      </c>
      <c r="ES766">
        <f t="shared" si="615"/>
        <v>1</v>
      </c>
      <c r="ET766">
        <f t="shared" si="616"/>
        <v>0</v>
      </c>
      <c r="EU766">
        <f t="shared" si="617"/>
        <v>18.578400443739035</v>
      </c>
    </row>
    <row r="767" spans="1:151" x14ac:dyDescent="0.25">
      <c r="A767">
        <v>760</v>
      </c>
      <c r="B767">
        <v>15.920538230682372</v>
      </c>
      <c r="C767">
        <v>0.54680206620437843</v>
      </c>
      <c r="E767">
        <f t="shared" si="618"/>
        <v>1</v>
      </c>
      <c r="F767">
        <f t="shared" si="569"/>
        <v>0</v>
      </c>
      <c r="G767">
        <f t="shared" si="619"/>
        <v>15.373736164477993</v>
      </c>
      <c r="J767">
        <v>760</v>
      </c>
      <c r="K767">
        <v>22.068079923104793</v>
      </c>
      <c r="L767">
        <v>20.048322737306879</v>
      </c>
      <c r="N767">
        <f t="shared" si="570"/>
        <v>1</v>
      </c>
      <c r="O767">
        <f t="shared" si="571"/>
        <v>0</v>
      </c>
      <c r="P767">
        <f t="shared" si="572"/>
        <v>2.0197571857979142</v>
      </c>
      <c r="S767">
        <v>760</v>
      </c>
      <c r="T767">
        <v>16.799806723659596</v>
      </c>
      <c r="U767">
        <v>18.926517659396804</v>
      </c>
      <c r="W767">
        <f t="shared" si="573"/>
        <v>0</v>
      </c>
      <c r="X767">
        <f t="shared" si="574"/>
        <v>1</v>
      </c>
      <c r="Y767">
        <f t="shared" si="575"/>
        <v>2.1267109357372078</v>
      </c>
      <c r="AB767">
        <v>760</v>
      </c>
      <c r="AC767">
        <v>21.740027707776264</v>
      </c>
      <c r="AD767">
        <v>18.04392084947591</v>
      </c>
      <c r="AF767">
        <f t="shared" si="576"/>
        <v>1</v>
      </c>
      <c r="AG767">
        <f t="shared" si="577"/>
        <v>0</v>
      </c>
      <c r="AH767">
        <f t="shared" si="578"/>
        <v>3.6961068583003538</v>
      </c>
      <c r="AK767">
        <v>760</v>
      </c>
      <c r="AL767">
        <v>18.00881107273938</v>
      </c>
      <c r="AM767">
        <v>30.891850517330784</v>
      </c>
      <c r="AO767">
        <f t="shared" si="579"/>
        <v>0</v>
      </c>
      <c r="AP767">
        <f t="shared" si="580"/>
        <v>1</v>
      </c>
      <c r="AQ767">
        <f t="shared" si="581"/>
        <v>12.883039444591404</v>
      </c>
      <c r="AT767">
        <v>760</v>
      </c>
      <c r="AU767">
        <v>17.640770043295742</v>
      </c>
      <c r="AV767">
        <v>27.772319992770804</v>
      </c>
      <c r="AX767">
        <f t="shared" si="582"/>
        <v>0</v>
      </c>
      <c r="AY767">
        <f t="shared" si="583"/>
        <v>1</v>
      </c>
      <c r="AZ767">
        <f t="shared" si="584"/>
        <v>10.131549949475062</v>
      </c>
      <c r="BC767">
        <v>760</v>
      </c>
      <c r="BD767" t="e">
        <v>#N/A</v>
      </c>
      <c r="BE767" t="e">
        <v>#N/A</v>
      </c>
      <c r="BG767" t="e">
        <f t="shared" si="585"/>
        <v>#N/A</v>
      </c>
      <c r="BH767" t="e">
        <f t="shared" si="586"/>
        <v>#N/A</v>
      </c>
      <c r="BI767" t="e">
        <f t="shared" si="587"/>
        <v>#N/A</v>
      </c>
      <c r="BL767">
        <v>760</v>
      </c>
      <c r="BM767">
        <v>38.940193812998572</v>
      </c>
      <c r="BN767">
        <v>14.09498042845115</v>
      </c>
      <c r="BP767">
        <f t="shared" si="588"/>
        <v>1</v>
      </c>
      <c r="BQ767">
        <f t="shared" si="589"/>
        <v>0</v>
      </c>
      <c r="BR767">
        <f t="shared" si="590"/>
        <v>24.845213384547421</v>
      </c>
      <c r="BU767">
        <v>760</v>
      </c>
      <c r="BV767">
        <v>18.638278284421627</v>
      </c>
      <c r="BW767">
        <v>20.206873865330685</v>
      </c>
      <c r="BY767">
        <f t="shared" si="591"/>
        <v>0</v>
      </c>
      <c r="BZ767">
        <f t="shared" si="592"/>
        <v>1</v>
      </c>
      <c r="CA767">
        <f t="shared" si="593"/>
        <v>1.5685955809090579</v>
      </c>
      <c r="CD767">
        <v>760</v>
      </c>
      <c r="CE767">
        <v>32.402537699727304</v>
      </c>
      <c r="CF767">
        <v>10.937393328177833</v>
      </c>
      <c r="CH767">
        <f t="shared" si="594"/>
        <v>1</v>
      </c>
      <c r="CI767">
        <f t="shared" si="595"/>
        <v>0</v>
      </c>
      <c r="CJ767">
        <f t="shared" si="596"/>
        <v>21.465144371549471</v>
      </c>
      <c r="CM767">
        <v>760</v>
      </c>
      <c r="CN767">
        <v>20.345072230259639</v>
      </c>
      <c r="CO767">
        <v>21.226763445538836</v>
      </c>
      <c r="CQ767">
        <f t="shared" si="597"/>
        <v>0</v>
      </c>
      <c r="CR767">
        <f t="shared" si="598"/>
        <v>1</v>
      </c>
      <c r="CS767">
        <f t="shared" si="599"/>
        <v>0.88169121527919714</v>
      </c>
      <c r="CV767">
        <v>760</v>
      </c>
      <c r="CW767">
        <v>24.376717305822517</v>
      </c>
      <c r="CX767">
        <v>16.564389409416655</v>
      </c>
      <c r="CZ767">
        <f t="shared" si="600"/>
        <v>1</v>
      </c>
      <c r="DA767">
        <f t="shared" si="601"/>
        <v>0</v>
      </c>
      <c r="DB767">
        <f t="shared" si="602"/>
        <v>7.8123278964058613</v>
      </c>
      <c r="DE767">
        <v>760</v>
      </c>
      <c r="DF767">
        <v>9.4515437795159478</v>
      </c>
      <c r="DG767">
        <v>23.578941162456143</v>
      </c>
      <c r="DI767">
        <f t="shared" si="603"/>
        <v>0</v>
      </c>
      <c r="DJ767">
        <f t="shared" si="604"/>
        <v>1</v>
      </c>
      <c r="DK767">
        <f t="shared" si="605"/>
        <v>14.127397382940195</v>
      </c>
      <c r="DN767">
        <v>760</v>
      </c>
      <c r="DO767">
        <v>26.490744191672182</v>
      </c>
      <c r="DP767">
        <v>16.870302162885288</v>
      </c>
      <c r="DR767">
        <f t="shared" si="606"/>
        <v>1</v>
      </c>
      <c r="DS767">
        <f t="shared" si="607"/>
        <v>0</v>
      </c>
      <c r="DT767">
        <f t="shared" si="608"/>
        <v>9.6204420287868935</v>
      </c>
      <c r="DW767">
        <v>760</v>
      </c>
      <c r="DX767">
        <v>20.214328053593178</v>
      </c>
      <c r="DY767">
        <v>24.823352729006601</v>
      </c>
      <c r="EA767">
        <f t="shared" si="609"/>
        <v>0</v>
      </c>
      <c r="EB767">
        <f t="shared" si="610"/>
        <v>1</v>
      </c>
      <c r="EC767">
        <f t="shared" si="611"/>
        <v>4.6090246754134228</v>
      </c>
      <c r="EF767">
        <v>760</v>
      </c>
      <c r="EG767">
        <v>21.309211535256374</v>
      </c>
      <c r="EH767">
        <v>9.3853189966274577</v>
      </c>
      <c r="EJ767">
        <f t="shared" si="612"/>
        <v>1</v>
      </c>
      <c r="EK767">
        <f t="shared" si="613"/>
        <v>0</v>
      </c>
      <c r="EL767">
        <f t="shared" si="614"/>
        <v>11.923892538628916</v>
      </c>
      <c r="EO767">
        <v>760</v>
      </c>
      <c r="EP767">
        <v>21.827353361257888</v>
      </c>
      <c r="EQ767">
        <v>37.399685912351224</v>
      </c>
      <c r="ES767">
        <f t="shared" si="615"/>
        <v>0</v>
      </c>
      <c r="ET767">
        <f t="shared" si="616"/>
        <v>1</v>
      </c>
      <c r="EU767">
        <f t="shared" si="617"/>
        <v>15.572332551093336</v>
      </c>
    </row>
    <row r="768" spans="1:151" x14ac:dyDescent="0.25">
      <c r="A768">
        <v>761</v>
      </c>
      <c r="B768">
        <v>9.1910371269780278</v>
      </c>
      <c r="C768">
        <v>48.654376902397615</v>
      </c>
      <c r="E768">
        <f t="shared" si="618"/>
        <v>0</v>
      </c>
      <c r="F768">
        <f t="shared" si="569"/>
        <v>1</v>
      </c>
      <c r="G768">
        <f t="shared" si="619"/>
        <v>39.463339775419584</v>
      </c>
      <c r="J768">
        <v>761</v>
      </c>
      <c r="K768">
        <v>13.496054502137222</v>
      </c>
      <c r="L768">
        <v>30.620377519035923</v>
      </c>
      <c r="N768">
        <f t="shared" si="570"/>
        <v>0</v>
      </c>
      <c r="O768">
        <f t="shared" si="571"/>
        <v>1</v>
      </c>
      <c r="P768">
        <f t="shared" si="572"/>
        <v>17.1243230168987</v>
      </c>
      <c r="S768">
        <v>761</v>
      </c>
      <c r="T768">
        <v>16.222974274361992</v>
      </c>
      <c r="U768">
        <v>16.322780198924338</v>
      </c>
      <c r="W768">
        <f t="shared" si="573"/>
        <v>0</v>
      </c>
      <c r="X768">
        <f t="shared" si="574"/>
        <v>1</v>
      </c>
      <c r="Y768">
        <f t="shared" si="575"/>
        <v>9.9805924562346604E-2</v>
      </c>
      <c r="AB768">
        <v>761</v>
      </c>
      <c r="AC768">
        <v>25.139624988408354</v>
      </c>
      <c r="AD768">
        <v>17.897962400408311</v>
      </c>
      <c r="AF768">
        <f t="shared" si="576"/>
        <v>1</v>
      </c>
      <c r="AG768">
        <f t="shared" si="577"/>
        <v>0</v>
      </c>
      <c r="AH768">
        <f t="shared" si="578"/>
        <v>7.2416625880000431</v>
      </c>
      <c r="AK768">
        <v>761</v>
      </c>
      <c r="AL768">
        <v>31.302883642966165</v>
      </c>
      <c r="AM768">
        <v>23.732949484986058</v>
      </c>
      <c r="AO768">
        <f t="shared" si="579"/>
        <v>1</v>
      </c>
      <c r="AP768">
        <f t="shared" si="580"/>
        <v>0</v>
      </c>
      <c r="AQ768">
        <f t="shared" si="581"/>
        <v>7.5699341579801072</v>
      </c>
      <c r="AT768">
        <v>761</v>
      </c>
      <c r="AU768">
        <v>24.966557934208474</v>
      </c>
      <c r="AV768">
        <v>26.782151048421994</v>
      </c>
      <c r="AX768">
        <f t="shared" si="582"/>
        <v>0</v>
      </c>
      <c r="AY768">
        <f t="shared" si="583"/>
        <v>1</v>
      </c>
      <c r="AZ768">
        <f t="shared" si="584"/>
        <v>1.8155931142135202</v>
      </c>
      <c r="BC768">
        <v>761</v>
      </c>
      <c r="BD768" t="e">
        <v>#N/A</v>
      </c>
      <c r="BE768" t="e">
        <v>#N/A</v>
      </c>
      <c r="BG768" t="e">
        <f t="shared" si="585"/>
        <v>#N/A</v>
      </c>
      <c r="BH768" t="e">
        <f t="shared" si="586"/>
        <v>#N/A</v>
      </c>
      <c r="BI768" t="e">
        <f t="shared" si="587"/>
        <v>#N/A</v>
      </c>
      <c r="BL768">
        <v>761</v>
      </c>
      <c r="BM768">
        <v>33.186496487823881</v>
      </c>
      <c r="BN768">
        <v>12.97884601938406</v>
      </c>
      <c r="BP768">
        <f t="shared" si="588"/>
        <v>1</v>
      </c>
      <c r="BQ768">
        <f t="shared" si="589"/>
        <v>0</v>
      </c>
      <c r="BR768">
        <f t="shared" si="590"/>
        <v>20.207650468439823</v>
      </c>
      <c r="BU768">
        <v>761</v>
      </c>
      <c r="BV768">
        <v>9.8297204386250865</v>
      </c>
      <c r="BW768">
        <v>20.144713657366907</v>
      </c>
      <c r="BY768">
        <f t="shared" si="591"/>
        <v>0</v>
      </c>
      <c r="BZ768">
        <f t="shared" si="592"/>
        <v>1</v>
      </c>
      <c r="CA768">
        <f t="shared" si="593"/>
        <v>10.314993218741821</v>
      </c>
      <c r="CD768">
        <v>761</v>
      </c>
      <c r="CE768">
        <v>11.135089613001121</v>
      </c>
      <c r="CF768">
        <v>31.128088215551955</v>
      </c>
      <c r="CH768">
        <f t="shared" si="594"/>
        <v>0</v>
      </c>
      <c r="CI768">
        <f t="shared" si="595"/>
        <v>1</v>
      </c>
      <c r="CJ768">
        <f t="shared" si="596"/>
        <v>19.992998602550834</v>
      </c>
      <c r="CM768">
        <v>761</v>
      </c>
      <c r="CN768">
        <v>21.344315131024395</v>
      </c>
      <c r="CO768">
        <v>38.653439356515406</v>
      </c>
      <c r="CQ768">
        <f t="shared" si="597"/>
        <v>0</v>
      </c>
      <c r="CR768">
        <f t="shared" si="598"/>
        <v>1</v>
      </c>
      <c r="CS768">
        <f t="shared" si="599"/>
        <v>17.309124225491011</v>
      </c>
      <c r="CV768">
        <v>761</v>
      </c>
      <c r="CW768">
        <v>25.05609145015729</v>
      </c>
      <c r="CX768">
        <v>19.905199091865292</v>
      </c>
      <c r="CZ768">
        <f t="shared" si="600"/>
        <v>1</v>
      </c>
      <c r="DA768">
        <f t="shared" si="601"/>
        <v>0</v>
      </c>
      <c r="DB768">
        <f t="shared" si="602"/>
        <v>5.1508923582919977</v>
      </c>
      <c r="DE768">
        <v>761</v>
      </c>
      <c r="DF768">
        <v>21.039523324280413</v>
      </c>
      <c r="DG768">
        <v>20.564098753934463</v>
      </c>
      <c r="DI768">
        <f t="shared" si="603"/>
        <v>1</v>
      </c>
      <c r="DJ768">
        <f t="shared" si="604"/>
        <v>0</v>
      </c>
      <c r="DK768">
        <f t="shared" si="605"/>
        <v>0.47542457034595031</v>
      </c>
      <c r="DN768">
        <v>761</v>
      </c>
      <c r="DO768">
        <v>21.542216209254143</v>
      </c>
      <c r="DP768">
        <v>14.378686722588217</v>
      </c>
      <c r="DR768">
        <f t="shared" si="606"/>
        <v>1</v>
      </c>
      <c r="DS768">
        <f t="shared" si="607"/>
        <v>0</v>
      </c>
      <c r="DT768">
        <f t="shared" si="608"/>
        <v>7.1635294866659258</v>
      </c>
      <c r="DW768">
        <v>761</v>
      </c>
      <c r="DX768">
        <v>10.38554422240677</v>
      </c>
      <c r="DY768">
        <v>29.875020366851984</v>
      </c>
      <c r="EA768">
        <f t="shared" si="609"/>
        <v>0</v>
      </c>
      <c r="EB768">
        <f t="shared" si="610"/>
        <v>1</v>
      </c>
      <c r="EC768">
        <f t="shared" si="611"/>
        <v>19.489476144445213</v>
      </c>
      <c r="EF768">
        <v>761</v>
      </c>
      <c r="EG768">
        <v>22.201538868960515</v>
      </c>
      <c r="EH768">
        <v>18.646756217623594</v>
      </c>
      <c r="EJ768">
        <f t="shared" si="612"/>
        <v>1</v>
      </c>
      <c r="EK768">
        <f t="shared" si="613"/>
        <v>0</v>
      </c>
      <c r="EL768">
        <f t="shared" si="614"/>
        <v>3.5547826513369216</v>
      </c>
      <c r="EO768">
        <v>761</v>
      </c>
      <c r="EP768">
        <v>22.230263534179613</v>
      </c>
      <c r="EQ768">
        <v>56.697273489920462</v>
      </c>
      <c r="ES768">
        <f t="shared" si="615"/>
        <v>0</v>
      </c>
      <c r="ET768">
        <f t="shared" si="616"/>
        <v>1</v>
      </c>
      <c r="EU768">
        <f t="shared" si="617"/>
        <v>34.467009955740849</v>
      </c>
    </row>
    <row r="769" spans="1:151" x14ac:dyDescent="0.25">
      <c r="A769">
        <v>762</v>
      </c>
      <c r="B769">
        <v>11.210093484635417</v>
      </c>
      <c r="C769">
        <v>27.617493913466799</v>
      </c>
      <c r="E769">
        <f t="shared" si="618"/>
        <v>0</v>
      </c>
      <c r="F769">
        <f t="shared" si="569"/>
        <v>1</v>
      </c>
      <c r="G769">
        <f t="shared" si="619"/>
        <v>16.40740042883138</v>
      </c>
      <c r="J769">
        <v>762</v>
      </c>
      <c r="K769">
        <v>30.458486289285197</v>
      </c>
      <c r="L769">
        <v>20.254900237610606</v>
      </c>
      <c r="N769">
        <f t="shared" si="570"/>
        <v>1</v>
      </c>
      <c r="O769">
        <f t="shared" si="571"/>
        <v>0</v>
      </c>
      <c r="P769">
        <f t="shared" si="572"/>
        <v>10.203586051674591</v>
      </c>
      <c r="S769">
        <v>762</v>
      </c>
      <c r="T769">
        <v>14.993525066012598</v>
      </c>
      <c r="U769">
        <v>41.618433628184015</v>
      </c>
      <c r="W769">
        <f t="shared" si="573"/>
        <v>0</v>
      </c>
      <c r="X769">
        <f t="shared" si="574"/>
        <v>1</v>
      </c>
      <c r="Y769">
        <f t="shared" si="575"/>
        <v>26.624908562171417</v>
      </c>
      <c r="AB769">
        <v>762</v>
      </c>
      <c r="AC769">
        <v>19.876090372538801</v>
      </c>
      <c r="AD769">
        <v>16.701107473524015</v>
      </c>
      <c r="AF769">
        <f t="shared" si="576"/>
        <v>1</v>
      </c>
      <c r="AG769">
        <f t="shared" si="577"/>
        <v>0</v>
      </c>
      <c r="AH769">
        <f t="shared" si="578"/>
        <v>3.1749828990147861</v>
      </c>
      <c r="AK769">
        <v>762</v>
      </c>
      <c r="AL769">
        <v>5.7212692962152225</v>
      </c>
      <c r="AM769">
        <v>48.397109048883351</v>
      </c>
      <c r="AO769">
        <f t="shared" si="579"/>
        <v>0</v>
      </c>
      <c r="AP769">
        <f t="shared" si="580"/>
        <v>1</v>
      </c>
      <c r="AQ769">
        <f t="shared" si="581"/>
        <v>42.675839752668125</v>
      </c>
      <c r="AT769">
        <v>762</v>
      </c>
      <c r="AU769">
        <v>18.058096010513054</v>
      </c>
      <c r="AV769">
        <v>23.677287900226716</v>
      </c>
      <c r="AX769">
        <f t="shared" si="582"/>
        <v>0</v>
      </c>
      <c r="AY769">
        <f t="shared" si="583"/>
        <v>1</v>
      </c>
      <c r="AZ769">
        <f t="shared" si="584"/>
        <v>5.6191918897136617</v>
      </c>
      <c r="BC769">
        <v>762</v>
      </c>
      <c r="BD769" t="e">
        <v>#N/A</v>
      </c>
      <c r="BE769" t="e">
        <v>#N/A</v>
      </c>
      <c r="BG769" t="e">
        <f t="shared" si="585"/>
        <v>#N/A</v>
      </c>
      <c r="BH769" t="e">
        <f t="shared" si="586"/>
        <v>#N/A</v>
      </c>
      <c r="BI769" t="e">
        <f t="shared" si="587"/>
        <v>#N/A</v>
      </c>
      <c r="BL769">
        <v>762</v>
      </c>
      <c r="BM769">
        <v>21.325846529905665</v>
      </c>
      <c r="BN769">
        <v>10.597410008575439</v>
      </c>
      <c r="BP769">
        <f t="shared" si="588"/>
        <v>1</v>
      </c>
      <c r="BQ769">
        <f t="shared" si="589"/>
        <v>0</v>
      </c>
      <c r="BR769">
        <f t="shared" si="590"/>
        <v>10.728436521330226</v>
      </c>
      <c r="BU769">
        <v>762</v>
      </c>
      <c r="BV769">
        <v>21.446523432317729</v>
      </c>
      <c r="BW769">
        <v>17.746001972138647</v>
      </c>
      <c r="BY769">
        <f t="shared" si="591"/>
        <v>1</v>
      </c>
      <c r="BZ769">
        <f t="shared" si="592"/>
        <v>0</v>
      </c>
      <c r="CA769">
        <f t="shared" si="593"/>
        <v>3.7005214601790826</v>
      </c>
      <c r="CD769">
        <v>762</v>
      </c>
      <c r="CE769">
        <v>25.92854840220344</v>
      </c>
      <c r="CF769">
        <v>38.600886019439073</v>
      </c>
      <c r="CH769">
        <f t="shared" si="594"/>
        <v>0</v>
      </c>
      <c r="CI769">
        <f t="shared" si="595"/>
        <v>1</v>
      </c>
      <c r="CJ769">
        <f t="shared" si="596"/>
        <v>12.672337617235634</v>
      </c>
      <c r="CM769">
        <v>762</v>
      </c>
      <c r="CN769">
        <v>18.203042914104461</v>
      </c>
      <c r="CO769">
        <v>25.388676987882299</v>
      </c>
      <c r="CQ769">
        <f t="shared" si="597"/>
        <v>0</v>
      </c>
      <c r="CR769">
        <f t="shared" si="598"/>
        <v>1</v>
      </c>
      <c r="CS769">
        <f t="shared" si="599"/>
        <v>7.1856340737778375</v>
      </c>
      <c r="CV769">
        <v>762</v>
      </c>
      <c r="CW769">
        <v>21.015121016048493</v>
      </c>
      <c r="CX769">
        <v>25.049321120283995</v>
      </c>
      <c r="CZ769">
        <f t="shared" si="600"/>
        <v>0</v>
      </c>
      <c r="DA769">
        <f t="shared" si="601"/>
        <v>1</v>
      </c>
      <c r="DB769">
        <f t="shared" si="602"/>
        <v>4.0342001042355022</v>
      </c>
      <c r="DE769">
        <v>762</v>
      </c>
      <c r="DF769">
        <v>27.419638417572777</v>
      </c>
      <c r="DG769">
        <v>22.168499857650541</v>
      </c>
      <c r="DI769">
        <f t="shared" si="603"/>
        <v>1</v>
      </c>
      <c r="DJ769">
        <f t="shared" si="604"/>
        <v>0</v>
      </c>
      <c r="DK769">
        <f t="shared" si="605"/>
        <v>5.2511385599222358</v>
      </c>
      <c r="DN769">
        <v>762</v>
      </c>
      <c r="DO769">
        <v>26.098327613658103</v>
      </c>
      <c r="DP769">
        <v>24.768314093685767</v>
      </c>
      <c r="DR769">
        <f t="shared" si="606"/>
        <v>1</v>
      </c>
      <c r="DS769">
        <f t="shared" si="607"/>
        <v>0</v>
      </c>
      <c r="DT769">
        <f t="shared" si="608"/>
        <v>1.3300135199723364</v>
      </c>
      <c r="DW769">
        <v>762</v>
      </c>
      <c r="DX769">
        <v>15.479326243793784</v>
      </c>
      <c r="DY769">
        <v>23.784111222084483</v>
      </c>
      <c r="EA769">
        <f t="shared" si="609"/>
        <v>0</v>
      </c>
      <c r="EB769">
        <f t="shared" si="610"/>
        <v>1</v>
      </c>
      <c r="EC769">
        <f t="shared" si="611"/>
        <v>8.3047849782906997</v>
      </c>
      <c r="EF769">
        <v>762</v>
      </c>
      <c r="EG769">
        <v>20.679808283708418</v>
      </c>
      <c r="EH769">
        <v>18.043899843725967</v>
      </c>
      <c r="EJ769">
        <f t="shared" si="612"/>
        <v>1</v>
      </c>
      <c r="EK769">
        <f t="shared" si="613"/>
        <v>0</v>
      </c>
      <c r="EL769">
        <f t="shared" si="614"/>
        <v>2.6359084399824511</v>
      </c>
      <c r="EO769">
        <v>762</v>
      </c>
      <c r="EP769">
        <v>18.452641169613933</v>
      </c>
      <c r="EQ769">
        <v>-16.007708939843649</v>
      </c>
      <c r="ES769">
        <f t="shared" si="615"/>
        <v>1</v>
      </c>
      <c r="ET769">
        <f t="shared" si="616"/>
        <v>0</v>
      </c>
      <c r="EU769">
        <f t="shared" si="617"/>
        <v>34.460350109457579</v>
      </c>
    </row>
    <row r="770" spans="1:151" x14ac:dyDescent="0.25">
      <c r="A770">
        <v>763</v>
      </c>
      <c r="B770">
        <v>16.058659331986803</v>
      </c>
      <c r="C770">
        <v>28.759752082743663</v>
      </c>
      <c r="E770">
        <f t="shared" si="618"/>
        <v>0</v>
      </c>
      <c r="F770">
        <f t="shared" si="569"/>
        <v>1</v>
      </c>
      <c r="G770">
        <f t="shared" si="619"/>
        <v>12.70109275075686</v>
      </c>
      <c r="J770">
        <v>763</v>
      </c>
      <c r="K770">
        <v>21.435040663988879</v>
      </c>
      <c r="L770">
        <v>21.601581226843848</v>
      </c>
      <c r="N770">
        <f t="shared" si="570"/>
        <v>0</v>
      </c>
      <c r="O770">
        <f t="shared" si="571"/>
        <v>1</v>
      </c>
      <c r="P770">
        <f t="shared" si="572"/>
        <v>0.16654056285496921</v>
      </c>
      <c r="S770">
        <v>763</v>
      </c>
      <c r="T770">
        <v>15.487087731053494</v>
      </c>
      <c r="U770">
        <v>52.177513310678656</v>
      </c>
      <c r="W770">
        <f t="shared" si="573"/>
        <v>0</v>
      </c>
      <c r="X770">
        <f t="shared" si="574"/>
        <v>1</v>
      </c>
      <c r="Y770">
        <f t="shared" si="575"/>
        <v>36.690425579625163</v>
      </c>
      <c r="AB770">
        <v>763</v>
      </c>
      <c r="AC770">
        <v>21.594349627847262</v>
      </c>
      <c r="AD770">
        <v>17.22409549315941</v>
      </c>
      <c r="AF770">
        <f t="shared" si="576"/>
        <v>1</v>
      </c>
      <c r="AG770">
        <f t="shared" si="577"/>
        <v>0</v>
      </c>
      <c r="AH770">
        <f t="shared" si="578"/>
        <v>4.3702541346878512</v>
      </c>
      <c r="AK770">
        <v>763</v>
      </c>
      <c r="AL770">
        <v>19.744840635723577</v>
      </c>
      <c r="AM770">
        <v>24.578918575587664</v>
      </c>
      <c r="AO770">
        <f t="shared" si="579"/>
        <v>0</v>
      </c>
      <c r="AP770">
        <f t="shared" si="580"/>
        <v>1</v>
      </c>
      <c r="AQ770">
        <f t="shared" si="581"/>
        <v>4.8340779398640876</v>
      </c>
      <c r="AT770">
        <v>763</v>
      </c>
      <c r="AU770">
        <v>16.572623763481101</v>
      </c>
      <c r="AV770">
        <v>28.600241757177368</v>
      </c>
      <c r="AX770">
        <f t="shared" si="582"/>
        <v>0</v>
      </c>
      <c r="AY770">
        <f t="shared" si="583"/>
        <v>1</v>
      </c>
      <c r="AZ770">
        <f t="shared" si="584"/>
        <v>12.027617993696268</v>
      </c>
      <c r="BC770">
        <v>763</v>
      </c>
      <c r="BD770" t="e">
        <v>#N/A</v>
      </c>
      <c r="BE770" t="e">
        <v>#N/A</v>
      </c>
      <c r="BG770" t="e">
        <f t="shared" si="585"/>
        <v>#N/A</v>
      </c>
      <c r="BH770" t="e">
        <f t="shared" si="586"/>
        <v>#N/A</v>
      </c>
      <c r="BI770" t="e">
        <f t="shared" si="587"/>
        <v>#N/A</v>
      </c>
      <c r="BL770">
        <v>763</v>
      </c>
      <c r="BM770">
        <v>22.339142409567103</v>
      </c>
      <c r="BN770">
        <v>13.559161288208539</v>
      </c>
      <c r="BP770">
        <f t="shared" si="588"/>
        <v>1</v>
      </c>
      <c r="BQ770">
        <f t="shared" si="589"/>
        <v>0</v>
      </c>
      <c r="BR770">
        <f t="shared" si="590"/>
        <v>8.7799811213585635</v>
      </c>
      <c r="BU770">
        <v>763</v>
      </c>
      <c r="BV770">
        <v>25.000415376980254</v>
      </c>
      <c r="BW770">
        <v>14.81381409752262</v>
      </c>
      <c r="BY770">
        <f t="shared" si="591"/>
        <v>1</v>
      </c>
      <c r="BZ770">
        <f t="shared" si="592"/>
        <v>0</v>
      </c>
      <c r="CA770">
        <f t="shared" si="593"/>
        <v>10.186601279457633</v>
      </c>
      <c r="CD770">
        <v>763</v>
      </c>
      <c r="CE770">
        <v>16.031066125084905</v>
      </c>
      <c r="CF770">
        <v>28.701550484152417</v>
      </c>
      <c r="CH770">
        <f t="shared" si="594"/>
        <v>0</v>
      </c>
      <c r="CI770">
        <f t="shared" si="595"/>
        <v>1</v>
      </c>
      <c r="CJ770">
        <f t="shared" si="596"/>
        <v>12.670484359067512</v>
      </c>
      <c r="CM770">
        <v>763</v>
      </c>
      <c r="CN770">
        <v>18.493217975139618</v>
      </c>
      <c r="CO770">
        <v>22.001832181393919</v>
      </c>
      <c r="CQ770">
        <f t="shared" si="597"/>
        <v>0</v>
      </c>
      <c r="CR770">
        <f t="shared" si="598"/>
        <v>1</v>
      </c>
      <c r="CS770">
        <f t="shared" si="599"/>
        <v>3.5086142062543004</v>
      </c>
      <c r="CV770">
        <v>763</v>
      </c>
      <c r="CW770">
        <v>24.040758468175341</v>
      </c>
      <c r="CX770">
        <v>17.43899120350644</v>
      </c>
      <c r="CZ770">
        <f t="shared" si="600"/>
        <v>1</v>
      </c>
      <c r="DA770">
        <f t="shared" si="601"/>
        <v>0</v>
      </c>
      <c r="DB770">
        <f t="shared" si="602"/>
        <v>6.6017672646689007</v>
      </c>
      <c r="DE770">
        <v>763</v>
      </c>
      <c r="DF770">
        <v>35.253973996625277</v>
      </c>
      <c r="DG770">
        <v>18.575220411267292</v>
      </c>
      <c r="DI770">
        <f t="shared" si="603"/>
        <v>1</v>
      </c>
      <c r="DJ770">
        <f t="shared" si="604"/>
        <v>0</v>
      </c>
      <c r="DK770">
        <f t="shared" si="605"/>
        <v>16.678753585357985</v>
      </c>
      <c r="DN770">
        <v>763</v>
      </c>
      <c r="DO770">
        <v>22.398951867141776</v>
      </c>
      <c r="DP770">
        <v>13.434429157060691</v>
      </c>
      <c r="DR770">
        <f t="shared" si="606"/>
        <v>1</v>
      </c>
      <c r="DS770">
        <f t="shared" si="607"/>
        <v>0</v>
      </c>
      <c r="DT770">
        <f t="shared" si="608"/>
        <v>8.9645227100810843</v>
      </c>
      <c r="DW770">
        <v>763</v>
      </c>
      <c r="DX770">
        <v>9.8018622228252301</v>
      </c>
      <c r="DY770">
        <v>20.201428557090757</v>
      </c>
      <c r="EA770">
        <f t="shared" si="609"/>
        <v>0</v>
      </c>
      <c r="EB770">
        <f t="shared" si="610"/>
        <v>1</v>
      </c>
      <c r="EC770">
        <f t="shared" si="611"/>
        <v>10.399566334265527</v>
      </c>
      <c r="EF770">
        <v>763</v>
      </c>
      <c r="EG770">
        <v>19.633501471269071</v>
      </c>
      <c r="EH770">
        <v>20.595710458691553</v>
      </c>
      <c r="EJ770">
        <f t="shared" si="612"/>
        <v>0</v>
      </c>
      <c r="EK770">
        <f t="shared" si="613"/>
        <v>1</v>
      </c>
      <c r="EL770">
        <f t="shared" si="614"/>
        <v>0.96220898742248195</v>
      </c>
      <c r="EO770">
        <v>763</v>
      </c>
      <c r="EP770">
        <v>22.574571232553467</v>
      </c>
      <c r="EQ770">
        <v>24.096737015774746</v>
      </c>
      <c r="ES770">
        <f t="shared" si="615"/>
        <v>0</v>
      </c>
      <c r="ET770">
        <f t="shared" si="616"/>
        <v>1</v>
      </c>
      <c r="EU770">
        <f t="shared" si="617"/>
        <v>1.5221657832212792</v>
      </c>
    </row>
    <row r="771" spans="1:151" x14ac:dyDescent="0.25">
      <c r="A771">
        <v>764</v>
      </c>
      <c r="B771">
        <v>13.101027774766759</v>
      </c>
      <c r="C771">
        <v>19.671724592798039</v>
      </c>
      <c r="E771">
        <f t="shared" si="618"/>
        <v>0</v>
      </c>
      <c r="F771">
        <f t="shared" si="569"/>
        <v>1</v>
      </c>
      <c r="G771">
        <f t="shared" si="619"/>
        <v>6.5706968180312799</v>
      </c>
      <c r="J771">
        <v>764</v>
      </c>
      <c r="K771">
        <v>8.9674043290242729</v>
      </c>
      <c r="L771">
        <v>23.524015203249771</v>
      </c>
      <c r="N771">
        <f t="shared" si="570"/>
        <v>0</v>
      </c>
      <c r="O771">
        <f t="shared" si="571"/>
        <v>1</v>
      </c>
      <c r="P771">
        <f t="shared" si="572"/>
        <v>14.556610874225498</v>
      </c>
      <c r="S771">
        <v>764</v>
      </c>
      <c r="T771">
        <v>14.782829963423012</v>
      </c>
      <c r="U771">
        <v>26.616781960229492</v>
      </c>
      <c r="W771">
        <f t="shared" si="573"/>
        <v>0</v>
      </c>
      <c r="X771">
        <f t="shared" si="574"/>
        <v>1</v>
      </c>
      <c r="Y771">
        <f t="shared" si="575"/>
        <v>11.83395199680648</v>
      </c>
      <c r="AB771">
        <v>764</v>
      </c>
      <c r="AC771">
        <v>31.564263826811626</v>
      </c>
      <c r="AD771">
        <v>17.656211268640533</v>
      </c>
      <c r="AF771">
        <f t="shared" si="576"/>
        <v>1</v>
      </c>
      <c r="AG771">
        <f t="shared" si="577"/>
        <v>0</v>
      </c>
      <c r="AH771">
        <f t="shared" si="578"/>
        <v>13.908052558171093</v>
      </c>
      <c r="AK771">
        <v>764</v>
      </c>
      <c r="AL771">
        <v>18.340002689405651</v>
      </c>
      <c r="AM771">
        <v>21.100661095495806</v>
      </c>
      <c r="AO771">
        <f t="shared" si="579"/>
        <v>0</v>
      </c>
      <c r="AP771">
        <f t="shared" si="580"/>
        <v>1</v>
      </c>
      <c r="AQ771">
        <f t="shared" si="581"/>
        <v>2.7606584060901547</v>
      </c>
      <c r="AT771">
        <v>764</v>
      </c>
      <c r="AU771">
        <v>18.412662084577015</v>
      </c>
      <c r="AV771">
        <v>15.158573958329638</v>
      </c>
      <c r="AX771">
        <f t="shared" si="582"/>
        <v>1</v>
      </c>
      <c r="AY771">
        <f t="shared" si="583"/>
        <v>0</v>
      </c>
      <c r="AZ771">
        <f t="shared" si="584"/>
        <v>3.2540881262473764</v>
      </c>
      <c r="BC771">
        <v>764</v>
      </c>
      <c r="BD771" t="e">
        <v>#N/A</v>
      </c>
      <c r="BE771" t="e">
        <v>#N/A</v>
      </c>
      <c r="BG771" t="e">
        <f t="shared" si="585"/>
        <v>#N/A</v>
      </c>
      <c r="BH771" t="e">
        <f t="shared" si="586"/>
        <v>#N/A</v>
      </c>
      <c r="BI771" t="e">
        <f t="shared" si="587"/>
        <v>#N/A</v>
      </c>
      <c r="BL771">
        <v>764</v>
      </c>
      <c r="BM771">
        <v>33.015942103834483</v>
      </c>
      <c r="BN771">
        <v>8.7052654650355521</v>
      </c>
      <c r="BP771">
        <f t="shared" si="588"/>
        <v>1</v>
      </c>
      <c r="BQ771">
        <f t="shared" si="589"/>
        <v>0</v>
      </c>
      <c r="BR771">
        <f t="shared" si="590"/>
        <v>24.310676638798931</v>
      </c>
      <c r="BU771">
        <v>764</v>
      </c>
      <c r="BV771">
        <v>14.990211224023067</v>
      </c>
      <c r="BW771">
        <v>25.201404333735745</v>
      </c>
      <c r="BY771">
        <f t="shared" si="591"/>
        <v>0</v>
      </c>
      <c r="BZ771">
        <f t="shared" si="592"/>
        <v>1</v>
      </c>
      <c r="CA771">
        <f t="shared" si="593"/>
        <v>10.211193109712678</v>
      </c>
      <c r="CD771">
        <v>764</v>
      </c>
      <c r="CE771">
        <v>23.64761570712114</v>
      </c>
      <c r="CF771">
        <v>19.955953580203147</v>
      </c>
      <c r="CH771">
        <f t="shared" si="594"/>
        <v>1</v>
      </c>
      <c r="CI771">
        <f t="shared" si="595"/>
        <v>0</v>
      </c>
      <c r="CJ771">
        <f t="shared" si="596"/>
        <v>3.6916621269179934</v>
      </c>
      <c r="CM771">
        <v>764</v>
      </c>
      <c r="CN771">
        <v>20.733463495881576</v>
      </c>
      <c r="CO771">
        <v>0.30641269017438688</v>
      </c>
      <c r="CQ771">
        <f t="shared" si="597"/>
        <v>1</v>
      </c>
      <c r="CR771">
        <f t="shared" si="598"/>
        <v>0</v>
      </c>
      <c r="CS771">
        <f t="shared" si="599"/>
        <v>20.427050805707189</v>
      </c>
      <c r="CV771">
        <v>764</v>
      </c>
      <c r="CW771">
        <v>21.166160755685521</v>
      </c>
      <c r="CX771">
        <v>15.41440418236246</v>
      </c>
      <c r="CZ771">
        <f t="shared" si="600"/>
        <v>1</v>
      </c>
      <c r="DA771">
        <f t="shared" si="601"/>
        <v>0</v>
      </c>
      <c r="DB771">
        <f t="shared" si="602"/>
        <v>5.7517565733230605</v>
      </c>
      <c r="DE771">
        <v>764</v>
      </c>
      <c r="DF771">
        <v>28.349350926901849</v>
      </c>
      <c r="DG771">
        <v>27.609809749646828</v>
      </c>
      <c r="DI771">
        <f t="shared" si="603"/>
        <v>1</v>
      </c>
      <c r="DJ771">
        <f t="shared" si="604"/>
        <v>0</v>
      </c>
      <c r="DK771">
        <f t="shared" si="605"/>
        <v>0.73954117725502044</v>
      </c>
      <c r="DN771">
        <v>764</v>
      </c>
      <c r="DO771">
        <v>25.190367353009922</v>
      </c>
      <c r="DP771">
        <v>7.8699755896868879</v>
      </c>
      <c r="DR771">
        <f t="shared" si="606"/>
        <v>1</v>
      </c>
      <c r="DS771">
        <f t="shared" si="607"/>
        <v>0</v>
      </c>
      <c r="DT771">
        <f t="shared" si="608"/>
        <v>17.320391763323034</v>
      </c>
      <c r="DW771">
        <v>764</v>
      </c>
      <c r="DX771">
        <v>7.1074153713228405</v>
      </c>
      <c r="DY771">
        <v>29.000264137616611</v>
      </c>
      <c r="EA771">
        <f t="shared" si="609"/>
        <v>0</v>
      </c>
      <c r="EB771">
        <f t="shared" si="610"/>
        <v>1</v>
      </c>
      <c r="EC771">
        <f t="shared" si="611"/>
        <v>21.892848766293771</v>
      </c>
      <c r="EF771">
        <v>764</v>
      </c>
      <c r="EG771">
        <v>22.504423265864254</v>
      </c>
      <c r="EH771">
        <v>15.496604964254461</v>
      </c>
      <c r="EJ771">
        <f t="shared" si="612"/>
        <v>1</v>
      </c>
      <c r="EK771">
        <f t="shared" si="613"/>
        <v>0</v>
      </c>
      <c r="EL771">
        <f t="shared" si="614"/>
        <v>7.0078183016097935</v>
      </c>
      <c r="EO771">
        <v>764</v>
      </c>
      <c r="EP771">
        <v>25.525010455829989</v>
      </c>
      <c r="EQ771">
        <v>32.943951851135921</v>
      </c>
      <c r="ES771">
        <f t="shared" si="615"/>
        <v>0</v>
      </c>
      <c r="ET771">
        <f t="shared" si="616"/>
        <v>1</v>
      </c>
      <c r="EU771">
        <f t="shared" si="617"/>
        <v>7.4189413953059322</v>
      </c>
    </row>
    <row r="772" spans="1:151" x14ac:dyDescent="0.25">
      <c r="A772">
        <v>765</v>
      </c>
      <c r="B772">
        <v>13.756642736226187</v>
      </c>
      <c r="C772">
        <v>22.264949854295832</v>
      </c>
      <c r="E772">
        <f t="shared" si="618"/>
        <v>0</v>
      </c>
      <c r="F772">
        <f t="shared" si="569"/>
        <v>1</v>
      </c>
      <c r="G772">
        <f t="shared" si="619"/>
        <v>8.508307118069645</v>
      </c>
      <c r="J772">
        <v>765</v>
      </c>
      <c r="K772">
        <v>7.7724489930758303</v>
      </c>
      <c r="L772">
        <v>29.132315002499723</v>
      </c>
      <c r="N772">
        <f t="shared" si="570"/>
        <v>0</v>
      </c>
      <c r="O772">
        <f t="shared" si="571"/>
        <v>1</v>
      </c>
      <c r="P772">
        <f t="shared" si="572"/>
        <v>21.359866009423893</v>
      </c>
      <c r="S772">
        <v>765</v>
      </c>
      <c r="T772">
        <v>19.641245100800674</v>
      </c>
      <c r="U772">
        <v>32.203219981459483</v>
      </c>
      <c r="W772">
        <f t="shared" si="573"/>
        <v>0</v>
      </c>
      <c r="X772">
        <f t="shared" si="574"/>
        <v>1</v>
      </c>
      <c r="Y772">
        <f t="shared" si="575"/>
        <v>12.561974880658809</v>
      </c>
      <c r="AB772">
        <v>765</v>
      </c>
      <c r="AC772">
        <v>23.947064201479353</v>
      </c>
      <c r="AD772">
        <v>19.968625525307509</v>
      </c>
      <c r="AF772">
        <f t="shared" si="576"/>
        <v>1</v>
      </c>
      <c r="AG772">
        <f t="shared" si="577"/>
        <v>0</v>
      </c>
      <c r="AH772">
        <f t="shared" si="578"/>
        <v>3.9784386761718444</v>
      </c>
      <c r="AK772">
        <v>765</v>
      </c>
      <c r="AL772">
        <v>15.260820173723534</v>
      </c>
      <c r="AM772">
        <v>31.466363489437786</v>
      </c>
      <c r="AO772">
        <f t="shared" si="579"/>
        <v>0</v>
      </c>
      <c r="AP772">
        <f t="shared" si="580"/>
        <v>1</v>
      </c>
      <c r="AQ772">
        <f t="shared" si="581"/>
        <v>16.205543315714252</v>
      </c>
      <c r="AT772">
        <v>765</v>
      </c>
      <c r="AU772">
        <v>20.748456429130997</v>
      </c>
      <c r="AV772">
        <v>30.318545786178252</v>
      </c>
      <c r="AX772">
        <f t="shared" si="582"/>
        <v>0</v>
      </c>
      <c r="AY772">
        <f t="shared" si="583"/>
        <v>1</v>
      </c>
      <c r="AZ772">
        <f t="shared" si="584"/>
        <v>9.5700893570472552</v>
      </c>
      <c r="BC772">
        <v>765</v>
      </c>
      <c r="BD772" t="e">
        <v>#N/A</v>
      </c>
      <c r="BE772" t="e">
        <v>#N/A</v>
      </c>
      <c r="BG772" t="e">
        <f t="shared" si="585"/>
        <v>#N/A</v>
      </c>
      <c r="BH772" t="e">
        <f t="shared" si="586"/>
        <v>#N/A</v>
      </c>
      <c r="BI772" t="e">
        <f t="shared" si="587"/>
        <v>#N/A</v>
      </c>
      <c r="BL772">
        <v>765</v>
      </c>
      <c r="BM772">
        <v>25.411933394410291</v>
      </c>
      <c r="BN772">
        <v>8.8900935726754948</v>
      </c>
      <c r="BP772">
        <f t="shared" si="588"/>
        <v>1</v>
      </c>
      <c r="BQ772">
        <f t="shared" si="589"/>
        <v>0</v>
      </c>
      <c r="BR772">
        <f t="shared" si="590"/>
        <v>16.521839821734794</v>
      </c>
      <c r="BU772">
        <v>765</v>
      </c>
      <c r="BV772">
        <v>19.81727300025786</v>
      </c>
      <c r="BW772">
        <v>23.224131725727553</v>
      </c>
      <c r="BY772">
        <f t="shared" si="591"/>
        <v>0</v>
      </c>
      <c r="BZ772">
        <f t="shared" si="592"/>
        <v>1</v>
      </c>
      <c r="CA772">
        <f t="shared" si="593"/>
        <v>3.4068587254696929</v>
      </c>
      <c r="CD772">
        <v>765</v>
      </c>
      <c r="CE772">
        <v>22.871631251925614</v>
      </c>
      <c r="CF772">
        <v>14.115986898834807</v>
      </c>
      <c r="CH772">
        <f t="shared" si="594"/>
        <v>1</v>
      </c>
      <c r="CI772">
        <f t="shared" si="595"/>
        <v>0</v>
      </c>
      <c r="CJ772">
        <f t="shared" si="596"/>
        <v>8.7556443530908066</v>
      </c>
      <c r="CM772">
        <v>765</v>
      </c>
      <c r="CN772">
        <v>17.799505481456737</v>
      </c>
      <c r="CO772">
        <v>15.795703133044565</v>
      </c>
      <c r="CQ772">
        <f t="shared" si="597"/>
        <v>1</v>
      </c>
      <c r="CR772">
        <f t="shared" si="598"/>
        <v>0</v>
      </c>
      <c r="CS772">
        <f t="shared" si="599"/>
        <v>2.0038023484121723</v>
      </c>
      <c r="CV772">
        <v>765</v>
      </c>
      <c r="CW772">
        <v>23.151023654058811</v>
      </c>
      <c r="CX772">
        <v>18.302641635166971</v>
      </c>
      <c r="CZ772">
        <f t="shared" si="600"/>
        <v>1</v>
      </c>
      <c r="DA772">
        <f t="shared" si="601"/>
        <v>0</v>
      </c>
      <c r="DB772">
        <f t="shared" si="602"/>
        <v>4.8483820188918401</v>
      </c>
      <c r="DE772">
        <v>765</v>
      </c>
      <c r="DF772">
        <v>11.65321446859372</v>
      </c>
      <c r="DG772">
        <v>29.124703500679402</v>
      </c>
      <c r="DI772">
        <f t="shared" si="603"/>
        <v>0</v>
      </c>
      <c r="DJ772">
        <f t="shared" si="604"/>
        <v>1</v>
      </c>
      <c r="DK772">
        <f t="shared" si="605"/>
        <v>17.471489032085682</v>
      </c>
      <c r="DN772">
        <v>765</v>
      </c>
      <c r="DO772">
        <v>21.868769748957</v>
      </c>
      <c r="DP772">
        <v>25.780145188337563</v>
      </c>
      <c r="DR772">
        <f t="shared" si="606"/>
        <v>0</v>
      </c>
      <c r="DS772">
        <f t="shared" si="607"/>
        <v>1</v>
      </c>
      <c r="DT772">
        <f t="shared" si="608"/>
        <v>3.9113754393805635</v>
      </c>
      <c r="DW772">
        <v>765</v>
      </c>
      <c r="DX772">
        <v>10.870543890251074</v>
      </c>
      <c r="DY772">
        <v>21.787651158010011</v>
      </c>
      <c r="EA772">
        <f t="shared" si="609"/>
        <v>0</v>
      </c>
      <c r="EB772">
        <f t="shared" si="610"/>
        <v>1</v>
      </c>
      <c r="EC772">
        <f t="shared" si="611"/>
        <v>10.917107267758936</v>
      </c>
      <c r="EF772">
        <v>765</v>
      </c>
      <c r="EG772">
        <v>24.550437276432724</v>
      </c>
      <c r="EH772">
        <v>16.750017383352546</v>
      </c>
      <c r="EJ772">
        <f t="shared" si="612"/>
        <v>1</v>
      </c>
      <c r="EK772">
        <f t="shared" si="613"/>
        <v>0</v>
      </c>
      <c r="EL772">
        <f t="shared" si="614"/>
        <v>7.8004198930801785</v>
      </c>
      <c r="EO772">
        <v>765</v>
      </c>
      <c r="EP772">
        <v>21.38175397926657</v>
      </c>
      <c r="EQ772">
        <v>26.30619836138241</v>
      </c>
      <c r="ES772">
        <f t="shared" si="615"/>
        <v>0</v>
      </c>
      <c r="ET772">
        <f t="shared" si="616"/>
        <v>1</v>
      </c>
      <c r="EU772">
        <f t="shared" si="617"/>
        <v>4.9244443821158406</v>
      </c>
    </row>
    <row r="773" spans="1:151" x14ac:dyDescent="0.25">
      <c r="A773">
        <v>766</v>
      </c>
      <c r="B773">
        <v>9.0031135220742549</v>
      </c>
      <c r="C773">
        <v>21.72818531809752</v>
      </c>
      <c r="E773">
        <f t="shared" si="618"/>
        <v>0</v>
      </c>
      <c r="F773">
        <f t="shared" si="569"/>
        <v>1</v>
      </c>
      <c r="G773">
        <f t="shared" si="619"/>
        <v>12.725071796023265</v>
      </c>
      <c r="J773">
        <v>766</v>
      </c>
      <c r="K773">
        <v>23.226656060992735</v>
      </c>
      <c r="L773">
        <v>8.1511052427923616</v>
      </c>
      <c r="N773">
        <f t="shared" si="570"/>
        <v>1</v>
      </c>
      <c r="O773">
        <f t="shared" si="571"/>
        <v>0</v>
      </c>
      <c r="P773">
        <f t="shared" si="572"/>
        <v>15.075550818200373</v>
      </c>
      <c r="S773">
        <v>766</v>
      </c>
      <c r="T773">
        <v>15.218695710915785</v>
      </c>
      <c r="U773">
        <v>42.357989700089568</v>
      </c>
      <c r="W773">
        <f t="shared" si="573"/>
        <v>0</v>
      </c>
      <c r="X773">
        <f t="shared" si="574"/>
        <v>1</v>
      </c>
      <c r="Y773">
        <f t="shared" si="575"/>
        <v>27.139293989173783</v>
      </c>
      <c r="AB773">
        <v>766</v>
      </c>
      <c r="AC773">
        <v>23.068587825980188</v>
      </c>
      <c r="AD773">
        <v>17.615631486375026</v>
      </c>
      <c r="AF773">
        <f t="shared" si="576"/>
        <v>1</v>
      </c>
      <c r="AG773">
        <f t="shared" si="577"/>
        <v>0</v>
      </c>
      <c r="AH773">
        <f t="shared" si="578"/>
        <v>5.4529563396051621</v>
      </c>
      <c r="AK773">
        <v>766</v>
      </c>
      <c r="AL773">
        <v>25.10193613026869</v>
      </c>
      <c r="AM773">
        <v>38.510065495592372</v>
      </c>
      <c r="AO773">
        <f t="shared" si="579"/>
        <v>0</v>
      </c>
      <c r="AP773">
        <f t="shared" si="580"/>
        <v>1</v>
      </c>
      <c r="AQ773">
        <f t="shared" si="581"/>
        <v>13.408129365323681</v>
      </c>
      <c r="AT773">
        <v>766</v>
      </c>
      <c r="AU773">
        <v>17.812037295962721</v>
      </c>
      <c r="AV773">
        <v>19.662877054187742</v>
      </c>
      <c r="AX773">
        <f t="shared" si="582"/>
        <v>0</v>
      </c>
      <c r="AY773">
        <f t="shared" si="583"/>
        <v>1</v>
      </c>
      <c r="AZ773">
        <f t="shared" si="584"/>
        <v>1.8508397582250211</v>
      </c>
      <c r="BC773">
        <v>766</v>
      </c>
      <c r="BD773" t="e">
        <v>#N/A</v>
      </c>
      <c r="BE773" t="e">
        <v>#N/A</v>
      </c>
      <c r="BG773" t="e">
        <f t="shared" si="585"/>
        <v>#N/A</v>
      </c>
      <c r="BH773" t="e">
        <f t="shared" si="586"/>
        <v>#N/A</v>
      </c>
      <c r="BI773" t="e">
        <f t="shared" si="587"/>
        <v>#N/A</v>
      </c>
      <c r="BL773">
        <v>766</v>
      </c>
      <c r="BM773">
        <v>29.359783051270107</v>
      </c>
      <c r="BN773">
        <v>8.6257127581830648</v>
      </c>
      <c r="BP773">
        <f t="shared" si="588"/>
        <v>1</v>
      </c>
      <c r="BQ773">
        <f t="shared" si="589"/>
        <v>0</v>
      </c>
      <c r="BR773">
        <f t="shared" si="590"/>
        <v>20.734070293087044</v>
      </c>
      <c r="BU773">
        <v>766</v>
      </c>
      <c r="BV773">
        <v>20.316575031056956</v>
      </c>
      <c r="BW773">
        <v>21.095929555912143</v>
      </c>
      <c r="BY773">
        <f t="shared" si="591"/>
        <v>0</v>
      </c>
      <c r="BZ773">
        <f t="shared" si="592"/>
        <v>1</v>
      </c>
      <c r="CA773">
        <f t="shared" si="593"/>
        <v>0.77935452485518653</v>
      </c>
      <c r="CD773">
        <v>766</v>
      </c>
      <c r="CE773">
        <v>20.618856166344123</v>
      </c>
      <c r="CF773">
        <v>13.660771374713798</v>
      </c>
      <c r="CH773">
        <f t="shared" si="594"/>
        <v>1</v>
      </c>
      <c r="CI773">
        <f t="shared" si="595"/>
        <v>0</v>
      </c>
      <c r="CJ773">
        <f t="shared" si="596"/>
        <v>6.9580847916303252</v>
      </c>
      <c r="CM773">
        <v>766</v>
      </c>
      <c r="CN773">
        <v>15.783223808302898</v>
      </c>
      <c r="CO773">
        <v>26.291000778143751</v>
      </c>
      <c r="CQ773">
        <f t="shared" si="597"/>
        <v>0</v>
      </c>
      <c r="CR773">
        <f t="shared" si="598"/>
        <v>1</v>
      </c>
      <c r="CS773">
        <f t="shared" si="599"/>
        <v>10.507776969840853</v>
      </c>
      <c r="CV773">
        <v>766</v>
      </c>
      <c r="CW773">
        <v>21.502834812776765</v>
      </c>
      <c r="CX773">
        <v>22.134774615996164</v>
      </c>
      <c r="CZ773">
        <f t="shared" si="600"/>
        <v>0</v>
      </c>
      <c r="DA773">
        <f t="shared" si="601"/>
        <v>1</v>
      </c>
      <c r="DB773">
        <f t="shared" si="602"/>
        <v>0.63193980321939947</v>
      </c>
      <c r="DE773">
        <v>766</v>
      </c>
      <c r="DF773">
        <v>16.05142793815309</v>
      </c>
      <c r="DG773">
        <v>16.193070771585028</v>
      </c>
      <c r="DI773">
        <f t="shared" si="603"/>
        <v>0</v>
      </c>
      <c r="DJ773">
        <f t="shared" si="604"/>
        <v>1</v>
      </c>
      <c r="DK773">
        <f t="shared" si="605"/>
        <v>0.14164283343193773</v>
      </c>
      <c r="DN773">
        <v>766</v>
      </c>
      <c r="DO773">
        <v>25.016026690951932</v>
      </c>
      <c r="DP773">
        <v>22.555975697137995</v>
      </c>
      <c r="DR773">
        <f t="shared" si="606"/>
        <v>1</v>
      </c>
      <c r="DS773">
        <f t="shared" si="607"/>
        <v>0</v>
      </c>
      <c r="DT773">
        <f t="shared" si="608"/>
        <v>2.4600509938139368</v>
      </c>
      <c r="DW773">
        <v>766</v>
      </c>
      <c r="DX773">
        <v>5.4609202045743412</v>
      </c>
      <c r="DY773">
        <v>22.485842175842972</v>
      </c>
      <c r="EA773">
        <f t="shared" si="609"/>
        <v>0</v>
      </c>
      <c r="EB773">
        <f t="shared" si="610"/>
        <v>1</v>
      </c>
      <c r="EC773">
        <f t="shared" si="611"/>
        <v>17.024921971268633</v>
      </c>
      <c r="EF773">
        <v>766</v>
      </c>
      <c r="EG773">
        <v>20.17682770322633</v>
      </c>
      <c r="EH773">
        <v>16.243008686010434</v>
      </c>
      <c r="EJ773">
        <f t="shared" si="612"/>
        <v>1</v>
      </c>
      <c r="EK773">
        <f t="shared" si="613"/>
        <v>0</v>
      </c>
      <c r="EL773">
        <f t="shared" si="614"/>
        <v>3.933819017215896</v>
      </c>
      <c r="EO773">
        <v>766</v>
      </c>
      <c r="EP773">
        <v>22.947404005616004</v>
      </c>
      <c r="EQ773">
        <v>39.365109096703335</v>
      </c>
      <c r="ES773">
        <f t="shared" si="615"/>
        <v>0</v>
      </c>
      <c r="ET773">
        <f t="shared" si="616"/>
        <v>1</v>
      </c>
      <c r="EU773">
        <f t="shared" si="617"/>
        <v>16.417705091087331</v>
      </c>
    </row>
    <row r="774" spans="1:151" x14ac:dyDescent="0.25">
      <c r="A774">
        <v>767</v>
      </c>
      <c r="B774">
        <v>10.332229769165174</v>
      </c>
      <c r="C774">
        <v>-0.52892477362241763</v>
      </c>
      <c r="E774">
        <f t="shared" si="618"/>
        <v>1</v>
      </c>
      <c r="F774">
        <f t="shared" si="569"/>
        <v>0</v>
      </c>
      <c r="G774">
        <f t="shared" si="619"/>
        <v>10.861154542787592</v>
      </c>
      <c r="J774">
        <v>767</v>
      </c>
      <c r="K774">
        <v>23.019368491586512</v>
      </c>
      <c r="L774">
        <v>26.453821358288053</v>
      </c>
      <c r="N774">
        <f t="shared" si="570"/>
        <v>0</v>
      </c>
      <c r="O774">
        <f t="shared" si="571"/>
        <v>1</v>
      </c>
      <c r="P774">
        <f t="shared" si="572"/>
        <v>3.434452866701541</v>
      </c>
      <c r="S774">
        <v>767</v>
      </c>
      <c r="T774">
        <v>21.651614633041149</v>
      </c>
      <c r="U774">
        <v>31.899642354706828</v>
      </c>
      <c r="W774">
        <f t="shared" si="573"/>
        <v>0</v>
      </c>
      <c r="X774">
        <f t="shared" si="574"/>
        <v>1</v>
      </c>
      <c r="Y774">
        <f t="shared" si="575"/>
        <v>10.248027721665679</v>
      </c>
      <c r="AB774">
        <v>767</v>
      </c>
      <c r="AC774">
        <v>19.006697917700549</v>
      </c>
      <c r="AD774">
        <v>16.991633486175441</v>
      </c>
      <c r="AF774">
        <f t="shared" si="576"/>
        <v>1</v>
      </c>
      <c r="AG774">
        <f t="shared" si="577"/>
        <v>0</v>
      </c>
      <c r="AH774">
        <f t="shared" si="578"/>
        <v>2.0150644315251078</v>
      </c>
      <c r="AK774">
        <v>767</v>
      </c>
      <c r="AL774">
        <v>36.770410071627282</v>
      </c>
      <c r="AM774">
        <v>24.952028717453889</v>
      </c>
      <c r="AO774">
        <f t="shared" si="579"/>
        <v>1</v>
      </c>
      <c r="AP774">
        <f t="shared" si="580"/>
        <v>0</v>
      </c>
      <c r="AQ774">
        <f t="shared" si="581"/>
        <v>11.818381354173393</v>
      </c>
      <c r="AT774">
        <v>767</v>
      </c>
      <c r="AU774">
        <v>19.611114472933458</v>
      </c>
      <c r="AV774">
        <v>20.004832143118559</v>
      </c>
      <c r="AX774">
        <f t="shared" si="582"/>
        <v>0</v>
      </c>
      <c r="AY774">
        <f t="shared" si="583"/>
        <v>1</v>
      </c>
      <c r="AZ774">
        <f t="shared" si="584"/>
        <v>0.39371767018510084</v>
      </c>
      <c r="BC774">
        <v>767</v>
      </c>
      <c r="BD774" t="e">
        <v>#N/A</v>
      </c>
      <c r="BE774" t="e">
        <v>#N/A</v>
      </c>
      <c r="BG774" t="e">
        <f t="shared" si="585"/>
        <v>#N/A</v>
      </c>
      <c r="BH774" t="e">
        <f t="shared" si="586"/>
        <v>#N/A</v>
      </c>
      <c r="BI774" t="e">
        <f t="shared" si="587"/>
        <v>#N/A</v>
      </c>
      <c r="BL774">
        <v>767</v>
      </c>
      <c r="BM774">
        <v>25.738434956371254</v>
      </c>
      <c r="BN774">
        <v>12.392568059447065</v>
      </c>
      <c r="BP774">
        <f t="shared" si="588"/>
        <v>1</v>
      </c>
      <c r="BQ774">
        <f t="shared" si="589"/>
        <v>0</v>
      </c>
      <c r="BR774">
        <f t="shared" si="590"/>
        <v>13.345866896924189</v>
      </c>
      <c r="BU774">
        <v>767</v>
      </c>
      <c r="BV774">
        <v>19.785379475578829</v>
      </c>
      <c r="BW774">
        <v>25.096396928685422</v>
      </c>
      <c r="BY774">
        <f t="shared" si="591"/>
        <v>0</v>
      </c>
      <c r="BZ774">
        <f t="shared" si="592"/>
        <v>1</v>
      </c>
      <c r="CA774">
        <f t="shared" si="593"/>
        <v>5.3110174531065937</v>
      </c>
      <c r="CD774">
        <v>767</v>
      </c>
      <c r="CE774">
        <v>32.709481496406724</v>
      </c>
      <c r="CF774">
        <v>17.653865484584188</v>
      </c>
      <c r="CH774">
        <f t="shared" si="594"/>
        <v>1</v>
      </c>
      <c r="CI774">
        <f t="shared" si="595"/>
        <v>0</v>
      </c>
      <c r="CJ774">
        <f t="shared" si="596"/>
        <v>15.055616011822536</v>
      </c>
      <c r="CM774">
        <v>767</v>
      </c>
      <c r="CN774">
        <v>24.761216008145993</v>
      </c>
      <c r="CO774">
        <v>18.936342692030273</v>
      </c>
      <c r="CQ774">
        <f t="shared" si="597"/>
        <v>1</v>
      </c>
      <c r="CR774">
        <f t="shared" si="598"/>
        <v>0</v>
      </c>
      <c r="CS774">
        <f t="shared" si="599"/>
        <v>5.8248733161157205</v>
      </c>
      <c r="CV774">
        <v>767</v>
      </c>
      <c r="CW774">
        <v>21.833566172182184</v>
      </c>
      <c r="CX774">
        <v>15.367969200973915</v>
      </c>
      <c r="CZ774">
        <f t="shared" si="600"/>
        <v>1</v>
      </c>
      <c r="DA774">
        <f t="shared" si="601"/>
        <v>0</v>
      </c>
      <c r="DB774">
        <f t="shared" si="602"/>
        <v>6.465596971208269</v>
      </c>
      <c r="DE774">
        <v>767</v>
      </c>
      <c r="DF774">
        <v>27.957080247058112</v>
      </c>
      <c r="DG774">
        <v>14.369722337878976</v>
      </c>
      <c r="DI774">
        <f t="shared" si="603"/>
        <v>1</v>
      </c>
      <c r="DJ774">
        <f t="shared" si="604"/>
        <v>0</v>
      </c>
      <c r="DK774">
        <f t="shared" si="605"/>
        <v>13.587357909179136</v>
      </c>
      <c r="DN774">
        <v>767</v>
      </c>
      <c r="DO774">
        <v>22.055509946781775</v>
      </c>
      <c r="DP774">
        <v>24.58567968924007</v>
      </c>
      <c r="DR774">
        <f t="shared" si="606"/>
        <v>0</v>
      </c>
      <c r="DS774">
        <f t="shared" si="607"/>
        <v>1</v>
      </c>
      <c r="DT774">
        <f t="shared" si="608"/>
        <v>2.5301697424582947</v>
      </c>
      <c r="DW774">
        <v>767</v>
      </c>
      <c r="DX774">
        <v>2.2841128760977707</v>
      </c>
      <c r="DY774">
        <v>19.37236726768592</v>
      </c>
      <c r="EA774">
        <f t="shared" si="609"/>
        <v>0</v>
      </c>
      <c r="EB774">
        <f t="shared" si="610"/>
        <v>1</v>
      </c>
      <c r="EC774">
        <f t="shared" si="611"/>
        <v>17.088254391588151</v>
      </c>
      <c r="EF774">
        <v>767</v>
      </c>
      <c r="EG774">
        <v>21.110174690644573</v>
      </c>
      <c r="EH774">
        <v>16.677503044130134</v>
      </c>
      <c r="EJ774">
        <f t="shared" si="612"/>
        <v>1</v>
      </c>
      <c r="EK774">
        <f t="shared" si="613"/>
        <v>0</v>
      </c>
      <c r="EL774">
        <f t="shared" si="614"/>
        <v>4.4326716465144393</v>
      </c>
      <c r="EO774">
        <v>767</v>
      </c>
      <c r="EP774">
        <v>21.053885811356121</v>
      </c>
      <c r="EQ774">
        <v>7.7666664491374995</v>
      </c>
      <c r="ES774">
        <f t="shared" si="615"/>
        <v>1</v>
      </c>
      <c r="ET774">
        <f t="shared" si="616"/>
        <v>0</v>
      </c>
      <c r="EU774">
        <f t="shared" si="617"/>
        <v>13.287219362218622</v>
      </c>
    </row>
    <row r="775" spans="1:151" x14ac:dyDescent="0.25">
      <c r="A775">
        <v>768</v>
      </c>
      <c r="B775">
        <v>5.633198772217165</v>
      </c>
      <c r="C775">
        <v>29.863846613211471</v>
      </c>
      <c r="E775">
        <f t="shared" si="618"/>
        <v>0</v>
      </c>
      <c r="F775">
        <f t="shared" si="569"/>
        <v>1</v>
      </c>
      <c r="G775">
        <f t="shared" si="619"/>
        <v>24.230647840994308</v>
      </c>
      <c r="J775">
        <v>768</v>
      </c>
      <c r="K775">
        <v>26.314663339412249</v>
      </c>
      <c r="L775">
        <v>19.535505384995972</v>
      </c>
      <c r="N775">
        <f t="shared" si="570"/>
        <v>1</v>
      </c>
      <c r="O775">
        <f t="shared" si="571"/>
        <v>0</v>
      </c>
      <c r="P775">
        <f t="shared" si="572"/>
        <v>6.7791579544162772</v>
      </c>
      <c r="S775">
        <v>768</v>
      </c>
      <c r="T775">
        <v>24.810173736523229</v>
      </c>
      <c r="U775">
        <v>28.547352168059163</v>
      </c>
      <c r="W775">
        <f t="shared" si="573"/>
        <v>0</v>
      </c>
      <c r="X775">
        <f t="shared" si="574"/>
        <v>1</v>
      </c>
      <c r="Y775">
        <f t="shared" si="575"/>
        <v>3.7371784315359342</v>
      </c>
      <c r="AB775">
        <v>768</v>
      </c>
      <c r="AC775">
        <v>30.012665983794655</v>
      </c>
      <c r="AD775">
        <v>18.470569639567131</v>
      </c>
      <c r="AF775">
        <f t="shared" si="576"/>
        <v>1</v>
      </c>
      <c r="AG775">
        <f t="shared" si="577"/>
        <v>0</v>
      </c>
      <c r="AH775">
        <f t="shared" si="578"/>
        <v>11.542096344227524</v>
      </c>
      <c r="AK775">
        <v>768</v>
      </c>
      <c r="AL775">
        <v>22.254308813898774</v>
      </c>
      <c r="AM775">
        <v>3.7805072422453101</v>
      </c>
      <c r="AO775">
        <f t="shared" si="579"/>
        <v>1</v>
      </c>
      <c r="AP775">
        <f t="shared" si="580"/>
        <v>0</v>
      </c>
      <c r="AQ775">
        <f t="shared" si="581"/>
        <v>18.473801571653464</v>
      </c>
      <c r="AT775">
        <v>768</v>
      </c>
      <c r="AU775">
        <v>14.840043502487646</v>
      </c>
      <c r="AV775">
        <v>23.733269763292647</v>
      </c>
      <c r="AX775">
        <f t="shared" si="582"/>
        <v>0</v>
      </c>
      <c r="AY775">
        <f t="shared" si="583"/>
        <v>1</v>
      </c>
      <c r="AZ775">
        <f t="shared" si="584"/>
        <v>8.893226260805001</v>
      </c>
      <c r="BC775">
        <v>768</v>
      </c>
      <c r="BD775" t="e">
        <v>#N/A</v>
      </c>
      <c r="BE775" t="e">
        <v>#N/A</v>
      </c>
      <c r="BG775" t="e">
        <f t="shared" si="585"/>
        <v>#N/A</v>
      </c>
      <c r="BH775" t="e">
        <f t="shared" si="586"/>
        <v>#N/A</v>
      </c>
      <c r="BI775" t="e">
        <f t="shared" si="587"/>
        <v>#N/A</v>
      </c>
      <c r="BL775">
        <v>768</v>
      </c>
      <c r="BM775">
        <v>38.99826718809404</v>
      </c>
      <c r="BN775">
        <v>14.358733543046155</v>
      </c>
      <c r="BP775">
        <f t="shared" si="588"/>
        <v>1</v>
      </c>
      <c r="BQ775">
        <f t="shared" si="589"/>
        <v>0</v>
      </c>
      <c r="BR775">
        <f t="shared" si="590"/>
        <v>24.639533645047884</v>
      </c>
      <c r="BU775">
        <v>768</v>
      </c>
      <c r="BV775">
        <v>25.874322190274054</v>
      </c>
      <c r="BW775">
        <v>30.000264563821869</v>
      </c>
      <c r="BY775">
        <f t="shared" si="591"/>
        <v>0</v>
      </c>
      <c r="BZ775">
        <f t="shared" si="592"/>
        <v>1</v>
      </c>
      <c r="CA775">
        <f t="shared" si="593"/>
        <v>4.1259423735478151</v>
      </c>
      <c r="CD775">
        <v>768</v>
      </c>
      <c r="CE775">
        <v>20.80163489595753</v>
      </c>
      <c r="CF775">
        <v>6.541775097650234</v>
      </c>
      <c r="CH775">
        <f t="shared" si="594"/>
        <v>1</v>
      </c>
      <c r="CI775">
        <f t="shared" si="595"/>
        <v>0</v>
      </c>
      <c r="CJ775">
        <f t="shared" si="596"/>
        <v>14.259859798307296</v>
      </c>
      <c r="CM775">
        <v>768</v>
      </c>
      <c r="CN775">
        <v>20.54049242622704</v>
      </c>
      <c r="CO775">
        <v>0.39730498475728737</v>
      </c>
      <c r="CQ775">
        <f t="shared" si="597"/>
        <v>1</v>
      </c>
      <c r="CR775">
        <f t="shared" si="598"/>
        <v>0</v>
      </c>
      <c r="CS775">
        <f t="shared" si="599"/>
        <v>20.143187441469752</v>
      </c>
      <c r="CV775">
        <v>768</v>
      </c>
      <c r="CW775">
        <v>24.985265077729434</v>
      </c>
      <c r="CX775">
        <v>14.874875626593491</v>
      </c>
      <c r="CZ775">
        <f t="shared" si="600"/>
        <v>1</v>
      </c>
      <c r="DA775">
        <f t="shared" si="601"/>
        <v>0</v>
      </c>
      <c r="DB775">
        <f t="shared" si="602"/>
        <v>10.110389451135942</v>
      </c>
      <c r="DE775">
        <v>768</v>
      </c>
      <c r="DF775">
        <v>29.500293304243591</v>
      </c>
      <c r="DG775">
        <v>34.178005838655068</v>
      </c>
      <c r="DI775">
        <f t="shared" si="603"/>
        <v>0</v>
      </c>
      <c r="DJ775">
        <f t="shared" si="604"/>
        <v>1</v>
      </c>
      <c r="DK775">
        <f t="shared" si="605"/>
        <v>4.6777125344114765</v>
      </c>
      <c r="DN775">
        <v>768</v>
      </c>
      <c r="DO775">
        <v>20.308482170304135</v>
      </c>
      <c r="DP775">
        <v>22.198991016032171</v>
      </c>
      <c r="DR775">
        <f t="shared" si="606"/>
        <v>0</v>
      </c>
      <c r="DS775">
        <f t="shared" si="607"/>
        <v>1</v>
      </c>
      <c r="DT775">
        <f t="shared" si="608"/>
        <v>1.8905088457280357</v>
      </c>
      <c r="DW775">
        <v>768</v>
      </c>
      <c r="DX775">
        <v>25.241968689174371</v>
      </c>
      <c r="DY775">
        <v>18.958974199715804</v>
      </c>
      <c r="EA775">
        <f t="shared" si="609"/>
        <v>1</v>
      </c>
      <c r="EB775">
        <f t="shared" si="610"/>
        <v>0</v>
      </c>
      <c r="EC775">
        <f t="shared" si="611"/>
        <v>6.2829944894585665</v>
      </c>
      <c r="EF775">
        <v>768</v>
      </c>
      <c r="EG775">
        <v>23.389592671160088</v>
      </c>
      <c r="EH775">
        <v>17.503010457364372</v>
      </c>
      <c r="EJ775">
        <f t="shared" si="612"/>
        <v>1</v>
      </c>
      <c r="EK775">
        <f t="shared" si="613"/>
        <v>0</v>
      </c>
      <c r="EL775">
        <f t="shared" si="614"/>
        <v>5.886582213795716</v>
      </c>
      <c r="EO775">
        <v>768</v>
      </c>
      <c r="EP775">
        <v>19.656276313630848</v>
      </c>
      <c r="EQ775">
        <v>32.384888678769741</v>
      </c>
      <c r="ES775">
        <f t="shared" si="615"/>
        <v>0</v>
      </c>
      <c r="ET775">
        <f t="shared" si="616"/>
        <v>1</v>
      </c>
      <c r="EU775">
        <f t="shared" si="617"/>
        <v>12.728612365138893</v>
      </c>
    </row>
    <row r="776" spans="1:151" x14ac:dyDescent="0.25">
      <c r="A776">
        <v>769</v>
      </c>
      <c r="B776">
        <v>15.16147577263694</v>
      </c>
      <c r="C776">
        <v>34.845196998063543</v>
      </c>
      <c r="E776">
        <f t="shared" si="618"/>
        <v>0</v>
      </c>
      <c r="F776">
        <f t="shared" ref="F776:F839" si="620">IF(E776&gt;0,0,1)</f>
        <v>1</v>
      </c>
      <c r="G776">
        <f t="shared" si="619"/>
        <v>19.683721225426602</v>
      </c>
      <c r="J776">
        <v>769</v>
      </c>
      <c r="K776">
        <v>21.356797761533535</v>
      </c>
      <c r="L776">
        <v>22.156351416598735</v>
      </c>
      <c r="N776">
        <f t="shared" ref="N776:N839" si="621">IF(K776&gt;L776,1,0)</f>
        <v>0</v>
      </c>
      <c r="O776">
        <f t="shared" ref="O776:O839" si="622">IF(N776&gt;0,0,1)</f>
        <v>1</v>
      </c>
      <c r="P776">
        <f t="shared" ref="P776:P839" si="623">IF(K776&gt;L776,K776-L776,L776-K776)</f>
        <v>0.79955365506519982</v>
      </c>
      <c r="S776">
        <v>769</v>
      </c>
      <c r="T776">
        <v>14.566389716415802</v>
      </c>
      <c r="U776">
        <v>11.496096399690613</v>
      </c>
      <c r="W776">
        <f t="shared" ref="W776:W839" si="624">IF(T776&gt;U776,1,0)</f>
        <v>1</v>
      </c>
      <c r="X776">
        <f t="shared" ref="X776:X839" si="625">IF(W776&gt;0,0,1)</f>
        <v>0</v>
      </c>
      <c r="Y776">
        <f t="shared" ref="Y776:Y839" si="626">IF(T776&gt;U776,T776-U776,U776-T776)</f>
        <v>3.0702933167251896</v>
      </c>
      <c r="AB776">
        <v>769</v>
      </c>
      <c r="AC776">
        <v>22.039541823906937</v>
      </c>
      <c r="AD776">
        <v>18.770675307978451</v>
      </c>
      <c r="AF776">
        <f t="shared" ref="AF776:AF839" si="627">IF(AC776&gt;AD776,1,0)</f>
        <v>1</v>
      </c>
      <c r="AG776">
        <f t="shared" ref="AG776:AG839" si="628">IF(AF776&gt;0,0,1)</f>
        <v>0</v>
      </c>
      <c r="AH776">
        <f t="shared" ref="AH776:AH839" si="629">IF(AC776&gt;AD776,AC776-AD776,AD776-AC776)</f>
        <v>3.2688665159284866</v>
      </c>
      <c r="AK776">
        <v>769</v>
      </c>
      <c r="AL776">
        <v>22.049139658599849</v>
      </c>
      <c r="AM776">
        <v>28.255865629060207</v>
      </c>
      <c r="AO776">
        <f t="shared" ref="AO776:AO839" si="630">IF(AL776&gt;AM776,1,0)</f>
        <v>0</v>
      </c>
      <c r="AP776">
        <f t="shared" ref="AP776:AP839" si="631">IF(AO776&gt;0,0,1)</f>
        <v>1</v>
      </c>
      <c r="AQ776">
        <f t="shared" ref="AQ776:AQ839" si="632">IF(AL776&gt;AM776,AL776-AM776,AM776-AL776)</f>
        <v>6.2067259704603579</v>
      </c>
      <c r="AT776">
        <v>769</v>
      </c>
      <c r="AU776">
        <v>13.942101201498042</v>
      </c>
      <c r="AV776">
        <v>16.750956592967484</v>
      </c>
      <c r="AX776">
        <f t="shared" ref="AX776:AX839" si="633">IF(AU776&gt;AV776,1,0)</f>
        <v>0</v>
      </c>
      <c r="AY776">
        <f t="shared" ref="AY776:AY839" si="634">IF(AX776&gt;0,0,1)</f>
        <v>1</v>
      </c>
      <c r="AZ776">
        <f t="shared" ref="AZ776:AZ839" si="635">IF(AU776&gt;AV776,AU776-AV776,AV776-AU776)</f>
        <v>2.8088553914694412</v>
      </c>
      <c r="BC776">
        <v>769</v>
      </c>
      <c r="BD776" t="e">
        <v>#N/A</v>
      </c>
      <c r="BE776" t="e">
        <v>#N/A</v>
      </c>
      <c r="BG776" t="e">
        <f t="shared" ref="BG776:BG839" si="636">IF(BD776&gt;BE776,1,0)</f>
        <v>#N/A</v>
      </c>
      <c r="BH776" t="e">
        <f t="shared" ref="BH776:BH839" si="637">IF(BG776&gt;0,0,1)</f>
        <v>#N/A</v>
      </c>
      <c r="BI776" t="e">
        <f t="shared" ref="BI776:BI839" si="638">IF(BD776&gt;BE776,BD776-BE776,BE776-BD776)</f>
        <v>#N/A</v>
      </c>
      <c r="BL776">
        <v>769</v>
      </c>
      <c r="BM776">
        <v>27.242051141813668</v>
      </c>
      <c r="BN776">
        <v>13.930561178661517</v>
      </c>
      <c r="BP776">
        <f t="shared" ref="BP776:BP839" si="639">IF(BM776&gt;BN776,1,0)</f>
        <v>1</v>
      </c>
      <c r="BQ776">
        <f t="shared" ref="BQ776:BQ839" si="640">IF(BP776&gt;0,0,1)</f>
        <v>0</v>
      </c>
      <c r="BR776">
        <f t="shared" ref="BR776:BR839" si="641">IF(BM776&gt;BN776,BM776-BN776,BN776-BM776)</f>
        <v>13.311489963152152</v>
      </c>
      <c r="BU776">
        <v>769</v>
      </c>
      <c r="BV776">
        <v>22.149374253298426</v>
      </c>
      <c r="BW776">
        <v>31.798637173621415</v>
      </c>
      <c r="BY776">
        <f t="shared" ref="BY776:BY839" si="642">IF(BV776&gt;BW776,1,0)</f>
        <v>0</v>
      </c>
      <c r="BZ776">
        <f t="shared" ref="BZ776:BZ839" si="643">IF(BY776&gt;0,0,1)</f>
        <v>1</v>
      </c>
      <c r="CA776">
        <f t="shared" ref="CA776:CA839" si="644">IF(BV776&gt;BW776,BV776-BW776,BW776-BV776)</f>
        <v>9.6492629203229896</v>
      </c>
      <c r="CD776">
        <v>769</v>
      </c>
      <c r="CE776">
        <v>19.206226160120003</v>
      </c>
      <c r="CF776">
        <v>37.190144795305422</v>
      </c>
      <c r="CH776">
        <f t="shared" ref="CH776:CH839" si="645">IF(CE776&gt;CF776,1,0)</f>
        <v>0</v>
      </c>
      <c r="CI776">
        <f t="shared" ref="CI776:CI839" si="646">IF(CH776&gt;0,0,1)</f>
        <v>1</v>
      </c>
      <c r="CJ776">
        <f t="shared" ref="CJ776:CJ839" si="647">IF(CE776&gt;CF776,CE776-CF776,CF776-CE776)</f>
        <v>17.983918635185418</v>
      </c>
      <c r="CM776">
        <v>769</v>
      </c>
      <c r="CN776">
        <v>19.755972900893688</v>
      </c>
      <c r="CO776">
        <v>29.753578105890718</v>
      </c>
      <c r="CQ776">
        <f t="shared" ref="CQ776:CQ839" si="648">IF(CN776&gt;CO776,1,0)</f>
        <v>0</v>
      </c>
      <c r="CR776">
        <f t="shared" ref="CR776:CR839" si="649">IF(CQ776&gt;0,0,1)</f>
        <v>1</v>
      </c>
      <c r="CS776">
        <f t="shared" ref="CS776:CS839" si="650">IF(CN776&gt;CO776,CN776-CO776,CO776-CN776)</f>
        <v>9.9976052049970292</v>
      </c>
      <c r="CV776">
        <v>769</v>
      </c>
      <c r="CW776">
        <v>15.890969025440064</v>
      </c>
      <c r="CX776">
        <v>20.401348162808141</v>
      </c>
      <c r="CZ776">
        <f t="shared" ref="CZ776:CZ839" si="651">IF(CW776&gt;CX776,1,0)</f>
        <v>0</v>
      </c>
      <c r="DA776">
        <f t="shared" ref="DA776:DA839" si="652">IF(CZ776&gt;0,0,1)</f>
        <v>1</v>
      </c>
      <c r="DB776">
        <f t="shared" ref="DB776:DB839" si="653">IF(CW776&gt;CX776,CW776-CX776,CX776-CW776)</f>
        <v>4.5103791373680764</v>
      </c>
      <c r="DE776">
        <v>769</v>
      </c>
      <c r="DF776">
        <v>11.995336432610827</v>
      </c>
      <c r="DG776">
        <v>16.391850836070976</v>
      </c>
      <c r="DI776">
        <f t="shared" ref="DI776:DI839" si="654">IF(DF776&gt;DG776,1,0)</f>
        <v>0</v>
      </c>
      <c r="DJ776">
        <f t="shared" ref="DJ776:DJ839" si="655">IF(DI776&gt;0,0,1)</f>
        <v>1</v>
      </c>
      <c r="DK776">
        <f t="shared" ref="DK776:DK839" si="656">IF(DF776&gt;DG776,DF776-DG776,DG776-DF776)</f>
        <v>4.3965144034601487</v>
      </c>
      <c r="DN776">
        <v>769</v>
      </c>
      <c r="DO776">
        <v>22.745522711452875</v>
      </c>
      <c r="DP776">
        <v>22.204332663736189</v>
      </c>
      <c r="DR776">
        <f t="shared" ref="DR776:DR839" si="657">IF(DO776&gt;DP776,1,0)</f>
        <v>1</v>
      </c>
      <c r="DS776">
        <f t="shared" ref="DS776:DS839" si="658">IF(DR776&gt;0,0,1)</f>
        <v>0</v>
      </c>
      <c r="DT776">
        <f t="shared" ref="DT776:DT839" si="659">IF(DO776&gt;DP776,DO776-DP776,DP776-DO776)</f>
        <v>0.541190047716686</v>
      </c>
      <c r="DW776">
        <v>769</v>
      </c>
      <c r="DX776">
        <v>8.0713880847931101</v>
      </c>
      <c r="DY776">
        <v>10.429899535308948</v>
      </c>
      <c r="EA776">
        <f t="shared" ref="EA776:EA839" si="660">IF(DX776&gt;DY776,1,0)</f>
        <v>0</v>
      </c>
      <c r="EB776">
        <f t="shared" ref="EB776:EB839" si="661">IF(EA776&gt;0,0,1)</f>
        <v>1</v>
      </c>
      <c r="EC776">
        <f t="shared" ref="EC776:EC839" si="662">IF(DX776&gt;DY776,DX776-DY776,DY776-DX776)</f>
        <v>2.358511450515838</v>
      </c>
      <c r="EF776">
        <v>769</v>
      </c>
      <c r="EG776">
        <v>21.350294137842027</v>
      </c>
      <c r="EH776">
        <v>15.354467983764531</v>
      </c>
      <c r="EJ776">
        <f t="shared" ref="EJ776:EJ839" si="663">IF(EG776&gt;EH776,1,0)</f>
        <v>1</v>
      </c>
      <c r="EK776">
        <f t="shared" ref="EK776:EK839" si="664">IF(EJ776&gt;0,0,1)</f>
        <v>0</v>
      </c>
      <c r="EL776">
        <f t="shared" ref="EL776:EL839" si="665">IF(EG776&gt;EH776,EG776-EH776,EH776-EG776)</f>
        <v>5.9958261540774966</v>
      </c>
      <c r="EO776">
        <v>769</v>
      </c>
      <c r="EP776">
        <v>19.82451183687845</v>
      </c>
      <c r="EQ776">
        <v>25.882986356365755</v>
      </c>
      <c r="ES776">
        <f t="shared" ref="ES776:ES839" si="666">IF(EP776&gt;EQ776,1,0)</f>
        <v>0</v>
      </c>
      <c r="ET776">
        <f t="shared" ref="ET776:ET839" si="667">IF(ES776&gt;0,0,1)</f>
        <v>1</v>
      </c>
      <c r="EU776">
        <f t="shared" ref="EU776:EU839" si="668">IF(EP776&gt;EQ776,EP776-EQ776,EQ776-EP776)</f>
        <v>6.0584745194873051</v>
      </c>
    </row>
    <row r="777" spans="1:151" x14ac:dyDescent="0.25">
      <c r="A777">
        <v>770</v>
      </c>
      <c r="B777">
        <v>11.955549124367058</v>
      </c>
      <c r="C777">
        <v>10.74211341085949</v>
      </c>
      <c r="E777">
        <f t="shared" si="618"/>
        <v>1</v>
      </c>
      <c r="F777">
        <f t="shared" si="620"/>
        <v>0</v>
      </c>
      <c r="G777">
        <f t="shared" si="619"/>
        <v>1.2134357135075682</v>
      </c>
      <c r="J777">
        <v>770</v>
      </c>
      <c r="K777">
        <v>13.884318843020209</v>
      </c>
      <c r="L777">
        <v>29.88473262555825</v>
      </c>
      <c r="N777">
        <f t="shared" si="621"/>
        <v>0</v>
      </c>
      <c r="O777">
        <f t="shared" si="622"/>
        <v>1</v>
      </c>
      <c r="P777">
        <f t="shared" si="623"/>
        <v>16.00041378253804</v>
      </c>
      <c r="S777">
        <v>770</v>
      </c>
      <c r="T777">
        <v>18.183716028953807</v>
      </c>
      <c r="U777">
        <v>2.5669204574284095</v>
      </c>
      <c r="W777">
        <f t="shared" si="624"/>
        <v>1</v>
      </c>
      <c r="X777">
        <f t="shared" si="625"/>
        <v>0</v>
      </c>
      <c r="Y777">
        <f t="shared" si="626"/>
        <v>15.616795571525397</v>
      </c>
      <c r="AB777">
        <v>770</v>
      </c>
      <c r="AC777">
        <v>19.714900345442793</v>
      </c>
      <c r="AD777">
        <v>15.93941731670121</v>
      </c>
      <c r="AF777">
        <f t="shared" si="627"/>
        <v>1</v>
      </c>
      <c r="AG777">
        <f t="shared" si="628"/>
        <v>0</v>
      </c>
      <c r="AH777">
        <f t="shared" si="629"/>
        <v>3.7754830287415828</v>
      </c>
      <c r="AK777">
        <v>770</v>
      </c>
      <c r="AL777">
        <v>13.196676178157581</v>
      </c>
      <c r="AM777">
        <v>34.893434839547012</v>
      </c>
      <c r="AO777">
        <f t="shared" si="630"/>
        <v>0</v>
      </c>
      <c r="AP777">
        <f t="shared" si="631"/>
        <v>1</v>
      </c>
      <c r="AQ777">
        <f t="shared" si="632"/>
        <v>21.696758661389431</v>
      </c>
      <c r="AT777">
        <v>770</v>
      </c>
      <c r="AU777">
        <v>18.29730049011231</v>
      </c>
      <c r="AV777">
        <v>25.569490995133098</v>
      </c>
      <c r="AX777">
        <f t="shared" si="633"/>
        <v>0</v>
      </c>
      <c r="AY777">
        <f t="shared" si="634"/>
        <v>1</v>
      </c>
      <c r="AZ777">
        <f t="shared" si="635"/>
        <v>7.272190505020788</v>
      </c>
      <c r="BC777">
        <v>770</v>
      </c>
      <c r="BD777" t="e">
        <v>#N/A</v>
      </c>
      <c r="BE777" t="e">
        <v>#N/A</v>
      </c>
      <c r="BG777" t="e">
        <f t="shared" si="636"/>
        <v>#N/A</v>
      </c>
      <c r="BH777" t="e">
        <f t="shared" si="637"/>
        <v>#N/A</v>
      </c>
      <c r="BI777" t="e">
        <f t="shared" si="638"/>
        <v>#N/A</v>
      </c>
      <c r="BL777">
        <v>770</v>
      </c>
      <c r="BM777">
        <v>41.945479795094826</v>
      </c>
      <c r="BN777">
        <v>10.458998048592886</v>
      </c>
      <c r="BP777">
        <f t="shared" si="639"/>
        <v>1</v>
      </c>
      <c r="BQ777">
        <f t="shared" si="640"/>
        <v>0</v>
      </c>
      <c r="BR777">
        <f t="shared" si="641"/>
        <v>31.486481746501941</v>
      </c>
      <c r="BU777">
        <v>770</v>
      </c>
      <c r="BV777">
        <v>20.052292776376625</v>
      </c>
      <c r="BW777">
        <v>17.089085896866045</v>
      </c>
      <c r="BY777">
        <f t="shared" si="642"/>
        <v>1</v>
      </c>
      <c r="BZ777">
        <f t="shared" si="643"/>
        <v>0</v>
      </c>
      <c r="CA777">
        <f t="shared" si="644"/>
        <v>2.9632068795105795</v>
      </c>
      <c r="CD777">
        <v>770</v>
      </c>
      <c r="CE777">
        <v>15.505826191326561</v>
      </c>
      <c r="CF777">
        <v>15.741145485286566</v>
      </c>
      <c r="CH777">
        <f t="shared" si="645"/>
        <v>0</v>
      </c>
      <c r="CI777">
        <f t="shared" si="646"/>
        <v>1</v>
      </c>
      <c r="CJ777">
        <f t="shared" si="647"/>
        <v>0.23531929396000528</v>
      </c>
      <c r="CM777">
        <v>770</v>
      </c>
      <c r="CN777">
        <v>23.637031512284885</v>
      </c>
      <c r="CO777">
        <v>20.625472578978396</v>
      </c>
      <c r="CQ777">
        <f t="shared" si="648"/>
        <v>1</v>
      </c>
      <c r="CR777">
        <f t="shared" si="649"/>
        <v>0</v>
      </c>
      <c r="CS777">
        <f t="shared" si="650"/>
        <v>3.0115589333064889</v>
      </c>
      <c r="CV777">
        <v>770</v>
      </c>
      <c r="CW777">
        <v>16.42307766575167</v>
      </c>
      <c r="CX777">
        <v>13.066286900753951</v>
      </c>
      <c r="CZ777">
        <f t="shared" si="651"/>
        <v>1</v>
      </c>
      <c r="DA777">
        <f t="shared" si="652"/>
        <v>0</v>
      </c>
      <c r="DB777">
        <f t="shared" si="653"/>
        <v>3.3567907649977187</v>
      </c>
      <c r="DE777">
        <v>770</v>
      </c>
      <c r="DF777">
        <v>19.232500386885455</v>
      </c>
      <c r="DG777">
        <v>14.593064447534175</v>
      </c>
      <c r="DI777">
        <f t="shared" si="654"/>
        <v>1</v>
      </c>
      <c r="DJ777">
        <f t="shared" si="655"/>
        <v>0</v>
      </c>
      <c r="DK777">
        <f t="shared" si="656"/>
        <v>4.6394359393512801</v>
      </c>
      <c r="DN777">
        <v>770</v>
      </c>
      <c r="DO777">
        <v>24.530995437998463</v>
      </c>
      <c r="DP777">
        <v>10.248141834802281</v>
      </c>
      <c r="DR777">
        <f t="shared" si="657"/>
        <v>1</v>
      </c>
      <c r="DS777">
        <f t="shared" si="658"/>
        <v>0</v>
      </c>
      <c r="DT777">
        <f t="shared" si="659"/>
        <v>14.282853603196182</v>
      </c>
      <c r="DW777">
        <v>770</v>
      </c>
      <c r="DX777">
        <v>14.562467188408236</v>
      </c>
      <c r="DY777">
        <v>38.188460695136513</v>
      </c>
      <c r="EA777">
        <f t="shared" si="660"/>
        <v>0</v>
      </c>
      <c r="EB777">
        <f t="shared" si="661"/>
        <v>1</v>
      </c>
      <c r="EC777">
        <f t="shared" si="662"/>
        <v>23.625993506728278</v>
      </c>
      <c r="EF777">
        <v>770</v>
      </c>
      <c r="EG777">
        <v>19.157298520202414</v>
      </c>
      <c r="EH777">
        <v>15.593802485773702</v>
      </c>
      <c r="EJ777">
        <f t="shared" si="663"/>
        <v>1</v>
      </c>
      <c r="EK777">
        <f t="shared" si="664"/>
        <v>0</v>
      </c>
      <c r="EL777">
        <f t="shared" si="665"/>
        <v>3.5634960344287112</v>
      </c>
      <c r="EO777">
        <v>770</v>
      </c>
      <c r="EP777">
        <v>23.119776183519555</v>
      </c>
      <c r="EQ777">
        <v>27.979859743537723</v>
      </c>
      <c r="ES777">
        <f t="shared" si="666"/>
        <v>0</v>
      </c>
      <c r="ET777">
        <f t="shared" si="667"/>
        <v>1</v>
      </c>
      <c r="EU777">
        <f t="shared" si="668"/>
        <v>4.8600835600181682</v>
      </c>
    </row>
    <row r="778" spans="1:151" x14ac:dyDescent="0.25">
      <c r="A778">
        <v>771</v>
      </c>
      <c r="B778">
        <v>8.9654741937103619</v>
      </c>
      <c r="C778">
        <v>34.974149748887207</v>
      </c>
      <c r="E778">
        <f t="shared" si="618"/>
        <v>0</v>
      </c>
      <c r="F778">
        <f t="shared" si="620"/>
        <v>1</v>
      </c>
      <c r="G778">
        <f t="shared" si="619"/>
        <v>26.008675555176843</v>
      </c>
      <c r="J778">
        <v>771</v>
      </c>
      <c r="K778">
        <v>17.509813907509436</v>
      </c>
      <c r="L778">
        <v>34.893445359485803</v>
      </c>
      <c r="N778">
        <f t="shared" si="621"/>
        <v>0</v>
      </c>
      <c r="O778">
        <f t="shared" si="622"/>
        <v>1</v>
      </c>
      <c r="P778">
        <f t="shared" si="623"/>
        <v>17.383631451976367</v>
      </c>
      <c r="S778">
        <v>771</v>
      </c>
      <c r="T778">
        <v>17.983507429582335</v>
      </c>
      <c r="U778">
        <v>31.404021331144392</v>
      </c>
      <c r="W778">
        <f t="shared" si="624"/>
        <v>0</v>
      </c>
      <c r="X778">
        <f t="shared" si="625"/>
        <v>1</v>
      </c>
      <c r="Y778">
        <f t="shared" si="626"/>
        <v>13.420513901562057</v>
      </c>
      <c r="AB778">
        <v>771</v>
      </c>
      <c r="AC778">
        <v>25.682546139809549</v>
      </c>
      <c r="AD778">
        <v>17.186584022906075</v>
      </c>
      <c r="AF778">
        <f t="shared" si="627"/>
        <v>1</v>
      </c>
      <c r="AG778">
        <f t="shared" si="628"/>
        <v>0</v>
      </c>
      <c r="AH778">
        <f t="shared" si="629"/>
        <v>8.495962116903474</v>
      </c>
      <c r="AK778">
        <v>771</v>
      </c>
      <c r="AL778">
        <v>26.438591506795298</v>
      </c>
      <c r="AM778">
        <v>23.606624187173246</v>
      </c>
      <c r="AO778">
        <f t="shared" si="630"/>
        <v>1</v>
      </c>
      <c r="AP778">
        <f t="shared" si="631"/>
        <v>0</v>
      </c>
      <c r="AQ778">
        <f t="shared" si="632"/>
        <v>2.8319673196220521</v>
      </c>
      <c r="AT778">
        <v>771</v>
      </c>
      <c r="AU778">
        <v>24.243864144429669</v>
      </c>
      <c r="AV778">
        <v>19.741384811649148</v>
      </c>
      <c r="AX778">
        <f t="shared" si="633"/>
        <v>1</v>
      </c>
      <c r="AY778">
        <f t="shared" si="634"/>
        <v>0</v>
      </c>
      <c r="AZ778">
        <f t="shared" si="635"/>
        <v>4.5024793327805206</v>
      </c>
      <c r="BC778">
        <v>771</v>
      </c>
      <c r="BD778" t="e">
        <v>#N/A</v>
      </c>
      <c r="BE778" t="e">
        <v>#N/A</v>
      </c>
      <c r="BG778" t="e">
        <f t="shared" si="636"/>
        <v>#N/A</v>
      </c>
      <c r="BH778" t="e">
        <f t="shared" si="637"/>
        <v>#N/A</v>
      </c>
      <c r="BI778" t="e">
        <f t="shared" si="638"/>
        <v>#N/A</v>
      </c>
      <c r="BL778">
        <v>771</v>
      </c>
      <c r="BM778">
        <v>30.64063613305817</v>
      </c>
      <c r="BN778">
        <v>13.06232362689523</v>
      </c>
      <c r="BP778">
        <f t="shared" si="639"/>
        <v>1</v>
      </c>
      <c r="BQ778">
        <f t="shared" si="640"/>
        <v>0</v>
      </c>
      <c r="BR778">
        <f t="shared" si="641"/>
        <v>17.578312506162938</v>
      </c>
      <c r="BU778">
        <v>771</v>
      </c>
      <c r="BV778">
        <v>21.751723039614628</v>
      </c>
      <c r="BW778">
        <v>33.185310421770893</v>
      </c>
      <c r="BY778">
        <f t="shared" si="642"/>
        <v>0</v>
      </c>
      <c r="BZ778">
        <f t="shared" si="643"/>
        <v>1</v>
      </c>
      <c r="CA778">
        <f t="shared" si="644"/>
        <v>11.433587382156265</v>
      </c>
      <c r="CD778">
        <v>771</v>
      </c>
      <c r="CE778">
        <v>26.435740476343156</v>
      </c>
      <c r="CF778">
        <v>19.128285891002179</v>
      </c>
      <c r="CH778">
        <f t="shared" si="645"/>
        <v>1</v>
      </c>
      <c r="CI778">
        <f t="shared" si="646"/>
        <v>0</v>
      </c>
      <c r="CJ778">
        <f t="shared" si="647"/>
        <v>7.3074545853409774</v>
      </c>
      <c r="CM778">
        <v>771</v>
      </c>
      <c r="CN778">
        <v>15.337620222051708</v>
      </c>
      <c r="CO778">
        <v>15.400823157971169</v>
      </c>
      <c r="CQ778">
        <f t="shared" si="648"/>
        <v>0</v>
      </c>
      <c r="CR778">
        <f t="shared" si="649"/>
        <v>1</v>
      </c>
      <c r="CS778">
        <f t="shared" si="650"/>
        <v>6.3202935919461467E-2</v>
      </c>
      <c r="CV778">
        <v>771</v>
      </c>
      <c r="CW778">
        <v>23.742869146744784</v>
      </c>
      <c r="CX778">
        <v>15.242510365385376</v>
      </c>
      <c r="CZ778">
        <f t="shared" si="651"/>
        <v>1</v>
      </c>
      <c r="DA778">
        <f t="shared" si="652"/>
        <v>0</v>
      </c>
      <c r="DB778">
        <f t="shared" si="653"/>
        <v>8.5003587813594077</v>
      </c>
      <c r="DE778">
        <v>771</v>
      </c>
      <c r="DF778">
        <v>19.754854050325648</v>
      </c>
      <c r="DG778">
        <v>30.206345756215466</v>
      </c>
      <c r="DI778">
        <f t="shared" si="654"/>
        <v>0</v>
      </c>
      <c r="DJ778">
        <f t="shared" si="655"/>
        <v>1</v>
      </c>
      <c r="DK778">
        <f t="shared" si="656"/>
        <v>10.451491705889818</v>
      </c>
      <c r="DN778">
        <v>771</v>
      </c>
      <c r="DO778">
        <v>22.864989440335929</v>
      </c>
      <c r="DP778">
        <v>14.845636667215768</v>
      </c>
      <c r="DR778">
        <f t="shared" si="657"/>
        <v>1</v>
      </c>
      <c r="DS778">
        <f t="shared" si="658"/>
        <v>0</v>
      </c>
      <c r="DT778">
        <f t="shared" si="659"/>
        <v>8.0193527731201613</v>
      </c>
      <c r="DW778">
        <v>771</v>
      </c>
      <c r="DX778">
        <v>14.436118693230352</v>
      </c>
      <c r="DY778">
        <v>23.385742713548471</v>
      </c>
      <c r="EA778">
        <f t="shared" si="660"/>
        <v>0</v>
      </c>
      <c r="EB778">
        <f t="shared" si="661"/>
        <v>1</v>
      </c>
      <c r="EC778">
        <f t="shared" si="662"/>
        <v>8.9496240203181188</v>
      </c>
      <c r="EF778">
        <v>771</v>
      </c>
      <c r="EG778">
        <v>23.747167506342549</v>
      </c>
      <c r="EH778">
        <v>14.175170402959559</v>
      </c>
      <c r="EJ778">
        <f t="shared" si="663"/>
        <v>1</v>
      </c>
      <c r="EK778">
        <f t="shared" si="664"/>
        <v>0</v>
      </c>
      <c r="EL778">
        <f t="shared" si="665"/>
        <v>9.5719971033829907</v>
      </c>
      <c r="EO778">
        <v>771</v>
      </c>
      <c r="EP778">
        <v>23.677304313761759</v>
      </c>
      <c r="EQ778">
        <v>23.808784099265285</v>
      </c>
      <c r="ES778">
        <f t="shared" si="666"/>
        <v>0</v>
      </c>
      <c r="ET778">
        <f t="shared" si="667"/>
        <v>1</v>
      </c>
      <c r="EU778">
        <f t="shared" si="668"/>
        <v>0.1314797855035259</v>
      </c>
    </row>
    <row r="779" spans="1:151" x14ac:dyDescent="0.25">
      <c r="A779">
        <v>772</v>
      </c>
      <c r="B779">
        <v>11.931491386650059</v>
      </c>
      <c r="C779">
        <v>14.721732356406857</v>
      </c>
      <c r="E779">
        <f t="shared" si="618"/>
        <v>0</v>
      </c>
      <c r="F779">
        <f t="shared" si="620"/>
        <v>1</v>
      </c>
      <c r="G779">
        <f t="shared" si="619"/>
        <v>2.7902409697567983</v>
      </c>
      <c r="J779">
        <v>772</v>
      </c>
      <c r="K779">
        <v>30.072705116914207</v>
      </c>
      <c r="L779">
        <v>21.894039481629306</v>
      </c>
      <c r="N779">
        <f t="shared" si="621"/>
        <v>1</v>
      </c>
      <c r="O779">
        <f t="shared" si="622"/>
        <v>0</v>
      </c>
      <c r="P779">
        <f t="shared" si="623"/>
        <v>8.1786656352849008</v>
      </c>
      <c r="S779">
        <v>772</v>
      </c>
      <c r="T779">
        <v>16.066945822822536</v>
      </c>
      <c r="U779">
        <v>6.7864392765399657</v>
      </c>
      <c r="W779">
        <f t="shared" si="624"/>
        <v>1</v>
      </c>
      <c r="X779">
        <f t="shared" si="625"/>
        <v>0</v>
      </c>
      <c r="Y779">
        <f t="shared" si="626"/>
        <v>9.2805065462825702</v>
      </c>
      <c r="AB779">
        <v>772</v>
      </c>
      <c r="AC779">
        <v>20.294714980613342</v>
      </c>
      <c r="AD779">
        <v>18.24082216825628</v>
      </c>
      <c r="AF779">
        <f t="shared" si="627"/>
        <v>1</v>
      </c>
      <c r="AG779">
        <f t="shared" si="628"/>
        <v>0</v>
      </c>
      <c r="AH779">
        <f t="shared" si="629"/>
        <v>2.0538928123570628</v>
      </c>
      <c r="AK779">
        <v>772</v>
      </c>
      <c r="AL779">
        <v>13.351492161574782</v>
      </c>
      <c r="AM779">
        <v>40.868938950089074</v>
      </c>
      <c r="AO779">
        <f t="shared" si="630"/>
        <v>0</v>
      </c>
      <c r="AP779">
        <f t="shared" si="631"/>
        <v>1</v>
      </c>
      <c r="AQ779">
        <f t="shared" si="632"/>
        <v>27.517446788514292</v>
      </c>
      <c r="AT779">
        <v>772</v>
      </c>
      <c r="AU779">
        <v>22.1273663035421</v>
      </c>
      <c r="AV779">
        <v>24.9667135275634</v>
      </c>
      <c r="AX779">
        <f t="shared" si="633"/>
        <v>0</v>
      </c>
      <c r="AY779">
        <f t="shared" si="634"/>
        <v>1</v>
      </c>
      <c r="AZ779">
        <f t="shared" si="635"/>
        <v>2.8393472240212994</v>
      </c>
      <c r="BC779">
        <v>772</v>
      </c>
      <c r="BD779" t="e">
        <v>#N/A</v>
      </c>
      <c r="BE779" t="e">
        <v>#N/A</v>
      </c>
      <c r="BG779" t="e">
        <f t="shared" si="636"/>
        <v>#N/A</v>
      </c>
      <c r="BH779" t="e">
        <f t="shared" si="637"/>
        <v>#N/A</v>
      </c>
      <c r="BI779" t="e">
        <f t="shared" si="638"/>
        <v>#N/A</v>
      </c>
      <c r="BL779">
        <v>772</v>
      </c>
      <c r="BM779">
        <v>24.799260615717579</v>
      </c>
      <c r="BN779">
        <v>14.446668211710783</v>
      </c>
      <c r="BP779">
        <f t="shared" si="639"/>
        <v>1</v>
      </c>
      <c r="BQ779">
        <f t="shared" si="640"/>
        <v>0</v>
      </c>
      <c r="BR779">
        <f t="shared" si="641"/>
        <v>10.352592404006796</v>
      </c>
      <c r="BU779">
        <v>772</v>
      </c>
      <c r="BV779">
        <v>22.648244244925362</v>
      </c>
      <c r="BW779">
        <v>20.945728924310398</v>
      </c>
      <c r="BY779">
        <f t="shared" si="642"/>
        <v>1</v>
      </c>
      <c r="BZ779">
        <f t="shared" si="643"/>
        <v>0</v>
      </c>
      <c r="CA779">
        <f t="shared" si="644"/>
        <v>1.7025153206149639</v>
      </c>
      <c r="CD779">
        <v>772</v>
      </c>
      <c r="CE779">
        <v>11.415215303374589</v>
      </c>
      <c r="CF779">
        <v>12.885001215079004</v>
      </c>
      <c r="CH779">
        <f t="shared" si="645"/>
        <v>0</v>
      </c>
      <c r="CI779">
        <f t="shared" si="646"/>
        <v>1</v>
      </c>
      <c r="CJ779">
        <f t="shared" si="647"/>
        <v>1.469785911704415</v>
      </c>
      <c r="CM779">
        <v>772</v>
      </c>
      <c r="CN779">
        <v>19.112320553328892</v>
      </c>
      <c r="CO779">
        <v>18.662355631541885</v>
      </c>
      <c r="CQ779">
        <f t="shared" si="648"/>
        <v>1</v>
      </c>
      <c r="CR779">
        <f t="shared" si="649"/>
        <v>0</v>
      </c>
      <c r="CS779">
        <f t="shared" si="650"/>
        <v>0.4499649217870072</v>
      </c>
      <c r="CV779">
        <v>772</v>
      </c>
      <c r="CW779">
        <v>19.175903133096526</v>
      </c>
      <c r="CX779">
        <v>17.33279432087161</v>
      </c>
      <c r="CZ779">
        <f t="shared" si="651"/>
        <v>1</v>
      </c>
      <c r="DA779">
        <f t="shared" si="652"/>
        <v>0</v>
      </c>
      <c r="DB779">
        <f t="shared" si="653"/>
        <v>1.8431088122249157</v>
      </c>
      <c r="DE779">
        <v>772</v>
      </c>
      <c r="DF779">
        <v>27.294872341959419</v>
      </c>
      <c r="DG779">
        <v>22.535051576275492</v>
      </c>
      <c r="DI779">
        <f t="shared" si="654"/>
        <v>1</v>
      </c>
      <c r="DJ779">
        <f t="shared" si="655"/>
        <v>0</v>
      </c>
      <c r="DK779">
        <f t="shared" si="656"/>
        <v>4.7598207656839264</v>
      </c>
      <c r="DN779">
        <v>772</v>
      </c>
      <c r="DO779">
        <v>22.96870949675327</v>
      </c>
      <c r="DP779">
        <v>18.450555295932187</v>
      </c>
      <c r="DR779">
        <f t="shared" si="657"/>
        <v>1</v>
      </c>
      <c r="DS779">
        <f t="shared" si="658"/>
        <v>0</v>
      </c>
      <c r="DT779">
        <f t="shared" si="659"/>
        <v>4.5181542008210833</v>
      </c>
      <c r="DW779">
        <v>772</v>
      </c>
      <c r="DX779">
        <v>17.500139708476876</v>
      </c>
      <c r="DY779">
        <v>21.551148898752437</v>
      </c>
      <c r="EA779">
        <f t="shared" si="660"/>
        <v>0</v>
      </c>
      <c r="EB779">
        <f t="shared" si="661"/>
        <v>1</v>
      </c>
      <c r="EC779">
        <f t="shared" si="662"/>
        <v>4.0510091902755612</v>
      </c>
      <c r="EF779">
        <v>772</v>
      </c>
      <c r="EG779">
        <v>16.554014926107374</v>
      </c>
      <c r="EH779">
        <v>15.516649648211075</v>
      </c>
      <c r="EJ779">
        <f t="shared" si="663"/>
        <v>1</v>
      </c>
      <c r="EK779">
        <f t="shared" si="664"/>
        <v>0</v>
      </c>
      <c r="EL779">
        <f t="shared" si="665"/>
        <v>1.0373652778962992</v>
      </c>
      <c r="EO779">
        <v>772</v>
      </c>
      <c r="EP779">
        <v>18.834367193992865</v>
      </c>
      <c r="EQ779">
        <v>24.971870810276194</v>
      </c>
      <c r="ES779">
        <f t="shared" si="666"/>
        <v>0</v>
      </c>
      <c r="ET779">
        <f t="shared" si="667"/>
        <v>1</v>
      </c>
      <c r="EU779">
        <f t="shared" si="668"/>
        <v>6.137503616283329</v>
      </c>
    </row>
    <row r="780" spans="1:151" x14ac:dyDescent="0.25">
      <c r="A780">
        <v>773</v>
      </c>
      <c r="B780">
        <v>9.1013048897571114</v>
      </c>
      <c r="C780">
        <v>33.17342272034108</v>
      </c>
      <c r="E780">
        <f t="shared" si="618"/>
        <v>0</v>
      </c>
      <c r="F780">
        <f t="shared" si="620"/>
        <v>1</v>
      </c>
      <c r="G780">
        <f t="shared" si="619"/>
        <v>24.07211783058397</v>
      </c>
      <c r="J780">
        <v>773</v>
      </c>
      <c r="K780">
        <v>25.475047578806901</v>
      </c>
      <c r="L780">
        <v>20.145861597021153</v>
      </c>
      <c r="N780">
        <f t="shared" si="621"/>
        <v>1</v>
      </c>
      <c r="O780">
        <f t="shared" si="622"/>
        <v>0</v>
      </c>
      <c r="P780">
        <f t="shared" si="623"/>
        <v>5.3291859817857485</v>
      </c>
      <c r="S780">
        <v>773</v>
      </c>
      <c r="T780">
        <v>18.361359211046743</v>
      </c>
      <c r="U780">
        <v>25.190143390263678</v>
      </c>
      <c r="W780">
        <f t="shared" si="624"/>
        <v>0</v>
      </c>
      <c r="X780">
        <f t="shared" si="625"/>
        <v>1</v>
      </c>
      <c r="Y780">
        <f t="shared" si="626"/>
        <v>6.8287841792169353</v>
      </c>
      <c r="AB780">
        <v>773</v>
      </c>
      <c r="AC780">
        <v>23.89393111663211</v>
      </c>
      <c r="AD780">
        <v>16.877895864240969</v>
      </c>
      <c r="AF780">
        <f t="shared" si="627"/>
        <v>1</v>
      </c>
      <c r="AG780">
        <f t="shared" si="628"/>
        <v>0</v>
      </c>
      <c r="AH780">
        <f t="shared" si="629"/>
        <v>7.0160352523911413</v>
      </c>
      <c r="AK780">
        <v>773</v>
      </c>
      <c r="AL780">
        <v>25.983034466098992</v>
      </c>
      <c r="AM780">
        <v>38.867497166815824</v>
      </c>
      <c r="AO780">
        <f t="shared" si="630"/>
        <v>0</v>
      </c>
      <c r="AP780">
        <f t="shared" si="631"/>
        <v>1</v>
      </c>
      <c r="AQ780">
        <f t="shared" si="632"/>
        <v>12.884462700716831</v>
      </c>
      <c r="AT780">
        <v>773</v>
      </c>
      <c r="AU780">
        <v>17.229358717681734</v>
      </c>
      <c r="AV780">
        <v>22.943536442478951</v>
      </c>
      <c r="AX780">
        <f t="shared" si="633"/>
        <v>0</v>
      </c>
      <c r="AY780">
        <f t="shared" si="634"/>
        <v>1</v>
      </c>
      <c r="AZ780">
        <f t="shared" si="635"/>
        <v>5.7141777247972172</v>
      </c>
      <c r="BC780">
        <v>773</v>
      </c>
      <c r="BD780" t="e">
        <v>#N/A</v>
      </c>
      <c r="BE780" t="e">
        <v>#N/A</v>
      </c>
      <c r="BG780" t="e">
        <f t="shared" si="636"/>
        <v>#N/A</v>
      </c>
      <c r="BH780" t="e">
        <f t="shared" si="637"/>
        <v>#N/A</v>
      </c>
      <c r="BI780" t="e">
        <f t="shared" si="638"/>
        <v>#N/A</v>
      </c>
      <c r="BL780">
        <v>773</v>
      </c>
      <c r="BM780">
        <v>20.706330122472888</v>
      </c>
      <c r="BN780">
        <v>15.520128145905485</v>
      </c>
      <c r="BP780">
        <f t="shared" si="639"/>
        <v>1</v>
      </c>
      <c r="BQ780">
        <f t="shared" si="640"/>
        <v>0</v>
      </c>
      <c r="BR780">
        <f t="shared" si="641"/>
        <v>5.1862019765674034</v>
      </c>
      <c r="BU780">
        <v>773</v>
      </c>
      <c r="BV780">
        <v>14.93444231820949</v>
      </c>
      <c r="BW780">
        <v>22.006599563510747</v>
      </c>
      <c r="BY780">
        <f t="shared" si="642"/>
        <v>0</v>
      </c>
      <c r="BZ780">
        <f t="shared" si="643"/>
        <v>1</v>
      </c>
      <c r="CA780">
        <f t="shared" si="644"/>
        <v>7.0721572453012573</v>
      </c>
      <c r="CD780">
        <v>773</v>
      </c>
      <c r="CE780">
        <v>20.870710297084752</v>
      </c>
      <c r="CF780">
        <v>19.731323020706213</v>
      </c>
      <c r="CH780">
        <f t="shared" si="645"/>
        <v>1</v>
      </c>
      <c r="CI780">
        <f t="shared" si="646"/>
        <v>0</v>
      </c>
      <c r="CJ780">
        <f t="shared" si="647"/>
        <v>1.1393872763785389</v>
      </c>
      <c r="CM780">
        <v>773</v>
      </c>
      <c r="CN780">
        <v>20.910490499693008</v>
      </c>
      <c r="CO780">
        <v>8.6924932574723162</v>
      </c>
      <c r="CQ780">
        <f t="shared" si="648"/>
        <v>1</v>
      </c>
      <c r="CR780">
        <f t="shared" si="649"/>
        <v>0</v>
      </c>
      <c r="CS780">
        <f t="shared" si="650"/>
        <v>12.217997242220692</v>
      </c>
      <c r="CV780">
        <v>773</v>
      </c>
      <c r="CW780">
        <v>21.08504179313087</v>
      </c>
      <c r="CX780">
        <v>16.490994667681974</v>
      </c>
      <c r="CZ780">
        <f t="shared" si="651"/>
        <v>1</v>
      </c>
      <c r="DA780">
        <f t="shared" si="652"/>
        <v>0</v>
      </c>
      <c r="DB780">
        <f t="shared" si="653"/>
        <v>4.5940471254488955</v>
      </c>
      <c r="DE780">
        <v>773</v>
      </c>
      <c r="DF780">
        <v>9.1339128815723072</v>
      </c>
      <c r="DG780">
        <v>18.434576116651488</v>
      </c>
      <c r="DI780">
        <f t="shared" si="654"/>
        <v>0</v>
      </c>
      <c r="DJ780">
        <f t="shared" si="655"/>
        <v>1</v>
      </c>
      <c r="DK780">
        <f t="shared" si="656"/>
        <v>9.3006632350791811</v>
      </c>
      <c r="DN780">
        <v>773</v>
      </c>
      <c r="DO780">
        <v>21.842683725855608</v>
      </c>
      <c r="DP780">
        <v>18.670856567652109</v>
      </c>
      <c r="DR780">
        <f t="shared" si="657"/>
        <v>1</v>
      </c>
      <c r="DS780">
        <f t="shared" si="658"/>
        <v>0</v>
      </c>
      <c r="DT780">
        <f t="shared" si="659"/>
        <v>3.1718271582034987</v>
      </c>
      <c r="DW780">
        <v>773</v>
      </c>
      <c r="DX780">
        <v>19.222811127682711</v>
      </c>
      <c r="DY780">
        <v>28.481829374101981</v>
      </c>
      <c r="EA780">
        <f t="shared" si="660"/>
        <v>0</v>
      </c>
      <c r="EB780">
        <f t="shared" si="661"/>
        <v>1</v>
      </c>
      <c r="EC780">
        <f t="shared" si="662"/>
        <v>9.2590182464192701</v>
      </c>
      <c r="EF780">
        <v>773</v>
      </c>
      <c r="EG780">
        <v>21.644770660025976</v>
      </c>
      <c r="EH780">
        <v>16.08385185862727</v>
      </c>
      <c r="EJ780">
        <f t="shared" si="663"/>
        <v>1</v>
      </c>
      <c r="EK780">
        <f t="shared" si="664"/>
        <v>0</v>
      </c>
      <c r="EL780">
        <f t="shared" si="665"/>
        <v>5.5609188013987065</v>
      </c>
      <c r="EO780">
        <v>773</v>
      </c>
      <c r="EP780">
        <v>19.892091674514287</v>
      </c>
      <c r="EQ780">
        <v>17.727097730329714</v>
      </c>
      <c r="ES780">
        <f t="shared" si="666"/>
        <v>1</v>
      </c>
      <c r="ET780">
        <f t="shared" si="667"/>
        <v>0</v>
      </c>
      <c r="EU780">
        <f t="shared" si="668"/>
        <v>2.1649939441845731</v>
      </c>
    </row>
    <row r="781" spans="1:151" x14ac:dyDescent="0.25">
      <c r="A781">
        <v>774</v>
      </c>
      <c r="B781">
        <v>9.5287352832511907</v>
      </c>
      <c r="C781">
        <v>21.309443326607273</v>
      </c>
      <c r="E781">
        <f t="shared" si="618"/>
        <v>0</v>
      </c>
      <c r="F781">
        <f t="shared" si="620"/>
        <v>1</v>
      </c>
      <c r="G781">
        <f t="shared" si="619"/>
        <v>11.780708043356082</v>
      </c>
      <c r="J781">
        <v>774</v>
      </c>
      <c r="K781">
        <v>25.46093423532885</v>
      </c>
      <c r="L781">
        <v>14.365488971951867</v>
      </c>
      <c r="N781">
        <f t="shared" si="621"/>
        <v>1</v>
      </c>
      <c r="O781">
        <f t="shared" si="622"/>
        <v>0</v>
      </c>
      <c r="P781">
        <f t="shared" si="623"/>
        <v>11.095445263376982</v>
      </c>
      <c r="S781">
        <v>774</v>
      </c>
      <c r="T781">
        <v>24.434669815640866</v>
      </c>
      <c r="U781">
        <v>56.206582885308762</v>
      </c>
      <c r="W781">
        <f t="shared" si="624"/>
        <v>0</v>
      </c>
      <c r="X781">
        <f t="shared" si="625"/>
        <v>1</v>
      </c>
      <c r="Y781">
        <f t="shared" si="626"/>
        <v>31.771913069667896</v>
      </c>
      <c r="AB781">
        <v>774</v>
      </c>
      <c r="AC781">
        <v>23.292524962879742</v>
      </c>
      <c r="AD781">
        <v>16.987034443227575</v>
      </c>
      <c r="AF781">
        <f t="shared" si="627"/>
        <v>1</v>
      </c>
      <c r="AG781">
        <f t="shared" si="628"/>
        <v>0</v>
      </c>
      <c r="AH781">
        <f t="shared" si="629"/>
        <v>6.3054905196521673</v>
      </c>
      <c r="AK781">
        <v>774</v>
      </c>
      <c r="AL781">
        <v>14.264849196309974</v>
      </c>
      <c r="AM781">
        <v>26.653512021424017</v>
      </c>
      <c r="AO781">
        <f t="shared" si="630"/>
        <v>0</v>
      </c>
      <c r="AP781">
        <f t="shared" si="631"/>
        <v>1</v>
      </c>
      <c r="AQ781">
        <f t="shared" si="632"/>
        <v>12.388662825114043</v>
      </c>
      <c r="AT781">
        <v>774</v>
      </c>
      <c r="AU781">
        <v>24.117646761550237</v>
      </c>
      <c r="AV781">
        <v>25.601212389467239</v>
      </c>
      <c r="AX781">
        <f t="shared" si="633"/>
        <v>0</v>
      </c>
      <c r="AY781">
        <f t="shared" si="634"/>
        <v>1</v>
      </c>
      <c r="AZ781">
        <f t="shared" si="635"/>
        <v>1.4835656279170024</v>
      </c>
      <c r="BC781">
        <v>774</v>
      </c>
      <c r="BD781" t="e">
        <v>#N/A</v>
      </c>
      <c r="BE781" t="e">
        <v>#N/A</v>
      </c>
      <c r="BG781" t="e">
        <f t="shared" si="636"/>
        <v>#N/A</v>
      </c>
      <c r="BH781" t="e">
        <f t="shared" si="637"/>
        <v>#N/A</v>
      </c>
      <c r="BI781" t="e">
        <f t="shared" si="638"/>
        <v>#N/A</v>
      </c>
      <c r="BL781">
        <v>774</v>
      </c>
      <c r="BM781">
        <v>25.963565248254696</v>
      </c>
      <c r="BN781">
        <v>11.514987336411611</v>
      </c>
      <c r="BP781">
        <f t="shared" si="639"/>
        <v>1</v>
      </c>
      <c r="BQ781">
        <f t="shared" si="640"/>
        <v>0</v>
      </c>
      <c r="BR781">
        <f t="shared" si="641"/>
        <v>14.448577911843085</v>
      </c>
      <c r="BU781">
        <v>774</v>
      </c>
      <c r="BV781">
        <v>26.146879434276304</v>
      </c>
      <c r="BW781">
        <v>9.9592069996838539</v>
      </c>
      <c r="BY781">
        <f t="shared" si="642"/>
        <v>1</v>
      </c>
      <c r="BZ781">
        <f t="shared" si="643"/>
        <v>0</v>
      </c>
      <c r="CA781">
        <f t="shared" si="644"/>
        <v>16.18767243459245</v>
      </c>
      <c r="CD781">
        <v>774</v>
      </c>
      <c r="CE781">
        <v>18.016803775745473</v>
      </c>
      <c r="CF781">
        <v>22.603029444842996</v>
      </c>
      <c r="CH781">
        <f t="shared" si="645"/>
        <v>0</v>
      </c>
      <c r="CI781">
        <f t="shared" si="646"/>
        <v>1</v>
      </c>
      <c r="CJ781">
        <f t="shared" si="647"/>
        <v>4.5862256690975229</v>
      </c>
      <c r="CM781">
        <v>774</v>
      </c>
      <c r="CN781">
        <v>22.773379546396317</v>
      </c>
      <c r="CO781">
        <v>36.788843037993061</v>
      </c>
      <c r="CQ781">
        <f t="shared" si="648"/>
        <v>0</v>
      </c>
      <c r="CR781">
        <f t="shared" si="649"/>
        <v>1</v>
      </c>
      <c r="CS781">
        <f t="shared" si="650"/>
        <v>14.015463491596744</v>
      </c>
      <c r="CV781">
        <v>774</v>
      </c>
      <c r="CW781">
        <v>23.463459147876158</v>
      </c>
      <c r="CX781">
        <v>15.135593149986628</v>
      </c>
      <c r="CZ781">
        <f t="shared" si="651"/>
        <v>1</v>
      </c>
      <c r="DA781">
        <f t="shared" si="652"/>
        <v>0</v>
      </c>
      <c r="DB781">
        <f t="shared" si="653"/>
        <v>8.3278659978895302</v>
      </c>
      <c r="DE781">
        <v>774</v>
      </c>
      <c r="DF781">
        <v>14.484644011820679</v>
      </c>
      <c r="DG781">
        <v>34.705038330881116</v>
      </c>
      <c r="DI781">
        <f t="shared" si="654"/>
        <v>0</v>
      </c>
      <c r="DJ781">
        <f t="shared" si="655"/>
        <v>1</v>
      </c>
      <c r="DK781">
        <f t="shared" si="656"/>
        <v>20.220394319060439</v>
      </c>
      <c r="DN781">
        <v>774</v>
      </c>
      <c r="DO781">
        <v>24.833340503445751</v>
      </c>
      <c r="DP781">
        <v>26.879466384949314</v>
      </c>
      <c r="DR781">
        <f t="shared" si="657"/>
        <v>0</v>
      </c>
      <c r="DS781">
        <f t="shared" si="658"/>
        <v>1</v>
      </c>
      <c r="DT781">
        <f t="shared" si="659"/>
        <v>2.0461258815035634</v>
      </c>
      <c r="DW781">
        <v>774</v>
      </c>
      <c r="DX781">
        <v>19.544670063983531</v>
      </c>
      <c r="DY781">
        <v>18.259273524534947</v>
      </c>
      <c r="EA781">
        <f t="shared" si="660"/>
        <v>1</v>
      </c>
      <c r="EB781">
        <f t="shared" si="661"/>
        <v>0</v>
      </c>
      <c r="EC781">
        <f t="shared" si="662"/>
        <v>1.285396539448584</v>
      </c>
      <c r="EF781">
        <v>774</v>
      </c>
      <c r="EG781">
        <v>15.308107876206931</v>
      </c>
      <c r="EH781">
        <v>13.485451944586599</v>
      </c>
      <c r="EJ781">
        <f t="shared" si="663"/>
        <v>1</v>
      </c>
      <c r="EK781">
        <f t="shared" si="664"/>
        <v>0</v>
      </c>
      <c r="EL781">
        <f t="shared" si="665"/>
        <v>1.8226559316203321</v>
      </c>
      <c r="EO781">
        <v>774</v>
      </c>
      <c r="EP781">
        <v>26.128829779089763</v>
      </c>
      <c r="EQ781">
        <v>37.846150970577185</v>
      </c>
      <c r="ES781">
        <f t="shared" si="666"/>
        <v>0</v>
      </c>
      <c r="ET781">
        <f t="shared" si="667"/>
        <v>1</v>
      </c>
      <c r="EU781">
        <f t="shared" si="668"/>
        <v>11.717321191487422</v>
      </c>
    </row>
    <row r="782" spans="1:151" x14ac:dyDescent="0.25">
      <c r="A782">
        <v>775</v>
      </c>
      <c r="B782">
        <v>9.8352479359020677</v>
      </c>
      <c r="C782">
        <v>42.045136251890249</v>
      </c>
      <c r="E782">
        <f t="shared" si="618"/>
        <v>0</v>
      </c>
      <c r="F782">
        <f t="shared" si="620"/>
        <v>1</v>
      </c>
      <c r="G782">
        <f t="shared" si="619"/>
        <v>32.209888315988181</v>
      </c>
      <c r="J782">
        <v>775</v>
      </c>
      <c r="K782">
        <v>9.7348186405757282</v>
      </c>
      <c r="L782">
        <v>35.146055007971476</v>
      </c>
      <c r="N782">
        <f t="shared" si="621"/>
        <v>0</v>
      </c>
      <c r="O782">
        <f t="shared" si="622"/>
        <v>1</v>
      </c>
      <c r="P782">
        <f t="shared" si="623"/>
        <v>25.411236367395748</v>
      </c>
      <c r="S782">
        <v>775</v>
      </c>
      <c r="T782">
        <v>21.265804774574253</v>
      </c>
      <c r="U782">
        <v>30.210055732156953</v>
      </c>
      <c r="W782">
        <f t="shared" si="624"/>
        <v>0</v>
      </c>
      <c r="X782">
        <f t="shared" si="625"/>
        <v>1</v>
      </c>
      <c r="Y782">
        <f t="shared" si="626"/>
        <v>8.9442509575826996</v>
      </c>
      <c r="AB782">
        <v>775</v>
      </c>
      <c r="AC782">
        <v>17.082951990246439</v>
      </c>
      <c r="AD782">
        <v>17.124016607969285</v>
      </c>
      <c r="AF782">
        <f t="shared" si="627"/>
        <v>0</v>
      </c>
      <c r="AG782">
        <f t="shared" si="628"/>
        <v>1</v>
      </c>
      <c r="AH782">
        <f t="shared" si="629"/>
        <v>4.1064617722845753E-2</v>
      </c>
      <c r="AK782">
        <v>775</v>
      </c>
      <c r="AL782">
        <v>15.905975216742698</v>
      </c>
      <c r="AM782">
        <v>15.983271164546585</v>
      </c>
      <c r="AO782">
        <f t="shared" si="630"/>
        <v>0</v>
      </c>
      <c r="AP782">
        <f t="shared" si="631"/>
        <v>1</v>
      </c>
      <c r="AQ782">
        <f t="shared" si="632"/>
        <v>7.7295947803886378E-2</v>
      </c>
      <c r="AT782">
        <v>775</v>
      </c>
      <c r="AU782">
        <v>17.509430342618035</v>
      </c>
      <c r="AV782">
        <v>26.277463774901967</v>
      </c>
      <c r="AX782">
        <f t="shared" si="633"/>
        <v>0</v>
      </c>
      <c r="AY782">
        <f t="shared" si="634"/>
        <v>1</v>
      </c>
      <c r="AZ782">
        <f t="shared" si="635"/>
        <v>8.7680334322839322</v>
      </c>
      <c r="BC782">
        <v>775</v>
      </c>
      <c r="BD782" t="e">
        <v>#N/A</v>
      </c>
      <c r="BE782" t="e">
        <v>#N/A</v>
      </c>
      <c r="BG782" t="e">
        <f t="shared" si="636"/>
        <v>#N/A</v>
      </c>
      <c r="BH782" t="e">
        <f t="shared" si="637"/>
        <v>#N/A</v>
      </c>
      <c r="BI782" t="e">
        <f t="shared" si="638"/>
        <v>#N/A</v>
      </c>
      <c r="BL782">
        <v>775</v>
      </c>
      <c r="BM782">
        <v>32.818909305508505</v>
      </c>
      <c r="BN782">
        <v>16.575461266209334</v>
      </c>
      <c r="BP782">
        <f t="shared" si="639"/>
        <v>1</v>
      </c>
      <c r="BQ782">
        <f t="shared" si="640"/>
        <v>0</v>
      </c>
      <c r="BR782">
        <f t="shared" si="641"/>
        <v>16.243448039299171</v>
      </c>
      <c r="BU782">
        <v>775</v>
      </c>
      <c r="BV782">
        <v>23.144604943150448</v>
      </c>
      <c r="BW782">
        <v>18.037300210232807</v>
      </c>
      <c r="BY782">
        <f t="shared" si="642"/>
        <v>1</v>
      </c>
      <c r="BZ782">
        <f t="shared" si="643"/>
        <v>0</v>
      </c>
      <c r="CA782">
        <f t="shared" si="644"/>
        <v>5.1073047329176404</v>
      </c>
      <c r="CD782">
        <v>775</v>
      </c>
      <c r="CE782">
        <v>23.923292549425149</v>
      </c>
      <c r="CF782">
        <v>23.878699028927269</v>
      </c>
      <c r="CH782">
        <f t="shared" si="645"/>
        <v>1</v>
      </c>
      <c r="CI782">
        <f t="shared" si="646"/>
        <v>0</v>
      </c>
      <c r="CJ782">
        <f t="shared" si="647"/>
        <v>4.4593520497880235E-2</v>
      </c>
      <c r="CM782">
        <v>775</v>
      </c>
      <c r="CN782">
        <v>23.571599714126449</v>
      </c>
      <c r="CO782">
        <v>28.959749260670911</v>
      </c>
      <c r="CQ782">
        <f t="shared" si="648"/>
        <v>0</v>
      </c>
      <c r="CR782">
        <f t="shared" si="649"/>
        <v>1</v>
      </c>
      <c r="CS782">
        <f t="shared" si="650"/>
        <v>5.3881495465444615</v>
      </c>
      <c r="CV782">
        <v>775</v>
      </c>
      <c r="CW782">
        <v>20.106401428956865</v>
      </c>
      <c r="CX782">
        <v>16.990082541911871</v>
      </c>
      <c r="CZ782">
        <f t="shared" si="651"/>
        <v>1</v>
      </c>
      <c r="DA782">
        <f t="shared" si="652"/>
        <v>0</v>
      </c>
      <c r="DB782">
        <f t="shared" si="653"/>
        <v>3.1163188870449936</v>
      </c>
      <c r="DE782">
        <v>775</v>
      </c>
      <c r="DF782">
        <v>19.791105577260524</v>
      </c>
      <c r="DG782">
        <v>19.083330751878023</v>
      </c>
      <c r="DI782">
        <f t="shared" si="654"/>
        <v>1</v>
      </c>
      <c r="DJ782">
        <f t="shared" si="655"/>
        <v>0</v>
      </c>
      <c r="DK782">
        <f t="shared" si="656"/>
        <v>0.70777482538250069</v>
      </c>
      <c r="DN782">
        <v>775</v>
      </c>
      <c r="DO782">
        <v>24.767165052464559</v>
      </c>
      <c r="DP782">
        <v>18.2657448970239</v>
      </c>
      <c r="DR782">
        <f t="shared" si="657"/>
        <v>1</v>
      </c>
      <c r="DS782">
        <f t="shared" si="658"/>
        <v>0</v>
      </c>
      <c r="DT782">
        <f t="shared" si="659"/>
        <v>6.501420155440659</v>
      </c>
      <c r="DW782">
        <v>775</v>
      </c>
      <c r="DX782">
        <v>20.677851713690256</v>
      </c>
      <c r="DY782">
        <v>24.352261286968076</v>
      </c>
      <c r="EA782">
        <f t="shared" si="660"/>
        <v>0</v>
      </c>
      <c r="EB782">
        <f t="shared" si="661"/>
        <v>1</v>
      </c>
      <c r="EC782">
        <f t="shared" si="662"/>
        <v>3.6744095732778206</v>
      </c>
      <c r="EF782">
        <v>775</v>
      </c>
      <c r="EG782">
        <v>21.219400305932787</v>
      </c>
      <c r="EH782">
        <v>7.6160392226614899</v>
      </c>
      <c r="EJ782">
        <f t="shared" si="663"/>
        <v>1</v>
      </c>
      <c r="EK782">
        <f t="shared" si="664"/>
        <v>0</v>
      </c>
      <c r="EL782">
        <f t="shared" si="665"/>
        <v>13.603361083271297</v>
      </c>
      <c r="EO782">
        <v>775</v>
      </c>
      <c r="EP782">
        <v>19.010419336536316</v>
      </c>
      <c r="EQ782">
        <v>27.821376740561551</v>
      </c>
      <c r="ES782">
        <f t="shared" si="666"/>
        <v>0</v>
      </c>
      <c r="ET782">
        <f t="shared" si="667"/>
        <v>1</v>
      </c>
      <c r="EU782">
        <f t="shared" si="668"/>
        <v>8.8109574040252348</v>
      </c>
    </row>
    <row r="783" spans="1:151" x14ac:dyDescent="0.25">
      <c r="A783">
        <v>776</v>
      </c>
      <c r="B783">
        <v>10.620151401580051</v>
      </c>
      <c r="C783">
        <v>-3.7738516541963918E-2</v>
      </c>
      <c r="E783">
        <f t="shared" si="618"/>
        <v>1</v>
      </c>
      <c r="F783">
        <f t="shared" si="620"/>
        <v>0</v>
      </c>
      <c r="G783">
        <f t="shared" si="619"/>
        <v>10.657889918122015</v>
      </c>
      <c r="J783">
        <v>776</v>
      </c>
      <c r="K783">
        <v>32.25769834678362</v>
      </c>
      <c r="L783">
        <v>16.337223996676816</v>
      </c>
      <c r="N783">
        <f t="shared" si="621"/>
        <v>1</v>
      </c>
      <c r="O783">
        <f t="shared" si="622"/>
        <v>0</v>
      </c>
      <c r="P783">
        <f t="shared" si="623"/>
        <v>15.920474350106804</v>
      </c>
      <c r="S783">
        <v>776</v>
      </c>
      <c r="T783">
        <v>21.672316729707131</v>
      </c>
      <c r="U783">
        <v>56.226362055998308</v>
      </c>
      <c r="W783">
        <f t="shared" si="624"/>
        <v>0</v>
      </c>
      <c r="X783">
        <f t="shared" si="625"/>
        <v>1</v>
      </c>
      <c r="Y783">
        <f t="shared" si="626"/>
        <v>34.554045326291174</v>
      </c>
      <c r="AB783">
        <v>776</v>
      </c>
      <c r="AC783">
        <v>22.605096580908636</v>
      </c>
      <c r="AD783">
        <v>18.427190678054874</v>
      </c>
      <c r="AF783">
        <f t="shared" si="627"/>
        <v>1</v>
      </c>
      <c r="AG783">
        <f t="shared" si="628"/>
        <v>0</v>
      </c>
      <c r="AH783">
        <f t="shared" si="629"/>
        <v>4.1779059028537624</v>
      </c>
      <c r="AK783">
        <v>776</v>
      </c>
      <c r="AL783">
        <v>25.039732798409275</v>
      </c>
      <c r="AM783">
        <v>28.201215540545025</v>
      </c>
      <c r="AO783">
        <f t="shared" si="630"/>
        <v>0</v>
      </c>
      <c r="AP783">
        <f t="shared" si="631"/>
        <v>1</v>
      </c>
      <c r="AQ783">
        <f t="shared" si="632"/>
        <v>3.1614827421357496</v>
      </c>
      <c r="AT783">
        <v>776</v>
      </c>
      <c r="AU783">
        <v>21.044382317938222</v>
      </c>
      <c r="AV783">
        <v>8.6091609964252775</v>
      </c>
      <c r="AX783">
        <f t="shared" si="633"/>
        <v>1</v>
      </c>
      <c r="AY783">
        <f t="shared" si="634"/>
        <v>0</v>
      </c>
      <c r="AZ783">
        <f t="shared" si="635"/>
        <v>12.435221321512945</v>
      </c>
      <c r="BC783">
        <v>776</v>
      </c>
      <c r="BD783" t="e">
        <v>#N/A</v>
      </c>
      <c r="BE783" t="e">
        <v>#N/A</v>
      </c>
      <c r="BG783" t="e">
        <f t="shared" si="636"/>
        <v>#N/A</v>
      </c>
      <c r="BH783" t="e">
        <f t="shared" si="637"/>
        <v>#N/A</v>
      </c>
      <c r="BI783" t="e">
        <f t="shared" si="638"/>
        <v>#N/A</v>
      </c>
      <c r="BL783">
        <v>776</v>
      </c>
      <c r="BM783">
        <v>35.711772499967402</v>
      </c>
      <c r="BN783">
        <v>8.9740958080634226</v>
      </c>
      <c r="BP783">
        <f t="shared" si="639"/>
        <v>1</v>
      </c>
      <c r="BQ783">
        <f t="shared" si="640"/>
        <v>0</v>
      </c>
      <c r="BR783">
        <f t="shared" si="641"/>
        <v>26.737676691903978</v>
      </c>
      <c r="BU783">
        <v>776</v>
      </c>
      <c r="BV783">
        <v>14.3233831068105</v>
      </c>
      <c r="BW783">
        <v>26.954291773839465</v>
      </c>
      <c r="BY783">
        <f t="shared" si="642"/>
        <v>0</v>
      </c>
      <c r="BZ783">
        <f t="shared" si="643"/>
        <v>1</v>
      </c>
      <c r="CA783">
        <f t="shared" si="644"/>
        <v>12.630908667028965</v>
      </c>
      <c r="CD783">
        <v>776</v>
      </c>
      <c r="CE783">
        <v>12.273382804666069</v>
      </c>
      <c r="CF783">
        <v>26.238304814088981</v>
      </c>
      <c r="CH783">
        <f t="shared" si="645"/>
        <v>0</v>
      </c>
      <c r="CI783">
        <f t="shared" si="646"/>
        <v>1</v>
      </c>
      <c r="CJ783">
        <f t="shared" si="647"/>
        <v>13.964922009422912</v>
      </c>
      <c r="CM783">
        <v>776</v>
      </c>
      <c r="CN783">
        <v>19.53942003405604</v>
      </c>
      <c r="CO783">
        <v>31.815637719145805</v>
      </c>
      <c r="CQ783">
        <f t="shared" si="648"/>
        <v>0</v>
      </c>
      <c r="CR783">
        <f t="shared" si="649"/>
        <v>1</v>
      </c>
      <c r="CS783">
        <f t="shared" si="650"/>
        <v>12.276217685089765</v>
      </c>
      <c r="CV783">
        <v>776</v>
      </c>
      <c r="CW783">
        <v>21.627463417348146</v>
      </c>
      <c r="CX783">
        <v>17.937302354395843</v>
      </c>
      <c r="CZ783">
        <f t="shared" si="651"/>
        <v>1</v>
      </c>
      <c r="DA783">
        <f t="shared" si="652"/>
        <v>0</v>
      </c>
      <c r="DB783">
        <f t="shared" si="653"/>
        <v>3.6901610629523027</v>
      </c>
      <c r="DE783">
        <v>776</v>
      </c>
      <c r="DF783">
        <v>24.678466208468588</v>
      </c>
      <c r="DG783">
        <v>18.613428563613748</v>
      </c>
      <c r="DI783">
        <f t="shared" si="654"/>
        <v>1</v>
      </c>
      <c r="DJ783">
        <f t="shared" si="655"/>
        <v>0</v>
      </c>
      <c r="DK783">
        <f t="shared" si="656"/>
        <v>6.06503764485484</v>
      </c>
      <c r="DN783">
        <v>776</v>
      </c>
      <c r="DO783">
        <v>26.860658148339631</v>
      </c>
      <c r="DP783">
        <v>32.508757783420577</v>
      </c>
      <c r="DR783">
        <f t="shared" si="657"/>
        <v>0</v>
      </c>
      <c r="DS783">
        <f t="shared" si="658"/>
        <v>1</v>
      </c>
      <c r="DT783">
        <f t="shared" si="659"/>
        <v>5.6480996350809463</v>
      </c>
      <c r="DW783">
        <v>776</v>
      </c>
      <c r="DX783">
        <v>21.160571408818416</v>
      </c>
      <c r="DY783">
        <v>16.375781410772795</v>
      </c>
      <c r="EA783">
        <f t="shared" si="660"/>
        <v>1</v>
      </c>
      <c r="EB783">
        <f t="shared" si="661"/>
        <v>0</v>
      </c>
      <c r="EC783">
        <f t="shared" si="662"/>
        <v>4.7847899980456212</v>
      </c>
      <c r="EF783">
        <v>776</v>
      </c>
      <c r="EG783">
        <v>23.00268106127994</v>
      </c>
      <c r="EH783">
        <v>4.3081521913711018</v>
      </c>
      <c r="EJ783">
        <f t="shared" si="663"/>
        <v>1</v>
      </c>
      <c r="EK783">
        <f t="shared" si="664"/>
        <v>0</v>
      </c>
      <c r="EL783">
        <f t="shared" si="665"/>
        <v>18.694528869908837</v>
      </c>
      <c r="EO783">
        <v>776</v>
      </c>
      <c r="EP783">
        <v>25.312123251791146</v>
      </c>
      <c r="EQ783">
        <v>-0.46848615578057817</v>
      </c>
      <c r="ES783">
        <f t="shared" si="666"/>
        <v>1</v>
      </c>
      <c r="ET783">
        <f t="shared" si="667"/>
        <v>0</v>
      </c>
      <c r="EU783">
        <f t="shared" si="668"/>
        <v>25.780609407571724</v>
      </c>
    </row>
    <row r="784" spans="1:151" x14ac:dyDescent="0.25">
      <c r="A784">
        <v>777</v>
      </c>
      <c r="B784">
        <v>15.256403020753709</v>
      </c>
      <c r="C784">
        <v>10.786811003330049</v>
      </c>
      <c r="E784">
        <f t="shared" si="618"/>
        <v>1</v>
      </c>
      <c r="F784">
        <f t="shared" si="620"/>
        <v>0</v>
      </c>
      <c r="G784">
        <f t="shared" si="619"/>
        <v>4.4695920174236594</v>
      </c>
      <c r="J784">
        <v>777</v>
      </c>
      <c r="K784">
        <v>17.648811723048723</v>
      </c>
      <c r="L784">
        <v>24.713899996284294</v>
      </c>
      <c r="N784">
        <f t="shared" si="621"/>
        <v>0</v>
      </c>
      <c r="O784">
        <f t="shared" si="622"/>
        <v>1</v>
      </c>
      <c r="P784">
        <f t="shared" si="623"/>
        <v>7.0650882732355704</v>
      </c>
      <c r="S784">
        <v>777</v>
      </c>
      <c r="T784">
        <v>20.409425836188987</v>
      </c>
      <c r="U784">
        <v>23.093547110968604</v>
      </c>
      <c r="W784">
        <f t="shared" si="624"/>
        <v>0</v>
      </c>
      <c r="X784">
        <f t="shared" si="625"/>
        <v>1</v>
      </c>
      <c r="Y784">
        <f t="shared" si="626"/>
        <v>2.684121274779617</v>
      </c>
      <c r="AB784">
        <v>777</v>
      </c>
      <c r="AC784">
        <v>20.177794495660088</v>
      </c>
      <c r="AD784">
        <v>17.584536873998356</v>
      </c>
      <c r="AF784">
        <f t="shared" si="627"/>
        <v>1</v>
      </c>
      <c r="AG784">
        <f t="shared" si="628"/>
        <v>0</v>
      </c>
      <c r="AH784">
        <f t="shared" si="629"/>
        <v>2.5932576216617313</v>
      </c>
      <c r="AK784">
        <v>777</v>
      </c>
      <c r="AL784">
        <v>23.204393707365174</v>
      </c>
      <c r="AM784">
        <v>36.772002157071711</v>
      </c>
      <c r="AO784">
        <f t="shared" si="630"/>
        <v>0</v>
      </c>
      <c r="AP784">
        <f t="shared" si="631"/>
        <v>1</v>
      </c>
      <c r="AQ784">
        <f t="shared" si="632"/>
        <v>13.567608449706537</v>
      </c>
      <c r="AT784">
        <v>777</v>
      </c>
      <c r="AU784">
        <v>20.507134846360916</v>
      </c>
      <c r="AV784">
        <v>22.554400290588269</v>
      </c>
      <c r="AX784">
        <f t="shared" si="633"/>
        <v>0</v>
      </c>
      <c r="AY784">
        <f t="shared" si="634"/>
        <v>1</v>
      </c>
      <c r="AZ784">
        <f t="shared" si="635"/>
        <v>2.047265444227353</v>
      </c>
      <c r="BC784">
        <v>777</v>
      </c>
      <c r="BD784" t="e">
        <v>#N/A</v>
      </c>
      <c r="BE784" t="e">
        <v>#N/A</v>
      </c>
      <c r="BG784" t="e">
        <f t="shared" si="636"/>
        <v>#N/A</v>
      </c>
      <c r="BH784" t="e">
        <f t="shared" si="637"/>
        <v>#N/A</v>
      </c>
      <c r="BI784" t="e">
        <f t="shared" si="638"/>
        <v>#N/A</v>
      </c>
      <c r="BL784">
        <v>777</v>
      </c>
      <c r="BM784">
        <v>22.304360678502796</v>
      </c>
      <c r="BN784">
        <v>10.566178629859987</v>
      </c>
      <c r="BP784">
        <f t="shared" si="639"/>
        <v>1</v>
      </c>
      <c r="BQ784">
        <f t="shared" si="640"/>
        <v>0</v>
      </c>
      <c r="BR784">
        <f t="shared" si="641"/>
        <v>11.738182048642809</v>
      </c>
      <c r="BU784">
        <v>777</v>
      </c>
      <c r="BV784">
        <v>7.3109287047420395</v>
      </c>
      <c r="BW784">
        <v>7.7292378193213764</v>
      </c>
      <c r="BY784">
        <f t="shared" si="642"/>
        <v>0</v>
      </c>
      <c r="BZ784">
        <f t="shared" si="643"/>
        <v>1</v>
      </c>
      <c r="CA784">
        <f t="shared" si="644"/>
        <v>0.41830911457933695</v>
      </c>
      <c r="CD784">
        <v>777</v>
      </c>
      <c r="CE784">
        <v>18.595542542515318</v>
      </c>
      <c r="CF784">
        <v>23.245146357243051</v>
      </c>
      <c r="CH784">
        <f t="shared" si="645"/>
        <v>0</v>
      </c>
      <c r="CI784">
        <f t="shared" si="646"/>
        <v>1</v>
      </c>
      <c r="CJ784">
        <f t="shared" si="647"/>
        <v>4.6496038147277332</v>
      </c>
      <c r="CM784">
        <v>777</v>
      </c>
      <c r="CN784">
        <v>20.953257335382343</v>
      </c>
      <c r="CO784">
        <v>32.002205468600657</v>
      </c>
      <c r="CQ784">
        <f t="shared" si="648"/>
        <v>0</v>
      </c>
      <c r="CR784">
        <f t="shared" si="649"/>
        <v>1</v>
      </c>
      <c r="CS784">
        <f t="shared" si="650"/>
        <v>11.048948133218314</v>
      </c>
      <c r="CV784">
        <v>777</v>
      </c>
      <c r="CW784">
        <v>19.545519976768546</v>
      </c>
      <c r="CX784">
        <v>17.20611271072308</v>
      </c>
      <c r="CZ784">
        <f t="shared" si="651"/>
        <v>1</v>
      </c>
      <c r="DA784">
        <f t="shared" si="652"/>
        <v>0</v>
      </c>
      <c r="DB784">
        <f t="shared" si="653"/>
        <v>2.3394072660454661</v>
      </c>
      <c r="DE784">
        <v>777</v>
      </c>
      <c r="DF784">
        <v>32.031869718379625</v>
      </c>
      <c r="DG784">
        <v>27.920563948978753</v>
      </c>
      <c r="DI784">
        <f t="shared" si="654"/>
        <v>1</v>
      </c>
      <c r="DJ784">
        <f t="shared" si="655"/>
        <v>0</v>
      </c>
      <c r="DK784">
        <f t="shared" si="656"/>
        <v>4.1113057694008717</v>
      </c>
      <c r="DN784">
        <v>777</v>
      </c>
      <c r="DO784">
        <v>21.268490282684713</v>
      </c>
      <c r="DP784">
        <v>24.290795497228988</v>
      </c>
      <c r="DR784">
        <f t="shared" si="657"/>
        <v>0</v>
      </c>
      <c r="DS784">
        <f t="shared" si="658"/>
        <v>1</v>
      </c>
      <c r="DT784">
        <f t="shared" si="659"/>
        <v>3.022305214544275</v>
      </c>
      <c r="DW784">
        <v>777</v>
      </c>
      <c r="DX784">
        <v>24.910825299808302</v>
      </c>
      <c r="DY784">
        <v>20.78510680485298</v>
      </c>
      <c r="EA784">
        <f t="shared" si="660"/>
        <v>1</v>
      </c>
      <c r="EB784">
        <f t="shared" si="661"/>
        <v>0</v>
      </c>
      <c r="EC784">
        <f t="shared" si="662"/>
        <v>4.1257184949553221</v>
      </c>
      <c r="EF784">
        <v>777</v>
      </c>
      <c r="EG784">
        <v>13.803084914278752</v>
      </c>
      <c r="EH784">
        <v>13.720586389177489</v>
      </c>
      <c r="EJ784">
        <f t="shared" si="663"/>
        <v>1</v>
      </c>
      <c r="EK784">
        <f t="shared" si="664"/>
        <v>0</v>
      </c>
      <c r="EL784">
        <f t="shared" si="665"/>
        <v>8.2498525101263098E-2</v>
      </c>
      <c r="EO784">
        <v>777</v>
      </c>
      <c r="EP784">
        <v>25.126786706137818</v>
      </c>
      <c r="EQ784">
        <v>33.608098115403628</v>
      </c>
      <c r="ES784">
        <f t="shared" si="666"/>
        <v>0</v>
      </c>
      <c r="ET784">
        <f t="shared" si="667"/>
        <v>1</v>
      </c>
      <c r="EU784">
        <f t="shared" si="668"/>
        <v>8.4813114092658104</v>
      </c>
    </row>
    <row r="785" spans="1:151" x14ac:dyDescent="0.25">
      <c r="A785">
        <v>778</v>
      </c>
      <c r="B785">
        <v>6.0414272483239611</v>
      </c>
      <c r="C785">
        <v>29.670082438289437</v>
      </c>
      <c r="E785">
        <f t="shared" si="618"/>
        <v>0</v>
      </c>
      <c r="F785">
        <f t="shared" si="620"/>
        <v>1</v>
      </c>
      <c r="G785">
        <f t="shared" si="619"/>
        <v>23.628655189965478</v>
      </c>
      <c r="J785">
        <v>778</v>
      </c>
      <c r="K785">
        <v>27.645731875049474</v>
      </c>
      <c r="L785">
        <v>27.105884279507912</v>
      </c>
      <c r="N785">
        <f t="shared" si="621"/>
        <v>1</v>
      </c>
      <c r="O785">
        <f t="shared" si="622"/>
        <v>0</v>
      </c>
      <c r="P785">
        <f t="shared" si="623"/>
        <v>0.5398475955415627</v>
      </c>
      <c r="S785">
        <v>778</v>
      </c>
      <c r="T785">
        <v>12.909629893049027</v>
      </c>
      <c r="U785">
        <v>17.167289117810142</v>
      </c>
      <c r="W785">
        <f t="shared" si="624"/>
        <v>0</v>
      </c>
      <c r="X785">
        <f t="shared" si="625"/>
        <v>1</v>
      </c>
      <c r="Y785">
        <f t="shared" si="626"/>
        <v>4.2576592247611149</v>
      </c>
      <c r="AB785">
        <v>778</v>
      </c>
      <c r="AC785">
        <v>27.389631315671132</v>
      </c>
      <c r="AD785">
        <v>16.48296366710861</v>
      </c>
      <c r="AF785">
        <f t="shared" si="627"/>
        <v>1</v>
      </c>
      <c r="AG785">
        <f t="shared" si="628"/>
        <v>0</v>
      </c>
      <c r="AH785">
        <f t="shared" si="629"/>
        <v>10.906667648562522</v>
      </c>
      <c r="AK785">
        <v>778</v>
      </c>
      <c r="AL785">
        <v>25.213480699085657</v>
      </c>
      <c r="AM785">
        <v>25.809234940180271</v>
      </c>
      <c r="AO785">
        <f t="shared" si="630"/>
        <v>0</v>
      </c>
      <c r="AP785">
        <f t="shared" si="631"/>
        <v>1</v>
      </c>
      <c r="AQ785">
        <f t="shared" si="632"/>
        <v>0.59575424109461395</v>
      </c>
      <c r="AT785">
        <v>778</v>
      </c>
      <c r="AU785">
        <v>18.314419757980492</v>
      </c>
      <c r="AV785">
        <v>26.371744485978265</v>
      </c>
      <c r="AX785">
        <f t="shared" si="633"/>
        <v>0</v>
      </c>
      <c r="AY785">
        <f t="shared" si="634"/>
        <v>1</v>
      </c>
      <c r="AZ785">
        <f t="shared" si="635"/>
        <v>8.0573247279977736</v>
      </c>
      <c r="BC785">
        <v>778</v>
      </c>
      <c r="BD785" t="e">
        <v>#N/A</v>
      </c>
      <c r="BE785" t="e">
        <v>#N/A</v>
      </c>
      <c r="BG785" t="e">
        <f t="shared" si="636"/>
        <v>#N/A</v>
      </c>
      <c r="BH785" t="e">
        <f t="shared" si="637"/>
        <v>#N/A</v>
      </c>
      <c r="BI785" t="e">
        <f t="shared" si="638"/>
        <v>#N/A</v>
      </c>
      <c r="BL785">
        <v>778</v>
      </c>
      <c r="BM785">
        <v>22.848339979200833</v>
      </c>
      <c r="BN785">
        <v>12.341028554741111</v>
      </c>
      <c r="BP785">
        <f t="shared" si="639"/>
        <v>1</v>
      </c>
      <c r="BQ785">
        <f t="shared" si="640"/>
        <v>0</v>
      </c>
      <c r="BR785">
        <f t="shared" si="641"/>
        <v>10.507311424459722</v>
      </c>
      <c r="BU785">
        <v>778</v>
      </c>
      <c r="BV785">
        <v>25.887788632409425</v>
      </c>
      <c r="BW785">
        <v>17.155122096273878</v>
      </c>
      <c r="BY785">
        <f t="shared" si="642"/>
        <v>1</v>
      </c>
      <c r="BZ785">
        <f t="shared" si="643"/>
        <v>0</v>
      </c>
      <c r="CA785">
        <f t="shared" si="644"/>
        <v>8.7326665361355467</v>
      </c>
      <c r="CD785">
        <v>778</v>
      </c>
      <c r="CE785">
        <v>14.37124578836881</v>
      </c>
      <c r="CF785">
        <v>22.274565308916806</v>
      </c>
      <c r="CH785">
        <f t="shared" si="645"/>
        <v>0</v>
      </c>
      <c r="CI785">
        <f t="shared" si="646"/>
        <v>1</v>
      </c>
      <c r="CJ785">
        <f t="shared" si="647"/>
        <v>7.9033195205479956</v>
      </c>
      <c r="CM785">
        <v>778</v>
      </c>
      <c r="CN785">
        <v>23.572166246593959</v>
      </c>
      <c r="CO785">
        <v>30.2240128708101</v>
      </c>
      <c r="CQ785">
        <f t="shared" si="648"/>
        <v>0</v>
      </c>
      <c r="CR785">
        <f t="shared" si="649"/>
        <v>1</v>
      </c>
      <c r="CS785">
        <f t="shared" si="650"/>
        <v>6.6518466242161409</v>
      </c>
      <c r="CV785">
        <v>778</v>
      </c>
      <c r="CW785">
        <v>24.886128622622934</v>
      </c>
      <c r="CX785">
        <v>14.263049622075648</v>
      </c>
      <c r="CZ785">
        <f t="shared" si="651"/>
        <v>1</v>
      </c>
      <c r="DA785">
        <f t="shared" si="652"/>
        <v>0</v>
      </c>
      <c r="DB785">
        <f t="shared" si="653"/>
        <v>10.623079000547285</v>
      </c>
      <c r="DE785">
        <v>778</v>
      </c>
      <c r="DF785">
        <v>5.8297789912576263</v>
      </c>
      <c r="DG785">
        <v>21.395228957239897</v>
      </c>
      <c r="DI785">
        <f t="shared" si="654"/>
        <v>0</v>
      </c>
      <c r="DJ785">
        <f t="shared" si="655"/>
        <v>1</v>
      </c>
      <c r="DK785">
        <f t="shared" si="656"/>
        <v>15.565449965982271</v>
      </c>
      <c r="DN785">
        <v>778</v>
      </c>
      <c r="DO785">
        <v>25.055702523538681</v>
      </c>
      <c r="DP785">
        <v>22.283557180600681</v>
      </c>
      <c r="DR785">
        <f t="shared" si="657"/>
        <v>1</v>
      </c>
      <c r="DS785">
        <f t="shared" si="658"/>
        <v>0</v>
      </c>
      <c r="DT785">
        <f t="shared" si="659"/>
        <v>2.7721453429379999</v>
      </c>
      <c r="DW785">
        <v>778</v>
      </c>
      <c r="DX785">
        <v>6.1376375927431042</v>
      </c>
      <c r="DY785">
        <v>30.466779787889578</v>
      </c>
      <c r="EA785">
        <f t="shared" si="660"/>
        <v>0</v>
      </c>
      <c r="EB785">
        <f t="shared" si="661"/>
        <v>1</v>
      </c>
      <c r="EC785">
        <f t="shared" si="662"/>
        <v>24.329142195146474</v>
      </c>
      <c r="EF785">
        <v>778</v>
      </c>
      <c r="EG785">
        <v>24.110659873770313</v>
      </c>
      <c r="EH785">
        <v>15.724678416181913</v>
      </c>
      <c r="EJ785">
        <f t="shared" si="663"/>
        <v>1</v>
      </c>
      <c r="EK785">
        <f t="shared" si="664"/>
        <v>0</v>
      </c>
      <c r="EL785">
        <f t="shared" si="665"/>
        <v>8.3859814575884002</v>
      </c>
      <c r="EO785">
        <v>778</v>
      </c>
      <c r="EP785">
        <v>21.553047221919218</v>
      </c>
      <c r="EQ785">
        <v>19.338520508201071</v>
      </c>
      <c r="ES785">
        <f t="shared" si="666"/>
        <v>1</v>
      </c>
      <c r="ET785">
        <f t="shared" si="667"/>
        <v>0</v>
      </c>
      <c r="EU785">
        <f t="shared" si="668"/>
        <v>2.214526713718147</v>
      </c>
    </row>
    <row r="786" spans="1:151" x14ac:dyDescent="0.25">
      <c r="A786">
        <v>779</v>
      </c>
      <c r="B786">
        <v>12.476843040801086</v>
      </c>
      <c r="C786">
        <v>29.130961782651383</v>
      </c>
      <c r="E786">
        <f t="shared" si="618"/>
        <v>0</v>
      </c>
      <c r="F786">
        <f t="shared" si="620"/>
        <v>1</v>
      </c>
      <c r="G786">
        <f t="shared" si="619"/>
        <v>16.654118741850297</v>
      </c>
      <c r="J786">
        <v>779</v>
      </c>
      <c r="K786">
        <v>21.852446181844027</v>
      </c>
      <c r="L786">
        <v>27.968845683972066</v>
      </c>
      <c r="N786">
        <f t="shared" si="621"/>
        <v>0</v>
      </c>
      <c r="O786">
        <f t="shared" si="622"/>
        <v>1</v>
      </c>
      <c r="P786">
        <f t="shared" si="623"/>
        <v>6.11639950212804</v>
      </c>
      <c r="S786">
        <v>779</v>
      </c>
      <c r="T786">
        <v>21.720416650252236</v>
      </c>
      <c r="U786">
        <v>-6.8396140119224569</v>
      </c>
      <c r="W786">
        <f t="shared" si="624"/>
        <v>1</v>
      </c>
      <c r="X786">
        <f t="shared" si="625"/>
        <v>0</v>
      </c>
      <c r="Y786">
        <f t="shared" si="626"/>
        <v>28.560030662174693</v>
      </c>
      <c r="AB786">
        <v>779</v>
      </c>
      <c r="AC786">
        <v>19.505924996509805</v>
      </c>
      <c r="AD786">
        <v>19.286521707442574</v>
      </c>
      <c r="AF786">
        <f t="shared" si="627"/>
        <v>1</v>
      </c>
      <c r="AG786">
        <f t="shared" si="628"/>
        <v>0</v>
      </c>
      <c r="AH786">
        <f t="shared" si="629"/>
        <v>0.21940328906723039</v>
      </c>
      <c r="AK786">
        <v>779</v>
      </c>
      <c r="AL786">
        <v>36.170723764493317</v>
      </c>
      <c r="AM786">
        <v>39.051726317356774</v>
      </c>
      <c r="AO786">
        <f t="shared" si="630"/>
        <v>0</v>
      </c>
      <c r="AP786">
        <f t="shared" si="631"/>
        <v>1</v>
      </c>
      <c r="AQ786">
        <f t="shared" si="632"/>
        <v>2.8810025528634569</v>
      </c>
      <c r="AT786">
        <v>779</v>
      </c>
      <c r="AU786">
        <v>15.284337278156439</v>
      </c>
      <c r="AV786">
        <v>14.913734738749952</v>
      </c>
      <c r="AX786">
        <f t="shared" si="633"/>
        <v>1</v>
      </c>
      <c r="AY786">
        <f t="shared" si="634"/>
        <v>0</v>
      </c>
      <c r="AZ786">
        <f t="shared" si="635"/>
        <v>0.37060253940648735</v>
      </c>
      <c r="BC786">
        <v>779</v>
      </c>
      <c r="BD786" t="e">
        <v>#N/A</v>
      </c>
      <c r="BE786" t="e">
        <v>#N/A</v>
      </c>
      <c r="BG786" t="e">
        <f t="shared" si="636"/>
        <v>#N/A</v>
      </c>
      <c r="BH786" t="e">
        <f t="shared" si="637"/>
        <v>#N/A</v>
      </c>
      <c r="BI786" t="e">
        <f t="shared" si="638"/>
        <v>#N/A</v>
      </c>
      <c r="BL786">
        <v>779</v>
      </c>
      <c r="BM786">
        <v>37.411026314456734</v>
      </c>
      <c r="BN786">
        <v>8.9029920345556111</v>
      </c>
      <c r="BP786">
        <f t="shared" si="639"/>
        <v>1</v>
      </c>
      <c r="BQ786">
        <f t="shared" si="640"/>
        <v>0</v>
      </c>
      <c r="BR786">
        <f t="shared" si="641"/>
        <v>28.508034279901125</v>
      </c>
      <c r="BU786">
        <v>779</v>
      </c>
      <c r="BV786">
        <v>25.497941925081157</v>
      </c>
      <c r="BW786">
        <v>17.133396785646283</v>
      </c>
      <c r="BY786">
        <f t="shared" si="642"/>
        <v>1</v>
      </c>
      <c r="BZ786">
        <f t="shared" si="643"/>
        <v>0</v>
      </c>
      <c r="CA786">
        <f t="shared" si="644"/>
        <v>8.364545139434874</v>
      </c>
      <c r="CD786">
        <v>779</v>
      </c>
      <c r="CE786">
        <v>14.131088320893731</v>
      </c>
      <c r="CF786">
        <v>31.493502849621187</v>
      </c>
      <c r="CH786">
        <f t="shared" si="645"/>
        <v>0</v>
      </c>
      <c r="CI786">
        <f t="shared" si="646"/>
        <v>1</v>
      </c>
      <c r="CJ786">
        <f t="shared" si="647"/>
        <v>17.362414528727456</v>
      </c>
      <c r="CM786">
        <v>779</v>
      </c>
      <c r="CN786">
        <v>18.015663821175025</v>
      </c>
      <c r="CO786">
        <v>20.808156698637788</v>
      </c>
      <c r="CQ786">
        <f t="shared" si="648"/>
        <v>0</v>
      </c>
      <c r="CR786">
        <f t="shared" si="649"/>
        <v>1</v>
      </c>
      <c r="CS786">
        <f t="shared" si="650"/>
        <v>2.7924928774627631</v>
      </c>
      <c r="CV786">
        <v>779</v>
      </c>
      <c r="CW786">
        <v>22.827266900255779</v>
      </c>
      <c r="CX786">
        <v>14.871571520630164</v>
      </c>
      <c r="CZ786">
        <f t="shared" si="651"/>
        <v>1</v>
      </c>
      <c r="DA786">
        <f t="shared" si="652"/>
        <v>0</v>
      </c>
      <c r="DB786">
        <f t="shared" si="653"/>
        <v>7.9556953796256149</v>
      </c>
      <c r="DE786">
        <v>779</v>
      </c>
      <c r="DF786">
        <v>13.35046626856102</v>
      </c>
      <c r="DG786">
        <v>19.670424274607988</v>
      </c>
      <c r="DI786">
        <f t="shared" si="654"/>
        <v>0</v>
      </c>
      <c r="DJ786">
        <f t="shared" si="655"/>
        <v>1</v>
      </c>
      <c r="DK786">
        <f t="shared" si="656"/>
        <v>6.3199580060469689</v>
      </c>
      <c r="DN786">
        <v>779</v>
      </c>
      <c r="DO786">
        <v>21.029728732783447</v>
      </c>
      <c r="DP786">
        <v>19.863702186513862</v>
      </c>
      <c r="DR786">
        <f t="shared" si="657"/>
        <v>1</v>
      </c>
      <c r="DS786">
        <f t="shared" si="658"/>
        <v>0</v>
      </c>
      <c r="DT786">
        <f t="shared" si="659"/>
        <v>1.1660265462695847</v>
      </c>
      <c r="DW786">
        <v>779</v>
      </c>
      <c r="DX786">
        <v>17.09771189304449</v>
      </c>
      <c r="DY786">
        <v>16.185630680812373</v>
      </c>
      <c r="EA786">
        <f t="shared" si="660"/>
        <v>1</v>
      </c>
      <c r="EB786">
        <f t="shared" si="661"/>
        <v>0</v>
      </c>
      <c r="EC786">
        <f t="shared" si="662"/>
        <v>0.91208121223211691</v>
      </c>
      <c r="EF786">
        <v>779</v>
      </c>
      <c r="EG786">
        <v>21.662989269153719</v>
      </c>
      <c r="EH786">
        <v>15.617929311430665</v>
      </c>
      <c r="EJ786">
        <f t="shared" si="663"/>
        <v>1</v>
      </c>
      <c r="EK786">
        <f t="shared" si="664"/>
        <v>0</v>
      </c>
      <c r="EL786">
        <f t="shared" si="665"/>
        <v>6.0450599577230548</v>
      </c>
      <c r="EO786">
        <v>779</v>
      </c>
      <c r="EP786">
        <v>25.792286590340979</v>
      </c>
      <c r="EQ786">
        <v>-5.9251304497226762</v>
      </c>
      <c r="ES786">
        <f t="shared" si="666"/>
        <v>1</v>
      </c>
      <c r="ET786">
        <f t="shared" si="667"/>
        <v>0</v>
      </c>
      <c r="EU786">
        <f t="shared" si="668"/>
        <v>31.717417040063655</v>
      </c>
    </row>
    <row r="787" spans="1:151" x14ac:dyDescent="0.25">
      <c r="A787">
        <v>780</v>
      </c>
      <c r="B787">
        <v>9.5605408853875034</v>
      </c>
      <c r="C787">
        <v>31.814828271959243</v>
      </c>
      <c r="E787">
        <f t="shared" si="618"/>
        <v>0</v>
      </c>
      <c r="F787">
        <f t="shared" si="620"/>
        <v>1</v>
      </c>
      <c r="G787">
        <f t="shared" si="619"/>
        <v>22.25428738657174</v>
      </c>
      <c r="J787">
        <v>780</v>
      </c>
      <c r="K787">
        <v>12.837917534438159</v>
      </c>
      <c r="L787">
        <v>29.474861179482875</v>
      </c>
      <c r="N787">
        <f t="shared" si="621"/>
        <v>0</v>
      </c>
      <c r="O787">
        <f t="shared" si="622"/>
        <v>1</v>
      </c>
      <c r="P787">
        <f t="shared" si="623"/>
        <v>16.636943645044717</v>
      </c>
      <c r="S787">
        <v>780</v>
      </c>
      <c r="T787">
        <v>18.330048828286209</v>
      </c>
      <c r="U787">
        <v>25.604043282331382</v>
      </c>
      <c r="W787">
        <f t="shared" si="624"/>
        <v>0</v>
      </c>
      <c r="X787">
        <f t="shared" si="625"/>
        <v>1</v>
      </c>
      <c r="Y787">
        <f t="shared" si="626"/>
        <v>7.2739944540451731</v>
      </c>
      <c r="AB787">
        <v>780</v>
      </c>
      <c r="AC787">
        <v>21.546279696042234</v>
      </c>
      <c r="AD787">
        <v>16.625152172681162</v>
      </c>
      <c r="AF787">
        <f t="shared" si="627"/>
        <v>1</v>
      </c>
      <c r="AG787">
        <f t="shared" si="628"/>
        <v>0</v>
      </c>
      <c r="AH787">
        <f t="shared" si="629"/>
        <v>4.9211275233610721</v>
      </c>
      <c r="AK787">
        <v>780</v>
      </c>
      <c r="AL787">
        <v>18.84654016442353</v>
      </c>
      <c r="AM787">
        <v>37.110928203212197</v>
      </c>
      <c r="AO787">
        <f t="shared" si="630"/>
        <v>0</v>
      </c>
      <c r="AP787">
        <f t="shared" si="631"/>
        <v>1</v>
      </c>
      <c r="AQ787">
        <f t="shared" si="632"/>
        <v>18.264388038788667</v>
      </c>
      <c r="AT787">
        <v>780</v>
      </c>
      <c r="AU787">
        <v>19.428983930037464</v>
      </c>
      <c r="AV787">
        <v>20.599325574192708</v>
      </c>
      <c r="AX787">
        <f t="shared" si="633"/>
        <v>0</v>
      </c>
      <c r="AY787">
        <f t="shared" si="634"/>
        <v>1</v>
      </c>
      <c r="AZ787">
        <f t="shared" si="635"/>
        <v>1.1703416441552434</v>
      </c>
      <c r="BC787">
        <v>780</v>
      </c>
      <c r="BD787" t="e">
        <v>#N/A</v>
      </c>
      <c r="BE787" t="e">
        <v>#N/A</v>
      </c>
      <c r="BG787" t="e">
        <f t="shared" si="636"/>
        <v>#N/A</v>
      </c>
      <c r="BH787" t="e">
        <f t="shared" si="637"/>
        <v>#N/A</v>
      </c>
      <c r="BI787" t="e">
        <f t="shared" si="638"/>
        <v>#N/A</v>
      </c>
      <c r="BL787">
        <v>780</v>
      </c>
      <c r="BM787">
        <v>27.078514105097355</v>
      </c>
      <c r="BN787">
        <v>9.5491802746440992</v>
      </c>
      <c r="BP787">
        <f t="shared" si="639"/>
        <v>1</v>
      </c>
      <c r="BQ787">
        <f t="shared" si="640"/>
        <v>0</v>
      </c>
      <c r="BR787">
        <f t="shared" si="641"/>
        <v>17.529333830453254</v>
      </c>
      <c r="BU787">
        <v>780</v>
      </c>
      <c r="BV787">
        <v>22.784772266350277</v>
      </c>
      <c r="BW787">
        <v>17.822951131672198</v>
      </c>
      <c r="BY787">
        <f t="shared" si="642"/>
        <v>1</v>
      </c>
      <c r="BZ787">
        <f t="shared" si="643"/>
        <v>0</v>
      </c>
      <c r="CA787">
        <f t="shared" si="644"/>
        <v>4.9618211346780789</v>
      </c>
      <c r="CD787">
        <v>780</v>
      </c>
      <c r="CE787">
        <v>17.555103859869725</v>
      </c>
      <c r="CF787">
        <v>27.453771173194717</v>
      </c>
      <c r="CH787">
        <f t="shared" si="645"/>
        <v>0</v>
      </c>
      <c r="CI787">
        <f t="shared" si="646"/>
        <v>1</v>
      </c>
      <c r="CJ787">
        <f t="shared" si="647"/>
        <v>9.8986673133249923</v>
      </c>
      <c r="CM787">
        <v>780</v>
      </c>
      <c r="CN787">
        <v>13.702750165800063</v>
      </c>
      <c r="CO787">
        <v>18.281353092589576</v>
      </c>
      <c r="CQ787">
        <f t="shared" si="648"/>
        <v>0</v>
      </c>
      <c r="CR787">
        <f t="shared" si="649"/>
        <v>1</v>
      </c>
      <c r="CS787">
        <f t="shared" si="650"/>
        <v>4.5786029267895128</v>
      </c>
      <c r="CV787">
        <v>780</v>
      </c>
      <c r="CW787">
        <v>21.274483661122744</v>
      </c>
      <c r="CX787">
        <v>15.272506658560019</v>
      </c>
      <c r="CZ787">
        <f t="shared" si="651"/>
        <v>1</v>
      </c>
      <c r="DA787">
        <f t="shared" si="652"/>
        <v>0</v>
      </c>
      <c r="DB787">
        <f t="shared" si="653"/>
        <v>6.0019770025627253</v>
      </c>
      <c r="DE787">
        <v>780</v>
      </c>
      <c r="DF787">
        <v>10.324300864859861</v>
      </c>
      <c r="DG787">
        <v>18.22327397934697</v>
      </c>
      <c r="DI787">
        <f t="shared" si="654"/>
        <v>0</v>
      </c>
      <c r="DJ787">
        <f t="shared" si="655"/>
        <v>1</v>
      </c>
      <c r="DK787">
        <f t="shared" si="656"/>
        <v>7.8989731144871094</v>
      </c>
      <c r="DN787">
        <v>780</v>
      </c>
      <c r="DO787">
        <v>22.415947985344818</v>
      </c>
      <c r="DP787">
        <v>3.6183813607321902</v>
      </c>
      <c r="DR787">
        <f t="shared" si="657"/>
        <v>1</v>
      </c>
      <c r="DS787">
        <f t="shared" si="658"/>
        <v>0</v>
      </c>
      <c r="DT787">
        <f t="shared" si="659"/>
        <v>18.797566624612628</v>
      </c>
      <c r="DW787">
        <v>780</v>
      </c>
      <c r="DX787">
        <v>7.9582624504165551</v>
      </c>
      <c r="DY787">
        <v>19.276100113555643</v>
      </c>
      <c r="EA787">
        <f t="shared" si="660"/>
        <v>0</v>
      </c>
      <c r="EB787">
        <f t="shared" si="661"/>
        <v>1</v>
      </c>
      <c r="EC787">
        <f t="shared" si="662"/>
        <v>11.317837663139088</v>
      </c>
      <c r="EF787">
        <v>780</v>
      </c>
      <c r="EG787">
        <v>24.385640491609262</v>
      </c>
      <c r="EH787">
        <v>11.799459144682928</v>
      </c>
      <c r="EJ787">
        <f t="shared" si="663"/>
        <v>1</v>
      </c>
      <c r="EK787">
        <f t="shared" si="664"/>
        <v>0</v>
      </c>
      <c r="EL787">
        <f t="shared" si="665"/>
        <v>12.586181346926335</v>
      </c>
      <c r="EO787">
        <v>780</v>
      </c>
      <c r="EP787">
        <v>22.473401993470247</v>
      </c>
      <c r="EQ787">
        <v>30.304467485077744</v>
      </c>
      <c r="ES787">
        <f t="shared" si="666"/>
        <v>0</v>
      </c>
      <c r="ET787">
        <f t="shared" si="667"/>
        <v>1</v>
      </c>
      <c r="EU787">
        <f t="shared" si="668"/>
        <v>7.8310654916074967</v>
      </c>
    </row>
    <row r="788" spans="1:151" x14ac:dyDescent="0.25">
      <c r="A788">
        <v>781</v>
      </c>
      <c r="B788">
        <v>10.862212536126686</v>
      </c>
      <c r="C788">
        <v>27.061406328271577</v>
      </c>
      <c r="E788">
        <f t="shared" si="618"/>
        <v>0</v>
      </c>
      <c r="F788">
        <f t="shared" si="620"/>
        <v>1</v>
      </c>
      <c r="G788">
        <f t="shared" si="619"/>
        <v>16.199193792144889</v>
      </c>
      <c r="J788">
        <v>781</v>
      </c>
      <c r="K788">
        <v>14.495267354546085</v>
      </c>
      <c r="L788">
        <v>29.687008107456787</v>
      </c>
      <c r="N788">
        <f t="shared" si="621"/>
        <v>0</v>
      </c>
      <c r="O788">
        <f t="shared" si="622"/>
        <v>1</v>
      </c>
      <c r="P788">
        <f t="shared" si="623"/>
        <v>15.191740752910702</v>
      </c>
      <c r="S788">
        <v>781</v>
      </c>
      <c r="T788">
        <v>18.971027017618511</v>
      </c>
      <c r="U788">
        <v>17.305368712144713</v>
      </c>
      <c r="W788">
        <f t="shared" si="624"/>
        <v>1</v>
      </c>
      <c r="X788">
        <f t="shared" si="625"/>
        <v>0</v>
      </c>
      <c r="Y788">
        <f t="shared" si="626"/>
        <v>1.6656583054737979</v>
      </c>
      <c r="AB788">
        <v>781</v>
      </c>
      <c r="AC788">
        <v>19.102018729248535</v>
      </c>
      <c r="AD788">
        <v>17.204672211975083</v>
      </c>
      <c r="AF788">
        <f t="shared" si="627"/>
        <v>1</v>
      </c>
      <c r="AG788">
        <f t="shared" si="628"/>
        <v>0</v>
      </c>
      <c r="AH788">
        <f t="shared" si="629"/>
        <v>1.8973465172734514</v>
      </c>
      <c r="AK788">
        <v>781</v>
      </c>
      <c r="AL788">
        <v>14.741745619266904</v>
      </c>
      <c r="AM788">
        <v>30.64169360253436</v>
      </c>
      <c r="AO788">
        <f t="shared" si="630"/>
        <v>0</v>
      </c>
      <c r="AP788">
        <f t="shared" si="631"/>
        <v>1</v>
      </c>
      <c r="AQ788">
        <f t="shared" si="632"/>
        <v>15.899947983267456</v>
      </c>
      <c r="AT788">
        <v>781</v>
      </c>
      <c r="AU788">
        <v>23.460871606717383</v>
      </c>
      <c r="AV788">
        <v>16.12378505963364</v>
      </c>
      <c r="AX788">
        <f t="shared" si="633"/>
        <v>1</v>
      </c>
      <c r="AY788">
        <f t="shared" si="634"/>
        <v>0</v>
      </c>
      <c r="AZ788">
        <f t="shared" si="635"/>
        <v>7.337086547083743</v>
      </c>
      <c r="BC788">
        <v>781</v>
      </c>
      <c r="BD788" t="e">
        <v>#N/A</v>
      </c>
      <c r="BE788" t="e">
        <v>#N/A</v>
      </c>
      <c r="BG788" t="e">
        <f t="shared" si="636"/>
        <v>#N/A</v>
      </c>
      <c r="BH788" t="e">
        <f t="shared" si="637"/>
        <v>#N/A</v>
      </c>
      <c r="BI788" t="e">
        <f t="shared" si="638"/>
        <v>#N/A</v>
      </c>
      <c r="BL788">
        <v>781</v>
      </c>
      <c r="BM788">
        <v>36.804360418525128</v>
      </c>
      <c r="BN788">
        <v>6.9436319925279024</v>
      </c>
      <c r="BP788">
        <f t="shared" si="639"/>
        <v>1</v>
      </c>
      <c r="BQ788">
        <f t="shared" si="640"/>
        <v>0</v>
      </c>
      <c r="BR788">
        <f t="shared" si="641"/>
        <v>29.860728425997227</v>
      </c>
      <c r="BU788">
        <v>781</v>
      </c>
      <c r="BV788">
        <v>13.788735481019902</v>
      </c>
      <c r="BW788">
        <v>34.202104339590512</v>
      </c>
      <c r="BY788">
        <f t="shared" si="642"/>
        <v>0</v>
      </c>
      <c r="BZ788">
        <f t="shared" si="643"/>
        <v>1</v>
      </c>
      <c r="CA788">
        <f t="shared" si="644"/>
        <v>20.41336885857061</v>
      </c>
      <c r="CD788">
        <v>781</v>
      </c>
      <c r="CE788">
        <v>25.987691678899004</v>
      </c>
      <c r="CF788">
        <v>15.971001745402612</v>
      </c>
      <c r="CH788">
        <f t="shared" si="645"/>
        <v>1</v>
      </c>
      <c r="CI788">
        <f t="shared" si="646"/>
        <v>0</v>
      </c>
      <c r="CJ788">
        <f t="shared" si="647"/>
        <v>10.016689933496393</v>
      </c>
      <c r="CM788">
        <v>781</v>
      </c>
      <c r="CN788">
        <v>21.251119015023207</v>
      </c>
      <c r="CO788">
        <v>22.784953217430619</v>
      </c>
      <c r="CQ788">
        <f t="shared" si="648"/>
        <v>0</v>
      </c>
      <c r="CR788">
        <f t="shared" si="649"/>
        <v>1</v>
      </c>
      <c r="CS788">
        <f t="shared" si="650"/>
        <v>1.5338342024074123</v>
      </c>
      <c r="CV788">
        <v>781</v>
      </c>
      <c r="CW788">
        <v>27.016134300985101</v>
      </c>
      <c r="CX788">
        <v>14.743132711355033</v>
      </c>
      <c r="CZ788">
        <f t="shared" si="651"/>
        <v>1</v>
      </c>
      <c r="DA788">
        <f t="shared" si="652"/>
        <v>0</v>
      </c>
      <c r="DB788">
        <f t="shared" si="653"/>
        <v>12.273001589630068</v>
      </c>
      <c r="DE788">
        <v>781</v>
      </c>
      <c r="DF788">
        <v>26.54892265529919</v>
      </c>
      <c r="DG788">
        <v>19.241674767304954</v>
      </c>
      <c r="DI788">
        <f t="shared" si="654"/>
        <v>1</v>
      </c>
      <c r="DJ788">
        <f t="shared" si="655"/>
        <v>0</v>
      </c>
      <c r="DK788">
        <f t="shared" si="656"/>
        <v>7.3072478879942366</v>
      </c>
      <c r="DN788">
        <v>781</v>
      </c>
      <c r="DO788">
        <v>24.830424327665657</v>
      </c>
      <c r="DP788">
        <v>18.693788222896799</v>
      </c>
      <c r="DR788">
        <f t="shared" si="657"/>
        <v>1</v>
      </c>
      <c r="DS788">
        <f t="shared" si="658"/>
        <v>0</v>
      </c>
      <c r="DT788">
        <f t="shared" si="659"/>
        <v>6.1366361047688578</v>
      </c>
      <c r="DW788">
        <v>781</v>
      </c>
      <c r="DX788">
        <v>15.782553506306156</v>
      </c>
      <c r="DY788">
        <v>19.199649204242327</v>
      </c>
      <c r="EA788">
        <f t="shared" si="660"/>
        <v>0</v>
      </c>
      <c r="EB788">
        <f t="shared" si="661"/>
        <v>1</v>
      </c>
      <c r="EC788">
        <f t="shared" si="662"/>
        <v>3.4170956979361709</v>
      </c>
      <c r="EF788">
        <v>781</v>
      </c>
      <c r="EG788">
        <v>25.946842012178195</v>
      </c>
      <c r="EH788">
        <v>16.664839647370972</v>
      </c>
      <c r="EJ788">
        <f t="shared" si="663"/>
        <v>1</v>
      </c>
      <c r="EK788">
        <f t="shared" si="664"/>
        <v>0</v>
      </c>
      <c r="EL788">
        <f t="shared" si="665"/>
        <v>9.282002364807223</v>
      </c>
      <c r="EO788">
        <v>781</v>
      </c>
      <c r="EP788">
        <v>18.863268467734894</v>
      </c>
      <c r="EQ788">
        <v>22.21509401399604</v>
      </c>
      <c r="ES788">
        <f t="shared" si="666"/>
        <v>0</v>
      </c>
      <c r="ET788">
        <f t="shared" si="667"/>
        <v>1</v>
      </c>
      <c r="EU788">
        <f t="shared" si="668"/>
        <v>3.3518255462611464</v>
      </c>
    </row>
    <row r="789" spans="1:151" x14ac:dyDescent="0.25">
      <c r="A789">
        <v>782</v>
      </c>
      <c r="B789">
        <v>14.256117605498003</v>
      </c>
      <c r="C789">
        <v>18.410964901414467</v>
      </c>
      <c r="E789">
        <f t="shared" si="618"/>
        <v>0</v>
      </c>
      <c r="F789">
        <f t="shared" si="620"/>
        <v>1</v>
      </c>
      <c r="G789">
        <f t="shared" si="619"/>
        <v>4.1548472959164631</v>
      </c>
      <c r="J789">
        <v>782</v>
      </c>
      <c r="K789">
        <v>31.076139161295146</v>
      </c>
      <c r="L789">
        <v>23.846592139272918</v>
      </c>
      <c r="N789">
        <f t="shared" si="621"/>
        <v>1</v>
      </c>
      <c r="O789">
        <f t="shared" si="622"/>
        <v>0</v>
      </c>
      <c r="P789">
        <f t="shared" si="623"/>
        <v>7.2295470220222278</v>
      </c>
      <c r="S789">
        <v>782</v>
      </c>
      <c r="T789">
        <v>22.56033380897475</v>
      </c>
      <c r="U789">
        <v>40.482255588492819</v>
      </c>
      <c r="W789">
        <f t="shared" si="624"/>
        <v>0</v>
      </c>
      <c r="X789">
        <f t="shared" si="625"/>
        <v>1</v>
      </c>
      <c r="Y789">
        <f t="shared" si="626"/>
        <v>17.921921779518069</v>
      </c>
      <c r="AB789">
        <v>782</v>
      </c>
      <c r="AC789">
        <v>23.881365263429178</v>
      </c>
      <c r="AD789">
        <v>17.025529193078778</v>
      </c>
      <c r="AF789">
        <f t="shared" si="627"/>
        <v>1</v>
      </c>
      <c r="AG789">
        <f t="shared" si="628"/>
        <v>0</v>
      </c>
      <c r="AH789">
        <f t="shared" si="629"/>
        <v>6.8558360703503993</v>
      </c>
      <c r="AK789">
        <v>782</v>
      </c>
      <c r="AL789">
        <v>16.189584283487044</v>
      </c>
      <c r="AM789">
        <v>1.1788892237319928</v>
      </c>
      <c r="AO789">
        <f t="shared" si="630"/>
        <v>1</v>
      </c>
      <c r="AP789">
        <f t="shared" si="631"/>
        <v>0</v>
      </c>
      <c r="AQ789">
        <f t="shared" si="632"/>
        <v>15.010695059755051</v>
      </c>
      <c r="AT789">
        <v>782</v>
      </c>
      <c r="AU789">
        <v>21.484708449688817</v>
      </c>
      <c r="AV789">
        <v>33.010752536370831</v>
      </c>
      <c r="AX789">
        <f t="shared" si="633"/>
        <v>0</v>
      </c>
      <c r="AY789">
        <f t="shared" si="634"/>
        <v>1</v>
      </c>
      <c r="AZ789">
        <f t="shared" si="635"/>
        <v>11.526044086682013</v>
      </c>
      <c r="BC789">
        <v>782</v>
      </c>
      <c r="BD789" t="e">
        <v>#N/A</v>
      </c>
      <c r="BE789" t="e">
        <v>#N/A</v>
      </c>
      <c r="BG789" t="e">
        <f t="shared" si="636"/>
        <v>#N/A</v>
      </c>
      <c r="BH789" t="e">
        <f t="shared" si="637"/>
        <v>#N/A</v>
      </c>
      <c r="BI789" t="e">
        <f t="shared" si="638"/>
        <v>#N/A</v>
      </c>
      <c r="BL789">
        <v>782</v>
      </c>
      <c r="BM789">
        <v>23.614770159548311</v>
      </c>
      <c r="BN789">
        <v>14.183890197281295</v>
      </c>
      <c r="BP789">
        <f t="shared" si="639"/>
        <v>1</v>
      </c>
      <c r="BQ789">
        <f t="shared" si="640"/>
        <v>0</v>
      </c>
      <c r="BR789">
        <f t="shared" si="641"/>
        <v>9.4308799622670154</v>
      </c>
      <c r="BU789">
        <v>782</v>
      </c>
      <c r="BV789">
        <v>22.065041805000817</v>
      </c>
      <c r="BW789">
        <v>17.849998946058751</v>
      </c>
      <c r="BY789">
        <f t="shared" si="642"/>
        <v>1</v>
      </c>
      <c r="BZ789">
        <f t="shared" si="643"/>
        <v>0</v>
      </c>
      <c r="CA789">
        <f t="shared" si="644"/>
        <v>4.2150428589420663</v>
      </c>
      <c r="CD789">
        <v>782</v>
      </c>
      <c r="CE789">
        <v>14.965635850249493</v>
      </c>
      <c r="CF789">
        <v>28.077690697862511</v>
      </c>
      <c r="CH789">
        <f t="shared" si="645"/>
        <v>0</v>
      </c>
      <c r="CI789">
        <f t="shared" si="646"/>
        <v>1</v>
      </c>
      <c r="CJ789">
        <f t="shared" si="647"/>
        <v>13.112054847613019</v>
      </c>
      <c r="CM789">
        <v>782</v>
      </c>
      <c r="CN789">
        <v>19.467673064792208</v>
      </c>
      <c r="CO789">
        <v>15.180857290849115</v>
      </c>
      <c r="CQ789">
        <f t="shared" si="648"/>
        <v>1</v>
      </c>
      <c r="CR789">
        <f t="shared" si="649"/>
        <v>0</v>
      </c>
      <c r="CS789">
        <f t="shared" si="650"/>
        <v>4.2868157739430934</v>
      </c>
      <c r="CV789">
        <v>782</v>
      </c>
      <c r="CW789">
        <v>22.463462153016518</v>
      </c>
      <c r="CX789">
        <v>12.440245940105189</v>
      </c>
      <c r="CZ789">
        <f t="shared" si="651"/>
        <v>1</v>
      </c>
      <c r="DA789">
        <f t="shared" si="652"/>
        <v>0</v>
      </c>
      <c r="DB789">
        <f t="shared" si="653"/>
        <v>10.023216212911329</v>
      </c>
      <c r="DE789">
        <v>782</v>
      </c>
      <c r="DF789">
        <v>30.534235933264782</v>
      </c>
      <c r="DG789">
        <v>16.541368275524292</v>
      </c>
      <c r="DI789">
        <f t="shared" si="654"/>
        <v>1</v>
      </c>
      <c r="DJ789">
        <f t="shared" si="655"/>
        <v>0</v>
      </c>
      <c r="DK789">
        <f t="shared" si="656"/>
        <v>13.99286765774049</v>
      </c>
      <c r="DN789">
        <v>782</v>
      </c>
      <c r="DO789">
        <v>21.327718555921933</v>
      </c>
      <c r="DP789">
        <v>11.215852581921586</v>
      </c>
      <c r="DR789">
        <f t="shared" si="657"/>
        <v>1</v>
      </c>
      <c r="DS789">
        <f t="shared" si="658"/>
        <v>0</v>
      </c>
      <c r="DT789">
        <f t="shared" si="659"/>
        <v>10.111865974000347</v>
      </c>
      <c r="DW789">
        <v>782</v>
      </c>
      <c r="DX789">
        <v>36.37529621110729</v>
      </c>
      <c r="DY789">
        <v>33.462523846553701</v>
      </c>
      <c r="EA789">
        <f t="shared" si="660"/>
        <v>1</v>
      </c>
      <c r="EB789">
        <f t="shared" si="661"/>
        <v>0</v>
      </c>
      <c r="EC789">
        <f t="shared" si="662"/>
        <v>2.9127723645535895</v>
      </c>
      <c r="EF789">
        <v>782</v>
      </c>
      <c r="EG789">
        <v>17.981562383855302</v>
      </c>
      <c r="EH789">
        <v>18.833952165103039</v>
      </c>
      <c r="EJ789">
        <f t="shared" si="663"/>
        <v>0</v>
      </c>
      <c r="EK789">
        <f t="shared" si="664"/>
        <v>1</v>
      </c>
      <c r="EL789">
        <f t="shared" si="665"/>
        <v>0.85238978124773723</v>
      </c>
      <c r="EO789">
        <v>782</v>
      </c>
      <c r="EP789">
        <v>21.630428170550388</v>
      </c>
      <c r="EQ789">
        <v>14.481345856664186</v>
      </c>
      <c r="ES789">
        <f t="shared" si="666"/>
        <v>1</v>
      </c>
      <c r="ET789">
        <f t="shared" si="667"/>
        <v>0</v>
      </c>
      <c r="EU789">
        <f t="shared" si="668"/>
        <v>7.1490823138862023</v>
      </c>
    </row>
    <row r="790" spans="1:151" x14ac:dyDescent="0.25">
      <c r="A790">
        <v>783</v>
      </c>
      <c r="B790">
        <v>12.062732276449506</v>
      </c>
      <c r="C790">
        <v>21.878558241827101</v>
      </c>
      <c r="E790">
        <f t="shared" si="618"/>
        <v>0</v>
      </c>
      <c r="F790">
        <f t="shared" si="620"/>
        <v>1</v>
      </c>
      <c r="G790">
        <f t="shared" si="619"/>
        <v>9.815825965377595</v>
      </c>
      <c r="J790">
        <v>783</v>
      </c>
      <c r="K790">
        <v>23.347653910768319</v>
      </c>
      <c r="L790">
        <v>28.809658848932813</v>
      </c>
      <c r="N790">
        <f t="shared" si="621"/>
        <v>0</v>
      </c>
      <c r="O790">
        <f t="shared" si="622"/>
        <v>1</v>
      </c>
      <c r="P790">
        <f t="shared" si="623"/>
        <v>5.462004938164494</v>
      </c>
      <c r="S790">
        <v>783</v>
      </c>
      <c r="T790">
        <v>24.57073068445958</v>
      </c>
      <c r="U790">
        <v>24.63478331443817</v>
      </c>
      <c r="W790">
        <f t="shared" si="624"/>
        <v>0</v>
      </c>
      <c r="X790">
        <f t="shared" si="625"/>
        <v>1</v>
      </c>
      <c r="Y790">
        <f t="shared" si="626"/>
        <v>6.4052629978590403E-2</v>
      </c>
      <c r="AB790">
        <v>783</v>
      </c>
      <c r="AC790">
        <v>31.532999112456</v>
      </c>
      <c r="AD790">
        <v>16.834529199109536</v>
      </c>
      <c r="AF790">
        <f t="shared" si="627"/>
        <v>1</v>
      </c>
      <c r="AG790">
        <f t="shared" si="628"/>
        <v>0</v>
      </c>
      <c r="AH790">
        <f t="shared" si="629"/>
        <v>14.698469913346464</v>
      </c>
      <c r="AK790">
        <v>783</v>
      </c>
      <c r="AL790">
        <v>25.585071288782082</v>
      </c>
      <c r="AM790">
        <v>40.85151558537752</v>
      </c>
      <c r="AO790">
        <f t="shared" si="630"/>
        <v>0</v>
      </c>
      <c r="AP790">
        <f t="shared" si="631"/>
        <v>1</v>
      </c>
      <c r="AQ790">
        <f t="shared" si="632"/>
        <v>15.266444296595438</v>
      </c>
      <c r="AT790">
        <v>783</v>
      </c>
      <c r="AU790">
        <v>21.177249538112008</v>
      </c>
      <c r="AV790">
        <v>21.686865273825905</v>
      </c>
      <c r="AX790">
        <f t="shared" si="633"/>
        <v>0</v>
      </c>
      <c r="AY790">
        <f t="shared" si="634"/>
        <v>1</v>
      </c>
      <c r="AZ790">
        <f t="shared" si="635"/>
        <v>0.50961573571389707</v>
      </c>
      <c r="BC790">
        <v>783</v>
      </c>
      <c r="BD790" t="e">
        <v>#N/A</v>
      </c>
      <c r="BE790" t="e">
        <v>#N/A</v>
      </c>
      <c r="BG790" t="e">
        <f t="shared" si="636"/>
        <v>#N/A</v>
      </c>
      <c r="BH790" t="e">
        <f t="shared" si="637"/>
        <v>#N/A</v>
      </c>
      <c r="BI790" t="e">
        <f t="shared" si="638"/>
        <v>#N/A</v>
      </c>
      <c r="BL790">
        <v>783</v>
      </c>
      <c r="BM790">
        <v>23.540129907994718</v>
      </c>
      <c r="BN790">
        <v>12.584012802651449</v>
      </c>
      <c r="BP790">
        <f t="shared" si="639"/>
        <v>1</v>
      </c>
      <c r="BQ790">
        <f t="shared" si="640"/>
        <v>0</v>
      </c>
      <c r="BR790">
        <f t="shared" si="641"/>
        <v>10.956117105343269</v>
      </c>
      <c r="BU790">
        <v>783</v>
      </c>
      <c r="BV790">
        <v>19.721923958820678</v>
      </c>
      <c r="BW790">
        <v>23.669863932443622</v>
      </c>
      <c r="BY790">
        <f t="shared" si="642"/>
        <v>0</v>
      </c>
      <c r="BZ790">
        <f t="shared" si="643"/>
        <v>1</v>
      </c>
      <c r="CA790">
        <f t="shared" si="644"/>
        <v>3.9479399736229439</v>
      </c>
      <c r="CD790">
        <v>783</v>
      </c>
      <c r="CE790">
        <v>16.889050417588354</v>
      </c>
      <c r="CF790">
        <v>33.729336174603461</v>
      </c>
      <c r="CH790">
        <f t="shared" si="645"/>
        <v>0</v>
      </c>
      <c r="CI790">
        <f t="shared" si="646"/>
        <v>1</v>
      </c>
      <c r="CJ790">
        <f t="shared" si="647"/>
        <v>16.840285757015106</v>
      </c>
      <c r="CM790">
        <v>783</v>
      </c>
      <c r="CN790">
        <v>23.523141042820935</v>
      </c>
      <c r="CO790">
        <v>22.514427575888298</v>
      </c>
      <c r="CQ790">
        <f t="shared" si="648"/>
        <v>1</v>
      </c>
      <c r="CR790">
        <f t="shared" si="649"/>
        <v>0</v>
      </c>
      <c r="CS790">
        <f t="shared" si="650"/>
        <v>1.0087134669326367</v>
      </c>
      <c r="CV790">
        <v>783</v>
      </c>
      <c r="CW790">
        <v>23.594908485128094</v>
      </c>
      <c r="CX790">
        <v>17.712712582651189</v>
      </c>
      <c r="CZ790">
        <f t="shared" si="651"/>
        <v>1</v>
      </c>
      <c r="DA790">
        <f t="shared" si="652"/>
        <v>0</v>
      </c>
      <c r="DB790">
        <f t="shared" si="653"/>
        <v>5.882195902476905</v>
      </c>
      <c r="DE790">
        <v>783</v>
      </c>
      <c r="DF790">
        <v>20.265981846476141</v>
      </c>
      <c r="DG790">
        <v>25.088454300907259</v>
      </c>
      <c r="DI790">
        <f t="shared" si="654"/>
        <v>0</v>
      </c>
      <c r="DJ790">
        <f t="shared" si="655"/>
        <v>1</v>
      </c>
      <c r="DK790">
        <f t="shared" si="656"/>
        <v>4.8224724544311179</v>
      </c>
      <c r="DN790">
        <v>783</v>
      </c>
      <c r="DO790">
        <v>24.591067521289254</v>
      </c>
      <c r="DP790">
        <v>18.728802305799199</v>
      </c>
      <c r="DR790">
        <f t="shared" si="657"/>
        <v>1</v>
      </c>
      <c r="DS790">
        <f t="shared" si="658"/>
        <v>0</v>
      </c>
      <c r="DT790">
        <f t="shared" si="659"/>
        <v>5.862265215490055</v>
      </c>
      <c r="DW790">
        <v>783</v>
      </c>
      <c r="DX790">
        <v>22.191109805943675</v>
      </c>
      <c r="DY790">
        <v>25.634331981871995</v>
      </c>
      <c r="EA790">
        <f t="shared" si="660"/>
        <v>0</v>
      </c>
      <c r="EB790">
        <f t="shared" si="661"/>
        <v>1</v>
      </c>
      <c r="EC790">
        <f t="shared" si="662"/>
        <v>3.4432221759283195</v>
      </c>
      <c r="EF790">
        <v>783</v>
      </c>
      <c r="EG790">
        <v>20.459332382991288</v>
      </c>
      <c r="EH790">
        <v>14.953242909615996</v>
      </c>
      <c r="EJ790">
        <f t="shared" si="663"/>
        <v>1</v>
      </c>
      <c r="EK790">
        <f t="shared" si="664"/>
        <v>0</v>
      </c>
      <c r="EL790">
        <f t="shared" si="665"/>
        <v>5.5060894733752921</v>
      </c>
      <c r="EO790">
        <v>783</v>
      </c>
      <c r="EP790">
        <v>22.441415731102065</v>
      </c>
      <c r="EQ790">
        <v>7.1819764763288489</v>
      </c>
      <c r="ES790">
        <f t="shared" si="666"/>
        <v>1</v>
      </c>
      <c r="ET790">
        <f t="shared" si="667"/>
        <v>0</v>
      </c>
      <c r="EU790">
        <f t="shared" si="668"/>
        <v>15.259439254773216</v>
      </c>
    </row>
    <row r="791" spans="1:151" x14ac:dyDescent="0.25">
      <c r="A791">
        <v>784</v>
      </c>
      <c r="B791">
        <v>6.0959001096215362</v>
      </c>
      <c r="C791">
        <v>24.460353670435822</v>
      </c>
      <c r="E791">
        <f t="shared" si="618"/>
        <v>0</v>
      </c>
      <c r="F791">
        <f t="shared" si="620"/>
        <v>1</v>
      </c>
      <c r="G791">
        <f t="shared" si="619"/>
        <v>18.364453560814287</v>
      </c>
      <c r="J791">
        <v>784</v>
      </c>
      <c r="K791">
        <v>22.661753347218625</v>
      </c>
      <c r="L791">
        <v>9.6202755245585223</v>
      </c>
      <c r="N791">
        <f t="shared" si="621"/>
        <v>1</v>
      </c>
      <c r="O791">
        <f t="shared" si="622"/>
        <v>0</v>
      </c>
      <c r="P791">
        <f t="shared" si="623"/>
        <v>13.041477822660102</v>
      </c>
      <c r="S791">
        <v>784</v>
      </c>
      <c r="T791">
        <v>20.07960206087585</v>
      </c>
      <c r="U791">
        <v>22.72994260757206</v>
      </c>
      <c r="W791">
        <f t="shared" si="624"/>
        <v>0</v>
      </c>
      <c r="X791">
        <f t="shared" si="625"/>
        <v>1</v>
      </c>
      <c r="Y791">
        <f t="shared" si="626"/>
        <v>2.65034054669621</v>
      </c>
      <c r="AB791">
        <v>784</v>
      </c>
      <c r="AC791">
        <v>25.938361939947399</v>
      </c>
      <c r="AD791">
        <v>18.413652904486394</v>
      </c>
      <c r="AF791">
        <f t="shared" si="627"/>
        <v>1</v>
      </c>
      <c r="AG791">
        <f t="shared" si="628"/>
        <v>0</v>
      </c>
      <c r="AH791">
        <f t="shared" si="629"/>
        <v>7.5247090354610044</v>
      </c>
      <c r="AK791">
        <v>784</v>
      </c>
      <c r="AL791">
        <v>17.715690734181045</v>
      </c>
      <c r="AM791">
        <v>19.690301224679423</v>
      </c>
      <c r="AO791">
        <f t="shared" si="630"/>
        <v>0</v>
      </c>
      <c r="AP791">
        <f t="shared" si="631"/>
        <v>1</v>
      </c>
      <c r="AQ791">
        <f t="shared" si="632"/>
        <v>1.9746104904983781</v>
      </c>
      <c r="AT791">
        <v>784</v>
      </c>
      <c r="AU791">
        <v>18.739754277170174</v>
      </c>
      <c r="AV791">
        <v>19.073152476796729</v>
      </c>
      <c r="AX791">
        <f t="shared" si="633"/>
        <v>0</v>
      </c>
      <c r="AY791">
        <f t="shared" si="634"/>
        <v>1</v>
      </c>
      <c r="AZ791">
        <f t="shared" si="635"/>
        <v>0.33339819962655426</v>
      </c>
      <c r="BC791">
        <v>784</v>
      </c>
      <c r="BD791" t="e">
        <v>#N/A</v>
      </c>
      <c r="BE791" t="e">
        <v>#N/A</v>
      </c>
      <c r="BG791" t="e">
        <f t="shared" si="636"/>
        <v>#N/A</v>
      </c>
      <c r="BH791" t="e">
        <f t="shared" si="637"/>
        <v>#N/A</v>
      </c>
      <c r="BI791" t="e">
        <f t="shared" si="638"/>
        <v>#N/A</v>
      </c>
      <c r="BL791">
        <v>784</v>
      </c>
      <c r="BM791">
        <v>24.281717130402019</v>
      </c>
      <c r="BN791">
        <v>10.683228857281463</v>
      </c>
      <c r="BP791">
        <f t="shared" si="639"/>
        <v>1</v>
      </c>
      <c r="BQ791">
        <f t="shared" si="640"/>
        <v>0</v>
      </c>
      <c r="BR791">
        <f t="shared" si="641"/>
        <v>13.598488273120555</v>
      </c>
      <c r="BU791">
        <v>784</v>
      </c>
      <c r="BV791">
        <v>21.473672023119633</v>
      </c>
      <c r="BW791">
        <v>15.934492529914948</v>
      </c>
      <c r="BY791">
        <f t="shared" si="642"/>
        <v>1</v>
      </c>
      <c r="BZ791">
        <f t="shared" si="643"/>
        <v>0</v>
      </c>
      <c r="CA791">
        <f t="shared" si="644"/>
        <v>5.5391794932046849</v>
      </c>
      <c r="CD791">
        <v>784</v>
      </c>
      <c r="CE791">
        <v>28.832819743108928</v>
      </c>
      <c r="CF791">
        <v>7.4345801308591106</v>
      </c>
      <c r="CH791">
        <f t="shared" si="645"/>
        <v>1</v>
      </c>
      <c r="CI791">
        <f t="shared" si="646"/>
        <v>0</v>
      </c>
      <c r="CJ791">
        <f t="shared" si="647"/>
        <v>21.398239612249817</v>
      </c>
      <c r="CM791">
        <v>784</v>
      </c>
      <c r="CN791">
        <v>17.517220427458671</v>
      </c>
      <c r="CO791">
        <v>15.742342194233288</v>
      </c>
      <c r="CQ791">
        <f t="shared" si="648"/>
        <v>1</v>
      </c>
      <c r="CR791">
        <f t="shared" si="649"/>
        <v>0</v>
      </c>
      <c r="CS791">
        <f t="shared" si="650"/>
        <v>1.7748782332253832</v>
      </c>
      <c r="CV791">
        <v>784</v>
      </c>
      <c r="CW791">
        <v>24.204829078947228</v>
      </c>
      <c r="CX791">
        <v>14.801795473320279</v>
      </c>
      <c r="CZ791">
        <f t="shared" si="651"/>
        <v>1</v>
      </c>
      <c r="DA791">
        <f t="shared" si="652"/>
        <v>0</v>
      </c>
      <c r="DB791">
        <f t="shared" si="653"/>
        <v>9.4030336056269483</v>
      </c>
      <c r="DE791">
        <v>784</v>
      </c>
      <c r="DF791">
        <v>14.350115842168382</v>
      </c>
      <c r="DG791">
        <v>21.803301753894907</v>
      </c>
      <c r="DI791">
        <f t="shared" si="654"/>
        <v>0</v>
      </c>
      <c r="DJ791">
        <f t="shared" si="655"/>
        <v>1</v>
      </c>
      <c r="DK791">
        <f t="shared" si="656"/>
        <v>7.4531859117265249</v>
      </c>
      <c r="DN791">
        <v>784</v>
      </c>
      <c r="DO791">
        <v>23.357886474153066</v>
      </c>
      <c r="DP791">
        <v>18.53034254065907</v>
      </c>
      <c r="DR791">
        <f t="shared" si="657"/>
        <v>1</v>
      </c>
      <c r="DS791">
        <f t="shared" si="658"/>
        <v>0</v>
      </c>
      <c r="DT791">
        <f t="shared" si="659"/>
        <v>4.8275439334939954</v>
      </c>
      <c r="DW791">
        <v>784</v>
      </c>
      <c r="DX791">
        <v>13.794380369510144</v>
      </c>
      <c r="DY791">
        <v>22.814114945320245</v>
      </c>
      <c r="EA791">
        <f t="shared" si="660"/>
        <v>0</v>
      </c>
      <c r="EB791">
        <f t="shared" si="661"/>
        <v>1</v>
      </c>
      <c r="EC791">
        <f t="shared" si="662"/>
        <v>9.0197345758101015</v>
      </c>
      <c r="EF791">
        <v>784</v>
      </c>
      <c r="EG791">
        <v>21.216950518498738</v>
      </c>
      <c r="EH791">
        <v>14.677583069672808</v>
      </c>
      <c r="EJ791">
        <f t="shared" si="663"/>
        <v>1</v>
      </c>
      <c r="EK791">
        <f t="shared" si="664"/>
        <v>0</v>
      </c>
      <c r="EL791">
        <f t="shared" si="665"/>
        <v>6.5393674488259297</v>
      </c>
      <c r="EO791">
        <v>784</v>
      </c>
      <c r="EP791">
        <v>24.164448947705601</v>
      </c>
      <c r="EQ791">
        <v>34.833986158458416</v>
      </c>
      <c r="ES791">
        <f t="shared" si="666"/>
        <v>0</v>
      </c>
      <c r="ET791">
        <f t="shared" si="667"/>
        <v>1</v>
      </c>
      <c r="EU791">
        <f t="shared" si="668"/>
        <v>10.669537210752814</v>
      </c>
    </row>
    <row r="792" spans="1:151" x14ac:dyDescent="0.25">
      <c r="A792">
        <v>785</v>
      </c>
      <c r="B792">
        <v>14.955827706844708</v>
      </c>
      <c r="C792">
        <v>33.17861510450917</v>
      </c>
      <c r="E792">
        <f t="shared" si="618"/>
        <v>0</v>
      </c>
      <c r="F792">
        <f t="shared" si="620"/>
        <v>1</v>
      </c>
      <c r="G792">
        <f t="shared" si="619"/>
        <v>18.222787397664462</v>
      </c>
      <c r="J792">
        <v>785</v>
      </c>
      <c r="K792">
        <v>21.979848833822057</v>
      </c>
      <c r="L792">
        <v>19.267330891913808</v>
      </c>
      <c r="N792">
        <f t="shared" si="621"/>
        <v>1</v>
      </c>
      <c r="O792">
        <f t="shared" si="622"/>
        <v>0</v>
      </c>
      <c r="P792">
        <f t="shared" si="623"/>
        <v>2.7125179419082492</v>
      </c>
      <c r="S792">
        <v>785</v>
      </c>
      <c r="T792">
        <v>17.416328826077638</v>
      </c>
      <c r="U792">
        <v>11.394486303571325</v>
      </c>
      <c r="W792">
        <f t="shared" si="624"/>
        <v>1</v>
      </c>
      <c r="X792">
        <f t="shared" si="625"/>
        <v>0</v>
      </c>
      <c r="Y792">
        <f t="shared" si="626"/>
        <v>6.0218425225063132</v>
      </c>
      <c r="AB792">
        <v>785</v>
      </c>
      <c r="AC792">
        <v>30.821987519357819</v>
      </c>
      <c r="AD792">
        <v>16.04850321373047</v>
      </c>
      <c r="AF792">
        <f t="shared" si="627"/>
        <v>1</v>
      </c>
      <c r="AG792">
        <f t="shared" si="628"/>
        <v>0</v>
      </c>
      <c r="AH792">
        <f t="shared" si="629"/>
        <v>14.773484305627349</v>
      </c>
      <c r="AK792">
        <v>785</v>
      </c>
      <c r="AL792">
        <v>21.58538895349481</v>
      </c>
      <c r="AM792">
        <v>22.504362384407184</v>
      </c>
      <c r="AO792">
        <f t="shared" si="630"/>
        <v>0</v>
      </c>
      <c r="AP792">
        <f t="shared" si="631"/>
        <v>1</v>
      </c>
      <c r="AQ792">
        <f t="shared" si="632"/>
        <v>0.9189734309123736</v>
      </c>
      <c r="AT792">
        <v>785</v>
      </c>
      <c r="AU792">
        <v>17.201532998126435</v>
      </c>
      <c r="AV792">
        <v>15.954166023556818</v>
      </c>
      <c r="AX792">
        <f t="shared" si="633"/>
        <v>1</v>
      </c>
      <c r="AY792">
        <f t="shared" si="634"/>
        <v>0</v>
      </c>
      <c r="AZ792">
        <f t="shared" si="635"/>
        <v>1.2473669745696174</v>
      </c>
      <c r="BC792">
        <v>785</v>
      </c>
      <c r="BD792" t="e">
        <v>#N/A</v>
      </c>
      <c r="BE792" t="e">
        <v>#N/A</v>
      </c>
      <c r="BG792" t="e">
        <f t="shared" si="636"/>
        <v>#N/A</v>
      </c>
      <c r="BH792" t="e">
        <f t="shared" si="637"/>
        <v>#N/A</v>
      </c>
      <c r="BI792" t="e">
        <f t="shared" si="638"/>
        <v>#N/A</v>
      </c>
      <c r="BL792">
        <v>785</v>
      </c>
      <c r="BM792">
        <v>36.286519538540276</v>
      </c>
      <c r="BN792">
        <v>12.942132645901582</v>
      </c>
      <c r="BP792">
        <f t="shared" si="639"/>
        <v>1</v>
      </c>
      <c r="BQ792">
        <f t="shared" si="640"/>
        <v>0</v>
      </c>
      <c r="BR792">
        <f t="shared" si="641"/>
        <v>23.344386892638695</v>
      </c>
      <c r="BU792">
        <v>785</v>
      </c>
      <c r="BV792">
        <v>29.285342319672523</v>
      </c>
      <c r="BW792">
        <v>22.990254041838803</v>
      </c>
      <c r="BY792">
        <f t="shared" si="642"/>
        <v>1</v>
      </c>
      <c r="BZ792">
        <f t="shared" si="643"/>
        <v>0</v>
      </c>
      <c r="CA792">
        <f t="shared" si="644"/>
        <v>6.2950882778337203</v>
      </c>
      <c r="CD792">
        <v>785</v>
      </c>
      <c r="CE792">
        <v>30.040282332098887</v>
      </c>
      <c r="CF792">
        <v>21.216641392203091</v>
      </c>
      <c r="CH792">
        <f t="shared" si="645"/>
        <v>1</v>
      </c>
      <c r="CI792">
        <f t="shared" si="646"/>
        <v>0</v>
      </c>
      <c r="CJ792">
        <f t="shared" si="647"/>
        <v>8.823640939895796</v>
      </c>
      <c r="CM792">
        <v>785</v>
      </c>
      <c r="CN792">
        <v>22.376185685498061</v>
      </c>
      <c r="CO792">
        <v>22.201178011480877</v>
      </c>
      <c r="CQ792">
        <f t="shared" si="648"/>
        <v>1</v>
      </c>
      <c r="CR792">
        <f t="shared" si="649"/>
        <v>0</v>
      </c>
      <c r="CS792">
        <f t="shared" si="650"/>
        <v>0.1750076740171842</v>
      </c>
      <c r="CV792">
        <v>785</v>
      </c>
      <c r="CW792">
        <v>25.387813461170005</v>
      </c>
      <c r="CX792">
        <v>18.991049212551104</v>
      </c>
      <c r="CZ792">
        <f t="shared" si="651"/>
        <v>1</v>
      </c>
      <c r="DA792">
        <f t="shared" si="652"/>
        <v>0</v>
      </c>
      <c r="DB792">
        <f t="shared" si="653"/>
        <v>6.3967642486189007</v>
      </c>
      <c r="DE792">
        <v>785</v>
      </c>
      <c r="DF792">
        <v>17.504146406607237</v>
      </c>
      <c r="DG792">
        <v>15.779002535505619</v>
      </c>
      <c r="DI792">
        <f t="shared" si="654"/>
        <v>1</v>
      </c>
      <c r="DJ792">
        <f t="shared" si="655"/>
        <v>0</v>
      </c>
      <c r="DK792">
        <f t="shared" si="656"/>
        <v>1.7251438711016185</v>
      </c>
      <c r="DN792">
        <v>785</v>
      </c>
      <c r="DO792">
        <v>24.396034086498911</v>
      </c>
      <c r="DP792">
        <v>19.45060665803447</v>
      </c>
      <c r="DR792">
        <f t="shared" si="657"/>
        <v>1</v>
      </c>
      <c r="DS792">
        <f t="shared" si="658"/>
        <v>0</v>
      </c>
      <c r="DT792">
        <f t="shared" si="659"/>
        <v>4.9454274284644413</v>
      </c>
      <c r="DW792">
        <v>785</v>
      </c>
      <c r="DX792">
        <v>17.161430477329684</v>
      </c>
      <c r="DY792">
        <v>20.933427411247528</v>
      </c>
      <c r="EA792">
        <f t="shared" si="660"/>
        <v>0</v>
      </c>
      <c r="EB792">
        <f t="shared" si="661"/>
        <v>1</v>
      </c>
      <c r="EC792">
        <f t="shared" si="662"/>
        <v>3.7719969339178441</v>
      </c>
      <c r="EF792">
        <v>785</v>
      </c>
      <c r="EG792">
        <v>18.389235300608554</v>
      </c>
      <c r="EH792">
        <v>11.228956526289837</v>
      </c>
      <c r="EJ792">
        <f t="shared" si="663"/>
        <v>1</v>
      </c>
      <c r="EK792">
        <f t="shared" si="664"/>
        <v>0</v>
      </c>
      <c r="EL792">
        <f t="shared" si="665"/>
        <v>7.1602787743187175</v>
      </c>
      <c r="EO792">
        <v>785</v>
      </c>
      <c r="EP792">
        <v>20.430088868296835</v>
      </c>
      <c r="EQ792">
        <v>14.567343614161654</v>
      </c>
      <c r="ES792">
        <f t="shared" si="666"/>
        <v>1</v>
      </c>
      <c r="ET792">
        <f t="shared" si="667"/>
        <v>0</v>
      </c>
      <c r="EU792">
        <f t="shared" si="668"/>
        <v>5.8627452541351808</v>
      </c>
    </row>
    <row r="793" spans="1:151" x14ac:dyDescent="0.25">
      <c r="A793">
        <v>786</v>
      </c>
      <c r="B793">
        <v>14.33847273655385</v>
      </c>
      <c r="C793">
        <v>9.0560052787236671</v>
      </c>
      <c r="E793">
        <f t="shared" si="618"/>
        <v>1</v>
      </c>
      <c r="F793">
        <f t="shared" si="620"/>
        <v>0</v>
      </c>
      <c r="G793">
        <f t="shared" si="619"/>
        <v>5.2824674578301831</v>
      </c>
      <c r="J793">
        <v>786</v>
      </c>
      <c r="K793">
        <v>5.9549606188095723</v>
      </c>
      <c r="L793">
        <v>18.486365554468165</v>
      </c>
      <c r="N793">
        <f t="shared" si="621"/>
        <v>0</v>
      </c>
      <c r="O793">
        <f t="shared" si="622"/>
        <v>1</v>
      </c>
      <c r="P793">
        <f t="shared" si="623"/>
        <v>12.531404935658593</v>
      </c>
      <c r="S793">
        <v>786</v>
      </c>
      <c r="T793">
        <v>13.073042527808756</v>
      </c>
      <c r="U793">
        <v>28.248465032041693</v>
      </c>
      <c r="W793">
        <f t="shared" si="624"/>
        <v>0</v>
      </c>
      <c r="X793">
        <f t="shared" si="625"/>
        <v>1</v>
      </c>
      <c r="Y793">
        <f t="shared" si="626"/>
        <v>15.175422504232937</v>
      </c>
      <c r="AB793">
        <v>786</v>
      </c>
      <c r="AC793">
        <v>22.833554707042012</v>
      </c>
      <c r="AD793">
        <v>18.326139615691748</v>
      </c>
      <c r="AF793">
        <f t="shared" si="627"/>
        <v>1</v>
      </c>
      <c r="AG793">
        <f t="shared" si="628"/>
        <v>0</v>
      </c>
      <c r="AH793">
        <f t="shared" si="629"/>
        <v>4.5074150913502642</v>
      </c>
      <c r="AK793">
        <v>786</v>
      </c>
      <c r="AL793">
        <v>17.160895754315881</v>
      </c>
      <c r="AM793">
        <v>33.585519903053957</v>
      </c>
      <c r="AO793">
        <f t="shared" si="630"/>
        <v>0</v>
      </c>
      <c r="AP793">
        <f t="shared" si="631"/>
        <v>1</v>
      </c>
      <c r="AQ793">
        <f t="shared" si="632"/>
        <v>16.424624148738076</v>
      </c>
      <c r="AT793">
        <v>786</v>
      </c>
      <c r="AU793">
        <v>16.12782507894908</v>
      </c>
      <c r="AV793">
        <v>20.774932363498102</v>
      </c>
      <c r="AX793">
        <f t="shared" si="633"/>
        <v>0</v>
      </c>
      <c r="AY793">
        <f t="shared" si="634"/>
        <v>1</v>
      </c>
      <c r="AZ793">
        <f t="shared" si="635"/>
        <v>4.6471072845490227</v>
      </c>
      <c r="BC793">
        <v>786</v>
      </c>
      <c r="BD793" t="e">
        <v>#N/A</v>
      </c>
      <c r="BE793" t="e">
        <v>#N/A</v>
      </c>
      <c r="BG793" t="e">
        <f t="shared" si="636"/>
        <v>#N/A</v>
      </c>
      <c r="BH793" t="e">
        <f t="shared" si="637"/>
        <v>#N/A</v>
      </c>
      <c r="BI793" t="e">
        <f t="shared" si="638"/>
        <v>#N/A</v>
      </c>
      <c r="BL793">
        <v>786</v>
      </c>
      <c r="BM793">
        <v>26.663297354086236</v>
      </c>
      <c r="BN793">
        <v>9.8306752999844527</v>
      </c>
      <c r="BP793">
        <f t="shared" si="639"/>
        <v>1</v>
      </c>
      <c r="BQ793">
        <f t="shared" si="640"/>
        <v>0</v>
      </c>
      <c r="BR793">
        <f t="shared" si="641"/>
        <v>16.832622054101783</v>
      </c>
      <c r="BU793">
        <v>786</v>
      </c>
      <c r="BV793">
        <v>20.48483035562003</v>
      </c>
      <c r="BW793">
        <v>19.807785172055556</v>
      </c>
      <c r="BY793">
        <f t="shared" si="642"/>
        <v>1</v>
      </c>
      <c r="BZ793">
        <f t="shared" si="643"/>
        <v>0</v>
      </c>
      <c r="CA793">
        <f t="shared" si="644"/>
        <v>0.67704518356447352</v>
      </c>
      <c r="CD793">
        <v>786</v>
      </c>
      <c r="CE793">
        <v>25.711782101622813</v>
      </c>
      <c r="CF793">
        <v>33.889551235695713</v>
      </c>
      <c r="CH793">
        <f t="shared" si="645"/>
        <v>0</v>
      </c>
      <c r="CI793">
        <f t="shared" si="646"/>
        <v>1</v>
      </c>
      <c r="CJ793">
        <f t="shared" si="647"/>
        <v>8.1777691340729</v>
      </c>
      <c r="CM793">
        <v>786</v>
      </c>
      <c r="CN793">
        <v>20.994846088567577</v>
      </c>
      <c r="CO793">
        <v>10.628977833394918</v>
      </c>
      <c r="CQ793">
        <f t="shared" si="648"/>
        <v>1</v>
      </c>
      <c r="CR793">
        <f t="shared" si="649"/>
        <v>0</v>
      </c>
      <c r="CS793">
        <f t="shared" si="650"/>
        <v>10.365868255172659</v>
      </c>
      <c r="CV793">
        <v>786</v>
      </c>
      <c r="CW793">
        <v>22.680585944235638</v>
      </c>
      <c r="CX793">
        <v>14.804567406780318</v>
      </c>
      <c r="CZ793">
        <f t="shared" si="651"/>
        <v>1</v>
      </c>
      <c r="DA793">
        <f t="shared" si="652"/>
        <v>0</v>
      </c>
      <c r="DB793">
        <f t="shared" si="653"/>
        <v>7.8760185374553195</v>
      </c>
      <c r="DE793">
        <v>786</v>
      </c>
      <c r="DF793">
        <v>28.701030590427706</v>
      </c>
      <c r="DG793">
        <v>28.97048055916008</v>
      </c>
      <c r="DI793">
        <f t="shared" si="654"/>
        <v>0</v>
      </c>
      <c r="DJ793">
        <f t="shared" si="655"/>
        <v>1</v>
      </c>
      <c r="DK793">
        <f t="shared" si="656"/>
        <v>0.26944996873237415</v>
      </c>
      <c r="DN793">
        <v>786</v>
      </c>
      <c r="DO793">
        <v>18.563743646653826</v>
      </c>
      <c r="DP793">
        <v>25.379854731498433</v>
      </c>
      <c r="DR793">
        <f t="shared" si="657"/>
        <v>0</v>
      </c>
      <c r="DS793">
        <f t="shared" si="658"/>
        <v>1</v>
      </c>
      <c r="DT793">
        <f t="shared" si="659"/>
        <v>6.8161110848446071</v>
      </c>
      <c r="DW793">
        <v>786</v>
      </c>
      <c r="DX793">
        <v>19.168709722966017</v>
      </c>
      <c r="DY793">
        <v>19.970655781252493</v>
      </c>
      <c r="EA793">
        <f t="shared" si="660"/>
        <v>0</v>
      </c>
      <c r="EB793">
        <f t="shared" si="661"/>
        <v>1</v>
      </c>
      <c r="EC793">
        <f t="shared" si="662"/>
        <v>0.80194605828647525</v>
      </c>
      <c r="EF793">
        <v>786</v>
      </c>
      <c r="EG793">
        <v>22.394698385255428</v>
      </c>
      <c r="EH793">
        <v>14.95487744390161</v>
      </c>
      <c r="EJ793">
        <f t="shared" si="663"/>
        <v>1</v>
      </c>
      <c r="EK793">
        <f t="shared" si="664"/>
        <v>0</v>
      </c>
      <c r="EL793">
        <f t="shared" si="665"/>
        <v>7.4398209413538172</v>
      </c>
      <c r="EO793">
        <v>786</v>
      </c>
      <c r="EP793">
        <v>22.311991968726417</v>
      </c>
      <c r="EQ793">
        <v>26.202686893325417</v>
      </c>
      <c r="ES793">
        <f t="shared" si="666"/>
        <v>0</v>
      </c>
      <c r="ET793">
        <f t="shared" si="667"/>
        <v>1</v>
      </c>
      <c r="EU793">
        <f t="shared" si="668"/>
        <v>3.8906949245989999</v>
      </c>
    </row>
    <row r="794" spans="1:151" x14ac:dyDescent="0.25">
      <c r="A794">
        <v>787</v>
      </c>
      <c r="B794">
        <v>7.4080769879370436</v>
      </c>
      <c r="C794">
        <v>36.441645987590846</v>
      </c>
      <c r="E794">
        <f t="shared" si="618"/>
        <v>0</v>
      </c>
      <c r="F794">
        <f t="shared" si="620"/>
        <v>1</v>
      </c>
      <c r="G794">
        <f t="shared" si="619"/>
        <v>29.033568999653802</v>
      </c>
      <c r="J794">
        <v>787</v>
      </c>
      <c r="K794">
        <v>13.31233358264074</v>
      </c>
      <c r="L794">
        <v>25.858716629249933</v>
      </c>
      <c r="N794">
        <f t="shared" si="621"/>
        <v>0</v>
      </c>
      <c r="O794">
        <f t="shared" si="622"/>
        <v>1</v>
      </c>
      <c r="P794">
        <f t="shared" si="623"/>
        <v>12.546383046609193</v>
      </c>
      <c r="S794">
        <v>787</v>
      </c>
      <c r="T794">
        <v>18.117280887329571</v>
      </c>
      <c r="U794">
        <v>34.173780746948168</v>
      </c>
      <c r="W794">
        <f t="shared" si="624"/>
        <v>0</v>
      </c>
      <c r="X794">
        <f t="shared" si="625"/>
        <v>1</v>
      </c>
      <c r="Y794">
        <f t="shared" si="626"/>
        <v>16.056499859618597</v>
      </c>
      <c r="AB794">
        <v>787</v>
      </c>
      <c r="AC794">
        <v>26.729807600369003</v>
      </c>
      <c r="AD794">
        <v>17.739117160554301</v>
      </c>
      <c r="AF794">
        <f t="shared" si="627"/>
        <v>1</v>
      </c>
      <c r="AG794">
        <f t="shared" si="628"/>
        <v>0</v>
      </c>
      <c r="AH794">
        <f t="shared" si="629"/>
        <v>8.9906904398147027</v>
      </c>
      <c r="AK794">
        <v>787</v>
      </c>
      <c r="AL794">
        <v>16.918687928317176</v>
      </c>
      <c r="AM794">
        <v>16.431115001386438</v>
      </c>
      <c r="AO794">
        <f t="shared" si="630"/>
        <v>1</v>
      </c>
      <c r="AP794">
        <f t="shared" si="631"/>
        <v>0</v>
      </c>
      <c r="AQ794">
        <f t="shared" si="632"/>
        <v>0.4875729269307385</v>
      </c>
      <c r="AT794">
        <v>787</v>
      </c>
      <c r="AU794">
        <v>18.05646866050791</v>
      </c>
      <c r="AV794">
        <v>12.105823569661961</v>
      </c>
      <c r="AX794">
        <f t="shared" si="633"/>
        <v>1</v>
      </c>
      <c r="AY794">
        <f t="shared" si="634"/>
        <v>0</v>
      </c>
      <c r="AZ794">
        <f t="shared" si="635"/>
        <v>5.9506450908459492</v>
      </c>
      <c r="BC794">
        <v>787</v>
      </c>
      <c r="BD794" t="e">
        <v>#N/A</v>
      </c>
      <c r="BE794" t="e">
        <v>#N/A</v>
      </c>
      <c r="BG794" t="e">
        <f t="shared" si="636"/>
        <v>#N/A</v>
      </c>
      <c r="BH794" t="e">
        <f t="shared" si="637"/>
        <v>#N/A</v>
      </c>
      <c r="BI794" t="e">
        <f t="shared" si="638"/>
        <v>#N/A</v>
      </c>
      <c r="BL794">
        <v>787</v>
      </c>
      <c r="BM794">
        <v>26.350805850396725</v>
      </c>
      <c r="BN794">
        <v>8.4702948680663095</v>
      </c>
      <c r="BP794">
        <f t="shared" si="639"/>
        <v>1</v>
      </c>
      <c r="BQ794">
        <f t="shared" si="640"/>
        <v>0</v>
      </c>
      <c r="BR794">
        <f t="shared" si="641"/>
        <v>17.880510982330414</v>
      </c>
      <c r="BU794">
        <v>787</v>
      </c>
      <c r="BV794">
        <v>25.533568112420351</v>
      </c>
      <c r="BW794">
        <v>18.05573270813942</v>
      </c>
      <c r="BY794">
        <f t="shared" si="642"/>
        <v>1</v>
      </c>
      <c r="BZ794">
        <f t="shared" si="643"/>
        <v>0</v>
      </c>
      <c r="CA794">
        <f t="shared" si="644"/>
        <v>7.4778354042809312</v>
      </c>
      <c r="CD794">
        <v>787</v>
      </c>
      <c r="CE794">
        <v>25.269518896388252</v>
      </c>
      <c r="CF794">
        <v>3.4829856623554782</v>
      </c>
      <c r="CH794">
        <f t="shared" si="645"/>
        <v>1</v>
      </c>
      <c r="CI794">
        <f t="shared" si="646"/>
        <v>0</v>
      </c>
      <c r="CJ794">
        <f t="shared" si="647"/>
        <v>21.786533234032774</v>
      </c>
      <c r="CM794">
        <v>787</v>
      </c>
      <c r="CN794">
        <v>20.510183637984948</v>
      </c>
      <c r="CO794">
        <v>30.057270298277437</v>
      </c>
      <c r="CQ794">
        <f t="shared" si="648"/>
        <v>0</v>
      </c>
      <c r="CR794">
        <f t="shared" si="649"/>
        <v>1</v>
      </c>
      <c r="CS794">
        <f t="shared" si="650"/>
        <v>9.5470866602924893</v>
      </c>
      <c r="CV794">
        <v>787</v>
      </c>
      <c r="CW794">
        <v>21.572664030655417</v>
      </c>
      <c r="CX794">
        <v>13.211980308360022</v>
      </c>
      <c r="CZ794">
        <f t="shared" si="651"/>
        <v>1</v>
      </c>
      <c r="DA794">
        <f t="shared" si="652"/>
        <v>0</v>
      </c>
      <c r="DB794">
        <f t="shared" si="653"/>
        <v>8.3606837222953949</v>
      </c>
      <c r="DE794">
        <v>787</v>
      </c>
      <c r="DF794">
        <v>16.782508800967754</v>
      </c>
      <c r="DG794">
        <v>21.31336140292407</v>
      </c>
      <c r="DI794">
        <f t="shared" si="654"/>
        <v>0</v>
      </c>
      <c r="DJ794">
        <f t="shared" si="655"/>
        <v>1</v>
      </c>
      <c r="DK794">
        <f t="shared" si="656"/>
        <v>4.5308526019563153</v>
      </c>
      <c r="DN794">
        <v>787</v>
      </c>
      <c r="DO794">
        <v>28.866150558255505</v>
      </c>
      <c r="DP794">
        <v>19.070278073604378</v>
      </c>
      <c r="DR794">
        <f t="shared" si="657"/>
        <v>1</v>
      </c>
      <c r="DS794">
        <f t="shared" si="658"/>
        <v>0</v>
      </c>
      <c r="DT794">
        <f t="shared" si="659"/>
        <v>9.7958724846511274</v>
      </c>
      <c r="DW794">
        <v>787</v>
      </c>
      <c r="DX794">
        <v>14.817336473554716</v>
      </c>
      <c r="DY794">
        <v>27.1566491591994</v>
      </c>
      <c r="EA794">
        <f t="shared" si="660"/>
        <v>0</v>
      </c>
      <c r="EB794">
        <f t="shared" si="661"/>
        <v>1</v>
      </c>
      <c r="EC794">
        <f t="shared" si="662"/>
        <v>12.339312685644684</v>
      </c>
      <c r="EF794">
        <v>787</v>
      </c>
      <c r="EG794">
        <v>20.996539852362588</v>
      </c>
      <c r="EH794">
        <v>14.751745454771131</v>
      </c>
      <c r="EJ794">
        <f t="shared" si="663"/>
        <v>1</v>
      </c>
      <c r="EK794">
        <f t="shared" si="664"/>
        <v>0</v>
      </c>
      <c r="EL794">
        <f t="shared" si="665"/>
        <v>6.2447943975914573</v>
      </c>
      <c r="EO794">
        <v>787</v>
      </c>
      <c r="EP794">
        <v>19.637604938812537</v>
      </c>
      <c r="EQ794">
        <v>25.559697136739842</v>
      </c>
      <c r="ES794">
        <f t="shared" si="666"/>
        <v>0</v>
      </c>
      <c r="ET794">
        <f t="shared" si="667"/>
        <v>1</v>
      </c>
      <c r="EU794">
        <f t="shared" si="668"/>
        <v>5.9220921979273058</v>
      </c>
    </row>
    <row r="795" spans="1:151" x14ac:dyDescent="0.25">
      <c r="A795">
        <v>788</v>
      </c>
      <c r="B795">
        <v>11.00028268589821</v>
      </c>
      <c r="C795">
        <v>37.815290097270889</v>
      </c>
      <c r="E795">
        <f t="shared" si="618"/>
        <v>0</v>
      </c>
      <c r="F795">
        <f t="shared" si="620"/>
        <v>1</v>
      </c>
      <c r="G795">
        <f t="shared" si="619"/>
        <v>26.81500741137268</v>
      </c>
      <c r="J795">
        <v>788</v>
      </c>
      <c r="K795">
        <v>31.408594886284408</v>
      </c>
      <c r="L795">
        <v>20.296994749823011</v>
      </c>
      <c r="N795">
        <f t="shared" si="621"/>
        <v>1</v>
      </c>
      <c r="O795">
        <f t="shared" si="622"/>
        <v>0</v>
      </c>
      <c r="P795">
        <f t="shared" si="623"/>
        <v>11.111600136461398</v>
      </c>
      <c r="S795">
        <v>788</v>
      </c>
      <c r="T795">
        <v>19.878696815418206</v>
      </c>
      <c r="U795">
        <v>34.614774326075732</v>
      </c>
      <c r="W795">
        <f t="shared" si="624"/>
        <v>0</v>
      </c>
      <c r="X795">
        <f t="shared" si="625"/>
        <v>1</v>
      </c>
      <c r="Y795">
        <f t="shared" si="626"/>
        <v>14.736077510657527</v>
      </c>
      <c r="AB795">
        <v>788</v>
      </c>
      <c r="AC795">
        <v>29.050307427791154</v>
      </c>
      <c r="AD795">
        <v>16.670696238164343</v>
      </c>
      <c r="AF795">
        <f t="shared" si="627"/>
        <v>1</v>
      </c>
      <c r="AG795">
        <f t="shared" si="628"/>
        <v>0</v>
      </c>
      <c r="AH795">
        <f t="shared" si="629"/>
        <v>12.379611189626811</v>
      </c>
      <c r="AK795">
        <v>788</v>
      </c>
      <c r="AL795">
        <v>26.098088131241578</v>
      </c>
      <c r="AM795">
        <v>25.722776744845849</v>
      </c>
      <c r="AO795">
        <f t="shared" si="630"/>
        <v>1</v>
      </c>
      <c r="AP795">
        <f t="shared" si="631"/>
        <v>0</v>
      </c>
      <c r="AQ795">
        <f t="shared" si="632"/>
        <v>0.37531138639572958</v>
      </c>
      <c r="AT795">
        <v>788</v>
      </c>
      <c r="AU795">
        <v>18.029385924778502</v>
      </c>
      <c r="AV795">
        <v>21.019175429549847</v>
      </c>
      <c r="AX795">
        <f t="shared" si="633"/>
        <v>0</v>
      </c>
      <c r="AY795">
        <f t="shared" si="634"/>
        <v>1</v>
      </c>
      <c r="AZ795">
        <f t="shared" si="635"/>
        <v>2.9897895047713448</v>
      </c>
      <c r="BC795">
        <v>788</v>
      </c>
      <c r="BD795" t="e">
        <v>#N/A</v>
      </c>
      <c r="BE795" t="e">
        <v>#N/A</v>
      </c>
      <c r="BG795" t="e">
        <f t="shared" si="636"/>
        <v>#N/A</v>
      </c>
      <c r="BH795" t="e">
        <f t="shared" si="637"/>
        <v>#N/A</v>
      </c>
      <c r="BI795" t="e">
        <f t="shared" si="638"/>
        <v>#N/A</v>
      </c>
      <c r="BL795">
        <v>788</v>
      </c>
      <c r="BM795">
        <v>25.111422675758487</v>
      </c>
      <c r="BN795">
        <v>10.523441507390377</v>
      </c>
      <c r="BP795">
        <f t="shared" si="639"/>
        <v>1</v>
      </c>
      <c r="BQ795">
        <f t="shared" si="640"/>
        <v>0</v>
      </c>
      <c r="BR795">
        <f t="shared" si="641"/>
        <v>14.58798116836811</v>
      </c>
      <c r="BU795">
        <v>788</v>
      </c>
      <c r="BV795">
        <v>18.461304803875336</v>
      </c>
      <c r="BW795">
        <v>6.2947943277105551</v>
      </c>
      <c r="BY795">
        <f t="shared" si="642"/>
        <v>1</v>
      </c>
      <c r="BZ795">
        <f t="shared" si="643"/>
        <v>0</v>
      </c>
      <c r="CA795">
        <f t="shared" si="644"/>
        <v>12.166510476164781</v>
      </c>
      <c r="CD795">
        <v>788</v>
      </c>
      <c r="CE795">
        <v>16.790797343593415</v>
      </c>
      <c r="CF795">
        <v>29.297611790874356</v>
      </c>
      <c r="CH795">
        <f t="shared" si="645"/>
        <v>0</v>
      </c>
      <c r="CI795">
        <f t="shared" si="646"/>
        <v>1</v>
      </c>
      <c r="CJ795">
        <f t="shared" si="647"/>
        <v>12.506814447280941</v>
      </c>
      <c r="CM795">
        <v>788</v>
      </c>
      <c r="CN795">
        <v>19.255089548353816</v>
      </c>
      <c r="CO795">
        <v>13.570231359401625</v>
      </c>
      <c r="CQ795">
        <f t="shared" si="648"/>
        <v>1</v>
      </c>
      <c r="CR795">
        <f t="shared" si="649"/>
        <v>0</v>
      </c>
      <c r="CS795">
        <f t="shared" si="650"/>
        <v>5.684858188952191</v>
      </c>
      <c r="CV795">
        <v>788</v>
      </c>
      <c r="CW795">
        <v>20.38669316007293</v>
      </c>
      <c r="CX795">
        <v>17.107292494649268</v>
      </c>
      <c r="CZ795">
        <f t="shared" si="651"/>
        <v>1</v>
      </c>
      <c r="DA795">
        <f t="shared" si="652"/>
        <v>0</v>
      </c>
      <c r="DB795">
        <f t="shared" si="653"/>
        <v>3.2794006654236618</v>
      </c>
      <c r="DE795">
        <v>788</v>
      </c>
      <c r="DF795">
        <v>29.083242169438012</v>
      </c>
      <c r="DG795">
        <v>19.569786815353446</v>
      </c>
      <c r="DI795">
        <f t="shared" si="654"/>
        <v>1</v>
      </c>
      <c r="DJ795">
        <f t="shared" si="655"/>
        <v>0</v>
      </c>
      <c r="DK795">
        <f t="shared" si="656"/>
        <v>9.5134553540845666</v>
      </c>
      <c r="DN795">
        <v>788</v>
      </c>
      <c r="DO795">
        <v>23.927672233217546</v>
      </c>
      <c r="DP795">
        <v>16.289696892973922</v>
      </c>
      <c r="DR795">
        <f t="shared" si="657"/>
        <v>1</v>
      </c>
      <c r="DS795">
        <f t="shared" si="658"/>
        <v>0</v>
      </c>
      <c r="DT795">
        <f t="shared" si="659"/>
        <v>7.6379753402436243</v>
      </c>
      <c r="DW795">
        <v>788</v>
      </c>
      <c r="DX795">
        <v>11.945783074643456</v>
      </c>
      <c r="DY795">
        <v>22.391040317832125</v>
      </c>
      <c r="EA795">
        <f t="shared" si="660"/>
        <v>0</v>
      </c>
      <c r="EB795">
        <f t="shared" si="661"/>
        <v>1</v>
      </c>
      <c r="EC795">
        <f t="shared" si="662"/>
        <v>10.445257243188669</v>
      </c>
      <c r="EF795">
        <v>788</v>
      </c>
      <c r="EG795">
        <v>26.806259541444181</v>
      </c>
      <c r="EH795">
        <v>18.093034934682571</v>
      </c>
      <c r="EJ795">
        <f t="shared" si="663"/>
        <v>1</v>
      </c>
      <c r="EK795">
        <f t="shared" si="664"/>
        <v>0</v>
      </c>
      <c r="EL795">
        <f t="shared" si="665"/>
        <v>8.7132246067616101</v>
      </c>
      <c r="EO795">
        <v>788</v>
      </c>
      <c r="EP795">
        <v>23.414976659933764</v>
      </c>
      <c r="EQ795">
        <v>8.8906553788052491</v>
      </c>
      <c r="ES795">
        <f t="shared" si="666"/>
        <v>1</v>
      </c>
      <c r="ET795">
        <f t="shared" si="667"/>
        <v>0</v>
      </c>
      <c r="EU795">
        <f t="shared" si="668"/>
        <v>14.524321281128515</v>
      </c>
    </row>
    <row r="796" spans="1:151" x14ac:dyDescent="0.25">
      <c r="A796">
        <v>789</v>
      </c>
      <c r="B796">
        <v>7.7121250533582897</v>
      </c>
      <c r="C796">
        <v>39.744955779693868</v>
      </c>
      <c r="E796">
        <f t="shared" si="618"/>
        <v>0</v>
      </c>
      <c r="F796">
        <f t="shared" si="620"/>
        <v>1</v>
      </c>
      <c r="G796">
        <f t="shared" si="619"/>
        <v>32.032830726335575</v>
      </c>
      <c r="J796">
        <v>789</v>
      </c>
      <c r="K796">
        <v>21.543645640840413</v>
      </c>
      <c r="L796">
        <v>19.099962618770611</v>
      </c>
      <c r="N796">
        <f t="shared" si="621"/>
        <v>1</v>
      </c>
      <c r="O796">
        <f t="shared" si="622"/>
        <v>0</v>
      </c>
      <c r="P796">
        <f t="shared" si="623"/>
        <v>2.443683022069802</v>
      </c>
      <c r="S796">
        <v>789</v>
      </c>
      <c r="T796">
        <v>23.471871810583401</v>
      </c>
      <c r="U796">
        <v>16.440067317238235</v>
      </c>
      <c r="W796">
        <f t="shared" si="624"/>
        <v>1</v>
      </c>
      <c r="X796">
        <f t="shared" si="625"/>
        <v>0</v>
      </c>
      <c r="Y796">
        <f t="shared" si="626"/>
        <v>7.0318044933451667</v>
      </c>
      <c r="AB796">
        <v>789</v>
      </c>
      <c r="AC796">
        <v>22.464133518969458</v>
      </c>
      <c r="AD796">
        <v>17.981068678234521</v>
      </c>
      <c r="AF796">
        <f t="shared" si="627"/>
        <v>1</v>
      </c>
      <c r="AG796">
        <f t="shared" si="628"/>
        <v>0</v>
      </c>
      <c r="AH796">
        <f t="shared" si="629"/>
        <v>4.4830648407349365</v>
      </c>
      <c r="AK796">
        <v>789</v>
      </c>
      <c r="AL796">
        <v>19.352655970938329</v>
      </c>
      <c r="AM796">
        <v>9.2472383340742539</v>
      </c>
      <c r="AO796">
        <f t="shared" si="630"/>
        <v>1</v>
      </c>
      <c r="AP796">
        <f t="shared" si="631"/>
        <v>0</v>
      </c>
      <c r="AQ796">
        <f t="shared" si="632"/>
        <v>10.105417636864075</v>
      </c>
      <c r="AT796">
        <v>789</v>
      </c>
      <c r="AU796">
        <v>19.780113837436616</v>
      </c>
      <c r="AV796">
        <v>22.641984267020785</v>
      </c>
      <c r="AX796">
        <f t="shared" si="633"/>
        <v>0</v>
      </c>
      <c r="AY796">
        <f t="shared" si="634"/>
        <v>1</v>
      </c>
      <c r="AZ796">
        <f t="shared" si="635"/>
        <v>2.8618704295841688</v>
      </c>
      <c r="BC796">
        <v>789</v>
      </c>
      <c r="BD796" t="e">
        <v>#N/A</v>
      </c>
      <c r="BE796" t="e">
        <v>#N/A</v>
      </c>
      <c r="BG796" t="e">
        <f t="shared" si="636"/>
        <v>#N/A</v>
      </c>
      <c r="BH796" t="e">
        <f t="shared" si="637"/>
        <v>#N/A</v>
      </c>
      <c r="BI796" t="e">
        <f t="shared" si="638"/>
        <v>#N/A</v>
      </c>
      <c r="BL796">
        <v>789</v>
      </c>
      <c r="BM796">
        <v>27.966510225874124</v>
      </c>
      <c r="BN796">
        <v>11.41590994847243</v>
      </c>
      <c r="BP796">
        <f t="shared" si="639"/>
        <v>1</v>
      </c>
      <c r="BQ796">
        <f t="shared" si="640"/>
        <v>0</v>
      </c>
      <c r="BR796">
        <f t="shared" si="641"/>
        <v>16.550600277401692</v>
      </c>
      <c r="BU796">
        <v>789</v>
      </c>
      <c r="BV796">
        <v>10.366620109367515</v>
      </c>
      <c r="BW796">
        <v>24.416625227258798</v>
      </c>
      <c r="BY796">
        <f t="shared" si="642"/>
        <v>0</v>
      </c>
      <c r="BZ796">
        <f t="shared" si="643"/>
        <v>1</v>
      </c>
      <c r="CA796">
        <f t="shared" si="644"/>
        <v>14.050005117891283</v>
      </c>
      <c r="CD796">
        <v>789</v>
      </c>
      <c r="CE796">
        <v>25.273210210841647</v>
      </c>
      <c r="CF796">
        <v>19.803425657076431</v>
      </c>
      <c r="CH796">
        <f t="shared" si="645"/>
        <v>1</v>
      </c>
      <c r="CI796">
        <f t="shared" si="646"/>
        <v>0</v>
      </c>
      <c r="CJ796">
        <f t="shared" si="647"/>
        <v>5.4697845537652157</v>
      </c>
      <c r="CM796">
        <v>789</v>
      </c>
      <c r="CN796">
        <v>19.807496912820159</v>
      </c>
      <c r="CO796">
        <v>31.637754632653554</v>
      </c>
      <c r="CQ796">
        <f t="shared" si="648"/>
        <v>0</v>
      </c>
      <c r="CR796">
        <f t="shared" si="649"/>
        <v>1</v>
      </c>
      <c r="CS796">
        <f t="shared" si="650"/>
        <v>11.830257719833394</v>
      </c>
      <c r="CV796">
        <v>789</v>
      </c>
      <c r="CW796">
        <v>21.417385945215869</v>
      </c>
      <c r="CX796">
        <v>20.798008510194542</v>
      </c>
      <c r="CZ796">
        <f t="shared" si="651"/>
        <v>1</v>
      </c>
      <c r="DA796">
        <f t="shared" si="652"/>
        <v>0</v>
      </c>
      <c r="DB796">
        <f t="shared" si="653"/>
        <v>0.61937743502132747</v>
      </c>
      <c r="DE796">
        <v>789</v>
      </c>
      <c r="DF796">
        <v>18.438167026223109</v>
      </c>
      <c r="DG796">
        <v>23.835585581245702</v>
      </c>
      <c r="DI796">
        <f t="shared" si="654"/>
        <v>0</v>
      </c>
      <c r="DJ796">
        <f t="shared" si="655"/>
        <v>1</v>
      </c>
      <c r="DK796">
        <f t="shared" si="656"/>
        <v>5.3974185550225933</v>
      </c>
      <c r="DN796">
        <v>789</v>
      </c>
      <c r="DO796">
        <v>21.853774061402945</v>
      </c>
      <c r="DP796">
        <v>16.755639234895209</v>
      </c>
      <c r="DR796">
        <f t="shared" si="657"/>
        <v>1</v>
      </c>
      <c r="DS796">
        <f t="shared" si="658"/>
        <v>0</v>
      </c>
      <c r="DT796">
        <f t="shared" si="659"/>
        <v>5.0981348265077351</v>
      </c>
      <c r="DW796">
        <v>789</v>
      </c>
      <c r="DX796">
        <v>13.351466267141692</v>
      </c>
      <c r="DY796">
        <v>13.235791598934044</v>
      </c>
      <c r="EA796">
        <f t="shared" si="660"/>
        <v>1</v>
      </c>
      <c r="EB796">
        <f t="shared" si="661"/>
        <v>0</v>
      </c>
      <c r="EC796">
        <f t="shared" si="662"/>
        <v>0.11567466820764771</v>
      </c>
      <c r="EF796">
        <v>789</v>
      </c>
      <c r="EG796">
        <v>24.953301515342567</v>
      </c>
      <c r="EH796">
        <v>13.208865134458351</v>
      </c>
      <c r="EJ796">
        <f t="shared" si="663"/>
        <v>1</v>
      </c>
      <c r="EK796">
        <f t="shared" si="664"/>
        <v>0</v>
      </c>
      <c r="EL796">
        <f t="shared" si="665"/>
        <v>11.744436380884215</v>
      </c>
      <c r="EO796">
        <v>789</v>
      </c>
      <c r="EP796">
        <v>20.977421663284375</v>
      </c>
      <c r="EQ796">
        <v>22.323400963963348</v>
      </c>
      <c r="ES796">
        <f t="shared" si="666"/>
        <v>0</v>
      </c>
      <c r="ET796">
        <f t="shared" si="667"/>
        <v>1</v>
      </c>
      <c r="EU796">
        <f t="shared" si="668"/>
        <v>1.3459793006789731</v>
      </c>
    </row>
    <row r="797" spans="1:151" x14ac:dyDescent="0.25">
      <c r="A797">
        <v>790</v>
      </c>
      <c r="B797">
        <v>10.246981872717525</v>
      </c>
      <c r="C797">
        <v>39.914375775241901</v>
      </c>
      <c r="E797">
        <f t="shared" si="618"/>
        <v>0</v>
      </c>
      <c r="F797">
        <f t="shared" si="620"/>
        <v>1</v>
      </c>
      <c r="G797">
        <f t="shared" si="619"/>
        <v>29.667393902524374</v>
      </c>
      <c r="J797">
        <v>790</v>
      </c>
      <c r="K797">
        <v>16.816162196305974</v>
      </c>
      <c r="L797">
        <v>27.568345146848806</v>
      </c>
      <c r="N797">
        <f t="shared" si="621"/>
        <v>0</v>
      </c>
      <c r="O797">
        <f t="shared" si="622"/>
        <v>1</v>
      </c>
      <c r="P797">
        <f t="shared" si="623"/>
        <v>10.752182950542831</v>
      </c>
      <c r="S797">
        <v>790</v>
      </c>
      <c r="T797">
        <v>18.393915016369068</v>
      </c>
      <c r="U797">
        <v>45.307819911505369</v>
      </c>
      <c r="W797">
        <f t="shared" si="624"/>
        <v>0</v>
      </c>
      <c r="X797">
        <f t="shared" si="625"/>
        <v>1</v>
      </c>
      <c r="Y797">
        <f t="shared" si="626"/>
        <v>26.913904895136302</v>
      </c>
      <c r="AB797">
        <v>790</v>
      </c>
      <c r="AC797">
        <v>25.089140167992351</v>
      </c>
      <c r="AD797">
        <v>18.046018254327766</v>
      </c>
      <c r="AF797">
        <f t="shared" si="627"/>
        <v>1</v>
      </c>
      <c r="AG797">
        <f t="shared" si="628"/>
        <v>0</v>
      </c>
      <c r="AH797">
        <f t="shared" si="629"/>
        <v>7.0431219136645851</v>
      </c>
      <c r="AK797">
        <v>790</v>
      </c>
      <c r="AL797">
        <v>25.556195390785849</v>
      </c>
      <c r="AM797">
        <v>44.396502289200768</v>
      </c>
      <c r="AO797">
        <f t="shared" si="630"/>
        <v>0</v>
      </c>
      <c r="AP797">
        <f t="shared" si="631"/>
        <v>1</v>
      </c>
      <c r="AQ797">
        <f t="shared" si="632"/>
        <v>18.840306898414919</v>
      </c>
      <c r="AT797">
        <v>790</v>
      </c>
      <c r="AU797">
        <v>18.923166358529837</v>
      </c>
      <c r="AV797">
        <v>18.499454522055366</v>
      </c>
      <c r="AX797">
        <f t="shared" si="633"/>
        <v>1</v>
      </c>
      <c r="AY797">
        <f t="shared" si="634"/>
        <v>0</v>
      </c>
      <c r="AZ797">
        <f t="shared" si="635"/>
        <v>0.42371183647447097</v>
      </c>
      <c r="BC797">
        <v>790</v>
      </c>
      <c r="BD797" t="e">
        <v>#N/A</v>
      </c>
      <c r="BE797" t="e">
        <v>#N/A</v>
      </c>
      <c r="BG797" t="e">
        <f t="shared" si="636"/>
        <v>#N/A</v>
      </c>
      <c r="BH797" t="e">
        <f t="shared" si="637"/>
        <v>#N/A</v>
      </c>
      <c r="BI797" t="e">
        <f t="shared" si="638"/>
        <v>#N/A</v>
      </c>
      <c r="BL797">
        <v>790</v>
      </c>
      <c r="BM797">
        <v>31.813793400849868</v>
      </c>
      <c r="BN797">
        <v>4.8859770417555985</v>
      </c>
      <c r="BP797">
        <f t="shared" si="639"/>
        <v>1</v>
      </c>
      <c r="BQ797">
        <f t="shared" si="640"/>
        <v>0</v>
      </c>
      <c r="BR797">
        <f t="shared" si="641"/>
        <v>26.927816359094269</v>
      </c>
      <c r="BU797">
        <v>790</v>
      </c>
      <c r="BV797">
        <v>23.533910983863166</v>
      </c>
      <c r="BW797">
        <v>31.070997590949482</v>
      </c>
      <c r="BY797">
        <f t="shared" si="642"/>
        <v>0</v>
      </c>
      <c r="BZ797">
        <f t="shared" si="643"/>
        <v>1</v>
      </c>
      <c r="CA797">
        <f t="shared" si="644"/>
        <v>7.5370866070863158</v>
      </c>
      <c r="CD797">
        <v>790</v>
      </c>
      <c r="CE797">
        <v>20.068963727580581</v>
      </c>
      <c r="CF797">
        <v>22.417361645791168</v>
      </c>
      <c r="CH797">
        <f t="shared" si="645"/>
        <v>0</v>
      </c>
      <c r="CI797">
        <f t="shared" si="646"/>
        <v>1</v>
      </c>
      <c r="CJ797">
        <f t="shared" si="647"/>
        <v>2.348397918210587</v>
      </c>
      <c r="CM797">
        <v>790</v>
      </c>
      <c r="CN797">
        <v>21.777919321433441</v>
      </c>
      <c r="CO797">
        <v>30.956034320898635</v>
      </c>
      <c r="CQ797">
        <f t="shared" si="648"/>
        <v>0</v>
      </c>
      <c r="CR797">
        <f t="shared" si="649"/>
        <v>1</v>
      </c>
      <c r="CS797">
        <f t="shared" si="650"/>
        <v>9.178114999465194</v>
      </c>
      <c r="CV797">
        <v>790</v>
      </c>
      <c r="CW797">
        <v>26.606584915577848</v>
      </c>
      <c r="CX797">
        <v>15.904664794865099</v>
      </c>
      <c r="CZ797">
        <f t="shared" si="651"/>
        <v>1</v>
      </c>
      <c r="DA797">
        <f t="shared" si="652"/>
        <v>0</v>
      </c>
      <c r="DB797">
        <f t="shared" si="653"/>
        <v>10.701920120712749</v>
      </c>
      <c r="DE797">
        <v>790</v>
      </c>
      <c r="DF797">
        <v>16.928345819715339</v>
      </c>
      <c r="DG797">
        <v>16.203155658618464</v>
      </c>
      <c r="DI797">
        <f t="shared" si="654"/>
        <v>1</v>
      </c>
      <c r="DJ797">
        <f t="shared" si="655"/>
        <v>0</v>
      </c>
      <c r="DK797">
        <f t="shared" si="656"/>
        <v>0.72519016109687584</v>
      </c>
      <c r="DN797">
        <v>790</v>
      </c>
      <c r="DO797">
        <v>23.6173421212062</v>
      </c>
      <c r="DP797">
        <v>12.894929637071</v>
      </c>
      <c r="DR797">
        <f t="shared" si="657"/>
        <v>1</v>
      </c>
      <c r="DS797">
        <f t="shared" si="658"/>
        <v>0</v>
      </c>
      <c r="DT797">
        <f t="shared" si="659"/>
        <v>10.7224124841352</v>
      </c>
      <c r="DW797">
        <v>790</v>
      </c>
      <c r="DX797">
        <v>20.19174234053914</v>
      </c>
      <c r="DY797">
        <v>26.864376612325966</v>
      </c>
      <c r="EA797">
        <f t="shared" si="660"/>
        <v>0</v>
      </c>
      <c r="EB797">
        <f t="shared" si="661"/>
        <v>1</v>
      </c>
      <c r="EC797">
        <f t="shared" si="662"/>
        <v>6.6726342717868263</v>
      </c>
      <c r="EF797">
        <v>790</v>
      </c>
      <c r="EG797">
        <v>19.499216708911732</v>
      </c>
      <c r="EH797">
        <v>17.136170631520162</v>
      </c>
      <c r="EJ797">
        <f t="shared" si="663"/>
        <v>1</v>
      </c>
      <c r="EK797">
        <f t="shared" si="664"/>
        <v>0</v>
      </c>
      <c r="EL797">
        <f t="shared" si="665"/>
        <v>2.3630460773915694</v>
      </c>
      <c r="EO797">
        <v>790</v>
      </c>
      <c r="EP797">
        <v>24.545693523704081</v>
      </c>
      <c r="EQ797">
        <v>45.630951818897209</v>
      </c>
      <c r="ES797">
        <f t="shared" si="666"/>
        <v>0</v>
      </c>
      <c r="ET797">
        <f t="shared" si="667"/>
        <v>1</v>
      </c>
      <c r="EU797">
        <f t="shared" si="668"/>
        <v>21.085258295193128</v>
      </c>
    </row>
    <row r="798" spans="1:151" x14ac:dyDescent="0.25">
      <c r="A798">
        <v>791</v>
      </c>
      <c r="B798">
        <v>14.355887355888946</v>
      </c>
      <c r="C798">
        <v>25.056119497476253</v>
      </c>
      <c r="E798">
        <f t="shared" si="618"/>
        <v>0</v>
      </c>
      <c r="F798">
        <f t="shared" si="620"/>
        <v>1</v>
      </c>
      <c r="G798">
        <f t="shared" si="619"/>
        <v>10.700232141587307</v>
      </c>
      <c r="J798">
        <v>791</v>
      </c>
      <c r="K798">
        <v>31.338388585255217</v>
      </c>
      <c r="L798">
        <v>21.84835774511291</v>
      </c>
      <c r="N798">
        <f t="shared" si="621"/>
        <v>1</v>
      </c>
      <c r="O798">
        <f t="shared" si="622"/>
        <v>0</v>
      </c>
      <c r="P798">
        <f t="shared" si="623"/>
        <v>9.4900308401423068</v>
      </c>
      <c r="S798">
        <v>791</v>
      </c>
      <c r="T798">
        <v>21.308551299786892</v>
      </c>
      <c r="U798">
        <v>32.710890430726643</v>
      </c>
      <c r="W798">
        <f t="shared" si="624"/>
        <v>0</v>
      </c>
      <c r="X798">
        <f t="shared" si="625"/>
        <v>1</v>
      </c>
      <c r="Y798">
        <f t="shared" si="626"/>
        <v>11.402339130939751</v>
      </c>
      <c r="AB798">
        <v>791</v>
      </c>
      <c r="AC798">
        <v>33.167416586956648</v>
      </c>
      <c r="AD798">
        <v>17.081582146820995</v>
      </c>
      <c r="AF798">
        <f t="shared" si="627"/>
        <v>1</v>
      </c>
      <c r="AG798">
        <f t="shared" si="628"/>
        <v>0</v>
      </c>
      <c r="AH798">
        <f t="shared" si="629"/>
        <v>16.085834440135653</v>
      </c>
      <c r="AK798">
        <v>791</v>
      </c>
      <c r="AL798">
        <v>29.686367220960769</v>
      </c>
      <c r="AM798">
        <v>18.506334310207187</v>
      </c>
      <c r="AO798">
        <f t="shared" si="630"/>
        <v>1</v>
      </c>
      <c r="AP798">
        <f t="shared" si="631"/>
        <v>0</v>
      </c>
      <c r="AQ798">
        <f t="shared" si="632"/>
        <v>11.180032910753582</v>
      </c>
      <c r="AT798">
        <v>791</v>
      </c>
      <c r="AU798">
        <v>17.452379740450052</v>
      </c>
      <c r="AV798">
        <v>28.893119263635114</v>
      </c>
      <c r="AX798">
        <f t="shared" si="633"/>
        <v>0</v>
      </c>
      <c r="AY798">
        <f t="shared" si="634"/>
        <v>1</v>
      </c>
      <c r="AZ798">
        <f t="shared" si="635"/>
        <v>11.440739523185062</v>
      </c>
      <c r="BC798">
        <v>791</v>
      </c>
      <c r="BD798" t="e">
        <v>#N/A</v>
      </c>
      <c r="BE798" t="e">
        <v>#N/A</v>
      </c>
      <c r="BG798" t="e">
        <f t="shared" si="636"/>
        <v>#N/A</v>
      </c>
      <c r="BH798" t="e">
        <f t="shared" si="637"/>
        <v>#N/A</v>
      </c>
      <c r="BI798" t="e">
        <f t="shared" si="638"/>
        <v>#N/A</v>
      </c>
      <c r="BL798">
        <v>791</v>
      </c>
      <c r="BM798">
        <v>11.275086103071711</v>
      </c>
      <c r="BN798">
        <v>10.8888178776825</v>
      </c>
      <c r="BP798">
        <f t="shared" si="639"/>
        <v>1</v>
      </c>
      <c r="BQ798">
        <f t="shared" si="640"/>
        <v>0</v>
      </c>
      <c r="BR798">
        <f t="shared" si="641"/>
        <v>0.38626822538921068</v>
      </c>
      <c r="BU798">
        <v>791</v>
      </c>
      <c r="BV798">
        <v>19.897302487411825</v>
      </c>
      <c r="BW798">
        <v>30.243727455706981</v>
      </c>
      <c r="BY798">
        <f t="shared" si="642"/>
        <v>0</v>
      </c>
      <c r="BZ798">
        <f t="shared" si="643"/>
        <v>1</v>
      </c>
      <c r="CA798">
        <f t="shared" si="644"/>
        <v>10.346424968295157</v>
      </c>
      <c r="CD798">
        <v>791</v>
      </c>
      <c r="CE798">
        <v>25.519176146651084</v>
      </c>
      <c r="CF798">
        <v>36.237225626192135</v>
      </c>
      <c r="CH798">
        <f t="shared" si="645"/>
        <v>0</v>
      </c>
      <c r="CI798">
        <f t="shared" si="646"/>
        <v>1</v>
      </c>
      <c r="CJ798">
        <f t="shared" si="647"/>
        <v>10.718049479541051</v>
      </c>
      <c r="CM798">
        <v>791</v>
      </c>
      <c r="CN798">
        <v>21.460688248293469</v>
      </c>
      <c r="CO798">
        <v>30.563014020792814</v>
      </c>
      <c r="CQ798">
        <f t="shared" si="648"/>
        <v>0</v>
      </c>
      <c r="CR798">
        <f t="shared" si="649"/>
        <v>1</v>
      </c>
      <c r="CS798">
        <f t="shared" si="650"/>
        <v>9.1023257724993449</v>
      </c>
      <c r="CV798">
        <v>791</v>
      </c>
      <c r="CW798">
        <v>21.767793182855254</v>
      </c>
      <c r="CX798">
        <v>17.105541243017118</v>
      </c>
      <c r="CZ798">
        <f t="shared" si="651"/>
        <v>1</v>
      </c>
      <c r="DA798">
        <f t="shared" si="652"/>
        <v>0</v>
      </c>
      <c r="DB798">
        <f t="shared" si="653"/>
        <v>4.6622519398381357</v>
      </c>
      <c r="DE798">
        <v>791</v>
      </c>
      <c r="DF798">
        <v>15.872460900177323</v>
      </c>
      <c r="DG798">
        <v>30.875446887838351</v>
      </c>
      <c r="DI798">
        <f t="shared" si="654"/>
        <v>0</v>
      </c>
      <c r="DJ798">
        <f t="shared" si="655"/>
        <v>1</v>
      </c>
      <c r="DK798">
        <f t="shared" si="656"/>
        <v>15.002985987661027</v>
      </c>
      <c r="DN798">
        <v>791</v>
      </c>
      <c r="DO798">
        <v>24.346703077345545</v>
      </c>
      <c r="DP798">
        <v>19.745868335978219</v>
      </c>
      <c r="DR798">
        <f t="shared" si="657"/>
        <v>1</v>
      </c>
      <c r="DS798">
        <f t="shared" si="658"/>
        <v>0</v>
      </c>
      <c r="DT798">
        <f t="shared" si="659"/>
        <v>4.6008347413673256</v>
      </c>
      <c r="DW798">
        <v>791</v>
      </c>
      <c r="DX798">
        <v>18.299128752780778</v>
      </c>
      <c r="DY798">
        <v>23.454637020294946</v>
      </c>
      <c r="EA798">
        <f t="shared" si="660"/>
        <v>0</v>
      </c>
      <c r="EB798">
        <f t="shared" si="661"/>
        <v>1</v>
      </c>
      <c r="EC798">
        <f t="shared" si="662"/>
        <v>5.1555082675141684</v>
      </c>
      <c r="EF798">
        <v>791</v>
      </c>
      <c r="EG798">
        <v>19.30726582028387</v>
      </c>
      <c r="EH798">
        <v>12.736835444699228</v>
      </c>
      <c r="EJ798">
        <f t="shared" si="663"/>
        <v>1</v>
      </c>
      <c r="EK798">
        <f t="shared" si="664"/>
        <v>0</v>
      </c>
      <c r="EL798">
        <f t="shared" si="665"/>
        <v>6.5704303755846425</v>
      </c>
      <c r="EO798">
        <v>791</v>
      </c>
      <c r="EP798">
        <v>24.13626660532406</v>
      </c>
      <c r="EQ798">
        <v>24.545760723298933</v>
      </c>
      <c r="ES798">
        <f t="shared" si="666"/>
        <v>0</v>
      </c>
      <c r="ET798">
        <f t="shared" si="667"/>
        <v>1</v>
      </c>
      <c r="EU798">
        <f t="shared" si="668"/>
        <v>0.40949411797487301</v>
      </c>
    </row>
    <row r="799" spans="1:151" x14ac:dyDescent="0.25">
      <c r="A799">
        <v>792</v>
      </c>
      <c r="B799">
        <v>7.9253323209522168</v>
      </c>
      <c r="C799">
        <v>27.379674097394165</v>
      </c>
      <c r="E799">
        <f t="shared" si="618"/>
        <v>0</v>
      </c>
      <c r="F799">
        <f t="shared" si="620"/>
        <v>1</v>
      </c>
      <c r="G799">
        <f t="shared" si="619"/>
        <v>19.45434177644195</v>
      </c>
      <c r="J799">
        <v>792</v>
      </c>
      <c r="K799">
        <v>22.015773967633354</v>
      </c>
      <c r="L799">
        <v>33.517210086972177</v>
      </c>
      <c r="N799">
        <f t="shared" si="621"/>
        <v>0</v>
      </c>
      <c r="O799">
        <f t="shared" si="622"/>
        <v>1</v>
      </c>
      <c r="P799">
        <f t="shared" si="623"/>
        <v>11.501436119338823</v>
      </c>
      <c r="S799">
        <v>792</v>
      </c>
      <c r="T799">
        <v>23.262720243418645</v>
      </c>
      <c r="U799">
        <v>26.5360250400811</v>
      </c>
      <c r="W799">
        <f t="shared" si="624"/>
        <v>0</v>
      </c>
      <c r="X799">
        <f t="shared" si="625"/>
        <v>1</v>
      </c>
      <c r="Y799">
        <f t="shared" si="626"/>
        <v>3.2733047966624547</v>
      </c>
      <c r="AB799">
        <v>792</v>
      </c>
      <c r="AC799">
        <v>19.160325445115383</v>
      </c>
      <c r="AD799">
        <v>16.74992586052797</v>
      </c>
      <c r="AF799">
        <f t="shared" si="627"/>
        <v>1</v>
      </c>
      <c r="AG799">
        <f t="shared" si="628"/>
        <v>0</v>
      </c>
      <c r="AH799">
        <f t="shared" si="629"/>
        <v>2.4103995845874131</v>
      </c>
      <c r="AK799">
        <v>792</v>
      </c>
      <c r="AL799">
        <v>26.337491085792738</v>
      </c>
      <c r="AM799">
        <v>28.761334217333914</v>
      </c>
      <c r="AO799">
        <f t="shared" si="630"/>
        <v>0</v>
      </c>
      <c r="AP799">
        <f t="shared" si="631"/>
        <v>1</v>
      </c>
      <c r="AQ799">
        <f t="shared" si="632"/>
        <v>2.4238431315411759</v>
      </c>
      <c r="AT799">
        <v>792</v>
      </c>
      <c r="AU799">
        <v>24.135102128453319</v>
      </c>
      <c r="AV799">
        <v>25.504808548338733</v>
      </c>
      <c r="AX799">
        <f t="shared" si="633"/>
        <v>0</v>
      </c>
      <c r="AY799">
        <f t="shared" si="634"/>
        <v>1</v>
      </c>
      <c r="AZ799">
        <f t="shared" si="635"/>
        <v>1.3697064198854143</v>
      </c>
      <c r="BC799">
        <v>792</v>
      </c>
      <c r="BD799" t="e">
        <v>#N/A</v>
      </c>
      <c r="BE799" t="e">
        <v>#N/A</v>
      </c>
      <c r="BG799" t="e">
        <f t="shared" si="636"/>
        <v>#N/A</v>
      </c>
      <c r="BH799" t="e">
        <f t="shared" si="637"/>
        <v>#N/A</v>
      </c>
      <c r="BI799" t="e">
        <f t="shared" si="638"/>
        <v>#N/A</v>
      </c>
      <c r="BL799">
        <v>792</v>
      </c>
      <c r="BM799">
        <v>23.912274994529831</v>
      </c>
      <c r="BN799">
        <v>14.201347134455157</v>
      </c>
      <c r="BP799">
        <f t="shared" si="639"/>
        <v>1</v>
      </c>
      <c r="BQ799">
        <f t="shared" si="640"/>
        <v>0</v>
      </c>
      <c r="BR799">
        <f t="shared" si="641"/>
        <v>9.7109278600746745</v>
      </c>
      <c r="BU799">
        <v>792</v>
      </c>
      <c r="BV799">
        <v>22.704659116115504</v>
      </c>
      <c r="BW799">
        <v>27.546066573228057</v>
      </c>
      <c r="BY799">
        <f t="shared" si="642"/>
        <v>0</v>
      </c>
      <c r="BZ799">
        <f t="shared" si="643"/>
        <v>1</v>
      </c>
      <c r="CA799">
        <f t="shared" si="644"/>
        <v>4.8414074571125525</v>
      </c>
      <c r="CD799">
        <v>792</v>
      </c>
      <c r="CE799">
        <v>26.611513530150717</v>
      </c>
      <c r="CF799">
        <v>12.480811759327432</v>
      </c>
      <c r="CH799">
        <f t="shared" si="645"/>
        <v>1</v>
      </c>
      <c r="CI799">
        <f t="shared" si="646"/>
        <v>0</v>
      </c>
      <c r="CJ799">
        <f t="shared" si="647"/>
        <v>14.130701770823284</v>
      </c>
      <c r="CM799">
        <v>792</v>
      </c>
      <c r="CN799">
        <v>17.963116001409428</v>
      </c>
      <c r="CO799">
        <v>34.01335574397612</v>
      </c>
      <c r="CQ799">
        <f t="shared" si="648"/>
        <v>0</v>
      </c>
      <c r="CR799">
        <f t="shared" si="649"/>
        <v>1</v>
      </c>
      <c r="CS799">
        <f t="shared" si="650"/>
        <v>16.050239742566692</v>
      </c>
      <c r="CV799">
        <v>792</v>
      </c>
      <c r="CW799">
        <v>24.966394539320788</v>
      </c>
      <c r="CX799">
        <v>20.701582902654764</v>
      </c>
      <c r="CZ799">
        <f t="shared" si="651"/>
        <v>1</v>
      </c>
      <c r="DA799">
        <f t="shared" si="652"/>
        <v>0</v>
      </c>
      <c r="DB799">
        <f t="shared" si="653"/>
        <v>4.2648116366660247</v>
      </c>
      <c r="DE799">
        <v>792</v>
      </c>
      <c r="DF799">
        <v>19.746273614473299</v>
      </c>
      <c r="DG799">
        <v>17.221211527874182</v>
      </c>
      <c r="DI799">
        <f t="shared" si="654"/>
        <v>1</v>
      </c>
      <c r="DJ799">
        <f t="shared" si="655"/>
        <v>0</v>
      </c>
      <c r="DK799">
        <f t="shared" si="656"/>
        <v>2.5250620865991174</v>
      </c>
      <c r="DN799">
        <v>792</v>
      </c>
      <c r="DO799">
        <v>25.893433797097607</v>
      </c>
      <c r="DP799">
        <v>17.016428955150573</v>
      </c>
      <c r="DR799">
        <f t="shared" si="657"/>
        <v>1</v>
      </c>
      <c r="DS799">
        <f t="shared" si="658"/>
        <v>0</v>
      </c>
      <c r="DT799">
        <f t="shared" si="659"/>
        <v>8.8770048419470342</v>
      </c>
      <c r="DW799">
        <v>792</v>
      </c>
      <c r="DX799">
        <v>12.784359257554092</v>
      </c>
      <c r="DY799">
        <v>23.621887033215849</v>
      </c>
      <c r="EA799">
        <f t="shared" si="660"/>
        <v>0</v>
      </c>
      <c r="EB799">
        <f t="shared" si="661"/>
        <v>1</v>
      </c>
      <c r="EC799">
        <f t="shared" si="662"/>
        <v>10.837527775661757</v>
      </c>
      <c r="EF799">
        <v>792</v>
      </c>
      <c r="EG799">
        <v>21.885686455462853</v>
      </c>
      <c r="EH799">
        <v>17.381488839535152</v>
      </c>
      <c r="EJ799">
        <f t="shared" si="663"/>
        <v>1</v>
      </c>
      <c r="EK799">
        <f t="shared" si="664"/>
        <v>0</v>
      </c>
      <c r="EL799">
        <f t="shared" si="665"/>
        <v>4.5041976159277013</v>
      </c>
      <c r="EO799">
        <v>792</v>
      </c>
      <c r="EP799">
        <v>21.772549457884221</v>
      </c>
      <c r="EQ799">
        <v>32.354237913244894</v>
      </c>
      <c r="ES799">
        <f t="shared" si="666"/>
        <v>0</v>
      </c>
      <c r="ET799">
        <f t="shared" si="667"/>
        <v>1</v>
      </c>
      <c r="EU799">
        <f t="shared" si="668"/>
        <v>10.581688455360673</v>
      </c>
    </row>
    <row r="800" spans="1:151" x14ac:dyDescent="0.25">
      <c r="A800">
        <v>793</v>
      </c>
      <c r="B800">
        <v>10.429495585225855</v>
      </c>
      <c r="C800">
        <v>36.466924774284351</v>
      </c>
      <c r="E800">
        <f t="shared" si="618"/>
        <v>0</v>
      </c>
      <c r="F800">
        <f t="shared" si="620"/>
        <v>1</v>
      </c>
      <c r="G800">
        <f t="shared" si="619"/>
        <v>26.037429189058496</v>
      </c>
      <c r="J800">
        <v>793</v>
      </c>
      <c r="K800">
        <v>23.945635331221197</v>
      </c>
      <c r="L800">
        <v>23.952562811930154</v>
      </c>
      <c r="N800">
        <f t="shared" si="621"/>
        <v>0</v>
      </c>
      <c r="O800">
        <f t="shared" si="622"/>
        <v>1</v>
      </c>
      <c r="P800">
        <f t="shared" si="623"/>
        <v>6.927480708956324E-3</v>
      </c>
      <c r="S800">
        <v>793</v>
      </c>
      <c r="T800">
        <v>14.165614581583803</v>
      </c>
      <c r="U800">
        <v>28.807959497404376</v>
      </c>
      <c r="W800">
        <f t="shared" si="624"/>
        <v>0</v>
      </c>
      <c r="X800">
        <f t="shared" si="625"/>
        <v>1</v>
      </c>
      <c r="Y800">
        <f t="shared" si="626"/>
        <v>14.642344915820573</v>
      </c>
      <c r="AB800">
        <v>793</v>
      </c>
      <c r="AC800">
        <v>20.206026326975817</v>
      </c>
      <c r="AD800">
        <v>16.117068773199581</v>
      </c>
      <c r="AF800">
        <f t="shared" si="627"/>
        <v>1</v>
      </c>
      <c r="AG800">
        <f t="shared" si="628"/>
        <v>0</v>
      </c>
      <c r="AH800">
        <f t="shared" si="629"/>
        <v>4.0889575537762362</v>
      </c>
      <c r="AK800">
        <v>793</v>
      </c>
      <c r="AL800">
        <v>12.822097145440093</v>
      </c>
      <c r="AM800">
        <v>49.424705981450032</v>
      </c>
      <c r="AO800">
        <f t="shared" si="630"/>
        <v>0</v>
      </c>
      <c r="AP800">
        <f t="shared" si="631"/>
        <v>1</v>
      </c>
      <c r="AQ800">
        <f t="shared" si="632"/>
        <v>36.602608836009935</v>
      </c>
      <c r="AT800">
        <v>793</v>
      </c>
      <c r="AU800">
        <v>23.341663333234088</v>
      </c>
      <c r="AV800">
        <v>13.506724326767378</v>
      </c>
      <c r="AX800">
        <f t="shared" si="633"/>
        <v>1</v>
      </c>
      <c r="AY800">
        <f t="shared" si="634"/>
        <v>0</v>
      </c>
      <c r="AZ800">
        <f t="shared" si="635"/>
        <v>9.8349390064667102</v>
      </c>
      <c r="BC800">
        <v>793</v>
      </c>
      <c r="BD800" t="e">
        <v>#N/A</v>
      </c>
      <c r="BE800" t="e">
        <v>#N/A</v>
      </c>
      <c r="BG800" t="e">
        <f t="shared" si="636"/>
        <v>#N/A</v>
      </c>
      <c r="BH800" t="e">
        <f t="shared" si="637"/>
        <v>#N/A</v>
      </c>
      <c r="BI800" t="e">
        <f t="shared" si="638"/>
        <v>#N/A</v>
      </c>
      <c r="BL800">
        <v>793</v>
      </c>
      <c r="BM800">
        <v>28.997255915963905</v>
      </c>
      <c r="BN800">
        <v>14.711416111808628</v>
      </c>
      <c r="BP800">
        <f t="shared" si="639"/>
        <v>1</v>
      </c>
      <c r="BQ800">
        <f t="shared" si="640"/>
        <v>0</v>
      </c>
      <c r="BR800">
        <f t="shared" si="641"/>
        <v>14.285839804155277</v>
      </c>
      <c r="BU800">
        <v>793</v>
      </c>
      <c r="BV800">
        <v>22.576834739290721</v>
      </c>
      <c r="BW800">
        <v>17.574623468604653</v>
      </c>
      <c r="BY800">
        <f t="shared" si="642"/>
        <v>1</v>
      </c>
      <c r="BZ800">
        <f t="shared" si="643"/>
        <v>0</v>
      </c>
      <c r="CA800">
        <f t="shared" si="644"/>
        <v>5.0022112706860682</v>
      </c>
      <c r="CD800">
        <v>793</v>
      </c>
      <c r="CE800">
        <v>22.426110530046575</v>
      </c>
      <c r="CF800">
        <v>38.31667399714577</v>
      </c>
      <c r="CH800">
        <f t="shared" si="645"/>
        <v>0</v>
      </c>
      <c r="CI800">
        <f t="shared" si="646"/>
        <v>1</v>
      </c>
      <c r="CJ800">
        <f t="shared" si="647"/>
        <v>15.890563467099195</v>
      </c>
      <c r="CM800">
        <v>793</v>
      </c>
      <c r="CN800">
        <v>26.201413704205205</v>
      </c>
      <c r="CO800">
        <v>24.626991272585496</v>
      </c>
      <c r="CQ800">
        <f t="shared" si="648"/>
        <v>1</v>
      </c>
      <c r="CR800">
        <f t="shared" si="649"/>
        <v>0</v>
      </c>
      <c r="CS800">
        <f t="shared" si="650"/>
        <v>1.5744224316197091</v>
      </c>
      <c r="CV800">
        <v>793</v>
      </c>
      <c r="CW800">
        <v>24.749889472604153</v>
      </c>
      <c r="CX800">
        <v>16.025675993653149</v>
      </c>
      <c r="CZ800">
        <f t="shared" si="651"/>
        <v>1</v>
      </c>
      <c r="DA800">
        <f t="shared" si="652"/>
        <v>0</v>
      </c>
      <c r="DB800">
        <f t="shared" si="653"/>
        <v>8.724213478951004</v>
      </c>
      <c r="DE800">
        <v>793</v>
      </c>
      <c r="DF800">
        <v>15.256351325002964</v>
      </c>
      <c r="DG800">
        <v>15.789183910545638</v>
      </c>
      <c r="DI800">
        <f t="shared" si="654"/>
        <v>0</v>
      </c>
      <c r="DJ800">
        <f t="shared" si="655"/>
        <v>1</v>
      </c>
      <c r="DK800">
        <f t="shared" si="656"/>
        <v>0.53283258554267476</v>
      </c>
      <c r="DN800">
        <v>793</v>
      </c>
      <c r="DO800">
        <v>26.740688984123238</v>
      </c>
      <c r="DP800">
        <v>20.423219831180468</v>
      </c>
      <c r="DR800">
        <f t="shared" si="657"/>
        <v>1</v>
      </c>
      <c r="DS800">
        <f t="shared" si="658"/>
        <v>0</v>
      </c>
      <c r="DT800">
        <f t="shared" si="659"/>
        <v>6.3174691529427704</v>
      </c>
      <c r="DW800">
        <v>793</v>
      </c>
      <c r="DX800">
        <v>6.6844408118752678</v>
      </c>
      <c r="DY800">
        <v>31.42520321529663</v>
      </c>
      <c r="EA800">
        <f t="shared" si="660"/>
        <v>0</v>
      </c>
      <c r="EB800">
        <f t="shared" si="661"/>
        <v>1</v>
      </c>
      <c r="EC800">
        <f t="shared" si="662"/>
        <v>24.740762403421364</v>
      </c>
      <c r="EF800">
        <v>793</v>
      </c>
      <c r="EG800">
        <v>24.795127481767633</v>
      </c>
      <c r="EH800">
        <v>14.872700236073198</v>
      </c>
      <c r="EJ800">
        <f t="shared" si="663"/>
        <v>1</v>
      </c>
      <c r="EK800">
        <f t="shared" si="664"/>
        <v>0</v>
      </c>
      <c r="EL800">
        <f t="shared" si="665"/>
        <v>9.9224272456944345</v>
      </c>
      <c r="EO800">
        <v>793</v>
      </c>
      <c r="EP800">
        <v>22.470254160715243</v>
      </c>
      <c r="EQ800">
        <v>29.747029958973883</v>
      </c>
      <c r="ES800">
        <f t="shared" si="666"/>
        <v>0</v>
      </c>
      <c r="ET800">
        <f t="shared" si="667"/>
        <v>1</v>
      </c>
      <c r="EU800">
        <f t="shared" si="668"/>
        <v>7.2767757982586403</v>
      </c>
    </row>
    <row r="801" spans="1:151" x14ac:dyDescent="0.25">
      <c r="A801">
        <v>794</v>
      </c>
      <c r="B801">
        <v>15.875982692132697</v>
      </c>
      <c r="C801">
        <v>18.74307384170698</v>
      </c>
      <c r="E801">
        <f t="shared" si="618"/>
        <v>0</v>
      </c>
      <c r="F801">
        <f t="shared" si="620"/>
        <v>1</v>
      </c>
      <c r="G801">
        <f t="shared" si="619"/>
        <v>2.8670911495742839</v>
      </c>
      <c r="J801">
        <v>794</v>
      </c>
      <c r="K801">
        <v>20.78946505347627</v>
      </c>
      <c r="L801">
        <v>23.580354936482902</v>
      </c>
      <c r="N801">
        <f t="shared" si="621"/>
        <v>0</v>
      </c>
      <c r="O801">
        <f t="shared" si="622"/>
        <v>1</v>
      </c>
      <c r="P801">
        <f t="shared" si="623"/>
        <v>2.7908898830066313</v>
      </c>
      <c r="S801">
        <v>794</v>
      </c>
      <c r="T801">
        <v>18.409174531094767</v>
      </c>
      <c r="U801">
        <v>41.549164669889748</v>
      </c>
      <c r="W801">
        <f t="shared" si="624"/>
        <v>0</v>
      </c>
      <c r="X801">
        <f t="shared" si="625"/>
        <v>1</v>
      </c>
      <c r="Y801">
        <f t="shared" si="626"/>
        <v>23.139990138794982</v>
      </c>
      <c r="AB801">
        <v>794</v>
      </c>
      <c r="AC801">
        <v>23.968700399135621</v>
      </c>
      <c r="AD801">
        <v>18.183995927469951</v>
      </c>
      <c r="AF801">
        <f t="shared" si="627"/>
        <v>1</v>
      </c>
      <c r="AG801">
        <f t="shared" si="628"/>
        <v>0</v>
      </c>
      <c r="AH801">
        <f t="shared" si="629"/>
        <v>5.7847044716656697</v>
      </c>
      <c r="AK801">
        <v>794</v>
      </c>
      <c r="AL801">
        <v>16.546325505573172</v>
      </c>
      <c r="AM801">
        <v>22.570665788165705</v>
      </c>
      <c r="AO801">
        <f t="shared" si="630"/>
        <v>0</v>
      </c>
      <c r="AP801">
        <f t="shared" si="631"/>
        <v>1</v>
      </c>
      <c r="AQ801">
        <f t="shared" si="632"/>
        <v>6.024340282592533</v>
      </c>
      <c r="AT801">
        <v>794</v>
      </c>
      <c r="AU801">
        <v>18.132852477776265</v>
      </c>
      <c r="AV801">
        <v>24.815458441826109</v>
      </c>
      <c r="AX801">
        <f t="shared" si="633"/>
        <v>0</v>
      </c>
      <c r="AY801">
        <f t="shared" si="634"/>
        <v>1</v>
      </c>
      <c r="AZ801">
        <f t="shared" si="635"/>
        <v>6.682605964049845</v>
      </c>
      <c r="BC801">
        <v>794</v>
      </c>
      <c r="BD801" t="e">
        <v>#N/A</v>
      </c>
      <c r="BE801" t="e">
        <v>#N/A</v>
      </c>
      <c r="BG801" t="e">
        <f t="shared" si="636"/>
        <v>#N/A</v>
      </c>
      <c r="BH801" t="e">
        <f t="shared" si="637"/>
        <v>#N/A</v>
      </c>
      <c r="BI801" t="e">
        <f t="shared" si="638"/>
        <v>#N/A</v>
      </c>
      <c r="BL801">
        <v>794</v>
      </c>
      <c r="BM801">
        <v>40.054751972357437</v>
      </c>
      <c r="BN801">
        <v>16.492829425519648</v>
      </c>
      <c r="BP801">
        <f t="shared" si="639"/>
        <v>1</v>
      </c>
      <c r="BQ801">
        <f t="shared" si="640"/>
        <v>0</v>
      </c>
      <c r="BR801">
        <f t="shared" si="641"/>
        <v>23.561922546837788</v>
      </c>
      <c r="BU801">
        <v>794</v>
      </c>
      <c r="BV801">
        <v>28.655555481429278</v>
      </c>
      <c r="BW801">
        <v>32.103139949978257</v>
      </c>
      <c r="BY801">
        <f t="shared" si="642"/>
        <v>0</v>
      </c>
      <c r="BZ801">
        <f t="shared" si="643"/>
        <v>1</v>
      </c>
      <c r="CA801">
        <f t="shared" si="644"/>
        <v>3.4475844685489783</v>
      </c>
      <c r="CD801">
        <v>794</v>
      </c>
      <c r="CE801">
        <v>17.292168464245066</v>
      </c>
      <c r="CF801">
        <v>22.521566345129806</v>
      </c>
      <c r="CH801">
        <f t="shared" si="645"/>
        <v>0</v>
      </c>
      <c r="CI801">
        <f t="shared" si="646"/>
        <v>1</v>
      </c>
      <c r="CJ801">
        <f t="shared" si="647"/>
        <v>5.2293978808847399</v>
      </c>
      <c r="CM801">
        <v>794</v>
      </c>
      <c r="CN801">
        <v>23.656292432987499</v>
      </c>
      <c r="CO801">
        <v>34.848282780367086</v>
      </c>
      <c r="CQ801">
        <f t="shared" si="648"/>
        <v>0</v>
      </c>
      <c r="CR801">
        <f t="shared" si="649"/>
        <v>1</v>
      </c>
      <c r="CS801">
        <f t="shared" si="650"/>
        <v>11.191990347379587</v>
      </c>
      <c r="CV801">
        <v>794</v>
      </c>
      <c r="CW801">
        <v>21.078111192329548</v>
      </c>
      <c r="CX801">
        <v>19.606388999032205</v>
      </c>
      <c r="CZ801">
        <f t="shared" si="651"/>
        <v>1</v>
      </c>
      <c r="DA801">
        <f t="shared" si="652"/>
        <v>0</v>
      </c>
      <c r="DB801">
        <f t="shared" si="653"/>
        <v>1.4717221932973423</v>
      </c>
      <c r="DE801">
        <v>794</v>
      </c>
      <c r="DF801">
        <v>23.163114382649802</v>
      </c>
      <c r="DG801">
        <v>18.941989246024235</v>
      </c>
      <c r="DI801">
        <f t="shared" si="654"/>
        <v>1</v>
      </c>
      <c r="DJ801">
        <f t="shared" si="655"/>
        <v>0</v>
      </c>
      <c r="DK801">
        <f t="shared" si="656"/>
        <v>4.2211251366255667</v>
      </c>
      <c r="DN801">
        <v>794</v>
      </c>
      <c r="DO801">
        <v>22.948052741839422</v>
      </c>
      <c r="DP801">
        <v>17.560611123556697</v>
      </c>
      <c r="DR801">
        <f t="shared" si="657"/>
        <v>1</v>
      </c>
      <c r="DS801">
        <f t="shared" si="658"/>
        <v>0</v>
      </c>
      <c r="DT801">
        <f t="shared" si="659"/>
        <v>5.3874416182827254</v>
      </c>
      <c r="DW801">
        <v>794</v>
      </c>
      <c r="DX801">
        <v>14.409903897731672</v>
      </c>
      <c r="DY801">
        <v>22.542055791883509</v>
      </c>
      <c r="EA801">
        <f t="shared" si="660"/>
        <v>0</v>
      </c>
      <c r="EB801">
        <f t="shared" si="661"/>
        <v>1</v>
      </c>
      <c r="EC801">
        <f t="shared" si="662"/>
        <v>8.1321518941518374</v>
      </c>
      <c r="EF801">
        <v>794</v>
      </c>
      <c r="EG801">
        <v>23.131867047304393</v>
      </c>
      <c r="EH801">
        <v>13.154400631097396</v>
      </c>
      <c r="EJ801">
        <f t="shared" si="663"/>
        <v>1</v>
      </c>
      <c r="EK801">
        <f t="shared" si="664"/>
        <v>0</v>
      </c>
      <c r="EL801">
        <f t="shared" si="665"/>
        <v>9.9774664162069975</v>
      </c>
      <c r="EO801">
        <v>794</v>
      </c>
      <c r="EP801">
        <v>16.495461123417702</v>
      </c>
      <c r="EQ801">
        <v>3.3186003161496771</v>
      </c>
      <c r="ES801">
        <f t="shared" si="666"/>
        <v>1</v>
      </c>
      <c r="ET801">
        <f t="shared" si="667"/>
        <v>0</v>
      </c>
      <c r="EU801">
        <f t="shared" si="668"/>
        <v>13.176860807268024</v>
      </c>
    </row>
    <row r="802" spans="1:151" x14ac:dyDescent="0.25">
      <c r="A802">
        <v>795</v>
      </c>
      <c r="B802">
        <v>9.6651593577389043</v>
      </c>
      <c r="C802">
        <v>58.886137743898985</v>
      </c>
      <c r="E802">
        <f t="shared" si="618"/>
        <v>0</v>
      </c>
      <c r="F802">
        <f t="shared" si="620"/>
        <v>1</v>
      </c>
      <c r="G802">
        <f t="shared" si="619"/>
        <v>49.220978386160084</v>
      </c>
      <c r="J802">
        <v>795</v>
      </c>
      <c r="K802">
        <v>18.572695368875085</v>
      </c>
      <c r="L802">
        <v>23.765214067913117</v>
      </c>
      <c r="N802">
        <f t="shared" si="621"/>
        <v>0</v>
      </c>
      <c r="O802">
        <f t="shared" si="622"/>
        <v>1</v>
      </c>
      <c r="P802">
        <f t="shared" si="623"/>
        <v>5.1925186990380325</v>
      </c>
      <c r="S802">
        <v>795</v>
      </c>
      <c r="T802">
        <v>16.535353997789674</v>
      </c>
      <c r="U802">
        <v>29.333969176474824</v>
      </c>
      <c r="W802">
        <f t="shared" si="624"/>
        <v>0</v>
      </c>
      <c r="X802">
        <f t="shared" si="625"/>
        <v>1</v>
      </c>
      <c r="Y802">
        <f t="shared" si="626"/>
        <v>12.79861517868515</v>
      </c>
      <c r="AB802">
        <v>795</v>
      </c>
      <c r="AC802">
        <v>17.313992644087602</v>
      </c>
      <c r="AD802">
        <v>18.596257836445265</v>
      </c>
      <c r="AF802">
        <f t="shared" si="627"/>
        <v>0</v>
      </c>
      <c r="AG802">
        <f t="shared" si="628"/>
        <v>1</v>
      </c>
      <c r="AH802">
        <f t="shared" si="629"/>
        <v>1.2822651923576629</v>
      </c>
      <c r="AK802">
        <v>795</v>
      </c>
      <c r="AL802">
        <v>13.154615030319775</v>
      </c>
      <c r="AM802">
        <v>26.903009891207308</v>
      </c>
      <c r="AO802">
        <f t="shared" si="630"/>
        <v>0</v>
      </c>
      <c r="AP802">
        <f t="shared" si="631"/>
        <v>1</v>
      </c>
      <c r="AQ802">
        <f t="shared" si="632"/>
        <v>13.748394860887533</v>
      </c>
      <c r="AT802">
        <v>795</v>
      </c>
      <c r="AU802">
        <v>18.864894951219693</v>
      </c>
      <c r="AV802">
        <v>16.017398704304426</v>
      </c>
      <c r="AX802">
        <f t="shared" si="633"/>
        <v>1</v>
      </c>
      <c r="AY802">
        <f t="shared" si="634"/>
        <v>0</v>
      </c>
      <c r="AZ802">
        <f t="shared" si="635"/>
        <v>2.8474962469152665</v>
      </c>
      <c r="BC802">
        <v>795</v>
      </c>
      <c r="BD802" t="e">
        <v>#N/A</v>
      </c>
      <c r="BE802" t="e">
        <v>#N/A</v>
      </c>
      <c r="BG802" t="e">
        <f t="shared" si="636"/>
        <v>#N/A</v>
      </c>
      <c r="BH802" t="e">
        <f t="shared" si="637"/>
        <v>#N/A</v>
      </c>
      <c r="BI802" t="e">
        <f t="shared" si="638"/>
        <v>#N/A</v>
      </c>
      <c r="BL802">
        <v>795</v>
      </c>
      <c r="BM802">
        <v>29.563576950400346</v>
      </c>
      <c r="BN802">
        <v>13.273271711889564</v>
      </c>
      <c r="BP802">
        <f t="shared" si="639"/>
        <v>1</v>
      </c>
      <c r="BQ802">
        <f t="shared" si="640"/>
        <v>0</v>
      </c>
      <c r="BR802">
        <f t="shared" si="641"/>
        <v>16.290305238510783</v>
      </c>
      <c r="BU802">
        <v>795</v>
      </c>
      <c r="BV802">
        <v>26.814582187127133</v>
      </c>
      <c r="BW802">
        <v>20.276292686553251</v>
      </c>
      <c r="BY802">
        <f t="shared" si="642"/>
        <v>1</v>
      </c>
      <c r="BZ802">
        <f t="shared" si="643"/>
        <v>0</v>
      </c>
      <c r="CA802">
        <f t="shared" si="644"/>
        <v>6.5382895005738817</v>
      </c>
      <c r="CD802">
        <v>795</v>
      </c>
      <c r="CE802">
        <v>21.706746600870755</v>
      </c>
      <c r="CF802">
        <v>20.899277586194387</v>
      </c>
      <c r="CH802">
        <f t="shared" si="645"/>
        <v>1</v>
      </c>
      <c r="CI802">
        <f t="shared" si="646"/>
        <v>0</v>
      </c>
      <c r="CJ802">
        <f t="shared" si="647"/>
        <v>0.80746901467636789</v>
      </c>
      <c r="CM802">
        <v>795</v>
      </c>
      <c r="CN802">
        <v>23.462599271358876</v>
      </c>
      <c r="CO802">
        <v>15.543252887022154</v>
      </c>
      <c r="CQ802">
        <f t="shared" si="648"/>
        <v>1</v>
      </c>
      <c r="CR802">
        <f t="shared" si="649"/>
        <v>0</v>
      </c>
      <c r="CS802">
        <f t="shared" si="650"/>
        <v>7.9193463843367216</v>
      </c>
      <c r="CV802">
        <v>795</v>
      </c>
      <c r="CW802">
        <v>24.420779269418308</v>
      </c>
      <c r="CX802">
        <v>22.023092930201727</v>
      </c>
      <c r="CZ802">
        <f t="shared" si="651"/>
        <v>1</v>
      </c>
      <c r="DA802">
        <f t="shared" si="652"/>
        <v>0</v>
      </c>
      <c r="DB802">
        <f t="shared" si="653"/>
        <v>2.3976863392165804</v>
      </c>
      <c r="DE802">
        <v>795</v>
      </c>
      <c r="DF802">
        <v>9.5491780327420823</v>
      </c>
      <c r="DG802">
        <v>18.259244143046615</v>
      </c>
      <c r="DI802">
        <f t="shared" si="654"/>
        <v>0</v>
      </c>
      <c r="DJ802">
        <f t="shared" si="655"/>
        <v>1</v>
      </c>
      <c r="DK802">
        <f t="shared" si="656"/>
        <v>8.7100661103045329</v>
      </c>
      <c r="DN802">
        <v>795</v>
      </c>
      <c r="DO802">
        <v>19.649870200873387</v>
      </c>
      <c r="DP802">
        <v>13.561284055577399</v>
      </c>
      <c r="DR802">
        <f t="shared" si="657"/>
        <v>1</v>
      </c>
      <c r="DS802">
        <f t="shared" si="658"/>
        <v>0</v>
      </c>
      <c r="DT802">
        <f t="shared" si="659"/>
        <v>6.088586145295988</v>
      </c>
      <c r="DW802">
        <v>795</v>
      </c>
      <c r="DX802">
        <v>23.075458262861488</v>
      </c>
      <c r="DY802">
        <v>11.815299823912081</v>
      </c>
      <c r="EA802">
        <f t="shared" si="660"/>
        <v>1</v>
      </c>
      <c r="EB802">
        <f t="shared" si="661"/>
        <v>0</v>
      </c>
      <c r="EC802">
        <f t="shared" si="662"/>
        <v>11.260158438949407</v>
      </c>
      <c r="EF802">
        <v>795</v>
      </c>
      <c r="EG802">
        <v>17.43327146783037</v>
      </c>
      <c r="EH802">
        <v>16.260040213064737</v>
      </c>
      <c r="EJ802">
        <f t="shared" si="663"/>
        <v>1</v>
      </c>
      <c r="EK802">
        <f t="shared" si="664"/>
        <v>0</v>
      </c>
      <c r="EL802">
        <f t="shared" si="665"/>
        <v>1.1732312547656321</v>
      </c>
      <c r="EO802">
        <v>795</v>
      </c>
      <c r="EP802">
        <v>20.246811733464575</v>
      </c>
      <c r="EQ802">
        <v>8.4143839483521994</v>
      </c>
      <c r="ES802">
        <f t="shared" si="666"/>
        <v>1</v>
      </c>
      <c r="ET802">
        <f t="shared" si="667"/>
        <v>0</v>
      </c>
      <c r="EU802">
        <f t="shared" si="668"/>
        <v>11.832427785112376</v>
      </c>
    </row>
    <row r="803" spans="1:151" x14ac:dyDescent="0.25">
      <c r="A803">
        <v>796</v>
      </c>
      <c r="B803">
        <v>5.980628559560154</v>
      </c>
      <c r="C803">
        <v>54.735291155734771</v>
      </c>
      <c r="E803">
        <f t="shared" si="618"/>
        <v>0</v>
      </c>
      <c r="F803">
        <f t="shared" si="620"/>
        <v>1</v>
      </c>
      <c r="G803">
        <f t="shared" si="619"/>
        <v>48.754662596174619</v>
      </c>
      <c r="J803">
        <v>796</v>
      </c>
      <c r="K803">
        <v>19.54628563435941</v>
      </c>
      <c r="L803">
        <v>29.48898217970055</v>
      </c>
      <c r="N803">
        <f t="shared" si="621"/>
        <v>0</v>
      </c>
      <c r="O803">
        <f t="shared" si="622"/>
        <v>1</v>
      </c>
      <c r="P803">
        <f t="shared" si="623"/>
        <v>9.9426965453411391</v>
      </c>
      <c r="S803">
        <v>796</v>
      </c>
      <c r="T803">
        <v>18.720269359560923</v>
      </c>
      <c r="U803">
        <v>23.408766218682782</v>
      </c>
      <c r="W803">
        <f t="shared" si="624"/>
        <v>0</v>
      </c>
      <c r="X803">
        <f t="shared" si="625"/>
        <v>1</v>
      </c>
      <c r="Y803">
        <f t="shared" si="626"/>
        <v>4.6884968591218588</v>
      </c>
      <c r="AB803">
        <v>796</v>
      </c>
      <c r="AC803">
        <v>15.167122406740345</v>
      </c>
      <c r="AD803">
        <v>18.082270991118421</v>
      </c>
      <c r="AF803">
        <f t="shared" si="627"/>
        <v>0</v>
      </c>
      <c r="AG803">
        <f t="shared" si="628"/>
        <v>1</v>
      </c>
      <c r="AH803">
        <f t="shared" si="629"/>
        <v>2.9151485843780751</v>
      </c>
      <c r="AK803">
        <v>796</v>
      </c>
      <c r="AL803">
        <v>21.499545242124103</v>
      </c>
      <c r="AM803">
        <v>42.968046029478721</v>
      </c>
      <c r="AO803">
        <f t="shared" si="630"/>
        <v>0</v>
      </c>
      <c r="AP803">
        <f t="shared" si="631"/>
        <v>1</v>
      </c>
      <c r="AQ803">
        <f t="shared" si="632"/>
        <v>21.468500787354618</v>
      </c>
      <c r="AT803">
        <v>796</v>
      </c>
      <c r="AU803">
        <v>18.18812414798893</v>
      </c>
      <c r="AV803">
        <v>23.589789410623382</v>
      </c>
      <c r="AX803">
        <f t="shared" si="633"/>
        <v>0</v>
      </c>
      <c r="AY803">
        <f t="shared" si="634"/>
        <v>1</v>
      </c>
      <c r="AZ803">
        <f t="shared" si="635"/>
        <v>5.4016652626344523</v>
      </c>
      <c r="BC803">
        <v>796</v>
      </c>
      <c r="BD803" t="e">
        <v>#N/A</v>
      </c>
      <c r="BE803" t="e">
        <v>#N/A</v>
      </c>
      <c r="BG803" t="e">
        <f t="shared" si="636"/>
        <v>#N/A</v>
      </c>
      <c r="BH803" t="e">
        <f t="shared" si="637"/>
        <v>#N/A</v>
      </c>
      <c r="BI803" t="e">
        <f t="shared" si="638"/>
        <v>#N/A</v>
      </c>
      <c r="BL803">
        <v>796</v>
      </c>
      <c r="BM803">
        <v>32.669937746784967</v>
      </c>
      <c r="BN803">
        <v>9.2734665532136393</v>
      </c>
      <c r="BP803">
        <f t="shared" si="639"/>
        <v>1</v>
      </c>
      <c r="BQ803">
        <f t="shared" si="640"/>
        <v>0</v>
      </c>
      <c r="BR803">
        <f t="shared" si="641"/>
        <v>23.39647119357133</v>
      </c>
      <c r="BU803">
        <v>796</v>
      </c>
      <c r="BV803">
        <v>28.617852137443151</v>
      </c>
      <c r="BW803">
        <v>31.104064534404174</v>
      </c>
      <c r="BY803">
        <f t="shared" si="642"/>
        <v>0</v>
      </c>
      <c r="BZ803">
        <f t="shared" si="643"/>
        <v>1</v>
      </c>
      <c r="CA803">
        <f t="shared" si="644"/>
        <v>2.4862123969610224</v>
      </c>
      <c r="CD803">
        <v>796</v>
      </c>
      <c r="CE803">
        <v>26.103758884061385</v>
      </c>
      <c r="CF803">
        <v>30.047259360507176</v>
      </c>
      <c r="CH803">
        <f t="shared" si="645"/>
        <v>0</v>
      </c>
      <c r="CI803">
        <f t="shared" si="646"/>
        <v>1</v>
      </c>
      <c r="CJ803">
        <f t="shared" si="647"/>
        <v>3.9435004764457915</v>
      </c>
      <c r="CM803">
        <v>796</v>
      </c>
      <c r="CN803">
        <v>17.722836294955016</v>
      </c>
      <c r="CO803">
        <v>33.134867931361853</v>
      </c>
      <c r="CQ803">
        <f t="shared" si="648"/>
        <v>0</v>
      </c>
      <c r="CR803">
        <f t="shared" si="649"/>
        <v>1</v>
      </c>
      <c r="CS803">
        <f t="shared" si="650"/>
        <v>15.412031636406837</v>
      </c>
      <c r="CV803">
        <v>796</v>
      </c>
      <c r="CW803">
        <v>23.421053915883164</v>
      </c>
      <c r="CX803">
        <v>14.112351063765329</v>
      </c>
      <c r="CZ803">
        <f t="shared" si="651"/>
        <v>1</v>
      </c>
      <c r="DA803">
        <f t="shared" si="652"/>
        <v>0</v>
      </c>
      <c r="DB803">
        <f t="shared" si="653"/>
        <v>9.3087028521178343</v>
      </c>
      <c r="DE803">
        <v>796</v>
      </c>
      <c r="DF803">
        <v>19.740660192423679</v>
      </c>
      <c r="DG803">
        <v>36.197412016954118</v>
      </c>
      <c r="DI803">
        <f t="shared" si="654"/>
        <v>0</v>
      </c>
      <c r="DJ803">
        <f t="shared" si="655"/>
        <v>1</v>
      </c>
      <c r="DK803">
        <f t="shared" si="656"/>
        <v>16.456751824530439</v>
      </c>
      <c r="DN803">
        <v>796</v>
      </c>
      <c r="DO803">
        <v>23.640820599162645</v>
      </c>
      <c r="DP803">
        <v>30.402214292248001</v>
      </c>
      <c r="DR803">
        <f t="shared" si="657"/>
        <v>0</v>
      </c>
      <c r="DS803">
        <f t="shared" si="658"/>
        <v>1</v>
      </c>
      <c r="DT803">
        <f t="shared" si="659"/>
        <v>6.7613936930853562</v>
      </c>
      <c r="DW803">
        <v>796</v>
      </c>
      <c r="DX803">
        <v>24.363739257979745</v>
      </c>
      <c r="DY803">
        <v>14.010459349257511</v>
      </c>
      <c r="EA803">
        <f t="shared" si="660"/>
        <v>1</v>
      </c>
      <c r="EB803">
        <f t="shared" si="661"/>
        <v>0</v>
      </c>
      <c r="EC803">
        <f t="shared" si="662"/>
        <v>10.353279908722234</v>
      </c>
      <c r="EF803">
        <v>796</v>
      </c>
      <c r="EG803">
        <v>18.11969516790451</v>
      </c>
      <c r="EH803">
        <v>14.968145143689332</v>
      </c>
      <c r="EJ803">
        <f t="shared" si="663"/>
        <v>1</v>
      </c>
      <c r="EK803">
        <f t="shared" si="664"/>
        <v>0</v>
      </c>
      <c r="EL803">
        <f t="shared" si="665"/>
        <v>3.1515500242151777</v>
      </c>
      <c r="EO803">
        <v>796</v>
      </c>
      <c r="EP803">
        <v>19.562319907753047</v>
      </c>
      <c r="EQ803">
        <v>49.785966396392141</v>
      </c>
      <c r="ES803">
        <f t="shared" si="666"/>
        <v>0</v>
      </c>
      <c r="ET803">
        <f t="shared" si="667"/>
        <v>1</v>
      </c>
      <c r="EU803">
        <f t="shared" si="668"/>
        <v>30.223646488639094</v>
      </c>
    </row>
    <row r="804" spans="1:151" x14ac:dyDescent="0.25">
      <c r="A804">
        <v>797</v>
      </c>
      <c r="B804">
        <v>16.287960381445551</v>
      </c>
      <c r="C804">
        <v>29.214893308811682</v>
      </c>
      <c r="E804">
        <f t="shared" si="618"/>
        <v>0</v>
      </c>
      <c r="F804">
        <f t="shared" si="620"/>
        <v>1</v>
      </c>
      <c r="G804">
        <f t="shared" si="619"/>
        <v>12.926932927366131</v>
      </c>
      <c r="J804">
        <v>797</v>
      </c>
      <c r="K804">
        <v>9.2696647136053549</v>
      </c>
      <c r="L804">
        <v>31.516273462228</v>
      </c>
      <c r="N804">
        <f t="shared" si="621"/>
        <v>0</v>
      </c>
      <c r="O804">
        <f t="shared" si="622"/>
        <v>1</v>
      </c>
      <c r="P804">
        <f t="shared" si="623"/>
        <v>22.246608748622645</v>
      </c>
      <c r="S804">
        <v>797</v>
      </c>
      <c r="T804">
        <v>21.109726519367552</v>
      </c>
      <c r="U804">
        <v>46.786142102029494</v>
      </c>
      <c r="W804">
        <f t="shared" si="624"/>
        <v>0</v>
      </c>
      <c r="X804">
        <f t="shared" si="625"/>
        <v>1</v>
      </c>
      <c r="Y804">
        <f t="shared" si="626"/>
        <v>25.676415582661942</v>
      </c>
      <c r="AB804">
        <v>797</v>
      </c>
      <c r="AC804">
        <v>28.239792979289533</v>
      </c>
      <c r="AD804">
        <v>16.798980224977683</v>
      </c>
      <c r="AF804">
        <f t="shared" si="627"/>
        <v>1</v>
      </c>
      <c r="AG804">
        <f t="shared" si="628"/>
        <v>0</v>
      </c>
      <c r="AH804">
        <f t="shared" si="629"/>
        <v>11.44081275431185</v>
      </c>
      <c r="AK804">
        <v>797</v>
      </c>
      <c r="AL804">
        <v>23.874407820401824</v>
      </c>
      <c r="AM804">
        <v>21.500304639576246</v>
      </c>
      <c r="AO804">
        <f t="shared" si="630"/>
        <v>1</v>
      </c>
      <c r="AP804">
        <f t="shared" si="631"/>
        <v>0</v>
      </c>
      <c r="AQ804">
        <f t="shared" si="632"/>
        <v>2.3741031808255784</v>
      </c>
      <c r="AT804">
        <v>797</v>
      </c>
      <c r="AU804">
        <v>14.834197043488395</v>
      </c>
      <c r="AV804">
        <v>21.688104273637585</v>
      </c>
      <c r="AX804">
        <f t="shared" si="633"/>
        <v>0</v>
      </c>
      <c r="AY804">
        <f t="shared" si="634"/>
        <v>1</v>
      </c>
      <c r="AZ804">
        <f t="shared" si="635"/>
        <v>6.8539072301491899</v>
      </c>
      <c r="BC804">
        <v>797</v>
      </c>
      <c r="BD804" t="e">
        <v>#N/A</v>
      </c>
      <c r="BE804" t="e">
        <v>#N/A</v>
      </c>
      <c r="BG804" t="e">
        <f t="shared" si="636"/>
        <v>#N/A</v>
      </c>
      <c r="BH804" t="e">
        <f t="shared" si="637"/>
        <v>#N/A</v>
      </c>
      <c r="BI804" t="e">
        <f t="shared" si="638"/>
        <v>#N/A</v>
      </c>
      <c r="BL804">
        <v>797</v>
      </c>
      <c r="BM804">
        <v>23.213526809396903</v>
      </c>
      <c r="BN804">
        <v>10.616368991664368</v>
      </c>
      <c r="BP804">
        <f t="shared" si="639"/>
        <v>1</v>
      </c>
      <c r="BQ804">
        <f t="shared" si="640"/>
        <v>0</v>
      </c>
      <c r="BR804">
        <f t="shared" si="641"/>
        <v>12.597157817732535</v>
      </c>
      <c r="BU804">
        <v>797</v>
      </c>
      <c r="BV804">
        <v>21.036100537906858</v>
      </c>
      <c r="BW804">
        <v>24.467037132782487</v>
      </c>
      <c r="BY804">
        <f t="shared" si="642"/>
        <v>0</v>
      </c>
      <c r="BZ804">
        <f t="shared" si="643"/>
        <v>1</v>
      </c>
      <c r="CA804">
        <f t="shared" si="644"/>
        <v>3.4309365948756287</v>
      </c>
      <c r="CD804">
        <v>797</v>
      </c>
      <c r="CE804">
        <v>16.277427136876945</v>
      </c>
      <c r="CF804">
        <v>32.358598004137576</v>
      </c>
      <c r="CH804">
        <f t="shared" si="645"/>
        <v>0</v>
      </c>
      <c r="CI804">
        <f t="shared" si="646"/>
        <v>1</v>
      </c>
      <c r="CJ804">
        <f t="shared" si="647"/>
        <v>16.081170867260631</v>
      </c>
      <c r="CM804">
        <v>797</v>
      </c>
      <c r="CN804">
        <v>22.41303466196316</v>
      </c>
      <c r="CO804">
        <v>23.414476935140499</v>
      </c>
      <c r="CQ804">
        <f t="shared" si="648"/>
        <v>0</v>
      </c>
      <c r="CR804">
        <f t="shared" si="649"/>
        <v>1</v>
      </c>
      <c r="CS804">
        <f t="shared" si="650"/>
        <v>1.0014422731773394</v>
      </c>
      <c r="CV804">
        <v>797</v>
      </c>
      <c r="CW804">
        <v>22.937395260894217</v>
      </c>
      <c r="CX804">
        <v>15.337830166746697</v>
      </c>
      <c r="CZ804">
        <f t="shared" si="651"/>
        <v>1</v>
      </c>
      <c r="DA804">
        <f t="shared" si="652"/>
        <v>0</v>
      </c>
      <c r="DB804">
        <f t="shared" si="653"/>
        <v>7.5995650941475201</v>
      </c>
      <c r="DE804">
        <v>797</v>
      </c>
      <c r="DF804">
        <v>14.511865080402472</v>
      </c>
      <c r="DG804">
        <v>24.919146951670278</v>
      </c>
      <c r="DI804">
        <f t="shared" si="654"/>
        <v>0</v>
      </c>
      <c r="DJ804">
        <f t="shared" si="655"/>
        <v>1</v>
      </c>
      <c r="DK804">
        <f t="shared" si="656"/>
        <v>10.407281871267806</v>
      </c>
      <c r="DN804">
        <v>797</v>
      </c>
      <c r="DO804">
        <v>24.464578912553588</v>
      </c>
      <c r="DP804">
        <v>28.897056039993608</v>
      </c>
      <c r="DR804">
        <f t="shared" si="657"/>
        <v>0</v>
      </c>
      <c r="DS804">
        <f t="shared" si="658"/>
        <v>1</v>
      </c>
      <c r="DT804">
        <f t="shared" si="659"/>
        <v>4.4324771274400199</v>
      </c>
      <c r="DW804">
        <v>797</v>
      </c>
      <c r="DX804">
        <v>21.264559662011987</v>
      </c>
      <c r="DY804">
        <v>19.783827906415762</v>
      </c>
      <c r="EA804">
        <f t="shared" si="660"/>
        <v>1</v>
      </c>
      <c r="EB804">
        <f t="shared" si="661"/>
        <v>0</v>
      </c>
      <c r="EC804">
        <f t="shared" si="662"/>
        <v>1.4807317555962243</v>
      </c>
      <c r="EF804">
        <v>797</v>
      </c>
      <c r="EG804">
        <v>22.051865112829589</v>
      </c>
      <c r="EH804">
        <v>20.389837501965332</v>
      </c>
      <c r="EJ804">
        <f t="shared" si="663"/>
        <v>1</v>
      </c>
      <c r="EK804">
        <f t="shared" si="664"/>
        <v>0</v>
      </c>
      <c r="EL804">
        <f t="shared" si="665"/>
        <v>1.6620276108642571</v>
      </c>
      <c r="EO804">
        <v>797</v>
      </c>
      <c r="EP804">
        <v>24.75280374163566</v>
      </c>
      <c r="EQ804">
        <v>25.062773358429702</v>
      </c>
      <c r="ES804">
        <f t="shared" si="666"/>
        <v>0</v>
      </c>
      <c r="ET804">
        <f t="shared" si="667"/>
        <v>1</v>
      </c>
      <c r="EU804">
        <f t="shared" si="668"/>
        <v>0.30996961679404222</v>
      </c>
    </row>
    <row r="805" spans="1:151" x14ac:dyDescent="0.25">
      <c r="A805">
        <v>798</v>
      </c>
      <c r="B805">
        <v>12.369942821623646</v>
      </c>
      <c r="C805">
        <v>35.726100575929578</v>
      </c>
      <c r="E805">
        <f t="shared" si="618"/>
        <v>0</v>
      </c>
      <c r="F805">
        <f t="shared" si="620"/>
        <v>1</v>
      </c>
      <c r="G805">
        <f t="shared" si="619"/>
        <v>23.356157754305933</v>
      </c>
      <c r="J805">
        <v>798</v>
      </c>
      <c r="K805">
        <v>30.108957762025611</v>
      </c>
      <c r="L805">
        <v>18.137461491251184</v>
      </c>
      <c r="N805">
        <f t="shared" si="621"/>
        <v>1</v>
      </c>
      <c r="O805">
        <f t="shared" si="622"/>
        <v>0</v>
      </c>
      <c r="P805">
        <f t="shared" si="623"/>
        <v>11.971496270774427</v>
      </c>
      <c r="S805">
        <v>798</v>
      </c>
      <c r="T805">
        <v>18.354948884992101</v>
      </c>
      <c r="U805">
        <v>12.246784494899764</v>
      </c>
      <c r="W805">
        <f t="shared" si="624"/>
        <v>1</v>
      </c>
      <c r="X805">
        <f t="shared" si="625"/>
        <v>0</v>
      </c>
      <c r="Y805">
        <f t="shared" si="626"/>
        <v>6.1081643900923375</v>
      </c>
      <c r="AB805">
        <v>798</v>
      </c>
      <c r="AC805">
        <v>28.597366467823612</v>
      </c>
      <c r="AD805">
        <v>14.859728553205223</v>
      </c>
      <c r="AF805">
        <f t="shared" si="627"/>
        <v>1</v>
      </c>
      <c r="AG805">
        <f t="shared" si="628"/>
        <v>0</v>
      </c>
      <c r="AH805">
        <f t="shared" si="629"/>
        <v>13.737637914618389</v>
      </c>
      <c r="AK805">
        <v>798</v>
      </c>
      <c r="AL805">
        <v>21.656401281144099</v>
      </c>
      <c r="AM805">
        <v>22.379667636197663</v>
      </c>
      <c r="AO805">
        <f t="shared" si="630"/>
        <v>0</v>
      </c>
      <c r="AP805">
        <f t="shared" si="631"/>
        <v>1</v>
      </c>
      <c r="AQ805">
        <f t="shared" si="632"/>
        <v>0.72326635505356407</v>
      </c>
      <c r="AT805">
        <v>798</v>
      </c>
      <c r="AU805">
        <v>19.766591286512895</v>
      </c>
      <c r="AV805">
        <v>12.690056770837245</v>
      </c>
      <c r="AX805">
        <f t="shared" si="633"/>
        <v>1</v>
      </c>
      <c r="AY805">
        <f t="shared" si="634"/>
        <v>0</v>
      </c>
      <c r="AZ805">
        <f t="shared" si="635"/>
        <v>7.0765345156756503</v>
      </c>
      <c r="BC805">
        <v>798</v>
      </c>
      <c r="BD805" t="e">
        <v>#N/A</v>
      </c>
      <c r="BE805" t="e">
        <v>#N/A</v>
      </c>
      <c r="BG805" t="e">
        <f t="shared" si="636"/>
        <v>#N/A</v>
      </c>
      <c r="BH805" t="e">
        <f t="shared" si="637"/>
        <v>#N/A</v>
      </c>
      <c r="BI805" t="e">
        <f t="shared" si="638"/>
        <v>#N/A</v>
      </c>
      <c r="BL805">
        <v>798</v>
      </c>
      <c r="BM805">
        <v>38.870658736318084</v>
      </c>
      <c r="BN805">
        <v>10.750297619879035</v>
      </c>
      <c r="BP805">
        <f t="shared" si="639"/>
        <v>1</v>
      </c>
      <c r="BQ805">
        <f t="shared" si="640"/>
        <v>0</v>
      </c>
      <c r="BR805">
        <f t="shared" si="641"/>
        <v>28.120361116439049</v>
      </c>
      <c r="BU805">
        <v>798</v>
      </c>
      <c r="BV805">
        <v>22.228747567684149</v>
      </c>
      <c r="BW805">
        <v>12.541105658091821</v>
      </c>
      <c r="BY805">
        <f t="shared" si="642"/>
        <v>1</v>
      </c>
      <c r="BZ805">
        <f t="shared" si="643"/>
        <v>0</v>
      </c>
      <c r="CA805">
        <f t="shared" si="644"/>
        <v>9.6876419095923278</v>
      </c>
      <c r="CD805">
        <v>798</v>
      </c>
      <c r="CE805">
        <v>9.5147625226019628</v>
      </c>
      <c r="CF805">
        <v>44.574587587905569</v>
      </c>
      <c r="CH805">
        <f t="shared" si="645"/>
        <v>0</v>
      </c>
      <c r="CI805">
        <f t="shared" si="646"/>
        <v>1</v>
      </c>
      <c r="CJ805">
        <f t="shared" si="647"/>
        <v>35.059825065303606</v>
      </c>
      <c r="CM805">
        <v>798</v>
      </c>
      <c r="CN805">
        <v>24.68838411313083</v>
      </c>
      <c r="CO805">
        <v>25.284836147215156</v>
      </c>
      <c r="CQ805">
        <f t="shared" si="648"/>
        <v>0</v>
      </c>
      <c r="CR805">
        <f t="shared" si="649"/>
        <v>1</v>
      </c>
      <c r="CS805">
        <f t="shared" si="650"/>
        <v>0.59645203408432579</v>
      </c>
      <c r="CV805">
        <v>798</v>
      </c>
      <c r="CW805">
        <v>25.181721940638717</v>
      </c>
      <c r="CX805">
        <v>15.558654899664404</v>
      </c>
      <c r="CZ805">
        <f t="shared" si="651"/>
        <v>1</v>
      </c>
      <c r="DA805">
        <f t="shared" si="652"/>
        <v>0</v>
      </c>
      <c r="DB805">
        <f t="shared" si="653"/>
        <v>9.6230670409743126</v>
      </c>
      <c r="DE805">
        <v>798</v>
      </c>
      <c r="DF805">
        <v>11.282307205282917</v>
      </c>
      <c r="DG805">
        <v>22.776866964308251</v>
      </c>
      <c r="DI805">
        <f t="shared" si="654"/>
        <v>0</v>
      </c>
      <c r="DJ805">
        <f t="shared" si="655"/>
        <v>1</v>
      </c>
      <c r="DK805">
        <f t="shared" si="656"/>
        <v>11.494559759025334</v>
      </c>
      <c r="DN805">
        <v>798</v>
      </c>
      <c r="DO805">
        <v>19.750546312382582</v>
      </c>
      <c r="DP805">
        <v>21.35368267657503</v>
      </c>
      <c r="DR805">
        <f t="shared" si="657"/>
        <v>0</v>
      </c>
      <c r="DS805">
        <f t="shared" si="658"/>
        <v>1</v>
      </c>
      <c r="DT805">
        <f t="shared" si="659"/>
        <v>1.6031363641924479</v>
      </c>
      <c r="DW805">
        <v>798</v>
      </c>
      <c r="DX805">
        <v>19.811192290641859</v>
      </c>
      <c r="DY805">
        <v>19.114622341251785</v>
      </c>
      <c r="EA805">
        <f t="shared" si="660"/>
        <v>1</v>
      </c>
      <c r="EB805">
        <f t="shared" si="661"/>
        <v>0</v>
      </c>
      <c r="EC805">
        <f t="shared" si="662"/>
        <v>0.69656994939007433</v>
      </c>
      <c r="EF805">
        <v>798</v>
      </c>
      <c r="EG805">
        <v>21.107863168550431</v>
      </c>
      <c r="EH805">
        <v>13.263762364771326</v>
      </c>
      <c r="EJ805">
        <f t="shared" si="663"/>
        <v>1</v>
      </c>
      <c r="EK805">
        <f t="shared" si="664"/>
        <v>0</v>
      </c>
      <c r="EL805">
        <f t="shared" si="665"/>
        <v>7.8441008037791047</v>
      </c>
      <c r="EO805">
        <v>798</v>
      </c>
      <c r="EP805">
        <v>20.837168670935451</v>
      </c>
      <c r="EQ805">
        <v>27.563743075313674</v>
      </c>
      <c r="ES805">
        <f t="shared" si="666"/>
        <v>0</v>
      </c>
      <c r="ET805">
        <f t="shared" si="667"/>
        <v>1</v>
      </c>
      <c r="EU805">
        <f t="shared" si="668"/>
        <v>6.7265744043782227</v>
      </c>
    </row>
    <row r="806" spans="1:151" x14ac:dyDescent="0.25">
      <c r="A806">
        <v>799</v>
      </c>
      <c r="B806">
        <v>14.307235474026715</v>
      </c>
      <c r="C806">
        <v>11.893848336103231</v>
      </c>
      <c r="E806">
        <f t="shared" si="618"/>
        <v>1</v>
      </c>
      <c r="F806">
        <f t="shared" si="620"/>
        <v>0</v>
      </c>
      <c r="G806">
        <f t="shared" si="619"/>
        <v>2.4133871379234844</v>
      </c>
      <c r="J806">
        <v>799</v>
      </c>
      <c r="K806">
        <v>20.271116872807745</v>
      </c>
      <c r="L806">
        <v>15.82628687763647</v>
      </c>
      <c r="N806">
        <f t="shared" si="621"/>
        <v>1</v>
      </c>
      <c r="O806">
        <f t="shared" si="622"/>
        <v>0</v>
      </c>
      <c r="P806">
        <f t="shared" si="623"/>
        <v>4.4448299951712755</v>
      </c>
      <c r="S806">
        <v>799</v>
      </c>
      <c r="T806">
        <v>20.315762854660225</v>
      </c>
      <c r="U806">
        <v>33.183051273906379</v>
      </c>
      <c r="W806">
        <f t="shared" si="624"/>
        <v>0</v>
      </c>
      <c r="X806">
        <f t="shared" si="625"/>
        <v>1</v>
      </c>
      <c r="Y806">
        <f t="shared" si="626"/>
        <v>12.867288419246155</v>
      </c>
      <c r="AB806">
        <v>799</v>
      </c>
      <c r="AC806">
        <v>19.068913517837512</v>
      </c>
      <c r="AD806">
        <v>19.895170304868394</v>
      </c>
      <c r="AF806">
        <f t="shared" si="627"/>
        <v>0</v>
      </c>
      <c r="AG806">
        <f t="shared" si="628"/>
        <v>1</v>
      </c>
      <c r="AH806">
        <f t="shared" si="629"/>
        <v>0.82625678703088212</v>
      </c>
      <c r="AK806">
        <v>799</v>
      </c>
      <c r="AL806">
        <v>31.565839989520295</v>
      </c>
      <c r="AM806">
        <v>28.751751422551198</v>
      </c>
      <c r="AO806">
        <f t="shared" si="630"/>
        <v>1</v>
      </c>
      <c r="AP806">
        <f t="shared" si="631"/>
        <v>0</v>
      </c>
      <c r="AQ806">
        <f t="shared" si="632"/>
        <v>2.8140885669690974</v>
      </c>
      <c r="AT806">
        <v>799</v>
      </c>
      <c r="AU806">
        <v>21.796556840935047</v>
      </c>
      <c r="AV806">
        <v>31.120317556103167</v>
      </c>
      <c r="AX806">
        <f t="shared" si="633"/>
        <v>0</v>
      </c>
      <c r="AY806">
        <f t="shared" si="634"/>
        <v>1</v>
      </c>
      <c r="AZ806">
        <f t="shared" si="635"/>
        <v>9.3237607151681203</v>
      </c>
      <c r="BC806">
        <v>799</v>
      </c>
      <c r="BD806" t="e">
        <v>#N/A</v>
      </c>
      <c r="BE806" t="e">
        <v>#N/A</v>
      </c>
      <c r="BG806" t="e">
        <f t="shared" si="636"/>
        <v>#N/A</v>
      </c>
      <c r="BH806" t="e">
        <f t="shared" si="637"/>
        <v>#N/A</v>
      </c>
      <c r="BI806" t="e">
        <f t="shared" si="638"/>
        <v>#N/A</v>
      </c>
      <c r="BL806">
        <v>799</v>
      </c>
      <c r="BM806">
        <v>26.543015543287066</v>
      </c>
      <c r="BN806">
        <v>14.431866508585983</v>
      </c>
      <c r="BP806">
        <f t="shared" si="639"/>
        <v>1</v>
      </c>
      <c r="BQ806">
        <f t="shared" si="640"/>
        <v>0</v>
      </c>
      <c r="BR806">
        <f t="shared" si="641"/>
        <v>12.111149034701082</v>
      </c>
      <c r="BU806">
        <v>799</v>
      </c>
      <c r="BV806">
        <v>19.890334691318113</v>
      </c>
      <c r="BW806">
        <v>20.310664385668964</v>
      </c>
      <c r="BY806">
        <f t="shared" si="642"/>
        <v>0</v>
      </c>
      <c r="BZ806">
        <f t="shared" si="643"/>
        <v>1</v>
      </c>
      <c r="CA806">
        <f t="shared" si="644"/>
        <v>0.42032969435085121</v>
      </c>
      <c r="CD806">
        <v>799</v>
      </c>
      <c r="CE806">
        <v>23.234535385762893</v>
      </c>
      <c r="CF806">
        <v>29.910949564858722</v>
      </c>
      <c r="CH806">
        <f t="shared" si="645"/>
        <v>0</v>
      </c>
      <c r="CI806">
        <f t="shared" si="646"/>
        <v>1</v>
      </c>
      <c r="CJ806">
        <f t="shared" si="647"/>
        <v>6.6764141790958291</v>
      </c>
      <c r="CM806">
        <v>799</v>
      </c>
      <c r="CN806">
        <v>20.349574299417231</v>
      </c>
      <c r="CO806">
        <v>17.294615160664137</v>
      </c>
      <c r="CQ806">
        <f t="shared" si="648"/>
        <v>1</v>
      </c>
      <c r="CR806">
        <f t="shared" si="649"/>
        <v>0</v>
      </c>
      <c r="CS806">
        <f t="shared" si="650"/>
        <v>3.0549591387530945</v>
      </c>
      <c r="CV806">
        <v>799</v>
      </c>
      <c r="CW806">
        <v>21.096278511574738</v>
      </c>
      <c r="CX806">
        <v>19.690447996964341</v>
      </c>
      <c r="CZ806">
        <f t="shared" si="651"/>
        <v>1</v>
      </c>
      <c r="DA806">
        <f t="shared" si="652"/>
        <v>0</v>
      </c>
      <c r="DB806">
        <f t="shared" si="653"/>
        <v>1.4058305146103969</v>
      </c>
      <c r="DE806">
        <v>799</v>
      </c>
      <c r="DF806">
        <v>21.774651907454285</v>
      </c>
      <c r="DG806">
        <v>8.6535922416892035</v>
      </c>
      <c r="DI806">
        <f t="shared" si="654"/>
        <v>1</v>
      </c>
      <c r="DJ806">
        <f t="shared" si="655"/>
        <v>0</v>
      </c>
      <c r="DK806">
        <f t="shared" si="656"/>
        <v>13.121059665765081</v>
      </c>
      <c r="DN806">
        <v>799</v>
      </c>
      <c r="DO806">
        <v>23.509911833082256</v>
      </c>
      <c r="DP806">
        <v>12.93361524276381</v>
      </c>
      <c r="DR806">
        <f t="shared" si="657"/>
        <v>1</v>
      </c>
      <c r="DS806">
        <f t="shared" si="658"/>
        <v>0</v>
      </c>
      <c r="DT806">
        <f t="shared" si="659"/>
        <v>10.576296590318446</v>
      </c>
      <c r="DW806">
        <v>799</v>
      </c>
      <c r="DX806">
        <v>36.164065420026674</v>
      </c>
      <c r="DY806">
        <v>19.259475053396525</v>
      </c>
      <c r="EA806">
        <f t="shared" si="660"/>
        <v>1</v>
      </c>
      <c r="EB806">
        <f t="shared" si="661"/>
        <v>0</v>
      </c>
      <c r="EC806">
        <f t="shared" si="662"/>
        <v>16.904590366630149</v>
      </c>
      <c r="EF806">
        <v>799</v>
      </c>
      <c r="EG806">
        <v>23.774828132673793</v>
      </c>
      <c r="EH806">
        <v>19.245397523413573</v>
      </c>
      <c r="EJ806">
        <f t="shared" si="663"/>
        <v>1</v>
      </c>
      <c r="EK806">
        <f t="shared" si="664"/>
        <v>0</v>
      </c>
      <c r="EL806">
        <f t="shared" si="665"/>
        <v>4.5294306092602206</v>
      </c>
      <c r="EO806">
        <v>799</v>
      </c>
      <c r="EP806">
        <v>23.90119480709004</v>
      </c>
      <c r="EQ806">
        <v>53.949002224694382</v>
      </c>
      <c r="ES806">
        <f t="shared" si="666"/>
        <v>0</v>
      </c>
      <c r="ET806">
        <f t="shared" si="667"/>
        <v>1</v>
      </c>
      <c r="EU806">
        <f t="shared" si="668"/>
        <v>30.047807417604343</v>
      </c>
    </row>
    <row r="807" spans="1:151" x14ac:dyDescent="0.25">
      <c r="A807">
        <v>800</v>
      </c>
      <c r="B807">
        <v>6.5144614242187053</v>
      </c>
      <c r="C807">
        <v>36.524577281891773</v>
      </c>
      <c r="E807">
        <f t="shared" si="618"/>
        <v>0</v>
      </c>
      <c r="F807">
        <f t="shared" si="620"/>
        <v>1</v>
      </c>
      <c r="G807">
        <f t="shared" si="619"/>
        <v>30.010115857673068</v>
      </c>
      <c r="J807">
        <v>800</v>
      </c>
      <c r="K807">
        <v>20.485232541050447</v>
      </c>
      <c r="L807">
        <v>11.798790443449803</v>
      </c>
      <c r="N807">
        <f t="shared" si="621"/>
        <v>1</v>
      </c>
      <c r="O807">
        <f t="shared" si="622"/>
        <v>0</v>
      </c>
      <c r="P807">
        <f t="shared" si="623"/>
        <v>8.6864420976006436</v>
      </c>
      <c r="S807">
        <v>800</v>
      </c>
      <c r="T807">
        <v>10.848893167090782</v>
      </c>
      <c r="U807">
        <v>19.651402666203708</v>
      </c>
      <c r="W807">
        <f t="shared" si="624"/>
        <v>0</v>
      </c>
      <c r="X807">
        <f t="shared" si="625"/>
        <v>1</v>
      </c>
      <c r="Y807">
        <f t="shared" si="626"/>
        <v>8.8025094991129258</v>
      </c>
      <c r="AB807">
        <v>800</v>
      </c>
      <c r="AC807">
        <v>16.279694859595974</v>
      </c>
      <c r="AD807">
        <v>17.02586995073829</v>
      </c>
      <c r="AF807">
        <f t="shared" si="627"/>
        <v>0</v>
      </c>
      <c r="AG807">
        <f t="shared" si="628"/>
        <v>1</v>
      </c>
      <c r="AH807">
        <f t="shared" si="629"/>
        <v>0.74617509114231595</v>
      </c>
      <c r="AK807">
        <v>800</v>
      </c>
      <c r="AL807">
        <v>27.783277936160964</v>
      </c>
      <c r="AM807">
        <v>27.797855016388127</v>
      </c>
      <c r="AO807">
        <f t="shared" si="630"/>
        <v>0</v>
      </c>
      <c r="AP807">
        <f t="shared" si="631"/>
        <v>1</v>
      </c>
      <c r="AQ807">
        <f t="shared" si="632"/>
        <v>1.4577080227162753E-2</v>
      </c>
      <c r="AT807">
        <v>800</v>
      </c>
      <c r="AU807">
        <v>19.075474578544721</v>
      </c>
      <c r="AV807">
        <v>8.3639053143316495</v>
      </c>
      <c r="AX807">
        <f t="shared" si="633"/>
        <v>1</v>
      </c>
      <c r="AY807">
        <f t="shared" si="634"/>
        <v>0</v>
      </c>
      <c r="AZ807">
        <f t="shared" si="635"/>
        <v>10.711569264213072</v>
      </c>
      <c r="BC807">
        <v>800</v>
      </c>
      <c r="BD807" t="e">
        <v>#N/A</v>
      </c>
      <c r="BE807" t="e">
        <v>#N/A</v>
      </c>
      <c r="BG807" t="e">
        <f t="shared" si="636"/>
        <v>#N/A</v>
      </c>
      <c r="BH807" t="e">
        <f t="shared" si="637"/>
        <v>#N/A</v>
      </c>
      <c r="BI807" t="e">
        <f t="shared" si="638"/>
        <v>#N/A</v>
      </c>
      <c r="BL807">
        <v>800</v>
      </c>
      <c r="BM807">
        <v>21.468681366784661</v>
      </c>
      <c r="BN807">
        <v>12.347238197507952</v>
      </c>
      <c r="BP807">
        <f t="shared" si="639"/>
        <v>1</v>
      </c>
      <c r="BQ807">
        <f t="shared" si="640"/>
        <v>0</v>
      </c>
      <c r="BR807">
        <f t="shared" si="641"/>
        <v>9.1214431692767093</v>
      </c>
      <c r="BU807">
        <v>800</v>
      </c>
      <c r="BV807">
        <v>23.038711115942828</v>
      </c>
      <c r="BW807">
        <v>15.552682518457985</v>
      </c>
      <c r="BY807">
        <f t="shared" si="642"/>
        <v>1</v>
      </c>
      <c r="BZ807">
        <f t="shared" si="643"/>
        <v>0</v>
      </c>
      <c r="CA807">
        <f t="shared" si="644"/>
        <v>7.4860285974848431</v>
      </c>
      <c r="CD807">
        <v>800</v>
      </c>
      <c r="CE807">
        <v>25.915250186474861</v>
      </c>
      <c r="CF807">
        <v>38.950544002749439</v>
      </c>
      <c r="CH807">
        <f t="shared" si="645"/>
        <v>0</v>
      </c>
      <c r="CI807">
        <f t="shared" si="646"/>
        <v>1</v>
      </c>
      <c r="CJ807">
        <f t="shared" si="647"/>
        <v>13.035293816274578</v>
      </c>
      <c r="CM807">
        <v>800</v>
      </c>
      <c r="CN807">
        <v>19.359984855105651</v>
      </c>
      <c r="CO807">
        <v>23.100871198948042</v>
      </c>
      <c r="CQ807">
        <f t="shared" si="648"/>
        <v>0</v>
      </c>
      <c r="CR807">
        <f t="shared" si="649"/>
        <v>1</v>
      </c>
      <c r="CS807">
        <f t="shared" si="650"/>
        <v>3.7408863438423907</v>
      </c>
      <c r="CV807">
        <v>800</v>
      </c>
      <c r="CW807">
        <v>18.724868113427128</v>
      </c>
      <c r="CX807">
        <v>17.357742799009682</v>
      </c>
      <c r="CZ807">
        <f t="shared" si="651"/>
        <v>1</v>
      </c>
      <c r="DA807">
        <f t="shared" si="652"/>
        <v>0</v>
      </c>
      <c r="DB807">
        <f t="shared" si="653"/>
        <v>1.3671253144174464</v>
      </c>
      <c r="DE807">
        <v>800</v>
      </c>
      <c r="DF807">
        <v>19.800943505955498</v>
      </c>
      <c r="DG807">
        <v>20.560646508265844</v>
      </c>
      <c r="DI807">
        <f t="shared" si="654"/>
        <v>0</v>
      </c>
      <c r="DJ807">
        <f t="shared" si="655"/>
        <v>1</v>
      </c>
      <c r="DK807">
        <f t="shared" si="656"/>
        <v>0.75970300231034571</v>
      </c>
      <c r="DN807">
        <v>800</v>
      </c>
      <c r="DO807">
        <v>24.77248111928132</v>
      </c>
      <c r="DP807">
        <v>13.63954382497017</v>
      </c>
      <c r="DR807">
        <f t="shared" si="657"/>
        <v>1</v>
      </c>
      <c r="DS807">
        <f t="shared" si="658"/>
        <v>0</v>
      </c>
      <c r="DT807">
        <f t="shared" si="659"/>
        <v>11.13293729431115</v>
      </c>
      <c r="DW807">
        <v>800</v>
      </c>
      <c r="DX807">
        <v>27.705595573100297</v>
      </c>
      <c r="DY807">
        <v>16.179228882651238</v>
      </c>
      <c r="EA807">
        <f t="shared" si="660"/>
        <v>1</v>
      </c>
      <c r="EB807">
        <f t="shared" si="661"/>
        <v>0</v>
      </c>
      <c r="EC807">
        <f t="shared" si="662"/>
        <v>11.526366690449059</v>
      </c>
      <c r="EF807">
        <v>800</v>
      </c>
      <c r="EG807">
        <v>23.66710182153302</v>
      </c>
      <c r="EH807">
        <v>18.593216107076582</v>
      </c>
      <c r="EJ807">
        <f t="shared" si="663"/>
        <v>1</v>
      </c>
      <c r="EK807">
        <f t="shared" si="664"/>
        <v>0</v>
      </c>
      <c r="EL807">
        <f t="shared" si="665"/>
        <v>5.0738857144564378</v>
      </c>
      <c r="EO807">
        <v>800</v>
      </c>
      <c r="EP807">
        <v>21.230637455257849</v>
      </c>
      <c r="EQ807">
        <v>28.719996998296679</v>
      </c>
      <c r="ES807">
        <f t="shared" si="666"/>
        <v>0</v>
      </c>
      <c r="ET807">
        <f t="shared" si="667"/>
        <v>1</v>
      </c>
      <c r="EU807">
        <f t="shared" si="668"/>
        <v>7.4893595430388302</v>
      </c>
    </row>
    <row r="808" spans="1:151" x14ac:dyDescent="0.25">
      <c r="A808">
        <v>801</v>
      </c>
      <c r="B808">
        <v>12.948968083528477</v>
      </c>
      <c r="C808">
        <v>25.964897316279917</v>
      </c>
      <c r="E808">
        <f t="shared" si="618"/>
        <v>0</v>
      </c>
      <c r="F808">
        <f t="shared" si="620"/>
        <v>1</v>
      </c>
      <c r="G808">
        <f t="shared" si="619"/>
        <v>13.015929232751439</v>
      </c>
      <c r="J808">
        <v>801</v>
      </c>
      <c r="K808">
        <v>26.290752823493609</v>
      </c>
      <c r="L808">
        <v>30.544981422560092</v>
      </c>
      <c r="N808">
        <f t="shared" si="621"/>
        <v>0</v>
      </c>
      <c r="O808">
        <f t="shared" si="622"/>
        <v>1</v>
      </c>
      <c r="P808">
        <f t="shared" si="623"/>
        <v>4.254228599066483</v>
      </c>
      <c r="S808">
        <v>801</v>
      </c>
      <c r="T808">
        <v>12.842910724566362</v>
      </c>
      <c r="U808">
        <v>31.448134139532911</v>
      </c>
      <c r="W808">
        <f t="shared" si="624"/>
        <v>0</v>
      </c>
      <c r="X808">
        <f t="shared" si="625"/>
        <v>1</v>
      </c>
      <c r="Y808">
        <f t="shared" si="626"/>
        <v>18.605223414966549</v>
      </c>
      <c r="AB808">
        <v>801</v>
      </c>
      <c r="AC808">
        <v>27.113531430275405</v>
      </c>
      <c r="AD808">
        <v>19.841214397584743</v>
      </c>
      <c r="AF808">
        <f t="shared" si="627"/>
        <v>1</v>
      </c>
      <c r="AG808">
        <f t="shared" si="628"/>
        <v>0</v>
      </c>
      <c r="AH808">
        <f t="shared" si="629"/>
        <v>7.2723170326906619</v>
      </c>
      <c r="AK808">
        <v>801</v>
      </c>
      <c r="AL808">
        <v>20.634820711627864</v>
      </c>
      <c r="AM808">
        <v>22.454137993670024</v>
      </c>
      <c r="AO808">
        <f t="shared" si="630"/>
        <v>0</v>
      </c>
      <c r="AP808">
        <f t="shared" si="631"/>
        <v>1</v>
      </c>
      <c r="AQ808">
        <f t="shared" si="632"/>
        <v>1.8193172820421601</v>
      </c>
      <c r="AT808">
        <v>801</v>
      </c>
      <c r="AU808">
        <v>21.707181224365971</v>
      </c>
      <c r="AV808">
        <v>22.833927953786251</v>
      </c>
      <c r="AX808">
        <f t="shared" si="633"/>
        <v>0</v>
      </c>
      <c r="AY808">
        <f t="shared" si="634"/>
        <v>1</v>
      </c>
      <c r="AZ808">
        <f t="shared" si="635"/>
        <v>1.1267467294202795</v>
      </c>
      <c r="BC808">
        <v>801</v>
      </c>
      <c r="BD808" t="e">
        <v>#N/A</v>
      </c>
      <c r="BE808" t="e">
        <v>#N/A</v>
      </c>
      <c r="BG808" t="e">
        <f t="shared" si="636"/>
        <v>#N/A</v>
      </c>
      <c r="BH808" t="e">
        <f t="shared" si="637"/>
        <v>#N/A</v>
      </c>
      <c r="BI808" t="e">
        <f t="shared" si="638"/>
        <v>#N/A</v>
      </c>
      <c r="BL808">
        <v>801</v>
      </c>
      <c r="BM808">
        <v>19.820561449523552</v>
      </c>
      <c r="BN808">
        <v>13.231030246854527</v>
      </c>
      <c r="BP808">
        <f t="shared" si="639"/>
        <v>1</v>
      </c>
      <c r="BQ808">
        <f t="shared" si="640"/>
        <v>0</v>
      </c>
      <c r="BR808">
        <f t="shared" si="641"/>
        <v>6.5895312026690256</v>
      </c>
      <c r="BU808">
        <v>801</v>
      </c>
      <c r="BV808">
        <v>28.063202779944255</v>
      </c>
      <c r="BW808">
        <v>20.160515914100369</v>
      </c>
      <c r="BY808">
        <f t="shared" si="642"/>
        <v>1</v>
      </c>
      <c r="BZ808">
        <f t="shared" si="643"/>
        <v>0</v>
      </c>
      <c r="CA808">
        <f t="shared" si="644"/>
        <v>7.9026868658438865</v>
      </c>
      <c r="CD808">
        <v>801</v>
      </c>
      <c r="CE808">
        <v>17.806975327483883</v>
      </c>
      <c r="CF808">
        <v>36.132400623853513</v>
      </c>
      <c r="CH808">
        <f t="shared" si="645"/>
        <v>0</v>
      </c>
      <c r="CI808">
        <f t="shared" si="646"/>
        <v>1</v>
      </c>
      <c r="CJ808">
        <f t="shared" si="647"/>
        <v>18.32542529636963</v>
      </c>
      <c r="CM808">
        <v>801</v>
      </c>
      <c r="CN808">
        <v>13.671972813370161</v>
      </c>
      <c r="CO808">
        <v>31.845626004587483</v>
      </c>
      <c r="CQ808">
        <f t="shared" si="648"/>
        <v>0</v>
      </c>
      <c r="CR808">
        <f t="shared" si="649"/>
        <v>1</v>
      </c>
      <c r="CS808">
        <f t="shared" si="650"/>
        <v>18.173653191217323</v>
      </c>
      <c r="CV808">
        <v>801</v>
      </c>
      <c r="CW808">
        <v>28.313727511858712</v>
      </c>
      <c r="CX808">
        <v>19.752604026536741</v>
      </c>
      <c r="CZ808">
        <f t="shared" si="651"/>
        <v>1</v>
      </c>
      <c r="DA808">
        <f t="shared" si="652"/>
        <v>0</v>
      </c>
      <c r="DB808">
        <f t="shared" si="653"/>
        <v>8.5611234853219713</v>
      </c>
      <c r="DE808">
        <v>801</v>
      </c>
      <c r="DF808">
        <v>21.053437459637323</v>
      </c>
      <c r="DG808">
        <v>32.939887491700588</v>
      </c>
      <c r="DI808">
        <f t="shared" si="654"/>
        <v>0</v>
      </c>
      <c r="DJ808">
        <f t="shared" si="655"/>
        <v>1</v>
      </c>
      <c r="DK808">
        <f t="shared" si="656"/>
        <v>11.886450032063266</v>
      </c>
      <c r="DN808">
        <v>801</v>
      </c>
      <c r="DO808">
        <v>26.306666018416827</v>
      </c>
      <c r="DP808">
        <v>18.644461575173601</v>
      </c>
      <c r="DR808">
        <f t="shared" si="657"/>
        <v>1</v>
      </c>
      <c r="DS808">
        <f t="shared" si="658"/>
        <v>0</v>
      </c>
      <c r="DT808">
        <f t="shared" si="659"/>
        <v>7.6622044432432261</v>
      </c>
      <c r="DW808">
        <v>801</v>
      </c>
      <c r="DX808">
        <v>9.0516690025921385</v>
      </c>
      <c r="DY808">
        <v>18.728343319048648</v>
      </c>
      <c r="EA808">
        <f t="shared" si="660"/>
        <v>0</v>
      </c>
      <c r="EB808">
        <f t="shared" si="661"/>
        <v>1</v>
      </c>
      <c r="EC808">
        <f t="shared" si="662"/>
        <v>9.6766743164565092</v>
      </c>
      <c r="EF808">
        <v>801</v>
      </c>
      <c r="EG808">
        <v>20.723627164624595</v>
      </c>
      <c r="EH808">
        <v>13.602997302330827</v>
      </c>
      <c r="EJ808">
        <f t="shared" si="663"/>
        <v>1</v>
      </c>
      <c r="EK808">
        <f t="shared" si="664"/>
        <v>0</v>
      </c>
      <c r="EL808">
        <f t="shared" si="665"/>
        <v>7.120629862293768</v>
      </c>
      <c r="EO808">
        <v>801</v>
      </c>
      <c r="EP808">
        <v>26.934521385707196</v>
      </c>
      <c r="EQ808">
        <v>22.587918231559314</v>
      </c>
      <c r="ES808">
        <f t="shared" si="666"/>
        <v>1</v>
      </c>
      <c r="ET808">
        <f t="shared" si="667"/>
        <v>0</v>
      </c>
      <c r="EU808">
        <f t="shared" si="668"/>
        <v>4.346603154147882</v>
      </c>
    </row>
    <row r="809" spans="1:151" x14ac:dyDescent="0.25">
      <c r="A809">
        <v>802</v>
      </c>
      <c r="B809">
        <v>9.2987190998275508</v>
      </c>
      <c r="C809">
        <v>33.573574760658303</v>
      </c>
      <c r="E809">
        <f t="shared" si="618"/>
        <v>0</v>
      </c>
      <c r="F809">
        <f t="shared" si="620"/>
        <v>1</v>
      </c>
      <c r="G809">
        <f t="shared" si="619"/>
        <v>24.274855660830752</v>
      </c>
      <c r="J809">
        <v>802</v>
      </c>
      <c r="K809">
        <v>25.378759434222466</v>
      </c>
      <c r="L809">
        <v>34.460146178074481</v>
      </c>
      <c r="N809">
        <f t="shared" si="621"/>
        <v>0</v>
      </c>
      <c r="O809">
        <f t="shared" si="622"/>
        <v>1</v>
      </c>
      <c r="P809">
        <f t="shared" si="623"/>
        <v>9.0813867438520148</v>
      </c>
      <c r="S809">
        <v>802</v>
      </c>
      <c r="T809">
        <v>19.984480017525662</v>
      </c>
      <c r="U809">
        <v>32.939183801149284</v>
      </c>
      <c r="W809">
        <f t="shared" si="624"/>
        <v>0</v>
      </c>
      <c r="X809">
        <f t="shared" si="625"/>
        <v>1</v>
      </c>
      <c r="Y809">
        <f t="shared" si="626"/>
        <v>12.954703783623621</v>
      </c>
      <c r="AB809">
        <v>802</v>
      </c>
      <c r="AC809">
        <v>18.125292861293715</v>
      </c>
      <c r="AD809">
        <v>18.207659904002004</v>
      </c>
      <c r="AF809">
        <f t="shared" si="627"/>
        <v>0</v>
      </c>
      <c r="AG809">
        <f t="shared" si="628"/>
        <v>1</v>
      </c>
      <c r="AH809">
        <f t="shared" si="629"/>
        <v>8.2367042708288096E-2</v>
      </c>
      <c r="AK809">
        <v>802</v>
      </c>
      <c r="AL809">
        <v>22.386650066514672</v>
      </c>
      <c r="AM809">
        <v>35.086639228223056</v>
      </c>
      <c r="AO809">
        <f t="shared" si="630"/>
        <v>0</v>
      </c>
      <c r="AP809">
        <f t="shared" si="631"/>
        <v>1</v>
      </c>
      <c r="AQ809">
        <f t="shared" si="632"/>
        <v>12.699989161708384</v>
      </c>
      <c r="AT809">
        <v>802</v>
      </c>
      <c r="AU809">
        <v>15.821037980567512</v>
      </c>
      <c r="AV809">
        <v>12.895612145128592</v>
      </c>
      <c r="AX809">
        <f t="shared" si="633"/>
        <v>1</v>
      </c>
      <c r="AY809">
        <f t="shared" si="634"/>
        <v>0</v>
      </c>
      <c r="AZ809">
        <f t="shared" si="635"/>
        <v>2.9254258354389204</v>
      </c>
      <c r="BC809">
        <v>802</v>
      </c>
      <c r="BD809" t="e">
        <v>#N/A</v>
      </c>
      <c r="BE809" t="e">
        <v>#N/A</v>
      </c>
      <c r="BG809" t="e">
        <f t="shared" si="636"/>
        <v>#N/A</v>
      </c>
      <c r="BH809" t="e">
        <f t="shared" si="637"/>
        <v>#N/A</v>
      </c>
      <c r="BI809" t="e">
        <f t="shared" si="638"/>
        <v>#N/A</v>
      </c>
      <c r="BL809">
        <v>802</v>
      </c>
      <c r="BM809">
        <v>32.397459279880422</v>
      </c>
      <c r="BN809">
        <v>9.7757850122150636</v>
      </c>
      <c r="BP809">
        <f t="shared" si="639"/>
        <v>1</v>
      </c>
      <c r="BQ809">
        <f t="shared" si="640"/>
        <v>0</v>
      </c>
      <c r="BR809">
        <f t="shared" si="641"/>
        <v>22.621674267665359</v>
      </c>
      <c r="BU809">
        <v>802</v>
      </c>
      <c r="BV809">
        <v>18.620700628159124</v>
      </c>
      <c r="BW809">
        <v>16.223518363730726</v>
      </c>
      <c r="BY809">
        <f t="shared" si="642"/>
        <v>1</v>
      </c>
      <c r="BZ809">
        <f t="shared" si="643"/>
        <v>0</v>
      </c>
      <c r="CA809">
        <f t="shared" si="644"/>
        <v>2.3971822644283982</v>
      </c>
      <c r="CD809">
        <v>802</v>
      </c>
      <c r="CE809">
        <v>37.021826566303289</v>
      </c>
      <c r="CF809">
        <v>43.594611687806072</v>
      </c>
      <c r="CH809">
        <f t="shared" si="645"/>
        <v>0</v>
      </c>
      <c r="CI809">
        <f t="shared" si="646"/>
        <v>1</v>
      </c>
      <c r="CJ809">
        <f t="shared" si="647"/>
        <v>6.5727851215027826</v>
      </c>
      <c r="CM809">
        <v>802</v>
      </c>
      <c r="CN809">
        <v>19.204284762926051</v>
      </c>
      <c r="CO809">
        <v>17.061236535669575</v>
      </c>
      <c r="CQ809">
        <f t="shared" si="648"/>
        <v>1</v>
      </c>
      <c r="CR809">
        <f t="shared" si="649"/>
        <v>0</v>
      </c>
      <c r="CS809">
        <f t="shared" si="650"/>
        <v>2.1430482272564753</v>
      </c>
      <c r="CV809">
        <v>802</v>
      </c>
      <c r="CW809">
        <v>24.128728463856142</v>
      </c>
      <c r="CX809">
        <v>19.483832435703665</v>
      </c>
      <c r="CZ809">
        <f t="shared" si="651"/>
        <v>1</v>
      </c>
      <c r="DA809">
        <f t="shared" si="652"/>
        <v>0</v>
      </c>
      <c r="DB809">
        <f t="shared" si="653"/>
        <v>4.6448960281524769</v>
      </c>
      <c r="DE809">
        <v>802</v>
      </c>
      <c r="DF809">
        <v>30.083972263759527</v>
      </c>
      <c r="DG809">
        <v>20.006225437267588</v>
      </c>
      <c r="DI809">
        <f t="shared" si="654"/>
        <v>1</v>
      </c>
      <c r="DJ809">
        <f t="shared" si="655"/>
        <v>0</v>
      </c>
      <c r="DK809">
        <f t="shared" si="656"/>
        <v>10.077746826491939</v>
      </c>
      <c r="DN809">
        <v>802</v>
      </c>
      <c r="DO809">
        <v>16.346368749679812</v>
      </c>
      <c r="DP809">
        <v>22.751769839385076</v>
      </c>
      <c r="DR809">
        <f t="shared" si="657"/>
        <v>0</v>
      </c>
      <c r="DS809">
        <f t="shared" si="658"/>
        <v>1</v>
      </c>
      <c r="DT809">
        <f t="shared" si="659"/>
        <v>6.4054010897052649</v>
      </c>
      <c r="DW809">
        <v>802</v>
      </c>
      <c r="DX809">
        <v>6.0335995151472304</v>
      </c>
      <c r="DY809">
        <v>25.217277924571917</v>
      </c>
      <c r="EA809">
        <f t="shared" si="660"/>
        <v>0</v>
      </c>
      <c r="EB809">
        <f t="shared" si="661"/>
        <v>1</v>
      </c>
      <c r="EC809">
        <f t="shared" si="662"/>
        <v>19.183678409424687</v>
      </c>
      <c r="EF809">
        <v>802</v>
      </c>
      <c r="EG809">
        <v>22.819421628323454</v>
      </c>
      <c r="EH809">
        <v>18.670115152400605</v>
      </c>
      <c r="EJ809">
        <f t="shared" si="663"/>
        <v>1</v>
      </c>
      <c r="EK809">
        <f t="shared" si="664"/>
        <v>0</v>
      </c>
      <c r="EL809">
        <f t="shared" si="665"/>
        <v>4.1493064759228488</v>
      </c>
      <c r="EO809">
        <v>802</v>
      </c>
      <c r="EP809">
        <v>18.76386000666982</v>
      </c>
      <c r="EQ809">
        <v>38.56540115042143</v>
      </c>
      <c r="ES809">
        <f t="shared" si="666"/>
        <v>0</v>
      </c>
      <c r="ET809">
        <f t="shared" si="667"/>
        <v>1</v>
      </c>
      <c r="EU809">
        <f t="shared" si="668"/>
        <v>19.80154114375161</v>
      </c>
    </row>
    <row r="810" spans="1:151" x14ac:dyDescent="0.25">
      <c r="A810">
        <v>803</v>
      </c>
      <c r="B810">
        <v>8.921294321382625</v>
      </c>
      <c r="C810">
        <v>37.382964305557799</v>
      </c>
      <c r="E810">
        <f t="shared" si="618"/>
        <v>0</v>
      </c>
      <c r="F810">
        <f t="shared" si="620"/>
        <v>1</v>
      </c>
      <c r="G810">
        <f t="shared" si="619"/>
        <v>28.461669984175174</v>
      </c>
      <c r="J810">
        <v>803</v>
      </c>
      <c r="K810">
        <v>20.843675668007609</v>
      </c>
      <c r="L810">
        <v>28.771865400340456</v>
      </c>
      <c r="N810">
        <f t="shared" si="621"/>
        <v>0</v>
      </c>
      <c r="O810">
        <f t="shared" si="622"/>
        <v>1</v>
      </c>
      <c r="P810">
        <f t="shared" si="623"/>
        <v>7.9281897323328465</v>
      </c>
      <c r="S810">
        <v>803</v>
      </c>
      <c r="T810">
        <v>14.610135916991101</v>
      </c>
      <c r="U810">
        <v>10.476247359388044</v>
      </c>
      <c r="W810">
        <f t="shared" si="624"/>
        <v>1</v>
      </c>
      <c r="X810">
        <f t="shared" si="625"/>
        <v>0</v>
      </c>
      <c r="Y810">
        <f t="shared" si="626"/>
        <v>4.1338885576030577</v>
      </c>
      <c r="AB810">
        <v>803</v>
      </c>
      <c r="AC810">
        <v>11.761798142652591</v>
      </c>
      <c r="AD810">
        <v>16.796547791308065</v>
      </c>
      <c r="AF810">
        <f t="shared" si="627"/>
        <v>0</v>
      </c>
      <c r="AG810">
        <f t="shared" si="628"/>
        <v>1</v>
      </c>
      <c r="AH810">
        <f t="shared" si="629"/>
        <v>5.0347496486554739</v>
      </c>
      <c r="AK810">
        <v>803</v>
      </c>
      <c r="AL810">
        <v>19.25869815522659</v>
      </c>
      <c r="AM810">
        <v>16.98092291272885</v>
      </c>
      <c r="AO810">
        <f t="shared" si="630"/>
        <v>1</v>
      </c>
      <c r="AP810">
        <f t="shared" si="631"/>
        <v>0</v>
      </c>
      <c r="AQ810">
        <f t="shared" si="632"/>
        <v>2.2777752424977393</v>
      </c>
      <c r="AT810">
        <v>803</v>
      </c>
      <c r="AU810">
        <v>17.057452323205435</v>
      </c>
      <c r="AV810">
        <v>20.663324235463726</v>
      </c>
      <c r="AX810">
        <f t="shared" si="633"/>
        <v>0</v>
      </c>
      <c r="AY810">
        <f t="shared" si="634"/>
        <v>1</v>
      </c>
      <c r="AZ810">
        <f t="shared" si="635"/>
        <v>3.6058719122582907</v>
      </c>
      <c r="BC810">
        <v>803</v>
      </c>
      <c r="BD810" t="e">
        <v>#N/A</v>
      </c>
      <c r="BE810" t="e">
        <v>#N/A</v>
      </c>
      <c r="BG810" t="e">
        <f t="shared" si="636"/>
        <v>#N/A</v>
      </c>
      <c r="BH810" t="e">
        <f t="shared" si="637"/>
        <v>#N/A</v>
      </c>
      <c r="BI810" t="e">
        <f t="shared" si="638"/>
        <v>#N/A</v>
      </c>
      <c r="BL810">
        <v>803</v>
      </c>
      <c r="BM810">
        <v>18.656786199582946</v>
      </c>
      <c r="BN810">
        <v>12.31501051484063</v>
      </c>
      <c r="BP810">
        <f t="shared" si="639"/>
        <v>1</v>
      </c>
      <c r="BQ810">
        <f t="shared" si="640"/>
        <v>0</v>
      </c>
      <c r="BR810">
        <f t="shared" si="641"/>
        <v>6.3417756847423163</v>
      </c>
      <c r="BU810">
        <v>803</v>
      </c>
      <c r="BV810">
        <v>32.216798371002056</v>
      </c>
      <c r="BW810">
        <v>19.597778192417636</v>
      </c>
      <c r="BY810">
        <f t="shared" si="642"/>
        <v>1</v>
      </c>
      <c r="BZ810">
        <f t="shared" si="643"/>
        <v>0</v>
      </c>
      <c r="CA810">
        <f t="shared" si="644"/>
        <v>12.619020178584421</v>
      </c>
      <c r="CD810">
        <v>803</v>
      </c>
      <c r="CE810">
        <v>23.606127494029877</v>
      </c>
      <c r="CF810">
        <v>28.43711043809175</v>
      </c>
      <c r="CH810">
        <f t="shared" si="645"/>
        <v>0</v>
      </c>
      <c r="CI810">
        <f t="shared" si="646"/>
        <v>1</v>
      </c>
      <c r="CJ810">
        <f t="shared" si="647"/>
        <v>4.8309829440618728</v>
      </c>
      <c r="CM810">
        <v>803</v>
      </c>
      <c r="CN810">
        <v>23.588281430743592</v>
      </c>
      <c r="CO810">
        <v>33.93272238959625</v>
      </c>
      <c r="CQ810">
        <f t="shared" si="648"/>
        <v>0</v>
      </c>
      <c r="CR810">
        <f t="shared" si="649"/>
        <v>1</v>
      </c>
      <c r="CS810">
        <f t="shared" si="650"/>
        <v>10.344440958852658</v>
      </c>
      <c r="CV810">
        <v>803</v>
      </c>
      <c r="CW810">
        <v>28.421767355340037</v>
      </c>
      <c r="CX810">
        <v>17.695066198810853</v>
      </c>
      <c r="CZ810">
        <f t="shared" si="651"/>
        <v>1</v>
      </c>
      <c r="DA810">
        <f t="shared" si="652"/>
        <v>0</v>
      </c>
      <c r="DB810">
        <f t="shared" si="653"/>
        <v>10.726701156529185</v>
      </c>
      <c r="DE810">
        <v>803</v>
      </c>
      <c r="DF810">
        <v>22.003728571392585</v>
      </c>
      <c r="DG810">
        <v>29.315690274016717</v>
      </c>
      <c r="DI810">
        <f t="shared" si="654"/>
        <v>0</v>
      </c>
      <c r="DJ810">
        <f t="shared" si="655"/>
        <v>1</v>
      </c>
      <c r="DK810">
        <f t="shared" si="656"/>
        <v>7.3119617026241315</v>
      </c>
      <c r="DN810">
        <v>803</v>
      </c>
      <c r="DO810">
        <v>22.653662287083179</v>
      </c>
      <c r="DP810">
        <v>22.763553343756634</v>
      </c>
      <c r="DR810">
        <f t="shared" si="657"/>
        <v>0</v>
      </c>
      <c r="DS810">
        <f t="shared" si="658"/>
        <v>1</v>
      </c>
      <c r="DT810">
        <f t="shared" si="659"/>
        <v>0.10989105667345456</v>
      </c>
      <c r="DW810">
        <v>803</v>
      </c>
      <c r="DX810">
        <v>16.541714852463119</v>
      </c>
      <c r="DY810">
        <v>27.122189566452366</v>
      </c>
      <c r="EA810">
        <f t="shared" si="660"/>
        <v>0</v>
      </c>
      <c r="EB810">
        <f t="shared" si="661"/>
        <v>1</v>
      </c>
      <c r="EC810">
        <f t="shared" si="662"/>
        <v>10.580474713989247</v>
      </c>
      <c r="EF810">
        <v>803</v>
      </c>
      <c r="EG810">
        <v>24.104277703975125</v>
      </c>
      <c r="EH810">
        <v>14.87292067628786</v>
      </c>
      <c r="EJ810">
        <f t="shared" si="663"/>
        <v>1</v>
      </c>
      <c r="EK810">
        <f t="shared" si="664"/>
        <v>0</v>
      </c>
      <c r="EL810">
        <f t="shared" si="665"/>
        <v>9.231357027687265</v>
      </c>
      <c r="EO810">
        <v>803</v>
      </c>
      <c r="EP810">
        <v>21.693392487081091</v>
      </c>
      <c r="EQ810">
        <v>38.760970433768975</v>
      </c>
      <c r="ES810">
        <f t="shared" si="666"/>
        <v>0</v>
      </c>
      <c r="ET810">
        <f t="shared" si="667"/>
        <v>1</v>
      </c>
      <c r="EU810">
        <f t="shared" si="668"/>
        <v>17.067577946687884</v>
      </c>
    </row>
    <row r="811" spans="1:151" x14ac:dyDescent="0.25">
      <c r="A811">
        <v>804</v>
      </c>
      <c r="B811">
        <v>8.5418018615656255</v>
      </c>
      <c r="C811">
        <v>2.3873518362336306</v>
      </c>
      <c r="E811">
        <f t="shared" si="618"/>
        <v>1</v>
      </c>
      <c r="F811">
        <f t="shared" si="620"/>
        <v>0</v>
      </c>
      <c r="G811">
        <f t="shared" si="619"/>
        <v>6.1544500253319949</v>
      </c>
      <c r="J811">
        <v>804</v>
      </c>
      <c r="K811">
        <v>21.256272578207717</v>
      </c>
      <c r="L811">
        <v>17.86911549321815</v>
      </c>
      <c r="N811">
        <f t="shared" si="621"/>
        <v>1</v>
      </c>
      <c r="O811">
        <f t="shared" si="622"/>
        <v>0</v>
      </c>
      <c r="P811">
        <f t="shared" si="623"/>
        <v>3.3871570849895676</v>
      </c>
      <c r="S811">
        <v>804</v>
      </c>
      <c r="T811">
        <v>23.312300587354905</v>
      </c>
      <c r="U811">
        <v>19.990477210515365</v>
      </c>
      <c r="W811">
        <f t="shared" si="624"/>
        <v>1</v>
      </c>
      <c r="X811">
        <f t="shared" si="625"/>
        <v>0</v>
      </c>
      <c r="Y811">
        <f t="shared" si="626"/>
        <v>3.3218233768395393</v>
      </c>
      <c r="AB811">
        <v>804</v>
      </c>
      <c r="AC811">
        <v>20.439502695617094</v>
      </c>
      <c r="AD811">
        <v>17.110711886206101</v>
      </c>
      <c r="AF811">
        <f t="shared" si="627"/>
        <v>1</v>
      </c>
      <c r="AG811">
        <f t="shared" si="628"/>
        <v>0</v>
      </c>
      <c r="AH811">
        <f t="shared" si="629"/>
        <v>3.328790809410993</v>
      </c>
      <c r="AK811">
        <v>804</v>
      </c>
      <c r="AL811">
        <v>17.957194253901207</v>
      </c>
      <c r="AM811">
        <v>13.159603743557209</v>
      </c>
      <c r="AO811">
        <f t="shared" si="630"/>
        <v>1</v>
      </c>
      <c r="AP811">
        <f t="shared" si="631"/>
        <v>0</v>
      </c>
      <c r="AQ811">
        <f t="shared" si="632"/>
        <v>4.7975905103439977</v>
      </c>
      <c r="AT811">
        <v>804</v>
      </c>
      <c r="AU811">
        <v>17.251371999319893</v>
      </c>
      <c r="AV811">
        <v>23.344421811119005</v>
      </c>
      <c r="AX811">
        <f t="shared" si="633"/>
        <v>0</v>
      </c>
      <c r="AY811">
        <f t="shared" si="634"/>
        <v>1</v>
      </c>
      <c r="AZ811">
        <f t="shared" si="635"/>
        <v>6.0930498117991121</v>
      </c>
      <c r="BC811">
        <v>804</v>
      </c>
      <c r="BD811" t="e">
        <v>#N/A</v>
      </c>
      <c r="BE811" t="e">
        <v>#N/A</v>
      </c>
      <c r="BG811" t="e">
        <f t="shared" si="636"/>
        <v>#N/A</v>
      </c>
      <c r="BH811" t="e">
        <f t="shared" si="637"/>
        <v>#N/A</v>
      </c>
      <c r="BI811" t="e">
        <f t="shared" si="638"/>
        <v>#N/A</v>
      </c>
      <c r="BL811">
        <v>804</v>
      </c>
      <c r="BM811">
        <v>31.013240809949707</v>
      </c>
      <c r="BN811">
        <v>10.836344033653688</v>
      </c>
      <c r="BP811">
        <f t="shared" si="639"/>
        <v>1</v>
      </c>
      <c r="BQ811">
        <f t="shared" si="640"/>
        <v>0</v>
      </c>
      <c r="BR811">
        <f t="shared" si="641"/>
        <v>20.176896776296019</v>
      </c>
      <c r="BU811">
        <v>804</v>
      </c>
      <c r="BV811">
        <v>17.760877415491276</v>
      </c>
      <c r="BW811">
        <v>29.460747689598545</v>
      </c>
      <c r="BY811">
        <f t="shared" si="642"/>
        <v>0</v>
      </c>
      <c r="BZ811">
        <f t="shared" si="643"/>
        <v>1</v>
      </c>
      <c r="CA811">
        <f t="shared" si="644"/>
        <v>11.699870274107269</v>
      </c>
      <c r="CD811">
        <v>804</v>
      </c>
      <c r="CE811">
        <v>14.956198175936141</v>
      </c>
      <c r="CF811">
        <v>39.959832984224029</v>
      </c>
      <c r="CH811">
        <f t="shared" si="645"/>
        <v>0</v>
      </c>
      <c r="CI811">
        <f t="shared" si="646"/>
        <v>1</v>
      </c>
      <c r="CJ811">
        <f t="shared" si="647"/>
        <v>25.003634808287888</v>
      </c>
      <c r="CM811">
        <v>804</v>
      </c>
      <c r="CN811">
        <v>25.791271738578281</v>
      </c>
      <c r="CO811">
        <v>13.022471581109876</v>
      </c>
      <c r="CQ811">
        <f t="shared" si="648"/>
        <v>1</v>
      </c>
      <c r="CR811">
        <f t="shared" si="649"/>
        <v>0</v>
      </c>
      <c r="CS811">
        <f t="shared" si="650"/>
        <v>12.768800157468405</v>
      </c>
      <c r="CV811">
        <v>804</v>
      </c>
      <c r="CW811">
        <v>21.458613860759726</v>
      </c>
      <c r="CX811">
        <v>21.762880842676861</v>
      </c>
      <c r="CZ811">
        <f t="shared" si="651"/>
        <v>0</v>
      </c>
      <c r="DA811">
        <f t="shared" si="652"/>
        <v>1</v>
      </c>
      <c r="DB811">
        <f t="shared" si="653"/>
        <v>0.30426698191713442</v>
      </c>
      <c r="DE811">
        <v>804</v>
      </c>
      <c r="DF811">
        <v>13.22743808034962</v>
      </c>
      <c r="DG811">
        <v>19.21581466901555</v>
      </c>
      <c r="DI811">
        <f t="shared" si="654"/>
        <v>0</v>
      </c>
      <c r="DJ811">
        <f t="shared" si="655"/>
        <v>1</v>
      </c>
      <c r="DK811">
        <f t="shared" si="656"/>
        <v>5.9883765886659308</v>
      </c>
      <c r="DN811">
        <v>804</v>
      </c>
      <c r="DO811">
        <v>26.292472616465808</v>
      </c>
      <c r="DP811">
        <v>22.554826693351544</v>
      </c>
      <c r="DR811">
        <f t="shared" si="657"/>
        <v>1</v>
      </c>
      <c r="DS811">
        <f t="shared" si="658"/>
        <v>0</v>
      </c>
      <c r="DT811">
        <f t="shared" si="659"/>
        <v>3.7376459231142647</v>
      </c>
      <c r="DW811">
        <v>804</v>
      </c>
      <c r="DX811">
        <v>37.046831125566072</v>
      </c>
      <c r="DY811">
        <v>12.452039043575221</v>
      </c>
      <c r="EA811">
        <f t="shared" si="660"/>
        <v>1</v>
      </c>
      <c r="EB811">
        <f t="shared" si="661"/>
        <v>0</v>
      </c>
      <c r="EC811">
        <f t="shared" si="662"/>
        <v>24.594792081990853</v>
      </c>
      <c r="EF811">
        <v>804</v>
      </c>
      <c r="EG811">
        <v>15.448177463734746</v>
      </c>
      <c r="EH811">
        <v>17.79717939076718</v>
      </c>
      <c r="EJ811">
        <f t="shared" si="663"/>
        <v>0</v>
      </c>
      <c r="EK811">
        <f t="shared" si="664"/>
        <v>1</v>
      </c>
      <c r="EL811">
        <f t="shared" si="665"/>
        <v>2.3490019270324343</v>
      </c>
      <c r="EO811">
        <v>804</v>
      </c>
      <c r="EP811">
        <v>21.619342031910158</v>
      </c>
      <c r="EQ811">
        <v>1.7566007355110536</v>
      </c>
      <c r="ES811">
        <f t="shared" si="666"/>
        <v>1</v>
      </c>
      <c r="ET811">
        <f t="shared" si="667"/>
        <v>0</v>
      </c>
      <c r="EU811">
        <f t="shared" si="668"/>
        <v>19.862741296399104</v>
      </c>
    </row>
    <row r="812" spans="1:151" x14ac:dyDescent="0.25">
      <c r="A812">
        <v>805</v>
      </c>
      <c r="B812">
        <v>11.260711304694308</v>
      </c>
      <c r="C812">
        <v>27.626670332756568</v>
      </c>
      <c r="E812">
        <f t="shared" ref="E812:E875" si="669">IF(B812&gt;C812,1,0)</f>
        <v>0</v>
      </c>
      <c r="F812">
        <f t="shared" si="620"/>
        <v>1</v>
      </c>
      <c r="G812">
        <f t="shared" ref="G812:G875" si="670">IF(B812&gt;C812,B812-C812,C812-B812)</f>
        <v>16.36595902806226</v>
      </c>
      <c r="J812">
        <v>805</v>
      </c>
      <c r="K812">
        <v>14.972156900384817</v>
      </c>
      <c r="L812">
        <v>25.713282432794223</v>
      </c>
      <c r="N812">
        <f t="shared" si="621"/>
        <v>0</v>
      </c>
      <c r="O812">
        <f t="shared" si="622"/>
        <v>1</v>
      </c>
      <c r="P812">
        <f t="shared" si="623"/>
        <v>10.741125532409406</v>
      </c>
      <c r="S812">
        <v>805</v>
      </c>
      <c r="T812">
        <v>18.38810081505282</v>
      </c>
      <c r="U812">
        <v>-6.880349773671071</v>
      </c>
      <c r="W812">
        <f t="shared" si="624"/>
        <v>1</v>
      </c>
      <c r="X812">
        <f t="shared" si="625"/>
        <v>0</v>
      </c>
      <c r="Y812">
        <f t="shared" si="626"/>
        <v>25.268450588723891</v>
      </c>
      <c r="AB812">
        <v>805</v>
      </c>
      <c r="AC812">
        <v>21.900417767872995</v>
      </c>
      <c r="AD812">
        <v>17.984252019676816</v>
      </c>
      <c r="AF812">
        <f t="shared" si="627"/>
        <v>1</v>
      </c>
      <c r="AG812">
        <f t="shared" si="628"/>
        <v>0</v>
      </c>
      <c r="AH812">
        <f t="shared" si="629"/>
        <v>3.9161657481961782</v>
      </c>
      <c r="AK812">
        <v>805</v>
      </c>
      <c r="AL812">
        <v>23.521546522412425</v>
      </c>
      <c r="AM812">
        <v>33.666788763637257</v>
      </c>
      <c r="AO812">
        <f t="shared" si="630"/>
        <v>0</v>
      </c>
      <c r="AP812">
        <f t="shared" si="631"/>
        <v>1</v>
      </c>
      <c r="AQ812">
        <f t="shared" si="632"/>
        <v>10.145242241224832</v>
      </c>
      <c r="AT812">
        <v>805</v>
      </c>
      <c r="AU812">
        <v>17.46392057852632</v>
      </c>
      <c r="AV812">
        <v>26.353091193365724</v>
      </c>
      <c r="AX812">
        <f t="shared" si="633"/>
        <v>0</v>
      </c>
      <c r="AY812">
        <f t="shared" si="634"/>
        <v>1</v>
      </c>
      <c r="AZ812">
        <f t="shared" si="635"/>
        <v>8.8891706148394043</v>
      </c>
      <c r="BC812">
        <v>805</v>
      </c>
      <c r="BD812" t="e">
        <v>#N/A</v>
      </c>
      <c r="BE812" t="e">
        <v>#N/A</v>
      </c>
      <c r="BG812" t="e">
        <f t="shared" si="636"/>
        <v>#N/A</v>
      </c>
      <c r="BH812" t="e">
        <f t="shared" si="637"/>
        <v>#N/A</v>
      </c>
      <c r="BI812" t="e">
        <f t="shared" si="638"/>
        <v>#N/A</v>
      </c>
      <c r="BL812">
        <v>805</v>
      </c>
      <c r="BM812">
        <v>19.761199878467053</v>
      </c>
      <c r="BN812">
        <v>10.77450265587926</v>
      </c>
      <c r="BP812">
        <f t="shared" si="639"/>
        <v>1</v>
      </c>
      <c r="BQ812">
        <f t="shared" si="640"/>
        <v>0</v>
      </c>
      <c r="BR812">
        <f t="shared" si="641"/>
        <v>8.986697222587793</v>
      </c>
      <c r="BU812">
        <v>805</v>
      </c>
      <c r="BV812">
        <v>18.207163364681811</v>
      </c>
      <c r="BW812">
        <v>21.938276352645762</v>
      </c>
      <c r="BY812">
        <f t="shared" si="642"/>
        <v>0</v>
      </c>
      <c r="BZ812">
        <f t="shared" si="643"/>
        <v>1</v>
      </c>
      <c r="CA812">
        <f t="shared" si="644"/>
        <v>3.7311129879639502</v>
      </c>
      <c r="CD812">
        <v>805</v>
      </c>
      <c r="CE812">
        <v>24.534254943994032</v>
      </c>
      <c r="CF812">
        <v>30.012876919433197</v>
      </c>
      <c r="CH812">
        <f t="shared" si="645"/>
        <v>0</v>
      </c>
      <c r="CI812">
        <f t="shared" si="646"/>
        <v>1</v>
      </c>
      <c r="CJ812">
        <f t="shared" si="647"/>
        <v>5.4786219754391645</v>
      </c>
      <c r="CM812">
        <v>805</v>
      </c>
      <c r="CN812">
        <v>24.123779478252853</v>
      </c>
      <c r="CO812">
        <v>30.198588777685174</v>
      </c>
      <c r="CQ812">
        <f t="shared" si="648"/>
        <v>0</v>
      </c>
      <c r="CR812">
        <f t="shared" si="649"/>
        <v>1</v>
      </c>
      <c r="CS812">
        <f t="shared" si="650"/>
        <v>6.0748092994323208</v>
      </c>
      <c r="CV812">
        <v>805</v>
      </c>
      <c r="CW812">
        <v>22.04548287415356</v>
      </c>
      <c r="CX812">
        <v>13.636484593899043</v>
      </c>
      <c r="CZ812">
        <f t="shared" si="651"/>
        <v>1</v>
      </c>
      <c r="DA812">
        <f t="shared" si="652"/>
        <v>0</v>
      </c>
      <c r="DB812">
        <f t="shared" si="653"/>
        <v>8.4089982802545169</v>
      </c>
      <c r="DE812">
        <v>805</v>
      </c>
      <c r="DF812">
        <v>21.309980483557599</v>
      </c>
      <c r="DG812">
        <v>14.230048232210464</v>
      </c>
      <c r="DI812">
        <f t="shared" si="654"/>
        <v>1</v>
      </c>
      <c r="DJ812">
        <f t="shared" si="655"/>
        <v>0</v>
      </c>
      <c r="DK812">
        <f t="shared" si="656"/>
        <v>7.0799322513471346</v>
      </c>
      <c r="DN812">
        <v>805</v>
      </c>
      <c r="DO812">
        <v>27.597186495172878</v>
      </c>
      <c r="DP812">
        <v>23.241714608251957</v>
      </c>
      <c r="DR812">
        <f t="shared" si="657"/>
        <v>1</v>
      </c>
      <c r="DS812">
        <f t="shared" si="658"/>
        <v>0</v>
      </c>
      <c r="DT812">
        <f t="shared" si="659"/>
        <v>4.3554718869209204</v>
      </c>
      <c r="DW812">
        <v>805</v>
      </c>
      <c r="DX812">
        <v>12.723198100132063</v>
      </c>
      <c r="DY812">
        <v>24.032822900544438</v>
      </c>
      <c r="EA812">
        <f t="shared" si="660"/>
        <v>0</v>
      </c>
      <c r="EB812">
        <f t="shared" si="661"/>
        <v>1</v>
      </c>
      <c r="EC812">
        <f t="shared" si="662"/>
        <v>11.309624800412376</v>
      </c>
      <c r="EF812">
        <v>805</v>
      </c>
      <c r="EG812">
        <v>17.155134745717145</v>
      </c>
      <c r="EH812">
        <v>13.969519618886487</v>
      </c>
      <c r="EJ812">
        <f t="shared" si="663"/>
        <v>1</v>
      </c>
      <c r="EK812">
        <f t="shared" si="664"/>
        <v>0</v>
      </c>
      <c r="EL812">
        <f t="shared" si="665"/>
        <v>3.1856151268306583</v>
      </c>
      <c r="EO812">
        <v>805</v>
      </c>
      <c r="EP812">
        <v>19.433221788616763</v>
      </c>
      <c r="EQ812">
        <v>32.630258941492457</v>
      </c>
      <c r="ES812">
        <f t="shared" si="666"/>
        <v>0</v>
      </c>
      <c r="ET812">
        <f t="shared" si="667"/>
        <v>1</v>
      </c>
      <c r="EU812">
        <f t="shared" si="668"/>
        <v>13.197037152875694</v>
      </c>
    </row>
    <row r="813" spans="1:151" x14ac:dyDescent="0.25">
      <c r="A813">
        <v>806</v>
      </c>
      <c r="B813">
        <v>15.555249578477191</v>
      </c>
      <c r="C813">
        <v>36.467983623179322</v>
      </c>
      <c r="E813">
        <f t="shared" si="669"/>
        <v>0</v>
      </c>
      <c r="F813">
        <f t="shared" si="620"/>
        <v>1</v>
      </c>
      <c r="G813">
        <f t="shared" si="670"/>
        <v>20.91273404470213</v>
      </c>
      <c r="J813">
        <v>806</v>
      </c>
      <c r="K813">
        <v>22.14306911773609</v>
      </c>
      <c r="L813">
        <v>33.369274064659578</v>
      </c>
      <c r="N813">
        <f t="shared" si="621"/>
        <v>0</v>
      </c>
      <c r="O813">
        <f t="shared" si="622"/>
        <v>1</v>
      </c>
      <c r="P813">
        <f t="shared" si="623"/>
        <v>11.226204946923488</v>
      </c>
      <c r="S813">
        <v>806</v>
      </c>
      <c r="T813">
        <v>21.157171207533764</v>
      </c>
      <c r="U813">
        <v>41.052665711118337</v>
      </c>
      <c r="W813">
        <f t="shared" si="624"/>
        <v>0</v>
      </c>
      <c r="X813">
        <f t="shared" si="625"/>
        <v>1</v>
      </c>
      <c r="Y813">
        <f t="shared" si="626"/>
        <v>19.895494503584572</v>
      </c>
      <c r="AB813">
        <v>806</v>
      </c>
      <c r="AC813">
        <v>18.396581876833181</v>
      </c>
      <c r="AD813">
        <v>19.18834615003485</v>
      </c>
      <c r="AF813">
        <f t="shared" si="627"/>
        <v>0</v>
      </c>
      <c r="AG813">
        <f t="shared" si="628"/>
        <v>1</v>
      </c>
      <c r="AH813">
        <f t="shared" si="629"/>
        <v>0.79176427320166809</v>
      </c>
      <c r="AK813">
        <v>806</v>
      </c>
      <c r="AL813">
        <v>19.207150321607354</v>
      </c>
      <c r="AM813">
        <v>32.172284966581657</v>
      </c>
      <c r="AO813">
        <f t="shared" si="630"/>
        <v>0</v>
      </c>
      <c r="AP813">
        <f t="shared" si="631"/>
        <v>1</v>
      </c>
      <c r="AQ813">
        <f t="shared" si="632"/>
        <v>12.965134644974302</v>
      </c>
      <c r="AT813">
        <v>806</v>
      </c>
      <c r="AU813">
        <v>20.497414613636931</v>
      </c>
      <c r="AV813">
        <v>25.717412741114693</v>
      </c>
      <c r="AX813">
        <f t="shared" si="633"/>
        <v>0</v>
      </c>
      <c r="AY813">
        <f t="shared" si="634"/>
        <v>1</v>
      </c>
      <c r="AZ813">
        <f t="shared" si="635"/>
        <v>5.219998127477762</v>
      </c>
      <c r="BC813">
        <v>806</v>
      </c>
      <c r="BD813" t="e">
        <v>#N/A</v>
      </c>
      <c r="BE813" t="e">
        <v>#N/A</v>
      </c>
      <c r="BG813" t="e">
        <f t="shared" si="636"/>
        <v>#N/A</v>
      </c>
      <c r="BH813" t="e">
        <f t="shared" si="637"/>
        <v>#N/A</v>
      </c>
      <c r="BI813" t="e">
        <f t="shared" si="638"/>
        <v>#N/A</v>
      </c>
      <c r="BL813">
        <v>806</v>
      </c>
      <c r="BM813">
        <v>25.18985634055457</v>
      </c>
      <c r="BN813">
        <v>9.8903693177778393</v>
      </c>
      <c r="BP813">
        <f t="shared" si="639"/>
        <v>1</v>
      </c>
      <c r="BQ813">
        <f t="shared" si="640"/>
        <v>0</v>
      </c>
      <c r="BR813">
        <f t="shared" si="641"/>
        <v>15.299487022776731</v>
      </c>
      <c r="BU813">
        <v>806</v>
      </c>
      <c r="BV813">
        <v>20.951345736459295</v>
      </c>
      <c r="BW813">
        <v>22.943147425781365</v>
      </c>
      <c r="BY813">
        <f t="shared" si="642"/>
        <v>0</v>
      </c>
      <c r="BZ813">
        <f t="shared" si="643"/>
        <v>1</v>
      </c>
      <c r="CA813">
        <f t="shared" si="644"/>
        <v>1.9918016893220702</v>
      </c>
      <c r="CD813">
        <v>806</v>
      </c>
      <c r="CE813">
        <v>22.952342993786612</v>
      </c>
      <c r="CF813">
        <v>21.467501917587683</v>
      </c>
      <c r="CH813">
        <f t="shared" si="645"/>
        <v>1</v>
      </c>
      <c r="CI813">
        <f t="shared" si="646"/>
        <v>0</v>
      </c>
      <c r="CJ813">
        <f t="shared" si="647"/>
        <v>1.4848410761989292</v>
      </c>
      <c r="CM813">
        <v>806</v>
      </c>
      <c r="CN813">
        <v>21.248072999297911</v>
      </c>
      <c r="CO813">
        <v>18.016815865195305</v>
      </c>
      <c r="CQ813">
        <f t="shared" si="648"/>
        <v>1</v>
      </c>
      <c r="CR813">
        <f t="shared" si="649"/>
        <v>0</v>
      </c>
      <c r="CS813">
        <f t="shared" si="650"/>
        <v>3.2312571341026057</v>
      </c>
      <c r="CV813">
        <v>806</v>
      </c>
      <c r="CW813">
        <v>26.372062025607867</v>
      </c>
      <c r="CX813">
        <v>17.309439381759095</v>
      </c>
      <c r="CZ813">
        <f t="shared" si="651"/>
        <v>1</v>
      </c>
      <c r="DA813">
        <f t="shared" si="652"/>
        <v>0</v>
      </c>
      <c r="DB813">
        <f t="shared" si="653"/>
        <v>9.0626226438487727</v>
      </c>
      <c r="DE813">
        <v>806</v>
      </c>
      <c r="DF813">
        <v>17.338385666675695</v>
      </c>
      <c r="DG813">
        <v>26.415766284043137</v>
      </c>
      <c r="DI813">
        <f t="shared" si="654"/>
        <v>0</v>
      </c>
      <c r="DJ813">
        <f t="shared" si="655"/>
        <v>1</v>
      </c>
      <c r="DK813">
        <f t="shared" si="656"/>
        <v>9.0773806173674423</v>
      </c>
      <c r="DN813">
        <v>806</v>
      </c>
      <c r="DO813">
        <v>27.254748560871676</v>
      </c>
      <c r="DP813">
        <v>16.634896757264066</v>
      </c>
      <c r="DR813">
        <f t="shared" si="657"/>
        <v>1</v>
      </c>
      <c r="DS813">
        <f t="shared" si="658"/>
        <v>0</v>
      </c>
      <c r="DT813">
        <f t="shared" si="659"/>
        <v>10.619851803607609</v>
      </c>
      <c r="DW813">
        <v>806</v>
      </c>
      <c r="DX813">
        <v>17.100453717927184</v>
      </c>
      <c r="DY813">
        <v>17.578284959165465</v>
      </c>
      <c r="EA813">
        <f t="shared" si="660"/>
        <v>0</v>
      </c>
      <c r="EB813">
        <f t="shared" si="661"/>
        <v>1</v>
      </c>
      <c r="EC813">
        <f t="shared" si="662"/>
        <v>0.47783124123828102</v>
      </c>
      <c r="EF813">
        <v>806</v>
      </c>
      <c r="EG813">
        <v>22.728183997328568</v>
      </c>
      <c r="EH813">
        <v>18.547434816413098</v>
      </c>
      <c r="EJ813">
        <f t="shared" si="663"/>
        <v>1</v>
      </c>
      <c r="EK813">
        <f t="shared" si="664"/>
        <v>0</v>
      </c>
      <c r="EL813">
        <f t="shared" si="665"/>
        <v>4.1807491809154698</v>
      </c>
      <c r="EO813">
        <v>806</v>
      </c>
      <c r="EP813">
        <v>21.830726623785427</v>
      </c>
      <c r="EQ813">
        <v>34.99649429767959</v>
      </c>
      <c r="ES813">
        <f t="shared" si="666"/>
        <v>0</v>
      </c>
      <c r="ET813">
        <f t="shared" si="667"/>
        <v>1</v>
      </c>
      <c r="EU813">
        <f t="shared" si="668"/>
        <v>13.165767673894162</v>
      </c>
    </row>
    <row r="814" spans="1:151" x14ac:dyDescent="0.25">
      <c r="A814">
        <v>807</v>
      </c>
      <c r="B814">
        <v>15.876014825414615</v>
      </c>
      <c r="C814">
        <v>27.222631367605825</v>
      </c>
      <c r="E814">
        <f t="shared" si="669"/>
        <v>0</v>
      </c>
      <c r="F814">
        <f t="shared" si="620"/>
        <v>1</v>
      </c>
      <c r="G814">
        <f t="shared" si="670"/>
        <v>11.34661654219121</v>
      </c>
      <c r="J814">
        <v>807</v>
      </c>
      <c r="K814">
        <v>24.323993489151032</v>
      </c>
      <c r="L814">
        <v>29.35680192005568</v>
      </c>
      <c r="N814">
        <f t="shared" si="621"/>
        <v>0</v>
      </c>
      <c r="O814">
        <f t="shared" si="622"/>
        <v>1</v>
      </c>
      <c r="P814">
        <f t="shared" si="623"/>
        <v>5.0328084309046481</v>
      </c>
      <c r="S814">
        <v>807</v>
      </c>
      <c r="T814">
        <v>21.293080441727636</v>
      </c>
      <c r="U814">
        <v>42.56715747464942</v>
      </c>
      <c r="W814">
        <f t="shared" si="624"/>
        <v>0</v>
      </c>
      <c r="X814">
        <f t="shared" si="625"/>
        <v>1</v>
      </c>
      <c r="Y814">
        <f t="shared" si="626"/>
        <v>21.274077032921785</v>
      </c>
      <c r="AB814">
        <v>807</v>
      </c>
      <c r="AC814">
        <v>22.716169688467382</v>
      </c>
      <c r="AD814">
        <v>19.277333836434231</v>
      </c>
      <c r="AF814">
        <f t="shared" si="627"/>
        <v>1</v>
      </c>
      <c r="AG814">
        <f t="shared" si="628"/>
        <v>0</v>
      </c>
      <c r="AH814">
        <f t="shared" si="629"/>
        <v>3.4388358520331508</v>
      </c>
      <c r="AK814">
        <v>807</v>
      </c>
      <c r="AL814">
        <v>17.427218196840748</v>
      </c>
      <c r="AM814">
        <v>31.546179372614588</v>
      </c>
      <c r="AO814">
        <f t="shared" si="630"/>
        <v>0</v>
      </c>
      <c r="AP814">
        <f t="shared" si="631"/>
        <v>1</v>
      </c>
      <c r="AQ814">
        <f t="shared" si="632"/>
        <v>14.11896117577384</v>
      </c>
      <c r="AT814">
        <v>807</v>
      </c>
      <c r="AU814">
        <v>15.402075198325957</v>
      </c>
      <c r="AV814">
        <v>15.232360650954829</v>
      </c>
      <c r="AX814">
        <f t="shared" si="633"/>
        <v>1</v>
      </c>
      <c r="AY814">
        <f t="shared" si="634"/>
        <v>0</v>
      </c>
      <c r="AZ814">
        <f t="shared" si="635"/>
        <v>0.16971454737112701</v>
      </c>
      <c r="BC814">
        <v>807</v>
      </c>
      <c r="BD814" t="e">
        <v>#N/A</v>
      </c>
      <c r="BE814" t="e">
        <v>#N/A</v>
      </c>
      <c r="BG814" t="e">
        <f t="shared" si="636"/>
        <v>#N/A</v>
      </c>
      <c r="BH814" t="e">
        <f t="shared" si="637"/>
        <v>#N/A</v>
      </c>
      <c r="BI814" t="e">
        <f t="shared" si="638"/>
        <v>#N/A</v>
      </c>
      <c r="BL814">
        <v>807</v>
      </c>
      <c r="BM814">
        <v>28.455173211031113</v>
      </c>
      <c r="BN814">
        <v>14.126002023109555</v>
      </c>
      <c r="BP814">
        <f t="shared" si="639"/>
        <v>1</v>
      </c>
      <c r="BQ814">
        <f t="shared" si="640"/>
        <v>0</v>
      </c>
      <c r="BR814">
        <f t="shared" si="641"/>
        <v>14.329171187921558</v>
      </c>
      <c r="BU814">
        <v>807</v>
      </c>
      <c r="BV814">
        <v>26.396374499457895</v>
      </c>
      <c r="BW814">
        <v>23.581093559662044</v>
      </c>
      <c r="BY814">
        <f t="shared" si="642"/>
        <v>1</v>
      </c>
      <c r="BZ814">
        <f t="shared" si="643"/>
        <v>0</v>
      </c>
      <c r="CA814">
        <f t="shared" si="644"/>
        <v>2.8152809397958514</v>
      </c>
      <c r="CD814">
        <v>807</v>
      </c>
      <c r="CE814">
        <v>23.549916370949802</v>
      </c>
      <c r="CF814">
        <v>33.033558910513662</v>
      </c>
      <c r="CH814">
        <f t="shared" si="645"/>
        <v>0</v>
      </c>
      <c r="CI814">
        <f t="shared" si="646"/>
        <v>1</v>
      </c>
      <c r="CJ814">
        <f t="shared" si="647"/>
        <v>9.4836425395638599</v>
      </c>
      <c r="CM814">
        <v>807</v>
      </c>
      <c r="CN814">
        <v>23.531169832587949</v>
      </c>
      <c r="CO814">
        <v>7.2062845601919587</v>
      </c>
      <c r="CQ814">
        <f t="shared" si="648"/>
        <v>1</v>
      </c>
      <c r="CR814">
        <f t="shared" si="649"/>
        <v>0</v>
      </c>
      <c r="CS814">
        <f t="shared" si="650"/>
        <v>16.324885272395989</v>
      </c>
      <c r="CV814">
        <v>807</v>
      </c>
      <c r="CW814">
        <v>19.49004835329248</v>
      </c>
      <c r="CX814">
        <v>15.807946849746013</v>
      </c>
      <c r="CZ814">
        <f t="shared" si="651"/>
        <v>1</v>
      </c>
      <c r="DA814">
        <f t="shared" si="652"/>
        <v>0</v>
      </c>
      <c r="DB814">
        <f t="shared" si="653"/>
        <v>3.6821015035464661</v>
      </c>
      <c r="DE814">
        <v>807</v>
      </c>
      <c r="DF814">
        <v>20.620207201810995</v>
      </c>
      <c r="DG814">
        <v>25.27423781455412</v>
      </c>
      <c r="DI814">
        <f t="shared" si="654"/>
        <v>0</v>
      </c>
      <c r="DJ814">
        <f t="shared" si="655"/>
        <v>1</v>
      </c>
      <c r="DK814">
        <f t="shared" si="656"/>
        <v>4.6540306127431244</v>
      </c>
      <c r="DN814">
        <v>807</v>
      </c>
      <c r="DO814">
        <v>23.001032177493347</v>
      </c>
      <c r="DP814">
        <v>23.251009882852998</v>
      </c>
      <c r="DR814">
        <f t="shared" si="657"/>
        <v>0</v>
      </c>
      <c r="DS814">
        <f t="shared" si="658"/>
        <v>1</v>
      </c>
      <c r="DT814">
        <f t="shared" si="659"/>
        <v>0.24997770535965103</v>
      </c>
      <c r="DW814">
        <v>807</v>
      </c>
      <c r="DX814">
        <v>27.641309129335411</v>
      </c>
      <c r="DY814">
        <v>3.3482367315535377</v>
      </c>
      <c r="EA814">
        <f t="shared" si="660"/>
        <v>1</v>
      </c>
      <c r="EB814">
        <f t="shared" si="661"/>
        <v>0</v>
      </c>
      <c r="EC814">
        <f t="shared" si="662"/>
        <v>24.293072397781874</v>
      </c>
      <c r="EF814">
        <v>807</v>
      </c>
      <c r="EG814">
        <v>23.585357680023144</v>
      </c>
      <c r="EH814">
        <v>21.255126769606665</v>
      </c>
      <c r="EJ814">
        <f t="shared" si="663"/>
        <v>1</v>
      </c>
      <c r="EK814">
        <f t="shared" si="664"/>
        <v>0</v>
      </c>
      <c r="EL814">
        <f t="shared" si="665"/>
        <v>2.3302309104164785</v>
      </c>
      <c r="EO814">
        <v>807</v>
      </c>
      <c r="EP814">
        <v>23.007796165758617</v>
      </c>
      <c r="EQ814">
        <v>45.511260522287785</v>
      </c>
      <c r="ES814">
        <f t="shared" si="666"/>
        <v>0</v>
      </c>
      <c r="ET814">
        <f t="shared" si="667"/>
        <v>1</v>
      </c>
      <c r="EU814">
        <f t="shared" si="668"/>
        <v>22.503464356529168</v>
      </c>
    </row>
    <row r="815" spans="1:151" x14ac:dyDescent="0.25">
      <c r="A815">
        <v>808</v>
      </c>
      <c r="B815">
        <v>10.084958304103425</v>
      </c>
      <c r="C815">
        <v>19.770241908633043</v>
      </c>
      <c r="E815">
        <f t="shared" si="669"/>
        <v>0</v>
      </c>
      <c r="F815">
        <f t="shared" si="620"/>
        <v>1</v>
      </c>
      <c r="G815">
        <f t="shared" si="670"/>
        <v>9.6852836045296176</v>
      </c>
      <c r="J815">
        <v>808</v>
      </c>
      <c r="K815">
        <v>26.700524472981272</v>
      </c>
      <c r="L815">
        <v>22.343106504299346</v>
      </c>
      <c r="N815">
        <f t="shared" si="621"/>
        <v>1</v>
      </c>
      <c r="O815">
        <f t="shared" si="622"/>
        <v>0</v>
      </c>
      <c r="P815">
        <f t="shared" si="623"/>
        <v>4.3574179686819257</v>
      </c>
      <c r="S815">
        <v>808</v>
      </c>
      <c r="T815">
        <v>17.454524302366671</v>
      </c>
      <c r="U815">
        <v>41.228066090686625</v>
      </c>
      <c r="W815">
        <f t="shared" si="624"/>
        <v>0</v>
      </c>
      <c r="X815">
        <f t="shared" si="625"/>
        <v>1</v>
      </c>
      <c r="Y815">
        <f t="shared" si="626"/>
        <v>23.773541788319953</v>
      </c>
      <c r="AB815">
        <v>808</v>
      </c>
      <c r="AC815">
        <v>26.034849392868175</v>
      </c>
      <c r="AD815">
        <v>18.043449300535187</v>
      </c>
      <c r="AF815">
        <f t="shared" si="627"/>
        <v>1</v>
      </c>
      <c r="AG815">
        <f t="shared" si="628"/>
        <v>0</v>
      </c>
      <c r="AH815">
        <f t="shared" si="629"/>
        <v>7.991400092332988</v>
      </c>
      <c r="AK815">
        <v>808</v>
      </c>
      <c r="AL815">
        <v>27.269737890455421</v>
      </c>
      <c r="AM815">
        <v>37.599278660297962</v>
      </c>
      <c r="AO815">
        <f t="shared" si="630"/>
        <v>0</v>
      </c>
      <c r="AP815">
        <f t="shared" si="631"/>
        <v>1</v>
      </c>
      <c r="AQ815">
        <f t="shared" si="632"/>
        <v>10.329540769842541</v>
      </c>
      <c r="AT815">
        <v>808</v>
      </c>
      <c r="AU815">
        <v>17.019192441815175</v>
      </c>
      <c r="AV815">
        <v>22.498171544180376</v>
      </c>
      <c r="AX815">
        <f t="shared" si="633"/>
        <v>0</v>
      </c>
      <c r="AY815">
        <f t="shared" si="634"/>
        <v>1</v>
      </c>
      <c r="AZ815">
        <f t="shared" si="635"/>
        <v>5.4789791023652015</v>
      </c>
      <c r="BC815">
        <v>808</v>
      </c>
      <c r="BD815" t="e">
        <v>#N/A</v>
      </c>
      <c r="BE815" t="e">
        <v>#N/A</v>
      </c>
      <c r="BG815" t="e">
        <f t="shared" si="636"/>
        <v>#N/A</v>
      </c>
      <c r="BH815" t="e">
        <f t="shared" si="637"/>
        <v>#N/A</v>
      </c>
      <c r="BI815" t="e">
        <f t="shared" si="638"/>
        <v>#N/A</v>
      </c>
      <c r="BL815">
        <v>808</v>
      </c>
      <c r="BM815">
        <v>28.256228199581614</v>
      </c>
      <c r="BN815">
        <v>10.697995243743787</v>
      </c>
      <c r="BP815">
        <f t="shared" si="639"/>
        <v>1</v>
      </c>
      <c r="BQ815">
        <f t="shared" si="640"/>
        <v>0</v>
      </c>
      <c r="BR815">
        <f t="shared" si="641"/>
        <v>17.558232955837827</v>
      </c>
      <c r="BU815">
        <v>808</v>
      </c>
      <c r="BV815">
        <v>31.659760985979766</v>
      </c>
      <c r="BW815">
        <v>26.272453798318999</v>
      </c>
      <c r="BY815">
        <f t="shared" si="642"/>
        <v>1</v>
      </c>
      <c r="BZ815">
        <f t="shared" si="643"/>
        <v>0</v>
      </c>
      <c r="CA815">
        <f t="shared" si="644"/>
        <v>5.3873071876607668</v>
      </c>
      <c r="CD815">
        <v>808</v>
      </c>
      <c r="CE815">
        <v>21.612238789018903</v>
      </c>
      <c r="CF815">
        <v>25.076845998020353</v>
      </c>
      <c r="CH815">
        <f t="shared" si="645"/>
        <v>0</v>
      </c>
      <c r="CI815">
        <f t="shared" si="646"/>
        <v>1</v>
      </c>
      <c r="CJ815">
        <f t="shared" si="647"/>
        <v>3.4646072090014499</v>
      </c>
      <c r="CM815">
        <v>808</v>
      </c>
      <c r="CN815">
        <v>19.787422708930936</v>
      </c>
      <c r="CO815">
        <v>19.190888042594093</v>
      </c>
      <c r="CQ815">
        <f t="shared" si="648"/>
        <v>1</v>
      </c>
      <c r="CR815">
        <f t="shared" si="649"/>
        <v>0</v>
      </c>
      <c r="CS815">
        <f t="shared" si="650"/>
        <v>0.5965346663368436</v>
      </c>
      <c r="CV815">
        <v>808</v>
      </c>
      <c r="CW815">
        <v>21.390790721654756</v>
      </c>
      <c r="CX815">
        <v>15.881511019261811</v>
      </c>
      <c r="CZ815">
        <f t="shared" si="651"/>
        <v>1</v>
      </c>
      <c r="DA815">
        <f t="shared" si="652"/>
        <v>0</v>
      </c>
      <c r="DB815">
        <f t="shared" si="653"/>
        <v>5.509279702392945</v>
      </c>
      <c r="DE815">
        <v>808</v>
      </c>
      <c r="DF815">
        <v>33.803356422126811</v>
      </c>
      <c r="DG815">
        <v>30.030398087769736</v>
      </c>
      <c r="DI815">
        <f t="shared" si="654"/>
        <v>1</v>
      </c>
      <c r="DJ815">
        <f t="shared" si="655"/>
        <v>0</v>
      </c>
      <c r="DK815">
        <f t="shared" si="656"/>
        <v>3.7729583343570745</v>
      </c>
      <c r="DN815">
        <v>808</v>
      </c>
      <c r="DO815">
        <v>28.321506864213539</v>
      </c>
      <c r="DP815">
        <v>23.874999272356369</v>
      </c>
      <c r="DR815">
        <f t="shared" si="657"/>
        <v>1</v>
      </c>
      <c r="DS815">
        <f t="shared" si="658"/>
        <v>0</v>
      </c>
      <c r="DT815">
        <f t="shared" si="659"/>
        <v>4.4465075918571699</v>
      </c>
      <c r="DW815">
        <v>808</v>
      </c>
      <c r="DX815">
        <v>25.992482591312374</v>
      </c>
      <c r="DY815">
        <v>27.286919139598599</v>
      </c>
      <c r="EA815">
        <f t="shared" si="660"/>
        <v>0</v>
      </c>
      <c r="EB815">
        <f t="shared" si="661"/>
        <v>1</v>
      </c>
      <c r="EC815">
        <f t="shared" si="662"/>
        <v>1.2944365482862246</v>
      </c>
      <c r="EF815">
        <v>808</v>
      </c>
      <c r="EG815">
        <v>20.21791317749684</v>
      </c>
      <c r="EH815">
        <v>18.928042708910489</v>
      </c>
      <c r="EJ815">
        <f t="shared" si="663"/>
        <v>1</v>
      </c>
      <c r="EK815">
        <f t="shared" si="664"/>
        <v>0</v>
      </c>
      <c r="EL815">
        <f t="shared" si="665"/>
        <v>1.2898704685863507</v>
      </c>
      <c r="EO815">
        <v>808</v>
      </c>
      <c r="EP815">
        <v>18.373230924447839</v>
      </c>
      <c r="EQ815">
        <v>22.857555778528472</v>
      </c>
      <c r="ES815">
        <f t="shared" si="666"/>
        <v>0</v>
      </c>
      <c r="ET815">
        <f t="shared" si="667"/>
        <v>1</v>
      </c>
      <c r="EU815">
        <f t="shared" si="668"/>
        <v>4.4843248540806329</v>
      </c>
    </row>
    <row r="816" spans="1:151" x14ac:dyDescent="0.25">
      <c r="A816">
        <v>809</v>
      </c>
      <c r="B816">
        <v>15.472928282256184</v>
      </c>
      <c r="C816">
        <v>10.233935174313967</v>
      </c>
      <c r="E816">
        <f t="shared" si="669"/>
        <v>1</v>
      </c>
      <c r="F816">
        <f t="shared" si="620"/>
        <v>0</v>
      </c>
      <c r="G816">
        <f t="shared" si="670"/>
        <v>5.2389931079422176</v>
      </c>
      <c r="J816">
        <v>809</v>
      </c>
      <c r="K816">
        <v>18.55354243149451</v>
      </c>
      <c r="L816">
        <v>20.160109461128606</v>
      </c>
      <c r="N816">
        <f t="shared" si="621"/>
        <v>0</v>
      </c>
      <c r="O816">
        <f t="shared" si="622"/>
        <v>1</v>
      </c>
      <c r="P816">
        <f t="shared" si="623"/>
        <v>1.6065670296340961</v>
      </c>
      <c r="S816">
        <v>809</v>
      </c>
      <c r="T816">
        <v>15.637306918172301</v>
      </c>
      <c r="U816">
        <v>6.7031364171026162</v>
      </c>
      <c r="W816">
        <f t="shared" si="624"/>
        <v>1</v>
      </c>
      <c r="X816">
        <f t="shared" si="625"/>
        <v>0</v>
      </c>
      <c r="Y816">
        <f t="shared" si="626"/>
        <v>8.9341705010696852</v>
      </c>
      <c r="AB816">
        <v>809</v>
      </c>
      <c r="AC816">
        <v>20.463605954561</v>
      </c>
      <c r="AD816">
        <v>18.619276998483791</v>
      </c>
      <c r="AF816">
        <f t="shared" si="627"/>
        <v>1</v>
      </c>
      <c r="AG816">
        <f t="shared" si="628"/>
        <v>0</v>
      </c>
      <c r="AH816">
        <f t="shared" si="629"/>
        <v>1.8443289560772094</v>
      </c>
      <c r="AK816">
        <v>809</v>
      </c>
      <c r="AL816">
        <v>23.516117248069747</v>
      </c>
      <c r="AM816">
        <v>16.775607402135009</v>
      </c>
      <c r="AO816">
        <f t="shared" si="630"/>
        <v>1</v>
      </c>
      <c r="AP816">
        <f t="shared" si="631"/>
        <v>0</v>
      </c>
      <c r="AQ816">
        <f t="shared" si="632"/>
        <v>6.7405098459347386</v>
      </c>
      <c r="AT816">
        <v>809</v>
      </c>
      <c r="AU816">
        <v>18.377157106853925</v>
      </c>
      <c r="AV816">
        <v>21.326291113485876</v>
      </c>
      <c r="AX816">
        <f t="shared" si="633"/>
        <v>0</v>
      </c>
      <c r="AY816">
        <f t="shared" si="634"/>
        <v>1</v>
      </c>
      <c r="AZ816">
        <f t="shared" si="635"/>
        <v>2.9491340066319509</v>
      </c>
      <c r="BC816">
        <v>809</v>
      </c>
      <c r="BD816" t="e">
        <v>#N/A</v>
      </c>
      <c r="BE816" t="e">
        <v>#N/A</v>
      </c>
      <c r="BG816" t="e">
        <f t="shared" si="636"/>
        <v>#N/A</v>
      </c>
      <c r="BH816" t="e">
        <f t="shared" si="637"/>
        <v>#N/A</v>
      </c>
      <c r="BI816" t="e">
        <f t="shared" si="638"/>
        <v>#N/A</v>
      </c>
      <c r="BL816">
        <v>809</v>
      </c>
      <c r="BM816">
        <v>20.663596947561523</v>
      </c>
      <c r="BN816">
        <v>11.069097449787218</v>
      </c>
      <c r="BP816">
        <f t="shared" si="639"/>
        <v>1</v>
      </c>
      <c r="BQ816">
        <f t="shared" si="640"/>
        <v>0</v>
      </c>
      <c r="BR816">
        <f t="shared" si="641"/>
        <v>9.5944994977743043</v>
      </c>
      <c r="BU816">
        <v>809</v>
      </c>
      <c r="BV816">
        <v>17.146540051637931</v>
      </c>
      <c r="BW816">
        <v>14.446249866618363</v>
      </c>
      <c r="BY816">
        <f t="shared" si="642"/>
        <v>1</v>
      </c>
      <c r="BZ816">
        <f t="shared" si="643"/>
        <v>0</v>
      </c>
      <c r="CA816">
        <f t="shared" si="644"/>
        <v>2.7002901850195684</v>
      </c>
      <c r="CD816">
        <v>809</v>
      </c>
      <c r="CE816">
        <v>22.928954043109865</v>
      </c>
      <c r="CF816">
        <v>29.801211807901225</v>
      </c>
      <c r="CH816">
        <f t="shared" si="645"/>
        <v>0</v>
      </c>
      <c r="CI816">
        <f t="shared" si="646"/>
        <v>1</v>
      </c>
      <c r="CJ816">
        <f t="shared" si="647"/>
        <v>6.8722577647913603</v>
      </c>
      <c r="CM816">
        <v>809</v>
      </c>
      <c r="CN816">
        <v>13.261133939293281</v>
      </c>
      <c r="CO816">
        <v>16.777027904943164</v>
      </c>
      <c r="CQ816">
        <f t="shared" si="648"/>
        <v>0</v>
      </c>
      <c r="CR816">
        <f t="shared" si="649"/>
        <v>1</v>
      </c>
      <c r="CS816">
        <f t="shared" si="650"/>
        <v>3.5158939656498838</v>
      </c>
      <c r="CV816">
        <v>809</v>
      </c>
      <c r="CW816">
        <v>19.645093557749348</v>
      </c>
      <c r="CX816">
        <v>16.464495723836869</v>
      </c>
      <c r="CZ816">
        <f t="shared" si="651"/>
        <v>1</v>
      </c>
      <c r="DA816">
        <f t="shared" si="652"/>
        <v>0</v>
      </c>
      <c r="DB816">
        <f t="shared" si="653"/>
        <v>3.1805978339124792</v>
      </c>
      <c r="DE816">
        <v>809</v>
      </c>
      <c r="DF816">
        <v>22.916201598842832</v>
      </c>
      <c r="DG816">
        <v>24.694470662404413</v>
      </c>
      <c r="DI816">
        <f t="shared" si="654"/>
        <v>0</v>
      </c>
      <c r="DJ816">
        <f t="shared" si="655"/>
        <v>1</v>
      </c>
      <c r="DK816">
        <f t="shared" si="656"/>
        <v>1.7782690635615808</v>
      </c>
      <c r="DN816">
        <v>809</v>
      </c>
      <c r="DO816">
        <v>22.27963564783213</v>
      </c>
      <c r="DP816">
        <v>20.44461413705298</v>
      </c>
      <c r="DR816">
        <f t="shared" si="657"/>
        <v>1</v>
      </c>
      <c r="DS816">
        <f t="shared" si="658"/>
        <v>0</v>
      </c>
      <c r="DT816">
        <f t="shared" si="659"/>
        <v>1.8350215107791499</v>
      </c>
      <c r="DW816">
        <v>809</v>
      </c>
      <c r="DX816">
        <v>23.48557117637241</v>
      </c>
      <c r="DY816">
        <v>23.346375950734469</v>
      </c>
      <c r="EA816">
        <f t="shared" si="660"/>
        <v>1</v>
      </c>
      <c r="EB816">
        <f t="shared" si="661"/>
        <v>0</v>
      </c>
      <c r="EC816">
        <f t="shared" si="662"/>
        <v>0.13919522563794118</v>
      </c>
      <c r="EF816">
        <v>809</v>
      </c>
      <c r="EG816">
        <v>22.721534765032349</v>
      </c>
      <c r="EH816">
        <v>14.800656700774628</v>
      </c>
      <c r="EJ816">
        <f t="shared" si="663"/>
        <v>1</v>
      </c>
      <c r="EK816">
        <f t="shared" si="664"/>
        <v>0</v>
      </c>
      <c r="EL816">
        <f t="shared" si="665"/>
        <v>7.920878064257721</v>
      </c>
      <c r="EO816">
        <v>809</v>
      </c>
      <c r="EP816">
        <v>21.787262776628143</v>
      </c>
      <c r="EQ816">
        <v>16.956833634825323</v>
      </c>
      <c r="ES816">
        <f t="shared" si="666"/>
        <v>1</v>
      </c>
      <c r="ET816">
        <f t="shared" si="667"/>
        <v>0</v>
      </c>
      <c r="EU816">
        <f t="shared" si="668"/>
        <v>4.8304291418028207</v>
      </c>
    </row>
    <row r="817" spans="1:151" x14ac:dyDescent="0.25">
      <c r="A817">
        <v>810</v>
      </c>
      <c r="B817">
        <v>14.110409814099484</v>
      </c>
      <c r="C817">
        <v>31.490294106495035</v>
      </c>
      <c r="E817">
        <f t="shared" si="669"/>
        <v>0</v>
      </c>
      <c r="F817">
        <f t="shared" si="620"/>
        <v>1</v>
      </c>
      <c r="G817">
        <f t="shared" si="670"/>
        <v>17.379884292395552</v>
      </c>
      <c r="J817">
        <v>810</v>
      </c>
      <c r="K817">
        <v>24.531395181508216</v>
      </c>
      <c r="L817">
        <v>24.409447982979536</v>
      </c>
      <c r="N817">
        <f t="shared" si="621"/>
        <v>1</v>
      </c>
      <c r="O817">
        <f t="shared" si="622"/>
        <v>0</v>
      </c>
      <c r="P817">
        <f t="shared" si="623"/>
        <v>0.12194719852868019</v>
      </c>
      <c r="S817">
        <v>810</v>
      </c>
      <c r="T817">
        <v>21.442008955064562</v>
      </c>
      <c r="U817">
        <v>64.549582299658312</v>
      </c>
      <c r="W817">
        <f t="shared" si="624"/>
        <v>0</v>
      </c>
      <c r="X817">
        <f t="shared" si="625"/>
        <v>1</v>
      </c>
      <c r="Y817">
        <f t="shared" si="626"/>
        <v>43.107573344593746</v>
      </c>
      <c r="AB817">
        <v>810</v>
      </c>
      <c r="AC817">
        <v>18.177479069192099</v>
      </c>
      <c r="AD817">
        <v>18.275635726542824</v>
      </c>
      <c r="AF817">
        <f t="shared" si="627"/>
        <v>0</v>
      </c>
      <c r="AG817">
        <f t="shared" si="628"/>
        <v>1</v>
      </c>
      <c r="AH817">
        <f t="shared" si="629"/>
        <v>9.815665735072443E-2</v>
      </c>
      <c r="AK817">
        <v>810</v>
      </c>
      <c r="AL817">
        <v>18.457360546884999</v>
      </c>
      <c r="AM817">
        <v>46.537184294579518</v>
      </c>
      <c r="AO817">
        <f t="shared" si="630"/>
        <v>0</v>
      </c>
      <c r="AP817">
        <f t="shared" si="631"/>
        <v>1</v>
      </c>
      <c r="AQ817">
        <f t="shared" si="632"/>
        <v>28.079823747694519</v>
      </c>
      <c r="AT817">
        <v>810</v>
      </c>
      <c r="AU817">
        <v>20.395501745496947</v>
      </c>
      <c r="AV817">
        <v>22.962921054841537</v>
      </c>
      <c r="AX817">
        <f t="shared" si="633"/>
        <v>0</v>
      </c>
      <c r="AY817">
        <f t="shared" si="634"/>
        <v>1</v>
      </c>
      <c r="AZ817">
        <f t="shared" si="635"/>
        <v>2.5674193093445901</v>
      </c>
      <c r="BC817">
        <v>810</v>
      </c>
      <c r="BD817" t="e">
        <v>#N/A</v>
      </c>
      <c r="BE817" t="e">
        <v>#N/A</v>
      </c>
      <c r="BG817" t="e">
        <f t="shared" si="636"/>
        <v>#N/A</v>
      </c>
      <c r="BH817" t="e">
        <f t="shared" si="637"/>
        <v>#N/A</v>
      </c>
      <c r="BI817" t="e">
        <f t="shared" si="638"/>
        <v>#N/A</v>
      </c>
      <c r="BL817">
        <v>810</v>
      </c>
      <c r="BM817">
        <v>35.777850872303055</v>
      </c>
      <c r="BN817">
        <v>15.310181024613378</v>
      </c>
      <c r="BP817">
        <f t="shared" si="639"/>
        <v>1</v>
      </c>
      <c r="BQ817">
        <f t="shared" si="640"/>
        <v>0</v>
      </c>
      <c r="BR817">
        <f t="shared" si="641"/>
        <v>20.467669847689677</v>
      </c>
      <c r="BU817">
        <v>810</v>
      </c>
      <c r="BV817">
        <v>13.873932853595816</v>
      </c>
      <c r="BW817">
        <v>32.080872882424885</v>
      </c>
      <c r="BY817">
        <f t="shared" si="642"/>
        <v>0</v>
      </c>
      <c r="BZ817">
        <f t="shared" si="643"/>
        <v>1</v>
      </c>
      <c r="CA817">
        <f t="shared" si="644"/>
        <v>18.206940028829067</v>
      </c>
      <c r="CD817">
        <v>810</v>
      </c>
      <c r="CE817">
        <v>24.273214451254894</v>
      </c>
      <c r="CF817">
        <v>36.846323050550353</v>
      </c>
      <c r="CH817">
        <f t="shared" si="645"/>
        <v>0</v>
      </c>
      <c r="CI817">
        <f t="shared" si="646"/>
        <v>1</v>
      </c>
      <c r="CJ817">
        <f t="shared" si="647"/>
        <v>12.573108599295459</v>
      </c>
      <c r="CM817">
        <v>810</v>
      </c>
      <c r="CN817">
        <v>15.940437769817663</v>
      </c>
      <c r="CO817">
        <v>39.008088275890074</v>
      </c>
      <c r="CQ817">
        <f t="shared" si="648"/>
        <v>0</v>
      </c>
      <c r="CR817">
        <f t="shared" si="649"/>
        <v>1</v>
      </c>
      <c r="CS817">
        <f t="shared" si="650"/>
        <v>23.067650506072411</v>
      </c>
      <c r="CV817">
        <v>810</v>
      </c>
      <c r="CW817">
        <v>25.603354562877943</v>
      </c>
      <c r="CX817">
        <v>13.920702362340311</v>
      </c>
      <c r="CZ817">
        <f t="shared" si="651"/>
        <v>1</v>
      </c>
      <c r="DA817">
        <f t="shared" si="652"/>
        <v>0</v>
      </c>
      <c r="DB817">
        <f t="shared" si="653"/>
        <v>11.682652200537632</v>
      </c>
      <c r="DE817">
        <v>810</v>
      </c>
      <c r="DF817">
        <v>25.377473234157478</v>
      </c>
      <c r="DG817">
        <v>26.334161757644143</v>
      </c>
      <c r="DI817">
        <f t="shared" si="654"/>
        <v>0</v>
      </c>
      <c r="DJ817">
        <f t="shared" si="655"/>
        <v>1</v>
      </c>
      <c r="DK817">
        <f t="shared" si="656"/>
        <v>0.95668852348666533</v>
      </c>
      <c r="DN817">
        <v>810</v>
      </c>
      <c r="DO817">
        <v>24.143814850742981</v>
      </c>
      <c r="DP817">
        <v>25.266853375164544</v>
      </c>
      <c r="DR817">
        <f t="shared" si="657"/>
        <v>0</v>
      </c>
      <c r="DS817">
        <f t="shared" si="658"/>
        <v>1</v>
      </c>
      <c r="DT817">
        <f t="shared" si="659"/>
        <v>1.1230385244215633</v>
      </c>
      <c r="DW817">
        <v>810</v>
      </c>
      <c r="DX817">
        <v>17.51843123290082</v>
      </c>
      <c r="DY817">
        <v>17.970408378144608</v>
      </c>
      <c r="EA817">
        <f t="shared" si="660"/>
        <v>0</v>
      </c>
      <c r="EB817">
        <f t="shared" si="661"/>
        <v>1</v>
      </c>
      <c r="EC817">
        <f t="shared" si="662"/>
        <v>0.45197714524378796</v>
      </c>
      <c r="EF817">
        <v>810</v>
      </c>
      <c r="EG817">
        <v>25.722912709041466</v>
      </c>
      <c r="EH817">
        <v>12.845075765566088</v>
      </c>
      <c r="EJ817">
        <f t="shared" si="663"/>
        <v>1</v>
      </c>
      <c r="EK817">
        <f t="shared" si="664"/>
        <v>0</v>
      </c>
      <c r="EL817">
        <f t="shared" si="665"/>
        <v>12.877836943475378</v>
      </c>
      <c r="EO817">
        <v>810</v>
      </c>
      <c r="EP817">
        <v>22.313837855204227</v>
      </c>
      <c r="EQ817">
        <v>29.547955580086903</v>
      </c>
      <c r="ES817">
        <f t="shared" si="666"/>
        <v>0</v>
      </c>
      <c r="ET817">
        <f t="shared" si="667"/>
        <v>1</v>
      </c>
      <c r="EU817">
        <f t="shared" si="668"/>
        <v>7.234117724882676</v>
      </c>
    </row>
    <row r="818" spans="1:151" x14ac:dyDescent="0.25">
      <c r="A818">
        <v>811</v>
      </c>
      <c r="B818">
        <v>11.101952951085954</v>
      </c>
      <c r="C818">
        <v>14.854663195996402</v>
      </c>
      <c r="E818">
        <f t="shared" si="669"/>
        <v>0</v>
      </c>
      <c r="F818">
        <f t="shared" si="620"/>
        <v>1</v>
      </c>
      <c r="G818">
        <f t="shared" si="670"/>
        <v>3.7527102449104479</v>
      </c>
      <c r="J818">
        <v>811</v>
      </c>
      <c r="K818">
        <v>22.062929474695512</v>
      </c>
      <c r="L818">
        <v>14.534043784071635</v>
      </c>
      <c r="N818">
        <f t="shared" si="621"/>
        <v>1</v>
      </c>
      <c r="O818">
        <f t="shared" si="622"/>
        <v>0</v>
      </c>
      <c r="P818">
        <f t="shared" si="623"/>
        <v>7.528885690623877</v>
      </c>
      <c r="S818">
        <v>811</v>
      </c>
      <c r="T818">
        <v>18.570210007339362</v>
      </c>
      <c r="U818">
        <v>22.62322213681102</v>
      </c>
      <c r="W818">
        <f t="shared" si="624"/>
        <v>0</v>
      </c>
      <c r="X818">
        <f t="shared" si="625"/>
        <v>1</v>
      </c>
      <c r="Y818">
        <f t="shared" si="626"/>
        <v>4.0530121294716572</v>
      </c>
      <c r="AB818">
        <v>811</v>
      </c>
      <c r="AC818">
        <v>11.112915054496149</v>
      </c>
      <c r="AD818">
        <v>16.735287512255034</v>
      </c>
      <c r="AF818">
        <f t="shared" si="627"/>
        <v>0</v>
      </c>
      <c r="AG818">
        <f t="shared" si="628"/>
        <v>1</v>
      </c>
      <c r="AH818">
        <f t="shared" si="629"/>
        <v>5.6223724577588854</v>
      </c>
      <c r="AK818">
        <v>811</v>
      </c>
      <c r="AL818">
        <v>14.827162360463436</v>
      </c>
      <c r="AM818">
        <v>27.236305324807191</v>
      </c>
      <c r="AO818">
        <f t="shared" si="630"/>
        <v>0</v>
      </c>
      <c r="AP818">
        <f t="shared" si="631"/>
        <v>1</v>
      </c>
      <c r="AQ818">
        <f t="shared" si="632"/>
        <v>12.409142964343754</v>
      </c>
      <c r="AT818">
        <v>811</v>
      </c>
      <c r="AU818">
        <v>22.979331758741065</v>
      </c>
      <c r="AV818">
        <v>21.591749216633254</v>
      </c>
      <c r="AX818">
        <f t="shared" si="633"/>
        <v>1</v>
      </c>
      <c r="AY818">
        <f t="shared" si="634"/>
        <v>0</v>
      </c>
      <c r="AZ818">
        <f t="shared" si="635"/>
        <v>1.3875825421078112</v>
      </c>
      <c r="BC818">
        <v>811</v>
      </c>
      <c r="BD818" t="e">
        <v>#N/A</v>
      </c>
      <c r="BE818" t="e">
        <v>#N/A</v>
      </c>
      <c r="BG818" t="e">
        <f t="shared" si="636"/>
        <v>#N/A</v>
      </c>
      <c r="BH818" t="e">
        <f t="shared" si="637"/>
        <v>#N/A</v>
      </c>
      <c r="BI818" t="e">
        <f t="shared" si="638"/>
        <v>#N/A</v>
      </c>
      <c r="BL818">
        <v>811</v>
      </c>
      <c r="BM818">
        <v>23.634939514875423</v>
      </c>
      <c r="BN818">
        <v>14.371187001468702</v>
      </c>
      <c r="BP818">
        <f t="shared" si="639"/>
        <v>1</v>
      </c>
      <c r="BQ818">
        <f t="shared" si="640"/>
        <v>0</v>
      </c>
      <c r="BR818">
        <f t="shared" si="641"/>
        <v>9.2637525134067218</v>
      </c>
      <c r="BU818">
        <v>811</v>
      </c>
      <c r="BV818">
        <v>30.743426746442232</v>
      </c>
      <c r="BW818">
        <v>17.4059275247266</v>
      </c>
      <c r="BY818">
        <f t="shared" si="642"/>
        <v>1</v>
      </c>
      <c r="BZ818">
        <f t="shared" si="643"/>
        <v>0</v>
      </c>
      <c r="CA818">
        <f t="shared" si="644"/>
        <v>13.337499221715632</v>
      </c>
      <c r="CD818">
        <v>811</v>
      </c>
      <c r="CE818">
        <v>27.112727933062743</v>
      </c>
      <c r="CF818">
        <v>19.97677952319534</v>
      </c>
      <c r="CH818">
        <f t="shared" si="645"/>
        <v>1</v>
      </c>
      <c r="CI818">
        <f t="shared" si="646"/>
        <v>0</v>
      </c>
      <c r="CJ818">
        <f t="shared" si="647"/>
        <v>7.1359484098674031</v>
      </c>
      <c r="CM818">
        <v>811</v>
      </c>
      <c r="CN818">
        <v>15.956700326404837</v>
      </c>
      <c r="CO818">
        <v>17.615166163698674</v>
      </c>
      <c r="CQ818">
        <f t="shared" si="648"/>
        <v>0</v>
      </c>
      <c r="CR818">
        <f t="shared" si="649"/>
        <v>1</v>
      </c>
      <c r="CS818">
        <f t="shared" si="650"/>
        <v>1.6584658372938375</v>
      </c>
      <c r="CV818">
        <v>811</v>
      </c>
      <c r="CW818">
        <v>19.187110498771986</v>
      </c>
      <c r="CX818">
        <v>18.154594201120357</v>
      </c>
      <c r="CZ818">
        <f t="shared" si="651"/>
        <v>1</v>
      </c>
      <c r="DA818">
        <f t="shared" si="652"/>
        <v>0</v>
      </c>
      <c r="DB818">
        <f t="shared" si="653"/>
        <v>1.0325162976516289</v>
      </c>
      <c r="DE818">
        <v>811</v>
      </c>
      <c r="DF818">
        <v>15.835271600622178</v>
      </c>
      <c r="DG818">
        <v>23.90478424388991</v>
      </c>
      <c r="DI818">
        <f t="shared" si="654"/>
        <v>0</v>
      </c>
      <c r="DJ818">
        <f t="shared" si="655"/>
        <v>1</v>
      </c>
      <c r="DK818">
        <f t="shared" si="656"/>
        <v>8.069512643267732</v>
      </c>
      <c r="DN818">
        <v>811</v>
      </c>
      <c r="DO818">
        <v>25.549576455934545</v>
      </c>
      <c r="DP818">
        <v>16.41806524602648</v>
      </c>
      <c r="DR818">
        <f t="shared" si="657"/>
        <v>1</v>
      </c>
      <c r="DS818">
        <f t="shared" si="658"/>
        <v>0</v>
      </c>
      <c r="DT818">
        <f t="shared" si="659"/>
        <v>9.1315112099080658</v>
      </c>
      <c r="DW818">
        <v>811</v>
      </c>
      <c r="DX818">
        <v>8.9075342693568498</v>
      </c>
      <c r="DY818">
        <v>26.758530336156394</v>
      </c>
      <c r="EA818">
        <f t="shared" si="660"/>
        <v>0</v>
      </c>
      <c r="EB818">
        <f t="shared" si="661"/>
        <v>1</v>
      </c>
      <c r="EC818">
        <f t="shared" si="662"/>
        <v>17.850996066799546</v>
      </c>
      <c r="EF818">
        <v>811</v>
      </c>
      <c r="EG818">
        <v>17.573046808120097</v>
      </c>
      <c r="EH818">
        <v>19.07149986373912</v>
      </c>
      <c r="EJ818">
        <f t="shared" si="663"/>
        <v>0</v>
      </c>
      <c r="EK818">
        <f t="shared" si="664"/>
        <v>1</v>
      </c>
      <c r="EL818">
        <f t="shared" si="665"/>
        <v>1.4984530556190236</v>
      </c>
      <c r="EO818">
        <v>811</v>
      </c>
      <c r="EP818">
        <v>27.91421267923835</v>
      </c>
      <c r="EQ818">
        <v>18.625751469817665</v>
      </c>
      <c r="ES818">
        <f t="shared" si="666"/>
        <v>1</v>
      </c>
      <c r="ET818">
        <f t="shared" si="667"/>
        <v>0</v>
      </c>
      <c r="EU818">
        <f t="shared" si="668"/>
        <v>9.2884612094206851</v>
      </c>
    </row>
    <row r="819" spans="1:151" x14ac:dyDescent="0.25">
      <c r="A819">
        <v>812</v>
      </c>
      <c r="B819">
        <v>13.678450314636674</v>
      </c>
      <c r="C819">
        <v>22.466553249783534</v>
      </c>
      <c r="E819">
        <f t="shared" si="669"/>
        <v>0</v>
      </c>
      <c r="F819">
        <f t="shared" si="620"/>
        <v>1</v>
      </c>
      <c r="G819">
        <f t="shared" si="670"/>
        <v>8.7881029351468598</v>
      </c>
      <c r="J819">
        <v>812</v>
      </c>
      <c r="K819">
        <v>22.822183322514618</v>
      </c>
      <c r="L819">
        <v>29.654840407442634</v>
      </c>
      <c r="N819">
        <f t="shared" si="621"/>
        <v>0</v>
      </c>
      <c r="O819">
        <f t="shared" si="622"/>
        <v>1</v>
      </c>
      <c r="P819">
        <f t="shared" si="623"/>
        <v>6.8326570849280159</v>
      </c>
      <c r="S819">
        <v>812</v>
      </c>
      <c r="T819">
        <v>17.003119315704474</v>
      </c>
      <c r="U819">
        <v>33.066556533106507</v>
      </c>
      <c r="W819">
        <f t="shared" si="624"/>
        <v>0</v>
      </c>
      <c r="X819">
        <f t="shared" si="625"/>
        <v>1</v>
      </c>
      <c r="Y819">
        <f t="shared" si="626"/>
        <v>16.063437217402033</v>
      </c>
      <c r="AB819">
        <v>812</v>
      </c>
      <c r="AC819">
        <v>25.955084598430052</v>
      </c>
      <c r="AD819">
        <v>18.918587351489876</v>
      </c>
      <c r="AF819">
        <f t="shared" si="627"/>
        <v>1</v>
      </c>
      <c r="AG819">
        <f t="shared" si="628"/>
        <v>0</v>
      </c>
      <c r="AH819">
        <f t="shared" si="629"/>
        <v>7.0364972469401756</v>
      </c>
      <c r="AK819">
        <v>812</v>
      </c>
      <c r="AL819">
        <v>21.371829789583419</v>
      </c>
      <c r="AM819">
        <v>21.888094542296827</v>
      </c>
      <c r="AO819">
        <f t="shared" si="630"/>
        <v>0</v>
      </c>
      <c r="AP819">
        <f t="shared" si="631"/>
        <v>1</v>
      </c>
      <c r="AQ819">
        <f t="shared" si="632"/>
        <v>0.51626475271340766</v>
      </c>
      <c r="AT819">
        <v>812</v>
      </c>
      <c r="AU819">
        <v>14.729683652121512</v>
      </c>
      <c r="AV819">
        <v>8.5324185593963353</v>
      </c>
      <c r="AX819">
        <f t="shared" si="633"/>
        <v>1</v>
      </c>
      <c r="AY819">
        <f t="shared" si="634"/>
        <v>0</v>
      </c>
      <c r="AZ819">
        <f t="shared" si="635"/>
        <v>6.1972650927251767</v>
      </c>
      <c r="BC819">
        <v>812</v>
      </c>
      <c r="BD819" t="e">
        <v>#N/A</v>
      </c>
      <c r="BE819" t="e">
        <v>#N/A</v>
      </c>
      <c r="BG819" t="e">
        <f t="shared" si="636"/>
        <v>#N/A</v>
      </c>
      <c r="BH819" t="e">
        <f t="shared" si="637"/>
        <v>#N/A</v>
      </c>
      <c r="BI819" t="e">
        <f t="shared" si="638"/>
        <v>#N/A</v>
      </c>
      <c r="BL819">
        <v>812</v>
      </c>
      <c r="BM819">
        <v>25.414387980027648</v>
      </c>
      <c r="BN819">
        <v>11.42930132678611</v>
      </c>
      <c r="BP819">
        <f t="shared" si="639"/>
        <v>1</v>
      </c>
      <c r="BQ819">
        <f t="shared" si="640"/>
        <v>0</v>
      </c>
      <c r="BR819">
        <f t="shared" si="641"/>
        <v>13.985086653241538</v>
      </c>
      <c r="BU819">
        <v>812</v>
      </c>
      <c r="BV819">
        <v>11.968629258234907</v>
      </c>
      <c r="BW819">
        <v>17.759843064153557</v>
      </c>
      <c r="BY819">
        <f t="shared" si="642"/>
        <v>0</v>
      </c>
      <c r="BZ819">
        <f t="shared" si="643"/>
        <v>1</v>
      </c>
      <c r="CA819">
        <f t="shared" si="644"/>
        <v>5.79121380591865</v>
      </c>
      <c r="CD819">
        <v>812</v>
      </c>
      <c r="CE819">
        <v>22.419758018727038</v>
      </c>
      <c r="CF819">
        <v>31.731254735125251</v>
      </c>
      <c r="CH819">
        <f t="shared" si="645"/>
        <v>0</v>
      </c>
      <c r="CI819">
        <f t="shared" si="646"/>
        <v>1</v>
      </c>
      <c r="CJ819">
        <f t="shared" si="647"/>
        <v>9.3114967163982136</v>
      </c>
      <c r="CM819">
        <v>812</v>
      </c>
      <c r="CN819">
        <v>25.014475818940031</v>
      </c>
      <c r="CO819">
        <v>18.686156451716943</v>
      </c>
      <c r="CQ819">
        <f t="shared" si="648"/>
        <v>1</v>
      </c>
      <c r="CR819">
        <f t="shared" si="649"/>
        <v>0</v>
      </c>
      <c r="CS819">
        <f t="shared" si="650"/>
        <v>6.328319367223088</v>
      </c>
      <c r="CV819">
        <v>812</v>
      </c>
      <c r="CW819">
        <v>22.837978261608573</v>
      </c>
      <c r="CX819">
        <v>21.578224530594028</v>
      </c>
      <c r="CZ819">
        <f t="shared" si="651"/>
        <v>1</v>
      </c>
      <c r="DA819">
        <f t="shared" si="652"/>
        <v>0</v>
      </c>
      <c r="DB819">
        <f t="shared" si="653"/>
        <v>1.2597537310145448</v>
      </c>
      <c r="DE819">
        <v>812</v>
      </c>
      <c r="DF819">
        <v>17.766460304184402</v>
      </c>
      <c r="DG819">
        <v>22.184210993528758</v>
      </c>
      <c r="DI819">
        <f t="shared" si="654"/>
        <v>0</v>
      </c>
      <c r="DJ819">
        <f t="shared" si="655"/>
        <v>1</v>
      </c>
      <c r="DK819">
        <f t="shared" si="656"/>
        <v>4.4177506893443557</v>
      </c>
      <c r="DN819">
        <v>812</v>
      </c>
      <c r="DO819">
        <v>22.877237723814154</v>
      </c>
      <c r="DP819">
        <v>13.824015142592245</v>
      </c>
      <c r="DR819">
        <f t="shared" si="657"/>
        <v>1</v>
      </c>
      <c r="DS819">
        <f t="shared" si="658"/>
        <v>0</v>
      </c>
      <c r="DT819">
        <f t="shared" si="659"/>
        <v>9.0532225812219096</v>
      </c>
      <c r="DW819">
        <v>812</v>
      </c>
      <c r="DX819">
        <v>7.1360424620266691</v>
      </c>
      <c r="DY819">
        <v>24.083275224124879</v>
      </c>
      <c r="EA819">
        <f t="shared" si="660"/>
        <v>0</v>
      </c>
      <c r="EB819">
        <f t="shared" si="661"/>
        <v>1</v>
      </c>
      <c r="EC819">
        <f t="shared" si="662"/>
        <v>16.94723276209821</v>
      </c>
      <c r="EF819">
        <v>812</v>
      </c>
      <c r="EG819">
        <v>20.120501363180779</v>
      </c>
      <c r="EH819">
        <v>15.980009727631437</v>
      </c>
      <c r="EJ819">
        <f t="shared" si="663"/>
        <v>1</v>
      </c>
      <c r="EK819">
        <f t="shared" si="664"/>
        <v>0</v>
      </c>
      <c r="EL819">
        <f t="shared" si="665"/>
        <v>4.140491635549342</v>
      </c>
      <c r="EO819">
        <v>812</v>
      </c>
      <c r="EP819">
        <v>25.869645402681911</v>
      </c>
      <c r="EQ819">
        <v>-4.5198591217821331</v>
      </c>
      <c r="ES819">
        <f t="shared" si="666"/>
        <v>1</v>
      </c>
      <c r="ET819">
        <f t="shared" si="667"/>
        <v>0</v>
      </c>
      <c r="EU819">
        <f t="shared" si="668"/>
        <v>30.389504524464044</v>
      </c>
    </row>
    <row r="820" spans="1:151" x14ac:dyDescent="0.25">
      <c r="A820">
        <v>813</v>
      </c>
      <c r="B820">
        <v>14.107405137693085</v>
      </c>
      <c r="C820">
        <v>19.947298007526857</v>
      </c>
      <c r="E820">
        <f t="shared" si="669"/>
        <v>0</v>
      </c>
      <c r="F820">
        <f t="shared" si="620"/>
        <v>1</v>
      </c>
      <c r="G820">
        <f t="shared" si="670"/>
        <v>5.839892869833772</v>
      </c>
      <c r="J820">
        <v>813</v>
      </c>
      <c r="K820">
        <v>26.332636700474673</v>
      </c>
      <c r="L820">
        <v>23.180763051858609</v>
      </c>
      <c r="N820">
        <f t="shared" si="621"/>
        <v>1</v>
      </c>
      <c r="O820">
        <f t="shared" si="622"/>
        <v>0</v>
      </c>
      <c r="P820">
        <f t="shared" si="623"/>
        <v>3.1518736486160641</v>
      </c>
      <c r="S820">
        <v>813</v>
      </c>
      <c r="T820">
        <v>17.791909649904682</v>
      </c>
      <c r="U820">
        <v>47.032520666878099</v>
      </c>
      <c r="W820">
        <f t="shared" si="624"/>
        <v>0</v>
      </c>
      <c r="X820">
        <f t="shared" si="625"/>
        <v>1</v>
      </c>
      <c r="Y820">
        <f t="shared" si="626"/>
        <v>29.240611016973418</v>
      </c>
      <c r="AB820">
        <v>813</v>
      </c>
      <c r="AC820">
        <v>20.2710510928374</v>
      </c>
      <c r="AD820">
        <v>18.245977654158605</v>
      </c>
      <c r="AF820">
        <f t="shared" si="627"/>
        <v>1</v>
      </c>
      <c r="AG820">
        <f t="shared" si="628"/>
        <v>0</v>
      </c>
      <c r="AH820">
        <f t="shared" si="629"/>
        <v>2.0250734386787954</v>
      </c>
      <c r="AK820">
        <v>813</v>
      </c>
      <c r="AL820">
        <v>17.51321656404988</v>
      </c>
      <c r="AM820">
        <v>20.196873989515439</v>
      </c>
      <c r="AO820">
        <f t="shared" si="630"/>
        <v>0</v>
      </c>
      <c r="AP820">
        <f t="shared" si="631"/>
        <v>1</v>
      </c>
      <c r="AQ820">
        <f t="shared" si="632"/>
        <v>2.6836574254655581</v>
      </c>
      <c r="AT820">
        <v>813</v>
      </c>
      <c r="AU820">
        <v>10.919592365442055</v>
      </c>
      <c r="AV820">
        <v>16.922974435398494</v>
      </c>
      <c r="AX820">
        <f t="shared" si="633"/>
        <v>0</v>
      </c>
      <c r="AY820">
        <f t="shared" si="634"/>
        <v>1</v>
      </c>
      <c r="AZ820">
        <f t="shared" si="635"/>
        <v>6.0033820699564391</v>
      </c>
      <c r="BC820">
        <v>813</v>
      </c>
      <c r="BD820" t="e">
        <v>#N/A</v>
      </c>
      <c r="BE820" t="e">
        <v>#N/A</v>
      </c>
      <c r="BG820" t="e">
        <f t="shared" si="636"/>
        <v>#N/A</v>
      </c>
      <c r="BH820" t="e">
        <f t="shared" si="637"/>
        <v>#N/A</v>
      </c>
      <c r="BI820" t="e">
        <f t="shared" si="638"/>
        <v>#N/A</v>
      </c>
      <c r="BL820">
        <v>813</v>
      </c>
      <c r="BM820">
        <v>27.34601077836026</v>
      </c>
      <c r="BN820">
        <v>8.6725686137565194</v>
      </c>
      <c r="BP820">
        <f t="shared" si="639"/>
        <v>1</v>
      </c>
      <c r="BQ820">
        <f t="shared" si="640"/>
        <v>0</v>
      </c>
      <c r="BR820">
        <f t="shared" si="641"/>
        <v>18.673442164603742</v>
      </c>
      <c r="BU820">
        <v>813</v>
      </c>
      <c r="BV820">
        <v>35.914917192879727</v>
      </c>
      <c r="BW820">
        <v>25.961311925316004</v>
      </c>
      <c r="BY820">
        <f t="shared" si="642"/>
        <v>1</v>
      </c>
      <c r="BZ820">
        <f t="shared" si="643"/>
        <v>0</v>
      </c>
      <c r="CA820">
        <f t="shared" si="644"/>
        <v>9.9536052675637237</v>
      </c>
      <c r="CD820">
        <v>813</v>
      </c>
      <c r="CE820">
        <v>21.28688491491658</v>
      </c>
      <c r="CF820">
        <v>13.093523867015357</v>
      </c>
      <c r="CH820">
        <f t="shared" si="645"/>
        <v>1</v>
      </c>
      <c r="CI820">
        <f t="shared" si="646"/>
        <v>0</v>
      </c>
      <c r="CJ820">
        <f t="shared" si="647"/>
        <v>8.1933610479012238</v>
      </c>
      <c r="CM820">
        <v>813</v>
      </c>
      <c r="CN820">
        <v>16.673548972127037</v>
      </c>
      <c r="CO820">
        <v>30.214069216737393</v>
      </c>
      <c r="CQ820">
        <f t="shared" si="648"/>
        <v>0</v>
      </c>
      <c r="CR820">
        <f t="shared" si="649"/>
        <v>1</v>
      </c>
      <c r="CS820">
        <f t="shared" si="650"/>
        <v>13.540520244610356</v>
      </c>
      <c r="CV820">
        <v>813</v>
      </c>
      <c r="CW820">
        <v>23.192985928108534</v>
      </c>
      <c r="CX820">
        <v>17.346636271799838</v>
      </c>
      <c r="CZ820">
        <f t="shared" si="651"/>
        <v>1</v>
      </c>
      <c r="DA820">
        <f t="shared" si="652"/>
        <v>0</v>
      </c>
      <c r="DB820">
        <f t="shared" si="653"/>
        <v>5.8463496563086963</v>
      </c>
      <c r="DE820">
        <v>813</v>
      </c>
      <c r="DF820">
        <v>28.329788062332128</v>
      </c>
      <c r="DG820">
        <v>23.249628458724136</v>
      </c>
      <c r="DI820">
        <f t="shared" si="654"/>
        <v>1</v>
      </c>
      <c r="DJ820">
        <f t="shared" si="655"/>
        <v>0</v>
      </c>
      <c r="DK820">
        <f t="shared" si="656"/>
        <v>5.0801596036079921</v>
      </c>
      <c r="DN820">
        <v>813</v>
      </c>
      <c r="DO820">
        <v>15.109219786930332</v>
      </c>
      <c r="DP820">
        <v>30.064660967652571</v>
      </c>
      <c r="DR820">
        <f t="shared" si="657"/>
        <v>0</v>
      </c>
      <c r="DS820">
        <f t="shared" si="658"/>
        <v>1</v>
      </c>
      <c r="DT820">
        <f t="shared" si="659"/>
        <v>14.955441180722239</v>
      </c>
      <c r="DW820">
        <v>813</v>
      </c>
      <c r="DX820">
        <v>20.09952020746503</v>
      </c>
      <c r="DY820">
        <v>24.550150252660725</v>
      </c>
      <c r="EA820">
        <f t="shared" si="660"/>
        <v>0</v>
      </c>
      <c r="EB820">
        <f t="shared" si="661"/>
        <v>1</v>
      </c>
      <c r="EC820">
        <f t="shared" si="662"/>
        <v>4.4506300451956946</v>
      </c>
      <c r="EF820">
        <v>813</v>
      </c>
      <c r="EG820">
        <v>20.424105603829034</v>
      </c>
      <c r="EH820">
        <v>12.944113828763179</v>
      </c>
      <c r="EJ820">
        <f t="shared" si="663"/>
        <v>1</v>
      </c>
      <c r="EK820">
        <f t="shared" si="664"/>
        <v>0</v>
      </c>
      <c r="EL820">
        <f t="shared" si="665"/>
        <v>7.4799917750658551</v>
      </c>
      <c r="EO820">
        <v>813</v>
      </c>
      <c r="EP820">
        <v>25.731709686451119</v>
      </c>
      <c r="EQ820">
        <v>36.503366110574383</v>
      </c>
      <c r="ES820">
        <f t="shared" si="666"/>
        <v>0</v>
      </c>
      <c r="ET820">
        <f t="shared" si="667"/>
        <v>1</v>
      </c>
      <c r="EU820">
        <f t="shared" si="668"/>
        <v>10.771656424123265</v>
      </c>
    </row>
    <row r="821" spans="1:151" x14ac:dyDescent="0.25">
      <c r="A821">
        <v>814</v>
      </c>
      <c r="B821">
        <v>7.868237067353073</v>
      </c>
      <c r="C821">
        <v>31.332936317621343</v>
      </c>
      <c r="E821">
        <f t="shared" si="669"/>
        <v>0</v>
      </c>
      <c r="F821">
        <f t="shared" si="620"/>
        <v>1</v>
      </c>
      <c r="G821">
        <f t="shared" si="670"/>
        <v>23.464699250268268</v>
      </c>
      <c r="J821">
        <v>814</v>
      </c>
      <c r="K821">
        <v>29.051169034685572</v>
      </c>
      <c r="L821">
        <v>30.31210696673687</v>
      </c>
      <c r="N821">
        <f t="shared" si="621"/>
        <v>0</v>
      </c>
      <c r="O821">
        <f t="shared" si="622"/>
        <v>1</v>
      </c>
      <c r="P821">
        <f t="shared" si="623"/>
        <v>1.2609379320512986</v>
      </c>
      <c r="S821">
        <v>814</v>
      </c>
      <c r="T821">
        <v>25.895015043071453</v>
      </c>
      <c r="U821">
        <v>28.757268926494699</v>
      </c>
      <c r="W821">
        <f t="shared" si="624"/>
        <v>0</v>
      </c>
      <c r="X821">
        <f t="shared" si="625"/>
        <v>1</v>
      </c>
      <c r="Y821">
        <f t="shared" si="626"/>
        <v>2.8622538834232465</v>
      </c>
      <c r="AB821">
        <v>814</v>
      </c>
      <c r="AC821">
        <v>16.836747346251926</v>
      </c>
      <c r="AD821">
        <v>19.267897657570941</v>
      </c>
      <c r="AF821">
        <f t="shared" si="627"/>
        <v>0</v>
      </c>
      <c r="AG821">
        <f t="shared" si="628"/>
        <v>1</v>
      </c>
      <c r="AH821">
        <f t="shared" si="629"/>
        <v>2.4311503113190156</v>
      </c>
      <c r="AK821">
        <v>814</v>
      </c>
      <c r="AL821">
        <v>14.99344750402113</v>
      </c>
      <c r="AM821">
        <v>25.130086557090149</v>
      </c>
      <c r="AO821">
        <f t="shared" si="630"/>
        <v>0</v>
      </c>
      <c r="AP821">
        <f t="shared" si="631"/>
        <v>1</v>
      </c>
      <c r="AQ821">
        <f t="shared" si="632"/>
        <v>10.136639053069018</v>
      </c>
      <c r="AT821">
        <v>814</v>
      </c>
      <c r="AU821">
        <v>20.084091801918646</v>
      </c>
      <c r="AV821">
        <v>23.041494869340923</v>
      </c>
      <c r="AX821">
        <f t="shared" si="633"/>
        <v>0</v>
      </c>
      <c r="AY821">
        <f t="shared" si="634"/>
        <v>1</v>
      </c>
      <c r="AZ821">
        <f t="shared" si="635"/>
        <v>2.9574030674222769</v>
      </c>
      <c r="BC821">
        <v>814</v>
      </c>
      <c r="BD821" t="e">
        <v>#N/A</v>
      </c>
      <c r="BE821" t="e">
        <v>#N/A</v>
      </c>
      <c r="BG821" t="e">
        <f t="shared" si="636"/>
        <v>#N/A</v>
      </c>
      <c r="BH821" t="e">
        <f t="shared" si="637"/>
        <v>#N/A</v>
      </c>
      <c r="BI821" t="e">
        <f t="shared" si="638"/>
        <v>#N/A</v>
      </c>
      <c r="BL821">
        <v>814</v>
      </c>
      <c r="BM821">
        <v>22.288393833884818</v>
      </c>
      <c r="BN821">
        <v>13.478175810851416</v>
      </c>
      <c r="BP821">
        <f t="shared" si="639"/>
        <v>1</v>
      </c>
      <c r="BQ821">
        <f t="shared" si="640"/>
        <v>0</v>
      </c>
      <c r="BR821">
        <f t="shared" si="641"/>
        <v>8.8102180230334017</v>
      </c>
      <c r="BU821">
        <v>814</v>
      </c>
      <c r="BV821">
        <v>26.77418293127068</v>
      </c>
      <c r="BW821">
        <v>19.919847551147051</v>
      </c>
      <c r="BY821">
        <f t="shared" si="642"/>
        <v>1</v>
      </c>
      <c r="BZ821">
        <f t="shared" si="643"/>
        <v>0</v>
      </c>
      <c r="CA821">
        <f t="shared" si="644"/>
        <v>6.8543353801236293</v>
      </c>
      <c r="CD821">
        <v>814</v>
      </c>
      <c r="CE821">
        <v>12.702920116661051</v>
      </c>
      <c r="CF821">
        <v>21.320054080032733</v>
      </c>
      <c r="CH821">
        <f t="shared" si="645"/>
        <v>0</v>
      </c>
      <c r="CI821">
        <f t="shared" si="646"/>
        <v>1</v>
      </c>
      <c r="CJ821">
        <f t="shared" si="647"/>
        <v>8.6171339633716819</v>
      </c>
      <c r="CM821">
        <v>814</v>
      </c>
      <c r="CN821">
        <v>22.032492619128654</v>
      </c>
      <c r="CO821">
        <v>19.242078987626545</v>
      </c>
      <c r="CQ821">
        <f t="shared" si="648"/>
        <v>1</v>
      </c>
      <c r="CR821">
        <f t="shared" si="649"/>
        <v>0</v>
      </c>
      <c r="CS821">
        <f t="shared" si="650"/>
        <v>2.7904136315021084</v>
      </c>
      <c r="CV821">
        <v>814</v>
      </c>
      <c r="CW821">
        <v>22.571172179839856</v>
      </c>
      <c r="CX821">
        <v>17.444095642043258</v>
      </c>
      <c r="CZ821">
        <f t="shared" si="651"/>
        <v>1</v>
      </c>
      <c r="DA821">
        <f t="shared" si="652"/>
        <v>0</v>
      </c>
      <c r="DB821">
        <f t="shared" si="653"/>
        <v>5.1270765377965972</v>
      </c>
      <c r="DE821">
        <v>814</v>
      </c>
      <c r="DF821">
        <v>24.687025934859712</v>
      </c>
      <c r="DG821">
        <v>22.870850626327343</v>
      </c>
      <c r="DI821">
        <f t="shared" si="654"/>
        <v>1</v>
      </c>
      <c r="DJ821">
        <f t="shared" si="655"/>
        <v>0</v>
      </c>
      <c r="DK821">
        <f t="shared" si="656"/>
        <v>1.8161753085323689</v>
      </c>
      <c r="DN821">
        <v>814</v>
      </c>
      <c r="DO821">
        <v>25.456614982663137</v>
      </c>
      <c r="DP821">
        <v>18.664658348830475</v>
      </c>
      <c r="DR821">
        <f t="shared" si="657"/>
        <v>1</v>
      </c>
      <c r="DS821">
        <f t="shared" si="658"/>
        <v>0</v>
      </c>
      <c r="DT821">
        <f t="shared" si="659"/>
        <v>6.7919566338326618</v>
      </c>
      <c r="DW821">
        <v>814</v>
      </c>
      <c r="DX821">
        <v>18.221608269855178</v>
      </c>
      <c r="DY821">
        <v>27.905146670111307</v>
      </c>
      <c r="EA821">
        <f t="shared" si="660"/>
        <v>0</v>
      </c>
      <c r="EB821">
        <f t="shared" si="661"/>
        <v>1</v>
      </c>
      <c r="EC821">
        <f t="shared" si="662"/>
        <v>9.6835384002561291</v>
      </c>
      <c r="EF821">
        <v>814</v>
      </c>
      <c r="EG821">
        <v>18.984407671273189</v>
      </c>
      <c r="EH821">
        <v>14.26535150093626</v>
      </c>
      <c r="EJ821">
        <f t="shared" si="663"/>
        <v>1</v>
      </c>
      <c r="EK821">
        <f t="shared" si="664"/>
        <v>0</v>
      </c>
      <c r="EL821">
        <f t="shared" si="665"/>
        <v>4.7190561703369287</v>
      </c>
      <c r="EO821">
        <v>814</v>
      </c>
      <c r="EP821">
        <v>17.808256871711869</v>
      </c>
      <c r="EQ821">
        <v>28.312802716574211</v>
      </c>
      <c r="ES821">
        <f t="shared" si="666"/>
        <v>0</v>
      </c>
      <c r="ET821">
        <f t="shared" si="667"/>
        <v>1</v>
      </c>
      <c r="EU821">
        <f t="shared" si="668"/>
        <v>10.504545844862342</v>
      </c>
    </row>
    <row r="822" spans="1:151" x14ac:dyDescent="0.25">
      <c r="A822">
        <v>815</v>
      </c>
      <c r="B822">
        <v>10.968656306913816</v>
      </c>
      <c r="C822">
        <v>40.692634167380945</v>
      </c>
      <c r="E822">
        <f t="shared" si="669"/>
        <v>0</v>
      </c>
      <c r="F822">
        <f t="shared" si="620"/>
        <v>1</v>
      </c>
      <c r="G822">
        <f t="shared" si="670"/>
        <v>29.72397786046713</v>
      </c>
      <c r="J822">
        <v>815</v>
      </c>
      <c r="K822">
        <v>15.352630258175065</v>
      </c>
      <c r="L822">
        <v>32.215659268438735</v>
      </c>
      <c r="N822">
        <f t="shared" si="621"/>
        <v>0</v>
      </c>
      <c r="O822">
        <f t="shared" si="622"/>
        <v>1</v>
      </c>
      <c r="P822">
        <f t="shared" si="623"/>
        <v>16.86302901026367</v>
      </c>
      <c r="S822">
        <v>815</v>
      </c>
      <c r="T822">
        <v>13.11294343341546</v>
      </c>
      <c r="U822">
        <v>22.535296745996465</v>
      </c>
      <c r="W822">
        <f t="shared" si="624"/>
        <v>0</v>
      </c>
      <c r="X822">
        <f t="shared" si="625"/>
        <v>1</v>
      </c>
      <c r="Y822">
        <f t="shared" si="626"/>
        <v>9.4223533125810057</v>
      </c>
      <c r="AB822">
        <v>815</v>
      </c>
      <c r="AC822">
        <v>23.855799289430731</v>
      </c>
      <c r="AD822">
        <v>18.609200271943575</v>
      </c>
      <c r="AF822">
        <f t="shared" si="627"/>
        <v>1</v>
      </c>
      <c r="AG822">
        <f t="shared" si="628"/>
        <v>0</v>
      </c>
      <c r="AH822">
        <f t="shared" si="629"/>
        <v>5.2465990174871564</v>
      </c>
      <c r="AK822">
        <v>815</v>
      </c>
      <c r="AL822">
        <v>29.615708324074141</v>
      </c>
      <c r="AM822">
        <v>29.846961842484092</v>
      </c>
      <c r="AO822">
        <f t="shared" si="630"/>
        <v>0</v>
      </c>
      <c r="AP822">
        <f t="shared" si="631"/>
        <v>1</v>
      </c>
      <c r="AQ822">
        <f t="shared" si="632"/>
        <v>0.23125351840995023</v>
      </c>
      <c r="AT822">
        <v>815</v>
      </c>
      <c r="AU822">
        <v>18.91465252782357</v>
      </c>
      <c r="AV822">
        <v>23.42361881954006</v>
      </c>
      <c r="AX822">
        <f t="shared" si="633"/>
        <v>0</v>
      </c>
      <c r="AY822">
        <f t="shared" si="634"/>
        <v>1</v>
      </c>
      <c r="AZ822">
        <f t="shared" si="635"/>
        <v>4.5089662917164901</v>
      </c>
      <c r="BC822">
        <v>815</v>
      </c>
      <c r="BD822" t="e">
        <v>#N/A</v>
      </c>
      <c r="BE822" t="e">
        <v>#N/A</v>
      </c>
      <c r="BG822" t="e">
        <f t="shared" si="636"/>
        <v>#N/A</v>
      </c>
      <c r="BH822" t="e">
        <f t="shared" si="637"/>
        <v>#N/A</v>
      </c>
      <c r="BI822" t="e">
        <f t="shared" si="638"/>
        <v>#N/A</v>
      </c>
      <c r="BL822">
        <v>815</v>
      </c>
      <c r="BM822">
        <v>32.681839481619953</v>
      </c>
      <c r="BN822">
        <v>10.722902813730652</v>
      </c>
      <c r="BP822">
        <f t="shared" si="639"/>
        <v>1</v>
      </c>
      <c r="BQ822">
        <f t="shared" si="640"/>
        <v>0</v>
      </c>
      <c r="BR822">
        <f t="shared" si="641"/>
        <v>21.958936667889301</v>
      </c>
      <c r="BU822">
        <v>815</v>
      </c>
      <c r="BV822">
        <v>15.996806721105905</v>
      </c>
      <c r="BW822">
        <v>29.447282686055456</v>
      </c>
      <c r="BY822">
        <f t="shared" si="642"/>
        <v>0</v>
      </c>
      <c r="BZ822">
        <f t="shared" si="643"/>
        <v>1</v>
      </c>
      <c r="CA822">
        <f t="shared" si="644"/>
        <v>13.45047596494955</v>
      </c>
      <c r="CD822">
        <v>815</v>
      </c>
      <c r="CE822">
        <v>17.353397540167631</v>
      </c>
      <c r="CF822">
        <v>27.546111713388051</v>
      </c>
      <c r="CH822">
        <f t="shared" si="645"/>
        <v>0</v>
      </c>
      <c r="CI822">
        <f t="shared" si="646"/>
        <v>1</v>
      </c>
      <c r="CJ822">
        <f t="shared" si="647"/>
        <v>10.19271417322042</v>
      </c>
      <c r="CM822">
        <v>815</v>
      </c>
      <c r="CN822">
        <v>20.49204453233779</v>
      </c>
      <c r="CO822">
        <v>22.911935294160561</v>
      </c>
      <c r="CQ822">
        <f t="shared" si="648"/>
        <v>0</v>
      </c>
      <c r="CR822">
        <f t="shared" si="649"/>
        <v>1</v>
      </c>
      <c r="CS822">
        <f t="shared" si="650"/>
        <v>2.4198907618227707</v>
      </c>
      <c r="CV822">
        <v>815</v>
      </c>
      <c r="CW822">
        <v>12.712686073735375</v>
      </c>
      <c r="CX822">
        <v>15.230062270626284</v>
      </c>
      <c r="CZ822">
        <f t="shared" si="651"/>
        <v>0</v>
      </c>
      <c r="DA822">
        <f t="shared" si="652"/>
        <v>1</v>
      </c>
      <c r="DB822">
        <f t="shared" si="653"/>
        <v>2.5173761968909094</v>
      </c>
      <c r="DE822">
        <v>815</v>
      </c>
      <c r="DF822">
        <v>27.008369409416019</v>
      </c>
      <c r="DG822">
        <v>20.792947218736547</v>
      </c>
      <c r="DI822">
        <f t="shared" si="654"/>
        <v>1</v>
      </c>
      <c r="DJ822">
        <f t="shared" si="655"/>
        <v>0</v>
      </c>
      <c r="DK822">
        <f t="shared" si="656"/>
        <v>6.2154221906794724</v>
      </c>
      <c r="DN822">
        <v>815</v>
      </c>
      <c r="DO822">
        <v>23.03331090720172</v>
      </c>
      <c r="DP822">
        <v>20.312161511104875</v>
      </c>
      <c r="DR822">
        <f t="shared" si="657"/>
        <v>1</v>
      </c>
      <c r="DS822">
        <f t="shared" si="658"/>
        <v>0</v>
      </c>
      <c r="DT822">
        <f t="shared" si="659"/>
        <v>2.7211493960968447</v>
      </c>
      <c r="DW822">
        <v>815</v>
      </c>
      <c r="DX822">
        <v>14.486936241840656</v>
      </c>
      <c r="DY822">
        <v>5.9491332939021149</v>
      </c>
      <c r="EA822">
        <f t="shared" si="660"/>
        <v>1</v>
      </c>
      <c r="EB822">
        <f t="shared" si="661"/>
        <v>0</v>
      </c>
      <c r="EC822">
        <f t="shared" si="662"/>
        <v>8.5378029479385411</v>
      </c>
      <c r="EF822">
        <v>815</v>
      </c>
      <c r="EG822">
        <v>23.652444055018741</v>
      </c>
      <c r="EH822">
        <v>11.693331446257117</v>
      </c>
      <c r="EJ822">
        <f t="shared" si="663"/>
        <v>1</v>
      </c>
      <c r="EK822">
        <f t="shared" si="664"/>
        <v>0</v>
      </c>
      <c r="EL822">
        <f t="shared" si="665"/>
        <v>11.959112608761624</v>
      </c>
      <c r="EO822">
        <v>815</v>
      </c>
      <c r="EP822">
        <v>23.950660918603489</v>
      </c>
      <c r="EQ822">
        <v>31.887787898120095</v>
      </c>
      <c r="ES822">
        <f t="shared" si="666"/>
        <v>0</v>
      </c>
      <c r="ET822">
        <f t="shared" si="667"/>
        <v>1</v>
      </c>
      <c r="EU822">
        <f t="shared" si="668"/>
        <v>7.9371269795166057</v>
      </c>
    </row>
    <row r="823" spans="1:151" x14ac:dyDescent="0.25">
      <c r="A823">
        <v>816</v>
      </c>
      <c r="B823">
        <v>14.834100767304639</v>
      </c>
      <c r="C823">
        <v>43.228579574860035</v>
      </c>
      <c r="E823">
        <f t="shared" si="669"/>
        <v>0</v>
      </c>
      <c r="F823">
        <f t="shared" si="620"/>
        <v>1</v>
      </c>
      <c r="G823">
        <f t="shared" si="670"/>
        <v>28.394478807555394</v>
      </c>
      <c r="J823">
        <v>816</v>
      </c>
      <c r="K823">
        <v>16.383214243570727</v>
      </c>
      <c r="L823">
        <v>37.45087103617076</v>
      </c>
      <c r="N823">
        <f t="shared" si="621"/>
        <v>0</v>
      </c>
      <c r="O823">
        <f t="shared" si="622"/>
        <v>1</v>
      </c>
      <c r="P823">
        <f t="shared" si="623"/>
        <v>21.067656792600033</v>
      </c>
      <c r="S823">
        <v>816</v>
      </c>
      <c r="T823">
        <v>20.636674912634369</v>
      </c>
      <c r="U823">
        <v>7.3783779207825653</v>
      </c>
      <c r="W823">
        <f t="shared" si="624"/>
        <v>1</v>
      </c>
      <c r="X823">
        <f t="shared" si="625"/>
        <v>0</v>
      </c>
      <c r="Y823">
        <f t="shared" si="626"/>
        <v>13.258296991851804</v>
      </c>
      <c r="AB823">
        <v>816</v>
      </c>
      <c r="AC823">
        <v>18.948742703554416</v>
      </c>
      <c r="AD823">
        <v>17.585314691372798</v>
      </c>
      <c r="AF823">
        <f t="shared" si="627"/>
        <v>1</v>
      </c>
      <c r="AG823">
        <f t="shared" si="628"/>
        <v>0</v>
      </c>
      <c r="AH823">
        <f t="shared" si="629"/>
        <v>1.3634280121816182</v>
      </c>
      <c r="AK823">
        <v>816</v>
      </c>
      <c r="AL823">
        <v>18.897043933532942</v>
      </c>
      <c r="AM823">
        <v>40.779707916785789</v>
      </c>
      <c r="AO823">
        <f t="shared" si="630"/>
        <v>0</v>
      </c>
      <c r="AP823">
        <f t="shared" si="631"/>
        <v>1</v>
      </c>
      <c r="AQ823">
        <f t="shared" si="632"/>
        <v>21.882663983252847</v>
      </c>
      <c r="AT823">
        <v>816</v>
      </c>
      <c r="AU823">
        <v>20.91184817052827</v>
      </c>
      <c r="AV823">
        <v>22.134497737965493</v>
      </c>
      <c r="AX823">
        <f t="shared" si="633"/>
        <v>0</v>
      </c>
      <c r="AY823">
        <f t="shared" si="634"/>
        <v>1</v>
      </c>
      <c r="AZ823">
        <f t="shared" si="635"/>
        <v>1.2226495674372231</v>
      </c>
      <c r="BC823">
        <v>816</v>
      </c>
      <c r="BD823" t="e">
        <v>#N/A</v>
      </c>
      <c r="BE823" t="e">
        <v>#N/A</v>
      </c>
      <c r="BG823" t="e">
        <f t="shared" si="636"/>
        <v>#N/A</v>
      </c>
      <c r="BH823" t="e">
        <f t="shared" si="637"/>
        <v>#N/A</v>
      </c>
      <c r="BI823" t="e">
        <f t="shared" si="638"/>
        <v>#N/A</v>
      </c>
      <c r="BL823">
        <v>816</v>
      </c>
      <c r="BM823">
        <v>27.810122024694433</v>
      </c>
      <c r="BN823">
        <v>15.432536559595222</v>
      </c>
      <c r="BP823">
        <f t="shared" si="639"/>
        <v>1</v>
      </c>
      <c r="BQ823">
        <f t="shared" si="640"/>
        <v>0</v>
      </c>
      <c r="BR823">
        <f t="shared" si="641"/>
        <v>12.377585465099211</v>
      </c>
      <c r="BU823">
        <v>816</v>
      </c>
      <c r="BV823">
        <v>16.055068183992105</v>
      </c>
      <c r="BW823">
        <v>13.654130464517653</v>
      </c>
      <c r="BY823">
        <f t="shared" si="642"/>
        <v>1</v>
      </c>
      <c r="BZ823">
        <f t="shared" si="643"/>
        <v>0</v>
      </c>
      <c r="CA823">
        <f t="shared" si="644"/>
        <v>2.4009377194744523</v>
      </c>
      <c r="CD823">
        <v>816</v>
      </c>
      <c r="CE823">
        <v>29.770176680154279</v>
      </c>
      <c r="CF823">
        <v>21.442565923388308</v>
      </c>
      <c r="CH823">
        <f t="shared" si="645"/>
        <v>1</v>
      </c>
      <c r="CI823">
        <f t="shared" si="646"/>
        <v>0</v>
      </c>
      <c r="CJ823">
        <f t="shared" si="647"/>
        <v>8.3276107567659707</v>
      </c>
      <c r="CM823">
        <v>816</v>
      </c>
      <c r="CN823">
        <v>23.561075519278816</v>
      </c>
      <c r="CO823">
        <v>7.4398946033625784</v>
      </c>
      <c r="CQ823">
        <f t="shared" si="648"/>
        <v>1</v>
      </c>
      <c r="CR823">
        <f t="shared" si="649"/>
        <v>0</v>
      </c>
      <c r="CS823">
        <f t="shared" si="650"/>
        <v>16.121180915916238</v>
      </c>
      <c r="CV823">
        <v>816</v>
      </c>
      <c r="CW823">
        <v>20.269759561047923</v>
      </c>
      <c r="CX823">
        <v>16.536376215440821</v>
      </c>
      <c r="CZ823">
        <f t="shared" si="651"/>
        <v>1</v>
      </c>
      <c r="DA823">
        <f t="shared" si="652"/>
        <v>0</v>
      </c>
      <c r="DB823">
        <f t="shared" si="653"/>
        <v>3.7333833456071019</v>
      </c>
      <c r="DE823">
        <v>816</v>
      </c>
      <c r="DF823">
        <v>19.054205563482569</v>
      </c>
      <c r="DG823">
        <v>15.716860293036639</v>
      </c>
      <c r="DI823">
        <f t="shared" si="654"/>
        <v>1</v>
      </c>
      <c r="DJ823">
        <f t="shared" si="655"/>
        <v>0</v>
      </c>
      <c r="DK823">
        <f t="shared" si="656"/>
        <v>3.3373452704459297</v>
      </c>
      <c r="DN823">
        <v>816</v>
      </c>
      <c r="DO823">
        <v>27.377305851766405</v>
      </c>
      <c r="DP823">
        <v>3.0293924123080487</v>
      </c>
      <c r="DR823">
        <f t="shared" si="657"/>
        <v>1</v>
      </c>
      <c r="DS823">
        <f t="shared" si="658"/>
        <v>0</v>
      </c>
      <c r="DT823">
        <f t="shared" si="659"/>
        <v>24.347913439458356</v>
      </c>
      <c r="DW823">
        <v>816</v>
      </c>
      <c r="DX823">
        <v>13.519797005024042</v>
      </c>
      <c r="DY823">
        <v>26.405702252445117</v>
      </c>
      <c r="EA823">
        <f t="shared" si="660"/>
        <v>0</v>
      </c>
      <c r="EB823">
        <f t="shared" si="661"/>
        <v>1</v>
      </c>
      <c r="EC823">
        <f t="shared" si="662"/>
        <v>12.885905247421075</v>
      </c>
      <c r="EF823">
        <v>816</v>
      </c>
      <c r="EG823">
        <v>24.320102739309775</v>
      </c>
      <c r="EH823">
        <v>14.731174461823819</v>
      </c>
      <c r="EJ823">
        <f t="shared" si="663"/>
        <v>1</v>
      </c>
      <c r="EK823">
        <f t="shared" si="664"/>
        <v>0</v>
      </c>
      <c r="EL823">
        <f t="shared" si="665"/>
        <v>9.5889282774859552</v>
      </c>
      <c r="EO823">
        <v>816</v>
      </c>
      <c r="EP823">
        <v>19.25848707742756</v>
      </c>
      <c r="EQ823">
        <v>20.110656824646483</v>
      </c>
      <c r="ES823">
        <f t="shared" si="666"/>
        <v>0</v>
      </c>
      <c r="ET823">
        <f t="shared" si="667"/>
        <v>1</v>
      </c>
      <c r="EU823">
        <f t="shared" si="668"/>
        <v>0.85216974721892313</v>
      </c>
    </row>
    <row r="824" spans="1:151" x14ac:dyDescent="0.25">
      <c r="A824">
        <v>817</v>
      </c>
      <c r="B824">
        <v>6.7090865434302973</v>
      </c>
      <c r="C824">
        <v>-3.3553369675006302</v>
      </c>
      <c r="E824">
        <f t="shared" si="669"/>
        <v>1</v>
      </c>
      <c r="F824">
        <f t="shared" si="620"/>
        <v>0</v>
      </c>
      <c r="G824">
        <f t="shared" si="670"/>
        <v>10.064423510930927</v>
      </c>
      <c r="J824">
        <v>817</v>
      </c>
      <c r="K824">
        <v>20.791970836532911</v>
      </c>
      <c r="L824">
        <v>23.20433566160904</v>
      </c>
      <c r="N824">
        <f t="shared" si="621"/>
        <v>0</v>
      </c>
      <c r="O824">
        <f t="shared" si="622"/>
        <v>1</v>
      </c>
      <c r="P824">
        <f t="shared" si="623"/>
        <v>2.4123648250761285</v>
      </c>
      <c r="S824">
        <v>817</v>
      </c>
      <c r="T824">
        <v>16.092311674704135</v>
      </c>
      <c r="U824">
        <v>19.43510458570125</v>
      </c>
      <c r="W824">
        <f t="shared" si="624"/>
        <v>0</v>
      </c>
      <c r="X824">
        <f t="shared" si="625"/>
        <v>1</v>
      </c>
      <c r="Y824">
        <f t="shared" si="626"/>
        <v>3.3427929109971153</v>
      </c>
      <c r="AB824">
        <v>817</v>
      </c>
      <c r="AC824">
        <v>1.8501808571788665</v>
      </c>
      <c r="AD824">
        <v>18.782941613673806</v>
      </c>
      <c r="AF824">
        <f t="shared" si="627"/>
        <v>0</v>
      </c>
      <c r="AG824">
        <f t="shared" si="628"/>
        <v>1</v>
      </c>
      <c r="AH824">
        <f t="shared" si="629"/>
        <v>16.93276075649494</v>
      </c>
      <c r="AK824">
        <v>817</v>
      </c>
      <c r="AL824">
        <v>24.1989685218361</v>
      </c>
      <c r="AM824">
        <v>31.896428861949403</v>
      </c>
      <c r="AO824">
        <f t="shared" si="630"/>
        <v>0</v>
      </c>
      <c r="AP824">
        <f t="shared" si="631"/>
        <v>1</v>
      </c>
      <c r="AQ824">
        <f t="shared" si="632"/>
        <v>7.6974603401133024</v>
      </c>
      <c r="AT824">
        <v>817</v>
      </c>
      <c r="AU824">
        <v>17.434563239672787</v>
      </c>
      <c r="AV824">
        <v>27.484557987125783</v>
      </c>
      <c r="AX824">
        <f t="shared" si="633"/>
        <v>0</v>
      </c>
      <c r="AY824">
        <f t="shared" si="634"/>
        <v>1</v>
      </c>
      <c r="AZ824">
        <f t="shared" si="635"/>
        <v>10.049994747452995</v>
      </c>
      <c r="BC824">
        <v>817</v>
      </c>
      <c r="BD824" t="e">
        <v>#N/A</v>
      </c>
      <c r="BE824" t="e">
        <v>#N/A</v>
      </c>
      <c r="BG824" t="e">
        <f t="shared" si="636"/>
        <v>#N/A</v>
      </c>
      <c r="BH824" t="e">
        <f t="shared" si="637"/>
        <v>#N/A</v>
      </c>
      <c r="BI824" t="e">
        <f t="shared" si="638"/>
        <v>#N/A</v>
      </c>
      <c r="BL824">
        <v>817</v>
      </c>
      <c r="BM824">
        <v>30.353533365149048</v>
      </c>
      <c r="BN824">
        <v>6.7595278659971356</v>
      </c>
      <c r="BP824">
        <f t="shared" si="639"/>
        <v>1</v>
      </c>
      <c r="BQ824">
        <f t="shared" si="640"/>
        <v>0</v>
      </c>
      <c r="BR824">
        <f t="shared" si="641"/>
        <v>23.594005499151912</v>
      </c>
      <c r="BU824">
        <v>817</v>
      </c>
      <c r="BV824">
        <v>28.691586948815889</v>
      </c>
      <c r="BW824">
        <v>17.705316916398814</v>
      </c>
      <c r="BY824">
        <f t="shared" si="642"/>
        <v>1</v>
      </c>
      <c r="BZ824">
        <f t="shared" si="643"/>
        <v>0</v>
      </c>
      <c r="CA824">
        <f t="shared" si="644"/>
        <v>10.986270032417075</v>
      </c>
      <c r="CD824">
        <v>817</v>
      </c>
      <c r="CE824">
        <v>19.046644359090013</v>
      </c>
      <c r="CF824">
        <v>20.44173644337658</v>
      </c>
      <c r="CH824">
        <f t="shared" si="645"/>
        <v>0</v>
      </c>
      <c r="CI824">
        <f t="shared" si="646"/>
        <v>1</v>
      </c>
      <c r="CJ824">
        <f t="shared" si="647"/>
        <v>1.3950920842865671</v>
      </c>
      <c r="CM824">
        <v>817</v>
      </c>
      <c r="CN824">
        <v>27.535728219077495</v>
      </c>
      <c r="CO824">
        <v>20.350733311271238</v>
      </c>
      <c r="CQ824">
        <f t="shared" si="648"/>
        <v>1</v>
      </c>
      <c r="CR824">
        <f t="shared" si="649"/>
        <v>0</v>
      </c>
      <c r="CS824">
        <f t="shared" si="650"/>
        <v>7.1849949078062565</v>
      </c>
      <c r="CV824">
        <v>817</v>
      </c>
      <c r="CW824">
        <v>23.690236417581239</v>
      </c>
      <c r="CX824">
        <v>17.749735667540197</v>
      </c>
      <c r="CZ824">
        <f t="shared" si="651"/>
        <v>1</v>
      </c>
      <c r="DA824">
        <f t="shared" si="652"/>
        <v>0</v>
      </c>
      <c r="DB824">
        <f t="shared" si="653"/>
        <v>5.9405007500410427</v>
      </c>
      <c r="DE824">
        <v>817</v>
      </c>
      <c r="DF824">
        <v>11.455282457762179</v>
      </c>
      <c r="DG824">
        <v>20.488002197106496</v>
      </c>
      <c r="DI824">
        <f t="shared" si="654"/>
        <v>0</v>
      </c>
      <c r="DJ824">
        <f t="shared" si="655"/>
        <v>1</v>
      </c>
      <c r="DK824">
        <f t="shared" si="656"/>
        <v>9.0327197393443175</v>
      </c>
      <c r="DN824">
        <v>817</v>
      </c>
      <c r="DO824">
        <v>17.786140280223439</v>
      </c>
      <c r="DP824">
        <v>26.430618098705168</v>
      </c>
      <c r="DR824">
        <f t="shared" si="657"/>
        <v>0</v>
      </c>
      <c r="DS824">
        <f t="shared" si="658"/>
        <v>1</v>
      </c>
      <c r="DT824">
        <f t="shared" si="659"/>
        <v>8.6444778184817288</v>
      </c>
      <c r="DW824">
        <v>817</v>
      </c>
      <c r="DX824">
        <v>21.480421174224571</v>
      </c>
      <c r="DY824">
        <v>8.3960718306502624</v>
      </c>
      <c r="EA824">
        <f t="shared" si="660"/>
        <v>1</v>
      </c>
      <c r="EB824">
        <f t="shared" si="661"/>
        <v>0</v>
      </c>
      <c r="EC824">
        <f t="shared" si="662"/>
        <v>13.084349343574308</v>
      </c>
      <c r="EF824">
        <v>817</v>
      </c>
      <c r="EG824">
        <v>19.201154283148085</v>
      </c>
      <c r="EH824">
        <v>12.088503043612885</v>
      </c>
      <c r="EJ824">
        <f t="shared" si="663"/>
        <v>1</v>
      </c>
      <c r="EK824">
        <f t="shared" si="664"/>
        <v>0</v>
      </c>
      <c r="EL824">
        <f t="shared" si="665"/>
        <v>7.1126512395352002</v>
      </c>
      <c r="EO824">
        <v>817</v>
      </c>
      <c r="EP824">
        <v>24.531925477013875</v>
      </c>
      <c r="EQ824">
        <v>27.424936364145573</v>
      </c>
      <c r="ES824">
        <f t="shared" si="666"/>
        <v>0</v>
      </c>
      <c r="ET824">
        <f t="shared" si="667"/>
        <v>1</v>
      </c>
      <c r="EU824">
        <f t="shared" si="668"/>
        <v>2.8930108871316982</v>
      </c>
    </row>
    <row r="825" spans="1:151" x14ac:dyDescent="0.25">
      <c r="A825">
        <v>818</v>
      </c>
      <c r="B825">
        <v>7.2398716233160041</v>
      </c>
      <c r="C825">
        <v>23.23450410970695</v>
      </c>
      <c r="E825">
        <f t="shared" si="669"/>
        <v>0</v>
      </c>
      <c r="F825">
        <f t="shared" si="620"/>
        <v>1</v>
      </c>
      <c r="G825">
        <f t="shared" si="670"/>
        <v>15.994632486390946</v>
      </c>
      <c r="J825">
        <v>818</v>
      </c>
      <c r="K825">
        <v>20.85667580823586</v>
      </c>
      <c r="L825">
        <v>13.151642452330661</v>
      </c>
      <c r="N825">
        <f t="shared" si="621"/>
        <v>1</v>
      </c>
      <c r="O825">
        <f t="shared" si="622"/>
        <v>0</v>
      </c>
      <c r="P825">
        <f t="shared" si="623"/>
        <v>7.7050333559051989</v>
      </c>
      <c r="S825">
        <v>818</v>
      </c>
      <c r="T825">
        <v>18.694099449063827</v>
      </c>
      <c r="U825">
        <v>0.26484545930872727</v>
      </c>
      <c r="W825">
        <f t="shared" si="624"/>
        <v>1</v>
      </c>
      <c r="X825">
        <f t="shared" si="625"/>
        <v>0</v>
      </c>
      <c r="Y825">
        <f t="shared" si="626"/>
        <v>18.4292539897551</v>
      </c>
      <c r="AB825">
        <v>818</v>
      </c>
      <c r="AC825">
        <v>24.282982808858634</v>
      </c>
      <c r="AD825">
        <v>17.449102385068283</v>
      </c>
      <c r="AF825">
        <f t="shared" si="627"/>
        <v>1</v>
      </c>
      <c r="AG825">
        <f t="shared" si="628"/>
        <v>0</v>
      </c>
      <c r="AH825">
        <f t="shared" si="629"/>
        <v>6.833880423790351</v>
      </c>
      <c r="AK825">
        <v>818</v>
      </c>
      <c r="AL825">
        <v>22.884166783270434</v>
      </c>
      <c r="AM825">
        <v>45.775017103865281</v>
      </c>
      <c r="AO825">
        <f t="shared" si="630"/>
        <v>0</v>
      </c>
      <c r="AP825">
        <f t="shared" si="631"/>
        <v>1</v>
      </c>
      <c r="AQ825">
        <f t="shared" si="632"/>
        <v>22.890850320594847</v>
      </c>
      <c r="AT825">
        <v>818</v>
      </c>
      <c r="AU825">
        <v>17.048550087753018</v>
      </c>
      <c r="AV825">
        <v>27.361674129115968</v>
      </c>
      <c r="AX825">
        <f t="shared" si="633"/>
        <v>0</v>
      </c>
      <c r="AY825">
        <f t="shared" si="634"/>
        <v>1</v>
      </c>
      <c r="AZ825">
        <f t="shared" si="635"/>
        <v>10.313124041362951</v>
      </c>
      <c r="BC825">
        <v>818</v>
      </c>
      <c r="BD825" t="e">
        <v>#N/A</v>
      </c>
      <c r="BE825" t="e">
        <v>#N/A</v>
      </c>
      <c r="BG825" t="e">
        <f t="shared" si="636"/>
        <v>#N/A</v>
      </c>
      <c r="BH825" t="e">
        <f t="shared" si="637"/>
        <v>#N/A</v>
      </c>
      <c r="BI825" t="e">
        <f t="shared" si="638"/>
        <v>#N/A</v>
      </c>
      <c r="BL825">
        <v>818</v>
      </c>
      <c r="BM825">
        <v>31.511982133042185</v>
      </c>
      <c r="BN825">
        <v>8.0375937338610441</v>
      </c>
      <c r="BP825">
        <f t="shared" si="639"/>
        <v>1</v>
      </c>
      <c r="BQ825">
        <f t="shared" si="640"/>
        <v>0</v>
      </c>
      <c r="BR825">
        <f t="shared" si="641"/>
        <v>23.474388399181141</v>
      </c>
      <c r="BU825">
        <v>818</v>
      </c>
      <c r="BV825">
        <v>24.371215263468294</v>
      </c>
      <c r="BW825">
        <v>29.309046818937695</v>
      </c>
      <c r="BY825">
        <f t="shared" si="642"/>
        <v>0</v>
      </c>
      <c r="BZ825">
        <f t="shared" si="643"/>
        <v>1</v>
      </c>
      <c r="CA825">
        <f t="shared" si="644"/>
        <v>4.9378315554694012</v>
      </c>
      <c r="CD825">
        <v>818</v>
      </c>
      <c r="CE825">
        <v>22.832466931502076</v>
      </c>
      <c r="CF825">
        <v>13.95261605002255</v>
      </c>
      <c r="CH825">
        <f t="shared" si="645"/>
        <v>1</v>
      </c>
      <c r="CI825">
        <f t="shared" si="646"/>
        <v>0</v>
      </c>
      <c r="CJ825">
        <f t="shared" si="647"/>
        <v>8.8798508814795252</v>
      </c>
      <c r="CM825">
        <v>818</v>
      </c>
      <c r="CN825">
        <v>14.639847066638692</v>
      </c>
      <c r="CO825">
        <v>23.648138216047322</v>
      </c>
      <c r="CQ825">
        <f t="shared" si="648"/>
        <v>0</v>
      </c>
      <c r="CR825">
        <f t="shared" si="649"/>
        <v>1</v>
      </c>
      <c r="CS825">
        <f t="shared" si="650"/>
        <v>9.0082911494086293</v>
      </c>
      <c r="CV825">
        <v>818</v>
      </c>
      <c r="CW825">
        <v>17.351718199203976</v>
      </c>
      <c r="CX825">
        <v>21.192084787598311</v>
      </c>
      <c r="CZ825">
        <f t="shared" si="651"/>
        <v>0</v>
      </c>
      <c r="DA825">
        <f t="shared" si="652"/>
        <v>1</v>
      </c>
      <c r="DB825">
        <f t="shared" si="653"/>
        <v>3.8403665883943354</v>
      </c>
      <c r="DE825">
        <v>818</v>
      </c>
      <c r="DF825">
        <v>12.209046248594987</v>
      </c>
      <c r="DG825">
        <v>26.296158567668343</v>
      </c>
      <c r="DI825">
        <f t="shared" si="654"/>
        <v>0</v>
      </c>
      <c r="DJ825">
        <f t="shared" si="655"/>
        <v>1</v>
      </c>
      <c r="DK825">
        <f t="shared" si="656"/>
        <v>14.087112319073356</v>
      </c>
      <c r="DN825">
        <v>818</v>
      </c>
      <c r="DO825">
        <v>20.125796438519881</v>
      </c>
      <c r="DP825">
        <v>21.697647278632715</v>
      </c>
      <c r="DR825">
        <f t="shared" si="657"/>
        <v>0</v>
      </c>
      <c r="DS825">
        <f t="shared" si="658"/>
        <v>1</v>
      </c>
      <c r="DT825">
        <f t="shared" si="659"/>
        <v>1.5718508401128339</v>
      </c>
      <c r="DW825">
        <v>818</v>
      </c>
      <c r="DX825">
        <v>16.357961462869035</v>
      </c>
      <c r="DY825">
        <v>28.91979156698611</v>
      </c>
      <c r="EA825">
        <f t="shared" si="660"/>
        <v>0</v>
      </c>
      <c r="EB825">
        <f t="shared" si="661"/>
        <v>1</v>
      </c>
      <c r="EC825">
        <f t="shared" si="662"/>
        <v>12.561830104117075</v>
      </c>
      <c r="EF825">
        <v>818</v>
      </c>
      <c r="EG825">
        <v>20.44999893979335</v>
      </c>
      <c r="EH825">
        <v>21.843477072495432</v>
      </c>
      <c r="EJ825">
        <f t="shared" si="663"/>
        <v>0</v>
      </c>
      <c r="EK825">
        <f t="shared" si="664"/>
        <v>1</v>
      </c>
      <c r="EL825">
        <f t="shared" si="665"/>
        <v>1.3934781327020822</v>
      </c>
      <c r="EO825">
        <v>818</v>
      </c>
      <c r="EP825">
        <v>18.797405445190641</v>
      </c>
      <c r="EQ825">
        <v>41.155602310758283</v>
      </c>
      <c r="ES825">
        <f t="shared" si="666"/>
        <v>0</v>
      </c>
      <c r="ET825">
        <f t="shared" si="667"/>
        <v>1</v>
      </c>
      <c r="EU825">
        <f t="shared" si="668"/>
        <v>22.358196865567642</v>
      </c>
    </row>
    <row r="826" spans="1:151" x14ac:dyDescent="0.25">
      <c r="A826">
        <v>819</v>
      </c>
      <c r="B826">
        <v>7.9559845990449656</v>
      </c>
      <c r="C826">
        <v>34.185197612755097</v>
      </c>
      <c r="E826">
        <f t="shared" si="669"/>
        <v>0</v>
      </c>
      <c r="F826">
        <f t="shared" si="620"/>
        <v>1</v>
      </c>
      <c r="G826">
        <f t="shared" si="670"/>
        <v>26.22921301371013</v>
      </c>
      <c r="J826">
        <v>819</v>
      </c>
      <c r="K826">
        <v>19.873801474051863</v>
      </c>
      <c r="L826">
        <v>29.576918221716397</v>
      </c>
      <c r="N826">
        <f t="shared" si="621"/>
        <v>0</v>
      </c>
      <c r="O826">
        <f t="shared" si="622"/>
        <v>1</v>
      </c>
      <c r="P826">
        <f t="shared" si="623"/>
        <v>9.7031167476645344</v>
      </c>
      <c r="S826">
        <v>819</v>
      </c>
      <c r="T826">
        <v>16.530397311996211</v>
      </c>
      <c r="U826">
        <v>34.248700819821288</v>
      </c>
      <c r="W826">
        <f t="shared" si="624"/>
        <v>0</v>
      </c>
      <c r="X826">
        <f t="shared" si="625"/>
        <v>1</v>
      </c>
      <c r="Y826">
        <f t="shared" si="626"/>
        <v>17.718303507825077</v>
      </c>
      <c r="AB826">
        <v>819</v>
      </c>
      <c r="AC826">
        <v>34.879224384633616</v>
      </c>
      <c r="AD826">
        <v>18.62522495483509</v>
      </c>
      <c r="AF826">
        <f t="shared" si="627"/>
        <v>1</v>
      </c>
      <c r="AG826">
        <f t="shared" si="628"/>
        <v>0</v>
      </c>
      <c r="AH826">
        <f t="shared" si="629"/>
        <v>16.253999429798526</v>
      </c>
      <c r="AK826">
        <v>819</v>
      </c>
      <c r="AL826">
        <v>12.936982460919443</v>
      </c>
      <c r="AM826">
        <v>32.466600993765631</v>
      </c>
      <c r="AO826">
        <f t="shared" si="630"/>
        <v>0</v>
      </c>
      <c r="AP826">
        <f t="shared" si="631"/>
        <v>1</v>
      </c>
      <c r="AQ826">
        <f t="shared" si="632"/>
        <v>19.529618532846186</v>
      </c>
      <c r="AT826">
        <v>819</v>
      </c>
      <c r="AU826">
        <v>16.720263001550229</v>
      </c>
      <c r="AV826">
        <v>26.315124874062843</v>
      </c>
      <c r="AX826">
        <f t="shared" si="633"/>
        <v>0</v>
      </c>
      <c r="AY826">
        <f t="shared" si="634"/>
        <v>1</v>
      </c>
      <c r="AZ826">
        <f t="shared" si="635"/>
        <v>9.5948618725126131</v>
      </c>
      <c r="BC826">
        <v>819</v>
      </c>
      <c r="BD826" t="e">
        <v>#N/A</v>
      </c>
      <c r="BE826" t="e">
        <v>#N/A</v>
      </c>
      <c r="BG826" t="e">
        <f t="shared" si="636"/>
        <v>#N/A</v>
      </c>
      <c r="BH826" t="e">
        <f t="shared" si="637"/>
        <v>#N/A</v>
      </c>
      <c r="BI826" t="e">
        <f t="shared" si="638"/>
        <v>#N/A</v>
      </c>
      <c r="BL826">
        <v>819</v>
      </c>
      <c r="BM826">
        <v>34.784487837476391</v>
      </c>
      <c r="BN826">
        <v>9.0524553271134813</v>
      </c>
      <c r="BP826">
        <f t="shared" si="639"/>
        <v>1</v>
      </c>
      <c r="BQ826">
        <f t="shared" si="640"/>
        <v>0</v>
      </c>
      <c r="BR826">
        <f t="shared" si="641"/>
        <v>25.73203251036291</v>
      </c>
      <c r="BU826">
        <v>819</v>
      </c>
      <c r="BV826">
        <v>20.680724302724514</v>
      </c>
      <c r="BW826">
        <v>25.044803086939147</v>
      </c>
      <c r="BY826">
        <f t="shared" si="642"/>
        <v>0</v>
      </c>
      <c r="BZ826">
        <f t="shared" si="643"/>
        <v>1</v>
      </c>
      <c r="CA826">
        <f t="shared" si="644"/>
        <v>4.3640787842146338</v>
      </c>
      <c r="CD826">
        <v>819</v>
      </c>
      <c r="CE826">
        <v>22.263681083524563</v>
      </c>
      <c r="CF826">
        <v>36.551106303136137</v>
      </c>
      <c r="CH826">
        <f t="shared" si="645"/>
        <v>0</v>
      </c>
      <c r="CI826">
        <f t="shared" si="646"/>
        <v>1</v>
      </c>
      <c r="CJ826">
        <f t="shared" si="647"/>
        <v>14.287425219611574</v>
      </c>
      <c r="CM826">
        <v>819</v>
      </c>
      <c r="CN826">
        <v>16.72894754549705</v>
      </c>
      <c r="CO826">
        <v>30.508129796749671</v>
      </c>
      <c r="CQ826">
        <f t="shared" si="648"/>
        <v>0</v>
      </c>
      <c r="CR826">
        <f t="shared" si="649"/>
        <v>1</v>
      </c>
      <c r="CS826">
        <f t="shared" si="650"/>
        <v>13.779182251252621</v>
      </c>
      <c r="CV826">
        <v>819</v>
      </c>
      <c r="CW826">
        <v>21.367196734307903</v>
      </c>
      <c r="CX826">
        <v>16.162531441094217</v>
      </c>
      <c r="CZ826">
        <f t="shared" si="651"/>
        <v>1</v>
      </c>
      <c r="DA826">
        <f t="shared" si="652"/>
        <v>0</v>
      </c>
      <c r="DB826">
        <f t="shared" si="653"/>
        <v>5.2046652932136865</v>
      </c>
      <c r="DE826">
        <v>819</v>
      </c>
      <c r="DF826">
        <v>16.213746765992553</v>
      </c>
      <c r="DG826">
        <v>25.930718993203019</v>
      </c>
      <c r="DI826">
        <f t="shared" si="654"/>
        <v>0</v>
      </c>
      <c r="DJ826">
        <f t="shared" si="655"/>
        <v>1</v>
      </c>
      <c r="DK826">
        <f t="shared" si="656"/>
        <v>9.7169722272104657</v>
      </c>
      <c r="DN826">
        <v>819</v>
      </c>
      <c r="DO826">
        <v>23.589436836329146</v>
      </c>
      <c r="DP826">
        <v>19.612970108690977</v>
      </c>
      <c r="DR826">
        <f t="shared" si="657"/>
        <v>1</v>
      </c>
      <c r="DS826">
        <f t="shared" si="658"/>
        <v>0</v>
      </c>
      <c r="DT826">
        <f t="shared" si="659"/>
        <v>3.9764667276381687</v>
      </c>
      <c r="DW826">
        <v>819</v>
      </c>
      <c r="DX826">
        <v>23.95513025775869</v>
      </c>
      <c r="DY826">
        <v>21.497832619563297</v>
      </c>
      <c r="EA826">
        <f t="shared" si="660"/>
        <v>1</v>
      </c>
      <c r="EB826">
        <f t="shared" si="661"/>
        <v>0</v>
      </c>
      <c r="EC826">
        <f t="shared" si="662"/>
        <v>2.4572976381953922</v>
      </c>
      <c r="EF826">
        <v>819</v>
      </c>
      <c r="EG826">
        <v>19.978217675146311</v>
      </c>
      <c r="EH826">
        <v>11.974702757195136</v>
      </c>
      <c r="EJ826">
        <f t="shared" si="663"/>
        <v>1</v>
      </c>
      <c r="EK826">
        <f t="shared" si="664"/>
        <v>0</v>
      </c>
      <c r="EL826">
        <f t="shared" si="665"/>
        <v>8.0035149179511755</v>
      </c>
      <c r="EO826">
        <v>819</v>
      </c>
      <c r="EP826">
        <v>19.373347892548583</v>
      </c>
      <c r="EQ826">
        <v>36.279422511334019</v>
      </c>
      <c r="ES826">
        <f t="shared" si="666"/>
        <v>0</v>
      </c>
      <c r="ET826">
        <f t="shared" si="667"/>
        <v>1</v>
      </c>
      <c r="EU826">
        <f t="shared" si="668"/>
        <v>16.906074618785436</v>
      </c>
    </row>
    <row r="827" spans="1:151" x14ac:dyDescent="0.25">
      <c r="A827">
        <v>820</v>
      </c>
      <c r="B827">
        <v>9.9935911040931362</v>
      </c>
      <c r="C827">
        <v>17.701770784354792</v>
      </c>
      <c r="E827">
        <f t="shared" si="669"/>
        <v>0</v>
      </c>
      <c r="F827">
        <f t="shared" si="620"/>
        <v>1</v>
      </c>
      <c r="G827">
        <f t="shared" si="670"/>
        <v>7.7081796802616562</v>
      </c>
      <c r="J827">
        <v>820</v>
      </c>
      <c r="K827">
        <v>12.460000157519609</v>
      </c>
      <c r="L827">
        <v>25.07629824848836</v>
      </c>
      <c r="N827">
        <f t="shared" si="621"/>
        <v>0</v>
      </c>
      <c r="O827">
        <f t="shared" si="622"/>
        <v>1</v>
      </c>
      <c r="P827">
        <f t="shared" si="623"/>
        <v>12.616298090968751</v>
      </c>
      <c r="S827">
        <v>820</v>
      </c>
      <c r="T827">
        <v>21.09140069614168</v>
      </c>
      <c r="U827">
        <v>18.992599665713538</v>
      </c>
      <c r="W827">
        <f t="shared" si="624"/>
        <v>1</v>
      </c>
      <c r="X827">
        <f t="shared" si="625"/>
        <v>0</v>
      </c>
      <c r="Y827">
        <f t="shared" si="626"/>
        <v>2.0988010304281417</v>
      </c>
      <c r="AB827">
        <v>820</v>
      </c>
      <c r="AC827">
        <v>28.455343345403744</v>
      </c>
      <c r="AD827">
        <v>17.291089181845074</v>
      </c>
      <c r="AF827">
        <f t="shared" si="627"/>
        <v>1</v>
      </c>
      <c r="AG827">
        <f t="shared" si="628"/>
        <v>0</v>
      </c>
      <c r="AH827">
        <f t="shared" si="629"/>
        <v>11.16425416355867</v>
      </c>
      <c r="AK827">
        <v>820</v>
      </c>
      <c r="AL827">
        <v>24.957738982180288</v>
      </c>
      <c r="AM827">
        <v>29.381936496299524</v>
      </c>
      <c r="AO827">
        <f t="shared" si="630"/>
        <v>0</v>
      </c>
      <c r="AP827">
        <f t="shared" si="631"/>
        <v>1</v>
      </c>
      <c r="AQ827">
        <f t="shared" si="632"/>
        <v>4.4241975141192356</v>
      </c>
      <c r="AT827">
        <v>820</v>
      </c>
      <c r="AU827">
        <v>18.544740110802646</v>
      </c>
      <c r="AV827">
        <v>22.299588121050039</v>
      </c>
      <c r="AX827">
        <f t="shared" si="633"/>
        <v>0</v>
      </c>
      <c r="AY827">
        <f t="shared" si="634"/>
        <v>1</v>
      </c>
      <c r="AZ827">
        <f t="shared" si="635"/>
        <v>3.7548480102473931</v>
      </c>
      <c r="BC827">
        <v>820</v>
      </c>
      <c r="BD827" t="e">
        <v>#N/A</v>
      </c>
      <c r="BE827" t="e">
        <v>#N/A</v>
      </c>
      <c r="BG827" t="e">
        <f t="shared" si="636"/>
        <v>#N/A</v>
      </c>
      <c r="BH827" t="e">
        <f t="shared" si="637"/>
        <v>#N/A</v>
      </c>
      <c r="BI827" t="e">
        <f t="shared" si="638"/>
        <v>#N/A</v>
      </c>
      <c r="BL827">
        <v>820</v>
      </c>
      <c r="BM827">
        <v>32.238406064234375</v>
      </c>
      <c r="BN827">
        <v>9.9122158431395988</v>
      </c>
      <c r="BP827">
        <f t="shared" si="639"/>
        <v>1</v>
      </c>
      <c r="BQ827">
        <f t="shared" si="640"/>
        <v>0</v>
      </c>
      <c r="BR827">
        <f t="shared" si="641"/>
        <v>22.326190221094777</v>
      </c>
      <c r="BU827">
        <v>820</v>
      </c>
      <c r="BV827">
        <v>28.012085029517078</v>
      </c>
      <c r="BW827">
        <v>22.641944029565135</v>
      </c>
      <c r="BY827">
        <f t="shared" si="642"/>
        <v>1</v>
      </c>
      <c r="BZ827">
        <f t="shared" si="643"/>
        <v>0</v>
      </c>
      <c r="CA827">
        <f t="shared" si="644"/>
        <v>5.3701409999519427</v>
      </c>
      <c r="CD827">
        <v>820</v>
      </c>
      <c r="CE827">
        <v>27.874687098571791</v>
      </c>
      <c r="CF827">
        <v>42.1882294154791</v>
      </c>
      <c r="CH827">
        <f t="shared" si="645"/>
        <v>0</v>
      </c>
      <c r="CI827">
        <f t="shared" si="646"/>
        <v>1</v>
      </c>
      <c r="CJ827">
        <f t="shared" si="647"/>
        <v>14.313542316907309</v>
      </c>
      <c r="CM827">
        <v>820</v>
      </c>
      <c r="CN827">
        <v>19.610984297150519</v>
      </c>
      <c r="CO827">
        <v>33.128481925925115</v>
      </c>
      <c r="CQ827">
        <f t="shared" si="648"/>
        <v>0</v>
      </c>
      <c r="CR827">
        <f t="shared" si="649"/>
        <v>1</v>
      </c>
      <c r="CS827">
        <f t="shared" si="650"/>
        <v>13.517497628774596</v>
      </c>
      <c r="CV827">
        <v>820</v>
      </c>
      <c r="CW827">
        <v>24.474544140652181</v>
      </c>
      <c r="CX827">
        <v>16.600578532608868</v>
      </c>
      <c r="CZ827">
        <f t="shared" si="651"/>
        <v>1</v>
      </c>
      <c r="DA827">
        <f t="shared" si="652"/>
        <v>0</v>
      </c>
      <c r="DB827">
        <f t="shared" si="653"/>
        <v>7.8739656080433136</v>
      </c>
      <c r="DE827">
        <v>820</v>
      </c>
      <c r="DF827">
        <v>6.3148505057980007</v>
      </c>
      <c r="DG827">
        <v>30.770852968391324</v>
      </c>
      <c r="DI827">
        <f t="shared" si="654"/>
        <v>0</v>
      </c>
      <c r="DJ827">
        <f t="shared" si="655"/>
        <v>1</v>
      </c>
      <c r="DK827">
        <f t="shared" si="656"/>
        <v>24.456002462593325</v>
      </c>
      <c r="DN827">
        <v>820</v>
      </c>
      <c r="DO827">
        <v>25.007331854890186</v>
      </c>
      <c r="DP827">
        <v>17.696577346684958</v>
      </c>
      <c r="DR827">
        <f t="shared" si="657"/>
        <v>1</v>
      </c>
      <c r="DS827">
        <f t="shared" si="658"/>
        <v>0</v>
      </c>
      <c r="DT827">
        <f t="shared" si="659"/>
        <v>7.3107545082052283</v>
      </c>
      <c r="DW827">
        <v>820</v>
      </c>
      <c r="DX827">
        <v>24.689310536433741</v>
      </c>
      <c r="DY827">
        <v>16.16539513310633</v>
      </c>
      <c r="EA827">
        <f t="shared" si="660"/>
        <v>1</v>
      </c>
      <c r="EB827">
        <f t="shared" si="661"/>
        <v>0</v>
      </c>
      <c r="EC827">
        <f t="shared" si="662"/>
        <v>8.5239154033274112</v>
      </c>
      <c r="EF827">
        <v>820</v>
      </c>
      <c r="EG827">
        <v>16.952517121672152</v>
      </c>
      <c r="EH827">
        <v>16.202579878883114</v>
      </c>
      <c r="EJ827">
        <f t="shared" si="663"/>
        <v>1</v>
      </c>
      <c r="EK827">
        <f t="shared" si="664"/>
        <v>0</v>
      </c>
      <c r="EL827">
        <f t="shared" si="665"/>
        <v>0.74993724278903784</v>
      </c>
      <c r="EO827">
        <v>820</v>
      </c>
      <c r="EP827">
        <v>20.172202728182736</v>
      </c>
      <c r="EQ827">
        <v>30.500303490418013</v>
      </c>
      <c r="ES827">
        <f t="shared" si="666"/>
        <v>0</v>
      </c>
      <c r="ET827">
        <f t="shared" si="667"/>
        <v>1</v>
      </c>
      <c r="EU827">
        <f t="shared" si="668"/>
        <v>10.328100762235277</v>
      </c>
    </row>
    <row r="828" spans="1:151" x14ac:dyDescent="0.25">
      <c r="A828">
        <v>821</v>
      </c>
      <c r="B828">
        <v>11.380811046843476</v>
      </c>
      <c r="C828">
        <v>26.248630715418784</v>
      </c>
      <c r="E828">
        <f t="shared" si="669"/>
        <v>0</v>
      </c>
      <c r="F828">
        <f t="shared" si="620"/>
        <v>1</v>
      </c>
      <c r="G828">
        <f t="shared" si="670"/>
        <v>14.867819668575308</v>
      </c>
      <c r="J828">
        <v>821</v>
      </c>
      <c r="K828">
        <v>18.568677469866763</v>
      </c>
      <c r="L828">
        <v>28.497340032605464</v>
      </c>
      <c r="N828">
        <f t="shared" si="621"/>
        <v>0</v>
      </c>
      <c r="O828">
        <f t="shared" si="622"/>
        <v>1</v>
      </c>
      <c r="P828">
        <f t="shared" si="623"/>
        <v>9.9286625627387011</v>
      </c>
      <c r="S828">
        <v>821</v>
      </c>
      <c r="T828">
        <v>17.270861313193993</v>
      </c>
      <c r="U828">
        <v>13.287107837754881</v>
      </c>
      <c r="W828">
        <f t="shared" si="624"/>
        <v>1</v>
      </c>
      <c r="X828">
        <f t="shared" si="625"/>
        <v>0</v>
      </c>
      <c r="Y828">
        <f t="shared" si="626"/>
        <v>3.9837534754391122</v>
      </c>
      <c r="AB828">
        <v>821</v>
      </c>
      <c r="AC828">
        <v>21.793218328479586</v>
      </c>
      <c r="AD828">
        <v>15.846780367341157</v>
      </c>
      <c r="AF828">
        <f t="shared" si="627"/>
        <v>1</v>
      </c>
      <c r="AG828">
        <f t="shared" si="628"/>
        <v>0</v>
      </c>
      <c r="AH828">
        <f t="shared" si="629"/>
        <v>5.9464379611384288</v>
      </c>
      <c r="AK828">
        <v>821</v>
      </c>
      <c r="AL828">
        <v>28.328773343566247</v>
      </c>
      <c r="AM828">
        <v>31.831615615005543</v>
      </c>
      <c r="AO828">
        <f t="shared" si="630"/>
        <v>0</v>
      </c>
      <c r="AP828">
        <f t="shared" si="631"/>
        <v>1</v>
      </c>
      <c r="AQ828">
        <f t="shared" si="632"/>
        <v>3.5028422714392953</v>
      </c>
      <c r="AT828">
        <v>821</v>
      </c>
      <c r="AU828">
        <v>26.481177896788587</v>
      </c>
      <c r="AV828">
        <v>19.241739070192111</v>
      </c>
      <c r="AX828">
        <f t="shared" si="633"/>
        <v>1</v>
      </c>
      <c r="AY828">
        <f t="shared" si="634"/>
        <v>0</v>
      </c>
      <c r="AZ828">
        <f t="shared" si="635"/>
        <v>7.2394388265964764</v>
      </c>
      <c r="BC828">
        <v>821</v>
      </c>
      <c r="BD828" t="e">
        <v>#N/A</v>
      </c>
      <c r="BE828" t="e">
        <v>#N/A</v>
      </c>
      <c r="BG828" t="e">
        <f t="shared" si="636"/>
        <v>#N/A</v>
      </c>
      <c r="BH828" t="e">
        <f t="shared" si="637"/>
        <v>#N/A</v>
      </c>
      <c r="BI828" t="e">
        <f t="shared" si="638"/>
        <v>#N/A</v>
      </c>
      <c r="BL828">
        <v>821</v>
      </c>
      <c r="BM828">
        <v>42.350873040312223</v>
      </c>
      <c r="BN828">
        <v>16.493704608126286</v>
      </c>
      <c r="BP828">
        <f t="shared" si="639"/>
        <v>1</v>
      </c>
      <c r="BQ828">
        <f t="shared" si="640"/>
        <v>0</v>
      </c>
      <c r="BR828">
        <f t="shared" si="641"/>
        <v>25.857168432185937</v>
      </c>
      <c r="BU828">
        <v>821</v>
      </c>
      <c r="BV828">
        <v>20.292850266220082</v>
      </c>
      <c r="BW828">
        <v>14.232173631343269</v>
      </c>
      <c r="BY828">
        <f t="shared" si="642"/>
        <v>1</v>
      </c>
      <c r="BZ828">
        <f t="shared" si="643"/>
        <v>0</v>
      </c>
      <c r="CA828">
        <f t="shared" si="644"/>
        <v>6.0606766348768133</v>
      </c>
      <c r="CD828">
        <v>821</v>
      </c>
      <c r="CE828">
        <v>22.845163759639103</v>
      </c>
      <c r="CF828">
        <v>33.657894867272539</v>
      </c>
      <c r="CH828">
        <f t="shared" si="645"/>
        <v>0</v>
      </c>
      <c r="CI828">
        <f t="shared" si="646"/>
        <v>1</v>
      </c>
      <c r="CJ828">
        <f t="shared" si="647"/>
        <v>10.812731107633436</v>
      </c>
      <c r="CM828">
        <v>821</v>
      </c>
      <c r="CN828">
        <v>20.862990081507238</v>
      </c>
      <c r="CO828">
        <v>16.720746791514809</v>
      </c>
      <c r="CQ828">
        <f t="shared" si="648"/>
        <v>1</v>
      </c>
      <c r="CR828">
        <f t="shared" si="649"/>
        <v>0</v>
      </c>
      <c r="CS828">
        <f t="shared" si="650"/>
        <v>4.1422432899924289</v>
      </c>
      <c r="CV828">
        <v>821</v>
      </c>
      <c r="CW828">
        <v>24.33510105324741</v>
      </c>
      <c r="CX828">
        <v>18.04659804145798</v>
      </c>
      <c r="CZ828">
        <f t="shared" si="651"/>
        <v>1</v>
      </c>
      <c r="DA828">
        <f t="shared" si="652"/>
        <v>0</v>
      </c>
      <c r="DB828">
        <f t="shared" si="653"/>
        <v>6.2885030117894303</v>
      </c>
      <c r="DE828">
        <v>821</v>
      </c>
      <c r="DF828">
        <v>28.548701385037059</v>
      </c>
      <c r="DG828">
        <v>20.046863036571253</v>
      </c>
      <c r="DI828">
        <f t="shared" si="654"/>
        <v>1</v>
      </c>
      <c r="DJ828">
        <f t="shared" si="655"/>
        <v>0</v>
      </c>
      <c r="DK828">
        <f t="shared" si="656"/>
        <v>8.5018383484658067</v>
      </c>
      <c r="DN828">
        <v>821</v>
      </c>
      <c r="DO828">
        <v>24.842059326417363</v>
      </c>
      <c r="DP828">
        <v>25.082460202450868</v>
      </c>
      <c r="DR828">
        <f t="shared" si="657"/>
        <v>0</v>
      </c>
      <c r="DS828">
        <f t="shared" si="658"/>
        <v>1</v>
      </c>
      <c r="DT828">
        <f t="shared" si="659"/>
        <v>0.24040087603350457</v>
      </c>
      <c r="DW828">
        <v>821</v>
      </c>
      <c r="DX828">
        <v>13.38578333847069</v>
      </c>
      <c r="DY828">
        <v>27.160241885409505</v>
      </c>
      <c r="EA828">
        <f t="shared" si="660"/>
        <v>0</v>
      </c>
      <c r="EB828">
        <f t="shared" si="661"/>
        <v>1</v>
      </c>
      <c r="EC828">
        <f t="shared" si="662"/>
        <v>13.774458546938815</v>
      </c>
      <c r="EF828">
        <v>821</v>
      </c>
      <c r="EG828">
        <v>22.939394036512848</v>
      </c>
      <c r="EH828">
        <v>21.686258531658716</v>
      </c>
      <c r="EJ828">
        <f t="shared" si="663"/>
        <v>1</v>
      </c>
      <c r="EK828">
        <f t="shared" si="664"/>
        <v>0</v>
      </c>
      <c r="EL828">
        <f t="shared" si="665"/>
        <v>1.2531355048541322</v>
      </c>
      <c r="EO828">
        <v>821</v>
      </c>
      <c r="EP828">
        <v>24.900446716122644</v>
      </c>
      <c r="EQ828">
        <v>-3.7618893809287677</v>
      </c>
      <c r="ES828">
        <f t="shared" si="666"/>
        <v>1</v>
      </c>
      <c r="ET828">
        <f t="shared" si="667"/>
        <v>0</v>
      </c>
      <c r="EU828">
        <f t="shared" si="668"/>
        <v>28.662336097051412</v>
      </c>
    </row>
    <row r="829" spans="1:151" x14ac:dyDescent="0.25">
      <c r="A829">
        <v>822</v>
      </c>
      <c r="B829">
        <v>14.061925421934532</v>
      </c>
      <c r="C829">
        <v>47.054270708600114</v>
      </c>
      <c r="E829">
        <f t="shared" si="669"/>
        <v>0</v>
      </c>
      <c r="F829">
        <f t="shared" si="620"/>
        <v>1</v>
      </c>
      <c r="G829">
        <f t="shared" si="670"/>
        <v>32.992345286665582</v>
      </c>
      <c r="J829">
        <v>822</v>
      </c>
      <c r="K829">
        <v>20.719254761728944</v>
      </c>
      <c r="L829">
        <v>34.720023833075004</v>
      </c>
      <c r="N829">
        <f t="shared" si="621"/>
        <v>0</v>
      </c>
      <c r="O829">
        <f t="shared" si="622"/>
        <v>1</v>
      </c>
      <c r="P829">
        <f t="shared" si="623"/>
        <v>14.00076907134606</v>
      </c>
      <c r="S829">
        <v>822</v>
      </c>
      <c r="T829">
        <v>24.166919361432768</v>
      </c>
      <c r="U829">
        <v>40.016456161739249</v>
      </c>
      <c r="W829">
        <f t="shared" si="624"/>
        <v>0</v>
      </c>
      <c r="X829">
        <f t="shared" si="625"/>
        <v>1</v>
      </c>
      <c r="Y829">
        <f t="shared" si="626"/>
        <v>15.849536800306481</v>
      </c>
      <c r="AB829">
        <v>822</v>
      </c>
      <c r="AC829">
        <v>23.917682166394549</v>
      </c>
      <c r="AD829">
        <v>18.911967564077564</v>
      </c>
      <c r="AF829">
        <f t="shared" si="627"/>
        <v>1</v>
      </c>
      <c r="AG829">
        <f t="shared" si="628"/>
        <v>0</v>
      </c>
      <c r="AH829">
        <f t="shared" si="629"/>
        <v>5.005714602316985</v>
      </c>
      <c r="AK829">
        <v>822</v>
      </c>
      <c r="AL829">
        <v>22.240642448529698</v>
      </c>
      <c r="AM829">
        <v>20.094887850232304</v>
      </c>
      <c r="AO829">
        <f t="shared" si="630"/>
        <v>1</v>
      </c>
      <c r="AP829">
        <f t="shared" si="631"/>
        <v>0</v>
      </c>
      <c r="AQ829">
        <f t="shared" si="632"/>
        <v>2.145754598297394</v>
      </c>
      <c r="AT829">
        <v>822</v>
      </c>
      <c r="AU829">
        <v>18.160855132202816</v>
      </c>
      <c r="AV829">
        <v>22.592759481780039</v>
      </c>
      <c r="AX829">
        <f t="shared" si="633"/>
        <v>0</v>
      </c>
      <c r="AY829">
        <f t="shared" si="634"/>
        <v>1</v>
      </c>
      <c r="AZ829">
        <f t="shared" si="635"/>
        <v>4.4319043495772235</v>
      </c>
      <c r="BC829">
        <v>822</v>
      </c>
      <c r="BD829" t="e">
        <v>#N/A</v>
      </c>
      <c r="BE829" t="e">
        <v>#N/A</v>
      </c>
      <c r="BG829" t="e">
        <f t="shared" si="636"/>
        <v>#N/A</v>
      </c>
      <c r="BH829" t="e">
        <f t="shared" si="637"/>
        <v>#N/A</v>
      </c>
      <c r="BI829" t="e">
        <f t="shared" si="638"/>
        <v>#N/A</v>
      </c>
      <c r="BL829">
        <v>822</v>
      </c>
      <c r="BM829">
        <v>31.76051082191287</v>
      </c>
      <c r="BN829">
        <v>10.600862774692411</v>
      </c>
      <c r="BP829">
        <f t="shared" si="639"/>
        <v>1</v>
      </c>
      <c r="BQ829">
        <f t="shared" si="640"/>
        <v>0</v>
      </c>
      <c r="BR829">
        <f t="shared" si="641"/>
        <v>21.159648047220458</v>
      </c>
      <c r="BU829">
        <v>822</v>
      </c>
      <c r="BV829">
        <v>16.495467717265861</v>
      </c>
      <c r="BW829">
        <v>38.496300832426456</v>
      </c>
      <c r="BY829">
        <f t="shared" si="642"/>
        <v>0</v>
      </c>
      <c r="BZ829">
        <f t="shared" si="643"/>
        <v>1</v>
      </c>
      <c r="CA829">
        <f t="shared" si="644"/>
        <v>22.000833115160596</v>
      </c>
      <c r="CD829">
        <v>822</v>
      </c>
      <c r="CE829">
        <v>35.24204245567546</v>
      </c>
      <c r="CF829">
        <v>40.721981374241373</v>
      </c>
      <c r="CH829">
        <f t="shared" si="645"/>
        <v>0</v>
      </c>
      <c r="CI829">
        <f t="shared" si="646"/>
        <v>1</v>
      </c>
      <c r="CJ829">
        <f t="shared" si="647"/>
        <v>5.4799389185659138</v>
      </c>
      <c r="CM829">
        <v>822</v>
      </c>
      <c r="CN829">
        <v>24.10619587200711</v>
      </c>
      <c r="CO829">
        <v>4.3348823514213386</v>
      </c>
      <c r="CQ829">
        <f t="shared" si="648"/>
        <v>1</v>
      </c>
      <c r="CR829">
        <f t="shared" si="649"/>
        <v>0</v>
      </c>
      <c r="CS829">
        <f t="shared" si="650"/>
        <v>19.771313520585771</v>
      </c>
      <c r="CV829">
        <v>822</v>
      </c>
      <c r="CW829">
        <v>22.896327706818596</v>
      </c>
      <c r="CX829">
        <v>17.268313479575468</v>
      </c>
      <c r="CZ829">
        <f t="shared" si="651"/>
        <v>1</v>
      </c>
      <c r="DA829">
        <f t="shared" si="652"/>
        <v>0</v>
      </c>
      <c r="DB829">
        <f t="shared" si="653"/>
        <v>5.6280142272431277</v>
      </c>
      <c r="DE829">
        <v>822</v>
      </c>
      <c r="DF829">
        <v>22.368545429089885</v>
      </c>
      <c r="DG829">
        <v>27.260109170512457</v>
      </c>
      <c r="DI829">
        <f t="shared" si="654"/>
        <v>0</v>
      </c>
      <c r="DJ829">
        <f t="shared" si="655"/>
        <v>1</v>
      </c>
      <c r="DK829">
        <f t="shared" si="656"/>
        <v>4.8915637414225728</v>
      </c>
      <c r="DN829">
        <v>822</v>
      </c>
      <c r="DO829">
        <v>22.202707497639985</v>
      </c>
      <c r="DP829">
        <v>14.543538040813473</v>
      </c>
      <c r="DR829">
        <f t="shared" si="657"/>
        <v>1</v>
      </c>
      <c r="DS829">
        <f t="shared" si="658"/>
        <v>0</v>
      </c>
      <c r="DT829">
        <f t="shared" si="659"/>
        <v>7.6591694568265112</v>
      </c>
      <c r="DW829">
        <v>822</v>
      </c>
      <c r="DX829">
        <v>16.621680974634572</v>
      </c>
      <c r="DY829">
        <v>22.875452029213719</v>
      </c>
      <c r="EA829">
        <f t="shared" si="660"/>
        <v>0</v>
      </c>
      <c r="EB829">
        <f t="shared" si="661"/>
        <v>1</v>
      </c>
      <c r="EC829">
        <f t="shared" si="662"/>
        <v>6.2537710545791469</v>
      </c>
      <c r="EF829">
        <v>822</v>
      </c>
      <c r="EG829">
        <v>18.800800838412776</v>
      </c>
      <c r="EH829">
        <v>13.358284514973016</v>
      </c>
      <c r="EJ829">
        <f t="shared" si="663"/>
        <v>1</v>
      </c>
      <c r="EK829">
        <f t="shared" si="664"/>
        <v>0</v>
      </c>
      <c r="EL829">
        <f t="shared" si="665"/>
        <v>5.4425163234397598</v>
      </c>
      <c r="EO829">
        <v>822</v>
      </c>
      <c r="EP829">
        <v>18.94653560847178</v>
      </c>
      <c r="EQ829">
        <v>15.75512234780752</v>
      </c>
      <c r="ES829">
        <f t="shared" si="666"/>
        <v>1</v>
      </c>
      <c r="ET829">
        <f t="shared" si="667"/>
        <v>0</v>
      </c>
      <c r="EU829">
        <f t="shared" si="668"/>
        <v>3.1914132606642607</v>
      </c>
    </row>
    <row r="830" spans="1:151" x14ac:dyDescent="0.25">
      <c r="A830">
        <v>823</v>
      </c>
      <c r="B830">
        <v>5.0801913394166558</v>
      </c>
      <c r="C830">
        <v>24.222027452803953</v>
      </c>
      <c r="E830">
        <f t="shared" si="669"/>
        <v>0</v>
      </c>
      <c r="F830">
        <f t="shared" si="620"/>
        <v>1</v>
      </c>
      <c r="G830">
        <f t="shared" si="670"/>
        <v>19.141836113387299</v>
      </c>
      <c r="J830">
        <v>823</v>
      </c>
      <c r="K830">
        <v>19.224612323406241</v>
      </c>
      <c r="L830">
        <v>25.446274551832072</v>
      </c>
      <c r="N830">
        <f t="shared" si="621"/>
        <v>0</v>
      </c>
      <c r="O830">
        <f t="shared" si="622"/>
        <v>1</v>
      </c>
      <c r="P830">
        <f t="shared" si="623"/>
        <v>6.2216622284258314</v>
      </c>
      <c r="S830">
        <v>823</v>
      </c>
      <c r="T830">
        <v>19.885268863310806</v>
      </c>
      <c r="U830">
        <v>22.960091986991827</v>
      </c>
      <c r="W830">
        <f t="shared" si="624"/>
        <v>0</v>
      </c>
      <c r="X830">
        <f t="shared" si="625"/>
        <v>1</v>
      </c>
      <c r="Y830">
        <f t="shared" si="626"/>
        <v>3.0748231236810213</v>
      </c>
      <c r="AB830">
        <v>823</v>
      </c>
      <c r="AC830">
        <v>21.397522552306075</v>
      </c>
      <c r="AD830">
        <v>17.174629182942194</v>
      </c>
      <c r="AF830">
        <f t="shared" si="627"/>
        <v>1</v>
      </c>
      <c r="AG830">
        <f t="shared" si="628"/>
        <v>0</v>
      </c>
      <c r="AH830">
        <f t="shared" si="629"/>
        <v>4.2228933693638808</v>
      </c>
      <c r="AK830">
        <v>823</v>
      </c>
      <c r="AL830">
        <v>30.497602150142715</v>
      </c>
      <c r="AM830">
        <v>33.552581030540225</v>
      </c>
      <c r="AO830">
        <f t="shared" si="630"/>
        <v>0</v>
      </c>
      <c r="AP830">
        <f t="shared" si="631"/>
        <v>1</v>
      </c>
      <c r="AQ830">
        <f t="shared" si="632"/>
        <v>3.0549788803975098</v>
      </c>
      <c r="AT830">
        <v>823</v>
      </c>
      <c r="AU830">
        <v>17.279665048705674</v>
      </c>
      <c r="AV830">
        <v>20.073238315148469</v>
      </c>
      <c r="AX830">
        <f t="shared" si="633"/>
        <v>0</v>
      </c>
      <c r="AY830">
        <f t="shared" si="634"/>
        <v>1</v>
      </c>
      <c r="AZ830">
        <f t="shared" si="635"/>
        <v>2.7935732664427952</v>
      </c>
      <c r="BC830">
        <v>823</v>
      </c>
      <c r="BD830" t="e">
        <v>#N/A</v>
      </c>
      <c r="BE830" t="e">
        <v>#N/A</v>
      </c>
      <c r="BG830" t="e">
        <f t="shared" si="636"/>
        <v>#N/A</v>
      </c>
      <c r="BH830" t="e">
        <f t="shared" si="637"/>
        <v>#N/A</v>
      </c>
      <c r="BI830" t="e">
        <f t="shared" si="638"/>
        <v>#N/A</v>
      </c>
      <c r="BL830">
        <v>823</v>
      </c>
      <c r="BM830">
        <v>20.602880201281398</v>
      </c>
      <c r="BN830">
        <v>14.058227268423799</v>
      </c>
      <c r="BP830">
        <f t="shared" si="639"/>
        <v>1</v>
      </c>
      <c r="BQ830">
        <f t="shared" si="640"/>
        <v>0</v>
      </c>
      <c r="BR830">
        <f t="shared" si="641"/>
        <v>6.5446529328575984</v>
      </c>
      <c r="BU830">
        <v>823</v>
      </c>
      <c r="BV830">
        <v>29.467820674500832</v>
      </c>
      <c r="BW830">
        <v>19.942573528547843</v>
      </c>
      <c r="BY830">
        <f t="shared" si="642"/>
        <v>1</v>
      </c>
      <c r="BZ830">
        <f t="shared" si="643"/>
        <v>0</v>
      </c>
      <c r="CA830">
        <f t="shared" si="644"/>
        <v>9.5252471459529886</v>
      </c>
      <c r="CD830">
        <v>823</v>
      </c>
      <c r="CE830">
        <v>24.584093710066078</v>
      </c>
      <c r="CF830">
        <v>23.645445165258835</v>
      </c>
      <c r="CH830">
        <f t="shared" si="645"/>
        <v>1</v>
      </c>
      <c r="CI830">
        <f t="shared" si="646"/>
        <v>0</v>
      </c>
      <c r="CJ830">
        <f t="shared" si="647"/>
        <v>0.93864854480724347</v>
      </c>
      <c r="CM830">
        <v>823</v>
      </c>
      <c r="CN830">
        <v>21.90809844880906</v>
      </c>
      <c r="CO830">
        <v>42.120968063454271</v>
      </c>
      <c r="CQ830">
        <f t="shared" si="648"/>
        <v>0</v>
      </c>
      <c r="CR830">
        <f t="shared" si="649"/>
        <v>1</v>
      </c>
      <c r="CS830">
        <f t="shared" si="650"/>
        <v>20.212869614645211</v>
      </c>
      <c r="CV830">
        <v>823</v>
      </c>
      <c r="CW830">
        <v>27.166156974854825</v>
      </c>
      <c r="CX830">
        <v>19.848343925597284</v>
      </c>
      <c r="CZ830">
        <f t="shared" si="651"/>
        <v>1</v>
      </c>
      <c r="DA830">
        <f t="shared" si="652"/>
        <v>0</v>
      </c>
      <c r="DB830">
        <f t="shared" si="653"/>
        <v>7.3178130492575413</v>
      </c>
      <c r="DE830">
        <v>823</v>
      </c>
      <c r="DF830">
        <v>20.693181114788011</v>
      </c>
      <c r="DG830">
        <v>18.319848926188353</v>
      </c>
      <c r="DI830">
        <f t="shared" si="654"/>
        <v>1</v>
      </c>
      <c r="DJ830">
        <f t="shared" si="655"/>
        <v>0</v>
      </c>
      <c r="DK830">
        <f t="shared" si="656"/>
        <v>2.3733321885996581</v>
      </c>
      <c r="DN830">
        <v>823</v>
      </c>
      <c r="DO830">
        <v>20.657495631442323</v>
      </c>
      <c r="DP830">
        <v>11.435597878131118</v>
      </c>
      <c r="DR830">
        <f t="shared" si="657"/>
        <v>1</v>
      </c>
      <c r="DS830">
        <f t="shared" si="658"/>
        <v>0</v>
      </c>
      <c r="DT830">
        <f t="shared" si="659"/>
        <v>9.2218977533112056</v>
      </c>
      <c r="DW830">
        <v>823</v>
      </c>
      <c r="DX830">
        <v>13.100910256958683</v>
      </c>
      <c r="DY830">
        <v>22.910122908882467</v>
      </c>
      <c r="EA830">
        <f t="shared" si="660"/>
        <v>0</v>
      </c>
      <c r="EB830">
        <f t="shared" si="661"/>
        <v>1</v>
      </c>
      <c r="EC830">
        <f t="shared" si="662"/>
        <v>9.8092126519237848</v>
      </c>
      <c r="EF830">
        <v>823</v>
      </c>
      <c r="EG830">
        <v>13.735017038576297</v>
      </c>
      <c r="EH830">
        <v>20.034715640692106</v>
      </c>
      <c r="EJ830">
        <f t="shared" si="663"/>
        <v>0</v>
      </c>
      <c r="EK830">
        <f t="shared" si="664"/>
        <v>1</v>
      </c>
      <c r="EL830">
        <f t="shared" si="665"/>
        <v>6.299698602115809</v>
      </c>
      <c r="EO830">
        <v>823</v>
      </c>
      <c r="EP830">
        <v>17.873774517090283</v>
      </c>
      <c r="EQ830">
        <v>53.449825893359957</v>
      </c>
      <c r="ES830">
        <f t="shared" si="666"/>
        <v>0</v>
      </c>
      <c r="ET830">
        <f t="shared" si="667"/>
        <v>1</v>
      </c>
      <c r="EU830">
        <f t="shared" si="668"/>
        <v>35.576051376269675</v>
      </c>
    </row>
    <row r="831" spans="1:151" x14ac:dyDescent="0.25">
      <c r="A831">
        <v>824</v>
      </c>
      <c r="B831">
        <v>10.522395015993675</v>
      </c>
      <c r="C831">
        <v>10.442368792411088</v>
      </c>
      <c r="E831">
        <f t="shared" si="669"/>
        <v>1</v>
      </c>
      <c r="F831">
        <f t="shared" si="620"/>
        <v>0</v>
      </c>
      <c r="G831">
        <f t="shared" si="670"/>
        <v>8.0026223582587264E-2</v>
      </c>
      <c r="J831">
        <v>824</v>
      </c>
      <c r="K831">
        <v>16.338920237932083</v>
      </c>
      <c r="L831">
        <v>14.055950473667306</v>
      </c>
      <c r="N831">
        <f t="shared" si="621"/>
        <v>1</v>
      </c>
      <c r="O831">
        <f t="shared" si="622"/>
        <v>0</v>
      </c>
      <c r="P831">
        <f t="shared" si="623"/>
        <v>2.2829697642647773</v>
      </c>
      <c r="S831">
        <v>824</v>
      </c>
      <c r="T831">
        <v>17.038300596837317</v>
      </c>
      <c r="U831">
        <v>40.206906123852029</v>
      </c>
      <c r="W831">
        <f t="shared" si="624"/>
        <v>0</v>
      </c>
      <c r="X831">
        <f t="shared" si="625"/>
        <v>1</v>
      </c>
      <c r="Y831">
        <f t="shared" si="626"/>
        <v>23.168605527014712</v>
      </c>
      <c r="AB831">
        <v>824</v>
      </c>
      <c r="AC831">
        <v>29.395136300310035</v>
      </c>
      <c r="AD831">
        <v>17.466394830911746</v>
      </c>
      <c r="AF831">
        <f t="shared" si="627"/>
        <v>1</v>
      </c>
      <c r="AG831">
        <f t="shared" si="628"/>
        <v>0</v>
      </c>
      <c r="AH831">
        <f t="shared" si="629"/>
        <v>11.92874146939829</v>
      </c>
      <c r="AK831">
        <v>824</v>
      </c>
      <c r="AL831">
        <v>19.361278164152093</v>
      </c>
      <c r="AM831">
        <v>28.97548887719174</v>
      </c>
      <c r="AO831">
        <f t="shared" si="630"/>
        <v>0</v>
      </c>
      <c r="AP831">
        <f t="shared" si="631"/>
        <v>1</v>
      </c>
      <c r="AQ831">
        <f t="shared" si="632"/>
        <v>9.6142107130396468</v>
      </c>
      <c r="AT831">
        <v>824</v>
      </c>
      <c r="AU831">
        <v>22.059862472527595</v>
      </c>
      <c r="AV831">
        <v>24.626067540687593</v>
      </c>
      <c r="AX831">
        <f t="shared" si="633"/>
        <v>0</v>
      </c>
      <c r="AY831">
        <f t="shared" si="634"/>
        <v>1</v>
      </c>
      <c r="AZ831">
        <f t="shared" si="635"/>
        <v>2.5662050681599986</v>
      </c>
      <c r="BC831">
        <v>824</v>
      </c>
      <c r="BD831" t="e">
        <v>#N/A</v>
      </c>
      <c r="BE831" t="e">
        <v>#N/A</v>
      </c>
      <c r="BG831" t="e">
        <f t="shared" si="636"/>
        <v>#N/A</v>
      </c>
      <c r="BH831" t="e">
        <f t="shared" si="637"/>
        <v>#N/A</v>
      </c>
      <c r="BI831" t="e">
        <f t="shared" si="638"/>
        <v>#N/A</v>
      </c>
      <c r="BL831">
        <v>824</v>
      </c>
      <c r="BM831">
        <v>24.027079372449716</v>
      </c>
      <c r="BN831">
        <v>11.504380430446947</v>
      </c>
      <c r="BP831">
        <f t="shared" si="639"/>
        <v>1</v>
      </c>
      <c r="BQ831">
        <f t="shared" si="640"/>
        <v>0</v>
      </c>
      <c r="BR831">
        <f t="shared" si="641"/>
        <v>12.522698942002769</v>
      </c>
      <c r="BU831">
        <v>824</v>
      </c>
      <c r="BV831">
        <v>16.196062825761295</v>
      </c>
      <c r="BW831">
        <v>22.000415146678343</v>
      </c>
      <c r="BY831">
        <f t="shared" si="642"/>
        <v>0</v>
      </c>
      <c r="BZ831">
        <f t="shared" si="643"/>
        <v>1</v>
      </c>
      <c r="CA831">
        <f t="shared" si="644"/>
        <v>5.8043523209170473</v>
      </c>
      <c r="CD831">
        <v>824</v>
      </c>
      <c r="CE831">
        <v>19.918262299206944</v>
      </c>
      <c r="CF831">
        <v>19.535328273489096</v>
      </c>
      <c r="CH831">
        <f t="shared" si="645"/>
        <v>1</v>
      </c>
      <c r="CI831">
        <f t="shared" si="646"/>
        <v>0</v>
      </c>
      <c r="CJ831">
        <f t="shared" si="647"/>
        <v>0.38293402571784796</v>
      </c>
      <c r="CM831">
        <v>824</v>
      </c>
      <c r="CN831">
        <v>21.712556953980307</v>
      </c>
      <c r="CO831">
        <v>12.939160110222574</v>
      </c>
      <c r="CQ831">
        <f t="shared" si="648"/>
        <v>1</v>
      </c>
      <c r="CR831">
        <f t="shared" si="649"/>
        <v>0</v>
      </c>
      <c r="CS831">
        <f t="shared" si="650"/>
        <v>8.7733968437577339</v>
      </c>
      <c r="CV831">
        <v>824</v>
      </c>
      <c r="CW831">
        <v>17.741871250416885</v>
      </c>
      <c r="CX831">
        <v>18.281563781764287</v>
      </c>
      <c r="CZ831">
        <f t="shared" si="651"/>
        <v>0</v>
      </c>
      <c r="DA831">
        <f t="shared" si="652"/>
        <v>1</v>
      </c>
      <c r="DB831">
        <f t="shared" si="653"/>
        <v>0.53969253134740214</v>
      </c>
      <c r="DE831">
        <v>824</v>
      </c>
      <c r="DF831">
        <v>18.855251366099605</v>
      </c>
      <c r="DG831">
        <v>22.470879738413252</v>
      </c>
      <c r="DI831">
        <f t="shared" si="654"/>
        <v>0</v>
      </c>
      <c r="DJ831">
        <f t="shared" si="655"/>
        <v>1</v>
      </c>
      <c r="DK831">
        <f t="shared" si="656"/>
        <v>3.6156283723136475</v>
      </c>
      <c r="DN831">
        <v>824</v>
      </c>
      <c r="DO831">
        <v>18.491908854635085</v>
      </c>
      <c r="DP831">
        <v>15.527301033722967</v>
      </c>
      <c r="DR831">
        <f t="shared" si="657"/>
        <v>1</v>
      </c>
      <c r="DS831">
        <f t="shared" si="658"/>
        <v>0</v>
      </c>
      <c r="DT831">
        <f t="shared" si="659"/>
        <v>2.9646078209121178</v>
      </c>
      <c r="DW831">
        <v>824</v>
      </c>
      <c r="DX831">
        <v>19.377529972833198</v>
      </c>
      <c r="DY831">
        <v>21.891241964001278</v>
      </c>
      <c r="EA831">
        <f t="shared" si="660"/>
        <v>0</v>
      </c>
      <c r="EB831">
        <f t="shared" si="661"/>
        <v>1</v>
      </c>
      <c r="EC831">
        <f t="shared" si="662"/>
        <v>2.5137119911680799</v>
      </c>
      <c r="EF831">
        <v>824</v>
      </c>
      <c r="EG831">
        <v>16.058443469439766</v>
      </c>
      <c r="EH831">
        <v>15.40998667963972</v>
      </c>
      <c r="EJ831">
        <f t="shared" si="663"/>
        <v>1</v>
      </c>
      <c r="EK831">
        <f t="shared" si="664"/>
        <v>0</v>
      </c>
      <c r="EL831">
        <f t="shared" si="665"/>
        <v>0.64845678980004529</v>
      </c>
      <c r="EO831">
        <v>824</v>
      </c>
      <c r="EP831">
        <v>20.09379472740962</v>
      </c>
      <c r="EQ831">
        <v>46.815928616209092</v>
      </c>
      <c r="ES831">
        <f t="shared" si="666"/>
        <v>0</v>
      </c>
      <c r="ET831">
        <f t="shared" si="667"/>
        <v>1</v>
      </c>
      <c r="EU831">
        <f t="shared" si="668"/>
        <v>26.722133888799473</v>
      </c>
    </row>
    <row r="832" spans="1:151" x14ac:dyDescent="0.25">
      <c r="A832">
        <v>825</v>
      </c>
      <c r="B832">
        <v>7.3478189927272251</v>
      </c>
      <c r="C832">
        <v>3.9938919086329889</v>
      </c>
      <c r="E832">
        <f t="shared" si="669"/>
        <v>1</v>
      </c>
      <c r="F832">
        <f t="shared" si="620"/>
        <v>0</v>
      </c>
      <c r="G832">
        <f t="shared" si="670"/>
        <v>3.3539270840942361</v>
      </c>
      <c r="J832">
        <v>825</v>
      </c>
      <c r="K832">
        <v>18.850208600811847</v>
      </c>
      <c r="L832">
        <v>18.532820408286486</v>
      </c>
      <c r="N832">
        <f t="shared" si="621"/>
        <v>1</v>
      </c>
      <c r="O832">
        <f t="shared" si="622"/>
        <v>0</v>
      </c>
      <c r="P832">
        <f t="shared" si="623"/>
        <v>0.31738819252536032</v>
      </c>
      <c r="S832">
        <v>825</v>
      </c>
      <c r="T832">
        <v>14.646012198839518</v>
      </c>
      <c r="U832">
        <v>19.839807620407921</v>
      </c>
      <c r="W832">
        <f t="shared" si="624"/>
        <v>0</v>
      </c>
      <c r="X832">
        <f t="shared" si="625"/>
        <v>1</v>
      </c>
      <c r="Y832">
        <f t="shared" si="626"/>
        <v>5.193795421568403</v>
      </c>
      <c r="AB832">
        <v>825</v>
      </c>
      <c r="AC832">
        <v>26.587211348566072</v>
      </c>
      <c r="AD832">
        <v>19.123250478196841</v>
      </c>
      <c r="AF832">
        <f t="shared" si="627"/>
        <v>1</v>
      </c>
      <c r="AG832">
        <f t="shared" si="628"/>
        <v>0</v>
      </c>
      <c r="AH832">
        <f t="shared" si="629"/>
        <v>7.4639608703692311</v>
      </c>
      <c r="AK832">
        <v>825</v>
      </c>
      <c r="AL832">
        <v>18.549542824562053</v>
      </c>
      <c r="AM832">
        <v>27.79721808428619</v>
      </c>
      <c r="AO832">
        <f t="shared" si="630"/>
        <v>0</v>
      </c>
      <c r="AP832">
        <f t="shared" si="631"/>
        <v>1</v>
      </c>
      <c r="AQ832">
        <f t="shared" si="632"/>
        <v>9.2476752597241365</v>
      </c>
      <c r="AT832">
        <v>825</v>
      </c>
      <c r="AU832">
        <v>22.512156640280899</v>
      </c>
      <c r="AV832">
        <v>17.563108713831927</v>
      </c>
      <c r="AX832">
        <f t="shared" si="633"/>
        <v>1</v>
      </c>
      <c r="AY832">
        <f t="shared" si="634"/>
        <v>0</v>
      </c>
      <c r="AZ832">
        <f t="shared" si="635"/>
        <v>4.9490479264489728</v>
      </c>
      <c r="BC832">
        <v>825</v>
      </c>
      <c r="BD832" t="e">
        <v>#N/A</v>
      </c>
      <c r="BE832" t="e">
        <v>#N/A</v>
      </c>
      <c r="BG832" t="e">
        <f t="shared" si="636"/>
        <v>#N/A</v>
      </c>
      <c r="BH832" t="e">
        <f t="shared" si="637"/>
        <v>#N/A</v>
      </c>
      <c r="BI832" t="e">
        <f t="shared" si="638"/>
        <v>#N/A</v>
      </c>
      <c r="BL832">
        <v>825</v>
      </c>
      <c r="BM832">
        <v>30.173603343438714</v>
      </c>
      <c r="BN832">
        <v>17.764608019389712</v>
      </c>
      <c r="BP832">
        <f t="shared" si="639"/>
        <v>1</v>
      </c>
      <c r="BQ832">
        <f t="shared" si="640"/>
        <v>0</v>
      </c>
      <c r="BR832">
        <f t="shared" si="641"/>
        <v>12.408995324049002</v>
      </c>
      <c r="BU832">
        <v>825</v>
      </c>
      <c r="BV832">
        <v>17.718670810181234</v>
      </c>
      <c r="BW832">
        <v>23.662644397651775</v>
      </c>
      <c r="BY832">
        <f t="shared" si="642"/>
        <v>0</v>
      </c>
      <c r="BZ832">
        <f t="shared" si="643"/>
        <v>1</v>
      </c>
      <c r="CA832">
        <f t="shared" si="644"/>
        <v>5.9439735874705413</v>
      </c>
      <c r="CD832">
        <v>825</v>
      </c>
      <c r="CE832">
        <v>10.972391365676131</v>
      </c>
      <c r="CF832">
        <v>32.855052324885165</v>
      </c>
      <c r="CH832">
        <f t="shared" si="645"/>
        <v>0</v>
      </c>
      <c r="CI832">
        <f t="shared" si="646"/>
        <v>1</v>
      </c>
      <c r="CJ832">
        <f t="shared" si="647"/>
        <v>21.882660959209034</v>
      </c>
      <c r="CM832">
        <v>825</v>
      </c>
      <c r="CN832">
        <v>22.63845970223165</v>
      </c>
      <c r="CO832">
        <v>24.434930478393429</v>
      </c>
      <c r="CQ832">
        <f t="shared" si="648"/>
        <v>0</v>
      </c>
      <c r="CR832">
        <f t="shared" si="649"/>
        <v>1</v>
      </c>
      <c r="CS832">
        <f t="shared" si="650"/>
        <v>1.7964707761617795</v>
      </c>
      <c r="CV832">
        <v>825</v>
      </c>
      <c r="CW832">
        <v>24.728522543915368</v>
      </c>
      <c r="CX832">
        <v>13.355109113383826</v>
      </c>
      <c r="CZ832">
        <f t="shared" si="651"/>
        <v>1</v>
      </c>
      <c r="DA832">
        <f t="shared" si="652"/>
        <v>0</v>
      </c>
      <c r="DB832">
        <f t="shared" si="653"/>
        <v>11.373413430531542</v>
      </c>
      <c r="DE832">
        <v>825</v>
      </c>
      <c r="DF832">
        <v>16.060845862051803</v>
      </c>
      <c r="DG832">
        <v>26.52450877623868</v>
      </c>
      <c r="DI832">
        <f t="shared" si="654"/>
        <v>0</v>
      </c>
      <c r="DJ832">
        <f t="shared" si="655"/>
        <v>1</v>
      </c>
      <c r="DK832">
        <f t="shared" si="656"/>
        <v>10.463662914186877</v>
      </c>
      <c r="DN832">
        <v>825</v>
      </c>
      <c r="DO832">
        <v>24.340036788181777</v>
      </c>
      <c r="DP832">
        <v>17.73460424376038</v>
      </c>
      <c r="DR832">
        <f t="shared" si="657"/>
        <v>1</v>
      </c>
      <c r="DS832">
        <f t="shared" si="658"/>
        <v>0</v>
      </c>
      <c r="DT832">
        <f t="shared" si="659"/>
        <v>6.6054325444213973</v>
      </c>
      <c r="DW832">
        <v>825</v>
      </c>
      <c r="DX832">
        <v>24.832636675529336</v>
      </c>
      <c r="DY832">
        <v>19.460205722460998</v>
      </c>
      <c r="EA832">
        <f t="shared" si="660"/>
        <v>1</v>
      </c>
      <c r="EB832">
        <f t="shared" si="661"/>
        <v>0</v>
      </c>
      <c r="EC832">
        <f t="shared" si="662"/>
        <v>5.3724309530683385</v>
      </c>
      <c r="EF832">
        <v>825</v>
      </c>
      <c r="EG832">
        <v>21.955934024779918</v>
      </c>
      <c r="EH832">
        <v>17.05021012279931</v>
      </c>
      <c r="EJ832">
        <f t="shared" si="663"/>
        <v>1</v>
      </c>
      <c r="EK832">
        <f t="shared" si="664"/>
        <v>0</v>
      </c>
      <c r="EL832">
        <f t="shared" si="665"/>
        <v>4.9057239019806076</v>
      </c>
      <c r="EO832">
        <v>825</v>
      </c>
      <c r="EP832">
        <v>23.232026080704685</v>
      </c>
      <c r="EQ832">
        <v>27.28168868682959</v>
      </c>
      <c r="ES832">
        <f t="shared" si="666"/>
        <v>0</v>
      </c>
      <c r="ET832">
        <f t="shared" si="667"/>
        <v>1</v>
      </c>
      <c r="EU832">
        <f t="shared" si="668"/>
        <v>4.0496626061249046</v>
      </c>
    </row>
    <row r="833" spans="1:151" x14ac:dyDescent="0.25">
      <c r="A833">
        <v>826</v>
      </c>
      <c r="B833">
        <v>12.066466298917177</v>
      </c>
      <c r="C833">
        <v>33.42626011938048</v>
      </c>
      <c r="E833">
        <f t="shared" si="669"/>
        <v>0</v>
      </c>
      <c r="F833">
        <f t="shared" si="620"/>
        <v>1</v>
      </c>
      <c r="G833">
        <f t="shared" si="670"/>
        <v>21.359793820463302</v>
      </c>
      <c r="J833">
        <v>826</v>
      </c>
      <c r="K833">
        <v>20.228745718960354</v>
      </c>
      <c r="L833">
        <v>20.811543011256969</v>
      </c>
      <c r="N833">
        <f t="shared" si="621"/>
        <v>0</v>
      </c>
      <c r="O833">
        <f t="shared" si="622"/>
        <v>1</v>
      </c>
      <c r="P833">
        <f t="shared" si="623"/>
        <v>0.5827972922966147</v>
      </c>
      <c r="S833">
        <v>826</v>
      </c>
      <c r="T833">
        <v>19.808360142233905</v>
      </c>
      <c r="U833">
        <v>60.332763277236339</v>
      </c>
      <c r="W833">
        <f t="shared" si="624"/>
        <v>0</v>
      </c>
      <c r="X833">
        <f t="shared" si="625"/>
        <v>1</v>
      </c>
      <c r="Y833">
        <f t="shared" si="626"/>
        <v>40.52440313500243</v>
      </c>
      <c r="AB833">
        <v>826</v>
      </c>
      <c r="AC833">
        <v>22.001226412022003</v>
      </c>
      <c r="AD833">
        <v>16.450136830093236</v>
      </c>
      <c r="AF833">
        <f t="shared" si="627"/>
        <v>1</v>
      </c>
      <c r="AG833">
        <f t="shared" si="628"/>
        <v>0</v>
      </c>
      <c r="AH833">
        <f t="shared" si="629"/>
        <v>5.5510895819287676</v>
      </c>
      <c r="AK833">
        <v>826</v>
      </c>
      <c r="AL833">
        <v>19.236140223265828</v>
      </c>
      <c r="AM833">
        <v>20.445772459391755</v>
      </c>
      <c r="AO833">
        <f t="shared" si="630"/>
        <v>0</v>
      </c>
      <c r="AP833">
        <f t="shared" si="631"/>
        <v>1</v>
      </c>
      <c r="AQ833">
        <f t="shared" si="632"/>
        <v>1.2096322361259269</v>
      </c>
      <c r="AT833">
        <v>826</v>
      </c>
      <c r="AU833">
        <v>16.296943047443627</v>
      </c>
      <c r="AV833">
        <v>24.13159107196374</v>
      </c>
      <c r="AX833">
        <f t="shared" si="633"/>
        <v>0</v>
      </c>
      <c r="AY833">
        <f t="shared" si="634"/>
        <v>1</v>
      </c>
      <c r="AZ833">
        <f t="shared" si="635"/>
        <v>7.8346480245201136</v>
      </c>
      <c r="BC833">
        <v>826</v>
      </c>
      <c r="BD833" t="e">
        <v>#N/A</v>
      </c>
      <c r="BE833" t="e">
        <v>#N/A</v>
      </c>
      <c r="BG833" t="e">
        <f t="shared" si="636"/>
        <v>#N/A</v>
      </c>
      <c r="BH833" t="e">
        <f t="shared" si="637"/>
        <v>#N/A</v>
      </c>
      <c r="BI833" t="e">
        <f t="shared" si="638"/>
        <v>#N/A</v>
      </c>
      <c r="BL833">
        <v>826</v>
      </c>
      <c r="BM833">
        <v>35.308854704437977</v>
      </c>
      <c r="BN833">
        <v>15.344642944633428</v>
      </c>
      <c r="BP833">
        <f t="shared" si="639"/>
        <v>1</v>
      </c>
      <c r="BQ833">
        <f t="shared" si="640"/>
        <v>0</v>
      </c>
      <c r="BR833">
        <f t="shared" si="641"/>
        <v>19.964211759804549</v>
      </c>
      <c r="BU833">
        <v>826</v>
      </c>
      <c r="BV833">
        <v>33.999471666967601</v>
      </c>
      <c r="BW833">
        <v>21.471713188735457</v>
      </c>
      <c r="BY833">
        <f t="shared" si="642"/>
        <v>1</v>
      </c>
      <c r="BZ833">
        <f t="shared" si="643"/>
        <v>0</v>
      </c>
      <c r="CA833">
        <f t="shared" si="644"/>
        <v>12.527758478232144</v>
      </c>
      <c r="CD833">
        <v>826</v>
      </c>
      <c r="CE833">
        <v>32.33008781688374</v>
      </c>
      <c r="CF833">
        <v>28.086161400943659</v>
      </c>
      <c r="CH833">
        <f t="shared" si="645"/>
        <v>1</v>
      </c>
      <c r="CI833">
        <f t="shared" si="646"/>
        <v>0</v>
      </c>
      <c r="CJ833">
        <f t="shared" si="647"/>
        <v>4.2439264159400807</v>
      </c>
      <c r="CM833">
        <v>826</v>
      </c>
      <c r="CN833">
        <v>17.497047609415677</v>
      </c>
      <c r="CO833">
        <v>22.880740528658837</v>
      </c>
      <c r="CQ833">
        <f t="shared" si="648"/>
        <v>0</v>
      </c>
      <c r="CR833">
        <f t="shared" si="649"/>
        <v>1</v>
      </c>
      <c r="CS833">
        <f t="shared" si="650"/>
        <v>5.3836929192431597</v>
      </c>
      <c r="CV833">
        <v>826</v>
      </c>
      <c r="CW833">
        <v>23.750783452111406</v>
      </c>
      <c r="CX833">
        <v>20.787825236736545</v>
      </c>
      <c r="CZ833">
        <f t="shared" si="651"/>
        <v>1</v>
      </c>
      <c r="DA833">
        <f t="shared" si="652"/>
        <v>0</v>
      </c>
      <c r="DB833">
        <f t="shared" si="653"/>
        <v>2.9629582153748615</v>
      </c>
      <c r="DE833">
        <v>826</v>
      </c>
      <c r="DF833">
        <v>22.441253553441761</v>
      </c>
      <c r="DG833">
        <v>19.250626863060724</v>
      </c>
      <c r="DI833">
        <f t="shared" si="654"/>
        <v>1</v>
      </c>
      <c r="DJ833">
        <f t="shared" si="655"/>
        <v>0</v>
      </c>
      <c r="DK833">
        <f t="shared" si="656"/>
        <v>3.1906266903810376</v>
      </c>
      <c r="DN833">
        <v>826</v>
      </c>
      <c r="DO833">
        <v>18.588400917139232</v>
      </c>
      <c r="DP833">
        <v>16.547437425764699</v>
      </c>
      <c r="DR833">
        <f t="shared" si="657"/>
        <v>1</v>
      </c>
      <c r="DS833">
        <f t="shared" si="658"/>
        <v>0</v>
      </c>
      <c r="DT833">
        <f t="shared" si="659"/>
        <v>2.0409634913745336</v>
      </c>
      <c r="DW833">
        <v>826</v>
      </c>
      <c r="DX833">
        <v>10.581648984141735</v>
      </c>
      <c r="DY833">
        <v>14.264129587333812</v>
      </c>
      <c r="EA833">
        <f t="shared" si="660"/>
        <v>0</v>
      </c>
      <c r="EB833">
        <f t="shared" si="661"/>
        <v>1</v>
      </c>
      <c r="EC833">
        <f t="shared" si="662"/>
        <v>3.6824806031920776</v>
      </c>
      <c r="EF833">
        <v>826</v>
      </c>
      <c r="EG833">
        <v>18.926072336275972</v>
      </c>
      <c r="EH833">
        <v>10.926466955604903</v>
      </c>
      <c r="EJ833">
        <f t="shared" si="663"/>
        <v>1</v>
      </c>
      <c r="EK833">
        <f t="shared" si="664"/>
        <v>0</v>
      </c>
      <c r="EL833">
        <f t="shared" si="665"/>
        <v>7.9996053806710687</v>
      </c>
      <c r="EO833">
        <v>826</v>
      </c>
      <c r="EP833">
        <v>21.092453267354312</v>
      </c>
      <c r="EQ833">
        <v>22.74275674276085</v>
      </c>
      <c r="ES833">
        <f t="shared" si="666"/>
        <v>0</v>
      </c>
      <c r="ET833">
        <f t="shared" si="667"/>
        <v>1</v>
      </c>
      <c r="EU833">
        <f t="shared" si="668"/>
        <v>1.6503034754065382</v>
      </c>
    </row>
    <row r="834" spans="1:151" x14ac:dyDescent="0.25">
      <c r="A834">
        <v>827</v>
      </c>
      <c r="B834">
        <v>15.191667551655812</v>
      </c>
      <c r="C834">
        <v>43.867798860359983</v>
      </c>
      <c r="E834">
        <f t="shared" si="669"/>
        <v>0</v>
      </c>
      <c r="F834">
        <f t="shared" si="620"/>
        <v>1</v>
      </c>
      <c r="G834">
        <f t="shared" si="670"/>
        <v>28.676131308704171</v>
      </c>
      <c r="J834">
        <v>827</v>
      </c>
      <c r="K834">
        <v>19.233755672459893</v>
      </c>
      <c r="L834">
        <v>22.458935736275695</v>
      </c>
      <c r="N834">
        <f t="shared" si="621"/>
        <v>0</v>
      </c>
      <c r="O834">
        <f t="shared" si="622"/>
        <v>1</v>
      </c>
      <c r="P834">
        <f t="shared" si="623"/>
        <v>3.2251800638158024</v>
      </c>
      <c r="S834">
        <v>827</v>
      </c>
      <c r="T834">
        <v>17.60195747335295</v>
      </c>
      <c r="U834">
        <v>21.253946862877115</v>
      </c>
      <c r="W834">
        <f t="shared" si="624"/>
        <v>0</v>
      </c>
      <c r="X834">
        <f t="shared" si="625"/>
        <v>1</v>
      </c>
      <c r="Y834">
        <f t="shared" si="626"/>
        <v>3.6519893895241644</v>
      </c>
      <c r="AB834">
        <v>827</v>
      </c>
      <c r="AC834">
        <v>32.97008441790193</v>
      </c>
      <c r="AD834">
        <v>18.419249155335379</v>
      </c>
      <c r="AF834">
        <f t="shared" si="627"/>
        <v>1</v>
      </c>
      <c r="AG834">
        <f t="shared" si="628"/>
        <v>0</v>
      </c>
      <c r="AH834">
        <f t="shared" si="629"/>
        <v>14.550835262566551</v>
      </c>
      <c r="AK834">
        <v>827</v>
      </c>
      <c r="AL834">
        <v>21.710869773156723</v>
      </c>
      <c r="AM834">
        <v>25.786203053276381</v>
      </c>
      <c r="AO834">
        <f t="shared" si="630"/>
        <v>0</v>
      </c>
      <c r="AP834">
        <f t="shared" si="631"/>
        <v>1</v>
      </c>
      <c r="AQ834">
        <f t="shared" si="632"/>
        <v>4.0753332801196578</v>
      </c>
      <c r="AT834">
        <v>827</v>
      </c>
      <c r="AU834">
        <v>17.339633079277654</v>
      </c>
      <c r="AV834">
        <v>17.225266876211847</v>
      </c>
      <c r="AX834">
        <f t="shared" si="633"/>
        <v>1</v>
      </c>
      <c r="AY834">
        <f t="shared" si="634"/>
        <v>0</v>
      </c>
      <c r="AZ834">
        <f t="shared" si="635"/>
        <v>0.11436620306580636</v>
      </c>
      <c r="BC834">
        <v>827</v>
      </c>
      <c r="BD834" t="e">
        <v>#N/A</v>
      </c>
      <c r="BE834" t="e">
        <v>#N/A</v>
      </c>
      <c r="BG834" t="e">
        <f t="shared" si="636"/>
        <v>#N/A</v>
      </c>
      <c r="BH834" t="e">
        <f t="shared" si="637"/>
        <v>#N/A</v>
      </c>
      <c r="BI834" t="e">
        <f t="shared" si="638"/>
        <v>#N/A</v>
      </c>
      <c r="BL834">
        <v>827</v>
      </c>
      <c r="BM834">
        <v>26.651843224464962</v>
      </c>
      <c r="BN834">
        <v>12.819292049797948</v>
      </c>
      <c r="BP834">
        <f t="shared" si="639"/>
        <v>1</v>
      </c>
      <c r="BQ834">
        <f t="shared" si="640"/>
        <v>0</v>
      </c>
      <c r="BR834">
        <f t="shared" si="641"/>
        <v>13.832551174667014</v>
      </c>
      <c r="BU834">
        <v>827</v>
      </c>
      <c r="BV834">
        <v>19.899839243508804</v>
      </c>
      <c r="BW834">
        <v>25.324751315383377</v>
      </c>
      <c r="BY834">
        <f t="shared" si="642"/>
        <v>0</v>
      </c>
      <c r="BZ834">
        <f t="shared" si="643"/>
        <v>1</v>
      </c>
      <c r="CA834">
        <f t="shared" si="644"/>
        <v>5.4249120718745729</v>
      </c>
      <c r="CD834">
        <v>827</v>
      </c>
      <c r="CE834">
        <v>19.935770335227119</v>
      </c>
      <c r="CF834">
        <v>39.502130986091487</v>
      </c>
      <c r="CH834">
        <f t="shared" si="645"/>
        <v>0</v>
      </c>
      <c r="CI834">
        <f t="shared" si="646"/>
        <v>1</v>
      </c>
      <c r="CJ834">
        <f t="shared" si="647"/>
        <v>19.566360650864368</v>
      </c>
      <c r="CM834">
        <v>827</v>
      </c>
      <c r="CN834">
        <v>18.532217687856569</v>
      </c>
      <c r="CO834">
        <v>22.567567813655646</v>
      </c>
      <c r="CQ834">
        <f t="shared" si="648"/>
        <v>0</v>
      </c>
      <c r="CR834">
        <f t="shared" si="649"/>
        <v>1</v>
      </c>
      <c r="CS834">
        <f t="shared" si="650"/>
        <v>4.0353501257990771</v>
      </c>
      <c r="CV834">
        <v>827</v>
      </c>
      <c r="CW834">
        <v>25.920501905216206</v>
      </c>
      <c r="CX834">
        <v>14.081286365114774</v>
      </c>
      <c r="CZ834">
        <f t="shared" si="651"/>
        <v>1</v>
      </c>
      <c r="DA834">
        <f t="shared" si="652"/>
        <v>0</v>
      </c>
      <c r="DB834">
        <f t="shared" si="653"/>
        <v>11.839215540101431</v>
      </c>
      <c r="DE834">
        <v>827</v>
      </c>
      <c r="DF834">
        <v>10.683423043172638</v>
      </c>
      <c r="DG834">
        <v>9.2783401050941912</v>
      </c>
      <c r="DI834">
        <f t="shared" si="654"/>
        <v>1</v>
      </c>
      <c r="DJ834">
        <f t="shared" si="655"/>
        <v>0</v>
      </c>
      <c r="DK834">
        <f t="shared" si="656"/>
        <v>1.4050829380784471</v>
      </c>
      <c r="DN834">
        <v>827</v>
      </c>
      <c r="DO834">
        <v>23.642243128961145</v>
      </c>
      <c r="DP834">
        <v>28.353469969223124</v>
      </c>
      <c r="DR834">
        <f t="shared" si="657"/>
        <v>0</v>
      </c>
      <c r="DS834">
        <f t="shared" si="658"/>
        <v>1</v>
      </c>
      <c r="DT834">
        <f t="shared" si="659"/>
        <v>4.711226840261979</v>
      </c>
      <c r="DW834">
        <v>827</v>
      </c>
      <c r="DX834">
        <v>17.194506704895122</v>
      </c>
      <c r="DY834">
        <v>34.88714562293535</v>
      </c>
      <c r="EA834">
        <f t="shared" si="660"/>
        <v>0</v>
      </c>
      <c r="EB834">
        <f t="shared" si="661"/>
        <v>1</v>
      </c>
      <c r="EC834">
        <f t="shared" si="662"/>
        <v>17.692638918040227</v>
      </c>
      <c r="EF834">
        <v>827</v>
      </c>
      <c r="EG834">
        <v>21.987973222024916</v>
      </c>
      <c r="EH834">
        <v>16.721053505643489</v>
      </c>
      <c r="EJ834">
        <f t="shared" si="663"/>
        <v>1</v>
      </c>
      <c r="EK834">
        <f t="shared" si="664"/>
        <v>0</v>
      </c>
      <c r="EL834">
        <f t="shared" si="665"/>
        <v>5.2669197163814268</v>
      </c>
      <c r="EO834">
        <v>827</v>
      </c>
      <c r="EP834">
        <v>23.482460545566987</v>
      </c>
      <c r="EQ834">
        <v>21.588056707421792</v>
      </c>
      <c r="ES834">
        <f t="shared" si="666"/>
        <v>1</v>
      </c>
      <c r="ET834">
        <f t="shared" si="667"/>
        <v>0</v>
      </c>
      <c r="EU834">
        <f t="shared" si="668"/>
        <v>1.8944038381451946</v>
      </c>
    </row>
    <row r="835" spans="1:151" x14ac:dyDescent="0.25">
      <c r="A835">
        <v>828</v>
      </c>
      <c r="B835">
        <v>11.78102018839035</v>
      </c>
      <c r="C835">
        <v>6.5134159336411983</v>
      </c>
      <c r="E835">
        <f t="shared" si="669"/>
        <v>1</v>
      </c>
      <c r="F835">
        <f t="shared" si="620"/>
        <v>0</v>
      </c>
      <c r="G835">
        <f t="shared" si="670"/>
        <v>5.2676042547491519</v>
      </c>
      <c r="J835">
        <v>828</v>
      </c>
      <c r="K835">
        <v>20.276964588752236</v>
      </c>
      <c r="L835">
        <v>25.876728990439258</v>
      </c>
      <c r="N835">
        <f t="shared" si="621"/>
        <v>0</v>
      </c>
      <c r="O835">
        <f t="shared" si="622"/>
        <v>1</v>
      </c>
      <c r="P835">
        <f t="shared" si="623"/>
        <v>5.5997644016870218</v>
      </c>
      <c r="S835">
        <v>828</v>
      </c>
      <c r="T835">
        <v>17.107098623080883</v>
      </c>
      <c r="U835">
        <v>27.921734128574663</v>
      </c>
      <c r="W835">
        <f t="shared" si="624"/>
        <v>0</v>
      </c>
      <c r="X835">
        <f t="shared" si="625"/>
        <v>1</v>
      </c>
      <c r="Y835">
        <f t="shared" si="626"/>
        <v>10.814635505493779</v>
      </c>
      <c r="AB835">
        <v>828</v>
      </c>
      <c r="AC835">
        <v>17.313023079556405</v>
      </c>
      <c r="AD835">
        <v>17.342991759965557</v>
      </c>
      <c r="AF835">
        <f t="shared" si="627"/>
        <v>0</v>
      </c>
      <c r="AG835">
        <f t="shared" si="628"/>
        <v>1</v>
      </c>
      <c r="AH835">
        <f t="shared" si="629"/>
        <v>2.996868040915146E-2</v>
      </c>
      <c r="AK835">
        <v>828</v>
      </c>
      <c r="AL835">
        <v>25.632506454240371</v>
      </c>
      <c r="AM835">
        <v>29.246597016558908</v>
      </c>
      <c r="AO835">
        <f t="shared" si="630"/>
        <v>0</v>
      </c>
      <c r="AP835">
        <f t="shared" si="631"/>
        <v>1</v>
      </c>
      <c r="AQ835">
        <f t="shared" si="632"/>
        <v>3.6140905623185375</v>
      </c>
      <c r="AT835">
        <v>828</v>
      </c>
      <c r="AU835">
        <v>19.142664540439359</v>
      </c>
      <c r="AV835">
        <v>27.729982369649193</v>
      </c>
      <c r="AX835">
        <f t="shared" si="633"/>
        <v>0</v>
      </c>
      <c r="AY835">
        <f t="shared" si="634"/>
        <v>1</v>
      </c>
      <c r="AZ835">
        <f t="shared" si="635"/>
        <v>8.5873178292098338</v>
      </c>
      <c r="BC835">
        <v>828</v>
      </c>
      <c r="BD835" t="e">
        <v>#N/A</v>
      </c>
      <c r="BE835" t="e">
        <v>#N/A</v>
      </c>
      <c r="BG835" t="e">
        <f t="shared" si="636"/>
        <v>#N/A</v>
      </c>
      <c r="BH835" t="e">
        <f t="shared" si="637"/>
        <v>#N/A</v>
      </c>
      <c r="BI835" t="e">
        <f t="shared" si="638"/>
        <v>#N/A</v>
      </c>
      <c r="BL835">
        <v>828</v>
      </c>
      <c r="BM835">
        <v>28.497102203536485</v>
      </c>
      <c r="BN835">
        <v>18.395862369184513</v>
      </c>
      <c r="BP835">
        <f t="shared" si="639"/>
        <v>1</v>
      </c>
      <c r="BQ835">
        <f t="shared" si="640"/>
        <v>0</v>
      </c>
      <c r="BR835">
        <f t="shared" si="641"/>
        <v>10.101239834351972</v>
      </c>
      <c r="BU835">
        <v>828</v>
      </c>
      <c r="BV835">
        <v>15.016388201309491</v>
      </c>
      <c r="BW835">
        <v>20.678216562123723</v>
      </c>
      <c r="BY835">
        <f t="shared" si="642"/>
        <v>0</v>
      </c>
      <c r="BZ835">
        <f t="shared" si="643"/>
        <v>1</v>
      </c>
      <c r="CA835">
        <f t="shared" si="644"/>
        <v>5.6618283608142317</v>
      </c>
      <c r="CD835">
        <v>828</v>
      </c>
      <c r="CE835">
        <v>24.029738619298946</v>
      </c>
      <c r="CF835">
        <v>31.240431266047963</v>
      </c>
      <c r="CH835">
        <f t="shared" si="645"/>
        <v>0</v>
      </c>
      <c r="CI835">
        <f t="shared" si="646"/>
        <v>1</v>
      </c>
      <c r="CJ835">
        <f t="shared" si="647"/>
        <v>7.2106926467490169</v>
      </c>
      <c r="CM835">
        <v>828</v>
      </c>
      <c r="CN835">
        <v>20.672761465261232</v>
      </c>
      <c r="CO835">
        <v>10.170482353100315</v>
      </c>
      <c r="CQ835">
        <f t="shared" si="648"/>
        <v>1</v>
      </c>
      <c r="CR835">
        <f t="shared" si="649"/>
        <v>0</v>
      </c>
      <c r="CS835">
        <f t="shared" si="650"/>
        <v>10.502279112160917</v>
      </c>
      <c r="CV835">
        <v>828</v>
      </c>
      <c r="CW835">
        <v>23.500246171059121</v>
      </c>
      <c r="CX835">
        <v>15.185354119393917</v>
      </c>
      <c r="CZ835">
        <f t="shared" si="651"/>
        <v>1</v>
      </c>
      <c r="DA835">
        <f t="shared" si="652"/>
        <v>0</v>
      </c>
      <c r="DB835">
        <f t="shared" si="653"/>
        <v>8.3148920516652041</v>
      </c>
      <c r="DE835">
        <v>828</v>
      </c>
      <c r="DF835">
        <v>14.406681873590914</v>
      </c>
      <c r="DG835">
        <v>19.217953350817055</v>
      </c>
      <c r="DI835">
        <f t="shared" si="654"/>
        <v>0</v>
      </c>
      <c r="DJ835">
        <f t="shared" si="655"/>
        <v>1</v>
      </c>
      <c r="DK835">
        <f t="shared" si="656"/>
        <v>4.8112714772261409</v>
      </c>
      <c r="DN835">
        <v>828</v>
      </c>
      <c r="DO835">
        <v>21.557284172052071</v>
      </c>
      <c r="DP835">
        <v>12.355761093350015</v>
      </c>
      <c r="DR835">
        <f t="shared" si="657"/>
        <v>1</v>
      </c>
      <c r="DS835">
        <f t="shared" si="658"/>
        <v>0</v>
      </c>
      <c r="DT835">
        <f t="shared" si="659"/>
        <v>9.2015230787020563</v>
      </c>
      <c r="DW835">
        <v>828</v>
      </c>
      <c r="DX835">
        <v>25.283805401739968</v>
      </c>
      <c r="DY835">
        <v>18.633757847206379</v>
      </c>
      <c r="EA835">
        <f t="shared" si="660"/>
        <v>1</v>
      </c>
      <c r="EB835">
        <f t="shared" si="661"/>
        <v>0</v>
      </c>
      <c r="EC835">
        <f t="shared" si="662"/>
        <v>6.6500475545335895</v>
      </c>
      <c r="EF835">
        <v>828</v>
      </c>
      <c r="EG835">
        <v>26.707888128586276</v>
      </c>
      <c r="EH835">
        <v>12.084205429960592</v>
      </c>
      <c r="EJ835">
        <f t="shared" si="663"/>
        <v>1</v>
      </c>
      <c r="EK835">
        <f t="shared" si="664"/>
        <v>0</v>
      </c>
      <c r="EL835">
        <f t="shared" si="665"/>
        <v>14.623682698625684</v>
      </c>
      <c r="EO835">
        <v>828</v>
      </c>
      <c r="EP835">
        <v>20.884321604545789</v>
      </c>
      <c r="EQ835">
        <v>45.916468358039182</v>
      </c>
      <c r="ES835">
        <f t="shared" si="666"/>
        <v>0</v>
      </c>
      <c r="ET835">
        <f t="shared" si="667"/>
        <v>1</v>
      </c>
      <c r="EU835">
        <f t="shared" si="668"/>
        <v>25.032146753493393</v>
      </c>
    </row>
    <row r="836" spans="1:151" x14ac:dyDescent="0.25">
      <c r="A836">
        <v>829</v>
      </c>
      <c r="B836">
        <v>16.815274617101487</v>
      </c>
      <c r="C836">
        <v>30.735842971110497</v>
      </c>
      <c r="E836">
        <f t="shared" si="669"/>
        <v>0</v>
      </c>
      <c r="F836">
        <f t="shared" si="620"/>
        <v>1</v>
      </c>
      <c r="G836">
        <f t="shared" si="670"/>
        <v>13.92056835400901</v>
      </c>
      <c r="J836">
        <v>829</v>
      </c>
      <c r="K836">
        <v>17.516309591937826</v>
      </c>
      <c r="L836">
        <v>23.974404497372596</v>
      </c>
      <c r="N836">
        <f t="shared" si="621"/>
        <v>0</v>
      </c>
      <c r="O836">
        <f t="shared" si="622"/>
        <v>1</v>
      </c>
      <c r="P836">
        <f t="shared" si="623"/>
        <v>6.4580949054347698</v>
      </c>
      <c r="S836">
        <v>829</v>
      </c>
      <c r="T836">
        <v>20.219848291668942</v>
      </c>
      <c r="U836">
        <v>42.42960152857323</v>
      </c>
      <c r="W836">
        <f t="shared" si="624"/>
        <v>0</v>
      </c>
      <c r="X836">
        <f t="shared" si="625"/>
        <v>1</v>
      </c>
      <c r="Y836">
        <f t="shared" si="626"/>
        <v>22.209753236904287</v>
      </c>
      <c r="AB836">
        <v>829</v>
      </c>
      <c r="AC836">
        <v>18.585884553997193</v>
      </c>
      <c r="AD836">
        <v>17.740677575858754</v>
      </c>
      <c r="AF836">
        <f t="shared" si="627"/>
        <v>1</v>
      </c>
      <c r="AG836">
        <f t="shared" si="628"/>
        <v>0</v>
      </c>
      <c r="AH836">
        <f t="shared" si="629"/>
        <v>0.84520697813843881</v>
      </c>
      <c r="AK836">
        <v>829</v>
      </c>
      <c r="AL836">
        <v>14.145457281715739</v>
      </c>
      <c r="AM836">
        <v>39.081860106449</v>
      </c>
      <c r="AO836">
        <f t="shared" si="630"/>
        <v>0</v>
      </c>
      <c r="AP836">
        <f t="shared" si="631"/>
        <v>1</v>
      </c>
      <c r="AQ836">
        <f t="shared" si="632"/>
        <v>24.936402824733261</v>
      </c>
      <c r="AT836">
        <v>829</v>
      </c>
      <c r="AU836">
        <v>14.188860751824684</v>
      </c>
      <c r="AV836">
        <v>30.71952337375728</v>
      </c>
      <c r="AX836">
        <f t="shared" si="633"/>
        <v>0</v>
      </c>
      <c r="AY836">
        <f t="shared" si="634"/>
        <v>1</v>
      </c>
      <c r="AZ836">
        <f t="shared" si="635"/>
        <v>16.530662621932596</v>
      </c>
      <c r="BC836">
        <v>829</v>
      </c>
      <c r="BD836" t="e">
        <v>#N/A</v>
      </c>
      <c r="BE836" t="e">
        <v>#N/A</v>
      </c>
      <c r="BG836" t="e">
        <f t="shared" si="636"/>
        <v>#N/A</v>
      </c>
      <c r="BH836" t="e">
        <f t="shared" si="637"/>
        <v>#N/A</v>
      </c>
      <c r="BI836" t="e">
        <f t="shared" si="638"/>
        <v>#N/A</v>
      </c>
      <c r="BL836">
        <v>829</v>
      </c>
      <c r="BM836">
        <v>28.335576628167793</v>
      </c>
      <c r="BN836">
        <v>6.3625323850273325</v>
      </c>
      <c r="BP836">
        <f t="shared" si="639"/>
        <v>1</v>
      </c>
      <c r="BQ836">
        <f t="shared" si="640"/>
        <v>0</v>
      </c>
      <c r="BR836">
        <f t="shared" si="641"/>
        <v>21.97304424314046</v>
      </c>
      <c r="BU836">
        <v>829</v>
      </c>
      <c r="BV836">
        <v>29.892958777615203</v>
      </c>
      <c r="BW836">
        <v>25.333177451086865</v>
      </c>
      <c r="BY836">
        <f t="shared" si="642"/>
        <v>1</v>
      </c>
      <c r="BZ836">
        <f t="shared" si="643"/>
        <v>0</v>
      </c>
      <c r="CA836">
        <f t="shared" si="644"/>
        <v>4.5597813265283378</v>
      </c>
      <c r="CD836">
        <v>829</v>
      </c>
      <c r="CE836">
        <v>26.207136550923281</v>
      </c>
      <c r="CF836">
        <v>18.179347306599428</v>
      </c>
      <c r="CH836">
        <f t="shared" si="645"/>
        <v>1</v>
      </c>
      <c r="CI836">
        <f t="shared" si="646"/>
        <v>0</v>
      </c>
      <c r="CJ836">
        <f t="shared" si="647"/>
        <v>8.0277892443238521</v>
      </c>
      <c r="CM836">
        <v>829</v>
      </c>
      <c r="CN836">
        <v>26.151183745967813</v>
      </c>
      <c r="CO836">
        <v>34.722326633538444</v>
      </c>
      <c r="CQ836">
        <f t="shared" si="648"/>
        <v>0</v>
      </c>
      <c r="CR836">
        <f t="shared" si="649"/>
        <v>1</v>
      </c>
      <c r="CS836">
        <f t="shared" si="650"/>
        <v>8.5711428875706304</v>
      </c>
      <c r="CV836">
        <v>829</v>
      </c>
      <c r="CW836">
        <v>24.194308288503102</v>
      </c>
      <c r="CX836">
        <v>15.554779097022312</v>
      </c>
      <c r="CZ836">
        <f t="shared" si="651"/>
        <v>1</v>
      </c>
      <c r="DA836">
        <f t="shared" si="652"/>
        <v>0</v>
      </c>
      <c r="DB836">
        <f t="shared" si="653"/>
        <v>8.6395291914807899</v>
      </c>
      <c r="DE836">
        <v>829</v>
      </c>
      <c r="DF836">
        <v>29.299633123962245</v>
      </c>
      <c r="DG836">
        <v>33.86238843236827</v>
      </c>
      <c r="DI836">
        <f t="shared" si="654"/>
        <v>0</v>
      </c>
      <c r="DJ836">
        <f t="shared" si="655"/>
        <v>1</v>
      </c>
      <c r="DK836">
        <f t="shared" si="656"/>
        <v>4.5627553084060253</v>
      </c>
      <c r="DN836">
        <v>829</v>
      </c>
      <c r="DO836">
        <v>21.910285566927477</v>
      </c>
      <c r="DP836">
        <v>13.837493442556267</v>
      </c>
      <c r="DR836">
        <f t="shared" si="657"/>
        <v>1</v>
      </c>
      <c r="DS836">
        <f t="shared" si="658"/>
        <v>0</v>
      </c>
      <c r="DT836">
        <f t="shared" si="659"/>
        <v>8.07279212437121</v>
      </c>
      <c r="DW836">
        <v>829</v>
      </c>
      <c r="DX836">
        <v>23.194608908233597</v>
      </c>
      <c r="DY836">
        <v>27.066138137445122</v>
      </c>
      <c r="EA836">
        <f t="shared" si="660"/>
        <v>0</v>
      </c>
      <c r="EB836">
        <f t="shared" si="661"/>
        <v>1</v>
      </c>
      <c r="EC836">
        <f t="shared" si="662"/>
        <v>3.8715292292115251</v>
      </c>
      <c r="EF836">
        <v>829</v>
      </c>
      <c r="EG836">
        <v>22.304099493093219</v>
      </c>
      <c r="EH836">
        <v>13.287074607580804</v>
      </c>
      <c r="EJ836">
        <f t="shared" si="663"/>
        <v>1</v>
      </c>
      <c r="EK836">
        <f t="shared" si="664"/>
        <v>0</v>
      </c>
      <c r="EL836">
        <f t="shared" si="665"/>
        <v>9.0170248855124147</v>
      </c>
      <c r="EO836">
        <v>829</v>
      </c>
      <c r="EP836">
        <v>20.81968211528627</v>
      </c>
      <c r="EQ836">
        <v>16.355504514982172</v>
      </c>
      <c r="ES836">
        <f t="shared" si="666"/>
        <v>1</v>
      </c>
      <c r="ET836">
        <f t="shared" si="667"/>
        <v>0</v>
      </c>
      <c r="EU836">
        <f t="shared" si="668"/>
        <v>4.4641776003040974</v>
      </c>
    </row>
    <row r="837" spans="1:151" x14ac:dyDescent="0.25">
      <c r="A837">
        <v>830</v>
      </c>
      <c r="B837">
        <v>14.558381863251423</v>
      </c>
      <c r="C837">
        <v>28.099947377403126</v>
      </c>
      <c r="E837">
        <f t="shared" si="669"/>
        <v>0</v>
      </c>
      <c r="F837">
        <f t="shared" si="620"/>
        <v>1</v>
      </c>
      <c r="G837">
        <f t="shared" si="670"/>
        <v>13.541565514151703</v>
      </c>
      <c r="J837">
        <v>830</v>
      </c>
      <c r="K837">
        <v>17.903334806592923</v>
      </c>
      <c r="L837">
        <v>5.7950710393713507</v>
      </c>
      <c r="N837">
        <f t="shared" si="621"/>
        <v>1</v>
      </c>
      <c r="O837">
        <f t="shared" si="622"/>
        <v>0</v>
      </c>
      <c r="P837">
        <f t="shared" si="623"/>
        <v>12.108263767221572</v>
      </c>
      <c r="S837">
        <v>830</v>
      </c>
      <c r="T837">
        <v>17.028876911388931</v>
      </c>
      <c r="U837">
        <v>-2.6080329181688739</v>
      </c>
      <c r="W837">
        <f t="shared" si="624"/>
        <v>1</v>
      </c>
      <c r="X837">
        <f t="shared" si="625"/>
        <v>0</v>
      </c>
      <c r="Y837">
        <f t="shared" si="626"/>
        <v>19.636909829557805</v>
      </c>
      <c r="AB837">
        <v>830</v>
      </c>
      <c r="AC837">
        <v>19.372699567185276</v>
      </c>
      <c r="AD837">
        <v>18.167833646225947</v>
      </c>
      <c r="AF837">
        <f t="shared" si="627"/>
        <v>1</v>
      </c>
      <c r="AG837">
        <f t="shared" si="628"/>
        <v>0</v>
      </c>
      <c r="AH837">
        <f t="shared" si="629"/>
        <v>1.2048659209593282</v>
      </c>
      <c r="AK837">
        <v>830</v>
      </c>
      <c r="AL837">
        <v>29.011442679139442</v>
      </c>
      <c r="AM837">
        <v>14.595676610604119</v>
      </c>
      <c r="AO837">
        <f t="shared" si="630"/>
        <v>1</v>
      </c>
      <c r="AP837">
        <f t="shared" si="631"/>
        <v>0</v>
      </c>
      <c r="AQ837">
        <f t="shared" si="632"/>
        <v>14.415766068535323</v>
      </c>
      <c r="AT837">
        <v>830</v>
      </c>
      <c r="AU837">
        <v>14.35126961899554</v>
      </c>
      <c r="AV837">
        <v>12.661112623141191</v>
      </c>
      <c r="AX837">
        <f t="shared" si="633"/>
        <v>1</v>
      </c>
      <c r="AY837">
        <f t="shared" si="634"/>
        <v>0</v>
      </c>
      <c r="AZ837">
        <f t="shared" si="635"/>
        <v>1.6901569958543483</v>
      </c>
      <c r="BC837">
        <v>830</v>
      </c>
      <c r="BD837" t="e">
        <v>#N/A</v>
      </c>
      <c r="BE837" t="e">
        <v>#N/A</v>
      </c>
      <c r="BG837" t="e">
        <f t="shared" si="636"/>
        <v>#N/A</v>
      </c>
      <c r="BH837" t="e">
        <f t="shared" si="637"/>
        <v>#N/A</v>
      </c>
      <c r="BI837" t="e">
        <f t="shared" si="638"/>
        <v>#N/A</v>
      </c>
      <c r="BL837">
        <v>830</v>
      </c>
      <c r="BM837">
        <v>28.991677303224662</v>
      </c>
      <c r="BN837">
        <v>12.198228541034663</v>
      </c>
      <c r="BP837">
        <f t="shared" si="639"/>
        <v>1</v>
      </c>
      <c r="BQ837">
        <f t="shared" si="640"/>
        <v>0</v>
      </c>
      <c r="BR837">
        <f t="shared" si="641"/>
        <v>16.79344876219</v>
      </c>
      <c r="BU837">
        <v>830</v>
      </c>
      <c r="BV837">
        <v>24.811871668975389</v>
      </c>
      <c r="BW837">
        <v>26.938797088082048</v>
      </c>
      <c r="BY837">
        <f t="shared" si="642"/>
        <v>0</v>
      </c>
      <c r="BZ837">
        <f t="shared" si="643"/>
        <v>1</v>
      </c>
      <c r="CA837">
        <f t="shared" si="644"/>
        <v>2.1269254191066587</v>
      </c>
      <c r="CD837">
        <v>830</v>
      </c>
      <c r="CE837">
        <v>18.976973387247707</v>
      </c>
      <c r="CF837">
        <v>18.653176718012805</v>
      </c>
      <c r="CH837">
        <f t="shared" si="645"/>
        <v>1</v>
      </c>
      <c r="CI837">
        <f t="shared" si="646"/>
        <v>0</v>
      </c>
      <c r="CJ837">
        <f t="shared" si="647"/>
        <v>0.32379666923490191</v>
      </c>
      <c r="CM837">
        <v>830</v>
      </c>
      <c r="CN837">
        <v>20.412984856457111</v>
      </c>
      <c r="CO837">
        <v>17.84993833917359</v>
      </c>
      <c r="CQ837">
        <f t="shared" si="648"/>
        <v>1</v>
      </c>
      <c r="CR837">
        <f t="shared" si="649"/>
        <v>0</v>
      </c>
      <c r="CS837">
        <f t="shared" si="650"/>
        <v>2.5630465172835208</v>
      </c>
      <c r="CV837">
        <v>830</v>
      </c>
      <c r="CW837">
        <v>15.334300114009629</v>
      </c>
      <c r="CX837">
        <v>19.984761955694953</v>
      </c>
      <c r="CZ837">
        <f t="shared" si="651"/>
        <v>0</v>
      </c>
      <c r="DA837">
        <f t="shared" si="652"/>
        <v>1</v>
      </c>
      <c r="DB837">
        <f t="shared" si="653"/>
        <v>4.6504618416853241</v>
      </c>
      <c r="DE837">
        <v>830</v>
      </c>
      <c r="DF837">
        <v>24.263261077944154</v>
      </c>
      <c r="DG837">
        <v>19.263838623838666</v>
      </c>
      <c r="DI837">
        <f t="shared" si="654"/>
        <v>1</v>
      </c>
      <c r="DJ837">
        <f t="shared" si="655"/>
        <v>0</v>
      </c>
      <c r="DK837">
        <f t="shared" si="656"/>
        <v>4.9994224541054884</v>
      </c>
      <c r="DN837">
        <v>830</v>
      </c>
      <c r="DO837">
        <v>22.795326549718538</v>
      </c>
      <c r="DP837">
        <v>20.839859716589672</v>
      </c>
      <c r="DR837">
        <f t="shared" si="657"/>
        <v>1</v>
      </c>
      <c r="DS837">
        <f t="shared" si="658"/>
        <v>0</v>
      </c>
      <c r="DT837">
        <f t="shared" si="659"/>
        <v>1.9554668331288667</v>
      </c>
      <c r="DW837">
        <v>830</v>
      </c>
      <c r="DX837">
        <v>17.788235251680206</v>
      </c>
      <c r="DY837">
        <v>25.765397817601752</v>
      </c>
      <c r="EA837">
        <f t="shared" si="660"/>
        <v>0</v>
      </c>
      <c r="EB837">
        <f t="shared" si="661"/>
        <v>1</v>
      </c>
      <c r="EC837">
        <f t="shared" si="662"/>
        <v>7.9771625659215459</v>
      </c>
      <c r="EF837">
        <v>830</v>
      </c>
      <c r="EG837">
        <v>19.22434097383309</v>
      </c>
      <c r="EH837">
        <v>13.629780600055149</v>
      </c>
      <c r="EJ837">
        <f t="shared" si="663"/>
        <v>1</v>
      </c>
      <c r="EK837">
        <f t="shared" si="664"/>
        <v>0</v>
      </c>
      <c r="EL837">
        <f t="shared" si="665"/>
        <v>5.5945603737779415</v>
      </c>
      <c r="EO837">
        <v>830</v>
      </c>
      <c r="EP837">
        <v>25.501316284679458</v>
      </c>
      <c r="EQ837">
        <v>-4.3548736690906615</v>
      </c>
      <c r="ES837">
        <f t="shared" si="666"/>
        <v>1</v>
      </c>
      <c r="ET837">
        <f t="shared" si="667"/>
        <v>0</v>
      </c>
      <c r="EU837">
        <f t="shared" si="668"/>
        <v>29.856189953770119</v>
      </c>
    </row>
    <row r="838" spans="1:151" x14ac:dyDescent="0.25">
      <c r="A838">
        <v>831</v>
      </c>
      <c r="B838">
        <v>6.6628133492939687</v>
      </c>
      <c r="C838">
        <v>21.14286526606152</v>
      </c>
      <c r="E838">
        <f t="shared" si="669"/>
        <v>0</v>
      </c>
      <c r="F838">
        <f t="shared" si="620"/>
        <v>1</v>
      </c>
      <c r="G838">
        <f t="shared" si="670"/>
        <v>14.48005191676755</v>
      </c>
      <c r="J838">
        <v>831</v>
      </c>
      <c r="K838">
        <v>27.606364554184559</v>
      </c>
      <c r="L838">
        <v>21.170519001720884</v>
      </c>
      <c r="N838">
        <f t="shared" si="621"/>
        <v>1</v>
      </c>
      <c r="O838">
        <f t="shared" si="622"/>
        <v>0</v>
      </c>
      <c r="P838">
        <f t="shared" si="623"/>
        <v>6.4358455524636753</v>
      </c>
      <c r="S838">
        <v>831</v>
      </c>
      <c r="T838">
        <v>19.176439088230282</v>
      </c>
      <c r="U838">
        <v>9.5816337528723174</v>
      </c>
      <c r="W838">
        <f t="shared" si="624"/>
        <v>1</v>
      </c>
      <c r="X838">
        <f t="shared" si="625"/>
        <v>0</v>
      </c>
      <c r="Y838">
        <f t="shared" si="626"/>
        <v>9.5948053353579645</v>
      </c>
      <c r="AB838">
        <v>831</v>
      </c>
      <c r="AC838">
        <v>24.91987575311618</v>
      </c>
      <c r="AD838">
        <v>18.006863795936315</v>
      </c>
      <c r="AF838">
        <f t="shared" si="627"/>
        <v>1</v>
      </c>
      <c r="AG838">
        <f t="shared" si="628"/>
        <v>0</v>
      </c>
      <c r="AH838">
        <f t="shared" si="629"/>
        <v>6.9130119571798652</v>
      </c>
      <c r="AK838">
        <v>831</v>
      </c>
      <c r="AL838">
        <v>17.624652904604908</v>
      </c>
      <c r="AM838">
        <v>15.762103319134489</v>
      </c>
      <c r="AO838">
        <f t="shared" si="630"/>
        <v>1</v>
      </c>
      <c r="AP838">
        <f t="shared" si="631"/>
        <v>0</v>
      </c>
      <c r="AQ838">
        <f t="shared" si="632"/>
        <v>1.8625495854704184</v>
      </c>
      <c r="AT838">
        <v>831</v>
      </c>
      <c r="AU838">
        <v>21.702572900034298</v>
      </c>
      <c r="AV838">
        <v>28.181385747447493</v>
      </c>
      <c r="AX838">
        <f t="shared" si="633"/>
        <v>0</v>
      </c>
      <c r="AY838">
        <f t="shared" si="634"/>
        <v>1</v>
      </c>
      <c r="AZ838">
        <f t="shared" si="635"/>
        <v>6.4788128474131952</v>
      </c>
      <c r="BC838">
        <v>831</v>
      </c>
      <c r="BD838" t="e">
        <v>#N/A</v>
      </c>
      <c r="BE838" t="e">
        <v>#N/A</v>
      </c>
      <c r="BG838" t="e">
        <f t="shared" si="636"/>
        <v>#N/A</v>
      </c>
      <c r="BH838" t="e">
        <f t="shared" si="637"/>
        <v>#N/A</v>
      </c>
      <c r="BI838" t="e">
        <f t="shared" si="638"/>
        <v>#N/A</v>
      </c>
      <c r="BL838">
        <v>831</v>
      </c>
      <c r="BM838">
        <v>23.411588618960142</v>
      </c>
      <c r="BN838">
        <v>12.629607497925248</v>
      </c>
      <c r="BP838">
        <f t="shared" si="639"/>
        <v>1</v>
      </c>
      <c r="BQ838">
        <f t="shared" si="640"/>
        <v>0</v>
      </c>
      <c r="BR838">
        <f t="shared" si="641"/>
        <v>10.781981121034894</v>
      </c>
      <c r="BU838">
        <v>831</v>
      </c>
      <c r="BV838">
        <v>34.483832770627608</v>
      </c>
      <c r="BW838">
        <v>26.173952416014345</v>
      </c>
      <c r="BY838">
        <f t="shared" si="642"/>
        <v>1</v>
      </c>
      <c r="BZ838">
        <f t="shared" si="643"/>
        <v>0</v>
      </c>
      <c r="CA838">
        <f t="shared" si="644"/>
        <v>8.3098803546132629</v>
      </c>
      <c r="CD838">
        <v>831</v>
      </c>
      <c r="CE838">
        <v>28.899267842311772</v>
      </c>
      <c r="CF838">
        <v>10.798703938251986</v>
      </c>
      <c r="CH838">
        <f t="shared" si="645"/>
        <v>1</v>
      </c>
      <c r="CI838">
        <f t="shared" si="646"/>
        <v>0</v>
      </c>
      <c r="CJ838">
        <f t="shared" si="647"/>
        <v>18.100563904059786</v>
      </c>
      <c r="CM838">
        <v>831</v>
      </c>
      <c r="CN838">
        <v>17.549436798268804</v>
      </c>
      <c r="CO838">
        <v>34.07825457802641</v>
      </c>
      <c r="CQ838">
        <f t="shared" si="648"/>
        <v>0</v>
      </c>
      <c r="CR838">
        <f t="shared" si="649"/>
        <v>1</v>
      </c>
      <c r="CS838">
        <f t="shared" si="650"/>
        <v>16.528817779757606</v>
      </c>
      <c r="CV838">
        <v>831</v>
      </c>
      <c r="CW838">
        <v>25.344709505520331</v>
      </c>
      <c r="CX838">
        <v>19.52070360254622</v>
      </c>
      <c r="CZ838">
        <f t="shared" si="651"/>
        <v>1</v>
      </c>
      <c r="DA838">
        <f t="shared" si="652"/>
        <v>0</v>
      </c>
      <c r="DB838">
        <f t="shared" si="653"/>
        <v>5.8240059029741111</v>
      </c>
      <c r="DE838">
        <v>831</v>
      </c>
      <c r="DF838">
        <v>23.390054429056576</v>
      </c>
      <c r="DG838">
        <v>18.116928303637962</v>
      </c>
      <c r="DI838">
        <f t="shared" si="654"/>
        <v>1</v>
      </c>
      <c r="DJ838">
        <f t="shared" si="655"/>
        <v>0</v>
      </c>
      <c r="DK838">
        <f t="shared" si="656"/>
        <v>5.2731261254186137</v>
      </c>
      <c r="DN838">
        <v>831</v>
      </c>
      <c r="DO838">
        <v>16.476401048281062</v>
      </c>
      <c r="DP838">
        <v>4.2651315008275184</v>
      </c>
      <c r="DR838">
        <f t="shared" si="657"/>
        <v>1</v>
      </c>
      <c r="DS838">
        <f t="shared" si="658"/>
        <v>0</v>
      </c>
      <c r="DT838">
        <f t="shared" si="659"/>
        <v>12.211269547453544</v>
      </c>
      <c r="DW838">
        <v>831</v>
      </c>
      <c r="DX838">
        <v>17.292938457807391</v>
      </c>
      <c r="DY838">
        <v>12.011904161563578</v>
      </c>
      <c r="EA838">
        <f t="shared" si="660"/>
        <v>1</v>
      </c>
      <c r="EB838">
        <f t="shared" si="661"/>
        <v>0</v>
      </c>
      <c r="EC838">
        <f t="shared" si="662"/>
        <v>5.2810342962438135</v>
      </c>
      <c r="EF838">
        <v>831</v>
      </c>
      <c r="EG838">
        <v>18.845539983793806</v>
      </c>
      <c r="EH838">
        <v>13.74582808053677</v>
      </c>
      <c r="EJ838">
        <f t="shared" si="663"/>
        <v>1</v>
      </c>
      <c r="EK838">
        <f t="shared" si="664"/>
        <v>0</v>
      </c>
      <c r="EL838">
        <f t="shared" si="665"/>
        <v>5.0997119032570364</v>
      </c>
      <c r="EO838">
        <v>831</v>
      </c>
      <c r="EP838">
        <v>18.872417870736264</v>
      </c>
      <c r="EQ838">
        <v>22.409494355981344</v>
      </c>
      <c r="ES838">
        <f t="shared" si="666"/>
        <v>0</v>
      </c>
      <c r="ET838">
        <f t="shared" si="667"/>
        <v>1</v>
      </c>
      <c r="EU838">
        <f t="shared" si="668"/>
        <v>3.5370764852450804</v>
      </c>
    </row>
    <row r="839" spans="1:151" x14ac:dyDescent="0.25">
      <c r="A839">
        <v>832</v>
      </c>
      <c r="B839">
        <v>13.884075548352236</v>
      </c>
      <c r="C839">
        <v>36.556520326004758</v>
      </c>
      <c r="E839">
        <f t="shared" si="669"/>
        <v>0</v>
      </c>
      <c r="F839">
        <f t="shared" si="620"/>
        <v>1</v>
      </c>
      <c r="G839">
        <f t="shared" si="670"/>
        <v>22.672444777652522</v>
      </c>
      <c r="J839">
        <v>832</v>
      </c>
      <c r="K839">
        <v>15.164072191682637</v>
      </c>
      <c r="L839">
        <v>25.326280451867571</v>
      </c>
      <c r="N839">
        <f t="shared" si="621"/>
        <v>0</v>
      </c>
      <c r="O839">
        <f t="shared" si="622"/>
        <v>1</v>
      </c>
      <c r="P839">
        <f t="shared" si="623"/>
        <v>10.162208260184935</v>
      </c>
      <c r="S839">
        <v>832</v>
      </c>
      <c r="T839">
        <v>17.917059003198748</v>
      </c>
      <c r="U839">
        <v>-4.2295946609511965</v>
      </c>
      <c r="W839">
        <f t="shared" si="624"/>
        <v>1</v>
      </c>
      <c r="X839">
        <f t="shared" si="625"/>
        <v>0</v>
      </c>
      <c r="Y839">
        <f t="shared" si="626"/>
        <v>22.146653664149945</v>
      </c>
      <c r="AB839">
        <v>832</v>
      </c>
      <c r="AC839">
        <v>23.659837806973069</v>
      </c>
      <c r="AD839">
        <v>16.012174505554139</v>
      </c>
      <c r="AF839">
        <f t="shared" si="627"/>
        <v>1</v>
      </c>
      <c r="AG839">
        <f t="shared" si="628"/>
        <v>0</v>
      </c>
      <c r="AH839">
        <f t="shared" si="629"/>
        <v>7.6476633014189304</v>
      </c>
      <c r="AK839">
        <v>832</v>
      </c>
      <c r="AL839">
        <v>26.68667256309709</v>
      </c>
      <c r="AM839">
        <v>47.601462030317109</v>
      </c>
      <c r="AO839">
        <f t="shared" si="630"/>
        <v>0</v>
      </c>
      <c r="AP839">
        <f t="shared" si="631"/>
        <v>1</v>
      </c>
      <c r="AQ839">
        <f t="shared" si="632"/>
        <v>20.914789467220018</v>
      </c>
      <c r="AT839">
        <v>832</v>
      </c>
      <c r="AU839">
        <v>19.954637436570355</v>
      </c>
      <c r="AV839">
        <v>17.023400915596536</v>
      </c>
      <c r="AX839">
        <f t="shared" si="633"/>
        <v>1</v>
      </c>
      <c r="AY839">
        <f t="shared" si="634"/>
        <v>0</v>
      </c>
      <c r="AZ839">
        <f t="shared" si="635"/>
        <v>2.9312365209738189</v>
      </c>
      <c r="BC839">
        <v>832</v>
      </c>
      <c r="BD839" t="e">
        <v>#N/A</v>
      </c>
      <c r="BE839" t="e">
        <v>#N/A</v>
      </c>
      <c r="BG839" t="e">
        <f t="shared" si="636"/>
        <v>#N/A</v>
      </c>
      <c r="BH839" t="e">
        <f t="shared" si="637"/>
        <v>#N/A</v>
      </c>
      <c r="BI839" t="e">
        <f t="shared" si="638"/>
        <v>#N/A</v>
      </c>
      <c r="BL839">
        <v>832</v>
      </c>
      <c r="BM839">
        <v>18.368488621013654</v>
      </c>
      <c r="BN839">
        <v>17.479462324508855</v>
      </c>
      <c r="BP839">
        <f t="shared" si="639"/>
        <v>1</v>
      </c>
      <c r="BQ839">
        <f t="shared" si="640"/>
        <v>0</v>
      </c>
      <c r="BR839">
        <f t="shared" si="641"/>
        <v>0.88902629650479881</v>
      </c>
      <c r="BU839">
        <v>832</v>
      </c>
      <c r="BV839">
        <v>23.732946446141241</v>
      </c>
      <c r="BW839">
        <v>17.199737859155015</v>
      </c>
      <c r="BY839">
        <f t="shared" si="642"/>
        <v>1</v>
      </c>
      <c r="BZ839">
        <f t="shared" si="643"/>
        <v>0</v>
      </c>
      <c r="CA839">
        <f t="shared" si="644"/>
        <v>6.5332085869862269</v>
      </c>
      <c r="CD839">
        <v>832</v>
      </c>
      <c r="CE839">
        <v>23.711011658833975</v>
      </c>
      <c r="CF839">
        <v>43.175149222498888</v>
      </c>
      <c r="CH839">
        <f t="shared" si="645"/>
        <v>0</v>
      </c>
      <c r="CI839">
        <f t="shared" si="646"/>
        <v>1</v>
      </c>
      <c r="CJ839">
        <f t="shared" si="647"/>
        <v>19.464137563664913</v>
      </c>
      <c r="CM839">
        <v>832</v>
      </c>
      <c r="CN839">
        <v>21.907903897938805</v>
      </c>
      <c r="CO839">
        <v>22.14635275919191</v>
      </c>
      <c r="CQ839">
        <f t="shared" si="648"/>
        <v>0</v>
      </c>
      <c r="CR839">
        <f t="shared" si="649"/>
        <v>1</v>
      </c>
      <c r="CS839">
        <f t="shared" si="650"/>
        <v>0.23844886125310438</v>
      </c>
      <c r="CV839">
        <v>832</v>
      </c>
      <c r="CW839">
        <v>20.884754116130555</v>
      </c>
      <c r="CX839">
        <v>12.198073600046627</v>
      </c>
      <c r="CZ839">
        <f t="shared" si="651"/>
        <v>1</v>
      </c>
      <c r="DA839">
        <f t="shared" si="652"/>
        <v>0</v>
      </c>
      <c r="DB839">
        <f t="shared" si="653"/>
        <v>8.6866805160839284</v>
      </c>
      <c r="DE839">
        <v>832</v>
      </c>
      <c r="DF839">
        <v>20.261333594212655</v>
      </c>
      <c r="DG839">
        <v>20.844531888138729</v>
      </c>
      <c r="DI839">
        <f t="shared" si="654"/>
        <v>0</v>
      </c>
      <c r="DJ839">
        <f t="shared" si="655"/>
        <v>1</v>
      </c>
      <c r="DK839">
        <f t="shared" si="656"/>
        <v>0.58319829392607403</v>
      </c>
      <c r="DN839">
        <v>832</v>
      </c>
      <c r="DO839">
        <v>21.432383189390773</v>
      </c>
      <c r="DP839">
        <v>20.8826028111799</v>
      </c>
      <c r="DR839">
        <f t="shared" si="657"/>
        <v>1</v>
      </c>
      <c r="DS839">
        <f t="shared" si="658"/>
        <v>0</v>
      </c>
      <c r="DT839">
        <f t="shared" si="659"/>
        <v>0.54978037821087256</v>
      </c>
      <c r="DW839">
        <v>832</v>
      </c>
      <c r="DX839">
        <v>24.552540562394292</v>
      </c>
      <c r="DY839">
        <v>26.876825305445699</v>
      </c>
      <c r="EA839">
        <f t="shared" si="660"/>
        <v>0</v>
      </c>
      <c r="EB839">
        <f t="shared" si="661"/>
        <v>1</v>
      </c>
      <c r="EC839">
        <f t="shared" si="662"/>
        <v>2.3242847430514075</v>
      </c>
      <c r="EF839">
        <v>832</v>
      </c>
      <c r="EG839">
        <v>17.978550935445103</v>
      </c>
      <c r="EH839">
        <v>16.639303643269638</v>
      </c>
      <c r="EJ839">
        <f t="shared" si="663"/>
        <v>1</v>
      </c>
      <c r="EK839">
        <f t="shared" si="664"/>
        <v>0</v>
      </c>
      <c r="EL839">
        <f t="shared" si="665"/>
        <v>1.3392472921754646</v>
      </c>
      <c r="EO839">
        <v>832</v>
      </c>
      <c r="EP839">
        <v>22.374103704485577</v>
      </c>
      <c r="EQ839">
        <v>27.570176617049015</v>
      </c>
      <c r="ES839">
        <f t="shared" si="666"/>
        <v>0</v>
      </c>
      <c r="ET839">
        <f t="shared" si="667"/>
        <v>1</v>
      </c>
      <c r="EU839">
        <f t="shared" si="668"/>
        <v>5.1960729125634373</v>
      </c>
    </row>
    <row r="840" spans="1:151" x14ac:dyDescent="0.25">
      <c r="A840">
        <v>833</v>
      </c>
      <c r="B840">
        <v>8.4138432991993213</v>
      </c>
      <c r="C840">
        <v>37.192889561206293</v>
      </c>
      <c r="E840">
        <f t="shared" si="669"/>
        <v>0</v>
      </c>
      <c r="F840">
        <f t="shared" ref="F840:F903" si="671">IF(E840&gt;0,0,1)</f>
        <v>1</v>
      </c>
      <c r="G840">
        <f t="shared" si="670"/>
        <v>28.779046262006972</v>
      </c>
      <c r="J840">
        <v>833</v>
      </c>
      <c r="K840">
        <v>17.553478610659575</v>
      </c>
      <c r="L840">
        <v>26.884622579801665</v>
      </c>
      <c r="N840">
        <f t="shared" ref="N840:N903" si="672">IF(K840&gt;L840,1,0)</f>
        <v>0</v>
      </c>
      <c r="O840">
        <f t="shared" ref="O840:O903" si="673">IF(N840&gt;0,0,1)</f>
        <v>1</v>
      </c>
      <c r="P840">
        <f t="shared" ref="P840:P903" si="674">IF(K840&gt;L840,K840-L840,L840-K840)</f>
        <v>9.3311439691420901</v>
      </c>
      <c r="S840">
        <v>833</v>
      </c>
      <c r="T840">
        <v>15.547518261706626</v>
      </c>
      <c r="U840">
        <v>46.632864154172147</v>
      </c>
      <c r="W840">
        <f t="shared" ref="W840:W903" si="675">IF(T840&gt;U840,1,0)</f>
        <v>0</v>
      </c>
      <c r="X840">
        <f t="shared" ref="X840:X903" si="676">IF(W840&gt;0,0,1)</f>
        <v>1</v>
      </c>
      <c r="Y840">
        <f t="shared" ref="Y840:Y903" si="677">IF(T840&gt;U840,T840-U840,U840-T840)</f>
        <v>31.085345892465519</v>
      </c>
      <c r="AB840">
        <v>833</v>
      </c>
      <c r="AC840">
        <v>20.889537727679414</v>
      </c>
      <c r="AD840">
        <v>19.221361362983338</v>
      </c>
      <c r="AF840">
        <f t="shared" ref="AF840:AF903" si="678">IF(AC840&gt;AD840,1,0)</f>
        <v>1</v>
      </c>
      <c r="AG840">
        <f t="shared" ref="AG840:AG903" si="679">IF(AF840&gt;0,0,1)</f>
        <v>0</v>
      </c>
      <c r="AH840">
        <f t="shared" ref="AH840:AH903" si="680">IF(AC840&gt;AD840,AC840-AD840,AD840-AC840)</f>
        <v>1.6681763646960768</v>
      </c>
      <c r="AK840">
        <v>833</v>
      </c>
      <c r="AL840">
        <v>22.366392541396188</v>
      </c>
      <c r="AM840">
        <v>22.992698559276388</v>
      </c>
      <c r="AO840">
        <f t="shared" ref="AO840:AO903" si="681">IF(AL840&gt;AM840,1,0)</f>
        <v>0</v>
      </c>
      <c r="AP840">
        <f t="shared" ref="AP840:AP903" si="682">IF(AO840&gt;0,0,1)</f>
        <v>1</v>
      </c>
      <c r="AQ840">
        <f t="shared" ref="AQ840:AQ903" si="683">IF(AL840&gt;AM840,AL840-AM840,AM840-AL840)</f>
        <v>0.62630601788020002</v>
      </c>
      <c r="AT840">
        <v>833</v>
      </c>
      <c r="AU840">
        <v>21.82458486788396</v>
      </c>
      <c r="AV840">
        <v>23.162612026459367</v>
      </c>
      <c r="AX840">
        <f t="shared" ref="AX840:AX903" si="684">IF(AU840&gt;AV840,1,0)</f>
        <v>0</v>
      </c>
      <c r="AY840">
        <f t="shared" ref="AY840:AY903" si="685">IF(AX840&gt;0,0,1)</f>
        <v>1</v>
      </c>
      <c r="AZ840">
        <f t="shared" ref="AZ840:AZ903" si="686">IF(AU840&gt;AV840,AU840-AV840,AV840-AU840)</f>
        <v>1.3380271585754073</v>
      </c>
      <c r="BC840">
        <v>833</v>
      </c>
      <c r="BD840" t="e">
        <v>#N/A</v>
      </c>
      <c r="BE840" t="e">
        <v>#N/A</v>
      </c>
      <c r="BG840" t="e">
        <f t="shared" ref="BG840:BG903" si="687">IF(BD840&gt;BE840,1,0)</f>
        <v>#N/A</v>
      </c>
      <c r="BH840" t="e">
        <f t="shared" ref="BH840:BH903" si="688">IF(BG840&gt;0,0,1)</f>
        <v>#N/A</v>
      </c>
      <c r="BI840" t="e">
        <f t="shared" ref="BI840:BI903" si="689">IF(BD840&gt;BE840,BD840-BE840,BE840-BD840)</f>
        <v>#N/A</v>
      </c>
      <c r="BL840">
        <v>833</v>
      </c>
      <c r="BM840">
        <v>24.182021680316808</v>
      </c>
      <c r="BN840">
        <v>14.773580218096818</v>
      </c>
      <c r="BP840">
        <f t="shared" ref="BP840:BP903" si="690">IF(BM840&gt;BN840,1,0)</f>
        <v>1</v>
      </c>
      <c r="BQ840">
        <f t="shared" ref="BQ840:BQ903" si="691">IF(BP840&gt;0,0,1)</f>
        <v>0</v>
      </c>
      <c r="BR840">
        <f t="shared" ref="BR840:BR903" si="692">IF(BM840&gt;BN840,BM840-BN840,BN840-BM840)</f>
        <v>9.4084414622199901</v>
      </c>
      <c r="BU840">
        <v>833</v>
      </c>
      <c r="BV840">
        <v>15.85303982323482</v>
      </c>
      <c r="BW840">
        <v>19.000247360036457</v>
      </c>
      <c r="BY840">
        <f t="shared" ref="BY840:BY903" si="693">IF(BV840&gt;BW840,1,0)</f>
        <v>0</v>
      </c>
      <c r="BZ840">
        <f t="shared" ref="BZ840:BZ903" si="694">IF(BY840&gt;0,0,1)</f>
        <v>1</v>
      </c>
      <c r="CA840">
        <f t="shared" ref="CA840:CA903" si="695">IF(BV840&gt;BW840,BV840-BW840,BW840-BV840)</f>
        <v>3.1472075368016377</v>
      </c>
      <c r="CD840">
        <v>833</v>
      </c>
      <c r="CE840">
        <v>19.52211344397702</v>
      </c>
      <c r="CF840">
        <v>8.8881678558003401</v>
      </c>
      <c r="CH840">
        <f t="shared" ref="CH840:CH903" si="696">IF(CE840&gt;CF840,1,0)</f>
        <v>1</v>
      </c>
      <c r="CI840">
        <f t="shared" ref="CI840:CI903" si="697">IF(CH840&gt;0,0,1)</f>
        <v>0</v>
      </c>
      <c r="CJ840">
        <f t="shared" ref="CJ840:CJ903" si="698">IF(CE840&gt;CF840,CE840-CF840,CF840-CE840)</f>
        <v>10.63394558817668</v>
      </c>
      <c r="CM840">
        <v>833</v>
      </c>
      <c r="CN840">
        <v>22.257698463871762</v>
      </c>
      <c r="CO840">
        <v>32.790605355909307</v>
      </c>
      <c r="CQ840">
        <f t="shared" ref="CQ840:CQ903" si="699">IF(CN840&gt;CO840,1,0)</f>
        <v>0</v>
      </c>
      <c r="CR840">
        <f t="shared" ref="CR840:CR903" si="700">IF(CQ840&gt;0,0,1)</f>
        <v>1</v>
      </c>
      <c r="CS840">
        <f t="shared" ref="CS840:CS903" si="701">IF(CN840&gt;CO840,CN840-CO840,CO840-CN840)</f>
        <v>10.532906892037545</v>
      </c>
      <c r="CV840">
        <v>833</v>
      </c>
      <c r="CW840">
        <v>22.176705508307553</v>
      </c>
      <c r="CX840">
        <v>18.38737271435161</v>
      </c>
      <c r="CZ840">
        <f t="shared" ref="CZ840:CZ903" si="702">IF(CW840&gt;CX840,1,0)</f>
        <v>1</v>
      </c>
      <c r="DA840">
        <f t="shared" ref="DA840:DA903" si="703">IF(CZ840&gt;0,0,1)</f>
        <v>0</v>
      </c>
      <c r="DB840">
        <f t="shared" ref="DB840:DB903" si="704">IF(CW840&gt;CX840,CW840-CX840,CX840-CW840)</f>
        <v>3.7893327939559427</v>
      </c>
      <c r="DE840">
        <v>833</v>
      </c>
      <c r="DF840">
        <v>28.110355064262379</v>
      </c>
      <c r="DG840">
        <v>27.394323892337425</v>
      </c>
      <c r="DI840">
        <f t="shared" ref="DI840:DI903" si="705">IF(DF840&gt;DG840,1,0)</f>
        <v>1</v>
      </c>
      <c r="DJ840">
        <f t="shared" ref="DJ840:DJ903" si="706">IF(DI840&gt;0,0,1)</f>
        <v>0</v>
      </c>
      <c r="DK840">
        <f t="shared" ref="DK840:DK903" si="707">IF(DF840&gt;DG840,DF840-DG840,DG840-DF840)</f>
        <v>0.71603117192495347</v>
      </c>
      <c r="DN840">
        <v>833</v>
      </c>
      <c r="DO840">
        <v>23.545009458854899</v>
      </c>
      <c r="DP840">
        <v>19.595568351266863</v>
      </c>
      <c r="DR840">
        <f t="shared" ref="DR840:DR903" si="708">IF(DO840&gt;DP840,1,0)</f>
        <v>1</v>
      </c>
      <c r="DS840">
        <f t="shared" ref="DS840:DS903" si="709">IF(DR840&gt;0,0,1)</f>
        <v>0</v>
      </c>
      <c r="DT840">
        <f t="shared" ref="DT840:DT903" si="710">IF(DO840&gt;DP840,DO840-DP840,DP840-DO840)</f>
        <v>3.9494411075880365</v>
      </c>
      <c r="DW840">
        <v>833</v>
      </c>
      <c r="DX840">
        <v>15.965819623177683</v>
      </c>
      <c r="DY840">
        <v>14.698359500224921</v>
      </c>
      <c r="EA840">
        <f t="shared" ref="EA840:EA903" si="711">IF(DX840&gt;DY840,1,0)</f>
        <v>1</v>
      </c>
      <c r="EB840">
        <f t="shared" ref="EB840:EB903" si="712">IF(EA840&gt;0,0,1)</f>
        <v>0</v>
      </c>
      <c r="EC840">
        <f t="shared" ref="EC840:EC903" si="713">IF(DX840&gt;DY840,DX840-DY840,DY840-DX840)</f>
        <v>1.2674601229527624</v>
      </c>
      <c r="EF840">
        <v>833</v>
      </c>
      <c r="EG840">
        <v>25.415199315339123</v>
      </c>
      <c r="EH840">
        <v>14.274101887801859</v>
      </c>
      <c r="EJ840">
        <f t="shared" ref="EJ840:EJ903" si="714">IF(EG840&gt;EH840,1,0)</f>
        <v>1</v>
      </c>
      <c r="EK840">
        <f t="shared" ref="EK840:EK903" si="715">IF(EJ840&gt;0,0,1)</f>
        <v>0</v>
      </c>
      <c r="EL840">
        <f t="shared" ref="EL840:EL903" si="716">IF(EG840&gt;EH840,EG840-EH840,EH840-EG840)</f>
        <v>11.141097427537265</v>
      </c>
      <c r="EO840">
        <v>833</v>
      </c>
      <c r="EP840">
        <v>20.206351652989792</v>
      </c>
      <c r="EQ840">
        <v>23.203239595839111</v>
      </c>
      <c r="ES840">
        <f t="shared" ref="ES840:ES903" si="717">IF(EP840&gt;EQ840,1,0)</f>
        <v>0</v>
      </c>
      <c r="ET840">
        <f t="shared" ref="ET840:ET903" si="718">IF(ES840&gt;0,0,1)</f>
        <v>1</v>
      </c>
      <c r="EU840">
        <f t="shared" ref="EU840:EU903" si="719">IF(EP840&gt;EQ840,EP840-EQ840,EQ840-EP840)</f>
        <v>2.9968879428493196</v>
      </c>
    </row>
    <row r="841" spans="1:151" x14ac:dyDescent="0.25">
      <c r="A841">
        <v>834</v>
      </c>
      <c r="B841">
        <v>14.679583841735298</v>
      </c>
      <c r="C841">
        <v>18.173963704942164</v>
      </c>
      <c r="E841">
        <f t="shared" si="669"/>
        <v>0</v>
      </c>
      <c r="F841">
        <f t="shared" si="671"/>
        <v>1</v>
      </c>
      <c r="G841">
        <f t="shared" si="670"/>
        <v>3.4943798632068663</v>
      </c>
      <c r="J841">
        <v>834</v>
      </c>
      <c r="K841">
        <v>26.428348634352815</v>
      </c>
      <c r="L841">
        <v>20.126334430389814</v>
      </c>
      <c r="N841">
        <f t="shared" si="672"/>
        <v>1</v>
      </c>
      <c r="O841">
        <f t="shared" si="673"/>
        <v>0</v>
      </c>
      <c r="P841">
        <f t="shared" si="674"/>
        <v>6.3020142039630009</v>
      </c>
      <c r="S841">
        <v>834</v>
      </c>
      <c r="T841">
        <v>23.48638076515018</v>
      </c>
      <c r="U841">
        <v>30.18989593673269</v>
      </c>
      <c r="W841">
        <f t="shared" si="675"/>
        <v>0</v>
      </c>
      <c r="X841">
        <f t="shared" si="676"/>
        <v>1</v>
      </c>
      <c r="Y841">
        <f t="shared" si="677"/>
        <v>6.7035151715825094</v>
      </c>
      <c r="AB841">
        <v>834</v>
      </c>
      <c r="AC841">
        <v>27.465920440038474</v>
      </c>
      <c r="AD841">
        <v>17.631713298979598</v>
      </c>
      <c r="AF841">
        <f t="shared" si="678"/>
        <v>1</v>
      </c>
      <c r="AG841">
        <f t="shared" si="679"/>
        <v>0</v>
      </c>
      <c r="AH841">
        <f t="shared" si="680"/>
        <v>9.8342071410588758</v>
      </c>
      <c r="AK841">
        <v>834</v>
      </c>
      <c r="AL841">
        <v>27.945225973142609</v>
      </c>
      <c r="AM841">
        <v>13.630659630194627</v>
      </c>
      <c r="AO841">
        <f t="shared" si="681"/>
        <v>1</v>
      </c>
      <c r="AP841">
        <f t="shared" si="682"/>
        <v>0</v>
      </c>
      <c r="AQ841">
        <f t="shared" si="683"/>
        <v>14.314566342947982</v>
      </c>
      <c r="AT841">
        <v>834</v>
      </c>
      <c r="AU841">
        <v>19.037958586070307</v>
      </c>
      <c r="AV841">
        <v>23.994634928223462</v>
      </c>
      <c r="AX841">
        <f t="shared" si="684"/>
        <v>0</v>
      </c>
      <c r="AY841">
        <f t="shared" si="685"/>
        <v>1</v>
      </c>
      <c r="AZ841">
        <f t="shared" si="686"/>
        <v>4.9566763421531554</v>
      </c>
      <c r="BC841">
        <v>834</v>
      </c>
      <c r="BD841" t="e">
        <v>#N/A</v>
      </c>
      <c r="BE841" t="e">
        <v>#N/A</v>
      </c>
      <c r="BG841" t="e">
        <f t="shared" si="687"/>
        <v>#N/A</v>
      </c>
      <c r="BH841" t="e">
        <f t="shared" si="688"/>
        <v>#N/A</v>
      </c>
      <c r="BI841" t="e">
        <f t="shared" si="689"/>
        <v>#N/A</v>
      </c>
      <c r="BL841">
        <v>834</v>
      </c>
      <c r="BM841">
        <v>31.474417241551468</v>
      </c>
      <c r="BN841">
        <v>11.68555198839705</v>
      </c>
      <c r="BP841">
        <f t="shared" si="690"/>
        <v>1</v>
      </c>
      <c r="BQ841">
        <f t="shared" si="691"/>
        <v>0</v>
      </c>
      <c r="BR841">
        <f t="shared" si="692"/>
        <v>19.78886525315442</v>
      </c>
      <c r="BU841">
        <v>834</v>
      </c>
      <c r="BV841">
        <v>23.103120458168576</v>
      </c>
      <c r="BW841">
        <v>20.513275961799302</v>
      </c>
      <c r="BY841">
        <f t="shared" si="693"/>
        <v>1</v>
      </c>
      <c r="BZ841">
        <f t="shared" si="694"/>
        <v>0</v>
      </c>
      <c r="CA841">
        <f t="shared" si="695"/>
        <v>2.5898444963692739</v>
      </c>
      <c r="CD841">
        <v>834</v>
      </c>
      <c r="CE841">
        <v>27.999617664761885</v>
      </c>
      <c r="CF841">
        <v>17.733581725444267</v>
      </c>
      <c r="CH841">
        <f t="shared" si="696"/>
        <v>1</v>
      </c>
      <c r="CI841">
        <f t="shared" si="697"/>
        <v>0</v>
      </c>
      <c r="CJ841">
        <f t="shared" si="698"/>
        <v>10.266035939317618</v>
      </c>
      <c r="CM841">
        <v>834</v>
      </c>
      <c r="CN841">
        <v>17.654905492041571</v>
      </c>
      <c r="CO841">
        <v>22.857359983971719</v>
      </c>
      <c r="CQ841">
        <f t="shared" si="699"/>
        <v>0</v>
      </c>
      <c r="CR841">
        <f t="shared" si="700"/>
        <v>1</v>
      </c>
      <c r="CS841">
        <f t="shared" si="701"/>
        <v>5.2024544919301476</v>
      </c>
      <c r="CV841">
        <v>834</v>
      </c>
      <c r="CW841">
        <v>24.21419082578133</v>
      </c>
      <c r="CX841">
        <v>18.420467789322871</v>
      </c>
      <c r="CZ841">
        <f t="shared" si="702"/>
        <v>1</v>
      </c>
      <c r="DA841">
        <f t="shared" si="703"/>
        <v>0</v>
      </c>
      <c r="DB841">
        <f t="shared" si="704"/>
        <v>5.7937230364584593</v>
      </c>
      <c r="DE841">
        <v>834</v>
      </c>
      <c r="DF841">
        <v>28.17032070695867</v>
      </c>
      <c r="DG841">
        <v>25.340838121468295</v>
      </c>
      <c r="DI841">
        <f t="shared" si="705"/>
        <v>1</v>
      </c>
      <c r="DJ841">
        <f t="shared" si="706"/>
        <v>0</v>
      </c>
      <c r="DK841">
        <f t="shared" si="707"/>
        <v>2.8294825854903749</v>
      </c>
      <c r="DN841">
        <v>834</v>
      </c>
      <c r="DO841">
        <v>21.00668522352489</v>
      </c>
      <c r="DP841">
        <v>15.247127444361718</v>
      </c>
      <c r="DR841">
        <f t="shared" si="708"/>
        <v>1</v>
      </c>
      <c r="DS841">
        <f t="shared" si="709"/>
        <v>0</v>
      </c>
      <c r="DT841">
        <f t="shared" si="710"/>
        <v>5.7595577791631722</v>
      </c>
      <c r="DW841">
        <v>834</v>
      </c>
      <c r="DX841">
        <v>10.400128906820393</v>
      </c>
      <c r="DY841">
        <v>13.330736679206035</v>
      </c>
      <c r="EA841">
        <f t="shared" si="711"/>
        <v>0</v>
      </c>
      <c r="EB841">
        <f t="shared" si="712"/>
        <v>1</v>
      </c>
      <c r="EC841">
        <f t="shared" si="713"/>
        <v>2.9306077723856419</v>
      </c>
      <c r="EF841">
        <v>834</v>
      </c>
      <c r="EG841">
        <v>14.742810010939735</v>
      </c>
      <c r="EH841">
        <v>21.465301621868043</v>
      </c>
      <c r="EJ841">
        <f t="shared" si="714"/>
        <v>0</v>
      </c>
      <c r="EK841">
        <f t="shared" si="715"/>
        <v>1</v>
      </c>
      <c r="EL841">
        <f t="shared" si="716"/>
        <v>6.7224916109283086</v>
      </c>
      <c r="EO841">
        <v>834</v>
      </c>
      <c r="EP841">
        <v>21.743443942137898</v>
      </c>
      <c r="EQ841">
        <v>19.454889173583549</v>
      </c>
      <c r="ES841">
        <f t="shared" si="717"/>
        <v>1</v>
      </c>
      <c r="ET841">
        <f t="shared" si="718"/>
        <v>0</v>
      </c>
      <c r="EU841">
        <f t="shared" si="719"/>
        <v>2.2885547685543486</v>
      </c>
    </row>
    <row r="842" spans="1:151" x14ac:dyDescent="0.25">
      <c r="A842">
        <v>835</v>
      </c>
      <c r="B842">
        <v>10.788229321380022</v>
      </c>
      <c r="C842">
        <v>47.003254568094448</v>
      </c>
      <c r="E842">
        <f t="shared" si="669"/>
        <v>0</v>
      </c>
      <c r="F842">
        <f t="shared" si="671"/>
        <v>1</v>
      </c>
      <c r="G842">
        <f t="shared" si="670"/>
        <v>36.215025246714426</v>
      </c>
      <c r="J842">
        <v>835</v>
      </c>
      <c r="K842">
        <v>19.517909424342228</v>
      </c>
      <c r="L842">
        <v>25.610054840769827</v>
      </c>
      <c r="N842">
        <f t="shared" si="672"/>
        <v>0</v>
      </c>
      <c r="O842">
        <f t="shared" si="673"/>
        <v>1</v>
      </c>
      <c r="P842">
        <f t="shared" si="674"/>
        <v>6.0921454164275985</v>
      </c>
      <c r="S842">
        <v>835</v>
      </c>
      <c r="T842">
        <v>14.510235536508532</v>
      </c>
      <c r="U842">
        <v>26.943332564594851</v>
      </c>
      <c r="W842">
        <f t="shared" si="675"/>
        <v>0</v>
      </c>
      <c r="X842">
        <f t="shared" si="676"/>
        <v>1</v>
      </c>
      <c r="Y842">
        <f t="shared" si="677"/>
        <v>12.433097028086319</v>
      </c>
      <c r="AB842">
        <v>835</v>
      </c>
      <c r="AC842">
        <v>18.414007275528064</v>
      </c>
      <c r="AD842">
        <v>16.034399731676043</v>
      </c>
      <c r="AF842">
        <f t="shared" si="678"/>
        <v>1</v>
      </c>
      <c r="AG842">
        <f t="shared" si="679"/>
        <v>0</v>
      </c>
      <c r="AH842">
        <f t="shared" si="680"/>
        <v>2.3796075438520212</v>
      </c>
      <c r="AK842">
        <v>835</v>
      </c>
      <c r="AL842">
        <v>19.714433591882795</v>
      </c>
      <c r="AM842">
        <v>36.016698533135653</v>
      </c>
      <c r="AO842">
        <f t="shared" si="681"/>
        <v>0</v>
      </c>
      <c r="AP842">
        <f t="shared" si="682"/>
        <v>1</v>
      </c>
      <c r="AQ842">
        <f t="shared" si="683"/>
        <v>16.302264941252858</v>
      </c>
      <c r="AT842">
        <v>835</v>
      </c>
      <c r="AU842">
        <v>18.144580142228723</v>
      </c>
      <c r="AV842">
        <v>15.284037585321727</v>
      </c>
      <c r="AX842">
        <f t="shared" si="684"/>
        <v>1</v>
      </c>
      <c r="AY842">
        <f t="shared" si="685"/>
        <v>0</v>
      </c>
      <c r="AZ842">
        <f t="shared" si="686"/>
        <v>2.8605425569069958</v>
      </c>
      <c r="BC842">
        <v>835</v>
      </c>
      <c r="BD842" t="e">
        <v>#N/A</v>
      </c>
      <c r="BE842" t="e">
        <v>#N/A</v>
      </c>
      <c r="BG842" t="e">
        <f t="shared" si="687"/>
        <v>#N/A</v>
      </c>
      <c r="BH842" t="e">
        <f t="shared" si="688"/>
        <v>#N/A</v>
      </c>
      <c r="BI842" t="e">
        <f t="shared" si="689"/>
        <v>#N/A</v>
      </c>
      <c r="BL842">
        <v>835</v>
      </c>
      <c r="BM842">
        <v>31.987408103049418</v>
      </c>
      <c r="BN842">
        <v>12.104732916977136</v>
      </c>
      <c r="BP842">
        <f t="shared" si="690"/>
        <v>1</v>
      </c>
      <c r="BQ842">
        <f t="shared" si="691"/>
        <v>0</v>
      </c>
      <c r="BR842">
        <f t="shared" si="692"/>
        <v>19.882675186072284</v>
      </c>
      <c r="BU842">
        <v>835</v>
      </c>
      <c r="BV842">
        <v>22.286735163933571</v>
      </c>
      <c r="BW842">
        <v>23.846875285735216</v>
      </c>
      <c r="BY842">
        <f t="shared" si="693"/>
        <v>0</v>
      </c>
      <c r="BZ842">
        <f t="shared" si="694"/>
        <v>1</v>
      </c>
      <c r="CA842">
        <f t="shared" si="695"/>
        <v>1.5601401218016449</v>
      </c>
      <c r="CD842">
        <v>835</v>
      </c>
      <c r="CE842">
        <v>17.44666653743478</v>
      </c>
      <c r="CF842">
        <v>13.547236923390525</v>
      </c>
      <c r="CH842">
        <f t="shared" si="696"/>
        <v>1</v>
      </c>
      <c r="CI842">
        <f t="shared" si="697"/>
        <v>0</v>
      </c>
      <c r="CJ842">
        <f t="shared" si="698"/>
        <v>3.899429614044255</v>
      </c>
      <c r="CM842">
        <v>835</v>
      </c>
      <c r="CN842">
        <v>20.07086784803468</v>
      </c>
      <c r="CO842">
        <v>11.993640721004738</v>
      </c>
      <c r="CQ842">
        <f t="shared" si="699"/>
        <v>1</v>
      </c>
      <c r="CR842">
        <f t="shared" si="700"/>
        <v>0</v>
      </c>
      <c r="CS842">
        <f t="shared" si="701"/>
        <v>8.0772271270299427</v>
      </c>
      <c r="CV842">
        <v>835</v>
      </c>
      <c r="CW842">
        <v>27.352966236348806</v>
      </c>
      <c r="CX842">
        <v>22.874781279252502</v>
      </c>
      <c r="CZ842">
        <f t="shared" si="702"/>
        <v>1</v>
      </c>
      <c r="DA842">
        <f t="shared" si="703"/>
        <v>0</v>
      </c>
      <c r="DB842">
        <f t="shared" si="704"/>
        <v>4.4781849570963033</v>
      </c>
      <c r="DE842">
        <v>835</v>
      </c>
      <c r="DF842">
        <v>20.68015822422333</v>
      </c>
      <c r="DG842">
        <v>27.690670754143976</v>
      </c>
      <c r="DI842">
        <f t="shared" si="705"/>
        <v>0</v>
      </c>
      <c r="DJ842">
        <f t="shared" si="706"/>
        <v>1</v>
      </c>
      <c r="DK842">
        <f t="shared" si="707"/>
        <v>7.0105125299206463</v>
      </c>
      <c r="DN842">
        <v>835</v>
      </c>
      <c r="DO842">
        <v>19.83269011868941</v>
      </c>
      <c r="DP842">
        <v>14.369613522452196</v>
      </c>
      <c r="DR842">
        <f t="shared" si="708"/>
        <v>1</v>
      </c>
      <c r="DS842">
        <f t="shared" si="709"/>
        <v>0</v>
      </c>
      <c r="DT842">
        <f t="shared" si="710"/>
        <v>5.4630765962372134</v>
      </c>
      <c r="DW842">
        <v>835</v>
      </c>
      <c r="DX842">
        <v>18.284298127567396</v>
      </c>
      <c r="DY842">
        <v>22.456618549069329</v>
      </c>
      <c r="EA842">
        <f t="shared" si="711"/>
        <v>0</v>
      </c>
      <c r="EB842">
        <f t="shared" si="712"/>
        <v>1</v>
      </c>
      <c r="EC842">
        <f t="shared" si="713"/>
        <v>4.1723204215019329</v>
      </c>
      <c r="EF842">
        <v>835</v>
      </c>
      <c r="EG842">
        <v>22.087993435544892</v>
      </c>
      <c r="EH842">
        <v>14.638748265016524</v>
      </c>
      <c r="EJ842">
        <f t="shared" si="714"/>
        <v>1</v>
      </c>
      <c r="EK842">
        <f t="shared" si="715"/>
        <v>0</v>
      </c>
      <c r="EL842">
        <f t="shared" si="716"/>
        <v>7.4492451705283678</v>
      </c>
      <c r="EO842">
        <v>835</v>
      </c>
      <c r="EP842">
        <v>17.063618361387523</v>
      </c>
      <c r="EQ842">
        <v>27.269446259176899</v>
      </c>
      <c r="ES842">
        <f t="shared" si="717"/>
        <v>0</v>
      </c>
      <c r="ET842">
        <f t="shared" si="718"/>
        <v>1</v>
      </c>
      <c r="EU842">
        <f t="shared" si="719"/>
        <v>10.205827897789376</v>
      </c>
    </row>
    <row r="843" spans="1:151" x14ac:dyDescent="0.25">
      <c r="A843">
        <v>836</v>
      </c>
      <c r="B843">
        <v>16.186347188445627</v>
      </c>
      <c r="C843">
        <v>30.638794796239921</v>
      </c>
      <c r="E843">
        <f t="shared" si="669"/>
        <v>0</v>
      </c>
      <c r="F843">
        <f t="shared" si="671"/>
        <v>1</v>
      </c>
      <c r="G843">
        <f t="shared" si="670"/>
        <v>14.452447607794294</v>
      </c>
      <c r="J843">
        <v>836</v>
      </c>
      <c r="K843">
        <v>25.924190988630013</v>
      </c>
      <c r="L843">
        <v>32.558039272073863</v>
      </c>
      <c r="N843">
        <f t="shared" si="672"/>
        <v>0</v>
      </c>
      <c r="O843">
        <f t="shared" si="673"/>
        <v>1</v>
      </c>
      <c r="P843">
        <f t="shared" si="674"/>
        <v>6.6338482834438501</v>
      </c>
      <c r="S843">
        <v>836</v>
      </c>
      <c r="T843">
        <v>21.667419728235846</v>
      </c>
      <c r="U843">
        <v>31.254262215597876</v>
      </c>
      <c r="W843">
        <f t="shared" si="675"/>
        <v>0</v>
      </c>
      <c r="X843">
        <f t="shared" si="676"/>
        <v>1</v>
      </c>
      <c r="Y843">
        <f t="shared" si="677"/>
        <v>9.5868424873620306</v>
      </c>
      <c r="AB843">
        <v>836</v>
      </c>
      <c r="AC843">
        <v>20.683229897321958</v>
      </c>
      <c r="AD843">
        <v>18.018031063511913</v>
      </c>
      <c r="AF843">
        <f t="shared" si="678"/>
        <v>1</v>
      </c>
      <c r="AG843">
        <f t="shared" si="679"/>
        <v>0</v>
      </c>
      <c r="AH843">
        <f t="shared" si="680"/>
        <v>2.6651988338100452</v>
      </c>
      <c r="AK843">
        <v>836</v>
      </c>
      <c r="AL843">
        <v>13.33587818962015</v>
      </c>
      <c r="AM843">
        <v>25.667273601018319</v>
      </c>
      <c r="AO843">
        <f t="shared" si="681"/>
        <v>0</v>
      </c>
      <c r="AP843">
        <f t="shared" si="682"/>
        <v>1</v>
      </c>
      <c r="AQ843">
        <f t="shared" si="683"/>
        <v>12.331395411398169</v>
      </c>
      <c r="AT843">
        <v>836</v>
      </c>
      <c r="AU843">
        <v>14.748704723995997</v>
      </c>
      <c r="AV843">
        <v>25.518471601034609</v>
      </c>
      <c r="AX843">
        <f t="shared" si="684"/>
        <v>0</v>
      </c>
      <c r="AY843">
        <f t="shared" si="685"/>
        <v>1</v>
      </c>
      <c r="AZ843">
        <f t="shared" si="686"/>
        <v>10.769766877038611</v>
      </c>
      <c r="BC843">
        <v>836</v>
      </c>
      <c r="BD843" t="e">
        <v>#N/A</v>
      </c>
      <c r="BE843" t="e">
        <v>#N/A</v>
      </c>
      <c r="BG843" t="e">
        <f t="shared" si="687"/>
        <v>#N/A</v>
      </c>
      <c r="BH843" t="e">
        <f t="shared" si="688"/>
        <v>#N/A</v>
      </c>
      <c r="BI843" t="e">
        <f t="shared" si="689"/>
        <v>#N/A</v>
      </c>
      <c r="BL843">
        <v>836</v>
      </c>
      <c r="BM843">
        <v>29.407106499965746</v>
      </c>
      <c r="BN843">
        <v>10.695844834624026</v>
      </c>
      <c r="BP843">
        <f t="shared" si="690"/>
        <v>1</v>
      </c>
      <c r="BQ843">
        <f t="shared" si="691"/>
        <v>0</v>
      </c>
      <c r="BR843">
        <f t="shared" si="692"/>
        <v>18.71126166534172</v>
      </c>
      <c r="BU843">
        <v>836</v>
      </c>
      <c r="BV843">
        <v>18.392802368498796</v>
      </c>
      <c r="BW843">
        <v>16.665061689312473</v>
      </c>
      <c r="BY843">
        <f t="shared" si="693"/>
        <v>1</v>
      </c>
      <c r="BZ843">
        <f t="shared" si="694"/>
        <v>0</v>
      </c>
      <c r="CA843">
        <f t="shared" si="695"/>
        <v>1.7277406791863221</v>
      </c>
      <c r="CD843">
        <v>836</v>
      </c>
      <c r="CE843">
        <v>17.821974451094707</v>
      </c>
      <c r="CF843">
        <v>21.222430614882889</v>
      </c>
      <c r="CH843">
        <f t="shared" si="696"/>
        <v>0</v>
      </c>
      <c r="CI843">
        <f t="shared" si="697"/>
        <v>1</v>
      </c>
      <c r="CJ843">
        <f t="shared" si="698"/>
        <v>3.4004561637881814</v>
      </c>
      <c r="CM843">
        <v>836</v>
      </c>
      <c r="CN843">
        <v>17.097733083893182</v>
      </c>
      <c r="CO843">
        <v>40.682786808501376</v>
      </c>
      <c r="CQ843">
        <f t="shared" si="699"/>
        <v>0</v>
      </c>
      <c r="CR843">
        <f t="shared" si="700"/>
        <v>1</v>
      </c>
      <c r="CS843">
        <f t="shared" si="701"/>
        <v>23.585053724608194</v>
      </c>
      <c r="CV843">
        <v>836</v>
      </c>
      <c r="CW843">
        <v>22.788554341158125</v>
      </c>
      <c r="CX843">
        <v>21.011073149908853</v>
      </c>
      <c r="CZ843">
        <f t="shared" si="702"/>
        <v>1</v>
      </c>
      <c r="DA843">
        <f t="shared" si="703"/>
        <v>0</v>
      </c>
      <c r="DB843">
        <f t="shared" si="704"/>
        <v>1.7774811912492723</v>
      </c>
      <c r="DE843">
        <v>836</v>
      </c>
      <c r="DF843">
        <v>17.442810709524789</v>
      </c>
      <c r="DG843">
        <v>15.90901303994946</v>
      </c>
      <c r="DI843">
        <f t="shared" si="705"/>
        <v>1</v>
      </c>
      <c r="DJ843">
        <f t="shared" si="706"/>
        <v>0</v>
      </c>
      <c r="DK843">
        <f t="shared" si="707"/>
        <v>1.5337976695753284</v>
      </c>
      <c r="DN843">
        <v>836</v>
      </c>
      <c r="DO843">
        <v>24.362647120346082</v>
      </c>
      <c r="DP843">
        <v>14.233231278055111</v>
      </c>
      <c r="DR843">
        <f t="shared" si="708"/>
        <v>1</v>
      </c>
      <c r="DS843">
        <f t="shared" si="709"/>
        <v>0</v>
      </c>
      <c r="DT843">
        <f t="shared" si="710"/>
        <v>10.129415842290971</v>
      </c>
      <c r="DW843">
        <v>836</v>
      </c>
      <c r="DX843">
        <v>16.652161632719888</v>
      </c>
      <c r="DY843">
        <v>19.346059010501147</v>
      </c>
      <c r="EA843">
        <f t="shared" si="711"/>
        <v>0</v>
      </c>
      <c r="EB843">
        <f t="shared" si="712"/>
        <v>1</v>
      </c>
      <c r="EC843">
        <f t="shared" si="713"/>
        <v>2.6938973777812585</v>
      </c>
      <c r="EF843">
        <v>836</v>
      </c>
      <c r="EG843">
        <v>17.761390216278901</v>
      </c>
      <c r="EH843">
        <v>13.111270061026815</v>
      </c>
      <c r="EJ843">
        <f t="shared" si="714"/>
        <v>1</v>
      </c>
      <c r="EK843">
        <f t="shared" si="715"/>
        <v>0</v>
      </c>
      <c r="EL843">
        <f t="shared" si="716"/>
        <v>4.6501201552520861</v>
      </c>
      <c r="EO843">
        <v>836</v>
      </c>
      <c r="EP843">
        <v>22.024205263582822</v>
      </c>
      <c r="EQ843">
        <v>25.371432779756514</v>
      </c>
      <c r="ES843">
        <f t="shared" si="717"/>
        <v>0</v>
      </c>
      <c r="ET843">
        <f t="shared" si="718"/>
        <v>1</v>
      </c>
      <c r="EU843">
        <f t="shared" si="719"/>
        <v>3.3472275161736924</v>
      </c>
    </row>
    <row r="844" spans="1:151" x14ac:dyDescent="0.25">
      <c r="A844">
        <v>837</v>
      </c>
      <c r="B844">
        <v>14.339101793243172</v>
      </c>
      <c r="C844">
        <v>23.280065714259688</v>
      </c>
      <c r="E844">
        <f t="shared" si="669"/>
        <v>0</v>
      </c>
      <c r="F844">
        <f t="shared" si="671"/>
        <v>1</v>
      </c>
      <c r="G844">
        <f t="shared" si="670"/>
        <v>8.9409639210165164</v>
      </c>
      <c r="J844">
        <v>837</v>
      </c>
      <c r="K844">
        <v>19.328901945404411</v>
      </c>
      <c r="L844">
        <v>14.091488222694238</v>
      </c>
      <c r="N844">
        <f t="shared" si="672"/>
        <v>1</v>
      </c>
      <c r="O844">
        <f t="shared" si="673"/>
        <v>0</v>
      </c>
      <c r="P844">
        <f t="shared" si="674"/>
        <v>5.2374137227101727</v>
      </c>
      <c r="S844">
        <v>837</v>
      </c>
      <c r="T844">
        <v>22.711003939584899</v>
      </c>
      <c r="U844">
        <v>27.721535556891283</v>
      </c>
      <c r="W844">
        <f t="shared" si="675"/>
        <v>0</v>
      </c>
      <c r="X844">
        <f t="shared" si="676"/>
        <v>1</v>
      </c>
      <c r="Y844">
        <f t="shared" si="677"/>
        <v>5.0105316173063841</v>
      </c>
      <c r="AB844">
        <v>837</v>
      </c>
      <c r="AC844">
        <v>20.921068826300093</v>
      </c>
      <c r="AD844">
        <v>17.477417428487819</v>
      </c>
      <c r="AF844">
        <f t="shared" si="678"/>
        <v>1</v>
      </c>
      <c r="AG844">
        <f t="shared" si="679"/>
        <v>0</v>
      </c>
      <c r="AH844">
        <f t="shared" si="680"/>
        <v>3.4436513978122747</v>
      </c>
      <c r="AK844">
        <v>837</v>
      </c>
      <c r="AL844">
        <v>15.269904369228827</v>
      </c>
      <c r="AM844">
        <v>30.442968087837848</v>
      </c>
      <c r="AO844">
        <f t="shared" si="681"/>
        <v>0</v>
      </c>
      <c r="AP844">
        <f t="shared" si="682"/>
        <v>1</v>
      </c>
      <c r="AQ844">
        <f t="shared" si="683"/>
        <v>15.17306371860902</v>
      </c>
      <c r="AT844">
        <v>837</v>
      </c>
      <c r="AU844">
        <v>19.23683805977619</v>
      </c>
      <c r="AV844">
        <v>21.660320550029759</v>
      </c>
      <c r="AX844">
        <f t="shared" si="684"/>
        <v>0</v>
      </c>
      <c r="AY844">
        <f t="shared" si="685"/>
        <v>1</v>
      </c>
      <c r="AZ844">
        <f t="shared" si="686"/>
        <v>2.4234824902535692</v>
      </c>
      <c r="BC844">
        <v>837</v>
      </c>
      <c r="BD844" t="e">
        <v>#N/A</v>
      </c>
      <c r="BE844" t="e">
        <v>#N/A</v>
      </c>
      <c r="BG844" t="e">
        <f t="shared" si="687"/>
        <v>#N/A</v>
      </c>
      <c r="BH844" t="e">
        <f t="shared" si="688"/>
        <v>#N/A</v>
      </c>
      <c r="BI844" t="e">
        <f t="shared" si="689"/>
        <v>#N/A</v>
      </c>
      <c r="BL844">
        <v>837</v>
      </c>
      <c r="BM844">
        <v>26.012209470965978</v>
      </c>
      <c r="BN844">
        <v>9.3147405036225965</v>
      </c>
      <c r="BP844">
        <f t="shared" si="690"/>
        <v>1</v>
      </c>
      <c r="BQ844">
        <f t="shared" si="691"/>
        <v>0</v>
      </c>
      <c r="BR844">
        <f t="shared" si="692"/>
        <v>16.697468967343383</v>
      </c>
      <c r="BU844">
        <v>837</v>
      </c>
      <c r="BV844">
        <v>26.921119259422113</v>
      </c>
      <c r="BW844">
        <v>16.74316594005386</v>
      </c>
      <c r="BY844">
        <f t="shared" si="693"/>
        <v>1</v>
      </c>
      <c r="BZ844">
        <f t="shared" si="694"/>
        <v>0</v>
      </c>
      <c r="CA844">
        <f t="shared" si="695"/>
        <v>10.177953319368253</v>
      </c>
      <c r="CD844">
        <v>837</v>
      </c>
      <c r="CE844">
        <v>15.056005778107677</v>
      </c>
      <c r="CF844">
        <v>30.748133310615053</v>
      </c>
      <c r="CH844">
        <f t="shared" si="696"/>
        <v>0</v>
      </c>
      <c r="CI844">
        <f t="shared" si="697"/>
        <v>1</v>
      </c>
      <c r="CJ844">
        <f t="shared" si="698"/>
        <v>15.692127532507376</v>
      </c>
      <c r="CM844">
        <v>837</v>
      </c>
      <c r="CN844">
        <v>23.035483214036272</v>
      </c>
      <c r="CO844">
        <v>7.876658129885179</v>
      </c>
      <c r="CQ844">
        <f t="shared" si="699"/>
        <v>1</v>
      </c>
      <c r="CR844">
        <f t="shared" si="700"/>
        <v>0</v>
      </c>
      <c r="CS844">
        <f t="shared" si="701"/>
        <v>15.158825084151093</v>
      </c>
      <c r="CV844">
        <v>837</v>
      </c>
      <c r="CW844">
        <v>27.058478884624602</v>
      </c>
      <c r="CX844">
        <v>18.47780885627817</v>
      </c>
      <c r="CZ844">
        <f t="shared" si="702"/>
        <v>1</v>
      </c>
      <c r="DA844">
        <f t="shared" si="703"/>
        <v>0</v>
      </c>
      <c r="DB844">
        <f t="shared" si="704"/>
        <v>8.5806700283464323</v>
      </c>
      <c r="DE844">
        <v>837</v>
      </c>
      <c r="DF844">
        <v>19.999455300354718</v>
      </c>
      <c r="DG844">
        <v>18.828078841834799</v>
      </c>
      <c r="DI844">
        <f t="shared" si="705"/>
        <v>1</v>
      </c>
      <c r="DJ844">
        <f t="shared" si="706"/>
        <v>0</v>
      </c>
      <c r="DK844">
        <f t="shared" si="707"/>
        <v>1.1713764585199193</v>
      </c>
      <c r="DN844">
        <v>837</v>
      </c>
      <c r="DO844">
        <v>21.421902800107556</v>
      </c>
      <c r="DP844">
        <v>25.434004174130692</v>
      </c>
      <c r="DR844">
        <f t="shared" si="708"/>
        <v>0</v>
      </c>
      <c r="DS844">
        <f t="shared" si="709"/>
        <v>1</v>
      </c>
      <c r="DT844">
        <f t="shared" si="710"/>
        <v>4.0121013740231355</v>
      </c>
      <c r="DW844">
        <v>837</v>
      </c>
      <c r="DX844">
        <v>17.474261961615657</v>
      </c>
      <c r="DY844">
        <v>9.4631599280957026</v>
      </c>
      <c r="EA844">
        <f t="shared" si="711"/>
        <v>1</v>
      </c>
      <c r="EB844">
        <f t="shared" si="712"/>
        <v>0</v>
      </c>
      <c r="EC844">
        <f t="shared" si="713"/>
        <v>8.0111020335199541</v>
      </c>
      <c r="EF844">
        <v>837</v>
      </c>
      <c r="EG844">
        <v>24.055092432223329</v>
      </c>
      <c r="EH844">
        <v>17.343339574079121</v>
      </c>
      <c r="EJ844">
        <f t="shared" si="714"/>
        <v>1</v>
      </c>
      <c r="EK844">
        <f t="shared" si="715"/>
        <v>0</v>
      </c>
      <c r="EL844">
        <f t="shared" si="716"/>
        <v>6.7117528581442087</v>
      </c>
      <c r="EO844">
        <v>837</v>
      </c>
      <c r="EP844">
        <v>21.1539293825337</v>
      </c>
      <c r="EQ844">
        <v>10.743015423504705</v>
      </c>
      <c r="ES844">
        <f t="shared" si="717"/>
        <v>1</v>
      </c>
      <c r="ET844">
        <f t="shared" si="718"/>
        <v>0</v>
      </c>
      <c r="EU844">
        <f t="shared" si="719"/>
        <v>10.410913959028996</v>
      </c>
    </row>
    <row r="845" spans="1:151" x14ac:dyDescent="0.25">
      <c r="A845">
        <v>838</v>
      </c>
      <c r="B845">
        <v>13.852265238363827</v>
      </c>
      <c r="C845">
        <v>9.1521792030920537</v>
      </c>
      <c r="E845">
        <f t="shared" si="669"/>
        <v>1</v>
      </c>
      <c r="F845">
        <f t="shared" si="671"/>
        <v>0</v>
      </c>
      <c r="G845">
        <f t="shared" si="670"/>
        <v>4.7000860352717737</v>
      </c>
      <c r="J845">
        <v>838</v>
      </c>
      <c r="K845">
        <v>25.498948782397221</v>
      </c>
      <c r="L845">
        <v>24.24219073350978</v>
      </c>
      <c r="N845">
        <f t="shared" si="672"/>
        <v>1</v>
      </c>
      <c r="O845">
        <f t="shared" si="673"/>
        <v>0</v>
      </c>
      <c r="P845">
        <f t="shared" si="674"/>
        <v>1.2567580488874412</v>
      </c>
      <c r="S845">
        <v>838</v>
      </c>
      <c r="T845">
        <v>21.638034420188873</v>
      </c>
      <c r="U845">
        <v>36.265239904054773</v>
      </c>
      <c r="W845">
        <f t="shared" si="675"/>
        <v>0</v>
      </c>
      <c r="X845">
        <f t="shared" si="676"/>
        <v>1</v>
      </c>
      <c r="Y845">
        <f t="shared" si="677"/>
        <v>14.6272054838659</v>
      </c>
      <c r="AB845">
        <v>838</v>
      </c>
      <c r="AC845">
        <v>26.004695239280025</v>
      </c>
      <c r="AD845">
        <v>18.321473402321452</v>
      </c>
      <c r="AF845">
        <f t="shared" si="678"/>
        <v>1</v>
      </c>
      <c r="AG845">
        <f t="shared" si="679"/>
        <v>0</v>
      </c>
      <c r="AH845">
        <f t="shared" si="680"/>
        <v>7.6832218369585732</v>
      </c>
      <c r="AK845">
        <v>838</v>
      </c>
      <c r="AL845">
        <v>19.124251256438736</v>
      </c>
      <c r="AM845">
        <v>32.445334914632632</v>
      </c>
      <c r="AO845">
        <f t="shared" si="681"/>
        <v>0</v>
      </c>
      <c r="AP845">
        <f t="shared" si="682"/>
        <v>1</v>
      </c>
      <c r="AQ845">
        <f t="shared" si="683"/>
        <v>13.321083658193896</v>
      </c>
      <c r="AT845">
        <v>838</v>
      </c>
      <c r="AU845">
        <v>23.562768230391246</v>
      </c>
      <c r="AV845">
        <v>22.240125245676246</v>
      </c>
      <c r="AX845">
        <f t="shared" si="684"/>
        <v>1</v>
      </c>
      <c r="AY845">
        <f t="shared" si="685"/>
        <v>0</v>
      </c>
      <c r="AZ845">
        <f t="shared" si="686"/>
        <v>1.3226429847149994</v>
      </c>
      <c r="BC845">
        <v>838</v>
      </c>
      <c r="BD845" t="e">
        <v>#N/A</v>
      </c>
      <c r="BE845" t="e">
        <v>#N/A</v>
      </c>
      <c r="BG845" t="e">
        <f t="shared" si="687"/>
        <v>#N/A</v>
      </c>
      <c r="BH845" t="e">
        <f t="shared" si="688"/>
        <v>#N/A</v>
      </c>
      <c r="BI845" t="e">
        <f t="shared" si="689"/>
        <v>#N/A</v>
      </c>
      <c r="BL845">
        <v>838</v>
      </c>
      <c r="BM845">
        <v>25.69298717419068</v>
      </c>
      <c r="BN845">
        <v>11.958638288990368</v>
      </c>
      <c r="BP845">
        <f t="shared" si="690"/>
        <v>1</v>
      </c>
      <c r="BQ845">
        <f t="shared" si="691"/>
        <v>0</v>
      </c>
      <c r="BR845">
        <f t="shared" si="692"/>
        <v>13.734348885200312</v>
      </c>
      <c r="BU845">
        <v>838</v>
      </c>
      <c r="BV845">
        <v>20.681045762504347</v>
      </c>
      <c r="BW845">
        <v>23.948102385319832</v>
      </c>
      <c r="BY845">
        <f t="shared" si="693"/>
        <v>0</v>
      </c>
      <c r="BZ845">
        <f t="shared" si="694"/>
        <v>1</v>
      </c>
      <c r="CA845">
        <f t="shared" si="695"/>
        <v>3.2670566228154847</v>
      </c>
      <c r="CD845">
        <v>838</v>
      </c>
      <c r="CE845">
        <v>19.831277347768339</v>
      </c>
      <c r="CF845">
        <v>13.910780545522503</v>
      </c>
      <c r="CH845">
        <f t="shared" si="696"/>
        <v>1</v>
      </c>
      <c r="CI845">
        <f t="shared" si="697"/>
        <v>0</v>
      </c>
      <c r="CJ845">
        <f t="shared" si="698"/>
        <v>5.920496802245836</v>
      </c>
      <c r="CM845">
        <v>838</v>
      </c>
      <c r="CN845">
        <v>19.392796681741029</v>
      </c>
      <c r="CO845">
        <v>18.020207831862276</v>
      </c>
      <c r="CQ845">
        <f t="shared" si="699"/>
        <v>1</v>
      </c>
      <c r="CR845">
        <f t="shared" si="700"/>
        <v>0</v>
      </c>
      <c r="CS845">
        <f t="shared" si="701"/>
        <v>1.3725888498787526</v>
      </c>
      <c r="CV845">
        <v>838</v>
      </c>
      <c r="CW845">
        <v>24.434557551830583</v>
      </c>
      <c r="CX845">
        <v>17.976388049880232</v>
      </c>
      <c r="CZ845">
        <f t="shared" si="702"/>
        <v>1</v>
      </c>
      <c r="DA845">
        <f t="shared" si="703"/>
        <v>0</v>
      </c>
      <c r="DB845">
        <f t="shared" si="704"/>
        <v>6.4581695019503513</v>
      </c>
      <c r="DE845">
        <v>838</v>
      </c>
      <c r="DF845">
        <v>30.420626798259903</v>
      </c>
      <c r="DG845">
        <v>31.203158284044225</v>
      </c>
      <c r="DI845">
        <f t="shared" si="705"/>
        <v>0</v>
      </c>
      <c r="DJ845">
        <f t="shared" si="706"/>
        <v>1</v>
      </c>
      <c r="DK845">
        <f t="shared" si="707"/>
        <v>0.78253148578432175</v>
      </c>
      <c r="DN845">
        <v>838</v>
      </c>
      <c r="DO845">
        <v>21.821187593981225</v>
      </c>
      <c r="DP845">
        <v>24.545802604534913</v>
      </c>
      <c r="DR845">
        <f t="shared" si="708"/>
        <v>0</v>
      </c>
      <c r="DS845">
        <f t="shared" si="709"/>
        <v>1</v>
      </c>
      <c r="DT845">
        <f t="shared" si="710"/>
        <v>2.7246150105536877</v>
      </c>
      <c r="DW845">
        <v>838</v>
      </c>
      <c r="DX845">
        <v>17.304782497353703</v>
      </c>
      <c r="DY845">
        <v>25.435775279649661</v>
      </c>
      <c r="EA845">
        <f t="shared" si="711"/>
        <v>0</v>
      </c>
      <c r="EB845">
        <f t="shared" si="712"/>
        <v>1</v>
      </c>
      <c r="EC845">
        <f t="shared" si="713"/>
        <v>8.1309927822959587</v>
      </c>
      <c r="EF845">
        <v>838</v>
      </c>
      <c r="EG845">
        <v>21.818827610856001</v>
      </c>
      <c r="EH845">
        <v>17.233235722890672</v>
      </c>
      <c r="EJ845">
        <f t="shared" si="714"/>
        <v>1</v>
      </c>
      <c r="EK845">
        <f t="shared" si="715"/>
        <v>0</v>
      </c>
      <c r="EL845">
        <f t="shared" si="716"/>
        <v>4.5855918879653288</v>
      </c>
      <c r="EO845">
        <v>838</v>
      </c>
      <c r="EP845">
        <v>20.517040441197572</v>
      </c>
      <c r="EQ845">
        <v>31.092349924140919</v>
      </c>
      <c r="ES845">
        <f t="shared" si="717"/>
        <v>0</v>
      </c>
      <c r="ET845">
        <f t="shared" si="718"/>
        <v>1</v>
      </c>
      <c r="EU845">
        <f t="shared" si="719"/>
        <v>10.575309482943346</v>
      </c>
    </row>
    <row r="846" spans="1:151" x14ac:dyDescent="0.25">
      <c r="A846">
        <v>839</v>
      </c>
      <c r="B846">
        <v>15.343986639561948</v>
      </c>
      <c r="C846">
        <v>24.722049582977462</v>
      </c>
      <c r="E846">
        <f t="shared" si="669"/>
        <v>0</v>
      </c>
      <c r="F846">
        <f t="shared" si="671"/>
        <v>1</v>
      </c>
      <c r="G846">
        <f t="shared" si="670"/>
        <v>9.3780629434155145</v>
      </c>
      <c r="J846">
        <v>839</v>
      </c>
      <c r="K846">
        <v>25.747378819673457</v>
      </c>
      <c r="L846">
        <v>33.771172770208253</v>
      </c>
      <c r="N846">
        <f t="shared" si="672"/>
        <v>0</v>
      </c>
      <c r="O846">
        <f t="shared" si="673"/>
        <v>1</v>
      </c>
      <c r="P846">
        <f t="shared" si="674"/>
        <v>8.0237939505347953</v>
      </c>
      <c r="S846">
        <v>839</v>
      </c>
      <c r="T846">
        <v>17.020576615673324</v>
      </c>
      <c r="U846">
        <v>18.458234503059096</v>
      </c>
      <c r="W846">
        <f t="shared" si="675"/>
        <v>0</v>
      </c>
      <c r="X846">
        <f t="shared" si="676"/>
        <v>1</v>
      </c>
      <c r="Y846">
        <f t="shared" si="677"/>
        <v>1.4376578873857717</v>
      </c>
      <c r="AB846">
        <v>839</v>
      </c>
      <c r="AC846">
        <v>25.474694621599959</v>
      </c>
      <c r="AD846">
        <v>17.279569963801954</v>
      </c>
      <c r="AF846">
        <f t="shared" si="678"/>
        <v>1</v>
      </c>
      <c r="AG846">
        <f t="shared" si="679"/>
        <v>0</v>
      </c>
      <c r="AH846">
        <f t="shared" si="680"/>
        <v>8.1951246577980044</v>
      </c>
      <c r="AK846">
        <v>839</v>
      </c>
      <c r="AL846">
        <v>20.927976772720367</v>
      </c>
      <c r="AM846">
        <v>32.148939352537816</v>
      </c>
      <c r="AO846">
        <f t="shared" si="681"/>
        <v>0</v>
      </c>
      <c r="AP846">
        <f t="shared" si="682"/>
        <v>1</v>
      </c>
      <c r="AQ846">
        <f t="shared" si="683"/>
        <v>11.220962579817449</v>
      </c>
      <c r="AT846">
        <v>839</v>
      </c>
      <c r="AU846">
        <v>21.650077649230798</v>
      </c>
      <c r="AV846">
        <v>22.694901842519496</v>
      </c>
      <c r="AX846">
        <f t="shared" si="684"/>
        <v>0</v>
      </c>
      <c r="AY846">
        <f t="shared" si="685"/>
        <v>1</v>
      </c>
      <c r="AZ846">
        <f t="shared" si="686"/>
        <v>1.0448241932886972</v>
      </c>
      <c r="BC846">
        <v>839</v>
      </c>
      <c r="BD846" t="e">
        <v>#N/A</v>
      </c>
      <c r="BE846" t="e">
        <v>#N/A</v>
      </c>
      <c r="BG846" t="e">
        <f t="shared" si="687"/>
        <v>#N/A</v>
      </c>
      <c r="BH846" t="e">
        <f t="shared" si="688"/>
        <v>#N/A</v>
      </c>
      <c r="BI846" t="e">
        <f t="shared" si="689"/>
        <v>#N/A</v>
      </c>
      <c r="BL846">
        <v>839</v>
      </c>
      <c r="BM846">
        <v>8.3259186208697571</v>
      </c>
      <c r="BN846">
        <v>14.899764812292865</v>
      </c>
      <c r="BP846">
        <f t="shared" si="690"/>
        <v>0</v>
      </c>
      <c r="BQ846">
        <f t="shared" si="691"/>
        <v>1</v>
      </c>
      <c r="BR846">
        <f t="shared" si="692"/>
        <v>6.5738461914231081</v>
      </c>
      <c r="BU846">
        <v>839</v>
      </c>
      <c r="BV846">
        <v>19.153579497402518</v>
      </c>
      <c r="BW846">
        <v>28.746739512536912</v>
      </c>
      <c r="BY846">
        <f t="shared" si="693"/>
        <v>0</v>
      </c>
      <c r="BZ846">
        <f t="shared" si="694"/>
        <v>1</v>
      </c>
      <c r="CA846">
        <f t="shared" si="695"/>
        <v>9.5931600151343943</v>
      </c>
      <c r="CD846">
        <v>839</v>
      </c>
      <c r="CE846">
        <v>9.5016908395520296</v>
      </c>
      <c r="CF846">
        <v>15.830702830978938</v>
      </c>
      <c r="CH846">
        <f t="shared" si="696"/>
        <v>0</v>
      </c>
      <c r="CI846">
        <f t="shared" si="697"/>
        <v>1</v>
      </c>
      <c r="CJ846">
        <f t="shared" si="698"/>
        <v>6.3290119914269081</v>
      </c>
      <c r="CM846">
        <v>839</v>
      </c>
      <c r="CN846">
        <v>21.444749109880448</v>
      </c>
      <c r="CO846">
        <v>16.650597578158429</v>
      </c>
      <c r="CQ846">
        <f t="shared" si="699"/>
        <v>1</v>
      </c>
      <c r="CR846">
        <f t="shared" si="700"/>
        <v>0</v>
      </c>
      <c r="CS846">
        <f t="shared" si="701"/>
        <v>4.7941515317220187</v>
      </c>
      <c r="CV846">
        <v>839</v>
      </c>
      <c r="CW846">
        <v>20.912302348059612</v>
      </c>
      <c r="CX846">
        <v>20.396868045832797</v>
      </c>
      <c r="CZ846">
        <f t="shared" si="702"/>
        <v>1</v>
      </c>
      <c r="DA846">
        <f t="shared" si="703"/>
        <v>0</v>
      </c>
      <c r="DB846">
        <f t="shared" si="704"/>
        <v>0.51543430222681508</v>
      </c>
      <c r="DE846">
        <v>839</v>
      </c>
      <c r="DF846">
        <v>15.590779281602458</v>
      </c>
      <c r="DG846">
        <v>17.936193803243466</v>
      </c>
      <c r="DI846">
        <f t="shared" si="705"/>
        <v>0</v>
      </c>
      <c r="DJ846">
        <f t="shared" si="706"/>
        <v>1</v>
      </c>
      <c r="DK846">
        <f t="shared" si="707"/>
        <v>2.3454145216410076</v>
      </c>
      <c r="DN846">
        <v>839</v>
      </c>
      <c r="DO846">
        <v>25.863068381920879</v>
      </c>
      <c r="DP846">
        <v>22.445833369884379</v>
      </c>
      <c r="DR846">
        <f t="shared" si="708"/>
        <v>1</v>
      </c>
      <c r="DS846">
        <f t="shared" si="709"/>
        <v>0</v>
      </c>
      <c r="DT846">
        <f t="shared" si="710"/>
        <v>3.4172350120364996</v>
      </c>
      <c r="DW846">
        <v>839</v>
      </c>
      <c r="DX846">
        <v>19.457997437503241</v>
      </c>
      <c r="DY846">
        <v>31.985016401472517</v>
      </c>
      <c r="EA846">
        <f t="shared" si="711"/>
        <v>0</v>
      </c>
      <c r="EB846">
        <f t="shared" si="712"/>
        <v>1</v>
      </c>
      <c r="EC846">
        <f t="shared" si="713"/>
        <v>12.527018963969276</v>
      </c>
      <c r="EF846">
        <v>839</v>
      </c>
      <c r="EG846">
        <v>27.944701547998328</v>
      </c>
      <c r="EH846">
        <v>14.483925331325626</v>
      </c>
      <c r="EJ846">
        <f t="shared" si="714"/>
        <v>1</v>
      </c>
      <c r="EK846">
        <f t="shared" si="715"/>
        <v>0</v>
      </c>
      <c r="EL846">
        <f t="shared" si="716"/>
        <v>13.460776216672702</v>
      </c>
      <c r="EO846">
        <v>839</v>
      </c>
      <c r="EP846">
        <v>28.357435086790893</v>
      </c>
      <c r="EQ846">
        <v>34.354205442744593</v>
      </c>
      <c r="ES846">
        <f t="shared" si="717"/>
        <v>0</v>
      </c>
      <c r="ET846">
        <f t="shared" si="718"/>
        <v>1</v>
      </c>
      <c r="EU846">
        <f t="shared" si="719"/>
        <v>5.9967703559537</v>
      </c>
    </row>
    <row r="847" spans="1:151" x14ac:dyDescent="0.25">
      <c r="A847">
        <v>840</v>
      </c>
      <c r="B847">
        <v>10.185457552606145</v>
      </c>
      <c r="C847">
        <v>0.95506901799400623</v>
      </c>
      <c r="E847">
        <f t="shared" si="669"/>
        <v>1</v>
      </c>
      <c r="F847">
        <f t="shared" si="671"/>
        <v>0</v>
      </c>
      <c r="G847">
        <f t="shared" si="670"/>
        <v>9.230388534612139</v>
      </c>
      <c r="J847">
        <v>840</v>
      </c>
      <c r="K847">
        <v>24.186775192080745</v>
      </c>
      <c r="L847">
        <v>34.224602508272753</v>
      </c>
      <c r="N847">
        <f t="shared" si="672"/>
        <v>0</v>
      </c>
      <c r="O847">
        <f t="shared" si="673"/>
        <v>1</v>
      </c>
      <c r="P847">
        <f t="shared" si="674"/>
        <v>10.037827316192008</v>
      </c>
      <c r="S847">
        <v>840</v>
      </c>
      <c r="T847">
        <v>18.548842174820809</v>
      </c>
      <c r="U847">
        <v>46.492787211003005</v>
      </c>
      <c r="W847">
        <f t="shared" si="675"/>
        <v>0</v>
      </c>
      <c r="X847">
        <f t="shared" si="676"/>
        <v>1</v>
      </c>
      <c r="Y847">
        <f t="shared" si="677"/>
        <v>27.943945036182196</v>
      </c>
      <c r="AB847">
        <v>840</v>
      </c>
      <c r="AC847">
        <v>18.163942538607902</v>
      </c>
      <c r="AD847">
        <v>17.685613274383311</v>
      </c>
      <c r="AF847">
        <f t="shared" si="678"/>
        <v>1</v>
      </c>
      <c r="AG847">
        <f t="shared" si="679"/>
        <v>0</v>
      </c>
      <c r="AH847">
        <f t="shared" si="680"/>
        <v>0.4783292642245911</v>
      </c>
      <c r="AK847">
        <v>840</v>
      </c>
      <c r="AL847">
        <v>18.380706527451132</v>
      </c>
      <c r="AM847">
        <v>36.959238228131056</v>
      </c>
      <c r="AO847">
        <f t="shared" si="681"/>
        <v>0</v>
      </c>
      <c r="AP847">
        <f t="shared" si="682"/>
        <v>1</v>
      </c>
      <c r="AQ847">
        <f t="shared" si="683"/>
        <v>18.578531700679925</v>
      </c>
      <c r="AT847">
        <v>840</v>
      </c>
      <c r="AU847">
        <v>16.810748885629899</v>
      </c>
      <c r="AV847">
        <v>8.6524636863154818</v>
      </c>
      <c r="AX847">
        <f t="shared" si="684"/>
        <v>1</v>
      </c>
      <c r="AY847">
        <f t="shared" si="685"/>
        <v>0</v>
      </c>
      <c r="AZ847">
        <f t="shared" si="686"/>
        <v>8.1582851993144168</v>
      </c>
      <c r="BC847">
        <v>840</v>
      </c>
      <c r="BD847" t="e">
        <v>#N/A</v>
      </c>
      <c r="BE847" t="e">
        <v>#N/A</v>
      </c>
      <c r="BG847" t="e">
        <f t="shared" si="687"/>
        <v>#N/A</v>
      </c>
      <c r="BH847" t="e">
        <f t="shared" si="688"/>
        <v>#N/A</v>
      </c>
      <c r="BI847" t="e">
        <f t="shared" si="689"/>
        <v>#N/A</v>
      </c>
      <c r="BL847">
        <v>840</v>
      </c>
      <c r="BM847">
        <v>31.680268539883716</v>
      </c>
      <c r="BN847">
        <v>4.9425853682246395</v>
      </c>
      <c r="BP847">
        <f t="shared" si="690"/>
        <v>1</v>
      </c>
      <c r="BQ847">
        <f t="shared" si="691"/>
        <v>0</v>
      </c>
      <c r="BR847">
        <f t="shared" si="692"/>
        <v>26.737683171659079</v>
      </c>
      <c r="BU847">
        <v>840</v>
      </c>
      <c r="BV847">
        <v>18.096879543736108</v>
      </c>
      <c r="BW847">
        <v>25.190886945286941</v>
      </c>
      <c r="BY847">
        <f t="shared" si="693"/>
        <v>0</v>
      </c>
      <c r="BZ847">
        <f t="shared" si="694"/>
        <v>1</v>
      </c>
      <c r="CA847">
        <f t="shared" si="695"/>
        <v>7.094007401550833</v>
      </c>
      <c r="CD847">
        <v>840</v>
      </c>
      <c r="CE847">
        <v>24.075015974195335</v>
      </c>
      <c r="CF847">
        <v>39.507766942221757</v>
      </c>
      <c r="CH847">
        <f t="shared" si="696"/>
        <v>0</v>
      </c>
      <c r="CI847">
        <f t="shared" si="697"/>
        <v>1</v>
      </c>
      <c r="CJ847">
        <f t="shared" si="698"/>
        <v>15.432750968026422</v>
      </c>
      <c r="CM847">
        <v>840</v>
      </c>
      <c r="CN847">
        <v>22.05685627116085</v>
      </c>
      <c r="CO847">
        <v>11.425805439318687</v>
      </c>
      <c r="CQ847">
        <f t="shared" si="699"/>
        <v>1</v>
      </c>
      <c r="CR847">
        <f t="shared" si="700"/>
        <v>0</v>
      </c>
      <c r="CS847">
        <f t="shared" si="701"/>
        <v>10.631050831842163</v>
      </c>
      <c r="CV847">
        <v>840</v>
      </c>
      <c r="CW847">
        <v>19.069282143480571</v>
      </c>
      <c r="CX847">
        <v>17.592511905993934</v>
      </c>
      <c r="CZ847">
        <f t="shared" si="702"/>
        <v>1</v>
      </c>
      <c r="DA847">
        <f t="shared" si="703"/>
        <v>0</v>
      </c>
      <c r="DB847">
        <f t="shared" si="704"/>
        <v>1.4767702374866367</v>
      </c>
      <c r="DE847">
        <v>840</v>
      </c>
      <c r="DF847">
        <v>27.955318878836454</v>
      </c>
      <c r="DG847">
        <v>11.033035755718538</v>
      </c>
      <c r="DI847">
        <f t="shared" si="705"/>
        <v>1</v>
      </c>
      <c r="DJ847">
        <f t="shared" si="706"/>
        <v>0</v>
      </c>
      <c r="DK847">
        <f t="shared" si="707"/>
        <v>16.922283123117914</v>
      </c>
      <c r="DN847">
        <v>840</v>
      </c>
      <c r="DO847">
        <v>20.101839590593134</v>
      </c>
      <c r="DP847">
        <v>11.084486131396826</v>
      </c>
      <c r="DR847">
        <f t="shared" si="708"/>
        <v>1</v>
      </c>
      <c r="DS847">
        <f t="shared" si="709"/>
        <v>0</v>
      </c>
      <c r="DT847">
        <f t="shared" si="710"/>
        <v>9.0173534591963076</v>
      </c>
      <c r="DW847">
        <v>840</v>
      </c>
      <c r="DX847">
        <v>14.488879152515578</v>
      </c>
      <c r="DY847">
        <v>14.703239956973999</v>
      </c>
      <c r="EA847">
        <f t="shared" si="711"/>
        <v>0</v>
      </c>
      <c r="EB847">
        <f t="shared" si="712"/>
        <v>1</v>
      </c>
      <c r="EC847">
        <f t="shared" si="713"/>
        <v>0.21436080445842087</v>
      </c>
      <c r="EF847">
        <v>840</v>
      </c>
      <c r="EG847">
        <v>18.677638686894731</v>
      </c>
      <c r="EH847">
        <v>16.043509180549577</v>
      </c>
      <c r="EJ847">
        <f t="shared" si="714"/>
        <v>1</v>
      </c>
      <c r="EK847">
        <f t="shared" si="715"/>
        <v>0</v>
      </c>
      <c r="EL847">
        <f t="shared" si="716"/>
        <v>2.634129506345154</v>
      </c>
      <c r="EO847">
        <v>840</v>
      </c>
      <c r="EP847">
        <v>17.329576236207462</v>
      </c>
      <c r="EQ847">
        <v>14.139620053992001</v>
      </c>
      <c r="ES847">
        <f t="shared" si="717"/>
        <v>1</v>
      </c>
      <c r="ET847">
        <f t="shared" si="718"/>
        <v>0</v>
      </c>
      <c r="EU847">
        <f t="shared" si="719"/>
        <v>3.189956182215461</v>
      </c>
    </row>
    <row r="848" spans="1:151" x14ac:dyDescent="0.25">
      <c r="A848">
        <v>841</v>
      </c>
      <c r="B848">
        <v>11.524686458567812</v>
      </c>
      <c r="C848">
        <v>45.16312418797871</v>
      </c>
      <c r="E848">
        <f t="shared" si="669"/>
        <v>0</v>
      </c>
      <c r="F848">
        <f t="shared" si="671"/>
        <v>1</v>
      </c>
      <c r="G848">
        <f t="shared" si="670"/>
        <v>33.638437729410896</v>
      </c>
      <c r="J848">
        <v>841</v>
      </c>
      <c r="K848">
        <v>24.288562858085555</v>
      </c>
      <c r="L848">
        <v>28.815693603555765</v>
      </c>
      <c r="N848">
        <f t="shared" si="672"/>
        <v>0</v>
      </c>
      <c r="O848">
        <f t="shared" si="673"/>
        <v>1</v>
      </c>
      <c r="P848">
        <f t="shared" si="674"/>
        <v>4.5271307454702097</v>
      </c>
      <c r="S848">
        <v>841</v>
      </c>
      <c r="T848">
        <v>22.154287364917142</v>
      </c>
      <c r="U848">
        <v>20.085648913960398</v>
      </c>
      <c r="W848">
        <f t="shared" si="675"/>
        <v>1</v>
      </c>
      <c r="X848">
        <f t="shared" si="676"/>
        <v>0</v>
      </c>
      <c r="Y848">
        <f t="shared" si="677"/>
        <v>2.0686384509567439</v>
      </c>
      <c r="AB848">
        <v>841</v>
      </c>
      <c r="AC848">
        <v>23.235238264936545</v>
      </c>
      <c r="AD848">
        <v>19.006429288517243</v>
      </c>
      <c r="AF848">
        <f t="shared" si="678"/>
        <v>1</v>
      </c>
      <c r="AG848">
        <f t="shared" si="679"/>
        <v>0</v>
      </c>
      <c r="AH848">
        <f t="shared" si="680"/>
        <v>4.2288089764193018</v>
      </c>
      <c r="AK848">
        <v>841</v>
      </c>
      <c r="AL848">
        <v>20.929856553818023</v>
      </c>
      <c r="AM848">
        <v>14.721105893811913</v>
      </c>
      <c r="AO848">
        <f t="shared" si="681"/>
        <v>1</v>
      </c>
      <c r="AP848">
        <f t="shared" si="682"/>
        <v>0</v>
      </c>
      <c r="AQ848">
        <f t="shared" si="683"/>
        <v>6.2087506600061104</v>
      </c>
      <c r="AT848">
        <v>841</v>
      </c>
      <c r="AU848">
        <v>20.366056592724</v>
      </c>
      <c r="AV848">
        <v>26.974881278087651</v>
      </c>
      <c r="AX848">
        <f t="shared" si="684"/>
        <v>0</v>
      </c>
      <c r="AY848">
        <f t="shared" si="685"/>
        <v>1</v>
      </c>
      <c r="AZ848">
        <f t="shared" si="686"/>
        <v>6.6088246853636505</v>
      </c>
      <c r="BC848">
        <v>841</v>
      </c>
      <c r="BD848" t="e">
        <v>#N/A</v>
      </c>
      <c r="BE848" t="e">
        <v>#N/A</v>
      </c>
      <c r="BG848" t="e">
        <f t="shared" si="687"/>
        <v>#N/A</v>
      </c>
      <c r="BH848" t="e">
        <f t="shared" si="688"/>
        <v>#N/A</v>
      </c>
      <c r="BI848" t="e">
        <f t="shared" si="689"/>
        <v>#N/A</v>
      </c>
      <c r="BL848">
        <v>841</v>
      </c>
      <c r="BM848">
        <v>32.153439401926313</v>
      </c>
      <c r="BN848">
        <v>13.1778421367653</v>
      </c>
      <c r="BP848">
        <f t="shared" si="690"/>
        <v>1</v>
      </c>
      <c r="BQ848">
        <f t="shared" si="691"/>
        <v>0</v>
      </c>
      <c r="BR848">
        <f t="shared" si="692"/>
        <v>18.975597265161014</v>
      </c>
      <c r="BU848">
        <v>841</v>
      </c>
      <c r="BV848">
        <v>19.264701495837809</v>
      </c>
      <c r="BW848">
        <v>25.506762376251267</v>
      </c>
      <c r="BY848">
        <f t="shared" si="693"/>
        <v>0</v>
      </c>
      <c r="BZ848">
        <f t="shared" si="694"/>
        <v>1</v>
      </c>
      <c r="CA848">
        <f t="shared" si="695"/>
        <v>6.2420608804134581</v>
      </c>
      <c r="CD848">
        <v>841</v>
      </c>
      <c r="CE848">
        <v>24.525462170682985</v>
      </c>
      <c r="CF848">
        <v>18.894370429724265</v>
      </c>
      <c r="CH848">
        <f t="shared" si="696"/>
        <v>1</v>
      </c>
      <c r="CI848">
        <f t="shared" si="697"/>
        <v>0</v>
      </c>
      <c r="CJ848">
        <f t="shared" si="698"/>
        <v>5.6310917409587198</v>
      </c>
      <c r="CM848">
        <v>841</v>
      </c>
      <c r="CN848">
        <v>22.077062304337097</v>
      </c>
      <c r="CO848">
        <v>21.059525036702645</v>
      </c>
      <c r="CQ848">
        <f t="shared" si="699"/>
        <v>1</v>
      </c>
      <c r="CR848">
        <f t="shared" si="700"/>
        <v>0</v>
      </c>
      <c r="CS848">
        <f t="shared" si="701"/>
        <v>1.0175372676344523</v>
      </c>
      <c r="CV848">
        <v>841</v>
      </c>
      <c r="CW848">
        <v>18.458421961214174</v>
      </c>
      <c r="CX848">
        <v>20.351543857388748</v>
      </c>
      <c r="CZ848">
        <f t="shared" si="702"/>
        <v>0</v>
      </c>
      <c r="DA848">
        <f t="shared" si="703"/>
        <v>1</v>
      </c>
      <c r="DB848">
        <f t="shared" si="704"/>
        <v>1.8931218961745735</v>
      </c>
      <c r="DE848">
        <v>841</v>
      </c>
      <c r="DF848">
        <v>21.721985785508917</v>
      </c>
      <c r="DG848">
        <v>22.23382666174572</v>
      </c>
      <c r="DI848">
        <f t="shared" si="705"/>
        <v>0</v>
      </c>
      <c r="DJ848">
        <f t="shared" si="706"/>
        <v>1</v>
      </c>
      <c r="DK848">
        <f t="shared" si="707"/>
        <v>0.51184087623680341</v>
      </c>
      <c r="DN848">
        <v>841</v>
      </c>
      <c r="DO848">
        <v>21.225983798323707</v>
      </c>
      <c r="DP848">
        <v>20.948434279129621</v>
      </c>
      <c r="DR848">
        <f t="shared" si="708"/>
        <v>1</v>
      </c>
      <c r="DS848">
        <f t="shared" si="709"/>
        <v>0</v>
      </c>
      <c r="DT848">
        <f t="shared" si="710"/>
        <v>0.27754951919408555</v>
      </c>
      <c r="DW848">
        <v>841</v>
      </c>
      <c r="DX848">
        <v>11.084668596409044</v>
      </c>
      <c r="DY848">
        <v>23.535392295080303</v>
      </c>
      <c r="EA848">
        <f t="shared" si="711"/>
        <v>0</v>
      </c>
      <c r="EB848">
        <f t="shared" si="712"/>
        <v>1</v>
      </c>
      <c r="EC848">
        <f t="shared" si="713"/>
        <v>12.450723698671259</v>
      </c>
      <c r="EF848">
        <v>841</v>
      </c>
      <c r="EG848">
        <v>15.239314025692472</v>
      </c>
      <c r="EH848">
        <v>14.002429071174026</v>
      </c>
      <c r="EJ848">
        <f t="shared" si="714"/>
        <v>1</v>
      </c>
      <c r="EK848">
        <f t="shared" si="715"/>
        <v>0</v>
      </c>
      <c r="EL848">
        <f t="shared" si="716"/>
        <v>1.2368849545184464</v>
      </c>
      <c r="EO848">
        <v>841</v>
      </c>
      <c r="EP848">
        <v>24.913025531063777</v>
      </c>
      <c r="EQ848">
        <v>35.2433467135982</v>
      </c>
      <c r="ES848">
        <f t="shared" si="717"/>
        <v>0</v>
      </c>
      <c r="ET848">
        <f t="shared" si="718"/>
        <v>1</v>
      </c>
      <c r="EU848">
        <f t="shared" si="719"/>
        <v>10.330321182534423</v>
      </c>
    </row>
    <row r="849" spans="1:151" x14ac:dyDescent="0.25">
      <c r="A849">
        <v>842</v>
      </c>
      <c r="B849">
        <v>10.347477551663383</v>
      </c>
      <c r="C849">
        <v>30.935528810321145</v>
      </c>
      <c r="E849">
        <f t="shared" si="669"/>
        <v>0</v>
      </c>
      <c r="F849">
        <f t="shared" si="671"/>
        <v>1</v>
      </c>
      <c r="G849">
        <f t="shared" si="670"/>
        <v>20.588051258657764</v>
      </c>
      <c r="J849">
        <v>842</v>
      </c>
      <c r="K849">
        <v>6.2882060884086073</v>
      </c>
      <c r="L849">
        <v>31.444504896568908</v>
      </c>
      <c r="N849">
        <f t="shared" si="672"/>
        <v>0</v>
      </c>
      <c r="O849">
        <f t="shared" si="673"/>
        <v>1</v>
      </c>
      <c r="P849">
        <f t="shared" si="674"/>
        <v>25.156298808160301</v>
      </c>
      <c r="S849">
        <v>842</v>
      </c>
      <c r="T849">
        <v>23.176369714904716</v>
      </c>
      <c r="U849">
        <v>0.92580778303474176</v>
      </c>
      <c r="W849">
        <f t="shared" si="675"/>
        <v>1</v>
      </c>
      <c r="X849">
        <f t="shared" si="676"/>
        <v>0</v>
      </c>
      <c r="Y849">
        <f t="shared" si="677"/>
        <v>22.250561931869974</v>
      </c>
      <c r="AB849">
        <v>842</v>
      </c>
      <c r="AC849">
        <v>19.628667114583781</v>
      </c>
      <c r="AD849">
        <v>17.801162410298737</v>
      </c>
      <c r="AF849">
        <f t="shared" si="678"/>
        <v>1</v>
      </c>
      <c r="AG849">
        <f t="shared" si="679"/>
        <v>0</v>
      </c>
      <c r="AH849">
        <f t="shared" si="680"/>
        <v>1.8275047042850439</v>
      </c>
      <c r="AK849">
        <v>842</v>
      </c>
      <c r="AL849">
        <v>23.111311701524144</v>
      </c>
      <c r="AM849">
        <v>29.145421107769767</v>
      </c>
      <c r="AO849">
        <f t="shared" si="681"/>
        <v>0</v>
      </c>
      <c r="AP849">
        <f t="shared" si="682"/>
        <v>1</v>
      </c>
      <c r="AQ849">
        <f t="shared" si="683"/>
        <v>6.0341094062456229</v>
      </c>
      <c r="AT849">
        <v>842</v>
      </c>
      <c r="AU849">
        <v>16.560383888088609</v>
      </c>
      <c r="AV849">
        <v>25.140076924899844</v>
      </c>
      <c r="AX849">
        <f t="shared" si="684"/>
        <v>0</v>
      </c>
      <c r="AY849">
        <f t="shared" si="685"/>
        <v>1</v>
      </c>
      <c r="AZ849">
        <f t="shared" si="686"/>
        <v>8.5796930368112356</v>
      </c>
      <c r="BC849">
        <v>842</v>
      </c>
      <c r="BD849" t="e">
        <v>#N/A</v>
      </c>
      <c r="BE849" t="e">
        <v>#N/A</v>
      </c>
      <c r="BG849" t="e">
        <f t="shared" si="687"/>
        <v>#N/A</v>
      </c>
      <c r="BH849" t="e">
        <f t="shared" si="688"/>
        <v>#N/A</v>
      </c>
      <c r="BI849" t="e">
        <f t="shared" si="689"/>
        <v>#N/A</v>
      </c>
      <c r="BL849">
        <v>842</v>
      </c>
      <c r="BM849">
        <v>24.264663981587944</v>
      </c>
      <c r="BN849">
        <v>14.084904457997308</v>
      </c>
      <c r="BP849">
        <f t="shared" si="690"/>
        <v>1</v>
      </c>
      <c r="BQ849">
        <f t="shared" si="691"/>
        <v>0</v>
      </c>
      <c r="BR849">
        <f t="shared" si="692"/>
        <v>10.179759523590636</v>
      </c>
      <c r="BU849">
        <v>842</v>
      </c>
      <c r="BV849">
        <v>28.358351643782228</v>
      </c>
      <c r="BW849">
        <v>16.988802775365684</v>
      </c>
      <c r="BY849">
        <f t="shared" si="693"/>
        <v>1</v>
      </c>
      <c r="BZ849">
        <f t="shared" si="694"/>
        <v>0</v>
      </c>
      <c r="CA849">
        <f t="shared" si="695"/>
        <v>11.369548868416544</v>
      </c>
      <c r="CD849">
        <v>842</v>
      </c>
      <c r="CE849">
        <v>16.715884005758227</v>
      </c>
      <c r="CF849">
        <v>26.766004400634529</v>
      </c>
      <c r="CH849">
        <f t="shared" si="696"/>
        <v>0</v>
      </c>
      <c r="CI849">
        <f t="shared" si="697"/>
        <v>1</v>
      </c>
      <c r="CJ849">
        <f t="shared" si="698"/>
        <v>10.050120394876302</v>
      </c>
      <c r="CM849">
        <v>842</v>
      </c>
      <c r="CN849">
        <v>22.544958709636482</v>
      </c>
      <c r="CO849">
        <v>32.445800835698464</v>
      </c>
      <c r="CQ849">
        <f t="shared" si="699"/>
        <v>0</v>
      </c>
      <c r="CR849">
        <f t="shared" si="700"/>
        <v>1</v>
      </c>
      <c r="CS849">
        <f t="shared" si="701"/>
        <v>9.9008421260619812</v>
      </c>
      <c r="CV849">
        <v>842</v>
      </c>
      <c r="CW849">
        <v>29.184948759754992</v>
      </c>
      <c r="CX849">
        <v>11.691152907008847</v>
      </c>
      <c r="CZ849">
        <f t="shared" si="702"/>
        <v>1</v>
      </c>
      <c r="DA849">
        <f t="shared" si="703"/>
        <v>0</v>
      </c>
      <c r="DB849">
        <f t="shared" si="704"/>
        <v>17.493795852746146</v>
      </c>
      <c r="DE849">
        <v>842</v>
      </c>
      <c r="DF849">
        <v>20.128671691933917</v>
      </c>
      <c r="DG849">
        <v>27.432417492024253</v>
      </c>
      <c r="DI849">
        <f t="shared" si="705"/>
        <v>0</v>
      </c>
      <c r="DJ849">
        <f t="shared" si="706"/>
        <v>1</v>
      </c>
      <c r="DK849">
        <f t="shared" si="707"/>
        <v>7.3037458000903364</v>
      </c>
      <c r="DN849">
        <v>842</v>
      </c>
      <c r="DO849">
        <v>20.005503336505253</v>
      </c>
      <c r="DP849">
        <v>20.059739079649063</v>
      </c>
      <c r="DR849">
        <f t="shared" si="708"/>
        <v>0</v>
      </c>
      <c r="DS849">
        <f t="shared" si="709"/>
        <v>1</v>
      </c>
      <c r="DT849">
        <f t="shared" si="710"/>
        <v>5.4235743143809856E-2</v>
      </c>
      <c r="DW849">
        <v>842</v>
      </c>
      <c r="DX849">
        <v>20.900888115657114</v>
      </c>
      <c r="DY849">
        <v>20.849530404747945</v>
      </c>
      <c r="EA849">
        <f t="shared" si="711"/>
        <v>1</v>
      </c>
      <c r="EB849">
        <f t="shared" si="712"/>
        <v>0</v>
      </c>
      <c r="EC849">
        <f t="shared" si="713"/>
        <v>5.1357710909169185E-2</v>
      </c>
      <c r="EF849">
        <v>842</v>
      </c>
      <c r="EG849">
        <v>17.211351907639138</v>
      </c>
      <c r="EH849">
        <v>15.121691697177482</v>
      </c>
      <c r="EJ849">
        <f t="shared" si="714"/>
        <v>1</v>
      </c>
      <c r="EK849">
        <f t="shared" si="715"/>
        <v>0</v>
      </c>
      <c r="EL849">
        <f t="shared" si="716"/>
        <v>2.0896602104616555</v>
      </c>
      <c r="EO849">
        <v>842</v>
      </c>
      <c r="EP849">
        <v>20.985219332255294</v>
      </c>
      <c r="EQ849">
        <v>20.617306109974265</v>
      </c>
      <c r="ES849">
        <f t="shared" si="717"/>
        <v>1</v>
      </c>
      <c r="ET849">
        <f t="shared" si="718"/>
        <v>0</v>
      </c>
      <c r="EU849">
        <f t="shared" si="719"/>
        <v>0.36791322228102885</v>
      </c>
    </row>
    <row r="850" spans="1:151" x14ac:dyDescent="0.25">
      <c r="A850">
        <v>843</v>
      </c>
      <c r="B850">
        <v>13.179297307241141</v>
      </c>
      <c r="C850">
        <v>-8.2377821872249335</v>
      </c>
      <c r="E850">
        <f t="shared" si="669"/>
        <v>1</v>
      </c>
      <c r="F850">
        <f t="shared" si="671"/>
        <v>0</v>
      </c>
      <c r="G850">
        <f t="shared" si="670"/>
        <v>21.417079494466073</v>
      </c>
      <c r="J850">
        <v>843</v>
      </c>
      <c r="K850">
        <v>11.301357893117357</v>
      </c>
      <c r="L850">
        <v>21.640951273725534</v>
      </c>
      <c r="N850">
        <f t="shared" si="672"/>
        <v>0</v>
      </c>
      <c r="O850">
        <f t="shared" si="673"/>
        <v>1</v>
      </c>
      <c r="P850">
        <f t="shared" si="674"/>
        <v>10.339593380608177</v>
      </c>
      <c r="S850">
        <v>843</v>
      </c>
      <c r="T850">
        <v>12.505194666889508</v>
      </c>
      <c r="U850">
        <v>15.110890044600724</v>
      </c>
      <c r="W850">
        <f t="shared" si="675"/>
        <v>0</v>
      </c>
      <c r="X850">
        <f t="shared" si="676"/>
        <v>1</v>
      </c>
      <c r="Y850">
        <f t="shared" si="677"/>
        <v>2.605695377711216</v>
      </c>
      <c r="AB850">
        <v>843</v>
      </c>
      <c r="AC850">
        <v>34.48016317890098</v>
      </c>
      <c r="AD850">
        <v>16.114457204807277</v>
      </c>
      <c r="AF850">
        <f t="shared" si="678"/>
        <v>1</v>
      </c>
      <c r="AG850">
        <f t="shared" si="679"/>
        <v>0</v>
      </c>
      <c r="AH850">
        <f t="shared" si="680"/>
        <v>18.365705974093704</v>
      </c>
      <c r="AK850">
        <v>843</v>
      </c>
      <c r="AL850">
        <v>31.871295377601882</v>
      </c>
      <c r="AM850">
        <v>27.081595155001054</v>
      </c>
      <c r="AO850">
        <f t="shared" si="681"/>
        <v>1</v>
      </c>
      <c r="AP850">
        <f t="shared" si="682"/>
        <v>0</v>
      </c>
      <c r="AQ850">
        <f t="shared" si="683"/>
        <v>4.7897002226008283</v>
      </c>
      <c r="AT850">
        <v>843</v>
      </c>
      <c r="AU850">
        <v>23.102331960441052</v>
      </c>
      <c r="AV850">
        <v>18.95545792887032</v>
      </c>
      <c r="AX850">
        <f t="shared" si="684"/>
        <v>1</v>
      </c>
      <c r="AY850">
        <f t="shared" si="685"/>
        <v>0</v>
      </c>
      <c r="AZ850">
        <f t="shared" si="686"/>
        <v>4.1468740315707322</v>
      </c>
      <c r="BC850">
        <v>843</v>
      </c>
      <c r="BD850" t="e">
        <v>#N/A</v>
      </c>
      <c r="BE850" t="e">
        <v>#N/A</v>
      </c>
      <c r="BG850" t="e">
        <f t="shared" si="687"/>
        <v>#N/A</v>
      </c>
      <c r="BH850" t="e">
        <f t="shared" si="688"/>
        <v>#N/A</v>
      </c>
      <c r="BI850" t="e">
        <f t="shared" si="689"/>
        <v>#N/A</v>
      </c>
      <c r="BL850">
        <v>843</v>
      </c>
      <c r="BM850">
        <v>25.719769259704222</v>
      </c>
      <c r="BN850">
        <v>4.0039046109874832</v>
      </c>
      <c r="BP850">
        <f t="shared" si="690"/>
        <v>1</v>
      </c>
      <c r="BQ850">
        <f t="shared" si="691"/>
        <v>0</v>
      </c>
      <c r="BR850">
        <f t="shared" si="692"/>
        <v>21.715864648716739</v>
      </c>
      <c r="BU850">
        <v>843</v>
      </c>
      <c r="BV850">
        <v>17.872191877513675</v>
      </c>
      <c r="BW850">
        <v>25.192885453331403</v>
      </c>
      <c r="BY850">
        <f t="shared" si="693"/>
        <v>0</v>
      </c>
      <c r="BZ850">
        <f t="shared" si="694"/>
        <v>1</v>
      </c>
      <c r="CA850">
        <f t="shared" si="695"/>
        <v>7.3206935758177281</v>
      </c>
      <c r="CD850">
        <v>843</v>
      </c>
      <c r="CE850">
        <v>14.491163353582044</v>
      </c>
      <c r="CF850">
        <v>0.88359459080881919</v>
      </c>
      <c r="CH850">
        <f t="shared" si="696"/>
        <v>1</v>
      </c>
      <c r="CI850">
        <f t="shared" si="697"/>
        <v>0</v>
      </c>
      <c r="CJ850">
        <f t="shared" si="698"/>
        <v>13.607568762773225</v>
      </c>
      <c r="CM850">
        <v>843</v>
      </c>
      <c r="CN850">
        <v>22.086947628338059</v>
      </c>
      <c r="CO850">
        <v>36.972808408325264</v>
      </c>
      <c r="CQ850">
        <f t="shared" si="699"/>
        <v>0</v>
      </c>
      <c r="CR850">
        <f t="shared" si="700"/>
        <v>1</v>
      </c>
      <c r="CS850">
        <f t="shared" si="701"/>
        <v>14.885860779987205</v>
      </c>
      <c r="CV850">
        <v>843</v>
      </c>
      <c r="CW850">
        <v>24.812527995632465</v>
      </c>
      <c r="CX850">
        <v>20.302553649069512</v>
      </c>
      <c r="CZ850">
        <f t="shared" si="702"/>
        <v>1</v>
      </c>
      <c r="DA850">
        <f t="shared" si="703"/>
        <v>0</v>
      </c>
      <c r="DB850">
        <f t="shared" si="704"/>
        <v>4.5099743465629523</v>
      </c>
      <c r="DE850">
        <v>843</v>
      </c>
      <c r="DF850">
        <v>24.653526139530676</v>
      </c>
      <c r="DG850">
        <v>29.018531539184373</v>
      </c>
      <c r="DI850">
        <f t="shared" si="705"/>
        <v>0</v>
      </c>
      <c r="DJ850">
        <f t="shared" si="706"/>
        <v>1</v>
      </c>
      <c r="DK850">
        <f t="shared" si="707"/>
        <v>4.3650053996536968</v>
      </c>
      <c r="DN850">
        <v>843</v>
      </c>
      <c r="DO850">
        <v>28.812423019091938</v>
      </c>
      <c r="DP850">
        <v>17.336863643463715</v>
      </c>
      <c r="DR850">
        <f t="shared" si="708"/>
        <v>1</v>
      </c>
      <c r="DS850">
        <f t="shared" si="709"/>
        <v>0</v>
      </c>
      <c r="DT850">
        <f t="shared" si="710"/>
        <v>11.475559375628222</v>
      </c>
      <c r="DW850">
        <v>843</v>
      </c>
      <c r="DX850">
        <v>12.244517809853072</v>
      </c>
      <c r="DY850">
        <v>14.608768771844963</v>
      </c>
      <c r="EA850">
        <f t="shared" si="711"/>
        <v>0</v>
      </c>
      <c r="EB850">
        <f t="shared" si="712"/>
        <v>1</v>
      </c>
      <c r="EC850">
        <f t="shared" si="713"/>
        <v>2.3642509619918908</v>
      </c>
      <c r="EF850">
        <v>843</v>
      </c>
      <c r="EG850">
        <v>18.058844553353673</v>
      </c>
      <c r="EH850">
        <v>11.82697543686697</v>
      </c>
      <c r="EJ850">
        <f t="shared" si="714"/>
        <v>1</v>
      </c>
      <c r="EK850">
        <f t="shared" si="715"/>
        <v>0</v>
      </c>
      <c r="EL850">
        <f t="shared" si="716"/>
        <v>6.2318691164867026</v>
      </c>
      <c r="EO850">
        <v>843</v>
      </c>
      <c r="EP850">
        <v>19.433153430600726</v>
      </c>
      <c r="EQ850">
        <v>44.315851279279087</v>
      </c>
      <c r="ES850">
        <f t="shared" si="717"/>
        <v>0</v>
      </c>
      <c r="ET850">
        <f t="shared" si="718"/>
        <v>1</v>
      </c>
      <c r="EU850">
        <f t="shared" si="719"/>
        <v>24.882697848678362</v>
      </c>
    </row>
    <row r="851" spans="1:151" x14ac:dyDescent="0.25">
      <c r="A851">
        <v>844</v>
      </c>
      <c r="B851">
        <v>7.1599634701024177</v>
      </c>
      <c r="C851">
        <v>32.993384339834179</v>
      </c>
      <c r="E851">
        <f t="shared" si="669"/>
        <v>0</v>
      </c>
      <c r="F851">
        <f t="shared" si="671"/>
        <v>1</v>
      </c>
      <c r="G851">
        <f t="shared" si="670"/>
        <v>25.833420869731761</v>
      </c>
      <c r="J851">
        <v>844</v>
      </c>
      <c r="K851">
        <v>24.220887969620932</v>
      </c>
      <c r="L851">
        <v>30.662952848554028</v>
      </c>
      <c r="N851">
        <f t="shared" si="672"/>
        <v>0</v>
      </c>
      <c r="O851">
        <f t="shared" si="673"/>
        <v>1</v>
      </c>
      <c r="P851">
        <f t="shared" si="674"/>
        <v>6.4420648789330954</v>
      </c>
      <c r="S851">
        <v>844</v>
      </c>
      <c r="T851">
        <v>18.89480300065544</v>
      </c>
      <c r="U851">
        <v>40.430026109033875</v>
      </c>
      <c r="W851">
        <f t="shared" si="675"/>
        <v>0</v>
      </c>
      <c r="X851">
        <f t="shared" si="676"/>
        <v>1</v>
      </c>
      <c r="Y851">
        <f t="shared" si="677"/>
        <v>21.535223108378435</v>
      </c>
      <c r="AB851">
        <v>844</v>
      </c>
      <c r="AC851">
        <v>13.682820421270975</v>
      </c>
      <c r="AD851">
        <v>17.387633313564411</v>
      </c>
      <c r="AF851">
        <f t="shared" si="678"/>
        <v>0</v>
      </c>
      <c r="AG851">
        <f t="shared" si="679"/>
        <v>1</v>
      </c>
      <c r="AH851">
        <f t="shared" si="680"/>
        <v>3.704812892293436</v>
      </c>
      <c r="AK851">
        <v>844</v>
      </c>
      <c r="AL851">
        <v>5.8135410268785819</v>
      </c>
      <c r="AM851">
        <v>27.289714468550187</v>
      </c>
      <c r="AO851">
        <f t="shared" si="681"/>
        <v>0</v>
      </c>
      <c r="AP851">
        <f t="shared" si="682"/>
        <v>1</v>
      </c>
      <c r="AQ851">
        <f t="shared" si="683"/>
        <v>21.476173441671605</v>
      </c>
      <c r="AT851">
        <v>844</v>
      </c>
      <c r="AU851">
        <v>20.410640265331207</v>
      </c>
      <c r="AV851">
        <v>23.545816041885093</v>
      </c>
      <c r="AX851">
        <f t="shared" si="684"/>
        <v>0</v>
      </c>
      <c r="AY851">
        <f t="shared" si="685"/>
        <v>1</v>
      </c>
      <c r="AZ851">
        <f t="shared" si="686"/>
        <v>3.1351757765538864</v>
      </c>
      <c r="BC851">
        <v>844</v>
      </c>
      <c r="BD851" t="e">
        <v>#N/A</v>
      </c>
      <c r="BE851" t="e">
        <v>#N/A</v>
      </c>
      <c r="BG851" t="e">
        <f t="shared" si="687"/>
        <v>#N/A</v>
      </c>
      <c r="BH851" t="e">
        <f t="shared" si="688"/>
        <v>#N/A</v>
      </c>
      <c r="BI851" t="e">
        <f t="shared" si="689"/>
        <v>#N/A</v>
      </c>
      <c r="BL851">
        <v>844</v>
      </c>
      <c r="BM851">
        <v>26.026584974576704</v>
      </c>
      <c r="BN851">
        <v>10.964872169625751</v>
      </c>
      <c r="BP851">
        <f t="shared" si="690"/>
        <v>1</v>
      </c>
      <c r="BQ851">
        <f t="shared" si="691"/>
        <v>0</v>
      </c>
      <c r="BR851">
        <f t="shared" si="692"/>
        <v>15.061712804950952</v>
      </c>
      <c r="BU851">
        <v>844</v>
      </c>
      <c r="BV851">
        <v>29.58226499321092</v>
      </c>
      <c r="BW851">
        <v>20.195365013253706</v>
      </c>
      <c r="BY851">
        <f t="shared" si="693"/>
        <v>1</v>
      </c>
      <c r="BZ851">
        <f t="shared" si="694"/>
        <v>0</v>
      </c>
      <c r="CA851">
        <f t="shared" si="695"/>
        <v>9.3868999799572137</v>
      </c>
      <c r="CD851">
        <v>844</v>
      </c>
      <c r="CE851">
        <v>17.624954906573347</v>
      </c>
      <c r="CF851">
        <v>36.987595658872202</v>
      </c>
      <c r="CH851">
        <f t="shared" si="696"/>
        <v>0</v>
      </c>
      <c r="CI851">
        <f t="shared" si="697"/>
        <v>1</v>
      </c>
      <c r="CJ851">
        <f t="shared" si="698"/>
        <v>19.362640752298855</v>
      </c>
      <c r="CM851">
        <v>844</v>
      </c>
      <c r="CN851">
        <v>21.839596745612109</v>
      </c>
      <c r="CO851">
        <v>23.948727401852732</v>
      </c>
      <c r="CQ851">
        <f t="shared" si="699"/>
        <v>0</v>
      </c>
      <c r="CR851">
        <f t="shared" si="700"/>
        <v>1</v>
      </c>
      <c r="CS851">
        <f t="shared" si="701"/>
        <v>2.1091306562406231</v>
      </c>
      <c r="CV851">
        <v>844</v>
      </c>
      <c r="CW851">
        <v>19.970232099829484</v>
      </c>
      <c r="CX851">
        <v>18.447651368195693</v>
      </c>
      <c r="CZ851">
        <f t="shared" si="702"/>
        <v>1</v>
      </c>
      <c r="DA851">
        <f t="shared" si="703"/>
        <v>0</v>
      </c>
      <c r="DB851">
        <f t="shared" si="704"/>
        <v>1.5225807316337914</v>
      </c>
      <c r="DE851">
        <v>844</v>
      </c>
      <c r="DF851">
        <v>12.968740670259642</v>
      </c>
      <c r="DG851">
        <v>21.216955884537832</v>
      </c>
      <c r="DI851">
        <f t="shared" si="705"/>
        <v>0</v>
      </c>
      <c r="DJ851">
        <f t="shared" si="706"/>
        <v>1</v>
      </c>
      <c r="DK851">
        <f t="shared" si="707"/>
        <v>8.2482152142781899</v>
      </c>
      <c r="DN851">
        <v>844</v>
      </c>
      <c r="DO851">
        <v>21.949643162054169</v>
      </c>
      <c r="DP851">
        <v>20.671547123209269</v>
      </c>
      <c r="DR851">
        <f t="shared" si="708"/>
        <v>1</v>
      </c>
      <c r="DS851">
        <f t="shared" si="709"/>
        <v>0</v>
      </c>
      <c r="DT851">
        <f t="shared" si="710"/>
        <v>1.2780960388449003</v>
      </c>
      <c r="DW851">
        <v>844</v>
      </c>
      <c r="DX851">
        <v>25.389310895791866</v>
      </c>
      <c r="DY851">
        <v>32.750921459926204</v>
      </c>
      <c r="EA851">
        <f t="shared" si="711"/>
        <v>0</v>
      </c>
      <c r="EB851">
        <f t="shared" si="712"/>
        <v>1</v>
      </c>
      <c r="EC851">
        <f t="shared" si="713"/>
        <v>7.3616105641343381</v>
      </c>
      <c r="EF851">
        <v>844</v>
      </c>
      <c r="EG851">
        <v>21.114123503223389</v>
      </c>
      <c r="EH851">
        <v>15.259240805064017</v>
      </c>
      <c r="EJ851">
        <f t="shared" si="714"/>
        <v>1</v>
      </c>
      <c r="EK851">
        <f t="shared" si="715"/>
        <v>0</v>
      </c>
      <c r="EL851">
        <f t="shared" si="716"/>
        <v>5.854882698159372</v>
      </c>
      <c r="EO851">
        <v>844</v>
      </c>
      <c r="EP851">
        <v>23.340626692522644</v>
      </c>
      <c r="EQ851">
        <v>24.505940045058452</v>
      </c>
      <c r="ES851">
        <f t="shared" si="717"/>
        <v>0</v>
      </c>
      <c r="ET851">
        <f t="shared" si="718"/>
        <v>1</v>
      </c>
      <c r="EU851">
        <f t="shared" si="719"/>
        <v>1.1653133525358079</v>
      </c>
    </row>
    <row r="852" spans="1:151" x14ac:dyDescent="0.25">
      <c r="A852">
        <v>845</v>
      </c>
      <c r="B852">
        <v>10.115262700385738</v>
      </c>
      <c r="C852">
        <v>13.554050369558629</v>
      </c>
      <c r="E852">
        <f t="shared" si="669"/>
        <v>0</v>
      </c>
      <c r="F852">
        <f t="shared" si="671"/>
        <v>1</v>
      </c>
      <c r="G852">
        <f t="shared" si="670"/>
        <v>3.4387876691728909</v>
      </c>
      <c r="J852">
        <v>845</v>
      </c>
      <c r="K852">
        <v>14.036929884042666</v>
      </c>
      <c r="L852">
        <v>20.615215840622675</v>
      </c>
      <c r="N852">
        <f t="shared" si="672"/>
        <v>0</v>
      </c>
      <c r="O852">
        <f t="shared" si="673"/>
        <v>1</v>
      </c>
      <c r="P852">
        <f t="shared" si="674"/>
        <v>6.5782859565800091</v>
      </c>
      <c r="S852">
        <v>845</v>
      </c>
      <c r="T852">
        <v>21.356963206343277</v>
      </c>
      <c r="U852">
        <v>22.335699457146408</v>
      </c>
      <c r="W852">
        <f t="shared" si="675"/>
        <v>0</v>
      </c>
      <c r="X852">
        <f t="shared" si="676"/>
        <v>1</v>
      </c>
      <c r="Y852">
        <f t="shared" si="677"/>
        <v>0.97873625080313076</v>
      </c>
      <c r="AB852">
        <v>845</v>
      </c>
      <c r="AC852">
        <v>24.535396570480884</v>
      </c>
      <c r="AD852">
        <v>16.132519474439377</v>
      </c>
      <c r="AF852">
        <f t="shared" si="678"/>
        <v>1</v>
      </c>
      <c r="AG852">
        <f t="shared" si="679"/>
        <v>0</v>
      </c>
      <c r="AH852">
        <f t="shared" si="680"/>
        <v>8.4028770960415073</v>
      </c>
      <c r="AK852">
        <v>845</v>
      </c>
      <c r="AL852">
        <v>5.8574674384380714</v>
      </c>
      <c r="AM852">
        <v>45.134591271701979</v>
      </c>
      <c r="AO852">
        <f t="shared" si="681"/>
        <v>0</v>
      </c>
      <c r="AP852">
        <f t="shared" si="682"/>
        <v>1</v>
      </c>
      <c r="AQ852">
        <f t="shared" si="683"/>
        <v>39.277123833263907</v>
      </c>
      <c r="AT852">
        <v>845</v>
      </c>
      <c r="AU852">
        <v>19.615379527789365</v>
      </c>
      <c r="AV852">
        <v>17.174364383683425</v>
      </c>
      <c r="AX852">
        <f t="shared" si="684"/>
        <v>1</v>
      </c>
      <c r="AY852">
        <f t="shared" si="685"/>
        <v>0</v>
      </c>
      <c r="AZ852">
        <f t="shared" si="686"/>
        <v>2.4410151441059398</v>
      </c>
      <c r="BC852">
        <v>845</v>
      </c>
      <c r="BD852" t="e">
        <v>#N/A</v>
      </c>
      <c r="BE852" t="e">
        <v>#N/A</v>
      </c>
      <c r="BG852" t="e">
        <f t="shared" si="687"/>
        <v>#N/A</v>
      </c>
      <c r="BH852" t="e">
        <f t="shared" si="688"/>
        <v>#N/A</v>
      </c>
      <c r="BI852" t="e">
        <f t="shared" si="689"/>
        <v>#N/A</v>
      </c>
      <c r="BL852">
        <v>845</v>
      </c>
      <c r="BM852">
        <v>32.796956835137962</v>
      </c>
      <c r="BN852">
        <v>11.455407990264039</v>
      </c>
      <c r="BP852">
        <f t="shared" si="690"/>
        <v>1</v>
      </c>
      <c r="BQ852">
        <f t="shared" si="691"/>
        <v>0</v>
      </c>
      <c r="BR852">
        <f t="shared" si="692"/>
        <v>21.341548844873923</v>
      </c>
      <c r="BU852">
        <v>845</v>
      </c>
      <c r="BV852">
        <v>18.712554406391735</v>
      </c>
      <c r="BW852">
        <v>22.174056600271793</v>
      </c>
      <c r="BY852">
        <f t="shared" si="693"/>
        <v>0</v>
      </c>
      <c r="BZ852">
        <f t="shared" si="694"/>
        <v>1</v>
      </c>
      <c r="CA852">
        <f t="shared" si="695"/>
        <v>3.4615021938800581</v>
      </c>
      <c r="CD852">
        <v>845</v>
      </c>
      <c r="CE852">
        <v>21.361039020221327</v>
      </c>
      <c r="CF852">
        <v>34.493494696579027</v>
      </c>
      <c r="CH852">
        <f t="shared" si="696"/>
        <v>0</v>
      </c>
      <c r="CI852">
        <f t="shared" si="697"/>
        <v>1</v>
      </c>
      <c r="CJ852">
        <f t="shared" si="698"/>
        <v>13.132455676357701</v>
      </c>
      <c r="CM852">
        <v>845</v>
      </c>
      <c r="CN852">
        <v>20.9729252612408</v>
      </c>
      <c r="CO852">
        <v>33.488691947405989</v>
      </c>
      <c r="CQ852">
        <f t="shared" si="699"/>
        <v>0</v>
      </c>
      <c r="CR852">
        <f t="shared" si="700"/>
        <v>1</v>
      </c>
      <c r="CS852">
        <f t="shared" si="701"/>
        <v>12.51576668616519</v>
      </c>
      <c r="CV852">
        <v>845</v>
      </c>
      <c r="CW852">
        <v>21.789437898859891</v>
      </c>
      <c r="CX852">
        <v>18.04253937016459</v>
      </c>
      <c r="CZ852">
        <f t="shared" si="702"/>
        <v>1</v>
      </c>
      <c r="DA852">
        <f t="shared" si="703"/>
        <v>0</v>
      </c>
      <c r="DB852">
        <f t="shared" si="704"/>
        <v>3.7468985286953007</v>
      </c>
      <c r="DE852">
        <v>845</v>
      </c>
      <c r="DF852">
        <v>22.876384126709013</v>
      </c>
      <c r="DG852">
        <v>23.712371677821917</v>
      </c>
      <c r="DI852">
        <f t="shared" si="705"/>
        <v>0</v>
      </c>
      <c r="DJ852">
        <f t="shared" si="706"/>
        <v>1</v>
      </c>
      <c r="DK852">
        <f t="shared" si="707"/>
        <v>0.83598755111290401</v>
      </c>
      <c r="DN852">
        <v>845</v>
      </c>
      <c r="DO852">
        <v>28.144872772635573</v>
      </c>
      <c r="DP852">
        <v>24.543438635885582</v>
      </c>
      <c r="DR852">
        <f t="shared" si="708"/>
        <v>1</v>
      </c>
      <c r="DS852">
        <f t="shared" si="709"/>
        <v>0</v>
      </c>
      <c r="DT852">
        <f t="shared" si="710"/>
        <v>3.6014341367499902</v>
      </c>
      <c r="DW852">
        <v>845</v>
      </c>
      <c r="DX852">
        <v>29.726008551800806</v>
      </c>
      <c r="DY852">
        <v>22.097573852407368</v>
      </c>
      <c r="EA852">
        <f t="shared" si="711"/>
        <v>1</v>
      </c>
      <c r="EB852">
        <f t="shared" si="712"/>
        <v>0</v>
      </c>
      <c r="EC852">
        <f t="shared" si="713"/>
        <v>7.6284346993934378</v>
      </c>
      <c r="EF852">
        <v>845</v>
      </c>
      <c r="EG852">
        <v>23.039408305994463</v>
      </c>
      <c r="EH852">
        <v>15.867856749892212</v>
      </c>
      <c r="EJ852">
        <f t="shared" si="714"/>
        <v>1</v>
      </c>
      <c r="EK852">
        <f t="shared" si="715"/>
        <v>0</v>
      </c>
      <c r="EL852">
        <f t="shared" si="716"/>
        <v>7.1715515561022514</v>
      </c>
      <c r="EO852">
        <v>845</v>
      </c>
      <c r="EP852">
        <v>24.777081837546941</v>
      </c>
      <c r="EQ852">
        <v>20.847429602200897</v>
      </c>
      <c r="ES852">
        <f t="shared" si="717"/>
        <v>1</v>
      </c>
      <c r="ET852">
        <f t="shared" si="718"/>
        <v>0</v>
      </c>
      <c r="EU852">
        <f t="shared" si="719"/>
        <v>3.9296522353460439</v>
      </c>
    </row>
    <row r="853" spans="1:151" x14ac:dyDescent="0.25">
      <c r="A853">
        <v>846</v>
      </c>
      <c r="B853">
        <v>10.05940049000337</v>
      </c>
      <c r="C853">
        <v>8.5010847083388654</v>
      </c>
      <c r="E853">
        <f t="shared" si="669"/>
        <v>1</v>
      </c>
      <c r="F853">
        <f t="shared" si="671"/>
        <v>0</v>
      </c>
      <c r="G853">
        <f t="shared" si="670"/>
        <v>1.5583157816645041</v>
      </c>
      <c r="J853">
        <v>846</v>
      </c>
      <c r="K853">
        <v>26.379370904924588</v>
      </c>
      <c r="L853">
        <v>20.992176428538365</v>
      </c>
      <c r="N853">
        <f t="shared" si="672"/>
        <v>1</v>
      </c>
      <c r="O853">
        <f t="shared" si="673"/>
        <v>0</v>
      </c>
      <c r="P853">
        <f t="shared" si="674"/>
        <v>5.3871944763862238</v>
      </c>
      <c r="S853">
        <v>846</v>
      </c>
      <c r="T853">
        <v>15.975337187981639</v>
      </c>
      <c r="U853">
        <v>29.526914202722118</v>
      </c>
      <c r="W853">
        <f t="shared" si="675"/>
        <v>0</v>
      </c>
      <c r="X853">
        <f t="shared" si="676"/>
        <v>1</v>
      </c>
      <c r="Y853">
        <f t="shared" si="677"/>
        <v>13.551577014740479</v>
      </c>
      <c r="AB853">
        <v>846</v>
      </c>
      <c r="AC853">
        <v>25.94807955312718</v>
      </c>
      <c r="AD853">
        <v>18.087019595009089</v>
      </c>
      <c r="AF853">
        <f t="shared" si="678"/>
        <v>1</v>
      </c>
      <c r="AG853">
        <f t="shared" si="679"/>
        <v>0</v>
      </c>
      <c r="AH853">
        <f t="shared" si="680"/>
        <v>7.8610599581180907</v>
      </c>
      <c r="AK853">
        <v>846</v>
      </c>
      <c r="AL853">
        <v>22.490713589542182</v>
      </c>
      <c r="AM853">
        <v>27.141261742443969</v>
      </c>
      <c r="AO853">
        <f t="shared" si="681"/>
        <v>0</v>
      </c>
      <c r="AP853">
        <f t="shared" si="682"/>
        <v>1</v>
      </c>
      <c r="AQ853">
        <f t="shared" si="683"/>
        <v>4.6505481529017878</v>
      </c>
      <c r="AT853">
        <v>846</v>
      </c>
      <c r="AU853">
        <v>14.89438509439297</v>
      </c>
      <c r="AV853">
        <v>27.645514513015101</v>
      </c>
      <c r="AX853">
        <f t="shared" si="684"/>
        <v>0</v>
      </c>
      <c r="AY853">
        <f t="shared" si="685"/>
        <v>1</v>
      </c>
      <c r="AZ853">
        <f t="shared" si="686"/>
        <v>12.751129418622131</v>
      </c>
      <c r="BC853">
        <v>846</v>
      </c>
      <c r="BD853" t="e">
        <v>#N/A</v>
      </c>
      <c r="BE853" t="e">
        <v>#N/A</v>
      </c>
      <c r="BG853" t="e">
        <f t="shared" si="687"/>
        <v>#N/A</v>
      </c>
      <c r="BH853" t="e">
        <f t="shared" si="688"/>
        <v>#N/A</v>
      </c>
      <c r="BI853" t="e">
        <f t="shared" si="689"/>
        <v>#N/A</v>
      </c>
      <c r="BL853">
        <v>846</v>
      </c>
      <c r="BM853">
        <v>30.558439091590067</v>
      </c>
      <c r="BN853">
        <v>9.9416973305555878</v>
      </c>
      <c r="BP853">
        <f t="shared" si="690"/>
        <v>1</v>
      </c>
      <c r="BQ853">
        <f t="shared" si="691"/>
        <v>0</v>
      </c>
      <c r="BR853">
        <f t="shared" si="692"/>
        <v>20.616741761034479</v>
      </c>
      <c r="BU853">
        <v>846</v>
      </c>
      <c r="BV853">
        <v>26.366641925169024</v>
      </c>
      <c r="BW853">
        <v>11.26989144738123</v>
      </c>
      <c r="BY853">
        <f t="shared" si="693"/>
        <v>1</v>
      </c>
      <c r="BZ853">
        <f t="shared" si="694"/>
        <v>0</v>
      </c>
      <c r="CA853">
        <f t="shared" si="695"/>
        <v>15.096750477787793</v>
      </c>
      <c r="CD853">
        <v>846</v>
      </c>
      <c r="CE853">
        <v>15.348555190454075</v>
      </c>
      <c r="CF853">
        <v>34.204550240748802</v>
      </c>
      <c r="CH853">
        <f t="shared" si="696"/>
        <v>0</v>
      </c>
      <c r="CI853">
        <f t="shared" si="697"/>
        <v>1</v>
      </c>
      <c r="CJ853">
        <f t="shared" si="698"/>
        <v>18.855995050294727</v>
      </c>
      <c r="CM853">
        <v>846</v>
      </c>
      <c r="CN853">
        <v>20.27073950245774</v>
      </c>
      <c r="CO853">
        <v>23.488002222232105</v>
      </c>
      <c r="CQ853">
        <f t="shared" si="699"/>
        <v>0</v>
      </c>
      <c r="CR853">
        <f t="shared" si="700"/>
        <v>1</v>
      </c>
      <c r="CS853">
        <f t="shared" si="701"/>
        <v>3.2172627197743644</v>
      </c>
      <c r="CV853">
        <v>846</v>
      </c>
      <c r="CW853">
        <v>19.871473729206208</v>
      </c>
      <c r="CX853">
        <v>19.227837107045207</v>
      </c>
      <c r="CZ853">
        <f t="shared" si="702"/>
        <v>1</v>
      </c>
      <c r="DA853">
        <f t="shared" si="703"/>
        <v>0</v>
      </c>
      <c r="DB853">
        <f t="shared" si="704"/>
        <v>0.64363662216100082</v>
      </c>
      <c r="DE853">
        <v>846</v>
      </c>
      <c r="DF853">
        <v>24.464105542366742</v>
      </c>
      <c r="DG853">
        <v>12.596576524204753</v>
      </c>
      <c r="DI853">
        <f t="shared" si="705"/>
        <v>1</v>
      </c>
      <c r="DJ853">
        <f t="shared" si="706"/>
        <v>0</v>
      </c>
      <c r="DK853">
        <f t="shared" si="707"/>
        <v>11.867529018161989</v>
      </c>
      <c r="DN853">
        <v>846</v>
      </c>
      <c r="DO853">
        <v>25.079740361951711</v>
      </c>
      <c r="DP853">
        <v>12.661899368741953</v>
      </c>
      <c r="DR853">
        <f t="shared" si="708"/>
        <v>1</v>
      </c>
      <c r="DS853">
        <f t="shared" si="709"/>
        <v>0</v>
      </c>
      <c r="DT853">
        <f t="shared" si="710"/>
        <v>12.417840993209758</v>
      </c>
      <c r="DW853">
        <v>846</v>
      </c>
      <c r="DX853">
        <v>23.820798550734409</v>
      </c>
      <c r="DY853">
        <v>13.695417343401946</v>
      </c>
      <c r="EA853">
        <f t="shared" si="711"/>
        <v>1</v>
      </c>
      <c r="EB853">
        <f t="shared" si="712"/>
        <v>0</v>
      </c>
      <c r="EC853">
        <f t="shared" si="713"/>
        <v>10.125381207332463</v>
      </c>
      <c r="EF853">
        <v>846</v>
      </c>
      <c r="EG853">
        <v>27.044613915613478</v>
      </c>
      <c r="EH853">
        <v>10.536896857113197</v>
      </c>
      <c r="EJ853">
        <f t="shared" si="714"/>
        <v>1</v>
      </c>
      <c r="EK853">
        <f t="shared" si="715"/>
        <v>0</v>
      </c>
      <c r="EL853">
        <f t="shared" si="716"/>
        <v>16.507717058500283</v>
      </c>
      <c r="EO853">
        <v>846</v>
      </c>
      <c r="EP853">
        <v>24.865675314678739</v>
      </c>
      <c r="EQ853">
        <v>23.269565387037151</v>
      </c>
      <c r="ES853">
        <f t="shared" si="717"/>
        <v>1</v>
      </c>
      <c r="ET853">
        <f t="shared" si="718"/>
        <v>0</v>
      </c>
      <c r="EU853">
        <f t="shared" si="719"/>
        <v>1.5961099276415887</v>
      </c>
    </row>
    <row r="854" spans="1:151" x14ac:dyDescent="0.25">
      <c r="A854">
        <v>847</v>
      </c>
      <c r="B854">
        <v>9.3651763008247499</v>
      </c>
      <c r="C854">
        <v>32.483451001660917</v>
      </c>
      <c r="E854">
        <f t="shared" si="669"/>
        <v>0</v>
      </c>
      <c r="F854">
        <f t="shared" si="671"/>
        <v>1</v>
      </c>
      <c r="G854">
        <f t="shared" si="670"/>
        <v>23.118274700836167</v>
      </c>
      <c r="J854">
        <v>847</v>
      </c>
      <c r="K854">
        <v>31.720119896195289</v>
      </c>
      <c r="L854">
        <v>32.180047647186242</v>
      </c>
      <c r="N854">
        <f t="shared" si="672"/>
        <v>0</v>
      </c>
      <c r="O854">
        <f t="shared" si="673"/>
        <v>1</v>
      </c>
      <c r="P854">
        <f t="shared" si="674"/>
        <v>0.4599277509909534</v>
      </c>
      <c r="S854">
        <v>847</v>
      </c>
      <c r="T854">
        <v>15.055569139887005</v>
      </c>
      <c r="U854">
        <v>26.668755707786286</v>
      </c>
      <c r="W854">
        <f t="shared" si="675"/>
        <v>0</v>
      </c>
      <c r="X854">
        <f t="shared" si="676"/>
        <v>1</v>
      </c>
      <c r="Y854">
        <f t="shared" si="677"/>
        <v>11.61318656789928</v>
      </c>
      <c r="AB854">
        <v>847</v>
      </c>
      <c r="AC854">
        <v>15.503191913810845</v>
      </c>
      <c r="AD854">
        <v>16.555766905063475</v>
      </c>
      <c r="AF854">
        <f t="shared" si="678"/>
        <v>0</v>
      </c>
      <c r="AG854">
        <f t="shared" si="679"/>
        <v>1</v>
      </c>
      <c r="AH854">
        <f t="shared" si="680"/>
        <v>1.0525749912526301</v>
      </c>
      <c r="AK854">
        <v>847</v>
      </c>
      <c r="AL854">
        <v>20.356075822160978</v>
      </c>
      <c r="AM854">
        <v>18.587879636823889</v>
      </c>
      <c r="AO854">
        <f t="shared" si="681"/>
        <v>1</v>
      </c>
      <c r="AP854">
        <f t="shared" si="682"/>
        <v>0</v>
      </c>
      <c r="AQ854">
        <f t="shared" si="683"/>
        <v>1.7681961853370893</v>
      </c>
      <c r="AT854">
        <v>847</v>
      </c>
      <c r="AU854">
        <v>12.439154539745893</v>
      </c>
      <c r="AV854">
        <v>12.363642975524613</v>
      </c>
      <c r="AX854">
        <f t="shared" si="684"/>
        <v>1</v>
      </c>
      <c r="AY854">
        <f t="shared" si="685"/>
        <v>0</v>
      </c>
      <c r="AZ854">
        <f t="shared" si="686"/>
        <v>7.5511564221280025E-2</v>
      </c>
      <c r="BC854">
        <v>847</v>
      </c>
      <c r="BD854" t="e">
        <v>#N/A</v>
      </c>
      <c r="BE854" t="e">
        <v>#N/A</v>
      </c>
      <c r="BG854" t="e">
        <f t="shared" si="687"/>
        <v>#N/A</v>
      </c>
      <c r="BH854" t="e">
        <f t="shared" si="688"/>
        <v>#N/A</v>
      </c>
      <c r="BI854" t="e">
        <f t="shared" si="689"/>
        <v>#N/A</v>
      </c>
      <c r="BL854">
        <v>847</v>
      </c>
      <c r="BM854">
        <v>29.907559720102142</v>
      </c>
      <c r="BN854">
        <v>9.3379561935375808</v>
      </c>
      <c r="BP854">
        <f t="shared" si="690"/>
        <v>1</v>
      </c>
      <c r="BQ854">
        <f t="shared" si="691"/>
        <v>0</v>
      </c>
      <c r="BR854">
        <f t="shared" si="692"/>
        <v>20.569603526564563</v>
      </c>
      <c r="BU854">
        <v>847</v>
      </c>
      <c r="BV854">
        <v>25.850760399081317</v>
      </c>
      <c r="BW854">
        <v>25.778057942308557</v>
      </c>
      <c r="BY854">
        <f t="shared" si="693"/>
        <v>1</v>
      </c>
      <c r="BZ854">
        <f t="shared" si="694"/>
        <v>0</v>
      </c>
      <c r="CA854">
        <f t="shared" si="695"/>
        <v>7.270245677275966E-2</v>
      </c>
      <c r="CD854">
        <v>847</v>
      </c>
      <c r="CE854">
        <v>21.747524555369289</v>
      </c>
      <c r="CF854">
        <v>11.429981625856902</v>
      </c>
      <c r="CH854">
        <f t="shared" si="696"/>
        <v>1</v>
      </c>
      <c r="CI854">
        <f t="shared" si="697"/>
        <v>0</v>
      </c>
      <c r="CJ854">
        <f t="shared" si="698"/>
        <v>10.317542929512387</v>
      </c>
      <c r="CM854">
        <v>847</v>
      </c>
      <c r="CN854">
        <v>20.594210250248878</v>
      </c>
      <c r="CO854">
        <v>11.00248343925349</v>
      </c>
      <c r="CQ854">
        <f t="shared" si="699"/>
        <v>1</v>
      </c>
      <c r="CR854">
        <f t="shared" si="700"/>
        <v>0</v>
      </c>
      <c r="CS854">
        <f t="shared" si="701"/>
        <v>9.5917268109953877</v>
      </c>
      <c r="CV854">
        <v>847</v>
      </c>
      <c r="CW854">
        <v>21.019639213227475</v>
      </c>
      <c r="CX854">
        <v>17.477394306074448</v>
      </c>
      <c r="CZ854">
        <f t="shared" si="702"/>
        <v>1</v>
      </c>
      <c r="DA854">
        <f t="shared" si="703"/>
        <v>0</v>
      </c>
      <c r="DB854">
        <f t="shared" si="704"/>
        <v>3.5422449071530266</v>
      </c>
      <c r="DE854">
        <v>847</v>
      </c>
      <c r="DF854">
        <v>31.343106088713967</v>
      </c>
      <c r="DG854">
        <v>26.621229475701583</v>
      </c>
      <c r="DI854">
        <f t="shared" si="705"/>
        <v>1</v>
      </c>
      <c r="DJ854">
        <f t="shared" si="706"/>
        <v>0</v>
      </c>
      <c r="DK854">
        <f t="shared" si="707"/>
        <v>4.7218766130123839</v>
      </c>
      <c r="DN854">
        <v>847</v>
      </c>
      <c r="DO854">
        <v>23.406951319615512</v>
      </c>
      <c r="DP854">
        <v>22.028232552225965</v>
      </c>
      <c r="DR854">
        <f t="shared" si="708"/>
        <v>1</v>
      </c>
      <c r="DS854">
        <f t="shared" si="709"/>
        <v>0</v>
      </c>
      <c r="DT854">
        <f t="shared" si="710"/>
        <v>1.3787187673895467</v>
      </c>
      <c r="DW854">
        <v>847</v>
      </c>
      <c r="DX854">
        <v>18.433172977138884</v>
      </c>
      <c r="DY854">
        <v>17.564350145410899</v>
      </c>
      <c r="EA854">
        <f t="shared" si="711"/>
        <v>1</v>
      </c>
      <c r="EB854">
        <f t="shared" si="712"/>
        <v>0</v>
      </c>
      <c r="EC854">
        <f t="shared" si="713"/>
        <v>0.8688228317279858</v>
      </c>
      <c r="EF854">
        <v>847</v>
      </c>
      <c r="EG854">
        <v>15.772097852802069</v>
      </c>
      <c r="EH854">
        <v>18.109089610837607</v>
      </c>
      <c r="EJ854">
        <f t="shared" si="714"/>
        <v>0</v>
      </c>
      <c r="EK854">
        <f t="shared" si="715"/>
        <v>1</v>
      </c>
      <c r="EL854">
        <f t="shared" si="716"/>
        <v>2.3369917580355377</v>
      </c>
      <c r="EO854">
        <v>847</v>
      </c>
      <c r="EP854">
        <v>23.601668784772272</v>
      </c>
      <c r="EQ854">
        <v>7.4803806157027779</v>
      </c>
      <c r="ES854">
        <f t="shared" si="717"/>
        <v>1</v>
      </c>
      <c r="ET854">
        <f t="shared" si="718"/>
        <v>0</v>
      </c>
      <c r="EU854">
        <f t="shared" si="719"/>
        <v>16.121288169069494</v>
      </c>
    </row>
    <row r="855" spans="1:151" x14ac:dyDescent="0.25">
      <c r="A855">
        <v>848</v>
      </c>
      <c r="B855">
        <v>13.700577023514935</v>
      </c>
      <c r="C855">
        <v>37.581409730595084</v>
      </c>
      <c r="E855">
        <f t="shared" si="669"/>
        <v>0</v>
      </c>
      <c r="F855">
        <f t="shared" si="671"/>
        <v>1</v>
      </c>
      <c r="G855">
        <f t="shared" si="670"/>
        <v>23.880832707080149</v>
      </c>
      <c r="J855">
        <v>848</v>
      </c>
      <c r="K855">
        <v>24.056864483755223</v>
      </c>
      <c r="L855">
        <v>25.93185066815478</v>
      </c>
      <c r="N855">
        <f t="shared" si="672"/>
        <v>0</v>
      </c>
      <c r="O855">
        <f t="shared" si="673"/>
        <v>1</v>
      </c>
      <c r="P855">
        <f t="shared" si="674"/>
        <v>1.8749861843995568</v>
      </c>
      <c r="S855">
        <v>848</v>
      </c>
      <c r="T855">
        <v>19.859994551814406</v>
      </c>
      <c r="U855">
        <v>26.719879876992753</v>
      </c>
      <c r="W855">
        <f t="shared" si="675"/>
        <v>0</v>
      </c>
      <c r="X855">
        <f t="shared" si="676"/>
        <v>1</v>
      </c>
      <c r="Y855">
        <f t="shared" si="677"/>
        <v>6.8598853251783467</v>
      </c>
      <c r="AB855">
        <v>848</v>
      </c>
      <c r="AC855">
        <v>23.690843634414733</v>
      </c>
      <c r="AD855">
        <v>18.207682851681287</v>
      </c>
      <c r="AF855">
        <f t="shared" si="678"/>
        <v>1</v>
      </c>
      <c r="AG855">
        <f t="shared" si="679"/>
        <v>0</v>
      </c>
      <c r="AH855">
        <f t="shared" si="680"/>
        <v>5.4831607827334459</v>
      </c>
      <c r="AK855">
        <v>848</v>
      </c>
      <c r="AL855">
        <v>19.654856047645243</v>
      </c>
      <c r="AM855">
        <v>41.807303249022809</v>
      </c>
      <c r="AO855">
        <f t="shared" si="681"/>
        <v>0</v>
      </c>
      <c r="AP855">
        <f t="shared" si="682"/>
        <v>1</v>
      </c>
      <c r="AQ855">
        <f t="shared" si="683"/>
        <v>22.152447201377566</v>
      </c>
      <c r="AT855">
        <v>848</v>
      </c>
      <c r="AU855">
        <v>22.023431251371612</v>
      </c>
      <c r="AV855">
        <v>39.090403501657782</v>
      </c>
      <c r="AX855">
        <f t="shared" si="684"/>
        <v>0</v>
      </c>
      <c r="AY855">
        <f t="shared" si="685"/>
        <v>1</v>
      </c>
      <c r="AZ855">
        <f t="shared" si="686"/>
        <v>17.06697225028617</v>
      </c>
      <c r="BC855">
        <v>848</v>
      </c>
      <c r="BD855" t="e">
        <v>#N/A</v>
      </c>
      <c r="BE855" t="e">
        <v>#N/A</v>
      </c>
      <c r="BG855" t="e">
        <f t="shared" si="687"/>
        <v>#N/A</v>
      </c>
      <c r="BH855" t="e">
        <f t="shared" si="688"/>
        <v>#N/A</v>
      </c>
      <c r="BI855" t="e">
        <f t="shared" si="689"/>
        <v>#N/A</v>
      </c>
      <c r="BL855">
        <v>848</v>
      </c>
      <c r="BM855">
        <v>28.591515846315687</v>
      </c>
      <c r="BN855">
        <v>11.840736479324272</v>
      </c>
      <c r="BP855">
        <f t="shared" si="690"/>
        <v>1</v>
      </c>
      <c r="BQ855">
        <f t="shared" si="691"/>
        <v>0</v>
      </c>
      <c r="BR855">
        <f t="shared" si="692"/>
        <v>16.750779366991416</v>
      </c>
      <c r="BU855">
        <v>848</v>
      </c>
      <c r="BV855">
        <v>16.749685647881151</v>
      </c>
      <c r="BW855">
        <v>17.978486580295801</v>
      </c>
      <c r="BY855">
        <f t="shared" si="693"/>
        <v>0</v>
      </c>
      <c r="BZ855">
        <f t="shared" si="694"/>
        <v>1</v>
      </c>
      <c r="CA855">
        <f t="shared" si="695"/>
        <v>1.22880093241465</v>
      </c>
      <c r="CD855">
        <v>848</v>
      </c>
      <c r="CE855">
        <v>20.333858056923358</v>
      </c>
      <c r="CF855">
        <v>9.9751780758171016</v>
      </c>
      <c r="CH855">
        <f t="shared" si="696"/>
        <v>1</v>
      </c>
      <c r="CI855">
        <f t="shared" si="697"/>
        <v>0</v>
      </c>
      <c r="CJ855">
        <f t="shared" si="698"/>
        <v>10.358679981106256</v>
      </c>
      <c r="CM855">
        <v>848</v>
      </c>
      <c r="CN855">
        <v>24.512986916722891</v>
      </c>
      <c r="CO855">
        <v>28.798704015806987</v>
      </c>
      <c r="CQ855">
        <f t="shared" si="699"/>
        <v>0</v>
      </c>
      <c r="CR855">
        <f t="shared" si="700"/>
        <v>1</v>
      </c>
      <c r="CS855">
        <f t="shared" si="701"/>
        <v>4.2857170990840956</v>
      </c>
      <c r="CV855">
        <v>848</v>
      </c>
      <c r="CW855">
        <v>17.273679192333866</v>
      </c>
      <c r="CX855">
        <v>17.60128841911208</v>
      </c>
      <c r="CZ855">
        <f t="shared" si="702"/>
        <v>0</v>
      </c>
      <c r="DA855">
        <f t="shared" si="703"/>
        <v>1</v>
      </c>
      <c r="DB855">
        <f t="shared" si="704"/>
        <v>0.32760922677821469</v>
      </c>
      <c r="DE855">
        <v>848</v>
      </c>
      <c r="DF855">
        <v>22.639598203914083</v>
      </c>
      <c r="DG855">
        <v>31.428900662893007</v>
      </c>
      <c r="DI855">
        <f t="shared" si="705"/>
        <v>0</v>
      </c>
      <c r="DJ855">
        <f t="shared" si="706"/>
        <v>1</v>
      </c>
      <c r="DK855">
        <f t="shared" si="707"/>
        <v>8.7893024589789235</v>
      </c>
      <c r="DN855">
        <v>848</v>
      </c>
      <c r="DO855">
        <v>20.352206392130675</v>
      </c>
      <c r="DP855">
        <v>21.751565422227777</v>
      </c>
      <c r="DR855">
        <f t="shared" si="708"/>
        <v>0</v>
      </c>
      <c r="DS855">
        <f t="shared" si="709"/>
        <v>1</v>
      </c>
      <c r="DT855">
        <f t="shared" si="710"/>
        <v>1.3993590300971022</v>
      </c>
      <c r="DW855">
        <v>848</v>
      </c>
      <c r="DX855">
        <v>22.832203791777303</v>
      </c>
      <c r="DY855">
        <v>16.593175236887522</v>
      </c>
      <c r="EA855">
        <f t="shared" si="711"/>
        <v>1</v>
      </c>
      <c r="EB855">
        <f t="shared" si="712"/>
        <v>0</v>
      </c>
      <c r="EC855">
        <f t="shared" si="713"/>
        <v>6.2390285548897815</v>
      </c>
      <c r="EF855">
        <v>848</v>
      </c>
      <c r="EG855">
        <v>15.22009625150552</v>
      </c>
      <c r="EH855">
        <v>16.246008997549563</v>
      </c>
      <c r="EJ855">
        <f t="shared" si="714"/>
        <v>0</v>
      </c>
      <c r="EK855">
        <f t="shared" si="715"/>
        <v>1</v>
      </c>
      <c r="EL855">
        <f t="shared" si="716"/>
        <v>1.0259127460440425</v>
      </c>
      <c r="EO855">
        <v>848</v>
      </c>
      <c r="EP855">
        <v>21.060018240604215</v>
      </c>
      <c r="EQ855">
        <v>24.778894941487096</v>
      </c>
      <c r="ES855">
        <f t="shared" si="717"/>
        <v>0</v>
      </c>
      <c r="ET855">
        <f t="shared" si="718"/>
        <v>1</v>
      </c>
      <c r="EU855">
        <f t="shared" si="719"/>
        <v>3.7188767008828805</v>
      </c>
    </row>
    <row r="856" spans="1:151" x14ac:dyDescent="0.25">
      <c r="A856">
        <v>849</v>
      </c>
      <c r="B856">
        <v>13.132482299268865</v>
      </c>
      <c r="C856">
        <v>7.9290701522406764</v>
      </c>
      <c r="E856">
        <f t="shared" si="669"/>
        <v>1</v>
      </c>
      <c r="F856">
        <f t="shared" si="671"/>
        <v>0</v>
      </c>
      <c r="G856">
        <f t="shared" si="670"/>
        <v>5.2034121470281889</v>
      </c>
      <c r="J856">
        <v>849</v>
      </c>
      <c r="K856">
        <v>21.784763399245868</v>
      </c>
      <c r="L856">
        <v>12.669027882217851</v>
      </c>
      <c r="N856">
        <f t="shared" si="672"/>
        <v>1</v>
      </c>
      <c r="O856">
        <f t="shared" si="673"/>
        <v>0</v>
      </c>
      <c r="P856">
        <f t="shared" si="674"/>
        <v>9.1157355170280177</v>
      </c>
      <c r="S856">
        <v>849</v>
      </c>
      <c r="T856">
        <v>18.723993158985717</v>
      </c>
      <c r="U856">
        <v>31.497634265536359</v>
      </c>
      <c r="W856">
        <f t="shared" si="675"/>
        <v>0</v>
      </c>
      <c r="X856">
        <f t="shared" si="676"/>
        <v>1</v>
      </c>
      <c r="Y856">
        <f t="shared" si="677"/>
        <v>12.773641106550642</v>
      </c>
      <c r="AB856">
        <v>849</v>
      </c>
      <c r="AC856">
        <v>21.844676348909736</v>
      </c>
      <c r="AD856">
        <v>17.155660446867998</v>
      </c>
      <c r="AF856">
        <f t="shared" si="678"/>
        <v>1</v>
      </c>
      <c r="AG856">
        <f t="shared" si="679"/>
        <v>0</v>
      </c>
      <c r="AH856">
        <f t="shared" si="680"/>
        <v>4.6890159020417386</v>
      </c>
      <c r="AK856">
        <v>849</v>
      </c>
      <c r="AL856">
        <v>24.617779418336081</v>
      </c>
      <c r="AM856">
        <v>13.411546492407529</v>
      </c>
      <c r="AO856">
        <f t="shared" si="681"/>
        <v>1</v>
      </c>
      <c r="AP856">
        <f t="shared" si="682"/>
        <v>0</v>
      </c>
      <c r="AQ856">
        <f t="shared" si="683"/>
        <v>11.206232925928552</v>
      </c>
      <c r="AT856">
        <v>849</v>
      </c>
      <c r="AU856">
        <v>26.975786448737303</v>
      </c>
      <c r="AV856">
        <v>30.824230401632285</v>
      </c>
      <c r="AX856">
        <f t="shared" si="684"/>
        <v>0</v>
      </c>
      <c r="AY856">
        <f t="shared" si="685"/>
        <v>1</v>
      </c>
      <c r="AZ856">
        <f t="shared" si="686"/>
        <v>3.8484439528949821</v>
      </c>
      <c r="BC856">
        <v>849</v>
      </c>
      <c r="BD856" t="e">
        <v>#N/A</v>
      </c>
      <c r="BE856" t="e">
        <v>#N/A</v>
      </c>
      <c r="BG856" t="e">
        <f t="shared" si="687"/>
        <v>#N/A</v>
      </c>
      <c r="BH856" t="e">
        <f t="shared" si="688"/>
        <v>#N/A</v>
      </c>
      <c r="BI856" t="e">
        <f t="shared" si="689"/>
        <v>#N/A</v>
      </c>
      <c r="BL856">
        <v>849</v>
      </c>
      <c r="BM856">
        <v>25.691506392319631</v>
      </c>
      <c r="BN856">
        <v>14.27958316152144</v>
      </c>
      <c r="BP856">
        <f t="shared" si="690"/>
        <v>1</v>
      </c>
      <c r="BQ856">
        <f t="shared" si="691"/>
        <v>0</v>
      </c>
      <c r="BR856">
        <f t="shared" si="692"/>
        <v>11.411923230798191</v>
      </c>
      <c r="BU856">
        <v>849</v>
      </c>
      <c r="BV856">
        <v>22.359362974017177</v>
      </c>
      <c r="BW856">
        <v>16.518244935489815</v>
      </c>
      <c r="BY856">
        <f t="shared" si="693"/>
        <v>1</v>
      </c>
      <c r="BZ856">
        <f t="shared" si="694"/>
        <v>0</v>
      </c>
      <c r="CA856">
        <f t="shared" si="695"/>
        <v>5.8411180385273624</v>
      </c>
      <c r="CD856">
        <v>849</v>
      </c>
      <c r="CE856">
        <v>16.863440912564144</v>
      </c>
      <c r="CF856">
        <v>13.845823721523447</v>
      </c>
      <c r="CH856">
        <f t="shared" si="696"/>
        <v>1</v>
      </c>
      <c r="CI856">
        <f t="shared" si="697"/>
        <v>0</v>
      </c>
      <c r="CJ856">
        <f t="shared" si="698"/>
        <v>3.0176171910406975</v>
      </c>
      <c r="CM856">
        <v>849</v>
      </c>
      <c r="CN856">
        <v>24.192330290215818</v>
      </c>
      <c r="CO856">
        <v>0.94811909342348244</v>
      </c>
      <c r="CQ856">
        <f t="shared" si="699"/>
        <v>1</v>
      </c>
      <c r="CR856">
        <f t="shared" si="700"/>
        <v>0</v>
      </c>
      <c r="CS856">
        <f t="shared" si="701"/>
        <v>23.244211196792335</v>
      </c>
      <c r="CV856">
        <v>849</v>
      </c>
      <c r="CW856">
        <v>20.334721697045019</v>
      </c>
      <c r="CX856">
        <v>16.908505119887852</v>
      </c>
      <c r="CZ856">
        <f t="shared" si="702"/>
        <v>1</v>
      </c>
      <c r="DA856">
        <f t="shared" si="703"/>
        <v>0</v>
      </c>
      <c r="DB856">
        <f t="shared" si="704"/>
        <v>3.4262165771571667</v>
      </c>
      <c r="DE856">
        <v>849</v>
      </c>
      <c r="DF856">
        <v>18.571162069893795</v>
      </c>
      <c r="DG856">
        <v>23.209967259241477</v>
      </c>
      <c r="DI856">
        <f t="shared" si="705"/>
        <v>0</v>
      </c>
      <c r="DJ856">
        <f t="shared" si="706"/>
        <v>1</v>
      </c>
      <c r="DK856">
        <f t="shared" si="707"/>
        <v>4.638805189347682</v>
      </c>
      <c r="DN856">
        <v>849</v>
      </c>
      <c r="DO856">
        <v>25.781408570283062</v>
      </c>
      <c r="DP856">
        <v>30.009054002488149</v>
      </c>
      <c r="DR856">
        <f t="shared" si="708"/>
        <v>0</v>
      </c>
      <c r="DS856">
        <f t="shared" si="709"/>
        <v>1</v>
      </c>
      <c r="DT856">
        <f t="shared" si="710"/>
        <v>4.2276454322050867</v>
      </c>
      <c r="DW856">
        <v>849</v>
      </c>
      <c r="DX856">
        <v>14.934446626246622</v>
      </c>
      <c r="DY856">
        <v>21.395996748654113</v>
      </c>
      <c r="EA856">
        <f t="shared" si="711"/>
        <v>0</v>
      </c>
      <c r="EB856">
        <f t="shared" si="712"/>
        <v>1</v>
      </c>
      <c r="EC856">
        <f t="shared" si="713"/>
        <v>6.4615501224074912</v>
      </c>
      <c r="EF856">
        <v>849</v>
      </c>
      <c r="EG856">
        <v>21.453372951842159</v>
      </c>
      <c r="EH856">
        <v>14.789169861135136</v>
      </c>
      <c r="EJ856">
        <f t="shared" si="714"/>
        <v>1</v>
      </c>
      <c r="EK856">
        <f t="shared" si="715"/>
        <v>0</v>
      </c>
      <c r="EL856">
        <f t="shared" si="716"/>
        <v>6.6642030907070229</v>
      </c>
      <c r="EO856">
        <v>849</v>
      </c>
      <c r="EP856">
        <v>21.174095623568853</v>
      </c>
      <c r="EQ856">
        <v>33.270215455530192</v>
      </c>
      <c r="ES856">
        <f t="shared" si="717"/>
        <v>0</v>
      </c>
      <c r="ET856">
        <f t="shared" si="718"/>
        <v>1</v>
      </c>
      <c r="EU856">
        <f t="shared" si="719"/>
        <v>12.096119831961339</v>
      </c>
    </row>
    <row r="857" spans="1:151" x14ac:dyDescent="0.25">
      <c r="A857">
        <v>850</v>
      </c>
      <c r="B857">
        <v>19.688430305941921</v>
      </c>
      <c r="C857">
        <v>48.250166346083752</v>
      </c>
      <c r="E857">
        <f t="shared" si="669"/>
        <v>0</v>
      </c>
      <c r="F857">
        <f t="shared" si="671"/>
        <v>1</v>
      </c>
      <c r="G857">
        <f t="shared" si="670"/>
        <v>28.561736040141831</v>
      </c>
      <c r="J857">
        <v>850</v>
      </c>
      <c r="K857">
        <v>27.856109367181872</v>
      </c>
      <c r="L857">
        <v>34.838957751338171</v>
      </c>
      <c r="N857">
        <f t="shared" si="672"/>
        <v>0</v>
      </c>
      <c r="O857">
        <f t="shared" si="673"/>
        <v>1</v>
      </c>
      <c r="P857">
        <f t="shared" si="674"/>
        <v>6.9828483841562985</v>
      </c>
      <c r="S857">
        <v>850</v>
      </c>
      <c r="T857">
        <v>19.543369030437308</v>
      </c>
      <c r="U857">
        <v>6.8811454104063081</v>
      </c>
      <c r="W857">
        <f t="shared" si="675"/>
        <v>1</v>
      </c>
      <c r="X857">
        <f t="shared" si="676"/>
        <v>0</v>
      </c>
      <c r="Y857">
        <f t="shared" si="677"/>
        <v>12.662223620031</v>
      </c>
      <c r="AB857">
        <v>850</v>
      </c>
      <c r="AC857">
        <v>24.086786462878639</v>
      </c>
      <c r="AD857">
        <v>19.553232355334359</v>
      </c>
      <c r="AF857">
        <f t="shared" si="678"/>
        <v>1</v>
      </c>
      <c r="AG857">
        <f t="shared" si="679"/>
        <v>0</v>
      </c>
      <c r="AH857">
        <f t="shared" si="680"/>
        <v>4.5335541075442798</v>
      </c>
      <c r="AK857">
        <v>850</v>
      </c>
      <c r="AL857">
        <v>14.490300163932503</v>
      </c>
      <c r="AM857">
        <v>26.62118352323899</v>
      </c>
      <c r="AO857">
        <f t="shared" si="681"/>
        <v>0</v>
      </c>
      <c r="AP857">
        <f t="shared" si="682"/>
        <v>1</v>
      </c>
      <c r="AQ857">
        <f t="shared" si="683"/>
        <v>12.130883359306488</v>
      </c>
      <c r="AT857">
        <v>850</v>
      </c>
      <c r="AU857">
        <v>21.335097308045</v>
      </c>
      <c r="AV857">
        <v>22.323739102913969</v>
      </c>
      <c r="AX857">
        <f t="shared" si="684"/>
        <v>0</v>
      </c>
      <c r="AY857">
        <f t="shared" si="685"/>
        <v>1</v>
      </c>
      <c r="AZ857">
        <f t="shared" si="686"/>
        <v>0.9886417948689683</v>
      </c>
      <c r="BC857">
        <v>850</v>
      </c>
      <c r="BD857" t="e">
        <v>#N/A</v>
      </c>
      <c r="BE857" t="e">
        <v>#N/A</v>
      </c>
      <c r="BG857" t="e">
        <f t="shared" si="687"/>
        <v>#N/A</v>
      </c>
      <c r="BH857" t="e">
        <f t="shared" si="688"/>
        <v>#N/A</v>
      </c>
      <c r="BI857" t="e">
        <f t="shared" si="689"/>
        <v>#N/A</v>
      </c>
      <c r="BL857">
        <v>850</v>
      </c>
      <c r="BM857">
        <v>26.741888962284182</v>
      </c>
      <c r="BN857">
        <v>8.428280718761501</v>
      </c>
      <c r="BP857">
        <f t="shared" si="690"/>
        <v>1</v>
      </c>
      <c r="BQ857">
        <f t="shared" si="691"/>
        <v>0</v>
      </c>
      <c r="BR857">
        <f t="shared" si="692"/>
        <v>18.31360824352268</v>
      </c>
      <c r="BU857">
        <v>850</v>
      </c>
      <c r="BV857">
        <v>22.379855735993996</v>
      </c>
      <c r="BW857">
        <v>15.621447938337965</v>
      </c>
      <c r="BY857">
        <f t="shared" si="693"/>
        <v>1</v>
      </c>
      <c r="BZ857">
        <f t="shared" si="694"/>
        <v>0</v>
      </c>
      <c r="CA857">
        <f t="shared" si="695"/>
        <v>6.7584077976560302</v>
      </c>
      <c r="CD857">
        <v>850</v>
      </c>
      <c r="CE857">
        <v>20.734659851977597</v>
      </c>
      <c r="CF857">
        <v>21.711680817566037</v>
      </c>
      <c r="CH857">
        <f t="shared" si="696"/>
        <v>0</v>
      </c>
      <c r="CI857">
        <f t="shared" si="697"/>
        <v>1</v>
      </c>
      <c r="CJ857">
        <f t="shared" si="698"/>
        <v>0.97702096558844076</v>
      </c>
      <c r="CM857">
        <v>850</v>
      </c>
      <c r="CN857">
        <v>27.391588699300669</v>
      </c>
      <c r="CO857">
        <v>36.509989502120099</v>
      </c>
      <c r="CQ857">
        <f t="shared" si="699"/>
        <v>0</v>
      </c>
      <c r="CR857">
        <f t="shared" si="700"/>
        <v>1</v>
      </c>
      <c r="CS857">
        <f t="shared" si="701"/>
        <v>9.1184008028194299</v>
      </c>
      <c r="CV857">
        <v>850</v>
      </c>
      <c r="CW857">
        <v>22.773596941816447</v>
      </c>
      <c r="CX857">
        <v>21.945910254424021</v>
      </c>
      <c r="CZ857">
        <f t="shared" si="702"/>
        <v>1</v>
      </c>
      <c r="DA857">
        <f t="shared" si="703"/>
        <v>0</v>
      </c>
      <c r="DB857">
        <f t="shared" si="704"/>
        <v>0.82768668739242557</v>
      </c>
      <c r="DE857">
        <v>850</v>
      </c>
      <c r="DF857">
        <v>6.4678445493804553</v>
      </c>
      <c r="DG857">
        <v>21.433821546672046</v>
      </c>
      <c r="DI857">
        <f t="shared" si="705"/>
        <v>0</v>
      </c>
      <c r="DJ857">
        <f t="shared" si="706"/>
        <v>1</v>
      </c>
      <c r="DK857">
        <f t="shared" si="707"/>
        <v>14.965976997291591</v>
      </c>
      <c r="DN857">
        <v>850</v>
      </c>
      <c r="DO857">
        <v>28.699535817295164</v>
      </c>
      <c r="DP857">
        <v>20.941484451109073</v>
      </c>
      <c r="DR857">
        <f t="shared" si="708"/>
        <v>1</v>
      </c>
      <c r="DS857">
        <f t="shared" si="709"/>
        <v>0</v>
      </c>
      <c r="DT857">
        <f t="shared" si="710"/>
        <v>7.7580513661860913</v>
      </c>
      <c r="DW857">
        <v>850</v>
      </c>
      <c r="DX857">
        <v>12.937605245419759</v>
      </c>
      <c r="DY857">
        <v>12.130503569952319</v>
      </c>
      <c r="EA857">
        <f t="shared" si="711"/>
        <v>1</v>
      </c>
      <c r="EB857">
        <f t="shared" si="712"/>
        <v>0</v>
      </c>
      <c r="EC857">
        <f t="shared" si="713"/>
        <v>0.80710167546743961</v>
      </c>
      <c r="EF857">
        <v>850</v>
      </c>
      <c r="EG857">
        <v>21.525909681538462</v>
      </c>
      <c r="EH857">
        <v>15.519444825511677</v>
      </c>
      <c r="EJ857">
        <f t="shared" si="714"/>
        <v>1</v>
      </c>
      <c r="EK857">
        <f t="shared" si="715"/>
        <v>0</v>
      </c>
      <c r="EL857">
        <f t="shared" si="716"/>
        <v>6.0064648560267848</v>
      </c>
      <c r="EO857">
        <v>850</v>
      </c>
      <c r="EP857">
        <v>16.511275721761795</v>
      </c>
      <c r="EQ857">
        <v>36.077936346413622</v>
      </c>
      <c r="ES857">
        <f t="shared" si="717"/>
        <v>0</v>
      </c>
      <c r="ET857">
        <f t="shared" si="718"/>
        <v>1</v>
      </c>
      <c r="EU857">
        <f t="shared" si="719"/>
        <v>19.566660624651828</v>
      </c>
    </row>
    <row r="858" spans="1:151" x14ac:dyDescent="0.25">
      <c r="A858">
        <v>851</v>
      </c>
      <c r="B858">
        <v>12.066089342215253</v>
      </c>
      <c r="C858">
        <v>19.046208554029178</v>
      </c>
      <c r="E858">
        <f t="shared" si="669"/>
        <v>0</v>
      </c>
      <c r="F858">
        <f t="shared" si="671"/>
        <v>1</v>
      </c>
      <c r="G858">
        <f t="shared" si="670"/>
        <v>6.9801192118139248</v>
      </c>
      <c r="J858">
        <v>851</v>
      </c>
      <c r="K858">
        <v>23.04292182281084</v>
      </c>
      <c r="L858">
        <v>23.724563690514376</v>
      </c>
      <c r="N858">
        <f t="shared" si="672"/>
        <v>0</v>
      </c>
      <c r="O858">
        <f t="shared" si="673"/>
        <v>1</v>
      </c>
      <c r="P858">
        <f t="shared" si="674"/>
        <v>0.68164186770353652</v>
      </c>
      <c r="S858">
        <v>851</v>
      </c>
      <c r="T858">
        <v>16.884989670092125</v>
      </c>
      <c r="U858">
        <v>21.366657940123289</v>
      </c>
      <c r="W858">
        <f t="shared" si="675"/>
        <v>0</v>
      </c>
      <c r="X858">
        <f t="shared" si="676"/>
        <v>1</v>
      </c>
      <c r="Y858">
        <f t="shared" si="677"/>
        <v>4.4816682700311645</v>
      </c>
      <c r="AB858">
        <v>851</v>
      </c>
      <c r="AC858">
        <v>21.277052414751573</v>
      </c>
      <c r="AD858">
        <v>16.208223188545318</v>
      </c>
      <c r="AF858">
        <f t="shared" si="678"/>
        <v>1</v>
      </c>
      <c r="AG858">
        <f t="shared" si="679"/>
        <v>0</v>
      </c>
      <c r="AH858">
        <f t="shared" si="680"/>
        <v>5.0688292262062546</v>
      </c>
      <c r="AK858">
        <v>851</v>
      </c>
      <c r="AL858">
        <v>22.354297918523734</v>
      </c>
      <c r="AM858">
        <v>36.212537274529687</v>
      </c>
      <c r="AO858">
        <f t="shared" si="681"/>
        <v>0</v>
      </c>
      <c r="AP858">
        <f t="shared" si="682"/>
        <v>1</v>
      </c>
      <c r="AQ858">
        <f t="shared" si="683"/>
        <v>13.858239356005953</v>
      </c>
      <c r="AT858">
        <v>851</v>
      </c>
      <c r="AU858">
        <v>23.365907862461384</v>
      </c>
      <c r="AV858">
        <v>26.59327067217593</v>
      </c>
      <c r="AX858">
        <f t="shared" si="684"/>
        <v>0</v>
      </c>
      <c r="AY858">
        <f t="shared" si="685"/>
        <v>1</v>
      </c>
      <c r="AZ858">
        <f t="shared" si="686"/>
        <v>3.2273628097145455</v>
      </c>
      <c r="BC858">
        <v>851</v>
      </c>
      <c r="BD858" t="e">
        <v>#N/A</v>
      </c>
      <c r="BE858" t="e">
        <v>#N/A</v>
      </c>
      <c r="BG858" t="e">
        <f t="shared" si="687"/>
        <v>#N/A</v>
      </c>
      <c r="BH858" t="e">
        <f t="shared" si="688"/>
        <v>#N/A</v>
      </c>
      <c r="BI858" t="e">
        <f t="shared" si="689"/>
        <v>#N/A</v>
      </c>
      <c r="BL858">
        <v>851</v>
      </c>
      <c r="BM858">
        <v>29.680694055028724</v>
      </c>
      <c r="BN858">
        <v>15.757120139472693</v>
      </c>
      <c r="BP858">
        <f t="shared" si="690"/>
        <v>1</v>
      </c>
      <c r="BQ858">
        <f t="shared" si="691"/>
        <v>0</v>
      </c>
      <c r="BR858">
        <f t="shared" si="692"/>
        <v>13.92357391555603</v>
      </c>
      <c r="BU858">
        <v>851</v>
      </c>
      <c r="BV858">
        <v>30.238058201568641</v>
      </c>
      <c r="BW858">
        <v>17.74644043362148</v>
      </c>
      <c r="BY858">
        <f t="shared" si="693"/>
        <v>1</v>
      </c>
      <c r="BZ858">
        <f t="shared" si="694"/>
        <v>0</v>
      </c>
      <c r="CA858">
        <f t="shared" si="695"/>
        <v>12.491617767947162</v>
      </c>
      <c r="CD858">
        <v>851</v>
      </c>
      <c r="CE858">
        <v>27.349965307931058</v>
      </c>
      <c r="CF858">
        <v>20.874595171312233</v>
      </c>
      <c r="CH858">
        <f t="shared" si="696"/>
        <v>1</v>
      </c>
      <c r="CI858">
        <f t="shared" si="697"/>
        <v>0</v>
      </c>
      <c r="CJ858">
        <f t="shared" si="698"/>
        <v>6.4753701366188245</v>
      </c>
      <c r="CM858">
        <v>851</v>
      </c>
      <c r="CN858">
        <v>22.44796446737362</v>
      </c>
      <c r="CO858">
        <v>17.595618032019587</v>
      </c>
      <c r="CQ858">
        <f t="shared" si="699"/>
        <v>1</v>
      </c>
      <c r="CR858">
        <f t="shared" si="700"/>
        <v>0</v>
      </c>
      <c r="CS858">
        <f t="shared" si="701"/>
        <v>4.8523464353540326</v>
      </c>
      <c r="CV858">
        <v>851</v>
      </c>
      <c r="CW858">
        <v>20.961156007094349</v>
      </c>
      <c r="CX858">
        <v>19.406805098469256</v>
      </c>
      <c r="CZ858">
        <f t="shared" si="702"/>
        <v>1</v>
      </c>
      <c r="DA858">
        <f t="shared" si="703"/>
        <v>0</v>
      </c>
      <c r="DB858">
        <f t="shared" si="704"/>
        <v>1.5543509086250928</v>
      </c>
      <c r="DE858">
        <v>851</v>
      </c>
      <c r="DF858">
        <v>38.444279478108022</v>
      </c>
      <c r="DG858">
        <v>21.209573005071576</v>
      </c>
      <c r="DI858">
        <f t="shared" si="705"/>
        <v>1</v>
      </c>
      <c r="DJ858">
        <f t="shared" si="706"/>
        <v>0</v>
      </c>
      <c r="DK858">
        <f t="shared" si="707"/>
        <v>17.234706473036447</v>
      </c>
      <c r="DN858">
        <v>851</v>
      </c>
      <c r="DO858">
        <v>24.325517311154602</v>
      </c>
      <c r="DP858">
        <v>26.763336734670897</v>
      </c>
      <c r="DR858">
        <f t="shared" si="708"/>
        <v>0</v>
      </c>
      <c r="DS858">
        <f t="shared" si="709"/>
        <v>1</v>
      </c>
      <c r="DT858">
        <f t="shared" si="710"/>
        <v>2.4378194235162951</v>
      </c>
      <c r="DW858">
        <v>851</v>
      </c>
      <c r="DX858">
        <v>20.647273045881459</v>
      </c>
      <c r="DY858">
        <v>12.800789902156717</v>
      </c>
      <c r="EA858">
        <f t="shared" si="711"/>
        <v>1</v>
      </c>
      <c r="EB858">
        <f t="shared" si="712"/>
        <v>0</v>
      </c>
      <c r="EC858">
        <f t="shared" si="713"/>
        <v>7.8464831437247415</v>
      </c>
      <c r="EF858">
        <v>851</v>
      </c>
      <c r="EG858">
        <v>15.07840213460606</v>
      </c>
      <c r="EH858">
        <v>25.660469918526555</v>
      </c>
      <c r="EJ858">
        <f t="shared" si="714"/>
        <v>0</v>
      </c>
      <c r="EK858">
        <f t="shared" si="715"/>
        <v>1</v>
      </c>
      <c r="EL858">
        <f t="shared" si="716"/>
        <v>10.582067783920495</v>
      </c>
      <c r="EO858">
        <v>851</v>
      </c>
      <c r="EP858">
        <v>26.380163189753329</v>
      </c>
      <c r="EQ858">
        <v>10.48397396232345</v>
      </c>
      <c r="ES858">
        <f t="shared" si="717"/>
        <v>1</v>
      </c>
      <c r="ET858">
        <f t="shared" si="718"/>
        <v>0</v>
      </c>
      <c r="EU858">
        <f t="shared" si="719"/>
        <v>15.896189227429879</v>
      </c>
    </row>
    <row r="859" spans="1:151" x14ac:dyDescent="0.25">
      <c r="A859">
        <v>852</v>
      </c>
      <c r="B859">
        <v>11.611587232331416</v>
      </c>
      <c r="C859">
        <v>9.4328973483280691</v>
      </c>
      <c r="E859">
        <f t="shared" si="669"/>
        <v>1</v>
      </c>
      <c r="F859">
        <f t="shared" si="671"/>
        <v>0</v>
      </c>
      <c r="G859">
        <f t="shared" si="670"/>
        <v>2.1786898840033473</v>
      </c>
      <c r="J859">
        <v>852</v>
      </c>
      <c r="K859">
        <v>29.991843521203673</v>
      </c>
      <c r="L859">
        <v>27.375441838510682</v>
      </c>
      <c r="N859">
        <f t="shared" si="672"/>
        <v>1</v>
      </c>
      <c r="O859">
        <f t="shared" si="673"/>
        <v>0</v>
      </c>
      <c r="P859">
        <f t="shared" si="674"/>
        <v>2.6164016826929917</v>
      </c>
      <c r="S859">
        <v>852</v>
      </c>
      <c r="T859">
        <v>21.464044822804311</v>
      </c>
      <c r="U859">
        <v>40.901949425306604</v>
      </c>
      <c r="W859">
        <f t="shared" si="675"/>
        <v>0</v>
      </c>
      <c r="X859">
        <f t="shared" si="676"/>
        <v>1</v>
      </c>
      <c r="Y859">
        <f t="shared" si="677"/>
        <v>19.437904602502293</v>
      </c>
      <c r="AB859">
        <v>852</v>
      </c>
      <c r="AC859">
        <v>26.152032804343641</v>
      </c>
      <c r="AD859">
        <v>17.793839876288253</v>
      </c>
      <c r="AF859">
        <f t="shared" si="678"/>
        <v>1</v>
      </c>
      <c r="AG859">
        <f t="shared" si="679"/>
        <v>0</v>
      </c>
      <c r="AH859">
        <f t="shared" si="680"/>
        <v>8.3581929280553879</v>
      </c>
      <c r="AK859">
        <v>852</v>
      </c>
      <c r="AL859">
        <v>21.488575798829942</v>
      </c>
      <c r="AM859">
        <v>21.052532602005762</v>
      </c>
      <c r="AO859">
        <f t="shared" si="681"/>
        <v>1</v>
      </c>
      <c r="AP859">
        <f t="shared" si="682"/>
        <v>0</v>
      </c>
      <c r="AQ859">
        <f t="shared" si="683"/>
        <v>0.4360431968241798</v>
      </c>
      <c r="AT859">
        <v>852</v>
      </c>
      <c r="AU859">
        <v>18.062854841277272</v>
      </c>
      <c r="AV859">
        <v>19.892154397605715</v>
      </c>
      <c r="AX859">
        <f t="shared" si="684"/>
        <v>0</v>
      </c>
      <c r="AY859">
        <f t="shared" si="685"/>
        <v>1</v>
      </c>
      <c r="AZ859">
        <f t="shared" si="686"/>
        <v>1.8292995563284435</v>
      </c>
      <c r="BC859">
        <v>852</v>
      </c>
      <c r="BD859" t="e">
        <v>#N/A</v>
      </c>
      <c r="BE859" t="e">
        <v>#N/A</v>
      </c>
      <c r="BG859" t="e">
        <f t="shared" si="687"/>
        <v>#N/A</v>
      </c>
      <c r="BH859" t="e">
        <f t="shared" si="688"/>
        <v>#N/A</v>
      </c>
      <c r="BI859" t="e">
        <f t="shared" si="689"/>
        <v>#N/A</v>
      </c>
      <c r="BL859">
        <v>852</v>
      </c>
      <c r="BM859">
        <v>26.657176056866671</v>
      </c>
      <c r="BN859">
        <v>11.011336228922804</v>
      </c>
      <c r="BP859">
        <f t="shared" si="690"/>
        <v>1</v>
      </c>
      <c r="BQ859">
        <f t="shared" si="691"/>
        <v>0</v>
      </c>
      <c r="BR859">
        <f t="shared" si="692"/>
        <v>15.645839827943867</v>
      </c>
      <c r="BU859">
        <v>852</v>
      </c>
      <c r="BV859">
        <v>19.946999759579015</v>
      </c>
      <c r="BW859">
        <v>18.297199173419525</v>
      </c>
      <c r="BY859">
        <f t="shared" si="693"/>
        <v>1</v>
      </c>
      <c r="BZ859">
        <f t="shared" si="694"/>
        <v>0</v>
      </c>
      <c r="CA859">
        <f t="shared" si="695"/>
        <v>1.6498005861594898</v>
      </c>
      <c r="CD859">
        <v>852</v>
      </c>
      <c r="CE859">
        <v>19.212844958367668</v>
      </c>
      <c r="CF859">
        <v>36.51763303098339</v>
      </c>
      <c r="CH859">
        <f t="shared" si="696"/>
        <v>0</v>
      </c>
      <c r="CI859">
        <f t="shared" si="697"/>
        <v>1</v>
      </c>
      <c r="CJ859">
        <f t="shared" si="698"/>
        <v>17.304788072615722</v>
      </c>
      <c r="CM859">
        <v>852</v>
      </c>
      <c r="CN859">
        <v>24.219369679190184</v>
      </c>
      <c r="CO859">
        <v>4.7034851694555755</v>
      </c>
      <c r="CQ859">
        <f t="shared" si="699"/>
        <v>1</v>
      </c>
      <c r="CR859">
        <f t="shared" si="700"/>
        <v>0</v>
      </c>
      <c r="CS859">
        <f t="shared" si="701"/>
        <v>19.515884509734608</v>
      </c>
      <c r="CV859">
        <v>852</v>
      </c>
      <c r="CW859">
        <v>21.508537957540014</v>
      </c>
      <c r="CX859">
        <v>12.41239598666221</v>
      </c>
      <c r="CZ859">
        <f t="shared" si="702"/>
        <v>1</v>
      </c>
      <c r="DA859">
        <f t="shared" si="703"/>
        <v>0</v>
      </c>
      <c r="DB859">
        <f t="shared" si="704"/>
        <v>9.0961419708778042</v>
      </c>
      <c r="DE859">
        <v>852</v>
      </c>
      <c r="DF859">
        <v>17.572493815345499</v>
      </c>
      <c r="DG859">
        <v>22.020163353932933</v>
      </c>
      <c r="DI859">
        <f t="shared" si="705"/>
        <v>0</v>
      </c>
      <c r="DJ859">
        <f t="shared" si="706"/>
        <v>1</v>
      </c>
      <c r="DK859">
        <f t="shared" si="707"/>
        <v>4.4476695385874336</v>
      </c>
      <c r="DN859">
        <v>852</v>
      </c>
      <c r="DO859">
        <v>25.282825728269597</v>
      </c>
      <c r="DP859">
        <v>12.713770466087071</v>
      </c>
      <c r="DR859">
        <f t="shared" si="708"/>
        <v>1</v>
      </c>
      <c r="DS859">
        <f t="shared" si="709"/>
        <v>0</v>
      </c>
      <c r="DT859">
        <f t="shared" si="710"/>
        <v>12.569055262182525</v>
      </c>
      <c r="DW859">
        <v>852</v>
      </c>
      <c r="DX859">
        <v>19.639785318151169</v>
      </c>
      <c r="DY859">
        <v>27.720068111401098</v>
      </c>
      <c r="EA859">
        <f t="shared" si="711"/>
        <v>0</v>
      </c>
      <c r="EB859">
        <f t="shared" si="712"/>
        <v>1</v>
      </c>
      <c r="EC859">
        <f t="shared" si="713"/>
        <v>8.0802827932499284</v>
      </c>
      <c r="EF859">
        <v>852</v>
      </c>
      <c r="EG859">
        <v>24.818225015016363</v>
      </c>
      <c r="EH859">
        <v>21.348134658566075</v>
      </c>
      <c r="EJ859">
        <f t="shared" si="714"/>
        <v>1</v>
      </c>
      <c r="EK859">
        <f t="shared" si="715"/>
        <v>0</v>
      </c>
      <c r="EL859">
        <f t="shared" si="716"/>
        <v>3.4700903564502887</v>
      </c>
      <c r="EO859">
        <v>852</v>
      </c>
      <c r="EP859">
        <v>26.006348290061364</v>
      </c>
      <c r="EQ859">
        <v>31.155774656366074</v>
      </c>
      <c r="ES859">
        <f t="shared" si="717"/>
        <v>0</v>
      </c>
      <c r="ET859">
        <f t="shared" si="718"/>
        <v>1</v>
      </c>
      <c r="EU859">
        <f t="shared" si="719"/>
        <v>5.1494263663047093</v>
      </c>
    </row>
    <row r="860" spans="1:151" x14ac:dyDescent="0.25">
      <c r="A860">
        <v>853</v>
      </c>
      <c r="B860">
        <v>14.71860218955883</v>
      </c>
      <c r="C860">
        <v>59.222460368641293</v>
      </c>
      <c r="E860">
        <f t="shared" si="669"/>
        <v>0</v>
      </c>
      <c r="F860">
        <f t="shared" si="671"/>
        <v>1</v>
      </c>
      <c r="G860">
        <f t="shared" si="670"/>
        <v>44.503858179082464</v>
      </c>
      <c r="J860">
        <v>853</v>
      </c>
      <c r="K860">
        <v>23.961589934789529</v>
      </c>
      <c r="L860">
        <v>30.366595187536049</v>
      </c>
      <c r="N860">
        <f t="shared" si="672"/>
        <v>0</v>
      </c>
      <c r="O860">
        <f t="shared" si="673"/>
        <v>1</v>
      </c>
      <c r="P860">
        <f t="shared" si="674"/>
        <v>6.4050052527465198</v>
      </c>
      <c r="S860">
        <v>853</v>
      </c>
      <c r="T860">
        <v>20.465195929840714</v>
      </c>
      <c r="U860">
        <v>41.755840561946741</v>
      </c>
      <c r="W860">
        <f t="shared" si="675"/>
        <v>0</v>
      </c>
      <c r="X860">
        <f t="shared" si="676"/>
        <v>1</v>
      </c>
      <c r="Y860">
        <f t="shared" si="677"/>
        <v>21.290644632106027</v>
      </c>
      <c r="AB860">
        <v>853</v>
      </c>
      <c r="AC860">
        <v>26.074610591968366</v>
      </c>
      <c r="AD860">
        <v>17.777006279680808</v>
      </c>
      <c r="AF860">
        <f t="shared" si="678"/>
        <v>1</v>
      </c>
      <c r="AG860">
        <f t="shared" si="679"/>
        <v>0</v>
      </c>
      <c r="AH860">
        <f t="shared" si="680"/>
        <v>8.2976043122875573</v>
      </c>
      <c r="AK860">
        <v>853</v>
      </c>
      <c r="AL860">
        <v>21.709062493125639</v>
      </c>
      <c r="AM860">
        <v>17.123733822221414</v>
      </c>
      <c r="AO860">
        <f t="shared" si="681"/>
        <v>1</v>
      </c>
      <c r="AP860">
        <f t="shared" si="682"/>
        <v>0</v>
      </c>
      <c r="AQ860">
        <f t="shared" si="683"/>
        <v>4.5853286709042251</v>
      </c>
      <c r="AT860">
        <v>853</v>
      </c>
      <c r="AU860">
        <v>17.542558331783486</v>
      </c>
      <c r="AV860">
        <v>14.618468014655562</v>
      </c>
      <c r="AX860">
        <f t="shared" si="684"/>
        <v>1</v>
      </c>
      <c r="AY860">
        <f t="shared" si="685"/>
        <v>0</v>
      </c>
      <c r="AZ860">
        <f t="shared" si="686"/>
        <v>2.9240903171279236</v>
      </c>
      <c r="BC860">
        <v>853</v>
      </c>
      <c r="BD860" t="e">
        <v>#N/A</v>
      </c>
      <c r="BE860" t="e">
        <v>#N/A</v>
      </c>
      <c r="BG860" t="e">
        <f t="shared" si="687"/>
        <v>#N/A</v>
      </c>
      <c r="BH860" t="e">
        <f t="shared" si="688"/>
        <v>#N/A</v>
      </c>
      <c r="BI860" t="e">
        <f t="shared" si="689"/>
        <v>#N/A</v>
      </c>
      <c r="BL860">
        <v>853</v>
      </c>
      <c r="BM860">
        <v>35.690728883713334</v>
      </c>
      <c r="BN860">
        <v>4.3460723487947419</v>
      </c>
      <c r="BP860">
        <f t="shared" si="690"/>
        <v>1</v>
      </c>
      <c r="BQ860">
        <f t="shared" si="691"/>
        <v>0</v>
      </c>
      <c r="BR860">
        <f t="shared" si="692"/>
        <v>31.344656534918592</v>
      </c>
      <c r="BU860">
        <v>853</v>
      </c>
      <c r="BV860">
        <v>24.604771666990779</v>
      </c>
      <c r="BW860">
        <v>16.023761947935768</v>
      </c>
      <c r="BY860">
        <f t="shared" si="693"/>
        <v>1</v>
      </c>
      <c r="BZ860">
        <f t="shared" si="694"/>
        <v>0</v>
      </c>
      <c r="CA860">
        <f t="shared" si="695"/>
        <v>8.581009719055011</v>
      </c>
      <c r="CD860">
        <v>853</v>
      </c>
      <c r="CE860">
        <v>13.392671894395511</v>
      </c>
      <c r="CF860">
        <v>21.372970769153053</v>
      </c>
      <c r="CH860">
        <f t="shared" si="696"/>
        <v>0</v>
      </c>
      <c r="CI860">
        <f t="shared" si="697"/>
        <v>1</v>
      </c>
      <c r="CJ860">
        <f t="shared" si="698"/>
        <v>7.9802988747575423</v>
      </c>
      <c r="CM860">
        <v>853</v>
      </c>
      <c r="CN860">
        <v>22.992237542473937</v>
      </c>
      <c r="CO860">
        <v>31.643366553146016</v>
      </c>
      <c r="CQ860">
        <f t="shared" si="699"/>
        <v>0</v>
      </c>
      <c r="CR860">
        <f t="shared" si="700"/>
        <v>1</v>
      </c>
      <c r="CS860">
        <f t="shared" si="701"/>
        <v>8.6511290106720793</v>
      </c>
      <c r="CV860">
        <v>853</v>
      </c>
      <c r="CW860">
        <v>22.477758735190083</v>
      </c>
      <c r="CX860">
        <v>20.506650978575436</v>
      </c>
      <c r="CZ860">
        <f t="shared" si="702"/>
        <v>1</v>
      </c>
      <c r="DA860">
        <f t="shared" si="703"/>
        <v>0</v>
      </c>
      <c r="DB860">
        <f t="shared" si="704"/>
        <v>1.9711077566146464</v>
      </c>
      <c r="DE860">
        <v>853</v>
      </c>
      <c r="DF860">
        <v>13.757108043880867</v>
      </c>
      <c r="DG860">
        <v>30.222670704773407</v>
      </c>
      <c r="DI860">
        <f t="shared" si="705"/>
        <v>0</v>
      </c>
      <c r="DJ860">
        <f t="shared" si="706"/>
        <v>1</v>
      </c>
      <c r="DK860">
        <f t="shared" si="707"/>
        <v>16.465562660892537</v>
      </c>
      <c r="DN860">
        <v>853</v>
      </c>
      <c r="DO860">
        <v>22.867287623383483</v>
      </c>
      <c r="DP860">
        <v>27.113840808724227</v>
      </c>
      <c r="DR860">
        <f t="shared" si="708"/>
        <v>0</v>
      </c>
      <c r="DS860">
        <f t="shared" si="709"/>
        <v>1</v>
      </c>
      <c r="DT860">
        <f t="shared" si="710"/>
        <v>4.2465531853407441</v>
      </c>
      <c r="DW860">
        <v>853</v>
      </c>
      <c r="DX860">
        <v>22.250505664906065</v>
      </c>
      <c r="DY860">
        <v>10.247378885337829</v>
      </c>
      <c r="EA860">
        <f t="shared" si="711"/>
        <v>1</v>
      </c>
      <c r="EB860">
        <f t="shared" si="712"/>
        <v>0</v>
      </c>
      <c r="EC860">
        <f t="shared" si="713"/>
        <v>12.003126779568236</v>
      </c>
      <c r="EF860">
        <v>853</v>
      </c>
      <c r="EG860">
        <v>17.983357931721272</v>
      </c>
      <c r="EH860">
        <v>11.16233700258357</v>
      </c>
      <c r="EJ860">
        <f t="shared" si="714"/>
        <v>1</v>
      </c>
      <c r="EK860">
        <f t="shared" si="715"/>
        <v>0</v>
      </c>
      <c r="EL860">
        <f t="shared" si="716"/>
        <v>6.8210209291377026</v>
      </c>
      <c r="EO860">
        <v>853</v>
      </c>
      <c r="EP860">
        <v>15.23459053687376</v>
      </c>
      <c r="EQ860">
        <v>22.656955225256123</v>
      </c>
      <c r="ES860">
        <f t="shared" si="717"/>
        <v>0</v>
      </c>
      <c r="ET860">
        <f t="shared" si="718"/>
        <v>1</v>
      </c>
      <c r="EU860">
        <f t="shared" si="719"/>
        <v>7.4223646883823626</v>
      </c>
    </row>
    <row r="861" spans="1:151" x14ac:dyDescent="0.25">
      <c r="A861">
        <v>854</v>
      </c>
      <c r="B861">
        <v>14.093930911937727</v>
      </c>
      <c r="C861">
        <v>23.813468712610209</v>
      </c>
      <c r="E861">
        <f t="shared" si="669"/>
        <v>0</v>
      </c>
      <c r="F861">
        <f t="shared" si="671"/>
        <v>1</v>
      </c>
      <c r="G861">
        <f t="shared" si="670"/>
        <v>9.719537800672482</v>
      </c>
      <c r="J861">
        <v>854</v>
      </c>
      <c r="K861">
        <v>24.344774403875029</v>
      </c>
      <c r="L861">
        <v>17.891233432888416</v>
      </c>
      <c r="N861">
        <f t="shared" si="672"/>
        <v>1</v>
      </c>
      <c r="O861">
        <f t="shared" si="673"/>
        <v>0</v>
      </c>
      <c r="P861">
        <f t="shared" si="674"/>
        <v>6.4535409709866123</v>
      </c>
      <c r="S861">
        <v>854</v>
      </c>
      <c r="T861">
        <v>20.254718136779836</v>
      </c>
      <c r="U861">
        <v>33.54928386599731</v>
      </c>
      <c r="W861">
        <f t="shared" si="675"/>
        <v>0</v>
      </c>
      <c r="X861">
        <f t="shared" si="676"/>
        <v>1</v>
      </c>
      <c r="Y861">
        <f t="shared" si="677"/>
        <v>13.294565729217474</v>
      </c>
      <c r="AB861">
        <v>854</v>
      </c>
      <c r="AC861">
        <v>24.682912730089875</v>
      </c>
      <c r="AD861">
        <v>18.387166283982211</v>
      </c>
      <c r="AF861">
        <f t="shared" si="678"/>
        <v>1</v>
      </c>
      <c r="AG861">
        <f t="shared" si="679"/>
        <v>0</v>
      </c>
      <c r="AH861">
        <f t="shared" si="680"/>
        <v>6.295746446107664</v>
      </c>
      <c r="AK861">
        <v>854</v>
      </c>
      <c r="AL861">
        <v>20.880516566820994</v>
      </c>
      <c r="AM861">
        <v>25.138277590663229</v>
      </c>
      <c r="AO861">
        <f t="shared" si="681"/>
        <v>0</v>
      </c>
      <c r="AP861">
        <f t="shared" si="682"/>
        <v>1</v>
      </c>
      <c r="AQ861">
        <f t="shared" si="683"/>
        <v>4.2577610238422352</v>
      </c>
      <c r="AT861">
        <v>854</v>
      </c>
      <c r="AU861">
        <v>22.381820727185783</v>
      </c>
      <c r="AV861">
        <v>31.393741619599027</v>
      </c>
      <c r="AX861">
        <f t="shared" si="684"/>
        <v>0</v>
      </c>
      <c r="AY861">
        <f t="shared" si="685"/>
        <v>1</v>
      </c>
      <c r="AZ861">
        <f t="shared" si="686"/>
        <v>9.0119208924132437</v>
      </c>
      <c r="BC861">
        <v>854</v>
      </c>
      <c r="BD861" t="e">
        <v>#N/A</v>
      </c>
      <c r="BE861" t="e">
        <v>#N/A</v>
      </c>
      <c r="BG861" t="e">
        <f t="shared" si="687"/>
        <v>#N/A</v>
      </c>
      <c r="BH861" t="e">
        <f t="shared" si="688"/>
        <v>#N/A</v>
      </c>
      <c r="BI861" t="e">
        <f t="shared" si="689"/>
        <v>#N/A</v>
      </c>
      <c r="BL861">
        <v>854</v>
      </c>
      <c r="BM861">
        <v>31.182583653387006</v>
      </c>
      <c r="BN861">
        <v>12.007215541030906</v>
      </c>
      <c r="BP861">
        <f t="shared" si="690"/>
        <v>1</v>
      </c>
      <c r="BQ861">
        <f t="shared" si="691"/>
        <v>0</v>
      </c>
      <c r="BR861">
        <f t="shared" si="692"/>
        <v>19.1753681123561</v>
      </c>
      <c r="BU861">
        <v>854</v>
      </c>
      <c r="BV861">
        <v>25.316258311077853</v>
      </c>
      <c r="BW861">
        <v>32.859468185802776</v>
      </c>
      <c r="BY861">
        <f t="shared" si="693"/>
        <v>0</v>
      </c>
      <c r="BZ861">
        <f t="shared" si="694"/>
        <v>1</v>
      </c>
      <c r="CA861">
        <f t="shared" si="695"/>
        <v>7.5432098747249228</v>
      </c>
      <c r="CD861">
        <v>854</v>
      </c>
      <c r="CE861">
        <v>17.914195972923366</v>
      </c>
      <c r="CF861">
        <v>22.041154135892192</v>
      </c>
      <c r="CH861">
        <f t="shared" si="696"/>
        <v>0</v>
      </c>
      <c r="CI861">
        <f t="shared" si="697"/>
        <v>1</v>
      </c>
      <c r="CJ861">
        <f t="shared" si="698"/>
        <v>4.1269581629688261</v>
      </c>
      <c r="CM861">
        <v>854</v>
      </c>
      <c r="CN861">
        <v>28.526685553738631</v>
      </c>
      <c r="CO861">
        <v>18.346582997887865</v>
      </c>
      <c r="CQ861">
        <f t="shared" si="699"/>
        <v>1</v>
      </c>
      <c r="CR861">
        <f t="shared" si="700"/>
        <v>0</v>
      </c>
      <c r="CS861">
        <f t="shared" si="701"/>
        <v>10.180102555850766</v>
      </c>
      <c r="CV861">
        <v>854</v>
      </c>
      <c r="CW861">
        <v>23.030606959185246</v>
      </c>
      <c r="CX861">
        <v>21.10534225623509</v>
      </c>
      <c r="CZ861">
        <f t="shared" si="702"/>
        <v>1</v>
      </c>
      <c r="DA861">
        <f t="shared" si="703"/>
        <v>0</v>
      </c>
      <c r="DB861">
        <f t="shared" si="704"/>
        <v>1.9252647029501553</v>
      </c>
      <c r="DE861">
        <v>854</v>
      </c>
      <c r="DF861">
        <v>30.344798837486138</v>
      </c>
      <c r="DG861">
        <v>29.402084127406241</v>
      </c>
      <c r="DI861">
        <f t="shared" si="705"/>
        <v>1</v>
      </c>
      <c r="DJ861">
        <f t="shared" si="706"/>
        <v>0</v>
      </c>
      <c r="DK861">
        <f t="shared" si="707"/>
        <v>0.9427147100798976</v>
      </c>
      <c r="DN861">
        <v>854</v>
      </c>
      <c r="DO861">
        <v>20.465206172364127</v>
      </c>
      <c r="DP861">
        <v>15.961529479331102</v>
      </c>
      <c r="DR861">
        <f t="shared" si="708"/>
        <v>1</v>
      </c>
      <c r="DS861">
        <f t="shared" si="709"/>
        <v>0</v>
      </c>
      <c r="DT861">
        <f t="shared" si="710"/>
        <v>4.5036766930330252</v>
      </c>
      <c r="DW861">
        <v>854</v>
      </c>
      <c r="DX861">
        <v>16.48559764530274</v>
      </c>
      <c r="DY861">
        <v>23.066425026784078</v>
      </c>
      <c r="EA861">
        <f t="shared" si="711"/>
        <v>0</v>
      </c>
      <c r="EB861">
        <f t="shared" si="712"/>
        <v>1</v>
      </c>
      <c r="EC861">
        <f t="shared" si="713"/>
        <v>6.5808273814813383</v>
      </c>
      <c r="EF861">
        <v>854</v>
      </c>
      <c r="EG861">
        <v>21.893216633219684</v>
      </c>
      <c r="EH861">
        <v>11.479556292838154</v>
      </c>
      <c r="EJ861">
        <f t="shared" si="714"/>
        <v>1</v>
      </c>
      <c r="EK861">
        <f t="shared" si="715"/>
        <v>0</v>
      </c>
      <c r="EL861">
        <f t="shared" si="716"/>
        <v>10.413660340381529</v>
      </c>
      <c r="EO861">
        <v>854</v>
      </c>
      <c r="EP861">
        <v>20.339646447894044</v>
      </c>
      <c r="EQ861">
        <v>24.682067910627307</v>
      </c>
      <c r="ES861">
        <f t="shared" si="717"/>
        <v>0</v>
      </c>
      <c r="ET861">
        <f t="shared" si="718"/>
        <v>1</v>
      </c>
      <c r="EU861">
        <f t="shared" si="719"/>
        <v>4.3424214627332631</v>
      </c>
    </row>
    <row r="862" spans="1:151" x14ac:dyDescent="0.25">
      <c r="A862">
        <v>855</v>
      </c>
      <c r="B862">
        <v>10.37803660779988</v>
      </c>
      <c r="C862">
        <v>37.14809470558108</v>
      </c>
      <c r="E862">
        <f t="shared" si="669"/>
        <v>0</v>
      </c>
      <c r="F862">
        <f t="shared" si="671"/>
        <v>1</v>
      </c>
      <c r="G862">
        <f t="shared" si="670"/>
        <v>26.770058097781202</v>
      </c>
      <c r="J862">
        <v>855</v>
      </c>
      <c r="K862">
        <v>14.918880214271127</v>
      </c>
      <c r="L862">
        <v>22.658196325485488</v>
      </c>
      <c r="N862">
        <f t="shared" si="672"/>
        <v>0</v>
      </c>
      <c r="O862">
        <f t="shared" si="673"/>
        <v>1</v>
      </c>
      <c r="P862">
        <f t="shared" si="674"/>
        <v>7.7393161112143609</v>
      </c>
      <c r="S862">
        <v>855</v>
      </c>
      <c r="T862">
        <v>17.562964438139627</v>
      </c>
      <c r="U862">
        <v>21.158817088543323</v>
      </c>
      <c r="W862">
        <f t="shared" si="675"/>
        <v>0</v>
      </c>
      <c r="X862">
        <f t="shared" si="676"/>
        <v>1</v>
      </c>
      <c r="Y862">
        <f t="shared" si="677"/>
        <v>3.5958526504036961</v>
      </c>
      <c r="AB862">
        <v>855</v>
      </c>
      <c r="AC862">
        <v>26.644417310426412</v>
      </c>
      <c r="AD862">
        <v>17.890347151819693</v>
      </c>
      <c r="AF862">
        <f t="shared" si="678"/>
        <v>1</v>
      </c>
      <c r="AG862">
        <f t="shared" si="679"/>
        <v>0</v>
      </c>
      <c r="AH862">
        <f t="shared" si="680"/>
        <v>8.7540701586067193</v>
      </c>
      <c r="AK862">
        <v>855</v>
      </c>
      <c r="AL862">
        <v>26.331973449415578</v>
      </c>
      <c r="AM862">
        <v>34.756625123664556</v>
      </c>
      <c r="AO862">
        <f t="shared" si="681"/>
        <v>0</v>
      </c>
      <c r="AP862">
        <f t="shared" si="682"/>
        <v>1</v>
      </c>
      <c r="AQ862">
        <f t="shared" si="683"/>
        <v>8.4246516742489774</v>
      </c>
      <c r="AT862">
        <v>855</v>
      </c>
      <c r="AU862">
        <v>18.429647274564875</v>
      </c>
      <c r="AV862">
        <v>31.896823478059108</v>
      </c>
      <c r="AX862">
        <f t="shared" si="684"/>
        <v>0</v>
      </c>
      <c r="AY862">
        <f t="shared" si="685"/>
        <v>1</v>
      </c>
      <c r="AZ862">
        <f t="shared" si="686"/>
        <v>13.467176203494233</v>
      </c>
      <c r="BC862">
        <v>855</v>
      </c>
      <c r="BD862" t="e">
        <v>#N/A</v>
      </c>
      <c r="BE862" t="e">
        <v>#N/A</v>
      </c>
      <c r="BG862" t="e">
        <f t="shared" si="687"/>
        <v>#N/A</v>
      </c>
      <c r="BH862" t="e">
        <f t="shared" si="688"/>
        <v>#N/A</v>
      </c>
      <c r="BI862" t="e">
        <f t="shared" si="689"/>
        <v>#N/A</v>
      </c>
      <c r="BL862">
        <v>855</v>
      </c>
      <c r="BM862">
        <v>23.221479473508765</v>
      </c>
      <c r="BN862">
        <v>15.256678374344638</v>
      </c>
      <c r="BP862">
        <f t="shared" si="690"/>
        <v>1</v>
      </c>
      <c r="BQ862">
        <f t="shared" si="691"/>
        <v>0</v>
      </c>
      <c r="BR862">
        <f t="shared" si="692"/>
        <v>7.9648010991641272</v>
      </c>
      <c r="BU862">
        <v>855</v>
      </c>
      <c r="BV862">
        <v>29.916717697618967</v>
      </c>
      <c r="BW862">
        <v>23.700892230473013</v>
      </c>
      <c r="BY862">
        <f t="shared" si="693"/>
        <v>1</v>
      </c>
      <c r="BZ862">
        <f t="shared" si="694"/>
        <v>0</v>
      </c>
      <c r="CA862">
        <f t="shared" si="695"/>
        <v>6.2158254671459545</v>
      </c>
      <c r="CD862">
        <v>855</v>
      </c>
      <c r="CE862">
        <v>20.30434563762438</v>
      </c>
      <c r="CF862">
        <v>24.101339227766573</v>
      </c>
      <c r="CH862">
        <f t="shared" si="696"/>
        <v>0</v>
      </c>
      <c r="CI862">
        <f t="shared" si="697"/>
        <v>1</v>
      </c>
      <c r="CJ862">
        <f t="shared" si="698"/>
        <v>3.7969935901421934</v>
      </c>
      <c r="CM862">
        <v>855</v>
      </c>
      <c r="CN862">
        <v>21.919037894312407</v>
      </c>
      <c r="CO862">
        <v>20.442918285522929</v>
      </c>
      <c r="CQ862">
        <f t="shared" si="699"/>
        <v>1</v>
      </c>
      <c r="CR862">
        <f t="shared" si="700"/>
        <v>0</v>
      </c>
      <c r="CS862">
        <f t="shared" si="701"/>
        <v>1.4761196087894781</v>
      </c>
      <c r="CV862">
        <v>855</v>
      </c>
      <c r="CW862">
        <v>27.490240798714485</v>
      </c>
      <c r="CX862">
        <v>13.009291805267875</v>
      </c>
      <c r="CZ862">
        <f t="shared" si="702"/>
        <v>1</v>
      </c>
      <c r="DA862">
        <f t="shared" si="703"/>
        <v>0</v>
      </c>
      <c r="DB862">
        <f t="shared" si="704"/>
        <v>14.48094899344661</v>
      </c>
      <c r="DE862">
        <v>855</v>
      </c>
      <c r="DF862">
        <v>18.251630788558959</v>
      </c>
      <c r="DG862">
        <v>28.147577241765951</v>
      </c>
      <c r="DI862">
        <f t="shared" si="705"/>
        <v>0</v>
      </c>
      <c r="DJ862">
        <f t="shared" si="706"/>
        <v>1</v>
      </c>
      <c r="DK862">
        <f t="shared" si="707"/>
        <v>9.8959464532069923</v>
      </c>
      <c r="DN862">
        <v>855</v>
      </c>
      <c r="DO862">
        <v>16.908424000797353</v>
      </c>
      <c r="DP862">
        <v>19.610293136299067</v>
      </c>
      <c r="DR862">
        <f t="shared" si="708"/>
        <v>0</v>
      </c>
      <c r="DS862">
        <f t="shared" si="709"/>
        <v>1</v>
      </c>
      <c r="DT862">
        <f t="shared" si="710"/>
        <v>2.7018691355017133</v>
      </c>
      <c r="DW862">
        <v>855</v>
      </c>
      <c r="DX862">
        <v>23.055589110472248</v>
      </c>
      <c r="DY862">
        <v>19.608118563451271</v>
      </c>
      <c r="EA862">
        <f t="shared" si="711"/>
        <v>1</v>
      </c>
      <c r="EB862">
        <f t="shared" si="712"/>
        <v>0</v>
      </c>
      <c r="EC862">
        <f t="shared" si="713"/>
        <v>3.447470547020977</v>
      </c>
      <c r="EF862">
        <v>855</v>
      </c>
      <c r="EG862">
        <v>20.522547080812821</v>
      </c>
      <c r="EH862">
        <v>14.681351032453781</v>
      </c>
      <c r="EJ862">
        <f t="shared" si="714"/>
        <v>1</v>
      </c>
      <c r="EK862">
        <f t="shared" si="715"/>
        <v>0</v>
      </c>
      <c r="EL862">
        <f t="shared" si="716"/>
        <v>5.8411960483590395</v>
      </c>
      <c r="EO862">
        <v>855</v>
      </c>
      <c r="EP862">
        <v>23.256517611059607</v>
      </c>
      <c r="EQ862">
        <v>40.686957979420669</v>
      </c>
      <c r="ES862">
        <f t="shared" si="717"/>
        <v>0</v>
      </c>
      <c r="ET862">
        <f t="shared" si="718"/>
        <v>1</v>
      </c>
      <c r="EU862">
        <f t="shared" si="719"/>
        <v>17.430440368361062</v>
      </c>
    </row>
    <row r="863" spans="1:151" x14ac:dyDescent="0.25">
      <c r="A863">
        <v>856</v>
      </c>
      <c r="B863">
        <v>11.355055218617956</v>
      </c>
      <c r="C863">
        <v>34.656109364526607</v>
      </c>
      <c r="E863">
        <f t="shared" si="669"/>
        <v>0</v>
      </c>
      <c r="F863">
        <f t="shared" si="671"/>
        <v>1</v>
      </c>
      <c r="G863">
        <f t="shared" si="670"/>
        <v>23.301054145908651</v>
      </c>
      <c r="J863">
        <v>856</v>
      </c>
      <c r="K863">
        <v>18.56575512294107</v>
      </c>
      <c r="L863">
        <v>16.105761666608839</v>
      </c>
      <c r="N863">
        <f t="shared" si="672"/>
        <v>1</v>
      </c>
      <c r="O863">
        <f t="shared" si="673"/>
        <v>0</v>
      </c>
      <c r="P863">
        <f t="shared" si="674"/>
        <v>2.4599934563322314</v>
      </c>
      <c r="S863">
        <v>856</v>
      </c>
      <c r="T863">
        <v>17.830680324313359</v>
      </c>
      <c r="U863">
        <v>21.015547015335944</v>
      </c>
      <c r="W863">
        <f t="shared" si="675"/>
        <v>0</v>
      </c>
      <c r="X863">
        <f t="shared" si="676"/>
        <v>1</v>
      </c>
      <c r="Y863">
        <f t="shared" si="677"/>
        <v>3.1848666910225845</v>
      </c>
      <c r="AB863">
        <v>856</v>
      </c>
      <c r="AC863">
        <v>22.645213254709208</v>
      </c>
      <c r="AD863">
        <v>17.762889813264771</v>
      </c>
      <c r="AF863">
        <f t="shared" si="678"/>
        <v>1</v>
      </c>
      <c r="AG863">
        <f t="shared" si="679"/>
        <v>0</v>
      </c>
      <c r="AH863">
        <f t="shared" si="680"/>
        <v>4.8823234414444379</v>
      </c>
      <c r="AK863">
        <v>856</v>
      </c>
      <c r="AL863">
        <v>31.78258362738859</v>
      </c>
      <c r="AM863">
        <v>25.988270396202381</v>
      </c>
      <c r="AO863">
        <f t="shared" si="681"/>
        <v>1</v>
      </c>
      <c r="AP863">
        <f t="shared" si="682"/>
        <v>0</v>
      </c>
      <c r="AQ863">
        <f t="shared" si="683"/>
        <v>5.7943132311862087</v>
      </c>
      <c r="AT863">
        <v>856</v>
      </c>
      <c r="AU863">
        <v>22.734659247992742</v>
      </c>
      <c r="AV863">
        <v>25.744175541755617</v>
      </c>
      <c r="AX863">
        <f t="shared" si="684"/>
        <v>0</v>
      </c>
      <c r="AY863">
        <f t="shared" si="685"/>
        <v>1</v>
      </c>
      <c r="AZ863">
        <f t="shared" si="686"/>
        <v>3.009516293762875</v>
      </c>
      <c r="BC863">
        <v>856</v>
      </c>
      <c r="BD863" t="e">
        <v>#N/A</v>
      </c>
      <c r="BE863" t="e">
        <v>#N/A</v>
      </c>
      <c r="BG863" t="e">
        <f t="shared" si="687"/>
        <v>#N/A</v>
      </c>
      <c r="BH863" t="e">
        <f t="shared" si="688"/>
        <v>#N/A</v>
      </c>
      <c r="BI863" t="e">
        <f t="shared" si="689"/>
        <v>#N/A</v>
      </c>
      <c r="BL863">
        <v>856</v>
      </c>
      <c r="BM863">
        <v>34.72850033683374</v>
      </c>
      <c r="BN863">
        <v>6.4629455670593696</v>
      </c>
      <c r="BP863">
        <f t="shared" si="690"/>
        <v>1</v>
      </c>
      <c r="BQ863">
        <f t="shared" si="691"/>
        <v>0</v>
      </c>
      <c r="BR863">
        <f t="shared" si="692"/>
        <v>28.265554769774369</v>
      </c>
      <c r="BU863">
        <v>856</v>
      </c>
      <c r="BV863">
        <v>19.430859705435733</v>
      </c>
      <c r="BW863">
        <v>19.227982682792863</v>
      </c>
      <c r="BY863">
        <f t="shared" si="693"/>
        <v>1</v>
      </c>
      <c r="BZ863">
        <f t="shared" si="694"/>
        <v>0</v>
      </c>
      <c r="CA863">
        <f t="shared" si="695"/>
        <v>0.20287702264286978</v>
      </c>
      <c r="CD863">
        <v>856</v>
      </c>
      <c r="CE863">
        <v>32.081162703559642</v>
      </c>
      <c r="CF863">
        <v>34.163787497760097</v>
      </c>
      <c r="CH863">
        <f t="shared" si="696"/>
        <v>0</v>
      </c>
      <c r="CI863">
        <f t="shared" si="697"/>
        <v>1</v>
      </c>
      <c r="CJ863">
        <f t="shared" si="698"/>
        <v>2.0826247942004557</v>
      </c>
      <c r="CM863">
        <v>856</v>
      </c>
      <c r="CN863">
        <v>22.6043221825404</v>
      </c>
      <c r="CO863">
        <v>29.610534362059319</v>
      </c>
      <c r="CQ863">
        <f t="shared" si="699"/>
        <v>0</v>
      </c>
      <c r="CR863">
        <f t="shared" si="700"/>
        <v>1</v>
      </c>
      <c r="CS863">
        <f t="shared" si="701"/>
        <v>7.0062121795189185</v>
      </c>
      <c r="CV863">
        <v>856</v>
      </c>
      <c r="CW863">
        <v>20.349464844645947</v>
      </c>
      <c r="CX863">
        <v>17.608031670552801</v>
      </c>
      <c r="CZ863">
        <f t="shared" si="702"/>
        <v>1</v>
      </c>
      <c r="DA863">
        <f t="shared" si="703"/>
        <v>0</v>
      </c>
      <c r="DB863">
        <f t="shared" si="704"/>
        <v>2.7414331740931459</v>
      </c>
      <c r="DE863">
        <v>856</v>
      </c>
      <c r="DF863">
        <v>21.94288821684264</v>
      </c>
      <c r="DG863">
        <v>27.004107733333441</v>
      </c>
      <c r="DI863">
        <f t="shared" si="705"/>
        <v>0</v>
      </c>
      <c r="DJ863">
        <f t="shared" si="706"/>
        <v>1</v>
      </c>
      <c r="DK863">
        <f t="shared" si="707"/>
        <v>5.0612195164908016</v>
      </c>
      <c r="DN863">
        <v>856</v>
      </c>
      <c r="DO863">
        <v>19.655757633548607</v>
      </c>
      <c r="DP863">
        <v>21.278802266591825</v>
      </c>
      <c r="DR863">
        <f t="shared" si="708"/>
        <v>0</v>
      </c>
      <c r="DS863">
        <f t="shared" si="709"/>
        <v>1</v>
      </c>
      <c r="DT863">
        <f t="shared" si="710"/>
        <v>1.623044633043218</v>
      </c>
      <c r="DW863">
        <v>856</v>
      </c>
      <c r="DX863">
        <v>20.951403241836129</v>
      </c>
      <c r="DY863">
        <v>18.580576779367405</v>
      </c>
      <c r="EA863">
        <f t="shared" si="711"/>
        <v>1</v>
      </c>
      <c r="EB863">
        <f t="shared" si="712"/>
        <v>0</v>
      </c>
      <c r="EC863">
        <f t="shared" si="713"/>
        <v>2.3708264624687239</v>
      </c>
      <c r="EF863">
        <v>856</v>
      </c>
      <c r="EG863">
        <v>22.415730800864935</v>
      </c>
      <c r="EH863">
        <v>13.375876153279995</v>
      </c>
      <c r="EJ863">
        <f t="shared" si="714"/>
        <v>1</v>
      </c>
      <c r="EK863">
        <f t="shared" si="715"/>
        <v>0</v>
      </c>
      <c r="EL863">
        <f t="shared" si="716"/>
        <v>9.0398546475849404</v>
      </c>
      <c r="EO863">
        <v>856</v>
      </c>
      <c r="EP863">
        <v>22.952023374588652</v>
      </c>
      <c r="EQ863">
        <v>50.523038699931732</v>
      </c>
      <c r="ES863">
        <f t="shared" si="717"/>
        <v>0</v>
      </c>
      <c r="ET863">
        <f t="shared" si="718"/>
        <v>1</v>
      </c>
      <c r="EU863">
        <f t="shared" si="719"/>
        <v>27.57101532534308</v>
      </c>
    </row>
    <row r="864" spans="1:151" x14ac:dyDescent="0.25">
      <c r="A864">
        <v>857</v>
      </c>
      <c r="B864">
        <v>10.735230239135381</v>
      </c>
      <c r="C864">
        <v>26.728001167306733</v>
      </c>
      <c r="E864">
        <f t="shared" si="669"/>
        <v>0</v>
      </c>
      <c r="F864">
        <f t="shared" si="671"/>
        <v>1</v>
      </c>
      <c r="G864">
        <f t="shared" si="670"/>
        <v>15.992770928171351</v>
      </c>
      <c r="J864">
        <v>857</v>
      </c>
      <c r="K864">
        <v>16.605880946396283</v>
      </c>
      <c r="L864">
        <v>34.345121891425045</v>
      </c>
      <c r="N864">
        <f t="shared" si="672"/>
        <v>0</v>
      </c>
      <c r="O864">
        <f t="shared" si="673"/>
        <v>1</v>
      </c>
      <c r="P864">
        <f t="shared" si="674"/>
        <v>17.739240945028762</v>
      </c>
      <c r="S864">
        <v>857</v>
      </c>
      <c r="T864">
        <v>17.291132732316793</v>
      </c>
      <c r="U864">
        <v>45.34931059426502</v>
      </c>
      <c r="W864">
        <f t="shared" si="675"/>
        <v>0</v>
      </c>
      <c r="X864">
        <f t="shared" si="676"/>
        <v>1</v>
      </c>
      <c r="Y864">
        <f t="shared" si="677"/>
        <v>28.058177861948227</v>
      </c>
      <c r="AB864">
        <v>857</v>
      </c>
      <c r="AC864">
        <v>21.294130951800511</v>
      </c>
      <c r="AD864">
        <v>19.18141438357306</v>
      </c>
      <c r="AF864">
        <f t="shared" si="678"/>
        <v>1</v>
      </c>
      <c r="AG864">
        <f t="shared" si="679"/>
        <v>0</v>
      </c>
      <c r="AH864">
        <f t="shared" si="680"/>
        <v>2.1127165682274516</v>
      </c>
      <c r="AK864">
        <v>857</v>
      </c>
      <c r="AL864">
        <v>15.716732014479488</v>
      </c>
      <c r="AM864">
        <v>40.333299428778915</v>
      </c>
      <c r="AO864">
        <f t="shared" si="681"/>
        <v>0</v>
      </c>
      <c r="AP864">
        <f t="shared" si="682"/>
        <v>1</v>
      </c>
      <c r="AQ864">
        <f t="shared" si="683"/>
        <v>24.616567414299425</v>
      </c>
      <c r="AT864">
        <v>857</v>
      </c>
      <c r="AU864">
        <v>21.214829128135303</v>
      </c>
      <c r="AV864">
        <v>19.410012295131089</v>
      </c>
      <c r="AX864">
        <f t="shared" si="684"/>
        <v>1</v>
      </c>
      <c r="AY864">
        <f t="shared" si="685"/>
        <v>0</v>
      </c>
      <c r="AZ864">
        <f t="shared" si="686"/>
        <v>1.8048168330042138</v>
      </c>
      <c r="BC864">
        <v>857</v>
      </c>
      <c r="BD864" t="e">
        <v>#N/A</v>
      </c>
      <c r="BE864" t="e">
        <v>#N/A</v>
      </c>
      <c r="BG864" t="e">
        <f t="shared" si="687"/>
        <v>#N/A</v>
      </c>
      <c r="BH864" t="e">
        <f t="shared" si="688"/>
        <v>#N/A</v>
      </c>
      <c r="BI864" t="e">
        <f t="shared" si="689"/>
        <v>#N/A</v>
      </c>
      <c r="BL864">
        <v>857</v>
      </c>
      <c r="BM864">
        <v>36.437847369784564</v>
      </c>
      <c r="BN864">
        <v>11.689610099519816</v>
      </c>
      <c r="BP864">
        <f t="shared" si="690"/>
        <v>1</v>
      </c>
      <c r="BQ864">
        <f t="shared" si="691"/>
        <v>0</v>
      </c>
      <c r="BR864">
        <f t="shared" si="692"/>
        <v>24.748237270264745</v>
      </c>
      <c r="BU864">
        <v>857</v>
      </c>
      <c r="BV864">
        <v>16.183714713819437</v>
      </c>
      <c r="BW864">
        <v>13.709965549591358</v>
      </c>
      <c r="BY864">
        <f t="shared" si="693"/>
        <v>1</v>
      </c>
      <c r="BZ864">
        <f t="shared" si="694"/>
        <v>0</v>
      </c>
      <c r="CA864">
        <f t="shared" si="695"/>
        <v>2.4737491642280798</v>
      </c>
      <c r="CD864">
        <v>857</v>
      </c>
      <c r="CE864">
        <v>18.80259286574648</v>
      </c>
      <c r="CF864">
        <v>9.6902646020915064</v>
      </c>
      <c r="CH864">
        <f t="shared" si="696"/>
        <v>1</v>
      </c>
      <c r="CI864">
        <f t="shared" si="697"/>
        <v>0</v>
      </c>
      <c r="CJ864">
        <f t="shared" si="698"/>
        <v>9.1123282636549732</v>
      </c>
      <c r="CM864">
        <v>857</v>
      </c>
      <c r="CN864">
        <v>20.418576455983587</v>
      </c>
      <c r="CO864">
        <v>21.191945094569284</v>
      </c>
      <c r="CQ864">
        <f t="shared" si="699"/>
        <v>0</v>
      </c>
      <c r="CR864">
        <f t="shared" si="700"/>
        <v>1</v>
      </c>
      <c r="CS864">
        <f t="shared" si="701"/>
        <v>0.77336863858569771</v>
      </c>
      <c r="CV864">
        <v>857</v>
      </c>
      <c r="CW864">
        <v>19.470981759555091</v>
      </c>
      <c r="CX864">
        <v>17.146964170645489</v>
      </c>
      <c r="CZ864">
        <f t="shared" si="702"/>
        <v>1</v>
      </c>
      <c r="DA864">
        <f t="shared" si="703"/>
        <v>0</v>
      </c>
      <c r="DB864">
        <f t="shared" si="704"/>
        <v>2.3240175889096015</v>
      </c>
      <c r="DE864">
        <v>857</v>
      </c>
      <c r="DF864">
        <v>21.105725503237309</v>
      </c>
      <c r="DG864">
        <v>24.663519623473796</v>
      </c>
      <c r="DI864">
        <f t="shared" si="705"/>
        <v>0</v>
      </c>
      <c r="DJ864">
        <f t="shared" si="706"/>
        <v>1</v>
      </c>
      <c r="DK864">
        <f t="shared" si="707"/>
        <v>3.5577941202364869</v>
      </c>
      <c r="DN864">
        <v>857</v>
      </c>
      <c r="DO864">
        <v>27.837352694351601</v>
      </c>
      <c r="DP864">
        <v>22.23043390493488</v>
      </c>
      <c r="DR864">
        <f t="shared" si="708"/>
        <v>1</v>
      </c>
      <c r="DS864">
        <f t="shared" si="709"/>
        <v>0</v>
      </c>
      <c r="DT864">
        <f t="shared" si="710"/>
        <v>5.6069187894167207</v>
      </c>
      <c r="DW864">
        <v>857</v>
      </c>
      <c r="DX864">
        <v>15.098758215320782</v>
      </c>
      <c r="DY864">
        <v>17.433664057017396</v>
      </c>
      <c r="EA864">
        <f t="shared" si="711"/>
        <v>0</v>
      </c>
      <c r="EB864">
        <f t="shared" si="712"/>
        <v>1</v>
      </c>
      <c r="EC864">
        <f t="shared" si="713"/>
        <v>2.3349058416966137</v>
      </c>
      <c r="EF864">
        <v>857</v>
      </c>
      <c r="EG864">
        <v>17.544748996225103</v>
      </c>
      <c r="EH864">
        <v>17.298503025221095</v>
      </c>
      <c r="EJ864">
        <f t="shared" si="714"/>
        <v>1</v>
      </c>
      <c r="EK864">
        <f t="shared" si="715"/>
        <v>0</v>
      </c>
      <c r="EL864">
        <f t="shared" si="716"/>
        <v>0.24624597100400791</v>
      </c>
      <c r="EO864">
        <v>857</v>
      </c>
      <c r="EP864">
        <v>28.173238756182418</v>
      </c>
      <c r="EQ864">
        <v>51.262772436640716</v>
      </c>
      <c r="ES864">
        <f t="shared" si="717"/>
        <v>0</v>
      </c>
      <c r="ET864">
        <f t="shared" si="718"/>
        <v>1</v>
      </c>
      <c r="EU864">
        <f t="shared" si="719"/>
        <v>23.089533680458299</v>
      </c>
    </row>
    <row r="865" spans="1:151" x14ac:dyDescent="0.25">
      <c r="A865">
        <v>858</v>
      </c>
      <c r="B865">
        <v>6.4134308938831852</v>
      </c>
      <c r="C865">
        <v>2.7124282051726247</v>
      </c>
      <c r="E865">
        <f t="shared" si="669"/>
        <v>1</v>
      </c>
      <c r="F865">
        <f t="shared" si="671"/>
        <v>0</v>
      </c>
      <c r="G865">
        <f t="shared" si="670"/>
        <v>3.7010026887105605</v>
      </c>
      <c r="J865">
        <v>858</v>
      </c>
      <c r="K865">
        <v>37.040635485524504</v>
      </c>
      <c r="L865">
        <v>24.578843404874199</v>
      </c>
      <c r="N865">
        <f t="shared" si="672"/>
        <v>1</v>
      </c>
      <c r="O865">
        <f t="shared" si="673"/>
        <v>0</v>
      </c>
      <c r="P865">
        <f t="shared" si="674"/>
        <v>12.461792080650305</v>
      </c>
      <c r="S865">
        <v>858</v>
      </c>
      <c r="T865">
        <v>20.782354304812372</v>
      </c>
      <c r="U865">
        <v>16.579794571244978</v>
      </c>
      <c r="W865">
        <f t="shared" si="675"/>
        <v>1</v>
      </c>
      <c r="X865">
        <f t="shared" si="676"/>
        <v>0</v>
      </c>
      <c r="Y865">
        <f t="shared" si="677"/>
        <v>4.2025597335673943</v>
      </c>
      <c r="AB865">
        <v>858</v>
      </c>
      <c r="AC865">
        <v>25.035140543500027</v>
      </c>
      <c r="AD865">
        <v>17.310656313559388</v>
      </c>
      <c r="AF865">
        <f t="shared" si="678"/>
        <v>1</v>
      </c>
      <c r="AG865">
        <f t="shared" si="679"/>
        <v>0</v>
      </c>
      <c r="AH865">
        <f t="shared" si="680"/>
        <v>7.7244842299406393</v>
      </c>
      <c r="AK865">
        <v>858</v>
      </c>
      <c r="AL865">
        <v>20.643578289874107</v>
      </c>
      <c r="AM865">
        <v>38.492416443557346</v>
      </c>
      <c r="AO865">
        <f t="shared" si="681"/>
        <v>0</v>
      </c>
      <c r="AP865">
        <f t="shared" si="682"/>
        <v>1</v>
      </c>
      <c r="AQ865">
        <f t="shared" si="683"/>
        <v>17.848838153683239</v>
      </c>
      <c r="AT865">
        <v>858</v>
      </c>
      <c r="AU865">
        <v>17.771311357393397</v>
      </c>
      <c r="AV865">
        <v>33.510957572601612</v>
      </c>
      <c r="AX865">
        <f t="shared" si="684"/>
        <v>0</v>
      </c>
      <c r="AY865">
        <f t="shared" si="685"/>
        <v>1</v>
      </c>
      <c r="AZ865">
        <f t="shared" si="686"/>
        <v>15.739646215208214</v>
      </c>
      <c r="BC865">
        <v>858</v>
      </c>
      <c r="BD865" t="e">
        <v>#N/A</v>
      </c>
      <c r="BE865" t="e">
        <v>#N/A</v>
      </c>
      <c r="BG865" t="e">
        <f t="shared" si="687"/>
        <v>#N/A</v>
      </c>
      <c r="BH865" t="e">
        <f t="shared" si="688"/>
        <v>#N/A</v>
      </c>
      <c r="BI865" t="e">
        <f t="shared" si="689"/>
        <v>#N/A</v>
      </c>
      <c r="BL865">
        <v>858</v>
      </c>
      <c r="BM865">
        <v>19.89861482978845</v>
      </c>
      <c r="BN865">
        <v>19.374243212244238</v>
      </c>
      <c r="BP865">
        <f t="shared" si="690"/>
        <v>1</v>
      </c>
      <c r="BQ865">
        <f t="shared" si="691"/>
        <v>0</v>
      </c>
      <c r="BR865">
        <f t="shared" si="692"/>
        <v>0.52437161754421169</v>
      </c>
      <c r="BU865">
        <v>858</v>
      </c>
      <c r="BV865">
        <v>28.192516548518057</v>
      </c>
      <c r="BW865">
        <v>16.23779032108348</v>
      </c>
      <c r="BY865">
        <f t="shared" si="693"/>
        <v>1</v>
      </c>
      <c r="BZ865">
        <f t="shared" si="694"/>
        <v>0</v>
      </c>
      <c r="CA865">
        <f t="shared" si="695"/>
        <v>11.954726227434577</v>
      </c>
      <c r="CD865">
        <v>858</v>
      </c>
      <c r="CE865">
        <v>19.989292908706744</v>
      </c>
      <c r="CF865">
        <v>31.180438004982765</v>
      </c>
      <c r="CH865">
        <f t="shared" si="696"/>
        <v>0</v>
      </c>
      <c r="CI865">
        <f t="shared" si="697"/>
        <v>1</v>
      </c>
      <c r="CJ865">
        <f t="shared" si="698"/>
        <v>11.191145096276021</v>
      </c>
      <c r="CM865">
        <v>858</v>
      </c>
      <c r="CN865">
        <v>18.122345582746689</v>
      </c>
      <c r="CO865">
        <v>16.780971275088625</v>
      </c>
      <c r="CQ865">
        <f t="shared" si="699"/>
        <v>1</v>
      </c>
      <c r="CR865">
        <f t="shared" si="700"/>
        <v>0</v>
      </c>
      <c r="CS865">
        <f t="shared" si="701"/>
        <v>1.3413743076580644</v>
      </c>
      <c r="CV865">
        <v>858</v>
      </c>
      <c r="CW865">
        <v>21.226142970035291</v>
      </c>
      <c r="CX865">
        <v>14.358498258810087</v>
      </c>
      <c r="CZ865">
        <f t="shared" si="702"/>
        <v>1</v>
      </c>
      <c r="DA865">
        <f t="shared" si="703"/>
        <v>0</v>
      </c>
      <c r="DB865">
        <f t="shared" si="704"/>
        <v>6.8676447112252035</v>
      </c>
      <c r="DE865">
        <v>858</v>
      </c>
      <c r="DF865">
        <v>20.606938021050482</v>
      </c>
      <c r="DG865">
        <v>18.997799209586951</v>
      </c>
      <c r="DI865">
        <f t="shared" si="705"/>
        <v>1</v>
      </c>
      <c r="DJ865">
        <f t="shared" si="706"/>
        <v>0</v>
      </c>
      <c r="DK865">
        <f t="shared" si="707"/>
        <v>1.6091388114635308</v>
      </c>
      <c r="DN865">
        <v>858</v>
      </c>
      <c r="DO865">
        <v>22.979648766762818</v>
      </c>
      <c r="DP865">
        <v>23.360298357811015</v>
      </c>
      <c r="DR865">
        <f t="shared" si="708"/>
        <v>0</v>
      </c>
      <c r="DS865">
        <f t="shared" si="709"/>
        <v>1</v>
      </c>
      <c r="DT865">
        <f t="shared" si="710"/>
        <v>0.38064959104819707</v>
      </c>
      <c r="DW865">
        <v>858</v>
      </c>
      <c r="DX865">
        <v>16.77294027523638</v>
      </c>
      <c r="DY865">
        <v>18.90484378870984</v>
      </c>
      <c r="EA865">
        <f t="shared" si="711"/>
        <v>0</v>
      </c>
      <c r="EB865">
        <f t="shared" si="712"/>
        <v>1</v>
      </c>
      <c r="EC865">
        <f t="shared" si="713"/>
        <v>2.1319035134734605</v>
      </c>
      <c r="EF865">
        <v>858</v>
      </c>
      <c r="EG865">
        <v>14.770885629461494</v>
      </c>
      <c r="EH865">
        <v>15.52676285002943</v>
      </c>
      <c r="EJ865">
        <f t="shared" si="714"/>
        <v>0</v>
      </c>
      <c r="EK865">
        <f t="shared" si="715"/>
        <v>1</v>
      </c>
      <c r="EL865">
        <f t="shared" si="716"/>
        <v>0.75587722056793538</v>
      </c>
      <c r="EO865">
        <v>858</v>
      </c>
      <c r="EP865">
        <v>25.858863819314429</v>
      </c>
      <c r="EQ865">
        <v>54.068019768327424</v>
      </c>
      <c r="ES865">
        <f t="shared" si="717"/>
        <v>0</v>
      </c>
      <c r="ET865">
        <f t="shared" si="718"/>
        <v>1</v>
      </c>
      <c r="EU865">
        <f t="shared" si="719"/>
        <v>28.209155949012995</v>
      </c>
    </row>
    <row r="866" spans="1:151" x14ac:dyDescent="0.25">
      <c r="A866">
        <v>859</v>
      </c>
      <c r="B866">
        <v>14.169052975622096</v>
      </c>
      <c r="C866">
        <v>4.091892953909646</v>
      </c>
      <c r="E866">
        <f t="shared" si="669"/>
        <v>1</v>
      </c>
      <c r="F866">
        <f t="shared" si="671"/>
        <v>0</v>
      </c>
      <c r="G866">
        <f t="shared" si="670"/>
        <v>10.07716002171245</v>
      </c>
      <c r="J866">
        <v>859</v>
      </c>
      <c r="K866">
        <v>15.362641129852305</v>
      </c>
      <c r="L866">
        <v>34.815436140544193</v>
      </c>
      <c r="N866">
        <f t="shared" si="672"/>
        <v>0</v>
      </c>
      <c r="O866">
        <f t="shared" si="673"/>
        <v>1</v>
      </c>
      <c r="P866">
        <f t="shared" si="674"/>
        <v>19.452795010691887</v>
      </c>
      <c r="S866">
        <v>859</v>
      </c>
      <c r="T866">
        <v>19.269641243415411</v>
      </c>
      <c r="U866">
        <v>26.591099950661079</v>
      </c>
      <c r="W866">
        <f t="shared" si="675"/>
        <v>0</v>
      </c>
      <c r="X866">
        <f t="shared" si="676"/>
        <v>1</v>
      </c>
      <c r="Y866">
        <f t="shared" si="677"/>
        <v>7.3214587072456681</v>
      </c>
      <c r="AB866">
        <v>859</v>
      </c>
      <c r="AC866">
        <v>16.488336917385876</v>
      </c>
      <c r="AD866">
        <v>14.892874492077096</v>
      </c>
      <c r="AF866">
        <f t="shared" si="678"/>
        <v>1</v>
      </c>
      <c r="AG866">
        <f t="shared" si="679"/>
        <v>0</v>
      </c>
      <c r="AH866">
        <f t="shared" si="680"/>
        <v>1.5954624253087797</v>
      </c>
      <c r="AK866">
        <v>859</v>
      </c>
      <c r="AL866">
        <v>30.793586417238711</v>
      </c>
      <c r="AM866">
        <v>26.536919418986912</v>
      </c>
      <c r="AO866">
        <f t="shared" si="681"/>
        <v>1</v>
      </c>
      <c r="AP866">
        <f t="shared" si="682"/>
        <v>0</v>
      </c>
      <c r="AQ866">
        <f t="shared" si="683"/>
        <v>4.2566669982517986</v>
      </c>
      <c r="AT866">
        <v>859</v>
      </c>
      <c r="AU866">
        <v>21.910860536903257</v>
      </c>
      <c r="AV866">
        <v>27.437080054705529</v>
      </c>
      <c r="AX866">
        <f t="shared" si="684"/>
        <v>0</v>
      </c>
      <c r="AY866">
        <f t="shared" si="685"/>
        <v>1</v>
      </c>
      <c r="AZ866">
        <f t="shared" si="686"/>
        <v>5.5262195178022715</v>
      </c>
      <c r="BC866">
        <v>859</v>
      </c>
      <c r="BD866" t="e">
        <v>#N/A</v>
      </c>
      <c r="BE866" t="e">
        <v>#N/A</v>
      </c>
      <c r="BG866" t="e">
        <f t="shared" si="687"/>
        <v>#N/A</v>
      </c>
      <c r="BH866" t="e">
        <f t="shared" si="688"/>
        <v>#N/A</v>
      </c>
      <c r="BI866" t="e">
        <f t="shared" si="689"/>
        <v>#N/A</v>
      </c>
      <c r="BL866">
        <v>859</v>
      </c>
      <c r="BM866">
        <v>29.545901909849974</v>
      </c>
      <c r="BN866">
        <v>9.5310803946814993</v>
      </c>
      <c r="BP866">
        <f t="shared" si="690"/>
        <v>1</v>
      </c>
      <c r="BQ866">
        <f t="shared" si="691"/>
        <v>0</v>
      </c>
      <c r="BR866">
        <f t="shared" si="692"/>
        <v>20.014821515168475</v>
      </c>
      <c r="BU866">
        <v>859</v>
      </c>
      <c r="BV866">
        <v>15.763706892855858</v>
      </c>
      <c r="BW866">
        <v>20.771974942249663</v>
      </c>
      <c r="BY866">
        <f t="shared" si="693"/>
        <v>0</v>
      </c>
      <c r="BZ866">
        <f t="shared" si="694"/>
        <v>1</v>
      </c>
      <c r="CA866">
        <f t="shared" si="695"/>
        <v>5.0082680493938057</v>
      </c>
      <c r="CD866">
        <v>859</v>
      </c>
      <c r="CE866">
        <v>10.474763378633453</v>
      </c>
      <c r="CF866">
        <v>8.0623178076355977</v>
      </c>
      <c r="CH866">
        <f t="shared" si="696"/>
        <v>1</v>
      </c>
      <c r="CI866">
        <f t="shared" si="697"/>
        <v>0</v>
      </c>
      <c r="CJ866">
        <f t="shared" si="698"/>
        <v>2.4124455709978552</v>
      </c>
      <c r="CM866">
        <v>859</v>
      </c>
      <c r="CN866">
        <v>14.957733588201711</v>
      </c>
      <c r="CO866">
        <v>7.6458809649636859</v>
      </c>
      <c r="CQ866">
        <f t="shared" si="699"/>
        <v>1</v>
      </c>
      <c r="CR866">
        <f t="shared" si="700"/>
        <v>0</v>
      </c>
      <c r="CS866">
        <f t="shared" si="701"/>
        <v>7.3118526232380248</v>
      </c>
      <c r="CV866">
        <v>859</v>
      </c>
      <c r="CW866">
        <v>25.693804303819018</v>
      </c>
      <c r="CX866">
        <v>17.148761312308086</v>
      </c>
      <c r="CZ866">
        <f t="shared" si="702"/>
        <v>1</v>
      </c>
      <c r="DA866">
        <f t="shared" si="703"/>
        <v>0</v>
      </c>
      <c r="DB866">
        <f t="shared" si="704"/>
        <v>8.5450429915109325</v>
      </c>
      <c r="DE866">
        <v>859</v>
      </c>
      <c r="DF866">
        <v>29.432475678451155</v>
      </c>
      <c r="DG866">
        <v>22.849152999307815</v>
      </c>
      <c r="DI866">
        <f t="shared" si="705"/>
        <v>1</v>
      </c>
      <c r="DJ866">
        <f t="shared" si="706"/>
        <v>0</v>
      </c>
      <c r="DK866">
        <f t="shared" si="707"/>
        <v>6.5833226791433397</v>
      </c>
      <c r="DN866">
        <v>859</v>
      </c>
      <c r="DO866">
        <v>23.796362823627991</v>
      </c>
      <c r="DP866">
        <v>26.103337292314144</v>
      </c>
      <c r="DR866">
        <f t="shared" si="708"/>
        <v>0</v>
      </c>
      <c r="DS866">
        <f t="shared" si="709"/>
        <v>1</v>
      </c>
      <c r="DT866">
        <f t="shared" si="710"/>
        <v>2.3069744686861533</v>
      </c>
      <c r="DW866">
        <v>859</v>
      </c>
      <c r="DX866">
        <v>2.8869167759503114</v>
      </c>
      <c r="DY866">
        <v>11.852750262179768</v>
      </c>
      <c r="EA866">
        <f t="shared" si="711"/>
        <v>0</v>
      </c>
      <c r="EB866">
        <f t="shared" si="712"/>
        <v>1</v>
      </c>
      <c r="EC866">
        <f t="shared" si="713"/>
        <v>8.9658334862294566</v>
      </c>
      <c r="EF866">
        <v>859</v>
      </c>
      <c r="EG866">
        <v>25.443168842232534</v>
      </c>
      <c r="EH866">
        <v>19.098743059134904</v>
      </c>
      <c r="EJ866">
        <f t="shared" si="714"/>
        <v>1</v>
      </c>
      <c r="EK866">
        <f t="shared" si="715"/>
        <v>0</v>
      </c>
      <c r="EL866">
        <f t="shared" si="716"/>
        <v>6.3444257830976305</v>
      </c>
      <c r="EO866">
        <v>859</v>
      </c>
      <c r="EP866">
        <v>18.500929842132827</v>
      </c>
      <c r="EQ866">
        <v>24.497004863236498</v>
      </c>
      <c r="ES866">
        <f t="shared" si="717"/>
        <v>0</v>
      </c>
      <c r="ET866">
        <f t="shared" si="718"/>
        <v>1</v>
      </c>
      <c r="EU866">
        <f t="shared" si="719"/>
        <v>5.9960750211036711</v>
      </c>
    </row>
    <row r="867" spans="1:151" x14ac:dyDescent="0.25">
      <c r="A867">
        <v>860</v>
      </c>
      <c r="B867">
        <v>8.5348559752793012</v>
      </c>
      <c r="C867">
        <v>14.89494883665138</v>
      </c>
      <c r="E867">
        <f t="shared" si="669"/>
        <v>0</v>
      </c>
      <c r="F867">
        <f t="shared" si="671"/>
        <v>1</v>
      </c>
      <c r="G867">
        <f t="shared" si="670"/>
        <v>6.3600928613720793</v>
      </c>
      <c r="J867">
        <v>860</v>
      </c>
      <c r="K867">
        <v>19.138115867927713</v>
      </c>
      <c r="L867">
        <v>26.257374220678923</v>
      </c>
      <c r="N867">
        <f t="shared" si="672"/>
        <v>0</v>
      </c>
      <c r="O867">
        <f t="shared" si="673"/>
        <v>1</v>
      </c>
      <c r="P867">
        <f t="shared" si="674"/>
        <v>7.1192583527512099</v>
      </c>
      <c r="S867">
        <v>860</v>
      </c>
      <c r="T867">
        <v>13.227721607744876</v>
      </c>
      <c r="U867">
        <v>28.329934933855807</v>
      </c>
      <c r="W867">
        <f t="shared" si="675"/>
        <v>0</v>
      </c>
      <c r="X867">
        <f t="shared" si="676"/>
        <v>1</v>
      </c>
      <c r="Y867">
        <f t="shared" si="677"/>
        <v>15.102213326110931</v>
      </c>
      <c r="AB867">
        <v>860</v>
      </c>
      <c r="AC867">
        <v>19.803516636675589</v>
      </c>
      <c r="AD867">
        <v>19.819916409081198</v>
      </c>
      <c r="AF867">
        <f t="shared" si="678"/>
        <v>0</v>
      </c>
      <c r="AG867">
        <f t="shared" si="679"/>
        <v>1</v>
      </c>
      <c r="AH867">
        <f t="shared" si="680"/>
        <v>1.6399772405609525E-2</v>
      </c>
      <c r="AK867">
        <v>860</v>
      </c>
      <c r="AL867">
        <v>16.739740055944704</v>
      </c>
      <c r="AM867">
        <v>37.300653892828549</v>
      </c>
      <c r="AO867">
        <f t="shared" si="681"/>
        <v>0</v>
      </c>
      <c r="AP867">
        <f t="shared" si="682"/>
        <v>1</v>
      </c>
      <c r="AQ867">
        <f t="shared" si="683"/>
        <v>20.560913836883845</v>
      </c>
      <c r="AT867">
        <v>860</v>
      </c>
      <c r="AU867">
        <v>17.669357533125083</v>
      </c>
      <c r="AV867">
        <v>15.082871669377845</v>
      </c>
      <c r="AX867">
        <f t="shared" si="684"/>
        <v>1</v>
      </c>
      <c r="AY867">
        <f t="shared" si="685"/>
        <v>0</v>
      </c>
      <c r="AZ867">
        <f t="shared" si="686"/>
        <v>2.5864858637472388</v>
      </c>
      <c r="BC867">
        <v>860</v>
      </c>
      <c r="BD867" t="e">
        <v>#N/A</v>
      </c>
      <c r="BE867" t="e">
        <v>#N/A</v>
      </c>
      <c r="BG867" t="e">
        <f t="shared" si="687"/>
        <v>#N/A</v>
      </c>
      <c r="BH867" t="e">
        <f t="shared" si="688"/>
        <v>#N/A</v>
      </c>
      <c r="BI867" t="e">
        <f t="shared" si="689"/>
        <v>#N/A</v>
      </c>
      <c r="BL867">
        <v>860</v>
      </c>
      <c r="BM867">
        <v>26.621499180826564</v>
      </c>
      <c r="BN867">
        <v>7.2379934330076168</v>
      </c>
      <c r="BP867">
        <f t="shared" si="690"/>
        <v>1</v>
      </c>
      <c r="BQ867">
        <f t="shared" si="691"/>
        <v>0</v>
      </c>
      <c r="BR867">
        <f t="shared" si="692"/>
        <v>19.383505747818948</v>
      </c>
      <c r="BU867">
        <v>860</v>
      </c>
      <c r="BV867">
        <v>24.313812203451665</v>
      </c>
      <c r="BW867">
        <v>25.372728938613008</v>
      </c>
      <c r="BY867">
        <f t="shared" si="693"/>
        <v>0</v>
      </c>
      <c r="BZ867">
        <f t="shared" si="694"/>
        <v>1</v>
      </c>
      <c r="CA867">
        <f t="shared" si="695"/>
        <v>1.0589167351613433</v>
      </c>
      <c r="CD867">
        <v>860</v>
      </c>
      <c r="CE867">
        <v>20.720642735874179</v>
      </c>
      <c r="CF867">
        <v>19.86012376241397</v>
      </c>
      <c r="CH867">
        <f t="shared" si="696"/>
        <v>1</v>
      </c>
      <c r="CI867">
        <f t="shared" si="697"/>
        <v>0</v>
      </c>
      <c r="CJ867">
        <f t="shared" si="698"/>
        <v>0.86051897346020922</v>
      </c>
      <c r="CM867">
        <v>860</v>
      </c>
      <c r="CN867">
        <v>22.145300917274355</v>
      </c>
      <c r="CO867">
        <v>22.784014794564303</v>
      </c>
      <c r="CQ867">
        <f t="shared" si="699"/>
        <v>0</v>
      </c>
      <c r="CR867">
        <f t="shared" si="700"/>
        <v>1</v>
      </c>
      <c r="CS867">
        <f t="shared" si="701"/>
        <v>0.63871387728994833</v>
      </c>
      <c r="CV867">
        <v>860</v>
      </c>
      <c r="CW867">
        <v>21.105175436514138</v>
      </c>
      <c r="CX867">
        <v>12.245195652630606</v>
      </c>
      <c r="CZ867">
        <f t="shared" si="702"/>
        <v>1</v>
      </c>
      <c r="DA867">
        <f t="shared" si="703"/>
        <v>0</v>
      </c>
      <c r="DB867">
        <f t="shared" si="704"/>
        <v>8.8599797838835315</v>
      </c>
      <c r="DE867">
        <v>860</v>
      </c>
      <c r="DF867">
        <v>22.069100329528808</v>
      </c>
      <c r="DG867">
        <v>22.840476953180318</v>
      </c>
      <c r="DI867">
        <f t="shared" si="705"/>
        <v>0</v>
      </c>
      <c r="DJ867">
        <f t="shared" si="706"/>
        <v>1</v>
      </c>
      <c r="DK867">
        <f t="shared" si="707"/>
        <v>0.77137662365150916</v>
      </c>
      <c r="DN867">
        <v>860</v>
      </c>
      <c r="DO867">
        <v>25.912515924792253</v>
      </c>
      <c r="DP867">
        <v>15.530128440231467</v>
      </c>
      <c r="DR867">
        <f t="shared" si="708"/>
        <v>1</v>
      </c>
      <c r="DS867">
        <f t="shared" si="709"/>
        <v>0</v>
      </c>
      <c r="DT867">
        <f t="shared" si="710"/>
        <v>10.382387484560786</v>
      </c>
      <c r="DW867">
        <v>860</v>
      </c>
      <c r="DX867">
        <v>9.9371960792799108</v>
      </c>
      <c r="DY867">
        <v>25.384618469381564</v>
      </c>
      <c r="EA867">
        <f t="shared" si="711"/>
        <v>0</v>
      </c>
      <c r="EB867">
        <f t="shared" si="712"/>
        <v>1</v>
      </c>
      <c r="EC867">
        <f t="shared" si="713"/>
        <v>15.447422390101654</v>
      </c>
      <c r="EF867">
        <v>860</v>
      </c>
      <c r="EG867">
        <v>16.026759747941867</v>
      </c>
      <c r="EH867">
        <v>8.4238543116442131</v>
      </c>
      <c r="EJ867">
        <f t="shared" si="714"/>
        <v>1</v>
      </c>
      <c r="EK867">
        <f t="shared" si="715"/>
        <v>0</v>
      </c>
      <c r="EL867">
        <f t="shared" si="716"/>
        <v>7.6029054362976538</v>
      </c>
      <c r="EO867">
        <v>860</v>
      </c>
      <c r="EP867">
        <v>24.178099909062556</v>
      </c>
      <c r="EQ867">
        <v>20.124135490162015</v>
      </c>
      <c r="ES867">
        <f t="shared" si="717"/>
        <v>1</v>
      </c>
      <c r="ET867">
        <f t="shared" si="718"/>
        <v>0</v>
      </c>
      <c r="EU867">
        <f t="shared" si="719"/>
        <v>4.0539644189005415</v>
      </c>
    </row>
    <row r="868" spans="1:151" x14ac:dyDescent="0.25">
      <c r="A868">
        <v>861</v>
      </c>
      <c r="B868">
        <v>12.750147574562138</v>
      </c>
      <c r="C868">
        <v>40.380071423176773</v>
      </c>
      <c r="E868">
        <f t="shared" si="669"/>
        <v>0</v>
      </c>
      <c r="F868">
        <f t="shared" si="671"/>
        <v>1</v>
      </c>
      <c r="G868">
        <f t="shared" si="670"/>
        <v>27.629923848614634</v>
      </c>
      <c r="J868">
        <v>861</v>
      </c>
      <c r="K868">
        <v>10.164125787315767</v>
      </c>
      <c r="L868">
        <v>24.05550431327999</v>
      </c>
      <c r="N868">
        <f t="shared" si="672"/>
        <v>0</v>
      </c>
      <c r="O868">
        <f t="shared" si="673"/>
        <v>1</v>
      </c>
      <c r="P868">
        <f t="shared" si="674"/>
        <v>13.891378525964223</v>
      </c>
      <c r="S868">
        <v>861</v>
      </c>
      <c r="T868">
        <v>14.906359927250545</v>
      </c>
      <c r="U868">
        <v>27.152824667445241</v>
      </c>
      <c r="W868">
        <f t="shared" si="675"/>
        <v>0</v>
      </c>
      <c r="X868">
        <f t="shared" si="676"/>
        <v>1</v>
      </c>
      <c r="Y868">
        <f t="shared" si="677"/>
        <v>12.246464740194696</v>
      </c>
      <c r="AB868">
        <v>861</v>
      </c>
      <c r="AC868">
        <v>28.603624836111244</v>
      </c>
      <c r="AD868">
        <v>18.533120017691644</v>
      </c>
      <c r="AF868">
        <f t="shared" si="678"/>
        <v>1</v>
      </c>
      <c r="AG868">
        <f t="shared" si="679"/>
        <v>0</v>
      </c>
      <c r="AH868">
        <f t="shared" si="680"/>
        <v>10.0705048184196</v>
      </c>
      <c r="AK868">
        <v>861</v>
      </c>
      <c r="AL868">
        <v>23.269750326882665</v>
      </c>
      <c r="AM868">
        <v>39.621601115183395</v>
      </c>
      <c r="AO868">
        <f t="shared" si="681"/>
        <v>0</v>
      </c>
      <c r="AP868">
        <f t="shared" si="682"/>
        <v>1</v>
      </c>
      <c r="AQ868">
        <f t="shared" si="683"/>
        <v>16.35185078830073</v>
      </c>
      <c r="AT868">
        <v>861</v>
      </c>
      <c r="AU868">
        <v>14.54169013345998</v>
      </c>
      <c r="AV868">
        <v>29.222231958608646</v>
      </c>
      <c r="AX868">
        <f t="shared" si="684"/>
        <v>0</v>
      </c>
      <c r="AY868">
        <f t="shared" si="685"/>
        <v>1</v>
      </c>
      <c r="AZ868">
        <f t="shared" si="686"/>
        <v>14.680541825148666</v>
      </c>
      <c r="BC868">
        <v>861</v>
      </c>
      <c r="BD868" t="e">
        <v>#N/A</v>
      </c>
      <c r="BE868" t="e">
        <v>#N/A</v>
      </c>
      <c r="BG868" t="e">
        <f t="shared" si="687"/>
        <v>#N/A</v>
      </c>
      <c r="BH868" t="e">
        <f t="shared" si="688"/>
        <v>#N/A</v>
      </c>
      <c r="BI868" t="e">
        <f t="shared" si="689"/>
        <v>#N/A</v>
      </c>
      <c r="BL868">
        <v>861</v>
      </c>
      <c r="BM868">
        <v>18.155956329147372</v>
      </c>
      <c r="BN868">
        <v>6.8631051973108264</v>
      </c>
      <c r="BP868">
        <f t="shared" si="690"/>
        <v>1</v>
      </c>
      <c r="BQ868">
        <f t="shared" si="691"/>
        <v>0</v>
      </c>
      <c r="BR868">
        <f t="shared" si="692"/>
        <v>11.292851131836546</v>
      </c>
      <c r="BU868">
        <v>861</v>
      </c>
      <c r="BV868">
        <v>16.364661681532635</v>
      </c>
      <c r="BW868">
        <v>25.125234389096782</v>
      </c>
      <c r="BY868">
        <f t="shared" si="693"/>
        <v>0</v>
      </c>
      <c r="BZ868">
        <f t="shared" si="694"/>
        <v>1</v>
      </c>
      <c r="CA868">
        <f t="shared" si="695"/>
        <v>8.7605727075641475</v>
      </c>
      <c r="CD868">
        <v>861</v>
      </c>
      <c r="CE868">
        <v>15.432480455924502</v>
      </c>
      <c r="CF868">
        <v>6.2591073172261602</v>
      </c>
      <c r="CH868">
        <f t="shared" si="696"/>
        <v>1</v>
      </c>
      <c r="CI868">
        <f t="shared" si="697"/>
        <v>0</v>
      </c>
      <c r="CJ868">
        <f t="shared" si="698"/>
        <v>9.1733731386983415</v>
      </c>
      <c r="CM868">
        <v>861</v>
      </c>
      <c r="CN868">
        <v>18.844275657897207</v>
      </c>
      <c r="CO868">
        <v>18.408969871462975</v>
      </c>
      <c r="CQ868">
        <f t="shared" si="699"/>
        <v>1</v>
      </c>
      <c r="CR868">
        <f t="shared" si="700"/>
        <v>0</v>
      </c>
      <c r="CS868">
        <f t="shared" si="701"/>
        <v>0.43530578643423112</v>
      </c>
      <c r="CV868">
        <v>861</v>
      </c>
      <c r="CW868">
        <v>17.58389886157109</v>
      </c>
      <c r="CX868">
        <v>15.99592282538217</v>
      </c>
      <c r="CZ868">
        <f t="shared" si="702"/>
        <v>1</v>
      </c>
      <c r="DA868">
        <f t="shared" si="703"/>
        <v>0</v>
      </c>
      <c r="DB868">
        <f t="shared" si="704"/>
        <v>1.5879760361889197</v>
      </c>
      <c r="DE868">
        <v>861</v>
      </c>
      <c r="DF868">
        <v>25.938808442403541</v>
      </c>
      <c r="DG868">
        <v>21.262389563972096</v>
      </c>
      <c r="DI868">
        <f t="shared" si="705"/>
        <v>1</v>
      </c>
      <c r="DJ868">
        <f t="shared" si="706"/>
        <v>0</v>
      </c>
      <c r="DK868">
        <f t="shared" si="707"/>
        <v>4.6764188784314449</v>
      </c>
      <c r="DN868">
        <v>861</v>
      </c>
      <c r="DO868">
        <v>26.965324373219083</v>
      </c>
      <c r="DP868">
        <v>7.2989517223321432</v>
      </c>
      <c r="DR868">
        <f t="shared" si="708"/>
        <v>1</v>
      </c>
      <c r="DS868">
        <f t="shared" si="709"/>
        <v>0</v>
      </c>
      <c r="DT868">
        <f t="shared" si="710"/>
        <v>19.666372650886942</v>
      </c>
      <c r="DW868">
        <v>861</v>
      </c>
      <c r="DX868">
        <v>23.164728614962812</v>
      </c>
      <c r="DY868">
        <v>28.301858523265807</v>
      </c>
      <c r="EA868">
        <f t="shared" si="711"/>
        <v>0</v>
      </c>
      <c r="EB868">
        <f t="shared" si="712"/>
        <v>1</v>
      </c>
      <c r="EC868">
        <f t="shared" si="713"/>
        <v>5.1371299083029953</v>
      </c>
      <c r="EF868">
        <v>861</v>
      </c>
      <c r="EG868">
        <v>24.177341890955489</v>
      </c>
      <c r="EH868">
        <v>11.050455612882747</v>
      </c>
      <c r="EJ868">
        <f t="shared" si="714"/>
        <v>1</v>
      </c>
      <c r="EK868">
        <f t="shared" si="715"/>
        <v>0</v>
      </c>
      <c r="EL868">
        <f t="shared" si="716"/>
        <v>13.126886278072742</v>
      </c>
      <c r="EO868">
        <v>861</v>
      </c>
      <c r="EP868">
        <v>23.442860602387189</v>
      </c>
      <c r="EQ868">
        <v>40.931098453931106</v>
      </c>
      <c r="ES868">
        <f t="shared" si="717"/>
        <v>0</v>
      </c>
      <c r="ET868">
        <f t="shared" si="718"/>
        <v>1</v>
      </c>
      <c r="EU868">
        <f t="shared" si="719"/>
        <v>17.488237851543918</v>
      </c>
    </row>
    <row r="869" spans="1:151" x14ac:dyDescent="0.25">
      <c r="A869">
        <v>862</v>
      </c>
      <c r="B869">
        <v>14.041105919487226</v>
      </c>
      <c r="C869">
        <v>21.192734759533671</v>
      </c>
      <c r="E869">
        <f t="shared" si="669"/>
        <v>0</v>
      </c>
      <c r="F869">
        <f t="shared" si="671"/>
        <v>1</v>
      </c>
      <c r="G869">
        <f t="shared" si="670"/>
        <v>7.1516288400464454</v>
      </c>
      <c r="J869">
        <v>862</v>
      </c>
      <c r="K869">
        <v>21.76805997436071</v>
      </c>
      <c r="L869">
        <v>27.223607243978414</v>
      </c>
      <c r="N869">
        <f t="shared" si="672"/>
        <v>0</v>
      </c>
      <c r="O869">
        <f t="shared" si="673"/>
        <v>1</v>
      </c>
      <c r="P869">
        <f t="shared" si="674"/>
        <v>5.4555472696177034</v>
      </c>
      <c r="S869">
        <v>862</v>
      </c>
      <c r="T869">
        <v>19.747347380369138</v>
      </c>
      <c r="U869">
        <v>14.317130333297751</v>
      </c>
      <c r="W869">
        <f t="shared" si="675"/>
        <v>1</v>
      </c>
      <c r="X869">
        <f t="shared" si="676"/>
        <v>0</v>
      </c>
      <c r="Y869">
        <f t="shared" si="677"/>
        <v>5.4302170470713875</v>
      </c>
      <c r="AB869">
        <v>862</v>
      </c>
      <c r="AC869">
        <v>21.812742395667058</v>
      </c>
      <c r="AD869">
        <v>17.809886594286045</v>
      </c>
      <c r="AF869">
        <f t="shared" si="678"/>
        <v>1</v>
      </c>
      <c r="AG869">
        <f t="shared" si="679"/>
        <v>0</v>
      </c>
      <c r="AH869">
        <f t="shared" si="680"/>
        <v>4.0028558013810134</v>
      </c>
      <c r="AK869">
        <v>862</v>
      </c>
      <c r="AL869">
        <v>8.8878563094872813</v>
      </c>
      <c r="AM869">
        <v>9.9288872297094137</v>
      </c>
      <c r="AO869">
        <f t="shared" si="681"/>
        <v>0</v>
      </c>
      <c r="AP869">
        <f t="shared" si="682"/>
        <v>1</v>
      </c>
      <c r="AQ869">
        <f t="shared" si="683"/>
        <v>1.0410309202221324</v>
      </c>
      <c r="AT869">
        <v>862</v>
      </c>
      <c r="AU869">
        <v>13.713323691946407</v>
      </c>
      <c r="AV869">
        <v>18.960300239169012</v>
      </c>
      <c r="AX869">
        <f t="shared" si="684"/>
        <v>0</v>
      </c>
      <c r="AY869">
        <f t="shared" si="685"/>
        <v>1</v>
      </c>
      <c r="AZ869">
        <f t="shared" si="686"/>
        <v>5.2469765472226051</v>
      </c>
      <c r="BC869">
        <v>862</v>
      </c>
      <c r="BD869" t="e">
        <v>#N/A</v>
      </c>
      <c r="BE869" t="e">
        <v>#N/A</v>
      </c>
      <c r="BG869" t="e">
        <f t="shared" si="687"/>
        <v>#N/A</v>
      </c>
      <c r="BH869" t="e">
        <f t="shared" si="688"/>
        <v>#N/A</v>
      </c>
      <c r="BI869" t="e">
        <f t="shared" si="689"/>
        <v>#N/A</v>
      </c>
      <c r="BL869">
        <v>862</v>
      </c>
      <c r="BM869">
        <v>40.104275468158747</v>
      </c>
      <c r="BN869">
        <v>10.344811880735298</v>
      </c>
      <c r="BP869">
        <f t="shared" si="690"/>
        <v>1</v>
      </c>
      <c r="BQ869">
        <f t="shared" si="691"/>
        <v>0</v>
      </c>
      <c r="BR869">
        <f t="shared" si="692"/>
        <v>29.759463587423447</v>
      </c>
      <c r="BU869">
        <v>862</v>
      </c>
      <c r="BV869">
        <v>12.250155016034654</v>
      </c>
      <c r="BW869">
        <v>25.578072662741377</v>
      </c>
      <c r="BY869">
        <f t="shared" si="693"/>
        <v>0</v>
      </c>
      <c r="BZ869">
        <f t="shared" si="694"/>
        <v>1</v>
      </c>
      <c r="CA869">
        <f t="shared" si="695"/>
        <v>13.327917646706723</v>
      </c>
      <c r="CD869">
        <v>862</v>
      </c>
      <c r="CE869">
        <v>27.095238007695642</v>
      </c>
      <c r="CF869">
        <v>26.236875569178686</v>
      </c>
      <c r="CH869">
        <f t="shared" si="696"/>
        <v>1</v>
      </c>
      <c r="CI869">
        <f t="shared" si="697"/>
        <v>0</v>
      </c>
      <c r="CJ869">
        <f t="shared" si="698"/>
        <v>0.85836243851695571</v>
      </c>
      <c r="CM869">
        <v>862</v>
      </c>
      <c r="CN869">
        <v>19.11264998127556</v>
      </c>
      <c r="CO869">
        <v>24.078810913951664</v>
      </c>
      <c r="CQ869">
        <f t="shared" si="699"/>
        <v>0</v>
      </c>
      <c r="CR869">
        <f t="shared" si="700"/>
        <v>1</v>
      </c>
      <c r="CS869">
        <f t="shared" si="701"/>
        <v>4.9661609326761038</v>
      </c>
      <c r="CV869">
        <v>862</v>
      </c>
      <c r="CW869">
        <v>28.781144637356508</v>
      </c>
      <c r="CX869">
        <v>20.751405000531086</v>
      </c>
      <c r="CZ869">
        <f t="shared" si="702"/>
        <v>1</v>
      </c>
      <c r="DA869">
        <f t="shared" si="703"/>
        <v>0</v>
      </c>
      <c r="DB869">
        <f t="shared" si="704"/>
        <v>8.0297396368254219</v>
      </c>
      <c r="DE869">
        <v>862</v>
      </c>
      <c r="DF869">
        <v>18.568843197108745</v>
      </c>
      <c r="DG869">
        <v>28.620242352080638</v>
      </c>
      <c r="DI869">
        <f t="shared" si="705"/>
        <v>0</v>
      </c>
      <c r="DJ869">
        <f t="shared" si="706"/>
        <v>1</v>
      </c>
      <c r="DK869">
        <f t="shared" si="707"/>
        <v>10.051399154971893</v>
      </c>
      <c r="DN869">
        <v>862</v>
      </c>
      <c r="DO869">
        <v>25.066800033155104</v>
      </c>
      <c r="DP869">
        <v>26.970724757130672</v>
      </c>
      <c r="DR869">
        <f t="shared" si="708"/>
        <v>0</v>
      </c>
      <c r="DS869">
        <f t="shared" si="709"/>
        <v>1</v>
      </c>
      <c r="DT869">
        <f t="shared" si="710"/>
        <v>1.9039247239755674</v>
      </c>
      <c r="DW869">
        <v>862</v>
      </c>
      <c r="DX869">
        <v>13.61821950908236</v>
      </c>
      <c r="DY869">
        <v>33.692519884120074</v>
      </c>
      <c r="EA869">
        <f t="shared" si="711"/>
        <v>0</v>
      </c>
      <c r="EB869">
        <f t="shared" si="712"/>
        <v>1</v>
      </c>
      <c r="EC869">
        <f t="shared" si="713"/>
        <v>20.074300375037716</v>
      </c>
      <c r="EF869">
        <v>862</v>
      </c>
      <c r="EG869">
        <v>23.477104127474593</v>
      </c>
      <c r="EH869">
        <v>12.294997562882154</v>
      </c>
      <c r="EJ869">
        <f t="shared" si="714"/>
        <v>1</v>
      </c>
      <c r="EK869">
        <f t="shared" si="715"/>
        <v>0</v>
      </c>
      <c r="EL869">
        <f t="shared" si="716"/>
        <v>11.18210656459244</v>
      </c>
      <c r="EO869">
        <v>862</v>
      </c>
      <c r="EP869">
        <v>22.230151878649362</v>
      </c>
      <c r="EQ869">
        <v>7.8942157685747496</v>
      </c>
      <c r="ES869">
        <f t="shared" si="717"/>
        <v>1</v>
      </c>
      <c r="ET869">
        <f t="shared" si="718"/>
        <v>0</v>
      </c>
      <c r="EU869">
        <f t="shared" si="719"/>
        <v>14.335936110074613</v>
      </c>
    </row>
    <row r="870" spans="1:151" x14ac:dyDescent="0.25">
      <c r="A870">
        <v>863</v>
      </c>
      <c r="B870">
        <v>10.708552984920612</v>
      </c>
      <c r="C870">
        <v>45.228000162981161</v>
      </c>
      <c r="E870">
        <f t="shared" si="669"/>
        <v>0</v>
      </c>
      <c r="F870">
        <f t="shared" si="671"/>
        <v>1</v>
      </c>
      <c r="G870">
        <f t="shared" si="670"/>
        <v>34.519447178060545</v>
      </c>
      <c r="J870">
        <v>863</v>
      </c>
      <c r="K870">
        <v>22.76273856481059</v>
      </c>
      <c r="L870">
        <v>24.57629593650891</v>
      </c>
      <c r="N870">
        <f t="shared" si="672"/>
        <v>0</v>
      </c>
      <c r="O870">
        <f t="shared" si="673"/>
        <v>1</v>
      </c>
      <c r="P870">
        <f t="shared" si="674"/>
        <v>1.8135573716983195</v>
      </c>
      <c r="S870">
        <v>863</v>
      </c>
      <c r="T870">
        <v>14.297538337776665</v>
      </c>
      <c r="U870">
        <v>16.263181216604202</v>
      </c>
      <c r="W870">
        <f t="shared" si="675"/>
        <v>0</v>
      </c>
      <c r="X870">
        <f t="shared" si="676"/>
        <v>1</v>
      </c>
      <c r="Y870">
        <f t="shared" si="677"/>
        <v>1.9656428788275377</v>
      </c>
      <c r="AB870">
        <v>863</v>
      </c>
      <c r="AC870">
        <v>16.531403829172604</v>
      </c>
      <c r="AD870">
        <v>19.596957833136539</v>
      </c>
      <c r="AF870">
        <f t="shared" si="678"/>
        <v>0</v>
      </c>
      <c r="AG870">
        <f t="shared" si="679"/>
        <v>1</v>
      </c>
      <c r="AH870">
        <f t="shared" si="680"/>
        <v>3.0655540039639355</v>
      </c>
      <c r="AK870">
        <v>863</v>
      </c>
      <c r="AL870">
        <v>13.381216901136785</v>
      </c>
      <c r="AM870">
        <v>33.328224458776482</v>
      </c>
      <c r="AO870">
        <f t="shared" si="681"/>
        <v>0</v>
      </c>
      <c r="AP870">
        <f t="shared" si="682"/>
        <v>1</v>
      </c>
      <c r="AQ870">
        <f t="shared" si="683"/>
        <v>19.947007557639697</v>
      </c>
      <c r="AT870">
        <v>863</v>
      </c>
      <c r="AU870">
        <v>21.838258181415885</v>
      </c>
      <c r="AV870">
        <v>31.108640080663754</v>
      </c>
      <c r="AX870">
        <f t="shared" si="684"/>
        <v>0</v>
      </c>
      <c r="AY870">
        <f t="shared" si="685"/>
        <v>1</v>
      </c>
      <c r="AZ870">
        <f t="shared" si="686"/>
        <v>9.2703818992478695</v>
      </c>
      <c r="BC870">
        <v>863</v>
      </c>
      <c r="BD870" t="e">
        <v>#N/A</v>
      </c>
      <c r="BE870" t="e">
        <v>#N/A</v>
      </c>
      <c r="BG870" t="e">
        <f t="shared" si="687"/>
        <v>#N/A</v>
      </c>
      <c r="BH870" t="e">
        <f t="shared" si="688"/>
        <v>#N/A</v>
      </c>
      <c r="BI870" t="e">
        <f t="shared" si="689"/>
        <v>#N/A</v>
      </c>
      <c r="BL870">
        <v>863</v>
      </c>
      <c r="BM870">
        <v>29.561822270991456</v>
      </c>
      <c r="BN870">
        <v>10.228386079600664</v>
      </c>
      <c r="BP870">
        <f t="shared" si="690"/>
        <v>1</v>
      </c>
      <c r="BQ870">
        <f t="shared" si="691"/>
        <v>0</v>
      </c>
      <c r="BR870">
        <f t="shared" si="692"/>
        <v>19.333436191390792</v>
      </c>
      <c r="BU870">
        <v>863</v>
      </c>
      <c r="BV870">
        <v>20.409830262723343</v>
      </c>
      <c r="BW870">
        <v>21.710279599351725</v>
      </c>
      <c r="BY870">
        <f t="shared" si="693"/>
        <v>0</v>
      </c>
      <c r="BZ870">
        <f t="shared" si="694"/>
        <v>1</v>
      </c>
      <c r="CA870">
        <f t="shared" si="695"/>
        <v>1.3004493366283825</v>
      </c>
      <c r="CD870">
        <v>863</v>
      </c>
      <c r="CE870">
        <v>4.9952989755938866</v>
      </c>
      <c r="CF870">
        <v>24.988612352866742</v>
      </c>
      <c r="CH870">
        <f t="shared" si="696"/>
        <v>0</v>
      </c>
      <c r="CI870">
        <f t="shared" si="697"/>
        <v>1</v>
      </c>
      <c r="CJ870">
        <f t="shared" si="698"/>
        <v>19.993313377272855</v>
      </c>
      <c r="CM870">
        <v>863</v>
      </c>
      <c r="CN870">
        <v>14.018401478450308</v>
      </c>
      <c r="CO870">
        <v>19.52883027713084</v>
      </c>
      <c r="CQ870">
        <f t="shared" si="699"/>
        <v>0</v>
      </c>
      <c r="CR870">
        <f t="shared" si="700"/>
        <v>1</v>
      </c>
      <c r="CS870">
        <f t="shared" si="701"/>
        <v>5.5104287986805325</v>
      </c>
      <c r="CV870">
        <v>863</v>
      </c>
      <c r="CW870">
        <v>28.937543333600729</v>
      </c>
      <c r="CX870">
        <v>13.119359891180974</v>
      </c>
      <c r="CZ870">
        <f t="shared" si="702"/>
        <v>1</v>
      </c>
      <c r="DA870">
        <f t="shared" si="703"/>
        <v>0</v>
      </c>
      <c r="DB870">
        <f t="shared" si="704"/>
        <v>15.818183442419755</v>
      </c>
      <c r="DE870">
        <v>863</v>
      </c>
      <c r="DF870">
        <v>18.882310457341916</v>
      </c>
      <c r="DG870">
        <v>19.288104915453538</v>
      </c>
      <c r="DI870">
        <f t="shared" si="705"/>
        <v>0</v>
      </c>
      <c r="DJ870">
        <f t="shared" si="706"/>
        <v>1</v>
      </c>
      <c r="DK870">
        <f t="shared" si="707"/>
        <v>0.40579445811162174</v>
      </c>
      <c r="DN870">
        <v>863</v>
      </c>
      <c r="DO870">
        <v>21.134344952641754</v>
      </c>
      <c r="DP870">
        <v>26.431825786571636</v>
      </c>
      <c r="DR870">
        <f t="shared" si="708"/>
        <v>0</v>
      </c>
      <c r="DS870">
        <f t="shared" si="709"/>
        <v>1</v>
      </c>
      <c r="DT870">
        <f t="shared" si="710"/>
        <v>5.2974808339298818</v>
      </c>
      <c r="DW870">
        <v>863</v>
      </c>
      <c r="DX870">
        <v>5.7922471211397966</v>
      </c>
      <c r="DY870">
        <v>23.291769845826707</v>
      </c>
      <c r="EA870">
        <f t="shared" si="711"/>
        <v>0</v>
      </c>
      <c r="EB870">
        <f t="shared" si="712"/>
        <v>1</v>
      </c>
      <c r="EC870">
        <f t="shared" si="713"/>
        <v>17.499522724686912</v>
      </c>
      <c r="EF870">
        <v>863</v>
      </c>
      <c r="EG870">
        <v>23.983451988024843</v>
      </c>
      <c r="EH870">
        <v>17.262609242330083</v>
      </c>
      <c r="EJ870">
        <f t="shared" si="714"/>
        <v>1</v>
      </c>
      <c r="EK870">
        <f t="shared" si="715"/>
        <v>0</v>
      </c>
      <c r="EL870">
        <f t="shared" si="716"/>
        <v>6.7208427456947604</v>
      </c>
      <c r="EO870">
        <v>863</v>
      </c>
      <c r="EP870">
        <v>19.538867978726635</v>
      </c>
      <c r="EQ870">
        <v>32.680994767091789</v>
      </c>
      <c r="ES870">
        <f t="shared" si="717"/>
        <v>0</v>
      </c>
      <c r="ET870">
        <f t="shared" si="718"/>
        <v>1</v>
      </c>
      <c r="EU870">
        <f t="shared" si="719"/>
        <v>13.142126788365154</v>
      </c>
    </row>
    <row r="871" spans="1:151" x14ac:dyDescent="0.25">
      <c r="A871">
        <v>864</v>
      </c>
      <c r="B871">
        <v>5.3136905795502631</v>
      </c>
      <c r="C871">
        <v>23.90775265765744</v>
      </c>
      <c r="E871">
        <f t="shared" si="669"/>
        <v>0</v>
      </c>
      <c r="F871">
        <f t="shared" si="671"/>
        <v>1</v>
      </c>
      <c r="G871">
        <f t="shared" si="670"/>
        <v>18.594062078107179</v>
      </c>
      <c r="J871">
        <v>864</v>
      </c>
      <c r="K871">
        <v>27.81305324040488</v>
      </c>
      <c r="L871">
        <v>20.054759292005404</v>
      </c>
      <c r="N871">
        <f t="shared" si="672"/>
        <v>1</v>
      </c>
      <c r="O871">
        <f t="shared" si="673"/>
        <v>0</v>
      </c>
      <c r="P871">
        <f t="shared" si="674"/>
        <v>7.7582939483994764</v>
      </c>
      <c r="S871">
        <v>864</v>
      </c>
      <c r="T871">
        <v>16.146997912714362</v>
      </c>
      <c r="U871">
        <v>44.285067043019204</v>
      </c>
      <c r="W871">
        <f t="shared" si="675"/>
        <v>0</v>
      </c>
      <c r="X871">
        <f t="shared" si="676"/>
        <v>1</v>
      </c>
      <c r="Y871">
        <f t="shared" si="677"/>
        <v>28.138069130304842</v>
      </c>
      <c r="AB871">
        <v>864</v>
      </c>
      <c r="AC871">
        <v>29.055656679487861</v>
      </c>
      <c r="AD871">
        <v>15.697396721914686</v>
      </c>
      <c r="AF871">
        <f t="shared" si="678"/>
        <v>1</v>
      </c>
      <c r="AG871">
        <f t="shared" si="679"/>
        <v>0</v>
      </c>
      <c r="AH871">
        <f t="shared" si="680"/>
        <v>13.358259957573175</v>
      </c>
      <c r="AK871">
        <v>864</v>
      </c>
      <c r="AL871">
        <v>17.78357890091597</v>
      </c>
      <c r="AM871">
        <v>19.328243910969054</v>
      </c>
      <c r="AO871">
        <f t="shared" si="681"/>
        <v>0</v>
      </c>
      <c r="AP871">
        <f t="shared" si="682"/>
        <v>1</v>
      </c>
      <c r="AQ871">
        <f t="shared" si="683"/>
        <v>1.5446650100530839</v>
      </c>
      <c r="AT871">
        <v>864</v>
      </c>
      <c r="AU871">
        <v>16.814733878452053</v>
      </c>
      <c r="AV871">
        <v>25.643910270638713</v>
      </c>
      <c r="AX871">
        <f t="shared" si="684"/>
        <v>0</v>
      </c>
      <c r="AY871">
        <f t="shared" si="685"/>
        <v>1</v>
      </c>
      <c r="AZ871">
        <f t="shared" si="686"/>
        <v>8.8291763921866604</v>
      </c>
      <c r="BC871">
        <v>864</v>
      </c>
      <c r="BD871" t="e">
        <v>#N/A</v>
      </c>
      <c r="BE871" t="e">
        <v>#N/A</v>
      </c>
      <c r="BG871" t="e">
        <f t="shared" si="687"/>
        <v>#N/A</v>
      </c>
      <c r="BH871" t="e">
        <f t="shared" si="688"/>
        <v>#N/A</v>
      </c>
      <c r="BI871" t="e">
        <f t="shared" si="689"/>
        <v>#N/A</v>
      </c>
      <c r="BL871">
        <v>864</v>
      </c>
      <c r="BM871">
        <v>35.442338757092216</v>
      </c>
      <c r="BN871">
        <v>8.3367840703231693</v>
      </c>
      <c r="BP871">
        <f t="shared" si="690"/>
        <v>1</v>
      </c>
      <c r="BQ871">
        <f t="shared" si="691"/>
        <v>0</v>
      </c>
      <c r="BR871">
        <f t="shared" si="692"/>
        <v>27.105554686769047</v>
      </c>
      <c r="BU871">
        <v>864</v>
      </c>
      <c r="BV871">
        <v>21.290135511316983</v>
      </c>
      <c r="BW871">
        <v>27.904285943720254</v>
      </c>
      <c r="BY871">
        <f t="shared" si="693"/>
        <v>0</v>
      </c>
      <c r="BZ871">
        <f t="shared" si="694"/>
        <v>1</v>
      </c>
      <c r="CA871">
        <f t="shared" si="695"/>
        <v>6.6141504324032709</v>
      </c>
      <c r="CD871">
        <v>864</v>
      </c>
      <c r="CE871">
        <v>16.88554262516714</v>
      </c>
      <c r="CF871">
        <v>31.277094367266628</v>
      </c>
      <c r="CH871">
        <f t="shared" si="696"/>
        <v>0</v>
      </c>
      <c r="CI871">
        <f t="shared" si="697"/>
        <v>1</v>
      </c>
      <c r="CJ871">
        <f t="shared" si="698"/>
        <v>14.391551742099487</v>
      </c>
      <c r="CM871">
        <v>864</v>
      </c>
      <c r="CN871">
        <v>19.823224943484135</v>
      </c>
      <c r="CO871">
        <v>22.367106074835366</v>
      </c>
      <c r="CQ871">
        <f t="shared" si="699"/>
        <v>0</v>
      </c>
      <c r="CR871">
        <f t="shared" si="700"/>
        <v>1</v>
      </c>
      <c r="CS871">
        <f t="shared" si="701"/>
        <v>2.5438811313512311</v>
      </c>
      <c r="CV871">
        <v>864</v>
      </c>
      <c r="CW871">
        <v>25.575372569771922</v>
      </c>
      <c r="CX871">
        <v>17.224395924735425</v>
      </c>
      <c r="CZ871">
        <f t="shared" si="702"/>
        <v>1</v>
      </c>
      <c r="DA871">
        <f t="shared" si="703"/>
        <v>0</v>
      </c>
      <c r="DB871">
        <f t="shared" si="704"/>
        <v>8.3509766450364964</v>
      </c>
      <c r="DE871">
        <v>864</v>
      </c>
      <c r="DF871">
        <v>23.94149346816473</v>
      </c>
      <c r="DG871">
        <v>28.54205441855083</v>
      </c>
      <c r="DI871">
        <f t="shared" si="705"/>
        <v>0</v>
      </c>
      <c r="DJ871">
        <f t="shared" si="706"/>
        <v>1</v>
      </c>
      <c r="DK871">
        <f t="shared" si="707"/>
        <v>4.6005609503861002</v>
      </c>
      <c r="DN871">
        <v>864</v>
      </c>
      <c r="DO871">
        <v>25.705383063533901</v>
      </c>
      <c r="DP871">
        <v>17.142257203425292</v>
      </c>
      <c r="DR871">
        <f t="shared" si="708"/>
        <v>1</v>
      </c>
      <c r="DS871">
        <f t="shared" si="709"/>
        <v>0</v>
      </c>
      <c r="DT871">
        <f t="shared" si="710"/>
        <v>8.5631258601086095</v>
      </c>
      <c r="DW871">
        <v>864</v>
      </c>
      <c r="DX871">
        <v>29.914554674055342</v>
      </c>
      <c r="DY871">
        <v>27.177483149358665</v>
      </c>
      <c r="EA871">
        <f t="shared" si="711"/>
        <v>1</v>
      </c>
      <c r="EB871">
        <f t="shared" si="712"/>
        <v>0</v>
      </c>
      <c r="EC871">
        <f t="shared" si="713"/>
        <v>2.7370715246966775</v>
      </c>
      <c r="EF871">
        <v>864</v>
      </c>
      <c r="EG871">
        <v>20.403357628242947</v>
      </c>
      <c r="EH871">
        <v>12.6010176714236</v>
      </c>
      <c r="EJ871">
        <f t="shared" si="714"/>
        <v>1</v>
      </c>
      <c r="EK871">
        <f t="shared" si="715"/>
        <v>0</v>
      </c>
      <c r="EL871">
        <f t="shared" si="716"/>
        <v>7.8023399568193472</v>
      </c>
      <c r="EO871">
        <v>864</v>
      </c>
      <c r="EP871">
        <v>21.88062682696885</v>
      </c>
      <c r="EQ871">
        <v>39.425279003973692</v>
      </c>
      <c r="ES871">
        <f t="shared" si="717"/>
        <v>0</v>
      </c>
      <c r="ET871">
        <f t="shared" si="718"/>
        <v>1</v>
      </c>
      <c r="EU871">
        <f t="shared" si="719"/>
        <v>17.544652177004842</v>
      </c>
    </row>
    <row r="872" spans="1:151" x14ac:dyDescent="0.25">
      <c r="A872">
        <v>865</v>
      </c>
      <c r="B872">
        <v>8.3180043479629351</v>
      </c>
      <c r="C872">
        <v>12.047538443926182</v>
      </c>
      <c r="E872">
        <f t="shared" si="669"/>
        <v>0</v>
      </c>
      <c r="F872">
        <f t="shared" si="671"/>
        <v>1</v>
      </c>
      <c r="G872">
        <f t="shared" si="670"/>
        <v>3.7295340959632473</v>
      </c>
      <c r="J872">
        <v>865</v>
      </c>
      <c r="K872">
        <v>16.588685123095829</v>
      </c>
      <c r="L872">
        <v>31.838486651338059</v>
      </c>
      <c r="N872">
        <f t="shared" si="672"/>
        <v>0</v>
      </c>
      <c r="O872">
        <f t="shared" si="673"/>
        <v>1</v>
      </c>
      <c r="P872">
        <f t="shared" si="674"/>
        <v>15.24980152824223</v>
      </c>
      <c r="S872">
        <v>865</v>
      </c>
      <c r="T872">
        <v>12.563734677441275</v>
      </c>
      <c r="U872">
        <v>0.34455444333670471</v>
      </c>
      <c r="W872">
        <f t="shared" si="675"/>
        <v>1</v>
      </c>
      <c r="X872">
        <f t="shared" si="676"/>
        <v>0</v>
      </c>
      <c r="Y872">
        <f t="shared" si="677"/>
        <v>12.21918023410457</v>
      </c>
      <c r="AB872">
        <v>865</v>
      </c>
      <c r="AC872">
        <v>20.549611949165566</v>
      </c>
      <c r="AD872">
        <v>17.5311835409099</v>
      </c>
      <c r="AF872">
        <f t="shared" si="678"/>
        <v>1</v>
      </c>
      <c r="AG872">
        <f t="shared" si="679"/>
        <v>0</v>
      </c>
      <c r="AH872">
        <f t="shared" si="680"/>
        <v>3.0184284082556658</v>
      </c>
      <c r="AK872">
        <v>865</v>
      </c>
      <c r="AL872">
        <v>19.828102896132481</v>
      </c>
      <c r="AM872">
        <v>13.192096121218302</v>
      </c>
      <c r="AO872">
        <f t="shared" si="681"/>
        <v>1</v>
      </c>
      <c r="AP872">
        <f t="shared" si="682"/>
        <v>0</v>
      </c>
      <c r="AQ872">
        <f t="shared" si="683"/>
        <v>6.6360067749141791</v>
      </c>
      <c r="AT872">
        <v>865</v>
      </c>
      <c r="AU872">
        <v>15.515962574038632</v>
      </c>
      <c r="AV872">
        <v>26.889136653909347</v>
      </c>
      <c r="AX872">
        <f t="shared" si="684"/>
        <v>0</v>
      </c>
      <c r="AY872">
        <f t="shared" si="685"/>
        <v>1</v>
      </c>
      <c r="AZ872">
        <f t="shared" si="686"/>
        <v>11.373174079870715</v>
      </c>
      <c r="BC872">
        <v>865</v>
      </c>
      <c r="BD872" t="e">
        <v>#N/A</v>
      </c>
      <c r="BE872" t="e">
        <v>#N/A</v>
      </c>
      <c r="BG872" t="e">
        <f t="shared" si="687"/>
        <v>#N/A</v>
      </c>
      <c r="BH872" t="e">
        <f t="shared" si="688"/>
        <v>#N/A</v>
      </c>
      <c r="BI872" t="e">
        <f t="shared" si="689"/>
        <v>#N/A</v>
      </c>
      <c r="BL872">
        <v>865</v>
      </c>
      <c r="BM872">
        <v>32.770334316245759</v>
      </c>
      <c r="BN872">
        <v>11.127379930696838</v>
      </c>
      <c r="BP872">
        <f t="shared" si="690"/>
        <v>1</v>
      </c>
      <c r="BQ872">
        <f t="shared" si="691"/>
        <v>0</v>
      </c>
      <c r="BR872">
        <f t="shared" si="692"/>
        <v>21.642954385548919</v>
      </c>
      <c r="BU872">
        <v>865</v>
      </c>
      <c r="BV872">
        <v>31.731302907686221</v>
      </c>
      <c r="BW872">
        <v>17.60317120580407</v>
      </c>
      <c r="BY872">
        <f t="shared" si="693"/>
        <v>1</v>
      </c>
      <c r="BZ872">
        <f t="shared" si="694"/>
        <v>0</v>
      </c>
      <c r="CA872">
        <f t="shared" si="695"/>
        <v>14.12813170188215</v>
      </c>
      <c r="CD872">
        <v>865</v>
      </c>
      <c r="CE872">
        <v>30.623024101168035</v>
      </c>
      <c r="CF872">
        <v>18.943304665132391</v>
      </c>
      <c r="CH872">
        <f t="shared" si="696"/>
        <v>1</v>
      </c>
      <c r="CI872">
        <f t="shared" si="697"/>
        <v>0</v>
      </c>
      <c r="CJ872">
        <f t="shared" si="698"/>
        <v>11.679719436035644</v>
      </c>
      <c r="CM872">
        <v>865</v>
      </c>
      <c r="CN872">
        <v>15.130322164267914</v>
      </c>
      <c r="CO872">
        <v>25.103676321130948</v>
      </c>
      <c r="CQ872">
        <f t="shared" si="699"/>
        <v>0</v>
      </c>
      <c r="CR872">
        <f t="shared" si="700"/>
        <v>1</v>
      </c>
      <c r="CS872">
        <f t="shared" si="701"/>
        <v>9.9733541568630333</v>
      </c>
      <c r="CV872">
        <v>865</v>
      </c>
      <c r="CW872">
        <v>18.453442752146696</v>
      </c>
      <c r="CX872">
        <v>19.2836752831019</v>
      </c>
      <c r="CZ872">
        <f t="shared" si="702"/>
        <v>0</v>
      </c>
      <c r="DA872">
        <f t="shared" si="703"/>
        <v>1</v>
      </c>
      <c r="DB872">
        <f t="shared" si="704"/>
        <v>0.83023253095520388</v>
      </c>
      <c r="DE872">
        <v>865</v>
      </c>
      <c r="DF872">
        <v>20.365726252127665</v>
      </c>
      <c r="DG872">
        <v>16.741097869255476</v>
      </c>
      <c r="DI872">
        <f t="shared" si="705"/>
        <v>1</v>
      </c>
      <c r="DJ872">
        <f t="shared" si="706"/>
        <v>0</v>
      </c>
      <c r="DK872">
        <f t="shared" si="707"/>
        <v>3.6246283828721886</v>
      </c>
      <c r="DN872">
        <v>865</v>
      </c>
      <c r="DO872">
        <v>28.049808853690418</v>
      </c>
      <c r="DP872">
        <v>20.836378655937818</v>
      </c>
      <c r="DR872">
        <f t="shared" si="708"/>
        <v>1</v>
      </c>
      <c r="DS872">
        <f t="shared" si="709"/>
        <v>0</v>
      </c>
      <c r="DT872">
        <f t="shared" si="710"/>
        <v>7.2134301977526007</v>
      </c>
      <c r="DW872">
        <v>865</v>
      </c>
      <c r="DX872">
        <v>26.09367400653516</v>
      </c>
      <c r="DY872">
        <v>18.865943061354141</v>
      </c>
      <c r="EA872">
        <f t="shared" si="711"/>
        <v>1</v>
      </c>
      <c r="EB872">
        <f t="shared" si="712"/>
        <v>0</v>
      </c>
      <c r="EC872">
        <f t="shared" si="713"/>
        <v>7.227730945181019</v>
      </c>
      <c r="EF872">
        <v>865</v>
      </c>
      <c r="EG872">
        <v>22.278392890843314</v>
      </c>
      <c r="EH872">
        <v>23.768881867155606</v>
      </c>
      <c r="EJ872">
        <f t="shared" si="714"/>
        <v>0</v>
      </c>
      <c r="EK872">
        <f t="shared" si="715"/>
        <v>1</v>
      </c>
      <c r="EL872">
        <f t="shared" si="716"/>
        <v>1.4904889763122924</v>
      </c>
      <c r="EO872">
        <v>865</v>
      </c>
      <c r="EP872">
        <v>22.021428601127607</v>
      </c>
      <c r="EQ872">
        <v>5.3833858306111964</v>
      </c>
      <c r="ES872">
        <f t="shared" si="717"/>
        <v>1</v>
      </c>
      <c r="ET872">
        <f t="shared" si="718"/>
        <v>0</v>
      </c>
      <c r="EU872">
        <f t="shared" si="719"/>
        <v>16.63804277051641</v>
      </c>
    </row>
    <row r="873" spans="1:151" x14ac:dyDescent="0.25">
      <c r="A873">
        <v>866</v>
      </c>
      <c r="B873">
        <v>16.630556651296207</v>
      </c>
      <c r="C873">
        <v>26.220063876197852</v>
      </c>
      <c r="E873">
        <f t="shared" si="669"/>
        <v>0</v>
      </c>
      <c r="F873">
        <f t="shared" si="671"/>
        <v>1</v>
      </c>
      <c r="G873">
        <f t="shared" si="670"/>
        <v>9.5895072249016451</v>
      </c>
      <c r="J873">
        <v>866</v>
      </c>
      <c r="K873">
        <v>23.162657959858826</v>
      </c>
      <c r="L873">
        <v>22.91970779610584</v>
      </c>
      <c r="N873">
        <f t="shared" si="672"/>
        <v>1</v>
      </c>
      <c r="O873">
        <f t="shared" si="673"/>
        <v>0</v>
      </c>
      <c r="P873">
        <f t="shared" si="674"/>
        <v>0.24295016375298673</v>
      </c>
      <c r="S873">
        <v>866</v>
      </c>
      <c r="T873">
        <v>19.770841808219398</v>
      </c>
      <c r="U873">
        <v>12.062633726554015</v>
      </c>
      <c r="W873">
        <f t="shared" si="675"/>
        <v>1</v>
      </c>
      <c r="X873">
        <f t="shared" si="676"/>
        <v>0</v>
      </c>
      <c r="Y873">
        <f t="shared" si="677"/>
        <v>7.7082080816653828</v>
      </c>
      <c r="AB873">
        <v>866</v>
      </c>
      <c r="AC873">
        <v>26.65553880767925</v>
      </c>
      <c r="AD873">
        <v>16.153614135250969</v>
      </c>
      <c r="AF873">
        <f t="shared" si="678"/>
        <v>1</v>
      </c>
      <c r="AG873">
        <f t="shared" si="679"/>
        <v>0</v>
      </c>
      <c r="AH873">
        <f t="shared" si="680"/>
        <v>10.501924672428281</v>
      </c>
      <c r="AK873">
        <v>866</v>
      </c>
      <c r="AL873">
        <v>22.681887591896579</v>
      </c>
      <c r="AM873">
        <v>19.55788344517547</v>
      </c>
      <c r="AO873">
        <f t="shared" si="681"/>
        <v>1</v>
      </c>
      <c r="AP873">
        <f t="shared" si="682"/>
        <v>0</v>
      </c>
      <c r="AQ873">
        <f t="shared" si="683"/>
        <v>3.1240041467211093</v>
      </c>
      <c r="AT873">
        <v>866</v>
      </c>
      <c r="AU873">
        <v>17.940254788882136</v>
      </c>
      <c r="AV873">
        <v>25.31148365923141</v>
      </c>
      <c r="AX873">
        <f t="shared" si="684"/>
        <v>0</v>
      </c>
      <c r="AY873">
        <f t="shared" si="685"/>
        <v>1</v>
      </c>
      <c r="AZ873">
        <f t="shared" si="686"/>
        <v>7.3712288703492739</v>
      </c>
      <c r="BC873">
        <v>866</v>
      </c>
      <c r="BD873" t="e">
        <v>#N/A</v>
      </c>
      <c r="BE873" t="e">
        <v>#N/A</v>
      </c>
      <c r="BG873" t="e">
        <f t="shared" si="687"/>
        <v>#N/A</v>
      </c>
      <c r="BH873" t="e">
        <f t="shared" si="688"/>
        <v>#N/A</v>
      </c>
      <c r="BI873" t="e">
        <f t="shared" si="689"/>
        <v>#N/A</v>
      </c>
      <c r="BL873">
        <v>866</v>
      </c>
      <c r="BM873">
        <v>33.727130169260818</v>
      </c>
      <c r="BN873">
        <v>11.412676938994462</v>
      </c>
      <c r="BP873">
        <f t="shared" si="690"/>
        <v>1</v>
      </c>
      <c r="BQ873">
        <f t="shared" si="691"/>
        <v>0</v>
      </c>
      <c r="BR873">
        <f t="shared" si="692"/>
        <v>22.314453230266356</v>
      </c>
      <c r="BU873">
        <v>866</v>
      </c>
      <c r="BV873">
        <v>28.377796303981416</v>
      </c>
      <c r="BW873">
        <v>18.81174412511837</v>
      </c>
      <c r="BY873">
        <f t="shared" si="693"/>
        <v>1</v>
      </c>
      <c r="BZ873">
        <f t="shared" si="694"/>
        <v>0</v>
      </c>
      <c r="CA873">
        <f t="shared" si="695"/>
        <v>9.5660521788630462</v>
      </c>
      <c r="CD873">
        <v>866</v>
      </c>
      <c r="CE873">
        <v>20.768873582784863</v>
      </c>
      <c r="CF873">
        <v>32.792891989836875</v>
      </c>
      <c r="CH873">
        <f t="shared" si="696"/>
        <v>0</v>
      </c>
      <c r="CI873">
        <f t="shared" si="697"/>
        <v>1</v>
      </c>
      <c r="CJ873">
        <f t="shared" si="698"/>
        <v>12.024018407052012</v>
      </c>
      <c r="CM873">
        <v>866</v>
      </c>
      <c r="CN873">
        <v>19.385491584953755</v>
      </c>
      <c r="CO873">
        <v>24.994571748308143</v>
      </c>
      <c r="CQ873">
        <f t="shared" si="699"/>
        <v>0</v>
      </c>
      <c r="CR873">
        <f t="shared" si="700"/>
        <v>1</v>
      </c>
      <c r="CS873">
        <f t="shared" si="701"/>
        <v>5.6090801633543883</v>
      </c>
      <c r="CV873">
        <v>866</v>
      </c>
      <c r="CW873">
        <v>20.351202472110447</v>
      </c>
      <c r="CX873">
        <v>21.181298960703742</v>
      </c>
      <c r="CZ873">
        <f t="shared" si="702"/>
        <v>0</v>
      </c>
      <c r="DA873">
        <f t="shared" si="703"/>
        <v>1</v>
      </c>
      <c r="DB873">
        <f t="shared" si="704"/>
        <v>0.83009648859329488</v>
      </c>
      <c r="DE873">
        <v>866</v>
      </c>
      <c r="DF873">
        <v>21.825467544415144</v>
      </c>
      <c r="DG873">
        <v>11.859130691203012</v>
      </c>
      <c r="DI873">
        <f t="shared" si="705"/>
        <v>1</v>
      </c>
      <c r="DJ873">
        <f t="shared" si="706"/>
        <v>0</v>
      </c>
      <c r="DK873">
        <f t="shared" si="707"/>
        <v>9.9663368532121321</v>
      </c>
      <c r="DN873">
        <v>866</v>
      </c>
      <c r="DO873">
        <v>25.495557137104345</v>
      </c>
      <c r="DP873">
        <v>32.187046596510129</v>
      </c>
      <c r="DR873">
        <f t="shared" si="708"/>
        <v>0</v>
      </c>
      <c r="DS873">
        <f t="shared" si="709"/>
        <v>1</v>
      </c>
      <c r="DT873">
        <f t="shared" si="710"/>
        <v>6.6914894594057834</v>
      </c>
      <c r="DW873">
        <v>866</v>
      </c>
      <c r="DX873">
        <v>21.500841443490348</v>
      </c>
      <c r="DY873">
        <v>18.372812416826015</v>
      </c>
      <c r="EA873">
        <f t="shared" si="711"/>
        <v>1</v>
      </c>
      <c r="EB873">
        <f t="shared" si="712"/>
        <v>0</v>
      </c>
      <c r="EC873">
        <f t="shared" si="713"/>
        <v>3.1280290266643327</v>
      </c>
      <c r="EF873">
        <v>866</v>
      </c>
      <c r="EG873">
        <v>23.278818239004579</v>
      </c>
      <c r="EH873">
        <v>7.1672180932176328</v>
      </c>
      <c r="EJ873">
        <f t="shared" si="714"/>
        <v>1</v>
      </c>
      <c r="EK873">
        <f t="shared" si="715"/>
        <v>0</v>
      </c>
      <c r="EL873">
        <f t="shared" si="716"/>
        <v>16.111600145786944</v>
      </c>
      <c r="EO873">
        <v>866</v>
      </c>
      <c r="EP873">
        <v>13.413971851565311</v>
      </c>
      <c r="EQ873">
        <v>40.104379388554634</v>
      </c>
      <c r="ES873">
        <f t="shared" si="717"/>
        <v>0</v>
      </c>
      <c r="ET873">
        <f t="shared" si="718"/>
        <v>1</v>
      </c>
      <c r="EU873">
        <f t="shared" si="719"/>
        <v>26.690407536989323</v>
      </c>
    </row>
    <row r="874" spans="1:151" x14ac:dyDescent="0.25">
      <c r="A874">
        <v>867</v>
      </c>
      <c r="B874">
        <v>7.9957602640004026</v>
      </c>
      <c r="C874">
        <v>44.202294693790165</v>
      </c>
      <c r="E874">
        <f t="shared" si="669"/>
        <v>0</v>
      </c>
      <c r="F874">
        <f t="shared" si="671"/>
        <v>1</v>
      </c>
      <c r="G874">
        <f t="shared" si="670"/>
        <v>36.206534429789762</v>
      </c>
      <c r="J874">
        <v>867</v>
      </c>
      <c r="K874">
        <v>34.991881293524202</v>
      </c>
      <c r="L874">
        <v>35.579226998217024</v>
      </c>
      <c r="N874">
        <f t="shared" si="672"/>
        <v>0</v>
      </c>
      <c r="O874">
        <f t="shared" si="673"/>
        <v>1</v>
      </c>
      <c r="P874">
        <f t="shared" si="674"/>
        <v>0.58734570469282232</v>
      </c>
      <c r="S874">
        <v>867</v>
      </c>
      <c r="T874">
        <v>20.043464398067901</v>
      </c>
      <c r="U874">
        <v>34.696930729531928</v>
      </c>
      <c r="W874">
        <f t="shared" si="675"/>
        <v>0</v>
      </c>
      <c r="X874">
        <f t="shared" si="676"/>
        <v>1</v>
      </c>
      <c r="Y874">
        <f t="shared" si="677"/>
        <v>14.653466331464028</v>
      </c>
      <c r="AB874">
        <v>867</v>
      </c>
      <c r="AC874">
        <v>25.69430345492006</v>
      </c>
      <c r="AD874">
        <v>17.671365774072608</v>
      </c>
      <c r="AF874">
        <f t="shared" si="678"/>
        <v>1</v>
      </c>
      <c r="AG874">
        <f t="shared" si="679"/>
        <v>0</v>
      </c>
      <c r="AH874">
        <f t="shared" si="680"/>
        <v>8.022937680847452</v>
      </c>
      <c r="AK874">
        <v>867</v>
      </c>
      <c r="AL874">
        <v>26.055255683599313</v>
      </c>
      <c r="AM874">
        <v>22.614657467900305</v>
      </c>
      <c r="AO874">
        <f t="shared" si="681"/>
        <v>1</v>
      </c>
      <c r="AP874">
        <f t="shared" si="682"/>
        <v>0</v>
      </c>
      <c r="AQ874">
        <f t="shared" si="683"/>
        <v>3.4405982156990085</v>
      </c>
      <c r="AT874">
        <v>867</v>
      </c>
      <c r="AU874">
        <v>16.789521853296232</v>
      </c>
      <c r="AV874">
        <v>22.405907661738414</v>
      </c>
      <c r="AX874">
        <f t="shared" si="684"/>
        <v>0</v>
      </c>
      <c r="AY874">
        <f t="shared" si="685"/>
        <v>1</v>
      </c>
      <c r="AZ874">
        <f t="shared" si="686"/>
        <v>5.6163858084421818</v>
      </c>
      <c r="BC874">
        <v>867</v>
      </c>
      <c r="BD874" t="e">
        <v>#N/A</v>
      </c>
      <c r="BE874" t="e">
        <v>#N/A</v>
      </c>
      <c r="BG874" t="e">
        <f t="shared" si="687"/>
        <v>#N/A</v>
      </c>
      <c r="BH874" t="e">
        <f t="shared" si="688"/>
        <v>#N/A</v>
      </c>
      <c r="BI874" t="e">
        <f t="shared" si="689"/>
        <v>#N/A</v>
      </c>
      <c r="BL874">
        <v>867</v>
      </c>
      <c r="BM874">
        <v>32.163354362636895</v>
      </c>
      <c r="BN874">
        <v>10.777542078455475</v>
      </c>
      <c r="BP874">
        <f t="shared" si="690"/>
        <v>1</v>
      </c>
      <c r="BQ874">
        <f t="shared" si="691"/>
        <v>0</v>
      </c>
      <c r="BR874">
        <f t="shared" si="692"/>
        <v>21.385812284181419</v>
      </c>
      <c r="BU874">
        <v>867</v>
      </c>
      <c r="BV874">
        <v>20.63252631412162</v>
      </c>
      <c r="BW874">
        <v>23.520780341819879</v>
      </c>
      <c r="BY874">
        <f t="shared" si="693"/>
        <v>0</v>
      </c>
      <c r="BZ874">
        <f t="shared" si="694"/>
        <v>1</v>
      </c>
      <c r="CA874">
        <f t="shared" si="695"/>
        <v>2.8882540276982596</v>
      </c>
      <c r="CD874">
        <v>867</v>
      </c>
      <c r="CE874">
        <v>25.630023050543922</v>
      </c>
      <c r="CF874">
        <v>12.152702818337215</v>
      </c>
      <c r="CH874">
        <f t="shared" si="696"/>
        <v>1</v>
      </c>
      <c r="CI874">
        <f t="shared" si="697"/>
        <v>0</v>
      </c>
      <c r="CJ874">
        <f t="shared" si="698"/>
        <v>13.477320232206708</v>
      </c>
      <c r="CM874">
        <v>867</v>
      </c>
      <c r="CN874">
        <v>24.811902830498845</v>
      </c>
      <c r="CO874">
        <v>32.359811723720206</v>
      </c>
      <c r="CQ874">
        <f t="shared" si="699"/>
        <v>0</v>
      </c>
      <c r="CR874">
        <f t="shared" si="700"/>
        <v>1</v>
      </c>
      <c r="CS874">
        <f t="shared" si="701"/>
        <v>7.5479088932213614</v>
      </c>
      <c r="CV874">
        <v>867</v>
      </c>
      <c r="CW874">
        <v>28.101310134910481</v>
      </c>
      <c r="CX874">
        <v>12.99353192473934</v>
      </c>
      <c r="CZ874">
        <f t="shared" si="702"/>
        <v>1</v>
      </c>
      <c r="DA874">
        <f t="shared" si="703"/>
        <v>0</v>
      </c>
      <c r="DB874">
        <f t="shared" si="704"/>
        <v>15.107778210171141</v>
      </c>
      <c r="DE874">
        <v>867</v>
      </c>
      <c r="DF874">
        <v>23.771832936483857</v>
      </c>
      <c r="DG874">
        <v>27.908497057239096</v>
      </c>
      <c r="DI874">
        <f t="shared" si="705"/>
        <v>0</v>
      </c>
      <c r="DJ874">
        <f t="shared" si="706"/>
        <v>1</v>
      </c>
      <c r="DK874">
        <f t="shared" si="707"/>
        <v>4.1366641207552384</v>
      </c>
      <c r="DN874">
        <v>867</v>
      </c>
      <c r="DO874">
        <v>27.196586261481258</v>
      </c>
      <c r="DP874">
        <v>6.1524926416527919</v>
      </c>
      <c r="DR874">
        <f t="shared" si="708"/>
        <v>1</v>
      </c>
      <c r="DS874">
        <f t="shared" si="709"/>
        <v>0</v>
      </c>
      <c r="DT874">
        <f t="shared" si="710"/>
        <v>21.044093619828466</v>
      </c>
      <c r="DW874">
        <v>867</v>
      </c>
      <c r="DX874">
        <v>19.95618294799673</v>
      </c>
      <c r="DY874">
        <v>16.704243176814074</v>
      </c>
      <c r="EA874">
        <f t="shared" si="711"/>
        <v>1</v>
      </c>
      <c r="EB874">
        <f t="shared" si="712"/>
        <v>0</v>
      </c>
      <c r="EC874">
        <f t="shared" si="713"/>
        <v>3.2519397711826556</v>
      </c>
      <c r="EF874">
        <v>867</v>
      </c>
      <c r="EG874">
        <v>23.49318453282639</v>
      </c>
      <c r="EH874">
        <v>22.058486154243383</v>
      </c>
      <c r="EJ874">
        <f t="shared" si="714"/>
        <v>1</v>
      </c>
      <c r="EK874">
        <f t="shared" si="715"/>
        <v>0</v>
      </c>
      <c r="EL874">
        <f t="shared" si="716"/>
        <v>1.4346983785830076</v>
      </c>
      <c r="EO874">
        <v>867</v>
      </c>
      <c r="EP874">
        <v>16.768438131243187</v>
      </c>
      <c r="EQ874">
        <v>23.124363671577754</v>
      </c>
      <c r="ES874">
        <f t="shared" si="717"/>
        <v>0</v>
      </c>
      <c r="ET874">
        <f t="shared" si="718"/>
        <v>1</v>
      </c>
      <c r="EU874">
        <f t="shared" si="719"/>
        <v>6.3559255403345674</v>
      </c>
    </row>
    <row r="875" spans="1:151" x14ac:dyDescent="0.25">
      <c r="A875">
        <v>868</v>
      </c>
      <c r="B875">
        <v>8.3678729339992088</v>
      </c>
      <c r="C875">
        <v>15.195065724345957</v>
      </c>
      <c r="E875">
        <f t="shared" si="669"/>
        <v>0</v>
      </c>
      <c r="F875">
        <f t="shared" si="671"/>
        <v>1</v>
      </c>
      <c r="G875">
        <f t="shared" si="670"/>
        <v>6.8271927903467482</v>
      </c>
      <c r="J875">
        <v>868</v>
      </c>
      <c r="K875">
        <v>22.937012412946231</v>
      </c>
      <c r="L875">
        <v>21.30587539879237</v>
      </c>
      <c r="N875">
        <f t="shared" si="672"/>
        <v>1</v>
      </c>
      <c r="O875">
        <f t="shared" si="673"/>
        <v>0</v>
      </c>
      <c r="P875">
        <f t="shared" si="674"/>
        <v>1.631137014153861</v>
      </c>
      <c r="S875">
        <v>868</v>
      </c>
      <c r="T875">
        <v>14.244913549130256</v>
      </c>
      <c r="U875">
        <v>45.542687617511476</v>
      </c>
      <c r="W875">
        <f t="shared" si="675"/>
        <v>0</v>
      </c>
      <c r="X875">
        <f t="shared" si="676"/>
        <v>1</v>
      </c>
      <c r="Y875">
        <f t="shared" si="677"/>
        <v>31.297774068381219</v>
      </c>
      <c r="AB875">
        <v>868</v>
      </c>
      <c r="AC875">
        <v>21.06808474210797</v>
      </c>
      <c r="AD875">
        <v>18.242625898163062</v>
      </c>
      <c r="AF875">
        <f t="shared" si="678"/>
        <v>1</v>
      </c>
      <c r="AG875">
        <f t="shared" si="679"/>
        <v>0</v>
      </c>
      <c r="AH875">
        <f t="shared" si="680"/>
        <v>2.825458843944908</v>
      </c>
      <c r="AK875">
        <v>868</v>
      </c>
      <c r="AL875">
        <v>18.31509698974234</v>
      </c>
      <c r="AM875">
        <v>25.674027158427542</v>
      </c>
      <c r="AO875">
        <f t="shared" si="681"/>
        <v>0</v>
      </c>
      <c r="AP875">
        <f t="shared" si="682"/>
        <v>1</v>
      </c>
      <c r="AQ875">
        <f t="shared" si="683"/>
        <v>7.3589301686852018</v>
      </c>
      <c r="AT875">
        <v>868</v>
      </c>
      <c r="AU875">
        <v>17.694182396109621</v>
      </c>
      <c r="AV875">
        <v>18.559872041251992</v>
      </c>
      <c r="AX875">
        <f t="shared" si="684"/>
        <v>0</v>
      </c>
      <c r="AY875">
        <f t="shared" si="685"/>
        <v>1</v>
      </c>
      <c r="AZ875">
        <f t="shared" si="686"/>
        <v>0.86568964514237123</v>
      </c>
      <c r="BC875">
        <v>868</v>
      </c>
      <c r="BD875" t="e">
        <v>#N/A</v>
      </c>
      <c r="BE875" t="e">
        <v>#N/A</v>
      </c>
      <c r="BG875" t="e">
        <f t="shared" si="687"/>
        <v>#N/A</v>
      </c>
      <c r="BH875" t="e">
        <f t="shared" si="688"/>
        <v>#N/A</v>
      </c>
      <c r="BI875" t="e">
        <f t="shared" si="689"/>
        <v>#N/A</v>
      </c>
      <c r="BL875">
        <v>868</v>
      </c>
      <c r="BM875">
        <v>30.352989409565183</v>
      </c>
      <c r="BN875">
        <v>12.302907311579229</v>
      </c>
      <c r="BP875">
        <f t="shared" si="690"/>
        <v>1</v>
      </c>
      <c r="BQ875">
        <f t="shared" si="691"/>
        <v>0</v>
      </c>
      <c r="BR875">
        <f t="shared" si="692"/>
        <v>18.050082097985953</v>
      </c>
      <c r="BU875">
        <v>868</v>
      </c>
      <c r="BV875">
        <v>24.496098890908343</v>
      </c>
      <c r="BW875">
        <v>34.005729484493358</v>
      </c>
      <c r="BY875">
        <f t="shared" si="693"/>
        <v>0</v>
      </c>
      <c r="BZ875">
        <f t="shared" si="694"/>
        <v>1</v>
      </c>
      <c r="CA875">
        <f t="shared" si="695"/>
        <v>9.5096305935850154</v>
      </c>
      <c r="CD875">
        <v>868</v>
      </c>
      <c r="CE875">
        <v>18.023379738803474</v>
      </c>
      <c r="CF875">
        <v>22.038323388412422</v>
      </c>
      <c r="CH875">
        <f t="shared" si="696"/>
        <v>0</v>
      </c>
      <c r="CI875">
        <f t="shared" si="697"/>
        <v>1</v>
      </c>
      <c r="CJ875">
        <f t="shared" si="698"/>
        <v>4.0149436496089486</v>
      </c>
      <c r="CM875">
        <v>868</v>
      </c>
      <c r="CN875">
        <v>21.439275906549</v>
      </c>
      <c r="CO875">
        <v>32.159386198422055</v>
      </c>
      <c r="CQ875">
        <f t="shared" si="699"/>
        <v>0</v>
      </c>
      <c r="CR875">
        <f t="shared" si="700"/>
        <v>1</v>
      </c>
      <c r="CS875">
        <f t="shared" si="701"/>
        <v>10.720110291873056</v>
      </c>
      <c r="CV875">
        <v>868</v>
      </c>
      <c r="CW875">
        <v>22.91968494591638</v>
      </c>
      <c r="CX875">
        <v>20.577237575473688</v>
      </c>
      <c r="CZ875">
        <f t="shared" si="702"/>
        <v>1</v>
      </c>
      <c r="DA875">
        <f t="shared" si="703"/>
        <v>0</v>
      </c>
      <c r="DB875">
        <f t="shared" si="704"/>
        <v>2.3424473704426916</v>
      </c>
      <c r="DE875">
        <v>868</v>
      </c>
      <c r="DF875">
        <v>17.574861931552608</v>
      </c>
      <c r="DG875">
        <v>29.275121529188553</v>
      </c>
      <c r="DI875">
        <f t="shared" si="705"/>
        <v>0</v>
      </c>
      <c r="DJ875">
        <f t="shared" si="706"/>
        <v>1</v>
      </c>
      <c r="DK875">
        <f t="shared" si="707"/>
        <v>11.700259597635945</v>
      </c>
      <c r="DN875">
        <v>868</v>
      </c>
      <c r="DO875">
        <v>23.75719237860617</v>
      </c>
      <c r="DP875">
        <v>29.025437482490119</v>
      </c>
      <c r="DR875">
        <f t="shared" si="708"/>
        <v>0</v>
      </c>
      <c r="DS875">
        <f t="shared" si="709"/>
        <v>1</v>
      </c>
      <c r="DT875">
        <f t="shared" si="710"/>
        <v>5.2682451038839488</v>
      </c>
      <c r="DW875">
        <v>868</v>
      </c>
      <c r="DX875">
        <v>22.222947086161511</v>
      </c>
      <c r="DY875">
        <v>24.589739962345966</v>
      </c>
      <c r="EA875">
        <f t="shared" si="711"/>
        <v>0</v>
      </c>
      <c r="EB875">
        <f t="shared" si="712"/>
        <v>1</v>
      </c>
      <c r="EC875">
        <f t="shared" si="713"/>
        <v>2.366792876184455</v>
      </c>
      <c r="EF875">
        <v>868</v>
      </c>
      <c r="EG875">
        <v>19.549613706922944</v>
      </c>
      <c r="EH875">
        <v>11.201430622753474</v>
      </c>
      <c r="EJ875">
        <f t="shared" si="714"/>
        <v>1</v>
      </c>
      <c r="EK875">
        <f t="shared" si="715"/>
        <v>0</v>
      </c>
      <c r="EL875">
        <f t="shared" si="716"/>
        <v>8.3481830841694702</v>
      </c>
      <c r="EO875">
        <v>868</v>
      </c>
      <c r="EP875">
        <v>20.195050649415073</v>
      </c>
      <c r="EQ875">
        <v>24.211774578702062</v>
      </c>
      <c r="ES875">
        <f t="shared" si="717"/>
        <v>0</v>
      </c>
      <c r="ET875">
        <f t="shared" si="718"/>
        <v>1</v>
      </c>
      <c r="EU875">
        <f t="shared" si="719"/>
        <v>4.0167239292869894</v>
      </c>
    </row>
    <row r="876" spans="1:151" x14ac:dyDescent="0.25">
      <c r="A876">
        <v>869</v>
      </c>
      <c r="B876">
        <v>14.761718159640285</v>
      </c>
      <c r="C876">
        <v>11.568605269563543</v>
      </c>
      <c r="E876">
        <f t="shared" ref="E876:E939" si="720">IF(B876&gt;C876,1,0)</f>
        <v>1</v>
      </c>
      <c r="F876">
        <f t="shared" si="671"/>
        <v>0</v>
      </c>
      <c r="G876">
        <f t="shared" ref="G876:G939" si="721">IF(B876&gt;C876,B876-C876,C876-B876)</f>
        <v>3.1931128900767423</v>
      </c>
      <c r="J876">
        <v>869</v>
      </c>
      <c r="K876">
        <v>23.655052710185512</v>
      </c>
      <c r="L876">
        <v>33.924569172137787</v>
      </c>
      <c r="N876">
        <f t="shared" si="672"/>
        <v>0</v>
      </c>
      <c r="O876">
        <f t="shared" si="673"/>
        <v>1</v>
      </c>
      <c r="P876">
        <f t="shared" si="674"/>
        <v>10.269516461952275</v>
      </c>
      <c r="S876">
        <v>869</v>
      </c>
      <c r="T876">
        <v>17.856389189700362</v>
      </c>
      <c r="U876">
        <v>40.436962619111391</v>
      </c>
      <c r="W876">
        <f t="shared" si="675"/>
        <v>0</v>
      </c>
      <c r="X876">
        <f t="shared" si="676"/>
        <v>1</v>
      </c>
      <c r="Y876">
        <f t="shared" si="677"/>
        <v>22.580573429411029</v>
      </c>
      <c r="AB876">
        <v>869</v>
      </c>
      <c r="AC876">
        <v>27.325279511123693</v>
      </c>
      <c r="AD876">
        <v>17.938470871260542</v>
      </c>
      <c r="AF876">
        <f t="shared" si="678"/>
        <v>1</v>
      </c>
      <c r="AG876">
        <f t="shared" si="679"/>
        <v>0</v>
      </c>
      <c r="AH876">
        <f t="shared" si="680"/>
        <v>9.3868086398631512</v>
      </c>
      <c r="AK876">
        <v>869</v>
      </c>
      <c r="AL876">
        <v>28.968202589894471</v>
      </c>
      <c r="AM876">
        <v>32.671180336542378</v>
      </c>
      <c r="AO876">
        <f t="shared" si="681"/>
        <v>0</v>
      </c>
      <c r="AP876">
        <f t="shared" si="682"/>
        <v>1</v>
      </c>
      <c r="AQ876">
        <f t="shared" si="683"/>
        <v>3.7029777466479068</v>
      </c>
      <c r="AT876">
        <v>869</v>
      </c>
      <c r="AU876">
        <v>22.121927293965598</v>
      </c>
      <c r="AV876">
        <v>26.233882613660676</v>
      </c>
      <c r="AX876">
        <f t="shared" si="684"/>
        <v>0</v>
      </c>
      <c r="AY876">
        <f t="shared" si="685"/>
        <v>1</v>
      </c>
      <c r="AZ876">
        <f t="shared" si="686"/>
        <v>4.1119553196950775</v>
      </c>
      <c r="BC876">
        <v>869</v>
      </c>
      <c r="BD876" t="e">
        <v>#N/A</v>
      </c>
      <c r="BE876" t="e">
        <v>#N/A</v>
      </c>
      <c r="BG876" t="e">
        <f t="shared" si="687"/>
        <v>#N/A</v>
      </c>
      <c r="BH876" t="e">
        <f t="shared" si="688"/>
        <v>#N/A</v>
      </c>
      <c r="BI876" t="e">
        <f t="shared" si="689"/>
        <v>#N/A</v>
      </c>
      <c r="BL876">
        <v>869</v>
      </c>
      <c r="BM876">
        <v>26.038531593073355</v>
      </c>
      <c r="BN876">
        <v>8.1616478830467525</v>
      </c>
      <c r="BP876">
        <f t="shared" si="690"/>
        <v>1</v>
      </c>
      <c r="BQ876">
        <f t="shared" si="691"/>
        <v>0</v>
      </c>
      <c r="BR876">
        <f t="shared" si="692"/>
        <v>17.876883710026604</v>
      </c>
      <c r="BU876">
        <v>869</v>
      </c>
      <c r="BV876">
        <v>11.486978732309218</v>
      </c>
      <c r="BW876">
        <v>23.352030244338824</v>
      </c>
      <c r="BY876">
        <f t="shared" si="693"/>
        <v>0</v>
      </c>
      <c r="BZ876">
        <f t="shared" si="694"/>
        <v>1</v>
      </c>
      <c r="CA876">
        <f t="shared" si="695"/>
        <v>11.865051512029606</v>
      </c>
      <c r="CD876">
        <v>869</v>
      </c>
      <c r="CE876">
        <v>22.897136102536585</v>
      </c>
      <c r="CF876">
        <v>32.227945038915088</v>
      </c>
      <c r="CH876">
        <f t="shared" si="696"/>
        <v>0</v>
      </c>
      <c r="CI876">
        <f t="shared" si="697"/>
        <v>1</v>
      </c>
      <c r="CJ876">
        <f t="shared" si="698"/>
        <v>9.3308089363785029</v>
      </c>
      <c r="CM876">
        <v>869</v>
      </c>
      <c r="CN876">
        <v>22.166247662487155</v>
      </c>
      <c r="CO876">
        <v>14.43157918213617</v>
      </c>
      <c r="CQ876">
        <f t="shared" si="699"/>
        <v>1</v>
      </c>
      <c r="CR876">
        <f t="shared" si="700"/>
        <v>0</v>
      </c>
      <c r="CS876">
        <f t="shared" si="701"/>
        <v>7.7346684803509849</v>
      </c>
      <c r="CV876">
        <v>869</v>
      </c>
      <c r="CW876">
        <v>17.359047790519867</v>
      </c>
      <c r="CX876">
        <v>16.785632654189943</v>
      </c>
      <c r="CZ876">
        <f t="shared" si="702"/>
        <v>1</v>
      </c>
      <c r="DA876">
        <f t="shared" si="703"/>
        <v>0</v>
      </c>
      <c r="DB876">
        <f t="shared" si="704"/>
        <v>0.57341513632992402</v>
      </c>
      <c r="DE876">
        <v>869</v>
      </c>
      <c r="DF876">
        <v>18.326442248711665</v>
      </c>
      <c r="DG876">
        <v>38.279349241667234</v>
      </c>
      <c r="DI876">
        <f t="shared" si="705"/>
        <v>0</v>
      </c>
      <c r="DJ876">
        <f t="shared" si="706"/>
        <v>1</v>
      </c>
      <c r="DK876">
        <f t="shared" si="707"/>
        <v>19.952906992955569</v>
      </c>
      <c r="DN876">
        <v>869</v>
      </c>
      <c r="DO876">
        <v>17.391777597331746</v>
      </c>
      <c r="DP876">
        <v>15.717986279444585</v>
      </c>
      <c r="DR876">
        <f t="shared" si="708"/>
        <v>1</v>
      </c>
      <c r="DS876">
        <f t="shared" si="709"/>
        <v>0</v>
      </c>
      <c r="DT876">
        <f t="shared" si="710"/>
        <v>1.6737913178871615</v>
      </c>
      <c r="DW876">
        <v>869</v>
      </c>
      <c r="DX876">
        <v>17.272296819719951</v>
      </c>
      <c r="DY876">
        <v>12.402884865812167</v>
      </c>
      <c r="EA876">
        <f t="shared" si="711"/>
        <v>1</v>
      </c>
      <c r="EB876">
        <f t="shared" si="712"/>
        <v>0</v>
      </c>
      <c r="EC876">
        <f t="shared" si="713"/>
        <v>4.8694119539077843</v>
      </c>
      <c r="EF876">
        <v>869</v>
      </c>
      <c r="EG876">
        <v>20.236790521498598</v>
      </c>
      <c r="EH876">
        <v>19.313180286768088</v>
      </c>
      <c r="EJ876">
        <f t="shared" si="714"/>
        <v>1</v>
      </c>
      <c r="EK876">
        <f t="shared" si="715"/>
        <v>0</v>
      </c>
      <c r="EL876">
        <f t="shared" si="716"/>
        <v>0.92361023473051063</v>
      </c>
      <c r="EO876">
        <v>869</v>
      </c>
      <c r="EP876">
        <v>22.691574252140878</v>
      </c>
      <c r="EQ876">
        <v>31.536936900483092</v>
      </c>
      <c r="ES876">
        <f t="shared" si="717"/>
        <v>0</v>
      </c>
      <c r="ET876">
        <f t="shared" si="718"/>
        <v>1</v>
      </c>
      <c r="EU876">
        <f t="shared" si="719"/>
        <v>8.8453626483422134</v>
      </c>
    </row>
    <row r="877" spans="1:151" x14ac:dyDescent="0.25">
      <c r="A877">
        <v>870</v>
      </c>
      <c r="B877">
        <v>7.2376139834135094</v>
      </c>
      <c r="C877">
        <v>33.015013352819267</v>
      </c>
      <c r="E877">
        <f t="shared" si="720"/>
        <v>0</v>
      </c>
      <c r="F877">
        <f t="shared" si="671"/>
        <v>1</v>
      </c>
      <c r="G877">
        <f t="shared" si="721"/>
        <v>25.777399369405757</v>
      </c>
      <c r="J877">
        <v>870</v>
      </c>
      <c r="K877">
        <v>23.4203954610152</v>
      </c>
      <c r="L877">
        <v>32.509157799067125</v>
      </c>
      <c r="N877">
        <f t="shared" si="672"/>
        <v>0</v>
      </c>
      <c r="O877">
        <f t="shared" si="673"/>
        <v>1</v>
      </c>
      <c r="P877">
        <f t="shared" si="674"/>
        <v>9.0887623380519251</v>
      </c>
      <c r="S877">
        <v>870</v>
      </c>
      <c r="T877">
        <v>15.089659039754361</v>
      </c>
      <c r="U877">
        <v>23.623365820476206</v>
      </c>
      <c r="W877">
        <f t="shared" si="675"/>
        <v>0</v>
      </c>
      <c r="X877">
        <f t="shared" si="676"/>
        <v>1</v>
      </c>
      <c r="Y877">
        <f t="shared" si="677"/>
        <v>8.533706780721845</v>
      </c>
      <c r="AB877">
        <v>870</v>
      </c>
      <c r="AC877">
        <v>16.71140341725097</v>
      </c>
      <c r="AD877">
        <v>17.544605972638479</v>
      </c>
      <c r="AF877">
        <f t="shared" si="678"/>
        <v>0</v>
      </c>
      <c r="AG877">
        <f t="shared" si="679"/>
        <v>1</v>
      </c>
      <c r="AH877">
        <f t="shared" si="680"/>
        <v>0.83320255538750843</v>
      </c>
      <c r="AK877">
        <v>870</v>
      </c>
      <c r="AL877">
        <v>24.415690383699534</v>
      </c>
      <c r="AM877">
        <v>29.695819143101684</v>
      </c>
      <c r="AO877">
        <f t="shared" si="681"/>
        <v>0</v>
      </c>
      <c r="AP877">
        <f t="shared" si="682"/>
        <v>1</v>
      </c>
      <c r="AQ877">
        <f t="shared" si="683"/>
        <v>5.2801287594021495</v>
      </c>
      <c r="AT877">
        <v>870</v>
      </c>
      <c r="AU877">
        <v>22.04351514798158</v>
      </c>
      <c r="AV877">
        <v>18.900535508924005</v>
      </c>
      <c r="AX877">
        <f t="shared" si="684"/>
        <v>1</v>
      </c>
      <c r="AY877">
        <f t="shared" si="685"/>
        <v>0</v>
      </c>
      <c r="AZ877">
        <f t="shared" si="686"/>
        <v>3.1429796390575753</v>
      </c>
      <c r="BC877">
        <v>870</v>
      </c>
      <c r="BD877" t="e">
        <v>#N/A</v>
      </c>
      <c r="BE877" t="e">
        <v>#N/A</v>
      </c>
      <c r="BG877" t="e">
        <f t="shared" si="687"/>
        <v>#N/A</v>
      </c>
      <c r="BH877" t="e">
        <f t="shared" si="688"/>
        <v>#N/A</v>
      </c>
      <c r="BI877" t="e">
        <f t="shared" si="689"/>
        <v>#N/A</v>
      </c>
      <c r="BL877">
        <v>870</v>
      </c>
      <c r="BM877">
        <v>36.341433728096916</v>
      </c>
      <c r="BN877">
        <v>10.154630632399099</v>
      </c>
      <c r="BP877">
        <f t="shared" si="690"/>
        <v>1</v>
      </c>
      <c r="BQ877">
        <f t="shared" si="691"/>
        <v>0</v>
      </c>
      <c r="BR877">
        <f t="shared" si="692"/>
        <v>26.186803095697819</v>
      </c>
      <c r="BU877">
        <v>870</v>
      </c>
      <c r="BV877">
        <v>29.552675680288857</v>
      </c>
      <c r="BW877">
        <v>29.374951484559841</v>
      </c>
      <c r="BY877">
        <f t="shared" si="693"/>
        <v>1</v>
      </c>
      <c r="BZ877">
        <f t="shared" si="694"/>
        <v>0</v>
      </c>
      <c r="CA877">
        <f t="shared" si="695"/>
        <v>0.17772419572901654</v>
      </c>
      <c r="CD877">
        <v>870</v>
      </c>
      <c r="CE877">
        <v>24.258294785035247</v>
      </c>
      <c r="CF877">
        <v>38.77916924125438</v>
      </c>
      <c r="CH877">
        <f t="shared" si="696"/>
        <v>0</v>
      </c>
      <c r="CI877">
        <f t="shared" si="697"/>
        <v>1</v>
      </c>
      <c r="CJ877">
        <f t="shared" si="698"/>
        <v>14.520874456219133</v>
      </c>
      <c r="CM877">
        <v>870</v>
      </c>
      <c r="CN877">
        <v>21.759897743388429</v>
      </c>
      <c r="CO877">
        <v>35.609784431980238</v>
      </c>
      <c r="CQ877">
        <f t="shared" si="699"/>
        <v>0</v>
      </c>
      <c r="CR877">
        <f t="shared" si="700"/>
        <v>1</v>
      </c>
      <c r="CS877">
        <f t="shared" si="701"/>
        <v>13.849886688591809</v>
      </c>
      <c r="CV877">
        <v>870</v>
      </c>
      <c r="CW877">
        <v>22.010675419770692</v>
      </c>
      <c r="CX877">
        <v>17.524229951727627</v>
      </c>
      <c r="CZ877">
        <f t="shared" si="702"/>
        <v>1</v>
      </c>
      <c r="DA877">
        <f t="shared" si="703"/>
        <v>0</v>
      </c>
      <c r="DB877">
        <f t="shared" si="704"/>
        <v>4.4864454680430654</v>
      </c>
      <c r="DE877">
        <v>870</v>
      </c>
      <c r="DF877">
        <v>21.745925391214477</v>
      </c>
      <c r="DG877">
        <v>24.62982472802905</v>
      </c>
      <c r="DI877">
        <f t="shared" si="705"/>
        <v>0</v>
      </c>
      <c r="DJ877">
        <f t="shared" si="706"/>
        <v>1</v>
      </c>
      <c r="DK877">
        <f t="shared" si="707"/>
        <v>2.8838993368145722</v>
      </c>
      <c r="DN877">
        <v>870</v>
      </c>
      <c r="DO877">
        <v>23.794969089908584</v>
      </c>
      <c r="DP877">
        <v>28.338024951809047</v>
      </c>
      <c r="DR877">
        <f t="shared" si="708"/>
        <v>0</v>
      </c>
      <c r="DS877">
        <f t="shared" si="709"/>
        <v>1</v>
      </c>
      <c r="DT877">
        <f t="shared" si="710"/>
        <v>4.5430558619004628</v>
      </c>
      <c r="DW877">
        <v>870</v>
      </c>
      <c r="DX877">
        <v>19.815960449212263</v>
      </c>
      <c r="DY877">
        <v>19.262070173043231</v>
      </c>
      <c r="EA877">
        <f t="shared" si="711"/>
        <v>1</v>
      </c>
      <c r="EB877">
        <f t="shared" si="712"/>
        <v>0</v>
      </c>
      <c r="EC877">
        <f t="shared" si="713"/>
        <v>0.55389027616903164</v>
      </c>
      <c r="EF877">
        <v>870</v>
      </c>
      <c r="EG877">
        <v>17.036454883669897</v>
      </c>
      <c r="EH877">
        <v>17.410650536104672</v>
      </c>
      <c r="EJ877">
        <f t="shared" si="714"/>
        <v>0</v>
      </c>
      <c r="EK877">
        <f t="shared" si="715"/>
        <v>1</v>
      </c>
      <c r="EL877">
        <f t="shared" si="716"/>
        <v>0.37419565243477493</v>
      </c>
      <c r="EO877">
        <v>870</v>
      </c>
      <c r="EP877">
        <v>22.816270687951668</v>
      </c>
      <c r="EQ877">
        <v>24.877747346650793</v>
      </c>
      <c r="ES877">
        <f t="shared" si="717"/>
        <v>0</v>
      </c>
      <c r="ET877">
        <f t="shared" si="718"/>
        <v>1</v>
      </c>
      <c r="EU877">
        <f t="shared" si="719"/>
        <v>2.0614766586991244</v>
      </c>
    </row>
    <row r="878" spans="1:151" x14ac:dyDescent="0.25">
      <c r="A878">
        <v>871</v>
      </c>
      <c r="B878">
        <v>7.9256345630729257</v>
      </c>
      <c r="C878">
        <v>33.120846953145168</v>
      </c>
      <c r="E878">
        <f t="shared" si="720"/>
        <v>0</v>
      </c>
      <c r="F878">
        <f t="shared" si="671"/>
        <v>1</v>
      </c>
      <c r="G878">
        <f t="shared" si="721"/>
        <v>25.195212390072243</v>
      </c>
      <c r="J878">
        <v>871</v>
      </c>
      <c r="K878">
        <v>20.008192785630353</v>
      </c>
      <c r="L878">
        <v>20.022005829419328</v>
      </c>
      <c r="N878">
        <f t="shared" si="672"/>
        <v>0</v>
      </c>
      <c r="O878">
        <f t="shared" si="673"/>
        <v>1</v>
      </c>
      <c r="P878">
        <f t="shared" si="674"/>
        <v>1.3813043788974966E-2</v>
      </c>
      <c r="S878">
        <v>871</v>
      </c>
      <c r="T878">
        <v>20.671655048423041</v>
      </c>
      <c r="U878">
        <v>29.683670984151622</v>
      </c>
      <c r="W878">
        <f t="shared" si="675"/>
        <v>0</v>
      </c>
      <c r="X878">
        <f t="shared" si="676"/>
        <v>1</v>
      </c>
      <c r="Y878">
        <f t="shared" si="677"/>
        <v>9.0120159357285807</v>
      </c>
      <c r="AB878">
        <v>871</v>
      </c>
      <c r="AC878">
        <v>15.786947011799231</v>
      </c>
      <c r="AD878">
        <v>17.225573523644872</v>
      </c>
      <c r="AF878">
        <f t="shared" si="678"/>
        <v>0</v>
      </c>
      <c r="AG878">
        <f t="shared" si="679"/>
        <v>1</v>
      </c>
      <c r="AH878">
        <f t="shared" si="680"/>
        <v>1.4386265118456407</v>
      </c>
      <c r="AK878">
        <v>871</v>
      </c>
      <c r="AL878">
        <v>26.646093096193308</v>
      </c>
      <c r="AM878">
        <v>3.7983865002518407</v>
      </c>
      <c r="AO878">
        <f t="shared" si="681"/>
        <v>1</v>
      </c>
      <c r="AP878">
        <f t="shared" si="682"/>
        <v>0</v>
      </c>
      <c r="AQ878">
        <f t="shared" si="683"/>
        <v>22.847706595941467</v>
      </c>
      <c r="AT878">
        <v>871</v>
      </c>
      <c r="AU878">
        <v>19.907956491309605</v>
      </c>
      <c r="AV878">
        <v>10.425407833031333</v>
      </c>
      <c r="AX878">
        <f t="shared" si="684"/>
        <v>1</v>
      </c>
      <c r="AY878">
        <f t="shared" si="685"/>
        <v>0</v>
      </c>
      <c r="AZ878">
        <f t="shared" si="686"/>
        <v>9.4825486582782723</v>
      </c>
      <c r="BC878">
        <v>871</v>
      </c>
      <c r="BD878" t="e">
        <v>#N/A</v>
      </c>
      <c r="BE878" t="e">
        <v>#N/A</v>
      </c>
      <c r="BG878" t="e">
        <f t="shared" si="687"/>
        <v>#N/A</v>
      </c>
      <c r="BH878" t="e">
        <f t="shared" si="688"/>
        <v>#N/A</v>
      </c>
      <c r="BI878" t="e">
        <f t="shared" si="689"/>
        <v>#N/A</v>
      </c>
      <c r="BL878">
        <v>871</v>
      </c>
      <c r="BM878">
        <v>29.15760644336661</v>
      </c>
      <c r="BN878">
        <v>10.858658416080237</v>
      </c>
      <c r="BP878">
        <f t="shared" si="690"/>
        <v>1</v>
      </c>
      <c r="BQ878">
        <f t="shared" si="691"/>
        <v>0</v>
      </c>
      <c r="BR878">
        <f t="shared" si="692"/>
        <v>18.298948027286372</v>
      </c>
      <c r="BU878">
        <v>871</v>
      </c>
      <c r="BV878">
        <v>15.283358048198565</v>
      </c>
      <c r="BW878">
        <v>19.577847705181568</v>
      </c>
      <c r="BY878">
        <f t="shared" si="693"/>
        <v>0</v>
      </c>
      <c r="BZ878">
        <f t="shared" si="694"/>
        <v>1</v>
      </c>
      <c r="CA878">
        <f t="shared" si="695"/>
        <v>4.2944896569830036</v>
      </c>
      <c r="CD878">
        <v>871</v>
      </c>
      <c r="CE878">
        <v>23.090273726342584</v>
      </c>
      <c r="CF878">
        <v>29.644639046653118</v>
      </c>
      <c r="CH878">
        <f t="shared" si="696"/>
        <v>0</v>
      </c>
      <c r="CI878">
        <f t="shared" si="697"/>
        <v>1</v>
      </c>
      <c r="CJ878">
        <f t="shared" si="698"/>
        <v>6.5543653203105343</v>
      </c>
      <c r="CM878">
        <v>871</v>
      </c>
      <c r="CN878">
        <v>23.121610738960783</v>
      </c>
      <c r="CO878">
        <v>19.671766924059082</v>
      </c>
      <c r="CQ878">
        <f t="shared" si="699"/>
        <v>1</v>
      </c>
      <c r="CR878">
        <f t="shared" si="700"/>
        <v>0</v>
      </c>
      <c r="CS878">
        <f t="shared" si="701"/>
        <v>3.4498438149017012</v>
      </c>
      <c r="CV878">
        <v>871</v>
      </c>
      <c r="CW878">
        <v>25.316942885849485</v>
      </c>
      <c r="CX878">
        <v>18.593072379618242</v>
      </c>
      <c r="CZ878">
        <f t="shared" si="702"/>
        <v>1</v>
      </c>
      <c r="DA878">
        <f t="shared" si="703"/>
        <v>0</v>
      </c>
      <c r="DB878">
        <f t="shared" si="704"/>
        <v>6.7238705062312434</v>
      </c>
      <c r="DE878">
        <v>871</v>
      </c>
      <c r="DF878">
        <v>17.857985361053007</v>
      </c>
      <c r="DG878">
        <v>23.470979829167497</v>
      </c>
      <c r="DI878">
        <f t="shared" si="705"/>
        <v>0</v>
      </c>
      <c r="DJ878">
        <f t="shared" si="706"/>
        <v>1</v>
      </c>
      <c r="DK878">
        <f t="shared" si="707"/>
        <v>5.6129944681144899</v>
      </c>
      <c r="DN878">
        <v>871</v>
      </c>
      <c r="DO878">
        <v>23.073931538635666</v>
      </c>
      <c r="DP878">
        <v>25.702436017401375</v>
      </c>
      <c r="DR878">
        <f t="shared" si="708"/>
        <v>0</v>
      </c>
      <c r="DS878">
        <f t="shared" si="709"/>
        <v>1</v>
      </c>
      <c r="DT878">
        <f t="shared" si="710"/>
        <v>2.6285044787657093</v>
      </c>
      <c r="DW878">
        <v>871</v>
      </c>
      <c r="DX878">
        <v>15.975926581637278</v>
      </c>
      <c r="DY878">
        <v>24.25444118433883</v>
      </c>
      <c r="EA878">
        <f t="shared" si="711"/>
        <v>0</v>
      </c>
      <c r="EB878">
        <f t="shared" si="712"/>
        <v>1</v>
      </c>
      <c r="EC878">
        <f t="shared" si="713"/>
        <v>8.2785146027015521</v>
      </c>
      <c r="EF878">
        <v>871</v>
      </c>
      <c r="EG878">
        <v>27.169753361700064</v>
      </c>
      <c r="EH878">
        <v>10.811140122636697</v>
      </c>
      <c r="EJ878">
        <f t="shared" si="714"/>
        <v>1</v>
      </c>
      <c r="EK878">
        <f t="shared" si="715"/>
        <v>0</v>
      </c>
      <c r="EL878">
        <f t="shared" si="716"/>
        <v>16.358613239063367</v>
      </c>
      <c r="EO878">
        <v>871</v>
      </c>
      <c r="EP878">
        <v>22.539044992685426</v>
      </c>
      <c r="EQ878">
        <v>33.796302753172327</v>
      </c>
      <c r="ES878">
        <f t="shared" si="717"/>
        <v>0</v>
      </c>
      <c r="ET878">
        <f t="shared" si="718"/>
        <v>1</v>
      </c>
      <c r="EU878">
        <f t="shared" si="719"/>
        <v>11.257257760486901</v>
      </c>
    </row>
    <row r="879" spans="1:151" x14ac:dyDescent="0.25">
      <c r="A879">
        <v>872</v>
      </c>
      <c r="B879">
        <v>6.1236909783750564</v>
      </c>
      <c r="C879">
        <v>24.968907324159527</v>
      </c>
      <c r="E879">
        <f t="shared" si="720"/>
        <v>0</v>
      </c>
      <c r="F879">
        <f t="shared" si="671"/>
        <v>1</v>
      </c>
      <c r="G879">
        <f t="shared" si="721"/>
        <v>18.845216345784472</v>
      </c>
      <c r="J879">
        <v>872</v>
      </c>
      <c r="K879">
        <v>33.427027203539303</v>
      </c>
      <c r="L879">
        <v>25.469337252017574</v>
      </c>
      <c r="N879">
        <f t="shared" si="672"/>
        <v>1</v>
      </c>
      <c r="O879">
        <f t="shared" si="673"/>
        <v>0</v>
      </c>
      <c r="P879">
        <f t="shared" si="674"/>
        <v>7.9576899515217292</v>
      </c>
      <c r="S879">
        <v>872</v>
      </c>
      <c r="T879">
        <v>21.935068598067069</v>
      </c>
      <c r="U879">
        <v>37.211880858219104</v>
      </c>
      <c r="W879">
        <f t="shared" si="675"/>
        <v>0</v>
      </c>
      <c r="X879">
        <f t="shared" si="676"/>
        <v>1</v>
      </c>
      <c r="Y879">
        <f t="shared" si="677"/>
        <v>15.276812260152035</v>
      </c>
      <c r="AB879">
        <v>872</v>
      </c>
      <c r="AC879">
        <v>30.371482565954235</v>
      </c>
      <c r="AD879">
        <v>16.601415853214867</v>
      </c>
      <c r="AF879">
        <f t="shared" si="678"/>
        <v>1</v>
      </c>
      <c r="AG879">
        <f t="shared" si="679"/>
        <v>0</v>
      </c>
      <c r="AH879">
        <f t="shared" si="680"/>
        <v>13.770066712739368</v>
      </c>
      <c r="AK879">
        <v>872</v>
      </c>
      <c r="AL879">
        <v>23.657174846598174</v>
      </c>
      <c r="AM879">
        <v>40.650912168296792</v>
      </c>
      <c r="AO879">
        <f t="shared" si="681"/>
        <v>0</v>
      </c>
      <c r="AP879">
        <f t="shared" si="682"/>
        <v>1</v>
      </c>
      <c r="AQ879">
        <f t="shared" si="683"/>
        <v>16.993737321698617</v>
      </c>
      <c r="AT879">
        <v>872</v>
      </c>
      <c r="AU879">
        <v>17.433993264524396</v>
      </c>
      <c r="AV879">
        <v>26.007102322982917</v>
      </c>
      <c r="AX879">
        <f t="shared" si="684"/>
        <v>0</v>
      </c>
      <c r="AY879">
        <f t="shared" si="685"/>
        <v>1</v>
      </c>
      <c r="AZ879">
        <f t="shared" si="686"/>
        <v>8.5731090584585203</v>
      </c>
      <c r="BC879">
        <v>872</v>
      </c>
      <c r="BD879" t="e">
        <v>#N/A</v>
      </c>
      <c r="BE879" t="e">
        <v>#N/A</v>
      </c>
      <c r="BG879" t="e">
        <f t="shared" si="687"/>
        <v>#N/A</v>
      </c>
      <c r="BH879" t="e">
        <f t="shared" si="688"/>
        <v>#N/A</v>
      </c>
      <c r="BI879" t="e">
        <f t="shared" si="689"/>
        <v>#N/A</v>
      </c>
      <c r="BL879">
        <v>872</v>
      </c>
      <c r="BM879">
        <v>23.452733723178607</v>
      </c>
      <c r="BN879">
        <v>12.573059266938076</v>
      </c>
      <c r="BP879">
        <f t="shared" si="690"/>
        <v>1</v>
      </c>
      <c r="BQ879">
        <f t="shared" si="691"/>
        <v>0</v>
      </c>
      <c r="BR879">
        <f t="shared" si="692"/>
        <v>10.879674456240531</v>
      </c>
      <c r="BU879">
        <v>872</v>
      </c>
      <c r="BV879">
        <v>21.806771776025752</v>
      </c>
      <c r="BW879">
        <v>25.123691042937455</v>
      </c>
      <c r="BY879">
        <f t="shared" si="693"/>
        <v>0</v>
      </c>
      <c r="BZ879">
        <f t="shared" si="694"/>
        <v>1</v>
      </c>
      <c r="CA879">
        <f t="shared" si="695"/>
        <v>3.3169192669117038</v>
      </c>
      <c r="CD879">
        <v>872</v>
      </c>
      <c r="CE879">
        <v>23.189140506597262</v>
      </c>
      <c r="CF879">
        <v>11.168323785871685</v>
      </c>
      <c r="CH879">
        <f t="shared" si="696"/>
        <v>1</v>
      </c>
      <c r="CI879">
        <f t="shared" si="697"/>
        <v>0</v>
      </c>
      <c r="CJ879">
        <f t="shared" si="698"/>
        <v>12.020816720725577</v>
      </c>
      <c r="CM879">
        <v>872</v>
      </c>
      <c r="CN879">
        <v>17.55961363098881</v>
      </c>
      <c r="CO879">
        <v>15.937379407405544</v>
      </c>
      <c r="CQ879">
        <f t="shared" si="699"/>
        <v>1</v>
      </c>
      <c r="CR879">
        <f t="shared" si="700"/>
        <v>0</v>
      </c>
      <c r="CS879">
        <f t="shared" si="701"/>
        <v>1.6222342235832663</v>
      </c>
      <c r="CV879">
        <v>872</v>
      </c>
      <c r="CW879">
        <v>20.474559813301791</v>
      </c>
      <c r="CX879">
        <v>17.148909945879254</v>
      </c>
      <c r="CZ879">
        <f t="shared" si="702"/>
        <v>1</v>
      </c>
      <c r="DA879">
        <f t="shared" si="703"/>
        <v>0</v>
      </c>
      <c r="DB879">
        <f t="shared" si="704"/>
        <v>3.3256498674225377</v>
      </c>
      <c r="DE879">
        <v>872</v>
      </c>
      <c r="DF879">
        <v>25.6177790487755</v>
      </c>
      <c r="DG879">
        <v>34.944724017481768</v>
      </c>
      <c r="DI879">
        <f t="shared" si="705"/>
        <v>0</v>
      </c>
      <c r="DJ879">
        <f t="shared" si="706"/>
        <v>1</v>
      </c>
      <c r="DK879">
        <f t="shared" si="707"/>
        <v>9.3269449687062682</v>
      </c>
      <c r="DN879">
        <v>872</v>
      </c>
      <c r="DO879">
        <v>24.004606289483064</v>
      </c>
      <c r="DP879">
        <v>14.87045853446908</v>
      </c>
      <c r="DR879">
        <f t="shared" si="708"/>
        <v>1</v>
      </c>
      <c r="DS879">
        <f t="shared" si="709"/>
        <v>0</v>
      </c>
      <c r="DT879">
        <f t="shared" si="710"/>
        <v>9.1341477550139842</v>
      </c>
      <c r="DW879">
        <v>872</v>
      </c>
      <c r="DX879">
        <v>11.251986536559221</v>
      </c>
      <c r="DY879">
        <v>29.693138153063124</v>
      </c>
      <c r="EA879">
        <f t="shared" si="711"/>
        <v>0</v>
      </c>
      <c r="EB879">
        <f t="shared" si="712"/>
        <v>1</v>
      </c>
      <c r="EC879">
        <f t="shared" si="713"/>
        <v>18.441151616503902</v>
      </c>
      <c r="EF879">
        <v>872</v>
      </c>
      <c r="EG879">
        <v>23.280616380854259</v>
      </c>
      <c r="EH879">
        <v>13.478193886641924</v>
      </c>
      <c r="EJ879">
        <f t="shared" si="714"/>
        <v>1</v>
      </c>
      <c r="EK879">
        <f t="shared" si="715"/>
        <v>0</v>
      </c>
      <c r="EL879">
        <f t="shared" si="716"/>
        <v>9.802422494212335</v>
      </c>
      <c r="EO879">
        <v>872</v>
      </c>
      <c r="EP879">
        <v>21.709674354290431</v>
      </c>
      <c r="EQ879">
        <v>8.1181228034578865</v>
      </c>
      <c r="ES879">
        <f t="shared" si="717"/>
        <v>1</v>
      </c>
      <c r="ET879">
        <f t="shared" si="718"/>
        <v>0</v>
      </c>
      <c r="EU879">
        <f t="shared" si="719"/>
        <v>13.591551550832545</v>
      </c>
    </row>
    <row r="880" spans="1:151" x14ac:dyDescent="0.25">
      <c r="A880">
        <v>873</v>
      </c>
      <c r="B880">
        <v>9.1516531335837712</v>
      </c>
      <c r="C880">
        <v>15.391515549355852</v>
      </c>
      <c r="E880">
        <f t="shared" si="720"/>
        <v>0</v>
      </c>
      <c r="F880">
        <f t="shared" si="671"/>
        <v>1</v>
      </c>
      <c r="G880">
        <f t="shared" si="721"/>
        <v>6.2398624157720803</v>
      </c>
      <c r="J880">
        <v>873</v>
      </c>
      <c r="K880">
        <v>20.831110222114742</v>
      </c>
      <c r="L880">
        <v>28.472866452162545</v>
      </c>
      <c r="N880">
        <f t="shared" si="672"/>
        <v>0</v>
      </c>
      <c r="O880">
        <f t="shared" si="673"/>
        <v>1</v>
      </c>
      <c r="P880">
        <f t="shared" si="674"/>
        <v>7.6417562300478039</v>
      </c>
      <c r="S880">
        <v>873</v>
      </c>
      <c r="T880">
        <v>16.610261107019394</v>
      </c>
      <c r="U880">
        <v>37.517971998287308</v>
      </c>
      <c r="W880">
        <f t="shared" si="675"/>
        <v>0</v>
      </c>
      <c r="X880">
        <f t="shared" si="676"/>
        <v>1</v>
      </c>
      <c r="Y880">
        <f t="shared" si="677"/>
        <v>20.907710891267914</v>
      </c>
      <c r="AB880">
        <v>873</v>
      </c>
      <c r="AC880">
        <v>15.476136514584356</v>
      </c>
      <c r="AD880">
        <v>16.665832924742119</v>
      </c>
      <c r="AF880">
        <f t="shared" si="678"/>
        <v>0</v>
      </c>
      <c r="AG880">
        <f t="shared" si="679"/>
        <v>1</v>
      </c>
      <c r="AH880">
        <f t="shared" si="680"/>
        <v>1.1896964101577634</v>
      </c>
      <c r="AK880">
        <v>873</v>
      </c>
      <c r="AL880">
        <v>19.139067473824763</v>
      </c>
      <c r="AM880">
        <v>17.457748943667241</v>
      </c>
      <c r="AO880">
        <f t="shared" si="681"/>
        <v>1</v>
      </c>
      <c r="AP880">
        <f t="shared" si="682"/>
        <v>0</v>
      </c>
      <c r="AQ880">
        <f t="shared" si="683"/>
        <v>1.6813185301575224</v>
      </c>
      <c r="AT880">
        <v>873</v>
      </c>
      <c r="AU880">
        <v>21.576687961147464</v>
      </c>
      <c r="AV880">
        <v>20.72980806143455</v>
      </c>
      <c r="AX880">
        <f t="shared" si="684"/>
        <v>1</v>
      </c>
      <c r="AY880">
        <f t="shared" si="685"/>
        <v>0</v>
      </c>
      <c r="AZ880">
        <f t="shared" si="686"/>
        <v>0.84687989971291344</v>
      </c>
      <c r="BC880">
        <v>873</v>
      </c>
      <c r="BD880" t="e">
        <v>#N/A</v>
      </c>
      <c r="BE880" t="e">
        <v>#N/A</v>
      </c>
      <c r="BG880" t="e">
        <f t="shared" si="687"/>
        <v>#N/A</v>
      </c>
      <c r="BH880" t="e">
        <f t="shared" si="688"/>
        <v>#N/A</v>
      </c>
      <c r="BI880" t="e">
        <f t="shared" si="689"/>
        <v>#N/A</v>
      </c>
      <c r="BL880">
        <v>873</v>
      </c>
      <c r="BM880">
        <v>19.545994898372903</v>
      </c>
      <c r="BN880">
        <v>10.204739263785054</v>
      </c>
      <c r="BP880">
        <f t="shared" si="690"/>
        <v>1</v>
      </c>
      <c r="BQ880">
        <f t="shared" si="691"/>
        <v>0</v>
      </c>
      <c r="BR880">
        <f t="shared" si="692"/>
        <v>9.3412556345878492</v>
      </c>
      <c r="BU880">
        <v>873</v>
      </c>
      <c r="BV880">
        <v>19.832699041827482</v>
      </c>
      <c r="BW880">
        <v>19.982863146932161</v>
      </c>
      <c r="BY880">
        <f t="shared" si="693"/>
        <v>0</v>
      </c>
      <c r="BZ880">
        <f t="shared" si="694"/>
        <v>1</v>
      </c>
      <c r="CA880">
        <f t="shared" si="695"/>
        <v>0.15016410510467892</v>
      </c>
      <c r="CD880">
        <v>873</v>
      </c>
      <c r="CE880">
        <v>19.447683386928112</v>
      </c>
      <c r="CF880">
        <v>27.090658547254915</v>
      </c>
      <c r="CH880">
        <f t="shared" si="696"/>
        <v>0</v>
      </c>
      <c r="CI880">
        <f t="shared" si="697"/>
        <v>1</v>
      </c>
      <c r="CJ880">
        <f t="shared" si="698"/>
        <v>7.6429751603268024</v>
      </c>
      <c r="CM880">
        <v>873</v>
      </c>
      <c r="CN880">
        <v>19.292897612965493</v>
      </c>
      <c r="CO880">
        <v>32.274314940528114</v>
      </c>
      <c r="CQ880">
        <f t="shared" si="699"/>
        <v>0</v>
      </c>
      <c r="CR880">
        <f t="shared" si="700"/>
        <v>1</v>
      </c>
      <c r="CS880">
        <f t="shared" si="701"/>
        <v>12.981417327562621</v>
      </c>
      <c r="CV880">
        <v>873</v>
      </c>
      <c r="CW880">
        <v>25.833270864443083</v>
      </c>
      <c r="CX880">
        <v>19.387713068310166</v>
      </c>
      <c r="CZ880">
        <f t="shared" si="702"/>
        <v>1</v>
      </c>
      <c r="DA880">
        <f t="shared" si="703"/>
        <v>0</v>
      </c>
      <c r="DB880">
        <f t="shared" si="704"/>
        <v>6.4455577961329169</v>
      </c>
      <c r="DE880">
        <v>873</v>
      </c>
      <c r="DF880">
        <v>17.300127507130171</v>
      </c>
      <c r="DG880">
        <v>26.508608536745733</v>
      </c>
      <c r="DI880">
        <f t="shared" si="705"/>
        <v>0</v>
      </c>
      <c r="DJ880">
        <f t="shared" si="706"/>
        <v>1</v>
      </c>
      <c r="DK880">
        <f t="shared" si="707"/>
        <v>9.2084810296155624</v>
      </c>
      <c r="DN880">
        <v>873</v>
      </c>
      <c r="DO880">
        <v>24.937014575067256</v>
      </c>
      <c r="DP880">
        <v>24.123190084949286</v>
      </c>
      <c r="DR880">
        <f t="shared" si="708"/>
        <v>1</v>
      </c>
      <c r="DS880">
        <f t="shared" si="709"/>
        <v>0</v>
      </c>
      <c r="DT880">
        <f t="shared" si="710"/>
        <v>0.81382449011796965</v>
      </c>
      <c r="DW880">
        <v>873</v>
      </c>
      <c r="DX880">
        <v>3.4567528124546421</v>
      </c>
      <c r="DY880">
        <v>13.453615467276848</v>
      </c>
      <c r="EA880">
        <f t="shared" si="711"/>
        <v>0</v>
      </c>
      <c r="EB880">
        <f t="shared" si="712"/>
        <v>1</v>
      </c>
      <c r="EC880">
        <f t="shared" si="713"/>
        <v>9.9968626548222055</v>
      </c>
      <c r="EF880">
        <v>873</v>
      </c>
      <c r="EG880">
        <v>21.171528623220492</v>
      </c>
      <c r="EH880">
        <v>13.12210772049778</v>
      </c>
      <c r="EJ880">
        <f t="shared" si="714"/>
        <v>1</v>
      </c>
      <c r="EK880">
        <f t="shared" si="715"/>
        <v>0</v>
      </c>
      <c r="EL880">
        <f t="shared" si="716"/>
        <v>8.0494209027227122</v>
      </c>
      <c r="EO880">
        <v>873</v>
      </c>
      <c r="EP880">
        <v>22.721236345316793</v>
      </c>
      <c r="EQ880">
        <v>39.732055476371954</v>
      </c>
      <c r="ES880">
        <f t="shared" si="717"/>
        <v>0</v>
      </c>
      <c r="ET880">
        <f t="shared" si="718"/>
        <v>1</v>
      </c>
      <c r="EU880">
        <f t="shared" si="719"/>
        <v>17.010819131055161</v>
      </c>
    </row>
    <row r="881" spans="1:151" x14ac:dyDescent="0.25">
      <c r="A881">
        <v>874</v>
      </c>
      <c r="B881">
        <v>7.3992317056361534</v>
      </c>
      <c r="C881">
        <v>22.320392951911707</v>
      </c>
      <c r="E881">
        <f t="shared" si="720"/>
        <v>0</v>
      </c>
      <c r="F881">
        <f t="shared" si="671"/>
        <v>1</v>
      </c>
      <c r="G881">
        <f t="shared" si="721"/>
        <v>14.921161246275553</v>
      </c>
      <c r="J881">
        <v>874</v>
      </c>
      <c r="K881">
        <v>30.318974636574389</v>
      </c>
      <c r="L881">
        <v>33.97530649176246</v>
      </c>
      <c r="N881">
        <f t="shared" si="672"/>
        <v>0</v>
      </c>
      <c r="O881">
        <f t="shared" si="673"/>
        <v>1</v>
      </c>
      <c r="P881">
        <f t="shared" si="674"/>
        <v>3.6563318551880712</v>
      </c>
      <c r="S881">
        <v>874</v>
      </c>
      <c r="T881">
        <v>17.406168897410858</v>
      </c>
      <c r="U881">
        <v>56.230765010006706</v>
      </c>
      <c r="W881">
        <f t="shared" si="675"/>
        <v>0</v>
      </c>
      <c r="X881">
        <f t="shared" si="676"/>
        <v>1</v>
      </c>
      <c r="Y881">
        <f t="shared" si="677"/>
        <v>38.824596112595849</v>
      </c>
      <c r="AB881">
        <v>874</v>
      </c>
      <c r="AC881">
        <v>21.511485105583343</v>
      </c>
      <c r="AD881">
        <v>18.402080673164374</v>
      </c>
      <c r="AF881">
        <f t="shared" si="678"/>
        <v>1</v>
      </c>
      <c r="AG881">
        <f t="shared" si="679"/>
        <v>0</v>
      </c>
      <c r="AH881">
        <f t="shared" si="680"/>
        <v>3.1094044324189696</v>
      </c>
      <c r="AK881">
        <v>874</v>
      </c>
      <c r="AL881">
        <v>25.154015902431031</v>
      </c>
      <c r="AM881">
        <v>5.0591750510956537</v>
      </c>
      <c r="AO881">
        <f t="shared" si="681"/>
        <v>1</v>
      </c>
      <c r="AP881">
        <f t="shared" si="682"/>
        <v>0</v>
      </c>
      <c r="AQ881">
        <f t="shared" si="683"/>
        <v>20.094840851335377</v>
      </c>
      <c r="AT881">
        <v>874</v>
      </c>
      <c r="AU881">
        <v>21.109309399902681</v>
      </c>
      <c r="AV881">
        <v>15.313994915942876</v>
      </c>
      <c r="AX881">
        <f t="shared" si="684"/>
        <v>1</v>
      </c>
      <c r="AY881">
        <f t="shared" si="685"/>
        <v>0</v>
      </c>
      <c r="AZ881">
        <f t="shared" si="686"/>
        <v>5.795314483959805</v>
      </c>
      <c r="BC881">
        <v>874</v>
      </c>
      <c r="BD881" t="e">
        <v>#N/A</v>
      </c>
      <c r="BE881" t="e">
        <v>#N/A</v>
      </c>
      <c r="BG881" t="e">
        <f t="shared" si="687"/>
        <v>#N/A</v>
      </c>
      <c r="BH881" t="e">
        <f t="shared" si="688"/>
        <v>#N/A</v>
      </c>
      <c r="BI881" t="e">
        <f t="shared" si="689"/>
        <v>#N/A</v>
      </c>
      <c r="BL881">
        <v>874</v>
      </c>
      <c r="BM881">
        <v>27.776290796677269</v>
      </c>
      <c r="BN881">
        <v>18.21157232190096</v>
      </c>
      <c r="BP881">
        <f t="shared" si="690"/>
        <v>1</v>
      </c>
      <c r="BQ881">
        <f t="shared" si="691"/>
        <v>0</v>
      </c>
      <c r="BR881">
        <f t="shared" si="692"/>
        <v>9.5647184747763099</v>
      </c>
      <c r="BU881">
        <v>874</v>
      </c>
      <c r="BV881">
        <v>11.404688764793621</v>
      </c>
      <c r="BW881">
        <v>20.036189669658732</v>
      </c>
      <c r="BY881">
        <f t="shared" si="693"/>
        <v>0</v>
      </c>
      <c r="BZ881">
        <f t="shared" si="694"/>
        <v>1</v>
      </c>
      <c r="CA881">
        <f t="shared" si="695"/>
        <v>8.6315009048651117</v>
      </c>
      <c r="CD881">
        <v>874</v>
      </c>
      <c r="CE881">
        <v>20.352860557499753</v>
      </c>
      <c r="CF881">
        <v>22.058325474071914</v>
      </c>
      <c r="CH881">
        <f t="shared" si="696"/>
        <v>0</v>
      </c>
      <c r="CI881">
        <f t="shared" si="697"/>
        <v>1</v>
      </c>
      <c r="CJ881">
        <f t="shared" si="698"/>
        <v>1.7054649165721614</v>
      </c>
      <c r="CM881">
        <v>874</v>
      </c>
      <c r="CN881">
        <v>27.555393146792412</v>
      </c>
      <c r="CO881">
        <v>15.505432787564338</v>
      </c>
      <c r="CQ881">
        <f t="shared" si="699"/>
        <v>1</v>
      </c>
      <c r="CR881">
        <f t="shared" si="700"/>
        <v>0</v>
      </c>
      <c r="CS881">
        <f t="shared" si="701"/>
        <v>12.049960359228074</v>
      </c>
      <c r="CV881">
        <v>874</v>
      </c>
      <c r="CW881">
        <v>23.554906034701322</v>
      </c>
      <c r="CX881">
        <v>16.694739881739629</v>
      </c>
      <c r="CZ881">
        <f t="shared" si="702"/>
        <v>1</v>
      </c>
      <c r="DA881">
        <f t="shared" si="703"/>
        <v>0</v>
      </c>
      <c r="DB881">
        <f t="shared" si="704"/>
        <v>6.8601661529616926</v>
      </c>
      <c r="DE881">
        <v>874</v>
      </c>
      <c r="DF881">
        <v>21.893651550271567</v>
      </c>
      <c r="DG881">
        <v>22.871482738054915</v>
      </c>
      <c r="DI881">
        <f t="shared" si="705"/>
        <v>0</v>
      </c>
      <c r="DJ881">
        <f t="shared" si="706"/>
        <v>1</v>
      </c>
      <c r="DK881">
        <f t="shared" si="707"/>
        <v>0.9778311877833481</v>
      </c>
      <c r="DN881">
        <v>874</v>
      </c>
      <c r="DO881">
        <v>26.204001910769875</v>
      </c>
      <c r="DP881">
        <v>20.884182035751561</v>
      </c>
      <c r="DR881">
        <f t="shared" si="708"/>
        <v>1</v>
      </c>
      <c r="DS881">
        <f t="shared" si="709"/>
        <v>0</v>
      </c>
      <c r="DT881">
        <f t="shared" si="710"/>
        <v>5.3198198750183145</v>
      </c>
      <c r="DW881">
        <v>874</v>
      </c>
      <c r="DX881">
        <v>6.8966414834776035</v>
      </c>
      <c r="DY881">
        <v>20.095446086099788</v>
      </c>
      <c r="EA881">
        <f t="shared" si="711"/>
        <v>0</v>
      </c>
      <c r="EB881">
        <f t="shared" si="712"/>
        <v>1</v>
      </c>
      <c r="EC881">
        <f t="shared" si="713"/>
        <v>13.198804602622184</v>
      </c>
      <c r="EF881">
        <v>874</v>
      </c>
      <c r="EG881">
        <v>24.384123958905143</v>
      </c>
      <c r="EH881">
        <v>16.152195310665512</v>
      </c>
      <c r="EJ881">
        <f t="shared" si="714"/>
        <v>1</v>
      </c>
      <c r="EK881">
        <f t="shared" si="715"/>
        <v>0</v>
      </c>
      <c r="EL881">
        <f t="shared" si="716"/>
        <v>8.2319286482396308</v>
      </c>
      <c r="EO881">
        <v>874</v>
      </c>
      <c r="EP881">
        <v>17.686552443061046</v>
      </c>
      <c r="EQ881">
        <v>5.1970880328454747</v>
      </c>
      <c r="ES881">
        <f t="shared" si="717"/>
        <v>1</v>
      </c>
      <c r="ET881">
        <f t="shared" si="718"/>
        <v>0</v>
      </c>
      <c r="EU881">
        <f t="shared" si="719"/>
        <v>12.489464410215572</v>
      </c>
    </row>
    <row r="882" spans="1:151" x14ac:dyDescent="0.25">
      <c r="A882">
        <v>875</v>
      </c>
      <c r="B882">
        <v>16.305837560930691</v>
      </c>
      <c r="C882">
        <v>25.583047761333788</v>
      </c>
      <c r="E882">
        <f t="shared" si="720"/>
        <v>0</v>
      </c>
      <c r="F882">
        <f t="shared" si="671"/>
        <v>1</v>
      </c>
      <c r="G882">
        <f t="shared" si="721"/>
        <v>9.277210200403097</v>
      </c>
      <c r="J882">
        <v>875</v>
      </c>
      <c r="K882">
        <v>18.175118405649901</v>
      </c>
      <c r="L882">
        <v>36.804110001677415</v>
      </c>
      <c r="N882">
        <f t="shared" si="672"/>
        <v>0</v>
      </c>
      <c r="O882">
        <f t="shared" si="673"/>
        <v>1</v>
      </c>
      <c r="P882">
        <f t="shared" si="674"/>
        <v>18.628991596027515</v>
      </c>
      <c r="S882">
        <v>875</v>
      </c>
      <c r="T882">
        <v>25.684779099484476</v>
      </c>
      <c r="U882">
        <v>30.148756765538561</v>
      </c>
      <c r="W882">
        <f t="shared" si="675"/>
        <v>0</v>
      </c>
      <c r="X882">
        <f t="shared" si="676"/>
        <v>1</v>
      </c>
      <c r="Y882">
        <f t="shared" si="677"/>
        <v>4.4639776660540846</v>
      </c>
      <c r="AB882">
        <v>875</v>
      </c>
      <c r="AC882">
        <v>24.259660957649036</v>
      </c>
      <c r="AD882">
        <v>18.573884144521347</v>
      </c>
      <c r="AF882">
        <f t="shared" si="678"/>
        <v>1</v>
      </c>
      <c r="AG882">
        <f t="shared" si="679"/>
        <v>0</v>
      </c>
      <c r="AH882">
        <f t="shared" si="680"/>
        <v>5.6857768131276885</v>
      </c>
      <c r="AK882">
        <v>875</v>
      </c>
      <c r="AL882">
        <v>9.801141538358447</v>
      </c>
      <c r="AM882">
        <v>26.059428062817943</v>
      </c>
      <c r="AO882">
        <f t="shared" si="681"/>
        <v>0</v>
      </c>
      <c r="AP882">
        <f t="shared" si="682"/>
        <v>1</v>
      </c>
      <c r="AQ882">
        <f t="shared" si="683"/>
        <v>16.258286524459496</v>
      </c>
      <c r="AT882">
        <v>875</v>
      </c>
      <c r="AU882">
        <v>21.603621224138053</v>
      </c>
      <c r="AV882">
        <v>16.363009563162901</v>
      </c>
      <c r="AX882">
        <f t="shared" si="684"/>
        <v>1</v>
      </c>
      <c r="AY882">
        <f t="shared" si="685"/>
        <v>0</v>
      </c>
      <c r="AZ882">
        <f t="shared" si="686"/>
        <v>5.2406116609751514</v>
      </c>
      <c r="BC882">
        <v>875</v>
      </c>
      <c r="BD882" t="e">
        <v>#N/A</v>
      </c>
      <c r="BE882" t="e">
        <v>#N/A</v>
      </c>
      <c r="BG882" t="e">
        <f t="shared" si="687"/>
        <v>#N/A</v>
      </c>
      <c r="BH882" t="e">
        <f t="shared" si="688"/>
        <v>#N/A</v>
      </c>
      <c r="BI882" t="e">
        <f t="shared" si="689"/>
        <v>#N/A</v>
      </c>
      <c r="BL882">
        <v>875</v>
      </c>
      <c r="BM882">
        <v>18.779215192305099</v>
      </c>
      <c r="BN882">
        <v>13.082769851891195</v>
      </c>
      <c r="BP882">
        <f t="shared" si="690"/>
        <v>1</v>
      </c>
      <c r="BQ882">
        <f t="shared" si="691"/>
        <v>0</v>
      </c>
      <c r="BR882">
        <f t="shared" si="692"/>
        <v>5.6964453404139039</v>
      </c>
      <c r="BU882">
        <v>875</v>
      </c>
      <c r="BV882">
        <v>22.949768735600458</v>
      </c>
      <c r="BW882">
        <v>24.984411470388988</v>
      </c>
      <c r="BY882">
        <f t="shared" si="693"/>
        <v>0</v>
      </c>
      <c r="BZ882">
        <f t="shared" si="694"/>
        <v>1</v>
      </c>
      <c r="CA882">
        <f t="shared" si="695"/>
        <v>2.0346427347885303</v>
      </c>
      <c r="CD882">
        <v>875</v>
      </c>
      <c r="CE882">
        <v>26.383054084448418</v>
      </c>
      <c r="CF882">
        <v>16.49206132094967</v>
      </c>
      <c r="CH882">
        <f t="shared" si="696"/>
        <v>1</v>
      </c>
      <c r="CI882">
        <f t="shared" si="697"/>
        <v>0</v>
      </c>
      <c r="CJ882">
        <f t="shared" si="698"/>
        <v>9.8909927634987476</v>
      </c>
      <c r="CM882">
        <v>875</v>
      </c>
      <c r="CN882">
        <v>21.77615501602542</v>
      </c>
      <c r="CO882">
        <v>19.365117551986838</v>
      </c>
      <c r="CQ882">
        <f t="shared" si="699"/>
        <v>1</v>
      </c>
      <c r="CR882">
        <f t="shared" si="700"/>
        <v>0</v>
      </c>
      <c r="CS882">
        <f t="shared" si="701"/>
        <v>2.4110374640385821</v>
      </c>
      <c r="CV882">
        <v>875</v>
      </c>
      <c r="CW882">
        <v>20.486705979126818</v>
      </c>
      <c r="CX882">
        <v>16.485855422826241</v>
      </c>
      <c r="CZ882">
        <f t="shared" si="702"/>
        <v>1</v>
      </c>
      <c r="DA882">
        <f t="shared" si="703"/>
        <v>0</v>
      </c>
      <c r="DB882">
        <f t="shared" si="704"/>
        <v>4.000850556300577</v>
      </c>
      <c r="DE882">
        <v>875</v>
      </c>
      <c r="DF882">
        <v>19.170341999196886</v>
      </c>
      <c r="DG882">
        <v>25.164584071790451</v>
      </c>
      <c r="DI882">
        <f t="shared" si="705"/>
        <v>0</v>
      </c>
      <c r="DJ882">
        <f t="shared" si="706"/>
        <v>1</v>
      </c>
      <c r="DK882">
        <f t="shared" si="707"/>
        <v>5.9942420725935648</v>
      </c>
      <c r="DN882">
        <v>875</v>
      </c>
      <c r="DO882">
        <v>26.723665921671202</v>
      </c>
      <c r="DP882">
        <v>20.570217000337099</v>
      </c>
      <c r="DR882">
        <f t="shared" si="708"/>
        <v>1</v>
      </c>
      <c r="DS882">
        <f t="shared" si="709"/>
        <v>0</v>
      </c>
      <c r="DT882">
        <f t="shared" si="710"/>
        <v>6.1534489213341033</v>
      </c>
      <c r="DW882">
        <v>875</v>
      </c>
      <c r="DX882">
        <v>15.41010491069027</v>
      </c>
      <c r="DY882">
        <v>26.811467191137105</v>
      </c>
      <c r="EA882">
        <f t="shared" si="711"/>
        <v>0</v>
      </c>
      <c r="EB882">
        <f t="shared" si="712"/>
        <v>1</v>
      </c>
      <c r="EC882">
        <f t="shared" si="713"/>
        <v>11.401362280446834</v>
      </c>
      <c r="EF882">
        <v>875</v>
      </c>
      <c r="EG882">
        <v>18.87345018414036</v>
      </c>
      <c r="EH882">
        <v>17.893947267959348</v>
      </c>
      <c r="EJ882">
        <f t="shared" si="714"/>
        <v>1</v>
      </c>
      <c r="EK882">
        <f t="shared" si="715"/>
        <v>0</v>
      </c>
      <c r="EL882">
        <f t="shared" si="716"/>
        <v>0.97950291618101204</v>
      </c>
      <c r="EO882">
        <v>875</v>
      </c>
      <c r="EP882">
        <v>22.748045819320119</v>
      </c>
      <c r="EQ882">
        <v>10.579812724722593</v>
      </c>
      <c r="ES882">
        <f t="shared" si="717"/>
        <v>1</v>
      </c>
      <c r="ET882">
        <f t="shared" si="718"/>
        <v>0</v>
      </c>
      <c r="EU882">
        <f t="shared" si="719"/>
        <v>12.168233094597525</v>
      </c>
    </row>
    <row r="883" spans="1:151" x14ac:dyDescent="0.25">
      <c r="A883">
        <v>876</v>
      </c>
      <c r="B883">
        <v>9.3355562362585207</v>
      </c>
      <c r="C883">
        <v>33.611177531148996</v>
      </c>
      <c r="E883">
        <f t="shared" si="720"/>
        <v>0</v>
      </c>
      <c r="F883">
        <f t="shared" si="671"/>
        <v>1</v>
      </c>
      <c r="G883">
        <f t="shared" si="721"/>
        <v>24.275621294890477</v>
      </c>
      <c r="J883">
        <v>876</v>
      </c>
      <c r="K883">
        <v>24.495868794040479</v>
      </c>
      <c r="L883">
        <v>25.823546214452659</v>
      </c>
      <c r="N883">
        <f t="shared" si="672"/>
        <v>0</v>
      </c>
      <c r="O883">
        <f t="shared" si="673"/>
        <v>1</v>
      </c>
      <c r="P883">
        <f t="shared" si="674"/>
        <v>1.3276774204121793</v>
      </c>
      <c r="S883">
        <v>876</v>
      </c>
      <c r="T883">
        <v>20.293524228486518</v>
      </c>
      <c r="U883">
        <v>33.791051660652869</v>
      </c>
      <c r="W883">
        <f t="shared" si="675"/>
        <v>0</v>
      </c>
      <c r="X883">
        <f t="shared" si="676"/>
        <v>1</v>
      </c>
      <c r="Y883">
        <f t="shared" si="677"/>
        <v>13.497527432166351</v>
      </c>
      <c r="AB883">
        <v>876</v>
      </c>
      <c r="AC883">
        <v>26.769218822876894</v>
      </c>
      <c r="AD883">
        <v>17.308238857456278</v>
      </c>
      <c r="AF883">
        <f t="shared" si="678"/>
        <v>1</v>
      </c>
      <c r="AG883">
        <f t="shared" si="679"/>
        <v>0</v>
      </c>
      <c r="AH883">
        <f t="shared" si="680"/>
        <v>9.4609799654206164</v>
      </c>
      <c r="AK883">
        <v>876</v>
      </c>
      <c r="AL883">
        <v>25.140554980472313</v>
      </c>
      <c r="AM883">
        <v>23.979011952695949</v>
      </c>
      <c r="AO883">
        <f t="shared" si="681"/>
        <v>1</v>
      </c>
      <c r="AP883">
        <f t="shared" si="682"/>
        <v>0</v>
      </c>
      <c r="AQ883">
        <f t="shared" si="683"/>
        <v>1.1615430277763643</v>
      </c>
      <c r="AT883">
        <v>876</v>
      </c>
      <c r="AU883">
        <v>20.705295154504018</v>
      </c>
      <c r="AV883">
        <v>18.324137439096532</v>
      </c>
      <c r="AX883">
        <f t="shared" si="684"/>
        <v>1</v>
      </c>
      <c r="AY883">
        <f t="shared" si="685"/>
        <v>0</v>
      </c>
      <c r="AZ883">
        <f t="shared" si="686"/>
        <v>2.3811577154074861</v>
      </c>
      <c r="BC883">
        <v>876</v>
      </c>
      <c r="BD883" t="e">
        <v>#N/A</v>
      </c>
      <c r="BE883" t="e">
        <v>#N/A</v>
      </c>
      <c r="BG883" t="e">
        <f t="shared" si="687"/>
        <v>#N/A</v>
      </c>
      <c r="BH883" t="e">
        <f t="shared" si="688"/>
        <v>#N/A</v>
      </c>
      <c r="BI883" t="e">
        <f t="shared" si="689"/>
        <v>#N/A</v>
      </c>
      <c r="BL883">
        <v>876</v>
      </c>
      <c r="BM883">
        <v>30.244521740557673</v>
      </c>
      <c r="BN883">
        <v>10.470330669769432</v>
      </c>
      <c r="BP883">
        <f t="shared" si="690"/>
        <v>1</v>
      </c>
      <c r="BQ883">
        <f t="shared" si="691"/>
        <v>0</v>
      </c>
      <c r="BR883">
        <f t="shared" si="692"/>
        <v>19.774191070788241</v>
      </c>
      <c r="BU883">
        <v>876</v>
      </c>
      <c r="BV883">
        <v>23.931470560636207</v>
      </c>
      <c r="BW883">
        <v>13.112964472271464</v>
      </c>
      <c r="BY883">
        <f t="shared" si="693"/>
        <v>1</v>
      </c>
      <c r="BZ883">
        <f t="shared" si="694"/>
        <v>0</v>
      </c>
      <c r="CA883">
        <f t="shared" si="695"/>
        <v>10.818506088364742</v>
      </c>
      <c r="CD883">
        <v>876</v>
      </c>
      <c r="CE883">
        <v>21.480110931580768</v>
      </c>
      <c r="CF883">
        <v>12.016821979691629</v>
      </c>
      <c r="CH883">
        <f t="shared" si="696"/>
        <v>1</v>
      </c>
      <c r="CI883">
        <f t="shared" si="697"/>
        <v>0</v>
      </c>
      <c r="CJ883">
        <f t="shared" si="698"/>
        <v>9.4632889518891385</v>
      </c>
      <c r="CM883">
        <v>876</v>
      </c>
      <c r="CN883">
        <v>21.002389161094509</v>
      </c>
      <c r="CO883">
        <v>14.890928626993306</v>
      </c>
      <c r="CQ883">
        <f t="shared" si="699"/>
        <v>1</v>
      </c>
      <c r="CR883">
        <f t="shared" si="700"/>
        <v>0</v>
      </c>
      <c r="CS883">
        <f t="shared" si="701"/>
        <v>6.1114605341012034</v>
      </c>
      <c r="CV883">
        <v>876</v>
      </c>
      <c r="CW883">
        <v>24.174044467556264</v>
      </c>
      <c r="CX883">
        <v>18.13719071058614</v>
      </c>
      <c r="CZ883">
        <f t="shared" si="702"/>
        <v>1</v>
      </c>
      <c r="DA883">
        <f t="shared" si="703"/>
        <v>0</v>
      </c>
      <c r="DB883">
        <f t="shared" si="704"/>
        <v>6.0368537569701246</v>
      </c>
      <c r="DE883">
        <v>876</v>
      </c>
      <c r="DF883">
        <v>18.874588028100675</v>
      </c>
      <c r="DG883">
        <v>13.973434684880694</v>
      </c>
      <c r="DI883">
        <f t="shared" si="705"/>
        <v>1</v>
      </c>
      <c r="DJ883">
        <f t="shared" si="706"/>
        <v>0</v>
      </c>
      <c r="DK883">
        <f t="shared" si="707"/>
        <v>4.9011533432199812</v>
      </c>
      <c r="DN883">
        <v>876</v>
      </c>
      <c r="DO883">
        <v>21.296580067520239</v>
      </c>
      <c r="DP883">
        <v>10.339806051390102</v>
      </c>
      <c r="DR883">
        <f t="shared" si="708"/>
        <v>1</v>
      </c>
      <c r="DS883">
        <f t="shared" si="709"/>
        <v>0</v>
      </c>
      <c r="DT883">
        <f t="shared" si="710"/>
        <v>10.956774016130137</v>
      </c>
      <c r="DW883">
        <v>876</v>
      </c>
      <c r="DX883">
        <v>19.544252192484223</v>
      </c>
      <c r="DY883">
        <v>19.280043982607907</v>
      </c>
      <c r="EA883">
        <f t="shared" si="711"/>
        <v>1</v>
      </c>
      <c r="EB883">
        <f t="shared" si="712"/>
        <v>0</v>
      </c>
      <c r="EC883">
        <f t="shared" si="713"/>
        <v>0.26420820987631544</v>
      </c>
      <c r="EF883">
        <v>876</v>
      </c>
      <c r="EG883">
        <v>21.987659634467086</v>
      </c>
      <c r="EH883">
        <v>17.929688185036962</v>
      </c>
      <c r="EJ883">
        <f t="shared" si="714"/>
        <v>1</v>
      </c>
      <c r="EK883">
        <f t="shared" si="715"/>
        <v>0</v>
      </c>
      <c r="EL883">
        <f t="shared" si="716"/>
        <v>4.0579714494301236</v>
      </c>
      <c r="EO883">
        <v>876</v>
      </c>
      <c r="EP883">
        <v>18.844519331643738</v>
      </c>
      <c r="EQ883">
        <v>28.803428660808724</v>
      </c>
      <c r="ES883">
        <f t="shared" si="717"/>
        <v>0</v>
      </c>
      <c r="ET883">
        <f t="shared" si="718"/>
        <v>1</v>
      </c>
      <c r="EU883">
        <f t="shared" si="719"/>
        <v>9.9589093291649853</v>
      </c>
    </row>
    <row r="884" spans="1:151" x14ac:dyDescent="0.25">
      <c r="A884">
        <v>877</v>
      </c>
      <c r="B884">
        <v>15.352297988084942</v>
      </c>
      <c r="C884">
        <v>10.933180820691733</v>
      </c>
      <c r="E884">
        <f t="shared" si="720"/>
        <v>1</v>
      </c>
      <c r="F884">
        <f t="shared" si="671"/>
        <v>0</v>
      </c>
      <c r="G884">
        <f t="shared" si="721"/>
        <v>4.4191171673932086</v>
      </c>
      <c r="J884">
        <v>877</v>
      </c>
      <c r="K884">
        <v>23.617612875889265</v>
      </c>
      <c r="L884">
        <v>21.312144412695439</v>
      </c>
      <c r="N884">
        <f t="shared" si="672"/>
        <v>1</v>
      </c>
      <c r="O884">
        <f t="shared" si="673"/>
        <v>0</v>
      </c>
      <c r="P884">
        <f t="shared" si="674"/>
        <v>2.3054684631938258</v>
      </c>
      <c r="S884">
        <v>877</v>
      </c>
      <c r="T884">
        <v>20.696617305334208</v>
      </c>
      <c r="U884">
        <v>26.106641693100062</v>
      </c>
      <c r="W884">
        <f t="shared" si="675"/>
        <v>0</v>
      </c>
      <c r="X884">
        <f t="shared" si="676"/>
        <v>1</v>
      </c>
      <c r="Y884">
        <f t="shared" si="677"/>
        <v>5.4100243877658549</v>
      </c>
      <c r="AB884">
        <v>877</v>
      </c>
      <c r="AC884">
        <v>27.792252032001421</v>
      </c>
      <c r="AD884">
        <v>18.325427303536816</v>
      </c>
      <c r="AF884">
        <f t="shared" si="678"/>
        <v>1</v>
      </c>
      <c r="AG884">
        <f t="shared" si="679"/>
        <v>0</v>
      </c>
      <c r="AH884">
        <f t="shared" si="680"/>
        <v>9.466824728464605</v>
      </c>
      <c r="AK884">
        <v>877</v>
      </c>
      <c r="AL884">
        <v>20.225374379049772</v>
      </c>
      <c r="AM884">
        <v>31.018279417095599</v>
      </c>
      <c r="AO884">
        <f t="shared" si="681"/>
        <v>0</v>
      </c>
      <c r="AP884">
        <f t="shared" si="682"/>
        <v>1</v>
      </c>
      <c r="AQ884">
        <f t="shared" si="683"/>
        <v>10.792905038045827</v>
      </c>
      <c r="AT884">
        <v>877</v>
      </c>
      <c r="AU884">
        <v>16.361945139337784</v>
      </c>
      <c r="AV884">
        <v>15.780653121929358</v>
      </c>
      <c r="AX884">
        <f t="shared" si="684"/>
        <v>1</v>
      </c>
      <c r="AY884">
        <f t="shared" si="685"/>
        <v>0</v>
      </c>
      <c r="AZ884">
        <f t="shared" si="686"/>
        <v>0.58129201740842618</v>
      </c>
      <c r="BC884">
        <v>877</v>
      </c>
      <c r="BD884" t="e">
        <v>#N/A</v>
      </c>
      <c r="BE884" t="e">
        <v>#N/A</v>
      </c>
      <c r="BG884" t="e">
        <f t="shared" si="687"/>
        <v>#N/A</v>
      </c>
      <c r="BH884" t="e">
        <f t="shared" si="688"/>
        <v>#N/A</v>
      </c>
      <c r="BI884" t="e">
        <f t="shared" si="689"/>
        <v>#N/A</v>
      </c>
      <c r="BL884">
        <v>877</v>
      </c>
      <c r="BM884">
        <v>27.18053164561314</v>
      </c>
      <c r="BN884">
        <v>11.970066086147597</v>
      </c>
      <c r="BP884">
        <f t="shared" si="690"/>
        <v>1</v>
      </c>
      <c r="BQ884">
        <f t="shared" si="691"/>
        <v>0</v>
      </c>
      <c r="BR884">
        <f t="shared" si="692"/>
        <v>15.210465559465543</v>
      </c>
      <c r="BU884">
        <v>877</v>
      </c>
      <c r="BV884">
        <v>20.183723329959122</v>
      </c>
      <c r="BW884">
        <v>32.193968619760675</v>
      </c>
      <c r="BY884">
        <f t="shared" si="693"/>
        <v>0</v>
      </c>
      <c r="BZ884">
        <f t="shared" si="694"/>
        <v>1</v>
      </c>
      <c r="CA884">
        <f t="shared" si="695"/>
        <v>12.010245289801553</v>
      </c>
      <c r="CD884">
        <v>877</v>
      </c>
      <c r="CE884">
        <v>20.156912748801858</v>
      </c>
      <c r="CF884">
        <v>24.223672768660336</v>
      </c>
      <c r="CH884">
        <f t="shared" si="696"/>
        <v>0</v>
      </c>
      <c r="CI884">
        <f t="shared" si="697"/>
        <v>1</v>
      </c>
      <c r="CJ884">
        <f t="shared" si="698"/>
        <v>4.0667600198584779</v>
      </c>
      <c r="CM884">
        <v>877</v>
      </c>
      <c r="CN884">
        <v>23.274471905236002</v>
      </c>
      <c r="CO884">
        <v>12.979906067996206</v>
      </c>
      <c r="CQ884">
        <f t="shared" si="699"/>
        <v>1</v>
      </c>
      <c r="CR884">
        <f t="shared" si="700"/>
        <v>0</v>
      </c>
      <c r="CS884">
        <f t="shared" si="701"/>
        <v>10.294565837239796</v>
      </c>
      <c r="CV884">
        <v>877</v>
      </c>
      <c r="CW884">
        <v>23.451156403588861</v>
      </c>
      <c r="CX884">
        <v>19.345496113151384</v>
      </c>
      <c r="CZ884">
        <f t="shared" si="702"/>
        <v>1</v>
      </c>
      <c r="DA884">
        <f t="shared" si="703"/>
        <v>0</v>
      </c>
      <c r="DB884">
        <f t="shared" si="704"/>
        <v>4.105660290437477</v>
      </c>
      <c r="DE884">
        <v>877</v>
      </c>
      <c r="DF884">
        <v>16.404393585464653</v>
      </c>
      <c r="DG884">
        <v>25.016712353526952</v>
      </c>
      <c r="DI884">
        <f t="shared" si="705"/>
        <v>0</v>
      </c>
      <c r="DJ884">
        <f t="shared" si="706"/>
        <v>1</v>
      </c>
      <c r="DK884">
        <f t="shared" si="707"/>
        <v>8.6123187680622983</v>
      </c>
      <c r="DN884">
        <v>877</v>
      </c>
      <c r="DO884">
        <v>18.357496670968757</v>
      </c>
      <c r="DP884">
        <v>18.216397216033442</v>
      </c>
      <c r="DR884">
        <f t="shared" si="708"/>
        <v>1</v>
      </c>
      <c r="DS884">
        <f t="shared" si="709"/>
        <v>0</v>
      </c>
      <c r="DT884">
        <f t="shared" si="710"/>
        <v>0.14109945493531484</v>
      </c>
      <c r="DW884">
        <v>877</v>
      </c>
      <c r="DX884">
        <v>8.0930691344927119</v>
      </c>
      <c r="DY884">
        <v>17.311664746337868</v>
      </c>
      <c r="EA884">
        <f t="shared" si="711"/>
        <v>0</v>
      </c>
      <c r="EB884">
        <f t="shared" si="712"/>
        <v>1</v>
      </c>
      <c r="EC884">
        <f t="shared" si="713"/>
        <v>9.2185956118451564</v>
      </c>
      <c r="EF884">
        <v>877</v>
      </c>
      <c r="EG884">
        <v>28.155086956821339</v>
      </c>
      <c r="EH884">
        <v>16.400146678428491</v>
      </c>
      <c r="EJ884">
        <f t="shared" si="714"/>
        <v>1</v>
      </c>
      <c r="EK884">
        <f t="shared" si="715"/>
        <v>0</v>
      </c>
      <c r="EL884">
        <f t="shared" si="716"/>
        <v>11.754940278392848</v>
      </c>
      <c r="EO884">
        <v>877</v>
      </c>
      <c r="EP884">
        <v>18.206738038554164</v>
      </c>
      <c r="EQ884">
        <v>45.201052756324657</v>
      </c>
      <c r="ES884">
        <f t="shared" si="717"/>
        <v>0</v>
      </c>
      <c r="ET884">
        <f t="shared" si="718"/>
        <v>1</v>
      </c>
      <c r="EU884">
        <f t="shared" si="719"/>
        <v>26.994314717770493</v>
      </c>
    </row>
    <row r="885" spans="1:151" x14ac:dyDescent="0.25">
      <c r="A885">
        <v>878</v>
      </c>
      <c r="B885">
        <v>9.7572430338687965</v>
      </c>
      <c r="C885">
        <v>43.708303871060984</v>
      </c>
      <c r="E885">
        <f t="shared" si="720"/>
        <v>0</v>
      </c>
      <c r="F885">
        <f t="shared" si="671"/>
        <v>1</v>
      </c>
      <c r="G885">
        <f t="shared" si="721"/>
        <v>33.951060837192188</v>
      </c>
      <c r="J885">
        <v>878</v>
      </c>
      <c r="K885">
        <v>18.637376244623063</v>
      </c>
      <c r="L885">
        <v>22.656432797476519</v>
      </c>
      <c r="N885">
        <f t="shared" si="672"/>
        <v>0</v>
      </c>
      <c r="O885">
        <f t="shared" si="673"/>
        <v>1</v>
      </c>
      <c r="P885">
        <f t="shared" si="674"/>
        <v>4.0190565528534563</v>
      </c>
      <c r="S885">
        <v>878</v>
      </c>
      <c r="T885">
        <v>16.501162039257125</v>
      </c>
      <c r="U885">
        <v>15.450708766499256</v>
      </c>
      <c r="W885">
        <f t="shared" si="675"/>
        <v>1</v>
      </c>
      <c r="X885">
        <f t="shared" si="676"/>
        <v>0</v>
      </c>
      <c r="Y885">
        <f t="shared" si="677"/>
        <v>1.0504532727578688</v>
      </c>
      <c r="AB885">
        <v>878</v>
      </c>
      <c r="AC885">
        <v>21.797636847520433</v>
      </c>
      <c r="AD885">
        <v>17.648568965235459</v>
      </c>
      <c r="AF885">
        <f t="shared" si="678"/>
        <v>1</v>
      </c>
      <c r="AG885">
        <f t="shared" si="679"/>
        <v>0</v>
      </c>
      <c r="AH885">
        <f t="shared" si="680"/>
        <v>4.1490678822849745</v>
      </c>
      <c r="AK885">
        <v>878</v>
      </c>
      <c r="AL885">
        <v>14.61129793817179</v>
      </c>
      <c r="AM885">
        <v>34.874125197900767</v>
      </c>
      <c r="AO885">
        <f t="shared" si="681"/>
        <v>0</v>
      </c>
      <c r="AP885">
        <f t="shared" si="682"/>
        <v>1</v>
      </c>
      <c r="AQ885">
        <f t="shared" si="683"/>
        <v>20.262827259728979</v>
      </c>
      <c r="AT885">
        <v>878</v>
      </c>
      <c r="AU885">
        <v>18.425920061217077</v>
      </c>
      <c r="AV885">
        <v>36.697825320787061</v>
      </c>
      <c r="AX885">
        <f t="shared" si="684"/>
        <v>0</v>
      </c>
      <c r="AY885">
        <f t="shared" si="685"/>
        <v>1</v>
      </c>
      <c r="AZ885">
        <f t="shared" si="686"/>
        <v>18.271905259569984</v>
      </c>
      <c r="BC885">
        <v>878</v>
      </c>
      <c r="BD885" t="e">
        <v>#N/A</v>
      </c>
      <c r="BE885" t="e">
        <v>#N/A</v>
      </c>
      <c r="BG885" t="e">
        <f t="shared" si="687"/>
        <v>#N/A</v>
      </c>
      <c r="BH885" t="e">
        <f t="shared" si="688"/>
        <v>#N/A</v>
      </c>
      <c r="BI885" t="e">
        <f t="shared" si="689"/>
        <v>#N/A</v>
      </c>
      <c r="BL885">
        <v>878</v>
      </c>
      <c r="BM885">
        <v>25.125839954487358</v>
      </c>
      <c r="BN885">
        <v>16.838653091116228</v>
      </c>
      <c r="BP885">
        <f t="shared" si="690"/>
        <v>1</v>
      </c>
      <c r="BQ885">
        <f t="shared" si="691"/>
        <v>0</v>
      </c>
      <c r="BR885">
        <f t="shared" si="692"/>
        <v>8.2871868633711294</v>
      </c>
      <c r="BU885">
        <v>878</v>
      </c>
      <c r="BV885">
        <v>23.333148418391236</v>
      </c>
      <c r="BW885">
        <v>18.362477819335734</v>
      </c>
      <c r="BY885">
        <f t="shared" si="693"/>
        <v>1</v>
      </c>
      <c r="BZ885">
        <f t="shared" si="694"/>
        <v>0</v>
      </c>
      <c r="CA885">
        <f t="shared" si="695"/>
        <v>4.9706705990555022</v>
      </c>
      <c r="CD885">
        <v>878</v>
      </c>
      <c r="CE885">
        <v>16.392048790846868</v>
      </c>
      <c r="CF885">
        <v>34.585843315187127</v>
      </c>
      <c r="CH885">
        <f t="shared" si="696"/>
        <v>0</v>
      </c>
      <c r="CI885">
        <f t="shared" si="697"/>
        <v>1</v>
      </c>
      <c r="CJ885">
        <f t="shared" si="698"/>
        <v>18.193794524340259</v>
      </c>
      <c r="CM885">
        <v>878</v>
      </c>
      <c r="CN885">
        <v>24.794418663831934</v>
      </c>
      <c r="CO885">
        <v>16.346954588927787</v>
      </c>
      <c r="CQ885">
        <f t="shared" si="699"/>
        <v>1</v>
      </c>
      <c r="CR885">
        <f t="shared" si="700"/>
        <v>0</v>
      </c>
      <c r="CS885">
        <f t="shared" si="701"/>
        <v>8.447464074904147</v>
      </c>
      <c r="CV885">
        <v>878</v>
      </c>
      <c r="CW885">
        <v>25.644225725045114</v>
      </c>
      <c r="CX885">
        <v>18.937404266917127</v>
      </c>
      <c r="CZ885">
        <f t="shared" si="702"/>
        <v>1</v>
      </c>
      <c r="DA885">
        <f t="shared" si="703"/>
        <v>0</v>
      </c>
      <c r="DB885">
        <f t="shared" si="704"/>
        <v>6.7068214581279868</v>
      </c>
      <c r="DE885">
        <v>878</v>
      </c>
      <c r="DF885">
        <v>19.18657141065804</v>
      </c>
      <c r="DG885">
        <v>33.840690039058174</v>
      </c>
      <c r="DI885">
        <f t="shared" si="705"/>
        <v>0</v>
      </c>
      <c r="DJ885">
        <f t="shared" si="706"/>
        <v>1</v>
      </c>
      <c r="DK885">
        <f t="shared" si="707"/>
        <v>14.654118628400134</v>
      </c>
      <c r="DN885">
        <v>878</v>
      </c>
      <c r="DO885">
        <v>28.518878140301105</v>
      </c>
      <c r="DP885">
        <v>22.695402046177104</v>
      </c>
      <c r="DR885">
        <f t="shared" si="708"/>
        <v>1</v>
      </c>
      <c r="DS885">
        <f t="shared" si="709"/>
        <v>0</v>
      </c>
      <c r="DT885">
        <f t="shared" si="710"/>
        <v>5.8234760941240005</v>
      </c>
      <c r="DW885">
        <v>878</v>
      </c>
      <c r="DX885">
        <v>11.599439558296895</v>
      </c>
      <c r="DY885">
        <v>19.818839675746702</v>
      </c>
      <c r="EA885">
        <f t="shared" si="711"/>
        <v>0</v>
      </c>
      <c r="EB885">
        <f t="shared" si="712"/>
        <v>1</v>
      </c>
      <c r="EC885">
        <f t="shared" si="713"/>
        <v>8.2194001174498066</v>
      </c>
      <c r="EF885">
        <v>878</v>
      </c>
      <c r="EG885">
        <v>25.50098069578997</v>
      </c>
      <c r="EH885">
        <v>15.765642317604838</v>
      </c>
      <c r="EJ885">
        <f t="shared" si="714"/>
        <v>1</v>
      </c>
      <c r="EK885">
        <f t="shared" si="715"/>
        <v>0</v>
      </c>
      <c r="EL885">
        <f t="shared" si="716"/>
        <v>9.7353383781851317</v>
      </c>
      <c r="EO885">
        <v>878</v>
      </c>
      <c r="EP885">
        <v>23.066557745762672</v>
      </c>
      <c r="EQ885">
        <v>29.074816341624295</v>
      </c>
      <c r="ES885">
        <f t="shared" si="717"/>
        <v>0</v>
      </c>
      <c r="ET885">
        <f t="shared" si="718"/>
        <v>1</v>
      </c>
      <c r="EU885">
        <f t="shared" si="719"/>
        <v>6.0082585958616228</v>
      </c>
    </row>
    <row r="886" spans="1:151" x14ac:dyDescent="0.25">
      <c r="A886">
        <v>879</v>
      </c>
      <c r="B886">
        <v>8.5063474440776581</v>
      </c>
      <c r="C886">
        <v>11.557569785432479</v>
      </c>
      <c r="E886">
        <f t="shared" si="720"/>
        <v>0</v>
      </c>
      <c r="F886">
        <f t="shared" si="671"/>
        <v>1</v>
      </c>
      <c r="G886">
        <f t="shared" si="721"/>
        <v>3.051222341354821</v>
      </c>
      <c r="J886">
        <v>879</v>
      </c>
      <c r="K886">
        <v>16.047623493470837</v>
      </c>
      <c r="L886">
        <v>28.264426647828451</v>
      </c>
      <c r="N886">
        <f t="shared" si="672"/>
        <v>0</v>
      </c>
      <c r="O886">
        <f t="shared" si="673"/>
        <v>1</v>
      </c>
      <c r="P886">
        <f t="shared" si="674"/>
        <v>12.216803154357613</v>
      </c>
      <c r="S886">
        <v>879</v>
      </c>
      <c r="T886">
        <v>21.545551371747898</v>
      </c>
      <c r="U886">
        <v>28.68111555938</v>
      </c>
      <c r="W886">
        <f t="shared" si="675"/>
        <v>0</v>
      </c>
      <c r="X886">
        <f t="shared" si="676"/>
        <v>1</v>
      </c>
      <c r="Y886">
        <f t="shared" si="677"/>
        <v>7.1355641876321023</v>
      </c>
      <c r="AB886">
        <v>879</v>
      </c>
      <c r="AC886">
        <v>19.467949639199801</v>
      </c>
      <c r="AD886">
        <v>17.276342003782499</v>
      </c>
      <c r="AF886">
        <f t="shared" si="678"/>
        <v>1</v>
      </c>
      <c r="AG886">
        <f t="shared" si="679"/>
        <v>0</v>
      </c>
      <c r="AH886">
        <f t="shared" si="680"/>
        <v>2.1916076354173022</v>
      </c>
      <c r="AK886">
        <v>879</v>
      </c>
      <c r="AL886">
        <v>21.45536955185635</v>
      </c>
      <c r="AM886">
        <v>39.46986157159359</v>
      </c>
      <c r="AO886">
        <f t="shared" si="681"/>
        <v>0</v>
      </c>
      <c r="AP886">
        <f t="shared" si="682"/>
        <v>1</v>
      </c>
      <c r="AQ886">
        <f t="shared" si="683"/>
        <v>18.01449201973724</v>
      </c>
      <c r="AT886">
        <v>879</v>
      </c>
      <c r="AU886">
        <v>17.61495753279176</v>
      </c>
      <c r="AV886">
        <v>26.490273549495797</v>
      </c>
      <c r="AX886">
        <f t="shared" si="684"/>
        <v>0</v>
      </c>
      <c r="AY886">
        <f t="shared" si="685"/>
        <v>1</v>
      </c>
      <c r="AZ886">
        <f t="shared" si="686"/>
        <v>8.875316016704037</v>
      </c>
      <c r="BC886">
        <v>879</v>
      </c>
      <c r="BD886" t="e">
        <v>#N/A</v>
      </c>
      <c r="BE886" t="e">
        <v>#N/A</v>
      </c>
      <c r="BG886" t="e">
        <f t="shared" si="687"/>
        <v>#N/A</v>
      </c>
      <c r="BH886" t="e">
        <f t="shared" si="688"/>
        <v>#N/A</v>
      </c>
      <c r="BI886" t="e">
        <f t="shared" si="689"/>
        <v>#N/A</v>
      </c>
      <c r="BL886">
        <v>879</v>
      </c>
      <c r="BM886">
        <v>36.76750258497519</v>
      </c>
      <c r="BN886">
        <v>13.475917066775539</v>
      </c>
      <c r="BP886">
        <f t="shared" si="690"/>
        <v>1</v>
      </c>
      <c r="BQ886">
        <f t="shared" si="691"/>
        <v>0</v>
      </c>
      <c r="BR886">
        <f t="shared" si="692"/>
        <v>23.291585518199653</v>
      </c>
      <c r="BU886">
        <v>879</v>
      </c>
      <c r="BV886">
        <v>29.242747948111518</v>
      </c>
      <c r="BW886">
        <v>21.322400041804208</v>
      </c>
      <c r="BY886">
        <f t="shared" si="693"/>
        <v>1</v>
      </c>
      <c r="BZ886">
        <f t="shared" si="694"/>
        <v>0</v>
      </c>
      <c r="CA886">
        <f t="shared" si="695"/>
        <v>7.9203479063073097</v>
      </c>
      <c r="CD886">
        <v>879</v>
      </c>
      <c r="CE886">
        <v>23.719393812839321</v>
      </c>
      <c r="CF886">
        <v>28.763067469644383</v>
      </c>
      <c r="CH886">
        <f t="shared" si="696"/>
        <v>0</v>
      </c>
      <c r="CI886">
        <f t="shared" si="697"/>
        <v>1</v>
      </c>
      <c r="CJ886">
        <f t="shared" si="698"/>
        <v>5.043673656805062</v>
      </c>
      <c r="CM886">
        <v>879</v>
      </c>
      <c r="CN886">
        <v>22.743344020687569</v>
      </c>
      <c r="CO886">
        <v>31.216716852152139</v>
      </c>
      <c r="CQ886">
        <f t="shared" si="699"/>
        <v>0</v>
      </c>
      <c r="CR886">
        <f t="shared" si="700"/>
        <v>1</v>
      </c>
      <c r="CS886">
        <f t="shared" si="701"/>
        <v>8.4733728314645695</v>
      </c>
      <c r="CV886">
        <v>879</v>
      </c>
      <c r="CW886">
        <v>28.163977820623007</v>
      </c>
      <c r="CX886">
        <v>12.699286991165385</v>
      </c>
      <c r="CZ886">
        <f t="shared" si="702"/>
        <v>1</v>
      </c>
      <c r="DA886">
        <f t="shared" si="703"/>
        <v>0</v>
      </c>
      <c r="DB886">
        <f t="shared" si="704"/>
        <v>15.464690829457622</v>
      </c>
      <c r="DE886">
        <v>879</v>
      </c>
      <c r="DF886">
        <v>8.6727894410643618</v>
      </c>
      <c r="DG886">
        <v>23.314743647340951</v>
      </c>
      <c r="DI886">
        <f t="shared" si="705"/>
        <v>0</v>
      </c>
      <c r="DJ886">
        <f t="shared" si="706"/>
        <v>1</v>
      </c>
      <c r="DK886">
        <f t="shared" si="707"/>
        <v>14.641954206276589</v>
      </c>
      <c r="DN886">
        <v>879</v>
      </c>
      <c r="DO886">
        <v>17.738420152396852</v>
      </c>
      <c r="DP886">
        <v>20.899405887181185</v>
      </c>
      <c r="DR886">
        <f t="shared" si="708"/>
        <v>0</v>
      </c>
      <c r="DS886">
        <f t="shared" si="709"/>
        <v>1</v>
      </c>
      <c r="DT886">
        <f t="shared" si="710"/>
        <v>3.1609857347843331</v>
      </c>
      <c r="DW886">
        <v>879</v>
      </c>
      <c r="DX886">
        <v>17.819367956169295</v>
      </c>
      <c r="DY886">
        <v>17.991743950398021</v>
      </c>
      <c r="EA886">
        <f t="shared" si="711"/>
        <v>0</v>
      </c>
      <c r="EB886">
        <f t="shared" si="712"/>
        <v>1</v>
      </c>
      <c r="EC886">
        <f t="shared" si="713"/>
        <v>0.17237599422872663</v>
      </c>
      <c r="EF886">
        <v>879</v>
      </c>
      <c r="EG886">
        <v>22.457498633651074</v>
      </c>
      <c r="EH886">
        <v>18.296317815119707</v>
      </c>
      <c r="EJ886">
        <f t="shared" si="714"/>
        <v>1</v>
      </c>
      <c r="EK886">
        <f t="shared" si="715"/>
        <v>0</v>
      </c>
      <c r="EL886">
        <f t="shared" si="716"/>
        <v>4.161180818531367</v>
      </c>
      <c r="EO886">
        <v>879</v>
      </c>
      <c r="EP886">
        <v>27.085506073143371</v>
      </c>
      <c r="EQ886">
        <v>41.736891384115047</v>
      </c>
      <c r="ES886">
        <f t="shared" si="717"/>
        <v>0</v>
      </c>
      <c r="ET886">
        <f t="shared" si="718"/>
        <v>1</v>
      </c>
      <c r="EU886">
        <f t="shared" si="719"/>
        <v>14.651385310971676</v>
      </c>
    </row>
    <row r="887" spans="1:151" x14ac:dyDescent="0.25">
      <c r="A887">
        <v>880</v>
      </c>
      <c r="B887">
        <v>17.918488120668876</v>
      </c>
      <c r="C887">
        <v>18.734210703121711</v>
      </c>
      <c r="E887">
        <f t="shared" si="720"/>
        <v>0</v>
      </c>
      <c r="F887">
        <f t="shared" si="671"/>
        <v>1</v>
      </c>
      <c r="G887">
        <f t="shared" si="721"/>
        <v>0.81572258245283535</v>
      </c>
      <c r="J887">
        <v>880</v>
      </c>
      <c r="K887">
        <v>28.231924857764319</v>
      </c>
      <c r="L887">
        <v>24.449335656595963</v>
      </c>
      <c r="N887">
        <f t="shared" si="672"/>
        <v>1</v>
      </c>
      <c r="O887">
        <f t="shared" si="673"/>
        <v>0</v>
      </c>
      <c r="P887">
        <f t="shared" si="674"/>
        <v>3.7825892011683564</v>
      </c>
      <c r="S887">
        <v>880</v>
      </c>
      <c r="T887">
        <v>15.966293380959259</v>
      </c>
      <c r="U887">
        <v>10.915055622307579</v>
      </c>
      <c r="W887">
        <f t="shared" si="675"/>
        <v>1</v>
      </c>
      <c r="X887">
        <f t="shared" si="676"/>
        <v>0</v>
      </c>
      <c r="Y887">
        <f t="shared" si="677"/>
        <v>5.0512377586516806</v>
      </c>
      <c r="AB887">
        <v>880</v>
      </c>
      <c r="AC887">
        <v>4.218694834925163</v>
      </c>
      <c r="AD887">
        <v>17.447186491137852</v>
      </c>
      <c r="AF887">
        <f t="shared" si="678"/>
        <v>0</v>
      </c>
      <c r="AG887">
        <f t="shared" si="679"/>
        <v>1</v>
      </c>
      <c r="AH887">
        <f t="shared" si="680"/>
        <v>13.22849165621269</v>
      </c>
      <c r="AK887">
        <v>880</v>
      </c>
      <c r="AL887">
        <v>27.912820218293849</v>
      </c>
      <c r="AM887">
        <v>30.908152561666075</v>
      </c>
      <c r="AO887">
        <f t="shared" si="681"/>
        <v>0</v>
      </c>
      <c r="AP887">
        <f t="shared" si="682"/>
        <v>1</v>
      </c>
      <c r="AQ887">
        <f t="shared" si="683"/>
        <v>2.9953323433722261</v>
      </c>
      <c r="AT887">
        <v>880</v>
      </c>
      <c r="AU887">
        <v>16.770537896131263</v>
      </c>
      <c r="AV887">
        <v>21.708225040319103</v>
      </c>
      <c r="AX887">
        <f t="shared" si="684"/>
        <v>0</v>
      </c>
      <c r="AY887">
        <f t="shared" si="685"/>
        <v>1</v>
      </c>
      <c r="AZ887">
        <f t="shared" si="686"/>
        <v>4.9376871441878407</v>
      </c>
      <c r="BC887">
        <v>880</v>
      </c>
      <c r="BD887" t="e">
        <v>#N/A</v>
      </c>
      <c r="BE887" t="e">
        <v>#N/A</v>
      </c>
      <c r="BG887" t="e">
        <f t="shared" si="687"/>
        <v>#N/A</v>
      </c>
      <c r="BH887" t="e">
        <f t="shared" si="688"/>
        <v>#N/A</v>
      </c>
      <c r="BI887" t="e">
        <f t="shared" si="689"/>
        <v>#N/A</v>
      </c>
      <c r="BL887">
        <v>880</v>
      </c>
      <c r="BM887">
        <v>22.982478607722761</v>
      </c>
      <c r="BN887">
        <v>8.2061160273257165</v>
      </c>
      <c r="BP887">
        <f t="shared" si="690"/>
        <v>1</v>
      </c>
      <c r="BQ887">
        <f t="shared" si="691"/>
        <v>0</v>
      </c>
      <c r="BR887">
        <f t="shared" si="692"/>
        <v>14.776362580397045</v>
      </c>
      <c r="BU887">
        <v>880</v>
      </c>
      <c r="BV887">
        <v>18.581207497303602</v>
      </c>
      <c r="BW887">
        <v>21.134906315275703</v>
      </c>
      <c r="BY887">
        <f t="shared" si="693"/>
        <v>0</v>
      </c>
      <c r="BZ887">
        <f t="shared" si="694"/>
        <v>1</v>
      </c>
      <c r="CA887">
        <f t="shared" si="695"/>
        <v>2.5536988179721014</v>
      </c>
      <c r="CD887">
        <v>880</v>
      </c>
      <c r="CE887">
        <v>20.227119253838943</v>
      </c>
      <c r="CF887">
        <v>28.50513684376002</v>
      </c>
      <c r="CH887">
        <f t="shared" si="696"/>
        <v>0</v>
      </c>
      <c r="CI887">
        <f t="shared" si="697"/>
        <v>1</v>
      </c>
      <c r="CJ887">
        <f t="shared" si="698"/>
        <v>8.2780175899210775</v>
      </c>
      <c r="CM887">
        <v>880</v>
      </c>
      <c r="CN887">
        <v>22.794720771498863</v>
      </c>
      <c r="CO887">
        <v>33.340777539946366</v>
      </c>
      <c r="CQ887">
        <f t="shared" si="699"/>
        <v>0</v>
      </c>
      <c r="CR887">
        <f t="shared" si="700"/>
        <v>1</v>
      </c>
      <c r="CS887">
        <f t="shared" si="701"/>
        <v>10.546056768447503</v>
      </c>
      <c r="CV887">
        <v>880</v>
      </c>
      <c r="CW887">
        <v>16.663335199795853</v>
      </c>
      <c r="CX887">
        <v>19.649709458666681</v>
      </c>
      <c r="CZ887">
        <f t="shared" si="702"/>
        <v>0</v>
      </c>
      <c r="DA887">
        <f t="shared" si="703"/>
        <v>1</v>
      </c>
      <c r="DB887">
        <f t="shared" si="704"/>
        <v>2.9863742588708284</v>
      </c>
      <c r="DE887">
        <v>880</v>
      </c>
      <c r="DF887">
        <v>24.741759220878915</v>
      </c>
      <c r="DG887">
        <v>29.62743266043379</v>
      </c>
      <c r="DI887">
        <f t="shared" si="705"/>
        <v>0</v>
      </c>
      <c r="DJ887">
        <f t="shared" si="706"/>
        <v>1</v>
      </c>
      <c r="DK887">
        <f t="shared" si="707"/>
        <v>4.8856734395548749</v>
      </c>
      <c r="DN887">
        <v>880</v>
      </c>
      <c r="DO887">
        <v>24.07067876897694</v>
      </c>
      <c r="DP887">
        <v>22.207680103590828</v>
      </c>
      <c r="DR887">
        <f t="shared" si="708"/>
        <v>1</v>
      </c>
      <c r="DS887">
        <f t="shared" si="709"/>
        <v>0</v>
      </c>
      <c r="DT887">
        <f t="shared" si="710"/>
        <v>1.8629986653861117</v>
      </c>
      <c r="DW887">
        <v>880</v>
      </c>
      <c r="DX887">
        <v>18.738476844029677</v>
      </c>
      <c r="DY887">
        <v>19.198856880522921</v>
      </c>
      <c r="EA887">
        <f t="shared" si="711"/>
        <v>0</v>
      </c>
      <c r="EB887">
        <f t="shared" si="712"/>
        <v>1</v>
      </c>
      <c r="EC887">
        <f t="shared" si="713"/>
        <v>0.46038003649324466</v>
      </c>
      <c r="EF887">
        <v>880</v>
      </c>
      <c r="EG887">
        <v>19.450296053740679</v>
      </c>
      <c r="EH887">
        <v>21.589710941792099</v>
      </c>
      <c r="EJ887">
        <f t="shared" si="714"/>
        <v>0</v>
      </c>
      <c r="EK887">
        <f t="shared" si="715"/>
        <v>1</v>
      </c>
      <c r="EL887">
        <f t="shared" si="716"/>
        <v>2.1394148880514194</v>
      </c>
      <c r="EO887">
        <v>880</v>
      </c>
      <c r="EP887">
        <v>22.750908978308683</v>
      </c>
      <c r="EQ887">
        <v>7.3276744949167174</v>
      </c>
      <c r="ES887">
        <f t="shared" si="717"/>
        <v>1</v>
      </c>
      <c r="ET887">
        <f t="shared" si="718"/>
        <v>0</v>
      </c>
      <c r="EU887">
        <f t="shared" si="719"/>
        <v>15.423234483391965</v>
      </c>
    </row>
    <row r="888" spans="1:151" x14ac:dyDescent="0.25">
      <c r="A888">
        <v>881</v>
      </c>
      <c r="B888">
        <v>13.784610170851616</v>
      </c>
      <c r="C888">
        <v>42.51466702364975</v>
      </c>
      <c r="E888">
        <f t="shared" si="720"/>
        <v>0</v>
      </c>
      <c r="F888">
        <f t="shared" si="671"/>
        <v>1</v>
      </c>
      <c r="G888">
        <f t="shared" si="721"/>
        <v>28.730056852798135</v>
      </c>
      <c r="J888">
        <v>881</v>
      </c>
      <c r="K888">
        <v>20.510146600665394</v>
      </c>
      <c r="L888">
        <v>25.190935331373407</v>
      </c>
      <c r="N888">
        <f t="shared" si="672"/>
        <v>0</v>
      </c>
      <c r="O888">
        <f t="shared" si="673"/>
        <v>1</v>
      </c>
      <c r="P888">
        <f t="shared" si="674"/>
        <v>4.6807887307080129</v>
      </c>
      <c r="S888">
        <v>881</v>
      </c>
      <c r="T888">
        <v>17.317585712105526</v>
      </c>
      <c r="U888">
        <v>30.933785729118899</v>
      </c>
      <c r="W888">
        <f t="shared" si="675"/>
        <v>0</v>
      </c>
      <c r="X888">
        <f t="shared" si="676"/>
        <v>1</v>
      </c>
      <c r="Y888">
        <f t="shared" si="677"/>
        <v>13.616200017013373</v>
      </c>
      <c r="AB888">
        <v>881</v>
      </c>
      <c r="AC888">
        <v>27.394906627031599</v>
      </c>
      <c r="AD888">
        <v>17.389878319740596</v>
      </c>
      <c r="AF888">
        <f t="shared" si="678"/>
        <v>1</v>
      </c>
      <c r="AG888">
        <f t="shared" si="679"/>
        <v>0</v>
      </c>
      <c r="AH888">
        <f t="shared" si="680"/>
        <v>10.005028307291003</v>
      </c>
      <c r="AK888">
        <v>881</v>
      </c>
      <c r="AL888">
        <v>27.503500361514622</v>
      </c>
      <c r="AM888">
        <v>29.637494681042856</v>
      </c>
      <c r="AO888">
        <f t="shared" si="681"/>
        <v>0</v>
      </c>
      <c r="AP888">
        <f t="shared" si="682"/>
        <v>1</v>
      </c>
      <c r="AQ888">
        <f t="shared" si="683"/>
        <v>2.1339943195282345</v>
      </c>
      <c r="AT888">
        <v>881</v>
      </c>
      <c r="AU888">
        <v>16.108740334754881</v>
      </c>
      <c r="AV888">
        <v>14.213978906675118</v>
      </c>
      <c r="AX888">
        <f t="shared" si="684"/>
        <v>1</v>
      </c>
      <c r="AY888">
        <f t="shared" si="685"/>
        <v>0</v>
      </c>
      <c r="AZ888">
        <f t="shared" si="686"/>
        <v>1.8947614280797627</v>
      </c>
      <c r="BC888">
        <v>881</v>
      </c>
      <c r="BD888" t="e">
        <v>#N/A</v>
      </c>
      <c r="BE888" t="e">
        <v>#N/A</v>
      </c>
      <c r="BG888" t="e">
        <f t="shared" si="687"/>
        <v>#N/A</v>
      </c>
      <c r="BH888" t="e">
        <f t="shared" si="688"/>
        <v>#N/A</v>
      </c>
      <c r="BI888" t="e">
        <f t="shared" si="689"/>
        <v>#N/A</v>
      </c>
      <c r="BL888">
        <v>881</v>
      </c>
      <c r="BM888">
        <v>30.811630906259072</v>
      </c>
      <c r="BN888">
        <v>14.27847687580139</v>
      </c>
      <c r="BP888">
        <f t="shared" si="690"/>
        <v>1</v>
      </c>
      <c r="BQ888">
        <f t="shared" si="691"/>
        <v>0</v>
      </c>
      <c r="BR888">
        <f t="shared" si="692"/>
        <v>16.533154030457681</v>
      </c>
      <c r="BU888">
        <v>881</v>
      </c>
      <c r="BV888">
        <v>9.2538417006378104</v>
      </c>
      <c r="BW888">
        <v>16.87525131798834</v>
      </c>
      <c r="BY888">
        <f t="shared" si="693"/>
        <v>0</v>
      </c>
      <c r="BZ888">
        <f t="shared" si="694"/>
        <v>1</v>
      </c>
      <c r="CA888">
        <f t="shared" si="695"/>
        <v>7.6214096173505297</v>
      </c>
      <c r="CD888">
        <v>881</v>
      </c>
      <c r="CE888">
        <v>25.118343621119891</v>
      </c>
      <c r="CF888">
        <v>43.093129441826349</v>
      </c>
      <c r="CH888">
        <f t="shared" si="696"/>
        <v>0</v>
      </c>
      <c r="CI888">
        <f t="shared" si="697"/>
        <v>1</v>
      </c>
      <c r="CJ888">
        <f t="shared" si="698"/>
        <v>17.974785820706458</v>
      </c>
      <c r="CM888">
        <v>881</v>
      </c>
      <c r="CN888">
        <v>20.47076141842787</v>
      </c>
      <c r="CO888">
        <v>14.02314059624619</v>
      </c>
      <c r="CQ888">
        <f t="shared" si="699"/>
        <v>1</v>
      </c>
      <c r="CR888">
        <f t="shared" si="700"/>
        <v>0</v>
      </c>
      <c r="CS888">
        <f t="shared" si="701"/>
        <v>6.4476208221816798</v>
      </c>
      <c r="CV888">
        <v>881</v>
      </c>
      <c r="CW888">
        <v>27.344199609040658</v>
      </c>
      <c r="CX888">
        <v>15.869001180153365</v>
      </c>
      <c r="CZ888">
        <f t="shared" si="702"/>
        <v>1</v>
      </c>
      <c r="DA888">
        <f t="shared" si="703"/>
        <v>0</v>
      </c>
      <c r="DB888">
        <f t="shared" si="704"/>
        <v>11.475198428887293</v>
      </c>
      <c r="DE888">
        <v>881</v>
      </c>
      <c r="DF888">
        <v>13.91969605321766</v>
      </c>
      <c r="DG888">
        <v>16.820848022689489</v>
      </c>
      <c r="DI888">
        <f t="shared" si="705"/>
        <v>0</v>
      </c>
      <c r="DJ888">
        <f t="shared" si="706"/>
        <v>1</v>
      </c>
      <c r="DK888">
        <f t="shared" si="707"/>
        <v>2.9011519694718295</v>
      </c>
      <c r="DN888">
        <v>881</v>
      </c>
      <c r="DO888">
        <v>28.928873026022966</v>
      </c>
      <c r="DP888">
        <v>26.7469707350823</v>
      </c>
      <c r="DR888">
        <f t="shared" si="708"/>
        <v>1</v>
      </c>
      <c r="DS888">
        <f t="shared" si="709"/>
        <v>0</v>
      </c>
      <c r="DT888">
        <f t="shared" si="710"/>
        <v>2.1819022909406662</v>
      </c>
      <c r="DW888">
        <v>881</v>
      </c>
      <c r="DX888">
        <v>13.590450248897209</v>
      </c>
      <c r="DY888">
        <v>13.22066373488682</v>
      </c>
      <c r="EA888">
        <f t="shared" si="711"/>
        <v>1</v>
      </c>
      <c r="EB888">
        <f t="shared" si="712"/>
        <v>0</v>
      </c>
      <c r="EC888">
        <f t="shared" si="713"/>
        <v>0.36978651401038931</v>
      </c>
      <c r="EF888">
        <v>881</v>
      </c>
      <c r="EG888">
        <v>23.456630655209214</v>
      </c>
      <c r="EH888">
        <v>17.921817717075921</v>
      </c>
      <c r="EJ888">
        <f t="shared" si="714"/>
        <v>1</v>
      </c>
      <c r="EK888">
        <f t="shared" si="715"/>
        <v>0</v>
      </c>
      <c r="EL888">
        <f t="shared" si="716"/>
        <v>5.5348129381332924</v>
      </c>
      <c r="EO888">
        <v>881</v>
      </c>
      <c r="EP888">
        <v>15.676622516200187</v>
      </c>
      <c r="EQ888">
        <v>36.567477934367574</v>
      </c>
      <c r="ES888">
        <f t="shared" si="717"/>
        <v>0</v>
      </c>
      <c r="ET888">
        <f t="shared" si="718"/>
        <v>1</v>
      </c>
      <c r="EU888">
        <f t="shared" si="719"/>
        <v>20.890855418167387</v>
      </c>
    </row>
    <row r="889" spans="1:151" x14ac:dyDescent="0.25">
      <c r="A889">
        <v>882</v>
      </c>
      <c r="B889">
        <v>8.8048190995514464</v>
      </c>
      <c r="C889">
        <v>24.761238313873832</v>
      </c>
      <c r="E889">
        <f t="shared" si="720"/>
        <v>0</v>
      </c>
      <c r="F889">
        <f t="shared" si="671"/>
        <v>1</v>
      </c>
      <c r="G889">
        <f t="shared" si="721"/>
        <v>15.956419214322386</v>
      </c>
      <c r="J889">
        <v>882</v>
      </c>
      <c r="K889">
        <v>20.028527278113241</v>
      </c>
      <c r="L889">
        <v>35.654843067027556</v>
      </c>
      <c r="N889">
        <f t="shared" si="672"/>
        <v>0</v>
      </c>
      <c r="O889">
        <f t="shared" si="673"/>
        <v>1</v>
      </c>
      <c r="P889">
        <f t="shared" si="674"/>
        <v>15.626315788914315</v>
      </c>
      <c r="S889">
        <v>882</v>
      </c>
      <c r="T889">
        <v>21.654947219594469</v>
      </c>
      <c r="U889">
        <v>32.894351066597473</v>
      </c>
      <c r="W889">
        <f t="shared" si="675"/>
        <v>0</v>
      </c>
      <c r="X889">
        <f t="shared" si="676"/>
        <v>1</v>
      </c>
      <c r="Y889">
        <f t="shared" si="677"/>
        <v>11.239403847003004</v>
      </c>
      <c r="AB889">
        <v>882</v>
      </c>
      <c r="AC889">
        <v>19.714877797824371</v>
      </c>
      <c r="AD889">
        <v>16.829562539000861</v>
      </c>
      <c r="AF889">
        <f t="shared" si="678"/>
        <v>1</v>
      </c>
      <c r="AG889">
        <f t="shared" si="679"/>
        <v>0</v>
      </c>
      <c r="AH889">
        <f t="shared" si="680"/>
        <v>2.8853152588235105</v>
      </c>
      <c r="AK889">
        <v>882</v>
      </c>
      <c r="AL889">
        <v>21.277647922645613</v>
      </c>
      <c r="AM889">
        <v>30.433842648022168</v>
      </c>
      <c r="AO889">
        <f t="shared" si="681"/>
        <v>0</v>
      </c>
      <c r="AP889">
        <f t="shared" si="682"/>
        <v>1</v>
      </c>
      <c r="AQ889">
        <f t="shared" si="683"/>
        <v>9.1561947253765545</v>
      </c>
      <c r="AT889">
        <v>882</v>
      </c>
      <c r="AU889">
        <v>16.920477998433867</v>
      </c>
      <c r="AV889">
        <v>15.10470528400373</v>
      </c>
      <c r="AX889">
        <f t="shared" si="684"/>
        <v>1</v>
      </c>
      <c r="AY889">
        <f t="shared" si="685"/>
        <v>0</v>
      </c>
      <c r="AZ889">
        <f t="shared" si="686"/>
        <v>1.8157727144301372</v>
      </c>
      <c r="BC889">
        <v>882</v>
      </c>
      <c r="BD889" t="e">
        <v>#N/A</v>
      </c>
      <c r="BE889" t="e">
        <v>#N/A</v>
      </c>
      <c r="BG889" t="e">
        <f t="shared" si="687"/>
        <v>#N/A</v>
      </c>
      <c r="BH889" t="e">
        <f t="shared" si="688"/>
        <v>#N/A</v>
      </c>
      <c r="BI889" t="e">
        <f t="shared" si="689"/>
        <v>#N/A</v>
      </c>
      <c r="BL889">
        <v>882</v>
      </c>
      <c r="BM889">
        <v>26.095657637003043</v>
      </c>
      <c r="BN889">
        <v>13.605251141012522</v>
      </c>
      <c r="BP889">
        <f t="shared" si="690"/>
        <v>1</v>
      </c>
      <c r="BQ889">
        <f t="shared" si="691"/>
        <v>0</v>
      </c>
      <c r="BR889">
        <f t="shared" si="692"/>
        <v>12.490406495990522</v>
      </c>
      <c r="BU889">
        <v>882</v>
      </c>
      <c r="BV889">
        <v>29.00687923091537</v>
      </c>
      <c r="BW889">
        <v>26.52907303491326</v>
      </c>
      <c r="BY889">
        <f t="shared" si="693"/>
        <v>1</v>
      </c>
      <c r="BZ889">
        <f t="shared" si="694"/>
        <v>0</v>
      </c>
      <c r="CA889">
        <f t="shared" si="695"/>
        <v>2.4778061960021098</v>
      </c>
      <c r="CD889">
        <v>882</v>
      </c>
      <c r="CE889">
        <v>18.960314898230447</v>
      </c>
      <c r="CF889">
        <v>21.653331203198572</v>
      </c>
      <c r="CH889">
        <f t="shared" si="696"/>
        <v>0</v>
      </c>
      <c r="CI889">
        <f t="shared" si="697"/>
        <v>1</v>
      </c>
      <c r="CJ889">
        <f t="shared" si="698"/>
        <v>2.6930163049681255</v>
      </c>
      <c r="CM889">
        <v>882</v>
      </c>
      <c r="CN889">
        <v>16.169542727685389</v>
      </c>
      <c r="CO889">
        <v>26.742980656876586</v>
      </c>
      <c r="CQ889">
        <f t="shared" si="699"/>
        <v>0</v>
      </c>
      <c r="CR889">
        <f t="shared" si="700"/>
        <v>1</v>
      </c>
      <c r="CS889">
        <f t="shared" si="701"/>
        <v>10.573437929191197</v>
      </c>
      <c r="CV889">
        <v>882</v>
      </c>
      <c r="CW889">
        <v>25.082922765205833</v>
      </c>
      <c r="CX889">
        <v>18.227738330884332</v>
      </c>
      <c r="CZ889">
        <f t="shared" si="702"/>
        <v>1</v>
      </c>
      <c r="DA889">
        <f t="shared" si="703"/>
        <v>0</v>
      </c>
      <c r="DB889">
        <f t="shared" si="704"/>
        <v>6.8551844343215009</v>
      </c>
      <c r="DE889">
        <v>882</v>
      </c>
      <c r="DF889">
        <v>18.571363918607236</v>
      </c>
      <c r="DG889">
        <v>23.80956158128074</v>
      </c>
      <c r="DI889">
        <f t="shared" si="705"/>
        <v>0</v>
      </c>
      <c r="DJ889">
        <f t="shared" si="706"/>
        <v>1</v>
      </c>
      <c r="DK889">
        <f t="shared" si="707"/>
        <v>5.2381976626735032</v>
      </c>
      <c r="DN889">
        <v>882</v>
      </c>
      <c r="DO889">
        <v>18.988897631964345</v>
      </c>
      <c r="DP889">
        <v>11.761634689729801</v>
      </c>
      <c r="DR889">
        <f t="shared" si="708"/>
        <v>1</v>
      </c>
      <c r="DS889">
        <f t="shared" si="709"/>
        <v>0</v>
      </c>
      <c r="DT889">
        <f t="shared" si="710"/>
        <v>7.2272629422345442</v>
      </c>
      <c r="DW889">
        <v>882</v>
      </c>
      <c r="DX889">
        <v>9.1595944752047824</v>
      </c>
      <c r="DY889">
        <v>14.377999893087818</v>
      </c>
      <c r="EA889">
        <f t="shared" si="711"/>
        <v>0</v>
      </c>
      <c r="EB889">
        <f t="shared" si="712"/>
        <v>1</v>
      </c>
      <c r="EC889">
        <f t="shared" si="713"/>
        <v>5.2184054178830355</v>
      </c>
      <c r="EF889">
        <v>882</v>
      </c>
      <c r="EG889">
        <v>24.076458973038569</v>
      </c>
      <c r="EH889">
        <v>12.362283349472435</v>
      </c>
      <c r="EJ889">
        <f t="shared" si="714"/>
        <v>1</v>
      </c>
      <c r="EK889">
        <f t="shared" si="715"/>
        <v>0</v>
      </c>
      <c r="EL889">
        <f t="shared" si="716"/>
        <v>11.714175623566135</v>
      </c>
      <c r="EO889">
        <v>882</v>
      </c>
      <c r="EP889">
        <v>20.202015098493547</v>
      </c>
      <c r="EQ889">
        <v>25.153791790427007</v>
      </c>
      <c r="ES889">
        <f t="shared" si="717"/>
        <v>0</v>
      </c>
      <c r="ET889">
        <f t="shared" si="718"/>
        <v>1</v>
      </c>
      <c r="EU889">
        <f t="shared" si="719"/>
        <v>4.9517766919334605</v>
      </c>
    </row>
    <row r="890" spans="1:151" x14ac:dyDescent="0.25">
      <c r="A890">
        <v>883</v>
      </c>
      <c r="B890">
        <v>15.873393545956827</v>
      </c>
      <c r="C890">
        <v>22.675793176611258</v>
      </c>
      <c r="E890">
        <f t="shared" si="720"/>
        <v>0</v>
      </c>
      <c r="F890">
        <f t="shared" si="671"/>
        <v>1</v>
      </c>
      <c r="G890">
        <f t="shared" si="721"/>
        <v>6.8023996306544312</v>
      </c>
      <c r="J890">
        <v>883</v>
      </c>
      <c r="K890">
        <v>13.43914660712815</v>
      </c>
      <c r="L890">
        <v>20.628932155323291</v>
      </c>
      <c r="N890">
        <f t="shared" si="672"/>
        <v>0</v>
      </c>
      <c r="O890">
        <f t="shared" si="673"/>
        <v>1</v>
      </c>
      <c r="P890">
        <f t="shared" si="674"/>
        <v>7.1897855481951414</v>
      </c>
      <c r="S890">
        <v>883</v>
      </c>
      <c r="T890">
        <v>18.405633348775041</v>
      </c>
      <c r="U890">
        <v>32.222757853889227</v>
      </c>
      <c r="W890">
        <f t="shared" si="675"/>
        <v>0</v>
      </c>
      <c r="X890">
        <f t="shared" si="676"/>
        <v>1</v>
      </c>
      <c r="Y890">
        <f t="shared" si="677"/>
        <v>13.817124505114187</v>
      </c>
      <c r="AB890">
        <v>883</v>
      </c>
      <c r="AC890">
        <v>30.123759732105537</v>
      </c>
      <c r="AD890">
        <v>18.964818631617948</v>
      </c>
      <c r="AF890">
        <f t="shared" si="678"/>
        <v>1</v>
      </c>
      <c r="AG890">
        <f t="shared" si="679"/>
        <v>0</v>
      </c>
      <c r="AH890">
        <f t="shared" si="680"/>
        <v>11.158941100487588</v>
      </c>
      <c r="AK890">
        <v>883</v>
      </c>
      <c r="AL890">
        <v>16.810596607975867</v>
      </c>
      <c r="AM890">
        <v>38.651296060131969</v>
      </c>
      <c r="AO890">
        <f t="shared" si="681"/>
        <v>0</v>
      </c>
      <c r="AP890">
        <f t="shared" si="682"/>
        <v>1</v>
      </c>
      <c r="AQ890">
        <f t="shared" si="683"/>
        <v>21.840699452156102</v>
      </c>
      <c r="AT890">
        <v>883</v>
      </c>
      <c r="AU890">
        <v>17.461061263241479</v>
      </c>
      <c r="AV890">
        <v>25.275464753362403</v>
      </c>
      <c r="AX890">
        <f t="shared" si="684"/>
        <v>0</v>
      </c>
      <c r="AY890">
        <f t="shared" si="685"/>
        <v>1</v>
      </c>
      <c r="AZ890">
        <f t="shared" si="686"/>
        <v>7.8144034901209238</v>
      </c>
      <c r="BC890">
        <v>883</v>
      </c>
      <c r="BD890" t="e">
        <v>#N/A</v>
      </c>
      <c r="BE890" t="e">
        <v>#N/A</v>
      </c>
      <c r="BG890" t="e">
        <f t="shared" si="687"/>
        <v>#N/A</v>
      </c>
      <c r="BH890" t="e">
        <f t="shared" si="688"/>
        <v>#N/A</v>
      </c>
      <c r="BI890" t="e">
        <f t="shared" si="689"/>
        <v>#N/A</v>
      </c>
      <c r="BL890">
        <v>883</v>
      </c>
      <c r="BM890">
        <v>21.473268719641613</v>
      </c>
      <c r="BN890">
        <v>12.173719506860419</v>
      </c>
      <c r="BP890">
        <f t="shared" si="690"/>
        <v>1</v>
      </c>
      <c r="BQ890">
        <f t="shared" si="691"/>
        <v>0</v>
      </c>
      <c r="BR890">
        <f t="shared" si="692"/>
        <v>9.2995492127811943</v>
      </c>
      <c r="BU890">
        <v>883</v>
      </c>
      <c r="BV890">
        <v>17.72882211368804</v>
      </c>
      <c r="BW890">
        <v>30.260609310504517</v>
      </c>
      <c r="BY890">
        <f t="shared" si="693"/>
        <v>0</v>
      </c>
      <c r="BZ890">
        <f t="shared" si="694"/>
        <v>1</v>
      </c>
      <c r="CA890">
        <f t="shared" si="695"/>
        <v>12.531787196816477</v>
      </c>
      <c r="CD890">
        <v>883</v>
      </c>
      <c r="CE890">
        <v>17.081952277403872</v>
      </c>
      <c r="CF890">
        <v>36.55389469193809</v>
      </c>
      <c r="CH890">
        <f t="shared" si="696"/>
        <v>0</v>
      </c>
      <c r="CI890">
        <f t="shared" si="697"/>
        <v>1</v>
      </c>
      <c r="CJ890">
        <f t="shared" si="698"/>
        <v>19.471942414534219</v>
      </c>
      <c r="CM890">
        <v>883</v>
      </c>
      <c r="CN890">
        <v>18.371756214438513</v>
      </c>
      <c r="CO890">
        <v>29.236226615903185</v>
      </c>
      <c r="CQ890">
        <f t="shared" si="699"/>
        <v>0</v>
      </c>
      <c r="CR890">
        <f t="shared" si="700"/>
        <v>1</v>
      </c>
      <c r="CS890">
        <f t="shared" si="701"/>
        <v>10.864470401464672</v>
      </c>
      <c r="CV890">
        <v>883</v>
      </c>
      <c r="CW890">
        <v>21.074703176028358</v>
      </c>
      <c r="CX890">
        <v>16.193187142835182</v>
      </c>
      <c r="CZ890">
        <f t="shared" si="702"/>
        <v>1</v>
      </c>
      <c r="DA890">
        <f t="shared" si="703"/>
        <v>0</v>
      </c>
      <c r="DB890">
        <f t="shared" si="704"/>
        <v>4.8815160331931757</v>
      </c>
      <c r="DE890">
        <v>883</v>
      </c>
      <c r="DF890">
        <v>21.692053198716756</v>
      </c>
      <c r="DG890">
        <v>41.109906141794497</v>
      </c>
      <c r="DI890">
        <f t="shared" si="705"/>
        <v>0</v>
      </c>
      <c r="DJ890">
        <f t="shared" si="706"/>
        <v>1</v>
      </c>
      <c r="DK890">
        <f t="shared" si="707"/>
        <v>19.41785294307774</v>
      </c>
      <c r="DN890">
        <v>883</v>
      </c>
      <c r="DO890">
        <v>18.579543357701677</v>
      </c>
      <c r="DP890">
        <v>22.141638423158607</v>
      </c>
      <c r="DR890">
        <f t="shared" si="708"/>
        <v>0</v>
      </c>
      <c r="DS890">
        <f t="shared" si="709"/>
        <v>1</v>
      </c>
      <c r="DT890">
        <f t="shared" si="710"/>
        <v>3.5620950654569299</v>
      </c>
      <c r="DW890">
        <v>883</v>
      </c>
      <c r="DX890">
        <v>27.507966119627753</v>
      </c>
      <c r="DY890">
        <v>21.403605988650188</v>
      </c>
      <c r="EA890">
        <f t="shared" si="711"/>
        <v>1</v>
      </c>
      <c r="EB890">
        <f t="shared" si="712"/>
        <v>0</v>
      </c>
      <c r="EC890">
        <f t="shared" si="713"/>
        <v>6.1043601309775646</v>
      </c>
      <c r="EF890">
        <v>883</v>
      </c>
      <c r="EG890">
        <v>21.123127536772174</v>
      </c>
      <c r="EH890">
        <v>16.152597261514472</v>
      </c>
      <c r="EJ890">
        <f t="shared" si="714"/>
        <v>1</v>
      </c>
      <c r="EK890">
        <f t="shared" si="715"/>
        <v>0</v>
      </c>
      <c r="EL890">
        <f t="shared" si="716"/>
        <v>4.9705302752577012</v>
      </c>
      <c r="EO890">
        <v>883</v>
      </c>
      <c r="EP890">
        <v>24.094374790303338</v>
      </c>
      <c r="EQ890">
        <v>32.837460683768221</v>
      </c>
      <c r="ES890">
        <f t="shared" si="717"/>
        <v>0</v>
      </c>
      <c r="ET890">
        <f t="shared" si="718"/>
        <v>1</v>
      </c>
      <c r="EU890">
        <f t="shared" si="719"/>
        <v>8.7430858934648832</v>
      </c>
    </row>
    <row r="891" spans="1:151" x14ac:dyDescent="0.25">
      <c r="A891">
        <v>884</v>
      </c>
      <c r="B891">
        <v>6.9724870956338521</v>
      </c>
      <c r="C891">
        <v>34.168109844345814</v>
      </c>
      <c r="E891">
        <f t="shared" si="720"/>
        <v>0</v>
      </c>
      <c r="F891">
        <f t="shared" si="671"/>
        <v>1</v>
      </c>
      <c r="G891">
        <f t="shared" si="721"/>
        <v>27.195622748711962</v>
      </c>
      <c r="J891">
        <v>884</v>
      </c>
      <c r="K891">
        <v>25.603169958652828</v>
      </c>
      <c r="L891">
        <v>33.22716743966604</v>
      </c>
      <c r="N891">
        <f t="shared" si="672"/>
        <v>0</v>
      </c>
      <c r="O891">
        <f t="shared" si="673"/>
        <v>1</v>
      </c>
      <c r="P891">
        <f t="shared" si="674"/>
        <v>7.6239974810132125</v>
      </c>
      <c r="S891">
        <v>884</v>
      </c>
      <c r="T891">
        <v>23.383295436041301</v>
      </c>
      <c r="U891">
        <v>26.309677654599337</v>
      </c>
      <c r="W891">
        <f t="shared" si="675"/>
        <v>0</v>
      </c>
      <c r="X891">
        <f t="shared" si="676"/>
        <v>1</v>
      </c>
      <c r="Y891">
        <f t="shared" si="677"/>
        <v>2.9263822185580359</v>
      </c>
      <c r="AB891">
        <v>884</v>
      </c>
      <c r="AC891">
        <v>19.055881936752186</v>
      </c>
      <c r="AD891">
        <v>19.009804055026148</v>
      </c>
      <c r="AF891">
        <f t="shared" si="678"/>
        <v>1</v>
      </c>
      <c r="AG891">
        <f t="shared" si="679"/>
        <v>0</v>
      </c>
      <c r="AH891">
        <f t="shared" si="680"/>
        <v>4.6077881726038328E-2</v>
      </c>
      <c r="AK891">
        <v>884</v>
      </c>
      <c r="AL891">
        <v>18.128950237684791</v>
      </c>
      <c r="AM891">
        <v>23.902223316507165</v>
      </c>
      <c r="AO891">
        <f t="shared" si="681"/>
        <v>0</v>
      </c>
      <c r="AP891">
        <f t="shared" si="682"/>
        <v>1</v>
      </c>
      <c r="AQ891">
        <f t="shared" si="683"/>
        <v>5.7732730788223741</v>
      </c>
      <c r="AT891">
        <v>884</v>
      </c>
      <c r="AU891">
        <v>18.177012488354837</v>
      </c>
      <c r="AV891">
        <v>9.5172908889862384</v>
      </c>
      <c r="AX891">
        <f t="shared" si="684"/>
        <v>1</v>
      </c>
      <c r="AY891">
        <f t="shared" si="685"/>
        <v>0</v>
      </c>
      <c r="AZ891">
        <f t="shared" si="686"/>
        <v>8.6597215993685985</v>
      </c>
      <c r="BC891">
        <v>884</v>
      </c>
      <c r="BD891" t="e">
        <v>#N/A</v>
      </c>
      <c r="BE891" t="e">
        <v>#N/A</v>
      </c>
      <c r="BG891" t="e">
        <f t="shared" si="687"/>
        <v>#N/A</v>
      </c>
      <c r="BH891" t="e">
        <f t="shared" si="688"/>
        <v>#N/A</v>
      </c>
      <c r="BI891" t="e">
        <f t="shared" si="689"/>
        <v>#N/A</v>
      </c>
      <c r="BL891">
        <v>884</v>
      </c>
      <c r="BM891">
        <v>28.461683145754048</v>
      </c>
      <c r="BN891">
        <v>9.3288322307636093</v>
      </c>
      <c r="BP891">
        <f t="shared" si="690"/>
        <v>1</v>
      </c>
      <c r="BQ891">
        <f t="shared" si="691"/>
        <v>0</v>
      </c>
      <c r="BR891">
        <f t="shared" si="692"/>
        <v>19.132850914990438</v>
      </c>
      <c r="BU891">
        <v>884</v>
      </c>
      <c r="BV891">
        <v>20.846643781053231</v>
      </c>
      <c r="BW891">
        <v>21.820889819244744</v>
      </c>
      <c r="BY891">
        <f t="shared" si="693"/>
        <v>0</v>
      </c>
      <c r="BZ891">
        <f t="shared" si="694"/>
        <v>1</v>
      </c>
      <c r="CA891">
        <f t="shared" si="695"/>
        <v>0.97424603819151301</v>
      </c>
      <c r="CD891">
        <v>884</v>
      </c>
      <c r="CE891">
        <v>31.603532214723803</v>
      </c>
      <c r="CF891">
        <v>27.210031452276485</v>
      </c>
      <c r="CH891">
        <f t="shared" si="696"/>
        <v>1</v>
      </c>
      <c r="CI891">
        <f t="shared" si="697"/>
        <v>0</v>
      </c>
      <c r="CJ891">
        <f t="shared" si="698"/>
        <v>4.3935007624473172</v>
      </c>
      <c r="CM891">
        <v>884</v>
      </c>
      <c r="CN891">
        <v>22.404322200204412</v>
      </c>
      <c r="CO891">
        <v>27.068056141402629</v>
      </c>
      <c r="CQ891">
        <f t="shared" si="699"/>
        <v>0</v>
      </c>
      <c r="CR891">
        <f t="shared" si="700"/>
        <v>1</v>
      </c>
      <c r="CS891">
        <f t="shared" si="701"/>
        <v>4.6637339411982168</v>
      </c>
      <c r="CV891">
        <v>884</v>
      </c>
      <c r="CW891">
        <v>21.060050088426106</v>
      </c>
      <c r="CX891">
        <v>17.490830556725481</v>
      </c>
      <c r="CZ891">
        <f t="shared" si="702"/>
        <v>1</v>
      </c>
      <c r="DA891">
        <f t="shared" si="703"/>
        <v>0</v>
      </c>
      <c r="DB891">
        <f t="shared" si="704"/>
        <v>3.5692195317006252</v>
      </c>
      <c r="DE891">
        <v>884</v>
      </c>
      <c r="DF891">
        <v>23.19054100199163</v>
      </c>
      <c r="DG891">
        <v>13.446772215920102</v>
      </c>
      <c r="DI891">
        <f t="shared" si="705"/>
        <v>1</v>
      </c>
      <c r="DJ891">
        <f t="shared" si="706"/>
        <v>0</v>
      </c>
      <c r="DK891">
        <f t="shared" si="707"/>
        <v>9.7437687860715272</v>
      </c>
      <c r="DN891">
        <v>884</v>
      </c>
      <c r="DO891">
        <v>19.742705141679341</v>
      </c>
      <c r="DP891">
        <v>22.080316648654257</v>
      </c>
      <c r="DR891">
        <f t="shared" si="708"/>
        <v>0</v>
      </c>
      <c r="DS891">
        <f t="shared" si="709"/>
        <v>1</v>
      </c>
      <c r="DT891">
        <f t="shared" si="710"/>
        <v>2.3376115069749162</v>
      </c>
      <c r="DW891">
        <v>884</v>
      </c>
      <c r="DX891">
        <v>19.937136543272359</v>
      </c>
      <c r="DY891">
        <v>20.887049634013341</v>
      </c>
      <c r="EA891">
        <f t="shared" si="711"/>
        <v>0</v>
      </c>
      <c r="EB891">
        <f t="shared" si="712"/>
        <v>1</v>
      </c>
      <c r="EC891">
        <f t="shared" si="713"/>
        <v>0.9499130907409814</v>
      </c>
      <c r="EF891">
        <v>884</v>
      </c>
      <c r="EG891">
        <v>24.971368603090355</v>
      </c>
      <c r="EH891">
        <v>13.260844299934154</v>
      </c>
      <c r="EJ891">
        <f t="shared" si="714"/>
        <v>1</v>
      </c>
      <c r="EK891">
        <f t="shared" si="715"/>
        <v>0</v>
      </c>
      <c r="EL891">
        <f t="shared" si="716"/>
        <v>11.7105243031562</v>
      </c>
      <c r="EO891">
        <v>884</v>
      </c>
      <c r="EP891">
        <v>24.998145053715248</v>
      </c>
      <c r="EQ891">
        <v>27.976927325712857</v>
      </c>
      <c r="ES891">
        <f t="shared" si="717"/>
        <v>0</v>
      </c>
      <c r="ET891">
        <f t="shared" si="718"/>
        <v>1</v>
      </c>
      <c r="EU891">
        <f t="shared" si="719"/>
        <v>2.9787822719976091</v>
      </c>
    </row>
    <row r="892" spans="1:151" x14ac:dyDescent="0.25">
      <c r="A892">
        <v>885</v>
      </c>
      <c r="B892">
        <v>9.4935569100137247</v>
      </c>
      <c r="C892">
        <v>19.554361456748946</v>
      </c>
      <c r="E892">
        <f t="shared" si="720"/>
        <v>0</v>
      </c>
      <c r="F892">
        <f t="shared" si="671"/>
        <v>1</v>
      </c>
      <c r="G892">
        <f t="shared" si="721"/>
        <v>10.060804546735222</v>
      </c>
      <c r="J892">
        <v>885</v>
      </c>
      <c r="K892">
        <v>19.769003123752405</v>
      </c>
      <c r="L892">
        <v>24.548969969284361</v>
      </c>
      <c r="N892">
        <f t="shared" si="672"/>
        <v>0</v>
      </c>
      <c r="O892">
        <f t="shared" si="673"/>
        <v>1</v>
      </c>
      <c r="P892">
        <f t="shared" si="674"/>
        <v>4.7799668455319555</v>
      </c>
      <c r="S892">
        <v>885</v>
      </c>
      <c r="T892">
        <v>16.582690225873442</v>
      </c>
      <c r="U892">
        <v>24.527771518034267</v>
      </c>
      <c r="W892">
        <f t="shared" si="675"/>
        <v>0</v>
      </c>
      <c r="X892">
        <f t="shared" si="676"/>
        <v>1</v>
      </c>
      <c r="Y892">
        <f t="shared" si="677"/>
        <v>7.9450812921608254</v>
      </c>
      <c r="AB892">
        <v>885</v>
      </c>
      <c r="AC892">
        <v>21.187139061613554</v>
      </c>
      <c r="AD892">
        <v>18.895286788343515</v>
      </c>
      <c r="AF892">
        <f t="shared" si="678"/>
        <v>1</v>
      </c>
      <c r="AG892">
        <f t="shared" si="679"/>
        <v>0</v>
      </c>
      <c r="AH892">
        <f t="shared" si="680"/>
        <v>2.2918522732700382</v>
      </c>
      <c r="AK892">
        <v>885</v>
      </c>
      <c r="AL892">
        <v>17.368408266287247</v>
      </c>
      <c r="AM892">
        <v>43.103157832660386</v>
      </c>
      <c r="AO892">
        <f t="shared" si="681"/>
        <v>0</v>
      </c>
      <c r="AP892">
        <f t="shared" si="682"/>
        <v>1</v>
      </c>
      <c r="AQ892">
        <f t="shared" si="683"/>
        <v>25.734749566373139</v>
      </c>
      <c r="AT892">
        <v>885</v>
      </c>
      <c r="AU892">
        <v>21.318912779949834</v>
      </c>
      <c r="AV892">
        <v>13.500372276034989</v>
      </c>
      <c r="AX892">
        <f t="shared" si="684"/>
        <v>1</v>
      </c>
      <c r="AY892">
        <f t="shared" si="685"/>
        <v>0</v>
      </c>
      <c r="AZ892">
        <f t="shared" si="686"/>
        <v>7.8185405039148446</v>
      </c>
      <c r="BC892">
        <v>885</v>
      </c>
      <c r="BD892" t="e">
        <v>#N/A</v>
      </c>
      <c r="BE892" t="e">
        <v>#N/A</v>
      </c>
      <c r="BG892" t="e">
        <f t="shared" si="687"/>
        <v>#N/A</v>
      </c>
      <c r="BH892" t="e">
        <f t="shared" si="688"/>
        <v>#N/A</v>
      </c>
      <c r="BI892" t="e">
        <f t="shared" si="689"/>
        <v>#N/A</v>
      </c>
      <c r="BL892">
        <v>885</v>
      </c>
      <c r="BM892">
        <v>30.234276630216385</v>
      </c>
      <c r="BN892">
        <v>15.400012286239409</v>
      </c>
      <c r="BP892">
        <f t="shared" si="690"/>
        <v>1</v>
      </c>
      <c r="BQ892">
        <f t="shared" si="691"/>
        <v>0</v>
      </c>
      <c r="BR892">
        <f t="shared" si="692"/>
        <v>14.834264343976976</v>
      </c>
      <c r="BU892">
        <v>885</v>
      </c>
      <c r="BV892">
        <v>25.798139950828904</v>
      </c>
      <c r="BW892">
        <v>32.224178525653727</v>
      </c>
      <c r="BY892">
        <f t="shared" si="693"/>
        <v>0</v>
      </c>
      <c r="BZ892">
        <f t="shared" si="694"/>
        <v>1</v>
      </c>
      <c r="CA892">
        <f t="shared" si="695"/>
        <v>6.4260385748248225</v>
      </c>
      <c r="CD892">
        <v>885</v>
      </c>
      <c r="CE892">
        <v>20.404453285545479</v>
      </c>
      <c r="CF892">
        <v>37.380298602491578</v>
      </c>
      <c r="CH892">
        <f t="shared" si="696"/>
        <v>0</v>
      </c>
      <c r="CI892">
        <f t="shared" si="697"/>
        <v>1</v>
      </c>
      <c r="CJ892">
        <f t="shared" si="698"/>
        <v>16.975845316946099</v>
      </c>
      <c r="CM892">
        <v>885</v>
      </c>
      <c r="CN892">
        <v>14.834888823184565</v>
      </c>
      <c r="CO892">
        <v>10.07460051341574</v>
      </c>
      <c r="CQ892">
        <f t="shared" si="699"/>
        <v>1</v>
      </c>
      <c r="CR892">
        <f t="shared" si="700"/>
        <v>0</v>
      </c>
      <c r="CS892">
        <f t="shared" si="701"/>
        <v>4.7602883097688249</v>
      </c>
      <c r="CV892">
        <v>885</v>
      </c>
      <c r="CW892">
        <v>23.636964905526209</v>
      </c>
      <c r="CX892">
        <v>20.617594317836407</v>
      </c>
      <c r="CZ892">
        <f t="shared" si="702"/>
        <v>1</v>
      </c>
      <c r="DA892">
        <f t="shared" si="703"/>
        <v>0</v>
      </c>
      <c r="DB892">
        <f t="shared" si="704"/>
        <v>3.0193705876898029</v>
      </c>
      <c r="DE892">
        <v>885</v>
      </c>
      <c r="DF892">
        <v>24.983706620966977</v>
      </c>
      <c r="DG892">
        <v>22.50559544778833</v>
      </c>
      <c r="DI892">
        <f t="shared" si="705"/>
        <v>1</v>
      </c>
      <c r="DJ892">
        <f t="shared" si="706"/>
        <v>0</v>
      </c>
      <c r="DK892">
        <f t="shared" si="707"/>
        <v>2.4781111731786467</v>
      </c>
      <c r="DN892">
        <v>885</v>
      </c>
      <c r="DO892">
        <v>17.209423557707908</v>
      </c>
      <c r="DP892">
        <v>34.541932197561501</v>
      </c>
      <c r="DR892">
        <f t="shared" si="708"/>
        <v>0</v>
      </c>
      <c r="DS892">
        <f t="shared" si="709"/>
        <v>1</v>
      </c>
      <c r="DT892">
        <f t="shared" si="710"/>
        <v>17.332508639853593</v>
      </c>
      <c r="DW892">
        <v>885</v>
      </c>
      <c r="DX892">
        <v>17.251343870649698</v>
      </c>
      <c r="DY892">
        <v>22.693749070843381</v>
      </c>
      <c r="EA892">
        <f t="shared" si="711"/>
        <v>0</v>
      </c>
      <c r="EB892">
        <f t="shared" si="712"/>
        <v>1</v>
      </c>
      <c r="EC892">
        <f t="shared" si="713"/>
        <v>5.4424052001936829</v>
      </c>
      <c r="EF892">
        <v>885</v>
      </c>
      <c r="EG892">
        <v>27.4031062387247</v>
      </c>
      <c r="EH892">
        <v>18.172025643236552</v>
      </c>
      <c r="EJ892">
        <f t="shared" si="714"/>
        <v>1</v>
      </c>
      <c r="EK892">
        <f t="shared" si="715"/>
        <v>0</v>
      </c>
      <c r="EL892">
        <f t="shared" si="716"/>
        <v>9.2310805954881481</v>
      </c>
      <c r="EO892">
        <v>885</v>
      </c>
      <c r="EP892">
        <v>28.053209037916346</v>
      </c>
      <c r="EQ892">
        <v>40.401926407004467</v>
      </c>
      <c r="ES892">
        <f t="shared" si="717"/>
        <v>0</v>
      </c>
      <c r="ET892">
        <f t="shared" si="718"/>
        <v>1</v>
      </c>
      <c r="EU892">
        <f t="shared" si="719"/>
        <v>12.348717369088121</v>
      </c>
    </row>
    <row r="893" spans="1:151" x14ac:dyDescent="0.25">
      <c r="A893">
        <v>886</v>
      </c>
      <c r="B893">
        <v>14.873048665551696</v>
      </c>
      <c r="C893">
        <v>37.622444758711723</v>
      </c>
      <c r="E893">
        <f t="shared" si="720"/>
        <v>0</v>
      </c>
      <c r="F893">
        <f t="shared" si="671"/>
        <v>1</v>
      </c>
      <c r="G893">
        <f t="shared" si="721"/>
        <v>22.749396093160026</v>
      </c>
      <c r="J893">
        <v>886</v>
      </c>
      <c r="K893">
        <v>27.145179862534729</v>
      </c>
      <c r="L893">
        <v>35.472612628806061</v>
      </c>
      <c r="N893">
        <f t="shared" si="672"/>
        <v>0</v>
      </c>
      <c r="O893">
        <f t="shared" si="673"/>
        <v>1</v>
      </c>
      <c r="P893">
        <f t="shared" si="674"/>
        <v>8.3274327662713326</v>
      </c>
      <c r="S893">
        <v>886</v>
      </c>
      <c r="T893">
        <v>12.608676688411</v>
      </c>
      <c r="U893">
        <v>28.984843647964041</v>
      </c>
      <c r="W893">
        <f t="shared" si="675"/>
        <v>0</v>
      </c>
      <c r="X893">
        <f t="shared" si="676"/>
        <v>1</v>
      </c>
      <c r="Y893">
        <f t="shared" si="677"/>
        <v>16.376166959553039</v>
      </c>
      <c r="AB893">
        <v>886</v>
      </c>
      <c r="AC893">
        <v>33.669321086162796</v>
      </c>
      <c r="AD893">
        <v>18.428241706139374</v>
      </c>
      <c r="AF893">
        <f t="shared" si="678"/>
        <v>1</v>
      </c>
      <c r="AG893">
        <f t="shared" si="679"/>
        <v>0</v>
      </c>
      <c r="AH893">
        <f t="shared" si="680"/>
        <v>15.241079380023422</v>
      </c>
      <c r="AK893">
        <v>886</v>
      </c>
      <c r="AL893">
        <v>12.386528289565662</v>
      </c>
      <c r="AM893">
        <v>20.05440785525791</v>
      </c>
      <c r="AO893">
        <f t="shared" si="681"/>
        <v>0</v>
      </c>
      <c r="AP893">
        <f t="shared" si="682"/>
        <v>1</v>
      </c>
      <c r="AQ893">
        <f t="shared" si="683"/>
        <v>7.6678795656922478</v>
      </c>
      <c r="AT893">
        <v>886</v>
      </c>
      <c r="AU893">
        <v>21.961813207572916</v>
      </c>
      <c r="AV893">
        <v>23.132512777027451</v>
      </c>
      <c r="AX893">
        <f t="shared" si="684"/>
        <v>0</v>
      </c>
      <c r="AY893">
        <f t="shared" si="685"/>
        <v>1</v>
      </c>
      <c r="AZ893">
        <f t="shared" si="686"/>
        <v>1.1706995694545341</v>
      </c>
      <c r="BC893">
        <v>886</v>
      </c>
      <c r="BD893" t="e">
        <v>#N/A</v>
      </c>
      <c r="BE893" t="e">
        <v>#N/A</v>
      </c>
      <c r="BG893" t="e">
        <f t="shared" si="687"/>
        <v>#N/A</v>
      </c>
      <c r="BH893" t="e">
        <f t="shared" si="688"/>
        <v>#N/A</v>
      </c>
      <c r="BI893" t="e">
        <f t="shared" si="689"/>
        <v>#N/A</v>
      </c>
      <c r="BL893">
        <v>886</v>
      </c>
      <c r="BM893">
        <v>21.674014265127326</v>
      </c>
      <c r="BN893">
        <v>11.558496942505428</v>
      </c>
      <c r="BP893">
        <f t="shared" si="690"/>
        <v>1</v>
      </c>
      <c r="BQ893">
        <f t="shared" si="691"/>
        <v>0</v>
      </c>
      <c r="BR893">
        <f t="shared" si="692"/>
        <v>10.115517322621898</v>
      </c>
      <c r="BU893">
        <v>886</v>
      </c>
      <c r="BV893">
        <v>16.83232147406747</v>
      </c>
      <c r="BW893">
        <v>21.747179665708323</v>
      </c>
      <c r="BY893">
        <f t="shared" si="693"/>
        <v>0</v>
      </c>
      <c r="BZ893">
        <f t="shared" si="694"/>
        <v>1</v>
      </c>
      <c r="CA893">
        <f t="shared" si="695"/>
        <v>4.9148581916408531</v>
      </c>
      <c r="CD893">
        <v>886</v>
      </c>
      <c r="CE893">
        <v>25.660728318235744</v>
      </c>
      <c r="CF893">
        <v>28.604980178764251</v>
      </c>
      <c r="CH893">
        <f t="shared" si="696"/>
        <v>0</v>
      </c>
      <c r="CI893">
        <f t="shared" si="697"/>
        <v>1</v>
      </c>
      <c r="CJ893">
        <f t="shared" si="698"/>
        <v>2.9442518605285066</v>
      </c>
      <c r="CM893">
        <v>886</v>
      </c>
      <c r="CN893">
        <v>13.948257072207056</v>
      </c>
      <c r="CO893">
        <v>31.645439797016152</v>
      </c>
      <c r="CQ893">
        <f t="shared" si="699"/>
        <v>0</v>
      </c>
      <c r="CR893">
        <f t="shared" si="700"/>
        <v>1</v>
      </c>
      <c r="CS893">
        <f t="shared" si="701"/>
        <v>17.697182724809096</v>
      </c>
      <c r="CV893">
        <v>886</v>
      </c>
      <c r="CW893">
        <v>22.421085742381592</v>
      </c>
      <c r="CX893">
        <v>19.892965041845333</v>
      </c>
      <c r="CZ893">
        <f t="shared" si="702"/>
        <v>1</v>
      </c>
      <c r="DA893">
        <f t="shared" si="703"/>
        <v>0</v>
      </c>
      <c r="DB893">
        <f t="shared" si="704"/>
        <v>2.5281207005362596</v>
      </c>
      <c r="DE893">
        <v>886</v>
      </c>
      <c r="DF893">
        <v>20.803476899733234</v>
      </c>
      <c r="DG893">
        <v>24.54989723501911</v>
      </c>
      <c r="DI893">
        <f t="shared" si="705"/>
        <v>0</v>
      </c>
      <c r="DJ893">
        <f t="shared" si="706"/>
        <v>1</v>
      </c>
      <c r="DK893">
        <f t="shared" si="707"/>
        <v>3.746420335285876</v>
      </c>
      <c r="DN893">
        <v>886</v>
      </c>
      <c r="DO893">
        <v>25.495864285871562</v>
      </c>
      <c r="DP893">
        <v>20.415943139003261</v>
      </c>
      <c r="DR893">
        <f t="shared" si="708"/>
        <v>1</v>
      </c>
      <c r="DS893">
        <f t="shared" si="709"/>
        <v>0</v>
      </c>
      <c r="DT893">
        <f t="shared" si="710"/>
        <v>5.0799211468683012</v>
      </c>
      <c r="DW893">
        <v>886</v>
      </c>
      <c r="DX893">
        <v>14.115591653593347</v>
      </c>
      <c r="DY893">
        <v>18.012649937877832</v>
      </c>
      <c r="EA893">
        <f t="shared" si="711"/>
        <v>0</v>
      </c>
      <c r="EB893">
        <f t="shared" si="712"/>
        <v>1</v>
      </c>
      <c r="EC893">
        <f t="shared" si="713"/>
        <v>3.8970582842844852</v>
      </c>
      <c r="EF893">
        <v>886</v>
      </c>
      <c r="EG893">
        <v>20.798701423651451</v>
      </c>
      <c r="EH893">
        <v>13.122124328793905</v>
      </c>
      <c r="EJ893">
        <f t="shared" si="714"/>
        <v>1</v>
      </c>
      <c r="EK893">
        <f t="shared" si="715"/>
        <v>0</v>
      </c>
      <c r="EL893">
        <f t="shared" si="716"/>
        <v>7.6765770948575458</v>
      </c>
      <c r="EO893">
        <v>886</v>
      </c>
      <c r="EP893">
        <v>24.751762817993384</v>
      </c>
      <c r="EQ893">
        <v>39.493824688472706</v>
      </c>
      <c r="ES893">
        <f t="shared" si="717"/>
        <v>0</v>
      </c>
      <c r="ET893">
        <f t="shared" si="718"/>
        <v>1</v>
      </c>
      <c r="EU893">
        <f t="shared" si="719"/>
        <v>14.742061870479322</v>
      </c>
    </row>
    <row r="894" spans="1:151" x14ac:dyDescent="0.25">
      <c r="A894">
        <v>887</v>
      </c>
      <c r="B894">
        <v>6.6882172293704825</v>
      </c>
      <c r="C894">
        <v>21.37558456502914</v>
      </c>
      <c r="E894">
        <f t="shared" si="720"/>
        <v>0</v>
      </c>
      <c r="F894">
        <f t="shared" si="671"/>
        <v>1</v>
      </c>
      <c r="G894">
        <f t="shared" si="721"/>
        <v>14.687367335658656</v>
      </c>
      <c r="J894">
        <v>887</v>
      </c>
      <c r="K894">
        <v>25.997833677747543</v>
      </c>
      <c r="L894">
        <v>23.818538783442566</v>
      </c>
      <c r="N894">
        <f t="shared" si="672"/>
        <v>1</v>
      </c>
      <c r="O894">
        <f t="shared" si="673"/>
        <v>0</v>
      </c>
      <c r="P894">
        <f t="shared" si="674"/>
        <v>2.1792948943049772</v>
      </c>
      <c r="S894">
        <v>887</v>
      </c>
      <c r="T894">
        <v>15.810968171333741</v>
      </c>
      <c r="U894">
        <v>23.36339623940794</v>
      </c>
      <c r="W894">
        <f t="shared" si="675"/>
        <v>0</v>
      </c>
      <c r="X894">
        <f t="shared" si="676"/>
        <v>1</v>
      </c>
      <c r="Y894">
        <f t="shared" si="677"/>
        <v>7.5524280680741995</v>
      </c>
      <c r="AB894">
        <v>887</v>
      </c>
      <c r="AC894">
        <v>31.788649994775451</v>
      </c>
      <c r="AD894">
        <v>17.306196360062074</v>
      </c>
      <c r="AF894">
        <f t="shared" si="678"/>
        <v>1</v>
      </c>
      <c r="AG894">
        <f t="shared" si="679"/>
        <v>0</v>
      </c>
      <c r="AH894">
        <f t="shared" si="680"/>
        <v>14.482453634713377</v>
      </c>
      <c r="AK894">
        <v>887</v>
      </c>
      <c r="AL894">
        <v>21.837052149493065</v>
      </c>
      <c r="AM894">
        <v>17.360220895219712</v>
      </c>
      <c r="AO894">
        <f t="shared" si="681"/>
        <v>1</v>
      </c>
      <c r="AP894">
        <f t="shared" si="682"/>
        <v>0</v>
      </c>
      <c r="AQ894">
        <f t="shared" si="683"/>
        <v>4.4768312542733533</v>
      </c>
      <c r="AT894">
        <v>887</v>
      </c>
      <c r="AU894">
        <v>15.335218152247005</v>
      </c>
      <c r="AV894">
        <v>27.696010928794557</v>
      </c>
      <c r="AX894">
        <f t="shared" si="684"/>
        <v>0</v>
      </c>
      <c r="AY894">
        <f t="shared" si="685"/>
        <v>1</v>
      </c>
      <c r="AZ894">
        <f t="shared" si="686"/>
        <v>12.360792776547552</v>
      </c>
      <c r="BC894">
        <v>887</v>
      </c>
      <c r="BD894" t="e">
        <v>#N/A</v>
      </c>
      <c r="BE894" t="e">
        <v>#N/A</v>
      </c>
      <c r="BG894" t="e">
        <f t="shared" si="687"/>
        <v>#N/A</v>
      </c>
      <c r="BH894" t="e">
        <f t="shared" si="688"/>
        <v>#N/A</v>
      </c>
      <c r="BI894" t="e">
        <f t="shared" si="689"/>
        <v>#N/A</v>
      </c>
      <c r="BL894">
        <v>887</v>
      </c>
      <c r="BM894">
        <v>35.937816175586725</v>
      </c>
      <c r="BN894">
        <v>13.666512723527562</v>
      </c>
      <c r="BP894">
        <f t="shared" si="690"/>
        <v>1</v>
      </c>
      <c r="BQ894">
        <f t="shared" si="691"/>
        <v>0</v>
      </c>
      <c r="BR894">
        <f t="shared" si="692"/>
        <v>22.271303452059165</v>
      </c>
      <c r="BU894">
        <v>887</v>
      </c>
      <c r="BV894">
        <v>13.914082659296362</v>
      </c>
      <c r="BW894">
        <v>28.815243962501562</v>
      </c>
      <c r="BY894">
        <f t="shared" si="693"/>
        <v>0</v>
      </c>
      <c r="BZ894">
        <f t="shared" si="694"/>
        <v>1</v>
      </c>
      <c r="CA894">
        <f t="shared" si="695"/>
        <v>14.9011613032052</v>
      </c>
      <c r="CD894">
        <v>887</v>
      </c>
      <c r="CE894">
        <v>18.043572556975906</v>
      </c>
      <c r="CF894">
        <v>19.474475241573344</v>
      </c>
      <c r="CH894">
        <f t="shared" si="696"/>
        <v>0</v>
      </c>
      <c r="CI894">
        <f t="shared" si="697"/>
        <v>1</v>
      </c>
      <c r="CJ894">
        <f t="shared" si="698"/>
        <v>1.430902684597438</v>
      </c>
      <c r="CM894">
        <v>887</v>
      </c>
      <c r="CN894">
        <v>19.590182620694854</v>
      </c>
      <c r="CO894">
        <v>14.118324638054929</v>
      </c>
      <c r="CQ894">
        <f t="shared" si="699"/>
        <v>1</v>
      </c>
      <c r="CR894">
        <f t="shared" si="700"/>
        <v>0</v>
      </c>
      <c r="CS894">
        <f t="shared" si="701"/>
        <v>5.471857982639925</v>
      </c>
      <c r="CV894">
        <v>887</v>
      </c>
      <c r="CW894">
        <v>27.189062146877625</v>
      </c>
      <c r="CX894">
        <v>12.629858169664864</v>
      </c>
      <c r="CZ894">
        <f t="shared" si="702"/>
        <v>1</v>
      </c>
      <c r="DA894">
        <f t="shared" si="703"/>
        <v>0</v>
      </c>
      <c r="DB894">
        <f t="shared" si="704"/>
        <v>14.559203977212761</v>
      </c>
      <c r="DE894">
        <v>887</v>
      </c>
      <c r="DF894">
        <v>24.818607192180494</v>
      </c>
      <c r="DG894">
        <v>12.273098781995071</v>
      </c>
      <c r="DI894">
        <f t="shared" si="705"/>
        <v>1</v>
      </c>
      <c r="DJ894">
        <f t="shared" si="706"/>
        <v>0</v>
      </c>
      <c r="DK894">
        <f t="shared" si="707"/>
        <v>12.545508410185423</v>
      </c>
      <c r="DN894">
        <v>887</v>
      </c>
      <c r="DO894">
        <v>24.810152403923841</v>
      </c>
      <c r="DP894">
        <v>12.546651233246934</v>
      </c>
      <c r="DR894">
        <f t="shared" si="708"/>
        <v>1</v>
      </c>
      <c r="DS894">
        <f t="shared" si="709"/>
        <v>0</v>
      </c>
      <c r="DT894">
        <f t="shared" si="710"/>
        <v>12.263501170676907</v>
      </c>
      <c r="DW894">
        <v>887</v>
      </c>
      <c r="DX894">
        <v>22.462138170830357</v>
      </c>
      <c r="DY894">
        <v>21.015303755047739</v>
      </c>
      <c r="EA894">
        <f t="shared" si="711"/>
        <v>1</v>
      </c>
      <c r="EB894">
        <f t="shared" si="712"/>
        <v>0</v>
      </c>
      <c r="EC894">
        <f t="shared" si="713"/>
        <v>1.4468344157826181</v>
      </c>
      <c r="EF894">
        <v>887</v>
      </c>
      <c r="EG894">
        <v>17.228314200574339</v>
      </c>
      <c r="EH894">
        <v>14.782676611844446</v>
      </c>
      <c r="EJ894">
        <f t="shared" si="714"/>
        <v>1</v>
      </c>
      <c r="EK894">
        <f t="shared" si="715"/>
        <v>0</v>
      </c>
      <c r="EL894">
        <f t="shared" si="716"/>
        <v>2.4456375887298929</v>
      </c>
      <c r="EO894">
        <v>887</v>
      </c>
      <c r="EP894">
        <v>22.283996421854628</v>
      </c>
      <c r="EQ894">
        <v>31.31788432561537</v>
      </c>
      <c r="ES894">
        <f t="shared" si="717"/>
        <v>0</v>
      </c>
      <c r="ET894">
        <f t="shared" si="718"/>
        <v>1</v>
      </c>
      <c r="EU894">
        <f t="shared" si="719"/>
        <v>9.0338879037607427</v>
      </c>
    </row>
    <row r="895" spans="1:151" x14ac:dyDescent="0.25">
      <c r="A895">
        <v>888</v>
      </c>
      <c r="B895">
        <v>10.725017786553465</v>
      </c>
      <c r="C895">
        <v>33.770303723552011</v>
      </c>
      <c r="E895">
        <f t="shared" si="720"/>
        <v>0</v>
      </c>
      <c r="F895">
        <f t="shared" si="671"/>
        <v>1</v>
      </c>
      <c r="G895">
        <f t="shared" si="721"/>
        <v>23.045285936998546</v>
      </c>
      <c r="J895">
        <v>888</v>
      </c>
      <c r="K895">
        <v>25.9986393660046</v>
      </c>
      <c r="L895">
        <v>28.89169319669708</v>
      </c>
      <c r="N895">
        <f t="shared" si="672"/>
        <v>0</v>
      </c>
      <c r="O895">
        <f t="shared" si="673"/>
        <v>1</v>
      </c>
      <c r="P895">
        <f t="shared" si="674"/>
        <v>2.8930538306924802</v>
      </c>
      <c r="S895">
        <v>888</v>
      </c>
      <c r="T895">
        <v>20.254940385703829</v>
      </c>
      <c r="U895">
        <v>20.203876620357871</v>
      </c>
      <c r="W895">
        <f t="shared" si="675"/>
        <v>1</v>
      </c>
      <c r="X895">
        <f t="shared" si="676"/>
        <v>0</v>
      </c>
      <c r="Y895">
        <f t="shared" si="677"/>
        <v>5.1063765345958245E-2</v>
      </c>
      <c r="AB895">
        <v>888</v>
      </c>
      <c r="AC895">
        <v>35.235231312118657</v>
      </c>
      <c r="AD895">
        <v>17.996103853706373</v>
      </c>
      <c r="AF895">
        <f t="shared" si="678"/>
        <v>1</v>
      </c>
      <c r="AG895">
        <f t="shared" si="679"/>
        <v>0</v>
      </c>
      <c r="AH895">
        <f t="shared" si="680"/>
        <v>17.239127458412284</v>
      </c>
      <c r="AK895">
        <v>888</v>
      </c>
      <c r="AL895">
        <v>23.949207939357979</v>
      </c>
      <c r="AM895">
        <v>43.460259093030601</v>
      </c>
      <c r="AO895">
        <f t="shared" si="681"/>
        <v>0</v>
      </c>
      <c r="AP895">
        <f t="shared" si="682"/>
        <v>1</v>
      </c>
      <c r="AQ895">
        <f t="shared" si="683"/>
        <v>19.511051153672621</v>
      </c>
      <c r="AT895">
        <v>888</v>
      </c>
      <c r="AU895">
        <v>17.188031321443432</v>
      </c>
      <c r="AV895">
        <v>21.234394082506416</v>
      </c>
      <c r="AX895">
        <f t="shared" si="684"/>
        <v>0</v>
      </c>
      <c r="AY895">
        <f t="shared" si="685"/>
        <v>1</v>
      </c>
      <c r="AZ895">
        <f t="shared" si="686"/>
        <v>4.0463627610629835</v>
      </c>
      <c r="BC895">
        <v>888</v>
      </c>
      <c r="BD895" t="e">
        <v>#N/A</v>
      </c>
      <c r="BE895" t="e">
        <v>#N/A</v>
      </c>
      <c r="BG895" t="e">
        <f t="shared" si="687"/>
        <v>#N/A</v>
      </c>
      <c r="BH895" t="e">
        <f t="shared" si="688"/>
        <v>#N/A</v>
      </c>
      <c r="BI895" t="e">
        <f t="shared" si="689"/>
        <v>#N/A</v>
      </c>
      <c r="BL895">
        <v>888</v>
      </c>
      <c r="BM895">
        <v>37.535630951873884</v>
      </c>
      <c r="BN895">
        <v>13.048088760847671</v>
      </c>
      <c r="BP895">
        <f t="shared" si="690"/>
        <v>1</v>
      </c>
      <c r="BQ895">
        <f t="shared" si="691"/>
        <v>0</v>
      </c>
      <c r="BR895">
        <f t="shared" si="692"/>
        <v>24.487542191026215</v>
      </c>
      <c r="BU895">
        <v>888</v>
      </c>
      <c r="BV895">
        <v>22.42741949536094</v>
      </c>
      <c r="BW895">
        <v>25.896526830921232</v>
      </c>
      <c r="BY895">
        <f t="shared" si="693"/>
        <v>0</v>
      </c>
      <c r="BZ895">
        <f t="shared" si="694"/>
        <v>1</v>
      </c>
      <c r="CA895">
        <f t="shared" si="695"/>
        <v>3.4691073355602917</v>
      </c>
      <c r="CD895">
        <v>888</v>
      </c>
      <c r="CE895">
        <v>19.957859876759095</v>
      </c>
      <c r="CF895">
        <v>28.460790437712166</v>
      </c>
      <c r="CH895">
        <f t="shared" si="696"/>
        <v>0</v>
      </c>
      <c r="CI895">
        <f t="shared" si="697"/>
        <v>1</v>
      </c>
      <c r="CJ895">
        <f t="shared" si="698"/>
        <v>8.5029305609530716</v>
      </c>
      <c r="CM895">
        <v>888</v>
      </c>
      <c r="CN895">
        <v>24.261006179467877</v>
      </c>
      <c r="CO895">
        <v>23.850752720243889</v>
      </c>
      <c r="CQ895">
        <f t="shared" si="699"/>
        <v>1</v>
      </c>
      <c r="CR895">
        <f t="shared" si="700"/>
        <v>0</v>
      </c>
      <c r="CS895">
        <f t="shared" si="701"/>
        <v>0.4102534592239877</v>
      </c>
      <c r="CV895">
        <v>888</v>
      </c>
      <c r="CW895">
        <v>26.486410340979695</v>
      </c>
      <c r="CX895">
        <v>18.521997709762832</v>
      </c>
      <c r="CZ895">
        <f t="shared" si="702"/>
        <v>1</v>
      </c>
      <c r="DA895">
        <f t="shared" si="703"/>
        <v>0</v>
      </c>
      <c r="DB895">
        <f t="shared" si="704"/>
        <v>7.964412631216863</v>
      </c>
      <c r="DE895">
        <v>888</v>
      </c>
      <c r="DF895">
        <v>8.2268958091637607</v>
      </c>
      <c r="DG895">
        <v>16.611142596075503</v>
      </c>
      <c r="DI895">
        <f t="shared" si="705"/>
        <v>0</v>
      </c>
      <c r="DJ895">
        <f t="shared" si="706"/>
        <v>1</v>
      </c>
      <c r="DK895">
        <f t="shared" si="707"/>
        <v>8.3842467869117421</v>
      </c>
      <c r="DN895">
        <v>888</v>
      </c>
      <c r="DO895">
        <v>23.165795414156197</v>
      </c>
      <c r="DP895">
        <v>18.726608522012892</v>
      </c>
      <c r="DR895">
        <f t="shared" si="708"/>
        <v>1</v>
      </c>
      <c r="DS895">
        <f t="shared" si="709"/>
        <v>0</v>
      </c>
      <c r="DT895">
        <f t="shared" si="710"/>
        <v>4.4391868921433044</v>
      </c>
      <c r="DW895">
        <v>888</v>
      </c>
      <c r="DX895">
        <v>25.654793176736895</v>
      </c>
      <c r="DY895">
        <v>11.205214826713533</v>
      </c>
      <c r="EA895">
        <f t="shared" si="711"/>
        <v>1</v>
      </c>
      <c r="EB895">
        <f t="shared" si="712"/>
        <v>0</v>
      </c>
      <c r="EC895">
        <f t="shared" si="713"/>
        <v>14.449578350023362</v>
      </c>
      <c r="EF895">
        <v>888</v>
      </c>
      <c r="EG895">
        <v>24.896459974358308</v>
      </c>
      <c r="EH895">
        <v>17.312553150147266</v>
      </c>
      <c r="EJ895">
        <f t="shared" si="714"/>
        <v>1</v>
      </c>
      <c r="EK895">
        <f t="shared" si="715"/>
        <v>0</v>
      </c>
      <c r="EL895">
        <f t="shared" si="716"/>
        <v>7.5839068242110415</v>
      </c>
      <c r="EO895">
        <v>888</v>
      </c>
      <c r="EP895">
        <v>21.297859066382401</v>
      </c>
      <c r="EQ895">
        <v>-3.658824617434945</v>
      </c>
      <c r="ES895">
        <f t="shared" si="717"/>
        <v>1</v>
      </c>
      <c r="ET895">
        <f t="shared" si="718"/>
        <v>0</v>
      </c>
      <c r="EU895">
        <f t="shared" si="719"/>
        <v>24.956683683817346</v>
      </c>
    </row>
    <row r="896" spans="1:151" x14ac:dyDescent="0.25">
      <c r="A896">
        <v>889</v>
      </c>
      <c r="B896">
        <v>14.344258344851854</v>
      </c>
      <c r="C896">
        <v>21.881107109908129</v>
      </c>
      <c r="E896">
        <f t="shared" si="720"/>
        <v>0</v>
      </c>
      <c r="F896">
        <f t="shared" si="671"/>
        <v>1</v>
      </c>
      <c r="G896">
        <f t="shared" si="721"/>
        <v>7.5368487650562752</v>
      </c>
      <c r="J896">
        <v>889</v>
      </c>
      <c r="K896">
        <v>22.4158731931464</v>
      </c>
      <c r="L896">
        <v>23.295085862347076</v>
      </c>
      <c r="N896">
        <f t="shared" si="672"/>
        <v>0</v>
      </c>
      <c r="O896">
        <f t="shared" si="673"/>
        <v>1</v>
      </c>
      <c r="P896">
        <f t="shared" si="674"/>
        <v>0.87921266920067609</v>
      </c>
      <c r="S896">
        <v>889</v>
      </c>
      <c r="T896">
        <v>22.980072557172186</v>
      </c>
      <c r="U896">
        <v>30.187742816982428</v>
      </c>
      <c r="W896">
        <f t="shared" si="675"/>
        <v>0</v>
      </c>
      <c r="X896">
        <f t="shared" si="676"/>
        <v>1</v>
      </c>
      <c r="Y896">
        <f t="shared" si="677"/>
        <v>7.2076702598102429</v>
      </c>
      <c r="AB896">
        <v>889</v>
      </c>
      <c r="AC896">
        <v>22.987960988575146</v>
      </c>
      <c r="AD896">
        <v>17.052124362261903</v>
      </c>
      <c r="AF896">
        <f t="shared" si="678"/>
        <v>1</v>
      </c>
      <c r="AG896">
        <f t="shared" si="679"/>
        <v>0</v>
      </c>
      <c r="AH896">
        <f t="shared" si="680"/>
        <v>5.9358366263132432</v>
      </c>
      <c r="AK896">
        <v>889</v>
      </c>
      <c r="AL896">
        <v>24.317668595266881</v>
      </c>
      <c r="AM896">
        <v>34.004279688964061</v>
      </c>
      <c r="AO896">
        <f t="shared" si="681"/>
        <v>0</v>
      </c>
      <c r="AP896">
        <f t="shared" si="682"/>
        <v>1</v>
      </c>
      <c r="AQ896">
        <f t="shared" si="683"/>
        <v>9.6866110936971808</v>
      </c>
      <c r="AT896">
        <v>889</v>
      </c>
      <c r="AU896">
        <v>15.629910165740228</v>
      </c>
      <c r="AV896">
        <v>19.583611800091241</v>
      </c>
      <c r="AX896">
        <f t="shared" si="684"/>
        <v>0</v>
      </c>
      <c r="AY896">
        <f t="shared" si="685"/>
        <v>1</v>
      </c>
      <c r="AZ896">
        <f t="shared" si="686"/>
        <v>3.9537016343510132</v>
      </c>
      <c r="BC896">
        <v>889</v>
      </c>
      <c r="BD896" t="e">
        <v>#N/A</v>
      </c>
      <c r="BE896" t="e">
        <v>#N/A</v>
      </c>
      <c r="BG896" t="e">
        <f t="shared" si="687"/>
        <v>#N/A</v>
      </c>
      <c r="BH896" t="e">
        <f t="shared" si="688"/>
        <v>#N/A</v>
      </c>
      <c r="BI896" t="e">
        <f t="shared" si="689"/>
        <v>#N/A</v>
      </c>
      <c r="BL896">
        <v>889</v>
      </c>
      <c r="BM896">
        <v>34.909397169646191</v>
      </c>
      <c r="BN896">
        <v>14.135448361746487</v>
      </c>
      <c r="BP896">
        <f t="shared" si="690"/>
        <v>1</v>
      </c>
      <c r="BQ896">
        <f t="shared" si="691"/>
        <v>0</v>
      </c>
      <c r="BR896">
        <f t="shared" si="692"/>
        <v>20.773948807899703</v>
      </c>
      <c r="BU896">
        <v>889</v>
      </c>
      <c r="BV896">
        <v>10.762883858922054</v>
      </c>
      <c r="BW896">
        <v>28.360442989707323</v>
      </c>
      <c r="BY896">
        <f t="shared" si="693"/>
        <v>0</v>
      </c>
      <c r="BZ896">
        <f t="shared" si="694"/>
        <v>1</v>
      </c>
      <c r="CA896">
        <f t="shared" si="695"/>
        <v>17.597559130785271</v>
      </c>
      <c r="CD896">
        <v>889</v>
      </c>
      <c r="CE896">
        <v>18.39687975677322</v>
      </c>
      <c r="CF896">
        <v>27.666273263506085</v>
      </c>
      <c r="CH896">
        <f t="shared" si="696"/>
        <v>0</v>
      </c>
      <c r="CI896">
        <f t="shared" si="697"/>
        <v>1</v>
      </c>
      <c r="CJ896">
        <f t="shared" si="698"/>
        <v>9.2693935067328646</v>
      </c>
      <c r="CM896">
        <v>889</v>
      </c>
      <c r="CN896">
        <v>20.63469715708796</v>
      </c>
      <c r="CO896">
        <v>15.913808291279135</v>
      </c>
      <c r="CQ896">
        <f t="shared" si="699"/>
        <v>1</v>
      </c>
      <c r="CR896">
        <f t="shared" si="700"/>
        <v>0</v>
      </c>
      <c r="CS896">
        <f t="shared" si="701"/>
        <v>4.7208888658088242</v>
      </c>
      <c r="CV896">
        <v>889</v>
      </c>
      <c r="CW896">
        <v>26.413170454512485</v>
      </c>
      <c r="CX896">
        <v>15.62316287875117</v>
      </c>
      <c r="CZ896">
        <f t="shared" si="702"/>
        <v>1</v>
      </c>
      <c r="DA896">
        <f t="shared" si="703"/>
        <v>0</v>
      </c>
      <c r="DB896">
        <f t="shared" si="704"/>
        <v>10.790007575761315</v>
      </c>
      <c r="DE896">
        <v>889</v>
      </c>
      <c r="DF896">
        <v>26.587780805322026</v>
      </c>
      <c r="DG896">
        <v>15.124205393270122</v>
      </c>
      <c r="DI896">
        <f t="shared" si="705"/>
        <v>1</v>
      </c>
      <c r="DJ896">
        <f t="shared" si="706"/>
        <v>0</v>
      </c>
      <c r="DK896">
        <f t="shared" si="707"/>
        <v>11.463575412051904</v>
      </c>
      <c r="DN896">
        <v>889</v>
      </c>
      <c r="DO896">
        <v>22.97157238412322</v>
      </c>
      <c r="DP896">
        <v>29.968927690368091</v>
      </c>
      <c r="DR896">
        <f t="shared" si="708"/>
        <v>0</v>
      </c>
      <c r="DS896">
        <f t="shared" si="709"/>
        <v>1</v>
      </c>
      <c r="DT896">
        <f t="shared" si="710"/>
        <v>6.9973553062448701</v>
      </c>
      <c r="DW896">
        <v>889</v>
      </c>
      <c r="DX896">
        <v>12.411036716211395</v>
      </c>
      <c r="DY896">
        <v>26.427833370742647</v>
      </c>
      <c r="EA896">
        <f t="shared" si="711"/>
        <v>0</v>
      </c>
      <c r="EB896">
        <f t="shared" si="712"/>
        <v>1</v>
      </c>
      <c r="EC896">
        <f t="shared" si="713"/>
        <v>14.016796654531252</v>
      </c>
      <c r="EF896">
        <v>889</v>
      </c>
      <c r="EG896">
        <v>20.57652616597705</v>
      </c>
      <c r="EH896">
        <v>13.060130507997428</v>
      </c>
      <c r="EJ896">
        <f t="shared" si="714"/>
        <v>1</v>
      </c>
      <c r="EK896">
        <f t="shared" si="715"/>
        <v>0</v>
      </c>
      <c r="EL896">
        <f t="shared" si="716"/>
        <v>7.5163956579796221</v>
      </c>
      <c r="EO896">
        <v>889</v>
      </c>
      <c r="EP896">
        <v>21.136208522970229</v>
      </c>
      <c r="EQ896">
        <v>18.433073699839156</v>
      </c>
      <c r="ES896">
        <f t="shared" si="717"/>
        <v>1</v>
      </c>
      <c r="ET896">
        <f t="shared" si="718"/>
        <v>0</v>
      </c>
      <c r="EU896">
        <f t="shared" si="719"/>
        <v>2.703134823131073</v>
      </c>
    </row>
    <row r="897" spans="1:151" x14ac:dyDescent="0.25">
      <c r="A897">
        <v>890</v>
      </c>
      <c r="B897">
        <v>7.6398932595070992</v>
      </c>
      <c r="C897">
        <v>32.551869538775875</v>
      </c>
      <c r="E897">
        <f t="shared" si="720"/>
        <v>0</v>
      </c>
      <c r="F897">
        <f t="shared" si="671"/>
        <v>1</v>
      </c>
      <c r="G897">
        <f t="shared" si="721"/>
        <v>24.911976279268778</v>
      </c>
      <c r="J897">
        <v>890</v>
      </c>
      <c r="K897">
        <v>19.944825180993657</v>
      </c>
      <c r="L897">
        <v>18.913368653814107</v>
      </c>
      <c r="N897">
        <f t="shared" si="672"/>
        <v>1</v>
      </c>
      <c r="O897">
        <f t="shared" si="673"/>
        <v>0</v>
      </c>
      <c r="P897">
        <f t="shared" si="674"/>
        <v>1.0314565271795502</v>
      </c>
      <c r="S897">
        <v>890</v>
      </c>
      <c r="T897">
        <v>15.951261942758819</v>
      </c>
      <c r="U897">
        <v>28.355345898093354</v>
      </c>
      <c r="W897">
        <f t="shared" si="675"/>
        <v>0</v>
      </c>
      <c r="X897">
        <f t="shared" si="676"/>
        <v>1</v>
      </c>
      <c r="Y897">
        <f t="shared" si="677"/>
        <v>12.404083955334535</v>
      </c>
      <c r="AB897">
        <v>890</v>
      </c>
      <c r="AC897">
        <v>22.017507301390722</v>
      </c>
      <c r="AD897">
        <v>18.397289865136013</v>
      </c>
      <c r="AF897">
        <f t="shared" si="678"/>
        <v>1</v>
      </c>
      <c r="AG897">
        <f t="shared" si="679"/>
        <v>0</v>
      </c>
      <c r="AH897">
        <f t="shared" si="680"/>
        <v>3.620217436254709</v>
      </c>
      <c r="AK897">
        <v>890</v>
      </c>
      <c r="AL897">
        <v>11.764865261158869</v>
      </c>
      <c r="AM897">
        <v>32.0167047146588</v>
      </c>
      <c r="AO897">
        <f t="shared" si="681"/>
        <v>0</v>
      </c>
      <c r="AP897">
        <f t="shared" si="682"/>
        <v>1</v>
      </c>
      <c r="AQ897">
        <f t="shared" si="683"/>
        <v>20.251839453499933</v>
      </c>
      <c r="AT897">
        <v>890</v>
      </c>
      <c r="AU897">
        <v>15.354271141948873</v>
      </c>
      <c r="AV897">
        <v>24.093000328071419</v>
      </c>
      <c r="AX897">
        <f t="shared" si="684"/>
        <v>0</v>
      </c>
      <c r="AY897">
        <f t="shared" si="685"/>
        <v>1</v>
      </c>
      <c r="AZ897">
        <f t="shared" si="686"/>
        <v>8.738729186122546</v>
      </c>
      <c r="BC897">
        <v>890</v>
      </c>
      <c r="BD897" t="e">
        <v>#N/A</v>
      </c>
      <c r="BE897" t="e">
        <v>#N/A</v>
      </c>
      <c r="BG897" t="e">
        <f t="shared" si="687"/>
        <v>#N/A</v>
      </c>
      <c r="BH897" t="e">
        <f t="shared" si="688"/>
        <v>#N/A</v>
      </c>
      <c r="BI897" t="e">
        <f t="shared" si="689"/>
        <v>#N/A</v>
      </c>
      <c r="BL897">
        <v>890</v>
      </c>
      <c r="BM897">
        <v>36.438390439341291</v>
      </c>
      <c r="BN897">
        <v>9.7166683699164125</v>
      </c>
      <c r="BP897">
        <f t="shared" si="690"/>
        <v>1</v>
      </c>
      <c r="BQ897">
        <f t="shared" si="691"/>
        <v>0</v>
      </c>
      <c r="BR897">
        <f t="shared" si="692"/>
        <v>26.721722069424878</v>
      </c>
      <c r="BU897">
        <v>890</v>
      </c>
      <c r="BV897">
        <v>19.499315063046012</v>
      </c>
      <c r="BW897">
        <v>17.366074397457343</v>
      </c>
      <c r="BY897">
        <f t="shared" si="693"/>
        <v>1</v>
      </c>
      <c r="BZ897">
        <f t="shared" si="694"/>
        <v>0</v>
      </c>
      <c r="CA897">
        <f t="shared" si="695"/>
        <v>2.1332406655886693</v>
      </c>
      <c r="CD897">
        <v>890</v>
      </c>
      <c r="CE897">
        <v>20.6448341638541</v>
      </c>
      <c r="CF897">
        <v>14.430376488702601</v>
      </c>
      <c r="CH897">
        <f t="shared" si="696"/>
        <v>1</v>
      </c>
      <c r="CI897">
        <f t="shared" si="697"/>
        <v>0</v>
      </c>
      <c r="CJ897">
        <f t="shared" si="698"/>
        <v>6.2144576751514986</v>
      </c>
      <c r="CM897">
        <v>890</v>
      </c>
      <c r="CN897">
        <v>20.224703793353694</v>
      </c>
      <c r="CO897">
        <v>14.964853724016649</v>
      </c>
      <c r="CQ897">
        <f t="shared" si="699"/>
        <v>1</v>
      </c>
      <c r="CR897">
        <f t="shared" si="700"/>
        <v>0</v>
      </c>
      <c r="CS897">
        <f t="shared" si="701"/>
        <v>5.2598500693370447</v>
      </c>
      <c r="CV897">
        <v>890</v>
      </c>
      <c r="CW897">
        <v>24.72346798512908</v>
      </c>
      <c r="CX897">
        <v>21.376440327027453</v>
      </c>
      <c r="CZ897">
        <f t="shared" si="702"/>
        <v>1</v>
      </c>
      <c r="DA897">
        <f t="shared" si="703"/>
        <v>0</v>
      </c>
      <c r="DB897">
        <f t="shared" si="704"/>
        <v>3.3470276581016272</v>
      </c>
      <c r="DE897">
        <v>890</v>
      </c>
      <c r="DF897">
        <v>19.040479070653028</v>
      </c>
      <c r="DG897">
        <v>23.956152015435499</v>
      </c>
      <c r="DI897">
        <f t="shared" si="705"/>
        <v>0</v>
      </c>
      <c r="DJ897">
        <f t="shared" si="706"/>
        <v>1</v>
      </c>
      <c r="DK897">
        <f t="shared" si="707"/>
        <v>4.9156729447824716</v>
      </c>
      <c r="DN897">
        <v>890</v>
      </c>
      <c r="DO897">
        <v>23.208534448175335</v>
      </c>
      <c r="DP897">
        <v>27.006652962654535</v>
      </c>
      <c r="DR897">
        <f t="shared" si="708"/>
        <v>0</v>
      </c>
      <c r="DS897">
        <f t="shared" si="709"/>
        <v>1</v>
      </c>
      <c r="DT897">
        <f t="shared" si="710"/>
        <v>3.7981185144791993</v>
      </c>
      <c r="DW897">
        <v>890</v>
      </c>
      <c r="DX897">
        <v>20.105739652136212</v>
      </c>
      <c r="DY897">
        <v>25.355482347348605</v>
      </c>
      <c r="EA897">
        <f t="shared" si="711"/>
        <v>0</v>
      </c>
      <c r="EB897">
        <f t="shared" si="712"/>
        <v>1</v>
      </c>
      <c r="EC897">
        <f t="shared" si="713"/>
        <v>5.2497426952123938</v>
      </c>
      <c r="EF897">
        <v>890</v>
      </c>
      <c r="EG897">
        <v>27.254131470779157</v>
      </c>
      <c r="EH897">
        <v>15.951184141609026</v>
      </c>
      <c r="EJ897">
        <f t="shared" si="714"/>
        <v>1</v>
      </c>
      <c r="EK897">
        <f t="shared" si="715"/>
        <v>0</v>
      </c>
      <c r="EL897">
        <f t="shared" si="716"/>
        <v>11.302947329170131</v>
      </c>
      <c r="EO897">
        <v>890</v>
      </c>
      <c r="EP897">
        <v>25.637678401823646</v>
      </c>
      <c r="EQ897">
        <v>39.217256111223307</v>
      </c>
      <c r="ES897">
        <f t="shared" si="717"/>
        <v>0</v>
      </c>
      <c r="ET897">
        <f t="shared" si="718"/>
        <v>1</v>
      </c>
      <c r="EU897">
        <f t="shared" si="719"/>
        <v>13.579577709399661</v>
      </c>
    </row>
    <row r="898" spans="1:151" x14ac:dyDescent="0.25">
      <c r="A898">
        <v>891</v>
      </c>
      <c r="B898">
        <v>17.272267094821196</v>
      </c>
      <c r="C898">
        <v>23.493037615547987</v>
      </c>
      <c r="E898">
        <f t="shared" si="720"/>
        <v>0</v>
      </c>
      <c r="F898">
        <f t="shared" si="671"/>
        <v>1</v>
      </c>
      <c r="G898">
        <f t="shared" si="721"/>
        <v>6.2207705207267914</v>
      </c>
      <c r="J898">
        <v>891</v>
      </c>
      <c r="K898">
        <v>19.903385063082439</v>
      </c>
      <c r="L898">
        <v>22.084615415592353</v>
      </c>
      <c r="N898">
        <f t="shared" si="672"/>
        <v>0</v>
      </c>
      <c r="O898">
        <f t="shared" si="673"/>
        <v>1</v>
      </c>
      <c r="P898">
        <f t="shared" si="674"/>
        <v>2.1812303525099139</v>
      </c>
      <c r="S898">
        <v>891</v>
      </c>
      <c r="T898">
        <v>17.891261239792357</v>
      </c>
      <c r="U898">
        <v>25.18528118456469</v>
      </c>
      <c r="W898">
        <f t="shared" si="675"/>
        <v>0</v>
      </c>
      <c r="X898">
        <f t="shared" si="676"/>
        <v>1</v>
      </c>
      <c r="Y898">
        <f t="shared" si="677"/>
        <v>7.2940199447723337</v>
      </c>
      <c r="AB898">
        <v>891</v>
      </c>
      <c r="AC898">
        <v>22.727321768426801</v>
      </c>
      <c r="AD898">
        <v>17.506127190671069</v>
      </c>
      <c r="AF898">
        <f t="shared" si="678"/>
        <v>1</v>
      </c>
      <c r="AG898">
        <f t="shared" si="679"/>
        <v>0</v>
      </c>
      <c r="AH898">
        <f t="shared" si="680"/>
        <v>5.2211945777557318</v>
      </c>
      <c r="AK898">
        <v>891</v>
      </c>
      <c r="AL898">
        <v>12.329250774915783</v>
      </c>
      <c r="AM898">
        <v>39.609078957291409</v>
      </c>
      <c r="AO898">
        <f t="shared" si="681"/>
        <v>0</v>
      </c>
      <c r="AP898">
        <f t="shared" si="682"/>
        <v>1</v>
      </c>
      <c r="AQ898">
        <f t="shared" si="683"/>
        <v>27.279828182375624</v>
      </c>
      <c r="AT898">
        <v>891</v>
      </c>
      <c r="AU898">
        <v>21.00346009394935</v>
      </c>
      <c r="AV898">
        <v>23.149848143109288</v>
      </c>
      <c r="AX898">
        <f t="shared" si="684"/>
        <v>0</v>
      </c>
      <c r="AY898">
        <f t="shared" si="685"/>
        <v>1</v>
      </c>
      <c r="AZ898">
        <f t="shared" si="686"/>
        <v>2.1463880491599383</v>
      </c>
      <c r="BC898">
        <v>891</v>
      </c>
      <c r="BD898" t="e">
        <v>#N/A</v>
      </c>
      <c r="BE898" t="e">
        <v>#N/A</v>
      </c>
      <c r="BG898" t="e">
        <f t="shared" si="687"/>
        <v>#N/A</v>
      </c>
      <c r="BH898" t="e">
        <f t="shared" si="688"/>
        <v>#N/A</v>
      </c>
      <c r="BI898" t="e">
        <f t="shared" si="689"/>
        <v>#N/A</v>
      </c>
      <c r="BL898">
        <v>891</v>
      </c>
      <c r="BM898">
        <v>35.90842569090394</v>
      </c>
      <c r="BN898">
        <v>9.197784159838875</v>
      </c>
      <c r="BP898">
        <f t="shared" si="690"/>
        <v>1</v>
      </c>
      <c r="BQ898">
        <f t="shared" si="691"/>
        <v>0</v>
      </c>
      <c r="BR898">
        <f t="shared" si="692"/>
        <v>26.710641531065065</v>
      </c>
      <c r="BU898">
        <v>891</v>
      </c>
      <c r="BV898">
        <v>29.760923454950419</v>
      </c>
      <c r="BW898">
        <v>19.214977491642188</v>
      </c>
      <c r="BY898">
        <f t="shared" si="693"/>
        <v>1</v>
      </c>
      <c r="BZ898">
        <f t="shared" si="694"/>
        <v>0</v>
      </c>
      <c r="CA898">
        <f t="shared" si="695"/>
        <v>10.545945963308231</v>
      </c>
      <c r="CD898">
        <v>891</v>
      </c>
      <c r="CE898">
        <v>20.615317472322563</v>
      </c>
      <c r="CF898">
        <v>19.939531657660453</v>
      </c>
      <c r="CH898">
        <f t="shared" si="696"/>
        <v>1</v>
      </c>
      <c r="CI898">
        <f t="shared" si="697"/>
        <v>0</v>
      </c>
      <c r="CJ898">
        <f t="shared" si="698"/>
        <v>0.67578581466210963</v>
      </c>
      <c r="CM898">
        <v>891</v>
      </c>
      <c r="CN898">
        <v>21.759235299426098</v>
      </c>
      <c r="CO898">
        <v>11.7486272547544</v>
      </c>
      <c r="CQ898">
        <f t="shared" si="699"/>
        <v>1</v>
      </c>
      <c r="CR898">
        <f t="shared" si="700"/>
        <v>0</v>
      </c>
      <c r="CS898">
        <f t="shared" si="701"/>
        <v>10.010608044671699</v>
      </c>
      <c r="CV898">
        <v>891</v>
      </c>
      <c r="CW898">
        <v>22.484942155680329</v>
      </c>
      <c r="CX898">
        <v>17.643849955063605</v>
      </c>
      <c r="CZ898">
        <f t="shared" si="702"/>
        <v>1</v>
      </c>
      <c r="DA898">
        <f t="shared" si="703"/>
        <v>0</v>
      </c>
      <c r="DB898">
        <f t="shared" si="704"/>
        <v>4.8410922006167247</v>
      </c>
      <c r="DE898">
        <v>891</v>
      </c>
      <c r="DF898">
        <v>15.879470938934132</v>
      </c>
      <c r="DG898">
        <v>28.291731963346521</v>
      </c>
      <c r="DI898">
        <f t="shared" si="705"/>
        <v>0</v>
      </c>
      <c r="DJ898">
        <f t="shared" si="706"/>
        <v>1</v>
      </c>
      <c r="DK898">
        <f t="shared" si="707"/>
        <v>12.412261024412389</v>
      </c>
      <c r="DN898">
        <v>891</v>
      </c>
      <c r="DO898">
        <v>17.894393748184328</v>
      </c>
      <c r="DP898">
        <v>15.958562669676065</v>
      </c>
      <c r="DR898">
        <f t="shared" si="708"/>
        <v>1</v>
      </c>
      <c r="DS898">
        <f t="shared" si="709"/>
        <v>0</v>
      </c>
      <c r="DT898">
        <f t="shared" si="710"/>
        <v>1.9358310785082633</v>
      </c>
      <c r="DW898">
        <v>891</v>
      </c>
      <c r="DX898">
        <v>14.061378170817726</v>
      </c>
      <c r="DY898">
        <v>24.846057345054632</v>
      </c>
      <c r="EA898">
        <f t="shared" si="711"/>
        <v>0</v>
      </c>
      <c r="EB898">
        <f t="shared" si="712"/>
        <v>1</v>
      </c>
      <c r="EC898">
        <f t="shared" si="713"/>
        <v>10.784679174236906</v>
      </c>
      <c r="EF898">
        <v>891</v>
      </c>
      <c r="EG898">
        <v>20.72342256010101</v>
      </c>
      <c r="EH898">
        <v>19.956238666107055</v>
      </c>
      <c r="EJ898">
        <f t="shared" si="714"/>
        <v>1</v>
      </c>
      <c r="EK898">
        <f t="shared" si="715"/>
        <v>0</v>
      </c>
      <c r="EL898">
        <f t="shared" si="716"/>
        <v>0.76718389399395548</v>
      </c>
      <c r="EO898">
        <v>891</v>
      </c>
      <c r="EP898">
        <v>22.78728233353495</v>
      </c>
      <c r="EQ898">
        <v>39.861511539507973</v>
      </c>
      <c r="ES898">
        <f t="shared" si="717"/>
        <v>0</v>
      </c>
      <c r="ET898">
        <f t="shared" si="718"/>
        <v>1</v>
      </c>
      <c r="EU898">
        <f t="shared" si="719"/>
        <v>17.074229205973023</v>
      </c>
    </row>
    <row r="899" spans="1:151" x14ac:dyDescent="0.25">
      <c r="A899">
        <v>892</v>
      </c>
      <c r="B899">
        <v>14.623063302900146</v>
      </c>
      <c r="C899">
        <v>22.885025536123759</v>
      </c>
      <c r="E899">
        <f t="shared" si="720"/>
        <v>0</v>
      </c>
      <c r="F899">
        <f t="shared" si="671"/>
        <v>1</v>
      </c>
      <c r="G899">
        <f t="shared" si="721"/>
        <v>8.2619622332236133</v>
      </c>
      <c r="J899">
        <v>892</v>
      </c>
      <c r="K899">
        <v>27.725428167358807</v>
      </c>
      <c r="L899">
        <v>14.196934851411232</v>
      </c>
      <c r="N899">
        <f t="shared" si="672"/>
        <v>1</v>
      </c>
      <c r="O899">
        <f t="shared" si="673"/>
        <v>0</v>
      </c>
      <c r="P899">
        <f t="shared" si="674"/>
        <v>13.528493315947575</v>
      </c>
      <c r="S899">
        <v>892</v>
      </c>
      <c r="T899">
        <v>25.997313870962948</v>
      </c>
      <c r="U899">
        <v>41.712915990089378</v>
      </c>
      <c r="W899">
        <f t="shared" si="675"/>
        <v>0</v>
      </c>
      <c r="X899">
        <f t="shared" si="676"/>
        <v>1</v>
      </c>
      <c r="Y899">
        <f t="shared" si="677"/>
        <v>15.71560211912643</v>
      </c>
      <c r="AB899">
        <v>892</v>
      </c>
      <c r="AC899">
        <v>25.519006826363878</v>
      </c>
      <c r="AD899">
        <v>16.963901955903513</v>
      </c>
      <c r="AF899">
        <f t="shared" si="678"/>
        <v>1</v>
      </c>
      <c r="AG899">
        <f t="shared" si="679"/>
        <v>0</v>
      </c>
      <c r="AH899">
        <f t="shared" si="680"/>
        <v>8.5551048704603652</v>
      </c>
      <c r="AK899">
        <v>892</v>
      </c>
      <c r="AL899">
        <v>17.597799700201904</v>
      </c>
      <c r="AM899">
        <v>34.878747978469193</v>
      </c>
      <c r="AO899">
        <f t="shared" si="681"/>
        <v>0</v>
      </c>
      <c r="AP899">
        <f t="shared" si="682"/>
        <v>1</v>
      </c>
      <c r="AQ899">
        <f t="shared" si="683"/>
        <v>17.280948278267289</v>
      </c>
      <c r="AT899">
        <v>892</v>
      </c>
      <c r="AU899">
        <v>13.398534355695524</v>
      </c>
      <c r="AV899">
        <v>21.702318304632943</v>
      </c>
      <c r="AX899">
        <f t="shared" si="684"/>
        <v>0</v>
      </c>
      <c r="AY899">
        <f t="shared" si="685"/>
        <v>1</v>
      </c>
      <c r="AZ899">
        <f t="shared" si="686"/>
        <v>8.3037839489374186</v>
      </c>
      <c r="BC899">
        <v>892</v>
      </c>
      <c r="BD899" t="e">
        <v>#N/A</v>
      </c>
      <c r="BE899" t="e">
        <v>#N/A</v>
      </c>
      <c r="BG899" t="e">
        <f t="shared" si="687"/>
        <v>#N/A</v>
      </c>
      <c r="BH899" t="e">
        <f t="shared" si="688"/>
        <v>#N/A</v>
      </c>
      <c r="BI899" t="e">
        <f t="shared" si="689"/>
        <v>#N/A</v>
      </c>
      <c r="BL899">
        <v>892</v>
      </c>
      <c r="BM899">
        <v>24.624540223795105</v>
      </c>
      <c r="BN899">
        <v>6.6721446582376149</v>
      </c>
      <c r="BP899">
        <f t="shared" si="690"/>
        <v>1</v>
      </c>
      <c r="BQ899">
        <f t="shared" si="691"/>
        <v>0</v>
      </c>
      <c r="BR899">
        <f t="shared" si="692"/>
        <v>17.952395565557488</v>
      </c>
      <c r="BU899">
        <v>892</v>
      </c>
      <c r="BV899">
        <v>13.808190668743867</v>
      </c>
      <c r="BW899">
        <v>21.641619072104245</v>
      </c>
      <c r="BY899">
        <f t="shared" si="693"/>
        <v>0</v>
      </c>
      <c r="BZ899">
        <f t="shared" si="694"/>
        <v>1</v>
      </c>
      <c r="CA899">
        <f t="shared" si="695"/>
        <v>7.8334284033603776</v>
      </c>
      <c r="CD899">
        <v>892</v>
      </c>
      <c r="CE899">
        <v>22.450693187435789</v>
      </c>
      <c r="CF899">
        <v>32.069375878495258</v>
      </c>
      <c r="CH899">
        <f t="shared" si="696"/>
        <v>0</v>
      </c>
      <c r="CI899">
        <f t="shared" si="697"/>
        <v>1</v>
      </c>
      <c r="CJ899">
        <f t="shared" si="698"/>
        <v>9.6186826910594689</v>
      </c>
      <c r="CM899">
        <v>892</v>
      </c>
      <c r="CN899">
        <v>18.239935502488304</v>
      </c>
      <c r="CO899">
        <v>12.752617251162512</v>
      </c>
      <c r="CQ899">
        <f t="shared" si="699"/>
        <v>1</v>
      </c>
      <c r="CR899">
        <f t="shared" si="700"/>
        <v>0</v>
      </c>
      <c r="CS899">
        <f t="shared" si="701"/>
        <v>5.4873182513257923</v>
      </c>
      <c r="CV899">
        <v>892</v>
      </c>
      <c r="CW899">
        <v>22.890442204902175</v>
      </c>
      <c r="CX899">
        <v>18.817679954382516</v>
      </c>
      <c r="CZ899">
        <f t="shared" si="702"/>
        <v>1</v>
      </c>
      <c r="DA899">
        <f t="shared" si="703"/>
        <v>0</v>
      </c>
      <c r="DB899">
        <f t="shared" si="704"/>
        <v>4.0727622505196592</v>
      </c>
      <c r="DE899">
        <v>892</v>
      </c>
      <c r="DF899">
        <v>20.364632200423387</v>
      </c>
      <c r="DG899">
        <v>14.957637648926777</v>
      </c>
      <c r="DI899">
        <f t="shared" si="705"/>
        <v>1</v>
      </c>
      <c r="DJ899">
        <f t="shared" si="706"/>
        <v>0</v>
      </c>
      <c r="DK899">
        <f t="shared" si="707"/>
        <v>5.4069945514966093</v>
      </c>
      <c r="DN899">
        <v>892</v>
      </c>
      <c r="DO899">
        <v>20.267929913077239</v>
      </c>
      <c r="DP899">
        <v>19.111354655466744</v>
      </c>
      <c r="DR899">
        <f t="shared" si="708"/>
        <v>1</v>
      </c>
      <c r="DS899">
        <f t="shared" si="709"/>
        <v>0</v>
      </c>
      <c r="DT899">
        <f t="shared" si="710"/>
        <v>1.1565752576104948</v>
      </c>
      <c r="DW899">
        <v>892</v>
      </c>
      <c r="DX899">
        <v>6.1651522186797756</v>
      </c>
      <c r="DY899">
        <v>19.081350653634825</v>
      </c>
      <c r="EA899">
        <f t="shared" si="711"/>
        <v>0</v>
      </c>
      <c r="EB899">
        <f t="shared" si="712"/>
        <v>1</v>
      </c>
      <c r="EC899">
        <f t="shared" si="713"/>
        <v>12.916198434955049</v>
      </c>
      <c r="EF899">
        <v>892</v>
      </c>
      <c r="EG899">
        <v>26.792350973721256</v>
      </c>
      <c r="EH899">
        <v>18.531598843831912</v>
      </c>
      <c r="EJ899">
        <f t="shared" si="714"/>
        <v>1</v>
      </c>
      <c r="EK899">
        <f t="shared" si="715"/>
        <v>0</v>
      </c>
      <c r="EL899">
        <f t="shared" si="716"/>
        <v>8.2607521298893438</v>
      </c>
      <c r="EO899">
        <v>892</v>
      </c>
      <c r="EP899">
        <v>25.656417045205263</v>
      </c>
      <c r="EQ899">
        <v>11.553030497353257</v>
      </c>
      <c r="ES899">
        <f t="shared" si="717"/>
        <v>1</v>
      </c>
      <c r="ET899">
        <f t="shared" si="718"/>
        <v>0</v>
      </c>
      <c r="EU899">
        <f t="shared" si="719"/>
        <v>14.103386547852006</v>
      </c>
    </row>
    <row r="900" spans="1:151" x14ac:dyDescent="0.25">
      <c r="A900">
        <v>893</v>
      </c>
      <c r="B900">
        <v>12.170557279306969</v>
      </c>
      <c r="C900">
        <v>12.925323993661483</v>
      </c>
      <c r="E900">
        <f t="shared" si="720"/>
        <v>0</v>
      </c>
      <c r="F900">
        <f t="shared" si="671"/>
        <v>1</v>
      </c>
      <c r="G900">
        <f t="shared" si="721"/>
        <v>0.75476671435451337</v>
      </c>
      <c r="J900">
        <v>893</v>
      </c>
      <c r="K900">
        <v>17.03667888193991</v>
      </c>
      <c r="L900">
        <v>25.706241021982425</v>
      </c>
      <c r="N900">
        <f t="shared" si="672"/>
        <v>0</v>
      </c>
      <c r="O900">
        <f t="shared" si="673"/>
        <v>1</v>
      </c>
      <c r="P900">
        <f t="shared" si="674"/>
        <v>8.6695621400425154</v>
      </c>
      <c r="S900">
        <v>893</v>
      </c>
      <c r="T900">
        <v>7.0470006294703893</v>
      </c>
      <c r="U900">
        <v>33.20121701955965</v>
      </c>
      <c r="W900">
        <f t="shared" si="675"/>
        <v>0</v>
      </c>
      <c r="X900">
        <f t="shared" si="676"/>
        <v>1</v>
      </c>
      <c r="Y900">
        <f t="shared" si="677"/>
        <v>26.15421639008926</v>
      </c>
      <c r="AB900">
        <v>893</v>
      </c>
      <c r="AC900">
        <v>33.713595940728453</v>
      </c>
      <c r="AD900">
        <v>17.452890356267702</v>
      </c>
      <c r="AF900">
        <f t="shared" si="678"/>
        <v>1</v>
      </c>
      <c r="AG900">
        <f t="shared" si="679"/>
        <v>0</v>
      </c>
      <c r="AH900">
        <f t="shared" si="680"/>
        <v>16.260705584460752</v>
      </c>
      <c r="AK900">
        <v>893</v>
      </c>
      <c r="AL900">
        <v>28.710973832841816</v>
      </c>
      <c r="AM900">
        <v>36.12633586983651</v>
      </c>
      <c r="AO900">
        <f t="shared" si="681"/>
        <v>0</v>
      </c>
      <c r="AP900">
        <f t="shared" si="682"/>
        <v>1</v>
      </c>
      <c r="AQ900">
        <f t="shared" si="683"/>
        <v>7.4153620369946935</v>
      </c>
      <c r="AT900">
        <v>893</v>
      </c>
      <c r="AU900">
        <v>22.228670492805865</v>
      </c>
      <c r="AV900">
        <v>24.470428374791879</v>
      </c>
      <c r="AX900">
        <f t="shared" si="684"/>
        <v>0</v>
      </c>
      <c r="AY900">
        <f t="shared" si="685"/>
        <v>1</v>
      </c>
      <c r="AZ900">
        <f t="shared" si="686"/>
        <v>2.2417578819860147</v>
      </c>
      <c r="BC900">
        <v>893</v>
      </c>
      <c r="BD900" t="e">
        <v>#N/A</v>
      </c>
      <c r="BE900" t="e">
        <v>#N/A</v>
      </c>
      <c r="BG900" t="e">
        <f t="shared" si="687"/>
        <v>#N/A</v>
      </c>
      <c r="BH900" t="e">
        <f t="shared" si="688"/>
        <v>#N/A</v>
      </c>
      <c r="BI900" t="e">
        <f t="shared" si="689"/>
        <v>#N/A</v>
      </c>
      <c r="BL900">
        <v>893</v>
      </c>
      <c r="BM900">
        <v>34.991185217045413</v>
      </c>
      <c r="BN900">
        <v>9.8980666412109279</v>
      </c>
      <c r="BP900">
        <f t="shared" si="690"/>
        <v>1</v>
      </c>
      <c r="BQ900">
        <f t="shared" si="691"/>
        <v>0</v>
      </c>
      <c r="BR900">
        <f t="shared" si="692"/>
        <v>25.093118575834485</v>
      </c>
      <c r="BU900">
        <v>893</v>
      </c>
      <c r="BV900">
        <v>26.830957933576286</v>
      </c>
      <c r="BW900">
        <v>14.706435685620839</v>
      </c>
      <c r="BY900">
        <f t="shared" si="693"/>
        <v>1</v>
      </c>
      <c r="BZ900">
        <f t="shared" si="694"/>
        <v>0</v>
      </c>
      <c r="CA900">
        <f t="shared" si="695"/>
        <v>12.124522247955447</v>
      </c>
      <c r="CD900">
        <v>893</v>
      </c>
      <c r="CE900">
        <v>18.80626731182566</v>
      </c>
      <c r="CF900">
        <v>20.236628553398816</v>
      </c>
      <c r="CH900">
        <f t="shared" si="696"/>
        <v>0</v>
      </c>
      <c r="CI900">
        <f t="shared" si="697"/>
        <v>1</v>
      </c>
      <c r="CJ900">
        <f t="shared" si="698"/>
        <v>1.4303612415731557</v>
      </c>
      <c r="CM900">
        <v>893</v>
      </c>
      <c r="CN900">
        <v>21.527930856254891</v>
      </c>
      <c r="CO900">
        <v>35.657989219850577</v>
      </c>
      <c r="CQ900">
        <f t="shared" si="699"/>
        <v>0</v>
      </c>
      <c r="CR900">
        <f t="shared" si="700"/>
        <v>1</v>
      </c>
      <c r="CS900">
        <f t="shared" si="701"/>
        <v>14.130058363595687</v>
      </c>
      <c r="CV900">
        <v>893</v>
      </c>
      <c r="CW900">
        <v>24.429619707601834</v>
      </c>
      <c r="CX900">
        <v>14.704244022901801</v>
      </c>
      <c r="CZ900">
        <f t="shared" si="702"/>
        <v>1</v>
      </c>
      <c r="DA900">
        <f t="shared" si="703"/>
        <v>0</v>
      </c>
      <c r="DB900">
        <f t="shared" si="704"/>
        <v>9.7253756847000332</v>
      </c>
      <c r="DE900">
        <v>893</v>
      </c>
      <c r="DF900">
        <v>21.776940455401135</v>
      </c>
      <c r="DG900">
        <v>34.126397342326698</v>
      </c>
      <c r="DI900">
        <f t="shared" si="705"/>
        <v>0</v>
      </c>
      <c r="DJ900">
        <f t="shared" si="706"/>
        <v>1</v>
      </c>
      <c r="DK900">
        <f t="shared" si="707"/>
        <v>12.349456886925562</v>
      </c>
      <c r="DN900">
        <v>893</v>
      </c>
      <c r="DO900">
        <v>22.51655645555099</v>
      </c>
      <c r="DP900">
        <v>30.080108512632108</v>
      </c>
      <c r="DR900">
        <f t="shared" si="708"/>
        <v>0</v>
      </c>
      <c r="DS900">
        <f t="shared" si="709"/>
        <v>1</v>
      </c>
      <c r="DT900">
        <f t="shared" si="710"/>
        <v>7.5635520570811181</v>
      </c>
      <c r="DW900">
        <v>893</v>
      </c>
      <c r="DX900">
        <v>22.339829444170952</v>
      </c>
      <c r="DY900">
        <v>17.512004148935045</v>
      </c>
      <c r="EA900">
        <f t="shared" si="711"/>
        <v>1</v>
      </c>
      <c r="EB900">
        <f t="shared" si="712"/>
        <v>0</v>
      </c>
      <c r="EC900">
        <f t="shared" si="713"/>
        <v>4.8278252952359075</v>
      </c>
      <c r="EF900">
        <v>893</v>
      </c>
      <c r="EG900">
        <v>23.326308986530741</v>
      </c>
      <c r="EH900">
        <v>17.030495533920444</v>
      </c>
      <c r="EJ900">
        <f t="shared" si="714"/>
        <v>1</v>
      </c>
      <c r="EK900">
        <f t="shared" si="715"/>
        <v>0</v>
      </c>
      <c r="EL900">
        <f t="shared" si="716"/>
        <v>6.2958134526102967</v>
      </c>
      <c r="EO900">
        <v>893</v>
      </c>
      <c r="EP900">
        <v>21.126754344664111</v>
      </c>
      <c r="EQ900">
        <v>44.837511938495879</v>
      </c>
      <c r="ES900">
        <f t="shared" si="717"/>
        <v>0</v>
      </c>
      <c r="ET900">
        <f t="shared" si="718"/>
        <v>1</v>
      </c>
      <c r="EU900">
        <f t="shared" si="719"/>
        <v>23.710757593831769</v>
      </c>
    </row>
    <row r="901" spans="1:151" x14ac:dyDescent="0.25">
      <c r="A901">
        <v>894</v>
      </c>
      <c r="B901">
        <v>13.386651941990307</v>
      </c>
      <c r="C901">
        <v>23.537081336157406</v>
      </c>
      <c r="E901">
        <f t="shared" si="720"/>
        <v>0</v>
      </c>
      <c r="F901">
        <f t="shared" si="671"/>
        <v>1</v>
      </c>
      <c r="G901">
        <f t="shared" si="721"/>
        <v>10.1504293941671</v>
      </c>
      <c r="J901">
        <v>894</v>
      </c>
      <c r="K901">
        <v>13.057007992694178</v>
      </c>
      <c r="L901">
        <v>26.818012548696196</v>
      </c>
      <c r="N901">
        <f t="shared" si="672"/>
        <v>0</v>
      </c>
      <c r="O901">
        <f t="shared" si="673"/>
        <v>1</v>
      </c>
      <c r="P901">
        <f t="shared" si="674"/>
        <v>13.761004556002018</v>
      </c>
      <c r="S901">
        <v>894</v>
      </c>
      <c r="T901">
        <v>20.568159726486659</v>
      </c>
      <c r="U901">
        <v>16.320199195289923</v>
      </c>
      <c r="W901">
        <f t="shared" si="675"/>
        <v>1</v>
      </c>
      <c r="X901">
        <f t="shared" si="676"/>
        <v>0</v>
      </c>
      <c r="Y901">
        <f t="shared" si="677"/>
        <v>4.2479605311967354</v>
      </c>
      <c r="AB901">
        <v>894</v>
      </c>
      <c r="AC901">
        <v>25.270944624719348</v>
      </c>
      <c r="AD901">
        <v>18.927633494359078</v>
      </c>
      <c r="AF901">
        <f t="shared" si="678"/>
        <v>1</v>
      </c>
      <c r="AG901">
        <f t="shared" si="679"/>
        <v>0</v>
      </c>
      <c r="AH901">
        <f t="shared" si="680"/>
        <v>6.3433111303602701</v>
      </c>
      <c r="AK901">
        <v>894</v>
      </c>
      <c r="AL901">
        <v>17.816486414626105</v>
      </c>
      <c r="AM901">
        <v>34.311168708908887</v>
      </c>
      <c r="AO901">
        <f t="shared" si="681"/>
        <v>0</v>
      </c>
      <c r="AP901">
        <f t="shared" si="682"/>
        <v>1</v>
      </c>
      <c r="AQ901">
        <f t="shared" si="683"/>
        <v>16.494682294282782</v>
      </c>
      <c r="AT901">
        <v>894</v>
      </c>
      <c r="AU901">
        <v>17.653026137946011</v>
      </c>
      <c r="AV901">
        <v>29.166968746633156</v>
      </c>
      <c r="AX901">
        <f t="shared" si="684"/>
        <v>0</v>
      </c>
      <c r="AY901">
        <f t="shared" si="685"/>
        <v>1</v>
      </c>
      <c r="AZ901">
        <f t="shared" si="686"/>
        <v>11.513942608687145</v>
      </c>
      <c r="BC901">
        <v>894</v>
      </c>
      <c r="BD901" t="e">
        <v>#N/A</v>
      </c>
      <c r="BE901" t="e">
        <v>#N/A</v>
      </c>
      <c r="BG901" t="e">
        <f t="shared" si="687"/>
        <v>#N/A</v>
      </c>
      <c r="BH901" t="e">
        <f t="shared" si="688"/>
        <v>#N/A</v>
      </c>
      <c r="BI901" t="e">
        <f t="shared" si="689"/>
        <v>#N/A</v>
      </c>
      <c r="BL901">
        <v>894</v>
      </c>
      <c r="BM901">
        <v>24.224593258664434</v>
      </c>
      <c r="BN901">
        <v>14.678282293290415</v>
      </c>
      <c r="BP901">
        <f t="shared" si="690"/>
        <v>1</v>
      </c>
      <c r="BQ901">
        <f t="shared" si="691"/>
        <v>0</v>
      </c>
      <c r="BR901">
        <f t="shared" si="692"/>
        <v>9.546310965374019</v>
      </c>
      <c r="BU901">
        <v>894</v>
      </c>
      <c r="BV901">
        <v>15.739699989336483</v>
      </c>
      <c r="BW901">
        <v>8.0956221440597762</v>
      </c>
      <c r="BY901">
        <f t="shared" si="693"/>
        <v>1</v>
      </c>
      <c r="BZ901">
        <f t="shared" si="694"/>
        <v>0</v>
      </c>
      <c r="CA901">
        <f t="shared" si="695"/>
        <v>7.6440778452767066</v>
      </c>
      <c r="CD901">
        <v>894</v>
      </c>
      <c r="CE901">
        <v>14.893452214083709</v>
      </c>
      <c r="CF901">
        <v>26.702263515383489</v>
      </c>
      <c r="CH901">
        <f t="shared" si="696"/>
        <v>0</v>
      </c>
      <c r="CI901">
        <f t="shared" si="697"/>
        <v>1</v>
      </c>
      <c r="CJ901">
        <f t="shared" si="698"/>
        <v>11.80881130129978</v>
      </c>
      <c r="CM901">
        <v>894</v>
      </c>
      <c r="CN901">
        <v>23.336479062353451</v>
      </c>
      <c r="CO901">
        <v>29.704444818168199</v>
      </c>
      <c r="CQ901">
        <f t="shared" si="699"/>
        <v>0</v>
      </c>
      <c r="CR901">
        <f t="shared" si="700"/>
        <v>1</v>
      </c>
      <c r="CS901">
        <f t="shared" si="701"/>
        <v>6.3679657558147476</v>
      </c>
      <c r="CV901">
        <v>894</v>
      </c>
      <c r="CW901">
        <v>24.299479184626865</v>
      </c>
      <c r="CX901">
        <v>17.458118535564164</v>
      </c>
      <c r="CZ901">
        <f t="shared" si="702"/>
        <v>1</v>
      </c>
      <c r="DA901">
        <f t="shared" si="703"/>
        <v>0</v>
      </c>
      <c r="DB901">
        <f t="shared" si="704"/>
        <v>6.8413606490627004</v>
      </c>
      <c r="DE901">
        <v>894</v>
      </c>
      <c r="DF901">
        <v>25.503365312005144</v>
      </c>
      <c r="DG901">
        <v>32.956664072163825</v>
      </c>
      <c r="DI901">
        <f t="shared" si="705"/>
        <v>0</v>
      </c>
      <c r="DJ901">
        <f t="shared" si="706"/>
        <v>1</v>
      </c>
      <c r="DK901">
        <f t="shared" si="707"/>
        <v>7.4532987601586811</v>
      </c>
      <c r="DN901">
        <v>894</v>
      </c>
      <c r="DO901">
        <v>25.650021733581827</v>
      </c>
      <c r="DP901">
        <v>20.38472112578091</v>
      </c>
      <c r="DR901">
        <f t="shared" si="708"/>
        <v>1</v>
      </c>
      <c r="DS901">
        <f t="shared" si="709"/>
        <v>0</v>
      </c>
      <c r="DT901">
        <f t="shared" si="710"/>
        <v>5.265300607800917</v>
      </c>
      <c r="DW901">
        <v>894</v>
      </c>
      <c r="DX901">
        <v>7.0015056612023461</v>
      </c>
      <c r="DY901">
        <v>30.129800700588298</v>
      </c>
      <c r="EA901">
        <f t="shared" si="711"/>
        <v>0</v>
      </c>
      <c r="EB901">
        <f t="shared" si="712"/>
        <v>1</v>
      </c>
      <c r="EC901">
        <f t="shared" si="713"/>
        <v>23.128295039385954</v>
      </c>
      <c r="EF901">
        <v>894</v>
      </c>
      <c r="EG901">
        <v>21.595603657025411</v>
      </c>
      <c r="EH901">
        <v>14.976029306651933</v>
      </c>
      <c r="EJ901">
        <f t="shared" si="714"/>
        <v>1</v>
      </c>
      <c r="EK901">
        <f t="shared" si="715"/>
        <v>0</v>
      </c>
      <c r="EL901">
        <f t="shared" si="716"/>
        <v>6.6195743503734779</v>
      </c>
      <c r="EO901">
        <v>894</v>
      </c>
      <c r="EP901">
        <v>24.106983807835672</v>
      </c>
      <c r="EQ901">
        <v>5.8712703959998684</v>
      </c>
      <c r="ES901">
        <f t="shared" si="717"/>
        <v>1</v>
      </c>
      <c r="ET901">
        <f t="shared" si="718"/>
        <v>0</v>
      </c>
      <c r="EU901">
        <f t="shared" si="719"/>
        <v>18.235713411835803</v>
      </c>
    </row>
    <row r="902" spans="1:151" x14ac:dyDescent="0.25">
      <c r="A902">
        <v>895</v>
      </c>
      <c r="B902">
        <v>14.669272173210686</v>
      </c>
      <c r="C902">
        <v>26.679440648457163</v>
      </c>
      <c r="E902">
        <f t="shared" si="720"/>
        <v>0</v>
      </c>
      <c r="F902">
        <f t="shared" si="671"/>
        <v>1</v>
      </c>
      <c r="G902">
        <f t="shared" si="721"/>
        <v>12.010168475246477</v>
      </c>
      <c r="J902">
        <v>895</v>
      </c>
      <c r="K902">
        <v>18.696304767640179</v>
      </c>
      <c r="L902">
        <v>20.449354074730842</v>
      </c>
      <c r="N902">
        <f t="shared" si="672"/>
        <v>0</v>
      </c>
      <c r="O902">
        <f t="shared" si="673"/>
        <v>1</v>
      </c>
      <c r="P902">
        <f t="shared" si="674"/>
        <v>1.753049307090663</v>
      </c>
      <c r="S902">
        <v>895</v>
      </c>
      <c r="T902">
        <v>22.73274333374572</v>
      </c>
      <c r="U902">
        <v>45.196987309012897</v>
      </c>
      <c r="W902">
        <f t="shared" si="675"/>
        <v>0</v>
      </c>
      <c r="X902">
        <f t="shared" si="676"/>
        <v>1</v>
      </c>
      <c r="Y902">
        <f t="shared" si="677"/>
        <v>22.464243975267177</v>
      </c>
      <c r="AB902">
        <v>895</v>
      </c>
      <c r="AC902">
        <v>25.550530550506117</v>
      </c>
      <c r="AD902">
        <v>19.428353823656671</v>
      </c>
      <c r="AF902">
        <f t="shared" si="678"/>
        <v>1</v>
      </c>
      <c r="AG902">
        <f t="shared" si="679"/>
        <v>0</v>
      </c>
      <c r="AH902">
        <f t="shared" si="680"/>
        <v>6.122176726849446</v>
      </c>
      <c r="AK902">
        <v>895</v>
      </c>
      <c r="AL902">
        <v>24.972386283736942</v>
      </c>
      <c r="AM902">
        <v>21.248960022546193</v>
      </c>
      <c r="AO902">
        <f t="shared" si="681"/>
        <v>1</v>
      </c>
      <c r="AP902">
        <f t="shared" si="682"/>
        <v>0</v>
      </c>
      <c r="AQ902">
        <f t="shared" si="683"/>
        <v>3.7234262611907489</v>
      </c>
      <c r="AT902">
        <v>895</v>
      </c>
      <c r="AU902">
        <v>13.835365160208241</v>
      </c>
      <c r="AV902">
        <v>27.536980113070982</v>
      </c>
      <c r="AX902">
        <f t="shared" si="684"/>
        <v>0</v>
      </c>
      <c r="AY902">
        <f t="shared" si="685"/>
        <v>1</v>
      </c>
      <c r="AZ902">
        <f t="shared" si="686"/>
        <v>13.701614952862741</v>
      </c>
      <c r="BC902">
        <v>895</v>
      </c>
      <c r="BD902" t="e">
        <v>#N/A</v>
      </c>
      <c r="BE902" t="e">
        <v>#N/A</v>
      </c>
      <c r="BG902" t="e">
        <f t="shared" si="687"/>
        <v>#N/A</v>
      </c>
      <c r="BH902" t="e">
        <f t="shared" si="688"/>
        <v>#N/A</v>
      </c>
      <c r="BI902" t="e">
        <f t="shared" si="689"/>
        <v>#N/A</v>
      </c>
      <c r="BL902">
        <v>895</v>
      </c>
      <c r="BM902">
        <v>24.732856597285544</v>
      </c>
      <c r="BN902">
        <v>13.561686049162141</v>
      </c>
      <c r="BP902">
        <f t="shared" si="690"/>
        <v>1</v>
      </c>
      <c r="BQ902">
        <f t="shared" si="691"/>
        <v>0</v>
      </c>
      <c r="BR902">
        <f t="shared" si="692"/>
        <v>11.171170548123403</v>
      </c>
      <c r="BU902">
        <v>895</v>
      </c>
      <c r="BV902">
        <v>23.175683756408773</v>
      </c>
      <c r="BW902">
        <v>20.980306125300647</v>
      </c>
      <c r="BY902">
        <f t="shared" si="693"/>
        <v>1</v>
      </c>
      <c r="BZ902">
        <f t="shared" si="694"/>
        <v>0</v>
      </c>
      <c r="CA902">
        <f t="shared" si="695"/>
        <v>2.1953776311081263</v>
      </c>
      <c r="CD902">
        <v>895</v>
      </c>
      <c r="CE902">
        <v>23.56769946814136</v>
      </c>
      <c r="CF902">
        <v>37.466033097134556</v>
      </c>
      <c r="CH902">
        <f t="shared" si="696"/>
        <v>0</v>
      </c>
      <c r="CI902">
        <f t="shared" si="697"/>
        <v>1</v>
      </c>
      <c r="CJ902">
        <f t="shared" si="698"/>
        <v>13.898333628993196</v>
      </c>
      <c r="CM902">
        <v>895</v>
      </c>
      <c r="CN902">
        <v>15.688967338440412</v>
      </c>
      <c r="CO902">
        <v>20.304461112402162</v>
      </c>
      <c r="CQ902">
        <f t="shared" si="699"/>
        <v>0</v>
      </c>
      <c r="CR902">
        <f t="shared" si="700"/>
        <v>1</v>
      </c>
      <c r="CS902">
        <f t="shared" si="701"/>
        <v>4.6154937739617505</v>
      </c>
      <c r="CV902">
        <v>895</v>
      </c>
      <c r="CW902">
        <v>26.472428565387609</v>
      </c>
      <c r="CX902">
        <v>18.343723426405496</v>
      </c>
      <c r="CZ902">
        <f t="shared" si="702"/>
        <v>1</v>
      </c>
      <c r="DA902">
        <f t="shared" si="703"/>
        <v>0</v>
      </c>
      <c r="DB902">
        <f t="shared" si="704"/>
        <v>8.128705138982113</v>
      </c>
      <c r="DE902">
        <v>895</v>
      </c>
      <c r="DF902">
        <v>29.399824565392873</v>
      </c>
      <c r="DG902">
        <v>30.262156013971559</v>
      </c>
      <c r="DI902">
        <f t="shared" si="705"/>
        <v>0</v>
      </c>
      <c r="DJ902">
        <f t="shared" si="706"/>
        <v>1</v>
      </c>
      <c r="DK902">
        <f t="shared" si="707"/>
        <v>0.86233144857868638</v>
      </c>
      <c r="DN902">
        <v>895</v>
      </c>
      <c r="DO902">
        <v>22.523168023299164</v>
      </c>
      <c r="DP902">
        <v>25.851817667195569</v>
      </c>
      <c r="DR902">
        <f t="shared" si="708"/>
        <v>0</v>
      </c>
      <c r="DS902">
        <f t="shared" si="709"/>
        <v>1</v>
      </c>
      <c r="DT902">
        <f t="shared" si="710"/>
        <v>3.3286496438964051</v>
      </c>
      <c r="DW902">
        <v>895</v>
      </c>
      <c r="DX902">
        <v>19.248135121333917</v>
      </c>
      <c r="DY902">
        <v>27.261241010821884</v>
      </c>
      <c r="EA902">
        <f t="shared" si="711"/>
        <v>0</v>
      </c>
      <c r="EB902">
        <f t="shared" si="712"/>
        <v>1</v>
      </c>
      <c r="EC902">
        <f t="shared" si="713"/>
        <v>8.0131058894879672</v>
      </c>
      <c r="EF902">
        <v>895</v>
      </c>
      <c r="EG902">
        <v>23.516574894846006</v>
      </c>
      <c r="EH902">
        <v>21.213117254670102</v>
      </c>
      <c r="EJ902">
        <f t="shared" si="714"/>
        <v>1</v>
      </c>
      <c r="EK902">
        <f t="shared" si="715"/>
        <v>0</v>
      </c>
      <c r="EL902">
        <f t="shared" si="716"/>
        <v>2.3034576401759033</v>
      </c>
      <c r="EO902">
        <v>895</v>
      </c>
      <c r="EP902">
        <v>23.758773681102276</v>
      </c>
      <c r="EQ902">
        <v>42.565752815887535</v>
      </c>
      <c r="ES902">
        <f t="shared" si="717"/>
        <v>0</v>
      </c>
      <c r="ET902">
        <f t="shared" si="718"/>
        <v>1</v>
      </c>
      <c r="EU902">
        <f t="shared" si="719"/>
        <v>18.806979134785259</v>
      </c>
    </row>
    <row r="903" spans="1:151" x14ac:dyDescent="0.25">
      <c r="A903">
        <v>896</v>
      </c>
      <c r="B903">
        <v>14.539852732228541</v>
      </c>
      <c r="C903">
        <v>7.8285883502386469</v>
      </c>
      <c r="E903">
        <f t="shared" si="720"/>
        <v>1</v>
      </c>
      <c r="F903">
        <f t="shared" si="671"/>
        <v>0</v>
      </c>
      <c r="G903">
        <f t="shared" si="721"/>
        <v>6.7112643819898938</v>
      </c>
      <c r="J903">
        <v>896</v>
      </c>
      <c r="K903">
        <v>30.014544679500858</v>
      </c>
      <c r="L903">
        <v>25.468423961696473</v>
      </c>
      <c r="N903">
        <f t="shared" si="672"/>
        <v>1</v>
      </c>
      <c r="O903">
        <f t="shared" si="673"/>
        <v>0</v>
      </c>
      <c r="P903">
        <f t="shared" si="674"/>
        <v>4.546120717804385</v>
      </c>
      <c r="S903">
        <v>896</v>
      </c>
      <c r="T903">
        <v>26.11833693091728</v>
      </c>
      <c r="U903">
        <v>47.431178365993468</v>
      </c>
      <c r="W903">
        <f t="shared" si="675"/>
        <v>0</v>
      </c>
      <c r="X903">
        <f t="shared" si="676"/>
        <v>1</v>
      </c>
      <c r="Y903">
        <f t="shared" si="677"/>
        <v>21.312841435076187</v>
      </c>
      <c r="AB903">
        <v>896</v>
      </c>
      <c r="AC903">
        <v>20.652808009359568</v>
      </c>
      <c r="AD903">
        <v>16.655672065644744</v>
      </c>
      <c r="AF903">
        <f t="shared" si="678"/>
        <v>1</v>
      </c>
      <c r="AG903">
        <f t="shared" si="679"/>
        <v>0</v>
      </c>
      <c r="AH903">
        <f t="shared" si="680"/>
        <v>3.9971359437148237</v>
      </c>
      <c r="AK903">
        <v>896</v>
      </c>
      <c r="AL903">
        <v>44.334877007107281</v>
      </c>
      <c r="AM903">
        <v>15.522175000091153</v>
      </c>
      <c r="AO903">
        <f t="shared" si="681"/>
        <v>1</v>
      </c>
      <c r="AP903">
        <f t="shared" si="682"/>
        <v>0</v>
      </c>
      <c r="AQ903">
        <f t="shared" si="683"/>
        <v>28.812702007016128</v>
      </c>
      <c r="AT903">
        <v>896</v>
      </c>
      <c r="AU903">
        <v>19.204994122863738</v>
      </c>
      <c r="AV903">
        <v>22.446555070867493</v>
      </c>
      <c r="AX903">
        <f t="shared" si="684"/>
        <v>0</v>
      </c>
      <c r="AY903">
        <f t="shared" si="685"/>
        <v>1</v>
      </c>
      <c r="AZ903">
        <f t="shared" si="686"/>
        <v>3.2415609480037553</v>
      </c>
      <c r="BC903">
        <v>896</v>
      </c>
      <c r="BD903" t="e">
        <v>#N/A</v>
      </c>
      <c r="BE903" t="e">
        <v>#N/A</v>
      </c>
      <c r="BG903" t="e">
        <f t="shared" si="687"/>
        <v>#N/A</v>
      </c>
      <c r="BH903" t="e">
        <f t="shared" si="688"/>
        <v>#N/A</v>
      </c>
      <c r="BI903" t="e">
        <f t="shared" si="689"/>
        <v>#N/A</v>
      </c>
      <c r="BL903">
        <v>896</v>
      </c>
      <c r="BM903">
        <v>25.734421181849484</v>
      </c>
      <c r="BN903">
        <v>17.288863351873371</v>
      </c>
      <c r="BP903">
        <f t="shared" si="690"/>
        <v>1</v>
      </c>
      <c r="BQ903">
        <f t="shared" si="691"/>
        <v>0</v>
      </c>
      <c r="BR903">
        <f t="shared" si="692"/>
        <v>8.4455578299761136</v>
      </c>
      <c r="BU903">
        <v>896</v>
      </c>
      <c r="BV903">
        <v>31.15531801177864</v>
      </c>
      <c r="BW903">
        <v>20.24894354632713</v>
      </c>
      <c r="BY903">
        <f t="shared" si="693"/>
        <v>1</v>
      </c>
      <c r="BZ903">
        <f t="shared" si="694"/>
        <v>0</v>
      </c>
      <c r="CA903">
        <f t="shared" si="695"/>
        <v>10.90637446545151</v>
      </c>
      <c r="CD903">
        <v>896</v>
      </c>
      <c r="CE903">
        <v>26.925367204209721</v>
      </c>
      <c r="CF903">
        <v>25.62873315921086</v>
      </c>
      <c r="CH903">
        <f t="shared" si="696"/>
        <v>1</v>
      </c>
      <c r="CI903">
        <f t="shared" si="697"/>
        <v>0</v>
      </c>
      <c r="CJ903">
        <f t="shared" si="698"/>
        <v>1.2966340449988607</v>
      </c>
      <c r="CM903">
        <v>896</v>
      </c>
      <c r="CN903">
        <v>19.674371276837967</v>
      </c>
      <c r="CO903">
        <v>14.653625010613196</v>
      </c>
      <c r="CQ903">
        <f t="shared" si="699"/>
        <v>1</v>
      </c>
      <c r="CR903">
        <f t="shared" si="700"/>
        <v>0</v>
      </c>
      <c r="CS903">
        <f t="shared" si="701"/>
        <v>5.020746266224771</v>
      </c>
      <c r="CV903">
        <v>896</v>
      </c>
      <c r="CW903">
        <v>22.85733867807965</v>
      </c>
      <c r="CX903">
        <v>18.431527661556025</v>
      </c>
      <c r="CZ903">
        <f t="shared" si="702"/>
        <v>1</v>
      </c>
      <c r="DA903">
        <f t="shared" si="703"/>
        <v>0</v>
      </c>
      <c r="DB903">
        <f t="shared" si="704"/>
        <v>4.4258110165236246</v>
      </c>
      <c r="DE903">
        <v>896</v>
      </c>
      <c r="DF903">
        <v>13.64535371681111</v>
      </c>
      <c r="DG903">
        <v>22.796053720239488</v>
      </c>
      <c r="DI903">
        <f t="shared" si="705"/>
        <v>0</v>
      </c>
      <c r="DJ903">
        <f t="shared" si="706"/>
        <v>1</v>
      </c>
      <c r="DK903">
        <f t="shared" si="707"/>
        <v>9.1507000034283781</v>
      </c>
      <c r="DN903">
        <v>896</v>
      </c>
      <c r="DO903">
        <v>20.11206940092487</v>
      </c>
      <c r="DP903">
        <v>30.001001997268986</v>
      </c>
      <c r="DR903">
        <f t="shared" si="708"/>
        <v>0</v>
      </c>
      <c r="DS903">
        <f t="shared" si="709"/>
        <v>1</v>
      </c>
      <c r="DT903">
        <f t="shared" si="710"/>
        <v>9.8889325963441159</v>
      </c>
      <c r="DW903">
        <v>896</v>
      </c>
      <c r="DX903">
        <v>21.869025395795148</v>
      </c>
      <c r="DY903">
        <v>20.023979274130756</v>
      </c>
      <c r="EA903">
        <f t="shared" si="711"/>
        <v>1</v>
      </c>
      <c r="EB903">
        <f t="shared" si="712"/>
        <v>0</v>
      </c>
      <c r="EC903">
        <f t="shared" si="713"/>
        <v>1.8450461216643923</v>
      </c>
      <c r="EF903">
        <v>896</v>
      </c>
      <c r="EG903">
        <v>20.615391463591376</v>
      </c>
      <c r="EH903">
        <v>10.707591404229234</v>
      </c>
      <c r="EJ903">
        <f t="shared" si="714"/>
        <v>1</v>
      </c>
      <c r="EK903">
        <f t="shared" si="715"/>
        <v>0</v>
      </c>
      <c r="EL903">
        <f t="shared" si="716"/>
        <v>9.9078000593621418</v>
      </c>
      <c r="EO903">
        <v>896</v>
      </c>
      <c r="EP903">
        <v>22.049588924274438</v>
      </c>
      <c r="EQ903">
        <v>22.723426505857915</v>
      </c>
      <c r="ES903">
        <f t="shared" si="717"/>
        <v>0</v>
      </c>
      <c r="ET903">
        <f t="shared" si="718"/>
        <v>1</v>
      </c>
      <c r="EU903">
        <f t="shared" si="719"/>
        <v>0.67383758158347717</v>
      </c>
    </row>
    <row r="904" spans="1:151" x14ac:dyDescent="0.25">
      <c r="A904">
        <v>897</v>
      </c>
      <c r="B904">
        <v>7.5268335442115921</v>
      </c>
      <c r="C904">
        <v>27.258670615770818</v>
      </c>
      <c r="E904">
        <f t="shared" si="720"/>
        <v>0</v>
      </c>
      <c r="F904">
        <f t="shared" ref="F904:F967" si="722">IF(E904&gt;0,0,1)</f>
        <v>1</v>
      </c>
      <c r="G904">
        <f t="shared" si="721"/>
        <v>19.731837071559227</v>
      </c>
      <c r="J904">
        <v>897</v>
      </c>
      <c r="K904">
        <v>16.753490336319963</v>
      </c>
      <c r="L904">
        <v>23.075568150978928</v>
      </c>
      <c r="N904">
        <f t="shared" ref="N904:N967" si="723">IF(K904&gt;L904,1,0)</f>
        <v>0</v>
      </c>
      <c r="O904">
        <f t="shared" ref="O904:O967" si="724">IF(N904&gt;0,0,1)</f>
        <v>1</v>
      </c>
      <c r="P904">
        <f t="shared" ref="P904:P967" si="725">IF(K904&gt;L904,K904-L904,L904-K904)</f>
        <v>6.3220778146589645</v>
      </c>
      <c r="S904">
        <v>897</v>
      </c>
      <c r="T904">
        <v>16.972072571936714</v>
      </c>
      <c r="U904">
        <v>47.837791844521419</v>
      </c>
      <c r="W904">
        <f t="shared" ref="W904:W967" si="726">IF(T904&gt;U904,1,0)</f>
        <v>0</v>
      </c>
      <c r="X904">
        <f t="shared" ref="X904:X967" si="727">IF(W904&gt;0,0,1)</f>
        <v>1</v>
      </c>
      <c r="Y904">
        <f t="shared" ref="Y904:Y967" si="728">IF(T904&gt;U904,T904-U904,U904-T904)</f>
        <v>30.865719272584705</v>
      </c>
      <c r="AB904">
        <v>897</v>
      </c>
      <c r="AC904">
        <v>22.419045991854983</v>
      </c>
      <c r="AD904">
        <v>19.550438964032924</v>
      </c>
      <c r="AF904">
        <f t="shared" ref="AF904:AF967" si="729">IF(AC904&gt;AD904,1,0)</f>
        <v>1</v>
      </c>
      <c r="AG904">
        <f t="shared" ref="AG904:AG967" si="730">IF(AF904&gt;0,0,1)</f>
        <v>0</v>
      </c>
      <c r="AH904">
        <f t="shared" ref="AH904:AH967" si="731">IF(AC904&gt;AD904,AC904-AD904,AD904-AC904)</f>
        <v>2.8686070278220583</v>
      </c>
      <c r="AK904">
        <v>897</v>
      </c>
      <c r="AL904">
        <v>20.865704271411072</v>
      </c>
      <c r="AM904">
        <v>38.829109422295303</v>
      </c>
      <c r="AO904">
        <f t="shared" ref="AO904:AO967" si="732">IF(AL904&gt;AM904,1,0)</f>
        <v>0</v>
      </c>
      <c r="AP904">
        <f t="shared" ref="AP904:AP967" si="733">IF(AO904&gt;0,0,1)</f>
        <v>1</v>
      </c>
      <c r="AQ904">
        <f t="shared" ref="AQ904:AQ967" si="734">IF(AL904&gt;AM904,AL904-AM904,AM904-AL904)</f>
        <v>17.963405150884231</v>
      </c>
      <c r="AT904">
        <v>897</v>
      </c>
      <c r="AU904">
        <v>12.50614626740947</v>
      </c>
      <c r="AV904">
        <v>26.447432811784317</v>
      </c>
      <c r="AX904">
        <f t="shared" ref="AX904:AX967" si="735">IF(AU904&gt;AV904,1,0)</f>
        <v>0</v>
      </c>
      <c r="AY904">
        <f t="shared" ref="AY904:AY967" si="736">IF(AX904&gt;0,0,1)</f>
        <v>1</v>
      </c>
      <c r="AZ904">
        <f t="shared" ref="AZ904:AZ967" si="737">IF(AU904&gt;AV904,AU904-AV904,AV904-AU904)</f>
        <v>13.941286544374847</v>
      </c>
      <c r="BC904">
        <v>897</v>
      </c>
      <c r="BD904" t="e">
        <v>#N/A</v>
      </c>
      <c r="BE904" t="e">
        <v>#N/A</v>
      </c>
      <c r="BG904" t="e">
        <f t="shared" ref="BG904:BG967" si="738">IF(BD904&gt;BE904,1,0)</f>
        <v>#N/A</v>
      </c>
      <c r="BH904" t="e">
        <f t="shared" ref="BH904:BH967" si="739">IF(BG904&gt;0,0,1)</f>
        <v>#N/A</v>
      </c>
      <c r="BI904" t="e">
        <f t="shared" ref="BI904:BI967" si="740">IF(BD904&gt;BE904,BD904-BE904,BE904-BD904)</f>
        <v>#N/A</v>
      </c>
      <c r="BL904">
        <v>897</v>
      </c>
      <c r="BM904">
        <v>37.186833694770385</v>
      </c>
      <c r="BN904">
        <v>10.083699036573039</v>
      </c>
      <c r="BP904">
        <f t="shared" ref="BP904:BP967" si="741">IF(BM904&gt;BN904,1,0)</f>
        <v>1</v>
      </c>
      <c r="BQ904">
        <f t="shared" ref="BQ904:BQ967" si="742">IF(BP904&gt;0,0,1)</f>
        <v>0</v>
      </c>
      <c r="BR904">
        <f t="shared" ref="BR904:BR967" si="743">IF(BM904&gt;BN904,BM904-BN904,BN904-BM904)</f>
        <v>27.103134658197348</v>
      </c>
      <c r="BU904">
        <v>897</v>
      </c>
      <c r="BV904">
        <v>16.461390220652483</v>
      </c>
      <c r="BW904">
        <v>34.963896436233725</v>
      </c>
      <c r="BY904">
        <f t="shared" ref="BY904:BY967" si="744">IF(BV904&gt;BW904,1,0)</f>
        <v>0</v>
      </c>
      <c r="BZ904">
        <f t="shared" ref="BZ904:BZ967" si="745">IF(BY904&gt;0,0,1)</f>
        <v>1</v>
      </c>
      <c r="CA904">
        <f t="shared" ref="CA904:CA967" si="746">IF(BV904&gt;BW904,BV904-BW904,BW904-BV904)</f>
        <v>18.502506215581242</v>
      </c>
      <c r="CD904">
        <v>897</v>
      </c>
      <c r="CE904">
        <v>21.231031751120742</v>
      </c>
      <c r="CF904">
        <v>43.620605875214608</v>
      </c>
      <c r="CH904">
        <f t="shared" ref="CH904:CH967" si="747">IF(CE904&gt;CF904,1,0)</f>
        <v>0</v>
      </c>
      <c r="CI904">
        <f t="shared" ref="CI904:CI967" si="748">IF(CH904&gt;0,0,1)</f>
        <v>1</v>
      </c>
      <c r="CJ904">
        <f t="shared" ref="CJ904:CJ967" si="749">IF(CE904&gt;CF904,CE904-CF904,CF904-CE904)</f>
        <v>22.389574124093865</v>
      </c>
      <c r="CM904">
        <v>897</v>
      </c>
      <c r="CN904">
        <v>23.592980397226242</v>
      </c>
      <c r="CO904">
        <v>31.937862535901299</v>
      </c>
      <c r="CQ904">
        <f t="shared" ref="CQ904:CQ967" si="750">IF(CN904&gt;CO904,1,0)</f>
        <v>0</v>
      </c>
      <c r="CR904">
        <f t="shared" ref="CR904:CR967" si="751">IF(CQ904&gt;0,0,1)</f>
        <v>1</v>
      </c>
      <c r="CS904">
        <f t="shared" ref="CS904:CS967" si="752">IF(CN904&gt;CO904,CN904-CO904,CO904-CN904)</f>
        <v>8.3448821386750573</v>
      </c>
      <c r="CV904">
        <v>897</v>
      </c>
      <c r="CW904">
        <v>23.679497907155461</v>
      </c>
      <c r="CX904">
        <v>16.813388109593703</v>
      </c>
      <c r="CZ904">
        <f t="shared" ref="CZ904:CZ967" si="753">IF(CW904&gt;CX904,1,0)</f>
        <v>1</v>
      </c>
      <c r="DA904">
        <f t="shared" ref="DA904:DA967" si="754">IF(CZ904&gt;0,0,1)</f>
        <v>0</v>
      </c>
      <c r="DB904">
        <f t="shared" ref="DB904:DB967" si="755">IF(CW904&gt;CX904,CW904-CX904,CX904-CW904)</f>
        <v>6.8661097975617587</v>
      </c>
      <c r="DE904">
        <v>897</v>
      </c>
      <c r="DF904">
        <v>27.60097932671863</v>
      </c>
      <c r="DG904">
        <v>23.749635379634743</v>
      </c>
      <c r="DI904">
        <f t="shared" ref="DI904:DI967" si="756">IF(DF904&gt;DG904,1,0)</f>
        <v>1</v>
      </c>
      <c r="DJ904">
        <f t="shared" ref="DJ904:DJ967" si="757">IF(DI904&gt;0,0,1)</f>
        <v>0</v>
      </c>
      <c r="DK904">
        <f t="shared" ref="DK904:DK967" si="758">IF(DF904&gt;DG904,DF904-DG904,DG904-DF904)</f>
        <v>3.8513439470838868</v>
      </c>
      <c r="DN904">
        <v>897</v>
      </c>
      <c r="DO904">
        <v>23.598188191701158</v>
      </c>
      <c r="DP904">
        <v>14.422386023422241</v>
      </c>
      <c r="DR904">
        <f t="shared" ref="DR904:DR967" si="759">IF(DO904&gt;DP904,1,0)</f>
        <v>1</v>
      </c>
      <c r="DS904">
        <f t="shared" ref="DS904:DS967" si="760">IF(DR904&gt;0,0,1)</f>
        <v>0</v>
      </c>
      <c r="DT904">
        <f t="shared" ref="DT904:DT967" si="761">IF(DO904&gt;DP904,DO904-DP904,DP904-DO904)</f>
        <v>9.175802168278917</v>
      </c>
      <c r="DW904">
        <v>897</v>
      </c>
      <c r="DX904">
        <v>24.596329779669727</v>
      </c>
      <c r="DY904">
        <v>18.497612239550858</v>
      </c>
      <c r="EA904">
        <f t="shared" ref="EA904:EA967" si="762">IF(DX904&gt;DY904,1,0)</f>
        <v>1</v>
      </c>
      <c r="EB904">
        <f t="shared" ref="EB904:EB967" si="763">IF(EA904&gt;0,0,1)</f>
        <v>0</v>
      </c>
      <c r="EC904">
        <f t="shared" ref="EC904:EC967" si="764">IF(DX904&gt;DY904,DX904-DY904,DY904-DX904)</f>
        <v>6.0987175401188694</v>
      </c>
      <c r="EF904">
        <v>897</v>
      </c>
      <c r="EG904">
        <v>23.887299486432216</v>
      </c>
      <c r="EH904">
        <v>14.786720907797125</v>
      </c>
      <c r="EJ904">
        <f t="shared" ref="EJ904:EJ967" si="765">IF(EG904&gt;EH904,1,0)</f>
        <v>1</v>
      </c>
      <c r="EK904">
        <f t="shared" ref="EK904:EK967" si="766">IF(EJ904&gt;0,0,1)</f>
        <v>0</v>
      </c>
      <c r="EL904">
        <f t="shared" ref="EL904:EL967" si="767">IF(EG904&gt;EH904,EG904-EH904,EH904-EG904)</f>
        <v>9.1005785786350906</v>
      </c>
      <c r="EO904">
        <v>897</v>
      </c>
      <c r="EP904">
        <v>21.857655891971717</v>
      </c>
      <c r="EQ904">
        <v>23.781233745963135</v>
      </c>
      <c r="ES904">
        <f t="shared" ref="ES904:ES967" si="768">IF(EP904&gt;EQ904,1,0)</f>
        <v>0</v>
      </c>
      <c r="ET904">
        <f t="shared" ref="ET904:ET967" si="769">IF(ES904&gt;0,0,1)</f>
        <v>1</v>
      </c>
      <c r="EU904">
        <f t="shared" ref="EU904:EU967" si="770">IF(EP904&gt;EQ904,EP904-EQ904,EQ904-EP904)</f>
        <v>1.9235778539914179</v>
      </c>
    </row>
    <row r="905" spans="1:151" x14ac:dyDescent="0.25">
      <c r="A905">
        <v>898</v>
      </c>
      <c r="B905">
        <v>10.137971550631564</v>
      </c>
      <c r="C905">
        <v>19.381783138075711</v>
      </c>
      <c r="E905">
        <f t="shared" si="720"/>
        <v>0</v>
      </c>
      <c r="F905">
        <f t="shared" si="722"/>
        <v>1</v>
      </c>
      <c r="G905">
        <f t="shared" si="721"/>
        <v>9.2438115874441475</v>
      </c>
      <c r="J905">
        <v>898</v>
      </c>
      <c r="K905">
        <v>19.292241333437318</v>
      </c>
      <c r="L905">
        <v>17.754140156259584</v>
      </c>
      <c r="N905">
        <f t="shared" si="723"/>
        <v>1</v>
      </c>
      <c r="O905">
        <f t="shared" si="724"/>
        <v>0</v>
      </c>
      <c r="P905">
        <f t="shared" si="725"/>
        <v>1.5381011771777331</v>
      </c>
      <c r="S905">
        <v>898</v>
      </c>
      <c r="T905">
        <v>14.764268192739959</v>
      </c>
      <c r="U905">
        <v>46.80250606922597</v>
      </c>
      <c r="W905">
        <f t="shared" si="726"/>
        <v>0</v>
      </c>
      <c r="X905">
        <f t="shared" si="727"/>
        <v>1</v>
      </c>
      <c r="Y905">
        <f t="shared" si="728"/>
        <v>32.038237876486008</v>
      </c>
      <c r="AB905">
        <v>898</v>
      </c>
      <c r="AC905">
        <v>21.636080709682393</v>
      </c>
      <c r="AD905">
        <v>16.34772679700405</v>
      </c>
      <c r="AF905">
        <f t="shared" si="729"/>
        <v>1</v>
      </c>
      <c r="AG905">
        <f t="shared" si="730"/>
        <v>0</v>
      </c>
      <c r="AH905">
        <f t="shared" si="731"/>
        <v>5.2883539126783425</v>
      </c>
      <c r="AK905">
        <v>898</v>
      </c>
      <c r="AL905">
        <v>27.845212097337857</v>
      </c>
      <c r="AM905">
        <v>41.104433096813871</v>
      </c>
      <c r="AO905">
        <f t="shared" si="732"/>
        <v>0</v>
      </c>
      <c r="AP905">
        <f t="shared" si="733"/>
        <v>1</v>
      </c>
      <c r="AQ905">
        <f t="shared" si="734"/>
        <v>13.259220999476014</v>
      </c>
      <c r="AT905">
        <v>898</v>
      </c>
      <c r="AU905">
        <v>17.149776168550201</v>
      </c>
      <c r="AV905">
        <v>26.094575140185128</v>
      </c>
      <c r="AX905">
        <f t="shared" si="735"/>
        <v>0</v>
      </c>
      <c r="AY905">
        <f t="shared" si="736"/>
        <v>1</v>
      </c>
      <c r="AZ905">
        <f t="shared" si="737"/>
        <v>8.9447989716349277</v>
      </c>
      <c r="BC905">
        <v>898</v>
      </c>
      <c r="BD905" t="e">
        <v>#N/A</v>
      </c>
      <c r="BE905" t="e">
        <v>#N/A</v>
      </c>
      <c r="BG905" t="e">
        <f t="shared" si="738"/>
        <v>#N/A</v>
      </c>
      <c r="BH905" t="e">
        <f t="shared" si="739"/>
        <v>#N/A</v>
      </c>
      <c r="BI905" t="e">
        <f t="shared" si="740"/>
        <v>#N/A</v>
      </c>
      <c r="BL905">
        <v>898</v>
      </c>
      <c r="BM905">
        <v>26.337187218223114</v>
      </c>
      <c r="BN905">
        <v>13.928629427228429</v>
      </c>
      <c r="BP905">
        <f t="shared" si="741"/>
        <v>1</v>
      </c>
      <c r="BQ905">
        <f t="shared" si="742"/>
        <v>0</v>
      </c>
      <c r="BR905">
        <f t="shared" si="743"/>
        <v>12.408557790994685</v>
      </c>
      <c r="BU905">
        <v>898</v>
      </c>
      <c r="BV905">
        <v>19.123805787425443</v>
      </c>
      <c r="BW905">
        <v>26.889322494536472</v>
      </c>
      <c r="BY905">
        <f t="shared" si="744"/>
        <v>0</v>
      </c>
      <c r="BZ905">
        <f t="shared" si="745"/>
        <v>1</v>
      </c>
      <c r="CA905">
        <f t="shared" si="746"/>
        <v>7.7655167071110291</v>
      </c>
      <c r="CD905">
        <v>898</v>
      </c>
      <c r="CE905">
        <v>18.82480016628854</v>
      </c>
      <c r="CF905">
        <v>39.730527669008382</v>
      </c>
      <c r="CH905">
        <f t="shared" si="747"/>
        <v>0</v>
      </c>
      <c r="CI905">
        <f t="shared" si="748"/>
        <v>1</v>
      </c>
      <c r="CJ905">
        <f t="shared" si="749"/>
        <v>20.905727502719841</v>
      </c>
      <c r="CM905">
        <v>898</v>
      </c>
      <c r="CN905">
        <v>19.311830748879224</v>
      </c>
      <c r="CO905">
        <v>13.892513461400599</v>
      </c>
      <c r="CQ905">
        <f t="shared" si="750"/>
        <v>1</v>
      </c>
      <c r="CR905">
        <f t="shared" si="751"/>
        <v>0</v>
      </c>
      <c r="CS905">
        <f t="shared" si="752"/>
        <v>5.4193172874786253</v>
      </c>
      <c r="CV905">
        <v>898</v>
      </c>
      <c r="CW905">
        <v>23.043856608800837</v>
      </c>
      <c r="CX905">
        <v>16.955708854214137</v>
      </c>
      <c r="CZ905">
        <f t="shared" si="753"/>
        <v>1</v>
      </c>
      <c r="DA905">
        <f t="shared" si="754"/>
        <v>0</v>
      </c>
      <c r="DB905">
        <f t="shared" si="755"/>
        <v>6.0881477545867</v>
      </c>
      <c r="DE905">
        <v>898</v>
      </c>
      <c r="DF905">
        <v>18.117860601623491</v>
      </c>
      <c r="DG905">
        <v>14.763854380292988</v>
      </c>
      <c r="DI905">
        <f t="shared" si="756"/>
        <v>1</v>
      </c>
      <c r="DJ905">
        <f t="shared" si="757"/>
        <v>0</v>
      </c>
      <c r="DK905">
        <f t="shared" si="758"/>
        <v>3.3540062213305024</v>
      </c>
      <c r="DN905">
        <v>898</v>
      </c>
      <c r="DO905">
        <v>22.819985956674401</v>
      </c>
      <c r="DP905">
        <v>17.323203132255045</v>
      </c>
      <c r="DR905">
        <f t="shared" si="759"/>
        <v>1</v>
      </c>
      <c r="DS905">
        <f t="shared" si="760"/>
        <v>0</v>
      </c>
      <c r="DT905">
        <f t="shared" si="761"/>
        <v>5.4967828244193555</v>
      </c>
      <c r="DW905">
        <v>898</v>
      </c>
      <c r="DX905">
        <v>28.875325143805313</v>
      </c>
      <c r="DY905">
        <v>35.765433420782259</v>
      </c>
      <c r="EA905">
        <f t="shared" si="762"/>
        <v>0</v>
      </c>
      <c r="EB905">
        <f t="shared" si="763"/>
        <v>1</v>
      </c>
      <c r="EC905">
        <f t="shared" si="764"/>
        <v>6.8901082769769459</v>
      </c>
      <c r="EF905">
        <v>898</v>
      </c>
      <c r="EG905">
        <v>21.816542126373125</v>
      </c>
      <c r="EH905">
        <v>8.2370317293093258</v>
      </c>
      <c r="EJ905">
        <f t="shared" si="765"/>
        <v>1</v>
      </c>
      <c r="EK905">
        <f t="shared" si="766"/>
        <v>0</v>
      </c>
      <c r="EL905">
        <f t="shared" si="767"/>
        <v>13.5795103970638</v>
      </c>
      <c r="EO905">
        <v>898</v>
      </c>
      <c r="EP905">
        <v>25.975405626788362</v>
      </c>
      <c r="EQ905">
        <v>18.731438428529579</v>
      </c>
      <c r="ES905">
        <f t="shared" si="768"/>
        <v>1</v>
      </c>
      <c r="ET905">
        <f t="shared" si="769"/>
        <v>0</v>
      </c>
      <c r="EU905">
        <f t="shared" si="770"/>
        <v>7.2439671982587832</v>
      </c>
    </row>
    <row r="906" spans="1:151" x14ac:dyDescent="0.25">
      <c r="A906">
        <v>899</v>
      </c>
      <c r="B906">
        <v>9.7270566786760853</v>
      </c>
      <c r="C906">
        <v>29.85510207128025</v>
      </c>
      <c r="E906">
        <f t="shared" si="720"/>
        <v>0</v>
      </c>
      <c r="F906">
        <f t="shared" si="722"/>
        <v>1</v>
      </c>
      <c r="G906">
        <f t="shared" si="721"/>
        <v>20.128045392604164</v>
      </c>
      <c r="J906">
        <v>899</v>
      </c>
      <c r="K906">
        <v>22.324262142092063</v>
      </c>
      <c r="L906">
        <v>24.48811274066788</v>
      </c>
      <c r="N906">
        <f t="shared" si="723"/>
        <v>0</v>
      </c>
      <c r="O906">
        <f t="shared" si="724"/>
        <v>1</v>
      </c>
      <c r="P906">
        <f t="shared" si="725"/>
        <v>2.1638505985758165</v>
      </c>
      <c r="S906">
        <v>899</v>
      </c>
      <c r="T906">
        <v>20.874977389521518</v>
      </c>
      <c r="U906">
        <v>44.669824714518306</v>
      </c>
      <c r="W906">
        <f t="shared" si="726"/>
        <v>0</v>
      </c>
      <c r="X906">
        <f t="shared" si="727"/>
        <v>1</v>
      </c>
      <c r="Y906">
        <f t="shared" si="728"/>
        <v>23.794847324996788</v>
      </c>
      <c r="AB906">
        <v>899</v>
      </c>
      <c r="AC906">
        <v>15.975077592989633</v>
      </c>
      <c r="AD906">
        <v>17.976550957366097</v>
      </c>
      <c r="AF906">
        <f t="shared" si="729"/>
        <v>0</v>
      </c>
      <c r="AG906">
        <f t="shared" si="730"/>
        <v>1</v>
      </c>
      <c r="AH906">
        <f t="shared" si="731"/>
        <v>2.0014733643764639</v>
      </c>
      <c r="AK906">
        <v>899</v>
      </c>
      <c r="AL906">
        <v>33.438560422960848</v>
      </c>
      <c r="AM906">
        <v>40.026834705813634</v>
      </c>
      <c r="AO906">
        <f t="shared" si="732"/>
        <v>0</v>
      </c>
      <c r="AP906">
        <f t="shared" si="733"/>
        <v>1</v>
      </c>
      <c r="AQ906">
        <f t="shared" si="734"/>
        <v>6.5882742828527867</v>
      </c>
      <c r="AT906">
        <v>899</v>
      </c>
      <c r="AU906">
        <v>16.89675032256411</v>
      </c>
      <c r="AV906">
        <v>19.420983066204094</v>
      </c>
      <c r="AX906">
        <f t="shared" si="735"/>
        <v>0</v>
      </c>
      <c r="AY906">
        <f t="shared" si="736"/>
        <v>1</v>
      </c>
      <c r="AZ906">
        <f t="shared" si="737"/>
        <v>2.5242327436399847</v>
      </c>
      <c r="BC906">
        <v>899</v>
      </c>
      <c r="BD906" t="e">
        <v>#N/A</v>
      </c>
      <c r="BE906" t="e">
        <v>#N/A</v>
      </c>
      <c r="BG906" t="e">
        <f t="shared" si="738"/>
        <v>#N/A</v>
      </c>
      <c r="BH906" t="e">
        <f t="shared" si="739"/>
        <v>#N/A</v>
      </c>
      <c r="BI906" t="e">
        <f t="shared" si="740"/>
        <v>#N/A</v>
      </c>
      <c r="BL906">
        <v>899</v>
      </c>
      <c r="BM906">
        <v>32.686661688618734</v>
      </c>
      <c r="BN906">
        <v>14.50864572372797</v>
      </c>
      <c r="BP906">
        <f t="shared" si="741"/>
        <v>1</v>
      </c>
      <c r="BQ906">
        <f t="shared" si="742"/>
        <v>0</v>
      </c>
      <c r="BR906">
        <f t="shared" si="743"/>
        <v>18.178015964890765</v>
      </c>
      <c r="BU906">
        <v>899</v>
      </c>
      <c r="BV906">
        <v>14.648387874486485</v>
      </c>
      <c r="BW906">
        <v>22.558223044434385</v>
      </c>
      <c r="BY906">
        <f t="shared" si="744"/>
        <v>0</v>
      </c>
      <c r="BZ906">
        <f t="shared" si="745"/>
        <v>1</v>
      </c>
      <c r="CA906">
        <f t="shared" si="746"/>
        <v>7.9098351699479004</v>
      </c>
      <c r="CD906">
        <v>899</v>
      </c>
      <c r="CE906">
        <v>24.022596114854284</v>
      </c>
      <c r="CF906">
        <v>24.523945660275455</v>
      </c>
      <c r="CH906">
        <f t="shared" si="747"/>
        <v>0</v>
      </c>
      <c r="CI906">
        <f t="shared" si="748"/>
        <v>1</v>
      </c>
      <c r="CJ906">
        <f t="shared" si="749"/>
        <v>0.50134954542117072</v>
      </c>
      <c r="CM906">
        <v>899</v>
      </c>
      <c r="CN906">
        <v>19.584927508570726</v>
      </c>
      <c r="CO906">
        <v>34.668280242836893</v>
      </c>
      <c r="CQ906">
        <f t="shared" si="750"/>
        <v>0</v>
      </c>
      <c r="CR906">
        <f t="shared" si="751"/>
        <v>1</v>
      </c>
      <c r="CS906">
        <f t="shared" si="752"/>
        <v>15.083352734266168</v>
      </c>
      <c r="CV906">
        <v>899</v>
      </c>
      <c r="CW906">
        <v>21.953724434632111</v>
      </c>
      <c r="CX906">
        <v>21.055982352760175</v>
      </c>
      <c r="CZ906">
        <f t="shared" si="753"/>
        <v>1</v>
      </c>
      <c r="DA906">
        <f t="shared" si="754"/>
        <v>0</v>
      </c>
      <c r="DB906">
        <f t="shared" si="755"/>
        <v>0.89774208187193594</v>
      </c>
      <c r="DE906">
        <v>899</v>
      </c>
      <c r="DF906">
        <v>25.927972462370491</v>
      </c>
      <c r="DG906">
        <v>21.077049558445061</v>
      </c>
      <c r="DI906">
        <f t="shared" si="756"/>
        <v>1</v>
      </c>
      <c r="DJ906">
        <f t="shared" si="757"/>
        <v>0</v>
      </c>
      <c r="DK906">
        <f t="shared" si="758"/>
        <v>4.8509229039254294</v>
      </c>
      <c r="DN906">
        <v>899</v>
      </c>
      <c r="DO906">
        <v>23.460383477493103</v>
      </c>
      <c r="DP906">
        <v>18.478864301833092</v>
      </c>
      <c r="DR906">
        <f t="shared" si="759"/>
        <v>1</v>
      </c>
      <c r="DS906">
        <f t="shared" si="760"/>
        <v>0</v>
      </c>
      <c r="DT906">
        <f t="shared" si="761"/>
        <v>4.9815191756600115</v>
      </c>
      <c r="DW906">
        <v>899</v>
      </c>
      <c r="DX906">
        <v>18.152528186375356</v>
      </c>
      <c r="DY906">
        <v>24.890330976823194</v>
      </c>
      <c r="EA906">
        <f t="shared" si="762"/>
        <v>0</v>
      </c>
      <c r="EB906">
        <f t="shared" si="763"/>
        <v>1</v>
      </c>
      <c r="EC906">
        <f t="shared" si="764"/>
        <v>6.7378027904478373</v>
      </c>
      <c r="EF906">
        <v>899</v>
      </c>
      <c r="EG906">
        <v>21.088688414952586</v>
      </c>
      <c r="EH906">
        <v>16.793875337445073</v>
      </c>
      <c r="EJ906">
        <f t="shared" si="765"/>
        <v>1</v>
      </c>
      <c r="EK906">
        <f t="shared" si="766"/>
        <v>0</v>
      </c>
      <c r="EL906">
        <f t="shared" si="767"/>
        <v>4.2948130775075128</v>
      </c>
      <c r="EO906">
        <v>899</v>
      </c>
      <c r="EP906">
        <v>18.272206988920448</v>
      </c>
      <c r="EQ906">
        <v>10.229402104353941</v>
      </c>
      <c r="ES906">
        <f t="shared" si="768"/>
        <v>1</v>
      </c>
      <c r="ET906">
        <f t="shared" si="769"/>
        <v>0</v>
      </c>
      <c r="EU906">
        <f t="shared" si="770"/>
        <v>8.0428048845665074</v>
      </c>
    </row>
    <row r="907" spans="1:151" x14ac:dyDescent="0.25">
      <c r="A907">
        <v>900</v>
      </c>
      <c r="B907">
        <v>7.3951494795824049</v>
      </c>
      <c r="C907">
        <v>23.194091447970067</v>
      </c>
      <c r="E907">
        <f t="shared" si="720"/>
        <v>0</v>
      </c>
      <c r="F907">
        <f t="shared" si="722"/>
        <v>1</v>
      </c>
      <c r="G907">
        <f t="shared" si="721"/>
        <v>15.798941968387663</v>
      </c>
      <c r="J907">
        <v>900</v>
      </c>
      <c r="K907">
        <v>25.131137261656228</v>
      </c>
      <c r="L907">
        <v>17.369977282349808</v>
      </c>
      <c r="N907">
        <f t="shared" si="723"/>
        <v>1</v>
      </c>
      <c r="O907">
        <f t="shared" si="724"/>
        <v>0</v>
      </c>
      <c r="P907">
        <f t="shared" si="725"/>
        <v>7.7611599793064201</v>
      </c>
      <c r="S907">
        <v>900</v>
      </c>
      <c r="T907">
        <v>15.609296265502806</v>
      </c>
      <c r="U907">
        <v>35.030999760937533</v>
      </c>
      <c r="W907">
        <f t="shared" si="726"/>
        <v>0</v>
      </c>
      <c r="X907">
        <f t="shared" si="727"/>
        <v>1</v>
      </c>
      <c r="Y907">
        <f t="shared" si="728"/>
        <v>19.421703495434727</v>
      </c>
      <c r="AB907">
        <v>900</v>
      </c>
      <c r="AC907">
        <v>29.756218504938801</v>
      </c>
      <c r="AD907">
        <v>18.703811980370169</v>
      </c>
      <c r="AF907">
        <f t="shared" si="729"/>
        <v>1</v>
      </c>
      <c r="AG907">
        <f t="shared" si="730"/>
        <v>0</v>
      </c>
      <c r="AH907">
        <f t="shared" si="731"/>
        <v>11.052406524568632</v>
      </c>
      <c r="AK907">
        <v>900</v>
      </c>
      <c r="AL907">
        <v>35.052321145443663</v>
      </c>
      <c r="AM907">
        <v>27.728223603553776</v>
      </c>
      <c r="AO907">
        <f t="shared" si="732"/>
        <v>1</v>
      </c>
      <c r="AP907">
        <f t="shared" si="733"/>
        <v>0</v>
      </c>
      <c r="AQ907">
        <f t="shared" si="734"/>
        <v>7.3240975418898877</v>
      </c>
      <c r="AT907">
        <v>900</v>
      </c>
      <c r="AU907">
        <v>20.340287617952892</v>
      </c>
      <c r="AV907">
        <v>11.894305957195849</v>
      </c>
      <c r="AX907">
        <f t="shared" si="735"/>
        <v>1</v>
      </c>
      <c r="AY907">
        <f t="shared" si="736"/>
        <v>0</v>
      </c>
      <c r="AZ907">
        <f t="shared" si="737"/>
        <v>8.4459816607570435</v>
      </c>
      <c r="BC907">
        <v>900</v>
      </c>
      <c r="BD907" t="e">
        <v>#N/A</v>
      </c>
      <c r="BE907" t="e">
        <v>#N/A</v>
      </c>
      <c r="BG907" t="e">
        <f t="shared" si="738"/>
        <v>#N/A</v>
      </c>
      <c r="BH907" t="e">
        <f t="shared" si="739"/>
        <v>#N/A</v>
      </c>
      <c r="BI907" t="e">
        <f t="shared" si="740"/>
        <v>#N/A</v>
      </c>
      <c r="BL907">
        <v>900</v>
      </c>
      <c r="BM907">
        <v>36.937507325858</v>
      </c>
      <c r="BN907">
        <v>9.2748958390263816</v>
      </c>
      <c r="BP907">
        <f t="shared" si="741"/>
        <v>1</v>
      </c>
      <c r="BQ907">
        <f t="shared" si="742"/>
        <v>0</v>
      </c>
      <c r="BR907">
        <f t="shared" si="743"/>
        <v>27.662611486831619</v>
      </c>
      <c r="BU907">
        <v>900</v>
      </c>
      <c r="BV907">
        <v>24.13055385842291</v>
      </c>
      <c r="BW907">
        <v>19.925717846822639</v>
      </c>
      <c r="BY907">
        <f t="shared" si="744"/>
        <v>1</v>
      </c>
      <c r="BZ907">
        <f t="shared" si="745"/>
        <v>0</v>
      </c>
      <c r="CA907">
        <f t="shared" si="746"/>
        <v>4.2048360116002712</v>
      </c>
      <c r="CD907">
        <v>900</v>
      </c>
      <c r="CE907">
        <v>28.673182218994764</v>
      </c>
      <c r="CF907">
        <v>10.369357056779668</v>
      </c>
      <c r="CH907">
        <f t="shared" si="747"/>
        <v>1</v>
      </c>
      <c r="CI907">
        <f t="shared" si="748"/>
        <v>0</v>
      </c>
      <c r="CJ907">
        <f t="shared" si="749"/>
        <v>18.303825162215098</v>
      </c>
      <c r="CM907">
        <v>900</v>
      </c>
      <c r="CN907">
        <v>19.571945576269293</v>
      </c>
      <c r="CO907">
        <v>18.077206356165604</v>
      </c>
      <c r="CQ907">
        <f t="shared" si="750"/>
        <v>1</v>
      </c>
      <c r="CR907">
        <f t="shared" si="751"/>
        <v>0</v>
      </c>
      <c r="CS907">
        <f t="shared" si="752"/>
        <v>1.4947392201036891</v>
      </c>
      <c r="CV907">
        <v>900</v>
      </c>
      <c r="CW907">
        <v>24.165985818930309</v>
      </c>
      <c r="CX907">
        <v>19.234269920358383</v>
      </c>
      <c r="CZ907">
        <f t="shared" si="753"/>
        <v>1</v>
      </c>
      <c r="DA907">
        <f t="shared" si="754"/>
        <v>0</v>
      </c>
      <c r="DB907">
        <f t="shared" si="755"/>
        <v>4.9317158985719267</v>
      </c>
      <c r="DE907">
        <v>900</v>
      </c>
      <c r="DF907">
        <v>13.658463603561605</v>
      </c>
      <c r="DG907">
        <v>24.711090081270129</v>
      </c>
      <c r="DI907">
        <f t="shared" si="756"/>
        <v>0</v>
      </c>
      <c r="DJ907">
        <f t="shared" si="757"/>
        <v>1</v>
      </c>
      <c r="DK907">
        <f t="shared" si="758"/>
        <v>11.052626477708523</v>
      </c>
      <c r="DN907">
        <v>900</v>
      </c>
      <c r="DO907">
        <v>22.807651746663964</v>
      </c>
      <c r="DP907">
        <v>19.648561127065069</v>
      </c>
      <c r="DR907">
        <f t="shared" si="759"/>
        <v>1</v>
      </c>
      <c r="DS907">
        <f t="shared" si="760"/>
        <v>0</v>
      </c>
      <c r="DT907">
        <f t="shared" si="761"/>
        <v>3.1590906195988957</v>
      </c>
      <c r="DW907">
        <v>900</v>
      </c>
      <c r="DX907">
        <v>19.45964900008493</v>
      </c>
      <c r="DY907">
        <v>26.184819178925448</v>
      </c>
      <c r="EA907">
        <f t="shared" si="762"/>
        <v>0</v>
      </c>
      <c r="EB907">
        <f t="shared" si="763"/>
        <v>1</v>
      </c>
      <c r="EC907">
        <f t="shared" si="764"/>
        <v>6.7251701788405178</v>
      </c>
      <c r="EF907">
        <v>900</v>
      </c>
      <c r="EG907">
        <v>22.632989139346147</v>
      </c>
      <c r="EH907">
        <v>11.977232354980611</v>
      </c>
      <c r="EJ907">
        <f t="shared" si="765"/>
        <v>1</v>
      </c>
      <c r="EK907">
        <f t="shared" si="766"/>
        <v>0</v>
      </c>
      <c r="EL907">
        <f t="shared" si="767"/>
        <v>10.655756784365536</v>
      </c>
      <c r="EO907">
        <v>900</v>
      </c>
      <c r="EP907">
        <v>21.649292294723949</v>
      </c>
      <c r="EQ907">
        <v>19.417424514942571</v>
      </c>
      <c r="ES907">
        <f t="shared" si="768"/>
        <v>1</v>
      </c>
      <c r="ET907">
        <f t="shared" si="769"/>
        <v>0</v>
      </c>
      <c r="EU907">
        <f t="shared" si="770"/>
        <v>2.2318677797813784</v>
      </c>
    </row>
    <row r="908" spans="1:151" x14ac:dyDescent="0.25">
      <c r="A908">
        <v>901</v>
      </c>
      <c r="B908">
        <v>10.330461723966989</v>
      </c>
      <c r="C908">
        <v>36.939538363281251</v>
      </c>
      <c r="E908">
        <f t="shared" si="720"/>
        <v>0</v>
      </c>
      <c r="F908">
        <f t="shared" si="722"/>
        <v>1</v>
      </c>
      <c r="G908">
        <f t="shared" si="721"/>
        <v>26.60907663931426</v>
      </c>
      <c r="J908">
        <v>901</v>
      </c>
      <c r="K908">
        <v>17.714111723544967</v>
      </c>
      <c r="L908">
        <v>33.384516113893248</v>
      </c>
      <c r="N908">
        <f t="shared" si="723"/>
        <v>0</v>
      </c>
      <c r="O908">
        <f t="shared" si="724"/>
        <v>1</v>
      </c>
      <c r="P908">
        <f t="shared" si="725"/>
        <v>15.670404390348281</v>
      </c>
      <c r="S908">
        <v>901</v>
      </c>
      <c r="T908">
        <v>15.332597971455874</v>
      </c>
      <c r="U908">
        <v>10.664071897565721</v>
      </c>
      <c r="W908">
        <f t="shared" si="726"/>
        <v>1</v>
      </c>
      <c r="X908">
        <f t="shared" si="727"/>
        <v>0</v>
      </c>
      <c r="Y908">
        <f t="shared" si="728"/>
        <v>4.6685260738901526</v>
      </c>
      <c r="AB908">
        <v>901</v>
      </c>
      <c r="AC908">
        <v>12.918214929322419</v>
      </c>
      <c r="AD908">
        <v>17.475729288751641</v>
      </c>
      <c r="AF908">
        <f t="shared" si="729"/>
        <v>0</v>
      </c>
      <c r="AG908">
        <f t="shared" si="730"/>
        <v>1</v>
      </c>
      <c r="AH908">
        <f t="shared" si="731"/>
        <v>4.5575143594292218</v>
      </c>
      <c r="AK908">
        <v>901</v>
      </c>
      <c r="AL908">
        <v>15.1039473967309</v>
      </c>
      <c r="AM908">
        <v>14.227054431540317</v>
      </c>
      <c r="AO908">
        <f t="shared" si="732"/>
        <v>1</v>
      </c>
      <c r="AP908">
        <f t="shared" si="733"/>
        <v>0</v>
      </c>
      <c r="AQ908">
        <f t="shared" si="734"/>
        <v>0.87689296519058324</v>
      </c>
      <c r="AT908">
        <v>901</v>
      </c>
      <c r="AU908">
        <v>21.609453829272468</v>
      </c>
      <c r="AV908">
        <v>19.392439552571034</v>
      </c>
      <c r="AX908">
        <f t="shared" si="735"/>
        <v>1</v>
      </c>
      <c r="AY908">
        <f t="shared" si="736"/>
        <v>0</v>
      </c>
      <c r="AZ908">
        <f t="shared" si="737"/>
        <v>2.217014276701434</v>
      </c>
      <c r="BC908">
        <v>901</v>
      </c>
      <c r="BD908" t="e">
        <v>#N/A</v>
      </c>
      <c r="BE908" t="e">
        <v>#N/A</v>
      </c>
      <c r="BG908" t="e">
        <f t="shared" si="738"/>
        <v>#N/A</v>
      </c>
      <c r="BH908" t="e">
        <f t="shared" si="739"/>
        <v>#N/A</v>
      </c>
      <c r="BI908" t="e">
        <f t="shared" si="740"/>
        <v>#N/A</v>
      </c>
      <c r="BL908">
        <v>901</v>
      </c>
      <c r="BM908">
        <v>26.85770737471988</v>
      </c>
      <c r="BN908">
        <v>13.068430257450174</v>
      </c>
      <c r="BP908">
        <f t="shared" si="741"/>
        <v>1</v>
      </c>
      <c r="BQ908">
        <f t="shared" si="742"/>
        <v>0</v>
      </c>
      <c r="BR908">
        <f t="shared" si="743"/>
        <v>13.789277117269705</v>
      </c>
      <c r="BU908">
        <v>901</v>
      </c>
      <c r="BV908">
        <v>24.251674971965645</v>
      </c>
      <c r="BW908">
        <v>17.864558071471432</v>
      </c>
      <c r="BY908">
        <f t="shared" si="744"/>
        <v>1</v>
      </c>
      <c r="BZ908">
        <f t="shared" si="745"/>
        <v>0</v>
      </c>
      <c r="CA908">
        <f t="shared" si="746"/>
        <v>6.3871169004942132</v>
      </c>
      <c r="CD908">
        <v>901</v>
      </c>
      <c r="CE908">
        <v>28.736739820922921</v>
      </c>
      <c r="CF908">
        <v>36.382022204363878</v>
      </c>
      <c r="CH908">
        <f t="shared" si="747"/>
        <v>0</v>
      </c>
      <c r="CI908">
        <f t="shared" si="748"/>
        <v>1</v>
      </c>
      <c r="CJ908">
        <f t="shared" si="749"/>
        <v>7.6452823834409571</v>
      </c>
      <c r="CM908">
        <v>901</v>
      </c>
      <c r="CN908">
        <v>19.414157530289849</v>
      </c>
      <c r="CO908">
        <v>6.2705928951923315</v>
      </c>
      <c r="CQ908">
        <f t="shared" si="750"/>
        <v>1</v>
      </c>
      <c r="CR908">
        <f t="shared" si="751"/>
        <v>0</v>
      </c>
      <c r="CS908">
        <f t="shared" si="752"/>
        <v>13.143564635097517</v>
      </c>
      <c r="CV908">
        <v>901</v>
      </c>
      <c r="CW908">
        <v>20.349930174669215</v>
      </c>
      <c r="CX908">
        <v>16.743981111338677</v>
      </c>
      <c r="CZ908">
        <f t="shared" si="753"/>
        <v>1</v>
      </c>
      <c r="DA908">
        <f t="shared" si="754"/>
        <v>0</v>
      </c>
      <c r="DB908">
        <f t="shared" si="755"/>
        <v>3.605949063330538</v>
      </c>
      <c r="DE908">
        <v>901</v>
      </c>
      <c r="DF908">
        <v>21.895631577146833</v>
      </c>
      <c r="DG908">
        <v>11.442103727621749</v>
      </c>
      <c r="DI908">
        <f t="shared" si="756"/>
        <v>1</v>
      </c>
      <c r="DJ908">
        <f t="shared" si="757"/>
        <v>0</v>
      </c>
      <c r="DK908">
        <f t="shared" si="758"/>
        <v>10.453527849525084</v>
      </c>
      <c r="DN908">
        <v>901</v>
      </c>
      <c r="DO908">
        <v>24.496385153238545</v>
      </c>
      <c r="DP908">
        <v>22.960594064356194</v>
      </c>
      <c r="DR908">
        <f t="shared" si="759"/>
        <v>1</v>
      </c>
      <c r="DS908">
        <f t="shared" si="760"/>
        <v>0</v>
      </c>
      <c r="DT908">
        <f t="shared" si="761"/>
        <v>1.5357910888823518</v>
      </c>
      <c r="DW908">
        <v>901</v>
      </c>
      <c r="DX908">
        <v>11.078674210863941</v>
      </c>
      <c r="DY908">
        <v>28.265465954693603</v>
      </c>
      <c r="EA908">
        <f t="shared" si="762"/>
        <v>0</v>
      </c>
      <c r="EB908">
        <f t="shared" si="763"/>
        <v>1</v>
      </c>
      <c r="EC908">
        <f t="shared" si="764"/>
        <v>17.186791743829662</v>
      </c>
      <c r="EF908">
        <v>901</v>
      </c>
      <c r="EG908">
        <v>21.43200976945494</v>
      </c>
      <c r="EH908">
        <v>17.839663653225518</v>
      </c>
      <c r="EJ908">
        <f t="shared" si="765"/>
        <v>1</v>
      </c>
      <c r="EK908">
        <f t="shared" si="766"/>
        <v>0</v>
      </c>
      <c r="EL908">
        <f t="shared" si="767"/>
        <v>3.5923461162294217</v>
      </c>
      <c r="EO908">
        <v>901</v>
      </c>
      <c r="EP908">
        <v>22.345749552393137</v>
      </c>
      <c r="EQ908">
        <v>39.523575684337871</v>
      </c>
      <c r="ES908">
        <f t="shared" si="768"/>
        <v>0</v>
      </c>
      <c r="ET908">
        <f t="shared" si="769"/>
        <v>1</v>
      </c>
      <c r="EU908">
        <f t="shared" si="770"/>
        <v>17.177826131944734</v>
      </c>
    </row>
    <row r="909" spans="1:151" x14ac:dyDescent="0.25">
      <c r="A909">
        <v>902</v>
      </c>
      <c r="B909">
        <v>10.198743578954383</v>
      </c>
      <c r="C909">
        <v>14.601655525516763</v>
      </c>
      <c r="E909">
        <f t="shared" si="720"/>
        <v>0</v>
      </c>
      <c r="F909">
        <f t="shared" si="722"/>
        <v>1</v>
      </c>
      <c r="G909">
        <f t="shared" si="721"/>
        <v>4.4029119465623801</v>
      </c>
      <c r="J909">
        <v>902</v>
      </c>
      <c r="K909">
        <v>17.345509704352654</v>
      </c>
      <c r="L909">
        <v>30.999728653866072</v>
      </c>
      <c r="N909">
        <f t="shared" si="723"/>
        <v>0</v>
      </c>
      <c r="O909">
        <f t="shared" si="724"/>
        <v>1</v>
      </c>
      <c r="P909">
        <f t="shared" si="725"/>
        <v>13.654218949513417</v>
      </c>
      <c r="S909">
        <v>902</v>
      </c>
      <c r="T909">
        <v>24.883286409492158</v>
      </c>
      <c r="U909">
        <v>29.718683356868347</v>
      </c>
      <c r="W909">
        <f t="shared" si="726"/>
        <v>0</v>
      </c>
      <c r="X909">
        <f t="shared" si="727"/>
        <v>1</v>
      </c>
      <c r="Y909">
        <f t="shared" si="728"/>
        <v>4.8353969473761893</v>
      </c>
      <c r="AB909">
        <v>902</v>
      </c>
      <c r="AC909">
        <v>28.345196358853954</v>
      </c>
      <c r="AD909">
        <v>16.269818307646975</v>
      </c>
      <c r="AF909">
        <f t="shared" si="729"/>
        <v>1</v>
      </c>
      <c r="AG909">
        <f t="shared" si="730"/>
        <v>0</v>
      </c>
      <c r="AH909">
        <f t="shared" si="731"/>
        <v>12.075378051206979</v>
      </c>
      <c r="AK909">
        <v>902</v>
      </c>
      <c r="AL909">
        <v>17.388074378877267</v>
      </c>
      <c r="AM909">
        <v>28.470567150279109</v>
      </c>
      <c r="AO909">
        <f t="shared" si="732"/>
        <v>0</v>
      </c>
      <c r="AP909">
        <f t="shared" si="733"/>
        <v>1</v>
      </c>
      <c r="AQ909">
        <f t="shared" si="734"/>
        <v>11.082492771401842</v>
      </c>
      <c r="AT909">
        <v>902</v>
      </c>
      <c r="AU909">
        <v>16.702035609710823</v>
      </c>
      <c r="AV909">
        <v>21.256886942524684</v>
      </c>
      <c r="AX909">
        <f t="shared" si="735"/>
        <v>0</v>
      </c>
      <c r="AY909">
        <f t="shared" si="736"/>
        <v>1</v>
      </c>
      <c r="AZ909">
        <f t="shared" si="737"/>
        <v>4.5548513328138611</v>
      </c>
      <c r="BC909">
        <v>902</v>
      </c>
      <c r="BD909" t="e">
        <v>#N/A</v>
      </c>
      <c r="BE909" t="e">
        <v>#N/A</v>
      </c>
      <c r="BG909" t="e">
        <f t="shared" si="738"/>
        <v>#N/A</v>
      </c>
      <c r="BH909" t="e">
        <f t="shared" si="739"/>
        <v>#N/A</v>
      </c>
      <c r="BI909" t="e">
        <f t="shared" si="740"/>
        <v>#N/A</v>
      </c>
      <c r="BL909">
        <v>902</v>
      </c>
      <c r="BM909">
        <v>32.43674952860885</v>
      </c>
      <c r="BN909">
        <v>10.054435236651004</v>
      </c>
      <c r="BP909">
        <f t="shared" si="741"/>
        <v>1</v>
      </c>
      <c r="BQ909">
        <f t="shared" si="742"/>
        <v>0</v>
      </c>
      <c r="BR909">
        <f t="shared" si="743"/>
        <v>22.382314291957847</v>
      </c>
      <c r="BU909">
        <v>902</v>
      </c>
      <c r="BV909">
        <v>19.93360218206681</v>
      </c>
      <c r="BW909">
        <v>18.760850043674189</v>
      </c>
      <c r="BY909">
        <f t="shared" si="744"/>
        <v>1</v>
      </c>
      <c r="BZ909">
        <f t="shared" si="745"/>
        <v>0</v>
      </c>
      <c r="CA909">
        <f t="shared" si="746"/>
        <v>1.1727521383926209</v>
      </c>
      <c r="CD909">
        <v>902</v>
      </c>
      <c r="CE909">
        <v>9.1406730464784225</v>
      </c>
      <c r="CF909">
        <v>38.272894633255447</v>
      </c>
      <c r="CH909">
        <f t="shared" si="747"/>
        <v>0</v>
      </c>
      <c r="CI909">
        <f t="shared" si="748"/>
        <v>1</v>
      </c>
      <c r="CJ909">
        <f t="shared" si="749"/>
        <v>29.132221586777025</v>
      </c>
      <c r="CM909">
        <v>902</v>
      </c>
      <c r="CN909">
        <v>28.000216171052713</v>
      </c>
      <c r="CO909">
        <v>19.608140634136404</v>
      </c>
      <c r="CQ909">
        <f t="shared" si="750"/>
        <v>1</v>
      </c>
      <c r="CR909">
        <f t="shared" si="751"/>
        <v>0</v>
      </c>
      <c r="CS909">
        <f t="shared" si="752"/>
        <v>8.3920755369163089</v>
      </c>
      <c r="CV909">
        <v>902</v>
      </c>
      <c r="CW909">
        <v>23.502861695618876</v>
      </c>
      <c r="CX909">
        <v>16.885265825258262</v>
      </c>
      <c r="CZ909">
        <f t="shared" si="753"/>
        <v>1</v>
      </c>
      <c r="DA909">
        <f t="shared" si="754"/>
        <v>0</v>
      </c>
      <c r="DB909">
        <f t="shared" si="755"/>
        <v>6.6175958703606135</v>
      </c>
      <c r="DE909">
        <v>902</v>
      </c>
      <c r="DF909">
        <v>17.975751327933192</v>
      </c>
      <c r="DG909">
        <v>21.990494655933265</v>
      </c>
      <c r="DI909">
        <f t="shared" si="756"/>
        <v>0</v>
      </c>
      <c r="DJ909">
        <f t="shared" si="757"/>
        <v>1</v>
      </c>
      <c r="DK909">
        <f t="shared" si="758"/>
        <v>4.0147433280000726</v>
      </c>
      <c r="DN909">
        <v>902</v>
      </c>
      <c r="DO909">
        <v>22.233003282917664</v>
      </c>
      <c r="DP909">
        <v>24.274920884102965</v>
      </c>
      <c r="DR909">
        <f t="shared" si="759"/>
        <v>0</v>
      </c>
      <c r="DS909">
        <f t="shared" si="760"/>
        <v>1</v>
      </c>
      <c r="DT909">
        <f t="shared" si="761"/>
        <v>2.0419176011853004</v>
      </c>
      <c r="DW909">
        <v>902</v>
      </c>
      <c r="DX909">
        <v>17.836368472790802</v>
      </c>
      <c r="DY909">
        <v>20.483151941912698</v>
      </c>
      <c r="EA909">
        <f t="shared" si="762"/>
        <v>0</v>
      </c>
      <c r="EB909">
        <f t="shared" si="763"/>
        <v>1</v>
      </c>
      <c r="EC909">
        <f t="shared" si="764"/>
        <v>2.6467834691218961</v>
      </c>
      <c r="EF909">
        <v>902</v>
      </c>
      <c r="EG909">
        <v>25.335638224720135</v>
      </c>
      <c r="EH909">
        <v>22.096473335072812</v>
      </c>
      <c r="EJ909">
        <f t="shared" si="765"/>
        <v>1</v>
      </c>
      <c r="EK909">
        <f t="shared" si="766"/>
        <v>0</v>
      </c>
      <c r="EL909">
        <f t="shared" si="767"/>
        <v>3.2391648896473235</v>
      </c>
      <c r="EO909">
        <v>902</v>
      </c>
      <c r="EP909">
        <v>23.7015850441406</v>
      </c>
      <c r="EQ909">
        <v>38.026293493716167</v>
      </c>
      <c r="ES909">
        <f t="shared" si="768"/>
        <v>0</v>
      </c>
      <c r="ET909">
        <f t="shared" si="769"/>
        <v>1</v>
      </c>
      <c r="EU909">
        <f t="shared" si="770"/>
        <v>14.324708449575567</v>
      </c>
    </row>
    <row r="910" spans="1:151" x14ac:dyDescent="0.25">
      <c r="A910">
        <v>903</v>
      </c>
      <c r="B910">
        <v>6.2248483996784696</v>
      </c>
      <c r="C910">
        <v>48.952395383188843</v>
      </c>
      <c r="E910">
        <f t="shared" si="720"/>
        <v>0</v>
      </c>
      <c r="F910">
        <f t="shared" si="722"/>
        <v>1</v>
      </c>
      <c r="G910">
        <f t="shared" si="721"/>
        <v>42.727546983510372</v>
      </c>
      <c r="J910">
        <v>903</v>
      </c>
      <c r="K910">
        <v>19.669900734914563</v>
      </c>
      <c r="L910">
        <v>19.188154742312349</v>
      </c>
      <c r="N910">
        <f t="shared" si="723"/>
        <v>1</v>
      </c>
      <c r="O910">
        <f t="shared" si="724"/>
        <v>0</v>
      </c>
      <c r="P910">
        <f t="shared" si="725"/>
        <v>0.48174599260221385</v>
      </c>
      <c r="S910">
        <v>903</v>
      </c>
      <c r="T910">
        <v>20.681772203061044</v>
      </c>
      <c r="U910">
        <v>20.041793124322272</v>
      </c>
      <c r="W910">
        <f t="shared" si="726"/>
        <v>1</v>
      </c>
      <c r="X910">
        <f t="shared" si="727"/>
        <v>0</v>
      </c>
      <c r="Y910">
        <f t="shared" si="728"/>
        <v>0.63997907873877224</v>
      </c>
      <c r="AB910">
        <v>903</v>
      </c>
      <c r="AC910">
        <v>14.841549578001164</v>
      </c>
      <c r="AD910">
        <v>17.840849016897973</v>
      </c>
      <c r="AF910">
        <f t="shared" si="729"/>
        <v>0</v>
      </c>
      <c r="AG910">
        <f t="shared" si="730"/>
        <v>1</v>
      </c>
      <c r="AH910">
        <f t="shared" si="731"/>
        <v>2.9992994388968093</v>
      </c>
      <c r="AK910">
        <v>903</v>
      </c>
      <c r="AL910">
        <v>26.541990503740926</v>
      </c>
      <c r="AM910">
        <v>8.6431368339479455</v>
      </c>
      <c r="AO910">
        <f t="shared" si="732"/>
        <v>1</v>
      </c>
      <c r="AP910">
        <f t="shared" si="733"/>
        <v>0</v>
      </c>
      <c r="AQ910">
        <f t="shared" si="734"/>
        <v>17.898853669792981</v>
      </c>
      <c r="AT910">
        <v>903</v>
      </c>
      <c r="AU910">
        <v>18.732478056646798</v>
      </c>
      <c r="AV910">
        <v>16.929612436632524</v>
      </c>
      <c r="AX910">
        <f t="shared" si="735"/>
        <v>1</v>
      </c>
      <c r="AY910">
        <f t="shared" si="736"/>
        <v>0</v>
      </c>
      <c r="AZ910">
        <f t="shared" si="737"/>
        <v>1.8028656200142734</v>
      </c>
      <c r="BC910">
        <v>903</v>
      </c>
      <c r="BD910" t="e">
        <v>#N/A</v>
      </c>
      <c r="BE910" t="e">
        <v>#N/A</v>
      </c>
      <c r="BG910" t="e">
        <f t="shared" si="738"/>
        <v>#N/A</v>
      </c>
      <c r="BH910" t="e">
        <f t="shared" si="739"/>
        <v>#N/A</v>
      </c>
      <c r="BI910" t="e">
        <f t="shared" si="740"/>
        <v>#N/A</v>
      </c>
      <c r="BL910">
        <v>903</v>
      </c>
      <c r="BM910">
        <v>16.428456784605331</v>
      </c>
      <c r="BN910">
        <v>10.663223334303577</v>
      </c>
      <c r="BP910">
        <f t="shared" si="741"/>
        <v>1</v>
      </c>
      <c r="BQ910">
        <f t="shared" si="742"/>
        <v>0</v>
      </c>
      <c r="BR910">
        <f t="shared" si="743"/>
        <v>5.7652334503017535</v>
      </c>
      <c r="BU910">
        <v>903</v>
      </c>
      <c r="BV910">
        <v>12.597582687301976</v>
      </c>
      <c r="BW910">
        <v>23.095756342075283</v>
      </c>
      <c r="BY910">
        <f t="shared" si="744"/>
        <v>0</v>
      </c>
      <c r="BZ910">
        <f t="shared" si="745"/>
        <v>1</v>
      </c>
      <c r="CA910">
        <f t="shared" si="746"/>
        <v>10.498173654773307</v>
      </c>
      <c r="CD910">
        <v>903</v>
      </c>
      <c r="CE910">
        <v>29.422046693677864</v>
      </c>
      <c r="CF910">
        <v>29.021477657861048</v>
      </c>
      <c r="CH910">
        <f t="shared" si="747"/>
        <v>1</v>
      </c>
      <c r="CI910">
        <f t="shared" si="748"/>
        <v>0</v>
      </c>
      <c r="CJ910">
        <f t="shared" si="749"/>
        <v>0.40056903581681524</v>
      </c>
      <c r="CM910">
        <v>903</v>
      </c>
      <c r="CN910">
        <v>20.804201913026912</v>
      </c>
      <c r="CO910">
        <v>20.6295836376841</v>
      </c>
      <c r="CQ910">
        <f t="shared" si="750"/>
        <v>1</v>
      </c>
      <c r="CR910">
        <f t="shared" si="751"/>
        <v>0</v>
      </c>
      <c r="CS910">
        <f t="shared" si="752"/>
        <v>0.17461827534281227</v>
      </c>
      <c r="CV910">
        <v>903</v>
      </c>
      <c r="CW910">
        <v>23.605236272742612</v>
      </c>
      <c r="CX910">
        <v>16.271706697550464</v>
      </c>
      <c r="CZ910">
        <f t="shared" si="753"/>
        <v>1</v>
      </c>
      <c r="DA910">
        <f t="shared" si="754"/>
        <v>0</v>
      </c>
      <c r="DB910">
        <f t="shared" si="755"/>
        <v>7.3335295751921485</v>
      </c>
      <c r="DE910">
        <v>903</v>
      </c>
      <c r="DF910">
        <v>23.552562256849843</v>
      </c>
      <c r="DG910">
        <v>26.44881976561134</v>
      </c>
      <c r="DI910">
        <f t="shared" si="756"/>
        <v>0</v>
      </c>
      <c r="DJ910">
        <f t="shared" si="757"/>
        <v>1</v>
      </c>
      <c r="DK910">
        <f t="shared" si="758"/>
        <v>2.8962575087614972</v>
      </c>
      <c r="DN910">
        <v>903</v>
      </c>
      <c r="DO910">
        <v>23.01913343399125</v>
      </c>
      <c r="DP910">
        <v>27.128051441606246</v>
      </c>
      <c r="DR910">
        <f t="shared" si="759"/>
        <v>0</v>
      </c>
      <c r="DS910">
        <f t="shared" si="760"/>
        <v>1</v>
      </c>
      <c r="DT910">
        <f t="shared" si="761"/>
        <v>4.1089180076149958</v>
      </c>
      <c r="DW910">
        <v>903</v>
      </c>
      <c r="DX910">
        <v>7.9604309251857526</v>
      </c>
      <c r="DY910">
        <v>20.241234286080235</v>
      </c>
      <c r="EA910">
        <f t="shared" si="762"/>
        <v>0</v>
      </c>
      <c r="EB910">
        <f t="shared" si="763"/>
        <v>1</v>
      </c>
      <c r="EC910">
        <f t="shared" si="764"/>
        <v>12.280803360894483</v>
      </c>
      <c r="EF910">
        <v>903</v>
      </c>
      <c r="EG910">
        <v>22.021099523769792</v>
      </c>
      <c r="EH910">
        <v>15.211914422357525</v>
      </c>
      <c r="EJ910">
        <f t="shared" si="765"/>
        <v>1</v>
      </c>
      <c r="EK910">
        <f t="shared" si="766"/>
        <v>0</v>
      </c>
      <c r="EL910">
        <f t="shared" si="767"/>
        <v>6.8091851014122664</v>
      </c>
      <c r="EO910">
        <v>903</v>
      </c>
      <c r="EP910">
        <v>18.211352949727321</v>
      </c>
      <c r="EQ910">
        <v>38.499818102725044</v>
      </c>
      <c r="ES910">
        <f t="shared" si="768"/>
        <v>0</v>
      </c>
      <c r="ET910">
        <f t="shared" si="769"/>
        <v>1</v>
      </c>
      <c r="EU910">
        <f t="shared" si="770"/>
        <v>20.288465152997723</v>
      </c>
    </row>
    <row r="911" spans="1:151" x14ac:dyDescent="0.25">
      <c r="A911">
        <v>904</v>
      </c>
      <c r="B911">
        <v>13.492375055768417</v>
      </c>
      <c r="C911">
        <v>14.876664925336723</v>
      </c>
      <c r="E911">
        <f t="shared" si="720"/>
        <v>0</v>
      </c>
      <c r="F911">
        <f t="shared" si="722"/>
        <v>1</v>
      </c>
      <c r="G911">
        <f t="shared" si="721"/>
        <v>1.3842898695683061</v>
      </c>
      <c r="J911">
        <v>904</v>
      </c>
      <c r="K911">
        <v>17.737084386334946</v>
      </c>
      <c r="L911">
        <v>16.54282109908187</v>
      </c>
      <c r="N911">
        <f t="shared" si="723"/>
        <v>1</v>
      </c>
      <c r="O911">
        <f t="shared" si="724"/>
        <v>0</v>
      </c>
      <c r="P911">
        <f t="shared" si="725"/>
        <v>1.1942632872530758</v>
      </c>
      <c r="S911">
        <v>904</v>
      </c>
      <c r="T911">
        <v>23.219196234343038</v>
      </c>
      <c r="U911">
        <v>35.959600260417986</v>
      </c>
      <c r="W911">
        <f t="shared" si="726"/>
        <v>0</v>
      </c>
      <c r="X911">
        <f t="shared" si="727"/>
        <v>1</v>
      </c>
      <c r="Y911">
        <f t="shared" si="728"/>
        <v>12.740404026074948</v>
      </c>
      <c r="AB911">
        <v>904</v>
      </c>
      <c r="AC911">
        <v>25.54582128380056</v>
      </c>
      <c r="AD911">
        <v>15.551475788962264</v>
      </c>
      <c r="AF911">
        <f t="shared" si="729"/>
        <v>1</v>
      </c>
      <c r="AG911">
        <f t="shared" si="730"/>
        <v>0</v>
      </c>
      <c r="AH911">
        <f t="shared" si="731"/>
        <v>9.9943454948382957</v>
      </c>
      <c r="AK911">
        <v>904</v>
      </c>
      <c r="AL911">
        <v>17.612947084535527</v>
      </c>
      <c r="AM911">
        <v>35.346209405352916</v>
      </c>
      <c r="AO911">
        <f t="shared" si="732"/>
        <v>0</v>
      </c>
      <c r="AP911">
        <f t="shared" si="733"/>
        <v>1</v>
      </c>
      <c r="AQ911">
        <f t="shared" si="734"/>
        <v>17.733262320817389</v>
      </c>
      <c r="AT911">
        <v>904</v>
      </c>
      <c r="AU911">
        <v>17.790899296108712</v>
      </c>
      <c r="AV911">
        <v>29.6653091575998</v>
      </c>
      <c r="AX911">
        <f t="shared" si="735"/>
        <v>0</v>
      </c>
      <c r="AY911">
        <f t="shared" si="736"/>
        <v>1</v>
      </c>
      <c r="AZ911">
        <f t="shared" si="737"/>
        <v>11.874409861491088</v>
      </c>
      <c r="BC911">
        <v>904</v>
      </c>
      <c r="BD911" t="e">
        <v>#N/A</v>
      </c>
      <c r="BE911" t="e">
        <v>#N/A</v>
      </c>
      <c r="BG911" t="e">
        <f t="shared" si="738"/>
        <v>#N/A</v>
      </c>
      <c r="BH911" t="e">
        <f t="shared" si="739"/>
        <v>#N/A</v>
      </c>
      <c r="BI911" t="e">
        <f t="shared" si="740"/>
        <v>#N/A</v>
      </c>
      <c r="BL911">
        <v>904</v>
      </c>
      <c r="BM911">
        <v>35.349497074549134</v>
      </c>
      <c r="BN911">
        <v>6.1308252498783595</v>
      </c>
      <c r="BP911">
        <f t="shared" si="741"/>
        <v>1</v>
      </c>
      <c r="BQ911">
        <f t="shared" si="742"/>
        <v>0</v>
      </c>
      <c r="BR911">
        <f t="shared" si="743"/>
        <v>29.218671824670775</v>
      </c>
      <c r="BU911">
        <v>904</v>
      </c>
      <c r="BV911">
        <v>6.56848509071955</v>
      </c>
      <c r="BW911">
        <v>20.537157930628752</v>
      </c>
      <c r="BY911">
        <f t="shared" si="744"/>
        <v>0</v>
      </c>
      <c r="BZ911">
        <f t="shared" si="745"/>
        <v>1</v>
      </c>
      <c r="CA911">
        <f t="shared" si="746"/>
        <v>13.968672839909201</v>
      </c>
      <c r="CD911">
        <v>904</v>
      </c>
      <c r="CE911">
        <v>22.185822410767003</v>
      </c>
      <c r="CF911">
        <v>34.494521638965445</v>
      </c>
      <c r="CH911">
        <f t="shared" si="747"/>
        <v>0</v>
      </c>
      <c r="CI911">
        <f t="shared" si="748"/>
        <v>1</v>
      </c>
      <c r="CJ911">
        <f t="shared" si="749"/>
        <v>12.308699228198442</v>
      </c>
      <c r="CM911">
        <v>904</v>
      </c>
      <c r="CN911">
        <v>22.50431605142504</v>
      </c>
      <c r="CO911">
        <v>27.452798414817757</v>
      </c>
      <c r="CQ911">
        <f t="shared" si="750"/>
        <v>0</v>
      </c>
      <c r="CR911">
        <f t="shared" si="751"/>
        <v>1</v>
      </c>
      <c r="CS911">
        <f t="shared" si="752"/>
        <v>4.9484823633927171</v>
      </c>
      <c r="CV911">
        <v>904</v>
      </c>
      <c r="CW911">
        <v>25.309568651789945</v>
      </c>
      <c r="CX911">
        <v>20.575708645020548</v>
      </c>
      <c r="CZ911">
        <f t="shared" si="753"/>
        <v>1</v>
      </c>
      <c r="DA911">
        <f t="shared" si="754"/>
        <v>0</v>
      </c>
      <c r="DB911">
        <f t="shared" si="755"/>
        <v>4.7338600067693974</v>
      </c>
      <c r="DE911">
        <v>904</v>
      </c>
      <c r="DF911">
        <v>20.771901055792934</v>
      </c>
      <c r="DG911">
        <v>16.692146636234845</v>
      </c>
      <c r="DI911">
        <f t="shared" si="756"/>
        <v>1</v>
      </c>
      <c r="DJ911">
        <f t="shared" si="757"/>
        <v>0</v>
      </c>
      <c r="DK911">
        <f t="shared" si="758"/>
        <v>4.079754419558089</v>
      </c>
      <c r="DN911">
        <v>904</v>
      </c>
      <c r="DO911">
        <v>27.141944030363952</v>
      </c>
      <c r="DP911">
        <v>25.327833797039162</v>
      </c>
      <c r="DR911">
        <f t="shared" si="759"/>
        <v>1</v>
      </c>
      <c r="DS911">
        <f t="shared" si="760"/>
        <v>0</v>
      </c>
      <c r="DT911">
        <f t="shared" si="761"/>
        <v>1.81411023332479</v>
      </c>
      <c r="DW911">
        <v>904</v>
      </c>
      <c r="DX911">
        <v>14.986591644612854</v>
      </c>
      <c r="DY911">
        <v>17.404791166366433</v>
      </c>
      <c r="EA911">
        <f t="shared" si="762"/>
        <v>0</v>
      </c>
      <c r="EB911">
        <f t="shared" si="763"/>
        <v>1</v>
      </c>
      <c r="EC911">
        <f t="shared" si="764"/>
        <v>2.4181995217535786</v>
      </c>
      <c r="EF911">
        <v>904</v>
      </c>
      <c r="EG911">
        <v>21.918690738720301</v>
      </c>
      <c r="EH911">
        <v>16.783520024175367</v>
      </c>
      <c r="EJ911">
        <f t="shared" si="765"/>
        <v>1</v>
      </c>
      <c r="EK911">
        <f t="shared" si="766"/>
        <v>0</v>
      </c>
      <c r="EL911">
        <f t="shared" si="767"/>
        <v>5.1351707145449339</v>
      </c>
      <c r="EO911">
        <v>904</v>
      </c>
      <c r="EP911">
        <v>20.284581578976187</v>
      </c>
      <c r="EQ911">
        <v>18.361619529008301</v>
      </c>
      <c r="ES911">
        <f t="shared" si="768"/>
        <v>1</v>
      </c>
      <c r="ET911">
        <f t="shared" si="769"/>
        <v>0</v>
      </c>
      <c r="EU911">
        <f t="shared" si="770"/>
        <v>1.9229620499678859</v>
      </c>
    </row>
    <row r="912" spans="1:151" x14ac:dyDescent="0.25">
      <c r="A912">
        <v>905</v>
      </c>
      <c r="B912">
        <v>9.8293199328751815</v>
      </c>
      <c r="C912">
        <v>19.112920289274513</v>
      </c>
      <c r="E912">
        <f t="shared" si="720"/>
        <v>0</v>
      </c>
      <c r="F912">
        <f t="shared" si="722"/>
        <v>1</v>
      </c>
      <c r="G912">
        <f t="shared" si="721"/>
        <v>9.2836003563993312</v>
      </c>
      <c r="J912">
        <v>905</v>
      </c>
      <c r="K912">
        <v>24.918558266541659</v>
      </c>
      <c r="L912">
        <v>31.299037011536161</v>
      </c>
      <c r="N912">
        <f t="shared" si="723"/>
        <v>0</v>
      </c>
      <c r="O912">
        <f t="shared" si="724"/>
        <v>1</v>
      </c>
      <c r="P912">
        <f t="shared" si="725"/>
        <v>6.3804787449945017</v>
      </c>
      <c r="S912">
        <v>905</v>
      </c>
      <c r="T912">
        <v>20.264997434110864</v>
      </c>
      <c r="U912">
        <v>26.260972722842819</v>
      </c>
      <c r="W912">
        <f t="shared" si="726"/>
        <v>0</v>
      </c>
      <c r="X912">
        <f t="shared" si="727"/>
        <v>1</v>
      </c>
      <c r="Y912">
        <f t="shared" si="728"/>
        <v>5.9959752887319553</v>
      </c>
      <c r="AB912">
        <v>905</v>
      </c>
      <c r="AC912">
        <v>32.279788791885437</v>
      </c>
      <c r="AD912">
        <v>19.775046605571411</v>
      </c>
      <c r="AF912">
        <f t="shared" si="729"/>
        <v>1</v>
      </c>
      <c r="AG912">
        <f t="shared" si="730"/>
        <v>0</v>
      </c>
      <c r="AH912">
        <f t="shared" si="731"/>
        <v>12.504742186314026</v>
      </c>
      <c r="AK912">
        <v>905</v>
      </c>
      <c r="AL912">
        <v>20.327858744331358</v>
      </c>
      <c r="AM912">
        <v>28.755835889192969</v>
      </c>
      <c r="AO912">
        <f t="shared" si="732"/>
        <v>0</v>
      </c>
      <c r="AP912">
        <f t="shared" si="733"/>
        <v>1</v>
      </c>
      <c r="AQ912">
        <f t="shared" si="734"/>
        <v>8.427977144861611</v>
      </c>
      <c r="AT912">
        <v>905</v>
      </c>
      <c r="AU912">
        <v>20.949116930386868</v>
      </c>
      <c r="AV912">
        <v>10.369219860117527</v>
      </c>
      <c r="AX912">
        <f t="shared" si="735"/>
        <v>1</v>
      </c>
      <c r="AY912">
        <f t="shared" si="736"/>
        <v>0</v>
      </c>
      <c r="AZ912">
        <f t="shared" si="737"/>
        <v>10.579897070269341</v>
      </c>
      <c r="BC912">
        <v>905</v>
      </c>
      <c r="BD912" t="e">
        <v>#N/A</v>
      </c>
      <c r="BE912" t="e">
        <v>#N/A</v>
      </c>
      <c r="BG912" t="e">
        <f t="shared" si="738"/>
        <v>#N/A</v>
      </c>
      <c r="BH912" t="e">
        <f t="shared" si="739"/>
        <v>#N/A</v>
      </c>
      <c r="BI912" t="e">
        <f t="shared" si="740"/>
        <v>#N/A</v>
      </c>
      <c r="BL912">
        <v>905</v>
      </c>
      <c r="BM912">
        <v>28.257250481731884</v>
      </c>
      <c r="BN912">
        <v>14.611506698160252</v>
      </c>
      <c r="BP912">
        <f t="shared" si="741"/>
        <v>1</v>
      </c>
      <c r="BQ912">
        <f t="shared" si="742"/>
        <v>0</v>
      </c>
      <c r="BR912">
        <f t="shared" si="743"/>
        <v>13.645743783571632</v>
      </c>
      <c r="BU912">
        <v>905</v>
      </c>
      <c r="BV912">
        <v>21.048613018504398</v>
      </c>
      <c r="BW912">
        <v>15.519240958202651</v>
      </c>
      <c r="BY912">
        <f t="shared" si="744"/>
        <v>1</v>
      </c>
      <c r="BZ912">
        <f t="shared" si="745"/>
        <v>0</v>
      </c>
      <c r="CA912">
        <f t="shared" si="746"/>
        <v>5.5293720603017462</v>
      </c>
      <c r="CD912">
        <v>905</v>
      </c>
      <c r="CE912">
        <v>21.343444701064453</v>
      </c>
      <c r="CF912">
        <v>42.180384931570323</v>
      </c>
      <c r="CH912">
        <f t="shared" si="747"/>
        <v>0</v>
      </c>
      <c r="CI912">
        <f t="shared" si="748"/>
        <v>1</v>
      </c>
      <c r="CJ912">
        <f t="shared" si="749"/>
        <v>20.836940230505871</v>
      </c>
      <c r="CM912">
        <v>905</v>
      </c>
      <c r="CN912">
        <v>23.463278032760009</v>
      </c>
      <c r="CO912">
        <v>15.318085861786297</v>
      </c>
      <c r="CQ912">
        <f t="shared" si="750"/>
        <v>1</v>
      </c>
      <c r="CR912">
        <f t="shared" si="751"/>
        <v>0</v>
      </c>
      <c r="CS912">
        <f t="shared" si="752"/>
        <v>8.1451921709737114</v>
      </c>
      <c r="CV912">
        <v>905</v>
      </c>
      <c r="CW912">
        <v>19.706380275329209</v>
      </c>
      <c r="CX912">
        <v>17.255424239174445</v>
      </c>
      <c r="CZ912">
        <f t="shared" si="753"/>
        <v>1</v>
      </c>
      <c r="DA912">
        <f t="shared" si="754"/>
        <v>0</v>
      </c>
      <c r="DB912">
        <f t="shared" si="755"/>
        <v>2.4509560361547642</v>
      </c>
      <c r="DE912">
        <v>905</v>
      </c>
      <c r="DF912">
        <v>36.237545828127978</v>
      </c>
      <c r="DG912">
        <v>16.185290847123948</v>
      </c>
      <c r="DI912">
        <f t="shared" si="756"/>
        <v>1</v>
      </c>
      <c r="DJ912">
        <f t="shared" si="757"/>
        <v>0</v>
      </c>
      <c r="DK912">
        <f t="shared" si="758"/>
        <v>20.05225498100403</v>
      </c>
      <c r="DN912">
        <v>905</v>
      </c>
      <c r="DO912">
        <v>22.573104037638466</v>
      </c>
      <c r="DP912">
        <v>28.873405925313868</v>
      </c>
      <c r="DR912">
        <f t="shared" si="759"/>
        <v>0</v>
      </c>
      <c r="DS912">
        <f t="shared" si="760"/>
        <v>1</v>
      </c>
      <c r="DT912">
        <f t="shared" si="761"/>
        <v>6.3003018876754027</v>
      </c>
      <c r="DW912">
        <v>905</v>
      </c>
      <c r="DX912">
        <v>21.447528966865466</v>
      </c>
      <c r="DY912">
        <v>21.325644169922146</v>
      </c>
      <c r="EA912">
        <f t="shared" si="762"/>
        <v>1</v>
      </c>
      <c r="EB912">
        <f t="shared" si="763"/>
        <v>0</v>
      </c>
      <c r="EC912">
        <f t="shared" si="764"/>
        <v>0.12188479694331988</v>
      </c>
      <c r="EF912">
        <v>905</v>
      </c>
      <c r="EG912">
        <v>23.868987049703804</v>
      </c>
      <c r="EH912">
        <v>14.00925076531723</v>
      </c>
      <c r="EJ912">
        <f t="shared" si="765"/>
        <v>1</v>
      </c>
      <c r="EK912">
        <f t="shared" si="766"/>
        <v>0</v>
      </c>
      <c r="EL912">
        <f t="shared" si="767"/>
        <v>9.8597362843865746</v>
      </c>
      <c r="EO912">
        <v>905</v>
      </c>
      <c r="EP912">
        <v>21.468583274627104</v>
      </c>
      <c r="EQ912">
        <v>53.977350898430245</v>
      </c>
      <c r="ES912">
        <f t="shared" si="768"/>
        <v>0</v>
      </c>
      <c r="ET912">
        <f t="shared" si="769"/>
        <v>1</v>
      </c>
      <c r="EU912">
        <f t="shared" si="770"/>
        <v>32.508767623803138</v>
      </c>
    </row>
    <row r="913" spans="1:151" x14ac:dyDescent="0.25">
      <c r="A913">
        <v>906</v>
      </c>
      <c r="B913">
        <v>13.127421408404931</v>
      </c>
      <c r="C913">
        <v>5.5111230113280989</v>
      </c>
      <c r="E913">
        <f t="shared" si="720"/>
        <v>1</v>
      </c>
      <c r="F913">
        <f t="shared" si="722"/>
        <v>0</v>
      </c>
      <c r="G913">
        <f t="shared" si="721"/>
        <v>7.6162983970768323</v>
      </c>
      <c r="J913">
        <v>906</v>
      </c>
      <c r="K913">
        <v>22.986192133729467</v>
      </c>
      <c r="L913">
        <v>23.01367239838131</v>
      </c>
      <c r="N913">
        <f t="shared" si="723"/>
        <v>0</v>
      </c>
      <c r="O913">
        <f t="shared" si="724"/>
        <v>1</v>
      </c>
      <c r="P913">
        <f t="shared" si="725"/>
        <v>2.748026465184239E-2</v>
      </c>
      <c r="S913">
        <v>906</v>
      </c>
      <c r="T913">
        <v>17.05786751029931</v>
      </c>
      <c r="U913">
        <v>30.350753185166965</v>
      </c>
      <c r="W913">
        <f t="shared" si="726"/>
        <v>0</v>
      </c>
      <c r="X913">
        <f t="shared" si="727"/>
        <v>1</v>
      </c>
      <c r="Y913">
        <f t="shared" si="728"/>
        <v>13.292885674867655</v>
      </c>
      <c r="AB913">
        <v>906</v>
      </c>
      <c r="AC913">
        <v>23.577428420550341</v>
      </c>
      <c r="AD913">
        <v>16.880266204549898</v>
      </c>
      <c r="AF913">
        <f t="shared" si="729"/>
        <v>1</v>
      </c>
      <c r="AG913">
        <f t="shared" si="730"/>
        <v>0</v>
      </c>
      <c r="AH913">
        <f t="shared" si="731"/>
        <v>6.6971622160004429</v>
      </c>
      <c r="AK913">
        <v>906</v>
      </c>
      <c r="AL913">
        <v>23.505349184732175</v>
      </c>
      <c r="AM913">
        <v>11.082214608077365</v>
      </c>
      <c r="AO913">
        <f t="shared" si="732"/>
        <v>1</v>
      </c>
      <c r="AP913">
        <f t="shared" si="733"/>
        <v>0</v>
      </c>
      <c r="AQ913">
        <f t="shared" si="734"/>
        <v>12.42313457665481</v>
      </c>
      <c r="AT913">
        <v>906</v>
      </c>
      <c r="AU913">
        <v>22.812474465385336</v>
      </c>
      <c r="AV913">
        <v>17.944864157452045</v>
      </c>
      <c r="AX913">
        <f t="shared" si="735"/>
        <v>1</v>
      </c>
      <c r="AY913">
        <f t="shared" si="736"/>
        <v>0</v>
      </c>
      <c r="AZ913">
        <f t="shared" si="737"/>
        <v>4.8676103079332904</v>
      </c>
      <c r="BC913">
        <v>906</v>
      </c>
      <c r="BD913" t="e">
        <v>#N/A</v>
      </c>
      <c r="BE913" t="e">
        <v>#N/A</v>
      </c>
      <c r="BG913" t="e">
        <f t="shared" si="738"/>
        <v>#N/A</v>
      </c>
      <c r="BH913" t="e">
        <f t="shared" si="739"/>
        <v>#N/A</v>
      </c>
      <c r="BI913" t="e">
        <f t="shared" si="740"/>
        <v>#N/A</v>
      </c>
      <c r="BL913">
        <v>906</v>
      </c>
      <c r="BM913">
        <v>36.762659527083507</v>
      </c>
      <c r="BN913">
        <v>11.425793237947321</v>
      </c>
      <c r="BP913">
        <f t="shared" si="741"/>
        <v>1</v>
      </c>
      <c r="BQ913">
        <f t="shared" si="742"/>
        <v>0</v>
      </c>
      <c r="BR913">
        <f t="shared" si="743"/>
        <v>25.336866289136186</v>
      </c>
      <c r="BU913">
        <v>906</v>
      </c>
      <c r="BV913">
        <v>23.967523368620231</v>
      </c>
      <c r="BW913">
        <v>20.620478617332303</v>
      </c>
      <c r="BY913">
        <f t="shared" si="744"/>
        <v>1</v>
      </c>
      <c r="BZ913">
        <f t="shared" si="745"/>
        <v>0</v>
      </c>
      <c r="CA913">
        <f t="shared" si="746"/>
        <v>3.3470447512879282</v>
      </c>
      <c r="CD913">
        <v>906</v>
      </c>
      <c r="CE913">
        <v>27.965309634911762</v>
      </c>
      <c r="CF913">
        <v>32.373757099652778</v>
      </c>
      <c r="CH913">
        <f t="shared" si="747"/>
        <v>0</v>
      </c>
      <c r="CI913">
        <f t="shared" si="748"/>
        <v>1</v>
      </c>
      <c r="CJ913">
        <f t="shared" si="749"/>
        <v>4.4084474647410161</v>
      </c>
      <c r="CM913">
        <v>906</v>
      </c>
      <c r="CN913">
        <v>16.211805834996529</v>
      </c>
      <c r="CO913">
        <v>24.114986102140335</v>
      </c>
      <c r="CQ913">
        <f t="shared" si="750"/>
        <v>0</v>
      </c>
      <c r="CR913">
        <f t="shared" si="751"/>
        <v>1</v>
      </c>
      <c r="CS913">
        <f t="shared" si="752"/>
        <v>7.9031802671438065</v>
      </c>
      <c r="CV913">
        <v>906</v>
      </c>
      <c r="CW913">
        <v>22.553781189690298</v>
      </c>
      <c r="CX913">
        <v>18.611022145297557</v>
      </c>
      <c r="CZ913">
        <f t="shared" si="753"/>
        <v>1</v>
      </c>
      <c r="DA913">
        <f t="shared" si="754"/>
        <v>0</v>
      </c>
      <c r="DB913">
        <f t="shared" si="755"/>
        <v>3.9427590443927407</v>
      </c>
      <c r="DE913">
        <v>906</v>
      </c>
      <c r="DF913">
        <v>24.657959262981574</v>
      </c>
      <c r="DG913">
        <v>20.137725308098627</v>
      </c>
      <c r="DI913">
        <f t="shared" si="756"/>
        <v>1</v>
      </c>
      <c r="DJ913">
        <f t="shared" si="757"/>
        <v>0</v>
      </c>
      <c r="DK913">
        <f t="shared" si="758"/>
        <v>4.5202339548829471</v>
      </c>
      <c r="DN913">
        <v>906</v>
      </c>
      <c r="DO913">
        <v>18.789099914658667</v>
      </c>
      <c r="DP913">
        <v>23.989957839773929</v>
      </c>
      <c r="DR913">
        <f t="shared" si="759"/>
        <v>0</v>
      </c>
      <c r="DS913">
        <f t="shared" si="760"/>
        <v>1</v>
      </c>
      <c r="DT913">
        <f t="shared" si="761"/>
        <v>5.2008579251152618</v>
      </c>
      <c r="DW913">
        <v>906</v>
      </c>
      <c r="DX913">
        <v>15.738637741861472</v>
      </c>
      <c r="DY913">
        <v>16.064794965684193</v>
      </c>
      <c r="EA913">
        <f t="shared" si="762"/>
        <v>0</v>
      </c>
      <c r="EB913">
        <f t="shared" si="763"/>
        <v>1</v>
      </c>
      <c r="EC913">
        <f t="shared" si="764"/>
        <v>0.32615722382272061</v>
      </c>
      <c r="EF913">
        <v>906</v>
      </c>
      <c r="EG913">
        <v>26.154470910396455</v>
      </c>
      <c r="EH913">
        <v>16.63044102806527</v>
      </c>
      <c r="EJ913">
        <f t="shared" si="765"/>
        <v>1</v>
      </c>
      <c r="EK913">
        <f t="shared" si="766"/>
        <v>0</v>
      </c>
      <c r="EL913">
        <f t="shared" si="767"/>
        <v>9.5240298823311846</v>
      </c>
      <c r="EO913">
        <v>906</v>
      </c>
      <c r="EP913">
        <v>23.625972278306911</v>
      </c>
      <c r="EQ913">
        <v>54.733310596789238</v>
      </c>
      <c r="ES913">
        <f t="shared" si="768"/>
        <v>0</v>
      </c>
      <c r="ET913">
        <f t="shared" si="769"/>
        <v>1</v>
      </c>
      <c r="EU913">
        <f t="shared" si="770"/>
        <v>31.107338318482327</v>
      </c>
    </row>
    <row r="914" spans="1:151" x14ac:dyDescent="0.25">
      <c r="A914">
        <v>907</v>
      </c>
      <c r="B914">
        <v>11.365065921607732</v>
      </c>
      <c r="C914">
        <v>27.827082612304785</v>
      </c>
      <c r="E914">
        <f t="shared" si="720"/>
        <v>0</v>
      </c>
      <c r="F914">
        <f t="shared" si="722"/>
        <v>1</v>
      </c>
      <c r="G914">
        <f t="shared" si="721"/>
        <v>16.462016690697055</v>
      </c>
      <c r="J914">
        <v>907</v>
      </c>
      <c r="K914">
        <v>20.459124889385269</v>
      </c>
      <c r="L914">
        <v>28.527382235450531</v>
      </c>
      <c r="N914">
        <f t="shared" si="723"/>
        <v>0</v>
      </c>
      <c r="O914">
        <f t="shared" si="724"/>
        <v>1</v>
      </c>
      <c r="P914">
        <f t="shared" si="725"/>
        <v>8.0682573460652627</v>
      </c>
      <c r="S914">
        <v>907</v>
      </c>
      <c r="T914">
        <v>16.855731361237304</v>
      </c>
      <c r="U914">
        <v>18.762565040416646</v>
      </c>
      <c r="W914">
        <f t="shared" si="726"/>
        <v>0</v>
      </c>
      <c r="X914">
        <f t="shared" si="727"/>
        <v>1</v>
      </c>
      <c r="Y914">
        <f t="shared" si="728"/>
        <v>1.9068336791793428</v>
      </c>
      <c r="AB914">
        <v>907</v>
      </c>
      <c r="AC914">
        <v>16.683764369530891</v>
      </c>
      <c r="AD914">
        <v>18.927989864969764</v>
      </c>
      <c r="AF914">
        <f t="shared" si="729"/>
        <v>0</v>
      </c>
      <c r="AG914">
        <f t="shared" si="730"/>
        <v>1</v>
      </c>
      <c r="AH914">
        <f t="shared" si="731"/>
        <v>2.2442254954388723</v>
      </c>
      <c r="AK914">
        <v>907</v>
      </c>
      <c r="AL914">
        <v>22.126124428532119</v>
      </c>
      <c r="AM914">
        <v>50.850361106430746</v>
      </c>
      <c r="AO914">
        <f t="shared" si="732"/>
        <v>0</v>
      </c>
      <c r="AP914">
        <f t="shared" si="733"/>
        <v>1</v>
      </c>
      <c r="AQ914">
        <f t="shared" si="734"/>
        <v>28.724236677898627</v>
      </c>
      <c r="AT914">
        <v>907</v>
      </c>
      <c r="AU914">
        <v>23.791615728735781</v>
      </c>
      <c r="AV914">
        <v>28.402305052740367</v>
      </c>
      <c r="AX914">
        <f t="shared" si="735"/>
        <v>0</v>
      </c>
      <c r="AY914">
        <f t="shared" si="736"/>
        <v>1</v>
      </c>
      <c r="AZ914">
        <f t="shared" si="737"/>
        <v>4.6106893240045856</v>
      </c>
      <c r="BC914">
        <v>907</v>
      </c>
      <c r="BD914" t="e">
        <v>#N/A</v>
      </c>
      <c r="BE914" t="e">
        <v>#N/A</v>
      </c>
      <c r="BG914" t="e">
        <f t="shared" si="738"/>
        <v>#N/A</v>
      </c>
      <c r="BH914" t="e">
        <f t="shared" si="739"/>
        <v>#N/A</v>
      </c>
      <c r="BI914" t="e">
        <f t="shared" si="740"/>
        <v>#N/A</v>
      </c>
      <c r="BL914">
        <v>907</v>
      </c>
      <c r="BM914">
        <v>31.140870156421588</v>
      </c>
      <c r="BN914">
        <v>14.296576819881903</v>
      </c>
      <c r="BP914">
        <f t="shared" si="741"/>
        <v>1</v>
      </c>
      <c r="BQ914">
        <f t="shared" si="742"/>
        <v>0</v>
      </c>
      <c r="BR914">
        <f t="shared" si="743"/>
        <v>16.844293336539685</v>
      </c>
      <c r="BU914">
        <v>907</v>
      </c>
      <c r="BV914">
        <v>23.483985745898632</v>
      </c>
      <c r="BW914">
        <v>19.597906968262087</v>
      </c>
      <c r="BY914">
        <f t="shared" si="744"/>
        <v>1</v>
      </c>
      <c r="BZ914">
        <f t="shared" si="745"/>
        <v>0</v>
      </c>
      <c r="CA914">
        <f t="shared" si="746"/>
        <v>3.8860787776365449</v>
      </c>
      <c r="CD914">
        <v>907</v>
      </c>
      <c r="CE914">
        <v>15.999752693832795</v>
      </c>
      <c r="CF914">
        <v>37.576736635028233</v>
      </c>
      <c r="CH914">
        <f t="shared" si="747"/>
        <v>0</v>
      </c>
      <c r="CI914">
        <f t="shared" si="748"/>
        <v>1</v>
      </c>
      <c r="CJ914">
        <f t="shared" si="749"/>
        <v>21.576983941195437</v>
      </c>
      <c r="CM914">
        <v>907</v>
      </c>
      <c r="CN914">
        <v>21.247758122629129</v>
      </c>
      <c r="CO914">
        <v>7.9495628715435469</v>
      </c>
      <c r="CQ914">
        <f t="shared" si="750"/>
        <v>1</v>
      </c>
      <c r="CR914">
        <f t="shared" si="751"/>
        <v>0</v>
      </c>
      <c r="CS914">
        <f t="shared" si="752"/>
        <v>13.298195251085582</v>
      </c>
      <c r="CV914">
        <v>907</v>
      </c>
      <c r="CW914">
        <v>24.897278182541303</v>
      </c>
      <c r="CX914">
        <v>18.785198437318844</v>
      </c>
      <c r="CZ914">
        <f t="shared" si="753"/>
        <v>1</v>
      </c>
      <c r="DA914">
        <f t="shared" si="754"/>
        <v>0</v>
      </c>
      <c r="DB914">
        <f t="shared" si="755"/>
        <v>6.1120797452224593</v>
      </c>
      <c r="DE914">
        <v>907</v>
      </c>
      <c r="DF914">
        <v>14.962649062057881</v>
      </c>
      <c r="DG914">
        <v>15.857454542386609</v>
      </c>
      <c r="DI914">
        <f t="shared" si="756"/>
        <v>0</v>
      </c>
      <c r="DJ914">
        <f t="shared" si="757"/>
        <v>1</v>
      </c>
      <c r="DK914">
        <f t="shared" si="758"/>
        <v>0.89480548032872775</v>
      </c>
      <c r="DN914">
        <v>907</v>
      </c>
      <c r="DO914">
        <v>24.899573914198829</v>
      </c>
      <c r="DP914">
        <v>8.2635613358829332</v>
      </c>
      <c r="DR914">
        <f t="shared" si="759"/>
        <v>1</v>
      </c>
      <c r="DS914">
        <f t="shared" si="760"/>
        <v>0</v>
      </c>
      <c r="DT914">
        <f t="shared" si="761"/>
        <v>16.636012578315896</v>
      </c>
      <c r="DW914">
        <v>907</v>
      </c>
      <c r="DX914">
        <v>24.936925441032056</v>
      </c>
      <c r="DY914">
        <v>17.849836708777278</v>
      </c>
      <c r="EA914">
        <f t="shared" si="762"/>
        <v>1</v>
      </c>
      <c r="EB914">
        <f t="shared" si="763"/>
        <v>0</v>
      </c>
      <c r="EC914">
        <f t="shared" si="764"/>
        <v>7.0870887322547773</v>
      </c>
      <c r="EF914">
        <v>907</v>
      </c>
      <c r="EG914">
        <v>18.451306680148026</v>
      </c>
      <c r="EH914">
        <v>16.141675733952706</v>
      </c>
      <c r="EJ914">
        <f t="shared" si="765"/>
        <v>1</v>
      </c>
      <c r="EK914">
        <f t="shared" si="766"/>
        <v>0</v>
      </c>
      <c r="EL914">
        <f t="shared" si="767"/>
        <v>2.3096309461953197</v>
      </c>
      <c r="EO914">
        <v>907</v>
      </c>
      <c r="EP914">
        <v>15.97510066309934</v>
      </c>
      <c r="EQ914">
        <v>32.123740793349391</v>
      </c>
      <c r="ES914">
        <f t="shared" si="768"/>
        <v>0</v>
      </c>
      <c r="ET914">
        <f t="shared" si="769"/>
        <v>1</v>
      </c>
      <c r="EU914">
        <f t="shared" si="770"/>
        <v>16.148640130250051</v>
      </c>
    </row>
    <row r="915" spans="1:151" x14ac:dyDescent="0.25">
      <c r="A915">
        <v>908</v>
      </c>
      <c r="B915">
        <v>10.849412236191665</v>
      </c>
      <c r="C915">
        <v>30.139001000535202</v>
      </c>
      <c r="E915">
        <f t="shared" si="720"/>
        <v>0</v>
      </c>
      <c r="F915">
        <f t="shared" si="722"/>
        <v>1</v>
      </c>
      <c r="G915">
        <f t="shared" si="721"/>
        <v>19.289588764343538</v>
      </c>
      <c r="J915">
        <v>908</v>
      </c>
      <c r="K915">
        <v>14.918049504094533</v>
      </c>
      <c r="L915">
        <v>24.96773957752087</v>
      </c>
      <c r="N915">
        <f t="shared" si="723"/>
        <v>0</v>
      </c>
      <c r="O915">
        <f t="shared" si="724"/>
        <v>1</v>
      </c>
      <c r="P915">
        <f t="shared" si="725"/>
        <v>10.049690073426337</v>
      </c>
      <c r="S915">
        <v>908</v>
      </c>
      <c r="T915">
        <v>19.497751585384087</v>
      </c>
      <c r="U915">
        <v>19.292979286092574</v>
      </c>
      <c r="W915">
        <f t="shared" si="726"/>
        <v>1</v>
      </c>
      <c r="X915">
        <f t="shared" si="727"/>
        <v>0</v>
      </c>
      <c r="Y915">
        <f t="shared" si="728"/>
        <v>0.20477229929151264</v>
      </c>
      <c r="AB915">
        <v>908</v>
      </c>
      <c r="AC915">
        <v>13.020235975099151</v>
      </c>
      <c r="AD915">
        <v>16.96437972335946</v>
      </c>
      <c r="AF915">
        <f t="shared" si="729"/>
        <v>0</v>
      </c>
      <c r="AG915">
        <f t="shared" si="730"/>
        <v>1</v>
      </c>
      <c r="AH915">
        <f t="shared" si="731"/>
        <v>3.9441437482603092</v>
      </c>
      <c r="AK915">
        <v>908</v>
      </c>
      <c r="AL915">
        <v>10.52728193741474</v>
      </c>
      <c r="AM915">
        <v>31.608886300557238</v>
      </c>
      <c r="AO915">
        <f t="shared" si="732"/>
        <v>0</v>
      </c>
      <c r="AP915">
        <f t="shared" si="733"/>
        <v>1</v>
      </c>
      <c r="AQ915">
        <f t="shared" si="734"/>
        <v>21.081604363142496</v>
      </c>
      <c r="AT915">
        <v>908</v>
      </c>
      <c r="AU915">
        <v>16.483814978292937</v>
      </c>
      <c r="AV915">
        <v>22.034746303437903</v>
      </c>
      <c r="AX915">
        <f t="shared" si="735"/>
        <v>0</v>
      </c>
      <c r="AY915">
        <f t="shared" si="736"/>
        <v>1</v>
      </c>
      <c r="AZ915">
        <f t="shared" si="737"/>
        <v>5.5509313251449655</v>
      </c>
      <c r="BC915">
        <v>908</v>
      </c>
      <c r="BD915" t="e">
        <v>#N/A</v>
      </c>
      <c r="BE915" t="e">
        <v>#N/A</v>
      </c>
      <c r="BG915" t="e">
        <f t="shared" si="738"/>
        <v>#N/A</v>
      </c>
      <c r="BH915" t="e">
        <f t="shared" si="739"/>
        <v>#N/A</v>
      </c>
      <c r="BI915" t="e">
        <f t="shared" si="740"/>
        <v>#N/A</v>
      </c>
      <c r="BL915">
        <v>908</v>
      </c>
      <c r="BM915">
        <v>39.047418341621416</v>
      </c>
      <c r="BN915">
        <v>14.516331165053455</v>
      </c>
      <c r="BP915">
        <f t="shared" si="741"/>
        <v>1</v>
      </c>
      <c r="BQ915">
        <f t="shared" si="742"/>
        <v>0</v>
      </c>
      <c r="BR915">
        <f t="shared" si="743"/>
        <v>24.531087176567961</v>
      </c>
      <c r="BU915">
        <v>908</v>
      </c>
      <c r="BV915">
        <v>21.347869744244946</v>
      </c>
      <c r="BW915">
        <v>13.321500784909624</v>
      </c>
      <c r="BY915">
        <f t="shared" si="744"/>
        <v>1</v>
      </c>
      <c r="BZ915">
        <f t="shared" si="745"/>
        <v>0</v>
      </c>
      <c r="CA915">
        <f t="shared" si="746"/>
        <v>8.026368959335322</v>
      </c>
      <c r="CD915">
        <v>908</v>
      </c>
      <c r="CE915">
        <v>36.223061228271114</v>
      </c>
      <c r="CF915">
        <v>22.316435030629734</v>
      </c>
      <c r="CH915">
        <f t="shared" si="747"/>
        <v>1</v>
      </c>
      <c r="CI915">
        <f t="shared" si="748"/>
        <v>0</v>
      </c>
      <c r="CJ915">
        <f t="shared" si="749"/>
        <v>13.90662619764138</v>
      </c>
      <c r="CM915">
        <v>908</v>
      </c>
      <c r="CN915">
        <v>20.396113729932114</v>
      </c>
      <c r="CO915">
        <v>15.138276184669067</v>
      </c>
      <c r="CQ915">
        <f t="shared" si="750"/>
        <v>1</v>
      </c>
      <c r="CR915">
        <f t="shared" si="751"/>
        <v>0</v>
      </c>
      <c r="CS915">
        <f t="shared" si="752"/>
        <v>5.2578375452630475</v>
      </c>
      <c r="CV915">
        <v>908</v>
      </c>
      <c r="CW915">
        <v>22.100412240499082</v>
      </c>
      <c r="CX915">
        <v>18.946011630950274</v>
      </c>
      <c r="CZ915">
        <f t="shared" si="753"/>
        <v>1</v>
      </c>
      <c r="DA915">
        <f t="shared" si="754"/>
        <v>0</v>
      </c>
      <c r="DB915">
        <f t="shared" si="755"/>
        <v>3.1544006095488086</v>
      </c>
      <c r="DE915">
        <v>908</v>
      </c>
      <c r="DF915">
        <v>22.643232594055185</v>
      </c>
      <c r="DG915">
        <v>31.428576905039602</v>
      </c>
      <c r="DI915">
        <f t="shared" si="756"/>
        <v>0</v>
      </c>
      <c r="DJ915">
        <f t="shared" si="757"/>
        <v>1</v>
      </c>
      <c r="DK915">
        <f t="shared" si="758"/>
        <v>8.7853443109844171</v>
      </c>
      <c r="DN915">
        <v>908</v>
      </c>
      <c r="DO915">
        <v>25.610489586323787</v>
      </c>
      <c r="DP915">
        <v>19.19464466289887</v>
      </c>
      <c r="DR915">
        <f t="shared" si="759"/>
        <v>1</v>
      </c>
      <c r="DS915">
        <f t="shared" si="760"/>
        <v>0</v>
      </c>
      <c r="DT915">
        <f t="shared" si="761"/>
        <v>6.4158449234249169</v>
      </c>
      <c r="DW915">
        <v>908</v>
      </c>
      <c r="DX915">
        <v>26.550727115168272</v>
      </c>
      <c r="DY915">
        <v>25.473678767959548</v>
      </c>
      <c r="EA915">
        <f t="shared" si="762"/>
        <v>1</v>
      </c>
      <c r="EB915">
        <f t="shared" si="763"/>
        <v>0</v>
      </c>
      <c r="EC915">
        <f t="shared" si="764"/>
        <v>1.0770483472087236</v>
      </c>
      <c r="EF915">
        <v>908</v>
      </c>
      <c r="EG915">
        <v>17.033529195887724</v>
      </c>
      <c r="EH915">
        <v>11.614183834584313</v>
      </c>
      <c r="EJ915">
        <f t="shared" si="765"/>
        <v>1</v>
      </c>
      <c r="EK915">
        <f t="shared" si="766"/>
        <v>0</v>
      </c>
      <c r="EL915">
        <f t="shared" si="767"/>
        <v>5.4193453613034102</v>
      </c>
      <c r="EO915">
        <v>908</v>
      </c>
      <c r="EP915">
        <v>24.376866036946129</v>
      </c>
      <c r="EQ915">
        <v>50.169836136095896</v>
      </c>
      <c r="ES915">
        <f t="shared" si="768"/>
        <v>0</v>
      </c>
      <c r="ET915">
        <f t="shared" si="769"/>
        <v>1</v>
      </c>
      <c r="EU915">
        <f t="shared" si="770"/>
        <v>25.792970099149766</v>
      </c>
    </row>
    <row r="916" spans="1:151" x14ac:dyDescent="0.25">
      <c r="A916">
        <v>909</v>
      </c>
      <c r="B916">
        <v>10.740658658188313</v>
      </c>
      <c r="C916">
        <v>25.245454299739642</v>
      </c>
      <c r="E916">
        <f t="shared" si="720"/>
        <v>0</v>
      </c>
      <c r="F916">
        <f t="shared" si="722"/>
        <v>1</v>
      </c>
      <c r="G916">
        <f t="shared" si="721"/>
        <v>14.504795641551329</v>
      </c>
      <c r="J916">
        <v>909</v>
      </c>
      <c r="K916">
        <v>20.635678161176291</v>
      </c>
      <c r="L916">
        <v>26.573276620623535</v>
      </c>
      <c r="N916">
        <f t="shared" si="723"/>
        <v>0</v>
      </c>
      <c r="O916">
        <f t="shared" si="724"/>
        <v>1</v>
      </c>
      <c r="P916">
        <f t="shared" si="725"/>
        <v>5.9375984594472442</v>
      </c>
      <c r="S916">
        <v>909</v>
      </c>
      <c r="T916">
        <v>17.936224446370215</v>
      </c>
      <c r="U916">
        <v>37.786396953769966</v>
      </c>
      <c r="W916">
        <f t="shared" si="726"/>
        <v>0</v>
      </c>
      <c r="X916">
        <f t="shared" si="727"/>
        <v>1</v>
      </c>
      <c r="Y916">
        <f t="shared" si="728"/>
        <v>19.850172507399751</v>
      </c>
      <c r="AB916">
        <v>909</v>
      </c>
      <c r="AC916">
        <v>18.958757637408581</v>
      </c>
      <c r="AD916">
        <v>15.871553433465142</v>
      </c>
      <c r="AF916">
        <f t="shared" si="729"/>
        <v>1</v>
      </c>
      <c r="AG916">
        <f t="shared" si="730"/>
        <v>0</v>
      </c>
      <c r="AH916">
        <f t="shared" si="731"/>
        <v>3.0872042039434398</v>
      </c>
      <c r="AK916">
        <v>909</v>
      </c>
      <c r="AL916">
        <v>22.941282194289762</v>
      </c>
      <c r="AM916">
        <v>30.609963442181741</v>
      </c>
      <c r="AO916">
        <f t="shared" si="732"/>
        <v>0</v>
      </c>
      <c r="AP916">
        <f t="shared" si="733"/>
        <v>1</v>
      </c>
      <c r="AQ916">
        <f t="shared" si="734"/>
        <v>7.6686812478919784</v>
      </c>
      <c r="AT916">
        <v>909</v>
      </c>
      <c r="AU916">
        <v>16.813357495588214</v>
      </c>
      <c r="AV916">
        <v>24.879733825076325</v>
      </c>
      <c r="AX916">
        <f t="shared" si="735"/>
        <v>0</v>
      </c>
      <c r="AY916">
        <f t="shared" si="736"/>
        <v>1</v>
      </c>
      <c r="AZ916">
        <f t="shared" si="737"/>
        <v>8.0663763294881115</v>
      </c>
      <c r="BC916">
        <v>909</v>
      </c>
      <c r="BD916" t="e">
        <v>#N/A</v>
      </c>
      <c r="BE916" t="e">
        <v>#N/A</v>
      </c>
      <c r="BG916" t="e">
        <f t="shared" si="738"/>
        <v>#N/A</v>
      </c>
      <c r="BH916" t="e">
        <f t="shared" si="739"/>
        <v>#N/A</v>
      </c>
      <c r="BI916" t="e">
        <f t="shared" si="740"/>
        <v>#N/A</v>
      </c>
      <c r="BL916">
        <v>909</v>
      </c>
      <c r="BM916">
        <v>20.912306691647011</v>
      </c>
      <c r="BN916">
        <v>13.815156742256942</v>
      </c>
      <c r="BP916">
        <f t="shared" si="741"/>
        <v>1</v>
      </c>
      <c r="BQ916">
        <f t="shared" si="742"/>
        <v>0</v>
      </c>
      <c r="BR916">
        <f t="shared" si="743"/>
        <v>7.0971499493900687</v>
      </c>
      <c r="BU916">
        <v>909</v>
      </c>
      <c r="BV916">
        <v>9.8829259271367071</v>
      </c>
      <c r="BW916">
        <v>21.597831387124856</v>
      </c>
      <c r="BY916">
        <f t="shared" si="744"/>
        <v>0</v>
      </c>
      <c r="BZ916">
        <f t="shared" si="745"/>
        <v>1</v>
      </c>
      <c r="CA916">
        <f t="shared" si="746"/>
        <v>11.714905459988149</v>
      </c>
      <c r="CD916">
        <v>909</v>
      </c>
      <c r="CE916">
        <v>27.101834500281747</v>
      </c>
      <c r="CF916">
        <v>29.845201685182111</v>
      </c>
      <c r="CH916">
        <f t="shared" si="747"/>
        <v>0</v>
      </c>
      <c r="CI916">
        <f t="shared" si="748"/>
        <v>1</v>
      </c>
      <c r="CJ916">
        <f t="shared" si="749"/>
        <v>2.7433671849003645</v>
      </c>
      <c r="CM916">
        <v>909</v>
      </c>
      <c r="CN916">
        <v>17.750741542867384</v>
      </c>
      <c r="CO916">
        <v>26.004809327849486</v>
      </c>
      <c r="CQ916">
        <f t="shared" si="750"/>
        <v>0</v>
      </c>
      <c r="CR916">
        <f t="shared" si="751"/>
        <v>1</v>
      </c>
      <c r="CS916">
        <f t="shared" si="752"/>
        <v>8.2540677849821016</v>
      </c>
      <c r="CV916">
        <v>909</v>
      </c>
      <c r="CW916">
        <v>22.552051027997223</v>
      </c>
      <c r="CX916">
        <v>14.697585368571815</v>
      </c>
      <c r="CZ916">
        <f t="shared" si="753"/>
        <v>1</v>
      </c>
      <c r="DA916">
        <f t="shared" si="754"/>
        <v>0</v>
      </c>
      <c r="DB916">
        <f t="shared" si="755"/>
        <v>7.8544656594254079</v>
      </c>
      <c r="DE916">
        <v>909</v>
      </c>
      <c r="DF916">
        <v>24.436663526842949</v>
      </c>
      <c r="DG916">
        <v>22.749285178255704</v>
      </c>
      <c r="DI916">
        <f t="shared" si="756"/>
        <v>1</v>
      </c>
      <c r="DJ916">
        <f t="shared" si="757"/>
        <v>0</v>
      </c>
      <c r="DK916">
        <f t="shared" si="758"/>
        <v>1.6873783485872451</v>
      </c>
      <c r="DN916">
        <v>909</v>
      </c>
      <c r="DO916">
        <v>23.133165154674746</v>
      </c>
      <c r="DP916">
        <v>19.410236389320797</v>
      </c>
      <c r="DR916">
        <f t="shared" si="759"/>
        <v>1</v>
      </c>
      <c r="DS916">
        <f t="shared" si="760"/>
        <v>0</v>
      </c>
      <c r="DT916">
        <f t="shared" si="761"/>
        <v>3.7229287653539487</v>
      </c>
      <c r="DW916">
        <v>909</v>
      </c>
      <c r="DX916">
        <v>25.309595368853355</v>
      </c>
      <c r="DY916">
        <v>17.201484708882045</v>
      </c>
      <c r="EA916">
        <f t="shared" si="762"/>
        <v>1</v>
      </c>
      <c r="EB916">
        <f t="shared" si="763"/>
        <v>0</v>
      </c>
      <c r="EC916">
        <f t="shared" si="764"/>
        <v>8.1081106599713095</v>
      </c>
      <c r="EF916">
        <v>909</v>
      </c>
      <c r="EG916">
        <v>26.491030340524816</v>
      </c>
      <c r="EH916">
        <v>14.219119304165353</v>
      </c>
      <c r="EJ916">
        <f t="shared" si="765"/>
        <v>1</v>
      </c>
      <c r="EK916">
        <f t="shared" si="766"/>
        <v>0</v>
      </c>
      <c r="EL916">
        <f t="shared" si="767"/>
        <v>12.271911036359462</v>
      </c>
      <c r="EO916">
        <v>909</v>
      </c>
      <c r="EP916">
        <v>23.924412056534319</v>
      </c>
      <c r="EQ916">
        <v>3.7886216490556599</v>
      </c>
      <c r="ES916">
        <f t="shared" si="768"/>
        <v>1</v>
      </c>
      <c r="ET916">
        <f t="shared" si="769"/>
        <v>0</v>
      </c>
      <c r="EU916">
        <f t="shared" si="770"/>
        <v>20.135790407478659</v>
      </c>
    </row>
    <row r="917" spans="1:151" x14ac:dyDescent="0.25">
      <c r="A917">
        <v>910</v>
      </c>
      <c r="B917">
        <v>10.128742654930589</v>
      </c>
      <c r="C917">
        <v>22.397085269409466</v>
      </c>
      <c r="E917">
        <f t="shared" si="720"/>
        <v>0</v>
      </c>
      <c r="F917">
        <f t="shared" si="722"/>
        <v>1</v>
      </c>
      <c r="G917">
        <f t="shared" si="721"/>
        <v>12.268342614478877</v>
      </c>
      <c r="J917">
        <v>910</v>
      </c>
      <c r="K917">
        <v>19.341424923246063</v>
      </c>
      <c r="L917">
        <v>27.0231416686679</v>
      </c>
      <c r="N917">
        <f t="shared" si="723"/>
        <v>0</v>
      </c>
      <c r="O917">
        <f t="shared" si="724"/>
        <v>1</v>
      </c>
      <c r="P917">
        <f t="shared" si="725"/>
        <v>7.6817167454218378</v>
      </c>
      <c r="S917">
        <v>910</v>
      </c>
      <c r="T917">
        <v>25.511423935328601</v>
      </c>
      <c r="U917">
        <v>17.968097932126089</v>
      </c>
      <c r="W917">
        <f t="shared" si="726"/>
        <v>1</v>
      </c>
      <c r="X917">
        <f t="shared" si="727"/>
        <v>0</v>
      </c>
      <c r="Y917">
        <f t="shared" si="728"/>
        <v>7.5433260032025125</v>
      </c>
      <c r="AB917">
        <v>910</v>
      </c>
      <c r="AC917">
        <v>12.460596105176023</v>
      </c>
      <c r="AD917">
        <v>17.498041957871482</v>
      </c>
      <c r="AF917">
        <f t="shared" si="729"/>
        <v>0</v>
      </c>
      <c r="AG917">
        <f t="shared" si="730"/>
        <v>1</v>
      </c>
      <c r="AH917">
        <f t="shared" si="731"/>
        <v>5.0374458526954591</v>
      </c>
      <c r="AK917">
        <v>910</v>
      </c>
      <c r="AL917">
        <v>16.72149491473526</v>
      </c>
      <c r="AM917">
        <v>13.316604444504495</v>
      </c>
      <c r="AO917">
        <f t="shared" si="732"/>
        <v>1</v>
      </c>
      <c r="AP917">
        <f t="shared" si="733"/>
        <v>0</v>
      </c>
      <c r="AQ917">
        <f t="shared" si="734"/>
        <v>3.4048904702307645</v>
      </c>
      <c r="AT917">
        <v>910</v>
      </c>
      <c r="AU917">
        <v>15.815415720608668</v>
      </c>
      <c r="AV917">
        <v>22.692857367753721</v>
      </c>
      <c r="AX917">
        <f t="shared" si="735"/>
        <v>0</v>
      </c>
      <c r="AY917">
        <f t="shared" si="736"/>
        <v>1</v>
      </c>
      <c r="AZ917">
        <f t="shared" si="737"/>
        <v>6.8774416471450532</v>
      </c>
      <c r="BC917">
        <v>910</v>
      </c>
      <c r="BD917" t="e">
        <v>#N/A</v>
      </c>
      <c r="BE917" t="e">
        <v>#N/A</v>
      </c>
      <c r="BG917" t="e">
        <f t="shared" si="738"/>
        <v>#N/A</v>
      </c>
      <c r="BH917" t="e">
        <f t="shared" si="739"/>
        <v>#N/A</v>
      </c>
      <c r="BI917" t="e">
        <f t="shared" si="740"/>
        <v>#N/A</v>
      </c>
      <c r="BL917">
        <v>910</v>
      </c>
      <c r="BM917">
        <v>17.940046846862788</v>
      </c>
      <c r="BN917">
        <v>14.79517312667617</v>
      </c>
      <c r="BP917">
        <f t="shared" si="741"/>
        <v>1</v>
      </c>
      <c r="BQ917">
        <f t="shared" si="742"/>
        <v>0</v>
      </c>
      <c r="BR917">
        <f t="shared" si="743"/>
        <v>3.1448737201866184</v>
      </c>
      <c r="BU917">
        <v>910</v>
      </c>
      <c r="BV917">
        <v>22.40504516759129</v>
      </c>
      <c r="BW917">
        <v>32.067837295052769</v>
      </c>
      <c r="BY917">
        <f t="shared" si="744"/>
        <v>0</v>
      </c>
      <c r="BZ917">
        <f t="shared" si="745"/>
        <v>1</v>
      </c>
      <c r="CA917">
        <f t="shared" si="746"/>
        <v>9.6627921274614792</v>
      </c>
      <c r="CD917">
        <v>910</v>
      </c>
      <c r="CE917">
        <v>14.805874514755169</v>
      </c>
      <c r="CF917">
        <v>17.341249235548894</v>
      </c>
      <c r="CH917">
        <f t="shared" si="747"/>
        <v>0</v>
      </c>
      <c r="CI917">
        <f t="shared" si="748"/>
        <v>1</v>
      </c>
      <c r="CJ917">
        <f t="shared" si="749"/>
        <v>2.5353747207937243</v>
      </c>
      <c r="CM917">
        <v>910</v>
      </c>
      <c r="CN917">
        <v>26.329373566794441</v>
      </c>
      <c r="CO917">
        <v>21.954349914753674</v>
      </c>
      <c r="CQ917">
        <f t="shared" si="750"/>
        <v>1</v>
      </c>
      <c r="CR917">
        <f t="shared" si="751"/>
        <v>0</v>
      </c>
      <c r="CS917">
        <f t="shared" si="752"/>
        <v>4.3750236520407668</v>
      </c>
      <c r="CV917">
        <v>910</v>
      </c>
      <c r="CW917">
        <v>25.353394472648588</v>
      </c>
      <c r="CX917">
        <v>17.423537467332928</v>
      </c>
      <c r="CZ917">
        <f t="shared" si="753"/>
        <v>1</v>
      </c>
      <c r="DA917">
        <f t="shared" si="754"/>
        <v>0</v>
      </c>
      <c r="DB917">
        <f t="shared" si="755"/>
        <v>7.929857005315661</v>
      </c>
      <c r="DE917">
        <v>910</v>
      </c>
      <c r="DF917">
        <v>12.136794456054744</v>
      </c>
      <c r="DG917">
        <v>21.550463431588312</v>
      </c>
      <c r="DI917">
        <f t="shared" si="756"/>
        <v>0</v>
      </c>
      <c r="DJ917">
        <f t="shared" si="757"/>
        <v>1</v>
      </c>
      <c r="DK917">
        <f t="shared" si="758"/>
        <v>9.4136689755335681</v>
      </c>
      <c r="DN917">
        <v>910</v>
      </c>
      <c r="DO917">
        <v>24.833049036063802</v>
      </c>
      <c r="DP917">
        <v>15.915146262136389</v>
      </c>
      <c r="DR917">
        <f t="shared" si="759"/>
        <v>1</v>
      </c>
      <c r="DS917">
        <f t="shared" si="760"/>
        <v>0</v>
      </c>
      <c r="DT917">
        <f t="shared" si="761"/>
        <v>8.9179027739274126</v>
      </c>
      <c r="DW917">
        <v>910</v>
      </c>
      <c r="DX917">
        <v>27.160398323391817</v>
      </c>
      <c r="DY917">
        <v>29.399685449626851</v>
      </c>
      <c r="EA917">
        <f t="shared" si="762"/>
        <v>0</v>
      </c>
      <c r="EB917">
        <f t="shared" si="763"/>
        <v>1</v>
      </c>
      <c r="EC917">
        <f t="shared" si="764"/>
        <v>2.239287126235034</v>
      </c>
      <c r="EF917">
        <v>910</v>
      </c>
      <c r="EG917">
        <v>23.517765107656707</v>
      </c>
      <c r="EH917">
        <v>20.629840892250883</v>
      </c>
      <c r="EJ917">
        <f t="shared" si="765"/>
        <v>1</v>
      </c>
      <c r="EK917">
        <f t="shared" si="766"/>
        <v>0</v>
      </c>
      <c r="EL917">
        <f t="shared" si="767"/>
        <v>2.8879242154058247</v>
      </c>
      <c r="EO917">
        <v>910</v>
      </c>
      <c r="EP917">
        <v>21.639557435547339</v>
      </c>
      <c r="EQ917">
        <v>29.846647957489278</v>
      </c>
      <c r="ES917">
        <f t="shared" si="768"/>
        <v>0</v>
      </c>
      <c r="ET917">
        <f t="shared" si="769"/>
        <v>1</v>
      </c>
      <c r="EU917">
        <f t="shared" si="770"/>
        <v>8.2070905219419394</v>
      </c>
    </row>
    <row r="918" spans="1:151" x14ac:dyDescent="0.25">
      <c r="A918">
        <v>911</v>
      </c>
      <c r="B918">
        <v>12.533748783479004</v>
      </c>
      <c r="C918">
        <v>41.189858710227838</v>
      </c>
      <c r="E918">
        <f t="shared" si="720"/>
        <v>0</v>
      </c>
      <c r="F918">
        <f t="shared" si="722"/>
        <v>1</v>
      </c>
      <c r="G918">
        <f t="shared" si="721"/>
        <v>28.656109926748833</v>
      </c>
      <c r="J918">
        <v>911</v>
      </c>
      <c r="K918">
        <v>14.697044627762356</v>
      </c>
      <c r="L918">
        <v>18.623457287653387</v>
      </c>
      <c r="N918">
        <f t="shared" si="723"/>
        <v>0</v>
      </c>
      <c r="O918">
        <f t="shared" si="724"/>
        <v>1</v>
      </c>
      <c r="P918">
        <f t="shared" si="725"/>
        <v>3.9264126598910316</v>
      </c>
      <c r="S918">
        <v>911</v>
      </c>
      <c r="T918">
        <v>11.003541889687046</v>
      </c>
      <c r="U918">
        <v>11.203218711210997</v>
      </c>
      <c r="W918">
        <f t="shared" si="726"/>
        <v>0</v>
      </c>
      <c r="X918">
        <f t="shared" si="727"/>
        <v>1</v>
      </c>
      <c r="Y918">
        <f t="shared" si="728"/>
        <v>0.19967682152395128</v>
      </c>
      <c r="AB918">
        <v>911</v>
      </c>
      <c r="AC918">
        <v>17.096029915202323</v>
      </c>
      <c r="AD918">
        <v>16.488937068742331</v>
      </c>
      <c r="AF918">
        <f t="shared" si="729"/>
        <v>1</v>
      </c>
      <c r="AG918">
        <f t="shared" si="730"/>
        <v>0</v>
      </c>
      <c r="AH918">
        <f t="shared" si="731"/>
        <v>0.60709284645999162</v>
      </c>
      <c r="AK918">
        <v>911</v>
      </c>
      <c r="AL918">
        <v>15.774354751600418</v>
      </c>
      <c r="AM918">
        <v>21.974334059716618</v>
      </c>
      <c r="AO918">
        <f t="shared" si="732"/>
        <v>0</v>
      </c>
      <c r="AP918">
        <f t="shared" si="733"/>
        <v>1</v>
      </c>
      <c r="AQ918">
        <f t="shared" si="734"/>
        <v>6.1999793081162</v>
      </c>
      <c r="AT918">
        <v>911</v>
      </c>
      <c r="AU918">
        <v>17.954547303031401</v>
      </c>
      <c r="AV918">
        <v>17.056879264596539</v>
      </c>
      <c r="AX918">
        <f t="shared" si="735"/>
        <v>1</v>
      </c>
      <c r="AY918">
        <f t="shared" si="736"/>
        <v>0</v>
      </c>
      <c r="AZ918">
        <f t="shared" si="737"/>
        <v>0.89766803843486187</v>
      </c>
      <c r="BC918">
        <v>911</v>
      </c>
      <c r="BD918" t="e">
        <v>#N/A</v>
      </c>
      <c r="BE918" t="e">
        <v>#N/A</v>
      </c>
      <c r="BG918" t="e">
        <f t="shared" si="738"/>
        <v>#N/A</v>
      </c>
      <c r="BH918" t="e">
        <f t="shared" si="739"/>
        <v>#N/A</v>
      </c>
      <c r="BI918" t="e">
        <f t="shared" si="740"/>
        <v>#N/A</v>
      </c>
      <c r="BL918">
        <v>911</v>
      </c>
      <c r="BM918">
        <v>41.051176086535712</v>
      </c>
      <c r="BN918">
        <v>13.95817537294827</v>
      </c>
      <c r="BP918">
        <f t="shared" si="741"/>
        <v>1</v>
      </c>
      <c r="BQ918">
        <f t="shared" si="742"/>
        <v>0</v>
      </c>
      <c r="BR918">
        <f t="shared" si="743"/>
        <v>27.093000713587443</v>
      </c>
      <c r="BU918">
        <v>911</v>
      </c>
      <c r="BV918">
        <v>19.365832378732129</v>
      </c>
      <c r="BW918">
        <v>17.696114464887163</v>
      </c>
      <c r="BY918">
        <f t="shared" si="744"/>
        <v>1</v>
      </c>
      <c r="BZ918">
        <f t="shared" si="745"/>
        <v>0</v>
      </c>
      <c r="CA918">
        <f t="shared" si="746"/>
        <v>1.6697179138449663</v>
      </c>
      <c r="CD918">
        <v>911</v>
      </c>
      <c r="CE918">
        <v>31.265902664655556</v>
      </c>
      <c r="CF918">
        <v>31.202920217357587</v>
      </c>
      <c r="CH918">
        <f t="shared" si="747"/>
        <v>1</v>
      </c>
      <c r="CI918">
        <f t="shared" si="748"/>
        <v>0</v>
      </c>
      <c r="CJ918">
        <f t="shared" si="749"/>
        <v>6.2982447297969202E-2</v>
      </c>
      <c r="CM918">
        <v>911</v>
      </c>
      <c r="CN918">
        <v>27.039026611743857</v>
      </c>
      <c r="CO918">
        <v>21.021072393425946</v>
      </c>
      <c r="CQ918">
        <f t="shared" si="750"/>
        <v>1</v>
      </c>
      <c r="CR918">
        <f t="shared" si="751"/>
        <v>0</v>
      </c>
      <c r="CS918">
        <f t="shared" si="752"/>
        <v>6.0179542183179109</v>
      </c>
      <c r="CV918">
        <v>911</v>
      </c>
      <c r="CW918">
        <v>25.318498167242659</v>
      </c>
      <c r="CX918">
        <v>21.937340061435719</v>
      </c>
      <c r="CZ918">
        <f t="shared" si="753"/>
        <v>1</v>
      </c>
      <c r="DA918">
        <f t="shared" si="754"/>
        <v>0</v>
      </c>
      <c r="DB918">
        <f t="shared" si="755"/>
        <v>3.3811581058069393</v>
      </c>
      <c r="DE918">
        <v>911</v>
      </c>
      <c r="DF918">
        <v>22.712138465965264</v>
      </c>
      <c r="DG918">
        <v>18.952969042407872</v>
      </c>
      <c r="DI918">
        <f t="shared" si="756"/>
        <v>1</v>
      </c>
      <c r="DJ918">
        <f t="shared" si="757"/>
        <v>0</v>
      </c>
      <c r="DK918">
        <f t="shared" si="758"/>
        <v>3.7591694235573918</v>
      </c>
      <c r="DN918">
        <v>911</v>
      </c>
      <c r="DO918">
        <v>22.006719481305495</v>
      </c>
      <c r="DP918">
        <v>19.481317761615461</v>
      </c>
      <c r="DR918">
        <f t="shared" si="759"/>
        <v>1</v>
      </c>
      <c r="DS918">
        <f t="shared" si="760"/>
        <v>0</v>
      </c>
      <c r="DT918">
        <f t="shared" si="761"/>
        <v>2.5254017196900342</v>
      </c>
      <c r="DW918">
        <v>911</v>
      </c>
      <c r="DX918">
        <v>21.345303329779188</v>
      </c>
      <c r="DY918">
        <v>31.074211210817015</v>
      </c>
      <c r="EA918">
        <f t="shared" si="762"/>
        <v>0</v>
      </c>
      <c r="EB918">
        <f t="shared" si="763"/>
        <v>1</v>
      </c>
      <c r="EC918">
        <f t="shared" si="764"/>
        <v>9.7289078810378271</v>
      </c>
      <c r="EF918">
        <v>911</v>
      </c>
      <c r="EG918">
        <v>22.407203814548758</v>
      </c>
      <c r="EH918">
        <v>14.083973836833264</v>
      </c>
      <c r="EJ918">
        <f t="shared" si="765"/>
        <v>1</v>
      </c>
      <c r="EK918">
        <f t="shared" si="766"/>
        <v>0</v>
      </c>
      <c r="EL918">
        <f t="shared" si="767"/>
        <v>8.3232299777154939</v>
      </c>
      <c r="EO918">
        <v>911</v>
      </c>
      <c r="EP918">
        <v>22.238388355888702</v>
      </c>
      <c r="EQ918">
        <v>26.913042063672503</v>
      </c>
      <c r="ES918">
        <f t="shared" si="768"/>
        <v>0</v>
      </c>
      <c r="ET918">
        <f t="shared" si="769"/>
        <v>1</v>
      </c>
      <c r="EU918">
        <f t="shared" si="770"/>
        <v>4.6746537077838006</v>
      </c>
    </row>
    <row r="919" spans="1:151" x14ac:dyDescent="0.25">
      <c r="A919">
        <v>912</v>
      </c>
      <c r="B919">
        <v>12.708947312580337</v>
      </c>
      <c r="C919">
        <v>35.398623291842853</v>
      </c>
      <c r="E919">
        <f t="shared" si="720"/>
        <v>0</v>
      </c>
      <c r="F919">
        <f t="shared" si="722"/>
        <v>1</v>
      </c>
      <c r="G919">
        <f t="shared" si="721"/>
        <v>22.689675979262518</v>
      </c>
      <c r="J919">
        <v>912</v>
      </c>
      <c r="K919">
        <v>13.537338655797971</v>
      </c>
      <c r="L919">
        <v>32.81944527602586</v>
      </c>
      <c r="N919">
        <f t="shared" si="723"/>
        <v>0</v>
      </c>
      <c r="O919">
        <f t="shared" si="724"/>
        <v>1</v>
      </c>
      <c r="P919">
        <f t="shared" si="725"/>
        <v>19.282106620227889</v>
      </c>
      <c r="S919">
        <v>912</v>
      </c>
      <c r="T919">
        <v>24.123112063350881</v>
      </c>
      <c r="U919">
        <v>27.725907645628176</v>
      </c>
      <c r="W919">
        <f t="shared" si="726"/>
        <v>0</v>
      </c>
      <c r="X919">
        <f t="shared" si="727"/>
        <v>1</v>
      </c>
      <c r="Y919">
        <f t="shared" si="728"/>
        <v>3.6027955822772952</v>
      </c>
      <c r="AB919">
        <v>912</v>
      </c>
      <c r="AC919">
        <v>12.286585507757378</v>
      </c>
      <c r="AD919">
        <v>17.293718845887646</v>
      </c>
      <c r="AF919">
        <f t="shared" si="729"/>
        <v>0</v>
      </c>
      <c r="AG919">
        <f t="shared" si="730"/>
        <v>1</v>
      </c>
      <c r="AH919">
        <f t="shared" si="731"/>
        <v>5.0071333381302683</v>
      </c>
      <c r="AK919">
        <v>912</v>
      </c>
      <c r="AL919">
        <v>21.784937225706908</v>
      </c>
      <c r="AM919">
        <v>24.713873759247459</v>
      </c>
      <c r="AO919">
        <f t="shared" si="732"/>
        <v>0</v>
      </c>
      <c r="AP919">
        <f t="shared" si="733"/>
        <v>1</v>
      </c>
      <c r="AQ919">
        <f t="shared" si="734"/>
        <v>2.9289365335405506</v>
      </c>
      <c r="AT919">
        <v>912</v>
      </c>
      <c r="AU919">
        <v>21.188796871051341</v>
      </c>
      <c r="AV919">
        <v>21.24941444619272</v>
      </c>
      <c r="AX919">
        <f t="shared" si="735"/>
        <v>0</v>
      </c>
      <c r="AY919">
        <f t="shared" si="736"/>
        <v>1</v>
      </c>
      <c r="AZ919">
        <f t="shared" si="737"/>
        <v>6.0617575141378666E-2</v>
      </c>
      <c r="BC919">
        <v>912</v>
      </c>
      <c r="BD919" t="e">
        <v>#N/A</v>
      </c>
      <c r="BE919" t="e">
        <v>#N/A</v>
      </c>
      <c r="BG919" t="e">
        <f t="shared" si="738"/>
        <v>#N/A</v>
      </c>
      <c r="BH919" t="e">
        <f t="shared" si="739"/>
        <v>#N/A</v>
      </c>
      <c r="BI919" t="e">
        <f t="shared" si="740"/>
        <v>#N/A</v>
      </c>
      <c r="BL919">
        <v>912</v>
      </c>
      <c r="BM919">
        <v>26.559723921927684</v>
      </c>
      <c r="BN919">
        <v>13.974213004586161</v>
      </c>
      <c r="BP919">
        <f t="shared" si="741"/>
        <v>1</v>
      </c>
      <c r="BQ919">
        <f t="shared" si="742"/>
        <v>0</v>
      </c>
      <c r="BR919">
        <f t="shared" si="743"/>
        <v>12.585510917341523</v>
      </c>
      <c r="BU919">
        <v>912</v>
      </c>
      <c r="BV919">
        <v>18.886387573070536</v>
      </c>
      <c r="BW919">
        <v>33.126047323779822</v>
      </c>
      <c r="BY919">
        <f t="shared" si="744"/>
        <v>0</v>
      </c>
      <c r="BZ919">
        <f t="shared" si="745"/>
        <v>1</v>
      </c>
      <c r="CA919">
        <f t="shared" si="746"/>
        <v>14.239659750709286</v>
      </c>
      <c r="CD919">
        <v>912</v>
      </c>
      <c r="CE919">
        <v>22.400650916306191</v>
      </c>
      <c r="CF919">
        <v>21.697089264138793</v>
      </c>
      <c r="CH919">
        <f t="shared" si="747"/>
        <v>1</v>
      </c>
      <c r="CI919">
        <f t="shared" si="748"/>
        <v>0</v>
      </c>
      <c r="CJ919">
        <f t="shared" si="749"/>
        <v>0.70356165216739797</v>
      </c>
      <c r="CM919">
        <v>912</v>
      </c>
      <c r="CN919">
        <v>28.895300813766728</v>
      </c>
      <c r="CO919">
        <v>23.922101634704994</v>
      </c>
      <c r="CQ919">
        <f t="shared" si="750"/>
        <v>1</v>
      </c>
      <c r="CR919">
        <f t="shared" si="751"/>
        <v>0</v>
      </c>
      <c r="CS919">
        <f t="shared" si="752"/>
        <v>4.9731991790617336</v>
      </c>
      <c r="CV919">
        <v>912</v>
      </c>
      <c r="CW919">
        <v>24.270069756867592</v>
      </c>
      <c r="CX919">
        <v>18.089124990134074</v>
      </c>
      <c r="CZ919">
        <f t="shared" si="753"/>
        <v>1</v>
      </c>
      <c r="DA919">
        <f t="shared" si="754"/>
        <v>0</v>
      </c>
      <c r="DB919">
        <f t="shared" si="755"/>
        <v>6.1809447667335178</v>
      </c>
      <c r="DE919">
        <v>912</v>
      </c>
      <c r="DF919">
        <v>13.60542297782046</v>
      </c>
      <c r="DG919">
        <v>21.019635219982266</v>
      </c>
      <c r="DI919">
        <f t="shared" si="756"/>
        <v>0</v>
      </c>
      <c r="DJ919">
        <f t="shared" si="757"/>
        <v>1</v>
      </c>
      <c r="DK919">
        <f t="shared" si="758"/>
        <v>7.4142122421618062</v>
      </c>
      <c r="DN919">
        <v>912</v>
      </c>
      <c r="DO919">
        <v>21.923697388014325</v>
      </c>
      <c r="DP919">
        <v>3.3690425985314683</v>
      </c>
      <c r="DR919">
        <f t="shared" si="759"/>
        <v>1</v>
      </c>
      <c r="DS919">
        <f t="shared" si="760"/>
        <v>0</v>
      </c>
      <c r="DT919">
        <f t="shared" si="761"/>
        <v>18.554654789482857</v>
      </c>
      <c r="DW919">
        <v>912</v>
      </c>
      <c r="DX919">
        <v>23.076866431587135</v>
      </c>
      <c r="DY919">
        <v>25.215160592355129</v>
      </c>
      <c r="EA919">
        <f t="shared" si="762"/>
        <v>0</v>
      </c>
      <c r="EB919">
        <f t="shared" si="763"/>
        <v>1</v>
      </c>
      <c r="EC919">
        <f t="shared" si="764"/>
        <v>2.1382941607679946</v>
      </c>
      <c r="EF919">
        <v>912</v>
      </c>
      <c r="EG919">
        <v>24.559007732249267</v>
      </c>
      <c r="EH919">
        <v>14.63802475283987</v>
      </c>
      <c r="EJ919">
        <f t="shared" si="765"/>
        <v>1</v>
      </c>
      <c r="EK919">
        <f t="shared" si="766"/>
        <v>0</v>
      </c>
      <c r="EL919">
        <f t="shared" si="767"/>
        <v>9.9209829794093967</v>
      </c>
      <c r="EO919">
        <v>912</v>
      </c>
      <c r="EP919">
        <v>20.648889043884452</v>
      </c>
      <c r="EQ919">
        <v>14.385872800643742</v>
      </c>
      <c r="ES919">
        <f t="shared" si="768"/>
        <v>1</v>
      </c>
      <c r="ET919">
        <f t="shared" si="769"/>
        <v>0</v>
      </c>
      <c r="EU919">
        <f t="shared" si="770"/>
        <v>6.2630162432407097</v>
      </c>
    </row>
    <row r="920" spans="1:151" x14ac:dyDescent="0.25">
      <c r="A920">
        <v>913</v>
      </c>
      <c r="B920">
        <v>12.429890364214213</v>
      </c>
      <c r="C920">
        <v>24.580507952818625</v>
      </c>
      <c r="E920">
        <f t="shared" si="720"/>
        <v>0</v>
      </c>
      <c r="F920">
        <f t="shared" si="722"/>
        <v>1</v>
      </c>
      <c r="G920">
        <f t="shared" si="721"/>
        <v>12.150617588604412</v>
      </c>
      <c r="J920">
        <v>913</v>
      </c>
      <c r="K920">
        <v>20.08806017905021</v>
      </c>
      <c r="L920">
        <v>33.145177176226866</v>
      </c>
      <c r="N920">
        <f t="shared" si="723"/>
        <v>0</v>
      </c>
      <c r="O920">
        <f t="shared" si="724"/>
        <v>1</v>
      </c>
      <c r="P920">
        <f t="shared" si="725"/>
        <v>13.057116997176657</v>
      </c>
      <c r="S920">
        <v>913</v>
      </c>
      <c r="T920">
        <v>18.544001650567377</v>
      </c>
      <c r="U920">
        <v>27.257224094144988</v>
      </c>
      <c r="W920">
        <f t="shared" si="726"/>
        <v>0</v>
      </c>
      <c r="X920">
        <f t="shared" si="727"/>
        <v>1</v>
      </c>
      <c r="Y920">
        <f t="shared" si="728"/>
        <v>8.7132224435776102</v>
      </c>
      <c r="AB920">
        <v>913</v>
      </c>
      <c r="AC920">
        <v>21.331231769188484</v>
      </c>
      <c r="AD920">
        <v>17.009248196277753</v>
      </c>
      <c r="AF920">
        <f t="shared" si="729"/>
        <v>1</v>
      </c>
      <c r="AG920">
        <f t="shared" si="730"/>
        <v>0</v>
      </c>
      <c r="AH920">
        <f t="shared" si="731"/>
        <v>4.3219835729107317</v>
      </c>
      <c r="AK920">
        <v>913</v>
      </c>
      <c r="AL920">
        <v>23.689694780679492</v>
      </c>
      <c r="AM920">
        <v>35.096060862370791</v>
      </c>
      <c r="AO920">
        <f t="shared" si="732"/>
        <v>0</v>
      </c>
      <c r="AP920">
        <f t="shared" si="733"/>
        <v>1</v>
      </c>
      <c r="AQ920">
        <f t="shared" si="734"/>
        <v>11.406366081691299</v>
      </c>
      <c r="AT920">
        <v>913</v>
      </c>
      <c r="AU920">
        <v>18.586269785224442</v>
      </c>
      <c r="AV920">
        <v>23.588883892545326</v>
      </c>
      <c r="AX920">
        <f t="shared" si="735"/>
        <v>0</v>
      </c>
      <c r="AY920">
        <f t="shared" si="736"/>
        <v>1</v>
      </c>
      <c r="AZ920">
        <f t="shared" si="737"/>
        <v>5.0026141073208841</v>
      </c>
      <c r="BC920">
        <v>913</v>
      </c>
      <c r="BD920" t="e">
        <v>#N/A</v>
      </c>
      <c r="BE920" t="e">
        <v>#N/A</v>
      </c>
      <c r="BG920" t="e">
        <f t="shared" si="738"/>
        <v>#N/A</v>
      </c>
      <c r="BH920" t="e">
        <f t="shared" si="739"/>
        <v>#N/A</v>
      </c>
      <c r="BI920" t="e">
        <f t="shared" si="740"/>
        <v>#N/A</v>
      </c>
      <c r="BL920">
        <v>913</v>
      </c>
      <c r="BM920">
        <v>30.667503485894933</v>
      </c>
      <c r="BN920">
        <v>11.398257047421632</v>
      </c>
      <c r="BP920">
        <f t="shared" si="741"/>
        <v>1</v>
      </c>
      <c r="BQ920">
        <f t="shared" si="742"/>
        <v>0</v>
      </c>
      <c r="BR920">
        <f t="shared" si="743"/>
        <v>19.269246438473303</v>
      </c>
      <c r="BU920">
        <v>913</v>
      </c>
      <c r="BV920">
        <v>14.18866463467366</v>
      </c>
      <c r="BW920">
        <v>22.988464118201374</v>
      </c>
      <c r="BY920">
        <f t="shared" si="744"/>
        <v>0</v>
      </c>
      <c r="BZ920">
        <f t="shared" si="745"/>
        <v>1</v>
      </c>
      <c r="CA920">
        <f t="shared" si="746"/>
        <v>8.799799483527714</v>
      </c>
      <c r="CD920">
        <v>913</v>
      </c>
      <c r="CE920">
        <v>29.135445752079505</v>
      </c>
      <c r="CF920">
        <v>48.802823392495803</v>
      </c>
      <c r="CH920">
        <f t="shared" si="747"/>
        <v>0</v>
      </c>
      <c r="CI920">
        <f t="shared" si="748"/>
        <v>1</v>
      </c>
      <c r="CJ920">
        <f t="shared" si="749"/>
        <v>19.667377640416298</v>
      </c>
      <c r="CM920">
        <v>913</v>
      </c>
      <c r="CN920">
        <v>23.536757868468509</v>
      </c>
      <c r="CO920">
        <v>40.59881892871735</v>
      </c>
      <c r="CQ920">
        <f t="shared" si="750"/>
        <v>0</v>
      </c>
      <c r="CR920">
        <f t="shared" si="751"/>
        <v>1</v>
      </c>
      <c r="CS920">
        <f t="shared" si="752"/>
        <v>17.062061060248841</v>
      </c>
      <c r="CV920">
        <v>913</v>
      </c>
      <c r="CW920">
        <v>20.918810127060627</v>
      </c>
      <c r="CX920">
        <v>16.020459204714594</v>
      </c>
      <c r="CZ920">
        <f t="shared" si="753"/>
        <v>1</v>
      </c>
      <c r="DA920">
        <f t="shared" si="754"/>
        <v>0</v>
      </c>
      <c r="DB920">
        <f t="shared" si="755"/>
        <v>4.8983509223460331</v>
      </c>
      <c r="DE920">
        <v>913</v>
      </c>
      <c r="DF920">
        <v>28.080290074181537</v>
      </c>
      <c r="DG920">
        <v>23.619948122373142</v>
      </c>
      <c r="DI920">
        <f t="shared" si="756"/>
        <v>1</v>
      </c>
      <c r="DJ920">
        <f t="shared" si="757"/>
        <v>0</v>
      </c>
      <c r="DK920">
        <f t="shared" si="758"/>
        <v>4.4603419518083953</v>
      </c>
      <c r="DN920">
        <v>913</v>
      </c>
      <c r="DO920">
        <v>23.198869532189061</v>
      </c>
      <c r="DP920">
        <v>25.872896661510115</v>
      </c>
      <c r="DR920">
        <f t="shared" si="759"/>
        <v>0</v>
      </c>
      <c r="DS920">
        <f t="shared" si="760"/>
        <v>1</v>
      </c>
      <c r="DT920">
        <f t="shared" si="761"/>
        <v>2.674027129321054</v>
      </c>
      <c r="DW920">
        <v>913</v>
      </c>
      <c r="DX920">
        <v>14.783210563307424</v>
      </c>
      <c r="DY920">
        <v>29.846197088668262</v>
      </c>
      <c r="EA920">
        <f t="shared" si="762"/>
        <v>0</v>
      </c>
      <c r="EB920">
        <f t="shared" si="763"/>
        <v>1</v>
      </c>
      <c r="EC920">
        <f t="shared" si="764"/>
        <v>15.062986525360838</v>
      </c>
      <c r="EF920">
        <v>913</v>
      </c>
      <c r="EG920">
        <v>17.559153472338203</v>
      </c>
      <c r="EH920">
        <v>20.797982117953325</v>
      </c>
      <c r="EJ920">
        <f t="shared" si="765"/>
        <v>0</v>
      </c>
      <c r="EK920">
        <f t="shared" si="766"/>
        <v>1</v>
      </c>
      <c r="EL920">
        <f t="shared" si="767"/>
        <v>3.2388286456151221</v>
      </c>
      <c r="EO920">
        <v>913</v>
      </c>
      <c r="EP920">
        <v>20.830611952523487</v>
      </c>
      <c r="EQ920">
        <v>30.225703961540784</v>
      </c>
      <c r="ES920">
        <f t="shared" si="768"/>
        <v>0</v>
      </c>
      <c r="ET920">
        <f t="shared" si="769"/>
        <v>1</v>
      </c>
      <c r="EU920">
        <f t="shared" si="770"/>
        <v>9.3950920090172971</v>
      </c>
    </row>
    <row r="921" spans="1:151" x14ac:dyDescent="0.25">
      <c r="A921">
        <v>914</v>
      </c>
      <c r="B921">
        <v>15.242605350486695</v>
      </c>
      <c r="C921">
        <v>15.827336674574603</v>
      </c>
      <c r="E921">
        <f t="shared" si="720"/>
        <v>0</v>
      </c>
      <c r="F921">
        <f t="shared" si="722"/>
        <v>1</v>
      </c>
      <c r="G921">
        <f t="shared" si="721"/>
        <v>0.58473132408790818</v>
      </c>
      <c r="J921">
        <v>914</v>
      </c>
      <c r="K921">
        <v>25.301351692847451</v>
      </c>
      <c r="L921">
        <v>34.517297650546624</v>
      </c>
      <c r="N921">
        <f t="shared" si="723"/>
        <v>0</v>
      </c>
      <c r="O921">
        <f t="shared" si="724"/>
        <v>1</v>
      </c>
      <c r="P921">
        <f t="shared" si="725"/>
        <v>9.2159459576991729</v>
      </c>
      <c r="S921">
        <v>914</v>
      </c>
      <c r="T921">
        <v>19.884818401164448</v>
      </c>
      <c r="U921">
        <v>28.105258100421377</v>
      </c>
      <c r="W921">
        <f t="shared" si="726"/>
        <v>0</v>
      </c>
      <c r="X921">
        <f t="shared" si="727"/>
        <v>1</v>
      </c>
      <c r="Y921">
        <f t="shared" si="728"/>
        <v>8.2204396992569286</v>
      </c>
      <c r="AB921">
        <v>914</v>
      </c>
      <c r="AC921">
        <v>21.156727093911467</v>
      </c>
      <c r="AD921">
        <v>17.11362401893247</v>
      </c>
      <c r="AF921">
        <f t="shared" si="729"/>
        <v>1</v>
      </c>
      <c r="AG921">
        <f t="shared" si="730"/>
        <v>0</v>
      </c>
      <c r="AH921">
        <f t="shared" si="731"/>
        <v>4.0431030749789976</v>
      </c>
      <c r="AK921">
        <v>914</v>
      </c>
      <c r="AL921">
        <v>25.419847118730178</v>
      </c>
      <c r="AM921">
        <v>27.869948867297275</v>
      </c>
      <c r="AO921">
        <f t="shared" si="732"/>
        <v>0</v>
      </c>
      <c r="AP921">
        <f t="shared" si="733"/>
        <v>1</v>
      </c>
      <c r="AQ921">
        <f t="shared" si="734"/>
        <v>2.4501017485670964</v>
      </c>
      <c r="AT921">
        <v>914</v>
      </c>
      <c r="AU921">
        <v>18.65839546111981</v>
      </c>
      <c r="AV921">
        <v>24.206194866671176</v>
      </c>
      <c r="AX921">
        <f t="shared" si="735"/>
        <v>0</v>
      </c>
      <c r="AY921">
        <f t="shared" si="736"/>
        <v>1</v>
      </c>
      <c r="AZ921">
        <f t="shared" si="737"/>
        <v>5.5477994055513662</v>
      </c>
      <c r="BC921">
        <v>914</v>
      </c>
      <c r="BD921" t="e">
        <v>#N/A</v>
      </c>
      <c r="BE921" t="e">
        <v>#N/A</v>
      </c>
      <c r="BG921" t="e">
        <f t="shared" si="738"/>
        <v>#N/A</v>
      </c>
      <c r="BH921" t="e">
        <f t="shared" si="739"/>
        <v>#N/A</v>
      </c>
      <c r="BI921" t="e">
        <f t="shared" si="740"/>
        <v>#N/A</v>
      </c>
      <c r="BL921">
        <v>914</v>
      </c>
      <c r="BM921">
        <v>31.312129340976718</v>
      </c>
      <c r="BN921">
        <v>14.463677148719311</v>
      </c>
      <c r="BP921">
        <f t="shared" si="741"/>
        <v>1</v>
      </c>
      <c r="BQ921">
        <f t="shared" si="742"/>
        <v>0</v>
      </c>
      <c r="BR921">
        <f t="shared" si="743"/>
        <v>16.848452192257405</v>
      </c>
      <c r="BU921">
        <v>914</v>
      </c>
      <c r="BV921">
        <v>25.207149876747692</v>
      </c>
      <c r="BW921">
        <v>18.532754005126961</v>
      </c>
      <c r="BY921">
        <f t="shared" si="744"/>
        <v>1</v>
      </c>
      <c r="BZ921">
        <f t="shared" si="745"/>
        <v>0</v>
      </c>
      <c r="CA921">
        <f t="shared" si="746"/>
        <v>6.6743958716207317</v>
      </c>
      <c r="CD921">
        <v>914</v>
      </c>
      <c r="CE921">
        <v>24.554178556512134</v>
      </c>
      <c r="CF921">
        <v>48.822078544362995</v>
      </c>
      <c r="CH921">
        <f t="shared" si="747"/>
        <v>0</v>
      </c>
      <c r="CI921">
        <f t="shared" si="748"/>
        <v>1</v>
      </c>
      <c r="CJ921">
        <f t="shared" si="749"/>
        <v>24.267899987850861</v>
      </c>
      <c r="CM921">
        <v>914</v>
      </c>
      <c r="CN921">
        <v>20.501927891619278</v>
      </c>
      <c r="CO921">
        <v>22.058896452488106</v>
      </c>
      <c r="CQ921">
        <f t="shared" si="750"/>
        <v>0</v>
      </c>
      <c r="CR921">
        <f t="shared" si="751"/>
        <v>1</v>
      </c>
      <c r="CS921">
        <f t="shared" si="752"/>
        <v>1.5569685608688282</v>
      </c>
      <c r="CV921">
        <v>914</v>
      </c>
      <c r="CW921">
        <v>19.341523395651571</v>
      </c>
      <c r="CX921">
        <v>20.622809571435926</v>
      </c>
      <c r="CZ921">
        <f t="shared" si="753"/>
        <v>0</v>
      </c>
      <c r="DA921">
        <f t="shared" si="754"/>
        <v>1</v>
      </c>
      <c r="DB921">
        <f t="shared" si="755"/>
        <v>1.2812861757843557</v>
      </c>
      <c r="DE921">
        <v>914</v>
      </c>
      <c r="DF921">
        <v>26.846066618884734</v>
      </c>
      <c r="DG921">
        <v>24.682375692803024</v>
      </c>
      <c r="DI921">
        <f t="shared" si="756"/>
        <v>1</v>
      </c>
      <c r="DJ921">
        <f t="shared" si="757"/>
        <v>0</v>
      </c>
      <c r="DK921">
        <f t="shared" si="758"/>
        <v>2.1636909260817099</v>
      </c>
      <c r="DN921">
        <v>914</v>
      </c>
      <c r="DO921">
        <v>23.806338611039685</v>
      </c>
      <c r="DP921">
        <v>26.063778053609699</v>
      </c>
      <c r="DR921">
        <f t="shared" si="759"/>
        <v>0</v>
      </c>
      <c r="DS921">
        <f t="shared" si="760"/>
        <v>1</v>
      </c>
      <c r="DT921">
        <f t="shared" si="761"/>
        <v>2.2574394425700142</v>
      </c>
      <c r="DW921">
        <v>914</v>
      </c>
      <c r="DX921">
        <v>17.465265932958356</v>
      </c>
      <c r="DY921">
        <v>14.80446221333758</v>
      </c>
      <c r="EA921">
        <f t="shared" si="762"/>
        <v>1</v>
      </c>
      <c r="EB921">
        <f t="shared" si="763"/>
        <v>0</v>
      </c>
      <c r="EC921">
        <f t="shared" si="764"/>
        <v>2.6608037196207768</v>
      </c>
      <c r="EF921">
        <v>914</v>
      </c>
      <c r="EG921">
        <v>20.1989636938746</v>
      </c>
      <c r="EH921">
        <v>12.844728104870702</v>
      </c>
      <c r="EJ921">
        <f t="shared" si="765"/>
        <v>1</v>
      </c>
      <c r="EK921">
        <f t="shared" si="766"/>
        <v>0</v>
      </c>
      <c r="EL921">
        <f t="shared" si="767"/>
        <v>7.3542355890038973</v>
      </c>
      <c r="EO921">
        <v>914</v>
      </c>
      <c r="EP921">
        <v>16.960364071018532</v>
      </c>
      <c r="EQ921">
        <v>7.7511827300141967</v>
      </c>
      <c r="ES921">
        <f t="shared" si="768"/>
        <v>1</v>
      </c>
      <c r="ET921">
        <f t="shared" si="769"/>
        <v>0</v>
      </c>
      <c r="EU921">
        <f t="shared" si="770"/>
        <v>9.2091813410043351</v>
      </c>
    </row>
    <row r="922" spans="1:151" x14ac:dyDescent="0.25">
      <c r="A922">
        <v>915</v>
      </c>
      <c r="B922">
        <v>13.775885545153399</v>
      </c>
      <c r="C922">
        <v>5.0925692780103589</v>
      </c>
      <c r="E922">
        <f t="shared" si="720"/>
        <v>1</v>
      </c>
      <c r="F922">
        <f t="shared" si="722"/>
        <v>0</v>
      </c>
      <c r="G922">
        <f t="shared" si="721"/>
        <v>8.6833162671430397</v>
      </c>
      <c r="J922">
        <v>915</v>
      </c>
      <c r="K922">
        <v>15.137823967900987</v>
      </c>
      <c r="L922">
        <v>24.154913614136465</v>
      </c>
      <c r="N922">
        <f t="shared" si="723"/>
        <v>0</v>
      </c>
      <c r="O922">
        <f t="shared" si="724"/>
        <v>1</v>
      </c>
      <c r="P922">
        <f t="shared" si="725"/>
        <v>9.0170896462354779</v>
      </c>
      <c r="S922">
        <v>915</v>
      </c>
      <c r="T922">
        <v>16.668865350497029</v>
      </c>
      <c r="U922">
        <v>58.160806703906609</v>
      </c>
      <c r="W922">
        <f t="shared" si="726"/>
        <v>0</v>
      </c>
      <c r="X922">
        <f t="shared" si="727"/>
        <v>1</v>
      </c>
      <c r="Y922">
        <f t="shared" si="728"/>
        <v>41.49194135340958</v>
      </c>
      <c r="AB922">
        <v>915</v>
      </c>
      <c r="AC922">
        <v>29.617943398337651</v>
      </c>
      <c r="AD922">
        <v>16.910271551810123</v>
      </c>
      <c r="AF922">
        <f t="shared" si="729"/>
        <v>1</v>
      </c>
      <c r="AG922">
        <f t="shared" si="730"/>
        <v>0</v>
      </c>
      <c r="AH922">
        <f t="shared" si="731"/>
        <v>12.707671846527528</v>
      </c>
      <c r="AK922">
        <v>915</v>
      </c>
      <c r="AL922">
        <v>25.760079559918022</v>
      </c>
      <c r="AM922">
        <v>26.754197589677378</v>
      </c>
      <c r="AO922">
        <f t="shared" si="732"/>
        <v>0</v>
      </c>
      <c r="AP922">
        <f t="shared" si="733"/>
        <v>1</v>
      </c>
      <c r="AQ922">
        <f t="shared" si="734"/>
        <v>0.99411802975935615</v>
      </c>
      <c r="AT922">
        <v>915</v>
      </c>
      <c r="AU922">
        <v>25.022700608996821</v>
      </c>
      <c r="AV922">
        <v>26.918371964377599</v>
      </c>
      <c r="AX922">
        <f t="shared" si="735"/>
        <v>0</v>
      </c>
      <c r="AY922">
        <f t="shared" si="736"/>
        <v>1</v>
      </c>
      <c r="AZ922">
        <f t="shared" si="737"/>
        <v>1.8956713553807774</v>
      </c>
      <c r="BC922">
        <v>915</v>
      </c>
      <c r="BD922" t="e">
        <v>#N/A</v>
      </c>
      <c r="BE922" t="e">
        <v>#N/A</v>
      </c>
      <c r="BG922" t="e">
        <f t="shared" si="738"/>
        <v>#N/A</v>
      </c>
      <c r="BH922" t="e">
        <f t="shared" si="739"/>
        <v>#N/A</v>
      </c>
      <c r="BI922" t="e">
        <f t="shared" si="740"/>
        <v>#N/A</v>
      </c>
      <c r="BL922">
        <v>915</v>
      </c>
      <c r="BM922">
        <v>33.706271959062626</v>
      </c>
      <c r="BN922">
        <v>13.098824681247386</v>
      </c>
      <c r="BP922">
        <f t="shared" si="741"/>
        <v>1</v>
      </c>
      <c r="BQ922">
        <f t="shared" si="742"/>
        <v>0</v>
      </c>
      <c r="BR922">
        <f t="shared" si="743"/>
        <v>20.60744727781524</v>
      </c>
      <c r="BU922">
        <v>915</v>
      </c>
      <c r="BV922">
        <v>30.54459230971084</v>
      </c>
      <c r="BW922">
        <v>20.358609063645272</v>
      </c>
      <c r="BY922">
        <f t="shared" si="744"/>
        <v>1</v>
      </c>
      <c r="BZ922">
        <f t="shared" si="745"/>
        <v>0</v>
      </c>
      <c r="CA922">
        <f t="shared" si="746"/>
        <v>10.185983246065568</v>
      </c>
      <c r="CD922">
        <v>915</v>
      </c>
      <c r="CE922">
        <v>19.475571711741154</v>
      </c>
      <c r="CF922">
        <v>20.910105558776102</v>
      </c>
      <c r="CH922">
        <f t="shared" si="747"/>
        <v>0</v>
      </c>
      <c r="CI922">
        <f t="shared" si="748"/>
        <v>1</v>
      </c>
      <c r="CJ922">
        <f t="shared" si="749"/>
        <v>1.4345338470349489</v>
      </c>
      <c r="CM922">
        <v>915</v>
      </c>
      <c r="CN922">
        <v>18.349554297319138</v>
      </c>
      <c r="CO922">
        <v>8.7327199611493231</v>
      </c>
      <c r="CQ922">
        <f t="shared" si="750"/>
        <v>1</v>
      </c>
      <c r="CR922">
        <f t="shared" si="751"/>
        <v>0</v>
      </c>
      <c r="CS922">
        <f t="shared" si="752"/>
        <v>9.6168343361698145</v>
      </c>
      <c r="CV922">
        <v>915</v>
      </c>
      <c r="CW922">
        <v>26.077214546251643</v>
      </c>
      <c r="CX922">
        <v>16.469985124906213</v>
      </c>
      <c r="CZ922">
        <f t="shared" si="753"/>
        <v>1</v>
      </c>
      <c r="DA922">
        <f t="shared" si="754"/>
        <v>0</v>
      </c>
      <c r="DB922">
        <f t="shared" si="755"/>
        <v>9.6072294213454299</v>
      </c>
      <c r="DE922">
        <v>915</v>
      </c>
      <c r="DF922">
        <v>17.631561380859441</v>
      </c>
      <c r="DG922">
        <v>16.854797446496008</v>
      </c>
      <c r="DI922">
        <f t="shared" si="756"/>
        <v>1</v>
      </c>
      <c r="DJ922">
        <f t="shared" si="757"/>
        <v>0</v>
      </c>
      <c r="DK922">
        <f t="shared" si="758"/>
        <v>0.77676393436343361</v>
      </c>
      <c r="DN922">
        <v>915</v>
      </c>
      <c r="DO922">
        <v>22.629922359912044</v>
      </c>
      <c r="DP922">
        <v>13.733292842024971</v>
      </c>
      <c r="DR922">
        <f t="shared" si="759"/>
        <v>1</v>
      </c>
      <c r="DS922">
        <f t="shared" si="760"/>
        <v>0</v>
      </c>
      <c r="DT922">
        <f t="shared" si="761"/>
        <v>8.8966295178870727</v>
      </c>
      <c r="DW922">
        <v>915</v>
      </c>
      <c r="DX922">
        <v>13.299303033913505</v>
      </c>
      <c r="DY922">
        <v>12.316260527577203</v>
      </c>
      <c r="EA922">
        <f t="shared" si="762"/>
        <v>1</v>
      </c>
      <c r="EB922">
        <f t="shared" si="763"/>
        <v>0</v>
      </c>
      <c r="EC922">
        <f t="shared" si="764"/>
        <v>0.98304250633630197</v>
      </c>
      <c r="EF922">
        <v>915</v>
      </c>
      <c r="EG922">
        <v>22.276242197747717</v>
      </c>
      <c r="EH922">
        <v>16.123651934092798</v>
      </c>
      <c r="EJ922">
        <f t="shared" si="765"/>
        <v>1</v>
      </c>
      <c r="EK922">
        <f t="shared" si="766"/>
        <v>0</v>
      </c>
      <c r="EL922">
        <f t="shared" si="767"/>
        <v>6.1525902636549183</v>
      </c>
      <c r="EO922">
        <v>915</v>
      </c>
      <c r="EP922">
        <v>19.633271134010265</v>
      </c>
      <c r="EQ922">
        <v>21.301095936979387</v>
      </c>
      <c r="ES922">
        <f t="shared" si="768"/>
        <v>0</v>
      </c>
      <c r="ET922">
        <f t="shared" si="769"/>
        <v>1</v>
      </c>
      <c r="EU922">
        <f t="shared" si="770"/>
        <v>1.6678248029691218</v>
      </c>
    </row>
    <row r="923" spans="1:151" x14ac:dyDescent="0.25">
      <c r="A923">
        <v>916</v>
      </c>
      <c r="B923">
        <v>3.2075229323273504</v>
      </c>
      <c r="C923">
        <v>26.758752020606842</v>
      </c>
      <c r="E923">
        <f t="shared" si="720"/>
        <v>0</v>
      </c>
      <c r="F923">
        <f t="shared" si="722"/>
        <v>1</v>
      </c>
      <c r="G923">
        <f t="shared" si="721"/>
        <v>23.551229088279491</v>
      </c>
      <c r="J923">
        <v>916</v>
      </c>
      <c r="K923">
        <v>26.846529660299733</v>
      </c>
      <c r="L923">
        <v>23.275665840011346</v>
      </c>
      <c r="N923">
        <f t="shared" si="723"/>
        <v>1</v>
      </c>
      <c r="O923">
        <f t="shared" si="724"/>
        <v>0</v>
      </c>
      <c r="P923">
        <f t="shared" si="725"/>
        <v>3.5708638202883876</v>
      </c>
      <c r="S923">
        <v>916</v>
      </c>
      <c r="T923">
        <v>20.979111248672091</v>
      </c>
      <c r="U923">
        <v>36.318439291050957</v>
      </c>
      <c r="W923">
        <f t="shared" si="726"/>
        <v>0</v>
      </c>
      <c r="X923">
        <f t="shared" si="727"/>
        <v>1</v>
      </c>
      <c r="Y923">
        <f t="shared" si="728"/>
        <v>15.339328042378867</v>
      </c>
      <c r="AB923">
        <v>916</v>
      </c>
      <c r="AC923">
        <v>31.931272361913997</v>
      </c>
      <c r="AD923">
        <v>16.141676765676795</v>
      </c>
      <c r="AF923">
        <f t="shared" si="729"/>
        <v>1</v>
      </c>
      <c r="AG923">
        <f t="shared" si="730"/>
        <v>0</v>
      </c>
      <c r="AH923">
        <f t="shared" si="731"/>
        <v>15.789595596237202</v>
      </c>
      <c r="AK923">
        <v>916</v>
      </c>
      <c r="AL923">
        <v>15.735875596696161</v>
      </c>
      <c r="AM923">
        <v>36.230681928866566</v>
      </c>
      <c r="AO923">
        <f t="shared" si="732"/>
        <v>0</v>
      </c>
      <c r="AP923">
        <f t="shared" si="733"/>
        <v>1</v>
      </c>
      <c r="AQ923">
        <f t="shared" si="734"/>
        <v>20.494806332170405</v>
      </c>
      <c r="AT923">
        <v>916</v>
      </c>
      <c r="AU923">
        <v>17.798495227879517</v>
      </c>
      <c r="AV923">
        <v>25.698321535138373</v>
      </c>
      <c r="AX923">
        <f t="shared" si="735"/>
        <v>0</v>
      </c>
      <c r="AY923">
        <f t="shared" si="736"/>
        <v>1</v>
      </c>
      <c r="AZ923">
        <f t="shared" si="737"/>
        <v>7.8998263072588557</v>
      </c>
      <c r="BC923">
        <v>916</v>
      </c>
      <c r="BD923" t="e">
        <v>#N/A</v>
      </c>
      <c r="BE923" t="e">
        <v>#N/A</v>
      </c>
      <c r="BG923" t="e">
        <f t="shared" si="738"/>
        <v>#N/A</v>
      </c>
      <c r="BH923" t="e">
        <f t="shared" si="739"/>
        <v>#N/A</v>
      </c>
      <c r="BI923" t="e">
        <f t="shared" si="740"/>
        <v>#N/A</v>
      </c>
      <c r="BL923">
        <v>916</v>
      </c>
      <c r="BM923">
        <v>25.633704777068491</v>
      </c>
      <c r="BN923">
        <v>2.6244366727686543</v>
      </c>
      <c r="BP923">
        <f t="shared" si="741"/>
        <v>1</v>
      </c>
      <c r="BQ923">
        <f t="shared" si="742"/>
        <v>0</v>
      </c>
      <c r="BR923">
        <f t="shared" si="743"/>
        <v>23.009268104299835</v>
      </c>
      <c r="BU923">
        <v>916</v>
      </c>
      <c r="BV923">
        <v>25.830037866127427</v>
      </c>
      <c r="BW923">
        <v>32.252522287176205</v>
      </c>
      <c r="BY923">
        <f t="shared" si="744"/>
        <v>0</v>
      </c>
      <c r="BZ923">
        <f t="shared" si="745"/>
        <v>1</v>
      </c>
      <c r="CA923">
        <f t="shared" si="746"/>
        <v>6.4224844210487788</v>
      </c>
      <c r="CD923">
        <v>916</v>
      </c>
      <c r="CE923">
        <v>27.683228769390503</v>
      </c>
      <c r="CF923">
        <v>16.225159024521858</v>
      </c>
      <c r="CH923">
        <f t="shared" si="747"/>
        <v>1</v>
      </c>
      <c r="CI923">
        <f t="shared" si="748"/>
        <v>0</v>
      </c>
      <c r="CJ923">
        <f t="shared" si="749"/>
        <v>11.458069744868645</v>
      </c>
      <c r="CM923">
        <v>916</v>
      </c>
      <c r="CN923">
        <v>24.799891456007146</v>
      </c>
      <c r="CO923">
        <v>36.396559445587187</v>
      </c>
      <c r="CQ923">
        <f t="shared" si="750"/>
        <v>0</v>
      </c>
      <c r="CR923">
        <f t="shared" si="751"/>
        <v>1</v>
      </c>
      <c r="CS923">
        <f t="shared" si="752"/>
        <v>11.596667989580041</v>
      </c>
      <c r="CV923">
        <v>916</v>
      </c>
      <c r="CW923">
        <v>24.406866254305367</v>
      </c>
      <c r="CX923">
        <v>16.582503962587211</v>
      </c>
      <c r="CZ923">
        <f t="shared" si="753"/>
        <v>1</v>
      </c>
      <c r="DA923">
        <f t="shared" si="754"/>
        <v>0</v>
      </c>
      <c r="DB923">
        <f t="shared" si="755"/>
        <v>7.8243622917181561</v>
      </c>
      <c r="DE923">
        <v>916</v>
      </c>
      <c r="DF923">
        <v>25.054424273565669</v>
      </c>
      <c r="DG923">
        <v>18.612193728896901</v>
      </c>
      <c r="DI923">
        <f t="shared" si="756"/>
        <v>1</v>
      </c>
      <c r="DJ923">
        <f t="shared" si="757"/>
        <v>0</v>
      </c>
      <c r="DK923">
        <f t="shared" si="758"/>
        <v>6.4422305446687673</v>
      </c>
      <c r="DN923">
        <v>916</v>
      </c>
      <c r="DO923">
        <v>21.203307752322385</v>
      </c>
      <c r="DP923">
        <v>31.399480528607906</v>
      </c>
      <c r="DR923">
        <f t="shared" si="759"/>
        <v>0</v>
      </c>
      <c r="DS923">
        <f t="shared" si="760"/>
        <v>1</v>
      </c>
      <c r="DT923">
        <f t="shared" si="761"/>
        <v>10.196172776285522</v>
      </c>
      <c r="DW923">
        <v>916</v>
      </c>
      <c r="DX923">
        <v>22.406774701501753</v>
      </c>
      <c r="DY923">
        <v>23.823374527767161</v>
      </c>
      <c r="EA923">
        <f t="shared" si="762"/>
        <v>0</v>
      </c>
      <c r="EB923">
        <f t="shared" si="763"/>
        <v>1</v>
      </c>
      <c r="EC923">
        <f t="shared" si="764"/>
        <v>1.4165998262654078</v>
      </c>
      <c r="EF923">
        <v>916</v>
      </c>
      <c r="EG923">
        <v>23.676609909989061</v>
      </c>
      <c r="EH923">
        <v>9.7865601116902319</v>
      </c>
      <c r="EJ923">
        <f t="shared" si="765"/>
        <v>1</v>
      </c>
      <c r="EK923">
        <f t="shared" si="766"/>
        <v>0</v>
      </c>
      <c r="EL923">
        <f t="shared" si="767"/>
        <v>13.890049798298829</v>
      </c>
      <c r="EO923">
        <v>916</v>
      </c>
      <c r="EP923">
        <v>22.197575871944821</v>
      </c>
      <c r="EQ923">
        <v>42.205184414403668</v>
      </c>
      <c r="ES923">
        <f t="shared" si="768"/>
        <v>0</v>
      </c>
      <c r="ET923">
        <f t="shared" si="769"/>
        <v>1</v>
      </c>
      <c r="EU923">
        <f t="shared" si="770"/>
        <v>20.007608542458847</v>
      </c>
    </row>
    <row r="924" spans="1:151" x14ac:dyDescent="0.25">
      <c r="A924">
        <v>917</v>
      </c>
      <c r="B924">
        <v>16.073269919607149</v>
      </c>
      <c r="C924">
        <v>11.286846460100843</v>
      </c>
      <c r="E924">
        <f t="shared" si="720"/>
        <v>1</v>
      </c>
      <c r="F924">
        <f t="shared" si="722"/>
        <v>0</v>
      </c>
      <c r="G924">
        <f t="shared" si="721"/>
        <v>4.786423459506306</v>
      </c>
      <c r="J924">
        <v>917</v>
      </c>
      <c r="K924">
        <v>27.263003157791029</v>
      </c>
      <c r="L924">
        <v>34.975478478369851</v>
      </c>
      <c r="N924">
        <f t="shared" si="723"/>
        <v>0</v>
      </c>
      <c r="O924">
        <f t="shared" si="724"/>
        <v>1</v>
      </c>
      <c r="P924">
        <f t="shared" si="725"/>
        <v>7.7124753205788217</v>
      </c>
      <c r="S924">
        <v>917</v>
      </c>
      <c r="T924">
        <v>16.335220533185453</v>
      </c>
      <c r="U924">
        <v>36.2318303193872</v>
      </c>
      <c r="W924">
        <f t="shared" si="726"/>
        <v>0</v>
      </c>
      <c r="X924">
        <f t="shared" si="727"/>
        <v>1</v>
      </c>
      <c r="Y924">
        <f t="shared" si="728"/>
        <v>19.896609786201747</v>
      </c>
      <c r="AB924">
        <v>917</v>
      </c>
      <c r="AC924">
        <v>19.061287548340236</v>
      </c>
      <c r="AD924">
        <v>17.442948586860002</v>
      </c>
      <c r="AF924">
        <f t="shared" si="729"/>
        <v>1</v>
      </c>
      <c r="AG924">
        <f t="shared" si="730"/>
        <v>0</v>
      </c>
      <c r="AH924">
        <f t="shared" si="731"/>
        <v>1.6183389614802337</v>
      </c>
      <c r="AK924">
        <v>917</v>
      </c>
      <c r="AL924">
        <v>22.669467485649562</v>
      </c>
      <c r="AM924">
        <v>31.548551225658404</v>
      </c>
      <c r="AO924">
        <f t="shared" si="732"/>
        <v>0</v>
      </c>
      <c r="AP924">
        <f t="shared" si="733"/>
        <v>1</v>
      </c>
      <c r="AQ924">
        <f t="shared" si="734"/>
        <v>8.8790837400088414</v>
      </c>
      <c r="AT924">
        <v>917</v>
      </c>
      <c r="AU924">
        <v>21.47248169093843</v>
      </c>
      <c r="AV924">
        <v>29.895227760062859</v>
      </c>
      <c r="AX924">
        <f t="shared" si="735"/>
        <v>0</v>
      </c>
      <c r="AY924">
        <f t="shared" si="736"/>
        <v>1</v>
      </c>
      <c r="AZ924">
        <f t="shared" si="737"/>
        <v>8.4227460691244289</v>
      </c>
      <c r="BC924">
        <v>917</v>
      </c>
      <c r="BD924" t="e">
        <v>#N/A</v>
      </c>
      <c r="BE924" t="e">
        <v>#N/A</v>
      </c>
      <c r="BG924" t="e">
        <f t="shared" si="738"/>
        <v>#N/A</v>
      </c>
      <c r="BH924" t="e">
        <f t="shared" si="739"/>
        <v>#N/A</v>
      </c>
      <c r="BI924" t="e">
        <f t="shared" si="740"/>
        <v>#N/A</v>
      </c>
      <c r="BL924">
        <v>917</v>
      </c>
      <c r="BM924">
        <v>33.3423608694617</v>
      </c>
      <c r="BN924">
        <v>9.4769724509237374</v>
      </c>
      <c r="BP924">
        <f t="shared" si="741"/>
        <v>1</v>
      </c>
      <c r="BQ924">
        <f t="shared" si="742"/>
        <v>0</v>
      </c>
      <c r="BR924">
        <f t="shared" si="743"/>
        <v>23.865388418537961</v>
      </c>
      <c r="BU924">
        <v>917</v>
      </c>
      <c r="BV924">
        <v>33.320148263714238</v>
      </c>
      <c r="BW924">
        <v>17.868924855267046</v>
      </c>
      <c r="BY924">
        <f t="shared" si="744"/>
        <v>1</v>
      </c>
      <c r="BZ924">
        <f t="shared" si="745"/>
        <v>0</v>
      </c>
      <c r="CA924">
        <f t="shared" si="746"/>
        <v>15.451223408447191</v>
      </c>
      <c r="CD924">
        <v>917</v>
      </c>
      <c r="CE924">
        <v>29.268008263126966</v>
      </c>
      <c r="CF924">
        <v>13.868576046902362</v>
      </c>
      <c r="CH924">
        <f t="shared" si="747"/>
        <v>1</v>
      </c>
      <c r="CI924">
        <f t="shared" si="748"/>
        <v>0</v>
      </c>
      <c r="CJ924">
        <f t="shared" si="749"/>
        <v>15.399432216224604</v>
      </c>
      <c r="CM924">
        <v>917</v>
      </c>
      <c r="CN924">
        <v>21.313309559409035</v>
      </c>
      <c r="CO924">
        <v>15.213496739863261</v>
      </c>
      <c r="CQ924">
        <f t="shared" si="750"/>
        <v>1</v>
      </c>
      <c r="CR924">
        <f t="shared" si="751"/>
        <v>0</v>
      </c>
      <c r="CS924">
        <f t="shared" si="752"/>
        <v>6.0998128195457735</v>
      </c>
      <c r="CV924">
        <v>917</v>
      </c>
      <c r="CW924">
        <v>25.261900868383879</v>
      </c>
      <c r="CX924">
        <v>15.846966176335972</v>
      </c>
      <c r="CZ924">
        <f t="shared" si="753"/>
        <v>1</v>
      </c>
      <c r="DA924">
        <f t="shared" si="754"/>
        <v>0</v>
      </c>
      <c r="DB924">
        <f t="shared" si="755"/>
        <v>9.4149346920479076</v>
      </c>
      <c r="DE924">
        <v>917</v>
      </c>
      <c r="DF924">
        <v>22.516046778993143</v>
      </c>
      <c r="DG924">
        <v>21.131278402428503</v>
      </c>
      <c r="DI924">
        <f t="shared" si="756"/>
        <v>1</v>
      </c>
      <c r="DJ924">
        <f t="shared" si="757"/>
        <v>0</v>
      </c>
      <c r="DK924">
        <f t="shared" si="758"/>
        <v>1.3847683765646401</v>
      </c>
      <c r="DN924">
        <v>917</v>
      </c>
      <c r="DO924">
        <v>21.080914535997376</v>
      </c>
      <c r="DP924">
        <v>13.741987709346668</v>
      </c>
      <c r="DR924">
        <f t="shared" si="759"/>
        <v>1</v>
      </c>
      <c r="DS924">
        <f t="shared" si="760"/>
        <v>0</v>
      </c>
      <c r="DT924">
        <f t="shared" si="761"/>
        <v>7.3389268266507077</v>
      </c>
      <c r="DW924">
        <v>917</v>
      </c>
      <c r="DX924">
        <v>10.934211028480515</v>
      </c>
      <c r="DY924">
        <v>29.764731510610609</v>
      </c>
      <c r="EA924">
        <f t="shared" si="762"/>
        <v>0</v>
      </c>
      <c r="EB924">
        <f t="shared" si="763"/>
        <v>1</v>
      </c>
      <c r="EC924">
        <f t="shared" si="764"/>
        <v>18.830520482130094</v>
      </c>
      <c r="EF924">
        <v>917</v>
      </c>
      <c r="EG924">
        <v>19.657147958436639</v>
      </c>
      <c r="EH924">
        <v>15.015762192159221</v>
      </c>
      <c r="EJ924">
        <f t="shared" si="765"/>
        <v>1</v>
      </c>
      <c r="EK924">
        <f t="shared" si="766"/>
        <v>0</v>
      </c>
      <c r="EL924">
        <f t="shared" si="767"/>
        <v>4.6413857662774181</v>
      </c>
      <c r="EO924">
        <v>917</v>
      </c>
      <c r="EP924">
        <v>21.65297551195205</v>
      </c>
      <c r="EQ924">
        <v>12.591233600890842</v>
      </c>
      <c r="ES924">
        <f t="shared" si="768"/>
        <v>1</v>
      </c>
      <c r="ET924">
        <f t="shared" si="769"/>
        <v>0</v>
      </c>
      <c r="EU924">
        <f t="shared" si="770"/>
        <v>9.0617419110612083</v>
      </c>
    </row>
    <row r="925" spans="1:151" x14ac:dyDescent="0.25">
      <c r="A925">
        <v>918</v>
      </c>
      <c r="B925">
        <v>9.0262181500445493</v>
      </c>
      <c r="C925">
        <v>15.247709438447757</v>
      </c>
      <c r="E925">
        <f t="shared" si="720"/>
        <v>0</v>
      </c>
      <c r="F925">
        <f t="shared" si="722"/>
        <v>1</v>
      </c>
      <c r="G925">
        <f t="shared" si="721"/>
        <v>6.2214912884032074</v>
      </c>
      <c r="J925">
        <v>918</v>
      </c>
      <c r="K925">
        <v>29.14750425010094</v>
      </c>
      <c r="L925">
        <v>23.793838604789986</v>
      </c>
      <c r="N925">
        <f t="shared" si="723"/>
        <v>1</v>
      </c>
      <c r="O925">
        <f t="shared" si="724"/>
        <v>0</v>
      </c>
      <c r="P925">
        <f t="shared" si="725"/>
        <v>5.3536656453109543</v>
      </c>
      <c r="S925">
        <v>918</v>
      </c>
      <c r="T925">
        <v>15.07312680677207</v>
      </c>
      <c r="U925">
        <v>19.298675800091196</v>
      </c>
      <c r="W925">
        <f t="shared" si="726"/>
        <v>0</v>
      </c>
      <c r="X925">
        <f t="shared" si="727"/>
        <v>1</v>
      </c>
      <c r="Y925">
        <f t="shared" si="728"/>
        <v>4.2255489933191264</v>
      </c>
      <c r="AB925">
        <v>918</v>
      </c>
      <c r="AC925">
        <v>24.359993073995113</v>
      </c>
      <c r="AD925">
        <v>16.857207029686233</v>
      </c>
      <c r="AF925">
        <f t="shared" si="729"/>
        <v>1</v>
      </c>
      <c r="AG925">
        <f t="shared" si="730"/>
        <v>0</v>
      </c>
      <c r="AH925">
        <f t="shared" si="731"/>
        <v>7.5027860443088805</v>
      </c>
      <c r="AK925">
        <v>918</v>
      </c>
      <c r="AL925">
        <v>18.037576562198982</v>
      </c>
      <c r="AM925">
        <v>35.410599223793803</v>
      </c>
      <c r="AO925">
        <f t="shared" si="732"/>
        <v>0</v>
      </c>
      <c r="AP925">
        <f t="shared" si="733"/>
        <v>1</v>
      </c>
      <c r="AQ925">
        <f t="shared" si="734"/>
        <v>17.37302266159482</v>
      </c>
      <c r="AT925">
        <v>918</v>
      </c>
      <c r="AU925">
        <v>23.057617391436196</v>
      </c>
      <c r="AV925">
        <v>23.327672718301262</v>
      </c>
      <c r="AX925">
        <f t="shared" si="735"/>
        <v>0</v>
      </c>
      <c r="AY925">
        <f t="shared" si="736"/>
        <v>1</v>
      </c>
      <c r="AZ925">
        <f t="shared" si="737"/>
        <v>0.27005532686506584</v>
      </c>
      <c r="BC925">
        <v>918</v>
      </c>
      <c r="BD925" t="e">
        <v>#N/A</v>
      </c>
      <c r="BE925" t="e">
        <v>#N/A</v>
      </c>
      <c r="BG925" t="e">
        <f t="shared" si="738"/>
        <v>#N/A</v>
      </c>
      <c r="BH925" t="e">
        <f t="shared" si="739"/>
        <v>#N/A</v>
      </c>
      <c r="BI925" t="e">
        <f t="shared" si="740"/>
        <v>#N/A</v>
      </c>
      <c r="BL925">
        <v>918</v>
      </c>
      <c r="BM925">
        <v>37.440307045469233</v>
      </c>
      <c r="BN925">
        <v>10.897202252071382</v>
      </c>
      <c r="BP925">
        <f t="shared" si="741"/>
        <v>1</v>
      </c>
      <c r="BQ925">
        <f t="shared" si="742"/>
        <v>0</v>
      </c>
      <c r="BR925">
        <f t="shared" si="743"/>
        <v>26.543104793397852</v>
      </c>
      <c r="BU925">
        <v>918</v>
      </c>
      <c r="BV925">
        <v>23.286421111889595</v>
      </c>
      <c r="BW925">
        <v>34.143373767275563</v>
      </c>
      <c r="BY925">
        <f t="shared" si="744"/>
        <v>0</v>
      </c>
      <c r="BZ925">
        <f t="shared" si="745"/>
        <v>1</v>
      </c>
      <c r="CA925">
        <f t="shared" si="746"/>
        <v>10.856952655385967</v>
      </c>
      <c r="CD925">
        <v>918</v>
      </c>
      <c r="CE925">
        <v>22.321800605491717</v>
      </c>
      <c r="CF925">
        <v>14.262691048879587</v>
      </c>
      <c r="CH925">
        <f t="shared" si="747"/>
        <v>1</v>
      </c>
      <c r="CI925">
        <f t="shared" si="748"/>
        <v>0</v>
      </c>
      <c r="CJ925">
        <f t="shared" si="749"/>
        <v>8.05910955661213</v>
      </c>
      <c r="CM925">
        <v>918</v>
      </c>
      <c r="CN925">
        <v>21.570189492340475</v>
      </c>
      <c r="CO925">
        <v>26.227558122697776</v>
      </c>
      <c r="CQ925">
        <f t="shared" si="750"/>
        <v>0</v>
      </c>
      <c r="CR925">
        <f t="shared" si="751"/>
        <v>1</v>
      </c>
      <c r="CS925">
        <f t="shared" si="752"/>
        <v>4.6573686303573005</v>
      </c>
      <c r="CV925">
        <v>918</v>
      </c>
      <c r="CW925">
        <v>21.109712123575722</v>
      </c>
      <c r="CX925">
        <v>20.303448494711137</v>
      </c>
      <c r="CZ925">
        <f t="shared" si="753"/>
        <v>1</v>
      </c>
      <c r="DA925">
        <f t="shared" si="754"/>
        <v>0</v>
      </c>
      <c r="DB925">
        <f t="shared" si="755"/>
        <v>0.8062636288645848</v>
      </c>
      <c r="DE925">
        <v>918</v>
      </c>
      <c r="DF925">
        <v>17.147764710759169</v>
      </c>
      <c r="DG925">
        <v>21.143450301558726</v>
      </c>
      <c r="DI925">
        <f t="shared" si="756"/>
        <v>0</v>
      </c>
      <c r="DJ925">
        <f t="shared" si="757"/>
        <v>1</v>
      </c>
      <c r="DK925">
        <f t="shared" si="758"/>
        <v>3.9956855907995568</v>
      </c>
      <c r="DN925">
        <v>918</v>
      </c>
      <c r="DO925">
        <v>20.522417161597861</v>
      </c>
      <c r="DP925">
        <v>21.753911945099947</v>
      </c>
      <c r="DR925">
        <f t="shared" si="759"/>
        <v>0</v>
      </c>
      <c r="DS925">
        <f t="shared" si="760"/>
        <v>1</v>
      </c>
      <c r="DT925">
        <f t="shared" si="761"/>
        <v>1.231494783502086</v>
      </c>
      <c r="DW925">
        <v>918</v>
      </c>
      <c r="DX925">
        <v>23.218637450050501</v>
      </c>
      <c r="DY925">
        <v>28.921573968988156</v>
      </c>
      <c r="EA925">
        <f t="shared" si="762"/>
        <v>0</v>
      </c>
      <c r="EB925">
        <f t="shared" si="763"/>
        <v>1</v>
      </c>
      <c r="EC925">
        <f t="shared" si="764"/>
        <v>5.7029365189376549</v>
      </c>
      <c r="EF925">
        <v>918</v>
      </c>
      <c r="EG925">
        <v>16.543994433941243</v>
      </c>
      <c r="EH925">
        <v>19.858503698400732</v>
      </c>
      <c r="EJ925">
        <f t="shared" si="765"/>
        <v>0</v>
      </c>
      <c r="EK925">
        <f t="shared" si="766"/>
        <v>1</v>
      </c>
      <c r="EL925">
        <f t="shared" si="767"/>
        <v>3.3145092644594882</v>
      </c>
      <c r="EO925">
        <v>918</v>
      </c>
      <c r="EP925">
        <v>21.765153816913863</v>
      </c>
      <c r="EQ925">
        <v>35.696149314964451</v>
      </c>
      <c r="ES925">
        <f t="shared" si="768"/>
        <v>0</v>
      </c>
      <c r="ET925">
        <f t="shared" si="769"/>
        <v>1</v>
      </c>
      <c r="EU925">
        <f t="shared" si="770"/>
        <v>13.930995498050589</v>
      </c>
    </row>
    <row r="926" spans="1:151" x14ac:dyDescent="0.25">
      <c r="A926">
        <v>919</v>
      </c>
      <c r="B926">
        <v>13.967301133120351</v>
      </c>
      <c r="C926">
        <v>65.478620345642099</v>
      </c>
      <c r="E926">
        <f t="shared" si="720"/>
        <v>0</v>
      </c>
      <c r="F926">
        <f t="shared" si="722"/>
        <v>1</v>
      </c>
      <c r="G926">
        <f t="shared" si="721"/>
        <v>51.511319212521748</v>
      </c>
      <c r="J926">
        <v>919</v>
      </c>
      <c r="K926">
        <v>16.262844042735324</v>
      </c>
      <c r="L926">
        <v>26.375196216374494</v>
      </c>
      <c r="N926">
        <f t="shared" si="723"/>
        <v>0</v>
      </c>
      <c r="O926">
        <f t="shared" si="724"/>
        <v>1</v>
      </c>
      <c r="P926">
        <f t="shared" si="725"/>
        <v>10.11235217363917</v>
      </c>
      <c r="S926">
        <v>919</v>
      </c>
      <c r="T926">
        <v>20.57534669596064</v>
      </c>
      <c r="U926">
        <v>44.781038952787242</v>
      </c>
      <c r="W926">
        <f t="shared" si="726"/>
        <v>0</v>
      </c>
      <c r="X926">
        <f t="shared" si="727"/>
        <v>1</v>
      </c>
      <c r="Y926">
        <f t="shared" si="728"/>
        <v>24.205692256826602</v>
      </c>
      <c r="AB926">
        <v>919</v>
      </c>
      <c r="AC926">
        <v>16.288372520429778</v>
      </c>
      <c r="AD926">
        <v>20.307400493722458</v>
      </c>
      <c r="AF926">
        <f t="shared" si="729"/>
        <v>0</v>
      </c>
      <c r="AG926">
        <f t="shared" si="730"/>
        <v>1</v>
      </c>
      <c r="AH926">
        <f t="shared" si="731"/>
        <v>4.0190279732926797</v>
      </c>
      <c r="AK926">
        <v>919</v>
      </c>
      <c r="AL926">
        <v>25.502417246712298</v>
      </c>
      <c r="AM926">
        <v>37.507068832389628</v>
      </c>
      <c r="AO926">
        <f t="shared" si="732"/>
        <v>0</v>
      </c>
      <c r="AP926">
        <f t="shared" si="733"/>
        <v>1</v>
      </c>
      <c r="AQ926">
        <f t="shared" si="734"/>
        <v>12.00465158567733</v>
      </c>
      <c r="AT926">
        <v>919</v>
      </c>
      <c r="AU926">
        <v>18.156571640682227</v>
      </c>
      <c r="AV926">
        <v>16.387913066200607</v>
      </c>
      <c r="AX926">
        <f t="shared" si="735"/>
        <v>1</v>
      </c>
      <c r="AY926">
        <f t="shared" si="736"/>
        <v>0</v>
      </c>
      <c r="AZ926">
        <f t="shared" si="737"/>
        <v>1.7686585744816199</v>
      </c>
      <c r="BC926">
        <v>919</v>
      </c>
      <c r="BD926" t="e">
        <v>#N/A</v>
      </c>
      <c r="BE926" t="e">
        <v>#N/A</v>
      </c>
      <c r="BG926" t="e">
        <f t="shared" si="738"/>
        <v>#N/A</v>
      </c>
      <c r="BH926" t="e">
        <f t="shared" si="739"/>
        <v>#N/A</v>
      </c>
      <c r="BI926" t="e">
        <f t="shared" si="740"/>
        <v>#N/A</v>
      </c>
      <c r="BL926">
        <v>919</v>
      </c>
      <c r="BM926">
        <v>35.72652307404158</v>
      </c>
      <c r="BN926">
        <v>6.5104690592335617</v>
      </c>
      <c r="BP926">
        <f t="shared" si="741"/>
        <v>1</v>
      </c>
      <c r="BQ926">
        <f t="shared" si="742"/>
        <v>0</v>
      </c>
      <c r="BR926">
        <f t="shared" si="743"/>
        <v>29.216054014808019</v>
      </c>
      <c r="BU926">
        <v>919</v>
      </c>
      <c r="BV926">
        <v>18.021291632327618</v>
      </c>
      <c r="BW926">
        <v>27.263256152434415</v>
      </c>
      <c r="BY926">
        <f t="shared" si="744"/>
        <v>0</v>
      </c>
      <c r="BZ926">
        <f t="shared" si="745"/>
        <v>1</v>
      </c>
      <c r="CA926">
        <f t="shared" si="746"/>
        <v>9.2419645201067979</v>
      </c>
      <c r="CD926">
        <v>919</v>
      </c>
      <c r="CE926">
        <v>18.680115391627542</v>
      </c>
      <c r="CF926">
        <v>27.615517782281497</v>
      </c>
      <c r="CH926">
        <f t="shared" si="747"/>
        <v>0</v>
      </c>
      <c r="CI926">
        <f t="shared" si="748"/>
        <v>1</v>
      </c>
      <c r="CJ926">
        <f t="shared" si="749"/>
        <v>8.9354023906539553</v>
      </c>
      <c r="CM926">
        <v>919</v>
      </c>
      <c r="CN926">
        <v>19.61000223678618</v>
      </c>
      <c r="CO926">
        <v>18.584043765844328</v>
      </c>
      <c r="CQ926">
        <f t="shared" si="750"/>
        <v>1</v>
      </c>
      <c r="CR926">
        <f t="shared" si="751"/>
        <v>0</v>
      </c>
      <c r="CS926">
        <f t="shared" si="752"/>
        <v>1.0259584709418519</v>
      </c>
      <c r="CV926">
        <v>919</v>
      </c>
      <c r="CW926">
        <v>22.26815072705336</v>
      </c>
      <c r="CX926">
        <v>17.691636781707718</v>
      </c>
      <c r="CZ926">
        <f t="shared" si="753"/>
        <v>1</v>
      </c>
      <c r="DA926">
        <f t="shared" si="754"/>
        <v>0</v>
      </c>
      <c r="DB926">
        <f t="shared" si="755"/>
        <v>4.576513945345642</v>
      </c>
      <c r="DE926">
        <v>919</v>
      </c>
      <c r="DF926">
        <v>13.212255093084798</v>
      </c>
      <c r="DG926">
        <v>19.817737520792633</v>
      </c>
      <c r="DI926">
        <f t="shared" si="756"/>
        <v>0</v>
      </c>
      <c r="DJ926">
        <f t="shared" si="757"/>
        <v>1</v>
      </c>
      <c r="DK926">
        <f t="shared" si="758"/>
        <v>6.6054824277078357</v>
      </c>
      <c r="DN926">
        <v>919</v>
      </c>
      <c r="DO926">
        <v>19.87292373397252</v>
      </c>
      <c r="DP926">
        <v>27.201486863820787</v>
      </c>
      <c r="DR926">
        <f t="shared" si="759"/>
        <v>0</v>
      </c>
      <c r="DS926">
        <f t="shared" si="760"/>
        <v>1</v>
      </c>
      <c r="DT926">
        <f t="shared" si="761"/>
        <v>7.3285631298482663</v>
      </c>
      <c r="DW926">
        <v>919</v>
      </c>
      <c r="DX926">
        <v>21.600843571694728</v>
      </c>
      <c r="DY926">
        <v>27.873905558098127</v>
      </c>
      <c r="EA926">
        <f t="shared" si="762"/>
        <v>0</v>
      </c>
      <c r="EB926">
        <f t="shared" si="763"/>
        <v>1</v>
      </c>
      <c r="EC926">
        <f t="shared" si="764"/>
        <v>6.2730619864033983</v>
      </c>
      <c r="EF926">
        <v>919</v>
      </c>
      <c r="EG926">
        <v>22.63769382745846</v>
      </c>
      <c r="EH926">
        <v>14.216060532202841</v>
      </c>
      <c r="EJ926">
        <f t="shared" si="765"/>
        <v>1</v>
      </c>
      <c r="EK926">
        <f t="shared" si="766"/>
        <v>0</v>
      </c>
      <c r="EL926">
        <f t="shared" si="767"/>
        <v>8.421633295255619</v>
      </c>
      <c r="EO926">
        <v>919</v>
      </c>
      <c r="EP926">
        <v>19.742638031755181</v>
      </c>
      <c r="EQ926">
        <v>17.616344811921607</v>
      </c>
      <c r="ES926">
        <f t="shared" si="768"/>
        <v>1</v>
      </c>
      <c r="ET926">
        <f t="shared" si="769"/>
        <v>0</v>
      </c>
      <c r="EU926">
        <f t="shared" si="770"/>
        <v>2.126293219833574</v>
      </c>
    </row>
    <row r="927" spans="1:151" x14ac:dyDescent="0.25">
      <c r="A927">
        <v>920</v>
      </c>
      <c r="B927">
        <v>10.647023853410364</v>
      </c>
      <c r="C927">
        <v>37.12166906518442</v>
      </c>
      <c r="E927">
        <f t="shared" si="720"/>
        <v>0</v>
      </c>
      <c r="F927">
        <f t="shared" si="722"/>
        <v>1</v>
      </c>
      <c r="G927">
        <f t="shared" si="721"/>
        <v>26.474645211774057</v>
      </c>
      <c r="J927">
        <v>920</v>
      </c>
      <c r="K927">
        <v>22.843251483024552</v>
      </c>
      <c r="L927">
        <v>29.378521690395338</v>
      </c>
      <c r="N927">
        <f t="shared" si="723"/>
        <v>0</v>
      </c>
      <c r="O927">
        <f t="shared" si="724"/>
        <v>1</v>
      </c>
      <c r="P927">
        <f t="shared" si="725"/>
        <v>6.535270207370786</v>
      </c>
      <c r="S927">
        <v>920</v>
      </c>
      <c r="T927">
        <v>21.808504441544432</v>
      </c>
      <c r="U927">
        <v>40.530673770289482</v>
      </c>
      <c r="W927">
        <f t="shared" si="726"/>
        <v>0</v>
      </c>
      <c r="X927">
        <f t="shared" si="727"/>
        <v>1</v>
      </c>
      <c r="Y927">
        <f t="shared" si="728"/>
        <v>18.72216932874505</v>
      </c>
      <c r="AB927">
        <v>920</v>
      </c>
      <c r="AC927">
        <v>30.053482172565161</v>
      </c>
      <c r="AD927">
        <v>18.042867838897944</v>
      </c>
      <c r="AF927">
        <f t="shared" si="729"/>
        <v>1</v>
      </c>
      <c r="AG927">
        <f t="shared" si="730"/>
        <v>0</v>
      </c>
      <c r="AH927">
        <f t="shared" si="731"/>
        <v>12.010614333667217</v>
      </c>
      <c r="AK927">
        <v>920</v>
      </c>
      <c r="AL927">
        <v>16.872570665965814</v>
      </c>
      <c r="AM927">
        <v>27.290273970961355</v>
      </c>
      <c r="AO927">
        <f t="shared" si="732"/>
        <v>0</v>
      </c>
      <c r="AP927">
        <f t="shared" si="733"/>
        <v>1</v>
      </c>
      <c r="AQ927">
        <f t="shared" si="734"/>
        <v>10.417703304995541</v>
      </c>
      <c r="AT927">
        <v>920</v>
      </c>
      <c r="AU927">
        <v>19.680218102026643</v>
      </c>
      <c r="AV927">
        <v>12.00819825642149</v>
      </c>
      <c r="AX927">
        <f t="shared" si="735"/>
        <v>1</v>
      </c>
      <c r="AY927">
        <f t="shared" si="736"/>
        <v>0</v>
      </c>
      <c r="AZ927">
        <f t="shared" si="737"/>
        <v>7.6720198456051527</v>
      </c>
      <c r="BC927">
        <v>920</v>
      </c>
      <c r="BD927" t="e">
        <v>#N/A</v>
      </c>
      <c r="BE927" t="e">
        <v>#N/A</v>
      </c>
      <c r="BG927" t="e">
        <f t="shared" si="738"/>
        <v>#N/A</v>
      </c>
      <c r="BH927" t="e">
        <f t="shared" si="739"/>
        <v>#N/A</v>
      </c>
      <c r="BI927" t="e">
        <f t="shared" si="740"/>
        <v>#N/A</v>
      </c>
      <c r="BL927">
        <v>920</v>
      </c>
      <c r="BM927">
        <v>24.84218404094182</v>
      </c>
      <c r="BN927">
        <v>16.447587841523934</v>
      </c>
      <c r="BP927">
        <f t="shared" si="741"/>
        <v>1</v>
      </c>
      <c r="BQ927">
        <f t="shared" si="742"/>
        <v>0</v>
      </c>
      <c r="BR927">
        <f t="shared" si="743"/>
        <v>8.3945961994178866</v>
      </c>
      <c r="BU927">
        <v>920</v>
      </c>
      <c r="BV927">
        <v>24.479760177184623</v>
      </c>
      <c r="BW927">
        <v>22.466469908501647</v>
      </c>
      <c r="BY927">
        <f t="shared" si="744"/>
        <v>1</v>
      </c>
      <c r="BZ927">
        <f t="shared" si="745"/>
        <v>0</v>
      </c>
      <c r="CA927">
        <f t="shared" si="746"/>
        <v>2.0132902686829759</v>
      </c>
      <c r="CD927">
        <v>920</v>
      </c>
      <c r="CE927">
        <v>30.849858499172282</v>
      </c>
      <c r="CF927">
        <v>30.779361389198588</v>
      </c>
      <c r="CH927">
        <f t="shared" si="747"/>
        <v>1</v>
      </c>
      <c r="CI927">
        <f t="shared" si="748"/>
        <v>0</v>
      </c>
      <c r="CJ927">
        <f t="shared" si="749"/>
        <v>7.0497109973693739E-2</v>
      </c>
      <c r="CM927">
        <v>920</v>
      </c>
      <c r="CN927">
        <v>21.387899375145782</v>
      </c>
      <c r="CO927">
        <v>22.186256592710205</v>
      </c>
      <c r="CQ927">
        <f t="shared" si="750"/>
        <v>0</v>
      </c>
      <c r="CR927">
        <f t="shared" si="751"/>
        <v>1</v>
      </c>
      <c r="CS927">
        <f t="shared" si="752"/>
        <v>0.79835721756442268</v>
      </c>
      <c r="CV927">
        <v>920</v>
      </c>
      <c r="CW927">
        <v>22.778898374414549</v>
      </c>
      <c r="CX927">
        <v>23.169242932363495</v>
      </c>
      <c r="CZ927">
        <f t="shared" si="753"/>
        <v>0</v>
      </c>
      <c r="DA927">
        <f t="shared" si="754"/>
        <v>1</v>
      </c>
      <c r="DB927">
        <f t="shared" si="755"/>
        <v>0.3903445579489464</v>
      </c>
      <c r="DE927">
        <v>920</v>
      </c>
      <c r="DF927">
        <v>14.30692878515946</v>
      </c>
      <c r="DG927">
        <v>26.893644739238226</v>
      </c>
      <c r="DI927">
        <f t="shared" si="756"/>
        <v>0</v>
      </c>
      <c r="DJ927">
        <f t="shared" si="757"/>
        <v>1</v>
      </c>
      <c r="DK927">
        <f t="shared" si="758"/>
        <v>12.586715954078766</v>
      </c>
      <c r="DN927">
        <v>920</v>
      </c>
      <c r="DO927">
        <v>24.989758952381248</v>
      </c>
      <c r="DP927">
        <v>24.343726519849568</v>
      </c>
      <c r="DR927">
        <f t="shared" si="759"/>
        <v>1</v>
      </c>
      <c r="DS927">
        <f t="shared" si="760"/>
        <v>0</v>
      </c>
      <c r="DT927">
        <f t="shared" si="761"/>
        <v>0.64603243253167975</v>
      </c>
      <c r="DW927">
        <v>920</v>
      </c>
      <c r="DX927">
        <v>5.8358686718217516</v>
      </c>
      <c r="DY927">
        <v>26.977496155240701</v>
      </c>
      <c r="EA927">
        <f t="shared" si="762"/>
        <v>0</v>
      </c>
      <c r="EB927">
        <f t="shared" si="763"/>
        <v>1</v>
      </c>
      <c r="EC927">
        <f t="shared" si="764"/>
        <v>21.141627483418951</v>
      </c>
      <c r="EF927">
        <v>920</v>
      </c>
      <c r="EG927">
        <v>20.565114194933209</v>
      </c>
      <c r="EH927">
        <v>15.709427003266191</v>
      </c>
      <c r="EJ927">
        <f t="shared" si="765"/>
        <v>1</v>
      </c>
      <c r="EK927">
        <f t="shared" si="766"/>
        <v>0</v>
      </c>
      <c r="EL927">
        <f t="shared" si="767"/>
        <v>4.8556871916670179</v>
      </c>
      <c r="EO927">
        <v>920</v>
      </c>
      <c r="EP927">
        <v>21.609071542468961</v>
      </c>
      <c r="EQ927">
        <v>29.635636502148849</v>
      </c>
      <c r="ES927">
        <f t="shared" si="768"/>
        <v>0</v>
      </c>
      <c r="ET927">
        <f t="shared" si="769"/>
        <v>1</v>
      </c>
      <c r="EU927">
        <f t="shared" si="770"/>
        <v>8.026564959679888</v>
      </c>
    </row>
    <row r="928" spans="1:151" x14ac:dyDescent="0.25">
      <c r="A928">
        <v>921</v>
      </c>
      <c r="B928">
        <v>10.64029535284762</v>
      </c>
      <c r="C928">
        <v>31.289456914084155</v>
      </c>
      <c r="E928">
        <f t="shared" si="720"/>
        <v>0</v>
      </c>
      <c r="F928">
        <f t="shared" si="722"/>
        <v>1</v>
      </c>
      <c r="G928">
        <f t="shared" si="721"/>
        <v>20.649161561236536</v>
      </c>
      <c r="J928">
        <v>921</v>
      </c>
      <c r="K928">
        <v>11.814943124424978</v>
      </c>
      <c r="L928">
        <v>23.757607448301638</v>
      </c>
      <c r="N928">
        <f t="shared" si="723"/>
        <v>0</v>
      </c>
      <c r="O928">
        <f t="shared" si="724"/>
        <v>1</v>
      </c>
      <c r="P928">
        <f t="shared" si="725"/>
        <v>11.942664323876659</v>
      </c>
      <c r="S928">
        <v>921</v>
      </c>
      <c r="T928">
        <v>14.784101163676315</v>
      </c>
      <c r="U928">
        <v>38.052845313533645</v>
      </c>
      <c r="W928">
        <f t="shared" si="726"/>
        <v>0</v>
      </c>
      <c r="X928">
        <f t="shared" si="727"/>
        <v>1</v>
      </c>
      <c r="Y928">
        <f t="shared" si="728"/>
        <v>23.26874414985733</v>
      </c>
      <c r="AB928">
        <v>921</v>
      </c>
      <c r="AC928">
        <v>19.559695083284929</v>
      </c>
      <c r="AD928">
        <v>16.859801611597746</v>
      </c>
      <c r="AF928">
        <f t="shared" si="729"/>
        <v>1</v>
      </c>
      <c r="AG928">
        <f t="shared" si="730"/>
        <v>0</v>
      </c>
      <c r="AH928">
        <f t="shared" si="731"/>
        <v>2.699893471687183</v>
      </c>
      <c r="AK928">
        <v>921</v>
      </c>
      <c r="AL928">
        <v>17.941296574419951</v>
      </c>
      <c r="AM928">
        <v>25.015063553082197</v>
      </c>
      <c r="AO928">
        <f t="shared" si="732"/>
        <v>0</v>
      </c>
      <c r="AP928">
        <f t="shared" si="733"/>
        <v>1</v>
      </c>
      <c r="AQ928">
        <f t="shared" si="734"/>
        <v>7.0737669786622455</v>
      </c>
      <c r="AT928">
        <v>921</v>
      </c>
      <c r="AU928">
        <v>17.185265391269986</v>
      </c>
      <c r="AV928">
        <v>21.791946030873174</v>
      </c>
      <c r="AX928">
        <f t="shared" si="735"/>
        <v>0</v>
      </c>
      <c r="AY928">
        <f t="shared" si="736"/>
        <v>1</v>
      </c>
      <c r="AZ928">
        <f t="shared" si="737"/>
        <v>4.6066806396031872</v>
      </c>
      <c r="BC928">
        <v>921</v>
      </c>
      <c r="BD928" t="e">
        <v>#N/A</v>
      </c>
      <c r="BE928" t="e">
        <v>#N/A</v>
      </c>
      <c r="BG928" t="e">
        <f t="shared" si="738"/>
        <v>#N/A</v>
      </c>
      <c r="BH928" t="e">
        <f t="shared" si="739"/>
        <v>#N/A</v>
      </c>
      <c r="BI928" t="e">
        <f t="shared" si="740"/>
        <v>#N/A</v>
      </c>
      <c r="BL928">
        <v>921</v>
      </c>
      <c r="BM928">
        <v>26.878716875391664</v>
      </c>
      <c r="BN928">
        <v>15.904983043571406</v>
      </c>
      <c r="BP928">
        <f t="shared" si="741"/>
        <v>1</v>
      </c>
      <c r="BQ928">
        <f t="shared" si="742"/>
        <v>0</v>
      </c>
      <c r="BR928">
        <f t="shared" si="743"/>
        <v>10.973733831820258</v>
      </c>
      <c r="BU928">
        <v>921</v>
      </c>
      <c r="BV928">
        <v>23.193751965624859</v>
      </c>
      <c r="BW928">
        <v>18.381079400505474</v>
      </c>
      <c r="BY928">
        <f t="shared" si="744"/>
        <v>1</v>
      </c>
      <c r="BZ928">
        <f t="shared" si="745"/>
        <v>0</v>
      </c>
      <c r="CA928">
        <f t="shared" si="746"/>
        <v>4.8126725651193851</v>
      </c>
      <c r="CD928">
        <v>921</v>
      </c>
      <c r="CE928">
        <v>28.048197385056653</v>
      </c>
      <c r="CF928">
        <v>31.478264756930024</v>
      </c>
      <c r="CH928">
        <f t="shared" si="747"/>
        <v>0</v>
      </c>
      <c r="CI928">
        <f t="shared" si="748"/>
        <v>1</v>
      </c>
      <c r="CJ928">
        <f t="shared" si="749"/>
        <v>3.4300673718733705</v>
      </c>
      <c r="CM928">
        <v>921</v>
      </c>
      <c r="CN928">
        <v>18.023166944700851</v>
      </c>
      <c r="CO928">
        <v>35.469067420994577</v>
      </c>
      <c r="CQ928">
        <f t="shared" si="750"/>
        <v>0</v>
      </c>
      <c r="CR928">
        <f t="shared" si="751"/>
        <v>1</v>
      </c>
      <c r="CS928">
        <f t="shared" si="752"/>
        <v>17.445900476293726</v>
      </c>
      <c r="CV928">
        <v>921</v>
      </c>
      <c r="CW928">
        <v>24.570860506427543</v>
      </c>
      <c r="CX928">
        <v>13.397940684358655</v>
      </c>
      <c r="CZ928">
        <f t="shared" si="753"/>
        <v>1</v>
      </c>
      <c r="DA928">
        <f t="shared" si="754"/>
        <v>0</v>
      </c>
      <c r="DB928">
        <f t="shared" si="755"/>
        <v>11.172919822068888</v>
      </c>
      <c r="DE928">
        <v>921</v>
      </c>
      <c r="DF928">
        <v>26.038325732494961</v>
      </c>
      <c r="DG928">
        <v>14.146544444995721</v>
      </c>
      <c r="DI928">
        <f t="shared" si="756"/>
        <v>1</v>
      </c>
      <c r="DJ928">
        <f t="shared" si="757"/>
        <v>0</v>
      </c>
      <c r="DK928">
        <f t="shared" si="758"/>
        <v>11.89178128749924</v>
      </c>
      <c r="DN928">
        <v>921</v>
      </c>
      <c r="DO928">
        <v>21.987767306608642</v>
      </c>
      <c r="DP928">
        <v>27.863363088940737</v>
      </c>
      <c r="DR928">
        <f t="shared" si="759"/>
        <v>0</v>
      </c>
      <c r="DS928">
        <f t="shared" si="760"/>
        <v>1</v>
      </c>
      <c r="DT928">
        <f t="shared" si="761"/>
        <v>5.8755957823320948</v>
      </c>
      <c r="DW928">
        <v>921</v>
      </c>
      <c r="DX928">
        <v>17.596759692009762</v>
      </c>
      <c r="DY928">
        <v>14.128024047901604</v>
      </c>
      <c r="EA928">
        <f t="shared" si="762"/>
        <v>1</v>
      </c>
      <c r="EB928">
        <f t="shared" si="763"/>
        <v>0</v>
      </c>
      <c r="EC928">
        <f t="shared" si="764"/>
        <v>3.4687356441081576</v>
      </c>
      <c r="EF928">
        <v>921</v>
      </c>
      <c r="EG928">
        <v>22.311448379919014</v>
      </c>
      <c r="EH928">
        <v>18.250159814713566</v>
      </c>
      <c r="EJ928">
        <f t="shared" si="765"/>
        <v>1</v>
      </c>
      <c r="EK928">
        <f t="shared" si="766"/>
        <v>0</v>
      </c>
      <c r="EL928">
        <f t="shared" si="767"/>
        <v>4.061288565205448</v>
      </c>
      <c r="EO928">
        <v>921</v>
      </c>
      <c r="EP928">
        <v>24.630705576632149</v>
      </c>
      <c r="EQ928">
        <v>30.38588727583296</v>
      </c>
      <c r="ES928">
        <f t="shared" si="768"/>
        <v>0</v>
      </c>
      <c r="ET928">
        <f t="shared" si="769"/>
        <v>1</v>
      </c>
      <c r="EU928">
        <f t="shared" si="770"/>
        <v>5.7551816992008114</v>
      </c>
    </row>
    <row r="929" spans="1:151" x14ac:dyDescent="0.25">
      <c r="A929">
        <v>922</v>
      </c>
      <c r="B929">
        <v>10.109134592015179</v>
      </c>
      <c r="C929">
        <v>18.64495091042901</v>
      </c>
      <c r="E929">
        <f t="shared" si="720"/>
        <v>0</v>
      </c>
      <c r="F929">
        <f t="shared" si="722"/>
        <v>1</v>
      </c>
      <c r="G929">
        <f t="shared" si="721"/>
        <v>8.5358163184138309</v>
      </c>
      <c r="J929">
        <v>922</v>
      </c>
      <c r="K929">
        <v>13.540080331130035</v>
      </c>
      <c r="L929">
        <v>27.330589781246477</v>
      </c>
      <c r="N929">
        <f t="shared" si="723"/>
        <v>0</v>
      </c>
      <c r="O929">
        <f t="shared" si="724"/>
        <v>1</v>
      </c>
      <c r="P929">
        <f t="shared" si="725"/>
        <v>13.790509450116442</v>
      </c>
      <c r="S929">
        <v>922</v>
      </c>
      <c r="T929">
        <v>18.533905035866155</v>
      </c>
      <c r="U929">
        <v>23.083353644155128</v>
      </c>
      <c r="W929">
        <f t="shared" si="726"/>
        <v>0</v>
      </c>
      <c r="X929">
        <f t="shared" si="727"/>
        <v>1</v>
      </c>
      <c r="Y929">
        <f t="shared" si="728"/>
        <v>4.5494486082889729</v>
      </c>
      <c r="AB929">
        <v>922</v>
      </c>
      <c r="AC929">
        <v>17.995986792042455</v>
      </c>
      <c r="AD929">
        <v>18.204635136205507</v>
      </c>
      <c r="AF929">
        <f t="shared" si="729"/>
        <v>0</v>
      </c>
      <c r="AG929">
        <f t="shared" si="730"/>
        <v>1</v>
      </c>
      <c r="AH929">
        <f t="shared" si="731"/>
        <v>0.208648344163052</v>
      </c>
      <c r="AK929">
        <v>922</v>
      </c>
      <c r="AL929">
        <v>31.920324395571626</v>
      </c>
      <c r="AM929">
        <v>7.0311763499707389</v>
      </c>
      <c r="AO929">
        <f t="shared" si="732"/>
        <v>1</v>
      </c>
      <c r="AP929">
        <f t="shared" si="733"/>
        <v>0</v>
      </c>
      <c r="AQ929">
        <f t="shared" si="734"/>
        <v>24.889148045600887</v>
      </c>
      <c r="AT929">
        <v>922</v>
      </c>
      <c r="AU929">
        <v>18.617428699682463</v>
      </c>
      <c r="AV929">
        <v>23.759281858059005</v>
      </c>
      <c r="AX929">
        <f t="shared" si="735"/>
        <v>0</v>
      </c>
      <c r="AY929">
        <f t="shared" si="736"/>
        <v>1</v>
      </c>
      <c r="AZ929">
        <f t="shared" si="737"/>
        <v>5.1418531583765414</v>
      </c>
      <c r="BC929">
        <v>922</v>
      </c>
      <c r="BD929" t="e">
        <v>#N/A</v>
      </c>
      <c r="BE929" t="e">
        <v>#N/A</v>
      </c>
      <c r="BG929" t="e">
        <f t="shared" si="738"/>
        <v>#N/A</v>
      </c>
      <c r="BH929" t="e">
        <f t="shared" si="739"/>
        <v>#N/A</v>
      </c>
      <c r="BI929" t="e">
        <f t="shared" si="740"/>
        <v>#N/A</v>
      </c>
      <c r="BL929">
        <v>922</v>
      </c>
      <c r="BM929">
        <v>34.034995483208412</v>
      </c>
      <c r="BN929">
        <v>10.320058791380188</v>
      </c>
      <c r="BP929">
        <f t="shared" si="741"/>
        <v>1</v>
      </c>
      <c r="BQ929">
        <f t="shared" si="742"/>
        <v>0</v>
      </c>
      <c r="BR929">
        <f t="shared" si="743"/>
        <v>23.714936691828225</v>
      </c>
      <c r="BU929">
        <v>922</v>
      </c>
      <c r="BV929">
        <v>39.445740073139575</v>
      </c>
      <c r="BW929">
        <v>23.589560735465255</v>
      </c>
      <c r="BY929">
        <f t="shared" si="744"/>
        <v>1</v>
      </c>
      <c r="BZ929">
        <f t="shared" si="745"/>
        <v>0</v>
      </c>
      <c r="CA929">
        <f t="shared" si="746"/>
        <v>15.85617933767432</v>
      </c>
      <c r="CD929">
        <v>922</v>
      </c>
      <c r="CE929">
        <v>15.591581875091443</v>
      </c>
      <c r="CF929">
        <v>11.258954169887309</v>
      </c>
      <c r="CH929">
        <f t="shared" si="747"/>
        <v>1</v>
      </c>
      <c r="CI929">
        <f t="shared" si="748"/>
        <v>0</v>
      </c>
      <c r="CJ929">
        <f t="shared" si="749"/>
        <v>4.3326277052041338</v>
      </c>
      <c r="CM929">
        <v>922</v>
      </c>
      <c r="CN929">
        <v>18.639511126531389</v>
      </c>
      <c r="CO929">
        <v>6.9143832390761233</v>
      </c>
      <c r="CQ929">
        <f t="shared" si="750"/>
        <v>1</v>
      </c>
      <c r="CR929">
        <f t="shared" si="751"/>
        <v>0</v>
      </c>
      <c r="CS929">
        <f t="shared" si="752"/>
        <v>11.725127887455265</v>
      </c>
      <c r="CV929">
        <v>922</v>
      </c>
      <c r="CW929">
        <v>22.42946168109885</v>
      </c>
      <c r="CX929">
        <v>18.566998315099077</v>
      </c>
      <c r="CZ929">
        <f t="shared" si="753"/>
        <v>1</v>
      </c>
      <c r="DA929">
        <f t="shared" si="754"/>
        <v>0</v>
      </c>
      <c r="DB929">
        <f t="shared" si="755"/>
        <v>3.8624633659997727</v>
      </c>
      <c r="DE929">
        <v>922</v>
      </c>
      <c r="DF929">
        <v>16.298541521576965</v>
      </c>
      <c r="DG929">
        <v>19.131565989486376</v>
      </c>
      <c r="DI929">
        <f t="shared" si="756"/>
        <v>0</v>
      </c>
      <c r="DJ929">
        <f t="shared" si="757"/>
        <v>1</v>
      </c>
      <c r="DK929">
        <f t="shared" si="758"/>
        <v>2.8330244679094108</v>
      </c>
      <c r="DN929">
        <v>922</v>
      </c>
      <c r="DO929">
        <v>24.981586985602014</v>
      </c>
      <c r="DP929">
        <v>20.326317111377659</v>
      </c>
      <c r="DR929">
        <f t="shared" si="759"/>
        <v>1</v>
      </c>
      <c r="DS929">
        <f t="shared" si="760"/>
        <v>0</v>
      </c>
      <c r="DT929">
        <f t="shared" si="761"/>
        <v>4.6552698742243557</v>
      </c>
      <c r="DW929">
        <v>922</v>
      </c>
      <c r="DX929">
        <v>20.08880786878381</v>
      </c>
      <c r="DY929">
        <v>23.461017755911868</v>
      </c>
      <c r="EA929">
        <f t="shared" si="762"/>
        <v>0</v>
      </c>
      <c r="EB929">
        <f t="shared" si="763"/>
        <v>1</v>
      </c>
      <c r="EC929">
        <f t="shared" si="764"/>
        <v>3.3722098871280579</v>
      </c>
      <c r="EF929">
        <v>922</v>
      </c>
      <c r="EG929">
        <v>24.041695586852487</v>
      </c>
      <c r="EH929">
        <v>15.290983971184653</v>
      </c>
      <c r="EJ929">
        <f t="shared" si="765"/>
        <v>1</v>
      </c>
      <c r="EK929">
        <f t="shared" si="766"/>
        <v>0</v>
      </c>
      <c r="EL929">
        <f t="shared" si="767"/>
        <v>8.750711615667834</v>
      </c>
      <c r="EO929">
        <v>922</v>
      </c>
      <c r="EP929">
        <v>24.124565427078636</v>
      </c>
      <c r="EQ929">
        <v>26.679629732927541</v>
      </c>
      <c r="ES929">
        <f t="shared" si="768"/>
        <v>0</v>
      </c>
      <c r="ET929">
        <f t="shared" si="769"/>
        <v>1</v>
      </c>
      <c r="EU929">
        <f t="shared" si="770"/>
        <v>2.5550643058489051</v>
      </c>
    </row>
    <row r="930" spans="1:151" x14ac:dyDescent="0.25">
      <c r="A930">
        <v>923</v>
      </c>
      <c r="B930">
        <v>9.382958276915577</v>
      </c>
      <c r="C930">
        <v>39.441419041529585</v>
      </c>
      <c r="E930">
        <f t="shared" si="720"/>
        <v>0</v>
      </c>
      <c r="F930">
        <f t="shared" si="722"/>
        <v>1</v>
      </c>
      <c r="G930">
        <f t="shared" si="721"/>
        <v>30.058460764614008</v>
      </c>
      <c r="J930">
        <v>923</v>
      </c>
      <c r="K930">
        <v>20.229460588246571</v>
      </c>
      <c r="L930">
        <v>28.049609674253482</v>
      </c>
      <c r="N930">
        <f t="shared" si="723"/>
        <v>0</v>
      </c>
      <c r="O930">
        <f t="shared" si="724"/>
        <v>1</v>
      </c>
      <c r="P930">
        <f t="shared" si="725"/>
        <v>7.8201490860069107</v>
      </c>
      <c r="S930">
        <v>923</v>
      </c>
      <c r="T930">
        <v>20.645627009178757</v>
      </c>
      <c r="U930">
        <v>26.602925432309906</v>
      </c>
      <c r="W930">
        <f t="shared" si="726"/>
        <v>0</v>
      </c>
      <c r="X930">
        <f t="shared" si="727"/>
        <v>1</v>
      </c>
      <c r="Y930">
        <f t="shared" si="728"/>
        <v>5.9572984231311494</v>
      </c>
      <c r="AB930">
        <v>923</v>
      </c>
      <c r="AC930">
        <v>30.298957184011492</v>
      </c>
      <c r="AD930">
        <v>18.073947361521867</v>
      </c>
      <c r="AF930">
        <f t="shared" si="729"/>
        <v>1</v>
      </c>
      <c r="AG930">
        <f t="shared" si="730"/>
        <v>0</v>
      </c>
      <c r="AH930">
        <f t="shared" si="731"/>
        <v>12.225009822489625</v>
      </c>
      <c r="AK930">
        <v>923</v>
      </c>
      <c r="AL930">
        <v>19.791811585421851</v>
      </c>
      <c r="AM930">
        <v>26.693776370389358</v>
      </c>
      <c r="AO930">
        <f t="shared" si="732"/>
        <v>0</v>
      </c>
      <c r="AP930">
        <f t="shared" si="733"/>
        <v>1</v>
      </c>
      <c r="AQ930">
        <f t="shared" si="734"/>
        <v>6.9019647849675074</v>
      </c>
      <c r="AT930">
        <v>923</v>
      </c>
      <c r="AU930">
        <v>18.965242476593605</v>
      </c>
      <c r="AV930">
        <v>26.027786045022363</v>
      </c>
      <c r="AX930">
        <f t="shared" si="735"/>
        <v>0</v>
      </c>
      <c r="AY930">
        <f t="shared" si="736"/>
        <v>1</v>
      </c>
      <c r="AZ930">
        <f t="shared" si="737"/>
        <v>7.0625435684287581</v>
      </c>
      <c r="BC930">
        <v>923</v>
      </c>
      <c r="BD930" t="e">
        <v>#N/A</v>
      </c>
      <c r="BE930" t="e">
        <v>#N/A</v>
      </c>
      <c r="BG930" t="e">
        <f t="shared" si="738"/>
        <v>#N/A</v>
      </c>
      <c r="BH930" t="e">
        <f t="shared" si="739"/>
        <v>#N/A</v>
      </c>
      <c r="BI930" t="e">
        <f t="shared" si="740"/>
        <v>#N/A</v>
      </c>
      <c r="BL930">
        <v>923</v>
      </c>
      <c r="BM930">
        <v>20.116211511882522</v>
      </c>
      <c r="BN930">
        <v>7.9409872935215411</v>
      </c>
      <c r="BP930">
        <f t="shared" si="741"/>
        <v>1</v>
      </c>
      <c r="BQ930">
        <f t="shared" si="742"/>
        <v>0</v>
      </c>
      <c r="BR930">
        <f t="shared" si="743"/>
        <v>12.175224218360981</v>
      </c>
      <c r="BU930">
        <v>923</v>
      </c>
      <c r="BV930">
        <v>31.017748165214883</v>
      </c>
      <c r="BW930">
        <v>17.640537325499459</v>
      </c>
      <c r="BY930">
        <f t="shared" si="744"/>
        <v>1</v>
      </c>
      <c r="BZ930">
        <f t="shared" si="745"/>
        <v>0</v>
      </c>
      <c r="CA930">
        <f t="shared" si="746"/>
        <v>13.377210839715424</v>
      </c>
      <c r="CD930">
        <v>923</v>
      </c>
      <c r="CE930">
        <v>12.490465745089246</v>
      </c>
      <c r="CF930">
        <v>15.642276349632745</v>
      </c>
      <c r="CH930">
        <f t="shared" si="747"/>
        <v>0</v>
      </c>
      <c r="CI930">
        <f t="shared" si="748"/>
        <v>1</v>
      </c>
      <c r="CJ930">
        <f t="shared" si="749"/>
        <v>3.151810604543499</v>
      </c>
      <c r="CM930">
        <v>923</v>
      </c>
      <c r="CN930">
        <v>21.979309903766119</v>
      </c>
      <c r="CO930">
        <v>4.0931984254360287</v>
      </c>
      <c r="CQ930">
        <f t="shared" si="750"/>
        <v>1</v>
      </c>
      <c r="CR930">
        <f t="shared" si="751"/>
        <v>0</v>
      </c>
      <c r="CS930">
        <f t="shared" si="752"/>
        <v>17.88611147833009</v>
      </c>
      <c r="CV930">
        <v>923</v>
      </c>
      <c r="CW930">
        <v>23.015386888120052</v>
      </c>
      <c r="CX930">
        <v>17.913123205067993</v>
      </c>
      <c r="CZ930">
        <f t="shared" si="753"/>
        <v>1</v>
      </c>
      <c r="DA930">
        <f t="shared" si="754"/>
        <v>0</v>
      </c>
      <c r="DB930">
        <f t="shared" si="755"/>
        <v>5.1022636830520582</v>
      </c>
      <c r="DE930">
        <v>923</v>
      </c>
      <c r="DF930">
        <v>26.180644899504884</v>
      </c>
      <c r="DG930">
        <v>15.776867343527712</v>
      </c>
      <c r="DI930">
        <f t="shared" si="756"/>
        <v>1</v>
      </c>
      <c r="DJ930">
        <f t="shared" si="757"/>
        <v>0</v>
      </c>
      <c r="DK930">
        <f t="shared" si="758"/>
        <v>10.403777555977172</v>
      </c>
      <c r="DN930">
        <v>923</v>
      </c>
      <c r="DO930">
        <v>21.404441587635855</v>
      </c>
      <c r="DP930">
        <v>18.853719421442602</v>
      </c>
      <c r="DR930">
        <f t="shared" si="759"/>
        <v>1</v>
      </c>
      <c r="DS930">
        <f t="shared" si="760"/>
        <v>0</v>
      </c>
      <c r="DT930">
        <f t="shared" si="761"/>
        <v>2.5507221661932533</v>
      </c>
      <c r="DW930">
        <v>923</v>
      </c>
      <c r="DX930">
        <v>10.627666562454475</v>
      </c>
      <c r="DY930">
        <v>23.126194451463007</v>
      </c>
      <c r="EA930">
        <f t="shared" si="762"/>
        <v>0</v>
      </c>
      <c r="EB930">
        <f t="shared" si="763"/>
        <v>1</v>
      </c>
      <c r="EC930">
        <f t="shared" si="764"/>
        <v>12.498527889008532</v>
      </c>
      <c r="EF930">
        <v>923</v>
      </c>
      <c r="EG930">
        <v>20.405702295888688</v>
      </c>
      <c r="EH930">
        <v>14.451867186240063</v>
      </c>
      <c r="EJ930">
        <f t="shared" si="765"/>
        <v>1</v>
      </c>
      <c r="EK930">
        <f t="shared" si="766"/>
        <v>0</v>
      </c>
      <c r="EL930">
        <f t="shared" si="767"/>
        <v>5.9538351096486242</v>
      </c>
      <c r="EO930">
        <v>923</v>
      </c>
      <c r="EP930">
        <v>20.989869255684141</v>
      </c>
      <c r="EQ930">
        <v>13.265005088815633</v>
      </c>
      <c r="ES930">
        <f t="shared" si="768"/>
        <v>1</v>
      </c>
      <c r="ET930">
        <f t="shared" si="769"/>
        <v>0</v>
      </c>
      <c r="EU930">
        <f t="shared" si="770"/>
        <v>7.7248641668685085</v>
      </c>
    </row>
    <row r="931" spans="1:151" x14ac:dyDescent="0.25">
      <c r="A931">
        <v>924</v>
      </c>
      <c r="B931">
        <v>10.661256400111869</v>
      </c>
      <c r="C931">
        <v>1.8611609551668948</v>
      </c>
      <c r="E931">
        <f t="shared" si="720"/>
        <v>1</v>
      </c>
      <c r="F931">
        <f t="shared" si="722"/>
        <v>0</v>
      </c>
      <c r="G931">
        <f t="shared" si="721"/>
        <v>8.800095444944974</v>
      </c>
      <c r="J931">
        <v>924</v>
      </c>
      <c r="K931">
        <v>25.528928291013269</v>
      </c>
      <c r="L931">
        <v>18.399062026860108</v>
      </c>
      <c r="N931">
        <f t="shared" si="723"/>
        <v>1</v>
      </c>
      <c r="O931">
        <f t="shared" si="724"/>
        <v>0</v>
      </c>
      <c r="P931">
        <f t="shared" si="725"/>
        <v>7.1298662641531614</v>
      </c>
      <c r="S931">
        <v>924</v>
      </c>
      <c r="T931">
        <v>24.569843761544952</v>
      </c>
      <c r="U931">
        <v>27.982339248738452</v>
      </c>
      <c r="W931">
        <f t="shared" si="726"/>
        <v>0</v>
      </c>
      <c r="X931">
        <f t="shared" si="727"/>
        <v>1</v>
      </c>
      <c r="Y931">
        <f t="shared" si="728"/>
        <v>3.4124954871934996</v>
      </c>
      <c r="AB931">
        <v>924</v>
      </c>
      <c r="AC931">
        <v>23.477940630034315</v>
      </c>
      <c r="AD931">
        <v>17.470787487030428</v>
      </c>
      <c r="AF931">
        <f t="shared" si="729"/>
        <v>1</v>
      </c>
      <c r="AG931">
        <f t="shared" si="730"/>
        <v>0</v>
      </c>
      <c r="AH931">
        <f t="shared" si="731"/>
        <v>6.0071531430038867</v>
      </c>
      <c r="AK931">
        <v>924</v>
      </c>
      <c r="AL931">
        <v>21.032276399346571</v>
      </c>
      <c r="AM931">
        <v>32.80439098926324</v>
      </c>
      <c r="AO931">
        <f t="shared" si="732"/>
        <v>0</v>
      </c>
      <c r="AP931">
        <f t="shared" si="733"/>
        <v>1</v>
      </c>
      <c r="AQ931">
        <f t="shared" si="734"/>
        <v>11.772114589916669</v>
      </c>
      <c r="AT931">
        <v>924</v>
      </c>
      <c r="AU931">
        <v>17.556776272922814</v>
      </c>
      <c r="AV931">
        <v>22.752851112870591</v>
      </c>
      <c r="AX931">
        <f t="shared" si="735"/>
        <v>0</v>
      </c>
      <c r="AY931">
        <f t="shared" si="736"/>
        <v>1</v>
      </c>
      <c r="AZ931">
        <f t="shared" si="737"/>
        <v>5.1960748399477765</v>
      </c>
      <c r="BC931">
        <v>924</v>
      </c>
      <c r="BD931" t="e">
        <v>#N/A</v>
      </c>
      <c r="BE931" t="e">
        <v>#N/A</v>
      </c>
      <c r="BG931" t="e">
        <f t="shared" si="738"/>
        <v>#N/A</v>
      </c>
      <c r="BH931" t="e">
        <f t="shared" si="739"/>
        <v>#N/A</v>
      </c>
      <c r="BI931" t="e">
        <f t="shared" si="740"/>
        <v>#N/A</v>
      </c>
      <c r="BL931">
        <v>924</v>
      </c>
      <c r="BM931">
        <v>18.769392423486515</v>
      </c>
      <c r="BN931">
        <v>13.348436431363453</v>
      </c>
      <c r="BP931">
        <f t="shared" si="741"/>
        <v>1</v>
      </c>
      <c r="BQ931">
        <f t="shared" si="742"/>
        <v>0</v>
      </c>
      <c r="BR931">
        <f t="shared" si="743"/>
        <v>5.4209559921230621</v>
      </c>
      <c r="BU931">
        <v>924</v>
      </c>
      <c r="BV931">
        <v>21.44711490961997</v>
      </c>
      <c r="BW931">
        <v>16.641635095212578</v>
      </c>
      <c r="BY931">
        <f t="shared" si="744"/>
        <v>1</v>
      </c>
      <c r="BZ931">
        <f t="shared" si="745"/>
        <v>0</v>
      </c>
      <c r="CA931">
        <f t="shared" si="746"/>
        <v>4.8054798144073914</v>
      </c>
      <c r="CD931">
        <v>924</v>
      </c>
      <c r="CE931">
        <v>26.602520290141577</v>
      </c>
      <c r="CF931">
        <v>28.620160947836787</v>
      </c>
      <c r="CH931">
        <f t="shared" si="747"/>
        <v>0</v>
      </c>
      <c r="CI931">
        <f t="shared" si="748"/>
        <v>1</v>
      </c>
      <c r="CJ931">
        <f t="shared" si="749"/>
        <v>2.0176406576952104</v>
      </c>
      <c r="CM931">
        <v>924</v>
      </c>
      <c r="CN931">
        <v>24.574082698781176</v>
      </c>
      <c r="CO931">
        <v>28.808722928555046</v>
      </c>
      <c r="CQ931">
        <f t="shared" si="750"/>
        <v>0</v>
      </c>
      <c r="CR931">
        <f t="shared" si="751"/>
        <v>1</v>
      </c>
      <c r="CS931">
        <f t="shared" si="752"/>
        <v>4.2346402297738699</v>
      </c>
      <c r="CV931">
        <v>924</v>
      </c>
      <c r="CW931">
        <v>25.923353116637756</v>
      </c>
      <c r="CX931">
        <v>17.003376882699726</v>
      </c>
      <c r="CZ931">
        <f t="shared" si="753"/>
        <v>1</v>
      </c>
      <c r="DA931">
        <f t="shared" si="754"/>
        <v>0</v>
      </c>
      <c r="DB931">
        <f t="shared" si="755"/>
        <v>8.91997623393803</v>
      </c>
      <c r="DE931">
        <v>924</v>
      </c>
      <c r="DF931">
        <v>22.751523213673615</v>
      </c>
      <c r="DG931">
        <v>22.903196431872878</v>
      </c>
      <c r="DI931">
        <f t="shared" si="756"/>
        <v>0</v>
      </c>
      <c r="DJ931">
        <f t="shared" si="757"/>
        <v>1</v>
      </c>
      <c r="DK931">
        <f t="shared" si="758"/>
        <v>0.15167321819926372</v>
      </c>
      <c r="DN931">
        <v>924</v>
      </c>
      <c r="DO931">
        <v>26.645211242162819</v>
      </c>
      <c r="DP931">
        <v>9.7403415222098193</v>
      </c>
      <c r="DR931">
        <f t="shared" si="759"/>
        <v>1</v>
      </c>
      <c r="DS931">
        <f t="shared" si="760"/>
        <v>0</v>
      </c>
      <c r="DT931">
        <f t="shared" si="761"/>
        <v>16.904869719952998</v>
      </c>
      <c r="DW931">
        <v>924</v>
      </c>
      <c r="DX931">
        <v>12.372442865967388</v>
      </c>
      <c r="DY931">
        <v>16.206174624709071</v>
      </c>
      <c r="EA931">
        <f t="shared" si="762"/>
        <v>0</v>
      </c>
      <c r="EB931">
        <f t="shared" si="763"/>
        <v>1</v>
      </c>
      <c r="EC931">
        <f t="shared" si="764"/>
        <v>3.833731758741683</v>
      </c>
      <c r="EF931">
        <v>924</v>
      </c>
      <c r="EG931">
        <v>20.932846933052144</v>
      </c>
      <c r="EH931">
        <v>15.153339892367116</v>
      </c>
      <c r="EJ931">
        <f t="shared" si="765"/>
        <v>1</v>
      </c>
      <c r="EK931">
        <f t="shared" si="766"/>
        <v>0</v>
      </c>
      <c r="EL931">
        <f t="shared" si="767"/>
        <v>5.7795070406850275</v>
      </c>
      <c r="EO931">
        <v>924</v>
      </c>
      <c r="EP931">
        <v>25.291328722032656</v>
      </c>
      <c r="EQ931">
        <v>26.380396829708282</v>
      </c>
      <c r="ES931">
        <f t="shared" si="768"/>
        <v>0</v>
      </c>
      <c r="ET931">
        <f t="shared" si="769"/>
        <v>1</v>
      </c>
      <c r="EU931">
        <f t="shared" si="770"/>
        <v>1.0890681076756259</v>
      </c>
    </row>
    <row r="932" spans="1:151" x14ac:dyDescent="0.25">
      <c r="A932">
        <v>925</v>
      </c>
      <c r="B932">
        <v>12.474332566509897</v>
      </c>
      <c r="C932">
        <v>14.736866575027584</v>
      </c>
      <c r="E932">
        <f t="shared" si="720"/>
        <v>0</v>
      </c>
      <c r="F932">
        <f t="shared" si="722"/>
        <v>1</v>
      </c>
      <c r="G932">
        <f t="shared" si="721"/>
        <v>2.2625340085176866</v>
      </c>
      <c r="J932">
        <v>925</v>
      </c>
      <c r="K932">
        <v>31.649406655002732</v>
      </c>
      <c r="L932">
        <v>21.540705675228697</v>
      </c>
      <c r="N932">
        <f t="shared" si="723"/>
        <v>1</v>
      </c>
      <c r="O932">
        <f t="shared" si="724"/>
        <v>0</v>
      </c>
      <c r="P932">
        <f t="shared" si="725"/>
        <v>10.108700979774035</v>
      </c>
      <c r="S932">
        <v>925</v>
      </c>
      <c r="T932">
        <v>16.461811368412654</v>
      </c>
      <c r="U932">
        <v>32.408942744557919</v>
      </c>
      <c r="W932">
        <f t="shared" si="726"/>
        <v>0</v>
      </c>
      <c r="X932">
        <f t="shared" si="727"/>
        <v>1</v>
      </c>
      <c r="Y932">
        <f t="shared" si="728"/>
        <v>15.947131376145265</v>
      </c>
      <c r="AB932">
        <v>925</v>
      </c>
      <c r="AC932">
        <v>30.43039005610375</v>
      </c>
      <c r="AD932">
        <v>18.021095302750002</v>
      </c>
      <c r="AF932">
        <f t="shared" si="729"/>
        <v>1</v>
      </c>
      <c r="AG932">
        <f t="shared" si="730"/>
        <v>0</v>
      </c>
      <c r="AH932">
        <f t="shared" si="731"/>
        <v>12.409294753353748</v>
      </c>
      <c r="AK932">
        <v>925</v>
      </c>
      <c r="AL932">
        <v>22.784966457866339</v>
      </c>
      <c r="AM932">
        <v>28.166316953756638</v>
      </c>
      <c r="AO932">
        <f t="shared" si="732"/>
        <v>0</v>
      </c>
      <c r="AP932">
        <f t="shared" si="733"/>
        <v>1</v>
      </c>
      <c r="AQ932">
        <f t="shared" si="734"/>
        <v>5.3813504958902989</v>
      </c>
      <c r="AT932">
        <v>925</v>
      </c>
      <c r="AU932">
        <v>16.930146950531384</v>
      </c>
      <c r="AV932">
        <v>26.050613987113248</v>
      </c>
      <c r="AX932">
        <f t="shared" si="735"/>
        <v>0</v>
      </c>
      <c r="AY932">
        <f t="shared" si="736"/>
        <v>1</v>
      </c>
      <c r="AZ932">
        <f t="shared" si="737"/>
        <v>9.1204670365818643</v>
      </c>
      <c r="BC932">
        <v>925</v>
      </c>
      <c r="BD932" t="e">
        <v>#N/A</v>
      </c>
      <c r="BE932" t="e">
        <v>#N/A</v>
      </c>
      <c r="BG932" t="e">
        <f t="shared" si="738"/>
        <v>#N/A</v>
      </c>
      <c r="BH932" t="e">
        <f t="shared" si="739"/>
        <v>#N/A</v>
      </c>
      <c r="BI932" t="e">
        <f t="shared" si="740"/>
        <v>#N/A</v>
      </c>
      <c r="BL932">
        <v>925</v>
      </c>
      <c r="BM932">
        <v>30.769892454455736</v>
      </c>
      <c r="BN932">
        <v>8.9570850852629018</v>
      </c>
      <c r="BP932">
        <f t="shared" si="741"/>
        <v>1</v>
      </c>
      <c r="BQ932">
        <f t="shared" si="742"/>
        <v>0</v>
      </c>
      <c r="BR932">
        <f t="shared" si="743"/>
        <v>21.812807369192832</v>
      </c>
      <c r="BU932">
        <v>925</v>
      </c>
      <c r="BV932">
        <v>19.963651957236095</v>
      </c>
      <c r="BW932">
        <v>23.974913710128224</v>
      </c>
      <c r="BY932">
        <f t="shared" si="744"/>
        <v>0</v>
      </c>
      <c r="BZ932">
        <f t="shared" si="745"/>
        <v>1</v>
      </c>
      <c r="CA932">
        <f t="shared" si="746"/>
        <v>4.0112617528921284</v>
      </c>
      <c r="CD932">
        <v>925</v>
      </c>
      <c r="CE932">
        <v>33.085898853999879</v>
      </c>
      <c r="CF932">
        <v>39.48909964214576</v>
      </c>
      <c r="CH932">
        <f t="shared" si="747"/>
        <v>0</v>
      </c>
      <c r="CI932">
        <f t="shared" si="748"/>
        <v>1</v>
      </c>
      <c r="CJ932">
        <f t="shared" si="749"/>
        <v>6.403200788145881</v>
      </c>
      <c r="CM932">
        <v>925</v>
      </c>
      <c r="CN932">
        <v>22.179318796588767</v>
      </c>
      <c r="CO932">
        <v>33.799876570098242</v>
      </c>
      <c r="CQ932">
        <f t="shared" si="750"/>
        <v>0</v>
      </c>
      <c r="CR932">
        <f t="shared" si="751"/>
        <v>1</v>
      </c>
      <c r="CS932">
        <f t="shared" si="752"/>
        <v>11.620557773509475</v>
      </c>
      <c r="CV932">
        <v>925</v>
      </c>
      <c r="CW932">
        <v>20.126201915429121</v>
      </c>
      <c r="CX932">
        <v>16.834429925289047</v>
      </c>
      <c r="CZ932">
        <f t="shared" si="753"/>
        <v>1</v>
      </c>
      <c r="DA932">
        <f t="shared" si="754"/>
        <v>0</v>
      </c>
      <c r="DB932">
        <f t="shared" si="755"/>
        <v>3.2917719901400737</v>
      </c>
      <c r="DE932">
        <v>925</v>
      </c>
      <c r="DF932">
        <v>14.657752997549196</v>
      </c>
      <c r="DG932">
        <v>24.470691437142261</v>
      </c>
      <c r="DI932">
        <f t="shared" si="756"/>
        <v>0</v>
      </c>
      <c r="DJ932">
        <f t="shared" si="757"/>
        <v>1</v>
      </c>
      <c r="DK932">
        <f t="shared" si="758"/>
        <v>9.812938439593065</v>
      </c>
      <c r="DN932">
        <v>925</v>
      </c>
      <c r="DO932">
        <v>20.987260991348467</v>
      </c>
      <c r="DP932">
        <v>14.833357081634336</v>
      </c>
      <c r="DR932">
        <f t="shared" si="759"/>
        <v>1</v>
      </c>
      <c r="DS932">
        <f t="shared" si="760"/>
        <v>0</v>
      </c>
      <c r="DT932">
        <f t="shared" si="761"/>
        <v>6.1539039097141313</v>
      </c>
      <c r="DW932">
        <v>925</v>
      </c>
      <c r="DX932">
        <v>10.233920773975898</v>
      </c>
      <c r="DY932">
        <v>22.207728865267011</v>
      </c>
      <c r="EA932">
        <f t="shared" si="762"/>
        <v>0</v>
      </c>
      <c r="EB932">
        <f t="shared" si="763"/>
        <v>1</v>
      </c>
      <c r="EC932">
        <f t="shared" si="764"/>
        <v>11.973808091291113</v>
      </c>
      <c r="EF932">
        <v>925</v>
      </c>
      <c r="EG932">
        <v>22.543678129393935</v>
      </c>
      <c r="EH932">
        <v>15.804504758985463</v>
      </c>
      <c r="EJ932">
        <f t="shared" si="765"/>
        <v>1</v>
      </c>
      <c r="EK932">
        <f t="shared" si="766"/>
        <v>0</v>
      </c>
      <c r="EL932">
        <f t="shared" si="767"/>
        <v>6.7391733704084729</v>
      </c>
      <c r="EO932">
        <v>925</v>
      </c>
      <c r="EP932">
        <v>21.310002320049527</v>
      </c>
      <c r="EQ932">
        <v>39.199673251753886</v>
      </c>
      <c r="ES932">
        <f t="shared" si="768"/>
        <v>0</v>
      </c>
      <c r="ET932">
        <f t="shared" si="769"/>
        <v>1</v>
      </c>
      <c r="EU932">
        <f t="shared" si="770"/>
        <v>17.889670931704359</v>
      </c>
    </row>
    <row r="933" spans="1:151" x14ac:dyDescent="0.25">
      <c r="A933">
        <v>926</v>
      </c>
      <c r="B933">
        <v>13.55688667425094</v>
      </c>
      <c r="C933">
        <v>28.744609009840044</v>
      </c>
      <c r="E933">
        <f t="shared" si="720"/>
        <v>0</v>
      </c>
      <c r="F933">
        <f t="shared" si="722"/>
        <v>1</v>
      </c>
      <c r="G933">
        <f t="shared" si="721"/>
        <v>15.187722335589104</v>
      </c>
      <c r="J933">
        <v>926</v>
      </c>
      <c r="K933">
        <v>24.818459512192049</v>
      </c>
      <c r="L933">
        <v>16.246441880618008</v>
      </c>
      <c r="N933">
        <f t="shared" si="723"/>
        <v>1</v>
      </c>
      <c r="O933">
        <f t="shared" si="724"/>
        <v>0</v>
      </c>
      <c r="P933">
        <f t="shared" si="725"/>
        <v>8.5720176315740417</v>
      </c>
      <c r="S933">
        <v>926</v>
      </c>
      <c r="T933">
        <v>18.168200081015762</v>
      </c>
      <c r="U933">
        <v>25.362999870803414</v>
      </c>
      <c r="W933">
        <f t="shared" si="726"/>
        <v>0</v>
      </c>
      <c r="X933">
        <f t="shared" si="727"/>
        <v>1</v>
      </c>
      <c r="Y933">
        <f t="shared" si="728"/>
        <v>7.1947997897876519</v>
      </c>
      <c r="AB933">
        <v>926</v>
      </c>
      <c r="AC933">
        <v>25.769831006440103</v>
      </c>
      <c r="AD933">
        <v>18.27174399574163</v>
      </c>
      <c r="AF933">
        <f t="shared" si="729"/>
        <v>1</v>
      </c>
      <c r="AG933">
        <f t="shared" si="730"/>
        <v>0</v>
      </c>
      <c r="AH933">
        <f t="shared" si="731"/>
        <v>7.4980870106984732</v>
      </c>
      <c r="AK933">
        <v>926</v>
      </c>
      <c r="AL933">
        <v>25.095989359457725</v>
      </c>
      <c r="AM933">
        <v>18.956030379692088</v>
      </c>
      <c r="AO933">
        <f t="shared" si="732"/>
        <v>1</v>
      </c>
      <c r="AP933">
        <f t="shared" si="733"/>
        <v>0</v>
      </c>
      <c r="AQ933">
        <f t="shared" si="734"/>
        <v>6.1399589797656375</v>
      </c>
      <c r="AT933">
        <v>926</v>
      </c>
      <c r="AU933">
        <v>19.117376218302326</v>
      </c>
      <c r="AV933">
        <v>25.586342461189695</v>
      </c>
      <c r="AX933">
        <f t="shared" si="735"/>
        <v>0</v>
      </c>
      <c r="AY933">
        <f t="shared" si="736"/>
        <v>1</v>
      </c>
      <c r="AZ933">
        <f t="shared" si="737"/>
        <v>6.4689662428873689</v>
      </c>
      <c r="BC933">
        <v>926</v>
      </c>
      <c r="BD933" t="e">
        <v>#N/A</v>
      </c>
      <c r="BE933" t="e">
        <v>#N/A</v>
      </c>
      <c r="BG933" t="e">
        <f t="shared" si="738"/>
        <v>#N/A</v>
      </c>
      <c r="BH933" t="e">
        <f t="shared" si="739"/>
        <v>#N/A</v>
      </c>
      <c r="BI933" t="e">
        <f t="shared" si="740"/>
        <v>#N/A</v>
      </c>
      <c r="BL933">
        <v>926</v>
      </c>
      <c r="BM933">
        <v>23.424634842742989</v>
      </c>
      <c r="BN933">
        <v>13.545377930670606</v>
      </c>
      <c r="BP933">
        <f t="shared" si="741"/>
        <v>1</v>
      </c>
      <c r="BQ933">
        <f t="shared" si="742"/>
        <v>0</v>
      </c>
      <c r="BR933">
        <f t="shared" si="743"/>
        <v>9.8792569120723837</v>
      </c>
      <c r="BU933">
        <v>926</v>
      </c>
      <c r="BV933">
        <v>30.833200835139948</v>
      </c>
      <c r="BW933">
        <v>14.228619373380816</v>
      </c>
      <c r="BY933">
        <f t="shared" si="744"/>
        <v>1</v>
      </c>
      <c r="BZ933">
        <f t="shared" si="745"/>
        <v>0</v>
      </c>
      <c r="CA933">
        <f t="shared" si="746"/>
        <v>16.604581461759132</v>
      </c>
      <c r="CD933">
        <v>926</v>
      </c>
      <c r="CE933">
        <v>21.355982141112726</v>
      </c>
      <c r="CF933">
        <v>4.0221702396349279</v>
      </c>
      <c r="CH933">
        <f t="shared" si="747"/>
        <v>1</v>
      </c>
      <c r="CI933">
        <f t="shared" si="748"/>
        <v>0</v>
      </c>
      <c r="CJ933">
        <f t="shared" si="749"/>
        <v>17.333811901477798</v>
      </c>
      <c r="CM933">
        <v>926</v>
      </c>
      <c r="CN933">
        <v>19.211908461044278</v>
      </c>
      <c r="CO933">
        <v>36.858549326062253</v>
      </c>
      <c r="CQ933">
        <f t="shared" si="750"/>
        <v>0</v>
      </c>
      <c r="CR933">
        <f t="shared" si="751"/>
        <v>1</v>
      </c>
      <c r="CS933">
        <f t="shared" si="752"/>
        <v>17.646640865017975</v>
      </c>
      <c r="CV933">
        <v>926</v>
      </c>
      <c r="CW933">
        <v>26.223926345667099</v>
      </c>
      <c r="CX933">
        <v>18.087839574448594</v>
      </c>
      <c r="CZ933">
        <f t="shared" si="753"/>
        <v>1</v>
      </c>
      <c r="DA933">
        <f t="shared" si="754"/>
        <v>0</v>
      </c>
      <c r="DB933">
        <f t="shared" si="755"/>
        <v>8.1360867712185048</v>
      </c>
      <c r="DE933">
        <v>926</v>
      </c>
      <c r="DF933">
        <v>25.562485417022476</v>
      </c>
      <c r="DG933">
        <v>17.296750172300321</v>
      </c>
      <c r="DI933">
        <f t="shared" si="756"/>
        <v>1</v>
      </c>
      <c r="DJ933">
        <f t="shared" si="757"/>
        <v>0</v>
      </c>
      <c r="DK933">
        <f t="shared" si="758"/>
        <v>8.2657352447221548</v>
      </c>
      <c r="DN933">
        <v>926</v>
      </c>
      <c r="DO933">
        <v>23.78507431721042</v>
      </c>
      <c r="DP933">
        <v>23.61796174149756</v>
      </c>
      <c r="DR933">
        <f t="shared" si="759"/>
        <v>1</v>
      </c>
      <c r="DS933">
        <f t="shared" si="760"/>
        <v>0</v>
      </c>
      <c r="DT933">
        <f t="shared" si="761"/>
        <v>0.16711257571285998</v>
      </c>
      <c r="DW933">
        <v>926</v>
      </c>
      <c r="DX933">
        <v>24.946995562386579</v>
      </c>
      <c r="DY933">
        <v>29.175425294848523</v>
      </c>
      <c r="EA933">
        <f t="shared" si="762"/>
        <v>0</v>
      </c>
      <c r="EB933">
        <f t="shared" si="763"/>
        <v>1</v>
      </c>
      <c r="EC933">
        <f t="shared" si="764"/>
        <v>4.2284297324619438</v>
      </c>
      <c r="EF933">
        <v>926</v>
      </c>
      <c r="EG933">
        <v>23.311612141265805</v>
      </c>
      <c r="EH933">
        <v>17.49271015912144</v>
      </c>
      <c r="EJ933">
        <f t="shared" si="765"/>
        <v>1</v>
      </c>
      <c r="EK933">
        <f t="shared" si="766"/>
        <v>0</v>
      </c>
      <c r="EL933">
        <f t="shared" si="767"/>
        <v>5.8189019821443644</v>
      </c>
      <c r="EO933">
        <v>926</v>
      </c>
      <c r="EP933">
        <v>19.681950560736414</v>
      </c>
      <c r="EQ933">
        <v>35.650149944488149</v>
      </c>
      <c r="ES933">
        <f t="shared" si="768"/>
        <v>0</v>
      </c>
      <c r="ET933">
        <f t="shared" si="769"/>
        <v>1</v>
      </c>
      <c r="EU933">
        <f t="shared" si="770"/>
        <v>15.968199383751735</v>
      </c>
    </row>
    <row r="934" spans="1:151" x14ac:dyDescent="0.25">
      <c r="A934">
        <v>927</v>
      </c>
      <c r="B934">
        <v>12.921378635156717</v>
      </c>
      <c r="C934">
        <v>5.0211951436393356</v>
      </c>
      <c r="E934">
        <f t="shared" si="720"/>
        <v>1</v>
      </c>
      <c r="F934">
        <f t="shared" si="722"/>
        <v>0</v>
      </c>
      <c r="G934">
        <f t="shared" si="721"/>
        <v>7.9001834915173816</v>
      </c>
      <c r="J934">
        <v>927</v>
      </c>
      <c r="K934">
        <v>27.403138542520864</v>
      </c>
      <c r="L934">
        <v>32.761570037136892</v>
      </c>
      <c r="N934">
        <f t="shared" si="723"/>
        <v>0</v>
      </c>
      <c r="O934">
        <f t="shared" si="724"/>
        <v>1</v>
      </c>
      <c r="P934">
        <f t="shared" si="725"/>
        <v>5.3584314946160276</v>
      </c>
      <c r="S934">
        <v>927</v>
      </c>
      <c r="T934">
        <v>17.531450189709329</v>
      </c>
      <c r="U934">
        <v>29.569454207959964</v>
      </c>
      <c r="W934">
        <f t="shared" si="726"/>
        <v>0</v>
      </c>
      <c r="X934">
        <f t="shared" si="727"/>
        <v>1</v>
      </c>
      <c r="Y934">
        <f t="shared" si="728"/>
        <v>12.038004018250636</v>
      </c>
      <c r="AB934">
        <v>927</v>
      </c>
      <c r="AC934">
        <v>18.714210763676288</v>
      </c>
      <c r="AD934">
        <v>19.540403300768073</v>
      </c>
      <c r="AF934">
        <f t="shared" si="729"/>
        <v>0</v>
      </c>
      <c r="AG934">
        <f t="shared" si="730"/>
        <v>1</v>
      </c>
      <c r="AH934">
        <f t="shared" si="731"/>
        <v>0.82619253709178508</v>
      </c>
      <c r="AK934">
        <v>927</v>
      </c>
      <c r="AL934">
        <v>9.8688746537544176</v>
      </c>
      <c r="AM934">
        <v>39.180704486305231</v>
      </c>
      <c r="AO934">
        <f t="shared" si="732"/>
        <v>0</v>
      </c>
      <c r="AP934">
        <f t="shared" si="733"/>
        <v>1</v>
      </c>
      <c r="AQ934">
        <f t="shared" si="734"/>
        <v>29.311829832550814</v>
      </c>
      <c r="AT934">
        <v>927</v>
      </c>
      <c r="AU934">
        <v>22.275748386850101</v>
      </c>
      <c r="AV934">
        <v>23.020466189978571</v>
      </c>
      <c r="AX934">
        <f t="shared" si="735"/>
        <v>0</v>
      </c>
      <c r="AY934">
        <f t="shared" si="736"/>
        <v>1</v>
      </c>
      <c r="AZ934">
        <f t="shared" si="737"/>
        <v>0.74471780312847002</v>
      </c>
      <c r="BC934">
        <v>927</v>
      </c>
      <c r="BD934" t="e">
        <v>#N/A</v>
      </c>
      <c r="BE934" t="e">
        <v>#N/A</v>
      </c>
      <c r="BG934" t="e">
        <f t="shared" si="738"/>
        <v>#N/A</v>
      </c>
      <c r="BH934" t="e">
        <f t="shared" si="739"/>
        <v>#N/A</v>
      </c>
      <c r="BI934" t="e">
        <f t="shared" si="740"/>
        <v>#N/A</v>
      </c>
      <c r="BL934">
        <v>927</v>
      </c>
      <c r="BM934">
        <v>25.30567156086844</v>
      </c>
      <c r="BN934">
        <v>12.036529941553004</v>
      </c>
      <c r="BP934">
        <f t="shared" si="741"/>
        <v>1</v>
      </c>
      <c r="BQ934">
        <f t="shared" si="742"/>
        <v>0</v>
      </c>
      <c r="BR934">
        <f t="shared" si="743"/>
        <v>13.269141619315436</v>
      </c>
      <c r="BU934">
        <v>927</v>
      </c>
      <c r="BV934">
        <v>27.691720642956803</v>
      </c>
      <c r="BW934">
        <v>22.918038877134968</v>
      </c>
      <c r="BY934">
        <f t="shared" si="744"/>
        <v>1</v>
      </c>
      <c r="BZ934">
        <f t="shared" si="745"/>
        <v>0</v>
      </c>
      <c r="CA934">
        <f t="shared" si="746"/>
        <v>4.7736817658218342</v>
      </c>
      <c r="CD934">
        <v>927</v>
      </c>
      <c r="CE934">
        <v>31.186394173945136</v>
      </c>
      <c r="CF934">
        <v>34.198444994690092</v>
      </c>
      <c r="CH934">
        <f t="shared" si="747"/>
        <v>0</v>
      </c>
      <c r="CI934">
        <f t="shared" si="748"/>
        <v>1</v>
      </c>
      <c r="CJ934">
        <f t="shared" si="749"/>
        <v>3.0120508207449568</v>
      </c>
      <c r="CM934">
        <v>927</v>
      </c>
      <c r="CN934">
        <v>23.638578050171567</v>
      </c>
      <c r="CO934">
        <v>14.144904749964473</v>
      </c>
      <c r="CQ934">
        <f t="shared" si="750"/>
        <v>1</v>
      </c>
      <c r="CR934">
        <f t="shared" si="751"/>
        <v>0</v>
      </c>
      <c r="CS934">
        <f t="shared" si="752"/>
        <v>9.4936733002070941</v>
      </c>
      <c r="CV934">
        <v>927</v>
      </c>
      <c r="CW934">
        <v>22.51897559638217</v>
      </c>
      <c r="CX934">
        <v>13.486482993188348</v>
      </c>
      <c r="CZ934">
        <f t="shared" si="753"/>
        <v>1</v>
      </c>
      <c r="DA934">
        <f t="shared" si="754"/>
        <v>0</v>
      </c>
      <c r="DB934">
        <f t="shared" si="755"/>
        <v>9.0324926031938215</v>
      </c>
      <c r="DE934">
        <v>927</v>
      </c>
      <c r="DF934">
        <v>15.276213791074273</v>
      </c>
      <c r="DG934">
        <v>34.834941905584458</v>
      </c>
      <c r="DI934">
        <f t="shared" si="756"/>
        <v>0</v>
      </c>
      <c r="DJ934">
        <f t="shared" si="757"/>
        <v>1</v>
      </c>
      <c r="DK934">
        <f t="shared" si="758"/>
        <v>19.558728114510185</v>
      </c>
      <c r="DN934">
        <v>927</v>
      </c>
      <c r="DO934">
        <v>23.610720265505659</v>
      </c>
      <c r="DP934">
        <v>9.1979289965471924</v>
      </c>
      <c r="DR934">
        <f t="shared" si="759"/>
        <v>1</v>
      </c>
      <c r="DS934">
        <f t="shared" si="760"/>
        <v>0</v>
      </c>
      <c r="DT934">
        <f t="shared" si="761"/>
        <v>14.412791268958467</v>
      </c>
      <c r="DW934">
        <v>927</v>
      </c>
      <c r="DX934">
        <v>12.176589199159864</v>
      </c>
      <c r="DY934">
        <v>19.043688085527521</v>
      </c>
      <c r="EA934">
        <f t="shared" si="762"/>
        <v>0</v>
      </c>
      <c r="EB934">
        <f t="shared" si="763"/>
        <v>1</v>
      </c>
      <c r="EC934">
        <f t="shared" si="764"/>
        <v>6.867098886367657</v>
      </c>
      <c r="EF934">
        <v>927</v>
      </c>
      <c r="EG934">
        <v>22.063066018056805</v>
      </c>
      <c r="EH934">
        <v>15.295028776207618</v>
      </c>
      <c r="EJ934">
        <f t="shared" si="765"/>
        <v>1</v>
      </c>
      <c r="EK934">
        <f t="shared" si="766"/>
        <v>0</v>
      </c>
      <c r="EL934">
        <f t="shared" si="767"/>
        <v>6.7680372418491874</v>
      </c>
      <c r="EO934">
        <v>927</v>
      </c>
      <c r="EP934">
        <v>19.531048763837415</v>
      </c>
      <c r="EQ934">
        <v>46.24618069197777</v>
      </c>
      <c r="ES934">
        <f t="shared" si="768"/>
        <v>0</v>
      </c>
      <c r="ET934">
        <f t="shared" si="769"/>
        <v>1</v>
      </c>
      <c r="EU934">
        <f t="shared" si="770"/>
        <v>26.715131928140355</v>
      </c>
    </row>
    <row r="935" spans="1:151" x14ac:dyDescent="0.25">
      <c r="A935">
        <v>928</v>
      </c>
      <c r="B935">
        <v>11.137790224965572</v>
      </c>
      <c r="C935">
        <v>23.018479013820347</v>
      </c>
      <c r="E935">
        <f t="shared" si="720"/>
        <v>0</v>
      </c>
      <c r="F935">
        <f t="shared" si="722"/>
        <v>1</v>
      </c>
      <c r="G935">
        <f t="shared" si="721"/>
        <v>11.880688788854775</v>
      </c>
      <c r="J935">
        <v>928</v>
      </c>
      <c r="K935">
        <v>21.259439742762527</v>
      </c>
      <c r="L935">
        <v>28.245274511421467</v>
      </c>
      <c r="N935">
        <f t="shared" si="723"/>
        <v>0</v>
      </c>
      <c r="O935">
        <f t="shared" si="724"/>
        <v>1</v>
      </c>
      <c r="P935">
        <f t="shared" si="725"/>
        <v>6.9858347686589397</v>
      </c>
      <c r="S935">
        <v>928</v>
      </c>
      <c r="T935">
        <v>13.430399244816007</v>
      </c>
      <c r="U935">
        <v>30.983069828962286</v>
      </c>
      <c r="W935">
        <f t="shared" si="726"/>
        <v>0</v>
      </c>
      <c r="X935">
        <f t="shared" si="727"/>
        <v>1</v>
      </c>
      <c r="Y935">
        <f t="shared" si="728"/>
        <v>17.552670584146277</v>
      </c>
      <c r="AB935">
        <v>928</v>
      </c>
      <c r="AC935">
        <v>24.969046871469235</v>
      </c>
      <c r="AD935">
        <v>17.773545022820837</v>
      </c>
      <c r="AF935">
        <f t="shared" si="729"/>
        <v>1</v>
      </c>
      <c r="AG935">
        <f t="shared" si="730"/>
        <v>0</v>
      </c>
      <c r="AH935">
        <f t="shared" si="731"/>
        <v>7.1955018486483979</v>
      </c>
      <c r="AK935">
        <v>928</v>
      </c>
      <c r="AL935">
        <v>16.32630099453943</v>
      </c>
      <c r="AM935">
        <v>12.873634186197418</v>
      </c>
      <c r="AO935">
        <f t="shared" si="732"/>
        <v>1</v>
      </c>
      <c r="AP935">
        <f t="shared" si="733"/>
        <v>0</v>
      </c>
      <c r="AQ935">
        <f t="shared" si="734"/>
        <v>3.4526668083420127</v>
      </c>
      <c r="AT935">
        <v>928</v>
      </c>
      <c r="AU935">
        <v>18.620102298504126</v>
      </c>
      <c r="AV935">
        <v>21.17425777506142</v>
      </c>
      <c r="AX935">
        <f t="shared" si="735"/>
        <v>0</v>
      </c>
      <c r="AY935">
        <f t="shared" si="736"/>
        <v>1</v>
      </c>
      <c r="AZ935">
        <f t="shared" si="737"/>
        <v>2.5541554765572947</v>
      </c>
      <c r="BC935">
        <v>928</v>
      </c>
      <c r="BD935" t="e">
        <v>#N/A</v>
      </c>
      <c r="BE935" t="e">
        <v>#N/A</v>
      </c>
      <c r="BG935" t="e">
        <f t="shared" si="738"/>
        <v>#N/A</v>
      </c>
      <c r="BH935" t="e">
        <f t="shared" si="739"/>
        <v>#N/A</v>
      </c>
      <c r="BI935" t="e">
        <f t="shared" si="740"/>
        <v>#N/A</v>
      </c>
      <c r="BL935">
        <v>928</v>
      </c>
      <c r="BM935">
        <v>24.241248124757682</v>
      </c>
      <c r="BN935">
        <v>17.854529892636311</v>
      </c>
      <c r="BP935">
        <f t="shared" si="741"/>
        <v>1</v>
      </c>
      <c r="BQ935">
        <f t="shared" si="742"/>
        <v>0</v>
      </c>
      <c r="BR935">
        <f t="shared" si="743"/>
        <v>6.3867182321213711</v>
      </c>
      <c r="BU935">
        <v>928</v>
      </c>
      <c r="BV935">
        <v>19.603558478691085</v>
      </c>
      <c r="BW935">
        <v>28.216730845815878</v>
      </c>
      <c r="BY935">
        <f t="shared" si="744"/>
        <v>0</v>
      </c>
      <c r="BZ935">
        <f t="shared" si="745"/>
        <v>1</v>
      </c>
      <c r="CA935">
        <f t="shared" si="746"/>
        <v>8.6131723671247933</v>
      </c>
      <c r="CD935">
        <v>928</v>
      </c>
      <c r="CE935">
        <v>28.636742457312582</v>
      </c>
      <c r="CF935">
        <v>17.871896202662597</v>
      </c>
      <c r="CH935">
        <f t="shared" si="747"/>
        <v>1</v>
      </c>
      <c r="CI935">
        <f t="shared" si="748"/>
        <v>0</v>
      </c>
      <c r="CJ935">
        <f t="shared" si="749"/>
        <v>10.764846254649985</v>
      </c>
      <c r="CM935">
        <v>928</v>
      </c>
      <c r="CN935">
        <v>15.023499314112794</v>
      </c>
      <c r="CO935">
        <v>10.910908125170806</v>
      </c>
      <c r="CQ935">
        <f t="shared" si="750"/>
        <v>1</v>
      </c>
      <c r="CR935">
        <f t="shared" si="751"/>
        <v>0</v>
      </c>
      <c r="CS935">
        <f t="shared" si="752"/>
        <v>4.1125911889419875</v>
      </c>
      <c r="CV935">
        <v>928</v>
      </c>
      <c r="CW935">
        <v>21.995292583264593</v>
      </c>
      <c r="CX935">
        <v>22.023993499998973</v>
      </c>
      <c r="CZ935">
        <f t="shared" si="753"/>
        <v>0</v>
      </c>
      <c r="DA935">
        <f t="shared" si="754"/>
        <v>1</v>
      </c>
      <c r="DB935">
        <f t="shared" si="755"/>
        <v>2.8700916734379689E-2</v>
      </c>
      <c r="DE935">
        <v>928</v>
      </c>
      <c r="DF935">
        <v>24.231654453885085</v>
      </c>
      <c r="DG935">
        <v>19.632443353818054</v>
      </c>
      <c r="DI935">
        <f t="shared" si="756"/>
        <v>1</v>
      </c>
      <c r="DJ935">
        <f t="shared" si="757"/>
        <v>0</v>
      </c>
      <c r="DK935">
        <f t="shared" si="758"/>
        <v>4.5992111000670306</v>
      </c>
      <c r="DN935">
        <v>928</v>
      </c>
      <c r="DO935">
        <v>19.413531944153341</v>
      </c>
      <c r="DP935">
        <v>19.491408159756737</v>
      </c>
      <c r="DR935">
        <f t="shared" si="759"/>
        <v>0</v>
      </c>
      <c r="DS935">
        <f t="shared" si="760"/>
        <v>1</v>
      </c>
      <c r="DT935">
        <f t="shared" si="761"/>
        <v>7.7876215603396304E-2</v>
      </c>
      <c r="DW935">
        <v>928</v>
      </c>
      <c r="DX935">
        <v>16.538827789800632</v>
      </c>
      <c r="DY935">
        <v>14.846805202069383</v>
      </c>
      <c r="EA935">
        <f t="shared" si="762"/>
        <v>1</v>
      </c>
      <c r="EB935">
        <f t="shared" si="763"/>
        <v>0</v>
      </c>
      <c r="EC935">
        <f t="shared" si="764"/>
        <v>1.6920225877312483</v>
      </c>
      <c r="EF935">
        <v>928</v>
      </c>
      <c r="EG935">
        <v>21.649954359337848</v>
      </c>
      <c r="EH935">
        <v>16.543131215019645</v>
      </c>
      <c r="EJ935">
        <f t="shared" si="765"/>
        <v>1</v>
      </c>
      <c r="EK935">
        <f t="shared" si="766"/>
        <v>0</v>
      </c>
      <c r="EL935">
        <f t="shared" si="767"/>
        <v>5.1068231443182022</v>
      </c>
      <c r="EO935">
        <v>928</v>
      </c>
      <c r="EP935">
        <v>25.610680865963257</v>
      </c>
      <c r="EQ935">
        <v>23.606487727195681</v>
      </c>
      <c r="ES935">
        <f t="shared" si="768"/>
        <v>1</v>
      </c>
      <c r="ET935">
        <f t="shared" si="769"/>
        <v>0</v>
      </c>
      <c r="EU935">
        <f t="shared" si="770"/>
        <v>2.004193138767576</v>
      </c>
    </row>
    <row r="936" spans="1:151" x14ac:dyDescent="0.25">
      <c r="A936">
        <v>929</v>
      </c>
      <c r="B936">
        <v>12.182190758121406</v>
      </c>
      <c r="C936">
        <v>24.942299112914593</v>
      </c>
      <c r="E936">
        <f t="shared" si="720"/>
        <v>0</v>
      </c>
      <c r="F936">
        <f t="shared" si="722"/>
        <v>1</v>
      </c>
      <c r="G936">
        <f t="shared" si="721"/>
        <v>12.760108354793188</v>
      </c>
      <c r="J936">
        <v>929</v>
      </c>
      <c r="K936">
        <v>32.8094372470091</v>
      </c>
      <c r="L936">
        <v>30.809379101498251</v>
      </c>
      <c r="N936">
        <f t="shared" si="723"/>
        <v>1</v>
      </c>
      <c r="O936">
        <f t="shared" si="724"/>
        <v>0</v>
      </c>
      <c r="P936">
        <f t="shared" si="725"/>
        <v>2.0000581455108488</v>
      </c>
      <c r="S936">
        <v>929</v>
      </c>
      <c r="T936">
        <v>20.525861931939335</v>
      </c>
      <c r="U936">
        <v>4.6010012151913386</v>
      </c>
      <c r="W936">
        <f t="shared" si="726"/>
        <v>1</v>
      </c>
      <c r="X936">
        <f t="shared" si="727"/>
        <v>0</v>
      </c>
      <c r="Y936">
        <f t="shared" si="728"/>
        <v>15.924860716747997</v>
      </c>
      <c r="AB936">
        <v>929</v>
      </c>
      <c r="AC936">
        <v>17.170009514069996</v>
      </c>
      <c r="AD936">
        <v>18.801905913957967</v>
      </c>
      <c r="AF936">
        <f t="shared" si="729"/>
        <v>0</v>
      </c>
      <c r="AG936">
        <f t="shared" si="730"/>
        <v>1</v>
      </c>
      <c r="AH936">
        <f t="shared" si="731"/>
        <v>1.631896399887971</v>
      </c>
      <c r="AK936">
        <v>929</v>
      </c>
      <c r="AL936">
        <v>26.866969757898318</v>
      </c>
      <c r="AM936">
        <v>19.637874698911133</v>
      </c>
      <c r="AO936">
        <f t="shared" si="732"/>
        <v>1</v>
      </c>
      <c r="AP936">
        <f t="shared" si="733"/>
        <v>0</v>
      </c>
      <c r="AQ936">
        <f t="shared" si="734"/>
        <v>7.2290950589871841</v>
      </c>
      <c r="AT936">
        <v>929</v>
      </c>
      <c r="AU936">
        <v>18.581565465542258</v>
      </c>
      <c r="AV936">
        <v>19.628460180878243</v>
      </c>
      <c r="AX936">
        <f t="shared" si="735"/>
        <v>0</v>
      </c>
      <c r="AY936">
        <f t="shared" si="736"/>
        <v>1</v>
      </c>
      <c r="AZ936">
        <f t="shared" si="737"/>
        <v>1.0468947153359842</v>
      </c>
      <c r="BC936">
        <v>929</v>
      </c>
      <c r="BD936" t="e">
        <v>#N/A</v>
      </c>
      <c r="BE936" t="e">
        <v>#N/A</v>
      </c>
      <c r="BG936" t="e">
        <f t="shared" si="738"/>
        <v>#N/A</v>
      </c>
      <c r="BH936" t="e">
        <f t="shared" si="739"/>
        <v>#N/A</v>
      </c>
      <c r="BI936" t="e">
        <f t="shared" si="740"/>
        <v>#N/A</v>
      </c>
      <c r="BL936">
        <v>929</v>
      </c>
      <c r="BM936">
        <v>37.53835115363669</v>
      </c>
      <c r="BN936">
        <v>9.5752193135116723</v>
      </c>
      <c r="BP936">
        <f t="shared" si="741"/>
        <v>1</v>
      </c>
      <c r="BQ936">
        <f t="shared" si="742"/>
        <v>0</v>
      </c>
      <c r="BR936">
        <f t="shared" si="743"/>
        <v>27.963131840125016</v>
      </c>
      <c r="BU936">
        <v>929</v>
      </c>
      <c r="BV936">
        <v>10.4692524411214</v>
      </c>
      <c r="BW936">
        <v>28.458796215632006</v>
      </c>
      <c r="BY936">
        <f t="shared" si="744"/>
        <v>0</v>
      </c>
      <c r="BZ936">
        <f t="shared" si="745"/>
        <v>1</v>
      </c>
      <c r="CA936">
        <f t="shared" si="746"/>
        <v>17.989543774510608</v>
      </c>
      <c r="CD936">
        <v>929</v>
      </c>
      <c r="CE936">
        <v>24.009950382377617</v>
      </c>
      <c r="CF936">
        <v>23.191095900946809</v>
      </c>
      <c r="CH936">
        <f t="shared" si="747"/>
        <v>1</v>
      </c>
      <c r="CI936">
        <f t="shared" si="748"/>
        <v>0</v>
      </c>
      <c r="CJ936">
        <f t="shared" si="749"/>
        <v>0.81885448143080808</v>
      </c>
      <c r="CM936">
        <v>929</v>
      </c>
      <c r="CN936">
        <v>24.433408392616158</v>
      </c>
      <c r="CO936">
        <v>19.326806344668562</v>
      </c>
      <c r="CQ936">
        <f t="shared" si="750"/>
        <v>1</v>
      </c>
      <c r="CR936">
        <f t="shared" si="751"/>
        <v>0</v>
      </c>
      <c r="CS936">
        <f t="shared" si="752"/>
        <v>5.1066020479475966</v>
      </c>
      <c r="CV936">
        <v>929</v>
      </c>
      <c r="CW936">
        <v>18.262095123172877</v>
      </c>
      <c r="CX936">
        <v>19.079710196071733</v>
      </c>
      <c r="CZ936">
        <f t="shared" si="753"/>
        <v>0</v>
      </c>
      <c r="DA936">
        <f t="shared" si="754"/>
        <v>1</v>
      </c>
      <c r="DB936">
        <f t="shared" si="755"/>
        <v>0.81761507289885671</v>
      </c>
      <c r="DE936">
        <v>929</v>
      </c>
      <c r="DF936">
        <v>23.015567990276065</v>
      </c>
      <c r="DG936">
        <v>16.69799571023637</v>
      </c>
      <c r="DI936">
        <f t="shared" si="756"/>
        <v>1</v>
      </c>
      <c r="DJ936">
        <f t="shared" si="757"/>
        <v>0</v>
      </c>
      <c r="DK936">
        <f t="shared" si="758"/>
        <v>6.3175722800396947</v>
      </c>
      <c r="DN936">
        <v>929</v>
      </c>
      <c r="DO936">
        <v>24.87754836934365</v>
      </c>
      <c r="DP936">
        <v>13.71715873009858</v>
      </c>
      <c r="DR936">
        <f t="shared" si="759"/>
        <v>1</v>
      </c>
      <c r="DS936">
        <f t="shared" si="760"/>
        <v>0</v>
      </c>
      <c r="DT936">
        <f t="shared" si="761"/>
        <v>11.16038963924507</v>
      </c>
      <c r="DW936">
        <v>929</v>
      </c>
      <c r="DX936">
        <v>14.863863093253986</v>
      </c>
      <c r="DY936">
        <v>28.678979875013013</v>
      </c>
      <c r="EA936">
        <f t="shared" si="762"/>
        <v>0</v>
      </c>
      <c r="EB936">
        <f t="shared" si="763"/>
        <v>1</v>
      </c>
      <c r="EC936">
        <f t="shared" si="764"/>
        <v>13.815116781759027</v>
      </c>
      <c r="EF936">
        <v>929</v>
      </c>
      <c r="EG936">
        <v>21.583374300657557</v>
      </c>
      <c r="EH936">
        <v>13.443152260937666</v>
      </c>
      <c r="EJ936">
        <f t="shared" si="765"/>
        <v>1</v>
      </c>
      <c r="EK936">
        <f t="shared" si="766"/>
        <v>0</v>
      </c>
      <c r="EL936">
        <f t="shared" si="767"/>
        <v>8.140222039719891</v>
      </c>
      <c r="EO936">
        <v>929</v>
      </c>
      <c r="EP936">
        <v>24.317622034567648</v>
      </c>
      <c r="EQ936">
        <v>5.0581895505677856</v>
      </c>
      <c r="ES936">
        <f t="shared" si="768"/>
        <v>1</v>
      </c>
      <c r="ET936">
        <f t="shared" si="769"/>
        <v>0</v>
      </c>
      <c r="EU936">
        <f t="shared" si="770"/>
        <v>19.259432483999863</v>
      </c>
    </row>
    <row r="937" spans="1:151" x14ac:dyDescent="0.25">
      <c r="A937">
        <v>930</v>
      </c>
      <c r="B937">
        <v>10.488504248302522</v>
      </c>
      <c r="C937">
        <v>14.549641316131817</v>
      </c>
      <c r="E937">
        <f t="shared" si="720"/>
        <v>0</v>
      </c>
      <c r="F937">
        <f t="shared" si="722"/>
        <v>1</v>
      </c>
      <c r="G937">
        <f t="shared" si="721"/>
        <v>4.0611370678292946</v>
      </c>
      <c r="J937">
        <v>930</v>
      </c>
      <c r="K937">
        <v>15.185279299615598</v>
      </c>
      <c r="L937">
        <v>18.601310863453264</v>
      </c>
      <c r="N937">
        <f t="shared" si="723"/>
        <v>0</v>
      </c>
      <c r="O937">
        <f t="shared" si="724"/>
        <v>1</v>
      </c>
      <c r="P937">
        <f t="shared" si="725"/>
        <v>3.4160315638376666</v>
      </c>
      <c r="S937">
        <v>930</v>
      </c>
      <c r="T937">
        <v>18.286327715804056</v>
      </c>
      <c r="U937">
        <v>16.835922154029081</v>
      </c>
      <c r="W937">
        <f t="shared" si="726"/>
        <v>1</v>
      </c>
      <c r="X937">
        <f t="shared" si="727"/>
        <v>0</v>
      </c>
      <c r="Y937">
        <f t="shared" si="728"/>
        <v>1.4504055617749749</v>
      </c>
      <c r="AB937">
        <v>930</v>
      </c>
      <c r="AC937">
        <v>21.73280877854658</v>
      </c>
      <c r="AD937">
        <v>16.900445979729618</v>
      </c>
      <c r="AF937">
        <f t="shared" si="729"/>
        <v>1</v>
      </c>
      <c r="AG937">
        <f t="shared" si="730"/>
        <v>0</v>
      </c>
      <c r="AH937">
        <f t="shared" si="731"/>
        <v>4.8323627988169626</v>
      </c>
      <c r="AK937">
        <v>930</v>
      </c>
      <c r="AL937">
        <v>31.009470925677341</v>
      </c>
      <c r="AM937">
        <v>29.58781628193314</v>
      </c>
      <c r="AO937">
        <f t="shared" si="732"/>
        <v>1</v>
      </c>
      <c r="AP937">
        <f t="shared" si="733"/>
        <v>0</v>
      </c>
      <c r="AQ937">
        <f t="shared" si="734"/>
        <v>1.4216546437442013</v>
      </c>
      <c r="AT937">
        <v>930</v>
      </c>
      <c r="AU937">
        <v>17.603028097979468</v>
      </c>
      <c r="AV937">
        <v>24.573173045991048</v>
      </c>
      <c r="AX937">
        <f t="shared" si="735"/>
        <v>0</v>
      </c>
      <c r="AY937">
        <f t="shared" si="736"/>
        <v>1</v>
      </c>
      <c r="AZ937">
        <f t="shared" si="737"/>
        <v>6.9701449480115798</v>
      </c>
      <c r="BC937">
        <v>930</v>
      </c>
      <c r="BD937" t="e">
        <v>#N/A</v>
      </c>
      <c r="BE937" t="e">
        <v>#N/A</v>
      </c>
      <c r="BG937" t="e">
        <f t="shared" si="738"/>
        <v>#N/A</v>
      </c>
      <c r="BH937" t="e">
        <f t="shared" si="739"/>
        <v>#N/A</v>
      </c>
      <c r="BI937" t="e">
        <f t="shared" si="740"/>
        <v>#N/A</v>
      </c>
      <c r="BL937">
        <v>930</v>
      </c>
      <c r="BM937">
        <v>26.340922226617447</v>
      </c>
      <c r="BN937">
        <v>8.6602944629148375</v>
      </c>
      <c r="BP937">
        <f t="shared" si="741"/>
        <v>1</v>
      </c>
      <c r="BQ937">
        <f t="shared" si="742"/>
        <v>0</v>
      </c>
      <c r="BR937">
        <f t="shared" si="743"/>
        <v>17.68062776370261</v>
      </c>
      <c r="BU937">
        <v>930</v>
      </c>
      <c r="BV937">
        <v>24.554682254640266</v>
      </c>
      <c r="BW937">
        <v>23.077644433703114</v>
      </c>
      <c r="BY937">
        <f t="shared" si="744"/>
        <v>1</v>
      </c>
      <c r="BZ937">
        <f t="shared" si="745"/>
        <v>0</v>
      </c>
      <c r="CA937">
        <f t="shared" si="746"/>
        <v>1.4770378209371522</v>
      </c>
      <c r="CD937">
        <v>930</v>
      </c>
      <c r="CE937">
        <v>13.635187208480069</v>
      </c>
      <c r="CF937">
        <v>13.719819581766611</v>
      </c>
      <c r="CH937">
        <f t="shared" si="747"/>
        <v>0</v>
      </c>
      <c r="CI937">
        <f t="shared" si="748"/>
        <v>1</v>
      </c>
      <c r="CJ937">
        <f t="shared" si="749"/>
        <v>8.4632373286542162E-2</v>
      </c>
      <c r="CM937">
        <v>930</v>
      </c>
      <c r="CN937">
        <v>18.975214514578106</v>
      </c>
      <c r="CO937">
        <v>28.131335165780161</v>
      </c>
      <c r="CQ937">
        <f t="shared" si="750"/>
        <v>0</v>
      </c>
      <c r="CR937">
        <f t="shared" si="751"/>
        <v>1</v>
      </c>
      <c r="CS937">
        <f t="shared" si="752"/>
        <v>9.1561206512020554</v>
      </c>
      <c r="CV937">
        <v>930</v>
      </c>
      <c r="CW937">
        <v>21.436192214450045</v>
      </c>
      <c r="CX937">
        <v>16.277749977801932</v>
      </c>
      <c r="CZ937">
        <f t="shared" si="753"/>
        <v>1</v>
      </c>
      <c r="DA937">
        <f t="shared" si="754"/>
        <v>0</v>
      </c>
      <c r="DB937">
        <f t="shared" si="755"/>
        <v>5.1584422366481135</v>
      </c>
      <c r="DE937">
        <v>930</v>
      </c>
      <c r="DF937">
        <v>32.136077720120539</v>
      </c>
      <c r="DG937">
        <v>30.936224644641662</v>
      </c>
      <c r="DI937">
        <f t="shared" si="756"/>
        <v>1</v>
      </c>
      <c r="DJ937">
        <f t="shared" si="757"/>
        <v>0</v>
      </c>
      <c r="DK937">
        <f t="shared" si="758"/>
        <v>1.1998530754788774</v>
      </c>
      <c r="DN937">
        <v>930</v>
      </c>
      <c r="DO937">
        <v>23.26728000930958</v>
      </c>
      <c r="DP937">
        <v>13.254764044545009</v>
      </c>
      <c r="DR937">
        <f t="shared" si="759"/>
        <v>1</v>
      </c>
      <c r="DS937">
        <f t="shared" si="760"/>
        <v>0</v>
      </c>
      <c r="DT937">
        <f t="shared" si="761"/>
        <v>10.012515964764571</v>
      </c>
      <c r="DW937">
        <v>930</v>
      </c>
      <c r="DX937">
        <v>14.314034624758085</v>
      </c>
      <c r="DY937">
        <v>19.913240557908157</v>
      </c>
      <c r="EA937">
        <f t="shared" si="762"/>
        <v>0</v>
      </c>
      <c r="EB937">
        <f t="shared" si="763"/>
        <v>1</v>
      </c>
      <c r="EC937">
        <f t="shared" si="764"/>
        <v>5.5992059331500723</v>
      </c>
      <c r="EF937">
        <v>930</v>
      </c>
      <c r="EG937">
        <v>20.514900897907332</v>
      </c>
      <c r="EH937">
        <v>16.587016822288319</v>
      </c>
      <c r="EJ937">
        <f t="shared" si="765"/>
        <v>1</v>
      </c>
      <c r="EK937">
        <f t="shared" si="766"/>
        <v>0</v>
      </c>
      <c r="EL937">
        <f t="shared" si="767"/>
        <v>3.9278840756190121</v>
      </c>
      <c r="EO937">
        <v>930</v>
      </c>
      <c r="EP937">
        <v>25.153862872963376</v>
      </c>
      <c r="EQ937">
        <v>41.251436273858914</v>
      </c>
      <c r="ES937">
        <f t="shared" si="768"/>
        <v>0</v>
      </c>
      <c r="ET937">
        <f t="shared" si="769"/>
        <v>1</v>
      </c>
      <c r="EU937">
        <f t="shared" si="770"/>
        <v>16.097573400895538</v>
      </c>
    </row>
    <row r="938" spans="1:151" x14ac:dyDescent="0.25">
      <c r="A938">
        <v>931</v>
      </c>
      <c r="B938">
        <v>3.6828624546065676</v>
      </c>
      <c r="C938">
        <v>27.06199824801342</v>
      </c>
      <c r="E938">
        <f t="shared" si="720"/>
        <v>0</v>
      </c>
      <c r="F938">
        <f t="shared" si="722"/>
        <v>1</v>
      </c>
      <c r="G938">
        <f t="shared" si="721"/>
        <v>23.379135793406853</v>
      </c>
      <c r="J938">
        <v>931</v>
      </c>
      <c r="K938">
        <v>23.03819744997628</v>
      </c>
      <c r="L938">
        <v>30.993060702139005</v>
      </c>
      <c r="N938">
        <f t="shared" si="723"/>
        <v>0</v>
      </c>
      <c r="O938">
        <f t="shared" si="724"/>
        <v>1</v>
      </c>
      <c r="P938">
        <f t="shared" si="725"/>
        <v>7.9548632521627241</v>
      </c>
      <c r="S938">
        <v>931</v>
      </c>
      <c r="T938">
        <v>25.43926249181083</v>
      </c>
      <c r="U938">
        <v>22.10508763086214</v>
      </c>
      <c r="W938">
        <f t="shared" si="726"/>
        <v>1</v>
      </c>
      <c r="X938">
        <f t="shared" si="727"/>
        <v>0</v>
      </c>
      <c r="Y938">
        <f t="shared" si="728"/>
        <v>3.3341748609486892</v>
      </c>
      <c r="AB938">
        <v>931</v>
      </c>
      <c r="AC938">
        <v>27.539243948239662</v>
      </c>
      <c r="AD938">
        <v>18.706093831110564</v>
      </c>
      <c r="AF938">
        <f t="shared" si="729"/>
        <v>1</v>
      </c>
      <c r="AG938">
        <f t="shared" si="730"/>
        <v>0</v>
      </c>
      <c r="AH938">
        <f t="shared" si="731"/>
        <v>8.8331501171290974</v>
      </c>
      <c r="AK938">
        <v>931</v>
      </c>
      <c r="AL938">
        <v>5.9985336359416976</v>
      </c>
      <c r="AM938">
        <v>35.198433522985951</v>
      </c>
      <c r="AO938">
        <f t="shared" si="732"/>
        <v>0</v>
      </c>
      <c r="AP938">
        <f t="shared" si="733"/>
        <v>1</v>
      </c>
      <c r="AQ938">
        <f t="shared" si="734"/>
        <v>29.199899887044253</v>
      </c>
      <c r="AT938">
        <v>931</v>
      </c>
      <c r="AU938">
        <v>19.659130876698452</v>
      </c>
      <c r="AV938">
        <v>27.162279804343747</v>
      </c>
      <c r="AX938">
        <f t="shared" si="735"/>
        <v>0</v>
      </c>
      <c r="AY938">
        <f t="shared" si="736"/>
        <v>1</v>
      </c>
      <c r="AZ938">
        <f t="shared" si="737"/>
        <v>7.5031489276452952</v>
      </c>
      <c r="BC938">
        <v>931</v>
      </c>
      <c r="BD938" t="e">
        <v>#N/A</v>
      </c>
      <c r="BE938" t="e">
        <v>#N/A</v>
      </c>
      <c r="BG938" t="e">
        <f t="shared" si="738"/>
        <v>#N/A</v>
      </c>
      <c r="BH938" t="e">
        <f t="shared" si="739"/>
        <v>#N/A</v>
      </c>
      <c r="BI938" t="e">
        <f t="shared" si="740"/>
        <v>#N/A</v>
      </c>
      <c r="BL938">
        <v>931</v>
      </c>
      <c r="BM938">
        <v>37.564106426613769</v>
      </c>
      <c r="BN938">
        <v>18.184064311162302</v>
      </c>
      <c r="BP938">
        <f t="shared" si="741"/>
        <v>1</v>
      </c>
      <c r="BQ938">
        <f t="shared" si="742"/>
        <v>0</v>
      </c>
      <c r="BR938">
        <f t="shared" si="743"/>
        <v>19.380042115451467</v>
      </c>
      <c r="BU938">
        <v>931</v>
      </c>
      <c r="BV938">
        <v>16.73688843948274</v>
      </c>
      <c r="BW938">
        <v>13.397657737420488</v>
      </c>
      <c r="BY938">
        <f t="shared" si="744"/>
        <v>1</v>
      </c>
      <c r="BZ938">
        <f t="shared" si="745"/>
        <v>0</v>
      </c>
      <c r="CA938">
        <f t="shared" si="746"/>
        <v>3.3392307020622525</v>
      </c>
      <c r="CD938">
        <v>931</v>
      </c>
      <c r="CE938">
        <v>20.616829910582428</v>
      </c>
      <c r="CF938">
        <v>13.08193839758402</v>
      </c>
      <c r="CH938">
        <f t="shared" si="747"/>
        <v>1</v>
      </c>
      <c r="CI938">
        <f t="shared" si="748"/>
        <v>0</v>
      </c>
      <c r="CJ938">
        <f t="shared" si="749"/>
        <v>7.5348915129984082</v>
      </c>
      <c r="CM938">
        <v>931</v>
      </c>
      <c r="CN938">
        <v>22.418982444694965</v>
      </c>
      <c r="CO938">
        <v>10.153841785740163</v>
      </c>
      <c r="CQ938">
        <f t="shared" si="750"/>
        <v>1</v>
      </c>
      <c r="CR938">
        <f t="shared" si="751"/>
        <v>0</v>
      </c>
      <c r="CS938">
        <f t="shared" si="752"/>
        <v>12.265140658954802</v>
      </c>
      <c r="CV938">
        <v>931</v>
      </c>
      <c r="CW938">
        <v>27.756152326318777</v>
      </c>
      <c r="CX938">
        <v>16.824096102159512</v>
      </c>
      <c r="CZ938">
        <f t="shared" si="753"/>
        <v>1</v>
      </c>
      <c r="DA938">
        <f t="shared" si="754"/>
        <v>0</v>
      </c>
      <c r="DB938">
        <f t="shared" si="755"/>
        <v>10.932056224159265</v>
      </c>
      <c r="DE938">
        <v>931</v>
      </c>
      <c r="DF938">
        <v>20.348982673243221</v>
      </c>
      <c r="DG938">
        <v>11.929397721737585</v>
      </c>
      <c r="DI938">
        <f t="shared" si="756"/>
        <v>1</v>
      </c>
      <c r="DJ938">
        <f t="shared" si="757"/>
        <v>0</v>
      </c>
      <c r="DK938">
        <f t="shared" si="758"/>
        <v>8.4195849515056356</v>
      </c>
      <c r="DN938">
        <v>931</v>
      </c>
      <c r="DO938">
        <v>21.933942756495036</v>
      </c>
      <c r="DP938">
        <v>28.635262843990922</v>
      </c>
      <c r="DR938">
        <f t="shared" si="759"/>
        <v>0</v>
      </c>
      <c r="DS938">
        <f t="shared" si="760"/>
        <v>1</v>
      </c>
      <c r="DT938">
        <f t="shared" si="761"/>
        <v>6.7013200874958869</v>
      </c>
      <c r="DW938">
        <v>931</v>
      </c>
      <c r="DX938">
        <v>13.092412689046675</v>
      </c>
      <c r="DY938">
        <v>8.2597805550946966</v>
      </c>
      <c r="EA938">
        <f t="shared" si="762"/>
        <v>1</v>
      </c>
      <c r="EB938">
        <f t="shared" si="763"/>
        <v>0</v>
      </c>
      <c r="EC938">
        <f t="shared" si="764"/>
        <v>4.8326321339519787</v>
      </c>
      <c r="EF938">
        <v>931</v>
      </c>
      <c r="EG938">
        <v>19.358911861405598</v>
      </c>
      <c r="EH938">
        <v>12.366869575261335</v>
      </c>
      <c r="EJ938">
        <f t="shared" si="765"/>
        <v>1</v>
      </c>
      <c r="EK938">
        <f t="shared" si="766"/>
        <v>0</v>
      </c>
      <c r="EL938">
        <f t="shared" si="767"/>
        <v>6.9920422861442635</v>
      </c>
      <c r="EO938">
        <v>931</v>
      </c>
      <c r="EP938">
        <v>17.35496525516924</v>
      </c>
      <c r="EQ938">
        <v>8.294892580853567</v>
      </c>
      <c r="ES938">
        <f t="shared" si="768"/>
        <v>1</v>
      </c>
      <c r="ET938">
        <f t="shared" si="769"/>
        <v>0</v>
      </c>
      <c r="EU938">
        <f t="shared" si="770"/>
        <v>9.0600726743156734</v>
      </c>
    </row>
    <row r="939" spans="1:151" x14ac:dyDescent="0.25">
      <c r="A939">
        <v>932</v>
      </c>
      <c r="B939">
        <v>12.195646714614181</v>
      </c>
      <c r="C939">
        <v>-5.99860369154678</v>
      </c>
      <c r="E939">
        <f t="shared" si="720"/>
        <v>1</v>
      </c>
      <c r="F939">
        <f t="shared" si="722"/>
        <v>0</v>
      </c>
      <c r="G939">
        <f t="shared" si="721"/>
        <v>18.194250406160961</v>
      </c>
      <c r="J939">
        <v>932</v>
      </c>
      <c r="K939">
        <v>25.09883430329619</v>
      </c>
      <c r="L939">
        <v>30.824304554548569</v>
      </c>
      <c r="N939">
        <f t="shared" si="723"/>
        <v>0</v>
      </c>
      <c r="O939">
        <f t="shared" si="724"/>
        <v>1</v>
      </c>
      <c r="P939">
        <f t="shared" si="725"/>
        <v>5.7254702512523785</v>
      </c>
      <c r="S939">
        <v>932</v>
      </c>
      <c r="T939">
        <v>24.752726897258224</v>
      </c>
      <c r="U939">
        <v>38.277910976859495</v>
      </c>
      <c r="W939">
        <f t="shared" si="726"/>
        <v>0</v>
      </c>
      <c r="X939">
        <f t="shared" si="727"/>
        <v>1</v>
      </c>
      <c r="Y939">
        <f t="shared" si="728"/>
        <v>13.525184079601271</v>
      </c>
      <c r="AB939">
        <v>932</v>
      </c>
      <c r="AC939">
        <v>31.293937995500958</v>
      </c>
      <c r="AD939">
        <v>17.788207986664602</v>
      </c>
      <c r="AF939">
        <f t="shared" si="729"/>
        <v>1</v>
      </c>
      <c r="AG939">
        <f t="shared" si="730"/>
        <v>0</v>
      </c>
      <c r="AH939">
        <f t="shared" si="731"/>
        <v>13.505730008836355</v>
      </c>
      <c r="AK939">
        <v>932</v>
      </c>
      <c r="AL939">
        <v>22.788104590470297</v>
      </c>
      <c r="AM939">
        <v>44.948796746062989</v>
      </c>
      <c r="AO939">
        <f t="shared" si="732"/>
        <v>0</v>
      </c>
      <c r="AP939">
        <f t="shared" si="733"/>
        <v>1</v>
      </c>
      <c r="AQ939">
        <f t="shared" si="734"/>
        <v>22.160692155592692</v>
      </c>
      <c r="AT939">
        <v>932</v>
      </c>
      <c r="AU939">
        <v>19.610036198278699</v>
      </c>
      <c r="AV939">
        <v>12.614628020163959</v>
      </c>
      <c r="AX939">
        <f t="shared" si="735"/>
        <v>1</v>
      </c>
      <c r="AY939">
        <f t="shared" si="736"/>
        <v>0</v>
      </c>
      <c r="AZ939">
        <f t="shared" si="737"/>
        <v>6.9954081781147401</v>
      </c>
      <c r="BC939">
        <v>932</v>
      </c>
      <c r="BD939" t="e">
        <v>#N/A</v>
      </c>
      <c r="BE939" t="e">
        <v>#N/A</v>
      </c>
      <c r="BG939" t="e">
        <f t="shared" si="738"/>
        <v>#N/A</v>
      </c>
      <c r="BH939" t="e">
        <f t="shared" si="739"/>
        <v>#N/A</v>
      </c>
      <c r="BI939" t="e">
        <f t="shared" si="740"/>
        <v>#N/A</v>
      </c>
      <c r="BL939">
        <v>932</v>
      </c>
      <c r="BM939">
        <v>39.033348872602829</v>
      </c>
      <c r="BN939">
        <v>10.334065407306742</v>
      </c>
      <c r="BP939">
        <f t="shared" si="741"/>
        <v>1</v>
      </c>
      <c r="BQ939">
        <f t="shared" si="742"/>
        <v>0</v>
      </c>
      <c r="BR939">
        <f t="shared" si="743"/>
        <v>28.699283465296087</v>
      </c>
      <c r="BU939">
        <v>932</v>
      </c>
      <c r="BV939">
        <v>11.875060804279336</v>
      </c>
      <c r="BW939">
        <v>29.063330004454741</v>
      </c>
      <c r="BY939">
        <f t="shared" si="744"/>
        <v>0</v>
      </c>
      <c r="BZ939">
        <f t="shared" si="745"/>
        <v>1</v>
      </c>
      <c r="CA939">
        <f t="shared" si="746"/>
        <v>17.188269200175405</v>
      </c>
      <c r="CD939">
        <v>932</v>
      </c>
      <c r="CE939">
        <v>24.868615893471663</v>
      </c>
      <c r="CF939">
        <v>7.490079780694348</v>
      </c>
      <c r="CH939">
        <f t="shared" si="747"/>
        <v>1</v>
      </c>
      <c r="CI939">
        <f t="shared" si="748"/>
        <v>0</v>
      </c>
      <c r="CJ939">
        <f t="shared" si="749"/>
        <v>17.378536112777315</v>
      </c>
      <c r="CM939">
        <v>932</v>
      </c>
      <c r="CN939">
        <v>22.853676168881485</v>
      </c>
      <c r="CO939">
        <v>18.109915961432058</v>
      </c>
      <c r="CQ939">
        <f t="shared" si="750"/>
        <v>1</v>
      </c>
      <c r="CR939">
        <f t="shared" si="751"/>
        <v>0</v>
      </c>
      <c r="CS939">
        <f t="shared" si="752"/>
        <v>4.7437602074494265</v>
      </c>
      <c r="CV939">
        <v>932</v>
      </c>
      <c r="CW939">
        <v>15.679494435866481</v>
      </c>
      <c r="CX939">
        <v>18.123276516915059</v>
      </c>
      <c r="CZ939">
        <f t="shared" si="753"/>
        <v>0</v>
      </c>
      <c r="DA939">
        <f t="shared" si="754"/>
        <v>1</v>
      </c>
      <c r="DB939">
        <f t="shared" si="755"/>
        <v>2.4437820810485782</v>
      </c>
      <c r="DE939">
        <v>932</v>
      </c>
      <c r="DF939">
        <v>23.917266178159341</v>
      </c>
      <c r="DG939">
        <v>7.5115120602163152</v>
      </c>
      <c r="DI939">
        <f t="shared" si="756"/>
        <v>1</v>
      </c>
      <c r="DJ939">
        <f t="shared" si="757"/>
        <v>0</v>
      </c>
      <c r="DK939">
        <f t="shared" si="758"/>
        <v>16.405754117943026</v>
      </c>
      <c r="DN939">
        <v>932</v>
      </c>
      <c r="DO939">
        <v>22.67809785188296</v>
      </c>
      <c r="DP939">
        <v>12.333586516605179</v>
      </c>
      <c r="DR939">
        <f t="shared" si="759"/>
        <v>1</v>
      </c>
      <c r="DS939">
        <f t="shared" si="760"/>
        <v>0</v>
      </c>
      <c r="DT939">
        <f t="shared" si="761"/>
        <v>10.344511335277781</v>
      </c>
      <c r="DW939">
        <v>932</v>
      </c>
      <c r="DX939">
        <v>20.076051686942932</v>
      </c>
      <c r="DY939">
        <v>23.347346683266274</v>
      </c>
      <c r="EA939">
        <f t="shared" si="762"/>
        <v>0</v>
      </c>
      <c r="EB939">
        <f t="shared" si="763"/>
        <v>1</v>
      </c>
      <c r="EC939">
        <f t="shared" si="764"/>
        <v>3.2712949963233413</v>
      </c>
      <c r="EF939">
        <v>932</v>
      </c>
      <c r="EG939">
        <v>21.046996581256497</v>
      </c>
      <c r="EH939">
        <v>17.033811647299288</v>
      </c>
      <c r="EJ939">
        <f t="shared" si="765"/>
        <v>1</v>
      </c>
      <c r="EK939">
        <f t="shared" si="766"/>
        <v>0</v>
      </c>
      <c r="EL939">
        <f t="shared" si="767"/>
        <v>4.0131849339572092</v>
      </c>
      <c r="EO939">
        <v>932</v>
      </c>
      <c r="EP939">
        <v>17.419145120129851</v>
      </c>
      <c r="EQ939">
        <v>42.568971584600867</v>
      </c>
      <c r="ES939">
        <f t="shared" si="768"/>
        <v>0</v>
      </c>
      <c r="ET939">
        <f t="shared" si="769"/>
        <v>1</v>
      </c>
      <c r="EU939">
        <f t="shared" si="770"/>
        <v>25.149826464471015</v>
      </c>
    </row>
    <row r="940" spans="1:151" x14ac:dyDescent="0.25">
      <c r="A940">
        <v>933</v>
      </c>
      <c r="B940">
        <v>9.4411011907648152</v>
      </c>
      <c r="C940">
        <v>27.13345203350697</v>
      </c>
      <c r="E940">
        <f t="shared" ref="E940:E1003" si="771">IF(B940&gt;C940,1,0)</f>
        <v>0</v>
      </c>
      <c r="F940">
        <f t="shared" si="722"/>
        <v>1</v>
      </c>
      <c r="G940">
        <f t="shared" ref="G940:G1003" si="772">IF(B940&gt;C940,B940-C940,C940-B940)</f>
        <v>17.692350842742155</v>
      </c>
      <c r="J940">
        <v>933</v>
      </c>
      <c r="K940">
        <v>22.658975046395192</v>
      </c>
      <c r="L940">
        <v>9.5580822502988152</v>
      </c>
      <c r="N940">
        <f t="shared" si="723"/>
        <v>1</v>
      </c>
      <c r="O940">
        <f t="shared" si="724"/>
        <v>0</v>
      </c>
      <c r="P940">
        <f t="shared" si="725"/>
        <v>13.100892796096376</v>
      </c>
      <c r="S940">
        <v>933</v>
      </c>
      <c r="T940">
        <v>15.67546024809698</v>
      </c>
      <c r="U940">
        <v>26.689768825883839</v>
      </c>
      <c r="W940">
        <f t="shared" si="726"/>
        <v>0</v>
      </c>
      <c r="X940">
        <f t="shared" si="727"/>
        <v>1</v>
      </c>
      <c r="Y940">
        <f t="shared" si="728"/>
        <v>11.014308577786858</v>
      </c>
      <c r="AB940">
        <v>933</v>
      </c>
      <c r="AC940">
        <v>25.139009925059455</v>
      </c>
      <c r="AD940">
        <v>17.757276142206578</v>
      </c>
      <c r="AF940">
        <f t="shared" si="729"/>
        <v>1</v>
      </c>
      <c r="AG940">
        <f t="shared" si="730"/>
        <v>0</v>
      </c>
      <c r="AH940">
        <f t="shared" si="731"/>
        <v>7.3817337828528764</v>
      </c>
      <c r="AK940">
        <v>933</v>
      </c>
      <c r="AL940">
        <v>22.552930532427531</v>
      </c>
      <c r="AM940">
        <v>35.916507027766528</v>
      </c>
      <c r="AO940">
        <f t="shared" si="732"/>
        <v>0</v>
      </c>
      <c r="AP940">
        <f t="shared" si="733"/>
        <v>1</v>
      </c>
      <c r="AQ940">
        <f t="shared" si="734"/>
        <v>13.363576495338997</v>
      </c>
      <c r="AT940">
        <v>933</v>
      </c>
      <c r="AU940">
        <v>22.193577275806156</v>
      </c>
      <c r="AV940">
        <v>27.332797752157617</v>
      </c>
      <c r="AX940">
        <f t="shared" si="735"/>
        <v>0</v>
      </c>
      <c r="AY940">
        <f t="shared" si="736"/>
        <v>1</v>
      </c>
      <c r="AZ940">
        <f t="shared" si="737"/>
        <v>5.1392204763514613</v>
      </c>
      <c r="BC940">
        <v>933</v>
      </c>
      <c r="BD940" t="e">
        <v>#N/A</v>
      </c>
      <c r="BE940" t="e">
        <v>#N/A</v>
      </c>
      <c r="BG940" t="e">
        <f t="shared" si="738"/>
        <v>#N/A</v>
      </c>
      <c r="BH940" t="e">
        <f t="shared" si="739"/>
        <v>#N/A</v>
      </c>
      <c r="BI940" t="e">
        <f t="shared" si="740"/>
        <v>#N/A</v>
      </c>
      <c r="BL940">
        <v>933</v>
      </c>
      <c r="BM940">
        <v>29.806883476171659</v>
      </c>
      <c r="BN940">
        <v>15.152700808555849</v>
      </c>
      <c r="BP940">
        <f t="shared" si="741"/>
        <v>1</v>
      </c>
      <c r="BQ940">
        <f t="shared" si="742"/>
        <v>0</v>
      </c>
      <c r="BR940">
        <f t="shared" si="743"/>
        <v>14.65418266761581</v>
      </c>
      <c r="BU940">
        <v>933</v>
      </c>
      <c r="BV940">
        <v>15.094481554151651</v>
      </c>
      <c r="BW940">
        <v>20.882684925097418</v>
      </c>
      <c r="BY940">
        <f t="shared" si="744"/>
        <v>0</v>
      </c>
      <c r="BZ940">
        <f t="shared" si="745"/>
        <v>1</v>
      </c>
      <c r="CA940">
        <f t="shared" si="746"/>
        <v>5.7882033709457676</v>
      </c>
      <c r="CD940">
        <v>933</v>
      </c>
      <c r="CE940">
        <v>20.193728426754934</v>
      </c>
      <c r="CF940">
        <v>16.341849202508463</v>
      </c>
      <c r="CH940">
        <f t="shared" si="747"/>
        <v>1</v>
      </c>
      <c r="CI940">
        <f t="shared" si="748"/>
        <v>0</v>
      </c>
      <c r="CJ940">
        <f t="shared" si="749"/>
        <v>3.8518792242464706</v>
      </c>
      <c r="CM940">
        <v>933</v>
      </c>
      <c r="CN940">
        <v>18.891821200959313</v>
      </c>
      <c r="CO940">
        <v>15.288596349887765</v>
      </c>
      <c r="CQ940">
        <f t="shared" si="750"/>
        <v>1</v>
      </c>
      <c r="CR940">
        <f t="shared" si="751"/>
        <v>0</v>
      </c>
      <c r="CS940">
        <f t="shared" si="752"/>
        <v>3.6032248510715483</v>
      </c>
      <c r="CV940">
        <v>933</v>
      </c>
      <c r="CW940">
        <v>19.369696795947522</v>
      </c>
      <c r="CX940">
        <v>13.110777955991324</v>
      </c>
      <c r="CZ940">
        <f t="shared" si="753"/>
        <v>1</v>
      </c>
      <c r="DA940">
        <f t="shared" si="754"/>
        <v>0</v>
      </c>
      <c r="DB940">
        <f t="shared" si="755"/>
        <v>6.2589188399561984</v>
      </c>
      <c r="DE940">
        <v>933</v>
      </c>
      <c r="DF940">
        <v>24.090856136532928</v>
      </c>
      <c r="DG940">
        <v>17.365426534675905</v>
      </c>
      <c r="DI940">
        <f t="shared" si="756"/>
        <v>1</v>
      </c>
      <c r="DJ940">
        <f t="shared" si="757"/>
        <v>0</v>
      </c>
      <c r="DK940">
        <f t="shared" si="758"/>
        <v>6.725429601857023</v>
      </c>
      <c r="DN940">
        <v>933</v>
      </c>
      <c r="DO940">
        <v>22.095465747808092</v>
      </c>
      <c r="DP940">
        <v>9.9897073549398545</v>
      </c>
      <c r="DR940">
        <f t="shared" si="759"/>
        <v>1</v>
      </c>
      <c r="DS940">
        <f t="shared" si="760"/>
        <v>0</v>
      </c>
      <c r="DT940">
        <f t="shared" si="761"/>
        <v>12.105758392868237</v>
      </c>
      <c r="DW940">
        <v>933</v>
      </c>
      <c r="DX940">
        <v>22.214140830681657</v>
      </c>
      <c r="DY940">
        <v>11.994365465028388</v>
      </c>
      <c r="EA940">
        <f t="shared" si="762"/>
        <v>1</v>
      </c>
      <c r="EB940">
        <f t="shared" si="763"/>
        <v>0</v>
      </c>
      <c r="EC940">
        <f t="shared" si="764"/>
        <v>10.21977536565327</v>
      </c>
      <c r="EF940">
        <v>933</v>
      </c>
      <c r="EG940">
        <v>18.781214808949414</v>
      </c>
      <c r="EH940">
        <v>12.599784626153218</v>
      </c>
      <c r="EJ940">
        <f t="shared" si="765"/>
        <v>1</v>
      </c>
      <c r="EK940">
        <f t="shared" si="766"/>
        <v>0</v>
      </c>
      <c r="EL940">
        <f t="shared" si="767"/>
        <v>6.1814301827961966</v>
      </c>
      <c r="EO940">
        <v>933</v>
      </c>
      <c r="EP940">
        <v>20.689428049002188</v>
      </c>
      <c r="EQ940">
        <v>7.9048195817863807</v>
      </c>
      <c r="ES940">
        <f t="shared" si="768"/>
        <v>1</v>
      </c>
      <c r="ET940">
        <f t="shared" si="769"/>
        <v>0</v>
      </c>
      <c r="EU940">
        <f t="shared" si="770"/>
        <v>12.784608467215808</v>
      </c>
    </row>
    <row r="941" spans="1:151" x14ac:dyDescent="0.25">
      <c r="A941">
        <v>934</v>
      </c>
      <c r="B941">
        <v>13.989786526240593</v>
      </c>
      <c r="C941">
        <v>32.409077619127856</v>
      </c>
      <c r="E941">
        <f t="shared" si="771"/>
        <v>0</v>
      </c>
      <c r="F941">
        <f t="shared" si="722"/>
        <v>1</v>
      </c>
      <c r="G941">
        <f t="shared" si="772"/>
        <v>18.419291092887264</v>
      </c>
      <c r="J941">
        <v>934</v>
      </c>
      <c r="K941">
        <v>18.122147333941996</v>
      </c>
      <c r="L941">
        <v>24.367815341263945</v>
      </c>
      <c r="N941">
        <f t="shared" si="723"/>
        <v>0</v>
      </c>
      <c r="O941">
        <f t="shared" si="724"/>
        <v>1</v>
      </c>
      <c r="P941">
        <f t="shared" si="725"/>
        <v>6.2456680073219495</v>
      </c>
      <c r="S941">
        <v>934</v>
      </c>
      <c r="T941">
        <v>17.289939263722253</v>
      </c>
      <c r="U941">
        <v>10.797889492626942</v>
      </c>
      <c r="W941">
        <f t="shared" si="726"/>
        <v>1</v>
      </c>
      <c r="X941">
        <f t="shared" si="727"/>
        <v>0</v>
      </c>
      <c r="Y941">
        <f t="shared" si="728"/>
        <v>6.4920497710953118</v>
      </c>
      <c r="AB941">
        <v>934</v>
      </c>
      <c r="AC941">
        <v>31.071507808777294</v>
      </c>
      <c r="AD941">
        <v>18.589324240824126</v>
      </c>
      <c r="AF941">
        <f t="shared" si="729"/>
        <v>1</v>
      </c>
      <c r="AG941">
        <f t="shared" si="730"/>
        <v>0</v>
      </c>
      <c r="AH941">
        <f t="shared" si="731"/>
        <v>12.482183567953168</v>
      </c>
      <c r="AK941">
        <v>934</v>
      </c>
      <c r="AL941">
        <v>32.73027161401204</v>
      </c>
      <c r="AM941">
        <v>21.584747137241926</v>
      </c>
      <c r="AO941">
        <f t="shared" si="732"/>
        <v>1</v>
      </c>
      <c r="AP941">
        <f t="shared" si="733"/>
        <v>0</v>
      </c>
      <c r="AQ941">
        <f t="shared" si="734"/>
        <v>11.145524476770113</v>
      </c>
      <c r="AT941">
        <v>934</v>
      </c>
      <c r="AU941">
        <v>19.37875285561076</v>
      </c>
      <c r="AV941">
        <v>23.697217617990621</v>
      </c>
      <c r="AX941">
        <f t="shared" si="735"/>
        <v>0</v>
      </c>
      <c r="AY941">
        <f t="shared" si="736"/>
        <v>1</v>
      </c>
      <c r="AZ941">
        <f t="shared" si="737"/>
        <v>4.3184647623798611</v>
      </c>
      <c r="BC941">
        <v>934</v>
      </c>
      <c r="BD941" t="e">
        <v>#N/A</v>
      </c>
      <c r="BE941" t="e">
        <v>#N/A</v>
      </c>
      <c r="BG941" t="e">
        <f t="shared" si="738"/>
        <v>#N/A</v>
      </c>
      <c r="BH941" t="e">
        <f t="shared" si="739"/>
        <v>#N/A</v>
      </c>
      <c r="BI941" t="e">
        <f t="shared" si="740"/>
        <v>#N/A</v>
      </c>
      <c r="BL941">
        <v>934</v>
      </c>
      <c r="BM941">
        <v>14.623329594244879</v>
      </c>
      <c r="BN941">
        <v>8.2503054342514908</v>
      </c>
      <c r="BP941">
        <f t="shared" si="741"/>
        <v>1</v>
      </c>
      <c r="BQ941">
        <f t="shared" si="742"/>
        <v>0</v>
      </c>
      <c r="BR941">
        <f t="shared" si="743"/>
        <v>6.3730241599933883</v>
      </c>
      <c r="BU941">
        <v>934</v>
      </c>
      <c r="BV941">
        <v>14.243023799673434</v>
      </c>
      <c r="BW941">
        <v>18.501615636188017</v>
      </c>
      <c r="BY941">
        <f t="shared" si="744"/>
        <v>0</v>
      </c>
      <c r="BZ941">
        <f t="shared" si="745"/>
        <v>1</v>
      </c>
      <c r="CA941">
        <f t="shared" si="746"/>
        <v>4.258591836514583</v>
      </c>
      <c r="CD941">
        <v>934</v>
      </c>
      <c r="CE941">
        <v>15.937189207891041</v>
      </c>
      <c r="CF941">
        <v>14.626494499048583</v>
      </c>
      <c r="CH941">
        <f t="shared" si="747"/>
        <v>1</v>
      </c>
      <c r="CI941">
        <f t="shared" si="748"/>
        <v>0</v>
      </c>
      <c r="CJ941">
        <f t="shared" si="749"/>
        <v>1.3106947088424583</v>
      </c>
      <c r="CM941">
        <v>934</v>
      </c>
      <c r="CN941">
        <v>21.865109634928157</v>
      </c>
      <c r="CO941">
        <v>16.853300391395649</v>
      </c>
      <c r="CQ941">
        <f t="shared" si="750"/>
        <v>1</v>
      </c>
      <c r="CR941">
        <f t="shared" si="751"/>
        <v>0</v>
      </c>
      <c r="CS941">
        <f t="shared" si="752"/>
        <v>5.0118092435325075</v>
      </c>
      <c r="CV941">
        <v>934</v>
      </c>
      <c r="CW941">
        <v>19.322470863252093</v>
      </c>
      <c r="CX941">
        <v>16.693846915964606</v>
      </c>
      <c r="CZ941">
        <f t="shared" si="753"/>
        <v>1</v>
      </c>
      <c r="DA941">
        <f t="shared" si="754"/>
        <v>0</v>
      </c>
      <c r="DB941">
        <f t="shared" si="755"/>
        <v>2.6286239472874868</v>
      </c>
      <c r="DE941">
        <v>934</v>
      </c>
      <c r="DF941">
        <v>10.403908579148521</v>
      </c>
      <c r="DG941">
        <v>18.886344754981131</v>
      </c>
      <c r="DI941">
        <f t="shared" si="756"/>
        <v>0</v>
      </c>
      <c r="DJ941">
        <f t="shared" si="757"/>
        <v>1</v>
      </c>
      <c r="DK941">
        <f t="shared" si="758"/>
        <v>8.4824361758326106</v>
      </c>
      <c r="DN941">
        <v>934</v>
      </c>
      <c r="DO941">
        <v>23.313128094334413</v>
      </c>
      <c r="DP941">
        <v>24.224881214512529</v>
      </c>
      <c r="DR941">
        <f t="shared" si="759"/>
        <v>0</v>
      </c>
      <c r="DS941">
        <f t="shared" si="760"/>
        <v>1</v>
      </c>
      <c r="DT941">
        <f t="shared" si="761"/>
        <v>0.91175312017811549</v>
      </c>
      <c r="DW941">
        <v>934</v>
      </c>
      <c r="DX941">
        <v>22.07258638186962</v>
      </c>
      <c r="DY941">
        <v>28.478748517668549</v>
      </c>
      <c r="EA941">
        <f t="shared" si="762"/>
        <v>0</v>
      </c>
      <c r="EB941">
        <f t="shared" si="763"/>
        <v>1</v>
      </c>
      <c r="EC941">
        <f t="shared" si="764"/>
        <v>6.4061621357989296</v>
      </c>
      <c r="EF941">
        <v>934</v>
      </c>
      <c r="EG941">
        <v>21.221952763293796</v>
      </c>
      <c r="EH941">
        <v>15.139656511736046</v>
      </c>
      <c r="EJ941">
        <f t="shared" si="765"/>
        <v>1</v>
      </c>
      <c r="EK941">
        <f t="shared" si="766"/>
        <v>0</v>
      </c>
      <c r="EL941">
        <f t="shared" si="767"/>
        <v>6.0822962515577501</v>
      </c>
      <c r="EO941">
        <v>934</v>
      </c>
      <c r="EP941">
        <v>24.938125121804958</v>
      </c>
      <c r="EQ941">
        <v>43.582676490011181</v>
      </c>
      <c r="ES941">
        <f t="shared" si="768"/>
        <v>0</v>
      </c>
      <c r="ET941">
        <f t="shared" si="769"/>
        <v>1</v>
      </c>
      <c r="EU941">
        <f t="shared" si="770"/>
        <v>18.644551368206223</v>
      </c>
    </row>
    <row r="942" spans="1:151" x14ac:dyDescent="0.25">
      <c r="A942">
        <v>935</v>
      </c>
      <c r="B942">
        <v>10.196390087027565</v>
      </c>
      <c r="C942">
        <v>6.0441883945091845</v>
      </c>
      <c r="E942">
        <f t="shared" si="771"/>
        <v>1</v>
      </c>
      <c r="F942">
        <f t="shared" si="722"/>
        <v>0</v>
      </c>
      <c r="G942">
        <f t="shared" si="772"/>
        <v>4.1522016925183802</v>
      </c>
      <c r="J942">
        <v>935</v>
      </c>
      <c r="K942">
        <v>22.673991560807863</v>
      </c>
      <c r="L942">
        <v>31.62162161259895</v>
      </c>
      <c r="N942">
        <f t="shared" si="723"/>
        <v>0</v>
      </c>
      <c r="O942">
        <f t="shared" si="724"/>
        <v>1</v>
      </c>
      <c r="P942">
        <f t="shared" si="725"/>
        <v>8.9476300517910872</v>
      </c>
      <c r="S942">
        <v>935</v>
      </c>
      <c r="T942">
        <v>14.744363126025778</v>
      </c>
      <c r="U942">
        <v>41.377568392505019</v>
      </c>
      <c r="W942">
        <f t="shared" si="726"/>
        <v>0</v>
      </c>
      <c r="X942">
        <f t="shared" si="727"/>
        <v>1</v>
      </c>
      <c r="Y942">
        <f t="shared" si="728"/>
        <v>26.633205266479241</v>
      </c>
      <c r="AB942">
        <v>935</v>
      </c>
      <c r="AC942">
        <v>29.265108112349822</v>
      </c>
      <c r="AD942">
        <v>17.787903842779187</v>
      </c>
      <c r="AF942">
        <f t="shared" si="729"/>
        <v>1</v>
      </c>
      <c r="AG942">
        <f t="shared" si="730"/>
        <v>0</v>
      </c>
      <c r="AH942">
        <f t="shared" si="731"/>
        <v>11.477204269570635</v>
      </c>
      <c r="AK942">
        <v>935</v>
      </c>
      <c r="AL942">
        <v>20.211982598662392</v>
      </c>
      <c r="AM942">
        <v>35.922587421462481</v>
      </c>
      <c r="AO942">
        <f t="shared" si="732"/>
        <v>0</v>
      </c>
      <c r="AP942">
        <f t="shared" si="733"/>
        <v>1</v>
      </c>
      <c r="AQ942">
        <f t="shared" si="734"/>
        <v>15.710604822800089</v>
      </c>
      <c r="AT942">
        <v>935</v>
      </c>
      <c r="AU942">
        <v>19.377035538123632</v>
      </c>
      <c r="AV942">
        <v>20.80797964512201</v>
      </c>
      <c r="AX942">
        <f t="shared" si="735"/>
        <v>0</v>
      </c>
      <c r="AY942">
        <f t="shared" si="736"/>
        <v>1</v>
      </c>
      <c r="AZ942">
        <f t="shared" si="737"/>
        <v>1.4309441069983784</v>
      </c>
      <c r="BC942">
        <v>935</v>
      </c>
      <c r="BD942" t="e">
        <v>#N/A</v>
      </c>
      <c r="BE942" t="e">
        <v>#N/A</v>
      </c>
      <c r="BG942" t="e">
        <f t="shared" si="738"/>
        <v>#N/A</v>
      </c>
      <c r="BH942" t="e">
        <f t="shared" si="739"/>
        <v>#N/A</v>
      </c>
      <c r="BI942" t="e">
        <f t="shared" si="740"/>
        <v>#N/A</v>
      </c>
      <c r="BL942">
        <v>935</v>
      </c>
      <c r="BM942">
        <v>29.187629365368224</v>
      </c>
      <c r="BN942">
        <v>11.223671854294736</v>
      </c>
      <c r="BP942">
        <f t="shared" si="741"/>
        <v>1</v>
      </c>
      <c r="BQ942">
        <f t="shared" si="742"/>
        <v>0</v>
      </c>
      <c r="BR942">
        <f t="shared" si="743"/>
        <v>17.963957511073488</v>
      </c>
      <c r="BU942">
        <v>935</v>
      </c>
      <c r="BV942">
        <v>20.873438151156954</v>
      </c>
      <c r="BW942">
        <v>29.230312173248052</v>
      </c>
      <c r="BY942">
        <f t="shared" si="744"/>
        <v>0</v>
      </c>
      <c r="BZ942">
        <f t="shared" si="745"/>
        <v>1</v>
      </c>
      <c r="CA942">
        <f t="shared" si="746"/>
        <v>8.3568740220910982</v>
      </c>
      <c r="CD942">
        <v>935</v>
      </c>
      <c r="CE942">
        <v>16.877678337824911</v>
      </c>
      <c r="CF942">
        <v>24.075802638723104</v>
      </c>
      <c r="CH942">
        <f t="shared" si="747"/>
        <v>0</v>
      </c>
      <c r="CI942">
        <f t="shared" si="748"/>
        <v>1</v>
      </c>
      <c r="CJ942">
        <f t="shared" si="749"/>
        <v>7.1981243008981934</v>
      </c>
      <c r="CM942">
        <v>935</v>
      </c>
      <c r="CN942">
        <v>15.011712406139388</v>
      </c>
      <c r="CO942">
        <v>27.606777967543316</v>
      </c>
      <c r="CQ942">
        <f t="shared" si="750"/>
        <v>0</v>
      </c>
      <c r="CR942">
        <f t="shared" si="751"/>
        <v>1</v>
      </c>
      <c r="CS942">
        <f t="shared" si="752"/>
        <v>12.595065561403928</v>
      </c>
      <c r="CV942">
        <v>935</v>
      </c>
      <c r="CW942">
        <v>25.771639682706819</v>
      </c>
      <c r="CX942">
        <v>19.294877029559782</v>
      </c>
      <c r="CZ942">
        <f t="shared" si="753"/>
        <v>1</v>
      </c>
      <c r="DA942">
        <f t="shared" si="754"/>
        <v>0</v>
      </c>
      <c r="DB942">
        <f t="shared" si="755"/>
        <v>6.4767626531470377</v>
      </c>
      <c r="DE942">
        <v>935</v>
      </c>
      <c r="DF942">
        <v>8.0561320049233061</v>
      </c>
      <c r="DG942">
        <v>13.846731732145898</v>
      </c>
      <c r="DI942">
        <f t="shared" si="756"/>
        <v>0</v>
      </c>
      <c r="DJ942">
        <f t="shared" si="757"/>
        <v>1</v>
      </c>
      <c r="DK942">
        <f t="shared" si="758"/>
        <v>5.7905997272225918</v>
      </c>
      <c r="DN942">
        <v>935</v>
      </c>
      <c r="DO942">
        <v>19.455753294680299</v>
      </c>
      <c r="DP942">
        <v>19.9367320667013</v>
      </c>
      <c r="DR942">
        <f t="shared" si="759"/>
        <v>0</v>
      </c>
      <c r="DS942">
        <f t="shared" si="760"/>
        <v>1</v>
      </c>
      <c r="DT942">
        <f t="shared" si="761"/>
        <v>0.48097877202100037</v>
      </c>
      <c r="DW942">
        <v>935</v>
      </c>
      <c r="DX942">
        <v>19.320095658145025</v>
      </c>
      <c r="DY942">
        <v>14.940583172430102</v>
      </c>
      <c r="EA942">
        <f t="shared" si="762"/>
        <v>1</v>
      </c>
      <c r="EB942">
        <f t="shared" si="763"/>
        <v>0</v>
      </c>
      <c r="EC942">
        <f t="shared" si="764"/>
        <v>4.3795124857149226</v>
      </c>
      <c r="EF942">
        <v>935</v>
      </c>
      <c r="EG942">
        <v>27.634267131765878</v>
      </c>
      <c r="EH942">
        <v>11.067820404199257</v>
      </c>
      <c r="EJ942">
        <f t="shared" si="765"/>
        <v>1</v>
      </c>
      <c r="EK942">
        <f t="shared" si="766"/>
        <v>0</v>
      </c>
      <c r="EL942">
        <f t="shared" si="767"/>
        <v>16.566446727566621</v>
      </c>
      <c r="EO942">
        <v>935</v>
      </c>
      <c r="EP942">
        <v>19.056786974812425</v>
      </c>
      <c r="EQ942">
        <v>12.266413688046601</v>
      </c>
      <c r="ES942">
        <f t="shared" si="768"/>
        <v>1</v>
      </c>
      <c r="ET942">
        <f t="shared" si="769"/>
        <v>0</v>
      </c>
      <c r="EU942">
        <f t="shared" si="770"/>
        <v>6.7903732867658242</v>
      </c>
    </row>
    <row r="943" spans="1:151" x14ac:dyDescent="0.25">
      <c r="A943">
        <v>936</v>
      </c>
      <c r="B943">
        <v>13.782869387276298</v>
      </c>
      <c r="C943">
        <v>10.182854498960728</v>
      </c>
      <c r="E943">
        <f t="shared" si="771"/>
        <v>1</v>
      </c>
      <c r="F943">
        <f t="shared" si="722"/>
        <v>0</v>
      </c>
      <c r="G943">
        <f t="shared" si="772"/>
        <v>3.6000148883155703</v>
      </c>
      <c r="J943">
        <v>936</v>
      </c>
      <c r="K943">
        <v>18.455191154061787</v>
      </c>
      <c r="L943">
        <v>32.958657141864613</v>
      </c>
      <c r="N943">
        <f t="shared" si="723"/>
        <v>0</v>
      </c>
      <c r="O943">
        <f t="shared" si="724"/>
        <v>1</v>
      </c>
      <c r="P943">
        <f t="shared" si="725"/>
        <v>14.503465987802826</v>
      </c>
      <c r="S943">
        <v>936</v>
      </c>
      <c r="T943">
        <v>19.473066529703566</v>
      </c>
      <c r="U943">
        <v>15.862637834751947</v>
      </c>
      <c r="W943">
        <f t="shared" si="726"/>
        <v>1</v>
      </c>
      <c r="X943">
        <f t="shared" si="727"/>
        <v>0</v>
      </c>
      <c r="Y943">
        <f t="shared" si="728"/>
        <v>3.6104286949516187</v>
      </c>
      <c r="AB943">
        <v>936</v>
      </c>
      <c r="AC943">
        <v>25.66059595882551</v>
      </c>
      <c r="AD943">
        <v>19.224130567797697</v>
      </c>
      <c r="AF943">
        <f t="shared" si="729"/>
        <v>1</v>
      </c>
      <c r="AG943">
        <f t="shared" si="730"/>
        <v>0</v>
      </c>
      <c r="AH943">
        <f t="shared" si="731"/>
        <v>6.4364653910278129</v>
      </c>
      <c r="AK943">
        <v>936</v>
      </c>
      <c r="AL943">
        <v>19.160556185630902</v>
      </c>
      <c r="AM943">
        <v>24.872424844272576</v>
      </c>
      <c r="AO943">
        <f t="shared" si="732"/>
        <v>0</v>
      </c>
      <c r="AP943">
        <f t="shared" si="733"/>
        <v>1</v>
      </c>
      <c r="AQ943">
        <f t="shared" si="734"/>
        <v>5.7118686586416736</v>
      </c>
      <c r="AT943">
        <v>936</v>
      </c>
      <c r="AU943">
        <v>20.026757501880585</v>
      </c>
      <c r="AV943">
        <v>29.464650908038209</v>
      </c>
      <c r="AX943">
        <f t="shared" si="735"/>
        <v>0</v>
      </c>
      <c r="AY943">
        <f t="shared" si="736"/>
        <v>1</v>
      </c>
      <c r="AZ943">
        <f t="shared" si="737"/>
        <v>9.4378934061576238</v>
      </c>
      <c r="BC943">
        <v>936</v>
      </c>
      <c r="BD943" t="e">
        <v>#N/A</v>
      </c>
      <c r="BE943" t="e">
        <v>#N/A</v>
      </c>
      <c r="BG943" t="e">
        <f t="shared" si="738"/>
        <v>#N/A</v>
      </c>
      <c r="BH943" t="e">
        <f t="shared" si="739"/>
        <v>#N/A</v>
      </c>
      <c r="BI943" t="e">
        <f t="shared" si="740"/>
        <v>#N/A</v>
      </c>
      <c r="BL943">
        <v>936</v>
      </c>
      <c r="BM943">
        <v>22.142089931407334</v>
      </c>
      <c r="BN943">
        <v>13.880960927921624</v>
      </c>
      <c r="BP943">
        <f t="shared" si="741"/>
        <v>1</v>
      </c>
      <c r="BQ943">
        <f t="shared" si="742"/>
        <v>0</v>
      </c>
      <c r="BR943">
        <f t="shared" si="743"/>
        <v>8.2611290034857099</v>
      </c>
      <c r="BU943">
        <v>936</v>
      </c>
      <c r="BV943">
        <v>11.706323827474723</v>
      </c>
      <c r="BW943">
        <v>24.133913967643291</v>
      </c>
      <c r="BY943">
        <f t="shared" si="744"/>
        <v>0</v>
      </c>
      <c r="BZ943">
        <f t="shared" si="745"/>
        <v>1</v>
      </c>
      <c r="CA943">
        <f t="shared" si="746"/>
        <v>12.427590140168569</v>
      </c>
      <c r="CD943">
        <v>936</v>
      </c>
      <c r="CE943">
        <v>15.405404936722444</v>
      </c>
      <c r="CF943">
        <v>26.363548745139177</v>
      </c>
      <c r="CH943">
        <f t="shared" si="747"/>
        <v>0</v>
      </c>
      <c r="CI943">
        <f t="shared" si="748"/>
        <v>1</v>
      </c>
      <c r="CJ943">
        <f t="shared" si="749"/>
        <v>10.958143808416732</v>
      </c>
      <c r="CM943">
        <v>936</v>
      </c>
      <c r="CN943">
        <v>21.771807292909571</v>
      </c>
      <c r="CO943">
        <v>21.890521992764828</v>
      </c>
      <c r="CQ943">
        <f t="shared" si="750"/>
        <v>0</v>
      </c>
      <c r="CR943">
        <f t="shared" si="751"/>
        <v>1</v>
      </c>
      <c r="CS943">
        <f t="shared" si="752"/>
        <v>0.11871469985525707</v>
      </c>
      <c r="CV943">
        <v>936</v>
      </c>
      <c r="CW943">
        <v>24.530005098592373</v>
      </c>
      <c r="CX943">
        <v>17.316870320360085</v>
      </c>
      <c r="CZ943">
        <f t="shared" si="753"/>
        <v>1</v>
      </c>
      <c r="DA943">
        <f t="shared" si="754"/>
        <v>0</v>
      </c>
      <c r="DB943">
        <f t="shared" si="755"/>
        <v>7.2131347782322877</v>
      </c>
      <c r="DE943">
        <v>936</v>
      </c>
      <c r="DF943">
        <v>17.840880761230686</v>
      </c>
      <c r="DG943">
        <v>18.50924727366225</v>
      </c>
      <c r="DI943">
        <f t="shared" si="756"/>
        <v>0</v>
      </c>
      <c r="DJ943">
        <f t="shared" si="757"/>
        <v>1</v>
      </c>
      <c r="DK943">
        <f t="shared" si="758"/>
        <v>0.66836651243156453</v>
      </c>
      <c r="DN943">
        <v>936</v>
      </c>
      <c r="DO943">
        <v>19.929151693996594</v>
      </c>
      <c r="DP943">
        <v>26.939170151549547</v>
      </c>
      <c r="DR943">
        <f t="shared" si="759"/>
        <v>0</v>
      </c>
      <c r="DS943">
        <f t="shared" si="760"/>
        <v>1</v>
      </c>
      <c r="DT943">
        <f t="shared" si="761"/>
        <v>7.0100184575529525</v>
      </c>
      <c r="DW943">
        <v>936</v>
      </c>
      <c r="DX943">
        <v>25.062614147227116</v>
      </c>
      <c r="DY943">
        <v>19.450950422097478</v>
      </c>
      <c r="EA943">
        <f t="shared" si="762"/>
        <v>1</v>
      </c>
      <c r="EB943">
        <f t="shared" si="763"/>
        <v>0</v>
      </c>
      <c r="EC943">
        <f t="shared" si="764"/>
        <v>5.6116637251296382</v>
      </c>
      <c r="EF943">
        <v>936</v>
      </c>
      <c r="EG943">
        <v>15.992357018033772</v>
      </c>
      <c r="EH943">
        <v>15.419814509530305</v>
      </c>
      <c r="EJ943">
        <f t="shared" si="765"/>
        <v>1</v>
      </c>
      <c r="EK943">
        <f t="shared" si="766"/>
        <v>0</v>
      </c>
      <c r="EL943">
        <f t="shared" si="767"/>
        <v>0.57254250850346722</v>
      </c>
      <c r="EO943">
        <v>936</v>
      </c>
      <c r="EP943">
        <v>19.648337731505578</v>
      </c>
      <c r="EQ943">
        <v>20.798559499020364</v>
      </c>
      <c r="ES943">
        <f t="shared" si="768"/>
        <v>0</v>
      </c>
      <c r="ET943">
        <f t="shared" si="769"/>
        <v>1</v>
      </c>
      <c r="EU943">
        <f t="shared" si="770"/>
        <v>1.1502217675147861</v>
      </c>
    </row>
    <row r="944" spans="1:151" x14ac:dyDescent="0.25">
      <c r="A944">
        <v>937</v>
      </c>
      <c r="B944">
        <v>6.3007767129666856</v>
      </c>
      <c r="C944">
        <v>28.640472261431942</v>
      </c>
      <c r="E944">
        <f t="shared" si="771"/>
        <v>0</v>
      </c>
      <c r="F944">
        <f t="shared" si="722"/>
        <v>1</v>
      </c>
      <c r="G944">
        <f t="shared" si="772"/>
        <v>22.339695548465258</v>
      </c>
      <c r="J944">
        <v>937</v>
      </c>
      <c r="K944">
        <v>15.923307414215527</v>
      </c>
      <c r="L944">
        <v>30.246045170484621</v>
      </c>
      <c r="N944">
        <f t="shared" si="723"/>
        <v>0</v>
      </c>
      <c r="O944">
        <f t="shared" si="724"/>
        <v>1</v>
      </c>
      <c r="P944">
        <f t="shared" si="725"/>
        <v>14.322737756269094</v>
      </c>
      <c r="S944">
        <v>937</v>
      </c>
      <c r="T944">
        <v>13.647234549711396</v>
      </c>
      <c r="U944">
        <v>29.016563449667029</v>
      </c>
      <c r="W944">
        <f t="shared" si="726"/>
        <v>0</v>
      </c>
      <c r="X944">
        <f t="shared" si="727"/>
        <v>1</v>
      </c>
      <c r="Y944">
        <f t="shared" si="728"/>
        <v>15.369328899955633</v>
      </c>
      <c r="AB944">
        <v>937</v>
      </c>
      <c r="AC944">
        <v>26.436469086938512</v>
      </c>
      <c r="AD944">
        <v>18.310249718248414</v>
      </c>
      <c r="AF944">
        <f t="shared" si="729"/>
        <v>1</v>
      </c>
      <c r="AG944">
        <f t="shared" si="730"/>
        <v>0</v>
      </c>
      <c r="AH944">
        <f t="shared" si="731"/>
        <v>8.1262193686900979</v>
      </c>
      <c r="AK944">
        <v>937</v>
      </c>
      <c r="AL944">
        <v>43.171970487924852</v>
      </c>
      <c r="AM944">
        <v>34.00381496863951</v>
      </c>
      <c r="AO944">
        <f t="shared" si="732"/>
        <v>1</v>
      </c>
      <c r="AP944">
        <f t="shared" si="733"/>
        <v>0</v>
      </c>
      <c r="AQ944">
        <f t="shared" si="734"/>
        <v>9.1681555192853423</v>
      </c>
      <c r="AT944">
        <v>937</v>
      </c>
      <c r="AU944">
        <v>21.501209050762636</v>
      </c>
      <c r="AV944">
        <v>17.070519660939659</v>
      </c>
      <c r="AX944">
        <f t="shared" si="735"/>
        <v>1</v>
      </c>
      <c r="AY944">
        <f t="shared" si="736"/>
        <v>0</v>
      </c>
      <c r="AZ944">
        <f t="shared" si="737"/>
        <v>4.4306893898229767</v>
      </c>
      <c r="BC944">
        <v>937</v>
      </c>
      <c r="BD944" t="e">
        <v>#N/A</v>
      </c>
      <c r="BE944" t="e">
        <v>#N/A</v>
      </c>
      <c r="BG944" t="e">
        <f t="shared" si="738"/>
        <v>#N/A</v>
      </c>
      <c r="BH944" t="e">
        <f t="shared" si="739"/>
        <v>#N/A</v>
      </c>
      <c r="BI944" t="e">
        <f t="shared" si="740"/>
        <v>#N/A</v>
      </c>
      <c r="BL944">
        <v>937</v>
      </c>
      <c r="BM944">
        <v>27.986852345349963</v>
      </c>
      <c r="BN944">
        <v>12.376857460017428</v>
      </c>
      <c r="BP944">
        <f t="shared" si="741"/>
        <v>1</v>
      </c>
      <c r="BQ944">
        <f t="shared" si="742"/>
        <v>0</v>
      </c>
      <c r="BR944">
        <f t="shared" si="743"/>
        <v>15.609994885332535</v>
      </c>
      <c r="BU944">
        <v>937</v>
      </c>
      <c r="BV944">
        <v>22.532050760367984</v>
      </c>
      <c r="BW944">
        <v>28.791588068108176</v>
      </c>
      <c r="BY944">
        <f t="shared" si="744"/>
        <v>0</v>
      </c>
      <c r="BZ944">
        <f t="shared" si="745"/>
        <v>1</v>
      </c>
      <c r="CA944">
        <f t="shared" si="746"/>
        <v>6.2595373077401923</v>
      </c>
      <c r="CD944">
        <v>937</v>
      </c>
      <c r="CE944">
        <v>32.965018907938216</v>
      </c>
      <c r="CF944">
        <v>22.522978912396233</v>
      </c>
      <c r="CH944">
        <f t="shared" si="747"/>
        <v>1</v>
      </c>
      <c r="CI944">
        <f t="shared" si="748"/>
        <v>0</v>
      </c>
      <c r="CJ944">
        <f t="shared" si="749"/>
        <v>10.442039995541982</v>
      </c>
      <c r="CM944">
        <v>937</v>
      </c>
      <c r="CN944">
        <v>20.878786616328771</v>
      </c>
      <c r="CO944">
        <v>18.090724888548745</v>
      </c>
      <c r="CQ944">
        <f t="shared" si="750"/>
        <v>1</v>
      </c>
      <c r="CR944">
        <f t="shared" si="751"/>
        <v>0</v>
      </c>
      <c r="CS944">
        <f t="shared" si="752"/>
        <v>2.7880617277800255</v>
      </c>
      <c r="CV944">
        <v>937</v>
      </c>
      <c r="CW944">
        <v>26.5459310468501</v>
      </c>
      <c r="CX944">
        <v>20.962376846936404</v>
      </c>
      <c r="CZ944">
        <f t="shared" si="753"/>
        <v>1</v>
      </c>
      <c r="DA944">
        <f t="shared" si="754"/>
        <v>0</v>
      </c>
      <c r="DB944">
        <f t="shared" si="755"/>
        <v>5.5835541999136957</v>
      </c>
      <c r="DE944">
        <v>937</v>
      </c>
      <c r="DF944">
        <v>20.151109888908564</v>
      </c>
      <c r="DG944">
        <v>17.031951770527122</v>
      </c>
      <c r="DI944">
        <f t="shared" si="756"/>
        <v>1</v>
      </c>
      <c r="DJ944">
        <f t="shared" si="757"/>
        <v>0</v>
      </c>
      <c r="DK944">
        <f t="shared" si="758"/>
        <v>3.1191581183814421</v>
      </c>
      <c r="DN944">
        <v>937</v>
      </c>
      <c r="DO944">
        <v>22.602466245283729</v>
      </c>
      <c r="DP944">
        <v>20.222670593256588</v>
      </c>
      <c r="DR944">
        <f t="shared" si="759"/>
        <v>1</v>
      </c>
      <c r="DS944">
        <f t="shared" si="760"/>
        <v>0</v>
      </c>
      <c r="DT944">
        <f t="shared" si="761"/>
        <v>2.3797956520271413</v>
      </c>
      <c r="DW944">
        <v>937</v>
      </c>
      <c r="DX944">
        <v>16.277431638006195</v>
      </c>
      <c r="DY944">
        <v>16.470760440247144</v>
      </c>
      <c r="EA944">
        <f t="shared" si="762"/>
        <v>0</v>
      </c>
      <c r="EB944">
        <f t="shared" si="763"/>
        <v>1</v>
      </c>
      <c r="EC944">
        <f t="shared" si="764"/>
        <v>0.19332880224094851</v>
      </c>
      <c r="EF944">
        <v>937</v>
      </c>
      <c r="EG944">
        <v>21.0154522078005</v>
      </c>
      <c r="EH944">
        <v>19.683464758094892</v>
      </c>
      <c r="EJ944">
        <f t="shared" si="765"/>
        <v>1</v>
      </c>
      <c r="EK944">
        <f t="shared" si="766"/>
        <v>0</v>
      </c>
      <c r="EL944">
        <f t="shared" si="767"/>
        <v>1.3319874497056077</v>
      </c>
      <c r="EO944">
        <v>937</v>
      </c>
      <c r="EP944">
        <v>19.407617453516501</v>
      </c>
      <c r="EQ944">
        <v>35.243119132146653</v>
      </c>
      <c r="ES944">
        <f t="shared" si="768"/>
        <v>0</v>
      </c>
      <c r="ET944">
        <f t="shared" si="769"/>
        <v>1</v>
      </c>
      <c r="EU944">
        <f t="shared" si="770"/>
        <v>15.835501678630152</v>
      </c>
    </row>
    <row r="945" spans="1:151" x14ac:dyDescent="0.25">
      <c r="A945">
        <v>938</v>
      </c>
      <c r="B945">
        <v>13.990638972806803</v>
      </c>
      <c r="C945">
        <v>32.961073845042883</v>
      </c>
      <c r="E945">
        <f t="shared" si="771"/>
        <v>0</v>
      </c>
      <c r="F945">
        <f t="shared" si="722"/>
        <v>1</v>
      </c>
      <c r="G945">
        <f t="shared" si="772"/>
        <v>18.97043487223608</v>
      </c>
      <c r="J945">
        <v>938</v>
      </c>
      <c r="K945">
        <v>28.262712587702048</v>
      </c>
      <c r="L945">
        <v>28.281352545040399</v>
      </c>
      <c r="N945">
        <f t="shared" si="723"/>
        <v>0</v>
      </c>
      <c r="O945">
        <f t="shared" si="724"/>
        <v>1</v>
      </c>
      <c r="P945">
        <f t="shared" si="725"/>
        <v>1.863995733835111E-2</v>
      </c>
      <c r="S945">
        <v>938</v>
      </c>
      <c r="T945">
        <v>17.052290901022715</v>
      </c>
      <c r="U945">
        <v>17.963829513137608</v>
      </c>
      <c r="W945">
        <f t="shared" si="726"/>
        <v>0</v>
      </c>
      <c r="X945">
        <f t="shared" si="727"/>
        <v>1</v>
      </c>
      <c r="Y945">
        <f t="shared" si="728"/>
        <v>0.91153861211489229</v>
      </c>
      <c r="AB945">
        <v>938</v>
      </c>
      <c r="AC945">
        <v>18.366783505487756</v>
      </c>
      <c r="AD945">
        <v>19.295902366165301</v>
      </c>
      <c r="AF945">
        <f t="shared" si="729"/>
        <v>0</v>
      </c>
      <c r="AG945">
        <f t="shared" si="730"/>
        <v>1</v>
      </c>
      <c r="AH945">
        <f t="shared" si="731"/>
        <v>0.92911886067754423</v>
      </c>
      <c r="AK945">
        <v>938</v>
      </c>
      <c r="AL945">
        <v>24.267507134832638</v>
      </c>
      <c r="AM945">
        <v>9.9641095040425078</v>
      </c>
      <c r="AO945">
        <f t="shared" si="732"/>
        <v>1</v>
      </c>
      <c r="AP945">
        <f t="shared" si="733"/>
        <v>0</v>
      </c>
      <c r="AQ945">
        <f t="shared" si="734"/>
        <v>14.30339763079013</v>
      </c>
      <c r="AT945">
        <v>938</v>
      </c>
      <c r="AU945">
        <v>18.045429999394706</v>
      </c>
      <c r="AV945">
        <v>22.086860299378788</v>
      </c>
      <c r="AX945">
        <f t="shared" si="735"/>
        <v>0</v>
      </c>
      <c r="AY945">
        <f t="shared" si="736"/>
        <v>1</v>
      </c>
      <c r="AZ945">
        <f t="shared" si="737"/>
        <v>4.0414302999840821</v>
      </c>
      <c r="BC945">
        <v>938</v>
      </c>
      <c r="BD945" t="e">
        <v>#N/A</v>
      </c>
      <c r="BE945" t="e">
        <v>#N/A</v>
      </c>
      <c r="BG945" t="e">
        <f t="shared" si="738"/>
        <v>#N/A</v>
      </c>
      <c r="BH945" t="e">
        <f t="shared" si="739"/>
        <v>#N/A</v>
      </c>
      <c r="BI945" t="e">
        <f t="shared" si="740"/>
        <v>#N/A</v>
      </c>
      <c r="BL945">
        <v>938</v>
      </c>
      <c r="BM945">
        <v>26.924694807304263</v>
      </c>
      <c r="BN945">
        <v>14.02890587530807</v>
      </c>
      <c r="BP945">
        <f t="shared" si="741"/>
        <v>1</v>
      </c>
      <c r="BQ945">
        <f t="shared" si="742"/>
        <v>0</v>
      </c>
      <c r="BR945">
        <f t="shared" si="743"/>
        <v>12.895788931996194</v>
      </c>
      <c r="BU945">
        <v>938</v>
      </c>
      <c r="BV945">
        <v>28.960628647510312</v>
      </c>
      <c r="BW945">
        <v>18.164724054735849</v>
      </c>
      <c r="BY945">
        <f t="shared" si="744"/>
        <v>1</v>
      </c>
      <c r="BZ945">
        <f t="shared" si="745"/>
        <v>0</v>
      </c>
      <c r="CA945">
        <f t="shared" si="746"/>
        <v>10.795904592774463</v>
      </c>
      <c r="CD945">
        <v>938</v>
      </c>
      <c r="CE945">
        <v>20.155035939443049</v>
      </c>
      <c r="CF945">
        <v>29.548575945297749</v>
      </c>
      <c r="CH945">
        <f t="shared" si="747"/>
        <v>0</v>
      </c>
      <c r="CI945">
        <f t="shared" si="748"/>
        <v>1</v>
      </c>
      <c r="CJ945">
        <f t="shared" si="749"/>
        <v>9.3935400058546996</v>
      </c>
      <c r="CM945">
        <v>938</v>
      </c>
      <c r="CN945">
        <v>25.478837969325038</v>
      </c>
      <c r="CO945">
        <v>12.422655662022512</v>
      </c>
      <c r="CQ945">
        <f t="shared" si="750"/>
        <v>1</v>
      </c>
      <c r="CR945">
        <f t="shared" si="751"/>
        <v>0</v>
      </c>
      <c r="CS945">
        <f t="shared" si="752"/>
        <v>13.056182307302526</v>
      </c>
      <c r="CV945">
        <v>938</v>
      </c>
      <c r="CW945">
        <v>25.702729567394471</v>
      </c>
      <c r="CX945">
        <v>18.1781746309866</v>
      </c>
      <c r="CZ945">
        <f t="shared" si="753"/>
        <v>1</v>
      </c>
      <c r="DA945">
        <f t="shared" si="754"/>
        <v>0</v>
      </c>
      <c r="DB945">
        <f t="shared" si="755"/>
        <v>7.5245549364078705</v>
      </c>
      <c r="DE945">
        <v>938</v>
      </c>
      <c r="DF945">
        <v>12.753955974812351</v>
      </c>
      <c r="DG945">
        <v>23.438387075459261</v>
      </c>
      <c r="DI945">
        <f t="shared" si="756"/>
        <v>0</v>
      </c>
      <c r="DJ945">
        <f t="shared" si="757"/>
        <v>1</v>
      </c>
      <c r="DK945">
        <f t="shared" si="758"/>
        <v>10.684431100646909</v>
      </c>
      <c r="DN945">
        <v>938</v>
      </c>
      <c r="DO945">
        <v>23.381139097469998</v>
      </c>
      <c r="DP945">
        <v>21.657986036465012</v>
      </c>
      <c r="DR945">
        <f t="shared" si="759"/>
        <v>1</v>
      </c>
      <c r="DS945">
        <f t="shared" si="760"/>
        <v>0</v>
      </c>
      <c r="DT945">
        <f t="shared" si="761"/>
        <v>1.7231530610049859</v>
      </c>
      <c r="DW945">
        <v>938</v>
      </c>
      <c r="DX945">
        <v>24.561349691179199</v>
      </c>
      <c r="DY945">
        <v>19.346187699743961</v>
      </c>
      <c r="EA945">
        <f t="shared" si="762"/>
        <v>1</v>
      </c>
      <c r="EB945">
        <f t="shared" si="763"/>
        <v>0</v>
      </c>
      <c r="EC945">
        <f t="shared" si="764"/>
        <v>5.2151619914352381</v>
      </c>
      <c r="EF945">
        <v>938</v>
      </c>
      <c r="EG945">
        <v>16.666922595245417</v>
      </c>
      <c r="EH945">
        <v>13.916353871964962</v>
      </c>
      <c r="EJ945">
        <f t="shared" si="765"/>
        <v>1</v>
      </c>
      <c r="EK945">
        <f t="shared" si="766"/>
        <v>0</v>
      </c>
      <c r="EL945">
        <f t="shared" si="767"/>
        <v>2.7505687232804554</v>
      </c>
      <c r="EO945">
        <v>938</v>
      </c>
      <c r="EP945">
        <v>16.18902894295373</v>
      </c>
      <c r="EQ945">
        <v>25.988709163072141</v>
      </c>
      <c r="ES945">
        <f t="shared" si="768"/>
        <v>0</v>
      </c>
      <c r="ET945">
        <f t="shared" si="769"/>
        <v>1</v>
      </c>
      <c r="EU945">
        <f t="shared" si="770"/>
        <v>9.799680220118411</v>
      </c>
    </row>
    <row r="946" spans="1:151" x14ac:dyDescent="0.25">
      <c r="A946">
        <v>939</v>
      </c>
      <c r="B946">
        <v>12.597803453005962</v>
      </c>
      <c r="C946">
        <v>19.054799772656111</v>
      </c>
      <c r="E946">
        <f t="shared" si="771"/>
        <v>0</v>
      </c>
      <c r="F946">
        <f t="shared" si="722"/>
        <v>1</v>
      </c>
      <c r="G946">
        <f t="shared" si="772"/>
        <v>6.4569963196501483</v>
      </c>
      <c r="J946">
        <v>939</v>
      </c>
      <c r="K946">
        <v>21.928696012946958</v>
      </c>
      <c r="L946">
        <v>25.371481703344216</v>
      </c>
      <c r="N946">
        <f t="shared" si="723"/>
        <v>0</v>
      </c>
      <c r="O946">
        <f t="shared" si="724"/>
        <v>1</v>
      </c>
      <c r="P946">
        <f t="shared" si="725"/>
        <v>3.4427856903972582</v>
      </c>
      <c r="S946">
        <v>939</v>
      </c>
      <c r="T946">
        <v>20.861057692208909</v>
      </c>
      <c r="U946">
        <v>40.701646494010049</v>
      </c>
      <c r="W946">
        <f t="shared" si="726"/>
        <v>0</v>
      </c>
      <c r="X946">
        <f t="shared" si="727"/>
        <v>1</v>
      </c>
      <c r="Y946">
        <f t="shared" si="728"/>
        <v>19.84058880180114</v>
      </c>
      <c r="AB946">
        <v>939</v>
      </c>
      <c r="AC946">
        <v>17.391140500376871</v>
      </c>
      <c r="AD946">
        <v>16.102753599831601</v>
      </c>
      <c r="AF946">
        <f t="shared" si="729"/>
        <v>1</v>
      </c>
      <c r="AG946">
        <f t="shared" si="730"/>
        <v>0</v>
      </c>
      <c r="AH946">
        <f t="shared" si="731"/>
        <v>1.2883869005452695</v>
      </c>
      <c r="AK946">
        <v>939</v>
      </c>
      <c r="AL946">
        <v>23.231574517146512</v>
      </c>
      <c r="AM946">
        <v>31.458546200080423</v>
      </c>
      <c r="AO946">
        <f t="shared" si="732"/>
        <v>0</v>
      </c>
      <c r="AP946">
        <f t="shared" si="733"/>
        <v>1</v>
      </c>
      <c r="AQ946">
        <f t="shared" si="734"/>
        <v>8.226971682933911</v>
      </c>
      <c r="AT946">
        <v>939</v>
      </c>
      <c r="AU946">
        <v>12.449270009962468</v>
      </c>
      <c r="AV946">
        <v>27.608915502457755</v>
      </c>
      <c r="AX946">
        <f t="shared" si="735"/>
        <v>0</v>
      </c>
      <c r="AY946">
        <f t="shared" si="736"/>
        <v>1</v>
      </c>
      <c r="AZ946">
        <f t="shared" si="737"/>
        <v>15.159645492495287</v>
      </c>
      <c r="BC946">
        <v>939</v>
      </c>
      <c r="BD946" t="e">
        <v>#N/A</v>
      </c>
      <c r="BE946" t="e">
        <v>#N/A</v>
      </c>
      <c r="BG946" t="e">
        <f t="shared" si="738"/>
        <v>#N/A</v>
      </c>
      <c r="BH946" t="e">
        <f t="shared" si="739"/>
        <v>#N/A</v>
      </c>
      <c r="BI946" t="e">
        <f t="shared" si="740"/>
        <v>#N/A</v>
      </c>
      <c r="BL946">
        <v>939</v>
      </c>
      <c r="BM946">
        <v>17.105753654902795</v>
      </c>
      <c r="BN946">
        <v>15.435760903679096</v>
      </c>
      <c r="BP946">
        <f t="shared" si="741"/>
        <v>1</v>
      </c>
      <c r="BQ946">
        <f t="shared" si="742"/>
        <v>0</v>
      </c>
      <c r="BR946">
        <f t="shared" si="743"/>
        <v>1.6699927512236989</v>
      </c>
      <c r="BU946">
        <v>939</v>
      </c>
      <c r="BV946">
        <v>20.369140586889944</v>
      </c>
      <c r="BW946">
        <v>30.550992861620596</v>
      </c>
      <c r="BY946">
        <f t="shared" si="744"/>
        <v>0</v>
      </c>
      <c r="BZ946">
        <f t="shared" si="745"/>
        <v>1</v>
      </c>
      <c r="CA946">
        <f t="shared" si="746"/>
        <v>10.181852274730652</v>
      </c>
      <c r="CD946">
        <v>939</v>
      </c>
      <c r="CE946">
        <v>21.067652982955291</v>
      </c>
      <c r="CF946">
        <v>42.230414371666583</v>
      </c>
      <c r="CH946">
        <f t="shared" si="747"/>
        <v>0</v>
      </c>
      <c r="CI946">
        <f t="shared" si="748"/>
        <v>1</v>
      </c>
      <c r="CJ946">
        <f t="shared" si="749"/>
        <v>21.162761388711292</v>
      </c>
      <c r="CM946">
        <v>939</v>
      </c>
      <c r="CN946">
        <v>20.969276943234213</v>
      </c>
      <c r="CO946">
        <v>18.045034215451064</v>
      </c>
      <c r="CQ946">
        <f t="shared" si="750"/>
        <v>1</v>
      </c>
      <c r="CR946">
        <f t="shared" si="751"/>
        <v>0</v>
      </c>
      <c r="CS946">
        <f t="shared" si="752"/>
        <v>2.9242427277831489</v>
      </c>
      <c r="CV946">
        <v>939</v>
      </c>
      <c r="CW946">
        <v>27.917460042668207</v>
      </c>
      <c r="CX946">
        <v>14.478498448920485</v>
      </c>
      <c r="CZ946">
        <f t="shared" si="753"/>
        <v>1</v>
      </c>
      <c r="DA946">
        <f t="shared" si="754"/>
        <v>0</v>
      </c>
      <c r="DB946">
        <f t="shared" si="755"/>
        <v>13.438961593747722</v>
      </c>
      <c r="DE946">
        <v>939</v>
      </c>
      <c r="DF946">
        <v>13.830940033270405</v>
      </c>
      <c r="DG946">
        <v>17.192429712398024</v>
      </c>
      <c r="DI946">
        <f t="shared" si="756"/>
        <v>0</v>
      </c>
      <c r="DJ946">
        <f t="shared" si="757"/>
        <v>1</v>
      </c>
      <c r="DK946">
        <f t="shared" si="758"/>
        <v>3.3614896791276188</v>
      </c>
      <c r="DN946">
        <v>939</v>
      </c>
      <c r="DO946">
        <v>23.518107026386673</v>
      </c>
      <c r="DP946">
        <v>21.194662568349738</v>
      </c>
      <c r="DR946">
        <f t="shared" si="759"/>
        <v>1</v>
      </c>
      <c r="DS946">
        <f t="shared" si="760"/>
        <v>0</v>
      </c>
      <c r="DT946">
        <f t="shared" si="761"/>
        <v>2.3234444580369349</v>
      </c>
      <c r="DW946">
        <v>939</v>
      </c>
      <c r="DX946">
        <v>17.649549600833367</v>
      </c>
      <c r="DY946">
        <v>15.970088674298882</v>
      </c>
      <c r="EA946">
        <f t="shared" si="762"/>
        <v>1</v>
      </c>
      <c r="EB946">
        <f t="shared" si="763"/>
        <v>0</v>
      </c>
      <c r="EC946">
        <f t="shared" si="764"/>
        <v>1.6794609265344853</v>
      </c>
      <c r="EF946">
        <v>939</v>
      </c>
      <c r="EG946">
        <v>19.358542197823365</v>
      </c>
      <c r="EH946">
        <v>12.922218967147989</v>
      </c>
      <c r="EJ946">
        <f t="shared" si="765"/>
        <v>1</v>
      </c>
      <c r="EK946">
        <f t="shared" si="766"/>
        <v>0</v>
      </c>
      <c r="EL946">
        <f t="shared" si="767"/>
        <v>6.4363232306753755</v>
      </c>
      <c r="EO946">
        <v>939</v>
      </c>
      <c r="EP946">
        <v>22.776098916323878</v>
      </c>
      <c r="EQ946">
        <v>37.381263500024914</v>
      </c>
      <c r="ES946">
        <f t="shared" si="768"/>
        <v>0</v>
      </c>
      <c r="ET946">
        <f t="shared" si="769"/>
        <v>1</v>
      </c>
      <c r="EU946">
        <f t="shared" si="770"/>
        <v>14.605164583701036</v>
      </c>
    </row>
    <row r="947" spans="1:151" x14ac:dyDescent="0.25">
      <c r="A947">
        <v>940</v>
      </c>
      <c r="B947">
        <v>10.359074444591695</v>
      </c>
      <c r="C947">
        <v>15.903771642319757</v>
      </c>
      <c r="E947">
        <f t="shared" si="771"/>
        <v>0</v>
      </c>
      <c r="F947">
        <f t="shared" si="722"/>
        <v>1</v>
      </c>
      <c r="G947">
        <f t="shared" si="772"/>
        <v>5.5446971977280626</v>
      </c>
      <c r="J947">
        <v>940</v>
      </c>
      <c r="K947">
        <v>21.891754662393282</v>
      </c>
      <c r="L947">
        <v>18.025397982753475</v>
      </c>
      <c r="N947">
        <f t="shared" si="723"/>
        <v>1</v>
      </c>
      <c r="O947">
        <f t="shared" si="724"/>
        <v>0</v>
      </c>
      <c r="P947">
        <f t="shared" si="725"/>
        <v>3.8663566796398072</v>
      </c>
      <c r="S947">
        <v>940</v>
      </c>
      <c r="T947">
        <v>25.864025947703588</v>
      </c>
      <c r="U947">
        <v>20.114341151600819</v>
      </c>
      <c r="W947">
        <f t="shared" si="726"/>
        <v>1</v>
      </c>
      <c r="X947">
        <f t="shared" si="727"/>
        <v>0</v>
      </c>
      <c r="Y947">
        <f t="shared" si="728"/>
        <v>5.7496847961027697</v>
      </c>
      <c r="AB947">
        <v>940</v>
      </c>
      <c r="AC947">
        <v>25.977124590627092</v>
      </c>
      <c r="AD947">
        <v>15.883148474368802</v>
      </c>
      <c r="AF947">
        <f t="shared" si="729"/>
        <v>1</v>
      </c>
      <c r="AG947">
        <f t="shared" si="730"/>
        <v>0</v>
      </c>
      <c r="AH947">
        <f t="shared" si="731"/>
        <v>10.09397611625829</v>
      </c>
      <c r="AK947">
        <v>940</v>
      </c>
      <c r="AL947">
        <v>22.262258095797108</v>
      </c>
      <c r="AM947">
        <v>10.830745086245471</v>
      </c>
      <c r="AO947">
        <f t="shared" si="732"/>
        <v>1</v>
      </c>
      <c r="AP947">
        <f t="shared" si="733"/>
        <v>0</v>
      </c>
      <c r="AQ947">
        <f t="shared" si="734"/>
        <v>11.431513009551637</v>
      </c>
      <c r="AT947">
        <v>940</v>
      </c>
      <c r="AU947">
        <v>16.981506041742279</v>
      </c>
      <c r="AV947">
        <v>30.42513923859368</v>
      </c>
      <c r="AX947">
        <f t="shared" si="735"/>
        <v>0</v>
      </c>
      <c r="AY947">
        <f t="shared" si="736"/>
        <v>1</v>
      </c>
      <c r="AZ947">
        <f t="shared" si="737"/>
        <v>13.443633196851401</v>
      </c>
      <c r="BC947">
        <v>940</v>
      </c>
      <c r="BD947" t="e">
        <v>#N/A</v>
      </c>
      <c r="BE947" t="e">
        <v>#N/A</v>
      </c>
      <c r="BG947" t="e">
        <f t="shared" si="738"/>
        <v>#N/A</v>
      </c>
      <c r="BH947" t="e">
        <f t="shared" si="739"/>
        <v>#N/A</v>
      </c>
      <c r="BI947" t="e">
        <f t="shared" si="740"/>
        <v>#N/A</v>
      </c>
      <c r="BL947">
        <v>940</v>
      </c>
      <c r="BM947">
        <v>25.869445059295266</v>
      </c>
      <c r="BN947">
        <v>8.4942409519940973</v>
      </c>
      <c r="BP947">
        <f t="shared" si="741"/>
        <v>1</v>
      </c>
      <c r="BQ947">
        <f t="shared" si="742"/>
        <v>0</v>
      </c>
      <c r="BR947">
        <f t="shared" si="743"/>
        <v>17.375204107301169</v>
      </c>
      <c r="BU947">
        <v>940</v>
      </c>
      <c r="BV947">
        <v>14.504074002777608</v>
      </c>
      <c r="BW947">
        <v>20.905412302026381</v>
      </c>
      <c r="BY947">
        <f t="shared" si="744"/>
        <v>0</v>
      </c>
      <c r="BZ947">
        <f t="shared" si="745"/>
        <v>1</v>
      </c>
      <c r="CA947">
        <f t="shared" si="746"/>
        <v>6.4013382992487724</v>
      </c>
      <c r="CD947">
        <v>940</v>
      </c>
      <c r="CE947">
        <v>15.700072336364114</v>
      </c>
      <c r="CF947">
        <v>18.934090920932473</v>
      </c>
      <c r="CH947">
        <f t="shared" si="747"/>
        <v>0</v>
      </c>
      <c r="CI947">
        <f t="shared" si="748"/>
        <v>1</v>
      </c>
      <c r="CJ947">
        <f t="shared" si="749"/>
        <v>3.2340185845683589</v>
      </c>
      <c r="CM947">
        <v>940</v>
      </c>
      <c r="CN947">
        <v>21.701295815868143</v>
      </c>
      <c r="CO947">
        <v>23.367954192569471</v>
      </c>
      <c r="CQ947">
        <f t="shared" si="750"/>
        <v>0</v>
      </c>
      <c r="CR947">
        <f t="shared" si="751"/>
        <v>1</v>
      </c>
      <c r="CS947">
        <f t="shared" si="752"/>
        <v>1.6666583767013279</v>
      </c>
      <c r="CV947">
        <v>940</v>
      </c>
      <c r="CW947">
        <v>22.654912123629195</v>
      </c>
      <c r="CX947">
        <v>17.493181161018232</v>
      </c>
      <c r="CZ947">
        <f t="shared" si="753"/>
        <v>1</v>
      </c>
      <c r="DA947">
        <f t="shared" si="754"/>
        <v>0</v>
      </c>
      <c r="DB947">
        <f t="shared" si="755"/>
        <v>5.1617309626109638</v>
      </c>
      <c r="DE947">
        <v>940</v>
      </c>
      <c r="DF947">
        <v>10.471049273388182</v>
      </c>
      <c r="DG947">
        <v>13.90720364323826</v>
      </c>
      <c r="DI947">
        <f t="shared" si="756"/>
        <v>0</v>
      </c>
      <c r="DJ947">
        <f t="shared" si="757"/>
        <v>1</v>
      </c>
      <c r="DK947">
        <f t="shared" si="758"/>
        <v>3.4361543698500778</v>
      </c>
      <c r="DN947">
        <v>940</v>
      </c>
      <c r="DO947">
        <v>18.806933777460941</v>
      </c>
      <c r="DP947">
        <v>23.858374223206368</v>
      </c>
      <c r="DR947">
        <f t="shared" si="759"/>
        <v>0</v>
      </c>
      <c r="DS947">
        <f t="shared" si="760"/>
        <v>1</v>
      </c>
      <c r="DT947">
        <f t="shared" si="761"/>
        <v>5.0514404457454276</v>
      </c>
      <c r="DW947">
        <v>940</v>
      </c>
      <c r="DX947">
        <v>24.545428545297373</v>
      </c>
      <c r="DY947">
        <v>15.197590150180135</v>
      </c>
      <c r="EA947">
        <f t="shared" si="762"/>
        <v>1</v>
      </c>
      <c r="EB947">
        <f t="shared" si="763"/>
        <v>0</v>
      </c>
      <c r="EC947">
        <f t="shared" si="764"/>
        <v>9.3478383951172379</v>
      </c>
      <c r="EF947">
        <v>940</v>
      </c>
      <c r="EG947">
        <v>16.589465885154496</v>
      </c>
      <c r="EH947">
        <v>15.409534319930446</v>
      </c>
      <c r="EJ947">
        <f t="shared" si="765"/>
        <v>1</v>
      </c>
      <c r="EK947">
        <f t="shared" si="766"/>
        <v>0</v>
      </c>
      <c r="EL947">
        <f t="shared" si="767"/>
        <v>1.1799315652240505</v>
      </c>
      <c r="EO947">
        <v>940</v>
      </c>
      <c r="EP947">
        <v>22.176555510320426</v>
      </c>
      <c r="EQ947">
        <v>22.187712459463913</v>
      </c>
      <c r="ES947">
        <f t="shared" si="768"/>
        <v>0</v>
      </c>
      <c r="ET947">
        <f t="shared" si="769"/>
        <v>1</v>
      </c>
      <c r="EU947">
        <f t="shared" si="770"/>
        <v>1.1156949143487083E-2</v>
      </c>
    </row>
    <row r="948" spans="1:151" x14ac:dyDescent="0.25">
      <c r="A948">
        <v>941</v>
      </c>
      <c r="B948">
        <v>10.115231021319135</v>
      </c>
      <c r="C948">
        <v>29.856413822037823</v>
      </c>
      <c r="E948">
        <f t="shared" si="771"/>
        <v>0</v>
      </c>
      <c r="F948">
        <f t="shared" si="722"/>
        <v>1</v>
      </c>
      <c r="G948">
        <f t="shared" si="772"/>
        <v>19.74118280071869</v>
      </c>
      <c r="J948">
        <v>941</v>
      </c>
      <c r="K948">
        <v>23.225207171720747</v>
      </c>
      <c r="L948">
        <v>23.662860277750752</v>
      </c>
      <c r="N948">
        <f t="shared" si="723"/>
        <v>0</v>
      </c>
      <c r="O948">
        <f t="shared" si="724"/>
        <v>1</v>
      </c>
      <c r="P948">
        <f t="shared" si="725"/>
        <v>0.43765310603000529</v>
      </c>
      <c r="S948">
        <v>941</v>
      </c>
      <c r="T948">
        <v>14.488987642328439</v>
      </c>
      <c r="U948">
        <v>12.964378339895777</v>
      </c>
      <c r="W948">
        <f t="shared" si="726"/>
        <v>1</v>
      </c>
      <c r="X948">
        <f t="shared" si="727"/>
        <v>0</v>
      </c>
      <c r="Y948">
        <f t="shared" si="728"/>
        <v>1.5246093024326619</v>
      </c>
      <c r="AB948">
        <v>941</v>
      </c>
      <c r="AC948">
        <v>29.560227312809197</v>
      </c>
      <c r="AD948">
        <v>17.50955465316915</v>
      </c>
      <c r="AF948">
        <f t="shared" si="729"/>
        <v>1</v>
      </c>
      <c r="AG948">
        <f t="shared" si="730"/>
        <v>0</v>
      </c>
      <c r="AH948">
        <f t="shared" si="731"/>
        <v>12.050672659640046</v>
      </c>
      <c r="AK948">
        <v>941</v>
      </c>
      <c r="AL948">
        <v>21.097087374111542</v>
      </c>
      <c r="AM948">
        <v>33.439440241057596</v>
      </c>
      <c r="AO948">
        <f t="shared" si="732"/>
        <v>0</v>
      </c>
      <c r="AP948">
        <f t="shared" si="733"/>
        <v>1</v>
      </c>
      <c r="AQ948">
        <f t="shared" si="734"/>
        <v>12.342352866946054</v>
      </c>
      <c r="AT948">
        <v>941</v>
      </c>
      <c r="AU948">
        <v>13.306352420154107</v>
      </c>
      <c r="AV948">
        <v>24.370428622971673</v>
      </c>
      <c r="AX948">
        <f t="shared" si="735"/>
        <v>0</v>
      </c>
      <c r="AY948">
        <f t="shared" si="736"/>
        <v>1</v>
      </c>
      <c r="AZ948">
        <f t="shared" si="737"/>
        <v>11.064076202817565</v>
      </c>
      <c r="BC948">
        <v>941</v>
      </c>
      <c r="BD948" t="e">
        <v>#N/A</v>
      </c>
      <c r="BE948" t="e">
        <v>#N/A</v>
      </c>
      <c r="BG948" t="e">
        <f t="shared" si="738"/>
        <v>#N/A</v>
      </c>
      <c r="BH948" t="e">
        <f t="shared" si="739"/>
        <v>#N/A</v>
      </c>
      <c r="BI948" t="e">
        <f t="shared" si="740"/>
        <v>#N/A</v>
      </c>
      <c r="BL948">
        <v>941</v>
      </c>
      <c r="BM948">
        <v>27.364813106113047</v>
      </c>
      <c r="BN948">
        <v>9.7989903288664166</v>
      </c>
      <c r="BP948">
        <f t="shared" si="741"/>
        <v>1</v>
      </c>
      <c r="BQ948">
        <f t="shared" si="742"/>
        <v>0</v>
      </c>
      <c r="BR948">
        <f t="shared" si="743"/>
        <v>17.56582277724663</v>
      </c>
      <c r="BU948">
        <v>941</v>
      </c>
      <c r="BV948">
        <v>26.514466814040013</v>
      </c>
      <c r="BW948">
        <v>24.632557120729132</v>
      </c>
      <c r="BY948">
        <f t="shared" si="744"/>
        <v>1</v>
      </c>
      <c r="BZ948">
        <f t="shared" si="745"/>
        <v>0</v>
      </c>
      <c r="CA948">
        <f t="shared" si="746"/>
        <v>1.881909693310881</v>
      </c>
      <c r="CD948">
        <v>941</v>
      </c>
      <c r="CE948">
        <v>21.883131671632729</v>
      </c>
      <c r="CF948">
        <v>21.645258320866891</v>
      </c>
      <c r="CH948">
        <f t="shared" si="747"/>
        <v>1</v>
      </c>
      <c r="CI948">
        <f t="shared" si="748"/>
        <v>0</v>
      </c>
      <c r="CJ948">
        <f t="shared" si="749"/>
        <v>0.23787335076583815</v>
      </c>
      <c r="CM948">
        <v>941</v>
      </c>
      <c r="CN948">
        <v>23.224287253907011</v>
      </c>
      <c r="CO948">
        <v>24.182530595584826</v>
      </c>
      <c r="CQ948">
        <f t="shared" si="750"/>
        <v>0</v>
      </c>
      <c r="CR948">
        <f t="shared" si="751"/>
        <v>1</v>
      </c>
      <c r="CS948">
        <f t="shared" si="752"/>
        <v>0.95824334167781444</v>
      </c>
      <c r="CV948">
        <v>941</v>
      </c>
      <c r="CW948">
        <v>23.465505928140654</v>
      </c>
      <c r="CX948">
        <v>16.463513874157801</v>
      </c>
      <c r="CZ948">
        <f t="shared" si="753"/>
        <v>1</v>
      </c>
      <c r="DA948">
        <f t="shared" si="754"/>
        <v>0</v>
      </c>
      <c r="DB948">
        <f t="shared" si="755"/>
        <v>7.0019920539828533</v>
      </c>
      <c r="DE948">
        <v>941</v>
      </c>
      <c r="DF948">
        <v>10.897128206283195</v>
      </c>
      <c r="DG948">
        <v>21.30994562594238</v>
      </c>
      <c r="DI948">
        <f t="shared" si="756"/>
        <v>0</v>
      </c>
      <c r="DJ948">
        <f t="shared" si="757"/>
        <v>1</v>
      </c>
      <c r="DK948">
        <f t="shared" si="758"/>
        <v>10.412817419659184</v>
      </c>
      <c r="DN948">
        <v>941</v>
      </c>
      <c r="DO948">
        <v>18.034168687414795</v>
      </c>
      <c r="DP948">
        <v>18.646383309553762</v>
      </c>
      <c r="DR948">
        <f t="shared" si="759"/>
        <v>0</v>
      </c>
      <c r="DS948">
        <f t="shared" si="760"/>
        <v>1</v>
      </c>
      <c r="DT948">
        <f t="shared" si="761"/>
        <v>0.61221462213896771</v>
      </c>
      <c r="DW948">
        <v>941</v>
      </c>
      <c r="DX948">
        <v>23.40687661191642</v>
      </c>
      <c r="DY948">
        <v>19.595019405468616</v>
      </c>
      <c r="EA948">
        <f t="shared" si="762"/>
        <v>1</v>
      </c>
      <c r="EB948">
        <f t="shared" si="763"/>
        <v>0</v>
      </c>
      <c r="EC948">
        <f t="shared" si="764"/>
        <v>3.8118572064478045</v>
      </c>
      <c r="EF948">
        <v>941</v>
      </c>
      <c r="EG948">
        <v>22.434876362644975</v>
      </c>
      <c r="EH948">
        <v>14.706840784920953</v>
      </c>
      <c r="EJ948">
        <f t="shared" si="765"/>
        <v>1</v>
      </c>
      <c r="EK948">
        <f t="shared" si="766"/>
        <v>0</v>
      </c>
      <c r="EL948">
        <f t="shared" si="767"/>
        <v>7.7280355777240217</v>
      </c>
      <c r="EO948">
        <v>941</v>
      </c>
      <c r="EP948">
        <v>23.911863633487954</v>
      </c>
      <c r="EQ948">
        <v>48.163404660748725</v>
      </c>
      <c r="ES948">
        <f t="shared" si="768"/>
        <v>0</v>
      </c>
      <c r="ET948">
        <f t="shared" si="769"/>
        <v>1</v>
      </c>
      <c r="EU948">
        <f t="shared" si="770"/>
        <v>24.251541027260771</v>
      </c>
    </row>
    <row r="949" spans="1:151" x14ac:dyDescent="0.25">
      <c r="A949">
        <v>942</v>
      </c>
      <c r="B949">
        <v>11.735686579018658</v>
      </c>
      <c r="C949">
        <v>2.3028246099015774</v>
      </c>
      <c r="E949">
        <f t="shared" si="771"/>
        <v>1</v>
      </c>
      <c r="F949">
        <f t="shared" si="722"/>
        <v>0</v>
      </c>
      <c r="G949">
        <f t="shared" si="772"/>
        <v>9.4328619691170807</v>
      </c>
      <c r="J949">
        <v>942</v>
      </c>
      <c r="K949">
        <v>22.53583367715845</v>
      </c>
      <c r="L949">
        <v>28.381974485725511</v>
      </c>
      <c r="N949">
        <f t="shared" si="723"/>
        <v>0</v>
      </c>
      <c r="O949">
        <f t="shared" si="724"/>
        <v>1</v>
      </c>
      <c r="P949">
        <f t="shared" si="725"/>
        <v>5.8461408085670605</v>
      </c>
      <c r="S949">
        <v>942</v>
      </c>
      <c r="T949">
        <v>20.637142286097077</v>
      </c>
      <c r="U949">
        <v>33.930821095793405</v>
      </c>
      <c r="W949">
        <f t="shared" si="726"/>
        <v>0</v>
      </c>
      <c r="X949">
        <f t="shared" si="727"/>
        <v>1</v>
      </c>
      <c r="Y949">
        <f t="shared" si="728"/>
        <v>13.293678809696328</v>
      </c>
      <c r="AB949">
        <v>942</v>
      </c>
      <c r="AC949">
        <v>27.05212400757431</v>
      </c>
      <c r="AD949">
        <v>17.485705210711238</v>
      </c>
      <c r="AF949">
        <f t="shared" si="729"/>
        <v>1</v>
      </c>
      <c r="AG949">
        <f t="shared" si="730"/>
        <v>0</v>
      </c>
      <c r="AH949">
        <f t="shared" si="731"/>
        <v>9.5664187968630721</v>
      </c>
      <c r="AK949">
        <v>942</v>
      </c>
      <c r="AL949">
        <v>23.302303368050438</v>
      </c>
      <c r="AM949">
        <v>42.750150222938913</v>
      </c>
      <c r="AO949">
        <f t="shared" si="732"/>
        <v>0</v>
      </c>
      <c r="AP949">
        <f t="shared" si="733"/>
        <v>1</v>
      </c>
      <c r="AQ949">
        <f t="shared" si="734"/>
        <v>19.447846854888475</v>
      </c>
      <c r="AT949">
        <v>942</v>
      </c>
      <c r="AU949">
        <v>21.203728637616404</v>
      </c>
      <c r="AV949">
        <v>25.423738759241054</v>
      </c>
      <c r="AX949">
        <f t="shared" si="735"/>
        <v>0</v>
      </c>
      <c r="AY949">
        <f t="shared" si="736"/>
        <v>1</v>
      </c>
      <c r="AZ949">
        <f t="shared" si="737"/>
        <v>4.2200101216246502</v>
      </c>
      <c r="BC949">
        <v>942</v>
      </c>
      <c r="BD949" t="e">
        <v>#N/A</v>
      </c>
      <c r="BE949" t="e">
        <v>#N/A</v>
      </c>
      <c r="BG949" t="e">
        <f t="shared" si="738"/>
        <v>#N/A</v>
      </c>
      <c r="BH949" t="e">
        <f t="shared" si="739"/>
        <v>#N/A</v>
      </c>
      <c r="BI949" t="e">
        <f t="shared" si="740"/>
        <v>#N/A</v>
      </c>
      <c r="BL949">
        <v>942</v>
      </c>
      <c r="BM949">
        <v>33.652179682811358</v>
      </c>
      <c r="BN949">
        <v>9.9907603248844516</v>
      </c>
      <c r="BP949">
        <f t="shared" si="741"/>
        <v>1</v>
      </c>
      <c r="BQ949">
        <f t="shared" si="742"/>
        <v>0</v>
      </c>
      <c r="BR949">
        <f t="shared" si="743"/>
        <v>23.661419357926906</v>
      </c>
      <c r="BU949">
        <v>942</v>
      </c>
      <c r="BV949">
        <v>19.150895171413673</v>
      </c>
      <c r="BW949">
        <v>21.946816497633414</v>
      </c>
      <c r="BY949">
        <f t="shared" si="744"/>
        <v>0</v>
      </c>
      <c r="BZ949">
        <f t="shared" si="745"/>
        <v>1</v>
      </c>
      <c r="CA949">
        <f t="shared" si="746"/>
        <v>2.7959213262197409</v>
      </c>
      <c r="CD949">
        <v>942</v>
      </c>
      <c r="CE949">
        <v>19.332169575623254</v>
      </c>
      <c r="CF949">
        <v>13.469799993623912</v>
      </c>
      <c r="CH949">
        <f t="shared" si="747"/>
        <v>1</v>
      </c>
      <c r="CI949">
        <f t="shared" si="748"/>
        <v>0</v>
      </c>
      <c r="CJ949">
        <f t="shared" si="749"/>
        <v>5.8623695819993422</v>
      </c>
      <c r="CM949">
        <v>942</v>
      </c>
      <c r="CN949">
        <v>22.318483834466718</v>
      </c>
      <c r="CO949">
        <v>23.824875962836543</v>
      </c>
      <c r="CQ949">
        <f t="shared" si="750"/>
        <v>0</v>
      </c>
      <c r="CR949">
        <f t="shared" si="751"/>
        <v>1</v>
      </c>
      <c r="CS949">
        <f t="shared" si="752"/>
        <v>1.5063921283698249</v>
      </c>
      <c r="CV949">
        <v>942</v>
      </c>
      <c r="CW949">
        <v>20.681028318224413</v>
      </c>
      <c r="CX949">
        <v>17.923952436499352</v>
      </c>
      <c r="CZ949">
        <f t="shared" si="753"/>
        <v>1</v>
      </c>
      <c r="DA949">
        <f t="shared" si="754"/>
        <v>0</v>
      </c>
      <c r="DB949">
        <f t="shared" si="755"/>
        <v>2.7570758817250614</v>
      </c>
      <c r="DE949">
        <v>942</v>
      </c>
      <c r="DF949">
        <v>27.590160005751095</v>
      </c>
      <c r="DG949">
        <v>19.759247614869153</v>
      </c>
      <c r="DI949">
        <f t="shared" si="756"/>
        <v>1</v>
      </c>
      <c r="DJ949">
        <f t="shared" si="757"/>
        <v>0</v>
      </c>
      <c r="DK949">
        <f t="shared" si="758"/>
        <v>7.8309123908819416</v>
      </c>
      <c r="DN949">
        <v>942</v>
      </c>
      <c r="DO949">
        <v>21.850514454888017</v>
      </c>
      <c r="DP949">
        <v>25.225284655780811</v>
      </c>
      <c r="DR949">
        <f t="shared" si="759"/>
        <v>0</v>
      </c>
      <c r="DS949">
        <f t="shared" si="760"/>
        <v>1</v>
      </c>
      <c r="DT949">
        <f t="shared" si="761"/>
        <v>3.3747702008927938</v>
      </c>
      <c r="DW949">
        <v>942</v>
      </c>
      <c r="DX949">
        <v>23.768315394378394</v>
      </c>
      <c r="DY949">
        <v>18.238222055365046</v>
      </c>
      <c r="EA949">
        <f t="shared" si="762"/>
        <v>1</v>
      </c>
      <c r="EB949">
        <f t="shared" si="763"/>
        <v>0</v>
      </c>
      <c r="EC949">
        <f t="shared" si="764"/>
        <v>5.530093339013348</v>
      </c>
      <c r="EF949">
        <v>942</v>
      </c>
      <c r="EG949">
        <v>22.78323119980816</v>
      </c>
      <c r="EH949">
        <v>11.739268460553822</v>
      </c>
      <c r="EJ949">
        <f t="shared" si="765"/>
        <v>1</v>
      </c>
      <c r="EK949">
        <f t="shared" si="766"/>
        <v>0</v>
      </c>
      <c r="EL949">
        <f t="shared" si="767"/>
        <v>11.043962739254338</v>
      </c>
      <c r="EO949">
        <v>942</v>
      </c>
      <c r="EP949">
        <v>21.787261841030986</v>
      </c>
      <c r="EQ949">
        <v>27.159794311073682</v>
      </c>
      <c r="ES949">
        <f t="shared" si="768"/>
        <v>0</v>
      </c>
      <c r="ET949">
        <f t="shared" si="769"/>
        <v>1</v>
      </c>
      <c r="EU949">
        <f t="shared" si="770"/>
        <v>5.372532470042696</v>
      </c>
    </row>
    <row r="950" spans="1:151" x14ac:dyDescent="0.25">
      <c r="A950">
        <v>943</v>
      </c>
      <c r="B950">
        <v>7.7909894363400314</v>
      </c>
      <c r="C950">
        <v>23.5341082874112</v>
      </c>
      <c r="E950">
        <f t="shared" si="771"/>
        <v>0</v>
      </c>
      <c r="F950">
        <f t="shared" si="722"/>
        <v>1</v>
      </c>
      <c r="G950">
        <f t="shared" si="772"/>
        <v>15.74311885107117</v>
      </c>
      <c r="J950">
        <v>943</v>
      </c>
      <c r="K950">
        <v>19.146308513990775</v>
      </c>
      <c r="L950">
        <v>25.33741719986844</v>
      </c>
      <c r="N950">
        <f t="shared" si="723"/>
        <v>0</v>
      </c>
      <c r="O950">
        <f t="shared" si="724"/>
        <v>1</v>
      </c>
      <c r="P950">
        <f t="shared" si="725"/>
        <v>6.1911086858776656</v>
      </c>
      <c r="S950">
        <v>943</v>
      </c>
      <c r="T950">
        <v>19.398571484889093</v>
      </c>
      <c r="U950">
        <v>18.684608412455702</v>
      </c>
      <c r="W950">
        <f t="shared" si="726"/>
        <v>1</v>
      </c>
      <c r="X950">
        <f t="shared" si="727"/>
        <v>0</v>
      </c>
      <c r="Y950">
        <f t="shared" si="728"/>
        <v>0.71396307243339052</v>
      </c>
      <c r="AB950">
        <v>943</v>
      </c>
      <c r="AC950">
        <v>17.257380164191122</v>
      </c>
      <c r="AD950">
        <v>18.109751666726453</v>
      </c>
      <c r="AF950">
        <f t="shared" si="729"/>
        <v>0</v>
      </c>
      <c r="AG950">
        <f t="shared" si="730"/>
        <v>1</v>
      </c>
      <c r="AH950">
        <f t="shared" si="731"/>
        <v>0.85237150253533045</v>
      </c>
      <c r="AK950">
        <v>943</v>
      </c>
      <c r="AL950">
        <v>20.548941373004389</v>
      </c>
      <c r="AM950">
        <v>32.999463427844425</v>
      </c>
      <c r="AO950">
        <f t="shared" si="732"/>
        <v>0</v>
      </c>
      <c r="AP950">
        <f t="shared" si="733"/>
        <v>1</v>
      </c>
      <c r="AQ950">
        <f t="shared" si="734"/>
        <v>12.450522054840036</v>
      </c>
      <c r="AT950">
        <v>943</v>
      </c>
      <c r="AU950">
        <v>17.531568391759407</v>
      </c>
      <c r="AV950">
        <v>23.818612606782377</v>
      </c>
      <c r="AX950">
        <f t="shared" si="735"/>
        <v>0</v>
      </c>
      <c r="AY950">
        <f t="shared" si="736"/>
        <v>1</v>
      </c>
      <c r="AZ950">
        <f t="shared" si="737"/>
        <v>6.28704421502297</v>
      </c>
      <c r="BC950">
        <v>943</v>
      </c>
      <c r="BD950" t="e">
        <v>#N/A</v>
      </c>
      <c r="BE950" t="e">
        <v>#N/A</v>
      </c>
      <c r="BG950" t="e">
        <f t="shared" si="738"/>
        <v>#N/A</v>
      </c>
      <c r="BH950" t="e">
        <f t="shared" si="739"/>
        <v>#N/A</v>
      </c>
      <c r="BI950" t="e">
        <f t="shared" si="740"/>
        <v>#N/A</v>
      </c>
      <c r="BL950">
        <v>943</v>
      </c>
      <c r="BM950">
        <v>25.750972571376671</v>
      </c>
      <c r="BN950">
        <v>10.934633852022621</v>
      </c>
      <c r="BP950">
        <f t="shared" si="741"/>
        <v>1</v>
      </c>
      <c r="BQ950">
        <f t="shared" si="742"/>
        <v>0</v>
      </c>
      <c r="BR950">
        <f t="shared" si="743"/>
        <v>14.81633871935405</v>
      </c>
      <c r="BU950">
        <v>943</v>
      </c>
      <c r="BV950">
        <v>32.147703215064425</v>
      </c>
      <c r="BW950">
        <v>23.32930329376336</v>
      </c>
      <c r="BY950">
        <f t="shared" si="744"/>
        <v>1</v>
      </c>
      <c r="BZ950">
        <f t="shared" si="745"/>
        <v>0</v>
      </c>
      <c r="CA950">
        <f t="shared" si="746"/>
        <v>8.8183999213010651</v>
      </c>
      <c r="CD950">
        <v>943</v>
      </c>
      <c r="CE950">
        <v>25.76615238150087</v>
      </c>
      <c r="CF950">
        <v>21.609763932287109</v>
      </c>
      <c r="CH950">
        <f t="shared" si="747"/>
        <v>1</v>
      </c>
      <c r="CI950">
        <f t="shared" si="748"/>
        <v>0</v>
      </c>
      <c r="CJ950">
        <f t="shared" si="749"/>
        <v>4.156388449213761</v>
      </c>
      <c r="CM950">
        <v>943</v>
      </c>
      <c r="CN950">
        <v>21.967336433002181</v>
      </c>
      <c r="CO950">
        <v>26.371892350433995</v>
      </c>
      <c r="CQ950">
        <f t="shared" si="750"/>
        <v>0</v>
      </c>
      <c r="CR950">
        <f t="shared" si="751"/>
        <v>1</v>
      </c>
      <c r="CS950">
        <f t="shared" si="752"/>
        <v>4.4045559174318143</v>
      </c>
      <c r="CV950">
        <v>943</v>
      </c>
      <c r="CW950">
        <v>18.620952921086314</v>
      </c>
      <c r="CX950">
        <v>14.356493399987324</v>
      </c>
      <c r="CZ950">
        <f t="shared" si="753"/>
        <v>1</v>
      </c>
      <c r="DA950">
        <f t="shared" si="754"/>
        <v>0</v>
      </c>
      <c r="DB950">
        <f t="shared" si="755"/>
        <v>4.2644595210989902</v>
      </c>
      <c r="DE950">
        <v>943</v>
      </c>
      <c r="DF950">
        <v>25.936968415440543</v>
      </c>
      <c r="DG950">
        <v>16.076858715845983</v>
      </c>
      <c r="DI950">
        <f t="shared" si="756"/>
        <v>1</v>
      </c>
      <c r="DJ950">
        <f t="shared" si="757"/>
        <v>0</v>
      </c>
      <c r="DK950">
        <f t="shared" si="758"/>
        <v>9.8601096995945596</v>
      </c>
      <c r="DN950">
        <v>943</v>
      </c>
      <c r="DO950">
        <v>23.145873962031672</v>
      </c>
      <c r="DP950">
        <v>15.414561012637936</v>
      </c>
      <c r="DR950">
        <f t="shared" si="759"/>
        <v>1</v>
      </c>
      <c r="DS950">
        <f t="shared" si="760"/>
        <v>0</v>
      </c>
      <c r="DT950">
        <f t="shared" si="761"/>
        <v>7.731312949393736</v>
      </c>
      <c r="DW950">
        <v>943</v>
      </c>
      <c r="DX950">
        <v>20.293994826471891</v>
      </c>
      <c r="DY950">
        <v>15.790397298898421</v>
      </c>
      <c r="EA950">
        <f t="shared" si="762"/>
        <v>1</v>
      </c>
      <c r="EB950">
        <f t="shared" si="763"/>
        <v>0</v>
      </c>
      <c r="EC950">
        <f t="shared" si="764"/>
        <v>4.5035975275734703</v>
      </c>
      <c r="EF950">
        <v>943</v>
      </c>
      <c r="EG950">
        <v>17.514270494551962</v>
      </c>
      <c r="EH950">
        <v>19.243906211999768</v>
      </c>
      <c r="EJ950">
        <f t="shared" si="765"/>
        <v>0</v>
      </c>
      <c r="EK950">
        <f t="shared" si="766"/>
        <v>1</v>
      </c>
      <c r="EL950">
        <f t="shared" si="767"/>
        <v>1.7296357174478061</v>
      </c>
      <c r="EO950">
        <v>943</v>
      </c>
      <c r="EP950">
        <v>20.66195955179592</v>
      </c>
      <c r="EQ950">
        <v>45.248322869286113</v>
      </c>
      <c r="ES950">
        <f t="shared" si="768"/>
        <v>0</v>
      </c>
      <c r="ET950">
        <f t="shared" si="769"/>
        <v>1</v>
      </c>
      <c r="EU950">
        <f t="shared" si="770"/>
        <v>24.586363317490193</v>
      </c>
    </row>
    <row r="951" spans="1:151" x14ac:dyDescent="0.25">
      <c r="A951">
        <v>944</v>
      </c>
      <c r="B951">
        <v>9.1836832895525653</v>
      </c>
      <c r="C951">
        <v>21.819037152879758</v>
      </c>
      <c r="E951">
        <f t="shared" si="771"/>
        <v>0</v>
      </c>
      <c r="F951">
        <f t="shared" si="722"/>
        <v>1</v>
      </c>
      <c r="G951">
        <f t="shared" si="772"/>
        <v>12.635353863327193</v>
      </c>
      <c r="J951">
        <v>944</v>
      </c>
      <c r="K951">
        <v>21.887369129829192</v>
      </c>
      <c r="L951">
        <v>17.670388277297334</v>
      </c>
      <c r="N951">
        <f t="shared" si="723"/>
        <v>1</v>
      </c>
      <c r="O951">
        <f t="shared" si="724"/>
        <v>0</v>
      </c>
      <c r="P951">
        <f t="shared" si="725"/>
        <v>4.2169808525318579</v>
      </c>
      <c r="S951">
        <v>944</v>
      </c>
      <c r="T951">
        <v>19.32378244683543</v>
      </c>
      <c r="U951">
        <v>27.694394342850064</v>
      </c>
      <c r="W951">
        <f t="shared" si="726"/>
        <v>0</v>
      </c>
      <c r="X951">
        <f t="shared" si="727"/>
        <v>1</v>
      </c>
      <c r="Y951">
        <f t="shared" si="728"/>
        <v>8.3706118960146334</v>
      </c>
      <c r="AB951">
        <v>944</v>
      </c>
      <c r="AC951">
        <v>17.805741752457646</v>
      </c>
      <c r="AD951">
        <v>18.393474131093768</v>
      </c>
      <c r="AF951">
        <f t="shared" si="729"/>
        <v>0</v>
      </c>
      <c r="AG951">
        <f t="shared" si="730"/>
        <v>1</v>
      </c>
      <c r="AH951">
        <f t="shared" si="731"/>
        <v>0.58773237863612238</v>
      </c>
      <c r="AK951">
        <v>944</v>
      </c>
      <c r="AL951">
        <v>18.951352453269067</v>
      </c>
      <c r="AM951">
        <v>38.850169088381378</v>
      </c>
      <c r="AO951">
        <f t="shared" si="732"/>
        <v>0</v>
      </c>
      <c r="AP951">
        <f t="shared" si="733"/>
        <v>1</v>
      </c>
      <c r="AQ951">
        <f t="shared" si="734"/>
        <v>19.898816635112311</v>
      </c>
      <c r="AT951">
        <v>944</v>
      </c>
      <c r="AU951">
        <v>15.97899101236661</v>
      </c>
      <c r="AV951">
        <v>20.071189858659775</v>
      </c>
      <c r="AX951">
        <f t="shared" si="735"/>
        <v>0</v>
      </c>
      <c r="AY951">
        <f t="shared" si="736"/>
        <v>1</v>
      </c>
      <c r="AZ951">
        <f t="shared" si="737"/>
        <v>4.0921988462931651</v>
      </c>
      <c r="BC951">
        <v>944</v>
      </c>
      <c r="BD951" t="e">
        <v>#N/A</v>
      </c>
      <c r="BE951" t="e">
        <v>#N/A</v>
      </c>
      <c r="BG951" t="e">
        <f t="shared" si="738"/>
        <v>#N/A</v>
      </c>
      <c r="BH951" t="e">
        <f t="shared" si="739"/>
        <v>#N/A</v>
      </c>
      <c r="BI951" t="e">
        <f t="shared" si="740"/>
        <v>#N/A</v>
      </c>
      <c r="BL951">
        <v>944</v>
      </c>
      <c r="BM951">
        <v>23.615638577114886</v>
      </c>
      <c r="BN951">
        <v>9.3249195837432097</v>
      </c>
      <c r="BP951">
        <f t="shared" si="741"/>
        <v>1</v>
      </c>
      <c r="BQ951">
        <f t="shared" si="742"/>
        <v>0</v>
      </c>
      <c r="BR951">
        <f t="shared" si="743"/>
        <v>14.290718993371677</v>
      </c>
      <c r="BU951">
        <v>944</v>
      </c>
      <c r="BV951">
        <v>20.982526792465354</v>
      </c>
      <c r="BW951">
        <v>29.263904699641291</v>
      </c>
      <c r="BY951">
        <f t="shared" si="744"/>
        <v>0</v>
      </c>
      <c r="BZ951">
        <f t="shared" si="745"/>
        <v>1</v>
      </c>
      <c r="CA951">
        <f t="shared" si="746"/>
        <v>8.281377907175937</v>
      </c>
      <c r="CD951">
        <v>944</v>
      </c>
      <c r="CE951">
        <v>19.836698401351676</v>
      </c>
      <c r="CF951">
        <v>24.52077818256625</v>
      </c>
      <c r="CH951">
        <f t="shared" si="747"/>
        <v>0</v>
      </c>
      <c r="CI951">
        <f t="shared" si="748"/>
        <v>1</v>
      </c>
      <c r="CJ951">
        <f t="shared" si="749"/>
        <v>4.6840797812145745</v>
      </c>
      <c r="CM951">
        <v>944</v>
      </c>
      <c r="CN951">
        <v>22.098338103853944</v>
      </c>
      <c r="CO951">
        <v>15.702874063880792</v>
      </c>
      <c r="CQ951">
        <f t="shared" si="750"/>
        <v>1</v>
      </c>
      <c r="CR951">
        <f t="shared" si="751"/>
        <v>0</v>
      </c>
      <c r="CS951">
        <f t="shared" si="752"/>
        <v>6.3954640399731524</v>
      </c>
      <c r="CV951">
        <v>944</v>
      </c>
      <c r="CW951">
        <v>19.783146870912542</v>
      </c>
      <c r="CX951">
        <v>19.810324506556036</v>
      </c>
      <c r="CZ951">
        <f t="shared" si="753"/>
        <v>0</v>
      </c>
      <c r="DA951">
        <f t="shared" si="754"/>
        <v>1</v>
      </c>
      <c r="DB951">
        <f t="shared" si="755"/>
        <v>2.7177635643493403E-2</v>
      </c>
      <c r="DE951">
        <v>944</v>
      </c>
      <c r="DF951">
        <v>17.785463018725522</v>
      </c>
      <c r="DG951">
        <v>15.8814832234533</v>
      </c>
      <c r="DI951">
        <f t="shared" si="756"/>
        <v>1</v>
      </c>
      <c r="DJ951">
        <f t="shared" si="757"/>
        <v>0</v>
      </c>
      <c r="DK951">
        <f t="shared" si="758"/>
        <v>1.9039797952722228</v>
      </c>
      <c r="DN951">
        <v>944</v>
      </c>
      <c r="DO951">
        <v>21.852952601192154</v>
      </c>
      <c r="DP951">
        <v>26.979053592835886</v>
      </c>
      <c r="DR951">
        <f t="shared" si="759"/>
        <v>0</v>
      </c>
      <c r="DS951">
        <f t="shared" si="760"/>
        <v>1</v>
      </c>
      <c r="DT951">
        <f t="shared" si="761"/>
        <v>5.1261009916437317</v>
      </c>
      <c r="DW951">
        <v>944</v>
      </c>
      <c r="DX951">
        <v>17.176084795072807</v>
      </c>
      <c r="DY951">
        <v>26.489250335193589</v>
      </c>
      <c r="EA951">
        <f t="shared" si="762"/>
        <v>0</v>
      </c>
      <c r="EB951">
        <f t="shared" si="763"/>
        <v>1</v>
      </c>
      <c r="EC951">
        <f t="shared" si="764"/>
        <v>9.3131655401207816</v>
      </c>
      <c r="EF951">
        <v>944</v>
      </c>
      <c r="EG951">
        <v>23.403929699895176</v>
      </c>
      <c r="EH951">
        <v>13.457746889675139</v>
      </c>
      <c r="EJ951">
        <f t="shared" si="765"/>
        <v>1</v>
      </c>
      <c r="EK951">
        <f t="shared" si="766"/>
        <v>0</v>
      </c>
      <c r="EL951">
        <f t="shared" si="767"/>
        <v>9.9461828102200371</v>
      </c>
      <c r="EO951">
        <v>944</v>
      </c>
      <c r="EP951">
        <v>29.0885219783287</v>
      </c>
      <c r="EQ951">
        <v>31.433920511788418</v>
      </c>
      <c r="ES951">
        <f t="shared" si="768"/>
        <v>0</v>
      </c>
      <c r="ET951">
        <f t="shared" si="769"/>
        <v>1</v>
      </c>
      <c r="EU951">
        <f t="shared" si="770"/>
        <v>2.3453985334597185</v>
      </c>
    </row>
    <row r="952" spans="1:151" x14ac:dyDescent="0.25">
      <c r="A952">
        <v>945</v>
      </c>
      <c r="B952">
        <v>12.87938655518551</v>
      </c>
      <c r="C952">
        <v>9.1462541262369292</v>
      </c>
      <c r="E952">
        <f t="shared" si="771"/>
        <v>1</v>
      </c>
      <c r="F952">
        <f t="shared" si="722"/>
        <v>0</v>
      </c>
      <c r="G952">
        <f t="shared" si="772"/>
        <v>3.733132428948581</v>
      </c>
      <c r="J952">
        <v>945</v>
      </c>
      <c r="K952">
        <v>15.498009404974386</v>
      </c>
      <c r="L952">
        <v>15.461783140229345</v>
      </c>
      <c r="N952">
        <f t="shared" si="723"/>
        <v>1</v>
      </c>
      <c r="O952">
        <f t="shared" si="724"/>
        <v>0</v>
      </c>
      <c r="P952">
        <f t="shared" si="725"/>
        <v>3.6226264745041092E-2</v>
      </c>
      <c r="S952">
        <v>945</v>
      </c>
      <c r="T952">
        <v>18.452154131012737</v>
      </c>
      <c r="U952">
        <v>28.27758615628305</v>
      </c>
      <c r="W952">
        <f t="shared" si="726"/>
        <v>0</v>
      </c>
      <c r="X952">
        <f t="shared" si="727"/>
        <v>1</v>
      </c>
      <c r="Y952">
        <f t="shared" si="728"/>
        <v>9.8254320252703131</v>
      </c>
      <c r="AB952">
        <v>945</v>
      </c>
      <c r="AC952">
        <v>14.34227510285997</v>
      </c>
      <c r="AD952">
        <v>18.596979239326881</v>
      </c>
      <c r="AF952">
        <f t="shared" si="729"/>
        <v>0</v>
      </c>
      <c r="AG952">
        <f t="shared" si="730"/>
        <v>1</v>
      </c>
      <c r="AH952">
        <f t="shared" si="731"/>
        <v>4.2547041364669109</v>
      </c>
      <c r="AK952">
        <v>945</v>
      </c>
      <c r="AL952">
        <v>18.844528244805641</v>
      </c>
      <c r="AM952">
        <v>37.598195383675098</v>
      </c>
      <c r="AO952">
        <f t="shared" si="732"/>
        <v>0</v>
      </c>
      <c r="AP952">
        <f t="shared" si="733"/>
        <v>1</v>
      </c>
      <c r="AQ952">
        <f t="shared" si="734"/>
        <v>18.753667138869456</v>
      </c>
      <c r="AT952">
        <v>945</v>
      </c>
      <c r="AU952">
        <v>15.763902390139414</v>
      </c>
      <c r="AV952">
        <v>19.642897345985912</v>
      </c>
      <c r="AX952">
        <f t="shared" si="735"/>
        <v>0</v>
      </c>
      <c r="AY952">
        <f t="shared" si="736"/>
        <v>1</v>
      </c>
      <c r="AZ952">
        <f t="shared" si="737"/>
        <v>3.8789949558464976</v>
      </c>
      <c r="BC952">
        <v>945</v>
      </c>
      <c r="BD952" t="e">
        <v>#N/A</v>
      </c>
      <c r="BE952" t="e">
        <v>#N/A</v>
      </c>
      <c r="BG952" t="e">
        <f t="shared" si="738"/>
        <v>#N/A</v>
      </c>
      <c r="BH952" t="e">
        <f t="shared" si="739"/>
        <v>#N/A</v>
      </c>
      <c r="BI952" t="e">
        <f t="shared" si="740"/>
        <v>#N/A</v>
      </c>
      <c r="BL952">
        <v>945</v>
      </c>
      <c r="BM952">
        <v>23.757291185232866</v>
      </c>
      <c r="BN952">
        <v>13.911832083354504</v>
      </c>
      <c r="BP952">
        <f t="shared" si="741"/>
        <v>1</v>
      </c>
      <c r="BQ952">
        <f t="shared" si="742"/>
        <v>0</v>
      </c>
      <c r="BR952">
        <f t="shared" si="743"/>
        <v>9.8454591018783617</v>
      </c>
      <c r="BU952">
        <v>945</v>
      </c>
      <c r="BV952">
        <v>19.341890646891056</v>
      </c>
      <c r="BW952">
        <v>29.61329865656548</v>
      </c>
      <c r="BY952">
        <f t="shared" si="744"/>
        <v>0</v>
      </c>
      <c r="BZ952">
        <f t="shared" si="745"/>
        <v>1</v>
      </c>
      <c r="CA952">
        <f t="shared" si="746"/>
        <v>10.271408009674424</v>
      </c>
      <c r="CD952">
        <v>945</v>
      </c>
      <c r="CE952">
        <v>21.299314950148972</v>
      </c>
      <c r="CF952">
        <v>28.963730020767404</v>
      </c>
      <c r="CH952">
        <f t="shared" si="747"/>
        <v>0</v>
      </c>
      <c r="CI952">
        <f t="shared" si="748"/>
        <v>1</v>
      </c>
      <c r="CJ952">
        <f t="shared" si="749"/>
        <v>7.664415070618432</v>
      </c>
      <c r="CM952">
        <v>945</v>
      </c>
      <c r="CN952">
        <v>19.437766685759957</v>
      </c>
      <c r="CO952">
        <v>26.236081125079664</v>
      </c>
      <c r="CQ952">
        <f t="shared" si="750"/>
        <v>0</v>
      </c>
      <c r="CR952">
        <f t="shared" si="751"/>
        <v>1</v>
      </c>
      <c r="CS952">
        <f t="shared" si="752"/>
        <v>6.7983144393197072</v>
      </c>
      <c r="CV952">
        <v>945</v>
      </c>
      <c r="CW952">
        <v>18.124241592862351</v>
      </c>
      <c r="CX952">
        <v>19.877480600161835</v>
      </c>
      <c r="CZ952">
        <f t="shared" si="753"/>
        <v>0</v>
      </c>
      <c r="DA952">
        <f t="shared" si="754"/>
        <v>1</v>
      </c>
      <c r="DB952">
        <f t="shared" si="755"/>
        <v>1.7532390072994843</v>
      </c>
      <c r="DE952">
        <v>945</v>
      </c>
      <c r="DF952">
        <v>18.005219912308661</v>
      </c>
      <c r="DG952">
        <v>24.686688759578413</v>
      </c>
      <c r="DI952">
        <f t="shared" si="756"/>
        <v>0</v>
      </c>
      <c r="DJ952">
        <f t="shared" si="757"/>
        <v>1</v>
      </c>
      <c r="DK952">
        <f t="shared" si="758"/>
        <v>6.6814688472697519</v>
      </c>
      <c r="DN952">
        <v>945</v>
      </c>
      <c r="DO952">
        <v>22.630425452048893</v>
      </c>
      <c r="DP952">
        <v>21.190507118230506</v>
      </c>
      <c r="DR952">
        <f t="shared" si="759"/>
        <v>1</v>
      </c>
      <c r="DS952">
        <f t="shared" si="760"/>
        <v>0</v>
      </c>
      <c r="DT952">
        <f t="shared" si="761"/>
        <v>1.4399183338183867</v>
      </c>
      <c r="DW952">
        <v>945</v>
      </c>
      <c r="DX952">
        <v>18.582853138062625</v>
      </c>
      <c r="DY952">
        <v>22.495031982391673</v>
      </c>
      <c r="EA952">
        <f t="shared" si="762"/>
        <v>0</v>
      </c>
      <c r="EB952">
        <f t="shared" si="763"/>
        <v>1</v>
      </c>
      <c r="EC952">
        <f t="shared" si="764"/>
        <v>3.9121788443290484</v>
      </c>
      <c r="EF952">
        <v>945</v>
      </c>
      <c r="EG952">
        <v>25.791823608104906</v>
      </c>
      <c r="EH952">
        <v>14.603949302720725</v>
      </c>
      <c r="EJ952">
        <f t="shared" si="765"/>
        <v>1</v>
      </c>
      <c r="EK952">
        <f t="shared" si="766"/>
        <v>0</v>
      </c>
      <c r="EL952">
        <f t="shared" si="767"/>
        <v>11.187874305384181</v>
      </c>
      <c r="EO952">
        <v>945</v>
      </c>
      <c r="EP952">
        <v>18.222924381643288</v>
      </c>
      <c r="EQ952">
        <v>32.870673163153775</v>
      </c>
      <c r="ES952">
        <f t="shared" si="768"/>
        <v>0</v>
      </c>
      <c r="ET952">
        <f t="shared" si="769"/>
        <v>1</v>
      </c>
      <c r="EU952">
        <f t="shared" si="770"/>
        <v>14.647748781510487</v>
      </c>
    </row>
    <row r="953" spans="1:151" x14ac:dyDescent="0.25">
      <c r="A953">
        <v>946</v>
      </c>
      <c r="B953">
        <v>9.3604570552093342</v>
      </c>
      <c r="C953">
        <v>-1.6820058792649775</v>
      </c>
      <c r="E953">
        <f t="shared" si="771"/>
        <v>1</v>
      </c>
      <c r="F953">
        <f t="shared" si="722"/>
        <v>0</v>
      </c>
      <c r="G953">
        <f t="shared" si="772"/>
        <v>11.042462934474312</v>
      </c>
      <c r="J953">
        <v>946</v>
      </c>
      <c r="K953">
        <v>15.207397411744708</v>
      </c>
      <c r="L953">
        <v>29.160999503050199</v>
      </c>
      <c r="N953">
        <f t="shared" si="723"/>
        <v>0</v>
      </c>
      <c r="O953">
        <f t="shared" si="724"/>
        <v>1</v>
      </c>
      <c r="P953">
        <f t="shared" si="725"/>
        <v>13.953602091305491</v>
      </c>
      <c r="S953">
        <v>946</v>
      </c>
      <c r="T953">
        <v>20.368001762152037</v>
      </c>
      <c r="U953">
        <v>16.010785725865954</v>
      </c>
      <c r="W953">
        <f t="shared" si="726"/>
        <v>1</v>
      </c>
      <c r="X953">
        <f t="shared" si="727"/>
        <v>0</v>
      </c>
      <c r="Y953">
        <f t="shared" si="728"/>
        <v>4.3572160362860828</v>
      </c>
      <c r="AB953">
        <v>946</v>
      </c>
      <c r="AC953">
        <v>23.126165558396664</v>
      </c>
      <c r="AD953">
        <v>15.644100374851428</v>
      </c>
      <c r="AF953">
        <f t="shared" si="729"/>
        <v>1</v>
      </c>
      <c r="AG953">
        <f t="shared" si="730"/>
        <v>0</v>
      </c>
      <c r="AH953">
        <f t="shared" si="731"/>
        <v>7.4820651835452363</v>
      </c>
      <c r="AK953">
        <v>946</v>
      </c>
      <c r="AL953">
        <v>14.604794042589639</v>
      </c>
      <c r="AM953">
        <v>15.921569369381992</v>
      </c>
      <c r="AO953">
        <f t="shared" si="732"/>
        <v>0</v>
      </c>
      <c r="AP953">
        <f t="shared" si="733"/>
        <v>1</v>
      </c>
      <c r="AQ953">
        <f t="shared" si="734"/>
        <v>1.316775326792353</v>
      </c>
      <c r="AT953">
        <v>946</v>
      </c>
      <c r="AU953">
        <v>19.891316493506718</v>
      </c>
      <c r="AV953">
        <v>19.975443529601254</v>
      </c>
      <c r="AX953">
        <f t="shared" si="735"/>
        <v>0</v>
      </c>
      <c r="AY953">
        <f t="shared" si="736"/>
        <v>1</v>
      </c>
      <c r="AZ953">
        <f t="shared" si="737"/>
        <v>8.4127036094535868E-2</v>
      </c>
      <c r="BC953">
        <v>946</v>
      </c>
      <c r="BD953" t="e">
        <v>#N/A</v>
      </c>
      <c r="BE953" t="e">
        <v>#N/A</v>
      </c>
      <c r="BG953" t="e">
        <f t="shared" si="738"/>
        <v>#N/A</v>
      </c>
      <c r="BH953" t="e">
        <f t="shared" si="739"/>
        <v>#N/A</v>
      </c>
      <c r="BI953" t="e">
        <f t="shared" si="740"/>
        <v>#N/A</v>
      </c>
      <c r="BL953">
        <v>946</v>
      </c>
      <c r="BM953">
        <v>29.692513484794613</v>
      </c>
      <c r="BN953">
        <v>10.93294424043583</v>
      </c>
      <c r="BP953">
        <f t="shared" si="741"/>
        <v>1</v>
      </c>
      <c r="BQ953">
        <f t="shared" si="742"/>
        <v>0</v>
      </c>
      <c r="BR953">
        <f t="shared" si="743"/>
        <v>18.759569244358783</v>
      </c>
      <c r="BU953">
        <v>946</v>
      </c>
      <c r="BV953">
        <v>15.840003878644202</v>
      </c>
      <c r="BW953">
        <v>30.569917187530422</v>
      </c>
      <c r="BY953">
        <f t="shared" si="744"/>
        <v>0</v>
      </c>
      <c r="BZ953">
        <f t="shared" si="745"/>
        <v>1</v>
      </c>
      <c r="CA953">
        <f t="shared" si="746"/>
        <v>14.72991330888622</v>
      </c>
      <c r="CD953">
        <v>946</v>
      </c>
      <c r="CE953">
        <v>21.896772507971946</v>
      </c>
      <c r="CF953">
        <v>36.457700692435736</v>
      </c>
      <c r="CH953">
        <f t="shared" si="747"/>
        <v>0</v>
      </c>
      <c r="CI953">
        <f t="shared" si="748"/>
        <v>1</v>
      </c>
      <c r="CJ953">
        <f t="shared" si="749"/>
        <v>14.560928184463791</v>
      </c>
      <c r="CM953">
        <v>946</v>
      </c>
      <c r="CN953">
        <v>20.591830683966478</v>
      </c>
      <c r="CO953">
        <v>14.6342654879075</v>
      </c>
      <c r="CQ953">
        <f t="shared" si="750"/>
        <v>1</v>
      </c>
      <c r="CR953">
        <f t="shared" si="751"/>
        <v>0</v>
      </c>
      <c r="CS953">
        <f t="shared" si="752"/>
        <v>5.9575651960589777</v>
      </c>
      <c r="CV953">
        <v>946</v>
      </c>
      <c r="CW953">
        <v>25.456923586574014</v>
      </c>
      <c r="CX953">
        <v>21.234996904167723</v>
      </c>
      <c r="CZ953">
        <f t="shared" si="753"/>
        <v>1</v>
      </c>
      <c r="DA953">
        <f t="shared" si="754"/>
        <v>0</v>
      </c>
      <c r="DB953">
        <f t="shared" si="755"/>
        <v>4.2219266824062913</v>
      </c>
      <c r="DE953">
        <v>946</v>
      </c>
      <c r="DF953">
        <v>17.145993284690167</v>
      </c>
      <c r="DG953">
        <v>24.219052487732878</v>
      </c>
      <c r="DI953">
        <f t="shared" si="756"/>
        <v>0</v>
      </c>
      <c r="DJ953">
        <f t="shared" si="757"/>
        <v>1</v>
      </c>
      <c r="DK953">
        <f t="shared" si="758"/>
        <v>7.0730592030427104</v>
      </c>
      <c r="DN953">
        <v>946</v>
      </c>
      <c r="DO953">
        <v>17.569765767498147</v>
      </c>
      <c r="DP953">
        <v>21.265209184133514</v>
      </c>
      <c r="DR953">
        <f t="shared" si="759"/>
        <v>0</v>
      </c>
      <c r="DS953">
        <f t="shared" si="760"/>
        <v>1</v>
      </c>
      <c r="DT953">
        <f t="shared" si="761"/>
        <v>3.6954434166353671</v>
      </c>
      <c r="DW953">
        <v>946</v>
      </c>
      <c r="DX953">
        <v>21.781826667119145</v>
      </c>
      <c r="DY953">
        <v>21.92553105613294</v>
      </c>
      <c r="EA953">
        <f t="shared" si="762"/>
        <v>0</v>
      </c>
      <c r="EB953">
        <f t="shared" si="763"/>
        <v>1</v>
      </c>
      <c r="EC953">
        <f t="shared" si="764"/>
        <v>0.14370438901379501</v>
      </c>
      <c r="EF953">
        <v>946</v>
      </c>
      <c r="EG953">
        <v>15.092546810752506</v>
      </c>
      <c r="EH953">
        <v>13.66209361559412</v>
      </c>
      <c r="EJ953">
        <f t="shared" si="765"/>
        <v>1</v>
      </c>
      <c r="EK953">
        <f t="shared" si="766"/>
        <v>0</v>
      </c>
      <c r="EL953">
        <f t="shared" si="767"/>
        <v>1.4304531951583854</v>
      </c>
      <c r="EO953">
        <v>946</v>
      </c>
      <c r="EP953">
        <v>22.626383348521163</v>
      </c>
      <c r="EQ953">
        <v>32.27491758824312</v>
      </c>
      <c r="ES953">
        <f t="shared" si="768"/>
        <v>0</v>
      </c>
      <c r="ET953">
        <f t="shared" si="769"/>
        <v>1</v>
      </c>
      <c r="EU953">
        <f t="shared" si="770"/>
        <v>9.6485342397219576</v>
      </c>
    </row>
    <row r="954" spans="1:151" x14ac:dyDescent="0.25">
      <c r="A954">
        <v>947</v>
      </c>
      <c r="B954">
        <v>9.1053327721461699</v>
      </c>
      <c r="C954">
        <v>11.07031406378912</v>
      </c>
      <c r="E954">
        <f t="shared" si="771"/>
        <v>0</v>
      </c>
      <c r="F954">
        <f t="shared" si="722"/>
        <v>1</v>
      </c>
      <c r="G954">
        <f t="shared" si="772"/>
        <v>1.9649812916429497</v>
      </c>
      <c r="J954">
        <v>947</v>
      </c>
      <c r="K954">
        <v>26.9487249049998</v>
      </c>
      <c r="L954">
        <v>16.665770645552293</v>
      </c>
      <c r="N954">
        <f t="shared" si="723"/>
        <v>1</v>
      </c>
      <c r="O954">
        <f t="shared" si="724"/>
        <v>0</v>
      </c>
      <c r="P954">
        <f t="shared" si="725"/>
        <v>10.282954259447507</v>
      </c>
      <c r="S954">
        <v>947</v>
      </c>
      <c r="T954">
        <v>15.170146862545209</v>
      </c>
      <c r="U954">
        <v>38.230685315421987</v>
      </c>
      <c r="W954">
        <f t="shared" si="726"/>
        <v>0</v>
      </c>
      <c r="X954">
        <f t="shared" si="727"/>
        <v>1</v>
      </c>
      <c r="Y954">
        <f t="shared" si="728"/>
        <v>23.060538452876777</v>
      </c>
      <c r="AB954">
        <v>947</v>
      </c>
      <c r="AC954">
        <v>28.572276057221249</v>
      </c>
      <c r="AD954">
        <v>19.477347277880444</v>
      </c>
      <c r="AF954">
        <f t="shared" si="729"/>
        <v>1</v>
      </c>
      <c r="AG954">
        <f t="shared" si="730"/>
        <v>0</v>
      </c>
      <c r="AH954">
        <f t="shared" si="731"/>
        <v>9.0949287793408047</v>
      </c>
      <c r="AK954">
        <v>947</v>
      </c>
      <c r="AL954">
        <v>24.445049226432221</v>
      </c>
      <c r="AM954">
        <v>20.626260387188683</v>
      </c>
      <c r="AO954">
        <f t="shared" si="732"/>
        <v>1</v>
      </c>
      <c r="AP954">
        <f t="shared" si="733"/>
        <v>0</v>
      </c>
      <c r="AQ954">
        <f t="shared" si="734"/>
        <v>3.8187888392435383</v>
      </c>
      <c r="AT954">
        <v>947</v>
      </c>
      <c r="AU954">
        <v>21.442904708690772</v>
      </c>
      <c r="AV954">
        <v>23.986666621124865</v>
      </c>
      <c r="AX954">
        <f t="shared" si="735"/>
        <v>0</v>
      </c>
      <c r="AY954">
        <f t="shared" si="736"/>
        <v>1</v>
      </c>
      <c r="AZ954">
        <f t="shared" si="737"/>
        <v>2.5437619124340927</v>
      </c>
      <c r="BC954">
        <v>947</v>
      </c>
      <c r="BD954" t="e">
        <v>#N/A</v>
      </c>
      <c r="BE954" t="e">
        <v>#N/A</v>
      </c>
      <c r="BG954" t="e">
        <f t="shared" si="738"/>
        <v>#N/A</v>
      </c>
      <c r="BH954" t="e">
        <f t="shared" si="739"/>
        <v>#N/A</v>
      </c>
      <c r="BI954" t="e">
        <f t="shared" si="740"/>
        <v>#N/A</v>
      </c>
      <c r="BL954">
        <v>947</v>
      </c>
      <c r="BM954">
        <v>33.433214618923827</v>
      </c>
      <c r="BN954">
        <v>16.85493924218887</v>
      </c>
      <c r="BP954">
        <f t="shared" si="741"/>
        <v>1</v>
      </c>
      <c r="BQ954">
        <f t="shared" si="742"/>
        <v>0</v>
      </c>
      <c r="BR954">
        <f t="shared" si="743"/>
        <v>16.578275376734958</v>
      </c>
      <c r="BU954">
        <v>947</v>
      </c>
      <c r="BV954">
        <v>28.833712513590807</v>
      </c>
      <c r="BW954">
        <v>20.560571056536485</v>
      </c>
      <c r="BY954">
        <f t="shared" si="744"/>
        <v>1</v>
      </c>
      <c r="BZ954">
        <f t="shared" si="745"/>
        <v>0</v>
      </c>
      <c r="CA954">
        <f t="shared" si="746"/>
        <v>8.2731414570543222</v>
      </c>
      <c r="CD954">
        <v>947</v>
      </c>
      <c r="CE954">
        <v>31.989200735966623</v>
      </c>
      <c r="CF954">
        <v>18.645963143440227</v>
      </c>
      <c r="CH954">
        <f t="shared" si="747"/>
        <v>1</v>
      </c>
      <c r="CI954">
        <f t="shared" si="748"/>
        <v>0</v>
      </c>
      <c r="CJ954">
        <f t="shared" si="749"/>
        <v>13.343237592526396</v>
      </c>
      <c r="CM954">
        <v>947</v>
      </c>
      <c r="CN954">
        <v>19.344483440719614</v>
      </c>
      <c r="CO954">
        <v>28.653426655812233</v>
      </c>
      <c r="CQ954">
        <f t="shared" si="750"/>
        <v>0</v>
      </c>
      <c r="CR954">
        <f t="shared" si="751"/>
        <v>1</v>
      </c>
      <c r="CS954">
        <f t="shared" si="752"/>
        <v>9.3089432150926186</v>
      </c>
      <c r="CV954">
        <v>947</v>
      </c>
      <c r="CW954">
        <v>26.270344965846164</v>
      </c>
      <c r="CX954">
        <v>16.327651960453174</v>
      </c>
      <c r="CZ954">
        <f t="shared" si="753"/>
        <v>1</v>
      </c>
      <c r="DA954">
        <f t="shared" si="754"/>
        <v>0</v>
      </c>
      <c r="DB954">
        <f t="shared" si="755"/>
        <v>9.9426930053929894</v>
      </c>
      <c r="DE954">
        <v>947</v>
      </c>
      <c r="DF954">
        <v>19.303466027827408</v>
      </c>
      <c r="DG954">
        <v>22.303243506199188</v>
      </c>
      <c r="DI954">
        <f t="shared" si="756"/>
        <v>0</v>
      </c>
      <c r="DJ954">
        <f t="shared" si="757"/>
        <v>1</v>
      </c>
      <c r="DK954">
        <f t="shared" si="758"/>
        <v>2.9997774783717794</v>
      </c>
      <c r="DN954">
        <v>947</v>
      </c>
      <c r="DO954">
        <v>26.333297819393497</v>
      </c>
      <c r="DP954">
        <v>25.853912800283513</v>
      </c>
      <c r="DR954">
        <f t="shared" si="759"/>
        <v>1</v>
      </c>
      <c r="DS954">
        <f t="shared" si="760"/>
        <v>0</v>
      </c>
      <c r="DT954">
        <f t="shared" si="761"/>
        <v>0.47938501910998355</v>
      </c>
      <c r="DW954">
        <v>947</v>
      </c>
      <c r="DX954">
        <v>19.738046659347845</v>
      </c>
      <c r="DY954">
        <v>23.576620057194837</v>
      </c>
      <c r="EA954">
        <f t="shared" si="762"/>
        <v>0</v>
      </c>
      <c r="EB954">
        <f t="shared" si="763"/>
        <v>1</v>
      </c>
      <c r="EC954">
        <f t="shared" si="764"/>
        <v>3.8385733978469929</v>
      </c>
      <c r="EF954">
        <v>947</v>
      </c>
      <c r="EG954">
        <v>18.662533239474421</v>
      </c>
      <c r="EH954">
        <v>18.616148331169086</v>
      </c>
      <c r="EJ954">
        <f t="shared" si="765"/>
        <v>1</v>
      </c>
      <c r="EK954">
        <f t="shared" si="766"/>
        <v>0</v>
      </c>
      <c r="EL954">
        <f t="shared" si="767"/>
        <v>4.6384908305334704E-2</v>
      </c>
      <c r="EO954">
        <v>947</v>
      </c>
      <c r="EP954">
        <v>22.583850034305659</v>
      </c>
      <c r="EQ954">
        <v>34.612503148174511</v>
      </c>
      <c r="ES954">
        <f t="shared" si="768"/>
        <v>0</v>
      </c>
      <c r="ET954">
        <f t="shared" si="769"/>
        <v>1</v>
      </c>
      <c r="EU954">
        <f t="shared" si="770"/>
        <v>12.028653113868852</v>
      </c>
    </row>
    <row r="955" spans="1:151" x14ac:dyDescent="0.25">
      <c r="A955">
        <v>948</v>
      </c>
      <c r="B955">
        <v>11.679243213492128</v>
      </c>
      <c r="C955">
        <v>25.562064319795226</v>
      </c>
      <c r="E955">
        <f t="shared" si="771"/>
        <v>0</v>
      </c>
      <c r="F955">
        <f t="shared" si="722"/>
        <v>1</v>
      </c>
      <c r="G955">
        <f t="shared" si="772"/>
        <v>13.882821106303098</v>
      </c>
      <c r="J955">
        <v>948</v>
      </c>
      <c r="K955">
        <v>20.811813683089177</v>
      </c>
      <c r="L955">
        <v>16.604002576422808</v>
      </c>
      <c r="N955">
        <f t="shared" si="723"/>
        <v>1</v>
      </c>
      <c r="O955">
        <f t="shared" si="724"/>
        <v>0</v>
      </c>
      <c r="P955">
        <f t="shared" si="725"/>
        <v>4.2078111066663695</v>
      </c>
      <c r="S955">
        <v>948</v>
      </c>
      <c r="T955">
        <v>19.921642395214555</v>
      </c>
      <c r="U955">
        <v>22.336962019390608</v>
      </c>
      <c r="W955">
        <f t="shared" si="726"/>
        <v>0</v>
      </c>
      <c r="X955">
        <f t="shared" si="727"/>
        <v>1</v>
      </c>
      <c r="Y955">
        <f t="shared" si="728"/>
        <v>2.4153196241760533</v>
      </c>
      <c r="AB955">
        <v>948</v>
      </c>
      <c r="AC955">
        <v>15.142593382863588</v>
      </c>
      <c r="AD955">
        <v>18.338276622552915</v>
      </c>
      <c r="AF955">
        <f t="shared" si="729"/>
        <v>0</v>
      </c>
      <c r="AG955">
        <f t="shared" si="730"/>
        <v>1</v>
      </c>
      <c r="AH955">
        <f t="shared" si="731"/>
        <v>3.1956832396893269</v>
      </c>
      <c r="AK955">
        <v>948</v>
      </c>
      <c r="AL955">
        <v>32.03610431288206</v>
      </c>
      <c r="AM955">
        <v>27.155920588254222</v>
      </c>
      <c r="AO955">
        <f t="shared" si="732"/>
        <v>1</v>
      </c>
      <c r="AP955">
        <f t="shared" si="733"/>
        <v>0</v>
      </c>
      <c r="AQ955">
        <f t="shared" si="734"/>
        <v>4.8801837246278374</v>
      </c>
      <c r="AT955">
        <v>948</v>
      </c>
      <c r="AU955">
        <v>22.968900384786092</v>
      </c>
      <c r="AV955">
        <v>31.522299395755262</v>
      </c>
      <c r="AX955">
        <f t="shared" si="735"/>
        <v>0</v>
      </c>
      <c r="AY955">
        <f t="shared" si="736"/>
        <v>1</v>
      </c>
      <c r="AZ955">
        <f t="shared" si="737"/>
        <v>8.5533990109691693</v>
      </c>
      <c r="BC955">
        <v>948</v>
      </c>
      <c r="BD955" t="e">
        <v>#N/A</v>
      </c>
      <c r="BE955" t="e">
        <v>#N/A</v>
      </c>
      <c r="BG955" t="e">
        <f t="shared" si="738"/>
        <v>#N/A</v>
      </c>
      <c r="BH955" t="e">
        <f t="shared" si="739"/>
        <v>#N/A</v>
      </c>
      <c r="BI955" t="e">
        <f t="shared" si="740"/>
        <v>#N/A</v>
      </c>
      <c r="BL955">
        <v>948</v>
      </c>
      <c r="BM955">
        <v>34.183206031258955</v>
      </c>
      <c r="BN955">
        <v>10.570281692968091</v>
      </c>
      <c r="BP955">
        <f t="shared" si="741"/>
        <v>1</v>
      </c>
      <c r="BQ955">
        <f t="shared" si="742"/>
        <v>0</v>
      </c>
      <c r="BR955">
        <f t="shared" si="743"/>
        <v>23.612924338290863</v>
      </c>
      <c r="BU955">
        <v>948</v>
      </c>
      <c r="BV955">
        <v>20.491444483493371</v>
      </c>
      <c r="BW955">
        <v>25.097083252547012</v>
      </c>
      <c r="BY955">
        <f t="shared" si="744"/>
        <v>0</v>
      </c>
      <c r="BZ955">
        <f t="shared" si="745"/>
        <v>1</v>
      </c>
      <c r="CA955">
        <f t="shared" si="746"/>
        <v>4.6056387690536411</v>
      </c>
      <c r="CD955">
        <v>948</v>
      </c>
      <c r="CE955">
        <v>13.099221953866056</v>
      </c>
      <c r="CF955">
        <v>28.606809889203227</v>
      </c>
      <c r="CH955">
        <f t="shared" si="747"/>
        <v>0</v>
      </c>
      <c r="CI955">
        <f t="shared" si="748"/>
        <v>1</v>
      </c>
      <c r="CJ955">
        <f t="shared" si="749"/>
        <v>15.50758793533717</v>
      </c>
      <c r="CM955">
        <v>948</v>
      </c>
      <c r="CN955">
        <v>21.136671583605608</v>
      </c>
      <c r="CO955">
        <v>30.477493633996396</v>
      </c>
      <c r="CQ955">
        <f t="shared" si="750"/>
        <v>0</v>
      </c>
      <c r="CR955">
        <f t="shared" si="751"/>
        <v>1</v>
      </c>
      <c r="CS955">
        <f t="shared" si="752"/>
        <v>9.3408220503907877</v>
      </c>
      <c r="CV955">
        <v>948</v>
      </c>
      <c r="CW955">
        <v>25.543098140891221</v>
      </c>
      <c r="CX955">
        <v>18.207492334760627</v>
      </c>
      <c r="CZ955">
        <f t="shared" si="753"/>
        <v>1</v>
      </c>
      <c r="DA955">
        <f t="shared" si="754"/>
        <v>0</v>
      </c>
      <c r="DB955">
        <f t="shared" si="755"/>
        <v>7.3356058061305944</v>
      </c>
      <c r="DE955">
        <v>948</v>
      </c>
      <c r="DF955">
        <v>15.396737469354498</v>
      </c>
      <c r="DG955">
        <v>28.021207737854368</v>
      </c>
      <c r="DI955">
        <f t="shared" si="756"/>
        <v>0</v>
      </c>
      <c r="DJ955">
        <f t="shared" si="757"/>
        <v>1</v>
      </c>
      <c r="DK955">
        <f t="shared" si="758"/>
        <v>12.62447026849987</v>
      </c>
      <c r="DN955">
        <v>948</v>
      </c>
      <c r="DO955">
        <v>22.549430443911881</v>
      </c>
      <c r="DP955">
        <v>15.698422040986163</v>
      </c>
      <c r="DR955">
        <f t="shared" si="759"/>
        <v>1</v>
      </c>
      <c r="DS955">
        <f t="shared" si="760"/>
        <v>0</v>
      </c>
      <c r="DT955">
        <f t="shared" si="761"/>
        <v>6.8510084029257179</v>
      </c>
      <c r="DW955">
        <v>948</v>
      </c>
      <c r="DX955">
        <v>12.83675634711388</v>
      </c>
      <c r="DY955">
        <v>13.899722973402906</v>
      </c>
      <c r="EA955">
        <f t="shared" si="762"/>
        <v>0</v>
      </c>
      <c r="EB955">
        <f t="shared" si="763"/>
        <v>1</v>
      </c>
      <c r="EC955">
        <f t="shared" si="764"/>
        <v>1.0629666262890254</v>
      </c>
      <c r="EF955">
        <v>948</v>
      </c>
      <c r="EG955">
        <v>18.803318237835654</v>
      </c>
      <c r="EH955">
        <v>13.575089837356067</v>
      </c>
      <c r="EJ955">
        <f t="shared" si="765"/>
        <v>1</v>
      </c>
      <c r="EK955">
        <f t="shared" si="766"/>
        <v>0</v>
      </c>
      <c r="EL955">
        <f t="shared" si="767"/>
        <v>5.2282284004795869</v>
      </c>
      <c r="EO955">
        <v>948</v>
      </c>
      <c r="EP955">
        <v>21.120346093377336</v>
      </c>
      <c r="EQ955">
        <v>18.007215866870212</v>
      </c>
      <c r="ES955">
        <f t="shared" si="768"/>
        <v>1</v>
      </c>
      <c r="ET955">
        <f t="shared" si="769"/>
        <v>0</v>
      </c>
      <c r="EU955">
        <f t="shared" si="770"/>
        <v>3.1131302265071241</v>
      </c>
    </row>
    <row r="956" spans="1:151" x14ac:dyDescent="0.25">
      <c r="A956">
        <v>949</v>
      </c>
      <c r="B956">
        <v>9.0174015874082976</v>
      </c>
      <c r="C956">
        <v>56.977341924259676</v>
      </c>
      <c r="E956">
        <f t="shared" si="771"/>
        <v>0</v>
      </c>
      <c r="F956">
        <f t="shared" si="722"/>
        <v>1</v>
      </c>
      <c r="G956">
        <f t="shared" si="772"/>
        <v>47.959940336851375</v>
      </c>
      <c r="J956">
        <v>949</v>
      </c>
      <c r="K956">
        <v>14.840853103904855</v>
      </c>
      <c r="L956">
        <v>30.775969563723869</v>
      </c>
      <c r="N956">
        <f t="shared" si="723"/>
        <v>0</v>
      </c>
      <c r="O956">
        <f t="shared" si="724"/>
        <v>1</v>
      </c>
      <c r="P956">
        <f t="shared" si="725"/>
        <v>15.935116459819014</v>
      </c>
      <c r="S956">
        <v>949</v>
      </c>
      <c r="T956">
        <v>23.80671873443411</v>
      </c>
      <c r="U956">
        <v>22.341279811040888</v>
      </c>
      <c r="W956">
        <f t="shared" si="726"/>
        <v>1</v>
      </c>
      <c r="X956">
        <f t="shared" si="727"/>
        <v>0</v>
      </c>
      <c r="Y956">
        <f t="shared" si="728"/>
        <v>1.4654389233932221</v>
      </c>
      <c r="AB956">
        <v>949</v>
      </c>
      <c r="AC956">
        <v>11.135467194620221</v>
      </c>
      <c r="AD956">
        <v>17.903764978658565</v>
      </c>
      <c r="AF956">
        <f t="shared" si="729"/>
        <v>0</v>
      </c>
      <c r="AG956">
        <f t="shared" si="730"/>
        <v>1</v>
      </c>
      <c r="AH956">
        <f t="shared" si="731"/>
        <v>6.768297784038344</v>
      </c>
      <c r="AK956">
        <v>949</v>
      </c>
      <c r="AL956">
        <v>11.518517971248794</v>
      </c>
      <c r="AM956">
        <v>15.547427737569375</v>
      </c>
      <c r="AO956">
        <f t="shared" si="732"/>
        <v>0</v>
      </c>
      <c r="AP956">
        <f t="shared" si="733"/>
        <v>1</v>
      </c>
      <c r="AQ956">
        <f t="shared" si="734"/>
        <v>4.0289097663205808</v>
      </c>
      <c r="AT956">
        <v>949</v>
      </c>
      <c r="AU956">
        <v>16.156406279068289</v>
      </c>
      <c r="AV956">
        <v>24.884855644781386</v>
      </c>
      <c r="AX956">
        <f t="shared" si="735"/>
        <v>0</v>
      </c>
      <c r="AY956">
        <f t="shared" si="736"/>
        <v>1</v>
      </c>
      <c r="AZ956">
        <f t="shared" si="737"/>
        <v>8.7284493657130966</v>
      </c>
      <c r="BC956">
        <v>949</v>
      </c>
      <c r="BD956" t="e">
        <v>#N/A</v>
      </c>
      <c r="BE956" t="e">
        <v>#N/A</v>
      </c>
      <c r="BG956" t="e">
        <f t="shared" si="738"/>
        <v>#N/A</v>
      </c>
      <c r="BH956" t="e">
        <f t="shared" si="739"/>
        <v>#N/A</v>
      </c>
      <c r="BI956" t="e">
        <f t="shared" si="740"/>
        <v>#N/A</v>
      </c>
      <c r="BL956">
        <v>949</v>
      </c>
      <c r="BM956">
        <v>26.745597458839306</v>
      </c>
      <c r="BN956">
        <v>11.164954434964093</v>
      </c>
      <c r="BP956">
        <f t="shared" si="741"/>
        <v>1</v>
      </c>
      <c r="BQ956">
        <f t="shared" si="742"/>
        <v>0</v>
      </c>
      <c r="BR956">
        <f t="shared" si="743"/>
        <v>15.580643023875213</v>
      </c>
      <c r="BU956">
        <v>949</v>
      </c>
      <c r="BV956">
        <v>17.846118386288268</v>
      </c>
      <c r="BW956">
        <v>18.195034613152281</v>
      </c>
      <c r="BY956">
        <f t="shared" si="744"/>
        <v>0</v>
      </c>
      <c r="BZ956">
        <f t="shared" si="745"/>
        <v>1</v>
      </c>
      <c r="CA956">
        <f t="shared" si="746"/>
        <v>0.34891622686401291</v>
      </c>
      <c r="CD956">
        <v>949</v>
      </c>
      <c r="CE956">
        <v>29.233534155016471</v>
      </c>
      <c r="CF956">
        <v>25.91230239635436</v>
      </c>
      <c r="CH956">
        <f t="shared" si="747"/>
        <v>1</v>
      </c>
      <c r="CI956">
        <f t="shared" si="748"/>
        <v>0</v>
      </c>
      <c r="CJ956">
        <f t="shared" si="749"/>
        <v>3.3212317586621118</v>
      </c>
      <c r="CM956">
        <v>949</v>
      </c>
      <c r="CN956">
        <v>17.067129090071891</v>
      </c>
      <c r="CO956">
        <v>44.401332512692356</v>
      </c>
      <c r="CQ956">
        <f t="shared" si="750"/>
        <v>0</v>
      </c>
      <c r="CR956">
        <f t="shared" si="751"/>
        <v>1</v>
      </c>
      <c r="CS956">
        <f t="shared" si="752"/>
        <v>27.334203422620465</v>
      </c>
      <c r="CV956">
        <v>949</v>
      </c>
      <c r="CW956">
        <v>17.750539403931732</v>
      </c>
      <c r="CX956">
        <v>14.582524438485855</v>
      </c>
      <c r="CZ956">
        <f t="shared" si="753"/>
        <v>1</v>
      </c>
      <c r="DA956">
        <f t="shared" si="754"/>
        <v>0</v>
      </c>
      <c r="DB956">
        <f t="shared" si="755"/>
        <v>3.1680149654458774</v>
      </c>
      <c r="DE956">
        <v>949</v>
      </c>
      <c r="DF956">
        <v>18.388262141284535</v>
      </c>
      <c r="DG956">
        <v>33.792804252566711</v>
      </c>
      <c r="DI956">
        <f t="shared" si="756"/>
        <v>0</v>
      </c>
      <c r="DJ956">
        <f t="shared" si="757"/>
        <v>1</v>
      </c>
      <c r="DK956">
        <f t="shared" si="758"/>
        <v>15.404542111282176</v>
      </c>
      <c r="DN956">
        <v>949</v>
      </c>
      <c r="DO956">
        <v>22.107104823608161</v>
      </c>
      <c r="DP956">
        <v>11.838468945125303</v>
      </c>
      <c r="DR956">
        <f t="shared" si="759"/>
        <v>1</v>
      </c>
      <c r="DS956">
        <f t="shared" si="760"/>
        <v>0</v>
      </c>
      <c r="DT956">
        <f t="shared" si="761"/>
        <v>10.268635878482858</v>
      </c>
      <c r="DW956">
        <v>949</v>
      </c>
      <c r="DX956">
        <v>13.207839745372095</v>
      </c>
      <c r="DY956">
        <v>22.785330799108912</v>
      </c>
      <c r="EA956">
        <f t="shared" si="762"/>
        <v>0</v>
      </c>
      <c r="EB956">
        <f t="shared" si="763"/>
        <v>1</v>
      </c>
      <c r="EC956">
        <f t="shared" si="764"/>
        <v>9.5774910537368179</v>
      </c>
      <c r="EF956">
        <v>949</v>
      </c>
      <c r="EG956">
        <v>18.752019937641943</v>
      </c>
      <c r="EH956">
        <v>17.417025572002018</v>
      </c>
      <c r="EJ956">
        <f t="shared" si="765"/>
        <v>1</v>
      </c>
      <c r="EK956">
        <f t="shared" si="766"/>
        <v>0</v>
      </c>
      <c r="EL956">
        <f t="shared" si="767"/>
        <v>1.3349943656399255</v>
      </c>
      <c r="EO956">
        <v>949</v>
      </c>
      <c r="EP956">
        <v>21.23517840881625</v>
      </c>
      <c r="EQ956">
        <v>46.620982057424257</v>
      </c>
      <c r="ES956">
        <f t="shared" si="768"/>
        <v>0</v>
      </c>
      <c r="ET956">
        <f t="shared" si="769"/>
        <v>1</v>
      </c>
      <c r="EU956">
        <f t="shared" si="770"/>
        <v>25.385803648608007</v>
      </c>
    </row>
    <row r="957" spans="1:151" x14ac:dyDescent="0.25">
      <c r="A957">
        <v>950</v>
      </c>
      <c r="B957">
        <v>9.4943857012269728</v>
      </c>
      <c r="C957">
        <v>31.386051172587884</v>
      </c>
      <c r="E957">
        <f t="shared" si="771"/>
        <v>0</v>
      </c>
      <c r="F957">
        <f t="shared" si="722"/>
        <v>1</v>
      </c>
      <c r="G957">
        <f t="shared" si="772"/>
        <v>21.891665471360909</v>
      </c>
      <c r="J957">
        <v>950</v>
      </c>
      <c r="K957">
        <v>14.614319574310315</v>
      </c>
      <c r="L957">
        <v>29.96060562112973</v>
      </c>
      <c r="N957">
        <f t="shared" si="723"/>
        <v>0</v>
      </c>
      <c r="O957">
        <f t="shared" si="724"/>
        <v>1</v>
      </c>
      <c r="P957">
        <f t="shared" si="725"/>
        <v>15.346286046819415</v>
      </c>
      <c r="S957">
        <v>950</v>
      </c>
      <c r="T957">
        <v>22.721373734209863</v>
      </c>
      <c r="U957">
        <v>32.512958713075925</v>
      </c>
      <c r="W957">
        <f t="shared" si="726"/>
        <v>0</v>
      </c>
      <c r="X957">
        <f t="shared" si="727"/>
        <v>1</v>
      </c>
      <c r="Y957">
        <f t="shared" si="728"/>
        <v>9.7915849788660623</v>
      </c>
      <c r="AB957">
        <v>950</v>
      </c>
      <c r="AC957">
        <v>21.317246504814662</v>
      </c>
      <c r="AD957">
        <v>16.458869461135528</v>
      </c>
      <c r="AF957">
        <f t="shared" si="729"/>
        <v>1</v>
      </c>
      <c r="AG957">
        <f t="shared" si="730"/>
        <v>0</v>
      </c>
      <c r="AH957">
        <f t="shared" si="731"/>
        <v>4.858377043679134</v>
      </c>
      <c r="AK957">
        <v>950</v>
      </c>
      <c r="AL957">
        <v>19.374468208611578</v>
      </c>
      <c r="AM957">
        <v>21.600212415173242</v>
      </c>
      <c r="AO957">
        <f t="shared" si="732"/>
        <v>0</v>
      </c>
      <c r="AP957">
        <f t="shared" si="733"/>
        <v>1</v>
      </c>
      <c r="AQ957">
        <f t="shared" si="734"/>
        <v>2.2257442065616644</v>
      </c>
      <c r="AT957">
        <v>950</v>
      </c>
      <c r="AU957">
        <v>17.271095213963441</v>
      </c>
      <c r="AV957">
        <v>28.740744384202735</v>
      </c>
      <c r="AX957">
        <f t="shared" si="735"/>
        <v>0</v>
      </c>
      <c r="AY957">
        <f t="shared" si="736"/>
        <v>1</v>
      </c>
      <c r="AZ957">
        <f t="shared" si="737"/>
        <v>11.469649170239293</v>
      </c>
      <c r="BC957">
        <v>950</v>
      </c>
      <c r="BD957" t="e">
        <v>#N/A</v>
      </c>
      <c r="BE957" t="e">
        <v>#N/A</v>
      </c>
      <c r="BG957" t="e">
        <f t="shared" si="738"/>
        <v>#N/A</v>
      </c>
      <c r="BH957" t="e">
        <f t="shared" si="739"/>
        <v>#N/A</v>
      </c>
      <c r="BI957" t="e">
        <f t="shared" si="740"/>
        <v>#N/A</v>
      </c>
      <c r="BL957">
        <v>950</v>
      </c>
      <c r="BM957">
        <v>22.680320629838512</v>
      </c>
      <c r="BN957">
        <v>14.302911659195734</v>
      </c>
      <c r="BP957">
        <f t="shared" si="741"/>
        <v>1</v>
      </c>
      <c r="BQ957">
        <f t="shared" si="742"/>
        <v>0</v>
      </c>
      <c r="BR957">
        <f t="shared" si="743"/>
        <v>8.3774089706427777</v>
      </c>
      <c r="BU957">
        <v>950</v>
      </c>
      <c r="BV957">
        <v>26.258743759523458</v>
      </c>
      <c r="BW957">
        <v>14.772591729741277</v>
      </c>
      <c r="BY957">
        <f t="shared" si="744"/>
        <v>1</v>
      </c>
      <c r="BZ957">
        <f t="shared" si="745"/>
        <v>0</v>
      </c>
      <c r="CA957">
        <f t="shared" si="746"/>
        <v>11.486152029782181</v>
      </c>
      <c r="CD957">
        <v>950</v>
      </c>
      <c r="CE957">
        <v>17.060318443535806</v>
      </c>
      <c r="CF957">
        <v>40.122741314678692</v>
      </c>
      <c r="CH957">
        <f t="shared" si="747"/>
        <v>0</v>
      </c>
      <c r="CI957">
        <f t="shared" si="748"/>
        <v>1</v>
      </c>
      <c r="CJ957">
        <f t="shared" si="749"/>
        <v>23.062422871142886</v>
      </c>
      <c r="CM957">
        <v>950</v>
      </c>
      <c r="CN957">
        <v>24.688974526707039</v>
      </c>
      <c r="CO957">
        <v>17.749773030098389</v>
      </c>
      <c r="CQ957">
        <f t="shared" si="750"/>
        <v>1</v>
      </c>
      <c r="CR957">
        <f t="shared" si="751"/>
        <v>0</v>
      </c>
      <c r="CS957">
        <f t="shared" si="752"/>
        <v>6.9392014966086499</v>
      </c>
      <c r="CV957">
        <v>950</v>
      </c>
      <c r="CW957">
        <v>27.106159650189184</v>
      </c>
      <c r="CX957">
        <v>22.033549312576596</v>
      </c>
      <c r="CZ957">
        <f t="shared" si="753"/>
        <v>1</v>
      </c>
      <c r="DA957">
        <f t="shared" si="754"/>
        <v>0</v>
      </c>
      <c r="DB957">
        <f t="shared" si="755"/>
        <v>5.0726103376125877</v>
      </c>
      <c r="DE957">
        <v>950</v>
      </c>
      <c r="DF957">
        <v>16.310795678687928</v>
      </c>
      <c r="DG957">
        <v>15.086339583488728</v>
      </c>
      <c r="DI957">
        <f t="shared" si="756"/>
        <v>1</v>
      </c>
      <c r="DJ957">
        <f t="shared" si="757"/>
        <v>0</v>
      </c>
      <c r="DK957">
        <f t="shared" si="758"/>
        <v>1.2244560951991996</v>
      </c>
      <c r="DN957">
        <v>950</v>
      </c>
      <c r="DO957">
        <v>21.793577161326571</v>
      </c>
      <c r="DP957">
        <v>29.072761433431737</v>
      </c>
      <c r="DR957">
        <f t="shared" si="759"/>
        <v>0</v>
      </c>
      <c r="DS957">
        <f t="shared" si="760"/>
        <v>1</v>
      </c>
      <c r="DT957">
        <f t="shared" si="761"/>
        <v>7.2791842721051658</v>
      </c>
      <c r="DW957">
        <v>950</v>
      </c>
      <c r="DX957">
        <v>18.942064637775488</v>
      </c>
      <c r="DY957">
        <v>21.389977698273086</v>
      </c>
      <c r="EA957">
        <f t="shared" si="762"/>
        <v>0</v>
      </c>
      <c r="EB957">
        <f t="shared" si="763"/>
        <v>1</v>
      </c>
      <c r="EC957">
        <f t="shared" si="764"/>
        <v>2.4479130604975978</v>
      </c>
      <c r="EF957">
        <v>950</v>
      </c>
      <c r="EG957">
        <v>14.996738509027354</v>
      </c>
      <c r="EH957">
        <v>16.128772391773541</v>
      </c>
      <c r="EJ957">
        <f t="shared" si="765"/>
        <v>0</v>
      </c>
      <c r="EK957">
        <f t="shared" si="766"/>
        <v>1</v>
      </c>
      <c r="EL957">
        <f t="shared" si="767"/>
        <v>1.1320338827461871</v>
      </c>
      <c r="EO957">
        <v>950</v>
      </c>
      <c r="EP957">
        <v>23.655207485161647</v>
      </c>
      <c r="EQ957">
        <v>33.490036486224838</v>
      </c>
      <c r="ES957">
        <f t="shared" si="768"/>
        <v>0</v>
      </c>
      <c r="ET957">
        <f t="shared" si="769"/>
        <v>1</v>
      </c>
      <c r="EU957">
        <f t="shared" si="770"/>
        <v>9.8348290010631914</v>
      </c>
    </row>
    <row r="958" spans="1:151" x14ac:dyDescent="0.25">
      <c r="A958">
        <v>951</v>
      </c>
      <c r="B958">
        <v>13.346869443209705</v>
      </c>
      <c r="C958">
        <v>15.869957262978595</v>
      </c>
      <c r="E958">
        <f t="shared" si="771"/>
        <v>0</v>
      </c>
      <c r="F958">
        <f t="shared" si="722"/>
        <v>1</v>
      </c>
      <c r="G958">
        <f t="shared" si="772"/>
        <v>2.5230878197688895</v>
      </c>
      <c r="J958">
        <v>951</v>
      </c>
      <c r="K958">
        <v>24.25914400000628</v>
      </c>
      <c r="L958">
        <v>27.729146532969786</v>
      </c>
      <c r="N958">
        <f t="shared" si="723"/>
        <v>0</v>
      </c>
      <c r="O958">
        <f t="shared" si="724"/>
        <v>1</v>
      </c>
      <c r="P958">
        <f t="shared" si="725"/>
        <v>3.4700025329635054</v>
      </c>
      <c r="S958">
        <v>951</v>
      </c>
      <c r="T958">
        <v>15.092675370748651</v>
      </c>
      <c r="U958">
        <v>39.502789173933387</v>
      </c>
      <c r="W958">
        <f t="shared" si="726"/>
        <v>0</v>
      </c>
      <c r="X958">
        <f t="shared" si="727"/>
        <v>1</v>
      </c>
      <c r="Y958">
        <f t="shared" si="728"/>
        <v>24.410113803184736</v>
      </c>
      <c r="AB958">
        <v>951</v>
      </c>
      <c r="AC958">
        <v>23.106293228524343</v>
      </c>
      <c r="AD958">
        <v>18.991538038934653</v>
      </c>
      <c r="AF958">
        <f t="shared" si="729"/>
        <v>1</v>
      </c>
      <c r="AG958">
        <f t="shared" si="730"/>
        <v>0</v>
      </c>
      <c r="AH958">
        <f t="shared" si="731"/>
        <v>4.1147551895896903</v>
      </c>
      <c r="AK958">
        <v>951</v>
      </c>
      <c r="AL958">
        <v>20.715821582701807</v>
      </c>
      <c r="AM958">
        <v>33.12143524406045</v>
      </c>
      <c r="AO958">
        <f t="shared" si="732"/>
        <v>0</v>
      </c>
      <c r="AP958">
        <f t="shared" si="733"/>
        <v>1</v>
      </c>
      <c r="AQ958">
        <f t="shared" si="734"/>
        <v>12.405613661358643</v>
      </c>
      <c r="AT958">
        <v>951</v>
      </c>
      <c r="AU958">
        <v>17.776505699873024</v>
      </c>
      <c r="AV958">
        <v>24.980771673573035</v>
      </c>
      <c r="AX958">
        <f t="shared" si="735"/>
        <v>0</v>
      </c>
      <c r="AY958">
        <f t="shared" si="736"/>
        <v>1</v>
      </c>
      <c r="AZ958">
        <f t="shared" si="737"/>
        <v>7.2042659737000108</v>
      </c>
      <c r="BC958">
        <v>951</v>
      </c>
      <c r="BD958" t="e">
        <v>#N/A</v>
      </c>
      <c r="BE958" t="e">
        <v>#N/A</v>
      </c>
      <c r="BG958" t="e">
        <f t="shared" si="738"/>
        <v>#N/A</v>
      </c>
      <c r="BH958" t="e">
        <f t="shared" si="739"/>
        <v>#N/A</v>
      </c>
      <c r="BI958" t="e">
        <f t="shared" si="740"/>
        <v>#N/A</v>
      </c>
      <c r="BL958">
        <v>951</v>
      </c>
      <c r="BM958">
        <v>25.873980428301369</v>
      </c>
      <c r="BN958">
        <v>19.162882215961275</v>
      </c>
      <c r="BP958">
        <f t="shared" si="741"/>
        <v>1</v>
      </c>
      <c r="BQ958">
        <f t="shared" si="742"/>
        <v>0</v>
      </c>
      <c r="BR958">
        <f t="shared" si="743"/>
        <v>6.7110982123400937</v>
      </c>
      <c r="BU958">
        <v>951</v>
      </c>
      <c r="BV958">
        <v>20.881401255431591</v>
      </c>
      <c r="BW958">
        <v>19.784679713832531</v>
      </c>
      <c r="BY958">
        <f t="shared" si="744"/>
        <v>1</v>
      </c>
      <c r="BZ958">
        <f t="shared" si="745"/>
        <v>0</v>
      </c>
      <c r="CA958">
        <f t="shared" si="746"/>
        <v>1.0967215415990594</v>
      </c>
      <c r="CD958">
        <v>951</v>
      </c>
      <c r="CE958">
        <v>32.310645145672773</v>
      </c>
      <c r="CF958">
        <v>24.905021483884877</v>
      </c>
      <c r="CH958">
        <f t="shared" si="747"/>
        <v>1</v>
      </c>
      <c r="CI958">
        <f t="shared" si="748"/>
        <v>0</v>
      </c>
      <c r="CJ958">
        <f t="shared" si="749"/>
        <v>7.4056236617878959</v>
      </c>
      <c r="CM958">
        <v>951</v>
      </c>
      <c r="CN958">
        <v>21.380965339927755</v>
      </c>
      <c r="CO958">
        <v>18.591376280760613</v>
      </c>
      <c r="CQ958">
        <f t="shared" si="750"/>
        <v>1</v>
      </c>
      <c r="CR958">
        <f t="shared" si="751"/>
        <v>0</v>
      </c>
      <c r="CS958">
        <f t="shared" si="752"/>
        <v>2.7895890591671417</v>
      </c>
      <c r="CV958">
        <v>951</v>
      </c>
      <c r="CW958">
        <v>15.916280098852905</v>
      </c>
      <c r="CX958">
        <v>14.532813915014405</v>
      </c>
      <c r="CZ958">
        <f t="shared" si="753"/>
        <v>1</v>
      </c>
      <c r="DA958">
        <f t="shared" si="754"/>
        <v>0</v>
      </c>
      <c r="DB958">
        <f t="shared" si="755"/>
        <v>1.3834661838385003</v>
      </c>
      <c r="DE958">
        <v>951</v>
      </c>
      <c r="DF958">
        <v>13.579043164701762</v>
      </c>
      <c r="DG958">
        <v>24.879516410432934</v>
      </c>
      <c r="DI958">
        <f t="shared" si="756"/>
        <v>0</v>
      </c>
      <c r="DJ958">
        <f t="shared" si="757"/>
        <v>1</v>
      </c>
      <c r="DK958">
        <f t="shared" si="758"/>
        <v>11.300473245731173</v>
      </c>
      <c r="DN958">
        <v>951</v>
      </c>
      <c r="DO958">
        <v>20.991895725120123</v>
      </c>
      <c r="DP958">
        <v>14.732560838471876</v>
      </c>
      <c r="DR958">
        <f t="shared" si="759"/>
        <v>1</v>
      </c>
      <c r="DS958">
        <f t="shared" si="760"/>
        <v>0</v>
      </c>
      <c r="DT958">
        <f t="shared" si="761"/>
        <v>6.2593348866482472</v>
      </c>
      <c r="DW958">
        <v>951</v>
      </c>
      <c r="DX958">
        <v>14.251411336628397</v>
      </c>
      <c r="DY958">
        <v>17.947519051582411</v>
      </c>
      <c r="EA958">
        <f t="shared" si="762"/>
        <v>0</v>
      </c>
      <c r="EB958">
        <f t="shared" si="763"/>
        <v>1</v>
      </c>
      <c r="EC958">
        <f t="shared" si="764"/>
        <v>3.6961077149540138</v>
      </c>
      <c r="EF958">
        <v>951</v>
      </c>
      <c r="EG958">
        <v>25.888093283306389</v>
      </c>
      <c r="EH958">
        <v>16.787580258124397</v>
      </c>
      <c r="EJ958">
        <f t="shared" si="765"/>
        <v>1</v>
      </c>
      <c r="EK958">
        <f t="shared" si="766"/>
        <v>0</v>
      </c>
      <c r="EL958">
        <f t="shared" si="767"/>
        <v>9.1005130251819928</v>
      </c>
      <c r="EO958">
        <v>951</v>
      </c>
      <c r="EP958">
        <v>15.219918056474551</v>
      </c>
      <c r="EQ958">
        <v>7.5662393262572856</v>
      </c>
      <c r="ES958">
        <f t="shared" si="768"/>
        <v>1</v>
      </c>
      <c r="ET958">
        <f t="shared" si="769"/>
        <v>0</v>
      </c>
      <c r="EU958">
        <f t="shared" si="770"/>
        <v>7.6536787302172655</v>
      </c>
    </row>
    <row r="959" spans="1:151" x14ac:dyDescent="0.25">
      <c r="A959">
        <v>952</v>
      </c>
      <c r="B959">
        <v>11.446741420994499</v>
      </c>
      <c r="C959">
        <v>8.3503128851272272</v>
      </c>
      <c r="E959">
        <f t="shared" si="771"/>
        <v>1</v>
      </c>
      <c r="F959">
        <f t="shared" si="722"/>
        <v>0</v>
      </c>
      <c r="G959">
        <f t="shared" si="772"/>
        <v>3.0964285358672718</v>
      </c>
      <c r="J959">
        <v>952</v>
      </c>
      <c r="K959">
        <v>26.009406863194641</v>
      </c>
      <c r="L959">
        <v>26.579336222324148</v>
      </c>
      <c r="N959">
        <f t="shared" si="723"/>
        <v>0</v>
      </c>
      <c r="O959">
        <f t="shared" si="724"/>
        <v>1</v>
      </c>
      <c r="P959">
        <f t="shared" si="725"/>
        <v>0.56992935912950671</v>
      </c>
      <c r="S959">
        <v>952</v>
      </c>
      <c r="T959">
        <v>18.332203919893807</v>
      </c>
      <c r="U959">
        <v>54.733645646119399</v>
      </c>
      <c r="W959">
        <f t="shared" si="726"/>
        <v>0</v>
      </c>
      <c r="X959">
        <f t="shared" si="727"/>
        <v>1</v>
      </c>
      <c r="Y959">
        <f t="shared" si="728"/>
        <v>36.401441726225592</v>
      </c>
      <c r="AB959">
        <v>952</v>
      </c>
      <c r="AC959">
        <v>23.003738777449509</v>
      </c>
      <c r="AD959">
        <v>18.07374317346671</v>
      </c>
      <c r="AF959">
        <f t="shared" si="729"/>
        <v>1</v>
      </c>
      <c r="AG959">
        <f t="shared" si="730"/>
        <v>0</v>
      </c>
      <c r="AH959">
        <f t="shared" si="731"/>
        <v>4.9299956039827997</v>
      </c>
      <c r="AK959">
        <v>952</v>
      </c>
      <c r="AL959">
        <v>13.335708968567195</v>
      </c>
      <c r="AM959">
        <v>14.38871720178086</v>
      </c>
      <c r="AO959">
        <f t="shared" si="732"/>
        <v>0</v>
      </c>
      <c r="AP959">
        <f t="shared" si="733"/>
        <v>1</v>
      </c>
      <c r="AQ959">
        <f t="shared" si="734"/>
        <v>1.0530082332136654</v>
      </c>
      <c r="AT959">
        <v>952</v>
      </c>
      <c r="AU959">
        <v>18.819919437254189</v>
      </c>
      <c r="AV959">
        <v>24.10491022588565</v>
      </c>
      <c r="AX959">
        <f t="shared" si="735"/>
        <v>0</v>
      </c>
      <c r="AY959">
        <f t="shared" si="736"/>
        <v>1</v>
      </c>
      <c r="AZ959">
        <f t="shared" si="737"/>
        <v>5.2849907886314611</v>
      </c>
      <c r="BC959">
        <v>952</v>
      </c>
      <c r="BD959" t="e">
        <v>#N/A</v>
      </c>
      <c r="BE959" t="e">
        <v>#N/A</v>
      </c>
      <c r="BG959" t="e">
        <f t="shared" si="738"/>
        <v>#N/A</v>
      </c>
      <c r="BH959" t="e">
        <f t="shared" si="739"/>
        <v>#N/A</v>
      </c>
      <c r="BI959" t="e">
        <f t="shared" si="740"/>
        <v>#N/A</v>
      </c>
      <c r="BL959">
        <v>952</v>
      </c>
      <c r="BM959">
        <v>28.046750713086173</v>
      </c>
      <c r="BN959">
        <v>14.909433600406196</v>
      </c>
      <c r="BP959">
        <f t="shared" si="741"/>
        <v>1</v>
      </c>
      <c r="BQ959">
        <f t="shared" si="742"/>
        <v>0</v>
      </c>
      <c r="BR959">
        <f t="shared" si="743"/>
        <v>13.137317112679977</v>
      </c>
      <c r="BU959">
        <v>952</v>
      </c>
      <c r="BV959">
        <v>26.083582557025764</v>
      </c>
      <c r="BW959">
        <v>18.687800555412576</v>
      </c>
      <c r="BY959">
        <f t="shared" si="744"/>
        <v>1</v>
      </c>
      <c r="BZ959">
        <f t="shared" si="745"/>
        <v>0</v>
      </c>
      <c r="CA959">
        <f t="shared" si="746"/>
        <v>7.3957820016131883</v>
      </c>
      <c r="CD959">
        <v>952</v>
      </c>
      <c r="CE959">
        <v>21.905123876280516</v>
      </c>
      <c r="CF959">
        <v>45.122139597933113</v>
      </c>
      <c r="CH959">
        <f t="shared" si="747"/>
        <v>0</v>
      </c>
      <c r="CI959">
        <f t="shared" si="748"/>
        <v>1</v>
      </c>
      <c r="CJ959">
        <f t="shared" si="749"/>
        <v>23.217015721652597</v>
      </c>
      <c r="CM959">
        <v>952</v>
      </c>
      <c r="CN959">
        <v>25.305712052258784</v>
      </c>
      <c r="CO959">
        <v>12.748926057166742</v>
      </c>
      <c r="CQ959">
        <f t="shared" si="750"/>
        <v>1</v>
      </c>
      <c r="CR959">
        <f t="shared" si="751"/>
        <v>0</v>
      </c>
      <c r="CS959">
        <f t="shared" si="752"/>
        <v>12.556785995092042</v>
      </c>
      <c r="CV959">
        <v>952</v>
      </c>
      <c r="CW959">
        <v>23.505883620947355</v>
      </c>
      <c r="CX959">
        <v>21.654222846453379</v>
      </c>
      <c r="CZ959">
        <f t="shared" si="753"/>
        <v>1</v>
      </c>
      <c r="DA959">
        <f t="shared" si="754"/>
        <v>0</v>
      </c>
      <c r="DB959">
        <f t="shared" si="755"/>
        <v>1.8516607744939755</v>
      </c>
      <c r="DE959">
        <v>952</v>
      </c>
      <c r="DF959">
        <v>23.219730275478653</v>
      </c>
      <c r="DG959">
        <v>21.843762041836705</v>
      </c>
      <c r="DI959">
        <f t="shared" si="756"/>
        <v>1</v>
      </c>
      <c r="DJ959">
        <f t="shared" si="757"/>
        <v>0</v>
      </c>
      <c r="DK959">
        <f t="shared" si="758"/>
        <v>1.3759682336419488</v>
      </c>
      <c r="DN959">
        <v>952</v>
      </c>
      <c r="DO959">
        <v>20.448246848921016</v>
      </c>
      <c r="DP959">
        <v>24.825341937649895</v>
      </c>
      <c r="DR959">
        <f t="shared" si="759"/>
        <v>0</v>
      </c>
      <c r="DS959">
        <f t="shared" si="760"/>
        <v>1</v>
      </c>
      <c r="DT959">
        <f t="shared" si="761"/>
        <v>4.3770950887288791</v>
      </c>
      <c r="DW959">
        <v>952</v>
      </c>
      <c r="DX959">
        <v>9.5068884391423278</v>
      </c>
      <c r="DY959">
        <v>21.586095544685051</v>
      </c>
      <c r="EA959">
        <f t="shared" si="762"/>
        <v>0</v>
      </c>
      <c r="EB959">
        <f t="shared" si="763"/>
        <v>1</v>
      </c>
      <c r="EC959">
        <f t="shared" si="764"/>
        <v>12.079207105542723</v>
      </c>
      <c r="EF959">
        <v>952</v>
      </c>
      <c r="EG959">
        <v>21.449567320487162</v>
      </c>
      <c r="EH959">
        <v>14.055838079635095</v>
      </c>
      <c r="EJ959">
        <f t="shared" si="765"/>
        <v>1</v>
      </c>
      <c r="EK959">
        <f t="shared" si="766"/>
        <v>0</v>
      </c>
      <c r="EL959">
        <f t="shared" si="767"/>
        <v>7.3937292408520676</v>
      </c>
      <c r="EO959">
        <v>952</v>
      </c>
      <c r="EP959">
        <v>23.676677133715764</v>
      </c>
      <c r="EQ959">
        <v>15.689459324244654</v>
      </c>
      <c r="ES959">
        <f t="shared" si="768"/>
        <v>1</v>
      </c>
      <c r="ET959">
        <f t="shared" si="769"/>
        <v>0</v>
      </c>
      <c r="EU959">
        <f t="shared" si="770"/>
        <v>7.9872178094711099</v>
      </c>
    </row>
    <row r="960" spans="1:151" x14ac:dyDescent="0.25">
      <c r="A960">
        <v>953</v>
      </c>
      <c r="B960">
        <v>11.101336228044978</v>
      </c>
      <c r="C960">
        <v>27.819577277272654</v>
      </c>
      <c r="E960">
        <f t="shared" si="771"/>
        <v>0</v>
      </c>
      <c r="F960">
        <f t="shared" si="722"/>
        <v>1</v>
      </c>
      <c r="G960">
        <f t="shared" si="772"/>
        <v>16.718241049227675</v>
      </c>
      <c r="J960">
        <v>953</v>
      </c>
      <c r="K960">
        <v>16.266091072302821</v>
      </c>
      <c r="L960">
        <v>21.369636321090589</v>
      </c>
      <c r="N960">
        <f t="shared" si="723"/>
        <v>0</v>
      </c>
      <c r="O960">
        <f t="shared" si="724"/>
        <v>1</v>
      </c>
      <c r="P960">
        <f t="shared" si="725"/>
        <v>5.1035452487877677</v>
      </c>
      <c r="S960">
        <v>953</v>
      </c>
      <c r="T960">
        <v>24.948315664224879</v>
      </c>
      <c r="U960">
        <v>33.869420090050014</v>
      </c>
      <c r="W960">
        <f t="shared" si="726"/>
        <v>0</v>
      </c>
      <c r="X960">
        <f t="shared" si="727"/>
        <v>1</v>
      </c>
      <c r="Y960">
        <f t="shared" si="728"/>
        <v>8.9211044258251349</v>
      </c>
      <c r="AB960">
        <v>953</v>
      </c>
      <c r="AC960">
        <v>17.271367596222788</v>
      </c>
      <c r="AD960">
        <v>17.922415834572305</v>
      </c>
      <c r="AF960">
        <f t="shared" si="729"/>
        <v>0</v>
      </c>
      <c r="AG960">
        <f t="shared" si="730"/>
        <v>1</v>
      </c>
      <c r="AH960">
        <f t="shared" si="731"/>
        <v>0.65104823834951731</v>
      </c>
      <c r="AK960">
        <v>953</v>
      </c>
      <c r="AL960">
        <v>18.839453619244644</v>
      </c>
      <c r="AM960">
        <v>26.025557918174361</v>
      </c>
      <c r="AO960">
        <f t="shared" si="732"/>
        <v>0</v>
      </c>
      <c r="AP960">
        <f t="shared" si="733"/>
        <v>1</v>
      </c>
      <c r="AQ960">
        <f t="shared" si="734"/>
        <v>7.1861042989297168</v>
      </c>
      <c r="AT960">
        <v>953</v>
      </c>
      <c r="AU960">
        <v>18.682806371139925</v>
      </c>
      <c r="AV960">
        <v>35.551905760886754</v>
      </c>
      <c r="AX960">
        <f t="shared" si="735"/>
        <v>0</v>
      </c>
      <c r="AY960">
        <f t="shared" si="736"/>
        <v>1</v>
      </c>
      <c r="AZ960">
        <f t="shared" si="737"/>
        <v>16.869099389746829</v>
      </c>
      <c r="BC960">
        <v>953</v>
      </c>
      <c r="BD960" t="e">
        <v>#N/A</v>
      </c>
      <c r="BE960" t="e">
        <v>#N/A</v>
      </c>
      <c r="BG960" t="e">
        <f t="shared" si="738"/>
        <v>#N/A</v>
      </c>
      <c r="BH960" t="e">
        <f t="shared" si="739"/>
        <v>#N/A</v>
      </c>
      <c r="BI960" t="e">
        <f t="shared" si="740"/>
        <v>#N/A</v>
      </c>
      <c r="BL960">
        <v>953</v>
      </c>
      <c r="BM960">
        <v>30.081967951777905</v>
      </c>
      <c r="BN960">
        <v>7.6353927497551295</v>
      </c>
      <c r="BP960">
        <f t="shared" si="741"/>
        <v>1</v>
      </c>
      <c r="BQ960">
        <f t="shared" si="742"/>
        <v>0</v>
      </c>
      <c r="BR960">
        <f t="shared" si="743"/>
        <v>22.446575202022775</v>
      </c>
      <c r="BU960">
        <v>953</v>
      </c>
      <c r="BV960">
        <v>20.730451280336673</v>
      </c>
      <c r="BW960">
        <v>15.617469822997361</v>
      </c>
      <c r="BY960">
        <f t="shared" si="744"/>
        <v>1</v>
      </c>
      <c r="BZ960">
        <f t="shared" si="745"/>
        <v>0</v>
      </c>
      <c r="CA960">
        <f t="shared" si="746"/>
        <v>5.1129814573393126</v>
      </c>
      <c r="CD960">
        <v>953</v>
      </c>
      <c r="CE960">
        <v>27.530490455551746</v>
      </c>
      <c r="CF960">
        <v>29.316930862531088</v>
      </c>
      <c r="CH960">
        <f t="shared" si="747"/>
        <v>0</v>
      </c>
      <c r="CI960">
        <f t="shared" si="748"/>
        <v>1</v>
      </c>
      <c r="CJ960">
        <f t="shared" si="749"/>
        <v>1.7864404069793416</v>
      </c>
      <c r="CM960">
        <v>953</v>
      </c>
      <c r="CN960">
        <v>21.888812996811961</v>
      </c>
      <c r="CO960">
        <v>29.835627950970085</v>
      </c>
      <c r="CQ960">
        <f t="shared" si="750"/>
        <v>0</v>
      </c>
      <c r="CR960">
        <f t="shared" si="751"/>
        <v>1</v>
      </c>
      <c r="CS960">
        <f t="shared" si="752"/>
        <v>7.9468149541581248</v>
      </c>
      <c r="CV960">
        <v>953</v>
      </c>
      <c r="CW960">
        <v>22.633242910761876</v>
      </c>
      <c r="CX960">
        <v>21.692758561710686</v>
      </c>
      <c r="CZ960">
        <f t="shared" si="753"/>
        <v>1</v>
      </c>
      <c r="DA960">
        <f t="shared" si="754"/>
        <v>0</v>
      </c>
      <c r="DB960">
        <f t="shared" si="755"/>
        <v>0.94048434905118938</v>
      </c>
      <c r="DE960">
        <v>953</v>
      </c>
      <c r="DF960">
        <v>33.043488620223933</v>
      </c>
      <c r="DG960">
        <v>22.297313512277697</v>
      </c>
      <c r="DI960">
        <f t="shared" si="756"/>
        <v>1</v>
      </c>
      <c r="DJ960">
        <f t="shared" si="757"/>
        <v>0</v>
      </c>
      <c r="DK960">
        <f t="shared" si="758"/>
        <v>10.746175107946236</v>
      </c>
      <c r="DN960">
        <v>953</v>
      </c>
      <c r="DO960">
        <v>24.889046623564752</v>
      </c>
      <c r="DP960">
        <v>17.258218269856524</v>
      </c>
      <c r="DR960">
        <f t="shared" si="759"/>
        <v>1</v>
      </c>
      <c r="DS960">
        <f t="shared" si="760"/>
        <v>0</v>
      </c>
      <c r="DT960">
        <f t="shared" si="761"/>
        <v>7.6308283537082282</v>
      </c>
      <c r="DW960">
        <v>953</v>
      </c>
      <c r="DX960">
        <v>20.024248691880111</v>
      </c>
      <c r="DY960">
        <v>16.451533216533395</v>
      </c>
      <c r="EA960">
        <f t="shared" si="762"/>
        <v>1</v>
      </c>
      <c r="EB960">
        <f t="shared" si="763"/>
        <v>0</v>
      </c>
      <c r="EC960">
        <f t="shared" si="764"/>
        <v>3.5727154753467154</v>
      </c>
      <c r="EF960">
        <v>953</v>
      </c>
      <c r="EG960">
        <v>22.665366426375329</v>
      </c>
      <c r="EH960">
        <v>15.027892300780286</v>
      </c>
      <c r="EJ960">
        <f t="shared" si="765"/>
        <v>1</v>
      </c>
      <c r="EK960">
        <f t="shared" si="766"/>
        <v>0</v>
      </c>
      <c r="EL960">
        <f t="shared" si="767"/>
        <v>7.6374741255950429</v>
      </c>
      <c r="EO960">
        <v>953</v>
      </c>
      <c r="EP960">
        <v>22.958459484119633</v>
      </c>
      <c r="EQ960">
        <v>11.739559995796705</v>
      </c>
      <c r="ES960">
        <f t="shared" si="768"/>
        <v>1</v>
      </c>
      <c r="ET960">
        <f t="shared" si="769"/>
        <v>0</v>
      </c>
      <c r="EU960">
        <f t="shared" si="770"/>
        <v>11.218899488322927</v>
      </c>
    </row>
    <row r="961" spans="1:151" x14ac:dyDescent="0.25">
      <c r="A961">
        <v>954</v>
      </c>
      <c r="B961">
        <v>11.602200895837406</v>
      </c>
      <c r="C961">
        <v>28.109085827991404</v>
      </c>
      <c r="E961">
        <f t="shared" si="771"/>
        <v>0</v>
      </c>
      <c r="F961">
        <f t="shared" si="722"/>
        <v>1</v>
      </c>
      <c r="G961">
        <f t="shared" si="772"/>
        <v>16.506884932153998</v>
      </c>
      <c r="J961">
        <v>954</v>
      </c>
      <c r="K961">
        <v>15.307935370397441</v>
      </c>
      <c r="L961">
        <v>21.671272242386792</v>
      </c>
      <c r="N961">
        <f t="shared" si="723"/>
        <v>0</v>
      </c>
      <c r="O961">
        <f t="shared" si="724"/>
        <v>1</v>
      </c>
      <c r="P961">
        <f t="shared" si="725"/>
        <v>6.3633368719893504</v>
      </c>
      <c r="S961">
        <v>954</v>
      </c>
      <c r="T961">
        <v>16.837215099389077</v>
      </c>
      <c r="U961">
        <v>11.046989729820273</v>
      </c>
      <c r="W961">
        <f t="shared" si="726"/>
        <v>1</v>
      </c>
      <c r="X961">
        <f t="shared" si="727"/>
        <v>0</v>
      </c>
      <c r="Y961">
        <f t="shared" si="728"/>
        <v>5.7902253695688035</v>
      </c>
      <c r="AB961">
        <v>954</v>
      </c>
      <c r="AC961">
        <v>24.160844619825326</v>
      </c>
      <c r="AD961">
        <v>19.978989613272667</v>
      </c>
      <c r="AF961">
        <f t="shared" si="729"/>
        <v>1</v>
      </c>
      <c r="AG961">
        <f t="shared" si="730"/>
        <v>0</v>
      </c>
      <c r="AH961">
        <f t="shared" si="731"/>
        <v>4.1818550065526594</v>
      </c>
      <c r="AK961">
        <v>954</v>
      </c>
      <c r="AL961">
        <v>12.236598387688288</v>
      </c>
      <c r="AM961">
        <v>19.338448624414887</v>
      </c>
      <c r="AO961">
        <f t="shared" si="732"/>
        <v>0</v>
      </c>
      <c r="AP961">
        <f t="shared" si="733"/>
        <v>1</v>
      </c>
      <c r="AQ961">
        <f t="shared" si="734"/>
        <v>7.1018502367265999</v>
      </c>
      <c r="AT961">
        <v>954</v>
      </c>
      <c r="AU961">
        <v>17.30456907580918</v>
      </c>
      <c r="AV961">
        <v>18.750219676574719</v>
      </c>
      <c r="AX961">
        <f t="shared" si="735"/>
        <v>0</v>
      </c>
      <c r="AY961">
        <f t="shared" si="736"/>
        <v>1</v>
      </c>
      <c r="AZ961">
        <f t="shared" si="737"/>
        <v>1.4456506007655392</v>
      </c>
      <c r="BC961">
        <v>954</v>
      </c>
      <c r="BD961" t="e">
        <v>#N/A</v>
      </c>
      <c r="BE961" t="e">
        <v>#N/A</v>
      </c>
      <c r="BG961" t="e">
        <f t="shared" si="738"/>
        <v>#N/A</v>
      </c>
      <c r="BH961" t="e">
        <f t="shared" si="739"/>
        <v>#N/A</v>
      </c>
      <c r="BI961" t="e">
        <f t="shared" si="740"/>
        <v>#N/A</v>
      </c>
      <c r="BL961">
        <v>954</v>
      </c>
      <c r="BM961">
        <v>32.240783272070843</v>
      </c>
      <c r="BN961">
        <v>10.496692346355491</v>
      </c>
      <c r="BP961">
        <f t="shared" si="741"/>
        <v>1</v>
      </c>
      <c r="BQ961">
        <f t="shared" si="742"/>
        <v>0</v>
      </c>
      <c r="BR961">
        <f t="shared" si="743"/>
        <v>21.744090925715351</v>
      </c>
      <c r="BU961">
        <v>954</v>
      </c>
      <c r="BV961">
        <v>15.93945029094556</v>
      </c>
      <c r="BW961">
        <v>21.361541618371039</v>
      </c>
      <c r="BY961">
        <f t="shared" si="744"/>
        <v>0</v>
      </c>
      <c r="BZ961">
        <f t="shared" si="745"/>
        <v>1</v>
      </c>
      <c r="CA961">
        <f t="shared" si="746"/>
        <v>5.4220913274254787</v>
      </c>
      <c r="CD961">
        <v>954</v>
      </c>
      <c r="CE961">
        <v>29.982301233481891</v>
      </c>
      <c r="CF961">
        <v>21.939817685048833</v>
      </c>
      <c r="CH961">
        <f t="shared" si="747"/>
        <v>1</v>
      </c>
      <c r="CI961">
        <f t="shared" si="748"/>
        <v>0</v>
      </c>
      <c r="CJ961">
        <f t="shared" si="749"/>
        <v>8.0424835484330579</v>
      </c>
      <c r="CM961">
        <v>954</v>
      </c>
      <c r="CN961">
        <v>21.370665284439049</v>
      </c>
      <c r="CO961">
        <v>26.450739445337515</v>
      </c>
      <c r="CQ961">
        <f t="shared" si="750"/>
        <v>0</v>
      </c>
      <c r="CR961">
        <f t="shared" si="751"/>
        <v>1</v>
      </c>
      <c r="CS961">
        <f t="shared" si="752"/>
        <v>5.0800741608984659</v>
      </c>
      <c r="CV961">
        <v>954</v>
      </c>
      <c r="CW961">
        <v>15.757700735593859</v>
      </c>
      <c r="CX961">
        <v>17.780523738172946</v>
      </c>
      <c r="CZ961">
        <f t="shared" si="753"/>
        <v>0</v>
      </c>
      <c r="DA961">
        <f t="shared" si="754"/>
        <v>1</v>
      </c>
      <c r="DB961">
        <f t="shared" si="755"/>
        <v>2.0228230025790861</v>
      </c>
      <c r="DE961">
        <v>954</v>
      </c>
      <c r="DF961">
        <v>25.972347467562049</v>
      </c>
      <c r="DG961">
        <v>19.202201237653075</v>
      </c>
      <c r="DI961">
        <f t="shared" si="756"/>
        <v>1</v>
      </c>
      <c r="DJ961">
        <f t="shared" si="757"/>
        <v>0</v>
      </c>
      <c r="DK961">
        <f t="shared" si="758"/>
        <v>6.7701462299089741</v>
      </c>
      <c r="DN961">
        <v>954</v>
      </c>
      <c r="DO961">
        <v>24.780068634986566</v>
      </c>
      <c r="DP961">
        <v>19.904585824323412</v>
      </c>
      <c r="DR961">
        <f t="shared" si="759"/>
        <v>1</v>
      </c>
      <c r="DS961">
        <f t="shared" si="760"/>
        <v>0</v>
      </c>
      <c r="DT961">
        <f t="shared" si="761"/>
        <v>4.8754828106631543</v>
      </c>
      <c r="DW961">
        <v>954</v>
      </c>
      <c r="DX961">
        <v>15.10303077408947</v>
      </c>
      <c r="DY961">
        <v>31.760541935493386</v>
      </c>
      <c r="EA961">
        <f t="shared" si="762"/>
        <v>0</v>
      </c>
      <c r="EB961">
        <f t="shared" si="763"/>
        <v>1</v>
      </c>
      <c r="EC961">
        <f t="shared" si="764"/>
        <v>16.657511161403917</v>
      </c>
      <c r="EF961">
        <v>954</v>
      </c>
      <c r="EG961">
        <v>23.679499526416844</v>
      </c>
      <c r="EH961">
        <v>13.08607108900463</v>
      </c>
      <c r="EJ961">
        <f t="shared" si="765"/>
        <v>1</v>
      </c>
      <c r="EK961">
        <f t="shared" si="766"/>
        <v>0</v>
      </c>
      <c r="EL961">
        <f t="shared" si="767"/>
        <v>10.593428437412214</v>
      </c>
      <c r="EO961">
        <v>954</v>
      </c>
      <c r="EP961">
        <v>24.62734374829963</v>
      </c>
      <c r="EQ961">
        <v>39.60457074297063</v>
      </c>
      <c r="ES961">
        <f t="shared" si="768"/>
        <v>0</v>
      </c>
      <c r="ET961">
        <f t="shared" si="769"/>
        <v>1</v>
      </c>
      <c r="EU961">
        <f t="shared" si="770"/>
        <v>14.977226994671</v>
      </c>
    </row>
    <row r="962" spans="1:151" x14ac:dyDescent="0.25">
      <c r="A962">
        <v>955</v>
      </c>
      <c r="B962">
        <v>10.891726618058348</v>
      </c>
      <c r="C962">
        <v>13.364523368502303</v>
      </c>
      <c r="E962">
        <f t="shared" si="771"/>
        <v>0</v>
      </c>
      <c r="F962">
        <f t="shared" si="722"/>
        <v>1</v>
      </c>
      <c r="G962">
        <f t="shared" si="772"/>
        <v>2.4727967504439547</v>
      </c>
      <c r="J962">
        <v>955</v>
      </c>
      <c r="K962">
        <v>24.804646412185967</v>
      </c>
      <c r="L962">
        <v>21.526313177277739</v>
      </c>
      <c r="N962">
        <f t="shared" si="723"/>
        <v>1</v>
      </c>
      <c r="O962">
        <f t="shared" si="724"/>
        <v>0</v>
      </c>
      <c r="P962">
        <f t="shared" si="725"/>
        <v>3.2783332349082279</v>
      </c>
      <c r="S962">
        <v>955</v>
      </c>
      <c r="T962">
        <v>18.725961810444669</v>
      </c>
      <c r="U962">
        <v>35.863419831897097</v>
      </c>
      <c r="W962">
        <f t="shared" si="726"/>
        <v>0</v>
      </c>
      <c r="X962">
        <f t="shared" si="727"/>
        <v>1</v>
      </c>
      <c r="Y962">
        <f t="shared" si="728"/>
        <v>17.137458021452428</v>
      </c>
      <c r="AB962">
        <v>955</v>
      </c>
      <c r="AC962">
        <v>15.169656611293101</v>
      </c>
      <c r="AD962">
        <v>17.481729652007377</v>
      </c>
      <c r="AF962">
        <f t="shared" si="729"/>
        <v>0</v>
      </c>
      <c r="AG962">
        <f t="shared" si="730"/>
        <v>1</v>
      </c>
      <c r="AH962">
        <f t="shared" si="731"/>
        <v>2.3120730407142762</v>
      </c>
      <c r="AK962">
        <v>955</v>
      </c>
      <c r="AL962">
        <v>22.599192230425217</v>
      </c>
      <c r="AM962">
        <v>16.478284158992174</v>
      </c>
      <c r="AO962">
        <f t="shared" si="732"/>
        <v>1</v>
      </c>
      <c r="AP962">
        <f t="shared" si="733"/>
        <v>0</v>
      </c>
      <c r="AQ962">
        <f t="shared" si="734"/>
        <v>6.1209080714330426</v>
      </c>
      <c r="AT962">
        <v>955</v>
      </c>
      <c r="AU962">
        <v>19.185598570783206</v>
      </c>
      <c r="AV962">
        <v>22.25592937831604</v>
      </c>
      <c r="AX962">
        <f t="shared" si="735"/>
        <v>0</v>
      </c>
      <c r="AY962">
        <f t="shared" si="736"/>
        <v>1</v>
      </c>
      <c r="AZ962">
        <f t="shared" si="737"/>
        <v>3.0703308075328337</v>
      </c>
      <c r="BC962">
        <v>955</v>
      </c>
      <c r="BD962" t="e">
        <v>#N/A</v>
      </c>
      <c r="BE962" t="e">
        <v>#N/A</v>
      </c>
      <c r="BG962" t="e">
        <f t="shared" si="738"/>
        <v>#N/A</v>
      </c>
      <c r="BH962" t="e">
        <f t="shared" si="739"/>
        <v>#N/A</v>
      </c>
      <c r="BI962" t="e">
        <f t="shared" si="740"/>
        <v>#N/A</v>
      </c>
      <c r="BL962">
        <v>955</v>
      </c>
      <c r="BM962">
        <v>34.698089741455902</v>
      </c>
      <c r="BN962">
        <v>13.222576532400012</v>
      </c>
      <c r="BP962">
        <f t="shared" si="741"/>
        <v>1</v>
      </c>
      <c r="BQ962">
        <f t="shared" si="742"/>
        <v>0</v>
      </c>
      <c r="BR962">
        <f t="shared" si="743"/>
        <v>21.47551320905589</v>
      </c>
      <c r="BU962">
        <v>955</v>
      </c>
      <c r="BV962">
        <v>13.623578394948769</v>
      </c>
      <c r="BW962">
        <v>20.607366694509714</v>
      </c>
      <c r="BY962">
        <f t="shared" si="744"/>
        <v>0</v>
      </c>
      <c r="BZ962">
        <f t="shared" si="745"/>
        <v>1</v>
      </c>
      <c r="CA962">
        <f t="shared" si="746"/>
        <v>6.9837882995609455</v>
      </c>
      <c r="CD962">
        <v>955</v>
      </c>
      <c r="CE962">
        <v>26.322850660027854</v>
      </c>
      <c r="CF962">
        <v>18.923519181282472</v>
      </c>
      <c r="CH962">
        <f t="shared" si="747"/>
        <v>1</v>
      </c>
      <c r="CI962">
        <f t="shared" si="748"/>
        <v>0</v>
      </c>
      <c r="CJ962">
        <f t="shared" si="749"/>
        <v>7.3993314787453812</v>
      </c>
      <c r="CM962">
        <v>955</v>
      </c>
      <c r="CN962">
        <v>19.412665984776819</v>
      </c>
      <c r="CO962">
        <v>27.062720026860479</v>
      </c>
      <c r="CQ962">
        <f t="shared" si="750"/>
        <v>0</v>
      </c>
      <c r="CR962">
        <f t="shared" si="751"/>
        <v>1</v>
      </c>
      <c r="CS962">
        <f t="shared" si="752"/>
        <v>7.65005404208366</v>
      </c>
      <c r="CV962">
        <v>955</v>
      </c>
      <c r="CW962">
        <v>26.126454316225225</v>
      </c>
      <c r="CX962">
        <v>22.626738459398389</v>
      </c>
      <c r="CZ962">
        <f t="shared" si="753"/>
        <v>1</v>
      </c>
      <c r="DA962">
        <f t="shared" si="754"/>
        <v>0</v>
      </c>
      <c r="DB962">
        <f t="shared" si="755"/>
        <v>3.4997158568268354</v>
      </c>
      <c r="DE962">
        <v>955</v>
      </c>
      <c r="DF962">
        <v>22.060605280768588</v>
      </c>
      <c r="DG962">
        <v>24.490451785150235</v>
      </c>
      <c r="DI962">
        <f t="shared" si="756"/>
        <v>0</v>
      </c>
      <c r="DJ962">
        <f t="shared" si="757"/>
        <v>1</v>
      </c>
      <c r="DK962">
        <f t="shared" si="758"/>
        <v>2.4298465043816471</v>
      </c>
      <c r="DN962">
        <v>955</v>
      </c>
      <c r="DO962">
        <v>18.294001193138342</v>
      </c>
      <c r="DP962">
        <v>18.404763801580749</v>
      </c>
      <c r="DR962">
        <f t="shared" si="759"/>
        <v>0</v>
      </c>
      <c r="DS962">
        <f t="shared" si="760"/>
        <v>1</v>
      </c>
      <c r="DT962">
        <f t="shared" si="761"/>
        <v>0.11076260844240693</v>
      </c>
      <c r="DW962">
        <v>955</v>
      </c>
      <c r="DX962">
        <v>12.447225130280888</v>
      </c>
      <c r="DY962">
        <v>30.887107798743429</v>
      </c>
      <c r="EA962">
        <f t="shared" si="762"/>
        <v>0</v>
      </c>
      <c r="EB962">
        <f t="shared" si="763"/>
        <v>1</v>
      </c>
      <c r="EC962">
        <f t="shared" si="764"/>
        <v>18.439882668462541</v>
      </c>
      <c r="EF962">
        <v>955</v>
      </c>
      <c r="EG962">
        <v>15.805092934097525</v>
      </c>
      <c r="EH962">
        <v>9.7456126290922853</v>
      </c>
      <c r="EJ962">
        <f t="shared" si="765"/>
        <v>1</v>
      </c>
      <c r="EK962">
        <f t="shared" si="766"/>
        <v>0</v>
      </c>
      <c r="EL962">
        <f t="shared" si="767"/>
        <v>6.0594803050052395</v>
      </c>
      <c r="EO962">
        <v>955</v>
      </c>
      <c r="EP962">
        <v>25.110456620882012</v>
      </c>
      <c r="EQ962">
        <v>9.7667026929698899</v>
      </c>
      <c r="ES962">
        <f t="shared" si="768"/>
        <v>1</v>
      </c>
      <c r="ET962">
        <f t="shared" si="769"/>
        <v>0</v>
      </c>
      <c r="EU962">
        <f t="shared" si="770"/>
        <v>15.343753927912122</v>
      </c>
    </row>
    <row r="963" spans="1:151" x14ac:dyDescent="0.25">
      <c r="A963">
        <v>956</v>
      </c>
      <c r="B963">
        <v>14.478061734858485</v>
      </c>
      <c r="C963">
        <v>22.962173594563104</v>
      </c>
      <c r="E963">
        <f t="shared" si="771"/>
        <v>0</v>
      </c>
      <c r="F963">
        <f t="shared" si="722"/>
        <v>1</v>
      </c>
      <c r="G963">
        <f t="shared" si="772"/>
        <v>8.484111859704619</v>
      </c>
      <c r="J963">
        <v>956</v>
      </c>
      <c r="K963">
        <v>23.844611880904782</v>
      </c>
      <c r="L963">
        <v>26.460456630906759</v>
      </c>
      <c r="N963">
        <f t="shared" si="723"/>
        <v>0</v>
      </c>
      <c r="O963">
        <f t="shared" si="724"/>
        <v>1</v>
      </c>
      <c r="P963">
        <f t="shared" si="725"/>
        <v>2.6158447500019761</v>
      </c>
      <c r="S963">
        <v>956</v>
      </c>
      <c r="T963">
        <v>18.056256734190384</v>
      </c>
      <c r="U963">
        <v>17.10331864571237</v>
      </c>
      <c r="W963">
        <f t="shared" si="726"/>
        <v>1</v>
      </c>
      <c r="X963">
        <f t="shared" si="727"/>
        <v>0</v>
      </c>
      <c r="Y963">
        <f t="shared" si="728"/>
        <v>0.95293808847801387</v>
      </c>
      <c r="AB963">
        <v>956</v>
      </c>
      <c r="AC963">
        <v>12.993906739100455</v>
      </c>
      <c r="AD963">
        <v>16.38779158727408</v>
      </c>
      <c r="AF963">
        <f t="shared" si="729"/>
        <v>0</v>
      </c>
      <c r="AG963">
        <f t="shared" si="730"/>
        <v>1</v>
      </c>
      <c r="AH963">
        <f t="shared" si="731"/>
        <v>3.3938848481736255</v>
      </c>
      <c r="AK963">
        <v>956</v>
      </c>
      <c r="AL963">
        <v>12.080238428927647</v>
      </c>
      <c r="AM963">
        <v>34.611355415835632</v>
      </c>
      <c r="AO963">
        <f t="shared" si="732"/>
        <v>0</v>
      </c>
      <c r="AP963">
        <f t="shared" si="733"/>
        <v>1</v>
      </c>
      <c r="AQ963">
        <f t="shared" si="734"/>
        <v>22.531116986907985</v>
      </c>
      <c r="AT963">
        <v>956</v>
      </c>
      <c r="AU963">
        <v>21.807569151283879</v>
      </c>
      <c r="AV963">
        <v>26.324004796347076</v>
      </c>
      <c r="AX963">
        <f t="shared" si="735"/>
        <v>0</v>
      </c>
      <c r="AY963">
        <f t="shared" si="736"/>
        <v>1</v>
      </c>
      <c r="AZ963">
        <f t="shared" si="737"/>
        <v>4.5164356450631971</v>
      </c>
      <c r="BC963">
        <v>956</v>
      </c>
      <c r="BD963" t="e">
        <v>#N/A</v>
      </c>
      <c r="BE963" t="e">
        <v>#N/A</v>
      </c>
      <c r="BG963" t="e">
        <f t="shared" si="738"/>
        <v>#N/A</v>
      </c>
      <c r="BH963" t="e">
        <f t="shared" si="739"/>
        <v>#N/A</v>
      </c>
      <c r="BI963" t="e">
        <f t="shared" si="740"/>
        <v>#N/A</v>
      </c>
      <c r="BL963">
        <v>956</v>
      </c>
      <c r="BM963">
        <v>41.822887738200365</v>
      </c>
      <c r="BN963">
        <v>9.3056487786208582</v>
      </c>
      <c r="BP963">
        <f t="shared" si="741"/>
        <v>1</v>
      </c>
      <c r="BQ963">
        <f t="shared" si="742"/>
        <v>0</v>
      </c>
      <c r="BR963">
        <f t="shared" si="743"/>
        <v>32.517238959579508</v>
      </c>
      <c r="BU963">
        <v>956</v>
      </c>
      <c r="BV963">
        <v>20.864929785949421</v>
      </c>
      <c r="BW963">
        <v>14.889148330031594</v>
      </c>
      <c r="BY963">
        <f t="shared" si="744"/>
        <v>1</v>
      </c>
      <c r="BZ963">
        <f t="shared" si="745"/>
        <v>0</v>
      </c>
      <c r="CA963">
        <f t="shared" si="746"/>
        <v>5.9757814559178275</v>
      </c>
      <c r="CD963">
        <v>956</v>
      </c>
      <c r="CE963">
        <v>26.107174175520171</v>
      </c>
      <c r="CF963">
        <v>19.543530894327773</v>
      </c>
      <c r="CH963">
        <f t="shared" si="747"/>
        <v>1</v>
      </c>
      <c r="CI963">
        <f t="shared" si="748"/>
        <v>0</v>
      </c>
      <c r="CJ963">
        <f t="shared" si="749"/>
        <v>6.5636432811923981</v>
      </c>
      <c r="CM963">
        <v>956</v>
      </c>
      <c r="CN963">
        <v>16.037374713674676</v>
      </c>
      <c r="CO963">
        <v>15.392378667242106</v>
      </c>
      <c r="CQ963">
        <f t="shared" si="750"/>
        <v>1</v>
      </c>
      <c r="CR963">
        <f t="shared" si="751"/>
        <v>0</v>
      </c>
      <c r="CS963">
        <f t="shared" si="752"/>
        <v>0.64499604643257058</v>
      </c>
      <c r="CV963">
        <v>956</v>
      </c>
      <c r="CW963">
        <v>20.016286223773314</v>
      </c>
      <c r="CX963">
        <v>16.588090030427221</v>
      </c>
      <c r="CZ963">
        <f t="shared" si="753"/>
        <v>1</v>
      </c>
      <c r="DA963">
        <f t="shared" si="754"/>
        <v>0</v>
      </c>
      <c r="DB963">
        <f t="shared" si="755"/>
        <v>3.4281961933460927</v>
      </c>
      <c r="DE963">
        <v>956</v>
      </c>
      <c r="DF963">
        <v>16.463205853030104</v>
      </c>
      <c r="DG963">
        <v>25.289802119153471</v>
      </c>
      <c r="DI963">
        <f t="shared" si="756"/>
        <v>0</v>
      </c>
      <c r="DJ963">
        <f t="shared" si="757"/>
        <v>1</v>
      </c>
      <c r="DK963">
        <f t="shared" si="758"/>
        <v>8.8265962661233672</v>
      </c>
      <c r="DN963">
        <v>956</v>
      </c>
      <c r="DO963">
        <v>23.706833198863901</v>
      </c>
      <c r="DP963">
        <v>25.220017795262343</v>
      </c>
      <c r="DR963">
        <f t="shared" si="759"/>
        <v>0</v>
      </c>
      <c r="DS963">
        <f t="shared" si="760"/>
        <v>1</v>
      </c>
      <c r="DT963">
        <f t="shared" si="761"/>
        <v>1.5131845963984425</v>
      </c>
      <c r="DW963">
        <v>956</v>
      </c>
      <c r="DX963">
        <v>12.440648367612615</v>
      </c>
      <c r="DY963">
        <v>28.044609345486265</v>
      </c>
      <c r="EA963">
        <f t="shared" si="762"/>
        <v>0</v>
      </c>
      <c r="EB963">
        <f t="shared" si="763"/>
        <v>1</v>
      </c>
      <c r="EC963">
        <f t="shared" si="764"/>
        <v>15.603960977873649</v>
      </c>
      <c r="EF963">
        <v>956</v>
      </c>
      <c r="EG963">
        <v>23.541453323943802</v>
      </c>
      <c r="EH963">
        <v>19.611145723887944</v>
      </c>
      <c r="EJ963">
        <f t="shared" si="765"/>
        <v>1</v>
      </c>
      <c r="EK963">
        <f t="shared" si="766"/>
        <v>0</v>
      </c>
      <c r="EL963">
        <f t="shared" si="767"/>
        <v>3.9303076000558583</v>
      </c>
      <c r="EO963">
        <v>956</v>
      </c>
      <c r="EP963">
        <v>25.008787382958317</v>
      </c>
      <c r="EQ963">
        <v>22.446312708638882</v>
      </c>
      <c r="ES963">
        <f t="shared" si="768"/>
        <v>1</v>
      </c>
      <c r="ET963">
        <f t="shared" si="769"/>
        <v>0</v>
      </c>
      <c r="EU963">
        <f t="shared" si="770"/>
        <v>2.5624746743194358</v>
      </c>
    </row>
    <row r="964" spans="1:151" x14ac:dyDescent="0.25">
      <c r="A964">
        <v>957</v>
      </c>
      <c r="B964">
        <v>9.057938318114136</v>
      </c>
      <c r="C964">
        <v>0.41626195556673551</v>
      </c>
      <c r="E964">
        <f t="shared" si="771"/>
        <v>1</v>
      </c>
      <c r="F964">
        <f t="shared" si="722"/>
        <v>0</v>
      </c>
      <c r="G964">
        <f t="shared" si="772"/>
        <v>8.6416763625474005</v>
      </c>
      <c r="J964">
        <v>957</v>
      </c>
      <c r="K964">
        <v>19.092157011326943</v>
      </c>
      <c r="L964">
        <v>22.263608008718336</v>
      </c>
      <c r="N964">
        <f t="shared" si="723"/>
        <v>0</v>
      </c>
      <c r="O964">
        <f t="shared" si="724"/>
        <v>1</v>
      </c>
      <c r="P964">
        <f t="shared" si="725"/>
        <v>3.1714509973913927</v>
      </c>
      <c r="S964">
        <v>957</v>
      </c>
      <c r="T964">
        <v>14.810300726258916</v>
      </c>
      <c r="U964">
        <v>33.690815259410364</v>
      </c>
      <c r="W964">
        <f t="shared" si="726"/>
        <v>0</v>
      </c>
      <c r="X964">
        <f t="shared" si="727"/>
        <v>1</v>
      </c>
      <c r="Y964">
        <f t="shared" si="728"/>
        <v>18.880514533151448</v>
      </c>
      <c r="AB964">
        <v>957</v>
      </c>
      <c r="AC964">
        <v>23.583881475526336</v>
      </c>
      <c r="AD964">
        <v>17.789090441460427</v>
      </c>
      <c r="AF964">
        <f t="shared" si="729"/>
        <v>1</v>
      </c>
      <c r="AG964">
        <f t="shared" si="730"/>
        <v>0</v>
      </c>
      <c r="AH964">
        <f t="shared" si="731"/>
        <v>5.7947910340659092</v>
      </c>
      <c r="AK964">
        <v>957</v>
      </c>
      <c r="AL964">
        <v>30.67142904339855</v>
      </c>
      <c r="AM964">
        <v>14.593230283648429</v>
      </c>
      <c r="AO964">
        <f t="shared" si="732"/>
        <v>1</v>
      </c>
      <c r="AP964">
        <f t="shared" si="733"/>
        <v>0</v>
      </c>
      <c r="AQ964">
        <f t="shared" si="734"/>
        <v>16.078198759750123</v>
      </c>
      <c r="AT964">
        <v>957</v>
      </c>
      <c r="AU964">
        <v>14.601055512037872</v>
      </c>
      <c r="AV964">
        <v>28.647107167336934</v>
      </c>
      <c r="AX964">
        <f t="shared" si="735"/>
        <v>0</v>
      </c>
      <c r="AY964">
        <f t="shared" si="736"/>
        <v>1</v>
      </c>
      <c r="AZ964">
        <f t="shared" si="737"/>
        <v>14.046051655299062</v>
      </c>
      <c r="BC964">
        <v>957</v>
      </c>
      <c r="BD964" t="e">
        <v>#N/A</v>
      </c>
      <c r="BE964" t="e">
        <v>#N/A</v>
      </c>
      <c r="BG964" t="e">
        <f t="shared" si="738"/>
        <v>#N/A</v>
      </c>
      <c r="BH964" t="e">
        <f t="shared" si="739"/>
        <v>#N/A</v>
      </c>
      <c r="BI964" t="e">
        <f t="shared" si="740"/>
        <v>#N/A</v>
      </c>
      <c r="BL964">
        <v>957</v>
      </c>
      <c r="BM964">
        <v>28.716076950769668</v>
      </c>
      <c r="BN964">
        <v>11.780043543051171</v>
      </c>
      <c r="BP964">
        <f t="shared" si="741"/>
        <v>1</v>
      </c>
      <c r="BQ964">
        <f t="shared" si="742"/>
        <v>0</v>
      </c>
      <c r="BR964">
        <f t="shared" si="743"/>
        <v>16.936033407718497</v>
      </c>
      <c r="BU964">
        <v>957</v>
      </c>
      <c r="BV964">
        <v>28.801488173634425</v>
      </c>
      <c r="BW964">
        <v>17.239830092686027</v>
      </c>
      <c r="BY964">
        <f t="shared" si="744"/>
        <v>1</v>
      </c>
      <c r="BZ964">
        <f t="shared" si="745"/>
        <v>0</v>
      </c>
      <c r="CA964">
        <f t="shared" si="746"/>
        <v>11.561658080948398</v>
      </c>
      <c r="CD964">
        <v>957</v>
      </c>
      <c r="CE964">
        <v>24.936610449627842</v>
      </c>
      <c r="CF964">
        <v>7.9669645039952428</v>
      </c>
      <c r="CH964">
        <f t="shared" si="747"/>
        <v>1</v>
      </c>
      <c r="CI964">
        <f t="shared" si="748"/>
        <v>0</v>
      </c>
      <c r="CJ964">
        <f t="shared" si="749"/>
        <v>16.9696459456326</v>
      </c>
      <c r="CM964">
        <v>957</v>
      </c>
      <c r="CN964">
        <v>19.757820239787165</v>
      </c>
      <c r="CO964">
        <v>11.510182788772266</v>
      </c>
      <c r="CQ964">
        <f t="shared" si="750"/>
        <v>1</v>
      </c>
      <c r="CR964">
        <f t="shared" si="751"/>
        <v>0</v>
      </c>
      <c r="CS964">
        <f t="shared" si="752"/>
        <v>8.2476374510148993</v>
      </c>
      <c r="CV964">
        <v>957</v>
      </c>
      <c r="CW964">
        <v>22.258571760295681</v>
      </c>
      <c r="CX964">
        <v>16.4849894586152</v>
      </c>
      <c r="CZ964">
        <f t="shared" si="753"/>
        <v>1</v>
      </c>
      <c r="DA964">
        <f t="shared" si="754"/>
        <v>0</v>
      </c>
      <c r="DB964">
        <f t="shared" si="755"/>
        <v>5.7735823016804808</v>
      </c>
      <c r="DE964">
        <v>957</v>
      </c>
      <c r="DF964">
        <v>25.059105121864402</v>
      </c>
      <c r="DG964">
        <v>20.963235107526721</v>
      </c>
      <c r="DI964">
        <f t="shared" si="756"/>
        <v>1</v>
      </c>
      <c r="DJ964">
        <f t="shared" si="757"/>
        <v>0</v>
      </c>
      <c r="DK964">
        <f t="shared" si="758"/>
        <v>4.0958700143376809</v>
      </c>
      <c r="DN964">
        <v>957</v>
      </c>
      <c r="DO964">
        <v>25.055472053052199</v>
      </c>
      <c r="DP964">
        <v>22.677676921156461</v>
      </c>
      <c r="DR964">
        <f t="shared" si="759"/>
        <v>1</v>
      </c>
      <c r="DS964">
        <f t="shared" si="760"/>
        <v>0</v>
      </c>
      <c r="DT964">
        <f t="shared" si="761"/>
        <v>2.3777951318957378</v>
      </c>
      <c r="DW964">
        <v>957</v>
      </c>
      <c r="DX964">
        <v>30.242380362277949</v>
      </c>
      <c r="DY964">
        <v>18.345149092635985</v>
      </c>
      <c r="EA964">
        <f t="shared" si="762"/>
        <v>1</v>
      </c>
      <c r="EB964">
        <f t="shared" si="763"/>
        <v>0</v>
      </c>
      <c r="EC964">
        <f t="shared" si="764"/>
        <v>11.897231269641964</v>
      </c>
      <c r="EF964">
        <v>957</v>
      </c>
      <c r="EG964">
        <v>19.44927530134618</v>
      </c>
      <c r="EH964">
        <v>15.963545142184925</v>
      </c>
      <c r="EJ964">
        <f t="shared" si="765"/>
        <v>1</v>
      </c>
      <c r="EK964">
        <f t="shared" si="766"/>
        <v>0</v>
      </c>
      <c r="EL964">
        <f t="shared" si="767"/>
        <v>3.4857301591612551</v>
      </c>
      <c r="EO964">
        <v>957</v>
      </c>
      <c r="EP964">
        <v>24.621361952183207</v>
      </c>
      <c r="EQ964">
        <v>33.252179650740068</v>
      </c>
      <c r="ES964">
        <f t="shared" si="768"/>
        <v>0</v>
      </c>
      <c r="ET964">
        <f t="shared" si="769"/>
        <v>1</v>
      </c>
      <c r="EU964">
        <f t="shared" si="770"/>
        <v>8.6308176985568608</v>
      </c>
    </row>
    <row r="965" spans="1:151" x14ac:dyDescent="0.25">
      <c r="A965">
        <v>958</v>
      </c>
      <c r="B965">
        <v>13.695680500948873</v>
      </c>
      <c r="C965">
        <v>1.5268685378703957</v>
      </c>
      <c r="E965">
        <f t="shared" si="771"/>
        <v>1</v>
      </c>
      <c r="F965">
        <f t="shared" si="722"/>
        <v>0</v>
      </c>
      <c r="G965">
        <f t="shared" si="772"/>
        <v>12.168811963078477</v>
      </c>
      <c r="J965">
        <v>958</v>
      </c>
      <c r="K965">
        <v>26.994950163970479</v>
      </c>
      <c r="L965">
        <v>17.669872724013352</v>
      </c>
      <c r="N965">
        <f t="shared" si="723"/>
        <v>1</v>
      </c>
      <c r="O965">
        <f t="shared" si="724"/>
        <v>0</v>
      </c>
      <c r="P965">
        <f t="shared" si="725"/>
        <v>9.325077439957127</v>
      </c>
      <c r="S965">
        <v>958</v>
      </c>
      <c r="T965">
        <v>19.240996179309583</v>
      </c>
      <c r="U965">
        <v>51.736621118088394</v>
      </c>
      <c r="W965">
        <f t="shared" si="726"/>
        <v>0</v>
      </c>
      <c r="X965">
        <f t="shared" si="727"/>
        <v>1</v>
      </c>
      <c r="Y965">
        <f t="shared" si="728"/>
        <v>32.495624938778811</v>
      </c>
      <c r="AB965">
        <v>958</v>
      </c>
      <c r="AC965">
        <v>31.052980415819373</v>
      </c>
      <c r="AD965">
        <v>19.623764160952209</v>
      </c>
      <c r="AF965">
        <f t="shared" si="729"/>
        <v>1</v>
      </c>
      <c r="AG965">
        <f t="shared" si="730"/>
        <v>0</v>
      </c>
      <c r="AH965">
        <f t="shared" si="731"/>
        <v>11.429216254867164</v>
      </c>
      <c r="AK965">
        <v>958</v>
      </c>
      <c r="AL965">
        <v>32.043730449787773</v>
      </c>
      <c r="AM965">
        <v>28.73218770490266</v>
      </c>
      <c r="AO965">
        <f t="shared" si="732"/>
        <v>1</v>
      </c>
      <c r="AP965">
        <f t="shared" si="733"/>
        <v>0</v>
      </c>
      <c r="AQ965">
        <f t="shared" si="734"/>
        <v>3.3115427448851129</v>
      </c>
      <c r="AT965">
        <v>958</v>
      </c>
      <c r="AU965">
        <v>17.419478906929879</v>
      </c>
      <c r="AV965">
        <v>21.527636391579826</v>
      </c>
      <c r="AX965">
        <f t="shared" si="735"/>
        <v>0</v>
      </c>
      <c r="AY965">
        <f t="shared" si="736"/>
        <v>1</v>
      </c>
      <c r="AZ965">
        <f t="shared" si="737"/>
        <v>4.1081574846499471</v>
      </c>
      <c r="BC965">
        <v>958</v>
      </c>
      <c r="BD965" t="e">
        <v>#N/A</v>
      </c>
      <c r="BE965" t="e">
        <v>#N/A</v>
      </c>
      <c r="BG965" t="e">
        <f t="shared" si="738"/>
        <v>#N/A</v>
      </c>
      <c r="BH965" t="e">
        <f t="shared" si="739"/>
        <v>#N/A</v>
      </c>
      <c r="BI965" t="e">
        <f t="shared" si="740"/>
        <v>#N/A</v>
      </c>
      <c r="BL965">
        <v>958</v>
      </c>
      <c r="BM965">
        <v>35.618635101494768</v>
      </c>
      <c r="BN965">
        <v>11.609933331533375</v>
      </c>
      <c r="BP965">
        <f t="shared" si="741"/>
        <v>1</v>
      </c>
      <c r="BQ965">
        <f t="shared" si="742"/>
        <v>0</v>
      </c>
      <c r="BR965">
        <f t="shared" si="743"/>
        <v>24.008701769961391</v>
      </c>
      <c r="BU965">
        <v>958</v>
      </c>
      <c r="BV965">
        <v>17.717891466626781</v>
      </c>
      <c r="BW965">
        <v>24.061708195099754</v>
      </c>
      <c r="BY965">
        <f t="shared" si="744"/>
        <v>0</v>
      </c>
      <c r="BZ965">
        <f t="shared" si="745"/>
        <v>1</v>
      </c>
      <c r="CA965">
        <f t="shared" si="746"/>
        <v>6.343816728472973</v>
      </c>
      <c r="CD965">
        <v>958</v>
      </c>
      <c r="CE965">
        <v>15.809348302068155</v>
      </c>
      <c r="CF965">
        <v>33.414349525719402</v>
      </c>
      <c r="CH965">
        <f t="shared" si="747"/>
        <v>0</v>
      </c>
      <c r="CI965">
        <f t="shared" si="748"/>
        <v>1</v>
      </c>
      <c r="CJ965">
        <f t="shared" si="749"/>
        <v>17.605001223651247</v>
      </c>
      <c r="CM965">
        <v>958</v>
      </c>
      <c r="CN965">
        <v>20.240744905818495</v>
      </c>
      <c r="CO965">
        <v>14.465503099200582</v>
      </c>
      <c r="CQ965">
        <f t="shared" si="750"/>
        <v>1</v>
      </c>
      <c r="CR965">
        <f t="shared" si="751"/>
        <v>0</v>
      </c>
      <c r="CS965">
        <f t="shared" si="752"/>
        <v>5.7752418066179132</v>
      </c>
      <c r="CV965">
        <v>958</v>
      </c>
      <c r="CW965">
        <v>23.960344361887124</v>
      </c>
      <c r="CX965">
        <v>16.725460811968826</v>
      </c>
      <c r="CZ965">
        <f t="shared" si="753"/>
        <v>1</v>
      </c>
      <c r="DA965">
        <f t="shared" si="754"/>
        <v>0</v>
      </c>
      <c r="DB965">
        <f t="shared" si="755"/>
        <v>7.2348835499182975</v>
      </c>
      <c r="DE965">
        <v>958</v>
      </c>
      <c r="DF965">
        <v>27.332052067493297</v>
      </c>
      <c r="DG965">
        <v>16.782376471632809</v>
      </c>
      <c r="DI965">
        <f t="shared" si="756"/>
        <v>1</v>
      </c>
      <c r="DJ965">
        <f t="shared" si="757"/>
        <v>0</v>
      </c>
      <c r="DK965">
        <f t="shared" si="758"/>
        <v>10.549675595860489</v>
      </c>
      <c r="DN965">
        <v>958</v>
      </c>
      <c r="DO965">
        <v>19.488528502354661</v>
      </c>
      <c r="DP965">
        <v>21.755240355248436</v>
      </c>
      <c r="DR965">
        <f t="shared" si="759"/>
        <v>0</v>
      </c>
      <c r="DS965">
        <f t="shared" si="760"/>
        <v>1</v>
      </c>
      <c r="DT965">
        <f t="shared" si="761"/>
        <v>2.2667118528937742</v>
      </c>
      <c r="DW965">
        <v>958</v>
      </c>
      <c r="DX965">
        <v>13.726754988488908</v>
      </c>
      <c r="DY965">
        <v>14.284494159681053</v>
      </c>
      <c r="EA965">
        <f t="shared" si="762"/>
        <v>0</v>
      </c>
      <c r="EB965">
        <f t="shared" si="763"/>
        <v>1</v>
      </c>
      <c r="EC965">
        <f t="shared" si="764"/>
        <v>0.55773917119214467</v>
      </c>
      <c r="EF965">
        <v>958</v>
      </c>
      <c r="EG965">
        <v>23.173488600638084</v>
      </c>
      <c r="EH965">
        <v>23.371057206439851</v>
      </c>
      <c r="EJ965">
        <f t="shared" si="765"/>
        <v>0</v>
      </c>
      <c r="EK965">
        <f t="shared" si="766"/>
        <v>1</v>
      </c>
      <c r="EL965">
        <f t="shared" si="767"/>
        <v>0.19756860580176649</v>
      </c>
      <c r="EO965">
        <v>958</v>
      </c>
      <c r="EP965">
        <v>23.606849651811373</v>
      </c>
      <c r="EQ965">
        <v>20.682887559072448</v>
      </c>
      <c r="ES965">
        <f t="shared" si="768"/>
        <v>1</v>
      </c>
      <c r="ET965">
        <f t="shared" si="769"/>
        <v>0</v>
      </c>
      <c r="EU965">
        <f t="shared" si="770"/>
        <v>2.9239620927389254</v>
      </c>
    </row>
    <row r="966" spans="1:151" x14ac:dyDescent="0.25">
      <c r="A966">
        <v>959</v>
      </c>
      <c r="B966">
        <v>12.835230266681945</v>
      </c>
      <c r="C966">
        <v>17.124151751356457</v>
      </c>
      <c r="E966">
        <f t="shared" si="771"/>
        <v>0</v>
      </c>
      <c r="F966">
        <f t="shared" si="722"/>
        <v>1</v>
      </c>
      <c r="G966">
        <f t="shared" si="772"/>
        <v>4.2889214846745123</v>
      </c>
      <c r="J966">
        <v>959</v>
      </c>
      <c r="K966">
        <v>24.274526931914831</v>
      </c>
      <c r="L966">
        <v>15.869829308616547</v>
      </c>
      <c r="N966">
        <f t="shared" si="723"/>
        <v>1</v>
      </c>
      <c r="O966">
        <f t="shared" si="724"/>
        <v>0</v>
      </c>
      <c r="P966">
        <f t="shared" si="725"/>
        <v>8.4046976232982846</v>
      </c>
      <c r="S966">
        <v>959</v>
      </c>
      <c r="T966">
        <v>16.627231282315012</v>
      </c>
      <c r="U966">
        <v>53.148680709115261</v>
      </c>
      <c r="W966">
        <f t="shared" si="726"/>
        <v>0</v>
      </c>
      <c r="X966">
        <f t="shared" si="727"/>
        <v>1</v>
      </c>
      <c r="Y966">
        <f t="shared" si="728"/>
        <v>36.521449426800245</v>
      </c>
      <c r="AB966">
        <v>959</v>
      </c>
      <c r="AC966">
        <v>29.583788549788835</v>
      </c>
      <c r="AD966">
        <v>17.195176989738194</v>
      </c>
      <c r="AF966">
        <f t="shared" si="729"/>
        <v>1</v>
      </c>
      <c r="AG966">
        <f t="shared" si="730"/>
        <v>0</v>
      </c>
      <c r="AH966">
        <f t="shared" si="731"/>
        <v>12.388611560050641</v>
      </c>
      <c r="AK966">
        <v>959</v>
      </c>
      <c r="AL966">
        <v>18.718302148636383</v>
      </c>
      <c r="AM966">
        <v>18.018014464325731</v>
      </c>
      <c r="AO966">
        <f t="shared" si="732"/>
        <v>1</v>
      </c>
      <c r="AP966">
        <f t="shared" si="733"/>
        <v>0</v>
      </c>
      <c r="AQ966">
        <f t="shared" si="734"/>
        <v>0.70028768431065203</v>
      </c>
      <c r="AT966">
        <v>959</v>
      </c>
      <c r="AU966">
        <v>20.082885546660172</v>
      </c>
      <c r="AV966">
        <v>29.577992564301908</v>
      </c>
      <c r="AX966">
        <f t="shared" si="735"/>
        <v>0</v>
      </c>
      <c r="AY966">
        <f t="shared" si="736"/>
        <v>1</v>
      </c>
      <c r="AZ966">
        <f t="shared" si="737"/>
        <v>9.495107017641736</v>
      </c>
      <c r="BC966">
        <v>959</v>
      </c>
      <c r="BD966" t="e">
        <v>#N/A</v>
      </c>
      <c r="BE966" t="e">
        <v>#N/A</v>
      </c>
      <c r="BG966" t="e">
        <f t="shared" si="738"/>
        <v>#N/A</v>
      </c>
      <c r="BH966" t="e">
        <f t="shared" si="739"/>
        <v>#N/A</v>
      </c>
      <c r="BI966" t="e">
        <f t="shared" si="740"/>
        <v>#N/A</v>
      </c>
      <c r="BL966">
        <v>959</v>
      </c>
      <c r="BM966">
        <v>31.786862226483876</v>
      </c>
      <c r="BN966">
        <v>13.317401908167669</v>
      </c>
      <c r="BP966">
        <f t="shared" si="741"/>
        <v>1</v>
      </c>
      <c r="BQ966">
        <f t="shared" si="742"/>
        <v>0</v>
      </c>
      <c r="BR966">
        <f t="shared" si="743"/>
        <v>18.469460318316209</v>
      </c>
      <c r="BU966">
        <v>959</v>
      </c>
      <c r="BV966">
        <v>24.665187563051347</v>
      </c>
      <c r="BW966">
        <v>28.117721153778881</v>
      </c>
      <c r="BY966">
        <f t="shared" si="744"/>
        <v>0</v>
      </c>
      <c r="BZ966">
        <f t="shared" si="745"/>
        <v>1</v>
      </c>
      <c r="CA966">
        <f t="shared" si="746"/>
        <v>3.4525335907275334</v>
      </c>
      <c r="CD966">
        <v>959</v>
      </c>
      <c r="CE966">
        <v>25.02431249480221</v>
      </c>
      <c r="CF966">
        <v>27.171833511754429</v>
      </c>
      <c r="CH966">
        <f t="shared" si="747"/>
        <v>0</v>
      </c>
      <c r="CI966">
        <f t="shared" si="748"/>
        <v>1</v>
      </c>
      <c r="CJ966">
        <f t="shared" si="749"/>
        <v>2.1475210169522185</v>
      </c>
      <c r="CM966">
        <v>959</v>
      </c>
      <c r="CN966">
        <v>22.180866710667011</v>
      </c>
      <c r="CO966">
        <v>24.998314775544124</v>
      </c>
      <c r="CQ966">
        <f t="shared" si="750"/>
        <v>0</v>
      </c>
      <c r="CR966">
        <f t="shared" si="751"/>
        <v>1</v>
      </c>
      <c r="CS966">
        <f t="shared" si="752"/>
        <v>2.8174480648771123</v>
      </c>
      <c r="CV966">
        <v>959</v>
      </c>
      <c r="CW966">
        <v>26.080899230627782</v>
      </c>
      <c r="CX966">
        <v>18.51969127133766</v>
      </c>
      <c r="CZ966">
        <f t="shared" si="753"/>
        <v>1</v>
      </c>
      <c r="DA966">
        <f t="shared" si="754"/>
        <v>0</v>
      </c>
      <c r="DB966">
        <f t="shared" si="755"/>
        <v>7.5612079592901225</v>
      </c>
      <c r="DE966">
        <v>959</v>
      </c>
      <c r="DF966">
        <v>20.842548067298306</v>
      </c>
      <c r="DG966">
        <v>17.448046420933949</v>
      </c>
      <c r="DI966">
        <f t="shared" si="756"/>
        <v>1</v>
      </c>
      <c r="DJ966">
        <f t="shared" si="757"/>
        <v>0</v>
      </c>
      <c r="DK966">
        <f t="shared" si="758"/>
        <v>3.3945016463643576</v>
      </c>
      <c r="DN966">
        <v>959</v>
      </c>
      <c r="DO966">
        <v>25.105290031588183</v>
      </c>
      <c r="DP966">
        <v>13.57955301978896</v>
      </c>
      <c r="DR966">
        <f t="shared" si="759"/>
        <v>1</v>
      </c>
      <c r="DS966">
        <f t="shared" si="760"/>
        <v>0</v>
      </c>
      <c r="DT966">
        <f t="shared" si="761"/>
        <v>11.525737011799222</v>
      </c>
      <c r="DW966">
        <v>959</v>
      </c>
      <c r="DX966">
        <v>12.475929235832371</v>
      </c>
      <c r="DY966">
        <v>18.974863420430005</v>
      </c>
      <c r="EA966">
        <f t="shared" si="762"/>
        <v>0</v>
      </c>
      <c r="EB966">
        <f t="shared" si="763"/>
        <v>1</v>
      </c>
      <c r="EC966">
        <f t="shared" si="764"/>
        <v>6.4989341845976334</v>
      </c>
      <c r="EF966">
        <v>959</v>
      </c>
      <c r="EG966">
        <v>18.41725810485126</v>
      </c>
      <c r="EH966">
        <v>13.835559316558147</v>
      </c>
      <c r="EJ966">
        <f t="shared" si="765"/>
        <v>1</v>
      </c>
      <c r="EK966">
        <f t="shared" si="766"/>
        <v>0</v>
      </c>
      <c r="EL966">
        <f t="shared" si="767"/>
        <v>4.5816987882931137</v>
      </c>
      <c r="EO966">
        <v>959</v>
      </c>
      <c r="EP966">
        <v>23.518440585941885</v>
      </c>
      <c r="EQ966">
        <v>40.316797541167915</v>
      </c>
      <c r="ES966">
        <f t="shared" si="768"/>
        <v>0</v>
      </c>
      <c r="ET966">
        <f t="shared" si="769"/>
        <v>1</v>
      </c>
      <c r="EU966">
        <f t="shared" si="770"/>
        <v>16.79835695522603</v>
      </c>
    </row>
    <row r="967" spans="1:151" x14ac:dyDescent="0.25">
      <c r="A967">
        <v>960</v>
      </c>
      <c r="B967">
        <v>9.3354807790946985</v>
      </c>
      <c r="C967">
        <v>-1.1156207618493426</v>
      </c>
      <c r="E967">
        <f t="shared" si="771"/>
        <v>1</v>
      </c>
      <c r="F967">
        <f t="shared" si="722"/>
        <v>0</v>
      </c>
      <c r="G967">
        <f t="shared" si="772"/>
        <v>10.451101540944041</v>
      </c>
      <c r="J967">
        <v>960</v>
      </c>
      <c r="K967">
        <v>18.721790826782836</v>
      </c>
      <c r="L967">
        <v>35.78188521416071</v>
      </c>
      <c r="N967">
        <f t="shared" si="723"/>
        <v>0</v>
      </c>
      <c r="O967">
        <f t="shared" si="724"/>
        <v>1</v>
      </c>
      <c r="P967">
        <f t="shared" si="725"/>
        <v>17.060094387377873</v>
      </c>
      <c r="S967">
        <v>960</v>
      </c>
      <c r="T967">
        <v>20.852996867979606</v>
      </c>
      <c r="U967">
        <v>21.48548829863223</v>
      </c>
      <c r="W967">
        <f t="shared" si="726"/>
        <v>0</v>
      </c>
      <c r="X967">
        <f t="shared" si="727"/>
        <v>1</v>
      </c>
      <c r="Y967">
        <f t="shared" si="728"/>
        <v>0.63249143065262459</v>
      </c>
      <c r="AB967">
        <v>960</v>
      </c>
      <c r="AC967">
        <v>14.729542962874373</v>
      </c>
      <c r="AD967">
        <v>18.409669851510618</v>
      </c>
      <c r="AF967">
        <f t="shared" si="729"/>
        <v>0</v>
      </c>
      <c r="AG967">
        <f t="shared" si="730"/>
        <v>1</v>
      </c>
      <c r="AH967">
        <f t="shared" si="731"/>
        <v>3.680126888636245</v>
      </c>
      <c r="AK967">
        <v>960</v>
      </c>
      <c r="AL967">
        <v>20.79181771256901</v>
      </c>
      <c r="AM967">
        <v>34.343040673387712</v>
      </c>
      <c r="AO967">
        <f t="shared" si="732"/>
        <v>0</v>
      </c>
      <c r="AP967">
        <f t="shared" si="733"/>
        <v>1</v>
      </c>
      <c r="AQ967">
        <f t="shared" si="734"/>
        <v>13.551222960818702</v>
      </c>
      <c r="AT967">
        <v>960</v>
      </c>
      <c r="AU967">
        <v>20.725490960936217</v>
      </c>
      <c r="AV967">
        <v>14.992225854750654</v>
      </c>
      <c r="AX967">
        <f t="shared" si="735"/>
        <v>1</v>
      </c>
      <c r="AY967">
        <f t="shared" si="736"/>
        <v>0</v>
      </c>
      <c r="AZ967">
        <f t="shared" si="737"/>
        <v>5.7332651061855628</v>
      </c>
      <c r="BC967">
        <v>960</v>
      </c>
      <c r="BD967" t="e">
        <v>#N/A</v>
      </c>
      <c r="BE967" t="e">
        <v>#N/A</v>
      </c>
      <c r="BG967" t="e">
        <f t="shared" si="738"/>
        <v>#N/A</v>
      </c>
      <c r="BH967" t="e">
        <f t="shared" si="739"/>
        <v>#N/A</v>
      </c>
      <c r="BI967" t="e">
        <f t="shared" si="740"/>
        <v>#N/A</v>
      </c>
      <c r="BL967">
        <v>960</v>
      </c>
      <c r="BM967">
        <v>42.857714796280447</v>
      </c>
      <c r="BN967">
        <v>15.136487586436854</v>
      </c>
      <c r="BP967">
        <f t="shared" si="741"/>
        <v>1</v>
      </c>
      <c r="BQ967">
        <f t="shared" si="742"/>
        <v>0</v>
      </c>
      <c r="BR967">
        <f t="shared" si="743"/>
        <v>27.721227209843594</v>
      </c>
      <c r="BU967">
        <v>960</v>
      </c>
      <c r="BV967">
        <v>24.775168904337878</v>
      </c>
      <c r="BW967">
        <v>25.535767801408848</v>
      </c>
      <c r="BY967">
        <f t="shared" si="744"/>
        <v>0</v>
      </c>
      <c r="BZ967">
        <f t="shared" si="745"/>
        <v>1</v>
      </c>
      <c r="CA967">
        <f t="shared" si="746"/>
        <v>0.76059889707097028</v>
      </c>
      <c r="CD967">
        <v>960</v>
      </c>
      <c r="CE967">
        <v>22.661901386507765</v>
      </c>
      <c r="CF967">
        <v>36.402415681222735</v>
      </c>
      <c r="CH967">
        <f t="shared" si="747"/>
        <v>0</v>
      </c>
      <c r="CI967">
        <f t="shared" si="748"/>
        <v>1</v>
      </c>
      <c r="CJ967">
        <f t="shared" si="749"/>
        <v>13.74051429471497</v>
      </c>
      <c r="CM967">
        <v>960</v>
      </c>
      <c r="CN967">
        <v>22.241060595021594</v>
      </c>
      <c r="CO967">
        <v>19.086912984777928</v>
      </c>
      <c r="CQ967">
        <f t="shared" si="750"/>
        <v>1</v>
      </c>
      <c r="CR967">
        <f t="shared" si="751"/>
        <v>0</v>
      </c>
      <c r="CS967">
        <f t="shared" si="752"/>
        <v>3.1541476102436654</v>
      </c>
      <c r="CV967">
        <v>960</v>
      </c>
      <c r="CW967">
        <v>25.003009306318077</v>
      </c>
      <c r="CX967">
        <v>17.023065068127018</v>
      </c>
      <c r="CZ967">
        <f t="shared" si="753"/>
        <v>1</v>
      </c>
      <c r="DA967">
        <f t="shared" si="754"/>
        <v>0</v>
      </c>
      <c r="DB967">
        <f t="shared" si="755"/>
        <v>7.9799442381910595</v>
      </c>
      <c r="DE967">
        <v>960</v>
      </c>
      <c r="DF967">
        <v>29.285930425099785</v>
      </c>
      <c r="DG967">
        <v>28.79556169472724</v>
      </c>
      <c r="DI967">
        <f t="shared" si="756"/>
        <v>1</v>
      </c>
      <c r="DJ967">
        <f t="shared" si="757"/>
        <v>0</v>
      </c>
      <c r="DK967">
        <f t="shared" si="758"/>
        <v>0.4903687303725448</v>
      </c>
      <c r="DN967">
        <v>960</v>
      </c>
      <c r="DO967">
        <v>25.787239642644924</v>
      </c>
      <c r="DP967">
        <v>28.673143396283614</v>
      </c>
      <c r="DR967">
        <f t="shared" si="759"/>
        <v>0</v>
      </c>
      <c r="DS967">
        <f t="shared" si="760"/>
        <v>1</v>
      </c>
      <c r="DT967">
        <f t="shared" si="761"/>
        <v>2.88590375363869</v>
      </c>
      <c r="DW967">
        <v>960</v>
      </c>
      <c r="DX967">
        <v>11.051929329568202</v>
      </c>
      <c r="DY967">
        <v>23.33102091828853</v>
      </c>
      <c r="EA967">
        <f t="shared" si="762"/>
        <v>0</v>
      </c>
      <c r="EB967">
        <f t="shared" si="763"/>
        <v>1</v>
      </c>
      <c r="EC967">
        <f t="shared" si="764"/>
        <v>12.279091588720329</v>
      </c>
      <c r="EF967">
        <v>960</v>
      </c>
      <c r="EG967">
        <v>20.123873599045773</v>
      </c>
      <c r="EH967">
        <v>10.889795585309013</v>
      </c>
      <c r="EJ967">
        <f t="shared" si="765"/>
        <v>1</v>
      </c>
      <c r="EK967">
        <f t="shared" si="766"/>
        <v>0</v>
      </c>
      <c r="EL967">
        <f t="shared" si="767"/>
        <v>9.2340780137367595</v>
      </c>
      <c r="EO967">
        <v>960</v>
      </c>
      <c r="EP967">
        <v>25.292587702623468</v>
      </c>
      <c r="EQ967">
        <v>12.911694675244323</v>
      </c>
      <c r="ES967">
        <f t="shared" si="768"/>
        <v>1</v>
      </c>
      <c r="ET967">
        <f t="shared" si="769"/>
        <v>0</v>
      </c>
      <c r="EU967">
        <f t="shared" si="770"/>
        <v>12.380893027379145</v>
      </c>
    </row>
    <row r="968" spans="1:151" x14ac:dyDescent="0.25">
      <c r="A968">
        <v>961</v>
      </c>
      <c r="B968">
        <v>5.5894528490832407</v>
      </c>
      <c r="C968">
        <v>55.865692754433844</v>
      </c>
      <c r="E968">
        <f t="shared" si="771"/>
        <v>0</v>
      </c>
      <c r="F968">
        <f t="shared" ref="F968:F1031" si="773">IF(E968&gt;0,0,1)</f>
        <v>1</v>
      </c>
      <c r="G968">
        <f t="shared" si="772"/>
        <v>50.276239905350607</v>
      </c>
      <c r="J968">
        <v>961</v>
      </c>
      <c r="K968">
        <v>22.660514877655011</v>
      </c>
      <c r="L968">
        <v>23.983919200163342</v>
      </c>
      <c r="N968">
        <f t="shared" ref="N968:N1031" si="774">IF(K968&gt;L968,1,0)</f>
        <v>0</v>
      </c>
      <c r="O968">
        <f t="shared" ref="O968:O1031" si="775">IF(N968&gt;0,0,1)</f>
        <v>1</v>
      </c>
      <c r="P968">
        <f t="shared" ref="P968:P1031" si="776">IF(K968&gt;L968,K968-L968,L968-K968)</f>
        <v>1.3234043225083312</v>
      </c>
      <c r="S968">
        <v>961</v>
      </c>
      <c r="T968">
        <v>15.245736646181927</v>
      </c>
      <c r="U968">
        <v>8.814513277311395</v>
      </c>
      <c r="W968">
        <f t="shared" ref="W968:W1031" si="777">IF(T968&gt;U968,1,0)</f>
        <v>1</v>
      </c>
      <c r="X968">
        <f t="shared" ref="X968:X1031" si="778">IF(W968&gt;0,0,1)</f>
        <v>0</v>
      </c>
      <c r="Y968">
        <f t="shared" ref="Y968:Y1031" si="779">IF(T968&gt;U968,T968-U968,U968-T968)</f>
        <v>6.4312233688705316</v>
      </c>
      <c r="AB968">
        <v>961</v>
      </c>
      <c r="AC968">
        <v>21.172349875615645</v>
      </c>
      <c r="AD968">
        <v>17.800304942033694</v>
      </c>
      <c r="AF968">
        <f t="shared" ref="AF968:AF1031" si="780">IF(AC968&gt;AD968,1,0)</f>
        <v>1</v>
      </c>
      <c r="AG968">
        <f t="shared" ref="AG968:AG1031" si="781">IF(AF968&gt;0,0,1)</f>
        <v>0</v>
      </c>
      <c r="AH968">
        <f t="shared" ref="AH968:AH1031" si="782">IF(AC968&gt;AD968,AC968-AD968,AD968-AC968)</f>
        <v>3.3720449335819502</v>
      </c>
      <c r="AK968">
        <v>961</v>
      </c>
      <c r="AL968">
        <v>23.308476586590583</v>
      </c>
      <c r="AM968">
        <v>32.98615811910431</v>
      </c>
      <c r="AO968">
        <f t="shared" ref="AO968:AO1031" si="783">IF(AL968&gt;AM968,1,0)</f>
        <v>0</v>
      </c>
      <c r="AP968">
        <f t="shared" ref="AP968:AP1031" si="784">IF(AO968&gt;0,0,1)</f>
        <v>1</v>
      </c>
      <c r="AQ968">
        <f t="shared" ref="AQ968:AQ1031" si="785">IF(AL968&gt;AM968,AL968-AM968,AM968-AL968)</f>
        <v>9.6776815325137271</v>
      </c>
      <c r="AT968">
        <v>961</v>
      </c>
      <c r="AU968">
        <v>20.144449549566989</v>
      </c>
      <c r="AV968">
        <v>17.96041031140695</v>
      </c>
      <c r="AX968">
        <f t="shared" ref="AX968:AX1031" si="786">IF(AU968&gt;AV968,1,0)</f>
        <v>1</v>
      </c>
      <c r="AY968">
        <f t="shared" ref="AY968:AY1031" si="787">IF(AX968&gt;0,0,1)</f>
        <v>0</v>
      </c>
      <c r="AZ968">
        <f t="shared" ref="AZ968:AZ1031" si="788">IF(AU968&gt;AV968,AU968-AV968,AV968-AU968)</f>
        <v>2.1840392381600395</v>
      </c>
      <c r="BC968">
        <v>961</v>
      </c>
      <c r="BD968" t="e">
        <v>#N/A</v>
      </c>
      <c r="BE968" t="e">
        <v>#N/A</v>
      </c>
      <c r="BG968" t="e">
        <f t="shared" ref="BG968:BG1031" si="789">IF(BD968&gt;BE968,1,0)</f>
        <v>#N/A</v>
      </c>
      <c r="BH968" t="e">
        <f t="shared" ref="BH968:BH1031" si="790">IF(BG968&gt;0,0,1)</f>
        <v>#N/A</v>
      </c>
      <c r="BI968" t="e">
        <f t="shared" ref="BI968:BI1031" si="791">IF(BD968&gt;BE968,BD968-BE968,BE968-BD968)</f>
        <v>#N/A</v>
      </c>
      <c r="BL968">
        <v>961</v>
      </c>
      <c r="BM968">
        <v>29.384224319566016</v>
      </c>
      <c r="BN968">
        <v>9.9982428473472638</v>
      </c>
      <c r="BP968">
        <f t="shared" ref="BP968:BP1031" si="792">IF(BM968&gt;BN968,1,0)</f>
        <v>1</v>
      </c>
      <c r="BQ968">
        <f t="shared" ref="BQ968:BQ1031" si="793">IF(BP968&gt;0,0,1)</f>
        <v>0</v>
      </c>
      <c r="BR968">
        <f t="shared" ref="BR968:BR1031" si="794">IF(BM968&gt;BN968,BM968-BN968,BN968-BM968)</f>
        <v>19.385981472218752</v>
      </c>
      <c r="BU968">
        <v>961</v>
      </c>
      <c r="BV968">
        <v>17.139516032151167</v>
      </c>
      <c r="BW968">
        <v>21.567946115203416</v>
      </c>
      <c r="BY968">
        <f t="shared" ref="BY968:BY1031" si="795">IF(BV968&gt;BW968,1,0)</f>
        <v>0</v>
      </c>
      <c r="BZ968">
        <f t="shared" ref="BZ968:BZ1031" si="796">IF(BY968&gt;0,0,1)</f>
        <v>1</v>
      </c>
      <c r="CA968">
        <f t="shared" ref="CA968:CA1031" si="797">IF(BV968&gt;BW968,BV968-BW968,BW968-BV968)</f>
        <v>4.4284300830522483</v>
      </c>
      <c r="CD968">
        <v>961</v>
      </c>
      <c r="CE968">
        <v>18.241654090755265</v>
      </c>
      <c r="CF968">
        <v>32.578459836196544</v>
      </c>
      <c r="CH968">
        <f t="shared" ref="CH968:CH1031" si="798">IF(CE968&gt;CF968,1,0)</f>
        <v>0</v>
      </c>
      <c r="CI968">
        <f t="shared" ref="CI968:CI1031" si="799">IF(CH968&gt;0,0,1)</f>
        <v>1</v>
      </c>
      <c r="CJ968">
        <f t="shared" ref="CJ968:CJ1031" si="800">IF(CE968&gt;CF968,CE968-CF968,CF968-CE968)</f>
        <v>14.336805745441279</v>
      </c>
      <c r="CM968">
        <v>961</v>
      </c>
      <c r="CN968">
        <v>21.173446688788044</v>
      </c>
      <c r="CO968">
        <v>19.01749001501987</v>
      </c>
      <c r="CQ968">
        <f t="shared" ref="CQ968:CQ1031" si="801">IF(CN968&gt;CO968,1,0)</f>
        <v>1</v>
      </c>
      <c r="CR968">
        <f t="shared" ref="CR968:CR1031" si="802">IF(CQ968&gt;0,0,1)</f>
        <v>0</v>
      </c>
      <c r="CS968">
        <f t="shared" ref="CS968:CS1031" si="803">IF(CN968&gt;CO968,CN968-CO968,CO968-CN968)</f>
        <v>2.1559566737681735</v>
      </c>
      <c r="CV968">
        <v>961</v>
      </c>
      <c r="CW968">
        <v>22.061879206037922</v>
      </c>
      <c r="CX968">
        <v>20.411794278824857</v>
      </c>
      <c r="CZ968">
        <f t="shared" ref="CZ968:CZ1031" si="804">IF(CW968&gt;CX968,1,0)</f>
        <v>1</v>
      </c>
      <c r="DA968">
        <f t="shared" ref="DA968:DA1031" si="805">IF(CZ968&gt;0,0,1)</f>
        <v>0</v>
      </c>
      <c r="DB968">
        <f t="shared" ref="DB968:DB1031" si="806">IF(CW968&gt;CX968,CW968-CX968,CX968-CW968)</f>
        <v>1.6500849272130651</v>
      </c>
      <c r="DE968">
        <v>961</v>
      </c>
      <c r="DF968">
        <v>21.052447618260953</v>
      </c>
      <c r="DG968">
        <v>12.348801127799263</v>
      </c>
      <c r="DI968">
        <f t="shared" ref="DI968:DI1031" si="807">IF(DF968&gt;DG968,1,0)</f>
        <v>1</v>
      </c>
      <c r="DJ968">
        <f t="shared" ref="DJ968:DJ1031" si="808">IF(DI968&gt;0,0,1)</f>
        <v>0</v>
      </c>
      <c r="DK968">
        <f t="shared" ref="DK968:DK1031" si="809">IF(DF968&gt;DG968,DF968-DG968,DG968-DF968)</f>
        <v>8.7036464904616899</v>
      </c>
      <c r="DN968">
        <v>961</v>
      </c>
      <c r="DO968">
        <v>27.223094193497086</v>
      </c>
      <c r="DP968">
        <v>21.908999033791901</v>
      </c>
      <c r="DR968">
        <f t="shared" ref="DR968:DR1031" si="810">IF(DO968&gt;DP968,1,0)</f>
        <v>1</v>
      </c>
      <c r="DS968">
        <f t="shared" ref="DS968:DS1031" si="811">IF(DR968&gt;0,0,1)</f>
        <v>0</v>
      </c>
      <c r="DT968">
        <f t="shared" ref="DT968:DT1031" si="812">IF(DO968&gt;DP968,DO968-DP968,DP968-DO968)</f>
        <v>5.314095159705186</v>
      </c>
      <c r="DW968">
        <v>961</v>
      </c>
      <c r="DX968">
        <v>13.228913912717363</v>
      </c>
      <c r="DY968">
        <v>17.87724912905421</v>
      </c>
      <c r="EA968">
        <f t="shared" ref="EA968:EA1031" si="813">IF(DX968&gt;DY968,1,0)</f>
        <v>0</v>
      </c>
      <c r="EB968">
        <f t="shared" ref="EB968:EB1031" si="814">IF(EA968&gt;0,0,1)</f>
        <v>1</v>
      </c>
      <c r="EC968">
        <f t="shared" ref="EC968:EC1031" si="815">IF(DX968&gt;DY968,DX968-DY968,DY968-DX968)</f>
        <v>4.6483352163368465</v>
      </c>
      <c r="EF968">
        <v>961</v>
      </c>
      <c r="EG968">
        <v>19.852566350855547</v>
      </c>
      <c r="EH968">
        <v>14.862940809103335</v>
      </c>
      <c r="EJ968">
        <f t="shared" ref="EJ968:EJ1031" si="816">IF(EG968&gt;EH968,1,0)</f>
        <v>1</v>
      </c>
      <c r="EK968">
        <f t="shared" ref="EK968:EK1031" si="817">IF(EJ968&gt;0,0,1)</f>
        <v>0</v>
      </c>
      <c r="EL968">
        <f t="shared" ref="EL968:EL1031" si="818">IF(EG968&gt;EH968,EG968-EH968,EH968-EG968)</f>
        <v>4.9896255417522113</v>
      </c>
      <c r="EO968">
        <v>961</v>
      </c>
      <c r="EP968">
        <v>21.003621876384948</v>
      </c>
      <c r="EQ968">
        <v>45.005524647801352</v>
      </c>
      <c r="ES968">
        <f t="shared" ref="ES968:ES1031" si="819">IF(EP968&gt;EQ968,1,0)</f>
        <v>0</v>
      </c>
      <c r="ET968">
        <f t="shared" ref="ET968:ET1031" si="820">IF(ES968&gt;0,0,1)</f>
        <v>1</v>
      </c>
      <c r="EU968">
        <f t="shared" ref="EU968:EU1031" si="821">IF(EP968&gt;EQ968,EP968-EQ968,EQ968-EP968)</f>
        <v>24.001902771416404</v>
      </c>
    </row>
    <row r="969" spans="1:151" x14ac:dyDescent="0.25">
      <c r="A969">
        <v>962</v>
      </c>
      <c r="B969">
        <v>13.714169524512231</v>
      </c>
      <c r="C969">
        <v>28.236717830207525</v>
      </c>
      <c r="E969">
        <f t="shared" si="771"/>
        <v>0</v>
      </c>
      <c r="F969">
        <f t="shared" si="773"/>
        <v>1</v>
      </c>
      <c r="G969">
        <f t="shared" si="772"/>
        <v>14.522548305695294</v>
      </c>
      <c r="J969">
        <v>962</v>
      </c>
      <c r="K969">
        <v>19.93944931483642</v>
      </c>
      <c r="L969">
        <v>27.442555926232348</v>
      </c>
      <c r="N969">
        <f t="shared" si="774"/>
        <v>0</v>
      </c>
      <c r="O969">
        <f t="shared" si="775"/>
        <v>1</v>
      </c>
      <c r="P969">
        <f t="shared" si="776"/>
        <v>7.5031066113959284</v>
      </c>
      <c r="S969">
        <v>962</v>
      </c>
      <c r="T969">
        <v>19.403514976601087</v>
      </c>
      <c r="U969">
        <v>31.242345946514583</v>
      </c>
      <c r="W969">
        <f t="shared" si="777"/>
        <v>0</v>
      </c>
      <c r="X969">
        <f t="shared" si="778"/>
        <v>1</v>
      </c>
      <c r="Y969">
        <f t="shared" si="779"/>
        <v>11.838830969913495</v>
      </c>
      <c r="AB969">
        <v>962</v>
      </c>
      <c r="AC969">
        <v>20.261902880924922</v>
      </c>
      <c r="AD969">
        <v>19.944080905547541</v>
      </c>
      <c r="AF969">
        <f t="shared" si="780"/>
        <v>1</v>
      </c>
      <c r="AG969">
        <f t="shared" si="781"/>
        <v>0</v>
      </c>
      <c r="AH969">
        <f t="shared" si="782"/>
        <v>0.31782197537738099</v>
      </c>
      <c r="AK969">
        <v>962</v>
      </c>
      <c r="AL969">
        <v>12.324869866664205</v>
      </c>
      <c r="AM969">
        <v>40.704325148618643</v>
      </c>
      <c r="AO969">
        <f t="shared" si="783"/>
        <v>0</v>
      </c>
      <c r="AP969">
        <f t="shared" si="784"/>
        <v>1</v>
      </c>
      <c r="AQ969">
        <f t="shared" si="785"/>
        <v>28.379455281954439</v>
      </c>
      <c r="AT969">
        <v>962</v>
      </c>
      <c r="AU969">
        <v>19.214463688941688</v>
      </c>
      <c r="AV969">
        <v>25.644187175320791</v>
      </c>
      <c r="AX969">
        <f t="shared" si="786"/>
        <v>0</v>
      </c>
      <c r="AY969">
        <f t="shared" si="787"/>
        <v>1</v>
      </c>
      <c r="AZ969">
        <f t="shared" si="788"/>
        <v>6.4297234863791033</v>
      </c>
      <c r="BC969">
        <v>962</v>
      </c>
      <c r="BD969" t="e">
        <v>#N/A</v>
      </c>
      <c r="BE969" t="e">
        <v>#N/A</v>
      </c>
      <c r="BG969" t="e">
        <f t="shared" si="789"/>
        <v>#N/A</v>
      </c>
      <c r="BH969" t="e">
        <f t="shared" si="790"/>
        <v>#N/A</v>
      </c>
      <c r="BI969" t="e">
        <f t="shared" si="791"/>
        <v>#N/A</v>
      </c>
      <c r="BL969">
        <v>962</v>
      </c>
      <c r="BM969">
        <v>30.412934081800202</v>
      </c>
      <c r="BN969">
        <v>10.967936426031882</v>
      </c>
      <c r="BP969">
        <f t="shared" si="792"/>
        <v>1</v>
      </c>
      <c r="BQ969">
        <f t="shared" si="793"/>
        <v>0</v>
      </c>
      <c r="BR969">
        <f t="shared" si="794"/>
        <v>19.444997655768319</v>
      </c>
      <c r="BU969">
        <v>962</v>
      </c>
      <c r="BV969">
        <v>23.984367292287498</v>
      </c>
      <c r="BW969">
        <v>19.942617124502664</v>
      </c>
      <c r="BY969">
        <f t="shared" si="795"/>
        <v>1</v>
      </c>
      <c r="BZ969">
        <f t="shared" si="796"/>
        <v>0</v>
      </c>
      <c r="CA969">
        <f t="shared" si="797"/>
        <v>4.0417501677848335</v>
      </c>
      <c r="CD969">
        <v>962</v>
      </c>
      <c r="CE969">
        <v>16.614263395901471</v>
      </c>
      <c r="CF969">
        <v>42.646836066617382</v>
      </c>
      <c r="CH969">
        <f t="shared" si="798"/>
        <v>0</v>
      </c>
      <c r="CI969">
        <f t="shared" si="799"/>
        <v>1</v>
      </c>
      <c r="CJ969">
        <f t="shared" si="800"/>
        <v>26.032572670715911</v>
      </c>
      <c r="CM969">
        <v>962</v>
      </c>
      <c r="CN969">
        <v>19.503103981678759</v>
      </c>
      <c r="CO969">
        <v>38.157596499717869</v>
      </c>
      <c r="CQ969">
        <f t="shared" si="801"/>
        <v>0</v>
      </c>
      <c r="CR969">
        <f t="shared" si="802"/>
        <v>1</v>
      </c>
      <c r="CS969">
        <f t="shared" si="803"/>
        <v>18.65449251803911</v>
      </c>
      <c r="CV969">
        <v>962</v>
      </c>
      <c r="CW969">
        <v>19.740776143330759</v>
      </c>
      <c r="CX969">
        <v>15.448052850597534</v>
      </c>
      <c r="CZ969">
        <f t="shared" si="804"/>
        <v>1</v>
      </c>
      <c r="DA969">
        <f t="shared" si="805"/>
        <v>0</v>
      </c>
      <c r="DB969">
        <f t="shared" si="806"/>
        <v>4.2927232927332248</v>
      </c>
      <c r="DE969">
        <v>962</v>
      </c>
      <c r="DF969">
        <v>16.034231010778839</v>
      </c>
      <c r="DG969">
        <v>25.264231807319668</v>
      </c>
      <c r="DI969">
        <f t="shared" si="807"/>
        <v>0</v>
      </c>
      <c r="DJ969">
        <f t="shared" si="808"/>
        <v>1</v>
      </c>
      <c r="DK969">
        <f t="shared" si="809"/>
        <v>9.2300007965408284</v>
      </c>
      <c r="DN969">
        <v>962</v>
      </c>
      <c r="DO969">
        <v>24.36133049253807</v>
      </c>
      <c r="DP969">
        <v>19.188342327431126</v>
      </c>
      <c r="DR969">
        <f t="shared" si="810"/>
        <v>1</v>
      </c>
      <c r="DS969">
        <f t="shared" si="811"/>
        <v>0</v>
      </c>
      <c r="DT969">
        <f t="shared" si="812"/>
        <v>5.1729881651069434</v>
      </c>
      <c r="DW969">
        <v>962</v>
      </c>
      <c r="DX969">
        <v>14.851882607291856</v>
      </c>
      <c r="DY969">
        <v>19.887957656574695</v>
      </c>
      <c r="EA969">
        <f t="shared" si="813"/>
        <v>0</v>
      </c>
      <c r="EB969">
        <f t="shared" si="814"/>
        <v>1</v>
      </c>
      <c r="EC969">
        <f t="shared" si="815"/>
        <v>5.0360750492828394</v>
      </c>
      <c r="EF969">
        <v>962</v>
      </c>
      <c r="EG969">
        <v>20.506579979141957</v>
      </c>
      <c r="EH969">
        <v>13.672486046824163</v>
      </c>
      <c r="EJ969">
        <f t="shared" si="816"/>
        <v>1</v>
      </c>
      <c r="EK969">
        <f t="shared" si="817"/>
        <v>0</v>
      </c>
      <c r="EL969">
        <f t="shared" si="818"/>
        <v>6.8340939323177938</v>
      </c>
      <c r="EO969">
        <v>962</v>
      </c>
      <c r="EP969">
        <v>22.439625771858772</v>
      </c>
      <c r="EQ969">
        <v>46.923553551807217</v>
      </c>
      <c r="ES969">
        <f t="shared" si="819"/>
        <v>0</v>
      </c>
      <c r="ET969">
        <f t="shared" si="820"/>
        <v>1</v>
      </c>
      <c r="EU969">
        <f t="shared" si="821"/>
        <v>24.483927779948445</v>
      </c>
    </row>
    <row r="970" spans="1:151" x14ac:dyDescent="0.25">
      <c r="A970">
        <v>963</v>
      </c>
      <c r="B970">
        <v>8.3584176361155649</v>
      </c>
      <c r="C970">
        <v>30.401514252164116</v>
      </c>
      <c r="E970">
        <f t="shared" si="771"/>
        <v>0</v>
      </c>
      <c r="F970">
        <f t="shared" si="773"/>
        <v>1</v>
      </c>
      <c r="G970">
        <f t="shared" si="772"/>
        <v>22.043096616048551</v>
      </c>
      <c r="J970">
        <v>963</v>
      </c>
      <c r="K970">
        <v>18.890158184199937</v>
      </c>
      <c r="L970">
        <v>24.520890062692793</v>
      </c>
      <c r="N970">
        <f t="shared" si="774"/>
        <v>0</v>
      </c>
      <c r="O970">
        <f t="shared" si="775"/>
        <v>1</v>
      </c>
      <c r="P970">
        <f t="shared" si="776"/>
        <v>5.6307318784928562</v>
      </c>
      <c r="S970">
        <v>963</v>
      </c>
      <c r="T970">
        <v>15.242618387957457</v>
      </c>
      <c r="U970">
        <v>23.741903007416219</v>
      </c>
      <c r="W970">
        <f t="shared" si="777"/>
        <v>0</v>
      </c>
      <c r="X970">
        <f t="shared" si="778"/>
        <v>1</v>
      </c>
      <c r="Y970">
        <f t="shared" si="779"/>
        <v>8.4992846194587628</v>
      </c>
      <c r="AB970">
        <v>963</v>
      </c>
      <c r="AC970">
        <v>25.003216457942266</v>
      </c>
      <c r="AD970">
        <v>16.150328530316649</v>
      </c>
      <c r="AF970">
        <f t="shared" si="780"/>
        <v>1</v>
      </c>
      <c r="AG970">
        <f t="shared" si="781"/>
        <v>0</v>
      </c>
      <c r="AH970">
        <f t="shared" si="782"/>
        <v>8.8528879276256163</v>
      </c>
      <c r="AK970">
        <v>963</v>
      </c>
      <c r="AL970">
        <v>13.880047940460411</v>
      </c>
      <c r="AM970">
        <v>43.816633181149442</v>
      </c>
      <c r="AO970">
        <f t="shared" si="783"/>
        <v>0</v>
      </c>
      <c r="AP970">
        <f t="shared" si="784"/>
        <v>1</v>
      </c>
      <c r="AQ970">
        <f t="shared" si="785"/>
        <v>29.93658524068903</v>
      </c>
      <c r="AT970">
        <v>963</v>
      </c>
      <c r="AU970">
        <v>19.468636591020818</v>
      </c>
      <c r="AV970">
        <v>34.526281490847623</v>
      </c>
      <c r="AX970">
        <f t="shared" si="786"/>
        <v>0</v>
      </c>
      <c r="AY970">
        <f t="shared" si="787"/>
        <v>1</v>
      </c>
      <c r="AZ970">
        <f t="shared" si="788"/>
        <v>15.057644899826805</v>
      </c>
      <c r="BC970">
        <v>963</v>
      </c>
      <c r="BD970" t="e">
        <v>#N/A</v>
      </c>
      <c r="BE970" t="e">
        <v>#N/A</v>
      </c>
      <c r="BG970" t="e">
        <f t="shared" si="789"/>
        <v>#N/A</v>
      </c>
      <c r="BH970" t="e">
        <f t="shared" si="790"/>
        <v>#N/A</v>
      </c>
      <c r="BI970" t="e">
        <f t="shared" si="791"/>
        <v>#N/A</v>
      </c>
      <c r="BL970">
        <v>963</v>
      </c>
      <c r="BM970">
        <v>26.372563699762566</v>
      </c>
      <c r="BN970">
        <v>7.7757337186307449</v>
      </c>
      <c r="BP970">
        <f t="shared" si="792"/>
        <v>1</v>
      </c>
      <c r="BQ970">
        <f t="shared" si="793"/>
        <v>0</v>
      </c>
      <c r="BR970">
        <f t="shared" si="794"/>
        <v>18.596829981131819</v>
      </c>
      <c r="BU970">
        <v>963</v>
      </c>
      <c r="BV970">
        <v>16.666630048853083</v>
      </c>
      <c r="BW970">
        <v>19.358334117895787</v>
      </c>
      <c r="BY970">
        <f t="shared" si="795"/>
        <v>0</v>
      </c>
      <c r="BZ970">
        <f t="shared" si="796"/>
        <v>1</v>
      </c>
      <c r="CA970">
        <f t="shared" si="797"/>
        <v>2.6917040690427037</v>
      </c>
      <c r="CD970">
        <v>963</v>
      </c>
      <c r="CE970">
        <v>11.901609725468678</v>
      </c>
      <c r="CF970">
        <v>21.526383785446669</v>
      </c>
      <c r="CH970">
        <f t="shared" si="798"/>
        <v>0</v>
      </c>
      <c r="CI970">
        <f t="shared" si="799"/>
        <v>1</v>
      </c>
      <c r="CJ970">
        <f t="shared" si="800"/>
        <v>9.624774059977991</v>
      </c>
      <c r="CM970">
        <v>963</v>
      </c>
      <c r="CN970">
        <v>21.910224528385292</v>
      </c>
      <c r="CO970">
        <v>13.796588828970926</v>
      </c>
      <c r="CQ970">
        <f t="shared" si="801"/>
        <v>1</v>
      </c>
      <c r="CR970">
        <f t="shared" si="802"/>
        <v>0</v>
      </c>
      <c r="CS970">
        <f t="shared" si="803"/>
        <v>8.1136356994143668</v>
      </c>
      <c r="CV970">
        <v>963</v>
      </c>
      <c r="CW970">
        <v>23.956593684465325</v>
      </c>
      <c r="CX970">
        <v>12.633522475614077</v>
      </c>
      <c r="CZ970">
        <f t="shared" si="804"/>
        <v>1</v>
      </c>
      <c r="DA970">
        <f t="shared" si="805"/>
        <v>0</v>
      </c>
      <c r="DB970">
        <f t="shared" si="806"/>
        <v>11.323071208851248</v>
      </c>
      <c r="DE970">
        <v>963</v>
      </c>
      <c r="DF970">
        <v>22.243164466231484</v>
      </c>
      <c r="DG970">
        <v>27.767601209084624</v>
      </c>
      <c r="DI970">
        <f t="shared" si="807"/>
        <v>0</v>
      </c>
      <c r="DJ970">
        <f t="shared" si="808"/>
        <v>1</v>
      </c>
      <c r="DK970">
        <f t="shared" si="809"/>
        <v>5.5244367428531405</v>
      </c>
      <c r="DN970">
        <v>963</v>
      </c>
      <c r="DO970">
        <v>22.152467128764144</v>
      </c>
      <c r="DP970">
        <v>20.061754056993173</v>
      </c>
      <c r="DR970">
        <f t="shared" si="810"/>
        <v>1</v>
      </c>
      <c r="DS970">
        <f t="shared" si="811"/>
        <v>0</v>
      </c>
      <c r="DT970">
        <f t="shared" si="812"/>
        <v>2.0907130717709705</v>
      </c>
      <c r="DW970">
        <v>963</v>
      </c>
      <c r="DX970">
        <v>8.0618684746523979</v>
      </c>
      <c r="DY970">
        <v>23.58308272313004</v>
      </c>
      <c r="EA970">
        <f t="shared" si="813"/>
        <v>0</v>
      </c>
      <c r="EB970">
        <f t="shared" si="814"/>
        <v>1</v>
      </c>
      <c r="EC970">
        <f t="shared" si="815"/>
        <v>15.521214248477643</v>
      </c>
      <c r="EF970">
        <v>963</v>
      </c>
      <c r="EG970">
        <v>20.371751487706184</v>
      </c>
      <c r="EH970">
        <v>18.186050036835173</v>
      </c>
      <c r="EJ970">
        <f t="shared" si="816"/>
        <v>1</v>
      </c>
      <c r="EK970">
        <f t="shared" si="817"/>
        <v>0</v>
      </c>
      <c r="EL970">
        <f t="shared" si="818"/>
        <v>2.1857014508710115</v>
      </c>
      <c r="EO970">
        <v>963</v>
      </c>
      <c r="EP970">
        <v>14.790297342656636</v>
      </c>
      <c r="EQ970">
        <v>6.3941233791740935</v>
      </c>
      <c r="ES970">
        <f t="shared" si="819"/>
        <v>1</v>
      </c>
      <c r="ET970">
        <f t="shared" si="820"/>
        <v>0</v>
      </c>
      <c r="EU970">
        <f t="shared" si="821"/>
        <v>8.3961739634825427</v>
      </c>
    </row>
    <row r="971" spans="1:151" x14ac:dyDescent="0.25">
      <c r="A971">
        <v>964</v>
      </c>
      <c r="B971">
        <v>6.4639152737000796</v>
      </c>
      <c r="C971">
        <v>30.82946986060044</v>
      </c>
      <c r="E971">
        <f t="shared" si="771"/>
        <v>0</v>
      </c>
      <c r="F971">
        <f t="shared" si="773"/>
        <v>1</v>
      </c>
      <c r="G971">
        <f t="shared" si="772"/>
        <v>24.365554586900359</v>
      </c>
      <c r="J971">
        <v>964</v>
      </c>
      <c r="K971">
        <v>18.971363861447848</v>
      </c>
      <c r="L971">
        <v>27.534925705477924</v>
      </c>
      <c r="N971">
        <f t="shared" si="774"/>
        <v>0</v>
      </c>
      <c r="O971">
        <f t="shared" si="775"/>
        <v>1</v>
      </c>
      <c r="P971">
        <f t="shared" si="776"/>
        <v>8.563561844030076</v>
      </c>
      <c r="S971">
        <v>964</v>
      </c>
      <c r="T971">
        <v>15.814915701239304</v>
      </c>
      <c r="U971">
        <v>54.773169031875881</v>
      </c>
      <c r="W971">
        <f t="shared" si="777"/>
        <v>0</v>
      </c>
      <c r="X971">
        <f t="shared" si="778"/>
        <v>1</v>
      </c>
      <c r="Y971">
        <f t="shared" si="779"/>
        <v>38.95825333063658</v>
      </c>
      <c r="AB971">
        <v>964</v>
      </c>
      <c r="AC971">
        <v>21.225848348441083</v>
      </c>
      <c r="AD971">
        <v>18.776011546985622</v>
      </c>
      <c r="AF971">
        <f t="shared" si="780"/>
        <v>1</v>
      </c>
      <c r="AG971">
        <f t="shared" si="781"/>
        <v>0</v>
      </c>
      <c r="AH971">
        <f t="shared" si="782"/>
        <v>2.4498368014554615</v>
      </c>
      <c r="AK971">
        <v>964</v>
      </c>
      <c r="AL971">
        <v>29.213090606041845</v>
      </c>
      <c r="AM971">
        <v>27.407982102907678</v>
      </c>
      <c r="AO971">
        <f t="shared" si="783"/>
        <v>1</v>
      </c>
      <c r="AP971">
        <f t="shared" si="784"/>
        <v>0</v>
      </c>
      <c r="AQ971">
        <f t="shared" si="785"/>
        <v>1.8051085031341678</v>
      </c>
      <c r="AT971">
        <v>964</v>
      </c>
      <c r="AU971">
        <v>18.41840294103158</v>
      </c>
      <c r="AV971">
        <v>24.971652005002802</v>
      </c>
      <c r="AX971">
        <f t="shared" si="786"/>
        <v>0</v>
      </c>
      <c r="AY971">
        <f t="shared" si="787"/>
        <v>1</v>
      </c>
      <c r="AZ971">
        <f t="shared" si="788"/>
        <v>6.5532490639712222</v>
      </c>
      <c r="BC971">
        <v>964</v>
      </c>
      <c r="BD971" t="e">
        <v>#N/A</v>
      </c>
      <c r="BE971" t="e">
        <v>#N/A</v>
      </c>
      <c r="BG971" t="e">
        <f t="shared" si="789"/>
        <v>#N/A</v>
      </c>
      <c r="BH971" t="e">
        <f t="shared" si="790"/>
        <v>#N/A</v>
      </c>
      <c r="BI971" t="e">
        <f t="shared" si="791"/>
        <v>#N/A</v>
      </c>
      <c r="BL971">
        <v>964</v>
      </c>
      <c r="BM971">
        <v>33.728849283643726</v>
      </c>
      <c r="BN971">
        <v>12.549251444541332</v>
      </c>
      <c r="BP971">
        <f t="shared" si="792"/>
        <v>1</v>
      </c>
      <c r="BQ971">
        <f t="shared" si="793"/>
        <v>0</v>
      </c>
      <c r="BR971">
        <f t="shared" si="794"/>
        <v>21.179597839102392</v>
      </c>
      <c r="BU971">
        <v>964</v>
      </c>
      <c r="BV971">
        <v>17.990501993961825</v>
      </c>
      <c r="BW971">
        <v>20.627176919536652</v>
      </c>
      <c r="BY971">
        <f t="shared" si="795"/>
        <v>0</v>
      </c>
      <c r="BZ971">
        <f t="shared" si="796"/>
        <v>1</v>
      </c>
      <c r="CA971">
        <f t="shared" si="797"/>
        <v>2.6366749255748267</v>
      </c>
      <c r="CD971">
        <v>964</v>
      </c>
      <c r="CE971">
        <v>24.419528049821032</v>
      </c>
      <c r="CF971">
        <v>25.701941996825404</v>
      </c>
      <c r="CH971">
        <f t="shared" si="798"/>
        <v>0</v>
      </c>
      <c r="CI971">
        <f t="shared" si="799"/>
        <v>1</v>
      </c>
      <c r="CJ971">
        <f t="shared" si="800"/>
        <v>1.2824139470043718</v>
      </c>
      <c r="CM971">
        <v>964</v>
      </c>
      <c r="CN971">
        <v>26.359410991941822</v>
      </c>
      <c r="CO971">
        <v>30.568950984440228</v>
      </c>
      <c r="CQ971">
        <f t="shared" si="801"/>
        <v>0</v>
      </c>
      <c r="CR971">
        <f t="shared" si="802"/>
        <v>1</v>
      </c>
      <c r="CS971">
        <f t="shared" si="803"/>
        <v>4.2095399924984065</v>
      </c>
      <c r="CV971">
        <v>964</v>
      </c>
      <c r="CW971">
        <v>23.429956234117448</v>
      </c>
      <c r="CX971">
        <v>15.717591808219316</v>
      </c>
      <c r="CZ971">
        <f t="shared" si="804"/>
        <v>1</v>
      </c>
      <c r="DA971">
        <f t="shared" si="805"/>
        <v>0</v>
      </c>
      <c r="DB971">
        <f t="shared" si="806"/>
        <v>7.7123644258981319</v>
      </c>
      <c r="DE971">
        <v>964</v>
      </c>
      <c r="DF971">
        <v>25.6765425853959</v>
      </c>
      <c r="DG971">
        <v>17.049732256259514</v>
      </c>
      <c r="DI971">
        <f t="shared" si="807"/>
        <v>1</v>
      </c>
      <c r="DJ971">
        <f t="shared" si="808"/>
        <v>0</v>
      </c>
      <c r="DK971">
        <f t="shared" si="809"/>
        <v>8.6268103291363865</v>
      </c>
      <c r="DN971">
        <v>964</v>
      </c>
      <c r="DO971">
        <v>26.387161465991809</v>
      </c>
      <c r="DP971">
        <v>22.984782133452143</v>
      </c>
      <c r="DR971">
        <f t="shared" si="810"/>
        <v>1</v>
      </c>
      <c r="DS971">
        <f t="shared" si="811"/>
        <v>0</v>
      </c>
      <c r="DT971">
        <f t="shared" si="812"/>
        <v>3.4023793325396667</v>
      </c>
      <c r="DW971">
        <v>964</v>
      </c>
      <c r="DX971">
        <v>16.155299197943513</v>
      </c>
      <c r="DY971">
        <v>19.672215825897478</v>
      </c>
      <c r="EA971">
        <f t="shared" si="813"/>
        <v>0</v>
      </c>
      <c r="EB971">
        <f t="shared" si="814"/>
        <v>1</v>
      </c>
      <c r="EC971">
        <f t="shared" si="815"/>
        <v>3.5169166279539645</v>
      </c>
      <c r="EF971">
        <v>964</v>
      </c>
      <c r="EG971">
        <v>23.127758277711806</v>
      </c>
      <c r="EH971">
        <v>21.720277593303855</v>
      </c>
      <c r="EJ971">
        <f t="shared" si="816"/>
        <v>1</v>
      </c>
      <c r="EK971">
        <f t="shared" si="817"/>
        <v>0</v>
      </c>
      <c r="EL971">
        <f t="shared" si="818"/>
        <v>1.4074806844079504</v>
      </c>
      <c r="EO971">
        <v>964</v>
      </c>
      <c r="EP971">
        <v>22.788217985975059</v>
      </c>
      <c r="EQ971">
        <v>32.719430664565216</v>
      </c>
      <c r="ES971">
        <f t="shared" si="819"/>
        <v>0</v>
      </c>
      <c r="ET971">
        <f t="shared" si="820"/>
        <v>1</v>
      </c>
      <c r="EU971">
        <f t="shared" si="821"/>
        <v>9.9312126785901569</v>
      </c>
    </row>
    <row r="972" spans="1:151" x14ac:dyDescent="0.25">
      <c r="A972">
        <v>965</v>
      </c>
      <c r="B972">
        <v>13.425726364152695</v>
      </c>
      <c r="C972">
        <v>46.776342375763377</v>
      </c>
      <c r="E972">
        <f t="shared" si="771"/>
        <v>0</v>
      </c>
      <c r="F972">
        <f t="shared" si="773"/>
        <v>1</v>
      </c>
      <c r="G972">
        <f t="shared" si="772"/>
        <v>33.350616011610683</v>
      </c>
      <c r="J972">
        <v>965</v>
      </c>
      <c r="K972">
        <v>18.17231379907215</v>
      </c>
      <c r="L972">
        <v>27.534308275395926</v>
      </c>
      <c r="N972">
        <f t="shared" si="774"/>
        <v>0</v>
      </c>
      <c r="O972">
        <f t="shared" si="775"/>
        <v>1</v>
      </c>
      <c r="P972">
        <f t="shared" si="776"/>
        <v>9.3619944763237761</v>
      </c>
      <c r="S972">
        <v>965</v>
      </c>
      <c r="T972">
        <v>21.17502254233089</v>
      </c>
      <c r="U972">
        <v>38.79509710224368</v>
      </c>
      <c r="W972">
        <f t="shared" si="777"/>
        <v>0</v>
      </c>
      <c r="X972">
        <f t="shared" si="778"/>
        <v>1</v>
      </c>
      <c r="Y972">
        <f t="shared" si="779"/>
        <v>17.620074559912791</v>
      </c>
      <c r="AB972">
        <v>965</v>
      </c>
      <c r="AC972">
        <v>19.156055769024434</v>
      </c>
      <c r="AD972">
        <v>18.88671212618193</v>
      </c>
      <c r="AF972">
        <f t="shared" si="780"/>
        <v>1</v>
      </c>
      <c r="AG972">
        <f t="shared" si="781"/>
        <v>0</v>
      </c>
      <c r="AH972">
        <f t="shared" si="782"/>
        <v>0.26934364284250378</v>
      </c>
      <c r="AK972">
        <v>965</v>
      </c>
      <c r="AL972">
        <v>18.818347429268762</v>
      </c>
      <c r="AM972">
        <v>13.482586731778328</v>
      </c>
      <c r="AO972">
        <f t="shared" si="783"/>
        <v>1</v>
      </c>
      <c r="AP972">
        <f t="shared" si="784"/>
        <v>0</v>
      </c>
      <c r="AQ972">
        <f t="shared" si="785"/>
        <v>5.3357606974904339</v>
      </c>
      <c r="AT972">
        <v>965</v>
      </c>
      <c r="AU972">
        <v>18.826920590000856</v>
      </c>
      <c r="AV972">
        <v>14.066597639923756</v>
      </c>
      <c r="AX972">
        <f t="shared" si="786"/>
        <v>1</v>
      </c>
      <c r="AY972">
        <f t="shared" si="787"/>
        <v>0</v>
      </c>
      <c r="AZ972">
        <f t="shared" si="788"/>
        <v>4.7603229500771</v>
      </c>
      <c r="BC972">
        <v>965</v>
      </c>
      <c r="BD972" t="e">
        <v>#N/A</v>
      </c>
      <c r="BE972" t="e">
        <v>#N/A</v>
      </c>
      <c r="BG972" t="e">
        <f t="shared" si="789"/>
        <v>#N/A</v>
      </c>
      <c r="BH972" t="e">
        <f t="shared" si="790"/>
        <v>#N/A</v>
      </c>
      <c r="BI972" t="e">
        <f t="shared" si="791"/>
        <v>#N/A</v>
      </c>
      <c r="BL972">
        <v>965</v>
      </c>
      <c r="BM972">
        <v>33.941212028405026</v>
      </c>
      <c r="BN972">
        <v>14.78878545621598</v>
      </c>
      <c r="BP972">
        <f t="shared" si="792"/>
        <v>1</v>
      </c>
      <c r="BQ972">
        <f t="shared" si="793"/>
        <v>0</v>
      </c>
      <c r="BR972">
        <f t="shared" si="794"/>
        <v>19.152426572189047</v>
      </c>
      <c r="BU972">
        <v>965</v>
      </c>
      <c r="BV972">
        <v>18.385837180037459</v>
      </c>
      <c r="BW972">
        <v>23.790284316797475</v>
      </c>
      <c r="BY972">
        <f t="shared" si="795"/>
        <v>0</v>
      </c>
      <c r="BZ972">
        <f t="shared" si="796"/>
        <v>1</v>
      </c>
      <c r="CA972">
        <f t="shared" si="797"/>
        <v>5.404447136760016</v>
      </c>
      <c r="CD972">
        <v>965</v>
      </c>
      <c r="CE972">
        <v>15.080905775183663</v>
      </c>
      <c r="CF972">
        <v>20.13048502372488</v>
      </c>
      <c r="CH972">
        <f t="shared" si="798"/>
        <v>0</v>
      </c>
      <c r="CI972">
        <f t="shared" si="799"/>
        <v>1</v>
      </c>
      <c r="CJ972">
        <f t="shared" si="800"/>
        <v>5.0495792485412174</v>
      </c>
      <c r="CM972">
        <v>965</v>
      </c>
      <c r="CN972">
        <v>17.728180992772323</v>
      </c>
      <c r="CO972">
        <v>19.502977848308525</v>
      </c>
      <c r="CQ972">
        <f t="shared" si="801"/>
        <v>0</v>
      </c>
      <c r="CR972">
        <f t="shared" si="802"/>
        <v>1</v>
      </c>
      <c r="CS972">
        <f t="shared" si="803"/>
        <v>1.7747968555362021</v>
      </c>
      <c r="CV972">
        <v>965</v>
      </c>
      <c r="CW972">
        <v>24.970135094129176</v>
      </c>
      <c r="CX972">
        <v>18.394962097307513</v>
      </c>
      <c r="CZ972">
        <f t="shared" si="804"/>
        <v>1</v>
      </c>
      <c r="DA972">
        <f t="shared" si="805"/>
        <v>0</v>
      </c>
      <c r="DB972">
        <f t="shared" si="806"/>
        <v>6.5751729968216637</v>
      </c>
      <c r="DE972">
        <v>965</v>
      </c>
      <c r="DF972">
        <v>14.858489584063534</v>
      </c>
      <c r="DG972">
        <v>28.88858006364719</v>
      </c>
      <c r="DI972">
        <f t="shared" si="807"/>
        <v>0</v>
      </c>
      <c r="DJ972">
        <f t="shared" si="808"/>
        <v>1</v>
      </c>
      <c r="DK972">
        <f t="shared" si="809"/>
        <v>14.030090479583656</v>
      </c>
      <c r="DN972">
        <v>965</v>
      </c>
      <c r="DO972">
        <v>22.553120076571926</v>
      </c>
      <c r="DP972">
        <v>20.43665563528133</v>
      </c>
      <c r="DR972">
        <f t="shared" si="810"/>
        <v>1</v>
      </c>
      <c r="DS972">
        <f t="shared" si="811"/>
        <v>0</v>
      </c>
      <c r="DT972">
        <f t="shared" si="812"/>
        <v>2.1164644412905957</v>
      </c>
      <c r="DW972">
        <v>965</v>
      </c>
      <c r="DX972">
        <v>8.7440309226677009</v>
      </c>
      <c r="DY972">
        <v>17.546600447324675</v>
      </c>
      <c r="EA972">
        <f t="shared" si="813"/>
        <v>0</v>
      </c>
      <c r="EB972">
        <f t="shared" si="814"/>
        <v>1</v>
      </c>
      <c r="EC972">
        <f t="shared" si="815"/>
        <v>8.802569524656974</v>
      </c>
      <c r="EF972">
        <v>965</v>
      </c>
      <c r="EG972">
        <v>26.101649740143216</v>
      </c>
      <c r="EH972">
        <v>15.301328161768662</v>
      </c>
      <c r="EJ972">
        <f t="shared" si="816"/>
        <v>1</v>
      </c>
      <c r="EK972">
        <f t="shared" si="817"/>
        <v>0</v>
      </c>
      <c r="EL972">
        <f t="shared" si="818"/>
        <v>10.800321578374554</v>
      </c>
      <c r="EO972">
        <v>965</v>
      </c>
      <c r="EP972">
        <v>25.436209151076721</v>
      </c>
      <c r="EQ972">
        <v>23.61977938393353</v>
      </c>
      <c r="ES972">
        <f t="shared" si="819"/>
        <v>1</v>
      </c>
      <c r="ET972">
        <f t="shared" si="820"/>
        <v>0</v>
      </c>
      <c r="EU972">
        <f t="shared" si="821"/>
        <v>1.816429767143191</v>
      </c>
    </row>
    <row r="973" spans="1:151" x14ac:dyDescent="0.25">
      <c r="A973">
        <v>966</v>
      </c>
      <c r="B973">
        <v>10.978889526790535</v>
      </c>
      <c r="C973">
        <v>5.6509902699838328</v>
      </c>
      <c r="E973">
        <f t="shared" si="771"/>
        <v>1</v>
      </c>
      <c r="F973">
        <f t="shared" si="773"/>
        <v>0</v>
      </c>
      <c r="G973">
        <f t="shared" si="772"/>
        <v>5.3278992568067025</v>
      </c>
      <c r="J973">
        <v>966</v>
      </c>
      <c r="K973">
        <v>15.697757867378634</v>
      </c>
      <c r="L973">
        <v>14.632707346025505</v>
      </c>
      <c r="N973">
        <f t="shared" si="774"/>
        <v>1</v>
      </c>
      <c r="O973">
        <f t="shared" si="775"/>
        <v>0</v>
      </c>
      <c r="P973">
        <f t="shared" si="776"/>
        <v>1.0650505213531289</v>
      </c>
      <c r="S973">
        <v>966</v>
      </c>
      <c r="T973">
        <v>12.729308547445882</v>
      </c>
      <c r="U973">
        <v>21.168621699527932</v>
      </c>
      <c r="W973">
        <f t="shared" si="777"/>
        <v>0</v>
      </c>
      <c r="X973">
        <f t="shared" si="778"/>
        <v>1</v>
      </c>
      <c r="Y973">
        <f t="shared" si="779"/>
        <v>8.4393131520820504</v>
      </c>
      <c r="AB973">
        <v>966</v>
      </c>
      <c r="AC973">
        <v>34.342895382987187</v>
      </c>
      <c r="AD973">
        <v>16.760977524533118</v>
      </c>
      <c r="AF973">
        <f t="shared" si="780"/>
        <v>1</v>
      </c>
      <c r="AG973">
        <f t="shared" si="781"/>
        <v>0</v>
      </c>
      <c r="AH973">
        <f t="shared" si="782"/>
        <v>17.581917858454069</v>
      </c>
      <c r="AK973">
        <v>966</v>
      </c>
      <c r="AL973">
        <v>16.612666816769718</v>
      </c>
      <c r="AM973">
        <v>26.681577295791712</v>
      </c>
      <c r="AO973">
        <f t="shared" si="783"/>
        <v>0</v>
      </c>
      <c r="AP973">
        <f t="shared" si="784"/>
        <v>1</v>
      </c>
      <c r="AQ973">
        <f t="shared" si="785"/>
        <v>10.068910479021994</v>
      </c>
      <c r="AT973">
        <v>966</v>
      </c>
      <c r="AU973">
        <v>18.303710959260666</v>
      </c>
      <c r="AV973">
        <v>25.581874472946165</v>
      </c>
      <c r="AX973">
        <f t="shared" si="786"/>
        <v>0</v>
      </c>
      <c r="AY973">
        <f t="shared" si="787"/>
        <v>1</v>
      </c>
      <c r="AZ973">
        <f t="shared" si="788"/>
        <v>7.2781635136854987</v>
      </c>
      <c r="BC973">
        <v>966</v>
      </c>
      <c r="BD973" t="e">
        <v>#N/A</v>
      </c>
      <c r="BE973" t="e">
        <v>#N/A</v>
      </c>
      <c r="BG973" t="e">
        <f t="shared" si="789"/>
        <v>#N/A</v>
      </c>
      <c r="BH973" t="e">
        <f t="shared" si="790"/>
        <v>#N/A</v>
      </c>
      <c r="BI973" t="e">
        <f t="shared" si="791"/>
        <v>#N/A</v>
      </c>
      <c r="BL973">
        <v>966</v>
      </c>
      <c r="BM973">
        <v>20.035933292001278</v>
      </c>
      <c r="BN973">
        <v>12.786793489604467</v>
      </c>
      <c r="BP973">
        <f t="shared" si="792"/>
        <v>1</v>
      </c>
      <c r="BQ973">
        <f t="shared" si="793"/>
        <v>0</v>
      </c>
      <c r="BR973">
        <f t="shared" si="794"/>
        <v>7.2491398023968117</v>
      </c>
      <c r="BU973">
        <v>966</v>
      </c>
      <c r="BV973">
        <v>24.519438670198266</v>
      </c>
      <c r="BW973">
        <v>30.856060673918428</v>
      </c>
      <c r="BY973">
        <f t="shared" si="795"/>
        <v>0</v>
      </c>
      <c r="BZ973">
        <f t="shared" si="796"/>
        <v>1</v>
      </c>
      <c r="CA973">
        <f t="shared" si="797"/>
        <v>6.3366220037201622</v>
      </c>
      <c r="CD973">
        <v>966</v>
      </c>
      <c r="CE973">
        <v>18.895795725794823</v>
      </c>
      <c r="CF973">
        <v>47.462463533038665</v>
      </c>
      <c r="CH973">
        <f t="shared" si="798"/>
        <v>0</v>
      </c>
      <c r="CI973">
        <f t="shared" si="799"/>
        <v>1</v>
      </c>
      <c r="CJ973">
        <f t="shared" si="800"/>
        <v>28.566667807243842</v>
      </c>
      <c r="CM973">
        <v>966</v>
      </c>
      <c r="CN973">
        <v>22.18779837232254</v>
      </c>
      <c r="CO973">
        <v>23.085129089081498</v>
      </c>
      <c r="CQ973">
        <f t="shared" si="801"/>
        <v>0</v>
      </c>
      <c r="CR973">
        <f t="shared" si="802"/>
        <v>1</v>
      </c>
      <c r="CS973">
        <f t="shared" si="803"/>
        <v>0.89733071675895815</v>
      </c>
      <c r="CV973">
        <v>966</v>
      </c>
      <c r="CW973">
        <v>26.440468556192638</v>
      </c>
      <c r="CX973">
        <v>18.623252936574875</v>
      </c>
      <c r="CZ973">
        <f t="shared" si="804"/>
        <v>1</v>
      </c>
      <c r="DA973">
        <f t="shared" si="805"/>
        <v>0</v>
      </c>
      <c r="DB973">
        <f t="shared" si="806"/>
        <v>7.8172156196177625</v>
      </c>
      <c r="DE973">
        <v>966</v>
      </c>
      <c r="DF973">
        <v>21.21984608851707</v>
      </c>
      <c r="DG973">
        <v>17.602746176769536</v>
      </c>
      <c r="DI973">
        <f t="shared" si="807"/>
        <v>1</v>
      </c>
      <c r="DJ973">
        <f t="shared" si="808"/>
        <v>0</v>
      </c>
      <c r="DK973">
        <f t="shared" si="809"/>
        <v>3.617099911747534</v>
      </c>
      <c r="DN973">
        <v>966</v>
      </c>
      <c r="DO973">
        <v>23.354117633845068</v>
      </c>
      <c r="DP973">
        <v>21.506822763092234</v>
      </c>
      <c r="DR973">
        <f t="shared" si="810"/>
        <v>1</v>
      </c>
      <c r="DS973">
        <f t="shared" si="811"/>
        <v>0</v>
      </c>
      <c r="DT973">
        <f t="shared" si="812"/>
        <v>1.8472948707528332</v>
      </c>
      <c r="DW973">
        <v>966</v>
      </c>
      <c r="DX973">
        <v>14.713560157776246</v>
      </c>
      <c r="DY973">
        <v>25.376016777892104</v>
      </c>
      <c r="EA973">
        <f t="shared" si="813"/>
        <v>0</v>
      </c>
      <c r="EB973">
        <f t="shared" si="814"/>
        <v>1</v>
      </c>
      <c r="EC973">
        <f t="shared" si="815"/>
        <v>10.662456620115858</v>
      </c>
      <c r="EF973">
        <v>966</v>
      </c>
      <c r="EG973">
        <v>25.276608438152934</v>
      </c>
      <c r="EH973">
        <v>18.215519683934716</v>
      </c>
      <c r="EJ973">
        <f t="shared" si="816"/>
        <v>1</v>
      </c>
      <c r="EK973">
        <f t="shared" si="817"/>
        <v>0</v>
      </c>
      <c r="EL973">
        <f t="shared" si="818"/>
        <v>7.0610887542182184</v>
      </c>
      <c r="EO973">
        <v>966</v>
      </c>
      <c r="EP973">
        <v>26.875655060140478</v>
      </c>
      <c r="EQ973">
        <v>27.176651210077139</v>
      </c>
      <c r="ES973">
        <f t="shared" si="819"/>
        <v>0</v>
      </c>
      <c r="ET973">
        <f t="shared" si="820"/>
        <v>1</v>
      </c>
      <c r="EU973">
        <f t="shared" si="821"/>
        <v>0.30099614993666179</v>
      </c>
    </row>
    <row r="974" spans="1:151" x14ac:dyDescent="0.25">
      <c r="A974">
        <v>967</v>
      </c>
      <c r="B974">
        <v>10.814275993461672</v>
      </c>
      <c r="C974">
        <v>18.149455685817866</v>
      </c>
      <c r="E974">
        <f t="shared" si="771"/>
        <v>0</v>
      </c>
      <c r="F974">
        <f t="shared" si="773"/>
        <v>1</v>
      </c>
      <c r="G974">
        <f t="shared" si="772"/>
        <v>7.3351796923561938</v>
      </c>
      <c r="J974">
        <v>967</v>
      </c>
      <c r="K974">
        <v>24.93570736879591</v>
      </c>
      <c r="L974">
        <v>15.66267417140152</v>
      </c>
      <c r="N974">
        <f t="shared" si="774"/>
        <v>1</v>
      </c>
      <c r="O974">
        <f t="shared" si="775"/>
        <v>0</v>
      </c>
      <c r="P974">
        <f t="shared" si="776"/>
        <v>9.2730331973943905</v>
      </c>
      <c r="S974">
        <v>967</v>
      </c>
      <c r="T974">
        <v>15.125193311845187</v>
      </c>
      <c r="U974">
        <v>24.62321982802446</v>
      </c>
      <c r="W974">
        <f t="shared" si="777"/>
        <v>0</v>
      </c>
      <c r="X974">
        <f t="shared" si="778"/>
        <v>1</v>
      </c>
      <c r="Y974">
        <f t="shared" si="779"/>
        <v>9.498026516179273</v>
      </c>
      <c r="AB974">
        <v>967</v>
      </c>
      <c r="AC974">
        <v>32.970585314384543</v>
      </c>
      <c r="AD974">
        <v>16.908342402708762</v>
      </c>
      <c r="AF974">
        <f t="shared" si="780"/>
        <v>1</v>
      </c>
      <c r="AG974">
        <f t="shared" si="781"/>
        <v>0</v>
      </c>
      <c r="AH974">
        <f t="shared" si="782"/>
        <v>16.062242911675781</v>
      </c>
      <c r="AK974">
        <v>967</v>
      </c>
      <c r="AL974">
        <v>12.653984683938839</v>
      </c>
      <c r="AM974">
        <v>25.68624580847419</v>
      </c>
      <c r="AO974">
        <f t="shared" si="783"/>
        <v>0</v>
      </c>
      <c r="AP974">
        <f t="shared" si="784"/>
        <v>1</v>
      </c>
      <c r="AQ974">
        <f t="shared" si="785"/>
        <v>13.032261124535351</v>
      </c>
      <c r="AT974">
        <v>967</v>
      </c>
      <c r="AU974">
        <v>18.774537172374362</v>
      </c>
      <c r="AV974">
        <v>21.22528776251869</v>
      </c>
      <c r="AX974">
        <f t="shared" si="786"/>
        <v>0</v>
      </c>
      <c r="AY974">
        <f t="shared" si="787"/>
        <v>1</v>
      </c>
      <c r="AZ974">
        <f t="shared" si="788"/>
        <v>2.4507505901443274</v>
      </c>
      <c r="BC974">
        <v>967</v>
      </c>
      <c r="BD974" t="e">
        <v>#N/A</v>
      </c>
      <c r="BE974" t="e">
        <v>#N/A</v>
      </c>
      <c r="BG974" t="e">
        <f t="shared" si="789"/>
        <v>#N/A</v>
      </c>
      <c r="BH974" t="e">
        <f t="shared" si="790"/>
        <v>#N/A</v>
      </c>
      <c r="BI974" t="e">
        <f t="shared" si="791"/>
        <v>#N/A</v>
      </c>
      <c r="BL974">
        <v>967</v>
      </c>
      <c r="BM974">
        <v>30.225526567751768</v>
      </c>
      <c r="BN974">
        <v>10.76298956435426</v>
      </c>
      <c r="BP974">
        <f t="shared" si="792"/>
        <v>1</v>
      </c>
      <c r="BQ974">
        <f t="shared" si="793"/>
        <v>0</v>
      </c>
      <c r="BR974">
        <f t="shared" si="794"/>
        <v>19.462537003397507</v>
      </c>
      <c r="BU974">
        <v>967</v>
      </c>
      <c r="BV974">
        <v>26.1504006168561</v>
      </c>
      <c r="BW974">
        <v>19.471617074608414</v>
      </c>
      <c r="BY974">
        <f t="shared" si="795"/>
        <v>1</v>
      </c>
      <c r="BZ974">
        <f t="shared" si="796"/>
        <v>0</v>
      </c>
      <c r="CA974">
        <f t="shared" si="797"/>
        <v>6.678783542247686</v>
      </c>
      <c r="CD974">
        <v>967</v>
      </c>
      <c r="CE974">
        <v>9.9090977926796491</v>
      </c>
      <c r="CF974">
        <v>20.272003444133468</v>
      </c>
      <c r="CH974">
        <f t="shared" si="798"/>
        <v>0</v>
      </c>
      <c r="CI974">
        <f t="shared" si="799"/>
        <v>1</v>
      </c>
      <c r="CJ974">
        <f t="shared" si="800"/>
        <v>10.362905651453818</v>
      </c>
      <c r="CM974">
        <v>967</v>
      </c>
      <c r="CN974">
        <v>13.032668424248861</v>
      </c>
      <c r="CO974">
        <v>21.499536813104665</v>
      </c>
      <c r="CQ974">
        <f t="shared" si="801"/>
        <v>0</v>
      </c>
      <c r="CR974">
        <f t="shared" si="802"/>
        <v>1</v>
      </c>
      <c r="CS974">
        <f t="shared" si="803"/>
        <v>8.4668683888558043</v>
      </c>
      <c r="CV974">
        <v>967</v>
      </c>
      <c r="CW974">
        <v>23.114410090801325</v>
      </c>
      <c r="CX974">
        <v>15.831670916390504</v>
      </c>
      <c r="CZ974">
        <f t="shared" si="804"/>
        <v>1</v>
      </c>
      <c r="DA974">
        <f t="shared" si="805"/>
        <v>0</v>
      </c>
      <c r="DB974">
        <f t="shared" si="806"/>
        <v>7.2827391744108212</v>
      </c>
      <c r="DE974">
        <v>967</v>
      </c>
      <c r="DF974">
        <v>26.332538344666233</v>
      </c>
      <c r="DG974">
        <v>29.025664226939355</v>
      </c>
      <c r="DI974">
        <f t="shared" si="807"/>
        <v>0</v>
      </c>
      <c r="DJ974">
        <f t="shared" si="808"/>
        <v>1</v>
      </c>
      <c r="DK974">
        <f t="shared" si="809"/>
        <v>2.6931258822731223</v>
      </c>
      <c r="DN974">
        <v>967</v>
      </c>
      <c r="DO974">
        <v>28.584242577532883</v>
      </c>
      <c r="DP974">
        <v>11.482329280399721</v>
      </c>
      <c r="DR974">
        <f t="shared" si="810"/>
        <v>1</v>
      </c>
      <c r="DS974">
        <f t="shared" si="811"/>
        <v>0</v>
      </c>
      <c r="DT974">
        <f t="shared" si="812"/>
        <v>17.101913297133162</v>
      </c>
      <c r="DW974">
        <v>967</v>
      </c>
      <c r="DX974">
        <v>13.359859945670728</v>
      </c>
      <c r="DY974">
        <v>26.291141872027627</v>
      </c>
      <c r="EA974">
        <f t="shared" si="813"/>
        <v>0</v>
      </c>
      <c r="EB974">
        <f t="shared" si="814"/>
        <v>1</v>
      </c>
      <c r="EC974">
        <f t="shared" si="815"/>
        <v>12.931281926356899</v>
      </c>
      <c r="EF974">
        <v>967</v>
      </c>
      <c r="EG974">
        <v>22.354125451666452</v>
      </c>
      <c r="EH974">
        <v>17.946448100178504</v>
      </c>
      <c r="EJ974">
        <f t="shared" si="816"/>
        <v>1</v>
      </c>
      <c r="EK974">
        <f t="shared" si="817"/>
        <v>0</v>
      </c>
      <c r="EL974">
        <f t="shared" si="818"/>
        <v>4.4076773514879477</v>
      </c>
      <c r="EO974">
        <v>967</v>
      </c>
      <c r="EP974">
        <v>23.169160972277858</v>
      </c>
      <c r="EQ974">
        <v>33.826735710669652</v>
      </c>
      <c r="ES974">
        <f t="shared" si="819"/>
        <v>0</v>
      </c>
      <c r="ET974">
        <f t="shared" si="820"/>
        <v>1</v>
      </c>
      <c r="EU974">
        <f t="shared" si="821"/>
        <v>10.657574738391794</v>
      </c>
    </row>
    <row r="975" spans="1:151" x14ac:dyDescent="0.25">
      <c r="A975">
        <v>968</v>
      </c>
      <c r="B975">
        <v>8.8999910991634632</v>
      </c>
      <c r="C975">
        <v>20.200294681363083</v>
      </c>
      <c r="E975">
        <f t="shared" si="771"/>
        <v>0</v>
      </c>
      <c r="F975">
        <f t="shared" si="773"/>
        <v>1</v>
      </c>
      <c r="G975">
        <f t="shared" si="772"/>
        <v>11.30030358219962</v>
      </c>
      <c r="J975">
        <v>968</v>
      </c>
      <c r="K975">
        <v>24.757964352174486</v>
      </c>
      <c r="L975">
        <v>25.990754408550735</v>
      </c>
      <c r="N975">
        <f t="shared" si="774"/>
        <v>0</v>
      </c>
      <c r="O975">
        <f t="shared" si="775"/>
        <v>1</v>
      </c>
      <c r="P975">
        <f t="shared" si="776"/>
        <v>1.2327900563762491</v>
      </c>
      <c r="S975">
        <v>968</v>
      </c>
      <c r="T975">
        <v>18.998780232009267</v>
      </c>
      <c r="U975">
        <v>8.7480034546384253</v>
      </c>
      <c r="W975">
        <f t="shared" si="777"/>
        <v>1</v>
      </c>
      <c r="X975">
        <f t="shared" si="778"/>
        <v>0</v>
      </c>
      <c r="Y975">
        <f t="shared" si="779"/>
        <v>10.250776777370842</v>
      </c>
      <c r="AB975">
        <v>968</v>
      </c>
      <c r="AC975">
        <v>24.926174883697367</v>
      </c>
      <c r="AD975">
        <v>17.187568303369041</v>
      </c>
      <c r="AF975">
        <f t="shared" si="780"/>
        <v>1</v>
      </c>
      <c r="AG975">
        <f t="shared" si="781"/>
        <v>0</v>
      </c>
      <c r="AH975">
        <f t="shared" si="782"/>
        <v>7.7386065803283266</v>
      </c>
      <c r="AK975">
        <v>968</v>
      </c>
      <c r="AL975">
        <v>32.823123958362316</v>
      </c>
      <c r="AM975">
        <v>14.866742747409932</v>
      </c>
      <c r="AO975">
        <f t="shared" si="783"/>
        <v>1</v>
      </c>
      <c r="AP975">
        <f t="shared" si="784"/>
        <v>0</v>
      </c>
      <c r="AQ975">
        <f t="shared" si="785"/>
        <v>17.956381210952387</v>
      </c>
      <c r="AT975">
        <v>968</v>
      </c>
      <c r="AU975">
        <v>14.881125868070688</v>
      </c>
      <c r="AV975">
        <v>28.761697368871637</v>
      </c>
      <c r="AX975">
        <f t="shared" si="786"/>
        <v>0</v>
      </c>
      <c r="AY975">
        <f t="shared" si="787"/>
        <v>1</v>
      </c>
      <c r="AZ975">
        <f t="shared" si="788"/>
        <v>13.880571500800949</v>
      </c>
      <c r="BC975">
        <v>968</v>
      </c>
      <c r="BD975" t="e">
        <v>#N/A</v>
      </c>
      <c r="BE975" t="e">
        <v>#N/A</v>
      </c>
      <c r="BG975" t="e">
        <f t="shared" si="789"/>
        <v>#N/A</v>
      </c>
      <c r="BH975" t="e">
        <f t="shared" si="790"/>
        <v>#N/A</v>
      </c>
      <c r="BI975" t="e">
        <f t="shared" si="791"/>
        <v>#N/A</v>
      </c>
      <c r="BL975">
        <v>968</v>
      </c>
      <c r="BM975">
        <v>20.253437017080078</v>
      </c>
      <c r="BN975">
        <v>9.9951761562975232</v>
      </c>
      <c r="BP975">
        <f t="shared" si="792"/>
        <v>1</v>
      </c>
      <c r="BQ975">
        <f t="shared" si="793"/>
        <v>0</v>
      </c>
      <c r="BR975">
        <f t="shared" si="794"/>
        <v>10.258260860782555</v>
      </c>
      <c r="BU975">
        <v>968</v>
      </c>
      <c r="BV975">
        <v>28.936114419837963</v>
      </c>
      <c r="BW975">
        <v>23.271463215953087</v>
      </c>
      <c r="BY975">
        <f t="shared" si="795"/>
        <v>1</v>
      </c>
      <c r="BZ975">
        <f t="shared" si="796"/>
        <v>0</v>
      </c>
      <c r="CA975">
        <f t="shared" si="797"/>
        <v>5.6646512038848762</v>
      </c>
      <c r="CD975">
        <v>968</v>
      </c>
      <c r="CE975">
        <v>17.149471835259632</v>
      </c>
      <c r="CF975">
        <v>40.200328735281516</v>
      </c>
      <c r="CH975">
        <f t="shared" si="798"/>
        <v>0</v>
      </c>
      <c r="CI975">
        <f t="shared" si="799"/>
        <v>1</v>
      </c>
      <c r="CJ975">
        <f t="shared" si="800"/>
        <v>23.050856900021884</v>
      </c>
      <c r="CM975">
        <v>968</v>
      </c>
      <c r="CN975">
        <v>23.495553901293174</v>
      </c>
      <c r="CO975">
        <v>35.440465400054578</v>
      </c>
      <c r="CQ975">
        <f t="shared" si="801"/>
        <v>0</v>
      </c>
      <c r="CR975">
        <f t="shared" si="802"/>
        <v>1</v>
      </c>
      <c r="CS975">
        <f t="shared" si="803"/>
        <v>11.944911498761403</v>
      </c>
      <c r="CV975">
        <v>968</v>
      </c>
      <c r="CW975">
        <v>22.818769537037269</v>
      </c>
      <c r="CX975">
        <v>19.004667723932311</v>
      </c>
      <c r="CZ975">
        <f t="shared" si="804"/>
        <v>1</v>
      </c>
      <c r="DA975">
        <f t="shared" si="805"/>
        <v>0</v>
      </c>
      <c r="DB975">
        <f t="shared" si="806"/>
        <v>3.8141018131049584</v>
      </c>
      <c r="DE975">
        <v>968</v>
      </c>
      <c r="DF975">
        <v>20.775172039895274</v>
      </c>
      <c r="DG975">
        <v>23.06408038250126</v>
      </c>
      <c r="DI975">
        <f t="shared" si="807"/>
        <v>0</v>
      </c>
      <c r="DJ975">
        <f t="shared" si="808"/>
        <v>1</v>
      </c>
      <c r="DK975">
        <f t="shared" si="809"/>
        <v>2.2889083426059855</v>
      </c>
      <c r="DN975">
        <v>968</v>
      </c>
      <c r="DO975">
        <v>23.006402124652791</v>
      </c>
      <c r="DP975">
        <v>18.960725190830935</v>
      </c>
      <c r="DR975">
        <f t="shared" si="810"/>
        <v>1</v>
      </c>
      <c r="DS975">
        <f t="shared" si="811"/>
        <v>0</v>
      </c>
      <c r="DT975">
        <f t="shared" si="812"/>
        <v>4.0456769338218557</v>
      </c>
      <c r="DW975">
        <v>968</v>
      </c>
      <c r="DX975">
        <v>22.673504751586712</v>
      </c>
      <c r="DY975">
        <v>25.982451922005136</v>
      </c>
      <c r="EA975">
        <f t="shared" si="813"/>
        <v>0</v>
      </c>
      <c r="EB975">
        <f t="shared" si="814"/>
        <v>1</v>
      </c>
      <c r="EC975">
        <f t="shared" si="815"/>
        <v>3.3089471704184241</v>
      </c>
      <c r="EF975">
        <v>968</v>
      </c>
      <c r="EG975">
        <v>23.407925365514437</v>
      </c>
      <c r="EH975">
        <v>18.183964967311919</v>
      </c>
      <c r="EJ975">
        <f t="shared" si="816"/>
        <v>1</v>
      </c>
      <c r="EK975">
        <f t="shared" si="817"/>
        <v>0</v>
      </c>
      <c r="EL975">
        <f t="shared" si="818"/>
        <v>5.223960398202518</v>
      </c>
      <c r="EO975">
        <v>968</v>
      </c>
      <c r="EP975">
        <v>19.039797048025669</v>
      </c>
      <c r="EQ975">
        <v>68.395003376959394</v>
      </c>
      <c r="ES975">
        <f t="shared" si="819"/>
        <v>0</v>
      </c>
      <c r="ET975">
        <f t="shared" si="820"/>
        <v>1</v>
      </c>
      <c r="EU975">
        <f t="shared" si="821"/>
        <v>49.355206328933726</v>
      </c>
    </row>
    <row r="976" spans="1:151" x14ac:dyDescent="0.25">
      <c r="A976">
        <v>969</v>
      </c>
      <c r="B976">
        <v>10.235133783077718</v>
      </c>
      <c r="C976">
        <v>32.182017213695403</v>
      </c>
      <c r="E976">
        <f t="shared" si="771"/>
        <v>0</v>
      </c>
      <c r="F976">
        <f t="shared" si="773"/>
        <v>1</v>
      </c>
      <c r="G976">
        <f t="shared" si="772"/>
        <v>21.946883430617685</v>
      </c>
      <c r="J976">
        <v>969</v>
      </c>
      <c r="K976">
        <v>22.847322285528854</v>
      </c>
      <c r="L976">
        <v>19.659538950947969</v>
      </c>
      <c r="N976">
        <f t="shared" si="774"/>
        <v>1</v>
      </c>
      <c r="O976">
        <f t="shared" si="775"/>
        <v>0</v>
      </c>
      <c r="P976">
        <f t="shared" si="776"/>
        <v>3.1877833345808853</v>
      </c>
      <c r="S976">
        <v>969</v>
      </c>
      <c r="T976">
        <v>19.211897103504576</v>
      </c>
      <c r="U976">
        <v>34.2559915943786</v>
      </c>
      <c r="W976">
        <f t="shared" si="777"/>
        <v>0</v>
      </c>
      <c r="X976">
        <f t="shared" si="778"/>
        <v>1</v>
      </c>
      <c r="Y976">
        <f t="shared" si="779"/>
        <v>15.044094490874024</v>
      </c>
      <c r="AB976">
        <v>969</v>
      </c>
      <c r="AC976">
        <v>19.609250132095017</v>
      </c>
      <c r="AD976">
        <v>18.007074150657189</v>
      </c>
      <c r="AF976">
        <f t="shared" si="780"/>
        <v>1</v>
      </c>
      <c r="AG976">
        <f t="shared" si="781"/>
        <v>0</v>
      </c>
      <c r="AH976">
        <f t="shared" si="782"/>
        <v>1.6021759814378278</v>
      </c>
      <c r="AK976">
        <v>969</v>
      </c>
      <c r="AL976">
        <v>23.003384523389354</v>
      </c>
      <c r="AM976">
        <v>15.680169779895138</v>
      </c>
      <c r="AO976">
        <f t="shared" si="783"/>
        <v>1</v>
      </c>
      <c r="AP976">
        <f t="shared" si="784"/>
        <v>0</v>
      </c>
      <c r="AQ976">
        <f t="shared" si="785"/>
        <v>7.3232147434942156</v>
      </c>
      <c r="AT976">
        <v>969</v>
      </c>
      <c r="AU976">
        <v>17.004575624527224</v>
      </c>
      <c r="AV976">
        <v>22.571762029912929</v>
      </c>
      <c r="AX976">
        <f t="shared" si="786"/>
        <v>0</v>
      </c>
      <c r="AY976">
        <f t="shared" si="787"/>
        <v>1</v>
      </c>
      <c r="AZ976">
        <f t="shared" si="788"/>
        <v>5.567186405385705</v>
      </c>
      <c r="BC976">
        <v>969</v>
      </c>
      <c r="BD976" t="e">
        <v>#N/A</v>
      </c>
      <c r="BE976" t="e">
        <v>#N/A</v>
      </c>
      <c r="BG976" t="e">
        <f t="shared" si="789"/>
        <v>#N/A</v>
      </c>
      <c r="BH976" t="e">
        <f t="shared" si="790"/>
        <v>#N/A</v>
      </c>
      <c r="BI976" t="e">
        <f t="shared" si="791"/>
        <v>#N/A</v>
      </c>
      <c r="BL976">
        <v>969</v>
      </c>
      <c r="BM976">
        <v>32.024004110387168</v>
      </c>
      <c r="BN976">
        <v>2.4291261608387202</v>
      </c>
      <c r="BP976">
        <f t="shared" si="792"/>
        <v>1</v>
      </c>
      <c r="BQ976">
        <f t="shared" si="793"/>
        <v>0</v>
      </c>
      <c r="BR976">
        <f t="shared" si="794"/>
        <v>29.594877949548447</v>
      </c>
      <c r="BU976">
        <v>969</v>
      </c>
      <c r="BV976">
        <v>16.379246955511903</v>
      </c>
      <c r="BW976">
        <v>16.119538389993309</v>
      </c>
      <c r="BY976">
        <f t="shared" si="795"/>
        <v>1</v>
      </c>
      <c r="BZ976">
        <f t="shared" si="796"/>
        <v>0</v>
      </c>
      <c r="CA976">
        <f t="shared" si="797"/>
        <v>0.25970856551859356</v>
      </c>
      <c r="CD976">
        <v>969</v>
      </c>
      <c r="CE976">
        <v>24.323734688304658</v>
      </c>
      <c r="CF976">
        <v>32.428985746200439</v>
      </c>
      <c r="CH976">
        <f t="shared" si="798"/>
        <v>0</v>
      </c>
      <c r="CI976">
        <f t="shared" si="799"/>
        <v>1</v>
      </c>
      <c r="CJ976">
        <f t="shared" si="800"/>
        <v>8.1052510578957815</v>
      </c>
      <c r="CM976">
        <v>969</v>
      </c>
      <c r="CN976">
        <v>20.878024353285866</v>
      </c>
      <c r="CO976">
        <v>15.437148547374335</v>
      </c>
      <c r="CQ976">
        <f t="shared" si="801"/>
        <v>1</v>
      </c>
      <c r="CR976">
        <f t="shared" si="802"/>
        <v>0</v>
      </c>
      <c r="CS976">
        <f t="shared" si="803"/>
        <v>5.4408758059115314</v>
      </c>
      <c r="CV976">
        <v>969</v>
      </c>
      <c r="CW976">
        <v>14.418730249350675</v>
      </c>
      <c r="CX976">
        <v>18.870993334289579</v>
      </c>
      <c r="CZ976">
        <f t="shared" si="804"/>
        <v>0</v>
      </c>
      <c r="DA976">
        <f t="shared" si="805"/>
        <v>1</v>
      </c>
      <c r="DB976">
        <f t="shared" si="806"/>
        <v>4.4522630849389042</v>
      </c>
      <c r="DE976">
        <v>969</v>
      </c>
      <c r="DF976">
        <v>22.443643890075819</v>
      </c>
      <c r="DG976">
        <v>25.739201681063097</v>
      </c>
      <c r="DI976">
        <f t="shared" si="807"/>
        <v>0</v>
      </c>
      <c r="DJ976">
        <f t="shared" si="808"/>
        <v>1</v>
      </c>
      <c r="DK976">
        <f t="shared" si="809"/>
        <v>3.295557790987278</v>
      </c>
      <c r="DN976">
        <v>969</v>
      </c>
      <c r="DO976">
        <v>24.120561028503396</v>
      </c>
      <c r="DP976">
        <v>16.895123512821097</v>
      </c>
      <c r="DR976">
        <f t="shared" si="810"/>
        <v>1</v>
      </c>
      <c r="DS976">
        <f t="shared" si="811"/>
        <v>0</v>
      </c>
      <c r="DT976">
        <f t="shared" si="812"/>
        <v>7.2254375156822981</v>
      </c>
      <c r="DW976">
        <v>969</v>
      </c>
      <c r="DX976">
        <v>4.8393472884210773</v>
      </c>
      <c r="DY976">
        <v>25.849007848907362</v>
      </c>
      <c r="EA976">
        <f t="shared" si="813"/>
        <v>0</v>
      </c>
      <c r="EB976">
        <f t="shared" si="814"/>
        <v>1</v>
      </c>
      <c r="EC976">
        <f t="shared" si="815"/>
        <v>21.009660560486285</v>
      </c>
      <c r="EF976">
        <v>969</v>
      </c>
      <c r="EG976">
        <v>20.661227895262897</v>
      </c>
      <c r="EH976">
        <v>18.280067011969422</v>
      </c>
      <c r="EJ976">
        <f t="shared" si="816"/>
        <v>1</v>
      </c>
      <c r="EK976">
        <f t="shared" si="817"/>
        <v>0</v>
      </c>
      <c r="EL976">
        <f t="shared" si="818"/>
        <v>2.3811608832934752</v>
      </c>
      <c r="EO976">
        <v>969</v>
      </c>
      <c r="EP976">
        <v>22.4460648101042</v>
      </c>
      <c r="EQ976">
        <v>30.309461686698732</v>
      </c>
      <c r="ES976">
        <f t="shared" si="819"/>
        <v>0</v>
      </c>
      <c r="ET976">
        <f t="shared" si="820"/>
        <v>1</v>
      </c>
      <c r="EU976">
        <f t="shared" si="821"/>
        <v>7.8633968765945319</v>
      </c>
    </row>
    <row r="977" spans="1:151" x14ac:dyDescent="0.25">
      <c r="A977">
        <v>970</v>
      </c>
      <c r="B977">
        <v>15.400896148098932</v>
      </c>
      <c r="C977">
        <v>3.7134161438960227</v>
      </c>
      <c r="E977">
        <f t="shared" si="771"/>
        <v>1</v>
      </c>
      <c r="F977">
        <f t="shared" si="773"/>
        <v>0</v>
      </c>
      <c r="G977">
        <f t="shared" si="772"/>
        <v>11.687480004202909</v>
      </c>
      <c r="J977">
        <v>970</v>
      </c>
      <c r="K977">
        <v>17.101189370656261</v>
      </c>
      <c r="L977">
        <v>14.566199991265183</v>
      </c>
      <c r="N977">
        <f t="shared" si="774"/>
        <v>1</v>
      </c>
      <c r="O977">
        <f t="shared" si="775"/>
        <v>0</v>
      </c>
      <c r="P977">
        <f t="shared" si="776"/>
        <v>2.534989379391078</v>
      </c>
      <c r="S977">
        <v>970</v>
      </c>
      <c r="T977">
        <v>19.636042015022237</v>
      </c>
      <c r="U977">
        <v>35.898276640347234</v>
      </c>
      <c r="W977">
        <f t="shared" si="777"/>
        <v>0</v>
      </c>
      <c r="X977">
        <f t="shared" si="778"/>
        <v>1</v>
      </c>
      <c r="Y977">
        <f t="shared" si="779"/>
        <v>16.262234625324997</v>
      </c>
      <c r="AB977">
        <v>970</v>
      </c>
      <c r="AC977">
        <v>13.223532646269287</v>
      </c>
      <c r="AD977">
        <v>18.718173814908717</v>
      </c>
      <c r="AF977">
        <f t="shared" si="780"/>
        <v>0</v>
      </c>
      <c r="AG977">
        <f t="shared" si="781"/>
        <v>1</v>
      </c>
      <c r="AH977">
        <f t="shared" si="782"/>
        <v>5.4946411686394292</v>
      </c>
      <c r="AK977">
        <v>970</v>
      </c>
      <c r="AL977">
        <v>17.630914496987529</v>
      </c>
      <c r="AM977">
        <v>40.521557243214723</v>
      </c>
      <c r="AO977">
        <f t="shared" si="783"/>
        <v>0</v>
      </c>
      <c r="AP977">
        <f t="shared" si="784"/>
        <v>1</v>
      </c>
      <c r="AQ977">
        <f t="shared" si="785"/>
        <v>22.890642746227194</v>
      </c>
      <c r="AT977">
        <v>970</v>
      </c>
      <c r="AU977">
        <v>21.523185521245907</v>
      </c>
      <c r="AV977">
        <v>32.160009380113628</v>
      </c>
      <c r="AX977">
        <f t="shared" si="786"/>
        <v>0</v>
      </c>
      <c r="AY977">
        <f t="shared" si="787"/>
        <v>1</v>
      </c>
      <c r="AZ977">
        <f t="shared" si="788"/>
        <v>10.636823858867722</v>
      </c>
      <c r="BC977">
        <v>970</v>
      </c>
      <c r="BD977" t="e">
        <v>#N/A</v>
      </c>
      <c r="BE977" t="e">
        <v>#N/A</v>
      </c>
      <c r="BG977" t="e">
        <f t="shared" si="789"/>
        <v>#N/A</v>
      </c>
      <c r="BH977" t="e">
        <f t="shared" si="790"/>
        <v>#N/A</v>
      </c>
      <c r="BI977" t="e">
        <f t="shared" si="791"/>
        <v>#N/A</v>
      </c>
      <c r="BL977">
        <v>970</v>
      </c>
      <c r="BM977">
        <v>23.021170505861949</v>
      </c>
      <c r="BN977">
        <v>14.342235017320986</v>
      </c>
      <c r="BP977">
        <f t="shared" si="792"/>
        <v>1</v>
      </c>
      <c r="BQ977">
        <f t="shared" si="793"/>
        <v>0</v>
      </c>
      <c r="BR977">
        <f t="shared" si="794"/>
        <v>8.6789354885409633</v>
      </c>
      <c r="BU977">
        <v>970</v>
      </c>
      <c r="BV977">
        <v>23.140133045509369</v>
      </c>
      <c r="BW977">
        <v>14.800286201165274</v>
      </c>
      <c r="BY977">
        <f t="shared" si="795"/>
        <v>1</v>
      </c>
      <c r="BZ977">
        <f t="shared" si="796"/>
        <v>0</v>
      </c>
      <c r="CA977">
        <f t="shared" si="797"/>
        <v>8.3398468443440947</v>
      </c>
      <c r="CD977">
        <v>970</v>
      </c>
      <c r="CE977">
        <v>24.620387302847092</v>
      </c>
      <c r="CF977">
        <v>20.16019625781388</v>
      </c>
      <c r="CH977">
        <f t="shared" si="798"/>
        <v>1</v>
      </c>
      <c r="CI977">
        <f t="shared" si="799"/>
        <v>0</v>
      </c>
      <c r="CJ977">
        <f t="shared" si="800"/>
        <v>4.4601910450332127</v>
      </c>
      <c r="CM977">
        <v>970</v>
      </c>
      <c r="CN977">
        <v>20.096906300603585</v>
      </c>
      <c r="CO977">
        <v>25.296064730966073</v>
      </c>
      <c r="CQ977">
        <f t="shared" si="801"/>
        <v>0</v>
      </c>
      <c r="CR977">
        <f t="shared" si="802"/>
        <v>1</v>
      </c>
      <c r="CS977">
        <f t="shared" si="803"/>
        <v>5.1991584303624876</v>
      </c>
      <c r="CV977">
        <v>970</v>
      </c>
      <c r="CW977">
        <v>20.358594515291067</v>
      </c>
      <c r="CX977">
        <v>23.838948905016146</v>
      </c>
      <c r="CZ977">
        <f t="shared" si="804"/>
        <v>0</v>
      </c>
      <c r="DA977">
        <f t="shared" si="805"/>
        <v>1</v>
      </c>
      <c r="DB977">
        <f t="shared" si="806"/>
        <v>3.480354389725079</v>
      </c>
      <c r="DE977">
        <v>970</v>
      </c>
      <c r="DF977">
        <v>18.500573316217466</v>
      </c>
      <c r="DG977">
        <v>21.775791543873066</v>
      </c>
      <c r="DI977">
        <f t="shared" si="807"/>
        <v>0</v>
      </c>
      <c r="DJ977">
        <f t="shared" si="808"/>
        <v>1</v>
      </c>
      <c r="DK977">
        <f t="shared" si="809"/>
        <v>3.2752182276555999</v>
      </c>
      <c r="DN977">
        <v>970</v>
      </c>
      <c r="DO977">
        <v>23.848058505646545</v>
      </c>
      <c r="DP977">
        <v>16.850298095932423</v>
      </c>
      <c r="DR977">
        <f t="shared" si="810"/>
        <v>1</v>
      </c>
      <c r="DS977">
        <f t="shared" si="811"/>
        <v>0</v>
      </c>
      <c r="DT977">
        <f t="shared" si="812"/>
        <v>6.9977604097141217</v>
      </c>
      <c r="DW977">
        <v>970</v>
      </c>
      <c r="DX977">
        <v>22.190451312395567</v>
      </c>
      <c r="DY977">
        <v>15.1037102932414</v>
      </c>
      <c r="EA977">
        <f t="shared" si="813"/>
        <v>1</v>
      </c>
      <c r="EB977">
        <f t="shared" si="814"/>
        <v>0</v>
      </c>
      <c r="EC977">
        <f t="shared" si="815"/>
        <v>7.0867410191541662</v>
      </c>
      <c r="EF977">
        <v>970</v>
      </c>
      <c r="EG977">
        <v>24.128591777320224</v>
      </c>
      <c r="EH977">
        <v>20.374902708623274</v>
      </c>
      <c r="EJ977">
        <f t="shared" si="816"/>
        <v>1</v>
      </c>
      <c r="EK977">
        <f t="shared" si="817"/>
        <v>0</v>
      </c>
      <c r="EL977">
        <f t="shared" si="818"/>
        <v>3.75368906869695</v>
      </c>
      <c r="EO977">
        <v>970</v>
      </c>
      <c r="EP977">
        <v>19.714832000029528</v>
      </c>
      <c r="EQ977">
        <v>40.650546584708898</v>
      </c>
      <c r="ES977">
        <f t="shared" si="819"/>
        <v>0</v>
      </c>
      <c r="ET977">
        <f t="shared" si="820"/>
        <v>1</v>
      </c>
      <c r="EU977">
        <f t="shared" si="821"/>
        <v>20.935714584679371</v>
      </c>
    </row>
    <row r="978" spans="1:151" x14ac:dyDescent="0.25">
      <c r="A978">
        <v>971</v>
      </c>
      <c r="B978">
        <v>15.186190151894124</v>
      </c>
      <c r="C978">
        <v>26.680336635145245</v>
      </c>
      <c r="E978">
        <f t="shared" si="771"/>
        <v>0</v>
      </c>
      <c r="F978">
        <f t="shared" si="773"/>
        <v>1</v>
      </c>
      <c r="G978">
        <f t="shared" si="772"/>
        <v>11.494146483251122</v>
      </c>
      <c r="J978">
        <v>971</v>
      </c>
      <c r="K978">
        <v>12.896017950713603</v>
      </c>
      <c r="L978">
        <v>26.367383320961782</v>
      </c>
      <c r="N978">
        <f t="shared" si="774"/>
        <v>0</v>
      </c>
      <c r="O978">
        <f t="shared" si="775"/>
        <v>1</v>
      </c>
      <c r="P978">
        <f t="shared" si="776"/>
        <v>13.471365370248179</v>
      </c>
      <c r="S978">
        <v>971</v>
      </c>
      <c r="T978">
        <v>16.043311684473444</v>
      </c>
      <c r="U978">
        <v>34.087623839971805</v>
      </c>
      <c r="W978">
        <f t="shared" si="777"/>
        <v>0</v>
      </c>
      <c r="X978">
        <f t="shared" si="778"/>
        <v>1</v>
      </c>
      <c r="Y978">
        <f t="shared" si="779"/>
        <v>18.044312155498361</v>
      </c>
      <c r="AB978">
        <v>971</v>
      </c>
      <c r="AC978">
        <v>27.437701564341872</v>
      </c>
      <c r="AD978">
        <v>17.814995135820947</v>
      </c>
      <c r="AF978">
        <f t="shared" si="780"/>
        <v>1</v>
      </c>
      <c r="AG978">
        <f t="shared" si="781"/>
        <v>0</v>
      </c>
      <c r="AH978">
        <f t="shared" si="782"/>
        <v>9.6227064285209245</v>
      </c>
      <c r="AK978">
        <v>971</v>
      </c>
      <c r="AL978">
        <v>25.046926643968785</v>
      </c>
      <c r="AM978">
        <v>32.478641289240414</v>
      </c>
      <c r="AO978">
        <f t="shared" si="783"/>
        <v>0</v>
      </c>
      <c r="AP978">
        <f t="shared" si="784"/>
        <v>1</v>
      </c>
      <c r="AQ978">
        <f t="shared" si="785"/>
        <v>7.4317146452716294</v>
      </c>
      <c r="AT978">
        <v>971</v>
      </c>
      <c r="AU978">
        <v>19.337441401943263</v>
      </c>
      <c r="AV978">
        <v>16.206169691521694</v>
      </c>
      <c r="AX978">
        <f t="shared" si="786"/>
        <v>1</v>
      </c>
      <c r="AY978">
        <f t="shared" si="787"/>
        <v>0</v>
      </c>
      <c r="AZ978">
        <f t="shared" si="788"/>
        <v>3.1312717104215686</v>
      </c>
      <c r="BC978">
        <v>971</v>
      </c>
      <c r="BD978" t="e">
        <v>#N/A</v>
      </c>
      <c r="BE978" t="e">
        <v>#N/A</v>
      </c>
      <c r="BG978" t="e">
        <f t="shared" si="789"/>
        <v>#N/A</v>
      </c>
      <c r="BH978" t="e">
        <f t="shared" si="790"/>
        <v>#N/A</v>
      </c>
      <c r="BI978" t="e">
        <f t="shared" si="791"/>
        <v>#N/A</v>
      </c>
      <c r="BL978">
        <v>971</v>
      </c>
      <c r="BM978">
        <v>31.697806361766499</v>
      </c>
      <c r="BN978">
        <v>15.400139679139613</v>
      </c>
      <c r="BP978">
        <f t="shared" si="792"/>
        <v>1</v>
      </c>
      <c r="BQ978">
        <f t="shared" si="793"/>
        <v>0</v>
      </c>
      <c r="BR978">
        <f t="shared" si="794"/>
        <v>16.297666682626886</v>
      </c>
      <c r="BU978">
        <v>971</v>
      </c>
      <c r="BV978">
        <v>16.092845914639181</v>
      </c>
      <c r="BW978">
        <v>22.096150006004002</v>
      </c>
      <c r="BY978">
        <f t="shared" si="795"/>
        <v>0</v>
      </c>
      <c r="BZ978">
        <f t="shared" si="796"/>
        <v>1</v>
      </c>
      <c r="CA978">
        <f t="shared" si="797"/>
        <v>6.0033040913648215</v>
      </c>
      <c r="CD978">
        <v>971</v>
      </c>
      <c r="CE978">
        <v>17.016130310088407</v>
      </c>
      <c r="CF978">
        <v>38.267315052657082</v>
      </c>
      <c r="CH978">
        <f t="shared" si="798"/>
        <v>0</v>
      </c>
      <c r="CI978">
        <f t="shared" si="799"/>
        <v>1</v>
      </c>
      <c r="CJ978">
        <f t="shared" si="800"/>
        <v>21.251184742568675</v>
      </c>
      <c r="CM978">
        <v>971</v>
      </c>
      <c r="CN978">
        <v>20.886351842694438</v>
      </c>
      <c r="CO978">
        <v>27.190220956668323</v>
      </c>
      <c r="CQ978">
        <f t="shared" si="801"/>
        <v>0</v>
      </c>
      <c r="CR978">
        <f t="shared" si="802"/>
        <v>1</v>
      </c>
      <c r="CS978">
        <f t="shared" si="803"/>
        <v>6.3038691139738852</v>
      </c>
      <c r="CV978">
        <v>971</v>
      </c>
      <c r="CW978">
        <v>20.52142445660904</v>
      </c>
      <c r="CX978">
        <v>16.273847224644506</v>
      </c>
      <c r="CZ978">
        <f t="shared" si="804"/>
        <v>1</v>
      </c>
      <c r="DA978">
        <f t="shared" si="805"/>
        <v>0</v>
      </c>
      <c r="DB978">
        <f t="shared" si="806"/>
        <v>4.2475772319645344</v>
      </c>
      <c r="DE978">
        <v>971</v>
      </c>
      <c r="DF978">
        <v>13.920547983882635</v>
      </c>
      <c r="DG978">
        <v>24.396871098961331</v>
      </c>
      <c r="DI978">
        <f t="shared" si="807"/>
        <v>0</v>
      </c>
      <c r="DJ978">
        <f t="shared" si="808"/>
        <v>1</v>
      </c>
      <c r="DK978">
        <f t="shared" si="809"/>
        <v>10.476323115078696</v>
      </c>
      <c r="DN978">
        <v>971</v>
      </c>
      <c r="DO978">
        <v>27.095671732094356</v>
      </c>
      <c r="DP978">
        <v>22.451858388810681</v>
      </c>
      <c r="DR978">
        <f t="shared" si="810"/>
        <v>1</v>
      </c>
      <c r="DS978">
        <f t="shared" si="811"/>
        <v>0</v>
      </c>
      <c r="DT978">
        <f t="shared" si="812"/>
        <v>4.643813343283675</v>
      </c>
      <c r="DW978">
        <v>971</v>
      </c>
      <c r="DX978">
        <v>15.284494171316474</v>
      </c>
      <c r="DY978">
        <v>17.306184880889081</v>
      </c>
      <c r="EA978">
        <f t="shared" si="813"/>
        <v>0</v>
      </c>
      <c r="EB978">
        <f t="shared" si="814"/>
        <v>1</v>
      </c>
      <c r="EC978">
        <f t="shared" si="815"/>
        <v>2.0216907095726064</v>
      </c>
      <c r="EF978">
        <v>971</v>
      </c>
      <c r="EG978">
        <v>18.911007825634023</v>
      </c>
      <c r="EH978">
        <v>18.987669903858805</v>
      </c>
      <c r="EJ978">
        <f t="shared" si="816"/>
        <v>0</v>
      </c>
      <c r="EK978">
        <f t="shared" si="817"/>
        <v>1</v>
      </c>
      <c r="EL978">
        <f t="shared" si="818"/>
        <v>7.6662078224781993E-2</v>
      </c>
      <c r="EO978">
        <v>971</v>
      </c>
      <c r="EP978">
        <v>23.216359244583504</v>
      </c>
      <c r="EQ978">
        <v>24.702688886439137</v>
      </c>
      <c r="ES978">
        <f t="shared" si="819"/>
        <v>0</v>
      </c>
      <c r="ET978">
        <f t="shared" si="820"/>
        <v>1</v>
      </c>
      <c r="EU978">
        <f t="shared" si="821"/>
        <v>1.4863296418556331</v>
      </c>
    </row>
    <row r="979" spans="1:151" x14ac:dyDescent="0.25">
      <c r="A979">
        <v>972</v>
      </c>
      <c r="B979">
        <v>14.927552725553351</v>
      </c>
      <c r="C979">
        <v>18.514510643315951</v>
      </c>
      <c r="E979">
        <f t="shared" si="771"/>
        <v>0</v>
      </c>
      <c r="F979">
        <f t="shared" si="773"/>
        <v>1</v>
      </c>
      <c r="G979">
        <f t="shared" si="772"/>
        <v>3.5869579177626001</v>
      </c>
      <c r="J979">
        <v>972</v>
      </c>
      <c r="K979">
        <v>18.466883691365378</v>
      </c>
      <c r="L979">
        <v>25.336540315835734</v>
      </c>
      <c r="N979">
        <f t="shared" si="774"/>
        <v>0</v>
      </c>
      <c r="O979">
        <f t="shared" si="775"/>
        <v>1</v>
      </c>
      <c r="P979">
        <f t="shared" si="776"/>
        <v>6.8696566244703554</v>
      </c>
      <c r="S979">
        <v>972</v>
      </c>
      <c r="T979">
        <v>22.17787294867</v>
      </c>
      <c r="U979">
        <v>25.604784520579962</v>
      </c>
      <c r="W979">
        <f t="shared" si="777"/>
        <v>0</v>
      </c>
      <c r="X979">
        <f t="shared" si="778"/>
        <v>1</v>
      </c>
      <c r="Y979">
        <f t="shared" si="779"/>
        <v>3.4269115719099617</v>
      </c>
      <c r="AB979">
        <v>972</v>
      </c>
      <c r="AC979">
        <v>22.507067373439941</v>
      </c>
      <c r="AD979">
        <v>18.055100918062578</v>
      </c>
      <c r="AF979">
        <f t="shared" si="780"/>
        <v>1</v>
      </c>
      <c r="AG979">
        <f t="shared" si="781"/>
        <v>0</v>
      </c>
      <c r="AH979">
        <f t="shared" si="782"/>
        <v>4.451966455377363</v>
      </c>
      <c r="AK979">
        <v>972</v>
      </c>
      <c r="AL979">
        <v>16.211672589570558</v>
      </c>
      <c r="AM979">
        <v>28.224042218641312</v>
      </c>
      <c r="AO979">
        <f t="shared" si="783"/>
        <v>0</v>
      </c>
      <c r="AP979">
        <f t="shared" si="784"/>
        <v>1</v>
      </c>
      <c r="AQ979">
        <f t="shared" si="785"/>
        <v>12.012369629070754</v>
      </c>
      <c r="AT979">
        <v>972</v>
      </c>
      <c r="AU979">
        <v>18.481581238122015</v>
      </c>
      <c r="AV979">
        <v>20.960527268241801</v>
      </c>
      <c r="AX979">
        <f t="shared" si="786"/>
        <v>0</v>
      </c>
      <c r="AY979">
        <f t="shared" si="787"/>
        <v>1</v>
      </c>
      <c r="AZ979">
        <f t="shared" si="788"/>
        <v>2.4789460301197863</v>
      </c>
      <c r="BC979">
        <v>972</v>
      </c>
      <c r="BD979" t="e">
        <v>#N/A</v>
      </c>
      <c r="BE979" t="e">
        <v>#N/A</v>
      </c>
      <c r="BG979" t="e">
        <f t="shared" si="789"/>
        <v>#N/A</v>
      </c>
      <c r="BH979" t="e">
        <f t="shared" si="790"/>
        <v>#N/A</v>
      </c>
      <c r="BI979" t="e">
        <f t="shared" si="791"/>
        <v>#N/A</v>
      </c>
      <c r="BL979">
        <v>972</v>
      </c>
      <c r="BM979">
        <v>15.641288915421161</v>
      </c>
      <c r="BN979">
        <v>12.098913415958924</v>
      </c>
      <c r="BP979">
        <f t="shared" si="792"/>
        <v>1</v>
      </c>
      <c r="BQ979">
        <f t="shared" si="793"/>
        <v>0</v>
      </c>
      <c r="BR979">
        <f t="shared" si="794"/>
        <v>3.5423754994622367</v>
      </c>
      <c r="BU979">
        <v>972</v>
      </c>
      <c r="BV979">
        <v>11.802508070705887</v>
      </c>
      <c r="BW979">
        <v>23.022084680614046</v>
      </c>
      <c r="BY979">
        <f t="shared" si="795"/>
        <v>0</v>
      </c>
      <c r="BZ979">
        <f t="shared" si="796"/>
        <v>1</v>
      </c>
      <c r="CA979">
        <f t="shared" si="797"/>
        <v>11.21957660990816</v>
      </c>
      <c r="CD979">
        <v>972</v>
      </c>
      <c r="CE979">
        <v>34.956702904675318</v>
      </c>
      <c r="CF979">
        <v>29.491050736273102</v>
      </c>
      <c r="CH979">
        <f t="shared" si="798"/>
        <v>1</v>
      </c>
      <c r="CI979">
        <f t="shared" si="799"/>
        <v>0</v>
      </c>
      <c r="CJ979">
        <f t="shared" si="800"/>
        <v>5.4656521684022152</v>
      </c>
      <c r="CM979">
        <v>972</v>
      </c>
      <c r="CN979">
        <v>14.752788412894766</v>
      </c>
      <c r="CO979">
        <v>36.425891810980481</v>
      </c>
      <c r="CQ979">
        <f t="shared" si="801"/>
        <v>0</v>
      </c>
      <c r="CR979">
        <f t="shared" si="802"/>
        <v>1</v>
      </c>
      <c r="CS979">
        <f t="shared" si="803"/>
        <v>21.673103398085715</v>
      </c>
      <c r="CV979">
        <v>972</v>
      </c>
      <c r="CW979">
        <v>20.887924659046753</v>
      </c>
      <c r="CX979">
        <v>15.628431772989886</v>
      </c>
      <c r="CZ979">
        <f t="shared" si="804"/>
        <v>1</v>
      </c>
      <c r="DA979">
        <f t="shared" si="805"/>
        <v>0</v>
      </c>
      <c r="DB979">
        <f t="shared" si="806"/>
        <v>5.2594928860568668</v>
      </c>
      <c r="DE979">
        <v>972</v>
      </c>
      <c r="DF979">
        <v>19.34377510548245</v>
      </c>
      <c r="DG979">
        <v>12.385010533950446</v>
      </c>
      <c r="DI979">
        <f t="shared" si="807"/>
        <v>1</v>
      </c>
      <c r="DJ979">
        <f t="shared" si="808"/>
        <v>0</v>
      </c>
      <c r="DK979">
        <f t="shared" si="809"/>
        <v>6.9587645715320043</v>
      </c>
      <c r="DN979">
        <v>972</v>
      </c>
      <c r="DO979">
        <v>25.611393563936574</v>
      </c>
      <c r="DP979">
        <v>20.646808683268549</v>
      </c>
      <c r="DR979">
        <f t="shared" si="810"/>
        <v>1</v>
      </c>
      <c r="DS979">
        <f t="shared" si="811"/>
        <v>0</v>
      </c>
      <c r="DT979">
        <f t="shared" si="812"/>
        <v>4.9645848806680242</v>
      </c>
      <c r="DW979">
        <v>972</v>
      </c>
      <c r="DX979">
        <v>18.606094762385908</v>
      </c>
      <c r="DY979">
        <v>12.302269507227615</v>
      </c>
      <c r="EA979">
        <f t="shared" si="813"/>
        <v>1</v>
      </c>
      <c r="EB979">
        <f t="shared" si="814"/>
        <v>0</v>
      </c>
      <c r="EC979">
        <f t="shared" si="815"/>
        <v>6.3038252551582925</v>
      </c>
      <c r="EF979">
        <v>972</v>
      </c>
      <c r="EG979">
        <v>20.472801250151875</v>
      </c>
      <c r="EH979">
        <v>10.728422269676903</v>
      </c>
      <c r="EJ979">
        <f t="shared" si="816"/>
        <v>1</v>
      </c>
      <c r="EK979">
        <f t="shared" si="817"/>
        <v>0</v>
      </c>
      <c r="EL979">
        <f t="shared" si="818"/>
        <v>9.7443789804749716</v>
      </c>
      <c r="EO979">
        <v>972</v>
      </c>
      <c r="EP979">
        <v>20.716558129405588</v>
      </c>
      <c r="EQ979">
        <v>26.222801467689976</v>
      </c>
      <c r="ES979">
        <f t="shared" si="819"/>
        <v>0</v>
      </c>
      <c r="ET979">
        <f t="shared" si="820"/>
        <v>1</v>
      </c>
      <c r="EU979">
        <f t="shared" si="821"/>
        <v>5.5062433382843885</v>
      </c>
    </row>
    <row r="980" spans="1:151" x14ac:dyDescent="0.25">
      <c r="A980">
        <v>973</v>
      </c>
      <c r="B980">
        <v>9.3099577199705799</v>
      </c>
      <c r="C980">
        <v>6.4763096530413762</v>
      </c>
      <c r="E980">
        <f t="shared" si="771"/>
        <v>1</v>
      </c>
      <c r="F980">
        <f t="shared" si="773"/>
        <v>0</v>
      </c>
      <c r="G980">
        <f t="shared" si="772"/>
        <v>2.8336480669292037</v>
      </c>
      <c r="J980">
        <v>973</v>
      </c>
      <c r="K980">
        <v>25.544355886311536</v>
      </c>
      <c r="L980">
        <v>26.64073820436526</v>
      </c>
      <c r="N980">
        <f t="shared" si="774"/>
        <v>0</v>
      </c>
      <c r="O980">
        <f t="shared" si="775"/>
        <v>1</v>
      </c>
      <c r="P980">
        <f t="shared" si="776"/>
        <v>1.096382318053724</v>
      </c>
      <c r="S980">
        <v>973</v>
      </c>
      <c r="T980">
        <v>14.376396518063135</v>
      </c>
      <c r="U980">
        <v>29.724970961101302</v>
      </c>
      <c r="W980">
        <f t="shared" si="777"/>
        <v>0</v>
      </c>
      <c r="X980">
        <f t="shared" si="778"/>
        <v>1</v>
      </c>
      <c r="Y980">
        <f t="shared" si="779"/>
        <v>15.348574443038167</v>
      </c>
      <c r="AB980">
        <v>973</v>
      </c>
      <c r="AC980">
        <v>29.515053270370757</v>
      </c>
      <c r="AD980">
        <v>16.535963357710337</v>
      </c>
      <c r="AF980">
        <f t="shared" si="780"/>
        <v>1</v>
      </c>
      <c r="AG980">
        <f t="shared" si="781"/>
        <v>0</v>
      </c>
      <c r="AH980">
        <f t="shared" si="782"/>
        <v>12.97908991266042</v>
      </c>
      <c r="AK980">
        <v>973</v>
      </c>
      <c r="AL980">
        <v>20.12911237306627</v>
      </c>
      <c r="AM980">
        <v>22.913535738974232</v>
      </c>
      <c r="AO980">
        <f t="shared" si="783"/>
        <v>0</v>
      </c>
      <c r="AP980">
        <f t="shared" si="784"/>
        <v>1</v>
      </c>
      <c r="AQ980">
        <f t="shared" si="785"/>
        <v>2.784423365907962</v>
      </c>
      <c r="AT980">
        <v>973</v>
      </c>
      <c r="AU980">
        <v>19.995723470933058</v>
      </c>
      <c r="AV980">
        <v>13.292623066426589</v>
      </c>
      <c r="AX980">
        <f t="shared" si="786"/>
        <v>1</v>
      </c>
      <c r="AY980">
        <f t="shared" si="787"/>
        <v>0</v>
      </c>
      <c r="AZ980">
        <f t="shared" si="788"/>
        <v>6.7031004045064684</v>
      </c>
      <c r="BC980">
        <v>973</v>
      </c>
      <c r="BD980" t="e">
        <v>#N/A</v>
      </c>
      <c r="BE980" t="e">
        <v>#N/A</v>
      </c>
      <c r="BG980" t="e">
        <f t="shared" si="789"/>
        <v>#N/A</v>
      </c>
      <c r="BH980" t="e">
        <f t="shared" si="790"/>
        <v>#N/A</v>
      </c>
      <c r="BI980" t="e">
        <f t="shared" si="791"/>
        <v>#N/A</v>
      </c>
      <c r="BL980">
        <v>973</v>
      </c>
      <c r="BM980">
        <v>37.602264745065057</v>
      </c>
      <c r="BN980">
        <v>13.544708024147891</v>
      </c>
      <c r="BP980">
        <f t="shared" si="792"/>
        <v>1</v>
      </c>
      <c r="BQ980">
        <f t="shared" si="793"/>
        <v>0</v>
      </c>
      <c r="BR980">
        <f t="shared" si="794"/>
        <v>24.057556720917166</v>
      </c>
      <c r="BU980">
        <v>973</v>
      </c>
      <c r="BV980">
        <v>15.699392926023242</v>
      </c>
      <c r="BW980">
        <v>12.222854148809693</v>
      </c>
      <c r="BY980">
        <f t="shared" si="795"/>
        <v>1</v>
      </c>
      <c r="BZ980">
        <f t="shared" si="796"/>
        <v>0</v>
      </c>
      <c r="CA980">
        <f t="shared" si="797"/>
        <v>3.4765387772135483</v>
      </c>
      <c r="CD980">
        <v>973</v>
      </c>
      <c r="CE980">
        <v>22.717903508218019</v>
      </c>
      <c r="CF980">
        <v>19.832438748974319</v>
      </c>
      <c r="CH980">
        <f t="shared" si="798"/>
        <v>1</v>
      </c>
      <c r="CI980">
        <f t="shared" si="799"/>
        <v>0</v>
      </c>
      <c r="CJ980">
        <f t="shared" si="800"/>
        <v>2.8854647592436997</v>
      </c>
      <c r="CM980">
        <v>973</v>
      </c>
      <c r="CN980">
        <v>20.328511651585849</v>
      </c>
      <c r="CO980">
        <v>23.15775946660689</v>
      </c>
      <c r="CQ980">
        <f t="shared" si="801"/>
        <v>0</v>
      </c>
      <c r="CR980">
        <f t="shared" si="802"/>
        <v>1</v>
      </c>
      <c r="CS980">
        <f t="shared" si="803"/>
        <v>2.8292478150210414</v>
      </c>
      <c r="CV980">
        <v>973</v>
      </c>
      <c r="CW980">
        <v>22.971378033027854</v>
      </c>
      <c r="CX980">
        <v>18.418068986972525</v>
      </c>
      <c r="CZ980">
        <f t="shared" si="804"/>
        <v>1</v>
      </c>
      <c r="DA980">
        <f t="shared" si="805"/>
        <v>0</v>
      </c>
      <c r="DB980">
        <f t="shared" si="806"/>
        <v>4.5533090460553289</v>
      </c>
      <c r="DE980">
        <v>973</v>
      </c>
      <c r="DF980">
        <v>17.028798167506025</v>
      </c>
      <c r="DG980">
        <v>16.754152166169749</v>
      </c>
      <c r="DI980">
        <f t="shared" si="807"/>
        <v>1</v>
      </c>
      <c r="DJ980">
        <f t="shared" si="808"/>
        <v>0</v>
      </c>
      <c r="DK980">
        <f t="shared" si="809"/>
        <v>0.2746460013362757</v>
      </c>
      <c r="DN980">
        <v>973</v>
      </c>
      <c r="DO980">
        <v>24.662295685927205</v>
      </c>
      <c r="DP980">
        <v>22.449989811216845</v>
      </c>
      <c r="DR980">
        <f t="shared" si="810"/>
        <v>1</v>
      </c>
      <c r="DS980">
        <f t="shared" si="811"/>
        <v>0</v>
      </c>
      <c r="DT980">
        <f t="shared" si="812"/>
        <v>2.2123058747103599</v>
      </c>
      <c r="DW980">
        <v>973</v>
      </c>
      <c r="DX980">
        <v>14.933012145096001</v>
      </c>
      <c r="DY980">
        <v>24.835483530051906</v>
      </c>
      <c r="EA980">
        <f t="shared" si="813"/>
        <v>0</v>
      </c>
      <c r="EB980">
        <f t="shared" si="814"/>
        <v>1</v>
      </c>
      <c r="EC980">
        <f t="shared" si="815"/>
        <v>9.9024713849559056</v>
      </c>
      <c r="EF980">
        <v>973</v>
      </c>
      <c r="EG980">
        <v>20.170678367298255</v>
      </c>
      <c r="EH980">
        <v>13.196339830265281</v>
      </c>
      <c r="EJ980">
        <f t="shared" si="816"/>
        <v>1</v>
      </c>
      <c r="EK980">
        <f t="shared" si="817"/>
        <v>0</v>
      </c>
      <c r="EL980">
        <f t="shared" si="818"/>
        <v>6.974338537032974</v>
      </c>
      <c r="EO980">
        <v>973</v>
      </c>
      <c r="EP980">
        <v>21.085432564689601</v>
      </c>
      <c r="EQ980">
        <v>37.788370312698291</v>
      </c>
      <c r="ES980">
        <f t="shared" si="819"/>
        <v>0</v>
      </c>
      <c r="ET980">
        <f t="shared" si="820"/>
        <v>1</v>
      </c>
      <c r="EU980">
        <f t="shared" si="821"/>
        <v>16.70293774800869</v>
      </c>
    </row>
    <row r="981" spans="1:151" x14ac:dyDescent="0.25">
      <c r="A981">
        <v>974</v>
      </c>
      <c r="B981">
        <v>11.958698901630457</v>
      </c>
      <c r="C981">
        <v>27.816347499994496</v>
      </c>
      <c r="E981">
        <f t="shared" si="771"/>
        <v>0</v>
      </c>
      <c r="F981">
        <f t="shared" si="773"/>
        <v>1</v>
      </c>
      <c r="G981">
        <f t="shared" si="772"/>
        <v>15.857648598364039</v>
      </c>
      <c r="J981">
        <v>974</v>
      </c>
      <c r="K981">
        <v>22.951355255699021</v>
      </c>
      <c r="L981">
        <v>29.673539302135637</v>
      </c>
      <c r="N981">
        <f t="shared" si="774"/>
        <v>0</v>
      </c>
      <c r="O981">
        <f t="shared" si="775"/>
        <v>1</v>
      </c>
      <c r="P981">
        <f t="shared" si="776"/>
        <v>6.7221840464366167</v>
      </c>
      <c r="S981">
        <v>974</v>
      </c>
      <c r="T981">
        <v>23.285112509603479</v>
      </c>
      <c r="U981">
        <v>21.95944967082735</v>
      </c>
      <c r="W981">
        <f t="shared" si="777"/>
        <v>1</v>
      </c>
      <c r="X981">
        <f t="shared" si="778"/>
        <v>0</v>
      </c>
      <c r="Y981">
        <f t="shared" si="779"/>
        <v>1.3256628387761289</v>
      </c>
      <c r="AB981">
        <v>974</v>
      </c>
      <c r="AC981">
        <v>22.13850383174049</v>
      </c>
      <c r="AD981">
        <v>18.111510421735982</v>
      </c>
      <c r="AF981">
        <f t="shared" si="780"/>
        <v>1</v>
      </c>
      <c r="AG981">
        <f t="shared" si="781"/>
        <v>0</v>
      </c>
      <c r="AH981">
        <f t="shared" si="782"/>
        <v>4.0269934100045077</v>
      </c>
      <c r="AK981">
        <v>974</v>
      </c>
      <c r="AL981">
        <v>22.791416038097456</v>
      </c>
      <c r="AM981">
        <v>12.891762695322626</v>
      </c>
      <c r="AO981">
        <f t="shared" si="783"/>
        <v>1</v>
      </c>
      <c r="AP981">
        <f t="shared" si="784"/>
        <v>0</v>
      </c>
      <c r="AQ981">
        <f t="shared" si="785"/>
        <v>9.8996533427748297</v>
      </c>
      <c r="AT981">
        <v>974</v>
      </c>
      <c r="AU981">
        <v>21.918559043150509</v>
      </c>
      <c r="AV981">
        <v>18.93236165863814</v>
      </c>
      <c r="AX981">
        <f t="shared" si="786"/>
        <v>1</v>
      </c>
      <c r="AY981">
        <f t="shared" si="787"/>
        <v>0</v>
      </c>
      <c r="AZ981">
        <f t="shared" si="788"/>
        <v>2.9861973845123693</v>
      </c>
      <c r="BC981">
        <v>974</v>
      </c>
      <c r="BD981" t="e">
        <v>#N/A</v>
      </c>
      <c r="BE981" t="e">
        <v>#N/A</v>
      </c>
      <c r="BG981" t="e">
        <f t="shared" si="789"/>
        <v>#N/A</v>
      </c>
      <c r="BH981" t="e">
        <f t="shared" si="790"/>
        <v>#N/A</v>
      </c>
      <c r="BI981" t="e">
        <f t="shared" si="791"/>
        <v>#N/A</v>
      </c>
      <c r="BL981">
        <v>974</v>
      </c>
      <c r="BM981">
        <v>16.680879623822698</v>
      </c>
      <c r="BN981">
        <v>16.4548863415977</v>
      </c>
      <c r="BP981">
        <f t="shared" si="792"/>
        <v>1</v>
      </c>
      <c r="BQ981">
        <f t="shared" si="793"/>
        <v>0</v>
      </c>
      <c r="BR981">
        <f t="shared" si="794"/>
        <v>0.22599328222499793</v>
      </c>
      <c r="BU981">
        <v>974</v>
      </c>
      <c r="BV981">
        <v>24.824475842077106</v>
      </c>
      <c r="BW981">
        <v>16.965331383590105</v>
      </c>
      <c r="BY981">
        <f t="shared" si="795"/>
        <v>1</v>
      </c>
      <c r="BZ981">
        <f t="shared" si="796"/>
        <v>0</v>
      </c>
      <c r="CA981">
        <f t="shared" si="797"/>
        <v>7.8591444584870018</v>
      </c>
      <c r="CD981">
        <v>974</v>
      </c>
      <c r="CE981">
        <v>13.099451296094792</v>
      </c>
      <c r="CF981">
        <v>32.810310753582996</v>
      </c>
      <c r="CH981">
        <f t="shared" si="798"/>
        <v>0</v>
      </c>
      <c r="CI981">
        <f t="shared" si="799"/>
        <v>1</v>
      </c>
      <c r="CJ981">
        <f t="shared" si="800"/>
        <v>19.710859457488205</v>
      </c>
      <c r="CM981">
        <v>974</v>
      </c>
      <c r="CN981">
        <v>20.037980298076029</v>
      </c>
      <c r="CO981">
        <v>17.171058305693542</v>
      </c>
      <c r="CQ981">
        <f t="shared" si="801"/>
        <v>1</v>
      </c>
      <c r="CR981">
        <f t="shared" si="802"/>
        <v>0</v>
      </c>
      <c r="CS981">
        <f t="shared" si="803"/>
        <v>2.8669219923824869</v>
      </c>
      <c r="CV981">
        <v>974</v>
      </c>
      <c r="CW981">
        <v>23.15065418543535</v>
      </c>
      <c r="CX981">
        <v>14.935553880127792</v>
      </c>
      <c r="CZ981">
        <f t="shared" si="804"/>
        <v>1</v>
      </c>
      <c r="DA981">
        <f t="shared" si="805"/>
        <v>0</v>
      </c>
      <c r="DB981">
        <f t="shared" si="806"/>
        <v>8.2151003053075584</v>
      </c>
      <c r="DE981">
        <v>974</v>
      </c>
      <c r="DF981">
        <v>20.30573434621618</v>
      </c>
      <c r="DG981">
        <v>16.15426159436857</v>
      </c>
      <c r="DI981">
        <f t="shared" si="807"/>
        <v>1</v>
      </c>
      <c r="DJ981">
        <f t="shared" si="808"/>
        <v>0</v>
      </c>
      <c r="DK981">
        <f t="shared" si="809"/>
        <v>4.15147275184761</v>
      </c>
      <c r="DN981">
        <v>974</v>
      </c>
      <c r="DO981">
        <v>23.015356437602303</v>
      </c>
      <c r="DP981">
        <v>29.925252300185004</v>
      </c>
      <c r="DR981">
        <f t="shared" si="810"/>
        <v>0</v>
      </c>
      <c r="DS981">
        <f t="shared" si="811"/>
        <v>1</v>
      </c>
      <c r="DT981">
        <f t="shared" si="812"/>
        <v>6.9098958625827009</v>
      </c>
      <c r="DW981">
        <v>974</v>
      </c>
      <c r="DX981">
        <v>19.301356818252998</v>
      </c>
      <c r="DY981">
        <v>17.063444881093762</v>
      </c>
      <c r="EA981">
        <f t="shared" si="813"/>
        <v>1</v>
      </c>
      <c r="EB981">
        <f t="shared" si="814"/>
        <v>0</v>
      </c>
      <c r="EC981">
        <f t="shared" si="815"/>
        <v>2.237911937159236</v>
      </c>
      <c r="EF981">
        <v>974</v>
      </c>
      <c r="EG981">
        <v>19.072625531025611</v>
      </c>
      <c r="EH981">
        <v>19.473736232458265</v>
      </c>
      <c r="EJ981">
        <f t="shared" si="816"/>
        <v>0</v>
      </c>
      <c r="EK981">
        <f t="shared" si="817"/>
        <v>1</v>
      </c>
      <c r="EL981">
        <f t="shared" si="818"/>
        <v>0.40111070143265337</v>
      </c>
      <c r="EO981">
        <v>974</v>
      </c>
      <c r="EP981">
        <v>17.357433611938085</v>
      </c>
      <c r="EQ981">
        <v>26.23441067856298</v>
      </c>
      <c r="ES981">
        <f t="shared" si="819"/>
        <v>0</v>
      </c>
      <c r="ET981">
        <f t="shared" si="820"/>
        <v>1</v>
      </c>
      <c r="EU981">
        <f t="shared" si="821"/>
        <v>8.8769770666248959</v>
      </c>
    </row>
    <row r="982" spans="1:151" x14ac:dyDescent="0.25">
      <c r="A982">
        <v>975</v>
      </c>
      <c r="B982">
        <v>14.133441708334622</v>
      </c>
      <c r="C982">
        <v>24.988717899817168</v>
      </c>
      <c r="E982">
        <f t="shared" si="771"/>
        <v>0</v>
      </c>
      <c r="F982">
        <f t="shared" si="773"/>
        <v>1</v>
      </c>
      <c r="G982">
        <f t="shared" si="772"/>
        <v>10.855276191482545</v>
      </c>
      <c r="J982">
        <v>975</v>
      </c>
      <c r="K982">
        <v>17.736589993533524</v>
      </c>
      <c r="L982">
        <v>21.996836451181895</v>
      </c>
      <c r="N982">
        <f t="shared" si="774"/>
        <v>0</v>
      </c>
      <c r="O982">
        <f t="shared" si="775"/>
        <v>1</v>
      </c>
      <c r="P982">
        <f t="shared" si="776"/>
        <v>4.2602464576483712</v>
      </c>
      <c r="S982">
        <v>975</v>
      </c>
      <c r="T982">
        <v>16.470390732637572</v>
      </c>
      <c r="U982">
        <v>19.123958390830143</v>
      </c>
      <c r="W982">
        <f t="shared" si="777"/>
        <v>0</v>
      </c>
      <c r="X982">
        <f t="shared" si="778"/>
        <v>1</v>
      </c>
      <c r="Y982">
        <f t="shared" si="779"/>
        <v>2.6535676581925713</v>
      </c>
      <c r="AB982">
        <v>975</v>
      </c>
      <c r="AC982">
        <v>29.928942927970159</v>
      </c>
      <c r="AD982">
        <v>17.168624840729315</v>
      </c>
      <c r="AF982">
        <f t="shared" si="780"/>
        <v>1</v>
      </c>
      <c r="AG982">
        <f t="shared" si="781"/>
        <v>0</v>
      </c>
      <c r="AH982">
        <f t="shared" si="782"/>
        <v>12.760318087240844</v>
      </c>
      <c r="AK982">
        <v>975</v>
      </c>
      <c r="AL982">
        <v>17.562275430449503</v>
      </c>
      <c r="AM982">
        <v>26.928498246558458</v>
      </c>
      <c r="AO982">
        <f t="shared" si="783"/>
        <v>0</v>
      </c>
      <c r="AP982">
        <f t="shared" si="784"/>
        <v>1</v>
      </c>
      <c r="AQ982">
        <f t="shared" si="785"/>
        <v>9.3662228161089551</v>
      </c>
      <c r="AT982">
        <v>975</v>
      </c>
      <c r="AU982">
        <v>16.810181459138818</v>
      </c>
      <c r="AV982">
        <v>16.143834199100063</v>
      </c>
      <c r="AX982">
        <f t="shared" si="786"/>
        <v>1</v>
      </c>
      <c r="AY982">
        <f t="shared" si="787"/>
        <v>0</v>
      </c>
      <c r="AZ982">
        <f t="shared" si="788"/>
        <v>0.666347260038755</v>
      </c>
      <c r="BC982">
        <v>975</v>
      </c>
      <c r="BD982" t="e">
        <v>#N/A</v>
      </c>
      <c r="BE982" t="e">
        <v>#N/A</v>
      </c>
      <c r="BG982" t="e">
        <f t="shared" si="789"/>
        <v>#N/A</v>
      </c>
      <c r="BH982" t="e">
        <f t="shared" si="790"/>
        <v>#N/A</v>
      </c>
      <c r="BI982" t="e">
        <f t="shared" si="791"/>
        <v>#N/A</v>
      </c>
      <c r="BL982">
        <v>975</v>
      </c>
      <c r="BM982">
        <v>32.184659297626645</v>
      </c>
      <c r="BN982">
        <v>14.623272257702279</v>
      </c>
      <c r="BP982">
        <f t="shared" si="792"/>
        <v>1</v>
      </c>
      <c r="BQ982">
        <f t="shared" si="793"/>
        <v>0</v>
      </c>
      <c r="BR982">
        <f t="shared" si="794"/>
        <v>17.561387039924366</v>
      </c>
      <c r="BU982">
        <v>975</v>
      </c>
      <c r="BV982">
        <v>28.919390076329083</v>
      </c>
      <c r="BW982">
        <v>25.635958361688722</v>
      </c>
      <c r="BY982">
        <f t="shared" si="795"/>
        <v>1</v>
      </c>
      <c r="BZ982">
        <f t="shared" si="796"/>
        <v>0</v>
      </c>
      <c r="CA982">
        <f t="shared" si="797"/>
        <v>3.2834317146403613</v>
      </c>
      <c r="CD982">
        <v>975</v>
      </c>
      <c r="CE982">
        <v>20.152812631597531</v>
      </c>
      <c r="CF982">
        <v>24.447406580224239</v>
      </c>
      <c r="CH982">
        <f t="shared" si="798"/>
        <v>0</v>
      </c>
      <c r="CI982">
        <f t="shared" si="799"/>
        <v>1</v>
      </c>
      <c r="CJ982">
        <f t="shared" si="800"/>
        <v>4.2945939486267086</v>
      </c>
      <c r="CM982">
        <v>975</v>
      </c>
      <c r="CN982">
        <v>17.406899364334588</v>
      </c>
      <c r="CO982">
        <v>32.128454815975026</v>
      </c>
      <c r="CQ982">
        <f t="shared" si="801"/>
        <v>0</v>
      </c>
      <c r="CR982">
        <f t="shared" si="802"/>
        <v>1</v>
      </c>
      <c r="CS982">
        <f t="shared" si="803"/>
        <v>14.721555451640437</v>
      </c>
      <c r="CV982">
        <v>975</v>
      </c>
      <c r="CW982">
        <v>23.330925061986285</v>
      </c>
      <c r="CX982">
        <v>18.714473483477793</v>
      </c>
      <c r="CZ982">
        <f t="shared" si="804"/>
        <v>1</v>
      </c>
      <c r="DA982">
        <f t="shared" si="805"/>
        <v>0</v>
      </c>
      <c r="DB982">
        <f t="shared" si="806"/>
        <v>4.6164515785084923</v>
      </c>
      <c r="DE982">
        <v>975</v>
      </c>
      <c r="DF982">
        <v>37.707880015365049</v>
      </c>
      <c r="DG982">
        <v>10.738848771396444</v>
      </c>
      <c r="DI982">
        <f t="shared" si="807"/>
        <v>1</v>
      </c>
      <c r="DJ982">
        <f t="shared" si="808"/>
        <v>0</v>
      </c>
      <c r="DK982">
        <f t="shared" si="809"/>
        <v>26.969031243968605</v>
      </c>
      <c r="DN982">
        <v>975</v>
      </c>
      <c r="DO982">
        <v>23.689398749834453</v>
      </c>
      <c r="DP982">
        <v>13.928959207999599</v>
      </c>
      <c r="DR982">
        <f t="shared" si="810"/>
        <v>1</v>
      </c>
      <c r="DS982">
        <f t="shared" si="811"/>
        <v>0</v>
      </c>
      <c r="DT982">
        <f t="shared" si="812"/>
        <v>9.7604395418348542</v>
      </c>
      <c r="DW982">
        <v>975</v>
      </c>
      <c r="DX982">
        <v>21.624970284463494</v>
      </c>
      <c r="DY982">
        <v>15.885799903133684</v>
      </c>
      <c r="EA982">
        <f t="shared" si="813"/>
        <v>1</v>
      </c>
      <c r="EB982">
        <f t="shared" si="814"/>
        <v>0</v>
      </c>
      <c r="EC982">
        <f t="shared" si="815"/>
        <v>5.7391703813298101</v>
      </c>
      <c r="EF982">
        <v>975</v>
      </c>
      <c r="EG982">
        <v>21.985013229292839</v>
      </c>
      <c r="EH982">
        <v>14.566009577810936</v>
      </c>
      <c r="EJ982">
        <f t="shared" si="816"/>
        <v>1</v>
      </c>
      <c r="EK982">
        <f t="shared" si="817"/>
        <v>0</v>
      </c>
      <c r="EL982">
        <f t="shared" si="818"/>
        <v>7.4190036514819031</v>
      </c>
      <c r="EO982">
        <v>975</v>
      </c>
      <c r="EP982">
        <v>20.521050762001433</v>
      </c>
      <c r="EQ982">
        <v>25.981586455916407</v>
      </c>
      <c r="ES982">
        <f t="shared" si="819"/>
        <v>0</v>
      </c>
      <c r="ET982">
        <f t="shared" si="820"/>
        <v>1</v>
      </c>
      <c r="EU982">
        <f t="shared" si="821"/>
        <v>5.4605356939149736</v>
      </c>
    </row>
    <row r="983" spans="1:151" x14ac:dyDescent="0.25">
      <c r="A983">
        <v>976</v>
      </c>
      <c r="B983">
        <v>9.5705311840887823</v>
      </c>
      <c r="C983">
        <v>16.032854322590357</v>
      </c>
      <c r="E983">
        <f t="shared" si="771"/>
        <v>0</v>
      </c>
      <c r="F983">
        <f t="shared" si="773"/>
        <v>1</v>
      </c>
      <c r="G983">
        <f t="shared" si="772"/>
        <v>6.4623231385015742</v>
      </c>
      <c r="J983">
        <v>976</v>
      </c>
      <c r="K983">
        <v>9.9601954622864461</v>
      </c>
      <c r="L983">
        <v>26.095043952515468</v>
      </c>
      <c r="N983">
        <f t="shared" si="774"/>
        <v>0</v>
      </c>
      <c r="O983">
        <f t="shared" si="775"/>
        <v>1</v>
      </c>
      <c r="P983">
        <f t="shared" si="776"/>
        <v>16.134848490229022</v>
      </c>
      <c r="S983">
        <v>976</v>
      </c>
      <c r="T983">
        <v>21.378603298433816</v>
      </c>
      <c r="U983">
        <v>47.420754812512691</v>
      </c>
      <c r="W983">
        <f t="shared" si="777"/>
        <v>0</v>
      </c>
      <c r="X983">
        <f t="shared" si="778"/>
        <v>1</v>
      </c>
      <c r="Y983">
        <f t="shared" si="779"/>
        <v>26.042151514078874</v>
      </c>
      <c r="AB983">
        <v>976</v>
      </c>
      <c r="AC983">
        <v>27.003155668789965</v>
      </c>
      <c r="AD983">
        <v>17.73743777308135</v>
      </c>
      <c r="AF983">
        <f t="shared" si="780"/>
        <v>1</v>
      </c>
      <c r="AG983">
        <f t="shared" si="781"/>
        <v>0</v>
      </c>
      <c r="AH983">
        <f t="shared" si="782"/>
        <v>9.2657178957086153</v>
      </c>
      <c r="AK983">
        <v>976</v>
      </c>
      <c r="AL983">
        <v>15.925581621655697</v>
      </c>
      <c r="AM983">
        <v>29.423340163650181</v>
      </c>
      <c r="AO983">
        <f t="shared" si="783"/>
        <v>0</v>
      </c>
      <c r="AP983">
        <f t="shared" si="784"/>
        <v>1</v>
      </c>
      <c r="AQ983">
        <f t="shared" si="785"/>
        <v>13.497758541994484</v>
      </c>
      <c r="AT983">
        <v>976</v>
      </c>
      <c r="AU983">
        <v>14.978598168161982</v>
      </c>
      <c r="AV983">
        <v>18.642106985296525</v>
      </c>
      <c r="AX983">
        <f t="shared" si="786"/>
        <v>0</v>
      </c>
      <c r="AY983">
        <f t="shared" si="787"/>
        <v>1</v>
      </c>
      <c r="AZ983">
        <f t="shared" si="788"/>
        <v>3.6635088171345433</v>
      </c>
      <c r="BC983">
        <v>976</v>
      </c>
      <c r="BD983" t="e">
        <v>#N/A</v>
      </c>
      <c r="BE983" t="e">
        <v>#N/A</v>
      </c>
      <c r="BG983" t="e">
        <f t="shared" si="789"/>
        <v>#N/A</v>
      </c>
      <c r="BH983" t="e">
        <f t="shared" si="790"/>
        <v>#N/A</v>
      </c>
      <c r="BI983" t="e">
        <f t="shared" si="791"/>
        <v>#N/A</v>
      </c>
      <c r="BL983">
        <v>976</v>
      </c>
      <c r="BM983">
        <v>23.73620509586037</v>
      </c>
      <c r="BN983">
        <v>10.687787355353564</v>
      </c>
      <c r="BP983">
        <f t="shared" si="792"/>
        <v>1</v>
      </c>
      <c r="BQ983">
        <f t="shared" si="793"/>
        <v>0</v>
      </c>
      <c r="BR983">
        <f t="shared" si="794"/>
        <v>13.048417740506807</v>
      </c>
      <c r="BU983">
        <v>976</v>
      </c>
      <c r="BV983">
        <v>14.066715611982424</v>
      </c>
      <c r="BW983">
        <v>20.592871902568813</v>
      </c>
      <c r="BY983">
        <f t="shared" si="795"/>
        <v>0</v>
      </c>
      <c r="BZ983">
        <f t="shared" si="796"/>
        <v>1</v>
      </c>
      <c r="CA983">
        <f t="shared" si="797"/>
        <v>6.526156290586389</v>
      </c>
      <c r="CD983">
        <v>976</v>
      </c>
      <c r="CE983">
        <v>21.896262819829026</v>
      </c>
      <c r="CF983">
        <v>14.526471907174722</v>
      </c>
      <c r="CH983">
        <f t="shared" si="798"/>
        <v>1</v>
      </c>
      <c r="CI983">
        <f t="shared" si="799"/>
        <v>0</v>
      </c>
      <c r="CJ983">
        <f t="shared" si="800"/>
        <v>7.3697909126543042</v>
      </c>
      <c r="CM983">
        <v>976</v>
      </c>
      <c r="CN983">
        <v>23.779115521265915</v>
      </c>
      <c r="CO983">
        <v>8.8625372835631726</v>
      </c>
      <c r="CQ983">
        <f t="shared" si="801"/>
        <v>1</v>
      </c>
      <c r="CR983">
        <f t="shared" si="802"/>
        <v>0</v>
      </c>
      <c r="CS983">
        <f t="shared" si="803"/>
        <v>14.916578237702742</v>
      </c>
      <c r="CV983">
        <v>976</v>
      </c>
      <c r="CW983">
        <v>18.066745423306536</v>
      </c>
      <c r="CX983">
        <v>16.570723831641374</v>
      </c>
      <c r="CZ983">
        <f t="shared" si="804"/>
        <v>1</v>
      </c>
      <c r="DA983">
        <f t="shared" si="805"/>
        <v>0</v>
      </c>
      <c r="DB983">
        <f t="shared" si="806"/>
        <v>1.496021591665162</v>
      </c>
      <c r="DE983">
        <v>976</v>
      </c>
      <c r="DF983">
        <v>19.005757087270972</v>
      </c>
      <c r="DG983">
        <v>21.13189350500868</v>
      </c>
      <c r="DI983">
        <f t="shared" si="807"/>
        <v>0</v>
      </c>
      <c r="DJ983">
        <f t="shared" si="808"/>
        <v>1</v>
      </c>
      <c r="DK983">
        <f t="shared" si="809"/>
        <v>2.1261364177377082</v>
      </c>
      <c r="DN983">
        <v>976</v>
      </c>
      <c r="DO983">
        <v>24.886404797037862</v>
      </c>
      <c r="DP983">
        <v>14.54533914819126</v>
      </c>
      <c r="DR983">
        <f t="shared" si="810"/>
        <v>1</v>
      </c>
      <c r="DS983">
        <f t="shared" si="811"/>
        <v>0</v>
      </c>
      <c r="DT983">
        <f t="shared" si="812"/>
        <v>10.341065648846602</v>
      </c>
      <c r="DW983">
        <v>976</v>
      </c>
      <c r="DX983">
        <v>6.1825380538898838</v>
      </c>
      <c r="DY983">
        <v>19.546558356710445</v>
      </c>
      <c r="EA983">
        <f t="shared" si="813"/>
        <v>0</v>
      </c>
      <c r="EB983">
        <f t="shared" si="814"/>
        <v>1</v>
      </c>
      <c r="EC983">
        <f t="shared" si="815"/>
        <v>13.364020302820562</v>
      </c>
      <c r="EF983">
        <v>976</v>
      </c>
      <c r="EG983">
        <v>20.376762515657642</v>
      </c>
      <c r="EH983">
        <v>14.624057874402205</v>
      </c>
      <c r="EJ983">
        <f t="shared" si="816"/>
        <v>1</v>
      </c>
      <c r="EK983">
        <f t="shared" si="817"/>
        <v>0</v>
      </c>
      <c r="EL983">
        <f t="shared" si="818"/>
        <v>5.7527046412554377</v>
      </c>
      <c r="EO983">
        <v>976</v>
      </c>
      <c r="EP983">
        <v>18.065375721496924</v>
      </c>
      <c r="EQ983">
        <v>19.431630898047455</v>
      </c>
      <c r="ES983">
        <f t="shared" si="819"/>
        <v>0</v>
      </c>
      <c r="ET983">
        <f t="shared" si="820"/>
        <v>1</v>
      </c>
      <c r="EU983">
        <f t="shared" si="821"/>
        <v>1.3662551765505313</v>
      </c>
    </row>
    <row r="984" spans="1:151" x14ac:dyDescent="0.25">
      <c r="A984">
        <v>977</v>
      </c>
      <c r="B984">
        <v>17.397936287445717</v>
      </c>
      <c r="C984">
        <v>35.735878447404779</v>
      </c>
      <c r="E984">
        <f t="shared" si="771"/>
        <v>0</v>
      </c>
      <c r="F984">
        <f t="shared" si="773"/>
        <v>1</v>
      </c>
      <c r="G984">
        <f t="shared" si="772"/>
        <v>18.337942159959063</v>
      </c>
      <c r="J984">
        <v>977</v>
      </c>
      <c r="K984">
        <v>22.885379194995217</v>
      </c>
      <c r="L984">
        <v>32.098478854925787</v>
      </c>
      <c r="N984">
        <f t="shared" si="774"/>
        <v>0</v>
      </c>
      <c r="O984">
        <f t="shared" si="775"/>
        <v>1</v>
      </c>
      <c r="P984">
        <f t="shared" si="776"/>
        <v>9.2130996599305703</v>
      </c>
      <c r="S984">
        <v>977</v>
      </c>
      <c r="T984">
        <v>19.216134615335946</v>
      </c>
      <c r="U984">
        <v>19.600520779198177</v>
      </c>
      <c r="W984">
        <f t="shared" si="777"/>
        <v>0</v>
      </c>
      <c r="X984">
        <f t="shared" si="778"/>
        <v>1</v>
      </c>
      <c r="Y984">
        <f t="shared" si="779"/>
        <v>0.38438616386223146</v>
      </c>
      <c r="AB984">
        <v>977</v>
      </c>
      <c r="AC984">
        <v>28.288816766493497</v>
      </c>
      <c r="AD984">
        <v>17.05027633890931</v>
      </c>
      <c r="AF984">
        <f t="shared" si="780"/>
        <v>1</v>
      </c>
      <c r="AG984">
        <f t="shared" si="781"/>
        <v>0</v>
      </c>
      <c r="AH984">
        <f t="shared" si="782"/>
        <v>11.238540427584187</v>
      </c>
      <c r="AK984">
        <v>977</v>
      </c>
      <c r="AL984">
        <v>17.034292153282927</v>
      </c>
      <c r="AM984">
        <v>12.273419708846568</v>
      </c>
      <c r="AO984">
        <f t="shared" si="783"/>
        <v>1</v>
      </c>
      <c r="AP984">
        <f t="shared" si="784"/>
        <v>0</v>
      </c>
      <c r="AQ984">
        <f t="shared" si="785"/>
        <v>4.7608724444363588</v>
      </c>
      <c r="AT984">
        <v>977</v>
      </c>
      <c r="AU984">
        <v>17.397541618233774</v>
      </c>
      <c r="AV984">
        <v>14.690311086219555</v>
      </c>
      <c r="AX984">
        <f t="shared" si="786"/>
        <v>1</v>
      </c>
      <c r="AY984">
        <f t="shared" si="787"/>
        <v>0</v>
      </c>
      <c r="AZ984">
        <f t="shared" si="788"/>
        <v>2.7072305320142185</v>
      </c>
      <c r="BC984">
        <v>977</v>
      </c>
      <c r="BD984" t="e">
        <v>#N/A</v>
      </c>
      <c r="BE984" t="e">
        <v>#N/A</v>
      </c>
      <c r="BG984" t="e">
        <f t="shared" si="789"/>
        <v>#N/A</v>
      </c>
      <c r="BH984" t="e">
        <f t="shared" si="790"/>
        <v>#N/A</v>
      </c>
      <c r="BI984" t="e">
        <f t="shared" si="791"/>
        <v>#N/A</v>
      </c>
      <c r="BL984">
        <v>977</v>
      </c>
      <c r="BM984">
        <v>36.310509991605258</v>
      </c>
      <c r="BN984">
        <v>12.315590550899461</v>
      </c>
      <c r="BP984">
        <f t="shared" si="792"/>
        <v>1</v>
      </c>
      <c r="BQ984">
        <f t="shared" si="793"/>
        <v>0</v>
      </c>
      <c r="BR984">
        <f t="shared" si="794"/>
        <v>23.994919440705797</v>
      </c>
      <c r="BU984">
        <v>977</v>
      </c>
      <c r="BV984">
        <v>28.269271568364093</v>
      </c>
      <c r="BW984">
        <v>19.976197524413728</v>
      </c>
      <c r="BY984">
        <f t="shared" si="795"/>
        <v>1</v>
      </c>
      <c r="BZ984">
        <f t="shared" si="796"/>
        <v>0</v>
      </c>
      <c r="CA984">
        <f t="shared" si="797"/>
        <v>8.2930740439503658</v>
      </c>
      <c r="CD984">
        <v>977</v>
      </c>
      <c r="CE984">
        <v>28.055945249584887</v>
      </c>
      <c r="CF984">
        <v>23.550721910719496</v>
      </c>
      <c r="CH984">
        <f t="shared" si="798"/>
        <v>1</v>
      </c>
      <c r="CI984">
        <f t="shared" si="799"/>
        <v>0</v>
      </c>
      <c r="CJ984">
        <f t="shared" si="800"/>
        <v>4.5052233388653917</v>
      </c>
      <c r="CM984">
        <v>977</v>
      </c>
      <c r="CN984">
        <v>19.411335178076893</v>
      </c>
      <c r="CO984">
        <v>22.020406909115014</v>
      </c>
      <c r="CQ984">
        <f t="shared" si="801"/>
        <v>0</v>
      </c>
      <c r="CR984">
        <f t="shared" si="802"/>
        <v>1</v>
      </c>
      <c r="CS984">
        <f t="shared" si="803"/>
        <v>2.6090717310381208</v>
      </c>
      <c r="CV984">
        <v>977</v>
      </c>
      <c r="CW984">
        <v>19.9006650083304</v>
      </c>
      <c r="CX984">
        <v>23.106930678528528</v>
      </c>
      <c r="CZ984">
        <f t="shared" si="804"/>
        <v>0</v>
      </c>
      <c r="DA984">
        <f t="shared" si="805"/>
        <v>1</v>
      </c>
      <c r="DB984">
        <f t="shared" si="806"/>
        <v>3.2062656701981282</v>
      </c>
      <c r="DE984">
        <v>977</v>
      </c>
      <c r="DF984">
        <v>24.654047268293876</v>
      </c>
      <c r="DG984">
        <v>21.007276799629</v>
      </c>
      <c r="DI984">
        <f t="shared" si="807"/>
        <v>1</v>
      </c>
      <c r="DJ984">
        <f t="shared" si="808"/>
        <v>0</v>
      </c>
      <c r="DK984">
        <f t="shared" si="809"/>
        <v>3.6467704686648759</v>
      </c>
      <c r="DN984">
        <v>977</v>
      </c>
      <c r="DO984">
        <v>22.238485912016539</v>
      </c>
      <c r="DP984">
        <v>20.471359296323609</v>
      </c>
      <c r="DR984">
        <f t="shared" si="810"/>
        <v>1</v>
      </c>
      <c r="DS984">
        <f t="shared" si="811"/>
        <v>0</v>
      </c>
      <c r="DT984">
        <f t="shared" si="812"/>
        <v>1.7671266156929306</v>
      </c>
      <c r="DW984">
        <v>977</v>
      </c>
      <c r="DX984">
        <v>20.585960458385003</v>
      </c>
      <c r="DY984">
        <v>20.288583223444842</v>
      </c>
      <c r="EA984">
        <f t="shared" si="813"/>
        <v>1</v>
      </c>
      <c r="EB984">
        <f t="shared" si="814"/>
        <v>0</v>
      </c>
      <c r="EC984">
        <f t="shared" si="815"/>
        <v>0.29737723494016066</v>
      </c>
      <c r="EF984">
        <v>977</v>
      </c>
      <c r="EG984">
        <v>22.45096380217641</v>
      </c>
      <c r="EH984">
        <v>15.209266471233327</v>
      </c>
      <c r="EJ984">
        <f t="shared" si="816"/>
        <v>1</v>
      </c>
      <c r="EK984">
        <f t="shared" si="817"/>
        <v>0</v>
      </c>
      <c r="EL984">
        <f t="shared" si="818"/>
        <v>7.241697330943083</v>
      </c>
      <c r="EO984">
        <v>977</v>
      </c>
      <c r="EP984">
        <v>22.242589634024792</v>
      </c>
      <c r="EQ984">
        <v>18.552453722702534</v>
      </c>
      <c r="ES984">
        <f t="shared" si="819"/>
        <v>1</v>
      </c>
      <c r="ET984">
        <f t="shared" si="820"/>
        <v>0</v>
      </c>
      <c r="EU984">
        <f t="shared" si="821"/>
        <v>3.6901359113222583</v>
      </c>
    </row>
    <row r="985" spans="1:151" x14ac:dyDescent="0.25">
      <c r="A985">
        <v>978</v>
      </c>
      <c r="B985">
        <v>9.7921511109111492</v>
      </c>
      <c r="C985">
        <v>33.107525046066229</v>
      </c>
      <c r="E985">
        <f t="shared" si="771"/>
        <v>0</v>
      </c>
      <c r="F985">
        <f t="shared" si="773"/>
        <v>1</v>
      </c>
      <c r="G985">
        <f t="shared" si="772"/>
        <v>23.31537393515508</v>
      </c>
      <c r="J985">
        <v>978</v>
      </c>
      <c r="K985">
        <v>10.91822850963181</v>
      </c>
      <c r="L985">
        <v>19.545360823194095</v>
      </c>
      <c r="N985">
        <f t="shared" si="774"/>
        <v>0</v>
      </c>
      <c r="O985">
        <f t="shared" si="775"/>
        <v>1</v>
      </c>
      <c r="P985">
        <f t="shared" si="776"/>
        <v>8.627132313562285</v>
      </c>
      <c r="S985">
        <v>978</v>
      </c>
      <c r="T985">
        <v>18.012824659325119</v>
      </c>
      <c r="U985">
        <v>21.669337983206262</v>
      </c>
      <c r="W985">
        <f t="shared" si="777"/>
        <v>0</v>
      </c>
      <c r="X985">
        <f t="shared" si="778"/>
        <v>1</v>
      </c>
      <c r="Y985">
        <f t="shared" si="779"/>
        <v>3.6565133238811427</v>
      </c>
      <c r="AB985">
        <v>978</v>
      </c>
      <c r="AC985">
        <v>21.695606525558681</v>
      </c>
      <c r="AD985">
        <v>17.691964754393307</v>
      </c>
      <c r="AF985">
        <f t="shared" si="780"/>
        <v>1</v>
      </c>
      <c r="AG985">
        <f t="shared" si="781"/>
        <v>0</v>
      </c>
      <c r="AH985">
        <f t="shared" si="782"/>
        <v>4.0036417711653733</v>
      </c>
      <c r="AK985">
        <v>978</v>
      </c>
      <c r="AL985">
        <v>14.524525298538606</v>
      </c>
      <c r="AM985">
        <v>21.452528416405929</v>
      </c>
      <c r="AO985">
        <f t="shared" si="783"/>
        <v>0</v>
      </c>
      <c r="AP985">
        <f t="shared" si="784"/>
        <v>1</v>
      </c>
      <c r="AQ985">
        <f t="shared" si="785"/>
        <v>6.9280031178673234</v>
      </c>
      <c r="AT985">
        <v>978</v>
      </c>
      <c r="AU985">
        <v>17.797802600591393</v>
      </c>
      <c r="AV985">
        <v>17.482253309076942</v>
      </c>
      <c r="AX985">
        <f t="shared" si="786"/>
        <v>1</v>
      </c>
      <c r="AY985">
        <f t="shared" si="787"/>
        <v>0</v>
      </c>
      <c r="AZ985">
        <f t="shared" si="788"/>
        <v>0.31554929151445066</v>
      </c>
      <c r="BC985">
        <v>978</v>
      </c>
      <c r="BD985" t="e">
        <v>#N/A</v>
      </c>
      <c r="BE985" t="e">
        <v>#N/A</v>
      </c>
      <c r="BG985" t="e">
        <f t="shared" si="789"/>
        <v>#N/A</v>
      </c>
      <c r="BH985" t="e">
        <f t="shared" si="790"/>
        <v>#N/A</v>
      </c>
      <c r="BI985" t="e">
        <f t="shared" si="791"/>
        <v>#N/A</v>
      </c>
      <c r="BL985">
        <v>978</v>
      </c>
      <c r="BM985">
        <v>28.914758386957875</v>
      </c>
      <c r="BN985">
        <v>14.430541707564222</v>
      </c>
      <c r="BP985">
        <f t="shared" si="792"/>
        <v>1</v>
      </c>
      <c r="BQ985">
        <f t="shared" si="793"/>
        <v>0</v>
      </c>
      <c r="BR985">
        <f t="shared" si="794"/>
        <v>14.484216679393652</v>
      </c>
      <c r="BU985">
        <v>978</v>
      </c>
      <c r="BV985">
        <v>23.700922450154671</v>
      </c>
      <c r="BW985">
        <v>26.630243926552833</v>
      </c>
      <c r="BY985">
        <f t="shared" si="795"/>
        <v>0</v>
      </c>
      <c r="BZ985">
        <f t="shared" si="796"/>
        <v>1</v>
      </c>
      <c r="CA985">
        <f t="shared" si="797"/>
        <v>2.9293214763981616</v>
      </c>
      <c r="CD985">
        <v>978</v>
      </c>
      <c r="CE985">
        <v>18.58280607411178</v>
      </c>
      <c r="CF985">
        <v>17.21763163928264</v>
      </c>
      <c r="CH985">
        <f t="shared" si="798"/>
        <v>1</v>
      </c>
      <c r="CI985">
        <f t="shared" si="799"/>
        <v>0</v>
      </c>
      <c r="CJ985">
        <f t="shared" si="800"/>
        <v>1.3651744348291395</v>
      </c>
      <c r="CM985">
        <v>978</v>
      </c>
      <c r="CN985">
        <v>22.199340589099304</v>
      </c>
      <c r="CO985">
        <v>26.895013968291774</v>
      </c>
      <c r="CQ985">
        <f t="shared" si="801"/>
        <v>0</v>
      </c>
      <c r="CR985">
        <f t="shared" si="802"/>
        <v>1</v>
      </c>
      <c r="CS985">
        <f t="shared" si="803"/>
        <v>4.6956733791924705</v>
      </c>
      <c r="CV985">
        <v>978</v>
      </c>
      <c r="CW985">
        <v>22.926672272655306</v>
      </c>
      <c r="CX985">
        <v>13.724205014663262</v>
      </c>
      <c r="CZ985">
        <f t="shared" si="804"/>
        <v>1</v>
      </c>
      <c r="DA985">
        <f t="shared" si="805"/>
        <v>0</v>
      </c>
      <c r="DB985">
        <f t="shared" si="806"/>
        <v>9.2024672579920441</v>
      </c>
      <c r="DE985">
        <v>978</v>
      </c>
      <c r="DF985">
        <v>15.956874354477581</v>
      </c>
      <c r="DG985">
        <v>24.347509095726416</v>
      </c>
      <c r="DI985">
        <f t="shared" si="807"/>
        <v>0</v>
      </c>
      <c r="DJ985">
        <f t="shared" si="808"/>
        <v>1</v>
      </c>
      <c r="DK985">
        <f t="shared" si="809"/>
        <v>8.3906347412488351</v>
      </c>
      <c r="DN985">
        <v>978</v>
      </c>
      <c r="DO985">
        <v>22.053600280497641</v>
      </c>
      <c r="DP985">
        <v>14.369599572514538</v>
      </c>
      <c r="DR985">
        <f t="shared" si="810"/>
        <v>1</v>
      </c>
      <c r="DS985">
        <f t="shared" si="811"/>
        <v>0</v>
      </c>
      <c r="DT985">
        <f t="shared" si="812"/>
        <v>7.6840007079831025</v>
      </c>
      <c r="DW985">
        <v>978</v>
      </c>
      <c r="DX985">
        <v>12.900504882206068</v>
      </c>
      <c r="DY985">
        <v>24.284103156588991</v>
      </c>
      <c r="EA985">
        <f t="shared" si="813"/>
        <v>0</v>
      </c>
      <c r="EB985">
        <f t="shared" si="814"/>
        <v>1</v>
      </c>
      <c r="EC985">
        <f t="shared" si="815"/>
        <v>11.383598274382923</v>
      </c>
      <c r="EF985">
        <v>978</v>
      </c>
      <c r="EG985">
        <v>22.780003676944212</v>
      </c>
      <c r="EH985">
        <v>13.647290462257578</v>
      </c>
      <c r="EJ985">
        <f t="shared" si="816"/>
        <v>1</v>
      </c>
      <c r="EK985">
        <f t="shared" si="817"/>
        <v>0</v>
      </c>
      <c r="EL985">
        <f t="shared" si="818"/>
        <v>9.1327132146866337</v>
      </c>
      <c r="EO985">
        <v>978</v>
      </c>
      <c r="EP985">
        <v>22.070552066421673</v>
      </c>
      <c r="EQ985">
        <v>45.219386815185786</v>
      </c>
      <c r="ES985">
        <f t="shared" si="819"/>
        <v>0</v>
      </c>
      <c r="ET985">
        <f t="shared" si="820"/>
        <v>1</v>
      </c>
      <c r="EU985">
        <f t="shared" si="821"/>
        <v>23.148834748764113</v>
      </c>
    </row>
    <row r="986" spans="1:151" x14ac:dyDescent="0.25">
      <c r="A986">
        <v>979</v>
      </c>
      <c r="B986">
        <v>10.281998751070581</v>
      </c>
      <c r="C986">
        <v>48.779047608016995</v>
      </c>
      <c r="E986">
        <f t="shared" si="771"/>
        <v>0</v>
      </c>
      <c r="F986">
        <f t="shared" si="773"/>
        <v>1</v>
      </c>
      <c r="G986">
        <f t="shared" si="772"/>
        <v>38.497048856946414</v>
      </c>
      <c r="J986">
        <v>979</v>
      </c>
      <c r="K986">
        <v>22.248045130446108</v>
      </c>
      <c r="L986">
        <v>31.25528097452495</v>
      </c>
      <c r="N986">
        <f t="shared" si="774"/>
        <v>0</v>
      </c>
      <c r="O986">
        <f t="shared" si="775"/>
        <v>1</v>
      </c>
      <c r="P986">
        <f t="shared" si="776"/>
        <v>9.007235844078842</v>
      </c>
      <c r="S986">
        <v>979</v>
      </c>
      <c r="T986">
        <v>19.331337047347287</v>
      </c>
      <c r="U986">
        <v>12.840000362863455</v>
      </c>
      <c r="W986">
        <f t="shared" si="777"/>
        <v>1</v>
      </c>
      <c r="X986">
        <f t="shared" si="778"/>
        <v>0</v>
      </c>
      <c r="Y986">
        <f t="shared" si="779"/>
        <v>6.4913366844838318</v>
      </c>
      <c r="AB986">
        <v>979</v>
      </c>
      <c r="AC986">
        <v>26.562970730040011</v>
      </c>
      <c r="AD986">
        <v>16.800758782810412</v>
      </c>
      <c r="AF986">
        <f t="shared" si="780"/>
        <v>1</v>
      </c>
      <c r="AG986">
        <f t="shared" si="781"/>
        <v>0</v>
      </c>
      <c r="AH986">
        <f t="shared" si="782"/>
        <v>9.7622119472295985</v>
      </c>
      <c r="AK986">
        <v>979</v>
      </c>
      <c r="AL986">
        <v>25.294379710098525</v>
      </c>
      <c r="AM986">
        <v>18.662844650123795</v>
      </c>
      <c r="AO986">
        <f t="shared" si="783"/>
        <v>1</v>
      </c>
      <c r="AP986">
        <f t="shared" si="784"/>
        <v>0</v>
      </c>
      <c r="AQ986">
        <f t="shared" si="785"/>
        <v>6.6315350599747305</v>
      </c>
      <c r="AT986">
        <v>979</v>
      </c>
      <c r="AU986">
        <v>20.579741115917599</v>
      </c>
      <c r="AV986">
        <v>27.11897518556529</v>
      </c>
      <c r="AX986">
        <f t="shared" si="786"/>
        <v>0</v>
      </c>
      <c r="AY986">
        <f t="shared" si="787"/>
        <v>1</v>
      </c>
      <c r="AZ986">
        <f t="shared" si="788"/>
        <v>6.5392340696476907</v>
      </c>
      <c r="BC986">
        <v>979</v>
      </c>
      <c r="BD986" t="e">
        <v>#N/A</v>
      </c>
      <c r="BE986" t="e">
        <v>#N/A</v>
      </c>
      <c r="BG986" t="e">
        <f t="shared" si="789"/>
        <v>#N/A</v>
      </c>
      <c r="BH986" t="e">
        <f t="shared" si="790"/>
        <v>#N/A</v>
      </c>
      <c r="BI986" t="e">
        <f t="shared" si="791"/>
        <v>#N/A</v>
      </c>
      <c r="BL986">
        <v>979</v>
      </c>
      <c r="BM986">
        <v>40.727440721455778</v>
      </c>
      <c r="BN986">
        <v>17.060252006831448</v>
      </c>
      <c r="BP986">
        <f t="shared" si="792"/>
        <v>1</v>
      </c>
      <c r="BQ986">
        <f t="shared" si="793"/>
        <v>0</v>
      </c>
      <c r="BR986">
        <f t="shared" si="794"/>
        <v>23.667188714624331</v>
      </c>
      <c r="BU986">
        <v>979</v>
      </c>
      <c r="BV986">
        <v>15.757081414659437</v>
      </c>
      <c r="BW986">
        <v>23.435423946180844</v>
      </c>
      <c r="BY986">
        <f t="shared" si="795"/>
        <v>0</v>
      </c>
      <c r="BZ986">
        <f t="shared" si="796"/>
        <v>1</v>
      </c>
      <c r="CA986">
        <f t="shared" si="797"/>
        <v>7.6783425315214071</v>
      </c>
      <c r="CD986">
        <v>979</v>
      </c>
      <c r="CE986">
        <v>14.674875430203722</v>
      </c>
      <c r="CF986">
        <v>37.934785383104952</v>
      </c>
      <c r="CH986">
        <f t="shared" si="798"/>
        <v>0</v>
      </c>
      <c r="CI986">
        <f t="shared" si="799"/>
        <v>1</v>
      </c>
      <c r="CJ986">
        <f t="shared" si="800"/>
        <v>23.259909952901232</v>
      </c>
      <c r="CM986">
        <v>979</v>
      </c>
      <c r="CN986">
        <v>24.586110721775718</v>
      </c>
      <c r="CO986">
        <v>10.691570725288388</v>
      </c>
      <c r="CQ986">
        <f t="shared" si="801"/>
        <v>1</v>
      </c>
      <c r="CR986">
        <f t="shared" si="802"/>
        <v>0</v>
      </c>
      <c r="CS986">
        <f t="shared" si="803"/>
        <v>13.89453999648733</v>
      </c>
      <c r="CV986">
        <v>979</v>
      </c>
      <c r="CW986">
        <v>20.196377287391648</v>
      </c>
      <c r="CX986">
        <v>21.794126049460125</v>
      </c>
      <c r="CZ986">
        <f t="shared" si="804"/>
        <v>0</v>
      </c>
      <c r="DA986">
        <f t="shared" si="805"/>
        <v>1</v>
      </c>
      <c r="DB986">
        <f t="shared" si="806"/>
        <v>1.5977487620684769</v>
      </c>
      <c r="DE986">
        <v>979</v>
      </c>
      <c r="DF986">
        <v>24.22318369600762</v>
      </c>
      <c r="DG986">
        <v>28.57991524275932</v>
      </c>
      <c r="DI986">
        <f t="shared" si="807"/>
        <v>0</v>
      </c>
      <c r="DJ986">
        <f t="shared" si="808"/>
        <v>1</v>
      </c>
      <c r="DK986">
        <f t="shared" si="809"/>
        <v>4.3567315467516998</v>
      </c>
      <c r="DN986">
        <v>979</v>
      </c>
      <c r="DO986">
        <v>25.022098145150796</v>
      </c>
      <c r="DP986">
        <v>15.549249615181926</v>
      </c>
      <c r="DR986">
        <f t="shared" si="810"/>
        <v>1</v>
      </c>
      <c r="DS986">
        <f t="shared" si="811"/>
        <v>0</v>
      </c>
      <c r="DT986">
        <f t="shared" si="812"/>
        <v>9.4728485299688696</v>
      </c>
      <c r="DW986">
        <v>979</v>
      </c>
      <c r="DX986">
        <v>17.822277778674245</v>
      </c>
      <c r="DY986">
        <v>13.739774987581416</v>
      </c>
      <c r="EA986">
        <f t="shared" si="813"/>
        <v>1</v>
      </c>
      <c r="EB986">
        <f t="shared" si="814"/>
        <v>0</v>
      </c>
      <c r="EC986">
        <f t="shared" si="815"/>
        <v>4.0825027910928284</v>
      </c>
      <c r="EF986">
        <v>979</v>
      </c>
      <c r="EG986">
        <v>21.054800067943436</v>
      </c>
      <c r="EH986">
        <v>24.328673499829833</v>
      </c>
      <c r="EJ986">
        <f t="shared" si="816"/>
        <v>0</v>
      </c>
      <c r="EK986">
        <f t="shared" si="817"/>
        <v>1</v>
      </c>
      <c r="EL986">
        <f t="shared" si="818"/>
        <v>3.2738734318863969</v>
      </c>
      <c r="EO986">
        <v>979</v>
      </c>
      <c r="EP986">
        <v>18.858562261386066</v>
      </c>
      <c r="EQ986">
        <v>24.292459233749387</v>
      </c>
      <c r="ES986">
        <f t="shared" si="819"/>
        <v>0</v>
      </c>
      <c r="ET986">
        <f t="shared" si="820"/>
        <v>1</v>
      </c>
      <c r="EU986">
        <f t="shared" si="821"/>
        <v>5.4338969723633213</v>
      </c>
    </row>
    <row r="987" spans="1:151" x14ac:dyDescent="0.25">
      <c r="A987">
        <v>980</v>
      </c>
      <c r="B987">
        <v>5.4397733727739102</v>
      </c>
      <c r="C987">
        <v>36.935604625104972</v>
      </c>
      <c r="E987">
        <f t="shared" si="771"/>
        <v>0</v>
      </c>
      <c r="F987">
        <f t="shared" si="773"/>
        <v>1</v>
      </c>
      <c r="G987">
        <f t="shared" si="772"/>
        <v>31.495831252331062</v>
      </c>
      <c r="J987">
        <v>980</v>
      </c>
      <c r="K987">
        <v>15.848507424398528</v>
      </c>
      <c r="L987">
        <v>21.501958818657112</v>
      </c>
      <c r="N987">
        <f t="shared" si="774"/>
        <v>0</v>
      </c>
      <c r="O987">
        <f t="shared" si="775"/>
        <v>1</v>
      </c>
      <c r="P987">
        <f t="shared" si="776"/>
        <v>5.6534513942585836</v>
      </c>
      <c r="S987">
        <v>980</v>
      </c>
      <c r="T987">
        <v>17.283028192620481</v>
      </c>
      <c r="U987">
        <v>33.207591539583952</v>
      </c>
      <c r="W987">
        <f t="shared" si="777"/>
        <v>0</v>
      </c>
      <c r="X987">
        <f t="shared" si="778"/>
        <v>1</v>
      </c>
      <c r="Y987">
        <f t="shared" si="779"/>
        <v>15.92456334696347</v>
      </c>
      <c r="AB987">
        <v>980</v>
      </c>
      <c r="AC987">
        <v>19.522706623499065</v>
      </c>
      <c r="AD987">
        <v>17.001246938490663</v>
      </c>
      <c r="AF987">
        <f t="shared" si="780"/>
        <v>1</v>
      </c>
      <c r="AG987">
        <f t="shared" si="781"/>
        <v>0</v>
      </c>
      <c r="AH987">
        <f t="shared" si="782"/>
        <v>2.5214596850084021</v>
      </c>
      <c r="AK987">
        <v>980</v>
      </c>
      <c r="AL987">
        <v>27.244413101973354</v>
      </c>
      <c r="AM987">
        <v>54.768854329191427</v>
      </c>
      <c r="AO987">
        <f t="shared" si="783"/>
        <v>0</v>
      </c>
      <c r="AP987">
        <f t="shared" si="784"/>
        <v>1</v>
      </c>
      <c r="AQ987">
        <f t="shared" si="785"/>
        <v>27.524441227218073</v>
      </c>
      <c r="AT987">
        <v>980</v>
      </c>
      <c r="AU987">
        <v>15.073093477863669</v>
      </c>
      <c r="AV987">
        <v>23.53660815760885</v>
      </c>
      <c r="AX987">
        <f t="shared" si="786"/>
        <v>0</v>
      </c>
      <c r="AY987">
        <f t="shared" si="787"/>
        <v>1</v>
      </c>
      <c r="AZ987">
        <f t="shared" si="788"/>
        <v>8.463514679745181</v>
      </c>
      <c r="BC987">
        <v>980</v>
      </c>
      <c r="BD987" t="e">
        <v>#N/A</v>
      </c>
      <c r="BE987" t="e">
        <v>#N/A</v>
      </c>
      <c r="BG987" t="e">
        <f t="shared" si="789"/>
        <v>#N/A</v>
      </c>
      <c r="BH987" t="e">
        <f t="shared" si="790"/>
        <v>#N/A</v>
      </c>
      <c r="BI987" t="e">
        <f t="shared" si="791"/>
        <v>#N/A</v>
      </c>
      <c r="BL987">
        <v>980</v>
      </c>
      <c r="BM987">
        <v>28.937286676137898</v>
      </c>
      <c r="BN987">
        <v>9.6355509725903676</v>
      </c>
      <c r="BP987">
        <f t="shared" si="792"/>
        <v>1</v>
      </c>
      <c r="BQ987">
        <f t="shared" si="793"/>
        <v>0</v>
      </c>
      <c r="BR987">
        <f t="shared" si="794"/>
        <v>19.301735703547529</v>
      </c>
      <c r="BU987">
        <v>980</v>
      </c>
      <c r="BV987">
        <v>22.7597875325648</v>
      </c>
      <c r="BW987">
        <v>29.415186824939997</v>
      </c>
      <c r="BY987">
        <f t="shared" si="795"/>
        <v>0</v>
      </c>
      <c r="BZ987">
        <f t="shared" si="796"/>
        <v>1</v>
      </c>
      <c r="CA987">
        <f t="shared" si="797"/>
        <v>6.655399292375197</v>
      </c>
      <c r="CD987">
        <v>980</v>
      </c>
      <c r="CE987">
        <v>21.979179531664435</v>
      </c>
      <c r="CF987">
        <v>31.506850588955739</v>
      </c>
      <c r="CH987">
        <f t="shared" si="798"/>
        <v>0</v>
      </c>
      <c r="CI987">
        <f t="shared" si="799"/>
        <v>1</v>
      </c>
      <c r="CJ987">
        <f t="shared" si="800"/>
        <v>9.5276710572913039</v>
      </c>
      <c r="CM987">
        <v>980</v>
      </c>
      <c r="CN987">
        <v>25.380580351540218</v>
      </c>
      <c r="CO987">
        <v>14.515566086378968</v>
      </c>
      <c r="CQ987">
        <f t="shared" si="801"/>
        <v>1</v>
      </c>
      <c r="CR987">
        <f t="shared" si="802"/>
        <v>0</v>
      </c>
      <c r="CS987">
        <f t="shared" si="803"/>
        <v>10.86501426516125</v>
      </c>
      <c r="CV987">
        <v>980</v>
      </c>
      <c r="CW987">
        <v>21.728020596376219</v>
      </c>
      <c r="CX987">
        <v>20.850855491458613</v>
      </c>
      <c r="CZ987">
        <f t="shared" si="804"/>
        <v>1</v>
      </c>
      <c r="DA987">
        <f t="shared" si="805"/>
        <v>0</v>
      </c>
      <c r="DB987">
        <f t="shared" si="806"/>
        <v>0.87716510491760502</v>
      </c>
      <c r="DE987">
        <v>980</v>
      </c>
      <c r="DF987">
        <v>25.189509495180097</v>
      </c>
      <c r="DG987">
        <v>21.976493409358831</v>
      </c>
      <c r="DI987">
        <f t="shared" si="807"/>
        <v>1</v>
      </c>
      <c r="DJ987">
        <f t="shared" si="808"/>
        <v>0</v>
      </c>
      <c r="DK987">
        <f t="shared" si="809"/>
        <v>3.2130160858212662</v>
      </c>
      <c r="DN987">
        <v>980</v>
      </c>
      <c r="DO987">
        <v>15.26914926989501</v>
      </c>
      <c r="DP987">
        <v>6.889272040951548</v>
      </c>
      <c r="DR987">
        <f t="shared" si="810"/>
        <v>1</v>
      </c>
      <c r="DS987">
        <f t="shared" si="811"/>
        <v>0</v>
      </c>
      <c r="DT987">
        <f t="shared" si="812"/>
        <v>8.379877228943462</v>
      </c>
      <c r="DW987">
        <v>980</v>
      </c>
      <c r="DX987">
        <v>18.662446935650152</v>
      </c>
      <c r="DY987">
        <v>14.790132941775351</v>
      </c>
      <c r="EA987">
        <f t="shared" si="813"/>
        <v>1</v>
      </c>
      <c r="EB987">
        <f t="shared" si="814"/>
        <v>0</v>
      </c>
      <c r="EC987">
        <f t="shared" si="815"/>
        <v>3.8723139938748012</v>
      </c>
      <c r="EF987">
        <v>980</v>
      </c>
      <c r="EG987">
        <v>18.275657960368051</v>
      </c>
      <c r="EH987">
        <v>17.934644031496603</v>
      </c>
      <c r="EJ987">
        <f t="shared" si="816"/>
        <v>1</v>
      </c>
      <c r="EK987">
        <f t="shared" si="817"/>
        <v>0</v>
      </c>
      <c r="EL987">
        <f t="shared" si="818"/>
        <v>0.34101392887144755</v>
      </c>
      <c r="EO987">
        <v>980</v>
      </c>
      <c r="EP987">
        <v>19.824086795391274</v>
      </c>
      <c r="EQ987">
        <v>19.844391852857072</v>
      </c>
      <c r="ES987">
        <f t="shared" si="819"/>
        <v>0</v>
      </c>
      <c r="ET987">
        <f t="shared" si="820"/>
        <v>1</v>
      </c>
      <c r="EU987">
        <f t="shared" si="821"/>
        <v>2.0305057465797915E-2</v>
      </c>
    </row>
    <row r="988" spans="1:151" x14ac:dyDescent="0.25">
      <c r="A988">
        <v>981</v>
      </c>
      <c r="B988">
        <v>11.777656000338251</v>
      </c>
      <c r="C988">
        <v>39.820923505137252</v>
      </c>
      <c r="E988">
        <f t="shared" si="771"/>
        <v>0</v>
      </c>
      <c r="F988">
        <f t="shared" si="773"/>
        <v>1</v>
      </c>
      <c r="G988">
        <f t="shared" si="772"/>
        <v>28.043267504799001</v>
      </c>
      <c r="J988">
        <v>981</v>
      </c>
      <c r="K988">
        <v>31.632297963723012</v>
      </c>
      <c r="L988">
        <v>20.883617460968026</v>
      </c>
      <c r="N988">
        <f t="shared" si="774"/>
        <v>1</v>
      </c>
      <c r="O988">
        <f t="shared" si="775"/>
        <v>0</v>
      </c>
      <c r="P988">
        <f t="shared" si="776"/>
        <v>10.748680502754986</v>
      </c>
      <c r="S988">
        <v>981</v>
      </c>
      <c r="T988">
        <v>18.32443567738936</v>
      </c>
      <c r="U988">
        <v>45.449907962807423</v>
      </c>
      <c r="W988">
        <f t="shared" si="777"/>
        <v>0</v>
      </c>
      <c r="X988">
        <f t="shared" si="778"/>
        <v>1</v>
      </c>
      <c r="Y988">
        <f t="shared" si="779"/>
        <v>27.125472285418063</v>
      </c>
      <c r="AB988">
        <v>981</v>
      </c>
      <c r="AC988">
        <v>30.838595019542154</v>
      </c>
      <c r="AD988">
        <v>16.724515231506601</v>
      </c>
      <c r="AF988">
        <f t="shared" si="780"/>
        <v>1</v>
      </c>
      <c r="AG988">
        <f t="shared" si="781"/>
        <v>0</v>
      </c>
      <c r="AH988">
        <f t="shared" si="782"/>
        <v>14.114079788035554</v>
      </c>
      <c r="AK988">
        <v>981</v>
      </c>
      <c r="AL988">
        <v>22.714313198497383</v>
      </c>
      <c r="AM988">
        <v>18.819781580368272</v>
      </c>
      <c r="AO988">
        <f t="shared" si="783"/>
        <v>1</v>
      </c>
      <c r="AP988">
        <f t="shared" si="784"/>
        <v>0</v>
      </c>
      <c r="AQ988">
        <f t="shared" si="785"/>
        <v>3.8945316181291112</v>
      </c>
      <c r="AT988">
        <v>981</v>
      </c>
      <c r="AU988">
        <v>17.444138036525491</v>
      </c>
      <c r="AV988">
        <v>22.228073338586558</v>
      </c>
      <c r="AX988">
        <f t="shared" si="786"/>
        <v>0</v>
      </c>
      <c r="AY988">
        <f t="shared" si="787"/>
        <v>1</v>
      </c>
      <c r="AZ988">
        <f t="shared" si="788"/>
        <v>4.7839353020610673</v>
      </c>
      <c r="BC988">
        <v>981</v>
      </c>
      <c r="BD988" t="e">
        <v>#N/A</v>
      </c>
      <c r="BE988" t="e">
        <v>#N/A</v>
      </c>
      <c r="BG988" t="e">
        <f t="shared" si="789"/>
        <v>#N/A</v>
      </c>
      <c r="BH988" t="e">
        <f t="shared" si="790"/>
        <v>#N/A</v>
      </c>
      <c r="BI988" t="e">
        <f t="shared" si="791"/>
        <v>#N/A</v>
      </c>
      <c r="BL988">
        <v>981</v>
      </c>
      <c r="BM988">
        <v>26.346104926732412</v>
      </c>
      <c r="BN988">
        <v>11.541945892377768</v>
      </c>
      <c r="BP988">
        <f t="shared" si="792"/>
        <v>1</v>
      </c>
      <c r="BQ988">
        <f t="shared" si="793"/>
        <v>0</v>
      </c>
      <c r="BR988">
        <f t="shared" si="794"/>
        <v>14.804159034354644</v>
      </c>
      <c r="BU988">
        <v>981</v>
      </c>
      <c r="BV988">
        <v>23.798003818756317</v>
      </c>
      <c r="BW988">
        <v>18.098856262462679</v>
      </c>
      <c r="BY988">
        <f t="shared" si="795"/>
        <v>1</v>
      </c>
      <c r="BZ988">
        <f t="shared" si="796"/>
        <v>0</v>
      </c>
      <c r="CA988">
        <f t="shared" si="797"/>
        <v>5.6991475562936387</v>
      </c>
      <c r="CD988">
        <v>981</v>
      </c>
      <c r="CE988">
        <v>22.892133104224527</v>
      </c>
      <c r="CF988">
        <v>26.993135091739838</v>
      </c>
      <c r="CH988">
        <f t="shared" si="798"/>
        <v>0</v>
      </c>
      <c r="CI988">
        <f t="shared" si="799"/>
        <v>1</v>
      </c>
      <c r="CJ988">
        <f t="shared" si="800"/>
        <v>4.1010019875153105</v>
      </c>
      <c r="CM988">
        <v>981</v>
      </c>
      <c r="CN988">
        <v>20.17442675375143</v>
      </c>
      <c r="CO988">
        <v>25.477810514182803</v>
      </c>
      <c r="CQ988">
        <f t="shared" si="801"/>
        <v>0</v>
      </c>
      <c r="CR988">
        <f t="shared" si="802"/>
        <v>1</v>
      </c>
      <c r="CS988">
        <f t="shared" si="803"/>
        <v>5.3033837604313732</v>
      </c>
      <c r="CV988">
        <v>981</v>
      </c>
      <c r="CW988">
        <v>23.761013579951623</v>
      </c>
      <c r="CX988">
        <v>20.257201711054311</v>
      </c>
      <c r="CZ988">
        <f t="shared" si="804"/>
        <v>1</v>
      </c>
      <c r="DA988">
        <f t="shared" si="805"/>
        <v>0</v>
      </c>
      <c r="DB988">
        <f t="shared" si="806"/>
        <v>3.5038118688973121</v>
      </c>
      <c r="DE988">
        <v>981</v>
      </c>
      <c r="DF988">
        <v>13.442416133457705</v>
      </c>
      <c r="DG988">
        <v>21.170121568479427</v>
      </c>
      <c r="DI988">
        <f t="shared" si="807"/>
        <v>0</v>
      </c>
      <c r="DJ988">
        <f t="shared" si="808"/>
        <v>1</v>
      </c>
      <c r="DK988">
        <f t="shared" si="809"/>
        <v>7.727705435021722</v>
      </c>
      <c r="DN988">
        <v>981</v>
      </c>
      <c r="DO988">
        <v>24.614526506183708</v>
      </c>
      <c r="DP988">
        <v>16.999222547055503</v>
      </c>
      <c r="DR988">
        <f t="shared" si="810"/>
        <v>1</v>
      </c>
      <c r="DS988">
        <f t="shared" si="811"/>
        <v>0</v>
      </c>
      <c r="DT988">
        <f t="shared" si="812"/>
        <v>7.6153039591282052</v>
      </c>
      <c r="DW988">
        <v>981</v>
      </c>
      <c r="DX988">
        <v>6.715275578104329</v>
      </c>
      <c r="DY988">
        <v>6.3231278203361967</v>
      </c>
      <c r="EA988">
        <f t="shared" si="813"/>
        <v>1</v>
      </c>
      <c r="EB988">
        <f t="shared" si="814"/>
        <v>0</v>
      </c>
      <c r="EC988">
        <f t="shared" si="815"/>
        <v>0.39214775776813227</v>
      </c>
      <c r="EF988">
        <v>981</v>
      </c>
      <c r="EG988">
        <v>18.564091356978413</v>
      </c>
      <c r="EH988">
        <v>22.573948666758298</v>
      </c>
      <c r="EJ988">
        <f t="shared" si="816"/>
        <v>0</v>
      </c>
      <c r="EK988">
        <f t="shared" si="817"/>
        <v>1</v>
      </c>
      <c r="EL988">
        <f t="shared" si="818"/>
        <v>4.0098573097798855</v>
      </c>
      <c r="EO988">
        <v>981</v>
      </c>
      <c r="EP988">
        <v>20.198609973064855</v>
      </c>
      <c r="EQ988">
        <v>42.726062098756607</v>
      </c>
      <c r="ES988">
        <f t="shared" si="819"/>
        <v>0</v>
      </c>
      <c r="ET988">
        <f t="shared" si="820"/>
        <v>1</v>
      </c>
      <c r="EU988">
        <f t="shared" si="821"/>
        <v>22.527452125691752</v>
      </c>
    </row>
    <row r="989" spans="1:151" x14ac:dyDescent="0.25">
      <c r="A989">
        <v>982</v>
      </c>
      <c r="B989">
        <v>8.1293908838770825</v>
      </c>
      <c r="C989">
        <v>26.454806462382088</v>
      </c>
      <c r="E989">
        <f t="shared" si="771"/>
        <v>0</v>
      </c>
      <c r="F989">
        <f t="shared" si="773"/>
        <v>1</v>
      </c>
      <c r="G989">
        <f t="shared" si="772"/>
        <v>18.325415578505005</v>
      </c>
      <c r="J989">
        <v>982</v>
      </c>
      <c r="K989">
        <v>6.4632763082570115</v>
      </c>
      <c r="L989">
        <v>18.024622680406651</v>
      </c>
      <c r="N989">
        <f t="shared" si="774"/>
        <v>0</v>
      </c>
      <c r="O989">
        <f t="shared" si="775"/>
        <v>1</v>
      </c>
      <c r="P989">
        <f t="shared" si="776"/>
        <v>11.561346372149639</v>
      </c>
      <c r="S989">
        <v>982</v>
      </c>
      <c r="T989">
        <v>15.73166818432945</v>
      </c>
      <c r="U989">
        <v>19.088739953239809</v>
      </c>
      <c r="W989">
        <f t="shared" si="777"/>
        <v>0</v>
      </c>
      <c r="X989">
        <f t="shared" si="778"/>
        <v>1</v>
      </c>
      <c r="Y989">
        <f t="shared" si="779"/>
        <v>3.3570717689103589</v>
      </c>
      <c r="AB989">
        <v>982</v>
      </c>
      <c r="AC989">
        <v>17.883376284008051</v>
      </c>
      <c r="AD989">
        <v>16.878342032108886</v>
      </c>
      <c r="AF989">
        <f t="shared" si="780"/>
        <v>1</v>
      </c>
      <c r="AG989">
        <f t="shared" si="781"/>
        <v>0</v>
      </c>
      <c r="AH989">
        <f t="shared" si="782"/>
        <v>1.0050342518991648</v>
      </c>
      <c r="AK989">
        <v>982</v>
      </c>
      <c r="AL989">
        <v>19.076403674000424</v>
      </c>
      <c r="AM989">
        <v>20.344120187499456</v>
      </c>
      <c r="AO989">
        <f t="shared" si="783"/>
        <v>0</v>
      </c>
      <c r="AP989">
        <f t="shared" si="784"/>
        <v>1</v>
      </c>
      <c r="AQ989">
        <f t="shared" si="785"/>
        <v>1.2677165134990318</v>
      </c>
      <c r="AT989">
        <v>982</v>
      </c>
      <c r="AU989">
        <v>18.330891104593039</v>
      </c>
      <c r="AV989">
        <v>23.475024492368401</v>
      </c>
      <c r="AX989">
        <f t="shared" si="786"/>
        <v>0</v>
      </c>
      <c r="AY989">
        <f t="shared" si="787"/>
        <v>1</v>
      </c>
      <c r="AZ989">
        <f t="shared" si="788"/>
        <v>5.1441333877753621</v>
      </c>
      <c r="BC989">
        <v>982</v>
      </c>
      <c r="BD989" t="e">
        <v>#N/A</v>
      </c>
      <c r="BE989" t="e">
        <v>#N/A</v>
      </c>
      <c r="BG989" t="e">
        <f t="shared" si="789"/>
        <v>#N/A</v>
      </c>
      <c r="BH989" t="e">
        <f t="shared" si="790"/>
        <v>#N/A</v>
      </c>
      <c r="BI989" t="e">
        <f t="shared" si="791"/>
        <v>#N/A</v>
      </c>
      <c r="BL989">
        <v>982</v>
      </c>
      <c r="BM989">
        <v>24.695283974914105</v>
      </c>
      <c r="BN989">
        <v>19.090673588200925</v>
      </c>
      <c r="BP989">
        <f t="shared" si="792"/>
        <v>1</v>
      </c>
      <c r="BQ989">
        <f t="shared" si="793"/>
        <v>0</v>
      </c>
      <c r="BR989">
        <f t="shared" si="794"/>
        <v>5.6046103867131798</v>
      </c>
      <c r="BU989">
        <v>982</v>
      </c>
      <c r="BV989">
        <v>22.7014164298567</v>
      </c>
      <c r="BW989">
        <v>11.546135231326046</v>
      </c>
      <c r="BY989">
        <f t="shared" si="795"/>
        <v>1</v>
      </c>
      <c r="BZ989">
        <f t="shared" si="796"/>
        <v>0</v>
      </c>
      <c r="CA989">
        <f t="shared" si="797"/>
        <v>11.155281198530654</v>
      </c>
      <c r="CD989">
        <v>982</v>
      </c>
      <c r="CE989">
        <v>18.512619971896228</v>
      </c>
      <c r="CF989">
        <v>27.78845489073003</v>
      </c>
      <c r="CH989">
        <f t="shared" si="798"/>
        <v>0</v>
      </c>
      <c r="CI989">
        <f t="shared" si="799"/>
        <v>1</v>
      </c>
      <c r="CJ989">
        <f t="shared" si="800"/>
        <v>9.2758349188338016</v>
      </c>
      <c r="CM989">
        <v>982</v>
      </c>
      <c r="CN989">
        <v>16.907845702515552</v>
      </c>
      <c r="CO989">
        <v>38.106988938100912</v>
      </c>
      <c r="CQ989">
        <f t="shared" si="801"/>
        <v>0</v>
      </c>
      <c r="CR989">
        <f t="shared" si="802"/>
        <v>1</v>
      </c>
      <c r="CS989">
        <f t="shared" si="803"/>
        <v>21.19914323558536</v>
      </c>
      <c r="CV989">
        <v>982</v>
      </c>
      <c r="CW989">
        <v>19.233221918874797</v>
      </c>
      <c r="CX989">
        <v>17.186546680613674</v>
      </c>
      <c r="CZ989">
        <f t="shared" si="804"/>
        <v>1</v>
      </c>
      <c r="DA989">
        <f t="shared" si="805"/>
        <v>0</v>
      </c>
      <c r="DB989">
        <f t="shared" si="806"/>
        <v>2.0466752382611233</v>
      </c>
      <c r="DE989">
        <v>982</v>
      </c>
      <c r="DF989">
        <v>19.399830753381103</v>
      </c>
      <c r="DG989">
        <v>15.011785436669264</v>
      </c>
      <c r="DI989">
        <f t="shared" si="807"/>
        <v>1</v>
      </c>
      <c r="DJ989">
        <f t="shared" si="808"/>
        <v>0</v>
      </c>
      <c r="DK989">
        <f t="shared" si="809"/>
        <v>4.388045316711839</v>
      </c>
      <c r="DN989">
        <v>982</v>
      </c>
      <c r="DO989">
        <v>20.315965505158147</v>
      </c>
      <c r="DP989">
        <v>24.889105341455295</v>
      </c>
      <c r="DR989">
        <f t="shared" si="810"/>
        <v>0</v>
      </c>
      <c r="DS989">
        <f t="shared" si="811"/>
        <v>1</v>
      </c>
      <c r="DT989">
        <f t="shared" si="812"/>
        <v>4.5731398362971483</v>
      </c>
      <c r="DW989">
        <v>982</v>
      </c>
      <c r="DX989">
        <v>17.504626796117755</v>
      </c>
      <c r="DY989">
        <v>22.045027207277965</v>
      </c>
      <c r="EA989">
        <f t="shared" si="813"/>
        <v>0</v>
      </c>
      <c r="EB989">
        <f t="shared" si="814"/>
        <v>1</v>
      </c>
      <c r="EC989">
        <f t="shared" si="815"/>
        <v>4.5404004111602099</v>
      </c>
      <c r="EF989">
        <v>982</v>
      </c>
      <c r="EG989">
        <v>22.35949084990537</v>
      </c>
      <c r="EH989">
        <v>14.946939010785917</v>
      </c>
      <c r="EJ989">
        <f t="shared" si="816"/>
        <v>1</v>
      </c>
      <c r="EK989">
        <f t="shared" si="817"/>
        <v>0</v>
      </c>
      <c r="EL989">
        <f t="shared" si="818"/>
        <v>7.4125518391194536</v>
      </c>
      <c r="EO989">
        <v>982</v>
      </c>
      <c r="EP989">
        <v>23.757098980661318</v>
      </c>
      <c r="EQ989">
        <v>30.457731766804905</v>
      </c>
      <c r="ES989">
        <f t="shared" si="819"/>
        <v>0</v>
      </c>
      <c r="ET989">
        <f t="shared" si="820"/>
        <v>1</v>
      </c>
      <c r="EU989">
        <f t="shared" si="821"/>
        <v>6.7006327861435864</v>
      </c>
    </row>
    <row r="990" spans="1:151" x14ac:dyDescent="0.25">
      <c r="A990">
        <v>983</v>
      </c>
      <c r="B990">
        <v>11.988036444933627</v>
      </c>
      <c r="C990">
        <v>32.655649269801593</v>
      </c>
      <c r="E990">
        <f t="shared" si="771"/>
        <v>0</v>
      </c>
      <c r="F990">
        <f t="shared" si="773"/>
        <v>1</v>
      </c>
      <c r="G990">
        <f t="shared" si="772"/>
        <v>20.667612824867966</v>
      </c>
      <c r="J990">
        <v>983</v>
      </c>
      <c r="K990">
        <v>23.662911610331221</v>
      </c>
      <c r="L990">
        <v>21.635745421786432</v>
      </c>
      <c r="N990">
        <f t="shared" si="774"/>
        <v>1</v>
      </c>
      <c r="O990">
        <f t="shared" si="775"/>
        <v>0</v>
      </c>
      <c r="P990">
        <f t="shared" si="776"/>
        <v>2.0271661885447898</v>
      </c>
      <c r="S990">
        <v>983</v>
      </c>
      <c r="T990">
        <v>19.484311445590528</v>
      </c>
      <c r="U990">
        <v>28.434226349236358</v>
      </c>
      <c r="W990">
        <f t="shared" si="777"/>
        <v>0</v>
      </c>
      <c r="X990">
        <f t="shared" si="778"/>
        <v>1</v>
      </c>
      <c r="Y990">
        <f t="shared" si="779"/>
        <v>8.9499149036458299</v>
      </c>
      <c r="AB990">
        <v>983</v>
      </c>
      <c r="AC990">
        <v>12.445222021973272</v>
      </c>
      <c r="AD990">
        <v>18.020729158932614</v>
      </c>
      <c r="AF990">
        <f t="shared" si="780"/>
        <v>0</v>
      </c>
      <c r="AG990">
        <f t="shared" si="781"/>
        <v>1</v>
      </c>
      <c r="AH990">
        <f t="shared" si="782"/>
        <v>5.5755071369593416</v>
      </c>
      <c r="AK990">
        <v>983</v>
      </c>
      <c r="AL990">
        <v>27.348220796778449</v>
      </c>
      <c r="AM990">
        <v>16.949820029007185</v>
      </c>
      <c r="AO990">
        <f t="shared" si="783"/>
        <v>1</v>
      </c>
      <c r="AP990">
        <f t="shared" si="784"/>
        <v>0</v>
      </c>
      <c r="AQ990">
        <f t="shared" si="785"/>
        <v>10.398400767771264</v>
      </c>
      <c r="AT990">
        <v>983</v>
      </c>
      <c r="AU990">
        <v>22.830489452124723</v>
      </c>
      <c r="AV990">
        <v>22.416469922660465</v>
      </c>
      <c r="AX990">
        <f t="shared" si="786"/>
        <v>1</v>
      </c>
      <c r="AY990">
        <f t="shared" si="787"/>
        <v>0</v>
      </c>
      <c r="AZ990">
        <f t="shared" si="788"/>
        <v>0.4140195294642588</v>
      </c>
      <c r="BC990">
        <v>983</v>
      </c>
      <c r="BD990" t="e">
        <v>#N/A</v>
      </c>
      <c r="BE990" t="e">
        <v>#N/A</v>
      </c>
      <c r="BG990" t="e">
        <f t="shared" si="789"/>
        <v>#N/A</v>
      </c>
      <c r="BH990" t="e">
        <f t="shared" si="790"/>
        <v>#N/A</v>
      </c>
      <c r="BI990" t="e">
        <f t="shared" si="791"/>
        <v>#N/A</v>
      </c>
      <c r="BL990">
        <v>983</v>
      </c>
      <c r="BM990">
        <v>22.927997045205736</v>
      </c>
      <c r="BN990">
        <v>14.733298870285175</v>
      </c>
      <c r="BP990">
        <f t="shared" si="792"/>
        <v>1</v>
      </c>
      <c r="BQ990">
        <f t="shared" si="793"/>
        <v>0</v>
      </c>
      <c r="BR990">
        <f t="shared" si="794"/>
        <v>8.1946981749205605</v>
      </c>
      <c r="BU990">
        <v>983</v>
      </c>
      <c r="BV990">
        <v>19.242035748681651</v>
      </c>
      <c r="BW990">
        <v>32.563287238103001</v>
      </c>
      <c r="BY990">
        <f t="shared" si="795"/>
        <v>0</v>
      </c>
      <c r="BZ990">
        <f t="shared" si="796"/>
        <v>1</v>
      </c>
      <c r="CA990">
        <f t="shared" si="797"/>
        <v>13.32125148942135</v>
      </c>
      <c r="CD990">
        <v>983</v>
      </c>
      <c r="CE990">
        <v>16.919600702202494</v>
      </c>
      <c r="CF990">
        <v>34.97212633421789</v>
      </c>
      <c r="CH990">
        <f t="shared" si="798"/>
        <v>0</v>
      </c>
      <c r="CI990">
        <f t="shared" si="799"/>
        <v>1</v>
      </c>
      <c r="CJ990">
        <f t="shared" si="800"/>
        <v>18.052525632015396</v>
      </c>
      <c r="CM990">
        <v>983</v>
      </c>
      <c r="CN990">
        <v>13.95106697736121</v>
      </c>
      <c r="CO990">
        <v>17.806256986398139</v>
      </c>
      <c r="CQ990">
        <f t="shared" si="801"/>
        <v>0</v>
      </c>
      <c r="CR990">
        <f t="shared" si="802"/>
        <v>1</v>
      </c>
      <c r="CS990">
        <f t="shared" si="803"/>
        <v>3.8551900090369298</v>
      </c>
      <c r="CV990">
        <v>983</v>
      </c>
      <c r="CW990">
        <v>20.069655317041914</v>
      </c>
      <c r="CX990">
        <v>18.127643362723759</v>
      </c>
      <c r="CZ990">
        <f t="shared" si="804"/>
        <v>1</v>
      </c>
      <c r="DA990">
        <f t="shared" si="805"/>
        <v>0</v>
      </c>
      <c r="DB990">
        <f t="shared" si="806"/>
        <v>1.9420119543181542</v>
      </c>
      <c r="DE990">
        <v>983</v>
      </c>
      <c r="DF990">
        <v>20.620457150162238</v>
      </c>
      <c r="DG990">
        <v>21.529590073656909</v>
      </c>
      <c r="DI990">
        <f t="shared" si="807"/>
        <v>0</v>
      </c>
      <c r="DJ990">
        <f t="shared" si="808"/>
        <v>1</v>
      </c>
      <c r="DK990">
        <f t="shared" si="809"/>
        <v>0.90913292349467056</v>
      </c>
      <c r="DN990">
        <v>983</v>
      </c>
      <c r="DO990">
        <v>20.760779444944735</v>
      </c>
      <c r="DP990">
        <v>21.297136825034041</v>
      </c>
      <c r="DR990">
        <f t="shared" si="810"/>
        <v>0</v>
      </c>
      <c r="DS990">
        <f t="shared" si="811"/>
        <v>1</v>
      </c>
      <c r="DT990">
        <f t="shared" si="812"/>
        <v>0.53635738008930645</v>
      </c>
      <c r="DW990">
        <v>983</v>
      </c>
      <c r="DX990">
        <v>22.110559884212083</v>
      </c>
      <c r="DY990">
        <v>15.860014279661492</v>
      </c>
      <c r="EA990">
        <f t="shared" si="813"/>
        <v>1</v>
      </c>
      <c r="EB990">
        <f t="shared" si="814"/>
        <v>0</v>
      </c>
      <c r="EC990">
        <f t="shared" si="815"/>
        <v>6.2505456045505916</v>
      </c>
      <c r="EF990">
        <v>983</v>
      </c>
      <c r="EG990">
        <v>21.710381137887801</v>
      </c>
      <c r="EH990">
        <v>17.239157714075848</v>
      </c>
      <c r="EJ990">
        <f t="shared" si="816"/>
        <v>1</v>
      </c>
      <c r="EK990">
        <f t="shared" si="817"/>
        <v>0</v>
      </c>
      <c r="EL990">
        <f t="shared" si="818"/>
        <v>4.4712234238119528</v>
      </c>
      <c r="EO990">
        <v>983</v>
      </c>
      <c r="EP990">
        <v>28.532510339002524</v>
      </c>
      <c r="EQ990">
        <v>48.04088036781414</v>
      </c>
      <c r="ES990">
        <f t="shared" si="819"/>
        <v>0</v>
      </c>
      <c r="ET990">
        <f t="shared" si="820"/>
        <v>1</v>
      </c>
      <c r="EU990">
        <f t="shared" si="821"/>
        <v>19.508370028811616</v>
      </c>
    </row>
    <row r="991" spans="1:151" x14ac:dyDescent="0.25">
      <c r="A991">
        <v>984</v>
      </c>
      <c r="B991">
        <v>12.055592896842123</v>
      </c>
      <c r="C991">
        <v>12.344154003238343</v>
      </c>
      <c r="E991">
        <f t="shared" si="771"/>
        <v>0</v>
      </c>
      <c r="F991">
        <f t="shared" si="773"/>
        <v>1</v>
      </c>
      <c r="G991">
        <f t="shared" si="772"/>
        <v>0.28856110639621946</v>
      </c>
      <c r="J991">
        <v>984</v>
      </c>
      <c r="K991">
        <v>27.892620925559399</v>
      </c>
      <c r="L991">
        <v>15.298748321237651</v>
      </c>
      <c r="N991">
        <f t="shared" si="774"/>
        <v>1</v>
      </c>
      <c r="O991">
        <f t="shared" si="775"/>
        <v>0</v>
      </c>
      <c r="P991">
        <f t="shared" si="776"/>
        <v>12.593872604321747</v>
      </c>
      <c r="S991">
        <v>984</v>
      </c>
      <c r="T991">
        <v>19.960905364693097</v>
      </c>
      <c r="U991">
        <v>21.376180198860776</v>
      </c>
      <c r="W991">
        <f t="shared" si="777"/>
        <v>0</v>
      </c>
      <c r="X991">
        <f t="shared" si="778"/>
        <v>1</v>
      </c>
      <c r="Y991">
        <f t="shared" si="779"/>
        <v>1.4152748341676791</v>
      </c>
      <c r="AB991">
        <v>984</v>
      </c>
      <c r="AC991">
        <v>19.510904170487901</v>
      </c>
      <c r="AD991">
        <v>18.278692087943792</v>
      </c>
      <c r="AF991">
        <f t="shared" si="780"/>
        <v>1</v>
      </c>
      <c r="AG991">
        <f t="shared" si="781"/>
        <v>0</v>
      </c>
      <c r="AH991">
        <f t="shared" si="782"/>
        <v>1.232212082544109</v>
      </c>
      <c r="AK991">
        <v>984</v>
      </c>
      <c r="AL991">
        <v>18.561786528415563</v>
      </c>
      <c r="AM991">
        <v>24.500154336772777</v>
      </c>
      <c r="AO991">
        <f t="shared" si="783"/>
        <v>0</v>
      </c>
      <c r="AP991">
        <f t="shared" si="784"/>
        <v>1</v>
      </c>
      <c r="AQ991">
        <f t="shared" si="785"/>
        <v>5.9383678083572136</v>
      </c>
      <c r="AT991">
        <v>984</v>
      </c>
      <c r="AU991">
        <v>23.196070715930976</v>
      </c>
      <c r="AV991">
        <v>21.378586612478635</v>
      </c>
      <c r="AX991">
        <f t="shared" si="786"/>
        <v>1</v>
      </c>
      <c r="AY991">
        <f t="shared" si="787"/>
        <v>0</v>
      </c>
      <c r="AZ991">
        <f t="shared" si="788"/>
        <v>1.8174841034523403</v>
      </c>
      <c r="BC991">
        <v>984</v>
      </c>
      <c r="BD991" t="e">
        <v>#N/A</v>
      </c>
      <c r="BE991" t="e">
        <v>#N/A</v>
      </c>
      <c r="BG991" t="e">
        <f t="shared" si="789"/>
        <v>#N/A</v>
      </c>
      <c r="BH991" t="e">
        <f t="shared" si="790"/>
        <v>#N/A</v>
      </c>
      <c r="BI991" t="e">
        <f t="shared" si="791"/>
        <v>#N/A</v>
      </c>
      <c r="BL991">
        <v>984</v>
      </c>
      <c r="BM991">
        <v>37.819017302321797</v>
      </c>
      <c r="BN991">
        <v>12.466053988333311</v>
      </c>
      <c r="BP991">
        <f t="shared" si="792"/>
        <v>1</v>
      </c>
      <c r="BQ991">
        <f t="shared" si="793"/>
        <v>0</v>
      </c>
      <c r="BR991">
        <f t="shared" si="794"/>
        <v>25.352963313988486</v>
      </c>
      <c r="BU991">
        <v>984</v>
      </c>
      <c r="BV991">
        <v>19.323518587803452</v>
      </c>
      <c r="BW991">
        <v>13.733737703384017</v>
      </c>
      <c r="BY991">
        <f t="shared" si="795"/>
        <v>1</v>
      </c>
      <c r="BZ991">
        <f t="shared" si="796"/>
        <v>0</v>
      </c>
      <c r="CA991">
        <f t="shared" si="797"/>
        <v>5.5897808844194348</v>
      </c>
      <c r="CD991">
        <v>984</v>
      </c>
      <c r="CE991">
        <v>25.951527978526851</v>
      </c>
      <c r="CF991">
        <v>37.435983383806715</v>
      </c>
      <c r="CH991">
        <f t="shared" si="798"/>
        <v>0</v>
      </c>
      <c r="CI991">
        <f t="shared" si="799"/>
        <v>1</v>
      </c>
      <c r="CJ991">
        <f t="shared" si="800"/>
        <v>11.484455405279864</v>
      </c>
      <c r="CM991">
        <v>984</v>
      </c>
      <c r="CN991">
        <v>17.812354701408079</v>
      </c>
      <c r="CO991">
        <v>23.362542205849163</v>
      </c>
      <c r="CQ991">
        <f t="shared" si="801"/>
        <v>0</v>
      </c>
      <c r="CR991">
        <f t="shared" si="802"/>
        <v>1</v>
      </c>
      <c r="CS991">
        <f t="shared" si="803"/>
        <v>5.5501875044410838</v>
      </c>
      <c r="CV991">
        <v>984</v>
      </c>
      <c r="CW991">
        <v>26.334825488533447</v>
      </c>
      <c r="CX991">
        <v>22.87725491911781</v>
      </c>
      <c r="CZ991">
        <f t="shared" si="804"/>
        <v>1</v>
      </c>
      <c r="DA991">
        <f t="shared" si="805"/>
        <v>0</v>
      </c>
      <c r="DB991">
        <f t="shared" si="806"/>
        <v>3.4575705694156369</v>
      </c>
      <c r="DE991">
        <v>984</v>
      </c>
      <c r="DF991">
        <v>11.210809856731911</v>
      </c>
      <c r="DG991">
        <v>30.042703939139283</v>
      </c>
      <c r="DI991">
        <f t="shared" si="807"/>
        <v>0</v>
      </c>
      <c r="DJ991">
        <f t="shared" si="808"/>
        <v>1</v>
      </c>
      <c r="DK991">
        <f t="shared" si="809"/>
        <v>18.831894082407374</v>
      </c>
      <c r="DN991">
        <v>984</v>
      </c>
      <c r="DO991">
        <v>29.278137004305471</v>
      </c>
      <c r="DP991">
        <v>23.433946384268712</v>
      </c>
      <c r="DR991">
        <f t="shared" si="810"/>
        <v>1</v>
      </c>
      <c r="DS991">
        <f t="shared" si="811"/>
        <v>0</v>
      </c>
      <c r="DT991">
        <f t="shared" si="812"/>
        <v>5.844190620036759</v>
      </c>
      <c r="DW991">
        <v>984</v>
      </c>
      <c r="DX991">
        <v>3.7046135073894177</v>
      </c>
      <c r="DY991">
        <v>22.552437010895829</v>
      </c>
      <c r="EA991">
        <f t="shared" si="813"/>
        <v>0</v>
      </c>
      <c r="EB991">
        <f t="shared" si="814"/>
        <v>1</v>
      </c>
      <c r="EC991">
        <f t="shared" si="815"/>
        <v>18.847823503506412</v>
      </c>
      <c r="EF991">
        <v>984</v>
      </c>
      <c r="EG991">
        <v>17.484587849824553</v>
      </c>
      <c r="EH991">
        <v>16.305275816070729</v>
      </c>
      <c r="EJ991">
        <f t="shared" si="816"/>
        <v>1</v>
      </c>
      <c r="EK991">
        <f t="shared" si="817"/>
        <v>0</v>
      </c>
      <c r="EL991">
        <f t="shared" si="818"/>
        <v>1.1793120337538241</v>
      </c>
      <c r="EO991">
        <v>984</v>
      </c>
      <c r="EP991">
        <v>23.638054015442101</v>
      </c>
      <c r="EQ991">
        <v>29.236048109188527</v>
      </c>
      <c r="ES991">
        <f t="shared" si="819"/>
        <v>0</v>
      </c>
      <c r="ET991">
        <f t="shared" si="820"/>
        <v>1</v>
      </c>
      <c r="EU991">
        <f t="shared" si="821"/>
        <v>5.5979940937464256</v>
      </c>
    </row>
    <row r="992" spans="1:151" x14ac:dyDescent="0.25">
      <c r="A992">
        <v>985</v>
      </c>
      <c r="B992">
        <v>9.4860990303657484</v>
      </c>
      <c r="C992">
        <v>25.307355295815093</v>
      </c>
      <c r="E992">
        <f t="shared" si="771"/>
        <v>0</v>
      </c>
      <c r="F992">
        <f t="shared" si="773"/>
        <v>1</v>
      </c>
      <c r="G992">
        <f t="shared" si="772"/>
        <v>15.821256265449344</v>
      </c>
      <c r="J992">
        <v>985</v>
      </c>
      <c r="K992">
        <v>16.394207178936682</v>
      </c>
      <c r="L992">
        <v>36.14466147455088</v>
      </c>
      <c r="N992">
        <f t="shared" si="774"/>
        <v>0</v>
      </c>
      <c r="O992">
        <f t="shared" si="775"/>
        <v>1</v>
      </c>
      <c r="P992">
        <f t="shared" si="776"/>
        <v>19.750454295614198</v>
      </c>
      <c r="S992">
        <v>985</v>
      </c>
      <c r="T992">
        <v>17.655415781942697</v>
      </c>
      <c r="U992">
        <v>17.749021102695842</v>
      </c>
      <c r="W992">
        <f t="shared" si="777"/>
        <v>0</v>
      </c>
      <c r="X992">
        <f t="shared" si="778"/>
        <v>1</v>
      </c>
      <c r="Y992">
        <f t="shared" si="779"/>
        <v>9.3605320753145094E-2</v>
      </c>
      <c r="AB992">
        <v>985</v>
      </c>
      <c r="AC992">
        <v>25.87153851352717</v>
      </c>
      <c r="AD992">
        <v>16.687352033015337</v>
      </c>
      <c r="AF992">
        <f t="shared" si="780"/>
        <v>1</v>
      </c>
      <c r="AG992">
        <f t="shared" si="781"/>
        <v>0</v>
      </c>
      <c r="AH992">
        <f t="shared" si="782"/>
        <v>9.1841864805118334</v>
      </c>
      <c r="AK992">
        <v>985</v>
      </c>
      <c r="AL992">
        <v>20.796387734791516</v>
      </c>
      <c r="AM992">
        <v>11.9826241243955</v>
      </c>
      <c r="AO992">
        <f t="shared" si="783"/>
        <v>1</v>
      </c>
      <c r="AP992">
        <f t="shared" si="784"/>
        <v>0</v>
      </c>
      <c r="AQ992">
        <f t="shared" si="785"/>
        <v>8.8137636103960162</v>
      </c>
      <c r="AT992">
        <v>985</v>
      </c>
      <c r="AU992">
        <v>18.024605482243221</v>
      </c>
      <c r="AV992">
        <v>8.0909318500569114</v>
      </c>
      <c r="AX992">
        <f t="shared" si="786"/>
        <v>1</v>
      </c>
      <c r="AY992">
        <f t="shared" si="787"/>
        <v>0</v>
      </c>
      <c r="AZ992">
        <f t="shared" si="788"/>
        <v>9.9336736321863093</v>
      </c>
      <c r="BC992">
        <v>985</v>
      </c>
      <c r="BD992" t="e">
        <v>#N/A</v>
      </c>
      <c r="BE992" t="e">
        <v>#N/A</v>
      </c>
      <c r="BG992" t="e">
        <f t="shared" si="789"/>
        <v>#N/A</v>
      </c>
      <c r="BH992" t="e">
        <f t="shared" si="790"/>
        <v>#N/A</v>
      </c>
      <c r="BI992" t="e">
        <f t="shared" si="791"/>
        <v>#N/A</v>
      </c>
      <c r="BL992">
        <v>985</v>
      </c>
      <c r="BM992">
        <v>20.529096437473157</v>
      </c>
      <c r="BN992">
        <v>8.6250627717060055</v>
      </c>
      <c r="BP992">
        <f t="shared" si="792"/>
        <v>1</v>
      </c>
      <c r="BQ992">
        <f t="shared" si="793"/>
        <v>0</v>
      </c>
      <c r="BR992">
        <f t="shared" si="794"/>
        <v>11.904033665767152</v>
      </c>
      <c r="BU992">
        <v>985</v>
      </c>
      <c r="BV992">
        <v>10.257854200092755</v>
      </c>
      <c r="BW992">
        <v>23.445786032094087</v>
      </c>
      <c r="BY992">
        <f t="shared" si="795"/>
        <v>0</v>
      </c>
      <c r="BZ992">
        <f t="shared" si="796"/>
        <v>1</v>
      </c>
      <c r="CA992">
        <f t="shared" si="797"/>
        <v>13.187931832001333</v>
      </c>
      <c r="CD992">
        <v>985</v>
      </c>
      <c r="CE992">
        <v>22.055241890520804</v>
      </c>
      <c r="CF992">
        <v>16.413554442317491</v>
      </c>
      <c r="CH992">
        <f t="shared" si="798"/>
        <v>1</v>
      </c>
      <c r="CI992">
        <f t="shared" si="799"/>
        <v>0</v>
      </c>
      <c r="CJ992">
        <f t="shared" si="800"/>
        <v>5.6416874482033137</v>
      </c>
      <c r="CM992">
        <v>985</v>
      </c>
      <c r="CN992">
        <v>23.308767091306162</v>
      </c>
      <c r="CO992">
        <v>28.525350427975194</v>
      </c>
      <c r="CQ992">
        <f t="shared" si="801"/>
        <v>0</v>
      </c>
      <c r="CR992">
        <f t="shared" si="802"/>
        <v>1</v>
      </c>
      <c r="CS992">
        <f t="shared" si="803"/>
        <v>5.2165833366690322</v>
      </c>
      <c r="CV992">
        <v>985</v>
      </c>
      <c r="CW992">
        <v>17.146567468223353</v>
      </c>
      <c r="CX992">
        <v>17.930138384434375</v>
      </c>
      <c r="CZ992">
        <f t="shared" si="804"/>
        <v>0</v>
      </c>
      <c r="DA992">
        <f t="shared" si="805"/>
        <v>1</v>
      </c>
      <c r="DB992">
        <f t="shared" si="806"/>
        <v>0.78357091621102271</v>
      </c>
      <c r="DE992">
        <v>985</v>
      </c>
      <c r="DF992">
        <v>25.859106044909822</v>
      </c>
      <c r="DG992">
        <v>28.563621879262534</v>
      </c>
      <c r="DI992">
        <f t="shared" si="807"/>
        <v>0</v>
      </c>
      <c r="DJ992">
        <f t="shared" si="808"/>
        <v>1</v>
      </c>
      <c r="DK992">
        <f t="shared" si="809"/>
        <v>2.704515834352712</v>
      </c>
      <c r="DN992">
        <v>985</v>
      </c>
      <c r="DO992">
        <v>25.989417864943047</v>
      </c>
      <c r="DP992">
        <v>11.802617137288733</v>
      </c>
      <c r="DR992">
        <f t="shared" si="810"/>
        <v>1</v>
      </c>
      <c r="DS992">
        <f t="shared" si="811"/>
        <v>0</v>
      </c>
      <c r="DT992">
        <f t="shared" si="812"/>
        <v>14.186800727654314</v>
      </c>
      <c r="DW992">
        <v>985</v>
      </c>
      <c r="DX992">
        <v>19.806205976106256</v>
      </c>
      <c r="DY992">
        <v>24.409738927264016</v>
      </c>
      <c r="EA992">
        <f t="shared" si="813"/>
        <v>0</v>
      </c>
      <c r="EB992">
        <f t="shared" si="814"/>
        <v>1</v>
      </c>
      <c r="EC992">
        <f t="shared" si="815"/>
        <v>4.6035329511577601</v>
      </c>
      <c r="EF992">
        <v>985</v>
      </c>
      <c r="EG992">
        <v>16.366135506793672</v>
      </c>
      <c r="EH992">
        <v>12.955555171385212</v>
      </c>
      <c r="EJ992">
        <f t="shared" si="816"/>
        <v>1</v>
      </c>
      <c r="EK992">
        <f t="shared" si="817"/>
        <v>0</v>
      </c>
      <c r="EL992">
        <f t="shared" si="818"/>
        <v>3.4105803354084596</v>
      </c>
      <c r="EO992">
        <v>985</v>
      </c>
      <c r="EP992">
        <v>20.589434763511939</v>
      </c>
      <c r="EQ992">
        <v>22.786628488466249</v>
      </c>
      <c r="ES992">
        <f t="shared" si="819"/>
        <v>0</v>
      </c>
      <c r="ET992">
        <f t="shared" si="820"/>
        <v>1</v>
      </c>
      <c r="EU992">
        <f t="shared" si="821"/>
        <v>2.1971937249543103</v>
      </c>
    </row>
    <row r="993" spans="1:151" x14ac:dyDescent="0.25">
      <c r="A993">
        <v>986</v>
      </c>
      <c r="B993">
        <v>13.030992095433463</v>
      </c>
      <c r="C993">
        <v>59.142219294566175</v>
      </c>
      <c r="E993">
        <f t="shared" si="771"/>
        <v>0</v>
      </c>
      <c r="F993">
        <f t="shared" si="773"/>
        <v>1</v>
      </c>
      <c r="G993">
        <f t="shared" si="772"/>
        <v>46.111227199132713</v>
      </c>
      <c r="J993">
        <v>986</v>
      </c>
      <c r="K993">
        <v>26.787873378286779</v>
      </c>
      <c r="L993">
        <v>23.221063968155502</v>
      </c>
      <c r="N993">
        <f t="shared" si="774"/>
        <v>1</v>
      </c>
      <c r="O993">
        <f t="shared" si="775"/>
        <v>0</v>
      </c>
      <c r="P993">
        <f t="shared" si="776"/>
        <v>3.5668094101312775</v>
      </c>
      <c r="S993">
        <v>986</v>
      </c>
      <c r="T993">
        <v>25.991616820013974</v>
      </c>
      <c r="U993">
        <v>21.534996881016859</v>
      </c>
      <c r="W993">
        <f t="shared" si="777"/>
        <v>1</v>
      </c>
      <c r="X993">
        <f t="shared" si="778"/>
        <v>0</v>
      </c>
      <c r="Y993">
        <f t="shared" si="779"/>
        <v>4.4566199389971146</v>
      </c>
      <c r="AB993">
        <v>986</v>
      </c>
      <c r="AC993">
        <v>18.541298999001341</v>
      </c>
      <c r="AD993">
        <v>16.767544703814462</v>
      </c>
      <c r="AF993">
        <f t="shared" si="780"/>
        <v>1</v>
      </c>
      <c r="AG993">
        <f t="shared" si="781"/>
        <v>0</v>
      </c>
      <c r="AH993">
        <f t="shared" si="782"/>
        <v>1.7737542951868797</v>
      </c>
      <c r="AK993">
        <v>986</v>
      </c>
      <c r="AL993">
        <v>8.9930047256994445</v>
      </c>
      <c r="AM993">
        <v>43.778008081749576</v>
      </c>
      <c r="AO993">
        <f t="shared" si="783"/>
        <v>0</v>
      </c>
      <c r="AP993">
        <f t="shared" si="784"/>
        <v>1</v>
      </c>
      <c r="AQ993">
        <f t="shared" si="785"/>
        <v>34.785003356050133</v>
      </c>
      <c r="AT993">
        <v>986</v>
      </c>
      <c r="AU993">
        <v>19.437105599719615</v>
      </c>
      <c r="AV993">
        <v>16.938663762879578</v>
      </c>
      <c r="AX993">
        <f t="shared" si="786"/>
        <v>1</v>
      </c>
      <c r="AY993">
        <f t="shared" si="787"/>
        <v>0</v>
      </c>
      <c r="AZ993">
        <f t="shared" si="788"/>
        <v>2.498441836840037</v>
      </c>
      <c r="BC993">
        <v>986</v>
      </c>
      <c r="BD993" t="e">
        <v>#N/A</v>
      </c>
      <c r="BE993" t="e">
        <v>#N/A</v>
      </c>
      <c r="BG993" t="e">
        <f t="shared" si="789"/>
        <v>#N/A</v>
      </c>
      <c r="BH993" t="e">
        <f t="shared" si="790"/>
        <v>#N/A</v>
      </c>
      <c r="BI993" t="e">
        <f t="shared" si="791"/>
        <v>#N/A</v>
      </c>
      <c r="BL993">
        <v>986</v>
      </c>
      <c r="BM993">
        <v>20.99421147471709</v>
      </c>
      <c r="BN993">
        <v>14.297745134259511</v>
      </c>
      <c r="BP993">
        <f t="shared" si="792"/>
        <v>1</v>
      </c>
      <c r="BQ993">
        <f t="shared" si="793"/>
        <v>0</v>
      </c>
      <c r="BR993">
        <f t="shared" si="794"/>
        <v>6.6964663404575795</v>
      </c>
      <c r="BU993">
        <v>986</v>
      </c>
      <c r="BV993">
        <v>25.489281010924312</v>
      </c>
      <c r="BW993">
        <v>29.607726079420562</v>
      </c>
      <c r="BY993">
        <f t="shared" si="795"/>
        <v>0</v>
      </c>
      <c r="BZ993">
        <f t="shared" si="796"/>
        <v>1</v>
      </c>
      <c r="CA993">
        <f t="shared" si="797"/>
        <v>4.1184450684962499</v>
      </c>
      <c r="CD993">
        <v>986</v>
      </c>
      <c r="CE993">
        <v>14.482068983854303</v>
      </c>
      <c r="CF993">
        <v>31.006743967535261</v>
      </c>
      <c r="CH993">
        <f t="shared" si="798"/>
        <v>0</v>
      </c>
      <c r="CI993">
        <f t="shared" si="799"/>
        <v>1</v>
      </c>
      <c r="CJ993">
        <f t="shared" si="800"/>
        <v>16.52467498368096</v>
      </c>
      <c r="CM993">
        <v>986</v>
      </c>
      <c r="CN993">
        <v>18.48373857614326</v>
      </c>
      <c r="CO993">
        <v>24.096929570373195</v>
      </c>
      <c r="CQ993">
        <f t="shared" si="801"/>
        <v>0</v>
      </c>
      <c r="CR993">
        <f t="shared" si="802"/>
        <v>1</v>
      </c>
      <c r="CS993">
        <f t="shared" si="803"/>
        <v>5.6131909942299352</v>
      </c>
      <c r="CV993">
        <v>986</v>
      </c>
      <c r="CW993">
        <v>23.959066102305641</v>
      </c>
      <c r="CX993">
        <v>18.479607449508567</v>
      </c>
      <c r="CZ993">
        <f t="shared" si="804"/>
        <v>1</v>
      </c>
      <c r="DA993">
        <f t="shared" si="805"/>
        <v>0</v>
      </c>
      <c r="DB993">
        <f t="shared" si="806"/>
        <v>5.4794586527970743</v>
      </c>
      <c r="DE993">
        <v>986</v>
      </c>
      <c r="DF993">
        <v>17.374301487079368</v>
      </c>
      <c r="DG993">
        <v>15.255989062408887</v>
      </c>
      <c r="DI993">
        <f t="shared" si="807"/>
        <v>1</v>
      </c>
      <c r="DJ993">
        <f t="shared" si="808"/>
        <v>0</v>
      </c>
      <c r="DK993">
        <f t="shared" si="809"/>
        <v>2.1183124246704814</v>
      </c>
      <c r="DN993">
        <v>986</v>
      </c>
      <c r="DO993">
        <v>18.905049123498209</v>
      </c>
      <c r="DP993">
        <v>26.145410448558685</v>
      </c>
      <c r="DR993">
        <f t="shared" si="810"/>
        <v>0</v>
      </c>
      <c r="DS993">
        <f t="shared" si="811"/>
        <v>1</v>
      </c>
      <c r="DT993">
        <f t="shared" si="812"/>
        <v>7.2403613250604764</v>
      </c>
      <c r="DW993">
        <v>986</v>
      </c>
      <c r="DX993">
        <v>16.349936305711605</v>
      </c>
      <c r="DY993">
        <v>18.642823798510658</v>
      </c>
      <c r="EA993">
        <f t="shared" si="813"/>
        <v>0</v>
      </c>
      <c r="EB993">
        <f t="shared" si="814"/>
        <v>1</v>
      </c>
      <c r="EC993">
        <f t="shared" si="815"/>
        <v>2.2928874927990535</v>
      </c>
      <c r="EF993">
        <v>986</v>
      </c>
      <c r="EG993">
        <v>19.876599244062927</v>
      </c>
      <c r="EH993">
        <v>12.291820014203442</v>
      </c>
      <c r="EJ993">
        <f t="shared" si="816"/>
        <v>1</v>
      </c>
      <c r="EK993">
        <f t="shared" si="817"/>
        <v>0</v>
      </c>
      <c r="EL993">
        <f t="shared" si="818"/>
        <v>7.5847792298594854</v>
      </c>
      <c r="EO993">
        <v>986</v>
      </c>
      <c r="EP993">
        <v>20.107302505828475</v>
      </c>
      <c r="EQ993">
        <v>14.761283770567399</v>
      </c>
      <c r="ES993">
        <f t="shared" si="819"/>
        <v>1</v>
      </c>
      <c r="ET993">
        <f t="shared" si="820"/>
        <v>0</v>
      </c>
      <c r="EU993">
        <f t="shared" si="821"/>
        <v>5.346018735261076</v>
      </c>
    </row>
    <row r="994" spans="1:151" x14ac:dyDescent="0.25">
      <c r="A994">
        <v>987</v>
      </c>
      <c r="B994">
        <v>16.527381143080895</v>
      </c>
      <c r="C994">
        <v>58.606873433663168</v>
      </c>
      <c r="E994">
        <f t="shared" si="771"/>
        <v>0</v>
      </c>
      <c r="F994">
        <f t="shared" si="773"/>
        <v>1</v>
      </c>
      <c r="G994">
        <f t="shared" si="772"/>
        <v>42.079492290582273</v>
      </c>
      <c r="J994">
        <v>987</v>
      </c>
      <c r="K994">
        <v>16.554809388014277</v>
      </c>
      <c r="L994">
        <v>17.598886935985664</v>
      </c>
      <c r="N994">
        <f t="shared" si="774"/>
        <v>0</v>
      </c>
      <c r="O994">
        <f t="shared" si="775"/>
        <v>1</v>
      </c>
      <c r="P994">
        <f t="shared" si="776"/>
        <v>1.0440775479713871</v>
      </c>
      <c r="S994">
        <v>987</v>
      </c>
      <c r="T994">
        <v>19.983663792554868</v>
      </c>
      <c r="U994">
        <v>32.187033555753878</v>
      </c>
      <c r="W994">
        <f t="shared" si="777"/>
        <v>0</v>
      </c>
      <c r="X994">
        <f t="shared" si="778"/>
        <v>1</v>
      </c>
      <c r="Y994">
        <f t="shared" si="779"/>
        <v>12.20336976319901</v>
      </c>
      <c r="AB994">
        <v>987</v>
      </c>
      <c r="AC994">
        <v>16.793979514000988</v>
      </c>
      <c r="AD994">
        <v>18.44791791891781</v>
      </c>
      <c r="AF994">
        <f t="shared" si="780"/>
        <v>0</v>
      </c>
      <c r="AG994">
        <f t="shared" si="781"/>
        <v>1</v>
      </c>
      <c r="AH994">
        <f t="shared" si="782"/>
        <v>1.653938404916822</v>
      </c>
      <c r="AK994">
        <v>987</v>
      </c>
      <c r="AL994">
        <v>24.275352732550719</v>
      </c>
      <c r="AM994">
        <v>14.721813696032662</v>
      </c>
      <c r="AO994">
        <f t="shared" si="783"/>
        <v>1</v>
      </c>
      <c r="AP994">
        <f t="shared" si="784"/>
        <v>0</v>
      </c>
      <c r="AQ994">
        <f t="shared" si="785"/>
        <v>9.5535390365180568</v>
      </c>
      <c r="AT994">
        <v>987</v>
      </c>
      <c r="AU994">
        <v>14.436957019995976</v>
      </c>
      <c r="AV994">
        <v>15.240110751336051</v>
      </c>
      <c r="AX994">
        <f t="shared" si="786"/>
        <v>0</v>
      </c>
      <c r="AY994">
        <f t="shared" si="787"/>
        <v>1</v>
      </c>
      <c r="AZ994">
        <f t="shared" si="788"/>
        <v>0.80315373134007473</v>
      </c>
      <c r="BC994">
        <v>987</v>
      </c>
      <c r="BD994" t="e">
        <v>#N/A</v>
      </c>
      <c r="BE994" t="e">
        <v>#N/A</v>
      </c>
      <c r="BG994" t="e">
        <f t="shared" si="789"/>
        <v>#N/A</v>
      </c>
      <c r="BH994" t="e">
        <f t="shared" si="790"/>
        <v>#N/A</v>
      </c>
      <c r="BI994" t="e">
        <f t="shared" si="791"/>
        <v>#N/A</v>
      </c>
      <c r="BL994">
        <v>987</v>
      </c>
      <c r="BM994">
        <v>29.976849619503092</v>
      </c>
      <c r="BN994">
        <v>10.119488636925936</v>
      </c>
      <c r="BP994">
        <f t="shared" si="792"/>
        <v>1</v>
      </c>
      <c r="BQ994">
        <f t="shared" si="793"/>
        <v>0</v>
      </c>
      <c r="BR994">
        <f t="shared" si="794"/>
        <v>19.857360982577156</v>
      </c>
      <c r="BU994">
        <v>987</v>
      </c>
      <c r="BV994">
        <v>20.148542248652198</v>
      </c>
      <c r="BW994">
        <v>23.620841764369036</v>
      </c>
      <c r="BY994">
        <f t="shared" si="795"/>
        <v>0</v>
      </c>
      <c r="BZ994">
        <f t="shared" si="796"/>
        <v>1</v>
      </c>
      <c r="CA994">
        <f t="shared" si="797"/>
        <v>3.4722995157168377</v>
      </c>
      <c r="CD994">
        <v>987</v>
      </c>
      <c r="CE994">
        <v>24.511038996627583</v>
      </c>
      <c r="CF994">
        <v>16.371400246999436</v>
      </c>
      <c r="CH994">
        <f t="shared" si="798"/>
        <v>1</v>
      </c>
      <c r="CI994">
        <f t="shared" si="799"/>
        <v>0</v>
      </c>
      <c r="CJ994">
        <f t="shared" si="800"/>
        <v>8.1396387496281477</v>
      </c>
      <c r="CM994">
        <v>987</v>
      </c>
      <c r="CN994">
        <v>19.36662933995331</v>
      </c>
      <c r="CO994">
        <v>9.1974770758525874</v>
      </c>
      <c r="CQ994">
        <f t="shared" si="801"/>
        <v>1</v>
      </c>
      <c r="CR994">
        <f t="shared" si="802"/>
        <v>0</v>
      </c>
      <c r="CS994">
        <f t="shared" si="803"/>
        <v>10.169152264100722</v>
      </c>
      <c r="CV994">
        <v>987</v>
      </c>
      <c r="CW994">
        <v>19.410725720771911</v>
      </c>
      <c r="CX994">
        <v>16.610716558933522</v>
      </c>
      <c r="CZ994">
        <f t="shared" si="804"/>
        <v>1</v>
      </c>
      <c r="DA994">
        <f t="shared" si="805"/>
        <v>0</v>
      </c>
      <c r="DB994">
        <f t="shared" si="806"/>
        <v>2.8000091618383891</v>
      </c>
      <c r="DE994">
        <v>987</v>
      </c>
      <c r="DF994">
        <v>13.337413891751114</v>
      </c>
      <c r="DG994">
        <v>24.700811383267734</v>
      </c>
      <c r="DI994">
        <f t="shared" si="807"/>
        <v>0</v>
      </c>
      <c r="DJ994">
        <f t="shared" si="808"/>
        <v>1</v>
      </c>
      <c r="DK994">
        <f t="shared" si="809"/>
        <v>11.36339749151662</v>
      </c>
      <c r="DN994">
        <v>987</v>
      </c>
      <c r="DO994">
        <v>26.307846085516413</v>
      </c>
      <c r="DP994">
        <v>14.955157892347966</v>
      </c>
      <c r="DR994">
        <f t="shared" si="810"/>
        <v>1</v>
      </c>
      <c r="DS994">
        <f t="shared" si="811"/>
        <v>0</v>
      </c>
      <c r="DT994">
        <f t="shared" si="812"/>
        <v>11.352688193168447</v>
      </c>
      <c r="DW994">
        <v>987</v>
      </c>
      <c r="DX994">
        <v>14.066330201821497</v>
      </c>
      <c r="DY994">
        <v>16.81793754490905</v>
      </c>
      <c r="EA994">
        <f t="shared" si="813"/>
        <v>0</v>
      </c>
      <c r="EB994">
        <f t="shared" si="814"/>
        <v>1</v>
      </c>
      <c r="EC994">
        <f t="shared" si="815"/>
        <v>2.7516073430875529</v>
      </c>
      <c r="EF994">
        <v>987</v>
      </c>
      <c r="EG994">
        <v>22.310805527405876</v>
      </c>
      <c r="EH994">
        <v>11.517141484813955</v>
      </c>
      <c r="EJ994">
        <f t="shared" si="816"/>
        <v>1</v>
      </c>
      <c r="EK994">
        <f t="shared" si="817"/>
        <v>0</v>
      </c>
      <c r="EL994">
        <f t="shared" si="818"/>
        <v>10.793664042591921</v>
      </c>
      <c r="EO994">
        <v>987</v>
      </c>
      <c r="EP994">
        <v>19.724768139745233</v>
      </c>
      <c r="EQ994">
        <v>43.433066239140253</v>
      </c>
      <c r="ES994">
        <f t="shared" si="819"/>
        <v>0</v>
      </c>
      <c r="ET994">
        <f t="shared" si="820"/>
        <v>1</v>
      </c>
      <c r="EU994">
        <f t="shared" si="821"/>
        <v>23.708298099395019</v>
      </c>
    </row>
    <row r="995" spans="1:151" x14ac:dyDescent="0.25">
      <c r="A995">
        <v>988</v>
      </c>
      <c r="B995">
        <v>11.955941865150226</v>
      </c>
      <c r="C995">
        <v>40.299496819728958</v>
      </c>
      <c r="E995">
        <f t="shared" si="771"/>
        <v>0</v>
      </c>
      <c r="F995">
        <f t="shared" si="773"/>
        <v>1</v>
      </c>
      <c r="G995">
        <f t="shared" si="772"/>
        <v>28.343554954578732</v>
      </c>
      <c r="J995">
        <v>988</v>
      </c>
      <c r="K995">
        <v>19.793012354546264</v>
      </c>
      <c r="L995">
        <v>26.216436592944156</v>
      </c>
      <c r="N995">
        <f t="shared" si="774"/>
        <v>0</v>
      </c>
      <c r="O995">
        <f t="shared" si="775"/>
        <v>1</v>
      </c>
      <c r="P995">
        <f t="shared" si="776"/>
        <v>6.4234242383978923</v>
      </c>
      <c r="S995">
        <v>988</v>
      </c>
      <c r="T995">
        <v>19.53835271606027</v>
      </c>
      <c r="U995">
        <v>21.931860175422688</v>
      </c>
      <c r="W995">
        <f t="shared" si="777"/>
        <v>0</v>
      </c>
      <c r="X995">
        <f t="shared" si="778"/>
        <v>1</v>
      </c>
      <c r="Y995">
        <f t="shared" si="779"/>
        <v>2.3935074593624179</v>
      </c>
      <c r="AB995">
        <v>988</v>
      </c>
      <c r="AC995">
        <v>25.622612935185579</v>
      </c>
      <c r="AD995">
        <v>16.250014753496394</v>
      </c>
      <c r="AF995">
        <f t="shared" si="780"/>
        <v>1</v>
      </c>
      <c r="AG995">
        <f t="shared" si="781"/>
        <v>0</v>
      </c>
      <c r="AH995">
        <f t="shared" si="782"/>
        <v>9.3725981816891846</v>
      </c>
      <c r="AK995">
        <v>988</v>
      </c>
      <c r="AL995">
        <v>14.831342369254486</v>
      </c>
      <c r="AM995">
        <v>24.812629956076098</v>
      </c>
      <c r="AO995">
        <f t="shared" si="783"/>
        <v>0</v>
      </c>
      <c r="AP995">
        <f t="shared" si="784"/>
        <v>1</v>
      </c>
      <c r="AQ995">
        <f t="shared" si="785"/>
        <v>9.9812875868216118</v>
      </c>
      <c r="AT995">
        <v>988</v>
      </c>
      <c r="AU995">
        <v>21.832188153652272</v>
      </c>
      <c r="AV995">
        <v>17.691179923345352</v>
      </c>
      <c r="AX995">
        <f t="shared" si="786"/>
        <v>1</v>
      </c>
      <c r="AY995">
        <f t="shared" si="787"/>
        <v>0</v>
      </c>
      <c r="AZ995">
        <f t="shared" si="788"/>
        <v>4.1410082303069196</v>
      </c>
      <c r="BC995">
        <v>988</v>
      </c>
      <c r="BD995" t="e">
        <v>#N/A</v>
      </c>
      <c r="BE995" t="e">
        <v>#N/A</v>
      </c>
      <c r="BG995" t="e">
        <f t="shared" si="789"/>
        <v>#N/A</v>
      </c>
      <c r="BH995" t="e">
        <f t="shared" si="790"/>
        <v>#N/A</v>
      </c>
      <c r="BI995" t="e">
        <f t="shared" si="791"/>
        <v>#N/A</v>
      </c>
      <c r="BL995">
        <v>988</v>
      </c>
      <c r="BM995">
        <v>29.157871601804125</v>
      </c>
      <c r="BN995">
        <v>15.195924122507749</v>
      </c>
      <c r="BP995">
        <f t="shared" si="792"/>
        <v>1</v>
      </c>
      <c r="BQ995">
        <f t="shared" si="793"/>
        <v>0</v>
      </c>
      <c r="BR995">
        <f t="shared" si="794"/>
        <v>13.961947479296375</v>
      </c>
      <c r="BU995">
        <v>988</v>
      </c>
      <c r="BV995">
        <v>11.042439443876678</v>
      </c>
      <c r="BW995">
        <v>18.717424202112696</v>
      </c>
      <c r="BY995">
        <f t="shared" si="795"/>
        <v>0</v>
      </c>
      <c r="BZ995">
        <f t="shared" si="796"/>
        <v>1</v>
      </c>
      <c r="CA995">
        <f t="shared" si="797"/>
        <v>7.6749847582360182</v>
      </c>
      <c r="CD995">
        <v>988</v>
      </c>
      <c r="CE995">
        <v>31.814705812465441</v>
      </c>
      <c r="CF995">
        <v>13.906939972709607</v>
      </c>
      <c r="CH995">
        <f t="shared" si="798"/>
        <v>1</v>
      </c>
      <c r="CI995">
        <f t="shared" si="799"/>
        <v>0</v>
      </c>
      <c r="CJ995">
        <f t="shared" si="800"/>
        <v>17.907765839755832</v>
      </c>
      <c r="CM995">
        <v>988</v>
      </c>
      <c r="CN995">
        <v>17.594311218299588</v>
      </c>
      <c r="CO995">
        <v>20.303843382134289</v>
      </c>
      <c r="CQ995">
        <f t="shared" si="801"/>
        <v>0</v>
      </c>
      <c r="CR995">
        <f t="shared" si="802"/>
        <v>1</v>
      </c>
      <c r="CS995">
        <f t="shared" si="803"/>
        <v>2.7095321638347016</v>
      </c>
      <c r="CV995">
        <v>988</v>
      </c>
      <c r="CW995">
        <v>25.282532491322542</v>
      </c>
      <c r="CX995">
        <v>21.55336977390311</v>
      </c>
      <c r="CZ995">
        <f t="shared" si="804"/>
        <v>1</v>
      </c>
      <c r="DA995">
        <f t="shared" si="805"/>
        <v>0</v>
      </c>
      <c r="DB995">
        <f t="shared" si="806"/>
        <v>3.7291627174194311</v>
      </c>
      <c r="DE995">
        <v>988</v>
      </c>
      <c r="DF995">
        <v>25.313490392434002</v>
      </c>
      <c r="DG995">
        <v>26.57062795046869</v>
      </c>
      <c r="DI995">
        <f t="shared" si="807"/>
        <v>0</v>
      </c>
      <c r="DJ995">
        <f t="shared" si="808"/>
        <v>1</v>
      </c>
      <c r="DK995">
        <f t="shared" si="809"/>
        <v>1.2571375580346889</v>
      </c>
      <c r="DN995">
        <v>988</v>
      </c>
      <c r="DO995">
        <v>23.030015460717284</v>
      </c>
      <c r="DP995">
        <v>17.875595744745318</v>
      </c>
      <c r="DR995">
        <f t="shared" si="810"/>
        <v>1</v>
      </c>
      <c r="DS995">
        <f t="shared" si="811"/>
        <v>0</v>
      </c>
      <c r="DT995">
        <f t="shared" si="812"/>
        <v>5.1544197159719651</v>
      </c>
      <c r="DW995">
        <v>988</v>
      </c>
      <c r="DX995">
        <v>16.144049865507537</v>
      </c>
      <c r="DY995">
        <v>29.535800017336005</v>
      </c>
      <c r="EA995">
        <f t="shared" si="813"/>
        <v>0</v>
      </c>
      <c r="EB995">
        <f t="shared" si="814"/>
        <v>1</v>
      </c>
      <c r="EC995">
        <f t="shared" si="815"/>
        <v>13.391750151828468</v>
      </c>
      <c r="EF995">
        <v>988</v>
      </c>
      <c r="EG995">
        <v>21.588668416253181</v>
      </c>
      <c r="EH995">
        <v>18.155741204924499</v>
      </c>
      <c r="EJ995">
        <f t="shared" si="816"/>
        <v>1</v>
      </c>
      <c r="EK995">
        <f t="shared" si="817"/>
        <v>0</v>
      </c>
      <c r="EL995">
        <f t="shared" si="818"/>
        <v>3.4329272113286819</v>
      </c>
      <c r="EO995">
        <v>988</v>
      </c>
      <c r="EP995">
        <v>15.468713154698172</v>
      </c>
      <c r="EQ995">
        <v>24.98437224104611</v>
      </c>
      <c r="ES995">
        <f t="shared" si="819"/>
        <v>0</v>
      </c>
      <c r="ET995">
        <f t="shared" si="820"/>
        <v>1</v>
      </c>
      <c r="EU995">
        <f t="shared" si="821"/>
        <v>9.515659086347938</v>
      </c>
    </row>
    <row r="996" spans="1:151" x14ac:dyDescent="0.25">
      <c r="A996">
        <v>989</v>
      </c>
      <c r="B996">
        <v>6.8707881979408549</v>
      </c>
      <c r="C996">
        <v>19.829386354303832</v>
      </c>
      <c r="E996">
        <f t="shared" si="771"/>
        <v>0</v>
      </c>
      <c r="F996">
        <f t="shared" si="773"/>
        <v>1</v>
      </c>
      <c r="G996">
        <f t="shared" si="772"/>
        <v>12.958598156362978</v>
      </c>
      <c r="J996">
        <v>989</v>
      </c>
      <c r="K996">
        <v>20.455756801686412</v>
      </c>
      <c r="L996">
        <v>24.190501792534281</v>
      </c>
      <c r="N996">
        <f t="shared" si="774"/>
        <v>0</v>
      </c>
      <c r="O996">
        <f t="shared" si="775"/>
        <v>1</v>
      </c>
      <c r="P996">
        <f t="shared" si="776"/>
        <v>3.7347449908478687</v>
      </c>
      <c r="S996">
        <v>989</v>
      </c>
      <c r="T996">
        <v>24.245393078854988</v>
      </c>
      <c r="U996">
        <v>27.434533006909195</v>
      </c>
      <c r="W996">
        <f t="shared" si="777"/>
        <v>0</v>
      </c>
      <c r="X996">
        <f t="shared" si="778"/>
        <v>1</v>
      </c>
      <c r="Y996">
        <f t="shared" si="779"/>
        <v>3.1891399280542068</v>
      </c>
      <c r="AB996">
        <v>989</v>
      </c>
      <c r="AC996">
        <v>22.764902630985759</v>
      </c>
      <c r="AD996">
        <v>16.300882249205543</v>
      </c>
      <c r="AF996">
        <f t="shared" si="780"/>
        <v>1</v>
      </c>
      <c r="AG996">
        <f t="shared" si="781"/>
        <v>0</v>
      </c>
      <c r="AH996">
        <f t="shared" si="782"/>
        <v>6.464020381780216</v>
      </c>
      <c r="AK996">
        <v>989</v>
      </c>
      <c r="AL996">
        <v>13.491886641962257</v>
      </c>
      <c r="AM996">
        <v>36.920962981413297</v>
      </c>
      <c r="AO996">
        <f t="shared" si="783"/>
        <v>0</v>
      </c>
      <c r="AP996">
        <f t="shared" si="784"/>
        <v>1</v>
      </c>
      <c r="AQ996">
        <f t="shared" si="785"/>
        <v>23.42907633945104</v>
      </c>
      <c r="AT996">
        <v>989</v>
      </c>
      <c r="AU996">
        <v>22.756259452978796</v>
      </c>
      <c r="AV996">
        <v>19.905822917421307</v>
      </c>
      <c r="AX996">
        <f t="shared" si="786"/>
        <v>1</v>
      </c>
      <c r="AY996">
        <f t="shared" si="787"/>
        <v>0</v>
      </c>
      <c r="AZ996">
        <f t="shared" si="788"/>
        <v>2.8504365355574883</v>
      </c>
      <c r="BC996">
        <v>989</v>
      </c>
      <c r="BD996" t="e">
        <v>#N/A</v>
      </c>
      <c r="BE996" t="e">
        <v>#N/A</v>
      </c>
      <c r="BG996" t="e">
        <f t="shared" si="789"/>
        <v>#N/A</v>
      </c>
      <c r="BH996" t="e">
        <f t="shared" si="790"/>
        <v>#N/A</v>
      </c>
      <c r="BI996" t="e">
        <f t="shared" si="791"/>
        <v>#N/A</v>
      </c>
      <c r="BL996">
        <v>989</v>
      </c>
      <c r="BM996">
        <v>27.305072598334188</v>
      </c>
      <c r="BN996">
        <v>16.815127133231648</v>
      </c>
      <c r="BP996">
        <f t="shared" si="792"/>
        <v>1</v>
      </c>
      <c r="BQ996">
        <f t="shared" si="793"/>
        <v>0</v>
      </c>
      <c r="BR996">
        <f t="shared" si="794"/>
        <v>10.48994546510254</v>
      </c>
      <c r="BU996">
        <v>989</v>
      </c>
      <c r="BV996">
        <v>20.125149743536504</v>
      </c>
      <c r="BW996">
        <v>16.77511483384351</v>
      </c>
      <c r="BY996">
        <f t="shared" si="795"/>
        <v>1</v>
      </c>
      <c r="BZ996">
        <f t="shared" si="796"/>
        <v>0</v>
      </c>
      <c r="CA996">
        <f t="shared" si="797"/>
        <v>3.3500349096929938</v>
      </c>
      <c r="CD996">
        <v>989</v>
      </c>
      <c r="CE996">
        <v>14.50772712425683</v>
      </c>
      <c r="CF996">
        <v>19.124647384888643</v>
      </c>
      <c r="CH996">
        <f t="shared" si="798"/>
        <v>0</v>
      </c>
      <c r="CI996">
        <f t="shared" si="799"/>
        <v>1</v>
      </c>
      <c r="CJ996">
        <f t="shared" si="800"/>
        <v>4.6169202606318134</v>
      </c>
      <c r="CM996">
        <v>989</v>
      </c>
      <c r="CN996">
        <v>22.966598289913929</v>
      </c>
      <c r="CO996">
        <v>16.93915163549736</v>
      </c>
      <c r="CQ996">
        <f t="shared" si="801"/>
        <v>1</v>
      </c>
      <c r="CR996">
        <f t="shared" si="802"/>
        <v>0</v>
      </c>
      <c r="CS996">
        <f t="shared" si="803"/>
        <v>6.0274466544165684</v>
      </c>
      <c r="CV996">
        <v>989</v>
      </c>
      <c r="CW996">
        <v>20.086975351247499</v>
      </c>
      <c r="CX996">
        <v>15.784614868914389</v>
      </c>
      <c r="CZ996">
        <f t="shared" si="804"/>
        <v>1</v>
      </c>
      <c r="DA996">
        <f t="shared" si="805"/>
        <v>0</v>
      </c>
      <c r="DB996">
        <f t="shared" si="806"/>
        <v>4.3023604823331105</v>
      </c>
      <c r="DE996">
        <v>989</v>
      </c>
      <c r="DF996">
        <v>10.233777950647012</v>
      </c>
      <c r="DG996">
        <v>20.417540845424774</v>
      </c>
      <c r="DI996">
        <f t="shared" si="807"/>
        <v>0</v>
      </c>
      <c r="DJ996">
        <f t="shared" si="808"/>
        <v>1</v>
      </c>
      <c r="DK996">
        <f t="shared" si="809"/>
        <v>10.183762894777763</v>
      </c>
      <c r="DN996">
        <v>989</v>
      </c>
      <c r="DO996">
        <v>21.990631904833851</v>
      </c>
      <c r="DP996">
        <v>23.68626908106852</v>
      </c>
      <c r="DR996">
        <f t="shared" si="810"/>
        <v>0</v>
      </c>
      <c r="DS996">
        <f t="shared" si="811"/>
        <v>1</v>
      </c>
      <c r="DT996">
        <f t="shared" si="812"/>
        <v>1.6956371762346691</v>
      </c>
      <c r="DW996">
        <v>989</v>
      </c>
      <c r="DX996">
        <v>22.337782348472132</v>
      </c>
      <c r="DY996">
        <v>25.277746823773928</v>
      </c>
      <c r="EA996">
        <f t="shared" si="813"/>
        <v>0</v>
      </c>
      <c r="EB996">
        <f t="shared" si="814"/>
        <v>1</v>
      </c>
      <c r="EC996">
        <f t="shared" si="815"/>
        <v>2.9399644753017959</v>
      </c>
      <c r="EF996">
        <v>989</v>
      </c>
      <c r="EG996">
        <v>24.334988449175508</v>
      </c>
      <c r="EH996">
        <v>12.751258739740061</v>
      </c>
      <c r="EJ996">
        <f t="shared" si="816"/>
        <v>1</v>
      </c>
      <c r="EK996">
        <f t="shared" si="817"/>
        <v>0</v>
      </c>
      <c r="EL996">
        <f t="shared" si="818"/>
        <v>11.583729709435447</v>
      </c>
      <c r="EO996">
        <v>989</v>
      </c>
      <c r="EP996">
        <v>16.289841426701649</v>
      </c>
      <c r="EQ996">
        <v>25.529129263586967</v>
      </c>
      <c r="ES996">
        <f t="shared" si="819"/>
        <v>0</v>
      </c>
      <c r="ET996">
        <f t="shared" si="820"/>
        <v>1</v>
      </c>
      <c r="EU996">
        <f t="shared" si="821"/>
        <v>9.2392878368853175</v>
      </c>
    </row>
    <row r="997" spans="1:151" x14ac:dyDescent="0.25">
      <c r="A997">
        <v>990</v>
      </c>
      <c r="B997">
        <v>10.998874291111976</v>
      </c>
      <c r="C997">
        <v>22.030806142486426</v>
      </c>
      <c r="E997">
        <f t="shared" si="771"/>
        <v>0</v>
      </c>
      <c r="F997">
        <f t="shared" si="773"/>
        <v>1</v>
      </c>
      <c r="G997">
        <f t="shared" si="772"/>
        <v>11.03193185137445</v>
      </c>
      <c r="J997">
        <v>990</v>
      </c>
      <c r="K997">
        <v>26.027373808758551</v>
      </c>
      <c r="L997">
        <v>15.051005845733458</v>
      </c>
      <c r="N997">
        <f t="shared" si="774"/>
        <v>1</v>
      </c>
      <c r="O997">
        <f t="shared" si="775"/>
        <v>0</v>
      </c>
      <c r="P997">
        <f t="shared" si="776"/>
        <v>10.976367963025092</v>
      </c>
      <c r="S997">
        <v>990</v>
      </c>
      <c r="T997">
        <v>21.8639342463227</v>
      </c>
      <c r="U997">
        <v>32.662983393404232</v>
      </c>
      <c r="W997">
        <f t="shared" si="777"/>
        <v>0</v>
      </c>
      <c r="X997">
        <f t="shared" si="778"/>
        <v>1</v>
      </c>
      <c r="Y997">
        <f t="shared" si="779"/>
        <v>10.799049147081533</v>
      </c>
      <c r="AB997">
        <v>990</v>
      </c>
      <c r="AC997">
        <v>22.449194953493677</v>
      </c>
      <c r="AD997">
        <v>16.063013035288286</v>
      </c>
      <c r="AF997">
        <f t="shared" si="780"/>
        <v>1</v>
      </c>
      <c r="AG997">
        <f t="shared" si="781"/>
        <v>0</v>
      </c>
      <c r="AH997">
        <f t="shared" si="782"/>
        <v>6.3861819182053914</v>
      </c>
      <c r="AK997">
        <v>990</v>
      </c>
      <c r="AL997">
        <v>25.002314997759111</v>
      </c>
      <c r="AM997">
        <v>32.93705080997249</v>
      </c>
      <c r="AO997">
        <f t="shared" si="783"/>
        <v>0</v>
      </c>
      <c r="AP997">
        <f t="shared" si="784"/>
        <v>1</v>
      </c>
      <c r="AQ997">
        <f t="shared" si="785"/>
        <v>7.9347358122133791</v>
      </c>
      <c r="AT997">
        <v>990</v>
      </c>
      <c r="AU997">
        <v>20.668196580286953</v>
      </c>
      <c r="AV997">
        <v>10.033758451786031</v>
      </c>
      <c r="AX997">
        <f t="shared" si="786"/>
        <v>1</v>
      </c>
      <c r="AY997">
        <f t="shared" si="787"/>
        <v>0</v>
      </c>
      <c r="AZ997">
        <f t="shared" si="788"/>
        <v>10.634438128500921</v>
      </c>
      <c r="BC997">
        <v>990</v>
      </c>
      <c r="BD997" t="e">
        <v>#N/A</v>
      </c>
      <c r="BE997" t="e">
        <v>#N/A</v>
      </c>
      <c r="BG997" t="e">
        <f t="shared" si="789"/>
        <v>#N/A</v>
      </c>
      <c r="BH997" t="e">
        <f t="shared" si="790"/>
        <v>#N/A</v>
      </c>
      <c r="BI997" t="e">
        <f t="shared" si="791"/>
        <v>#N/A</v>
      </c>
      <c r="BL997">
        <v>990</v>
      </c>
      <c r="BM997">
        <v>34.101916801231965</v>
      </c>
      <c r="BN997">
        <v>9.9326531998907157</v>
      </c>
      <c r="BP997">
        <f t="shared" si="792"/>
        <v>1</v>
      </c>
      <c r="BQ997">
        <f t="shared" si="793"/>
        <v>0</v>
      </c>
      <c r="BR997">
        <f t="shared" si="794"/>
        <v>24.16926360134125</v>
      </c>
      <c r="BU997">
        <v>990</v>
      </c>
      <c r="BV997">
        <v>10.927048649187519</v>
      </c>
      <c r="BW997">
        <v>22.78176155813043</v>
      </c>
      <c r="BY997">
        <f t="shared" si="795"/>
        <v>0</v>
      </c>
      <c r="BZ997">
        <f t="shared" si="796"/>
        <v>1</v>
      </c>
      <c r="CA997">
        <f t="shared" si="797"/>
        <v>11.854712908942911</v>
      </c>
      <c r="CD997">
        <v>990</v>
      </c>
      <c r="CE997">
        <v>25.246876982450878</v>
      </c>
      <c r="CF997">
        <v>22.793853783594329</v>
      </c>
      <c r="CH997">
        <f t="shared" si="798"/>
        <v>1</v>
      </c>
      <c r="CI997">
        <f t="shared" si="799"/>
        <v>0</v>
      </c>
      <c r="CJ997">
        <f t="shared" si="800"/>
        <v>2.453023198856549</v>
      </c>
      <c r="CM997">
        <v>990</v>
      </c>
      <c r="CN997">
        <v>25.39624192678324</v>
      </c>
      <c r="CO997">
        <v>36.630507198087699</v>
      </c>
      <c r="CQ997">
        <f t="shared" si="801"/>
        <v>0</v>
      </c>
      <c r="CR997">
        <f t="shared" si="802"/>
        <v>1</v>
      </c>
      <c r="CS997">
        <f t="shared" si="803"/>
        <v>11.234265271304459</v>
      </c>
      <c r="CV997">
        <v>990</v>
      </c>
      <c r="CW997">
        <v>20.433084397118993</v>
      </c>
      <c r="CX997">
        <v>16.579610942763175</v>
      </c>
      <c r="CZ997">
        <f t="shared" si="804"/>
        <v>1</v>
      </c>
      <c r="DA997">
        <f t="shared" si="805"/>
        <v>0</v>
      </c>
      <c r="DB997">
        <f t="shared" si="806"/>
        <v>3.853473454355818</v>
      </c>
      <c r="DE997">
        <v>990</v>
      </c>
      <c r="DF997">
        <v>23.119883632602502</v>
      </c>
      <c r="DG997">
        <v>26.030837861386289</v>
      </c>
      <c r="DI997">
        <f t="shared" si="807"/>
        <v>0</v>
      </c>
      <c r="DJ997">
        <f t="shared" si="808"/>
        <v>1</v>
      </c>
      <c r="DK997">
        <f t="shared" si="809"/>
        <v>2.9109542287837868</v>
      </c>
      <c r="DN997">
        <v>990</v>
      </c>
      <c r="DO997">
        <v>23.005205422910045</v>
      </c>
      <c r="DP997">
        <v>21.624064350013978</v>
      </c>
      <c r="DR997">
        <f t="shared" si="810"/>
        <v>1</v>
      </c>
      <c r="DS997">
        <f t="shared" si="811"/>
        <v>0</v>
      </c>
      <c r="DT997">
        <f t="shared" si="812"/>
        <v>1.3811410728960674</v>
      </c>
      <c r="DW997">
        <v>990</v>
      </c>
      <c r="DX997">
        <v>16.40705153821121</v>
      </c>
      <c r="DY997">
        <v>16.839776364690941</v>
      </c>
      <c r="EA997">
        <f t="shared" si="813"/>
        <v>0</v>
      </c>
      <c r="EB997">
        <f t="shared" si="814"/>
        <v>1</v>
      </c>
      <c r="EC997">
        <f t="shared" si="815"/>
        <v>0.43272482647973121</v>
      </c>
      <c r="EF997">
        <v>990</v>
      </c>
      <c r="EG997">
        <v>18.703341718241393</v>
      </c>
      <c r="EH997">
        <v>16.136139234326695</v>
      </c>
      <c r="EJ997">
        <f t="shared" si="816"/>
        <v>1</v>
      </c>
      <c r="EK997">
        <f t="shared" si="817"/>
        <v>0</v>
      </c>
      <c r="EL997">
        <f t="shared" si="818"/>
        <v>2.5672024839146985</v>
      </c>
      <c r="EO997">
        <v>990</v>
      </c>
      <c r="EP997">
        <v>24.205033006433471</v>
      </c>
      <c r="EQ997">
        <v>27.253052956441547</v>
      </c>
      <c r="ES997">
        <f t="shared" si="819"/>
        <v>0</v>
      </c>
      <c r="ET997">
        <f t="shared" si="820"/>
        <v>1</v>
      </c>
      <c r="EU997">
        <f t="shared" si="821"/>
        <v>3.0480199500080758</v>
      </c>
    </row>
    <row r="998" spans="1:151" x14ac:dyDescent="0.25">
      <c r="A998">
        <v>991</v>
      </c>
      <c r="B998">
        <v>10.446371499944593</v>
      </c>
      <c r="C998">
        <v>12.248124415470805</v>
      </c>
      <c r="E998">
        <f t="shared" si="771"/>
        <v>0</v>
      </c>
      <c r="F998">
        <f t="shared" si="773"/>
        <v>1</v>
      </c>
      <c r="G998">
        <f t="shared" si="772"/>
        <v>1.8017529155262118</v>
      </c>
      <c r="J998">
        <v>991</v>
      </c>
      <c r="K998">
        <v>19.497730787090411</v>
      </c>
      <c r="L998">
        <v>13.390117534515122</v>
      </c>
      <c r="N998">
        <f t="shared" si="774"/>
        <v>1</v>
      </c>
      <c r="O998">
        <f t="shared" si="775"/>
        <v>0</v>
      </c>
      <c r="P998">
        <f t="shared" si="776"/>
        <v>6.1076132525752893</v>
      </c>
      <c r="S998">
        <v>991</v>
      </c>
      <c r="T998">
        <v>20.060416918586672</v>
      </c>
      <c r="U998">
        <v>46.279238505589284</v>
      </c>
      <c r="W998">
        <f t="shared" si="777"/>
        <v>0</v>
      </c>
      <c r="X998">
        <f t="shared" si="778"/>
        <v>1</v>
      </c>
      <c r="Y998">
        <f t="shared" si="779"/>
        <v>26.218821587002612</v>
      </c>
      <c r="AB998">
        <v>991</v>
      </c>
      <c r="AC998">
        <v>31.034009662882596</v>
      </c>
      <c r="AD998">
        <v>18.207861387310398</v>
      </c>
      <c r="AF998">
        <f t="shared" si="780"/>
        <v>1</v>
      </c>
      <c r="AG998">
        <f t="shared" si="781"/>
        <v>0</v>
      </c>
      <c r="AH998">
        <f t="shared" si="782"/>
        <v>12.826148275572198</v>
      </c>
      <c r="AK998">
        <v>991</v>
      </c>
      <c r="AL998">
        <v>30.530054199295911</v>
      </c>
      <c r="AM998">
        <v>29.178321864342198</v>
      </c>
      <c r="AO998">
        <f t="shared" si="783"/>
        <v>1</v>
      </c>
      <c r="AP998">
        <f t="shared" si="784"/>
        <v>0</v>
      </c>
      <c r="AQ998">
        <f t="shared" si="785"/>
        <v>1.3517323349537129</v>
      </c>
      <c r="AT998">
        <v>991</v>
      </c>
      <c r="AU998">
        <v>15.931173046202217</v>
      </c>
      <c r="AV998">
        <v>26.229674300566469</v>
      </c>
      <c r="AX998">
        <f t="shared" si="786"/>
        <v>0</v>
      </c>
      <c r="AY998">
        <f t="shared" si="787"/>
        <v>1</v>
      </c>
      <c r="AZ998">
        <f t="shared" si="788"/>
        <v>10.298501254364252</v>
      </c>
      <c r="BC998">
        <v>991</v>
      </c>
      <c r="BD998" t="e">
        <v>#N/A</v>
      </c>
      <c r="BE998" t="e">
        <v>#N/A</v>
      </c>
      <c r="BG998" t="e">
        <f t="shared" si="789"/>
        <v>#N/A</v>
      </c>
      <c r="BH998" t="e">
        <f t="shared" si="790"/>
        <v>#N/A</v>
      </c>
      <c r="BI998" t="e">
        <f t="shared" si="791"/>
        <v>#N/A</v>
      </c>
      <c r="BL998">
        <v>991</v>
      </c>
      <c r="BM998">
        <v>39.439625802894064</v>
      </c>
      <c r="BN998">
        <v>14.035702929678791</v>
      </c>
      <c r="BP998">
        <f t="shared" si="792"/>
        <v>1</v>
      </c>
      <c r="BQ998">
        <f t="shared" si="793"/>
        <v>0</v>
      </c>
      <c r="BR998">
        <f t="shared" si="794"/>
        <v>25.403922873215272</v>
      </c>
      <c r="BU998">
        <v>991</v>
      </c>
      <c r="BV998">
        <v>22.062726920480156</v>
      </c>
      <c r="BW998">
        <v>33.965611184977917</v>
      </c>
      <c r="BY998">
        <f t="shared" si="795"/>
        <v>0</v>
      </c>
      <c r="BZ998">
        <f t="shared" si="796"/>
        <v>1</v>
      </c>
      <c r="CA998">
        <f t="shared" si="797"/>
        <v>11.902884264497761</v>
      </c>
      <c r="CD998">
        <v>991</v>
      </c>
      <c r="CE998">
        <v>21.687653244477101</v>
      </c>
      <c r="CF998">
        <v>45.097908015967008</v>
      </c>
      <c r="CH998">
        <f t="shared" si="798"/>
        <v>0</v>
      </c>
      <c r="CI998">
        <f t="shared" si="799"/>
        <v>1</v>
      </c>
      <c r="CJ998">
        <f t="shared" si="800"/>
        <v>23.410254771489907</v>
      </c>
      <c r="CM998">
        <v>991</v>
      </c>
      <c r="CN998">
        <v>22.526591779969152</v>
      </c>
      <c r="CO998">
        <v>42.843847400633898</v>
      </c>
      <c r="CQ998">
        <f t="shared" si="801"/>
        <v>0</v>
      </c>
      <c r="CR998">
        <f t="shared" si="802"/>
        <v>1</v>
      </c>
      <c r="CS998">
        <f t="shared" si="803"/>
        <v>20.317255620664746</v>
      </c>
      <c r="CV998">
        <v>991</v>
      </c>
      <c r="CW998">
        <v>26.045406740848595</v>
      </c>
      <c r="CX998">
        <v>17.893419465627471</v>
      </c>
      <c r="CZ998">
        <f t="shared" si="804"/>
        <v>1</v>
      </c>
      <c r="DA998">
        <f t="shared" si="805"/>
        <v>0</v>
      </c>
      <c r="DB998">
        <f t="shared" si="806"/>
        <v>8.1519872752211242</v>
      </c>
      <c r="DE998">
        <v>991</v>
      </c>
      <c r="DF998">
        <v>35.138651156723668</v>
      </c>
      <c r="DG998">
        <v>27.364794902794756</v>
      </c>
      <c r="DI998">
        <f t="shared" si="807"/>
        <v>1</v>
      </c>
      <c r="DJ998">
        <f t="shared" si="808"/>
        <v>0</v>
      </c>
      <c r="DK998">
        <f t="shared" si="809"/>
        <v>7.773856253928912</v>
      </c>
      <c r="DN998">
        <v>991</v>
      </c>
      <c r="DO998">
        <v>19.931455132872721</v>
      </c>
      <c r="DP998">
        <v>14.882629827470616</v>
      </c>
      <c r="DR998">
        <f t="shared" si="810"/>
        <v>1</v>
      </c>
      <c r="DS998">
        <f t="shared" si="811"/>
        <v>0</v>
      </c>
      <c r="DT998">
        <f t="shared" si="812"/>
        <v>5.0488253054021044</v>
      </c>
      <c r="DW998">
        <v>991</v>
      </c>
      <c r="DX998">
        <v>23.351492655989833</v>
      </c>
      <c r="DY998">
        <v>14.824830863126817</v>
      </c>
      <c r="EA998">
        <f t="shared" si="813"/>
        <v>1</v>
      </c>
      <c r="EB998">
        <f t="shared" si="814"/>
        <v>0</v>
      </c>
      <c r="EC998">
        <f t="shared" si="815"/>
        <v>8.5266617928630168</v>
      </c>
      <c r="EF998">
        <v>991</v>
      </c>
      <c r="EG998">
        <v>21.916544561496018</v>
      </c>
      <c r="EH998">
        <v>9.0674792892709295</v>
      </c>
      <c r="EJ998">
        <f t="shared" si="816"/>
        <v>1</v>
      </c>
      <c r="EK998">
        <f t="shared" si="817"/>
        <v>0</v>
      </c>
      <c r="EL998">
        <f t="shared" si="818"/>
        <v>12.849065272225088</v>
      </c>
      <c r="EO998">
        <v>991</v>
      </c>
      <c r="EP998">
        <v>20.300094715780052</v>
      </c>
      <c r="EQ998">
        <v>39.15002365379469</v>
      </c>
      <c r="ES998">
        <f t="shared" si="819"/>
        <v>0</v>
      </c>
      <c r="ET998">
        <f t="shared" si="820"/>
        <v>1</v>
      </c>
      <c r="EU998">
        <f t="shared" si="821"/>
        <v>18.849928938014639</v>
      </c>
    </row>
    <row r="999" spans="1:151" x14ac:dyDescent="0.25">
      <c r="A999">
        <v>992</v>
      </c>
      <c r="B999">
        <v>13.971657126493227</v>
      </c>
      <c r="C999">
        <v>33.576046101189874</v>
      </c>
      <c r="E999">
        <f t="shared" si="771"/>
        <v>0</v>
      </c>
      <c r="F999">
        <f t="shared" si="773"/>
        <v>1</v>
      </c>
      <c r="G999">
        <f t="shared" si="772"/>
        <v>19.604388974696647</v>
      </c>
      <c r="J999">
        <v>992</v>
      </c>
      <c r="K999">
        <v>19.86963868402902</v>
      </c>
      <c r="L999">
        <v>26.840347069686771</v>
      </c>
      <c r="N999">
        <f t="shared" si="774"/>
        <v>0</v>
      </c>
      <c r="O999">
        <f t="shared" si="775"/>
        <v>1</v>
      </c>
      <c r="P999">
        <f t="shared" si="776"/>
        <v>6.9707083856577512</v>
      </c>
      <c r="S999">
        <v>992</v>
      </c>
      <c r="T999">
        <v>18.556058248133407</v>
      </c>
      <c r="U999">
        <v>22.496285856800796</v>
      </c>
      <c r="W999">
        <f t="shared" si="777"/>
        <v>0</v>
      </c>
      <c r="X999">
        <f t="shared" si="778"/>
        <v>1</v>
      </c>
      <c r="Y999">
        <f t="shared" si="779"/>
        <v>3.9402276086673886</v>
      </c>
      <c r="AB999">
        <v>992</v>
      </c>
      <c r="AC999">
        <v>22.674914986069666</v>
      </c>
      <c r="AD999">
        <v>17.235825559756439</v>
      </c>
      <c r="AF999">
        <f t="shared" si="780"/>
        <v>1</v>
      </c>
      <c r="AG999">
        <f t="shared" si="781"/>
        <v>0</v>
      </c>
      <c r="AH999">
        <f t="shared" si="782"/>
        <v>5.4390894263132274</v>
      </c>
      <c r="AK999">
        <v>992</v>
      </c>
      <c r="AL999">
        <v>26.888665978326152</v>
      </c>
      <c r="AM999">
        <v>25.609921190843874</v>
      </c>
      <c r="AO999">
        <f t="shared" si="783"/>
        <v>1</v>
      </c>
      <c r="AP999">
        <f t="shared" si="784"/>
        <v>0</v>
      </c>
      <c r="AQ999">
        <f t="shared" si="785"/>
        <v>1.2787447874822782</v>
      </c>
      <c r="AT999">
        <v>992</v>
      </c>
      <c r="AU999">
        <v>16.508999793263449</v>
      </c>
      <c r="AV999">
        <v>24.621959314386217</v>
      </c>
      <c r="AX999">
        <f t="shared" si="786"/>
        <v>0</v>
      </c>
      <c r="AY999">
        <f t="shared" si="787"/>
        <v>1</v>
      </c>
      <c r="AZ999">
        <f t="shared" si="788"/>
        <v>8.1129595211227681</v>
      </c>
      <c r="BC999">
        <v>992</v>
      </c>
      <c r="BD999" t="e">
        <v>#N/A</v>
      </c>
      <c r="BE999" t="e">
        <v>#N/A</v>
      </c>
      <c r="BG999" t="e">
        <f t="shared" si="789"/>
        <v>#N/A</v>
      </c>
      <c r="BH999" t="e">
        <f t="shared" si="790"/>
        <v>#N/A</v>
      </c>
      <c r="BI999" t="e">
        <f t="shared" si="791"/>
        <v>#N/A</v>
      </c>
      <c r="BL999">
        <v>992</v>
      </c>
      <c r="BM999">
        <v>29.438354762512077</v>
      </c>
      <c r="BN999">
        <v>10.113661018715424</v>
      </c>
      <c r="BP999">
        <f t="shared" si="792"/>
        <v>1</v>
      </c>
      <c r="BQ999">
        <f t="shared" si="793"/>
        <v>0</v>
      </c>
      <c r="BR999">
        <f t="shared" si="794"/>
        <v>19.324693743796651</v>
      </c>
      <c r="BU999">
        <v>992</v>
      </c>
      <c r="BV999">
        <v>13.619122188103391</v>
      </c>
      <c r="BW999">
        <v>24.360929823051055</v>
      </c>
      <c r="BY999">
        <f t="shared" si="795"/>
        <v>0</v>
      </c>
      <c r="BZ999">
        <f t="shared" si="796"/>
        <v>1</v>
      </c>
      <c r="CA999">
        <f t="shared" si="797"/>
        <v>10.741807634947664</v>
      </c>
      <c r="CD999">
        <v>992</v>
      </c>
      <c r="CE999">
        <v>23.653446655258783</v>
      </c>
      <c r="CF999">
        <v>25.370798825483853</v>
      </c>
      <c r="CH999">
        <f t="shared" si="798"/>
        <v>0</v>
      </c>
      <c r="CI999">
        <f t="shared" si="799"/>
        <v>1</v>
      </c>
      <c r="CJ999">
        <f t="shared" si="800"/>
        <v>1.7173521702250696</v>
      </c>
      <c r="CM999">
        <v>992</v>
      </c>
      <c r="CN999">
        <v>19.767282687121327</v>
      </c>
      <c r="CO999">
        <v>33.559568890276729</v>
      </c>
      <c r="CQ999">
        <f t="shared" si="801"/>
        <v>0</v>
      </c>
      <c r="CR999">
        <f t="shared" si="802"/>
        <v>1</v>
      </c>
      <c r="CS999">
        <f t="shared" si="803"/>
        <v>13.792286203155403</v>
      </c>
      <c r="CV999">
        <v>992</v>
      </c>
      <c r="CW999">
        <v>22.483230290344316</v>
      </c>
      <c r="CX999">
        <v>18.429669478541729</v>
      </c>
      <c r="CZ999">
        <f t="shared" si="804"/>
        <v>1</v>
      </c>
      <c r="DA999">
        <f t="shared" si="805"/>
        <v>0</v>
      </c>
      <c r="DB999">
        <f t="shared" si="806"/>
        <v>4.053560811802587</v>
      </c>
      <c r="DE999">
        <v>992</v>
      </c>
      <c r="DF999">
        <v>12.006671623775382</v>
      </c>
      <c r="DG999">
        <v>27.533547498813395</v>
      </c>
      <c r="DI999">
        <f t="shared" si="807"/>
        <v>0</v>
      </c>
      <c r="DJ999">
        <f t="shared" si="808"/>
        <v>1</v>
      </c>
      <c r="DK999">
        <f t="shared" si="809"/>
        <v>15.526875875038012</v>
      </c>
      <c r="DN999">
        <v>992</v>
      </c>
      <c r="DO999">
        <v>27.797764589478469</v>
      </c>
      <c r="DP999">
        <v>27.938669706622044</v>
      </c>
      <c r="DR999">
        <f t="shared" si="810"/>
        <v>0</v>
      </c>
      <c r="DS999">
        <f t="shared" si="811"/>
        <v>1</v>
      </c>
      <c r="DT999">
        <f t="shared" si="812"/>
        <v>0.1409051171435749</v>
      </c>
      <c r="DW999">
        <v>992</v>
      </c>
      <c r="DX999">
        <v>4.1213606768178579</v>
      </c>
      <c r="DY999">
        <v>14.19316635838857</v>
      </c>
      <c r="EA999">
        <f t="shared" si="813"/>
        <v>0</v>
      </c>
      <c r="EB999">
        <f t="shared" si="814"/>
        <v>1</v>
      </c>
      <c r="EC999">
        <f t="shared" si="815"/>
        <v>10.071805681570712</v>
      </c>
      <c r="EF999">
        <v>992</v>
      </c>
      <c r="EG999">
        <v>24.662151438368035</v>
      </c>
      <c r="EH999">
        <v>13.82308778889753</v>
      </c>
      <c r="EJ999">
        <f t="shared" si="816"/>
        <v>1</v>
      </c>
      <c r="EK999">
        <f t="shared" si="817"/>
        <v>0</v>
      </c>
      <c r="EL999">
        <f t="shared" si="818"/>
        <v>10.839063649470505</v>
      </c>
      <c r="EO999">
        <v>992</v>
      </c>
      <c r="EP999">
        <v>24.267051602541866</v>
      </c>
      <c r="EQ999">
        <v>13.991543152387328</v>
      </c>
      <c r="ES999">
        <f t="shared" si="819"/>
        <v>1</v>
      </c>
      <c r="ET999">
        <f t="shared" si="820"/>
        <v>0</v>
      </c>
      <c r="EU999">
        <f t="shared" si="821"/>
        <v>10.275508450154538</v>
      </c>
    </row>
    <row r="1000" spans="1:151" x14ac:dyDescent="0.25">
      <c r="A1000">
        <v>993</v>
      </c>
      <c r="B1000">
        <v>12.932423836171891</v>
      </c>
      <c r="C1000">
        <v>22.163114067449225</v>
      </c>
      <c r="E1000">
        <f t="shared" si="771"/>
        <v>0</v>
      </c>
      <c r="F1000">
        <f t="shared" si="773"/>
        <v>1</v>
      </c>
      <c r="G1000">
        <f t="shared" si="772"/>
        <v>9.2306902312773342</v>
      </c>
      <c r="J1000">
        <v>993</v>
      </c>
      <c r="K1000">
        <v>11.74275229882373</v>
      </c>
      <c r="L1000">
        <v>27.229178320984587</v>
      </c>
      <c r="N1000">
        <f t="shared" si="774"/>
        <v>0</v>
      </c>
      <c r="O1000">
        <f t="shared" si="775"/>
        <v>1</v>
      </c>
      <c r="P1000">
        <f t="shared" si="776"/>
        <v>15.486426022160858</v>
      </c>
      <c r="S1000">
        <v>993</v>
      </c>
      <c r="T1000">
        <v>21.299070291808956</v>
      </c>
      <c r="U1000">
        <v>38.080710762693194</v>
      </c>
      <c r="W1000">
        <f t="shared" si="777"/>
        <v>0</v>
      </c>
      <c r="X1000">
        <f t="shared" si="778"/>
        <v>1</v>
      </c>
      <c r="Y1000">
        <f t="shared" si="779"/>
        <v>16.781640470884238</v>
      </c>
      <c r="AB1000">
        <v>993</v>
      </c>
      <c r="AC1000">
        <v>28.317192183760014</v>
      </c>
      <c r="AD1000">
        <v>17.697417257404251</v>
      </c>
      <c r="AF1000">
        <f t="shared" si="780"/>
        <v>1</v>
      </c>
      <c r="AG1000">
        <f t="shared" si="781"/>
        <v>0</v>
      </c>
      <c r="AH1000">
        <f t="shared" si="782"/>
        <v>10.619774926355763</v>
      </c>
      <c r="AK1000">
        <v>993</v>
      </c>
      <c r="AL1000">
        <v>21.697236569657694</v>
      </c>
      <c r="AM1000">
        <v>14.907838516053406</v>
      </c>
      <c r="AO1000">
        <f t="shared" si="783"/>
        <v>1</v>
      </c>
      <c r="AP1000">
        <f t="shared" si="784"/>
        <v>0</v>
      </c>
      <c r="AQ1000">
        <f t="shared" si="785"/>
        <v>6.7893980536042875</v>
      </c>
      <c r="AT1000">
        <v>993</v>
      </c>
      <c r="AU1000">
        <v>19.252030164883926</v>
      </c>
      <c r="AV1000">
        <v>21.729024704392277</v>
      </c>
      <c r="AX1000">
        <f t="shared" si="786"/>
        <v>0</v>
      </c>
      <c r="AY1000">
        <f t="shared" si="787"/>
        <v>1</v>
      </c>
      <c r="AZ1000">
        <f t="shared" si="788"/>
        <v>2.4769945395083504</v>
      </c>
      <c r="BC1000">
        <v>993</v>
      </c>
      <c r="BD1000" t="e">
        <v>#N/A</v>
      </c>
      <c r="BE1000" t="e">
        <v>#N/A</v>
      </c>
      <c r="BG1000" t="e">
        <f t="shared" si="789"/>
        <v>#N/A</v>
      </c>
      <c r="BH1000" t="e">
        <f t="shared" si="790"/>
        <v>#N/A</v>
      </c>
      <c r="BI1000" t="e">
        <f t="shared" si="791"/>
        <v>#N/A</v>
      </c>
      <c r="BL1000">
        <v>993</v>
      </c>
      <c r="BM1000">
        <v>29.887543867047036</v>
      </c>
      <c r="BN1000">
        <v>11.597237184411936</v>
      </c>
      <c r="BP1000">
        <f t="shared" si="792"/>
        <v>1</v>
      </c>
      <c r="BQ1000">
        <f t="shared" si="793"/>
        <v>0</v>
      </c>
      <c r="BR1000">
        <f t="shared" si="794"/>
        <v>18.290306682635098</v>
      </c>
      <c r="BU1000">
        <v>993</v>
      </c>
      <c r="BV1000">
        <v>17.717836120360914</v>
      </c>
      <c r="BW1000">
        <v>13.424634863731939</v>
      </c>
      <c r="BY1000">
        <f t="shared" si="795"/>
        <v>1</v>
      </c>
      <c r="BZ1000">
        <f t="shared" si="796"/>
        <v>0</v>
      </c>
      <c r="CA1000">
        <f t="shared" si="797"/>
        <v>4.2932012566289757</v>
      </c>
      <c r="CD1000">
        <v>993</v>
      </c>
      <c r="CE1000">
        <v>15.363349333161331</v>
      </c>
      <c r="CF1000">
        <v>29.049596890023327</v>
      </c>
      <c r="CH1000">
        <f t="shared" si="798"/>
        <v>0</v>
      </c>
      <c r="CI1000">
        <f t="shared" si="799"/>
        <v>1</v>
      </c>
      <c r="CJ1000">
        <f t="shared" si="800"/>
        <v>13.686247556861996</v>
      </c>
      <c r="CM1000">
        <v>993</v>
      </c>
      <c r="CN1000">
        <v>20.441211019149307</v>
      </c>
      <c r="CO1000">
        <v>36.297962500915609</v>
      </c>
      <c r="CQ1000">
        <f t="shared" si="801"/>
        <v>0</v>
      </c>
      <c r="CR1000">
        <f t="shared" si="802"/>
        <v>1</v>
      </c>
      <c r="CS1000">
        <f t="shared" si="803"/>
        <v>15.856751481766302</v>
      </c>
      <c r="CV1000">
        <v>993</v>
      </c>
      <c r="CW1000">
        <v>22.0273815325342</v>
      </c>
      <c r="CX1000">
        <v>15.051724329072988</v>
      </c>
      <c r="CZ1000">
        <f t="shared" si="804"/>
        <v>1</v>
      </c>
      <c r="DA1000">
        <f t="shared" si="805"/>
        <v>0</v>
      </c>
      <c r="DB1000">
        <f t="shared" si="806"/>
        <v>6.9756572034612123</v>
      </c>
      <c r="DE1000">
        <v>993</v>
      </c>
      <c r="DF1000">
        <v>19.707114833752151</v>
      </c>
      <c r="DG1000">
        <v>14.933902372516599</v>
      </c>
      <c r="DI1000">
        <f t="shared" si="807"/>
        <v>1</v>
      </c>
      <c r="DJ1000">
        <f t="shared" si="808"/>
        <v>0</v>
      </c>
      <c r="DK1000">
        <f t="shared" si="809"/>
        <v>4.773212461235552</v>
      </c>
      <c r="DN1000">
        <v>993</v>
      </c>
      <c r="DO1000">
        <v>24.729249140167695</v>
      </c>
      <c r="DP1000">
        <v>23.297871455539408</v>
      </c>
      <c r="DR1000">
        <f t="shared" si="810"/>
        <v>1</v>
      </c>
      <c r="DS1000">
        <f t="shared" si="811"/>
        <v>0</v>
      </c>
      <c r="DT1000">
        <f t="shared" si="812"/>
        <v>1.4313776846282877</v>
      </c>
      <c r="DW1000">
        <v>993</v>
      </c>
      <c r="DX1000">
        <v>24.448409800006296</v>
      </c>
      <c r="DY1000">
        <v>16.752625745829128</v>
      </c>
      <c r="EA1000">
        <f t="shared" si="813"/>
        <v>1</v>
      </c>
      <c r="EB1000">
        <f t="shared" si="814"/>
        <v>0</v>
      </c>
      <c r="EC1000">
        <f t="shared" si="815"/>
        <v>7.6957840541771674</v>
      </c>
      <c r="EF1000">
        <v>993</v>
      </c>
      <c r="EG1000">
        <v>21.122839068785456</v>
      </c>
      <c r="EH1000">
        <v>11.280340335394293</v>
      </c>
      <c r="EJ1000">
        <f t="shared" si="816"/>
        <v>1</v>
      </c>
      <c r="EK1000">
        <f t="shared" si="817"/>
        <v>0</v>
      </c>
      <c r="EL1000">
        <f t="shared" si="818"/>
        <v>9.8424987333911638</v>
      </c>
      <c r="EO1000">
        <v>993</v>
      </c>
      <c r="EP1000">
        <v>22.601615079524379</v>
      </c>
      <c r="EQ1000">
        <v>14.515326659696044</v>
      </c>
      <c r="ES1000">
        <f t="shared" si="819"/>
        <v>1</v>
      </c>
      <c r="ET1000">
        <f t="shared" si="820"/>
        <v>0</v>
      </c>
      <c r="EU1000">
        <f t="shared" si="821"/>
        <v>8.0862884198283353</v>
      </c>
    </row>
    <row r="1001" spans="1:151" x14ac:dyDescent="0.25">
      <c r="A1001">
        <v>994</v>
      </c>
      <c r="B1001">
        <v>9.4467241856716164</v>
      </c>
      <c r="C1001">
        <v>15.643582707472024</v>
      </c>
      <c r="E1001">
        <f t="shared" si="771"/>
        <v>0</v>
      </c>
      <c r="F1001">
        <f t="shared" si="773"/>
        <v>1</v>
      </c>
      <c r="G1001">
        <f t="shared" si="772"/>
        <v>6.196858521800408</v>
      </c>
      <c r="J1001">
        <v>994</v>
      </c>
      <c r="K1001">
        <v>16.424659039630988</v>
      </c>
      <c r="L1001">
        <v>20.252854063010197</v>
      </c>
      <c r="N1001">
        <f t="shared" si="774"/>
        <v>0</v>
      </c>
      <c r="O1001">
        <f t="shared" si="775"/>
        <v>1</v>
      </c>
      <c r="P1001">
        <f t="shared" si="776"/>
        <v>3.8281950233792088</v>
      </c>
      <c r="S1001">
        <v>994</v>
      </c>
      <c r="T1001">
        <v>17.646602330037833</v>
      </c>
      <c r="U1001">
        <v>53.912088186706121</v>
      </c>
      <c r="W1001">
        <f t="shared" si="777"/>
        <v>0</v>
      </c>
      <c r="X1001">
        <f t="shared" si="778"/>
        <v>1</v>
      </c>
      <c r="Y1001">
        <f t="shared" si="779"/>
        <v>36.265485856668292</v>
      </c>
      <c r="AB1001">
        <v>994</v>
      </c>
      <c r="AC1001">
        <v>21.050376748582416</v>
      </c>
      <c r="AD1001">
        <v>17.049938676046636</v>
      </c>
      <c r="AF1001">
        <f t="shared" si="780"/>
        <v>1</v>
      </c>
      <c r="AG1001">
        <f t="shared" si="781"/>
        <v>0</v>
      </c>
      <c r="AH1001">
        <f t="shared" si="782"/>
        <v>4.0004380725357791</v>
      </c>
      <c r="AK1001">
        <v>994</v>
      </c>
      <c r="AL1001">
        <v>23.25059466687248</v>
      </c>
      <c r="AM1001">
        <v>25.023896151549334</v>
      </c>
      <c r="AO1001">
        <f t="shared" si="783"/>
        <v>0</v>
      </c>
      <c r="AP1001">
        <f t="shared" si="784"/>
        <v>1</v>
      </c>
      <c r="AQ1001">
        <f t="shared" si="785"/>
        <v>1.7733014846768533</v>
      </c>
      <c r="AT1001">
        <v>994</v>
      </c>
      <c r="AU1001">
        <v>26.564785879609961</v>
      </c>
      <c r="AV1001">
        <v>22.214544168776538</v>
      </c>
      <c r="AX1001">
        <f t="shared" si="786"/>
        <v>1</v>
      </c>
      <c r="AY1001">
        <f t="shared" si="787"/>
        <v>0</v>
      </c>
      <c r="AZ1001">
        <f t="shared" si="788"/>
        <v>4.3502417108334228</v>
      </c>
      <c r="BC1001">
        <v>994</v>
      </c>
      <c r="BD1001" t="e">
        <v>#N/A</v>
      </c>
      <c r="BE1001" t="e">
        <v>#N/A</v>
      </c>
      <c r="BG1001" t="e">
        <f t="shared" si="789"/>
        <v>#N/A</v>
      </c>
      <c r="BH1001" t="e">
        <f t="shared" si="790"/>
        <v>#N/A</v>
      </c>
      <c r="BI1001" t="e">
        <f t="shared" si="791"/>
        <v>#N/A</v>
      </c>
      <c r="BL1001">
        <v>994</v>
      </c>
      <c r="BM1001">
        <v>15.232471876639522</v>
      </c>
      <c r="BN1001">
        <v>11.073701160633496</v>
      </c>
      <c r="BP1001">
        <f t="shared" si="792"/>
        <v>1</v>
      </c>
      <c r="BQ1001">
        <f t="shared" si="793"/>
        <v>0</v>
      </c>
      <c r="BR1001">
        <f t="shared" si="794"/>
        <v>4.1587707160060265</v>
      </c>
      <c r="BU1001">
        <v>994</v>
      </c>
      <c r="BV1001">
        <v>23.477110412692625</v>
      </c>
      <c r="BW1001">
        <v>22.635395648519879</v>
      </c>
      <c r="BY1001">
        <f t="shared" si="795"/>
        <v>1</v>
      </c>
      <c r="BZ1001">
        <f t="shared" si="796"/>
        <v>0</v>
      </c>
      <c r="CA1001">
        <f t="shared" si="797"/>
        <v>0.84171476417274604</v>
      </c>
      <c r="CD1001">
        <v>994</v>
      </c>
      <c r="CE1001">
        <v>20.350888703348868</v>
      </c>
      <c r="CF1001">
        <v>26.859400050008386</v>
      </c>
      <c r="CH1001">
        <f t="shared" si="798"/>
        <v>0</v>
      </c>
      <c r="CI1001">
        <f t="shared" si="799"/>
        <v>1</v>
      </c>
      <c r="CJ1001">
        <f t="shared" si="800"/>
        <v>6.5085113466595175</v>
      </c>
      <c r="CM1001">
        <v>994</v>
      </c>
      <c r="CN1001">
        <v>25.640607260800024</v>
      </c>
      <c r="CO1001">
        <v>1.0144844541305851</v>
      </c>
      <c r="CQ1001">
        <f t="shared" si="801"/>
        <v>1</v>
      </c>
      <c r="CR1001">
        <f t="shared" si="802"/>
        <v>0</v>
      </c>
      <c r="CS1001">
        <f t="shared" si="803"/>
        <v>24.626122806669439</v>
      </c>
      <c r="CV1001">
        <v>994</v>
      </c>
      <c r="CW1001">
        <v>21.715223783813684</v>
      </c>
      <c r="CX1001">
        <v>16.304574037394666</v>
      </c>
      <c r="CZ1001">
        <f t="shared" si="804"/>
        <v>1</v>
      </c>
      <c r="DA1001">
        <f t="shared" si="805"/>
        <v>0</v>
      </c>
      <c r="DB1001">
        <f t="shared" si="806"/>
        <v>5.4106497464190184</v>
      </c>
      <c r="DE1001">
        <v>994</v>
      </c>
      <c r="DF1001">
        <v>18.766392780959151</v>
      </c>
      <c r="DG1001">
        <v>29.248149479244415</v>
      </c>
      <c r="DI1001">
        <f t="shared" si="807"/>
        <v>0</v>
      </c>
      <c r="DJ1001">
        <f t="shared" si="808"/>
        <v>1</v>
      </c>
      <c r="DK1001">
        <f t="shared" si="809"/>
        <v>10.481756698285263</v>
      </c>
      <c r="DN1001">
        <v>994</v>
      </c>
      <c r="DO1001">
        <v>27.517382043937992</v>
      </c>
      <c r="DP1001">
        <v>13.456389620180946</v>
      </c>
      <c r="DR1001">
        <f t="shared" si="810"/>
        <v>1</v>
      </c>
      <c r="DS1001">
        <f t="shared" si="811"/>
        <v>0</v>
      </c>
      <c r="DT1001">
        <f t="shared" si="812"/>
        <v>14.060992423757046</v>
      </c>
      <c r="DW1001">
        <v>994</v>
      </c>
      <c r="DX1001">
        <v>8.6919197146651399</v>
      </c>
      <c r="DY1001">
        <v>23.612097680557845</v>
      </c>
      <c r="EA1001">
        <f t="shared" si="813"/>
        <v>0</v>
      </c>
      <c r="EB1001">
        <f t="shared" si="814"/>
        <v>1</v>
      </c>
      <c r="EC1001">
        <f t="shared" si="815"/>
        <v>14.920177965892705</v>
      </c>
      <c r="EF1001">
        <v>994</v>
      </c>
      <c r="EG1001">
        <v>22.688175371350752</v>
      </c>
      <c r="EH1001">
        <v>14.157273247165222</v>
      </c>
      <c r="EJ1001">
        <f t="shared" si="816"/>
        <v>1</v>
      </c>
      <c r="EK1001">
        <f t="shared" si="817"/>
        <v>0</v>
      </c>
      <c r="EL1001">
        <f t="shared" si="818"/>
        <v>8.5309021241855305</v>
      </c>
      <c r="EO1001">
        <v>994</v>
      </c>
      <c r="EP1001">
        <v>23.485672123167625</v>
      </c>
      <c r="EQ1001">
        <v>41.464961581410662</v>
      </c>
      <c r="ES1001">
        <f t="shared" si="819"/>
        <v>0</v>
      </c>
      <c r="ET1001">
        <f t="shared" si="820"/>
        <v>1</v>
      </c>
      <c r="EU1001">
        <f t="shared" si="821"/>
        <v>17.979289458243038</v>
      </c>
    </row>
    <row r="1002" spans="1:151" x14ac:dyDescent="0.25">
      <c r="A1002">
        <v>995</v>
      </c>
      <c r="B1002">
        <v>13.924685997732022</v>
      </c>
      <c r="C1002">
        <v>13.842503088580301</v>
      </c>
      <c r="E1002">
        <f t="shared" si="771"/>
        <v>1</v>
      </c>
      <c r="F1002">
        <f t="shared" si="773"/>
        <v>0</v>
      </c>
      <c r="G1002">
        <f t="shared" si="772"/>
        <v>8.2182909151720551E-2</v>
      </c>
      <c r="J1002">
        <v>995</v>
      </c>
      <c r="K1002">
        <v>20.04132389288872</v>
      </c>
      <c r="L1002">
        <v>29.701839731034092</v>
      </c>
      <c r="N1002">
        <f t="shared" si="774"/>
        <v>0</v>
      </c>
      <c r="O1002">
        <f t="shared" si="775"/>
        <v>1</v>
      </c>
      <c r="P1002">
        <f t="shared" si="776"/>
        <v>9.660515838145372</v>
      </c>
      <c r="S1002">
        <v>995</v>
      </c>
      <c r="T1002">
        <v>17.227146741830531</v>
      </c>
      <c r="U1002">
        <v>14.297330696650439</v>
      </c>
      <c r="W1002">
        <f t="shared" si="777"/>
        <v>1</v>
      </c>
      <c r="X1002">
        <f t="shared" si="778"/>
        <v>0</v>
      </c>
      <c r="Y1002">
        <f t="shared" si="779"/>
        <v>2.9298160451800914</v>
      </c>
      <c r="AB1002">
        <v>995</v>
      </c>
      <c r="AC1002">
        <v>32.124556319805379</v>
      </c>
      <c r="AD1002">
        <v>17.903644465787657</v>
      </c>
      <c r="AF1002">
        <f t="shared" si="780"/>
        <v>1</v>
      </c>
      <c r="AG1002">
        <f t="shared" si="781"/>
        <v>0</v>
      </c>
      <c r="AH1002">
        <f t="shared" si="782"/>
        <v>14.220911854017722</v>
      </c>
      <c r="AK1002">
        <v>995</v>
      </c>
      <c r="AL1002">
        <v>17.452622917058957</v>
      </c>
      <c r="AM1002">
        <v>22.175195447477215</v>
      </c>
      <c r="AO1002">
        <f t="shared" si="783"/>
        <v>0</v>
      </c>
      <c r="AP1002">
        <f t="shared" si="784"/>
        <v>1</v>
      </c>
      <c r="AQ1002">
        <f t="shared" si="785"/>
        <v>4.7225725304182582</v>
      </c>
      <c r="AT1002">
        <v>995</v>
      </c>
      <c r="AU1002">
        <v>20.895920089739345</v>
      </c>
      <c r="AV1002">
        <v>30.204569625269063</v>
      </c>
      <c r="AX1002">
        <f t="shared" si="786"/>
        <v>0</v>
      </c>
      <c r="AY1002">
        <f t="shared" si="787"/>
        <v>1</v>
      </c>
      <c r="AZ1002">
        <f t="shared" si="788"/>
        <v>9.3086495355297174</v>
      </c>
      <c r="BC1002">
        <v>995</v>
      </c>
      <c r="BD1002" t="e">
        <v>#N/A</v>
      </c>
      <c r="BE1002" t="e">
        <v>#N/A</v>
      </c>
      <c r="BG1002" t="e">
        <f t="shared" si="789"/>
        <v>#N/A</v>
      </c>
      <c r="BH1002" t="e">
        <f t="shared" si="790"/>
        <v>#N/A</v>
      </c>
      <c r="BI1002" t="e">
        <f t="shared" si="791"/>
        <v>#N/A</v>
      </c>
      <c r="BL1002">
        <v>995</v>
      </c>
      <c r="BM1002">
        <v>20.000857267909453</v>
      </c>
      <c r="BN1002">
        <v>13.244731753102672</v>
      </c>
      <c r="BP1002">
        <f t="shared" si="792"/>
        <v>1</v>
      </c>
      <c r="BQ1002">
        <f t="shared" si="793"/>
        <v>0</v>
      </c>
      <c r="BR1002">
        <f t="shared" si="794"/>
        <v>6.7561255148067811</v>
      </c>
      <c r="BU1002">
        <v>995</v>
      </c>
      <c r="BV1002">
        <v>26.992276710115732</v>
      </c>
      <c r="BW1002">
        <v>20.512303153215804</v>
      </c>
      <c r="BY1002">
        <f t="shared" si="795"/>
        <v>1</v>
      </c>
      <c r="BZ1002">
        <f t="shared" si="796"/>
        <v>0</v>
      </c>
      <c r="CA1002">
        <f t="shared" si="797"/>
        <v>6.4799735568999282</v>
      </c>
      <c r="CD1002">
        <v>995</v>
      </c>
      <c r="CE1002">
        <v>19.198955722419566</v>
      </c>
      <c r="CF1002">
        <v>26.809848992727719</v>
      </c>
      <c r="CH1002">
        <f t="shared" si="798"/>
        <v>0</v>
      </c>
      <c r="CI1002">
        <f t="shared" si="799"/>
        <v>1</v>
      </c>
      <c r="CJ1002">
        <f t="shared" si="800"/>
        <v>7.6108932703081535</v>
      </c>
      <c r="CM1002">
        <v>995</v>
      </c>
      <c r="CN1002">
        <v>21.161758546038378</v>
      </c>
      <c r="CO1002">
        <v>44.24717984113083</v>
      </c>
      <c r="CQ1002">
        <f t="shared" si="801"/>
        <v>0</v>
      </c>
      <c r="CR1002">
        <f t="shared" si="802"/>
        <v>1</v>
      </c>
      <c r="CS1002">
        <f t="shared" si="803"/>
        <v>23.085421295092452</v>
      </c>
      <c r="CV1002">
        <v>995</v>
      </c>
      <c r="CW1002">
        <v>23.854663103128367</v>
      </c>
      <c r="CX1002">
        <v>18.13758075068931</v>
      </c>
      <c r="CZ1002">
        <f t="shared" si="804"/>
        <v>1</v>
      </c>
      <c r="DA1002">
        <f t="shared" si="805"/>
        <v>0</v>
      </c>
      <c r="DB1002">
        <f t="shared" si="806"/>
        <v>5.717082352439057</v>
      </c>
      <c r="DE1002">
        <v>995</v>
      </c>
      <c r="DF1002">
        <v>14.419539279875877</v>
      </c>
      <c r="DG1002">
        <v>33.999919478576238</v>
      </c>
      <c r="DI1002">
        <f t="shared" si="807"/>
        <v>0</v>
      </c>
      <c r="DJ1002">
        <f t="shared" si="808"/>
        <v>1</v>
      </c>
      <c r="DK1002">
        <f t="shared" si="809"/>
        <v>19.580380198700361</v>
      </c>
      <c r="DN1002">
        <v>995</v>
      </c>
      <c r="DO1002">
        <v>22.32977596342862</v>
      </c>
      <c r="DP1002">
        <v>21.64599454354174</v>
      </c>
      <c r="DR1002">
        <f t="shared" si="810"/>
        <v>1</v>
      </c>
      <c r="DS1002">
        <f t="shared" si="811"/>
        <v>0</v>
      </c>
      <c r="DT1002">
        <f t="shared" si="812"/>
        <v>0.68378141988688057</v>
      </c>
      <c r="DW1002">
        <v>995</v>
      </c>
      <c r="DX1002">
        <v>19.655127342011138</v>
      </c>
      <c r="DY1002">
        <v>19.102857739239219</v>
      </c>
      <c r="EA1002">
        <f t="shared" si="813"/>
        <v>1</v>
      </c>
      <c r="EB1002">
        <f t="shared" si="814"/>
        <v>0</v>
      </c>
      <c r="EC1002">
        <f t="shared" si="815"/>
        <v>0.5522696027719185</v>
      </c>
      <c r="EF1002">
        <v>995</v>
      </c>
      <c r="EG1002">
        <v>18.714394456110792</v>
      </c>
      <c r="EH1002">
        <v>16.226091339716195</v>
      </c>
      <c r="EJ1002">
        <f t="shared" si="816"/>
        <v>1</v>
      </c>
      <c r="EK1002">
        <f t="shared" si="817"/>
        <v>0</v>
      </c>
      <c r="EL1002">
        <f t="shared" si="818"/>
        <v>2.4883031163945972</v>
      </c>
      <c r="EO1002">
        <v>995</v>
      </c>
      <c r="EP1002">
        <v>25.927711449941267</v>
      </c>
      <c r="EQ1002">
        <v>28.635519333299701</v>
      </c>
      <c r="ES1002">
        <f t="shared" si="819"/>
        <v>0</v>
      </c>
      <c r="ET1002">
        <f t="shared" si="820"/>
        <v>1</v>
      </c>
      <c r="EU1002">
        <f t="shared" si="821"/>
        <v>2.7078078833584343</v>
      </c>
    </row>
    <row r="1003" spans="1:151" x14ac:dyDescent="0.25">
      <c r="A1003">
        <v>996</v>
      </c>
      <c r="B1003">
        <v>6.652973950828363</v>
      </c>
      <c r="C1003">
        <v>17.64246326118991</v>
      </c>
      <c r="E1003">
        <f t="shared" si="771"/>
        <v>0</v>
      </c>
      <c r="F1003">
        <f t="shared" si="773"/>
        <v>1</v>
      </c>
      <c r="G1003">
        <f t="shared" si="772"/>
        <v>10.989489310361547</v>
      </c>
      <c r="J1003">
        <v>996</v>
      </c>
      <c r="K1003">
        <v>14.437052572135347</v>
      </c>
      <c r="L1003">
        <v>23.355537165089643</v>
      </c>
      <c r="N1003">
        <f t="shared" si="774"/>
        <v>0</v>
      </c>
      <c r="O1003">
        <f t="shared" si="775"/>
        <v>1</v>
      </c>
      <c r="P1003">
        <f t="shared" si="776"/>
        <v>8.9184845929542966</v>
      </c>
      <c r="S1003">
        <v>996</v>
      </c>
      <c r="T1003">
        <v>20.4108266749639</v>
      </c>
      <c r="U1003">
        <v>34.586530770382296</v>
      </c>
      <c r="W1003">
        <f t="shared" si="777"/>
        <v>0</v>
      </c>
      <c r="X1003">
        <f t="shared" si="778"/>
        <v>1</v>
      </c>
      <c r="Y1003">
        <f t="shared" si="779"/>
        <v>14.175704095418396</v>
      </c>
      <c r="AB1003">
        <v>996</v>
      </c>
      <c r="AC1003">
        <v>26.15795182902589</v>
      </c>
      <c r="AD1003">
        <v>16.823598376377806</v>
      </c>
      <c r="AF1003">
        <f t="shared" si="780"/>
        <v>1</v>
      </c>
      <c r="AG1003">
        <f t="shared" si="781"/>
        <v>0</v>
      </c>
      <c r="AH1003">
        <f t="shared" si="782"/>
        <v>9.3343534526480845</v>
      </c>
      <c r="AK1003">
        <v>996</v>
      </c>
      <c r="AL1003">
        <v>24.407422826022657</v>
      </c>
      <c r="AM1003">
        <v>27.431173033857423</v>
      </c>
      <c r="AO1003">
        <f t="shared" si="783"/>
        <v>0</v>
      </c>
      <c r="AP1003">
        <f t="shared" si="784"/>
        <v>1</v>
      </c>
      <c r="AQ1003">
        <f t="shared" si="785"/>
        <v>3.023750207834766</v>
      </c>
      <c r="AT1003">
        <v>996</v>
      </c>
      <c r="AU1003">
        <v>18.899195156638175</v>
      </c>
      <c r="AV1003">
        <v>19.926474860804124</v>
      </c>
      <c r="AX1003">
        <f t="shared" si="786"/>
        <v>0</v>
      </c>
      <c r="AY1003">
        <f t="shared" si="787"/>
        <v>1</v>
      </c>
      <c r="AZ1003">
        <f t="shared" si="788"/>
        <v>1.0272797041659487</v>
      </c>
      <c r="BC1003">
        <v>996</v>
      </c>
      <c r="BD1003" t="e">
        <v>#N/A</v>
      </c>
      <c r="BE1003" t="e">
        <v>#N/A</v>
      </c>
      <c r="BG1003" t="e">
        <f t="shared" si="789"/>
        <v>#N/A</v>
      </c>
      <c r="BH1003" t="e">
        <f t="shared" si="790"/>
        <v>#N/A</v>
      </c>
      <c r="BI1003" t="e">
        <f t="shared" si="791"/>
        <v>#N/A</v>
      </c>
      <c r="BL1003">
        <v>996</v>
      </c>
      <c r="BM1003">
        <v>36.838500987609976</v>
      </c>
      <c r="BN1003">
        <v>12.144963337830212</v>
      </c>
      <c r="BP1003">
        <f t="shared" si="792"/>
        <v>1</v>
      </c>
      <c r="BQ1003">
        <f t="shared" si="793"/>
        <v>0</v>
      </c>
      <c r="BR1003">
        <f t="shared" si="794"/>
        <v>24.693537649779763</v>
      </c>
      <c r="BU1003">
        <v>996</v>
      </c>
      <c r="BV1003">
        <v>21.746183040766766</v>
      </c>
      <c r="BW1003">
        <v>28.405338379237815</v>
      </c>
      <c r="BY1003">
        <f t="shared" si="795"/>
        <v>0</v>
      </c>
      <c r="BZ1003">
        <f t="shared" si="796"/>
        <v>1</v>
      </c>
      <c r="CA1003">
        <f t="shared" si="797"/>
        <v>6.6591553384710487</v>
      </c>
      <c r="CD1003">
        <v>996</v>
      </c>
      <c r="CE1003">
        <v>31.955007511614518</v>
      </c>
      <c r="CF1003">
        <v>29.273833825179906</v>
      </c>
      <c r="CH1003">
        <f t="shared" si="798"/>
        <v>1</v>
      </c>
      <c r="CI1003">
        <f t="shared" si="799"/>
        <v>0</v>
      </c>
      <c r="CJ1003">
        <f t="shared" si="800"/>
        <v>2.6811736864346116</v>
      </c>
      <c r="CM1003">
        <v>996</v>
      </c>
      <c r="CN1003">
        <v>16.062279824717002</v>
      </c>
      <c r="CO1003">
        <v>29.474141753749468</v>
      </c>
      <c r="CQ1003">
        <f t="shared" si="801"/>
        <v>0</v>
      </c>
      <c r="CR1003">
        <f t="shared" si="802"/>
        <v>1</v>
      </c>
      <c r="CS1003">
        <f t="shared" si="803"/>
        <v>13.411861929032465</v>
      </c>
      <c r="CV1003">
        <v>996</v>
      </c>
      <c r="CW1003">
        <v>24.130038536172982</v>
      </c>
      <c r="CX1003">
        <v>22.274875695915302</v>
      </c>
      <c r="CZ1003">
        <f t="shared" si="804"/>
        <v>1</v>
      </c>
      <c r="DA1003">
        <f t="shared" si="805"/>
        <v>0</v>
      </c>
      <c r="DB1003">
        <f t="shared" si="806"/>
        <v>1.8551628402576803</v>
      </c>
      <c r="DE1003">
        <v>996</v>
      </c>
      <c r="DF1003">
        <v>33.904530348937485</v>
      </c>
      <c r="DG1003">
        <v>21.551113562401813</v>
      </c>
      <c r="DI1003">
        <f t="shared" si="807"/>
        <v>1</v>
      </c>
      <c r="DJ1003">
        <f t="shared" si="808"/>
        <v>0</v>
      </c>
      <c r="DK1003">
        <f t="shared" si="809"/>
        <v>12.353416786535671</v>
      </c>
      <c r="DN1003">
        <v>996</v>
      </c>
      <c r="DO1003">
        <v>17.885271059778848</v>
      </c>
      <c r="DP1003">
        <v>16.031124446120121</v>
      </c>
      <c r="DR1003">
        <f t="shared" si="810"/>
        <v>1</v>
      </c>
      <c r="DS1003">
        <f t="shared" si="811"/>
        <v>0</v>
      </c>
      <c r="DT1003">
        <f t="shared" si="812"/>
        <v>1.8541466136587275</v>
      </c>
      <c r="DW1003">
        <v>996</v>
      </c>
      <c r="DX1003">
        <v>23.580720237624636</v>
      </c>
      <c r="DY1003">
        <v>16.236028730993823</v>
      </c>
      <c r="EA1003">
        <f t="shared" si="813"/>
        <v>1</v>
      </c>
      <c r="EB1003">
        <f t="shared" si="814"/>
        <v>0</v>
      </c>
      <c r="EC1003">
        <f t="shared" si="815"/>
        <v>7.3446915066308129</v>
      </c>
      <c r="EF1003">
        <v>996</v>
      </c>
      <c r="EG1003">
        <v>19.079984906803482</v>
      </c>
      <c r="EH1003">
        <v>15.180745255378108</v>
      </c>
      <c r="EJ1003">
        <f t="shared" si="816"/>
        <v>1</v>
      </c>
      <c r="EK1003">
        <f t="shared" si="817"/>
        <v>0</v>
      </c>
      <c r="EL1003">
        <f t="shared" si="818"/>
        <v>3.8992396514253738</v>
      </c>
      <c r="EO1003">
        <v>996</v>
      </c>
      <c r="EP1003">
        <v>23.030808475980248</v>
      </c>
      <c r="EQ1003">
        <v>16.803381614877978</v>
      </c>
      <c r="ES1003">
        <f t="shared" si="819"/>
        <v>1</v>
      </c>
      <c r="ET1003">
        <f t="shared" si="820"/>
        <v>0</v>
      </c>
      <c r="EU1003">
        <f t="shared" si="821"/>
        <v>6.2274268611022698</v>
      </c>
    </row>
    <row r="1004" spans="1:151" x14ac:dyDescent="0.25">
      <c r="A1004">
        <v>997</v>
      </c>
      <c r="B1004">
        <v>11.445065797180213</v>
      </c>
      <c r="C1004">
        <v>4.7260815901906703</v>
      </c>
      <c r="E1004">
        <f t="shared" ref="E1004:E1067" si="822">IF(B1004&gt;C1004,1,0)</f>
        <v>1</v>
      </c>
      <c r="F1004">
        <f t="shared" si="773"/>
        <v>0</v>
      </c>
      <c r="G1004">
        <f t="shared" ref="G1004:G1067" si="823">IF(B1004&gt;C1004,B1004-C1004,C1004-B1004)</f>
        <v>6.7189842069895427</v>
      </c>
      <c r="J1004">
        <v>997</v>
      </c>
      <c r="K1004">
        <v>22.852466473243503</v>
      </c>
      <c r="L1004">
        <v>26.113832711782358</v>
      </c>
      <c r="N1004">
        <f t="shared" si="774"/>
        <v>0</v>
      </c>
      <c r="O1004">
        <f t="shared" si="775"/>
        <v>1</v>
      </c>
      <c r="P1004">
        <f t="shared" si="776"/>
        <v>3.2613662385388551</v>
      </c>
      <c r="S1004">
        <v>997</v>
      </c>
      <c r="T1004">
        <v>25.623081088144914</v>
      </c>
      <c r="U1004">
        <v>15.386001496301548</v>
      </c>
      <c r="W1004">
        <f t="shared" si="777"/>
        <v>1</v>
      </c>
      <c r="X1004">
        <f t="shared" si="778"/>
        <v>0</v>
      </c>
      <c r="Y1004">
        <f t="shared" si="779"/>
        <v>10.237079591843367</v>
      </c>
      <c r="AB1004">
        <v>997</v>
      </c>
      <c r="AC1004">
        <v>18.665478656494408</v>
      </c>
      <c r="AD1004">
        <v>16.024627889286197</v>
      </c>
      <c r="AF1004">
        <f t="shared" si="780"/>
        <v>1</v>
      </c>
      <c r="AG1004">
        <f t="shared" si="781"/>
        <v>0</v>
      </c>
      <c r="AH1004">
        <f t="shared" si="782"/>
        <v>2.6408507672082102</v>
      </c>
      <c r="AK1004">
        <v>997</v>
      </c>
      <c r="AL1004">
        <v>27.43191314273334</v>
      </c>
      <c r="AM1004">
        <v>43.098509428396852</v>
      </c>
      <c r="AO1004">
        <f t="shared" si="783"/>
        <v>0</v>
      </c>
      <c r="AP1004">
        <f t="shared" si="784"/>
        <v>1</v>
      </c>
      <c r="AQ1004">
        <f t="shared" si="785"/>
        <v>15.666596285663513</v>
      </c>
      <c r="AT1004">
        <v>997</v>
      </c>
      <c r="AU1004">
        <v>22.217917026698835</v>
      </c>
      <c r="AV1004">
        <v>18.012893174612227</v>
      </c>
      <c r="AX1004">
        <f t="shared" si="786"/>
        <v>1</v>
      </c>
      <c r="AY1004">
        <f t="shared" si="787"/>
        <v>0</v>
      </c>
      <c r="AZ1004">
        <f t="shared" si="788"/>
        <v>4.2050238520866081</v>
      </c>
      <c r="BC1004">
        <v>997</v>
      </c>
      <c r="BD1004" t="e">
        <v>#N/A</v>
      </c>
      <c r="BE1004" t="e">
        <v>#N/A</v>
      </c>
      <c r="BG1004" t="e">
        <f t="shared" si="789"/>
        <v>#N/A</v>
      </c>
      <c r="BH1004" t="e">
        <f t="shared" si="790"/>
        <v>#N/A</v>
      </c>
      <c r="BI1004" t="e">
        <f t="shared" si="791"/>
        <v>#N/A</v>
      </c>
      <c r="BL1004">
        <v>997</v>
      </c>
      <c r="BM1004">
        <v>29.930919168656555</v>
      </c>
      <c r="BN1004">
        <v>14.291849172080976</v>
      </c>
      <c r="BP1004">
        <f t="shared" si="792"/>
        <v>1</v>
      </c>
      <c r="BQ1004">
        <f t="shared" si="793"/>
        <v>0</v>
      </c>
      <c r="BR1004">
        <f t="shared" si="794"/>
        <v>15.639069996575579</v>
      </c>
      <c r="BU1004">
        <v>997</v>
      </c>
      <c r="BV1004">
        <v>27.262778654481725</v>
      </c>
      <c r="BW1004">
        <v>21.934337358791236</v>
      </c>
      <c r="BY1004">
        <f t="shared" si="795"/>
        <v>1</v>
      </c>
      <c r="BZ1004">
        <f t="shared" si="796"/>
        <v>0</v>
      </c>
      <c r="CA1004">
        <f t="shared" si="797"/>
        <v>5.3284412956904887</v>
      </c>
      <c r="CD1004">
        <v>997</v>
      </c>
      <c r="CE1004">
        <v>30.857494798455313</v>
      </c>
      <c r="CF1004">
        <v>24.877156443687017</v>
      </c>
      <c r="CH1004">
        <f t="shared" si="798"/>
        <v>1</v>
      </c>
      <c r="CI1004">
        <f t="shared" si="799"/>
        <v>0</v>
      </c>
      <c r="CJ1004">
        <f t="shared" si="800"/>
        <v>5.9803383547682962</v>
      </c>
      <c r="CM1004">
        <v>997</v>
      </c>
      <c r="CN1004">
        <v>18.562075401654862</v>
      </c>
      <c r="CO1004">
        <v>25.436620979553862</v>
      </c>
      <c r="CQ1004">
        <f t="shared" si="801"/>
        <v>0</v>
      </c>
      <c r="CR1004">
        <f t="shared" si="802"/>
        <v>1</v>
      </c>
      <c r="CS1004">
        <f t="shared" si="803"/>
        <v>6.8745455778989992</v>
      </c>
      <c r="CV1004">
        <v>997</v>
      </c>
      <c r="CW1004">
        <v>30.454397936734104</v>
      </c>
      <c r="CX1004">
        <v>23.137901417340636</v>
      </c>
      <c r="CZ1004">
        <f t="shared" si="804"/>
        <v>1</v>
      </c>
      <c r="DA1004">
        <f t="shared" si="805"/>
        <v>0</v>
      </c>
      <c r="DB1004">
        <f t="shared" si="806"/>
        <v>7.3164965193934677</v>
      </c>
      <c r="DE1004">
        <v>997</v>
      </c>
      <c r="DF1004">
        <v>23.943289372557345</v>
      </c>
      <c r="DG1004">
        <v>27.425247382514879</v>
      </c>
      <c r="DI1004">
        <f t="shared" si="807"/>
        <v>0</v>
      </c>
      <c r="DJ1004">
        <f t="shared" si="808"/>
        <v>1</v>
      </c>
      <c r="DK1004">
        <f t="shared" si="809"/>
        <v>3.481958009957534</v>
      </c>
      <c r="DN1004">
        <v>997</v>
      </c>
      <c r="DO1004">
        <v>27.546300788221519</v>
      </c>
      <c r="DP1004">
        <v>16.3531747897723</v>
      </c>
      <c r="DR1004">
        <f t="shared" si="810"/>
        <v>1</v>
      </c>
      <c r="DS1004">
        <f t="shared" si="811"/>
        <v>0</v>
      </c>
      <c r="DT1004">
        <f t="shared" si="812"/>
        <v>11.193125998449219</v>
      </c>
      <c r="DW1004">
        <v>997</v>
      </c>
      <c r="DX1004">
        <v>22.949534855413162</v>
      </c>
      <c r="DY1004">
        <v>11.319403802886843</v>
      </c>
      <c r="EA1004">
        <f t="shared" si="813"/>
        <v>1</v>
      </c>
      <c r="EB1004">
        <f t="shared" si="814"/>
        <v>0</v>
      </c>
      <c r="EC1004">
        <f t="shared" si="815"/>
        <v>11.63013105252632</v>
      </c>
      <c r="EF1004">
        <v>997</v>
      </c>
      <c r="EG1004">
        <v>24.942445388340023</v>
      </c>
      <c r="EH1004">
        <v>20.001528633939472</v>
      </c>
      <c r="EJ1004">
        <f t="shared" si="816"/>
        <v>1</v>
      </c>
      <c r="EK1004">
        <f t="shared" si="817"/>
        <v>0</v>
      </c>
      <c r="EL1004">
        <f t="shared" si="818"/>
        <v>4.9409167544005506</v>
      </c>
      <c r="EO1004">
        <v>997</v>
      </c>
      <c r="EP1004">
        <v>23.421269425670683</v>
      </c>
      <c r="EQ1004">
        <v>31.202282997431066</v>
      </c>
      <c r="ES1004">
        <f t="shared" si="819"/>
        <v>0</v>
      </c>
      <c r="ET1004">
        <f t="shared" si="820"/>
        <v>1</v>
      </c>
      <c r="EU1004">
        <f t="shared" si="821"/>
        <v>7.7810135717603828</v>
      </c>
    </row>
    <row r="1005" spans="1:151" x14ac:dyDescent="0.25">
      <c r="A1005">
        <v>998</v>
      </c>
      <c r="B1005">
        <v>14.52361132196344</v>
      </c>
      <c r="C1005">
        <v>3.1560320646108728</v>
      </c>
      <c r="E1005">
        <f t="shared" si="822"/>
        <v>1</v>
      </c>
      <c r="F1005">
        <f t="shared" si="773"/>
        <v>0</v>
      </c>
      <c r="G1005">
        <f t="shared" si="823"/>
        <v>11.367579257352567</v>
      </c>
      <c r="J1005">
        <v>998</v>
      </c>
      <c r="K1005">
        <v>11.22739734031604</v>
      </c>
      <c r="L1005">
        <v>43.88017914599989</v>
      </c>
      <c r="N1005">
        <f t="shared" si="774"/>
        <v>0</v>
      </c>
      <c r="O1005">
        <f t="shared" si="775"/>
        <v>1</v>
      </c>
      <c r="P1005">
        <f t="shared" si="776"/>
        <v>32.652781805683851</v>
      </c>
      <c r="S1005">
        <v>998</v>
      </c>
      <c r="T1005">
        <v>7.114678291074183</v>
      </c>
      <c r="U1005">
        <v>59.612128552484542</v>
      </c>
      <c r="W1005">
        <f t="shared" si="777"/>
        <v>0</v>
      </c>
      <c r="X1005">
        <f t="shared" si="778"/>
        <v>1</v>
      </c>
      <c r="Y1005">
        <f t="shared" si="779"/>
        <v>52.497450261410357</v>
      </c>
      <c r="AB1005">
        <v>998</v>
      </c>
      <c r="AC1005">
        <v>19.745955257262995</v>
      </c>
      <c r="AD1005">
        <v>18.800386456753948</v>
      </c>
      <c r="AF1005">
        <f t="shared" si="780"/>
        <v>1</v>
      </c>
      <c r="AG1005">
        <f t="shared" si="781"/>
        <v>0</v>
      </c>
      <c r="AH1005">
        <f t="shared" si="782"/>
        <v>0.94556880050904724</v>
      </c>
      <c r="AK1005">
        <v>998</v>
      </c>
      <c r="AL1005">
        <v>20.696275112904047</v>
      </c>
      <c r="AM1005">
        <v>23.740807051285564</v>
      </c>
      <c r="AO1005">
        <f t="shared" si="783"/>
        <v>0</v>
      </c>
      <c r="AP1005">
        <f t="shared" si="784"/>
        <v>1</v>
      </c>
      <c r="AQ1005">
        <f t="shared" si="785"/>
        <v>3.0445319383815175</v>
      </c>
      <c r="AT1005">
        <v>998</v>
      </c>
      <c r="AU1005">
        <v>15.524728852691492</v>
      </c>
      <c r="AV1005">
        <v>21.429558992188021</v>
      </c>
      <c r="AX1005">
        <f t="shared" si="786"/>
        <v>0</v>
      </c>
      <c r="AY1005">
        <f t="shared" si="787"/>
        <v>1</v>
      </c>
      <c r="AZ1005">
        <f t="shared" si="788"/>
        <v>5.9048301394965286</v>
      </c>
      <c r="BC1005">
        <v>998</v>
      </c>
      <c r="BD1005" t="e">
        <v>#N/A</v>
      </c>
      <c r="BE1005" t="e">
        <v>#N/A</v>
      </c>
      <c r="BG1005" t="e">
        <f t="shared" si="789"/>
        <v>#N/A</v>
      </c>
      <c r="BH1005" t="e">
        <f t="shared" si="790"/>
        <v>#N/A</v>
      </c>
      <c r="BI1005" t="e">
        <f t="shared" si="791"/>
        <v>#N/A</v>
      </c>
      <c r="BL1005">
        <v>998</v>
      </c>
      <c r="BM1005">
        <v>29.143148329412323</v>
      </c>
      <c r="BN1005">
        <v>15.247426552336329</v>
      </c>
      <c r="BP1005">
        <f t="shared" si="792"/>
        <v>1</v>
      </c>
      <c r="BQ1005">
        <f t="shared" si="793"/>
        <v>0</v>
      </c>
      <c r="BR1005">
        <f t="shared" si="794"/>
        <v>13.895721777075995</v>
      </c>
      <c r="BU1005">
        <v>998</v>
      </c>
      <c r="BV1005">
        <v>20.319846014330111</v>
      </c>
      <c r="BW1005">
        <v>22.990657087211321</v>
      </c>
      <c r="BY1005">
        <f t="shared" si="795"/>
        <v>0</v>
      </c>
      <c r="BZ1005">
        <f t="shared" si="796"/>
        <v>1</v>
      </c>
      <c r="CA1005">
        <f t="shared" si="797"/>
        <v>2.6708110728812109</v>
      </c>
      <c r="CD1005">
        <v>998</v>
      </c>
      <c r="CE1005">
        <v>16.582942756840115</v>
      </c>
      <c r="CF1005">
        <v>14.778036555613804</v>
      </c>
      <c r="CH1005">
        <f t="shared" si="798"/>
        <v>1</v>
      </c>
      <c r="CI1005">
        <f t="shared" si="799"/>
        <v>0</v>
      </c>
      <c r="CJ1005">
        <f t="shared" si="800"/>
        <v>1.8049062012263111</v>
      </c>
      <c r="CM1005">
        <v>998</v>
      </c>
      <c r="CN1005">
        <v>24.363157522805043</v>
      </c>
      <c r="CO1005">
        <v>30.215769808897686</v>
      </c>
      <c r="CQ1005">
        <f t="shared" si="801"/>
        <v>0</v>
      </c>
      <c r="CR1005">
        <f t="shared" si="802"/>
        <v>1</v>
      </c>
      <c r="CS1005">
        <f t="shared" si="803"/>
        <v>5.8526122860926435</v>
      </c>
      <c r="CV1005">
        <v>998</v>
      </c>
      <c r="CW1005">
        <v>15.543509418529734</v>
      </c>
      <c r="CX1005">
        <v>10.771359290455081</v>
      </c>
      <c r="CZ1005">
        <f t="shared" si="804"/>
        <v>1</v>
      </c>
      <c r="DA1005">
        <f t="shared" si="805"/>
        <v>0</v>
      </c>
      <c r="DB1005">
        <f t="shared" si="806"/>
        <v>4.772150128074653</v>
      </c>
      <c r="DE1005">
        <v>998</v>
      </c>
      <c r="DF1005">
        <v>19.379786987402088</v>
      </c>
      <c r="DG1005">
        <v>19.532566132697745</v>
      </c>
      <c r="DI1005">
        <f t="shared" si="807"/>
        <v>0</v>
      </c>
      <c r="DJ1005">
        <f t="shared" si="808"/>
        <v>1</v>
      </c>
      <c r="DK1005">
        <f t="shared" si="809"/>
        <v>0.15277914529565706</v>
      </c>
      <c r="DN1005">
        <v>998</v>
      </c>
      <c r="DO1005">
        <v>21.962720661938935</v>
      </c>
      <c r="DP1005">
        <v>30.251827862577027</v>
      </c>
      <c r="DR1005">
        <f t="shared" si="810"/>
        <v>0</v>
      </c>
      <c r="DS1005">
        <f t="shared" si="811"/>
        <v>1</v>
      </c>
      <c r="DT1005">
        <f t="shared" si="812"/>
        <v>8.2891072006380924</v>
      </c>
      <c r="DW1005">
        <v>998</v>
      </c>
      <c r="DX1005">
        <v>23.744961951471847</v>
      </c>
      <c r="DY1005">
        <v>12.448816620747884</v>
      </c>
      <c r="EA1005">
        <f t="shared" si="813"/>
        <v>1</v>
      </c>
      <c r="EB1005">
        <f t="shared" si="814"/>
        <v>0</v>
      </c>
      <c r="EC1005">
        <f t="shared" si="815"/>
        <v>11.296145330723963</v>
      </c>
      <c r="EF1005">
        <v>998</v>
      </c>
      <c r="EG1005">
        <v>27.386697343783894</v>
      </c>
      <c r="EH1005">
        <v>17.679267399478917</v>
      </c>
      <c r="EJ1005">
        <f t="shared" si="816"/>
        <v>1</v>
      </c>
      <c r="EK1005">
        <f t="shared" si="817"/>
        <v>0</v>
      </c>
      <c r="EL1005">
        <f t="shared" si="818"/>
        <v>9.7074299443049767</v>
      </c>
      <c r="EO1005">
        <v>998</v>
      </c>
      <c r="EP1005">
        <v>17.868986646654196</v>
      </c>
      <c r="EQ1005">
        <v>4.8050039955543404</v>
      </c>
      <c r="ES1005">
        <f t="shared" si="819"/>
        <v>1</v>
      </c>
      <c r="ET1005">
        <f t="shared" si="820"/>
        <v>0</v>
      </c>
      <c r="EU1005">
        <f t="shared" si="821"/>
        <v>13.063982651099856</v>
      </c>
    </row>
    <row r="1006" spans="1:151" x14ac:dyDescent="0.25">
      <c r="A1006">
        <v>999</v>
      </c>
      <c r="B1006">
        <v>10.086930546385167</v>
      </c>
      <c r="C1006">
        <v>18.41521649803077</v>
      </c>
      <c r="E1006">
        <f t="shared" si="822"/>
        <v>0</v>
      </c>
      <c r="F1006">
        <f t="shared" si="773"/>
        <v>1</v>
      </c>
      <c r="G1006">
        <f t="shared" si="823"/>
        <v>8.3282859516456025</v>
      </c>
      <c r="J1006">
        <v>999</v>
      </c>
      <c r="K1006">
        <v>16.469328293651792</v>
      </c>
      <c r="L1006">
        <v>24.1233457691669</v>
      </c>
      <c r="N1006">
        <f t="shared" si="774"/>
        <v>0</v>
      </c>
      <c r="O1006">
        <f t="shared" si="775"/>
        <v>1</v>
      </c>
      <c r="P1006">
        <f t="shared" si="776"/>
        <v>7.6540174755151078</v>
      </c>
      <c r="S1006">
        <v>999</v>
      </c>
      <c r="T1006">
        <v>18.998658744343707</v>
      </c>
      <c r="U1006">
        <v>61.022773530718247</v>
      </c>
      <c r="W1006">
        <f t="shared" si="777"/>
        <v>0</v>
      </c>
      <c r="X1006">
        <f t="shared" si="778"/>
        <v>1</v>
      </c>
      <c r="Y1006">
        <f t="shared" si="779"/>
        <v>42.02411478637454</v>
      </c>
      <c r="AB1006">
        <v>999</v>
      </c>
      <c r="AC1006">
        <v>23.836837580435979</v>
      </c>
      <c r="AD1006">
        <v>18.955453674471482</v>
      </c>
      <c r="AF1006">
        <f t="shared" si="780"/>
        <v>1</v>
      </c>
      <c r="AG1006">
        <f t="shared" si="781"/>
        <v>0</v>
      </c>
      <c r="AH1006">
        <f t="shared" si="782"/>
        <v>4.8813839059644977</v>
      </c>
      <c r="AK1006">
        <v>999</v>
      </c>
      <c r="AL1006">
        <v>30.077371099943136</v>
      </c>
      <c r="AM1006">
        <v>30.625072922738223</v>
      </c>
      <c r="AO1006">
        <f t="shared" si="783"/>
        <v>0</v>
      </c>
      <c r="AP1006">
        <f t="shared" si="784"/>
        <v>1</v>
      </c>
      <c r="AQ1006">
        <f t="shared" si="785"/>
        <v>0.54770182279508717</v>
      </c>
      <c r="AT1006">
        <v>999</v>
      </c>
      <c r="AU1006">
        <v>16.502415347637495</v>
      </c>
      <c r="AV1006">
        <v>22.196769916441081</v>
      </c>
      <c r="AX1006">
        <f t="shared" si="786"/>
        <v>0</v>
      </c>
      <c r="AY1006">
        <f t="shared" si="787"/>
        <v>1</v>
      </c>
      <c r="AZ1006">
        <f t="shared" si="788"/>
        <v>5.6943545688035861</v>
      </c>
      <c r="BC1006">
        <v>999</v>
      </c>
      <c r="BD1006" t="e">
        <v>#N/A</v>
      </c>
      <c r="BE1006" t="e">
        <v>#N/A</v>
      </c>
      <c r="BG1006" t="e">
        <f t="shared" si="789"/>
        <v>#N/A</v>
      </c>
      <c r="BH1006" t="e">
        <f t="shared" si="790"/>
        <v>#N/A</v>
      </c>
      <c r="BI1006" t="e">
        <f t="shared" si="791"/>
        <v>#N/A</v>
      </c>
      <c r="BL1006">
        <v>999</v>
      </c>
      <c r="BM1006">
        <v>29.119083548294988</v>
      </c>
      <c r="BN1006">
        <v>5.929860281489356</v>
      </c>
      <c r="BP1006">
        <f t="shared" si="792"/>
        <v>1</v>
      </c>
      <c r="BQ1006">
        <f t="shared" si="793"/>
        <v>0</v>
      </c>
      <c r="BR1006">
        <f t="shared" si="794"/>
        <v>23.189223266805634</v>
      </c>
      <c r="BU1006">
        <v>999</v>
      </c>
      <c r="BV1006">
        <v>10.694201917792956</v>
      </c>
      <c r="BW1006">
        <v>29.977962431346796</v>
      </c>
      <c r="BY1006">
        <f t="shared" si="795"/>
        <v>0</v>
      </c>
      <c r="BZ1006">
        <f t="shared" si="796"/>
        <v>1</v>
      </c>
      <c r="CA1006">
        <f t="shared" si="797"/>
        <v>19.28376051355384</v>
      </c>
      <c r="CD1006">
        <v>999</v>
      </c>
      <c r="CE1006">
        <v>30.586159315293749</v>
      </c>
      <c r="CF1006">
        <v>21.194425675627127</v>
      </c>
      <c r="CH1006">
        <f t="shared" si="798"/>
        <v>1</v>
      </c>
      <c r="CI1006">
        <f t="shared" si="799"/>
        <v>0</v>
      </c>
      <c r="CJ1006">
        <f t="shared" si="800"/>
        <v>9.3917336396666222</v>
      </c>
      <c r="CM1006">
        <v>999</v>
      </c>
      <c r="CN1006">
        <v>21.120625426374236</v>
      </c>
      <c r="CO1006">
        <v>26.2480285354074</v>
      </c>
      <c r="CQ1006">
        <f t="shared" si="801"/>
        <v>0</v>
      </c>
      <c r="CR1006">
        <f t="shared" si="802"/>
        <v>1</v>
      </c>
      <c r="CS1006">
        <f t="shared" si="803"/>
        <v>5.127403109033164</v>
      </c>
      <c r="CV1006">
        <v>999</v>
      </c>
      <c r="CW1006">
        <v>19.792050690644192</v>
      </c>
      <c r="CX1006">
        <v>21.139723356491508</v>
      </c>
      <c r="CZ1006">
        <f t="shared" si="804"/>
        <v>0</v>
      </c>
      <c r="DA1006">
        <f t="shared" si="805"/>
        <v>1</v>
      </c>
      <c r="DB1006">
        <f t="shared" si="806"/>
        <v>1.3476726658473162</v>
      </c>
      <c r="DE1006">
        <v>999</v>
      </c>
      <c r="DF1006">
        <v>22.268257419211238</v>
      </c>
      <c r="DG1006">
        <v>25.728392011128236</v>
      </c>
      <c r="DI1006">
        <f t="shared" si="807"/>
        <v>0</v>
      </c>
      <c r="DJ1006">
        <f t="shared" si="808"/>
        <v>1</v>
      </c>
      <c r="DK1006">
        <f t="shared" si="809"/>
        <v>3.4601345919169972</v>
      </c>
      <c r="DN1006">
        <v>999</v>
      </c>
      <c r="DO1006">
        <v>19.96151968297664</v>
      </c>
      <c r="DP1006">
        <v>22.989825213379667</v>
      </c>
      <c r="DR1006">
        <f t="shared" si="810"/>
        <v>0</v>
      </c>
      <c r="DS1006">
        <f t="shared" si="811"/>
        <v>1</v>
      </c>
      <c r="DT1006">
        <f t="shared" si="812"/>
        <v>3.0283055304030277</v>
      </c>
      <c r="DW1006">
        <v>999</v>
      </c>
      <c r="DX1006">
        <v>6.9743968100555733</v>
      </c>
      <c r="DY1006">
        <v>20.734534296695504</v>
      </c>
      <c r="EA1006">
        <f t="shared" si="813"/>
        <v>0</v>
      </c>
      <c r="EB1006">
        <f t="shared" si="814"/>
        <v>1</v>
      </c>
      <c r="EC1006">
        <f t="shared" si="815"/>
        <v>13.76013748663993</v>
      </c>
      <c r="EF1006">
        <v>999</v>
      </c>
      <c r="EG1006">
        <v>22.554431182994769</v>
      </c>
      <c r="EH1006">
        <v>18.637586012541455</v>
      </c>
      <c r="EJ1006">
        <f t="shared" si="816"/>
        <v>1</v>
      </c>
      <c r="EK1006">
        <f t="shared" si="817"/>
        <v>0</v>
      </c>
      <c r="EL1006">
        <f t="shared" si="818"/>
        <v>3.916845170453314</v>
      </c>
      <c r="EO1006">
        <v>999</v>
      </c>
      <c r="EP1006">
        <v>15.761265766533146</v>
      </c>
      <c r="EQ1006">
        <v>24.179171453132756</v>
      </c>
      <c r="ES1006">
        <f t="shared" si="819"/>
        <v>0</v>
      </c>
      <c r="ET1006">
        <f t="shared" si="820"/>
        <v>1</v>
      </c>
      <c r="EU1006">
        <f t="shared" si="821"/>
        <v>8.4179056865996102</v>
      </c>
    </row>
    <row r="1007" spans="1:151" x14ac:dyDescent="0.25">
      <c r="A1007">
        <v>1000</v>
      </c>
      <c r="B1007">
        <v>10.913739162270687</v>
      </c>
      <c r="C1007">
        <v>63.982922754768069</v>
      </c>
      <c r="E1007">
        <f t="shared" si="822"/>
        <v>0</v>
      </c>
      <c r="F1007">
        <f t="shared" si="773"/>
        <v>1</v>
      </c>
      <c r="G1007">
        <f t="shared" si="823"/>
        <v>53.069183592497382</v>
      </c>
      <c r="J1007">
        <v>1000</v>
      </c>
      <c r="K1007">
        <v>16.871824180966001</v>
      </c>
      <c r="L1007">
        <v>23.611388325673044</v>
      </c>
      <c r="N1007">
        <f t="shared" si="774"/>
        <v>0</v>
      </c>
      <c r="O1007">
        <f t="shared" si="775"/>
        <v>1</v>
      </c>
      <c r="P1007">
        <f t="shared" si="776"/>
        <v>6.7395641447070425</v>
      </c>
      <c r="S1007">
        <v>1000</v>
      </c>
      <c r="T1007">
        <v>18.049174827916307</v>
      </c>
      <c r="U1007">
        <v>12.963442150563395</v>
      </c>
      <c r="W1007">
        <f t="shared" si="777"/>
        <v>1</v>
      </c>
      <c r="X1007">
        <f t="shared" si="778"/>
        <v>0</v>
      </c>
      <c r="Y1007">
        <f t="shared" si="779"/>
        <v>5.0857326773529117</v>
      </c>
      <c r="AB1007">
        <v>1000</v>
      </c>
      <c r="AC1007">
        <v>17.724981513480781</v>
      </c>
      <c r="AD1007">
        <v>16.373902073679755</v>
      </c>
      <c r="AF1007">
        <f t="shared" si="780"/>
        <v>1</v>
      </c>
      <c r="AG1007">
        <f t="shared" si="781"/>
        <v>0</v>
      </c>
      <c r="AH1007">
        <f t="shared" si="782"/>
        <v>1.3510794398010262</v>
      </c>
      <c r="AK1007">
        <v>1000</v>
      </c>
      <c r="AL1007">
        <v>20.743132185227772</v>
      </c>
      <c r="AM1007">
        <v>18.193818817381931</v>
      </c>
      <c r="AO1007">
        <f t="shared" si="783"/>
        <v>1</v>
      </c>
      <c r="AP1007">
        <f t="shared" si="784"/>
        <v>0</v>
      </c>
      <c r="AQ1007">
        <f t="shared" si="785"/>
        <v>2.5493133678458406</v>
      </c>
      <c r="AT1007">
        <v>1000</v>
      </c>
      <c r="AU1007">
        <v>19.157267492050121</v>
      </c>
      <c r="AV1007">
        <v>9.7596767583212802</v>
      </c>
      <c r="AX1007">
        <f t="shared" si="786"/>
        <v>1</v>
      </c>
      <c r="AY1007">
        <f t="shared" si="787"/>
        <v>0</v>
      </c>
      <c r="AZ1007">
        <f t="shared" si="788"/>
        <v>9.3975907337288405</v>
      </c>
      <c r="BC1007">
        <v>1000</v>
      </c>
      <c r="BD1007" t="e">
        <v>#N/A</v>
      </c>
      <c r="BE1007" t="e">
        <v>#N/A</v>
      </c>
      <c r="BG1007" t="e">
        <f t="shared" si="789"/>
        <v>#N/A</v>
      </c>
      <c r="BH1007" t="e">
        <f t="shared" si="790"/>
        <v>#N/A</v>
      </c>
      <c r="BI1007" t="e">
        <f t="shared" si="791"/>
        <v>#N/A</v>
      </c>
      <c r="BL1007">
        <v>1000</v>
      </c>
      <c r="BM1007">
        <v>27.102390024339925</v>
      </c>
      <c r="BN1007">
        <v>15.344816966533237</v>
      </c>
      <c r="BP1007">
        <f t="shared" si="792"/>
        <v>1</v>
      </c>
      <c r="BQ1007">
        <f t="shared" si="793"/>
        <v>0</v>
      </c>
      <c r="BR1007">
        <f t="shared" si="794"/>
        <v>11.757573057806688</v>
      </c>
      <c r="BU1007">
        <v>1000</v>
      </c>
      <c r="BV1007">
        <v>25.360598205557505</v>
      </c>
      <c r="BW1007">
        <v>20.508331337079337</v>
      </c>
      <c r="BY1007">
        <f t="shared" si="795"/>
        <v>1</v>
      </c>
      <c r="BZ1007">
        <f t="shared" si="796"/>
        <v>0</v>
      </c>
      <c r="CA1007">
        <f t="shared" si="797"/>
        <v>4.8522668684781678</v>
      </c>
      <c r="CD1007">
        <v>1000</v>
      </c>
      <c r="CE1007">
        <v>15.496752657536975</v>
      </c>
      <c r="CF1007">
        <v>29.633438047834339</v>
      </c>
      <c r="CH1007">
        <f t="shared" si="798"/>
        <v>0</v>
      </c>
      <c r="CI1007">
        <f t="shared" si="799"/>
        <v>1</v>
      </c>
      <c r="CJ1007">
        <f t="shared" si="800"/>
        <v>14.136685390297364</v>
      </c>
      <c r="CM1007">
        <v>1000</v>
      </c>
      <c r="CN1007">
        <v>21.840472230016733</v>
      </c>
      <c r="CO1007">
        <v>11.161742456057816</v>
      </c>
      <c r="CQ1007">
        <f t="shared" si="801"/>
        <v>1</v>
      </c>
      <c r="CR1007">
        <f t="shared" si="802"/>
        <v>0</v>
      </c>
      <c r="CS1007">
        <f t="shared" si="803"/>
        <v>10.678729773958917</v>
      </c>
      <c r="CV1007">
        <v>1000</v>
      </c>
      <c r="CW1007">
        <v>22.351026945292819</v>
      </c>
      <c r="CX1007">
        <v>18.936663273713592</v>
      </c>
      <c r="CZ1007">
        <f t="shared" si="804"/>
        <v>1</v>
      </c>
      <c r="DA1007">
        <f t="shared" si="805"/>
        <v>0</v>
      </c>
      <c r="DB1007">
        <f t="shared" si="806"/>
        <v>3.4143636715792276</v>
      </c>
      <c r="DE1007">
        <v>1000</v>
      </c>
      <c r="DF1007">
        <v>23.686554090699943</v>
      </c>
      <c r="DG1007">
        <v>33.024571188431885</v>
      </c>
      <c r="DI1007">
        <f t="shared" si="807"/>
        <v>0</v>
      </c>
      <c r="DJ1007">
        <f t="shared" si="808"/>
        <v>1</v>
      </c>
      <c r="DK1007">
        <f t="shared" si="809"/>
        <v>9.3380170977319423</v>
      </c>
      <c r="DN1007">
        <v>1000</v>
      </c>
      <c r="DO1007">
        <v>22.216668968212922</v>
      </c>
      <c r="DP1007">
        <v>22.335302063404257</v>
      </c>
      <c r="DR1007">
        <f t="shared" si="810"/>
        <v>0</v>
      </c>
      <c r="DS1007">
        <f t="shared" si="811"/>
        <v>1</v>
      </c>
      <c r="DT1007">
        <f t="shared" si="812"/>
        <v>0.1186330951913348</v>
      </c>
      <c r="DW1007">
        <v>1000</v>
      </c>
      <c r="DX1007">
        <v>17.514544085603244</v>
      </c>
      <c r="DY1007">
        <v>24.966023167829519</v>
      </c>
      <c r="EA1007">
        <f t="shared" si="813"/>
        <v>0</v>
      </c>
      <c r="EB1007">
        <f t="shared" si="814"/>
        <v>1</v>
      </c>
      <c r="EC1007">
        <f t="shared" si="815"/>
        <v>7.4514790822262746</v>
      </c>
      <c r="EF1007">
        <v>1000</v>
      </c>
      <c r="EG1007">
        <v>26.189018990284264</v>
      </c>
      <c r="EH1007">
        <v>13.502375154484666</v>
      </c>
      <c r="EJ1007">
        <f t="shared" si="816"/>
        <v>1</v>
      </c>
      <c r="EK1007">
        <f t="shared" si="817"/>
        <v>0</v>
      </c>
      <c r="EL1007">
        <f t="shared" si="818"/>
        <v>12.686643835799599</v>
      </c>
      <c r="EO1007">
        <v>1000</v>
      </c>
      <c r="EP1007">
        <v>22.386760224585821</v>
      </c>
      <c r="EQ1007">
        <v>52.588960257071847</v>
      </c>
      <c r="ES1007">
        <f t="shared" si="819"/>
        <v>0</v>
      </c>
      <c r="ET1007">
        <f t="shared" si="820"/>
        <v>1</v>
      </c>
      <c r="EU1007">
        <f t="shared" si="821"/>
        <v>30.202200032486026</v>
      </c>
    </row>
    <row r="1008" spans="1:151" x14ac:dyDescent="0.25">
      <c r="A1008">
        <v>1001</v>
      </c>
      <c r="B1008">
        <v>11.70948951371331</v>
      </c>
      <c r="C1008">
        <v>31.775647898866747</v>
      </c>
      <c r="E1008">
        <f t="shared" si="822"/>
        <v>0</v>
      </c>
      <c r="F1008">
        <f t="shared" si="773"/>
        <v>1</v>
      </c>
      <c r="G1008">
        <f t="shared" si="823"/>
        <v>20.066158385153436</v>
      </c>
      <c r="J1008">
        <v>1001</v>
      </c>
      <c r="K1008">
        <v>23.625678012095566</v>
      </c>
      <c r="L1008">
        <v>15.385579906346802</v>
      </c>
      <c r="N1008">
        <f t="shared" si="774"/>
        <v>1</v>
      </c>
      <c r="O1008">
        <f t="shared" si="775"/>
        <v>0</v>
      </c>
      <c r="P1008">
        <f t="shared" si="776"/>
        <v>8.2400981057487641</v>
      </c>
      <c r="S1008">
        <v>1001</v>
      </c>
      <c r="T1008">
        <v>11.643266817081344</v>
      </c>
      <c r="U1008">
        <v>25.965826987435364</v>
      </c>
      <c r="W1008">
        <f t="shared" si="777"/>
        <v>0</v>
      </c>
      <c r="X1008">
        <f t="shared" si="778"/>
        <v>1</v>
      </c>
      <c r="Y1008">
        <f t="shared" si="779"/>
        <v>14.32256017035402</v>
      </c>
      <c r="AB1008">
        <v>1001</v>
      </c>
      <c r="AC1008">
        <v>8.6061712696640615</v>
      </c>
      <c r="AD1008">
        <v>17.473751297085236</v>
      </c>
      <c r="AF1008">
        <f t="shared" si="780"/>
        <v>0</v>
      </c>
      <c r="AG1008">
        <f t="shared" si="781"/>
        <v>1</v>
      </c>
      <c r="AH1008">
        <f t="shared" si="782"/>
        <v>8.8675800274211749</v>
      </c>
      <c r="AK1008">
        <v>1001</v>
      </c>
      <c r="AL1008">
        <v>13.338634753523747</v>
      </c>
      <c r="AM1008">
        <v>32.018406803193891</v>
      </c>
      <c r="AO1008">
        <f t="shared" si="783"/>
        <v>0</v>
      </c>
      <c r="AP1008">
        <f t="shared" si="784"/>
        <v>1</v>
      </c>
      <c r="AQ1008">
        <f t="shared" si="785"/>
        <v>18.679772049670142</v>
      </c>
      <c r="AT1008">
        <v>1001</v>
      </c>
      <c r="AU1008">
        <v>17.316133572293481</v>
      </c>
      <c r="AV1008">
        <v>15.456890987791699</v>
      </c>
      <c r="AX1008">
        <f t="shared" si="786"/>
        <v>1</v>
      </c>
      <c r="AY1008">
        <f t="shared" si="787"/>
        <v>0</v>
      </c>
      <c r="AZ1008">
        <f t="shared" si="788"/>
        <v>1.8592425845017821</v>
      </c>
      <c r="BC1008">
        <v>1001</v>
      </c>
      <c r="BD1008" t="e">
        <v>#N/A</v>
      </c>
      <c r="BE1008" t="e">
        <v>#N/A</v>
      </c>
      <c r="BG1008" t="e">
        <f t="shared" si="789"/>
        <v>#N/A</v>
      </c>
      <c r="BH1008" t="e">
        <f t="shared" si="790"/>
        <v>#N/A</v>
      </c>
      <c r="BI1008" t="e">
        <f t="shared" si="791"/>
        <v>#N/A</v>
      </c>
      <c r="BL1008">
        <v>1001</v>
      </c>
      <c r="BM1008">
        <v>21.538672253309826</v>
      </c>
      <c r="BN1008">
        <v>9.081624871676194</v>
      </c>
      <c r="BP1008">
        <f t="shared" si="792"/>
        <v>1</v>
      </c>
      <c r="BQ1008">
        <f t="shared" si="793"/>
        <v>0</v>
      </c>
      <c r="BR1008">
        <f t="shared" si="794"/>
        <v>12.457047381633632</v>
      </c>
      <c r="BU1008">
        <v>1001</v>
      </c>
      <c r="BV1008">
        <v>9.2884146890072188</v>
      </c>
      <c r="BW1008">
        <v>18.847124920848561</v>
      </c>
      <c r="BY1008">
        <f t="shared" si="795"/>
        <v>0</v>
      </c>
      <c r="BZ1008">
        <f t="shared" si="796"/>
        <v>1</v>
      </c>
      <c r="CA1008">
        <f t="shared" si="797"/>
        <v>9.5587102318413422</v>
      </c>
      <c r="CD1008">
        <v>1001</v>
      </c>
      <c r="CE1008">
        <v>24.626043204741361</v>
      </c>
      <c r="CF1008">
        <v>17.078453965887817</v>
      </c>
      <c r="CH1008">
        <f t="shared" si="798"/>
        <v>1</v>
      </c>
      <c r="CI1008">
        <f t="shared" si="799"/>
        <v>0</v>
      </c>
      <c r="CJ1008">
        <f t="shared" si="800"/>
        <v>7.5475892388535435</v>
      </c>
      <c r="CM1008">
        <v>1001</v>
      </c>
      <c r="CN1008">
        <v>22.684922479714807</v>
      </c>
      <c r="CO1008">
        <v>19.557965858454377</v>
      </c>
      <c r="CQ1008">
        <f t="shared" si="801"/>
        <v>1</v>
      </c>
      <c r="CR1008">
        <f t="shared" si="802"/>
        <v>0</v>
      </c>
      <c r="CS1008">
        <f t="shared" si="803"/>
        <v>3.1269566212604296</v>
      </c>
      <c r="CV1008">
        <v>1001</v>
      </c>
      <c r="CW1008">
        <v>23.852985780507133</v>
      </c>
      <c r="CX1008">
        <v>15.646349518634274</v>
      </c>
      <c r="CZ1008">
        <f t="shared" si="804"/>
        <v>1</v>
      </c>
      <c r="DA1008">
        <f t="shared" si="805"/>
        <v>0</v>
      </c>
      <c r="DB1008">
        <f t="shared" si="806"/>
        <v>8.206636261872859</v>
      </c>
      <c r="DE1008">
        <v>1001</v>
      </c>
      <c r="DF1008">
        <v>20.907981409293829</v>
      </c>
      <c r="DG1008">
        <v>22.49113851146474</v>
      </c>
      <c r="DI1008">
        <f t="shared" si="807"/>
        <v>0</v>
      </c>
      <c r="DJ1008">
        <f t="shared" si="808"/>
        <v>1</v>
      </c>
      <c r="DK1008">
        <f t="shared" si="809"/>
        <v>1.5831571021709117</v>
      </c>
      <c r="DN1008">
        <v>1001</v>
      </c>
      <c r="DO1008">
        <v>25.41533165139699</v>
      </c>
      <c r="DP1008">
        <v>20.24878843589072</v>
      </c>
      <c r="DR1008">
        <f t="shared" si="810"/>
        <v>1</v>
      </c>
      <c r="DS1008">
        <f t="shared" si="811"/>
        <v>0</v>
      </c>
      <c r="DT1008">
        <f t="shared" si="812"/>
        <v>5.1665432155062696</v>
      </c>
      <c r="DW1008">
        <v>1001</v>
      </c>
      <c r="DX1008">
        <v>21.879563992843352</v>
      </c>
      <c r="DY1008">
        <v>19.307754971982718</v>
      </c>
      <c r="EA1008">
        <f t="shared" si="813"/>
        <v>1</v>
      </c>
      <c r="EB1008">
        <f t="shared" si="814"/>
        <v>0</v>
      </c>
      <c r="EC1008">
        <f t="shared" si="815"/>
        <v>2.5718090208606341</v>
      </c>
      <c r="EF1008">
        <v>1001</v>
      </c>
      <c r="EG1008">
        <v>21.801546189540186</v>
      </c>
      <c r="EH1008">
        <v>13.500124296609433</v>
      </c>
      <c r="EJ1008">
        <f t="shared" si="816"/>
        <v>1</v>
      </c>
      <c r="EK1008">
        <f t="shared" si="817"/>
        <v>0</v>
      </c>
      <c r="EL1008">
        <f t="shared" si="818"/>
        <v>8.3014218929307528</v>
      </c>
      <c r="EO1008">
        <v>1001</v>
      </c>
      <c r="EP1008">
        <v>19.608222546585296</v>
      </c>
      <c r="EQ1008">
        <v>24.025168526588587</v>
      </c>
      <c r="ES1008">
        <f t="shared" si="819"/>
        <v>0</v>
      </c>
      <c r="ET1008">
        <f t="shared" si="820"/>
        <v>1</v>
      </c>
      <c r="EU1008">
        <f t="shared" si="821"/>
        <v>4.4169459800032911</v>
      </c>
    </row>
    <row r="1009" spans="1:151" x14ac:dyDescent="0.25">
      <c r="A1009">
        <v>1002</v>
      </c>
      <c r="B1009">
        <v>12.581128813149757</v>
      </c>
      <c r="C1009">
        <v>25.530640028257174</v>
      </c>
      <c r="E1009">
        <f t="shared" si="822"/>
        <v>0</v>
      </c>
      <c r="F1009">
        <f t="shared" si="773"/>
        <v>1</v>
      </c>
      <c r="G1009">
        <f t="shared" si="823"/>
        <v>12.949511215107417</v>
      </c>
      <c r="J1009">
        <v>1002</v>
      </c>
      <c r="K1009">
        <v>21.47030444106791</v>
      </c>
      <c r="L1009">
        <v>24.06701840400736</v>
      </c>
      <c r="N1009">
        <f t="shared" si="774"/>
        <v>0</v>
      </c>
      <c r="O1009">
        <f t="shared" si="775"/>
        <v>1</v>
      </c>
      <c r="P1009">
        <f t="shared" si="776"/>
        <v>2.5967139629394502</v>
      </c>
      <c r="S1009">
        <v>1002</v>
      </c>
      <c r="T1009">
        <v>17.301580074551609</v>
      </c>
      <c r="U1009">
        <v>32.75325308568582</v>
      </c>
      <c r="W1009">
        <f t="shared" si="777"/>
        <v>0</v>
      </c>
      <c r="X1009">
        <f t="shared" si="778"/>
        <v>1</v>
      </c>
      <c r="Y1009">
        <f t="shared" si="779"/>
        <v>15.451673011134211</v>
      </c>
      <c r="AB1009">
        <v>1002</v>
      </c>
      <c r="AC1009">
        <v>29.456606977271363</v>
      </c>
      <c r="AD1009">
        <v>17.744428818240735</v>
      </c>
      <c r="AF1009">
        <f t="shared" si="780"/>
        <v>1</v>
      </c>
      <c r="AG1009">
        <f t="shared" si="781"/>
        <v>0</v>
      </c>
      <c r="AH1009">
        <f t="shared" si="782"/>
        <v>11.712178159030628</v>
      </c>
      <c r="AK1009">
        <v>1002</v>
      </c>
      <c r="AL1009">
        <v>32.512480502372014</v>
      </c>
      <c r="AM1009">
        <v>30.775284233776752</v>
      </c>
      <c r="AO1009">
        <f t="shared" si="783"/>
        <v>1</v>
      </c>
      <c r="AP1009">
        <f t="shared" si="784"/>
        <v>0</v>
      </c>
      <c r="AQ1009">
        <f t="shared" si="785"/>
        <v>1.7371962685952624</v>
      </c>
      <c r="AT1009">
        <v>1002</v>
      </c>
      <c r="AU1009">
        <v>20.921701518052899</v>
      </c>
      <c r="AV1009">
        <v>30.774075422567314</v>
      </c>
      <c r="AX1009">
        <f t="shared" si="786"/>
        <v>0</v>
      </c>
      <c r="AY1009">
        <f t="shared" si="787"/>
        <v>1</v>
      </c>
      <c r="AZ1009">
        <f t="shared" si="788"/>
        <v>9.8523739045144154</v>
      </c>
      <c r="BC1009">
        <v>1002</v>
      </c>
      <c r="BD1009" t="e">
        <v>#N/A</v>
      </c>
      <c r="BE1009" t="e">
        <v>#N/A</v>
      </c>
      <c r="BG1009" t="e">
        <f t="shared" si="789"/>
        <v>#N/A</v>
      </c>
      <c r="BH1009" t="e">
        <f t="shared" si="790"/>
        <v>#N/A</v>
      </c>
      <c r="BI1009" t="e">
        <f t="shared" si="791"/>
        <v>#N/A</v>
      </c>
      <c r="BL1009">
        <v>1002</v>
      </c>
      <c r="BM1009">
        <v>32.63232099231044</v>
      </c>
      <c r="BN1009">
        <v>9.0425835163491062</v>
      </c>
      <c r="BP1009">
        <f t="shared" si="792"/>
        <v>1</v>
      </c>
      <c r="BQ1009">
        <f t="shared" si="793"/>
        <v>0</v>
      </c>
      <c r="BR1009">
        <f t="shared" si="794"/>
        <v>23.589737475961336</v>
      </c>
      <c r="BU1009">
        <v>1002</v>
      </c>
      <c r="BV1009">
        <v>25.667207949019936</v>
      </c>
      <c r="BW1009">
        <v>16.150785980083931</v>
      </c>
      <c r="BY1009">
        <f t="shared" si="795"/>
        <v>1</v>
      </c>
      <c r="BZ1009">
        <f t="shared" si="796"/>
        <v>0</v>
      </c>
      <c r="CA1009">
        <f t="shared" si="797"/>
        <v>9.5164219689360046</v>
      </c>
      <c r="CD1009">
        <v>1002</v>
      </c>
      <c r="CE1009">
        <v>25.191762072798792</v>
      </c>
      <c r="CF1009">
        <v>-6.9973451991918445</v>
      </c>
      <c r="CH1009">
        <f t="shared" si="798"/>
        <v>1</v>
      </c>
      <c r="CI1009">
        <f t="shared" si="799"/>
        <v>0</v>
      </c>
      <c r="CJ1009">
        <f t="shared" si="800"/>
        <v>32.189107271990636</v>
      </c>
      <c r="CM1009">
        <v>1002</v>
      </c>
      <c r="CN1009">
        <v>19.033554830580293</v>
      </c>
      <c r="CO1009">
        <v>16.248557833771734</v>
      </c>
      <c r="CQ1009">
        <f t="shared" si="801"/>
        <v>1</v>
      </c>
      <c r="CR1009">
        <f t="shared" si="802"/>
        <v>0</v>
      </c>
      <c r="CS1009">
        <f t="shared" si="803"/>
        <v>2.7849969968085588</v>
      </c>
      <c r="CV1009">
        <v>1002</v>
      </c>
      <c r="CW1009">
        <v>23.219709388582142</v>
      </c>
      <c r="CX1009">
        <v>19.223162306448167</v>
      </c>
      <c r="CZ1009">
        <f t="shared" si="804"/>
        <v>1</v>
      </c>
      <c r="DA1009">
        <f t="shared" si="805"/>
        <v>0</v>
      </c>
      <c r="DB1009">
        <f t="shared" si="806"/>
        <v>3.9965470821339757</v>
      </c>
      <c r="DE1009">
        <v>1002</v>
      </c>
      <c r="DF1009">
        <v>16.460364454895139</v>
      </c>
      <c r="DG1009">
        <v>11.515548691316511</v>
      </c>
      <c r="DI1009">
        <f t="shared" si="807"/>
        <v>1</v>
      </c>
      <c r="DJ1009">
        <f t="shared" si="808"/>
        <v>0</v>
      </c>
      <c r="DK1009">
        <f t="shared" si="809"/>
        <v>4.9448157635786281</v>
      </c>
      <c r="DN1009">
        <v>1002</v>
      </c>
      <c r="DO1009">
        <v>24.690039414825328</v>
      </c>
      <c r="DP1009">
        <v>26.125092865114667</v>
      </c>
      <c r="DR1009">
        <f t="shared" si="810"/>
        <v>0</v>
      </c>
      <c r="DS1009">
        <f t="shared" si="811"/>
        <v>1</v>
      </c>
      <c r="DT1009">
        <f t="shared" si="812"/>
        <v>1.4350534502893382</v>
      </c>
      <c r="DW1009">
        <v>1002</v>
      </c>
      <c r="DX1009">
        <v>13.622688551107171</v>
      </c>
      <c r="DY1009">
        <v>20.469930688324411</v>
      </c>
      <c r="EA1009">
        <f t="shared" si="813"/>
        <v>0</v>
      </c>
      <c r="EB1009">
        <f t="shared" si="814"/>
        <v>1</v>
      </c>
      <c r="EC1009">
        <f t="shared" si="815"/>
        <v>6.8472421372172398</v>
      </c>
      <c r="EF1009">
        <v>1002</v>
      </c>
      <c r="EG1009">
        <v>21.430636373608859</v>
      </c>
      <c r="EH1009">
        <v>16.949308742551363</v>
      </c>
      <c r="EJ1009">
        <f t="shared" si="816"/>
        <v>1</v>
      </c>
      <c r="EK1009">
        <f t="shared" si="817"/>
        <v>0</v>
      </c>
      <c r="EL1009">
        <f t="shared" si="818"/>
        <v>4.4813276310574963</v>
      </c>
      <c r="EO1009">
        <v>1002</v>
      </c>
      <c r="EP1009">
        <v>19.948754795835697</v>
      </c>
      <c r="EQ1009">
        <v>40.608507126016008</v>
      </c>
      <c r="ES1009">
        <f t="shared" si="819"/>
        <v>0</v>
      </c>
      <c r="ET1009">
        <f t="shared" si="820"/>
        <v>1</v>
      </c>
      <c r="EU1009">
        <f t="shared" si="821"/>
        <v>20.659752330180311</v>
      </c>
    </row>
    <row r="1010" spans="1:151" x14ac:dyDescent="0.25">
      <c r="A1010">
        <v>1003</v>
      </c>
      <c r="B1010">
        <v>10.610350127336055</v>
      </c>
      <c r="C1010">
        <v>48.669357157151083</v>
      </c>
      <c r="E1010">
        <f t="shared" si="822"/>
        <v>0</v>
      </c>
      <c r="F1010">
        <f t="shared" si="773"/>
        <v>1</v>
      </c>
      <c r="G1010">
        <f t="shared" si="823"/>
        <v>38.059007029815028</v>
      </c>
      <c r="J1010">
        <v>1003</v>
      </c>
      <c r="K1010">
        <v>18.1580789687447</v>
      </c>
      <c r="L1010">
        <v>19.6138682384146</v>
      </c>
      <c r="N1010">
        <f t="shared" si="774"/>
        <v>0</v>
      </c>
      <c r="O1010">
        <f t="shared" si="775"/>
        <v>1</v>
      </c>
      <c r="P1010">
        <f t="shared" si="776"/>
        <v>1.4557892696699</v>
      </c>
      <c r="S1010">
        <v>1003</v>
      </c>
      <c r="T1010">
        <v>20.432459547844459</v>
      </c>
      <c r="U1010">
        <v>18.148360062574262</v>
      </c>
      <c r="W1010">
        <f t="shared" si="777"/>
        <v>1</v>
      </c>
      <c r="X1010">
        <f t="shared" si="778"/>
        <v>0</v>
      </c>
      <c r="Y1010">
        <f t="shared" si="779"/>
        <v>2.2840994852701968</v>
      </c>
      <c r="AB1010">
        <v>1003</v>
      </c>
      <c r="AC1010">
        <v>15.100853773212187</v>
      </c>
      <c r="AD1010">
        <v>18.593978866493853</v>
      </c>
      <c r="AF1010">
        <f t="shared" si="780"/>
        <v>0</v>
      </c>
      <c r="AG1010">
        <f t="shared" si="781"/>
        <v>1</v>
      </c>
      <c r="AH1010">
        <f t="shared" si="782"/>
        <v>3.493125093281666</v>
      </c>
      <c r="AK1010">
        <v>1003</v>
      </c>
      <c r="AL1010">
        <v>25.368552274989057</v>
      </c>
      <c r="AM1010">
        <v>28.895928577813194</v>
      </c>
      <c r="AO1010">
        <f t="shared" si="783"/>
        <v>0</v>
      </c>
      <c r="AP1010">
        <f t="shared" si="784"/>
        <v>1</v>
      </c>
      <c r="AQ1010">
        <f t="shared" si="785"/>
        <v>3.5273763028241376</v>
      </c>
      <c r="AT1010">
        <v>1003</v>
      </c>
      <c r="AU1010">
        <v>20.236436676356846</v>
      </c>
      <c r="AV1010">
        <v>11.727638794787428</v>
      </c>
      <c r="AX1010">
        <f t="shared" si="786"/>
        <v>1</v>
      </c>
      <c r="AY1010">
        <f t="shared" si="787"/>
        <v>0</v>
      </c>
      <c r="AZ1010">
        <f t="shared" si="788"/>
        <v>8.5087978815694179</v>
      </c>
      <c r="BC1010">
        <v>1003</v>
      </c>
      <c r="BD1010" t="e">
        <v>#N/A</v>
      </c>
      <c r="BE1010" t="e">
        <v>#N/A</v>
      </c>
      <c r="BG1010" t="e">
        <f t="shared" si="789"/>
        <v>#N/A</v>
      </c>
      <c r="BH1010" t="e">
        <f t="shared" si="790"/>
        <v>#N/A</v>
      </c>
      <c r="BI1010" t="e">
        <f t="shared" si="791"/>
        <v>#N/A</v>
      </c>
      <c r="BL1010">
        <v>1003</v>
      </c>
      <c r="BM1010">
        <v>38.835607825852705</v>
      </c>
      <c r="BN1010">
        <v>8.1659729751384305</v>
      </c>
      <c r="BP1010">
        <f t="shared" si="792"/>
        <v>1</v>
      </c>
      <c r="BQ1010">
        <f t="shared" si="793"/>
        <v>0</v>
      </c>
      <c r="BR1010">
        <f t="shared" si="794"/>
        <v>30.669634850714274</v>
      </c>
      <c r="BU1010">
        <v>1003</v>
      </c>
      <c r="BV1010">
        <v>22.078931342076732</v>
      </c>
      <c r="BW1010">
        <v>20.093046419616378</v>
      </c>
      <c r="BY1010">
        <f t="shared" si="795"/>
        <v>1</v>
      </c>
      <c r="BZ1010">
        <f t="shared" si="796"/>
        <v>0</v>
      </c>
      <c r="CA1010">
        <f t="shared" si="797"/>
        <v>1.9858849224603539</v>
      </c>
      <c r="CD1010">
        <v>1003</v>
      </c>
      <c r="CE1010">
        <v>26.854197598002983</v>
      </c>
      <c r="CF1010">
        <v>30.902308199869729</v>
      </c>
      <c r="CH1010">
        <f t="shared" si="798"/>
        <v>0</v>
      </c>
      <c r="CI1010">
        <f t="shared" si="799"/>
        <v>1</v>
      </c>
      <c r="CJ1010">
        <f t="shared" si="800"/>
        <v>4.0481106018667461</v>
      </c>
      <c r="CM1010">
        <v>1003</v>
      </c>
      <c r="CN1010">
        <v>18.137506622577991</v>
      </c>
      <c r="CO1010">
        <v>26.198572990690547</v>
      </c>
      <c r="CQ1010">
        <f t="shared" si="801"/>
        <v>0</v>
      </c>
      <c r="CR1010">
        <f t="shared" si="802"/>
        <v>1</v>
      </c>
      <c r="CS1010">
        <f t="shared" si="803"/>
        <v>8.0610663681125558</v>
      </c>
      <c r="CV1010">
        <v>1003</v>
      </c>
      <c r="CW1010">
        <v>23.618690661174369</v>
      </c>
      <c r="CX1010">
        <v>14.843363956298232</v>
      </c>
      <c r="CZ1010">
        <f t="shared" si="804"/>
        <v>1</v>
      </c>
      <c r="DA1010">
        <f t="shared" si="805"/>
        <v>0</v>
      </c>
      <c r="DB1010">
        <f t="shared" si="806"/>
        <v>8.7753267048761376</v>
      </c>
      <c r="DE1010">
        <v>1003</v>
      </c>
      <c r="DF1010">
        <v>10.500771656188462</v>
      </c>
      <c r="DG1010">
        <v>17.689674725629978</v>
      </c>
      <c r="DI1010">
        <f t="shared" si="807"/>
        <v>0</v>
      </c>
      <c r="DJ1010">
        <f t="shared" si="808"/>
        <v>1</v>
      </c>
      <c r="DK1010">
        <f t="shared" si="809"/>
        <v>7.1889030694415155</v>
      </c>
      <c r="DN1010">
        <v>1003</v>
      </c>
      <c r="DO1010">
        <v>27.978189153564063</v>
      </c>
      <c r="DP1010">
        <v>10.23419936596839</v>
      </c>
      <c r="DR1010">
        <f t="shared" si="810"/>
        <v>1</v>
      </c>
      <c r="DS1010">
        <f t="shared" si="811"/>
        <v>0</v>
      </c>
      <c r="DT1010">
        <f t="shared" si="812"/>
        <v>17.743989787595673</v>
      </c>
      <c r="DW1010">
        <v>1003</v>
      </c>
      <c r="DX1010">
        <v>24.873680241541209</v>
      </c>
      <c r="DY1010">
        <v>20.092320608727025</v>
      </c>
      <c r="EA1010">
        <f t="shared" si="813"/>
        <v>1</v>
      </c>
      <c r="EB1010">
        <f t="shared" si="814"/>
        <v>0</v>
      </c>
      <c r="EC1010">
        <f t="shared" si="815"/>
        <v>4.7813596328141834</v>
      </c>
      <c r="EF1010">
        <v>1003</v>
      </c>
      <c r="EG1010">
        <v>18.123854683494375</v>
      </c>
      <c r="EH1010">
        <v>14.349126592781918</v>
      </c>
      <c r="EJ1010">
        <f t="shared" si="816"/>
        <v>1</v>
      </c>
      <c r="EK1010">
        <f t="shared" si="817"/>
        <v>0</v>
      </c>
      <c r="EL1010">
        <f t="shared" si="818"/>
        <v>3.7747280907124576</v>
      </c>
      <c r="EO1010">
        <v>1003</v>
      </c>
      <c r="EP1010">
        <v>18.334955871459307</v>
      </c>
      <c r="EQ1010">
        <v>17.488576196008374</v>
      </c>
      <c r="ES1010">
        <f t="shared" si="819"/>
        <v>1</v>
      </c>
      <c r="ET1010">
        <f t="shared" si="820"/>
        <v>0</v>
      </c>
      <c r="EU1010">
        <f t="shared" si="821"/>
        <v>0.84637967545093318</v>
      </c>
    </row>
    <row r="1011" spans="1:151" x14ac:dyDescent="0.25">
      <c r="A1011">
        <v>1004</v>
      </c>
      <c r="B1011">
        <v>16.191301054751726</v>
      </c>
      <c r="C1011">
        <v>50.843341999711924</v>
      </c>
      <c r="E1011">
        <f t="shared" si="822"/>
        <v>0</v>
      </c>
      <c r="F1011">
        <f t="shared" si="773"/>
        <v>1</v>
      </c>
      <c r="G1011">
        <f t="shared" si="823"/>
        <v>34.652040944960198</v>
      </c>
      <c r="J1011">
        <v>1004</v>
      </c>
      <c r="K1011">
        <v>22.856341725913058</v>
      </c>
      <c r="L1011">
        <v>32.249451580466747</v>
      </c>
      <c r="N1011">
        <f t="shared" si="774"/>
        <v>0</v>
      </c>
      <c r="O1011">
        <f t="shared" si="775"/>
        <v>1</v>
      </c>
      <c r="P1011">
        <f t="shared" si="776"/>
        <v>9.3931098545536891</v>
      </c>
      <c r="S1011">
        <v>1004</v>
      </c>
      <c r="T1011">
        <v>23.347313747692013</v>
      </c>
      <c r="U1011">
        <v>35.058305499712695</v>
      </c>
      <c r="W1011">
        <f t="shared" si="777"/>
        <v>0</v>
      </c>
      <c r="X1011">
        <f t="shared" si="778"/>
        <v>1</v>
      </c>
      <c r="Y1011">
        <f t="shared" si="779"/>
        <v>11.710991752020682</v>
      </c>
      <c r="AB1011">
        <v>1004</v>
      </c>
      <c r="AC1011">
        <v>22.70771743873587</v>
      </c>
      <c r="AD1011">
        <v>18.511527087063673</v>
      </c>
      <c r="AF1011">
        <f t="shared" si="780"/>
        <v>1</v>
      </c>
      <c r="AG1011">
        <f t="shared" si="781"/>
        <v>0</v>
      </c>
      <c r="AH1011">
        <f t="shared" si="782"/>
        <v>4.1961903516721968</v>
      </c>
      <c r="AK1011">
        <v>1004</v>
      </c>
      <c r="AL1011">
        <v>26.321690183670874</v>
      </c>
      <c r="AM1011">
        <v>19.32914534168231</v>
      </c>
      <c r="AO1011">
        <f t="shared" si="783"/>
        <v>1</v>
      </c>
      <c r="AP1011">
        <f t="shared" si="784"/>
        <v>0</v>
      </c>
      <c r="AQ1011">
        <f t="shared" si="785"/>
        <v>6.9925448419885647</v>
      </c>
      <c r="AT1011">
        <v>1004</v>
      </c>
      <c r="AU1011">
        <v>14.980304832650351</v>
      </c>
      <c r="AV1011">
        <v>23.550601498929119</v>
      </c>
      <c r="AX1011">
        <f t="shared" si="786"/>
        <v>0</v>
      </c>
      <c r="AY1011">
        <f t="shared" si="787"/>
        <v>1</v>
      </c>
      <c r="AZ1011">
        <f t="shared" si="788"/>
        <v>8.5702966662787681</v>
      </c>
      <c r="BC1011">
        <v>1004</v>
      </c>
      <c r="BD1011" t="e">
        <v>#N/A</v>
      </c>
      <c r="BE1011" t="e">
        <v>#N/A</v>
      </c>
      <c r="BG1011" t="e">
        <f t="shared" si="789"/>
        <v>#N/A</v>
      </c>
      <c r="BH1011" t="e">
        <f t="shared" si="790"/>
        <v>#N/A</v>
      </c>
      <c r="BI1011" t="e">
        <f t="shared" si="791"/>
        <v>#N/A</v>
      </c>
      <c r="BL1011">
        <v>1004</v>
      </c>
      <c r="BM1011">
        <v>29.940993275647362</v>
      </c>
      <c r="BN1011">
        <v>13.219207216290851</v>
      </c>
      <c r="BP1011">
        <f t="shared" si="792"/>
        <v>1</v>
      </c>
      <c r="BQ1011">
        <f t="shared" si="793"/>
        <v>0</v>
      </c>
      <c r="BR1011">
        <f t="shared" si="794"/>
        <v>16.721786059356511</v>
      </c>
      <c r="BU1011">
        <v>1004</v>
      </c>
      <c r="BV1011">
        <v>22.113602554813667</v>
      </c>
      <c r="BW1011">
        <v>20.591991341993879</v>
      </c>
      <c r="BY1011">
        <f t="shared" si="795"/>
        <v>1</v>
      </c>
      <c r="BZ1011">
        <f t="shared" si="796"/>
        <v>0</v>
      </c>
      <c r="CA1011">
        <f t="shared" si="797"/>
        <v>1.5216112128197885</v>
      </c>
      <c r="CD1011">
        <v>1004</v>
      </c>
      <c r="CE1011">
        <v>18.173948568720522</v>
      </c>
      <c r="CF1011">
        <v>11.316666712880952</v>
      </c>
      <c r="CH1011">
        <f t="shared" si="798"/>
        <v>1</v>
      </c>
      <c r="CI1011">
        <f t="shared" si="799"/>
        <v>0</v>
      </c>
      <c r="CJ1011">
        <f t="shared" si="800"/>
        <v>6.8572818558395703</v>
      </c>
      <c r="CM1011">
        <v>1004</v>
      </c>
      <c r="CN1011">
        <v>20.837924792458381</v>
      </c>
      <c r="CO1011">
        <v>12.698485416788611</v>
      </c>
      <c r="CQ1011">
        <f t="shared" si="801"/>
        <v>1</v>
      </c>
      <c r="CR1011">
        <f t="shared" si="802"/>
        <v>0</v>
      </c>
      <c r="CS1011">
        <f t="shared" si="803"/>
        <v>8.1394393756697703</v>
      </c>
      <c r="CV1011">
        <v>1004</v>
      </c>
      <c r="CW1011">
        <v>25.752221326488534</v>
      </c>
      <c r="CX1011">
        <v>18.671608860047016</v>
      </c>
      <c r="CZ1011">
        <f t="shared" si="804"/>
        <v>1</v>
      </c>
      <c r="DA1011">
        <f t="shared" si="805"/>
        <v>0</v>
      </c>
      <c r="DB1011">
        <f t="shared" si="806"/>
        <v>7.0806124664415186</v>
      </c>
      <c r="DE1011">
        <v>1004</v>
      </c>
      <c r="DF1011">
        <v>18.606495937192083</v>
      </c>
      <c r="DG1011">
        <v>13.706670318798317</v>
      </c>
      <c r="DI1011">
        <f t="shared" si="807"/>
        <v>1</v>
      </c>
      <c r="DJ1011">
        <f t="shared" si="808"/>
        <v>0</v>
      </c>
      <c r="DK1011">
        <f t="shared" si="809"/>
        <v>4.8998256183937663</v>
      </c>
      <c r="DN1011">
        <v>1004</v>
      </c>
      <c r="DO1011">
        <v>22.622851195195288</v>
      </c>
      <c r="DP1011">
        <v>19.664687520902778</v>
      </c>
      <c r="DR1011">
        <f t="shared" si="810"/>
        <v>1</v>
      </c>
      <c r="DS1011">
        <f t="shared" si="811"/>
        <v>0</v>
      </c>
      <c r="DT1011">
        <f t="shared" si="812"/>
        <v>2.9581636742925106</v>
      </c>
      <c r="DW1011">
        <v>1004</v>
      </c>
      <c r="DX1011">
        <v>12.447859132196312</v>
      </c>
      <c r="DY1011">
        <v>22.378820657454369</v>
      </c>
      <c r="EA1011">
        <f t="shared" si="813"/>
        <v>0</v>
      </c>
      <c r="EB1011">
        <f t="shared" si="814"/>
        <v>1</v>
      </c>
      <c r="EC1011">
        <f t="shared" si="815"/>
        <v>9.9309615252580574</v>
      </c>
      <c r="EF1011">
        <v>1004</v>
      </c>
      <c r="EG1011">
        <v>21.508005249008249</v>
      </c>
      <c r="EH1011">
        <v>12.928870153599567</v>
      </c>
      <c r="EJ1011">
        <f t="shared" si="816"/>
        <v>1</v>
      </c>
      <c r="EK1011">
        <f t="shared" si="817"/>
        <v>0</v>
      </c>
      <c r="EL1011">
        <f t="shared" si="818"/>
        <v>8.5791350954086827</v>
      </c>
      <c r="EO1011">
        <v>1004</v>
      </c>
      <c r="EP1011">
        <v>25.085003629044149</v>
      </c>
      <c r="EQ1011">
        <v>21.719893622485841</v>
      </c>
      <c r="ES1011">
        <f t="shared" si="819"/>
        <v>1</v>
      </c>
      <c r="ET1011">
        <f t="shared" si="820"/>
        <v>0</v>
      </c>
      <c r="EU1011">
        <f t="shared" si="821"/>
        <v>3.3651100065583073</v>
      </c>
    </row>
    <row r="1012" spans="1:151" x14ac:dyDescent="0.25">
      <c r="A1012">
        <v>1005</v>
      </c>
      <c r="B1012">
        <v>11.551246653626997</v>
      </c>
      <c r="C1012">
        <v>35.351676452228858</v>
      </c>
      <c r="E1012">
        <f t="shared" si="822"/>
        <v>0</v>
      </c>
      <c r="F1012">
        <f t="shared" si="773"/>
        <v>1</v>
      </c>
      <c r="G1012">
        <f t="shared" si="823"/>
        <v>23.800429798601861</v>
      </c>
      <c r="J1012">
        <v>1005</v>
      </c>
      <c r="K1012">
        <v>27.894509309954181</v>
      </c>
      <c r="L1012">
        <v>28.127974686397987</v>
      </c>
      <c r="N1012">
        <f t="shared" si="774"/>
        <v>0</v>
      </c>
      <c r="O1012">
        <f t="shared" si="775"/>
        <v>1</v>
      </c>
      <c r="P1012">
        <f t="shared" si="776"/>
        <v>0.2334653764438066</v>
      </c>
      <c r="S1012">
        <v>1005</v>
      </c>
      <c r="T1012">
        <v>19.718464377613138</v>
      </c>
      <c r="U1012">
        <v>34.805370763231835</v>
      </c>
      <c r="W1012">
        <f t="shared" si="777"/>
        <v>0</v>
      </c>
      <c r="X1012">
        <f t="shared" si="778"/>
        <v>1</v>
      </c>
      <c r="Y1012">
        <f t="shared" si="779"/>
        <v>15.086906385618697</v>
      </c>
      <c r="AB1012">
        <v>1005</v>
      </c>
      <c r="AC1012">
        <v>19.910644015008405</v>
      </c>
      <c r="AD1012">
        <v>17.043580032926197</v>
      </c>
      <c r="AF1012">
        <f t="shared" si="780"/>
        <v>1</v>
      </c>
      <c r="AG1012">
        <f t="shared" si="781"/>
        <v>0</v>
      </c>
      <c r="AH1012">
        <f t="shared" si="782"/>
        <v>2.8670639820822075</v>
      </c>
      <c r="AK1012">
        <v>1005</v>
      </c>
      <c r="AL1012">
        <v>16.085055861184067</v>
      </c>
      <c r="AM1012">
        <v>24.607363778752259</v>
      </c>
      <c r="AO1012">
        <f t="shared" si="783"/>
        <v>0</v>
      </c>
      <c r="AP1012">
        <f t="shared" si="784"/>
        <v>1</v>
      </c>
      <c r="AQ1012">
        <f t="shared" si="785"/>
        <v>8.5223079175681917</v>
      </c>
      <c r="AT1012">
        <v>1005</v>
      </c>
      <c r="AU1012">
        <v>19.615506720268257</v>
      </c>
      <c r="AV1012">
        <v>9.2121990258731081</v>
      </c>
      <c r="AX1012">
        <f t="shared" si="786"/>
        <v>1</v>
      </c>
      <c r="AY1012">
        <f t="shared" si="787"/>
        <v>0</v>
      </c>
      <c r="AZ1012">
        <f t="shared" si="788"/>
        <v>10.403307694395149</v>
      </c>
      <c r="BC1012">
        <v>1005</v>
      </c>
      <c r="BD1012" t="e">
        <v>#N/A</v>
      </c>
      <c r="BE1012" t="e">
        <v>#N/A</v>
      </c>
      <c r="BG1012" t="e">
        <f t="shared" si="789"/>
        <v>#N/A</v>
      </c>
      <c r="BH1012" t="e">
        <f t="shared" si="790"/>
        <v>#N/A</v>
      </c>
      <c r="BI1012" t="e">
        <f t="shared" si="791"/>
        <v>#N/A</v>
      </c>
      <c r="BL1012">
        <v>1005</v>
      </c>
      <c r="BM1012">
        <v>20.967336666683618</v>
      </c>
      <c r="BN1012">
        <v>13.978573503487393</v>
      </c>
      <c r="BP1012">
        <f t="shared" si="792"/>
        <v>1</v>
      </c>
      <c r="BQ1012">
        <f t="shared" si="793"/>
        <v>0</v>
      </c>
      <c r="BR1012">
        <f t="shared" si="794"/>
        <v>6.988763163196225</v>
      </c>
      <c r="BU1012">
        <v>1005</v>
      </c>
      <c r="BV1012">
        <v>16.783740537125539</v>
      </c>
      <c r="BW1012">
        <v>19.741362497537846</v>
      </c>
      <c r="BY1012">
        <f t="shared" si="795"/>
        <v>0</v>
      </c>
      <c r="BZ1012">
        <f t="shared" si="796"/>
        <v>1</v>
      </c>
      <c r="CA1012">
        <f t="shared" si="797"/>
        <v>2.9576219604123075</v>
      </c>
      <c r="CD1012">
        <v>1005</v>
      </c>
      <c r="CE1012">
        <v>24.423868823687251</v>
      </c>
      <c r="CF1012">
        <v>17.624378498999963</v>
      </c>
      <c r="CH1012">
        <f t="shared" si="798"/>
        <v>1</v>
      </c>
      <c r="CI1012">
        <f t="shared" si="799"/>
        <v>0</v>
      </c>
      <c r="CJ1012">
        <f t="shared" si="800"/>
        <v>6.7994903246872873</v>
      </c>
      <c r="CM1012">
        <v>1005</v>
      </c>
      <c r="CN1012">
        <v>20.209298504102826</v>
      </c>
      <c r="CO1012">
        <v>23.303577388328637</v>
      </c>
      <c r="CQ1012">
        <f t="shared" si="801"/>
        <v>0</v>
      </c>
      <c r="CR1012">
        <f t="shared" si="802"/>
        <v>1</v>
      </c>
      <c r="CS1012">
        <f t="shared" si="803"/>
        <v>3.0942788842258118</v>
      </c>
      <c r="CV1012">
        <v>1005</v>
      </c>
      <c r="CW1012">
        <v>19.229158352027518</v>
      </c>
      <c r="CX1012">
        <v>18.619156131692204</v>
      </c>
      <c r="CZ1012">
        <f t="shared" si="804"/>
        <v>1</v>
      </c>
      <c r="DA1012">
        <f t="shared" si="805"/>
        <v>0</v>
      </c>
      <c r="DB1012">
        <f t="shared" si="806"/>
        <v>0.61000222033531415</v>
      </c>
      <c r="DE1012">
        <v>1005</v>
      </c>
      <c r="DF1012">
        <v>26.895805602553025</v>
      </c>
      <c r="DG1012">
        <v>24.41529628671794</v>
      </c>
      <c r="DI1012">
        <f t="shared" si="807"/>
        <v>1</v>
      </c>
      <c r="DJ1012">
        <f t="shared" si="808"/>
        <v>0</v>
      </c>
      <c r="DK1012">
        <f t="shared" si="809"/>
        <v>2.4805093158350857</v>
      </c>
      <c r="DN1012">
        <v>1005</v>
      </c>
      <c r="DO1012">
        <v>21.268596970843561</v>
      </c>
      <c r="DP1012">
        <v>7.873973057065216</v>
      </c>
      <c r="DR1012">
        <f t="shared" si="810"/>
        <v>1</v>
      </c>
      <c r="DS1012">
        <f t="shared" si="811"/>
        <v>0</v>
      </c>
      <c r="DT1012">
        <f t="shared" si="812"/>
        <v>13.394623913778345</v>
      </c>
      <c r="DW1012">
        <v>1005</v>
      </c>
      <c r="DX1012">
        <v>22.546198327379344</v>
      </c>
      <c r="DY1012">
        <v>32.415800791115679</v>
      </c>
      <c r="EA1012">
        <f t="shared" si="813"/>
        <v>0</v>
      </c>
      <c r="EB1012">
        <f t="shared" si="814"/>
        <v>1</v>
      </c>
      <c r="EC1012">
        <f t="shared" si="815"/>
        <v>9.8696024637363351</v>
      </c>
      <c r="EF1012">
        <v>1005</v>
      </c>
      <c r="EG1012">
        <v>22.795402835833364</v>
      </c>
      <c r="EH1012">
        <v>21.828702236573601</v>
      </c>
      <c r="EJ1012">
        <f t="shared" si="816"/>
        <v>1</v>
      </c>
      <c r="EK1012">
        <f t="shared" si="817"/>
        <v>0</v>
      </c>
      <c r="EL1012">
        <f t="shared" si="818"/>
        <v>0.96670059925976304</v>
      </c>
      <c r="EO1012">
        <v>1005</v>
      </c>
      <c r="EP1012">
        <v>20.968249204860005</v>
      </c>
      <c r="EQ1012">
        <v>26.714172675113495</v>
      </c>
      <c r="ES1012">
        <f t="shared" si="819"/>
        <v>0</v>
      </c>
      <c r="ET1012">
        <f t="shared" si="820"/>
        <v>1</v>
      </c>
      <c r="EU1012">
        <f t="shared" si="821"/>
        <v>5.7459234702534907</v>
      </c>
    </row>
    <row r="1013" spans="1:151" x14ac:dyDescent="0.25">
      <c r="A1013">
        <v>1006</v>
      </c>
      <c r="B1013">
        <v>10.371295497708289</v>
      </c>
      <c r="C1013">
        <v>11.121578966839248</v>
      </c>
      <c r="E1013">
        <f t="shared" si="822"/>
        <v>0</v>
      </c>
      <c r="F1013">
        <f t="shared" si="773"/>
        <v>1</v>
      </c>
      <c r="G1013">
        <f t="shared" si="823"/>
        <v>0.75028346913095945</v>
      </c>
      <c r="J1013">
        <v>1006</v>
      </c>
      <c r="K1013">
        <v>22.338731457900188</v>
      </c>
      <c r="L1013">
        <v>20.065317175873812</v>
      </c>
      <c r="N1013">
        <f t="shared" si="774"/>
        <v>1</v>
      </c>
      <c r="O1013">
        <f t="shared" si="775"/>
        <v>0</v>
      </c>
      <c r="P1013">
        <f t="shared" si="776"/>
        <v>2.2734142820263763</v>
      </c>
      <c r="S1013">
        <v>1006</v>
      </c>
      <c r="T1013">
        <v>19.041526995721117</v>
      </c>
      <c r="U1013">
        <v>19.169231497518798</v>
      </c>
      <c r="W1013">
        <f t="shared" si="777"/>
        <v>0</v>
      </c>
      <c r="X1013">
        <f t="shared" si="778"/>
        <v>1</v>
      </c>
      <c r="Y1013">
        <f t="shared" si="779"/>
        <v>0.12770450179768034</v>
      </c>
      <c r="AB1013">
        <v>1006</v>
      </c>
      <c r="AC1013">
        <v>32.267750711452749</v>
      </c>
      <c r="AD1013">
        <v>18.534345138443243</v>
      </c>
      <c r="AF1013">
        <f t="shared" si="780"/>
        <v>1</v>
      </c>
      <c r="AG1013">
        <f t="shared" si="781"/>
        <v>0</v>
      </c>
      <c r="AH1013">
        <f t="shared" si="782"/>
        <v>13.733405573009506</v>
      </c>
      <c r="AK1013">
        <v>1006</v>
      </c>
      <c r="AL1013">
        <v>17.210721926637405</v>
      </c>
      <c r="AM1013">
        <v>26.129220414001274</v>
      </c>
      <c r="AO1013">
        <f t="shared" si="783"/>
        <v>0</v>
      </c>
      <c r="AP1013">
        <f t="shared" si="784"/>
        <v>1</v>
      </c>
      <c r="AQ1013">
        <f t="shared" si="785"/>
        <v>8.9184984873638697</v>
      </c>
      <c r="AT1013">
        <v>1006</v>
      </c>
      <c r="AU1013">
        <v>12.92973241891284</v>
      </c>
      <c r="AV1013">
        <v>29.483830676041499</v>
      </c>
      <c r="AX1013">
        <f t="shared" si="786"/>
        <v>0</v>
      </c>
      <c r="AY1013">
        <f t="shared" si="787"/>
        <v>1</v>
      </c>
      <c r="AZ1013">
        <f t="shared" si="788"/>
        <v>16.554098257128658</v>
      </c>
      <c r="BC1013">
        <v>1006</v>
      </c>
      <c r="BD1013" t="e">
        <v>#N/A</v>
      </c>
      <c r="BE1013" t="e">
        <v>#N/A</v>
      </c>
      <c r="BG1013" t="e">
        <f t="shared" si="789"/>
        <v>#N/A</v>
      </c>
      <c r="BH1013" t="e">
        <f t="shared" si="790"/>
        <v>#N/A</v>
      </c>
      <c r="BI1013" t="e">
        <f t="shared" si="791"/>
        <v>#N/A</v>
      </c>
      <c r="BL1013">
        <v>1006</v>
      </c>
      <c r="BM1013">
        <v>15.409284517150077</v>
      </c>
      <c r="BN1013">
        <v>14.928114052226242</v>
      </c>
      <c r="BP1013">
        <f t="shared" si="792"/>
        <v>1</v>
      </c>
      <c r="BQ1013">
        <f t="shared" si="793"/>
        <v>0</v>
      </c>
      <c r="BR1013">
        <f t="shared" si="794"/>
        <v>0.48117046492383508</v>
      </c>
      <c r="BU1013">
        <v>1006</v>
      </c>
      <c r="BV1013">
        <v>25.208841078056896</v>
      </c>
      <c r="BW1013">
        <v>18.352031635107611</v>
      </c>
      <c r="BY1013">
        <f t="shared" si="795"/>
        <v>1</v>
      </c>
      <c r="BZ1013">
        <f t="shared" si="796"/>
        <v>0</v>
      </c>
      <c r="CA1013">
        <f t="shared" si="797"/>
        <v>6.8568094429492845</v>
      </c>
      <c r="CD1013">
        <v>1006</v>
      </c>
      <c r="CE1013">
        <v>15.366036853330733</v>
      </c>
      <c r="CF1013">
        <v>29.623194866372632</v>
      </c>
      <c r="CH1013">
        <f t="shared" si="798"/>
        <v>0</v>
      </c>
      <c r="CI1013">
        <f t="shared" si="799"/>
        <v>1</v>
      </c>
      <c r="CJ1013">
        <f t="shared" si="800"/>
        <v>14.257158013041899</v>
      </c>
      <c r="CM1013">
        <v>1006</v>
      </c>
      <c r="CN1013">
        <v>19.217179182414171</v>
      </c>
      <c r="CO1013">
        <v>13.279225550808853</v>
      </c>
      <c r="CQ1013">
        <f t="shared" si="801"/>
        <v>1</v>
      </c>
      <c r="CR1013">
        <f t="shared" si="802"/>
        <v>0</v>
      </c>
      <c r="CS1013">
        <f t="shared" si="803"/>
        <v>5.9379536316053176</v>
      </c>
      <c r="CV1013">
        <v>1006</v>
      </c>
      <c r="CW1013">
        <v>22.951981912915166</v>
      </c>
      <c r="CX1013">
        <v>12.735538337193718</v>
      </c>
      <c r="CZ1013">
        <f t="shared" si="804"/>
        <v>1</v>
      </c>
      <c r="DA1013">
        <f t="shared" si="805"/>
        <v>0</v>
      </c>
      <c r="DB1013">
        <f t="shared" si="806"/>
        <v>10.216443575721447</v>
      </c>
      <c r="DE1013">
        <v>1006</v>
      </c>
      <c r="DF1013">
        <v>19.907343497838241</v>
      </c>
      <c r="DG1013">
        <v>21.073822891959527</v>
      </c>
      <c r="DI1013">
        <f t="shared" si="807"/>
        <v>0</v>
      </c>
      <c r="DJ1013">
        <f t="shared" si="808"/>
        <v>1</v>
      </c>
      <c r="DK1013">
        <f t="shared" si="809"/>
        <v>1.1664793941212857</v>
      </c>
      <c r="DN1013">
        <v>1006</v>
      </c>
      <c r="DO1013">
        <v>21.299783337209561</v>
      </c>
      <c r="DP1013">
        <v>22.527861912600063</v>
      </c>
      <c r="DR1013">
        <f t="shared" si="810"/>
        <v>0</v>
      </c>
      <c r="DS1013">
        <f t="shared" si="811"/>
        <v>1</v>
      </c>
      <c r="DT1013">
        <f t="shared" si="812"/>
        <v>1.2280785753905015</v>
      </c>
      <c r="DW1013">
        <v>1006</v>
      </c>
      <c r="DX1013">
        <v>14.204929196018833</v>
      </c>
      <c r="DY1013">
        <v>23.489127927584125</v>
      </c>
      <c r="EA1013">
        <f t="shared" si="813"/>
        <v>0</v>
      </c>
      <c r="EB1013">
        <f t="shared" si="814"/>
        <v>1</v>
      </c>
      <c r="EC1013">
        <f t="shared" si="815"/>
        <v>9.2841987315652919</v>
      </c>
      <c r="EF1013">
        <v>1006</v>
      </c>
      <c r="EG1013">
        <v>25.694157129610865</v>
      </c>
      <c r="EH1013">
        <v>17.931579663317251</v>
      </c>
      <c r="EJ1013">
        <f t="shared" si="816"/>
        <v>1</v>
      </c>
      <c r="EK1013">
        <f t="shared" si="817"/>
        <v>0</v>
      </c>
      <c r="EL1013">
        <f t="shared" si="818"/>
        <v>7.7625774662936138</v>
      </c>
      <c r="EO1013">
        <v>1006</v>
      </c>
      <c r="EP1013">
        <v>22.93831504473296</v>
      </c>
      <c r="EQ1013">
        <v>25.398280730728466</v>
      </c>
      <c r="ES1013">
        <f t="shared" si="819"/>
        <v>0</v>
      </c>
      <c r="ET1013">
        <f t="shared" si="820"/>
        <v>1</v>
      </c>
      <c r="EU1013">
        <f t="shared" si="821"/>
        <v>2.4599656859955061</v>
      </c>
    </row>
    <row r="1014" spans="1:151" x14ac:dyDescent="0.25">
      <c r="A1014">
        <v>1007</v>
      </c>
      <c r="B1014">
        <v>8.2380306512756967</v>
      </c>
      <c r="C1014">
        <v>20.257409750776162</v>
      </c>
      <c r="E1014">
        <f t="shared" si="822"/>
        <v>0</v>
      </c>
      <c r="F1014">
        <f t="shared" si="773"/>
        <v>1</v>
      </c>
      <c r="G1014">
        <f t="shared" si="823"/>
        <v>12.019379099500465</v>
      </c>
      <c r="J1014">
        <v>1007</v>
      </c>
      <c r="K1014">
        <v>13.792897234157047</v>
      </c>
      <c r="L1014">
        <v>15.847454233539191</v>
      </c>
      <c r="N1014">
        <f t="shared" si="774"/>
        <v>0</v>
      </c>
      <c r="O1014">
        <f t="shared" si="775"/>
        <v>1</v>
      </c>
      <c r="P1014">
        <f t="shared" si="776"/>
        <v>2.0545569993821431</v>
      </c>
      <c r="S1014">
        <v>1007</v>
      </c>
      <c r="T1014">
        <v>22.080793601868052</v>
      </c>
      <c r="U1014">
        <v>32.611649417155931</v>
      </c>
      <c r="W1014">
        <f t="shared" si="777"/>
        <v>0</v>
      </c>
      <c r="X1014">
        <f t="shared" si="778"/>
        <v>1</v>
      </c>
      <c r="Y1014">
        <f t="shared" si="779"/>
        <v>10.530855815287879</v>
      </c>
      <c r="AB1014">
        <v>1007</v>
      </c>
      <c r="AC1014">
        <v>24.721282759070192</v>
      </c>
      <c r="AD1014">
        <v>18.79730333920411</v>
      </c>
      <c r="AF1014">
        <f t="shared" si="780"/>
        <v>1</v>
      </c>
      <c r="AG1014">
        <f t="shared" si="781"/>
        <v>0</v>
      </c>
      <c r="AH1014">
        <f t="shared" si="782"/>
        <v>5.9239794198660825</v>
      </c>
      <c r="AK1014">
        <v>1007</v>
      </c>
      <c r="AL1014">
        <v>27.822526697241166</v>
      </c>
      <c r="AM1014">
        <v>45.610836722743315</v>
      </c>
      <c r="AO1014">
        <f t="shared" si="783"/>
        <v>0</v>
      </c>
      <c r="AP1014">
        <f t="shared" si="784"/>
        <v>1</v>
      </c>
      <c r="AQ1014">
        <f t="shared" si="785"/>
        <v>17.788310025502149</v>
      </c>
      <c r="AT1014">
        <v>1007</v>
      </c>
      <c r="AU1014">
        <v>11.581431789613461</v>
      </c>
      <c r="AV1014">
        <v>34.096640576353714</v>
      </c>
      <c r="AX1014">
        <f t="shared" si="786"/>
        <v>0</v>
      </c>
      <c r="AY1014">
        <f t="shared" si="787"/>
        <v>1</v>
      </c>
      <c r="AZ1014">
        <f t="shared" si="788"/>
        <v>22.515208786740253</v>
      </c>
      <c r="BC1014">
        <v>1007</v>
      </c>
      <c r="BD1014" t="e">
        <v>#N/A</v>
      </c>
      <c r="BE1014" t="e">
        <v>#N/A</v>
      </c>
      <c r="BG1014" t="e">
        <f t="shared" si="789"/>
        <v>#N/A</v>
      </c>
      <c r="BH1014" t="e">
        <f t="shared" si="790"/>
        <v>#N/A</v>
      </c>
      <c r="BI1014" t="e">
        <f t="shared" si="791"/>
        <v>#N/A</v>
      </c>
      <c r="BL1014">
        <v>1007</v>
      </c>
      <c r="BM1014">
        <v>26.930741537118699</v>
      </c>
      <c r="BN1014">
        <v>11.173191845848562</v>
      </c>
      <c r="BP1014">
        <f t="shared" si="792"/>
        <v>1</v>
      </c>
      <c r="BQ1014">
        <f t="shared" si="793"/>
        <v>0</v>
      </c>
      <c r="BR1014">
        <f t="shared" si="794"/>
        <v>15.757549691270137</v>
      </c>
      <c r="BU1014">
        <v>1007</v>
      </c>
      <c r="BV1014">
        <v>18.443523510433227</v>
      </c>
      <c r="BW1014">
        <v>21.938516571488016</v>
      </c>
      <c r="BY1014">
        <f t="shared" si="795"/>
        <v>0</v>
      </c>
      <c r="BZ1014">
        <f t="shared" si="796"/>
        <v>1</v>
      </c>
      <c r="CA1014">
        <f t="shared" si="797"/>
        <v>3.4949930610547888</v>
      </c>
      <c r="CD1014">
        <v>1007</v>
      </c>
      <c r="CE1014">
        <v>29.546371305560235</v>
      </c>
      <c r="CF1014">
        <v>7.4953150208449095</v>
      </c>
      <c r="CH1014">
        <f t="shared" si="798"/>
        <v>1</v>
      </c>
      <c r="CI1014">
        <f t="shared" si="799"/>
        <v>0</v>
      </c>
      <c r="CJ1014">
        <f t="shared" si="800"/>
        <v>22.051056284715326</v>
      </c>
      <c r="CM1014">
        <v>1007</v>
      </c>
      <c r="CN1014">
        <v>23.521178340495382</v>
      </c>
      <c r="CO1014">
        <v>24.238144215603089</v>
      </c>
      <c r="CQ1014">
        <f t="shared" si="801"/>
        <v>0</v>
      </c>
      <c r="CR1014">
        <f t="shared" si="802"/>
        <v>1</v>
      </c>
      <c r="CS1014">
        <f t="shared" si="803"/>
        <v>0.71696587510770726</v>
      </c>
      <c r="CV1014">
        <v>1007</v>
      </c>
      <c r="CW1014">
        <v>21.865393747881061</v>
      </c>
      <c r="CX1014">
        <v>17.968666559332835</v>
      </c>
      <c r="CZ1014">
        <f t="shared" si="804"/>
        <v>1</v>
      </c>
      <c r="DA1014">
        <f t="shared" si="805"/>
        <v>0</v>
      </c>
      <c r="DB1014">
        <f t="shared" si="806"/>
        <v>3.8967271885482262</v>
      </c>
      <c r="DE1014">
        <v>1007</v>
      </c>
      <c r="DF1014">
        <v>12.223183707979338</v>
      </c>
      <c r="DG1014">
        <v>31.824442857791851</v>
      </c>
      <c r="DI1014">
        <f t="shared" si="807"/>
        <v>0</v>
      </c>
      <c r="DJ1014">
        <f t="shared" si="808"/>
        <v>1</v>
      </c>
      <c r="DK1014">
        <f t="shared" si="809"/>
        <v>19.601259149812513</v>
      </c>
      <c r="DN1014">
        <v>1007</v>
      </c>
      <c r="DO1014">
        <v>22.892697727678097</v>
      </c>
      <c r="DP1014">
        <v>17.794363589380691</v>
      </c>
      <c r="DR1014">
        <f t="shared" si="810"/>
        <v>1</v>
      </c>
      <c r="DS1014">
        <f t="shared" si="811"/>
        <v>0</v>
      </c>
      <c r="DT1014">
        <f t="shared" si="812"/>
        <v>5.0983341382974068</v>
      </c>
      <c r="DW1014">
        <v>1007</v>
      </c>
      <c r="DX1014">
        <v>17.561399570087961</v>
      </c>
      <c r="DY1014">
        <v>14.763056129081555</v>
      </c>
      <c r="EA1014">
        <f t="shared" si="813"/>
        <v>1</v>
      </c>
      <c r="EB1014">
        <f t="shared" si="814"/>
        <v>0</v>
      </c>
      <c r="EC1014">
        <f t="shared" si="815"/>
        <v>2.7983434410064056</v>
      </c>
      <c r="EF1014">
        <v>1007</v>
      </c>
      <c r="EG1014">
        <v>20.258752801431697</v>
      </c>
      <c r="EH1014">
        <v>14.540375513969199</v>
      </c>
      <c r="EJ1014">
        <f t="shared" si="816"/>
        <v>1</v>
      </c>
      <c r="EK1014">
        <f t="shared" si="817"/>
        <v>0</v>
      </c>
      <c r="EL1014">
        <f t="shared" si="818"/>
        <v>5.7183772874624985</v>
      </c>
      <c r="EO1014">
        <v>1007</v>
      </c>
      <c r="EP1014">
        <v>18.421317524576946</v>
      </c>
      <c r="EQ1014">
        <v>42.013463940680211</v>
      </c>
      <c r="ES1014">
        <f t="shared" si="819"/>
        <v>0</v>
      </c>
      <c r="ET1014">
        <f t="shared" si="820"/>
        <v>1</v>
      </c>
      <c r="EU1014">
        <f t="shared" si="821"/>
        <v>23.592146416103265</v>
      </c>
    </row>
    <row r="1015" spans="1:151" x14ac:dyDescent="0.25">
      <c r="A1015">
        <v>1008</v>
      </c>
      <c r="B1015">
        <v>10.567716319643919</v>
      </c>
      <c r="C1015">
        <v>16.593649458819314</v>
      </c>
      <c r="E1015">
        <f t="shared" si="822"/>
        <v>0</v>
      </c>
      <c r="F1015">
        <f t="shared" si="773"/>
        <v>1</v>
      </c>
      <c r="G1015">
        <f t="shared" si="823"/>
        <v>6.025933139175395</v>
      </c>
      <c r="J1015">
        <v>1008</v>
      </c>
      <c r="K1015">
        <v>25.050508804466538</v>
      </c>
      <c r="L1015">
        <v>27.770604049603246</v>
      </c>
      <c r="N1015">
        <f t="shared" si="774"/>
        <v>0</v>
      </c>
      <c r="O1015">
        <f t="shared" si="775"/>
        <v>1</v>
      </c>
      <c r="P1015">
        <f t="shared" si="776"/>
        <v>2.720095245136708</v>
      </c>
      <c r="S1015">
        <v>1008</v>
      </c>
      <c r="T1015">
        <v>17.290485255593655</v>
      </c>
      <c r="U1015">
        <v>26.015519074136023</v>
      </c>
      <c r="W1015">
        <f t="shared" si="777"/>
        <v>0</v>
      </c>
      <c r="X1015">
        <f t="shared" si="778"/>
        <v>1</v>
      </c>
      <c r="Y1015">
        <f t="shared" si="779"/>
        <v>8.7250338185423679</v>
      </c>
      <c r="AB1015">
        <v>1008</v>
      </c>
      <c r="AC1015">
        <v>25.137101205909023</v>
      </c>
      <c r="AD1015">
        <v>17.281175915879142</v>
      </c>
      <c r="AF1015">
        <f t="shared" si="780"/>
        <v>1</v>
      </c>
      <c r="AG1015">
        <f t="shared" si="781"/>
        <v>0</v>
      </c>
      <c r="AH1015">
        <f t="shared" si="782"/>
        <v>7.8559252900298802</v>
      </c>
      <c r="AK1015">
        <v>1008</v>
      </c>
      <c r="AL1015">
        <v>22.965871854715424</v>
      </c>
      <c r="AM1015">
        <v>10.850755224902151</v>
      </c>
      <c r="AO1015">
        <f t="shared" si="783"/>
        <v>1</v>
      </c>
      <c r="AP1015">
        <f t="shared" si="784"/>
        <v>0</v>
      </c>
      <c r="AQ1015">
        <f t="shared" si="785"/>
        <v>12.115116629813272</v>
      </c>
      <c r="AT1015">
        <v>1008</v>
      </c>
      <c r="AU1015">
        <v>17.551238189594116</v>
      </c>
      <c r="AV1015">
        <v>21.897620823123969</v>
      </c>
      <c r="AX1015">
        <f t="shared" si="786"/>
        <v>0</v>
      </c>
      <c r="AY1015">
        <f t="shared" si="787"/>
        <v>1</v>
      </c>
      <c r="AZ1015">
        <f t="shared" si="788"/>
        <v>4.3463826335298528</v>
      </c>
      <c r="BC1015">
        <v>1008</v>
      </c>
      <c r="BD1015" t="e">
        <v>#N/A</v>
      </c>
      <c r="BE1015" t="e">
        <v>#N/A</v>
      </c>
      <c r="BG1015" t="e">
        <f t="shared" si="789"/>
        <v>#N/A</v>
      </c>
      <c r="BH1015" t="e">
        <f t="shared" si="790"/>
        <v>#N/A</v>
      </c>
      <c r="BI1015" t="e">
        <f t="shared" si="791"/>
        <v>#N/A</v>
      </c>
      <c r="BL1015">
        <v>1008</v>
      </c>
      <c r="BM1015">
        <v>36.886191384507306</v>
      </c>
      <c r="BN1015">
        <v>8.3831007658444019</v>
      </c>
      <c r="BP1015">
        <f t="shared" si="792"/>
        <v>1</v>
      </c>
      <c r="BQ1015">
        <f t="shared" si="793"/>
        <v>0</v>
      </c>
      <c r="BR1015">
        <f t="shared" si="794"/>
        <v>28.503090618662903</v>
      </c>
      <c r="BU1015">
        <v>1008</v>
      </c>
      <c r="BV1015">
        <v>22.504991469239275</v>
      </c>
      <c r="BW1015">
        <v>25.105117108781229</v>
      </c>
      <c r="BY1015">
        <f t="shared" si="795"/>
        <v>0</v>
      </c>
      <c r="BZ1015">
        <f t="shared" si="796"/>
        <v>1</v>
      </c>
      <c r="CA1015">
        <f t="shared" si="797"/>
        <v>2.6001256395419539</v>
      </c>
      <c r="CD1015">
        <v>1008</v>
      </c>
      <c r="CE1015">
        <v>13.072577848525867</v>
      </c>
      <c r="CF1015">
        <v>27.375793452245006</v>
      </c>
      <c r="CH1015">
        <f t="shared" si="798"/>
        <v>0</v>
      </c>
      <c r="CI1015">
        <f t="shared" si="799"/>
        <v>1</v>
      </c>
      <c r="CJ1015">
        <f t="shared" si="800"/>
        <v>14.303215603719138</v>
      </c>
      <c r="CM1015">
        <v>1008</v>
      </c>
      <c r="CN1015">
        <v>14.786663413705067</v>
      </c>
      <c r="CO1015">
        <v>18.769870131271858</v>
      </c>
      <c r="CQ1015">
        <f t="shared" si="801"/>
        <v>0</v>
      </c>
      <c r="CR1015">
        <f t="shared" si="802"/>
        <v>1</v>
      </c>
      <c r="CS1015">
        <f t="shared" si="803"/>
        <v>3.9832067175667909</v>
      </c>
      <c r="CV1015">
        <v>1008</v>
      </c>
      <c r="CW1015">
        <v>21.397421211030505</v>
      </c>
      <c r="CX1015">
        <v>12.474198829546257</v>
      </c>
      <c r="CZ1015">
        <f t="shared" si="804"/>
        <v>1</v>
      </c>
      <c r="DA1015">
        <f t="shared" si="805"/>
        <v>0</v>
      </c>
      <c r="DB1015">
        <f t="shared" si="806"/>
        <v>8.9232223814842477</v>
      </c>
      <c r="DE1015">
        <v>1008</v>
      </c>
      <c r="DF1015">
        <v>12.703575561733327</v>
      </c>
      <c r="DG1015">
        <v>20.060290024826791</v>
      </c>
      <c r="DI1015">
        <f t="shared" si="807"/>
        <v>0</v>
      </c>
      <c r="DJ1015">
        <f t="shared" si="808"/>
        <v>1</v>
      </c>
      <c r="DK1015">
        <f t="shared" si="809"/>
        <v>7.3567144630934642</v>
      </c>
      <c r="DN1015">
        <v>1008</v>
      </c>
      <c r="DO1015">
        <v>21.609561509573243</v>
      </c>
      <c r="DP1015">
        <v>15.802904648596728</v>
      </c>
      <c r="DR1015">
        <f t="shared" si="810"/>
        <v>1</v>
      </c>
      <c r="DS1015">
        <f t="shared" si="811"/>
        <v>0</v>
      </c>
      <c r="DT1015">
        <f t="shared" si="812"/>
        <v>5.8066568609765152</v>
      </c>
      <c r="DW1015">
        <v>1008</v>
      </c>
      <c r="DX1015">
        <v>13.344688499438071</v>
      </c>
      <c r="DY1015">
        <v>20.94800816593569</v>
      </c>
      <c r="EA1015">
        <f t="shared" si="813"/>
        <v>0</v>
      </c>
      <c r="EB1015">
        <f t="shared" si="814"/>
        <v>1</v>
      </c>
      <c r="EC1015">
        <f t="shared" si="815"/>
        <v>7.6033196664976188</v>
      </c>
      <c r="EF1015">
        <v>1008</v>
      </c>
      <c r="EG1015">
        <v>21.758040762191257</v>
      </c>
      <c r="EH1015">
        <v>15.31580661551836</v>
      </c>
      <c r="EJ1015">
        <f t="shared" si="816"/>
        <v>1</v>
      </c>
      <c r="EK1015">
        <f t="shared" si="817"/>
        <v>0</v>
      </c>
      <c r="EL1015">
        <f t="shared" si="818"/>
        <v>6.442234146672897</v>
      </c>
      <c r="EO1015">
        <v>1008</v>
      </c>
      <c r="EP1015">
        <v>18.781350556124245</v>
      </c>
      <c r="EQ1015">
        <v>40.663748442149362</v>
      </c>
      <c r="ES1015">
        <f t="shared" si="819"/>
        <v>0</v>
      </c>
      <c r="ET1015">
        <f t="shared" si="820"/>
        <v>1</v>
      </c>
      <c r="EU1015">
        <f t="shared" si="821"/>
        <v>21.882397886025117</v>
      </c>
    </row>
    <row r="1016" spans="1:151" x14ac:dyDescent="0.25">
      <c r="A1016">
        <v>1009</v>
      </c>
      <c r="B1016">
        <v>11.764525850063583</v>
      </c>
      <c r="C1016">
        <v>55.346998277493896</v>
      </c>
      <c r="E1016">
        <f t="shared" si="822"/>
        <v>0</v>
      </c>
      <c r="F1016">
        <f t="shared" si="773"/>
        <v>1</v>
      </c>
      <c r="G1016">
        <f t="shared" si="823"/>
        <v>43.582472427430311</v>
      </c>
      <c r="J1016">
        <v>1009</v>
      </c>
      <c r="K1016">
        <v>22.757124310941169</v>
      </c>
      <c r="L1016">
        <v>16.209154185247421</v>
      </c>
      <c r="N1016">
        <f t="shared" si="774"/>
        <v>1</v>
      </c>
      <c r="O1016">
        <f t="shared" si="775"/>
        <v>0</v>
      </c>
      <c r="P1016">
        <f t="shared" si="776"/>
        <v>6.5479701256937481</v>
      </c>
      <c r="S1016">
        <v>1009</v>
      </c>
      <c r="T1016">
        <v>15.735895743499006</v>
      </c>
      <c r="U1016">
        <v>18.198524230307967</v>
      </c>
      <c r="W1016">
        <f t="shared" si="777"/>
        <v>0</v>
      </c>
      <c r="X1016">
        <f t="shared" si="778"/>
        <v>1</v>
      </c>
      <c r="Y1016">
        <f t="shared" si="779"/>
        <v>2.4626284868089616</v>
      </c>
      <c r="AB1016">
        <v>1009</v>
      </c>
      <c r="AC1016">
        <v>18.463545802085832</v>
      </c>
      <c r="AD1016">
        <v>15.716232090585324</v>
      </c>
      <c r="AF1016">
        <f t="shared" si="780"/>
        <v>1</v>
      </c>
      <c r="AG1016">
        <f t="shared" si="781"/>
        <v>0</v>
      </c>
      <c r="AH1016">
        <f t="shared" si="782"/>
        <v>2.7473137115005084</v>
      </c>
      <c r="AK1016">
        <v>1009</v>
      </c>
      <c r="AL1016">
        <v>22.690871801412126</v>
      </c>
      <c r="AM1016">
        <v>23.896276037298769</v>
      </c>
      <c r="AO1016">
        <f t="shared" si="783"/>
        <v>0</v>
      </c>
      <c r="AP1016">
        <f t="shared" si="784"/>
        <v>1</v>
      </c>
      <c r="AQ1016">
        <f t="shared" si="785"/>
        <v>1.2054042358866432</v>
      </c>
      <c r="AT1016">
        <v>1009</v>
      </c>
      <c r="AU1016">
        <v>19.542654723350644</v>
      </c>
      <c r="AV1016">
        <v>26.844309400693263</v>
      </c>
      <c r="AX1016">
        <f t="shared" si="786"/>
        <v>0</v>
      </c>
      <c r="AY1016">
        <f t="shared" si="787"/>
        <v>1</v>
      </c>
      <c r="AZ1016">
        <f t="shared" si="788"/>
        <v>7.3016546773426185</v>
      </c>
      <c r="BC1016">
        <v>1009</v>
      </c>
      <c r="BD1016" t="e">
        <v>#N/A</v>
      </c>
      <c r="BE1016" t="e">
        <v>#N/A</v>
      </c>
      <c r="BG1016" t="e">
        <f t="shared" si="789"/>
        <v>#N/A</v>
      </c>
      <c r="BH1016" t="e">
        <f t="shared" si="790"/>
        <v>#N/A</v>
      </c>
      <c r="BI1016" t="e">
        <f t="shared" si="791"/>
        <v>#N/A</v>
      </c>
      <c r="BL1016">
        <v>1009</v>
      </c>
      <c r="BM1016">
        <v>26.956229303031748</v>
      </c>
      <c r="BN1016">
        <v>12.348838827409246</v>
      </c>
      <c r="BP1016">
        <f t="shared" si="792"/>
        <v>1</v>
      </c>
      <c r="BQ1016">
        <f t="shared" si="793"/>
        <v>0</v>
      </c>
      <c r="BR1016">
        <f t="shared" si="794"/>
        <v>14.607390475622502</v>
      </c>
      <c r="BU1016">
        <v>1009</v>
      </c>
      <c r="BV1016">
        <v>24.916223826334779</v>
      </c>
      <c r="BW1016">
        <v>21.926265968691919</v>
      </c>
      <c r="BY1016">
        <f t="shared" si="795"/>
        <v>1</v>
      </c>
      <c r="BZ1016">
        <f t="shared" si="796"/>
        <v>0</v>
      </c>
      <c r="CA1016">
        <f t="shared" si="797"/>
        <v>2.9899578576428603</v>
      </c>
      <c r="CD1016">
        <v>1009</v>
      </c>
      <c r="CE1016">
        <v>14.099475936144671</v>
      </c>
      <c r="CF1016">
        <v>39.141024509097292</v>
      </c>
      <c r="CH1016">
        <f t="shared" si="798"/>
        <v>0</v>
      </c>
      <c r="CI1016">
        <f t="shared" si="799"/>
        <v>1</v>
      </c>
      <c r="CJ1016">
        <f t="shared" si="800"/>
        <v>25.041548572952621</v>
      </c>
      <c r="CM1016">
        <v>1009</v>
      </c>
      <c r="CN1016">
        <v>21.967294960164146</v>
      </c>
      <c r="CO1016">
        <v>19.010363984191983</v>
      </c>
      <c r="CQ1016">
        <f t="shared" si="801"/>
        <v>1</v>
      </c>
      <c r="CR1016">
        <f t="shared" si="802"/>
        <v>0</v>
      </c>
      <c r="CS1016">
        <f t="shared" si="803"/>
        <v>2.9569309759721634</v>
      </c>
      <c r="CV1016">
        <v>1009</v>
      </c>
      <c r="CW1016">
        <v>19.853763697542018</v>
      </c>
      <c r="CX1016">
        <v>18.589614032466464</v>
      </c>
      <c r="CZ1016">
        <f t="shared" si="804"/>
        <v>1</v>
      </c>
      <c r="DA1016">
        <f t="shared" si="805"/>
        <v>0</v>
      </c>
      <c r="DB1016">
        <f t="shared" si="806"/>
        <v>1.2641496650755535</v>
      </c>
      <c r="DE1016">
        <v>1009</v>
      </c>
      <c r="DF1016">
        <v>24.669958408691876</v>
      </c>
      <c r="DG1016">
        <v>23.779076193382025</v>
      </c>
      <c r="DI1016">
        <f t="shared" si="807"/>
        <v>1</v>
      </c>
      <c r="DJ1016">
        <f t="shared" si="808"/>
        <v>0</v>
      </c>
      <c r="DK1016">
        <f t="shared" si="809"/>
        <v>0.89088221530985123</v>
      </c>
      <c r="DN1016">
        <v>1009</v>
      </c>
      <c r="DO1016">
        <v>22.831231308678742</v>
      </c>
      <c r="DP1016">
        <v>9.8273061998581177</v>
      </c>
      <c r="DR1016">
        <f t="shared" si="810"/>
        <v>1</v>
      </c>
      <c r="DS1016">
        <f t="shared" si="811"/>
        <v>0</v>
      </c>
      <c r="DT1016">
        <f t="shared" si="812"/>
        <v>13.003925108820624</v>
      </c>
      <c r="DW1016">
        <v>1009</v>
      </c>
      <c r="DX1016">
        <v>20.581470979494522</v>
      </c>
      <c r="DY1016">
        <v>29.177036031978705</v>
      </c>
      <c r="EA1016">
        <f t="shared" si="813"/>
        <v>0</v>
      </c>
      <c r="EB1016">
        <f t="shared" si="814"/>
        <v>1</v>
      </c>
      <c r="EC1016">
        <f t="shared" si="815"/>
        <v>8.5955650524841829</v>
      </c>
      <c r="EF1016">
        <v>1009</v>
      </c>
      <c r="EG1016">
        <v>20.738632964238299</v>
      </c>
      <c r="EH1016">
        <v>14.417375063918874</v>
      </c>
      <c r="EJ1016">
        <f t="shared" si="816"/>
        <v>1</v>
      </c>
      <c r="EK1016">
        <f t="shared" si="817"/>
        <v>0</v>
      </c>
      <c r="EL1016">
        <f t="shared" si="818"/>
        <v>6.3212579003194254</v>
      </c>
      <c r="EO1016">
        <v>1009</v>
      </c>
      <c r="EP1016">
        <v>19.373857904741733</v>
      </c>
      <c r="EQ1016">
        <v>26.131685147111824</v>
      </c>
      <c r="ES1016">
        <f t="shared" si="819"/>
        <v>0</v>
      </c>
      <c r="ET1016">
        <f t="shared" si="820"/>
        <v>1</v>
      </c>
      <c r="EU1016">
        <f t="shared" si="821"/>
        <v>6.7578272423700909</v>
      </c>
    </row>
    <row r="1017" spans="1:151" x14ac:dyDescent="0.25">
      <c r="A1017">
        <v>1010</v>
      </c>
      <c r="B1017">
        <v>11.153477681660505</v>
      </c>
      <c r="C1017">
        <v>28.958217330041109</v>
      </c>
      <c r="E1017">
        <f t="shared" si="822"/>
        <v>0</v>
      </c>
      <c r="F1017">
        <f t="shared" si="773"/>
        <v>1</v>
      </c>
      <c r="G1017">
        <f t="shared" si="823"/>
        <v>17.804739648380604</v>
      </c>
      <c r="J1017">
        <v>1010</v>
      </c>
      <c r="K1017">
        <v>20.96127636811234</v>
      </c>
      <c r="L1017">
        <v>25.317259716352929</v>
      </c>
      <c r="N1017">
        <f t="shared" si="774"/>
        <v>0</v>
      </c>
      <c r="O1017">
        <f t="shared" si="775"/>
        <v>1</v>
      </c>
      <c r="P1017">
        <f t="shared" si="776"/>
        <v>4.3559833482405885</v>
      </c>
      <c r="S1017">
        <v>1010</v>
      </c>
      <c r="T1017">
        <v>19.882275824081447</v>
      </c>
      <c r="U1017">
        <v>41.278008482316004</v>
      </c>
      <c r="W1017">
        <f t="shared" si="777"/>
        <v>0</v>
      </c>
      <c r="X1017">
        <f t="shared" si="778"/>
        <v>1</v>
      </c>
      <c r="Y1017">
        <f t="shared" si="779"/>
        <v>21.395732658234557</v>
      </c>
      <c r="AB1017">
        <v>1010</v>
      </c>
      <c r="AC1017">
        <v>17.050124050012535</v>
      </c>
      <c r="AD1017">
        <v>17.560047115458833</v>
      </c>
      <c r="AF1017">
        <f t="shared" si="780"/>
        <v>0</v>
      </c>
      <c r="AG1017">
        <f t="shared" si="781"/>
        <v>1</v>
      </c>
      <c r="AH1017">
        <f t="shared" si="782"/>
        <v>0.50992306544629784</v>
      </c>
      <c r="AK1017">
        <v>1010</v>
      </c>
      <c r="AL1017">
        <v>27.137234097995943</v>
      </c>
      <c r="AM1017">
        <v>37.222008267058058</v>
      </c>
      <c r="AO1017">
        <f t="shared" si="783"/>
        <v>0</v>
      </c>
      <c r="AP1017">
        <f t="shared" si="784"/>
        <v>1</v>
      </c>
      <c r="AQ1017">
        <f t="shared" si="785"/>
        <v>10.084774169062115</v>
      </c>
      <c r="AT1017">
        <v>1010</v>
      </c>
      <c r="AU1017">
        <v>16.111065054044868</v>
      </c>
      <c r="AV1017">
        <v>14.964238540018661</v>
      </c>
      <c r="AX1017">
        <f t="shared" si="786"/>
        <v>1</v>
      </c>
      <c r="AY1017">
        <f t="shared" si="787"/>
        <v>0</v>
      </c>
      <c r="AZ1017">
        <f t="shared" si="788"/>
        <v>1.1468265140262073</v>
      </c>
      <c r="BC1017">
        <v>1010</v>
      </c>
      <c r="BD1017" t="e">
        <v>#N/A</v>
      </c>
      <c r="BE1017" t="e">
        <v>#N/A</v>
      </c>
      <c r="BG1017" t="e">
        <f t="shared" si="789"/>
        <v>#N/A</v>
      </c>
      <c r="BH1017" t="e">
        <f t="shared" si="790"/>
        <v>#N/A</v>
      </c>
      <c r="BI1017" t="e">
        <f t="shared" si="791"/>
        <v>#N/A</v>
      </c>
      <c r="BL1017">
        <v>1010</v>
      </c>
      <c r="BM1017">
        <v>24.094793160680624</v>
      </c>
      <c r="BN1017">
        <v>9.3614657144098317</v>
      </c>
      <c r="BP1017">
        <f t="shared" si="792"/>
        <v>1</v>
      </c>
      <c r="BQ1017">
        <f t="shared" si="793"/>
        <v>0</v>
      </c>
      <c r="BR1017">
        <f t="shared" si="794"/>
        <v>14.733327446270792</v>
      </c>
      <c r="BU1017">
        <v>1010</v>
      </c>
      <c r="BV1017">
        <v>15.511647119957306</v>
      </c>
      <c r="BW1017">
        <v>33.034461634930416</v>
      </c>
      <c r="BY1017">
        <f t="shared" si="795"/>
        <v>0</v>
      </c>
      <c r="BZ1017">
        <f t="shared" si="796"/>
        <v>1</v>
      </c>
      <c r="CA1017">
        <f t="shared" si="797"/>
        <v>17.52281451497311</v>
      </c>
      <c r="CD1017">
        <v>1010</v>
      </c>
      <c r="CE1017">
        <v>8.3428809288509171</v>
      </c>
      <c r="CF1017">
        <v>31.051574657358334</v>
      </c>
      <c r="CH1017">
        <f t="shared" si="798"/>
        <v>0</v>
      </c>
      <c r="CI1017">
        <f t="shared" si="799"/>
        <v>1</v>
      </c>
      <c r="CJ1017">
        <f t="shared" si="800"/>
        <v>22.708693728507416</v>
      </c>
      <c r="CM1017">
        <v>1010</v>
      </c>
      <c r="CN1017">
        <v>18.539248831475337</v>
      </c>
      <c r="CO1017">
        <v>17.346645172673693</v>
      </c>
      <c r="CQ1017">
        <f t="shared" si="801"/>
        <v>1</v>
      </c>
      <c r="CR1017">
        <f t="shared" si="802"/>
        <v>0</v>
      </c>
      <c r="CS1017">
        <f t="shared" si="803"/>
        <v>1.1926036588016444</v>
      </c>
      <c r="CV1017">
        <v>1010</v>
      </c>
      <c r="CW1017">
        <v>23.917104728496074</v>
      </c>
      <c r="CX1017">
        <v>16.363959439709948</v>
      </c>
      <c r="CZ1017">
        <f t="shared" si="804"/>
        <v>1</v>
      </c>
      <c r="DA1017">
        <f t="shared" si="805"/>
        <v>0</v>
      </c>
      <c r="DB1017">
        <f t="shared" si="806"/>
        <v>7.5531452887861263</v>
      </c>
      <c r="DE1017">
        <v>1010</v>
      </c>
      <c r="DF1017">
        <v>36.403394943024331</v>
      </c>
      <c r="DG1017">
        <v>13.216952515353245</v>
      </c>
      <c r="DI1017">
        <f t="shared" si="807"/>
        <v>1</v>
      </c>
      <c r="DJ1017">
        <f t="shared" si="808"/>
        <v>0</v>
      </c>
      <c r="DK1017">
        <f t="shared" si="809"/>
        <v>23.186442427671086</v>
      </c>
      <c r="DN1017">
        <v>1010</v>
      </c>
      <c r="DO1017">
        <v>19.622545966221686</v>
      </c>
      <c r="DP1017">
        <v>21.519549313212924</v>
      </c>
      <c r="DR1017">
        <f t="shared" si="810"/>
        <v>0</v>
      </c>
      <c r="DS1017">
        <f t="shared" si="811"/>
        <v>1</v>
      </c>
      <c r="DT1017">
        <f t="shared" si="812"/>
        <v>1.8970033469912373</v>
      </c>
      <c r="DW1017">
        <v>1010</v>
      </c>
      <c r="DX1017">
        <v>6.7985769756877055</v>
      </c>
      <c r="DY1017">
        <v>15.768223578093679</v>
      </c>
      <c r="EA1017">
        <f t="shared" si="813"/>
        <v>0</v>
      </c>
      <c r="EB1017">
        <f t="shared" si="814"/>
        <v>1</v>
      </c>
      <c r="EC1017">
        <f t="shared" si="815"/>
        <v>8.9696466024059731</v>
      </c>
      <c r="EF1017">
        <v>1010</v>
      </c>
      <c r="EG1017">
        <v>26.202980238144548</v>
      </c>
      <c r="EH1017">
        <v>11.270276450507753</v>
      </c>
      <c r="EJ1017">
        <f t="shared" si="816"/>
        <v>1</v>
      </c>
      <c r="EK1017">
        <f t="shared" si="817"/>
        <v>0</v>
      </c>
      <c r="EL1017">
        <f t="shared" si="818"/>
        <v>14.932703787636795</v>
      </c>
      <c r="EO1017">
        <v>1010</v>
      </c>
      <c r="EP1017">
        <v>25.03469328518883</v>
      </c>
      <c r="EQ1017">
        <v>26.796942586515915</v>
      </c>
      <c r="ES1017">
        <f t="shared" si="819"/>
        <v>0</v>
      </c>
      <c r="ET1017">
        <f t="shared" si="820"/>
        <v>1</v>
      </c>
      <c r="EU1017">
        <f t="shared" si="821"/>
        <v>1.7622493013270848</v>
      </c>
    </row>
    <row r="1018" spans="1:151" x14ac:dyDescent="0.25">
      <c r="A1018">
        <v>1011</v>
      </c>
      <c r="B1018">
        <v>12.027007104839369</v>
      </c>
      <c r="C1018">
        <v>48.323604511122618</v>
      </c>
      <c r="E1018">
        <f t="shared" si="822"/>
        <v>0</v>
      </c>
      <c r="F1018">
        <f t="shared" si="773"/>
        <v>1</v>
      </c>
      <c r="G1018">
        <f t="shared" si="823"/>
        <v>36.296597406283247</v>
      </c>
      <c r="J1018">
        <v>1011</v>
      </c>
      <c r="K1018">
        <v>21.514924856526878</v>
      </c>
      <c r="L1018">
        <v>10.391396790227493</v>
      </c>
      <c r="N1018">
        <f t="shared" si="774"/>
        <v>1</v>
      </c>
      <c r="O1018">
        <f t="shared" si="775"/>
        <v>0</v>
      </c>
      <c r="P1018">
        <f t="shared" si="776"/>
        <v>11.123528066299386</v>
      </c>
      <c r="S1018">
        <v>1011</v>
      </c>
      <c r="T1018">
        <v>21.320860691478153</v>
      </c>
      <c r="U1018">
        <v>49.216964879403875</v>
      </c>
      <c r="W1018">
        <f t="shared" si="777"/>
        <v>0</v>
      </c>
      <c r="X1018">
        <f t="shared" si="778"/>
        <v>1</v>
      </c>
      <c r="Y1018">
        <f t="shared" si="779"/>
        <v>27.896104187925722</v>
      </c>
      <c r="AB1018">
        <v>1011</v>
      </c>
      <c r="AC1018">
        <v>28.856278892262232</v>
      </c>
      <c r="AD1018">
        <v>17.141748513599072</v>
      </c>
      <c r="AF1018">
        <f t="shared" si="780"/>
        <v>1</v>
      </c>
      <c r="AG1018">
        <f t="shared" si="781"/>
        <v>0</v>
      </c>
      <c r="AH1018">
        <f t="shared" si="782"/>
        <v>11.714530378663159</v>
      </c>
      <c r="AK1018">
        <v>1011</v>
      </c>
      <c r="AL1018">
        <v>25.178561353687808</v>
      </c>
      <c r="AM1018">
        <v>35.791853345726899</v>
      </c>
      <c r="AO1018">
        <f t="shared" si="783"/>
        <v>0</v>
      </c>
      <c r="AP1018">
        <f t="shared" si="784"/>
        <v>1</v>
      </c>
      <c r="AQ1018">
        <f t="shared" si="785"/>
        <v>10.613291992039091</v>
      </c>
      <c r="AT1018">
        <v>1011</v>
      </c>
      <c r="AU1018">
        <v>19.29037123423003</v>
      </c>
      <c r="AV1018">
        <v>24.744226660263816</v>
      </c>
      <c r="AX1018">
        <f t="shared" si="786"/>
        <v>0</v>
      </c>
      <c r="AY1018">
        <f t="shared" si="787"/>
        <v>1</v>
      </c>
      <c r="AZ1018">
        <f t="shared" si="788"/>
        <v>5.4538554260337868</v>
      </c>
      <c r="BC1018">
        <v>1011</v>
      </c>
      <c r="BD1018" t="e">
        <v>#N/A</v>
      </c>
      <c r="BE1018" t="e">
        <v>#N/A</v>
      </c>
      <c r="BG1018" t="e">
        <f t="shared" si="789"/>
        <v>#N/A</v>
      </c>
      <c r="BH1018" t="e">
        <f t="shared" si="790"/>
        <v>#N/A</v>
      </c>
      <c r="BI1018" t="e">
        <f t="shared" si="791"/>
        <v>#N/A</v>
      </c>
      <c r="BL1018">
        <v>1011</v>
      </c>
      <c r="BM1018">
        <v>21.431005477223099</v>
      </c>
      <c r="BN1018">
        <v>8.2820994941397039</v>
      </c>
      <c r="BP1018">
        <f t="shared" si="792"/>
        <v>1</v>
      </c>
      <c r="BQ1018">
        <f t="shared" si="793"/>
        <v>0</v>
      </c>
      <c r="BR1018">
        <f t="shared" si="794"/>
        <v>13.148905983083395</v>
      </c>
      <c r="BU1018">
        <v>1011</v>
      </c>
      <c r="BV1018">
        <v>16.145079354214623</v>
      </c>
      <c r="BW1018">
        <v>32.047412272729375</v>
      </c>
      <c r="BY1018">
        <f t="shared" si="795"/>
        <v>0</v>
      </c>
      <c r="BZ1018">
        <f t="shared" si="796"/>
        <v>1</v>
      </c>
      <c r="CA1018">
        <f t="shared" si="797"/>
        <v>15.902332918514752</v>
      </c>
      <c r="CD1018">
        <v>1011</v>
      </c>
      <c r="CE1018">
        <v>19.039367967398753</v>
      </c>
      <c r="CF1018">
        <v>37.450063139760225</v>
      </c>
      <c r="CH1018">
        <f t="shared" si="798"/>
        <v>0</v>
      </c>
      <c r="CI1018">
        <f t="shared" si="799"/>
        <v>1</v>
      </c>
      <c r="CJ1018">
        <f t="shared" si="800"/>
        <v>18.410695172361471</v>
      </c>
      <c r="CM1018">
        <v>1011</v>
      </c>
      <c r="CN1018">
        <v>21.606291976923583</v>
      </c>
      <c r="CO1018">
        <v>39.950916874527216</v>
      </c>
      <c r="CQ1018">
        <f t="shared" si="801"/>
        <v>0</v>
      </c>
      <c r="CR1018">
        <f t="shared" si="802"/>
        <v>1</v>
      </c>
      <c r="CS1018">
        <f t="shared" si="803"/>
        <v>18.344624897603634</v>
      </c>
      <c r="CV1018">
        <v>1011</v>
      </c>
      <c r="CW1018">
        <v>19.601994802969152</v>
      </c>
      <c r="CX1018">
        <v>15.170576322437823</v>
      </c>
      <c r="CZ1018">
        <f t="shared" si="804"/>
        <v>1</v>
      </c>
      <c r="DA1018">
        <f t="shared" si="805"/>
        <v>0</v>
      </c>
      <c r="DB1018">
        <f t="shared" si="806"/>
        <v>4.4314184805313293</v>
      </c>
      <c r="DE1018">
        <v>1011</v>
      </c>
      <c r="DF1018">
        <v>21.065762520987928</v>
      </c>
      <c r="DG1018">
        <v>14.192016117679863</v>
      </c>
      <c r="DI1018">
        <f t="shared" si="807"/>
        <v>1</v>
      </c>
      <c r="DJ1018">
        <f t="shared" si="808"/>
        <v>0</v>
      </c>
      <c r="DK1018">
        <f t="shared" si="809"/>
        <v>6.8737464033080649</v>
      </c>
      <c r="DN1018">
        <v>1011</v>
      </c>
      <c r="DO1018">
        <v>26.295038454949331</v>
      </c>
      <c r="DP1018">
        <v>14.760095264704582</v>
      </c>
      <c r="DR1018">
        <f t="shared" si="810"/>
        <v>1</v>
      </c>
      <c r="DS1018">
        <f t="shared" si="811"/>
        <v>0</v>
      </c>
      <c r="DT1018">
        <f t="shared" si="812"/>
        <v>11.53494319024475</v>
      </c>
      <c r="DW1018">
        <v>1011</v>
      </c>
      <c r="DX1018">
        <v>13.832241017287011</v>
      </c>
      <c r="DY1018">
        <v>14.032507443506393</v>
      </c>
      <c r="EA1018">
        <f t="shared" si="813"/>
        <v>0</v>
      </c>
      <c r="EB1018">
        <f t="shared" si="814"/>
        <v>1</v>
      </c>
      <c r="EC1018">
        <f t="shared" si="815"/>
        <v>0.20026642621938251</v>
      </c>
      <c r="EF1018">
        <v>1011</v>
      </c>
      <c r="EG1018">
        <v>24.777969121312001</v>
      </c>
      <c r="EH1018">
        <v>12.177579981230341</v>
      </c>
      <c r="EJ1018">
        <f t="shared" si="816"/>
        <v>1</v>
      </c>
      <c r="EK1018">
        <f t="shared" si="817"/>
        <v>0</v>
      </c>
      <c r="EL1018">
        <f t="shared" si="818"/>
        <v>12.60038914008166</v>
      </c>
      <c r="EO1018">
        <v>1011</v>
      </c>
      <c r="EP1018">
        <v>20.508424531213048</v>
      </c>
      <c r="EQ1018">
        <v>29.42410851007482</v>
      </c>
      <c r="ES1018">
        <f t="shared" si="819"/>
        <v>0</v>
      </c>
      <c r="ET1018">
        <f t="shared" si="820"/>
        <v>1</v>
      </c>
      <c r="EU1018">
        <f t="shared" si="821"/>
        <v>8.9156839788617717</v>
      </c>
    </row>
    <row r="1019" spans="1:151" x14ac:dyDescent="0.25">
      <c r="A1019">
        <v>1012</v>
      </c>
      <c r="B1019">
        <v>12.383342427385974</v>
      </c>
      <c r="C1019">
        <v>26.996988249377956</v>
      </c>
      <c r="E1019">
        <f t="shared" si="822"/>
        <v>0</v>
      </c>
      <c r="F1019">
        <f t="shared" si="773"/>
        <v>1</v>
      </c>
      <c r="G1019">
        <f t="shared" si="823"/>
        <v>14.613645821991982</v>
      </c>
      <c r="J1019">
        <v>1012</v>
      </c>
      <c r="K1019">
        <v>34.396939724935734</v>
      </c>
      <c r="L1019">
        <v>16.759050655248323</v>
      </c>
      <c r="N1019">
        <f t="shared" si="774"/>
        <v>1</v>
      </c>
      <c r="O1019">
        <f t="shared" si="775"/>
        <v>0</v>
      </c>
      <c r="P1019">
        <f t="shared" si="776"/>
        <v>17.637889069687411</v>
      </c>
      <c r="S1019">
        <v>1012</v>
      </c>
      <c r="T1019">
        <v>17.451490950865725</v>
      </c>
      <c r="U1019">
        <v>11.262008284581615</v>
      </c>
      <c r="W1019">
        <f t="shared" si="777"/>
        <v>1</v>
      </c>
      <c r="X1019">
        <f t="shared" si="778"/>
        <v>0</v>
      </c>
      <c r="Y1019">
        <f t="shared" si="779"/>
        <v>6.1894826662841105</v>
      </c>
      <c r="AB1019">
        <v>1012</v>
      </c>
      <c r="AC1019">
        <v>26.12406299635327</v>
      </c>
      <c r="AD1019">
        <v>17.903669915075305</v>
      </c>
      <c r="AF1019">
        <f t="shared" si="780"/>
        <v>1</v>
      </c>
      <c r="AG1019">
        <f t="shared" si="781"/>
        <v>0</v>
      </c>
      <c r="AH1019">
        <f t="shared" si="782"/>
        <v>8.2203930812779653</v>
      </c>
      <c r="AK1019">
        <v>1012</v>
      </c>
      <c r="AL1019">
        <v>32.861737834777678</v>
      </c>
      <c r="AM1019">
        <v>22.830562851355943</v>
      </c>
      <c r="AO1019">
        <f t="shared" si="783"/>
        <v>1</v>
      </c>
      <c r="AP1019">
        <f t="shared" si="784"/>
        <v>0</v>
      </c>
      <c r="AQ1019">
        <f t="shared" si="785"/>
        <v>10.031174983421735</v>
      </c>
      <c r="AT1019">
        <v>1012</v>
      </c>
      <c r="AU1019">
        <v>21.19590722066129</v>
      </c>
      <c r="AV1019">
        <v>33.921034827133688</v>
      </c>
      <c r="AX1019">
        <f t="shared" si="786"/>
        <v>0</v>
      </c>
      <c r="AY1019">
        <f t="shared" si="787"/>
        <v>1</v>
      </c>
      <c r="AZ1019">
        <f t="shared" si="788"/>
        <v>12.725127606472398</v>
      </c>
      <c r="BC1019">
        <v>1012</v>
      </c>
      <c r="BD1019" t="e">
        <v>#N/A</v>
      </c>
      <c r="BE1019" t="e">
        <v>#N/A</v>
      </c>
      <c r="BG1019" t="e">
        <f t="shared" si="789"/>
        <v>#N/A</v>
      </c>
      <c r="BH1019" t="e">
        <f t="shared" si="790"/>
        <v>#N/A</v>
      </c>
      <c r="BI1019" t="e">
        <f t="shared" si="791"/>
        <v>#N/A</v>
      </c>
      <c r="BL1019">
        <v>1012</v>
      </c>
      <c r="BM1019">
        <v>29.854286117354988</v>
      </c>
      <c r="BN1019">
        <v>13.858745610772582</v>
      </c>
      <c r="BP1019">
        <f t="shared" si="792"/>
        <v>1</v>
      </c>
      <c r="BQ1019">
        <f t="shared" si="793"/>
        <v>0</v>
      </c>
      <c r="BR1019">
        <f t="shared" si="794"/>
        <v>15.995540506582406</v>
      </c>
      <c r="BU1019">
        <v>1012</v>
      </c>
      <c r="BV1019">
        <v>32.224631139712329</v>
      </c>
      <c r="BW1019">
        <v>22.704363673550532</v>
      </c>
      <c r="BY1019">
        <f t="shared" si="795"/>
        <v>1</v>
      </c>
      <c r="BZ1019">
        <f t="shared" si="796"/>
        <v>0</v>
      </c>
      <c r="CA1019">
        <f t="shared" si="797"/>
        <v>9.5202674661617976</v>
      </c>
      <c r="CD1019">
        <v>1012</v>
      </c>
      <c r="CE1019">
        <v>29.739047010754479</v>
      </c>
      <c r="CF1019">
        <v>21.456242722147781</v>
      </c>
      <c r="CH1019">
        <f t="shared" si="798"/>
        <v>1</v>
      </c>
      <c r="CI1019">
        <f t="shared" si="799"/>
        <v>0</v>
      </c>
      <c r="CJ1019">
        <f t="shared" si="800"/>
        <v>8.2828042886066982</v>
      </c>
      <c r="CM1019">
        <v>1012</v>
      </c>
      <c r="CN1019">
        <v>21.362670310845665</v>
      </c>
      <c r="CO1019">
        <v>17.062416191577213</v>
      </c>
      <c r="CQ1019">
        <f t="shared" si="801"/>
        <v>1</v>
      </c>
      <c r="CR1019">
        <f t="shared" si="802"/>
        <v>0</v>
      </c>
      <c r="CS1019">
        <f t="shared" si="803"/>
        <v>4.3002541192684518</v>
      </c>
      <c r="CV1019">
        <v>1012</v>
      </c>
      <c r="CW1019">
        <v>24.391879060625079</v>
      </c>
      <c r="CX1019">
        <v>15.354226254229532</v>
      </c>
      <c r="CZ1019">
        <f t="shared" si="804"/>
        <v>1</v>
      </c>
      <c r="DA1019">
        <f t="shared" si="805"/>
        <v>0</v>
      </c>
      <c r="DB1019">
        <f t="shared" si="806"/>
        <v>9.0376528063955472</v>
      </c>
      <c r="DE1019">
        <v>1012</v>
      </c>
      <c r="DF1019">
        <v>20.052311693702336</v>
      </c>
      <c r="DG1019">
        <v>18.061485862872534</v>
      </c>
      <c r="DI1019">
        <f t="shared" si="807"/>
        <v>1</v>
      </c>
      <c r="DJ1019">
        <f t="shared" si="808"/>
        <v>0</v>
      </c>
      <c r="DK1019">
        <f t="shared" si="809"/>
        <v>1.9908258308298024</v>
      </c>
      <c r="DN1019">
        <v>1012</v>
      </c>
      <c r="DO1019">
        <v>21.632229037754534</v>
      </c>
      <c r="DP1019">
        <v>13.474229833296222</v>
      </c>
      <c r="DR1019">
        <f t="shared" si="810"/>
        <v>1</v>
      </c>
      <c r="DS1019">
        <f t="shared" si="811"/>
        <v>0</v>
      </c>
      <c r="DT1019">
        <f t="shared" si="812"/>
        <v>8.1579992044583118</v>
      </c>
      <c r="DW1019">
        <v>1012</v>
      </c>
      <c r="DX1019">
        <v>24.606326608753996</v>
      </c>
      <c r="DY1019">
        <v>13.824130022809442</v>
      </c>
      <c r="EA1019">
        <f t="shared" si="813"/>
        <v>1</v>
      </c>
      <c r="EB1019">
        <f t="shared" si="814"/>
        <v>0</v>
      </c>
      <c r="EC1019">
        <f t="shared" si="815"/>
        <v>10.782196585944554</v>
      </c>
      <c r="EF1019">
        <v>1012</v>
      </c>
      <c r="EG1019">
        <v>24.867954650075738</v>
      </c>
      <c r="EH1019">
        <v>14.385481089786765</v>
      </c>
      <c r="EJ1019">
        <f t="shared" si="816"/>
        <v>1</v>
      </c>
      <c r="EK1019">
        <f t="shared" si="817"/>
        <v>0</v>
      </c>
      <c r="EL1019">
        <f t="shared" si="818"/>
        <v>10.482473560288973</v>
      </c>
      <c r="EO1019">
        <v>1012</v>
      </c>
      <c r="EP1019">
        <v>23.078254087699065</v>
      </c>
      <c r="EQ1019">
        <v>36.480019683687736</v>
      </c>
      <c r="ES1019">
        <f t="shared" si="819"/>
        <v>0</v>
      </c>
      <c r="ET1019">
        <f t="shared" si="820"/>
        <v>1</v>
      </c>
      <c r="EU1019">
        <f t="shared" si="821"/>
        <v>13.401765595988671</v>
      </c>
    </row>
    <row r="1020" spans="1:151" x14ac:dyDescent="0.25">
      <c r="A1020">
        <v>1013</v>
      </c>
      <c r="B1020">
        <v>15.704628734782235</v>
      </c>
      <c r="C1020">
        <v>16.520249397010442</v>
      </c>
      <c r="E1020">
        <f t="shared" si="822"/>
        <v>0</v>
      </c>
      <c r="F1020">
        <f t="shared" si="773"/>
        <v>1</v>
      </c>
      <c r="G1020">
        <f t="shared" si="823"/>
        <v>0.81562066222820739</v>
      </c>
      <c r="J1020">
        <v>1013</v>
      </c>
      <c r="K1020">
        <v>26.846633280237576</v>
      </c>
      <c r="L1020">
        <v>25.563022684969127</v>
      </c>
      <c r="N1020">
        <f t="shared" si="774"/>
        <v>1</v>
      </c>
      <c r="O1020">
        <f t="shared" si="775"/>
        <v>0</v>
      </c>
      <c r="P1020">
        <f t="shared" si="776"/>
        <v>1.2836105952684491</v>
      </c>
      <c r="S1020">
        <v>1013</v>
      </c>
      <c r="T1020">
        <v>13.709621825603092</v>
      </c>
      <c r="U1020">
        <v>19.807378185288751</v>
      </c>
      <c r="W1020">
        <f t="shared" si="777"/>
        <v>0</v>
      </c>
      <c r="X1020">
        <f t="shared" si="778"/>
        <v>1</v>
      </c>
      <c r="Y1020">
        <f t="shared" si="779"/>
        <v>6.0977563596856594</v>
      </c>
      <c r="AB1020">
        <v>1013</v>
      </c>
      <c r="AC1020">
        <v>24.44602656401517</v>
      </c>
      <c r="AD1020">
        <v>16.569173202981002</v>
      </c>
      <c r="AF1020">
        <f t="shared" si="780"/>
        <v>1</v>
      </c>
      <c r="AG1020">
        <f t="shared" si="781"/>
        <v>0</v>
      </c>
      <c r="AH1020">
        <f t="shared" si="782"/>
        <v>7.8768533610341684</v>
      </c>
      <c r="AK1020">
        <v>1013</v>
      </c>
      <c r="AL1020">
        <v>20.831914632522679</v>
      </c>
      <c r="AM1020">
        <v>24.210662902159502</v>
      </c>
      <c r="AO1020">
        <f t="shared" si="783"/>
        <v>0</v>
      </c>
      <c r="AP1020">
        <f t="shared" si="784"/>
        <v>1</v>
      </c>
      <c r="AQ1020">
        <f t="shared" si="785"/>
        <v>3.378748269636823</v>
      </c>
      <c r="AT1020">
        <v>1013</v>
      </c>
      <c r="AU1020">
        <v>14.170920859156324</v>
      </c>
      <c r="AV1020">
        <v>32.562869304740197</v>
      </c>
      <c r="AX1020">
        <f t="shared" si="786"/>
        <v>0</v>
      </c>
      <c r="AY1020">
        <f t="shared" si="787"/>
        <v>1</v>
      </c>
      <c r="AZ1020">
        <f t="shared" si="788"/>
        <v>18.391948445583871</v>
      </c>
      <c r="BC1020">
        <v>1013</v>
      </c>
      <c r="BD1020" t="e">
        <v>#N/A</v>
      </c>
      <c r="BE1020" t="e">
        <v>#N/A</v>
      </c>
      <c r="BG1020" t="e">
        <f t="shared" si="789"/>
        <v>#N/A</v>
      </c>
      <c r="BH1020" t="e">
        <f t="shared" si="790"/>
        <v>#N/A</v>
      </c>
      <c r="BI1020" t="e">
        <f t="shared" si="791"/>
        <v>#N/A</v>
      </c>
      <c r="BL1020">
        <v>1013</v>
      </c>
      <c r="BM1020">
        <v>31.803300520571341</v>
      </c>
      <c r="BN1020">
        <v>10.424678637772411</v>
      </c>
      <c r="BP1020">
        <f t="shared" si="792"/>
        <v>1</v>
      </c>
      <c r="BQ1020">
        <f t="shared" si="793"/>
        <v>0</v>
      </c>
      <c r="BR1020">
        <f t="shared" si="794"/>
        <v>21.378621882798932</v>
      </c>
      <c r="BU1020">
        <v>1013</v>
      </c>
      <c r="BV1020">
        <v>17.114585605330618</v>
      </c>
      <c r="BW1020">
        <v>21.803749461649026</v>
      </c>
      <c r="BY1020">
        <f t="shared" si="795"/>
        <v>0</v>
      </c>
      <c r="BZ1020">
        <f t="shared" si="796"/>
        <v>1</v>
      </c>
      <c r="CA1020">
        <f t="shared" si="797"/>
        <v>4.6891638563184088</v>
      </c>
      <c r="CD1020">
        <v>1013</v>
      </c>
      <c r="CE1020">
        <v>20.231976877659637</v>
      </c>
      <c r="CF1020">
        <v>30.440665895945791</v>
      </c>
      <c r="CH1020">
        <f t="shared" si="798"/>
        <v>0</v>
      </c>
      <c r="CI1020">
        <f t="shared" si="799"/>
        <v>1</v>
      </c>
      <c r="CJ1020">
        <f t="shared" si="800"/>
        <v>10.208689018286154</v>
      </c>
      <c r="CM1020">
        <v>1013</v>
      </c>
      <c r="CN1020">
        <v>23.376667258458408</v>
      </c>
      <c r="CO1020">
        <v>34.78664883565822</v>
      </c>
      <c r="CQ1020">
        <f t="shared" si="801"/>
        <v>0</v>
      </c>
      <c r="CR1020">
        <f t="shared" si="802"/>
        <v>1</v>
      </c>
      <c r="CS1020">
        <f t="shared" si="803"/>
        <v>11.409981577199812</v>
      </c>
      <c r="CV1020">
        <v>1013</v>
      </c>
      <c r="CW1020">
        <v>19.770412759249002</v>
      </c>
      <c r="CX1020">
        <v>17.72504363565427</v>
      </c>
      <c r="CZ1020">
        <f t="shared" si="804"/>
        <v>1</v>
      </c>
      <c r="DA1020">
        <f t="shared" si="805"/>
        <v>0</v>
      </c>
      <c r="DB1020">
        <f t="shared" si="806"/>
        <v>2.0453691235947318</v>
      </c>
      <c r="DE1020">
        <v>1013</v>
      </c>
      <c r="DF1020">
        <v>15.104682355319216</v>
      </c>
      <c r="DG1020">
        <v>25.928095265306119</v>
      </c>
      <c r="DI1020">
        <f t="shared" si="807"/>
        <v>0</v>
      </c>
      <c r="DJ1020">
        <f t="shared" si="808"/>
        <v>1</v>
      </c>
      <c r="DK1020">
        <f t="shared" si="809"/>
        <v>10.823412909986903</v>
      </c>
      <c r="DN1020">
        <v>1013</v>
      </c>
      <c r="DO1020">
        <v>22.288506279316397</v>
      </c>
      <c r="DP1020">
        <v>21.71385066010231</v>
      </c>
      <c r="DR1020">
        <f t="shared" si="810"/>
        <v>1</v>
      </c>
      <c r="DS1020">
        <f t="shared" si="811"/>
        <v>0</v>
      </c>
      <c r="DT1020">
        <f t="shared" si="812"/>
        <v>0.57465561921408792</v>
      </c>
      <c r="DW1020">
        <v>1013</v>
      </c>
      <c r="DX1020">
        <v>14.656937950693127</v>
      </c>
      <c r="DY1020">
        <v>28.193067716485587</v>
      </c>
      <c r="EA1020">
        <f t="shared" si="813"/>
        <v>0</v>
      </c>
      <c r="EB1020">
        <f t="shared" si="814"/>
        <v>1</v>
      </c>
      <c r="EC1020">
        <f t="shared" si="815"/>
        <v>13.53612976579246</v>
      </c>
      <c r="EF1020">
        <v>1013</v>
      </c>
      <c r="EG1020">
        <v>21.871799052183384</v>
      </c>
      <c r="EH1020">
        <v>11.464063964534882</v>
      </c>
      <c r="EJ1020">
        <f t="shared" si="816"/>
        <v>1</v>
      </c>
      <c r="EK1020">
        <f t="shared" si="817"/>
        <v>0</v>
      </c>
      <c r="EL1020">
        <f t="shared" si="818"/>
        <v>10.407735087648502</v>
      </c>
      <c r="EO1020">
        <v>1013</v>
      </c>
      <c r="EP1020">
        <v>23.982702645407905</v>
      </c>
      <c r="EQ1020">
        <v>21.042049463032772</v>
      </c>
      <c r="ES1020">
        <f t="shared" si="819"/>
        <v>1</v>
      </c>
      <c r="ET1020">
        <f t="shared" si="820"/>
        <v>0</v>
      </c>
      <c r="EU1020">
        <f t="shared" si="821"/>
        <v>2.940653182375133</v>
      </c>
    </row>
    <row r="1021" spans="1:151" x14ac:dyDescent="0.25">
      <c r="A1021">
        <v>1014</v>
      </c>
      <c r="B1021">
        <v>9.5605484812105992</v>
      </c>
      <c r="C1021">
        <v>31.417301716657857</v>
      </c>
      <c r="E1021">
        <f t="shared" si="822"/>
        <v>0</v>
      </c>
      <c r="F1021">
        <f t="shared" si="773"/>
        <v>1</v>
      </c>
      <c r="G1021">
        <f t="shared" si="823"/>
        <v>21.856753235447258</v>
      </c>
      <c r="J1021">
        <v>1014</v>
      </c>
      <c r="K1021">
        <v>22.368222413154616</v>
      </c>
      <c r="L1021">
        <v>25.198416163596224</v>
      </c>
      <c r="N1021">
        <f t="shared" si="774"/>
        <v>0</v>
      </c>
      <c r="O1021">
        <f t="shared" si="775"/>
        <v>1</v>
      </c>
      <c r="P1021">
        <f t="shared" si="776"/>
        <v>2.8301937504416088</v>
      </c>
      <c r="S1021">
        <v>1014</v>
      </c>
      <c r="T1021">
        <v>19.814813018949323</v>
      </c>
      <c r="U1021">
        <v>42.396699217422494</v>
      </c>
      <c r="W1021">
        <f t="shared" si="777"/>
        <v>0</v>
      </c>
      <c r="X1021">
        <f t="shared" si="778"/>
        <v>1</v>
      </c>
      <c r="Y1021">
        <f t="shared" si="779"/>
        <v>22.581886198473171</v>
      </c>
      <c r="AB1021">
        <v>1014</v>
      </c>
      <c r="AC1021">
        <v>26.977796296966563</v>
      </c>
      <c r="AD1021">
        <v>17.334922246409874</v>
      </c>
      <c r="AF1021">
        <f t="shared" si="780"/>
        <v>1</v>
      </c>
      <c r="AG1021">
        <f t="shared" si="781"/>
        <v>0</v>
      </c>
      <c r="AH1021">
        <f t="shared" si="782"/>
        <v>9.6428740505566886</v>
      </c>
      <c r="AK1021">
        <v>1014</v>
      </c>
      <c r="AL1021">
        <v>19.241962079752994</v>
      </c>
      <c r="AM1021">
        <v>18.889955629963808</v>
      </c>
      <c r="AO1021">
        <f t="shared" si="783"/>
        <v>1</v>
      </c>
      <c r="AP1021">
        <f t="shared" si="784"/>
        <v>0</v>
      </c>
      <c r="AQ1021">
        <f t="shared" si="785"/>
        <v>0.3520064497891866</v>
      </c>
      <c r="AT1021">
        <v>1014</v>
      </c>
      <c r="AU1021">
        <v>20.835054920982081</v>
      </c>
      <c r="AV1021">
        <v>23.946313109337567</v>
      </c>
      <c r="AX1021">
        <f t="shared" si="786"/>
        <v>0</v>
      </c>
      <c r="AY1021">
        <f t="shared" si="787"/>
        <v>1</v>
      </c>
      <c r="AZ1021">
        <f t="shared" si="788"/>
        <v>3.1112581883554853</v>
      </c>
      <c r="BC1021">
        <v>1014</v>
      </c>
      <c r="BD1021" t="e">
        <v>#N/A</v>
      </c>
      <c r="BE1021" t="e">
        <v>#N/A</v>
      </c>
      <c r="BG1021" t="e">
        <f t="shared" si="789"/>
        <v>#N/A</v>
      </c>
      <c r="BH1021" t="e">
        <f t="shared" si="790"/>
        <v>#N/A</v>
      </c>
      <c r="BI1021" t="e">
        <f t="shared" si="791"/>
        <v>#N/A</v>
      </c>
      <c r="BL1021">
        <v>1014</v>
      </c>
      <c r="BM1021">
        <v>30.35510919888392</v>
      </c>
      <c r="BN1021">
        <v>11.063296060640676</v>
      </c>
      <c r="BP1021">
        <f t="shared" si="792"/>
        <v>1</v>
      </c>
      <c r="BQ1021">
        <f t="shared" si="793"/>
        <v>0</v>
      </c>
      <c r="BR1021">
        <f t="shared" si="794"/>
        <v>19.291813138243242</v>
      </c>
      <c r="BU1021">
        <v>1014</v>
      </c>
      <c r="BV1021">
        <v>23.634331501273767</v>
      </c>
      <c r="BW1021">
        <v>16.430610956021205</v>
      </c>
      <c r="BY1021">
        <f t="shared" si="795"/>
        <v>1</v>
      </c>
      <c r="BZ1021">
        <f t="shared" si="796"/>
        <v>0</v>
      </c>
      <c r="CA1021">
        <f t="shared" si="797"/>
        <v>7.2037205452525619</v>
      </c>
      <c r="CD1021">
        <v>1014</v>
      </c>
      <c r="CE1021">
        <v>22.885190894402449</v>
      </c>
      <c r="CF1021">
        <v>25.46105082091379</v>
      </c>
      <c r="CH1021">
        <f t="shared" si="798"/>
        <v>0</v>
      </c>
      <c r="CI1021">
        <f t="shared" si="799"/>
        <v>1</v>
      </c>
      <c r="CJ1021">
        <f t="shared" si="800"/>
        <v>2.5758599265113418</v>
      </c>
      <c r="CM1021">
        <v>1014</v>
      </c>
      <c r="CN1021">
        <v>21.48056897652387</v>
      </c>
      <c r="CO1021">
        <v>25.033142287170353</v>
      </c>
      <c r="CQ1021">
        <f t="shared" si="801"/>
        <v>0</v>
      </c>
      <c r="CR1021">
        <f t="shared" si="802"/>
        <v>1</v>
      </c>
      <c r="CS1021">
        <f t="shared" si="803"/>
        <v>3.5525733106464834</v>
      </c>
      <c r="CV1021">
        <v>1014</v>
      </c>
      <c r="CW1021">
        <v>24.806813963434461</v>
      </c>
      <c r="CX1021">
        <v>15.701623026809402</v>
      </c>
      <c r="CZ1021">
        <f t="shared" si="804"/>
        <v>1</v>
      </c>
      <c r="DA1021">
        <f t="shared" si="805"/>
        <v>0</v>
      </c>
      <c r="DB1021">
        <f t="shared" si="806"/>
        <v>9.1051909366250587</v>
      </c>
      <c r="DE1021">
        <v>1014</v>
      </c>
      <c r="DF1021">
        <v>13.181992237550592</v>
      </c>
      <c r="DG1021">
        <v>20.112107591631485</v>
      </c>
      <c r="DI1021">
        <f t="shared" si="807"/>
        <v>0</v>
      </c>
      <c r="DJ1021">
        <f t="shared" si="808"/>
        <v>1</v>
      </c>
      <c r="DK1021">
        <f t="shared" si="809"/>
        <v>6.9301153540808933</v>
      </c>
      <c r="DN1021">
        <v>1014</v>
      </c>
      <c r="DO1021">
        <v>12.782568966492271</v>
      </c>
      <c r="DP1021">
        <v>23.719935667613075</v>
      </c>
      <c r="DR1021">
        <f t="shared" si="810"/>
        <v>0</v>
      </c>
      <c r="DS1021">
        <f t="shared" si="811"/>
        <v>1</v>
      </c>
      <c r="DT1021">
        <f t="shared" si="812"/>
        <v>10.937366701120805</v>
      </c>
      <c r="DW1021">
        <v>1014</v>
      </c>
      <c r="DX1021">
        <v>8.6821266287267029</v>
      </c>
      <c r="DY1021">
        <v>28.595845589038049</v>
      </c>
      <c r="EA1021">
        <f t="shared" si="813"/>
        <v>0</v>
      </c>
      <c r="EB1021">
        <f t="shared" si="814"/>
        <v>1</v>
      </c>
      <c r="EC1021">
        <f t="shared" si="815"/>
        <v>19.913718960311346</v>
      </c>
      <c r="EF1021">
        <v>1014</v>
      </c>
      <c r="EG1021">
        <v>19.8137418384289</v>
      </c>
      <c r="EH1021">
        <v>14.303930220874477</v>
      </c>
      <c r="EJ1021">
        <f t="shared" si="816"/>
        <v>1</v>
      </c>
      <c r="EK1021">
        <f t="shared" si="817"/>
        <v>0</v>
      </c>
      <c r="EL1021">
        <f t="shared" si="818"/>
        <v>5.5098116175544227</v>
      </c>
      <c r="EO1021">
        <v>1014</v>
      </c>
      <c r="EP1021">
        <v>21.759423103422467</v>
      </c>
      <c r="EQ1021">
        <v>30.185032140981203</v>
      </c>
      <c r="ES1021">
        <f t="shared" si="819"/>
        <v>0</v>
      </c>
      <c r="ET1021">
        <f t="shared" si="820"/>
        <v>1</v>
      </c>
      <c r="EU1021">
        <f t="shared" si="821"/>
        <v>8.4256090375587362</v>
      </c>
    </row>
    <row r="1022" spans="1:151" x14ac:dyDescent="0.25">
      <c r="A1022">
        <v>1015</v>
      </c>
      <c r="B1022">
        <v>10.093024998580663</v>
      </c>
      <c r="C1022">
        <v>34.341177358626936</v>
      </c>
      <c r="E1022">
        <f t="shared" si="822"/>
        <v>0</v>
      </c>
      <c r="F1022">
        <f t="shared" si="773"/>
        <v>1</v>
      </c>
      <c r="G1022">
        <f t="shared" si="823"/>
        <v>24.248152360046273</v>
      </c>
      <c r="J1022">
        <v>1015</v>
      </c>
      <c r="K1022">
        <v>12.17077117205292</v>
      </c>
      <c r="L1022">
        <v>29.838140138156525</v>
      </c>
      <c r="N1022">
        <f t="shared" si="774"/>
        <v>0</v>
      </c>
      <c r="O1022">
        <f t="shared" si="775"/>
        <v>1</v>
      </c>
      <c r="P1022">
        <f t="shared" si="776"/>
        <v>17.667368966103606</v>
      </c>
      <c r="S1022">
        <v>1015</v>
      </c>
      <c r="T1022">
        <v>13.670106728515179</v>
      </c>
      <c r="U1022">
        <v>29.808263113134348</v>
      </c>
      <c r="W1022">
        <f t="shared" si="777"/>
        <v>0</v>
      </c>
      <c r="X1022">
        <f t="shared" si="778"/>
        <v>1</v>
      </c>
      <c r="Y1022">
        <f t="shared" si="779"/>
        <v>16.138156384619169</v>
      </c>
      <c r="AB1022">
        <v>1015</v>
      </c>
      <c r="AC1022">
        <v>28.328504131727932</v>
      </c>
      <c r="AD1022">
        <v>18.835772149001116</v>
      </c>
      <c r="AF1022">
        <f t="shared" si="780"/>
        <v>1</v>
      </c>
      <c r="AG1022">
        <f t="shared" si="781"/>
        <v>0</v>
      </c>
      <c r="AH1022">
        <f t="shared" si="782"/>
        <v>9.4927319827268164</v>
      </c>
      <c r="AK1022">
        <v>1015</v>
      </c>
      <c r="AL1022">
        <v>17.534141499603692</v>
      </c>
      <c r="AM1022">
        <v>27.014407367093121</v>
      </c>
      <c r="AO1022">
        <f t="shared" si="783"/>
        <v>0</v>
      </c>
      <c r="AP1022">
        <f t="shared" si="784"/>
        <v>1</v>
      </c>
      <c r="AQ1022">
        <f t="shared" si="785"/>
        <v>9.4802658674894289</v>
      </c>
      <c r="AT1022">
        <v>1015</v>
      </c>
      <c r="AU1022">
        <v>14.407398982674067</v>
      </c>
      <c r="AV1022">
        <v>21.899900494316956</v>
      </c>
      <c r="AX1022">
        <f t="shared" si="786"/>
        <v>0</v>
      </c>
      <c r="AY1022">
        <f t="shared" si="787"/>
        <v>1</v>
      </c>
      <c r="AZ1022">
        <f t="shared" si="788"/>
        <v>7.4925015116428888</v>
      </c>
      <c r="BC1022">
        <v>1015</v>
      </c>
      <c r="BD1022" t="e">
        <v>#N/A</v>
      </c>
      <c r="BE1022" t="e">
        <v>#N/A</v>
      </c>
      <c r="BG1022" t="e">
        <f t="shared" si="789"/>
        <v>#N/A</v>
      </c>
      <c r="BH1022" t="e">
        <f t="shared" si="790"/>
        <v>#N/A</v>
      </c>
      <c r="BI1022" t="e">
        <f t="shared" si="791"/>
        <v>#N/A</v>
      </c>
      <c r="BL1022">
        <v>1015</v>
      </c>
      <c r="BM1022">
        <v>22.50339388020582</v>
      </c>
      <c r="BN1022">
        <v>12.665533698865236</v>
      </c>
      <c r="BP1022">
        <f t="shared" si="792"/>
        <v>1</v>
      </c>
      <c r="BQ1022">
        <f t="shared" si="793"/>
        <v>0</v>
      </c>
      <c r="BR1022">
        <f t="shared" si="794"/>
        <v>9.8378601813405844</v>
      </c>
      <c r="BU1022">
        <v>1015</v>
      </c>
      <c r="BV1022">
        <v>22.057542024096694</v>
      </c>
      <c r="BW1022">
        <v>26.05290186596541</v>
      </c>
      <c r="BY1022">
        <f t="shared" si="795"/>
        <v>0</v>
      </c>
      <c r="BZ1022">
        <f t="shared" si="796"/>
        <v>1</v>
      </c>
      <c r="CA1022">
        <f t="shared" si="797"/>
        <v>3.9953598418687157</v>
      </c>
      <c r="CD1022">
        <v>1015</v>
      </c>
      <c r="CE1022">
        <v>23.007667196697234</v>
      </c>
      <c r="CF1022">
        <v>40.75157155613698</v>
      </c>
      <c r="CH1022">
        <f t="shared" si="798"/>
        <v>0</v>
      </c>
      <c r="CI1022">
        <f t="shared" si="799"/>
        <v>1</v>
      </c>
      <c r="CJ1022">
        <f t="shared" si="800"/>
        <v>17.743904359439746</v>
      </c>
      <c r="CM1022">
        <v>1015</v>
      </c>
      <c r="CN1022">
        <v>18.832890355518145</v>
      </c>
      <c r="CO1022">
        <v>23.05628350573517</v>
      </c>
      <c r="CQ1022">
        <f t="shared" si="801"/>
        <v>0</v>
      </c>
      <c r="CR1022">
        <f t="shared" si="802"/>
        <v>1</v>
      </c>
      <c r="CS1022">
        <f t="shared" si="803"/>
        <v>4.2233931502170243</v>
      </c>
      <c r="CV1022">
        <v>1015</v>
      </c>
      <c r="CW1022">
        <v>22.143580298602227</v>
      </c>
      <c r="CX1022">
        <v>16.097145761311914</v>
      </c>
      <c r="CZ1022">
        <f t="shared" si="804"/>
        <v>1</v>
      </c>
      <c r="DA1022">
        <f t="shared" si="805"/>
        <v>0</v>
      </c>
      <c r="DB1022">
        <f t="shared" si="806"/>
        <v>6.0464345372903132</v>
      </c>
      <c r="DE1022">
        <v>1015</v>
      </c>
      <c r="DF1022">
        <v>32.456089752093192</v>
      </c>
      <c r="DG1022">
        <v>30.710813036884357</v>
      </c>
      <c r="DI1022">
        <f t="shared" si="807"/>
        <v>1</v>
      </c>
      <c r="DJ1022">
        <f t="shared" si="808"/>
        <v>0</v>
      </c>
      <c r="DK1022">
        <f t="shared" si="809"/>
        <v>1.7452767152088349</v>
      </c>
      <c r="DN1022">
        <v>1015</v>
      </c>
      <c r="DO1022">
        <v>29.005274085763393</v>
      </c>
      <c r="DP1022">
        <v>14.66794566543032</v>
      </c>
      <c r="DR1022">
        <f t="shared" si="810"/>
        <v>1</v>
      </c>
      <c r="DS1022">
        <f t="shared" si="811"/>
        <v>0</v>
      </c>
      <c r="DT1022">
        <f t="shared" si="812"/>
        <v>14.337328420333073</v>
      </c>
      <c r="DW1022">
        <v>1015</v>
      </c>
      <c r="DX1022">
        <v>17.455954945344292</v>
      </c>
      <c r="DY1022">
        <v>25.058401802486074</v>
      </c>
      <c r="EA1022">
        <f t="shared" si="813"/>
        <v>0</v>
      </c>
      <c r="EB1022">
        <f t="shared" si="814"/>
        <v>1</v>
      </c>
      <c r="EC1022">
        <f t="shared" si="815"/>
        <v>7.602446857141782</v>
      </c>
      <c r="EF1022">
        <v>1015</v>
      </c>
      <c r="EG1022">
        <v>25.607484591946744</v>
      </c>
      <c r="EH1022">
        <v>15.978304143446124</v>
      </c>
      <c r="EJ1022">
        <f t="shared" si="816"/>
        <v>1</v>
      </c>
      <c r="EK1022">
        <f t="shared" si="817"/>
        <v>0</v>
      </c>
      <c r="EL1022">
        <f t="shared" si="818"/>
        <v>9.6291804485006196</v>
      </c>
      <c r="EO1022">
        <v>1015</v>
      </c>
      <c r="EP1022">
        <v>21.612234056078012</v>
      </c>
      <c r="EQ1022">
        <v>22.563365058351117</v>
      </c>
      <c r="ES1022">
        <f t="shared" si="819"/>
        <v>0</v>
      </c>
      <c r="ET1022">
        <f t="shared" si="820"/>
        <v>1</v>
      </c>
      <c r="EU1022">
        <f t="shared" si="821"/>
        <v>0.95113100227310454</v>
      </c>
    </row>
    <row r="1023" spans="1:151" x14ac:dyDescent="0.25">
      <c r="A1023">
        <v>1016</v>
      </c>
      <c r="B1023">
        <v>15.259300354660557</v>
      </c>
      <c r="C1023">
        <v>31.979716048670724</v>
      </c>
      <c r="E1023">
        <f t="shared" si="822"/>
        <v>0</v>
      </c>
      <c r="F1023">
        <f t="shared" si="773"/>
        <v>1</v>
      </c>
      <c r="G1023">
        <f t="shared" si="823"/>
        <v>16.720415694010168</v>
      </c>
      <c r="J1023">
        <v>1016</v>
      </c>
      <c r="K1023">
        <v>21.916870166573368</v>
      </c>
      <c r="L1023">
        <v>23.498801009451839</v>
      </c>
      <c r="N1023">
        <f t="shared" si="774"/>
        <v>0</v>
      </c>
      <c r="O1023">
        <f t="shared" si="775"/>
        <v>1</v>
      </c>
      <c r="P1023">
        <f t="shared" si="776"/>
        <v>1.5819308428784709</v>
      </c>
      <c r="S1023">
        <v>1016</v>
      </c>
      <c r="T1023">
        <v>21.079678096635707</v>
      </c>
      <c r="U1023">
        <v>36.216167497149897</v>
      </c>
      <c r="W1023">
        <f t="shared" si="777"/>
        <v>0</v>
      </c>
      <c r="X1023">
        <f t="shared" si="778"/>
        <v>1</v>
      </c>
      <c r="Y1023">
        <f t="shared" si="779"/>
        <v>15.13648940051419</v>
      </c>
      <c r="AB1023">
        <v>1016</v>
      </c>
      <c r="AC1023">
        <v>16.01443559593406</v>
      </c>
      <c r="AD1023">
        <v>17.939793384714456</v>
      </c>
      <c r="AF1023">
        <f t="shared" si="780"/>
        <v>0</v>
      </c>
      <c r="AG1023">
        <f t="shared" si="781"/>
        <v>1</v>
      </c>
      <c r="AH1023">
        <f t="shared" si="782"/>
        <v>1.9253577887803957</v>
      </c>
      <c r="AK1023">
        <v>1016</v>
      </c>
      <c r="AL1023">
        <v>11.083659999170028</v>
      </c>
      <c r="AM1023">
        <v>22.422137886732209</v>
      </c>
      <c r="AO1023">
        <f t="shared" si="783"/>
        <v>0</v>
      </c>
      <c r="AP1023">
        <f t="shared" si="784"/>
        <v>1</v>
      </c>
      <c r="AQ1023">
        <f t="shared" si="785"/>
        <v>11.338477887562181</v>
      </c>
      <c r="AT1023">
        <v>1016</v>
      </c>
      <c r="AU1023">
        <v>17.044286804647914</v>
      </c>
      <c r="AV1023">
        <v>16.438119962201604</v>
      </c>
      <c r="AX1023">
        <f t="shared" si="786"/>
        <v>1</v>
      </c>
      <c r="AY1023">
        <f t="shared" si="787"/>
        <v>0</v>
      </c>
      <c r="AZ1023">
        <f t="shared" si="788"/>
        <v>0.60616684244631003</v>
      </c>
      <c r="BC1023">
        <v>1016</v>
      </c>
      <c r="BD1023" t="e">
        <v>#N/A</v>
      </c>
      <c r="BE1023" t="e">
        <v>#N/A</v>
      </c>
      <c r="BG1023" t="e">
        <f t="shared" si="789"/>
        <v>#N/A</v>
      </c>
      <c r="BH1023" t="e">
        <f t="shared" si="790"/>
        <v>#N/A</v>
      </c>
      <c r="BI1023" t="e">
        <f t="shared" si="791"/>
        <v>#N/A</v>
      </c>
      <c r="BL1023">
        <v>1016</v>
      </c>
      <c r="BM1023">
        <v>22.796932849477741</v>
      </c>
      <c r="BN1023">
        <v>13.402565041586868</v>
      </c>
      <c r="BP1023">
        <f t="shared" si="792"/>
        <v>1</v>
      </c>
      <c r="BQ1023">
        <f t="shared" si="793"/>
        <v>0</v>
      </c>
      <c r="BR1023">
        <f t="shared" si="794"/>
        <v>9.3943678078908732</v>
      </c>
      <c r="BU1023">
        <v>1016</v>
      </c>
      <c r="BV1023">
        <v>19.73865082865559</v>
      </c>
      <c r="BW1023">
        <v>24.683573679826402</v>
      </c>
      <c r="BY1023">
        <f t="shared" si="795"/>
        <v>0</v>
      </c>
      <c r="BZ1023">
        <f t="shared" si="796"/>
        <v>1</v>
      </c>
      <c r="CA1023">
        <f t="shared" si="797"/>
        <v>4.9449228511708121</v>
      </c>
      <c r="CD1023">
        <v>1016</v>
      </c>
      <c r="CE1023">
        <v>28.12684340223273</v>
      </c>
      <c r="CF1023">
        <v>41.241585215134165</v>
      </c>
      <c r="CH1023">
        <f t="shared" si="798"/>
        <v>0</v>
      </c>
      <c r="CI1023">
        <f t="shared" si="799"/>
        <v>1</v>
      </c>
      <c r="CJ1023">
        <f t="shared" si="800"/>
        <v>13.114741812901435</v>
      </c>
      <c r="CM1023">
        <v>1016</v>
      </c>
      <c r="CN1023">
        <v>19.965550695287387</v>
      </c>
      <c r="CO1023">
        <v>15.821254072663328</v>
      </c>
      <c r="CQ1023">
        <f t="shared" si="801"/>
        <v>1</v>
      </c>
      <c r="CR1023">
        <f t="shared" si="802"/>
        <v>0</v>
      </c>
      <c r="CS1023">
        <f t="shared" si="803"/>
        <v>4.1442966226240596</v>
      </c>
      <c r="CV1023">
        <v>1016</v>
      </c>
      <c r="CW1023">
        <v>21.200541668196085</v>
      </c>
      <c r="CX1023">
        <v>22.931558257901543</v>
      </c>
      <c r="CZ1023">
        <f t="shared" si="804"/>
        <v>0</v>
      </c>
      <c r="DA1023">
        <f t="shared" si="805"/>
        <v>1</v>
      </c>
      <c r="DB1023">
        <f t="shared" si="806"/>
        <v>1.7310165897054581</v>
      </c>
      <c r="DE1023">
        <v>1016</v>
      </c>
      <c r="DF1023">
        <v>21.311130401485862</v>
      </c>
      <c r="DG1023">
        <v>21.407850235417531</v>
      </c>
      <c r="DI1023">
        <f t="shared" si="807"/>
        <v>0</v>
      </c>
      <c r="DJ1023">
        <f t="shared" si="808"/>
        <v>1</v>
      </c>
      <c r="DK1023">
        <f t="shared" si="809"/>
        <v>9.671983393166883E-2</v>
      </c>
      <c r="DN1023">
        <v>1016</v>
      </c>
      <c r="DO1023">
        <v>26.504148103816412</v>
      </c>
      <c r="DP1023">
        <v>23.357307583088087</v>
      </c>
      <c r="DR1023">
        <f t="shared" si="810"/>
        <v>1</v>
      </c>
      <c r="DS1023">
        <f t="shared" si="811"/>
        <v>0</v>
      </c>
      <c r="DT1023">
        <f t="shared" si="812"/>
        <v>3.1468405207283254</v>
      </c>
      <c r="DW1023">
        <v>1016</v>
      </c>
      <c r="DX1023">
        <v>18.062732548889894</v>
      </c>
      <c r="DY1023">
        <v>22.508607796189704</v>
      </c>
      <c r="EA1023">
        <f t="shared" si="813"/>
        <v>0</v>
      </c>
      <c r="EB1023">
        <f t="shared" si="814"/>
        <v>1</v>
      </c>
      <c r="EC1023">
        <f t="shared" si="815"/>
        <v>4.44587524729981</v>
      </c>
      <c r="EF1023">
        <v>1016</v>
      </c>
      <c r="EG1023">
        <v>22.591176952143378</v>
      </c>
      <c r="EH1023">
        <v>20.364324624223006</v>
      </c>
      <c r="EJ1023">
        <f t="shared" si="816"/>
        <v>1</v>
      </c>
      <c r="EK1023">
        <f t="shared" si="817"/>
        <v>0</v>
      </c>
      <c r="EL1023">
        <f t="shared" si="818"/>
        <v>2.2268523279203727</v>
      </c>
      <c r="EO1023">
        <v>1016</v>
      </c>
      <c r="EP1023">
        <v>28.402131754712585</v>
      </c>
      <c r="EQ1023">
        <v>36.673231913415691</v>
      </c>
      <c r="ES1023">
        <f t="shared" si="819"/>
        <v>0</v>
      </c>
      <c r="ET1023">
        <f t="shared" si="820"/>
        <v>1</v>
      </c>
      <c r="EU1023">
        <f t="shared" si="821"/>
        <v>8.2711001587031063</v>
      </c>
    </row>
    <row r="1024" spans="1:151" x14ac:dyDescent="0.25">
      <c r="A1024">
        <v>1017</v>
      </c>
      <c r="B1024">
        <v>11.50384325354462</v>
      </c>
      <c r="C1024">
        <v>17.532098245827214</v>
      </c>
      <c r="E1024">
        <f t="shared" si="822"/>
        <v>0</v>
      </c>
      <c r="F1024">
        <f t="shared" si="773"/>
        <v>1</v>
      </c>
      <c r="G1024">
        <f t="shared" si="823"/>
        <v>6.0282549922825943</v>
      </c>
      <c r="J1024">
        <v>1017</v>
      </c>
      <c r="K1024">
        <v>5.2781752583489023</v>
      </c>
      <c r="L1024">
        <v>30.692364501153993</v>
      </c>
      <c r="N1024">
        <f t="shared" si="774"/>
        <v>0</v>
      </c>
      <c r="O1024">
        <f t="shared" si="775"/>
        <v>1</v>
      </c>
      <c r="P1024">
        <f t="shared" si="776"/>
        <v>25.41418924280509</v>
      </c>
      <c r="S1024">
        <v>1017</v>
      </c>
      <c r="T1024">
        <v>19.062814867787974</v>
      </c>
      <c r="U1024">
        <v>40.164388471862281</v>
      </c>
      <c r="W1024">
        <f t="shared" si="777"/>
        <v>0</v>
      </c>
      <c r="X1024">
        <f t="shared" si="778"/>
        <v>1</v>
      </c>
      <c r="Y1024">
        <f t="shared" si="779"/>
        <v>21.101573604074307</v>
      </c>
      <c r="AB1024">
        <v>1017</v>
      </c>
      <c r="AC1024">
        <v>23.83549488695132</v>
      </c>
      <c r="AD1024">
        <v>18.52499302577559</v>
      </c>
      <c r="AF1024">
        <f t="shared" si="780"/>
        <v>1</v>
      </c>
      <c r="AG1024">
        <f t="shared" si="781"/>
        <v>0</v>
      </c>
      <c r="AH1024">
        <f t="shared" si="782"/>
        <v>5.3105018611757302</v>
      </c>
      <c r="AK1024">
        <v>1017</v>
      </c>
      <c r="AL1024">
        <v>22.59430114399121</v>
      </c>
      <c r="AM1024">
        <v>27.196983798157138</v>
      </c>
      <c r="AO1024">
        <f t="shared" si="783"/>
        <v>0</v>
      </c>
      <c r="AP1024">
        <f t="shared" si="784"/>
        <v>1</v>
      </c>
      <c r="AQ1024">
        <f t="shared" si="785"/>
        <v>4.6026826541659283</v>
      </c>
      <c r="AT1024">
        <v>1017</v>
      </c>
      <c r="AU1024">
        <v>16.389907342033087</v>
      </c>
      <c r="AV1024">
        <v>17.096383903003321</v>
      </c>
      <c r="AX1024">
        <f t="shared" si="786"/>
        <v>0</v>
      </c>
      <c r="AY1024">
        <f t="shared" si="787"/>
        <v>1</v>
      </c>
      <c r="AZ1024">
        <f t="shared" si="788"/>
        <v>0.70647656097023415</v>
      </c>
      <c r="BC1024">
        <v>1017</v>
      </c>
      <c r="BD1024" t="e">
        <v>#N/A</v>
      </c>
      <c r="BE1024" t="e">
        <v>#N/A</v>
      </c>
      <c r="BG1024" t="e">
        <f t="shared" si="789"/>
        <v>#N/A</v>
      </c>
      <c r="BH1024" t="e">
        <f t="shared" si="790"/>
        <v>#N/A</v>
      </c>
      <c r="BI1024" t="e">
        <f t="shared" si="791"/>
        <v>#N/A</v>
      </c>
      <c r="BL1024">
        <v>1017</v>
      </c>
      <c r="BM1024">
        <v>37.977585577926135</v>
      </c>
      <c r="BN1024">
        <v>13.099223088232192</v>
      </c>
      <c r="BP1024">
        <f t="shared" si="792"/>
        <v>1</v>
      </c>
      <c r="BQ1024">
        <f t="shared" si="793"/>
        <v>0</v>
      </c>
      <c r="BR1024">
        <f t="shared" si="794"/>
        <v>24.878362489693941</v>
      </c>
      <c r="BU1024">
        <v>1017</v>
      </c>
      <c r="BV1024">
        <v>15.072142728707032</v>
      </c>
      <c r="BW1024">
        <v>22.613573409451501</v>
      </c>
      <c r="BY1024">
        <f t="shared" si="795"/>
        <v>0</v>
      </c>
      <c r="BZ1024">
        <f t="shared" si="796"/>
        <v>1</v>
      </c>
      <c r="CA1024">
        <f t="shared" si="797"/>
        <v>7.5414306807444689</v>
      </c>
      <c r="CD1024">
        <v>1017</v>
      </c>
      <c r="CE1024">
        <v>21.359438025102747</v>
      </c>
      <c r="CF1024">
        <v>30.233441960894538</v>
      </c>
      <c r="CH1024">
        <f t="shared" si="798"/>
        <v>0</v>
      </c>
      <c r="CI1024">
        <f t="shared" si="799"/>
        <v>1</v>
      </c>
      <c r="CJ1024">
        <f t="shared" si="800"/>
        <v>8.8740039357917908</v>
      </c>
      <c r="CM1024">
        <v>1017</v>
      </c>
      <c r="CN1024">
        <v>18.942638409903793</v>
      </c>
      <c r="CO1024">
        <v>18.204788621977809</v>
      </c>
      <c r="CQ1024">
        <f t="shared" si="801"/>
        <v>1</v>
      </c>
      <c r="CR1024">
        <f t="shared" si="802"/>
        <v>0</v>
      </c>
      <c r="CS1024">
        <f t="shared" si="803"/>
        <v>0.73784978792598466</v>
      </c>
      <c r="CV1024">
        <v>1017</v>
      </c>
      <c r="CW1024">
        <v>20.186601033076776</v>
      </c>
      <c r="CX1024">
        <v>18.961605357388063</v>
      </c>
      <c r="CZ1024">
        <f t="shared" si="804"/>
        <v>1</v>
      </c>
      <c r="DA1024">
        <f t="shared" si="805"/>
        <v>0</v>
      </c>
      <c r="DB1024">
        <f t="shared" si="806"/>
        <v>1.2249956756887137</v>
      </c>
      <c r="DE1024">
        <v>1017</v>
      </c>
      <c r="DF1024">
        <v>12.127425927985406</v>
      </c>
      <c r="DG1024">
        <v>26.794596878603823</v>
      </c>
      <c r="DI1024">
        <f t="shared" si="807"/>
        <v>0</v>
      </c>
      <c r="DJ1024">
        <f t="shared" si="808"/>
        <v>1</v>
      </c>
      <c r="DK1024">
        <f t="shared" si="809"/>
        <v>14.667170950618416</v>
      </c>
      <c r="DN1024">
        <v>1017</v>
      </c>
      <c r="DO1024">
        <v>19.185709639267703</v>
      </c>
      <c r="DP1024">
        <v>23.77037338261497</v>
      </c>
      <c r="DR1024">
        <f t="shared" si="810"/>
        <v>0</v>
      </c>
      <c r="DS1024">
        <f t="shared" si="811"/>
        <v>1</v>
      </c>
      <c r="DT1024">
        <f t="shared" si="812"/>
        <v>4.5846637433472672</v>
      </c>
      <c r="DW1024">
        <v>1017</v>
      </c>
      <c r="DX1024">
        <v>20.63674456696733</v>
      </c>
      <c r="DY1024">
        <v>25.446252019902257</v>
      </c>
      <c r="EA1024">
        <f t="shared" si="813"/>
        <v>0</v>
      </c>
      <c r="EB1024">
        <f t="shared" si="814"/>
        <v>1</v>
      </c>
      <c r="EC1024">
        <f t="shared" si="815"/>
        <v>4.8095074529349269</v>
      </c>
      <c r="EF1024">
        <v>1017</v>
      </c>
      <c r="EG1024">
        <v>20.435299225278822</v>
      </c>
      <c r="EH1024">
        <v>11.386255587220537</v>
      </c>
      <c r="EJ1024">
        <f t="shared" si="816"/>
        <v>1</v>
      </c>
      <c r="EK1024">
        <f t="shared" si="817"/>
        <v>0</v>
      </c>
      <c r="EL1024">
        <f t="shared" si="818"/>
        <v>9.0490436380582846</v>
      </c>
      <c r="EO1024">
        <v>1017</v>
      </c>
      <c r="EP1024">
        <v>23.035746416497059</v>
      </c>
      <c r="EQ1024">
        <v>1.4856686368326351</v>
      </c>
      <c r="ES1024">
        <f t="shared" si="819"/>
        <v>1</v>
      </c>
      <c r="ET1024">
        <f t="shared" si="820"/>
        <v>0</v>
      </c>
      <c r="EU1024">
        <f t="shared" si="821"/>
        <v>21.550077779664424</v>
      </c>
    </row>
    <row r="1025" spans="1:151" x14ac:dyDescent="0.25">
      <c r="A1025">
        <v>1018</v>
      </c>
      <c r="B1025">
        <v>11.055666511612397</v>
      </c>
      <c r="C1025">
        <v>49.936121304377913</v>
      </c>
      <c r="E1025">
        <f t="shared" si="822"/>
        <v>0</v>
      </c>
      <c r="F1025">
        <f t="shared" si="773"/>
        <v>1</v>
      </c>
      <c r="G1025">
        <f t="shared" si="823"/>
        <v>38.880454792765519</v>
      </c>
      <c r="J1025">
        <v>1018</v>
      </c>
      <c r="K1025">
        <v>27.429090975280637</v>
      </c>
      <c r="L1025">
        <v>27.93681858483928</v>
      </c>
      <c r="N1025">
        <f t="shared" si="774"/>
        <v>0</v>
      </c>
      <c r="O1025">
        <f t="shared" si="775"/>
        <v>1</v>
      </c>
      <c r="P1025">
        <f t="shared" si="776"/>
        <v>0.50772760955864271</v>
      </c>
      <c r="S1025">
        <v>1018</v>
      </c>
      <c r="T1025">
        <v>20.703621546060901</v>
      </c>
      <c r="U1025">
        <v>35.756322196959516</v>
      </c>
      <c r="W1025">
        <f t="shared" si="777"/>
        <v>0</v>
      </c>
      <c r="X1025">
        <f t="shared" si="778"/>
        <v>1</v>
      </c>
      <c r="Y1025">
        <f t="shared" si="779"/>
        <v>15.052700650898615</v>
      </c>
      <c r="AB1025">
        <v>1018</v>
      </c>
      <c r="AC1025">
        <v>21.14464696933052</v>
      </c>
      <c r="AD1025">
        <v>17.25061888520829</v>
      </c>
      <c r="AF1025">
        <f t="shared" si="780"/>
        <v>1</v>
      </c>
      <c r="AG1025">
        <f t="shared" si="781"/>
        <v>0</v>
      </c>
      <c r="AH1025">
        <f t="shared" si="782"/>
        <v>3.8940280841222297</v>
      </c>
      <c r="AK1025">
        <v>1018</v>
      </c>
      <c r="AL1025">
        <v>22.696849299061263</v>
      </c>
      <c r="AM1025">
        <v>23.48643336981074</v>
      </c>
      <c r="AO1025">
        <f t="shared" si="783"/>
        <v>0</v>
      </c>
      <c r="AP1025">
        <f t="shared" si="784"/>
        <v>1</v>
      </c>
      <c r="AQ1025">
        <f t="shared" si="785"/>
        <v>0.78958407074947701</v>
      </c>
      <c r="AT1025">
        <v>1018</v>
      </c>
      <c r="AU1025">
        <v>16.741116528423078</v>
      </c>
      <c r="AV1025">
        <v>19.386841643964352</v>
      </c>
      <c r="AX1025">
        <f t="shared" si="786"/>
        <v>0</v>
      </c>
      <c r="AY1025">
        <f t="shared" si="787"/>
        <v>1</v>
      </c>
      <c r="AZ1025">
        <f t="shared" si="788"/>
        <v>2.6457251155412749</v>
      </c>
      <c r="BC1025">
        <v>1018</v>
      </c>
      <c r="BD1025" t="e">
        <v>#N/A</v>
      </c>
      <c r="BE1025" t="e">
        <v>#N/A</v>
      </c>
      <c r="BG1025" t="e">
        <f t="shared" si="789"/>
        <v>#N/A</v>
      </c>
      <c r="BH1025" t="e">
        <f t="shared" si="790"/>
        <v>#N/A</v>
      </c>
      <c r="BI1025" t="e">
        <f t="shared" si="791"/>
        <v>#N/A</v>
      </c>
      <c r="BL1025">
        <v>1018</v>
      </c>
      <c r="BM1025">
        <v>30.116083020247064</v>
      </c>
      <c r="BN1025">
        <v>12.370207452340505</v>
      </c>
      <c r="BP1025">
        <f t="shared" si="792"/>
        <v>1</v>
      </c>
      <c r="BQ1025">
        <f t="shared" si="793"/>
        <v>0</v>
      </c>
      <c r="BR1025">
        <f t="shared" si="794"/>
        <v>17.745875567906559</v>
      </c>
      <c r="BU1025">
        <v>1018</v>
      </c>
      <c r="BV1025">
        <v>20.317175439276003</v>
      </c>
      <c r="BW1025">
        <v>20.593302903412088</v>
      </c>
      <c r="BY1025">
        <f t="shared" si="795"/>
        <v>0</v>
      </c>
      <c r="BZ1025">
        <f t="shared" si="796"/>
        <v>1</v>
      </c>
      <c r="CA1025">
        <f t="shared" si="797"/>
        <v>0.27612746413608491</v>
      </c>
      <c r="CD1025">
        <v>1018</v>
      </c>
      <c r="CE1025">
        <v>21.582206987526405</v>
      </c>
      <c r="CF1025">
        <v>29.895623597988255</v>
      </c>
      <c r="CH1025">
        <f t="shared" si="798"/>
        <v>0</v>
      </c>
      <c r="CI1025">
        <f t="shared" si="799"/>
        <v>1</v>
      </c>
      <c r="CJ1025">
        <f t="shared" si="800"/>
        <v>8.3134166104618501</v>
      </c>
      <c r="CM1025">
        <v>1018</v>
      </c>
      <c r="CN1025">
        <v>22.880200767437547</v>
      </c>
      <c r="CO1025">
        <v>11.806453678376906</v>
      </c>
      <c r="CQ1025">
        <f t="shared" si="801"/>
        <v>1</v>
      </c>
      <c r="CR1025">
        <f t="shared" si="802"/>
        <v>0</v>
      </c>
      <c r="CS1025">
        <f t="shared" si="803"/>
        <v>11.073747089060641</v>
      </c>
      <c r="CV1025">
        <v>1018</v>
      </c>
      <c r="CW1025">
        <v>22.175185674101744</v>
      </c>
      <c r="CX1025">
        <v>17.542037997337218</v>
      </c>
      <c r="CZ1025">
        <f t="shared" si="804"/>
        <v>1</v>
      </c>
      <c r="DA1025">
        <f t="shared" si="805"/>
        <v>0</v>
      </c>
      <c r="DB1025">
        <f t="shared" si="806"/>
        <v>4.6331476767645263</v>
      </c>
      <c r="DE1025">
        <v>1018</v>
      </c>
      <c r="DF1025">
        <v>0.22181554632954459</v>
      </c>
      <c r="DG1025">
        <v>26.334507280137778</v>
      </c>
      <c r="DI1025">
        <f t="shared" si="807"/>
        <v>0</v>
      </c>
      <c r="DJ1025">
        <f t="shared" si="808"/>
        <v>1</v>
      </c>
      <c r="DK1025">
        <f t="shared" si="809"/>
        <v>26.112691733808234</v>
      </c>
      <c r="DN1025">
        <v>1018</v>
      </c>
      <c r="DO1025">
        <v>21.656760492809799</v>
      </c>
      <c r="DP1025">
        <v>14.891580490932036</v>
      </c>
      <c r="DR1025">
        <f t="shared" si="810"/>
        <v>1</v>
      </c>
      <c r="DS1025">
        <f t="shared" si="811"/>
        <v>0</v>
      </c>
      <c r="DT1025">
        <f t="shared" si="812"/>
        <v>6.7651800018777628</v>
      </c>
      <c r="DW1025">
        <v>1018</v>
      </c>
      <c r="DX1025">
        <v>20.680090975274762</v>
      </c>
      <c r="DY1025">
        <v>19.507926051083537</v>
      </c>
      <c r="EA1025">
        <f t="shared" si="813"/>
        <v>1</v>
      </c>
      <c r="EB1025">
        <f t="shared" si="814"/>
        <v>0</v>
      </c>
      <c r="EC1025">
        <f t="shared" si="815"/>
        <v>1.1721649241912253</v>
      </c>
      <c r="EF1025">
        <v>1018</v>
      </c>
      <c r="EG1025">
        <v>22.021589287250141</v>
      </c>
      <c r="EH1025">
        <v>11.447928125015999</v>
      </c>
      <c r="EJ1025">
        <f t="shared" si="816"/>
        <v>1</v>
      </c>
      <c r="EK1025">
        <f t="shared" si="817"/>
        <v>0</v>
      </c>
      <c r="EL1025">
        <f t="shared" si="818"/>
        <v>10.573661162234142</v>
      </c>
      <c r="EO1025">
        <v>1018</v>
      </c>
      <c r="EP1025">
        <v>16.901399528012085</v>
      </c>
      <c r="EQ1025">
        <v>25.741985730047791</v>
      </c>
      <c r="ES1025">
        <f t="shared" si="819"/>
        <v>0</v>
      </c>
      <c r="ET1025">
        <f t="shared" si="820"/>
        <v>1</v>
      </c>
      <c r="EU1025">
        <f t="shared" si="821"/>
        <v>8.8405862020357056</v>
      </c>
    </row>
    <row r="1026" spans="1:151" x14ac:dyDescent="0.25">
      <c r="A1026">
        <v>1019</v>
      </c>
      <c r="B1026">
        <v>6.7282927701818016</v>
      </c>
      <c r="C1026">
        <v>31.438361904688769</v>
      </c>
      <c r="E1026">
        <f t="shared" si="822"/>
        <v>0</v>
      </c>
      <c r="F1026">
        <f t="shared" si="773"/>
        <v>1</v>
      </c>
      <c r="G1026">
        <f t="shared" si="823"/>
        <v>24.710069134506966</v>
      </c>
      <c r="J1026">
        <v>1019</v>
      </c>
      <c r="K1026">
        <v>25.994514222696825</v>
      </c>
      <c r="L1026">
        <v>22.030921258947689</v>
      </c>
      <c r="N1026">
        <f t="shared" si="774"/>
        <v>1</v>
      </c>
      <c r="O1026">
        <f t="shared" si="775"/>
        <v>0</v>
      </c>
      <c r="P1026">
        <f t="shared" si="776"/>
        <v>3.9635929637491358</v>
      </c>
      <c r="S1026">
        <v>1019</v>
      </c>
      <c r="T1026">
        <v>24.991973036812638</v>
      </c>
      <c r="U1026">
        <v>18.165309126069808</v>
      </c>
      <c r="W1026">
        <f t="shared" si="777"/>
        <v>1</v>
      </c>
      <c r="X1026">
        <f t="shared" si="778"/>
        <v>0</v>
      </c>
      <c r="Y1026">
        <f t="shared" si="779"/>
        <v>6.8266639107428304</v>
      </c>
      <c r="AB1026">
        <v>1019</v>
      </c>
      <c r="AC1026">
        <v>13.09127606437667</v>
      </c>
      <c r="AD1026">
        <v>17.274267553716346</v>
      </c>
      <c r="AF1026">
        <f t="shared" si="780"/>
        <v>0</v>
      </c>
      <c r="AG1026">
        <f t="shared" si="781"/>
        <v>1</v>
      </c>
      <c r="AH1026">
        <f t="shared" si="782"/>
        <v>4.1829914893396758</v>
      </c>
      <c r="AK1026">
        <v>1019</v>
      </c>
      <c r="AL1026">
        <v>23.512917048231788</v>
      </c>
      <c r="AM1026">
        <v>21.583124895381268</v>
      </c>
      <c r="AO1026">
        <f t="shared" si="783"/>
        <v>1</v>
      </c>
      <c r="AP1026">
        <f t="shared" si="784"/>
        <v>0</v>
      </c>
      <c r="AQ1026">
        <f t="shared" si="785"/>
        <v>1.9297921528505206</v>
      </c>
      <c r="AT1026">
        <v>1019</v>
      </c>
      <c r="AU1026">
        <v>16.369750839366755</v>
      </c>
      <c r="AV1026">
        <v>32.382697961698426</v>
      </c>
      <c r="AX1026">
        <f t="shared" si="786"/>
        <v>0</v>
      </c>
      <c r="AY1026">
        <f t="shared" si="787"/>
        <v>1</v>
      </c>
      <c r="AZ1026">
        <f t="shared" si="788"/>
        <v>16.012947122331671</v>
      </c>
      <c r="BC1026">
        <v>1019</v>
      </c>
      <c r="BD1026" t="e">
        <v>#N/A</v>
      </c>
      <c r="BE1026" t="e">
        <v>#N/A</v>
      </c>
      <c r="BG1026" t="e">
        <f t="shared" si="789"/>
        <v>#N/A</v>
      </c>
      <c r="BH1026" t="e">
        <f t="shared" si="790"/>
        <v>#N/A</v>
      </c>
      <c r="BI1026" t="e">
        <f t="shared" si="791"/>
        <v>#N/A</v>
      </c>
      <c r="BL1026">
        <v>1019</v>
      </c>
      <c r="BM1026">
        <v>28.926946706596159</v>
      </c>
      <c r="BN1026">
        <v>12.193935822762885</v>
      </c>
      <c r="BP1026">
        <f t="shared" si="792"/>
        <v>1</v>
      </c>
      <c r="BQ1026">
        <f t="shared" si="793"/>
        <v>0</v>
      </c>
      <c r="BR1026">
        <f t="shared" si="794"/>
        <v>16.733010883833273</v>
      </c>
      <c r="BU1026">
        <v>1019</v>
      </c>
      <c r="BV1026">
        <v>18.252774545060145</v>
      </c>
      <c r="BW1026">
        <v>26.070118243605421</v>
      </c>
      <c r="BY1026">
        <f t="shared" si="795"/>
        <v>0</v>
      </c>
      <c r="BZ1026">
        <f t="shared" si="796"/>
        <v>1</v>
      </c>
      <c r="CA1026">
        <f t="shared" si="797"/>
        <v>7.817343698545276</v>
      </c>
      <c r="CD1026">
        <v>1019</v>
      </c>
      <c r="CE1026">
        <v>28.852058946544467</v>
      </c>
      <c r="CF1026">
        <v>31.490482135203763</v>
      </c>
      <c r="CH1026">
        <f t="shared" si="798"/>
        <v>0</v>
      </c>
      <c r="CI1026">
        <f t="shared" si="799"/>
        <v>1</v>
      </c>
      <c r="CJ1026">
        <f t="shared" si="800"/>
        <v>2.6384231886592957</v>
      </c>
      <c r="CM1026">
        <v>1019</v>
      </c>
      <c r="CN1026">
        <v>25.567618912444104</v>
      </c>
      <c r="CO1026">
        <v>17.110731248914675</v>
      </c>
      <c r="CQ1026">
        <f t="shared" si="801"/>
        <v>1</v>
      </c>
      <c r="CR1026">
        <f t="shared" si="802"/>
        <v>0</v>
      </c>
      <c r="CS1026">
        <f t="shared" si="803"/>
        <v>8.4568876635294288</v>
      </c>
      <c r="CV1026">
        <v>1019</v>
      </c>
      <c r="CW1026">
        <v>23.4497094624586</v>
      </c>
      <c r="CX1026">
        <v>14.401552701008432</v>
      </c>
      <c r="CZ1026">
        <f t="shared" si="804"/>
        <v>1</v>
      </c>
      <c r="DA1026">
        <f t="shared" si="805"/>
        <v>0</v>
      </c>
      <c r="DB1026">
        <f t="shared" si="806"/>
        <v>9.0481567614501675</v>
      </c>
      <c r="DE1026">
        <v>1019</v>
      </c>
      <c r="DF1026">
        <v>19.169162973612416</v>
      </c>
      <c r="DG1026">
        <v>27.622009639605864</v>
      </c>
      <c r="DI1026">
        <f t="shared" si="807"/>
        <v>0</v>
      </c>
      <c r="DJ1026">
        <f t="shared" si="808"/>
        <v>1</v>
      </c>
      <c r="DK1026">
        <f t="shared" si="809"/>
        <v>8.452846665993448</v>
      </c>
      <c r="DN1026">
        <v>1019</v>
      </c>
      <c r="DO1026">
        <v>22.4827478110927</v>
      </c>
      <c r="DP1026">
        <v>22.548764715638132</v>
      </c>
      <c r="DR1026">
        <f t="shared" si="810"/>
        <v>0</v>
      </c>
      <c r="DS1026">
        <f t="shared" si="811"/>
        <v>1</v>
      </c>
      <c r="DT1026">
        <f t="shared" si="812"/>
        <v>6.6016904545431743E-2</v>
      </c>
      <c r="DW1026">
        <v>1019</v>
      </c>
      <c r="DX1026">
        <v>20.235843770546211</v>
      </c>
      <c r="DY1026">
        <v>15.298439332820122</v>
      </c>
      <c r="EA1026">
        <f t="shared" si="813"/>
        <v>1</v>
      </c>
      <c r="EB1026">
        <f t="shared" si="814"/>
        <v>0</v>
      </c>
      <c r="EC1026">
        <f t="shared" si="815"/>
        <v>4.9374044377260891</v>
      </c>
      <c r="EF1026">
        <v>1019</v>
      </c>
      <c r="EG1026">
        <v>22.643066406540225</v>
      </c>
      <c r="EH1026">
        <v>17.350970138556463</v>
      </c>
      <c r="EJ1026">
        <f t="shared" si="816"/>
        <v>1</v>
      </c>
      <c r="EK1026">
        <f t="shared" si="817"/>
        <v>0</v>
      </c>
      <c r="EL1026">
        <f t="shared" si="818"/>
        <v>5.2920962679837622</v>
      </c>
      <c r="EO1026">
        <v>1019</v>
      </c>
      <c r="EP1026">
        <v>21.011887196234472</v>
      </c>
      <c r="EQ1026">
        <v>47.479370400700702</v>
      </c>
      <c r="ES1026">
        <f t="shared" si="819"/>
        <v>0</v>
      </c>
      <c r="ET1026">
        <f t="shared" si="820"/>
        <v>1</v>
      </c>
      <c r="EU1026">
        <f t="shared" si="821"/>
        <v>26.46748320446623</v>
      </c>
    </row>
    <row r="1027" spans="1:151" x14ac:dyDescent="0.25">
      <c r="A1027">
        <v>1020</v>
      </c>
      <c r="B1027">
        <v>16.081003846541037</v>
      </c>
      <c r="C1027">
        <v>21.771741684317249</v>
      </c>
      <c r="E1027">
        <f t="shared" si="822"/>
        <v>0</v>
      </c>
      <c r="F1027">
        <f t="shared" si="773"/>
        <v>1</v>
      </c>
      <c r="G1027">
        <f t="shared" si="823"/>
        <v>5.6907378377762114</v>
      </c>
      <c r="J1027">
        <v>1020</v>
      </c>
      <c r="K1027">
        <v>25.867401590725269</v>
      </c>
      <c r="L1027">
        <v>19.927125555010367</v>
      </c>
      <c r="N1027">
        <f t="shared" si="774"/>
        <v>1</v>
      </c>
      <c r="O1027">
        <f t="shared" si="775"/>
        <v>0</v>
      </c>
      <c r="P1027">
        <f t="shared" si="776"/>
        <v>5.940276035714902</v>
      </c>
      <c r="S1027">
        <v>1020</v>
      </c>
      <c r="T1027">
        <v>17.881274766876729</v>
      </c>
      <c r="U1027">
        <v>29.2020479736303</v>
      </c>
      <c r="W1027">
        <f t="shared" si="777"/>
        <v>0</v>
      </c>
      <c r="X1027">
        <f t="shared" si="778"/>
        <v>1</v>
      </c>
      <c r="Y1027">
        <f t="shared" si="779"/>
        <v>11.320773206753572</v>
      </c>
      <c r="AB1027">
        <v>1020</v>
      </c>
      <c r="AC1027">
        <v>16.009545052352181</v>
      </c>
      <c r="AD1027">
        <v>18.451994401287021</v>
      </c>
      <c r="AF1027">
        <f t="shared" si="780"/>
        <v>0</v>
      </c>
      <c r="AG1027">
        <f t="shared" si="781"/>
        <v>1</v>
      </c>
      <c r="AH1027">
        <f t="shared" si="782"/>
        <v>2.44244934893484</v>
      </c>
      <c r="AK1027">
        <v>1020</v>
      </c>
      <c r="AL1027">
        <v>35.799747008772151</v>
      </c>
      <c r="AM1027">
        <v>43.20108260323569</v>
      </c>
      <c r="AO1027">
        <f t="shared" si="783"/>
        <v>0</v>
      </c>
      <c r="AP1027">
        <f t="shared" si="784"/>
        <v>1</v>
      </c>
      <c r="AQ1027">
        <f t="shared" si="785"/>
        <v>7.4013355944635393</v>
      </c>
      <c r="AT1027">
        <v>1020</v>
      </c>
      <c r="AU1027">
        <v>14.917021164136251</v>
      </c>
      <c r="AV1027">
        <v>12.381929323968501</v>
      </c>
      <c r="AX1027">
        <f t="shared" si="786"/>
        <v>1</v>
      </c>
      <c r="AY1027">
        <f t="shared" si="787"/>
        <v>0</v>
      </c>
      <c r="AZ1027">
        <f t="shared" si="788"/>
        <v>2.53509184016775</v>
      </c>
      <c r="BC1027">
        <v>1020</v>
      </c>
      <c r="BD1027" t="e">
        <v>#N/A</v>
      </c>
      <c r="BE1027" t="e">
        <v>#N/A</v>
      </c>
      <c r="BG1027" t="e">
        <f t="shared" si="789"/>
        <v>#N/A</v>
      </c>
      <c r="BH1027" t="e">
        <f t="shared" si="790"/>
        <v>#N/A</v>
      </c>
      <c r="BI1027" t="e">
        <f t="shared" si="791"/>
        <v>#N/A</v>
      </c>
      <c r="BL1027">
        <v>1020</v>
      </c>
      <c r="BM1027">
        <v>31.248565968153788</v>
      </c>
      <c r="BN1027">
        <v>13.572043784519371</v>
      </c>
      <c r="BP1027">
        <f t="shared" si="792"/>
        <v>1</v>
      </c>
      <c r="BQ1027">
        <f t="shared" si="793"/>
        <v>0</v>
      </c>
      <c r="BR1027">
        <f t="shared" si="794"/>
        <v>17.676522183634418</v>
      </c>
      <c r="BU1027">
        <v>1020</v>
      </c>
      <c r="BV1027">
        <v>21.648963887513546</v>
      </c>
      <c r="BW1027">
        <v>26.142175730092209</v>
      </c>
      <c r="BY1027">
        <f t="shared" si="795"/>
        <v>0</v>
      </c>
      <c r="BZ1027">
        <f t="shared" si="796"/>
        <v>1</v>
      </c>
      <c r="CA1027">
        <f t="shared" si="797"/>
        <v>4.4932118425786634</v>
      </c>
      <c r="CD1027">
        <v>1020</v>
      </c>
      <c r="CE1027">
        <v>27.028321354777709</v>
      </c>
      <c r="CF1027">
        <v>38.348170154131267</v>
      </c>
      <c r="CH1027">
        <f t="shared" si="798"/>
        <v>0</v>
      </c>
      <c r="CI1027">
        <f t="shared" si="799"/>
        <v>1</v>
      </c>
      <c r="CJ1027">
        <f t="shared" si="800"/>
        <v>11.319848799353558</v>
      </c>
      <c r="CM1027">
        <v>1020</v>
      </c>
      <c r="CN1027">
        <v>17.250533591171855</v>
      </c>
      <c r="CO1027">
        <v>10.41646794953156</v>
      </c>
      <c r="CQ1027">
        <f t="shared" si="801"/>
        <v>1</v>
      </c>
      <c r="CR1027">
        <f t="shared" si="802"/>
        <v>0</v>
      </c>
      <c r="CS1027">
        <f t="shared" si="803"/>
        <v>6.8340656416402954</v>
      </c>
      <c r="CV1027">
        <v>1020</v>
      </c>
      <c r="CW1027">
        <v>19.611654337113169</v>
      </c>
      <c r="CX1027">
        <v>19.037184517958991</v>
      </c>
      <c r="CZ1027">
        <f t="shared" si="804"/>
        <v>1</v>
      </c>
      <c r="DA1027">
        <f t="shared" si="805"/>
        <v>0</v>
      </c>
      <c r="DB1027">
        <f t="shared" si="806"/>
        <v>0.57446981915417794</v>
      </c>
      <c r="DE1027">
        <v>1020</v>
      </c>
      <c r="DF1027">
        <v>17.64062625729596</v>
      </c>
      <c r="DG1027">
        <v>27.355103994816929</v>
      </c>
      <c r="DI1027">
        <f t="shared" si="807"/>
        <v>0</v>
      </c>
      <c r="DJ1027">
        <f t="shared" si="808"/>
        <v>1</v>
      </c>
      <c r="DK1027">
        <f t="shared" si="809"/>
        <v>9.7144777375209692</v>
      </c>
      <c r="DN1027">
        <v>1020</v>
      </c>
      <c r="DO1027">
        <v>18.032916524041156</v>
      </c>
      <c r="DP1027">
        <v>20.421616348981704</v>
      </c>
      <c r="DR1027">
        <f t="shared" si="810"/>
        <v>0</v>
      </c>
      <c r="DS1027">
        <f t="shared" si="811"/>
        <v>1</v>
      </c>
      <c r="DT1027">
        <f t="shared" si="812"/>
        <v>2.3886998249405487</v>
      </c>
      <c r="DW1027">
        <v>1020</v>
      </c>
      <c r="DX1027">
        <v>16.558804284081766</v>
      </c>
      <c r="DY1027">
        <v>14.694735205558146</v>
      </c>
      <c r="EA1027">
        <f t="shared" si="813"/>
        <v>1</v>
      </c>
      <c r="EB1027">
        <f t="shared" si="814"/>
        <v>0</v>
      </c>
      <c r="EC1027">
        <f t="shared" si="815"/>
        <v>1.8640690785236202</v>
      </c>
      <c r="EF1027">
        <v>1020</v>
      </c>
      <c r="EG1027">
        <v>20.75656326974778</v>
      </c>
      <c r="EH1027">
        <v>18.787893723314532</v>
      </c>
      <c r="EJ1027">
        <f t="shared" si="816"/>
        <v>1</v>
      </c>
      <c r="EK1027">
        <f t="shared" si="817"/>
        <v>0</v>
      </c>
      <c r="EL1027">
        <f t="shared" si="818"/>
        <v>1.9686695464332473</v>
      </c>
      <c r="EO1027">
        <v>1020</v>
      </c>
      <c r="EP1027">
        <v>18.478918769260389</v>
      </c>
      <c r="EQ1027">
        <v>32.136667210462321</v>
      </c>
      <c r="ES1027">
        <f t="shared" si="819"/>
        <v>0</v>
      </c>
      <c r="ET1027">
        <f t="shared" si="820"/>
        <v>1</v>
      </c>
      <c r="EU1027">
        <f t="shared" si="821"/>
        <v>13.657748441201932</v>
      </c>
    </row>
    <row r="1028" spans="1:151" x14ac:dyDescent="0.25">
      <c r="A1028">
        <v>1021</v>
      </c>
      <c r="B1028">
        <v>11.845861540217232</v>
      </c>
      <c r="C1028">
        <v>32.086162312199882</v>
      </c>
      <c r="E1028">
        <f t="shared" si="822"/>
        <v>0</v>
      </c>
      <c r="F1028">
        <f t="shared" si="773"/>
        <v>1</v>
      </c>
      <c r="G1028">
        <f t="shared" si="823"/>
        <v>20.24030077198265</v>
      </c>
      <c r="J1028">
        <v>1021</v>
      </c>
      <c r="K1028">
        <v>29.389712131671047</v>
      </c>
      <c r="L1028">
        <v>36.332466176458489</v>
      </c>
      <c r="N1028">
        <f t="shared" si="774"/>
        <v>0</v>
      </c>
      <c r="O1028">
        <f t="shared" si="775"/>
        <v>1</v>
      </c>
      <c r="P1028">
        <f t="shared" si="776"/>
        <v>6.9427540447874421</v>
      </c>
      <c r="S1028">
        <v>1021</v>
      </c>
      <c r="T1028">
        <v>23.046847196339915</v>
      </c>
      <c r="U1028">
        <v>36.29465372822429</v>
      </c>
      <c r="W1028">
        <f t="shared" si="777"/>
        <v>0</v>
      </c>
      <c r="X1028">
        <f t="shared" si="778"/>
        <v>1</v>
      </c>
      <c r="Y1028">
        <f t="shared" si="779"/>
        <v>13.247806531884375</v>
      </c>
      <c r="AB1028">
        <v>1021</v>
      </c>
      <c r="AC1028">
        <v>18.43047845439736</v>
      </c>
      <c r="AD1028">
        <v>17.655093725644342</v>
      </c>
      <c r="AF1028">
        <f t="shared" si="780"/>
        <v>1</v>
      </c>
      <c r="AG1028">
        <f t="shared" si="781"/>
        <v>0</v>
      </c>
      <c r="AH1028">
        <f t="shared" si="782"/>
        <v>0.77538472875301778</v>
      </c>
      <c r="AK1028">
        <v>1021</v>
      </c>
      <c r="AL1028">
        <v>17.217303621185032</v>
      </c>
      <c r="AM1028">
        <v>32.590914340838154</v>
      </c>
      <c r="AO1028">
        <f t="shared" si="783"/>
        <v>0</v>
      </c>
      <c r="AP1028">
        <f t="shared" si="784"/>
        <v>1</v>
      </c>
      <c r="AQ1028">
        <f t="shared" si="785"/>
        <v>15.373610719653122</v>
      </c>
      <c r="AT1028">
        <v>1021</v>
      </c>
      <c r="AU1028">
        <v>14.738665952653724</v>
      </c>
      <c r="AV1028">
        <v>21.065696472382498</v>
      </c>
      <c r="AX1028">
        <f t="shared" si="786"/>
        <v>0</v>
      </c>
      <c r="AY1028">
        <f t="shared" si="787"/>
        <v>1</v>
      </c>
      <c r="AZ1028">
        <f t="shared" si="788"/>
        <v>6.3270305197287744</v>
      </c>
      <c r="BC1028">
        <v>1021</v>
      </c>
      <c r="BD1028" t="e">
        <v>#N/A</v>
      </c>
      <c r="BE1028" t="e">
        <v>#N/A</v>
      </c>
      <c r="BG1028" t="e">
        <f t="shared" si="789"/>
        <v>#N/A</v>
      </c>
      <c r="BH1028" t="e">
        <f t="shared" si="790"/>
        <v>#N/A</v>
      </c>
      <c r="BI1028" t="e">
        <f t="shared" si="791"/>
        <v>#N/A</v>
      </c>
      <c r="BL1028">
        <v>1021</v>
      </c>
      <c r="BM1028">
        <v>27.033958982275237</v>
      </c>
      <c r="BN1028">
        <v>8.7591270612966099</v>
      </c>
      <c r="BP1028">
        <f t="shared" si="792"/>
        <v>1</v>
      </c>
      <c r="BQ1028">
        <f t="shared" si="793"/>
        <v>0</v>
      </c>
      <c r="BR1028">
        <f t="shared" si="794"/>
        <v>18.274831920978627</v>
      </c>
      <c r="BU1028">
        <v>1021</v>
      </c>
      <c r="BV1028">
        <v>30.569082771358673</v>
      </c>
      <c r="BW1028">
        <v>17.335506963048811</v>
      </c>
      <c r="BY1028">
        <f t="shared" si="795"/>
        <v>1</v>
      </c>
      <c r="BZ1028">
        <f t="shared" si="796"/>
        <v>0</v>
      </c>
      <c r="CA1028">
        <f t="shared" si="797"/>
        <v>13.233575808309862</v>
      </c>
      <c r="CD1028">
        <v>1021</v>
      </c>
      <c r="CE1028">
        <v>29.811087196535755</v>
      </c>
      <c r="CF1028">
        <v>26.163553143235688</v>
      </c>
      <c r="CH1028">
        <f t="shared" si="798"/>
        <v>1</v>
      </c>
      <c r="CI1028">
        <f t="shared" si="799"/>
        <v>0</v>
      </c>
      <c r="CJ1028">
        <f t="shared" si="800"/>
        <v>3.6475340533000669</v>
      </c>
      <c r="CM1028">
        <v>1021</v>
      </c>
      <c r="CN1028">
        <v>13.229003552155321</v>
      </c>
      <c r="CO1028">
        <v>34.848947926199017</v>
      </c>
      <c r="CQ1028">
        <f t="shared" si="801"/>
        <v>0</v>
      </c>
      <c r="CR1028">
        <f t="shared" si="802"/>
        <v>1</v>
      </c>
      <c r="CS1028">
        <f t="shared" si="803"/>
        <v>21.619944374043698</v>
      </c>
      <c r="CV1028">
        <v>1021</v>
      </c>
      <c r="CW1028">
        <v>23.569496594043606</v>
      </c>
      <c r="CX1028">
        <v>19.008364143890226</v>
      </c>
      <c r="CZ1028">
        <f t="shared" si="804"/>
        <v>1</v>
      </c>
      <c r="DA1028">
        <f t="shared" si="805"/>
        <v>0</v>
      </c>
      <c r="DB1028">
        <f t="shared" si="806"/>
        <v>4.5611324501533801</v>
      </c>
      <c r="DE1028">
        <v>1021</v>
      </c>
      <c r="DF1028">
        <v>13.537133838734929</v>
      </c>
      <c r="DG1028">
        <v>21.023528059236732</v>
      </c>
      <c r="DI1028">
        <f t="shared" si="807"/>
        <v>0</v>
      </c>
      <c r="DJ1028">
        <f t="shared" si="808"/>
        <v>1</v>
      </c>
      <c r="DK1028">
        <f t="shared" si="809"/>
        <v>7.4863942205018024</v>
      </c>
      <c r="DN1028">
        <v>1021</v>
      </c>
      <c r="DO1028">
        <v>25.412669506841311</v>
      </c>
      <c r="DP1028">
        <v>15.342077816134637</v>
      </c>
      <c r="DR1028">
        <f t="shared" si="810"/>
        <v>1</v>
      </c>
      <c r="DS1028">
        <f t="shared" si="811"/>
        <v>0</v>
      </c>
      <c r="DT1028">
        <f t="shared" si="812"/>
        <v>10.070591690706674</v>
      </c>
      <c r="DW1028">
        <v>1021</v>
      </c>
      <c r="DX1028">
        <v>23.377991265753131</v>
      </c>
      <c r="DY1028">
        <v>24.659150753609875</v>
      </c>
      <c r="EA1028">
        <f t="shared" si="813"/>
        <v>0</v>
      </c>
      <c r="EB1028">
        <f t="shared" si="814"/>
        <v>1</v>
      </c>
      <c r="EC1028">
        <f t="shared" si="815"/>
        <v>1.2811594878567441</v>
      </c>
      <c r="EF1028">
        <v>1021</v>
      </c>
      <c r="EG1028">
        <v>18.076176930798482</v>
      </c>
      <c r="EH1028">
        <v>23.489224269251942</v>
      </c>
      <c r="EJ1028">
        <f t="shared" si="816"/>
        <v>0</v>
      </c>
      <c r="EK1028">
        <f t="shared" si="817"/>
        <v>1</v>
      </c>
      <c r="EL1028">
        <f t="shared" si="818"/>
        <v>5.4130473384534596</v>
      </c>
      <c r="EO1028">
        <v>1021</v>
      </c>
      <c r="EP1028">
        <v>25.20245491961678</v>
      </c>
      <c r="EQ1028">
        <v>12.004755492525014</v>
      </c>
      <c r="ES1028">
        <f t="shared" si="819"/>
        <v>1</v>
      </c>
      <c r="ET1028">
        <f t="shared" si="820"/>
        <v>0</v>
      </c>
      <c r="EU1028">
        <f t="shared" si="821"/>
        <v>13.197699427091766</v>
      </c>
    </row>
    <row r="1029" spans="1:151" x14ac:dyDescent="0.25">
      <c r="A1029">
        <v>1022</v>
      </c>
      <c r="B1029">
        <v>11.946684290114467</v>
      </c>
      <c r="C1029">
        <v>23.994965158068926</v>
      </c>
      <c r="E1029">
        <f t="shared" si="822"/>
        <v>0</v>
      </c>
      <c r="F1029">
        <f t="shared" si="773"/>
        <v>1</v>
      </c>
      <c r="G1029">
        <f t="shared" si="823"/>
        <v>12.048280867954459</v>
      </c>
      <c r="J1029">
        <v>1022</v>
      </c>
      <c r="K1029">
        <v>23.967773650783101</v>
      </c>
      <c r="L1029">
        <v>24.505745158373422</v>
      </c>
      <c r="N1029">
        <f t="shared" si="774"/>
        <v>0</v>
      </c>
      <c r="O1029">
        <f t="shared" si="775"/>
        <v>1</v>
      </c>
      <c r="P1029">
        <f t="shared" si="776"/>
        <v>0.53797150759032064</v>
      </c>
      <c r="S1029">
        <v>1022</v>
      </c>
      <c r="T1029">
        <v>20.879156912700058</v>
      </c>
      <c r="U1029">
        <v>6.1182747866411802</v>
      </c>
      <c r="W1029">
        <f t="shared" si="777"/>
        <v>1</v>
      </c>
      <c r="X1029">
        <f t="shared" si="778"/>
        <v>0</v>
      </c>
      <c r="Y1029">
        <f t="shared" si="779"/>
        <v>14.760882126058878</v>
      </c>
      <c r="AB1029">
        <v>1022</v>
      </c>
      <c r="AC1029">
        <v>11.354727238250412</v>
      </c>
      <c r="AD1029">
        <v>16.957689647145003</v>
      </c>
      <c r="AF1029">
        <f t="shared" si="780"/>
        <v>0</v>
      </c>
      <c r="AG1029">
        <f t="shared" si="781"/>
        <v>1</v>
      </c>
      <c r="AH1029">
        <f t="shared" si="782"/>
        <v>5.6029624088945909</v>
      </c>
      <c r="AK1029">
        <v>1022</v>
      </c>
      <c r="AL1029">
        <v>21.729545256192246</v>
      </c>
      <c r="AM1029">
        <v>23.746542750928793</v>
      </c>
      <c r="AO1029">
        <f t="shared" si="783"/>
        <v>0</v>
      </c>
      <c r="AP1029">
        <f t="shared" si="784"/>
        <v>1</v>
      </c>
      <c r="AQ1029">
        <f t="shared" si="785"/>
        <v>2.0169974947365468</v>
      </c>
      <c r="AT1029">
        <v>1022</v>
      </c>
      <c r="AU1029">
        <v>21.165734056566926</v>
      </c>
      <c r="AV1029">
        <v>9.7411928103233727</v>
      </c>
      <c r="AX1029">
        <f t="shared" si="786"/>
        <v>1</v>
      </c>
      <c r="AY1029">
        <f t="shared" si="787"/>
        <v>0</v>
      </c>
      <c r="AZ1029">
        <f t="shared" si="788"/>
        <v>11.424541246243553</v>
      </c>
      <c r="BC1029">
        <v>1022</v>
      </c>
      <c r="BD1029" t="e">
        <v>#N/A</v>
      </c>
      <c r="BE1029" t="e">
        <v>#N/A</v>
      </c>
      <c r="BG1029" t="e">
        <f t="shared" si="789"/>
        <v>#N/A</v>
      </c>
      <c r="BH1029" t="e">
        <f t="shared" si="790"/>
        <v>#N/A</v>
      </c>
      <c r="BI1029" t="e">
        <f t="shared" si="791"/>
        <v>#N/A</v>
      </c>
      <c r="BL1029">
        <v>1022</v>
      </c>
      <c r="BM1029">
        <v>28.79392392608305</v>
      </c>
      <c r="BN1029">
        <v>10.452839634907752</v>
      </c>
      <c r="BP1029">
        <f t="shared" si="792"/>
        <v>1</v>
      </c>
      <c r="BQ1029">
        <f t="shared" si="793"/>
        <v>0</v>
      </c>
      <c r="BR1029">
        <f t="shared" si="794"/>
        <v>18.341084291175299</v>
      </c>
      <c r="BU1029">
        <v>1022</v>
      </c>
      <c r="BV1029">
        <v>19.140575425690734</v>
      </c>
      <c r="BW1029">
        <v>13.04168845486657</v>
      </c>
      <c r="BY1029">
        <f t="shared" si="795"/>
        <v>1</v>
      </c>
      <c r="BZ1029">
        <f t="shared" si="796"/>
        <v>0</v>
      </c>
      <c r="CA1029">
        <f t="shared" si="797"/>
        <v>6.0988869708241644</v>
      </c>
      <c r="CD1029">
        <v>1022</v>
      </c>
      <c r="CE1029">
        <v>38.375859659562565</v>
      </c>
      <c r="CF1029">
        <v>21.497579016423803</v>
      </c>
      <c r="CH1029">
        <f t="shared" si="798"/>
        <v>1</v>
      </c>
      <c r="CI1029">
        <f t="shared" si="799"/>
        <v>0</v>
      </c>
      <c r="CJ1029">
        <f t="shared" si="800"/>
        <v>16.878280643138762</v>
      </c>
      <c r="CM1029">
        <v>1022</v>
      </c>
      <c r="CN1029">
        <v>17.392302441666356</v>
      </c>
      <c r="CO1029">
        <v>6.4320993681801539</v>
      </c>
      <c r="CQ1029">
        <f t="shared" si="801"/>
        <v>1</v>
      </c>
      <c r="CR1029">
        <f t="shared" si="802"/>
        <v>0</v>
      </c>
      <c r="CS1029">
        <f t="shared" si="803"/>
        <v>10.960203073486202</v>
      </c>
      <c r="CV1029">
        <v>1022</v>
      </c>
      <c r="CW1029">
        <v>19.433776150299774</v>
      </c>
      <c r="CX1029">
        <v>19.600502069456514</v>
      </c>
      <c r="CZ1029">
        <f t="shared" si="804"/>
        <v>0</v>
      </c>
      <c r="DA1029">
        <f t="shared" si="805"/>
        <v>1</v>
      </c>
      <c r="DB1029">
        <f t="shared" si="806"/>
        <v>0.16672591915673962</v>
      </c>
      <c r="DE1029">
        <v>1022</v>
      </c>
      <c r="DF1029">
        <v>20.631620992116915</v>
      </c>
      <c r="DG1029">
        <v>24.963716141824001</v>
      </c>
      <c r="DI1029">
        <f t="shared" si="807"/>
        <v>0</v>
      </c>
      <c r="DJ1029">
        <f t="shared" si="808"/>
        <v>1</v>
      </c>
      <c r="DK1029">
        <f t="shared" si="809"/>
        <v>4.3320951497070865</v>
      </c>
      <c r="DN1029">
        <v>1022</v>
      </c>
      <c r="DO1029">
        <v>19.333069423986547</v>
      </c>
      <c r="DP1029">
        <v>18.531649261439366</v>
      </c>
      <c r="DR1029">
        <f t="shared" si="810"/>
        <v>1</v>
      </c>
      <c r="DS1029">
        <f t="shared" si="811"/>
        <v>0</v>
      </c>
      <c r="DT1029">
        <f t="shared" si="812"/>
        <v>0.80142016254718129</v>
      </c>
      <c r="DW1029">
        <v>1022</v>
      </c>
      <c r="DX1029">
        <v>25.420274638640819</v>
      </c>
      <c r="DY1029">
        <v>15.669559506125657</v>
      </c>
      <c r="EA1029">
        <f t="shared" si="813"/>
        <v>1</v>
      </c>
      <c r="EB1029">
        <f t="shared" si="814"/>
        <v>0</v>
      </c>
      <c r="EC1029">
        <f t="shared" si="815"/>
        <v>9.7507151325151629</v>
      </c>
      <c r="EF1029">
        <v>1022</v>
      </c>
      <c r="EG1029">
        <v>19.686638824935812</v>
      </c>
      <c r="EH1029">
        <v>18.108453724460869</v>
      </c>
      <c r="EJ1029">
        <f t="shared" si="816"/>
        <v>1</v>
      </c>
      <c r="EK1029">
        <f t="shared" si="817"/>
        <v>0</v>
      </c>
      <c r="EL1029">
        <f t="shared" si="818"/>
        <v>1.5781851004749434</v>
      </c>
      <c r="EO1029">
        <v>1022</v>
      </c>
      <c r="EP1029">
        <v>26.960403673688436</v>
      </c>
      <c r="EQ1029">
        <v>19.284643932382661</v>
      </c>
      <c r="ES1029">
        <f t="shared" si="819"/>
        <v>1</v>
      </c>
      <c r="ET1029">
        <f t="shared" si="820"/>
        <v>0</v>
      </c>
      <c r="EU1029">
        <f t="shared" si="821"/>
        <v>7.6757597413057752</v>
      </c>
    </row>
    <row r="1030" spans="1:151" x14ac:dyDescent="0.25">
      <c r="A1030">
        <v>1023</v>
      </c>
      <c r="B1030">
        <v>12.953730992676055</v>
      </c>
      <c r="C1030">
        <v>30.009230902716485</v>
      </c>
      <c r="E1030">
        <f t="shared" si="822"/>
        <v>0</v>
      </c>
      <c r="F1030">
        <f t="shared" si="773"/>
        <v>1</v>
      </c>
      <c r="G1030">
        <f t="shared" si="823"/>
        <v>17.055499910040432</v>
      </c>
      <c r="J1030">
        <v>1023</v>
      </c>
      <c r="K1030">
        <v>13.443529184413487</v>
      </c>
      <c r="L1030">
        <v>32.69101353469074</v>
      </c>
      <c r="N1030">
        <f t="shared" si="774"/>
        <v>0</v>
      </c>
      <c r="O1030">
        <f t="shared" si="775"/>
        <v>1</v>
      </c>
      <c r="P1030">
        <f t="shared" si="776"/>
        <v>19.247484350277254</v>
      </c>
      <c r="S1030">
        <v>1023</v>
      </c>
      <c r="T1030">
        <v>16.478218127901815</v>
      </c>
      <c r="U1030">
        <v>8.7657502462957098</v>
      </c>
      <c r="W1030">
        <f t="shared" si="777"/>
        <v>1</v>
      </c>
      <c r="X1030">
        <f t="shared" si="778"/>
        <v>0</v>
      </c>
      <c r="Y1030">
        <f t="shared" si="779"/>
        <v>7.7124678816061056</v>
      </c>
      <c r="AB1030">
        <v>1023</v>
      </c>
      <c r="AC1030">
        <v>16.0274828938885</v>
      </c>
      <c r="AD1030">
        <v>17.312491075486054</v>
      </c>
      <c r="AF1030">
        <f t="shared" si="780"/>
        <v>0</v>
      </c>
      <c r="AG1030">
        <f t="shared" si="781"/>
        <v>1</v>
      </c>
      <c r="AH1030">
        <f t="shared" si="782"/>
        <v>1.2850081815975543</v>
      </c>
      <c r="AK1030">
        <v>1023</v>
      </c>
      <c r="AL1030">
        <v>18.115226676389106</v>
      </c>
      <c r="AM1030">
        <v>37.740526084094647</v>
      </c>
      <c r="AO1030">
        <f t="shared" si="783"/>
        <v>0</v>
      </c>
      <c r="AP1030">
        <f t="shared" si="784"/>
        <v>1</v>
      </c>
      <c r="AQ1030">
        <f t="shared" si="785"/>
        <v>19.62529940770554</v>
      </c>
      <c r="AT1030">
        <v>1023</v>
      </c>
      <c r="AU1030">
        <v>24.622847181629638</v>
      </c>
      <c r="AV1030">
        <v>14.868238252535484</v>
      </c>
      <c r="AX1030">
        <f t="shared" si="786"/>
        <v>1</v>
      </c>
      <c r="AY1030">
        <f t="shared" si="787"/>
        <v>0</v>
      </c>
      <c r="AZ1030">
        <f t="shared" si="788"/>
        <v>9.7546089290941538</v>
      </c>
      <c r="BC1030">
        <v>1023</v>
      </c>
      <c r="BD1030" t="e">
        <v>#N/A</v>
      </c>
      <c r="BE1030" t="e">
        <v>#N/A</v>
      </c>
      <c r="BG1030" t="e">
        <f t="shared" si="789"/>
        <v>#N/A</v>
      </c>
      <c r="BH1030" t="e">
        <f t="shared" si="790"/>
        <v>#N/A</v>
      </c>
      <c r="BI1030" t="e">
        <f t="shared" si="791"/>
        <v>#N/A</v>
      </c>
      <c r="BL1030">
        <v>1023</v>
      </c>
      <c r="BM1030">
        <v>27.982710239245307</v>
      </c>
      <c r="BN1030">
        <v>11.401477272225605</v>
      </c>
      <c r="BP1030">
        <f t="shared" si="792"/>
        <v>1</v>
      </c>
      <c r="BQ1030">
        <f t="shared" si="793"/>
        <v>0</v>
      </c>
      <c r="BR1030">
        <f t="shared" si="794"/>
        <v>16.581232967019702</v>
      </c>
      <c r="BU1030">
        <v>1023</v>
      </c>
      <c r="BV1030">
        <v>9.2684808491378838</v>
      </c>
      <c r="BW1030">
        <v>32.0115917567297</v>
      </c>
      <c r="BY1030">
        <f t="shared" si="795"/>
        <v>0</v>
      </c>
      <c r="BZ1030">
        <f t="shared" si="796"/>
        <v>1</v>
      </c>
      <c r="CA1030">
        <f t="shared" si="797"/>
        <v>22.743110907591817</v>
      </c>
      <c r="CD1030">
        <v>1023</v>
      </c>
      <c r="CE1030">
        <v>13.440550651650135</v>
      </c>
      <c r="CF1030">
        <v>32.070905920783005</v>
      </c>
      <c r="CH1030">
        <f t="shared" si="798"/>
        <v>0</v>
      </c>
      <c r="CI1030">
        <f t="shared" si="799"/>
        <v>1</v>
      </c>
      <c r="CJ1030">
        <f t="shared" si="800"/>
        <v>18.63035526913287</v>
      </c>
      <c r="CM1030">
        <v>1023</v>
      </c>
      <c r="CN1030">
        <v>20.370147223803215</v>
      </c>
      <c r="CO1030">
        <v>32.355433924103494</v>
      </c>
      <c r="CQ1030">
        <f t="shared" si="801"/>
        <v>0</v>
      </c>
      <c r="CR1030">
        <f t="shared" si="802"/>
        <v>1</v>
      </c>
      <c r="CS1030">
        <f t="shared" si="803"/>
        <v>11.985286700300279</v>
      </c>
      <c r="CV1030">
        <v>1023</v>
      </c>
      <c r="CW1030">
        <v>25.824314860708409</v>
      </c>
      <c r="CX1030">
        <v>19.547532839203296</v>
      </c>
      <c r="CZ1030">
        <f t="shared" si="804"/>
        <v>1</v>
      </c>
      <c r="DA1030">
        <f t="shared" si="805"/>
        <v>0</v>
      </c>
      <c r="DB1030">
        <f t="shared" si="806"/>
        <v>6.2767820215051131</v>
      </c>
      <c r="DE1030">
        <v>1023</v>
      </c>
      <c r="DF1030">
        <v>23.844868601723398</v>
      </c>
      <c r="DG1030">
        <v>10.887138366346534</v>
      </c>
      <c r="DI1030">
        <f t="shared" si="807"/>
        <v>1</v>
      </c>
      <c r="DJ1030">
        <f t="shared" si="808"/>
        <v>0</v>
      </c>
      <c r="DK1030">
        <f t="shared" si="809"/>
        <v>12.957730235376864</v>
      </c>
      <c r="DN1030">
        <v>1023</v>
      </c>
      <c r="DO1030">
        <v>20.92600745619001</v>
      </c>
      <c r="DP1030">
        <v>13.30293789888832</v>
      </c>
      <c r="DR1030">
        <f t="shared" si="810"/>
        <v>1</v>
      </c>
      <c r="DS1030">
        <f t="shared" si="811"/>
        <v>0</v>
      </c>
      <c r="DT1030">
        <f t="shared" si="812"/>
        <v>7.6230695573016902</v>
      </c>
      <c r="DW1030">
        <v>1023</v>
      </c>
      <c r="DX1030">
        <v>8.6770490345607172</v>
      </c>
      <c r="DY1030">
        <v>24.493757813065233</v>
      </c>
      <c r="EA1030">
        <f t="shared" si="813"/>
        <v>0</v>
      </c>
      <c r="EB1030">
        <f t="shared" si="814"/>
        <v>1</v>
      </c>
      <c r="EC1030">
        <f t="shared" si="815"/>
        <v>15.816708778504516</v>
      </c>
      <c r="EF1030">
        <v>1023</v>
      </c>
      <c r="EG1030">
        <v>24.224013317223946</v>
      </c>
      <c r="EH1030">
        <v>20.486186120761175</v>
      </c>
      <c r="EJ1030">
        <f t="shared" si="816"/>
        <v>1</v>
      </c>
      <c r="EK1030">
        <f t="shared" si="817"/>
        <v>0</v>
      </c>
      <c r="EL1030">
        <f t="shared" si="818"/>
        <v>3.7378271964627707</v>
      </c>
      <c r="EO1030">
        <v>1023</v>
      </c>
      <c r="EP1030">
        <v>24.954536095561231</v>
      </c>
      <c r="EQ1030">
        <v>61.969844770094866</v>
      </c>
      <c r="ES1030">
        <f t="shared" si="819"/>
        <v>0</v>
      </c>
      <c r="ET1030">
        <f t="shared" si="820"/>
        <v>1</v>
      </c>
      <c r="EU1030">
        <f t="shared" si="821"/>
        <v>37.015308674533635</v>
      </c>
    </row>
    <row r="1031" spans="1:151" x14ac:dyDescent="0.25">
      <c r="A1031">
        <v>1024</v>
      </c>
      <c r="B1031">
        <v>15.194846459345587</v>
      </c>
      <c r="C1031">
        <v>27.292890891379191</v>
      </c>
      <c r="E1031">
        <f t="shared" si="822"/>
        <v>0</v>
      </c>
      <c r="F1031">
        <f t="shared" si="773"/>
        <v>1</v>
      </c>
      <c r="G1031">
        <f t="shared" si="823"/>
        <v>12.098044432033603</v>
      </c>
      <c r="J1031">
        <v>1024</v>
      </c>
      <c r="K1031">
        <v>11.397325844997681</v>
      </c>
      <c r="L1031">
        <v>19.987379852562174</v>
      </c>
      <c r="N1031">
        <f t="shared" si="774"/>
        <v>0</v>
      </c>
      <c r="O1031">
        <f t="shared" si="775"/>
        <v>1</v>
      </c>
      <c r="P1031">
        <f t="shared" si="776"/>
        <v>8.5900540075644933</v>
      </c>
      <c r="S1031">
        <v>1024</v>
      </c>
      <c r="T1031">
        <v>16.761049833872665</v>
      </c>
      <c r="U1031">
        <v>36.937090543331308</v>
      </c>
      <c r="W1031">
        <f t="shared" si="777"/>
        <v>0</v>
      </c>
      <c r="X1031">
        <f t="shared" si="778"/>
        <v>1</v>
      </c>
      <c r="Y1031">
        <f t="shared" si="779"/>
        <v>20.176040709458643</v>
      </c>
      <c r="AB1031">
        <v>1024</v>
      </c>
      <c r="AC1031">
        <v>19.353139566698161</v>
      </c>
      <c r="AD1031">
        <v>15.499581740839007</v>
      </c>
      <c r="AF1031">
        <f t="shared" si="780"/>
        <v>1</v>
      </c>
      <c r="AG1031">
        <f t="shared" si="781"/>
        <v>0</v>
      </c>
      <c r="AH1031">
        <f t="shared" si="782"/>
        <v>3.8535578258591539</v>
      </c>
      <c r="AK1031">
        <v>1024</v>
      </c>
      <c r="AL1031">
        <v>23.329620298183286</v>
      </c>
      <c r="AM1031">
        <v>23.914523617560818</v>
      </c>
      <c r="AO1031">
        <f t="shared" si="783"/>
        <v>0</v>
      </c>
      <c r="AP1031">
        <f t="shared" si="784"/>
        <v>1</v>
      </c>
      <c r="AQ1031">
        <f t="shared" si="785"/>
        <v>0.58490331937753126</v>
      </c>
      <c r="AT1031">
        <v>1024</v>
      </c>
      <c r="AU1031">
        <v>17.58186589937926</v>
      </c>
      <c r="AV1031">
        <v>11.479660569523393</v>
      </c>
      <c r="AX1031">
        <f t="shared" si="786"/>
        <v>1</v>
      </c>
      <c r="AY1031">
        <f t="shared" si="787"/>
        <v>0</v>
      </c>
      <c r="AZ1031">
        <f t="shared" si="788"/>
        <v>6.1022053298558667</v>
      </c>
      <c r="BC1031">
        <v>1024</v>
      </c>
      <c r="BD1031" t="e">
        <v>#N/A</v>
      </c>
      <c r="BE1031" t="e">
        <v>#N/A</v>
      </c>
      <c r="BG1031" t="e">
        <f t="shared" si="789"/>
        <v>#N/A</v>
      </c>
      <c r="BH1031" t="e">
        <f t="shared" si="790"/>
        <v>#N/A</v>
      </c>
      <c r="BI1031" t="e">
        <f t="shared" si="791"/>
        <v>#N/A</v>
      </c>
      <c r="BL1031">
        <v>1024</v>
      </c>
      <c r="BM1031">
        <v>23.40834909991894</v>
      </c>
      <c r="BN1031">
        <v>16.68801629409495</v>
      </c>
      <c r="BP1031">
        <f t="shared" si="792"/>
        <v>1</v>
      </c>
      <c r="BQ1031">
        <f t="shared" si="793"/>
        <v>0</v>
      </c>
      <c r="BR1031">
        <f t="shared" si="794"/>
        <v>6.7203328058239897</v>
      </c>
      <c r="BU1031">
        <v>1024</v>
      </c>
      <c r="BV1031">
        <v>32.631950946866567</v>
      </c>
      <c r="BW1031">
        <v>26.560003861054064</v>
      </c>
      <c r="BY1031">
        <f t="shared" si="795"/>
        <v>1</v>
      </c>
      <c r="BZ1031">
        <f t="shared" si="796"/>
        <v>0</v>
      </c>
      <c r="CA1031">
        <f t="shared" si="797"/>
        <v>6.0719470858125035</v>
      </c>
      <c r="CD1031">
        <v>1024</v>
      </c>
      <c r="CE1031">
        <v>22.461893296661177</v>
      </c>
      <c r="CF1031">
        <v>38.836517108371709</v>
      </c>
      <c r="CH1031">
        <f t="shared" si="798"/>
        <v>0</v>
      </c>
      <c r="CI1031">
        <f t="shared" si="799"/>
        <v>1</v>
      </c>
      <c r="CJ1031">
        <f t="shared" si="800"/>
        <v>16.374623811710531</v>
      </c>
      <c r="CM1031">
        <v>1024</v>
      </c>
      <c r="CN1031">
        <v>18.321618743286244</v>
      </c>
      <c r="CO1031">
        <v>24.115741479796519</v>
      </c>
      <c r="CQ1031">
        <f t="shared" si="801"/>
        <v>0</v>
      </c>
      <c r="CR1031">
        <f t="shared" si="802"/>
        <v>1</v>
      </c>
      <c r="CS1031">
        <f t="shared" si="803"/>
        <v>5.7941227365102748</v>
      </c>
      <c r="CV1031">
        <v>1024</v>
      </c>
      <c r="CW1031">
        <v>22.752697092413662</v>
      </c>
      <c r="CX1031">
        <v>14.295755632639635</v>
      </c>
      <c r="CZ1031">
        <f t="shared" si="804"/>
        <v>1</v>
      </c>
      <c r="DA1031">
        <f t="shared" si="805"/>
        <v>0</v>
      </c>
      <c r="DB1031">
        <f t="shared" si="806"/>
        <v>8.4569414597740273</v>
      </c>
      <c r="DE1031">
        <v>1024</v>
      </c>
      <c r="DF1031">
        <v>25.766697310074932</v>
      </c>
      <c r="DG1031">
        <v>16.362394325512088</v>
      </c>
      <c r="DI1031">
        <f t="shared" si="807"/>
        <v>1</v>
      </c>
      <c r="DJ1031">
        <f t="shared" si="808"/>
        <v>0</v>
      </c>
      <c r="DK1031">
        <f t="shared" si="809"/>
        <v>9.4043029845628432</v>
      </c>
      <c r="DN1031">
        <v>1024</v>
      </c>
      <c r="DO1031">
        <v>20.703192604454312</v>
      </c>
      <c r="DP1031">
        <v>16.939159167377305</v>
      </c>
      <c r="DR1031">
        <f t="shared" si="810"/>
        <v>1</v>
      </c>
      <c r="DS1031">
        <f t="shared" si="811"/>
        <v>0</v>
      </c>
      <c r="DT1031">
        <f t="shared" si="812"/>
        <v>3.764033437077007</v>
      </c>
      <c r="DW1031">
        <v>1024</v>
      </c>
      <c r="DX1031">
        <v>17.949383287069736</v>
      </c>
      <c r="DY1031">
        <v>10.137765165303747</v>
      </c>
      <c r="EA1031">
        <f t="shared" si="813"/>
        <v>1</v>
      </c>
      <c r="EB1031">
        <f t="shared" si="814"/>
        <v>0</v>
      </c>
      <c r="EC1031">
        <f t="shared" si="815"/>
        <v>7.8116181217659886</v>
      </c>
      <c r="EF1031">
        <v>1024</v>
      </c>
      <c r="EG1031">
        <v>16.376360375410115</v>
      </c>
      <c r="EH1031">
        <v>15.501534279976363</v>
      </c>
      <c r="EJ1031">
        <f t="shared" si="816"/>
        <v>1</v>
      </c>
      <c r="EK1031">
        <f t="shared" si="817"/>
        <v>0</v>
      </c>
      <c r="EL1031">
        <f t="shared" si="818"/>
        <v>0.87482609543375212</v>
      </c>
      <c r="EO1031">
        <v>1024</v>
      </c>
      <c r="EP1031">
        <v>20.607440428435112</v>
      </c>
      <c r="EQ1031">
        <v>4.3724200529618464</v>
      </c>
      <c r="ES1031">
        <f t="shared" si="819"/>
        <v>1</v>
      </c>
      <c r="ET1031">
        <f t="shared" si="820"/>
        <v>0</v>
      </c>
      <c r="EU1031">
        <f t="shared" si="821"/>
        <v>16.235020375473265</v>
      </c>
    </row>
    <row r="1032" spans="1:151" x14ac:dyDescent="0.25">
      <c r="A1032">
        <v>1025</v>
      </c>
      <c r="B1032">
        <v>13.378117169270407</v>
      </c>
      <c r="C1032">
        <v>25.088198498363056</v>
      </c>
      <c r="E1032">
        <f t="shared" si="822"/>
        <v>0</v>
      </c>
      <c r="F1032">
        <f t="shared" ref="F1032:F1095" si="824">IF(E1032&gt;0,0,1)</f>
        <v>1</v>
      </c>
      <c r="G1032">
        <f t="shared" si="823"/>
        <v>11.710081329092649</v>
      </c>
      <c r="J1032">
        <v>1025</v>
      </c>
      <c r="K1032">
        <v>9.9369738257716396</v>
      </c>
      <c r="L1032">
        <v>35.738175923291564</v>
      </c>
      <c r="N1032">
        <f t="shared" ref="N1032:N1095" si="825">IF(K1032&gt;L1032,1,0)</f>
        <v>0</v>
      </c>
      <c r="O1032">
        <f t="shared" ref="O1032:O1095" si="826">IF(N1032&gt;0,0,1)</f>
        <v>1</v>
      </c>
      <c r="P1032">
        <f t="shared" ref="P1032:P1095" si="827">IF(K1032&gt;L1032,K1032-L1032,L1032-K1032)</f>
        <v>25.801202097519926</v>
      </c>
      <c r="S1032">
        <v>1025</v>
      </c>
      <c r="T1032">
        <v>22.685112613122847</v>
      </c>
      <c r="U1032">
        <v>3.0700770521556429</v>
      </c>
      <c r="W1032">
        <f t="shared" ref="W1032:W1095" si="828">IF(T1032&gt;U1032,1,0)</f>
        <v>1</v>
      </c>
      <c r="X1032">
        <f t="shared" ref="X1032:X1095" si="829">IF(W1032&gt;0,0,1)</f>
        <v>0</v>
      </c>
      <c r="Y1032">
        <f t="shared" ref="Y1032:Y1095" si="830">IF(T1032&gt;U1032,T1032-U1032,U1032-T1032)</f>
        <v>19.615035560967204</v>
      </c>
      <c r="AB1032">
        <v>1025</v>
      </c>
      <c r="AC1032">
        <v>27.645289347396542</v>
      </c>
      <c r="AD1032">
        <v>17.877423278075351</v>
      </c>
      <c r="AF1032">
        <f t="shared" ref="AF1032:AF1095" si="831">IF(AC1032&gt;AD1032,1,0)</f>
        <v>1</v>
      </c>
      <c r="AG1032">
        <f t="shared" ref="AG1032:AG1095" si="832">IF(AF1032&gt;0,0,1)</f>
        <v>0</v>
      </c>
      <c r="AH1032">
        <f t="shared" ref="AH1032:AH1095" si="833">IF(AC1032&gt;AD1032,AC1032-AD1032,AD1032-AC1032)</f>
        <v>9.7678660693211903</v>
      </c>
      <c r="AK1032">
        <v>1025</v>
      </c>
      <c r="AL1032">
        <v>25.683293644529947</v>
      </c>
      <c r="AM1032">
        <v>20.668623784020642</v>
      </c>
      <c r="AO1032">
        <f t="shared" ref="AO1032:AO1095" si="834">IF(AL1032&gt;AM1032,1,0)</f>
        <v>1</v>
      </c>
      <c r="AP1032">
        <f t="shared" ref="AP1032:AP1095" si="835">IF(AO1032&gt;0,0,1)</f>
        <v>0</v>
      </c>
      <c r="AQ1032">
        <f t="shared" ref="AQ1032:AQ1095" si="836">IF(AL1032&gt;AM1032,AL1032-AM1032,AM1032-AL1032)</f>
        <v>5.0146698605093043</v>
      </c>
      <c r="AT1032">
        <v>1025</v>
      </c>
      <c r="AU1032">
        <v>17.041677251386833</v>
      </c>
      <c r="AV1032">
        <v>10.983333217458872</v>
      </c>
      <c r="AX1032">
        <f t="shared" ref="AX1032:AX1095" si="837">IF(AU1032&gt;AV1032,1,0)</f>
        <v>1</v>
      </c>
      <c r="AY1032">
        <f t="shared" ref="AY1032:AY1095" si="838">IF(AX1032&gt;0,0,1)</f>
        <v>0</v>
      </c>
      <c r="AZ1032">
        <f t="shared" ref="AZ1032:AZ1095" si="839">IF(AU1032&gt;AV1032,AU1032-AV1032,AV1032-AU1032)</f>
        <v>6.0583440339279608</v>
      </c>
      <c r="BC1032">
        <v>1025</v>
      </c>
      <c r="BD1032" t="e">
        <v>#N/A</v>
      </c>
      <c r="BE1032" t="e">
        <v>#N/A</v>
      </c>
      <c r="BG1032" t="e">
        <f t="shared" ref="BG1032:BG1095" si="840">IF(BD1032&gt;BE1032,1,0)</f>
        <v>#N/A</v>
      </c>
      <c r="BH1032" t="e">
        <f t="shared" ref="BH1032:BH1095" si="841">IF(BG1032&gt;0,0,1)</f>
        <v>#N/A</v>
      </c>
      <c r="BI1032" t="e">
        <f t="shared" ref="BI1032:BI1095" si="842">IF(BD1032&gt;BE1032,BD1032-BE1032,BE1032-BD1032)</f>
        <v>#N/A</v>
      </c>
      <c r="BL1032">
        <v>1025</v>
      </c>
      <c r="BM1032">
        <v>29.597209083235427</v>
      </c>
      <c r="BN1032">
        <v>12.7805654963317</v>
      </c>
      <c r="BP1032">
        <f t="shared" ref="BP1032:BP1095" si="843">IF(BM1032&gt;BN1032,1,0)</f>
        <v>1</v>
      </c>
      <c r="BQ1032">
        <f t="shared" ref="BQ1032:BQ1095" si="844">IF(BP1032&gt;0,0,1)</f>
        <v>0</v>
      </c>
      <c r="BR1032">
        <f t="shared" ref="BR1032:BR1095" si="845">IF(BM1032&gt;BN1032,BM1032-BN1032,BN1032-BM1032)</f>
        <v>16.816643586903727</v>
      </c>
      <c r="BU1032">
        <v>1025</v>
      </c>
      <c r="BV1032">
        <v>13.539324369405451</v>
      </c>
      <c r="BW1032">
        <v>32.202275267924009</v>
      </c>
      <c r="BY1032">
        <f t="shared" ref="BY1032:BY1095" si="846">IF(BV1032&gt;BW1032,1,0)</f>
        <v>0</v>
      </c>
      <c r="BZ1032">
        <f t="shared" ref="BZ1032:BZ1095" si="847">IF(BY1032&gt;0,0,1)</f>
        <v>1</v>
      </c>
      <c r="CA1032">
        <f t="shared" ref="CA1032:CA1095" si="848">IF(BV1032&gt;BW1032,BV1032-BW1032,BW1032-BV1032)</f>
        <v>18.662950898518559</v>
      </c>
      <c r="CD1032">
        <v>1025</v>
      </c>
      <c r="CE1032">
        <v>25.10592618244829</v>
      </c>
      <c r="CF1032">
        <v>22.685048269231295</v>
      </c>
      <c r="CH1032">
        <f t="shared" ref="CH1032:CH1095" si="849">IF(CE1032&gt;CF1032,1,0)</f>
        <v>1</v>
      </c>
      <c r="CI1032">
        <f t="shared" ref="CI1032:CI1095" si="850">IF(CH1032&gt;0,0,1)</f>
        <v>0</v>
      </c>
      <c r="CJ1032">
        <f t="shared" ref="CJ1032:CJ1095" si="851">IF(CE1032&gt;CF1032,CE1032-CF1032,CF1032-CE1032)</f>
        <v>2.4208779132169944</v>
      </c>
      <c r="CM1032">
        <v>1025</v>
      </c>
      <c r="CN1032">
        <v>17.921326685327298</v>
      </c>
      <c r="CO1032">
        <v>21.77764789402385</v>
      </c>
      <c r="CQ1032">
        <f t="shared" ref="CQ1032:CQ1095" si="852">IF(CN1032&gt;CO1032,1,0)</f>
        <v>0</v>
      </c>
      <c r="CR1032">
        <f t="shared" ref="CR1032:CR1095" si="853">IF(CQ1032&gt;0,0,1)</f>
        <v>1</v>
      </c>
      <c r="CS1032">
        <f t="shared" ref="CS1032:CS1095" si="854">IF(CN1032&gt;CO1032,CN1032-CO1032,CO1032-CN1032)</f>
        <v>3.8563212086965528</v>
      </c>
      <c r="CV1032">
        <v>1025</v>
      </c>
      <c r="CW1032">
        <v>23.711066795673343</v>
      </c>
      <c r="CX1032">
        <v>23.210172905750561</v>
      </c>
      <c r="CZ1032">
        <f t="shared" ref="CZ1032:CZ1095" si="855">IF(CW1032&gt;CX1032,1,0)</f>
        <v>1</v>
      </c>
      <c r="DA1032">
        <f t="shared" ref="DA1032:DA1095" si="856">IF(CZ1032&gt;0,0,1)</f>
        <v>0</v>
      </c>
      <c r="DB1032">
        <f t="shared" ref="DB1032:DB1095" si="857">IF(CW1032&gt;CX1032,CW1032-CX1032,CX1032-CW1032)</f>
        <v>0.50089388992278217</v>
      </c>
      <c r="DE1032">
        <v>1025</v>
      </c>
      <c r="DF1032">
        <v>11.62333351509209</v>
      </c>
      <c r="DG1032">
        <v>38.636005891848491</v>
      </c>
      <c r="DI1032">
        <f t="shared" ref="DI1032:DI1095" si="858">IF(DF1032&gt;DG1032,1,0)</f>
        <v>0</v>
      </c>
      <c r="DJ1032">
        <f t="shared" ref="DJ1032:DJ1095" si="859">IF(DI1032&gt;0,0,1)</f>
        <v>1</v>
      </c>
      <c r="DK1032">
        <f t="shared" ref="DK1032:DK1095" si="860">IF(DF1032&gt;DG1032,DF1032-DG1032,DG1032-DF1032)</f>
        <v>27.012672376756399</v>
      </c>
      <c r="DN1032">
        <v>1025</v>
      </c>
      <c r="DO1032">
        <v>25.676638622540711</v>
      </c>
      <c r="DP1032">
        <v>18.911946122840394</v>
      </c>
      <c r="DR1032">
        <f t="shared" ref="DR1032:DR1095" si="861">IF(DO1032&gt;DP1032,1,0)</f>
        <v>1</v>
      </c>
      <c r="DS1032">
        <f t="shared" ref="DS1032:DS1095" si="862">IF(DR1032&gt;0,0,1)</f>
        <v>0</v>
      </c>
      <c r="DT1032">
        <f t="shared" ref="DT1032:DT1095" si="863">IF(DO1032&gt;DP1032,DO1032-DP1032,DP1032-DO1032)</f>
        <v>6.7646924997003168</v>
      </c>
      <c r="DW1032">
        <v>1025</v>
      </c>
      <c r="DX1032">
        <v>17.158833405801314</v>
      </c>
      <c r="DY1032">
        <v>29.151723506425562</v>
      </c>
      <c r="EA1032">
        <f t="shared" ref="EA1032:EA1095" si="864">IF(DX1032&gt;DY1032,1,0)</f>
        <v>0</v>
      </c>
      <c r="EB1032">
        <f t="shared" ref="EB1032:EB1095" si="865">IF(EA1032&gt;0,0,1)</f>
        <v>1</v>
      </c>
      <c r="EC1032">
        <f t="shared" ref="EC1032:EC1095" si="866">IF(DX1032&gt;DY1032,DX1032-DY1032,DY1032-DX1032)</f>
        <v>11.992890100624248</v>
      </c>
      <c r="EF1032">
        <v>1025</v>
      </c>
      <c r="EG1032">
        <v>21.711070464100708</v>
      </c>
      <c r="EH1032">
        <v>13.284238416334299</v>
      </c>
      <c r="EJ1032">
        <f t="shared" ref="EJ1032:EJ1095" si="867">IF(EG1032&gt;EH1032,1,0)</f>
        <v>1</v>
      </c>
      <c r="EK1032">
        <f t="shared" ref="EK1032:EK1095" si="868">IF(EJ1032&gt;0,0,1)</f>
        <v>0</v>
      </c>
      <c r="EL1032">
        <f t="shared" ref="EL1032:EL1095" si="869">IF(EG1032&gt;EH1032,EG1032-EH1032,EH1032-EG1032)</f>
        <v>8.4268320477664087</v>
      </c>
      <c r="EO1032">
        <v>1025</v>
      </c>
      <c r="EP1032">
        <v>18.99478159818619</v>
      </c>
      <c r="EQ1032">
        <v>45.42477544232537</v>
      </c>
      <c r="ES1032">
        <f t="shared" ref="ES1032:ES1095" si="870">IF(EP1032&gt;EQ1032,1,0)</f>
        <v>0</v>
      </c>
      <c r="ET1032">
        <f t="shared" ref="ET1032:ET1095" si="871">IF(ES1032&gt;0,0,1)</f>
        <v>1</v>
      </c>
      <c r="EU1032">
        <f t="shared" ref="EU1032:EU1095" si="872">IF(EP1032&gt;EQ1032,EP1032-EQ1032,EQ1032-EP1032)</f>
        <v>26.42999384413918</v>
      </c>
    </row>
    <row r="1033" spans="1:151" x14ac:dyDescent="0.25">
      <c r="A1033">
        <v>1026</v>
      </c>
      <c r="B1033">
        <v>7.690530570630548</v>
      </c>
      <c r="C1033">
        <v>29.764741207968697</v>
      </c>
      <c r="E1033">
        <f t="shared" si="822"/>
        <v>0</v>
      </c>
      <c r="F1033">
        <f t="shared" si="824"/>
        <v>1</v>
      </c>
      <c r="G1033">
        <f t="shared" si="823"/>
        <v>22.074210637338147</v>
      </c>
      <c r="J1033">
        <v>1026</v>
      </c>
      <c r="K1033">
        <v>10.378498522983186</v>
      </c>
      <c r="L1033">
        <v>23.63582620766276</v>
      </c>
      <c r="N1033">
        <f t="shared" si="825"/>
        <v>0</v>
      </c>
      <c r="O1033">
        <f t="shared" si="826"/>
        <v>1</v>
      </c>
      <c r="P1033">
        <f t="shared" si="827"/>
        <v>13.257327684679574</v>
      </c>
      <c r="S1033">
        <v>1026</v>
      </c>
      <c r="T1033">
        <v>13.49656286848411</v>
      </c>
      <c r="U1033">
        <v>23.708907880210106</v>
      </c>
      <c r="W1033">
        <f t="shared" si="828"/>
        <v>0</v>
      </c>
      <c r="X1033">
        <f t="shared" si="829"/>
        <v>1</v>
      </c>
      <c r="Y1033">
        <f t="shared" si="830"/>
        <v>10.212345011725995</v>
      </c>
      <c r="AB1033">
        <v>1026</v>
      </c>
      <c r="AC1033">
        <v>17.911452475543708</v>
      </c>
      <c r="AD1033">
        <v>16.903422531530605</v>
      </c>
      <c r="AF1033">
        <f t="shared" si="831"/>
        <v>1</v>
      </c>
      <c r="AG1033">
        <f t="shared" si="832"/>
        <v>0</v>
      </c>
      <c r="AH1033">
        <f t="shared" si="833"/>
        <v>1.0080299440131029</v>
      </c>
      <c r="AK1033">
        <v>1026</v>
      </c>
      <c r="AL1033">
        <v>30.207666801954165</v>
      </c>
      <c r="AM1033">
        <v>49.251732514898436</v>
      </c>
      <c r="AO1033">
        <f t="shared" si="834"/>
        <v>0</v>
      </c>
      <c r="AP1033">
        <f t="shared" si="835"/>
        <v>1</v>
      </c>
      <c r="AQ1033">
        <f t="shared" si="836"/>
        <v>19.044065712944271</v>
      </c>
      <c r="AT1033">
        <v>1026</v>
      </c>
      <c r="AU1033">
        <v>12.761020758207867</v>
      </c>
      <c r="AV1033">
        <v>13.474372470779297</v>
      </c>
      <c r="AX1033">
        <f t="shared" si="837"/>
        <v>0</v>
      </c>
      <c r="AY1033">
        <f t="shared" si="838"/>
        <v>1</v>
      </c>
      <c r="AZ1033">
        <f t="shared" si="839"/>
        <v>0.7133517125714306</v>
      </c>
      <c r="BC1033">
        <v>1026</v>
      </c>
      <c r="BD1033" t="e">
        <v>#N/A</v>
      </c>
      <c r="BE1033" t="e">
        <v>#N/A</v>
      </c>
      <c r="BG1033" t="e">
        <f t="shared" si="840"/>
        <v>#N/A</v>
      </c>
      <c r="BH1033" t="e">
        <f t="shared" si="841"/>
        <v>#N/A</v>
      </c>
      <c r="BI1033" t="e">
        <f t="shared" si="842"/>
        <v>#N/A</v>
      </c>
      <c r="BL1033">
        <v>1026</v>
      </c>
      <c r="BM1033">
        <v>9.2094375670548239</v>
      </c>
      <c r="BN1033">
        <v>12.605081940599247</v>
      </c>
      <c r="BP1033">
        <f t="shared" si="843"/>
        <v>0</v>
      </c>
      <c r="BQ1033">
        <f t="shared" si="844"/>
        <v>1</v>
      </c>
      <c r="BR1033">
        <f t="shared" si="845"/>
        <v>3.3956443735444228</v>
      </c>
      <c r="BU1033">
        <v>1026</v>
      </c>
      <c r="BV1033">
        <v>24.101960911466072</v>
      </c>
      <c r="BW1033">
        <v>24.536038365410143</v>
      </c>
      <c r="BY1033">
        <f t="shared" si="846"/>
        <v>0</v>
      </c>
      <c r="BZ1033">
        <f t="shared" si="847"/>
        <v>1</v>
      </c>
      <c r="CA1033">
        <f t="shared" si="848"/>
        <v>0.43407745394407016</v>
      </c>
      <c r="CD1033">
        <v>1026</v>
      </c>
      <c r="CE1033">
        <v>21.590668919924379</v>
      </c>
      <c r="CF1033">
        <v>20.805702519805333</v>
      </c>
      <c r="CH1033">
        <f t="shared" si="849"/>
        <v>1</v>
      </c>
      <c r="CI1033">
        <f t="shared" si="850"/>
        <v>0</v>
      </c>
      <c r="CJ1033">
        <f t="shared" si="851"/>
        <v>0.78496640011904617</v>
      </c>
      <c r="CM1033">
        <v>1026</v>
      </c>
      <c r="CN1033">
        <v>21.084732942573456</v>
      </c>
      <c r="CO1033">
        <v>23.361079777147815</v>
      </c>
      <c r="CQ1033">
        <f t="shared" si="852"/>
        <v>0</v>
      </c>
      <c r="CR1033">
        <f t="shared" si="853"/>
        <v>1</v>
      </c>
      <c r="CS1033">
        <f t="shared" si="854"/>
        <v>2.2763468345743583</v>
      </c>
      <c r="CV1033">
        <v>1026</v>
      </c>
      <c r="CW1033">
        <v>22.672660073439467</v>
      </c>
      <c r="CX1033">
        <v>9.833706820168219</v>
      </c>
      <c r="CZ1033">
        <f t="shared" si="855"/>
        <v>1</v>
      </c>
      <c r="DA1033">
        <f t="shared" si="856"/>
        <v>0</v>
      </c>
      <c r="DB1033">
        <f t="shared" si="857"/>
        <v>12.838953253271248</v>
      </c>
      <c r="DE1033">
        <v>1026</v>
      </c>
      <c r="DF1033">
        <v>23.697875342776978</v>
      </c>
      <c r="DG1033">
        <v>22.835463392032857</v>
      </c>
      <c r="DI1033">
        <f t="shared" si="858"/>
        <v>1</v>
      </c>
      <c r="DJ1033">
        <f t="shared" si="859"/>
        <v>0</v>
      </c>
      <c r="DK1033">
        <f t="shared" si="860"/>
        <v>0.86241195074412147</v>
      </c>
      <c r="DN1033">
        <v>1026</v>
      </c>
      <c r="DO1033">
        <v>23.627263778852747</v>
      </c>
      <c r="DP1033">
        <v>16.278111635208329</v>
      </c>
      <c r="DR1033">
        <f t="shared" si="861"/>
        <v>1</v>
      </c>
      <c r="DS1033">
        <f t="shared" si="862"/>
        <v>0</v>
      </c>
      <c r="DT1033">
        <f t="shared" si="863"/>
        <v>7.3491521436444174</v>
      </c>
      <c r="DW1033">
        <v>1026</v>
      </c>
      <c r="DX1033">
        <v>12.147547529997205</v>
      </c>
      <c r="DY1033">
        <v>23.945472345683733</v>
      </c>
      <c r="EA1033">
        <f t="shared" si="864"/>
        <v>0</v>
      </c>
      <c r="EB1033">
        <f t="shared" si="865"/>
        <v>1</v>
      </c>
      <c r="EC1033">
        <f t="shared" si="866"/>
        <v>11.797924815686528</v>
      </c>
      <c r="EF1033">
        <v>1026</v>
      </c>
      <c r="EG1033">
        <v>21.069345640358069</v>
      </c>
      <c r="EH1033">
        <v>18.45134950171709</v>
      </c>
      <c r="EJ1033">
        <f t="shared" si="867"/>
        <v>1</v>
      </c>
      <c r="EK1033">
        <f t="shared" si="868"/>
        <v>0</v>
      </c>
      <c r="EL1033">
        <f t="shared" si="869"/>
        <v>2.6179961386409794</v>
      </c>
      <c r="EO1033">
        <v>1026</v>
      </c>
      <c r="EP1033">
        <v>23.761037292597532</v>
      </c>
      <c r="EQ1033">
        <v>47.951685703992993</v>
      </c>
      <c r="ES1033">
        <f t="shared" si="870"/>
        <v>0</v>
      </c>
      <c r="ET1033">
        <f t="shared" si="871"/>
        <v>1</v>
      </c>
      <c r="EU1033">
        <f t="shared" si="872"/>
        <v>24.190648411395461</v>
      </c>
    </row>
    <row r="1034" spans="1:151" x14ac:dyDescent="0.25">
      <c r="A1034">
        <v>1027</v>
      </c>
      <c r="B1034">
        <v>9.024976166487658</v>
      </c>
      <c r="C1034">
        <v>-0.77025605980801615</v>
      </c>
      <c r="E1034">
        <f t="shared" si="822"/>
        <v>1</v>
      </c>
      <c r="F1034">
        <f t="shared" si="824"/>
        <v>0</v>
      </c>
      <c r="G1034">
        <f t="shared" si="823"/>
        <v>9.7952322262956741</v>
      </c>
      <c r="J1034">
        <v>1027</v>
      </c>
      <c r="K1034">
        <v>27.089251994177108</v>
      </c>
      <c r="L1034">
        <v>26.73402969992636</v>
      </c>
      <c r="N1034">
        <f t="shared" si="825"/>
        <v>1</v>
      </c>
      <c r="O1034">
        <f t="shared" si="826"/>
        <v>0</v>
      </c>
      <c r="P1034">
        <f t="shared" si="827"/>
        <v>0.35522229425074769</v>
      </c>
      <c r="S1034">
        <v>1027</v>
      </c>
      <c r="T1034">
        <v>13.80418210918946</v>
      </c>
      <c r="U1034">
        <v>18.900333774741704</v>
      </c>
      <c r="W1034">
        <f t="shared" si="828"/>
        <v>0</v>
      </c>
      <c r="X1034">
        <f t="shared" si="829"/>
        <v>1</v>
      </c>
      <c r="Y1034">
        <f t="shared" si="830"/>
        <v>5.0961516655522434</v>
      </c>
      <c r="AB1034">
        <v>1027</v>
      </c>
      <c r="AC1034">
        <v>17.164512941453612</v>
      </c>
      <c r="AD1034">
        <v>17.377626522900862</v>
      </c>
      <c r="AF1034">
        <f t="shared" si="831"/>
        <v>0</v>
      </c>
      <c r="AG1034">
        <f t="shared" si="832"/>
        <v>1</v>
      </c>
      <c r="AH1034">
        <f t="shared" si="833"/>
        <v>0.21311358144724935</v>
      </c>
      <c r="AK1034">
        <v>1027</v>
      </c>
      <c r="AL1034">
        <v>21.40030830287321</v>
      </c>
      <c r="AM1034">
        <v>33.552543949522544</v>
      </c>
      <c r="AO1034">
        <f t="shared" si="834"/>
        <v>0</v>
      </c>
      <c r="AP1034">
        <f t="shared" si="835"/>
        <v>1</v>
      </c>
      <c r="AQ1034">
        <f t="shared" si="836"/>
        <v>12.152235646649334</v>
      </c>
      <c r="AT1034">
        <v>1027</v>
      </c>
      <c r="AU1034">
        <v>14.879055177875587</v>
      </c>
      <c r="AV1034">
        <v>18.203768975560337</v>
      </c>
      <c r="AX1034">
        <f t="shared" si="837"/>
        <v>0</v>
      </c>
      <c r="AY1034">
        <f t="shared" si="838"/>
        <v>1</v>
      </c>
      <c r="AZ1034">
        <f t="shared" si="839"/>
        <v>3.3247137976847494</v>
      </c>
      <c r="BC1034">
        <v>1027</v>
      </c>
      <c r="BD1034" t="e">
        <v>#N/A</v>
      </c>
      <c r="BE1034" t="e">
        <v>#N/A</v>
      </c>
      <c r="BG1034" t="e">
        <f t="shared" si="840"/>
        <v>#N/A</v>
      </c>
      <c r="BH1034" t="e">
        <f t="shared" si="841"/>
        <v>#N/A</v>
      </c>
      <c r="BI1034" t="e">
        <f t="shared" si="842"/>
        <v>#N/A</v>
      </c>
      <c r="BL1034">
        <v>1027</v>
      </c>
      <c r="BM1034">
        <v>15.344449074872326</v>
      </c>
      <c r="BN1034">
        <v>10.24455446461759</v>
      </c>
      <c r="BP1034">
        <f t="shared" si="843"/>
        <v>1</v>
      </c>
      <c r="BQ1034">
        <f t="shared" si="844"/>
        <v>0</v>
      </c>
      <c r="BR1034">
        <f t="shared" si="845"/>
        <v>5.0998946102547364</v>
      </c>
      <c r="BU1034">
        <v>1027</v>
      </c>
      <c r="BV1034">
        <v>15.70160467546717</v>
      </c>
      <c r="BW1034">
        <v>16.227296827655564</v>
      </c>
      <c r="BY1034">
        <f t="shared" si="846"/>
        <v>0</v>
      </c>
      <c r="BZ1034">
        <f t="shared" si="847"/>
        <v>1</v>
      </c>
      <c r="CA1034">
        <f t="shared" si="848"/>
        <v>0.5256921521883946</v>
      </c>
      <c r="CD1034">
        <v>1027</v>
      </c>
      <c r="CE1034">
        <v>22.19797089277338</v>
      </c>
      <c r="CF1034">
        <v>19.126001302523743</v>
      </c>
      <c r="CH1034">
        <f t="shared" si="849"/>
        <v>1</v>
      </c>
      <c r="CI1034">
        <f t="shared" si="850"/>
        <v>0</v>
      </c>
      <c r="CJ1034">
        <f t="shared" si="851"/>
        <v>3.0719695902496369</v>
      </c>
      <c r="CM1034">
        <v>1027</v>
      </c>
      <c r="CN1034">
        <v>21.652475901838219</v>
      </c>
      <c r="CO1034">
        <v>10.636909580342607</v>
      </c>
      <c r="CQ1034">
        <f t="shared" si="852"/>
        <v>1</v>
      </c>
      <c r="CR1034">
        <f t="shared" si="853"/>
        <v>0</v>
      </c>
      <c r="CS1034">
        <f t="shared" si="854"/>
        <v>11.015566321495612</v>
      </c>
      <c r="CV1034">
        <v>1027</v>
      </c>
      <c r="CW1034">
        <v>21.22724986453332</v>
      </c>
      <c r="CX1034">
        <v>12.913163240985302</v>
      </c>
      <c r="CZ1034">
        <f t="shared" si="855"/>
        <v>1</v>
      </c>
      <c r="DA1034">
        <f t="shared" si="856"/>
        <v>0</v>
      </c>
      <c r="DB1034">
        <f t="shared" si="857"/>
        <v>8.3140866235480182</v>
      </c>
      <c r="DE1034">
        <v>1027</v>
      </c>
      <c r="DF1034">
        <v>13.368438044860746</v>
      </c>
      <c r="DG1034">
        <v>25.137378055734509</v>
      </c>
      <c r="DI1034">
        <f t="shared" si="858"/>
        <v>0</v>
      </c>
      <c r="DJ1034">
        <f t="shared" si="859"/>
        <v>1</v>
      </c>
      <c r="DK1034">
        <f t="shared" si="860"/>
        <v>11.768940010873763</v>
      </c>
      <c r="DN1034">
        <v>1027</v>
      </c>
      <c r="DO1034">
        <v>23.580005627575492</v>
      </c>
      <c r="DP1034">
        <v>15.214232630818127</v>
      </c>
      <c r="DR1034">
        <f t="shared" si="861"/>
        <v>1</v>
      </c>
      <c r="DS1034">
        <f t="shared" si="862"/>
        <v>0</v>
      </c>
      <c r="DT1034">
        <f t="shared" si="863"/>
        <v>8.3657729967573644</v>
      </c>
      <c r="DW1034">
        <v>1027</v>
      </c>
      <c r="DX1034">
        <v>19.487106852634554</v>
      </c>
      <c r="DY1034">
        <v>18.779311291270307</v>
      </c>
      <c r="EA1034">
        <f t="shared" si="864"/>
        <v>1</v>
      </c>
      <c r="EB1034">
        <f t="shared" si="865"/>
        <v>0</v>
      </c>
      <c r="EC1034">
        <f t="shared" si="866"/>
        <v>0.70779556136424659</v>
      </c>
      <c r="EF1034">
        <v>1027</v>
      </c>
      <c r="EG1034">
        <v>20.531452807147822</v>
      </c>
      <c r="EH1034">
        <v>17.338815614325817</v>
      </c>
      <c r="EJ1034">
        <f t="shared" si="867"/>
        <v>1</v>
      </c>
      <c r="EK1034">
        <f t="shared" si="868"/>
        <v>0</v>
      </c>
      <c r="EL1034">
        <f t="shared" si="869"/>
        <v>3.192637192822005</v>
      </c>
      <c r="EO1034">
        <v>1027</v>
      </c>
      <c r="EP1034">
        <v>21.83286551847392</v>
      </c>
      <c r="EQ1034">
        <v>39.774511268186792</v>
      </c>
      <c r="ES1034">
        <f t="shared" si="870"/>
        <v>0</v>
      </c>
      <c r="ET1034">
        <f t="shared" si="871"/>
        <v>1</v>
      </c>
      <c r="EU1034">
        <f t="shared" si="872"/>
        <v>17.941645749712873</v>
      </c>
    </row>
    <row r="1035" spans="1:151" x14ac:dyDescent="0.25">
      <c r="A1035">
        <v>1028</v>
      </c>
      <c r="B1035">
        <v>8.8374755904207891</v>
      </c>
      <c r="C1035">
        <v>18.327105822788944</v>
      </c>
      <c r="E1035">
        <f t="shared" si="822"/>
        <v>0</v>
      </c>
      <c r="F1035">
        <f t="shared" si="824"/>
        <v>1</v>
      </c>
      <c r="G1035">
        <f t="shared" si="823"/>
        <v>9.4896302323681549</v>
      </c>
      <c r="J1035">
        <v>1028</v>
      </c>
      <c r="K1035">
        <v>19.279591170064915</v>
      </c>
      <c r="L1035">
        <v>9.3932402880985428</v>
      </c>
      <c r="N1035">
        <f t="shared" si="825"/>
        <v>1</v>
      </c>
      <c r="O1035">
        <f t="shared" si="826"/>
        <v>0</v>
      </c>
      <c r="P1035">
        <f t="shared" si="827"/>
        <v>9.8863508819663721</v>
      </c>
      <c r="S1035">
        <v>1028</v>
      </c>
      <c r="T1035">
        <v>18.104054351927232</v>
      </c>
      <c r="U1035">
        <v>16.00456725625704</v>
      </c>
      <c r="W1035">
        <f t="shared" si="828"/>
        <v>1</v>
      </c>
      <c r="X1035">
        <f t="shared" si="829"/>
        <v>0</v>
      </c>
      <c r="Y1035">
        <f t="shared" si="830"/>
        <v>2.0994870956701916</v>
      </c>
      <c r="AB1035">
        <v>1028</v>
      </c>
      <c r="AC1035">
        <v>19.855591068498956</v>
      </c>
      <c r="AD1035">
        <v>18.298853935528001</v>
      </c>
      <c r="AF1035">
        <f t="shared" si="831"/>
        <v>1</v>
      </c>
      <c r="AG1035">
        <f t="shared" si="832"/>
        <v>0</v>
      </c>
      <c r="AH1035">
        <f t="shared" si="833"/>
        <v>1.5567371329709552</v>
      </c>
      <c r="AK1035">
        <v>1028</v>
      </c>
      <c r="AL1035">
        <v>27.119608135510592</v>
      </c>
      <c r="AM1035">
        <v>18.48887852440636</v>
      </c>
      <c r="AO1035">
        <f t="shared" si="834"/>
        <v>1</v>
      </c>
      <c r="AP1035">
        <f t="shared" si="835"/>
        <v>0</v>
      </c>
      <c r="AQ1035">
        <f t="shared" si="836"/>
        <v>8.6307296111042326</v>
      </c>
      <c r="AT1035">
        <v>1028</v>
      </c>
      <c r="AU1035">
        <v>21.591245298689817</v>
      </c>
      <c r="AV1035">
        <v>20.857658172825214</v>
      </c>
      <c r="AX1035">
        <f t="shared" si="837"/>
        <v>1</v>
      </c>
      <c r="AY1035">
        <f t="shared" si="838"/>
        <v>0</v>
      </c>
      <c r="AZ1035">
        <f t="shared" si="839"/>
        <v>0.73358712586460229</v>
      </c>
      <c r="BC1035">
        <v>1028</v>
      </c>
      <c r="BD1035" t="e">
        <v>#N/A</v>
      </c>
      <c r="BE1035" t="e">
        <v>#N/A</v>
      </c>
      <c r="BG1035" t="e">
        <f t="shared" si="840"/>
        <v>#N/A</v>
      </c>
      <c r="BH1035" t="e">
        <f t="shared" si="841"/>
        <v>#N/A</v>
      </c>
      <c r="BI1035" t="e">
        <f t="shared" si="842"/>
        <v>#N/A</v>
      </c>
      <c r="BL1035">
        <v>1028</v>
      </c>
      <c r="BM1035">
        <v>15.259544546104507</v>
      </c>
      <c r="BN1035">
        <v>13.760101584124087</v>
      </c>
      <c r="BP1035">
        <f t="shared" si="843"/>
        <v>1</v>
      </c>
      <c r="BQ1035">
        <f t="shared" si="844"/>
        <v>0</v>
      </c>
      <c r="BR1035">
        <f t="shared" si="845"/>
        <v>1.4994429619804208</v>
      </c>
      <c r="BU1035">
        <v>1028</v>
      </c>
      <c r="BV1035">
        <v>13.940051009342529</v>
      </c>
      <c r="BW1035">
        <v>15.719986717243636</v>
      </c>
      <c r="BY1035">
        <f t="shared" si="846"/>
        <v>0</v>
      </c>
      <c r="BZ1035">
        <f t="shared" si="847"/>
        <v>1</v>
      </c>
      <c r="CA1035">
        <f t="shared" si="848"/>
        <v>1.7799357079011067</v>
      </c>
      <c r="CD1035">
        <v>1028</v>
      </c>
      <c r="CE1035">
        <v>21.756135516011899</v>
      </c>
      <c r="CF1035">
        <v>18.950487490401013</v>
      </c>
      <c r="CH1035">
        <f t="shared" si="849"/>
        <v>1</v>
      </c>
      <c r="CI1035">
        <f t="shared" si="850"/>
        <v>0</v>
      </c>
      <c r="CJ1035">
        <f t="shared" si="851"/>
        <v>2.8056480256108856</v>
      </c>
      <c r="CM1035">
        <v>1028</v>
      </c>
      <c r="CN1035">
        <v>18.079777568707083</v>
      </c>
      <c r="CO1035">
        <v>23.201960071451367</v>
      </c>
      <c r="CQ1035">
        <f t="shared" si="852"/>
        <v>0</v>
      </c>
      <c r="CR1035">
        <f t="shared" si="853"/>
        <v>1</v>
      </c>
      <c r="CS1035">
        <f t="shared" si="854"/>
        <v>5.122182502744284</v>
      </c>
      <c r="CV1035">
        <v>1028</v>
      </c>
      <c r="CW1035">
        <v>21.425509353912467</v>
      </c>
      <c r="CX1035">
        <v>23.214926169028139</v>
      </c>
      <c r="CZ1035">
        <f t="shared" si="855"/>
        <v>0</v>
      </c>
      <c r="DA1035">
        <f t="shared" si="856"/>
        <v>1</v>
      </c>
      <c r="DB1035">
        <f t="shared" si="857"/>
        <v>1.789416815115672</v>
      </c>
      <c r="DE1035">
        <v>1028</v>
      </c>
      <c r="DF1035">
        <v>14.542879153789007</v>
      </c>
      <c r="DG1035">
        <v>26.486033387091474</v>
      </c>
      <c r="DI1035">
        <f t="shared" si="858"/>
        <v>0</v>
      </c>
      <c r="DJ1035">
        <f t="shared" si="859"/>
        <v>1</v>
      </c>
      <c r="DK1035">
        <f t="shared" si="860"/>
        <v>11.943154233302467</v>
      </c>
      <c r="DN1035">
        <v>1028</v>
      </c>
      <c r="DO1035">
        <v>28.043788414971225</v>
      </c>
      <c r="DP1035">
        <v>22.280667010726862</v>
      </c>
      <c r="DR1035">
        <f t="shared" si="861"/>
        <v>1</v>
      </c>
      <c r="DS1035">
        <f t="shared" si="862"/>
        <v>0</v>
      </c>
      <c r="DT1035">
        <f t="shared" si="863"/>
        <v>5.7631214042443624</v>
      </c>
      <c r="DW1035">
        <v>1028</v>
      </c>
      <c r="DX1035">
        <v>19.41410714266274</v>
      </c>
      <c r="DY1035">
        <v>12.740108974229887</v>
      </c>
      <c r="EA1035">
        <f t="shared" si="864"/>
        <v>1</v>
      </c>
      <c r="EB1035">
        <f t="shared" si="865"/>
        <v>0</v>
      </c>
      <c r="EC1035">
        <f t="shared" si="866"/>
        <v>6.6739981684328527</v>
      </c>
      <c r="EF1035">
        <v>1028</v>
      </c>
      <c r="EG1035">
        <v>22.611614942414722</v>
      </c>
      <c r="EH1035">
        <v>21.876674132640549</v>
      </c>
      <c r="EJ1035">
        <f t="shared" si="867"/>
        <v>1</v>
      </c>
      <c r="EK1035">
        <f t="shared" si="868"/>
        <v>0</v>
      </c>
      <c r="EL1035">
        <f t="shared" si="869"/>
        <v>0.73494080977417298</v>
      </c>
      <c r="EO1035">
        <v>1028</v>
      </c>
      <c r="EP1035">
        <v>22.158105286965217</v>
      </c>
      <c r="EQ1035">
        <v>24.144868896022661</v>
      </c>
      <c r="ES1035">
        <f t="shared" si="870"/>
        <v>0</v>
      </c>
      <c r="ET1035">
        <f t="shared" si="871"/>
        <v>1</v>
      </c>
      <c r="EU1035">
        <f t="shared" si="872"/>
        <v>1.9867636090574443</v>
      </c>
    </row>
    <row r="1036" spans="1:151" x14ac:dyDescent="0.25">
      <c r="A1036">
        <v>1029</v>
      </c>
      <c r="B1036">
        <v>7.1822362862103972</v>
      </c>
      <c r="C1036">
        <v>43.509119024614364</v>
      </c>
      <c r="E1036">
        <f t="shared" si="822"/>
        <v>0</v>
      </c>
      <c r="F1036">
        <f t="shared" si="824"/>
        <v>1</v>
      </c>
      <c r="G1036">
        <f t="shared" si="823"/>
        <v>36.326882738403967</v>
      </c>
      <c r="J1036">
        <v>1029</v>
      </c>
      <c r="K1036">
        <v>16.720189141619048</v>
      </c>
      <c r="L1036">
        <v>30.83224049677888</v>
      </c>
      <c r="N1036">
        <f t="shared" si="825"/>
        <v>0</v>
      </c>
      <c r="O1036">
        <f t="shared" si="826"/>
        <v>1</v>
      </c>
      <c r="P1036">
        <f t="shared" si="827"/>
        <v>14.112051355159831</v>
      </c>
      <c r="S1036">
        <v>1029</v>
      </c>
      <c r="T1036">
        <v>21.05214628560767</v>
      </c>
      <c r="U1036">
        <v>13.806934569622136</v>
      </c>
      <c r="W1036">
        <f t="shared" si="828"/>
        <v>1</v>
      </c>
      <c r="X1036">
        <f t="shared" si="829"/>
        <v>0</v>
      </c>
      <c r="Y1036">
        <f t="shared" si="830"/>
        <v>7.2452117159855334</v>
      </c>
      <c r="AB1036">
        <v>1029</v>
      </c>
      <c r="AC1036">
        <v>20.291486039127008</v>
      </c>
      <c r="AD1036">
        <v>19.044293853907522</v>
      </c>
      <c r="AF1036">
        <f t="shared" si="831"/>
        <v>1</v>
      </c>
      <c r="AG1036">
        <f t="shared" si="832"/>
        <v>0</v>
      </c>
      <c r="AH1036">
        <f t="shared" si="833"/>
        <v>1.247192185219486</v>
      </c>
      <c r="AK1036">
        <v>1029</v>
      </c>
      <c r="AL1036">
        <v>28.10311966718735</v>
      </c>
      <c r="AM1036">
        <v>33.782757709465869</v>
      </c>
      <c r="AO1036">
        <f t="shared" si="834"/>
        <v>0</v>
      </c>
      <c r="AP1036">
        <f t="shared" si="835"/>
        <v>1</v>
      </c>
      <c r="AQ1036">
        <f t="shared" si="836"/>
        <v>5.6796380422785191</v>
      </c>
      <c r="AT1036">
        <v>1029</v>
      </c>
      <c r="AU1036">
        <v>17.549700975260048</v>
      </c>
      <c r="AV1036">
        <v>18.202241204377511</v>
      </c>
      <c r="AX1036">
        <f t="shared" si="837"/>
        <v>0</v>
      </c>
      <c r="AY1036">
        <f t="shared" si="838"/>
        <v>1</v>
      </c>
      <c r="AZ1036">
        <f t="shared" si="839"/>
        <v>0.6525402291174629</v>
      </c>
      <c r="BC1036">
        <v>1029</v>
      </c>
      <c r="BD1036" t="e">
        <v>#N/A</v>
      </c>
      <c r="BE1036" t="e">
        <v>#N/A</v>
      </c>
      <c r="BG1036" t="e">
        <f t="shared" si="840"/>
        <v>#N/A</v>
      </c>
      <c r="BH1036" t="e">
        <f t="shared" si="841"/>
        <v>#N/A</v>
      </c>
      <c r="BI1036" t="e">
        <f t="shared" si="842"/>
        <v>#N/A</v>
      </c>
      <c r="BL1036">
        <v>1029</v>
      </c>
      <c r="BM1036">
        <v>17.60383623929604</v>
      </c>
      <c r="BN1036">
        <v>8.7252600541404703</v>
      </c>
      <c r="BP1036">
        <f t="shared" si="843"/>
        <v>1</v>
      </c>
      <c r="BQ1036">
        <f t="shared" si="844"/>
        <v>0</v>
      </c>
      <c r="BR1036">
        <f t="shared" si="845"/>
        <v>8.8785761851555698</v>
      </c>
      <c r="BU1036">
        <v>1029</v>
      </c>
      <c r="BV1036">
        <v>23.278311282071812</v>
      </c>
      <c r="BW1036">
        <v>29.873360591104717</v>
      </c>
      <c r="BY1036">
        <f t="shared" si="846"/>
        <v>0</v>
      </c>
      <c r="BZ1036">
        <f t="shared" si="847"/>
        <v>1</v>
      </c>
      <c r="CA1036">
        <f t="shared" si="848"/>
        <v>6.5950493090329054</v>
      </c>
      <c r="CD1036">
        <v>1029</v>
      </c>
      <c r="CE1036">
        <v>21.337535178744265</v>
      </c>
      <c r="CF1036">
        <v>27.169637795025675</v>
      </c>
      <c r="CH1036">
        <f t="shared" si="849"/>
        <v>0</v>
      </c>
      <c r="CI1036">
        <f t="shared" si="850"/>
        <v>1</v>
      </c>
      <c r="CJ1036">
        <f t="shared" si="851"/>
        <v>5.8321026162814107</v>
      </c>
      <c r="CM1036">
        <v>1029</v>
      </c>
      <c r="CN1036">
        <v>22.153033066521086</v>
      </c>
      <c r="CO1036">
        <v>35.18774040694688</v>
      </c>
      <c r="CQ1036">
        <f t="shared" si="852"/>
        <v>0</v>
      </c>
      <c r="CR1036">
        <f t="shared" si="853"/>
        <v>1</v>
      </c>
      <c r="CS1036">
        <f t="shared" si="854"/>
        <v>13.034707340425793</v>
      </c>
      <c r="CV1036">
        <v>1029</v>
      </c>
      <c r="CW1036">
        <v>21.291208243971791</v>
      </c>
      <c r="CX1036">
        <v>18.966728335658715</v>
      </c>
      <c r="CZ1036">
        <f t="shared" si="855"/>
        <v>1</v>
      </c>
      <c r="DA1036">
        <f t="shared" si="856"/>
        <v>0</v>
      </c>
      <c r="DB1036">
        <f t="shared" si="857"/>
        <v>2.3244799083130765</v>
      </c>
      <c r="DE1036">
        <v>1029</v>
      </c>
      <c r="DF1036">
        <v>17.064576186563784</v>
      </c>
      <c r="DG1036">
        <v>11.405293060708441</v>
      </c>
      <c r="DI1036">
        <f t="shared" si="858"/>
        <v>1</v>
      </c>
      <c r="DJ1036">
        <f t="shared" si="859"/>
        <v>0</v>
      </c>
      <c r="DK1036">
        <f t="shared" si="860"/>
        <v>5.6592831258553424</v>
      </c>
      <c r="DN1036">
        <v>1029</v>
      </c>
      <c r="DO1036">
        <v>21.477033658672376</v>
      </c>
      <c r="DP1036">
        <v>24.948864523176908</v>
      </c>
      <c r="DR1036">
        <f t="shared" si="861"/>
        <v>0</v>
      </c>
      <c r="DS1036">
        <f t="shared" si="862"/>
        <v>1</v>
      </c>
      <c r="DT1036">
        <f t="shared" si="863"/>
        <v>3.4718308645045326</v>
      </c>
      <c r="DW1036">
        <v>1029</v>
      </c>
      <c r="DX1036">
        <v>16.773245194711556</v>
      </c>
      <c r="DY1036">
        <v>15.837035393312556</v>
      </c>
      <c r="EA1036">
        <f t="shared" si="864"/>
        <v>1</v>
      </c>
      <c r="EB1036">
        <f t="shared" si="865"/>
        <v>0</v>
      </c>
      <c r="EC1036">
        <f t="shared" si="866"/>
        <v>0.93620980139900034</v>
      </c>
      <c r="EF1036">
        <v>1029</v>
      </c>
      <c r="EG1036">
        <v>19.387659155649942</v>
      </c>
      <c r="EH1036">
        <v>12.349602877461333</v>
      </c>
      <c r="EJ1036">
        <f t="shared" si="867"/>
        <v>1</v>
      </c>
      <c r="EK1036">
        <f t="shared" si="868"/>
        <v>0</v>
      </c>
      <c r="EL1036">
        <f t="shared" si="869"/>
        <v>7.0380562781886091</v>
      </c>
      <c r="EO1036">
        <v>1029</v>
      </c>
      <c r="EP1036">
        <v>27.193470498616808</v>
      </c>
      <c r="EQ1036">
        <v>50.698814233384596</v>
      </c>
      <c r="ES1036">
        <f t="shared" si="870"/>
        <v>0</v>
      </c>
      <c r="ET1036">
        <f t="shared" si="871"/>
        <v>1</v>
      </c>
      <c r="EU1036">
        <f t="shared" si="872"/>
        <v>23.505343734767788</v>
      </c>
    </row>
    <row r="1037" spans="1:151" x14ac:dyDescent="0.25">
      <c r="A1037">
        <v>1030</v>
      </c>
      <c r="B1037">
        <v>14.439920515926449</v>
      </c>
      <c r="C1037">
        <v>21.974959951018867</v>
      </c>
      <c r="E1037">
        <f t="shared" si="822"/>
        <v>0</v>
      </c>
      <c r="F1037">
        <f t="shared" si="824"/>
        <v>1</v>
      </c>
      <c r="G1037">
        <f t="shared" si="823"/>
        <v>7.5350394350924184</v>
      </c>
      <c r="J1037">
        <v>1030</v>
      </c>
      <c r="K1037">
        <v>28.84788922531839</v>
      </c>
      <c r="L1037">
        <v>33.250232370466946</v>
      </c>
      <c r="N1037">
        <f t="shared" si="825"/>
        <v>0</v>
      </c>
      <c r="O1037">
        <f t="shared" si="826"/>
        <v>1</v>
      </c>
      <c r="P1037">
        <f t="shared" si="827"/>
        <v>4.4023431451485564</v>
      </c>
      <c r="S1037">
        <v>1030</v>
      </c>
      <c r="T1037">
        <v>17.94403837769373</v>
      </c>
      <c r="U1037">
        <v>36.571348713621944</v>
      </c>
      <c r="W1037">
        <f t="shared" si="828"/>
        <v>0</v>
      </c>
      <c r="X1037">
        <f t="shared" si="829"/>
        <v>1</v>
      </c>
      <c r="Y1037">
        <f t="shared" si="830"/>
        <v>18.627310335928215</v>
      </c>
      <c r="AB1037">
        <v>1030</v>
      </c>
      <c r="AC1037">
        <v>25.331740837591216</v>
      </c>
      <c r="AD1037">
        <v>17.766685325107463</v>
      </c>
      <c r="AF1037">
        <f t="shared" si="831"/>
        <v>1</v>
      </c>
      <c r="AG1037">
        <f t="shared" si="832"/>
        <v>0</v>
      </c>
      <c r="AH1037">
        <f t="shared" si="833"/>
        <v>7.5650555124837524</v>
      </c>
      <c r="AK1037">
        <v>1030</v>
      </c>
      <c r="AL1037">
        <v>23.0058176582437</v>
      </c>
      <c r="AM1037">
        <v>24.482696463315378</v>
      </c>
      <c r="AO1037">
        <f t="shared" si="834"/>
        <v>0</v>
      </c>
      <c r="AP1037">
        <f t="shared" si="835"/>
        <v>1</v>
      </c>
      <c r="AQ1037">
        <f t="shared" si="836"/>
        <v>1.4768788050716779</v>
      </c>
      <c r="AT1037">
        <v>1030</v>
      </c>
      <c r="AU1037">
        <v>19.844324125664532</v>
      </c>
      <c r="AV1037">
        <v>23.590754408570859</v>
      </c>
      <c r="AX1037">
        <f t="shared" si="837"/>
        <v>0</v>
      </c>
      <c r="AY1037">
        <f t="shared" si="838"/>
        <v>1</v>
      </c>
      <c r="AZ1037">
        <f t="shared" si="839"/>
        <v>3.7464302829063278</v>
      </c>
      <c r="BC1037">
        <v>1030</v>
      </c>
      <c r="BD1037" t="e">
        <v>#N/A</v>
      </c>
      <c r="BE1037" t="e">
        <v>#N/A</v>
      </c>
      <c r="BG1037" t="e">
        <f t="shared" si="840"/>
        <v>#N/A</v>
      </c>
      <c r="BH1037" t="e">
        <f t="shared" si="841"/>
        <v>#N/A</v>
      </c>
      <c r="BI1037" t="e">
        <f t="shared" si="842"/>
        <v>#N/A</v>
      </c>
      <c r="BL1037">
        <v>1030</v>
      </c>
      <c r="BM1037">
        <v>24.713625275744157</v>
      </c>
      <c r="BN1037">
        <v>15.996642407748087</v>
      </c>
      <c r="BP1037">
        <f t="shared" si="843"/>
        <v>1</v>
      </c>
      <c r="BQ1037">
        <f t="shared" si="844"/>
        <v>0</v>
      </c>
      <c r="BR1037">
        <f t="shared" si="845"/>
        <v>8.7169828679960695</v>
      </c>
      <c r="BU1037">
        <v>1030</v>
      </c>
      <c r="BV1037">
        <v>28.066232049297106</v>
      </c>
      <c r="BW1037">
        <v>32.832781183592751</v>
      </c>
      <c r="BY1037">
        <f t="shared" si="846"/>
        <v>0</v>
      </c>
      <c r="BZ1037">
        <f t="shared" si="847"/>
        <v>1</v>
      </c>
      <c r="CA1037">
        <f t="shared" si="848"/>
        <v>4.7665491342956443</v>
      </c>
      <c r="CD1037">
        <v>1030</v>
      </c>
      <c r="CE1037">
        <v>23.921831848277218</v>
      </c>
      <c r="CF1037">
        <v>29.270643353692492</v>
      </c>
      <c r="CH1037">
        <f t="shared" si="849"/>
        <v>0</v>
      </c>
      <c r="CI1037">
        <f t="shared" si="850"/>
        <v>1</v>
      </c>
      <c r="CJ1037">
        <f t="shared" si="851"/>
        <v>5.3488115054152736</v>
      </c>
      <c r="CM1037">
        <v>1030</v>
      </c>
      <c r="CN1037">
        <v>22.2764433314827</v>
      </c>
      <c r="CO1037">
        <v>29.099174678347246</v>
      </c>
      <c r="CQ1037">
        <f t="shared" si="852"/>
        <v>0</v>
      </c>
      <c r="CR1037">
        <f t="shared" si="853"/>
        <v>1</v>
      </c>
      <c r="CS1037">
        <f t="shared" si="854"/>
        <v>6.822731346864547</v>
      </c>
      <c r="CV1037">
        <v>1030</v>
      </c>
      <c r="CW1037">
        <v>26.98954858084992</v>
      </c>
      <c r="CX1037">
        <v>16.234952279046652</v>
      </c>
      <c r="CZ1037">
        <f t="shared" si="855"/>
        <v>1</v>
      </c>
      <c r="DA1037">
        <f t="shared" si="856"/>
        <v>0</v>
      </c>
      <c r="DB1037">
        <f t="shared" si="857"/>
        <v>10.754596301803268</v>
      </c>
      <c r="DE1037">
        <v>1030</v>
      </c>
      <c r="DF1037">
        <v>32.495176912239138</v>
      </c>
      <c r="DG1037">
        <v>15.933631740746012</v>
      </c>
      <c r="DI1037">
        <f t="shared" si="858"/>
        <v>1</v>
      </c>
      <c r="DJ1037">
        <f t="shared" si="859"/>
        <v>0</v>
      </c>
      <c r="DK1037">
        <f t="shared" si="860"/>
        <v>16.561545171493126</v>
      </c>
      <c r="DN1037">
        <v>1030</v>
      </c>
      <c r="DO1037">
        <v>20.592200154539597</v>
      </c>
      <c r="DP1037">
        <v>9.2915352109788589</v>
      </c>
      <c r="DR1037">
        <f t="shared" si="861"/>
        <v>1</v>
      </c>
      <c r="DS1037">
        <f t="shared" si="862"/>
        <v>0</v>
      </c>
      <c r="DT1037">
        <f t="shared" si="863"/>
        <v>11.300664943560738</v>
      </c>
      <c r="DW1037">
        <v>1030</v>
      </c>
      <c r="DX1037">
        <v>29.746140533825088</v>
      </c>
      <c r="DY1037">
        <v>15.582530846256917</v>
      </c>
      <c r="EA1037">
        <f t="shared" si="864"/>
        <v>1</v>
      </c>
      <c r="EB1037">
        <f t="shared" si="865"/>
        <v>0</v>
      </c>
      <c r="EC1037">
        <f t="shared" si="866"/>
        <v>14.163609687568171</v>
      </c>
      <c r="EF1037">
        <v>1030</v>
      </c>
      <c r="EG1037">
        <v>23.46932931659645</v>
      </c>
      <c r="EH1037">
        <v>17.719121533347206</v>
      </c>
      <c r="EJ1037">
        <f t="shared" si="867"/>
        <v>1</v>
      </c>
      <c r="EK1037">
        <f t="shared" si="868"/>
        <v>0</v>
      </c>
      <c r="EL1037">
        <f t="shared" si="869"/>
        <v>5.7502077832492446</v>
      </c>
      <c r="EO1037">
        <v>1030</v>
      </c>
      <c r="EP1037">
        <v>24.954949992966377</v>
      </c>
      <c r="EQ1037">
        <v>28.367703910022325</v>
      </c>
      <c r="ES1037">
        <f t="shared" si="870"/>
        <v>0</v>
      </c>
      <c r="ET1037">
        <f t="shared" si="871"/>
        <v>1</v>
      </c>
      <c r="EU1037">
        <f t="shared" si="872"/>
        <v>3.412753917055948</v>
      </c>
    </row>
    <row r="1038" spans="1:151" x14ac:dyDescent="0.25">
      <c r="A1038">
        <v>1031</v>
      </c>
      <c r="B1038">
        <v>9.5949244955042126</v>
      </c>
      <c r="C1038">
        <v>34.385116484805678</v>
      </c>
      <c r="E1038">
        <f t="shared" si="822"/>
        <v>0</v>
      </c>
      <c r="F1038">
        <f t="shared" si="824"/>
        <v>1</v>
      </c>
      <c r="G1038">
        <f t="shared" si="823"/>
        <v>24.790191989301466</v>
      </c>
      <c r="J1038">
        <v>1031</v>
      </c>
      <c r="K1038">
        <v>18.096675186481978</v>
      </c>
      <c r="L1038">
        <v>23.640512005734234</v>
      </c>
      <c r="N1038">
        <f t="shared" si="825"/>
        <v>0</v>
      </c>
      <c r="O1038">
        <f t="shared" si="826"/>
        <v>1</v>
      </c>
      <c r="P1038">
        <f t="shared" si="827"/>
        <v>5.543836819252256</v>
      </c>
      <c r="S1038">
        <v>1031</v>
      </c>
      <c r="T1038">
        <v>20.95812001965372</v>
      </c>
      <c r="U1038">
        <v>5.1162001146564542</v>
      </c>
      <c r="W1038">
        <f t="shared" si="828"/>
        <v>1</v>
      </c>
      <c r="X1038">
        <f t="shared" si="829"/>
        <v>0</v>
      </c>
      <c r="Y1038">
        <f t="shared" si="830"/>
        <v>15.841919904997265</v>
      </c>
      <c r="AB1038">
        <v>1031</v>
      </c>
      <c r="AC1038">
        <v>17.24359890985972</v>
      </c>
      <c r="AD1038">
        <v>17.692568249718512</v>
      </c>
      <c r="AF1038">
        <f t="shared" si="831"/>
        <v>0</v>
      </c>
      <c r="AG1038">
        <f t="shared" si="832"/>
        <v>1</v>
      </c>
      <c r="AH1038">
        <f t="shared" si="833"/>
        <v>0.44896933985879173</v>
      </c>
      <c r="AK1038">
        <v>1031</v>
      </c>
      <c r="AL1038">
        <v>22.3085928475858</v>
      </c>
      <c r="AM1038">
        <v>19.498284963390649</v>
      </c>
      <c r="AO1038">
        <f t="shared" si="834"/>
        <v>1</v>
      </c>
      <c r="AP1038">
        <f t="shared" si="835"/>
        <v>0</v>
      </c>
      <c r="AQ1038">
        <f t="shared" si="836"/>
        <v>2.8103078841951508</v>
      </c>
      <c r="AT1038">
        <v>1031</v>
      </c>
      <c r="AU1038">
        <v>14.073739428766723</v>
      </c>
      <c r="AV1038">
        <v>25.359862483716803</v>
      </c>
      <c r="AX1038">
        <f t="shared" si="837"/>
        <v>0</v>
      </c>
      <c r="AY1038">
        <f t="shared" si="838"/>
        <v>1</v>
      </c>
      <c r="AZ1038">
        <f t="shared" si="839"/>
        <v>11.28612305495008</v>
      </c>
      <c r="BC1038">
        <v>1031</v>
      </c>
      <c r="BD1038" t="e">
        <v>#N/A</v>
      </c>
      <c r="BE1038" t="e">
        <v>#N/A</v>
      </c>
      <c r="BG1038" t="e">
        <f t="shared" si="840"/>
        <v>#N/A</v>
      </c>
      <c r="BH1038" t="e">
        <f t="shared" si="841"/>
        <v>#N/A</v>
      </c>
      <c r="BI1038" t="e">
        <f t="shared" si="842"/>
        <v>#N/A</v>
      </c>
      <c r="BL1038">
        <v>1031</v>
      </c>
      <c r="BM1038">
        <v>27.780558100416584</v>
      </c>
      <c r="BN1038">
        <v>12.901272433448801</v>
      </c>
      <c r="BP1038">
        <f t="shared" si="843"/>
        <v>1</v>
      </c>
      <c r="BQ1038">
        <f t="shared" si="844"/>
        <v>0</v>
      </c>
      <c r="BR1038">
        <f t="shared" si="845"/>
        <v>14.879285666967784</v>
      </c>
      <c r="BU1038">
        <v>1031</v>
      </c>
      <c r="BV1038">
        <v>24.385314213187222</v>
      </c>
      <c r="BW1038">
        <v>15.554912577113605</v>
      </c>
      <c r="BY1038">
        <f t="shared" si="846"/>
        <v>1</v>
      </c>
      <c r="BZ1038">
        <f t="shared" si="847"/>
        <v>0</v>
      </c>
      <c r="CA1038">
        <f t="shared" si="848"/>
        <v>8.8304016360736171</v>
      </c>
      <c r="CD1038">
        <v>1031</v>
      </c>
      <c r="CE1038">
        <v>18.968506991072971</v>
      </c>
      <c r="CF1038">
        <v>25.280611513529919</v>
      </c>
      <c r="CH1038">
        <f t="shared" si="849"/>
        <v>0</v>
      </c>
      <c r="CI1038">
        <f t="shared" si="850"/>
        <v>1</v>
      </c>
      <c r="CJ1038">
        <f t="shared" si="851"/>
        <v>6.3121045224569485</v>
      </c>
      <c r="CM1038">
        <v>1031</v>
      </c>
      <c r="CN1038">
        <v>16.89430742163826</v>
      </c>
      <c r="CO1038">
        <v>20.968970021087312</v>
      </c>
      <c r="CQ1038">
        <f t="shared" si="852"/>
        <v>0</v>
      </c>
      <c r="CR1038">
        <f t="shared" si="853"/>
        <v>1</v>
      </c>
      <c r="CS1038">
        <f t="shared" si="854"/>
        <v>4.0746625994490522</v>
      </c>
      <c r="CV1038">
        <v>1031</v>
      </c>
      <c r="CW1038">
        <v>18.489312557274644</v>
      </c>
      <c r="CX1038">
        <v>20.123766501129431</v>
      </c>
      <c r="CZ1038">
        <f t="shared" si="855"/>
        <v>0</v>
      </c>
      <c r="DA1038">
        <f t="shared" si="856"/>
        <v>1</v>
      </c>
      <c r="DB1038">
        <f t="shared" si="857"/>
        <v>1.6344539438547869</v>
      </c>
      <c r="DE1038">
        <v>1031</v>
      </c>
      <c r="DF1038">
        <v>12.322472834874674</v>
      </c>
      <c r="DG1038">
        <v>22.068209710231876</v>
      </c>
      <c r="DI1038">
        <f t="shared" si="858"/>
        <v>0</v>
      </c>
      <c r="DJ1038">
        <f t="shared" si="859"/>
        <v>1</v>
      </c>
      <c r="DK1038">
        <f t="shared" si="860"/>
        <v>9.7457368753572027</v>
      </c>
      <c r="DN1038">
        <v>1031</v>
      </c>
      <c r="DO1038">
        <v>22.025875384270247</v>
      </c>
      <c r="DP1038">
        <v>25.008107906726458</v>
      </c>
      <c r="DR1038">
        <f t="shared" si="861"/>
        <v>0</v>
      </c>
      <c r="DS1038">
        <f t="shared" si="862"/>
        <v>1</v>
      </c>
      <c r="DT1038">
        <f t="shared" si="863"/>
        <v>2.9822325224562114</v>
      </c>
      <c r="DW1038">
        <v>1031</v>
      </c>
      <c r="DX1038">
        <v>16.873435952750413</v>
      </c>
      <c r="DY1038">
        <v>19.205570653050945</v>
      </c>
      <c r="EA1038">
        <f t="shared" si="864"/>
        <v>0</v>
      </c>
      <c r="EB1038">
        <f t="shared" si="865"/>
        <v>1</v>
      </c>
      <c r="EC1038">
        <f t="shared" si="866"/>
        <v>2.3321347003005322</v>
      </c>
      <c r="EF1038">
        <v>1031</v>
      </c>
      <c r="EG1038">
        <v>21.894911720407382</v>
      </c>
      <c r="EH1038">
        <v>13.799717838462126</v>
      </c>
      <c r="EJ1038">
        <f t="shared" si="867"/>
        <v>1</v>
      </c>
      <c r="EK1038">
        <f t="shared" si="868"/>
        <v>0</v>
      </c>
      <c r="EL1038">
        <f t="shared" si="869"/>
        <v>8.0951938819452565</v>
      </c>
      <c r="EO1038">
        <v>1031</v>
      </c>
      <c r="EP1038">
        <v>24.135143174950045</v>
      </c>
      <c r="EQ1038">
        <v>24.67503921084435</v>
      </c>
      <c r="ES1038">
        <f t="shared" si="870"/>
        <v>0</v>
      </c>
      <c r="ET1038">
        <f t="shared" si="871"/>
        <v>1</v>
      </c>
      <c r="EU1038">
        <f t="shared" si="872"/>
        <v>0.53989603589430502</v>
      </c>
    </row>
    <row r="1039" spans="1:151" x14ac:dyDescent="0.25">
      <c r="A1039">
        <v>1032</v>
      </c>
      <c r="B1039">
        <v>12.899369171297995</v>
      </c>
      <c r="C1039">
        <v>21.037197724688351</v>
      </c>
      <c r="E1039">
        <f t="shared" si="822"/>
        <v>0</v>
      </c>
      <c r="F1039">
        <f t="shared" si="824"/>
        <v>1</v>
      </c>
      <c r="G1039">
        <f t="shared" si="823"/>
        <v>8.1378285533903565</v>
      </c>
      <c r="J1039">
        <v>1032</v>
      </c>
      <c r="K1039">
        <v>8.3103929382606054</v>
      </c>
      <c r="L1039">
        <v>18.351118241054969</v>
      </c>
      <c r="N1039">
        <f t="shared" si="825"/>
        <v>0</v>
      </c>
      <c r="O1039">
        <f t="shared" si="826"/>
        <v>1</v>
      </c>
      <c r="P1039">
        <f t="shared" si="827"/>
        <v>10.040725302794364</v>
      </c>
      <c r="S1039">
        <v>1032</v>
      </c>
      <c r="T1039">
        <v>22.979487428919473</v>
      </c>
      <c r="U1039">
        <v>30.308122810806147</v>
      </c>
      <c r="W1039">
        <f t="shared" si="828"/>
        <v>0</v>
      </c>
      <c r="X1039">
        <f t="shared" si="829"/>
        <v>1</v>
      </c>
      <c r="Y1039">
        <f t="shared" si="830"/>
        <v>7.3286353818866736</v>
      </c>
      <c r="AB1039">
        <v>1032</v>
      </c>
      <c r="AC1039">
        <v>21.937900651523247</v>
      </c>
      <c r="AD1039">
        <v>17.637421100096223</v>
      </c>
      <c r="AF1039">
        <f t="shared" si="831"/>
        <v>1</v>
      </c>
      <c r="AG1039">
        <f t="shared" si="832"/>
        <v>0</v>
      </c>
      <c r="AH1039">
        <f t="shared" si="833"/>
        <v>4.3004795514270242</v>
      </c>
      <c r="AK1039">
        <v>1032</v>
      </c>
      <c r="AL1039">
        <v>27.931269920734803</v>
      </c>
      <c r="AM1039">
        <v>32.46936687102319</v>
      </c>
      <c r="AO1039">
        <f t="shared" si="834"/>
        <v>0</v>
      </c>
      <c r="AP1039">
        <f t="shared" si="835"/>
        <v>1</v>
      </c>
      <c r="AQ1039">
        <f t="shared" si="836"/>
        <v>4.5380969502883879</v>
      </c>
      <c r="AT1039">
        <v>1032</v>
      </c>
      <c r="AU1039">
        <v>19.565849679255084</v>
      </c>
      <c r="AV1039">
        <v>18.526645065294787</v>
      </c>
      <c r="AX1039">
        <f t="shared" si="837"/>
        <v>1</v>
      </c>
      <c r="AY1039">
        <f t="shared" si="838"/>
        <v>0</v>
      </c>
      <c r="AZ1039">
        <f t="shared" si="839"/>
        <v>1.0392046139602975</v>
      </c>
      <c r="BC1039">
        <v>1032</v>
      </c>
      <c r="BD1039" t="e">
        <v>#N/A</v>
      </c>
      <c r="BE1039" t="e">
        <v>#N/A</v>
      </c>
      <c r="BG1039" t="e">
        <f t="shared" si="840"/>
        <v>#N/A</v>
      </c>
      <c r="BH1039" t="e">
        <f t="shared" si="841"/>
        <v>#N/A</v>
      </c>
      <c r="BI1039" t="e">
        <f t="shared" si="842"/>
        <v>#N/A</v>
      </c>
      <c r="BL1039">
        <v>1032</v>
      </c>
      <c r="BM1039">
        <v>36.600618723964843</v>
      </c>
      <c r="BN1039">
        <v>8.4119932835404558</v>
      </c>
      <c r="BP1039">
        <f t="shared" si="843"/>
        <v>1</v>
      </c>
      <c r="BQ1039">
        <f t="shared" si="844"/>
        <v>0</v>
      </c>
      <c r="BR1039">
        <f t="shared" si="845"/>
        <v>28.188625440424389</v>
      </c>
      <c r="BU1039">
        <v>1032</v>
      </c>
      <c r="BV1039">
        <v>15.457599492915326</v>
      </c>
      <c r="BW1039">
        <v>21.279059938398586</v>
      </c>
      <c r="BY1039">
        <f t="shared" si="846"/>
        <v>0</v>
      </c>
      <c r="BZ1039">
        <f t="shared" si="847"/>
        <v>1</v>
      </c>
      <c r="CA1039">
        <f t="shared" si="848"/>
        <v>5.8214604454832592</v>
      </c>
      <c r="CD1039">
        <v>1032</v>
      </c>
      <c r="CE1039">
        <v>13.56189402448134</v>
      </c>
      <c r="CF1039">
        <v>30.153892105677016</v>
      </c>
      <c r="CH1039">
        <f t="shared" si="849"/>
        <v>0</v>
      </c>
      <c r="CI1039">
        <f t="shared" si="850"/>
        <v>1</v>
      </c>
      <c r="CJ1039">
        <f t="shared" si="851"/>
        <v>16.591998081195676</v>
      </c>
      <c r="CM1039">
        <v>1032</v>
      </c>
      <c r="CN1039">
        <v>19.636821708493322</v>
      </c>
      <c r="CO1039">
        <v>26.001908355713855</v>
      </c>
      <c r="CQ1039">
        <f t="shared" si="852"/>
        <v>0</v>
      </c>
      <c r="CR1039">
        <f t="shared" si="853"/>
        <v>1</v>
      </c>
      <c r="CS1039">
        <f t="shared" si="854"/>
        <v>6.365086647220533</v>
      </c>
      <c r="CV1039">
        <v>1032</v>
      </c>
      <c r="CW1039">
        <v>20.074557901858565</v>
      </c>
      <c r="CX1039">
        <v>17.456999873357553</v>
      </c>
      <c r="CZ1039">
        <f t="shared" si="855"/>
        <v>1</v>
      </c>
      <c r="DA1039">
        <f t="shared" si="856"/>
        <v>0</v>
      </c>
      <c r="DB1039">
        <f t="shared" si="857"/>
        <v>2.617558028501012</v>
      </c>
      <c r="DE1039">
        <v>1032</v>
      </c>
      <c r="DF1039">
        <v>20.237022141854577</v>
      </c>
      <c r="DG1039">
        <v>31.316774038126674</v>
      </c>
      <c r="DI1039">
        <f t="shared" si="858"/>
        <v>0</v>
      </c>
      <c r="DJ1039">
        <f t="shared" si="859"/>
        <v>1</v>
      </c>
      <c r="DK1039">
        <f t="shared" si="860"/>
        <v>11.079751896272096</v>
      </c>
      <c r="DN1039">
        <v>1032</v>
      </c>
      <c r="DO1039">
        <v>22.761390801824916</v>
      </c>
      <c r="DP1039">
        <v>17.224681376154649</v>
      </c>
      <c r="DR1039">
        <f t="shared" si="861"/>
        <v>1</v>
      </c>
      <c r="DS1039">
        <f t="shared" si="862"/>
        <v>0</v>
      </c>
      <c r="DT1039">
        <f t="shared" si="863"/>
        <v>5.5367094256702671</v>
      </c>
      <c r="DW1039">
        <v>1032</v>
      </c>
      <c r="DX1039">
        <v>17.23978136556039</v>
      </c>
      <c r="DY1039">
        <v>14.25927306554521</v>
      </c>
      <c r="EA1039">
        <f t="shared" si="864"/>
        <v>1</v>
      </c>
      <c r="EB1039">
        <f t="shared" si="865"/>
        <v>0</v>
      </c>
      <c r="EC1039">
        <f t="shared" si="866"/>
        <v>2.9805083000151793</v>
      </c>
      <c r="EF1039">
        <v>1032</v>
      </c>
      <c r="EG1039">
        <v>20.897739219535218</v>
      </c>
      <c r="EH1039">
        <v>16.472854120318075</v>
      </c>
      <c r="EJ1039">
        <f t="shared" si="867"/>
        <v>1</v>
      </c>
      <c r="EK1039">
        <f t="shared" si="868"/>
        <v>0</v>
      </c>
      <c r="EL1039">
        <f t="shared" si="869"/>
        <v>4.4248850992171427</v>
      </c>
      <c r="EO1039">
        <v>1032</v>
      </c>
      <c r="EP1039">
        <v>20.667680896228813</v>
      </c>
      <c r="EQ1039">
        <v>7.423717753809612</v>
      </c>
      <c r="ES1039">
        <f t="shared" si="870"/>
        <v>1</v>
      </c>
      <c r="ET1039">
        <f t="shared" si="871"/>
        <v>0</v>
      </c>
      <c r="EU1039">
        <f t="shared" si="872"/>
        <v>13.243963142419201</v>
      </c>
    </row>
    <row r="1040" spans="1:151" x14ac:dyDescent="0.25">
      <c r="A1040">
        <v>1033</v>
      </c>
      <c r="B1040">
        <v>7.9607166567588585</v>
      </c>
      <c r="C1040">
        <v>5.714187059350273</v>
      </c>
      <c r="E1040">
        <f t="shared" si="822"/>
        <v>1</v>
      </c>
      <c r="F1040">
        <f t="shared" si="824"/>
        <v>0</v>
      </c>
      <c r="G1040">
        <f t="shared" si="823"/>
        <v>2.2465295974085855</v>
      </c>
      <c r="J1040">
        <v>1033</v>
      </c>
      <c r="K1040">
        <v>25.105730432796015</v>
      </c>
      <c r="L1040">
        <v>16.564204574549205</v>
      </c>
      <c r="N1040">
        <f t="shared" si="825"/>
        <v>1</v>
      </c>
      <c r="O1040">
        <f t="shared" si="826"/>
        <v>0</v>
      </c>
      <c r="P1040">
        <f t="shared" si="827"/>
        <v>8.5415258582468105</v>
      </c>
      <c r="S1040">
        <v>1033</v>
      </c>
      <c r="T1040">
        <v>21.843720315118432</v>
      </c>
      <c r="U1040">
        <v>28.207313225130495</v>
      </c>
      <c r="W1040">
        <f t="shared" si="828"/>
        <v>0</v>
      </c>
      <c r="X1040">
        <f t="shared" si="829"/>
        <v>1</v>
      </c>
      <c r="Y1040">
        <f t="shared" si="830"/>
        <v>6.3635929100120627</v>
      </c>
      <c r="AB1040">
        <v>1033</v>
      </c>
      <c r="AC1040">
        <v>24.681975192520159</v>
      </c>
      <c r="AD1040">
        <v>16.379751514443178</v>
      </c>
      <c r="AF1040">
        <f t="shared" si="831"/>
        <v>1</v>
      </c>
      <c r="AG1040">
        <f t="shared" si="832"/>
        <v>0</v>
      </c>
      <c r="AH1040">
        <f t="shared" si="833"/>
        <v>8.3022236780769809</v>
      </c>
      <c r="AK1040">
        <v>1033</v>
      </c>
      <c r="AL1040">
        <v>30.153354817452151</v>
      </c>
      <c r="AM1040">
        <v>23.971753370399959</v>
      </c>
      <c r="AO1040">
        <f t="shared" si="834"/>
        <v>1</v>
      </c>
      <c r="AP1040">
        <f t="shared" si="835"/>
        <v>0</v>
      </c>
      <c r="AQ1040">
        <f t="shared" si="836"/>
        <v>6.1816014470521914</v>
      </c>
      <c r="AT1040">
        <v>1033</v>
      </c>
      <c r="AU1040">
        <v>18.824157420321146</v>
      </c>
      <c r="AV1040">
        <v>16.759945643079131</v>
      </c>
      <c r="AX1040">
        <f t="shared" si="837"/>
        <v>1</v>
      </c>
      <c r="AY1040">
        <f t="shared" si="838"/>
        <v>0</v>
      </c>
      <c r="AZ1040">
        <f t="shared" si="839"/>
        <v>2.064211777242015</v>
      </c>
      <c r="BC1040">
        <v>1033</v>
      </c>
      <c r="BD1040" t="e">
        <v>#N/A</v>
      </c>
      <c r="BE1040" t="e">
        <v>#N/A</v>
      </c>
      <c r="BG1040" t="e">
        <f t="shared" si="840"/>
        <v>#N/A</v>
      </c>
      <c r="BH1040" t="e">
        <f t="shared" si="841"/>
        <v>#N/A</v>
      </c>
      <c r="BI1040" t="e">
        <f t="shared" si="842"/>
        <v>#N/A</v>
      </c>
      <c r="BL1040">
        <v>1033</v>
      </c>
      <c r="BM1040">
        <v>31.558802292582126</v>
      </c>
      <c r="BN1040">
        <v>10.256237658465084</v>
      </c>
      <c r="BP1040">
        <f t="shared" si="843"/>
        <v>1</v>
      </c>
      <c r="BQ1040">
        <f t="shared" si="844"/>
        <v>0</v>
      </c>
      <c r="BR1040">
        <f t="shared" si="845"/>
        <v>21.30256463411704</v>
      </c>
      <c r="BU1040">
        <v>1033</v>
      </c>
      <c r="BV1040">
        <v>19.834617101720639</v>
      </c>
      <c r="BW1040">
        <v>11.727932569276536</v>
      </c>
      <c r="BY1040">
        <f t="shared" si="846"/>
        <v>1</v>
      </c>
      <c r="BZ1040">
        <f t="shared" si="847"/>
        <v>0</v>
      </c>
      <c r="CA1040">
        <f t="shared" si="848"/>
        <v>8.1066845324441026</v>
      </c>
      <c r="CD1040">
        <v>1033</v>
      </c>
      <c r="CE1040">
        <v>24.632734847037913</v>
      </c>
      <c r="CF1040">
        <v>23.582540309482589</v>
      </c>
      <c r="CH1040">
        <f t="shared" si="849"/>
        <v>1</v>
      </c>
      <c r="CI1040">
        <f t="shared" si="850"/>
        <v>0</v>
      </c>
      <c r="CJ1040">
        <f t="shared" si="851"/>
        <v>1.0501945375553241</v>
      </c>
      <c r="CM1040">
        <v>1033</v>
      </c>
      <c r="CN1040">
        <v>20.911077168619951</v>
      </c>
      <c r="CO1040">
        <v>22.955654142495412</v>
      </c>
      <c r="CQ1040">
        <f t="shared" si="852"/>
        <v>0</v>
      </c>
      <c r="CR1040">
        <f t="shared" si="853"/>
        <v>1</v>
      </c>
      <c r="CS1040">
        <f t="shared" si="854"/>
        <v>2.0445769738754613</v>
      </c>
      <c r="CV1040">
        <v>1033</v>
      </c>
      <c r="CW1040">
        <v>25.834600265062132</v>
      </c>
      <c r="CX1040">
        <v>18.75677977853324</v>
      </c>
      <c r="CZ1040">
        <f t="shared" si="855"/>
        <v>1</v>
      </c>
      <c r="DA1040">
        <f t="shared" si="856"/>
        <v>0</v>
      </c>
      <c r="DB1040">
        <f t="shared" si="857"/>
        <v>7.0778204865288927</v>
      </c>
      <c r="DE1040">
        <v>1033</v>
      </c>
      <c r="DF1040">
        <v>22.952030439900529</v>
      </c>
      <c r="DG1040">
        <v>19.059854406712166</v>
      </c>
      <c r="DI1040">
        <f t="shared" si="858"/>
        <v>1</v>
      </c>
      <c r="DJ1040">
        <f t="shared" si="859"/>
        <v>0</v>
      </c>
      <c r="DK1040">
        <f t="shared" si="860"/>
        <v>3.8921760331883632</v>
      </c>
      <c r="DN1040">
        <v>1033</v>
      </c>
      <c r="DO1040">
        <v>21.856034273083893</v>
      </c>
      <c r="DP1040">
        <v>19.317095045365463</v>
      </c>
      <c r="DR1040">
        <f t="shared" si="861"/>
        <v>1</v>
      </c>
      <c r="DS1040">
        <f t="shared" si="862"/>
        <v>0</v>
      </c>
      <c r="DT1040">
        <f t="shared" si="863"/>
        <v>2.5389392277184299</v>
      </c>
      <c r="DW1040">
        <v>1033</v>
      </c>
      <c r="DX1040">
        <v>7.3980007595558099</v>
      </c>
      <c r="DY1040">
        <v>19.538838237280448</v>
      </c>
      <c r="EA1040">
        <f t="shared" si="864"/>
        <v>0</v>
      </c>
      <c r="EB1040">
        <f t="shared" si="865"/>
        <v>1</v>
      </c>
      <c r="EC1040">
        <f t="shared" si="866"/>
        <v>12.140837477724638</v>
      </c>
      <c r="EF1040">
        <v>1033</v>
      </c>
      <c r="EG1040">
        <v>18.45854972134282</v>
      </c>
      <c r="EH1040">
        <v>13.988265509038207</v>
      </c>
      <c r="EJ1040">
        <f t="shared" si="867"/>
        <v>1</v>
      </c>
      <c r="EK1040">
        <f t="shared" si="868"/>
        <v>0</v>
      </c>
      <c r="EL1040">
        <f t="shared" si="869"/>
        <v>4.4702842123046125</v>
      </c>
      <c r="EO1040">
        <v>1033</v>
      </c>
      <c r="EP1040">
        <v>23.120036566710176</v>
      </c>
      <c r="EQ1040">
        <v>42.284354260619104</v>
      </c>
      <c r="ES1040">
        <f t="shared" si="870"/>
        <v>0</v>
      </c>
      <c r="ET1040">
        <f t="shared" si="871"/>
        <v>1</v>
      </c>
      <c r="EU1040">
        <f t="shared" si="872"/>
        <v>19.164317693908927</v>
      </c>
    </row>
    <row r="1041" spans="1:151" x14ac:dyDescent="0.25">
      <c r="A1041">
        <v>1034</v>
      </c>
      <c r="B1041">
        <v>8.4115865665855623</v>
      </c>
      <c r="C1041">
        <v>11.450904451467178</v>
      </c>
      <c r="E1041">
        <f t="shared" si="822"/>
        <v>0</v>
      </c>
      <c r="F1041">
        <f t="shared" si="824"/>
        <v>1</v>
      </c>
      <c r="G1041">
        <f t="shared" si="823"/>
        <v>3.0393178848816156</v>
      </c>
      <c r="J1041">
        <v>1034</v>
      </c>
      <c r="K1041">
        <v>22.030598887058019</v>
      </c>
      <c r="L1041">
        <v>18.781285809483606</v>
      </c>
      <c r="N1041">
        <f t="shared" si="825"/>
        <v>1</v>
      </c>
      <c r="O1041">
        <f t="shared" si="826"/>
        <v>0</v>
      </c>
      <c r="P1041">
        <f t="shared" si="827"/>
        <v>3.2493130775744135</v>
      </c>
      <c r="S1041">
        <v>1034</v>
      </c>
      <c r="T1041">
        <v>22.489662048628965</v>
      </c>
      <c r="U1041">
        <v>18.369819570823772</v>
      </c>
      <c r="W1041">
        <f t="shared" si="828"/>
        <v>1</v>
      </c>
      <c r="X1041">
        <f t="shared" si="829"/>
        <v>0</v>
      </c>
      <c r="Y1041">
        <f t="shared" si="830"/>
        <v>4.119842477805193</v>
      </c>
      <c r="AB1041">
        <v>1034</v>
      </c>
      <c r="AC1041">
        <v>31.461560774122198</v>
      </c>
      <c r="AD1041">
        <v>18.953005259407448</v>
      </c>
      <c r="AF1041">
        <f t="shared" si="831"/>
        <v>1</v>
      </c>
      <c r="AG1041">
        <f t="shared" si="832"/>
        <v>0</v>
      </c>
      <c r="AH1041">
        <f t="shared" si="833"/>
        <v>12.50855551471475</v>
      </c>
      <c r="AK1041">
        <v>1034</v>
      </c>
      <c r="AL1041">
        <v>17.803237370007682</v>
      </c>
      <c r="AM1041">
        <v>45.798826108503981</v>
      </c>
      <c r="AO1041">
        <f t="shared" si="834"/>
        <v>0</v>
      </c>
      <c r="AP1041">
        <f t="shared" si="835"/>
        <v>1</v>
      </c>
      <c r="AQ1041">
        <f t="shared" si="836"/>
        <v>27.995588738496298</v>
      </c>
      <c r="AT1041">
        <v>1034</v>
      </c>
      <c r="AU1041">
        <v>22.576394140251217</v>
      </c>
      <c r="AV1041">
        <v>24.058313401118387</v>
      </c>
      <c r="AX1041">
        <f t="shared" si="837"/>
        <v>0</v>
      </c>
      <c r="AY1041">
        <f t="shared" si="838"/>
        <v>1</v>
      </c>
      <c r="AZ1041">
        <f t="shared" si="839"/>
        <v>1.4819192608671692</v>
      </c>
      <c r="BC1041">
        <v>1034</v>
      </c>
      <c r="BD1041" t="e">
        <v>#N/A</v>
      </c>
      <c r="BE1041" t="e">
        <v>#N/A</v>
      </c>
      <c r="BG1041" t="e">
        <f t="shared" si="840"/>
        <v>#N/A</v>
      </c>
      <c r="BH1041" t="e">
        <f t="shared" si="841"/>
        <v>#N/A</v>
      </c>
      <c r="BI1041" t="e">
        <f t="shared" si="842"/>
        <v>#N/A</v>
      </c>
      <c r="BL1041">
        <v>1034</v>
      </c>
      <c r="BM1041">
        <v>24.779413892395947</v>
      </c>
      <c r="BN1041">
        <v>11.947948463649288</v>
      </c>
      <c r="BP1041">
        <f t="shared" si="843"/>
        <v>1</v>
      </c>
      <c r="BQ1041">
        <f t="shared" si="844"/>
        <v>0</v>
      </c>
      <c r="BR1041">
        <f t="shared" si="845"/>
        <v>12.831465428746659</v>
      </c>
      <c r="BU1041">
        <v>1034</v>
      </c>
      <c r="BV1041">
        <v>24.011240846616349</v>
      </c>
      <c r="BW1041">
        <v>32.554691110172094</v>
      </c>
      <c r="BY1041">
        <f t="shared" si="846"/>
        <v>0</v>
      </c>
      <c r="BZ1041">
        <f t="shared" si="847"/>
        <v>1</v>
      </c>
      <c r="CA1041">
        <f t="shared" si="848"/>
        <v>8.5434502635557443</v>
      </c>
      <c r="CD1041">
        <v>1034</v>
      </c>
      <c r="CE1041">
        <v>25.307821279139418</v>
      </c>
      <c r="CF1041">
        <v>2.5370198226362497</v>
      </c>
      <c r="CH1041">
        <f t="shared" si="849"/>
        <v>1</v>
      </c>
      <c r="CI1041">
        <f t="shared" si="850"/>
        <v>0</v>
      </c>
      <c r="CJ1041">
        <f t="shared" si="851"/>
        <v>22.770801456503168</v>
      </c>
      <c r="CM1041">
        <v>1034</v>
      </c>
      <c r="CN1041">
        <v>22.481359909594349</v>
      </c>
      <c r="CO1041">
        <v>6.8742545065654159</v>
      </c>
      <c r="CQ1041">
        <f t="shared" si="852"/>
        <v>1</v>
      </c>
      <c r="CR1041">
        <f t="shared" si="853"/>
        <v>0</v>
      </c>
      <c r="CS1041">
        <f t="shared" si="854"/>
        <v>15.607105403028934</v>
      </c>
      <c r="CV1041">
        <v>1034</v>
      </c>
      <c r="CW1041">
        <v>18.380041252412276</v>
      </c>
      <c r="CX1041">
        <v>14.830759478655104</v>
      </c>
      <c r="CZ1041">
        <f t="shared" si="855"/>
        <v>1</v>
      </c>
      <c r="DA1041">
        <f t="shared" si="856"/>
        <v>0</v>
      </c>
      <c r="DB1041">
        <f t="shared" si="857"/>
        <v>3.5492817737571727</v>
      </c>
      <c r="DE1041">
        <v>1034</v>
      </c>
      <c r="DF1041">
        <v>28.618523104898493</v>
      </c>
      <c r="DG1041">
        <v>19.124983385032792</v>
      </c>
      <c r="DI1041">
        <f t="shared" si="858"/>
        <v>1</v>
      </c>
      <c r="DJ1041">
        <f t="shared" si="859"/>
        <v>0</v>
      </c>
      <c r="DK1041">
        <f t="shared" si="860"/>
        <v>9.4935397198657014</v>
      </c>
      <c r="DN1041">
        <v>1034</v>
      </c>
      <c r="DO1041">
        <v>20.210287358826189</v>
      </c>
      <c r="DP1041">
        <v>25.738779769686111</v>
      </c>
      <c r="DR1041">
        <f t="shared" si="861"/>
        <v>0</v>
      </c>
      <c r="DS1041">
        <f t="shared" si="862"/>
        <v>1</v>
      </c>
      <c r="DT1041">
        <f t="shared" si="863"/>
        <v>5.528492410859922</v>
      </c>
      <c r="DW1041">
        <v>1034</v>
      </c>
      <c r="DX1041">
        <v>18.038570077058854</v>
      </c>
      <c r="DY1041">
        <v>16.574038984550018</v>
      </c>
      <c r="EA1041">
        <f t="shared" si="864"/>
        <v>1</v>
      </c>
      <c r="EB1041">
        <f t="shared" si="865"/>
        <v>0</v>
      </c>
      <c r="EC1041">
        <f t="shared" si="866"/>
        <v>1.4645310925088353</v>
      </c>
      <c r="EF1041">
        <v>1034</v>
      </c>
      <c r="EG1041">
        <v>24.165709193363345</v>
      </c>
      <c r="EH1041">
        <v>15.602250129919662</v>
      </c>
      <c r="EJ1041">
        <f t="shared" si="867"/>
        <v>1</v>
      </c>
      <c r="EK1041">
        <f t="shared" si="868"/>
        <v>0</v>
      </c>
      <c r="EL1041">
        <f t="shared" si="869"/>
        <v>8.5634590634436822</v>
      </c>
      <c r="EO1041">
        <v>1034</v>
      </c>
      <c r="EP1041">
        <v>24.4015658973637</v>
      </c>
      <c r="EQ1041">
        <v>13.799719601308606</v>
      </c>
      <c r="ES1041">
        <f t="shared" si="870"/>
        <v>1</v>
      </c>
      <c r="ET1041">
        <f t="shared" si="871"/>
        <v>0</v>
      </c>
      <c r="EU1041">
        <f t="shared" si="872"/>
        <v>10.601846296055093</v>
      </c>
    </row>
    <row r="1042" spans="1:151" x14ac:dyDescent="0.25">
      <c r="A1042">
        <v>1035</v>
      </c>
      <c r="B1042">
        <v>12.661443303575622</v>
      </c>
      <c r="C1042">
        <v>32.050683814343529</v>
      </c>
      <c r="E1042">
        <f t="shared" si="822"/>
        <v>0</v>
      </c>
      <c r="F1042">
        <f t="shared" si="824"/>
        <v>1</v>
      </c>
      <c r="G1042">
        <f t="shared" si="823"/>
        <v>19.389240510767905</v>
      </c>
      <c r="J1042">
        <v>1035</v>
      </c>
      <c r="K1042">
        <v>18.492658160250983</v>
      </c>
      <c r="L1042">
        <v>18.536482742187978</v>
      </c>
      <c r="N1042">
        <f t="shared" si="825"/>
        <v>0</v>
      </c>
      <c r="O1042">
        <f t="shared" si="826"/>
        <v>1</v>
      </c>
      <c r="P1042">
        <f t="shared" si="827"/>
        <v>4.3824581936995344E-2</v>
      </c>
      <c r="S1042">
        <v>1035</v>
      </c>
      <c r="T1042">
        <v>17.285100620670942</v>
      </c>
      <c r="U1042">
        <v>15.809313103246364</v>
      </c>
      <c r="W1042">
        <f t="shared" si="828"/>
        <v>1</v>
      </c>
      <c r="X1042">
        <f t="shared" si="829"/>
        <v>0</v>
      </c>
      <c r="Y1042">
        <f t="shared" si="830"/>
        <v>1.4757875174245783</v>
      </c>
      <c r="AB1042">
        <v>1035</v>
      </c>
      <c r="AC1042">
        <v>17.767189277139892</v>
      </c>
      <c r="AD1042">
        <v>17.667199564637613</v>
      </c>
      <c r="AF1042">
        <f t="shared" si="831"/>
        <v>1</v>
      </c>
      <c r="AG1042">
        <f t="shared" si="832"/>
        <v>0</v>
      </c>
      <c r="AH1042">
        <f t="shared" si="833"/>
        <v>9.9989712502278394E-2</v>
      </c>
      <c r="AK1042">
        <v>1035</v>
      </c>
      <c r="AL1042">
        <v>27.582847352485125</v>
      </c>
      <c r="AM1042">
        <v>32.621375651303502</v>
      </c>
      <c r="AO1042">
        <f t="shared" si="834"/>
        <v>0</v>
      </c>
      <c r="AP1042">
        <f t="shared" si="835"/>
        <v>1</v>
      </c>
      <c r="AQ1042">
        <f t="shared" si="836"/>
        <v>5.0385282988183775</v>
      </c>
      <c r="AT1042">
        <v>1035</v>
      </c>
      <c r="AU1042">
        <v>16.839938486980284</v>
      </c>
      <c r="AV1042">
        <v>27.219121745998478</v>
      </c>
      <c r="AX1042">
        <f t="shared" si="837"/>
        <v>0</v>
      </c>
      <c r="AY1042">
        <f t="shared" si="838"/>
        <v>1</v>
      </c>
      <c r="AZ1042">
        <f t="shared" si="839"/>
        <v>10.379183259018195</v>
      </c>
      <c r="BC1042">
        <v>1035</v>
      </c>
      <c r="BD1042" t="e">
        <v>#N/A</v>
      </c>
      <c r="BE1042" t="e">
        <v>#N/A</v>
      </c>
      <c r="BG1042" t="e">
        <f t="shared" si="840"/>
        <v>#N/A</v>
      </c>
      <c r="BH1042" t="e">
        <f t="shared" si="841"/>
        <v>#N/A</v>
      </c>
      <c r="BI1042" t="e">
        <f t="shared" si="842"/>
        <v>#N/A</v>
      </c>
      <c r="BL1042">
        <v>1035</v>
      </c>
      <c r="BM1042">
        <v>24.445599122989083</v>
      </c>
      <c r="BN1042">
        <v>12.61242851448519</v>
      </c>
      <c r="BP1042">
        <f t="shared" si="843"/>
        <v>1</v>
      </c>
      <c r="BQ1042">
        <f t="shared" si="844"/>
        <v>0</v>
      </c>
      <c r="BR1042">
        <f t="shared" si="845"/>
        <v>11.833170608503893</v>
      </c>
      <c r="BU1042">
        <v>1035</v>
      </c>
      <c r="BV1042">
        <v>22.360231731071824</v>
      </c>
      <c r="BW1042">
        <v>17.87147844448662</v>
      </c>
      <c r="BY1042">
        <f t="shared" si="846"/>
        <v>1</v>
      </c>
      <c r="BZ1042">
        <f t="shared" si="847"/>
        <v>0</v>
      </c>
      <c r="CA1042">
        <f t="shared" si="848"/>
        <v>4.4887532865852044</v>
      </c>
      <c r="CD1042">
        <v>1035</v>
      </c>
      <c r="CE1042">
        <v>18.774858452285532</v>
      </c>
      <c r="CF1042">
        <v>10.421004111672111</v>
      </c>
      <c r="CH1042">
        <f t="shared" si="849"/>
        <v>1</v>
      </c>
      <c r="CI1042">
        <f t="shared" si="850"/>
        <v>0</v>
      </c>
      <c r="CJ1042">
        <f t="shared" si="851"/>
        <v>8.3538543406134202</v>
      </c>
      <c r="CM1042">
        <v>1035</v>
      </c>
      <c r="CN1042">
        <v>20.31175957027606</v>
      </c>
      <c r="CO1042">
        <v>11.04743323519715</v>
      </c>
      <c r="CQ1042">
        <f t="shared" si="852"/>
        <v>1</v>
      </c>
      <c r="CR1042">
        <f t="shared" si="853"/>
        <v>0</v>
      </c>
      <c r="CS1042">
        <f t="shared" si="854"/>
        <v>9.2643263350789091</v>
      </c>
      <c r="CV1042">
        <v>1035</v>
      </c>
      <c r="CW1042">
        <v>23.000675499289976</v>
      </c>
      <c r="CX1042">
        <v>17.726175121116118</v>
      </c>
      <c r="CZ1042">
        <f t="shared" si="855"/>
        <v>1</v>
      </c>
      <c r="DA1042">
        <f t="shared" si="856"/>
        <v>0</v>
      </c>
      <c r="DB1042">
        <f t="shared" si="857"/>
        <v>5.2745003781738582</v>
      </c>
      <c r="DE1042">
        <v>1035</v>
      </c>
      <c r="DF1042">
        <v>21.967822253648539</v>
      </c>
      <c r="DG1042">
        <v>25.643491920240866</v>
      </c>
      <c r="DI1042">
        <f t="shared" si="858"/>
        <v>0</v>
      </c>
      <c r="DJ1042">
        <f t="shared" si="859"/>
        <v>1</v>
      </c>
      <c r="DK1042">
        <f t="shared" si="860"/>
        <v>3.6756696665923272</v>
      </c>
      <c r="DN1042">
        <v>1035</v>
      </c>
      <c r="DO1042">
        <v>24.551639154841276</v>
      </c>
      <c r="DP1042">
        <v>29.016451679074699</v>
      </c>
      <c r="DR1042">
        <f t="shared" si="861"/>
        <v>0</v>
      </c>
      <c r="DS1042">
        <f t="shared" si="862"/>
        <v>1</v>
      </c>
      <c r="DT1042">
        <f t="shared" si="863"/>
        <v>4.4648125242334231</v>
      </c>
      <c r="DW1042">
        <v>1035</v>
      </c>
      <c r="DX1042">
        <v>9.8544800908101298</v>
      </c>
      <c r="DY1042">
        <v>14.895811018517595</v>
      </c>
      <c r="EA1042">
        <f t="shared" si="864"/>
        <v>0</v>
      </c>
      <c r="EB1042">
        <f t="shared" si="865"/>
        <v>1</v>
      </c>
      <c r="EC1042">
        <f t="shared" si="866"/>
        <v>5.0413309277074649</v>
      </c>
      <c r="EF1042">
        <v>1035</v>
      </c>
      <c r="EG1042">
        <v>18.119911715478541</v>
      </c>
      <c r="EH1042">
        <v>13.286004897777037</v>
      </c>
      <c r="EJ1042">
        <f t="shared" si="867"/>
        <v>1</v>
      </c>
      <c r="EK1042">
        <f t="shared" si="868"/>
        <v>0</v>
      </c>
      <c r="EL1042">
        <f t="shared" si="869"/>
        <v>4.8339068177015037</v>
      </c>
      <c r="EO1042">
        <v>1035</v>
      </c>
      <c r="EP1042">
        <v>26.133556038104675</v>
      </c>
      <c r="EQ1042">
        <v>19.760784417128786</v>
      </c>
      <c r="ES1042">
        <f t="shared" si="870"/>
        <v>1</v>
      </c>
      <c r="ET1042">
        <f t="shared" si="871"/>
        <v>0</v>
      </c>
      <c r="EU1042">
        <f t="shared" si="872"/>
        <v>6.3727716209758896</v>
      </c>
    </row>
    <row r="1043" spans="1:151" x14ac:dyDescent="0.25">
      <c r="A1043">
        <v>1036</v>
      </c>
      <c r="B1043">
        <v>10.833801954803771</v>
      </c>
      <c r="C1043">
        <v>25.024784129968257</v>
      </c>
      <c r="E1043">
        <f t="shared" si="822"/>
        <v>0</v>
      </c>
      <c r="F1043">
        <f t="shared" si="824"/>
        <v>1</v>
      </c>
      <c r="G1043">
        <f t="shared" si="823"/>
        <v>14.190982175164486</v>
      </c>
      <c r="J1043">
        <v>1036</v>
      </c>
      <c r="K1043">
        <v>19.332640094441881</v>
      </c>
      <c r="L1043">
        <v>24.902236032936752</v>
      </c>
      <c r="N1043">
        <f t="shared" si="825"/>
        <v>0</v>
      </c>
      <c r="O1043">
        <f t="shared" si="826"/>
        <v>1</v>
      </c>
      <c r="P1043">
        <f t="shared" si="827"/>
        <v>5.5695959384948708</v>
      </c>
      <c r="S1043">
        <v>1036</v>
      </c>
      <c r="T1043">
        <v>18.880780955793277</v>
      </c>
      <c r="U1043">
        <v>42.147716663629716</v>
      </c>
      <c r="W1043">
        <f t="shared" si="828"/>
        <v>0</v>
      </c>
      <c r="X1043">
        <f t="shared" si="829"/>
        <v>1</v>
      </c>
      <c r="Y1043">
        <f t="shared" si="830"/>
        <v>23.266935707836438</v>
      </c>
      <c r="AB1043">
        <v>1036</v>
      </c>
      <c r="AC1043">
        <v>22.19136261787127</v>
      </c>
      <c r="AD1043">
        <v>15.345905037506498</v>
      </c>
      <c r="AF1043">
        <f t="shared" si="831"/>
        <v>1</v>
      </c>
      <c r="AG1043">
        <f t="shared" si="832"/>
        <v>0</v>
      </c>
      <c r="AH1043">
        <f t="shared" si="833"/>
        <v>6.8454575803647728</v>
      </c>
      <c r="AK1043">
        <v>1036</v>
      </c>
      <c r="AL1043">
        <v>9.5230326693509078</v>
      </c>
      <c r="AM1043">
        <v>20.573902705395696</v>
      </c>
      <c r="AO1043">
        <f t="shared" si="834"/>
        <v>0</v>
      </c>
      <c r="AP1043">
        <f t="shared" si="835"/>
        <v>1</v>
      </c>
      <c r="AQ1043">
        <f t="shared" si="836"/>
        <v>11.050870036044788</v>
      </c>
      <c r="AT1043">
        <v>1036</v>
      </c>
      <c r="AU1043">
        <v>20.543253710893161</v>
      </c>
      <c r="AV1043">
        <v>23.130949552334332</v>
      </c>
      <c r="AX1043">
        <f t="shared" si="837"/>
        <v>0</v>
      </c>
      <c r="AY1043">
        <f t="shared" si="838"/>
        <v>1</v>
      </c>
      <c r="AZ1043">
        <f t="shared" si="839"/>
        <v>2.587695841441171</v>
      </c>
      <c r="BC1043">
        <v>1036</v>
      </c>
      <c r="BD1043" t="e">
        <v>#N/A</v>
      </c>
      <c r="BE1043" t="e">
        <v>#N/A</v>
      </c>
      <c r="BG1043" t="e">
        <f t="shared" si="840"/>
        <v>#N/A</v>
      </c>
      <c r="BH1043" t="e">
        <f t="shared" si="841"/>
        <v>#N/A</v>
      </c>
      <c r="BI1043" t="e">
        <f t="shared" si="842"/>
        <v>#N/A</v>
      </c>
      <c r="BL1043">
        <v>1036</v>
      </c>
      <c r="BM1043">
        <v>37.318816534910859</v>
      </c>
      <c r="BN1043">
        <v>9.3400709442423437</v>
      </c>
      <c r="BP1043">
        <f t="shared" si="843"/>
        <v>1</v>
      </c>
      <c r="BQ1043">
        <f t="shared" si="844"/>
        <v>0</v>
      </c>
      <c r="BR1043">
        <f t="shared" si="845"/>
        <v>27.978745590668517</v>
      </c>
      <c r="BU1043">
        <v>1036</v>
      </c>
      <c r="BV1043">
        <v>20.935914926972607</v>
      </c>
      <c r="BW1043">
        <v>25.154710266644301</v>
      </c>
      <c r="BY1043">
        <f t="shared" si="846"/>
        <v>0</v>
      </c>
      <c r="BZ1043">
        <f t="shared" si="847"/>
        <v>1</v>
      </c>
      <c r="CA1043">
        <f t="shared" si="848"/>
        <v>4.2187953396716935</v>
      </c>
      <c r="CD1043">
        <v>1036</v>
      </c>
      <c r="CE1043">
        <v>16.731430785163599</v>
      </c>
      <c r="CF1043">
        <v>21.156399128028497</v>
      </c>
      <c r="CH1043">
        <f t="shared" si="849"/>
        <v>0</v>
      </c>
      <c r="CI1043">
        <f t="shared" si="850"/>
        <v>1</v>
      </c>
      <c r="CJ1043">
        <f t="shared" si="851"/>
        <v>4.4249683428648972</v>
      </c>
      <c r="CM1043">
        <v>1036</v>
      </c>
      <c r="CN1043">
        <v>23.92371465667533</v>
      </c>
      <c r="CO1043">
        <v>18.222188813055659</v>
      </c>
      <c r="CQ1043">
        <f t="shared" si="852"/>
        <v>1</v>
      </c>
      <c r="CR1043">
        <f t="shared" si="853"/>
        <v>0</v>
      </c>
      <c r="CS1043">
        <f t="shared" si="854"/>
        <v>5.7015258436196703</v>
      </c>
      <c r="CV1043">
        <v>1036</v>
      </c>
      <c r="CW1043">
        <v>16.842593633135408</v>
      </c>
      <c r="CX1043">
        <v>18.042605276629654</v>
      </c>
      <c r="CZ1043">
        <f t="shared" si="855"/>
        <v>0</v>
      </c>
      <c r="DA1043">
        <f t="shared" si="856"/>
        <v>1</v>
      </c>
      <c r="DB1043">
        <f t="shared" si="857"/>
        <v>1.2000116434942463</v>
      </c>
      <c r="DE1043">
        <v>1036</v>
      </c>
      <c r="DF1043">
        <v>23.500332884212046</v>
      </c>
      <c r="DG1043">
        <v>17.724812070854096</v>
      </c>
      <c r="DI1043">
        <f t="shared" si="858"/>
        <v>1</v>
      </c>
      <c r="DJ1043">
        <f t="shared" si="859"/>
        <v>0</v>
      </c>
      <c r="DK1043">
        <f t="shared" si="860"/>
        <v>5.7755208133579501</v>
      </c>
      <c r="DN1043">
        <v>1036</v>
      </c>
      <c r="DO1043">
        <v>28.018843261273684</v>
      </c>
      <c r="DP1043">
        <v>26.085803149150699</v>
      </c>
      <c r="DR1043">
        <f t="shared" si="861"/>
        <v>1</v>
      </c>
      <c r="DS1043">
        <f t="shared" si="862"/>
        <v>0</v>
      </c>
      <c r="DT1043">
        <f t="shared" si="863"/>
        <v>1.9330401121229848</v>
      </c>
      <c r="DW1043">
        <v>1036</v>
      </c>
      <c r="DX1043">
        <v>16.227398879165008</v>
      </c>
      <c r="DY1043">
        <v>24.589203038208691</v>
      </c>
      <c r="EA1043">
        <f t="shared" si="864"/>
        <v>0</v>
      </c>
      <c r="EB1043">
        <f t="shared" si="865"/>
        <v>1</v>
      </c>
      <c r="EC1043">
        <f t="shared" si="866"/>
        <v>8.3618041590436825</v>
      </c>
      <c r="EF1043">
        <v>1036</v>
      </c>
      <c r="EG1043">
        <v>26.338530225337838</v>
      </c>
      <c r="EH1043">
        <v>19.554055235280032</v>
      </c>
      <c r="EJ1043">
        <f t="shared" si="867"/>
        <v>1</v>
      </c>
      <c r="EK1043">
        <f t="shared" si="868"/>
        <v>0</v>
      </c>
      <c r="EL1043">
        <f t="shared" si="869"/>
        <v>6.7844749900578059</v>
      </c>
      <c r="EO1043">
        <v>1036</v>
      </c>
      <c r="EP1043">
        <v>19.595891086759444</v>
      </c>
      <c r="EQ1043">
        <v>14.01669189928414</v>
      </c>
      <c r="ES1043">
        <f t="shared" si="870"/>
        <v>1</v>
      </c>
      <c r="ET1043">
        <f t="shared" si="871"/>
        <v>0</v>
      </c>
      <c r="EU1043">
        <f t="shared" si="872"/>
        <v>5.5791991874753037</v>
      </c>
    </row>
    <row r="1044" spans="1:151" x14ac:dyDescent="0.25">
      <c r="A1044">
        <v>1037</v>
      </c>
      <c r="B1044">
        <v>11.242356622065449</v>
      </c>
      <c r="C1044">
        <v>9.8522707461291219</v>
      </c>
      <c r="E1044">
        <f t="shared" si="822"/>
        <v>1</v>
      </c>
      <c r="F1044">
        <f t="shared" si="824"/>
        <v>0</v>
      </c>
      <c r="G1044">
        <f t="shared" si="823"/>
        <v>1.390085875936327</v>
      </c>
      <c r="J1044">
        <v>1037</v>
      </c>
      <c r="K1044">
        <v>34.397058233167947</v>
      </c>
      <c r="L1044">
        <v>24.590179121914346</v>
      </c>
      <c r="N1044">
        <f t="shared" si="825"/>
        <v>1</v>
      </c>
      <c r="O1044">
        <f t="shared" si="826"/>
        <v>0</v>
      </c>
      <c r="P1044">
        <f t="shared" si="827"/>
        <v>9.8068791112536005</v>
      </c>
      <c r="S1044">
        <v>1037</v>
      </c>
      <c r="T1044">
        <v>14.831428055299586</v>
      </c>
      <c r="U1044">
        <v>55.853262604353944</v>
      </c>
      <c r="W1044">
        <f t="shared" si="828"/>
        <v>0</v>
      </c>
      <c r="X1044">
        <f t="shared" si="829"/>
        <v>1</v>
      </c>
      <c r="Y1044">
        <f t="shared" si="830"/>
        <v>41.021834549054361</v>
      </c>
      <c r="AB1044">
        <v>1037</v>
      </c>
      <c r="AC1044">
        <v>22.960451567249621</v>
      </c>
      <c r="AD1044">
        <v>16.882523118184547</v>
      </c>
      <c r="AF1044">
        <f t="shared" si="831"/>
        <v>1</v>
      </c>
      <c r="AG1044">
        <f t="shared" si="832"/>
        <v>0</v>
      </c>
      <c r="AH1044">
        <f t="shared" si="833"/>
        <v>6.0779284490650731</v>
      </c>
      <c r="AK1044">
        <v>1037</v>
      </c>
      <c r="AL1044">
        <v>23.477623564925629</v>
      </c>
      <c r="AM1044">
        <v>21.471041911497249</v>
      </c>
      <c r="AO1044">
        <f t="shared" si="834"/>
        <v>1</v>
      </c>
      <c r="AP1044">
        <f t="shared" si="835"/>
        <v>0</v>
      </c>
      <c r="AQ1044">
        <f t="shared" si="836"/>
        <v>2.0065816534283805</v>
      </c>
      <c r="AT1044">
        <v>1037</v>
      </c>
      <c r="AU1044">
        <v>14.487383579248654</v>
      </c>
      <c r="AV1044">
        <v>25.833397742704062</v>
      </c>
      <c r="AX1044">
        <f t="shared" si="837"/>
        <v>0</v>
      </c>
      <c r="AY1044">
        <f t="shared" si="838"/>
        <v>1</v>
      </c>
      <c r="AZ1044">
        <f t="shared" si="839"/>
        <v>11.346014163455408</v>
      </c>
      <c r="BC1044">
        <v>1037</v>
      </c>
      <c r="BD1044" t="e">
        <v>#N/A</v>
      </c>
      <c r="BE1044" t="e">
        <v>#N/A</v>
      </c>
      <c r="BG1044" t="e">
        <f t="shared" si="840"/>
        <v>#N/A</v>
      </c>
      <c r="BH1044" t="e">
        <f t="shared" si="841"/>
        <v>#N/A</v>
      </c>
      <c r="BI1044" t="e">
        <f t="shared" si="842"/>
        <v>#N/A</v>
      </c>
      <c r="BL1044">
        <v>1037</v>
      </c>
      <c r="BM1044">
        <v>31.843343112422815</v>
      </c>
      <c r="BN1044">
        <v>13.041331799219158</v>
      </c>
      <c r="BP1044">
        <f t="shared" si="843"/>
        <v>1</v>
      </c>
      <c r="BQ1044">
        <f t="shared" si="844"/>
        <v>0</v>
      </c>
      <c r="BR1044">
        <f t="shared" si="845"/>
        <v>18.802011313203657</v>
      </c>
      <c r="BU1044">
        <v>1037</v>
      </c>
      <c r="BV1044">
        <v>22.877589184006517</v>
      </c>
      <c r="BW1044">
        <v>27.787888904266893</v>
      </c>
      <c r="BY1044">
        <f t="shared" si="846"/>
        <v>0</v>
      </c>
      <c r="BZ1044">
        <f t="shared" si="847"/>
        <v>1</v>
      </c>
      <c r="CA1044">
        <f t="shared" si="848"/>
        <v>4.910299720260376</v>
      </c>
      <c r="CD1044">
        <v>1037</v>
      </c>
      <c r="CE1044">
        <v>32.345386093912651</v>
      </c>
      <c r="CF1044">
        <v>26.238167382508593</v>
      </c>
      <c r="CH1044">
        <f t="shared" si="849"/>
        <v>1</v>
      </c>
      <c r="CI1044">
        <f t="shared" si="850"/>
        <v>0</v>
      </c>
      <c r="CJ1044">
        <f t="shared" si="851"/>
        <v>6.1072187114040588</v>
      </c>
      <c r="CM1044">
        <v>1037</v>
      </c>
      <c r="CN1044">
        <v>21.135793945468713</v>
      </c>
      <c r="CO1044">
        <v>20.919170028815735</v>
      </c>
      <c r="CQ1044">
        <f t="shared" si="852"/>
        <v>1</v>
      </c>
      <c r="CR1044">
        <f t="shared" si="853"/>
        <v>0</v>
      </c>
      <c r="CS1044">
        <f t="shared" si="854"/>
        <v>0.21662391665297775</v>
      </c>
      <c r="CV1044">
        <v>1037</v>
      </c>
      <c r="CW1044">
        <v>20.981767611702143</v>
      </c>
      <c r="CX1044">
        <v>18.600383147343013</v>
      </c>
      <c r="CZ1044">
        <f t="shared" si="855"/>
        <v>1</v>
      </c>
      <c r="DA1044">
        <f t="shared" si="856"/>
        <v>0</v>
      </c>
      <c r="DB1044">
        <f t="shared" si="857"/>
        <v>2.3813844643591295</v>
      </c>
      <c r="DE1044">
        <v>1037</v>
      </c>
      <c r="DF1044">
        <v>27.00651395463262</v>
      </c>
      <c r="DG1044">
        <v>22.774246838929816</v>
      </c>
      <c r="DI1044">
        <f t="shared" si="858"/>
        <v>1</v>
      </c>
      <c r="DJ1044">
        <f t="shared" si="859"/>
        <v>0</v>
      </c>
      <c r="DK1044">
        <f t="shared" si="860"/>
        <v>4.232267115702804</v>
      </c>
      <c r="DN1044">
        <v>1037</v>
      </c>
      <c r="DO1044">
        <v>22.425130534884108</v>
      </c>
      <c r="DP1044">
        <v>25.603099291132292</v>
      </c>
      <c r="DR1044">
        <f t="shared" si="861"/>
        <v>0</v>
      </c>
      <c r="DS1044">
        <f t="shared" si="862"/>
        <v>1</v>
      </c>
      <c r="DT1044">
        <f t="shared" si="863"/>
        <v>3.177968756248184</v>
      </c>
      <c r="DW1044">
        <v>1037</v>
      </c>
      <c r="DX1044">
        <v>22.092793940109875</v>
      </c>
      <c r="DY1044">
        <v>13.539505941894978</v>
      </c>
      <c r="EA1044">
        <f t="shared" si="864"/>
        <v>1</v>
      </c>
      <c r="EB1044">
        <f t="shared" si="865"/>
        <v>0</v>
      </c>
      <c r="EC1044">
        <f t="shared" si="866"/>
        <v>8.5532879982148966</v>
      </c>
      <c r="EF1044">
        <v>1037</v>
      </c>
      <c r="EG1044">
        <v>20.547530724560072</v>
      </c>
      <c r="EH1044">
        <v>10.47935927858747</v>
      </c>
      <c r="EJ1044">
        <f t="shared" si="867"/>
        <v>1</v>
      </c>
      <c r="EK1044">
        <f t="shared" si="868"/>
        <v>0</v>
      </c>
      <c r="EL1044">
        <f t="shared" si="869"/>
        <v>10.068171445972602</v>
      </c>
      <c r="EO1044">
        <v>1037</v>
      </c>
      <c r="EP1044">
        <v>20.586488737470013</v>
      </c>
      <c r="EQ1044">
        <v>22.396354550843952</v>
      </c>
      <c r="ES1044">
        <f t="shared" si="870"/>
        <v>0</v>
      </c>
      <c r="ET1044">
        <f t="shared" si="871"/>
        <v>1</v>
      </c>
      <c r="EU1044">
        <f t="shared" si="872"/>
        <v>1.8098658133739391</v>
      </c>
    </row>
    <row r="1045" spans="1:151" x14ac:dyDescent="0.25">
      <c r="A1045">
        <v>1038</v>
      </c>
      <c r="B1045">
        <v>11.744322195066111</v>
      </c>
      <c r="C1045">
        <v>38.933585890687283</v>
      </c>
      <c r="E1045">
        <f t="shared" si="822"/>
        <v>0</v>
      </c>
      <c r="F1045">
        <f t="shared" si="824"/>
        <v>1</v>
      </c>
      <c r="G1045">
        <f t="shared" si="823"/>
        <v>27.189263695621172</v>
      </c>
      <c r="J1045">
        <v>1038</v>
      </c>
      <c r="K1045">
        <v>26.177620053450397</v>
      </c>
      <c r="L1045">
        <v>18.593903976049059</v>
      </c>
      <c r="N1045">
        <f t="shared" si="825"/>
        <v>1</v>
      </c>
      <c r="O1045">
        <f t="shared" si="826"/>
        <v>0</v>
      </c>
      <c r="P1045">
        <f t="shared" si="827"/>
        <v>7.5837160774013377</v>
      </c>
      <c r="S1045">
        <v>1038</v>
      </c>
      <c r="T1045">
        <v>18.266432177500509</v>
      </c>
      <c r="U1045">
        <v>34.035470879609804</v>
      </c>
      <c r="W1045">
        <f t="shared" si="828"/>
        <v>0</v>
      </c>
      <c r="X1045">
        <f t="shared" si="829"/>
        <v>1</v>
      </c>
      <c r="Y1045">
        <f t="shared" si="830"/>
        <v>15.769038702109295</v>
      </c>
      <c r="AB1045">
        <v>1038</v>
      </c>
      <c r="AC1045">
        <v>17.624902142291415</v>
      </c>
      <c r="AD1045">
        <v>16.716580303036075</v>
      </c>
      <c r="AF1045">
        <f t="shared" si="831"/>
        <v>1</v>
      </c>
      <c r="AG1045">
        <f t="shared" si="832"/>
        <v>0</v>
      </c>
      <c r="AH1045">
        <f t="shared" si="833"/>
        <v>0.90832183925533982</v>
      </c>
      <c r="AK1045">
        <v>1038</v>
      </c>
      <c r="AL1045">
        <v>14.283667235508418</v>
      </c>
      <c r="AM1045">
        <v>29.970174144739392</v>
      </c>
      <c r="AO1045">
        <f t="shared" si="834"/>
        <v>0</v>
      </c>
      <c r="AP1045">
        <f t="shared" si="835"/>
        <v>1</v>
      </c>
      <c r="AQ1045">
        <f t="shared" si="836"/>
        <v>15.686506909230975</v>
      </c>
      <c r="AT1045">
        <v>1038</v>
      </c>
      <c r="AU1045">
        <v>16.673543794715545</v>
      </c>
      <c r="AV1045">
        <v>10.93077443759757</v>
      </c>
      <c r="AX1045">
        <f t="shared" si="837"/>
        <v>1</v>
      </c>
      <c r="AY1045">
        <f t="shared" si="838"/>
        <v>0</v>
      </c>
      <c r="AZ1045">
        <f t="shared" si="839"/>
        <v>5.7427693571179752</v>
      </c>
      <c r="BC1045">
        <v>1038</v>
      </c>
      <c r="BD1045" t="e">
        <v>#N/A</v>
      </c>
      <c r="BE1045" t="e">
        <v>#N/A</v>
      </c>
      <c r="BG1045" t="e">
        <f t="shared" si="840"/>
        <v>#N/A</v>
      </c>
      <c r="BH1045" t="e">
        <f t="shared" si="841"/>
        <v>#N/A</v>
      </c>
      <c r="BI1045" t="e">
        <f t="shared" si="842"/>
        <v>#N/A</v>
      </c>
      <c r="BL1045">
        <v>1038</v>
      </c>
      <c r="BM1045">
        <v>39.659776538904907</v>
      </c>
      <c r="BN1045">
        <v>17.82069060635315</v>
      </c>
      <c r="BP1045">
        <f t="shared" si="843"/>
        <v>1</v>
      </c>
      <c r="BQ1045">
        <f t="shared" si="844"/>
        <v>0</v>
      </c>
      <c r="BR1045">
        <f t="shared" si="845"/>
        <v>21.839085932551757</v>
      </c>
      <c r="BU1045">
        <v>1038</v>
      </c>
      <c r="BV1045">
        <v>29.075436501677892</v>
      </c>
      <c r="BW1045">
        <v>22.707515451888085</v>
      </c>
      <c r="BY1045">
        <f t="shared" si="846"/>
        <v>1</v>
      </c>
      <c r="BZ1045">
        <f t="shared" si="847"/>
        <v>0</v>
      </c>
      <c r="CA1045">
        <f t="shared" si="848"/>
        <v>6.3679210497898069</v>
      </c>
      <c r="CD1045">
        <v>1038</v>
      </c>
      <c r="CE1045">
        <v>24.08845656954956</v>
      </c>
      <c r="CF1045">
        <v>28.791595933736588</v>
      </c>
      <c r="CH1045">
        <f t="shared" si="849"/>
        <v>0</v>
      </c>
      <c r="CI1045">
        <f t="shared" si="850"/>
        <v>1</v>
      </c>
      <c r="CJ1045">
        <f t="shared" si="851"/>
        <v>4.7031393641870274</v>
      </c>
      <c r="CM1045">
        <v>1038</v>
      </c>
      <c r="CN1045">
        <v>22.921765146478975</v>
      </c>
      <c r="CO1045">
        <v>17.368813718503691</v>
      </c>
      <c r="CQ1045">
        <f t="shared" si="852"/>
        <v>1</v>
      </c>
      <c r="CR1045">
        <f t="shared" si="853"/>
        <v>0</v>
      </c>
      <c r="CS1045">
        <f t="shared" si="854"/>
        <v>5.5529514279752838</v>
      </c>
      <c r="CV1045">
        <v>1038</v>
      </c>
      <c r="CW1045">
        <v>24.500309998342168</v>
      </c>
      <c r="CX1045">
        <v>15.715687685589584</v>
      </c>
      <c r="CZ1045">
        <f t="shared" si="855"/>
        <v>1</v>
      </c>
      <c r="DA1045">
        <f t="shared" si="856"/>
        <v>0</v>
      </c>
      <c r="DB1045">
        <f t="shared" si="857"/>
        <v>8.7846223127525835</v>
      </c>
      <c r="DE1045">
        <v>1038</v>
      </c>
      <c r="DF1045">
        <v>19.992624183503537</v>
      </c>
      <c r="DG1045">
        <v>12.606289484532095</v>
      </c>
      <c r="DI1045">
        <f t="shared" si="858"/>
        <v>1</v>
      </c>
      <c r="DJ1045">
        <f t="shared" si="859"/>
        <v>0</v>
      </c>
      <c r="DK1045">
        <f t="shared" si="860"/>
        <v>7.3863346989714422</v>
      </c>
      <c r="DN1045">
        <v>1038</v>
      </c>
      <c r="DO1045">
        <v>24.755889861626194</v>
      </c>
      <c r="DP1045">
        <v>19.595387239833642</v>
      </c>
      <c r="DR1045">
        <f t="shared" si="861"/>
        <v>1</v>
      </c>
      <c r="DS1045">
        <f t="shared" si="862"/>
        <v>0</v>
      </c>
      <c r="DT1045">
        <f t="shared" si="863"/>
        <v>5.1605026217925527</v>
      </c>
      <c r="DW1045">
        <v>1038</v>
      </c>
      <c r="DX1045">
        <v>20.76143170845188</v>
      </c>
      <c r="DY1045">
        <v>22.670280168200065</v>
      </c>
      <c r="EA1045">
        <f t="shared" si="864"/>
        <v>0</v>
      </c>
      <c r="EB1045">
        <f t="shared" si="865"/>
        <v>1</v>
      </c>
      <c r="EC1045">
        <f t="shared" si="866"/>
        <v>1.9088484597481852</v>
      </c>
      <c r="EF1045">
        <v>1038</v>
      </c>
      <c r="EG1045">
        <v>19.322828255746685</v>
      </c>
      <c r="EH1045">
        <v>12.522079679914166</v>
      </c>
      <c r="EJ1045">
        <f t="shared" si="867"/>
        <v>1</v>
      </c>
      <c r="EK1045">
        <f t="shared" si="868"/>
        <v>0</v>
      </c>
      <c r="EL1045">
        <f t="shared" si="869"/>
        <v>6.8007485758325199</v>
      </c>
      <c r="EO1045">
        <v>1038</v>
      </c>
      <c r="EP1045">
        <v>22.4546523734762</v>
      </c>
      <c r="EQ1045">
        <v>45.647631473310753</v>
      </c>
      <c r="ES1045">
        <f t="shared" si="870"/>
        <v>0</v>
      </c>
      <c r="ET1045">
        <f t="shared" si="871"/>
        <v>1</v>
      </c>
      <c r="EU1045">
        <f t="shared" si="872"/>
        <v>23.192979099834552</v>
      </c>
    </row>
    <row r="1046" spans="1:151" x14ac:dyDescent="0.25">
      <c r="A1046">
        <v>1039</v>
      </c>
      <c r="B1046">
        <v>14.695100986650463</v>
      </c>
      <c r="C1046">
        <v>39.960006783696926</v>
      </c>
      <c r="E1046">
        <f t="shared" si="822"/>
        <v>0</v>
      </c>
      <c r="F1046">
        <f t="shared" si="824"/>
        <v>1</v>
      </c>
      <c r="G1046">
        <f t="shared" si="823"/>
        <v>25.264905797046463</v>
      </c>
      <c r="J1046">
        <v>1039</v>
      </c>
      <c r="K1046">
        <v>19.164635606093544</v>
      </c>
      <c r="L1046">
        <v>24.328085259794083</v>
      </c>
      <c r="N1046">
        <f t="shared" si="825"/>
        <v>0</v>
      </c>
      <c r="O1046">
        <f t="shared" si="826"/>
        <v>1</v>
      </c>
      <c r="P1046">
        <f t="shared" si="827"/>
        <v>5.163449653700539</v>
      </c>
      <c r="S1046">
        <v>1039</v>
      </c>
      <c r="T1046">
        <v>19.959638007802837</v>
      </c>
      <c r="U1046">
        <v>25.644671528652257</v>
      </c>
      <c r="W1046">
        <f t="shared" si="828"/>
        <v>0</v>
      </c>
      <c r="X1046">
        <f t="shared" si="829"/>
        <v>1</v>
      </c>
      <c r="Y1046">
        <f t="shared" si="830"/>
        <v>5.6850335208494194</v>
      </c>
      <c r="AB1046">
        <v>1039</v>
      </c>
      <c r="AC1046">
        <v>24.098212678889798</v>
      </c>
      <c r="AD1046">
        <v>16.572038307387395</v>
      </c>
      <c r="AF1046">
        <f t="shared" si="831"/>
        <v>1</v>
      </c>
      <c r="AG1046">
        <f t="shared" si="832"/>
        <v>0</v>
      </c>
      <c r="AH1046">
        <f t="shared" si="833"/>
        <v>7.5261743715024032</v>
      </c>
      <c r="AK1046">
        <v>1039</v>
      </c>
      <c r="AL1046">
        <v>30.189217091712962</v>
      </c>
      <c r="AM1046">
        <v>30.282627308699169</v>
      </c>
      <c r="AO1046">
        <f t="shared" si="834"/>
        <v>0</v>
      </c>
      <c r="AP1046">
        <f t="shared" si="835"/>
        <v>1</v>
      </c>
      <c r="AQ1046">
        <f t="shared" si="836"/>
        <v>9.3410216986207217E-2</v>
      </c>
      <c r="AT1046">
        <v>1039</v>
      </c>
      <c r="AU1046">
        <v>15.264140471879754</v>
      </c>
      <c r="AV1046">
        <v>23.786553254124705</v>
      </c>
      <c r="AX1046">
        <f t="shared" si="837"/>
        <v>0</v>
      </c>
      <c r="AY1046">
        <f t="shared" si="838"/>
        <v>1</v>
      </c>
      <c r="AZ1046">
        <f t="shared" si="839"/>
        <v>8.5224127822449507</v>
      </c>
      <c r="BC1046">
        <v>1039</v>
      </c>
      <c r="BD1046" t="e">
        <v>#N/A</v>
      </c>
      <c r="BE1046" t="e">
        <v>#N/A</v>
      </c>
      <c r="BG1046" t="e">
        <f t="shared" si="840"/>
        <v>#N/A</v>
      </c>
      <c r="BH1046" t="e">
        <f t="shared" si="841"/>
        <v>#N/A</v>
      </c>
      <c r="BI1046" t="e">
        <f t="shared" si="842"/>
        <v>#N/A</v>
      </c>
      <c r="BL1046">
        <v>1039</v>
      </c>
      <c r="BM1046">
        <v>33.132656482422306</v>
      </c>
      <c r="BN1046">
        <v>12.358927790930844</v>
      </c>
      <c r="BP1046">
        <f t="shared" si="843"/>
        <v>1</v>
      </c>
      <c r="BQ1046">
        <f t="shared" si="844"/>
        <v>0</v>
      </c>
      <c r="BR1046">
        <f t="shared" si="845"/>
        <v>20.773728691491463</v>
      </c>
      <c r="BU1046">
        <v>1039</v>
      </c>
      <c r="BV1046">
        <v>19.752237502515296</v>
      </c>
      <c r="BW1046">
        <v>18.263861675709212</v>
      </c>
      <c r="BY1046">
        <f t="shared" si="846"/>
        <v>1</v>
      </c>
      <c r="BZ1046">
        <f t="shared" si="847"/>
        <v>0</v>
      </c>
      <c r="CA1046">
        <f t="shared" si="848"/>
        <v>1.4883758268060845</v>
      </c>
      <c r="CD1046">
        <v>1039</v>
      </c>
      <c r="CE1046">
        <v>19.496333853946663</v>
      </c>
      <c r="CF1046">
        <v>26.532694717405327</v>
      </c>
      <c r="CH1046">
        <f t="shared" si="849"/>
        <v>0</v>
      </c>
      <c r="CI1046">
        <f t="shared" si="850"/>
        <v>1</v>
      </c>
      <c r="CJ1046">
        <f t="shared" si="851"/>
        <v>7.0363608634586647</v>
      </c>
      <c r="CM1046">
        <v>1039</v>
      </c>
      <c r="CN1046">
        <v>16.73567010899032</v>
      </c>
      <c r="CO1046">
        <v>16.699330309432142</v>
      </c>
      <c r="CQ1046">
        <f t="shared" si="852"/>
        <v>1</v>
      </c>
      <c r="CR1046">
        <f t="shared" si="853"/>
        <v>0</v>
      </c>
      <c r="CS1046">
        <f t="shared" si="854"/>
        <v>3.6339799558177788E-2</v>
      </c>
      <c r="CV1046">
        <v>1039</v>
      </c>
      <c r="CW1046">
        <v>15.979780096361477</v>
      </c>
      <c r="CX1046">
        <v>14.90946559912717</v>
      </c>
      <c r="CZ1046">
        <f t="shared" si="855"/>
        <v>1</v>
      </c>
      <c r="DA1046">
        <f t="shared" si="856"/>
        <v>0</v>
      </c>
      <c r="DB1046">
        <f t="shared" si="857"/>
        <v>1.0703144972343068</v>
      </c>
      <c r="DE1046">
        <v>1039</v>
      </c>
      <c r="DF1046">
        <v>22.265812091452588</v>
      </c>
      <c r="DG1046">
        <v>33.469172688327291</v>
      </c>
      <c r="DI1046">
        <f t="shared" si="858"/>
        <v>0</v>
      </c>
      <c r="DJ1046">
        <f t="shared" si="859"/>
        <v>1</v>
      </c>
      <c r="DK1046">
        <f t="shared" si="860"/>
        <v>11.203360596874703</v>
      </c>
      <c r="DN1046">
        <v>1039</v>
      </c>
      <c r="DO1046">
        <v>24.794534682556868</v>
      </c>
      <c r="DP1046">
        <v>21.44800065022552</v>
      </c>
      <c r="DR1046">
        <f t="shared" si="861"/>
        <v>1</v>
      </c>
      <c r="DS1046">
        <f t="shared" si="862"/>
        <v>0</v>
      </c>
      <c r="DT1046">
        <f t="shared" si="863"/>
        <v>3.3465340323313484</v>
      </c>
      <c r="DW1046">
        <v>1039</v>
      </c>
      <c r="DX1046">
        <v>17.165767030033585</v>
      </c>
      <c r="DY1046">
        <v>28.960854521256028</v>
      </c>
      <c r="EA1046">
        <f t="shared" si="864"/>
        <v>0</v>
      </c>
      <c r="EB1046">
        <f t="shared" si="865"/>
        <v>1</v>
      </c>
      <c r="EC1046">
        <f t="shared" si="866"/>
        <v>11.795087491222443</v>
      </c>
      <c r="EF1046">
        <v>1039</v>
      </c>
      <c r="EG1046">
        <v>17.243430758149508</v>
      </c>
      <c r="EH1046">
        <v>14.738010449118928</v>
      </c>
      <c r="EJ1046">
        <f t="shared" si="867"/>
        <v>1</v>
      </c>
      <c r="EK1046">
        <f t="shared" si="868"/>
        <v>0</v>
      </c>
      <c r="EL1046">
        <f t="shared" si="869"/>
        <v>2.5054203090305798</v>
      </c>
      <c r="EO1046">
        <v>1039</v>
      </c>
      <c r="EP1046">
        <v>26.334861104724514</v>
      </c>
      <c r="EQ1046">
        <v>18.503629123109967</v>
      </c>
      <c r="ES1046">
        <f t="shared" si="870"/>
        <v>1</v>
      </c>
      <c r="ET1046">
        <f t="shared" si="871"/>
        <v>0</v>
      </c>
      <c r="EU1046">
        <f t="shared" si="872"/>
        <v>7.8312319816145468</v>
      </c>
    </row>
    <row r="1047" spans="1:151" x14ac:dyDescent="0.25">
      <c r="A1047">
        <v>1040</v>
      </c>
      <c r="B1047">
        <v>6.7603995277093381</v>
      </c>
      <c r="C1047">
        <v>17.058640442309741</v>
      </c>
      <c r="E1047">
        <f t="shared" si="822"/>
        <v>0</v>
      </c>
      <c r="F1047">
        <f t="shared" si="824"/>
        <v>1</v>
      </c>
      <c r="G1047">
        <f t="shared" si="823"/>
        <v>10.298240914600402</v>
      </c>
      <c r="J1047">
        <v>1040</v>
      </c>
      <c r="K1047">
        <v>-1.2165554145950388</v>
      </c>
      <c r="L1047">
        <v>21.286697637982648</v>
      </c>
      <c r="N1047">
        <f t="shared" si="825"/>
        <v>0</v>
      </c>
      <c r="O1047">
        <f t="shared" si="826"/>
        <v>1</v>
      </c>
      <c r="P1047">
        <f t="shared" si="827"/>
        <v>22.503253052577687</v>
      </c>
      <c r="S1047">
        <v>1040</v>
      </c>
      <c r="T1047">
        <v>12.696388804278641</v>
      </c>
      <c r="U1047">
        <v>31.373075138435187</v>
      </c>
      <c r="W1047">
        <f t="shared" si="828"/>
        <v>0</v>
      </c>
      <c r="X1047">
        <f t="shared" si="829"/>
        <v>1</v>
      </c>
      <c r="Y1047">
        <f t="shared" si="830"/>
        <v>18.676686334156546</v>
      </c>
      <c r="AB1047">
        <v>1040</v>
      </c>
      <c r="AC1047">
        <v>22.814656734892079</v>
      </c>
      <c r="AD1047">
        <v>17.757664315428134</v>
      </c>
      <c r="AF1047">
        <f t="shared" si="831"/>
        <v>1</v>
      </c>
      <c r="AG1047">
        <f t="shared" si="832"/>
        <v>0</v>
      </c>
      <c r="AH1047">
        <f t="shared" si="833"/>
        <v>5.0569924194639455</v>
      </c>
      <c r="AK1047">
        <v>1040</v>
      </c>
      <c r="AL1047">
        <v>29.57196874274786</v>
      </c>
      <c r="AM1047">
        <v>31.980992552660524</v>
      </c>
      <c r="AO1047">
        <f t="shared" si="834"/>
        <v>0</v>
      </c>
      <c r="AP1047">
        <f t="shared" si="835"/>
        <v>1</v>
      </c>
      <c r="AQ1047">
        <f t="shared" si="836"/>
        <v>2.4090238099126644</v>
      </c>
      <c r="AT1047">
        <v>1040</v>
      </c>
      <c r="AU1047">
        <v>16.093990263933573</v>
      </c>
      <c r="AV1047">
        <v>32.095241390097463</v>
      </c>
      <c r="AX1047">
        <f t="shared" si="837"/>
        <v>0</v>
      </c>
      <c r="AY1047">
        <f t="shared" si="838"/>
        <v>1</v>
      </c>
      <c r="AZ1047">
        <f t="shared" si="839"/>
        <v>16.00125112616389</v>
      </c>
      <c r="BC1047">
        <v>1040</v>
      </c>
      <c r="BD1047" t="e">
        <v>#N/A</v>
      </c>
      <c r="BE1047" t="e">
        <v>#N/A</v>
      </c>
      <c r="BG1047" t="e">
        <f t="shared" si="840"/>
        <v>#N/A</v>
      </c>
      <c r="BH1047" t="e">
        <f t="shared" si="841"/>
        <v>#N/A</v>
      </c>
      <c r="BI1047" t="e">
        <f t="shared" si="842"/>
        <v>#N/A</v>
      </c>
      <c r="BL1047">
        <v>1040</v>
      </c>
      <c r="BM1047">
        <v>17.831814850878619</v>
      </c>
      <c r="BN1047">
        <v>10.261068831800481</v>
      </c>
      <c r="BP1047">
        <f t="shared" si="843"/>
        <v>1</v>
      </c>
      <c r="BQ1047">
        <f t="shared" si="844"/>
        <v>0</v>
      </c>
      <c r="BR1047">
        <f t="shared" si="845"/>
        <v>7.5707460190781379</v>
      </c>
      <c r="BU1047">
        <v>1040</v>
      </c>
      <c r="BV1047">
        <v>7.4210157389049449</v>
      </c>
      <c r="BW1047">
        <v>33.826588619957612</v>
      </c>
      <c r="BY1047">
        <f t="shared" si="846"/>
        <v>0</v>
      </c>
      <c r="BZ1047">
        <f t="shared" si="847"/>
        <v>1</v>
      </c>
      <c r="CA1047">
        <f t="shared" si="848"/>
        <v>26.405572881052667</v>
      </c>
      <c r="CD1047">
        <v>1040</v>
      </c>
      <c r="CE1047">
        <v>21.400944146650261</v>
      </c>
      <c r="CF1047">
        <v>13.801524730147634</v>
      </c>
      <c r="CH1047">
        <f t="shared" si="849"/>
        <v>1</v>
      </c>
      <c r="CI1047">
        <f t="shared" si="850"/>
        <v>0</v>
      </c>
      <c r="CJ1047">
        <f t="shared" si="851"/>
        <v>7.5994194165026272</v>
      </c>
      <c r="CM1047">
        <v>1040</v>
      </c>
      <c r="CN1047">
        <v>21.341196138507584</v>
      </c>
      <c r="CO1047">
        <v>1.9332780098220255</v>
      </c>
      <c r="CQ1047">
        <f t="shared" si="852"/>
        <v>1</v>
      </c>
      <c r="CR1047">
        <f t="shared" si="853"/>
        <v>0</v>
      </c>
      <c r="CS1047">
        <f t="shared" si="854"/>
        <v>19.407918128685559</v>
      </c>
      <c r="CV1047">
        <v>1040</v>
      </c>
      <c r="CW1047">
        <v>18.365389881079835</v>
      </c>
      <c r="CX1047">
        <v>14.8412517970345</v>
      </c>
      <c r="CZ1047">
        <f t="shared" si="855"/>
        <v>1</v>
      </c>
      <c r="DA1047">
        <f t="shared" si="856"/>
        <v>0</v>
      </c>
      <c r="DB1047">
        <f t="shared" si="857"/>
        <v>3.5241380840453349</v>
      </c>
      <c r="DE1047">
        <v>1040</v>
      </c>
      <c r="DF1047">
        <v>13.678358880658021</v>
      </c>
      <c r="DG1047">
        <v>28.548235730668754</v>
      </c>
      <c r="DI1047">
        <f t="shared" si="858"/>
        <v>0</v>
      </c>
      <c r="DJ1047">
        <f t="shared" si="859"/>
        <v>1</v>
      </c>
      <c r="DK1047">
        <f t="shared" si="860"/>
        <v>14.869876850010733</v>
      </c>
      <c r="DN1047">
        <v>1040</v>
      </c>
      <c r="DO1047">
        <v>18.772159205149464</v>
      </c>
      <c r="DP1047">
        <v>31.441038435962589</v>
      </c>
      <c r="DR1047">
        <f t="shared" si="861"/>
        <v>0</v>
      </c>
      <c r="DS1047">
        <f t="shared" si="862"/>
        <v>1</v>
      </c>
      <c r="DT1047">
        <f t="shared" si="863"/>
        <v>12.668879230813126</v>
      </c>
      <c r="DW1047">
        <v>1040</v>
      </c>
      <c r="DX1047">
        <v>16.109477645404223</v>
      </c>
      <c r="DY1047">
        <v>15.900581949816578</v>
      </c>
      <c r="EA1047">
        <f t="shared" si="864"/>
        <v>1</v>
      </c>
      <c r="EB1047">
        <f t="shared" si="865"/>
        <v>0</v>
      </c>
      <c r="EC1047">
        <f t="shared" si="866"/>
        <v>0.20889569558764443</v>
      </c>
      <c r="EF1047">
        <v>1040</v>
      </c>
      <c r="EG1047">
        <v>19.140581791881651</v>
      </c>
      <c r="EH1047">
        <v>16.721567489099542</v>
      </c>
      <c r="EJ1047">
        <f t="shared" si="867"/>
        <v>1</v>
      </c>
      <c r="EK1047">
        <f t="shared" si="868"/>
        <v>0</v>
      </c>
      <c r="EL1047">
        <f t="shared" si="869"/>
        <v>2.4190143027821094</v>
      </c>
      <c r="EO1047">
        <v>1040</v>
      </c>
      <c r="EP1047">
        <v>21.328702668199504</v>
      </c>
      <c r="EQ1047">
        <v>68.474952623033317</v>
      </c>
      <c r="ES1047">
        <f t="shared" si="870"/>
        <v>0</v>
      </c>
      <c r="ET1047">
        <f t="shared" si="871"/>
        <v>1</v>
      </c>
      <c r="EU1047">
        <f t="shared" si="872"/>
        <v>47.146249954833813</v>
      </c>
    </row>
    <row r="1048" spans="1:151" x14ac:dyDescent="0.25">
      <c r="A1048">
        <v>1041</v>
      </c>
      <c r="B1048">
        <v>11.641217363526735</v>
      </c>
      <c r="C1048">
        <v>7.406830091991651</v>
      </c>
      <c r="E1048">
        <f t="shared" si="822"/>
        <v>1</v>
      </c>
      <c r="F1048">
        <f t="shared" si="824"/>
        <v>0</v>
      </c>
      <c r="G1048">
        <f t="shared" si="823"/>
        <v>4.2343872715350841</v>
      </c>
      <c r="J1048">
        <v>1041</v>
      </c>
      <c r="K1048">
        <v>15.869659450079764</v>
      </c>
      <c r="L1048">
        <v>32.569791700227576</v>
      </c>
      <c r="N1048">
        <f t="shared" si="825"/>
        <v>0</v>
      </c>
      <c r="O1048">
        <f t="shared" si="826"/>
        <v>1</v>
      </c>
      <c r="P1048">
        <f t="shared" si="827"/>
        <v>16.70013225014781</v>
      </c>
      <c r="S1048">
        <v>1041</v>
      </c>
      <c r="T1048">
        <v>18.816058380454741</v>
      </c>
      <c r="U1048">
        <v>32.618987986871922</v>
      </c>
      <c r="W1048">
        <f t="shared" si="828"/>
        <v>0</v>
      </c>
      <c r="X1048">
        <f t="shared" si="829"/>
        <v>1</v>
      </c>
      <c r="Y1048">
        <f t="shared" si="830"/>
        <v>13.80292960641718</v>
      </c>
      <c r="AB1048">
        <v>1041</v>
      </c>
      <c r="AC1048">
        <v>35.41875338441848</v>
      </c>
      <c r="AD1048">
        <v>17.094058793890376</v>
      </c>
      <c r="AF1048">
        <f t="shared" si="831"/>
        <v>1</v>
      </c>
      <c r="AG1048">
        <f t="shared" si="832"/>
        <v>0</v>
      </c>
      <c r="AH1048">
        <f t="shared" si="833"/>
        <v>18.324694590528104</v>
      </c>
      <c r="AK1048">
        <v>1041</v>
      </c>
      <c r="AL1048">
        <v>9.2089014648517402</v>
      </c>
      <c r="AM1048">
        <v>34.031613542969531</v>
      </c>
      <c r="AO1048">
        <f t="shared" si="834"/>
        <v>0</v>
      </c>
      <c r="AP1048">
        <f t="shared" si="835"/>
        <v>1</v>
      </c>
      <c r="AQ1048">
        <f t="shared" si="836"/>
        <v>24.822712078117789</v>
      </c>
      <c r="AT1048">
        <v>1041</v>
      </c>
      <c r="AU1048">
        <v>14.332724277622196</v>
      </c>
      <c r="AV1048">
        <v>23.375886712192177</v>
      </c>
      <c r="AX1048">
        <f t="shared" si="837"/>
        <v>0</v>
      </c>
      <c r="AY1048">
        <f t="shared" si="838"/>
        <v>1</v>
      </c>
      <c r="AZ1048">
        <f t="shared" si="839"/>
        <v>9.0431624345699806</v>
      </c>
      <c r="BC1048">
        <v>1041</v>
      </c>
      <c r="BD1048" t="e">
        <v>#N/A</v>
      </c>
      <c r="BE1048" t="e">
        <v>#N/A</v>
      </c>
      <c r="BG1048" t="e">
        <f t="shared" si="840"/>
        <v>#N/A</v>
      </c>
      <c r="BH1048" t="e">
        <f t="shared" si="841"/>
        <v>#N/A</v>
      </c>
      <c r="BI1048" t="e">
        <f t="shared" si="842"/>
        <v>#N/A</v>
      </c>
      <c r="BL1048">
        <v>1041</v>
      </c>
      <c r="BM1048">
        <v>23.912446079663443</v>
      </c>
      <c r="BN1048">
        <v>15.1200901025299</v>
      </c>
      <c r="BP1048">
        <f t="shared" si="843"/>
        <v>1</v>
      </c>
      <c r="BQ1048">
        <f t="shared" si="844"/>
        <v>0</v>
      </c>
      <c r="BR1048">
        <f t="shared" si="845"/>
        <v>8.7923559771335427</v>
      </c>
      <c r="BU1048">
        <v>1041</v>
      </c>
      <c r="BV1048">
        <v>28.536505259625471</v>
      </c>
      <c r="BW1048">
        <v>17.140715123800547</v>
      </c>
      <c r="BY1048">
        <f t="shared" si="846"/>
        <v>1</v>
      </c>
      <c r="BZ1048">
        <f t="shared" si="847"/>
        <v>0</v>
      </c>
      <c r="CA1048">
        <f t="shared" si="848"/>
        <v>11.395790135824925</v>
      </c>
      <c r="CD1048">
        <v>1041</v>
      </c>
      <c r="CE1048">
        <v>21.765931445695177</v>
      </c>
      <c r="CF1048">
        <v>38.313603057064029</v>
      </c>
      <c r="CH1048">
        <f t="shared" si="849"/>
        <v>0</v>
      </c>
      <c r="CI1048">
        <f t="shared" si="850"/>
        <v>1</v>
      </c>
      <c r="CJ1048">
        <f t="shared" si="851"/>
        <v>16.547671611368852</v>
      </c>
      <c r="CM1048">
        <v>1041</v>
      </c>
      <c r="CN1048">
        <v>25.11814444447797</v>
      </c>
      <c r="CO1048">
        <v>29.628937552244537</v>
      </c>
      <c r="CQ1048">
        <f t="shared" si="852"/>
        <v>0</v>
      </c>
      <c r="CR1048">
        <f t="shared" si="853"/>
        <v>1</v>
      </c>
      <c r="CS1048">
        <f t="shared" si="854"/>
        <v>4.5107931077665668</v>
      </c>
      <c r="CV1048">
        <v>1041</v>
      </c>
      <c r="CW1048">
        <v>22.143851256935722</v>
      </c>
      <c r="CX1048">
        <v>21.067952008389828</v>
      </c>
      <c r="CZ1048">
        <f t="shared" si="855"/>
        <v>1</v>
      </c>
      <c r="DA1048">
        <f t="shared" si="856"/>
        <v>0</v>
      </c>
      <c r="DB1048">
        <f t="shared" si="857"/>
        <v>1.0758992485458947</v>
      </c>
      <c r="DE1048">
        <v>1041</v>
      </c>
      <c r="DF1048">
        <v>22.013274457356076</v>
      </c>
      <c r="DG1048">
        <v>21.255094784417953</v>
      </c>
      <c r="DI1048">
        <f t="shared" si="858"/>
        <v>1</v>
      </c>
      <c r="DJ1048">
        <f t="shared" si="859"/>
        <v>0</v>
      </c>
      <c r="DK1048">
        <f t="shared" si="860"/>
        <v>0.75817967293812316</v>
      </c>
      <c r="DN1048">
        <v>1041</v>
      </c>
      <c r="DO1048">
        <v>21.935400141117249</v>
      </c>
      <c r="DP1048">
        <v>14.679313187029491</v>
      </c>
      <c r="DR1048">
        <f t="shared" si="861"/>
        <v>1</v>
      </c>
      <c r="DS1048">
        <f t="shared" si="862"/>
        <v>0</v>
      </c>
      <c r="DT1048">
        <f t="shared" si="863"/>
        <v>7.2560869540877579</v>
      </c>
      <c r="DW1048">
        <v>1041</v>
      </c>
      <c r="DX1048">
        <v>12.473002056991646</v>
      </c>
      <c r="DY1048">
        <v>22.626409176781515</v>
      </c>
      <c r="EA1048">
        <f t="shared" si="864"/>
        <v>0</v>
      </c>
      <c r="EB1048">
        <f t="shared" si="865"/>
        <v>1</v>
      </c>
      <c r="EC1048">
        <f t="shared" si="866"/>
        <v>10.153407119789868</v>
      </c>
      <c r="EF1048">
        <v>1041</v>
      </c>
      <c r="EG1048">
        <v>15.708607657752342</v>
      </c>
      <c r="EH1048">
        <v>12.479522840702604</v>
      </c>
      <c r="EJ1048">
        <f t="shared" si="867"/>
        <v>1</v>
      </c>
      <c r="EK1048">
        <f t="shared" si="868"/>
        <v>0</v>
      </c>
      <c r="EL1048">
        <f t="shared" si="869"/>
        <v>3.2290848170497384</v>
      </c>
      <c r="EO1048">
        <v>1041</v>
      </c>
      <c r="EP1048">
        <v>20.139383488754369</v>
      </c>
      <c r="EQ1048">
        <v>7.811488225492436</v>
      </c>
      <c r="ES1048">
        <f t="shared" si="870"/>
        <v>1</v>
      </c>
      <c r="ET1048">
        <f t="shared" si="871"/>
        <v>0</v>
      </c>
      <c r="EU1048">
        <f t="shared" si="872"/>
        <v>12.327895263261933</v>
      </c>
    </row>
    <row r="1049" spans="1:151" x14ac:dyDescent="0.25">
      <c r="A1049">
        <v>1042</v>
      </c>
      <c r="B1049">
        <v>10.058751246219877</v>
      </c>
      <c r="C1049">
        <v>32.930444758668379</v>
      </c>
      <c r="E1049">
        <f t="shared" si="822"/>
        <v>0</v>
      </c>
      <c r="F1049">
        <f t="shared" si="824"/>
        <v>1</v>
      </c>
      <c r="G1049">
        <f t="shared" si="823"/>
        <v>22.871693512448502</v>
      </c>
      <c r="J1049">
        <v>1042</v>
      </c>
      <c r="K1049">
        <v>16.133865853580133</v>
      </c>
      <c r="L1049">
        <v>2.6052202347207079</v>
      </c>
      <c r="N1049">
        <f t="shared" si="825"/>
        <v>1</v>
      </c>
      <c r="O1049">
        <f t="shared" si="826"/>
        <v>0</v>
      </c>
      <c r="P1049">
        <f t="shared" si="827"/>
        <v>13.528645618859425</v>
      </c>
      <c r="S1049">
        <v>1042</v>
      </c>
      <c r="T1049">
        <v>19.847347855714741</v>
      </c>
      <c r="U1049">
        <v>19.685140596188052</v>
      </c>
      <c r="W1049">
        <f t="shared" si="828"/>
        <v>1</v>
      </c>
      <c r="X1049">
        <f t="shared" si="829"/>
        <v>0</v>
      </c>
      <c r="Y1049">
        <f t="shared" si="830"/>
        <v>0.16220725952668857</v>
      </c>
      <c r="AB1049">
        <v>1042</v>
      </c>
      <c r="AC1049">
        <v>35.616759401267004</v>
      </c>
      <c r="AD1049">
        <v>18.444427544423512</v>
      </c>
      <c r="AF1049">
        <f t="shared" si="831"/>
        <v>1</v>
      </c>
      <c r="AG1049">
        <f t="shared" si="832"/>
        <v>0</v>
      </c>
      <c r="AH1049">
        <f t="shared" si="833"/>
        <v>17.172331856843492</v>
      </c>
      <c r="AK1049">
        <v>1042</v>
      </c>
      <c r="AL1049">
        <v>9.6965543664684564</v>
      </c>
      <c r="AM1049">
        <v>27.772245482406408</v>
      </c>
      <c r="AO1049">
        <f t="shared" si="834"/>
        <v>0</v>
      </c>
      <c r="AP1049">
        <f t="shared" si="835"/>
        <v>1</v>
      </c>
      <c r="AQ1049">
        <f t="shared" si="836"/>
        <v>18.07569111593795</v>
      </c>
      <c r="AT1049">
        <v>1042</v>
      </c>
      <c r="AU1049">
        <v>18.048880401953795</v>
      </c>
      <c r="AV1049">
        <v>28.992830663325016</v>
      </c>
      <c r="AX1049">
        <f t="shared" si="837"/>
        <v>0</v>
      </c>
      <c r="AY1049">
        <f t="shared" si="838"/>
        <v>1</v>
      </c>
      <c r="AZ1049">
        <f t="shared" si="839"/>
        <v>10.943950261371221</v>
      </c>
      <c r="BC1049">
        <v>1042</v>
      </c>
      <c r="BD1049" t="e">
        <v>#N/A</v>
      </c>
      <c r="BE1049" t="e">
        <v>#N/A</v>
      </c>
      <c r="BG1049" t="e">
        <f t="shared" si="840"/>
        <v>#N/A</v>
      </c>
      <c r="BH1049" t="e">
        <f t="shared" si="841"/>
        <v>#N/A</v>
      </c>
      <c r="BI1049" t="e">
        <f t="shared" si="842"/>
        <v>#N/A</v>
      </c>
      <c r="BL1049">
        <v>1042</v>
      </c>
      <c r="BM1049">
        <v>34.502418212016117</v>
      </c>
      <c r="BN1049">
        <v>12.631532246229545</v>
      </c>
      <c r="BP1049">
        <f t="shared" si="843"/>
        <v>1</v>
      </c>
      <c r="BQ1049">
        <f t="shared" si="844"/>
        <v>0</v>
      </c>
      <c r="BR1049">
        <f t="shared" si="845"/>
        <v>21.87088596578657</v>
      </c>
      <c r="BU1049">
        <v>1042</v>
      </c>
      <c r="BV1049">
        <v>17.241178078059388</v>
      </c>
      <c r="BW1049">
        <v>22.720846149984435</v>
      </c>
      <c r="BY1049">
        <f t="shared" si="846"/>
        <v>0</v>
      </c>
      <c r="BZ1049">
        <f t="shared" si="847"/>
        <v>1</v>
      </c>
      <c r="CA1049">
        <f t="shared" si="848"/>
        <v>5.4796680719250475</v>
      </c>
      <c r="CD1049">
        <v>1042</v>
      </c>
      <c r="CE1049">
        <v>29.050834695412895</v>
      </c>
      <c r="CF1049">
        <v>18.111806271946747</v>
      </c>
      <c r="CH1049">
        <f t="shared" si="849"/>
        <v>1</v>
      </c>
      <c r="CI1049">
        <f t="shared" si="850"/>
        <v>0</v>
      </c>
      <c r="CJ1049">
        <f t="shared" si="851"/>
        <v>10.939028423466148</v>
      </c>
      <c r="CM1049">
        <v>1042</v>
      </c>
      <c r="CN1049">
        <v>19.728928156633987</v>
      </c>
      <c r="CO1049">
        <v>21.706851111210003</v>
      </c>
      <c r="CQ1049">
        <f t="shared" si="852"/>
        <v>0</v>
      </c>
      <c r="CR1049">
        <f t="shared" si="853"/>
        <v>1</v>
      </c>
      <c r="CS1049">
        <f t="shared" si="854"/>
        <v>1.977922954576016</v>
      </c>
      <c r="CV1049">
        <v>1042</v>
      </c>
      <c r="CW1049">
        <v>16.426502825310525</v>
      </c>
      <c r="CX1049">
        <v>22.234056002865941</v>
      </c>
      <c r="CZ1049">
        <f t="shared" si="855"/>
        <v>0</v>
      </c>
      <c r="DA1049">
        <f t="shared" si="856"/>
        <v>1</v>
      </c>
      <c r="DB1049">
        <f t="shared" si="857"/>
        <v>5.8075531775554161</v>
      </c>
      <c r="DE1049">
        <v>1042</v>
      </c>
      <c r="DF1049">
        <v>3.3639656683877277</v>
      </c>
      <c r="DG1049">
        <v>23.643237292025862</v>
      </c>
      <c r="DI1049">
        <f t="shared" si="858"/>
        <v>0</v>
      </c>
      <c r="DJ1049">
        <f t="shared" si="859"/>
        <v>1</v>
      </c>
      <c r="DK1049">
        <f t="shared" si="860"/>
        <v>20.279271623638135</v>
      </c>
      <c r="DN1049">
        <v>1042</v>
      </c>
      <c r="DO1049">
        <v>21.555172383793035</v>
      </c>
      <c r="DP1049">
        <v>24.999735579730594</v>
      </c>
      <c r="DR1049">
        <f t="shared" si="861"/>
        <v>0</v>
      </c>
      <c r="DS1049">
        <f t="shared" si="862"/>
        <v>1</v>
      </c>
      <c r="DT1049">
        <f t="shared" si="863"/>
        <v>3.4445631959375582</v>
      </c>
      <c r="DW1049">
        <v>1042</v>
      </c>
      <c r="DX1049">
        <v>22.144126698275649</v>
      </c>
      <c r="DY1049">
        <v>22.240269494746411</v>
      </c>
      <c r="EA1049">
        <f t="shared" si="864"/>
        <v>0</v>
      </c>
      <c r="EB1049">
        <f t="shared" si="865"/>
        <v>1</v>
      </c>
      <c r="EC1049">
        <f t="shared" si="866"/>
        <v>9.6142796470761738E-2</v>
      </c>
      <c r="EF1049">
        <v>1042</v>
      </c>
      <c r="EG1049">
        <v>18.135036544207033</v>
      </c>
      <c r="EH1049">
        <v>13.06688575788638</v>
      </c>
      <c r="EJ1049">
        <f t="shared" si="867"/>
        <v>1</v>
      </c>
      <c r="EK1049">
        <f t="shared" si="868"/>
        <v>0</v>
      </c>
      <c r="EL1049">
        <f t="shared" si="869"/>
        <v>5.0681507863206523</v>
      </c>
      <c r="EO1049">
        <v>1042</v>
      </c>
      <c r="EP1049">
        <v>14.06971922206988</v>
      </c>
      <c r="EQ1049">
        <v>28.623780876851001</v>
      </c>
      <c r="ES1049">
        <f t="shared" si="870"/>
        <v>0</v>
      </c>
      <c r="ET1049">
        <f t="shared" si="871"/>
        <v>1</v>
      </c>
      <c r="EU1049">
        <f t="shared" si="872"/>
        <v>14.554061654781121</v>
      </c>
    </row>
    <row r="1050" spans="1:151" x14ac:dyDescent="0.25">
      <c r="A1050">
        <v>1043</v>
      </c>
      <c r="B1050">
        <v>9.3053574134853889</v>
      </c>
      <c r="C1050">
        <v>16.668756720932095</v>
      </c>
      <c r="E1050">
        <f t="shared" si="822"/>
        <v>0</v>
      </c>
      <c r="F1050">
        <f t="shared" si="824"/>
        <v>1</v>
      </c>
      <c r="G1050">
        <f t="shared" si="823"/>
        <v>7.3633993074467057</v>
      </c>
      <c r="J1050">
        <v>1043</v>
      </c>
      <c r="K1050">
        <v>25.00630920277818</v>
      </c>
      <c r="L1050">
        <v>18.721423800788791</v>
      </c>
      <c r="N1050">
        <f t="shared" si="825"/>
        <v>1</v>
      </c>
      <c r="O1050">
        <f t="shared" si="826"/>
        <v>0</v>
      </c>
      <c r="P1050">
        <f t="shared" si="827"/>
        <v>6.2848854019893885</v>
      </c>
      <c r="S1050">
        <v>1043</v>
      </c>
      <c r="T1050">
        <v>15.842483066740934</v>
      </c>
      <c r="U1050">
        <v>16.857775695621449</v>
      </c>
      <c r="W1050">
        <f t="shared" si="828"/>
        <v>0</v>
      </c>
      <c r="X1050">
        <f t="shared" si="829"/>
        <v>1</v>
      </c>
      <c r="Y1050">
        <f t="shared" si="830"/>
        <v>1.0152926288805144</v>
      </c>
      <c r="AB1050">
        <v>1043</v>
      </c>
      <c r="AC1050">
        <v>23.101881423452731</v>
      </c>
      <c r="AD1050">
        <v>16.339269382882836</v>
      </c>
      <c r="AF1050">
        <f t="shared" si="831"/>
        <v>1</v>
      </c>
      <c r="AG1050">
        <f t="shared" si="832"/>
        <v>0</v>
      </c>
      <c r="AH1050">
        <f t="shared" si="833"/>
        <v>6.7626120405698948</v>
      </c>
      <c r="AK1050">
        <v>1043</v>
      </c>
      <c r="AL1050">
        <v>32.096389863335681</v>
      </c>
      <c r="AM1050">
        <v>21.661961931104631</v>
      </c>
      <c r="AO1050">
        <f t="shared" si="834"/>
        <v>1</v>
      </c>
      <c r="AP1050">
        <f t="shared" si="835"/>
        <v>0</v>
      </c>
      <c r="AQ1050">
        <f t="shared" si="836"/>
        <v>10.434427932231049</v>
      </c>
      <c r="AT1050">
        <v>1043</v>
      </c>
      <c r="AU1050">
        <v>14.808018247531038</v>
      </c>
      <c r="AV1050">
        <v>23.80372458972785</v>
      </c>
      <c r="AX1050">
        <f t="shared" si="837"/>
        <v>0</v>
      </c>
      <c r="AY1050">
        <f t="shared" si="838"/>
        <v>1</v>
      </c>
      <c r="AZ1050">
        <f t="shared" si="839"/>
        <v>8.9957063421968115</v>
      </c>
      <c r="BC1050">
        <v>1043</v>
      </c>
      <c r="BD1050" t="e">
        <v>#N/A</v>
      </c>
      <c r="BE1050" t="e">
        <v>#N/A</v>
      </c>
      <c r="BG1050" t="e">
        <f t="shared" si="840"/>
        <v>#N/A</v>
      </c>
      <c r="BH1050" t="e">
        <f t="shared" si="841"/>
        <v>#N/A</v>
      </c>
      <c r="BI1050" t="e">
        <f t="shared" si="842"/>
        <v>#N/A</v>
      </c>
      <c r="BL1050">
        <v>1043</v>
      </c>
      <c r="BM1050">
        <v>24.103249851431045</v>
      </c>
      <c r="BN1050">
        <v>16.172859140270006</v>
      </c>
      <c r="BP1050">
        <f t="shared" si="843"/>
        <v>1</v>
      </c>
      <c r="BQ1050">
        <f t="shared" si="844"/>
        <v>0</v>
      </c>
      <c r="BR1050">
        <f t="shared" si="845"/>
        <v>7.9303907111610386</v>
      </c>
      <c r="BU1050">
        <v>1043</v>
      </c>
      <c r="BV1050">
        <v>22.969966156199433</v>
      </c>
      <c r="BW1050">
        <v>24.519872440375568</v>
      </c>
      <c r="BY1050">
        <f t="shared" si="846"/>
        <v>0</v>
      </c>
      <c r="BZ1050">
        <f t="shared" si="847"/>
        <v>1</v>
      </c>
      <c r="CA1050">
        <f t="shared" si="848"/>
        <v>1.5499062841761351</v>
      </c>
      <c r="CD1050">
        <v>1043</v>
      </c>
      <c r="CE1050">
        <v>23.164256956761534</v>
      </c>
      <c r="CF1050">
        <v>35.285165141111726</v>
      </c>
      <c r="CH1050">
        <f t="shared" si="849"/>
        <v>0</v>
      </c>
      <c r="CI1050">
        <f t="shared" si="850"/>
        <v>1</v>
      </c>
      <c r="CJ1050">
        <f t="shared" si="851"/>
        <v>12.120908184350192</v>
      </c>
      <c r="CM1050">
        <v>1043</v>
      </c>
      <c r="CN1050">
        <v>19.343005124298717</v>
      </c>
      <c r="CO1050">
        <v>30.393354267776246</v>
      </c>
      <c r="CQ1050">
        <f t="shared" si="852"/>
        <v>0</v>
      </c>
      <c r="CR1050">
        <f t="shared" si="853"/>
        <v>1</v>
      </c>
      <c r="CS1050">
        <f t="shared" si="854"/>
        <v>11.050349143477529</v>
      </c>
      <c r="CV1050">
        <v>1043</v>
      </c>
      <c r="CW1050">
        <v>27.412229532236619</v>
      </c>
      <c r="CX1050">
        <v>17.391885684071696</v>
      </c>
      <c r="CZ1050">
        <f t="shared" si="855"/>
        <v>1</v>
      </c>
      <c r="DA1050">
        <f t="shared" si="856"/>
        <v>0</v>
      </c>
      <c r="DB1050">
        <f t="shared" si="857"/>
        <v>10.020343848164924</v>
      </c>
      <c r="DE1050">
        <v>1043</v>
      </c>
      <c r="DF1050">
        <v>16.499088642016787</v>
      </c>
      <c r="DG1050">
        <v>27.955904430561212</v>
      </c>
      <c r="DI1050">
        <f t="shared" si="858"/>
        <v>0</v>
      </c>
      <c r="DJ1050">
        <f t="shared" si="859"/>
        <v>1</v>
      </c>
      <c r="DK1050">
        <f t="shared" si="860"/>
        <v>11.456815788544425</v>
      </c>
      <c r="DN1050">
        <v>1043</v>
      </c>
      <c r="DO1050">
        <v>24.952668315014414</v>
      </c>
      <c r="DP1050">
        <v>16.560441210726477</v>
      </c>
      <c r="DR1050">
        <f t="shared" si="861"/>
        <v>1</v>
      </c>
      <c r="DS1050">
        <f t="shared" si="862"/>
        <v>0</v>
      </c>
      <c r="DT1050">
        <f t="shared" si="863"/>
        <v>8.3922271042879366</v>
      </c>
      <c r="DW1050">
        <v>1043</v>
      </c>
      <c r="DX1050">
        <v>26.630600853942219</v>
      </c>
      <c r="DY1050">
        <v>17.976842370884739</v>
      </c>
      <c r="EA1050">
        <f t="shared" si="864"/>
        <v>1</v>
      </c>
      <c r="EB1050">
        <f t="shared" si="865"/>
        <v>0</v>
      </c>
      <c r="EC1050">
        <f t="shared" si="866"/>
        <v>8.6537584830574801</v>
      </c>
      <c r="EF1050">
        <v>1043</v>
      </c>
      <c r="EG1050">
        <v>18.761151067369489</v>
      </c>
      <c r="EH1050">
        <v>14.904462994556512</v>
      </c>
      <c r="EJ1050">
        <f t="shared" si="867"/>
        <v>1</v>
      </c>
      <c r="EK1050">
        <f t="shared" si="868"/>
        <v>0</v>
      </c>
      <c r="EL1050">
        <f t="shared" si="869"/>
        <v>3.8566880728129771</v>
      </c>
      <c r="EO1050">
        <v>1043</v>
      </c>
      <c r="EP1050">
        <v>20.807333833774102</v>
      </c>
      <c r="EQ1050">
        <v>43.604458042919518</v>
      </c>
      <c r="ES1050">
        <f t="shared" si="870"/>
        <v>0</v>
      </c>
      <c r="ET1050">
        <f t="shared" si="871"/>
        <v>1</v>
      </c>
      <c r="EU1050">
        <f t="shared" si="872"/>
        <v>22.797124209145416</v>
      </c>
    </row>
    <row r="1051" spans="1:151" x14ac:dyDescent="0.25">
      <c r="A1051">
        <v>1044</v>
      </c>
      <c r="B1051">
        <v>13.272686965126343</v>
      </c>
      <c r="C1051">
        <v>32.991133287847767</v>
      </c>
      <c r="E1051">
        <f t="shared" si="822"/>
        <v>0</v>
      </c>
      <c r="F1051">
        <f t="shared" si="824"/>
        <v>1</v>
      </c>
      <c r="G1051">
        <f t="shared" si="823"/>
        <v>19.718446322721423</v>
      </c>
      <c r="J1051">
        <v>1044</v>
      </c>
      <c r="K1051">
        <v>20.45318244733194</v>
      </c>
      <c r="L1051">
        <v>16.754908071269451</v>
      </c>
      <c r="N1051">
        <f t="shared" si="825"/>
        <v>1</v>
      </c>
      <c r="O1051">
        <f t="shared" si="826"/>
        <v>0</v>
      </c>
      <c r="P1051">
        <f t="shared" si="827"/>
        <v>3.6982743760624892</v>
      </c>
      <c r="S1051">
        <v>1044</v>
      </c>
      <c r="T1051">
        <v>16.346624908578253</v>
      </c>
      <c r="U1051">
        <v>29.696176628586588</v>
      </c>
      <c r="W1051">
        <f t="shared" si="828"/>
        <v>0</v>
      </c>
      <c r="X1051">
        <f t="shared" si="829"/>
        <v>1</v>
      </c>
      <c r="Y1051">
        <f t="shared" si="830"/>
        <v>13.349551720008336</v>
      </c>
      <c r="AB1051">
        <v>1044</v>
      </c>
      <c r="AC1051">
        <v>21.713001757456386</v>
      </c>
      <c r="AD1051">
        <v>20.082491275333112</v>
      </c>
      <c r="AF1051">
        <f t="shared" si="831"/>
        <v>1</v>
      </c>
      <c r="AG1051">
        <f t="shared" si="832"/>
        <v>0</v>
      </c>
      <c r="AH1051">
        <f t="shared" si="833"/>
        <v>1.6305104821232739</v>
      </c>
      <c r="AK1051">
        <v>1044</v>
      </c>
      <c r="AL1051">
        <v>19.19028593423042</v>
      </c>
      <c r="AM1051">
        <v>23.876240465016487</v>
      </c>
      <c r="AO1051">
        <f t="shared" si="834"/>
        <v>0</v>
      </c>
      <c r="AP1051">
        <f t="shared" si="835"/>
        <v>1</v>
      </c>
      <c r="AQ1051">
        <f t="shared" si="836"/>
        <v>4.6859545307860664</v>
      </c>
      <c r="AT1051">
        <v>1044</v>
      </c>
      <c r="AU1051">
        <v>14.095318548576046</v>
      </c>
      <c r="AV1051">
        <v>20.353924772794034</v>
      </c>
      <c r="AX1051">
        <f t="shared" si="837"/>
        <v>0</v>
      </c>
      <c r="AY1051">
        <f t="shared" si="838"/>
        <v>1</v>
      </c>
      <c r="AZ1051">
        <f t="shared" si="839"/>
        <v>6.2586062242179885</v>
      </c>
      <c r="BC1051">
        <v>1044</v>
      </c>
      <c r="BD1051" t="e">
        <v>#N/A</v>
      </c>
      <c r="BE1051" t="e">
        <v>#N/A</v>
      </c>
      <c r="BG1051" t="e">
        <f t="shared" si="840"/>
        <v>#N/A</v>
      </c>
      <c r="BH1051" t="e">
        <f t="shared" si="841"/>
        <v>#N/A</v>
      </c>
      <c r="BI1051" t="e">
        <f t="shared" si="842"/>
        <v>#N/A</v>
      </c>
      <c r="BL1051">
        <v>1044</v>
      </c>
      <c r="BM1051">
        <v>24.686000094441543</v>
      </c>
      <c r="BN1051">
        <v>13.739908309337604</v>
      </c>
      <c r="BP1051">
        <f t="shared" si="843"/>
        <v>1</v>
      </c>
      <c r="BQ1051">
        <f t="shared" si="844"/>
        <v>0</v>
      </c>
      <c r="BR1051">
        <f t="shared" si="845"/>
        <v>10.946091785103938</v>
      </c>
      <c r="BU1051">
        <v>1044</v>
      </c>
      <c r="BV1051">
        <v>27.905950033077684</v>
      </c>
      <c r="BW1051">
        <v>20.049532875234114</v>
      </c>
      <c r="BY1051">
        <f t="shared" si="846"/>
        <v>1</v>
      </c>
      <c r="BZ1051">
        <f t="shared" si="847"/>
        <v>0</v>
      </c>
      <c r="CA1051">
        <f t="shared" si="848"/>
        <v>7.8564171578435698</v>
      </c>
      <c r="CD1051">
        <v>1044</v>
      </c>
      <c r="CE1051">
        <v>31.094757300361945</v>
      </c>
      <c r="CF1051">
        <v>29.48986975784559</v>
      </c>
      <c r="CH1051">
        <f t="shared" si="849"/>
        <v>1</v>
      </c>
      <c r="CI1051">
        <f t="shared" si="850"/>
        <v>0</v>
      </c>
      <c r="CJ1051">
        <f t="shared" si="851"/>
        <v>1.6048875425163551</v>
      </c>
      <c r="CM1051">
        <v>1044</v>
      </c>
      <c r="CN1051">
        <v>25.08461812397573</v>
      </c>
      <c r="CO1051">
        <v>23.811410640791006</v>
      </c>
      <c r="CQ1051">
        <f t="shared" si="852"/>
        <v>1</v>
      </c>
      <c r="CR1051">
        <f t="shared" si="853"/>
        <v>0</v>
      </c>
      <c r="CS1051">
        <f t="shared" si="854"/>
        <v>1.2732074831847235</v>
      </c>
      <c r="CV1051">
        <v>1044</v>
      </c>
      <c r="CW1051">
        <v>22.703192257025727</v>
      </c>
      <c r="CX1051">
        <v>17.327886467090487</v>
      </c>
      <c r="CZ1051">
        <f t="shared" si="855"/>
        <v>1</v>
      </c>
      <c r="DA1051">
        <f t="shared" si="856"/>
        <v>0</v>
      </c>
      <c r="DB1051">
        <f t="shared" si="857"/>
        <v>5.3753057899352399</v>
      </c>
      <c r="DE1051">
        <v>1044</v>
      </c>
      <c r="DF1051">
        <v>21.034654175954444</v>
      </c>
      <c r="DG1051">
        <v>29.663207535249875</v>
      </c>
      <c r="DI1051">
        <f t="shared" si="858"/>
        <v>0</v>
      </c>
      <c r="DJ1051">
        <f t="shared" si="859"/>
        <v>1</v>
      </c>
      <c r="DK1051">
        <f t="shared" si="860"/>
        <v>8.6285533592954309</v>
      </c>
      <c r="DN1051">
        <v>1044</v>
      </c>
      <c r="DO1051">
        <v>23.873524414849779</v>
      </c>
      <c r="DP1051">
        <v>25.73477255239203</v>
      </c>
      <c r="DR1051">
        <f t="shared" si="861"/>
        <v>0</v>
      </c>
      <c r="DS1051">
        <f t="shared" si="862"/>
        <v>1</v>
      </c>
      <c r="DT1051">
        <f t="shared" si="863"/>
        <v>1.8612481375422512</v>
      </c>
      <c r="DW1051">
        <v>1044</v>
      </c>
      <c r="DX1051">
        <v>18.908236835728253</v>
      </c>
      <c r="DY1051">
        <v>25.030490846223842</v>
      </c>
      <c r="EA1051">
        <f t="shared" si="864"/>
        <v>0</v>
      </c>
      <c r="EB1051">
        <f t="shared" si="865"/>
        <v>1</v>
      </c>
      <c r="EC1051">
        <f t="shared" si="866"/>
        <v>6.1222540104955883</v>
      </c>
      <c r="EF1051">
        <v>1044</v>
      </c>
      <c r="EG1051">
        <v>23.476567504441412</v>
      </c>
      <c r="EH1051">
        <v>13.772764738360962</v>
      </c>
      <c r="EJ1051">
        <f t="shared" si="867"/>
        <v>1</v>
      </c>
      <c r="EK1051">
        <f t="shared" si="868"/>
        <v>0</v>
      </c>
      <c r="EL1051">
        <f t="shared" si="869"/>
        <v>9.7038027660804502</v>
      </c>
      <c r="EO1051">
        <v>1044</v>
      </c>
      <c r="EP1051">
        <v>23.17316169291075</v>
      </c>
      <c r="EQ1051">
        <v>26.260647279705669</v>
      </c>
      <c r="ES1051">
        <f t="shared" si="870"/>
        <v>0</v>
      </c>
      <c r="ET1051">
        <f t="shared" si="871"/>
        <v>1</v>
      </c>
      <c r="EU1051">
        <f t="shared" si="872"/>
        <v>3.0874855867949194</v>
      </c>
    </row>
    <row r="1052" spans="1:151" x14ac:dyDescent="0.25">
      <c r="A1052">
        <v>1045</v>
      </c>
      <c r="B1052">
        <v>8.0015043735912457</v>
      </c>
      <c r="C1052">
        <v>14.968109542306344</v>
      </c>
      <c r="E1052">
        <f t="shared" si="822"/>
        <v>0</v>
      </c>
      <c r="F1052">
        <f t="shared" si="824"/>
        <v>1</v>
      </c>
      <c r="G1052">
        <f t="shared" si="823"/>
        <v>6.9666051687150983</v>
      </c>
      <c r="J1052">
        <v>1045</v>
      </c>
      <c r="K1052">
        <v>26.911979335703705</v>
      </c>
      <c r="L1052">
        <v>30.209932997081239</v>
      </c>
      <c r="N1052">
        <f t="shared" si="825"/>
        <v>0</v>
      </c>
      <c r="O1052">
        <f t="shared" si="826"/>
        <v>1</v>
      </c>
      <c r="P1052">
        <f t="shared" si="827"/>
        <v>3.2979536613775338</v>
      </c>
      <c r="S1052">
        <v>1045</v>
      </c>
      <c r="T1052">
        <v>14.379924965174464</v>
      </c>
      <c r="U1052">
        <v>17.340909664349098</v>
      </c>
      <c r="W1052">
        <f t="shared" si="828"/>
        <v>0</v>
      </c>
      <c r="X1052">
        <f t="shared" si="829"/>
        <v>1</v>
      </c>
      <c r="Y1052">
        <f t="shared" si="830"/>
        <v>2.9609846991746345</v>
      </c>
      <c r="AB1052">
        <v>1045</v>
      </c>
      <c r="AC1052">
        <v>18.210173299276001</v>
      </c>
      <c r="AD1052">
        <v>16.689810348535243</v>
      </c>
      <c r="AF1052">
        <f t="shared" si="831"/>
        <v>1</v>
      </c>
      <c r="AG1052">
        <f t="shared" si="832"/>
        <v>0</v>
      </c>
      <c r="AH1052">
        <f t="shared" si="833"/>
        <v>1.5203629507407577</v>
      </c>
      <c r="AK1052">
        <v>1045</v>
      </c>
      <c r="AL1052">
        <v>25.159197141425118</v>
      </c>
      <c r="AM1052">
        <v>36.611028412587281</v>
      </c>
      <c r="AO1052">
        <f t="shared" si="834"/>
        <v>0</v>
      </c>
      <c r="AP1052">
        <f t="shared" si="835"/>
        <v>1</v>
      </c>
      <c r="AQ1052">
        <f t="shared" si="836"/>
        <v>11.451831271162163</v>
      </c>
      <c r="AT1052">
        <v>1045</v>
      </c>
      <c r="AU1052">
        <v>19.138149082273824</v>
      </c>
      <c r="AV1052">
        <v>26.749629811163285</v>
      </c>
      <c r="AX1052">
        <f t="shared" si="837"/>
        <v>0</v>
      </c>
      <c r="AY1052">
        <f t="shared" si="838"/>
        <v>1</v>
      </c>
      <c r="AZ1052">
        <f t="shared" si="839"/>
        <v>7.611480728889461</v>
      </c>
      <c r="BC1052">
        <v>1045</v>
      </c>
      <c r="BD1052" t="e">
        <v>#N/A</v>
      </c>
      <c r="BE1052" t="e">
        <v>#N/A</v>
      </c>
      <c r="BG1052" t="e">
        <f t="shared" si="840"/>
        <v>#N/A</v>
      </c>
      <c r="BH1052" t="e">
        <f t="shared" si="841"/>
        <v>#N/A</v>
      </c>
      <c r="BI1052" t="e">
        <f t="shared" si="842"/>
        <v>#N/A</v>
      </c>
      <c r="BL1052">
        <v>1045</v>
      </c>
      <c r="BM1052">
        <v>23.543071980458478</v>
      </c>
      <c r="BN1052">
        <v>8.9140258873597809</v>
      </c>
      <c r="BP1052">
        <f t="shared" si="843"/>
        <v>1</v>
      </c>
      <c r="BQ1052">
        <f t="shared" si="844"/>
        <v>0</v>
      </c>
      <c r="BR1052">
        <f t="shared" si="845"/>
        <v>14.629046093098697</v>
      </c>
      <c r="BU1052">
        <v>1045</v>
      </c>
      <c r="BV1052">
        <v>22.164159350439824</v>
      </c>
      <c r="BW1052">
        <v>17.825486000973925</v>
      </c>
      <c r="BY1052">
        <f t="shared" si="846"/>
        <v>1</v>
      </c>
      <c r="BZ1052">
        <f t="shared" si="847"/>
        <v>0</v>
      </c>
      <c r="CA1052">
        <f t="shared" si="848"/>
        <v>4.3386733494658998</v>
      </c>
      <c r="CD1052">
        <v>1045</v>
      </c>
      <c r="CE1052">
        <v>11.077455659859874</v>
      </c>
      <c r="CF1052">
        <v>29.169351061862944</v>
      </c>
      <c r="CH1052">
        <f t="shared" si="849"/>
        <v>0</v>
      </c>
      <c r="CI1052">
        <f t="shared" si="850"/>
        <v>1</v>
      </c>
      <c r="CJ1052">
        <f t="shared" si="851"/>
        <v>18.091895402003068</v>
      </c>
      <c r="CM1052">
        <v>1045</v>
      </c>
      <c r="CN1052">
        <v>19.40673609423694</v>
      </c>
      <c r="CO1052">
        <v>11.480092330684048</v>
      </c>
      <c r="CQ1052">
        <f t="shared" si="852"/>
        <v>1</v>
      </c>
      <c r="CR1052">
        <f t="shared" si="853"/>
        <v>0</v>
      </c>
      <c r="CS1052">
        <f t="shared" si="854"/>
        <v>7.9266437635528924</v>
      </c>
      <c r="CV1052">
        <v>1045</v>
      </c>
      <c r="CW1052">
        <v>22.66124747864334</v>
      </c>
      <c r="CX1052">
        <v>18.982892812068386</v>
      </c>
      <c r="CZ1052">
        <f t="shared" si="855"/>
        <v>1</v>
      </c>
      <c r="DA1052">
        <f t="shared" si="856"/>
        <v>0</v>
      </c>
      <c r="DB1052">
        <f t="shared" si="857"/>
        <v>3.678354666574954</v>
      </c>
      <c r="DE1052">
        <v>1045</v>
      </c>
      <c r="DF1052">
        <v>18.586268012060078</v>
      </c>
      <c r="DG1052">
        <v>21.965021803913434</v>
      </c>
      <c r="DI1052">
        <f t="shared" si="858"/>
        <v>0</v>
      </c>
      <c r="DJ1052">
        <f t="shared" si="859"/>
        <v>1</v>
      </c>
      <c r="DK1052">
        <f t="shared" si="860"/>
        <v>3.3787537918533559</v>
      </c>
      <c r="DN1052">
        <v>1045</v>
      </c>
      <c r="DO1052">
        <v>25.269801502637709</v>
      </c>
      <c r="DP1052">
        <v>21.645938576910368</v>
      </c>
      <c r="DR1052">
        <f t="shared" si="861"/>
        <v>1</v>
      </c>
      <c r="DS1052">
        <f t="shared" si="862"/>
        <v>0</v>
      </c>
      <c r="DT1052">
        <f t="shared" si="863"/>
        <v>3.6238629257273409</v>
      </c>
      <c r="DW1052">
        <v>1045</v>
      </c>
      <c r="DX1052">
        <v>15.655603453616013</v>
      </c>
      <c r="DY1052">
        <v>32.240414047481934</v>
      </c>
      <c r="EA1052">
        <f t="shared" si="864"/>
        <v>0</v>
      </c>
      <c r="EB1052">
        <f t="shared" si="865"/>
        <v>1</v>
      </c>
      <c r="EC1052">
        <f t="shared" si="866"/>
        <v>16.584810593865921</v>
      </c>
      <c r="EF1052">
        <v>1045</v>
      </c>
      <c r="EG1052">
        <v>21.02913864723827</v>
      </c>
      <c r="EH1052">
        <v>16.156962621731179</v>
      </c>
      <c r="EJ1052">
        <f t="shared" si="867"/>
        <v>1</v>
      </c>
      <c r="EK1052">
        <f t="shared" si="868"/>
        <v>0</v>
      </c>
      <c r="EL1052">
        <f t="shared" si="869"/>
        <v>4.8721760255070912</v>
      </c>
      <c r="EO1052">
        <v>1045</v>
      </c>
      <c r="EP1052">
        <v>23.180358331595709</v>
      </c>
      <c r="EQ1052">
        <v>36.282162681140989</v>
      </c>
      <c r="ES1052">
        <f t="shared" si="870"/>
        <v>0</v>
      </c>
      <c r="ET1052">
        <f t="shared" si="871"/>
        <v>1</v>
      </c>
      <c r="EU1052">
        <f t="shared" si="872"/>
        <v>13.101804349545279</v>
      </c>
    </row>
    <row r="1053" spans="1:151" x14ac:dyDescent="0.25">
      <c r="A1053">
        <v>1046</v>
      </c>
      <c r="B1053">
        <v>6.783109482675977</v>
      </c>
      <c r="C1053">
        <v>23.465888662954104</v>
      </c>
      <c r="E1053">
        <f t="shared" si="822"/>
        <v>0</v>
      </c>
      <c r="F1053">
        <f t="shared" si="824"/>
        <v>1</v>
      </c>
      <c r="G1053">
        <f t="shared" si="823"/>
        <v>16.682779180278125</v>
      </c>
      <c r="J1053">
        <v>1046</v>
      </c>
      <c r="K1053">
        <v>12.751871653481553</v>
      </c>
      <c r="L1053">
        <v>23.374753658060786</v>
      </c>
      <c r="N1053">
        <f t="shared" si="825"/>
        <v>0</v>
      </c>
      <c r="O1053">
        <f t="shared" si="826"/>
        <v>1</v>
      </c>
      <c r="P1053">
        <f t="shared" si="827"/>
        <v>10.622882004579234</v>
      </c>
      <c r="S1053">
        <v>1046</v>
      </c>
      <c r="T1053">
        <v>19.097657590575913</v>
      </c>
      <c r="U1053">
        <v>17.822354966985301</v>
      </c>
      <c r="W1053">
        <f t="shared" si="828"/>
        <v>1</v>
      </c>
      <c r="X1053">
        <f t="shared" si="829"/>
        <v>0</v>
      </c>
      <c r="Y1053">
        <f t="shared" si="830"/>
        <v>1.275302623590612</v>
      </c>
      <c r="AB1053">
        <v>1046</v>
      </c>
      <c r="AC1053">
        <v>17.025795015696705</v>
      </c>
      <c r="AD1053">
        <v>18.212214154633124</v>
      </c>
      <c r="AF1053">
        <f t="shared" si="831"/>
        <v>0</v>
      </c>
      <c r="AG1053">
        <f t="shared" si="832"/>
        <v>1</v>
      </c>
      <c r="AH1053">
        <f t="shared" si="833"/>
        <v>1.1864191389364187</v>
      </c>
      <c r="AK1053">
        <v>1046</v>
      </c>
      <c r="AL1053">
        <v>21.679147777115048</v>
      </c>
      <c r="AM1053">
        <v>35.066073308590937</v>
      </c>
      <c r="AO1053">
        <f t="shared" si="834"/>
        <v>0</v>
      </c>
      <c r="AP1053">
        <f t="shared" si="835"/>
        <v>1</v>
      </c>
      <c r="AQ1053">
        <f t="shared" si="836"/>
        <v>13.386925531475889</v>
      </c>
      <c r="AT1053">
        <v>1046</v>
      </c>
      <c r="AU1053">
        <v>22.769648508447155</v>
      </c>
      <c r="AV1053">
        <v>17.18995954622261</v>
      </c>
      <c r="AX1053">
        <f t="shared" si="837"/>
        <v>1</v>
      </c>
      <c r="AY1053">
        <f t="shared" si="838"/>
        <v>0</v>
      </c>
      <c r="AZ1053">
        <f t="shared" si="839"/>
        <v>5.5796889622245445</v>
      </c>
      <c r="BC1053">
        <v>1046</v>
      </c>
      <c r="BD1053" t="e">
        <v>#N/A</v>
      </c>
      <c r="BE1053" t="e">
        <v>#N/A</v>
      </c>
      <c r="BG1053" t="e">
        <f t="shared" si="840"/>
        <v>#N/A</v>
      </c>
      <c r="BH1053" t="e">
        <f t="shared" si="841"/>
        <v>#N/A</v>
      </c>
      <c r="BI1053" t="e">
        <f t="shared" si="842"/>
        <v>#N/A</v>
      </c>
      <c r="BL1053">
        <v>1046</v>
      </c>
      <c r="BM1053">
        <v>33.070579743692441</v>
      </c>
      <c r="BN1053">
        <v>15.643865274379806</v>
      </c>
      <c r="BP1053">
        <f t="shared" si="843"/>
        <v>1</v>
      </c>
      <c r="BQ1053">
        <f t="shared" si="844"/>
        <v>0</v>
      </c>
      <c r="BR1053">
        <f t="shared" si="845"/>
        <v>17.426714469312635</v>
      </c>
      <c r="BU1053">
        <v>1046</v>
      </c>
      <c r="BV1053">
        <v>25.219126656110074</v>
      </c>
      <c r="BW1053">
        <v>19.411120250849226</v>
      </c>
      <c r="BY1053">
        <f t="shared" si="846"/>
        <v>1</v>
      </c>
      <c r="BZ1053">
        <f t="shared" si="847"/>
        <v>0</v>
      </c>
      <c r="CA1053">
        <f t="shared" si="848"/>
        <v>5.8080064052608478</v>
      </c>
      <c r="CD1053">
        <v>1046</v>
      </c>
      <c r="CE1053">
        <v>24.596776833617213</v>
      </c>
      <c r="CF1053">
        <v>27.727550052096532</v>
      </c>
      <c r="CH1053">
        <f t="shared" si="849"/>
        <v>0</v>
      </c>
      <c r="CI1053">
        <f t="shared" si="850"/>
        <v>1</v>
      </c>
      <c r="CJ1053">
        <f t="shared" si="851"/>
        <v>3.1307732184793196</v>
      </c>
      <c r="CM1053">
        <v>1046</v>
      </c>
      <c r="CN1053">
        <v>22.167331106837523</v>
      </c>
      <c r="CO1053">
        <v>20.38821647918428</v>
      </c>
      <c r="CQ1053">
        <f t="shared" si="852"/>
        <v>1</v>
      </c>
      <c r="CR1053">
        <f t="shared" si="853"/>
        <v>0</v>
      </c>
      <c r="CS1053">
        <f t="shared" si="854"/>
        <v>1.779114627653243</v>
      </c>
      <c r="CV1053">
        <v>1046</v>
      </c>
      <c r="CW1053">
        <v>22.723532294711962</v>
      </c>
      <c r="CX1053">
        <v>19.983496881259779</v>
      </c>
      <c r="CZ1053">
        <f t="shared" si="855"/>
        <v>1</v>
      </c>
      <c r="DA1053">
        <f t="shared" si="856"/>
        <v>0</v>
      </c>
      <c r="DB1053">
        <f t="shared" si="857"/>
        <v>2.7400354134521834</v>
      </c>
      <c r="DE1053">
        <v>1046</v>
      </c>
      <c r="DF1053">
        <v>21.499775124807854</v>
      </c>
      <c r="DG1053">
        <v>31.419976227897621</v>
      </c>
      <c r="DI1053">
        <f t="shared" si="858"/>
        <v>0</v>
      </c>
      <c r="DJ1053">
        <f t="shared" si="859"/>
        <v>1</v>
      </c>
      <c r="DK1053">
        <f t="shared" si="860"/>
        <v>9.9202011030897665</v>
      </c>
      <c r="DN1053">
        <v>1046</v>
      </c>
      <c r="DO1053">
        <v>25.913478256262383</v>
      </c>
      <c r="DP1053">
        <v>24.478500051525231</v>
      </c>
      <c r="DR1053">
        <f t="shared" si="861"/>
        <v>1</v>
      </c>
      <c r="DS1053">
        <f t="shared" si="862"/>
        <v>0</v>
      </c>
      <c r="DT1053">
        <f t="shared" si="863"/>
        <v>1.4349782047371527</v>
      </c>
      <c r="DW1053">
        <v>1046</v>
      </c>
      <c r="DX1053">
        <v>20.661957599965184</v>
      </c>
      <c r="DY1053">
        <v>17.727215431377644</v>
      </c>
      <c r="EA1053">
        <f t="shared" si="864"/>
        <v>1</v>
      </c>
      <c r="EB1053">
        <f t="shared" si="865"/>
        <v>0</v>
      </c>
      <c r="EC1053">
        <f t="shared" si="866"/>
        <v>2.9347421685875403</v>
      </c>
      <c r="EF1053">
        <v>1046</v>
      </c>
      <c r="EG1053">
        <v>23.143543404365698</v>
      </c>
      <c r="EH1053">
        <v>18.507846675469665</v>
      </c>
      <c r="EJ1053">
        <f t="shared" si="867"/>
        <v>1</v>
      </c>
      <c r="EK1053">
        <f t="shared" si="868"/>
        <v>0</v>
      </c>
      <c r="EL1053">
        <f t="shared" si="869"/>
        <v>4.6356967288960327</v>
      </c>
      <c r="EO1053">
        <v>1046</v>
      </c>
      <c r="EP1053">
        <v>26.044586083081306</v>
      </c>
      <c r="EQ1053">
        <v>38.966734369879148</v>
      </c>
      <c r="ES1053">
        <f t="shared" si="870"/>
        <v>0</v>
      </c>
      <c r="ET1053">
        <f t="shared" si="871"/>
        <v>1</v>
      </c>
      <c r="EU1053">
        <f t="shared" si="872"/>
        <v>12.922148286797842</v>
      </c>
    </row>
    <row r="1054" spans="1:151" x14ac:dyDescent="0.25">
      <c r="A1054">
        <v>1047</v>
      </c>
      <c r="B1054">
        <v>13.496896662472709</v>
      </c>
      <c r="C1054">
        <v>35.064158200555667</v>
      </c>
      <c r="E1054">
        <f t="shared" si="822"/>
        <v>0</v>
      </c>
      <c r="F1054">
        <f t="shared" si="824"/>
        <v>1</v>
      </c>
      <c r="G1054">
        <f t="shared" si="823"/>
        <v>21.56726153808296</v>
      </c>
      <c r="J1054">
        <v>1047</v>
      </c>
      <c r="K1054">
        <v>22.435596989037663</v>
      </c>
      <c r="L1054">
        <v>17.957290517883955</v>
      </c>
      <c r="N1054">
        <f t="shared" si="825"/>
        <v>1</v>
      </c>
      <c r="O1054">
        <f t="shared" si="826"/>
        <v>0</v>
      </c>
      <c r="P1054">
        <f t="shared" si="827"/>
        <v>4.4783064711537079</v>
      </c>
      <c r="S1054">
        <v>1047</v>
      </c>
      <c r="T1054">
        <v>18.005950368754387</v>
      </c>
      <c r="U1054">
        <v>23.686750879204421</v>
      </c>
      <c r="W1054">
        <f t="shared" si="828"/>
        <v>0</v>
      </c>
      <c r="X1054">
        <f t="shared" si="829"/>
        <v>1</v>
      </c>
      <c r="Y1054">
        <f t="shared" si="830"/>
        <v>5.6808005104500339</v>
      </c>
      <c r="AB1054">
        <v>1047</v>
      </c>
      <c r="AC1054">
        <v>20.223373845616219</v>
      </c>
      <c r="AD1054">
        <v>17.27834399411298</v>
      </c>
      <c r="AF1054">
        <f t="shared" si="831"/>
        <v>1</v>
      </c>
      <c r="AG1054">
        <f t="shared" si="832"/>
        <v>0</v>
      </c>
      <c r="AH1054">
        <f t="shared" si="833"/>
        <v>2.9450298515032394</v>
      </c>
      <c r="AK1054">
        <v>1047</v>
      </c>
      <c r="AL1054">
        <v>22.27334497248588</v>
      </c>
      <c r="AM1054">
        <v>9.3667743649595003</v>
      </c>
      <c r="AO1054">
        <f t="shared" si="834"/>
        <v>1</v>
      </c>
      <c r="AP1054">
        <f t="shared" si="835"/>
        <v>0</v>
      </c>
      <c r="AQ1054">
        <f t="shared" si="836"/>
        <v>12.90657060752638</v>
      </c>
      <c r="AT1054">
        <v>1047</v>
      </c>
      <c r="AU1054">
        <v>15.67345343873243</v>
      </c>
      <c r="AV1054">
        <v>38.669176541569186</v>
      </c>
      <c r="AX1054">
        <f t="shared" si="837"/>
        <v>0</v>
      </c>
      <c r="AY1054">
        <f t="shared" si="838"/>
        <v>1</v>
      </c>
      <c r="AZ1054">
        <f t="shared" si="839"/>
        <v>22.995723102836756</v>
      </c>
      <c r="BC1054">
        <v>1047</v>
      </c>
      <c r="BD1054" t="e">
        <v>#N/A</v>
      </c>
      <c r="BE1054" t="e">
        <v>#N/A</v>
      </c>
      <c r="BG1054" t="e">
        <f t="shared" si="840"/>
        <v>#N/A</v>
      </c>
      <c r="BH1054" t="e">
        <f t="shared" si="841"/>
        <v>#N/A</v>
      </c>
      <c r="BI1054" t="e">
        <f t="shared" si="842"/>
        <v>#N/A</v>
      </c>
      <c r="BL1054">
        <v>1047</v>
      </c>
      <c r="BM1054">
        <v>28.158445969925037</v>
      </c>
      <c r="BN1054">
        <v>13.137472775201271</v>
      </c>
      <c r="BP1054">
        <f t="shared" si="843"/>
        <v>1</v>
      </c>
      <c r="BQ1054">
        <f t="shared" si="844"/>
        <v>0</v>
      </c>
      <c r="BR1054">
        <f t="shared" si="845"/>
        <v>15.020973194723766</v>
      </c>
      <c r="BU1054">
        <v>1047</v>
      </c>
      <c r="BV1054">
        <v>24.415051906562219</v>
      </c>
      <c r="BW1054">
        <v>25.163360612318474</v>
      </c>
      <c r="BY1054">
        <f t="shared" si="846"/>
        <v>0</v>
      </c>
      <c r="BZ1054">
        <f t="shared" si="847"/>
        <v>1</v>
      </c>
      <c r="CA1054">
        <f t="shared" si="848"/>
        <v>0.74830870575625497</v>
      </c>
      <c r="CD1054">
        <v>1047</v>
      </c>
      <c r="CE1054">
        <v>24.694690224283278</v>
      </c>
      <c r="CF1054">
        <v>39.11723294083356</v>
      </c>
      <c r="CH1054">
        <f t="shared" si="849"/>
        <v>0</v>
      </c>
      <c r="CI1054">
        <f t="shared" si="850"/>
        <v>1</v>
      </c>
      <c r="CJ1054">
        <f t="shared" si="851"/>
        <v>14.422542716550282</v>
      </c>
      <c r="CM1054">
        <v>1047</v>
      </c>
      <c r="CN1054">
        <v>20.996045199823957</v>
      </c>
      <c r="CO1054">
        <v>29.713404476662586</v>
      </c>
      <c r="CQ1054">
        <f t="shared" si="852"/>
        <v>0</v>
      </c>
      <c r="CR1054">
        <f t="shared" si="853"/>
        <v>1</v>
      </c>
      <c r="CS1054">
        <f t="shared" si="854"/>
        <v>8.7173592768386285</v>
      </c>
      <c r="CV1054">
        <v>1047</v>
      </c>
      <c r="CW1054">
        <v>26.552402686331931</v>
      </c>
      <c r="CX1054">
        <v>12.662383237996822</v>
      </c>
      <c r="CZ1054">
        <f t="shared" si="855"/>
        <v>1</v>
      </c>
      <c r="DA1054">
        <f t="shared" si="856"/>
        <v>0</v>
      </c>
      <c r="DB1054">
        <f t="shared" si="857"/>
        <v>13.890019448335108</v>
      </c>
      <c r="DE1054">
        <v>1047</v>
      </c>
      <c r="DF1054">
        <v>20.482584347403755</v>
      </c>
      <c r="DG1054">
        <v>16.602095032819221</v>
      </c>
      <c r="DI1054">
        <f t="shared" si="858"/>
        <v>1</v>
      </c>
      <c r="DJ1054">
        <f t="shared" si="859"/>
        <v>0</v>
      </c>
      <c r="DK1054">
        <f t="shared" si="860"/>
        <v>3.8804893145845334</v>
      </c>
      <c r="DN1054">
        <v>1047</v>
      </c>
      <c r="DO1054">
        <v>24.223164666571133</v>
      </c>
      <c r="DP1054">
        <v>28.165001411375737</v>
      </c>
      <c r="DR1054">
        <f t="shared" si="861"/>
        <v>0</v>
      </c>
      <c r="DS1054">
        <f t="shared" si="862"/>
        <v>1</v>
      </c>
      <c r="DT1054">
        <f t="shared" si="863"/>
        <v>3.9418367448046041</v>
      </c>
      <c r="DW1054">
        <v>1047</v>
      </c>
      <c r="DX1054">
        <v>11.859328358845506</v>
      </c>
      <c r="DY1054">
        <v>20.617562011812115</v>
      </c>
      <c r="EA1054">
        <f t="shared" si="864"/>
        <v>0</v>
      </c>
      <c r="EB1054">
        <f t="shared" si="865"/>
        <v>1</v>
      </c>
      <c r="EC1054">
        <f t="shared" si="866"/>
        <v>8.7582336529666094</v>
      </c>
      <c r="EF1054">
        <v>1047</v>
      </c>
      <c r="EG1054">
        <v>24.580383905786952</v>
      </c>
      <c r="EH1054">
        <v>11.522846932004374</v>
      </c>
      <c r="EJ1054">
        <f t="shared" si="867"/>
        <v>1</v>
      </c>
      <c r="EK1054">
        <f t="shared" si="868"/>
        <v>0</v>
      </c>
      <c r="EL1054">
        <f t="shared" si="869"/>
        <v>13.057536973782579</v>
      </c>
      <c r="EO1054">
        <v>1047</v>
      </c>
      <c r="EP1054">
        <v>18.467526673215207</v>
      </c>
      <c r="EQ1054">
        <v>41.003042803248803</v>
      </c>
      <c r="ES1054">
        <f t="shared" si="870"/>
        <v>0</v>
      </c>
      <c r="ET1054">
        <f t="shared" si="871"/>
        <v>1</v>
      </c>
      <c r="EU1054">
        <f t="shared" si="872"/>
        <v>22.535516130033596</v>
      </c>
    </row>
    <row r="1055" spans="1:151" x14ac:dyDescent="0.25">
      <c r="A1055">
        <v>1048</v>
      </c>
      <c r="B1055">
        <v>14.426818168574712</v>
      </c>
      <c r="C1055">
        <v>7.6530971740258451</v>
      </c>
      <c r="E1055">
        <f t="shared" si="822"/>
        <v>1</v>
      </c>
      <c r="F1055">
        <f t="shared" si="824"/>
        <v>0</v>
      </c>
      <c r="G1055">
        <f t="shared" si="823"/>
        <v>6.7737209945488672</v>
      </c>
      <c r="J1055">
        <v>1048</v>
      </c>
      <c r="K1055">
        <v>20.396423184772445</v>
      </c>
      <c r="L1055">
        <v>30.137558334584963</v>
      </c>
      <c r="N1055">
        <f t="shared" si="825"/>
        <v>0</v>
      </c>
      <c r="O1055">
        <f t="shared" si="826"/>
        <v>1</v>
      </c>
      <c r="P1055">
        <f t="shared" si="827"/>
        <v>9.7411351498125178</v>
      </c>
      <c r="S1055">
        <v>1048</v>
      </c>
      <c r="T1055">
        <v>21.345504214455751</v>
      </c>
      <c r="U1055">
        <v>17.145528232337568</v>
      </c>
      <c r="W1055">
        <f t="shared" si="828"/>
        <v>1</v>
      </c>
      <c r="X1055">
        <f t="shared" si="829"/>
        <v>0</v>
      </c>
      <c r="Y1055">
        <f t="shared" si="830"/>
        <v>4.1999759821181826</v>
      </c>
      <c r="AB1055">
        <v>1048</v>
      </c>
      <c r="AC1055">
        <v>28.532028467233047</v>
      </c>
      <c r="AD1055">
        <v>16.670050716361356</v>
      </c>
      <c r="AF1055">
        <f t="shared" si="831"/>
        <v>1</v>
      </c>
      <c r="AG1055">
        <f t="shared" si="832"/>
        <v>0</v>
      </c>
      <c r="AH1055">
        <f t="shared" si="833"/>
        <v>11.861977750871691</v>
      </c>
      <c r="AK1055">
        <v>1048</v>
      </c>
      <c r="AL1055">
        <v>22.488983772057068</v>
      </c>
      <c r="AM1055">
        <v>8.9486298799584318</v>
      </c>
      <c r="AO1055">
        <f t="shared" si="834"/>
        <v>1</v>
      </c>
      <c r="AP1055">
        <f t="shared" si="835"/>
        <v>0</v>
      </c>
      <c r="AQ1055">
        <f t="shared" si="836"/>
        <v>13.540353892098636</v>
      </c>
      <c r="AT1055">
        <v>1048</v>
      </c>
      <c r="AU1055">
        <v>19.386462607772994</v>
      </c>
      <c r="AV1055">
        <v>32.942996317567292</v>
      </c>
      <c r="AX1055">
        <f t="shared" si="837"/>
        <v>0</v>
      </c>
      <c r="AY1055">
        <f t="shared" si="838"/>
        <v>1</v>
      </c>
      <c r="AZ1055">
        <f t="shared" si="839"/>
        <v>13.556533709794298</v>
      </c>
      <c r="BC1055">
        <v>1048</v>
      </c>
      <c r="BD1055" t="e">
        <v>#N/A</v>
      </c>
      <c r="BE1055" t="e">
        <v>#N/A</v>
      </c>
      <c r="BG1055" t="e">
        <f t="shared" si="840"/>
        <v>#N/A</v>
      </c>
      <c r="BH1055" t="e">
        <f t="shared" si="841"/>
        <v>#N/A</v>
      </c>
      <c r="BI1055" t="e">
        <f t="shared" si="842"/>
        <v>#N/A</v>
      </c>
      <c r="BL1055">
        <v>1048</v>
      </c>
      <c r="BM1055">
        <v>25.664479042988738</v>
      </c>
      <c r="BN1055">
        <v>11.691580089579913</v>
      </c>
      <c r="BP1055">
        <f t="shared" si="843"/>
        <v>1</v>
      </c>
      <c r="BQ1055">
        <f t="shared" si="844"/>
        <v>0</v>
      </c>
      <c r="BR1055">
        <f t="shared" si="845"/>
        <v>13.972898953408825</v>
      </c>
      <c r="BU1055">
        <v>1048</v>
      </c>
      <c r="BV1055">
        <v>29.767989093160203</v>
      </c>
      <c r="BW1055">
        <v>32.118408672827627</v>
      </c>
      <c r="BY1055">
        <f t="shared" si="846"/>
        <v>0</v>
      </c>
      <c r="BZ1055">
        <f t="shared" si="847"/>
        <v>1</v>
      </c>
      <c r="CA1055">
        <f t="shared" si="848"/>
        <v>2.3504195796674239</v>
      </c>
      <c r="CD1055">
        <v>1048</v>
      </c>
      <c r="CE1055">
        <v>17.108733913534465</v>
      </c>
      <c r="CF1055">
        <v>23.52703747765203</v>
      </c>
      <c r="CH1055">
        <f t="shared" si="849"/>
        <v>0</v>
      </c>
      <c r="CI1055">
        <f t="shared" si="850"/>
        <v>1</v>
      </c>
      <c r="CJ1055">
        <f t="shared" si="851"/>
        <v>6.418303564117565</v>
      </c>
      <c r="CM1055">
        <v>1048</v>
      </c>
      <c r="CN1055">
        <v>15.902779691150407</v>
      </c>
      <c r="CO1055">
        <v>32.405926107430645</v>
      </c>
      <c r="CQ1055">
        <f t="shared" si="852"/>
        <v>0</v>
      </c>
      <c r="CR1055">
        <f t="shared" si="853"/>
        <v>1</v>
      </c>
      <c r="CS1055">
        <f t="shared" si="854"/>
        <v>16.503146416280238</v>
      </c>
      <c r="CV1055">
        <v>1048</v>
      </c>
      <c r="CW1055">
        <v>21.240222627728016</v>
      </c>
      <c r="CX1055">
        <v>17.248388269979944</v>
      </c>
      <c r="CZ1055">
        <f t="shared" si="855"/>
        <v>1</v>
      </c>
      <c r="DA1055">
        <f t="shared" si="856"/>
        <v>0</v>
      </c>
      <c r="DB1055">
        <f t="shared" si="857"/>
        <v>3.9918343577480719</v>
      </c>
      <c r="DE1055">
        <v>1048</v>
      </c>
      <c r="DF1055">
        <v>19.82903594174385</v>
      </c>
      <c r="DG1055">
        <v>28.763755310245561</v>
      </c>
      <c r="DI1055">
        <f t="shared" si="858"/>
        <v>0</v>
      </c>
      <c r="DJ1055">
        <f t="shared" si="859"/>
        <v>1</v>
      </c>
      <c r="DK1055">
        <f t="shared" si="860"/>
        <v>8.9347193685017103</v>
      </c>
      <c r="DN1055">
        <v>1048</v>
      </c>
      <c r="DO1055">
        <v>26.884006600513356</v>
      </c>
      <c r="DP1055">
        <v>13.94589699690915</v>
      </c>
      <c r="DR1055">
        <f t="shared" si="861"/>
        <v>1</v>
      </c>
      <c r="DS1055">
        <f t="shared" si="862"/>
        <v>0</v>
      </c>
      <c r="DT1055">
        <f t="shared" si="863"/>
        <v>12.938109603604206</v>
      </c>
      <c r="DW1055">
        <v>1048</v>
      </c>
      <c r="DX1055">
        <v>23.252678279442513</v>
      </c>
      <c r="DY1055">
        <v>11.04226580318662</v>
      </c>
      <c r="EA1055">
        <f t="shared" si="864"/>
        <v>1</v>
      </c>
      <c r="EB1055">
        <f t="shared" si="865"/>
        <v>0</v>
      </c>
      <c r="EC1055">
        <f t="shared" si="866"/>
        <v>12.210412476255893</v>
      </c>
      <c r="EF1055">
        <v>1048</v>
      </c>
      <c r="EG1055">
        <v>24.568619666100968</v>
      </c>
      <c r="EH1055">
        <v>16.570716458242043</v>
      </c>
      <c r="EJ1055">
        <f t="shared" si="867"/>
        <v>1</v>
      </c>
      <c r="EK1055">
        <f t="shared" si="868"/>
        <v>0</v>
      </c>
      <c r="EL1055">
        <f t="shared" si="869"/>
        <v>7.9979032078589256</v>
      </c>
      <c r="EO1055">
        <v>1048</v>
      </c>
      <c r="EP1055">
        <v>23.419672953544051</v>
      </c>
      <c r="EQ1055">
        <v>55.527664437201196</v>
      </c>
      <c r="ES1055">
        <f t="shared" si="870"/>
        <v>0</v>
      </c>
      <c r="ET1055">
        <f t="shared" si="871"/>
        <v>1</v>
      </c>
      <c r="EU1055">
        <f t="shared" si="872"/>
        <v>32.107991483657145</v>
      </c>
    </row>
    <row r="1056" spans="1:151" x14ac:dyDescent="0.25">
      <c r="A1056">
        <v>1049</v>
      </c>
      <c r="B1056">
        <v>11.952288903450246</v>
      </c>
      <c r="C1056">
        <v>20.289005417084169</v>
      </c>
      <c r="E1056">
        <f t="shared" si="822"/>
        <v>0</v>
      </c>
      <c r="F1056">
        <f t="shared" si="824"/>
        <v>1</v>
      </c>
      <c r="G1056">
        <f t="shared" si="823"/>
        <v>8.3367165136339239</v>
      </c>
      <c r="J1056">
        <v>1049</v>
      </c>
      <c r="K1056">
        <v>19.87735374429343</v>
      </c>
      <c r="L1056">
        <v>29.813783830400212</v>
      </c>
      <c r="N1056">
        <f t="shared" si="825"/>
        <v>0</v>
      </c>
      <c r="O1056">
        <f t="shared" si="826"/>
        <v>1</v>
      </c>
      <c r="P1056">
        <f t="shared" si="827"/>
        <v>9.9364300861067818</v>
      </c>
      <c r="S1056">
        <v>1049</v>
      </c>
      <c r="T1056">
        <v>17.217055435599793</v>
      </c>
      <c r="U1056">
        <v>44.030555647605986</v>
      </c>
      <c r="W1056">
        <f t="shared" si="828"/>
        <v>0</v>
      </c>
      <c r="X1056">
        <f t="shared" si="829"/>
        <v>1</v>
      </c>
      <c r="Y1056">
        <f t="shared" si="830"/>
        <v>26.813500212006193</v>
      </c>
      <c r="AB1056">
        <v>1049</v>
      </c>
      <c r="AC1056">
        <v>23.599891428235019</v>
      </c>
      <c r="AD1056">
        <v>19.308986086819335</v>
      </c>
      <c r="AF1056">
        <f t="shared" si="831"/>
        <v>1</v>
      </c>
      <c r="AG1056">
        <f t="shared" si="832"/>
        <v>0</v>
      </c>
      <c r="AH1056">
        <f t="shared" si="833"/>
        <v>4.2909053414156837</v>
      </c>
      <c r="AK1056">
        <v>1049</v>
      </c>
      <c r="AL1056">
        <v>19.004580105908595</v>
      </c>
      <c r="AM1056">
        <v>27.608103195537424</v>
      </c>
      <c r="AO1056">
        <f t="shared" si="834"/>
        <v>0</v>
      </c>
      <c r="AP1056">
        <f t="shared" si="835"/>
        <v>1</v>
      </c>
      <c r="AQ1056">
        <f t="shared" si="836"/>
        <v>8.6035230896288297</v>
      </c>
      <c r="AT1056">
        <v>1049</v>
      </c>
      <c r="AU1056">
        <v>21.269579937879417</v>
      </c>
      <c r="AV1056">
        <v>25.181602241952934</v>
      </c>
      <c r="AX1056">
        <f t="shared" si="837"/>
        <v>0</v>
      </c>
      <c r="AY1056">
        <f t="shared" si="838"/>
        <v>1</v>
      </c>
      <c r="AZ1056">
        <f t="shared" si="839"/>
        <v>3.9120223040735169</v>
      </c>
      <c r="BC1056">
        <v>1049</v>
      </c>
      <c r="BD1056" t="e">
        <v>#N/A</v>
      </c>
      <c r="BE1056" t="e">
        <v>#N/A</v>
      </c>
      <c r="BG1056" t="e">
        <f t="shared" si="840"/>
        <v>#N/A</v>
      </c>
      <c r="BH1056" t="e">
        <f t="shared" si="841"/>
        <v>#N/A</v>
      </c>
      <c r="BI1056" t="e">
        <f t="shared" si="842"/>
        <v>#N/A</v>
      </c>
      <c r="BL1056">
        <v>1049</v>
      </c>
      <c r="BM1056">
        <v>20.270777481359538</v>
      </c>
      <c r="BN1056">
        <v>14.902239926852676</v>
      </c>
      <c r="BP1056">
        <f t="shared" si="843"/>
        <v>1</v>
      </c>
      <c r="BQ1056">
        <f t="shared" si="844"/>
        <v>0</v>
      </c>
      <c r="BR1056">
        <f t="shared" si="845"/>
        <v>5.3685375545068617</v>
      </c>
      <c r="BU1056">
        <v>1049</v>
      </c>
      <c r="BV1056">
        <v>29.685884680118196</v>
      </c>
      <c r="BW1056">
        <v>39.691219780896319</v>
      </c>
      <c r="BY1056">
        <f t="shared" si="846"/>
        <v>0</v>
      </c>
      <c r="BZ1056">
        <f t="shared" si="847"/>
        <v>1</v>
      </c>
      <c r="CA1056">
        <f t="shared" si="848"/>
        <v>10.005335100778122</v>
      </c>
      <c r="CD1056">
        <v>1049</v>
      </c>
      <c r="CE1056">
        <v>15.161630573109008</v>
      </c>
      <c r="CF1056">
        <v>34.677262477706293</v>
      </c>
      <c r="CH1056">
        <f t="shared" si="849"/>
        <v>0</v>
      </c>
      <c r="CI1056">
        <f t="shared" si="850"/>
        <v>1</v>
      </c>
      <c r="CJ1056">
        <f t="shared" si="851"/>
        <v>19.515631904597285</v>
      </c>
      <c r="CM1056">
        <v>1049</v>
      </c>
      <c r="CN1056">
        <v>23.18968202449436</v>
      </c>
      <c r="CO1056">
        <v>31.805667881907652</v>
      </c>
      <c r="CQ1056">
        <f t="shared" si="852"/>
        <v>0</v>
      </c>
      <c r="CR1056">
        <f t="shared" si="853"/>
        <v>1</v>
      </c>
      <c r="CS1056">
        <f t="shared" si="854"/>
        <v>8.6159858574132926</v>
      </c>
      <c r="CV1056">
        <v>1049</v>
      </c>
      <c r="CW1056">
        <v>18.055823171148788</v>
      </c>
      <c r="CX1056">
        <v>16.088076270515899</v>
      </c>
      <c r="CZ1056">
        <f t="shared" si="855"/>
        <v>1</v>
      </c>
      <c r="DA1056">
        <f t="shared" si="856"/>
        <v>0</v>
      </c>
      <c r="DB1056">
        <f t="shared" si="857"/>
        <v>1.9677469006328892</v>
      </c>
      <c r="DE1056">
        <v>1049</v>
      </c>
      <c r="DF1056">
        <v>22.441436523992259</v>
      </c>
      <c r="DG1056">
        <v>29.520346496207853</v>
      </c>
      <c r="DI1056">
        <f t="shared" si="858"/>
        <v>0</v>
      </c>
      <c r="DJ1056">
        <f t="shared" si="859"/>
        <v>1</v>
      </c>
      <c r="DK1056">
        <f t="shared" si="860"/>
        <v>7.0789099722155946</v>
      </c>
      <c r="DN1056">
        <v>1049</v>
      </c>
      <c r="DO1056">
        <v>22.518911973285622</v>
      </c>
      <c r="DP1056">
        <v>22.613907087726755</v>
      </c>
      <c r="DR1056">
        <f t="shared" si="861"/>
        <v>0</v>
      </c>
      <c r="DS1056">
        <f t="shared" si="862"/>
        <v>1</v>
      </c>
      <c r="DT1056">
        <f t="shared" si="863"/>
        <v>9.4995114441132955E-2</v>
      </c>
      <c r="DW1056">
        <v>1049</v>
      </c>
      <c r="DX1056">
        <v>16.904617401913843</v>
      </c>
      <c r="DY1056">
        <v>19.841011152367148</v>
      </c>
      <c r="EA1056">
        <f t="shared" si="864"/>
        <v>0</v>
      </c>
      <c r="EB1056">
        <f t="shared" si="865"/>
        <v>1</v>
      </c>
      <c r="EC1056">
        <f t="shared" si="866"/>
        <v>2.9363937504533055</v>
      </c>
      <c r="EF1056">
        <v>1049</v>
      </c>
      <c r="EG1056">
        <v>17.26710652010274</v>
      </c>
      <c r="EH1056">
        <v>20.678367902994449</v>
      </c>
      <c r="EJ1056">
        <f t="shared" si="867"/>
        <v>0</v>
      </c>
      <c r="EK1056">
        <f t="shared" si="868"/>
        <v>1</v>
      </c>
      <c r="EL1056">
        <f t="shared" si="869"/>
        <v>3.4112613828917091</v>
      </c>
      <c r="EO1056">
        <v>1049</v>
      </c>
      <c r="EP1056">
        <v>21.131836355981523</v>
      </c>
      <c r="EQ1056">
        <v>38.955487037027325</v>
      </c>
      <c r="ES1056">
        <f t="shared" si="870"/>
        <v>0</v>
      </c>
      <c r="ET1056">
        <f t="shared" si="871"/>
        <v>1</v>
      </c>
      <c r="EU1056">
        <f t="shared" si="872"/>
        <v>17.823650681045802</v>
      </c>
    </row>
    <row r="1057" spans="1:151" x14ac:dyDescent="0.25">
      <c r="A1057">
        <v>1050</v>
      </c>
      <c r="B1057">
        <v>10.731638271730716</v>
      </c>
      <c r="C1057">
        <v>25.706210568158067</v>
      </c>
      <c r="E1057">
        <f t="shared" si="822"/>
        <v>0</v>
      </c>
      <c r="F1057">
        <f t="shared" si="824"/>
        <v>1</v>
      </c>
      <c r="G1057">
        <f t="shared" si="823"/>
        <v>14.97457229642735</v>
      </c>
      <c r="J1057">
        <v>1050</v>
      </c>
      <c r="K1057">
        <v>27.843266203792822</v>
      </c>
      <c r="L1057">
        <v>20.061781788016326</v>
      </c>
      <c r="N1057">
        <f t="shared" si="825"/>
        <v>1</v>
      </c>
      <c r="O1057">
        <f t="shared" si="826"/>
        <v>0</v>
      </c>
      <c r="P1057">
        <f t="shared" si="827"/>
        <v>7.7814844157764966</v>
      </c>
      <c r="S1057">
        <v>1050</v>
      </c>
      <c r="T1057">
        <v>13.643807423995234</v>
      </c>
      <c r="U1057">
        <v>26.225295914001251</v>
      </c>
      <c r="W1057">
        <f t="shared" si="828"/>
        <v>0</v>
      </c>
      <c r="X1057">
        <f t="shared" si="829"/>
        <v>1</v>
      </c>
      <c r="Y1057">
        <f t="shared" si="830"/>
        <v>12.581488490006016</v>
      </c>
      <c r="AB1057">
        <v>1050</v>
      </c>
      <c r="AC1057">
        <v>21.715118900936631</v>
      </c>
      <c r="AD1057">
        <v>17.309704876767476</v>
      </c>
      <c r="AF1057">
        <f t="shared" si="831"/>
        <v>1</v>
      </c>
      <c r="AG1057">
        <f t="shared" si="832"/>
        <v>0</v>
      </c>
      <c r="AH1057">
        <f t="shared" si="833"/>
        <v>4.4054140241691542</v>
      </c>
      <c r="AK1057">
        <v>1050</v>
      </c>
      <c r="AL1057">
        <v>30.561550880162436</v>
      </c>
      <c r="AM1057">
        <v>28.886966631411546</v>
      </c>
      <c r="AO1057">
        <f t="shared" si="834"/>
        <v>1</v>
      </c>
      <c r="AP1057">
        <f t="shared" si="835"/>
        <v>0</v>
      </c>
      <c r="AQ1057">
        <f t="shared" si="836"/>
        <v>1.6745842487508895</v>
      </c>
      <c r="AT1057">
        <v>1050</v>
      </c>
      <c r="AU1057">
        <v>14.235783432286208</v>
      </c>
      <c r="AV1057">
        <v>20.253746756284883</v>
      </c>
      <c r="AX1057">
        <f t="shared" si="837"/>
        <v>0</v>
      </c>
      <c r="AY1057">
        <f t="shared" si="838"/>
        <v>1</v>
      </c>
      <c r="AZ1057">
        <f t="shared" si="839"/>
        <v>6.017963323998675</v>
      </c>
      <c r="BC1057">
        <v>1050</v>
      </c>
      <c r="BD1057" t="e">
        <v>#N/A</v>
      </c>
      <c r="BE1057" t="e">
        <v>#N/A</v>
      </c>
      <c r="BG1057" t="e">
        <f t="shared" si="840"/>
        <v>#N/A</v>
      </c>
      <c r="BH1057" t="e">
        <f t="shared" si="841"/>
        <v>#N/A</v>
      </c>
      <c r="BI1057" t="e">
        <f t="shared" si="842"/>
        <v>#N/A</v>
      </c>
      <c r="BL1057">
        <v>1050</v>
      </c>
      <c r="BM1057">
        <v>18.919988740235198</v>
      </c>
      <c r="BN1057">
        <v>14.791923399952186</v>
      </c>
      <c r="BP1057">
        <f t="shared" si="843"/>
        <v>1</v>
      </c>
      <c r="BQ1057">
        <f t="shared" si="844"/>
        <v>0</v>
      </c>
      <c r="BR1057">
        <f t="shared" si="845"/>
        <v>4.1280653402830119</v>
      </c>
      <c r="BU1057">
        <v>1050</v>
      </c>
      <c r="BV1057">
        <v>24.017847863176055</v>
      </c>
      <c r="BW1057">
        <v>24.582549404230935</v>
      </c>
      <c r="BY1057">
        <f t="shared" si="846"/>
        <v>0</v>
      </c>
      <c r="BZ1057">
        <f t="shared" si="847"/>
        <v>1</v>
      </c>
      <c r="CA1057">
        <f t="shared" si="848"/>
        <v>0.56470154105488035</v>
      </c>
      <c r="CD1057">
        <v>1050</v>
      </c>
      <c r="CE1057">
        <v>10.254776010269072</v>
      </c>
      <c r="CF1057">
        <v>12.168649148406999</v>
      </c>
      <c r="CH1057">
        <f t="shared" si="849"/>
        <v>0</v>
      </c>
      <c r="CI1057">
        <f t="shared" si="850"/>
        <v>1</v>
      </c>
      <c r="CJ1057">
        <f t="shared" si="851"/>
        <v>1.9138731381379266</v>
      </c>
      <c r="CM1057">
        <v>1050</v>
      </c>
      <c r="CN1057">
        <v>20.607425641944033</v>
      </c>
      <c r="CO1057">
        <v>23.52940062135173</v>
      </c>
      <c r="CQ1057">
        <f t="shared" si="852"/>
        <v>0</v>
      </c>
      <c r="CR1057">
        <f t="shared" si="853"/>
        <v>1</v>
      </c>
      <c r="CS1057">
        <f t="shared" si="854"/>
        <v>2.9219749794076968</v>
      </c>
      <c r="CV1057">
        <v>1050</v>
      </c>
      <c r="CW1057">
        <v>24.225017507882594</v>
      </c>
      <c r="CX1057">
        <v>23.215011692416745</v>
      </c>
      <c r="CZ1057">
        <f t="shared" si="855"/>
        <v>1</v>
      </c>
      <c r="DA1057">
        <f t="shared" si="856"/>
        <v>0</v>
      </c>
      <c r="DB1057">
        <f t="shared" si="857"/>
        <v>1.0100058154658491</v>
      </c>
      <c r="DE1057">
        <v>1050</v>
      </c>
      <c r="DF1057">
        <v>20.615542833359608</v>
      </c>
      <c r="DG1057">
        <v>30.74635087341791</v>
      </c>
      <c r="DI1057">
        <f t="shared" si="858"/>
        <v>0</v>
      </c>
      <c r="DJ1057">
        <f t="shared" si="859"/>
        <v>1</v>
      </c>
      <c r="DK1057">
        <f t="shared" si="860"/>
        <v>10.130808040058302</v>
      </c>
      <c r="DN1057">
        <v>1050</v>
      </c>
      <c r="DO1057">
        <v>25.474362808189557</v>
      </c>
      <c r="DP1057">
        <v>26.095368547872937</v>
      </c>
      <c r="DR1057">
        <f t="shared" si="861"/>
        <v>0</v>
      </c>
      <c r="DS1057">
        <f t="shared" si="862"/>
        <v>1</v>
      </c>
      <c r="DT1057">
        <f t="shared" si="863"/>
        <v>0.62100573968337969</v>
      </c>
      <c r="DW1057">
        <v>1050</v>
      </c>
      <c r="DX1057">
        <v>7.7875204393277162</v>
      </c>
      <c r="DY1057">
        <v>17.04381258388301</v>
      </c>
      <c r="EA1057">
        <f t="shared" si="864"/>
        <v>0</v>
      </c>
      <c r="EB1057">
        <f t="shared" si="865"/>
        <v>1</v>
      </c>
      <c r="EC1057">
        <f t="shared" si="866"/>
        <v>9.2562921445552941</v>
      </c>
      <c r="EF1057">
        <v>1050</v>
      </c>
      <c r="EG1057">
        <v>23.068635139178177</v>
      </c>
      <c r="EH1057">
        <v>18.30641419465978</v>
      </c>
      <c r="EJ1057">
        <f t="shared" si="867"/>
        <v>1</v>
      </c>
      <c r="EK1057">
        <f t="shared" si="868"/>
        <v>0</v>
      </c>
      <c r="EL1057">
        <f t="shared" si="869"/>
        <v>4.7622209445183969</v>
      </c>
      <c r="EO1057">
        <v>1050</v>
      </c>
      <c r="EP1057">
        <v>21.077307236043161</v>
      </c>
      <c r="EQ1057">
        <v>50.167818535268196</v>
      </c>
      <c r="ES1057">
        <f t="shared" si="870"/>
        <v>0</v>
      </c>
      <c r="ET1057">
        <f t="shared" si="871"/>
        <v>1</v>
      </c>
      <c r="EU1057">
        <f t="shared" si="872"/>
        <v>29.090511299225035</v>
      </c>
    </row>
    <row r="1058" spans="1:151" x14ac:dyDescent="0.25">
      <c r="A1058">
        <v>1051</v>
      </c>
      <c r="B1058">
        <v>6.1088481317390837</v>
      </c>
      <c r="C1058">
        <v>52.564424327391038</v>
      </c>
      <c r="E1058">
        <f t="shared" si="822"/>
        <v>0</v>
      </c>
      <c r="F1058">
        <f t="shared" si="824"/>
        <v>1</v>
      </c>
      <c r="G1058">
        <f t="shared" si="823"/>
        <v>46.455576195651958</v>
      </c>
      <c r="J1058">
        <v>1051</v>
      </c>
      <c r="K1058">
        <v>17.923224369927233</v>
      </c>
      <c r="L1058">
        <v>28.674086843286034</v>
      </c>
      <c r="N1058">
        <f t="shared" si="825"/>
        <v>0</v>
      </c>
      <c r="O1058">
        <f t="shared" si="826"/>
        <v>1</v>
      </c>
      <c r="P1058">
        <f t="shared" si="827"/>
        <v>10.750862473358801</v>
      </c>
      <c r="S1058">
        <v>1051</v>
      </c>
      <c r="T1058">
        <v>23.712059340357698</v>
      </c>
      <c r="U1058">
        <v>34.105235966825305</v>
      </c>
      <c r="W1058">
        <f t="shared" si="828"/>
        <v>0</v>
      </c>
      <c r="X1058">
        <f t="shared" si="829"/>
        <v>1</v>
      </c>
      <c r="Y1058">
        <f t="shared" si="830"/>
        <v>10.393176626467607</v>
      </c>
      <c r="AB1058">
        <v>1051</v>
      </c>
      <c r="AC1058">
        <v>30.019454957535018</v>
      </c>
      <c r="AD1058">
        <v>17.234344193718542</v>
      </c>
      <c r="AF1058">
        <f t="shared" si="831"/>
        <v>1</v>
      </c>
      <c r="AG1058">
        <f t="shared" si="832"/>
        <v>0</v>
      </c>
      <c r="AH1058">
        <f t="shared" si="833"/>
        <v>12.785110763816476</v>
      </c>
      <c r="AK1058">
        <v>1051</v>
      </c>
      <c r="AL1058">
        <v>15.937583541774799</v>
      </c>
      <c r="AM1058">
        <v>21.34595665272796</v>
      </c>
      <c r="AO1058">
        <f t="shared" si="834"/>
        <v>0</v>
      </c>
      <c r="AP1058">
        <f t="shared" si="835"/>
        <v>1</v>
      </c>
      <c r="AQ1058">
        <f t="shared" si="836"/>
        <v>5.4083731109531605</v>
      </c>
      <c r="AT1058">
        <v>1051</v>
      </c>
      <c r="AU1058">
        <v>19.80217049744595</v>
      </c>
      <c r="AV1058">
        <v>15.943642118839199</v>
      </c>
      <c r="AX1058">
        <f t="shared" si="837"/>
        <v>1</v>
      </c>
      <c r="AY1058">
        <f t="shared" si="838"/>
        <v>0</v>
      </c>
      <c r="AZ1058">
        <f t="shared" si="839"/>
        <v>3.858528378606751</v>
      </c>
      <c r="BC1058">
        <v>1051</v>
      </c>
      <c r="BD1058" t="e">
        <v>#N/A</v>
      </c>
      <c r="BE1058" t="e">
        <v>#N/A</v>
      </c>
      <c r="BG1058" t="e">
        <f t="shared" si="840"/>
        <v>#N/A</v>
      </c>
      <c r="BH1058" t="e">
        <f t="shared" si="841"/>
        <v>#N/A</v>
      </c>
      <c r="BI1058" t="e">
        <f t="shared" si="842"/>
        <v>#N/A</v>
      </c>
      <c r="BL1058">
        <v>1051</v>
      </c>
      <c r="BM1058">
        <v>26.208165919760447</v>
      </c>
      <c r="BN1058">
        <v>9.462977277670646</v>
      </c>
      <c r="BP1058">
        <f t="shared" si="843"/>
        <v>1</v>
      </c>
      <c r="BQ1058">
        <f t="shared" si="844"/>
        <v>0</v>
      </c>
      <c r="BR1058">
        <f t="shared" si="845"/>
        <v>16.745188642089801</v>
      </c>
      <c r="BU1058">
        <v>1051</v>
      </c>
      <c r="BV1058">
        <v>23.967604016231785</v>
      </c>
      <c r="BW1058">
        <v>32.400100187790073</v>
      </c>
      <c r="BY1058">
        <f t="shared" si="846"/>
        <v>0</v>
      </c>
      <c r="BZ1058">
        <f t="shared" si="847"/>
        <v>1</v>
      </c>
      <c r="CA1058">
        <f t="shared" si="848"/>
        <v>8.432496171558288</v>
      </c>
      <c r="CD1058">
        <v>1051</v>
      </c>
      <c r="CE1058">
        <v>18.904310837251479</v>
      </c>
      <c r="CF1058">
        <v>22.987319909889298</v>
      </c>
      <c r="CH1058">
        <f t="shared" si="849"/>
        <v>0</v>
      </c>
      <c r="CI1058">
        <f t="shared" si="850"/>
        <v>1</v>
      </c>
      <c r="CJ1058">
        <f t="shared" si="851"/>
        <v>4.0830090726378181</v>
      </c>
      <c r="CM1058">
        <v>1051</v>
      </c>
      <c r="CN1058">
        <v>22.298593228021723</v>
      </c>
      <c r="CO1058">
        <v>27.885378437690626</v>
      </c>
      <c r="CQ1058">
        <f t="shared" si="852"/>
        <v>0</v>
      </c>
      <c r="CR1058">
        <f t="shared" si="853"/>
        <v>1</v>
      </c>
      <c r="CS1058">
        <f t="shared" si="854"/>
        <v>5.5867852096689035</v>
      </c>
      <c r="CV1058">
        <v>1051</v>
      </c>
      <c r="CW1058">
        <v>26.723302838418203</v>
      </c>
      <c r="CX1058">
        <v>20.136274934647581</v>
      </c>
      <c r="CZ1058">
        <f t="shared" si="855"/>
        <v>1</v>
      </c>
      <c r="DA1058">
        <f t="shared" si="856"/>
        <v>0</v>
      </c>
      <c r="DB1058">
        <f t="shared" si="857"/>
        <v>6.5870279037706219</v>
      </c>
      <c r="DE1058">
        <v>1051</v>
      </c>
      <c r="DF1058">
        <v>8.6508068233498996</v>
      </c>
      <c r="DG1058">
        <v>12.835676374386338</v>
      </c>
      <c r="DI1058">
        <f t="shared" si="858"/>
        <v>0</v>
      </c>
      <c r="DJ1058">
        <f t="shared" si="859"/>
        <v>1</v>
      </c>
      <c r="DK1058">
        <f t="shared" si="860"/>
        <v>4.1848695510364387</v>
      </c>
      <c r="DN1058">
        <v>1051</v>
      </c>
      <c r="DO1058">
        <v>23.906609387671732</v>
      </c>
      <c r="DP1058">
        <v>23.793777299539595</v>
      </c>
      <c r="DR1058">
        <f t="shared" si="861"/>
        <v>1</v>
      </c>
      <c r="DS1058">
        <f t="shared" si="862"/>
        <v>0</v>
      </c>
      <c r="DT1058">
        <f t="shared" si="863"/>
        <v>0.11283208813213719</v>
      </c>
      <c r="DW1058">
        <v>1051</v>
      </c>
      <c r="DX1058">
        <v>16.921055272696123</v>
      </c>
      <c r="DY1058">
        <v>24.241822590692777</v>
      </c>
      <c r="EA1058">
        <f t="shared" si="864"/>
        <v>0</v>
      </c>
      <c r="EB1058">
        <f t="shared" si="865"/>
        <v>1</v>
      </c>
      <c r="EC1058">
        <f t="shared" si="866"/>
        <v>7.3207673179966548</v>
      </c>
      <c r="EF1058">
        <v>1051</v>
      </c>
      <c r="EG1058">
        <v>16.726301854466975</v>
      </c>
      <c r="EH1058">
        <v>18.193630895560673</v>
      </c>
      <c r="EJ1058">
        <f t="shared" si="867"/>
        <v>0</v>
      </c>
      <c r="EK1058">
        <f t="shared" si="868"/>
        <v>1</v>
      </c>
      <c r="EL1058">
        <f t="shared" si="869"/>
        <v>1.4673290410936985</v>
      </c>
      <c r="EO1058">
        <v>1051</v>
      </c>
      <c r="EP1058">
        <v>21.111713461649387</v>
      </c>
      <c r="EQ1058">
        <v>18.697654172742183</v>
      </c>
      <c r="ES1058">
        <f t="shared" si="870"/>
        <v>1</v>
      </c>
      <c r="ET1058">
        <f t="shared" si="871"/>
        <v>0</v>
      </c>
      <c r="EU1058">
        <f t="shared" si="872"/>
        <v>2.4140592889072039</v>
      </c>
    </row>
    <row r="1059" spans="1:151" x14ac:dyDescent="0.25">
      <c r="A1059">
        <v>1052</v>
      </c>
      <c r="B1059">
        <v>17.188656030584394</v>
      </c>
      <c r="C1059">
        <v>16.091386544944754</v>
      </c>
      <c r="E1059">
        <f t="shared" si="822"/>
        <v>1</v>
      </c>
      <c r="F1059">
        <f t="shared" si="824"/>
        <v>0</v>
      </c>
      <c r="G1059">
        <f t="shared" si="823"/>
        <v>1.0972694856396394</v>
      </c>
      <c r="J1059">
        <v>1052</v>
      </c>
      <c r="K1059">
        <v>23.911163270099355</v>
      </c>
      <c r="L1059">
        <v>21.379122784545935</v>
      </c>
      <c r="N1059">
        <f t="shared" si="825"/>
        <v>1</v>
      </c>
      <c r="O1059">
        <f t="shared" si="826"/>
        <v>0</v>
      </c>
      <c r="P1059">
        <f t="shared" si="827"/>
        <v>2.53204048555342</v>
      </c>
      <c r="S1059">
        <v>1052</v>
      </c>
      <c r="T1059">
        <v>19.314761797991061</v>
      </c>
      <c r="U1059">
        <v>2.9903774604439128</v>
      </c>
      <c r="W1059">
        <f t="shared" si="828"/>
        <v>1</v>
      </c>
      <c r="X1059">
        <f t="shared" si="829"/>
        <v>0</v>
      </c>
      <c r="Y1059">
        <f t="shared" si="830"/>
        <v>16.324384337547148</v>
      </c>
      <c r="AB1059">
        <v>1052</v>
      </c>
      <c r="AC1059">
        <v>34.028680504412158</v>
      </c>
      <c r="AD1059">
        <v>18.25427430081379</v>
      </c>
      <c r="AF1059">
        <f t="shared" si="831"/>
        <v>1</v>
      </c>
      <c r="AG1059">
        <f t="shared" si="832"/>
        <v>0</v>
      </c>
      <c r="AH1059">
        <f t="shared" si="833"/>
        <v>15.774406203598367</v>
      </c>
      <c r="AK1059">
        <v>1052</v>
      </c>
      <c r="AL1059">
        <v>29.08329974959603</v>
      </c>
      <c r="AM1059">
        <v>42.706769379575164</v>
      </c>
      <c r="AO1059">
        <f t="shared" si="834"/>
        <v>0</v>
      </c>
      <c r="AP1059">
        <f t="shared" si="835"/>
        <v>1</v>
      </c>
      <c r="AQ1059">
        <f t="shared" si="836"/>
        <v>13.623469629979134</v>
      </c>
      <c r="AT1059">
        <v>1052</v>
      </c>
      <c r="AU1059">
        <v>18.849420933198029</v>
      </c>
      <c r="AV1059">
        <v>5.9609514756008828</v>
      </c>
      <c r="AX1059">
        <f t="shared" si="837"/>
        <v>1</v>
      </c>
      <c r="AY1059">
        <f t="shared" si="838"/>
        <v>0</v>
      </c>
      <c r="AZ1059">
        <f t="shared" si="839"/>
        <v>12.888469457597147</v>
      </c>
      <c r="BC1059">
        <v>1052</v>
      </c>
      <c r="BD1059" t="e">
        <v>#N/A</v>
      </c>
      <c r="BE1059" t="e">
        <v>#N/A</v>
      </c>
      <c r="BG1059" t="e">
        <f t="shared" si="840"/>
        <v>#N/A</v>
      </c>
      <c r="BH1059" t="e">
        <f t="shared" si="841"/>
        <v>#N/A</v>
      </c>
      <c r="BI1059" t="e">
        <f t="shared" si="842"/>
        <v>#N/A</v>
      </c>
      <c r="BL1059">
        <v>1052</v>
      </c>
      <c r="BM1059">
        <v>29.579185138673111</v>
      </c>
      <c r="BN1059">
        <v>14.874455834284078</v>
      </c>
      <c r="BP1059">
        <f t="shared" si="843"/>
        <v>1</v>
      </c>
      <c r="BQ1059">
        <f t="shared" si="844"/>
        <v>0</v>
      </c>
      <c r="BR1059">
        <f t="shared" si="845"/>
        <v>14.704729304389033</v>
      </c>
      <c r="BU1059">
        <v>1052</v>
      </c>
      <c r="BV1059">
        <v>30.936158235855899</v>
      </c>
      <c r="BW1059">
        <v>18.86053347988101</v>
      </c>
      <c r="BY1059">
        <f t="shared" si="846"/>
        <v>1</v>
      </c>
      <c r="BZ1059">
        <f t="shared" si="847"/>
        <v>0</v>
      </c>
      <c r="CA1059">
        <f t="shared" si="848"/>
        <v>12.075624755974889</v>
      </c>
      <c r="CD1059">
        <v>1052</v>
      </c>
      <c r="CE1059">
        <v>23.013903920077908</v>
      </c>
      <c r="CF1059">
        <v>33.415426445066821</v>
      </c>
      <c r="CH1059">
        <f t="shared" si="849"/>
        <v>0</v>
      </c>
      <c r="CI1059">
        <f t="shared" si="850"/>
        <v>1</v>
      </c>
      <c r="CJ1059">
        <f t="shared" si="851"/>
        <v>10.401522524988913</v>
      </c>
      <c r="CM1059">
        <v>1052</v>
      </c>
      <c r="CN1059">
        <v>27.781058126871841</v>
      </c>
      <c r="CO1059">
        <v>22.921391739646271</v>
      </c>
      <c r="CQ1059">
        <f t="shared" si="852"/>
        <v>1</v>
      </c>
      <c r="CR1059">
        <f t="shared" si="853"/>
        <v>0</v>
      </c>
      <c r="CS1059">
        <f t="shared" si="854"/>
        <v>4.8596663872255697</v>
      </c>
      <c r="CV1059">
        <v>1052</v>
      </c>
      <c r="CW1059">
        <v>22.534424202217956</v>
      </c>
      <c r="CX1059">
        <v>18.422514204831973</v>
      </c>
      <c r="CZ1059">
        <f t="shared" si="855"/>
        <v>1</v>
      </c>
      <c r="DA1059">
        <f t="shared" si="856"/>
        <v>0</v>
      </c>
      <c r="DB1059">
        <f t="shared" si="857"/>
        <v>4.1119099973859825</v>
      </c>
      <c r="DE1059">
        <v>1052</v>
      </c>
      <c r="DF1059">
        <v>19.847066000421115</v>
      </c>
      <c r="DG1059">
        <v>35.515924542195094</v>
      </c>
      <c r="DI1059">
        <f t="shared" si="858"/>
        <v>0</v>
      </c>
      <c r="DJ1059">
        <f t="shared" si="859"/>
        <v>1</v>
      </c>
      <c r="DK1059">
        <f t="shared" si="860"/>
        <v>15.668858541773979</v>
      </c>
      <c r="DN1059">
        <v>1052</v>
      </c>
      <c r="DO1059">
        <v>23.666873091462318</v>
      </c>
      <c r="DP1059">
        <v>17.656121714043127</v>
      </c>
      <c r="DR1059">
        <f t="shared" si="861"/>
        <v>1</v>
      </c>
      <c r="DS1059">
        <f t="shared" si="862"/>
        <v>0</v>
      </c>
      <c r="DT1059">
        <f t="shared" si="863"/>
        <v>6.0107513774191901</v>
      </c>
      <c r="DW1059">
        <v>1052</v>
      </c>
      <c r="DX1059">
        <v>19.331706857088825</v>
      </c>
      <c r="DY1059">
        <v>31.892746024560587</v>
      </c>
      <c r="EA1059">
        <f t="shared" si="864"/>
        <v>0</v>
      </c>
      <c r="EB1059">
        <f t="shared" si="865"/>
        <v>1</v>
      </c>
      <c r="EC1059">
        <f t="shared" si="866"/>
        <v>12.561039167471762</v>
      </c>
      <c r="EF1059">
        <v>1052</v>
      </c>
      <c r="EG1059">
        <v>25.009616049203579</v>
      </c>
      <c r="EH1059">
        <v>15.871202710564507</v>
      </c>
      <c r="EJ1059">
        <f t="shared" si="867"/>
        <v>1</v>
      </c>
      <c r="EK1059">
        <f t="shared" si="868"/>
        <v>0</v>
      </c>
      <c r="EL1059">
        <f t="shared" si="869"/>
        <v>9.1384133386390722</v>
      </c>
      <c r="EO1059">
        <v>1052</v>
      </c>
      <c r="EP1059">
        <v>22.732524861143748</v>
      </c>
      <c r="EQ1059">
        <v>32.584319638528491</v>
      </c>
      <c r="ES1059">
        <f t="shared" si="870"/>
        <v>0</v>
      </c>
      <c r="ET1059">
        <f t="shared" si="871"/>
        <v>1</v>
      </c>
      <c r="EU1059">
        <f t="shared" si="872"/>
        <v>9.8517947773847432</v>
      </c>
    </row>
    <row r="1060" spans="1:151" x14ac:dyDescent="0.25">
      <c r="A1060">
        <v>1053</v>
      </c>
      <c r="B1060">
        <v>11.824170371058425</v>
      </c>
      <c r="C1060">
        <v>37.546576559676339</v>
      </c>
      <c r="E1060">
        <f t="shared" si="822"/>
        <v>0</v>
      </c>
      <c r="F1060">
        <f t="shared" si="824"/>
        <v>1</v>
      </c>
      <c r="G1060">
        <f t="shared" si="823"/>
        <v>25.722406188617914</v>
      </c>
      <c r="J1060">
        <v>1053</v>
      </c>
      <c r="K1060">
        <v>24.207581549802342</v>
      </c>
      <c r="L1060">
        <v>34.355890977969693</v>
      </c>
      <c r="N1060">
        <f t="shared" si="825"/>
        <v>0</v>
      </c>
      <c r="O1060">
        <f t="shared" si="826"/>
        <v>1</v>
      </c>
      <c r="P1060">
        <f t="shared" si="827"/>
        <v>10.148309428167352</v>
      </c>
      <c r="S1060">
        <v>1053</v>
      </c>
      <c r="T1060">
        <v>20.603753708270553</v>
      </c>
      <c r="U1060">
        <v>28.408857746164372</v>
      </c>
      <c r="W1060">
        <f t="shared" si="828"/>
        <v>0</v>
      </c>
      <c r="X1060">
        <f t="shared" si="829"/>
        <v>1</v>
      </c>
      <c r="Y1060">
        <f t="shared" si="830"/>
        <v>7.8051040378938197</v>
      </c>
      <c r="AB1060">
        <v>1053</v>
      </c>
      <c r="AC1060">
        <v>15.215090348287491</v>
      </c>
      <c r="AD1060">
        <v>18.359243908142044</v>
      </c>
      <c r="AF1060">
        <f t="shared" si="831"/>
        <v>0</v>
      </c>
      <c r="AG1060">
        <f t="shared" si="832"/>
        <v>1</v>
      </c>
      <c r="AH1060">
        <f t="shared" si="833"/>
        <v>3.1441535598545531</v>
      </c>
      <c r="AK1060">
        <v>1053</v>
      </c>
      <c r="AL1060">
        <v>27.629924426085122</v>
      </c>
      <c r="AM1060">
        <v>35.449646384971174</v>
      </c>
      <c r="AO1060">
        <f t="shared" si="834"/>
        <v>0</v>
      </c>
      <c r="AP1060">
        <f t="shared" si="835"/>
        <v>1</v>
      </c>
      <c r="AQ1060">
        <f t="shared" si="836"/>
        <v>7.8197219588860527</v>
      </c>
      <c r="AT1060">
        <v>1053</v>
      </c>
      <c r="AU1060">
        <v>18.20141296235149</v>
      </c>
      <c r="AV1060">
        <v>13.254231146199036</v>
      </c>
      <c r="AX1060">
        <f t="shared" si="837"/>
        <v>1</v>
      </c>
      <c r="AY1060">
        <f t="shared" si="838"/>
        <v>0</v>
      </c>
      <c r="AZ1060">
        <f t="shared" si="839"/>
        <v>4.9471818161524546</v>
      </c>
      <c r="BC1060">
        <v>1053</v>
      </c>
      <c r="BD1060" t="e">
        <v>#N/A</v>
      </c>
      <c r="BE1060" t="e">
        <v>#N/A</v>
      </c>
      <c r="BG1060" t="e">
        <f t="shared" si="840"/>
        <v>#N/A</v>
      </c>
      <c r="BH1060" t="e">
        <f t="shared" si="841"/>
        <v>#N/A</v>
      </c>
      <c r="BI1060" t="e">
        <f t="shared" si="842"/>
        <v>#N/A</v>
      </c>
      <c r="BL1060">
        <v>1053</v>
      </c>
      <c r="BM1060">
        <v>22.629406903534203</v>
      </c>
      <c r="BN1060">
        <v>18.943081703345086</v>
      </c>
      <c r="BP1060">
        <f t="shared" si="843"/>
        <v>1</v>
      </c>
      <c r="BQ1060">
        <f t="shared" si="844"/>
        <v>0</v>
      </c>
      <c r="BR1060">
        <f t="shared" si="845"/>
        <v>3.6863252001891169</v>
      </c>
      <c r="BU1060">
        <v>1053</v>
      </c>
      <c r="BV1060">
        <v>20.07224580353979</v>
      </c>
      <c r="BW1060">
        <v>13.284465050966514</v>
      </c>
      <c r="BY1060">
        <f t="shared" si="846"/>
        <v>1</v>
      </c>
      <c r="BZ1060">
        <f t="shared" si="847"/>
        <v>0</v>
      </c>
      <c r="CA1060">
        <f t="shared" si="848"/>
        <v>6.7877807525732763</v>
      </c>
      <c r="CD1060">
        <v>1053</v>
      </c>
      <c r="CE1060">
        <v>21.917842561498574</v>
      </c>
      <c r="CF1060">
        <v>21.128589200698304</v>
      </c>
      <c r="CH1060">
        <f t="shared" si="849"/>
        <v>1</v>
      </c>
      <c r="CI1060">
        <f t="shared" si="850"/>
        <v>0</v>
      </c>
      <c r="CJ1060">
        <f t="shared" si="851"/>
        <v>0.78925336080027009</v>
      </c>
      <c r="CM1060">
        <v>1053</v>
      </c>
      <c r="CN1060">
        <v>17.002329978448689</v>
      </c>
      <c r="CO1060">
        <v>32.313080018473975</v>
      </c>
      <c r="CQ1060">
        <f t="shared" si="852"/>
        <v>0</v>
      </c>
      <c r="CR1060">
        <f t="shared" si="853"/>
        <v>1</v>
      </c>
      <c r="CS1060">
        <f t="shared" si="854"/>
        <v>15.310750040025287</v>
      </c>
      <c r="CV1060">
        <v>1053</v>
      </c>
      <c r="CW1060">
        <v>20.316214076852891</v>
      </c>
      <c r="CX1060">
        <v>19.310844442796643</v>
      </c>
      <c r="CZ1060">
        <f t="shared" si="855"/>
        <v>1</v>
      </c>
      <c r="DA1060">
        <f t="shared" si="856"/>
        <v>0</v>
      </c>
      <c r="DB1060">
        <f t="shared" si="857"/>
        <v>1.0053696340562475</v>
      </c>
      <c r="DE1060">
        <v>1053</v>
      </c>
      <c r="DF1060">
        <v>35.098747177928907</v>
      </c>
      <c r="DG1060">
        <v>26.278493526048859</v>
      </c>
      <c r="DI1060">
        <f t="shared" si="858"/>
        <v>1</v>
      </c>
      <c r="DJ1060">
        <f t="shared" si="859"/>
        <v>0</v>
      </c>
      <c r="DK1060">
        <f t="shared" si="860"/>
        <v>8.8202536518800478</v>
      </c>
      <c r="DN1060">
        <v>1053</v>
      </c>
      <c r="DO1060">
        <v>23.058667905629214</v>
      </c>
      <c r="DP1060">
        <v>20.212567322581751</v>
      </c>
      <c r="DR1060">
        <f t="shared" si="861"/>
        <v>1</v>
      </c>
      <c r="DS1060">
        <f t="shared" si="862"/>
        <v>0</v>
      </c>
      <c r="DT1060">
        <f t="shared" si="863"/>
        <v>2.8461005830474626</v>
      </c>
      <c r="DW1060">
        <v>1053</v>
      </c>
      <c r="DX1060">
        <v>12.124211270297739</v>
      </c>
      <c r="DY1060">
        <v>22.647021129190275</v>
      </c>
      <c r="EA1060">
        <f t="shared" si="864"/>
        <v>0</v>
      </c>
      <c r="EB1060">
        <f t="shared" si="865"/>
        <v>1</v>
      </c>
      <c r="EC1060">
        <f t="shared" si="866"/>
        <v>10.522809858892536</v>
      </c>
      <c r="EF1060">
        <v>1053</v>
      </c>
      <c r="EG1060">
        <v>21.413610107600089</v>
      </c>
      <c r="EH1060">
        <v>15.357877345189207</v>
      </c>
      <c r="EJ1060">
        <f t="shared" si="867"/>
        <v>1</v>
      </c>
      <c r="EK1060">
        <f t="shared" si="868"/>
        <v>0</v>
      </c>
      <c r="EL1060">
        <f t="shared" si="869"/>
        <v>6.0557327624108819</v>
      </c>
      <c r="EO1060">
        <v>1053</v>
      </c>
      <c r="EP1060">
        <v>22.275591889751045</v>
      </c>
      <c r="EQ1060">
        <v>50.326132557621179</v>
      </c>
      <c r="ES1060">
        <f t="shared" si="870"/>
        <v>0</v>
      </c>
      <c r="ET1060">
        <f t="shared" si="871"/>
        <v>1</v>
      </c>
      <c r="EU1060">
        <f t="shared" si="872"/>
        <v>28.050540667870134</v>
      </c>
    </row>
    <row r="1061" spans="1:151" x14ac:dyDescent="0.25">
      <c r="A1061">
        <v>1054</v>
      </c>
      <c r="B1061">
        <v>10.827414019454087</v>
      </c>
      <c r="C1061">
        <v>36.412412948770488</v>
      </c>
      <c r="E1061">
        <f t="shared" si="822"/>
        <v>0</v>
      </c>
      <c r="F1061">
        <f t="shared" si="824"/>
        <v>1</v>
      </c>
      <c r="G1061">
        <f t="shared" si="823"/>
        <v>25.584998929316399</v>
      </c>
      <c r="J1061">
        <v>1054</v>
      </c>
      <c r="K1061">
        <v>19.971770489033773</v>
      </c>
      <c r="L1061">
        <v>30.190839452455165</v>
      </c>
      <c r="N1061">
        <f t="shared" si="825"/>
        <v>0</v>
      </c>
      <c r="O1061">
        <f t="shared" si="826"/>
        <v>1</v>
      </c>
      <c r="P1061">
        <f t="shared" si="827"/>
        <v>10.219068963421392</v>
      </c>
      <c r="S1061">
        <v>1054</v>
      </c>
      <c r="T1061">
        <v>21.737086357132458</v>
      </c>
      <c r="U1061">
        <v>4.1509474064354883</v>
      </c>
      <c r="W1061">
        <f t="shared" si="828"/>
        <v>1</v>
      </c>
      <c r="X1061">
        <f t="shared" si="829"/>
        <v>0</v>
      </c>
      <c r="Y1061">
        <f t="shared" si="830"/>
        <v>17.58613895069697</v>
      </c>
      <c r="AB1061">
        <v>1054</v>
      </c>
      <c r="AC1061">
        <v>21.599369638651815</v>
      </c>
      <c r="AD1061">
        <v>20.057205005010182</v>
      </c>
      <c r="AF1061">
        <f t="shared" si="831"/>
        <v>1</v>
      </c>
      <c r="AG1061">
        <f t="shared" si="832"/>
        <v>0</v>
      </c>
      <c r="AH1061">
        <f t="shared" si="833"/>
        <v>1.542164633641633</v>
      </c>
      <c r="AK1061">
        <v>1054</v>
      </c>
      <c r="AL1061">
        <v>20.097620377366095</v>
      </c>
      <c r="AM1061">
        <v>37.872003453104014</v>
      </c>
      <c r="AO1061">
        <f t="shared" si="834"/>
        <v>0</v>
      </c>
      <c r="AP1061">
        <f t="shared" si="835"/>
        <v>1</v>
      </c>
      <c r="AQ1061">
        <f t="shared" si="836"/>
        <v>17.774383075737919</v>
      </c>
      <c r="AT1061">
        <v>1054</v>
      </c>
      <c r="AU1061">
        <v>12.871205282870104</v>
      </c>
      <c r="AV1061">
        <v>10.099073117607826</v>
      </c>
      <c r="AX1061">
        <f t="shared" si="837"/>
        <v>1</v>
      </c>
      <c r="AY1061">
        <f t="shared" si="838"/>
        <v>0</v>
      </c>
      <c r="AZ1061">
        <f t="shared" si="839"/>
        <v>2.7721321652622777</v>
      </c>
      <c r="BC1061">
        <v>1054</v>
      </c>
      <c r="BD1061" t="e">
        <v>#N/A</v>
      </c>
      <c r="BE1061" t="e">
        <v>#N/A</v>
      </c>
      <c r="BG1061" t="e">
        <f t="shared" si="840"/>
        <v>#N/A</v>
      </c>
      <c r="BH1061" t="e">
        <f t="shared" si="841"/>
        <v>#N/A</v>
      </c>
      <c r="BI1061" t="e">
        <f t="shared" si="842"/>
        <v>#N/A</v>
      </c>
      <c r="BL1061">
        <v>1054</v>
      </c>
      <c r="BM1061">
        <v>24.847107486824967</v>
      </c>
      <c r="BN1061">
        <v>12.005678934983438</v>
      </c>
      <c r="BP1061">
        <f t="shared" si="843"/>
        <v>1</v>
      </c>
      <c r="BQ1061">
        <f t="shared" si="844"/>
        <v>0</v>
      </c>
      <c r="BR1061">
        <f t="shared" si="845"/>
        <v>12.841428551841529</v>
      </c>
      <c r="BU1061">
        <v>1054</v>
      </c>
      <c r="BV1061">
        <v>20.399720127117373</v>
      </c>
      <c r="BW1061">
        <v>13.096240247694231</v>
      </c>
      <c r="BY1061">
        <f t="shared" si="846"/>
        <v>1</v>
      </c>
      <c r="BZ1061">
        <f t="shared" si="847"/>
        <v>0</v>
      </c>
      <c r="CA1061">
        <f t="shared" si="848"/>
        <v>7.3034798794231417</v>
      </c>
      <c r="CD1061">
        <v>1054</v>
      </c>
      <c r="CE1061">
        <v>21.110560880521319</v>
      </c>
      <c r="CF1061">
        <v>26.98789955232947</v>
      </c>
      <c r="CH1061">
        <f t="shared" si="849"/>
        <v>0</v>
      </c>
      <c r="CI1061">
        <f t="shared" si="850"/>
        <v>1</v>
      </c>
      <c r="CJ1061">
        <f t="shared" si="851"/>
        <v>5.8773386718081504</v>
      </c>
      <c r="CM1061">
        <v>1054</v>
      </c>
      <c r="CN1061">
        <v>26.200778930927576</v>
      </c>
      <c r="CO1061">
        <v>35.925518837386321</v>
      </c>
      <c r="CQ1061">
        <f t="shared" si="852"/>
        <v>0</v>
      </c>
      <c r="CR1061">
        <f t="shared" si="853"/>
        <v>1</v>
      </c>
      <c r="CS1061">
        <f t="shared" si="854"/>
        <v>9.7247399064587441</v>
      </c>
      <c r="CV1061">
        <v>1054</v>
      </c>
      <c r="CW1061">
        <v>19.502162241585793</v>
      </c>
      <c r="CX1061">
        <v>20.223835897012922</v>
      </c>
      <c r="CZ1061">
        <f t="shared" si="855"/>
        <v>0</v>
      </c>
      <c r="DA1061">
        <f t="shared" si="856"/>
        <v>1</v>
      </c>
      <c r="DB1061">
        <f t="shared" si="857"/>
        <v>0.72167365542712858</v>
      </c>
      <c r="DE1061">
        <v>1054</v>
      </c>
      <c r="DF1061">
        <v>19.962808998140595</v>
      </c>
      <c r="DG1061">
        <v>25.068772866471331</v>
      </c>
      <c r="DI1061">
        <f t="shared" si="858"/>
        <v>0</v>
      </c>
      <c r="DJ1061">
        <f t="shared" si="859"/>
        <v>1</v>
      </c>
      <c r="DK1061">
        <f t="shared" si="860"/>
        <v>5.1059638683307362</v>
      </c>
      <c r="DN1061">
        <v>1054</v>
      </c>
      <c r="DO1061">
        <v>19.574410016117838</v>
      </c>
      <c r="DP1061">
        <v>15.240766294298808</v>
      </c>
      <c r="DR1061">
        <f t="shared" si="861"/>
        <v>1</v>
      </c>
      <c r="DS1061">
        <f t="shared" si="862"/>
        <v>0</v>
      </c>
      <c r="DT1061">
        <f t="shared" si="863"/>
        <v>4.3336437218190298</v>
      </c>
      <c r="DW1061">
        <v>1054</v>
      </c>
      <c r="DX1061">
        <v>13.272001845391834</v>
      </c>
      <c r="DY1061">
        <v>12.145327325548889</v>
      </c>
      <c r="EA1061">
        <f t="shared" si="864"/>
        <v>1</v>
      </c>
      <c r="EB1061">
        <f t="shared" si="865"/>
        <v>0</v>
      </c>
      <c r="EC1061">
        <f t="shared" si="866"/>
        <v>1.1266745198429451</v>
      </c>
      <c r="EF1061">
        <v>1054</v>
      </c>
      <c r="EG1061">
        <v>18.578761841653911</v>
      </c>
      <c r="EH1061">
        <v>14.876573162395031</v>
      </c>
      <c r="EJ1061">
        <f t="shared" si="867"/>
        <v>1</v>
      </c>
      <c r="EK1061">
        <f t="shared" si="868"/>
        <v>0</v>
      </c>
      <c r="EL1061">
        <f t="shared" si="869"/>
        <v>3.7021886792588798</v>
      </c>
      <c r="EO1061">
        <v>1054</v>
      </c>
      <c r="EP1061">
        <v>22.404440638831318</v>
      </c>
      <c r="EQ1061">
        <v>32.090155642170686</v>
      </c>
      <c r="ES1061">
        <f t="shared" si="870"/>
        <v>0</v>
      </c>
      <c r="ET1061">
        <f t="shared" si="871"/>
        <v>1</v>
      </c>
      <c r="EU1061">
        <f t="shared" si="872"/>
        <v>9.685715003339368</v>
      </c>
    </row>
    <row r="1062" spans="1:151" x14ac:dyDescent="0.25">
      <c r="A1062">
        <v>1055</v>
      </c>
      <c r="B1062">
        <v>12.091350578617647</v>
      </c>
      <c r="C1062">
        <v>50.298968061901334</v>
      </c>
      <c r="E1062">
        <f t="shared" si="822"/>
        <v>0</v>
      </c>
      <c r="F1062">
        <f t="shared" si="824"/>
        <v>1</v>
      </c>
      <c r="G1062">
        <f t="shared" si="823"/>
        <v>38.207617483283684</v>
      </c>
      <c r="J1062">
        <v>1055</v>
      </c>
      <c r="K1062">
        <v>26.461631984563219</v>
      </c>
      <c r="L1062">
        <v>32.988622091608498</v>
      </c>
      <c r="N1062">
        <f t="shared" si="825"/>
        <v>0</v>
      </c>
      <c r="O1062">
        <f t="shared" si="826"/>
        <v>1</v>
      </c>
      <c r="P1062">
        <f t="shared" si="827"/>
        <v>6.5269901070452789</v>
      </c>
      <c r="S1062">
        <v>1055</v>
      </c>
      <c r="T1062">
        <v>19.889348753568225</v>
      </c>
      <c r="U1062">
        <v>12.348505467503985</v>
      </c>
      <c r="W1062">
        <f t="shared" si="828"/>
        <v>1</v>
      </c>
      <c r="X1062">
        <f t="shared" si="829"/>
        <v>0</v>
      </c>
      <c r="Y1062">
        <f t="shared" si="830"/>
        <v>7.5408432860642396</v>
      </c>
      <c r="AB1062">
        <v>1055</v>
      </c>
      <c r="AC1062">
        <v>28.069961476380289</v>
      </c>
      <c r="AD1062">
        <v>18.037649954700907</v>
      </c>
      <c r="AF1062">
        <f t="shared" si="831"/>
        <v>1</v>
      </c>
      <c r="AG1062">
        <f t="shared" si="832"/>
        <v>0</v>
      </c>
      <c r="AH1062">
        <f t="shared" si="833"/>
        <v>10.032311521679382</v>
      </c>
      <c r="AK1062">
        <v>1055</v>
      </c>
      <c r="AL1062">
        <v>24.464730581507848</v>
      </c>
      <c r="AM1062">
        <v>44.354629128924245</v>
      </c>
      <c r="AO1062">
        <f t="shared" si="834"/>
        <v>0</v>
      </c>
      <c r="AP1062">
        <f t="shared" si="835"/>
        <v>1</v>
      </c>
      <c r="AQ1062">
        <f t="shared" si="836"/>
        <v>19.889898547416397</v>
      </c>
      <c r="AT1062">
        <v>1055</v>
      </c>
      <c r="AU1062">
        <v>14.931210041627919</v>
      </c>
      <c r="AV1062">
        <v>32.74609014024854</v>
      </c>
      <c r="AX1062">
        <f t="shared" si="837"/>
        <v>0</v>
      </c>
      <c r="AY1062">
        <f t="shared" si="838"/>
        <v>1</v>
      </c>
      <c r="AZ1062">
        <f t="shared" si="839"/>
        <v>17.81488009862062</v>
      </c>
      <c r="BC1062">
        <v>1055</v>
      </c>
      <c r="BD1062" t="e">
        <v>#N/A</v>
      </c>
      <c r="BE1062" t="e">
        <v>#N/A</v>
      </c>
      <c r="BG1062" t="e">
        <f t="shared" si="840"/>
        <v>#N/A</v>
      </c>
      <c r="BH1062" t="e">
        <f t="shared" si="841"/>
        <v>#N/A</v>
      </c>
      <c r="BI1062" t="e">
        <f t="shared" si="842"/>
        <v>#N/A</v>
      </c>
      <c r="BL1062">
        <v>1055</v>
      </c>
      <c r="BM1062">
        <v>28.281231407445759</v>
      </c>
      <c r="BN1062">
        <v>14.937040385876646</v>
      </c>
      <c r="BP1062">
        <f t="shared" si="843"/>
        <v>1</v>
      </c>
      <c r="BQ1062">
        <f t="shared" si="844"/>
        <v>0</v>
      </c>
      <c r="BR1062">
        <f t="shared" si="845"/>
        <v>13.344191021569113</v>
      </c>
      <c r="BU1062">
        <v>1055</v>
      </c>
      <c r="BV1062">
        <v>16.287853253463236</v>
      </c>
      <c r="BW1062">
        <v>21.617475417281423</v>
      </c>
      <c r="BY1062">
        <f t="shared" si="846"/>
        <v>0</v>
      </c>
      <c r="BZ1062">
        <f t="shared" si="847"/>
        <v>1</v>
      </c>
      <c r="CA1062">
        <f t="shared" si="848"/>
        <v>5.3296221638181862</v>
      </c>
      <c r="CD1062">
        <v>1055</v>
      </c>
      <c r="CE1062">
        <v>25.866768899225637</v>
      </c>
      <c r="CF1062">
        <v>34.812670151645307</v>
      </c>
      <c r="CH1062">
        <f t="shared" si="849"/>
        <v>0</v>
      </c>
      <c r="CI1062">
        <f t="shared" si="850"/>
        <v>1</v>
      </c>
      <c r="CJ1062">
        <f t="shared" si="851"/>
        <v>8.9459012524196702</v>
      </c>
      <c r="CM1062">
        <v>1055</v>
      </c>
      <c r="CN1062">
        <v>11.366843022053267</v>
      </c>
      <c r="CO1062">
        <v>29.623600070139958</v>
      </c>
      <c r="CQ1062">
        <f t="shared" si="852"/>
        <v>0</v>
      </c>
      <c r="CR1062">
        <f t="shared" si="853"/>
        <v>1</v>
      </c>
      <c r="CS1062">
        <f t="shared" si="854"/>
        <v>18.256757048086691</v>
      </c>
      <c r="CV1062">
        <v>1055</v>
      </c>
      <c r="CW1062">
        <v>23.834992743560765</v>
      </c>
      <c r="CX1062">
        <v>14.601097593663118</v>
      </c>
      <c r="CZ1062">
        <f t="shared" si="855"/>
        <v>1</v>
      </c>
      <c r="DA1062">
        <f t="shared" si="856"/>
        <v>0</v>
      </c>
      <c r="DB1062">
        <f t="shared" si="857"/>
        <v>9.2338951498976467</v>
      </c>
      <c r="DE1062">
        <v>1055</v>
      </c>
      <c r="DF1062">
        <v>13.864798026052661</v>
      </c>
      <c r="DG1062">
        <v>25.460587305159482</v>
      </c>
      <c r="DI1062">
        <f t="shared" si="858"/>
        <v>0</v>
      </c>
      <c r="DJ1062">
        <f t="shared" si="859"/>
        <v>1</v>
      </c>
      <c r="DK1062">
        <f t="shared" si="860"/>
        <v>11.595789279106821</v>
      </c>
      <c r="DN1062">
        <v>1055</v>
      </c>
      <c r="DO1062">
        <v>21.382693769416591</v>
      </c>
      <c r="DP1062">
        <v>20.538742984262882</v>
      </c>
      <c r="DR1062">
        <f t="shared" si="861"/>
        <v>1</v>
      </c>
      <c r="DS1062">
        <f t="shared" si="862"/>
        <v>0</v>
      </c>
      <c r="DT1062">
        <f t="shared" si="863"/>
        <v>0.84395078515370869</v>
      </c>
      <c r="DW1062">
        <v>1055</v>
      </c>
      <c r="DX1062">
        <v>17.073145157082212</v>
      </c>
      <c r="DY1062">
        <v>24.098417583717112</v>
      </c>
      <c r="EA1062">
        <f t="shared" si="864"/>
        <v>0</v>
      </c>
      <c r="EB1062">
        <f t="shared" si="865"/>
        <v>1</v>
      </c>
      <c r="EC1062">
        <f t="shared" si="866"/>
        <v>7.0252724266348991</v>
      </c>
      <c r="EF1062">
        <v>1055</v>
      </c>
      <c r="EG1062">
        <v>23.008519631402557</v>
      </c>
      <c r="EH1062">
        <v>17.07022872466975</v>
      </c>
      <c r="EJ1062">
        <f t="shared" si="867"/>
        <v>1</v>
      </c>
      <c r="EK1062">
        <f t="shared" si="868"/>
        <v>0</v>
      </c>
      <c r="EL1062">
        <f t="shared" si="869"/>
        <v>5.9382909067328065</v>
      </c>
      <c r="EO1062">
        <v>1055</v>
      </c>
      <c r="EP1062">
        <v>29.054964698174331</v>
      </c>
      <c r="EQ1062">
        <v>8.7318499540551144</v>
      </c>
      <c r="ES1062">
        <f t="shared" si="870"/>
        <v>1</v>
      </c>
      <c r="ET1062">
        <f t="shared" si="871"/>
        <v>0</v>
      </c>
      <c r="EU1062">
        <f t="shared" si="872"/>
        <v>20.323114744119216</v>
      </c>
    </row>
    <row r="1063" spans="1:151" x14ac:dyDescent="0.25">
      <c r="A1063">
        <v>1056</v>
      </c>
      <c r="B1063">
        <v>15.254133065997801</v>
      </c>
      <c r="C1063">
        <v>19.687389092960707</v>
      </c>
      <c r="E1063">
        <f t="shared" si="822"/>
        <v>0</v>
      </c>
      <c r="F1063">
        <f t="shared" si="824"/>
        <v>1</v>
      </c>
      <c r="G1063">
        <f t="shared" si="823"/>
        <v>4.4332560269629067</v>
      </c>
      <c r="J1063">
        <v>1056</v>
      </c>
      <c r="K1063">
        <v>17.548621090064323</v>
      </c>
      <c r="L1063">
        <v>19.052084987923958</v>
      </c>
      <c r="N1063">
        <f t="shared" si="825"/>
        <v>0</v>
      </c>
      <c r="O1063">
        <f t="shared" si="826"/>
        <v>1</v>
      </c>
      <c r="P1063">
        <f t="shared" si="827"/>
        <v>1.5034638978596355</v>
      </c>
      <c r="S1063">
        <v>1056</v>
      </c>
      <c r="T1063">
        <v>17.88327104450299</v>
      </c>
      <c r="U1063">
        <v>32.204193056074331</v>
      </c>
      <c r="W1063">
        <f t="shared" si="828"/>
        <v>0</v>
      </c>
      <c r="X1063">
        <f t="shared" si="829"/>
        <v>1</v>
      </c>
      <c r="Y1063">
        <f t="shared" si="830"/>
        <v>14.320922011571341</v>
      </c>
      <c r="AB1063">
        <v>1056</v>
      </c>
      <c r="AC1063">
        <v>17.515206612751125</v>
      </c>
      <c r="AD1063">
        <v>17.078245825840835</v>
      </c>
      <c r="AF1063">
        <f t="shared" si="831"/>
        <v>1</v>
      </c>
      <c r="AG1063">
        <f t="shared" si="832"/>
        <v>0</v>
      </c>
      <c r="AH1063">
        <f t="shared" si="833"/>
        <v>0.43696078691029072</v>
      </c>
      <c r="AK1063">
        <v>1056</v>
      </c>
      <c r="AL1063">
        <v>18.118127370716476</v>
      </c>
      <c r="AM1063">
        <v>21.470270775984652</v>
      </c>
      <c r="AO1063">
        <f t="shared" si="834"/>
        <v>0</v>
      </c>
      <c r="AP1063">
        <f t="shared" si="835"/>
        <v>1</v>
      </c>
      <c r="AQ1063">
        <f t="shared" si="836"/>
        <v>3.3521434052681762</v>
      </c>
      <c r="AT1063">
        <v>1056</v>
      </c>
      <c r="AU1063">
        <v>22.520580587143655</v>
      </c>
      <c r="AV1063">
        <v>19.984429482731098</v>
      </c>
      <c r="AX1063">
        <f t="shared" si="837"/>
        <v>1</v>
      </c>
      <c r="AY1063">
        <f t="shared" si="838"/>
        <v>0</v>
      </c>
      <c r="AZ1063">
        <f t="shared" si="839"/>
        <v>2.5361511044125571</v>
      </c>
      <c r="BC1063">
        <v>1056</v>
      </c>
      <c r="BD1063" t="e">
        <v>#N/A</v>
      </c>
      <c r="BE1063" t="e">
        <v>#N/A</v>
      </c>
      <c r="BG1063" t="e">
        <f t="shared" si="840"/>
        <v>#N/A</v>
      </c>
      <c r="BH1063" t="e">
        <f t="shared" si="841"/>
        <v>#N/A</v>
      </c>
      <c r="BI1063" t="e">
        <f t="shared" si="842"/>
        <v>#N/A</v>
      </c>
      <c r="BL1063">
        <v>1056</v>
      </c>
      <c r="BM1063">
        <v>21.403162165319152</v>
      </c>
      <c r="BN1063">
        <v>15.043315474259254</v>
      </c>
      <c r="BP1063">
        <f t="shared" si="843"/>
        <v>1</v>
      </c>
      <c r="BQ1063">
        <f t="shared" si="844"/>
        <v>0</v>
      </c>
      <c r="BR1063">
        <f t="shared" si="845"/>
        <v>6.3598466910598983</v>
      </c>
      <c r="BU1063">
        <v>1056</v>
      </c>
      <c r="BV1063">
        <v>22.000275150029925</v>
      </c>
      <c r="BW1063">
        <v>16.811113604489588</v>
      </c>
      <c r="BY1063">
        <f t="shared" si="846"/>
        <v>1</v>
      </c>
      <c r="BZ1063">
        <f t="shared" si="847"/>
        <v>0</v>
      </c>
      <c r="CA1063">
        <f t="shared" si="848"/>
        <v>5.1891615455403368</v>
      </c>
      <c r="CD1063">
        <v>1056</v>
      </c>
      <c r="CE1063">
        <v>27.23932849086728</v>
      </c>
      <c r="CF1063">
        <v>28.864802022482422</v>
      </c>
      <c r="CH1063">
        <f t="shared" si="849"/>
        <v>0</v>
      </c>
      <c r="CI1063">
        <f t="shared" si="850"/>
        <v>1</v>
      </c>
      <c r="CJ1063">
        <f t="shared" si="851"/>
        <v>1.6254735316151425</v>
      </c>
      <c r="CM1063">
        <v>1056</v>
      </c>
      <c r="CN1063">
        <v>21.093417207693129</v>
      </c>
      <c r="CO1063">
        <v>31.540486666343181</v>
      </c>
      <c r="CQ1063">
        <f t="shared" si="852"/>
        <v>0</v>
      </c>
      <c r="CR1063">
        <f t="shared" si="853"/>
        <v>1</v>
      </c>
      <c r="CS1063">
        <f t="shared" si="854"/>
        <v>10.447069458650052</v>
      </c>
      <c r="CV1063">
        <v>1056</v>
      </c>
      <c r="CW1063">
        <v>23.731873408908225</v>
      </c>
      <c r="CX1063">
        <v>19.681945460996815</v>
      </c>
      <c r="CZ1063">
        <f t="shared" si="855"/>
        <v>1</v>
      </c>
      <c r="DA1063">
        <f t="shared" si="856"/>
        <v>0</v>
      </c>
      <c r="DB1063">
        <f t="shared" si="857"/>
        <v>4.0499279479114101</v>
      </c>
      <c r="DE1063">
        <v>1056</v>
      </c>
      <c r="DF1063">
        <v>20.139881424389316</v>
      </c>
      <c r="DG1063">
        <v>21.890638231277833</v>
      </c>
      <c r="DI1063">
        <f t="shared" si="858"/>
        <v>0</v>
      </c>
      <c r="DJ1063">
        <f t="shared" si="859"/>
        <v>1</v>
      </c>
      <c r="DK1063">
        <f t="shared" si="860"/>
        <v>1.7507568068885178</v>
      </c>
      <c r="DN1063">
        <v>1056</v>
      </c>
      <c r="DO1063">
        <v>25.353803336552975</v>
      </c>
      <c r="DP1063">
        <v>17.830715623157189</v>
      </c>
      <c r="DR1063">
        <f t="shared" si="861"/>
        <v>1</v>
      </c>
      <c r="DS1063">
        <f t="shared" si="862"/>
        <v>0</v>
      </c>
      <c r="DT1063">
        <f t="shared" si="863"/>
        <v>7.5230877133957854</v>
      </c>
      <c r="DW1063">
        <v>1056</v>
      </c>
      <c r="DX1063">
        <v>24.467416065612714</v>
      </c>
      <c r="DY1063">
        <v>20.667401315036582</v>
      </c>
      <c r="EA1063">
        <f t="shared" si="864"/>
        <v>1</v>
      </c>
      <c r="EB1063">
        <f t="shared" si="865"/>
        <v>0</v>
      </c>
      <c r="EC1063">
        <f t="shared" si="866"/>
        <v>3.8000147505761319</v>
      </c>
      <c r="EF1063">
        <v>1056</v>
      </c>
      <c r="EG1063">
        <v>23.383854907038454</v>
      </c>
      <c r="EH1063">
        <v>15.695161096556781</v>
      </c>
      <c r="EJ1063">
        <f t="shared" si="867"/>
        <v>1</v>
      </c>
      <c r="EK1063">
        <f t="shared" si="868"/>
        <v>0</v>
      </c>
      <c r="EL1063">
        <f t="shared" si="869"/>
        <v>7.6886938104816736</v>
      </c>
      <c r="EO1063">
        <v>1056</v>
      </c>
      <c r="EP1063">
        <v>22.786274793133916</v>
      </c>
      <c r="EQ1063">
        <v>27.566104258622989</v>
      </c>
      <c r="ES1063">
        <f t="shared" si="870"/>
        <v>0</v>
      </c>
      <c r="ET1063">
        <f t="shared" si="871"/>
        <v>1</v>
      </c>
      <c r="EU1063">
        <f t="shared" si="872"/>
        <v>4.7798294654890725</v>
      </c>
    </row>
    <row r="1064" spans="1:151" x14ac:dyDescent="0.25">
      <c r="A1064">
        <v>1057</v>
      </c>
      <c r="B1064">
        <v>12.8307047071158</v>
      </c>
      <c r="C1064">
        <v>36.152411971830603</v>
      </c>
      <c r="E1064">
        <f t="shared" si="822"/>
        <v>0</v>
      </c>
      <c r="F1064">
        <f t="shared" si="824"/>
        <v>1</v>
      </c>
      <c r="G1064">
        <f t="shared" si="823"/>
        <v>23.321707264714803</v>
      </c>
      <c r="J1064">
        <v>1057</v>
      </c>
      <c r="K1064">
        <v>25.739322468892073</v>
      </c>
      <c r="L1064">
        <v>32.384185625116373</v>
      </c>
      <c r="N1064">
        <f t="shared" si="825"/>
        <v>0</v>
      </c>
      <c r="O1064">
        <f t="shared" si="826"/>
        <v>1</v>
      </c>
      <c r="P1064">
        <f t="shared" si="827"/>
        <v>6.6448631562243001</v>
      </c>
      <c r="S1064">
        <v>1057</v>
      </c>
      <c r="T1064">
        <v>16.847094649787813</v>
      </c>
      <c r="U1064">
        <v>29.50457250400342</v>
      </c>
      <c r="W1064">
        <f t="shared" si="828"/>
        <v>0</v>
      </c>
      <c r="X1064">
        <f t="shared" si="829"/>
        <v>1</v>
      </c>
      <c r="Y1064">
        <f t="shared" si="830"/>
        <v>12.657477854215607</v>
      </c>
      <c r="AB1064">
        <v>1057</v>
      </c>
      <c r="AC1064">
        <v>11.160151415355838</v>
      </c>
      <c r="AD1064">
        <v>19.277082710780615</v>
      </c>
      <c r="AF1064">
        <f t="shared" si="831"/>
        <v>0</v>
      </c>
      <c r="AG1064">
        <f t="shared" si="832"/>
        <v>1</v>
      </c>
      <c r="AH1064">
        <f t="shared" si="833"/>
        <v>8.1169312954247772</v>
      </c>
      <c r="AK1064">
        <v>1057</v>
      </c>
      <c r="AL1064">
        <v>25.118523970916204</v>
      </c>
      <c r="AM1064">
        <v>21.784167778419121</v>
      </c>
      <c r="AO1064">
        <f t="shared" si="834"/>
        <v>1</v>
      </c>
      <c r="AP1064">
        <f t="shared" si="835"/>
        <v>0</v>
      </c>
      <c r="AQ1064">
        <f t="shared" si="836"/>
        <v>3.3343561924970828</v>
      </c>
      <c r="AT1064">
        <v>1057</v>
      </c>
      <c r="AU1064">
        <v>18.338505719419107</v>
      </c>
      <c r="AV1064">
        <v>17.606673349925501</v>
      </c>
      <c r="AX1064">
        <f t="shared" si="837"/>
        <v>1</v>
      </c>
      <c r="AY1064">
        <f t="shared" si="838"/>
        <v>0</v>
      </c>
      <c r="AZ1064">
        <f t="shared" si="839"/>
        <v>0.73183236949360619</v>
      </c>
      <c r="BC1064">
        <v>1057</v>
      </c>
      <c r="BD1064" t="e">
        <v>#N/A</v>
      </c>
      <c r="BE1064" t="e">
        <v>#N/A</v>
      </c>
      <c r="BG1064" t="e">
        <f t="shared" si="840"/>
        <v>#N/A</v>
      </c>
      <c r="BH1064" t="e">
        <f t="shared" si="841"/>
        <v>#N/A</v>
      </c>
      <c r="BI1064" t="e">
        <f t="shared" si="842"/>
        <v>#N/A</v>
      </c>
      <c r="BL1064">
        <v>1057</v>
      </c>
      <c r="BM1064">
        <v>28.18593327603627</v>
      </c>
      <c r="BN1064">
        <v>12.523175166698206</v>
      </c>
      <c r="BP1064">
        <f t="shared" si="843"/>
        <v>1</v>
      </c>
      <c r="BQ1064">
        <f t="shared" si="844"/>
        <v>0</v>
      </c>
      <c r="BR1064">
        <f t="shared" si="845"/>
        <v>15.662758109338064</v>
      </c>
      <c r="BU1064">
        <v>1057</v>
      </c>
      <c r="BV1064">
        <v>24.342636152185065</v>
      </c>
      <c r="BW1064">
        <v>14.029668395153042</v>
      </c>
      <c r="BY1064">
        <f t="shared" si="846"/>
        <v>1</v>
      </c>
      <c r="BZ1064">
        <f t="shared" si="847"/>
        <v>0</v>
      </c>
      <c r="CA1064">
        <f t="shared" si="848"/>
        <v>10.312967757032023</v>
      </c>
      <c r="CD1064">
        <v>1057</v>
      </c>
      <c r="CE1064">
        <v>25.066517214656919</v>
      </c>
      <c r="CF1064">
        <v>32.688387173404948</v>
      </c>
      <c r="CH1064">
        <f t="shared" si="849"/>
        <v>0</v>
      </c>
      <c r="CI1064">
        <f t="shared" si="850"/>
        <v>1</v>
      </c>
      <c r="CJ1064">
        <f t="shared" si="851"/>
        <v>7.6218699587480288</v>
      </c>
      <c r="CM1064">
        <v>1057</v>
      </c>
      <c r="CN1064">
        <v>20.847434879397625</v>
      </c>
      <c r="CO1064">
        <v>21.019820739786976</v>
      </c>
      <c r="CQ1064">
        <f t="shared" si="852"/>
        <v>0</v>
      </c>
      <c r="CR1064">
        <f t="shared" si="853"/>
        <v>1</v>
      </c>
      <c r="CS1064">
        <f t="shared" si="854"/>
        <v>0.17238586038935111</v>
      </c>
      <c r="CV1064">
        <v>1057</v>
      </c>
      <c r="CW1064">
        <v>23.778100948390435</v>
      </c>
      <c r="CX1064">
        <v>19.399053009657091</v>
      </c>
      <c r="CZ1064">
        <f t="shared" si="855"/>
        <v>1</v>
      </c>
      <c r="DA1064">
        <f t="shared" si="856"/>
        <v>0</v>
      </c>
      <c r="DB1064">
        <f t="shared" si="857"/>
        <v>4.3790479387333434</v>
      </c>
      <c r="DE1064">
        <v>1057</v>
      </c>
      <c r="DF1064">
        <v>20.718566761820266</v>
      </c>
      <c r="DG1064">
        <v>28.67067186686792</v>
      </c>
      <c r="DI1064">
        <f t="shared" si="858"/>
        <v>0</v>
      </c>
      <c r="DJ1064">
        <f t="shared" si="859"/>
        <v>1</v>
      </c>
      <c r="DK1064">
        <f t="shared" si="860"/>
        <v>7.9521051050476537</v>
      </c>
      <c r="DN1064">
        <v>1057</v>
      </c>
      <c r="DO1064">
        <v>23.187168071754098</v>
      </c>
      <c r="DP1064">
        <v>25.585690789822053</v>
      </c>
      <c r="DR1064">
        <f t="shared" si="861"/>
        <v>0</v>
      </c>
      <c r="DS1064">
        <f t="shared" si="862"/>
        <v>1</v>
      </c>
      <c r="DT1064">
        <f t="shared" si="863"/>
        <v>2.3985227180679551</v>
      </c>
      <c r="DW1064">
        <v>1057</v>
      </c>
      <c r="DX1064">
        <v>30.616153141162791</v>
      </c>
      <c r="DY1064">
        <v>13.301553779729129</v>
      </c>
      <c r="EA1064">
        <f t="shared" si="864"/>
        <v>1</v>
      </c>
      <c r="EB1064">
        <f t="shared" si="865"/>
        <v>0</v>
      </c>
      <c r="EC1064">
        <f t="shared" si="866"/>
        <v>17.314599361433661</v>
      </c>
      <c r="EF1064">
        <v>1057</v>
      </c>
      <c r="EG1064">
        <v>21.95645591085751</v>
      </c>
      <c r="EH1064">
        <v>18.110867283741221</v>
      </c>
      <c r="EJ1064">
        <f t="shared" si="867"/>
        <v>1</v>
      </c>
      <c r="EK1064">
        <f t="shared" si="868"/>
        <v>0</v>
      </c>
      <c r="EL1064">
        <f t="shared" si="869"/>
        <v>3.8455886271162889</v>
      </c>
      <c r="EO1064">
        <v>1057</v>
      </c>
      <c r="EP1064">
        <v>22.138107599930802</v>
      </c>
      <c r="EQ1064">
        <v>28.319641285715033</v>
      </c>
      <c r="ES1064">
        <f t="shared" si="870"/>
        <v>0</v>
      </c>
      <c r="ET1064">
        <f t="shared" si="871"/>
        <v>1</v>
      </c>
      <c r="EU1064">
        <f t="shared" si="872"/>
        <v>6.1815336857842311</v>
      </c>
    </row>
    <row r="1065" spans="1:151" x14ac:dyDescent="0.25">
      <c r="A1065">
        <v>1058</v>
      </c>
      <c r="B1065">
        <v>6.1889487340540814</v>
      </c>
      <c r="C1065">
        <v>6.0619768119572797</v>
      </c>
      <c r="E1065">
        <f t="shared" si="822"/>
        <v>1</v>
      </c>
      <c r="F1065">
        <f t="shared" si="824"/>
        <v>0</v>
      </c>
      <c r="G1065">
        <f t="shared" si="823"/>
        <v>0.12697192209680175</v>
      </c>
      <c r="J1065">
        <v>1058</v>
      </c>
      <c r="K1065">
        <v>22.557627287166394</v>
      </c>
      <c r="L1065">
        <v>16.137667446993447</v>
      </c>
      <c r="N1065">
        <f t="shared" si="825"/>
        <v>1</v>
      </c>
      <c r="O1065">
        <f t="shared" si="826"/>
        <v>0</v>
      </c>
      <c r="P1065">
        <f t="shared" si="827"/>
        <v>6.4199598401729467</v>
      </c>
      <c r="S1065">
        <v>1058</v>
      </c>
      <c r="T1065">
        <v>19.770072362689</v>
      </c>
      <c r="U1065">
        <v>28.268937292298332</v>
      </c>
      <c r="W1065">
        <f t="shared" si="828"/>
        <v>0</v>
      </c>
      <c r="X1065">
        <f t="shared" si="829"/>
        <v>1</v>
      </c>
      <c r="Y1065">
        <f t="shared" si="830"/>
        <v>8.4988649296093328</v>
      </c>
      <c r="AB1065">
        <v>1058</v>
      </c>
      <c r="AC1065">
        <v>15.66290962404395</v>
      </c>
      <c r="AD1065">
        <v>16.716444380483637</v>
      </c>
      <c r="AF1065">
        <f t="shared" si="831"/>
        <v>0</v>
      </c>
      <c r="AG1065">
        <f t="shared" si="832"/>
        <v>1</v>
      </c>
      <c r="AH1065">
        <f t="shared" si="833"/>
        <v>1.0535347564396869</v>
      </c>
      <c r="AK1065">
        <v>1058</v>
      </c>
      <c r="AL1065">
        <v>15.612131481423965</v>
      </c>
      <c r="AM1065">
        <v>10.478334196983749</v>
      </c>
      <c r="AO1065">
        <f t="shared" si="834"/>
        <v>1</v>
      </c>
      <c r="AP1065">
        <f t="shared" si="835"/>
        <v>0</v>
      </c>
      <c r="AQ1065">
        <f t="shared" si="836"/>
        <v>5.1337972844402167</v>
      </c>
      <c r="AT1065">
        <v>1058</v>
      </c>
      <c r="AU1065">
        <v>16.085491989363859</v>
      </c>
      <c r="AV1065">
        <v>27.685980688374311</v>
      </c>
      <c r="AX1065">
        <f t="shared" si="837"/>
        <v>0</v>
      </c>
      <c r="AY1065">
        <f t="shared" si="838"/>
        <v>1</v>
      </c>
      <c r="AZ1065">
        <f t="shared" si="839"/>
        <v>11.600488699010452</v>
      </c>
      <c r="BC1065">
        <v>1058</v>
      </c>
      <c r="BD1065" t="e">
        <v>#N/A</v>
      </c>
      <c r="BE1065" t="e">
        <v>#N/A</v>
      </c>
      <c r="BG1065" t="e">
        <f t="shared" si="840"/>
        <v>#N/A</v>
      </c>
      <c r="BH1065" t="e">
        <f t="shared" si="841"/>
        <v>#N/A</v>
      </c>
      <c r="BI1065" t="e">
        <f t="shared" si="842"/>
        <v>#N/A</v>
      </c>
      <c r="BL1065">
        <v>1058</v>
      </c>
      <c r="BM1065">
        <v>27.246137011325988</v>
      </c>
      <c r="BN1065">
        <v>9.8970385620394943</v>
      </c>
      <c r="BP1065">
        <f t="shared" si="843"/>
        <v>1</v>
      </c>
      <c r="BQ1065">
        <f t="shared" si="844"/>
        <v>0</v>
      </c>
      <c r="BR1065">
        <f t="shared" si="845"/>
        <v>17.349098449286494</v>
      </c>
      <c r="BU1065">
        <v>1058</v>
      </c>
      <c r="BV1065">
        <v>33.74166474577973</v>
      </c>
      <c r="BW1065">
        <v>25.484054912066526</v>
      </c>
      <c r="BY1065">
        <f t="shared" si="846"/>
        <v>1</v>
      </c>
      <c r="BZ1065">
        <f t="shared" si="847"/>
        <v>0</v>
      </c>
      <c r="CA1065">
        <f t="shared" si="848"/>
        <v>8.2576098337132038</v>
      </c>
      <c r="CD1065">
        <v>1058</v>
      </c>
      <c r="CE1065">
        <v>21.190638492884439</v>
      </c>
      <c r="CF1065">
        <v>30.646192583303069</v>
      </c>
      <c r="CH1065">
        <f t="shared" si="849"/>
        <v>0</v>
      </c>
      <c r="CI1065">
        <f t="shared" si="850"/>
        <v>1</v>
      </c>
      <c r="CJ1065">
        <f t="shared" si="851"/>
        <v>9.4555540904186302</v>
      </c>
      <c r="CM1065">
        <v>1058</v>
      </c>
      <c r="CN1065">
        <v>17.299768561970531</v>
      </c>
      <c r="CO1065">
        <v>22.48451233520829</v>
      </c>
      <c r="CQ1065">
        <f t="shared" si="852"/>
        <v>0</v>
      </c>
      <c r="CR1065">
        <f t="shared" si="853"/>
        <v>1</v>
      </c>
      <c r="CS1065">
        <f t="shared" si="854"/>
        <v>5.1847437732377593</v>
      </c>
      <c r="CV1065">
        <v>1058</v>
      </c>
      <c r="CW1065">
        <v>20.783381436240894</v>
      </c>
      <c r="CX1065">
        <v>24.022501266787661</v>
      </c>
      <c r="CZ1065">
        <f t="shared" si="855"/>
        <v>0</v>
      </c>
      <c r="DA1065">
        <f t="shared" si="856"/>
        <v>1</v>
      </c>
      <c r="DB1065">
        <f t="shared" si="857"/>
        <v>3.2391198305467661</v>
      </c>
      <c r="DE1065">
        <v>1058</v>
      </c>
      <c r="DF1065">
        <v>13.295793386738</v>
      </c>
      <c r="DG1065">
        <v>23.133995173813375</v>
      </c>
      <c r="DI1065">
        <f t="shared" si="858"/>
        <v>0</v>
      </c>
      <c r="DJ1065">
        <f t="shared" si="859"/>
        <v>1</v>
      </c>
      <c r="DK1065">
        <f t="shared" si="860"/>
        <v>9.8382017870753753</v>
      </c>
      <c r="DN1065">
        <v>1058</v>
      </c>
      <c r="DO1065">
        <v>23.639880386876857</v>
      </c>
      <c r="DP1065">
        <v>20.566093556060128</v>
      </c>
      <c r="DR1065">
        <f t="shared" si="861"/>
        <v>1</v>
      </c>
      <c r="DS1065">
        <f t="shared" si="862"/>
        <v>0</v>
      </c>
      <c r="DT1065">
        <f t="shared" si="863"/>
        <v>3.0737868308167293</v>
      </c>
      <c r="DW1065">
        <v>1058</v>
      </c>
      <c r="DX1065">
        <v>26.951921767361974</v>
      </c>
      <c r="DY1065">
        <v>17.644440896467071</v>
      </c>
      <c r="EA1065">
        <f t="shared" si="864"/>
        <v>1</v>
      </c>
      <c r="EB1065">
        <f t="shared" si="865"/>
        <v>0</v>
      </c>
      <c r="EC1065">
        <f t="shared" si="866"/>
        <v>9.3074808708949028</v>
      </c>
      <c r="EF1065">
        <v>1058</v>
      </c>
      <c r="EG1065">
        <v>28.953269686814977</v>
      </c>
      <c r="EH1065">
        <v>21.471374200499699</v>
      </c>
      <c r="EJ1065">
        <f t="shared" si="867"/>
        <v>1</v>
      </c>
      <c r="EK1065">
        <f t="shared" si="868"/>
        <v>0</v>
      </c>
      <c r="EL1065">
        <f t="shared" si="869"/>
        <v>7.4818954863152776</v>
      </c>
      <c r="EO1065">
        <v>1058</v>
      </c>
      <c r="EP1065">
        <v>18.831002304106928</v>
      </c>
      <c r="EQ1065">
        <v>38.280446483524869</v>
      </c>
      <c r="ES1065">
        <f t="shared" si="870"/>
        <v>0</v>
      </c>
      <c r="ET1065">
        <f t="shared" si="871"/>
        <v>1</v>
      </c>
      <c r="EU1065">
        <f t="shared" si="872"/>
        <v>19.449444179417942</v>
      </c>
    </row>
    <row r="1066" spans="1:151" x14ac:dyDescent="0.25">
      <c r="A1066">
        <v>1059</v>
      </c>
      <c r="B1066">
        <v>9.7134803244329078</v>
      </c>
      <c r="C1066">
        <v>45.747065672845196</v>
      </c>
      <c r="E1066">
        <f t="shared" si="822"/>
        <v>0</v>
      </c>
      <c r="F1066">
        <f t="shared" si="824"/>
        <v>1</v>
      </c>
      <c r="G1066">
        <f t="shared" si="823"/>
        <v>36.033585348412288</v>
      </c>
      <c r="J1066">
        <v>1059</v>
      </c>
      <c r="K1066">
        <v>11.276178626346004</v>
      </c>
      <c r="L1066">
        <v>18.04383821784306</v>
      </c>
      <c r="N1066">
        <f t="shared" si="825"/>
        <v>0</v>
      </c>
      <c r="O1066">
        <f t="shared" si="826"/>
        <v>1</v>
      </c>
      <c r="P1066">
        <f t="shared" si="827"/>
        <v>6.7676595914970559</v>
      </c>
      <c r="S1066">
        <v>1059</v>
      </c>
      <c r="T1066">
        <v>20.303444487913914</v>
      </c>
      <c r="U1066">
        <v>17.894126183151791</v>
      </c>
      <c r="W1066">
        <f t="shared" si="828"/>
        <v>1</v>
      </c>
      <c r="X1066">
        <f t="shared" si="829"/>
        <v>0</v>
      </c>
      <c r="Y1066">
        <f t="shared" si="830"/>
        <v>2.4093183047621238</v>
      </c>
      <c r="AB1066">
        <v>1059</v>
      </c>
      <c r="AC1066">
        <v>21.817811965962658</v>
      </c>
      <c r="AD1066">
        <v>17.518359620441718</v>
      </c>
      <c r="AF1066">
        <f t="shared" si="831"/>
        <v>1</v>
      </c>
      <c r="AG1066">
        <f t="shared" si="832"/>
        <v>0</v>
      </c>
      <c r="AH1066">
        <f t="shared" si="833"/>
        <v>4.2994523455209404</v>
      </c>
      <c r="AK1066">
        <v>1059</v>
      </c>
      <c r="AL1066">
        <v>18.543660710984604</v>
      </c>
      <c r="AM1066">
        <v>39.402637810897183</v>
      </c>
      <c r="AO1066">
        <f t="shared" si="834"/>
        <v>0</v>
      </c>
      <c r="AP1066">
        <f t="shared" si="835"/>
        <v>1</v>
      </c>
      <c r="AQ1066">
        <f t="shared" si="836"/>
        <v>20.858977099912579</v>
      </c>
      <c r="AT1066">
        <v>1059</v>
      </c>
      <c r="AU1066">
        <v>17.259705646558025</v>
      </c>
      <c r="AV1066">
        <v>31.644044864190249</v>
      </c>
      <c r="AX1066">
        <f t="shared" si="837"/>
        <v>0</v>
      </c>
      <c r="AY1066">
        <f t="shared" si="838"/>
        <v>1</v>
      </c>
      <c r="AZ1066">
        <f t="shared" si="839"/>
        <v>14.384339217632224</v>
      </c>
      <c r="BC1066">
        <v>1059</v>
      </c>
      <c r="BD1066" t="e">
        <v>#N/A</v>
      </c>
      <c r="BE1066" t="e">
        <v>#N/A</v>
      </c>
      <c r="BG1066" t="e">
        <f t="shared" si="840"/>
        <v>#N/A</v>
      </c>
      <c r="BH1066" t="e">
        <f t="shared" si="841"/>
        <v>#N/A</v>
      </c>
      <c r="BI1066" t="e">
        <f t="shared" si="842"/>
        <v>#N/A</v>
      </c>
      <c r="BL1066">
        <v>1059</v>
      </c>
      <c r="BM1066">
        <v>30.686811580205188</v>
      </c>
      <c r="BN1066">
        <v>9.6288234154636534</v>
      </c>
      <c r="BP1066">
        <f t="shared" si="843"/>
        <v>1</v>
      </c>
      <c r="BQ1066">
        <f t="shared" si="844"/>
        <v>0</v>
      </c>
      <c r="BR1066">
        <f t="shared" si="845"/>
        <v>21.057988164741534</v>
      </c>
      <c r="BU1066">
        <v>1059</v>
      </c>
      <c r="BV1066">
        <v>26.540651095453587</v>
      </c>
      <c r="BW1066">
        <v>24.91717761471498</v>
      </c>
      <c r="BY1066">
        <f t="shared" si="846"/>
        <v>1</v>
      </c>
      <c r="BZ1066">
        <f t="shared" si="847"/>
        <v>0</v>
      </c>
      <c r="CA1066">
        <f t="shared" si="848"/>
        <v>1.6234734807386069</v>
      </c>
      <c r="CD1066">
        <v>1059</v>
      </c>
      <c r="CE1066">
        <v>26.816138744630088</v>
      </c>
      <c r="CF1066">
        <v>13.513603391554955</v>
      </c>
      <c r="CH1066">
        <f t="shared" si="849"/>
        <v>1</v>
      </c>
      <c r="CI1066">
        <f t="shared" si="850"/>
        <v>0</v>
      </c>
      <c r="CJ1066">
        <f t="shared" si="851"/>
        <v>13.302535353075132</v>
      </c>
      <c r="CM1066">
        <v>1059</v>
      </c>
      <c r="CN1066">
        <v>21.272675218852573</v>
      </c>
      <c r="CO1066">
        <v>27.999961146769834</v>
      </c>
      <c r="CQ1066">
        <f t="shared" si="852"/>
        <v>0</v>
      </c>
      <c r="CR1066">
        <f t="shared" si="853"/>
        <v>1</v>
      </c>
      <c r="CS1066">
        <f t="shared" si="854"/>
        <v>6.7272859279172614</v>
      </c>
      <c r="CV1066">
        <v>1059</v>
      </c>
      <c r="CW1066">
        <v>19.78528013054769</v>
      </c>
      <c r="CX1066">
        <v>13.714671964960925</v>
      </c>
      <c r="CZ1066">
        <f t="shared" si="855"/>
        <v>1</v>
      </c>
      <c r="DA1066">
        <f t="shared" si="856"/>
        <v>0</v>
      </c>
      <c r="DB1066">
        <f t="shared" si="857"/>
        <v>6.0706081655867656</v>
      </c>
      <c r="DE1066">
        <v>1059</v>
      </c>
      <c r="DF1066">
        <v>12.278309111997157</v>
      </c>
      <c r="DG1066">
        <v>11.317781367617053</v>
      </c>
      <c r="DI1066">
        <f t="shared" si="858"/>
        <v>1</v>
      </c>
      <c r="DJ1066">
        <f t="shared" si="859"/>
        <v>0</v>
      </c>
      <c r="DK1066">
        <f t="shared" si="860"/>
        <v>0.96052774438010324</v>
      </c>
      <c r="DN1066">
        <v>1059</v>
      </c>
      <c r="DO1066">
        <v>23.036827769738526</v>
      </c>
      <c r="DP1066">
        <v>24.315254006609617</v>
      </c>
      <c r="DR1066">
        <f t="shared" si="861"/>
        <v>0</v>
      </c>
      <c r="DS1066">
        <f t="shared" si="862"/>
        <v>1</v>
      </c>
      <c r="DT1066">
        <f t="shared" si="863"/>
        <v>1.2784262368710912</v>
      </c>
      <c r="DW1066">
        <v>1059</v>
      </c>
      <c r="DX1066">
        <v>29.677306482853293</v>
      </c>
      <c r="DY1066">
        <v>14.09682654852452</v>
      </c>
      <c r="EA1066">
        <f t="shared" si="864"/>
        <v>1</v>
      </c>
      <c r="EB1066">
        <f t="shared" si="865"/>
        <v>0</v>
      </c>
      <c r="EC1066">
        <f t="shared" si="866"/>
        <v>15.580479934328773</v>
      </c>
      <c r="EF1066">
        <v>1059</v>
      </c>
      <c r="EG1066">
        <v>22.904171812804485</v>
      </c>
      <c r="EH1066">
        <v>18.961093785660029</v>
      </c>
      <c r="EJ1066">
        <f t="shared" si="867"/>
        <v>1</v>
      </c>
      <c r="EK1066">
        <f t="shared" si="868"/>
        <v>0</v>
      </c>
      <c r="EL1066">
        <f t="shared" si="869"/>
        <v>3.9430780271444554</v>
      </c>
      <c r="EO1066">
        <v>1059</v>
      </c>
      <c r="EP1066">
        <v>23.650401252218913</v>
      </c>
      <c r="EQ1066">
        <v>42.795806565382144</v>
      </c>
      <c r="ES1066">
        <f t="shared" si="870"/>
        <v>0</v>
      </c>
      <c r="ET1066">
        <f t="shared" si="871"/>
        <v>1</v>
      </c>
      <c r="EU1066">
        <f t="shared" si="872"/>
        <v>19.145405313163231</v>
      </c>
    </row>
    <row r="1067" spans="1:151" x14ac:dyDescent="0.25">
      <c r="A1067">
        <v>1060</v>
      </c>
      <c r="B1067">
        <v>17.610648524584221</v>
      </c>
      <c r="C1067">
        <v>17.132386986901537</v>
      </c>
      <c r="E1067">
        <f t="shared" si="822"/>
        <v>1</v>
      </c>
      <c r="F1067">
        <f t="shared" si="824"/>
        <v>0</v>
      </c>
      <c r="G1067">
        <f t="shared" si="823"/>
        <v>0.47826153768268398</v>
      </c>
      <c r="J1067">
        <v>1060</v>
      </c>
      <c r="K1067">
        <v>24.93190028525364</v>
      </c>
      <c r="L1067">
        <v>29.473994332296961</v>
      </c>
      <c r="N1067">
        <f t="shared" si="825"/>
        <v>0</v>
      </c>
      <c r="O1067">
        <f t="shared" si="826"/>
        <v>1</v>
      </c>
      <c r="P1067">
        <f t="shared" si="827"/>
        <v>4.5420940470433209</v>
      </c>
      <c r="S1067">
        <v>1060</v>
      </c>
      <c r="T1067">
        <v>24.481386670970142</v>
      </c>
      <c r="U1067">
        <v>16.483149717231882</v>
      </c>
      <c r="W1067">
        <f t="shared" si="828"/>
        <v>1</v>
      </c>
      <c r="X1067">
        <f t="shared" si="829"/>
        <v>0</v>
      </c>
      <c r="Y1067">
        <f t="shared" si="830"/>
        <v>7.9982369537382603</v>
      </c>
      <c r="AB1067">
        <v>1060</v>
      </c>
      <c r="AC1067">
        <v>26.292426368497829</v>
      </c>
      <c r="AD1067">
        <v>18.645904719378393</v>
      </c>
      <c r="AF1067">
        <f t="shared" si="831"/>
        <v>1</v>
      </c>
      <c r="AG1067">
        <f t="shared" si="832"/>
        <v>0</v>
      </c>
      <c r="AH1067">
        <f t="shared" si="833"/>
        <v>7.6465216491194354</v>
      </c>
      <c r="AK1067">
        <v>1060</v>
      </c>
      <c r="AL1067">
        <v>22.217138645739297</v>
      </c>
      <c r="AM1067">
        <v>22.019226683838959</v>
      </c>
      <c r="AO1067">
        <f t="shared" si="834"/>
        <v>1</v>
      </c>
      <c r="AP1067">
        <f t="shared" si="835"/>
        <v>0</v>
      </c>
      <c r="AQ1067">
        <f t="shared" si="836"/>
        <v>0.19791196190033844</v>
      </c>
      <c r="AT1067">
        <v>1060</v>
      </c>
      <c r="AU1067">
        <v>19.998283713013429</v>
      </c>
      <c r="AV1067">
        <v>10.928355090660773</v>
      </c>
      <c r="AX1067">
        <f t="shared" si="837"/>
        <v>1</v>
      </c>
      <c r="AY1067">
        <f t="shared" si="838"/>
        <v>0</v>
      </c>
      <c r="AZ1067">
        <f t="shared" si="839"/>
        <v>9.0699286223526556</v>
      </c>
      <c r="BC1067">
        <v>1060</v>
      </c>
      <c r="BD1067" t="e">
        <v>#N/A</v>
      </c>
      <c r="BE1067" t="e">
        <v>#N/A</v>
      </c>
      <c r="BG1067" t="e">
        <f t="shared" si="840"/>
        <v>#N/A</v>
      </c>
      <c r="BH1067" t="e">
        <f t="shared" si="841"/>
        <v>#N/A</v>
      </c>
      <c r="BI1067" t="e">
        <f t="shared" si="842"/>
        <v>#N/A</v>
      </c>
      <c r="BL1067">
        <v>1060</v>
      </c>
      <c r="BM1067">
        <v>28.418467126012882</v>
      </c>
      <c r="BN1067">
        <v>13.101180443738041</v>
      </c>
      <c r="BP1067">
        <f t="shared" si="843"/>
        <v>1</v>
      </c>
      <c r="BQ1067">
        <f t="shared" si="844"/>
        <v>0</v>
      </c>
      <c r="BR1067">
        <f t="shared" si="845"/>
        <v>15.31728668227484</v>
      </c>
      <c r="BU1067">
        <v>1060</v>
      </c>
      <c r="BV1067">
        <v>19.522282663870268</v>
      </c>
      <c r="BW1067">
        <v>28.57588097019978</v>
      </c>
      <c r="BY1067">
        <f t="shared" si="846"/>
        <v>0</v>
      </c>
      <c r="BZ1067">
        <f t="shared" si="847"/>
        <v>1</v>
      </c>
      <c r="CA1067">
        <f t="shared" si="848"/>
        <v>9.053598306329512</v>
      </c>
      <c r="CD1067">
        <v>1060</v>
      </c>
      <c r="CE1067">
        <v>20.94100739262549</v>
      </c>
      <c r="CF1067">
        <v>45.79356925561428</v>
      </c>
      <c r="CH1067">
        <f t="shared" si="849"/>
        <v>0</v>
      </c>
      <c r="CI1067">
        <f t="shared" si="850"/>
        <v>1</v>
      </c>
      <c r="CJ1067">
        <f t="shared" si="851"/>
        <v>24.852561862988789</v>
      </c>
      <c r="CM1067">
        <v>1060</v>
      </c>
      <c r="CN1067">
        <v>20.958662736927444</v>
      </c>
      <c r="CO1067">
        <v>10.687850379221242</v>
      </c>
      <c r="CQ1067">
        <f t="shared" si="852"/>
        <v>1</v>
      </c>
      <c r="CR1067">
        <f t="shared" si="853"/>
        <v>0</v>
      </c>
      <c r="CS1067">
        <f t="shared" si="854"/>
        <v>10.270812357706202</v>
      </c>
      <c r="CV1067">
        <v>1060</v>
      </c>
      <c r="CW1067">
        <v>28.607610908290297</v>
      </c>
      <c r="CX1067">
        <v>18.806474575886497</v>
      </c>
      <c r="CZ1067">
        <f t="shared" si="855"/>
        <v>1</v>
      </c>
      <c r="DA1067">
        <f t="shared" si="856"/>
        <v>0</v>
      </c>
      <c r="DB1067">
        <f t="shared" si="857"/>
        <v>9.8011363324038001</v>
      </c>
      <c r="DE1067">
        <v>1060</v>
      </c>
      <c r="DF1067">
        <v>14.826169474280633</v>
      </c>
      <c r="DG1067">
        <v>19.509062426348127</v>
      </c>
      <c r="DI1067">
        <f t="shared" si="858"/>
        <v>0</v>
      </c>
      <c r="DJ1067">
        <f t="shared" si="859"/>
        <v>1</v>
      </c>
      <c r="DK1067">
        <f t="shared" si="860"/>
        <v>4.682892952067494</v>
      </c>
      <c r="DN1067">
        <v>1060</v>
      </c>
      <c r="DO1067">
        <v>23.811637145085086</v>
      </c>
      <c r="DP1067">
        <v>24.040406868936874</v>
      </c>
      <c r="DR1067">
        <f t="shared" si="861"/>
        <v>0</v>
      </c>
      <c r="DS1067">
        <f t="shared" si="862"/>
        <v>1</v>
      </c>
      <c r="DT1067">
        <f t="shared" si="863"/>
        <v>0.22876972385178718</v>
      </c>
      <c r="DW1067">
        <v>1060</v>
      </c>
      <c r="DX1067">
        <v>17.639133528565381</v>
      </c>
      <c r="DY1067">
        <v>22.507407440699531</v>
      </c>
      <c r="EA1067">
        <f t="shared" si="864"/>
        <v>0</v>
      </c>
      <c r="EB1067">
        <f t="shared" si="865"/>
        <v>1</v>
      </c>
      <c r="EC1067">
        <f t="shared" si="866"/>
        <v>4.8682739121341498</v>
      </c>
      <c r="EF1067">
        <v>1060</v>
      </c>
      <c r="EG1067">
        <v>19.041326960317448</v>
      </c>
      <c r="EH1067">
        <v>16.247665833156219</v>
      </c>
      <c r="EJ1067">
        <f t="shared" si="867"/>
        <v>1</v>
      </c>
      <c r="EK1067">
        <f t="shared" si="868"/>
        <v>0</v>
      </c>
      <c r="EL1067">
        <f t="shared" si="869"/>
        <v>2.7936611271612293</v>
      </c>
      <c r="EO1067">
        <v>1060</v>
      </c>
      <c r="EP1067">
        <v>28.520739057160238</v>
      </c>
      <c r="EQ1067">
        <v>27.582600537109595</v>
      </c>
      <c r="ES1067">
        <f t="shared" si="870"/>
        <v>1</v>
      </c>
      <c r="ET1067">
        <f t="shared" si="871"/>
        <v>0</v>
      </c>
      <c r="EU1067">
        <f t="shared" si="872"/>
        <v>0.93813852005064291</v>
      </c>
    </row>
    <row r="1068" spans="1:151" x14ac:dyDescent="0.25">
      <c r="A1068">
        <v>1061</v>
      </c>
      <c r="B1068">
        <v>10.789671556265866</v>
      </c>
      <c r="C1068">
        <v>30.461380665391573</v>
      </c>
      <c r="E1068">
        <f t="shared" ref="E1068:E1131" si="873">IF(B1068&gt;C1068,1,0)</f>
        <v>0</v>
      </c>
      <c r="F1068">
        <f t="shared" si="824"/>
        <v>1</v>
      </c>
      <c r="G1068">
        <f t="shared" ref="G1068:G1131" si="874">IF(B1068&gt;C1068,B1068-C1068,C1068-B1068)</f>
        <v>19.671709109125707</v>
      </c>
      <c r="J1068">
        <v>1061</v>
      </c>
      <c r="K1068">
        <v>8.1547480483244819</v>
      </c>
      <c r="L1068">
        <v>35.047677405931807</v>
      </c>
      <c r="N1068">
        <f t="shared" si="825"/>
        <v>0</v>
      </c>
      <c r="O1068">
        <f t="shared" si="826"/>
        <v>1</v>
      </c>
      <c r="P1068">
        <f t="shared" si="827"/>
        <v>26.892929357607326</v>
      </c>
      <c r="S1068">
        <v>1061</v>
      </c>
      <c r="T1068">
        <v>14.80403653469947</v>
      </c>
      <c r="U1068">
        <v>5.1158559128172705</v>
      </c>
      <c r="W1068">
        <f t="shared" si="828"/>
        <v>1</v>
      </c>
      <c r="X1068">
        <f t="shared" si="829"/>
        <v>0</v>
      </c>
      <c r="Y1068">
        <f t="shared" si="830"/>
        <v>9.6881806218822</v>
      </c>
      <c r="AB1068">
        <v>1061</v>
      </c>
      <c r="AC1068">
        <v>20.86967827687932</v>
      </c>
      <c r="AD1068">
        <v>17.01543329460938</v>
      </c>
      <c r="AF1068">
        <f t="shared" si="831"/>
        <v>1</v>
      </c>
      <c r="AG1068">
        <f t="shared" si="832"/>
        <v>0</v>
      </c>
      <c r="AH1068">
        <f t="shared" si="833"/>
        <v>3.8542449822699396</v>
      </c>
      <c r="AK1068">
        <v>1061</v>
      </c>
      <c r="AL1068">
        <v>27.225677435625514</v>
      </c>
      <c r="AM1068">
        <v>30.654504200368365</v>
      </c>
      <c r="AO1068">
        <f t="shared" si="834"/>
        <v>0</v>
      </c>
      <c r="AP1068">
        <f t="shared" si="835"/>
        <v>1</v>
      </c>
      <c r="AQ1068">
        <f t="shared" si="836"/>
        <v>3.4288267647428512</v>
      </c>
      <c r="AT1068">
        <v>1061</v>
      </c>
      <c r="AU1068">
        <v>14.580123599044427</v>
      </c>
      <c r="AV1068">
        <v>12.178448772517951</v>
      </c>
      <c r="AX1068">
        <f t="shared" si="837"/>
        <v>1</v>
      </c>
      <c r="AY1068">
        <f t="shared" si="838"/>
        <v>0</v>
      </c>
      <c r="AZ1068">
        <f t="shared" si="839"/>
        <v>2.4016748265264756</v>
      </c>
      <c r="BC1068">
        <v>1061</v>
      </c>
      <c r="BD1068" t="e">
        <v>#N/A</v>
      </c>
      <c r="BE1068" t="e">
        <v>#N/A</v>
      </c>
      <c r="BG1068" t="e">
        <f t="shared" si="840"/>
        <v>#N/A</v>
      </c>
      <c r="BH1068" t="e">
        <f t="shared" si="841"/>
        <v>#N/A</v>
      </c>
      <c r="BI1068" t="e">
        <f t="shared" si="842"/>
        <v>#N/A</v>
      </c>
      <c r="BL1068">
        <v>1061</v>
      </c>
      <c r="BM1068">
        <v>23.697791093560813</v>
      </c>
      <c r="BN1068">
        <v>11.793341318564336</v>
      </c>
      <c r="BP1068">
        <f t="shared" si="843"/>
        <v>1</v>
      </c>
      <c r="BQ1068">
        <f t="shared" si="844"/>
        <v>0</v>
      </c>
      <c r="BR1068">
        <f t="shared" si="845"/>
        <v>11.904449774996477</v>
      </c>
      <c r="BU1068">
        <v>1061</v>
      </c>
      <c r="BV1068">
        <v>14.807019900183555</v>
      </c>
      <c r="BW1068">
        <v>31.571466062747518</v>
      </c>
      <c r="BY1068">
        <f t="shared" si="846"/>
        <v>0</v>
      </c>
      <c r="BZ1068">
        <f t="shared" si="847"/>
        <v>1</v>
      </c>
      <c r="CA1068">
        <f t="shared" si="848"/>
        <v>16.764446162563964</v>
      </c>
      <c r="CD1068">
        <v>1061</v>
      </c>
      <c r="CE1068">
        <v>23.111199482485777</v>
      </c>
      <c r="CF1068">
        <v>43.6162881838967</v>
      </c>
      <c r="CH1068">
        <f t="shared" si="849"/>
        <v>0</v>
      </c>
      <c r="CI1068">
        <f t="shared" si="850"/>
        <v>1</v>
      </c>
      <c r="CJ1068">
        <f t="shared" si="851"/>
        <v>20.505088701410923</v>
      </c>
      <c r="CM1068">
        <v>1061</v>
      </c>
      <c r="CN1068">
        <v>18.295852429258595</v>
      </c>
      <c r="CO1068">
        <v>31.477315527300696</v>
      </c>
      <c r="CQ1068">
        <f t="shared" si="852"/>
        <v>0</v>
      </c>
      <c r="CR1068">
        <f t="shared" si="853"/>
        <v>1</v>
      </c>
      <c r="CS1068">
        <f t="shared" si="854"/>
        <v>13.181463098042101</v>
      </c>
      <c r="CV1068">
        <v>1061</v>
      </c>
      <c r="CW1068">
        <v>19.459226242448537</v>
      </c>
      <c r="CX1068">
        <v>18.694678846243459</v>
      </c>
      <c r="CZ1068">
        <f t="shared" si="855"/>
        <v>1</v>
      </c>
      <c r="DA1068">
        <f t="shared" si="856"/>
        <v>0</v>
      </c>
      <c r="DB1068">
        <f t="shared" si="857"/>
        <v>0.76454739620507794</v>
      </c>
      <c r="DE1068">
        <v>1061</v>
      </c>
      <c r="DF1068">
        <v>14.946560754041172</v>
      </c>
      <c r="DG1068">
        <v>25.636230224760943</v>
      </c>
      <c r="DI1068">
        <f t="shared" si="858"/>
        <v>0</v>
      </c>
      <c r="DJ1068">
        <f t="shared" si="859"/>
        <v>1</v>
      </c>
      <c r="DK1068">
        <f t="shared" si="860"/>
        <v>10.689669470719771</v>
      </c>
      <c r="DN1068">
        <v>1061</v>
      </c>
      <c r="DO1068">
        <v>20.600195964006584</v>
      </c>
      <c r="DP1068">
        <v>27.847690686027519</v>
      </c>
      <c r="DR1068">
        <f t="shared" si="861"/>
        <v>0</v>
      </c>
      <c r="DS1068">
        <f t="shared" si="862"/>
        <v>1</v>
      </c>
      <c r="DT1068">
        <f t="shared" si="863"/>
        <v>7.2474947220209351</v>
      </c>
      <c r="DW1068">
        <v>1061</v>
      </c>
      <c r="DX1068">
        <v>20.469763673857635</v>
      </c>
      <c r="DY1068">
        <v>21.933413906892437</v>
      </c>
      <c r="EA1068">
        <f t="shared" si="864"/>
        <v>0</v>
      </c>
      <c r="EB1068">
        <f t="shared" si="865"/>
        <v>1</v>
      </c>
      <c r="EC1068">
        <f t="shared" si="866"/>
        <v>1.4636502330348016</v>
      </c>
      <c r="EF1068">
        <v>1061</v>
      </c>
      <c r="EG1068">
        <v>21.603443176431565</v>
      </c>
      <c r="EH1068">
        <v>9.6881608183866899</v>
      </c>
      <c r="EJ1068">
        <f t="shared" si="867"/>
        <v>1</v>
      </c>
      <c r="EK1068">
        <f t="shared" si="868"/>
        <v>0</v>
      </c>
      <c r="EL1068">
        <f t="shared" si="869"/>
        <v>11.915282358044875</v>
      </c>
      <c r="EO1068">
        <v>1061</v>
      </c>
      <c r="EP1068">
        <v>24.148466857139326</v>
      </c>
      <c r="EQ1068">
        <v>33.871633656680487</v>
      </c>
      <c r="ES1068">
        <f t="shared" si="870"/>
        <v>0</v>
      </c>
      <c r="ET1068">
        <f t="shared" si="871"/>
        <v>1</v>
      </c>
      <c r="EU1068">
        <f t="shared" si="872"/>
        <v>9.7231667995411613</v>
      </c>
    </row>
    <row r="1069" spans="1:151" x14ac:dyDescent="0.25">
      <c r="A1069">
        <v>1062</v>
      </c>
      <c r="B1069">
        <v>11.403643998659588</v>
      </c>
      <c r="C1069">
        <v>38.927166307070806</v>
      </c>
      <c r="E1069">
        <f t="shared" si="873"/>
        <v>0</v>
      </c>
      <c r="F1069">
        <f t="shared" si="824"/>
        <v>1</v>
      </c>
      <c r="G1069">
        <f t="shared" si="874"/>
        <v>27.523522308411216</v>
      </c>
      <c r="J1069">
        <v>1062</v>
      </c>
      <c r="K1069">
        <v>27.472670715833949</v>
      </c>
      <c r="L1069">
        <v>42.621915211424579</v>
      </c>
      <c r="N1069">
        <f t="shared" si="825"/>
        <v>0</v>
      </c>
      <c r="O1069">
        <f t="shared" si="826"/>
        <v>1</v>
      </c>
      <c r="P1069">
        <f t="shared" si="827"/>
        <v>15.149244495590629</v>
      </c>
      <c r="S1069">
        <v>1062</v>
      </c>
      <c r="T1069">
        <v>15.46885115110539</v>
      </c>
      <c r="U1069">
        <v>22.583502503193476</v>
      </c>
      <c r="W1069">
        <f t="shared" si="828"/>
        <v>0</v>
      </c>
      <c r="X1069">
        <f t="shared" si="829"/>
        <v>1</v>
      </c>
      <c r="Y1069">
        <f t="shared" si="830"/>
        <v>7.1146513520880852</v>
      </c>
      <c r="AB1069">
        <v>1062</v>
      </c>
      <c r="AC1069">
        <v>22.243225119230132</v>
      </c>
      <c r="AD1069">
        <v>19.303601802097003</v>
      </c>
      <c r="AF1069">
        <f t="shared" si="831"/>
        <v>1</v>
      </c>
      <c r="AG1069">
        <f t="shared" si="832"/>
        <v>0</v>
      </c>
      <c r="AH1069">
        <f t="shared" si="833"/>
        <v>2.9396233171331296</v>
      </c>
      <c r="AK1069">
        <v>1062</v>
      </c>
      <c r="AL1069">
        <v>16.735341322657284</v>
      </c>
      <c r="AM1069">
        <v>36.633636430403854</v>
      </c>
      <c r="AO1069">
        <f t="shared" si="834"/>
        <v>0</v>
      </c>
      <c r="AP1069">
        <f t="shared" si="835"/>
        <v>1</v>
      </c>
      <c r="AQ1069">
        <f t="shared" si="836"/>
        <v>19.89829510774657</v>
      </c>
      <c r="AT1069">
        <v>1062</v>
      </c>
      <c r="AU1069">
        <v>18.129605256021609</v>
      </c>
      <c r="AV1069">
        <v>30.858780726492391</v>
      </c>
      <c r="AX1069">
        <f t="shared" si="837"/>
        <v>0</v>
      </c>
      <c r="AY1069">
        <f t="shared" si="838"/>
        <v>1</v>
      </c>
      <c r="AZ1069">
        <f t="shared" si="839"/>
        <v>12.729175470470782</v>
      </c>
      <c r="BC1069">
        <v>1062</v>
      </c>
      <c r="BD1069" t="e">
        <v>#N/A</v>
      </c>
      <c r="BE1069" t="e">
        <v>#N/A</v>
      </c>
      <c r="BG1069" t="e">
        <f t="shared" si="840"/>
        <v>#N/A</v>
      </c>
      <c r="BH1069" t="e">
        <f t="shared" si="841"/>
        <v>#N/A</v>
      </c>
      <c r="BI1069" t="e">
        <f t="shared" si="842"/>
        <v>#N/A</v>
      </c>
      <c r="BL1069">
        <v>1062</v>
      </c>
      <c r="BM1069">
        <v>24.784136062432829</v>
      </c>
      <c r="BN1069">
        <v>10.296236104776421</v>
      </c>
      <c r="BP1069">
        <f t="shared" si="843"/>
        <v>1</v>
      </c>
      <c r="BQ1069">
        <f t="shared" si="844"/>
        <v>0</v>
      </c>
      <c r="BR1069">
        <f t="shared" si="845"/>
        <v>14.487899957656408</v>
      </c>
      <c r="BU1069">
        <v>1062</v>
      </c>
      <c r="BV1069">
        <v>31.581420201799816</v>
      </c>
      <c r="BW1069">
        <v>27.064790420268046</v>
      </c>
      <c r="BY1069">
        <f t="shared" si="846"/>
        <v>1</v>
      </c>
      <c r="BZ1069">
        <f t="shared" si="847"/>
        <v>0</v>
      </c>
      <c r="CA1069">
        <f t="shared" si="848"/>
        <v>4.5166297815317691</v>
      </c>
      <c r="CD1069">
        <v>1062</v>
      </c>
      <c r="CE1069">
        <v>21.605870002654463</v>
      </c>
      <c r="CF1069">
        <v>46.87001043096538</v>
      </c>
      <c r="CH1069">
        <f t="shared" si="849"/>
        <v>0</v>
      </c>
      <c r="CI1069">
        <f t="shared" si="850"/>
        <v>1</v>
      </c>
      <c r="CJ1069">
        <f t="shared" si="851"/>
        <v>25.264140428310917</v>
      </c>
      <c r="CM1069">
        <v>1062</v>
      </c>
      <c r="CN1069">
        <v>18.369779250912863</v>
      </c>
      <c r="CO1069">
        <v>29.232744783517546</v>
      </c>
      <c r="CQ1069">
        <f t="shared" si="852"/>
        <v>0</v>
      </c>
      <c r="CR1069">
        <f t="shared" si="853"/>
        <v>1</v>
      </c>
      <c r="CS1069">
        <f t="shared" si="854"/>
        <v>10.862965532604683</v>
      </c>
      <c r="CV1069">
        <v>1062</v>
      </c>
      <c r="CW1069">
        <v>23.652690800617265</v>
      </c>
      <c r="CX1069">
        <v>14.649908356904064</v>
      </c>
      <c r="CZ1069">
        <f t="shared" si="855"/>
        <v>1</v>
      </c>
      <c r="DA1069">
        <f t="shared" si="856"/>
        <v>0</v>
      </c>
      <c r="DB1069">
        <f t="shared" si="857"/>
        <v>9.0027824437132011</v>
      </c>
      <c r="DE1069">
        <v>1062</v>
      </c>
      <c r="DF1069">
        <v>14.313183403102922</v>
      </c>
      <c r="DG1069">
        <v>25.026409233871263</v>
      </c>
      <c r="DI1069">
        <f t="shared" si="858"/>
        <v>0</v>
      </c>
      <c r="DJ1069">
        <f t="shared" si="859"/>
        <v>1</v>
      </c>
      <c r="DK1069">
        <f t="shared" si="860"/>
        <v>10.713225830768341</v>
      </c>
      <c r="DN1069">
        <v>1062</v>
      </c>
      <c r="DO1069">
        <v>19.472036073067802</v>
      </c>
      <c r="DP1069">
        <v>38.065484048891591</v>
      </c>
      <c r="DR1069">
        <f t="shared" si="861"/>
        <v>0</v>
      </c>
      <c r="DS1069">
        <f t="shared" si="862"/>
        <v>1</v>
      </c>
      <c r="DT1069">
        <f t="shared" si="863"/>
        <v>18.593447975823789</v>
      </c>
      <c r="DW1069">
        <v>1062</v>
      </c>
      <c r="DX1069">
        <v>12.183206760061417</v>
      </c>
      <c r="DY1069">
        <v>16.56681069330001</v>
      </c>
      <c r="EA1069">
        <f t="shared" si="864"/>
        <v>0</v>
      </c>
      <c r="EB1069">
        <f t="shared" si="865"/>
        <v>1</v>
      </c>
      <c r="EC1069">
        <f t="shared" si="866"/>
        <v>4.383603933238593</v>
      </c>
      <c r="EF1069">
        <v>1062</v>
      </c>
      <c r="EG1069">
        <v>22.420567630188966</v>
      </c>
      <c r="EH1069">
        <v>13.182276953432492</v>
      </c>
      <c r="EJ1069">
        <f t="shared" si="867"/>
        <v>1</v>
      </c>
      <c r="EK1069">
        <f t="shared" si="868"/>
        <v>0</v>
      </c>
      <c r="EL1069">
        <f t="shared" si="869"/>
        <v>9.2382906767564741</v>
      </c>
      <c r="EO1069">
        <v>1062</v>
      </c>
      <c r="EP1069">
        <v>21.115003547107886</v>
      </c>
      <c r="EQ1069">
        <v>37.724176088639894</v>
      </c>
      <c r="ES1069">
        <f t="shared" si="870"/>
        <v>0</v>
      </c>
      <c r="ET1069">
        <f t="shared" si="871"/>
        <v>1</v>
      </c>
      <c r="EU1069">
        <f t="shared" si="872"/>
        <v>16.609172541532008</v>
      </c>
    </row>
    <row r="1070" spans="1:151" x14ac:dyDescent="0.25">
      <c r="A1070">
        <v>1063</v>
      </c>
      <c r="B1070">
        <v>9.7260497031710482</v>
      </c>
      <c r="C1070">
        <v>49.866545442488679</v>
      </c>
      <c r="E1070">
        <f t="shared" si="873"/>
        <v>0</v>
      </c>
      <c r="F1070">
        <f t="shared" si="824"/>
        <v>1</v>
      </c>
      <c r="G1070">
        <f t="shared" si="874"/>
        <v>40.140495739317629</v>
      </c>
      <c r="J1070">
        <v>1063</v>
      </c>
      <c r="K1070">
        <v>17.368359222113803</v>
      </c>
      <c r="L1070">
        <v>31.147845497264729</v>
      </c>
      <c r="N1070">
        <f t="shared" si="825"/>
        <v>0</v>
      </c>
      <c r="O1070">
        <f t="shared" si="826"/>
        <v>1</v>
      </c>
      <c r="P1070">
        <f t="shared" si="827"/>
        <v>13.779486275150926</v>
      </c>
      <c r="S1070">
        <v>1063</v>
      </c>
      <c r="T1070">
        <v>17.069688202548747</v>
      </c>
      <c r="U1070">
        <v>17.152991133131778</v>
      </c>
      <c r="W1070">
        <f t="shared" si="828"/>
        <v>0</v>
      </c>
      <c r="X1070">
        <f t="shared" si="829"/>
        <v>1</v>
      </c>
      <c r="Y1070">
        <f t="shared" si="830"/>
        <v>8.3302930583030843E-2</v>
      </c>
      <c r="AB1070">
        <v>1063</v>
      </c>
      <c r="AC1070">
        <v>13.843721234167855</v>
      </c>
      <c r="AD1070">
        <v>17.88497649114451</v>
      </c>
      <c r="AF1070">
        <f t="shared" si="831"/>
        <v>0</v>
      </c>
      <c r="AG1070">
        <f t="shared" si="832"/>
        <v>1</v>
      </c>
      <c r="AH1070">
        <f t="shared" si="833"/>
        <v>4.0412552569766547</v>
      </c>
      <c r="AK1070">
        <v>1063</v>
      </c>
      <c r="AL1070">
        <v>21.094223309630124</v>
      </c>
      <c r="AM1070">
        <v>14.234653283055007</v>
      </c>
      <c r="AO1070">
        <f t="shared" si="834"/>
        <v>1</v>
      </c>
      <c r="AP1070">
        <f t="shared" si="835"/>
        <v>0</v>
      </c>
      <c r="AQ1070">
        <f t="shared" si="836"/>
        <v>6.8595700265751169</v>
      </c>
      <c r="AT1070">
        <v>1063</v>
      </c>
      <c r="AU1070">
        <v>15.92002239296731</v>
      </c>
      <c r="AV1070">
        <v>27.079213453803177</v>
      </c>
      <c r="AX1070">
        <f t="shared" si="837"/>
        <v>0</v>
      </c>
      <c r="AY1070">
        <f t="shared" si="838"/>
        <v>1</v>
      </c>
      <c r="AZ1070">
        <f t="shared" si="839"/>
        <v>11.159191060835868</v>
      </c>
      <c r="BC1070">
        <v>1063</v>
      </c>
      <c r="BD1070" t="e">
        <v>#N/A</v>
      </c>
      <c r="BE1070" t="e">
        <v>#N/A</v>
      </c>
      <c r="BG1070" t="e">
        <f t="shared" si="840"/>
        <v>#N/A</v>
      </c>
      <c r="BH1070" t="e">
        <f t="shared" si="841"/>
        <v>#N/A</v>
      </c>
      <c r="BI1070" t="e">
        <f t="shared" si="842"/>
        <v>#N/A</v>
      </c>
      <c r="BL1070">
        <v>1063</v>
      </c>
      <c r="BM1070">
        <v>17.654913284252892</v>
      </c>
      <c r="BN1070">
        <v>10.754612734545397</v>
      </c>
      <c r="BP1070">
        <f t="shared" si="843"/>
        <v>1</v>
      </c>
      <c r="BQ1070">
        <f t="shared" si="844"/>
        <v>0</v>
      </c>
      <c r="BR1070">
        <f t="shared" si="845"/>
        <v>6.9003005497074952</v>
      </c>
      <c r="BU1070">
        <v>1063</v>
      </c>
      <c r="BV1070">
        <v>21.662809363198971</v>
      </c>
      <c r="BW1070">
        <v>22.001598081514405</v>
      </c>
      <c r="BY1070">
        <f t="shared" si="846"/>
        <v>0</v>
      </c>
      <c r="BZ1070">
        <f t="shared" si="847"/>
        <v>1</v>
      </c>
      <c r="CA1070">
        <f t="shared" si="848"/>
        <v>0.33878871831543478</v>
      </c>
      <c r="CD1070">
        <v>1063</v>
      </c>
      <c r="CE1070">
        <v>22.392192287622443</v>
      </c>
      <c r="CF1070">
        <v>16.711369557317148</v>
      </c>
      <c r="CH1070">
        <f t="shared" si="849"/>
        <v>1</v>
      </c>
      <c r="CI1070">
        <f t="shared" si="850"/>
        <v>0</v>
      </c>
      <c r="CJ1070">
        <f t="shared" si="851"/>
        <v>5.6808227303052945</v>
      </c>
      <c r="CM1070">
        <v>1063</v>
      </c>
      <c r="CN1070">
        <v>22.714436421838712</v>
      </c>
      <c r="CO1070">
        <v>27.460628293740022</v>
      </c>
      <c r="CQ1070">
        <f t="shared" si="852"/>
        <v>0</v>
      </c>
      <c r="CR1070">
        <f t="shared" si="853"/>
        <v>1</v>
      </c>
      <c r="CS1070">
        <f t="shared" si="854"/>
        <v>4.7461918719013099</v>
      </c>
      <c r="CV1070">
        <v>1063</v>
      </c>
      <c r="CW1070">
        <v>18.679679234256952</v>
      </c>
      <c r="CX1070">
        <v>14.926959741908076</v>
      </c>
      <c r="CZ1070">
        <f t="shared" si="855"/>
        <v>1</v>
      </c>
      <c r="DA1070">
        <f t="shared" si="856"/>
        <v>0</v>
      </c>
      <c r="DB1070">
        <f t="shared" si="857"/>
        <v>3.7527194923488754</v>
      </c>
      <c r="DE1070">
        <v>1063</v>
      </c>
      <c r="DF1070">
        <v>16.975630802478921</v>
      </c>
      <c r="DG1070">
        <v>28.655777594976986</v>
      </c>
      <c r="DI1070">
        <f t="shared" si="858"/>
        <v>0</v>
      </c>
      <c r="DJ1070">
        <f t="shared" si="859"/>
        <v>1</v>
      </c>
      <c r="DK1070">
        <f t="shared" si="860"/>
        <v>11.680146792498064</v>
      </c>
      <c r="DN1070">
        <v>1063</v>
      </c>
      <c r="DO1070">
        <v>26.890495731584434</v>
      </c>
      <c r="DP1070">
        <v>19.266751892611484</v>
      </c>
      <c r="DR1070">
        <f t="shared" si="861"/>
        <v>1</v>
      </c>
      <c r="DS1070">
        <f t="shared" si="862"/>
        <v>0</v>
      </c>
      <c r="DT1070">
        <f t="shared" si="863"/>
        <v>7.623743838972949</v>
      </c>
      <c r="DW1070">
        <v>1063</v>
      </c>
      <c r="DX1070">
        <v>8.6770328864292665</v>
      </c>
      <c r="DY1070">
        <v>25.263122594241324</v>
      </c>
      <c r="EA1070">
        <f t="shared" si="864"/>
        <v>0</v>
      </c>
      <c r="EB1070">
        <f t="shared" si="865"/>
        <v>1</v>
      </c>
      <c r="EC1070">
        <f t="shared" si="866"/>
        <v>16.586089707812057</v>
      </c>
      <c r="EF1070">
        <v>1063</v>
      </c>
      <c r="EG1070">
        <v>24.064467412596528</v>
      </c>
      <c r="EH1070">
        <v>19.012979476045075</v>
      </c>
      <c r="EJ1070">
        <f t="shared" si="867"/>
        <v>1</v>
      </c>
      <c r="EK1070">
        <f t="shared" si="868"/>
        <v>0</v>
      </c>
      <c r="EL1070">
        <f t="shared" si="869"/>
        <v>5.0514879365514531</v>
      </c>
      <c r="EO1070">
        <v>1063</v>
      </c>
      <c r="EP1070">
        <v>22.156621397090884</v>
      </c>
      <c r="EQ1070">
        <v>26.799401681131286</v>
      </c>
      <c r="ES1070">
        <f t="shared" si="870"/>
        <v>0</v>
      </c>
      <c r="ET1070">
        <f t="shared" si="871"/>
        <v>1</v>
      </c>
      <c r="EU1070">
        <f t="shared" si="872"/>
        <v>4.642780284040402</v>
      </c>
    </row>
    <row r="1071" spans="1:151" x14ac:dyDescent="0.25">
      <c r="A1071">
        <v>1064</v>
      </c>
      <c r="B1071">
        <v>12.179226455494256</v>
      </c>
      <c r="C1071">
        <v>37.565795182481764</v>
      </c>
      <c r="E1071">
        <f t="shared" si="873"/>
        <v>0</v>
      </c>
      <c r="F1071">
        <f t="shared" si="824"/>
        <v>1</v>
      </c>
      <c r="G1071">
        <f t="shared" si="874"/>
        <v>25.386568726987509</v>
      </c>
      <c r="J1071">
        <v>1064</v>
      </c>
      <c r="K1071">
        <v>35.318051055376522</v>
      </c>
      <c r="L1071">
        <v>16.721942917128249</v>
      </c>
      <c r="N1071">
        <f t="shared" si="825"/>
        <v>1</v>
      </c>
      <c r="O1071">
        <f t="shared" si="826"/>
        <v>0</v>
      </c>
      <c r="P1071">
        <f t="shared" si="827"/>
        <v>18.596108138248272</v>
      </c>
      <c r="S1071">
        <v>1064</v>
      </c>
      <c r="T1071">
        <v>15.131689808051519</v>
      </c>
      <c r="U1071">
        <v>20.401062490116665</v>
      </c>
      <c r="W1071">
        <f t="shared" si="828"/>
        <v>0</v>
      </c>
      <c r="X1071">
        <f t="shared" si="829"/>
        <v>1</v>
      </c>
      <c r="Y1071">
        <f t="shared" si="830"/>
        <v>5.2693726820651463</v>
      </c>
      <c r="AB1071">
        <v>1064</v>
      </c>
      <c r="AC1071">
        <v>14.227617862369968</v>
      </c>
      <c r="AD1071">
        <v>16.798195024298199</v>
      </c>
      <c r="AF1071">
        <f t="shared" si="831"/>
        <v>0</v>
      </c>
      <c r="AG1071">
        <f t="shared" si="832"/>
        <v>1</v>
      </c>
      <c r="AH1071">
        <f t="shared" si="833"/>
        <v>2.5705771619282309</v>
      </c>
      <c r="AK1071">
        <v>1064</v>
      </c>
      <c r="AL1071">
        <v>25.681244122556194</v>
      </c>
      <c r="AM1071">
        <v>37.673509587120087</v>
      </c>
      <c r="AO1071">
        <f t="shared" si="834"/>
        <v>0</v>
      </c>
      <c r="AP1071">
        <f t="shared" si="835"/>
        <v>1</v>
      </c>
      <c r="AQ1071">
        <f t="shared" si="836"/>
        <v>11.992265464563893</v>
      </c>
      <c r="AT1071">
        <v>1064</v>
      </c>
      <c r="AU1071">
        <v>13.430578816359015</v>
      </c>
      <c r="AV1071">
        <v>21.327640024373103</v>
      </c>
      <c r="AX1071">
        <f t="shared" si="837"/>
        <v>0</v>
      </c>
      <c r="AY1071">
        <f t="shared" si="838"/>
        <v>1</v>
      </c>
      <c r="AZ1071">
        <f t="shared" si="839"/>
        <v>7.8970612080140885</v>
      </c>
      <c r="BC1071">
        <v>1064</v>
      </c>
      <c r="BD1071" t="e">
        <v>#N/A</v>
      </c>
      <c r="BE1071" t="e">
        <v>#N/A</v>
      </c>
      <c r="BG1071" t="e">
        <f t="shared" si="840"/>
        <v>#N/A</v>
      </c>
      <c r="BH1071" t="e">
        <f t="shared" si="841"/>
        <v>#N/A</v>
      </c>
      <c r="BI1071" t="e">
        <f t="shared" si="842"/>
        <v>#N/A</v>
      </c>
      <c r="BL1071">
        <v>1064</v>
      </c>
      <c r="BM1071">
        <v>18.183898336020395</v>
      </c>
      <c r="BN1071">
        <v>9.785236149745419</v>
      </c>
      <c r="BP1071">
        <f t="shared" si="843"/>
        <v>1</v>
      </c>
      <c r="BQ1071">
        <f t="shared" si="844"/>
        <v>0</v>
      </c>
      <c r="BR1071">
        <f t="shared" si="845"/>
        <v>8.3986621862749757</v>
      </c>
      <c r="BU1071">
        <v>1064</v>
      </c>
      <c r="BV1071">
        <v>24.923493108914329</v>
      </c>
      <c r="BW1071">
        <v>22.896041849539955</v>
      </c>
      <c r="BY1071">
        <f t="shared" si="846"/>
        <v>1</v>
      </c>
      <c r="BZ1071">
        <f t="shared" si="847"/>
        <v>0</v>
      </c>
      <c r="CA1071">
        <f t="shared" si="848"/>
        <v>2.0274512593743736</v>
      </c>
      <c r="CD1071">
        <v>1064</v>
      </c>
      <c r="CE1071">
        <v>29.25234042421328</v>
      </c>
      <c r="CF1071">
        <v>39.15035154728524</v>
      </c>
      <c r="CH1071">
        <f t="shared" si="849"/>
        <v>0</v>
      </c>
      <c r="CI1071">
        <f t="shared" si="850"/>
        <v>1</v>
      </c>
      <c r="CJ1071">
        <f t="shared" si="851"/>
        <v>9.8980111230719601</v>
      </c>
      <c r="CM1071">
        <v>1064</v>
      </c>
      <c r="CN1071">
        <v>21.29367278260348</v>
      </c>
      <c r="CO1071">
        <v>21.187229217547948</v>
      </c>
      <c r="CQ1071">
        <f t="shared" si="852"/>
        <v>1</v>
      </c>
      <c r="CR1071">
        <f t="shared" si="853"/>
        <v>0</v>
      </c>
      <c r="CS1071">
        <f t="shared" si="854"/>
        <v>0.10644356505553176</v>
      </c>
      <c r="CV1071">
        <v>1064</v>
      </c>
      <c r="CW1071">
        <v>27.045877666317246</v>
      </c>
      <c r="CX1071">
        <v>20.567534904418125</v>
      </c>
      <c r="CZ1071">
        <f t="shared" si="855"/>
        <v>1</v>
      </c>
      <c r="DA1071">
        <f t="shared" si="856"/>
        <v>0</v>
      </c>
      <c r="DB1071">
        <f t="shared" si="857"/>
        <v>6.4783427618991212</v>
      </c>
      <c r="DE1071">
        <v>1064</v>
      </c>
      <c r="DF1071">
        <v>19.985630407505568</v>
      </c>
      <c r="DG1071">
        <v>28.402748723155845</v>
      </c>
      <c r="DI1071">
        <f t="shared" si="858"/>
        <v>0</v>
      </c>
      <c r="DJ1071">
        <f t="shared" si="859"/>
        <v>1</v>
      </c>
      <c r="DK1071">
        <f t="shared" si="860"/>
        <v>8.4171183156502778</v>
      </c>
      <c r="DN1071">
        <v>1064</v>
      </c>
      <c r="DO1071">
        <v>21.199380577940499</v>
      </c>
      <c r="DP1071">
        <v>31.283152176977357</v>
      </c>
      <c r="DR1071">
        <f t="shared" si="861"/>
        <v>0</v>
      </c>
      <c r="DS1071">
        <f t="shared" si="862"/>
        <v>1</v>
      </c>
      <c r="DT1071">
        <f t="shared" si="863"/>
        <v>10.083771599036858</v>
      </c>
      <c r="DW1071">
        <v>1064</v>
      </c>
      <c r="DX1071">
        <v>16.41799698190222</v>
      </c>
      <c r="DY1071">
        <v>19.976283826757378</v>
      </c>
      <c r="EA1071">
        <f t="shared" si="864"/>
        <v>0</v>
      </c>
      <c r="EB1071">
        <f t="shared" si="865"/>
        <v>1</v>
      </c>
      <c r="EC1071">
        <f t="shared" si="866"/>
        <v>3.5582868448551572</v>
      </c>
      <c r="EF1071">
        <v>1064</v>
      </c>
      <c r="EG1071">
        <v>16.879998001226831</v>
      </c>
      <c r="EH1071">
        <v>17.410636778112057</v>
      </c>
      <c r="EJ1071">
        <f t="shared" si="867"/>
        <v>0</v>
      </c>
      <c r="EK1071">
        <f t="shared" si="868"/>
        <v>1</v>
      </c>
      <c r="EL1071">
        <f t="shared" si="869"/>
        <v>0.53063877688522609</v>
      </c>
      <c r="EO1071">
        <v>1064</v>
      </c>
      <c r="EP1071">
        <v>17.50238688042689</v>
      </c>
      <c r="EQ1071">
        <v>30.753057681995976</v>
      </c>
      <c r="ES1071">
        <f t="shared" si="870"/>
        <v>0</v>
      </c>
      <c r="ET1071">
        <f t="shared" si="871"/>
        <v>1</v>
      </c>
      <c r="EU1071">
        <f t="shared" si="872"/>
        <v>13.250670801569086</v>
      </c>
    </row>
    <row r="1072" spans="1:151" x14ac:dyDescent="0.25">
      <c r="A1072">
        <v>1065</v>
      </c>
      <c r="B1072">
        <v>14.571386950562962</v>
      </c>
      <c r="C1072">
        <v>26.032347137758521</v>
      </c>
      <c r="E1072">
        <f t="shared" si="873"/>
        <v>0</v>
      </c>
      <c r="F1072">
        <f t="shared" si="824"/>
        <v>1</v>
      </c>
      <c r="G1072">
        <f t="shared" si="874"/>
        <v>11.460960187195559</v>
      </c>
      <c r="J1072">
        <v>1065</v>
      </c>
      <c r="K1072">
        <v>20.930356292044937</v>
      </c>
      <c r="L1072">
        <v>24.298661928230878</v>
      </c>
      <c r="N1072">
        <f t="shared" si="825"/>
        <v>0</v>
      </c>
      <c r="O1072">
        <f t="shared" si="826"/>
        <v>1</v>
      </c>
      <c r="P1072">
        <f t="shared" si="827"/>
        <v>3.3683056361859407</v>
      </c>
      <c r="S1072">
        <v>1065</v>
      </c>
      <c r="T1072">
        <v>14.15650539328297</v>
      </c>
      <c r="U1072">
        <v>38.116665480620426</v>
      </c>
      <c r="W1072">
        <f t="shared" si="828"/>
        <v>0</v>
      </c>
      <c r="X1072">
        <f t="shared" si="829"/>
        <v>1</v>
      </c>
      <c r="Y1072">
        <f t="shared" si="830"/>
        <v>23.960160087337457</v>
      </c>
      <c r="AB1072">
        <v>1065</v>
      </c>
      <c r="AC1072">
        <v>30.570876465810944</v>
      </c>
      <c r="AD1072">
        <v>19.157380026744349</v>
      </c>
      <c r="AF1072">
        <f t="shared" si="831"/>
        <v>1</v>
      </c>
      <c r="AG1072">
        <f t="shared" si="832"/>
        <v>0</v>
      </c>
      <c r="AH1072">
        <f t="shared" si="833"/>
        <v>11.413496439066595</v>
      </c>
      <c r="AK1072">
        <v>1065</v>
      </c>
      <c r="AL1072">
        <v>26.382967283293755</v>
      </c>
      <c r="AM1072">
        <v>30.206082421846009</v>
      </c>
      <c r="AO1072">
        <f t="shared" si="834"/>
        <v>0</v>
      </c>
      <c r="AP1072">
        <f t="shared" si="835"/>
        <v>1</v>
      </c>
      <c r="AQ1072">
        <f t="shared" si="836"/>
        <v>3.8231151385522537</v>
      </c>
      <c r="AT1072">
        <v>1065</v>
      </c>
      <c r="AU1072">
        <v>21.516455626999626</v>
      </c>
      <c r="AV1072">
        <v>14.986783392639346</v>
      </c>
      <c r="AX1072">
        <f t="shared" si="837"/>
        <v>1</v>
      </c>
      <c r="AY1072">
        <f t="shared" si="838"/>
        <v>0</v>
      </c>
      <c r="AZ1072">
        <f t="shared" si="839"/>
        <v>6.5296722343602802</v>
      </c>
      <c r="BC1072">
        <v>1065</v>
      </c>
      <c r="BD1072" t="e">
        <v>#N/A</v>
      </c>
      <c r="BE1072" t="e">
        <v>#N/A</v>
      </c>
      <c r="BG1072" t="e">
        <f t="shared" si="840"/>
        <v>#N/A</v>
      </c>
      <c r="BH1072" t="e">
        <f t="shared" si="841"/>
        <v>#N/A</v>
      </c>
      <c r="BI1072" t="e">
        <f t="shared" si="842"/>
        <v>#N/A</v>
      </c>
      <c r="BL1072">
        <v>1065</v>
      </c>
      <c r="BM1072">
        <v>27.834957109792239</v>
      </c>
      <c r="BN1072">
        <v>13.850605616942101</v>
      </c>
      <c r="BP1072">
        <f t="shared" si="843"/>
        <v>1</v>
      </c>
      <c r="BQ1072">
        <f t="shared" si="844"/>
        <v>0</v>
      </c>
      <c r="BR1072">
        <f t="shared" si="845"/>
        <v>13.984351492850138</v>
      </c>
      <c r="BU1072">
        <v>1065</v>
      </c>
      <c r="BV1072">
        <v>28.367949523025779</v>
      </c>
      <c r="BW1072">
        <v>21.929667800495526</v>
      </c>
      <c r="BY1072">
        <f t="shared" si="846"/>
        <v>1</v>
      </c>
      <c r="BZ1072">
        <f t="shared" si="847"/>
        <v>0</v>
      </c>
      <c r="CA1072">
        <f t="shared" si="848"/>
        <v>6.4382817225302524</v>
      </c>
      <c r="CD1072">
        <v>1065</v>
      </c>
      <c r="CE1072">
        <v>21.306533939144753</v>
      </c>
      <c r="CF1072">
        <v>28.624974938926503</v>
      </c>
      <c r="CH1072">
        <f t="shared" si="849"/>
        <v>0</v>
      </c>
      <c r="CI1072">
        <f t="shared" si="850"/>
        <v>1</v>
      </c>
      <c r="CJ1072">
        <f t="shared" si="851"/>
        <v>7.3184409997817497</v>
      </c>
      <c r="CM1072">
        <v>1065</v>
      </c>
      <c r="CN1072">
        <v>24.220426448224828</v>
      </c>
      <c r="CO1072">
        <v>40.096294533881228</v>
      </c>
      <c r="CQ1072">
        <f t="shared" si="852"/>
        <v>0</v>
      </c>
      <c r="CR1072">
        <f t="shared" si="853"/>
        <v>1</v>
      </c>
      <c r="CS1072">
        <f t="shared" si="854"/>
        <v>15.8758680856564</v>
      </c>
      <c r="CV1072">
        <v>1065</v>
      </c>
      <c r="CW1072">
        <v>18.978011751080317</v>
      </c>
      <c r="CX1072">
        <v>18.157163887822563</v>
      </c>
      <c r="CZ1072">
        <f t="shared" si="855"/>
        <v>1</v>
      </c>
      <c r="DA1072">
        <f t="shared" si="856"/>
        <v>0</v>
      </c>
      <c r="DB1072">
        <f t="shared" si="857"/>
        <v>0.82084786325775383</v>
      </c>
      <c r="DE1072">
        <v>1065</v>
      </c>
      <c r="DF1072">
        <v>14.2423947127449</v>
      </c>
      <c r="DG1072">
        <v>21.031915963455219</v>
      </c>
      <c r="DI1072">
        <f t="shared" si="858"/>
        <v>0</v>
      </c>
      <c r="DJ1072">
        <f t="shared" si="859"/>
        <v>1</v>
      </c>
      <c r="DK1072">
        <f t="shared" si="860"/>
        <v>6.7895212507103189</v>
      </c>
      <c r="DN1072">
        <v>1065</v>
      </c>
      <c r="DO1072">
        <v>21.867593762223692</v>
      </c>
      <c r="DP1072">
        <v>13.355041149795568</v>
      </c>
      <c r="DR1072">
        <f t="shared" si="861"/>
        <v>1</v>
      </c>
      <c r="DS1072">
        <f t="shared" si="862"/>
        <v>0</v>
      </c>
      <c r="DT1072">
        <f t="shared" si="863"/>
        <v>8.5125526124281237</v>
      </c>
      <c r="DW1072">
        <v>1065</v>
      </c>
      <c r="DX1072">
        <v>10.725704173296057</v>
      </c>
      <c r="DY1072">
        <v>16.564058386684419</v>
      </c>
      <c r="EA1072">
        <f t="shared" si="864"/>
        <v>0</v>
      </c>
      <c r="EB1072">
        <f t="shared" si="865"/>
        <v>1</v>
      </c>
      <c r="EC1072">
        <f t="shared" si="866"/>
        <v>5.8383542133883619</v>
      </c>
      <c r="EF1072">
        <v>1065</v>
      </c>
      <c r="EG1072">
        <v>20.816308663677169</v>
      </c>
      <c r="EH1072">
        <v>18.459948998788491</v>
      </c>
      <c r="EJ1072">
        <f t="shared" si="867"/>
        <v>1</v>
      </c>
      <c r="EK1072">
        <f t="shared" si="868"/>
        <v>0</v>
      </c>
      <c r="EL1072">
        <f t="shared" si="869"/>
        <v>2.3563596648886787</v>
      </c>
      <c r="EO1072">
        <v>1065</v>
      </c>
      <c r="EP1072">
        <v>21.792565485146717</v>
      </c>
      <c r="EQ1072">
        <v>10.242153898920609</v>
      </c>
      <c r="ES1072">
        <f t="shared" si="870"/>
        <v>1</v>
      </c>
      <c r="ET1072">
        <f t="shared" si="871"/>
        <v>0</v>
      </c>
      <c r="EU1072">
        <f t="shared" si="872"/>
        <v>11.550411586226108</v>
      </c>
    </row>
    <row r="1073" spans="1:151" x14ac:dyDescent="0.25">
      <c r="A1073">
        <v>1066</v>
      </c>
      <c r="B1073">
        <v>16.032182786841997</v>
      </c>
      <c r="C1073">
        <v>31.685811581691382</v>
      </c>
      <c r="E1073">
        <f t="shared" si="873"/>
        <v>0</v>
      </c>
      <c r="F1073">
        <f t="shared" si="824"/>
        <v>1</v>
      </c>
      <c r="G1073">
        <f t="shared" si="874"/>
        <v>15.653628794849386</v>
      </c>
      <c r="J1073">
        <v>1066</v>
      </c>
      <c r="K1073">
        <v>19.402367202850254</v>
      </c>
      <c r="L1073">
        <v>36.016427206868848</v>
      </c>
      <c r="N1073">
        <f t="shared" si="825"/>
        <v>0</v>
      </c>
      <c r="O1073">
        <f t="shared" si="826"/>
        <v>1</v>
      </c>
      <c r="P1073">
        <f t="shared" si="827"/>
        <v>16.614060004018594</v>
      </c>
      <c r="S1073">
        <v>1066</v>
      </c>
      <c r="T1073">
        <v>16.543692825128669</v>
      </c>
      <c r="U1073">
        <v>5.3041358117401671</v>
      </c>
      <c r="W1073">
        <f t="shared" si="828"/>
        <v>1</v>
      </c>
      <c r="X1073">
        <f t="shared" si="829"/>
        <v>0</v>
      </c>
      <c r="Y1073">
        <f t="shared" si="830"/>
        <v>11.239557013388502</v>
      </c>
      <c r="AB1073">
        <v>1066</v>
      </c>
      <c r="AC1073">
        <v>33.679281427227878</v>
      </c>
      <c r="AD1073">
        <v>17.64342023773888</v>
      </c>
      <c r="AF1073">
        <f t="shared" si="831"/>
        <v>1</v>
      </c>
      <c r="AG1073">
        <f t="shared" si="832"/>
        <v>0</v>
      </c>
      <c r="AH1073">
        <f t="shared" si="833"/>
        <v>16.035861189488998</v>
      </c>
      <c r="AK1073">
        <v>1066</v>
      </c>
      <c r="AL1073">
        <v>12.859938740066363</v>
      </c>
      <c r="AM1073">
        <v>18.982545701397221</v>
      </c>
      <c r="AO1073">
        <f t="shared" si="834"/>
        <v>0</v>
      </c>
      <c r="AP1073">
        <f t="shared" si="835"/>
        <v>1</v>
      </c>
      <c r="AQ1073">
        <f t="shared" si="836"/>
        <v>6.1226069613308578</v>
      </c>
      <c r="AT1073">
        <v>1066</v>
      </c>
      <c r="AU1073">
        <v>13.72224148381305</v>
      </c>
      <c r="AV1073">
        <v>32.361524145385559</v>
      </c>
      <c r="AX1073">
        <f t="shared" si="837"/>
        <v>0</v>
      </c>
      <c r="AY1073">
        <f t="shared" si="838"/>
        <v>1</v>
      </c>
      <c r="AZ1073">
        <f t="shared" si="839"/>
        <v>18.639282661572508</v>
      </c>
      <c r="BC1073">
        <v>1066</v>
      </c>
      <c r="BD1073" t="e">
        <v>#N/A</v>
      </c>
      <c r="BE1073" t="e">
        <v>#N/A</v>
      </c>
      <c r="BG1073" t="e">
        <f t="shared" si="840"/>
        <v>#N/A</v>
      </c>
      <c r="BH1073" t="e">
        <f t="shared" si="841"/>
        <v>#N/A</v>
      </c>
      <c r="BI1073" t="e">
        <f t="shared" si="842"/>
        <v>#N/A</v>
      </c>
      <c r="BL1073">
        <v>1066</v>
      </c>
      <c r="BM1073">
        <v>32.15745386112777</v>
      </c>
      <c r="BN1073">
        <v>12.357352264521092</v>
      </c>
      <c r="BP1073">
        <f t="shared" si="843"/>
        <v>1</v>
      </c>
      <c r="BQ1073">
        <f t="shared" si="844"/>
        <v>0</v>
      </c>
      <c r="BR1073">
        <f t="shared" si="845"/>
        <v>19.80010159660668</v>
      </c>
      <c r="BU1073">
        <v>1066</v>
      </c>
      <c r="BV1073">
        <v>26.433162967937587</v>
      </c>
      <c r="BW1073">
        <v>20.118862431997325</v>
      </c>
      <c r="BY1073">
        <f t="shared" si="846"/>
        <v>1</v>
      </c>
      <c r="BZ1073">
        <f t="shared" si="847"/>
        <v>0</v>
      </c>
      <c r="CA1073">
        <f t="shared" si="848"/>
        <v>6.3143005359402622</v>
      </c>
      <c r="CD1073">
        <v>1066</v>
      </c>
      <c r="CE1073">
        <v>24.117309666899367</v>
      </c>
      <c r="CF1073">
        <v>25.810985881868842</v>
      </c>
      <c r="CH1073">
        <f t="shared" si="849"/>
        <v>0</v>
      </c>
      <c r="CI1073">
        <f t="shared" si="850"/>
        <v>1</v>
      </c>
      <c r="CJ1073">
        <f t="shared" si="851"/>
        <v>1.6936762149694751</v>
      </c>
      <c r="CM1073">
        <v>1066</v>
      </c>
      <c r="CN1073">
        <v>24.409817552484981</v>
      </c>
      <c r="CO1073">
        <v>26.361863333200397</v>
      </c>
      <c r="CQ1073">
        <f t="shared" si="852"/>
        <v>0</v>
      </c>
      <c r="CR1073">
        <f t="shared" si="853"/>
        <v>1</v>
      </c>
      <c r="CS1073">
        <f t="shared" si="854"/>
        <v>1.9520457807154159</v>
      </c>
      <c r="CV1073">
        <v>1066</v>
      </c>
      <c r="CW1073">
        <v>20.573284312849282</v>
      </c>
      <c r="CX1073">
        <v>18.66197583904847</v>
      </c>
      <c r="CZ1073">
        <f t="shared" si="855"/>
        <v>1</v>
      </c>
      <c r="DA1073">
        <f t="shared" si="856"/>
        <v>0</v>
      </c>
      <c r="DB1073">
        <f t="shared" si="857"/>
        <v>1.9113084738008119</v>
      </c>
      <c r="DE1073">
        <v>1066</v>
      </c>
      <c r="DF1073">
        <v>31.663721902711789</v>
      </c>
      <c r="DG1073">
        <v>16.678467895371714</v>
      </c>
      <c r="DI1073">
        <f t="shared" si="858"/>
        <v>1</v>
      </c>
      <c r="DJ1073">
        <f t="shared" si="859"/>
        <v>0</v>
      </c>
      <c r="DK1073">
        <f t="shared" si="860"/>
        <v>14.985254007340075</v>
      </c>
      <c r="DN1073">
        <v>1066</v>
      </c>
      <c r="DO1073">
        <v>24.619325565417416</v>
      </c>
      <c r="DP1073">
        <v>19.979542537395638</v>
      </c>
      <c r="DR1073">
        <f t="shared" si="861"/>
        <v>1</v>
      </c>
      <c r="DS1073">
        <f t="shared" si="862"/>
        <v>0</v>
      </c>
      <c r="DT1073">
        <f t="shared" si="863"/>
        <v>4.6397830280217782</v>
      </c>
      <c r="DW1073">
        <v>1066</v>
      </c>
      <c r="DX1073">
        <v>21.906158885914131</v>
      </c>
      <c r="DY1073">
        <v>15.833604062295763</v>
      </c>
      <c r="EA1073">
        <f t="shared" si="864"/>
        <v>1</v>
      </c>
      <c r="EB1073">
        <f t="shared" si="865"/>
        <v>0</v>
      </c>
      <c r="EC1073">
        <f t="shared" si="866"/>
        <v>6.0725548236183684</v>
      </c>
      <c r="EF1073">
        <v>1066</v>
      </c>
      <c r="EG1073">
        <v>18.673591332060692</v>
      </c>
      <c r="EH1073">
        <v>13.460813404869118</v>
      </c>
      <c r="EJ1073">
        <f t="shared" si="867"/>
        <v>1</v>
      </c>
      <c r="EK1073">
        <f t="shared" si="868"/>
        <v>0</v>
      </c>
      <c r="EL1073">
        <f t="shared" si="869"/>
        <v>5.2127779271915742</v>
      </c>
      <c r="EO1073">
        <v>1066</v>
      </c>
      <c r="EP1073">
        <v>20.314082379027568</v>
      </c>
      <c r="EQ1073">
        <v>28.189036193782492</v>
      </c>
      <c r="ES1073">
        <f t="shared" si="870"/>
        <v>0</v>
      </c>
      <c r="ET1073">
        <f t="shared" si="871"/>
        <v>1</v>
      </c>
      <c r="EU1073">
        <f t="shared" si="872"/>
        <v>7.8749538147549245</v>
      </c>
    </row>
    <row r="1074" spans="1:151" x14ac:dyDescent="0.25">
      <c r="A1074">
        <v>1067</v>
      </c>
      <c r="B1074">
        <v>9.7146082679156951</v>
      </c>
      <c r="C1074">
        <v>34.028755801736921</v>
      </c>
      <c r="E1074">
        <f t="shared" si="873"/>
        <v>0</v>
      </c>
      <c r="F1074">
        <f t="shared" si="824"/>
        <v>1</v>
      </c>
      <c r="G1074">
        <f t="shared" si="874"/>
        <v>24.314147533821227</v>
      </c>
      <c r="J1074">
        <v>1067</v>
      </c>
      <c r="K1074">
        <v>26.82172275294316</v>
      </c>
      <c r="L1074">
        <v>11.227145645697883</v>
      </c>
      <c r="N1074">
        <f t="shared" si="825"/>
        <v>1</v>
      </c>
      <c r="O1074">
        <f t="shared" si="826"/>
        <v>0</v>
      </c>
      <c r="P1074">
        <f t="shared" si="827"/>
        <v>15.594577107245277</v>
      </c>
      <c r="S1074">
        <v>1067</v>
      </c>
      <c r="T1074">
        <v>14.620552638642625</v>
      </c>
      <c r="U1074">
        <v>25.869966200004701</v>
      </c>
      <c r="W1074">
        <f t="shared" si="828"/>
        <v>0</v>
      </c>
      <c r="X1074">
        <f t="shared" si="829"/>
        <v>1</v>
      </c>
      <c r="Y1074">
        <f t="shared" si="830"/>
        <v>11.249413561362076</v>
      </c>
      <c r="AB1074">
        <v>1067</v>
      </c>
      <c r="AC1074">
        <v>22.518743418132271</v>
      </c>
      <c r="AD1074">
        <v>17.196066726486773</v>
      </c>
      <c r="AF1074">
        <f t="shared" si="831"/>
        <v>1</v>
      </c>
      <c r="AG1074">
        <f t="shared" si="832"/>
        <v>0</v>
      </c>
      <c r="AH1074">
        <f t="shared" si="833"/>
        <v>5.3226766916454977</v>
      </c>
      <c r="AK1074">
        <v>1067</v>
      </c>
      <c r="AL1074">
        <v>24.668283650243328</v>
      </c>
      <c r="AM1074">
        <v>12.163017822748087</v>
      </c>
      <c r="AO1074">
        <f t="shared" si="834"/>
        <v>1</v>
      </c>
      <c r="AP1074">
        <f t="shared" si="835"/>
        <v>0</v>
      </c>
      <c r="AQ1074">
        <f t="shared" si="836"/>
        <v>12.505265827495242</v>
      </c>
      <c r="AT1074">
        <v>1067</v>
      </c>
      <c r="AU1074">
        <v>16.660309130772792</v>
      </c>
      <c r="AV1074">
        <v>19.834595911565174</v>
      </c>
      <c r="AX1074">
        <f t="shared" si="837"/>
        <v>0</v>
      </c>
      <c r="AY1074">
        <f t="shared" si="838"/>
        <v>1</v>
      </c>
      <c r="AZ1074">
        <f t="shared" si="839"/>
        <v>3.1742867807923822</v>
      </c>
      <c r="BC1074">
        <v>1067</v>
      </c>
      <c r="BD1074" t="e">
        <v>#N/A</v>
      </c>
      <c r="BE1074" t="e">
        <v>#N/A</v>
      </c>
      <c r="BG1074" t="e">
        <f t="shared" si="840"/>
        <v>#N/A</v>
      </c>
      <c r="BH1074" t="e">
        <f t="shared" si="841"/>
        <v>#N/A</v>
      </c>
      <c r="BI1074" t="e">
        <f t="shared" si="842"/>
        <v>#N/A</v>
      </c>
      <c r="BL1074">
        <v>1067</v>
      </c>
      <c r="BM1074">
        <v>30.079827106328558</v>
      </c>
      <c r="BN1074">
        <v>10.792468995576913</v>
      </c>
      <c r="BP1074">
        <f t="shared" si="843"/>
        <v>1</v>
      </c>
      <c r="BQ1074">
        <f t="shared" si="844"/>
        <v>0</v>
      </c>
      <c r="BR1074">
        <f t="shared" si="845"/>
        <v>19.287358110751647</v>
      </c>
      <c r="BU1074">
        <v>1067</v>
      </c>
      <c r="BV1074">
        <v>16.902852479677875</v>
      </c>
      <c r="BW1074">
        <v>31.81738959046071</v>
      </c>
      <c r="BY1074">
        <f t="shared" si="846"/>
        <v>0</v>
      </c>
      <c r="BZ1074">
        <f t="shared" si="847"/>
        <v>1</v>
      </c>
      <c r="CA1074">
        <f t="shared" si="848"/>
        <v>14.914537110782835</v>
      </c>
      <c r="CD1074">
        <v>1067</v>
      </c>
      <c r="CE1074">
        <v>22.279698940063867</v>
      </c>
      <c r="CF1074">
        <v>24.471237816437419</v>
      </c>
      <c r="CH1074">
        <f t="shared" si="849"/>
        <v>0</v>
      </c>
      <c r="CI1074">
        <f t="shared" si="850"/>
        <v>1</v>
      </c>
      <c r="CJ1074">
        <f t="shared" si="851"/>
        <v>2.1915388763735528</v>
      </c>
      <c r="CM1074">
        <v>1067</v>
      </c>
      <c r="CN1074">
        <v>22.492017347874086</v>
      </c>
      <c r="CO1074">
        <v>8.433969540643016</v>
      </c>
      <c r="CQ1074">
        <f t="shared" si="852"/>
        <v>1</v>
      </c>
      <c r="CR1074">
        <f t="shared" si="853"/>
        <v>0</v>
      </c>
      <c r="CS1074">
        <f t="shared" si="854"/>
        <v>14.05804780723107</v>
      </c>
      <c r="CV1074">
        <v>1067</v>
      </c>
      <c r="CW1074">
        <v>22.051746219291495</v>
      </c>
      <c r="CX1074">
        <v>15.396215326601578</v>
      </c>
      <c r="CZ1074">
        <f t="shared" si="855"/>
        <v>1</v>
      </c>
      <c r="DA1074">
        <f t="shared" si="856"/>
        <v>0</v>
      </c>
      <c r="DB1074">
        <f t="shared" si="857"/>
        <v>6.6555308926899173</v>
      </c>
      <c r="DE1074">
        <v>1067</v>
      </c>
      <c r="DF1074">
        <v>29.309010080260819</v>
      </c>
      <c r="DG1074">
        <v>21.930624891958349</v>
      </c>
      <c r="DI1074">
        <f t="shared" si="858"/>
        <v>1</v>
      </c>
      <c r="DJ1074">
        <f t="shared" si="859"/>
        <v>0</v>
      </c>
      <c r="DK1074">
        <f t="shared" si="860"/>
        <v>7.3783851883024703</v>
      </c>
      <c r="DN1074">
        <v>1067</v>
      </c>
      <c r="DO1074">
        <v>22.594298155371263</v>
      </c>
      <c r="DP1074">
        <v>11.562796802839401</v>
      </c>
      <c r="DR1074">
        <f t="shared" si="861"/>
        <v>1</v>
      </c>
      <c r="DS1074">
        <f t="shared" si="862"/>
        <v>0</v>
      </c>
      <c r="DT1074">
        <f t="shared" si="863"/>
        <v>11.031501352531862</v>
      </c>
      <c r="DW1074">
        <v>1067</v>
      </c>
      <c r="DX1074">
        <v>21.34648032927646</v>
      </c>
      <c r="DY1074">
        <v>25.317929968047046</v>
      </c>
      <c r="EA1074">
        <f t="shared" si="864"/>
        <v>0</v>
      </c>
      <c r="EB1074">
        <f t="shared" si="865"/>
        <v>1</v>
      </c>
      <c r="EC1074">
        <f t="shared" si="866"/>
        <v>3.9714496387705864</v>
      </c>
      <c r="EF1074">
        <v>1067</v>
      </c>
      <c r="EG1074">
        <v>18.430272699587796</v>
      </c>
      <c r="EH1074">
        <v>15.120714862282888</v>
      </c>
      <c r="EJ1074">
        <f t="shared" si="867"/>
        <v>1</v>
      </c>
      <c r="EK1074">
        <f t="shared" si="868"/>
        <v>0</v>
      </c>
      <c r="EL1074">
        <f t="shared" si="869"/>
        <v>3.3095578373049079</v>
      </c>
      <c r="EO1074">
        <v>1067</v>
      </c>
      <c r="EP1074">
        <v>22.807317529765967</v>
      </c>
      <c r="EQ1074">
        <v>30.380273119239135</v>
      </c>
      <c r="ES1074">
        <f t="shared" si="870"/>
        <v>0</v>
      </c>
      <c r="ET1074">
        <f t="shared" si="871"/>
        <v>1</v>
      </c>
      <c r="EU1074">
        <f t="shared" si="872"/>
        <v>7.5729555894731675</v>
      </c>
    </row>
    <row r="1075" spans="1:151" x14ac:dyDescent="0.25">
      <c r="A1075">
        <v>1068</v>
      </c>
      <c r="B1075">
        <v>14.193348100121881</v>
      </c>
      <c r="C1075">
        <v>41.130029068992002</v>
      </c>
      <c r="E1075">
        <f t="shared" si="873"/>
        <v>0</v>
      </c>
      <c r="F1075">
        <f t="shared" si="824"/>
        <v>1</v>
      </c>
      <c r="G1075">
        <f t="shared" si="874"/>
        <v>26.936680968870121</v>
      </c>
      <c r="J1075">
        <v>1068</v>
      </c>
      <c r="K1075">
        <v>27.45594040568259</v>
      </c>
      <c r="L1075">
        <v>21.615508626608388</v>
      </c>
      <c r="N1075">
        <f t="shared" si="825"/>
        <v>1</v>
      </c>
      <c r="O1075">
        <f t="shared" si="826"/>
        <v>0</v>
      </c>
      <c r="P1075">
        <f t="shared" si="827"/>
        <v>5.8404317790742013</v>
      </c>
      <c r="S1075">
        <v>1068</v>
      </c>
      <c r="T1075">
        <v>16.343775215685554</v>
      </c>
      <c r="U1075">
        <v>13.019652387280315</v>
      </c>
      <c r="W1075">
        <f t="shared" si="828"/>
        <v>1</v>
      </c>
      <c r="X1075">
        <f t="shared" si="829"/>
        <v>0</v>
      </c>
      <c r="Y1075">
        <f t="shared" si="830"/>
        <v>3.3241228284052386</v>
      </c>
      <c r="AB1075">
        <v>1068</v>
      </c>
      <c r="AC1075">
        <v>26.27558795975164</v>
      </c>
      <c r="AD1075">
        <v>17.088866568769046</v>
      </c>
      <c r="AF1075">
        <f t="shared" si="831"/>
        <v>1</v>
      </c>
      <c r="AG1075">
        <f t="shared" si="832"/>
        <v>0</v>
      </c>
      <c r="AH1075">
        <f t="shared" si="833"/>
        <v>9.1867213909825942</v>
      </c>
      <c r="AK1075">
        <v>1068</v>
      </c>
      <c r="AL1075">
        <v>12.939697779586815</v>
      </c>
      <c r="AM1075">
        <v>45.610586494331642</v>
      </c>
      <c r="AO1075">
        <f t="shared" si="834"/>
        <v>0</v>
      </c>
      <c r="AP1075">
        <f t="shared" si="835"/>
        <v>1</v>
      </c>
      <c r="AQ1075">
        <f t="shared" si="836"/>
        <v>32.670888714744827</v>
      </c>
      <c r="AT1075">
        <v>1068</v>
      </c>
      <c r="AU1075">
        <v>18.461523864428333</v>
      </c>
      <c r="AV1075">
        <v>22.765299198175192</v>
      </c>
      <c r="AX1075">
        <f t="shared" si="837"/>
        <v>0</v>
      </c>
      <c r="AY1075">
        <f t="shared" si="838"/>
        <v>1</v>
      </c>
      <c r="AZ1075">
        <f t="shared" si="839"/>
        <v>4.3037753337468594</v>
      </c>
      <c r="BC1075">
        <v>1068</v>
      </c>
      <c r="BD1075" t="e">
        <v>#N/A</v>
      </c>
      <c r="BE1075" t="e">
        <v>#N/A</v>
      </c>
      <c r="BG1075" t="e">
        <f t="shared" si="840"/>
        <v>#N/A</v>
      </c>
      <c r="BH1075" t="e">
        <f t="shared" si="841"/>
        <v>#N/A</v>
      </c>
      <c r="BI1075" t="e">
        <f t="shared" si="842"/>
        <v>#N/A</v>
      </c>
      <c r="BL1075">
        <v>1068</v>
      </c>
      <c r="BM1075">
        <v>31.874329723063802</v>
      </c>
      <c r="BN1075">
        <v>15.19799629532176</v>
      </c>
      <c r="BP1075">
        <f t="shared" si="843"/>
        <v>1</v>
      </c>
      <c r="BQ1075">
        <f t="shared" si="844"/>
        <v>0</v>
      </c>
      <c r="BR1075">
        <f t="shared" si="845"/>
        <v>16.676333427742044</v>
      </c>
      <c r="BU1075">
        <v>1068</v>
      </c>
      <c r="BV1075">
        <v>23.701401013688688</v>
      </c>
      <c r="BW1075">
        <v>28.718949236029992</v>
      </c>
      <c r="BY1075">
        <f t="shared" si="846"/>
        <v>0</v>
      </c>
      <c r="BZ1075">
        <f t="shared" si="847"/>
        <v>1</v>
      </c>
      <c r="CA1075">
        <f t="shared" si="848"/>
        <v>5.0175482223413042</v>
      </c>
      <c r="CD1075">
        <v>1068</v>
      </c>
      <c r="CE1075">
        <v>25.283102003456648</v>
      </c>
      <c r="CF1075">
        <v>36.31020604249403</v>
      </c>
      <c r="CH1075">
        <f t="shared" si="849"/>
        <v>0</v>
      </c>
      <c r="CI1075">
        <f t="shared" si="850"/>
        <v>1</v>
      </c>
      <c r="CJ1075">
        <f t="shared" si="851"/>
        <v>11.027104039037383</v>
      </c>
      <c r="CM1075">
        <v>1068</v>
      </c>
      <c r="CN1075">
        <v>18.427560957599198</v>
      </c>
      <c r="CO1075">
        <v>29.714821900391154</v>
      </c>
      <c r="CQ1075">
        <f t="shared" si="852"/>
        <v>0</v>
      </c>
      <c r="CR1075">
        <f t="shared" si="853"/>
        <v>1</v>
      </c>
      <c r="CS1075">
        <f t="shared" si="854"/>
        <v>11.287260942791956</v>
      </c>
      <c r="CV1075">
        <v>1068</v>
      </c>
      <c r="CW1075">
        <v>20.726122387746017</v>
      </c>
      <c r="CX1075">
        <v>20.169650860616155</v>
      </c>
      <c r="CZ1075">
        <f t="shared" si="855"/>
        <v>1</v>
      </c>
      <c r="DA1075">
        <f t="shared" si="856"/>
        <v>0</v>
      </c>
      <c r="DB1075">
        <f t="shared" si="857"/>
        <v>0.5564715271298617</v>
      </c>
      <c r="DE1075">
        <v>1068</v>
      </c>
      <c r="DF1075">
        <v>13.797738844802877</v>
      </c>
      <c r="DG1075">
        <v>25.828670430130821</v>
      </c>
      <c r="DI1075">
        <f t="shared" si="858"/>
        <v>0</v>
      </c>
      <c r="DJ1075">
        <f t="shared" si="859"/>
        <v>1</v>
      </c>
      <c r="DK1075">
        <f t="shared" si="860"/>
        <v>12.030931585327943</v>
      </c>
      <c r="DN1075">
        <v>1068</v>
      </c>
      <c r="DO1075">
        <v>23.675970075790026</v>
      </c>
      <c r="DP1075">
        <v>27.813983233707653</v>
      </c>
      <c r="DR1075">
        <f t="shared" si="861"/>
        <v>0</v>
      </c>
      <c r="DS1075">
        <f t="shared" si="862"/>
        <v>1</v>
      </c>
      <c r="DT1075">
        <f t="shared" si="863"/>
        <v>4.1380131579176265</v>
      </c>
      <c r="DW1075">
        <v>1068</v>
      </c>
      <c r="DX1075">
        <v>26.367972082553422</v>
      </c>
      <c r="DY1075">
        <v>14.394313865627117</v>
      </c>
      <c r="EA1075">
        <f t="shared" si="864"/>
        <v>1</v>
      </c>
      <c r="EB1075">
        <f t="shared" si="865"/>
        <v>0</v>
      </c>
      <c r="EC1075">
        <f t="shared" si="866"/>
        <v>11.973658216926305</v>
      </c>
      <c r="EF1075">
        <v>1068</v>
      </c>
      <c r="EG1075">
        <v>24.819833587374028</v>
      </c>
      <c r="EH1075">
        <v>16.272370820886596</v>
      </c>
      <c r="EJ1075">
        <f t="shared" si="867"/>
        <v>1</v>
      </c>
      <c r="EK1075">
        <f t="shared" si="868"/>
        <v>0</v>
      </c>
      <c r="EL1075">
        <f t="shared" si="869"/>
        <v>8.5474627664874312</v>
      </c>
      <c r="EO1075">
        <v>1068</v>
      </c>
      <c r="EP1075">
        <v>19.094684546875879</v>
      </c>
      <c r="EQ1075">
        <v>5.9419075215710677</v>
      </c>
      <c r="ES1075">
        <f t="shared" si="870"/>
        <v>1</v>
      </c>
      <c r="ET1075">
        <f t="shared" si="871"/>
        <v>0</v>
      </c>
      <c r="EU1075">
        <f t="shared" si="872"/>
        <v>13.152777025304811</v>
      </c>
    </row>
    <row r="1076" spans="1:151" x14ac:dyDescent="0.25">
      <c r="A1076">
        <v>1069</v>
      </c>
      <c r="B1076">
        <v>14.646529466650875</v>
      </c>
      <c r="C1076">
        <v>23.800338927098213</v>
      </c>
      <c r="E1076">
        <f t="shared" si="873"/>
        <v>0</v>
      </c>
      <c r="F1076">
        <f t="shared" si="824"/>
        <v>1</v>
      </c>
      <c r="G1076">
        <f t="shared" si="874"/>
        <v>9.1538094604473379</v>
      </c>
      <c r="J1076">
        <v>1069</v>
      </c>
      <c r="K1076">
        <v>16.111978554135973</v>
      </c>
      <c r="L1076">
        <v>17.599629253489599</v>
      </c>
      <c r="N1076">
        <f t="shared" si="825"/>
        <v>0</v>
      </c>
      <c r="O1076">
        <f t="shared" si="826"/>
        <v>1</v>
      </c>
      <c r="P1076">
        <f t="shared" si="827"/>
        <v>1.487650699353626</v>
      </c>
      <c r="S1076">
        <v>1069</v>
      </c>
      <c r="T1076">
        <v>16.093400429415894</v>
      </c>
      <c r="U1076">
        <v>26.869254271105156</v>
      </c>
      <c r="W1076">
        <f t="shared" si="828"/>
        <v>0</v>
      </c>
      <c r="X1076">
        <f t="shared" si="829"/>
        <v>1</v>
      </c>
      <c r="Y1076">
        <f t="shared" si="830"/>
        <v>10.775853841689262</v>
      </c>
      <c r="AB1076">
        <v>1069</v>
      </c>
      <c r="AC1076">
        <v>21.887462766939322</v>
      </c>
      <c r="AD1076">
        <v>17.340301117012249</v>
      </c>
      <c r="AF1076">
        <f t="shared" si="831"/>
        <v>1</v>
      </c>
      <c r="AG1076">
        <f t="shared" si="832"/>
        <v>0</v>
      </c>
      <c r="AH1076">
        <f t="shared" si="833"/>
        <v>4.5471616499270731</v>
      </c>
      <c r="AK1076">
        <v>1069</v>
      </c>
      <c r="AL1076">
        <v>24.758682263149453</v>
      </c>
      <c r="AM1076">
        <v>27.829086010733953</v>
      </c>
      <c r="AO1076">
        <f t="shared" si="834"/>
        <v>0</v>
      </c>
      <c r="AP1076">
        <f t="shared" si="835"/>
        <v>1</v>
      </c>
      <c r="AQ1076">
        <f t="shared" si="836"/>
        <v>3.0704037475844999</v>
      </c>
      <c r="AT1076">
        <v>1069</v>
      </c>
      <c r="AU1076">
        <v>17.705482241441004</v>
      </c>
      <c r="AV1076">
        <v>19.934618102071909</v>
      </c>
      <c r="AX1076">
        <f t="shared" si="837"/>
        <v>0</v>
      </c>
      <c r="AY1076">
        <f t="shared" si="838"/>
        <v>1</v>
      </c>
      <c r="AZ1076">
        <f t="shared" si="839"/>
        <v>2.2291358606309046</v>
      </c>
      <c r="BC1076">
        <v>1069</v>
      </c>
      <c r="BD1076" t="e">
        <v>#N/A</v>
      </c>
      <c r="BE1076" t="e">
        <v>#N/A</v>
      </c>
      <c r="BG1076" t="e">
        <f t="shared" si="840"/>
        <v>#N/A</v>
      </c>
      <c r="BH1076" t="e">
        <f t="shared" si="841"/>
        <v>#N/A</v>
      </c>
      <c r="BI1076" t="e">
        <f t="shared" si="842"/>
        <v>#N/A</v>
      </c>
      <c r="BL1076">
        <v>1069</v>
      </c>
      <c r="BM1076">
        <v>26.111349006707162</v>
      </c>
      <c r="BN1076">
        <v>12.063940470356089</v>
      </c>
      <c r="BP1076">
        <f t="shared" si="843"/>
        <v>1</v>
      </c>
      <c r="BQ1076">
        <f t="shared" si="844"/>
        <v>0</v>
      </c>
      <c r="BR1076">
        <f t="shared" si="845"/>
        <v>14.047408536351073</v>
      </c>
      <c r="BU1076">
        <v>1069</v>
      </c>
      <c r="BV1076">
        <v>12.904633580320422</v>
      </c>
      <c r="BW1076">
        <v>29.390390132713762</v>
      </c>
      <c r="BY1076">
        <f t="shared" si="846"/>
        <v>0</v>
      </c>
      <c r="BZ1076">
        <f t="shared" si="847"/>
        <v>1</v>
      </c>
      <c r="CA1076">
        <f t="shared" si="848"/>
        <v>16.48575655239334</v>
      </c>
      <c r="CD1076">
        <v>1069</v>
      </c>
      <c r="CE1076">
        <v>20.706532121616391</v>
      </c>
      <c r="CF1076">
        <v>14.182747807363791</v>
      </c>
      <c r="CH1076">
        <f t="shared" si="849"/>
        <v>1</v>
      </c>
      <c r="CI1076">
        <f t="shared" si="850"/>
        <v>0</v>
      </c>
      <c r="CJ1076">
        <f t="shared" si="851"/>
        <v>6.5237843142526</v>
      </c>
      <c r="CM1076">
        <v>1069</v>
      </c>
      <c r="CN1076">
        <v>16.246923037420867</v>
      </c>
      <c r="CO1076">
        <v>35.802158214705955</v>
      </c>
      <c r="CQ1076">
        <f t="shared" si="852"/>
        <v>0</v>
      </c>
      <c r="CR1076">
        <f t="shared" si="853"/>
        <v>1</v>
      </c>
      <c r="CS1076">
        <f t="shared" si="854"/>
        <v>19.555235177285088</v>
      </c>
      <c r="CV1076">
        <v>1069</v>
      </c>
      <c r="CW1076">
        <v>23.533907426858999</v>
      </c>
      <c r="CX1076">
        <v>16.785368395080475</v>
      </c>
      <c r="CZ1076">
        <f t="shared" si="855"/>
        <v>1</v>
      </c>
      <c r="DA1076">
        <f t="shared" si="856"/>
        <v>0</v>
      </c>
      <c r="DB1076">
        <f t="shared" si="857"/>
        <v>6.7485390317785239</v>
      </c>
      <c r="DE1076">
        <v>1069</v>
      </c>
      <c r="DF1076">
        <v>24.16180933745947</v>
      </c>
      <c r="DG1076">
        <v>28.5275517030319</v>
      </c>
      <c r="DI1076">
        <f t="shared" si="858"/>
        <v>0</v>
      </c>
      <c r="DJ1076">
        <f t="shared" si="859"/>
        <v>1</v>
      </c>
      <c r="DK1076">
        <f t="shared" si="860"/>
        <v>4.3657423655724301</v>
      </c>
      <c r="DN1076">
        <v>1069</v>
      </c>
      <c r="DO1076">
        <v>20.846852492630834</v>
      </c>
      <c r="DP1076">
        <v>23.214941946272113</v>
      </c>
      <c r="DR1076">
        <f t="shared" si="861"/>
        <v>0</v>
      </c>
      <c r="DS1076">
        <f t="shared" si="862"/>
        <v>1</v>
      </c>
      <c r="DT1076">
        <f t="shared" si="863"/>
        <v>2.3680894536412787</v>
      </c>
      <c r="DW1076">
        <v>1069</v>
      </c>
      <c r="DX1076">
        <v>23.072465801745984</v>
      </c>
      <c r="DY1076">
        <v>20.867112583499704</v>
      </c>
      <c r="EA1076">
        <f t="shared" si="864"/>
        <v>1</v>
      </c>
      <c r="EB1076">
        <f t="shared" si="865"/>
        <v>0</v>
      </c>
      <c r="EC1076">
        <f t="shared" si="866"/>
        <v>2.2053532182462803</v>
      </c>
      <c r="EF1076">
        <v>1069</v>
      </c>
      <c r="EG1076">
        <v>19.031239707151585</v>
      </c>
      <c r="EH1076">
        <v>16.948192739130775</v>
      </c>
      <c r="EJ1076">
        <f t="shared" si="867"/>
        <v>1</v>
      </c>
      <c r="EK1076">
        <f t="shared" si="868"/>
        <v>0</v>
      </c>
      <c r="EL1076">
        <f t="shared" si="869"/>
        <v>2.0830469680208097</v>
      </c>
      <c r="EO1076">
        <v>1069</v>
      </c>
      <c r="EP1076">
        <v>25.537257779847661</v>
      </c>
      <c r="EQ1076">
        <v>7.2403025991620851</v>
      </c>
      <c r="ES1076">
        <f t="shared" si="870"/>
        <v>1</v>
      </c>
      <c r="ET1076">
        <f t="shared" si="871"/>
        <v>0</v>
      </c>
      <c r="EU1076">
        <f t="shared" si="872"/>
        <v>18.296955180685575</v>
      </c>
    </row>
    <row r="1077" spans="1:151" x14ac:dyDescent="0.25">
      <c r="A1077">
        <v>1070</v>
      </c>
      <c r="B1077">
        <v>17.852468527259788</v>
      </c>
      <c r="C1077">
        <v>9.7562117350057314</v>
      </c>
      <c r="E1077">
        <f t="shared" si="873"/>
        <v>1</v>
      </c>
      <c r="F1077">
        <f t="shared" si="824"/>
        <v>0</v>
      </c>
      <c r="G1077">
        <f t="shared" si="874"/>
        <v>8.0962567922540565</v>
      </c>
      <c r="J1077">
        <v>1070</v>
      </c>
      <c r="K1077">
        <v>26.082351459278069</v>
      </c>
      <c r="L1077">
        <v>26.662622309739152</v>
      </c>
      <c r="N1077">
        <f t="shared" si="825"/>
        <v>0</v>
      </c>
      <c r="O1077">
        <f t="shared" si="826"/>
        <v>1</v>
      </c>
      <c r="P1077">
        <f t="shared" si="827"/>
        <v>0.5802708504610834</v>
      </c>
      <c r="S1077">
        <v>1070</v>
      </c>
      <c r="T1077">
        <v>18.366541829463735</v>
      </c>
      <c r="U1077">
        <v>40.678001433710627</v>
      </c>
      <c r="W1077">
        <f t="shared" si="828"/>
        <v>0</v>
      </c>
      <c r="X1077">
        <f t="shared" si="829"/>
        <v>1</v>
      </c>
      <c r="Y1077">
        <f t="shared" si="830"/>
        <v>22.311459604246892</v>
      </c>
      <c r="AB1077">
        <v>1070</v>
      </c>
      <c r="AC1077">
        <v>21.049656265827277</v>
      </c>
      <c r="AD1077">
        <v>17.007586270014222</v>
      </c>
      <c r="AF1077">
        <f t="shared" si="831"/>
        <v>1</v>
      </c>
      <c r="AG1077">
        <f t="shared" si="832"/>
        <v>0</v>
      </c>
      <c r="AH1077">
        <f t="shared" si="833"/>
        <v>4.0420699958130548</v>
      </c>
      <c r="AK1077">
        <v>1070</v>
      </c>
      <c r="AL1077">
        <v>23.3593201803154</v>
      </c>
      <c r="AM1077">
        <v>36.864792536425142</v>
      </c>
      <c r="AO1077">
        <f t="shared" si="834"/>
        <v>0</v>
      </c>
      <c r="AP1077">
        <f t="shared" si="835"/>
        <v>1</v>
      </c>
      <c r="AQ1077">
        <f t="shared" si="836"/>
        <v>13.505472356109742</v>
      </c>
      <c r="AT1077">
        <v>1070</v>
      </c>
      <c r="AU1077">
        <v>15.635555881512424</v>
      </c>
      <c r="AV1077">
        <v>22.024656946577991</v>
      </c>
      <c r="AX1077">
        <f t="shared" si="837"/>
        <v>0</v>
      </c>
      <c r="AY1077">
        <f t="shared" si="838"/>
        <v>1</v>
      </c>
      <c r="AZ1077">
        <f t="shared" si="839"/>
        <v>6.3891010650655673</v>
      </c>
      <c r="BC1077">
        <v>1070</v>
      </c>
      <c r="BD1077" t="e">
        <v>#N/A</v>
      </c>
      <c r="BE1077" t="e">
        <v>#N/A</v>
      </c>
      <c r="BG1077" t="e">
        <f t="shared" si="840"/>
        <v>#N/A</v>
      </c>
      <c r="BH1077" t="e">
        <f t="shared" si="841"/>
        <v>#N/A</v>
      </c>
      <c r="BI1077" t="e">
        <f t="shared" si="842"/>
        <v>#N/A</v>
      </c>
      <c r="BL1077">
        <v>1070</v>
      </c>
      <c r="BM1077">
        <v>27.544987776468378</v>
      </c>
      <c r="BN1077">
        <v>11.034358922539347</v>
      </c>
      <c r="BP1077">
        <f t="shared" si="843"/>
        <v>1</v>
      </c>
      <c r="BQ1077">
        <f t="shared" si="844"/>
        <v>0</v>
      </c>
      <c r="BR1077">
        <f t="shared" si="845"/>
        <v>16.510628853929031</v>
      </c>
      <c r="BU1077">
        <v>1070</v>
      </c>
      <c r="BV1077">
        <v>26.538457085568908</v>
      </c>
      <c r="BW1077">
        <v>10.291214342045212</v>
      </c>
      <c r="BY1077">
        <f t="shared" si="846"/>
        <v>1</v>
      </c>
      <c r="BZ1077">
        <f t="shared" si="847"/>
        <v>0</v>
      </c>
      <c r="CA1077">
        <f t="shared" si="848"/>
        <v>16.247242743523696</v>
      </c>
      <c r="CD1077">
        <v>1070</v>
      </c>
      <c r="CE1077">
        <v>20.753885349102259</v>
      </c>
      <c r="CF1077">
        <v>33.662160141003554</v>
      </c>
      <c r="CH1077">
        <f t="shared" si="849"/>
        <v>0</v>
      </c>
      <c r="CI1077">
        <f t="shared" si="850"/>
        <v>1</v>
      </c>
      <c r="CJ1077">
        <f t="shared" si="851"/>
        <v>12.908274791901295</v>
      </c>
      <c r="CM1077">
        <v>1070</v>
      </c>
      <c r="CN1077">
        <v>22.905355145736756</v>
      </c>
      <c r="CO1077">
        <v>7.2480578987946807</v>
      </c>
      <c r="CQ1077">
        <f t="shared" si="852"/>
        <v>1</v>
      </c>
      <c r="CR1077">
        <f t="shared" si="853"/>
        <v>0</v>
      </c>
      <c r="CS1077">
        <f t="shared" si="854"/>
        <v>15.657297246942075</v>
      </c>
      <c r="CV1077">
        <v>1070</v>
      </c>
      <c r="CW1077">
        <v>24.152515974570399</v>
      </c>
      <c r="CX1077">
        <v>15.504015075090265</v>
      </c>
      <c r="CZ1077">
        <f t="shared" si="855"/>
        <v>1</v>
      </c>
      <c r="DA1077">
        <f t="shared" si="856"/>
        <v>0</v>
      </c>
      <c r="DB1077">
        <f t="shared" si="857"/>
        <v>8.6485008994801333</v>
      </c>
      <c r="DE1077">
        <v>1070</v>
      </c>
      <c r="DF1077">
        <v>19.787709010566832</v>
      </c>
      <c r="DG1077">
        <v>28.784260504315455</v>
      </c>
      <c r="DI1077">
        <f t="shared" si="858"/>
        <v>0</v>
      </c>
      <c r="DJ1077">
        <f t="shared" si="859"/>
        <v>1</v>
      </c>
      <c r="DK1077">
        <f t="shared" si="860"/>
        <v>8.9965514937486226</v>
      </c>
      <c r="DN1077">
        <v>1070</v>
      </c>
      <c r="DO1077">
        <v>20.957585331881297</v>
      </c>
      <c r="DP1077">
        <v>22.14689667446051</v>
      </c>
      <c r="DR1077">
        <f t="shared" si="861"/>
        <v>0</v>
      </c>
      <c r="DS1077">
        <f t="shared" si="862"/>
        <v>1</v>
      </c>
      <c r="DT1077">
        <f t="shared" si="863"/>
        <v>1.189311342579213</v>
      </c>
      <c r="DW1077">
        <v>1070</v>
      </c>
      <c r="DX1077">
        <v>11.663015563771008</v>
      </c>
      <c r="DY1077">
        <v>21.193555308885632</v>
      </c>
      <c r="EA1077">
        <f t="shared" si="864"/>
        <v>0</v>
      </c>
      <c r="EB1077">
        <f t="shared" si="865"/>
        <v>1</v>
      </c>
      <c r="EC1077">
        <f t="shared" si="866"/>
        <v>9.5305397451146234</v>
      </c>
      <c r="EF1077">
        <v>1070</v>
      </c>
      <c r="EG1077">
        <v>23.824730142534641</v>
      </c>
      <c r="EH1077">
        <v>21.009510831803574</v>
      </c>
      <c r="EJ1077">
        <f t="shared" si="867"/>
        <v>1</v>
      </c>
      <c r="EK1077">
        <f t="shared" si="868"/>
        <v>0</v>
      </c>
      <c r="EL1077">
        <f t="shared" si="869"/>
        <v>2.8152193107310666</v>
      </c>
      <c r="EO1077">
        <v>1070</v>
      </c>
      <c r="EP1077">
        <v>22.888678191056677</v>
      </c>
      <c r="EQ1077">
        <v>40.552176146810375</v>
      </c>
      <c r="ES1077">
        <f t="shared" si="870"/>
        <v>0</v>
      </c>
      <c r="ET1077">
        <f t="shared" si="871"/>
        <v>1</v>
      </c>
      <c r="EU1077">
        <f t="shared" si="872"/>
        <v>17.663497955753698</v>
      </c>
    </row>
    <row r="1078" spans="1:151" x14ac:dyDescent="0.25">
      <c r="A1078">
        <v>1071</v>
      </c>
      <c r="B1078">
        <v>7.0015653231769157</v>
      </c>
      <c r="C1078">
        <v>29.943179172352686</v>
      </c>
      <c r="E1078">
        <f t="shared" si="873"/>
        <v>0</v>
      </c>
      <c r="F1078">
        <f t="shared" si="824"/>
        <v>1</v>
      </c>
      <c r="G1078">
        <f t="shared" si="874"/>
        <v>22.94161384917577</v>
      </c>
      <c r="J1078">
        <v>1071</v>
      </c>
      <c r="K1078">
        <v>14.78746360135861</v>
      </c>
      <c r="L1078">
        <v>19.760080176219731</v>
      </c>
      <c r="N1078">
        <f t="shared" si="825"/>
        <v>0</v>
      </c>
      <c r="O1078">
        <f t="shared" si="826"/>
        <v>1</v>
      </c>
      <c r="P1078">
        <f t="shared" si="827"/>
        <v>4.9726165748611209</v>
      </c>
      <c r="S1078">
        <v>1071</v>
      </c>
      <c r="T1078">
        <v>20.112711171217533</v>
      </c>
      <c r="U1078">
        <v>38.745188595803135</v>
      </c>
      <c r="W1078">
        <f t="shared" si="828"/>
        <v>0</v>
      </c>
      <c r="X1078">
        <f t="shared" si="829"/>
        <v>1</v>
      </c>
      <c r="Y1078">
        <f t="shared" si="830"/>
        <v>18.632477424585602</v>
      </c>
      <c r="AB1078">
        <v>1071</v>
      </c>
      <c r="AC1078">
        <v>22.007331070707309</v>
      </c>
      <c r="AD1078">
        <v>16.584847548181397</v>
      </c>
      <c r="AF1078">
        <f t="shared" si="831"/>
        <v>1</v>
      </c>
      <c r="AG1078">
        <f t="shared" si="832"/>
        <v>0</v>
      </c>
      <c r="AH1078">
        <f t="shared" si="833"/>
        <v>5.422483522525912</v>
      </c>
      <c r="AK1078">
        <v>1071</v>
      </c>
      <c r="AL1078">
        <v>22.593188823454895</v>
      </c>
      <c r="AM1078">
        <v>18.886887064949633</v>
      </c>
      <c r="AO1078">
        <f t="shared" si="834"/>
        <v>1</v>
      </c>
      <c r="AP1078">
        <f t="shared" si="835"/>
        <v>0</v>
      </c>
      <c r="AQ1078">
        <f t="shared" si="836"/>
        <v>3.706301758505262</v>
      </c>
      <c r="AT1078">
        <v>1071</v>
      </c>
      <c r="AU1078">
        <v>18.144383718534584</v>
      </c>
      <c r="AV1078">
        <v>18.679583196132107</v>
      </c>
      <c r="AX1078">
        <f t="shared" si="837"/>
        <v>0</v>
      </c>
      <c r="AY1078">
        <f t="shared" si="838"/>
        <v>1</v>
      </c>
      <c r="AZ1078">
        <f t="shared" si="839"/>
        <v>0.53519947759752284</v>
      </c>
      <c r="BC1078">
        <v>1071</v>
      </c>
      <c r="BD1078" t="e">
        <v>#N/A</v>
      </c>
      <c r="BE1078" t="e">
        <v>#N/A</v>
      </c>
      <c r="BG1078" t="e">
        <f t="shared" si="840"/>
        <v>#N/A</v>
      </c>
      <c r="BH1078" t="e">
        <f t="shared" si="841"/>
        <v>#N/A</v>
      </c>
      <c r="BI1078" t="e">
        <f t="shared" si="842"/>
        <v>#N/A</v>
      </c>
      <c r="BL1078">
        <v>1071</v>
      </c>
      <c r="BM1078">
        <v>36.651971874950142</v>
      </c>
      <c r="BN1078">
        <v>13.071011833472305</v>
      </c>
      <c r="BP1078">
        <f t="shared" si="843"/>
        <v>1</v>
      </c>
      <c r="BQ1078">
        <f t="shared" si="844"/>
        <v>0</v>
      </c>
      <c r="BR1078">
        <f t="shared" si="845"/>
        <v>23.580960041477837</v>
      </c>
      <c r="BU1078">
        <v>1071</v>
      </c>
      <c r="BV1078">
        <v>17.964915151335564</v>
      </c>
      <c r="BW1078">
        <v>28.954037835168347</v>
      </c>
      <c r="BY1078">
        <f t="shared" si="846"/>
        <v>0</v>
      </c>
      <c r="BZ1078">
        <f t="shared" si="847"/>
        <v>1</v>
      </c>
      <c r="CA1078">
        <f t="shared" si="848"/>
        <v>10.989122683832782</v>
      </c>
      <c r="CD1078">
        <v>1071</v>
      </c>
      <c r="CE1078">
        <v>12.426658783957219</v>
      </c>
      <c r="CF1078">
        <v>27.266179922960749</v>
      </c>
      <c r="CH1078">
        <f t="shared" si="849"/>
        <v>0</v>
      </c>
      <c r="CI1078">
        <f t="shared" si="850"/>
        <v>1</v>
      </c>
      <c r="CJ1078">
        <f t="shared" si="851"/>
        <v>14.83952113900353</v>
      </c>
      <c r="CM1078">
        <v>1071</v>
      </c>
      <c r="CN1078">
        <v>18.701335809988844</v>
      </c>
      <c r="CO1078">
        <v>27.8454417314619</v>
      </c>
      <c r="CQ1078">
        <f t="shared" si="852"/>
        <v>0</v>
      </c>
      <c r="CR1078">
        <f t="shared" si="853"/>
        <v>1</v>
      </c>
      <c r="CS1078">
        <f t="shared" si="854"/>
        <v>9.1441059214730558</v>
      </c>
      <c r="CV1078">
        <v>1071</v>
      </c>
      <c r="CW1078">
        <v>20.31008912165106</v>
      </c>
      <c r="CX1078">
        <v>18.566442522419813</v>
      </c>
      <c r="CZ1078">
        <f t="shared" si="855"/>
        <v>1</v>
      </c>
      <c r="DA1078">
        <f t="shared" si="856"/>
        <v>0</v>
      </c>
      <c r="DB1078">
        <f t="shared" si="857"/>
        <v>1.7436465992312478</v>
      </c>
      <c r="DE1078">
        <v>1071</v>
      </c>
      <c r="DF1078">
        <v>24.255488557464968</v>
      </c>
      <c r="DG1078">
        <v>14.262453839953764</v>
      </c>
      <c r="DI1078">
        <f t="shared" si="858"/>
        <v>1</v>
      </c>
      <c r="DJ1078">
        <f t="shared" si="859"/>
        <v>0</v>
      </c>
      <c r="DK1078">
        <f t="shared" si="860"/>
        <v>9.993034717511204</v>
      </c>
      <c r="DN1078">
        <v>1071</v>
      </c>
      <c r="DO1078">
        <v>26.136618221541227</v>
      </c>
      <c r="DP1078">
        <v>20.864511403109649</v>
      </c>
      <c r="DR1078">
        <f t="shared" si="861"/>
        <v>1</v>
      </c>
      <c r="DS1078">
        <f t="shared" si="862"/>
        <v>0</v>
      </c>
      <c r="DT1078">
        <f t="shared" si="863"/>
        <v>5.2721068184315776</v>
      </c>
      <c r="DW1078">
        <v>1071</v>
      </c>
      <c r="DX1078">
        <v>16.036394414444391</v>
      </c>
      <c r="DY1078">
        <v>20.502350789261673</v>
      </c>
      <c r="EA1078">
        <f t="shared" si="864"/>
        <v>0</v>
      </c>
      <c r="EB1078">
        <f t="shared" si="865"/>
        <v>1</v>
      </c>
      <c r="EC1078">
        <f t="shared" si="866"/>
        <v>4.4659563748172815</v>
      </c>
      <c r="EF1078">
        <v>1071</v>
      </c>
      <c r="EG1078">
        <v>29.180809768230549</v>
      </c>
      <c r="EH1078">
        <v>10.064134640776008</v>
      </c>
      <c r="EJ1078">
        <f t="shared" si="867"/>
        <v>1</v>
      </c>
      <c r="EK1078">
        <f t="shared" si="868"/>
        <v>0</v>
      </c>
      <c r="EL1078">
        <f t="shared" si="869"/>
        <v>19.116675127454542</v>
      </c>
      <c r="EO1078">
        <v>1071</v>
      </c>
      <c r="EP1078">
        <v>23.238682348929149</v>
      </c>
      <c r="EQ1078">
        <v>40.584011720188784</v>
      </c>
      <c r="ES1078">
        <f t="shared" si="870"/>
        <v>0</v>
      </c>
      <c r="ET1078">
        <f t="shared" si="871"/>
        <v>1</v>
      </c>
      <c r="EU1078">
        <f t="shared" si="872"/>
        <v>17.345329371259634</v>
      </c>
    </row>
    <row r="1079" spans="1:151" x14ac:dyDescent="0.25">
      <c r="A1079">
        <v>1072</v>
      </c>
      <c r="B1079">
        <v>11.331841962450184</v>
      </c>
      <c r="C1079">
        <v>17.802878765318681</v>
      </c>
      <c r="E1079">
        <f t="shared" si="873"/>
        <v>0</v>
      </c>
      <c r="F1079">
        <f t="shared" si="824"/>
        <v>1</v>
      </c>
      <c r="G1079">
        <f t="shared" si="874"/>
        <v>6.4710368028684968</v>
      </c>
      <c r="J1079">
        <v>1072</v>
      </c>
      <c r="K1079">
        <v>18.815584813549954</v>
      </c>
      <c r="L1079">
        <v>13.892369189493547</v>
      </c>
      <c r="N1079">
        <f t="shared" si="825"/>
        <v>1</v>
      </c>
      <c r="O1079">
        <f t="shared" si="826"/>
        <v>0</v>
      </c>
      <c r="P1079">
        <f t="shared" si="827"/>
        <v>4.9232156240564073</v>
      </c>
      <c r="S1079">
        <v>1072</v>
      </c>
      <c r="T1079">
        <v>19.311015872007058</v>
      </c>
      <c r="U1079">
        <v>15.732902368834175</v>
      </c>
      <c r="W1079">
        <f t="shared" si="828"/>
        <v>1</v>
      </c>
      <c r="X1079">
        <f t="shared" si="829"/>
        <v>0</v>
      </c>
      <c r="Y1079">
        <f t="shared" si="830"/>
        <v>3.578113503172883</v>
      </c>
      <c r="AB1079">
        <v>1072</v>
      </c>
      <c r="AC1079">
        <v>13.016347544291168</v>
      </c>
      <c r="AD1079">
        <v>17.928902545102353</v>
      </c>
      <c r="AF1079">
        <f t="shared" si="831"/>
        <v>0</v>
      </c>
      <c r="AG1079">
        <f t="shared" si="832"/>
        <v>1</v>
      </c>
      <c r="AH1079">
        <f t="shared" si="833"/>
        <v>4.9125550008111851</v>
      </c>
      <c r="AK1079">
        <v>1072</v>
      </c>
      <c r="AL1079">
        <v>23.310940539398331</v>
      </c>
      <c r="AM1079">
        <v>11.861888129412959</v>
      </c>
      <c r="AO1079">
        <f t="shared" si="834"/>
        <v>1</v>
      </c>
      <c r="AP1079">
        <f t="shared" si="835"/>
        <v>0</v>
      </c>
      <c r="AQ1079">
        <f t="shared" si="836"/>
        <v>11.449052409985372</v>
      </c>
      <c r="AT1079">
        <v>1072</v>
      </c>
      <c r="AU1079">
        <v>18.225650959986758</v>
      </c>
      <c r="AV1079">
        <v>28.039481522324877</v>
      </c>
      <c r="AX1079">
        <f t="shared" si="837"/>
        <v>0</v>
      </c>
      <c r="AY1079">
        <f t="shared" si="838"/>
        <v>1</v>
      </c>
      <c r="AZ1079">
        <f t="shared" si="839"/>
        <v>9.8138305623381186</v>
      </c>
      <c r="BC1079">
        <v>1072</v>
      </c>
      <c r="BD1079" t="e">
        <v>#N/A</v>
      </c>
      <c r="BE1079" t="e">
        <v>#N/A</v>
      </c>
      <c r="BG1079" t="e">
        <f t="shared" si="840"/>
        <v>#N/A</v>
      </c>
      <c r="BH1079" t="e">
        <f t="shared" si="841"/>
        <v>#N/A</v>
      </c>
      <c r="BI1079" t="e">
        <f t="shared" si="842"/>
        <v>#N/A</v>
      </c>
      <c r="BL1079">
        <v>1072</v>
      </c>
      <c r="BM1079">
        <v>20.550596584475322</v>
      </c>
      <c r="BN1079">
        <v>8.4920305408196732</v>
      </c>
      <c r="BP1079">
        <f t="shared" si="843"/>
        <v>1</v>
      </c>
      <c r="BQ1079">
        <f t="shared" si="844"/>
        <v>0</v>
      </c>
      <c r="BR1079">
        <f t="shared" si="845"/>
        <v>12.058566043655649</v>
      </c>
      <c r="BU1079">
        <v>1072</v>
      </c>
      <c r="BV1079">
        <v>18.912109723009991</v>
      </c>
      <c r="BW1079">
        <v>23.891312515252913</v>
      </c>
      <c r="BY1079">
        <f t="shared" si="846"/>
        <v>0</v>
      </c>
      <c r="BZ1079">
        <f t="shared" si="847"/>
        <v>1</v>
      </c>
      <c r="CA1079">
        <f t="shared" si="848"/>
        <v>4.9792027922429227</v>
      </c>
      <c r="CD1079">
        <v>1072</v>
      </c>
      <c r="CE1079">
        <v>14.654485491916239</v>
      </c>
      <c r="CF1079">
        <v>36.132956193128614</v>
      </c>
      <c r="CH1079">
        <f t="shared" si="849"/>
        <v>0</v>
      </c>
      <c r="CI1079">
        <f t="shared" si="850"/>
        <v>1</v>
      </c>
      <c r="CJ1079">
        <f t="shared" si="851"/>
        <v>21.478470701212373</v>
      </c>
      <c r="CM1079">
        <v>1072</v>
      </c>
      <c r="CN1079">
        <v>21.326323667736727</v>
      </c>
      <c r="CO1079">
        <v>15.408738012299825</v>
      </c>
      <c r="CQ1079">
        <f t="shared" si="852"/>
        <v>1</v>
      </c>
      <c r="CR1079">
        <f t="shared" si="853"/>
        <v>0</v>
      </c>
      <c r="CS1079">
        <f t="shared" si="854"/>
        <v>5.917585655436902</v>
      </c>
      <c r="CV1079">
        <v>1072</v>
      </c>
      <c r="CW1079">
        <v>24.33175691283833</v>
      </c>
      <c r="CX1079">
        <v>23.050544567069231</v>
      </c>
      <c r="CZ1079">
        <f t="shared" si="855"/>
        <v>1</v>
      </c>
      <c r="DA1079">
        <f t="shared" si="856"/>
        <v>0</v>
      </c>
      <c r="DB1079">
        <f t="shared" si="857"/>
        <v>1.2812123457690987</v>
      </c>
      <c r="DE1079">
        <v>1072</v>
      </c>
      <c r="DF1079">
        <v>15.150905864119089</v>
      </c>
      <c r="DG1079">
        <v>25.70303648314956</v>
      </c>
      <c r="DI1079">
        <f t="shared" si="858"/>
        <v>0</v>
      </c>
      <c r="DJ1079">
        <f t="shared" si="859"/>
        <v>1</v>
      </c>
      <c r="DK1079">
        <f t="shared" si="860"/>
        <v>10.552130619030471</v>
      </c>
      <c r="DN1079">
        <v>1072</v>
      </c>
      <c r="DO1079">
        <v>21.913887527608367</v>
      </c>
      <c r="DP1079">
        <v>16.275399914284986</v>
      </c>
      <c r="DR1079">
        <f t="shared" si="861"/>
        <v>1</v>
      </c>
      <c r="DS1079">
        <f t="shared" si="862"/>
        <v>0</v>
      </c>
      <c r="DT1079">
        <f t="shared" si="863"/>
        <v>5.638487613323381</v>
      </c>
      <c r="DW1079">
        <v>1072</v>
      </c>
      <c r="DX1079">
        <v>27.328668240313277</v>
      </c>
      <c r="DY1079">
        <v>26.802859025109115</v>
      </c>
      <c r="EA1079">
        <f t="shared" si="864"/>
        <v>1</v>
      </c>
      <c r="EB1079">
        <f t="shared" si="865"/>
        <v>0</v>
      </c>
      <c r="EC1079">
        <f t="shared" si="866"/>
        <v>0.52580921520416268</v>
      </c>
      <c r="EF1079">
        <v>1072</v>
      </c>
      <c r="EG1079">
        <v>25.060369145020267</v>
      </c>
      <c r="EH1079">
        <v>21.808090647009017</v>
      </c>
      <c r="EJ1079">
        <f t="shared" si="867"/>
        <v>1</v>
      </c>
      <c r="EK1079">
        <f t="shared" si="868"/>
        <v>0</v>
      </c>
      <c r="EL1079">
        <f t="shared" si="869"/>
        <v>3.2522784980112505</v>
      </c>
      <c r="EO1079">
        <v>1072</v>
      </c>
      <c r="EP1079">
        <v>25.248742475928427</v>
      </c>
      <c r="EQ1079">
        <v>49.671428629136166</v>
      </c>
      <c r="ES1079">
        <f t="shared" si="870"/>
        <v>0</v>
      </c>
      <c r="ET1079">
        <f t="shared" si="871"/>
        <v>1</v>
      </c>
      <c r="EU1079">
        <f t="shared" si="872"/>
        <v>24.422686153207739</v>
      </c>
    </row>
    <row r="1080" spans="1:151" x14ac:dyDescent="0.25">
      <c r="A1080">
        <v>1073</v>
      </c>
      <c r="B1080">
        <v>11.127307042532324</v>
      </c>
      <c r="C1080">
        <v>15.121590395478249</v>
      </c>
      <c r="E1080">
        <f t="shared" si="873"/>
        <v>0</v>
      </c>
      <c r="F1080">
        <f t="shared" si="824"/>
        <v>1</v>
      </c>
      <c r="G1080">
        <f t="shared" si="874"/>
        <v>3.9942833529459243</v>
      </c>
      <c r="J1080">
        <v>1073</v>
      </c>
      <c r="K1080">
        <v>15.461765267795876</v>
      </c>
      <c r="L1080">
        <v>29.828830877731008</v>
      </c>
      <c r="N1080">
        <f t="shared" si="825"/>
        <v>0</v>
      </c>
      <c r="O1080">
        <f t="shared" si="826"/>
        <v>1</v>
      </c>
      <c r="P1080">
        <f t="shared" si="827"/>
        <v>14.367065609935132</v>
      </c>
      <c r="S1080">
        <v>1073</v>
      </c>
      <c r="T1080">
        <v>21.12564090363577</v>
      </c>
      <c r="U1080">
        <v>33.485623936572097</v>
      </c>
      <c r="W1080">
        <f t="shared" si="828"/>
        <v>0</v>
      </c>
      <c r="X1080">
        <f t="shared" si="829"/>
        <v>1</v>
      </c>
      <c r="Y1080">
        <f t="shared" si="830"/>
        <v>12.359983032936327</v>
      </c>
      <c r="AB1080">
        <v>1073</v>
      </c>
      <c r="AC1080">
        <v>24.086692709249107</v>
      </c>
      <c r="AD1080">
        <v>20.425745683672012</v>
      </c>
      <c r="AF1080">
        <f t="shared" si="831"/>
        <v>1</v>
      </c>
      <c r="AG1080">
        <f t="shared" si="832"/>
        <v>0</v>
      </c>
      <c r="AH1080">
        <f t="shared" si="833"/>
        <v>3.6609470255770944</v>
      </c>
      <c r="AK1080">
        <v>1073</v>
      </c>
      <c r="AL1080">
        <v>22.913413524644728</v>
      </c>
      <c r="AM1080">
        <v>32.326288922904013</v>
      </c>
      <c r="AO1080">
        <f t="shared" si="834"/>
        <v>0</v>
      </c>
      <c r="AP1080">
        <f t="shared" si="835"/>
        <v>1</v>
      </c>
      <c r="AQ1080">
        <f t="shared" si="836"/>
        <v>9.4128753982592848</v>
      </c>
      <c r="AT1080">
        <v>1073</v>
      </c>
      <c r="AU1080">
        <v>18.797044609805855</v>
      </c>
      <c r="AV1080">
        <v>24.359725804309051</v>
      </c>
      <c r="AX1080">
        <f t="shared" si="837"/>
        <v>0</v>
      </c>
      <c r="AY1080">
        <f t="shared" si="838"/>
        <v>1</v>
      </c>
      <c r="AZ1080">
        <f t="shared" si="839"/>
        <v>5.5626811945031953</v>
      </c>
      <c r="BC1080">
        <v>1073</v>
      </c>
      <c r="BD1080" t="e">
        <v>#N/A</v>
      </c>
      <c r="BE1080" t="e">
        <v>#N/A</v>
      </c>
      <c r="BG1080" t="e">
        <f t="shared" si="840"/>
        <v>#N/A</v>
      </c>
      <c r="BH1080" t="e">
        <f t="shared" si="841"/>
        <v>#N/A</v>
      </c>
      <c r="BI1080" t="e">
        <f t="shared" si="842"/>
        <v>#N/A</v>
      </c>
      <c r="BL1080">
        <v>1073</v>
      </c>
      <c r="BM1080">
        <v>22.450967073704483</v>
      </c>
      <c r="BN1080">
        <v>16.877354851962664</v>
      </c>
      <c r="BP1080">
        <f t="shared" si="843"/>
        <v>1</v>
      </c>
      <c r="BQ1080">
        <f t="shared" si="844"/>
        <v>0</v>
      </c>
      <c r="BR1080">
        <f t="shared" si="845"/>
        <v>5.5736122217418185</v>
      </c>
      <c r="BU1080">
        <v>1073</v>
      </c>
      <c r="BV1080">
        <v>6.99560152482338</v>
      </c>
      <c r="BW1080">
        <v>18.504614959494852</v>
      </c>
      <c r="BY1080">
        <f t="shared" si="846"/>
        <v>0</v>
      </c>
      <c r="BZ1080">
        <f t="shared" si="847"/>
        <v>1</v>
      </c>
      <c r="CA1080">
        <f t="shared" si="848"/>
        <v>11.509013434671472</v>
      </c>
      <c r="CD1080">
        <v>1073</v>
      </c>
      <c r="CE1080">
        <v>26.943277656153207</v>
      </c>
      <c r="CF1080">
        <v>30.195103444381111</v>
      </c>
      <c r="CH1080">
        <f t="shared" si="849"/>
        <v>0</v>
      </c>
      <c r="CI1080">
        <f t="shared" si="850"/>
        <v>1</v>
      </c>
      <c r="CJ1080">
        <f t="shared" si="851"/>
        <v>3.2518257882279045</v>
      </c>
      <c r="CM1080">
        <v>1073</v>
      </c>
      <c r="CN1080">
        <v>20.475112756638282</v>
      </c>
      <c r="CO1080">
        <v>34.097477095279316</v>
      </c>
      <c r="CQ1080">
        <f t="shared" si="852"/>
        <v>0</v>
      </c>
      <c r="CR1080">
        <f t="shared" si="853"/>
        <v>1</v>
      </c>
      <c r="CS1080">
        <f t="shared" si="854"/>
        <v>13.622364338641034</v>
      </c>
      <c r="CV1080">
        <v>1073</v>
      </c>
      <c r="CW1080">
        <v>25.388612375468771</v>
      </c>
      <c r="CX1080">
        <v>20.18201219489336</v>
      </c>
      <c r="CZ1080">
        <f t="shared" si="855"/>
        <v>1</v>
      </c>
      <c r="DA1080">
        <f t="shared" si="856"/>
        <v>0</v>
      </c>
      <c r="DB1080">
        <f t="shared" si="857"/>
        <v>5.2066001805754105</v>
      </c>
      <c r="DE1080">
        <v>1073</v>
      </c>
      <c r="DF1080">
        <v>29.201671051138845</v>
      </c>
      <c r="DG1080">
        <v>21.585203057855026</v>
      </c>
      <c r="DI1080">
        <f t="shared" si="858"/>
        <v>1</v>
      </c>
      <c r="DJ1080">
        <f t="shared" si="859"/>
        <v>0</v>
      </c>
      <c r="DK1080">
        <f t="shared" si="860"/>
        <v>7.6164679932838197</v>
      </c>
      <c r="DN1080">
        <v>1073</v>
      </c>
      <c r="DO1080">
        <v>29.63133505061646</v>
      </c>
      <c r="DP1080">
        <v>13.926319533159472</v>
      </c>
      <c r="DR1080">
        <f t="shared" si="861"/>
        <v>1</v>
      </c>
      <c r="DS1080">
        <f t="shared" si="862"/>
        <v>0</v>
      </c>
      <c r="DT1080">
        <f t="shared" si="863"/>
        <v>15.705015517456989</v>
      </c>
      <c r="DW1080">
        <v>1073</v>
      </c>
      <c r="DX1080">
        <v>13.50045908687332</v>
      </c>
      <c r="DY1080">
        <v>27.2157980367734</v>
      </c>
      <c r="EA1080">
        <f t="shared" si="864"/>
        <v>0</v>
      </c>
      <c r="EB1080">
        <f t="shared" si="865"/>
        <v>1</v>
      </c>
      <c r="EC1080">
        <f t="shared" si="866"/>
        <v>13.71533894990008</v>
      </c>
      <c r="EF1080">
        <v>1073</v>
      </c>
      <c r="EG1080">
        <v>24.242080775689917</v>
      </c>
      <c r="EH1080">
        <v>14.065082832540918</v>
      </c>
      <c r="EJ1080">
        <f t="shared" si="867"/>
        <v>1</v>
      </c>
      <c r="EK1080">
        <f t="shared" si="868"/>
        <v>0</v>
      </c>
      <c r="EL1080">
        <f t="shared" si="869"/>
        <v>10.176997943148999</v>
      </c>
      <c r="EO1080">
        <v>1073</v>
      </c>
      <c r="EP1080">
        <v>23.385375609794078</v>
      </c>
      <c r="EQ1080">
        <v>10.570516250757525</v>
      </c>
      <c r="ES1080">
        <f t="shared" si="870"/>
        <v>1</v>
      </c>
      <c r="ET1080">
        <f t="shared" si="871"/>
        <v>0</v>
      </c>
      <c r="EU1080">
        <f t="shared" si="872"/>
        <v>12.814859359036554</v>
      </c>
    </row>
    <row r="1081" spans="1:151" x14ac:dyDescent="0.25">
      <c r="A1081">
        <v>1074</v>
      </c>
      <c r="B1081">
        <v>11.062083836709951</v>
      </c>
      <c r="C1081">
        <v>45.629909595183207</v>
      </c>
      <c r="E1081">
        <f t="shared" si="873"/>
        <v>0</v>
      </c>
      <c r="F1081">
        <f t="shared" si="824"/>
        <v>1</v>
      </c>
      <c r="G1081">
        <f t="shared" si="874"/>
        <v>34.567825758473255</v>
      </c>
      <c r="J1081">
        <v>1074</v>
      </c>
      <c r="K1081">
        <v>24.735280744297995</v>
      </c>
      <c r="L1081">
        <v>33.79596770280569</v>
      </c>
      <c r="N1081">
        <f t="shared" si="825"/>
        <v>0</v>
      </c>
      <c r="O1081">
        <f t="shared" si="826"/>
        <v>1</v>
      </c>
      <c r="P1081">
        <f t="shared" si="827"/>
        <v>9.060686958507695</v>
      </c>
      <c r="S1081">
        <v>1074</v>
      </c>
      <c r="T1081">
        <v>16.690287333941818</v>
      </c>
      <c r="U1081">
        <v>41.698574312731381</v>
      </c>
      <c r="W1081">
        <f t="shared" si="828"/>
        <v>0</v>
      </c>
      <c r="X1081">
        <f t="shared" si="829"/>
        <v>1</v>
      </c>
      <c r="Y1081">
        <f t="shared" si="830"/>
        <v>25.008286978789563</v>
      </c>
      <c r="AB1081">
        <v>1074</v>
      </c>
      <c r="AC1081">
        <v>28.305021602690182</v>
      </c>
      <c r="AD1081">
        <v>17.168495110682066</v>
      </c>
      <c r="AF1081">
        <f t="shared" si="831"/>
        <v>1</v>
      </c>
      <c r="AG1081">
        <f t="shared" si="832"/>
        <v>0</v>
      </c>
      <c r="AH1081">
        <f t="shared" si="833"/>
        <v>11.136526492008116</v>
      </c>
      <c r="AK1081">
        <v>1074</v>
      </c>
      <c r="AL1081">
        <v>12.850449118621418</v>
      </c>
      <c r="AM1081">
        <v>30.420899141916806</v>
      </c>
      <c r="AO1081">
        <f t="shared" si="834"/>
        <v>0</v>
      </c>
      <c r="AP1081">
        <f t="shared" si="835"/>
        <v>1</v>
      </c>
      <c r="AQ1081">
        <f t="shared" si="836"/>
        <v>17.570450023295386</v>
      </c>
      <c r="AT1081">
        <v>1074</v>
      </c>
      <c r="AU1081">
        <v>15.964224108837907</v>
      </c>
      <c r="AV1081">
        <v>23.682412516078998</v>
      </c>
      <c r="AX1081">
        <f t="shared" si="837"/>
        <v>0</v>
      </c>
      <c r="AY1081">
        <f t="shared" si="838"/>
        <v>1</v>
      </c>
      <c r="AZ1081">
        <f t="shared" si="839"/>
        <v>7.7181884072410902</v>
      </c>
      <c r="BC1081">
        <v>1074</v>
      </c>
      <c r="BD1081" t="e">
        <v>#N/A</v>
      </c>
      <c r="BE1081" t="e">
        <v>#N/A</v>
      </c>
      <c r="BG1081" t="e">
        <f t="shared" si="840"/>
        <v>#N/A</v>
      </c>
      <c r="BH1081" t="e">
        <f t="shared" si="841"/>
        <v>#N/A</v>
      </c>
      <c r="BI1081" t="e">
        <f t="shared" si="842"/>
        <v>#N/A</v>
      </c>
      <c r="BL1081">
        <v>1074</v>
      </c>
      <c r="BM1081">
        <v>13.763551270854624</v>
      </c>
      <c r="BN1081">
        <v>14.971910685787888</v>
      </c>
      <c r="BP1081">
        <f t="shared" si="843"/>
        <v>0</v>
      </c>
      <c r="BQ1081">
        <f t="shared" si="844"/>
        <v>1</v>
      </c>
      <c r="BR1081">
        <f t="shared" si="845"/>
        <v>1.2083594149332644</v>
      </c>
      <c r="BU1081">
        <v>1074</v>
      </c>
      <c r="BV1081">
        <v>30.905816901654575</v>
      </c>
      <c r="BW1081">
        <v>18.886603008064846</v>
      </c>
      <c r="BY1081">
        <f t="shared" si="846"/>
        <v>1</v>
      </c>
      <c r="BZ1081">
        <f t="shared" si="847"/>
        <v>0</v>
      </c>
      <c r="CA1081">
        <f t="shared" si="848"/>
        <v>12.019213893589729</v>
      </c>
      <c r="CD1081">
        <v>1074</v>
      </c>
      <c r="CE1081">
        <v>17.68726947975297</v>
      </c>
      <c r="CF1081">
        <v>6.0422359991776773</v>
      </c>
      <c r="CH1081">
        <f t="shared" si="849"/>
        <v>1</v>
      </c>
      <c r="CI1081">
        <f t="shared" si="850"/>
        <v>0</v>
      </c>
      <c r="CJ1081">
        <f t="shared" si="851"/>
        <v>11.645033480575293</v>
      </c>
      <c r="CM1081">
        <v>1074</v>
      </c>
      <c r="CN1081">
        <v>22.098106283316902</v>
      </c>
      <c r="CO1081">
        <v>6.5760239158887508</v>
      </c>
      <c r="CQ1081">
        <f t="shared" si="852"/>
        <v>1</v>
      </c>
      <c r="CR1081">
        <f t="shared" si="853"/>
        <v>0</v>
      </c>
      <c r="CS1081">
        <f t="shared" si="854"/>
        <v>15.522082367428151</v>
      </c>
      <c r="CV1081">
        <v>1074</v>
      </c>
      <c r="CW1081">
        <v>18.630150620528024</v>
      </c>
      <c r="CX1081">
        <v>17.985490745917822</v>
      </c>
      <c r="CZ1081">
        <f t="shared" si="855"/>
        <v>1</v>
      </c>
      <c r="DA1081">
        <f t="shared" si="856"/>
        <v>0</v>
      </c>
      <c r="DB1081">
        <f t="shared" si="857"/>
        <v>0.64465987461020191</v>
      </c>
      <c r="DE1081">
        <v>1074</v>
      </c>
      <c r="DF1081">
        <v>21.440212145413149</v>
      </c>
      <c r="DG1081">
        <v>14.610550189204869</v>
      </c>
      <c r="DI1081">
        <f t="shared" si="858"/>
        <v>1</v>
      </c>
      <c r="DJ1081">
        <f t="shared" si="859"/>
        <v>0</v>
      </c>
      <c r="DK1081">
        <f t="shared" si="860"/>
        <v>6.8296619562082803</v>
      </c>
      <c r="DN1081">
        <v>1074</v>
      </c>
      <c r="DO1081">
        <v>20.97708269008141</v>
      </c>
      <c r="DP1081">
        <v>9.8347061547198198</v>
      </c>
      <c r="DR1081">
        <f t="shared" si="861"/>
        <v>1</v>
      </c>
      <c r="DS1081">
        <f t="shared" si="862"/>
        <v>0</v>
      </c>
      <c r="DT1081">
        <f t="shared" si="863"/>
        <v>11.14237653536159</v>
      </c>
      <c r="DW1081">
        <v>1074</v>
      </c>
      <c r="DX1081">
        <v>18.491758182710875</v>
      </c>
      <c r="DY1081">
        <v>24.453883714512745</v>
      </c>
      <c r="EA1081">
        <f t="shared" si="864"/>
        <v>0</v>
      </c>
      <c r="EB1081">
        <f t="shared" si="865"/>
        <v>1</v>
      </c>
      <c r="EC1081">
        <f t="shared" si="866"/>
        <v>5.9621255318018704</v>
      </c>
      <c r="EF1081">
        <v>1074</v>
      </c>
      <c r="EG1081">
        <v>28.320912826193297</v>
      </c>
      <c r="EH1081">
        <v>13.798998493782802</v>
      </c>
      <c r="EJ1081">
        <f t="shared" si="867"/>
        <v>1</v>
      </c>
      <c r="EK1081">
        <f t="shared" si="868"/>
        <v>0</v>
      </c>
      <c r="EL1081">
        <f t="shared" si="869"/>
        <v>14.521914332410494</v>
      </c>
      <c r="EO1081">
        <v>1074</v>
      </c>
      <c r="EP1081">
        <v>26.017007034193469</v>
      </c>
      <c r="EQ1081">
        <v>48.175038740393646</v>
      </c>
      <c r="ES1081">
        <f t="shared" si="870"/>
        <v>0</v>
      </c>
      <c r="ET1081">
        <f t="shared" si="871"/>
        <v>1</v>
      </c>
      <c r="EU1081">
        <f t="shared" si="872"/>
        <v>22.158031706200177</v>
      </c>
    </row>
    <row r="1082" spans="1:151" x14ac:dyDescent="0.25">
      <c r="A1082">
        <v>1075</v>
      </c>
      <c r="B1082">
        <v>10.246877876252038</v>
      </c>
      <c r="C1082">
        <v>2.1897099463774055</v>
      </c>
      <c r="E1082">
        <f t="shared" si="873"/>
        <v>1</v>
      </c>
      <c r="F1082">
        <f t="shared" si="824"/>
        <v>0</v>
      </c>
      <c r="G1082">
        <f t="shared" si="874"/>
        <v>8.0571679298746322</v>
      </c>
      <c r="J1082">
        <v>1075</v>
      </c>
      <c r="K1082">
        <v>10.815164546071305</v>
      </c>
      <c r="L1082">
        <v>13.162476458164992</v>
      </c>
      <c r="N1082">
        <f t="shared" si="825"/>
        <v>0</v>
      </c>
      <c r="O1082">
        <f t="shared" si="826"/>
        <v>1</v>
      </c>
      <c r="P1082">
        <f t="shared" si="827"/>
        <v>2.3473119120936872</v>
      </c>
      <c r="S1082">
        <v>1075</v>
      </c>
      <c r="T1082">
        <v>15.727465840160601</v>
      </c>
      <c r="U1082">
        <v>28.022063365459449</v>
      </c>
      <c r="W1082">
        <f t="shared" si="828"/>
        <v>0</v>
      </c>
      <c r="X1082">
        <f t="shared" si="829"/>
        <v>1</v>
      </c>
      <c r="Y1082">
        <f t="shared" si="830"/>
        <v>12.294597525298848</v>
      </c>
      <c r="AB1082">
        <v>1075</v>
      </c>
      <c r="AC1082">
        <v>29.718729757052209</v>
      </c>
      <c r="AD1082">
        <v>16.482874283129515</v>
      </c>
      <c r="AF1082">
        <f t="shared" si="831"/>
        <v>1</v>
      </c>
      <c r="AG1082">
        <f t="shared" si="832"/>
        <v>0</v>
      </c>
      <c r="AH1082">
        <f t="shared" si="833"/>
        <v>13.235855473922694</v>
      </c>
      <c r="AK1082">
        <v>1075</v>
      </c>
      <c r="AL1082">
        <v>27.465172013414069</v>
      </c>
      <c r="AM1082">
        <v>18.525866507733351</v>
      </c>
      <c r="AO1082">
        <f t="shared" si="834"/>
        <v>1</v>
      </c>
      <c r="AP1082">
        <f t="shared" si="835"/>
        <v>0</v>
      </c>
      <c r="AQ1082">
        <f t="shared" si="836"/>
        <v>8.9393055056807178</v>
      </c>
      <c r="AT1082">
        <v>1075</v>
      </c>
      <c r="AU1082">
        <v>16.712437325979227</v>
      </c>
      <c r="AV1082">
        <v>23.465893341414908</v>
      </c>
      <c r="AX1082">
        <f t="shared" si="837"/>
        <v>0</v>
      </c>
      <c r="AY1082">
        <f t="shared" si="838"/>
        <v>1</v>
      </c>
      <c r="AZ1082">
        <f t="shared" si="839"/>
        <v>6.7534560154356811</v>
      </c>
      <c r="BC1082">
        <v>1075</v>
      </c>
      <c r="BD1082" t="e">
        <v>#N/A</v>
      </c>
      <c r="BE1082" t="e">
        <v>#N/A</v>
      </c>
      <c r="BG1082" t="e">
        <f t="shared" si="840"/>
        <v>#N/A</v>
      </c>
      <c r="BH1082" t="e">
        <f t="shared" si="841"/>
        <v>#N/A</v>
      </c>
      <c r="BI1082" t="e">
        <f t="shared" si="842"/>
        <v>#N/A</v>
      </c>
      <c r="BL1082">
        <v>1075</v>
      </c>
      <c r="BM1082">
        <v>25.571333232890026</v>
      </c>
      <c r="BN1082">
        <v>7.7064877145351272</v>
      </c>
      <c r="BP1082">
        <f t="shared" si="843"/>
        <v>1</v>
      </c>
      <c r="BQ1082">
        <f t="shared" si="844"/>
        <v>0</v>
      </c>
      <c r="BR1082">
        <f t="shared" si="845"/>
        <v>17.864845518354898</v>
      </c>
      <c r="BU1082">
        <v>1075</v>
      </c>
      <c r="BV1082">
        <v>15.192821139221621</v>
      </c>
      <c r="BW1082">
        <v>21.799802308509776</v>
      </c>
      <c r="BY1082">
        <f t="shared" si="846"/>
        <v>0</v>
      </c>
      <c r="BZ1082">
        <f t="shared" si="847"/>
        <v>1</v>
      </c>
      <c r="CA1082">
        <f t="shared" si="848"/>
        <v>6.6069811692881544</v>
      </c>
      <c r="CD1082">
        <v>1075</v>
      </c>
      <c r="CE1082">
        <v>30.369062645249763</v>
      </c>
      <c r="CF1082">
        <v>29.749048879678188</v>
      </c>
      <c r="CH1082">
        <f t="shared" si="849"/>
        <v>1</v>
      </c>
      <c r="CI1082">
        <f t="shared" si="850"/>
        <v>0</v>
      </c>
      <c r="CJ1082">
        <f t="shared" si="851"/>
        <v>0.62001376557157428</v>
      </c>
      <c r="CM1082">
        <v>1075</v>
      </c>
      <c r="CN1082">
        <v>26.121404755342006</v>
      </c>
      <c r="CO1082">
        <v>10.607824644185772</v>
      </c>
      <c r="CQ1082">
        <f t="shared" si="852"/>
        <v>1</v>
      </c>
      <c r="CR1082">
        <f t="shared" si="853"/>
        <v>0</v>
      </c>
      <c r="CS1082">
        <f t="shared" si="854"/>
        <v>15.513580111156234</v>
      </c>
      <c r="CV1082">
        <v>1075</v>
      </c>
      <c r="CW1082">
        <v>23.413891351167372</v>
      </c>
      <c r="CX1082">
        <v>18.788459826586774</v>
      </c>
      <c r="CZ1082">
        <f t="shared" si="855"/>
        <v>1</v>
      </c>
      <c r="DA1082">
        <f t="shared" si="856"/>
        <v>0</v>
      </c>
      <c r="DB1082">
        <f t="shared" si="857"/>
        <v>4.6254315245805984</v>
      </c>
      <c r="DE1082">
        <v>1075</v>
      </c>
      <c r="DF1082">
        <v>16.283250872112639</v>
      </c>
      <c r="DG1082">
        <v>23.243305612696968</v>
      </c>
      <c r="DI1082">
        <f t="shared" si="858"/>
        <v>0</v>
      </c>
      <c r="DJ1082">
        <f t="shared" si="859"/>
        <v>1</v>
      </c>
      <c r="DK1082">
        <f t="shared" si="860"/>
        <v>6.9600547405843294</v>
      </c>
      <c r="DN1082">
        <v>1075</v>
      </c>
      <c r="DO1082">
        <v>22.705290395932455</v>
      </c>
      <c r="DP1082">
        <v>23.009233839832252</v>
      </c>
      <c r="DR1082">
        <f t="shared" si="861"/>
        <v>0</v>
      </c>
      <c r="DS1082">
        <f t="shared" si="862"/>
        <v>1</v>
      </c>
      <c r="DT1082">
        <f t="shared" si="863"/>
        <v>0.30394344389979722</v>
      </c>
      <c r="DW1082">
        <v>1075</v>
      </c>
      <c r="DX1082">
        <v>24.249850299377378</v>
      </c>
      <c r="DY1082">
        <v>18.198137793405884</v>
      </c>
      <c r="EA1082">
        <f t="shared" si="864"/>
        <v>1</v>
      </c>
      <c r="EB1082">
        <f t="shared" si="865"/>
        <v>0</v>
      </c>
      <c r="EC1082">
        <f t="shared" si="866"/>
        <v>6.0517125059714942</v>
      </c>
      <c r="EF1082">
        <v>1075</v>
      </c>
      <c r="EG1082">
        <v>23.5782945942894</v>
      </c>
      <c r="EH1082">
        <v>13.151929794620997</v>
      </c>
      <c r="EJ1082">
        <f t="shared" si="867"/>
        <v>1</v>
      </c>
      <c r="EK1082">
        <f t="shared" si="868"/>
        <v>0</v>
      </c>
      <c r="EL1082">
        <f t="shared" si="869"/>
        <v>10.426364799668402</v>
      </c>
      <c r="EO1082">
        <v>1075</v>
      </c>
      <c r="EP1082">
        <v>23.180437898386742</v>
      </c>
      <c r="EQ1082">
        <v>31.721734648289193</v>
      </c>
      <c r="ES1082">
        <f t="shared" si="870"/>
        <v>0</v>
      </c>
      <c r="ET1082">
        <f t="shared" si="871"/>
        <v>1</v>
      </c>
      <c r="EU1082">
        <f t="shared" si="872"/>
        <v>8.5412967499024504</v>
      </c>
    </row>
    <row r="1083" spans="1:151" x14ac:dyDescent="0.25">
      <c r="A1083">
        <v>1076</v>
      </c>
      <c r="B1083">
        <v>9.8064259176242992</v>
      </c>
      <c r="C1083">
        <v>22.018658435743912</v>
      </c>
      <c r="E1083">
        <f t="shared" si="873"/>
        <v>0</v>
      </c>
      <c r="F1083">
        <f t="shared" si="824"/>
        <v>1</v>
      </c>
      <c r="G1083">
        <f t="shared" si="874"/>
        <v>12.212232518119613</v>
      </c>
      <c r="J1083">
        <v>1076</v>
      </c>
      <c r="K1083">
        <v>13.341140752648107</v>
      </c>
      <c r="L1083">
        <v>26.713985216277798</v>
      </c>
      <c r="N1083">
        <f t="shared" si="825"/>
        <v>0</v>
      </c>
      <c r="O1083">
        <f t="shared" si="826"/>
        <v>1</v>
      </c>
      <c r="P1083">
        <f t="shared" si="827"/>
        <v>13.372844463629692</v>
      </c>
      <c r="S1083">
        <v>1076</v>
      </c>
      <c r="T1083">
        <v>17.568370316188783</v>
      </c>
      <c r="U1083">
        <v>17.958610383645649</v>
      </c>
      <c r="W1083">
        <f t="shared" si="828"/>
        <v>0</v>
      </c>
      <c r="X1083">
        <f t="shared" si="829"/>
        <v>1</v>
      </c>
      <c r="Y1083">
        <f t="shared" si="830"/>
        <v>0.39024006745686535</v>
      </c>
      <c r="AB1083">
        <v>1076</v>
      </c>
      <c r="AC1083">
        <v>25.08705424289078</v>
      </c>
      <c r="AD1083">
        <v>16.31089679832322</v>
      </c>
      <c r="AF1083">
        <f t="shared" si="831"/>
        <v>1</v>
      </c>
      <c r="AG1083">
        <f t="shared" si="832"/>
        <v>0</v>
      </c>
      <c r="AH1083">
        <f t="shared" si="833"/>
        <v>8.7761574445675592</v>
      </c>
      <c r="AK1083">
        <v>1076</v>
      </c>
      <c r="AL1083">
        <v>20.478424973152048</v>
      </c>
      <c r="AM1083">
        <v>22.219006197512051</v>
      </c>
      <c r="AO1083">
        <f t="shared" si="834"/>
        <v>0</v>
      </c>
      <c r="AP1083">
        <f t="shared" si="835"/>
        <v>1</v>
      </c>
      <c r="AQ1083">
        <f t="shared" si="836"/>
        <v>1.7405812243600032</v>
      </c>
      <c r="AT1083">
        <v>1076</v>
      </c>
      <c r="AU1083">
        <v>12.323642118417521</v>
      </c>
      <c r="AV1083">
        <v>26.69405869835612</v>
      </c>
      <c r="AX1083">
        <f t="shared" si="837"/>
        <v>0</v>
      </c>
      <c r="AY1083">
        <f t="shared" si="838"/>
        <v>1</v>
      </c>
      <c r="AZ1083">
        <f t="shared" si="839"/>
        <v>14.370416579938599</v>
      </c>
      <c r="BC1083">
        <v>1076</v>
      </c>
      <c r="BD1083" t="e">
        <v>#N/A</v>
      </c>
      <c r="BE1083" t="e">
        <v>#N/A</v>
      </c>
      <c r="BG1083" t="e">
        <f t="shared" si="840"/>
        <v>#N/A</v>
      </c>
      <c r="BH1083" t="e">
        <f t="shared" si="841"/>
        <v>#N/A</v>
      </c>
      <c r="BI1083" t="e">
        <f t="shared" si="842"/>
        <v>#N/A</v>
      </c>
      <c r="BL1083">
        <v>1076</v>
      </c>
      <c r="BM1083">
        <v>25.019942368890685</v>
      </c>
      <c r="BN1083">
        <v>10.04051219135809</v>
      </c>
      <c r="BP1083">
        <f t="shared" si="843"/>
        <v>1</v>
      </c>
      <c r="BQ1083">
        <f t="shared" si="844"/>
        <v>0</v>
      </c>
      <c r="BR1083">
        <f t="shared" si="845"/>
        <v>14.979430177532596</v>
      </c>
      <c r="BU1083">
        <v>1076</v>
      </c>
      <c r="BV1083">
        <v>22.895514153378699</v>
      </c>
      <c r="BW1083">
        <v>31.541777666106032</v>
      </c>
      <c r="BY1083">
        <f t="shared" si="846"/>
        <v>0</v>
      </c>
      <c r="BZ1083">
        <f t="shared" si="847"/>
        <v>1</v>
      </c>
      <c r="CA1083">
        <f t="shared" si="848"/>
        <v>8.6462635127273337</v>
      </c>
      <c r="CD1083">
        <v>1076</v>
      </c>
      <c r="CE1083">
        <v>30.229404456298383</v>
      </c>
      <c r="CF1083">
        <v>4.9172047801874115</v>
      </c>
      <c r="CH1083">
        <f t="shared" si="849"/>
        <v>1</v>
      </c>
      <c r="CI1083">
        <f t="shared" si="850"/>
        <v>0</v>
      </c>
      <c r="CJ1083">
        <f t="shared" si="851"/>
        <v>25.312199676110971</v>
      </c>
      <c r="CM1083">
        <v>1076</v>
      </c>
      <c r="CN1083">
        <v>16.886550992174886</v>
      </c>
      <c r="CO1083">
        <v>40.46709074532211</v>
      </c>
      <c r="CQ1083">
        <f t="shared" si="852"/>
        <v>0</v>
      </c>
      <c r="CR1083">
        <f t="shared" si="853"/>
        <v>1</v>
      </c>
      <c r="CS1083">
        <f t="shared" si="854"/>
        <v>23.580539753147225</v>
      </c>
      <c r="CV1083">
        <v>1076</v>
      </c>
      <c r="CW1083">
        <v>20.965704567421451</v>
      </c>
      <c r="CX1083">
        <v>18.840140002629994</v>
      </c>
      <c r="CZ1083">
        <f t="shared" si="855"/>
        <v>1</v>
      </c>
      <c r="DA1083">
        <f t="shared" si="856"/>
        <v>0</v>
      </c>
      <c r="DB1083">
        <f t="shared" si="857"/>
        <v>2.1255645647914569</v>
      </c>
      <c r="DE1083">
        <v>1076</v>
      </c>
      <c r="DF1083">
        <v>20.53065121925853</v>
      </c>
      <c r="DG1083">
        <v>24.880133335186031</v>
      </c>
      <c r="DI1083">
        <f t="shared" si="858"/>
        <v>0</v>
      </c>
      <c r="DJ1083">
        <f t="shared" si="859"/>
        <v>1</v>
      </c>
      <c r="DK1083">
        <f t="shared" si="860"/>
        <v>4.3494821159275006</v>
      </c>
      <c r="DN1083">
        <v>1076</v>
      </c>
      <c r="DO1083">
        <v>26.808098661640528</v>
      </c>
      <c r="DP1083">
        <v>15.397697582457376</v>
      </c>
      <c r="DR1083">
        <f t="shared" si="861"/>
        <v>1</v>
      </c>
      <c r="DS1083">
        <f t="shared" si="862"/>
        <v>0</v>
      </c>
      <c r="DT1083">
        <f t="shared" si="863"/>
        <v>11.410401079183153</v>
      </c>
      <c r="DW1083">
        <v>1076</v>
      </c>
      <c r="DX1083">
        <v>24.411578962305732</v>
      </c>
      <c r="DY1083">
        <v>18.782663578051253</v>
      </c>
      <c r="EA1083">
        <f t="shared" si="864"/>
        <v>1</v>
      </c>
      <c r="EB1083">
        <f t="shared" si="865"/>
        <v>0</v>
      </c>
      <c r="EC1083">
        <f t="shared" si="866"/>
        <v>5.6289153842544799</v>
      </c>
      <c r="EF1083">
        <v>1076</v>
      </c>
      <c r="EG1083">
        <v>18.29889732254253</v>
      </c>
      <c r="EH1083">
        <v>16.237999220795547</v>
      </c>
      <c r="EJ1083">
        <f t="shared" si="867"/>
        <v>1</v>
      </c>
      <c r="EK1083">
        <f t="shared" si="868"/>
        <v>0</v>
      </c>
      <c r="EL1083">
        <f t="shared" si="869"/>
        <v>2.0608981017469823</v>
      </c>
      <c r="EO1083">
        <v>1076</v>
      </c>
      <c r="EP1083">
        <v>19.186209722850975</v>
      </c>
      <c r="EQ1083">
        <v>53.558022035482722</v>
      </c>
      <c r="ES1083">
        <f t="shared" si="870"/>
        <v>0</v>
      </c>
      <c r="ET1083">
        <f t="shared" si="871"/>
        <v>1</v>
      </c>
      <c r="EU1083">
        <f t="shared" si="872"/>
        <v>34.371812312631747</v>
      </c>
    </row>
    <row r="1084" spans="1:151" x14ac:dyDescent="0.25">
      <c r="A1084">
        <v>1077</v>
      </c>
      <c r="B1084">
        <v>11.886727504185222</v>
      </c>
      <c r="C1084">
        <v>30.221498618253506</v>
      </c>
      <c r="E1084">
        <f t="shared" si="873"/>
        <v>0</v>
      </c>
      <c r="F1084">
        <f t="shared" si="824"/>
        <v>1</v>
      </c>
      <c r="G1084">
        <f t="shared" si="874"/>
        <v>18.334771114068282</v>
      </c>
      <c r="J1084">
        <v>1077</v>
      </c>
      <c r="K1084">
        <v>23.905760435461687</v>
      </c>
      <c r="L1084">
        <v>24.810896687372402</v>
      </c>
      <c r="N1084">
        <f t="shared" si="825"/>
        <v>0</v>
      </c>
      <c r="O1084">
        <f t="shared" si="826"/>
        <v>1</v>
      </c>
      <c r="P1084">
        <f t="shared" si="827"/>
        <v>0.90513625191071512</v>
      </c>
      <c r="S1084">
        <v>1077</v>
      </c>
      <c r="T1084">
        <v>21.73032674711714</v>
      </c>
      <c r="U1084">
        <v>24.533050027414717</v>
      </c>
      <c r="W1084">
        <f t="shared" si="828"/>
        <v>0</v>
      </c>
      <c r="X1084">
        <f t="shared" si="829"/>
        <v>1</v>
      </c>
      <c r="Y1084">
        <f t="shared" si="830"/>
        <v>2.8027232802975774</v>
      </c>
      <c r="AB1084">
        <v>1077</v>
      </c>
      <c r="AC1084">
        <v>19.991834358049651</v>
      </c>
      <c r="AD1084">
        <v>18.880005933643343</v>
      </c>
      <c r="AF1084">
        <f t="shared" si="831"/>
        <v>1</v>
      </c>
      <c r="AG1084">
        <f t="shared" si="832"/>
        <v>0</v>
      </c>
      <c r="AH1084">
        <f t="shared" si="833"/>
        <v>1.1118284244063084</v>
      </c>
      <c r="AK1084">
        <v>1077</v>
      </c>
      <c r="AL1084">
        <v>18.900754757468988</v>
      </c>
      <c r="AM1084">
        <v>35.040343999781342</v>
      </c>
      <c r="AO1084">
        <f t="shared" si="834"/>
        <v>0</v>
      </c>
      <c r="AP1084">
        <f t="shared" si="835"/>
        <v>1</v>
      </c>
      <c r="AQ1084">
        <f t="shared" si="836"/>
        <v>16.139589242312354</v>
      </c>
      <c r="AT1084">
        <v>1077</v>
      </c>
      <c r="AU1084">
        <v>20.10211127582523</v>
      </c>
      <c r="AV1084">
        <v>20.65931118132006</v>
      </c>
      <c r="AX1084">
        <f t="shared" si="837"/>
        <v>0</v>
      </c>
      <c r="AY1084">
        <f t="shared" si="838"/>
        <v>1</v>
      </c>
      <c r="AZ1084">
        <f t="shared" si="839"/>
        <v>0.55719990549483001</v>
      </c>
      <c r="BC1084">
        <v>1077</v>
      </c>
      <c r="BD1084" t="e">
        <v>#N/A</v>
      </c>
      <c r="BE1084" t="e">
        <v>#N/A</v>
      </c>
      <c r="BG1084" t="e">
        <f t="shared" si="840"/>
        <v>#N/A</v>
      </c>
      <c r="BH1084" t="e">
        <f t="shared" si="841"/>
        <v>#N/A</v>
      </c>
      <c r="BI1084" t="e">
        <f t="shared" si="842"/>
        <v>#N/A</v>
      </c>
      <c r="BL1084">
        <v>1077</v>
      </c>
      <c r="BM1084">
        <v>35.989363591811099</v>
      </c>
      <c r="BN1084">
        <v>14.196127622264267</v>
      </c>
      <c r="BP1084">
        <f t="shared" si="843"/>
        <v>1</v>
      </c>
      <c r="BQ1084">
        <f t="shared" si="844"/>
        <v>0</v>
      </c>
      <c r="BR1084">
        <f t="shared" si="845"/>
        <v>21.793235969546831</v>
      </c>
      <c r="BU1084">
        <v>1077</v>
      </c>
      <c r="BV1084">
        <v>27.759610349117789</v>
      </c>
      <c r="BW1084">
        <v>15.951856893584875</v>
      </c>
      <c r="BY1084">
        <f t="shared" si="846"/>
        <v>1</v>
      </c>
      <c r="BZ1084">
        <f t="shared" si="847"/>
        <v>0</v>
      </c>
      <c r="CA1084">
        <f t="shared" si="848"/>
        <v>11.807753455532914</v>
      </c>
      <c r="CD1084">
        <v>1077</v>
      </c>
      <c r="CE1084">
        <v>21.806635973078748</v>
      </c>
      <c r="CF1084">
        <v>13.723052802003167</v>
      </c>
      <c r="CH1084">
        <f t="shared" si="849"/>
        <v>1</v>
      </c>
      <c r="CI1084">
        <f t="shared" si="850"/>
        <v>0</v>
      </c>
      <c r="CJ1084">
        <f t="shared" si="851"/>
        <v>8.0835831710755812</v>
      </c>
      <c r="CM1084">
        <v>1077</v>
      </c>
      <c r="CN1084">
        <v>20.376000605055509</v>
      </c>
      <c r="CO1084">
        <v>25.142446220543199</v>
      </c>
      <c r="CQ1084">
        <f t="shared" si="852"/>
        <v>0</v>
      </c>
      <c r="CR1084">
        <f t="shared" si="853"/>
        <v>1</v>
      </c>
      <c r="CS1084">
        <f t="shared" si="854"/>
        <v>4.7664456154876902</v>
      </c>
      <c r="CV1084">
        <v>1077</v>
      </c>
      <c r="CW1084">
        <v>30.555909095884466</v>
      </c>
      <c r="CX1084">
        <v>13.156270795879299</v>
      </c>
      <c r="CZ1084">
        <f t="shared" si="855"/>
        <v>1</v>
      </c>
      <c r="DA1084">
        <f t="shared" si="856"/>
        <v>0</v>
      </c>
      <c r="DB1084">
        <f t="shared" si="857"/>
        <v>17.399638300005165</v>
      </c>
      <c r="DE1084">
        <v>1077</v>
      </c>
      <c r="DF1084">
        <v>21.766409890043057</v>
      </c>
      <c r="DG1084">
        <v>24.003529957442051</v>
      </c>
      <c r="DI1084">
        <f t="shared" si="858"/>
        <v>0</v>
      </c>
      <c r="DJ1084">
        <f t="shared" si="859"/>
        <v>1</v>
      </c>
      <c r="DK1084">
        <f t="shared" si="860"/>
        <v>2.2371200673989939</v>
      </c>
      <c r="DN1084">
        <v>1077</v>
      </c>
      <c r="DO1084">
        <v>26.208189844671917</v>
      </c>
      <c r="DP1084">
        <v>11.044405943673057</v>
      </c>
      <c r="DR1084">
        <f t="shared" si="861"/>
        <v>1</v>
      </c>
      <c r="DS1084">
        <f t="shared" si="862"/>
        <v>0</v>
      </c>
      <c r="DT1084">
        <f t="shared" si="863"/>
        <v>15.16378390099886</v>
      </c>
      <c r="DW1084">
        <v>1077</v>
      </c>
      <c r="DX1084">
        <v>23.887655821280617</v>
      </c>
      <c r="DY1084">
        <v>18.645752422757234</v>
      </c>
      <c r="EA1084">
        <f t="shared" si="864"/>
        <v>1</v>
      </c>
      <c r="EB1084">
        <f t="shared" si="865"/>
        <v>0</v>
      </c>
      <c r="EC1084">
        <f t="shared" si="866"/>
        <v>5.2419033985233838</v>
      </c>
      <c r="EF1084">
        <v>1077</v>
      </c>
      <c r="EG1084">
        <v>22.354364680791104</v>
      </c>
      <c r="EH1084">
        <v>16.467715062528846</v>
      </c>
      <c r="EJ1084">
        <f t="shared" si="867"/>
        <v>1</v>
      </c>
      <c r="EK1084">
        <f t="shared" si="868"/>
        <v>0</v>
      </c>
      <c r="EL1084">
        <f t="shared" si="869"/>
        <v>5.8866496182622576</v>
      </c>
      <c r="EO1084">
        <v>1077</v>
      </c>
      <c r="EP1084">
        <v>21.426327613186182</v>
      </c>
      <c r="EQ1084">
        <v>32.891256584521315</v>
      </c>
      <c r="ES1084">
        <f t="shared" si="870"/>
        <v>0</v>
      </c>
      <c r="ET1084">
        <f t="shared" si="871"/>
        <v>1</v>
      </c>
      <c r="EU1084">
        <f t="shared" si="872"/>
        <v>11.464928971335134</v>
      </c>
    </row>
    <row r="1085" spans="1:151" x14ac:dyDescent="0.25">
      <c r="A1085">
        <v>1078</v>
      </c>
      <c r="B1085">
        <v>18.045224821911859</v>
      </c>
      <c r="C1085">
        <v>4.7986552509159743</v>
      </c>
      <c r="E1085">
        <f t="shared" si="873"/>
        <v>1</v>
      </c>
      <c r="F1085">
        <f t="shared" si="824"/>
        <v>0</v>
      </c>
      <c r="G1085">
        <f t="shared" si="874"/>
        <v>13.246569570995884</v>
      </c>
      <c r="J1085">
        <v>1078</v>
      </c>
      <c r="K1085">
        <v>24.425077839260975</v>
      </c>
      <c r="L1085">
        <v>21.912438767854887</v>
      </c>
      <c r="N1085">
        <f t="shared" si="825"/>
        <v>1</v>
      </c>
      <c r="O1085">
        <f t="shared" si="826"/>
        <v>0</v>
      </c>
      <c r="P1085">
        <f t="shared" si="827"/>
        <v>2.5126390714060882</v>
      </c>
      <c r="S1085">
        <v>1078</v>
      </c>
      <c r="T1085">
        <v>18.565610726591796</v>
      </c>
      <c r="U1085">
        <v>9.7221638117498834</v>
      </c>
      <c r="W1085">
        <f t="shared" si="828"/>
        <v>1</v>
      </c>
      <c r="X1085">
        <f t="shared" si="829"/>
        <v>0</v>
      </c>
      <c r="Y1085">
        <f t="shared" si="830"/>
        <v>8.8434469148419126</v>
      </c>
      <c r="AB1085">
        <v>1078</v>
      </c>
      <c r="AC1085">
        <v>34.65491800985378</v>
      </c>
      <c r="AD1085">
        <v>19.147466655526021</v>
      </c>
      <c r="AF1085">
        <f t="shared" si="831"/>
        <v>1</v>
      </c>
      <c r="AG1085">
        <f t="shared" si="832"/>
        <v>0</v>
      </c>
      <c r="AH1085">
        <f t="shared" si="833"/>
        <v>15.50745135432776</v>
      </c>
      <c r="AK1085">
        <v>1078</v>
      </c>
      <c r="AL1085">
        <v>25.748833856487011</v>
      </c>
      <c r="AM1085">
        <v>9.3969478599562031</v>
      </c>
      <c r="AO1085">
        <f t="shared" si="834"/>
        <v>1</v>
      </c>
      <c r="AP1085">
        <f t="shared" si="835"/>
        <v>0</v>
      </c>
      <c r="AQ1085">
        <f t="shared" si="836"/>
        <v>16.351885996530807</v>
      </c>
      <c r="AT1085">
        <v>1078</v>
      </c>
      <c r="AU1085">
        <v>15.292055775728731</v>
      </c>
      <c r="AV1085">
        <v>24.403153375061031</v>
      </c>
      <c r="AX1085">
        <f t="shared" si="837"/>
        <v>0</v>
      </c>
      <c r="AY1085">
        <f t="shared" si="838"/>
        <v>1</v>
      </c>
      <c r="AZ1085">
        <f t="shared" si="839"/>
        <v>9.1110975993323002</v>
      </c>
      <c r="BC1085">
        <v>1078</v>
      </c>
      <c r="BD1085" t="e">
        <v>#N/A</v>
      </c>
      <c r="BE1085" t="e">
        <v>#N/A</v>
      </c>
      <c r="BG1085" t="e">
        <f t="shared" si="840"/>
        <v>#N/A</v>
      </c>
      <c r="BH1085" t="e">
        <f t="shared" si="841"/>
        <v>#N/A</v>
      </c>
      <c r="BI1085" t="e">
        <f t="shared" si="842"/>
        <v>#N/A</v>
      </c>
      <c r="BL1085">
        <v>1078</v>
      </c>
      <c r="BM1085">
        <v>24.690732348646609</v>
      </c>
      <c r="BN1085">
        <v>13.062479091155428</v>
      </c>
      <c r="BP1085">
        <f t="shared" si="843"/>
        <v>1</v>
      </c>
      <c r="BQ1085">
        <f t="shared" si="844"/>
        <v>0</v>
      </c>
      <c r="BR1085">
        <f t="shared" si="845"/>
        <v>11.628253257491181</v>
      </c>
      <c r="BU1085">
        <v>1078</v>
      </c>
      <c r="BV1085">
        <v>23.425359631047677</v>
      </c>
      <c r="BW1085">
        <v>17.236395129479646</v>
      </c>
      <c r="BY1085">
        <f t="shared" si="846"/>
        <v>1</v>
      </c>
      <c r="BZ1085">
        <f t="shared" si="847"/>
        <v>0</v>
      </c>
      <c r="CA1085">
        <f t="shared" si="848"/>
        <v>6.1889645015680301</v>
      </c>
      <c r="CD1085">
        <v>1078</v>
      </c>
      <c r="CE1085">
        <v>22.519729088035472</v>
      </c>
      <c r="CF1085">
        <v>17.179979606522728</v>
      </c>
      <c r="CH1085">
        <f t="shared" si="849"/>
        <v>1</v>
      </c>
      <c r="CI1085">
        <f t="shared" si="850"/>
        <v>0</v>
      </c>
      <c r="CJ1085">
        <f t="shared" si="851"/>
        <v>5.3397494815127438</v>
      </c>
      <c r="CM1085">
        <v>1078</v>
      </c>
      <c r="CN1085">
        <v>23.404297736867953</v>
      </c>
      <c r="CO1085">
        <v>12.215049425264079</v>
      </c>
      <c r="CQ1085">
        <f t="shared" si="852"/>
        <v>1</v>
      </c>
      <c r="CR1085">
        <f t="shared" si="853"/>
        <v>0</v>
      </c>
      <c r="CS1085">
        <f t="shared" si="854"/>
        <v>11.189248311603874</v>
      </c>
      <c r="CV1085">
        <v>1078</v>
      </c>
      <c r="CW1085">
        <v>28.716345711249737</v>
      </c>
      <c r="CX1085">
        <v>20.26797516069794</v>
      </c>
      <c r="CZ1085">
        <f t="shared" si="855"/>
        <v>1</v>
      </c>
      <c r="DA1085">
        <f t="shared" si="856"/>
        <v>0</v>
      </c>
      <c r="DB1085">
        <f t="shared" si="857"/>
        <v>8.4483705505517968</v>
      </c>
      <c r="DE1085">
        <v>1078</v>
      </c>
      <c r="DF1085">
        <v>22.513632507813725</v>
      </c>
      <c r="DG1085">
        <v>28.485367384156007</v>
      </c>
      <c r="DI1085">
        <f t="shared" si="858"/>
        <v>0</v>
      </c>
      <c r="DJ1085">
        <f t="shared" si="859"/>
        <v>1</v>
      </c>
      <c r="DK1085">
        <f t="shared" si="860"/>
        <v>5.971734876342282</v>
      </c>
      <c r="DN1085">
        <v>1078</v>
      </c>
      <c r="DO1085">
        <v>22.580096954737467</v>
      </c>
      <c r="DP1085">
        <v>26.577706944750979</v>
      </c>
      <c r="DR1085">
        <f t="shared" si="861"/>
        <v>0</v>
      </c>
      <c r="DS1085">
        <f t="shared" si="862"/>
        <v>1</v>
      </c>
      <c r="DT1085">
        <f t="shared" si="863"/>
        <v>3.9976099900135118</v>
      </c>
      <c r="DW1085">
        <v>1078</v>
      </c>
      <c r="DX1085">
        <v>25.396387144879576</v>
      </c>
      <c r="DY1085">
        <v>23.049457870378966</v>
      </c>
      <c r="EA1085">
        <f t="shared" si="864"/>
        <v>1</v>
      </c>
      <c r="EB1085">
        <f t="shared" si="865"/>
        <v>0</v>
      </c>
      <c r="EC1085">
        <f t="shared" si="866"/>
        <v>2.3469292745006101</v>
      </c>
      <c r="EF1085">
        <v>1078</v>
      </c>
      <c r="EG1085">
        <v>18.139614939389908</v>
      </c>
      <c r="EH1085">
        <v>18.712115484942178</v>
      </c>
      <c r="EJ1085">
        <f t="shared" si="867"/>
        <v>0</v>
      </c>
      <c r="EK1085">
        <f t="shared" si="868"/>
        <v>1</v>
      </c>
      <c r="EL1085">
        <f t="shared" si="869"/>
        <v>0.57250054555226981</v>
      </c>
      <c r="EO1085">
        <v>1078</v>
      </c>
      <c r="EP1085">
        <v>28.181339184310279</v>
      </c>
      <c r="EQ1085">
        <v>26.919907784505909</v>
      </c>
      <c r="ES1085">
        <f t="shared" si="870"/>
        <v>1</v>
      </c>
      <c r="ET1085">
        <f t="shared" si="871"/>
        <v>0</v>
      </c>
      <c r="EU1085">
        <f t="shared" si="872"/>
        <v>1.2614313998043691</v>
      </c>
    </row>
    <row r="1086" spans="1:151" x14ac:dyDescent="0.25">
      <c r="A1086">
        <v>1079</v>
      </c>
      <c r="B1086">
        <v>13.19347316764722</v>
      </c>
      <c r="C1086">
        <v>10.334377691363949</v>
      </c>
      <c r="E1086">
        <f t="shared" si="873"/>
        <v>1</v>
      </c>
      <c r="F1086">
        <f t="shared" si="824"/>
        <v>0</v>
      </c>
      <c r="G1086">
        <f t="shared" si="874"/>
        <v>2.8590954762832705</v>
      </c>
      <c r="J1086">
        <v>1079</v>
      </c>
      <c r="K1086">
        <v>30.599847406443661</v>
      </c>
      <c r="L1086">
        <v>22.06210915397434</v>
      </c>
      <c r="N1086">
        <f t="shared" si="825"/>
        <v>1</v>
      </c>
      <c r="O1086">
        <f t="shared" si="826"/>
        <v>0</v>
      </c>
      <c r="P1086">
        <f t="shared" si="827"/>
        <v>8.5377382524693211</v>
      </c>
      <c r="S1086">
        <v>1079</v>
      </c>
      <c r="T1086">
        <v>23.880293570359679</v>
      </c>
      <c r="U1086">
        <v>7.7435537514070809</v>
      </c>
      <c r="W1086">
        <f t="shared" si="828"/>
        <v>1</v>
      </c>
      <c r="X1086">
        <f t="shared" si="829"/>
        <v>0</v>
      </c>
      <c r="Y1086">
        <f t="shared" si="830"/>
        <v>16.136739818952599</v>
      </c>
      <c r="AB1086">
        <v>1079</v>
      </c>
      <c r="AC1086">
        <v>17.56006502325209</v>
      </c>
      <c r="AD1086">
        <v>18.828211474756074</v>
      </c>
      <c r="AF1086">
        <f t="shared" si="831"/>
        <v>0</v>
      </c>
      <c r="AG1086">
        <f t="shared" si="832"/>
        <v>1</v>
      </c>
      <c r="AH1086">
        <f t="shared" si="833"/>
        <v>1.2681464515039842</v>
      </c>
      <c r="AK1086">
        <v>1079</v>
      </c>
      <c r="AL1086">
        <v>21.21060581686806</v>
      </c>
      <c r="AM1086">
        <v>32.310980237863056</v>
      </c>
      <c r="AO1086">
        <f t="shared" si="834"/>
        <v>0</v>
      </c>
      <c r="AP1086">
        <f t="shared" si="835"/>
        <v>1</v>
      </c>
      <c r="AQ1086">
        <f t="shared" si="836"/>
        <v>11.100374420994996</v>
      </c>
      <c r="AT1086">
        <v>1079</v>
      </c>
      <c r="AU1086">
        <v>16.226244673092491</v>
      </c>
      <c r="AV1086">
        <v>23.483877638740093</v>
      </c>
      <c r="AX1086">
        <f t="shared" si="837"/>
        <v>0</v>
      </c>
      <c r="AY1086">
        <f t="shared" si="838"/>
        <v>1</v>
      </c>
      <c r="AZ1086">
        <f t="shared" si="839"/>
        <v>7.257632965647602</v>
      </c>
      <c r="BC1086">
        <v>1079</v>
      </c>
      <c r="BD1086" t="e">
        <v>#N/A</v>
      </c>
      <c r="BE1086" t="e">
        <v>#N/A</v>
      </c>
      <c r="BG1086" t="e">
        <f t="shared" si="840"/>
        <v>#N/A</v>
      </c>
      <c r="BH1086" t="e">
        <f t="shared" si="841"/>
        <v>#N/A</v>
      </c>
      <c r="BI1086" t="e">
        <f t="shared" si="842"/>
        <v>#N/A</v>
      </c>
      <c r="BL1086">
        <v>1079</v>
      </c>
      <c r="BM1086">
        <v>36.08359232600489</v>
      </c>
      <c r="BN1086">
        <v>8.7699574312782751</v>
      </c>
      <c r="BP1086">
        <f t="shared" si="843"/>
        <v>1</v>
      </c>
      <c r="BQ1086">
        <f t="shared" si="844"/>
        <v>0</v>
      </c>
      <c r="BR1086">
        <f t="shared" si="845"/>
        <v>27.313634894726615</v>
      </c>
      <c r="BU1086">
        <v>1079</v>
      </c>
      <c r="BV1086">
        <v>25.413514246036428</v>
      </c>
      <c r="BW1086">
        <v>25.253274793028442</v>
      </c>
      <c r="BY1086">
        <f t="shared" si="846"/>
        <v>1</v>
      </c>
      <c r="BZ1086">
        <f t="shared" si="847"/>
        <v>0</v>
      </c>
      <c r="CA1086">
        <f t="shared" si="848"/>
        <v>0.16023945300798559</v>
      </c>
      <c r="CD1086">
        <v>1079</v>
      </c>
      <c r="CE1086">
        <v>24.458462900168922</v>
      </c>
      <c r="CF1086">
        <v>26.604051808356466</v>
      </c>
      <c r="CH1086">
        <f t="shared" si="849"/>
        <v>0</v>
      </c>
      <c r="CI1086">
        <f t="shared" si="850"/>
        <v>1</v>
      </c>
      <c r="CJ1086">
        <f t="shared" si="851"/>
        <v>2.1455889081875448</v>
      </c>
      <c r="CM1086">
        <v>1079</v>
      </c>
      <c r="CN1086">
        <v>21.480096334044813</v>
      </c>
      <c r="CO1086">
        <v>25.42070918795698</v>
      </c>
      <c r="CQ1086">
        <f t="shared" si="852"/>
        <v>0</v>
      </c>
      <c r="CR1086">
        <f t="shared" si="853"/>
        <v>1</v>
      </c>
      <c r="CS1086">
        <f t="shared" si="854"/>
        <v>3.9406128539121674</v>
      </c>
      <c r="CV1086">
        <v>1079</v>
      </c>
      <c r="CW1086">
        <v>21.375093878758094</v>
      </c>
      <c r="CX1086">
        <v>14.954213254445264</v>
      </c>
      <c r="CZ1086">
        <f t="shared" si="855"/>
        <v>1</v>
      </c>
      <c r="DA1086">
        <f t="shared" si="856"/>
        <v>0</v>
      </c>
      <c r="DB1086">
        <f t="shared" si="857"/>
        <v>6.4208806243128294</v>
      </c>
      <c r="DE1086">
        <v>1079</v>
      </c>
      <c r="DF1086">
        <v>20.313210055517423</v>
      </c>
      <c r="DG1086">
        <v>20.676091376610842</v>
      </c>
      <c r="DI1086">
        <f t="shared" si="858"/>
        <v>0</v>
      </c>
      <c r="DJ1086">
        <f t="shared" si="859"/>
        <v>1</v>
      </c>
      <c r="DK1086">
        <f t="shared" si="860"/>
        <v>0.36288132109341831</v>
      </c>
      <c r="DN1086">
        <v>1079</v>
      </c>
      <c r="DO1086">
        <v>23.682003797260137</v>
      </c>
      <c r="DP1086">
        <v>21.206086510473693</v>
      </c>
      <c r="DR1086">
        <f t="shared" si="861"/>
        <v>1</v>
      </c>
      <c r="DS1086">
        <f t="shared" si="862"/>
        <v>0</v>
      </c>
      <c r="DT1086">
        <f t="shared" si="863"/>
        <v>2.4759172867864443</v>
      </c>
      <c r="DW1086">
        <v>1079</v>
      </c>
      <c r="DX1086">
        <v>21.826429559974191</v>
      </c>
      <c r="DY1086">
        <v>11.968972045679099</v>
      </c>
      <c r="EA1086">
        <f t="shared" si="864"/>
        <v>1</v>
      </c>
      <c r="EB1086">
        <f t="shared" si="865"/>
        <v>0</v>
      </c>
      <c r="EC1086">
        <f t="shared" si="866"/>
        <v>9.857457514295092</v>
      </c>
      <c r="EF1086">
        <v>1079</v>
      </c>
      <c r="EG1086">
        <v>22.047009555515594</v>
      </c>
      <c r="EH1086">
        <v>16.017261009460597</v>
      </c>
      <c r="EJ1086">
        <f t="shared" si="867"/>
        <v>1</v>
      </c>
      <c r="EK1086">
        <f t="shared" si="868"/>
        <v>0</v>
      </c>
      <c r="EL1086">
        <f t="shared" si="869"/>
        <v>6.0297485460549964</v>
      </c>
      <c r="EO1086">
        <v>1079</v>
      </c>
      <c r="EP1086">
        <v>19.240507260618848</v>
      </c>
      <c r="EQ1086">
        <v>18.49785770934254</v>
      </c>
      <c r="ES1086">
        <f t="shared" si="870"/>
        <v>1</v>
      </c>
      <c r="ET1086">
        <f t="shared" si="871"/>
        <v>0</v>
      </c>
      <c r="EU1086">
        <f t="shared" si="872"/>
        <v>0.74264955127630827</v>
      </c>
    </row>
    <row r="1087" spans="1:151" x14ac:dyDescent="0.25">
      <c r="A1087">
        <v>1080</v>
      </c>
      <c r="B1087">
        <v>10.328946976985343</v>
      </c>
      <c r="C1087">
        <v>-3.0505621667659248</v>
      </c>
      <c r="E1087">
        <f t="shared" si="873"/>
        <v>1</v>
      </c>
      <c r="F1087">
        <f t="shared" si="824"/>
        <v>0</v>
      </c>
      <c r="G1087">
        <f t="shared" si="874"/>
        <v>13.379509143751267</v>
      </c>
      <c r="J1087">
        <v>1080</v>
      </c>
      <c r="K1087">
        <v>15.090081295662252</v>
      </c>
      <c r="L1087">
        <v>23.914156148429758</v>
      </c>
      <c r="N1087">
        <f t="shared" si="825"/>
        <v>0</v>
      </c>
      <c r="O1087">
        <f t="shared" si="826"/>
        <v>1</v>
      </c>
      <c r="P1087">
        <f t="shared" si="827"/>
        <v>8.8240748527675059</v>
      </c>
      <c r="S1087">
        <v>1080</v>
      </c>
      <c r="T1087">
        <v>13.641080352937312</v>
      </c>
      <c r="U1087">
        <v>21.489418826308995</v>
      </c>
      <c r="W1087">
        <f t="shared" si="828"/>
        <v>0</v>
      </c>
      <c r="X1087">
        <f t="shared" si="829"/>
        <v>1</v>
      </c>
      <c r="Y1087">
        <f t="shared" si="830"/>
        <v>7.8483384733716832</v>
      </c>
      <c r="AB1087">
        <v>1080</v>
      </c>
      <c r="AC1087">
        <v>16.109919325856371</v>
      </c>
      <c r="AD1087">
        <v>16.202176565644109</v>
      </c>
      <c r="AF1087">
        <f t="shared" si="831"/>
        <v>0</v>
      </c>
      <c r="AG1087">
        <f t="shared" si="832"/>
        <v>1</v>
      </c>
      <c r="AH1087">
        <f t="shared" si="833"/>
        <v>9.2257239787738143E-2</v>
      </c>
      <c r="AK1087">
        <v>1080</v>
      </c>
      <c r="AL1087">
        <v>13.338208863953872</v>
      </c>
      <c r="AM1087">
        <v>15.650094102987385</v>
      </c>
      <c r="AO1087">
        <f t="shared" si="834"/>
        <v>0</v>
      </c>
      <c r="AP1087">
        <f t="shared" si="835"/>
        <v>1</v>
      </c>
      <c r="AQ1087">
        <f t="shared" si="836"/>
        <v>2.3118852390335132</v>
      </c>
      <c r="AT1087">
        <v>1080</v>
      </c>
      <c r="AU1087">
        <v>26.12772643445161</v>
      </c>
      <c r="AV1087">
        <v>14.581861686377426</v>
      </c>
      <c r="AX1087">
        <f t="shared" si="837"/>
        <v>1</v>
      </c>
      <c r="AY1087">
        <f t="shared" si="838"/>
        <v>0</v>
      </c>
      <c r="AZ1087">
        <f t="shared" si="839"/>
        <v>11.545864748074184</v>
      </c>
      <c r="BC1087">
        <v>1080</v>
      </c>
      <c r="BD1087" t="e">
        <v>#N/A</v>
      </c>
      <c r="BE1087" t="e">
        <v>#N/A</v>
      </c>
      <c r="BG1087" t="e">
        <f t="shared" si="840"/>
        <v>#N/A</v>
      </c>
      <c r="BH1087" t="e">
        <f t="shared" si="841"/>
        <v>#N/A</v>
      </c>
      <c r="BI1087" t="e">
        <f t="shared" si="842"/>
        <v>#N/A</v>
      </c>
      <c r="BL1087">
        <v>1080</v>
      </c>
      <c r="BM1087">
        <v>32.559714039033381</v>
      </c>
      <c r="BN1087">
        <v>12.825171979114174</v>
      </c>
      <c r="BP1087">
        <f t="shared" si="843"/>
        <v>1</v>
      </c>
      <c r="BQ1087">
        <f t="shared" si="844"/>
        <v>0</v>
      </c>
      <c r="BR1087">
        <f t="shared" si="845"/>
        <v>19.734542059919207</v>
      </c>
      <c r="BU1087">
        <v>1080</v>
      </c>
      <c r="BV1087">
        <v>28.383974835207951</v>
      </c>
      <c r="BW1087">
        <v>31.196591260567917</v>
      </c>
      <c r="BY1087">
        <f t="shared" si="846"/>
        <v>0</v>
      </c>
      <c r="BZ1087">
        <f t="shared" si="847"/>
        <v>1</v>
      </c>
      <c r="CA1087">
        <f t="shared" si="848"/>
        <v>2.8126164253599661</v>
      </c>
      <c r="CD1087">
        <v>1080</v>
      </c>
      <c r="CE1087">
        <v>21.328191447325089</v>
      </c>
      <c r="CF1087">
        <v>12.21913275892952</v>
      </c>
      <c r="CH1087">
        <f t="shared" si="849"/>
        <v>1</v>
      </c>
      <c r="CI1087">
        <f t="shared" si="850"/>
        <v>0</v>
      </c>
      <c r="CJ1087">
        <f t="shared" si="851"/>
        <v>9.1090586883955691</v>
      </c>
      <c r="CM1087">
        <v>1080</v>
      </c>
      <c r="CN1087">
        <v>22.108457174009704</v>
      </c>
      <c r="CO1087">
        <v>14.526887583615215</v>
      </c>
      <c r="CQ1087">
        <f t="shared" si="852"/>
        <v>1</v>
      </c>
      <c r="CR1087">
        <f t="shared" si="853"/>
        <v>0</v>
      </c>
      <c r="CS1087">
        <f t="shared" si="854"/>
        <v>7.5815695903944889</v>
      </c>
      <c r="CV1087">
        <v>1080</v>
      </c>
      <c r="CW1087">
        <v>23.954560757540058</v>
      </c>
      <c r="CX1087">
        <v>18.201945080167846</v>
      </c>
      <c r="CZ1087">
        <f t="shared" si="855"/>
        <v>1</v>
      </c>
      <c r="DA1087">
        <f t="shared" si="856"/>
        <v>0</v>
      </c>
      <c r="DB1087">
        <f t="shared" si="857"/>
        <v>5.7526156773722121</v>
      </c>
      <c r="DE1087">
        <v>1080</v>
      </c>
      <c r="DF1087">
        <v>29.510035347705021</v>
      </c>
      <c r="DG1087">
        <v>26.734164377047151</v>
      </c>
      <c r="DI1087">
        <f t="shared" si="858"/>
        <v>1</v>
      </c>
      <c r="DJ1087">
        <f t="shared" si="859"/>
        <v>0</v>
      </c>
      <c r="DK1087">
        <f t="shared" si="860"/>
        <v>2.7758709706578699</v>
      </c>
      <c r="DN1087">
        <v>1080</v>
      </c>
      <c r="DO1087">
        <v>22.107348947689871</v>
      </c>
      <c r="DP1087">
        <v>31.129447999104105</v>
      </c>
      <c r="DR1087">
        <f t="shared" si="861"/>
        <v>0</v>
      </c>
      <c r="DS1087">
        <f t="shared" si="862"/>
        <v>1</v>
      </c>
      <c r="DT1087">
        <f t="shared" si="863"/>
        <v>9.0220990514142336</v>
      </c>
      <c r="DW1087">
        <v>1080</v>
      </c>
      <c r="DX1087">
        <v>24.231002643658655</v>
      </c>
      <c r="DY1087">
        <v>28.358243236201275</v>
      </c>
      <c r="EA1087">
        <f t="shared" si="864"/>
        <v>0</v>
      </c>
      <c r="EB1087">
        <f t="shared" si="865"/>
        <v>1</v>
      </c>
      <c r="EC1087">
        <f t="shared" si="866"/>
        <v>4.1272405925426199</v>
      </c>
      <c r="EF1087">
        <v>1080</v>
      </c>
      <c r="EG1087">
        <v>24.721845043849271</v>
      </c>
      <c r="EH1087">
        <v>15.11732252287285</v>
      </c>
      <c r="EJ1087">
        <f t="shared" si="867"/>
        <v>1</v>
      </c>
      <c r="EK1087">
        <f t="shared" si="868"/>
        <v>0</v>
      </c>
      <c r="EL1087">
        <f t="shared" si="869"/>
        <v>9.6045225209764205</v>
      </c>
      <c r="EO1087">
        <v>1080</v>
      </c>
      <c r="EP1087">
        <v>23.033148533500956</v>
      </c>
      <c r="EQ1087">
        <v>28.425613280104155</v>
      </c>
      <c r="ES1087">
        <f t="shared" si="870"/>
        <v>0</v>
      </c>
      <c r="ET1087">
        <f t="shared" si="871"/>
        <v>1</v>
      </c>
      <c r="EU1087">
        <f t="shared" si="872"/>
        <v>5.3924647466031992</v>
      </c>
    </row>
    <row r="1088" spans="1:151" x14ac:dyDescent="0.25">
      <c r="A1088">
        <v>1081</v>
      </c>
      <c r="B1088">
        <v>13.5060292484639</v>
      </c>
      <c r="C1088">
        <v>25.632965662704066</v>
      </c>
      <c r="E1088">
        <f t="shared" si="873"/>
        <v>0</v>
      </c>
      <c r="F1088">
        <f t="shared" si="824"/>
        <v>1</v>
      </c>
      <c r="G1088">
        <f t="shared" si="874"/>
        <v>12.126936414240166</v>
      </c>
      <c r="J1088">
        <v>1081</v>
      </c>
      <c r="K1088">
        <v>22.328958653786025</v>
      </c>
      <c r="L1088">
        <v>23.959193860302829</v>
      </c>
      <c r="N1088">
        <f t="shared" si="825"/>
        <v>0</v>
      </c>
      <c r="O1088">
        <f t="shared" si="826"/>
        <v>1</v>
      </c>
      <c r="P1088">
        <f t="shared" si="827"/>
        <v>1.6302352065168044</v>
      </c>
      <c r="S1088">
        <v>1081</v>
      </c>
      <c r="T1088">
        <v>16.659720638008384</v>
      </c>
      <c r="U1088">
        <v>28.444132617116335</v>
      </c>
      <c r="W1088">
        <f t="shared" si="828"/>
        <v>0</v>
      </c>
      <c r="X1088">
        <f t="shared" si="829"/>
        <v>1</v>
      </c>
      <c r="Y1088">
        <f t="shared" si="830"/>
        <v>11.784411979107951</v>
      </c>
      <c r="AB1088">
        <v>1081</v>
      </c>
      <c r="AC1088">
        <v>26.983516531714017</v>
      </c>
      <c r="AD1088">
        <v>16.696302523956255</v>
      </c>
      <c r="AF1088">
        <f t="shared" si="831"/>
        <v>1</v>
      </c>
      <c r="AG1088">
        <f t="shared" si="832"/>
        <v>0</v>
      </c>
      <c r="AH1088">
        <f t="shared" si="833"/>
        <v>10.287214007757761</v>
      </c>
      <c r="AK1088">
        <v>1081</v>
      </c>
      <c r="AL1088">
        <v>21.221752313921865</v>
      </c>
      <c r="AM1088">
        <v>29.123252846650139</v>
      </c>
      <c r="AO1088">
        <f t="shared" si="834"/>
        <v>0</v>
      </c>
      <c r="AP1088">
        <f t="shared" si="835"/>
        <v>1</v>
      </c>
      <c r="AQ1088">
        <f t="shared" si="836"/>
        <v>7.9015005327282744</v>
      </c>
      <c r="AT1088">
        <v>1081</v>
      </c>
      <c r="AU1088">
        <v>11.503219989969423</v>
      </c>
      <c r="AV1088">
        <v>19.952094170762187</v>
      </c>
      <c r="AX1088">
        <f t="shared" si="837"/>
        <v>0</v>
      </c>
      <c r="AY1088">
        <f t="shared" si="838"/>
        <v>1</v>
      </c>
      <c r="AZ1088">
        <f t="shared" si="839"/>
        <v>8.4488741807927639</v>
      </c>
      <c r="BC1088">
        <v>1081</v>
      </c>
      <c r="BD1088" t="e">
        <v>#N/A</v>
      </c>
      <c r="BE1088" t="e">
        <v>#N/A</v>
      </c>
      <c r="BG1088" t="e">
        <f t="shared" si="840"/>
        <v>#N/A</v>
      </c>
      <c r="BH1088" t="e">
        <f t="shared" si="841"/>
        <v>#N/A</v>
      </c>
      <c r="BI1088" t="e">
        <f t="shared" si="842"/>
        <v>#N/A</v>
      </c>
      <c r="BL1088">
        <v>1081</v>
      </c>
      <c r="BM1088">
        <v>29.806607420337457</v>
      </c>
      <c r="BN1088">
        <v>14.683567143015813</v>
      </c>
      <c r="BP1088">
        <f t="shared" si="843"/>
        <v>1</v>
      </c>
      <c r="BQ1088">
        <f t="shared" si="844"/>
        <v>0</v>
      </c>
      <c r="BR1088">
        <f t="shared" si="845"/>
        <v>15.123040277321644</v>
      </c>
      <c r="BU1088">
        <v>1081</v>
      </c>
      <c r="BV1088">
        <v>20.641023826912502</v>
      </c>
      <c r="BW1088">
        <v>16.693494257231471</v>
      </c>
      <c r="BY1088">
        <f t="shared" si="846"/>
        <v>1</v>
      </c>
      <c r="BZ1088">
        <f t="shared" si="847"/>
        <v>0</v>
      </c>
      <c r="CA1088">
        <f t="shared" si="848"/>
        <v>3.9475295696810306</v>
      </c>
      <c r="CD1088">
        <v>1081</v>
      </c>
      <c r="CE1088">
        <v>22.594515600580554</v>
      </c>
      <c r="CF1088">
        <v>24.990710388941274</v>
      </c>
      <c r="CH1088">
        <f t="shared" si="849"/>
        <v>0</v>
      </c>
      <c r="CI1088">
        <f t="shared" si="850"/>
        <v>1</v>
      </c>
      <c r="CJ1088">
        <f t="shared" si="851"/>
        <v>2.3961947883607202</v>
      </c>
      <c r="CM1088">
        <v>1081</v>
      </c>
      <c r="CN1088">
        <v>21.296270571925014</v>
      </c>
      <c r="CO1088">
        <v>31.569133251733803</v>
      </c>
      <c r="CQ1088">
        <f t="shared" si="852"/>
        <v>0</v>
      </c>
      <c r="CR1088">
        <f t="shared" si="853"/>
        <v>1</v>
      </c>
      <c r="CS1088">
        <f t="shared" si="854"/>
        <v>10.272862679808789</v>
      </c>
      <c r="CV1088">
        <v>1081</v>
      </c>
      <c r="CW1088">
        <v>18.541644026281119</v>
      </c>
      <c r="CX1088">
        <v>12.492330729177848</v>
      </c>
      <c r="CZ1088">
        <f t="shared" si="855"/>
        <v>1</v>
      </c>
      <c r="DA1088">
        <f t="shared" si="856"/>
        <v>0</v>
      </c>
      <c r="DB1088">
        <f t="shared" si="857"/>
        <v>6.0493132971032715</v>
      </c>
      <c r="DE1088">
        <v>1081</v>
      </c>
      <c r="DF1088">
        <v>27.285609451225959</v>
      </c>
      <c r="DG1088">
        <v>26.387983692811094</v>
      </c>
      <c r="DI1088">
        <f t="shared" si="858"/>
        <v>1</v>
      </c>
      <c r="DJ1088">
        <f t="shared" si="859"/>
        <v>0</v>
      </c>
      <c r="DK1088">
        <f t="shared" si="860"/>
        <v>0.8976257584148648</v>
      </c>
      <c r="DN1088">
        <v>1081</v>
      </c>
      <c r="DO1088">
        <v>22.559178295164294</v>
      </c>
      <c r="DP1088">
        <v>22.667972525446547</v>
      </c>
      <c r="DR1088">
        <f t="shared" si="861"/>
        <v>0</v>
      </c>
      <c r="DS1088">
        <f t="shared" si="862"/>
        <v>1</v>
      </c>
      <c r="DT1088">
        <f t="shared" si="863"/>
        <v>0.10879423028225332</v>
      </c>
      <c r="DW1088">
        <v>1081</v>
      </c>
      <c r="DX1088">
        <v>13.565476008463921</v>
      </c>
      <c r="DY1088">
        <v>26.312092977481839</v>
      </c>
      <c r="EA1088">
        <f t="shared" si="864"/>
        <v>0</v>
      </c>
      <c r="EB1088">
        <f t="shared" si="865"/>
        <v>1</v>
      </c>
      <c r="EC1088">
        <f t="shared" si="866"/>
        <v>12.746616969017918</v>
      </c>
      <c r="EF1088">
        <v>1081</v>
      </c>
      <c r="EG1088">
        <v>22.215549823709246</v>
      </c>
      <c r="EH1088">
        <v>17.35532077178668</v>
      </c>
      <c r="EJ1088">
        <f t="shared" si="867"/>
        <v>1</v>
      </c>
      <c r="EK1088">
        <f t="shared" si="868"/>
        <v>0</v>
      </c>
      <c r="EL1088">
        <f t="shared" si="869"/>
        <v>4.8602290519225662</v>
      </c>
      <c r="EO1088">
        <v>1081</v>
      </c>
      <c r="EP1088">
        <v>26.193750233186467</v>
      </c>
      <c r="EQ1088">
        <v>25.672221520936095</v>
      </c>
      <c r="ES1088">
        <f t="shared" si="870"/>
        <v>1</v>
      </c>
      <c r="ET1088">
        <f t="shared" si="871"/>
        <v>0</v>
      </c>
      <c r="EU1088">
        <f t="shared" si="872"/>
        <v>0.52152871225037245</v>
      </c>
    </row>
    <row r="1089" spans="1:151" x14ac:dyDescent="0.25">
      <c r="A1089">
        <v>1082</v>
      </c>
      <c r="B1089">
        <v>18.82688942650265</v>
      </c>
      <c r="C1089">
        <v>16.130268383119919</v>
      </c>
      <c r="E1089">
        <f t="shared" si="873"/>
        <v>1</v>
      </c>
      <c r="F1089">
        <f t="shared" si="824"/>
        <v>0</v>
      </c>
      <c r="G1089">
        <f t="shared" si="874"/>
        <v>2.6966210433827307</v>
      </c>
      <c r="J1089">
        <v>1082</v>
      </c>
      <c r="K1089">
        <v>20.430608966044542</v>
      </c>
      <c r="L1089">
        <v>20.890438786266454</v>
      </c>
      <c r="N1089">
        <f t="shared" si="825"/>
        <v>0</v>
      </c>
      <c r="O1089">
        <f t="shared" si="826"/>
        <v>1</v>
      </c>
      <c r="P1089">
        <f t="shared" si="827"/>
        <v>0.45982982022191266</v>
      </c>
      <c r="S1089">
        <v>1082</v>
      </c>
      <c r="T1089">
        <v>14.989463579765886</v>
      </c>
      <c r="U1089">
        <v>21.687012732116472</v>
      </c>
      <c r="W1089">
        <f t="shared" si="828"/>
        <v>0</v>
      </c>
      <c r="X1089">
        <f t="shared" si="829"/>
        <v>1</v>
      </c>
      <c r="Y1089">
        <f t="shared" si="830"/>
        <v>6.6975491523505859</v>
      </c>
      <c r="AB1089">
        <v>1082</v>
      </c>
      <c r="AC1089">
        <v>27.481452365250682</v>
      </c>
      <c r="AD1089">
        <v>18.381463985563681</v>
      </c>
      <c r="AF1089">
        <f t="shared" si="831"/>
        <v>1</v>
      </c>
      <c r="AG1089">
        <f t="shared" si="832"/>
        <v>0</v>
      </c>
      <c r="AH1089">
        <f t="shared" si="833"/>
        <v>9.0999883796870016</v>
      </c>
      <c r="AK1089">
        <v>1082</v>
      </c>
      <c r="AL1089">
        <v>25.669957268091231</v>
      </c>
      <c r="AM1089">
        <v>56.08719926772028</v>
      </c>
      <c r="AO1089">
        <f t="shared" si="834"/>
        <v>0</v>
      </c>
      <c r="AP1089">
        <f t="shared" si="835"/>
        <v>1</v>
      </c>
      <c r="AQ1089">
        <f t="shared" si="836"/>
        <v>30.417241999629049</v>
      </c>
      <c r="AT1089">
        <v>1082</v>
      </c>
      <c r="AU1089">
        <v>18.811116704494307</v>
      </c>
      <c r="AV1089">
        <v>21.528956080558945</v>
      </c>
      <c r="AX1089">
        <f t="shared" si="837"/>
        <v>0</v>
      </c>
      <c r="AY1089">
        <f t="shared" si="838"/>
        <v>1</v>
      </c>
      <c r="AZ1089">
        <f t="shared" si="839"/>
        <v>2.7178393760646387</v>
      </c>
      <c r="BC1089">
        <v>1082</v>
      </c>
      <c r="BD1089" t="e">
        <v>#N/A</v>
      </c>
      <c r="BE1089" t="e">
        <v>#N/A</v>
      </c>
      <c r="BG1089" t="e">
        <f t="shared" si="840"/>
        <v>#N/A</v>
      </c>
      <c r="BH1089" t="e">
        <f t="shared" si="841"/>
        <v>#N/A</v>
      </c>
      <c r="BI1089" t="e">
        <f t="shared" si="842"/>
        <v>#N/A</v>
      </c>
      <c r="BL1089">
        <v>1082</v>
      </c>
      <c r="BM1089">
        <v>31.400244521486272</v>
      </c>
      <c r="BN1089">
        <v>19.576762824552461</v>
      </c>
      <c r="BP1089">
        <f t="shared" si="843"/>
        <v>1</v>
      </c>
      <c r="BQ1089">
        <f t="shared" si="844"/>
        <v>0</v>
      </c>
      <c r="BR1089">
        <f t="shared" si="845"/>
        <v>11.823481696933811</v>
      </c>
      <c r="BU1089">
        <v>1082</v>
      </c>
      <c r="BV1089">
        <v>17.265446968263973</v>
      </c>
      <c r="BW1089">
        <v>21.695603333160967</v>
      </c>
      <c r="BY1089">
        <f t="shared" si="846"/>
        <v>0</v>
      </c>
      <c r="BZ1089">
        <f t="shared" si="847"/>
        <v>1</v>
      </c>
      <c r="CA1089">
        <f t="shared" si="848"/>
        <v>4.4301563648969946</v>
      </c>
      <c r="CD1089">
        <v>1082</v>
      </c>
      <c r="CE1089">
        <v>19.095864973625488</v>
      </c>
      <c r="CF1089">
        <v>20.341917297656408</v>
      </c>
      <c r="CH1089">
        <f t="shared" si="849"/>
        <v>0</v>
      </c>
      <c r="CI1089">
        <f t="shared" si="850"/>
        <v>1</v>
      </c>
      <c r="CJ1089">
        <f t="shared" si="851"/>
        <v>1.24605232403092</v>
      </c>
      <c r="CM1089">
        <v>1082</v>
      </c>
      <c r="CN1089">
        <v>22.968785686556689</v>
      </c>
      <c r="CO1089">
        <v>27.626614090400246</v>
      </c>
      <c r="CQ1089">
        <f t="shared" si="852"/>
        <v>0</v>
      </c>
      <c r="CR1089">
        <f t="shared" si="853"/>
        <v>1</v>
      </c>
      <c r="CS1089">
        <f t="shared" si="854"/>
        <v>4.6578284038435562</v>
      </c>
      <c r="CV1089">
        <v>1082</v>
      </c>
      <c r="CW1089">
        <v>25.816821113461256</v>
      </c>
      <c r="CX1089">
        <v>22.351635019118291</v>
      </c>
      <c r="CZ1089">
        <f t="shared" si="855"/>
        <v>1</v>
      </c>
      <c r="DA1089">
        <f t="shared" si="856"/>
        <v>0</v>
      </c>
      <c r="DB1089">
        <f t="shared" si="857"/>
        <v>3.4651860943429647</v>
      </c>
      <c r="DE1089">
        <v>1082</v>
      </c>
      <c r="DF1089">
        <v>21.116343481998825</v>
      </c>
      <c r="DG1089">
        <v>29.893059543990994</v>
      </c>
      <c r="DI1089">
        <f t="shared" si="858"/>
        <v>0</v>
      </c>
      <c r="DJ1089">
        <f t="shared" si="859"/>
        <v>1</v>
      </c>
      <c r="DK1089">
        <f t="shared" si="860"/>
        <v>8.7767160619921682</v>
      </c>
      <c r="DN1089">
        <v>1082</v>
      </c>
      <c r="DO1089">
        <v>23.889209600302035</v>
      </c>
      <c r="DP1089">
        <v>22.596440851084733</v>
      </c>
      <c r="DR1089">
        <f t="shared" si="861"/>
        <v>1</v>
      </c>
      <c r="DS1089">
        <f t="shared" si="862"/>
        <v>0</v>
      </c>
      <c r="DT1089">
        <f t="shared" si="863"/>
        <v>1.2927687492173021</v>
      </c>
      <c r="DW1089">
        <v>1082</v>
      </c>
      <c r="DX1089">
        <v>14.789453145420108</v>
      </c>
      <c r="DY1089">
        <v>18.082627893664903</v>
      </c>
      <c r="EA1089">
        <f t="shared" si="864"/>
        <v>0</v>
      </c>
      <c r="EB1089">
        <f t="shared" si="865"/>
        <v>1</v>
      </c>
      <c r="EC1089">
        <f t="shared" si="866"/>
        <v>3.2931747482447946</v>
      </c>
      <c r="EF1089">
        <v>1082</v>
      </c>
      <c r="EG1089">
        <v>19.853656010436261</v>
      </c>
      <c r="EH1089">
        <v>16.930288940609326</v>
      </c>
      <c r="EJ1089">
        <f t="shared" si="867"/>
        <v>1</v>
      </c>
      <c r="EK1089">
        <f t="shared" si="868"/>
        <v>0</v>
      </c>
      <c r="EL1089">
        <f t="shared" si="869"/>
        <v>2.9233670698269343</v>
      </c>
      <c r="EO1089">
        <v>1082</v>
      </c>
      <c r="EP1089">
        <v>25.074976891730778</v>
      </c>
      <c r="EQ1089">
        <v>30.592851998944063</v>
      </c>
      <c r="ES1089">
        <f t="shared" si="870"/>
        <v>0</v>
      </c>
      <c r="ET1089">
        <f t="shared" si="871"/>
        <v>1</v>
      </c>
      <c r="EU1089">
        <f t="shared" si="872"/>
        <v>5.5178751072132854</v>
      </c>
    </row>
    <row r="1090" spans="1:151" x14ac:dyDescent="0.25">
      <c r="A1090">
        <v>1083</v>
      </c>
      <c r="B1090">
        <v>8.1701737096277469</v>
      </c>
      <c r="C1090">
        <v>10.922526508597354</v>
      </c>
      <c r="E1090">
        <f t="shared" si="873"/>
        <v>0</v>
      </c>
      <c r="F1090">
        <f t="shared" si="824"/>
        <v>1</v>
      </c>
      <c r="G1090">
        <f t="shared" si="874"/>
        <v>2.7523527989696071</v>
      </c>
      <c r="J1090">
        <v>1083</v>
      </c>
      <c r="K1090">
        <v>25.303093114662062</v>
      </c>
      <c r="L1090">
        <v>21.289239744700186</v>
      </c>
      <c r="N1090">
        <f t="shared" si="825"/>
        <v>1</v>
      </c>
      <c r="O1090">
        <f t="shared" si="826"/>
        <v>0</v>
      </c>
      <c r="P1090">
        <f t="shared" si="827"/>
        <v>4.0138533699618755</v>
      </c>
      <c r="S1090">
        <v>1083</v>
      </c>
      <c r="T1090">
        <v>19.845462193976672</v>
      </c>
      <c r="U1090">
        <v>23.274708004279397</v>
      </c>
      <c r="W1090">
        <f t="shared" si="828"/>
        <v>0</v>
      </c>
      <c r="X1090">
        <f t="shared" si="829"/>
        <v>1</v>
      </c>
      <c r="Y1090">
        <f t="shared" si="830"/>
        <v>3.4292458103027244</v>
      </c>
      <c r="AB1090">
        <v>1083</v>
      </c>
      <c r="AC1090">
        <v>11.279561178024709</v>
      </c>
      <c r="AD1090">
        <v>18.360828809783257</v>
      </c>
      <c r="AF1090">
        <f t="shared" si="831"/>
        <v>0</v>
      </c>
      <c r="AG1090">
        <f t="shared" si="832"/>
        <v>1</v>
      </c>
      <c r="AH1090">
        <f t="shared" si="833"/>
        <v>7.0812676317585481</v>
      </c>
      <c r="AK1090">
        <v>1083</v>
      </c>
      <c r="AL1090">
        <v>15.908852626748917</v>
      </c>
      <c r="AM1090">
        <v>21.673341276610095</v>
      </c>
      <c r="AO1090">
        <f t="shared" si="834"/>
        <v>0</v>
      </c>
      <c r="AP1090">
        <f t="shared" si="835"/>
        <v>1</v>
      </c>
      <c r="AQ1090">
        <f t="shared" si="836"/>
        <v>5.7644886498611783</v>
      </c>
      <c r="AT1090">
        <v>1083</v>
      </c>
      <c r="AU1090">
        <v>20.333949062156428</v>
      </c>
      <c r="AV1090">
        <v>30.981494157756046</v>
      </c>
      <c r="AX1090">
        <f t="shared" si="837"/>
        <v>0</v>
      </c>
      <c r="AY1090">
        <f t="shared" si="838"/>
        <v>1</v>
      </c>
      <c r="AZ1090">
        <f t="shared" si="839"/>
        <v>10.647545095599618</v>
      </c>
      <c r="BC1090">
        <v>1083</v>
      </c>
      <c r="BD1090" t="e">
        <v>#N/A</v>
      </c>
      <c r="BE1090" t="e">
        <v>#N/A</v>
      </c>
      <c r="BG1090" t="e">
        <f t="shared" si="840"/>
        <v>#N/A</v>
      </c>
      <c r="BH1090" t="e">
        <f t="shared" si="841"/>
        <v>#N/A</v>
      </c>
      <c r="BI1090" t="e">
        <f t="shared" si="842"/>
        <v>#N/A</v>
      </c>
      <c r="BL1090">
        <v>1083</v>
      </c>
      <c r="BM1090">
        <v>31.562886337721327</v>
      </c>
      <c r="BN1090">
        <v>15.961842300385722</v>
      </c>
      <c r="BP1090">
        <f t="shared" si="843"/>
        <v>1</v>
      </c>
      <c r="BQ1090">
        <f t="shared" si="844"/>
        <v>0</v>
      </c>
      <c r="BR1090">
        <f t="shared" si="845"/>
        <v>15.601044037335605</v>
      </c>
      <c r="BU1090">
        <v>1083</v>
      </c>
      <c r="BV1090">
        <v>10.011015237617077</v>
      </c>
      <c r="BW1090">
        <v>14.656301657509616</v>
      </c>
      <c r="BY1090">
        <f t="shared" si="846"/>
        <v>0</v>
      </c>
      <c r="BZ1090">
        <f t="shared" si="847"/>
        <v>1</v>
      </c>
      <c r="CA1090">
        <f t="shared" si="848"/>
        <v>4.645286419892539</v>
      </c>
      <c r="CD1090">
        <v>1083</v>
      </c>
      <c r="CE1090">
        <v>26.528331649861514</v>
      </c>
      <c r="CF1090">
        <v>42.66327180904289</v>
      </c>
      <c r="CH1090">
        <f t="shared" si="849"/>
        <v>0</v>
      </c>
      <c r="CI1090">
        <f t="shared" si="850"/>
        <v>1</v>
      </c>
      <c r="CJ1090">
        <f t="shared" si="851"/>
        <v>16.134940159181376</v>
      </c>
      <c r="CM1090">
        <v>1083</v>
      </c>
      <c r="CN1090">
        <v>20.174738876819685</v>
      </c>
      <c r="CO1090">
        <v>24.961698054254569</v>
      </c>
      <c r="CQ1090">
        <f t="shared" si="852"/>
        <v>0</v>
      </c>
      <c r="CR1090">
        <f t="shared" si="853"/>
        <v>1</v>
      </c>
      <c r="CS1090">
        <f t="shared" si="854"/>
        <v>4.7869591774348841</v>
      </c>
      <c r="CV1090">
        <v>1083</v>
      </c>
      <c r="CW1090">
        <v>22.999811431584963</v>
      </c>
      <c r="CX1090">
        <v>21.08855990643799</v>
      </c>
      <c r="CZ1090">
        <f t="shared" si="855"/>
        <v>1</v>
      </c>
      <c r="DA1090">
        <f t="shared" si="856"/>
        <v>0</v>
      </c>
      <c r="DB1090">
        <f t="shared" si="857"/>
        <v>1.9112515251469731</v>
      </c>
      <c r="DE1090">
        <v>1083</v>
      </c>
      <c r="DF1090">
        <v>27.084727040290613</v>
      </c>
      <c r="DG1090">
        <v>11.231351241032854</v>
      </c>
      <c r="DI1090">
        <f t="shared" si="858"/>
        <v>1</v>
      </c>
      <c r="DJ1090">
        <f t="shared" si="859"/>
        <v>0</v>
      </c>
      <c r="DK1090">
        <f t="shared" si="860"/>
        <v>15.853375799257758</v>
      </c>
      <c r="DN1090">
        <v>1083</v>
      </c>
      <c r="DO1090">
        <v>28.04082122610032</v>
      </c>
      <c r="DP1090">
        <v>23.452466778788079</v>
      </c>
      <c r="DR1090">
        <f t="shared" si="861"/>
        <v>1</v>
      </c>
      <c r="DS1090">
        <f t="shared" si="862"/>
        <v>0</v>
      </c>
      <c r="DT1090">
        <f t="shared" si="863"/>
        <v>4.5883544473122413</v>
      </c>
      <c r="DW1090">
        <v>1083</v>
      </c>
      <c r="DX1090">
        <v>15.544377092511386</v>
      </c>
      <c r="DY1090">
        <v>13.072599812773124</v>
      </c>
      <c r="EA1090">
        <f t="shared" si="864"/>
        <v>1</v>
      </c>
      <c r="EB1090">
        <f t="shared" si="865"/>
        <v>0</v>
      </c>
      <c r="EC1090">
        <f t="shared" si="866"/>
        <v>2.4717772797382622</v>
      </c>
      <c r="EF1090">
        <v>1083</v>
      </c>
      <c r="EG1090">
        <v>23.839894027728658</v>
      </c>
      <c r="EH1090">
        <v>18.286274473750492</v>
      </c>
      <c r="EJ1090">
        <f t="shared" si="867"/>
        <v>1</v>
      </c>
      <c r="EK1090">
        <f t="shared" si="868"/>
        <v>0</v>
      </c>
      <c r="EL1090">
        <f t="shared" si="869"/>
        <v>5.5536195539781659</v>
      </c>
      <c r="EO1090">
        <v>1083</v>
      </c>
      <c r="EP1090">
        <v>19.321475763299095</v>
      </c>
      <c r="EQ1090">
        <v>25.445272152992104</v>
      </c>
      <c r="ES1090">
        <f t="shared" si="870"/>
        <v>0</v>
      </c>
      <c r="ET1090">
        <f t="shared" si="871"/>
        <v>1</v>
      </c>
      <c r="EU1090">
        <f t="shared" si="872"/>
        <v>6.123796389693009</v>
      </c>
    </row>
    <row r="1091" spans="1:151" x14ac:dyDescent="0.25">
      <c r="A1091">
        <v>1084</v>
      </c>
      <c r="B1091">
        <v>8.9486441403558832</v>
      </c>
      <c r="C1091">
        <v>35.5235858238416</v>
      </c>
      <c r="E1091">
        <f t="shared" si="873"/>
        <v>0</v>
      </c>
      <c r="F1091">
        <f t="shared" si="824"/>
        <v>1</v>
      </c>
      <c r="G1091">
        <f t="shared" si="874"/>
        <v>26.574941683485719</v>
      </c>
      <c r="J1091">
        <v>1084</v>
      </c>
      <c r="K1091">
        <v>29.374970612212302</v>
      </c>
      <c r="L1091">
        <v>21.718862630233456</v>
      </c>
      <c r="N1091">
        <f t="shared" si="825"/>
        <v>1</v>
      </c>
      <c r="O1091">
        <f t="shared" si="826"/>
        <v>0</v>
      </c>
      <c r="P1091">
        <f t="shared" si="827"/>
        <v>7.6561079819788453</v>
      </c>
      <c r="S1091">
        <v>1084</v>
      </c>
      <c r="T1091">
        <v>22.393894516850033</v>
      </c>
      <c r="U1091">
        <v>13.148073941003155</v>
      </c>
      <c r="W1091">
        <f t="shared" si="828"/>
        <v>1</v>
      </c>
      <c r="X1091">
        <f t="shared" si="829"/>
        <v>0</v>
      </c>
      <c r="Y1091">
        <f t="shared" si="830"/>
        <v>9.2458205758468779</v>
      </c>
      <c r="AB1091">
        <v>1084</v>
      </c>
      <c r="AC1091">
        <v>22.245728333026502</v>
      </c>
      <c r="AD1091">
        <v>17.333101725830307</v>
      </c>
      <c r="AF1091">
        <f t="shared" si="831"/>
        <v>1</v>
      </c>
      <c r="AG1091">
        <f t="shared" si="832"/>
        <v>0</v>
      </c>
      <c r="AH1091">
        <f t="shared" si="833"/>
        <v>4.912626607196195</v>
      </c>
      <c r="AK1091">
        <v>1084</v>
      </c>
      <c r="AL1091">
        <v>17.955206623898587</v>
      </c>
      <c r="AM1091">
        <v>26.309904056847184</v>
      </c>
      <c r="AO1091">
        <f t="shared" si="834"/>
        <v>0</v>
      </c>
      <c r="AP1091">
        <f t="shared" si="835"/>
        <v>1</v>
      </c>
      <c r="AQ1091">
        <f t="shared" si="836"/>
        <v>8.3546974329485977</v>
      </c>
      <c r="AT1091">
        <v>1084</v>
      </c>
      <c r="AU1091">
        <v>21.703281372661909</v>
      </c>
      <c r="AV1091">
        <v>18.497764762793327</v>
      </c>
      <c r="AX1091">
        <f t="shared" si="837"/>
        <v>1</v>
      </c>
      <c r="AY1091">
        <f t="shared" si="838"/>
        <v>0</v>
      </c>
      <c r="AZ1091">
        <f t="shared" si="839"/>
        <v>3.2055166098685817</v>
      </c>
      <c r="BC1091">
        <v>1084</v>
      </c>
      <c r="BD1091" t="e">
        <v>#N/A</v>
      </c>
      <c r="BE1091" t="e">
        <v>#N/A</v>
      </c>
      <c r="BG1091" t="e">
        <f t="shared" si="840"/>
        <v>#N/A</v>
      </c>
      <c r="BH1091" t="e">
        <f t="shared" si="841"/>
        <v>#N/A</v>
      </c>
      <c r="BI1091" t="e">
        <f t="shared" si="842"/>
        <v>#N/A</v>
      </c>
      <c r="BL1091">
        <v>1084</v>
      </c>
      <c r="BM1091">
        <v>34.851407756356672</v>
      </c>
      <c r="BN1091">
        <v>8.2372952021768686</v>
      </c>
      <c r="BP1091">
        <f t="shared" si="843"/>
        <v>1</v>
      </c>
      <c r="BQ1091">
        <f t="shared" si="844"/>
        <v>0</v>
      </c>
      <c r="BR1091">
        <f t="shared" si="845"/>
        <v>26.614112554179805</v>
      </c>
      <c r="BU1091">
        <v>1084</v>
      </c>
      <c r="BV1091">
        <v>24.850611045484712</v>
      </c>
      <c r="BW1091">
        <v>25.535630787924262</v>
      </c>
      <c r="BY1091">
        <f t="shared" si="846"/>
        <v>0</v>
      </c>
      <c r="BZ1091">
        <f t="shared" si="847"/>
        <v>1</v>
      </c>
      <c r="CA1091">
        <f t="shared" si="848"/>
        <v>0.68501974243955033</v>
      </c>
      <c r="CD1091">
        <v>1084</v>
      </c>
      <c r="CE1091">
        <v>15.816681619305275</v>
      </c>
      <c r="CF1091">
        <v>39.828543890649996</v>
      </c>
      <c r="CH1091">
        <f t="shared" si="849"/>
        <v>0</v>
      </c>
      <c r="CI1091">
        <f t="shared" si="850"/>
        <v>1</v>
      </c>
      <c r="CJ1091">
        <f t="shared" si="851"/>
        <v>24.011862271344722</v>
      </c>
      <c r="CM1091">
        <v>1084</v>
      </c>
      <c r="CN1091">
        <v>20.956202120389861</v>
      </c>
      <c r="CO1091">
        <v>29.158514409325701</v>
      </c>
      <c r="CQ1091">
        <f t="shared" si="852"/>
        <v>0</v>
      </c>
      <c r="CR1091">
        <f t="shared" si="853"/>
        <v>1</v>
      </c>
      <c r="CS1091">
        <f t="shared" si="854"/>
        <v>8.2023122889358397</v>
      </c>
      <c r="CV1091">
        <v>1084</v>
      </c>
      <c r="CW1091">
        <v>22.866257881585778</v>
      </c>
      <c r="CX1091">
        <v>19.617169259897501</v>
      </c>
      <c r="CZ1091">
        <f t="shared" si="855"/>
        <v>1</v>
      </c>
      <c r="DA1091">
        <f t="shared" si="856"/>
        <v>0</v>
      </c>
      <c r="DB1091">
        <f t="shared" si="857"/>
        <v>3.2490886216882764</v>
      </c>
      <c r="DE1091">
        <v>1084</v>
      </c>
      <c r="DF1091">
        <v>31.417870701485043</v>
      </c>
      <c r="DG1091">
        <v>14.441692660437967</v>
      </c>
      <c r="DI1091">
        <f t="shared" si="858"/>
        <v>1</v>
      </c>
      <c r="DJ1091">
        <f t="shared" si="859"/>
        <v>0</v>
      </c>
      <c r="DK1091">
        <f t="shared" si="860"/>
        <v>16.976178041047078</v>
      </c>
      <c r="DN1091">
        <v>1084</v>
      </c>
      <c r="DO1091">
        <v>24.836225343820843</v>
      </c>
      <c r="DP1091">
        <v>16.557428318460072</v>
      </c>
      <c r="DR1091">
        <f t="shared" si="861"/>
        <v>1</v>
      </c>
      <c r="DS1091">
        <f t="shared" si="862"/>
        <v>0</v>
      </c>
      <c r="DT1091">
        <f t="shared" si="863"/>
        <v>8.2787970253607703</v>
      </c>
      <c r="DW1091">
        <v>1084</v>
      </c>
      <c r="DX1091">
        <v>18.734818137860959</v>
      </c>
      <c r="DY1091">
        <v>17.911839256856339</v>
      </c>
      <c r="EA1091">
        <f t="shared" si="864"/>
        <v>1</v>
      </c>
      <c r="EB1091">
        <f t="shared" si="865"/>
        <v>0</v>
      </c>
      <c r="EC1091">
        <f t="shared" si="866"/>
        <v>0.82297888100461947</v>
      </c>
      <c r="EF1091">
        <v>1084</v>
      </c>
      <c r="EG1091">
        <v>22.302451938364424</v>
      </c>
      <c r="EH1091">
        <v>20.066160030858239</v>
      </c>
      <c r="EJ1091">
        <f t="shared" si="867"/>
        <v>1</v>
      </c>
      <c r="EK1091">
        <f t="shared" si="868"/>
        <v>0</v>
      </c>
      <c r="EL1091">
        <f t="shared" si="869"/>
        <v>2.2362919075061853</v>
      </c>
      <c r="EO1091">
        <v>1084</v>
      </c>
      <c r="EP1091">
        <v>23.110518656108368</v>
      </c>
      <c r="EQ1091">
        <v>28.408856469933127</v>
      </c>
      <c r="ES1091">
        <f t="shared" si="870"/>
        <v>0</v>
      </c>
      <c r="ET1091">
        <f t="shared" si="871"/>
        <v>1</v>
      </c>
      <c r="EU1091">
        <f t="shared" si="872"/>
        <v>5.2983378138247588</v>
      </c>
    </row>
    <row r="1092" spans="1:151" x14ac:dyDescent="0.25">
      <c r="A1092">
        <v>1085</v>
      </c>
      <c r="B1092">
        <v>8.3494074740353419</v>
      </c>
      <c r="C1092">
        <v>27.659369605748154</v>
      </c>
      <c r="E1092">
        <f t="shared" si="873"/>
        <v>0</v>
      </c>
      <c r="F1092">
        <f t="shared" si="824"/>
        <v>1</v>
      </c>
      <c r="G1092">
        <f t="shared" si="874"/>
        <v>19.309962131712812</v>
      </c>
      <c r="J1092">
        <v>1085</v>
      </c>
      <c r="K1092">
        <v>22.01671702482907</v>
      </c>
      <c r="L1092">
        <v>32.816345613788791</v>
      </c>
      <c r="N1092">
        <f t="shared" si="825"/>
        <v>0</v>
      </c>
      <c r="O1092">
        <f t="shared" si="826"/>
        <v>1</v>
      </c>
      <c r="P1092">
        <f t="shared" si="827"/>
        <v>10.79962858895972</v>
      </c>
      <c r="S1092">
        <v>1085</v>
      </c>
      <c r="T1092">
        <v>13.75678898452612</v>
      </c>
      <c r="U1092">
        <v>27.664376140362311</v>
      </c>
      <c r="W1092">
        <f t="shared" si="828"/>
        <v>0</v>
      </c>
      <c r="X1092">
        <f t="shared" si="829"/>
        <v>1</v>
      </c>
      <c r="Y1092">
        <f t="shared" si="830"/>
        <v>13.907587155836191</v>
      </c>
      <c r="AB1092">
        <v>1085</v>
      </c>
      <c r="AC1092">
        <v>24.181843825092216</v>
      </c>
      <c r="AD1092">
        <v>17.138750622927535</v>
      </c>
      <c r="AF1092">
        <f t="shared" si="831"/>
        <v>1</v>
      </c>
      <c r="AG1092">
        <f t="shared" si="832"/>
        <v>0</v>
      </c>
      <c r="AH1092">
        <f t="shared" si="833"/>
        <v>7.0430932021646804</v>
      </c>
      <c r="AK1092">
        <v>1085</v>
      </c>
      <c r="AL1092">
        <v>20.377369508967885</v>
      </c>
      <c r="AM1092">
        <v>25.120348356265183</v>
      </c>
      <c r="AO1092">
        <f t="shared" si="834"/>
        <v>0</v>
      </c>
      <c r="AP1092">
        <f t="shared" si="835"/>
        <v>1</v>
      </c>
      <c r="AQ1092">
        <f t="shared" si="836"/>
        <v>4.742978847297298</v>
      </c>
      <c r="AT1092">
        <v>1085</v>
      </c>
      <c r="AU1092">
        <v>14.157145489655928</v>
      </c>
      <c r="AV1092">
        <v>20.699839587173535</v>
      </c>
      <c r="AX1092">
        <f t="shared" si="837"/>
        <v>0</v>
      </c>
      <c r="AY1092">
        <f t="shared" si="838"/>
        <v>1</v>
      </c>
      <c r="AZ1092">
        <f t="shared" si="839"/>
        <v>6.5426940975176073</v>
      </c>
      <c r="BC1092">
        <v>1085</v>
      </c>
      <c r="BD1092" t="e">
        <v>#N/A</v>
      </c>
      <c r="BE1092" t="e">
        <v>#N/A</v>
      </c>
      <c r="BG1092" t="e">
        <f t="shared" si="840"/>
        <v>#N/A</v>
      </c>
      <c r="BH1092" t="e">
        <f t="shared" si="841"/>
        <v>#N/A</v>
      </c>
      <c r="BI1092" t="e">
        <f t="shared" si="842"/>
        <v>#N/A</v>
      </c>
      <c r="BL1092">
        <v>1085</v>
      </c>
      <c r="BM1092">
        <v>28.559691947138116</v>
      </c>
      <c r="BN1092">
        <v>9.8325652863726987</v>
      </c>
      <c r="BP1092">
        <f t="shared" si="843"/>
        <v>1</v>
      </c>
      <c r="BQ1092">
        <f t="shared" si="844"/>
        <v>0</v>
      </c>
      <c r="BR1092">
        <f t="shared" si="845"/>
        <v>18.727126660765418</v>
      </c>
      <c r="BU1092">
        <v>1085</v>
      </c>
      <c r="BV1092">
        <v>18.136376524279452</v>
      </c>
      <c r="BW1092">
        <v>14.524812813325607</v>
      </c>
      <c r="BY1092">
        <f t="shared" si="846"/>
        <v>1</v>
      </c>
      <c r="BZ1092">
        <f t="shared" si="847"/>
        <v>0</v>
      </c>
      <c r="CA1092">
        <f t="shared" si="848"/>
        <v>3.6115637109538454</v>
      </c>
      <c r="CD1092">
        <v>1085</v>
      </c>
      <c r="CE1092">
        <v>18.915929052562891</v>
      </c>
      <c r="CF1092">
        <v>25.523698927062583</v>
      </c>
      <c r="CH1092">
        <f t="shared" si="849"/>
        <v>0</v>
      </c>
      <c r="CI1092">
        <f t="shared" si="850"/>
        <v>1</v>
      </c>
      <c r="CJ1092">
        <f t="shared" si="851"/>
        <v>6.6077698744996916</v>
      </c>
      <c r="CM1092">
        <v>1085</v>
      </c>
      <c r="CN1092">
        <v>18.018595187684284</v>
      </c>
      <c r="CO1092">
        <v>30.159463821724795</v>
      </c>
      <c r="CQ1092">
        <f t="shared" si="852"/>
        <v>0</v>
      </c>
      <c r="CR1092">
        <f t="shared" si="853"/>
        <v>1</v>
      </c>
      <c r="CS1092">
        <f t="shared" si="854"/>
        <v>12.140868634040512</v>
      </c>
      <c r="CV1092">
        <v>1085</v>
      </c>
      <c r="CW1092">
        <v>16.433390857194624</v>
      </c>
      <c r="CX1092">
        <v>10.887039148249762</v>
      </c>
      <c r="CZ1092">
        <f t="shared" si="855"/>
        <v>1</v>
      </c>
      <c r="DA1092">
        <f t="shared" si="856"/>
        <v>0</v>
      </c>
      <c r="DB1092">
        <f t="shared" si="857"/>
        <v>5.5463517089448615</v>
      </c>
      <c r="DE1092">
        <v>1085</v>
      </c>
      <c r="DF1092">
        <v>25.291569335456515</v>
      </c>
      <c r="DG1092">
        <v>38.233294984995645</v>
      </c>
      <c r="DI1092">
        <f t="shared" si="858"/>
        <v>0</v>
      </c>
      <c r="DJ1092">
        <f t="shared" si="859"/>
        <v>1</v>
      </c>
      <c r="DK1092">
        <f t="shared" si="860"/>
        <v>12.94172564953913</v>
      </c>
      <c r="DN1092">
        <v>1085</v>
      </c>
      <c r="DO1092">
        <v>24.301647485624461</v>
      </c>
      <c r="DP1092">
        <v>28.798069797918011</v>
      </c>
      <c r="DR1092">
        <f t="shared" si="861"/>
        <v>0</v>
      </c>
      <c r="DS1092">
        <f t="shared" si="862"/>
        <v>1</v>
      </c>
      <c r="DT1092">
        <f t="shared" si="863"/>
        <v>4.49642231229355</v>
      </c>
      <c r="DW1092">
        <v>1085</v>
      </c>
      <c r="DX1092">
        <v>8.0649885195714361</v>
      </c>
      <c r="DY1092">
        <v>18.679833245331285</v>
      </c>
      <c r="EA1092">
        <f t="shared" si="864"/>
        <v>0</v>
      </c>
      <c r="EB1092">
        <f t="shared" si="865"/>
        <v>1</v>
      </c>
      <c r="EC1092">
        <f t="shared" si="866"/>
        <v>10.614844725759848</v>
      </c>
      <c r="EF1092">
        <v>1085</v>
      </c>
      <c r="EG1092">
        <v>24.666906661881598</v>
      </c>
      <c r="EH1092">
        <v>18.586078890687318</v>
      </c>
      <c r="EJ1092">
        <f t="shared" si="867"/>
        <v>1</v>
      </c>
      <c r="EK1092">
        <f t="shared" si="868"/>
        <v>0</v>
      </c>
      <c r="EL1092">
        <f t="shared" si="869"/>
        <v>6.0808277711942793</v>
      </c>
      <c r="EO1092">
        <v>1085</v>
      </c>
      <c r="EP1092">
        <v>23.418023076261051</v>
      </c>
      <c r="EQ1092">
        <v>12.23518790839575</v>
      </c>
      <c r="ES1092">
        <f t="shared" si="870"/>
        <v>1</v>
      </c>
      <c r="ET1092">
        <f t="shared" si="871"/>
        <v>0</v>
      </c>
      <c r="EU1092">
        <f t="shared" si="872"/>
        <v>11.182835167865301</v>
      </c>
    </row>
    <row r="1093" spans="1:151" x14ac:dyDescent="0.25">
      <c r="A1093">
        <v>1086</v>
      </c>
      <c r="B1093">
        <v>9.5383022301494318</v>
      </c>
      <c r="C1093">
        <v>29.557372552028852</v>
      </c>
      <c r="E1093">
        <f t="shared" si="873"/>
        <v>0</v>
      </c>
      <c r="F1093">
        <f t="shared" si="824"/>
        <v>1</v>
      </c>
      <c r="G1093">
        <f t="shared" si="874"/>
        <v>20.019070321879418</v>
      </c>
      <c r="J1093">
        <v>1086</v>
      </c>
      <c r="K1093">
        <v>10.407701288487615</v>
      </c>
      <c r="L1093">
        <v>22.662124372884051</v>
      </c>
      <c r="N1093">
        <f t="shared" si="825"/>
        <v>0</v>
      </c>
      <c r="O1093">
        <f t="shared" si="826"/>
        <v>1</v>
      </c>
      <c r="P1093">
        <f t="shared" si="827"/>
        <v>12.254423084396436</v>
      </c>
      <c r="S1093">
        <v>1086</v>
      </c>
      <c r="T1093">
        <v>19.535530266905877</v>
      </c>
      <c r="U1093">
        <v>-3.5826179864666372</v>
      </c>
      <c r="W1093">
        <f t="shared" si="828"/>
        <v>1</v>
      </c>
      <c r="X1093">
        <f t="shared" si="829"/>
        <v>0</v>
      </c>
      <c r="Y1093">
        <f t="shared" si="830"/>
        <v>23.118148253372514</v>
      </c>
      <c r="AB1093">
        <v>1086</v>
      </c>
      <c r="AC1093">
        <v>22.122275725281522</v>
      </c>
      <c r="AD1093">
        <v>17.791657093482257</v>
      </c>
      <c r="AF1093">
        <f t="shared" si="831"/>
        <v>1</v>
      </c>
      <c r="AG1093">
        <f t="shared" si="832"/>
        <v>0</v>
      </c>
      <c r="AH1093">
        <f t="shared" si="833"/>
        <v>4.3306186317992648</v>
      </c>
      <c r="AK1093">
        <v>1086</v>
      </c>
      <c r="AL1093">
        <v>21.419033746367205</v>
      </c>
      <c r="AM1093">
        <v>36.576023588873809</v>
      </c>
      <c r="AO1093">
        <f t="shared" si="834"/>
        <v>0</v>
      </c>
      <c r="AP1093">
        <f t="shared" si="835"/>
        <v>1</v>
      </c>
      <c r="AQ1093">
        <f t="shared" si="836"/>
        <v>15.156989842506604</v>
      </c>
      <c r="AT1093">
        <v>1086</v>
      </c>
      <c r="AU1093">
        <v>17.28329741089485</v>
      </c>
      <c r="AV1093">
        <v>23.225321725248875</v>
      </c>
      <c r="AX1093">
        <f t="shared" si="837"/>
        <v>0</v>
      </c>
      <c r="AY1093">
        <f t="shared" si="838"/>
        <v>1</v>
      </c>
      <c r="AZ1093">
        <f t="shared" si="839"/>
        <v>5.9420243143540254</v>
      </c>
      <c r="BC1093">
        <v>1086</v>
      </c>
      <c r="BD1093" t="e">
        <v>#N/A</v>
      </c>
      <c r="BE1093" t="e">
        <v>#N/A</v>
      </c>
      <c r="BG1093" t="e">
        <f t="shared" si="840"/>
        <v>#N/A</v>
      </c>
      <c r="BH1093" t="e">
        <f t="shared" si="841"/>
        <v>#N/A</v>
      </c>
      <c r="BI1093" t="e">
        <f t="shared" si="842"/>
        <v>#N/A</v>
      </c>
      <c r="BL1093">
        <v>1086</v>
      </c>
      <c r="BM1093">
        <v>28.299927297005453</v>
      </c>
      <c r="BN1093">
        <v>14.091878024676257</v>
      </c>
      <c r="BP1093">
        <f t="shared" si="843"/>
        <v>1</v>
      </c>
      <c r="BQ1093">
        <f t="shared" si="844"/>
        <v>0</v>
      </c>
      <c r="BR1093">
        <f t="shared" si="845"/>
        <v>14.208049272329196</v>
      </c>
      <c r="BU1093">
        <v>1086</v>
      </c>
      <c r="BV1093">
        <v>20.676300028139135</v>
      </c>
      <c r="BW1093">
        <v>30.61366131706562</v>
      </c>
      <c r="BY1093">
        <f t="shared" si="846"/>
        <v>0</v>
      </c>
      <c r="BZ1093">
        <f t="shared" si="847"/>
        <v>1</v>
      </c>
      <c r="CA1093">
        <f t="shared" si="848"/>
        <v>9.9373612889264855</v>
      </c>
      <c r="CD1093">
        <v>1086</v>
      </c>
      <c r="CE1093">
        <v>24.505447064701809</v>
      </c>
      <c r="CF1093">
        <v>32.089594267644422</v>
      </c>
      <c r="CH1093">
        <f t="shared" si="849"/>
        <v>0</v>
      </c>
      <c r="CI1093">
        <f t="shared" si="850"/>
        <v>1</v>
      </c>
      <c r="CJ1093">
        <f t="shared" si="851"/>
        <v>7.5841472029426136</v>
      </c>
      <c r="CM1093">
        <v>1086</v>
      </c>
      <c r="CN1093">
        <v>14.898914960404658</v>
      </c>
      <c r="CO1093">
        <v>24.573032270969108</v>
      </c>
      <c r="CQ1093">
        <f t="shared" si="852"/>
        <v>0</v>
      </c>
      <c r="CR1093">
        <f t="shared" si="853"/>
        <v>1</v>
      </c>
      <c r="CS1093">
        <f t="shared" si="854"/>
        <v>9.6741173105644496</v>
      </c>
      <c r="CV1093">
        <v>1086</v>
      </c>
      <c r="CW1093">
        <v>27.285903453469505</v>
      </c>
      <c r="CX1093">
        <v>20.362721305109801</v>
      </c>
      <c r="CZ1093">
        <f t="shared" si="855"/>
        <v>1</v>
      </c>
      <c r="DA1093">
        <f t="shared" si="856"/>
        <v>0</v>
      </c>
      <c r="DB1093">
        <f t="shared" si="857"/>
        <v>6.9231821483597038</v>
      </c>
      <c r="DE1093">
        <v>1086</v>
      </c>
      <c r="DF1093">
        <v>26.475615402487986</v>
      </c>
      <c r="DG1093">
        <v>33.756183538475057</v>
      </c>
      <c r="DI1093">
        <f t="shared" si="858"/>
        <v>0</v>
      </c>
      <c r="DJ1093">
        <f t="shared" si="859"/>
        <v>1</v>
      </c>
      <c r="DK1093">
        <f t="shared" si="860"/>
        <v>7.2805681359870711</v>
      </c>
      <c r="DN1093">
        <v>1086</v>
      </c>
      <c r="DO1093">
        <v>23.532472132794929</v>
      </c>
      <c r="DP1093">
        <v>17.584955396031148</v>
      </c>
      <c r="DR1093">
        <f t="shared" si="861"/>
        <v>1</v>
      </c>
      <c r="DS1093">
        <f t="shared" si="862"/>
        <v>0</v>
      </c>
      <c r="DT1093">
        <f t="shared" si="863"/>
        <v>5.9475167367637809</v>
      </c>
      <c r="DW1093">
        <v>1086</v>
      </c>
      <c r="DX1093">
        <v>22.059372367315376</v>
      </c>
      <c r="DY1093">
        <v>11.949839780801573</v>
      </c>
      <c r="EA1093">
        <f t="shared" si="864"/>
        <v>1</v>
      </c>
      <c r="EB1093">
        <f t="shared" si="865"/>
        <v>0</v>
      </c>
      <c r="EC1093">
        <f t="shared" si="866"/>
        <v>10.109532586513803</v>
      </c>
      <c r="EF1093">
        <v>1086</v>
      </c>
      <c r="EG1093">
        <v>24.548036162870471</v>
      </c>
      <c r="EH1093">
        <v>13.707728587601913</v>
      </c>
      <c r="EJ1093">
        <f t="shared" si="867"/>
        <v>1</v>
      </c>
      <c r="EK1093">
        <f t="shared" si="868"/>
        <v>0</v>
      </c>
      <c r="EL1093">
        <f t="shared" si="869"/>
        <v>10.840307575268557</v>
      </c>
      <c r="EO1093">
        <v>1086</v>
      </c>
      <c r="EP1093">
        <v>18.213556088242981</v>
      </c>
      <c r="EQ1093">
        <v>27.232935713731823</v>
      </c>
      <c r="ES1093">
        <f t="shared" si="870"/>
        <v>0</v>
      </c>
      <c r="ET1093">
        <f t="shared" si="871"/>
        <v>1</v>
      </c>
      <c r="EU1093">
        <f t="shared" si="872"/>
        <v>9.0193796254888419</v>
      </c>
    </row>
    <row r="1094" spans="1:151" x14ac:dyDescent="0.25">
      <c r="A1094">
        <v>1087</v>
      </c>
      <c r="B1094">
        <v>7.9690159973043224</v>
      </c>
      <c r="C1094">
        <v>33.308427602610941</v>
      </c>
      <c r="E1094">
        <f t="shared" si="873"/>
        <v>0</v>
      </c>
      <c r="F1094">
        <f t="shared" si="824"/>
        <v>1</v>
      </c>
      <c r="G1094">
        <f t="shared" si="874"/>
        <v>25.339411605306619</v>
      </c>
      <c r="J1094">
        <v>1087</v>
      </c>
      <c r="K1094">
        <v>22.845624500185085</v>
      </c>
      <c r="L1094">
        <v>14.32415721609507</v>
      </c>
      <c r="N1094">
        <f t="shared" si="825"/>
        <v>1</v>
      </c>
      <c r="O1094">
        <f t="shared" si="826"/>
        <v>0</v>
      </c>
      <c r="P1094">
        <f t="shared" si="827"/>
        <v>8.521467284090015</v>
      </c>
      <c r="S1094">
        <v>1087</v>
      </c>
      <c r="T1094">
        <v>23.583925145377535</v>
      </c>
      <c r="U1094">
        <v>23.192186371132387</v>
      </c>
      <c r="W1094">
        <f t="shared" si="828"/>
        <v>1</v>
      </c>
      <c r="X1094">
        <f t="shared" si="829"/>
        <v>0</v>
      </c>
      <c r="Y1094">
        <f t="shared" si="830"/>
        <v>0.39173877424514814</v>
      </c>
      <c r="AB1094">
        <v>1087</v>
      </c>
      <c r="AC1094">
        <v>24.562010500287926</v>
      </c>
      <c r="AD1094">
        <v>18.289588319435509</v>
      </c>
      <c r="AF1094">
        <f t="shared" si="831"/>
        <v>1</v>
      </c>
      <c r="AG1094">
        <f t="shared" si="832"/>
        <v>0</v>
      </c>
      <c r="AH1094">
        <f t="shared" si="833"/>
        <v>6.2724221808524163</v>
      </c>
      <c r="AK1094">
        <v>1087</v>
      </c>
      <c r="AL1094">
        <v>35.995556320826623</v>
      </c>
      <c r="AM1094">
        <v>27.669426989431937</v>
      </c>
      <c r="AO1094">
        <f t="shared" si="834"/>
        <v>1</v>
      </c>
      <c r="AP1094">
        <f t="shared" si="835"/>
        <v>0</v>
      </c>
      <c r="AQ1094">
        <f t="shared" si="836"/>
        <v>8.3261293313946858</v>
      </c>
      <c r="AT1094">
        <v>1087</v>
      </c>
      <c r="AU1094">
        <v>20.273372752580144</v>
      </c>
      <c r="AV1094">
        <v>22.695865309854582</v>
      </c>
      <c r="AX1094">
        <f t="shared" si="837"/>
        <v>0</v>
      </c>
      <c r="AY1094">
        <f t="shared" si="838"/>
        <v>1</v>
      </c>
      <c r="AZ1094">
        <f t="shared" si="839"/>
        <v>2.4224925572744382</v>
      </c>
      <c r="BC1094">
        <v>1087</v>
      </c>
      <c r="BD1094" t="e">
        <v>#N/A</v>
      </c>
      <c r="BE1094" t="e">
        <v>#N/A</v>
      </c>
      <c r="BG1094" t="e">
        <f t="shared" si="840"/>
        <v>#N/A</v>
      </c>
      <c r="BH1094" t="e">
        <f t="shared" si="841"/>
        <v>#N/A</v>
      </c>
      <c r="BI1094" t="e">
        <f t="shared" si="842"/>
        <v>#N/A</v>
      </c>
      <c r="BL1094">
        <v>1087</v>
      </c>
      <c r="BM1094">
        <v>15.38393457431561</v>
      </c>
      <c r="BN1094">
        <v>11.941273344175533</v>
      </c>
      <c r="BP1094">
        <f t="shared" si="843"/>
        <v>1</v>
      </c>
      <c r="BQ1094">
        <f t="shared" si="844"/>
        <v>0</v>
      </c>
      <c r="BR1094">
        <f t="shared" si="845"/>
        <v>3.442661230140077</v>
      </c>
      <c r="BU1094">
        <v>1087</v>
      </c>
      <c r="BV1094">
        <v>15.510145413289903</v>
      </c>
      <c r="BW1094">
        <v>22.187292163458295</v>
      </c>
      <c r="BY1094">
        <f t="shared" si="846"/>
        <v>0</v>
      </c>
      <c r="BZ1094">
        <f t="shared" si="847"/>
        <v>1</v>
      </c>
      <c r="CA1094">
        <f t="shared" si="848"/>
        <v>6.6771467501683919</v>
      </c>
      <c r="CD1094">
        <v>1087</v>
      </c>
      <c r="CE1094">
        <v>12.40914148909787</v>
      </c>
      <c r="CF1094">
        <v>28.793921648932518</v>
      </c>
      <c r="CH1094">
        <f t="shared" si="849"/>
        <v>0</v>
      </c>
      <c r="CI1094">
        <f t="shared" si="850"/>
        <v>1</v>
      </c>
      <c r="CJ1094">
        <f t="shared" si="851"/>
        <v>16.384780159834648</v>
      </c>
      <c r="CM1094">
        <v>1087</v>
      </c>
      <c r="CN1094">
        <v>26.336617821121447</v>
      </c>
      <c r="CO1094">
        <v>28.306145342537963</v>
      </c>
      <c r="CQ1094">
        <f t="shared" si="852"/>
        <v>0</v>
      </c>
      <c r="CR1094">
        <f t="shared" si="853"/>
        <v>1</v>
      </c>
      <c r="CS1094">
        <f t="shared" si="854"/>
        <v>1.9695275214165164</v>
      </c>
      <c r="CV1094">
        <v>1087</v>
      </c>
      <c r="CW1094">
        <v>24.970741739395613</v>
      </c>
      <c r="CX1094">
        <v>15.698771048881097</v>
      </c>
      <c r="CZ1094">
        <f t="shared" si="855"/>
        <v>1</v>
      </c>
      <c r="DA1094">
        <f t="shared" si="856"/>
        <v>0</v>
      </c>
      <c r="DB1094">
        <f t="shared" si="857"/>
        <v>9.2719706905145163</v>
      </c>
      <c r="DE1094">
        <v>1087</v>
      </c>
      <c r="DF1094">
        <v>22.82413620651247</v>
      </c>
      <c r="DG1094">
        <v>21.780945144413078</v>
      </c>
      <c r="DI1094">
        <f t="shared" si="858"/>
        <v>1</v>
      </c>
      <c r="DJ1094">
        <f t="shared" si="859"/>
        <v>0</v>
      </c>
      <c r="DK1094">
        <f t="shared" si="860"/>
        <v>1.0431910620993925</v>
      </c>
      <c r="DN1094">
        <v>1087</v>
      </c>
      <c r="DO1094">
        <v>24.357527380244182</v>
      </c>
      <c r="DP1094">
        <v>23.392351496417696</v>
      </c>
      <c r="DR1094">
        <f t="shared" si="861"/>
        <v>1</v>
      </c>
      <c r="DS1094">
        <f t="shared" si="862"/>
        <v>0</v>
      </c>
      <c r="DT1094">
        <f t="shared" si="863"/>
        <v>0.96517588382648611</v>
      </c>
      <c r="DW1094">
        <v>1087</v>
      </c>
      <c r="DX1094">
        <v>13.288841462134183</v>
      </c>
      <c r="DY1094">
        <v>24.127929526716361</v>
      </c>
      <c r="EA1094">
        <f t="shared" si="864"/>
        <v>0</v>
      </c>
      <c r="EB1094">
        <f t="shared" si="865"/>
        <v>1</v>
      </c>
      <c r="EC1094">
        <f t="shared" si="866"/>
        <v>10.839088064582178</v>
      </c>
      <c r="EF1094">
        <v>1087</v>
      </c>
      <c r="EG1094">
        <v>19.44122894775424</v>
      </c>
      <c r="EH1094">
        <v>19.795188200403683</v>
      </c>
      <c r="EJ1094">
        <f t="shared" si="867"/>
        <v>0</v>
      </c>
      <c r="EK1094">
        <f t="shared" si="868"/>
        <v>1</v>
      </c>
      <c r="EL1094">
        <f t="shared" si="869"/>
        <v>0.35395925264944239</v>
      </c>
      <c r="EO1094">
        <v>1087</v>
      </c>
      <c r="EP1094">
        <v>19.521361791172055</v>
      </c>
      <c r="EQ1094">
        <v>16.144272433617004</v>
      </c>
      <c r="ES1094">
        <f t="shared" si="870"/>
        <v>1</v>
      </c>
      <c r="ET1094">
        <f t="shared" si="871"/>
        <v>0</v>
      </c>
      <c r="EU1094">
        <f t="shared" si="872"/>
        <v>3.3770893575550502</v>
      </c>
    </row>
    <row r="1095" spans="1:151" x14ac:dyDescent="0.25">
      <c r="A1095">
        <v>1088</v>
      </c>
      <c r="B1095">
        <v>9.7692320930602286</v>
      </c>
      <c r="C1095">
        <v>8.0706819928715703</v>
      </c>
      <c r="E1095">
        <f t="shared" si="873"/>
        <v>1</v>
      </c>
      <c r="F1095">
        <f t="shared" si="824"/>
        <v>0</v>
      </c>
      <c r="G1095">
        <f t="shared" si="874"/>
        <v>1.6985501001886583</v>
      </c>
      <c r="J1095">
        <v>1088</v>
      </c>
      <c r="K1095">
        <v>23.146807134174999</v>
      </c>
      <c r="L1095">
        <v>28.381975053466597</v>
      </c>
      <c r="N1095">
        <f t="shared" si="825"/>
        <v>0</v>
      </c>
      <c r="O1095">
        <f t="shared" si="826"/>
        <v>1</v>
      </c>
      <c r="P1095">
        <f t="shared" si="827"/>
        <v>5.2351679192915981</v>
      </c>
      <c r="S1095">
        <v>1088</v>
      </c>
      <c r="T1095">
        <v>21.819270651391015</v>
      </c>
      <c r="U1095">
        <v>25.574104795878846</v>
      </c>
      <c r="W1095">
        <f t="shared" si="828"/>
        <v>0</v>
      </c>
      <c r="X1095">
        <f t="shared" si="829"/>
        <v>1</v>
      </c>
      <c r="Y1095">
        <f t="shared" si="830"/>
        <v>3.7548341444878304</v>
      </c>
      <c r="AB1095">
        <v>1088</v>
      </c>
      <c r="AC1095">
        <v>28.478462906757272</v>
      </c>
      <c r="AD1095">
        <v>17.478059738145959</v>
      </c>
      <c r="AF1095">
        <f t="shared" si="831"/>
        <v>1</v>
      </c>
      <c r="AG1095">
        <f t="shared" si="832"/>
        <v>0</v>
      </c>
      <c r="AH1095">
        <f t="shared" si="833"/>
        <v>11.000403168611314</v>
      </c>
      <c r="AK1095">
        <v>1088</v>
      </c>
      <c r="AL1095">
        <v>11.774441243270157</v>
      </c>
      <c r="AM1095">
        <v>42.103832049671801</v>
      </c>
      <c r="AO1095">
        <f t="shared" si="834"/>
        <v>0</v>
      </c>
      <c r="AP1095">
        <f t="shared" si="835"/>
        <v>1</v>
      </c>
      <c r="AQ1095">
        <f t="shared" si="836"/>
        <v>30.329390806401644</v>
      </c>
      <c r="AT1095">
        <v>1088</v>
      </c>
      <c r="AU1095">
        <v>22.976630632229949</v>
      </c>
      <c r="AV1095">
        <v>25.822030946388992</v>
      </c>
      <c r="AX1095">
        <f t="shared" si="837"/>
        <v>0</v>
      </c>
      <c r="AY1095">
        <f t="shared" si="838"/>
        <v>1</v>
      </c>
      <c r="AZ1095">
        <f t="shared" si="839"/>
        <v>2.8454003141590434</v>
      </c>
      <c r="BC1095">
        <v>1088</v>
      </c>
      <c r="BD1095" t="e">
        <v>#N/A</v>
      </c>
      <c r="BE1095" t="e">
        <v>#N/A</v>
      </c>
      <c r="BG1095" t="e">
        <f t="shared" si="840"/>
        <v>#N/A</v>
      </c>
      <c r="BH1095" t="e">
        <f t="shared" si="841"/>
        <v>#N/A</v>
      </c>
      <c r="BI1095" t="e">
        <f t="shared" si="842"/>
        <v>#N/A</v>
      </c>
      <c r="BL1095">
        <v>1088</v>
      </c>
      <c r="BM1095">
        <v>21.825733071336956</v>
      </c>
      <c r="BN1095">
        <v>10.725657509297482</v>
      </c>
      <c r="BP1095">
        <f t="shared" si="843"/>
        <v>1</v>
      </c>
      <c r="BQ1095">
        <f t="shared" si="844"/>
        <v>0</v>
      </c>
      <c r="BR1095">
        <f t="shared" si="845"/>
        <v>11.100075562039473</v>
      </c>
      <c r="BU1095">
        <v>1088</v>
      </c>
      <c r="BV1095">
        <v>21.508982805568095</v>
      </c>
      <c r="BW1095">
        <v>22.539747992939827</v>
      </c>
      <c r="BY1095">
        <f t="shared" si="846"/>
        <v>0</v>
      </c>
      <c r="BZ1095">
        <f t="shared" si="847"/>
        <v>1</v>
      </c>
      <c r="CA1095">
        <f t="shared" si="848"/>
        <v>1.0307651873717312</v>
      </c>
      <c r="CD1095">
        <v>1088</v>
      </c>
      <c r="CE1095">
        <v>18.483389211754584</v>
      </c>
      <c r="CF1095">
        <v>34.014254587223981</v>
      </c>
      <c r="CH1095">
        <f t="shared" si="849"/>
        <v>0</v>
      </c>
      <c r="CI1095">
        <f t="shared" si="850"/>
        <v>1</v>
      </c>
      <c r="CJ1095">
        <f t="shared" si="851"/>
        <v>15.530865375469396</v>
      </c>
      <c r="CM1095">
        <v>1088</v>
      </c>
      <c r="CN1095">
        <v>18.147504830928984</v>
      </c>
      <c r="CO1095">
        <v>11.759400273135487</v>
      </c>
      <c r="CQ1095">
        <f t="shared" si="852"/>
        <v>1</v>
      </c>
      <c r="CR1095">
        <f t="shared" si="853"/>
        <v>0</v>
      </c>
      <c r="CS1095">
        <f t="shared" si="854"/>
        <v>6.388104557793497</v>
      </c>
      <c r="CV1095">
        <v>1088</v>
      </c>
      <c r="CW1095">
        <v>18.620243423018302</v>
      </c>
      <c r="CX1095">
        <v>20.519473698253638</v>
      </c>
      <c r="CZ1095">
        <f t="shared" si="855"/>
        <v>0</v>
      </c>
      <c r="DA1095">
        <f t="shared" si="856"/>
        <v>1</v>
      </c>
      <c r="DB1095">
        <f t="shared" si="857"/>
        <v>1.8992302752353361</v>
      </c>
      <c r="DE1095">
        <v>1088</v>
      </c>
      <c r="DF1095">
        <v>20.286146698646359</v>
      </c>
      <c r="DG1095">
        <v>31.63848453054846</v>
      </c>
      <c r="DI1095">
        <f t="shared" si="858"/>
        <v>0</v>
      </c>
      <c r="DJ1095">
        <f t="shared" si="859"/>
        <v>1</v>
      </c>
      <c r="DK1095">
        <f t="shared" si="860"/>
        <v>11.352337831902101</v>
      </c>
      <c r="DN1095">
        <v>1088</v>
      </c>
      <c r="DO1095">
        <v>21.176505786665921</v>
      </c>
      <c r="DP1095">
        <v>13.769976058004765</v>
      </c>
      <c r="DR1095">
        <f t="shared" si="861"/>
        <v>1</v>
      </c>
      <c r="DS1095">
        <f t="shared" si="862"/>
        <v>0</v>
      </c>
      <c r="DT1095">
        <f t="shared" si="863"/>
        <v>7.4065297286611553</v>
      </c>
      <c r="DW1095">
        <v>1088</v>
      </c>
      <c r="DX1095">
        <v>16.008537835970479</v>
      </c>
      <c r="DY1095">
        <v>19.767780210061265</v>
      </c>
      <c r="EA1095">
        <f t="shared" si="864"/>
        <v>0</v>
      </c>
      <c r="EB1095">
        <f t="shared" si="865"/>
        <v>1</v>
      </c>
      <c r="EC1095">
        <f t="shared" si="866"/>
        <v>3.7592423740907854</v>
      </c>
      <c r="EF1095">
        <v>1088</v>
      </c>
      <c r="EG1095">
        <v>17.552407328272725</v>
      </c>
      <c r="EH1095">
        <v>15.427117442797782</v>
      </c>
      <c r="EJ1095">
        <f t="shared" si="867"/>
        <v>1</v>
      </c>
      <c r="EK1095">
        <f t="shared" si="868"/>
        <v>0</v>
      </c>
      <c r="EL1095">
        <f t="shared" si="869"/>
        <v>2.1252898854749436</v>
      </c>
      <c r="EO1095">
        <v>1088</v>
      </c>
      <c r="EP1095">
        <v>21.657990495786944</v>
      </c>
      <c r="EQ1095">
        <v>17.050569552345305</v>
      </c>
      <c r="ES1095">
        <f t="shared" si="870"/>
        <v>1</v>
      </c>
      <c r="ET1095">
        <f t="shared" si="871"/>
        <v>0</v>
      </c>
      <c r="EU1095">
        <f t="shared" si="872"/>
        <v>4.6074209434416389</v>
      </c>
    </row>
    <row r="1096" spans="1:151" x14ac:dyDescent="0.25">
      <c r="A1096">
        <v>1089</v>
      </c>
      <c r="B1096">
        <v>15.706335377012941</v>
      </c>
      <c r="C1096">
        <v>41.676517298703267</v>
      </c>
      <c r="E1096">
        <f t="shared" si="873"/>
        <v>0</v>
      </c>
      <c r="F1096">
        <f t="shared" ref="F1096:F1159" si="875">IF(E1096&gt;0,0,1)</f>
        <v>1</v>
      </c>
      <c r="G1096">
        <f t="shared" si="874"/>
        <v>25.970181921690326</v>
      </c>
      <c r="J1096">
        <v>1089</v>
      </c>
      <c r="K1096">
        <v>10.929411403137699</v>
      </c>
      <c r="L1096">
        <v>24.392945598584422</v>
      </c>
      <c r="N1096">
        <f t="shared" ref="N1096:N1159" si="876">IF(K1096&gt;L1096,1,0)</f>
        <v>0</v>
      </c>
      <c r="O1096">
        <f t="shared" ref="O1096:O1159" si="877">IF(N1096&gt;0,0,1)</f>
        <v>1</v>
      </c>
      <c r="P1096">
        <f t="shared" ref="P1096:P1159" si="878">IF(K1096&gt;L1096,K1096-L1096,L1096-K1096)</f>
        <v>13.463534195446723</v>
      </c>
      <c r="S1096">
        <v>1089</v>
      </c>
      <c r="T1096">
        <v>15.586479431159283</v>
      </c>
      <c r="U1096">
        <v>35.362194208885235</v>
      </c>
      <c r="W1096">
        <f t="shared" ref="W1096:W1159" si="879">IF(T1096&gt;U1096,1,0)</f>
        <v>0</v>
      </c>
      <c r="X1096">
        <f t="shared" ref="X1096:X1159" si="880">IF(W1096&gt;0,0,1)</f>
        <v>1</v>
      </c>
      <c r="Y1096">
        <f t="shared" ref="Y1096:Y1159" si="881">IF(T1096&gt;U1096,T1096-U1096,U1096-T1096)</f>
        <v>19.775714777725952</v>
      </c>
      <c r="AB1096">
        <v>1089</v>
      </c>
      <c r="AC1096">
        <v>12.276608381143117</v>
      </c>
      <c r="AD1096">
        <v>20.347405626328172</v>
      </c>
      <c r="AF1096">
        <f t="shared" ref="AF1096:AF1159" si="882">IF(AC1096&gt;AD1096,1,0)</f>
        <v>0</v>
      </c>
      <c r="AG1096">
        <f t="shared" ref="AG1096:AG1159" si="883">IF(AF1096&gt;0,0,1)</f>
        <v>1</v>
      </c>
      <c r="AH1096">
        <f t="shared" ref="AH1096:AH1159" si="884">IF(AC1096&gt;AD1096,AC1096-AD1096,AD1096-AC1096)</f>
        <v>8.0707972451850551</v>
      </c>
      <c r="AK1096">
        <v>1089</v>
      </c>
      <c r="AL1096">
        <v>25.217895422349244</v>
      </c>
      <c r="AM1096">
        <v>19.341971996117767</v>
      </c>
      <c r="AO1096">
        <f t="shared" ref="AO1096:AO1159" si="885">IF(AL1096&gt;AM1096,1,0)</f>
        <v>1</v>
      </c>
      <c r="AP1096">
        <f t="shared" ref="AP1096:AP1159" si="886">IF(AO1096&gt;0,0,1)</f>
        <v>0</v>
      </c>
      <c r="AQ1096">
        <f t="shared" ref="AQ1096:AQ1159" si="887">IF(AL1096&gt;AM1096,AL1096-AM1096,AM1096-AL1096)</f>
        <v>5.875923426231477</v>
      </c>
      <c r="AT1096">
        <v>1089</v>
      </c>
      <c r="AU1096">
        <v>17.23801163638732</v>
      </c>
      <c r="AV1096">
        <v>19.926779886115568</v>
      </c>
      <c r="AX1096">
        <f t="shared" ref="AX1096:AX1159" si="888">IF(AU1096&gt;AV1096,1,0)</f>
        <v>0</v>
      </c>
      <c r="AY1096">
        <f t="shared" ref="AY1096:AY1159" si="889">IF(AX1096&gt;0,0,1)</f>
        <v>1</v>
      </c>
      <c r="AZ1096">
        <f t="shared" ref="AZ1096:AZ1159" si="890">IF(AU1096&gt;AV1096,AU1096-AV1096,AV1096-AU1096)</f>
        <v>2.6887682497282483</v>
      </c>
      <c r="BC1096">
        <v>1089</v>
      </c>
      <c r="BD1096" t="e">
        <v>#N/A</v>
      </c>
      <c r="BE1096" t="e">
        <v>#N/A</v>
      </c>
      <c r="BG1096" t="e">
        <f t="shared" ref="BG1096:BG1159" si="891">IF(BD1096&gt;BE1096,1,0)</f>
        <v>#N/A</v>
      </c>
      <c r="BH1096" t="e">
        <f t="shared" ref="BH1096:BH1159" si="892">IF(BG1096&gt;0,0,1)</f>
        <v>#N/A</v>
      </c>
      <c r="BI1096" t="e">
        <f t="shared" ref="BI1096:BI1159" si="893">IF(BD1096&gt;BE1096,BD1096-BE1096,BE1096-BD1096)</f>
        <v>#N/A</v>
      </c>
      <c r="BL1096">
        <v>1089</v>
      </c>
      <c r="BM1096">
        <v>27.002158374964225</v>
      </c>
      <c r="BN1096">
        <v>10.131530696399849</v>
      </c>
      <c r="BP1096">
        <f t="shared" ref="BP1096:BP1159" si="894">IF(BM1096&gt;BN1096,1,0)</f>
        <v>1</v>
      </c>
      <c r="BQ1096">
        <f t="shared" ref="BQ1096:BQ1159" si="895">IF(BP1096&gt;0,0,1)</f>
        <v>0</v>
      </c>
      <c r="BR1096">
        <f t="shared" ref="BR1096:BR1159" si="896">IF(BM1096&gt;BN1096,BM1096-BN1096,BN1096-BM1096)</f>
        <v>16.870627678564375</v>
      </c>
      <c r="BU1096">
        <v>1089</v>
      </c>
      <c r="BV1096">
        <v>24.686008792336594</v>
      </c>
      <c r="BW1096">
        <v>12.681349119084825</v>
      </c>
      <c r="BY1096">
        <f t="shared" ref="BY1096:BY1159" si="897">IF(BV1096&gt;BW1096,1,0)</f>
        <v>1</v>
      </c>
      <c r="BZ1096">
        <f t="shared" ref="BZ1096:BZ1159" si="898">IF(BY1096&gt;0,0,1)</f>
        <v>0</v>
      </c>
      <c r="CA1096">
        <f t="shared" ref="CA1096:CA1159" si="899">IF(BV1096&gt;BW1096,BV1096-BW1096,BW1096-BV1096)</f>
        <v>12.004659673251769</v>
      </c>
      <c r="CD1096">
        <v>1089</v>
      </c>
      <c r="CE1096">
        <v>21.609626622127642</v>
      </c>
      <c r="CF1096">
        <v>33.303431445968052</v>
      </c>
      <c r="CH1096">
        <f t="shared" ref="CH1096:CH1159" si="900">IF(CE1096&gt;CF1096,1,0)</f>
        <v>0</v>
      </c>
      <c r="CI1096">
        <f t="shared" ref="CI1096:CI1159" si="901">IF(CH1096&gt;0,0,1)</f>
        <v>1</v>
      </c>
      <c r="CJ1096">
        <f t="shared" ref="CJ1096:CJ1159" si="902">IF(CE1096&gt;CF1096,CE1096-CF1096,CF1096-CE1096)</f>
        <v>11.693804823840409</v>
      </c>
      <c r="CM1096">
        <v>1089</v>
      </c>
      <c r="CN1096">
        <v>16.900454891318397</v>
      </c>
      <c r="CO1096">
        <v>25.566335171832115</v>
      </c>
      <c r="CQ1096">
        <f t="shared" ref="CQ1096:CQ1159" si="903">IF(CN1096&gt;CO1096,1,0)</f>
        <v>0</v>
      </c>
      <c r="CR1096">
        <f t="shared" ref="CR1096:CR1159" si="904">IF(CQ1096&gt;0,0,1)</f>
        <v>1</v>
      </c>
      <c r="CS1096">
        <f t="shared" ref="CS1096:CS1159" si="905">IF(CN1096&gt;CO1096,CN1096-CO1096,CO1096-CN1096)</f>
        <v>8.6658802805137185</v>
      </c>
      <c r="CV1096">
        <v>1089</v>
      </c>
      <c r="CW1096">
        <v>21.598992269302922</v>
      </c>
      <c r="CX1096">
        <v>21.591231588657834</v>
      </c>
      <c r="CZ1096">
        <f t="shared" ref="CZ1096:CZ1159" si="906">IF(CW1096&gt;CX1096,1,0)</f>
        <v>1</v>
      </c>
      <c r="DA1096">
        <f t="shared" ref="DA1096:DA1159" si="907">IF(CZ1096&gt;0,0,1)</f>
        <v>0</v>
      </c>
      <c r="DB1096">
        <f t="shared" ref="DB1096:DB1159" si="908">IF(CW1096&gt;CX1096,CW1096-CX1096,CX1096-CW1096)</f>
        <v>7.7606806450880583E-3</v>
      </c>
      <c r="DE1096">
        <v>1089</v>
      </c>
      <c r="DF1096">
        <v>28.977266371262608</v>
      </c>
      <c r="DG1096">
        <v>31.289652178737072</v>
      </c>
      <c r="DI1096">
        <f t="shared" ref="DI1096:DI1159" si="909">IF(DF1096&gt;DG1096,1,0)</f>
        <v>0</v>
      </c>
      <c r="DJ1096">
        <f t="shared" ref="DJ1096:DJ1159" si="910">IF(DI1096&gt;0,0,1)</f>
        <v>1</v>
      </c>
      <c r="DK1096">
        <f t="shared" ref="DK1096:DK1159" si="911">IF(DF1096&gt;DG1096,DF1096-DG1096,DG1096-DF1096)</f>
        <v>2.3123858074744632</v>
      </c>
      <c r="DN1096">
        <v>1089</v>
      </c>
      <c r="DO1096">
        <v>23.117517527275929</v>
      </c>
      <c r="DP1096">
        <v>15.392782254182549</v>
      </c>
      <c r="DR1096">
        <f t="shared" ref="DR1096:DR1159" si="912">IF(DO1096&gt;DP1096,1,0)</f>
        <v>1</v>
      </c>
      <c r="DS1096">
        <f t="shared" ref="DS1096:DS1159" si="913">IF(DR1096&gt;0,0,1)</f>
        <v>0</v>
      </c>
      <c r="DT1096">
        <f t="shared" ref="DT1096:DT1159" si="914">IF(DO1096&gt;DP1096,DO1096-DP1096,DP1096-DO1096)</f>
        <v>7.7247352730933798</v>
      </c>
      <c r="DW1096">
        <v>1089</v>
      </c>
      <c r="DX1096">
        <v>19.314593530911964</v>
      </c>
      <c r="DY1096">
        <v>25.994004383652868</v>
      </c>
      <c r="EA1096">
        <f t="shared" ref="EA1096:EA1159" si="915">IF(DX1096&gt;DY1096,1,0)</f>
        <v>0</v>
      </c>
      <c r="EB1096">
        <f t="shared" ref="EB1096:EB1159" si="916">IF(EA1096&gt;0,0,1)</f>
        <v>1</v>
      </c>
      <c r="EC1096">
        <f t="shared" ref="EC1096:EC1159" si="917">IF(DX1096&gt;DY1096,DX1096-DY1096,DY1096-DX1096)</f>
        <v>6.6794108527409044</v>
      </c>
      <c r="EF1096">
        <v>1089</v>
      </c>
      <c r="EG1096">
        <v>23.988600785055802</v>
      </c>
      <c r="EH1096">
        <v>13.020107894247685</v>
      </c>
      <c r="EJ1096">
        <f t="shared" ref="EJ1096:EJ1159" si="918">IF(EG1096&gt;EH1096,1,0)</f>
        <v>1</v>
      </c>
      <c r="EK1096">
        <f t="shared" ref="EK1096:EK1159" si="919">IF(EJ1096&gt;0,0,1)</f>
        <v>0</v>
      </c>
      <c r="EL1096">
        <f t="shared" ref="EL1096:EL1159" si="920">IF(EG1096&gt;EH1096,EG1096-EH1096,EH1096-EG1096)</f>
        <v>10.968492890808117</v>
      </c>
      <c r="EO1096">
        <v>1089</v>
      </c>
      <c r="EP1096">
        <v>21.810654582565611</v>
      </c>
      <c r="EQ1096">
        <v>30.285926750712104</v>
      </c>
      <c r="ES1096">
        <f t="shared" ref="ES1096:ES1159" si="921">IF(EP1096&gt;EQ1096,1,0)</f>
        <v>0</v>
      </c>
      <c r="ET1096">
        <f t="shared" ref="ET1096:ET1159" si="922">IF(ES1096&gt;0,0,1)</f>
        <v>1</v>
      </c>
      <c r="EU1096">
        <f t="shared" ref="EU1096:EU1159" si="923">IF(EP1096&gt;EQ1096,EP1096-EQ1096,EQ1096-EP1096)</f>
        <v>8.4752721681464926</v>
      </c>
    </row>
    <row r="1097" spans="1:151" x14ac:dyDescent="0.25">
      <c r="A1097">
        <v>1090</v>
      </c>
      <c r="B1097">
        <v>8.957347833637801</v>
      </c>
      <c r="C1097">
        <v>34.704889906013506</v>
      </c>
      <c r="E1097">
        <f t="shared" si="873"/>
        <v>0</v>
      </c>
      <c r="F1097">
        <f t="shared" si="875"/>
        <v>1</v>
      </c>
      <c r="G1097">
        <f t="shared" si="874"/>
        <v>25.747542072375705</v>
      </c>
      <c r="J1097">
        <v>1090</v>
      </c>
      <c r="K1097">
        <v>21.485941888147828</v>
      </c>
      <c r="L1097">
        <v>18.313541620775492</v>
      </c>
      <c r="N1097">
        <f t="shared" si="876"/>
        <v>1</v>
      </c>
      <c r="O1097">
        <f t="shared" si="877"/>
        <v>0</v>
      </c>
      <c r="P1097">
        <f t="shared" si="878"/>
        <v>3.1724002673723355</v>
      </c>
      <c r="S1097">
        <v>1090</v>
      </c>
      <c r="T1097">
        <v>22.615143841594037</v>
      </c>
      <c r="U1097">
        <v>31.824774198606526</v>
      </c>
      <c r="W1097">
        <f t="shared" si="879"/>
        <v>0</v>
      </c>
      <c r="X1097">
        <f t="shared" si="880"/>
        <v>1</v>
      </c>
      <c r="Y1097">
        <f t="shared" si="881"/>
        <v>9.2096303570124896</v>
      </c>
      <c r="AB1097">
        <v>1090</v>
      </c>
      <c r="AC1097">
        <v>23.0724029173331</v>
      </c>
      <c r="AD1097">
        <v>17.186504571985477</v>
      </c>
      <c r="AF1097">
        <f t="shared" si="882"/>
        <v>1</v>
      </c>
      <c r="AG1097">
        <f t="shared" si="883"/>
        <v>0</v>
      </c>
      <c r="AH1097">
        <f t="shared" si="884"/>
        <v>5.8858983453476235</v>
      </c>
      <c r="AK1097">
        <v>1090</v>
      </c>
      <c r="AL1097">
        <v>24.49189476366076</v>
      </c>
      <c r="AM1097">
        <v>28.191133223360012</v>
      </c>
      <c r="AO1097">
        <f t="shared" si="885"/>
        <v>0</v>
      </c>
      <c r="AP1097">
        <f t="shared" si="886"/>
        <v>1</v>
      </c>
      <c r="AQ1097">
        <f t="shared" si="887"/>
        <v>3.6992384596992522</v>
      </c>
      <c r="AT1097">
        <v>1090</v>
      </c>
      <c r="AU1097">
        <v>20.096328574322939</v>
      </c>
      <c r="AV1097">
        <v>25.945957807380832</v>
      </c>
      <c r="AX1097">
        <f t="shared" si="888"/>
        <v>0</v>
      </c>
      <c r="AY1097">
        <f t="shared" si="889"/>
        <v>1</v>
      </c>
      <c r="AZ1097">
        <f t="shared" si="890"/>
        <v>5.8496292330578932</v>
      </c>
      <c r="BC1097">
        <v>1090</v>
      </c>
      <c r="BD1097" t="e">
        <v>#N/A</v>
      </c>
      <c r="BE1097" t="e">
        <v>#N/A</v>
      </c>
      <c r="BG1097" t="e">
        <f t="shared" si="891"/>
        <v>#N/A</v>
      </c>
      <c r="BH1097" t="e">
        <f t="shared" si="892"/>
        <v>#N/A</v>
      </c>
      <c r="BI1097" t="e">
        <f t="shared" si="893"/>
        <v>#N/A</v>
      </c>
      <c r="BL1097">
        <v>1090</v>
      </c>
      <c r="BM1097">
        <v>36.270903911680136</v>
      </c>
      <c r="BN1097">
        <v>4.9636015697438367</v>
      </c>
      <c r="BP1097">
        <f t="shared" si="894"/>
        <v>1</v>
      </c>
      <c r="BQ1097">
        <f t="shared" si="895"/>
        <v>0</v>
      </c>
      <c r="BR1097">
        <f t="shared" si="896"/>
        <v>31.3073023419363</v>
      </c>
      <c r="BU1097">
        <v>1090</v>
      </c>
      <c r="BV1097">
        <v>20.914178027913589</v>
      </c>
      <c r="BW1097">
        <v>21.805304462918496</v>
      </c>
      <c r="BY1097">
        <f t="shared" si="897"/>
        <v>0</v>
      </c>
      <c r="BZ1097">
        <f t="shared" si="898"/>
        <v>1</v>
      </c>
      <c r="CA1097">
        <f t="shared" si="899"/>
        <v>0.89112643500490663</v>
      </c>
      <c r="CD1097">
        <v>1090</v>
      </c>
      <c r="CE1097">
        <v>22.201678017692409</v>
      </c>
      <c r="CF1097">
        <v>16.983849753653793</v>
      </c>
      <c r="CH1097">
        <f t="shared" si="900"/>
        <v>1</v>
      </c>
      <c r="CI1097">
        <f t="shared" si="901"/>
        <v>0</v>
      </c>
      <c r="CJ1097">
        <f t="shared" si="902"/>
        <v>5.2178282640386158</v>
      </c>
      <c r="CM1097">
        <v>1090</v>
      </c>
      <c r="CN1097">
        <v>27.89776223011647</v>
      </c>
      <c r="CO1097">
        <v>16.052731400303511</v>
      </c>
      <c r="CQ1097">
        <f t="shared" si="903"/>
        <v>1</v>
      </c>
      <c r="CR1097">
        <f t="shared" si="904"/>
        <v>0</v>
      </c>
      <c r="CS1097">
        <f t="shared" si="905"/>
        <v>11.845030829812959</v>
      </c>
      <c r="CV1097">
        <v>1090</v>
      </c>
      <c r="CW1097">
        <v>20.069351904521326</v>
      </c>
      <c r="CX1097">
        <v>14.175033529313421</v>
      </c>
      <c r="CZ1097">
        <f t="shared" si="906"/>
        <v>1</v>
      </c>
      <c r="DA1097">
        <f t="shared" si="907"/>
        <v>0</v>
      </c>
      <c r="DB1097">
        <f t="shared" si="908"/>
        <v>5.8943183752079058</v>
      </c>
      <c r="DE1097">
        <v>1090</v>
      </c>
      <c r="DF1097">
        <v>15.984409158331431</v>
      </c>
      <c r="DG1097">
        <v>18.615100087932987</v>
      </c>
      <c r="DI1097">
        <f t="shared" si="909"/>
        <v>0</v>
      </c>
      <c r="DJ1097">
        <f t="shared" si="910"/>
        <v>1</v>
      </c>
      <c r="DK1097">
        <f t="shared" si="911"/>
        <v>2.6306909296015561</v>
      </c>
      <c r="DN1097">
        <v>1090</v>
      </c>
      <c r="DO1097">
        <v>14.160369294052931</v>
      </c>
      <c r="DP1097">
        <v>29.994495611246975</v>
      </c>
      <c r="DR1097">
        <f t="shared" si="912"/>
        <v>0</v>
      </c>
      <c r="DS1097">
        <f t="shared" si="913"/>
        <v>1</v>
      </c>
      <c r="DT1097">
        <f t="shared" si="914"/>
        <v>15.834126317194045</v>
      </c>
      <c r="DW1097">
        <v>1090</v>
      </c>
      <c r="DX1097">
        <v>12.49480556476694</v>
      </c>
      <c r="DY1097">
        <v>23.789567351026442</v>
      </c>
      <c r="EA1097">
        <f t="shared" si="915"/>
        <v>0</v>
      </c>
      <c r="EB1097">
        <f t="shared" si="916"/>
        <v>1</v>
      </c>
      <c r="EC1097">
        <f t="shared" si="917"/>
        <v>11.294761786259501</v>
      </c>
      <c r="EF1097">
        <v>1090</v>
      </c>
      <c r="EG1097">
        <v>19.742090134345158</v>
      </c>
      <c r="EH1097">
        <v>17.75760393744325</v>
      </c>
      <c r="EJ1097">
        <f t="shared" si="918"/>
        <v>1</v>
      </c>
      <c r="EK1097">
        <f t="shared" si="919"/>
        <v>0</v>
      </c>
      <c r="EL1097">
        <f t="shared" si="920"/>
        <v>1.9844861969019085</v>
      </c>
      <c r="EO1097">
        <v>1090</v>
      </c>
      <c r="EP1097">
        <v>25.08560130345225</v>
      </c>
      <c r="EQ1097">
        <v>43.660173798561033</v>
      </c>
      <c r="ES1097">
        <f t="shared" si="921"/>
        <v>0</v>
      </c>
      <c r="ET1097">
        <f t="shared" si="922"/>
        <v>1</v>
      </c>
      <c r="EU1097">
        <f t="shared" si="923"/>
        <v>18.574572495108782</v>
      </c>
    </row>
    <row r="1098" spans="1:151" x14ac:dyDescent="0.25">
      <c r="A1098">
        <v>1091</v>
      </c>
      <c r="B1098">
        <v>11.746292236870339</v>
      </c>
      <c r="C1098">
        <v>24.613607745478653</v>
      </c>
      <c r="E1098">
        <f t="shared" si="873"/>
        <v>0</v>
      </c>
      <c r="F1098">
        <f t="shared" si="875"/>
        <v>1</v>
      </c>
      <c r="G1098">
        <f t="shared" si="874"/>
        <v>12.867315508608314</v>
      </c>
      <c r="J1098">
        <v>1091</v>
      </c>
      <c r="K1098">
        <v>22.776780421914069</v>
      </c>
      <c r="L1098">
        <v>22.848267880918225</v>
      </c>
      <c r="N1098">
        <f t="shared" si="876"/>
        <v>0</v>
      </c>
      <c r="O1098">
        <f t="shared" si="877"/>
        <v>1</v>
      </c>
      <c r="P1098">
        <f t="shared" si="878"/>
        <v>7.1487459004156761E-2</v>
      </c>
      <c r="S1098">
        <v>1091</v>
      </c>
      <c r="T1098">
        <v>22.284165525938398</v>
      </c>
      <c r="U1098">
        <v>40.869048224899132</v>
      </c>
      <c r="W1098">
        <f t="shared" si="879"/>
        <v>0</v>
      </c>
      <c r="X1098">
        <f t="shared" si="880"/>
        <v>1</v>
      </c>
      <c r="Y1098">
        <f t="shared" si="881"/>
        <v>18.584882698960733</v>
      </c>
      <c r="AB1098">
        <v>1091</v>
      </c>
      <c r="AC1098">
        <v>27.110645476855805</v>
      </c>
      <c r="AD1098">
        <v>17.650108762917171</v>
      </c>
      <c r="AF1098">
        <f t="shared" si="882"/>
        <v>1</v>
      </c>
      <c r="AG1098">
        <f t="shared" si="883"/>
        <v>0</v>
      </c>
      <c r="AH1098">
        <f t="shared" si="884"/>
        <v>9.4605367139386338</v>
      </c>
      <c r="AK1098">
        <v>1091</v>
      </c>
      <c r="AL1098">
        <v>29.569027264958006</v>
      </c>
      <c r="AM1098">
        <v>26.093335740804612</v>
      </c>
      <c r="AO1098">
        <f t="shared" si="885"/>
        <v>1</v>
      </c>
      <c r="AP1098">
        <f t="shared" si="886"/>
        <v>0</v>
      </c>
      <c r="AQ1098">
        <f t="shared" si="887"/>
        <v>3.4756915241533939</v>
      </c>
      <c r="AT1098">
        <v>1091</v>
      </c>
      <c r="AU1098">
        <v>22.366796154087179</v>
      </c>
      <c r="AV1098">
        <v>20.301033112832812</v>
      </c>
      <c r="AX1098">
        <f t="shared" si="888"/>
        <v>1</v>
      </c>
      <c r="AY1098">
        <f t="shared" si="889"/>
        <v>0</v>
      </c>
      <c r="AZ1098">
        <f t="shared" si="890"/>
        <v>2.0657630412543675</v>
      </c>
      <c r="BC1098">
        <v>1091</v>
      </c>
      <c r="BD1098" t="e">
        <v>#N/A</v>
      </c>
      <c r="BE1098" t="e">
        <v>#N/A</v>
      </c>
      <c r="BG1098" t="e">
        <f t="shared" si="891"/>
        <v>#N/A</v>
      </c>
      <c r="BH1098" t="e">
        <f t="shared" si="892"/>
        <v>#N/A</v>
      </c>
      <c r="BI1098" t="e">
        <f t="shared" si="893"/>
        <v>#N/A</v>
      </c>
      <c r="BL1098">
        <v>1091</v>
      </c>
      <c r="BM1098">
        <v>30.195558808082961</v>
      </c>
      <c r="BN1098">
        <v>16.311728647109661</v>
      </c>
      <c r="BP1098">
        <f t="shared" si="894"/>
        <v>1</v>
      </c>
      <c r="BQ1098">
        <f t="shared" si="895"/>
        <v>0</v>
      </c>
      <c r="BR1098">
        <f t="shared" si="896"/>
        <v>13.8838301609733</v>
      </c>
      <c r="BU1098">
        <v>1091</v>
      </c>
      <c r="BV1098">
        <v>25.443885766521888</v>
      </c>
      <c r="BW1098">
        <v>19.628551304732014</v>
      </c>
      <c r="BY1098">
        <f t="shared" si="897"/>
        <v>1</v>
      </c>
      <c r="BZ1098">
        <f t="shared" si="898"/>
        <v>0</v>
      </c>
      <c r="CA1098">
        <f t="shared" si="899"/>
        <v>5.8153344617898739</v>
      </c>
      <c r="CD1098">
        <v>1091</v>
      </c>
      <c r="CE1098">
        <v>27.158674319376779</v>
      </c>
      <c r="CF1098">
        <v>18.350143805749372</v>
      </c>
      <c r="CH1098">
        <f t="shared" si="900"/>
        <v>1</v>
      </c>
      <c r="CI1098">
        <f t="shared" si="901"/>
        <v>0</v>
      </c>
      <c r="CJ1098">
        <f t="shared" si="902"/>
        <v>8.8085305136274066</v>
      </c>
      <c r="CM1098">
        <v>1091</v>
      </c>
      <c r="CN1098">
        <v>23.002682859090314</v>
      </c>
      <c r="CO1098">
        <v>10.880921254731508</v>
      </c>
      <c r="CQ1098">
        <f t="shared" si="903"/>
        <v>1</v>
      </c>
      <c r="CR1098">
        <f t="shared" si="904"/>
        <v>0</v>
      </c>
      <c r="CS1098">
        <f t="shared" si="905"/>
        <v>12.121761604358806</v>
      </c>
      <c r="CV1098">
        <v>1091</v>
      </c>
      <c r="CW1098">
        <v>21.749833789448413</v>
      </c>
      <c r="CX1098">
        <v>22.940410824664312</v>
      </c>
      <c r="CZ1098">
        <f t="shared" si="906"/>
        <v>0</v>
      </c>
      <c r="DA1098">
        <f t="shared" si="907"/>
        <v>1</v>
      </c>
      <c r="DB1098">
        <f t="shared" si="908"/>
        <v>1.1905770352158989</v>
      </c>
      <c r="DE1098">
        <v>1091</v>
      </c>
      <c r="DF1098">
        <v>22.853315091474652</v>
      </c>
      <c r="DG1098">
        <v>27.807451392290364</v>
      </c>
      <c r="DI1098">
        <f t="shared" si="909"/>
        <v>0</v>
      </c>
      <c r="DJ1098">
        <f t="shared" si="910"/>
        <v>1</v>
      </c>
      <c r="DK1098">
        <f t="shared" si="911"/>
        <v>4.954136300815712</v>
      </c>
      <c r="DN1098">
        <v>1091</v>
      </c>
      <c r="DO1098">
        <v>22.455741045841968</v>
      </c>
      <c r="DP1098">
        <v>30.364878628742655</v>
      </c>
      <c r="DR1098">
        <f t="shared" si="912"/>
        <v>0</v>
      </c>
      <c r="DS1098">
        <f t="shared" si="913"/>
        <v>1</v>
      </c>
      <c r="DT1098">
        <f t="shared" si="914"/>
        <v>7.9091375829006871</v>
      </c>
      <c r="DW1098">
        <v>1091</v>
      </c>
      <c r="DX1098">
        <v>16.507900094094307</v>
      </c>
      <c r="DY1098">
        <v>12.361248835331818</v>
      </c>
      <c r="EA1098">
        <f t="shared" si="915"/>
        <v>1</v>
      </c>
      <c r="EB1098">
        <f t="shared" si="916"/>
        <v>0</v>
      </c>
      <c r="EC1098">
        <f t="shared" si="917"/>
        <v>4.1466512587624891</v>
      </c>
      <c r="EF1098">
        <v>1091</v>
      </c>
      <c r="EG1098">
        <v>20.18292362348625</v>
      </c>
      <c r="EH1098">
        <v>15.969482670380467</v>
      </c>
      <c r="EJ1098">
        <f t="shared" si="918"/>
        <v>1</v>
      </c>
      <c r="EK1098">
        <f t="shared" si="919"/>
        <v>0</v>
      </c>
      <c r="EL1098">
        <f t="shared" si="920"/>
        <v>4.213440953105783</v>
      </c>
      <c r="EO1098">
        <v>1091</v>
      </c>
      <c r="EP1098">
        <v>21.982088659384566</v>
      </c>
      <c r="EQ1098">
        <v>14.376396097251552</v>
      </c>
      <c r="ES1098">
        <f t="shared" si="921"/>
        <v>1</v>
      </c>
      <c r="ET1098">
        <f t="shared" si="922"/>
        <v>0</v>
      </c>
      <c r="EU1098">
        <f t="shared" si="923"/>
        <v>7.6056925621330134</v>
      </c>
    </row>
    <row r="1099" spans="1:151" x14ac:dyDescent="0.25">
      <c r="A1099">
        <v>1092</v>
      </c>
      <c r="B1099">
        <v>2.8592898549497416</v>
      </c>
      <c r="C1099">
        <v>43.913164765030302</v>
      </c>
      <c r="E1099">
        <f t="shared" si="873"/>
        <v>0</v>
      </c>
      <c r="F1099">
        <f t="shared" si="875"/>
        <v>1</v>
      </c>
      <c r="G1099">
        <f t="shared" si="874"/>
        <v>41.053874910080559</v>
      </c>
      <c r="J1099">
        <v>1092</v>
      </c>
      <c r="K1099">
        <v>23.009209757181033</v>
      </c>
      <c r="L1099">
        <v>24.031342982828818</v>
      </c>
      <c r="N1099">
        <f t="shared" si="876"/>
        <v>0</v>
      </c>
      <c r="O1099">
        <f t="shared" si="877"/>
        <v>1</v>
      </c>
      <c r="P1099">
        <f t="shared" si="878"/>
        <v>1.0221332256477851</v>
      </c>
      <c r="S1099">
        <v>1092</v>
      </c>
      <c r="T1099">
        <v>14.386313957500924</v>
      </c>
      <c r="U1099">
        <v>24.376751232171188</v>
      </c>
      <c r="W1099">
        <f t="shared" si="879"/>
        <v>0</v>
      </c>
      <c r="X1099">
        <f t="shared" si="880"/>
        <v>1</v>
      </c>
      <c r="Y1099">
        <f t="shared" si="881"/>
        <v>9.9904372746702634</v>
      </c>
      <c r="AB1099">
        <v>1092</v>
      </c>
      <c r="AC1099">
        <v>25.213164269564516</v>
      </c>
      <c r="AD1099">
        <v>18.305464957612333</v>
      </c>
      <c r="AF1099">
        <f t="shared" si="882"/>
        <v>1</v>
      </c>
      <c r="AG1099">
        <f t="shared" si="883"/>
        <v>0</v>
      </c>
      <c r="AH1099">
        <f t="shared" si="884"/>
        <v>6.9076993119521823</v>
      </c>
      <c r="AK1099">
        <v>1092</v>
      </c>
      <c r="AL1099">
        <v>22.258333613198175</v>
      </c>
      <c r="AM1099">
        <v>24.035153398359405</v>
      </c>
      <c r="AO1099">
        <f t="shared" si="885"/>
        <v>0</v>
      </c>
      <c r="AP1099">
        <f t="shared" si="886"/>
        <v>1</v>
      </c>
      <c r="AQ1099">
        <f t="shared" si="887"/>
        <v>1.77681978516123</v>
      </c>
      <c r="AT1099">
        <v>1092</v>
      </c>
      <c r="AU1099">
        <v>17.519430408269599</v>
      </c>
      <c r="AV1099">
        <v>23.501898897924164</v>
      </c>
      <c r="AX1099">
        <f t="shared" si="888"/>
        <v>0</v>
      </c>
      <c r="AY1099">
        <f t="shared" si="889"/>
        <v>1</v>
      </c>
      <c r="AZ1099">
        <f t="shared" si="890"/>
        <v>5.9824684896545648</v>
      </c>
      <c r="BC1099">
        <v>1092</v>
      </c>
      <c r="BD1099" t="e">
        <v>#N/A</v>
      </c>
      <c r="BE1099" t="e">
        <v>#N/A</v>
      </c>
      <c r="BG1099" t="e">
        <f t="shared" si="891"/>
        <v>#N/A</v>
      </c>
      <c r="BH1099" t="e">
        <f t="shared" si="892"/>
        <v>#N/A</v>
      </c>
      <c r="BI1099" t="e">
        <f t="shared" si="893"/>
        <v>#N/A</v>
      </c>
      <c r="BL1099">
        <v>1092</v>
      </c>
      <c r="BM1099">
        <v>27.622118724158355</v>
      </c>
      <c r="BN1099">
        <v>17.455578472345692</v>
      </c>
      <c r="BP1099">
        <f t="shared" si="894"/>
        <v>1</v>
      </c>
      <c r="BQ1099">
        <f t="shared" si="895"/>
        <v>0</v>
      </c>
      <c r="BR1099">
        <f t="shared" si="896"/>
        <v>10.166540251812663</v>
      </c>
      <c r="BU1099">
        <v>1092</v>
      </c>
      <c r="BV1099">
        <v>24.043716020987706</v>
      </c>
      <c r="BW1099">
        <v>16.862501545758096</v>
      </c>
      <c r="BY1099">
        <f t="shared" si="897"/>
        <v>1</v>
      </c>
      <c r="BZ1099">
        <f t="shared" si="898"/>
        <v>0</v>
      </c>
      <c r="CA1099">
        <f t="shared" si="899"/>
        <v>7.1812144752296092</v>
      </c>
      <c r="CD1099">
        <v>1092</v>
      </c>
      <c r="CE1099">
        <v>17.728341483039799</v>
      </c>
      <c r="CF1099">
        <v>32.00825182551646</v>
      </c>
      <c r="CH1099">
        <f t="shared" si="900"/>
        <v>0</v>
      </c>
      <c r="CI1099">
        <f t="shared" si="901"/>
        <v>1</v>
      </c>
      <c r="CJ1099">
        <f t="shared" si="902"/>
        <v>14.279910342476661</v>
      </c>
      <c r="CM1099">
        <v>1092</v>
      </c>
      <c r="CN1099">
        <v>16.775243217795868</v>
      </c>
      <c r="CO1099">
        <v>24.464623631075806</v>
      </c>
      <c r="CQ1099">
        <f t="shared" si="903"/>
        <v>0</v>
      </c>
      <c r="CR1099">
        <f t="shared" si="904"/>
        <v>1</v>
      </c>
      <c r="CS1099">
        <f t="shared" si="905"/>
        <v>7.6893804132799382</v>
      </c>
      <c r="CV1099">
        <v>1092</v>
      </c>
      <c r="CW1099">
        <v>22.905097241684071</v>
      </c>
      <c r="CX1099">
        <v>13.183346193719879</v>
      </c>
      <c r="CZ1099">
        <f t="shared" si="906"/>
        <v>1</v>
      </c>
      <c r="DA1099">
        <f t="shared" si="907"/>
        <v>0</v>
      </c>
      <c r="DB1099">
        <f t="shared" si="908"/>
        <v>9.721751047964192</v>
      </c>
      <c r="DE1099">
        <v>1092</v>
      </c>
      <c r="DF1099">
        <v>12.327681101606313</v>
      </c>
      <c r="DG1099">
        <v>32.695136227663504</v>
      </c>
      <c r="DI1099">
        <f t="shared" si="909"/>
        <v>0</v>
      </c>
      <c r="DJ1099">
        <f t="shared" si="910"/>
        <v>1</v>
      </c>
      <c r="DK1099">
        <f t="shared" si="911"/>
        <v>20.367455126057191</v>
      </c>
      <c r="DN1099">
        <v>1092</v>
      </c>
      <c r="DO1099">
        <v>26.948259273869237</v>
      </c>
      <c r="DP1099">
        <v>28.186454355210319</v>
      </c>
      <c r="DR1099">
        <f t="shared" si="912"/>
        <v>0</v>
      </c>
      <c r="DS1099">
        <f t="shared" si="913"/>
        <v>1</v>
      </c>
      <c r="DT1099">
        <f t="shared" si="914"/>
        <v>1.2381950813410825</v>
      </c>
      <c r="DW1099">
        <v>1092</v>
      </c>
      <c r="DX1099">
        <v>18.903945652421072</v>
      </c>
      <c r="DY1099">
        <v>23.874174993576528</v>
      </c>
      <c r="EA1099">
        <f t="shared" si="915"/>
        <v>0</v>
      </c>
      <c r="EB1099">
        <f t="shared" si="916"/>
        <v>1</v>
      </c>
      <c r="EC1099">
        <f t="shared" si="917"/>
        <v>4.9702293411554557</v>
      </c>
      <c r="EF1099">
        <v>1092</v>
      </c>
      <c r="EG1099">
        <v>20.238125505910947</v>
      </c>
      <c r="EH1099">
        <v>20.81505008963169</v>
      </c>
      <c r="EJ1099">
        <f t="shared" si="918"/>
        <v>0</v>
      </c>
      <c r="EK1099">
        <f t="shared" si="919"/>
        <v>1</v>
      </c>
      <c r="EL1099">
        <f t="shared" si="920"/>
        <v>0.57692458372074285</v>
      </c>
      <c r="EO1099">
        <v>1092</v>
      </c>
      <c r="EP1099">
        <v>20.097220746639998</v>
      </c>
      <c r="EQ1099">
        <v>42.171756962232813</v>
      </c>
      <c r="ES1099">
        <f t="shared" si="921"/>
        <v>0</v>
      </c>
      <c r="ET1099">
        <f t="shared" si="922"/>
        <v>1</v>
      </c>
      <c r="EU1099">
        <f t="shared" si="923"/>
        <v>22.074536215592815</v>
      </c>
    </row>
    <row r="1100" spans="1:151" x14ac:dyDescent="0.25">
      <c r="A1100">
        <v>1093</v>
      </c>
      <c r="B1100">
        <v>5.2798138502209797</v>
      </c>
      <c r="C1100">
        <v>33.949058684787737</v>
      </c>
      <c r="E1100">
        <f t="shared" si="873"/>
        <v>0</v>
      </c>
      <c r="F1100">
        <f t="shared" si="875"/>
        <v>1</v>
      </c>
      <c r="G1100">
        <f t="shared" si="874"/>
        <v>28.669244834566758</v>
      </c>
      <c r="J1100">
        <v>1093</v>
      </c>
      <c r="K1100">
        <v>16.524259187867603</v>
      </c>
      <c r="L1100">
        <v>19.100304726775573</v>
      </c>
      <c r="N1100">
        <f t="shared" si="876"/>
        <v>0</v>
      </c>
      <c r="O1100">
        <f t="shared" si="877"/>
        <v>1</v>
      </c>
      <c r="P1100">
        <f t="shared" si="878"/>
        <v>2.5760455389079695</v>
      </c>
      <c r="S1100">
        <v>1093</v>
      </c>
      <c r="T1100">
        <v>15.832207181071361</v>
      </c>
      <c r="U1100">
        <v>29.659218559895514</v>
      </c>
      <c r="W1100">
        <f t="shared" si="879"/>
        <v>0</v>
      </c>
      <c r="X1100">
        <f t="shared" si="880"/>
        <v>1</v>
      </c>
      <c r="Y1100">
        <f t="shared" si="881"/>
        <v>13.827011378824153</v>
      </c>
      <c r="AB1100">
        <v>1093</v>
      </c>
      <c r="AC1100">
        <v>20.405400869332166</v>
      </c>
      <c r="AD1100">
        <v>17.821072766281347</v>
      </c>
      <c r="AF1100">
        <f t="shared" si="882"/>
        <v>1</v>
      </c>
      <c r="AG1100">
        <f t="shared" si="883"/>
        <v>0</v>
      </c>
      <c r="AH1100">
        <f t="shared" si="884"/>
        <v>2.5843281030508187</v>
      </c>
      <c r="AK1100">
        <v>1093</v>
      </c>
      <c r="AL1100">
        <v>28.482085863982334</v>
      </c>
      <c r="AM1100">
        <v>43.937101621243826</v>
      </c>
      <c r="AO1100">
        <f t="shared" si="885"/>
        <v>0</v>
      </c>
      <c r="AP1100">
        <f t="shared" si="886"/>
        <v>1</v>
      </c>
      <c r="AQ1100">
        <f t="shared" si="887"/>
        <v>15.455015757261492</v>
      </c>
      <c r="AT1100">
        <v>1093</v>
      </c>
      <c r="AU1100">
        <v>22.003734405709466</v>
      </c>
      <c r="AV1100">
        <v>31.523803804117719</v>
      </c>
      <c r="AX1100">
        <f t="shared" si="888"/>
        <v>0</v>
      </c>
      <c r="AY1100">
        <f t="shared" si="889"/>
        <v>1</v>
      </c>
      <c r="AZ1100">
        <f t="shared" si="890"/>
        <v>9.5200693984082534</v>
      </c>
      <c r="BC1100">
        <v>1093</v>
      </c>
      <c r="BD1100" t="e">
        <v>#N/A</v>
      </c>
      <c r="BE1100" t="e">
        <v>#N/A</v>
      </c>
      <c r="BG1100" t="e">
        <f t="shared" si="891"/>
        <v>#N/A</v>
      </c>
      <c r="BH1100" t="e">
        <f t="shared" si="892"/>
        <v>#N/A</v>
      </c>
      <c r="BI1100" t="e">
        <f t="shared" si="893"/>
        <v>#N/A</v>
      </c>
      <c r="BL1100">
        <v>1093</v>
      </c>
      <c r="BM1100">
        <v>18.078124154001941</v>
      </c>
      <c r="BN1100">
        <v>14.014852888209688</v>
      </c>
      <c r="BP1100">
        <f t="shared" si="894"/>
        <v>1</v>
      </c>
      <c r="BQ1100">
        <f t="shared" si="895"/>
        <v>0</v>
      </c>
      <c r="BR1100">
        <f t="shared" si="896"/>
        <v>4.0632712657922525</v>
      </c>
      <c r="BU1100">
        <v>1093</v>
      </c>
      <c r="BV1100">
        <v>23.372366813996265</v>
      </c>
      <c r="BW1100">
        <v>19.160422916356808</v>
      </c>
      <c r="BY1100">
        <f t="shared" si="897"/>
        <v>1</v>
      </c>
      <c r="BZ1100">
        <f t="shared" si="898"/>
        <v>0</v>
      </c>
      <c r="CA1100">
        <f t="shared" si="899"/>
        <v>4.2119438976394576</v>
      </c>
      <c r="CD1100">
        <v>1093</v>
      </c>
      <c r="CE1100">
        <v>23.335358685804181</v>
      </c>
      <c r="CF1100">
        <v>26.543529855614402</v>
      </c>
      <c r="CH1100">
        <f t="shared" si="900"/>
        <v>0</v>
      </c>
      <c r="CI1100">
        <f t="shared" si="901"/>
        <v>1</v>
      </c>
      <c r="CJ1100">
        <f t="shared" si="902"/>
        <v>3.2081711698102211</v>
      </c>
      <c r="CM1100">
        <v>1093</v>
      </c>
      <c r="CN1100">
        <v>17.975165330763069</v>
      </c>
      <c r="CO1100">
        <v>32.657432465455628</v>
      </c>
      <c r="CQ1100">
        <f t="shared" si="903"/>
        <v>0</v>
      </c>
      <c r="CR1100">
        <f t="shared" si="904"/>
        <v>1</v>
      </c>
      <c r="CS1100">
        <f t="shared" si="905"/>
        <v>14.682267134692559</v>
      </c>
      <c r="CV1100">
        <v>1093</v>
      </c>
      <c r="CW1100">
        <v>23.877995795615483</v>
      </c>
      <c r="CX1100">
        <v>14.307663104542513</v>
      </c>
      <c r="CZ1100">
        <f t="shared" si="906"/>
        <v>1</v>
      </c>
      <c r="DA1100">
        <f t="shared" si="907"/>
        <v>0</v>
      </c>
      <c r="DB1100">
        <f t="shared" si="908"/>
        <v>9.57033269107297</v>
      </c>
      <c r="DE1100">
        <v>1093</v>
      </c>
      <c r="DF1100">
        <v>6.962068283940706</v>
      </c>
      <c r="DG1100">
        <v>23.898338490653966</v>
      </c>
      <c r="DI1100">
        <f t="shared" si="909"/>
        <v>0</v>
      </c>
      <c r="DJ1100">
        <f t="shared" si="910"/>
        <v>1</v>
      </c>
      <c r="DK1100">
        <f t="shared" si="911"/>
        <v>16.93627020671326</v>
      </c>
      <c r="DN1100">
        <v>1093</v>
      </c>
      <c r="DO1100">
        <v>23.019691400646259</v>
      </c>
      <c r="DP1100">
        <v>25.886330485317739</v>
      </c>
      <c r="DR1100">
        <f t="shared" si="912"/>
        <v>0</v>
      </c>
      <c r="DS1100">
        <f t="shared" si="913"/>
        <v>1</v>
      </c>
      <c r="DT1100">
        <f t="shared" si="914"/>
        <v>2.8666390846714798</v>
      </c>
      <c r="DW1100">
        <v>1093</v>
      </c>
      <c r="DX1100">
        <v>9.0594602705429175</v>
      </c>
      <c r="DY1100">
        <v>22.641866480467971</v>
      </c>
      <c r="EA1100">
        <f t="shared" si="915"/>
        <v>0</v>
      </c>
      <c r="EB1100">
        <f t="shared" si="916"/>
        <v>1</v>
      </c>
      <c r="EC1100">
        <f t="shared" si="917"/>
        <v>13.582406209925054</v>
      </c>
      <c r="EF1100">
        <v>1093</v>
      </c>
      <c r="EG1100">
        <v>21.707889343251768</v>
      </c>
      <c r="EH1100">
        <v>16.337223737875508</v>
      </c>
      <c r="EJ1100">
        <f t="shared" si="918"/>
        <v>1</v>
      </c>
      <c r="EK1100">
        <f t="shared" si="919"/>
        <v>0</v>
      </c>
      <c r="EL1100">
        <f t="shared" si="920"/>
        <v>5.37066560537626</v>
      </c>
      <c r="EO1100">
        <v>1093</v>
      </c>
      <c r="EP1100">
        <v>22.672709704942388</v>
      </c>
      <c r="EQ1100">
        <v>30.94053505113018</v>
      </c>
      <c r="ES1100">
        <f t="shared" si="921"/>
        <v>0</v>
      </c>
      <c r="ET1100">
        <f t="shared" si="922"/>
        <v>1</v>
      </c>
      <c r="EU1100">
        <f t="shared" si="923"/>
        <v>8.2678253461877915</v>
      </c>
    </row>
    <row r="1101" spans="1:151" x14ac:dyDescent="0.25">
      <c r="A1101">
        <v>1094</v>
      </c>
      <c r="B1101">
        <v>14.774002115243727</v>
      </c>
      <c r="C1101">
        <v>15.276291323458576</v>
      </c>
      <c r="E1101">
        <f t="shared" si="873"/>
        <v>0</v>
      </c>
      <c r="F1101">
        <f t="shared" si="875"/>
        <v>1</v>
      </c>
      <c r="G1101">
        <f t="shared" si="874"/>
        <v>0.50228920821484913</v>
      </c>
      <c r="J1101">
        <v>1094</v>
      </c>
      <c r="K1101">
        <v>13.417305671315258</v>
      </c>
      <c r="L1101">
        <v>23.492717532410218</v>
      </c>
      <c r="N1101">
        <f t="shared" si="876"/>
        <v>0</v>
      </c>
      <c r="O1101">
        <f t="shared" si="877"/>
        <v>1</v>
      </c>
      <c r="P1101">
        <f t="shared" si="878"/>
        <v>10.07541186109496</v>
      </c>
      <c r="S1101">
        <v>1094</v>
      </c>
      <c r="T1101">
        <v>19.353621165640913</v>
      </c>
      <c r="U1101">
        <v>33.791936996075208</v>
      </c>
      <c r="W1101">
        <f t="shared" si="879"/>
        <v>0</v>
      </c>
      <c r="X1101">
        <f t="shared" si="880"/>
        <v>1</v>
      </c>
      <c r="Y1101">
        <f t="shared" si="881"/>
        <v>14.438315830434295</v>
      </c>
      <c r="AB1101">
        <v>1094</v>
      </c>
      <c r="AC1101">
        <v>22.152408258198189</v>
      </c>
      <c r="AD1101">
        <v>18.066146951955162</v>
      </c>
      <c r="AF1101">
        <f t="shared" si="882"/>
        <v>1</v>
      </c>
      <c r="AG1101">
        <f t="shared" si="883"/>
        <v>0</v>
      </c>
      <c r="AH1101">
        <f t="shared" si="884"/>
        <v>4.0862613062430277</v>
      </c>
      <c r="AK1101">
        <v>1094</v>
      </c>
      <c r="AL1101">
        <v>23.578164970429462</v>
      </c>
      <c r="AM1101">
        <v>18.725701102867731</v>
      </c>
      <c r="AO1101">
        <f t="shared" si="885"/>
        <v>1</v>
      </c>
      <c r="AP1101">
        <f t="shared" si="886"/>
        <v>0</v>
      </c>
      <c r="AQ1101">
        <f t="shared" si="887"/>
        <v>4.8524638675617311</v>
      </c>
      <c r="AT1101">
        <v>1094</v>
      </c>
      <c r="AU1101">
        <v>29.017212593723833</v>
      </c>
      <c r="AV1101">
        <v>23.594902959610518</v>
      </c>
      <c r="AX1101">
        <f t="shared" si="888"/>
        <v>1</v>
      </c>
      <c r="AY1101">
        <f t="shared" si="889"/>
        <v>0</v>
      </c>
      <c r="AZ1101">
        <f t="shared" si="890"/>
        <v>5.422309634113315</v>
      </c>
      <c r="BC1101">
        <v>1094</v>
      </c>
      <c r="BD1101" t="e">
        <v>#N/A</v>
      </c>
      <c r="BE1101" t="e">
        <v>#N/A</v>
      </c>
      <c r="BG1101" t="e">
        <f t="shared" si="891"/>
        <v>#N/A</v>
      </c>
      <c r="BH1101" t="e">
        <f t="shared" si="892"/>
        <v>#N/A</v>
      </c>
      <c r="BI1101" t="e">
        <f t="shared" si="893"/>
        <v>#N/A</v>
      </c>
      <c r="BL1101">
        <v>1094</v>
      </c>
      <c r="BM1101">
        <v>21.795325750161069</v>
      </c>
      <c r="BN1101">
        <v>14.218268721531411</v>
      </c>
      <c r="BP1101">
        <f t="shared" si="894"/>
        <v>1</v>
      </c>
      <c r="BQ1101">
        <f t="shared" si="895"/>
        <v>0</v>
      </c>
      <c r="BR1101">
        <f t="shared" si="896"/>
        <v>7.5770570286296586</v>
      </c>
      <c r="BU1101">
        <v>1094</v>
      </c>
      <c r="BV1101">
        <v>18.820782456305643</v>
      </c>
      <c r="BW1101">
        <v>27.382023098260618</v>
      </c>
      <c r="BY1101">
        <f t="shared" si="897"/>
        <v>0</v>
      </c>
      <c r="BZ1101">
        <f t="shared" si="898"/>
        <v>1</v>
      </c>
      <c r="CA1101">
        <f t="shared" si="899"/>
        <v>8.5612406419549743</v>
      </c>
      <c r="CD1101">
        <v>1094</v>
      </c>
      <c r="CE1101">
        <v>27.041602442141247</v>
      </c>
      <c r="CF1101">
        <v>16.379137408538863</v>
      </c>
      <c r="CH1101">
        <f t="shared" si="900"/>
        <v>1</v>
      </c>
      <c r="CI1101">
        <f t="shared" si="901"/>
        <v>0</v>
      </c>
      <c r="CJ1101">
        <f t="shared" si="902"/>
        <v>10.662465033602384</v>
      </c>
      <c r="CM1101">
        <v>1094</v>
      </c>
      <c r="CN1101">
        <v>21.310638034209408</v>
      </c>
      <c r="CO1101">
        <v>27.516399165808956</v>
      </c>
      <c r="CQ1101">
        <f t="shared" si="903"/>
        <v>0</v>
      </c>
      <c r="CR1101">
        <f t="shared" si="904"/>
        <v>1</v>
      </c>
      <c r="CS1101">
        <f t="shared" si="905"/>
        <v>6.205761131599548</v>
      </c>
      <c r="CV1101">
        <v>1094</v>
      </c>
      <c r="CW1101">
        <v>23.547828005023948</v>
      </c>
      <c r="CX1101">
        <v>15.056763597945601</v>
      </c>
      <c r="CZ1101">
        <f t="shared" si="906"/>
        <v>1</v>
      </c>
      <c r="DA1101">
        <f t="shared" si="907"/>
        <v>0</v>
      </c>
      <c r="DB1101">
        <f t="shared" si="908"/>
        <v>8.4910644070783476</v>
      </c>
      <c r="DE1101">
        <v>1094</v>
      </c>
      <c r="DF1101">
        <v>18.139538041562574</v>
      </c>
      <c r="DG1101">
        <v>15.2964341741999</v>
      </c>
      <c r="DI1101">
        <f t="shared" si="909"/>
        <v>1</v>
      </c>
      <c r="DJ1101">
        <f t="shared" si="910"/>
        <v>0</v>
      </c>
      <c r="DK1101">
        <f t="shared" si="911"/>
        <v>2.8431038673626734</v>
      </c>
      <c r="DN1101">
        <v>1094</v>
      </c>
      <c r="DO1101">
        <v>24.149584186018242</v>
      </c>
      <c r="DP1101">
        <v>27.475874558187115</v>
      </c>
      <c r="DR1101">
        <f t="shared" si="912"/>
        <v>0</v>
      </c>
      <c r="DS1101">
        <f t="shared" si="913"/>
        <v>1</v>
      </c>
      <c r="DT1101">
        <f t="shared" si="914"/>
        <v>3.3262903721688737</v>
      </c>
      <c r="DW1101">
        <v>1094</v>
      </c>
      <c r="DX1101">
        <v>15.651413180408282</v>
      </c>
      <c r="DY1101">
        <v>19.979284623763537</v>
      </c>
      <c r="EA1101">
        <f t="shared" si="915"/>
        <v>0</v>
      </c>
      <c r="EB1101">
        <f t="shared" si="916"/>
        <v>1</v>
      </c>
      <c r="EC1101">
        <f t="shared" si="917"/>
        <v>4.3278714433552548</v>
      </c>
      <c r="EF1101">
        <v>1094</v>
      </c>
      <c r="EG1101">
        <v>20.113036720681741</v>
      </c>
      <c r="EH1101">
        <v>16.849355938695563</v>
      </c>
      <c r="EJ1101">
        <f t="shared" si="918"/>
        <v>1</v>
      </c>
      <c r="EK1101">
        <f t="shared" si="919"/>
        <v>0</v>
      </c>
      <c r="EL1101">
        <f t="shared" si="920"/>
        <v>3.2636807819861779</v>
      </c>
      <c r="EO1101">
        <v>1094</v>
      </c>
      <c r="EP1101">
        <v>21.359454702648637</v>
      </c>
      <c r="EQ1101">
        <v>45.132632096087235</v>
      </c>
      <c r="ES1101">
        <f t="shared" si="921"/>
        <v>0</v>
      </c>
      <c r="ET1101">
        <f t="shared" si="922"/>
        <v>1</v>
      </c>
      <c r="EU1101">
        <f t="shared" si="923"/>
        <v>23.773177393438598</v>
      </c>
    </row>
    <row r="1102" spans="1:151" x14ac:dyDescent="0.25">
      <c r="A1102">
        <v>1095</v>
      </c>
      <c r="B1102">
        <v>15.332151163179022</v>
      </c>
      <c r="C1102">
        <v>24.232974913440597</v>
      </c>
      <c r="E1102">
        <f t="shared" si="873"/>
        <v>0</v>
      </c>
      <c r="F1102">
        <f t="shared" si="875"/>
        <v>1</v>
      </c>
      <c r="G1102">
        <f t="shared" si="874"/>
        <v>8.9008237502615746</v>
      </c>
      <c r="J1102">
        <v>1095</v>
      </c>
      <c r="K1102">
        <v>22.915594103287276</v>
      </c>
      <c r="L1102">
        <v>25.627808777393952</v>
      </c>
      <c r="N1102">
        <f t="shared" si="876"/>
        <v>0</v>
      </c>
      <c r="O1102">
        <f t="shared" si="877"/>
        <v>1</v>
      </c>
      <c r="P1102">
        <f t="shared" si="878"/>
        <v>2.7122146741066757</v>
      </c>
      <c r="S1102">
        <v>1095</v>
      </c>
      <c r="T1102">
        <v>16.173521174221065</v>
      </c>
      <c r="U1102">
        <v>25.841948030857203</v>
      </c>
      <c r="W1102">
        <f t="shared" si="879"/>
        <v>0</v>
      </c>
      <c r="X1102">
        <f t="shared" si="880"/>
        <v>1</v>
      </c>
      <c r="Y1102">
        <f t="shared" si="881"/>
        <v>9.6684268566361382</v>
      </c>
      <c r="AB1102">
        <v>1095</v>
      </c>
      <c r="AC1102">
        <v>18.555717084132571</v>
      </c>
      <c r="AD1102">
        <v>17.983225304168542</v>
      </c>
      <c r="AF1102">
        <f t="shared" si="882"/>
        <v>1</v>
      </c>
      <c r="AG1102">
        <f t="shared" si="883"/>
        <v>0</v>
      </c>
      <c r="AH1102">
        <f t="shared" si="884"/>
        <v>0.57249177996402878</v>
      </c>
      <c r="AK1102">
        <v>1095</v>
      </c>
      <c r="AL1102">
        <v>18.781133955638417</v>
      </c>
      <c r="AM1102">
        <v>25.34764797062061</v>
      </c>
      <c r="AO1102">
        <f t="shared" si="885"/>
        <v>0</v>
      </c>
      <c r="AP1102">
        <f t="shared" si="886"/>
        <v>1</v>
      </c>
      <c r="AQ1102">
        <f t="shared" si="887"/>
        <v>6.566514014982193</v>
      </c>
      <c r="AT1102">
        <v>1095</v>
      </c>
      <c r="AU1102">
        <v>18.510536082646141</v>
      </c>
      <c r="AV1102">
        <v>25.058146644284619</v>
      </c>
      <c r="AX1102">
        <f t="shared" si="888"/>
        <v>0</v>
      </c>
      <c r="AY1102">
        <f t="shared" si="889"/>
        <v>1</v>
      </c>
      <c r="AZ1102">
        <f t="shared" si="890"/>
        <v>6.5476105616384785</v>
      </c>
      <c r="BC1102">
        <v>1095</v>
      </c>
      <c r="BD1102" t="e">
        <v>#N/A</v>
      </c>
      <c r="BE1102" t="e">
        <v>#N/A</v>
      </c>
      <c r="BG1102" t="e">
        <f t="shared" si="891"/>
        <v>#N/A</v>
      </c>
      <c r="BH1102" t="e">
        <f t="shared" si="892"/>
        <v>#N/A</v>
      </c>
      <c r="BI1102" t="e">
        <f t="shared" si="893"/>
        <v>#N/A</v>
      </c>
      <c r="BL1102">
        <v>1095</v>
      </c>
      <c r="BM1102">
        <v>40.996452812561778</v>
      </c>
      <c r="BN1102">
        <v>10.210600700338011</v>
      </c>
      <c r="BP1102">
        <f t="shared" si="894"/>
        <v>1</v>
      </c>
      <c r="BQ1102">
        <f t="shared" si="895"/>
        <v>0</v>
      </c>
      <c r="BR1102">
        <f t="shared" si="896"/>
        <v>30.785852112223765</v>
      </c>
      <c r="BU1102">
        <v>1095</v>
      </c>
      <c r="BV1102">
        <v>18.584985526838008</v>
      </c>
      <c r="BW1102">
        <v>15.815361453130178</v>
      </c>
      <c r="BY1102">
        <f t="shared" si="897"/>
        <v>1</v>
      </c>
      <c r="BZ1102">
        <f t="shared" si="898"/>
        <v>0</v>
      </c>
      <c r="CA1102">
        <f t="shared" si="899"/>
        <v>2.7696240737078295</v>
      </c>
      <c r="CD1102">
        <v>1095</v>
      </c>
      <c r="CE1102">
        <v>27.152303900084632</v>
      </c>
      <c r="CF1102">
        <v>22.859302155757426</v>
      </c>
      <c r="CH1102">
        <f t="shared" si="900"/>
        <v>1</v>
      </c>
      <c r="CI1102">
        <f t="shared" si="901"/>
        <v>0</v>
      </c>
      <c r="CJ1102">
        <f t="shared" si="902"/>
        <v>4.2930017443272064</v>
      </c>
      <c r="CM1102">
        <v>1095</v>
      </c>
      <c r="CN1102">
        <v>18.94184886988895</v>
      </c>
      <c r="CO1102">
        <v>23.823400020150796</v>
      </c>
      <c r="CQ1102">
        <f t="shared" si="903"/>
        <v>0</v>
      </c>
      <c r="CR1102">
        <f t="shared" si="904"/>
        <v>1</v>
      </c>
      <c r="CS1102">
        <f t="shared" si="905"/>
        <v>4.8815511502618456</v>
      </c>
      <c r="CV1102">
        <v>1095</v>
      </c>
      <c r="CW1102">
        <v>24.434624023430434</v>
      </c>
      <c r="CX1102">
        <v>15.398191410767465</v>
      </c>
      <c r="CZ1102">
        <f t="shared" si="906"/>
        <v>1</v>
      </c>
      <c r="DA1102">
        <f t="shared" si="907"/>
        <v>0</v>
      </c>
      <c r="DB1102">
        <f t="shared" si="908"/>
        <v>9.0364326126629688</v>
      </c>
      <c r="DE1102">
        <v>1095</v>
      </c>
      <c r="DF1102">
        <v>13.473261302149737</v>
      </c>
      <c r="DG1102">
        <v>16.591448667606414</v>
      </c>
      <c r="DI1102">
        <f t="shared" si="909"/>
        <v>0</v>
      </c>
      <c r="DJ1102">
        <f t="shared" si="910"/>
        <v>1</v>
      </c>
      <c r="DK1102">
        <f t="shared" si="911"/>
        <v>3.1181873654566772</v>
      </c>
      <c r="DN1102">
        <v>1095</v>
      </c>
      <c r="DO1102">
        <v>26.115772054214084</v>
      </c>
      <c r="DP1102">
        <v>13.372426829010992</v>
      </c>
      <c r="DR1102">
        <f t="shared" si="912"/>
        <v>1</v>
      </c>
      <c r="DS1102">
        <f t="shared" si="913"/>
        <v>0</v>
      </c>
      <c r="DT1102">
        <f t="shared" si="914"/>
        <v>12.743345225203091</v>
      </c>
      <c r="DW1102">
        <v>1095</v>
      </c>
      <c r="DX1102">
        <v>15.711657606223914</v>
      </c>
      <c r="DY1102">
        <v>14.689326170837235</v>
      </c>
      <c r="EA1102">
        <f t="shared" si="915"/>
        <v>1</v>
      </c>
      <c r="EB1102">
        <f t="shared" si="916"/>
        <v>0</v>
      </c>
      <c r="EC1102">
        <f t="shared" si="917"/>
        <v>1.022331435386679</v>
      </c>
      <c r="EF1102">
        <v>1095</v>
      </c>
      <c r="EG1102">
        <v>19.195770242668964</v>
      </c>
      <c r="EH1102">
        <v>17.820359492235589</v>
      </c>
      <c r="EJ1102">
        <f t="shared" si="918"/>
        <v>1</v>
      </c>
      <c r="EK1102">
        <f t="shared" si="919"/>
        <v>0</v>
      </c>
      <c r="EL1102">
        <f t="shared" si="920"/>
        <v>1.3754107504333746</v>
      </c>
      <c r="EO1102">
        <v>1095</v>
      </c>
      <c r="EP1102">
        <v>21.918623927624509</v>
      </c>
      <c r="EQ1102">
        <v>35.305280043931432</v>
      </c>
      <c r="ES1102">
        <f t="shared" si="921"/>
        <v>0</v>
      </c>
      <c r="ET1102">
        <f t="shared" si="922"/>
        <v>1</v>
      </c>
      <c r="EU1102">
        <f t="shared" si="923"/>
        <v>13.386656116306924</v>
      </c>
    </row>
    <row r="1103" spans="1:151" x14ac:dyDescent="0.25">
      <c r="A1103">
        <v>1096</v>
      </c>
      <c r="B1103">
        <v>12.961548107319558</v>
      </c>
      <c r="C1103">
        <v>34.521213116793369</v>
      </c>
      <c r="E1103">
        <f t="shared" si="873"/>
        <v>0</v>
      </c>
      <c r="F1103">
        <f t="shared" si="875"/>
        <v>1</v>
      </c>
      <c r="G1103">
        <f t="shared" si="874"/>
        <v>21.559665009473811</v>
      </c>
      <c r="J1103">
        <v>1096</v>
      </c>
      <c r="K1103">
        <v>24.338341445946547</v>
      </c>
      <c r="L1103">
        <v>24.170875770479253</v>
      </c>
      <c r="N1103">
        <f t="shared" si="876"/>
        <v>1</v>
      </c>
      <c r="O1103">
        <f t="shared" si="877"/>
        <v>0</v>
      </c>
      <c r="P1103">
        <f t="shared" si="878"/>
        <v>0.16746567546729452</v>
      </c>
      <c r="S1103">
        <v>1096</v>
      </c>
      <c r="T1103">
        <v>16.627620895777266</v>
      </c>
      <c r="U1103">
        <v>34.482119785387184</v>
      </c>
      <c r="W1103">
        <f t="shared" si="879"/>
        <v>0</v>
      </c>
      <c r="X1103">
        <f t="shared" si="880"/>
        <v>1</v>
      </c>
      <c r="Y1103">
        <f t="shared" si="881"/>
        <v>17.854498889609918</v>
      </c>
      <c r="AB1103">
        <v>1096</v>
      </c>
      <c r="AC1103">
        <v>22.706764509670879</v>
      </c>
      <c r="AD1103">
        <v>16.302281945227421</v>
      </c>
      <c r="AF1103">
        <f t="shared" si="882"/>
        <v>1</v>
      </c>
      <c r="AG1103">
        <f t="shared" si="883"/>
        <v>0</v>
      </c>
      <c r="AH1103">
        <f t="shared" si="884"/>
        <v>6.4044825644434589</v>
      </c>
      <c r="AK1103">
        <v>1096</v>
      </c>
      <c r="AL1103">
        <v>13.672551839437121</v>
      </c>
      <c r="AM1103">
        <v>30.89787636021665</v>
      </c>
      <c r="AO1103">
        <f t="shared" si="885"/>
        <v>0</v>
      </c>
      <c r="AP1103">
        <f t="shared" si="886"/>
        <v>1</v>
      </c>
      <c r="AQ1103">
        <f t="shared" si="887"/>
        <v>17.22532452077953</v>
      </c>
      <c r="AT1103">
        <v>1096</v>
      </c>
      <c r="AU1103">
        <v>23.615296109170153</v>
      </c>
      <c r="AV1103">
        <v>35.789797114976658</v>
      </c>
      <c r="AX1103">
        <f t="shared" si="888"/>
        <v>0</v>
      </c>
      <c r="AY1103">
        <f t="shared" si="889"/>
        <v>1</v>
      </c>
      <c r="AZ1103">
        <f t="shared" si="890"/>
        <v>12.174501005806505</v>
      </c>
      <c r="BC1103">
        <v>1096</v>
      </c>
      <c r="BD1103" t="e">
        <v>#N/A</v>
      </c>
      <c r="BE1103" t="e">
        <v>#N/A</v>
      </c>
      <c r="BG1103" t="e">
        <f t="shared" si="891"/>
        <v>#N/A</v>
      </c>
      <c r="BH1103" t="e">
        <f t="shared" si="892"/>
        <v>#N/A</v>
      </c>
      <c r="BI1103" t="e">
        <f t="shared" si="893"/>
        <v>#N/A</v>
      </c>
      <c r="BL1103">
        <v>1096</v>
      </c>
      <c r="BM1103">
        <v>23.227133450101142</v>
      </c>
      <c r="BN1103">
        <v>15.88437736046372</v>
      </c>
      <c r="BP1103">
        <f t="shared" si="894"/>
        <v>1</v>
      </c>
      <c r="BQ1103">
        <f t="shared" si="895"/>
        <v>0</v>
      </c>
      <c r="BR1103">
        <f t="shared" si="896"/>
        <v>7.3427560896374224</v>
      </c>
      <c r="BU1103">
        <v>1096</v>
      </c>
      <c r="BV1103">
        <v>14.136458329228853</v>
      </c>
      <c r="BW1103">
        <v>19.524251710665141</v>
      </c>
      <c r="BY1103">
        <f t="shared" si="897"/>
        <v>0</v>
      </c>
      <c r="BZ1103">
        <f t="shared" si="898"/>
        <v>1</v>
      </c>
      <c r="CA1103">
        <f t="shared" si="899"/>
        <v>5.3877933814362873</v>
      </c>
      <c r="CD1103">
        <v>1096</v>
      </c>
      <c r="CE1103">
        <v>11.483043053899911</v>
      </c>
      <c r="CF1103">
        <v>8.1831126494487165</v>
      </c>
      <c r="CH1103">
        <f t="shared" si="900"/>
        <v>1</v>
      </c>
      <c r="CI1103">
        <f t="shared" si="901"/>
        <v>0</v>
      </c>
      <c r="CJ1103">
        <f t="shared" si="902"/>
        <v>3.2999304044511941</v>
      </c>
      <c r="CM1103">
        <v>1096</v>
      </c>
      <c r="CN1103">
        <v>14.787410059348941</v>
      </c>
      <c r="CO1103">
        <v>12.692012872703085</v>
      </c>
      <c r="CQ1103">
        <f t="shared" si="903"/>
        <v>1</v>
      </c>
      <c r="CR1103">
        <f t="shared" si="904"/>
        <v>0</v>
      </c>
      <c r="CS1103">
        <f t="shared" si="905"/>
        <v>2.0953971866458563</v>
      </c>
      <c r="CV1103">
        <v>1096</v>
      </c>
      <c r="CW1103">
        <v>21.946382184688886</v>
      </c>
      <c r="CX1103">
        <v>16.150125944676699</v>
      </c>
      <c r="CZ1103">
        <f t="shared" si="906"/>
        <v>1</v>
      </c>
      <c r="DA1103">
        <f t="shared" si="907"/>
        <v>0</v>
      </c>
      <c r="DB1103">
        <f t="shared" si="908"/>
        <v>5.7962562400121875</v>
      </c>
      <c r="DE1103">
        <v>1096</v>
      </c>
      <c r="DF1103">
        <v>12.688145935203908</v>
      </c>
      <c r="DG1103">
        <v>21.922592324008985</v>
      </c>
      <c r="DI1103">
        <f t="shared" si="909"/>
        <v>0</v>
      </c>
      <c r="DJ1103">
        <f t="shared" si="910"/>
        <v>1</v>
      </c>
      <c r="DK1103">
        <f t="shared" si="911"/>
        <v>9.2344463888050772</v>
      </c>
      <c r="DN1103">
        <v>1096</v>
      </c>
      <c r="DO1103">
        <v>27.840748513022824</v>
      </c>
      <c r="DP1103">
        <v>19.34856695439176</v>
      </c>
      <c r="DR1103">
        <f t="shared" si="912"/>
        <v>1</v>
      </c>
      <c r="DS1103">
        <f t="shared" si="913"/>
        <v>0</v>
      </c>
      <c r="DT1103">
        <f t="shared" si="914"/>
        <v>8.4921815586310636</v>
      </c>
      <c r="DW1103">
        <v>1096</v>
      </c>
      <c r="DX1103">
        <v>10.4257803052916</v>
      </c>
      <c r="DY1103">
        <v>21.837669014321591</v>
      </c>
      <c r="EA1103">
        <f t="shared" si="915"/>
        <v>0</v>
      </c>
      <c r="EB1103">
        <f t="shared" si="916"/>
        <v>1</v>
      </c>
      <c r="EC1103">
        <f t="shared" si="917"/>
        <v>11.411888709029991</v>
      </c>
      <c r="EF1103">
        <v>1096</v>
      </c>
      <c r="EG1103">
        <v>15.162027683130381</v>
      </c>
      <c r="EH1103">
        <v>15.258263107457786</v>
      </c>
      <c r="EJ1103">
        <f t="shared" si="918"/>
        <v>0</v>
      </c>
      <c r="EK1103">
        <f t="shared" si="919"/>
        <v>1</v>
      </c>
      <c r="EL1103">
        <f t="shared" si="920"/>
        <v>9.6235424327405283E-2</v>
      </c>
      <c r="EO1103">
        <v>1096</v>
      </c>
      <c r="EP1103">
        <v>28.638989385717281</v>
      </c>
      <c r="EQ1103">
        <v>30.157595686226784</v>
      </c>
      <c r="ES1103">
        <f t="shared" si="921"/>
        <v>0</v>
      </c>
      <c r="ET1103">
        <f t="shared" si="922"/>
        <v>1</v>
      </c>
      <c r="EU1103">
        <f t="shared" si="923"/>
        <v>1.5186063005095036</v>
      </c>
    </row>
    <row r="1104" spans="1:151" x14ac:dyDescent="0.25">
      <c r="A1104">
        <v>1097</v>
      </c>
      <c r="B1104">
        <v>9.4840922441039552</v>
      </c>
      <c r="C1104">
        <v>27.28813822670168</v>
      </c>
      <c r="E1104">
        <f t="shared" si="873"/>
        <v>0</v>
      </c>
      <c r="F1104">
        <f t="shared" si="875"/>
        <v>1</v>
      </c>
      <c r="G1104">
        <f t="shared" si="874"/>
        <v>17.804045982597724</v>
      </c>
      <c r="J1104">
        <v>1097</v>
      </c>
      <c r="K1104">
        <v>17.349552494276921</v>
      </c>
      <c r="L1104">
        <v>21.484481307375731</v>
      </c>
      <c r="N1104">
        <f t="shared" si="876"/>
        <v>0</v>
      </c>
      <c r="O1104">
        <f t="shared" si="877"/>
        <v>1</v>
      </c>
      <c r="P1104">
        <f t="shared" si="878"/>
        <v>4.13492881309881</v>
      </c>
      <c r="S1104">
        <v>1097</v>
      </c>
      <c r="T1104">
        <v>17.300369265303097</v>
      </c>
      <c r="U1104">
        <v>25.311646600244345</v>
      </c>
      <c r="W1104">
        <f t="shared" si="879"/>
        <v>0</v>
      </c>
      <c r="X1104">
        <f t="shared" si="880"/>
        <v>1</v>
      </c>
      <c r="Y1104">
        <f t="shared" si="881"/>
        <v>8.0112773349412478</v>
      </c>
      <c r="AB1104">
        <v>1097</v>
      </c>
      <c r="AC1104">
        <v>21.013773484980774</v>
      </c>
      <c r="AD1104">
        <v>18.640467372302801</v>
      </c>
      <c r="AF1104">
        <f t="shared" si="882"/>
        <v>1</v>
      </c>
      <c r="AG1104">
        <f t="shared" si="883"/>
        <v>0</v>
      </c>
      <c r="AH1104">
        <f t="shared" si="884"/>
        <v>2.3733061126779731</v>
      </c>
      <c r="AK1104">
        <v>1097</v>
      </c>
      <c r="AL1104">
        <v>18.023674209378427</v>
      </c>
      <c r="AM1104">
        <v>33.152894785992096</v>
      </c>
      <c r="AO1104">
        <f t="shared" si="885"/>
        <v>0</v>
      </c>
      <c r="AP1104">
        <f t="shared" si="886"/>
        <v>1</v>
      </c>
      <c r="AQ1104">
        <f t="shared" si="887"/>
        <v>15.129220576613669</v>
      </c>
      <c r="AT1104">
        <v>1097</v>
      </c>
      <c r="AU1104">
        <v>18.350612075220422</v>
      </c>
      <c r="AV1104">
        <v>16.537831509866585</v>
      </c>
      <c r="AX1104">
        <f t="shared" si="888"/>
        <v>1</v>
      </c>
      <c r="AY1104">
        <f t="shared" si="889"/>
        <v>0</v>
      </c>
      <c r="AZ1104">
        <f t="shared" si="890"/>
        <v>1.8127805653538367</v>
      </c>
      <c r="BC1104">
        <v>1097</v>
      </c>
      <c r="BD1104" t="e">
        <v>#N/A</v>
      </c>
      <c r="BE1104" t="e">
        <v>#N/A</v>
      </c>
      <c r="BG1104" t="e">
        <f t="shared" si="891"/>
        <v>#N/A</v>
      </c>
      <c r="BH1104" t="e">
        <f t="shared" si="892"/>
        <v>#N/A</v>
      </c>
      <c r="BI1104" t="e">
        <f t="shared" si="893"/>
        <v>#N/A</v>
      </c>
      <c r="BL1104">
        <v>1097</v>
      </c>
      <c r="BM1104">
        <v>31.155293203901131</v>
      </c>
      <c r="BN1104">
        <v>9.7590615613128637</v>
      </c>
      <c r="BP1104">
        <f t="shared" si="894"/>
        <v>1</v>
      </c>
      <c r="BQ1104">
        <f t="shared" si="895"/>
        <v>0</v>
      </c>
      <c r="BR1104">
        <f t="shared" si="896"/>
        <v>21.396231642588269</v>
      </c>
      <c r="BU1104">
        <v>1097</v>
      </c>
      <c r="BV1104">
        <v>21.301028388131009</v>
      </c>
      <c r="BW1104">
        <v>34.571808135907219</v>
      </c>
      <c r="BY1104">
        <f t="shared" si="897"/>
        <v>0</v>
      </c>
      <c r="BZ1104">
        <f t="shared" si="898"/>
        <v>1</v>
      </c>
      <c r="CA1104">
        <f t="shared" si="899"/>
        <v>13.27077974777621</v>
      </c>
      <c r="CD1104">
        <v>1097</v>
      </c>
      <c r="CE1104">
        <v>31.599491044312611</v>
      </c>
      <c r="CF1104">
        <v>29.982344027287635</v>
      </c>
      <c r="CH1104">
        <f t="shared" si="900"/>
        <v>1</v>
      </c>
      <c r="CI1104">
        <f t="shared" si="901"/>
        <v>0</v>
      </c>
      <c r="CJ1104">
        <f t="shared" si="902"/>
        <v>1.6171470170249762</v>
      </c>
      <c r="CM1104">
        <v>1097</v>
      </c>
      <c r="CN1104">
        <v>19.361118270944708</v>
      </c>
      <c r="CO1104">
        <v>17.152304277971261</v>
      </c>
      <c r="CQ1104">
        <f t="shared" si="903"/>
        <v>1</v>
      </c>
      <c r="CR1104">
        <f t="shared" si="904"/>
        <v>0</v>
      </c>
      <c r="CS1104">
        <f t="shared" si="905"/>
        <v>2.2088139929734467</v>
      </c>
      <c r="CV1104">
        <v>1097</v>
      </c>
      <c r="CW1104">
        <v>20.249952847136019</v>
      </c>
      <c r="CX1104">
        <v>15.583808141431883</v>
      </c>
      <c r="CZ1104">
        <f t="shared" si="906"/>
        <v>1</v>
      </c>
      <c r="DA1104">
        <f t="shared" si="907"/>
        <v>0</v>
      </c>
      <c r="DB1104">
        <f t="shared" si="908"/>
        <v>4.6661447057041361</v>
      </c>
      <c r="DE1104">
        <v>1097</v>
      </c>
      <c r="DF1104">
        <v>15.178783912275755</v>
      </c>
      <c r="DG1104">
        <v>11.985764282626379</v>
      </c>
      <c r="DI1104">
        <f t="shared" si="909"/>
        <v>1</v>
      </c>
      <c r="DJ1104">
        <f t="shared" si="910"/>
        <v>0</v>
      </c>
      <c r="DK1104">
        <f t="shared" si="911"/>
        <v>3.1930196296493758</v>
      </c>
      <c r="DN1104">
        <v>1097</v>
      </c>
      <c r="DO1104">
        <v>25.373487638158188</v>
      </c>
      <c r="DP1104">
        <v>17.043402087459665</v>
      </c>
      <c r="DR1104">
        <f t="shared" si="912"/>
        <v>1</v>
      </c>
      <c r="DS1104">
        <f t="shared" si="913"/>
        <v>0</v>
      </c>
      <c r="DT1104">
        <f t="shared" si="914"/>
        <v>8.3300855506985236</v>
      </c>
      <c r="DW1104">
        <v>1097</v>
      </c>
      <c r="DX1104">
        <v>8.3292078503324838</v>
      </c>
      <c r="DY1104">
        <v>17.926093157851668</v>
      </c>
      <c r="EA1104">
        <f t="shared" si="915"/>
        <v>0</v>
      </c>
      <c r="EB1104">
        <f t="shared" si="916"/>
        <v>1</v>
      </c>
      <c r="EC1104">
        <f t="shared" si="917"/>
        <v>9.5968853075191838</v>
      </c>
      <c r="EF1104">
        <v>1097</v>
      </c>
      <c r="EG1104">
        <v>19.199134617544413</v>
      </c>
      <c r="EH1104">
        <v>16.557378265180162</v>
      </c>
      <c r="EJ1104">
        <f t="shared" si="918"/>
        <v>1</v>
      </c>
      <c r="EK1104">
        <f t="shared" si="919"/>
        <v>0</v>
      </c>
      <c r="EL1104">
        <f t="shared" si="920"/>
        <v>2.6417563523642507</v>
      </c>
      <c r="EO1104">
        <v>1097</v>
      </c>
      <c r="EP1104">
        <v>23.582956942614466</v>
      </c>
      <c r="EQ1104">
        <v>43.266984474507503</v>
      </c>
      <c r="ES1104">
        <f t="shared" si="921"/>
        <v>0</v>
      </c>
      <c r="ET1104">
        <f t="shared" si="922"/>
        <v>1</v>
      </c>
      <c r="EU1104">
        <f t="shared" si="923"/>
        <v>19.684027531893037</v>
      </c>
    </row>
    <row r="1105" spans="1:151" x14ac:dyDescent="0.25">
      <c r="A1105">
        <v>1098</v>
      </c>
      <c r="B1105">
        <v>3.7937953640321318</v>
      </c>
      <c r="C1105">
        <v>42.830473860177548</v>
      </c>
      <c r="E1105">
        <f t="shared" si="873"/>
        <v>0</v>
      </c>
      <c r="F1105">
        <f t="shared" si="875"/>
        <v>1</v>
      </c>
      <c r="G1105">
        <f t="shared" si="874"/>
        <v>39.036678496145413</v>
      </c>
      <c r="J1105">
        <v>1098</v>
      </c>
      <c r="K1105">
        <v>20.655194827319022</v>
      </c>
      <c r="L1105">
        <v>30.04521330713666</v>
      </c>
      <c r="N1105">
        <f t="shared" si="876"/>
        <v>0</v>
      </c>
      <c r="O1105">
        <f t="shared" si="877"/>
        <v>1</v>
      </c>
      <c r="P1105">
        <f t="shared" si="878"/>
        <v>9.3900184798176376</v>
      </c>
      <c r="S1105">
        <v>1098</v>
      </c>
      <c r="T1105">
        <v>17.523524811591567</v>
      </c>
      <c r="U1105">
        <v>14.493386108066346</v>
      </c>
      <c r="W1105">
        <f t="shared" si="879"/>
        <v>1</v>
      </c>
      <c r="X1105">
        <f t="shared" si="880"/>
        <v>0</v>
      </c>
      <c r="Y1105">
        <f t="shared" si="881"/>
        <v>3.0301387035252212</v>
      </c>
      <c r="AB1105">
        <v>1098</v>
      </c>
      <c r="AC1105">
        <v>10.186276700179761</v>
      </c>
      <c r="AD1105">
        <v>18.116203755437525</v>
      </c>
      <c r="AF1105">
        <f t="shared" si="882"/>
        <v>0</v>
      </c>
      <c r="AG1105">
        <f t="shared" si="883"/>
        <v>1</v>
      </c>
      <c r="AH1105">
        <f t="shared" si="884"/>
        <v>7.9299270552577639</v>
      </c>
      <c r="AK1105">
        <v>1098</v>
      </c>
      <c r="AL1105">
        <v>11.807641566623737</v>
      </c>
      <c r="AM1105">
        <v>38.064063850149061</v>
      </c>
      <c r="AO1105">
        <f t="shared" si="885"/>
        <v>0</v>
      </c>
      <c r="AP1105">
        <f t="shared" si="886"/>
        <v>1</v>
      </c>
      <c r="AQ1105">
        <f t="shared" si="887"/>
        <v>26.256422283525325</v>
      </c>
      <c r="AT1105">
        <v>1098</v>
      </c>
      <c r="AU1105">
        <v>18.640021972555161</v>
      </c>
      <c r="AV1105">
        <v>14.972028698917317</v>
      </c>
      <c r="AX1105">
        <f t="shared" si="888"/>
        <v>1</v>
      </c>
      <c r="AY1105">
        <f t="shared" si="889"/>
        <v>0</v>
      </c>
      <c r="AZ1105">
        <f t="shared" si="890"/>
        <v>3.667993273637844</v>
      </c>
      <c r="BC1105">
        <v>1098</v>
      </c>
      <c r="BD1105" t="e">
        <v>#N/A</v>
      </c>
      <c r="BE1105" t="e">
        <v>#N/A</v>
      </c>
      <c r="BG1105" t="e">
        <f t="shared" si="891"/>
        <v>#N/A</v>
      </c>
      <c r="BH1105" t="e">
        <f t="shared" si="892"/>
        <v>#N/A</v>
      </c>
      <c r="BI1105" t="e">
        <f t="shared" si="893"/>
        <v>#N/A</v>
      </c>
      <c r="BL1105">
        <v>1098</v>
      </c>
      <c r="BM1105">
        <v>29.559097138819467</v>
      </c>
      <c r="BN1105">
        <v>13.608104881117765</v>
      </c>
      <c r="BP1105">
        <f t="shared" si="894"/>
        <v>1</v>
      </c>
      <c r="BQ1105">
        <f t="shared" si="895"/>
        <v>0</v>
      </c>
      <c r="BR1105">
        <f t="shared" si="896"/>
        <v>15.950992257701703</v>
      </c>
      <c r="BU1105">
        <v>1098</v>
      </c>
      <c r="BV1105">
        <v>14.474118717644615</v>
      </c>
      <c r="BW1105">
        <v>24.794956905185572</v>
      </c>
      <c r="BY1105">
        <f t="shared" si="897"/>
        <v>0</v>
      </c>
      <c r="BZ1105">
        <f t="shared" si="898"/>
        <v>1</v>
      </c>
      <c r="CA1105">
        <f t="shared" si="899"/>
        <v>10.320838187540957</v>
      </c>
      <c r="CD1105">
        <v>1098</v>
      </c>
      <c r="CE1105">
        <v>18.332592577866041</v>
      </c>
      <c r="CF1105">
        <v>38.496661514021241</v>
      </c>
      <c r="CH1105">
        <f t="shared" si="900"/>
        <v>0</v>
      </c>
      <c r="CI1105">
        <f t="shared" si="901"/>
        <v>1</v>
      </c>
      <c r="CJ1105">
        <f t="shared" si="902"/>
        <v>20.1640689361552</v>
      </c>
      <c r="CM1105">
        <v>1098</v>
      </c>
      <c r="CN1105">
        <v>26.786418558833851</v>
      </c>
      <c r="CO1105">
        <v>25.422301885367691</v>
      </c>
      <c r="CQ1105">
        <f t="shared" si="903"/>
        <v>1</v>
      </c>
      <c r="CR1105">
        <f t="shared" si="904"/>
        <v>0</v>
      </c>
      <c r="CS1105">
        <f t="shared" si="905"/>
        <v>1.3641166734661603</v>
      </c>
      <c r="CV1105">
        <v>1098</v>
      </c>
      <c r="CW1105">
        <v>23.076915008711744</v>
      </c>
      <c r="CX1105">
        <v>21.272070872602008</v>
      </c>
      <c r="CZ1105">
        <f t="shared" si="906"/>
        <v>1</v>
      </c>
      <c r="DA1105">
        <f t="shared" si="907"/>
        <v>0</v>
      </c>
      <c r="DB1105">
        <f t="shared" si="908"/>
        <v>1.804844136109736</v>
      </c>
      <c r="DE1105">
        <v>1098</v>
      </c>
      <c r="DF1105">
        <v>15.920081199641828</v>
      </c>
      <c r="DG1105">
        <v>23.239510985344975</v>
      </c>
      <c r="DI1105">
        <f t="shared" si="909"/>
        <v>0</v>
      </c>
      <c r="DJ1105">
        <f t="shared" si="910"/>
        <v>1</v>
      </c>
      <c r="DK1105">
        <f t="shared" si="911"/>
        <v>7.3194297857031465</v>
      </c>
      <c r="DN1105">
        <v>1098</v>
      </c>
      <c r="DO1105">
        <v>23.505714509648474</v>
      </c>
      <c r="DP1105">
        <v>26.502914843687336</v>
      </c>
      <c r="DR1105">
        <f t="shared" si="912"/>
        <v>0</v>
      </c>
      <c r="DS1105">
        <f t="shared" si="913"/>
        <v>1</v>
      </c>
      <c r="DT1105">
        <f t="shared" si="914"/>
        <v>2.9972003340388618</v>
      </c>
      <c r="DW1105">
        <v>1098</v>
      </c>
      <c r="DX1105">
        <v>17.345053776223391</v>
      </c>
      <c r="DY1105">
        <v>18.798654521485023</v>
      </c>
      <c r="EA1105">
        <f t="shared" si="915"/>
        <v>0</v>
      </c>
      <c r="EB1105">
        <f t="shared" si="916"/>
        <v>1</v>
      </c>
      <c r="EC1105">
        <f t="shared" si="917"/>
        <v>1.4536007452616317</v>
      </c>
      <c r="EF1105">
        <v>1098</v>
      </c>
      <c r="EG1105">
        <v>26.539112181506191</v>
      </c>
      <c r="EH1105">
        <v>8.2976036955878048</v>
      </c>
      <c r="EJ1105">
        <f t="shared" si="918"/>
        <v>1</v>
      </c>
      <c r="EK1105">
        <f t="shared" si="919"/>
        <v>0</v>
      </c>
      <c r="EL1105">
        <f t="shared" si="920"/>
        <v>18.241508485918388</v>
      </c>
      <c r="EO1105">
        <v>1098</v>
      </c>
      <c r="EP1105">
        <v>17.20168667528343</v>
      </c>
      <c r="EQ1105">
        <v>28.314040932466376</v>
      </c>
      <c r="ES1105">
        <f t="shared" si="921"/>
        <v>0</v>
      </c>
      <c r="ET1105">
        <f t="shared" si="922"/>
        <v>1</v>
      </c>
      <c r="EU1105">
        <f t="shared" si="923"/>
        <v>11.112354257182947</v>
      </c>
    </row>
    <row r="1106" spans="1:151" x14ac:dyDescent="0.25">
      <c r="A1106">
        <v>1099</v>
      </c>
      <c r="B1106">
        <v>9.7052364161122675</v>
      </c>
      <c r="C1106">
        <v>23.103134032368644</v>
      </c>
      <c r="E1106">
        <f t="shared" si="873"/>
        <v>0</v>
      </c>
      <c r="F1106">
        <f t="shared" si="875"/>
        <v>1</v>
      </c>
      <c r="G1106">
        <f t="shared" si="874"/>
        <v>13.397897616256376</v>
      </c>
      <c r="J1106">
        <v>1099</v>
      </c>
      <c r="K1106">
        <v>22.99817903345448</v>
      </c>
      <c r="L1106">
        <v>29.535164187395658</v>
      </c>
      <c r="N1106">
        <f t="shared" si="876"/>
        <v>0</v>
      </c>
      <c r="O1106">
        <f t="shared" si="877"/>
        <v>1</v>
      </c>
      <c r="P1106">
        <f t="shared" si="878"/>
        <v>6.5369851539411776</v>
      </c>
      <c r="S1106">
        <v>1099</v>
      </c>
      <c r="T1106">
        <v>19.911699596999004</v>
      </c>
      <c r="U1106">
        <v>25.582938387723711</v>
      </c>
      <c r="W1106">
        <f t="shared" si="879"/>
        <v>0</v>
      </c>
      <c r="X1106">
        <f t="shared" si="880"/>
        <v>1</v>
      </c>
      <c r="Y1106">
        <f t="shared" si="881"/>
        <v>5.6712387907247077</v>
      </c>
      <c r="AB1106">
        <v>1099</v>
      </c>
      <c r="AC1106">
        <v>27.846301773175504</v>
      </c>
      <c r="AD1106">
        <v>17.538427799757834</v>
      </c>
      <c r="AF1106">
        <f t="shared" si="882"/>
        <v>1</v>
      </c>
      <c r="AG1106">
        <f t="shared" si="883"/>
        <v>0</v>
      </c>
      <c r="AH1106">
        <f t="shared" si="884"/>
        <v>10.307873973417671</v>
      </c>
      <c r="AK1106">
        <v>1099</v>
      </c>
      <c r="AL1106">
        <v>24.610166400586493</v>
      </c>
      <c r="AM1106">
        <v>29.344404748992375</v>
      </c>
      <c r="AO1106">
        <f t="shared" si="885"/>
        <v>0</v>
      </c>
      <c r="AP1106">
        <f t="shared" si="886"/>
        <v>1</v>
      </c>
      <c r="AQ1106">
        <f t="shared" si="887"/>
        <v>4.7342383484058814</v>
      </c>
      <c r="AT1106">
        <v>1099</v>
      </c>
      <c r="AU1106">
        <v>19.668338806142959</v>
      </c>
      <c r="AV1106">
        <v>17.527193448000332</v>
      </c>
      <c r="AX1106">
        <f t="shared" si="888"/>
        <v>1</v>
      </c>
      <c r="AY1106">
        <f t="shared" si="889"/>
        <v>0</v>
      </c>
      <c r="AZ1106">
        <f t="shared" si="890"/>
        <v>2.1411453581426265</v>
      </c>
      <c r="BC1106">
        <v>1099</v>
      </c>
      <c r="BD1106" t="e">
        <v>#N/A</v>
      </c>
      <c r="BE1106" t="e">
        <v>#N/A</v>
      </c>
      <c r="BG1106" t="e">
        <f t="shared" si="891"/>
        <v>#N/A</v>
      </c>
      <c r="BH1106" t="e">
        <f t="shared" si="892"/>
        <v>#N/A</v>
      </c>
      <c r="BI1106" t="e">
        <f t="shared" si="893"/>
        <v>#N/A</v>
      </c>
      <c r="BL1106">
        <v>1099</v>
      </c>
      <c r="BM1106">
        <v>27.314545922668145</v>
      </c>
      <c r="BN1106">
        <v>15.048877448124859</v>
      </c>
      <c r="BP1106">
        <f t="shared" si="894"/>
        <v>1</v>
      </c>
      <c r="BQ1106">
        <f t="shared" si="895"/>
        <v>0</v>
      </c>
      <c r="BR1106">
        <f t="shared" si="896"/>
        <v>12.265668474543286</v>
      </c>
      <c r="BU1106">
        <v>1099</v>
      </c>
      <c r="BV1106">
        <v>6.3342660714296795</v>
      </c>
      <c r="BW1106">
        <v>24.256175705141288</v>
      </c>
      <c r="BY1106">
        <f t="shared" si="897"/>
        <v>0</v>
      </c>
      <c r="BZ1106">
        <f t="shared" si="898"/>
        <v>1</v>
      </c>
      <c r="CA1106">
        <f t="shared" si="899"/>
        <v>17.921909633711607</v>
      </c>
      <c r="CD1106">
        <v>1099</v>
      </c>
      <c r="CE1106">
        <v>26.94295240628448</v>
      </c>
      <c r="CF1106">
        <v>22.791370356919781</v>
      </c>
      <c r="CH1106">
        <f t="shared" si="900"/>
        <v>1</v>
      </c>
      <c r="CI1106">
        <f t="shared" si="901"/>
        <v>0</v>
      </c>
      <c r="CJ1106">
        <f t="shared" si="902"/>
        <v>4.1515820493646984</v>
      </c>
      <c r="CM1106">
        <v>1099</v>
      </c>
      <c r="CN1106">
        <v>19.064843413575435</v>
      </c>
      <c r="CO1106">
        <v>15.000380416923386</v>
      </c>
      <c r="CQ1106">
        <f t="shared" si="903"/>
        <v>1</v>
      </c>
      <c r="CR1106">
        <f t="shared" si="904"/>
        <v>0</v>
      </c>
      <c r="CS1106">
        <f t="shared" si="905"/>
        <v>4.0644629966520487</v>
      </c>
      <c r="CV1106">
        <v>1099</v>
      </c>
      <c r="CW1106">
        <v>20.791680868995648</v>
      </c>
      <c r="CX1106">
        <v>22.888384009981309</v>
      </c>
      <c r="CZ1106">
        <f t="shared" si="906"/>
        <v>0</v>
      </c>
      <c r="DA1106">
        <f t="shared" si="907"/>
        <v>1</v>
      </c>
      <c r="DB1106">
        <f t="shared" si="908"/>
        <v>2.0967031409856602</v>
      </c>
      <c r="DE1106">
        <v>1099</v>
      </c>
      <c r="DF1106">
        <v>21.014422272707463</v>
      </c>
      <c r="DG1106">
        <v>15.652257098996918</v>
      </c>
      <c r="DI1106">
        <f t="shared" si="909"/>
        <v>1</v>
      </c>
      <c r="DJ1106">
        <f t="shared" si="910"/>
        <v>0</v>
      </c>
      <c r="DK1106">
        <f t="shared" si="911"/>
        <v>5.3621651737105456</v>
      </c>
      <c r="DN1106">
        <v>1099</v>
      </c>
      <c r="DO1106">
        <v>23.150785685092508</v>
      </c>
      <c r="DP1106">
        <v>22.085060674257559</v>
      </c>
      <c r="DR1106">
        <f t="shared" si="912"/>
        <v>1</v>
      </c>
      <c r="DS1106">
        <f t="shared" si="913"/>
        <v>0</v>
      </c>
      <c r="DT1106">
        <f t="shared" si="914"/>
        <v>1.0657250108349494</v>
      </c>
      <c r="DW1106">
        <v>1099</v>
      </c>
      <c r="DX1106">
        <v>11.686807659233711</v>
      </c>
      <c r="DY1106">
        <v>26.414304569775318</v>
      </c>
      <c r="EA1106">
        <f t="shared" si="915"/>
        <v>0</v>
      </c>
      <c r="EB1106">
        <f t="shared" si="916"/>
        <v>1</v>
      </c>
      <c r="EC1106">
        <f t="shared" si="917"/>
        <v>14.727496910541607</v>
      </c>
      <c r="EF1106">
        <v>1099</v>
      </c>
      <c r="EG1106">
        <v>24.972492776482639</v>
      </c>
      <c r="EH1106">
        <v>12.215913733789652</v>
      </c>
      <c r="EJ1106">
        <f t="shared" si="918"/>
        <v>1</v>
      </c>
      <c r="EK1106">
        <f t="shared" si="919"/>
        <v>0</v>
      </c>
      <c r="EL1106">
        <f t="shared" si="920"/>
        <v>12.756579042692987</v>
      </c>
      <c r="EO1106">
        <v>1099</v>
      </c>
      <c r="EP1106">
        <v>24.801267875551826</v>
      </c>
      <c r="EQ1106">
        <v>24.70859906431085</v>
      </c>
      <c r="ES1106">
        <f t="shared" si="921"/>
        <v>1</v>
      </c>
      <c r="ET1106">
        <f t="shared" si="922"/>
        <v>0</v>
      </c>
      <c r="EU1106">
        <f t="shared" si="923"/>
        <v>9.2668811240976368E-2</v>
      </c>
    </row>
    <row r="1107" spans="1:151" x14ac:dyDescent="0.25">
      <c r="A1107">
        <v>1100</v>
      </c>
      <c r="B1107">
        <v>14.385114927601505</v>
      </c>
      <c r="C1107">
        <v>27.291489946706527</v>
      </c>
      <c r="E1107">
        <f t="shared" si="873"/>
        <v>0</v>
      </c>
      <c r="F1107">
        <f t="shared" si="875"/>
        <v>1</v>
      </c>
      <c r="G1107">
        <f t="shared" si="874"/>
        <v>12.906375019105022</v>
      </c>
      <c r="J1107">
        <v>1100</v>
      </c>
      <c r="K1107">
        <v>11.060373081459705</v>
      </c>
      <c r="L1107">
        <v>29.737268868278125</v>
      </c>
      <c r="N1107">
        <f t="shared" si="876"/>
        <v>0</v>
      </c>
      <c r="O1107">
        <f t="shared" si="877"/>
        <v>1</v>
      </c>
      <c r="P1107">
        <f t="shared" si="878"/>
        <v>18.67689578681842</v>
      </c>
      <c r="S1107">
        <v>1100</v>
      </c>
      <c r="T1107">
        <v>17.208338129241273</v>
      </c>
      <c r="U1107">
        <v>27.902628520507864</v>
      </c>
      <c r="W1107">
        <f t="shared" si="879"/>
        <v>0</v>
      </c>
      <c r="X1107">
        <f t="shared" si="880"/>
        <v>1</v>
      </c>
      <c r="Y1107">
        <f t="shared" si="881"/>
        <v>10.694290391266591</v>
      </c>
      <c r="AB1107">
        <v>1100</v>
      </c>
      <c r="AC1107">
        <v>22.099477698621271</v>
      </c>
      <c r="AD1107">
        <v>18.693676323451012</v>
      </c>
      <c r="AF1107">
        <f t="shared" si="882"/>
        <v>1</v>
      </c>
      <c r="AG1107">
        <f t="shared" si="883"/>
        <v>0</v>
      </c>
      <c r="AH1107">
        <f t="shared" si="884"/>
        <v>3.4058013751702596</v>
      </c>
      <c r="AK1107">
        <v>1100</v>
      </c>
      <c r="AL1107">
        <v>33.51119783347243</v>
      </c>
      <c r="AM1107">
        <v>34.239227147934358</v>
      </c>
      <c r="AO1107">
        <f t="shared" si="885"/>
        <v>0</v>
      </c>
      <c r="AP1107">
        <f t="shared" si="886"/>
        <v>1</v>
      </c>
      <c r="AQ1107">
        <f t="shared" si="887"/>
        <v>0.72802931446192787</v>
      </c>
      <c r="AT1107">
        <v>1100</v>
      </c>
      <c r="AU1107">
        <v>24.849517534726274</v>
      </c>
      <c r="AV1107">
        <v>15.198967041105062</v>
      </c>
      <c r="AX1107">
        <f t="shared" si="888"/>
        <v>1</v>
      </c>
      <c r="AY1107">
        <f t="shared" si="889"/>
        <v>0</v>
      </c>
      <c r="AZ1107">
        <f t="shared" si="890"/>
        <v>9.6505504936212123</v>
      </c>
      <c r="BC1107">
        <v>1100</v>
      </c>
      <c r="BD1107" t="e">
        <v>#N/A</v>
      </c>
      <c r="BE1107" t="e">
        <v>#N/A</v>
      </c>
      <c r="BG1107" t="e">
        <f t="shared" si="891"/>
        <v>#N/A</v>
      </c>
      <c r="BH1107" t="e">
        <f t="shared" si="892"/>
        <v>#N/A</v>
      </c>
      <c r="BI1107" t="e">
        <f t="shared" si="893"/>
        <v>#N/A</v>
      </c>
      <c r="BL1107">
        <v>1100</v>
      </c>
      <c r="BM1107">
        <v>29.088293263500997</v>
      </c>
      <c r="BN1107">
        <v>7.5989055339177343</v>
      </c>
      <c r="BP1107">
        <f t="shared" si="894"/>
        <v>1</v>
      </c>
      <c r="BQ1107">
        <f t="shared" si="895"/>
        <v>0</v>
      </c>
      <c r="BR1107">
        <f t="shared" si="896"/>
        <v>21.489387729583264</v>
      </c>
      <c r="BU1107">
        <v>1100</v>
      </c>
      <c r="BV1107">
        <v>27.150822529858448</v>
      </c>
      <c r="BW1107">
        <v>25.032449906987225</v>
      </c>
      <c r="BY1107">
        <f t="shared" si="897"/>
        <v>1</v>
      </c>
      <c r="BZ1107">
        <f t="shared" si="898"/>
        <v>0</v>
      </c>
      <c r="CA1107">
        <f t="shared" si="899"/>
        <v>2.1183726228712239</v>
      </c>
      <c r="CD1107">
        <v>1100</v>
      </c>
      <c r="CE1107">
        <v>20.09808997257413</v>
      </c>
      <c r="CF1107">
        <v>16.976721164508469</v>
      </c>
      <c r="CH1107">
        <f t="shared" si="900"/>
        <v>1</v>
      </c>
      <c r="CI1107">
        <f t="shared" si="901"/>
        <v>0</v>
      </c>
      <c r="CJ1107">
        <f t="shared" si="902"/>
        <v>3.121368808065661</v>
      </c>
      <c r="CM1107">
        <v>1100</v>
      </c>
      <c r="CN1107">
        <v>20.598802683749774</v>
      </c>
      <c r="CO1107">
        <v>17.548708281488224</v>
      </c>
      <c r="CQ1107">
        <f t="shared" si="903"/>
        <v>1</v>
      </c>
      <c r="CR1107">
        <f t="shared" si="904"/>
        <v>0</v>
      </c>
      <c r="CS1107">
        <f t="shared" si="905"/>
        <v>3.0500944022615499</v>
      </c>
      <c r="CV1107">
        <v>1100</v>
      </c>
      <c r="CW1107">
        <v>23.411762763288344</v>
      </c>
      <c r="CX1107">
        <v>21.085681318293304</v>
      </c>
      <c r="CZ1107">
        <f t="shared" si="906"/>
        <v>1</v>
      </c>
      <c r="DA1107">
        <f t="shared" si="907"/>
        <v>0</v>
      </c>
      <c r="DB1107">
        <f t="shared" si="908"/>
        <v>2.3260814449950402</v>
      </c>
      <c r="DE1107">
        <v>1100</v>
      </c>
      <c r="DF1107">
        <v>12.91376003810378</v>
      </c>
      <c r="DG1107">
        <v>19.550128176203295</v>
      </c>
      <c r="DI1107">
        <f t="shared" si="909"/>
        <v>0</v>
      </c>
      <c r="DJ1107">
        <f t="shared" si="910"/>
        <v>1</v>
      </c>
      <c r="DK1107">
        <f t="shared" si="911"/>
        <v>6.636368138099515</v>
      </c>
      <c r="DN1107">
        <v>1100</v>
      </c>
      <c r="DO1107">
        <v>20.690674047194157</v>
      </c>
      <c r="DP1107">
        <v>18.887931768237369</v>
      </c>
      <c r="DR1107">
        <f t="shared" si="912"/>
        <v>1</v>
      </c>
      <c r="DS1107">
        <f t="shared" si="913"/>
        <v>0</v>
      </c>
      <c r="DT1107">
        <f t="shared" si="914"/>
        <v>1.8027422789567886</v>
      </c>
      <c r="DW1107">
        <v>1100</v>
      </c>
      <c r="DX1107">
        <v>11.339112447852747</v>
      </c>
      <c r="DY1107">
        <v>18.549563574124988</v>
      </c>
      <c r="EA1107">
        <f t="shared" si="915"/>
        <v>0</v>
      </c>
      <c r="EB1107">
        <f t="shared" si="916"/>
        <v>1</v>
      </c>
      <c r="EC1107">
        <f t="shared" si="917"/>
        <v>7.2104511262722415</v>
      </c>
      <c r="EF1107">
        <v>1100</v>
      </c>
      <c r="EG1107">
        <v>19.64782236787444</v>
      </c>
      <c r="EH1107">
        <v>19.313779249254761</v>
      </c>
      <c r="EJ1107">
        <f t="shared" si="918"/>
        <v>1</v>
      </c>
      <c r="EK1107">
        <f t="shared" si="919"/>
        <v>0</v>
      </c>
      <c r="EL1107">
        <f t="shared" si="920"/>
        <v>0.33404311861967884</v>
      </c>
      <c r="EO1107">
        <v>1100</v>
      </c>
      <c r="EP1107">
        <v>25.953119330749921</v>
      </c>
      <c r="EQ1107">
        <v>65.222979747507878</v>
      </c>
      <c r="ES1107">
        <f t="shared" si="921"/>
        <v>0</v>
      </c>
      <c r="ET1107">
        <f t="shared" si="922"/>
        <v>1</v>
      </c>
      <c r="EU1107">
        <f t="shared" si="923"/>
        <v>39.269860416757957</v>
      </c>
    </row>
    <row r="1108" spans="1:151" x14ac:dyDescent="0.25">
      <c r="A1108">
        <v>1101</v>
      </c>
      <c r="B1108">
        <v>14.627315515317736</v>
      </c>
      <c r="C1108">
        <v>39.07574403394522</v>
      </c>
      <c r="E1108">
        <f t="shared" si="873"/>
        <v>0</v>
      </c>
      <c r="F1108">
        <f t="shared" si="875"/>
        <v>1</v>
      </c>
      <c r="G1108">
        <f t="shared" si="874"/>
        <v>24.448428518627484</v>
      </c>
      <c r="J1108">
        <v>1101</v>
      </c>
      <c r="K1108">
        <v>17.579029978813658</v>
      </c>
      <c r="L1108">
        <v>29.278319774493756</v>
      </c>
      <c r="N1108">
        <f t="shared" si="876"/>
        <v>0</v>
      </c>
      <c r="O1108">
        <f t="shared" si="877"/>
        <v>1</v>
      </c>
      <c r="P1108">
        <f t="shared" si="878"/>
        <v>11.699289795680098</v>
      </c>
      <c r="S1108">
        <v>1101</v>
      </c>
      <c r="T1108">
        <v>16.843634245794807</v>
      </c>
      <c r="U1108">
        <v>12.787270627113543</v>
      </c>
      <c r="W1108">
        <f t="shared" si="879"/>
        <v>1</v>
      </c>
      <c r="X1108">
        <f t="shared" si="880"/>
        <v>0</v>
      </c>
      <c r="Y1108">
        <f t="shared" si="881"/>
        <v>4.0563636186812637</v>
      </c>
      <c r="AB1108">
        <v>1101</v>
      </c>
      <c r="AC1108">
        <v>22.010993884281053</v>
      </c>
      <c r="AD1108">
        <v>17.763244315527935</v>
      </c>
      <c r="AF1108">
        <f t="shared" si="882"/>
        <v>1</v>
      </c>
      <c r="AG1108">
        <f t="shared" si="883"/>
        <v>0</v>
      </c>
      <c r="AH1108">
        <f t="shared" si="884"/>
        <v>4.2477495687531182</v>
      </c>
      <c r="AK1108">
        <v>1101</v>
      </c>
      <c r="AL1108">
        <v>29.37342113470088</v>
      </c>
      <c r="AM1108">
        <v>47.625979908948985</v>
      </c>
      <c r="AO1108">
        <f t="shared" si="885"/>
        <v>0</v>
      </c>
      <c r="AP1108">
        <f t="shared" si="886"/>
        <v>1</v>
      </c>
      <c r="AQ1108">
        <f t="shared" si="887"/>
        <v>18.252558774248104</v>
      </c>
      <c r="AT1108">
        <v>1101</v>
      </c>
      <c r="AU1108">
        <v>20.244688704208684</v>
      </c>
      <c r="AV1108">
        <v>22.747975257069051</v>
      </c>
      <c r="AX1108">
        <f t="shared" si="888"/>
        <v>0</v>
      </c>
      <c r="AY1108">
        <f t="shared" si="889"/>
        <v>1</v>
      </c>
      <c r="AZ1108">
        <f t="shared" si="890"/>
        <v>2.5032865528603665</v>
      </c>
      <c r="BC1108">
        <v>1101</v>
      </c>
      <c r="BD1108" t="e">
        <v>#N/A</v>
      </c>
      <c r="BE1108" t="e">
        <v>#N/A</v>
      </c>
      <c r="BG1108" t="e">
        <f t="shared" si="891"/>
        <v>#N/A</v>
      </c>
      <c r="BH1108" t="e">
        <f t="shared" si="892"/>
        <v>#N/A</v>
      </c>
      <c r="BI1108" t="e">
        <f t="shared" si="893"/>
        <v>#N/A</v>
      </c>
      <c r="BL1108">
        <v>1101</v>
      </c>
      <c r="BM1108">
        <v>28.363251790967244</v>
      </c>
      <c r="BN1108">
        <v>8.8504570728466767</v>
      </c>
      <c r="BP1108">
        <f t="shared" si="894"/>
        <v>1</v>
      </c>
      <c r="BQ1108">
        <f t="shared" si="895"/>
        <v>0</v>
      </c>
      <c r="BR1108">
        <f t="shared" si="896"/>
        <v>19.512794718120567</v>
      </c>
      <c r="BU1108">
        <v>1101</v>
      </c>
      <c r="BV1108">
        <v>15.407728166430857</v>
      </c>
      <c r="BW1108">
        <v>20.01625941659718</v>
      </c>
      <c r="BY1108">
        <f t="shared" si="897"/>
        <v>0</v>
      </c>
      <c r="BZ1108">
        <f t="shared" si="898"/>
        <v>1</v>
      </c>
      <c r="CA1108">
        <f t="shared" si="899"/>
        <v>4.6085312501663225</v>
      </c>
      <c r="CD1108">
        <v>1101</v>
      </c>
      <c r="CE1108">
        <v>11.385480177333481</v>
      </c>
      <c r="CF1108">
        <v>6.222505241201489</v>
      </c>
      <c r="CH1108">
        <f t="shared" si="900"/>
        <v>1</v>
      </c>
      <c r="CI1108">
        <f t="shared" si="901"/>
        <v>0</v>
      </c>
      <c r="CJ1108">
        <f t="shared" si="902"/>
        <v>5.1629749361319917</v>
      </c>
      <c r="CM1108">
        <v>1101</v>
      </c>
      <c r="CN1108">
        <v>16.944925355661248</v>
      </c>
      <c r="CO1108">
        <v>23.669402261532571</v>
      </c>
      <c r="CQ1108">
        <f t="shared" si="903"/>
        <v>0</v>
      </c>
      <c r="CR1108">
        <f t="shared" si="904"/>
        <v>1</v>
      </c>
      <c r="CS1108">
        <f t="shared" si="905"/>
        <v>6.7244769058713239</v>
      </c>
      <c r="CV1108">
        <v>1101</v>
      </c>
      <c r="CW1108">
        <v>21.122552664771998</v>
      </c>
      <c r="CX1108">
        <v>23.140365022256709</v>
      </c>
      <c r="CZ1108">
        <f t="shared" si="906"/>
        <v>0</v>
      </c>
      <c r="DA1108">
        <f t="shared" si="907"/>
        <v>1</v>
      </c>
      <c r="DB1108">
        <f t="shared" si="908"/>
        <v>2.0178123574847113</v>
      </c>
      <c r="DE1108">
        <v>1101</v>
      </c>
      <c r="DF1108">
        <v>25.836172793352162</v>
      </c>
      <c r="DG1108">
        <v>25.632027803176815</v>
      </c>
      <c r="DI1108">
        <f t="shared" si="909"/>
        <v>1</v>
      </c>
      <c r="DJ1108">
        <f t="shared" si="910"/>
        <v>0</v>
      </c>
      <c r="DK1108">
        <f t="shared" si="911"/>
        <v>0.20414499017534737</v>
      </c>
      <c r="DN1108">
        <v>1101</v>
      </c>
      <c r="DO1108">
        <v>21.566081358963945</v>
      </c>
      <c r="DP1108">
        <v>14.050279397200843</v>
      </c>
      <c r="DR1108">
        <f t="shared" si="912"/>
        <v>1</v>
      </c>
      <c r="DS1108">
        <f t="shared" si="913"/>
        <v>0</v>
      </c>
      <c r="DT1108">
        <f t="shared" si="914"/>
        <v>7.5158019617631027</v>
      </c>
      <c r="DW1108">
        <v>1101</v>
      </c>
      <c r="DX1108">
        <v>19.749128401935469</v>
      </c>
      <c r="DY1108">
        <v>20.089030257317521</v>
      </c>
      <c r="EA1108">
        <f t="shared" si="915"/>
        <v>0</v>
      </c>
      <c r="EB1108">
        <f t="shared" si="916"/>
        <v>1</v>
      </c>
      <c r="EC1108">
        <f t="shared" si="917"/>
        <v>0.33990185538205253</v>
      </c>
      <c r="EF1108">
        <v>1101</v>
      </c>
      <c r="EG1108">
        <v>23.913603337366574</v>
      </c>
      <c r="EH1108">
        <v>12.482685985736008</v>
      </c>
      <c r="EJ1108">
        <f t="shared" si="918"/>
        <v>1</v>
      </c>
      <c r="EK1108">
        <f t="shared" si="919"/>
        <v>0</v>
      </c>
      <c r="EL1108">
        <f t="shared" si="920"/>
        <v>11.430917351630566</v>
      </c>
      <c r="EO1108">
        <v>1101</v>
      </c>
      <c r="EP1108">
        <v>22.293988252368322</v>
      </c>
      <c r="EQ1108">
        <v>-0.63321722818366766</v>
      </c>
      <c r="ES1108">
        <f t="shared" si="921"/>
        <v>1</v>
      </c>
      <c r="ET1108">
        <f t="shared" si="922"/>
        <v>0</v>
      </c>
      <c r="EU1108">
        <f t="shared" si="923"/>
        <v>22.92720548055199</v>
      </c>
    </row>
    <row r="1109" spans="1:151" x14ac:dyDescent="0.25">
      <c r="A1109">
        <v>1102</v>
      </c>
      <c r="B1109">
        <v>13.395519569795729</v>
      </c>
      <c r="C1109">
        <v>34.515461142929311</v>
      </c>
      <c r="E1109">
        <f t="shared" si="873"/>
        <v>0</v>
      </c>
      <c r="F1109">
        <f t="shared" si="875"/>
        <v>1</v>
      </c>
      <c r="G1109">
        <f t="shared" si="874"/>
        <v>21.11994157313358</v>
      </c>
      <c r="J1109">
        <v>1102</v>
      </c>
      <c r="K1109">
        <v>13.23095471749096</v>
      </c>
      <c r="L1109">
        <v>30.782612074481861</v>
      </c>
      <c r="N1109">
        <f t="shared" si="876"/>
        <v>0</v>
      </c>
      <c r="O1109">
        <f t="shared" si="877"/>
        <v>1</v>
      </c>
      <c r="P1109">
        <f t="shared" si="878"/>
        <v>17.551657356990901</v>
      </c>
      <c r="S1109">
        <v>1102</v>
      </c>
      <c r="T1109">
        <v>17.263382966651236</v>
      </c>
      <c r="U1109">
        <v>31.364217208398525</v>
      </c>
      <c r="W1109">
        <f t="shared" si="879"/>
        <v>0</v>
      </c>
      <c r="X1109">
        <f t="shared" si="880"/>
        <v>1</v>
      </c>
      <c r="Y1109">
        <f t="shared" si="881"/>
        <v>14.10083424174729</v>
      </c>
      <c r="AB1109">
        <v>1102</v>
      </c>
      <c r="AC1109">
        <v>17.054189969824577</v>
      </c>
      <c r="AD1109">
        <v>18.295430627449633</v>
      </c>
      <c r="AF1109">
        <f t="shared" si="882"/>
        <v>0</v>
      </c>
      <c r="AG1109">
        <f t="shared" si="883"/>
        <v>1</v>
      </c>
      <c r="AH1109">
        <f t="shared" si="884"/>
        <v>1.2412406576250561</v>
      </c>
      <c r="AK1109">
        <v>1102</v>
      </c>
      <c r="AL1109">
        <v>23.074792653599083</v>
      </c>
      <c r="AM1109">
        <v>41.015195208783453</v>
      </c>
      <c r="AO1109">
        <f t="shared" si="885"/>
        <v>0</v>
      </c>
      <c r="AP1109">
        <f t="shared" si="886"/>
        <v>1</v>
      </c>
      <c r="AQ1109">
        <f t="shared" si="887"/>
        <v>17.94040255518437</v>
      </c>
      <c r="AT1109">
        <v>1102</v>
      </c>
      <c r="AU1109">
        <v>20.954934247256002</v>
      </c>
      <c r="AV1109">
        <v>17.212455395643392</v>
      </c>
      <c r="AX1109">
        <f t="shared" si="888"/>
        <v>1</v>
      </c>
      <c r="AY1109">
        <f t="shared" si="889"/>
        <v>0</v>
      </c>
      <c r="AZ1109">
        <f t="shared" si="890"/>
        <v>3.74247885161261</v>
      </c>
      <c r="BC1109">
        <v>1102</v>
      </c>
      <c r="BD1109" t="e">
        <v>#N/A</v>
      </c>
      <c r="BE1109" t="e">
        <v>#N/A</v>
      </c>
      <c r="BG1109" t="e">
        <f t="shared" si="891"/>
        <v>#N/A</v>
      </c>
      <c r="BH1109" t="e">
        <f t="shared" si="892"/>
        <v>#N/A</v>
      </c>
      <c r="BI1109" t="e">
        <f t="shared" si="893"/>
        <v>#N/A</v>
      </c>
      <c r="BL1109">
        <v>1102</v>
      </c>
      <c r="BM1109">
        <v>27.977846689784709</v>
      </c>
      <c r="BN1109">
        <v>14.940896074623375</v>
      </c>
      <c r="BP1109">
        <f t="shared" si="894"/>
        <v>1</v>
      </c>
      <c r="BQ1109">
        <f t="shared" si="895"/>
        <v>0</v>
      </c>
      <c r="BR1109">
        <f t="shared" si="896"/>
        <v>13.036950615161334</v>
      </c>
      <c r="BU1109">
        <v>1102</v>
      </c>
      <c r="BV1109">
        <v>30.126452224634953</v>
      </c>
      <c r="BW1109">
        <v>24.951644794734534</v>
      </c>
      <c r="BY1109">
        <f t="shared" si="897"/>
        <v>1</v>
      </c>
      <c r="BZ1109">
        <f t="shared" si="898"/>
        <v>0</v>
      </c>
      <c r="CA1109">
        <f t="shared" si="899"/>
        <v>5.1748074299004188</v>
      </c>
      <c r="CD1109">
        <v>1102</v>
      </c>
      <c r="CE1109">
        <v>21.390737389125785</v>
      </c>
      <c r="CF1109">
        <v>17.443834985667436</v>
      </c>
      <c r="CH1109">
        <f t="shared" si="900"/>
        <v>1</v>
      </c>
      <c r="CI1109">
        <f t="shared" si="901"/>
        <v>0</v>
      </c>
      <c r="CJ1109">
        <f t="shared" si="902"/>
        <v>3.9469024034583491</v>
      </c>
      <c r="CM1109">
        <v>1102</v>
      </c>
      <c r="CN1109">
        <v>15.188152489388589</v>
      </c>
      <c r="CO1109">
        <v>14.757078384007523</v>
      </c>
      <c r="CQ1109">
        <f t="shared" si="903"/>
        <v>1</v>
      </c>
      <c r="CR1109">
        <f t="shared" si="904"/>
        <v>0</v>
      </c>
      <c r="CS1109">
        <f t="shared" si="905"/>
        <v>0.43107410538106627</v>
      </c>
      <c r="CV1109">
        <v>1102</v>
      </c>
      <c r="CW1109">
        <v>21.677305631120646</v>
      </c>
      <c r="CX1109">
        <v>14.581838334906791</v>
      </c>
      <c r="CZ1109">
        <f t="shared" si="906"/>
        <v>1</v>
      </c>
      <c r="DA1109">
        <f t="shared" si="907"/>
        <v>0</v>
      </c>
      <c r="DB1109">
        <f t="shared" si="908"/>
        <v>7.0954672962138545</v>
      </c>
      <c r="DE1109">
        <v>1102</v>
      </c>
      <c r="DF1109">
        <v>27.136890336192842</v>
      </c>
      <c r="DG1109">
        <v>27.726769244104968</v>
      </c>
      <c r="DI1109">
        <f t="shared" si="909"/>
        <v>0</v>
      </c>
      <c r="DJ1109">
        <f t="shared" si="910"/>
        <v>1</v>
      </c>
      <c r="DK1109">
        <f t="shared" si="911"/>
        <v>0.58987890791212649</v>
      </c>
      <c r="DN1109">
        <v>1102</v>
      </c>
      <c r="DO1109">
        <v>22.704098460719528</v>
      </c>
      <c r="DP1109">
        <v>16.138214914224875</v>
      </c>
      <c r="DR1109">
        <f t="shared" si="912"/>
        <v>1</v>
      </c>
      <c r="DS1109">
        <f t="shared" si="913"/>
        <v>0</v>
      </c>
      <c r="DT1109">
        <f t="shared" si="914"/>
        <v>6.5658835464946534</v>
      </c>
      <c r="DW1109">
        <v>1102</v>
      </c>
      <c r="DX1109">
        <v>15.822037083530994</v>
      </c>
      <c r="DY1109">
        <v>28.830649420123258</v>
      </c>
      <c r="EA1109">
        <f t="shared" si="915"/>
        <v>0</v>
      </c>
      <c r="EB1109">
        <f t="shared" si="916"/>
        <v>1</v>
      </c>
      <c r="EC1109">
        <f t="shared" si="917"/>
        <v>13.008612336592265</v>
      </c>
      <c r="EF1109">
        <v>1102</v>
      </c>
      <c r="EG1109">
        <v>18.681180229332224</v>
      </c>
      <c r="EH1109">
        <v>13.385711631994738</v>
      </c>
      <c r="EJ1109">
        <f t="shared" si="918"/>
        <v>1</v>
      </c>
      <c r="EK1109">
        <f t="shared" si="919"/>
        <v>0</v>
      </c>
      <c r="EL1109">
        <f t="shared" si="920"/>
        <v>5.2954685973374858</v>
      </c>
      <c r="EO1109">
        <v>1102</v>
      </c>
      <c r="EP1109">
        <v>23.923869260597517</v>
      </c>
      <c r="EQ1109">
        <v>18.586151800504851</v>
      </c>
      <c r="ES1109">
        <f t="shared" si="921"/>
        <v>1</v>
      </c>
      <c r="ET1109">
        <f t="shared" si="922"/>
        <v>0</v>
      </c>
      <c r="EU1109">
        <f t="shared" si="923"/>
        <v>5.3377174600926658</v>
      </c>
    </row>
    <row r="1110" spans="1:151" x14ac:dyDescent="0.25">
      <c r="A1110">
        <v>1103</v>
      </c>
      <c r="B1110">
        <v>10.931117450294895</v>
      </c>
      <c r="C1110">
        <v>20.9965157027946</v>
      </c>
      <c r="E1110">
        <f t="shared" si="873"/>
        <v>0</v>
      </c>
      <c r="F1110">
        <f t="shared" si="875"/>
        <v>1</v>
      </c>
      <c r="G1110">
        <f t="shared" si="874"/>
        <v>10.065398252499705</v>
      </c>
      <c r="J1110">
        <v>1103</v>
      </c>
      <c r="K1110">
        <v>25.236810021300538</v>
      </c>
      <c r="L1110">
        <v>19.455470541601873</v>
      </c>
      <c r="N1110">
        <f t="shared" si="876"/>
        <v>1</v>
      </c>
      <c r="O1110">
        <f t="shared" si="877"/>
        <v>0</v>
      </c>
      <c r="P1110">
        <f t="shared" si="878"/>
        <v>5.7813394796986657</v>
      </c>
      <c r="S1110">
        <v>1103</v>
      </c>
      <c r="T1110">
        <v>15.447220447979435</v>
      </c>
      <c r="U1110">
        <v>45.398948574667671</v>
      </c>
      <c r="W1110">
        <f t="shared" si="879"/>
        <v>0</v>
      </c>
      <c r="X1110">
        <f t="shared" si="880"/>
        <v>1</v>
      </c>
      <c r="Y1110">
        <f t="shared" si="881"/>
        <v>29.951728126688238</v>
      </c>
      <c r="AB1110">
        <v>1103</v>
      </c>
      <c r="AC1110">
        <v>24.914330113320187</v>
      </c>
      <c r="AD1110">
        <v>18.233514448616528</v>
      </c>
      <c r="AF1110">
        <f t="shared" si="882"/>
        <v>1</v>
      </c>
      <c r="AG1110">
        <f t="shared" si="883"/>
        <v>0</v>
      </c>
      <c r="AH1110">
        <f t="shared" si="884"/>
        <v>6.6808156647036583</v>
      </c>
      <c r="AK1110">
        <v>1103</v>
      </c>
      <c r="AL1110">
        <v>19.277357623849632</v>
      </c>
      <c r="AM1110">
        <v>22.3440106552722</v>
      </c>
      <c r="AO1110">
        <f t="shared" si="885"/>
        <v>0</v>
      </c>
      <c r="AP1110">
        <f t="shared" si="886"/>
        <v>1</v>
      </c>
      <c r="AQ1110">
        <f t="shared" si="887"/>
        <v>3.0666530314225682</v>
      </c>
      <c r="AT1110">
        <v>1103</v>
      </c>
      <c r="AU1110">
        <v>19.149686558639974</v>
      </c>
      <c r="AV1110">
        <v>25.267783002764222</v>
      </c>
      <c r="AX1110">
        <f t="shared" si="888"/>
        <v>0</v>
      </c>
      <c r="AY1110">
        <f t="shared" si="889"/>
        <v>1</v>
      </c>
      <c r="AZ1110">
        <f t="shared" si="890"/>
        <v>6.118096444124248</v>
      </c>
      <c r="BC1110">
        <v>1103</v>
      </c>
      <c r="BD1110" t="e">
        <v>#N/A</v>
      </c>
      <c r="BE1110" t="e">
        <v>#N/A</v>
      </c>
      <c r="BG1110" t="e">
        <f t="shared" si="891"/>
        <v>#N/A</v>
      </c>
      <c r="BH1110" t="e">
        <f t="shared" si="892"/>
        <v>#N/A</v>
      </c>
      <c r="BI1110" t="e">
        <f t="shared" si="893"/>
        <v>#N/A</v>
      </c>
      <c r="BL1110">
        <v>1103</v>
      </c>
      <c r="BM1110">
        <v>31.595149331953245</v>
      </c>
      <c r="BN1110">
        <v>13.008108003483084</v>
      </c>
      <c r="BP1110">
        <f t="shared" si="894"/>
        <v>1</v>
      </c>
      <c r="BQ1110">
        <f t="shared" si="895"/>
        <v>0</v>
      </c>
      <c r="BR1110">
        <f t="shared" si="896"/>
        <v>18.587041328470161</v>
      </c>
      <c r="BU1110">
        <v>1103</v>
      </c>
      <c r="BV1110">
        <v>21.884745089697137</v>
      </c>
      <c r="BW1110">
        <v>23.204228267892017</v>
      </c>
      <c r="BY1110">
        <f t="shared" si="897"/>
        <v>0</v>
      </c>
      <c r="BZ1110">
        <f t="shared" si="898"/>
        <v>1</v>
      </c>
      <c r="CA1110">
        <f t="shared" si="899"/>
        <v>1.3194831781948793</v>
      </c>
      <c r="CD1110">
        <v>1103</v>
      </c>
      <c r="CE1110">
        <v>16.723261757244831</v>
      </c>
      <c r="CF1110">
        <v>24.708814462897276</v>
      </c>
      <c r="CH1110">
        <f t="shared" si="900"/>
        <v>0</v>
      </c>
      <c r="CI1110">
        <f t="shared" si="901"/>
        <v>1</v>
      </c>
      <c r="CJ1110">
        <f t="shared" si="902"/>
        <v>7.9855527056524451</v>
      </c>
      <c r="CM1110">
        <v>1103</v>
      </c>
      <c r="CN1110">
        <v>16.503323576971919</v>
      </c>
      <c r="CO1110">
        <v>9.8988953162775548</v>
      </c>
      <c r="CQ1110">
        <f t="shared" si="903"/>
        <v>1</v>
      </c>
      <c r="CR1110">
        <f t="shared" si="904"/>
        <v>0</v>
      </c>
      <c r="CS1110">
        <f t="shared" si="905"/>
        <v>6.6044282606943643</v>
      </c>
      <c r="CV1110">
        <v>1103</v>
      </c>
      <c r="CW1110">
        <v>25.03874828278931</v>
      </c>
      <c r="CX1110">
        <v>22.370443181818779</v>
      </c>
      <c r="CZ1110">
        <f t="shared" si="906"/>
        <v>1</v>
      </c>
      <c r="DA1110">
        <f t="shared" si="907"/>
        <v>0</v>
      </c>
      <c r="DB1110">
        <f t="shared" si="908"/>
        <v>2.6683051009705316</v>
      </c>
      <c r="DE1110">
        <v>1103</v>
      </c>
      <c r="DF1110">
        <v>22.613393614087965</v>
      </c>
      <c r="DG1110">
        <v>18.366978787271989</v>
      </c>
      <c r="DI1110">
        <f t="shared" si="909"/>
        <v>1</v>
      </c>
      <c r="DJ1110">
        <f t="shared" si="910"/>
        <v>0</v>
      </c>
      <c r="DK1110">
        <f t="shared" si="911"/>
        <v>4.2464148268159754</v>
      </c>
      <c r="DN1110">
        <v>1103</v>
      </c>
      <c r="DO1110">
        <v>27.750358975567629</v>
      </c>
      <c r="DP1110">
        <v>21.316086740324167</v>
      </c>
      <c r="DR1110">
        <f t="shared" si="912"/>
        <v>1</v>
      </c>
      <c r="DS1110">
        <f t="shared" si="913"/>
        <v>0</v>
      </c>
      <c r="DT1110">
        <f t="shared" si="914"/>
        <v>6.434272235243462</v>
      </c>
      <c r="DW1110">
        <v>1103</v>
      </c>
      <c r="DX1110">
        <v>15.573696241906148</v>
      </c>
      <c r="DY1110">
        <v>18.030703842265009</v>
      </c>
      <c r="EA1110">
        <f t="shared" si="915"/>
        <v>0</v>
      </c>
      <c r="EB1110">
        <f t="shared" si="916"/>
        <v>1</v>
      </c>
      <c r="EC1110">
        <f t="shared" si="917"/>
        <v>2.4570076003588603</v>
      </c>
      <c r="EF1110">
        <v>1103</v>
      </c>
      <c r="EG1110">
        <v>20.458515752510209</v>
      </c>
      <c r="EH1110">
        <v>14.009687842030392</v>
      </c>
      <c r="EJ1110">
        <f t="shared" si="918"/>
        <v>1</v>
      </c>
      <c r="EK1110">
        <f t="shared" si="919"/>
        <v>0</v>
      </c>
      <c r="EL1110">
        <f t="shared" si="920"/>
        <v>6.4488279104798174</v>
      </c>
      <c r="EO1110">
        <v>1103</v>
      </c>
      <c r="EP1110">
        <v>18.239313167450447</v>
      </c>
      <c r="EQ1110">
        <v>30.661237084981806</v>
      </c>
      <c r="ES1110">
        <f t="shared" si="921"/>
        <v>0</v>
      </c>
      <c r="ET1110">
        <f t="shared" si="922"/>
        <v>1</v>
      </c>
      <c r="EU1110">
        <f t="shared" si="923"/>
        <v>12.421923917531359</v>
      </c>
    </row>
    <row r="1111" spans="1:151" x14ac:dyDescent="0.25">
      <c r="A1111">
        <v>1104</v>
      </c>
      <c r="B1111">
        <v>10.413025841215486</v>
      </c>
      <c r="C1111">
        <v>33.408136439333219</v>
      </c>
      <c r="E1111">
        <f t="shared" si="873"/>
        <v>0</v>
      </c>
      <c r="F1111">
        <f t="shared" si="875"/>
        <v>1</v>
      </c>
      <c r="G1111">
        <f t="shared" si="874"/>
        <v>22.995110598117734</v>
      </c>
      <c r="J1111">
        <v>1104</v>
      </c>
      <c r="K1111">
        <v>21.671834843160482</v>
      </c>
      <c r="L1111">
        <v>22.1345860727393</v>
      </c>
      <c r="N1111">
        <f t="shared" si="876"/>
        <v>0</v>
      </c>
      <c r="O1111">
        <f t="shared" si="877"/>
        <v>1</v>
      </c>
      <c r="P1111">
        <f t="shared" si="878"/>
        <v>0.4627512295788172</v>
      </c>
      <c r="S1111">
        <v>1104</v>
      </c>
      <c r="T1111">
        <v>18.228806137499891</v>
      </c>
      <c r="U1111">
        <v>20.792133137435798</v>
      </c>
      <c r="W1111">
        <f t="shared" si="879"/>
        <v>0</v>
      </c>
      <c r="X1111">
        <f t="shared" si="880"/>
        <v>1</v>
      </c>
      <c r="Y1111">
        <f t="shared" si="881"/>
        <v>2.5633269999359065</v>
      </c>
      <c r="AB1111">
        <v>1104</v>
      </c>
      <c r="AC1111">
        <v>19.193053990330789</v>
      </c>
      <c r="AD1111">
        <v>17.303838651856918</v>
      </c>
      <c r="AF1111">
        <f t="shared" si="882"/>
        <v>1</v>
      </c>
      <c r="AG1111">
        <f t="shared" si="883"/>
        <v>0</v>
      </c>
      <c r="AH1111">
        <f t="shared" si="884"/>
        <v>1.8892153384738712</v>
      </c>
      <c r="AK1111">
        <v>1104</v>
      </c>
      <c r="AL1111">
        <v>17.657070804727198</v>
      </c>
      <c r="AM1111">
        <v>23.568635097101502</v>
      </c>
      <c r="AO1111">
        <f t="shared" si="885"/>
        <v>0</v>
      </c>
      <c r="AP1111">
        <f t="shared" si="886"/>
        <v>1</v>
      </c>
      <c r="AQ1111">
        <f t="shared" si="887"/>
        <v>5.9115642923743046</v>
      </c>
      <c r="AT1111">
        <v>1104</v>
      </c>
      <c r="AU1111">
        <v>21.196452757471405</v>
      </c>
      <c r="AV1111">
        <v>19.116314907581881</v>
      </c>
      <c r="AX1111">
        <f t="shared" si="888"/>
        <v>1</v>
      </c>
      <c r="AY1111">
        <f t="shared" si="889"/>
        <v>0</v>
      </c>
      <c r="AZ1111">
        <f t="shared" si="890"/>
        <v>2.0801378498895247</v>
      </c>
      <c r="BC1111">
        <v>1104</v>
      </c>
      <c r="BD1111" t="e">
        <v>#N/A</v>
      </c>
      <c r="BE1111" t="e">
        <v>#N/A</v>
      </c>
      <c r="BG1111" t="e">
        <f t="shared" si="891"/>
        <v>#N/A</v>
      </c>
      <c r="BH1111" t="e">
        <f t="shared" si="892"/>
        <v>#N/A</v>
      </c>
      <c r="BI1111" t="e">
        <f t="shared" si="893"/>
        <v>#N/A</v>
      </c>
      <c r="BL1111">
        <v>1104</v>
      </c>
      <c r="BM1111">
        <v>24.163140263672211</v>
      </c>
      <c r="BN1111">
        <v>13.252984276228192</v>
      </c>
      <c r="BP1111">
        <f t="shared" si="894"/>
        <v>1</v>
      </c>
      <c r="BQ1111">
        <f t="shared" si="895"/>
        <v>0</v>
      </c>
      <c r="BR1111">
        <f t="shared" si="896"/>
        <v>10.910155987444019</v>
      </c>
      <c r="BU1111">
        <v>1104</v>
      </c>
      <c r="BV1111">
        <v>19.696563160308596</v>
      </c>
      <c r="BW1111">
        <v>17.541782037178621</v>
      </c>
      <c r="BY1111">
        <f t="shared" si="897"/>
        <v>1</v>
      </c>
      <c r="BZ1111">
        <f t="shared" si="898"/>
        <v>0</v>
      </c>
      <c r="CA1111">
        <f t="shared" si="899"/>
        <v>2.1547811231299754</v>
      </c>
      <c r="CD1111">
        <v>1104</v>
      </c>
      <c r="CE1111">
        <v>13.539073046384814</v>
      </c>
      <c r="CF1111">
        <v>19.690309564808935</v>
      </c>
      <c r="CH1111">
        <f t="shared" si="900"/>
        <v>0</v>
      </c>
      <c r="CI1111">
        <f t="shared" si="901"/>
        <v>1</v>
      </c>
      <c r="CJ1111">
        <f t="shared" si="902"/>
        <v>6.1512365184241204</v>
      </c>
      <c r="CM1111">
        <v>1104</v>
      </c>
      <c r="CN1111">
        <v>21.038683752146369</v>
      </c>
      <c r="CO1111">
        <v>0.41591807436225636</v>
      </c>
      <c r="CQ1111">
        <f t="shared" si="903"/>
        <v>1</v>
      </c>
      <c r="CR1111">
        <f t="shared" si="904"/>
        <v>0</v>
      </c>
      <c r="CS1111">
        <f t="shared" si="905"/>
        <v>20.622765677784113</v>
      </c>
      <c r="CV1111">
        <v>1104</v>
      </c>
      <c r="CW1111">
        <v>27.21349575201257</v>
      </c>
      <c r="CX1111">
        <v>19.266506240430299</v>
      </c>
      <c r="CZ1111">
        <f t="shared" si="906"/>
        <v>1</v>
      </c>
      <c r="DA1111">
        <f t="shared" si="907"/>
        <v>0</v>
      </c>
      <c r="DB1111">
        <f t="shared" si="908"/>
        <v>7.9469895115822702</v>
      </c>
      <c r="DE1111">
        <v>1104</v>
      </c>
      <c r="DF1111">
        <v>19.143345242026626</v>
      </c>
      <c r="DG1111">
        <v>18.501444740744219</v>
      </c>
      <c r="DI1111">
        <f t="shared" si="909"/>
        <v>1</v>
      </c>
      <c r="DJ1111">
        <f t="shared" si="910"/>
        <v>0</v>
      </c>
      <c r="DK1111">
        <f t="shared" si="911"/>
        <v>0.64190050128240728</v>
      </c>
      <c r="DN1111">
        <v>1104</v>
      </c>
      <c r="DO1111">
        <v>22.406391811338835</v>
      </c>
      <c r="DP1111">
        <v>15.705667194264834</v>
      </c>
      <c r="DR1111">
        <f t="shared" si="912"/>
        <v>1</v>
      </c>
      <c r="DS1111">
        <f t="shared" si="913"/>
        <v>0</v>
      </c>
      <c r="DT1111">
        <f t="shared" si="914"/>
        <v>6.7007246170740018</v>
      </c>
      <c r="DW1111">
        <v>1104</v>
      </c>
      <c r="DX1111">
        <v>7.2723813605639194</v>
      </c>
      <c r="DY1111">
        <v>16.018361812762038</v>
      </c>
      <c r="EA1111">
        <f t="shared" si="915"/>
        <v>0</v>
      </c>
      <c r="EB1111">
        <f t="shared" si="916"/>
        <v>1</v>
      </c>
      <c r="EC1111">
        <f t="shared" si="917"/>
        <v>8.7459804521981184</v>
      </c>
      <c r="EF1111">
        <v>1104</v>
      </c>
      <c r="EG1111">
        <v>19.72217544610567</v>
      </c>
      <c r="EH1111">
        <v>14.267700966486583</v>
      </c>
      <c r="EJ1111">
        <f t="shared" si="918"/>
        <v>1</v>
      </c>
      <c r="EK1111">
        <f t="shared" si="919"/>
        <v>0</v>
      </c>
      <c r="EL1111">
        <f t="shared" si="920"/>
        <v>5.4544744796190869</v>
      </c>
      <c r="EO1111">
        <v>1104</v>
      </c>
      <c r="EP1111">
        <v>18.790087167072336</v>
      </c>
      <c r="EQ1111">
        <v>5.1196318438073014</v>
      </c>
      <c r="ES1111">
        <f t="shared" si="921"/>
        <v>1</v>
      </c>
      <c r="ET1111">
        <f t="shared" si="922"/>
        <v>0</v>
      </c>
      <c r="EU1111">
        <f t="shared" si="923"/>
        <v>13.670455323265035</v>
      </c>
    </row>
    <row r="1112" spans="1:151" x14ac:dyDescent="0.25">
      <c r="A1112">
        <v>1105</v>
      </c>
      <c r="B1112">
        <v>11.342997969930432</v>
      </c>
      <c r="C1112">
        <v>39.956198053017289</v>
      </c>
      <c r="E1112">
        <f t="shared" si="873"/>
        <v>0</v>
      </c>
      <c r="F1112">
        <f t="shared" si="875"/>
        <v>1</v>
      </c>
      <c r="G1112">
        <f t="shared" si="874"/>
        <v>28.613200083086859</v>
      </c>
      <c r="J1112">
        <v>1105</v>
      </c>
      <c r="K1112">
        <v>18.713444035893261</v>
      </c>
      <c r="L1112">
        <v>24.667562522766673</v>
      </c>
      <c r="N1112">
        <f t="shared" si="876"/>
        <v>0</v>
      </c>
      <c r="O1112">
        <f t="shared" si="877"/>
        <v>1</v>
      </c>
      <c r="P1112">
        <f t="shared" si="878"/>
        <v>5.9541184868734121</v>
      </c>
      <c r="S1112">
        <v>1105</v>
      </c>
      <c r="T1112">
        <v>16.183523948259015</v>
      </c>
      <c r="U1112">
        <v>10.193180554883639</v>
      </c>
      <c r="W1112">
        <f t="shared" si="879"/>
        <v>1</v>
      </c>
      <c r="X1112">
        <f t="shared" si="880"/>
        <v>0</v>
      </c>
      <c r="Y1112">
        <f t="shared" si="881"/>
        <v>5.990343393375376</v>
      </c>
      <c r="AB1112">
        <v>1105</v>
      </c>
      <c r="AC1112">
        <v>18.703244441483065</v>
      </c>
      <c r="AD1112">
        <v>17.973948152065727</v>
      </c>
      <c r="AF1112">
        <f t="shared" si="882"/>
        <v>1</v>
      </c>
      <c r="AG1112">
        <f t="shared" si="883"/>
        <v>0</v>
      </c>
      <c r="AH1112">
        <f t="shared" si="884"/>
        <v>0.72929628941733782</v>
      </c>
      <c r="AK1112">
        <v>1105</v>
      </c>
      <c r="AL1112">
        <v>22.042867772324584</v>
      </c>
      <c r="AM1112">
        <v>17.74601303183368</v>
      </c>
      <c r="AO1112">
        <f t="shared" si="885"/>
        <v>1</v>
      </c>
      <c r="AP1112">
        <f t="shared" si="886"/>
        <v>0</v>
      </c>
      <c r="AQ1112">
        <f t="shared" si="887"/>
        <v>4.2968547404909039</v>
      </c>
      <c r="AT1112">
        <v>1105</v>
      </c>
      <c r="AU1112">
        <v>18.064064668264432</v>
      </c>
      <c r="AV1112">
        <v>24.539238436415047</v>
      </c>
      <c r="AX1112">
        <f t="shared" si="888"/>
        <v>0</v>
      </c>
      <c r="AY1112">
        <f t="shared" si="889"/>
        <v>1</v>
      </c>
      <c r="AZ1112">
        <f t="shared" si="890"/>
        <v>6.475173768150615</v>
      </c>
      <c r="BC1112">
        <v>1105</v>
      </c>
      <c r="BD1112" t="e">
        <v>#N/A</v>
      </c>
      <c r="BE1112" t="e">
        <v>#N/A</v>
      </c>
      <c r="BG1112" t="e">
        <f t="shared" si="891"/>
        <v>#N/A</v>
      </c>
      <c r="BH1112" t="e">
        <f t="shared" si="892"/>
        <v>#N/A</v>
      </c>
      <c r="BI1112" t="e">
        <f t="shared" si="893"/>
        <v>#N/A</v>
      </c>
      <c r="BL1112">
        <v>1105</v>
      </c>
      <c r="BM1112">
        <v>28.381130010314912</v>
      </c>
      <c r="BN1112">
        <v>7.0377422062630188</v>
      </c>
      <c r="BP1112">
        <f t="shared" si="894"/>
        <v>1</v>
      </c>
      <c r="BQ1112">
        <f t="shared" si="895"/>
        <v>0</v>
      </c>
      <c r="BR1112">
        <f t="shared" si="896"/>
        <v>21.343387804051893</v>
      </c>
      <c r="BU1112">
        <v>1105</v>
      </c>
      <c r="BV1112">
        <v>19.537412329238848</v>
      </c>
      <c r="BW1112">
        <v>18.426600409442074</v>
      </c>
      <c r="BY1112">
        <f t="shared" si="897"/>
        <v>1</v>
      </c>
      <c r="BZ1112">
        <f t="shared" si="898"/>
        <v>0</v>
      </c>
      <c r="CA1112">
        <f t="shared" si="899"/>
        <v>1.1108119197967739</v>
      </c>
      <c r="CD1112">
        <v>1105</v>
      </c>
      <c r="CE1112">
        <v>24.148668293525002</v>
      </c>
      <c r="CF1112">
        <v>40.145196696632553</v>
      </c>
      <c r="CH1112">
        <f t="shared" si="900"/>
        <v>0</v>
      </c>
      <c r="CI1112">
        <f t="shared" si="901"/>
        <v>1</v>
      </c>
      <c r="CJ1112">
        <f t="shared" si="902"/>
        <v>15.996528403107551</v>
      </c>
      <c r="CM1112">
        <v>1105</v>
      </c>
      <c r="CN1112">
        <v>17.728864075208417</v>
      </c>
      <c r="CO1112">
        <v>16.787990791446042</v>
      </c>
      <c r="CQ1112">
        <f t="shared" si="903"/>
        <v>1</v>
      </c>
      <c r="CR1112">
        <f t="shared" si="904"/>
        <v>0</v>
      </c>
      <c r="CS1112">
        <f t="shared" si="905"/>
        <v>0.94087328376237522</v>
      </c>
      <c r="CV1112">
        <v>1105</v>
      </c>
      <c r="CW1112">
        <v>26.180079027341215</v>
      </c>
      <c r="CX1112">
        <v>23.847884526283835</v>
      </c>
      <c r="CZ1112">
        <f t="shared" si="906"/>
        <v>1</v>
      </c>
      <c r="DA1112">
        <f t="shared" si="907"/>
        <v>0</v>
      </c>
      <c r="DB1112">
        <f t="shared" si="908"/>
        <v>2.3321945010573799</v>
      </c>
      <c r="DE1112">
        <v>1105</v>
      </c>
      <c r="DF1112">
        <v>21.493208906421916</v>
      </c>
      <c r="DG1112">
        <v>18.589838920322375</v>
      </c>
      <c r="DI1112">
        <f t="shared" si="909"/>
        <v>1</v>
      </c>
      <c r="DJ1112">
        <f t="shared" si="910"/>
        <v>0</v>
      </c>
      <c r="DK1112">
        <f t="shared" si="911"/>
        <v>2.9033699860995412</v>
      </c>
      <c r="DN1112">
        <v>1105</v>
      </c>
      <c r="DO1112">
        <v>22.677500406353055</v>
      </c>
      <c r="DP1112">
        <v>23.54843726727227</v>
      </c>
      <c r="DR1112">
        <f t="shared" si="912"/>
        <v>0</v>
      </c>
      <c r="DS1112">
        <f t="shared" si="913"/>
        <v>1</v>
      </c>
      <c r="DT1112">
        <f t="shared" si="914"/>
        <v>0.87093686091921541</v>
      </c>
      <c r="DW1112">
        <v>1105</v>
      </c>
      <c r="DX1112">
        <v>8.3415592622045835</v>
      </c>
      <c r="DY1112">
        <v>15.597375314767024</v>
      </c>
      <c r="EA1112">
        <f t="shared" si="915"/>
        <v>0</v>
      </c>
      <c r="EB1112">
        <f t="shared" si="916"/>
        <v>1</v>
      </c>
      <c r="EC1112">
        <f t="shared" si="917"/>
        <v>7.2558160525624409</v>
      </c>
      <c r="EF1112">
        <v>1105</v>
      </c>
      <c r="EG1112">
        <v>19.207957666586694</v>
      </c>
      <c r="EH1112">
        <v>15.226049665851678</v>
      </c>
      <c r="EJ1112">
        <f t="shared" si="918"/>
        <v>1</v>
      </c>
      <c r="EK1112">
        <f t="shared" si="919"/>
        <v>0</v>
      </c>
      <c r="EL1112">
        <f t="shared" si="920"/>
        <v>3.9819080007350163</v>
      </c>
      <c r="EO1112">
        <v>1105</v>
      </c>
      <c r="EP1112">
        <v>21.152748129723047</v>
      </c>
      <c r="EQ1112">
        <v>50.167365554798849</v>
      </c>
      <c r="ES1112">
        <f t="shared" si="921"/>
        <v>0</v>
      </c>
      <c r="ET1112">
        <f t="shared" si="922"/>
        <v>1</v>
      </c>
      <c r="EU1112">
        <f t="shared" si="923"/>
        <v>29.014617425075802</v>
      </c>
    </row>
    <row r="1113" spans="1:151" x14ac:dyDescent="0.25">
      <c r="A1113">
        <v>1106</v>
      </c>
      <c r="B1113">
        <v>5.8772464418910904</v>
      </c>
      <c r="C1113">
        <v>26.282218561958384</v>
      </c>
      <c r="E1113">
        <f t="shared" si="873"/>
        <v>0</v>
      </c>
      <c r="F1113">
        <f t="shared" si="875"/>
        <v>1</v>
      </c>
      <c r="G1113">
        <f t="shared" si="874"/>
        <v>20.404972120067292</v>
      </c>
      <c r="J1113">
        <v>1106</v>
      </c>
      <c r="K1113">
        <v>9.4416034836768379</v>
      </c>
      <c r="L1113">
        <v>30.600260324399898</v>
      </c>
      <c r="N1113">
        <f t="shared" si="876"/>
        <v>0</v>
      </c>
      <c r="O1113">
        <f t="shared" si="877"/>
        <v>1</v>
      </c>
      <c r="P1113">
        <f t="shared" si="878"/>
        <v>21.158656840723062</v>
      </c>
      <c r="S1113">
        <v>1106</v>
      </c>
      <c r="T1113">
        <v>22.092659729634981</v>
      </c>
      <c r="U1113">
        <v>20.955189704711991</v>
      </c>
      <c r="W1113">
        <f t="shared" si="879"/>
        <v>1</v>
      </c>
      <c r="X1113">
        <f t="shared" si="880"/>
        <v>0</v>
      </c>
      <c r="Y1113">
        <f t="shared" si="881"/>
        <v>1.1374700249229903</v>
      </c>
      <c r="AB1113">
        <v>1106</v>
      </c>
      <c r="AC1113">
        <v>13.11935757930279</v>
      </c>
      <c r="AD1113">
        <v>16.468727624247236</v>
      </c>
      <c r="AF1113">
        <f t="shared" si="882"/>
        <v>0</v>
      </c>
      <c r="AG1113">
        <f t="shared" si="883"/>
        <v>1</v>
      </c>
      <c r="AH1113">
        <f t="shared" si="884"/>
        <v>3.3493700449444468</v>
      </c>
      <c r="AK1113">
        <v>1106</v>
      </c>
      <c r="AL1113">
        <v>15.603632552695752</v>
      </c>
      <c r="AM1113">
        <v>30.707280638187246</v>
      </c>
      <c r="AO1113">
        <f t="shared" si="885"/>
        <v>0</v>
      </c>
      <c r="AP1113">
        <f t="shared" si="886"/>
        <v>1</v>
      </c>
      <c r="AQ1113">
        <f t="shared" si="887"/>
        <v>15.103648085491495</v>
      </c>
      <c r="AT1113">
        <v>1106</v>
      </c>
      <c r="AU1113">
        <v>17.259890178875178</v>
      </c>
      <c r="AV1113">
        <v>13.817286183469282</v>
      </c>
      <c r="AX1113">
        <f t="shared" si="888"/>
        <v>1</v>
      </c>
      <c r="AY1113">
        <f t="shared" si="889"/>
        <v>0</v>
      </c>
      <c r="AZ1113">
        <f t="shared" si="890"/>
        <v>3.4426039954058965</v>
      </c>
      <c r="BC1113">
        <v>1106</v>
      </c>
      <c r="BD1113" t="e">
        <v>#N/A</v>
      </c>
      <c r="BE1113" t="e">
        <v>#N/A</v>
      </c>
      <c r="BG1113" t="e">
        <f t="shared" si="891"/>
        <v>#N/A</v>
      </c>
      <c r="BH1113" t="e">
        <f t="shared" si="892"/>
        <v>#N/A</v>
      </c>
      <c r="BI1113" t="e">
        <f t="shared" si="893"/>
        <v>#N/A</v>
      </c>
      <c r="BL1113">
        <v>1106</v>
      </c>
      <c r="BM1113">
        <v>28.268339713966125</v>
      </c>
      <c r="BN1113">
        <v>11.836274177642432</v>
      </c>
      <c r="BP1113">
        <f t="shared" si="894"/>
        <v>1</v>
      </c>
      <c r="BQ1113">
        <f t="shared" si="895"/>
        <v>0</v>
      </c>
      <c r="BR1113">
        <f t="shared" si="896"/>
        <v>16.432065536323691</v>
      </c>
      <c r="BU1113">
        <v>1106</v>
      </c>
      <c r="BV1113">
        <v>18.838582054103114</v>
      </c>
      <c r="BW1113">
        <v>24.768056919947551</v>
      </c>
      <c r="BY1113">
        <f t="shared" si="897"/>
        <v>0</v>
      </c>
      <c r="BZ1113">
        <f t="shared" si="898"/>
        <v>1</v>
      </c>
      <c r="CA1113">
        <f t="shared" si="899"/>
        <v>5.9294748658444369</v>
      </c>
      <c r="CD1113">
        <v>1106</v>
      </c>
      <c r="CE1113">
        <v>22.983467374419387</v>
      </c>
      <c r="CF1113">
        <v>15.016204977931839</v>
      </c>
      <c r="CH1113">
        <f t="shared" si="900"/>
        <v>1</v>
      </c>
      <c r="CI1113">
        <f t="shared" si="901"/>
        <v>0</v>
      </c>
      <c r="CJ1113">
        <f t="shared" si="902"/>
        <v>7.9672623964875484</v>
      </c>
      <c r="CM1113">
        <v>1106</v>
      </c>
      <c r="CN1113">
        <v>22.174276081372533</v>
      </c>
      <c r="CO1113">
        <v>32.029597780323918</v>
      </c>
      <c r="CQ1113">
        <f t="shared" si="903"/>
        <v>0</v>
      </c>
      <c r="CR1113">
        <f t="shared" si="904"/>
        <v>1</v>
      </c>
      <c r="CS1113">
        <f t="shared" si="905"/>
        <v>9.8553216989513857</v>
      </c>
      <c r="CV1113">
        <v>1106</v>
      </c>
      <c r="CW1113">
        <v>26.464179834069007</v>
      </c>
      <c r="CX1113">
        <v>18.172559053405202</v>
      </c>
      <c r="CZ1113">
        <f t="shared" si="906"/>
        <v>1</v>
      </c>
      <c r="DA1113">
        <f t="shared" si="907"/>
        <v>0</v>
      </c>
      <c r="DB1113">
        <f t="shared" si="908"/>
        <v>8.2916207806638056</v>
      </c>
      <c r="DE1113">
        <v>1106</v>
      </c>
      <c r="DF1113">
        <v>28.537003695216121</v>
      </c>
      <c r="DG1113">
        <v>21.447321395770647</v>
      </c>
      <c r="DI1113">
        <f t="shared" si="909"/>
        <v>1</v>
      </c>
      <c r="DJ1113">
        <f t="shared" si="910"/>
        <v>0</v>
      </c>
      <c r="DK1113">
        <f t="shared" si="911"/>
        <v>7.0896822994454745</v>
      </c>
      <c r="DN1113">
        <v>1106</v>
      </c>
      <c r="DO1113">
        <v>25.471951863975107</v>
      </c>
      <c r="DP1113">
        <v>15.464141723336757</v>
      </c>
      <c r="DR1113">
        <f t="shared" si="912"/>
        <v>1</v>
      </c>
      <c r="DS1113">
        <f t="shared" si="913"/>
        <v>0</v>
      </c>
      <c r="DT1113">
        <f t="shared" si="914"/>
        <v>10.00781014063835</v>
      </c>
      <c r="DW1113">
        <v>1106</v>
      </c>
      <c r="DX1113">
        <v>21.929337077832777</v>
      </c>
      <c r="DY1113">
        <v>24.619324056087258</v>
      </c>
      <c r="EA1113">
        <f t="shared" si="915"/>
        <v>0</v>
      </c>
      <c r="EB1113">
        <f t="shared" si="916"/>
        <v>1</v>
      </c>
      <c r="EC1113">
        <f t="shared" si="917"/>
        <v>2.6899869782544812</v>
      </c>
      <c r="EF1113">
        <v>1106</v>
      </c>
      <c r="EG1113">
        <v>16.195417672102415</v>
      </c>
      <c r="EH1113">
        <v>16.461812114877219</v>
      </c>
      <c r="EJ1113">
        <f t="shared" si="918"/>
        <v>0</v>
      </c>
      <c r="EK1113">
        <f t="shared" si="919"/>
        <v>1</v>
      </c>
      <c r="EL1113">
        <f t="shared" si="920"/>
        <v>0.26639444277480351</v>
      </c>
      <c r="EO1113">
        <v>1106</v>
      </c>
      <c r="EP1113">
        <v>20.379774533666044</v>
      </c>
      <c r="EQ1113">
        <v>23.203076822776623</v>
      </c>
      <c r="ES1113">
        <f t="shared" si="921"/>
        <v>0</v>
      </c>
      <c r="ET1113">
        <f t="shared" si="922"/>
        <v>1</v>
      </c>
      <c r="EU1113">
        <f t="shared" si="923"/>
        <v>2.823302289110579</v>
      </c>
    </row>
    <row r="1114" spans="1:151" x14ac:dyDescent="0.25">
      <c r="A1114">
        <v>1107</v>
      </c>
      <c r="B1114">
        <v>5.7019349333419047</v>
      </c>
      <c r="C1114">
        <v>29.850988771692933</v>
      </c>
      <c r="E1114">
        <f t="shared" si="873"/>
        <v>0</v>
      </c>
      <c r="F1114">
        <f t="shared" si="875"/>
        <v>1</v>
      </c>
      <c r="G1114">
        <f t="shared" si="874"/>
        <v>24.14905383835103</v>
      </c>
      <c r="J1114">
        <v>1107</v>
      </c>
      <c r="K1114">
        <v>26.573177130216802</v>
      </c>
      <c r="L1114">
        <v>28.723301814999104</v>
      </c>
      <c r="N1114">
        <f t="shared" si="876"/>
        <v>0</v>
      </c>
      <c r="O1114">
        <f t="shared" si="877"/>
        <v>1</v>
      </c>
      <c r="P1114">
        <f t="shared" si="878"/>
        <v>2.1501246847823019</v>
      </c>
      <c r="S1114">
        <v>1107</v>
      </c>
      <c r="T1114">
        <v>20.012914781303401</v>
      </c>
      <c r="U1114">
        <v>34.45708278465883</v>
      </c>
      <c r="W1114">
        <f t="shared" si="879"/>
        <v>0</v>
      </c>
      <c r="X1114">
        <f t="shared" si="880"/>
        <v>1</v>
      </c>
      <c r="Y1114">
        <f t="shared" si="881"/>
        <v>14.444168003355429</v>
      </c>
      <c r="AB1114">
        <v>1107</v>
      </c>
      <c r="AC1114">
        <v>26.708391202689647</v>
      </c>
      <c r="AD1114">
        <v>17.980063752790706</v>
      </c>
      <c r="AF1114">
        <f t="shared" si="882"/>
        <v>1</v>
      </c>
      <c r="AG1114">
        <f t="shared" si="883"/>
        <v>0</v>
      </c>
      <c r="AH1114">
        <f t="shared" si="884"/>
        <v>8.7283274498989414</v>
      </c>
      <c r="AK1114">
        <v>1107</v>
      </c>
      <c r="AL1114">
        <v>18.191710305201099</v>
      </c>
      <c r="AM1114">
        <v>40.741407945043981</v>
      </c>
      <c r="AO1114">
        <f t="shared" si="885"/>
        <v>0</v>
      </c>
      <c r="AP1114">
        <f t="shared" si="886"/>
        <v>1</v>
      </c>
      <c r="AQ1114">
        <f t="shared" si="887"/>
        <v>22.549697639842883</v>
      </c>
      <c r="AT1114">
        <v>1107</v>
      </c>
      <c r="AU1114">
        <v>17.171384637758152</v>
      </c>
      <c r="AV1114">
        <v>16.724100647657345</v>
      </c>
      <c r="AX1114">
        <f t="shared" si="888"/>
        <v>1</v>
      </c>
      <c r="AY1114">
        <f t="shared" si="889"/>
        <v>0</v>
      </c>
      <c r="AZ1114">
        <f t="shared" si="890"/>
        <v>0.44728399010080722</v>
      </c>
      <c r="BC1114">
        <v>1107</v>
      </c>
      <c r="BD1114" t="e">
        <v>#N/A</v>
      </c>
      <c r="BE1114" t="e">
        <v>#N/A</v>
      </c>
      <c r="BG1114" t="e">
        <f t="shared" si="891"/>
        <v>#N/A</v>
      </c>
      <c r="BH1114" t="e">
        <f t="shared" si="892"/>
        <v>#N/A</v>
      </c>
      <c r="BI1114" t="e">
        <f t="shared" si="893"/>
        <v>#N/A</v>
      </c>
      <c r="BL1114">
        <v>1107</v>
      </c>
      <c r="BM1114">
        <v>29.325082547257988</v>
      </c>
      <c r="BN1114">
        <v>11.5214567303587</v>
      </c>
      <c r="BP1114">
        <f t="shared" si="894"/>
        <v>1</v>
      </c>
      <c r="BQ1114">
        <f t="shared" si="895"/>
        <v>0</v>
      </c>
      <c r="BR1114">
        <f t="shared" si="896"/>
        <v>17.803625816899288</v>
      </c>
      <c r="BU1114">
        <v>1107</v>
      </c>
      <c r="BV1114">
        <v>28.112696183769192</v>
      </c>
      <c r="BW1114">
        <v>15.693492449341592</v>
      </c>
      <c r="BY1114">
        <f t="shared" si="897"/>
        <v>1</v>
      </c>
      <c r="BZ1114">
        <f t="shared" si="898"/>
        <v>0</v>
      </c>
      <c r="CA1114">
        <f t="shared" si="899"/>
        <v>12.419203734427599</v>
      </c>
      <c r="CD1114">
        <v>1107</v>
      </c>
      <c r="CE1114">
        <v>7.7793042954524143</v>
      </c>
      <c r="CF1114">
        <v>10.051935300061182</v>
      </c>
      <c r="CH1114">
        <f t="shared" si="900"/>
        <v>0</v>
      </c>
      <c r="CI1114">
        <f t="shared" si="901"/>
        <v>1</v>
      </c>
      <c r="CJ1114">
        <f t="shared" si="902"/>
        <v>2.2726310046087672</v>
      </c>
      <c r="CM1114">
        <v>1107</v>
      </c>
      <c r="CN1114">
        <v>22.959846096469565</v>
      </c>
      <c r="CO1114">
        <v>20.362824928075668</v>
      </c>
      <c r="CQ1114">
        <f t="shared" si="903"/>
        <v>1</v>
      </c>
      <c r="CR1114">
        <f t="shared" si="904"/>
        <v>0</v>
      </c>
      <c r="CS1114">
        <f t="shared" si="905"/>
        <v>2.5970211683938977</v>
      </c>
      <c r="CV1114">
        <v>1107</v>
      </c>
      <c r="CW1114">
        <v>24.852701733299099</v>
      </c>
      <c r="CX1114">
        <v>24.706236992517024</v>
      </c>
      <c r="CZ1114">
        <f t="shared" si="906"/>
        <v>1</v>
      </c>
      <c r="DA1114">
        <f t="shared" si="907"/>
        <v>0</v>
      </c>
      <c r="DB1114">
        <f t="shared" si="908"/>
        <v>0.14646474078207561</v>
      </c>
      <c r="DE1114">
        <v>1107</v>
      </c>
      <c r="DF1114">
        <v>21.509212309303759</v>
      </c>
      <c r="DG1114">
        <v>27.278857554346782</v>
      </c>
      <c r="DI1114">
        <f t="shared" si="909"/>
        <v>0</v>
      </c>
      <c r="DJ1114">
        <f t="shared" si="910"/>
        <v>1</v>
      </c>
      <c r="DK1114">
        <f t="shared" si="911"/>
        <v>5.7696452450430229</v>
      </c>
      <c r="DN1114">
        <v>1107</v>
      </c>
      <c r="DO1114">
        <v>23.961916480528163</v>
      </c>
      <c r="DP1114">
        <v>16.64070562798436</v>
      </c>
      <c r="DR1114">
        <f t="shared" si="912"/>
        <v>1</v>
      </c>
      <c r="DS1114">
        <f t="shared" si="913"/>
        <v>0</v>
      </c>
      <c r="DT1114">
        <f t="shared" si="914"/>
        <v>7.3212108525438033</v>
      </c>
      <c r="DW1114">
        <v>1107</v>
      </c>
      <c r="DX1114">
        <v>20.314451704367492</v>
      </c>
      <c r="DY1114">
        <v>11.248614651965465</v>
      </c>
      <c r="EA1114">
        <f t="shared" si="915"/>
        <v>1</v>
      </c>
      <c r="EB1114">
        <f t="shared" si="916"/>
        <v>0</v>
      </c>
      <c r="EC1114">
        <f t="shared" si="917"/>
        <v>9.0658370524020278</v>
      </c>
      <c r="EF1114">
        <v>1107</v>
      </c>
      <c r="EG1114">
        <v>21.518449370668296</v>
      </c>
      <c r="EH1114">
        <v>12.098168585479442</v>
      </c>
      <c r="EJ1114">
        <f t="shared" si="918"/>
        <v>1</v>
      </c>
      <c r="EK1114">
        <f t="shared" si="919"/>
        <v>0</v>
      </c>
      <c r="EL1114">
        <f t="shared" si="920"/>
        <v>9.4202807851888544</v>
      </c>
      <c r="EO1114">
        <v>1107</v>
      </c>
      <c r="EP1114">
        <v>17.617175922759039</v>
      </c>
      <c r="EQ1114">
        <v>18.017473223633665</v>
      </c>
      <c r="ES1114">
        <f t="shared" si="921"/>
        <v>0</v>
      </c>
      <c r="ET1114">
        <f t="shared" si="922"/>
        <v>1</v>
      </c>
      <c r="EU1114">
        <f t="shared" si="923"/>
        <v>0.40029730087462667</v>
      </c>
    </row>
    <row r="1115" spans="1:151" x14ac:dyDescent="0.25">
      <c r="A1115">
        <v>1108</v>
      </c>
      <c r="B1115">
        <v>9.9753955683110043</v>
      </c>
      <c r="C1115">
        <v>37.979130109464847</v>
      </c>
      <c r="E1115">
        <f t="shared" si="873"/>
        <v>0</v>
      </c>
      <c r="F1115">
        <f t="shared" si="875"/>
        <v>1</v>
      </c>
      <c r="G1115">
        <f t="shared" si="874"/>
        <v>28.003734541153843</v>
      </c>
      <c r="J1115">
        <v>1108</v>
      </c>
      <c r="K1115">
        <v>23.932764087123203</v>
      </c>
      <c r="L1115">
        <v>29.397572602201524</v>
      </c>
      <c r="N1115">
        <f t="shared" si="876"/>
        <v>0</v>
      </c>
      <c r="O1115">
        <f t="shared" si="877"/>
        <v>1</v>
      </c>
      <c r="P1115">
        <f t="shared" si="878"/>
        <v>5.464808515078321</v>
      </c>
      <c r="S1115">
        <v>1108</v>
      </c>
      <c r="T1115">
        <v>14.507862140415313</v>
      </c>
      <c r="U1115">
        <v>17.20624707608512</v>
      </c>
      <c r="W1115">
        <f t="shared" si="879"/>
        <v>0</v>
      </c>
      <c r="X1115">
        <f t="shared" si="880"/>
        <v>1</v>
      </c>
      <c r="Y1115">
        <f t="shared" si="881"/>
        <v>2.6983849356698073</v>
      </c>
      <c r="AB1115">
        <v>1108</v>
      </c>
      <c r="AC1115">
        <v>19.879263015982303</v>
      </c>
      <c r="AD1115">
        <v>19.86036324945325</v>
      </c>
      <c r="AF1115">
        <f t="shared" si="882"/>
        <v>1</v>
      </c>
      <c r="AG1115">
        <f t="shared" si="883"/>
        <v>0</v>
      </c>
      <c r="AH1115">
        <f t="shared" si="884"/>
        <v>1.8899766529052897E-2</v>
      </c>
      <c r="AK1115">
        <v>1108</v>
      </c>
      <c r="AL1115">
        <v>23.737529091741738</v>
      </c>
      <c r="AM1115">
        <v>33.299277992467097</v>
      </c>
      <c r="AO1115">
        <f t="shared" si="885"/>
        <v>0</v>
      </c>
      <c r="AP1115">
        <f t="shared" si="886"/>
        <v>1</v>
      </c>
      <c r="AQ1115">
        <f t="shared" si="887"/>
        <v>9.5617489007253589</v>
      </c>
      <c r="AT1115">
        <v>1108</v>
      </c>
      <c r="AU1115">
        <v>17.385596625907052</v>
      </c>
      <c r="AV1115">
        <v>21.165585854198657</v>
      </c>
      <c r="AX1115">
        <f t="shared" si="888"/>
        <v>0</v>
      </c>
      <c r="AY1115">
        <f t="shared" si="889"/>
        <v>1</v>
      </c>
      <c r="AZ1115">
        <f t="shared" si="890"/>
        <v>3.7799892282916048</v>
      </c>
      <c r="BC1115">
        <v>1108</v>
      </c>
      <c r="BD1115" t="e">
        <v>#N/A</v>
      </c>
      <c r="BE1115" t="e">
        <v>#N/A</v>
      </c>
      <c r="BG1115" t="e">
        <f t="shared" si="891"/>
        <v>#N/A</v>
      </c>
      <c r="BH1115" t="e">
        <f t="shared" si="892"/>
        <v>#N/A</v>
      </c>
      <c r="BI1115" t="e">
        <f t="shared" si="893"/>
        <v>#N/A</v>
      </c>
      <c r="BL1115">
        <v>1108</v>
      </c>
      <c r="BM1115">
        <v>36.28505132752197</v>
      </c>
      <c r="BN1115">
        <v>8.5400744447403198</v>
      </c>
      <c r="BP1115">
        <f t="shared" si="894"/>
        <v>1</v>
      </c>
      <c r="BQ1115">
        <f t="shared" si="895"/>
        <v>0</v>
      </c>
      <c r="BR1115">
        <f t="shared" si="896"/>
        <v>27.74497688278165</v>
      </c>
      <c r="BU1115">
        <v>1108</v>
      </c>
      <c r="BV1115">
        <v>24.691652251983058</v>
      </c>
      <c r="BW1115">
        <v>17.232405958625492</v>
      </c>
      <c r="BY1115">
        <f t="shared" si="897"/>
        <v>1</v>
      </c>
      <c r="BZ1115">
        <f t="shared" si="898"/>
        <v>0</v>
      </c>
      <c r="CA1115">
        <f t="shared" si="899"/>
        <v>7.4592462933575661</v>
      </c>
      <c r="CD1115">
        <v>1108</v>
      </c>
      <c r="CE1115">
        <v>21.906990364973034</v>
      </c>
      <c r="CF1115">
        <v>19.450287988056601</v>
      </c>
      <c r="CH1115">
        <f t="shared" si="900"/>
        <v>1</v>
      </c>
      <c r="CI1115">
        <f t="shared" si="901"/>
        <v>0</v>
      </c>
      <c r="CJ1115">
        <f t="shared" si="902"/>
        <v>2.4567023769164322</v>
      </c>
      <c r="CM1115">
        <v>1108</v>
      </c>
      <c r="CN1115">
        <v>22.535194877481267</v>
      </c>
      <c r="CO1115">
        <v>16.517335689716973</v>
      </c>
      <c r="CQ1115">
        <f t="shared" si="903"/>
        <v>1</v>
      </c>
      <c r="CR1115">
        <f t="shared" si="904"/>
        <v>0</v>
      </c>
      <c r="CS1115">
        <f t="shared" si="905"/>
        <v>6.0178591877642944</v>
      </c>
      <c r="CV1115">
        <v>1108</v>
      </c>
      <c r="CW1115">
        <v>26.954325380637659</v>
      </c>
      <c r="CX1115">
        <v>17.290879771383675</v>
      </c>
      <c r="CZ1115">
        <f t="shared" si="906"/>
        <v>1</v>
      </c>
      <c r="DA1115">
        <f t="shared" si="907"/>
        <v>0</v>
      </c>
      <c r="DB1115">
        <f t="shared" si="908"/>
        <v>9.6634456092539835</v>
      </c>
      <c r="DE1115">
        <v>1108</v>
      </c>
      <c r="DF1115">
        <v>25.739709607533907</v>
      </c>
      <c r="DG1115">
        <v>19.878873935229191</v>
      </c>
      <c r="DI1115">
        <f t="shared" si="909"/>
        <v>1</v>
      </c>
      <c r="DJ1115">
        <f t="shared" si="910"/>
        <v>0</v>
      </c>
      <c r="DK1115">
        <f t="shared" si="911"/>
        <v>5.8608356723047166</v>
      </c>
      <c r="DN1115">
        <v>1108</v>
      </c>
      <c r="DO1115">
        <v>25.921771428760657</v>
      </c>
      <c r="DP1115">
        <v>19.358463598063437</v>
      </c>
      <c r="DR1115">
        <f t="shared" si="912"/>
        <v>1</v>
      </c>
      <c r="DS1115">
        <f t="shared" si="913"/>
        <v>0</v>
      </c>
      <c r="DT1115">
        <f t="shared" si="914"/>
        <v>6.5633078306972195</v>
      </c>
      <c r="DW1115">
        <v>1108</v>
      </c>
      <c r="DX1115">
        <v>16.357091009405625</v>
      </c>
      <c r="DY1115">
        <v>29.421226319871948</v>
      </c>
      <c r="EA1115">
        <f t="shared" si="915"/>
        <v>0</v>
      </c>
      <c r="EB1115">
        <f t="shared" si="916"/>
        <v>1</v>
      </c>
      <c r="EC1115">
        <f t="shared" si="917"/>
        <v>13.064135310466323</v>
      </c>
      <c r="EF1115">
        <v>1108</v>
      </c>
      <c r="EG1115">
        <v>23.794248362018028</v>
      </c>
      <c r="EH1115">
        <v>18.704959304678361</v>
      </c>
      <c r="EJ1115">
        <f t="shared" si="918"/>
        <v>1</v>
      </c>
      <c r="EK1115">
        <f t="shared" si="919"/>
        <v>0</v>
      </c>
      <c r="EL1115">
        <f t="shared" si="920"/>
        <v>5.0892890573396663</v>
      </c>
      <c r="EO1115">
        <v>1108</v>
      </c>
      <c r="EP1115">
        <v>16.074821020812525</v>
      </c>
      <c r="EQ1115">
        <v>36.263734331349802</v>
      </c>
      <c r="ES1115">
        <f t="shared" si="921"/>
        <v>0</v>
      </c>
      <c r="ET1115">
        <f t="shared" si="922"/>
        <v>1</v>
      </c>
      <c r="EU1115">
        <f t="shared" si="923"/>
        <v>20.188913310537277</v>
      </c>
    </row>
    <row r="1116" spans="1:151" x14ac:dyDescent="0.25">
      <c r="A1116">
        <v>1109</v>
      </c>
      <c r="B1116">
        <v>12.245083972028432</v>
      </c>
      <c r="C1116">
        <v>-7.6536927616172399</v>
      </c>
      <c r="E1116">
        <f t="shared" si="873"/>
        <v>1</v>
      </c>
      <c r="F1116">
        <f t="shared" si="875"/>
        <v>0</v>
      </c>
      <c r="G1116">
        <f t="shared" si="874"/>
        <v>19.898776733645672</v>
      </c>
      <c r="J1116">
        <v>1109</v>
      </c>
      <c r="K1116">
        <v>23.214629874794035</v>
      </c>
      <c r="L1116">
        <v>27.900888690988872</v>
      </c>
      <c r="N1116">
        <f t="shared" si="876"/>
        <v>0</v>
      </c>
      <c r="O1116">
        <f t="shared" si="877"/>
        <v>1</v>
      </c>
      <c r="P1116">
        <f t="shared" si="878"/>
        <v>4.6862588161948366</v>
      </c>
      <c r="S1116">
        <v>1109</v>
      </c>
      <c r="T1116">
        <v>20.918054693376639</v>
      </c>
      <c r="U1116">
        <v>16.329656959290173</v>
      </c>
      <c r="W1116">
        <f t="shared" si="879"/>
        <v>1</v>
      </c>
      <c r="X1116">
        <f t="shared" si="880"/>
        <v>0</v>
      </c>
      <c r="Y1116">
        <f t="shared" si="881"/>
        <v>4.5883977340864668</v>
      </c>
      <c r="AB1116">
        <v>1109</v>
      </c>
      <c r="AC1116">
        <v>15.844876795157756</v>
      </c>
      <c r="AD1116">
        <v>17.6006179983099</v>
      </c>
      <c r="AF1116">
        <f t="shared" si="882"/>
        <v>0</v>
      </c>
      <c r="AG1116">
        <f t="shared" si="883"/>
        <v>1</v>
      </c>
      <c r="AH1116">
        <f t="shared" si="884"/>
        <v>1.7557412031521444</v>
      </c>
      <c r="AK1116">
        <v>1109</v>
      </c>
      <c r="AL1116">
        <v>22.468214893406227</v>
      </c>
      <c r="AM1116">
        <v>33.246915592051835</v>
      </c>
      <c r="AO1116">
        <f t="shared" si="885"/>
        <v>0</v>
      </c>
      <c r="AP1116">
        <f t="shared" si="886"/>
        <v>1</v>
      </c>
      <c r="AQ1116">
        <f t="shared" si="887"/>
        <v>10.778700698645608</v>
      </c>
      <c r="AT1116">
        <v>1109</v>
      </c>
      <c r="AU1116">
        <v>22.172573038033136</v>
      </c>
      <c r="AV1116">
        <v>24.682194159409267</v>
      </c>
      <c r="AX1116">
        <f t="shared" si="888"/>
        <v>0</v>
      </c>
      <c r="AY1116">
        <f t="shared" si="889"/>
        <v>1</v>
      </c>
      <c r="AZ1116">
        <f t="shared" si="890"/>
        <v>2.5096211213761315</v>
      </c>
      <c r="BC1116">
        <v>1109</v>
      </c>
      <c r="BD1116" t="e">
        <v>#N/A</v>
      </c>
      <c r="BE1116" t="e">
        <v>#N/A</v>
      </c>
      <c r="BG1116" t="e">
        <f t="shared" si="891"/>
        <v>#N/A</v>
      </c>
      <c r="BH1116" t="e">
        <f t="shared" si="892"/>
        <v>#N/A</v>
      </c>
      <c r="BI1116" t="e">
        <f t="shared" si="893"/>
        <v>#N/A</v>
      </c>
      <c r="BL1116">
        <v>1109</v>
      </c>
      <c r="BM1116">
        <v>29.091768780610536</v>
      </c>
      <c r="BN1116">
        <v>11.399200091638452</v>
      </c>
      <c r="BP1116">
        <f t="shared" si="894"/>
        <v>1</v>
      </c>
      <c r="BQ1116">
        <f t="shared" si="895"/>
        <v>0</v>
      </c>
      <c r="BR1116">
        <f t="shared" si="896"/>
        <v>17.692568688972084</v>
      </c>
      <c r="BU1116">
        <v>1109</v>
      </c>
      <c r="BV1116">
        <v>21.781676716198646</v>
      </c>
      <c r="BW1116">
        <v>30.801997357658799</v>
      </c>
      <c r="BY1116">
        <f t="shared" si="897"/>
        <v>0</v>
      </c>
      <c r="BZ1116">
        <f t="shared" si="898"/>
        <v>1</v>
      </c>
      <c r="CA1116">
        <f t="shared" si="899"/>
        <v>9.0203206414601524</v>
      </c>
      <c r="CD1116">
        <v>1109</v>
      </c>
      <c r="CE1116">
        <v>19.802455272838053</v>
      </c>
      <c r="CF1116">
        <v>12.747780555174121</v>
      </c>
      <c r="CH1116">
        <f t="shared" si="900"/>
        <v>1</v>
      </c>
      <c r="CI1116">
        <f t="shared" si="901"/>
        <v>0</v>
      </c>
      <c r="CJ1116">
        <f t="shared" si="902"/>
        <v>7.0546747176639322</v>
      </c>
      <c r="CM1116">
        <v>1109</v>
      </c>
      <c r="CN1116">
        <v>20.406205180804275</v>
      </c>
      <c r="CO1116">
        <v>18.859230202555224</v>
      </c>
      <c r="CQ1116">
        <f t="shared" si="903"/>
        <v>1</v>
      </c>
      <c r="CR1116">
        <f t="shared" si="904"/>
        <v>0</v>
      </c>
      <c r="CS1116">
        <f t="shared" si="905"/>
        <v>1.5469749782490503</v>
      </c>
      <c r="CV1116">
        <v>1109</v>
      </c>
      <c r="CW1116">
        <v>21.212578594710372</v>
      </c>
      <c r="CX1116">
        <v>18.996137747535528</v>
      </c>
      <c r="CZ1116">
        <f t="shared" si="906"/>
        <v>1</v>
      </c>
      <c r="DA1116">
        <f t="shared" si="907"/>
        <v>0</v>
      </c>
      <c r="DB1116">
        <f t="shared" si="908"/>
        <v>2.2164408471748445</v>
      </c>
      <c r="DE1116">
        <v>1109</v>
      </c>
      <c r="DF1116">
        <v>23.877550142265235</v>
      </c>
      <c r="DG1116">
        <v>20.100121602725896</v>
      </c>
      <c r="DI1116">
        <f t="shared" si="909"/>
        <v>1</v>
      </c>
      <c r="DJ1116">
        <f t="shared" si="910"/>
        <v>0</v>
      </c>
      <c r="DK1116">
        <f t="shared" si="911"/>
        <v>3.7774285395393399</v>
      </c>
      <c r="DN1116">
        <v>1109</v>
      </c>
      <c r="DO1116">
        <v>14.64069016365433</v>
      </c>
      <c r="DP1116">
        <v>12.63246829882064</v>
      </c>
      <c r="DR1116">
        <f t="shared" si="912"/>
        <v>1</v>
      </c>
      <c r="DS1116">
        <f t="shared" si="913"/>
        <v>0</v>
      </c>
      <c r="DT1116">
        <f t="shared" si="914"/>
        <v>2.0082218648336898</v>
      </c>
      <c r="DW1116">
        <v>1109</v>
      </c>
      <c r="DX1116">
        <v>14.25756551420657</v>
      </c>
      <c r="DY1116">
        <v>22.166495741446806</v>
      </c>
      <c r="EA1116">
        <f t="shared" si="915"/>
        <v>0</v>
      </c>
      <c r="EB1116">
        <f t="shared" si="916"/>
        <v>1</v>
      </c>
      <c r="EC1116">
        <f t="shared" si="917"/>
        <v>7.9089302272402353</v>
      </c>
      <c r="EF1116">
        <v>1109</v>
      </c>
      <c r="EG1116">
        <v>23.524435154127168</v>
      </c>
      <c r="EH1116">
        <v>14.776964419838304</v>
      </c>
      <c r="EJ1116">
        <f t="shared" si="918"/>
        <v>1</v>
      </c>
      <c r="EK1116">
        <f t="shared" si="919"/>
        <v>0</v>
      </c>
      <c r="EL1116">
        <f t="shared" si="920"/>
        <v>8.7474707342888642</v>
      </c>
      <c r="EO1116">
        <v>1109</v>
      </c>
      <c r="EP1116">
        <v>25.121336847265226</v>
      </c>
      <c r="EQ1116">
        <v>22.852699391206453</v>
      </c>
      <c r="ES1116">
        <f t="shared" si="921"/>
        <v>1</v>
      </c>
      <c r="ET1116">
        <f t="shared" si="922"/>
        <v>0</v>
      </c>
      <c r="EU1116">
        <f t="shared" si="923"/>
        <v>2.268637456058773</v>
      </c>
    </row>
    <row r="1117" spans="1:151" x14ac:dyDescent="0.25">
      <c r="A1117">
        <v>1110</v>
      </c>
      <c r="B1117">
        <v>11.271082220038299</v>
      </c>
      <c r="C1117">
        <v>47.766563406113285</v>
      </c>
      <c r="E1117">
        <f t="shared" si="873"/>
        <v>0</v>
      </c>
      <c r="F1117">
        <f t="shared" si="875"/>
        <v>1</v>
      </c>
      <c r="G1117">
        <f t="shared" si="874"/>
        <v>36.495481186074983</v>
      </c>
      <c r="J1117">
        <v>1110</v>
      </c>
      <c r="K1117">
        <v>13.99156834272647</v>
      </c>
      <c r="L1117">
        <v>34.978206356959276</v>
      </c>
      <c r="N1117">
        <f t="shared" si="876"/>
        <v>0</v>
      </c>
      <c r="O1117">
        <f t="shared" si="877"/>
        <v>1</v>
      </c>
      <c r="P1117">
        <f t="shared" si="878"/>
        <v>20.986638014232806</v>
      </c>
      <c r="S1117">
        <v>1110</v>
      </c>
      <c r="T1117">
        <v>21.658852236729494</v>
      </c>
      <c r="U1117">
        <v>43.378802516760004</v>
      </c>
      <c r="W1117">
        <f t="shared" si="879"/>
        <v>0</v>
      </c>
      <c r="X1117">
        <f t="shared" si="880"/>
        <v>1</v>
      </c>
      <c r="Y1117">
        <f t="shared" si="881"/>
        <v>21.71995028003051</v>
      </c>
      <c r="AB1117">
        <v>1110</v>
      </c>
      <c r="AC1117">
        <v>5.4423793206189117</v>
      </c>
      <c r="AD1117">
        <v>17.410931088866121</v>
      </c>
      <c r="AF1117">
        <f t="shared" si="882"/>
        <v>0</v>
      </c>
      <c r="AG1117">
        <f t="shared" si="883"/>
        <v>1</v>
      </c>
      <c r="AH1117">
        <f t="shared" si="884"/>
        <v>11.96855176824721</v>
      </c>
      <c r="AK1117">
        <v>1110</v>
      </c>
      <c r="AL1117">
        <v>12.299214545547244</v>
      </c>
      <c r="AM1117">
        <v>22.138190961240419</v>
      </c>
      <c r="AO1117">
        <f t="shared" si="885"/>
        <v>0</v>
      </c>
      <c r="AP1117">
        <f t="shared" si="886"/>
        <v>1</v>
      </c>
      <c r="AQ1117">
        <f t="shared" si="887"/>
        <v>9.8389764156931747</v>
      </c>
      <c r="AT1117">
        <v>1110</v>
      </c>
      <c r="AU1117">
        <v>16.614035481425415</v>
      </c>
      <c r="AV1117">
        <v>9.2938636714068679</v>
      </c>
      <c r="AX1117">
        <f t="shared" si="888"/>
        <v>1</v>
      </c>
      <c r="AY1117">
        <f t="shared" si="889"/>
        <v>0</v>
      </c>
      <c r="AZ1117">
        <f t="shared" si="890"/>
        <v>7.3201718100185467</v>
      </c>
      <c r="BC1117">
        <v>1110</v>
      </c>
      <c r="BD1117" t="e">
        <v>#N/A</v>
      </c>
      <c r="BE1117" t="e">
        <v>#N/A</v>
      </c>
      <c r="BG1117" t="e">
        <f t="shared" si="891"/>
        <v>#N/A</v>
      </c>
      <c r="BH1117" t="e">
        <f t="shared" si="892"/>
        <v>#N/A</v>
      </c>
      <c r="BI1117" t="e">
        <f t="shared" si="893"/>
        <v>#N/A</v>
      </c>
      <c r="BL1117">
        <v>1110</v>
      </c>
      <c r="BM1117">
        <v>26.921161000823446</v>
      </c>
      <c r="BN1117">
        <v>13.010815735308404</v>
      </c>
      <c r="BP1117">
        <f t="shared" si="894"/>
        <v>1</v>
      </c>
      <c r="BQ1117">
        <f t="shared" si="895"/>
        <v>0</v>
      </c>
      <c r="BR1117">
        <f t="shared" si="896"/>
        <v>13.910345265515042</v>
      </c>
      <c r="BU1117">
        <v>1110</v>
      </c>
      <c r="BV1117">
        <v>24.899039004234201</v>
      </c>
      <c r="BW1117">
        <v>27.057834182724367</v>
      </c>
      <c r="BY1117">
        <f t="shared" si="897"/>
        <v>0</v>
      </c>
      <c r="BZ1117">
        <f t="shared" si="898"/>
        <v>1</v>
      </c>
      <c r="CA1117">
        <f t="shared" si="899"/>
        <v>2.1587951784901662</v>
      </c>
      <c r="CD1117">
        <v>1110</v>
      </c>
      <c r="CE1117">
        <v>19.996451499056075</v>
      </c>
      <c r="CF1117">
        <v>24.143403265866141</v>
      </c>
      <c r="CH1117">
        <f t="shared" si="900"/>
        <v>0</v>
      </c>
      <c r="CI1117">
        <f t="shared" si="901"/>
        <v>1</v>
      </c>
      <c r="CJ1117">
        <f t="shared" si="902"/>
        <v>4.1469517668100657</v>
      </c>
      <c r="CM1117">
        <v>1110</v>
      </c>
      <c r="CN1117">
        <v>18.822108085334207</v>
      </c>
      <c r="CO1117">
        <v>32.249462583229757</v>
      </c>
      <c r="CQ1117">
        <f t="shared" si="903"/>
        <v>0</v>
      </c>
      <c r="CR1117">
        <f t="shared" si="904"/>
        <v>1</v>
      </c>
      <c r="CS1117">
        <f t="shared" si="905"/>
        <v>13.42735449789555</v>
      </c>
      <c r="CV1117">
        <v>1110</v>
      </c>
      <c r="CW1117">
        <v>26.112213375103622</v>
      </c>
      <c r="CX1117">
        <v>21.78542309676396</v>
      </c>
      <c r="CZ1117">
        <f t="shared" si="906"/>
        <v>1</v>
      </c>
      <c r="DA1117">
        <f t="shared" si="907"/>
        <v>0</v>
      </c>
      <c r="DB1117">
        <f t="shared" si="908"/>
        <v>4.3267902783396615</v>
      </c>
      <c r="DE1117">
        <v>1110</v>
      </c>
      <c r="DF1117">
        <v>18.84602543470702</v>
      </c>
      <c r="DG1117">
        <v>22.912632875475474</v>
      </c>
      <c r="DI1117">
        <f t="shared" si="909"/>
        <v>0</v>
      </c>
      <c r="DJ1117">
        <f t="shared" si="910"/>
        <v>1</v>
      </c>
      <c r="DK1117">
        <f t="shared" si="911"/>
        <v>4.066607440768454</v>
      </c>
      <c r="DN1117">
        <v>1110</v>
      </c>
      <c r="DO1117">
        <v>23.813844726309103</v>
      </c>
      <c r="DP1117">
        <v>20.45367662727871</v>
      </c>
      <c r="DR1117">
        <f t="shared" si="912"/>
        <v>1</v>
      </c>
      <c r="DS1117">
        <f t="shared" si="913"/>
        <v>0</v>
      </c>
      <c r="DT1117">
        <f t="shared" si="914"/>
        <v>3.3601680990303926</v>
      </c>
      <c r="DW1117">
        <v>1110</v>
      </c>
      <c r="DX1117">
        <v>15.498050782812694</v>
      </c>
      <c r="DY1117">
        <v>11.097817466608427</v>
      </c>
      <c r="EA1117">
        <f t="shared" si="915"/>
        <v>1</v>
      </c>
      <c r="EB1117">
        <f t="shared" si="916"/>
        <v>0</v>
      </c>
      <c r="EC1117">
        <f t="shared" si="917"/>
        <v>4.4002333162042664</v>
      </c>
      <c r="EF1117">
        <v>1110</v>
      </c>
      <c r="EG1117">
        <v>17.626156746229682</v>
      </c>
      <c r="EH1117">
        <v>15.307919822770334</v>
      </c>
      <c r="EJ1117">
        <f t="shared" si="918"/>
        <v>1</v>
      </c>
      <c r="EK1117">
        <f t="shared" si="919"/>
        <v>0</v>
      </c>
      <c r="EL1117">
        <f t="shared" si="920"/>
        <v>2.3182369234593487</v>
      </c>
      <c r="EO1117">
        <v>1110</v>
      </c>
      <c r="EP1117">
        <v>22.625299208215335</v>
      </c>
      <c r="EQ1117">
        <v>3.3515552014180408</v>
      </c>
      <c r="ES1117">
        <f t="shared" si="921"/>
        <v>1</v>
      </c>
      <c r="ET1117">
        <f t="shared" si="922"/>
        <v>0</v>
      </c>
      <c r="EU1117">
        <f t="shared" si="923"/>
        <v>19.273744006797294</v>
      </c>
    </row>
    <row r="1118" spans="1:151" x14ac:dyDescent="0.25">
      <c r="A1118">
        <v>1111</v>
      </c>
      <c r="B1118">
        <v>10.133831727646328</v>
      </c>
      <c r="C1118">
        <v>48.324170327239194</v>
      </c>
      <c r="E1118">
        <f t="shared" si="873"/>
        <v>0</v>
      </c>
      <c r="F1118">
        <f t="shared" si="875"/>
        <v>1</v>
      </c>
      <c r="G1118">
        <f t="shared" si="874"/>
        <v>38.190338599592863</v>
      </c>
      <c r="J1118">
        <v>1111</v>
      </c>
      <c r="K1118">
        <v>30.417936762566796</v>
      </c>
      <c r="L1118">
        <v>27.331631579550571</v>
      </c>
      <c r="N1118">
        <f t="shared" si="876"/>
        <v>1</v>
      </c>
      <c r="O1118">
        <f t="shared" si="877"/>
        <v>0</v>
      </c>
      <c r="P1118">
        <f t="shared" si="878"/>
        <v>3.0863051830162256</v>
      </c>
      <c r="S1118">
        <v>1111</v>
      </c>
      <c r="T1118">
        <v>20.634206786266446</v>
      </c>
      <c r="U1118">
        <v>37.257602364824066</v>
      </c>
      <c r="W1118">
        <f t="shared" si="879"/>
        <v>0</v>
      </c>
      <c r="X1118">
        <f t="shared" si="880"/>
        <v>1</v>
      </c>
      <c r="Y1118">
        <f t="shared" si="881"/>
        <v>16.62339557855762</v>
      </c>
      <c r="AB1118">
        <v>1111</v>
      </c>
      <c r="AC1118">
        <v>27.193954705393175</v>
      </c>
      <c r="AD1118">
        <v>19.210501014533744</v>
      </c>
      <c r="AF1118">
        <f t="shared" si="882"/>
        <v>1</v>
      </c>
      <c r="AG1118">
        <f t="shared" si="883"/>
        <v>0</v>
      </c>
      <c r="AH1118">
        <f t="shared" si="884"/>
        <v>7.9834536908594309</v>
      </c>
      <c r="AK1118">
        <v>1111</v>
      </c>
      <c r="AL1118">
        <v>17.109768746549335</v>
      </c>
      <c r="AM1118">
        <v>19.869841647756225</v>
      </c>
      <c r="AO1118">
        <f t="shared" si="885"/>
        <v>0</v>
      </c>
      <c r="AP1118">
        <f t="shared" si="886"/>
        <v>1</v>
      </c>
      <c r="AQ1118">
        <f t="shared" si="887"/>
        <v>2.7600729012068896</v>
      </c>
      <c r="AT1118">
        <v>1111</v>
      </c>
      <c r="AU1118">
        <v>19.796685617602026</v>
      </c>
      <c r="AV1118">
        <v>27.112183857100131</v>
      </c>
      <c r="AX1118">
        <f t="shared" si="888"/>
        <v>0</v>
      </c>
      <c r="AY1118">
        <f t="shared" si="889"/>
        <v>1</v>
      </c>
      <c r="AZ1118">
        <f t="shared" si="890"/>
        <v>7.3154982394981047</v>
      </c>
      <c r="BC1118">
        <v>1111</v>
      </c>
      <c r="BD1118" t="e">
        <v>#N/A</v>
      </c>
      <c r="BE1118" t="e">
        <v>#N/A</v>
      </c>
      <c r="BG1118" t="e">
        <f t="shared" si="891"/>
        <v>#N/A</v>
      </c>
      <c r="BH1118" t="e">
        <f t="shared" si="892"/>
        <v>#N/A</v>
      </c>
      <c r="BI1118" t="e">
        <f t="shared" si="893"/>
        <v>#N/A</v>
      </c>
      <c r="BL1118">
        <v>1111</v>
      </c>
      <c r="BM1118">
        <v>25.840787688536164</v>
      </c>
      <c r="BN1118">
        <v>14.737165964806929</v>
      </c>
      <c r="BP1118">
        <f t="shared" si="894"/>
        <v>1</v>
      </c>
      <c r="BQ1118">
        <f t="shared" si="895"/>
        <v>0</v>
      </c>
      <c r="BR1118">
        <f t="shared" si="896"/>
        <v>11.103621723729235</v>
      </c>
      <c r="BU1118">
        <v>1111</v>
      </c>
      <c r="BV1118">
        <v>14.391399892910426</v>
      </c>
      <c r="BW1118">
        <v>22.761012311347528</v>
      </c>
      <c r="BY1118">
        <f t="shared" si="897"/>
        <v>0</v>
      </c>
      <c r="BZ1118">
        <f t="shared" si="898"/>
        <v>1</v>
      </c>
      <c r="CA1118">
        <f t="shared" si="899"/>
        <v>8.3696124184371019</v>
      </c>
      <c r="CD1118">
        <v>1111</v>
      </c>
      <c r="CE1118">
        <v>16.495884937699131</v>
      </c>
      <c r="CF1118">
        <v>23.712643176739064</v>
      </c>
      <c r="CH1118">
        <f t="shared" si="900"/>
        <v>0</v>
      </c>
      <c r="CI1118">
        <f t="shared" si="901"/>
        <v>1</v>
      </c>
      <c r="CJ1118">
        <f t="shared" si="902"/>
        <v>7.2167582390399332</v>
      </c>
      <c r="CM1118">
        <v>1111</v>
      </c>
      <c r="CN1118">
        <v>26.114271550807516</v>
      </c>
      <c r="CO1118">
        <v>25.934960057252532</v>
      </c>
      <c r="CQ1118">
        <f t="shared" si="903"/>
        <v>1</v>
      </c>
      <c r="CR1118">
        <f t="shared" si="904"/>
        <v>0</v>
      </c>
      <c r="CS1118">
        <f t="shared" si="905"/>
        <v>0.17931149355498377</v>
      </c>
      <c r="CV1118">
        <v>1111</v>
      </c>
      <c r="CW1118">
        <v>27.025998781041238</v>
      </c>
      <c r="CX1118">
        <v>22.049737674618363</v>
      </c>
      <c r="CZ1118">
        <f t="shared" si="906"/>
        <v>1</v>
      </c>
      <c r="DA1118">
        <f t="shared" si="907"/>
        <v>0</v>
      </c>
      <c r="DB1118">
        <f t="shared" si="908"/>
        <v>4.976261106422875</v>
      </c>
      <c r="DE1118">
        <v>1111</v>
      </c>
      <c r="DF1118">
        <v>21.00129391573121</v>
      </c>
      <c r="DG1118">
        <v>22.484283331363955</v>
      </c>
      <c r="DI1118">
        <f t="shared" si="909"/>
        <v>0</v>
      </c>
      <c r="DJ1118">
        <f t="shared" si="910"/>
        <v>1</v>
      </c>
      <c r="DK1118">
        <f t="shared" si="911"/>
        <v>1.4829894156327441</v>
      </c>
      <c r="DN1118">
        <v>1111</v>
      </c>
      <c r="DO1118">
        <v>22.837992591156347</v>
      </c>
      <c r="DP1118">
        <v>23.535490837368563</v>
      </c>
      <c r="DR1118">
        <f t="shared" si="912"/>
        <v>0</v>
      </c>
      <c r="DS1118">
        <f t="shared" si="913"/>
        <v>1</v>
      </c>
      <c r="DT1118">
        <f t="shared" si="914"/>
        <v>0.69749824621221634</v>
      </c>
      <c r="DW1118">
        <v>1111</v>
      </c>
      <c r="DX1118">
        <v>18.97977617409024</v>
      </c>
      <c r="DY1118">
        <v>26.691683818272988</v>
      </c>
      <c r="EA1118">
        <f t="shared" si="915"/>
        <v>0</v>
      </c>
      <c r="EB1118">
        <f t="shared" si="916"/>
        <v>1</v>
      </c>
      <c r="EC1118">
        <f t="shared" si="917"/>
        <v>7.7119076441827481</v>
      </c>
      <c r="EF1118">
        <v>1111</v>
      </c>
      <c r="EG1118">
        <v>25.029952222725274</v>
      </c>
      <c r="EH1118">
        <v>12.596691486870167</v>
      </c>
      <c r="EJ1118">
        <f t="shared" si="918"/>
        <v>1</v>
      </c>
      <c r="EK1118">
        <f t="shared" si="919"/>
        <v>0</v>
      </c>
      <c r="EL1118">
        <f t="shared" si="920"/>
        <v>12.433260735855107</v>
      </c>
      <c r="EO1118">
        <v>1111</v>
      </c>
      <c r="EP1118">
        <v>21.889015354665737</v>
      </c>
      <c r="EQ1118">
        <v>34.142099257536984</v>
      </c>
      <c r="ES1118">
        <f t="shared" si="921"/>
        <v>0</v>
      </c>
      <c r="ET1118">
        <f t="shared" si="922"/>
        <v>1</v>
      </c>
      <c r="EU1118">
        <f t="shared" si="923"/>
        <v>12.253083902871246</v>
      </c>
    </row>
    <row r="1119" spans="1:151" x14ac:dyDescent="0.25">
      <c r="A1119">
        <v>1112</v>
      </c>
      <c r="B1119">
        <v>10.907895181920106</v>
      </c>
      <c r="C1119">
        <v>31.518557325572701</v>
      </c>
      <c r="E1119">
        <f t="shared" si="873"/>
        <v>0</v>
      </c>
      <c r="F1119">
        <f t="shared" si="875"/>
        <v>1</v>
      </c>
      <c r="G1119">
        <f t="shared" si="874"/>
        <v>20.610662143652597</v>
      </c>
      <c r="J1119">
        <v>1112</v>
      </c>
      <c r="K1119">
        <v>13.210504239582837</v>
      </c>
      <c r="L1119">
        <v>33.33090488065632</v>
      </c>
      <c r="N1119">
        <f t="shared" si="876"/>
        <v>0</v>
      </c>
      <c r="O1119">
        <f t="shared" si="877"/>
        <v>1</v>
      </c>
      <c r="P1119">
        <f t="shared" si="878"/>
        <v>20.120400641073481</v>
      </c>
      <c r="S1119">
        <v>1112</v>
      </c>
      <c r="T1119">
        <v>17.874094874988735</v>
      </c>
      <c r="U1119">
        <v>31.28570214409044</v>
      </c>
      <c r="W1119">
        <f t="shared" si="879"/>
        <v>0</v>
      </c>
      <c r="X1119">
        <f t="shared" si="880"/>
        <v>1</v>
      </c>
      <c r="Y1119">
        <f t="shared" si="881"/>
        <v>13.411607269101705</v>
      </c>
      <c r="AB1119">
        <v>1112</v>
      </c>
      <c r="AC1119">
        <v>30.199568981833259</v>
      </c>
      <c r="AD1119">
        <v>17.335987623034534</v>
      </c>
      <c r="AF1119">
        <f t="shared" si="882"/>
        <v>1</v>
      </c>
      <c r="AG1119">
        <f t="shared" si="883"/>
        <v>0</v>
      </c>
      <c r="AH1119">
        <f t="shared" si="884"/>
        <v>12.863581358798726</v>
      </c>
      <c r="AK1119">
        <v>1112</v>
      </c>
      <c r="AL1119">
        <v>18.619786811167256</v>
      </c>
      <c r="AM1119">
        <v>12.367247677843476</v>
      </c>
      <c r="AO1119">
        <f t="shared" si="885"/>
        <v>1</v>
      </c>
      <c r="AP1119">
        <f t="shared" si="886"/>
        <v>0</v>
      </c>
      <c r="AQ1119">
        <f t="shared" si="887"/>
        <v>6.2525391333237792</v>
      </c>
      <c r="AT1119">
        <v>1112</v>
      </c>
      <c r="AU1119">
        <v>19.878361297808972</v>
      </c>
      <c r="AV1119">
        <v>25.048731911742479</v>
      </c>
      <c r="AX1119">
        <f t="shared" si="888"/>
        <v>0</v>
      </c>
      <c r="AY1119">
        <f t="shared" si="889"/>
        <v>1</v>
      </c>
      <c r="AZ1119">
        <f t="shared" si="890"/>
        <v>5.1703706139335068</v>
      </c>
      <c r="BC1119">
        <v>1112</v>
      </c>
      <c r="BD1119" t="e">
        <v>#N/A</v>
      </c>
      <c r="BE1119" t="e">
        <v>#N/A</v>
      </c>
      <c r="BG1119" t="e">
        <f t="shared" si="891"/>
        <v>#N/A</v>
      </c>
      <c r="BH1119" t="e">
        <f t="shared" si="892"/>
        <v>#N/A</v>
      </c>
      <c r="BI1119" t="e">
        <f t="shared" si="893"/>
        <v>#N/A</v>
      </c>
      <c r="BL1119">
        <v>1112</v>
      </c>
      <c r="BM1119">
        <v>22.74441224879908</v>
      </c>
      <c r="BN1119">
        <v>8.0087601402653767</v>
      </c>
      <c r="BP1119">
        <f t="shared" si="894"/>
        <v>1</v>
      </c>
      <c r="BQ1119">
        <f t="shared" si="895"/>
        <v>0</v>
      </c>
      <c r="BR1119">
        <f t="shared" si="896"/>
        <v>14.735652108533703</v>
      </c>
      <c r="BU1119">
        <v>1112</v>
      </c>
      <c r="BV1119">
        <v>25.59311246613176</v>
      </c>
      <c r="BW1119">
        <v>12.414289371889861</v>
      </c>
      <c r="BY1119">
        <f t="shared" si="897"/>
        <v>1</v>
      </c>
      <c r="BZ1119">
        <f t="shared" si="898"/>
        <v>0</v>
      </c>
      <c r="CA1119">
        <f t="shared" si="899"/>
        <v>13.178823094241899</v>
      </c>
      <c r="CD1119">
        <v>1112</v>
      </c>
      <c r="CE1119">
        <v>27.915376544430984</v>
      </c>
      <c r="CF1119">
        <v>49.823532400604648</v>
      </c>
      <c r="CH1119">
        <f t="shared" si="900"/>
        <v>0</v>
      </c>
      <c r="CI1119">
        <f t="shared" si="901"/>
        <v>1</v>
      </c>
      <c r="CJ1119">
        <f t="shared" si="902"/>
        <v>21.908155856173664</v>
      </c>
      <c r="CM1119">
        <v>1112</v>
      </c>
      <c r="CN1119">
        <v>15.968644947700986</v>
      </c>
      <c r="CO1119">
        <v>20.089965751424941</v>
      </c>
      <c r="CQ1119">
        <f t="shared" si="903"/>
        <v>0</v>
      </c>
      <c r="CR1119">
        <f t="shared" si="904"/>
        <v>1</v>
      </c>
      <c r="CS1119">
        <f t="shared" si="905"/>
        <v>4.1213208037239557</v>
      </c>
      <c r="CV1119">
        <v>1112</v>
      </c>
      <c r="CW1119">
        <v>21.829994040598244</v>
      </c>
      <c r="CX1119">
        <v>18.005685470534228</v>
      </c>
      <c r="CZ1119">
        <f t="shared" si="906"/>
        <v>1</v>
      </c>
      <c r="DA1119">
        <f t="shared" si="907"/>
        <v>0</v>
      </c>
      <c r="DB1119">
        <f t="shared" si="908"/>
        <v>3.8243085700640158</v>
      </c>
      <c r="DE1119">
        <v>1112</v>
      </c>
      <c r="DF1119">
        <v>26.686092558108651</v>
      </c>
      <c r="DG1119">
        <v>11.625328999170506</v>
      </c>
      <c r="DI1119">
        <f t="shared" si="909"/>
        <v>1</v>
      </c>
      <c r="DJ1119">
        <f t="shared" si="910"/>
        <v>0</v>
      </c>
      <c r="DK1119">
        <f t="shared" si="911"/>
        <v>15.060763558938145</v>
      </c>
      <c r="DN1119">
        <v>1112</v>
      </c>
      <c r="DO1119">
        <v>21.91427347853298</v>
      </c>
      <c r="DP1119">
        <v>19.027788884044501</v>
      </c>
      <c r="DR1119">
        <f t="shared" si="912"/>
        <v>1</v>
      </c>
      <c r="DS1119">
        <f t="shared" si="913"/>
        <v>0</v>
      </c>
      <c r="DT1119">
        <f t="shared" si="914"/>
        <v>2.8864845944884792</v>
      </c>
      <c r="DW1119">
        <v>1112</v>
      </c>
      <c r="DX1119">
        <v>15.035969147459582</v>
      </c>
      <c r="DY1119">
        <v>16.043533748307212</v>
      </c>
      <c r="EA1119">
        <f t="shared" si="915"/>
        <v>0</v>
      </c>
      <c r="EB1119">
        <f t="shared" si="916"/>
        <v>1</v>
      </c>
      <c r="EC1119">
        <f t="shared" si="917"/>
        <v>1.0075646008476298</v>
      </c>
      <c r="EF1119">
        <v>1112</v>
      </c>
      <c r="EG1119">
        <v>24.467747066699232</v>
      </c>
      <c r="EH1119">
        <v>20.871926630721511</v>
      </c>
      <c r="EJ1119">
        <f t="shared" si="918"/>
        <v>1</v>
      </c>
      <c r="EK1119">
        <f t="shared" si="919"/>
        <v>0</v>
      </c>
      <c r="EL1119">
        <f t="shared" si="920"/>
        <v>3.5958204359777213</v>
      </c>
      <c r="EO1119">
        <v>1112</v>
      </c>
      <c r="EP1119">
        <v>24.17566105310361</v>
      </c>
      <c r="EQ1119">
        <v>32.614013215105572</v>
      </c>
      <c r="ES1119">
        <f t="shared" si="921"/>
        <v>0</v>
      </c>
      <c r="ET1119">
        <f t="shared" si="922"/>
        <v>1</v>
      </c>
      <c r="EU1119">
        <f t="shared" si="923"/>
        <v>8.4383521620019621</v>
      </c>
    </row>
    <row r="1120" spans="1:151" x14ac:dyDescent="0.25">
      <c r="A1120">
        <v>1113</v>
      </c>
      <c r="B1120">
        <v>8.816396793621438</v>
      </c>
      <c r="C1120">
        <v>25.033742645201841</v>
      </c>
      <c r="E1120">
        <f t="shared" si="873"/>
        <v>0</v>
      </c>
      <c r="F1120">
        <f t="shared" si="875"/>
        <v>1</v>
      </c>
      <c r="G1120">
        <f t="shared" si="874"/>
        <v>16.217345851580404</v>
      </c>
      <c r="J1120">
        <v>1113</v>
      </c>
      <c r="K1120">
        <v>24.063757227582084</v>
      </c>
      <c r="L1120">
        <v>16.630405452815637</v>
      </c>
      <c r="N1120">
        <f t="shared" si="876"/>
        <v>1</v>
      </c>
      <c r="O1120">
        <f t="shared" si="877"/>
        <v>0</v>
      </c>
      <c r="P1120">
        <f t="shared" si="878"/>
        <v>7.4333517747664466</v>
      </c>
      <c r="S1120">
        <v>1113</v>
      </c>
      <c r="T1120">
        <v>16.790324298172123</v>
      </c>
      <c r="U1120">
        <v>22.583186261679113</v>
      </c>
      <c r="W1120">
        <f t="shared" si="879"/>
        <v>0</v>
      </c>
      <c r="X1120">
        <f t="shared" si="880"/>
        <v>1</v>
      </c>
      <c r="Y1120">
        <f t="shared" si="881"/>
        <v>5.79286196350699</v>
      </c>
      <c r="AB1120">
        <v>1113</v>
      </c>
      <c r="AC1120">
        <v>28.488875627546214</v>
      </c>
      <c r="AD1120">
        <v>17.516676367756151</v>
      </c>
      <c r="AF1120">
        <f t="shared" si="882"/>
        <v>1</v>
      </c>
      <c r="AG1120">
        <f t="shared" si="883"/>
        <v>0</v>
      </c>
      <c r="AH1120">
        <f t="shared" si="884"/>
        <v>10.972199259790063</v>
      </c>
      <c r="AK1120">
        <v>1113</v>
      </c>
      <c r="AL1120">
        <v>23.228990797805483</v>
      </c>
      <c r="AM1120">
        <v>26.502063631591476</v>
      </c>
      <c r="AO1120">
        <f t="shared" si="885"/>
        <v>0</v>
      </c>
      <c r="AP1120">
        <f t="shared" si="886"/>
        <v>1</v>
      </c>
      <c r="AQ1120">
        <f t="shared" si="887"/>
        <v>3.2730728337859922</v>
      </c>
      <c r="AT1120">
        <v>1113</v>
      </c>
      <c r="AU1120">
        <v>19.190374189835754</v>
      </c>
      <c r="AV1120">
        <v>23.599590232886783</v>
      </c>
      <c r="AX1120">
        <f t="shared" si="888"/>
        <v>0</v>
      </c>
      <c r="AY1120">
        <f t="shared" si="889"/>
        <v>1</v>
      </c>
      <c r="AZ1120">
        <f t="shared" si="890"/>
        <v>4.4092160430510283</v>
      </c>
      <c r="BC1120">
        <v>1113</v>
      </c>
      <c r="BD1120" t="e">
        <v>#N/A</v>
      </c>
      <c r="BE1120" t="e">
        <v>#N/A</v>
      </c>
      <c r="BG1120" t="e">
        <f t="shared" si="891"/>
        <v>#N/A</v>
      </c>
      <c r="BH1120" t="e">
        <f t="shared" si="892"/>
        <v>#N/A</v>
      </c>
      <c r="BI1120" t="e">
        <f t="shared" si="893"/>
        <v>#N/A</v>
      </c>
      <c r="BL1120">
        <v>1113</v>
      </c>
      <c r="BM1120">
        <v>27.605650018188264</v>
      </c>
      <c r="BN1120">
        <v>11.579161974064023</v>
      </c>
      <c r="BP1120">
        <f t="shared" si="894"/>
        <v>1</v>
      </c>
      <c r="BQ1120">
        <f t="shared" si="895"/>
        <v>0</v>
      </c>
      <c r="BR1120">
        <f t="shared" si="896"/>
        <v>16.026488044124243</v>
      </c>
      <c r="BU1120">
        <v>1113</v>
      </c>
      <c r="BV1120">
        <v>22.976732292237646</v>
      </c>
      <c r="BW1120">
        <v>24.130503302031332</v>
      </c>
      <c r="BY1120">
        <f t="shared" si="897"/>
        <v>0</v>
      </c>
      <c r="BZ1120">
        <f t="shared" si="898"/>
        <v>1</v>
      </c>
      <c r="CA1120">
        <f t="shared" si="899"/>
        <v>1.1537710097936866</v>
      </c>
      <c r="CD1120">
        <v>1113</v>
      </c>
      <c r="CE1120">
        <v>15.260399450126906</v>
      </c>
      <c r="CF1120">
        <v>27.347750185948897</v>
      </c>
      <c r="CH1120">
        <f t="shared" si="900"/>
        <v>0</v>
      </c>
      <c r="CI1120">
        <f t="shared" si="901"/>
        <v>1</v>
      </c>
      <c r="CJ1120">
        <f t="shared" si="902"/>
        <v>12.087350735821991</v>
      </c>
      <c r="CM1120">
        <v>1113</v>
      </c>
      <c r="CN1120">
        <v>15.961991111514271</v>
      </c>
      <c r="CO1120">
        <v>24.96716930277173</v>
      </c>
      <c r="CQ1120">
        <f t="shared" si="903"/>
        <v>0</v>
      </c>
      <c r="CR1120">
        <f t="shared" si="904"/>
        <v>1</v>
      </c>
      <c r="CS1120">
        <f t="shared" si="905"/>
        <v>9.0051781912574587</v>
      </c>
      <c r="CV1120">
        <v>1113</v>
      </c>
      <c r="CW1120">
        <v>17.794884787606698</v>
      </c>
      <c r="CX1120">
        <v>19.38863424498863</v>
      </c>
      <c r="CZ1120">
        <f t="shared" si="906"/>
        <v>0</v>
      </c>
      <c r="DA1120">
        <f t="shared" si="907"/>
        <v>1</v>
      </c>
      <c r="DB1120">
        <f t="shared" si="908"/>
        <v>1.5937494573819322</v>
      </c>
      <c r="DE1120">
        <v>1113</v>
      </c>
      <c r="DF1120">
        <v>12.651671808596525</v>
      </c>
      <c r="DG1120">
        <v>20.912976621223525</v>
      </c>
      <c r="DI1120">
        <f t="shared" si="909"/>
        <v>0</v>
      </c>
      <c r="DJ1120">
        <f t="shared" si="910"/>
        <v>1</v>
      </c>
      <c r="DK1120">
        <f t="shared" si="911"/>
        <v>8.2613048126269994</v>
      </c>
      <c r="DN1120">
        <v>1113</v>
      </c>
      <c r="DO1120">
        <v>24.878070334997904</v>
      </c>
      <c r="DP1120">
        <v>17.860544867192573</v>
      </c>
      <c r="DR1120">
        <f t="shared" si="912"/>
        <v>1</v>
      </c>
      <c r="DS1120">
        <f t="shared" si="913"/>
        <v>0</v>
      </c>
      <c r="DT1120">
        <f t="shared" si="914"/>
        <v>7.0175254678053314</v>
      </c>
      <c r="DW1120">
        <v>1113</v>
      </c>
      <c r="DX1120">
        <v>17.827545615824206</v>
      </c>
      <c r="DY1120">
        <v>22.119125452097581</v>
      </c>
      <c r="EA1120">
        <f t="shared" si="915"/>
        <v>0</v>
      </c>
      <c r="EB1120">
        <f t="shared" si="916"/>
        <v>1</v>
      </c>
      <c r="EC1120">
        <f t="shared" si="917"/>
        <v>4.2915798362733746</v>
      </c>
      <c r="EF1120">
        <v>1113</v>
      </c>
      <c r="EG1120">
        <v>18.885325852382827</v>
      </c>
      <c r="EH1120">
        <v>16.035409344895577</v>
      </c>
      <c r="EJ1120">
        <f t="shared" si="918"/>
        <v>1</v>
      </c>
      <c r="EK1120">
        <f t="shared" si="919"/>
        <v>0</v>
      </c>
      <c r="EL1120">
        <f t="shared" si="920"/>
        <v>2.8499165074872508</v>
      </c>
      <c r="EO1120">
        <v>1113</v>
      </c>
      <c r="EP1120">
        <v>24.217023818027368</v>
      </c>
      <c r="EQ1120">
        <v>23.594067417321707</v>
      </c>
      <c r="ES1120">
        <f t="shared" si="921"/>
        <v>1</v>
      </c>
      <c r="ET1120">
        <f t="shared" si="922"/>
        <v>0</v>
      </c>
      <c r="EU1120">
        <f t="shared" si="923"/>
        <v>0.62295640070566094</v>
      </c>
    </row>
    <row r="1121" spans="1:151" x14ac:dyDescent="0.25">
      <c r="A1121">
        <v>1114</v>
      </c>
      <c r="B1121">
        <v>18.519787249322714</v>
      </c>
      <c r="C1121">
        <v>31.673980846919832</v>
      </c>
      <c r="E1121">
        <f t="shared" si="873"/>
        <v>0</v>
      </c>
      <c r="F1121">
        <f t="shared" si="875"/>
        <v>1</v>
      </c>
      <c r="G1121">
        <f t="shared" si="874"/>
        <v>13.154193597597118</v>
      </c>
      <c r="J1121">
        <v>1114</v>
      </c>
      <c r="K1121">
        <v>13.170593847850718</v>
      </c>
      <c r="L1121">
        <v>32.484039331978352</v>
      </c>
      <c r="N1121">
        <f t="shared" si="876"/>
        <v>0</v>
      </c>
      <c r="O1121">
        <f t="shared" si="877"/>
        <v>1</v>
      </c>
      <c r="P1121">
        <f t="shared" si="878"/>
        <v>19.313445484127634</v>
      </c>
      <c r="S1121">
        <v>1114</v>
      </c>
      <c r="T1121">
        <v>14.855945218474124</v>
      </c>
      <c r="U1121">
        <v>20.030130052395787</v>
      </c>
      <c r="W1121">
        <f t="shared" si="879"/>
        <v>0</v>
      </c>
      <c r="X1121">
        <f t="shared" si="880"/>
        <v>1</v>
      </c>
      <c r="Y1121">
        <f t="shared" si="881"/>
        <v>5.1741848339216627</v>
      </c>
      <c r="AB1121">
        <v>1114</v>
      </c>
      <c r="AC1121">
        <v>24.783774803036319</v>
      </c>
      <c r="AD1121">
        <v>16.845282858057779</v>
      </c>
      <c r="AF1121">
        <f t="shared" si="882"/>
        <v>1</v>
      </c>
      <c r="AG1121">
        <f t="shared" si="883"/>
        <v>0</v>
      </c>
      <c r="AH1121">
        <f t="shared" si="884"/>
        <v>7.9384919449785407</v>
      </c>
      <c r="AK1121">
        <v>1114</v>
      </c>
      <c r="AL1121">
        <v>21.284136745222646</v>
      </c>
      <c r="AM1121">
        <v>24.957609727432207</v>
      </c>
      <c r="AO1121">
        <f t="shared" si="885"/>
        <v>0</v>
      </c>
      <c r="AP1121">
        <f t="shared" si="886"/>
        <v>1</v>
      </c>
      <c r="AQ1121">
        <f t="shared" si="887"/>
        <v>3.6734729822095602</v>
      </c>
      <c r="AT1121">
        <v>1114</v>
      </c>
      <c r="AU1121">
        <v>20.433303313157587</v>
      </c>
      <c r="AV1121">
        <v>21.664670595243585</v>
      </c>
      <c r="AX1121">
        <f t="shared" si="888"/>
        <v>0</v>
      </c>
      <c r="AY1121">
        <f t="shared" si="889"/>
        <v>1</v>
      </c>
      <c r="AZ1121">
        <f t="shared" si="890"/>
        <v>1.2313672820859978</v>
      </c>
      <c r="BC1121">
        <v>1114</v>
      </c>
      <c r="BD1121" t="e">
        <v>#N/A</v>
      </c>
      <c r="BE1121" t="e">
        <v>#N/A</v>
      </c>
      <c r="BG1121" t="e">
        <f t="shared" si="891"/>
        <v>#N/A</v>
      </c>
      <c r="BH1121" t="e">
        <f t="shared" si="892"/>
        <v>#N/A</v>
      </c>
      <c r="BI1121" t="e">
        <f t="shared" si="893"/>
        <v>#N/A</v>
      </c>
      <c r="BL1121">
        <v>1114</v>
      </c>
      <c r="BM1121">
        <v>22.317386983773492</v>
      </c>
      <c r="BN1121">
        <v>11.463557818990328</v>
      </c>
      <c r="BP1121">
        <f t="shared" si="894"/>
        <v>1</v>
      </c>
      <c r="BQ1121">
        <f t="shared" si="895"/>
        <v>0</v>
      </c>
      <c r="BR1121">
        <f t="shared" si="896"/>
        <v>10.853829164783164</v>
      </c>
      <c r="BU1121">
        <v>1114</v>
      </c>
      <c r="BV1121">
        <v>27.823418360284297</v>
      </c>
      <c r="BW1121">
        <v>8.1959073183469524</v>
      </c>
      <c r="BY1121">
        <f t="shared" si="897"/>
        <v>1</v>
      </c>
      <c r="BZ1121">
        <f t="shared" si="898"/>
        <v>0</v>
      </c>
      <c r="CA1121">
        <f t="shared" si="899"/>
        <v>19.627511041937346</v>
      </c>
      <c r="CD1121">
        <v>1114</v>
      </c>
      <c r="CE1121">
        <v>22.212156489938238</v>
      </c>
      <c r="CF1121">
        <v>24.531027182867557</v>
      </c>
      <c r="CH1121">
        <f t="shared" si="900"/>
        <v>0</v>
      </c>
      <c r="CI1121">
        <f t="shared" si="901"/>
        <v>1</v>
      </c>
      <c r="CJ1121">
        <f t="shared" si="902"/>
        <v>2.3188706929293197</v>
      </c>
      <c r="CM1121">
        <v>1114</v>
      </c>
      <c r="CN1121">
        <v>20.967964779619471</v>
      </c>
      <c r="CO1121">
        <v>38.286761117377253</v>
      </c>
      <c r="CQ1121">
        <f t="shared" si="903"/>
        <v>0</v>
      </c>
      <c r="CR1121">
        <f t="shared" si="904"/>
        <v>1</v>
      </c>
      <c r="CS1121">
        <f t="shared" si="905"/>
        <v>17.318796337757782</v>
      </c>
      <c r="CV1121">
        <v>1114</v>
      </c>
      <c r="CW1121">
        <v>27.438563441446313</v>
      </c>
      <c r="CX1121">
        <v>19.94577231109022</v>
      </c>
      <c r="CZ1121">
        <f t="shared" si="906"/>
        <v>1</v>
      </c>
      <c r="DA1121">
        <f t="shared" si="907"/>
        <v>0</v>
      </c>
      <c r="DB1121">
        <f t="shared" si="908"/>
        <v>7.4927911303560926</v>
      </c>
      <c r="DE1121">
        <v>1114</v>
      </c>
      <c r="DF1121">
        <v>10.5315321744218</v>
      </c>
      <c r="DG1121">
        <v>20.215829527415437</v>
      </c>
      <c r="DI1121">
        <f t="shared" si="909"/>
        <v>0</v>
      </c>
      <c r="DJ1121">
        <f t="shared" si="910"/>
        <v>1</v>
      </c>
      <c r="DK1121">
        <f t="shared" si="911"/>
        <v>9.6842973529936369</v>
      </c>
      <c r="DN1121">
        <v>1114</v>
      </c>
      <c r="DO1121">
        <v>23.154897701807982</v>
      </c>
      <c r="DP1121">
        <v>18.324592797911709</v>
      </c>
      <c r="DR1121">
        <f t="shared" si="912"/>
        <v>1</v>
      </c>
      <c r="DS1121">
        <f t="shared" si="913"/>
        <v>0</v>
      </c>
      <c r="DT1121">
        <f t="shared" si="914"/>
        <v>4.8303049038962733</v>
      </c>
      <c r="DW1121">
        <v>1114</v>
      </c>
      <c r="DX1121">
        <v>22.60070852227097</v>
      </c>
      <c r="DY1121">
        <v>15.413221207905538</v>
      </c>
      <c r="EA1121">
        <f t="shared" si="915"/>
        <v>1</v>
      </c>
      <c r="EB1121">
        <f t="shared" si="916"/>
        <v>0</v>
      </c>
      <c r="EC1121">
        <f t="shared" si="917"/>
        <v>7.1874873143654323</v>
      </c>
      <c r="EF1121">
        <v>1114</v>
      </c>
      <c r="EG1121">
        <v>25.326640005673219</v>
      </c>
      <c r="EH1121">
        <v>18.881071116333914</v>
      </c>
      <c r="EJ1121">
        <f t="shared" si="918"/>
        <v>1</v>
      </c>
      <c r="EK1121">
        <f t="shared" si="919"/>
        <v>0</v>
      </c>
      <c r="EL1121">
        <f t="shared" si="920"/>
        <v>6.4455688893393059</v>
      </c>
      <c r="EO1121">
        <v>1114</v>
      </c>
      <c r="EP1121">
        <v>20.911197469549631</v>
      </c>
      <c r="EQ1121">
        <v>8.9010624978517576</v>
      </c>
      <c r="ES1121">
        <f t="shared" si="921"/>
        <v>1</v>
      </c>
      <c r="ET1121">
        <f t="shared" si="922"/>
        <v>0</v>
      </c>
      <c r="EU1121">
        <f t="shared" si="923"/>
        <v>12.010134971697873</v>
      </c>
    </row>
    <row r="1122" spans="1:151" x14ac:dyDescent="0.25">
      <c r="A1122">
        <v>1115</v>
      </c>
      <c r="B1122">
        <v>11.049149007228594</v>
      </c>
      <c r="C1122">
        <v>36.242613384508118</v>
      </c>
      <c r="E1122">
        <f t="shared" si="873"/>
        <v>0</v>
      </c>
      <c r="F1122">
        <f t="shared" si="875"/>
        <v>1</v>
      </c>
      <c r="G1122">
        <f t="shared" si="874"/>
        <v>25.193464377279525</v>
      </c>
      <c r="J1122">
        <v>1115</v>
      </c>
      <c r="K1122">
        <v>24.358135172109989</v>
      </c>
      <c r="L1122">
        <v>36.093263010503264</v>
      </c>
      <c r="N1122">
        <f t="shared" si="876"/>
        <v>0</v>
      </c>
      <c r="O1122">
        <f t="shared" si="877"/>
        <v>1</v>
      </c>
      <c r="P1122">
        <f t="shared" si="878"/>
        <v>11.735127838393275</v>
      </c>
      <c r="S1122">
        <v>1115</v>
      </c>
      <c r="T1122">
        <v>18.768951015231885</v>
      </c>
      <c r="U1122">
        <v>50.601588475497778</v>
      </c>
      <c r="W1122">
        <f t="shared" si="879"/>
        <v>0</v>
      </c>
      <c r="X1122">
        <f t="shared" si="880"/>
        <v>1</v>
      </c>
      <c r="Y1122">
        <f t="shared" si="881"/>
        <v>31.832637460265893</v>
      </c>
      <c r="AB1122">
        <v>1115</v>
      </c>
      <c r="AC1122">
        <v>29.255118152298653</v>
      </c>
      <c r="AD1122">
        <v>17.560573988358488</v>
      </c>
      <c r="AF1122">
        <f t="shared" si="882"/>
        <v>1</v>
      </c>
      <c r="AG1122">
        <f t="shared" si="883"/>
        <v>0</v>
      </c>
      <c r="AH1122">
        <f t="shared" si="884"/>
        <v>11.694544163940165</v>
      </c>
      <c r="AK1122">
        <v>1115</v>
      </c>
      <c r="AL1122">
        <v>16.839989818486401</v>
      </c>
      <c r="AM1122">
        <v>22.073807014807269</v>
      </c>
      <c r="AO1122">
        <f t="shared" si="885"/>
        <v>0</v>
      </c>
      <c r="AP1122">
        <f t="shared" si="886"/>
        <v>1</v>
      </c>
      <c r="AQ1122">
        <f t="shared" si="887"/>
        <v>5.2338171963208673</v>
      </c>
      <c r="AT1122">
        <v>1115</v>
      </c>
      <c r="AU1122">
        <v>20.753855548922065</v>
      </c>
      <c r="AV1122">
        <v>25.733505056551522</v>
      </c>
      <c r="AX1122">
        <f t="shared" si="888"/>
        <v>0</v>
      </c>
      <c r="AY1122">
        <f t="shared" si="889"/>
        <v>1</v>
      </c>
      <c r="AZ1122">
        <f t="shared" si="890"/>
        <v>4.9796495076294569</v>
      </c>
      <c r="BC1122">
        <v>1115</v>
      </c>
      <c r="BD1122" t="e">
        <v>#N/A</v>
      </c>
      <c r="BE1122" t="e">
        <v>#N/A</v>
      </c>
      <c r="BG1122" t="e">
        <f t="shared" si="891"/>
        <v>#N/A</v>
      </c>
      <c r="BH1122" t="e">
        <f t="shared" si="892"/>
        <v>#N/A</v>
      </c>
      <c r="BI1122" t="e">
        <f t="shared" si="893"/>
        <v>#N/A</v>
      </c>
      <c r="BL1122">
        <v>1115</v>
      </c>
      <c r="BM1122">
        <v>23.414342578042547</v>
      </c>
      <c r="BN1122">
        <v>18.649053311536392</v>
      </c>
      <c r="BP1122">
        <f t="shared" si="894"/>
        <v>1</v>
      </c>
      <c r="BQ1122">
        <f t="shared" si="895"/>
        <v>0</v>
      </c>
      <c r="BR1122">
        <f t="shared" si="896"/>
        <v>4.765289266506155</v>
      </c>
      <c r="BU1122">
        <v>1115</v>
      </c>
      <c r="BV1122">
        <v>29.993066856199718</v>
      </c>
      <c r="BW1122">
        <v>24.081911731825702</v>
      </c>
      <c r="BY1122">
        <f t="shared" si="897"/>
        <v>1</v>
      </c>
      <c r="BZ1122">
        <f t="shared" si="898"/>
        <v>0</v>
      </c>
      <c r="CA1122">
        <f t="shared" si="899"/>
        <v>5.9111551243740159</v>
      </c>
      <c r="CD1122">
        <v>1115</v>
      </c>
      <c r="CE1122">
        <v>20.865508643229337</v>
      </c>
      <c r="CF1122">
        <v>41.811997395713263</v>
      </c>
      <c r="CH1122">
        <f t="shared" si="900"/>
        <v>0</v>
      </c>
      <c r="CI1122">
        <f t="shared" si="901"/>
        <v>1</v>
      </c>
      <c r="CJ1122">
        <f t="shared" si="902"/>
        <v>20.946488752483926</v>
      </c>
      <c r="CM1122">
        <v>1115</v>
      </c>
      <c r="CN1122">
        <v>23.418936666287784</v>
      </c>
      <c r="CO1122">
        <v>3.3137271717417427</v>
      </c>
      <c r="CQ1122">
        <f t="shared" si="903"/>
        <v>1</v>
      </c>
      <c r="CR1122">
        <f t="shared" si="904"/>
        <v>0</v>
      </c>
      <c r="CS1122">
        <f t="shared" si="905"/>
        <v>20.105209494546042</v>
      </c>
      <c r="CV1122">
        <v>1115</v>
      </c>
      <c r="CW1122">
        <v>18.748515490285005</v>
      </c>
      <c r="CX1122">
        <v>17.894687497720167</v>
      </c>
      <c r="CZ1122">
        <f t="shared" si="906"/>
        <v>1</v>
      </c>
      <c r="DA1122">
        <f t="shared" si="907"/>
        <v>0</v>
      </c>
      <c r="DB1122">
        <f t="shared" si="908"/>
        <v>0.85382799256483821</v>
      </c>
      <c r="DE1122">
        <v>1115</v>
      </c>
      <c r="DF1122">
        <v>17.260490154185035</v>
      </c>
      <c r="DG1122">
        <v>16.784009688955489</v>
      </c>
      <c r="DI1122">
        <f t="shared" si="909"/>
        <v>1</v>
      </c>
      <c r="DJ1122">
        <f t="shared" si="910"/>
        <v>0</v>
      </c>
      <c r="DK1122">
        <f t="shared" si="911"/>
        <v>0.47648046522954601</v>
      </c>
      <c r="DN1122">
        <v>1115</v>
      </c>
      <c r="DO1122">
        <v>20.583874802648243</v>
      </c>
      <c r="DP1122">
        <v>15.742191884479531</v>
      </c>
      <c r="DR1122">
        <f t="shared" si="912"/>
        <v>1</v>
      </c>
      <c r="DS1122">
        <f t="shared" si="913"/>
        <v>0</v>
      </c>
      <c r="DT1122">
        <f t="shared" si="914"/>
        <v>4.8416829181687113</v>
      </c>
      <c r="DW1122">
        <v>1115</v>
      </c>
      <c r="DX1122">
        <v>28.861588787702217</v>
      </c>
      <c r="DY1122">
        <v>20.10974636653453</v>
      </c>
      <c r="EA1122">
        <f t="shared" si="915"/>
        <v>1</v>
      </c>
      <c r="EB1122">
        <f t="shared" si="916"/>
        <v>0</v>
      </c>
      <c r="EC1122">
        <f t="shared" si="917"/>
        <v>8.7518424211676873</v>
      </c>
      <c r="EF1122">
        <v>1115</v>
      </c>
      <c r="EG1122">
        <v>19.406882044203492</v>
      </c>
      <c r="EH1122">
        <v>10.836425926159139</v>
      </c>
      <c r="EJ1122">
        <f t="shared" si="918"/>
        <v>1</v>
      </c>
      <c r="EK1122">
        <f t="shared" si="919"/>
        <v>0</v>
      </c>
      <c r="EL1122">
        <f t="shared" si="920"/>
        <v>8.570456118044353</v>
      </c>
      <c r="EO1122">
        <v>1115</v>
      </c>
      <c r="EP1122">
        <v>22.155905172729092</v>
      </c>
      <c r="EQ1122">
        <v>36.526178018935141</v>
      </c>
      <c r="ES1122">
        <f t="shared" si="921"/>
        <v>0</v>
      </c>
      <c r="ET1122">
        <f t="shared" si="922"/>
        <v>1</v>
      </c>
      <c r="EU1122">
        <f t="shared" si="923"/>
        <v>14.370272846206049</v>
      </c>
    </row>
    <row r="1123" spans="1:151" x14ac:dyDescent="0.25">
      <c r="A1123">
        <v>1116</v>
      </c>
      <c r="B1123">
        <v>11.379834810940974</v>
      </c>
      <c r="C1123">
        <v>25.984027754629736</v>
      </c>
      <c r="E1123">
        <f t="shared" si="873"/>
        <v>0</v>
      </c>
      <c r="F1123">
        <f t="shared" si="875"/>
        <v>1</v>
      </c>
      <c r="G1123">
        <f t="shared" si="874"/>
        <v>14.604192943688762</v>
      </c>
      <c r="J1123">
        <v>1116</v>
      </c>
      <c r="K1123">
        <v>11.566907524380575</v>
      </c>
      <c r="L1123">
        <v>11.961777681494201</v>
      </c>
      <c r="N1123">
        <f t="shared" si="876"/>
        <v>0</v>
      </c>
      <c r="O1123">
        <f t="shared" si="877"/>
        <v>1</v>
      </c>
      <c r="P1123">
        <f t="shared" si="878"/>
        <v>0.39487015711362616</v>
      </c>
      <c r="S1123">
        <v>1116</v>
      </c>
      <c r="T1123">
        <v>19.098961731157633</v>
      </c>
      <c r="U1123">
        <v>24.288865273296441</v>
      </c>
      <c r="W1123">
        <f t="shared" si="879"/>
        <v>0</v>
      </c>
      <c r="X1123">
        <f t="shared" si="880"/>
        <v>1</v>
      </c>
      <c r="Y1123">
        <f t="shared" si="881"/>
        <v>5.1899035421388078</v>
      </c>
      <c r="AB1123">
        <v>1116</v>
      </c>
      <c r="AC1123">
        <v>21.395808282160058</v>
      </c>
      <c r="AD1123">
        <v>17.604836095830226</v>
      </c>
      <c r="AF1123">
        <f t="shared" si="882"/>
        <v>1</v>
      </c>
      <c r="AG1123">
        <f t="shared" si="883"/>
        <v>0</v>
      </c>
      <c r="AH1123">
        <f t="shared" si="884"/>
        <v>3.7909721863298316</v>
      </c>
      <c r="AK1123">
        <v>1116</v>
      </c>
      <c r="AL1123">
        <v>25.70027285547291</v>
      </c>
      <c r="AM1123">
        <v>46.068786224591655</v>
      </c>
      <c r="AO1123">
        <f t="shared" si="885"/>
        <v>0</v>
      </c>
      <c r="AP1123">
        <f t="shared" si="886"/>
        <v>1</v>
      </c>
      <c r="AQ1123">
        <f t="shared" si="887"/>
        <v>20.368513369118745</v>
      </c>
      <c r="AT1123">
        <v>1116</v>
      </c>
      <c r="AU1123">
        <v>13.706716595651102</v>
      </c>
      <c r="AV1123">
        <v>23.806165724968984</v>
      </c>
      <c r="AX1123">
        <f t="shared" si="888"/>
        <v>0</v>
      </c>
      <c r="AY1123">
        <f t="shared" si="889"/>
        <v>1</v>
      </c>
      <c r="AZ1123">
        <f t="shared" si="890"/>
        <v>10.099449129317883</v>
      </c>
      <c r="BC1123">
        <v>1116</v>
      </c>
      <c r="BD1123" t="e">
        <v>#N/A</v>
      </c>
      <c r="BE1123" t="e">
        <v>#N/A</v>
      </c>
      <c r="BG1123" t="e">
        <f t="shared" si="891"/>
        <v>#N/A</v>
      </c>
      <c r="BH1123" t="e">
        <f t="shared" si="892"/>
        <v>#N/A</v>
      </c>
      <c r="BI1123" t="e">
        <f t="shared" si="893"/>
        <v>#N/A</v>
      </c>
      <c r="BL1123">
        <v>1116</v>
      </c>
      <c r="BM1123">
        <v>37.11517953788367</v>
      </c>
      <c r="BN1123">
        <v>12.616715136077465</v>
      </c>
      <c r="BP1123">
        <f t="shared" si="894"/>
        <v>1</v>
      </c>
      <c r="BQ1123">
        <f t="shared" si="895"/>
        <v>0</v>
      </c>
      <c r="BR1123">
        <f t="shared" si="896"/>
        <v>24.498464401806203</v>
      </c>
      <c r="BU1123">
        <v>1116</v>
      </c>
      <c r="BV1123">
        <v>32.331755150936402</v>
      </c>
      <c r="BW1123">
        <v>24.472435675719712</v>
      </c>
      <c r="BY1123">
        <f t="shared" si="897"/>
        <v>1</v>
      </c>
      <c r="BZ1123">
        <f t="shared" si="898"/>
        <v>0</v>
      </c>
      <c r="CA1123">
        <f t="shared" si="899"/>
        <v>7.8593194752166902</v>
      </c>
      <c r="CD1123">
        <v>1116</v>
      </c>
      <c r="CE1123">
        <v>14.089133134698637</v>
      </c>
      <c r="CF1123">
        <v>18.845456575094701</v>
      </c>
      <c r="CH1123">
        <f t="shared" si="900"/>
        <v>0</v>
      </c>
      <c r="CI1123">
        <f t="shared" si="901"/>
        <v>1</v>
      </c>
      <c r="CJ1123">
        <f t="shared" si="902"/>
        <v>4.7563234403960646</v>
      </c>
      <c r="CM1123">
        <v>1116</v>
      </c>
      <c r="CN1123">
        <v>22.7128808640913</v>
      </c>
      <c r="CO1123">
        <v>31.355721244880474</v>
      </c>
      <c r="CQ1123">
        <f t="shared" si="903"/>
        <v>0</v>
      </c>
      <c r="CR1123">
        <f t="shared" si="904"/>
        <v>1</v>
      </c>
      <c r="CS1123">
        <f t="shared" si="905"/>
        <v>8.642840380789174</v>
      </c>
      <c r="CV1123">
        <v>1116</v>
      </c>
      <c r="CW1123">
        <v>26.747079186208822</v>
      </c>
      <c r="CX1123">
        <v>19.818542593095366</v>
      </c>
      <c r="CZ1123">
        <f t="shared" si="906"/>
        <v>1</v>
      </c>
      <c r="DA1123">
        <f t="shared" si="907"/>
        <v>0</v>
      </c>
      <c r="DB1123">
        <f t="shared" si="908"/>
        <v>6.9285365931134564</v>
      </c>
      <c r="DE1123">
        <v>1116</v>
      </c>
      <c r="DF1123">
        <v>21.845068012771041</v>
      </c>
      <c r="DG1123">
        <v>15.680850545904116</v>
      </c>
      <c r="DI1123">
        <f t="shared" si="909"/>
        <v>1</v>
      </c>
      <c r="DJ1123">
        <f t="shared" si="910"/>
        <v>0</v>
      </c>
      <c r="DK1123">
        <f t="shared" si="911"/>
        <v>6.1642174668669245</v>
      </c>
      <c r="DN1123">
        <v>1116</v>
      </c>
      <c r="DO1123">
        <v>27.988973310390037</v>
      </c>
      <c r="DP1123">
        <v>8.858560133538484</v>
      </c>
      <c r="DR1123">
        <f t="shared" si="912"/>
        <v>1</v>
      </c>
      <c r="DS1123">
        <f t="shared" si="913"/>
        <v>0</v>
      </c>
      <c r="DT1123">
        <f t="shared" si="914"/>
        <v>19.130413176851555</v>
      </c>
      <c r="DW1123">
        <v>1116</v>
      </c>
      <c r="DX1123">
        <v>25.186158826882732</v>
      </c>
      <c r="DY1123">
        <v>27.208741781016446</v>
      </c>
      <c r="EA1123">
        <f t="shared" si="915"/>
        <v>0</v>
      </c>
      <c r="EB1123">
        <f t="shared" si="916"/>
        <v>1</v>
      </c>
      <c r="EC1123">
        <f t="shared" si="917"/>
        <v>2.0225829541337141</v>
      </c>
      <c r="EF1123">
        <v>1116</v>
      </c>
      <c r="EG1123">
        <v>25.762951288356639</v>
      </c>
      <c r="EH1123">
        <v>19.977520041890866</v>
      </c>
      <c r="EJ1123">
        <f t="shared" si="918"/>
        <v>1</v>
      </c>
      <c r="EK1123">
        <f t="shared" si="919"/>
        <v>0</v>
      </c>
      <c r="EL1123">
        <f t="shared" si="920"/>
        <v>5.7854312464657731</v>
      </c>
      <c r="EO1123">
        <v>1116</v>
      </c>
      <c r="EP1123">
        <v>22.18746358941473</v>
      </c>
      <c r="EQ1123">
        <v>33.859591273969997</v>
      </c>
      <c r="ES1123">
        <f t="shared" si="921"/>
        <v>0</v>
      </c>
      <c r="ET1123">
        <f t="shared" si="922"/>
        <v>1</v>
      </c>
      <c r="EU1123">
        <f t="shared" si="923"/>
        <v>11.672127684555267</v>
      </c>
    </row>
    <row r="1124" spans="1:151" x14ac:dyDescent="0.25">
      <c r="A1124">
        <v>1117</v>
      </c>
      <c r="B1124">
        <v>14.449425465148805</v>
      </c>
      <c r="C1124">
        <v>30.372405918098188</v>
      </c>
      <c r="E1124">
        <f t="shared" si="873"/>
        <v>0</v>
      </c>
      <c r="F1124">
        <f t="shared" si="875"/>
        <v>1</v>
      </c>
      <c r="G1124">
        <f t="shared" si="874"/>
        <v>15.922980452949384</v>
      </c>
      <c r="J1124">
        <v>1117</v>
      </c>
      <c r="K1124">
        <v>21.616286035463922</v>
      </c>
      <c r="L1124">
        <v>17.908203055953255</v>
      </c>
      <c r="N1124">
        <f t="shared" si="876"/>
        <v>1</v>
      </c>
      <c r="O1124">
        <f t="shared" si="877"/>
        <v>0</v>
      </c>
      <c r="P1124">
        <f t="shared" si="878"/>
        <v>3.7080829795106673</v>
      </c>
      <c r="S1124">
        <v>1117</v>
      </c>
      <c r="T1124">
        <v>12.642671226052791</v>
      </c>
      <c r="U1124">
        <v>29.251441420925261</v>
      </c>
      <c r="W1124">
        <f t="shared" si="879"/>
        <v>0</v>
      </c>
      <c r="X1124">
        <f t="shared" si="880"/>
        <v>1</v>
      </c>
      <c r="Y1124">
        <f t="shared" si="881"/>
        <v>16.60877019487247</v>
      </c>
      <c r="AB1124">
        <v>1117</v>
      </c>
      <c r="AC1124">
        <v>20.241570191118196</v>
      </c>
      <c r="AD1124">
        <v>17.090006812848078</v>
      </c>
      <c r="AF1124">
        <f t="shared" si="882"/>
        <v>1</v>
      </c>
      <c r="AG1124">
        <f t="shared" si="883"/>
        <v>0</v>
      </c>
      <c r="AH1124">
        <f t="shared" si="884"/>
        <v>3.1515633782701187</v>
      </c>
      <c r="AK1124">
        <v>1117</v>
      </c>
      <c r="AL1124">
        <v>27.836288233281952</v>
      </c>
      <c r="AM1124">
        <v>29.566037468702419</v>
      </c>
      <c r="AO1124">
        <f t="shared" si="885"/>
        <v>0</v>
      </c>
      <c r="AP1124">
        <f t="shared" si="886"/>
        <v>1</v>
      </c>
      <c r="AQ1124">
        <f t="shared" si="887"/>
        <v>1.7297492354204671</v>
      </c>
      <c r="AT1124">
        <v>1117</v>
      </c>
      <c r="AU1124">
        <v>19.101554879892547</v>
      </c>
      <c r="AV1124">
        <v>15.087907773150663</v>
      </c>
      <c r="AX1124">
        <f t="shared" si="888"/>
        <v>1</v>
      </c>
      <c r="AY1124">
        <f t="shared" si="889"/>
        <v>0</v>
      </c>
      <c r="AZ1124">
        <f t="shared" si="890"/>
        <v>4.0136471067418835</v>
      </c>
      <c r="BC1124">
        <v>1117</v>
      </c>
      <c r="BD1124" t="e">
        <v>#N/A</v>
      </c>
      <c r="BE1124" t="e">
        <v>#N/A</v>
      </c>
      <c r="BG1124" t="e">
        <f t="shared" si="891"/>
        <v>#N/A</v>
      </c>
      <c r="BH1124" t="e">
        <f t="shared" si="892"/>
        <v>#N/A</v>
      </c>
      <c r="BI1124" t="e">
        <f t="shared" si="893"/>
        <v>#N/A</v>
      </c>
      <c r="BL1124">
        <v>1117</v>
      </c>
      <c r="BM1124">
        <v>29.734270050996614</v>
      </c>
      <c r="BN1124">
        <v>15.72334074157544</v>
      </c>
      <c r="BP1124">
        <f t="shared" si="894"/>
        <v>1</v>
      </c>
      <c r="BQ1124">
        <f t="shared" si="895"/>
        <v>0</v>
      </c>
      <c r="BR1124">
        <f t="shared" si="896"/>
        <v>14.010929309421174</v>
      </c>
      <c r="BU1124">
        <v>1117</v>
      </c>
      <c r="BV1124">
        <v>37.075331789660702</v>
      </c>
      <c r="BW1124">
        <v>29.15655040772732</v>
      </c>
      <c r="BY1124">
        <f t="shared" si="897"/>
        <v>1</v>
      </c>
      <c r="BZ1124">
        <f t="shared" si="898"/>
        <v>0</v>
      </c>
      <c r="CA1124">
        <f t="shared" si="899"/>
        <v>7.9187813819333819</v>
      </c>
      <c r="CD1124">
        <v>1117</v>
      </c>
      <c r="CE1124">
        <v>27.646060500576951</v>
      </c>
      <c r="CF1124">
        <v>16.030995388964346</v>
      </c>
      <c r="CH1124">
        <f t="shared" si="900"/>
        <v>1</v>
      </c>
      <c r="CI1124">
        <f t="shared" si="901"/>
        <v>0</v>
      </c>
      <c r="CJ1124">
        <f t="shared" si="902"/>
        <v>11.615065111612605</v>
      </c>
      <c r="CM1124">
        <v>1117</v>
      </c>
      <c r="CN1124">
        <v>25.113661791202706</v>
      </c>
      <c r="CO1124">
        <v>30.450780496173003</v>
      </c>
      <c r="CQ1124">
        <f t="shared" si="903"/>
        <v>0</v>
      </c>
      <c r="CR1124">
        <f t="shared" si="904"/>
        <v>1</v>
      </c>
      <c r="CS1124">
        <f t="shared" si="905"/>
        <v>5.3371187049702975</v>
      </c>
      <c r="CV1124">
        <v>1117</v>
      </c>
      <c r="CW1124">
        <v>14.811735278896665</v>
      </c>
      <c r="CX1124">
        <v>10.153867786516194</v>
      </c>
      <c r="CZ1124">
        <f t="shared" si="906"/>
        <v>1</v>
      </c>
      <c r="DA1124">
        <f t="shared" si="907"/>
        <v>0</v>
      </c>
      <c r="DB1124">
        <f t="shared" si="908"/>
        <v>4.6578674923804702</v>
      </c>
      <c r="DE1124">
        <v>1117</v>
      </c>
      <c r="DF1124">
        <v>11.392325453480153</v>
      </c>
      <c r="DG1124">
        <v>20.200849750501735</v>
      </c>
      <c r="DI1124">
        <f t="shared" si="909"/>
        <v>0</v>
      </c>
      <c r="DJ1124">
        <f t="shared" si="910"/>
        <v>1</v>
      </c>
      <c r="DK1124">
        <f t="shared" si="911"/>
        <v>8.8085242970215827</v>
      </c>
      <c r="DN1124">
        <v>1117</v>
      </c>
      <c r="DO1124">
        <v>22.88131818057763</v>
      </c>
      <c r="DP1124">
        <v>11.342245636488052</v>
      </c>
      <c r="DR1124">
        <f t="shared" si="912"/>
        <v>1</v>
      </c>
      <c r="DS1124">
        <f t="shared" si="913"/>
        <v>0</v>
      </c>
      <c r="DT1124">
        <f t="shared" si="914"/>
        <v>11.539072544089578</v>
      </c>
      <c r="DW1124">
        <v>1117</v>
      </c>
      <c r="DX1124">
        <v>16.322185265648219</v>
      </c>
      <c r="DY1124">
        <v>20.687349661144697</v>
      </c>
      <c r="EA1124">
        <f t="shared" si="915"/>
        <v>0</v>
      </c>
      <c r="EB1124">
        <f t="shared" si="916"/>
        <v>1</v>
      </c>
      <c r="EC1124">
        <f t="shared" si="917"/>
        <v>4.3651643954964783</v>
      </c>
      <c r="EF1124">
        <v>1117</v>
      </c>
      <c r="EG1124">
        <v>22.105205960869956</v>
      </c>
      <c r="EH1124">
        <v>13.524921566171663</v>
      </c>
      <c r="EJ1124">
        <f t="shared" si="918"/>
        <v>1</v>
      </c>
      <c r="EK1124">
        <f t="shared" si="919"/>
        <v>0</v>
      </c>
      <c r="EL1124">
        <f t="shared" si="920"/>
        <v>8.5802843946982925</v>
      </c>
      <c r="EO1124">
        <v>1117</v>
      </c>
      <c r="EP1124">
        <v>24.239013661998122</v>
      </c>
      <c r="EQ1124">
        <v>16.908366911948903</v>
      </c>
      <c r="ES1124">
        <f t="shared" si="921"/>
        <v>1</v>
      </c>
      <c r="ET1124">
        <f t="shared" si="922"/>
        <v>0</v>
      </c>
      <c r="EU1124">
        <f t="shared" si="923"/>
        <v>7.330646750049219</v>
      </c>
    </row>
    <row r="1125" spans="1:151" x14ac:dyDescent="0.25">
      <c r="A1125">
        <v>1118</v>
      </c>
      <c r="B1125">
        <v>8.1284763258549031</v>
      </c>
      <c r="C1125">
        <v>22.288230427621748</v>
      </c>
      <c r="E1125">
        <f t="shared" si="873"/>
        <v>0</v>
      </c>
      <c r="F1125">
        <f t="shared" si="875"/>
        <v>1</v>
      </c>
      <c r="G1125">
        <f t="shared" si="874"/>
        <v>14.159754101766845</v>
      </c>
      <c r="J1125">
        <v>1118</v>
      </c>
      <c r="K1125">
        <v>12.167913388294368</v>
      </c>
      <c r="L1125">
        <v>17.868780619811481</v>
      </c>
      <c r="N1125">
        <f t="shared" si="876"/>
        <v>0</v>
      </c>
      <c r="O1125">
        <f t="shared" si="877"/>
        <v>1</v>
      </c>
      <c r="P1125">
        <f t="shared" si="878"/>
        <v>5.7008672315171136</v>
      </c>
      <c r="S1125">
        <v>1118</v>
      </c>
      <c r="T1125">
        <v>16.52812000076408</v>
      </c>
      <c r="U1125">
        <v>14.85066969046196</v>
      </c>
      <c r="W1125">
        <f t="shared" si="879"/>
        <v>1</v>
      </c>
      <c r="X1125">
        <f t="shared" si="880"/>
        <v>0</v>
      </c>
      <c r="Y1125">
        <f t="shared" si="881"/>
        <v>1.6774503103021203</v>
      </c>
      <c r="AB1125">
        <v>1118</v>
      </c>
      <c r="AC1125">
        <v>17.721826380106862</v>
      </c>
      <c r="AD1125">
        <v>15.959829906227641</v>
      </c>
      <c r="AF1125">
        <f t="shared" si="882"/>
        <v>1</v>
      </c>
      <c r="AG1125">
        <f t="shared" si="883"/>
        <v>0</v>
      </c>
      <c r="AH1125">
        <f t="shared" si="884"/>
        <v>1.7619964738792202</v>
      </c>
      <c r="AK1125">
        <v>1118</v>
      </c>
      <c r="AL1125">
        <v>31.513103319482347</v>
      </c>
      <c r="AM1125">
        <v>32.205740571598774</v>
      </c>
      <c r="AO1125">
        <f t="shared" si="885"/>
        <v>0</v>
      </c>
      <c r="AP1125">
        <f t="shared" si="886"/>
        <v>1</v>
      </c>
      <c r="AQ1125">
        <f t="shared" si="887"/>
        <v>0.69263725211642679</v>
      </c>
      <c r="AT1125">
        <v>1118</v>
      </c>
      <c r="AU1125">
        <v>21.754546596468373</v>
      </c>
      <c r="AV1125">
        <v>15.755677567213443</v>
      </c>
      <c r="AX1125">
        <f t="shared" si="888"/>
        <v>1</v>
      </c>
      <c r="AY1125">
        <f t="shared" si="889"/>
        <v>0</v>
      </c>
      <c r="AZ1125">
        <f t="shared" si="890"/>
        <v>5.99886902925493</v>
      </c>
      <c r="BC1125">
        <v>1118</v>
      </c>
      <c r="BD1125" t="e">
        <v>#N/A</v>
      </c>
      <c r="BE1125" t="e">
        <v>#N/A</v>
      </c>
      <c r="BG1125" t="e">
        <f t="shared" si="891"/>
        <v>#N/A</v>
      </c>
      <c r="BH1125" t="e">
        <f t="shared" si="892"/>
        <v>#N/A</v>
      </c>
      <c r="BI1125" t="e">
        <f t="shared" si="893"/>
        <v>#N/A</v>
      </c>
      <c r="BL1125">
        <v>1118</v>
      </c>
      <c r="BM1125">
        <v>21.850968639651583</v>
      </c>
      <c r="BN1125">
        <v>5.9595382016356568</v>
      </c>
      <c r="BP1125">
        <f t="shared" si="894"/>
        <v>1</v>
      </c>
      <c r="BQ1125">
        <f t="shared" si="895"/>
        <v>0</v>
      </c>
      <c r="BR1125">
        <f t="shared" si="896"/>
        <v>15.891430438015927</v>
      </c>
      <c r="BU1125">
        <v>1118</v>
      </c>
      <c r="BV1125">
        <v>25.755889769956593</v>
      </c>
      <c r="BW1125">
        <v>18.610830184126417</v>
      </c>
      <c r="BY1125">
        <f t="shared" si="897"/>
        <v>1</v>
      </c>
      <c r="BZ1125">
        <f t="shared" si="898"/>
        <v>0</v>
      </c>
      <c r="CA1125">
        <f t="shared" si="899"/>
        <v>7.1450595858301753</v>
      </c>
      <c r="CD1125">
        <v>1118</v>
      </c>
      <c r="CE1125">
        <v>14.516117970449107</v>
      </c>
      <c r="CF1125">
        <v>17.997794072208794</v>
      </c>
      <c r="CH1125">
        <f t="shared" si="900"/>
        <v>0</v>
      </c>
      <c r="CI1125">
        <f t="shared" si="901"/>
        <v>1</v>
      </c>
      <c r="CJ1125">
        <f t="shared" si="902"/>
        <v>3.4816761017596871</v>
      </c>
      <c r="CM1125">
        <v>1118</v>
      </c>
      <c r="CN1125">
        <v>21.219575599946658</v>
      </c>
      <c r="CO1125">
        <v>29.784807374818865</v>
      </c>
      <c r="CQ1125">
        <f t="shared" si="903"/>
        <v>0</v>
      </c>
      <c r="CR1125">
        <f t="shared" si="904"/>
        <v>1</v>
      </c>
      <c r="CS1125">
        <f t="shared" si="905"/>
        <v>8.5652317748722062</v>
      </c>
      <c r="CV1125">
        <v>1118</v>
      </c>
      <c r="CW1125">
        <v>22.350723123696309</v>
      </c>
      <c r="CX1125">
        <v>12.138855354752121</v>
      </c>
      <c r="CZ1125">
        <f t="shared" si="906"/>
        <v>1</v>
      </c>
      <c r="DA1125">
        <f t="shared" si="907"/>
        <v>0</v>
      </c>
      <c r="DB1125">
        <f t="shared" si="908"/>
        <v>10.211867768944188</v>
      </c>
      <c r="DE1125">
        <v>1118</v>
      </c>
      <c r="DF1125">
        <v>26.082470407416317</v>
      </c>
      <c r="DG1125">
        <v>21.468099890639188</v>
      </c>
      <c r="DI1125">
        <f t="shared" si="909"/>
        <v>1</v>
      </c>
      <c r="DJ1125">
        <f t="shared" si="910"/>
        <v>0</v>
      </c>
      <c r="DK1125">
        <f t="shared" si="911"/>
        <v>4.6143705167771287</v>
      </c>
      <c r="DN1125">
        <v>1118</v>
      </c>
      <c r="DO1125">
        <v>18.917711655582337</v>
      </c>
      <c r="DP1125">
        <v>25.786796145620109</v>
      </c>
      <c r="DR1125">
        <f t="shared" si="912"/>
        <v>0</v>
      </c>
      <c r="DS1125">
        <f t="shared" si="913"/>
        <v>1</v>
      </c>
      <c r="DT1125">
        <f t="shared" si="914"/>
        <v>6.8690844900377712</v>
      </c>
      <c r="DW1125">
        <v>1118</v>
      </c>
      <c r="DX1125">
        <v>14.413629263919947</v>
      </c>
      <c r="DY1125">
        <v>14.282916576368612</v>
      </c>
      <c r="EA1125">
        <f t="shared" si="915"/>
        <v>1</v>
      </c>
      <c r="EB1125">
        <f t="shared" si="916"/>
        <v>0</v>
      </c>
      <c r="EC1125">
        <f t="shared" si="917"/>
        <v>0.1307126875513358</v>
      </c>
      <c r="EF1125">
        <v>1118</v>
      </c>
      <c r="EG1125">
        <v>29.507827556154851</v>
      </c>
      <c r="EH1125">
        <v>15.255850529969861</v>
      </c>
      <c r="EJ1125">
        <f t="shared" si="918"/>
        <v>1</v>
      </c>
      <c r="EK1125">
        <f t="shared" si="919"/>
        <v>0</v>
      </c>
      <c r="EL1125">
        <f t="shared" si="920"/>
        <v>14.25197702618499</v>
      </c>
      <c r="EO1125">
        <v>1118</v>
      </c>
      <c r="EP1125">
        <v>22.236530306870939</v>
      </c>
      <c r="EQ1125">
        <v>42.60871996153476</v>
      </c>
      <c r="ES1125">
        <f t="shared" si="921"/>
        <v>0</v>
      </c>
      <c r="ET1125">
        <f t="shared" si="922"/>
        <v>1</v>
      </c>
      <c r="EU1125">
        <f t="shared" si="923"/>
        <v>20.372189654663821</v>
      </c>
    </row>
    <row r="1126" spans="1:151" x14ac:dyDescent="0.25">
      <c r="A1126">
        <v>1119</v>
      </c>
      <c r="B1126">
        <v>13.121796231204232</v>
      </c>
      <c r="C1126">
        <v>25.777306025622362</v>
      </c>
      <c r="E1126">
        <f t="shared" si="873"/>
        <v>0</v>
      </c>
      <c r="F1126">
        <f t="shared" si="875"/>
        <v>1</v>
      </c>
      <c r="G1126">
        <f t="shared" si="874"/>
        <v>12.65550979441813</v>
      </c>
      <c r="J1126">
        <v>1119</v>
      </c>
      <c r="K1126">
        <v>11.375205127664108</v>
      </c>
      <c r="L1126">
        <v>28.169995606456826</v>
      </c>
      <c r="N1126">
        <f t="shared" si="876"/>
        <v>0</v>
      </c>
      <c r="O1126">
        <f t="shared" si="877"/>
        <v>1</v>
      </c>
      <c r="P1126">
        <f t="shared" si="878"/>
        <v>16.79479047879272</v>
      </c>
      <c r="S1126">
        <v>1119</v>
      </c>
      <c r="T1126">
        <v>19.824794660559363</v>
      </c>
      <c r="U1126">
        <v>23.289406393878632</v>
      </c>
      <c r="W1126">
        <f t="shared" si="879"/>
        <v>0</v>
      </c>
      <c r="X1126">
        <f t="shared" si="880"/>
        <v>1</v>
      </c>
      <c r="Y1126">
        <f t="shared" si="881"/>
        <v>3.4646117333192699</v>
      </c>
      <c r="AB1126">
        <v>1119</v>
      </c>
      <c r="AC1126">
        <v>16.271049553288108</v>
      </c>
      <c r="AD1126">
        <v>17.376305728812312</v>
      </c>
      <c r="AF1126">
        <f t="shared" si="882"/>
        <v>0</v>
      </c>
      <c r="AG1126">
        <f t="shared" si="883"/>
        <v>1</v>
      </c>
      <c r="AH1126">
        <f t="shared" si="884"/>
        <v>1.1052561755242039</v>
      </c>
      <c r="AK1126">
        <v>1119</v>
      </c>
      <c r="AL1126">
        <v>16.420287502012833</v>
      </c>
      <c r="AM1126">
        <v>33.264243667570526</v>
      </c>
      <c r="AO1126">
        <f t="shared" si="885"/>
        <v>0</v>
      </c>
      <c r="AP1126">
        <f t="shared" si="886"/>
        <v>1</v>
      </c>
      <c r="AQ1126">
        <f t="shared" si="887"/>
        <v>16.843956165557692</v>
      </c>
      <c r="AT1126">
        <v>1119</v>
      </c>
      <c r="AU1126">
        <v>21.847222243693579</v>
      </c>
      <c r="AV1126">
        <v>18.227787814031299</v>
      </c>
      <c r="AX1126">
        <f t="shared" si="888"/>
        <v>1</v>
      </c>
      <c r="AY1126">
        <f t="shared" si="889"/>
        <v>0</v>
      </c>
      <c r="AZ1126">
        <f t="shared" si="890"/>
        <v>3.6194344296622809</v>
      </c>
      <c r="BC1126">
        <v>1119</v>
      </c>
      <c r="BD1126" t="e">
        <v>#N/A</v>
      </c>
      <c r="BE1126" t="e">
        <v>#N/A</v>
      </c>
      <c r="BG1126" t="e">
        <f t="shared" si="891"/>
        <v>#N/A</v>
      </c>
      <c r="BH1126" t="e">
        <f t="shared" si="892"/>
        <v>#N/A</v>
      </c>
      <c r="BI1126" t="e">
        <f t="shared" si="893"/>
        <v>#N/A</v>
      </c>
      <c r="BL1126">
        <v>1119</v>
      </c>
      <c r="BM1126">
        <v>22.370689530939302</v>
      </c>
      <c r="BN1126">
        <v>9.3876703513029032</v>
      </c>
      <c r="BP1126">
        <f t="shared" si="894"/>
        <v>1</v>
      </c>
      <c r="BQ1126">
        <f t="shared" si="895"/>
        <v>0</v>
      </c>
      <c r="BR1126">
        <f t="shared" si="896"/>
        <v>12.983019179636399</v>
      </c>
      <c r="BU1126">
        <v>1119</v>
      </c>
      <c r="BV1126">
        <v>23.224902993587691</v>
      </c>
      <c r="BW1126">
        <v>17.276195482647502</v>
      </c>
      <c r="BY1126">
        <f t="shared" si="897"/>
        <v>1</v>
      </c>
      <c r="BZ1126">
        <f t="shared" si="898"/>
        <v>0</v>
      </c>
      <c r="CA1126">
        <f t="shared" si="899"/>
        <v>5.9487075109401886</v>
      </c>
      <c r="CD1126">
        <v>1119</v>
      </c>
      <c r="CE1126">
        <v>21.82193039555797</v>
      </c>
      <c r="CF1126">
        <v>30.670228787134477</v>
      </c>
      <c r="CH1126">
        <f t="shared" si="900"/>
        <v>0</v>
      </c>
      <c r="CI1126">
        <f t="shared" si="901"/>
        <v>1</v>
      </c>
      <c r="CJ1126">
        <f t="shared" si="902"/>
        <v>8.8482983915765061</v>
      </c>
      <c r="CM1126">
        <v>1119</v>
      </c>
      <c r="CN1126">
        <v>23.487002703439572</v>
      </c>
      <c r="CO1126">
        <v>23.086890103372969</v>
      </c>
      <c r="CQ1126">
        <f t="shared" si="903"/>
        <v>1</v>
      </c>
      <c r="CR1126">
        <f t="shared" si="904"/>
        <v>0</v>
      </c>
      <c r="CS1126">
        <f t="shared" si="905"/>
        <v>0.40011260006660265</v>
      </c>
      <c r="CV1126">
        <v>1119</v>
      </c>
      <c r="CW1126">
        <v>28.14470109169141</v>
      </c>
      <c r="CX1126">
        <v>17.31865602940417</v>
      </c>
      <c r="CZ1126">
        <f t="shared" si="906"/>
        <v>1</v>
      </c>
      <c r="DA1126">
        <f t="shared" si="907"/>
        <v>0</v>
      </c>
      <c r="DB1126">
        <f t="shared" si="908"/>
        <v>10.826045062287239</v>
      </c>
      <c r="DE1126">
        <v>1119</v>
      </c>
      <c r="DF1126">
        <v>24.248125258360393</v>
      </c>
      <c r="DG1126">
        <v>15.380575248899603</v>
      </c>
      <c r="DI1126">
        <f t="shared" si="909"/>
        <v>1</v>
      </c>
      <c r="DJ1126">
        <f t="shared" si="910"/>
        <v>0</v>
      </c>
      <c r="DK1126">
        <f t="shared" si="911"/>
        <v>8.8675500094607891</v>
      </c>
      <c r="DN1126">
        <v>1119</v>
      </c>
      <c r="DO1126">
        <v>29.308006422337645</v>
      </c>
      <c r="DP1126">
        <v>22.147019128240601</v>
      </c>
      <c r="DR1126">
        <f t="shared" si="912"/>
        <v>1</v>
      </c>
      <c r="DS1126">
        <f t="shared" si="913"/>
        <v>0</v>
      </c>
      <c r="DT1126">
        <f t="shared" si="914"/>
        <v>7.160987294097044</v>
      </c>
      <c r="DW1126">
        <v>1119</v>
      </c>
      <c r="DX1126">
        <v>11.83746998688086</v>
      </c>
      <c r="DY1126">
        <v>19.479194966534507</v>
      </c>
      <c r="EA1126">
        <f t="shared" si="915"/>
        <v>0</v>
      </c>
      <c r="EB1126">
        <f t="shared" si="916"/>
        <v>1</v>
      </c>
      <c r="EC1126">
        <f t="shared" si="917"/>
        <v>7.6417249796536471</v>
      </c>
      <c r="EF1126">
        <v>1119</v>
      </c>
      <c r="EG1126">
        <v>22.867066801095671</v>
      </c>
      <c r="EH1126">
        <v>17.738297444953847</v>
      </c>
      <c r="EJ1126">
        <f t="shared" si="918"/>
        <v>1</v>
      </c>
      <c r="EK1126">
        <f t="shared" si="919"/>
        <v>0</v>
      </c>
      <c r="EL1126">
        <f t="shared" si="920"/>
        <v>5.1287693561418237</v>
      </c>
      <c r="EO1126">
        <v>1119</v>
      </c>
      <c r="EP1126">
        <v>21.308202422718139</v>
      </c>
      <c r="EQ1126">
        <v>27.150177081379432</v>
      </c>
      <c r="ES1126">
        <f t="shared" si="921"/>
        <v>0</v>
      </c>
      <c r="ET1126">
        <f t="shared" si="922"/>
        <v>1</v>
      </c>
      <c r="EU1126">
        <f t="shared" si="923"/>
        <v>5.8419746586612931</v>
      </c>
    </row>
    <row r="1127" spans="1:151" x14ac:dyDescent="0.25">
      <c r="A1127">
        <v>1120</v>
      </c>
      <c r="B1127">
        <v>11.736667132629872</v>
      </c>
      <c r="C1127">
        <v>9.0192006869470447</v>
      </c>
      <c r="E1127">
        <f t="shared" si="873"/>
        <v>1</v>
      </c>
      <c r="F1127">
        <f t="shared" si="875"/>
        <v>0</v>
      </c>
      <c r="G1127">
        <f t="shared" si="874"/>
        <v>2.7174664456828275</v>
      </c>
      <c r="J1127">
        <v>1120</v>
      </c>
      <c r="K1127">
        <v>16.079360478068324</v>
      </c>
      <c r="L1127">
        <v>20.921363259061977</v>
      </c>
      <c r="N1127">
        <f t="shared" si="876"/>
        <v>0</v>
      </c>
      <c r="O1127">
        <f t="shared" si="877"/>
        <v>1</v>
      </c>
      <c r="P1127">
        <f t="shared" si="878"/>
        <v>4.8420027809936528</v>
      </c>
      <c r="S1127">
        <v>1120</v>
      </c>
      <c r="T1127">
        <v>12.512579122495568</v>
      </c>
      <c r="U1127">
        <v>36.581201319313067</v>
      </c>
      <c r="W1127">
        <f t="shared" si="879"/>
        <v>0</v>
      </c>
      <c r="X1127">
        <f t="shared" si="880"/>
        <v>1</v>
      </c>
      <c r="Y1127">
        <f t="shared" si="881"/>
        <v>24.0686221968175</v>
      </c>
      <c r="AB1127">
        <v>1120</v>
      </c>
      <c r="AC1127">
        <v>22.421326923417023</v>
      </c>
      <c r="AD1127">
        <v>18.42909771073062</v>
      </c>
      <c r="AF1127">
        <f t="shared" si="882"/>
        <v>1</v>
      </c>
      <c r="AG1127">
        <f t="shared" si="883"/>
        <v>0</v>
      </c>
      <c r="AH1127">
        <f t="shared" si="884"/>
        <v>3.9922292126864036</v>
      </c>
      <c r="AK1127">
        <v>1120</v>
      </c>
      <c r="AL1127">
        <v>22.22014644368921</v>
      </c>
      <c r="AM1127">
        <v>27.686306356015528</v>
      </c>
      <c r="AO1127">
        <f t="shared" si="885"/>
        <v>0</v>
      </c>
      <c r="AP1127">
        <f t="shared" si="886"/>
        <v>1</v>
      </c>
      <c r="AQ1127">
        <f t="shared" si="887"/>
        <v>5.4661599123263187</v>
      </c>
      <c r="AT1127">
        <v>1120</v>
      </c>
      <c r="AU1127">
        <v>17.925506679986992</v>
      </c>
      <c r="AV1127">
        <v>20.86262345629391</v>
      </c>
      <c r="AX1127">
        <f t="shared" si="888"/>
        <v>0</v>
      </c>
      <c r="AY1127">
        <f t="shared" si="889"/>
        <v>1</v>
      </c>
      <c r="AZ1127">
        <f t="shared" si="890"/>
        <v>2.9371167763069188</v>
      </c>
      <c r="BC1127">
        <v>1120</v>
      </c>
      <c r="BD1127" t="e">
        <v>#N/A</v>
      </c>
      <c r="BE1127" t="e">
        <v>#N/A</v>
      </c>
      <c r="BG1127" t="e">
        <f t="shared" si="891"/>
        <v>#N/A</v>
      </c>
      <c r="BH1127" t="e">
        <f t="shared" si="892"/>
        <v>#N/A</v>
      </c>
      <c r="BI1127" t="e">
        <f t="shared" si="893"/>
        <v>#N/A</v>
      </c>
      <c r="BL1127">
        <v>1120</v>
      </c>
      <c r="BM1127">
        <v>28.332239723659207</v>
      </c>
      <c r="BN1127">
        <v>12.884781177403298</v>
      </c>
      <c r="BP1127">
        <f t="shared" si="894"/>
        <v>1</v>
      </c>
      <c r="BQ1127">
        <f t="shared" si="895"/>
        <v>0</v>
      </c>
      <c r="BR1127">
        <f t="shared" si="896"/>
        <v>15.447458546255909</v>
      </c>
      <c r="BU1127">
        <v>1120</v>
      </c>
      <c r="BV1127">
        <v>16.827480848017128</v>
      </c>
      <c r="BW1127">
        <v>19.312871441640972</v>
      </c>
      <c r="BY1127">
        <f t="shared" si="897"/>
        <v>0</v>
      </c>
      <c r="BZ1127">
        <f t="shared" si="898"/>
        <v>1</v>
      </c>
      <c r="CA1127">
        <f t="shared" si="899"/>
        <v>2.4853905936238441</v>
      </c>
      <c r="CD1127">
        <v>1120</v>
      </c>
      <c r="CE1127">
        <v>18.440006332105611</v>
      </c>
      <c r="CF1127">
        <v>25.760320982886192</v>
      </c>
      <c r="CH1127">
        <f t="shared" si="900"/>
        <v>0</v>
      </c>
      <c r="CI1127">
        <f t="shared" si="901"/>
        <v>1</v>
      </c>
      <c r="CJ1127">
        <f t="shared" si="902"/>
        <v>7.3203146507805812</v>
      </c>
      <c r="CM1127">
        <v>1120</v>
      </c>
      <c r="CN1127">
        <v>15.801174889019393</v>
      </c>
      <c r="CO1127">
        <v>12.575025593941735</v>
      </c>
      <c r="CQ1127">
        <f t="shared" si="903"/>
        <v>1</v>
      </c>
      <c r="CR1127">
        <f t="shared" si="904"/>
        <v>0</v>
      </c>
      <c r="CS1127">
        <f t="shared" si="905"/>
        <v>3.2261492950776578</v>
      </c>
      <c r="CV1127">
        <v>1120</v>
      </c>
      <c r="CW1127">
        <v>19.098350311482726</v>
      </c>
      <c r="CX1127">
        <v>12.070786297212702</v>
      </c>
      <c r="CZ1127">
        <f t="shared" si="906"/>
        <v>1</v>
      </c>
      <c r="DA1127">
        <f t="shared" si="907"/>
        <v>0</v>
      </c>
      <c r="DB1127">
        <f t="shared" si="908"/>
        <v>7.0275640142700233</v>
      </c>
      <c r="DE1127">
        <v>1120</v>
      </c>
      <c r="DF1127">
        <v>21.222495034052788</v>
      </c>
      <c r="DG1127">
        <v>18.279003425092359</v>
      </c>
      <c r="DI1127">
        <f t="shared" si="909"/>
        <v>1</v>
      </c>
      <c r="DJ1127">
        <f t="shared" si="910"/>
        <v>0</v>
      </c>
      <c r="DK1127">
        <f t="shared" si="911"/>
        <v>2.9434916089604286</v>
      </c>
      <c r="DN1127">
        <v>1120</v>
      </c>
      <c r="DO1127">
        <v>23.517056819454091</v>
      </c>
      <c r="DP1127">
        <v>12.221841898940021</v>
      </c>
      <c r="DR1127">
        <f t="shared" si="912"/>
        <v>1</v>
      </c>
      <c r="DS1127">
        <f t="shared" si="913"/>
        <v>0</v>
      </c>
      <c r="DT1127">
        <f t="shared" si="914"/>
        <v>11.29521492051407</v>
      </c>
      <c r="DW1127">
        <v>1120</v>
      </c>
      <c r="DX1127">
        <v>22.766225030609689</v>
      </c>
      <c r="DY1127">
        <v>26.347130592401506</v>
      </c>
      <c r="EA1127">
        <f t="shared" si="915"/>
        <v>0</v>
      </c>
      <c r="EB1127">
        <f t="shared" si="916"/>
        <v>1</v>
      </c>
      <c r="EC1127">
        <f t="shared" si="917"/>
        <v>3.5809055617918162</v>
      </c>
      <c r="EF1127">
        <v>1120</v>
      </c>
      <c r="EG1127">
        <v>21.465618600949423</v>
      </c>
      <c r="EH1127">
        <v>15.91140871568615</v>
      </c>
      <c r="EJ1127">
        <f t="shared" si="918"/>
        <v>1</v>
      </c>
      <c r="EK1127">
        <f t="shared" si="919"/>
        <v>0</v>
      </c>
      <c r="EL1127">
        <f t="shared" si="920"/>
        <v>5.5542098852632726</v>
      </c>
      <c r="EO1127">
        <v>1120</v>
      </c>
      <c r="EP1127">
        <v>19.921852777936181</v>
      </c>
      <c r="EQ1127">
        <v>19.881972221645558</v>
      </c>
      <c r="ES1127">
        <f t="shared" si="921"/>
        <v>1</v>
      </c>
      <c r="ET1127">
        <f t="shared" si="922"/>
        <v>0</v>
      </c>
      <c r="EU1127">
        <f t="shared" si="923"/>
        <v>3.9880556290622593E-2</v>
      </c>
    </row>
    <row r="1128" spans="1:151" x14ac:dyDescent="0.25">
      <c r="A1128">
        <v>1121</v>
      </c>
      <c r="B1128">
        <v>9.663280400336939</v>
      </c>
      <c r="C1128">
        <v>37.012160700020736</v>
      </c>
      <c r="E1128">
        <f t="shared" si="873"/>
        <v>0</v>
      </c>
      <c r="F1128">
        <f t="shared" si="875"/>
        <v>1</v>
      </c>
      <c r="G1128">
        <f t="shared" si="874"/>
        <v>27.348880299683799</v>
      </c>
      <c r="J1128">
        <v>1121</v>
      </c>
      <c r="K1128">
        <v>14.488661540228055</v>
      </c>
      <c r="L1128">
        <v>22.652725743450553</v>
      </c>
      <c r="N1128">
        <f t="shared" si="876"/>
        <v>0</v>
      </c>
      <c r="O1128">
        <f t="shared" si="877"/>
        <v>1</v>
      </c>
      <c r="P1128">
        <f t="shared" si="878"/>
        <v>8.1640642032224982</v>
      </c>
      <c r="S1128">
        <v>1121</v>
      </c>
      <c r="T1128">
        <v>16.245297002645245</v>
      </c>
      <c r="U1128">
        <v>27.162063642873228</v>
      </c>
      <c r="W1128">
        <f t="shared" si="879"/>
        <v>0</v>
      </c>
      <c r="X1128">
        <f t="shared" si="880"/>
        <v>1</v>
      </c>
      <c r="Y1128">
        <f t="shared" si="881"/>
        <v>10.916766640227983</v>
      </c>
      <c r="AB1128">
        <v>1121</v>
      </c>
      <c r="AC1128">
        <v>16.798712375641102</v>
      </c>
      <c r="AD1128">
        <v>17.647602280861694</v>
      </c>
      <c r="AF1128">
        <f t="shared" si="882"/>
        <v>0</v>
      </c>
      <c r="AG1128">
        <f t="shared" si="883"/>
        <v>1</v>
      </c>
      <c r="AH1128">
        <f t="shared" si="884"/>
        <v>0.8488899052205916</v>
      </c>
      <c r="AK1128">
        <v>1121</v>
      </c>
      <c r="AL1128">
        <v>31.519889252034925</v>
      </c>
      <c r="AM1128">
        <v>37.172783386907106</v>
      </c>
      <c r="AO1128">
        <f t="shared" si="885"/>
        <v>0</v>
      </c>
      <c r="AP1128">
        <f t="shared" si="886"/>
        <v>1</v>
      </c>
      <c r="AQ1128">
        <f t="shared" si="887"/>
        <v>5.6528941348721808</v>
      </c>
      <c r="AT1128">
        <v>1121</v>
      </c>
      <c r="AU1128">
        <v>24.297616560738184</v>
      </c>
      <c r="AV1128">
        <v>27.050547431057396</v>
      </c>
      <c r="AX1128">
        <f t="shared" si="888"/>
        <v>0</v>
      </c>
      <c r="AY1128">
        <f t="shared" si="889"/>
        <v>1</v>
      </c>
      <c r="AZ1128">
        <f t="shared" si="890"/>
        <v>2.7529308703192115</v>
      </c>
      <c r="BC1128">
        <v>1121</v>
      </c>
      <c r="BD1128" t="e">
        <v>#N/A</v>
      </c>
      <c r="BE1128" t="e">
        <v>#N/A</v>
      </c>
      <c r="BG1128" t="e">
        <f t="shared" si="891"/>
        <v>#N/A</v>
      </c>
      <c r="BH1128" t="e">
        <f t="shared" si="892"/>
        <v>#N/A</v>
      </c>
      <c r="BI1128" t="e">
        <f t="shared" si="893"/>
        <v>#N/A</v>
      </c>
      <c r="BL1128">
        <v>1121</v>
      </c>
      <c r="BM1128">
        <v>17.527556133378685</v>
      </c>
      <c r="BN1128">
        <v>12.871464789620305</v>
      </c>
      <c r="BP1128">
        <f t="shared" si="894"/>
        <v>1</v>
      </c>
      <c r="BQ1128">
        <f t="shared" si="895"/>
        <v>0</v>
      </c>
      <c r="BR1128">
        <f t="shared" si="896"/>
        <v>4.65609134375838</v>
      </c>
      <c r="BU1128">
        <v>1121</v>
      </c>
      <c r="BV1128">
        <v>22.307517797615883</v>
      </c>
      <c r="BW1128">
        <v>24.19292323142686</v>
      </c>
      <c r="BY1128">
        <f t="shared" si="897"/>
        <v>0</v>
      </c>
      <c r="BZ1128">
        <f t="shared" si="898"/>
        <v>1</v>
      </c>
      <c r="CA1128">
        <f t="shared" si="899"/>
        <v>1.8854054338109769</v>
      </c>
      <c r="CD1128">
        <v>1121</v>
      </c>
      <c r="CE1128">
        <v>18.997469575141473</v>
      </c>
      <c r="CF1128">
        <v>21.502193595247583</v>
      </c>
      <c r="CH1128">
        <f t="shared" si="900"/>
        <v>0</v>
      </c>
      <c r="CI1128">
        <f t="shared" si="901"/>
        <v>1</v>
      </c>
      <c r="CJ1128">
        <f t="shared" si="902"/>
        <v>2.5047240201061101</v>
      </c>
      <c r="CM1128">
        <v>1121</v>
      </c>
      <c r="CN1128">
        <v>15.128879873621198</v>
      </c>
      <c r="CO1128">
        <v>9.7921594437757129</v>
      </c>
      <c r="CQ1128">
        <f t="shared" si="903"/>
        <v>1</v>
      </c>
      <c r="CR1128">
        <f t="shared" si="904"/>
        <v>0</v>
      </c>
      <c r="CS1128">
        <f t="shared" si="905"/>
        <v>5.3367204298454851</v>
      </c>
      <c r="CV1128">
        <v>1121</v>
      </c>
      <c r="CW1128">
        <v>21.888056734872499</v>
      </c>
      <c r="CX1128">
        <v>12.863236692145804</v>
      </c>
      <c r="CZ1128">
        <f t="shared" si="906"/>
        <v>1</v>
      </c>
      <c r="DA1128">
        <f t="shared" si="907"/>
        <v>0</v>
      </c>
      <c r="DB1128">
        <f t="shared" si="908"/>
        <v>9.0248200427266951</v>
      </c>
      <c r="DE1128">
        <v>1121</v>
      </c>
      <c r="DF1128">
        <v>21.794082703006499</v>
      </c>
      <c r="DG1128">
        <v>11.476860512795167</v>
      </c>
      <c r="DI1128">
        <f t="shared" si="909"/>
        <v>1</v>
      </c>
      <c r="DJ1128">
        <f t="shared" si="910"/>
        <v>0</v>
      </c>
      <c r="DK1128">
        <f t="shared" si="911"/>
        <v>10.317222190211332</v>
      </c>
      <c r="DN1128">
        <v>1121</v>
      </c>
      <c r="DO1128">
        <v>18.695927355716861</v>
      </c>
      <c r="DP1128">
        <v>37.050798157913761</v>
      </c>
      <c r="DR1128">
        <f t="shared" si="912"/>
        <v>0</v>
      </c>
      <c r="DS1128">
        <f t="shared" si="913"/>
        <v>1</v>
      </c>
      <c r="DT1128">
        <f t="shared" si="914"/>
        <v>18.354870802196899</v>
      </c>
      <c r="DW1128">
        <v>1121</v>
      </c>
      <c r="DX1128">
        <v>11.294507446934807</v>
      </c>
      <c r="DY1128">
        <v>21.927212485847633</v>
      </c>
      <c r="EA1128">
        <f t="shared" si="915"/>
        <v>0</v>
      </c>
      <c r="EB1128">
        <f t="shared" si="916"/>
        <v>1</v>
      </c>
      <c r="EC1128">
        <f t="shared" si="917"/>
        <v>10.632705038912826</v>
      </c>
      <c r="EF1128">
        <v>1121</v>
      </c>
      <c r="EG1128">
        <v>26.445006012533248</v>
      </c>
      <c r="EH1128">
        <v>13.231615823866928</v>
      </c>
      <c r="EJ1128">
        <f t="shared" si="918"/>
        <v>1</v>
      </c>
      <c r="EK1128">
        <f t="shared" si="919"/>
        <v>0</v>
      </c>
      <c r="EL1128">
        <f t="shared" si="920"/>
        <v>13.21339018866632</v>
      </c>
      <c r="EO1128">
        <v>1121</v>
      </c>
      <c r="EP1128">
        <v>21.757482775098904</v>
      </c>
      <c r="EQ1128">
        <v>25.896790848514271</v>
      </c>
      <c r="ES1128">
        <f t="shared" si="921"/>
        <v>0</v>
      </c>
      <c r="ET1128">
        <f t="shared" si="922"/>
        <v>1</v>
      </c>
      <c r="EU1128">
        <f t="shared" si="923"/>
        <v>4.1393080734153678</v>
      </c>
    </row>
    <row r="1129" spans="1:151" x14ac:dyDescent="0.25">
      <c r="A1129">
        <v>1122</v>
      </c>
      <c r="B1129">
        <v>15.303415260918145</v>
      </c>
      <c r="C1129">
        <v>51.754690241767889</v>
      </c>
      <c r="E1129">
        <f t="shared" si="873"/>
        <v>0</v>
      </c>
      <c r="F1129">
        <f t="shared" si="875"/>
        <v>1</v>
      </c>
      <c r="G1129">
        <f t="shared" si="874"/>
        <v>36.451274980849746</v>
      </c>
      <c r="J1129">
        <v>1122</v>
      </c>
      <c r="K1129">
        <v>19.924682564187087</v>
      </c>
      <c r="L1129">
        <v>27.577333185278192</v>
      </c>
      <c r="N1129">
        <f t="shared" si="876"/>
        <v>0</v>
      </c>
      <c r="O1129">
        <f t="shared" si="877"/>
        <v>1</v>
      </c>
      <c r="P1129">
        <f t="shared" si="878"/>
        <v>7.6526506210911052</v>
      </c>
      <c r="S1129">
        <v>1122</v>
      </c>
      <c r="T1129">
        <v>14.641517282719427</v>
      </c>
      <c r="U1129">
        <v>39.656001530328211</v>
      </c>
      <c r="W1129">
        <f t="shared" si="879"/>
        <v>0</v>
      </c>
      <c r="X1129">
        <f t="shared" si="880"/>
        <v>1</v>
      </c>
      <c r="Y1129">
        <f t="shared" si="881"/>
        <v>25.014484247608785</v>
      </c>
      <c r="AB1129">
        <v>1122</v>
      </c>
      <c r="AC1129">
        <v>27.292402971917237</v>
      </c>
      <c r="AD1129">
        <v>16.851114711323593</v>
      </c>
      <c r="AF1129">
        <f t="shared" si="882"/>
        <v>1</v>
      </c>
      <c r="AG1129">
        <f t="shared" si="883"/>
        <v>0</v>
      </c>
      <c r="AH1129">
        <f t="shared" si="884"/>
        <v>10.441288260593645</v>
      </c>
      <c r="AK1129">
        <v>1122</v>
      </c>
      <c r="AL1129">
        <v>14.186637587286354</v>
      </c>
      <c r="AM1129">
        <v>43.05255143841913</v>
      </c>
      <c r="AO1129">
        <f t="shared" si="885"/>
        <v>0</v>
      </c>
      <c r="AP1129">
        <f t="shared" si="886"/>
        <v>1</v>
      </c>
      <c r="AQ1129">
        <f t="shared" si="887"/>
        <v>28.865913851132774</v>
      </c>
      <c r="AT1129">
        <v>1122</v>
      </c>
      <c r="AU1129">
        <v>22.973918576110691</v>
      </c>
      <c r="AV1129">
        <v>30.773341781057081</v>
      </c>
      <c r="AX1129">
        <f t="shared" si="888"/>
        <v>0</v>
      </c>
      <c r="AY1129">
        <f t="shared" si="889"/>
        <v>1</v>
      </c>
      <c r="AZ1129">
        <f t="shared" si="890"/>
        <v>7.7994232049463896</v>
      </c>
      <c r="BC1129">
        <v>1122</v>
      </c>
      <c r="BD1129" t="e">
        <v>#N/A</v>
      </c>
      <c r="BE1129" t="e">
        <v>#N/A</v>
      </c>
      <c r="BG1129" t="e">
        <f t="shared" si="891"/>
        <v>#N/A</v>
      </c>
      <c r="BH1129" t="e">
        <f t="shared" si="892"/>
        <v>#N/A</v>
      </c>
      <c r="BI1129" t="e">
        <f t="shared" si="893"/>
        <v>#N/A</v>
      </c>
      <c r="BL1129">
        <v>1122</v>
      </c>
      <c r="BM1129">
        <v>24.416524971654464</v>
      </c>
      <c r="BN1129">
        <v>8.3993017987957099</v>
      </c>
      <c r="BP1129">
        <f t="shared" si="894"/>
        <v>1</v>
      </c>
      <c r="BQ1129">
        <f t="shared" si="895"/>
        <v>0</v>
      </c>
      <c r="BR1129">
        <f t="shared" si="896"/>
        <v>16.017223172858756</v>
      </c>
      <c r="BU1129">
        <v>1122</v>
      </c>
      <c r="BV1129">
        <v>28.277910045725658</v>
      </c>
      <c r="BW1129">
        <v>12.412226075813386</v>
      </c>
      <c r="BY1129">
        <f t="shared" si="897"/>
        <v>1</v>
      </c>
      <c r="BZ1129">
        <f t="shared" si="898"/>
        <v>0</v>
      </c>
      <c r="CA1129">
        <f t="shared" si="899"/>
        <v>15.865683969912272</v>
      </c>
      <c r="CD1129">
        <v>1122</v>
      </c>
      <c r="CE1129">
        <v>24.546024148620646</v>
      </c>
      <c r="CF1129">
        <v>22.331326898469737</v>
      </c>
      <c r="CH1129">
        <f t="shared" si="900"/>
        <v>1</v>
      </c>
      <c r="CI1129">
        <f t="shared" si="901"/>
        <v>0</v>
      </c>
      <c r="CJ1129">
        <f t="shared" si="902"/>
        <v>2.214697250150909</v>
      </c>
      <c r="CM1129">
        <v>1122</v>
      </c>
      <c r="CN1129">
        <v>20.446371609315765</v>
      </c>
      <c r="CO1129">
        <v>17.814994985255275</v>
      </c>
      <c r="CQ1129">
        <f t="shared" si="903"/>
        <v>1</v>
      </c>
      <c r="CR1129">
        <f t="shared" si="904"/>
        <v>0</v>
      </c>
      <c r="CS1129">
        <f t="shared" si="905"/>
        <v>2.6313766240604899</v>
      </c>
      <c r="CV1129">
        <v>1122</v>
      </c>
      <c r="CW1129">
        <v>21.700103300820025</v>
      </c>
      <c r="CX1129">
        <v>17.469972563298786</v>
      </c>
      <c r="CZ1129">
        <f t="shared" si="906"/>
        <v>1</v>
      </c>
      <c r="DA1129">
        <f t="shared" si="907"/>
        <v>0</v>
      </c>
      <c r="DB1129">
        <f t="shared" si="908"/>
        <v>4.2301307375212396</v>
      </c>
      <c r="DE1129">
        <v>1122</v>
      </c>
      <c r="DF1129">
        <v>25.169002057575703</v>
      </c>
      <c r="DG1129">
        <v>18.811173588416587</v>
      </c>
      <c r="DI1129">
        <f t="shared" si="909"/>
        <v>1</v>
      </c>
      <c r="DJ1129">
        <f t="shared" si="910"/>
        <v>0</v>
      </c>
      <c r="DK1129">
        <f t="shared" si="911"/>
        <v>6.3578284691591165</v>
      </c>
      <c r="DN1129">
        <v>1122</v>
      </c>
      <c r="DO1129">
        <v>21.980172003269345</v>
      </c>
      <c r="DP1129">
        <v>22.337325151234975</v>
      </c>
      <c r="DR1129">
        <f t="shared" si="912"/>
        <v>0</v>
      </c>
      <c r="DS1129">
        <f t="shared" si="913"/>
        <v>1</v>
      </c>
      <c r="DT1129">
        <f t="shared" si="914"/>
        <v>0.35715314796562936</v>
      </c>
      <c r="DW1129">
        <v>1122</v>
      </c>
      <c r="DX1129">
        <v>15.403751391907733</v>
      </c>
      <c r="DY1129">
        <v>23.343307578236463</v>
      </c>
      <c r="EA1129">
        <f t="shared" si="915"/>
        <v>0</v>
      </c>
      <c r="EB1129">
        <f t="shared" si="916"/>
        <v>1</v>
      </c>
      <c r="EC1129">
        <f t="shared" si="917"/>
        <v>7.9395561863287298</v>
      </c>
      <c r="EF1129">
        <v>1122</v>
      </c>
      <c r="EG1129">
        <v>24.663063909474907</v>
      </c>
      <c r="EH1129">
        <v>11.131795307496613</v>
      </c>
      <c r="EJ1129">
        <f t="shared" si="918"/>
        <v>1</v>
      </c>
      <c r="EK1129">
        <f t="shared" si="919"/>
        <v>0</v>
      </c>
      <c r="EL1129">
        <f t="shared" si="920"/>
        <v>13.531268601978294</v>
      </c>
      <c r="EO1129">
        <v>1122</v>
      </c>
      <c r="EP1129">
        <v>22.909852827368702</v>
      </c>
      <c r="EQ1129">
        <v>39.915852349881675</v>
      </c>
      <c r="ES1129">
        <f t="shared" si="921"/>
        <v>0</v>
      </c>
      <c r="ET1129">
        <f t="shared" si="922"/>
        <v>1</v>
      </c>
      <c r="EU1129">
        <f t="shared" si="923"/>
        <v>17.005999522512973</v>
      </c>
    </row>
    <row r="1130" spans="1:151" x14ac:dyDescent="0.25">
      <c r="A1130">
        <v>1123</v>
      </c>
      <c r="B1130">
        <v>13.069145553074074</v>
      </c>
      <c r="C1130">
        <v>21.314029198753996</v>
      </c>
      <c r="E1130">
        <f t="shared" si="873"/>
        <v>0</v>
      </c>
      <c r="F1130">
        <f t="shared" si="875"/>
        <v>1</v>
      </c>
      <c r="G1130">
        <f t="shared" si="874"/>
        <v>8.2448836456799217</v>
      </c>
      <c r="J1130">
        <v>1123</v>
      </c>
      <c r="K1130">
        <v>21.469293169712962</v>
      </c>
      <c r="L1130">
        <v>23.272415724645068</v>
      </c>
      <c r="N1130">
        <f t="shared" si="876"/>
        <v>0</v>
      </c>
      <c r="O1130">
        <f t="shared" si="877"/>
        <v>1</v>
      </c>
      <c r="P1130">
        <f t="shared" si="878"/>
        <v>1.8031225549321057</v>
      </c>
      <c r="S1130">
        <v>1123</v>
      </c>
      <c r="T1130">
        <v>13.614167387665599</v>
      </c>
      <c r="U1130">
        <v>44.426081383224314</v>
      </c>
      <c r="W1130">
        <f t="shared" si="879"/>
        <v>0</v>
      </c>
      <c r="X1130">
        <f t="shared" si="880"/>
        <v>1</v>
      </c>
      <c r="Y1130">
        <f t="shared" si="881"/>
        <v>30.811913995558715</v>
      </c>
      <c r="AB1130">
        <v>1123</v>
      </c>
      <c r="AC1130">
        <v>23.006095940586409</v>
      </c>
      <c r="AD1130">
        <v>17.953265093998272</v>
      </c>
      <c r="AF1130">
        <f t="shared" si="882"/>
        <v>1</v>
      </c>
      <c r="AG1130">
        <f t="shared" si="883"/>
        <v>0</v>
      </c>
      <c r="AH1130">
        <f t="shared" si="884"/>
        <v>5.0528308465881366</v>
      </c>
      <c r="AK1130">
        <v>1123</v>
      </c>
      <c r="AL1130">
        <v>20.301976479064599</v>
      </c>
      <c r="AM1130">
        <v>26.064979572657251</v>
      </c>
      <c r="AO1130">
        <f t="shared" si="885"/>
        <v>0</v>
      </c>
      <c r="AP1130">
        <f t="shared" si="886"/>
        <v>1</v>
      </c>
      <c r="AQ1130">
        <f t="shared" si="887"/>
        <v>5.7630030935926513</v>
      </c>
      <c r="AT1130">
        <v>1123</v>
      </c>
      <c r="AU1130">
        <v>18.30028470853669</v>
      </c>
      <c r="AV1130">
        <v>23.053383367702249</v>
      </c>
      <c r="AX1130">
        <f t="shared" si="888"/>
        <v>0</v>
      </c>
      <c r="AY1130">
        <f t="shared" si="889"/>
        <v>1</v>
      </c>
      <c r="AZ1130">
        <f t="shared" si="890"/>
        <v>4.7530986591655591</v>
      </c>
      <c r="BC1130">
        <v>1123</v>
      </c>
      <c r="BD1130" t="e">
        <v>#N/A</v>
      </c>
      <c r="BE1130" t="e">
        <v>#N/A</v>
      </c>
      <c r="BG1130" t="e">
        <f t="shared" si="891"/>
        <v>#N/A</v>
      </c>
      <c r="BH1130" t="e">
        <f t="shared" si="892"/>
        <v>#N/A</v>
      </c>
      <c r="BI1130" t="e">
        <f t="shared" si="893"/>
        <v>#N/A</v>
      </c>
      <c r="BL1130">
        <v>1123</v>
      </c>
      <c r="BM1130">
        <v>25.491484399151179</v>
      </c>
      <c r="BN1130">
        <v>11.98558741022158</v>
      </c>
      <c r="BP1130">
        <f t="shared" si="894"/>
        <v>1</v>
      </c>
      <c r="BQ1130">
        <f t="shared" si="895"/>
        <v>0</v>
      </c>
      <c r="BR1130">
        <f t="shared" si="896"/>
        <v>13.505896988929599</v>
      </c>
      <c r="BU1130">
        <v>1123</v>
      </c>
      <c r="BV1130">
        <v>14.551720853732178</v>
      </c>
      <c r="BW1130">
        <v>23.635531559079304</v>
      </c>
      <c r="BY1130">
        <f t="shared" si="897"/>
        <v>0</v>
      </c>
      <c r="BZ1130">
        <f t="shared" si="898"/>
        <v>1</v>
      </c>
      <c r="CA1130">
        <f t="shared" si="899"/>
        <v>9.0838107053471262</v>
      </c>
      <c r="CD1130">
        <v>1123</v>
      </c>
      <c r="CE1130">
        <v>19.745369794846908</v>
      </c>
      <c r="CF1130">
        <v>29.711126965576931</v>
      </c>
      <c r="CH1130">
        <f t="shared" si="900"/>
        <v>0</v>
      </c>
      <c r="CI1130">
        <f t="shared" si="901"/>
        <v>1</v>
      </c>
      <c r="CJ1130">
        <f t="shared" si="902"/>
        <v>9.9657571707300221</v>
      </c>
      <c r="CM1130">
        <v>1123</v>
      </c>
      <c r="CN1130">
        <v>20.989610413377576</v>
      </c>
      <c r="CO1130">
        <v>25.725992335274857</v>
      </c>
      <c r="CQ1130">
        <f t="shared" si="903"/>
        <v>0</v>
      </c>
      <c r="CR1130">
        <f t="shared" si="904"/>
        <v>1</v>
      </c>
      <c r="CS1130">
        <f t="shared" si="905"/>
        <v>4.73638192189728</v>
      </c>
      <c r="CV1130">
        <v>1123</v>
      </c>
      <c r="CW1130">
        <v>22.810324278295077</v>
      </c>
      <c r="CX1130">
        <v>17.322574647054132</v>
      </c>
      <c r="CZ1130">
        <f t="shared" si="906"/>
        <v>1</v>
      </c>
      <c r="DA1130">
        <f t="shared" si="907"/>
        <v>0</v>
      </c>
      <c r="DB1130">
        <f t="shared" si="908"/>
        <v>5.4877496312409448</v>
      </c>
      <c r="DE1130">
        <v>1123</v>
      </c>
      <c r="DF1130">
        <v>20.401861057576781</v>
      </c>
      <c r="DG1130">
        <v>29.122632456058511</v>
      </c>
      <c r="DI1130">
        <f t="shared" si="909"/>
        <v>0</v>
      </c>
      <c r="DJ1130">
        <f t="shared" si="910"/>
        <v>1</v>
      </c>
      <c r="DK1130">
        <f t="shared" si="911"/>
        <v>8.7207713984817303</v>
      </c>
      <c r="DN1130">
        <v>1123</v>
      </c>
      <c r="DO1130">
        <v>28.319552000083682</v>
      </c>
      <c r="DP1130">
        <v>29.085188945249435</v>
      </c>
      <c r="DR1130">
        <f t="shared" si="912"/>
        <v>0</v>
      </c>
      <c r="DS1130">
        <f t="shared" si="913"/>
        <v>1</v>
      </c>
      <c r="DT1130">
        <f t="shared" si="914"/>
        <v>0.76563694516575254</v>
      </c>
      <c r="DW1130">
        <v>1123</v>
      </c>
      <c r="DX1130">
        <v>23.550405657113465</v>
      </c>
      <c r="DY1130">
        <v>18.928437544288268</v>
      </c>
      <c r="EA1130">
        <f t="shared" si="915"/>
        <v>1</v>
      </c>
      <c r="EB1130">
        <f t="shared" si="916"/>
        <v>0</v>
      </c>
      <c r="EC1130">
        <f t="shared" si="917"/>
        <v>4.621968112825197</v>
      </c>
      <c r="EF1130">
        <v>1123</v>
      </c>
      <c r="EG1130">
        <v>21.140983084831433</v>
      </c>
      <c r="EH1130">
        <v>14.06446072926912</v>
      </c>
      <c r="EJ1130">
        <f t="shared" si="918"/>
        <v>1</v>
      </c>
      <c r="EK1130">
        <f t="shared" si="919"/>
        <v>0</v>
      </c>
      <c r="EL1130">
        <f t="shared" si="920"/>
        <v>7.0765223555623127</v>
      </c>
      <c r="EO1130">
        <v>1123</v>
      </c>
      <c r="EP1130">
        <v>24.507887178358445</v>
      </c>
      <c r="EQ1130">
        <v>30.828089481774466</v>
      </c>
      <c r="ES1130">
        <f t="shared" si="921"/>
        <v>0</v>
      </c>
      <c r="ET1130">
        <f t="shared" si="922"/>
        <v>1</v>
      </c>
      <c r="EU1130">
        <f t="shared" si="923"/>
        <v>6.3202023034160213</v>
      </c>
    </row>
    <row r="1131" spans="1:151" x14ac:dyDescent="0.25">
      <c r="A1131">
        <v>1124</v>
      </c>
      <c r="B1131">
        <v>14.998876201579439</v>
      </c>
      <c r="C1131">
        <v>26.392194322538046</v>
      </c>
      <c r="E1131">
        <f t="shared" si="873"/>
        <v>0</v>
      </c>
      <c r="F1131">
        <f t="shared" si="875"/>
        <v>1</v>
      </c>
      <c r="G1131">
        <f t="shared" si="874"/>
        <v>11.393318120958607</v>
      </c>
      <c r="J1131">
        <v>1124</v>
      </c>
      <c r="K1131">
        <v>10.733453180093418</v>
      </c>
      <c r="L1131">
        <v>19.656952482414901</v>
      </c>
      <c r="N1131">
        <f t="shared" si="876"/>
        <v>0</v>
      </c>
      <c r="O1131">
        <f t="shared" si="877"/>
        <v>1</v>
      </c>
      <c r="P1131">
        <f t="shared" si="878"/>
        <v>8.923499302321483</v>
      </c>
      <c r="S1131">
        <v>1124</v>
      </c>
      <c r="T1131">
        <v>19.73665307028844</v>
      </c>
      <c r="U1131">
        <v>2.4247943512833068</v>
      </c>
      <c r="W1131">
        <f t="shared" si="879"/>
        <v>1</v>
      </c>
      <c r="X1131">
        <f t="shared" si="880"/>
        <v>0</v>
      </c>
      <c r="Y1131">
        <f t="shared" si="881"/>
        <v>17.311858719005134</v>
      </c>
      <c r="AB1131">
        <v>1124</v>
      </c>
      <c r="AC1131">
        <v>11.128584149065235</v>
      </c>
      <c r="AD1131">
        <v>17.345015054952675</v>
      </c>
      <c r="AF1131">
        <f t="shared" si="882"/>
        <v>0</v>
      </c>
      <c r="AG1131">
        <f t="shared" si="883"/>
        <v>1</v>
      </c>
      <c r="AH1131">
        <f t="shared" si="884"/>
        <v>6.2164309058874405</v>
      </c>
      <c r="AK1131">
        <v>1124</v>
      </c>
      <c r="AL1131">
        <v>16.225709128693012</v>
      </c>
      <c r="AM1131">
        <v>8.2484608854683579</v>
      </c>
      <c r="AO1131">
        <f t="shared" si="885"/>
        <v>1</v>
      </c>
      <c r="AP1131">
        <f t="shared" si="886"/>
        <v>0</v>
      </c>
      <c r="AQ1131">
        <f t="shared" si="887"/>
        <v>7.9772482432246541</v>
      </c>
      <c r="AT1131">
        <v>1124</v>
      </c>
      <c r="AU1131">
        <v>16.468606762925706</v>
      </c>
      <c r="AV1131">
        <v>34.240825075683446</v>
      </c>
      <c r="AX1131">
        <f t="shared" si="888"/>
        <v>0</v>
      </c>
      <c r="AY1131">
        <f t="shared" si="889"/>
        <v>1</v>
      </c>
      <c r="AZ1131">
        <f t="shared" si="890"/>
        <v>17.77221831275774</v>
      </c>
      <c r="BC1131">
        <v>1124</v>
      </c>
      <c r="BD1131" t="e">
        <v>#N/A</v>
      </c>
      <c r="BE1131" t="e">
        <v>#N/A</v>
      </c>
      <c r="BG1131" t="e">
        <f t="shared" si="891"/>
        <v>#N/A</v>
      </c>
      <c r="BH1131" t="e">
        <f t="shared" si="892"/>
        <v>#N/A</v>
      </c>
      <c r="BI1131" t="e">
        <f t="shared" si="893"/>
        <v>#N/A</v>
      </c>
      <c r="BL1131">
        <v>1124</v>
      </c>
      <c r="BM1131">
        <v>24.266860481883274</v>
      </c>
      <c r="BN1131">
        <v>19.314954894254718</v>
      </c>
      <c r="BP1131">
        <f t="shared" si="894"/>
        <v>1</v>
      </c>
      <c r="BQ1131">
        <f t="shared" si="895"/>
        <v>0</v>
      </c>
      <c r="BR1131">
        <f t="shared" si="896"/>
        <v>4.9519055876285556</v>
      </c>
      <c r="BU1131">
        <v>1124</v>
      </c>
      <c r="BV1131">
        <v>26.208809562921708</v>
      </c>
      <c r="BW1131">
        <v>9.8602154455259008</v>
      </c>
      <c r="BY1131">
        <f t="shared" si="897"/>
        <v>1</v>
      </c>
      <c r="BZ1131">
        <f t="shared" si="898"/>
        <v>0</v>
      </c>
      <c r="CA1131">
        <f t="shared" si="899"/>
        <v>16.348594117395805</v>
      </c>
      <c r="CD1131">
        <v>1124</v>
      </c>
      <c r="CE1131">
        <v>19.555580021592107</v>
      </c>
      <c r="CF1131">
        <v>13.769537450568166</v>
      </c>
      <c r="CH1131">
        <f t="shared" si="900"/>
        <v>1</v>
      </c>
      <c r="CI1131">
        <f t="shared" si="901"/>
        <v>0</v>
      </c>
      <c r="CJ1131">
        <f t="shared" si="902"/>
        <v>5.7860425710239412</v>
      </c>
      <c r="CM1131">
        <v>1124</v>
      </c>
      <c r="CN1131">
        <v>19.787998472888127</v>
      </c>
      <c r="CO1131">
        <v>21.610142839128734</v>
      </c>
      <c r="CQ1131">
        <f t="shared" si="903"/>
        <v>0</v>
      </c>
      <c r="CR1131">
        <f t="shared" si="904"/>
        <v>1</v>
      </c>
      <c r="CS1131">
        <f t="shared" si="905"/>
        <v>1.8221443662406074</v>
      </c>
      <c r="CV1131">
        <v>1124</v>
      </c>
      <c r="CW1131">
        <v>26.592683542317641</v>
      </c>
      <c r="CX1131">
        <v>17.638408661828212</v>
      </c>
      <c r="CZ1131">
        <f t="shared" si="906"/>
        <v>1</v>
      </c>
      <c r="DA1131">
        <f t="shared" si="907"/>
        <v>0</v>
      </c>
      <c r="DB1131">
        <f t="shared" si="908"/>
        <v>8.9542748804894288</v>
      </c>
      <c r="DE1131">
        <v>1124</v>
      </c>
      <c r="DF1131">
        <v>15.666562240449915</v>
      </c>
      <c r="DG1131">
        <v>32.707373391616528</v>
      </c>
      <c r="DI1131">
        <f t="shared" si="909"/>
        <v>0</v>
      </c>
      <c r="DJ1131">
        <f t="shared" si="910"/>
        <v>1</v>
      </c>
      <c r="DK1131">
        <f t="shared" si="911"/>
        <v>17.040811151166615</v>
      </c>
      <c r="DN1131">
        <v>1124</v>
      </c>
      <c r="DO1131">
        <v>17.892274486855619</v>
      </c>
      <c r="DP1131">
        <v>25.91672528691474</v>
      </c>
      <c r="DR1131">
        <f t="shared" si="912"/>
        <v>0</v>
      </c>
      <c r="DS1131">
        <f t="shared" si="913"/>
        <v>1</v>
      </c>
      <c r="DT1131">
        <f t="shared" si="914"/>
        <v>8.024450800059121</v>
      </c>
      <c r="DW1131">
        <v>1124</v>
      </c>
      <c r="DX1131">
        <v>17.19976649495138</v>
      </c>
      <c r="DY1131">
        <v>27.605727265498338</v>
      </c>
      <c r="EA1131">
        <f t="shared" si="915"/>
        <v>0</v>
      </c>
      <c r="EB1131">
        <f t="shared" si="916"/>
        <v>1</v>
      </c>
      <c r="EC1131">
        <f t="shared" si="917"/>
        <v>10.405960770546958</v>
      </c>
      <c r="EF1131">
        <v>1124</v>
      </c>
      <c r="EG1131">
        <v>20.113084111207073</v>
      </c>
      <c r="EH1131">
        <v>11.951480763028304</v>
      </c>
      <c r="EJ1131">
        <f t="shared" si="918"/>
        <v>1</v>
      </c>
      <c r="EK1131">
        <f t="shared" si="919"/>
        <v>0</v>
      </c>
      <c r="EL1131">
        <f t="shared" si="920"/>
        <v>8.1616033481787689</v>
      </c>
      <c r="EO1131">
        <v>1124</v>
      </c>
      <c r="EP1131">
        <v>21.700679084832654</v>
      </c>
      <c r="EQ1131">
        <v>43.663450490187415</v>
      </c>
      <c r="ES1131">
        <f t="shared" si="921"/>
        <v>0</v>
      </c>
      <c r="ET1131">
        <f t="shared" si="922"/>
        <v>1</v>
      </c>
      <c r="EU1131">
        <f t="shared" si="923"/>
        <v>21.962771405354761</v>
      </c>
    </row>
    <row r="1132" spans="1:151" x14ac:dyDescent="0.25">
      <c r="A1132">
        <v>1125</v>
      </c>
      <c r="B1132">
        <v>7.3443597632701305</v>
      </c>
      <c r="C1132">
        <v>48.48601638853853</v>
      </c>
      <c r="E1132">
        <f t="shared" ref="E1132:E1195" si="924">IF(B1132&gt;C1132,1,0)</f>
        <v>0</v>
      </c>
      <c r="F1132">
        <f t="shared" si="875"/>
        <v>1</v>
      </c>
      <c r="G1132">
        <f t="shared" ref="G1132:G1195" si="925">IF(B1132&gt;C1132,B1132-C1132,C1132-B1132)</f>
        <v>41.141656625268396</v>
      </c>
      <c r="J1132">
        <v>1125</v>
      </c>
      <c r="K1132">
        <v>26.889105639640725</v>
      </c>
      <c r="L1132">
        <v>18.997503988239558</v>
      </c>
      <c r="N1132">
        <f t="shared" si="876"/>
        <v>1</v>
      </c>
      <c r="O1132">
        <f t="shared" si="877"/>
        <v>0</v>
      </c>
      <c r="P1132">
        <f t="shared" si="878"/>
        <v>7.8916016514011673</v>
      </c>
      <c r="S1132">
        <v>1125</v>
      </c>
      <c r="T1132">
        <v>16.62439153608365</v>
      </c>
      <c r="U1132">
        <v>33.177915383316481</v>
      </c>
      <c r="W1132">
        <f t="shared" si="879"/>
        <v>0</v>
      </c>
      <c r="X1132">
        <f t="shared" si="880"/>
        <v>1</v>
      </c>
      <c r="Y1132">
        <f t="shared" si="881"/>
        <v>16.553523847232832</v>
      </c>
      <c r="AB1132">
        <v>1125</v>
      </c>
      <c r="AC1132">
        <v>22.95800046115459</v>
      </c>
      <c r="AD1132">
        <v>15.243849578744324</v>
      </c>
      <c r="AF1132">
        <f t="shared" si="882"/>
        <v>1</v>
      </c>
      <c r="AG1132">
        <f t="shared" si="883"/>
        <v>0</v>
      </c>
      <c r="AH1132">
        <f t="shared" si="884"/>
        <v>7.7141508824102658</v>
      </c>
      <c r="AK1132">
        <v>1125</v>
      </c>
      <c r="AL1132">
        <v>11.032973571118266</v>
      </c>
      <c r="AM1132">
        <v>15.966715915187089</v>
      </c>
      <c r="AO1132">
        <f t="shared" si="885"/>
        <v>0</v>
      </c>
      <c r="AP1132">
        <f t="shared" si="886"/>
        <v>1</v>
      </c>
      <c r="AQ1132">
        <f t="shared" si="887"/>
        <v>4.9337423440688237</v>
      </c>
      <c r="AT1132">
        <v>1125</v>
      </c>
      <c r="AU1132">
        <v>22.407427039029898</v>
      </c>
      <c r="AV1132">
        <v>26.764984018797538</v>
      </c>
      <c r="AX1132">
        <f t="shared" si="888"/>
        <v>0</v>
      </c>
      <c r="AY1132">
        <f t="shared" si="889"/>
        <v>1</v>
      </c>
      <c r="AZ1132">
        <f t="shared" si="890"/>
        <v>4.3575569797676401</v>
      </c>
      <c r="BC1132">
        <v>1125</v>
      </c>
      <c r="BD1132" t="e">
        <v>#N/A</v>
      </c>
      <c r="BE1132" t="e">
        <v>#N/A</v>
      </c>
      <c r="BG1132" t="e">
        <f t="shared" si="891"/>
        <v>#N/A</v>
      </c>
      <c r="BH1132" t="e">
        <f t="shared" si="892"/>
        <v>#N/A</v>
      </c>
      <c r="BI1132" t="e">
        <f t="shared" si="893"/>
        <v>#N/A</v>
      </c>
      <c r="BL1132">
        <v>1125</v>
      </c>
      <c r="BM1132">
        <v>30.914057488403504</v>
      </c>
      <c r="BN1132">
        <v>8.5846169568320629</v>
      </c>
      <c r="BP1132">
        <f t="shared" si="894"/>
        <v>1</v>
      </c>
      <c r="BQ1132">
        <f t="shared" si="895"/>
        <v>0</v>
      </c>
      <c r="BR1132">
        <f t="shared" si="896"/>
        <v>22.329440531571443</v>
      </c>
      <c r="BU1132">
        <v>1125</v>
      </c>
      <c r="BV1132">
        <v>28.079692765597194</v>
      </c>
      <c r="BW1132">
        <v>19.455305725925466</v>
      </c>
      <c r="BY1132">
        <f t="shared" si="897"/>
        <v>1</v>
      </c>
      <c r="BZ1132">
        <f t="shared" si="898"/>
        <v>0</v>
      </c>
      <c r="CA1132">
        <f t="shared" si="899"/>
        <v>8.6243870396717277</v>
      </c>
      <c r="CD1132">
        <v>1125</v>
      </c>
      <c r="CE1132">
        <v>36.596009815935531</v>
      </c>
      <c r="CF1132">
        <v>29.612429178722163</v>
      </c>
      <c r="CH1132">
        <f t="shared" si="900"/>
        <v>1</v>
      </c>
      <c r="CI1132">
        <f t="shared" si="901"/>
        <v>0</v>
      </c>
      <c r="CJ1132">
        <f t="shared" si="902"/>
        <v>6.9835806372133682</v>
      </c>
      <c r="CM1132">
        <v>1125</v>
      </c>
      <c r="CN1132">
        <v>20.40248494115713</v>
      </c>
      <c r="CO1132">
        <v>49.74741058482455</v>
      </c>
      <c r="CQ1132">
        <f t="shared" si="903"/>
        <v>0</v>
      </c>
      <c r="CR1132">
        <f t="shared" si="904"/>
        <v>1</v>
      </c>
      <c r="CS1132">
        <f t="shared" si="905"/>
        <v>29.34492564366742</v>
      </c>
      <c r="CV1132">
        <v>1125</v>
      </c>
      <c r="CW1132">
        <v>21.4415695125452</v>
      </c>
      <c r="CX1132">
        <v>14.918593040605378</v>
      </c>
      <c r="CZ1132">
        <f t="shared" si="906"/>
        <v>1</v>
      </c>
      <c r="DA1132">
        <f t="shared" si="907"/>
        <v>0</v>
      </c>
      <c r="DB1132">
        <f t="shared" si="908"/>
        <v>6.5229764719398222</v>
      </c>
      <c r="DE1132">
        <v>1125</v>
      </c>
      <c r="DF1132">
        <v>23.127217320339795</v>
      </c>
      <c r="DG1132">
        <v>12.42593720425331</v>
      </c>
      <c r="DI1132">
        <f t="shared" si="909"/>
        <v>1</v>
      </c>
      <c r="DJ1132">
        <f t="shared" si="910"/>
        <v>0</v>
      </c>
      <c r="DK1132">
        <f t="shared" si="911"/>
        <v>10.701280116086485</v>
      </c>
      <c r="DN1132">
        <v>1125</v>
      </c>
      <c r="DO1132">
        <v>21.233522111549334</v>
      </c>
      <c r="DP1132">
        <v>21.442337086531232</v>
      </c>
      <c r="DR1132">
        <f t="shared" si="912"/>
        <v>0</v>
      </c>
      <c r="DS1132">
        <f t="shared" si="913"/>
        <v>1</v>
      </c>
      <c r="DT1132">
        <f t="shared" si="914"/>
        <v>0.20881497498189816</v>
      </c>
      <c r="DW1132">
        <v>1125</v>
      </c>
      <c r="DX1132">
        <v>23.043283315953303</v>
      </c>
      <c r="DY1132">
        <v>20.850545133636061</v>
      </c>
      <c r="EA1132">
        <f t="shared" si="915"/>
        <v>1</v>
      </c>
      <c r="EB1132">
        <f t="shared" si="916"/>
        <v>0</v>
      </c>
      <c r="EC1132">
        <f t="shared" si="917"/>
        <v>2.1927381823172425</v>
      </c>
      <c r="EF1132">
        <v>1125</v>
      </c>
      <c r="EG1132">
        <v>19.670853580543536</v>
      </c>
      <c r="EH1132">
        <v>22.787142385084305</v>
      </c>
      <c r="EJ1132">
        <f t="shared" si="918"/>
        <v>0</v>
      </c>
      <c r="EK1132">
        <f t="shared" si="919"/>
        <v>1</v>
      </c>
      <c r="EL1132">
        <f t="shared" si="920"/>
        <v>3.1162888045407691</v>
      </c>
      <c r="EO1132">
        <v>1125</v>
      </c>
      <c r="EP1132">
        <v>23.219437662195109</v>
      </c>
      <c r="EQ1132">
        <v>12.863722740391927</v>
      </c>
      <c r="ES1132">
        <f t="shared" si="921"/>
        <v>1</v>
      </c>
      <c r="ET1132">
        <f t="shared" si="922"/>
        <v>0</v>
      </c>
      <c r="EU1132">
        <f t="shared" si="923"/>
        <v>10.355714921803182</v>
      </c>
    </row>
    <row r="1133" spans="1:151" x14ac:dyDescent="0.25">
      <c r="A1133">
        <v>1126</v>
      </c>
      <c r="B1133">
        <v>13.241679646650105</v>
      </c>
      <c r="C1133">
        <v>55.90559708834315</v>
      </c>
      <c r="E1133">
        <f t="shared" si="924"/>
        <v>0</v>
      </c>
      <c r="F1133">
        <f t="shared" si="875"/>
        <v>1</v>
      </c>
      <c r="G1133">
        <f t="shared" si="925"/>
        <v>42.663917441693044</v>
      </c>
      <c r="J1133">
        <v>1126</v>
      </c>
      <c r="K1133">
        <v>20.0111975899393</v>
      </c>
      <c r="L1133">
        <v>22.254382306837662</v>
      </c>
      <c r="N1133">
        <f t="shared" si="876"/>
        <v>0</v>
      </c>
      <c r="O1133">
        <f t="shared" si="877"/>
        <v>1</v>
      </c>
      <c r="P1133">
        <f t="shared" si="878"/>
        <v>2.2431847168983623</v>
      </c>
      <c r="S1133">
        <v>1126</v>
      </c>
      <c r="T1133">
        <v>20.896348821470511</v>
      </c>
      <c r="U1133">
        <v>31.19783045903851</v>
      </c>
      <c r="W1133">
        <f t="shared" si="879"/>
        <v>0</v>
      </c>
      <c r="X1133">
        <f t="shared" si="880"/>
        <v>1</v>
      </c>
      <c r="Y1133">
        <f t="shared" si="881"/>
        <v>10.301481637567999</v>
      </c>
      <c r="AB1133">
        <v>1126</v>
      </c>
      <c r="AC1133">
        <v>22.879543586861434</v>
      </c>
      <c r="AD1133">
        <v>18.227954402557422</v>
      </c>
      <c r="AF1133">
        <f t="shared" si="882"/>
        <v>1</v>
      </c>
      <c r="AG1133">
        <f t="shared" si="883"/>
        <v>0</v>
      </c>
      <c r="AH1133">
        <f t="shared" si="884"/>
        <v>4.6515891843040116</v>
      </c>
      <c r="AK1133">
        <v>1126</v>
      </c>
      <c r="AL1133">
        <v>20.949983468176267</v>
      </c>
      <c r="AM1133">
        <v>27.99235266318151</v>
      </c>
      <c r="AO1133">
        <f t="shared" si="885"/>
        <v>0</v>
      </c>
      <c r="AP1133">
        <f t="shared" si="886"/>
        <v>1</v>
      </c>
      <c r="AQ1133">
        <f t="shared" si="887"/>
        <v>7.0423691950052429</v>
      </c>
      <c r="AT1133">
        <v>1126</v>
      </c>
      <c r="AU1133">
        <v>19.154279308349633</v>
      </c>
      <c r="AV1133">
        <v>22.531999061599368</v>
      </c>
      <c r="AX1133">
        <f t="shared" si="888"/>
        <v>0</v>
      </c>
      <c r="AY1133">
        <f t="shared" si="889"/>
        <v>1</v>
      </c>
      <c r="AZ1133">
        <f t="shared" si="890"/>
        <v>3.3777197532497354</v>
      </c>
      <c r="BC1133">
        <v>1126</v>
      </c>
      <c r="BD1133" t="e">
        <v>#N/A</v>
      </c>
      <c r="BE1133" t="e">
        <v>#N/A</v>
      </c>
      <c r="BG1133" t="e">
        <f t="shared" si="891"/>
        <v>#N/A</v>
      </c>
      <c r="BH1133" t="e">
        <f t="shared" si="892"/>
        <v>#N/A</v>
      </c>
      <c r="BI1133" t="e">
        <f t="shared" si="893"/>
        <v>#N/A</v>
      </c>
      <c r="BL1133">
        <v>1126</v>
      </c>
      <c r="BM1133">
        <v>33.739239309241512</v>
      </c>
      <c r="BN1133">
        <v>15.274674790440317</v>
      </c>
      <c r="BP1133">
        <f t="shared" si="894"/>
        <v>1</v>
      </c>
      <c r="BQ1133">
        <f t="shared" si="895"/>
        <v>0</v>
      </c>
      <c r="BR1133">
        <f t="shared" si="896"/>
        <v>18.464564518801197</v>
      </c>
      <c r="BU1133">
        <v>1126</v>
      </c>
      <c r="BV1133">
        <v>8.7034431314716194</v>
      </c>
      <c r="BW1133">
        <v>18.140910428878829</v>
      </c>
      <c r="BY1133">
        <f t="shared" si="897"/>
        <v>0</v>
      </c>
      <c r="BZ1133">
        <f t="shared" si="898"/>
        <v>1</v>
      </c>
      <c r="CA1133">
        <f t="shared" si="899"/>
        <v>9.4374672974072098</v>
      </c>
      <c r="CD1133">
        <v>1126</v>
      </c>
      <c r="CE1133">
        <v>36.506945836786144</v>
      </c>
      <c r="CF1133">
        <v>21.336395202695797</v>
      </c>
      <c r="CH1133">
        <f t="shared" si="900"/>
        <v>1</v>
      </c>
      <c r="CI1133">
        <f t="shared" si="901"/>
        <v>0</v>
      </c>
      <c r="CJ1133">
        <f t="shared" si="902"/>
        <v>15.170550634090347</v>
      </c>
      <c r="CM1133">
        <v>1126</v>
      </c>
      <c r="CN1133">
        <v>24.636539590055797</v>
      </c>
      <c r="CO1133">
        <v>28.241173155740832</v>
      </c>
      <c r="CQ1133">
        <f t="shared" si="903"/>
        <v>0</v>
      </c>
      <c r="CR1133">
        <f t="shared" si="904"/>
        <v>1</v>
      </c>
      <c r="CS1133">
        <f t="shared" si="905"/>
        <v>3.6046335656850346</v>
      </c>
      <c r="CV1133">
        <v>1126</v>
      </c>
      <c r="CW1133">
        <v>27.566950924425452</v>
      </c>
      <c r="CX1133">
        <v>18.868193335780536</v>
      </c>
      <c r="CZ1133">
        <f t="shared" si="906"/>
        <v>1</v>
      </c>
      <c r="DA1133">
        <f t="shared" si="907"/>
        <v>0</v>
      </c>
      <c r="DB1133">
        <f t="shared" si="908"/>
        <v>8.6987575886449164</v>
      </c>
      <c r="DE1133">
        <v>1126</v>
      </c>
      <c r="DF1133">
        <v>32.853630046747234</v>
      </c>
      <c r="DG1133">
        <v>20.964153473284458</v>
      </c>
      <c r="DI1133">
        <f t="shared" si="909"/>
        <v>1</v>
      </c>
      <c r="DJ1133">
        <f t="shared" si="910"/>
        <v>0</v>
      </c>
      <c r="DK1133">
        <f t="shared" si="911"/>
        <v>11.889476573462776</v>
      </c>
      <c r="DN1133">
        <v>1126</v>
      </c>
      <c r="DO1133">
        <v>28.465304477234142</v>
      </c>
      <c r="DP1133">
        <v>14.119519516899867</v>
      </c>
      <c r="DR1133">
        <f t="shared" si="912"/>
        <v>1</v>
      </c>
      <c r="DS1133">
        <f t="shared" si="913"/>
        <v>0</v>
      </c>
      <c r="DT1133">
        <f t="shared" si="914"/>
        <v>14.345784960334274</v>
      </c>
      <c r="DW1133">
        <v>1126</v>
      </c>
      <c r="DX1133">
        <v>22.993629344163747</v>
      </c>
      <c r="DY1133">
        <v>30.686645006020417</v>
      </c>
      <c r="EA1133">
        <f t="shared" si="915"/>
        <v>0</v>
      </c>
      <c r="EB1133">
        <f t="shared" si="916"/>
        <v>1</v>
      </c>
      <c r="EC1133">
        <f t="shared" si="917"/>
        <v>7.6930156618566699</v>
      </c>
      <c r="EF1133">
        <v>1126</v>
      </c>
      <c r="EG1133">
        <v>24.617311566478818</v>
      </c>
      <c r="EH1133">
        <v>16.104496215085479</v>
      </c>
      <c r="EJ1133">
        <f t="shared" si="918"/>
        <v>1</v>
      </c>
      <c r="EK1133">
        <f t="shared" si="919"/>
        <v>0</v>
      </c>
      <c r="EL1133">
        <f t="shared" si="920"/>
        <v>8.5128153513933391</v>
      </c>
      <c r="EO1133">
        <v>1126</v>
      </c>
      <c r="EP1133">
        <v>17.691997130122857</v>
      </c>
      <c r="EQ1133">
        <v>14.936691284250436</v>
      </c>
      <c r="ES1133">
        <f t="shared" si="921"/>
        <v>1</v>
      </c>
      <c r="ET1133">
        <f t="shared" si="922"/>
        <v>0</v>
      </c>
      <c r="EU1133">
        <f t="shared" si="923"/>
        <v>2.7553058458724209</v>
      </c>
    </row>
    <row r="1134" spans="1:151" x14ac:dyDescent="0.25">
      <c r="A1134">
        <v>1127</v>
      </c>
      <c r="B1134">
        <v>8.4147370672052553</v>
      </c>
      <c r="C1134">
        <v>22.027178193204172</v>
      </c>
      <c r="E1134">
        <f t="shared" si="924"/>
        <v>0</v>
      </c>
      <c r="F1134">
        <f t="shared" si="875"/>
        <v>1</v>
      </c>
      <c r="G1134">
        <f t="shared" si="925"/>
        <v>13.612441125998917</v>
      </c>
      <c r="J1134">
        <v>1127</v>
      </c>
      <c r="K1134">
        <v>16.156932581152049</v>
      </c>
      <c r="L1134">
        <v>14.728619380208075</v>
      </c>
      <c r="N1134">
        <f t="shared" si="876"/>
        <v>1</v>
      </c>
      <c r="O1134">
        <f t="shared" si="877"/>
        <v>0</v>
      </c>
      <c r="P1134">
        <f t="shared" si="878"/>
        <v>1.4283132009439736</v>
      </c>
      <c r="S1134">
        <v>1127</v>
      </c>
      <c r="T1134">
        <v>21.860233578562305</v>
      </c>
      <c r="U1134">
        <v>13.880166434098534</v>
      </c>
      <c r="W1134">
        <f t="shared" si="879"/>
        <v>1</v>
      </c>
      <c r="X1134">
        <f t="shared" si="880"/>
        <v>0</v>
      </c>
      <c r="Y1134">
        <f t="shared" si="881"/>
        <v>7.9800671444637707</v>
      </c>
      <c r="AB1134">
        <v>1127</v>
      </c>
      <c r="AC1134">
        <v>27.15241936617463</v>
      </c>
      <c r="AD1134">
        <v>17.013656014322201</v>
      </c>
      <c r="AF1134">
        <f t="shared" si="882"/>
        <v>1</v>
      </c>
      <c r="AG1134">
        <f t="shared" si="883"/>
        <v>0</v>
      </c>
      <c r="AH1134">
        <f t="shared" si="884"/>
        <v>10.138763351852429</v>
      </c>
      <c r="AK1134">
        <v>1127</v>
      </c>
      <c r="AL1134">
        <v>18.970996572967486</v>
      </c>
      <c r="AM1134">
        <v>24.993372898402455</v>
      </c>
      <c r="AO1134">
        <f t="shared" si="885"/>
        <v>0</v>
      </c>
      <c r="AP1134">
        <f t="shared" si="886"/>
        <v>1</v>
      </c>
      <c r="AQ1134">
        <f t="shared" si="887"/>
        <v>6.0223763254349691</v>
      </c>
      <c r="AT1134">
        <v>1127</v>
      </c>
      <c r="AU1134">
        <v>21.317855411515776</v>
      </c>
      <c r="AV1134">
        <v>26.846771162811258</v>
      </c>
      <c r="AX1134">
        <f t="shared" si="888"/>
        <v>0</v>
      </c>
      <c r="AY1134">
        <f t="shared" si="889"/>
        <v>1</v>
      </c>
      <c r="AZ1134">
        <f t="shared" si="890"/>
        <v>5.5289157512954823</v>
      </c>
      <c r="BC1134">
        <v>1127</v>
      </c>
      <c r="BD1134" t="e">
        <v>#N/A</v>
      </c>
      <c r="BE1134" t="e">
        <v>#N/A</v>
      </c>
      <c r="BG1134" t="e">
        <f t="shared" si="891"/>
        <v>#N/A</v>
      </c>
      <c r="BH1134" t="e">
        <f t="shared" si="892"/>
        <v>#N/A</v>
      </c>
      <c r="BI1134" t="e">
        <f t="shared" si="893"/>
        <v>#N/A</v>
      </c>
      <c r="BL1134">
        <v>1127</v>
      </c>
      <c r="BM1134">
        <v>30.461499159429945</v>
      </c>
      <c r="BN1134">
        <v>14.502828405950879</v>
      </c>
      <c r="BP1134">
        <f t="shared" si="894"/>
        <v>1</v>
      </c>
      <c r="BQ1134">
        <f t="shared" si="895"/>
        <v>0</v>
      </c>
      <c r="BR1134">
        <f t="shared" si="896"/>
        <v>15.958670753479065</v>
      </c>
      <c r="BU1134">
        <v>1127</v>
      </c>
      <c r="BV1134">
        <v>22.124734737276402</v>
      </c>
      <c r="BW1134">
        <v>33.599955088965132</v>
      </c>
      <c r="BY1134">
        <f t="shared" si="897"/>
        <v>0</v>
      </c>
      <c r="BZ1134">
        <f t="shared" si="898"/>
        <v>1</v>
      </c>
      <c r="CA1134">
        <f t="shared" si="899"/>
        <v>11.47522035168873</v>
      </c>
      <c r="CD1134">
        <v>1127</v>
      </c>
      <c r="CE1134">
        <v>30.16834251611834</v>
      </c>
      <c r="CF1134">
        <v>1.44473521785903</v>
      </c>
      <c r="CH1134">
        <f t="shared" si="900"/>
        <v>1</v>
      </c>
      <c r="CI1134">
        <f t="shared" si="901"/>
        <v>0</v>
      </c>
      <c r="CJ1134">
        <f t="shared" si="902"/>
        <v>28.72360729825931</v>
      </c>
      <c r="CM1134">
        <v>1127</v>
      </c>
      <c r="CN1134">
        <v>22.100565224841368</v>
      </c>
      <c r="CO1134">
        <v>11.538983555835848</v>
      </c>
      <c r="CQ1134">
        <f t="shared" si="903"/>
        <v>1</v>
      </c>
      <c r="CR1134">
        <f t="shared" si="904"/>
        <v>0</v>
      </c>
      <c r="CS1134">
        <f t="shared" si="905"/>
        <v>10.56158166900552</v>
      </c>
      <c r="CV1134">
        <v>1127</v>
      </c>
      <c r="CW1134">
        <v>26.202830054790468</v>
      </c>
      <c r="CX1134">
        <v>19.065107198804345</v>
      </c>
      <c r="CZ1134">
        <f t="shared" si="906"/>
        <v>1</v>
      </c>
      <c r="DA1134">
        <f t="shared" si="907"/>
        <v>0</v>
      </c>
      <c r="DB1134">
        <f t="shared" si="908"/>
        <v>7.137722855986123</v>
      </c>
      <c r="DE1134">
        <v>1127</v>
      </c>
      <c r="DF1134">
        <v>22.530042601492156</v>
      </c>
      <c r="DG1134">
        <v>23.427901175688373</v>
      </c>
      <c r="DI1134">
        <f t="shared" si="909"/>
        <v>0</v>
      </c>
      <c r="DJ1134">
        <f t="shared" si="910"/>
        <v>1</v>
      </c>
      <c r="DK1134">
        <f t="shared" si="911"/>
        <v>0.89785857419621706</v>
      </c>
      <c r="DN1134">
        <v>1127</v>
      </c>
      <c r="DO1134">
        <v>27.451715068189493</v>
      </c>
      <c r="DP1134">
        <v>26.341279627911959</v>
      </c>
      <c r="DR1134">
        <f t="shared" si="912"/>
        <v>1</v>
      </c>
      <c r="DS1134">
        <f t="shared" si="913"/>
        <v>0</v>
      </c>
      <c r="DT1134">
        <f t="shared" si="914"/>
        <v>1.1104354402775343</v>
      </c>
      <c r="DW1134">
        <v>1127</v>
      </c>
      <c r="DX1134">
        <v>23.55718614061875</v>
      </c>
      <c r="DY1134">
        <v>12.081227277103736</v>
      </c>
      <c r="EA1134">
        <f t="shared" si="915"/>
        <v>1</v>
      </c>
      <c r="EB1134">
        <f t="shared" si="916"/>
        <v>0</v>
      </c>
      <c r="EC1134">
        <f t="shared" si="917"/>
        <v>11.475958863515014</v>
      </c>
      <c r="EF1134">
        <v>1127</v>
      </c>
      <c r="EG1134">
        <v>21.773252204426988</v>
      </c>
      <c r="EH1134">
        <v>14.323437076225215</v>
      </c>
      <c r="EJ1134">
        <f t="shared" si="918"/>
        <v>1</v>
      </c>
      <c r="EK1134">
        <f t="shared" si="919"/>
        <v>0</v>
      </c>
      <c r="EL1134">
        <f t="shared" si="920"/>
        <v>7.4498151282017737</v>
      </c>
      <c r="EO1134">
        <v>1127</v>
      </c>
      <c r="EP1134">
        <v>19.685139592709596</v>
      </c>
      <c r="EQ1134">
        <v>29.387149395591688</v>
      </c>
      <c r="ES1134">
        <f t="shared" si="921"/>
        <v>0</v>
      </c>
      <c r="ET1134">
        <f t="shared" si="922"/>
        <v>1</v>
      </c>
      <c r="EU1134">
        <f t="shared" si="923"/>
        <v>9.7020098028820918</v>
      </c>
    </row>
    <row r="1135" spans="1:151" x14ac:dyDescent="0.25">
      <c r="A1135">
        <v>1128</v>
      </c>
      <c r="B1135">
        <v>6.8719596127375535</v>
      </c>
      <c r="C1135">
        <v>7.9730041255614523</v>
      </c>
      <c r="E1135">
        <f t="shared" si="924"/>
        <v>0</v>
      </c>
      <c r="F1135">
        <f t="shared" si="875"/>
        <v>1</v>
      </c>
      <c r="G1135">
        <f t="shared" si="925"/>
        <v>1.1010445128238988</v>
      </c>
      <c r="J1135">
        <v>1128</v>
      </c>
      <c r="K1135">
        <v>22.33567945576101</v>
      </c>
      <c r="L1135">
        <v>20.08598436533989</v>
      </c>
      <c r="N1135">
        <f t="shared" si="876"/>
        <v>1</v>
      </c>
      <c r="O1135">
        <f t="shared" si="877"/>
        <v>0</v>
      </c>
      <c r="P1135">
        <f t="shared" si="878"/>
        <v>2.2496950904211204</v>
      </c>
      <c r="S1135">
        <v>1128</v>
      </c>
      <c r="T1135">
        <v>19.673480397806074</v>
      </c>
      <c r="U1135">
        <v>16.875507846126133</v>
      </c>
      <c r="W1135">
        <f t="shared" si="879"/>
        <v>1</v>
      </c>
      <c r="X1135">
        <f t="shared" si="880"/>
        <v>0</v>
      </c>
      <c r="Y1135">
        <f t="shared" si="881"/>
        <v>2.7979725516799405</v>
      </c>
      <c r="AB1135">
        <v>1128</v>
      </c>
      <c r="AC1135">
        <v>22.166158718808727</v>
      </c>
      <c r="AD1135">
        <v>18.599806177443011</v>
      </c>
      <c r="AF1135">
        <f t="shared" si="882"/>
        <v>1</v>
      </c>
      <c r="AG1135">
        <f t="shared" si="883"/>
        <v>0</v>
      </c>
      <c r="AH1135">
        <f t="shared" si="884"/>
        <v>3.5663525413657169</v>
      </c>
      <c r="AK1135">
        <v>1128</v>
      </c>
      <c r="AL1135">
        <v>14.835664733375019</v>
      </c>
      <c r="AM1135">
        <v>38.219524949958966</v>
      </c>
      <c r="AO1135">
        <f t="shared" si="885"/>
        <v>0</v>
      </c>
      <c r="AP1135">
        <f t="shared" si="886"/>
        <v>1</v>
      </c>
      <c r="AQ1135">
        <f t="shared" si="887"/>
        <v>23.383860216583948</v>
      </c>
      <c r="AT1135">
        <v>1128</v>
      </c>
      <c r="AU1135">
        <v>22.06554987879953</v>
      </c>
      <c r="AV1135">
        <v>23.303855681389059</v>
      </c>
      <c r="AX1135">
        <f t="shared" si="888"/>
        <v>0</v>
      </c>
      <c r="AY1135">
        <f t="shared" si="889"/>
        <v>1</v>
      </c>
      <c r="AZ1135">
        <f t="shared" si="890"/>
        <v>1.2383058025895295</v>
      </c>
      <c r="BC1135">
        <v>1128</v>
      </c>
      <c r="BD1135" t="e">
        <v>#N/A</v>
      </c>
      <c r="BE1135" t="e">
        <v>#N/A</v>
      </c>
      <c r="BG1135" t="e">
        <f t="shared" si="891"/>
        <v>#N/A</v>
      </c>
      <c r="BH1135" t="e">
        <f t="shared" si="892"/>
        <v>#N/A</v>
      </c>
      <c r="BI1135" t="e">
        <f t="shared" si="893"/>
        <v>#N/A</v>
      </c>
      <c r="BL1135">
        <v>1128</v>
      </c>
      <c r="BM1135">
        <v>19.019400059401164</v>
      </c>
      <c r="BN1135">
        <v>12.190716079117076</v>
      </c>
      <c r="BP1135">
        <f t="shared" si="894"/>
        <v>1</v>
      </c>
      <c r="BQ1135">
        <f t="shared" si="895"/>
        <v>0</v>
      </c>
      <c r="BR1135">
        <f t="shared" si="896"/>
        <v>6.8286839802840884</v>
      </c>
      <c r="BU1135">
        <v>1128</v>
      </c>
      <c r="BV1135">
        <v>23.151279553418966</v>
      </c>
      <c r="BW1135">
        <v>25.592522262685911</v>
      </c>
      <c r="BY1135">
        <f t="shared" si="897"/>
        <v>0</v>
      </c>
      <c r="BZ1135">
        <f t="shared" si="898"/>
        <v>1</v>
      </c>
      <c r="CA1135">
        <f t="shared" si="899"/>
        <v>2.4412427092669446</v>
      </c>
      <c r="CD1135">
        <v>1128</v>
      </c>
      <c r="CE1135">
        <v>21.29961034585186</v>
      </c>
      <c r="CF1135">
        <v>25.675798255862656</v>
      </c>
      <c r="CH1135">
        <f t="shared" si="900"/>
        <v>0</v>
      </c>
      <c r="CI1135">
        <f t="shared" si="901"/>
        <v>1</v>
      </c>
      <c r="CJ1135">
        <f t="shared" si="902"/>
        <v>4.3761879100107954</v>
      </c>
      <c r="CM1135">
        <v>1128</v>
      </c>
      <c r="CN1135">
        <v>22.094045016732306</v>
      </c>
      <c r="CO1135">
        <v>22.244328556477779</v>
      </c>
      <c r="CQ1135">
        <f t="shared" si="903"/>
        <v>0</v>
      </c>
      <c r="CR1135">
        <f t="shared" si="904"/>
        <v>1</v>
      </c>
      <c r="CS1135">
        <f t="shared" si="905"/>
        <v>0.15028353974547315</v>
      </c>
      <c r="CV1135">
        <v>1128</v>
      </c>
      <c r="CW1135">
        <v>20.194369941483732</v>
      </c>
      <c r="CX1135">
        <v>18.013074393379863</v>
      </c>
      <c r="CZ1135">
        <f t="shared" si="906"/>
        <v>1</v>
      </c>
      <c r="DA1135">
        <f t="shared" si="907"/>
        <v>0</v>
      </c>
      <c r="DB1135">
        <f t="shared" si="908"/>
        <v>2.1812955481038685</v>
      </c>
      <c r="DE1135">
        <v>1128</v>
      </c>
      <c r="DF1135">
        <v>14.516066972574581</v>
      </c>
      <c r="DG1135">
        <v>30.516925072177184</v>
      </c>
      <c r="DI1135">
        <f t="shared" si="909"/>
        <v>0</v>
      </c>
      <c r="DJ1135">
        <f t="shared" si="910"/>
        <v>1</v>
      </c>
      <c r="DK1135">
        <f t="shared" si="911"/>
        <v>16.000858099602603</v>
      </c>
      <c r="DN1135">
        <v>1128</v>
      </c>
      <c r="DO1135">
        <v>20.20227239975442</v>
      </c>
      <c r="DP1135">
        <v>13.776011123341192</v>
      </c>
      <c r="DR1135">
        <f t="shared" si="912"/>
        <v>1</v>
      </c>
      <c r="DS1135">
        <f t="shared" si="913"/>
        <v>0</v>
      </c>
      <c r="DT1135">
        <f t="shared" si="914"/>
        <v>6.4262612764132285</v>
      </c>
      <c r="DW1135">
        <v>1128</v>
      </c>
      <c r="DX1135">
        <v>11.404369217509323</v>
      </c>
      <c r="DY1135">
        <v>15.093160482672022</v>
      </c>
      <c r="EA1135">
        <f t="shared" si="915"/>
        <v>0</v>
      </c>
      <c r="EB1135">
        <f t="shared" si="916"/>
        <v>1</v>
      </c>
      <c r="EC1135">
        <f t="shared" si="917"/>
        <v>3.6887912651626991</v>
      </c>
      <c r="EF1135">
        <v>1128</v>
      </c>
      <c r="EG1135">
        <v>21.808903949802488</v>
      </c>
      <c r="EH1135">
        <v>13.380881995586243</v>
      </c>
      <c r="EJ1135">
        <f t="shared" si="918"/>
        <v>1</v>
      </c>
      <c r="EK1135">
        <f t="shared" si="919"/>
        <v>0</v>
      </c>
      <c r="EL1135">
        <f t="shared" si="920"/>
        <v>8.4280219542162449</v>
      </c>
      <c r="EO1135">
        <v>1128</v>
      </c>
      <c r="EP1135">
        <v>27.708882932299087</v>
      </c>
      <c r="EQ1135">
        <v>35.413198437943088</v>
      </c>
      <c r="ES1135">
        <f t="shared" si="921"/>
        <v>0</v>
      </c>
      <c r="ET1135">
        <f t="shared" si="922"/>
        <v>1</v>
      </c>
      <c r="EU1135">
        <f t="shared" si="923"/>
        <v>7.7043155056440007</v>
      </c>
    </row>
    <row r="1136" spans="1:151" x14ac:dyDescent="0.25">
      <c r="A1136">
        <v>1129</v>
      </c>
      <c r="B1136">
        <v>8.9953332478663004</v>
      </c>
      <c r="C1136">
        <v>6.4859501704437044</v>
      </c>
      <c r="E1136">
        <f t="shared" si="924"/>
        <v>1</v>
      </c>
      <c r="F1136">
        <f t="shared" si="875"/>
        <v>0</v>
      </c>
      <c r="G1136">
        <f t="shared" si="925"/>
        <v>2.509383077422596</v>
      </c>
      <c r="J1136">
        <v>1129</v>
      </c>
      <c r="K1136">
        <v>12.668628735340342</v>
      </c>
      <c r="L1136">
        <v>28.65829007357134</v>
      </c>
      <c r="N1136">
        <f t="shared" si="876"/>
        <v>0</v>
      </c>
      <c r="O1136">
        <f t="shared" si="877"/>
        <v>1</v>
      </c>
      <c r="P1136">
        <f t="shared" si="878"/>
        <v>15.989661338230999</v>
      </c>
      <c r="S1136">
        <v>1129</v>
      </c>
      <c r="T1136">
        <v>18.299911564890273</v>
      </c>
      <c r="U1136">
        <v>14.286921249490206</v>
      </c>
      <c r="W1136">
        <f t="shared" si="879"/>
        <v>1</v>
      </c>
      <c r="X1136">
        <f t="shared" si="880"/>
        <v>0</v>
      </c>
      <c r="Y1136">
        <f t="shared" si="881"/>
        <v>4.0129903154000672</v>
      </c>
      <c r="AB1136">
        <v>1129</v>
      </c>
      <c r="AC1136">
        <v>26.396405887300091</v>
      </c>
      <c r="AD1136">
        <v>16.997225206162359</v>
      </c>
      <c r="AF1136">
        <f t="shared" si="882"/>
        <v>1</v>
      </c>
      <c r="AG1136">
        <f t="shared" si="883"/>
        <v>0</v>
      </c>
      <c r="AH1136">
        <f t="shared" si="884"/>
        <v>9.3991806811377323</v>
      </c>
      <c r="AK1136">
        <v>1129</v>
      </c>
      <c r="AL1136">
        <v>28.247202653171335</v>
      </c>
      <c r="AM1136">
        <v>23.595442933329398</v>
      </c>
      <c r="AO1136">
        <f t="shared" si="885"/>
        <v>1</v>
      </c>
      <c r="AP1136">
        <f t="shared" si="886"/>
        <v>0</v>
      </c>
      <c r="AQ1136">
        <f t="shared" si="887"/>
        <v>4.6517597198419374</v>
      </c>
      <c r="AT1136">
        <v>1129</v>
      </c>
      <c r="AU1136">
        <v>21.213035854860369</v>
      </c>
      <c r="AV1136">
        <v>28.010549325672248</v>
      </c>
      <c r="AX1136">
        <f t="shared" si="888"/>
        <v>0</v>
      </c>
      <c r="AY1136">
        <f t="shared" si="889"/>
        <v>1</v>
      </c>
      <c r="AZ1136">
        <f t="shared" si="890"/>
        <v>6.7975134708118787</v>
      </c>
      <c r="BC1136">
        <v>1129</v>
      </c>
      <c r="BD1136" t="e">
        <v>#N/A</v>
      </c>
      <c r="BE1136" t="e">
        <v>#N/A</v>
      </c>
      <c r="BG1136" t="e">
        <f t="shared" si="891"/>
        <v>#N/A</v>
      </c>
      <c r="BH1136" t="e">
        <f t="shared" si="892"/>
        <v>#N/A</v>
      </c>
      <c r="BI1136" t="e">
        <f t="shared" si="893"/>
        <v>#N/A</v>
      </c>
      <c r="BL1136">
        <v>1129</v>
      </c>
      <c r="BM1136">
        <v>30.660817059300324</v>
      </c>
      <c r="BN1136">
        <v>11.170834066575321</v>
      </c>
      <c r="BP1136">
        <f t="shared" si="894"/>
        <v>1</v>
      </c>
      <c r="BQ1136">
        <f t="shared" si="895"/>
        <v>0</v>
      </c>
      <c r="BR1136">
        <f t="shared" si="896"/>
        <v>19.489982992725004</v>
      </c>
      <c r="BU1136">
        <v>1129</v>
      </c>
      <c r="BV1136">
        <v>9.5978675696165023</v>
      </c>
      <c r="BW1136">
        <v>28.843697421935278</v>
      </c>
      <c r="BY1136">
        <f t="shared" si="897"/>
        <v>0</v>
      </c>
      <c r="BZ1136">
        <f t="shared" si="898"/>
        <v>1</v>
      </c>
      <c r="CA1136">
        <f t="shared" si="899"/>
        <v>19.245829852318778</v>
      </c>
      <c r="CD1136">
        <v>1129</v>
      </c>
      <c r="CE1136">
        <v>31.897527190410376</v>
      </c>
      <c r="CF1136">
        <v>33.762919586833718</v>
      </c>
      <c r="CH1136">
        <f t="shared" si="900"/>
        <v>0</v>
      </c>
      <c r="CI1136">
        <f t="shared" si="901"/>
        <v>1</v>
      </c>
      <c r="CJ1136">
        <f t="shared" si="902"/>
        <v>1.8653923964233421</v>
      </c>
      <c r="CM1136">
        <v>1129</v>
      </c>
      <c r="CN1136">
        <v>14.877496274745173</v>
      </c>
      <c r="CO1136">
        <v>29.208606843341929</v>
      </c>
      <c r="CQ1136">
        <f t="shared" si="903"/>
        <v>0</v>
      </c>
      <c r="CR1136">
        <f t="shared" si="904"/>
        <v>1</v>
      </c>
      <c r="CS1136">
        <f t="shared" si="905"/>
        <v>14.331110568596756</v>
      </c>
      <c r="CV1136">
        <v>1129</v>
      </c>
      <c r="CW1136">
        <v>17.132096032127315</v>
      </c>
      <c r="CX1136">
        <v>19.190972502902287</v>
      </c>
      <c r="CZ1136">
        <f t="shared" si="906"/>
        <v>0</v>
      </c>
      <c r="DA1136">
        <f t="shared" si="907"/>
        <v>1</v>
      </c>
      <c r="DB1136">
        <f t="shared" si="908"/>
        <v>2.0588764707749725</v>
      </c>
      <c r="DE1136">
        <v>1129</v>
      </c>
      <c r="DF1136">
        <v>10.346459780380652</v>
      </c>
      <c r="DG1136">
        <v>21.085021267297638</v>
      </c>
      <c r="DI1136">
        <f t="shared" si="909"/>
        <v>0</v>
      </c>
      <c r="DJ1136">
        <f t="shared" si="910"/>
        <v>1</v>
      </c>
      <c r="DK1136">
        <f t="shared" si="911"/>
        <v>10.738561486916986</v>
      </c>
      <c r="DN1136">
        <v>1129</v>
      </c>
      <c r="DO1136">
        <v>22.405229104809106</v>
      </c>
      <c r="DP1136">
        <v>26.720432528761087</v>
      </c>
      <c r="DR1136">
        <f t="shared" si="912"/>
        <v>0</v>
      </c>
      <c r="DS1136">
        <f t="shared" si="913"/>
        <v>1</v>
      </c>
      <c r="DT1136">
        <f t="shared" si="914"/>
        <v>4.3152034239519814</v>
      </c>
      <c r="DW1136">
        <v>1129</v>
      </c>
      <c r="DX1136">
        <v>21.736725211981209</v>
      </c>
      <c r="DY1136">
        <v>15.184563489803645</v>
      </c>
      <c r="EA1136">
        <f t="shared" si="915"/>
        <v>1</v>
      </c>
      <c r="EB1136">
        <f t="shared" si="916"/>
        <v>0</v>
      </c>
      <c r="EC1136">
        <f t="shared" si="917"/>
        <v>6.5521617221775639</v>
      </c>
      <c r="EF1136">
        <v>1129</v>
      </c>
      <c r="EG1136">
        <v>19.780416999018346</v>
      </c>
      <c r="EH1136">
        <v>14.162880828101631</v>
      </c>
      <c r="EJ1136">
        <f t="shared" si="918"/>
        <v>1</v>
      </c>
      <c r="EK1136">
        <f t="shared" si="919"/>
        <v>0</v>
      </c>
      <c r="EL1136">
        <f t="shared" si="920"/>
        <v>5.6175361709167149</v>
      </c>
      <c r="EO1136">
        <v>1129</v>
      </c>
      <c r="EP1136">
        <v>24.799938160125507</v>
      </c>
      <c r="EQ1136">
        <v>40.360037829615472</v>
      </c>
      <c r="ES1136">
        <f t="shared" si="921"/>
        <v>0</v>
      </c>
      <c r="ET1136">
        <f t="shared" si="922"/>
        <v>1</v>
      </c>
      <c r="EU1136">
        <f t="shared" si="923"/>
        <v>15.560099669489965</v>
      </c>
    </row>
    <row r="1137" spans="1:151" x14ac:dyDescent="0.25">
      <c r="A1137">
        <v>1130</v>
      </c>
      <c r="B1137">
        <v>9.5078987243157354</v>
      </c>
      <c r="C1137">
        <v>33.12659378730941</v>
      </c>
      <c r="E1137">
        <f t="shared" si="924"/>
        <v>0</v>
      </c>
      <c r="F1137">
        <f t="shared" si="875"/>
        <v>1</v>
      </c>
      <c r="G1137">
        <f t="shared" si="925"/>
        <v>23.618695062993673</v>
      </c>
      <c r="J1137">
        <v>1130</v>
      </c>
      <c r="K1137">
        <v>14.413202639957291</v>
      </c>
      <c r="L1137">
        <v>27.288918094611297</v>
      </c>
      <c r="N1137">
        <f t="shared" si="876"/>
        <v>0</v>
      </c>
      <c r="O1137">
        <f t="shared" si="877"/>
        <v>1</v>
      </c>
      <c r="P1137">
        <f t="shared" si="878"/>
        <v>12.875715454654006</v>
      </c>
      <c r="S1137">
        <v>1130</v>
      </c>
      <c r="T1137">
        <v>14.008520334468885</v>
      </c>
      <c r="U1137">
        <v>24.30693331075701</v>
      </c>
      <c r="W1137">
        <f t="shared" si="879"/>
        <v>0</v>
      </c>
      <c r="X1137">
        <f t="shared" si="880"/>
        <v>1</v>
      </c>
      <c r="Y1137">
        <f t="shared" si="881"/>
        <v>10.298412976288125</v>
      </c>
      <c r="AB1137">
        <v>1130</v>
      </c>
      <c r="AC1137">
        <v>26.057964060424908</v>
      </c>
      <c r="AD1137">
        <v>17.562834069608282</v>
      </c>
      <c r="AF1137">
        <f t="shared" si="882"/>
        <v>1</v>
      </c>
      <c r="AG1137">
        <f t="shared" si="883"/>
        <v>0</v>
      </c>
      <c r="AH1137">
        <f t="shared" si="884"/>
        <v>8.4951299908166256</v>
      </c>
      <c r="AK1137">
        <v>1130</v>
      </c>
      <c r="AL1137">
        <v>18.16378814103113</v>
      </c>
      <c r="AM1137">
        <v>25.175147942087268</v>
      </c>
      <c r="AO1137">
        <f t="shared" si="885"/>
        <v>0</v>
      </c>
      <c r="AP1137">
        <f t="shared" si="886"/>
        <v>1</v>
      </c>
      <c r="AQ1137">
        <f t="shared" si="887"/>
        <v>7.0113598010561375</v>
      </c>
      <c r="AT1137">
        <v>1130</v>
      </c>
      <c r="AU1137">
        <v>23.737617612702834</v>
      </c>
      <c r="AV1137">
        <v>15.29957773340047</v>
      </c>
      <c r="AX1137">
        <f t="shared" si="888"/>
        <v>1</v>
      </c>
      <c r="AY1137">
        <f t="shared" si="889"/>
        <v>0</v>
      </c>
      <c r="AZ1137">
        <f t="shared" si="890"/>
        <v>8.4380398793023641</v>
      </c>
      <c r="BC1137">
        <v>1130</v>
      </c>
      <c r="BD1137" t="e">
        <v>#N/A</v>
      </c>
      <c r="BE1137" t="e">
        <v>#N/A</v>
      </c>
      <c r="BG1137" t="e">
        <f t="shared" si="891"/>
        <v>#N/A</v>
      </c>
      <c r="BH1137" t="e">
        <f t="shared" si="892"/>
        <v>#N/A</v>
      </c>
      <c r="BI1137" t="e">
        <f t="shared" si="893"/>
        <v>#N/A</v>
      </c>
      <c r="BL1137">
        <v>1130</v>
      </c>
      <c r="BM1137">
        <v>20.498116753741705</v>
      </c>
      <c r="BN1137">
        <v>18.082234899770178</v>
      </c>
      <c r="BP1137">
        <f t="shared" si="894"/>
        <v>1</v>
      </c>
      <c r="BQ1137">
        <f t="shared" si="895"/>
        <v>0</v>
      </c>
      <c r="BR1137">
        <f t="shared" si="896"/>
        <v>2.415881853971527</v>
      </c>
      <c r="BU1137">
        <v>1130</v>
      </c>
      <c r="BV1137">
        <v>21.122425986378939</v>
      </c>
      <c r="BW1137">
        <v>17.167254845863315</v>
      </c>
      <c r="BY1137">
        <f t="shared" si="897"/>
        <v>1</v>
      </c>
      <c r="BZ1137">
        <f t="shared" si="898"/>
        <v>0</v>
      </c>
      <c r="CA1137">
        <f t="shared" si="899"/>
        <v>3.955171140515624</v>
      </c>
      <c r="CD1137">
        <v>1130</v>
      </c>
      <c r="CE1137">
        <v>21.603615498716543</v>
      </c>
      <c r="CF1137">
        <v>13.608168754810221</v>
      </c>
      <c r="CH1137">
        <f t="shared" si="900"/>
        <v>1</v>
      </c>
      <c r="CI1137">
        <f t="shared" si="901"/>
        <v>0</v>
      </c>
      <c r="CJ1137">
        <f t="shared" si="902"/>
        <v>7.9954467439063226</v>
      </c>
      <c r="CM1137">
        <v>1130</v>
      </c>
      <c r="CN1137">
        <v>21.829425238126937</v>
      </c>
      <c r="CO1137">
        <v>27.617477224998645</v>
      </c>
      <c r="CQ1137">
        <f t="shared" si="903"/>
        <v>0</v>
      </c>
      <c r="CR1137">
        <f t="shared" si="904"/>
        <v>1</v>
      </c>
      <c r="CS1137">
        <f t="shared" si="905"/>
        <v>5.7880519868717073</v>
      </c>
      <c r="CV1137">
        <v>1130</v>
      </c>
      <c r="CW1137">
        <v>24.095193952005378</v>
      </c>
      <c r="CX1137">
        <v>15.118647728271149</v>
      </c>
      <c r="CZ1137">
        <f t="shared" si="906"/>
        <v>1</v>
      </c>
      <c r="DA1137">
        <f t="shared" si="907"/>
        <v>0</v>
      </c>
      <c r="DB1137">
        <f t="shared" si="908"/>
        <v>8.9765462237342284</v>
      </c>
      <c r="DE1137">
        <v>1130</v>
      </c>
      <c r="DF1137">
        <v>18.259650340220542</v>
      </c>
      <c r="DG1137">
        <v>21.022874656274272</v>
      </c>
      <c r="DI1137">
        <f t="shared" si="909"/>
        <v>0</v>
      </c>
      <c r="DJ1137">
        <f t="shared" si="910"/>
        <v>1</v>
      </c>
      <c r="DK1137">
        <f t="shared" si="911"/>
        <v>2.76322431605373</v>
      </c>
      <c r="DN1137">
        <v>1130</v>
      </c>
      <c r="DO1137">
        <v>20.540039221015888</v>
      </c>
      <c r="DP1137">
        <v>21.520590351458978</v>
      </c>
      <c r="DR1137">
        <f t="shared" si="912"/>
        <v>0</v>
      </c>
      <c r="DS1137">
        <f t="shared" si="913"/>
        <v>1</v>
      </c>
      <c r="DT1137">
        <f t="shared" si="914"/>
        <v>0.98055113044308939</v>
      </c>
      <c r="DW1137">
        <v>1130</v>
      </c>
      <c r="DX1137">
        <v>9.5159889406398932</v>
      </c>
      <c r="DY1137">
        <v>19.281562653555529</v>
      </c>
      <c r="EA1137">
        <f t="shared" si="915"/>
        <v>0</v>
      </c>
      <c r="EB1137">
        <f t="shared" si="916"/>
        <v>1</v>
      </c>
      <c r="EC1137">
        <f t="shared" si="917"/>
        <v>9.7655737129156357</v>
      </c>
      <c r="EF1137">
        <v>1130</v>
      </c>
      <c r="EG1137">
        <v>23.383467853316571</v>
      </c>
      <c r="EH1137">
        <v>16.292724423077694</v>
      </c>
      <c r="EJ1137">
        <f t="shared" si="918"/>
        <v>1</v>
      </c>
      <c r="EK1137">
        <f t="shared" si="919"/>
        <v>0</v>
      </c>
      <c r="EL1137">
        <f t="shared" si="920"/>
        <v>7.0907434302388772</v>
      </c>
      <c r="EO1137">
        <v>1130</v>
      </c>
      <c r="EP1137">
        <v>20.389848597635648</v>
      </c>
      <c r="EQ1137">
        <v>14.041406468758479</v>
      </c>
      <c r="ES1137">
        <f t="shared" si="921"/>
        <v>1</v>
      </c>
      <c r="ET1137">
        <f t="shared" si="922"/>
        <v>0</v>
      </c>
      <c r="EU1137">
        <f t="shared" si="923"/>
        <v>6.3484421288771689</v>
      </c>
    </row>
    <row r="1138" spans="1:151" x14ac:dyDescent="0.25">
      <c r="A1138">
        <v>1131</v>
      </c>
      <c r="B1138">
        <v>7.132742495426581</v>
      </c>
      <c r="C1138">
        <v>26.82717948891958</v>
      </c>
      <c r="E1138">
        <f t="shared" si="924"/>
        <v>0</v>
      </c>
      <c r="F1138">
        <f t="shared" si="875"/>
        <v>1</v>
      </c>
      <c r="G1138">
        <f t="shared" si="925"/>
        <v>19.694436993492999</v>
      </c>
      <c r="J1138">
        <v>1131</v>
      </c>
      <c r="K1138">
        <v>13.295456200118515</v>
      </c>
      <c r="L1138">
        <v>23.923448507243513</v>
      </c>
      <c r="N1138">
        <f t="shared" si="876"/>
        <v>0</v>
      </c>
      <c r="O1138">
        <f t="shared" si="877"/>
        <v>1</v>
      </c>
      <c r="P1138">
        <f t="shared" si="878"/>
        <v>10.627992307124998</v>
      </c>
      <c r="S1138">
        <v>1131</v>
      </c>
      <c r="T1138">
        <v>11.601604985985244</v>
      </c>
      <c r="U1138">
        <v>7.4457578027903963</v>
      </c>
      <c r="W1138">
        <f t="shared" si="879"/>
        <v>1</v>
      </c>
      <c r="X1138">
        <f t="shared" si="880"/>
        <v>0</v>
      </c>
      <c r="Y1138">
        <f t="shared" si="881"/>
        <v>4.1558471831948474</v>
      </c>
      <c r="AB1138">
        <v>1131</v>
      </c>
      <c r="AC1138">
        <v>21.386606090166591</v>
      </c>
      <c r="AD1138">
        <v>19.251485582443944</v>
      </c>
      <c r="AF1138">
        <f t="shared" si="882"/>
        <v>1</v>
      </c>
      <c r="AG1138">
        <f t="shared" si="883"/>
        <v>0</v>
      </c>
      <c r="AH1138">
        <f t="shared" si="884"/>
        <v>2.1351205077226467</v>
      </c>
      <c r="AK1138">
        <v>1131</v>
      </c>
      <c r="AL1138">
        <v>22.096771370120614</v>
      </c>
      <c r="AM1138">
        <v>28.596904457283205</v>
      </c>
      <c r="AO1138">
        <f t="shared" si="885"/>
        <v>0</v>
      </c>
      <c r="AP1138">
        <f t="shared" si="886"/>
        <v>1</v>
      </c>
      <c r="AQ1138">
        <f t="shared" si="887"/>
        <v>6.5001330871625917</v>
      </c>
      <c r="AT1138">
        <v>1131</v>
      </c>
      <c r="AU1138">
        <v>24.649861943886986</v>
      </c>
      <c r="AV1138">
        <v>33.097701471609753</v>
      </c>
      <c r="AX1138">
        <f t="shared" si="888"/>
        <v>0</v>
      </c>
      <c r="AY1138">
        <f t="shared" si="889"/>
        <v>1</v>
      </c>
      <c r="AZ1138">
        <f t="shared" si="890"/>
        <v>8.4478395277227669</v>
      </c>
      <c r="BC1138">
        <v>1131</v>
      </c>
      <c r="BD1138" t="e">
        <v>#N/A</v>
      </c>
      <c r="BE1138" t="e">
        <v>#N/A</v>
      </c>
      <c r="BG1138" t="e">
        <f t="shared" si="891"/>
        <v>#N/A</v>
      </c>
      <c r="BH1138" t="e">
        <f t="shared" si="892"/>
        <v>#N/A</v>
      </c>
      <c r="BI1138" t="e">
        <f t="shared" si="893"/>
        <v>#N/A</v>
      </c>
      <c r="BL1138">
        <v>1131</v>
      </c>
      <c r="BM1138">
        <v>35.493494100713072</v>
      </c>
      <c r="BN1138">
        <v>16.690578119070437</v>
      </c>
      <c r="BP1138">
        <f t="shared" si="894"/>
        <v>1</v>
      </c>
      <c r="BQ1138">
        <f t="shared" si="895"/>
        <v>0</v>
      </c>
      <c r="BR1138">
        <f t="shared" si="896"/>
        <v>18.802915981642634</v>
      </c>
      <c r="BU1138">
        <v>1131</v>
      </c>
      <c r="BV1138">
        <v>5.7636593102247815</v>
      </c>
      <c r="BW1138">
        <v>26.61390479549652</v>
      </c>
      <c r="BY1138">
        <f t="shared" si="897"/>
        <v>0</v>
      </c>
      <c r="BZ1138">
        <f t="shared" si="898"/>
        <v>1</v>
      </c>
      <c r="CA1138">
        <f t="shared" si="899"/>
        <v>20.850245485271738</v>
      </c>
      <c r="CD1138">
        <v>1131</v>
      </c>
      <c r="CE1138">
        <v>15.399288149565429</v>
      </c>
      <c r="CF1138">
        <v>30.278319254926778</v>
      </c>
      <c r="CH1138">
        <f t="shared" si="900"/>
        <v>0</v>
      </c>
      <c r="CI1138">
        <f t="shared" si="901"/>
        <v>1</v>
      </c>
      <c r="CJ1138">
        <f t="shared" si="902"/>
        <v>14.879031105361349</v>
      </c>
      <c r="CM1138">
        <v>1131</v>
      </c>
      <c r="CN1138">
        <v>13.962756197231197</v>
      </c>
      <c r="CO1138">
        <v>26.437203816548447</v>
      </c>
      <c r="CQ1138">
        <f t="shared" si="903"/>
        <v>0</v>
      </c>
      <c r="CR1138">
        <f t="shared" si="904"/>
        <v>1</v>
      </c>
      <c r="CS1138">
        <f t="shared" si="905"/>
        <v>12.47444761931725</v>
      </c>
      <c r="CV1138">
        <v>1131</v>
      </c>
      <c r="CW1138">
        <v>19.168404098242029</v>
      </c>
      <c r="CX1138">
        <v>13.947158255675276</v>
      </c>
      <c r="CZ1138">
        <f t="shared" si="906"/>
        <v>1</v>
      </c>
      <c r="DA1138">
        <f t="shared" si="907"/>
        <v>0</v>
      </c>
      <c r="DB1138">
        <f t="shared" si="908"/>
        <v>5.2212458425667521</v>
      </c>
      <c r="DE1138">
        <v>1131</v>
      </c>
      <c r="DF1138">
        <v>17.49552970788644</v>
      </c>
      <c r="DG1138">
        <v>19.414786467112961</v>
      </c>
      <c r="DI1138">
        <f t="shared" si="909"/>
        <v>0</v>
      </c>
      <c r="DJ1138">
        <f t="shared" si="910"/>
        <v>1</v>
      </c>
      <c r="DK1138">
        <f t="shared" si="911"/>
        <v>1.9192567592265206</v>
      </c>
      <c r="DN1138">
        <v>1131</v>
      </c>
      <c r="DO1138">
        <v>23.66996190539901</v>
      </c>
      <c r="DP1138">
        <v>23.723099645299136</v>
      </c>
      <c r="DR1138">
        <f t="shared" si="912"/>
        <v>0</v>
      </c>
      <c r="DS1138">
        <f t="shared" si="913"/>
        <v>1</v>
      </c>
      <c r="DT1138">
        <f t="shared" si="914"/>
        <v>5.3137739900126491E-2</v>
      </c>
      <c r="DW1138">
        <v>1131</v>
      </c>
      <c r="DX1138">
        <v>15.212764438854272</v>
      </c>
      <c r="DY1138">
        <v>21.634288762911876</v>
      </c>
      <c r="EA1138">
        <f t="shared" si="915"/>
        <v>0</v>
      </c>
      <c r="EB1138">
        <f t="shared" si="916"/>
        <v>1</v>
      </c>
      <c r="EC1138">
        <f t="shared" si="917"/>
        <v>6.4215243240576036</v>
      </c>
      <c r="EF1138">
        <v>1131</v>
      </c>
      <c r="EG1138">
        <v>20.899774451453411</v>
      </c>
      <c r="EH1138">
        <v>18.727508082052939</v>
      </c>
      <c r="EJ1138">
        <f t="shared" si="918"/>
        <v>1</v>
      </c>
      <c r="EK1138">
        <f t="shared" si="919"/>
        <v>0</v>
      </c>
      <c r="EL1138">
        <f t="shared" si="920"/>
        <v>2.1722663694004716</v>
      </c>
      <c r="EO1138">
        <v>1131</v>
      </c>
      <c r="EP1138">
        <v>19.619510618270201</v>
      </c>
      <c r="EQ1138">
        <v>38.883789784296752</v>
      </c>
      <c r="ES1138">
        <f t="shared" si="921"/>
        <v>0</v>
      </c>
      <c r="ET1138">
        <f t="shared" si="922"/>
        <v>1</v>
      </c>
      <c r="EU1138">
        <f t="shared" si="923"/>
        <v>19.264279166026551</v>
      </c>
    </row>
    <row r="1139" spans="1:151" x14ac:dyDescent="0.25">
      <c r="A1139">
        <v>1132</v>
      </c>
      <c r="B1139">
        <v>10.714104254629655</v>
      </c>
      <c r="C1139">
        <v>15.567689435910667</v>
      </c>
      <c r="E1139">
        <f t="shared" si="924"/>
        <v>0</v>
      </c>
      <c r="F1139">
        <f t="shared" si="875"/>
        <v>1</v>
      </c>
      <c r="G1139">
        <f t="shared" si="925"/>
        <v>4.8535851812810122</v>
      </c>
      <c r="J1139">
        <v>1132</v>
      </c>
      <c r="K1139">
        <v>24.864719736324858</v>
      </c>
      <c r="L1139">
        <v>18.114335994796576</v>
      </c>
      <c r="N1139">
        <f t="shared" si="876"/>
        <v>1</v>
      </c>
      <c r="O1139">
        <f t="shared" si="877"/>
        <v>0</v>
      </c>
      <c r="P1139">
        <f t="shared" si="878"/>
        <v>6.7503837415282817</v>
      </c>
      <c r="S1139">
        <v>1132</v>
      </c>
      <c r="T1139">
        <v>19.969789530363069</v>
      </c>
      <c r="U1139">
        <v>41.390773549659791</v>
      </c>
      <c r="W1139">
        <f t="shared" si="879"/>
        <v>0</v>
      </c>
      <c r="X1139">
        <f t="shared" si="880"/>
        <v>1</v>
      </c>
      <c r="Y1139">
        <f t="shared" si="881"/>
        <v>21.420984019296721</v>
      </c>
      <c r="AB1139">
        <v>1132</v>
      </c>
      <c r="AC1139">
        <v>28.822260186715909</v>
      </c>
      <c r="AD1139">
        <v>16.752214867371148</v>
      </c>
      <c r="AF1139">
        <f t="shared" si="882"/>
        <v>1</v>
      </c>
      <c r="AG1139">
        <f t="shared" si="883"/>
        <v>0</v>
      </c>
      <c r="AH1139">
        <f t="shared" si="884"/>
        <v>12.070045319344761</v>
      </c>
      <c r="AK1139">
        <v>1132</v>
      </c>
      <c r="AL1139">
        <v>35.390418861049902</v>
      </c>
      <c r="AM1139">
        <v>30.361733485475906</v>
      </c>
      <c r="AO1139">
        <f t="shared" si="885"/>
        <v>1</v>
      </c>
      <c r="AP1139">
        <f t="shared" si="886"/>
        <v>0</v>
      </c>
      <c r="AQ1139">
        <f t="shared" si="887"/>
        <v>5.0286853755739962</v>
      </c>
      <c r="AT1139">
        <v>1132</v>
      </c>
      <c r="AU1139">
        <v>20.446941801287544</v>
      </c>
      <c r="AV1139">
        <v>19.737357323204492</v>
      </c>
      <c r="AX1139">
        <f t="shared" si="888"/>
        <v>1</v>
      </c>
      <c r="AY1139">
        <f t="shared" si="889"/>
        <v>0</v>
      </c>
      <c r="AZ1139">
        <f t="shared" si="890"/>
        <v>0.70958447808305181</v>
      </c>
      <c r="BC1139">
        <v>1132</v>
      </c>
      <c r="BD1139" t="e">
        <v>#N/A</v>
      </c>
      <c r="BE1139" t="e">
        <v>#N/A</v>
      </c>
      <c r="BG1139" t="e">
        <f t="shared" si="891"/>
        <v>#N/A</v>
      </c>
      <c r="BH1139" t="e">
        <f t="shared" si="892"/>
        <v>#N/A</v>
      </c>
      <c r="BI1139" t="e">
        <f t="shared" si="893"/>
        <v>#N/A</v>
      </c>
      <c r="BL1139">
        <v>1132</v>
      </c>
      <c r="BM1139">
        <v>30.401071719126133</v>
      </c>
      <c r="BN1139">
        <v>14.318919528419075</v>
      </c>
      <c r="BP1139">
        <f t="shared" si="894"/>
        <v>1</v>
      </c>
      <c r="BQ1139">
        <f t="shared" si="895"/>
        <v>0</v>
      </c>
      <c r="BR1139">
        <f t="shared" si="896"/>
        <v>16.082152190707056</v>
      </c>
      <c r="BU1139">
        <v>1132</v>
      </c>
      <c r="BV1139">
        <v>19.358583736637787</v>
      </c>
      <c r="BW1139">
        <v>24.386691208605352</v>
      </c>
      <c r="BY1139">
        <f t="shared" si="897"/>
        <v>0</v>
      </c>
      <c r="BZ1139">
        <f t="shared" si="898"/>
        <v>1</v>
      </c>
      <c r="CA1139">
        <f t="shared" si="899"/>
        <v>5.0281074719675658</v>
      </c>
      <c r="CD1139">
        <v>1132</v>
      </c>
      <c r="CE1139">
        <v>20.424594962604065</v>
      </c>
      <c r="CF1139">
        <v>25.58288336661381</v>
      </c>
      <c r="CH1139">
        <f t="shared" si="900"/>
        <v>0</v>
      </c>
      <c r="CI1139">
        <f t="shared" si="901"/>
        <v>1</v>
      </c>
      <c r="CJ1139">
        <f t="shared" si="902"/>
        <v>5.1582884040097454</v>
      </c>
      <c r="CM1139">
        <v>1132</v>
      </c>
      <c r="CN1139">
        <v>23.241184679109505</v>
      </c>
      <c r="CO1139">
        <v>21.958222136724913</v>
      </c>
      <c r="CQ1139">
        <f t="shared" si="903"/>
        <v>1</v>
      </c>
      <c r="CR1139">
        <f t="shared" si="904"/>
        <v>0</v>
      </c>
      <c r="CS1139">
        <f t="shared" si="905"/>
        <v>1.2829625423845918</v>
      </c>
      <c r="CV1139">
        <v>1132</v>
      </c>
      <c r="CW1139">
        <v>23.375567448712552</v>
      </c>
      <c r="CX1139">
        <v>23.528353809780604</v>
      </c>
      <c r="CZ1139">
        <f t="shared" si="906"/>
        <v>0</v>
      </c>
      <c r="DA1139">
        <f t="shared" si="907"/>
        <v>1</v>
      </c>
      <c r="DB1139">
        <f t="shared" si="908"/>
        <v>0.15278636106805266</v>
      </c>
      <c r="DE1139">
        <v>1132</v>
      </c>
      <c r="DF1139">
        <v>11.686291275457421</v>
      </c>
      <c r="DG1139">
        <v>30.236572755290684</v>
      </c>
      <c r="DI1139">
        <f t="shared" si="909"/>
        <v>0</v>
      </c>
      <c r="DJ1139">
        <f t="shared" si="910"/>
        <v>1</v>
      </c>
      <c r="DK1139">
        <f t="shared" si="911"/>
        <v>18.550281479833263</v>
      </c>
      <c r="DN1139">
        <v>1132</v>
      </c>
      <c r="DO1139">
        <v>20.867289417073284</v>
      </c>
      <c r="DP1139">
        <v>11.267156941881767</v>
      </c>
      <c r="DR1139">
        <f t="shared" si="912"/>
        <v>1</v>
      </c>
      <c r="DS1139">
        <f t="shared" si="913"/>
        <v>0</v>
      </c>
      <c r="DT1139">
        <f t="shared" si="914"/>
        <v>9.6001324751915167</v>
      </c>
      <c r="DW1139">
        <v>1132</v>
      </c>
      <c r="DX1139">
        <v>18.562117965019105</v>
      </c>
      <c r="DY1139">
        <v>18.772193362924103</v>
      </c>
      <c r="EA1139">
        <f t="shared" si="915"/>
        <v>0</v>
      </c>
      <c r="EB1139">
        <f t="shared" si="916"/>
        <v>1</v>
      </c>
      <c r="EC1139">
        <f t="shared" si="917"/>
        <v>0.21007539790499763</v>
      </c>
      <c r="EF1139">
        <v>1132</v>
      </c>
      <c r="EG1139">
        <v>19.934991859577114</v>
      </c>
      <c r="EH1139">
        <v>17.284670160015942</v>
      </c>
      <c r="EJ1139">
        <f t="shared" si="918"/>
        <v>1</v>
      </c>
      <c r="EK1139">
        <f t="shared" si="919"/>
        <v>0</v>
      </c>
      <c r="EL1139">
        <f t="shared" si="920"/>
        <v>2.6503216995611716</v>
      </c>
      <c r="EO1139">
        <v>1132</v>
      </c>
      <c r="EP1139">
        <v>23.500470812235761</v>
      </c>
      <c r="EQ1139">
        <v>-2.5420570877487627</v>
      </c>
      <c r="ES1139">
        <f t="shared" si="921"/>
        <v>1</v>
      </c>
      <c r="ET1139">
        <f t="shared" si="922"/>
        <v>0</v>
      </c>
      <c r="EU1139">
        <f t="shared" si="923"/>
        <v>26.042527899984524</v>
      </c>
    </row>
    <row r="1140" spans="1:151" x14ac:dyDescent="0.25">
      <c r="A1140">
        <v>1133</v>
      </c>
      <c r="B1140">
        <v>6.583171286234057</v>
      </c>
      <c r="C1140">
        <v>26.202912847307914</v>
      </c>
      <c r="E1140">
        <f t="shared" si="924"/>
        <v>0</v>
      </c>
      <c r="F1140">
        <f t="shared" si="875"/>
        <v>1</v>
      </c>
      <c r="G1140">
        <f t="shared" si="925"/>
        <v>19.619741561073859</v>
      </c>
      <c r="J1140">
        <v>1133</v>
      </c>
      <c r="K1140">
        <v>19.338755837175189</v>
      </c>
      <c r="L1140">
        <v>18.249492638211994</v>
      </c>
      <c r="N1140">
        <f t="shared" si="876"/>
        <v>1</v>
      </c>
      <c r="O1140">
        <f t="shared" si="877"/>
        <v>0</v>
      </c>
      <c r="P1140">
        <f t="shared" si="878"/>
        <v>1.0892631989631951</v>
      </c>
      <c r="S1140">
        <v>1133</v>
      </c>
      <c r="T1140">
        <v>21.151346194710811</v>
      </c>
      <c r="U1140">
        <v>25.296975537519884</v>
      </c>
      <c r="W1140">
        <f t="shared" si="879"/>
        <v>0</v>
      </c>
      <c r="X1140">
        <f t="shared" si="880"/>
        <v>1</v>
      </c>
      <c r="Y1140">
        <f t="shared" si="881"/>
        <v>4.1456293428090731</v>
      </c>
      <c r="AB1140">
        <v>1133</v>
      </c>
      <c r="AC1140">
        <v>26.122187287677598</v>
      </c>
      <c r="AD1140">
        <v>17.708290555886474</v>
      </c>
      <c r="AF1140">
        <f t="shared" si="882"/>
        <v>1</v>
      </c>
      <c r="AG1140">
        <f t="shared" si="883"/>
        <v>0</v>
      </c>
      <c r="AH1140">
        <f t="shared" si="884"/>
        <v>8.4138967317911231</v>
      </c>
      <c r="AK1140">
        <v>1133</v>
      </c>
      <c r="AL1140">
        <v>21.816064327626101</v>
      </c>
      <c r="AM1140">
        <v>35.156155838302624</v>
      </c>
      <c r="AO1140">
        <f t="shared" si="885"/>
        <v>0</v>
      </c>
      <c r="AP1140">
        <f t="shared" si="886"/>
        <v>1</v>
      </c>
      <c r="AQ1140">
        <f t="shared" si="887"/>
        <v>13.340091510676523</v>
      </c>
      <c r="AT1140">
        <v>1133</v>
      </c>
      <c r="AU1140">
        <v>20.358021278670989</v>
      </c>
      <c r="AV1140">
        <v>24.293715862151981</v>
      </c>
      <c r="AX1140">
        <f t="shared" si="888"/>
        <v>0</v>
      </c>
      <c r="AY1140">
        <f t="shared" si="889"/>
        <v>1</v>
      </c>
      <c r="AZ1140">
        <f t="shared" si="890"/>
        <v>3.9356945834809913</v>
      </c>
      <c r="BC1140">
        <v>1133</v>
      </c>
      <c r="BD1140" t="e">
        <v>#N/A</v>
      </c>
      <c r="BE1140" t="e">
        <v>#N/A</v>
      </c>
      <c r="BG1140" t="e">
        <f t="shared" si="891"/>
        <v>#N/A</v>
      </c>
      <c r="BH1140" t="e">
        <f t="shared" si="892"/>
        <v>#N/A</v>
      </c>
      <c r="BI1140" t="e">
        <f t="shared" si="893"/>
        <v>#N/A</v>
      </c>
      <c r="BL1140">
        <v>1133</v>
      </c>
      <c r="BM1140">
        <v>26.827562594475907</v>
      </c>
      <c r="BN1140">
        <v>10.813418684345606</v>
      </c>
      <c r="BP1140">
        <f t="shared" si="894"/>
        <v>1</v>
      </c>
      <c r="BQ1140">
        <f t="shared" si="895"/>
        <v>0</v>
      </c>
      <c r="BR1140">
        <f t="shared" si="896"/>
        <v>16.014143910130301</v>
      </c>
      <c r="BU1140">
        <v>1133</v>
      </c>
      <c r="BV1140">
        <v>17.916157531231576</v>
      </c>
      <c r="BW1140">
        <v>15.314303511990971</v>
      </c>
      <c r="BY1140">
        <f t="shared" si="897"/>
        <v>1</v>
      </c>
      <c r="BZ1140">
        <f t="shared" si="898"/>
        <v>0</v>
      </c>
      <c r="CA1140">
        <f t="shared" si="899"/>
        <v>2.601854019240605</v>
      </c>
      <c r="CD1140">
        <v>1133</v>
      </c>
      <c r="CE1140">
        <v>21.474104839053588</v>
      </c>
      <c r="CF1140">
        <v>20.035932836235048</v>
      </c>
      <c r="CH1140">
        <f t="shared" si="900"/>
        <v>1</v>
      </c>
      <c r="CI1140">
        <f t="shared" si="901"/>
        <v>0</v>
      </c>
      <c r="CJ1140">
        <f t="shared" si="902"/>
        <v>1.4381720028185399</v>
      </c>
      <c r="CM1140">
        <v>1133</v>
      </c>
      <c r="CN1140">
        <v>15.959542764658824</v>
      </c>
      <c r="CO1140">
        <v>32.613219662539883</v>
      </c>
      <c r="CQ1140">
        <f t="shared" si="903"/>
        <v>0</v>
      </c>
      <c r="CR1140">
        <f t="shared" si="904"/>
        <v>1</v>
      </c>
      <c r="CS1140">
        <f t="shared" si="905"/>
        <v>16.653676897881059</v>
      </c>
      <c r="CV1140">
        <v>1133</v>
      </c>
      <c r="CW1140">
        <v>22.297397807501255</v>
      </c>
      <c r="CX1140">
        <v>22.057563908361075</v>
      </c>
      <c r="CZ1140">
        <f t="shared" si="906"/>
        <v>1</v>
      </c>
      <c r="DA1140">
        <f t="shared" si="907"/>
        <v>0</v>
      </c>
      <c r="DB1140">
        <f t="shared" si="908"/>
        <v>0.23983389914018005</v>
      </c>
      <c r="DE1140">
        <v>1133</v>
      </c>
      <c r="DF1140">
        <v>24.401878409063869</v>
      </c>
      <c r="DG1140">
        <v>17.621436408594011</v>
      </c>
      <c r="DI1140">
        <f t="shared" si="909"/>
        <v>1</v>
      </c>
      <c r="DJ1140">
        <f t="shared" si="910"/>
        <v>0</v>
      </c>
      <c r="DK1140">
        <f t="shared" si="911"/>
        <v>6.7804420004698578</v>
      </c>
      <c r="DN1140">
        <v>1133</v>
      </c>
      <c r="DO1140">
        <v>18.677998006265568</v>
      </c>
      <c r="DP1140">
        <v>24.491692794721743</v>
      </c>
      <c r="DR1140">
        <f t="shared" si="912"/>
        <v>0</v>
      </c>
      <c r="DS1140">
        <f t="shared" si="913"/>
        <v>1</v>
      </c>
      <c r="DT1140">
        <f t="shared" si="914"/>
        <v>5.8136947884561749</v>
      </c>
      <c r="DW1140">
        <v>1133</v>
      </c>
      <c r="DX1140">
        <v>6.9816324988820462</v>
      </c>
      <c r="DY1140">
        <v>24.972847858771793</v>
      </c>
      <c r="EA1140">
        <f t="shared" si="915"/>
        <v>0</v>
      </c>
      <c r="EB1140">
        <f t="shared" si="916"/>
        <v>1</v>
      </c>
      <c r="EC1140">
        <f t="shared" si="917"/>
        <v>17.991215359889747</v>
      </c>
      <c r="EF1140">
        <v>1133</v>
      </c>
      <c r="EG1140">
        <v>21.504777701857364</v>
      </c>
      <c r="EH1140">
        <v>20.662494639958418</v>
      </c>
      <c r="EJ1140">
        <f t="shared" si="918"/>
        <v>1</v>
      </c>
      <c r="EK1140">
        <f t="shared" si="919"/>
        <v>0</v>
      </c>
      <c r="EL1140">
        <f t="shared" si="920"/>
        <v>0.84228306189894653</v>
      </c>
      <c r="EO1140">
        <v>1133</v>
      </c>
      <c r="EP1140">
        <v>22.30741373862713</v>
      </c>
      <c r="EQ1140">
        <v>25.039191118090542</v>
      </c>
      <c r="ES1140">
        <f t="shared" si="921"/>
        <v>0</v>
      </c>
      <c r="ET1140">
        <f t="shared" si="922"/>
        <v>1</v>
      </c>
      <c r="EU1140">
        <f t="shared" si="923"/>
        <v>2.7317773794634128</v>
      </c>
    </row>
    <row r="1141" spans="1:151" x14ac:dyDescent="0.25">
      <c r="A1141">
        <v>1134</v>
      </c>
      <c r="B1141">
        <v>10.680544728772288</v>
      </c>
      <c r="C1141">
        <v>6.409613139406634</v>
      </c>
      <c r="E1141">
        <f t="shared" si="924"/>
        <v>1</v>
      </c>
      <c r="F1141">
        <f t="shared" si="875"/>
        <v>0</v>
      </c>
      <c r="G1141">
        <f t="shared" si="925"/>
        <v>4.2709315893656541</v>
      </c>
      <c r="J1141">
        <v>1134</v>
      </c>
      <c r="K1141">
        <v>18.817131008177217</v>
      </c>
      <c r="L1141">
        <v>23.860652146625682</v>
      </c>
      <c r="N1141">
        <f t="shared" si="876"/>
        <v>0</v>
      </c>
      <c r="O1141">
        <f t="shared" si="877"/>
        <v>1</v>
      </c>
      <c r="P1141">
        <f t="shared" si="878"/>
        <v>5.0435211384484653</v>
      </c>
      <c r="S1141">
        <v>1134</v>
      </c>
      <c r="T1141">
        <v>18.662388864690207</v>
      </c>
      <c r="U1141">
        <v>4.3075118009399844</v>
      </c>
      <c r="W1141">
        <f t="shared" si="879"/>
        <v>1</v>
      </c>
      <c r="X1141">
        <f t="shared" si="880"/>
        <v>0</v>
      </c>
      <c r="Y1141">
        <f t="shared" si="881"/>
        <v>14.354877063750223</v>
      </c>
      <c r="AB1141">
        <v>1134</v>
      </c>
      <c r="AC1141">
        <v>21.502693778464899</v>
      </c>
      <c r="AD1141">
        <v>18.593659353298115</v>
      </c>
      <c r="AF1141">
        <f t="shared" si="882"/>
        <v>1</v>
      </c>
      <c r="AG1141">
        <f t="shared" si="883"/>
        <v>0</v>
      </c>
      <c r="AH1141">
        <f t="shared" si="884"/>
        <v>2.9090344251667837</v>
      </c>
      <c r="AK1141">
        <v>1134</v>
      </c>
      <c r="AL1141">
        <v>19.481704673291389</v>
      </c>
      <c r="AM1141">
        <v>23.819751073038233</v>
      </c>
      <c r="AO1141">
        <f t="shared" si="885"/>
        <v>0</v>
      </c>
      <c r="AP1141">
        <f t="shared" si="886"/>
        <v>1</v>
      </c>
      <c r="AQ1141">
        <f t="shared" si="887"/>
        <v>4.3380463997468439</v>
      </c>
      <c r="AT1141">
        <v>1134</v>
      </c>
      <c r="AU1141">
        <v>21.552563281641142</v>
      </c>
      <c r="AV1141">
        <v>32.127850239288307</v>
      </c>
      <c r="AX1141">
        <f t="shared" si="888"/>
        <v>0</v>
      </c>
      <c r="AY1141">
        <f t="shared" si="889"/>
        <v>1</v>
      </c>
      <c r="AZ1141">
        <f t="shared" si="890"/>
        <v>10.575286957647165</v>
      </c>
      <c r="BC1141">
        <v>1134</v>
      </c>
      <c r="BD1141" t="e">
        <v>#N/A</v>
      </c>
      <c r="BE1141" t="e">
        <v>#N/A</v>
      </c>
      <c r="BG1141" t="e">
        <f t="shared" si="891"/>
        <v>#N/A</v>
      </c>
      <c r="BH1141" t="e">
        <f t="shared" si="892"/>
        <v>#N/A</v>
      </c>
      <c r="BI1141" t="e">
        <f t="shared" si="893"/>
        <v>#N/A</v>
      </c>
      <c r="BL1141">
        <v>1134</v>
      </c>
      <c r="BM1141">
        <v>22.961013453500989</v>
      </c>
      <c r="BN1141">
        <v>14.808541143774679</v>
      </c>
      <c r="BP1141">
        <f t="shared" si="894"/>
        <v>1</v>
      </c>
      <c r="BQ1141">
        <f t="shared" si="895"/>
        <v>0</v>
      </c>
      <c r="BR1141">
        <f t="shared" si="896"/>
        <v>8.1524723097263099</v>
      </c>
      <c r="BU1141">
        <v>1134</v>
      </c>
      <c r="BV1141">
        <v>21.047154787034277</v>
      </c>
      <c r="BW1141">
        <v>10.185548820854697</v>
      </c>
      <c r="BY1141">
        <f t="shared" si="897"/>
        <v>1</v>
      </c>
      <c r="BZ1141">
        <f t="shared" si="898"/>
        <v>0</v>
      </c>
      <c r="CA1141">
        <f t="shared" si="899"/>
        <v>10.86160596617958</v>
      </c>
      <c r="CD1141">
        <v>1134</v>
      </c>
      <c r="CE1141">
        <v>16.516045037728084</v>
      </c>
      <c r="CF1141">
        <v>38.708522735806177</v>
      </c>
      <c r="CH1141">
        <f t="shared" si="900"/>
        <v>0</v>
      </c>
      <c r="CI1141">
        <f t="shared" si="901"/>
        <v>1</v>
      </c>
      <c r="CJ1141">
        <f t="shared" si="902"/>
        <v>22.192477698078093</v>
      </c>
      <c r="CM1141">
        <v>1134</v>
      </c>
      <c r="CN1141">
        <v>19.203372606967818</v>
      </c>
      <c r="CO1141">
        <v>20.402540453158373</v>
      </c>
      <c r="CQ1141">
        <f t="shared" si="903"/>
        <v>0</v>
      </c>
      <c r="CR1141">
        <f t="shared" si="904"/>
        <v>1</v>
      </c>
      <c r="CS1141">
        <f t="shared" si="905"/>
        <v>1.1991678461905551</v>
      </c>
      <c r="CV1141">
        <v>1134</v>
      </c>
      <c r="CW1141">
        <v>29.433252556031789</v>
      </c>
      <c r="CX1141">
        <v>20.041752163095921</v>
      </c>
      <c r="CZ1141">
        <f t="shared" si="906"/>
        <v>1</v>
      </c>
      <c r="DA1141">
        <f t="shared" si="907"/>
        <v>0</v>
      </c>
      <c r="DB1141">
        <f t="shared" si="908"/>
        <v>9.3915003929358676</v>
      </c>
      <c r="DE1141">
        <v>1134</v>
      </c>
      <c r="DF1141">
        <v>11.953362417010363</v>
      </c>
      <c r="DG1141">
        <v>20.147973749723743</v>
      </c>
      <c r="DI1141">
        <f t="shared" si="909"/>
        <v>0</v>
      </c>
      <c r="DJ1141">
        <f t="shared" si="910"/>
        <v>1</v>
      </c>
      <c r="DK1141">
        <f t="shared" si="911"/>
        <v>8.1946113327133805</v>
      </c>
      <c r="DN1141">
        <v>1134</v>
      </c>
      <c r="DO1141">
        <v>15.92125760991439</v>
      </c>
      <c r="DP1141">
        <v>10.553759122864488</v>
      </c>
      <c r="DR1141">
        <f t="shared" si="912"/>
        <v>1</v>
      </c>
      <c r="DS1141">
        <f t="shared" si="913"/>
        <v>0</v>
      </c>
      <c r="DT1141">
        <f t="shared" si="914"/>
        <v>5.3674984870499021</v>
      </c>
      <c r="DW1141">
        <v>1134</v>
      </c>
      <c r="DX1141">
        <v>2.4514950958948329</v>
      </c>
      <c r="DY1141">
        <v>26.720263295496522</v>
      </c>
      <c r="EA1141">
        <f t="shared" si="915"/>
        <v>0</v>
      </c>
      <c r="EB1141">
        <f t="shared" si="916"/>
        <v>1</v>
      </c>
      <c r="EC1141">
        <f t="shared" si="917"/>
        <v>24.268768199601688</v>
      </c>
      <c r="EF1141">
        <v>1134</v>
      </c>
      <c r="EG1141">
        <v>19.482109716154429</v>
      </c>
      <c r="EH1141">
        <v>15.359397398652733</v>
      </c>
      <c r="EJ1141">
        <f t="shared" si="918"/>
        <v>1</v>
      </c>
      <c r="EK1141">
        <f t="shared" si="919"/>
        <v>0</v>
      </c>
      <c r="EL1141">
        <f t="shared" si="920"/>
        <v>4.122712317501696</v>
      </c>
      <c r="EO1141">
        <v>1134</v>
      </c>
      <c r="EP1141">
        <v>21.074107593160015</v>
      </c>
      <c r="EQ1141">
        <v>34.774890506887772</v>
      </c>
      <c r="ES1141">
        <f t="shared" si="921"/>
        <v>0</v>
      </c>
      <c r="ET1141">
        <f t="shared" si="922"/>
        <v>1</v>
      </c>
      <c r="EU1141">
        <f t="shared" si="923"/>
        <v>13.700782913727757</v>
      </c>
    </row>
    <row r="1142" spans="1:151" x14ac:dyDescent="0.25">
      <c r="A1142">
        <v>1135</v>
      </c>
      <c r="B1142">
        <v>15.280194210608688</v>
      </c>
      <c r="C1142">
        <v>12.631713934188378</v>
      </c>
      <c r="E1142">
        <f t="shared" si="924"/>
        <v>1</v>
      </c>
      <c r="F1142">
        <f t="shared" si="875"/>
        <v>0</v>
      </c>
      <c r="G1142">
        <f t="shared" si="925"/>
        <v>2.6484802764203099</v>
      </c>
      <c r="J1142">
        <v>1135</v>
      </c>
      <c r="K1142">
        <v>18.414725178854923</v>
      </c>
      <c r="L1142">
        <v>19.810205243338682</v>
      </c>
      <c r="N1142">
        <f t="shared" si="876"/>
        <v>0</v>
      </c>
      <c r="O1142">
        <f t="shared" si="877"/>
        <v>1</v>
      </c>
      <c r="P1142">
        <f t="shared" si="878"/>
        <v>1.3954800644837597</v>
      </c>
      <c r="S1142">
        <v>1135</v>
      </c>
      <c r="T1142">
        <v>17.090638129778018</v>
      </c>
      <c r="U1142">
        <v>33.145927157418015</v>
      </c>
      <c r="W1142">
        <f t="shared" si="879"/>
        <v>0</v>
      </c>
      <c r="X1142">
        <f t="shared" si="880"/>
        <v>1</v>
      </c>
      <c r="Y1142">
        <f t="shared" si="881"/>
        <v>16.055289027639997</v>
      </c>
      <c r="AB1142">
        <v>1135</v>
      </c>
      <c r="AC1142">
        <v>23.701111848069019</v>
      </c>
      <c r="AD1142">
        <v>17.107385238413592</v>
      </c>
      <c r="AF1142">
        <f t="shared" si="882"/>
        <v>1</v>
      </c>
      <c r="AG1142">
        <f t="shared" si="883"/>
        <v>0</v>
      </c>
      <c r="AH1142">
        <f t="shared" si="884"/>
        <v>6.5937266096554268</v>
      </c>
      <c r="AK1142">
        <v>1135</v>
      </c>
      <c r="AL1142">
        <v>24.631196910591285</v>
      </c>
      <c r="AM1142">
        <v>42.081513005051079</v>
      </c>
      <c r="AO1142">
        <f t="shared" si="885"/>
        <v>0</v>
      </c>
      <c r="AP1142">
        <f t="shared" si="886"/>
        <v>1</v>
      </c>
      <c r="AQ1142">
        <f t="shared" si="887"/>
        <v>17.450316094459794</v>
      </c>
      <c r="AT1142">
        <v>1135</v>
      </c>
      <c r="AU1142">
        <v>18.05544789301694</v>
      </c>
      <c r="AV1142">
        <v>24.617706005829543</v>
      </c>
      <c r="AX1142">
        <f t="shared" si="888"/>
        <v>0</v>
      </c>
      <c r="AY1142">
        <f t="shared" si="889"/>
        <v>1</v>
      </c>
      <c r="AZ1142">
        <f t="shared" si="890"/>
        <v>6.5622581128126036</v>
      </c>
      <c r="BC1142">
        <v>1135</v>
      </c>
      <c r="BD1142" t="e">
        <v>#N/A</v>
      </c>
      <c r="BE1142" t="e">
        <v>#N/A</v>
      </c>
      <c r="BG1142" t="e">
        <f t="shared" si="891"/>
        <v>#N/A</v>
      </c>
      <c r="BH1142" t="e">
        <f t="shared" si="892"/>
        <v>#N/A</v>
      </c>
      <c r="BI1142" t="e">
        <f t="shared" si="893"/>
        <v>#N/A</v>
      </c>
      <c r="BL1142">
        <v>1135</v>
      </c>
      <c r="BM1142">
        <v>29.07862471914007</v>
      </c>
      <c r="BN1142">
        <v>12.478984966986935</v>
      </c>
      <c r="BP1142">
        <f t="shared" si="894"/>
        <v>1</v>
      </c>
      <c r="BQ1142">
        <f t="shared" si="895"/>
        <v>0</v>
      </c>
      <c r="BR1142">
        <f t="shared" si="896"/>
        <v>16.599639752153134</v>
      </c>
      <c r="BU1142">
        <v>1135</v>
      </c>
      <c r="BV1142">
        <v>33.39398044592604</v>
      </c>
      <c r="BW1142">
        <v>24.448371153085734</v>
      </c>
      <c r="BY1142">
        <f t="shared" si="897"/>
        <v>1</v>
      </c>
      <c r="BZ1142">
        <f t="shared" si="898"/>
        <v>0</v>
      </c>
      <c r="CA1142">
        <f t="shared" si="899"/>
        <v>8.9456092928403059</v>
      </c>
      <c r="CD1142">
        <v>1135</v>
      </c>
      <c r="CE1142">
        <v>15.984594094991808</v>
      </c>
      <c r="CF1142">
        <v>32.734720371767111</v>
      </c>
      <c r="CH1142">
        <f t="shared" si="900"/>
        <v>0</v>
      </c>
      <c r="CI1142">
        <f t="shared" si="901"/>
        <v>1</v>
      </c>
      <c r="CJ1142">
        <f t="shared" si="902"/>
        <v>16.750126276775305</v>
      </c>
      <c r="CM1142">
        <v>1135</v>
      </c>
      <c r="CN1142">
        <v>26.517970727001888</v>
      </c>
      <c r="CO1142">
        <v>26.788579939349322</v>
      </c>
      <c r="CQ1142">
        <f t="shared" si="903"/>
        <v>0</v>
      </c>
      <c r="CR1142">
        <f t="shared" si="904"/>
        <v>1</v>
      </c>
      <c r="CS1142">
        <f t="shared" si="905"/>
        <v>0.27060921234743418</v>
      </c>
      <c r="CV1142">
        <v>1135</v>
      </c>
      <c r="CW1142">
        <v>22.11049416343884</v>
      </c>
      <c r="CX1142">
        <v>17.02384983452021</v>
      </c>
      <c r="CZ1142">
        <f t="shared" si="906"/>
        <v>1</v>
      </c>
      <c r="DA1142">
        <f t="shared" si="907"/>
        <v>0</v>
      </c>
      <c r="DB1142">
        <f t="shared" si="908"/>
        <v>5.0866443289186307</v>
      </c>
      <c r="DE1142">
        <v>1135</v>
      </c>
      <c r="DF1142">
        <v>24.183766279175479</v>
      </c>
      <c r="DG1142">
        <v>22.420099599952319</v>
      </c>
      <c r="DI1142">
        <f t="shared" si="909"/>
        <v>1</v>
      </c>
      <c r="DJ1142">
        <f t="shared" si="910"/>
        <v>0</v>
      </c>
      <c r="DK1142">
        <f t="shared" si="911"/>
        <v>1.7636666792231601</v>
      </c>
      <c r="DN1142">
        <v>1135</v>
      </c>
      <c r="DO1142">
        <v>20.934527170638933</v>
      </c>
      <c r="DP1142">
        <v>28.366776487663131</v>
      </c>
      <c r="DR1142">
        <f t="shared" si="912"/>
        <v>0</v>
      </c>
      <c r="DS1142">
        <f t="shared" si="913"/>
        <v>1</v>
      </c>
      <c r="DT1142">
        <f t="shared" si="914"/>
        <v>7.4322493170241977</v>
      </c>
      <c r="DW1142">
        <v>1135</v>
      </c>
      <c r="DX1142">
        <v>16.732010116199497</v>
      </c>
      <c r="DY1142">
        <v>16.983955182801541</v>
      </c>
      <c r="EA1142">
        <f t="shared" si="915"/>
        <v>0</v>
      </c>
      <c r="EB1142">
        <f t="shared" si="916"/>
        <v>1</v>
      </c>
      <c r="EC1142">
        <f t="shared" si="917"/>
        <v>0.25194506660204397</v>
      </c>
      <c r="EF1142">
        <v>1135</v>
      </c>
      <c r="EG1142">
        <v>19.573783192378873</v>
      </c>
      <c r="EH1142">
        <v>17.228471533215185</v>
      </c>
      <c r="EJ1142">
        <f t="shared" si="918"/>
        <v>1</v>
      </c>
      <c r="EK1142">
        <f t="shared" si="919"/>
        <v>0</v>
      </c>
      <c r="EL1142">
        <f t="shared" si="920"/>
        <v>2.3453116591636878</v>
      </c>
      <c r="EO1142">
        <v>1135</v>
      </c>
      <c r="EP1142">
        <v>28.837523010702622</v>
      </c>
      <c r="EQ1142">
        <v>9.6029627723071371</v>
      </c>
      <c r="ES1142">
        <f t="shared" si="921"/>
        <v>1</v>
      </c>
      <c r="ET1142">
        <f t="shared" si="922"/>
        <v>0</v>
      </c>
      <c r="EU1142">
        <f t="shared" si="923"/>
        <v>19.234560238395485</v>
      </c>
    </row>
    <row r="1143" spans="1:151" x14ac:dyDescent="0.25">
      <c r="A1143">
        <v>1136</v>
      </c>
      <c r="B1143">
        <v>8.4625741648429162</v>
      </c>
      <c r="C1143">
        <v>60.125654061125033</v>
      </c>
      <c r="E1143">
        <f t="shared" si="924"/>
        <v>0</v>
      </c>
      <c r="F1143">
        <f t="shared" si="875"/>
        <v>1</v>
      </c>
      <c r="G1143">
        <f t="shared" si="925"/>
        <v>51.663079896282113</v>
      </c>
      <c r="J1143">
        <v>1136</v>
      </c>
      <c r="K1143">
        <v>26.397457237815217</v>
      </c>
      <c r="L1143">
        <v>25.872468007839128</v>
      </c>
      <c r="N1143">
        <f t="shared" si="876"/>
        <v>1</v>
      </c>
      <c r="O1143">
        <f t="shared" si="877"/>
        <v>0</v>
      </c>
      <c r="P1143">
        <f t="shared" si="878"/>
        <v>0.52498922997608943</v>
      </c>
      <c r="S1143">
        <v>1136</v>
      </c>
      <c r="T1143">
        <v>21.228175538224761</v>
      </c>
      <c r="U1143">
        <v>36.514131370543481</v>
      </c>
      <c r="W1143">
        <f t="shared" si="879"/>
        <v>0</v>
      </c>
      <c r="X1143">
        <f t="shared" si="880"/>
        <v>1</v>
      </c>
      <c r="Y1143">
        <f t="shared" si="881"/>
        <v>15.28595583231872</v>
      </c>
      <c r="AB1143">
        <v>1136</v>
      </c>
      <c r="AC1143">
        <v>11.599671623087607</v>
      </c>
      <c r="AD1143">
        <v>18.369373951704976</v>
      </c>
      <c r="AF1143">
        <f t="shared" si="882"/>
        <v>0</v>
      </c>
      <c r="AG1143">
        <f t="shared" si="883"/>
        <v>1</v>
      </c>
      <c r="AH1143">
        <f t="shared" si="884"/>
        <v>6.7697023286173685</v>
      </c>
      <c r="AK1143">
        <v>1136</v>
      </c>
      <c r="AL1143">
        <v>16.007609769341684</v>
      </c>
      <c r="AM1143">
        <v>23.170735528678595</v>
      </c>
      <c r="AO1143">
        <f t="shared" si="885"/>
        <v>0</v>
      </c>
      <c r="AP1143">
        <f t="shared" si="886"/>
        <v>1</v>
      </c>
      <c r="AQ1143">
        <f t="shared" si="887"/>
        <v>7.1631257593369106</v>
      </c>
      <c r="AT1143">
        <v>1136</v>
      </c>
      <c r="AU1143">
        <v>14.674227325930591</v>
      </c>
      <c r="AV1143">
        <v>14.920819546191716</v>
      </c>
      <c r="AX1143">
        <f t="shared" si="888"/>
        <v>0</v>
      </c>
      <c r="AY1143">
        <f t="shared" si="889"/>
        <v>1</v>
      </c>
      <c r="AZ1143">
        <f t="shared" si="890"/>
        <v>0.2465922202611246</v>
      </c>
      <c r="BC1143">
        <v>1136</v>
      </c>
      <c r="BD1143" t="e">
        <v>#N/A</v>
      </c>
      <c r="BE1143" t="e">
        <v>#N/A</v>
      </c>
      <c r="BG1143" t="e">
        <f t="shared" si="891"/>
        <v>#N/A</v>
      </c>
      <c r="BH1143" t="e">
        <f t="shared" si="892"/>
        <v>#N/A</v>
      </c>
      <c r="BI1143" t="e">
        <f t="shared" si="893"/>
        <v>#N/A</v>
      </c>
      <c r="BL1143">
        <v>1136</v>
      </c>
      <c r="BM1143">
        <v>33.077660019158543</v>
      </c>
      <c r="BN1143">
        <v>7.6054760672607076</v>
      </c>
      <c r="BP1143">
        <f t="shared" si="894"/>
        <v>1</v>
      </c>
      <c r="BQ1143">
        <f t="shared" si="895"/>
        <v>0</v>
      </c>
      <c r="BR1143">
        <f t="shared" si="896"/>
        <v>25.472183951897836</v>
      </c>
      <c r="BU1143">
        <v>1136</v>
      </c>
      <c r="BV1143">
        <v>19.279510985011715</v>
      </c>
      <c r="BW1143">
        <v>14.133140836480061</v>
      </c>
      <c r="BY1143">
        <f t="shared" si="897"/>
        <v>1</v>
      </c>
      <c r="BZ1143">
        <f t="shared" si="898"/>
        <v>0</v>
      </c>
      <c r="CA1143">
        <f t="shared" si="899"/>
        <v>5.1463701485316538</v>
      </c>
      <c r="CD1143">
        <v>1136</v>
      </c>
      <c r="CE1143">
        <v>27.040407142538285</v>
      </c>
      <c r="CF1143">
        <v>20.71021452792726</v>
      </c>
      <c r="CH1143">
        <f t="shared" si="900"/>
        <v>1</v>
      </c>
      <c r="CI1143">
        <f t="shared" si="901"/>
        <v>0</v>
      </c>
      <c r="CJ1143">
        <f t="shared" si="902"/>
        <v>6.3301926146110254</v>
      </c>
      <c r="CM1143">
        <v>1136</v>
      </c>
      <c r="CN1143">
        <v>21.931904221840504</v>
      </c>
      <c r="CO1143">
        <v>40.334619554362206</v>
      </c>
      <c r="CQ1143">
        <f t="shared" si="903"/>
        <v>0</v>
      </c>
      <c r="CR1143">
        <f t="shared" si="904"/>
        <v>1</v>
      </c>
      <c r="CS1143">
        <f t="shared" si="905"/>
        <v>18.402715332521701</v>
      </c>
      <c r="CV1143">
        <v>1136</v>
      </c>
      <c r="CW1143">
        <v>22.856453048863422</v>
      </c>
      <c r="CX1143">
        <v>16.694263345046743</v>
      </c>
      <c r="CZ1143">
        <f t="shared" si="906"/>
        <v>1</v>
      </c>
      <c r="DA1143">
        <f t="shared" si="907"/>
        <v>0</v>
      </c>
      <c r="DB1143">
        <f t="shared" si="908"/>
        <v>6.1621897038166793</v>
      </c>
      <c r="DE1143">
        <v>1136</v>
      </c>
      <c r="DF1143">
        <v>21.414496093167202</v>
      </c>
      <c r="DG1143">
        <v>11.839701157885136</v>
      </c>
      <c r="DI1143">
        <f t="shared" si="909"/>
        <v>1</v>
      </c>
      <c r="DJ1143">
        <f t="shared" si="910"/>
        <v>0</v>
      </c>
      <c r="DK1143">
        <f t="shared" si="911"/>
        <v>9.5747949352820658</v>
      </c>
      <c r="DN1143">
        <v>1136</v>
      </c>
      <c r="DO1143">
        <v>23.975839538483378</v>
      </c>
      <c r="DP1143">
        <v>22.541979466966133</v>
      </c>
      <c r="DR1143">
        <f t="shared" si="912"/>
        <v>1</v>
      </c>
      <c r="DS1143">
        <f t="shared" si="913"/>
        <v>0</v>
      </c>
      <c r="DT1143">
        <f t="shared" si="914"/>
        <v>1.4338600715172447</v>
      </c>
      <c r="DW1143">
        <v>1136</v>
      </c>
      <c r="DX1143">
        <v>25.854417477418657</v>
      </c>
      <c r="DY1143">
        <v>14.670542220908361</v>
      </c>
      <c r="EA1143">
        <f t="shared" si="915"/>
        <v>1</v>
      </c>
      <c r="EB1143">
        <f t="shared" si="916"/>
        <v>0</v>
      </c>
      <c r="EC1143">
        <f t="shared" si="917"/>
        <v>11.183875256510296</v>
      </c>
      <c r="EF1143">
        <v>1136</v>
      </c>
      <c r="EG1143">
        <v>16.387526467111346</v>
      </c>
      <c r="EH1143">
        <v>18.678535608084744</v>
      </c>
      <c r="EJ1143">
        <f t="shared" si="918"/>
        <v>0</v>
      </c>
      <c r="EK1143">
        <f t="shared" si="919"/>
        <v>1</v>
      </c>
      <c r="EL1143">
        <f t="shared" si="920"/>
        <v>2.2910091409733973</v>
      </c>
      <c r="EO1143">
        <v>1136</v>
      </c>
      <c r="EP1143">
        <v>23.171056151476751</v>
      </c>
      <c r="EQ1143">
        <v>46.750560819563425</v>
      </c>
      <c r="ES1143">
        <f t="shared" si="921"/>
        <v>0</v>
      </c>
      <c r="ET1143">
        <f t="shared" si="922"/>
        <v>1</v>
      </c>
      <c r="EU1143">
        <f t="shared" si="923"/>
        <v>23.579504668086674</v>
      </c>
    </row>
    <row r="1144" spans="1:151" x14ac:dyDescent="0.25">
      <c r="A1144">
        <v>1137</v>
      </c>
      <c r="B1144">
        <v>11.90617031365899</v>
      </c>
      <c r="C1144">
        <v>36.053095893042837</v>
      </c>
      <c r="E1144">
        <f t="shared" si="924"/>
        <v>0</v>
      </c>
      <c r="F1144">
        <f t="shared" si="875"/>
        <v>1</v>
      </c>
      <c r="G1144">
        <f t="shared" si="925"/>
        <v>24.146925579383847</v>
      </c>
      <c r="J1144">
        <v>1137</v>
      </c>
      <c r="K1144">
        <v>18.546303672799823</v>
      </c>
      <c r="L1144">
        <v>23.522516786593531</v>
      </c>
      <c r="N1144">
        <f t="shared" si="876"/>
        <v>0</v>
      </c>
      <c r="O1144">
        <f t="shared" si="877"/>
        <v>1</v>
      </c>
      <c r="P1144">
        <f t="shared" si="878"/>
        <v>4.9762131137937082</v>
      </c>
      <c r="S1144">
        <v>1137</v>
      </c>
      <c r="T1144">
        <v>21.883835953257336</v>
      </c>
      <c r="U1144">
        <v>18.451957605278032</v>
      </c>
      <c r="W1144">
        <f t="shared" si="879"/>
        <v>1</v>
      </c>
      <c r="X1144">
        <f t="shared" si="880"/>
        <v>0</v>
      </c>
      <c r="Y1144">
        <f t="shared" si="881"/>
        <v>3.4318783479793034</v>
      </c>
      <c r="AB1144">
        <v>1137</v>
      </c>
      <c r="AC1144">
        <v>15.829587839120121</v>
      </c>
      <c r="AD1144">
        <v>19.294823633769635</v>
      </c>
      <c r="AF1144">
        <f t="shared" si="882"/>
        <v>0</v>
      </c>
      <c r="AG1144">
        <f t="shared" si="883"/>
        <v>1</v>
      </c>
      <c r="AH1144">
        <f t="shared" si="884"/>
        <v>3.465235794649514</v>
      </c>
      <c r="AK1144">
        <v>1137</v>
      </c>
      <c r="AL1144">
        <v>19.437507589828439</v>
      </c>
      <c r="AM1144">
        <v>36.797736821746753</v>
      </c>
      <c r="AO1144">
        <f t="shared" si="885"/>
        <v>0</v>
      </c>
      <c r="AP1144">
        <f t="shared" si="886"/>
        <v>1</v>
      </c>
      <c r="AQ1144">
        <f t="shared" si="887"/>
        <v>17.360229231918314</v>
      </c>
      <c r="AT1144">
        <v>1137</v>
      </c>
      <c r="AU1144">
        <v>16.699803982690604</v>
      </c>
      <c r="AV1144">
        <v>23.950352428646582</v>
      </c>
      <c r="AX1144">
        <f t="shared" si="888"/>
        <v>0</v>
      </c>
      <c r="AY1144">
        <f t="shared" si="889"/>
        <v>1</v>
      </c>
      <c r="AZ1144">
        <f t="shared" si="890"/>
        <v>7.2505484459559781</v>
      </c>
      <c r="BC1144">
        <v>1137</v>
      </c>
      <c r="BD1144" t="e">
        <v>#N/A</v>
      </c>
      <c r="BE1144" t="e">
        <v>#N/A</v>
      </c>
      <c r="BG1144" t="e">
        <f t="shared" si="891"/>
        <v>#N/A</v>
      </c>
      <c r="BH1144" t="e">
        <f t="shared" si="892"/>
        <v>#N/A</v>
      </c>
      <c r="BI1144" t="e">
        <f t="shared" si="893"/>
        <v>#N/A</v>
      </c>
      <c r="BL1144">
        <v>1137</v>
      </c>
      <c r="BM1144">
        <v>34.568435777451469</v>
      </c>
      <c r="BN1144">
        <v>8.5305788045907658</v>
      </c>
      <c r="BP1144">
        <f t="shared" si="894"/>
        <v>1</v>
      </c>
      <c r="BQ1144">
        <f t="shared" si="895"/>
        <v>0</v>
      </c>
      <c r="BR1144">
        <f t="shared" si="896"/>
        <v>26.037856972860702</v>
      </c>
      <c r="BU1144">
        <v>1137</v>
      </c>
      <c r="BV1144">
        <v>12.456780840989412</v>
      </c>
      <c r="BW1144">
        <v>28.326148862080061</v>
      </c>
      <c r="BY1144">
        <f t="shared" si="897"/>
        <v>0</v>
      </c>
      <c r="BZ1144">
        <f t="shared" si="898"/>
        <v>1</v>
      </c>
      <c r="CA1144">
        <f t="shared" si="899"/>
        <v>15.869368021090649</v>
      </c>
      <c r="CD1144">
        <v>1137</v>
      </c>
      <c r="CE1144">
        <v>14.731918559607863</v>
      </c>
      <c r="CF1144">
        <v>36.323838144814296</v>
      </c>
      <c r="CH1144">
        <f t="shared" si="900"/>
        <v>0</v>
      </c>
      <c r="CI1144">
        <f t="shared" si="901"/>
        <v>1</v>
      </c>
      <c r="CJ1144">
        <f t="shared" si="902"/>
        <v>21.591919585206433</v>
      </c>
      <c r="CM1144">
        <v>1137</v>
      </c>
      <c r="CN1144">
        <v>23.877950670507971</v>
      </c>
      <c r="CO1144">
        <v>16.186943641425621</v>
      </c>
      <c r="CQ1144">
        <f t="shared" si="903"/>
        <v>1</v>
      </c>
      <c r="CR1144">
        <f t="shared" si="904"/>
        <v>0</v>
      </c>
      <c r="CS1144">
        <f t="shared" si="905"/>
        <v>7.6910070290823498</v>
      </c>
      <c r="CV1144">
        <v>1137</v>
      </c>
      <c r="CW1144">
        <v>23.939728194965859</v>
      </c>
      <c r="CX1144">
        <v>21.409335714339583</v>
      </c>
      <c r="CZ1144">
        <f t="shared" si="906"/>
        <v>1</v>
      </c>
      <c r="DA1144">
        <f t="shared" si="907"/>
        <v>0</v>
      </c>
      <c r="DB1144">
        <f t="shared" si="908"/>
        <v>2.5303924806262756</v>
      </c>
      <c r="DE1144">
        <v>1137</v>
      </c>
      <c r="DF1144">
        <v>12.859320819629975</v>
      </c>
      <c r="DG1144">
        <v>23.938099778043664</v>
      </c>
      <c r="DI1144">
        <f t="shared" si="909"/>
        <v>0</v>
      </c>
      <c r="DJ1144">
        <f t="shared" si="910"/>
        <v>1</v>
      </c>
      <c r="DK1144">
        <f t="shared" si="911"/>
        <v>11.07877895841369</v>
      </c>
      <c r="DN1144">
        <v>1137</v>
      </c>
      <c r="DO1144">
        <v>26.606675631710058</v>
      </c>
      <c r="DP1144">
        <v>28.98481978391866</v>
      </c>
      <c r="DR1144">
        <f t="shared" si="912"/>
        <v>0</v>
      </c>
      <c r="DS1144">
        <f t="shared" si="913"/>
        <v>1</v>
      </c>
      <c r="DT1144">
        <f t="shared" si="914"/>
        <v>2.378144152208602</v>
      </c>
      <c r="DW1144">
        <v>1137</v>
      </c>
      <c r="DX1144">
        <v>12.678903210925133</v>
      </c>
      <c r="DY1144">
        <v>19.679547808112989</v>
      </c>
      <c r="EA1144">
        <f t="shared" si="915"/>
        <v>0</v>
      </c>
      <c r="EB1144">
        <f t="shared" si="916"/>
        <v>1</v>
      </c>
      <c r="EC1144">
        <f t="shared" si="917"/>
        <v>7.0006445971878559</v>
      </c>
      <c r="EF1144">
        <v>1137</v>
      </c>
      <c r="EG1144">
        <v>16.502313555601869</v>
      </c>
      <c r="EH1144">
        <v>12.418778297159152</v>
      </c>
      <c r="EJ1144">
        <f t="shared" si="918"/>
        <v>1</v>
      </c>
      <c r="EK1144">
        <f t="shared" si="919"/>
        <v>0</v>
      </c>
      <c r="EL1144">
        <f t="shared" si="920"/>
        <v>4.0835352584427174</v>
      </c>
      <c r="EO1144">
        <v>1137</v>
      </c>
      <c r="EP1144">
        <v>15.373318344687519</v>
      </c>
      <c r="EQ1144">
        <v>22.730951056909888</v>
      </c>
      <c r="ES1144">
        <f t="shared" si="921"/>
        <v>0</v>
      </c>
      <c r="ET1144">
        <f t="shared" si="922"/>
        <v>1</v>
      </c>
      <c r="EU1144">
        <f t="shared" si="923"/>
        <v>7.3576327122223688</v>
      </c>
    </row>
    <row r="1145" spans="1:151" x14ac:dyDescent="0.25">
      <c r="A1145">
        <v>1138</v>
      </c>
      <c r="B1145">
        <v>12.051334397049327</v>
      </c>
      <c r="C1145">
        <v>17.501897240904324</v>
      </c>
      <c r="E1145">
        <f t="shared" si="924"/>
        <v>0</v>
      </c>
      <c r="F1145">
        <f t="shared" si="875"/>
        <v>1</v>
      </c>
      <c r="G1145">
        <f t="shared" si="925"/>
        <v>5.4505628438549962</v>
      </c>
      <c r="J1145">
        <v>1138</v>
      </c>
      <c r="K1145">
        <v>24.857022650543328</v>
      </c>
      <c r="L1145">
        <v>22.363482679728303</v>
      </c>
      <c r="N1145">
        <f t="shared" si="876"/>
        <v>1</v>
      </c>
      <c r="O1145">
        <f t="shared" si="877"/>
        <v>0</v>
      </c>
      <c r="P1145">
        <f t="shared" si="878"/>
        <v>2.493539970815025</v>
      </c>
      <c r="S1145">
        <v>1138</v>
      </c>
      <c r="T1145">
        <v>16.536677518390164</v>
      </c>
      <c r="U1145">
        <v>54.559094742681879</v>
      </c>
      <c r="W1145">
        <f t="shared" si="879"/>
        <v>0</v>
      </c>
      <c r="X1145">
        <f t="shared" si="880"/>
        <v>1</v>
      </c>
      <c r="Y1145">
        <f t="shared" si="881"/>
        <v>38.022417224291715</v>
      </c>
      <c r="AB1145">
        <v>1138</v>
      </c>
      <c r="AC1145">
        <v>33.651701819348055</v>
      </c>
      <c r="AD1145">
        <v>17.008813760346158</v>
      </c>
      <c r="AF1145">
        <f t="shared" si="882"/>
        <v>1</v>
      </c>
      <c r="AG1145">
        <f t="shared" si="883"/>
        <v>0</v>
      </c>
      <c r="AH1145">
        <f t="shared" si="884"/>
        <v>16.642888059001898</v>
      </c>
      <c r="AK1145">
        <v>1138</v>
      </c>
      <c r="AL1145">
        <v>26.375174540033015</v>
      </c>
      <c r="AM1145">
        <v>24.048769927714208</v>
      </c>
      <c r="AO1145">
        <f t="shared" si="885"/>
        <v>1</v>
      </c>
      <c r="AP1145">
        <f t="shared" si="886"/>
        <v>0</v>
      </c>
      <c r="AQ1145">
        <f t="shared" si="887"/>
        <v>2.3264046123188074</v>
      </c>
      <c r="AT1145">
        <v>1138</v>
      </c>
      <c r="AU1145">
        <v>22.550937660168184</v>
      </c>
      <c r="AV1145">
        <v>24.883802857766181</v>
      </c>
      <c r="AX1145">
        <f t="shared" si="888"/>
        <v>0</v>
      </c>
      <c r="AY1145">
        <f t="shared" si="889"/>
        <v>1</v>
      </c>
      <c r="AZ1145">
        <f t="shared" si="890"/>
        <v>2.3328651975979966</v>
      </c>
      <c r="BC1145">
        <v>1138</v>
      </c>
      <c r="BD1145" t="e">
        <v>#N/A</v>
      </c>
      <c r="BE1145" t="e">
        <v>#N/A</v>
      </c>
      <c r="BG1145" t="e">
        <f t="shared" si="891"/>
        <v>#N/A</v>
      </c>
      <c r="BH1145" t="e">
        <f t="shared" si="892"/>
        <v>#N/A</v>
      </c>
      <c r="BI1145" t="e">
        <f t="shared" si="893"/>
        <v>#N/A</v>
      </c>
      <c r="BL1145">
        <v>1138</v>
      </c>
      <c r="BM1145">
        <v>37.23472716565486</v>
      </c>
      <c r="BN1145">
        <v>6.8901821088122084</v>
      </c>
      <c r="BP1145">
        <f t="shared" si="894"/>
        <v>1</v>
      </c>
      <c r="BQ1145">
        <f t="shared" si="895"/>
        <v>0</v>
      </c>
      <c r="BR1145">
        <f t="shared" si="896"/>
        <v>30.344545056842652</v>
      </c>
      <c r="BU1145">
        <v>1138</v>
      </c>
      <c r="BV1145">
        <v>22.21676637880481</v>
      </c>
      <c r="BW1145">
        <v>20.770713469771866</v>
      </c>
      <c r="BY1145">
        <f t="shared" si="897"/>
        <v>1</v>
      </c>
      <c r="BZ1145">
        <f t="shared" si="898"/>
        <v>0</v>
      </c>
      <c r="CA1145">
        <f t="shared" si="899"/>
        <v>1.446052909032943</v>
      </c>
      <c r="CD1145">
        <v>1138</v>
      </c>
      <c r="CE1145">
        <v>15.123123161663813</v>
      </c>
      <c r="CF1145">
        <v>27.843954040419007</v>
      </c>
      <c r="CH1145">
        <f t="shared" si="900"/>
        <v>0</v>
      </c>
      <c r="CI1145">
        <f t="shared" si="901"/>
        <v>1</v>
      </c>
      <c r="CJ1145">
        <f t="shared" si="902"/>
        <v>12.720830878755194</v>
      </c>
      <c r="CM1145">
        <v>1138</v>
      </c>
      <c r="CN1145">
        <v>26.924204608025729</v>
      </c>
      <c r="CO1145">
        <v>37.192879042096123</v>
      </c>
      <c r="CQ1145">
        <f t="shared" si="903"/>
        <v>0</v>
      </c>
      <c r="CR1145">
        <f t="shared" si="904"/>
        <v>1</v>
      </c>
      <c r="CS1145">
        <f t="shared" si="905"/>
        <v>10.268674434070395</v>
      </c>
      <c r="CV1145">
        <v>1138</v>
      </c>
      <c r="CW1145">
        <v>28.123035213593447</v>
      </c>
      <c r="CX1145">
        <v>21.785714123367804</v>
      </c>
      <c r="CZ1145">
        <f t="shared" si="906"/>
        <v>1</v>
      </c>
      <c r="DA1145">
        <f t="shared" si="907"/>
        <v>0</v>
      </c>
      <c r="DB1145">
        <f t="shared" si="908"/>
        <v>6.3373210902256432</v>
      </c>
      <c r="DE1145">
        <v>1138</v>
      </c>
      <c r="DF1145">
        <v>15.784496054598636</v>
      </c>
      <c r="DG1145">
        <v>23.507201923282448</v>
      </c>
      <c r="DI1145">
        <f t="shared" si="909"/>
        <v>0</v>
      </c>
      <c r="DJ1145">
        <f t="shared" si="910"/>
        <v>1</v>
      </c>
      <c r="DK1145">
        <f t="shared" si="911"/>
        <v>7.7227058686838124</v>
      </c>
      <c r="DN1145">
        <v>1138</v>
      </c>
      <c r="DO1145">
        <v>24.00133760166219</v>
      </c>
      <c r="DP1145">
        <v>12.531193525999175</v>
      </c>
      <c r="DR1145">
        <f t="shared" si="912"/>
        <v>1</v>
      </c>
      <c r="DS1145">
        <f t="shared" si="913"/>
        <v>0</v>
      </c>
      <c r="DT1145">
        <f t="shared" si="914"/>
        <v>11.470144075663015</v>
      </c>
      <c r="DW1145">
        <v>1138</v>
      </c>
      <c r="DX1145">
        <v>0.86791347148881925</v>
      </c>
      <c r="DY1145">
        <v>18.557388928973648</v>
      </c>
      <c r="EA1145">
        <f t="shared" si="915"/>
        <v>0</v>
      </c>
      <c r="EB1145">
        <f t="shared" si="916"/>
        <v>1</v>
      </c>
      <c r="EC1145">
        <f t="shared" si="917"/>
        <v>17.689475457484829</v>
      </c>
      <c r="EF1145">
        <v>1138</v>
      </c>
      <c r="EG1145">
        <v>19.766788306746736</v>
      </c>
      <c r="EH1145">
        <v>22.525512646805595</v>
      </c>
      <c r="EJ1145">
        <f t="shared" si="918"/>
        <v>0</v>
      </c>
      <c r="EK1145">
        <f t="shared" si="919"/>
        <v>1</v>
      </c>
      <c r="EL1145">
        <f t="shared" si="920"/>
        <v>2.7587243400588584</v>
      </c>
      <c r="EO1145">
        <v>1138</v>
      </c>
      <c r="EP1145">
        <v>24.64479765421693</v>
      </c>
      <c r="EQ1145">
        <v>22.549606998124734</v>
      </c>
      <c r="ES1145">
        <f t="shared" si="921"/>
        <v>1</v>
      </c>
      <c r="ET1145">
        <f t="shared" si="922"/>
        <v>0</v>
      </c>
      <c r="EU1145">
        <f t="shared" si="923"/>
        <v>2.0951906560921962</v>
      </c>
    </row>
    <row r="1146" spans="1:151" x14ac:dyDescent="0.25">
      <c r="A1146">
        <v>1139</v>
      </c>
      <c r="B1146">
        <v>9.6405371221267373</v>
      </c>
      <c r="C1146">
        <v>38.594963648591957</v>
      </c>
      <c r="E1146">
        <f t="shared" si="924"/>
        <v>0</v>
      </c>
      <c r="F1146">
        <f t="shared" si="875"/>
        <v>1</v>
      </c>
      <c r="G1146">
        <f t="shared" si="925"/>
        <v>28.95442652646522</v>
      </c>
      <c r="J1146">
        <v>1139</v>
      </c>
      <c r="K1146">
        <v>23.583911178684357</v>
      </c>
      <c r="L1146">
        <v>19.939731522183113</v>
      </c>
      <c r="N1146">
        <f t="shared" si="876"/>
        <v>1</v>
      </c>
      <c r="O1146">
        <f t="shared" si="877"/>
        <v>0</v>
      </c>
      <c r="P1146">
        <f t="shared" si="878"/>
        <v>3.6441796565012439</v>
      </c>
      <c r="S1146">
        <v>1139</v>
      </c>
      <c r="T1146">
        <v>16.627532820586488</v>
      </c>
      <c r="U1146">
        <v>13.942618646538341</v>
      </c>
      <c r="W1146">
        <f t="shared" si="879"/>
        <v>1</v>
      </c>
      <c r="X1146">
        <f t="shared" si="880"/>
        <v>0</v>
      </c>
      <c r="Y1146">
        <f t="shared" si="881"/>
        <v>2.6849141740481475</v>
      </c>
      <c r="AB1146">
        <v>1139</v>
      </c>
      <c r="AC1146">
        <v>19.839022154960698</v>
      </c>
      <c r="AD1146">
        <v>16.473220924802245</v>
      </c>
      <c r="AF1146">
        <f t="shared" si="882"/>
        <v>1</v>
      </c>
      <c r="AG1146">
        <f t="shared" si="883"/>
        <v>0</v>
      </c>
      <c r="AH1146">
        <f t="shared" si="884"/>
        <v>3.3658012301584534</v>
      </c>
      <c r="AK1146">
        <v>1139</v>
      </c>
      <c r="AL1146">
        <v>13.0370985840831</v>
      </c>
      <c r="AM1146">
        <v>34.713774414976783</v>
      </c>
      <c r="AO1146">
        <f t="shared" si="885"/>
        <v>0</v>
      </c>
      <c r="AP1146">
        <f t="shared" si="886"/>
        <v>1</v>
      </c>
      <c r="AQ1146">
        <f t="shared" si="887"/>
        <v>21.676675830893682</v>
      </c>
      <c r="AT1146">
        <v>1139</v>
      </c>
      <c r="AU1146">
        <v>20.766069517563167</v>
      </c>
      <c r="AV1146">
        <v>30.550476653542141</v>
      </c>
      <c r="AX1146">
        <f t="shared" si="888"/>
        <v>0</v>
      </c>
      <c r="AY1146">
        <f t="shared" si="889"/>
        <v>1</v>
      </c>
      <c r="AZ1146">
        <f t="shared" si="890"/>
        <v>9.7844071359789737</v>
      </c>
      <c r="BC1146">
        <v>1139</v>
      </c>
      <c r="BD1146" t="e">
        <v>#N/A</v>
      </c>
      <c r="BE1146" t="e">
        <v>#N/A</v>
      </c>
      <c r="BG1146" t="e">
        <f t="shared" si="891"/>
        <v>#N/A</v>
      </c>
      <c r="BH1146" t="e">
        <f t="shared" si="892"/>
        <v>#N/A</v>
      </c>
      <c r="BI1146" t="e">
        <f t="shared" si="893"/>
        <v>#N/A</v>
      </c>
      <c r="BL1146">
        <v>1139</v>
      </c>
      <c r="BM1146">
        <v>27.136873671358757</v>
      </c>
      <c r="BN1146">
        <v>12.555432848240901</v>
      </c>
      <c r="BP1146">
        <f t="shared" si="894"/>
        <v>1</v>
      </c>
      <c r="BQ1146">
        <f t="shared" si="895"/>
        <v>0</v>
      </c>
      <c r="BR1146">
        <f t="shared" si="896"/>
        <v>14.581440823117855</v>
      </c>
      <c r="BU1146">
        <v>1139</v>
      </c>
      <c r="BV1146">
        <v>20.13826893933398</v>
      </c>
      <c r="BW1146">
        <v>28.409734909870835</v>
      </c>
      <c r="BY1146">
        <f t="shared" si="897"/>
        <v>0</v>
      </c>
      <c r="BZ1146">
        <f t="shared" si="898"/>
        <v>1</v>
      </c>
      <c r="CA1146">
        <f t="shared" si="899"/>
        <v>8.2714659705368554</v>
      </c>
      <c r="CD1146">
        <v>1139</v>
      </c>
      <c r="CE1146">
        <v>23.925458984938086</v>
      </c>
      <c r="CF1146">
        <v>29.444491950591903</v>
      </c>
      <c r="CH1146">
        <f t="shared" si="900"/>
        <v>0</v>
      </c>
      <c r="CI1146">
        <f t="shared" si="901"/>
        <v>1</v>
      </c>
      <c r="CJ1146">
        <f t="shared" si="902"/>
        <v>5.5190329656538175</v>
      </c>
      <c r="CM1146">
        <v>1139</v>
      </c>
      <c r="CN1146">
        <v>19.168742589238644</v>
      </c>
      <c r="CO1146">
        <v>16.560301371420973</v>
      </c>
      <c r="CQ1146">
        <f t="shared" si="903"/>
        <v>1</v>
      </c>
      <c r="CR1146">
        <f t="shared" si="904"/>
        <v>0</v>
      </c>
      <c r="CS1146">
        <f t="shared" si="905"/>
        <v>2.6084412178176706</v>
      </c>
      <c r="CV1146">
        <v>1139</v>
      </c>
      <c r="CW1146">
        <v>17.428229010124696</v>
      </c>
      <c r="CX1146">
        <v>20.758065783109956</v>
      </c>
      <c r="CZ1146">
        <f t="shared" si="906"/>
        <v>0</v>
      </c>
      <c r="DA1146">
        <f t="shared" si="907"/>
        <v>1</v>
      </c>
      <c r="DB1146">
        <f t="shared" si="908"/>
        <v>3.32983677298526</v>
      </c>
      <c r="DE1146">
        <v>1139</v>
      </c>
      <c r="DF1146">
        <v>30.742455170567137</v>
      </c>
      <c r="DG1146">
        <v>22.12537201473658</v>
      </c>
      <c r="DI1146">
        <f t="shared" si="909"/>
        <v>1</v>
      </c>
      <c r="DJ1146">
        <f t="shared" si="910"/>
        <v>0</v>
      </c>
      <c r="DK1146">
        <f t="shared" si="911"/>
        <v>8.6170831558305565</v>
      </c>
      <c r="DN1146">
        <v>1139</v>
      </c>
      <c r="DO1146">
        <v>29.01933213632147</v>
      </c>
      <c r="DP1146">
        <v>23.374002901848542</v>
      </c>
      <c r="DR1146">
        <f t="shared" si="912"/>
        <v>1</v>
      </c>
      <c r="DS1146">
        <f t="shared" si="913"/>
        <v>0</v>
      </c>
      <c r="DT1146">
        <f t="shared" si="914"/>
        <v>5.6453292344729284</v>
      </c>
      <c r="DW1146">
        <v>1139</v>
      </c>
      <c r="DX1146">
        <v>21.969418768253288</v>
      </c>
      <c r="DY1146">
        <v>14.244239857354211</v>
      </c>
      <c r="EA1146">
        <f t="shared" si="915"/>
        <v>1</v>
      </c>
      <c r="EB1146">
        <f t="shared" si="916"/>
        <v>0</v>
      </c>
      <c r="EC1146">
        <f t="shared" si="917"/>
        <v>7.7251789108990767</v>
      </c>
      <c r="EF1146">
        <v>1139</v>
      </c>
      <c r="EG1146">
        <v>27.582747164545964</v>
      </c>
      <c r="EH1146">
        <v>20.065372088626443</v>
      </c>
      <c r="EJ1146">
        <f t="shared" si="918"/>
        <v>1</v>
      </c>
      <c r="EK1146">
        <f t="shared" si="919"/>
        <v>0</v>
      </c>
      <c r="EL1146">
        <f t="shared" si="920"/>
        <v>7.5173750759195208</v>
      </c>
      <c r="EO1146">
        <v>1139</v>
      </c>
      <c r="EP1146">
        <v>16.585224269751329</v>
      </c>
      <c r="EQ1146">
        <v>24.905826037343431</v>
      </c>
      <c r="ES1146">
        <f t="shared" si="921"/>
        <v>0</v>
      </c>
      <c r="ET1146">
        <f t="shared" si="922"/>
        <v>1</v>
      </c>
      <c r="EU1146">
        <f t="shared" si="923"/>
        <v>8.3206017675921018</v>
      </c>
    </row>
    <row r="1147" spans="1:151" x14ac:dyDescent="0.25">
      <c r="A1147">
        <v>1140</v>
      </c>
      <c r="B1147">
        <v>11.205501754972142</v>
      </c>
      <c r="C1147">
        <v>42.46989031992139</v>
      </c>
      <c r="E1147">
        <f t="shared" si="924"/>
        <v>0</v>
      </c>
      <c r="F1147">
        <f t="shared" si="875"/>
        <v>1</v>
      </c>
      <c r="G1147">
        <f t="shared" si="925"/>
        <v>31.26438856494925</v>
      </c>
      <c r="J1147">
        <v>1140</v>
      </c>
      <c r="K1147">
        <v>18.841298771033756</v>
      </c>
      <c r="L1147">
        <v>30.950907998446475</v>
      </c>
      <c r="N1147">
        <f t="shared" si="876"/>
        <v>0</v>
      </c>
      <c r="O1147">
        <f t="shared" si="877"/>
        <v>1</v>
      </c>
      <c r="P1147">
        <f t="shared" si="878"/>
        <v>12.109609227412719</v>
      </c>
      <c r="S1147">
        <v>1140</v>
      </c>
      <c r="T1147">
        <v>17.594351464887211</v>
      </c>
      <c r="U1147">
        <v>21.517144556549265</v>
      </c>
      <c r="W1147">
        <f t="shared" si="879"/>
        <v>0</v>
      </c>
      <c r="X1147">
        <f t="shared" si="880"/>
        <v>1</v>
      </c>
      <c r="Y1147">
        <f t="shared" si="881"/>
        <v>3.9227930916620544</v>
      </c>
      <c r="AB1147">
        <v>1140</v>
      </c>
      <c r="AC1147">
        <v>30.540101911723351</v>
      </c>
      <c r="AD1147">
        <v>17.956943238326126</v>
      </c>
      <c r="AF1147">
        <f t="shared" si="882"/>
        <v>1</v>
      </c>
      <c r="AG1147">
        <f t="shared" si="883"/>
        <v>0</v>
      </c>
      <c r="AH1147">
        <f t="shared" si="884"/>
        <v>12.583158673397225</v>
      </c>
      <c r="AK1147">
        <v>1140</v>
      </c>
      <c r="AL1147">
        <v>28.264610489011453</v>
      </c>
      <c r="AM1147">
        <v>19.980512143482933</v>
      </c>
      <c r="AO1147">
        <f t="shared" si="885"/>
        <v>1</v>
      </c>
      <c r="AP1147">
        <f t="shared" si="886"/>
        <v>0</v>
      </c>
      <c r="AQ1147">
        <f t="shared" si="887"/>
        <v>8.2840983455285198</v>
      </c>
      <c r="AT1147">
        <v>1140</v>
      </c>
      <c r="AU1147">
        <v>19.059297080915869</v>
      </c>
      <c r="AV1147">
        <v>19.272726076070835</v>
      </c>
      <c r="AX1147">
        <f t="shared" si="888"/>
        <v>0</v>
      </c>
      <c r="AY1147">
        <f t="shared" si="889"/>
        <v>1</v>
      </c>
      <c r="AZ1147">
        <f t="shared" si="890"/>
        <v>0.21342899515496683</v>
      </c>
      <c r="BC1147">
        <v>1140</v>
      </c>
      <c r="BD1147" t="e">
        <v>#N/A</v>
      </c>
      <c r="BE1147" t="e">
        <v>#N/A</v>
      </c>
      <c r="BG1147" t="e">
        <f t="shared" si="891"/>
        <v>#N/A</v>
      </c>
      <c r="BH1147" t="e">
        <f t="shared" si="892"/>
        <v>#N/A</v>
      </c>
      <c r="BI1147" t="e">
        <f t="shared" si="893"/>
        <v>#N/A</v>
      </c>
      <c r="BL1147">
        <v>1140</v>
      </c>
      <c r="BM1147">
        <v>31.001735303376968</v>
      </c>
      <c r="BN1147">
        <v>11.199748434015344</v>
      </c>
      <c r="BP1147">
        <f t="shared" si="894"/>
        <v>1</v>
      </c>
      <c r="BQ1147">
        <f t="shared" si="895"/>
        <v>0</v>
      </c>
      <c r="BR1147">
        <f t="shared" si="896"/>
        <v>19.801986869361624</v>
      </c>
      <c r="BU1147">
        <v>1140</v>
      </c>
      <c r="BV1147">
        <v>16.694313859903168</v>
      </c>
      <c r="BW1147">
        <v>30.34315338323303</v>
      </c>
      <c r="BY1147">
        <f t="shared" si="897"/>
        <v>0</v>
      </c>
      <c r="BZ1147">
        <f t="shared" si="898"/>
        <v>1</v>
      </c>
      <c r="CA1147">
        <f t="shared" si="899"/>
        <v>13.648839523329862</v>
      </c>
      <c r="CD1147">
        <v>1140</v>
      </c>
      <c r="CE1147">
        <v>25.599386594744409</v>
      </c>
      <c r="CF1147">
        <v>34.50085020659197</v>
      </c>
      <c r="CH1147">
        <f t="shared" si="900"/>
        <v>0</v>
      </c>
      <c r="CI1147">
        <f t="shared" si="901"/>
        <v>1</v>
      </c>
      <c r="CJ1147">
        <f t="shared" si="902"/>
        <v>8.9014636118475607</v>
      </c>
      <c r="CM1147">
        <v>1140</v>
      </c>
      <c r="CN1147">
        <v>22.743618204487746</v>
      </c>
      <c r="CO1147">
        <v>16.513709477756141</v>
      </c>
      <c r="CQ1147">
        <f t="shared" si="903"/>
        <v>1</v>
      </c>
      <c r="CR1147">
        <f t="shared" si="904"/>
        <v>0</v>
      </c>
      <c r="CS1147">
        <f t="shared" si="905"/>
        <v>6.2299087267316047</v>
      </c>
      <c r="CV1147">
        <v>1140</v>
      </c>
      <c r="CW1147">
        <v>23.097952594913675</v>
      </c>
      <c r="CX1147">
        <v>17.746953305560051</v>
      </c>
      <c r="CZ1147">
        <f t="shared" si="906"/>
        <v>1</v>
      </c>
      <c r="DA1147">
        <f t="shared" si="907"/>
        <v>0</v>
      </c>
      <c r="DB1147">
        <f t="shared" si="908"/>
        <v>5.3509992893536236</v>
      </c>
      <c r="DE1147">
        <v>1140</v>
      </c>
      <c r="DF1147">
        <v>22.874515846437752</v>
      </c>
      <c r="DG1147">
        <v>23.34042125860503</v>
      </c>
      <c r="DI1147">
        <f t="shared" si="909"/>
        <v>0</v>
      </c>
      <c r="DJ1147">
        <f t="shared" si="910"/>
        <v>1</v>
      </c>
      <c r="DK1147">
        <f t="shared" si="911"/>
        <v>0.46590541216727743</v>
      </c>
      <c r="DN1147">
        <v>1140</v>
      </c>
      <c r="DO1147">
        <v>25.446172391839632</v>
      </c>
      <c r="DP1147">
        <v>20.729196878859717</v>
      </c>
      <c r="DR1147">
        <f t="shared" si="912"/>
        <v>1</v>
      </c>
      <c r="DS1147">
        <f t="shared" si="913"/>
        <v>0</v>
      </c>
      <c r="DT1147">
        <f t="shared" si="914"/>
        <v>4.7169755129799142</v>
      </c>
      <c r="DW1147">
        <v>1140</v>
      </c>
      <c r="DX1147">
        <v>17.39221553015949</v>
      </c>
      <c r="DY1147">
        <v>22.456334849650517</v>
      </c>
      <c r="EA1147">
        <f t="shared" si="915"/>
        <v>0</v>
      </c>
      <c r="EB1147">
        <f t="shared" si="916"/>
        <v>1</v>
      </c>
      <c r="EC1147">
        <f t="shared" si="917"/>
        <v>5.0641193194910272</v>
      </c>
      <c r="EF1147">
        <v>1140</v>
      </c>
      <c r="EG1147">
        <v>21.35275207656678</v>
      </c>
      <c r="EH1147">
        <v>8.020535752119784</v>
      </c>
      <c r="EJ1147">
        <f t="shared" si="918"/>
        <v>1</v>
      </c>
      <c r="EK1147">
        <f t="shared" si="919"/>
        <v>0</v>
      </c>
      <c r="EL1147">
        <f t="shared" si="920"/>
        <v>13.332216324446996</v>
      </c>
      <c r="EO1147">
        <v>1140</v>
      </c>
      <c r="EP1147">
        <v>16.215028255314444</v>
      </c>
      <c r="EQ1147">
        <v>25.314511633607069</v>
      </c>
      <c r="ES1147">
        <f t="shared" si="921"/>
        <v>0</v>
      </c>
      <c r="ET1147">
        <f t="shared" si="922"/>
        <v>1</v>
      </c>
      <c r="EU1147">
        <f t="shared" si="923"/>
        <v>9.099483378292625</v>
      </c>
    </row>
    <row r="1148" spans="1:151" x14ac:dyDescent="0.25">
      <c r="A1148">
        <v>1141</v>
      </c>
      <c r="B1148">
        <v>14.436656886272459</v>
      </c>
      <c r="C1148">
        <v>10.970505669936951</v>
      </c>
      <c r="E1148">
        <f t="shared" si="924"/>
        <v>1</v>
      </c>
      <c r="F1148">
        <f t="shared" si="875"/>
        <v>0</v>
      </c>
      <c r="G1148">
        <f t="shared" si="925"/>
        <v>3.4661512163355077</v>
      </c>
      <c r="J1148">
        <v>1141</v>
      </c>
      <c r="K1148">
        <v>34.807367295371719</v>
      </c>
      <c r="L1148">
        <v>19.297645598847613</v>
      </c>
      <c r="N1148">
        <f t="shared" si="876"/>
        <v>1</v>
      </c>
      <c r="O1148">
        <f t="shared" si="877"/>
        <v>0</v>
      </c>
      <c r="P1148">
        <f t="shared" si="878"/>
        <v>15.509721696524107</v>
      </c>
      <c r="S1148">
        <v>1141</v>
      </c>
      <c r="T1148">
        <v>17.543065939601242</v>
      </c>
      <c r="U1148">
        <v>49.570268798109183</v>
      </c>
      <c r="W1148">
        <f t="shared" si="879"/>
        <v>0</v>
      </c>
      <c r="X1148">
        <f t="shared" si="880"/>
        <v>1</v>
      </c>
      <c r="Y1148">
        <f t="shared" si="881"/>
        <v>32.027202858507941</v>
      </c>
      <c r="AB1148">
        <v>1141</v>
      </c>
      <c r="AC1148">
        <v>23.830523746392341</v>
      </c>
      <c r="AD1148">
        <v>19.234950508170741</v>
      </c>
      <c r="AF1148">
        <f t="shared" si="882"/>
        <v>1</v>
      </c>
      <c r="AG1148">
        <f t="shared" si="883"/>
        <v>0</v>
      </c>
      <c r="AH1148">
        <f t="shared" si="884"/>
        <v>4.5955732382216006</v>
      </c>
      <c r="AK1148">
        <v>1141</v>
      </c>
      <c r="AL1148">
        <v>22.68451184506225</v>
      </c>
      <c r="AM1148">
        <v>22.468213005587195</v>
      </c>
      <c r="AO1148">
        <f t="shared" si="885"/>
        <v>1</v>
      </c>
      <c r="AP1148">
        <f t="shared" si="886"/>
        <v>0</v>
      </c>
      <c r="AQ1148">
        <f t="shared" si="887"/>
        <v>0.2162988394750549</v>
      </c>
      <c r="AT1148">
        <v>1141</v>
      </c>
      <c r="AU1148">
        <v>20.565029328638058</v>
      </c>
      <c r="AV1148">
        <v>22.045425229567012</v>
      </c>
      <c r="AX1148">
        <f t="shared" si="888"/>
        <v>0</v>
      </c>
      <c r="AY1148">
        <f t="shared" si="889"/>
        <v>1</v>
      </c>
      <c r="AZ1148">
        <f t="shared" si="890"/>
        <v>1.4803959009289542</v>
      </c>
      <c r="BC1148">
        <v>1141</v>
      </c>
      <c r="BD1148" t="e">
        <v>#N/A</v>
      </c>
      <c r="BE1148" t="e">
        <v>#N/A</v>
      </c>
      <c r="BG1148" t="e">
        <f t="shared" si="891"/>
        <v>#N/A</v>
      </c>
      <c r="BH1148" t="e">
        <f t="shared" si="892"/>
        <v>#N/A</v>
      </c>
      <c r="BI1148" t="e">
        <f t="shared" si="893"/>
        <v>#N/A</v>
      </c>
      <c r="BL1148">
        <v>1141</v>
      </c>
      <c r="BM1148">
        <v>32.699151424588258</v>
      </c>
      <c r="BN1148">
        <v>17.529697680603938</v>
      </c>
      <c r="BP1148">
        <f t="shared" si="894"/>
        <v>1</v>
      </c>
      <c r="BQ1148">
        <f t="shared" si="895"/>
        <v>0</v>
      </c>
      <c r="BR1148">
        <f t="shared" si="896"/>
        <v>15.16945374398432</v>
      </c>
      <c r="BU1148">
        <v>1141</v>
      </c>
      <c r="BV1148">
        <v>24.127142092380694</v>
      </c>
      <c r="BW1148">
        <v>23.80743815706963</v>
      </c>
      <c r="BY1148">
        <f t="shared" si="897"/>
        <v>1</v>
      </c>
      <c r="BZ1148">
        <f t="shared" si="898"/>
        <v>0</v>
      </c>
      <c r="CA1148">
        <f t="shared" si="899"/>
        <v>0.31970393531106467</v>
      </c>
      <c r="CD1148">
        <v>1141</v>
      </c>
      <c r="CE1148">
        <v>21.277937059015763</v>
      </c>
      <c r="CF1148">
        <v>45.024016052226351</v>
      </c>
      <c r="CH1148">
        <f t="shared" si="900"/>
        <v>0</v>
      </c>
      <c r="CI1148">
        <f t="shared" si="901"/>
        <v>1</v>
      </c>
      <c r="CJ1148">
        <f t="shared" si="902"/>
        <v>23.746078993210588</v>
      </c>
      <c r="CM1148">
        <v>1141</v>
      </c>
      <c r="CN1148">
        <v>15.827559164832261</v>
      </c>
      <c r="CO1148">
        <v>20.171889545040273</v>
      </c>
      <c r="CQ1148">
        <f t="shared" si="903"/>
        <v>0</v>
      </c>
      <c r="CR1148">
        <f t="shared" si="904"/>
        <v>1</v>
      </c>
      <c r="CS1148">
        <f t="shared" si="905"/>
        <v>4.344330380208012</v>
      </c>
      <c r="CV1148">
        <v>1141</v>
      </c>
      <c r="CW1148">
        <v>23.471699891915719</v>
      </c>
      <c r="CX1148">
        <v>17.359738469903363</v>
      </c>
      <c r="CZ1148">
        <f t="shared" si="906"/>
        <v>1</v>
      </c>
      <c r="DA1148">
        <f t="shared" si="907"/>
        <v>0</v>
      </c>
      <c r="DB1148">
        <f t="shared" si="908"/>
        <v>6.1119614220123566</v>
      </c>
      <c r="DE1148">
        <v>1141</v>
      </c>
      <c r="DF1148">
        <v>26.545518427977349</v>
      </c>
      <c r="DG1148">
        <v>20.105522537986424</v>
      </c>
      <c r="DI1148">
        <f t="shared" si="909"/>
        <v>1</v>
      </c>
      <c r="DJ1148">
        <f t="shared" si="910"/>
        <v>0</v>
      </c>
      <c r="DK1148">
        <f t="shared" si="911"/>
        <v>6.4399958899909251</v>
      </c>
      <c r="DN1148">
        <v>1141</v>
      </c>
      <c r="DO1148">
        <v>21.442620696435405</v>
      </c>
      <c r="DP1148">
        <v>23.357222513414278</v>
      </c>
      <c r="DR1148">
        <f t="shared" si="912"/>
        <v>0</v>
      </c>
      <c r="DS1148">
        <f t="shared" si="913"/>
        <v>1</v>
      </c>
      <c r="DT1148">
        <f t="shared" si="914"/>
        <v>1.9146018169788732</v>
      </c>
      <c r="DW1148">
        <v>1141</v>
      </c>
      <c r="DX1148">
        <v>18.526938443051598</v>
      </c>
      <c r="DY1148">
        <v>10.12349005727541</v>
      </c>
      <c r="EA1148">
        <f t="shared" si="915"/>
        <v>1</v>
      </c>
      <c r="EB1148">
        <f t="shared" si="916"/>
        <v>0</v>
      </c>
      <c r="EC1148">
        <f t="shared" si="917"/>
        <v>8.4034483857761888</v>
      </c>
      <c r="EF1148">
        <v>1141</v>
      </c>
      <c r="EG1148">
        <v>17.346841841328143</v>
      </c>
      <c r="EH1148">
        <v>14.505722839009595</v>
      </c>
      <c r="EJ1148">
        <f t="shared" si="918"/>
        <v>1</v>
      </c>
      <c r="EK1148">
        <f t="shared" si="919"/>
        <v>0</v>
      </c>
      <c r="EL1148">
        <f t="shared" si="920"/>
        <v>2.841119002318548</v>
      </c>
      <c r="EO1148">
        <v>1141</v>
      </c>
      <c r="EP1148">
        <v>18.660268993045037</v>
      </c>
      <c r="EQ1148">
        <v>22.718369077126326</v>
      </c>
      <c r="ES1148">
        <f t="shared" si="921"/>
        <v>0</v>
      </c>
      <c r="ET1148">
        <f t="shared" si="922"/>
        <v>1</v>
      </c>
      <c r="EU1148">
        <f t="shared" si="923"/>
        <v>4.0581000840812891</v>
      </c>
    </row>
    <row r="1149" spans="1:151" x14ac:dyDescent="0.25">
      <c r="A1149">
        <v>1142</v>
      </c>
      <c r="B1149">
        <v>12.612248920314748</v>
      </c>
      <c r="C1149">
        <v>4.6537029788720581</v>
      </c>
      <c r="E1149">
        <f t="shared" si="924"/>
        <v>1</v>
      </c>
      <c r="F1149">
        <f t="shared" si="875"/>
        <v>0</v>
      </c>
      <c r="G1149">
        <f t="shared" si="925"/>
        <v>7.95854594144269</v>
      </c>
      <c r="J1149">
        <v>1142</v>
      </c>
      <c r="K1149">
        <v>20.289185135777288</v>
      </c>
      <c r="L1149">
        <v>19.872387547037746</v>
      </c>
      <c r="N1149">
        <f t="shared" si="876"/>
        <v>1</v>
      </c>
      <c r="O1149">
        <f t="shared" si="877"/>
        <v>0</v>
      </c>
      <c r="P1149">
        <f t="shared" si="878"/>
        <v>0.41679758873954142</v>
      </c>
      <c r="S1149">
        <v>1142</v>
      </c>
      <c r="T1149">
        <v>19.513093999578189</v>
      </c>
      <c r="U1149">
        <v>51.850801318603196</v>
      </c>
      <c r="W1149">
        <f t="shared" si="879"/>
        <v>0</v>
      </c>
      <c r="X1149">
        <f t="shared" si="880"/>
        <v>1</v>
      </c>
      <c r="Y1149">
        <f t="shared" si="881"/>
        <v>32.337707319025007</v>
      </c>
      <c r="AB1149">
        <v>1142</v>
      </c>
      <c r="AC1149">
        <v>15.180316976629507</v>
      </c>
      <c r="AD1149">
        <v>17.304291723096338</v>
      </c>
      <c r="AF1149">
        <f t="shared" si="882"/>
        <v>0</v>
      </c>
      <c r="AG1149">
        <f t="shared" si="883"/>
        <v>1</v>
      </c>
      <c r="AH1149">
        <f t="shared" si="884"/>
        <v>2.1239747464668302</v>
      </c>
      <c r="AK1149">
        <v>1142</v>
      </c>
      <c r="AL1149">
        <v>19.79520616393458</v>
      </c>
      <c r="AM1149">
        <v>19.524471455181335</v>
      </c>
      <c r="AO1149">
        <f t="shared" si="885"/>
        <v>1</v>
      </c>
      <c r="AP1149">
        <f t="shared" si="886"/>
        <v>0</v>
      </c>
      <c r="AQ1149">
        <f t="shared" si="887"/>
        <v>0.27073470875324546</v>
      </c>
      <c r="AT1149">
        <v>1142</v>
      </c>
      <c r="AU1149">
        <v>16.599537474899428</v>
      </c>
      <c r="AV1149">
        <v>17.9277691334823</v>
      </c>
      <c r="AX1149">
        <f t="shared" si="888"/>
        <v>0</v>
      </c>
      <c r="AY1149">
        <f t="shared" si="889"/>
        <v>1</v>
      </c>
      <c r="AZ1149">
        <f t="shared" si="890"/>
        <v>1.3282316585828724</v>
      </c>
      <c r="BC1149">
        <v>1142</v>
      </c>
      <c r="BD1149" t="e">
        <v>#N/A</v>
      </c>
      <c r="BE1149" t="e">
        <v>#N/A</v>
      </c>
      <c r="BG1149" t="e">
        <f t="shared" si="891"/>
        <v>#N/A</v>
      </c>
      <c r="BH1149" t="e">
        <f t="shared" si="892"/>
        <v>#N/A</v>
      </c>
      <c r="BI1149" t="e">
        <f t="shared" si="893"/>
        <v>#N/A</v>
      </c>
      <c r="BL1149">
        <v>1142</v>
      </c>
      <c r="BM1149">
        <v>30.847374795363844</v>
      </c>
      <c r="BN1149">
        <v>8.6362958860217667</v>
      </c>
      <c r="BP1149">
        <f t="shared" si="894"/>
        <v>1</v>
      </c>
      <c r="BQ1149">
        <f t="shared" si="895"/>
        <v>0</v>
      </c>
      <c r="BR1149">
        <f t="shared" si="896"/>
        <v>22.211078909342078</v>
      </c>
      <c r="BU1149">
        <v>1142</v>
      </c>
      <c r="BV1149">
        <v>29.466025821698945</v>
      </c>
      <c r="BW1149">
        <v>15.148820252798801</v>
      </c>
      <c r="BY1149">
        <f t="shared" si="897"/>
        <v>1</v>
      </c>
      <c r="BZ1149">
        <f t="shared" si="898"/>
        <v>0</v>
      </c>
      <c r="CA1149">
        <f t="shared" si="899"/>
        <v>14.317205568900144</v>
      </c>
      <c r="CD1149">
        <v>1142</v>
      </c>
      <c r="CE1149">
        <v>24.438197300026548</v>
      </c>
      <c r="CF1149">
        <v>25.510214984262458</v>
      </c>
      <c r="CH1149">
        <f t="shared" si="900"/>
        <v>0</v>
      </c>
      <c r="CI1149">
        <f t="shared" si="901"/>
        <v>1</v>
      </c>
      <c r="CJ1149">
        <f t="shared" si="902"/>
        <v>1.0720176842359095</v>
      </c>
      <c r="CM1149">
        <v>1142</v>
      </c>
      <c r="CN1149">
        <v>16.443271688897809</v>
      </c>
      <c r="CO1149">
        <v>12.419307469498174</v>
      </c>
      <c r="CQ1149">
        <f t="shared" si="903"/>
        <v>1</v>
      </c>
      <c r="CR1149">
        <f t="shared" si="904"/>
        <v>0</v>
      </c>
      <c r="CS1149">
        <f t="shared" si="905"/>
        <v>4.0239642193996357</v>
      </c>
      <c r="CV1149">
        <v>1142</v>
      </c>
      <c r="CW1149">
        <v>22.110534075928811</v>
      </c>
      <c r="CX1149">
        <v>15.784948796688356</v>
      </c>
      <c r="CZ1149">
        <f t="shared" si="906"/>
        <v>1</v>
      </c>
      <c r="DA1149">
        <f t="shared" si="907"/>
        <v>0</v>
      </c>
      <c r="DB1149">
        <f t="shared" si="908"/>
        <v>6.325585279240455</v>
      </c>
      <c r="DE1149">
        <v>1142</v>
      </c>
      <c r="DF1149">
        <v>16.565550880075886</v>
      </c>
      <c r="DG1149">
        <v>31.248182763260367</v>
      </c>
      <c r="DI1149">
        <f t="shared" si="909"/>
        <v>0</v>
      </c>
      <c r="DJ1149">
        <f t="shared" si="910"/>
        <v>1</v>
      </c>
      <c r="DK1149">
        <f t="shared" si="911"/>
        <v>14.682631883184481</v>
      </c>
      <c r="DN1149">
        <v>1142</v>
      </c>
      <c r="DO1149">
        <v>22.523273019083788</v>
      </c>
      <c r="DP1149">
        <v>18.418825147613862</v>
      </c>
      <c r="DR1149">
        <f t="shared" si="912"/>
        <v>1</v>
      </c>
      <c r="DS1149">
        <f t="shared" si="913"/>
        <v>0</v>
      </c>
      <c r="DT1149">
        <f t="shared" si="914"/>
        <v>4.104447871469926</v>
      </c>
      <c r="DW1149">
        <v>1142</v>
      </c>
      <c r="DX1149">
        <v>14.607613054592507</v>
      </c>
      <c r="DY1149">
        <v>16.504153997242984</v>
      </c>
      <c r="EA1149">
        <f t="shared" si="915"/>
        <v>0</v>
      </c>
      <c r="EB1149">
        <f t="shared" si="916"/>
        <v>1</v>
      </c>
      <c r="EC1149">
        <f t="shared" si="917"/>
        <v>1.8965409426504767</v>
      </c>
      <c r="EF1149">
        <v>1142</v>
      </c>
      <c r="EG1149">
        <v>23.467244430272579</v>
      </c>
      <c r="EH1149">
        <v>17.883050447402635</v>
      </c>
      <c r="EJ1149">
        <f t="shared" si="918"/>
        <v>1</v>
      </c>
      <c r="EK1149">
        <f t="shared" si="919"/>
        <v>0</v>
      </c>
      <c r="EL1149">
        <f t="shared" si="920"/>
        <v>5.5841939828699445</v>
      </c>
      <c r="EO1149">
        <v>1142</v>
      </c>
      <c r="EP1149">
        <v>18.923922059586829</v>
      </c>
      <c r="EQ1149">
        <v>33.649231294629026</v>
      </c>
      <c r="ES1149">
        <f t="shared" si="921"/>
        <v>0</v>
      </c>
      <c r="ET1149">
        <f t="shared" si="922"/>
        <v>1</v>
      </c>
      <c r="EU1149">
        <f t="shared" si="923"/>
        <v>14.725309235042197</v>
      </c>
    </row>
    <row r="1150" spans="1:151" x14ac:dyDescent="0.25">
      <c r="A1150">
        <v>1143</v>
      </c>
      <c r="B1150">
        <v>8.3015280026145852</v>
      </c>
      <c r="C1150">
        <v>12.266510918992067</v>
      </c>
      <c r="E1150">
        <f t="shared" si="924"/>
        <v>0</v>
      </c>
      <c r="F1150">
        <f t="shared" si="875"/>
        <v>1</v>
      </c>
      <c r="G1150">
        <f t="shared" si="925"/>
        <v>3.9649829163774815</v>
      </c>
      <c r="J1150">
        <v>1143</v>
      </c>
      <c r="K1150">
        <v>16.769547981378949</v>
      </c>
      <c r="L1150">
        <v>30.182234975999307</v>
      </c>
      <c r="N1150">
        <f t="shared" si="876"/>
        <v>0</v>
      </c>
      <c r="O1150">
        <f t="shared" si="877"/>
        <v>1</v>
      </c>
      <c r="P1150">
        <f t="shared" si="878"/>
        <v>13.412686994620358</v>
      </c>
      <c r="S1150">
        <v>1143</v>
      </c>
      <c r="T1150">
        <v>20.724908075064679</v>
      </c>
      <c r="U1150">
        <v>19.654779960812412</v>
      </c>
      <c r="W1150">
        <f t="shared" si="879"/>
        <v>1</v>
      </c>
      <c r="X1150">
        <f t="shared" si="880"/>
        <v>0</v>
      </c>
      <c r="Y1150">
        <f t="shared" si="881"/>
        <v>1.0701281142522667</v>
      </c>
      <c r="AB1150">
        <v>1143</v>
      </c>
      <c r="AC1150">
        <v>18.349083568353969</v>
      </c>
      <c r="AD1150">
        <v>18.128857605124082</v>
      </c>
      <c r="AF1150">
        <f t="shared" si="882"/>
        <v>1</v>
      </c>
      <c r="AG1150">
        <f t="shared" si="883"/>
        <v>0</v>
      </c>
      <c r="AH1150">
        <f t="shared" si="884"/>
        <v>0.22022596322988619</v>
      </c>
      <c r="AK1150">
        <v>1143</v>
      </c>
      <c r="AL1150">
        <v>22.1655276859167</v>
      </c>
      <c r="AM1150">
        <v>42.122871266716359</v>
      </c>
      <c r="AO1150">
        <f t="shared" si="885"/>
        <v>0</v>
      </c>
      <c r="AP1150">
        <f t="shared" si="886"/>
        <v>1</v>
      </c>
      <c r="AQ1150">
        <f t="shared" si="887"/>
        <v>19.957343580799659</v>
      </c>
      <c r="AT1150">
        <v>1143</v>
      </c>
      <c r="AU1150">
        <v>16.045647053635566</v>
      </c>
      <c r="AV1150">
        <v>24.757633935303449</v>
      </c>
      <c r="AX1150">
        <f t="shared" si="888"/>
        <v>0</v>
      </c>
      <c r="AY1150">
        <f t="shared" si="889"/>
        <v>1</v>
      </c>
      <c r="AZ1150">
        <f t="shared" si="890"/>
        <v>8.7119868816678832</v>
      </c>
      <c r="BC1150">
        <v>1143</v>
      </c>
      <c r="BD1150" t="e">
        <v>#N/A</v>
      </c>
      <c r="BE1150" t="e">
        <v>#N/A</v>
      </c>
      <c r="BG1150" t="e">
        <f t="shared" si="891"/>
        <v>#N/A</v>
      </c>
      <c r="BH1150" t="e">
        <f t="shared" si="892"/>
        <v>#N/A</v>
      </c>
      <c r="BI1150" t="e">
        <f t="shared" si="893"/>
        <v>#N/A</v>
      </c>
      <c r="BL1150">
        <v>1143</v>
      </c>
      <c r="BM1150">
        <v>14.84702597162075</v>
      </c>
      <c r="BN1150">
        <v>7.2517402124240915</v>
      </c>
      <c r="BP1150">
        <f t="shared" si="894"/>
        <v>1</v>
      </c>
      <c r="BQ1150">
        <f t="shared" si="895"/>
        <v>0</v>
      </c>
      <c r="BR1150">
        <f t="shared" si="896"/>
        <v>7.5952857591966589</v>
      </c>
      <c r="BU1150">
        <v>1143</v>
      </c>
      <c r="BV1150">
        <v>24.525675910055465</v>
      </c>
      <c r="BW1150">
        <v>17.777291001910221</v>
      </c>
      <c r="BY1150">
        <f t="shared" si="897"/>
        <v>1</v>
      </c>
      <c r="BZ1150">
        <f t="shared" si="898"/>
        <v>0</v>
      </c>
      <c r="CA1150">
        <f t="shared" si="899"/>
        <v>6.7483849081452441</v>
      </c>
      <c r="CD1150">
        <v>1143</v>
      </c>
      <c r="CE1150">
        <v>31.960778995212081</v>
      </c>
      <c r="CF1150">
        <v>13.470606960791201</v>
      </c>
      <c r="CH1150">
        <f t="shared" si="900"/>
        <v>1</v>
      </c>
      <c r="CI1150">
        <f t="shared" si="901"/>
        <v>0</v>
      </c>
      <c r="CJ1150">
        <f t="shared" si="902"/>
        <v>18.49017203442088</v>
      </c>
      <c r="CM1150">
        <v>1143</v>
      </c>
      <c r="CN1150">
        <v>19.374133287252395</v>
      </c>
      <c r="CO1150">
        <v>31.108911738137664</v>
      </c>
      <c r="CQ1150">
        <f t="shared" si="903"/>
        <v>0</v>
      </c>
      <c r="CR1150">
        <f t="shared" si="904"/>
        <v>1</v>
      </c>
      <c r="CS1150">
        <f t="shared" si="905"/>
        <v>11.734778450885269</v>
      </c>
      <c r="CV1150">
        <v>1143</v>
      </c>
      <c r="CW1150">
        <v>27.136999841490962</v>
      </c>
      <c r="CX1150">
        <v>20.855657426863218</v>
      </c>
      <c r="CZ1150">
        <f t="shared" si="906"/>
        <v>1</v>
      </c>
      <c r="DA1150">
        <f t="shared" si="907"/>
        <v>0</v>
      </c>
      <c r="DB1150">
        <f t="shared" si="908"/>
        <v>6.2813424146277441</v>
      </c>
      <c r="DE1150">
        <v>1143</v>
      </c>
      <c r="DF1150">
        <v>21.316381443578702</v>
      </c>
      <c r="DG1150">
        <v>15.992292632717055</v>
      </c>
      <c r="DI1150">
        <f t="shared" si="909"/>
        <v>1</v>
      </c>
      <c r="DJ1150">
        <f t="shared" si="910"/>
        <v>0</v>
      </c>
      <c r="DK1150">
        <f t="shared" si="911"/>
        <v>5.3240888108616478</v>
      </c>
      <c r="DN1150">
        <v>1143</v>
      </c>
      <c r="DO1150">
        <v>23.994433631855099</v>
      </c>
      <c r="DP1150">
        <v>19.294441176813184</v>
      </c>
      <c r="DR1150">
        <f t="shared" si="912"/>
        <v>1</v>
      </c>
      <c r="DS1150">
        <f t="shared" si="913"/>
        <v>0</v>
      </c>
      <c r="DT1150">
        <f t="shared" si="914"/>
        <v>4.6999924550419152</v>
      </c>
      <c r="DW1150">
        <v>1143</v>
      </c>
      <c r="DX1150">
        <v>26.454419483462967</v>
      </c>
      <c r="DY1150">
        <v>16.710269123644846</v>
      </c>
      <c r="EA1150">
        <f t="shared" si="915"/>
        <v>1</v>
      </c>
      <c r="EB1150">
        <f t="shared" si="916"/>
        <v>0</v>
      </c>
      <c r="EC1150">
        <f t="shared" si="917"/>
        <v>9.7441503598181214</v>
      </c>
      <c r="EF1150">
        <v>1143</v>
      </c>
      <c r="EG1150">
        <v>13.959721685785244</v>
      </c>
      <c r="EH1150">
        <v>12.426398596547688</v>
      </c>
      <c r="EJ1150">
        <f t="shared" si="918"/>
        <v>1</v>
      </c>
      <c r="EK1150">
        <f t="shared" si="919"/>
        <v>0</v>
      </c>
      <c r="EL1150">
        <f t="shared" si="920"/>
        <v>1.5333230892375553</v>
      </c>
      <c r="EO1150">
        <v>1143</v>
      </c>
      <c r="EP1150">
        <v>23.394488333775605</v>
      </c>
      <c r="EQ1150">
        <v>11.685315984294292</v>
      </c>
      <c r="ES1150">
        <f t="shared" si="921"/>
        <v>1</v>
      </c>
      <c r="ET1150">
        <f t="shared" si="922"/>
        <v>0</v>
      </c>
      <c r="EU1150">
        <f t="shared" si="923"/>
        <v>11.709172349481314</v>
      </c>
    </row>
    <row r="1151" spans="1:151" x14ac:dyDescent="0.25">
      <c r="A1151">
        <v>1144</v>
      </c>
      <c r="B1151">
        <v>14.445029520017634</v>
      </c>
      <c r="C1151">
        <v>25.383717121609525</v>
      </c>
      <c r="E1151">
        <f t="shared" si="924"/>
        <v>0</v>
      </c>
      <c r="F1151">
        <f t="shared" si="875"/>
        <v>1</v>
      </c>
      <c r="G1151">
        <f t="shared" si="925"/>
        <v>10.938687601591891</v>
      </c>
      <c r="J1151">
        <v>1144</v>
      </c>
      <c r="K1151">
        <v>25.326806600223605</v>
      </c>
      <c r="L1151">
        <v>18.84132447630838</v>
      </c>
      <c r="N1151">
        <f t="shared" si="876"/>
        <v>1</v>
      </c>
      <c r="O1151">
        <f t="shared" si="877"/>
        <v>0</v>
      </c>
      <c r="P1151">
        <f t="shared" si="878"/>
        <v>6.4854821239152258</v>
      </c>
      <c r="S1151">
        <v>1144</v>
      </c>
      <c r="T1151">
        <v>21.77280417442179</v>
      </c>
      <c r="U1151">
        <v>14.927630422377527</v>
      </c>
      <c r="W1151">
        <f t="shared" si="879"/>
        <v>1</v>
      </c>
      <c r="X1151">
        <f t="shared" si="880"/>
        <v>0</v>
      </c>
      <c r="Y1151">
        <f t="shared" si="881"/>
        <v>6.8451737520442624</v>
      </c>
      <c r="AB1151">
        <v>1144</v>
      </c>
      <c r="AC1151">
        <v>14.495966505781414</v>
      </c>
      <c r="AD1151">
        <v>18.078959428204914</v>
      </c>
      <c r="AF1151">
        <f t="shared" si="882"/>
        <v>0</v>
      </c>
      <c r="AG1151">
        <f t="shared" si="883"/>
        <v>1</v>
      </c>
      <c r="AH1151">
        <f t="shared" si="884"/>
        <v>3.5829929224235002</v>
      </c>
      <c r="AK1151">
        <v>1144</v>
      </c>
      <c r="AL1151">
        <v>13.280699985785038</v>
      </c>
      <c r="AM1151">
        <v>25.988265034375296</v>
      </c>
      <c r="AO1151">
        <f t="shared" si="885"/>
        <v>0</v>
      </c>
      <c r="AP1151">
        <f t="shared" si="886"/>
        <v>1</v>
      </c>
      <c r="AQ1151">
        <f t="shared" si="887"/>
        <v>12.707565048590258</v>
      </c>
      <c r="AT1151">
        <v>1144</v>
      </c>
      <c r="AU1151">
        <v>17.284869601190056</v>
      </c>
      <c r="AV1151">
        <v>28.914843169566502</v>
      </c>
      <c r="AX1151">
        <f t="shared" si="888"/>
        <v>0</v>
      </c>
      <c r="AY1151">
        <f t="shared" si="889"/>
        <v>1</v>
      </c>
      <c r="AZ1151">
        <f t="shared" si="890"/>
        <v>11.629973568376446</v>
      </c>
      <c r="BC1151">
        <v>1144</v>
      </c>
      <c r="BD1151" t="e">
        <v>#N/A</v>
      </c>
      <c r="BE1151" t="e">
        <v>#N/A</v>
      </c>
      <c r="BG1151" t="e">
        <f t="shared" si="891"/>
        <v>#N/A</v>
      </c>
      <c r="BH1151" t="e">
        <f t="shared" si="892"/>
        <v>#N/A</v>
      </c>
      <c r="BI1151" t="e">
        <f t="shared" si="893"/>
        <v>#N/A</v>
      </c>
      <c r="BL1151">
        <v>1144</v>
      </c>
      <c r="BM1151">
        <v>26.028540157200993</v>
      </c>
      <c r="BN1151">
        <v>5.7874187292335098</v>
      </c>
      <c r="BP1151">
        <f t="shared" si="894"/>
        <v>1</v>
      </c>
      <c r="BQ1151">
        <f t="shared" si="895"/>
        <v>0</v>
      </c>
      <c r="BR1151">
        <f t="shared" si="896"/>
        <v>20.241121427967485</v>
      </c>
      <c r="BU1151">
        <v>1144</v>
      </c>
      <c r="BV1151">
        <v>25.57531153088668</v>
      </c>
      <c r="BW1151">
        <v>13.832145838094883</v>
      </c>
      <c r="BY1151">
        <f t="shared" si="897"/>
        <v>1</v>
      </c>
      <c r="BZ1151">
        <f t="shared" si="898"/>
        <v>0</v>
      </c>
      <c r="CA1151">
        <f t="shared" si="899"/>
        <v>11.743165692791797</v>
      </c>
      <c r="CD1151">
        <v>1144</v>
      </c>
      <c r="CE1151">
        <v>30.966839519179402</v>
      </c>
      <c r="CF1151">
        <v>21.439148636403296</v>
      </c>
      <c r="CH1151">
        <f t="shared" si="900"/>
        <v>1</v>
      </c>
      <c r="CI1151">
        <f t="shared" si="901"/>
        <v>0</v>
      </c>
      <c r="CJ1151">
        <f t="shared" si="902"/>
        <v>9.5276908827761062</v>
      </c>
      <c r="CM1151">
        <v>1144</v>
      </c>
      <c r="CN1151">
        <v>19.052310078275745</v>
      </c>
      <c r="CO1151">
        <v>25.641965260677182</v>
      </c>
      <c r="CQ1151">
        <f t="shared" si="903"/>
        <v>0</v>
      </c>
      <c r="CR1151">
        <f t="shared" si="904"/>
        <v>1</v>
      </c>
      <c r="CS1151">
        <f t="shared" si="905"/>
        <v>6.5896551824014367</v>
      </c>
      <c r="CV1151">
        <v>1144</v>
      </c>
      <c r="CW1151">
        <v>21.317981201790239</v>
      </c>
      <c r="CX1151">
        <v>21.008788515530885</v>
      </c>
      <c r="CZ1151">
        <f t="shared" si="906"/>
        <v>1</v>
      </c>
      <c r="DA1151">
        <f t="shared" si="907"/>
        <v>0</v>
      </c>
      <c r="DB1151">
        <f t="shared" si="908"/>
        <v>0.30919268625935459</v>
      </c>
      <c r="DE1151">
        <v>1144</v>
      </c>
      <c r="DF1151">
        <v>20.3123686043288</v>
      </c>
      <c r="DG1151">
        <v>15.429499448328453</v>
      </c>
      <c r="DI1151">
        <f t="shared" si="909"/>
        <v>1</v>
      </c>
      <c r="DJ1151">
        <f t="shared" si="910"/>
        <v>0</v>
      </c>
      <c r="DK1151">
        <f t="shared" si="911"/>
        <v>4.8828691560003463</v>
      </c>
      <c r="DN1151">
        <v>1144</v>
      </c>
      <c r="DO1151">
        <v>20.525290960460463</v>
      </c>
      <c r="DP1151">
        <v>16.110497180511736</v>
      </c>
      <c r="DR1151">
        <f t="shared" si="912"/>
        <v>1</v>
      </c>
      <c r="DS1151">
        <f t="shared" si="913"/>
        <v>0</v>
      </c>
      <c r="DT1151">
        <f t="shared" si="914"/>
        <v>4.4147937799487273</v>
      </c>
      <c r="DW1151">
        <v>1144</v>
      </c>
      <c r="DX1151">
        <v>15.815237745419122</v>
      </c>
      <c r="DY1151">
        <v>12.808681316565893</v>
      </c>
      <c r="EA1151">
        <f t="shared" si="915"/>
        <v>1</v>
      </c>
      <c r="EB1151">
        <f t="shared" si="916"/>
        <v>0</v>
      </c>
      <c r="EC1151">
        <f t="shared" si="917"/>
        <v>3.0065564288532283</v>
      </c>
      <c r="EF1151">
        <v>1144</v>
      </c>
      <c r="EG1151">
        <v>23.725794242296548</v>
      </c>
      <c r="EH1151">
        <v>11.825453036775039</v>
      </c>
      <c r="EJ1151">
        <f t="shared" si="918"/>
        <v>1</v>
      </c>
      <c r="EK1151">
        <f t="shared" si="919"/>
        <v>0</v>
      </c>
      <c r="EL1151">
        <f t="shared" si="920"/>
        <v>11.900341205521508</v>
      </c>
      <c r="EO1151">
        <v>1144</v>
      </c>
      <c r="EP1151">
        <v>22.248631125503099</v>
      </c>
      <c r="EQ1151">
        <v>18.211516180856002</v>
      </c>
      <c r="ES1151">
        <f t="shared" si="921"/>
        <v>1</v>
      </c>
      <c r="ET1151">
        <f t="shared" si="922"/>
        <v>0</v>
      </c>
      <c r="EU1151">
        <f t="shared" si="923"/>
        <v>4.0371149446470973</v>
      </c>
    </row>
    <row r="1152" spans="1:151" x14ac:dyDescent="0.25">
      <c r="A1152">
        <v>1145</v>
      </c>
      <c r="B1152">
        <v>10.214894027875193</v>
      </c>
      <c r="C1152">
        <v>6.7531635292362857</v>
      </c>
      <c r="E1152">
        <f t="shared" si="924"/>
        <v>1</v>
      </c>
      <c r="F1152">
        <f t="shared" si="875"/>
        <v>0</v>
      </c>
      <c r="G1152">
        <f t="shared" si="925"/>
        <v>3.4617304986389072</v>
      </c>
      <c r="J1152">
        <v>1145</v>
      </c>
      <c r="K1152">
        <v>15.81709125774568</v>
      </c>
      <c r="L1152">
        <v>28.385074674979148</v>
      </c>
      <c r="N1152">
        <f t="shared" si="876"/>
        <v>0</v>
      </c>
      <c r="O1152">
        <f t="shared" si="877"/>
        <v>1</v>
      </c>
      <c r="P1152">
        <f t="shared" si="878"/>
        <v>12.567983417233467</v>
      </c>
      <c r="S1152">
        <v>1145</v>
      </c>
      <c r="T1152">
        <v>15.340471083717034</v>
      </c>
      <c r="U1152">
        <v>17.661158311804066</v>
      </c>
      <c r="W1152">
        <f t="shared" si="879"/>
        <v>0</v>
      </c>
      <c r="X1152">
        <f t="shared" si="880"/>
        <v>1</v>
      </c>
      <c r="Y1152">
        <f t="shared" si="881"/>
        <v>2.3206872280870314</v>
      </c>
      <c r="AB1152">
        <v>1145</v>
      </c>
      <c r="AC1152">
        <v>33.109189933046423</v>
      </c>
      <c r="AD1152">
        <v>16.422533172930166</v>
      </c>
      <c r="AF1152">
        <f t="shared" si="882"/>
        <v>1</v>
      </c>
      <c r="AG1152">
        <f t="shared" si="883"/>
        <v>0</v>
      </c>
      <c r="AH1152">
        <f t="shared" si="884"/>
        <v>16.686656760116257</v>
      </c>
      <c r="AK1152">
        <v>1145</v>
      </c>
      <c r="AL1152">
        <v>17.950325115872833</v>
      </c>
      <c r="AM1152">
        <v>35.961314420988927</v>
      </c>
      <c r="AO1152">
        <f t="shared" si="885"/>
        <v>0</v>
      </c>
      <c r="AP1152">
        <f t="shared" si="886"/>
        <v>1</v>
      </c>
      <c r="AQ1152">
        <f t="shared" si="887"/>
        <v>18.010989305116095</v>
      </c>
      <c r="AT1152">
        <v>1145</v>
      </c>
      <c r="AU1152">
        <v>20.197979252338286</v>
      </c>
      <c r="AV1152">
        <v>14.123569107367642</v>
      </c>
      <c r="AX1152">
        <f t="shared" si="888"/>
        <v>1</v>
      </c>
      <c r="AY1152">
        <f t="shared" si="889"/>
        <v>0</v>
      </c>
      <c r="AZ1152">
        <f t="shared" si="890"/>
        <v>6.0744101449706438</v>
      </c>
      <c r="BC1152">
        <v>1145</v>
      </c>
      <c r="BD1152" t="e">
        <v>#N/A</v>
      </c>
      <c r="BE1152" t="e">
        <v>#N/A</v>
      </c>
      <c r="BG1152" t="e">
        <f t="shared" si="891"/>
        <v>#N/A</v>
      </c>
      <c r="BH1152" t="e">
        <f t="shared" si="892"/>
        <v>#N/A</v>
      </c>
      <c r="BI1152" t="e">
        <f t="shared" si="893"/>
        <v>#N/A</v>
      </c>
      <c r="BL1152">
        <v>1145</v>
      </c>
      <c r="BM1152">
        <v>25.763423134589956</v>
      </c>
      <c r="BN1152">
        <v>9.0275916367904827</v>
      </c>
      <c r="BP1152">
        <f t="shared" si="894"/>
        <v>1</v>
      </c>
      <c r="BQ1152">
        <f t="shared" si="895"/>
        <v>0</v>
      </c>
      <c r="BR1152">
        <f t="shared" si="896"/>
        <v>16.735831497799474</v>
      </c>
      <c r="BU1152">
        <v>1145</v>
      </c>
      <c r="BV1152">
        <v>25.947470972937211</v>
      </c>
      <c r="BW1152">
        <v>25.970570710931515</v>
      </c>
      <c r="BY1152">
        <f t="shared" si="897"/>
        <v>0</v>
      </c>
      <c r="BZ1152">
        <f t="shared" si="898"/>
        <v>1</v>
      </c>
      <c r="CA1152">
        <f t="shared" si="899"/>
        <v>2.3099737994304093E-2</v>
      </c>
      <c r="CD1152">
        <v>1145</v>
      </c>
      <c r="CE1152">
        <v>32.029743606052904</v>
      </c>
      <c r="CF1152">
        <v>18.328948685312199</v>
      </c>
      <c r="CH1152">
        <f t="shared" si="900"/>
        <v>1</v>
      </c>
      <c r="CI1152">
        <f t="shared" si="901"/>
        <v>0</v>
      </c>
      <c r="CJ1152">
        <f t="shared" si="902"/>
        <v>13.700794920740705</v>
      </c>
      <c r="CM1152">
        <v>1145</v>
      </c>
      <c r="CN1152">
        <v>20.671996006268397</v>
      </c>
      <c r="CO1152">
        <v>30.699070296536753</v>
      </c>
      <c r="CQ1152">
        <f t="shared" si="903"/>
        <v>0</v>
      </c>
      <c r="CR1152">
        <f t="shared" si="904"/>
        <v>1</v>
      </c>
      <c r="CS1152">
        <f t="shared" si="905"/>
        <v>10.027074290268356</v>
      </c>
      <c r="CV1152">
        <v>1145</v>
      </c>
      <c r="CW1152">
        <v>32.719011099761275</v>
      </c>
      <c r="CX1152">
        <v>14.598121251578643</v>
      </c>
      <c r="CZ1152">
        <f t="shared" si="906"/>
        <v>1</v>
      </c>
      <c r="DA1152">
        <f t="shared" si="907"/>
        <v>0</v>
      </c>
      <c r="DB1152">
        <f t="shared" si="908"/>
        <v>18.120889848182632</v>
      </c>
      <c r="DE1152">
        <v>1145</v>
      </c>
      <c r="DF1152">
        <v>17.128105872286206</v>
      </c>
      <c r="DG1152">
        <v>15.764142371810214</v>
      </c>
      <c r="DI1152">
        <f t="shared" si="909"/>
        <v>1</v>
      </c>
      <c r="DJ1152">
        <f t="shared" si="910"/>
        <v>0</v>
      </c>
      <c r="DK1152">
        <f t="shared" si="911"/>
        <v>1.3639635004759914</v>
      </c>
      <c r="DN1152">
        <v>1145</v>
      </c>
      <c r="DO1152">
        <v>26.94871949097255</v>
      </c>
      <c r="DP1152">
        <v>19.919751543821182</v>
      </c>
      <c r="DR1152">
        <f t="shared" si="912"/>
        <v>1</v>
      </c>
      <c r="DS1152">
        <f t="shared" si="913"/>
        <v>0</v>
      </c>
      <c r="DT1152">
        <f t="shared" si="914"/>
        <v>7.0289679471513686</v>
      </c>
      <c r="DW1152">
        <v>1145</v>
      </c>
      <c r="DX1152">
        <v>25.344829303121031</v>
      </c>
      <c r="DY1152">
        <v>28.013432095741198</v>
      </c>
      <c r="EA1152">
        <f t="shared" si="915"/>
        <v>0</v>
      </c>
      <c r="EB1152">
        <f t="shared" si="916"/>
        <v>1</v>
      </c>
      <c r="EC1152">
        <f t="shared" si="917"/>
        <v>2.6686027926201668</v>
      </c>
      <c r="EF1152">
        <v>1145</v>
      </c>
      <c r="EG1152">
        <v>22.698302386388114</v>
      </c>
      <c r="EH1152">
        <v>17.729786605125803</v>
      </c>
      <c r="EJ1152">
        <f t="shared" si="918"/>
        <v>1</v>
      </c>
      <c r="EK1152">
        <f t="shared" si="919"/>
        <v>0</v>
      </c>
      <c r="EL1152">
        <f t="shared" si="920"/>
        <v>4.9685157812623117</v>
      </c>
      <c r="EO1152">
        <v>1145</v>
      </c>
      <c r="EP1152">
        <v>17.754464765299723</v>
      </c>
      <c r="EQ1152">
        <v>20.149212919220687</v>
      </c>
      <c r="ES1152">
        <f t="shared" si="921"/>
        <v>0</v>
      </c>
      <c r="ET1152">
        <f t="shared" si="922"/>
        <v>1</v>
      </c>
      <c r="EU1152">
        <f t="shared" si="923"/>
        <v>2.3947481539209647</v>
      </c>
    </row>
    <row r="1153" spans="1:151" x14ac:dyDescent="0.25">
      <c r="A1153">
        <v>1146</v>
      </c>
      <c r="B1153">
        <v>14.823153356495233</v>
      </c>
      <c r="C1153">
        <v>27.945405879396098</v>
      </c>
      <c r="E1153">
        <f t="shared" si="924"/>
        <v>0</v>
      </c>
      <c r="F1153">
        <f t="shared" si="875"/>
        <v>1</v>
      </c>
      <c r="G1153">
        <f t="shared" si="925"/>
        <v>13.122252522900865</v>
      </c>
      <c r="J1153">
        <v>1146</v>
      </c>
      <c r="K1153">
        <v>21.235326898790511</v>
      </c>
      <c r="L1153">
        <v>26.182483938895562</v>
      </c>
      <c r="N1153">
        <f t="shared" si="876"/>
        <v>0</v>
      </c>
      <c r="O1153">
        <f t="shared" si="877"/>
        <v>1</v>
      </c>
      <c r="P1153">
        <f t="shared" si="878"/>
        <v>4.9471570401050506</v>
      </c>
      <c r="S1153">
        <v>1146</v>
      </c>
      <c r="T1153">
        <v>19.920819784953185</v>
      </c>
      <c r="U1153">
        <v>34.488331462217715</v>
      </c>
      <c r="W1153">
        <f t="shared" si="879"/>
        <v>0</v>
      </c>
      <c r="X1153">
        <f t="shared" si="880"/>
        <v>1</v>
      </c>
      <c r="Y1153">
        <f t="shared" si="881"/>
        <v>14.56751167726453</v>
      </c>
      <c r="AB1153">
        <v>1146</v>
      </c>
      <c r="AC1153">
        <v>24.991160549784745</v>
      </c>
      <c r="AD1153">
        <v>19.372566931917881</v>
      </c>
      <c r="AF1153">
        <f t="shared" si="882"/>
        <v>1</v>
      </c>
      <c r="AG1153">
        <f t="shared" si="883"/>
        <v>0</v>
      </c>
      <c r="AH1153">
        <f t="shared" si="884"/>
        <v>5.6185936178668641</v>
      </c>
      <c r="AK1153">
        <v>1146</v>
      </c>
      <c r="AL1153">
        <v>19.126161838467478</v>
      </c>
      <c r="AM1153">
        <v>30.999051599676548</v>
      </c>
      <c r="AO1153">
        <f t="shared" si="885"/>
        <v>0</v>
      </c>
      <c r="AP1153">
        <f t="shared" si="886"/>
        <v>1</v>
      </c>
      <c r="AQ1153">
        <f t="shared" si="887"/>
        <v>11.87288976120907</v>
      </c>
      <c r="AT1153">
        <v>1146</v>
      </c>
      <c r="AU1153">
        <v>22.746219389184056</v>
      </c>
      <c r="AV1153">
        <v>18.119671886152421</v>
      </c>
      <c r="AX1153">
        <f t="shared" si="888"/>
        <v>1</v>
      </c>
      <c r="AY1153">
        <f t="shared" si="889"/>
        <v>0</v>
      </c>
      <c r="AZ1153">
        <f t="shared" si="890"/>
        <v>4.6265475030316345</v>
      </c>
      <c r="BC1153">
        <v>1146</v>
      </c>
      <c r="BD1153" t="e">
        <v>#N/A</v>
      </c>
      <c r="BE1153" t="e">
        <v>#N/A</v>
      </c>
      <c r="BG1153" t="e">
        <f t="shared" si="891"/>
        <v>#N/A</v>
      </c>
      <c r="BH1153" t="e">
        <f t="shared" si="892"/>
        <v>#N/A</v>
      </c>
      <c r="BI1153" t="e">
        <f t="shared" si="893"/>
        <v>#N/A</v>
      </c>
      <c r="BL1153">
        <v>1146</v>
      </c>
      <c r="BM1153">
        <v>24.139758839411162</v>
      </c>
      <c r="BN1153">
        <v>16.412798911661834</v>
      </c>
      <c r="BP1153">
        <f t="shared" si="894"/>
        <v>1</v>
      </c>
      <c r="BQ1153">
        <f t="shared" si="895"/>
        <v>0</v>
      </c>
      <c r="BR1153">
        <f t="shared" si="896"/>
        <v>7.7269599277493271</v>
      </c>
      <c r="BU1153">
        <v>1146</v>
      </c>
      <c r="BV1153">
        <v>16.99201218720329</v>
      </c>
      <c r="BW1153">
        <v>17.119343651989102</v>
      </c>
      <c r="BY1153">
        <f t="shared" si="897"/>
        <v>0</v>
      </c>
      <c r="BZ1153">
        <f t="shared" si="898"/>
        <v>1</v>
      </c>
      <c r="CA1153">
        <f t="shared" si="899"/>
        <v>0.12733146478581148</v>
      </c>
      <c r="CD1153">
        <v>1146</v>
      </c>
      <c r="CE1153">
        <v>32.031494619329109</v>
      </c>
      <c r="CF1153">
        <v>28.857916735286913</v>
      </c>
      <c r="CH1153">
        <f t="shared" si="900"/>
        <v>1</v>
      </c>
      <c r="CI1153">
        <f t="shared" si="901"/>
        <v>0</v>
      </c>
      <c r="CJ1153">
        <f t="shared" si="902"/>
        <v>3.1735778840421958</v>
      </c>
      <c r="CM1153">
        <v>1146</v>
      </c>
      <c r="CN1153">
        <v>20.996781108444004</v>
      </c>
      <c r="CO1153">
        <v>24.894347767612292</v>
      </c>
      <c r="CQ1153">
        <f t="shared" si="903"/>
        <v>0</v>
      </c>
      <c r="CR1153">
        <f t="shared" si="904"/>
        <v>1</v>
      </c>
      <c r="CS1153">
        <f t="shared" si="905"/>
        <v>3.8975666591682874</v>
      </c>
      <c r="CV1153">
        <v>1146</v>
      </c>
      <c r="CW1153">
        <v>18.131235520460578</v>
      </c>
      <c r="CX1153">
        <v>15.781923288657389</v>
      </c>
      <c r="CZ1153">
        <f t="shared" si="906"/>
        <v>1</v>
      </c>
      <c r="DA1153">
        <f t="shared" si="907"/>
        <v>0</v>
      </c>
      <c r="DB1153">
        <f t="shared" si="908"/>
        <v>2.3493122318031894</v>
      </c>
      <c r="DE1153">
        <v>1146</v>
      </c>
      <c r="DF1153">
        <v>18.375373506602738</v>
      </c>
      <c r="DG1153">
        <v>20.650923748619654</v>
      </c>
      <c r="DI1153">
        <f t="shared" si="909"/>
        <v>0</v>
      </c>
      <c r="DJ1153">
        <f t="shared" si="910"/>
        <v>1</v>
      </c>
      <c r="DK1153">
        <f t="shared" si="911"/>
        <v>2.2755502420169158</v>
      </c>
      <c r="DN1153">
        <v>1146</v>
      </c>
      <c r="DO1153">
        <v>29.376445524689149</v>
      </c>
      <c r="DP1153">
        <v>26.803430104863263</v>
      </c>
      <c r="DR1153">
        <f t="shared" si="912"/>
        <v>1</v>
      </c>
      <c r="DS1153">
        <f t="shared" si="913"/>
        <v>0</v>
      </c>
      <c r="DT1153">
        <f t="shared" si="914"/>
        <v>2.5730154198258859</v>
      </c>
      <c r="DW1153">
        <v>1146</v>
      </c>
      <c r="DX1153">
        <v>11.959222964876965</v>
      </c>
      <c r="DY1153">
        <v>20.629119154327729</v>
      </c>
      <c r="EA1153">
        <f t="shared" si="915"/>
        <v>0</v>
      </c>
      <c r="EB1153">
        <f t="shared" si="916"/>
        <v>1</v>
      </c>
      <c r="EC1153">
        <f t="shared" si="917"/>
        <v>8.669896189450764</v>
      </c>
      <c r="EF1153">
        <v>1146</v>
      </c>
      <c r="EG1153">
        <v>21.113018608348593</v>
      </c>
      <c r="EH1153">
        <v>16.137486975072317</v>
      </c>
      <c r="EJ1153">
        <f t="shared" si="918"/>
        <v>1</v>
      </c>
      <c r="EK1153">
        <f t="shared" si="919"/>
        <v>0</v>
      </c>
      <c r="EL1153">
        <f t="shared" si="920"/>
        <v>4.975531633276276</v>
      </c>
      <c r="EO1153">
        <v>1146</v>
      </c>
      <c r="EP1153">
        <v>22.956789298660244</v>
      </c>
      <c r="EQ1153">
        <v>56.388761340466502</v>
      </c>
      <c r="ES1153">
        <f t="shared" si="921"/>
        <v>0</v>
      </c>
      <c r="ET1153">
        <f t="shared" si="922"/>
        <v>1</v>
      </c>
      <c r="EU1153">
        <f t="shared" si="923"/>
        <v>33.431972041806262</v>
      </c>
    </row>
    <row r="1154" spans="1:151" x14ac:dyDescent="0.25">
      <c r="A1154">
        <v>1147</v>
      </c>
      <c r="B1154">
        <v>9.758349821895191</v>
      </c>
      <c r="C1154">
        <v>36.054610631968366</v>
      </c>
      <c r="E1154">
        <f t="shared" si="924"/>
        <v>0</v>
      </c>
      <c r="F1154">
        <f t="shared" si="875"/>
        <v>1</v>
      </c>
      <c r="G1154">
        <f t="shared" si="925"/>
        <v>26.296260810073175</v>
      </c>
      <c r="J1154">
        <v>1147</v>
      </c>
      <c r="K1154">
        <v>16.609351045763649</v>
      </c>
      <c r="L1154">
        <v>26.381992992351734</v>
      </c>
      <c r="N1154">
        <f t="shared" si="876"/>
        <v>0</v>
      </c>
      <c r="O1154">
        <f t="shared" si="877"/>
        <v>1</v>
      </c>
      <c r="P1154">
        <f t="shared" si="878"/>
        <v>9.7726419465880845</v>
      </c>
      <c r="S1154">
        <v>1147</v>
      </c>
      <c r="T1154">
        <v>21.906980231148445</v>
      </c>
      <c r="U1154">
        <v>30.30627775708831</v>
      </c>
      <c r="W1154">
        <f t="shared" si="879"/>
        <v>0</v>
      </c>
      <c r="X1154">
        <f t="shared" si="880"/>
        <v>1</v>
      </c>
      <c r="Y1154">
        <f t="shared" si="881"/>
        <v>8.3992975259398648</v>
      </c>
      <c r="AB1154">
        <v>1147</v>
      </c>
      <c r="AC1154">
        <v>22.596715700832647</v>
      </c>
      <c r="AD1154">
        <v>18.042205637838808</v>
      </c>
      <c r="AF1154">
        <f t="shared" si="882"/>
        <v>1</v>
      </c>
      <c r="AG1154">
        <f t="shared" si="883"/>
        <v>0</v>
      </c>
      <c r="AH1154">
        <f t="shared" si="884"/>
        <v>4.5545100629938382</v>
      </c>
      <c r="AK1154">
        <v>1147</v>
      </c>
      <c r="AL1154">
        <v>18.107767697050232</v>
      </c>
      <c r="AM1154">
        <v>22.008723417439739</v>
      </c>
      <c r="AO1154">
        <f t="shared" si="885"/>
        <v>0</v>
      </c>
      <c r="AP1154">
        <f t="shared" si="886"/>
        <v>1</v>
      </c>
      <c r="AQ1154">
        <f t="shared" si="887"/>
        <v>3.9009557203895078</v>
      </c>
      <c r="AT1154">
        <v>1147</v>
      </c>
      <c r="AU1154">
        <v>23.105639717690732</v>
      </c>
      <c r="AV1154">
        <v>20.420081786259079</v>
      </c>
      <c r="AX1154">
        <f t="shared" si="888"/>
        <v>1</v>
      </c>
      <c r="AY1154">
        <f t="shared" si="889"/>
        <v>0</v>
      </c>
      <c r="AZ1154">
        <f t="shared" si="890"/>
        <v>2.6855579314316529</v>
      </c>
      <c r="BC1154">
        <v>1147</v>
      </c>
      <c r="BD1154" t="e">
        <v>#N/A</v>
      </c>
      <c r="BE1154" t="e">
        <v>#N/A</v>
      </c>
      <c r="BG1154" t="e">
        <f t="shared" si="891"/>
        <v>#N/A</v>
      </c>
      <c r="BH1154" t="e">
        <f t="shared" si="892"/>
        <v>#N/A</v>
      </c>
      <c r="BI1154" t="e">
        <f t="shared" si="893"/>
        <v>#N/A</v>
      </c>
      <c r="BL1154">
        <v>1147</v>
      </c>
      <c r="BM1154">
        <v>28.686354082124456</v>
      </c>
      <c r="BN1154">
        <v>10.962729319143577</v>
      </c>
      <c r="BP1154">
        <f t="shared" si="894"/>
        <v>1</v>
      </c>
      <c r="BQ1154">
        <f t="shared" si="895"/>
        <v>0</v>
      </c>
      <c r="BR1154">
        <f t="shared" si="896"/>
        <v>17.723624762980879</v>
      </c>
      <c r="BU1154">
        <v>1147</v>
      </c>
      <c r="BV1154">
        <v>30.226259601708701</v>
      </c>
      <c r="BW1154">
        <v>14.200889629638102</v>
      </c>
      <c r="BY1154">
        <f t="shared" si="897"/>
        <v>1</v>
      </c>
      <c r="BZ1154">
        <f t="shared" si="898"/>
        <v>0</v>
      </c>
      <c r="CA1154">
        <f t="shared" si="899"/>
        <v>16.0253699720706</v>
      </c>
      <c r="CD1154">
        <v>1147</v>
      </c>
      <c r="CE1154">
        <v>32.916031229202119</v>
      </c>
      <c r="CF1154">
        <v>32.211559481709749</v>
      </c>
      <c r="CH1154">
        <f t="shared" si="900"/>
        <v>1</v>
      </c>
      <c r="CI1154">
        <f t="shared" si="901"/>
        <v>0</v>
      </c>
      <c r="CJ1154">
        <f t="shared" si="902"/>
        <v>0.70447174749237007</v>
      </c>
      <c r="CM1154">
        <v>1147</v>
      </c>
      <c r="CN1154">
        <v>22.609464306483794</v>
      </c>
      <c r="CO1154">
        <v>26.38228011199741</v>
      </c>
      <c r="CQ1154">
        <f t="shared" si="903"/>
        <v>0</v>
      </c>
      <c r="CR1154">
        <f t="shared" si="904"/>
        <v>1</v>
      </c>
      <c r="CS1154">
        <f t="shared" si="905"/>
        <v>3.7728158055136163</v>
      </c>
      <c r="CV1154">
        <v>1147</v>
      </c>
      <c r="CW1154">
        <v>20.79669518241095</v>
      </c>
      <c r="CX1154">
        <v>15.649729583658631</v>
      </c>
      <c r="CZ1154">
        <f t="shared" si="906"/>
        <v>1</v>
      </c>
      <c r="DA1154">
        <f t="shared" si="907"/>
        <v>0</v>
      </c>
      <c r="DB1154">
        <f t="shared" si="908"/>
        <v>5.1469655987523186</v>
      </c>
      <c r="DE1154">
        <v>1147</v>
      </c>
      <c r="DF1154">
        <v>26.020235649847844</v>
      </c>
      <c r="DG1154">
        <v>24.641880306250286</v>
      </c>
      <c r="DI1154">
        <f t="shared" si="909"/>
        <v>1</v>
      </c>
      <c r="DJ1154">
        <f t="shared" si="910"/>
        <v>0</v>
      </c>
      <c r="DK1154">
        <f t="shared" si="911"/>
        <v>1.3783553435975584</v>
      </c>
      <c r="DN1154">
        <v>1147</v>
      </c>
      <c r="DO1154">
        <v>24.49635335488918</v>
      </c>
      <c r="DP1154">
        <v>25.520241318371934</v>
      </c>
      <c r="DR1154">
        <f t="shared" si="912"/>
        <v>0</v>
      </c>
      <c r="DS1154">
        <f t="shared" si="913"/>
        <v>1</v>
      </c>
      <c r="DT1154">
        <f t="shared" si="914"/>
        <v>1.0238879634827533</v>
      </c>
      <c r="DW1154">
        <v>1147</v>
      </c>
      <c r="DX1154">
        <v>9.2245170915395338</v>
      </c>
      <c r="DY1154">
        <v>27.252526304065064</v>
      </c>
      <c r="EA1154">
        <f t="shared" si="915"/>
        <v>0</v>
      </c>
      <c r="EB1154">
        <f t="shared" si="916"/>
        <v>1</v>
      </c>
      <c r="EC1154">
        <f t="shared" si="917"/>
        <v>18.028009212525532</v>
      </c>
      <c r="EF1154">
        <v>1147</v>
      </c>
      <c r="EG1154">
        <v>25.038901238811601</v>
      </c>
      <c r="EH1154">
        <v>13.342722456460452</v>
      </c>
      <c r="EJ1154">
        <f t="shared" si="918"/>
        <v>1</v>
      </c>
      <c r="EK1154">
        <f t="shared" si="919"/>
        <v>0</v>
      </c>
      <c r="EL1154">
        <f t="shared" si="920"/>
        <v>11.696178782351149</v>
      </c>
      <c r="EO1154">
        <v>1147</v>
      </c>
      <c r="EP1154">
        <v>23.726708046036865</v>
      </c>
      <c r="EQ1154">
        <v>18.87567111361318</v>
      </c>
      <c r="ES1154">
        <f t="shared" si="921"/>
        <v>1</v>
      </c>
      <c r="ET1154">
        <f t="shared" si="922"/>
        <v>0</v>
      </c>
      <c r="EU1154">
        <f t="shared" si="923"/>
        <v>4.8510369324236855</v>
      </c>
    </row>
    <row r="1155" spans="1:151" x14ac:dyDescent="0.25">
      <c r="A1155">
        <v>1148</v>
      </c>
      <c r="B1155">
        <v>7.3593881342619554</v>
      </c>
      <c r="C1155">
        <v>28.254476982952976</v>
      </c>
      <c r="E1155">
        <f t="shared" si="924"/>
        <v>0</v>
      </c>
      <c r="F1155">
        <f t="shared" si="875"/>
        <v>1</v>
      </c>
      <c r="G1155">
        <f t="shared" si="925"/>
        <v>20.895088848691021</v>
      </c>
      <c r="J1155">
        <v>1148</v>
      </c>
      <c r="K1155">
        <v>22.068668206822515</v>
      </c>
      <c r="L1155">
        <v>22.307752749414178</v>
      </c>
      <c r="N1155">
        <f t="shared" si="876"/>
        <v>0</v>
      </c>
      <c r="O1155">
        <f t="shared" si="877"/>
        <v>1</v>
      </c>
      <c r="P1155">
        <f t="shared" si="878"/>
        <v>0.23908454259166234</v>
      </c>
      <c r="S1155">
        <v>1148</v>
      </c>
      <c r="T1155">
        <v>19.673880527098891</v>
      </c>
      <c r="U1155">
        <v>21.957781013478048</v>
      </c>
      <c r="W1155">
        <f t="shared" si="879"/>
        <v>0</v>
      </c>
      <c r="X1155">
        <f t="shared" si="880"/>
        <v>1</v>
      </c>
      <c r="Y1155">
        <f t="shared" si="881"/>
        <v>2.2839004863791565</v>
      </c>
      <c r="AB1155">
        <v>1148</v>
      </c>
      <c r="AC1155">
        <v>21.998174260524834</v>
      </c>
      <c r="AD1155">
        <v>17.846775424263601</v>
      </c>
      <c r="AF1155">
        <f t="shared" si="882"/>
        <v>1</v>
      </c>
      <c r="AG1155">
        <f t="shared" si="883"/>
        <v>0</v>
      </c>
      <c r="AH1155">
        <f t="shared" si="884"/>
        <v>4.1513988362612331</v>
      </c>
      <c r="AK1155">
        <v>1148</v>
      </c>
      <c r="AL1155">
        <v>20.285116629308838</v>
      </c>
      <c r="AM1155">
        <v>35.561153799894242</v>
      </c>
      <c r="AO1155">
        <f t="shared" si="885"/>
        <v>0</v>
      </c>
      <c r="AP1155">
        <f t="shared" si="886"/>
        <v>1</v>
      </c>
      <c r="AQ1155">
        <f t="shared" si="887"/>
        <v>15.276037170585404</v>
      </c>
      <c r="AT1155">
        <v>1148</v>
      </c>
      <c r="AU1155">
        <v>16.152363965872507</v>
      </c>
      <c r="AV1155">
        <v>25.239573686705764</v>
      </c>
      <c r="AX1155">
        <f t="shared" si="888"/>
        <v>0</v>
      </c>
      <c r="AY1155">
        <f t="shared" si="889"/>
        <v>1</v>
      </c>
      <c r="AZ1155">
        <f t="shared" si="890"/>
        <v>9.0872097208332576</v>
      </c>
      <c r="BC1155">
        <v>1148</v>
      </c>
      <c r="BD1155" t="e">
        <v>#N/A</v>
      </c>
      <c r="BE1155" t="e">
        <v>#N/A</v>
      </c>
      <c r="BG1155" t="e">
        <f t="shared" si="891"/>
        <v>#N/A</v>
      </c>
      <c r="BH1155" t="e">
        <f t="shared" si="892"/>
        <v>#N/A</v>
      </c>
      <c r="BI1155" t="e">
        <f t="shared" si="893"/>
        <v>#N/A</v>
      </c>
      <c r="BL1155">
        <v>1148</v>
      </c>
      <c r="BM1155">
        <v>15.08628723421727</v>
      </c>
      <c r="BN1155">
        <v>14.140375437406298</v>
      </c>
      <c r="BP1155">
        <f t="shared" si="894"/>
        <v>1</v>
      </c>
      <c r="BQ1155">
        <f t="shared" si="895"/>
        <v>0</v>
      </c>
      <c r="BR1155">
        <f t="shared" si="896"/>
        <v>0.94591179681097159</v>
      </c>
      <c r="BU1155">
        <v>1148</v>
      </c>
      <c r="BV1155">
        <v>18.05247423007506</v>
      </c>
      <c r="BW1155">
        <v>24.77166171611519</v>
      </c>
      <c r="BY1155">
        <f t="shared" si="897"/>
        <v>0</v>
      </c>
      <c r="BZ1155">
        <f t="shared" si="898"/>
        <v>1</v>
      </c>
      <c r="CA1155">
        <f t="shared" si="899"/>
        <v>6.7191874860401306</v>
      </c>
      <c r="CD1155">
        <v>1148</v>
      </c>
      <c r="CE1155">
        <v>18.061007825937256</v>
      </c>
      <c r="CF1155">
        <v>36.19618892799479</v>
      </c>
      <c r="CH1155">
        <f t="shared" si="900"/>
        <v>0</v>
      </c>
      <c r="CI1155">
        <f t="shared" si="901"/>
        <v>1</v>
      </c>
      <c r="CJ1155">
        <f t="shared" si="902"/>
        <v>18.135181102057533</v>
      </c>
      <c r="CM1155">
        <v>1148</v>
      </c>
      <c r="CN1155">
        <v>22.032591419681637</v>
      </c>
      <c r="CO1155">
        <v>36.315339939508242</v>
      </c>
      <c r="CQ1155">
        <f t="shared" si="903"/>
        <v>0</v>
      </c>
      <c r="CR1155">
        <f t="shared" si="904"/>
        <v>1</v>
      </c>
      <c r="CS1155">
        <f t="shared" si="905"/>
        <v>14.282748519826605</v>
      </c>
      <c r="CV1155">
        <v>1148</v>
      </c>
      <c r="CW1155">
        <v>16.871610656837873</v>
      </c>
      <c r="CX1155">
        <v>16.77068299432965</v>
      </c>
      <c r="CZ1155">
        <f t="shared" si="906"/>
        <v>1</v>
      </c>
      <c r="DA1155">
        <f t="shared" si="907"/>
        <v>0</v>
      </c>
      <c r="DB1155">
        <f t="shared" si="908"/>
        <v>0.10092766250822294</v>
      </c>
      <c r="DE1155">
        <v>1148</v>
      </c>
      <c r="DF1155">
        <v>21.822722070074558</v>
      </c>
      <c r="DG1155">
        <v>21.385785391994872</v>
      </c>
      <c r="DI1155">
        <f t="shared" si="909"/>
        <v>1</v>
      </c>
      <c r="DJ1155">
        <f t="shared" si="910"/>
        <v>0</v>
      </c>
      <c r="DK1155">
        <f t="shared" si="911"/>
        <v>0.43693667807968595</v>
      </c>
      <c r="DN1155">
        <v>1148</v>
      </c>
      <c r="DO1155">
        <v>24.80647986875384</v>
      </c>
      <c r="DP1155">
        <v>21.523955994223641</v>
      </c>
      <c r="DR1155">
        <f t="shared" si="912"/>
        <v>1</v>
      </c>
      <c r="DS1155">
        <f t="shared" si="913"/>
        <v>0</v>
      </c>
      <c r="DT1155">
        <f t="shared" si="914"/>
        <v>3.2825238745301988</v>
      </c>
      <c r="DW1155">
        <v>1148</v>
      </c>
      <c r="DX1155">
        <v>20.491605061609114</v>
      </c>
      <c r="DY1155">
        <v>17.806050261605879</v>
      </c>
      <c r="EA1155">
        <f t="shared" si="915"/>
        <v>1</v>
      </c>
      <c r="EB1155">
        <f t="shared" si="916"/>
        <v>0</v>
      </c>
      <c r="EC1155">
        <f t="shared" si="917"/>
        <v>2.685554800003235</v>
      </c>
      <c r="EF1155">
        <v>1148</v>
      </c>
      <c r="EG1155">
        <v>21.413314117575929</v>
      </c>
      <c r="EH1155">
        <v>15.009031078065684</v>
      </c>
      <c r="EJ1155">
        <f t="shared" si="918"/>
        <v>1</v>
      </c>
      <c r="EK1155">
        <f t="shared" si="919"/>
        <v>0</v>
      </c>
      <c r="EL1155">
        <f t="shared" si="920"/>
        <v>6.4042830395102452</v>
      </c>
      <c r="EO1155">
        <v>1148</v>
      </c>
      <c r="EP1155">
        <v>19.855452740285621</v>
      </c>
      <c r="EQ1155">
        <v>27.410635388732711</v>
      </c>
      <c r="ES1155">
        <f t="shared" si="921"/>
        <v>0</v>
      </c>
      <c r="ET1155">
        <f t="shared" si="922"/>
        <v>1</v>
      </c>
      <c r="EU1155">
        <f t="shared" si="923"/>
        <v>7.5551826484470901</v>
      </c>
    </row>
    <row r="1156" spans="1:151" x14ac:dyDescent="0.25">
      <c r="A1156">
        <v>1149</v>
      </c>
      <c r="B1156">
        <v>12.24085931407131</v>
      </c>
      <c r="C1156">
        <v>10.153132180809182</v>
      </c>
      <c r="E1156">
        <f t="shared" si="924"/>
        <v>1</v>
      </c>
      <c r="F1156">
        <f t="shared" si="875"/>
        <v>0</v>
      </c>
      <c r="G1156">
        <f t="shared" si="925"/>
        <v>2.0877271332621277</v>
      </c>
      <c r="J1156">
        <v>1149</v>
      </c>
      <c r="K1156">
        <v>12.048673195675747</v>
      </c>
      <c r="L1156">
        <v>23.995639972349398</v>
      </c>
      <c r="N1156">
        <f t="shared" si="876"/>
        <v>0</v>
      </c>
      <c r="O1156">
        <f t="shared" si="877"/>
        <v>1</v>
      </c>
      <c r="P1156">
        <f t="shared" si="878"/>
        <v>11.946966776673651</v>
      </c>
      <c r="S1156">
        <v>1149</v>
      </c>
      <c r="T1156">
        <v>16.426722811755024</v>
      </c>
      <c r="U1156">
        <v>42.094559680524306</v>
      </c>
      <c r="W1156">
        <f t="shared" si="879"/>
        <v>0</v>
      </c>
      <c r="X1156">
        <f t="shared" si="880"/>
        <v>1</v>
      </c>
      <c r="Y1156">
        <f t="shared" si="881"/>
        <v>25.667836868769282</v>
      </c>
      <c r="AB1156">
        <v>1149</v>
      </c>
      <c r="AC1156">
        <v>36.006787321922573</v>
      </c>
      <c r="AD1156">
        <v>15.947443755291854</v>
      </c>
      <c r="AF1156">
        <f t="shared" si="882"/>
        <v>1</v>
      </c>
      <c r="AG1156">
        <f t="shared" si="883"/>
        <v>0</v>
      </c>
      <c r="AH1156">
        <f t="shared" si="884"/>
        <v>20.059343566630719</v>
      </c>
      <c r="AK1156">
        <v>1149</v>
      </c>
      <c r="AL1156">
        <v>34.355673869416187</v>
      </c>
      <c r="AM1156">
        <v>31.067317221041986</v>
      </c>
      <c r="AO1156">
        <f t="shared" si="885"/>
        <v>1</v>
      </c>
      <c r="AP1156">
        <f t="shared" si="886"/>
        <v>0</v>
      </c>
      <c r="AQ1156">
        <f t="shared" si="887"/>
        <v>3.2883566483742008</v>
      </c>
      <c r="AT1156">
        <v>1149</v>
      </c>
      <c r="AU1156">
        <v>17.991008021038972</v>
      </c>
      <c r="AV1156">
        <v>16.908080926779895</v>
      </c>
      <c r="AX1156">
        <f t="shared" si="888"/>
        <v>1</v>
      </c>
      <c r="AY1156">
        <f t="shared" si="889"/>
        <v>0</v>
      </c>
      <c r="AZ1156">
        <f t="shared" si="890"/>
        <v>1.0829270942590767</v>
      </c>
      <c r="BC1156">
        <v>1149</v>
      </c>
      <c r="BD1156" t="e">
        <v>#N/A</v>
      </c>
      <c r="BE1156" t="e">
        <v>#N/A</v>
      </c>
      <c r="BG1156" t="e">
        <f t="shared" si="891"/>
        <v>#N/A</v>
      </c>
      <c r="BH1156" t="e">
        <f t="shared" si="892"/>
        <v>#N/A</v>
      </c>
      <c r="BI1156" t="e">
        <f t="shared" si="893"/>
        <v>#N/A</v>
      </c>
      <c r="BL1156">
        <v>1149</v>
      </c>
      <c r="BM1156">
        <v>30.287484592141261</v>
      </c>
      <c r="BN1156">
        <v>11.369023420559706</v>
      </c>
      <c r="BP1156">
        <f t="shared" si="894"/>
        <v>1</v>
      </c>
      <c r="BQ1156">
        <f t="shared" si="895"/>
        <v>0</v>
      </c>
      <c r="BR1156">
        <f t="shared" si="896"/>
        <v>18.918461171581555</v>
      </c>
      <c r="BU1156">
        <v>1149</v>
      </c>
      <c r="BV1156">
        <v>15.159919956054079</v>
      </c>
      <c r="BW1156">
        <v>33.221509964167339</v>
      </c>
      <c r="BY1156">
        <f t="shared" si="897"/>
        <v>0</v>
      </c>
      <c r="BZ1156">
        <f t="shared" si="898"/>
        <v>1</v>
      </c>
      <c r="CA1156">
        <f t="shared" si="899"/>
        <v>18.06159000811326</v>
      </c>
      <c r="CD1156">
        <v>1149</v>
      </c>
      <c r="CE1156">
        <v>24.098095188476577</v>
      </c>
      <c r="CF1156">
        <v>16.198834042229567</v>
      </c>
      <c r="CH1156">
        <f t="shared" si="900"/>
        <v>1</v>
      </c>
      <c r="CI1156">
        <f t="shared" si="901"/>
        <v>0</v>
      </c>
      <c r="CJ1156">
        <f t="shared" si="902"/>
        <v>7.8992611462470101</v>
      </c>
      <c r="CM1156">
        <v>1149</v>
      </c>
      <c r="CN1156">
        <v>16.650968950512812</v>
      </c>
      <c r="CO1156">
        <v>21.947272806244488</v>
      </c>
      <c r="CQ1156">
        <f t="shared" si="903"/>
        <v>0</v>
      </c>
      <c r="CR1156">
        <f t="shared" si="904"/>
        <v>1</v>
      </c>
      <c r="CS1156">
        <f t="shared" si="905"/>
        <v>5.2963038557316757</v>
      </c>
      <c r="CV1156">
        <v>1149</v>
      </c>
      <c r="CW1156">
        <v>22.359952098124499</v>
      </c>
      <c r="CX1156">
        <v>14.755222837069219</v>
      </c>
      <c r="CZ1156">
        <f t="shared" si="906"/>
        <v>1</v>
      </c>
      <c r="DA1156">
        <f t="shared" si="907"/>
        <v>0</v>
      </c>
      <c r="DB1156">
        <f t="shared" si="908"/>
        <v>7.6047292610552795</v>
      </c>
      <c r="DE1156">
        <v>1149</v>
      </c>
      <c r="DF1156">
        <v>12.380329269961635</v>
      </c>
      <c r="DG1156">
        <v>20.033200334954273</v>
      </c>
      <c r="DI1156">
        <f t="shared" si="909"/>
        <v>0</v>
      </c>
      <c r="DJ1156">
        <f t="shared" si="910"/>
        <v>1</v>
      </c>
      <c r="DK1156">
        <f t="shared" si="911"/>
        <v>7.6528710649926381</v>
      </c>
      <c r="DN1156">
        <v>1149</v>
      </c>
      <c r="DO1156">
        <v>23.307592511560301</v>
      </c>
      <c r="DP1156">
        <v>18.647410901324811</v>
      </c>
      <c r="DR1156">
        <f t="shared" si="912"/>
        <v>1</v>
      </c>
      <c r="DS1156">
        <f t="shared" si="913"/>
        <v>0</v>
      </c>
      <c r="DT1156">
        <f t="shared" si="914"/>
        <v>4.6601816102354903</v>
      </c>
      <c r="DW1156">
        <v>1149</v>
      </c>
      <c r="DX1156">
        <v>17.929341137711287</v>
      </c>
      <c r="DY1156">
        <v>16.706265048869362</v>
      </c>
      <c r="EA1156">
        <f t="shared" si="915"/>
        <v>1</v>
      </c>
      <c r="EB1156">
        <f t="shared" si="916"/>
        <v>0</v>
      </c>
      <c r="EC1156">
        <f t="shared" si="917"/>
        <v>1.2230760888419248</v>
      </c>
      <c r="EF1156">
        <v>1149</v>
      </c>
      <c r="EG1156">
        <v>16.447491812292192</v>
      </c>
      <c r="EH1156">
        <v>20.509259067903024</v>
      </c>
      <c r="EJ1156">
        <f t="shared" si="918"/>
        <v>0</v>
      </c>
      <c r="EK1156">
        <f t="shared" si="919"/>
        <v>1</v>
      </c>
      <c r="EL1156">
        <f t="shared" si="920"/>
        <v>4.0617672556108317</v>
      </c>
      <c r="EO1156">
        <v>1149</v>
      </c>
      <c r="EP1156">
        <v>25.046940475087311</v>
      </c>
      <c r="EQ1156">
        <v>19.286057392917055</v>
      </c>
      <c r="ES1156">
        <f t="shared" si="921"/>
        <v>1</v>
      </c>
      <c r="ET1156">
        <f t="shared" si="922"/>
        <v>0</v>
      </c>
      <c r="EU1156">
        <f t="shared" si="923"/>
        <v>5.7608830821702561</v>
      </c>
    </row>
    <row r="1157" spans="1:151" x14ac:dyDescent="0.25">
      <c r="A1157">
        <v>1150</v>
      </c>
      <c r="B1157">
        <v>10.992385035993165</v>
      </c>
      <c r="C1157">
        <v>18.063144028837932</v>
      </c>
      <c r="E1157">
        <f t="shared" si="924"/>
        <v>0</v>
      </c>
      <c r="F1157">
        <f t="shared" si="875"/>
        <v>1</v>
      </c>
      <c r="G1157">
        <f t="shared" si="925"/>
        <v>7.0707589928447678</v>
      </c>
      <c r="J1157">
        <v>1150</v>
      </c>
      <c r="K1157">
        <v>21.984943834890668</v>
      </c>
      <c r="L1157">
        <v>27.951372294676439</v>
      </c>
      <c r="N1157">
        <f t="shared" si="876"/>
        <v>0</v>
      </c>
      <c r="O1157">
        <f t="shared" si="877"/>
        <v>1</v>
      </c>
      <c r="P1157">
        <f t="shared" si="878"/>
        <v>5.9664284597857709</v>
      </c>
      <c r="S1157">
        <v>1150</v>
      </c>
      <c r="T1157">
        <v>22.428296026765747</v>
      </c>
      <c r="U1157">
        <v>33.673864757296876</v>
      </c>
      <c r="W1157">
        <f t="shared" si="879"/>
        <v>0</v>
      </c>
      <c r="X1157">
        <f t="shared" si="880"/>
        <v>1</v>
      </c>
      <c r="Y1157">
        <f t="shared" si="881"/>
        <v>11.245568730531129</v>
      </c>
      <c r="AB1157">
        <v>1150</v>
      </c>
      <c r="AC1157">
        <v>31.765496487955041</v>
      </c>
      <c r="AD1157">
        <v>15.660810512322371</v>
      </c>
      <c r="AF1157">
        <f t="shared" si="882"/>
        <v>1</v>
      </c>
      <c r="AG1157">
        <f t="shared" si="883"/>
        <v>0</v>
      </c>
      <c r="AH1157">
        <f t="shared" si="884"/>
        <v>16.10468597563267</v>
      </c>
      <c r="AK1157">
        <v>1150</v>
      </c>
      <c r="AL1157">
        <v>31.333156604808096</v>
      </c>
      <c r="AM1157">
        <v>38.977161329689395</v>
      </c>
      <c r="AO1157">
        <f t="shared" si="885"/>
        <v>0</v>
      </c>
      <c r="AP1157">
        <f t="shared" si="886"/>
        <v>1</v>
      </c>
      <c r="AQ1157">
        <f t="shared" si="887"/>
        <v>7.6440047248812988</v>
      </c>
      <c r="AT1157">
        <v>1150</v>
      </c>
      <c r="AU1157">
        <v>21.580105905357936</v>
      </c>
      <c r="AV1157">
        <v>12.142271036968808</v>
      </c>
      <c r="AX1157">
        <f t="shared" si="888"/>
        <v>1</v>
      </c>
      <c r="AY1157">
        <f t="shared" si="889"/>
        <v>0</v>
      </c>
      <c r="AZ1157">
        <f t="shared" si="890"/>
        <v>9.4378348683891282</v>
      </c>
      <c r="BC1157">
        <v>1150</v>
      </c>
      <c r="BD1157" t="e">
        <v>#N/A</v>
      </c>
      <c r="BE1157" t="e">
        <v>#N/A</v>
      </c>
      <c r="BG1157" t="e">
        <f t="shared" si="891"/>
        <v>#N/A</v>
      </c>
      <c r="BH1157" t="e">
        <f t="shared" si="892"/>
        <v>#N/A</v>
      </c>
      <c r="BI1157" t="e">
        <f t="shared" si="893"/>
        <v>#N/A</v>
      </c>
      <c r="BL1157">
        <v>1150</v>
      </c>
      <c r="BM1157">
        <v>34.923738633179887</v>
      </c>
      <c r="BN1157">
        <v>14.942538369731803</v>
      </c>
      <c r="BP1157">
        <f t="shared" si="894"/>
        <v>1</v>
      </c>
      <c r="BQ1157">
        <f t="shared" si="895"/>
        <v>0</v>
      </c>
      <c r="BR1157">
        <f t="shared" si="896"/>
        <v>19.981200263448084</v>
      </c>
      <c r="BU1157">
        <v>1150</v>
      </c>
      <c r="BV1157">
        <v>22.362657504983016</v>
      </c>
      <c r="BW1157">
        <v>22.891018428131698</v>
      </c>
      <c r="BY1157">
        <f t="shared" si="897"/>
        <v>0</v>
      </c>
      <c r="BZ1157">
        <f t="shared" si="898"/>
        <v>1</v>
      </c>
      <c r="CA1157">
        <f t="shared" si="899"/>
        <v>0.5283609231486821</v>
      </c>
      <c r="CD1157">
        <v>1150</v>
      </c>
      <c r="CE1157">
        <v>10.406358340779864</v>
      </c>
      <c r="CF1157">
        <v>-0.8546701446703544</v>
      </c>
      <c r="CH1157">
        <f t="shared" si="900"/>
        <v>1</v>
      </c>
      <c r="CI1157">
        <f t="shared" si="901"/>
        <v>0</v>
      </c>
      <c r="CJ1157">
        <f t="shared" si="902"/>
        <v>11.261028485450218</v>
      </c>
      <c r="CM1157">
        <v>1150</v>
      </c>
      <c r="CN1157">
        <v>22.227641734176583</v>
      </c>
      <c r="CO1157">
        <v>32.34865196231403</v>
      </c>
      <c r="CQ1157">
        <f t="shared" si="903"/>
        <v>0</v>
      </c>
      <c r="CR1157">
        <f t="shared" si="904"/>
        <v>1</v>
      </c>
      <c r="CS1157">
        <f t="shared" si="905"/>
        <v>10.121010228137447</v>
      </c>
      <c r="CV1157">
        <v>1150</v>
      </c>
      <c r="CW1157">
        <v>26.260194518479345</v>
      </c>
      <c r="CX1157">
        <v>15.83802864562089</v>
      </c>
      <c r="CZ1157">
        <f t="shared" si="906"/>
        <v>1</v>
      </c>
      <c r="DA1157">
        <f t="shared" si="907"/>
        <v>0</v>
      </c>
      <c r="DB1157">
        <f t="shared" si="908"/>
        <v>10.422165872858455</v>
      </c>
      <c r="DE1157">
        <v>1150</v>
      </c>
      <c r="DF1157">
        <v>17.242400223395308</v>
      </c>
      <c r="DG1157">
        <v>22.163688764752795</v>
      </c>
      <c r="DI1157">
        <f t="shared" si="909"/>
        <v>0</v>
      </c>
      <c r="DJ1157">
        <f t="shared" si="910"/>
        <v>1</v>
      </c>
      <c r="DK1157">
        <f t="shared" si="911"/>
        <v>4.9212885413574874</v>
      </c>
      <c r="DN1157">
        <v>1150</v>
      </c>
      <c r="DO1157">
        <v>23.9508794201844</v>
      </c>
      <c r="DP1157">
        <v>24.109543445914628</v>
      </c>
      <c r="DR1157">
        <f t="shared" si="912"/>
        <v>0</v>
      </c>
      <c r="DS1157">
        <f t="shared" si="913"/>
        <v>1</v>
      </c>
      <c r="DT1157">
        <f t="shared" si="914"/>
        <v>0.15866402573022853</v>
      </c>
      <c r="DW1157">
        <v>1150</v>
      </c>
      <c r="DX1157">
        <v>10.696137185840637</v>
      </c>
      <c r="DY1157">
        <v>13.865280340626429</v>
      </c>
      <c r="EA1157">
        <f t="shared" si="915"/>
        <v>0</v>
      </c>
      <c r="EB1157">
        <f t="shared" si="916"/>
        <v>1</v>
      </c>
      <c r="EC1157">
        <f t="shared" si="917"/>
        <v>3.1691431547857913</v>
      </c>
      <c r="EF1157">
        <v>1150</v>
      </c>
      <c r="EG1157">
        <v>20.69679472808831</v>
      </c>
      <c r="EH1157">
        <v>13.422799639426431</v>
      </c>
      <c r="EJ1157">
        <f t="shared" si="918"/>
        <v>1</v>
      </c>
      <c r="EK1157">
        <f t="shared" si="919"/>
        <v>0</v>
      </c>
      <c r="EL1157">
        <f t="shared" si="920"/>
        <v>7.2739950886618789</v>
      </c>
      <c r="EO1157">
        <v>1150</v>
      </c>
      <c r="EP1157">
        <v>27.347159700512965</v>
      </c>
      <c r="EQ1157">
        <v>25.31103225474526</v>
      </c>
      <c r="ES1157">
        <f t="shared" si="921"/>
        <v>1</v>
      </c>
      <c r="ET1157">
        <f t="shared" si="922"/>
        <v>0</v>
      </c>
      <c r="EU1157">
        <f t="shared" si="923"/>
        <v>2.0361274457677041</v>
      </c>
    </row>
    <row r="1158" spans="1:151" x14ac:dyDescent="0.25">
      <c r="A1158">
        <v>1151</v>
      </c>
      <c r="B1158">
        <v>9.3630383336480101</v>
      </c>
      <c r="C1158">
        <v>45.18529182599282</v>
      </c>
      <c r="E1158">
        <f t="shared" si="924"/>
        <v>0</v>
      </c>
      <c r="F1158">
        <f t="shared" si="875"/>
        <v>1</v>
      </c>
      <c r="G1158">
        <f t="shared" si="925"/>
        <v>35.822253492344814</v>
      </c>
      <c r="J1158">
        <v>1151</v>
      </c>
      <c r="K1158">
        <v>16.068684101866651</v>
      </c>
      <c r="L1158">
        <v>27.419395256162908</v>
      </c>
      <c r="N1158">
        <f t="shared" si="876"/>
        <v>0</v>
      </c>
      <c r="O1158">
        <f t="shared" si="877"/>
        <v>1</v>
      </c>
      <c r="P1158">
        <f t="shared" si="878"/>
        <v>11.350711154296256</v>
      </c>
      <c r="S1158">
        <v>1151</v>
      </c>
      <c r="T1158">
        <v>22.048590317098235</v>
      </c>
      <c r="U1158">
        <v>40.24657829513788</v>
      </c>
      <c r="W1158">
        <f t="shared" si="879"/>
        <v>0</v>
      </c>
      <c r="X1158">
        <f t="shared" si="880"/>
        <v>1</v>
      </c>
      <c r="Y1158">
        <f t="shared" si="881"/>
        <v>18.197987978039645</v>
      </c>
      <c r="AB1158">
        <v>1151</v>
      </c>
      <c r="AC1158">
        <v>22.105974677163907</v>
      </c>
      <c r="AD1158">
        <v>16.846216052335944</v>
      </c>
      <c r="AF1158">
        <f t="shared" si="882"/>
        <v>1</v>
      </c>
      <c r="AG1158">
        <f t="shared" si="883"/>
        <v>0</v>
      </c>
      <c r="AH1158">
        <f t="shared" si="884"/>
        <v>5.2597586248279633</v>
      </c>
      <c r="AK1158">
        <v>1151</v>
      </c>
      <c r="AL1158">
        <v>18.12102750183945</v>
      </c>
      <c r="AM1158">
        <v>20.252388515012775</v>
      </c>
      <c r="AO1158">
        <f t="shared" si="885"/>
        <v>0</v>
      </c>
      <c r="AP1158">
        <f t="shared" si="886"/>
        <v>1</v>
      </c>
      <c r="AQ1158">
        <f t="shared" si="887"/>
        <v>2.1313610131733256</v>
      </c>
      <c r="AT1158">
        <v>1151</v>
      </c>
      <c r="AU1158">
        <v>17.295017827349749</v>
      </c>
      <c r="AV1158">
        <v>21.689731335784668</v>
      </c>
      <c r="AX1158">
        <f t="shared" si="888"/>
        <v>0</v>
      </c>
      <c r="AY1158">
        <f t="shared" si="889"/>
        <v>1</v>
      </c>
      <c r="AZ1158">
        <f t="shared" si="890"/>
        <v>4.3947135084349185</v>
      </c>
      <c r="BC1158">
        <v>1151</v>
      </c>
      <c r="BD1158" t="e">
        <v>#N/A</v>
      </c>
      <c r="BE1158" t="e">
        <v>#N/A</v>
      </c>
      <c r="BG1158" t="e">
        <f t="shared" si="891"/>
        <v>#N/A</v>
      </c>
      <c r="BH1158" t="e">
        <f t="shared" si="892"/>
        <v>#N/A</v>
      </c>
      <c r="BI1158" t="e">
        <f t="shared" si="893"/>
        <v>#N/A</v>
      </c>
      <c r="BL1158">
        <v>1151</v>
      </c>
      <c r="BM1158">
        <v>20.314100659904994</v>
      </c>
      <c r="BN1158">
        <v>10.084920882341621</v>
      </c>
      <c r="BP1158">
        <f t="shared" si="894"/>
        <v>1</v>
      </c>
      <c r="BQ1158">
        <f t="shared" si="895"/>
        <v>0</v>
      </c>
      <c r="BR1158">
        <f t="shared" si="896"/>
        <v>10.229179777563374</v>
      </c>
      <c r="BU1158">
        <v>1151</v>
      </c>
      <c r="BV1158">
        <v>20.62574865895176</v>
      </c>
      <c r="BW1158">
        <v>28.456561304216731</v>
      </c>
      <c r="BY1158">
        <f t="shared" si="897"/>
        <v>0</v>
      </c>
      <c r="BZ1158">
        <f t="shared" si="898"/>
        <v>1</v>
      </c>
      <c r="CA1158">
        <f t="shared" si="899"/>
        <v>7.8308126452649702</v>
      </c>
      <c r="CD1158">
        <v>1151</v>
      </c>
      <c r="CE1158">
        <v>29.053183589022222</v>
      </c>
      <c r="CF1158">
        <v>16.298535280372466</v>
      </c>
      <c r="CH1158">
        <f t="shared" si="900"/>
        <v>1</v>
      </c>
      <c r="CI1158">
        <f t="shared" si="901"/>
        <v>0</v>
      </c>
      <c r="CJ1158">
        <f t="shared" si="902"/>
        <v>12.754648308649756</v>
      </c>
      <c r="CM1158">
        <v>1151</v>
      </c>
      <c r="CN1158">
        <v>18.932310184788992</v>
      </c>
      <c r="CO1158">
        <v>13.70117763456585</v>
      </c>
      <c r="CQ1158">
        <f t="shared" si="903"/>
        <v>1</v>
      </c>
      <c r="CR1158">
        <f t="shared" si="904"/>
        <v>0</v>
      </c>
      <c r="CS1158">
        <f t="shared" si="905"/>
        <v>5.2311325502231423</v>
      </c>
      <c r="CV1158">
        <v>1151</v>
      </c>
      <c r="CW1158">
        <v>23.207683816553992</v>
      </c>
      <c r="CX1158">
        <v>22.348234510658799</v>
      </c>
      <c r="CZ1158">
        <f t="shared" si="906"/>
        <v>1</v>
      </c>
      <c r="DA1158">
        <f t="shared" si="907"/>
        <v>0</v>
      </c>
      <c r="DB1158">
        <f t="shared" si="908"/>
        <v>0.85944930589519331</v>
      </c>
      <c r="DE1158">
        <v>1151</v>
      </c>
      <c r="DF1158">
        <v>18.310787629444111</v>
      </c>
      <c r="DG1158">
        <v>37.046323022105355</v>
      </c>
      <c r="DI1158">
        <f t="shared" si="909"/>
        <v>0</v>
      </c>
      <c r="DJ1158">
        <f t="shared" si="910"/>
        <v>1</v>
      </c>
      <c r="DK1158">
        <f t="shared" si="911"/>
        <v>18.735535392661244</v>
      </c>
      <c r="DN1158">
        <v>1151</v>
      </c>
      <c r="DO1158">
        <v>23.16626660675173</v>
      </c>
      <c r="DP1158">
        <v>21.802038416493076</v>
      </c>
      <c r="DR1158">
        <f t="shared" si="912"/>
        <v>1</v>
      </c>
      <c r="DS1158">
        <f t="shared" si="913"/>
        <v>0</v>
      </c>
      <c r="DT1158">
        <f t="shared" si="914"/>
        <v>1.3642281902586539</v>
      </c>
      <c r="DW1158">
        <v>1151</v>
      </c>
      <c r="DX1158">
        <v>9.8499910251021205</v>
      </c>
      <c r="DY1158">
        <v>16.649145356999462</v>
      </c>
      <c r="EA1158">
        <f t="shared" si="915"/>
        <v>0</v>
      </c>
      <c r="EB1158">
        <f t="shared" si="916"/>
        <v>1</v>
      </c>
      <c r="EC1158">
        <f t="shared" si="917"/>
        <v>6.7991543318973413</v>
      </c>
      <c r="EF1158">
        <v>1151</v>
      </c>
      <c r="EG1158">
        <v>19.600271172953331</v>
      </c>
      <c r="EH1158">
        <v>17.2445251553665</v>
      </c>
      <c r="EJ1158">
        <f t="shared" si="918"/>
        <v>1</v>
      </c>
      <c r="EK1158">
        <f t="shared" si="919"/>
        <v>0</v>
      </c>
      <c r="EL1158">
        <f t="shared" si="920"/>
        <v>2.3557460175868314</v>
      </c>
      <c r="EO1158">
        <v>1151</v>
      </c>
      <c r="EP1158">
        <v>27.907475425002559</v>
      </c>
      <c r="EQ1158">
        <v>40.923999712605777</v>
      </c>
      <c r="ES1158">
        <f t="shared" si="921"/>
        <v>0</v>
      </c>
      <c r="ET1158">
        <f t="shared" si="922"/>
        <v>1</v>
      </c>
      <c r="EU1158">
        <f t="shared" si="923"/>
        <v>13.016524287603218</v>
      </c>
    </row>
    <row r="1159" spans="1:151" x14ac:dyDescent="0.25">
      <c r="A1159">
        <v>1152</v>
      </c>
      <c r="B1159">
        <v>14.652885883748052</v>
      </c>
      <c r="C1159">
        <v>28.969358963159515</v>
      </c>
      <c r="E1159">
        <f t="shared" si="924"/>
        <v>0</v>
      </c>
      <c r="F1159">
        <f t="shared" si="875"/>
        <v>1</v>
      </c>
      <c r="G1159">
        <f t="shared" si="925"/>
        <v>14.316473079411463</v>
      </c>
      <c r="J1159">
        <v>1152</v>
      </c>
      <c r="K1159">
        <v>5.5337484275836797</v>
      </c>
      <c r="L1159">
        <v>32.365665371781219</v>
      </c>
      <c r="N1159">
        <f t="shared" si="876"/>
        <v>0</v>
      </c>
      <c r="O1159">
        <f t="shared" si="877"/>
        <v>1</v>
      </c>
      <c r="P1159">
        <f t="shared" si="878"/>
        <v>26.831916944197538</v>
      </c>
      <c r="S1159">
        <v>1152</v>
      </c>
      <c r="T1159">
        <v>11.726371995445067</v>
      </c>
      <c r="U1159">
        <v>51.043776764091994</v>
      </c>
      <c r="W1159">
        <f t="shared" si="879"/>
        <v>0</v>
      </c>
      <c r="X1159">
        <f t="shared" si="880"/>
        <v>1</v>
      </c>
      <c r="Y1159">
        <f t="shared" si="881"/>
        <v>39.317404768646924</v>
      </c>
      <c r="AB1159">
        <v>1152</v>
      </c>
      <c r="AC1159">
        <v>24.449616284501545</v>
      </c>
      <c r="AD1159">
        <v>18.092408118235657</v>
      </c>
      <c r="AF1159">
        <f t="shared" si="882"/>
        <v>1</v>
      </c>
      <c r="AG1159">
        <f t="shared" si="883"/>
        <v>0</v>
      </c>
      <c r="AH1159">
        <f t="shared" si="884"/>
        <v>6.3572081662658881</v>
      </c>
      <c r="AK1159">
        <v>1152</v>
      </c>
      <c r="AL1159">
        <v>22.350661200784387</v>
      </c>
      <c r="AM1159">
        <v>31.192680710267304</v>
      </c>
      <c r="AO1159">
        <f t="shared" si="885"/>
        <v>0</v>
      </c>
      <c r="AP1159">
        <f t="shared" si="886"/>
        <v>1</v>
      </c>
      <c r="AQ1159">
        <f t="shared" si="887"/>
        <v>8.8420195094829168</v>
      </c>
      <c r="AT1159">
        <v>1152</v>
      </c>
      <c r="AU1159">
        <v>14.217872184006099</v>
      </c>
      <c r="AV1159">
        <v>18.363586267337723</v>
      </c>
      <c r="AX1159">
        <f t="shared" si="888"/>
        <v>0</v>
      </c>
      <c r="AY1159">
        <f t="shared" si="889"/>
        <v>1</v>
      </c>
      <c r="AZ1159">
        <f t="shared" si="890"/>
        <v>4.1457140833316242</v>
      </c>
      <c r="BC1159">
        <v>1152</v>
      </c>
      <c r="BD1159" t="e">
        <v>#N/A</v>
      </c>
      <c r="BE1159" t="e">
        <v>#N/A</v>
      </c>
      <c r="BG1159" t="e">
        <f t="shared" si="891"/>
        <v>#N/A</v>
      </c>
      <c r="BH1159" t="e">
        <f t="shared" si="892"/>
        <v>#N/A</v>
      </c>
      <c r="BI1159" t="e">
        <f t="shared" si="893"/>
        <v>#N/A</v>
      </c>
      <c r="BL1159">
        <v>1152</v>
      </c>
      <c r="BM1159">
        <v>23.194079810447139</v>
      </c>
      <c r="BN1159">
        <v>6.2447475964938377</v>
      </c>
      <c r="BP1159">
        <f t="shared" si="894"/>
        <v>1</v>
      </c>
      <c r="BQ1159">
        <f t="shared" si="895"/>
        <v>0</v>
      </c>
      <c r="BR1159">
        <f t="shared" si="896"/>
        <v>16.949332213953301</v>
      </c>
      <c r="BU1159">
        <v>1152</v>
      </c>
      <c r="BV1159">
        <v>16.078405105502277</v>
      </c>
      <c r="BW1159">
        <v>30.064719934409666</v>
      </c>
      <c r="BY1159">
        <f t="shared" si="897"/>
        <v>0</v>
      </c>
      <c r="BZ1159">
        <f t="shared" si="898"/>
        <v>1</v>
      </c>
      <c r="CA1159">
        <f t="shared" si="899"/>
        <v>13.986314828907389</v>
      </c>
      <c r="CD1159">
        <v>1152</v>
      </c>
      <c r="CE1159">
        <v>22.431396581306512</v>
      </c>
      <c r="CF1159">
        <v>17.421847857926</v>
      </c>
      <c r="CH1159">
        <f t="shared" si="900"/>
        <v>1</v>
      </c>
      <c r="CI1159">
        <f t="shared" si="901"/>
        <v>0</v>
      </c>
      <c r="CJ1159">
        <f t="shared" si="902"/>
        <v>5.0095487233805116</v>
      </c>
      <c r="CM1159">
        <v>1152</v>
      </c>
      <c r="CN1159">
        <v>20.327363994681168</v>
      </c>
      <c r="CO1159">
        <v>25.273462048514503</v>
      </c>
      <c r="CQ1159">
        <f t="shared" si="903"/>
        <v>0</v>
      </c>
      <c r="CR1159">
        <f t="shared" si="904"/>
        <v>1</v>
      </c>
      <c r="CS1159">
        <f t="shared" si="905"/>
        <v>4.9460980538333352</v>
      </c>
      <c r="CV1159">
        <v>1152</v>
      </c>
      <c r="CW1159">
        <v>14.929534821443134</v>
      </c>
      <c r="CX1159">
        <v>18.752170432859828</v>
      </c>
      <c r="CZ1159">
        <f t="shared" si="906"/>
        <v>0</v>
      </c>
      <c r="DA1159">
        <f t="shared" si="907"/>
        <v>1</v>
      </c>
      <c r="DB1159">
        <f t="shared" si="908"/>
        <v>3.8226356114166933</v>
      </c>
      <c r="DE1159">
        <v>1152</v>
      </c>
      <c r="DF1159">
        <v>29.364090666924429</v>
      </c>
      <c r="DG1159">
        <v>19.060545076538638</v>
      </c>
      <c r="DI1159">
        <f t="shared" si="909"/>
        <v>1</v>
      </c>
      <c r="DJ1159">
        <f t="shared" si="910"/>
        <v>0</v>
      </c>
      <c r="DK1159">
        <f t="shared" si="911"/>
        <v>10.303545590385792</v>
      </c>
      <c r="DN1159">
        <v>1152</v>
      </c>
      <c r="DO1159">
        <v>18.536607019121213</v>
      </c>
      <c r="DP1159">
        <v>18.905049278392493</v>
      </c>
      <c r="DR1159">
        <f t="shared" si="912"/>
        <v>0</v>
      </c>
      <c r="DS1159">
        <f t="shared" si="913"/>
        <v>1</v>
      </c>
      <c r="DT1159">
        <f t="shared" si="914"/>
        <v>0.36844225927127994</v>
      </c>
      <c r="DW1159">
        <v>1152</v>
      </c>
      <c r="DX1159">
        <v>8.6154856719284663</v>
      </c>
      <c r="DY1159">
        <v>25.788337594906281</v>
      </c>
      <c r="EA1159">
        <f t="shared" si="915"/>
        <v>0</v>
      </c>
      <c r="EB1159">
        <f t="shared" si="916"/>
        <v>1</v>
      </c>
      <c r="EC1159">
        <f t="shared" si="917"/>
        <v>17.172851922977813</v>
      </c>
      <c r="EF1159">
        <v>1152</v>
      </c>
      <c r="EG1159">
        <v>20.041066706667635</v>
      </c>
      <c r="EH1159">
        <v>11.832835927157531</v>
      </c>
      <c r="EJ1159">
        <f t="shared" si="918"/>
        <v>1</v>
      </c>
      <c r="EK1159">
        <f t="shared" si="919"/>
        <v>0</v>
      </c>
      <c r="EL1159">
        <f t="shared" si="920"/>
        <v>8.2082307795101048</v>
      </c>
      <c r="EO1159">
        <v>1152</v>
      </c>
      <c r="EP1159">
        <v>22.029826718166802</v>
      </c>
      <c r="EQ1159">
        <v>38.396492187052601</v>
      </c>
      <c r="ES1159">
        <f t="shared" si="921"/>
        <v>0</v>
      </c>
      <c r="ET1159">
        <f t="shared" si="922"/>
        <v>1</v>
      </c>
      <c r="EU1159">
        <f t="shared" si="923"/>
        <v>16.366665468885799</v>
      </c>
    </row>
    <row r="1160" spans="1:151" x14ac:dyDescent="0.25">
      <c r="A1160">
        <v>1153</v>
      </c>
      <c r="B1160">
        <v>12.515397616916662</v>
      </c>
      <c r="C1160">
        <v>16.43545667970357</v>
      </c>
      <c r="E1160">
        <f t="shared" si="924"/>
        <v>0</v>
      </c>
      <c r="F1160">
        <f t="shared" ref="F1160:F1223" si="926">IF(E1160&gt;0,0,1)</f>
        <v>1</v>
      </c>
      <c r="G1160">
        <f t="shared" si="925"/>
        <v>3.9200590627869083</v>
      </c>
      <c r="J1160">
        <v>1153</v>
      </c>
      <c r="K1160">
        <v>21.262910138393444</v>
      </c>
      <c r="L1160">
        <v>22.355072198967253</v>
      </c>
      <c r="N1160">
        <f t="shared" ref="N1160:N1223" si="927">IF(K1160&gt;L1160,1,0)</f>
        <v>0</v>
      </c>
      <c r="O1160">
        <f t="shared" ref="O1160:O1223" si="928">IF(N1160&gt;0,0,1)</f>
        <v>1</v>
      </c>
      <c r="P1160">
        <f t="shared" ref="P1160:P1223" si="929">IF(K1160&gt;L1160,K1160-L1160,L1160-K1160)</f>
        <v>1.0921620605738092</v>
      </c>
      <c r="S1160">
        <v>1153</v>
      </c>
      <c r="T1160">
        <v>20.428121131461022</v>
      </c>
      <c r="U1160">
        <v>3.0343148119737045</v>
      </c>
      <c r="W1160">
        <f t="shared" ref="W1160:W1223" si="930">IF(T1160&gt;U1160,1,0)</f>
        <v>1</v>
      </c>
      <c r="X1160">
        <f t="shared" ref="X1160:X1223" si="931">IF(W1160&gt;0,0,1)</f>
        <v>0</v>
      </c>
      <c r="Y1160">
        <f t="shared" ref="Y1160:Y1223" si="932">IF(T1160&gt;U1160,T1160-U1160,U1160-T1160)</f>
        <v>17.393806319487318</v>
      </c>
      <c r="AB1160">
        <v>1153</v>
      </c>
      <c r="AC1160">
        <v>34.204728910469939</v>
      </c>
      <c r="AD1160">
        <v>18.443141807319627</v>
      </c>
      <c r="AF1160">
        <f t="shared" ref="AF1160:AF1223" si="933">IF(AC1160&gt;AD1160,1,0)</f>
        <v>1</v>
      </c>
      <c r="AG1160">
        <f t="shared" ref="AG1160:AG1223" si="934">IF(AF1160&gt;0,0,1)</f>
        <v>0</v>
      </c>
      <c r="AH1160">
        <f t="shared" ref="AH1160:AH1223" si="935">IF(AC1160&gt;AD1160,AC1160-AD1160,AD1160-AC1160)</f>
        <v>15.761587103150312</v>
      </c>
      <c r="AK1160">
        <v>1153</v>
      </c>
      <c r="AL1160">
        <v>26.858404272342074</v>
      </c>
      <c r="AM1160">
        <v>30.313672932087218</v>
      </c>
      <c r="AO1160">
        <f t="shared" ref="AO1160:AO1223" si="936">IF(AL1160&gt;AM1160,1,0)</f>
        <v>0</v>
      </c>
      <c r="AP1160">
        <f t="shared" ref="AP1160:AP1223" si="937">IF(AO1160&gt;0,0,1)</f>
        <v>1</v>
      </c>
      <c r="AQ1160">
        <f t="shared" ref="AQ1160:AQ1223" si="938">IF(AL1160&gt;AM1160,AL1160-AM1160,AM1160-AL1160)</f>
        <v>3.4552686597451441</v>
      </c>
      <c r="AT1160">
        <v>1153</v>
      </c>
      <c r="AU1160">
        <v>21.158174756186597</v>
      </c>
      <c r="AV1160">
        <v>21.664844226324774</v>
      </c>
      <c r="AX1160">
        <f t="shared" ref="AX1160:AX1223" si="939">IF(AU1160&gt;AV1160,1,0)</f>
        <v>0</v>
      </c>
      <c r="AY1160">
        <f t="shared" ref="AY1160:AY1223" si="940">IF(AX1160&gt;0,0,1)</f>
        <v>1</v>
      </c>
      <c r="AZ1160">
        <f t="shared" ref="AZ1160:AZ1223" si="941">IF(AU1160&gt;AV1160,AU1160-AV1160,AV1160-AU1160)</f>
        <v>0.50666947013817776</v>
      </c>
      <c r="BC1160">
        <v>1153</v>
      </c>
      <c r="BD1160" t="e">
        <v>#N/A</v>
      </c>
      <c r="BE1160" t="e">
        <v>#N/A</v>
      </c>
      <c r="BG1160" t="e">
        <f t="shared" ref="BG1160:BG1223" si="942">IF(BD1160&gt;BE1160,1,0)</f>
        <v>#N/A</v>
      </c>
      <c r="BH1160" t="e">
        <f t="shared" ref="BH1160:BH1223" si="943">IF(BG1160&gt;0,0,1)</f>
        <v>#N/A</v>
      </c>
      <c r="BI1160" t="e">
        <f t="shared" ref="BI1160:BI1223" si="944">IF(BD1160&gt;BE1160,BD1160-BE1160,BE1160-BD1160)</f>
        <v>#N/A</v>
      </c>
      <c r="BL1160">
        <v>1153</v>
      </c>
      <c r="BM1160">
        <v>27.032308695394072</v>
      </c>
      <c r="BN1160">
        <v>11.318743123707103</v>
      </c>
      <c r="BP1160">
        <f t="shared" ref="BP1160:BP1223" si="945">IF(BM1160&gt;BN1160,1,0)</f>
        <v>1</v>
      </c>
      <c r="BQ1160">
        <f t="shared" ref="BQ1160:BQ1223" si="946">IF(BP1160&gt;0,0,1)</f>
        <v>0</v>
      </c>
      <c r="BR1160">
        <f t="shared" ref="BR1160:BR1223" si="947">IF(BM1160&gt;BN1160,BM1160-BN1160,BN1160-BM1160)</f>
        <v>15.713565571686969</v>
      </c>
      <c r="BU1160">
        <v>1153</v>
      </c>
      <c r="BV1160">
        <v>32.111625786924854</v>
      </c>
      <c r="BW1160">
        <v>26.028783155585366</v>
      </c>
      <c r="BY1160">
        <f t="shared" ref="BY1160:BY1223" si="948">IF(BV1160&gt;BW1160,1,0)</f>
        <v>1</v>
      </c>
      <c r="BZ1160">
        <f t="shared" ref="BZ1160:BZ1223" si="949">IF(BY1160&gt;0,0,1)</f>
        <v>0</v>
      </c>
      <c r="CA1160">
        <f t="shared" ref="CA1160:CA1223" si="950">IF(BV1160&gt;BW1160,BV1160-BW1160,BW1160-BV1160)</f>
        <v>6.0828426313394885</v>
      </c>
      <c r="CD1160">
        <v>1153</v>
      </c>
      <c r="CE1160">
        <v>29.549197995181245</v>
      </c>
      <c r="CF1160">
        <v>30.03654916597127</v>
      </c>
      <c r="CH1160">
        <f t="shared" ref="CH1160:CH1223" si="951">IF(CE1160&gt;CF1160,1,0)</f>
        <v>0</v>
      </c>
      <c r="CI1160">
        <f t="shared" ref="CI1160:CI1223" si="952">IF(CH1160&gt;0,0,1)</f>
        <v>1</v>
      </c>
      <c r="CJ1160">
        <f t="shared" ref="CJ1160:CJ1223" si="953">IF(CE1160&gt;CF1160,CE1160-CF1160,CF1160-CE1160)</f>
        <v>0.48735117079002421</v>
      </c>
      <c r="CM1160">
        <v>1153</v>
      </c>
      <c r="CN1160">
        <v>20.395039715290292</v>
      </c>
      <c r="CO1160">
        <v>26.878025675094825</v>
      </c>
      <c r="CQ1160">
        <f t="shared" ref="CQ1160:CQ1223" si="954">IF(CN1160&gt;CO1160,1,0)</f>
        <v>0</v>
      </c>
      <c r="CR1160">
        <f t="shared" ref="CR1160:CR1223" si="955">IF(CQ1160&gt;0,0,1)</f>
        <v>1</v>
      </c>
      <c r="CS1160">
        <f t="shared" ref="CS1160:CS1223" si="956">IF(CN1160&gt;CO1160,CN1160-CO1160,CO1160-CN1160)</f>
        <v>6.4829859598045338</v>
      </c>
      <c r="CV1160">
        <v>1153</v>
      </c>
      <c r="CW1160">
        <v>32.410447742749817</v>
      </c>
      <c r="CX1160">
        <v>16.67632199457438</v>
      </c>
      <c r="CZ1160">
        <f t="shared" ref="CZ1160:CZ1223" si="957">IF(CW1160&gt;CX1160,1,0)</f>
        <v>1</v>
      </c>
      <c r="DA1160">
        <f t="shared" ref="DA1160:DA1223" si="958">IF(CZ1160&gt;0,0,1)</f>
        <v>0</v>
      </c>
      <c r="DB1160">
        <f t="shared" ref="DB1160:DB1223" si="959">IF(CW1160&gt;CX1160,CW1160-CX1160,CX1160-CW1160)</f>
        <v>15.734125748175437</v>
      </c>
      <c r="DE1160">
        <v>1153</v>
      </c>
      <c r="DF1160">
        <v>19.160221597644181</v>
      </c>
      <c r="DG1160">
        <v>22.006097606359667</v>
      </c>
      <c r="DI1160">
        <f t="shared" ref="DI1160:DI1223" si="960">IF(DF1160&gt;DG1160,1,0)</f>
        <v>0</v>
      </c>
      <c r="DJ1160">
        <f t="shared" ref="DJ1160:DJ1223" si="961">IF(DI1160&gt;0,0,1)</f>
        <v>1</v>
      </c>
      <c r="DK1160">
        <f t="shared" ref="DK1160:DK1223" si="962">IF(DF1160&gt;DG1160,DF1160-DG1160,DG1160-DF1160)</f>
        <v>2.8458760087154857</v>
      </c>
      <c r="DN1160">
        <v>1153</v>
      </c>
      <c r="DO1160">
        <v>22.392153190045676</v>
      </c>
      <c r="DP1160">
        <v>18.623198246068046</v>
      </c>
      <c r="DR1160">
        <f t="shared" ref="DR1160:DR1223" si="963">IF(DO1160&gt;DP1160,1,0)</f>
        <v>1</v>
      </c>
      <c r="DS1160">
        <f t="shared" ref="DS1160:DS1223" si="964">IF(DR1160&gt;0,0,1)</f>
        <v>0</v>
      </c>
      <c r="DT1160">
        <f t="shared" ref="DT1160:DT1223" si="965">IF(DO1160&gt;DP1160,DO1160-DP1160,DP1160-DO1160)</f>
        <v>3.7689549439776293</v>
      </c>
      <c r="DW1160">
        <v>1153</v>
      </c>
      <c r="DX1160">
        <v>23.831595398859506</v>
      </c>
      <c r="DY1160">
        <v>17.262346651079604</v>
      </c>
      <c r="EA1160">
        <f t="shared" ref="EA1160:EA1223" si="966">IF(DX1160&gt;DY1160,1,0)</f>
        <v>1</v>
      </c>
      <c r="EB1160">
        <f t="shared" ref="EB1160:EB1223" si="967">IF(EA1160&gt;0,0,1)</f>
        <v>0</v>
      </c>
      <c r="EC1160">
        <f t="shared" ref="EC1160:EC1223" si="968">IF(DX1160&gt;DY1160,DX1160-DY1160,DY1160-DX1160)</f>
        <v>6.569248747779902</v>
      </c>
      <c r="EF1160">
        <v>1153</v>
      </c>
      <c r="EG1160">
        <v>19.927708210002976</v>
      </c>
      <c r="EH1160">
        <v>16.598199761638487</v>
      </c>
      <c r="EJ1160">
        <f t="shared" ref="EJ1160:EJ1223" si="969">IF(EG1160&gt;EH1160,1,0)</f>
        <v>1</v>
      </c>
      <c r="EK1160">
        <f t="shared" ref="EK1160:EK1223" si="970">IF(EJ1160&gt;0,0,1)</f>
        <v>0</v>
      </c>
      <c r="EL1160">
        <f t="shared" ref="EL1160:EL1223" si="971">IF(EG1160&gt;EH1160,EG1160-EH1160,EH1160-EG1160)</f>
        <v>3.3295084483644892</v>
      </c>
      <c r="EO1160">
        <v>1153</v>
      </c>
      <c r="EP1160">
        <v>13.42339816580064</v>
      </c>
      <c r="EQ1160">
        <v>38.387714214477711</v>
      </c>
      <c r="ES1160">
        <f t="shared" ref="ES1160:ES1223" si="972">IF(EP1160&gt;EQ1160,1,0)</f>
        <v>0</v>
      </c>
      <c r="ET1160">
        <f t="shared" ref="ET1160:ET1223" si="973">IF(ES1160&gt;0,0,1)</f>
        <v>1</v>
      </c>
      <c r="EU1160">
        <f t="shared" ref="EU1160:EU1223" si="974">IF(EP1160&gt;EQ1160,EP1160-EQ1160,EQ1160-EP1160)</f>
        <v>24.96431604867707</v>
      </c>
    </row>
    <row r="1161" spans="1:151" x14ac:dyDescent="0.25">
      <c r="A1161">
        <v>1154</v>
      </c>
      <c r="B1161">
        <v>10.886553396444125</v>
      </c>
      <c r="C1161">
        <v>40.289111345780938</v>
      </c>
      <c r="E1161">
        <f t="shared" si="924"/>
        <v>0</v>
      </c>
      <c r="F1161">
        <f t="shared" si="926"/>
        <v>1</v>
      </c>
      <c r="G1161">
        <f t="shared" si="925"/>
        <v>29.402557949336813</v>
      </c>
      <c r="J1161">
        <v>1154</v>
      </c>
      <c r="K1161">
        <v>21.891652104245818</v>
      </c>
      <c r="L1161">
        <v>27.769055983856177</v>
      </c>
      <c r="N1161">
        <f t="shared" si="927"/>
        <v>0</v>
      </c>
      <c r="O1161">
        <f t="shared" si="928"/>
        <v>1</v>
      </c>
      <c r="P1161">
        <f t="shared" si="929"/>
        <v>5.8774038796103589</v>
      </c>
      <c r="S1161">
        <v>1154</v>
      </c>
      <c r="T1161">
        <v>16.374301979073056</v>
      </c>
      <c r="U1161">
        <v>32.899627697366157</v>
      </c>
      <c r="W1161">
        <f t="shared" si="930"/>
        <v>0</v>
      </c>
      <c r="X1161">
        <f t="shared" si="931"/>
        <v>1</v>
      </c>
      <c r="Y1161">
        <f t="shared" si="932"/>
        <v>16.5253257182931</v>
      </c>
      <c r="AB1161">
        <v>1154</v>
      </c>
      <c r="AC1161">
        <v>8.6656597215657669</v>
      </c>
      <c r="AD1161">
        <v>17.445404096888673</v>
      </c>
      <c r="AF1161">
        <f t="shared" si="933"/>
        <v>0</v>
      </c>
      <c r="AG1161">
        <f t="shared" si="934"/>
        <v>1</v>
      </c>
      <c r="AH1161">
        <f t="shared" si="935"/>
        <v>8.7797443753229061</v>
      </c>
      <c r="AK1161">
        <v>1154</v>
      </c>
      <c r="AL1161">
        <v>14.554547526698045</v>
      </c>
      <c r="AM1161">
        <v>16.688330329438571</v>
      </c>
      <c r="AO1161">
        <f t="shared" si="936"/>
        <v>0</v>
      </c>
      <c r="AP1161">
        <f t="shared" si="937"/>
        <v>1</v>
      </c>
      <c r="AQ1161">
        <f t="shared" si="938"/>
        <v>2.1337828027405266</v>
      </c>
      <c r="AT1161">
        <v>1154</v>
      </c>
      <c r="AU1161">
        <v>17.642292188341187</v>
      </c>
      <c r="AV1161">
        <v>25.046146019954037</v>
      </c>
      <c r="AX1161">
        <f t="shared" si="939"/>
        <v>0</v>
      </c>
      <c r="AY1161">
        <f t="shared" si="940"/>
        <v>1</v>
      </c>
      <c r="AZ1161">
        <f t="shared" si="941"/>
        <v>7.4038538316128495</v>
      </c>
      <c r="BC1161">
        <v>1154</v>
      </c>
      <c r="BD1161" t="e">
        <v>#N/A</v>
      </c>
      <c r="BE1161" t="e">
        <v>#N/A</v>
      </c>
      <c r="BG1161" t="e">
        <f t="shared" si="942"/>
        <v>#N/A</v>
      </c>
      <c r="BH1161" t="e">
        <f t="shared" si="943"/>
        <v>#N/A</v>
      </c>
      <c r="BI1161" t="e">
        <f t="shared" si="944"/>
        <v>#N/A</v>
      </c>
      <c r="BL1161">
        <v>1154</v>
      </c>
      <c r="BM1161">
        <v>21.377212794794254</v>
      </c>
      <c r="BN1161">
        <v>11.678156832450824</v>
      </c>
      <c r="BP1161">
        <f t="shared" si="945"/>
        <v>1</v>
      </c>
      <c r="BQ1161">
        <f t="shared" si="946"/>
        <v>0</v>
      </c>
      <c r="BR1161">
        <f t="shared" si="947"/>
        <v>9.6990559623434294</v>
      </c>
      <c r="BU1161">
        <v>1154</v>
      </c>
      <c r="BV1161">
        <v>27.3558445597412</v>
      </c>
      <c r="BW1161">
        <v>25.284287607837761</v>
      </c>
      <c r="BY1161">
        <f t="shared" si="948"/>
        <v>1</v>
      </c>
      <c r="BZ1161">
        <f t="shared" si="949"/>
        <v>0</v>
      </c>
      <c r="CA1161">
        <f t="shared" si="950"/>
        <v>2.0715569519034389</v>
      </c>
      <c r="CD1161">
        <v>1154</v>
      </c>
      <c r="CE1161">
        <v>24.088001616686832</v>
      </c>
      <c r="CF1161">
        <v>26.896648833422645</v>
      </c>
      <c r="CH1161">
        <f t="shared" si="951"/>
        <v>0</v>
      </c>
      <c r="CI1161">
        <f t="shared" si="952"/>
        <v>1</v>
      </c>
      <c r="CJ1161">
        <f t="shared" si="953"/>
        <v>2.8086472167358139</v>
      </c>
      <c r="CM1161">
        <v>1154</v>
      </c>
      <c r="CN1161">
        <v>18.555934210396337</v>
      </c>
      <c r="CO1161">
        <v>22.321535529334909</v>
      </c>
      <c r="CQ1161">
        <f t="shared" si="954"/>
        <v>0</v>
      </c>
      <c r="CR1161">
        <f t="shared" si="955"/>
        <v>1</v>
      </c>
      <c r="CS1161">
        <f t="shared" si="956"/>
        <v>3.7656013189385718</v>
      </c>
      <c r="CV1161">
        <v>1154</v>
      </c>
      <c r="CW1161">
        <v>23.929822126147684</v>
      </c>
      <c r="CX1161">
        <v>20.914478780372715</v>
      </c>
      <c r="CZ1161">
        <f t="shared" si="957"/>
        <v>1</v>
      </c>
      <c r="DA1161">
        <f t="shared" si="958"/>
        <v>0</v>
      </c>
      <c r="DB1161">
        <f t="shared" si="959"/>
        <v>3.0153433457749692</v>
      </c>
      <c r="DE1161">
        <v>1154</v>
      </c>
      <c r="DF1161">
        <v>14.014901458096162</v>
      </c>
      <c r="DG1161">
        <v>20.974274550170342</v>
      </c>
      <c r="DI1161">
        <f t="shared" si="960"/>
        <v>0</v>
      </c>
      <c r="DJ1161">
        <f t="shared" si="961"/>
        <v>1</v>
      </c>
      <c r="DK1161">
        <f t="shared" si="962"/>
        <v>6.9593730920741805</v>
      </c>
      <c r="DN1161">
        <v>1154</v>
      </c>
      <c r="DO1161">
        <v>24.574606865498151</v>
      </c>
      <c r="DP1161">
        <v>30.612872581994893</v>
      </c>
      <c r="DR1161">
        <f t="shared" si="963"/>
        <v>0</v>
      </c>
      <c r="DS1161">
        <f t="shared" si="964"/>
        <v>1</v>
      </c>
      <c r="DT1161">
        <f t="shared" si="965"/>
        <v>6.0382657164967419</v>
      </c>
      <c r="DW1161">
        <v>1154</v>
      </c>
      <c r="DX1161">
        <v>12.245940252880345</v>
      </c>
      <c r="DY1161">
        <v>19.499767482151785</v>
      </c>
      <c r="EA1161">
        <f t="shared" si="966"/>
        <v>0</v>
      </c>
      <c r="EB1161">
        <f t="shared" si="967"/>
        <v>1</v>
      </c>
      <c r="EC1161">
        <f t="shared" si="968"/>
        <v>7.2538272292714403</v>
      </c>
      <c r="EF1161">
        <v>1154</v>
      </c>
      <c r="EG1161">
        <v>16.606705882961727</v>
      </c>
      <c r="EH1161">
        <v>19.428308113448381</v>
      </c>
      <c r="EJ1161">
        <f t="shared" si="969"/>
        <v>0</v>
      </c>
      <c r="EK1161">
        <f t="shared" si="970"/>
        <v>1</v>
      </c>
      <c r="EL1161">
        <f t="shared" si="971"/>
        <v>2.8216022304866542</v>
      </c>
      <c r="EO1161">
        <v>1154</v>
      </c>
      <c r="EP1161">
        <v>23.078108581957956</v>
      </c>
      <c r="EQ1161">
        <v>24.850789311105839</v>
      </c>
      <c r="ES1161">
        <f t="shared" si="972"/>
        <v>0</v>
      </c>
      <c r="ET1161">
        <f t="shared" si="973"/>
        <v>1</v>
      </c>
      <c r="EU1161">
        <f t="shared" si="974"/>
        <v>1.7726807291478828</v>
      </c>
    </row>
    <row r="1162" spans="1:151" x14ac:dyDescent="0.25">
      <c r="A1162">
        <v>1155</v>
      </c>
      <c r="B1162">
        <v>10.429596615428141</v>
      </c>
      <c r="C1162">
        <v>51.713937081169007</v>
      </c>
      <c r="E1162">
        <f t="shared" si="924"/>
        <v>0</v>
      </c>
      <c r="F1162">
        <f t="shared" si="926"/>
        <v>1</v>
      </c>
      <c r="G1162">
        <f t="shared" si="925"/>
        <v>41.284340465740868</v>
      </c>
      <c r="J1162">
        <v>1155</v>
      </c>
      <c r="K1162">
        <v>13.933854899777778</v>
      </c>
      <c r="L1162">
        <v>26.695230212530237</v>
      </c>
      <c r="N1162">
        <f t="shared" si="927"/>
        <v>0</v>
      </c>
      <c r="O1162">
        <f t="shared" si="928"/>
        <v>1</v>
      </c>
      <c r="P1162">
        <f t="shared" si="929"/>
        <v>12.76137531275246</v>
      </c>
      <c r="S1162">
        <v>1155</v>
      </c>
      <c r="T1162">
        <v>13.834863055987018</v>
      </c>
      <c r="U1162">
        <v>18.196036792928282</v>
      </c>
      <c r="W1162">
        <f t="shared" si="930"/>
        <v>0</v>
      </c>
      <c r="X1162">
        <f t="shared" si="931"/>
        <v>1</v>
      </c>
      <c r="Y1162">
        <f t="shared" si="932"/>
        <v>4.3611737369412644</v>
      </c>
      <c r="AB1162">
        <v>1155</v>
      </c>
      <c r="AC1162">
        <v>22.895142060998523</v>
      </c>
      <c r="AD1162">
        <v>18.640733277151664</v>
      </c>
      <c r="AF1162">
        <f t="shared" si="933"/>
        <v>1</v>
      </c>
      <c r="AG1162">
        <f t="shared" si="934"/>
        <v>0</v>
      </c>
      <c r="AH1162">
        <f t="shared" si="935"/>
        <v>4.2544087838468592</v>
      </c>
      <c r="AK1162">
        <v>1155</v>
      </c>
      <c r="AL1162">
        <v>18.78304905295936</v>
      </c>
      <c r="AM1162">
        <v>44.604843772663571</v>
      </c>
      <c r="AO1162">
        <f t="shared" si="936"/>
        <v>0</v>
      </c>
      <c r="AP1162">
        <f t="shared" si="937"/>
        <v>1</v>
      </c>
      <c r="AQ1162">
        <f t="shared" si="938"/>
        <v>25.821794719704211</v>
      </c>
      <c r="AT1162">
        <v>1155</v>
      </c>
      <c r="AU1162">
        <v>15.068189069180473</v>
      </c>
      <c r="AV1162">
        <v>22.794221711529627</v>
      </c>
      <c r="AX1162">
        <f t="shared" si="939"/>
        <v>0</v>
      </c>
      <c r="AY1162">
        <f t="shared" si="940"/>
        <v>1</v>
      </c>
      <c r="AZ1162">
        <f t="shared" si="941"/>
        <v>7.7260326423491534</v>
      </c>
      <c r="BC1162">
        <v>1155</v>
      </c>
      <c r="BD1162" t="e">
        <v>#N/A</v>
      </c>
      <c r="BE1162" t="e">
        <v>#N/A</v>
      </c>
      <c r="BG1162" t="e">
        <f t="shared" si="942"/>
        <v>#N/A</v>
      </c>
      <c r="BH1162" t="e">
        <f t="shared" si="943"/>
        <v>#N/A</v>
      </c>
      <c r="BI1162" t="e">
        <f t="shared" si="944"/>
        <v>#N/A</v>
      </c>
      <c r="BL1162">
        <v>1155</v>
      </c>
      <c r="BM1162">
        <v>22.575092975448474</v>
      </c>
      <c r="BN1162">
        <v>11.27012359565053</v>
      </c>
      <c r="BP1162">
        <f t="shared" si="945"/>
        <v>1</v>
      </c>
      <c r="BQ1162">
        <f t="shared" si="946"/>
        <v>0</v>
      </c>
      <c r="BR1162">
        <f t="shared" si="947"/>
        <v>11.304969379797944</v>
      </c>
      <c r="BU1162">
        <v>1155</v>
      </c>
      <c r="BV1162">
        <v>23.860713572254173</v>
      </c>
      <c r="BW1162">
        <v>20.260042030737733</v>
      </c>
      <c r="BY1162">
        <f t="shared" si="948"/>
        <v>1</v>
      </c>
      <c r="BZ1162">
        <f t="shared" si="949"/>
        <v>0</v>
      </c>
      <c r="CA1162">
        <f t="shared" si="950"/>
        <v>3.6006715415164408</v>
      </c>
      <c r="CD1162">
        <v>1155</v>
      </c>
      <c r="CE1162">
        <v>17.818443526316699</v>
      </c>
      <c r="CF1162">
        <v>34.354227214793987</v>
      </c>
      <c r="CH1162">
        <f t="shared" si="951"/>
        <v>0</v>
      </c>
      <c r="CI1162">
        <f t="shared" si="952"/>
        <v>1</v>
      </c>
      <c r="CJ1162">
        <f t="shared" si="953"/>
        <v>16.535783688477288</v>
      </c>
      <c r="CM1162">
        <v>1155</v>
      </c>
      <c r="CN1162">
        <v>21.178733954110477</v>
      </c>
      <c r="CO1162">
        <v>29.92452319515958</v>
      </c>
      <c r="CQ1162">
        <f t="shared" si="954"/>
        <v>0</v>
      </c>
      <c r="CR1162">
        <f t="shared" si="955"/>
        <v>1</v>
      </c>
      <c r="CS1162">
        <f t="shared" si="956"/>
        <v>8.7457892410491027</v>
      </c>
      <c r="CV1162">
        <v>1155</v>
      </c>
      <c r="CW1162">
        <v>26.087186288122794</v>
      </c>
      <c r="CX1162">
        <v>11.147121871884684</v>
      </c>
      <c r="CZ1162">
        <f t="shared" si="957"/>
        <v>1</v>
      </c>
      <c r="DA1162">
        <f t="shared" si="958"/>
        <v>0</v>
      </c>
      <c r="DB1162">
        <f t="shared" si="959"/>
        <v>14.94006441623811</v>
      </c>
      <c r="DE1162">
        <v>1155</v>
      </c>
      <c r="DF1162">
        <v>10.213304041336565</v>
      </c>
      <c r="DG1162">
        <v>13.122793677130135</v>
      </c>
      <c r="DI1162">
        <f t="shared" si="960"/>
        <v>0</v>
      </c>
      <c r="DJ1162">
        <f t="shared" si="961"/>
        <v>1</v>
      </c>
      <c r="DK1162">
        <f t="shared" si="962"/>
        <v>2.9094896357935696</v>
      </c>
      <c r="DN1162">
        <v>1155</v>
      </c>
      <c r="DO1162">
        <v>25.54131259076544</v>
      </c>
      <c r="DP1162">
        <v>17.305195278811563</v>
      </c>
      <c r="DR1162">
        <f t="shared" si="963"/>
        <v>1</v>
      </c>
      <c r="DS1162">
        <f t="shared" si="964"/>
        <v>0</v>
      </c>
      <c r="DT1162">
        <f t="shared" si="965"/>
        <v>8.2361173119538762</v>
      </c>
      <c r="DW1162">
        <v>1155</v>
      </c>
      <c r="DX1162">
        <v>15.64378351516425</v>
      </c>
      <c r="DY1162">
        <v>15.598210338317585</v>
      </c>
      <c r="EA1162">
        <f t="shared" si="966"/>
        <v>1</v>
      </c>
      <c r="EB1162">
        <f t="shared" si="967"/>
        <v>0</v>
      </c>
      <c r="EC1162">
        <f t="shared" si="968"/>
        <v>4.5573176846664509E-2</v>
      </c>
      <c r="EF1162">
        <v>1155</v>
      </c>
      <c r="EG1162">
        <v>30.257562510842277</v>
      </c>
      <c r="EH1162">
        <v>12.23021472415142</v>
      </c>
      <c r="EJ1162">
        <f t="shared" si="969"/>
        <v>1</v>
      </c>
      <c r="EK1162">
        <f t="shared" si="970"/>
        <v>0</v>
      </c>
      <c r="EL1162">
        <f t="shared" si="971"/>
        <v>18.027347786690857</v>
      </c>
      <c r="EO1162">
        <v>1155</v>
      </c>
      <c r="EP1162">
        <v>23.38693943624601</v>
      </c>
      <c r="EQ1162">
        <v>22.176820777027679</v>
      </c>
      <c r="ES1162">
        <f t="shared" si="972"/>
        <v>1</v>
      </c>
      <c r="ET1162">
        <f t="shared" si="973"/>
        <v>0</v>
      </c>
      <c r="EU1162">
        <f t="shared" si="974"/>
        <v>1.2101186592183311</v>
      </c>
    </row>
    <row r="1163" spans="1:151" x14ac:dyDescent="0.25">
      <c r="A1163">
        <v>1156</v>
      </c>
      <c r="B1163">
        <v>6.3003092570275943</v>
      </c>
      <c r="C1163">
        <v>39.559146277371674</v>
      </c>
      <c r="E1163">
        <f t="shared" si="924"/>
        <v>0</v>
      </c>
      <c r="F1163">
        <f t="shared" si="926"/>
        <v>1</v>
      </c>
      <c r="G1163">
        <f t="shared" si="925"/>
        <v>33.258837020344082</v>
      </c>
      <c r="J1163">
        <v>1156</v>
      </c>
      <c r="K1163">
        <v>29.088230320162186</v>
      </c>
      <c r="L1163">
        <v>23.87527550086995</v>
      </c>
      <c r="N1163">
        <f t="shared" si="927"/>
        <v>1</v>
      </c>
      <c r="O1163">
        <f t="shared" si="928"/>
        <v>0</v>
      </c>
      <c r="P1163">
        <f t="shared" si="929"/>
        <v>5.2129548192922357</v>
      </c>
      <c r="S1163">
        <v>1156</v>
      </c>
      <c r="T1163">
        <v>17.196874861914612</v>
      </c>
      <c r="U1163">
        <v>50.004539936094893</v>
      </c>
      <c r="W1163">
        <f t="shared" si="930"/>
        <v>0</v>
      </c>
      <c r="X1163">
        <f t="shared" si="931"/>
        <v>1</v>
      </c>
      <c r="Y1163">
        <f t="shared" si="932"/>
        <v>32.807665074180278</v>
      </c>
      <c r="AB1163">
        <v>1156</v>
      </c>
      <c r="AC1163">
        <v>19.490451368125719</v>
      </c>
      <c r="AD1163">
        <v>17.993649316496445</v>
      </c>
      <c r="AF1163">
        <f t="shared" si="933"/>
        <v>1</v>
      </c>
      <c r="AG1163">
        <f t="shared" si="934"/>
        <v>0</v>
      </c>
      <c r="AH1163">
        <f t="shared" si="935"/>
        <v>1.4968020516292739</v>
      </c>
      <c r="AK1163">
        <v>1156</v>
      </c>
      <c r="AL1163">
        <v>34.602341313225814</v>
      </c>
      <c r="AM1163">
        <v>23.067582509324165</v>
      </c>
      <c r="AO1163">
        <f t="shared" si="936"/>
        <v>1</v>
      </c>
      <c r="AP1163">
        <f t="shared" si="937"/>
        <v>0</v>
      </c>
      <c r="AQ1163">
        <f t="shared" si="938"/>
        <v>11.534758803901649</v>
      </c>
      <c r="AT1163">
        <v>1156</v>
      </c>
      <c r="AU1163">
        <v>27.972086788242805</v>
      </c>
      <c r="AV1163">
        <v>26.427632309151143</v>
      </c>
      <c r="AX1163">
        <f t="shared" si="939"/>
        <v>1</v>
      </c>
      <c r="AY1163">
        <f t="shared" si="940"/>
        <v>0</v>
      </c>
      <c r="AZ1163">
        <f t="shared" si="941"/>
        <v>1.5444544790916623</v>
      </c>
      <c r="BC1163">
        <v>1156</v>
      </c>
      <c r="BD1163" t="e">
        <v>#N/A</v>
      </c>
      <c r="BE1163" t="e">
        <v>#N/A</v>
      </c>
      <c r="BG1163" t="e">
        <f t="shared" si="942"/>
        <v>#N/A</v>
      </c>
      <c r="BH1163" t="e">
        <f t="shared" si="943"/>
        <v>#N/A</v>
      </c>
      <c r="BI1163" t="e">
        <f t="shared" si="944"/>
        <v>#N/A</v>
      </c>
      <c r="BL1163">
        <v>1156</v>
      </c>
      <c r="BM1163">
        <v>32.746552221706374</v>
      </c>
      <c r="BN1163">
        <v>12.081486878067313</v>
      </c>
      <c r="BP1163">
        <f t="shared" si="945"/>
        <v>1</v>
      </c>
      <c r="BQ1163">
        <f t="shared" si="946"/>
        <v>0</v>
      </c>
      <c r="BR1163">
        <f t="shared" si="947"/>
        <v>20.665065343639061</v>
      </c>
      <c r="BU1163">
        <v>1156</v>
      </c>
      <c r="BV1163">
        <v>21.962938961757949</v>
      </c>
      <c r="BW1163">
        <v>21.317398470544791</v>
      </c>
      <c r="BY1163">
        <f t="shared" si="948"/>
        <v>1</v>
      </c>
      <c r="BZ1163">
        <f t="shared" si="949"/>
        <v>0</v>
      </c>
      <c r="CA1163">
        <f t="shared" si="950"/>
        <v>0.64554049121315771</v>
      </c>
      <c r="CD1163">
        <v>1156</v>
      </c>
      <c r="CE1163">
        <v>23.061393802575022</v>
      </c>
      <c r="CF1163">
        <v>27.616998789635531</v>
      </c>
      <c r="CH1163">
        <f t="shared" si="951"/>
        <v>0</v>
      </c>
      <c r="CI1163">
        <f t="shared" si="952"/>
        <v>1</v>
      </c>
      <c r="CJ1163">
        <f t="shared" si="953"/>
        <v>4.5556049870605086</v>
      </c>
      <c r="CM1163">
        <v>1156</v>
      </c>
      <c r="CN1163">
        <v>20.512610362814421</v>
      </c>
      <c r="CO1163">
        <v>22.151830051920609</v>
      </c>
      <c r="CQ1163">
        <f t="shared" si="954"/>
        <v>0</v>
      </c>
      <c r="CR1163">
        <f t="shared" si="955"/>
        <v>1</v>
      </c>
      <c r="CS1163">
        <f t="shared" si="956"/>
        <v>1.6392196891061879</v>
      </c>
      <c r="CV1163">
        <v>1156</v>
      </c>
      <c r="CW1163">
        <v>19.975404997394342</v>
      </c>
      <c r="CX1163">
        <v>11.04275072662082</v>
      </c>
      <c r="CZ1163">
        <f t="shared" si="957"/>
        <v>1</v>
      </c>
      <c r="DA1163">
        <f t="shared" si="958"/>
        <v>0</v>
      </c>
      <c r="DB1163">
        <f t="shared" si="959"/>
        <v>8.9326542707735221</v>
      </c>
      <c r="DE1163">
        <v>1156</v>
      </c>
      <c r="DF1163">
        <v>25.488003633073792</v>
      </c>
      <c r="DG1163">
        <v>18.351416102562879</v>
      </c>
      <c r="DI1163">
        <f t="shared" si="960"/>
        <v>1</v>
      </c>
      <c r="DJ1163">
        <f t="shared" si="961"/>
        <v>0</v>
      </c>
      <c r="DK1163">
        <f t="shared" si="962"/>
        <v>7.1365875305109121</v>
      </c>
      <c r="DN1163">
        <v>1156</v>
      </c>
      <c r="DO1163">
        <v>25.027294036462905</v>
      </c>
      <c r="DP1163">
        <v>18.827186232963733</v>
      </c>
      <c r="DR1163">
        <f t="shared" si="963"/>
        <v>1</v>
      </c>
      <c r="DS1163">
        <f t="shared" si="964"/>
        <v>0</v>
      </c>
      <c r="DT1163">
        <f t="shared" si="965"/>
        <v>6.2001078034991721</v>
      </c>
      <c r="DW1163">
        <v>1156</v>
      </c>
      <c r="DX1163">
        <v>22.459724768575711</v>
      </c>
      <c r="DY1163">
        <v>11.885837257589891</v>
      </c>
      <c r="EA1163">
        <f t="shared" si="966"/>
        <v>1</v>
      </c>
      <c r="EB1163">
        <f t="shared" si="967"/>
        <v>0</v>
      </c>
      <c r="EC1163">
        <f t="shared" si="968"/>
        <v>10.57388751098582</v>
      </c>
      <c r="EF1163">
        <v>1156</v>
      </c>
      <c r="EG1163">
        <v>19.604425478660676</v>
      </c>
      <c r="EH1163">
        <v>15.513598715510572</v>
      </c>
      <c r="EJ1163">
        <f t="shared" si="969"/>
        <v>1</v>
      </c>
      <c r="EK1163">
        <f t="shared" si="970"/>
        <v>0</v>
      </c>
      <c r="EL1163">
        <f t="shared" si="971"/>
        <v>4.0908267631501047</v>
      </c>
      <c r="EO1163">
        <v>1156</v>
      </c>
      <c r="EP1163">
        <v>21.337403012882628</v>
      </c>
      <c r="EQ1163">
        <v>13.775238667414904</v>
      </c>
      <c r="ES1163">
        <f t="shared" si="972"/>
        <v>1</v>
      </c>
      <c r="ET1163">
        <f t="shared" si="973"/>
        <v>0</v>
      </c>
      <c r="EU1163">
        <f t="shared" si="974"/>
        <v>7.5621643454677248</v>
      </c>
    </row>
    <row r="1164" spans="1:151" x14ac:dyDescent="0.25">
      <c r="A1164">
        <v>1157</v>
      </c>
      <c r="B1164">
        <v>12.312883953705766</v>
      </c>
      <c r="C1164">
        <v>11.572325639312306</v>
      </c>
      <c r="E1164">
        <f t="shared" si="924"/>
        <v>1</v>
      </c>
      <c r="F1164">
        <f t="shared" si="926"/>
        <v>0</v>
      </c>
      <c r="G1164">
        <f t="shared" si="925"/>
        <v>0.74055831439346065</v>
      </c>
      <c r="J1164">
        <v>1157</v>
      </c>
      <c r="K1164">
        <v>27.604764731448213</v>
      </c>
      <c r="L1164">
        <v>17.411567810352743</v>
      </c>
      <c r="N1164">
        <f t="shared" si="927"/>
        <v>1</v>
      </c>
      <c r="O1164">
        <f t="shared" si="928"/>
        <v>0</v>
      </c>
      <c r="P1164">
        <f t="shared" si="929"/>
        <v>10.19319692109547</v>
      </c>
      <c r="S1164">
        <v>1157</v>
      </c>
      <c r="T1164">
        <v>18.472022773422676</v>
      </c>
      <c r="U1164">
        <v>33.004753906098628</v>
      </c>
      <c r="W1164">
        <f t="shared" si="930"/>
        <v>0</v>
      </c>
      <c r="X1164">
        <f t="shared" si="931"/>
        <v>1</v>
      </c>
      <c r="Y1164">
        <f t="shared" si="932"/>
        <v>14.532731132675952</v>
      </c>
      <c r="AB1164">
        <v>1157</v>
      </c>
      <c r="AC1164">
        <v>20.588542991548273</v>
      </c>
      <c r="AD1164">
        <v>17.71715703253091</v>
      </c>
      <c r="AF1164">
        <f t="shared" si="933"/>
        <v>1</v>
      </c>
      <c r="AG1164">
        <f t="shared" si="934"/>
        <v>0</v>
      </c>
      <c r="AH1164">
        <f t="shared" si="935"/>
        <v>2.8713859590173634</v>
      </c>
      <c r="AK1164">
        <v>1157</v>
      </c>
      <c r="AL1164">
        <v>34.021989678592085</v>
      </c>
      <c r="AM1164">
        <v>19.558320216322361</v>
      </c>
      <c r="AO1164">
        <f t="shared" si="936"/>
        <v>1</v>
      </c>
      <c r="AP1164">
        <f t="shared" si="937"/>
        <v>0</v>
      </c>
      <c r="AQ1164">
        <f t="shared" si="938"/>
        <v>14.463669462269724</v>
      </c>
      <c r="AT1164">
        <v>1157</v>
      </c>
      <c r="AU1164">
        <v>18.878782896032401</v>
      </c>
      <c r="AV1164">
        <v>22.692690010201698</v>
      </c>
      <c r="AX1164">
        <f t="shared" si="939"/>
        <v>0</v>
      </c>
      <c r="AY1164">
        <f t="shared" si="940"/>
        <v>1</v>
      </c>
      <c r="AZ1164">
        <f t="shared" si="941"/>
        <v>3.8139071141692966</v>
      </c>
      <c r="BC1164">
        <v>1157</v>
      </c>
      <c r="BD1164" t="e">
        <v>#N/A</v>
      </c>
      <c r="BE1164" t="e">
        <v>#N/A</v>
      </c>
      <c r="BG1164" t="e">
        <f t="shared" si="942"/>
        <v>#N/A</v>
      </c>
      <c r="BH1164" t="e">
        <f t="shared" si="943"/>
        <v>#N/A</v>
      </c>
      <c r="BI1164" t="e">
        <f t="shared" si="944"/>
        <v>#N/A</v>
      </c>
      <c r="BL1164">
        <v>1157</v>
      </c>
      <c r="BM1164">
        <v>28.568298173302484</v>
      </c>
      <c r="BN1164">
        <v>12.721756940638592</v>
      </c>
      <c r="BP1164">
        <f t="shared" si="945"/>
        <v>1</v>
      </c>
      <c r="BQ1164">
        <f t="shared" si="946"/>
        <v>0</v>
      </c>
      <c r="BR1164">
        <f t="shared" si="947"/>
        <v>15.846541232663892</v>
      </c>
      <c r="BU1164">
        <v>1157</v>
      </c>
      <c r="BV1164">
        <v>22.923146284824494</v>
      </c>
      <c r="BW1164">
        <v>30.974486888857179</v>
      </c>
      <c r="BY1164">
        <f t="shared" si="948"/>
        <v>0</v>
      </c>
      <c r="BZ1164">
        <f t="shared" si="949"/>
        <v>1</v>
      </c>
      <c r="CA1164">
        <f t="shared" si="950"/>
        <v>8.0513406040326849</v>
      </c>
      <c r="CD1164">
        <v>1157</v>
      </c>
      <c r="CE1164">
        <v>13.946889226805997</v>
      </c>
      <c r="CF1164">
        <v>23.693014074808779</v>
      </c>
      <c r="CH1164">
        <f t="shared" si="951"/>
        <v>0</v>
      </c>
      <c r="CI1164">
        <f t="shared" si="952"/>
        <v>1</v>
      </c>
      <c r="CJ1164">
        <f t="shared" si="953"/>
        <v>9.7461248480027827</v>
      </c>
      <c r="CM1164">
        <v>1157</v>
      </c>
      <c r="CN1164">
        <v>25.377023711467288</v>
      </c>
      <c r="CO1164">
        <v>10.87478409486857</v>
      </c>
      <c r="CQ1164">
        <f t="shared" si="954"/>
        <v>1</v>
      </c>
      <c r="CR1164">
        <f t="shared" si="955"/>
        <v>0</v>
      </c>
      <c r="CS1164">
        <f t="shared" si="956"/>
        <v>14.502239616598718</v>
      </c>
      <c r="CV1164">
        <v>1157</v>
      </c>
      <c r="CW1164">
        <v>17.76121911947417</v>
      </c>
      <c r="CX1164">
        <v>20.020504541644943</v>
      </c>
      <c r="CZ1164">
        <f t="shared" si="957"/>
        <v>0</v>
      </c>
      <c r="DA1164">
        <f t="shared" si="958"/>
        <v>1</v>
      </c>
      <c r="DB1164">
        <f t="shared" si="959"/>
        <v>2.2592854221707732</v>
      </c>
      <c r="DE1164">
        <v>1157</v>
      </c>
      <c r="DF1164">
        <v>19.784786467555143</v>
      </c>
      <c r="DG1164">
        <v>21.406430665591717</v>
      </c>
      <c r="DI1164">
        <f t="shared" si="960"/>
        <v>0</v>
      </c>
      <c r="DJ1164">
        <f t="shared" si="961"/>
        <v>1</v>
      </c>
      <c r="DK1164">
        <f t="shared" si="962"/>
        <v>1.6216441980365737</v>
      </c>
      <c r="DN1164">
        <v>1157</v>
      </c>
      <c r="DO1164">
        <v>24.314236802850001</v>
      </c>
      <c r="DP1164">
        <v>13.443797783003269</v>
      </c>
      <c r="DR1164">
        <f t="shared" si="963"/>
        <v>1</v>
      </c>
      <c r="DS1164">
        <f t="shared" si="964"/>
        <v>0</v>
      </c>
      <c r="DT1164">
        <f t="shared" si="965"/>
        <v>10.870439019846732</v>
      </c>
      <c r="DW1164">
        <v>1157</v>
      </c>
      <c r="DX1164">
        <v>9.5448978391384482</v>
      </c>
      <c r="DY1164">
        <v>13.279499698008657</v>
      </c>
      <c r="EA1164">
        <f t="shared" si="966"/>
        <v>0</v>
      </c>
      <c r="EB1164">
        <f t="shared" si="967"/>
        <v>1</v>
      </c>
      <c r="EC1164">
        <f t="shared" si="968"/>
        <v>3.7346018588702083</v>
      </c>
      <c r="EF1164">
        <v>1157</v>
      </c>
      <c r="EG1164">
        <v>24.327599026056294</v>
      </c>
      <c r="EH1164">
        <v>15.360388861979303</v>
      </c>
      <c r="EJ1164">
        <f t="shared" si="969"/>
        <v>1</v>
      </c>
      <c r="EK1164">
        <f t="shared" si="970"/>
        <v>0</v>
      </c>
      <c r="EL1164">
        <f t="shared" si="971"/>
        <v>8.9672101640769917</v>
      </c>
      <c r="EO1164">
        <v>1157</v>
      </c>
      <c r="EP1164">
        <v>24.960663822732698</v>
      </c>
      <c r="EQ1164">
        <v>31.165718790269825</v>
      </c>
      <c r="ES1164">
        <f t="shared" si="972"/>
        <v>0</v>
      </c>
      <c r="ET1164">
        <f t="shared" si="973"/>
        <v>1</v>
      </c>
      <c r="EU1164">
        <f t="shared" si="974"/>
        <v>6.2050549675371265</v>
      </c>
    </row>
    <row r="1165" spans="1:151" x14ac:dyDescent="0.25">
      <c r="A1165">
        <v>1158</v>
      </c>
      <c r="B1165">
        <v>13.501047750762433</v>
      </c>
      <c r="C1165">
        <v>8.3117920941143097</v>
      </c>
      <c r="E1165">
        <f t="shared" si="924"/>
        <v>1</v>
      </c>
      <c r="F1165">
        <f t="shared" si="926"/>
        <v>0</v>
      </c>
      <c r="G1165">
        <f t="shared" si="925"/>
        <v>5.1892556566481236</v>
      </c>
      <c r="J1165">
        <v>1158</v>
      </c>
      <c r="K1165">
        <v>23.450099156761926</v>
      </c>
      <c r="L1165">
        <v>25.705163015855444</v>
      </c>
      <c r="N1165">
        <f t="shared" si="927"/>
        <v>0</v>
      </c>
      <c r="O1165">
        <f t="shared" si="928"/>
        <v>1</v>
      </c>
      <c r="P1165">
        <f t="shared" si="929"/>
        <v>2.2550638590935179</v>
      </c>
      <c r="S1165">
        <v>1158</v>
      </c>
      <c r="T1165">
        <v>17.611777553455298</v>
      </c>
      <c r="U1165">
        <v>56.280468437489709</v>
      </c>
      <c r="W1165">
        <f t="shared" si="930"/>
        <v>0</v>
      </c>
      <c r="X1165">
        <f t="shared" si="931"/>
        <v>1</v>
      </c>
      <c r="Y1165">
        <f t="shared" si="932"/>
        <v>38.668690884034412</v>
      </c>
      <c r="AB1165">
        <v>1158</v>
      </c>
      <c r="AC1165">
        <v>15.303145454427</v>
      </c>
      <c r="AD1165">
        <v>18.236459341790997</v>
      </c>
      <c r="AF1165">
        <f t="shared" si="933"/>
        <v>0</v>
      </c>
      <c r="AG1165">
        <f t="shared" si="934"/>
        <v>1</v>
      </c>
      <c r="AH1165">
        <f t="shared" si="935"/>
        <v>2.9333138873639975</v>
      </c>
      <c r="AK1165">
        <v>1158</v>
      </c>
      <c r="AL1165">
        <v>25.469908530937495</v>
      </c>
      <c r="AM1165">
        <v>35.685024312333525</v>
      </c>
      <c r="AO1165">
        <f t="shared" si="936"/>
        <v>0</v>
      </c>
      <c r="AP1165">
        <f t="shared" si="937"/>
        <v>1</v>
      </c>
      <c r="AQ1165">
        <f t="shared" si="938"/>
        <v>10.21511578139603</v>
      </c>
      <c r="AT1165">
        <v>1158</v>
      </c>
      <c r="AU1165">
        <v>12.023938536857358</v>
      </c>
      <c r="AV1165">
        <v>21.555927724600863</v>
      </c>
      <c r="AX1165">
        <f t="shared" si="939"/>
        <v>0</v>
      </c>
      <c r="AY1165">
        <f t="shared" si="940"/>
        <v>1</v>
      </c>
      <c r="AZ1165">
        <f t="shared" si="941"/>
        <v>9.5319891877435055</v>
      </c>
      <c r="BC1165">
        <v>1158</v>
      </c>
      <c r="BD1165" t="e">
        <v>#N/A</v>
      </c>
      <c r="BE1165" t="e">
        <v>#N/A</v>
      </c>
      <c r="BG1165" t="e">
        <f t="shared" si="942"/>
        <v>#N/A</v>
      </c>
      <c r="BH1165" t="e">
        <f t="shared" si="943"/>
        <v>#N/A</v>
      </c>
      <c r="BI1165" t="e">
        <f t="shared" si="944"/>
        <v>#N/A</v>
      </c>
      <c r="BL1165">
        <v>1158</v>
      </c>
      <c r="BM1165">
        <v>22.276178907379645</v>
      </c>
      <c r="BN1165">
        <v>17.299915972655441</v>
      </c>
      <c r="BP1165">
        <f t="shared" si="945"/>
        <v>1</v>
      </c>
      <c r="BQ1165">
        <f t="shared" si="946"/>
        <v>0</v>
      </c>
      <c r="BR1165">
        <f t="shared" si="947"/>
        <v>4.976262934724204</v>
      </c>
      <c r="BU1165">
        <v>1158</v>
      </c>
      <c r="BV1165">
        <v>22.900218839228511</v>
      </c>
      <c r="BW1165">
        <v>24.60981881232615</v>
      </c>
      <c r="BY1165">
        <f t="shared" si="948"/>
        <v>0</v>
      </c>
      <c r="BZ1165">
        <f t="shared" si="949"/>
        <v>1</v>
      </c>
      <c r="CA1165">
        <f t="shared" si="950"/>
        <v>1.7095999730976388</v>
      </c>
      <c r="CD1165">
        <v>1158</v>
      </c>
      <c r="CE1165">
        <v>26.127723465600962</v>
      </c>
      <c r="CF1165">
        <v>34.50218751892605</v>
      </c>
      <c r="CH1165">
        <f t="shared" si="951"/>
        <v>0</v>
      </c>
      <c r="CI1165">
        <f t="shared" si="952"/>
        <v>1</v>
      </c>
      <c r="CJ1165">
        <f t="shared" si="953"/>
        <v>8.374464053325088</v>
      </c>
      <c r="CM1165">
        <v>1158</v>
      </c>
      <c r="CN1165">
        <v>22.23159689660153</v>
      </c>
      <c r="CO1165">
        <v>23.793461226183123</v>
      </c>
      <c r="CQ1165">
        <f t="shared" si="954"/>
        <v>0</v>
      </c>
      <c r="CR1165">
        <f t="shared" si="955"/>
        <v>1</v>
      </c>
      <c r="CS1165">
        <f t="shared" si="956"/>
        <v>1.5618643295815922</v>
      </c>
      <c r="CV1165">
        <v>1158</v>
      </c>
      <c r="CW1165">
        <v>21.179858187303051</v>
      </c>
      <c r="CX1165">
        <v>17.057212567432448</v>
      </c>
      <c r="CZ1165">
        <f t="shared" si="957"/>
        <v>1</v>
      </c>
      <c r="DA1165">
        <f t="shared" si="958"/>
        <v>0</v>
      </c>
      <c r="DB1165">
        <f t="shared" si="959"/>
        <v>4.1226456198706032</v>
      </c>
      <c r="DE1165">
        <v>1158</v>
      </c>
      <c r="DF1165">
        <v>23.64515263272143</v>
      </c>
      <c r="DG1165">
        <v>19.148854907237542</v>
      </c>
      <c r="DI1165">
        <f t="shared" si="960"/>
        <v>1</v>
      </c>
      <c r="DJ1165">
        <f t="shared" si="961"/>
        <v>0</v>
      </c>
      <c r="DK1165">
        <f t="shared" si="962"/>
        <v>4.4962977254838883</v>
      </c>
      <c r="DN1165">
        <v>1158</v>
      </c>
      <c r="DO1165">
        <v>21.902042762102873</v>
      </c>
      <c r="DP1165">
        <v>12.68797391654884</v>
      </c>
      <c r="DR1165">
        <f t="shared" si="963"/>
        <v>1</v>
      </c>
      <c r="DS1165">
        <f t="shared" si="964"/>
        <v>0</v>
      </c>
      <c r="DT1165">
        <f t="shared" si="965"/>
        <v>9.2140688455540332</v>
      </c>
      <c r="DW1165">
        <v>1158</v>
      </c>
      <c r="DX1165">
        <v>12.686448793658712</v>
      </c>
      <c r="DY1165">
        <v>17.72880919040448</v>
      </c>
      <c r="EA1165">
        <f t="shared" si="966"/>
        <v>0</v>
      </c>
      <c r="EB1165">
        <f t="shared" si="967"/>
        <v>1</v>
      </c>
      <c r="EC1165">
        <f t="shared" si="968"/>
        <v>5.0423603967457673</v>
      </c>
      <c r="EF1165">
        <v>1158</v>
      </c>
      <c r="EG1165">
        <v>18.085239708804888</v>
      </c>
      <c r="EH1165">
        <v>15.331078062805915</v>
      </c>
      <c r="EJ1165">
        <f t="shared" si="969"/>
        <v>1</v>
      </c>
      <c r="EK1165">
        <f t="shared" si="970"/>
        <v>0</v>
      </c>
      <c r="EL1165">
        <f t="shared" si="971"/>
        <v>2.7541616459989733</v>
      </c>
      <c r="EO1165">
        <v>1158</v>
      </c>
      <c r="EP1165">
        <v>21.397053334286209</v>
      </c>
      <c r="EQ1165">
        <v>22.944403266215907</v>
      </c>
      <c r="ES1165">
        <f t="shared" si="972"/>
        <v>0</v>
      </c>
      <c r="ET1165">
        <f t="shared" si="973"/>
        <v>1</v>
      </c>
      <c r="EU1165">
        <f t="shared" si="974"/>
        <v>1.5473499319296984</v>
      </c>
    </row>
    <row r="1166" spans="1:151" x14ac:dyDescent="0.25">
      <c r="A1166">
        <v>1159</v>
      </c>
      <c r="B1166">
        <v>8.5345505469655123</v>
      </c>
      <c r="C1166">
        <v>14.529758440343441</v>
      </c>
      <c r="E1166">
        <f t="shared" si="924"/>
        <v>0</v>
      </c>
      <c r="F1166">
        <f t="shared" si="926"/>
        <v>1</v>
      </c>
      <c r="G1166">
        <f t="shared" si="925"/>
        <v>5.9952078933779287</v>
      </c>
      <c r="J1166">
        <v>1159</v>
      </c>
      <c r="K1166">
        <v>17.868438085496322</v>
      </c>
      <c r="L1166">
        <v>23.879977685244402</v>
      </c>
      <c r="N1166">
        <f t="shared" si="927"/>
        <v>0</v>
      </c>
      <c r="O1166">
        <f t="shared" si="928"/>
        <v>1</v>
      </c>
      <c r="P1166">
        <f t="shared" si="929"/>
        <v>6.0115395997480796</v>
      </c>
      <c r="S1166">
        <v>1159</v>
      </c>
      <c r="T1166">
        <v>17.544173131157248</v>
      </c>
      <c r="U1166">
        <v>41.616446099509261</v>
      </c>
      <c r="W1166">
        <f t="shared" si="930"/>
        <v>0</v>
      </c>
      <c r="X1166">
        <f t="shared" si="931"/>
        <v>1</v>
      </c>
      <c r="Y1166">
        <f t="shared" si="932"/>
        <v>24.072272968352014</v>
      </c>
      <c r="AB1166">
        <v>1159</v>
      </c>
      <c r="AC1166">
        <v>11.787850918727051</v>
      </c>
      <c r="AD1166">
        <v>17.040400410819505</v>
      </c>
      <c r="AF1166">
        <f t="shared" si="933"/>
        <v>0</v>
      </c>
      <c r="AG1166">
        <f t="shared" si="934"/>
        <v>1</v>
      </c>
      <c r="AH1166">
        <f t="shared" si="935"/>
        <v>5.252549492092454</v>
      </c>
      <c r="AK1166">
        <v>1159</v>
      </c>
      <c r="AL1166">
        <v>19.062061644831545</v>
      </c>
      <c r="AM1166">
        <v>34.573422688237301</v>
      </c>
      <c r="AO1166">
        <f t="shared" si="936"/>
        <v>0</v>
      </c>
      <c r="AP1166">
        <f t="shared" si="937"/>
        <v>1</v>
      </c>
      <c r="AQ1166">
        <f t="shared" si="938"/>
        <v>15.511361043405756</v>
      </c>
      <c r="AT1166">
        <v>1159</v>
      </c>
      <c r="AU1166">
        <v>24.526696293863978</v>
      </c>
      <c r="AV1166">
        <v>11.525604062178985</v>
      </c>
      <c r="AX1166">
        <f t="shared" si="939"/>
        <v>1</v>
      </c>
      <c r="AY1166">
        <f t="shared" si="940"/>
        <v>0</v>
      </c>
      <c r="AZ1166">
        <f t="shared" si="941"/>
        <v>13.001092231684993</v>
      </c>
      <c r="BC1166">
        <v>1159</v>
      </c>
      <c r="BD1166" t="e">
        <v>#N/A</v>
      </c>
      <c r="BE1166" t="e">
        <v>#N/A</v>
      </c>
      <c r="BG1166" t="e">
        <f t="shared" si="942"/>
        <v>#N/A</v>
      </c>
      <c r="BH1166" t="e">
        <f t="shared" si="943"/>
        <v>#N/A</v>
      </c>
      <c r="BI1166" t="e">
        <f t="shared" si="944"/>
        <v>#N/A</v>
      </c>
      <c r="BL1166">
        <v>1159</v>
      </c>
      <c r="BM1166">
        <v>20.35082123388398</v>
      </c>
      <c r="BN1166">
        <v>14.129045459084058</v>
      </c>
      <c r="BP1166">
        <f t="shared" si="945"/>
        <v>1</v>
      </c>
      <c r="BQ1166">
        <f t="shared" si="946"/>
        <v>0</v>
      </c>
      <c r="BR1166">
        <f t="shared" si="947"/>
        <v>6.2217757747999229</v>
      </c>
      <c r="BU1166">
        <v>1159</v>
      </c>
      <c r="BV1166">
        <v>17.273642519999385</v>
      </c>
      <c r="BW1166">
        <v>21.726712076900416</v>
      </c>
      <c r="BY1166">
        <f t="shared" si="948"/>
        <v>0</v>
      </c>
      <c r="BZ1166">
        <f t="shared" si="949"/>
        <v>1</v>
      </c>
      <c r="CA1166">
        <f t="shared" si="950"/>
        <v>4.4530695569010312</v>
      </c>
      <c r="CD1166">
        <v>1159</v>
      </c>
      <c r="CE1166">
        <v>13.182977689829919</v>
      </c>
      <c r="CF1166">
        <v>15.895950979552953</v>
      </c>
      <c r="CH1166">
        <f t="shared" si="951"/>
        <v>0</v>
      </c>
      <c r="CI1166">
        <f t="shared" si="952"/>
        <v>1</v>
      </c>
      <c r="CJ1166">
        <f t="shared" si="953"/>
        <v>2.7129732897230348</v>
      </c>
      <c r="CM1166">
        <v>1159</v>
      </c>
      <c r="CN1166">
        <v>22.74646460028162</v>
      </c>
      <c r="CO1166">
        <v>15.051598480958113</v>
      </c>
      <c r="CQ1166">
        <f t="shared" si="954"/>
        <v>1</v>
      </c>
      <c r="CR1166">
        <f t="shared" si="955"/>
        <v>0</v>
      </c>
      <c r="CS1166">
        <f t="shared" si="956"/>
        <v>7.6948661193235068</v>
      </c>
      <c r="CV1166">
        <v>1159</v>
      </c>
      <c r="CW1166">
        <v>22.853566285284433</v>
      </c>
      <c r="CX1166">
        <v>20.765625680837466</v>
      </c>
      <c r="CZ1166">
        <f t="shared" si="957"/>
        <v>1</v>
      </c>
      <c r="DA1166">
        <f t="shared" si="958"/>
        <v>0</v>
      </c>
      <c r="DB1166">
        <f t="shared" si="959"/>
        <v>2.0879406044469668</v>
      </c>
      <c r="DE1166">
        <v>1159</v>
      </c>
      <c r="DF1166">
        <v>20.097557231042334</v>
      </c>
      <c r="DG1166">
        <v>17.216254419439945</v>
      </c>
      <c r="DI1166">
        <f t="shared" si="960"/>
        <v>1</v>
      </c>
      <c r="DJ1166">
        <f t="shared" si="961"/>
        <v>0</v>
      </c>
      <c r="DK1166">
        <f t="shared" si="962"/>
        <v>2.8813028116023887</v>
      </c>
      <c r="DN1166">
        <v>1159</v>
      </c>
      <c r="DO1166">
        <v>22.219336370975903</v>
      </c>
      <c r="DP1166">
        <v>12.366805908476517</v>
      </c>
      <c r="DR1166">
        <f t="shared" si="963"/>
        <v>1</v>
      </c>
      <c r="DS1166">
        <f t="shared" si="964"/>
        <v>0</v>
      </c>
      <c r="DT1166">
        <f t="shared" si="965"/>
        <v>9.8525304624993861</v>
      </c>
      <c r="DW1166">
        <v>1159</v>
      </c>
      <c r="DX1166">
        <v>22.069738119442476</v>
      </c>
      <c r="DY1166">
        <v>29.786908671370384</v>
      </c>
      <c r="EA1166">
        <f t="shared" si="966"/>
        <v>0</v>
      </c>
      <c r="EB1166">
        <f t="shared" si="967"/>
        <v>1</v>
      </c>
      <c r="EC1166">
        <f t="shared" si="968"/>
        <v>7.7171705519279072</v>
      </c>
      <c r="EF1166">
        <v>1159</v>
      </c>
      <c r="EG1166">
        <v>19.560117287469872</v>
      </c>
      <c r="EH1166">
        <v>16.287917611091061</v>
      </c>
      <c r="EJ1166">
        <f t="shared" si="969"/>
        <v>1</v>
      </c>
      <c r="EK1166">
        <f t="shared" si="970"/>
        <v>0</v>
      </c>
      <c r="EL1166">
        <f t="shared" si="971"/>
        <v>3.2721996763788113</v>
      </c>
      <c r="EO1166">
        <v>1159</v>
      </c>
      <c r="EP1166">
        <v>23.146911989942836</v>
      </c>
      <c r="EQ1166">
        <v>31.859193898825506</v>
      </c>
      <c r="ES1166">
        <f t="shared" si="972"/>
        <v>0</v>
      </c>
      <c r="ET1166">
        <f t="shared" si="973"/>
        <v>1</v>
      </c>
      <c r="EU1166">
        <f t="shared" si="974"/>
        <v>8.7122819088826695</v>
      </c>
    </row>
    <row r="1167" spans="1:151" x14ac:dyDescent="0.25">
      <c r="A1167">
        <v>1160</v>
      </c>
      <c r="B1167">
        <v>15.172144899882436</v>
      </c>
      <c r="C1167">
        <v>23.88606425554023</v>
      </c>
      <c r="E1167">
        <f t="shared" si="924"/>
        <v>0</v>
      </c>
      <c r="F1167">
        <f t="shared" si="926"/>
        <v>1</v>
      </c>
      <c r="G1167">
        <f t="shared" si="925"/>
        <v>8.7139193556577936</v>
      </c>
      <c r="J1167">
        <v>1160</v>
      </c>
      <c r="K1167">
        <v>14.745760469531533</v>
      </c>
      <c r="L1167">
        <v>21.601792876398793</v>
      </c>
      <c r="N1167">
        <f t="shared" si="927"/>
        <v>0</v>
      </c>
      <c r="O1167">
        <f t="shared" si="928"/>
        <v>1</v>
      </c>
      <c r="P1167">
        <f t="shared" si="929"/>
        <v>6.8560324068672607</v>
      </c>
      <c r="S1167">
        <v>1160</v>
      </c>
      <c r="T1167">
        <v>13.589104488010566</v>
      </c>
      <c r="U1167">
        <v>21.226409964108448</v>
      </c>
      <c r="W1167">
        <f t="shared" si="930"/>
        <v>0</v>
      </c>
      <c r="X1167">
        <f t="shared" si="931"/>
        <v>1</v>
      </c>
      <c r="Y1167">
        <f t="shared" si="932"/>
        <v>7.6373054760978825</v>
      </c>
      <c r="AB1167">
        <v>1160</v>
      </c>
      <c r="AC1167">
        <v>22.485181408340303</v>
      </c>
      <c r="AD1167">
        <v>17.123291404044554</v>
      </c>
      <c r="AF1167">
        <f t="shared" si="933"/>
        <v>1</v>
      </c>
      <c r="AG1167">
        <f t="shared" si="934"/>
        <v>0</v>
      </c>
      <c r="AH1167">
        <f t="shared" si="935"/>
        <v>5.3618900042957485</v>
      </c>
      <c r="AK1167">
        <v>1160</v>
      </c>
      <c r="AL1167">
        <v>30.143404973095478</v>
      </c>
      <c r="AM1167">
        <v>16.643968227469617</v>
      </c>
      <c r="AO1167">
        <f t="shared" si="936"/>
        <v>1</v>
      </c>
      <c r="AP1167">
        <f t="shared" si="937"/>
        <v>0</v>
      </c>
      <c r="AQ1167">
        <f t="shared" si="938"/>
        <v>13.499436745625861</v>
      </c>
      <c r="AT1167">
        <v>1160</v>
      </c>
      <c r="AU1167">
        <v>22.898776963586716</v>
      </c>
      <c r="AV1167">
        <v>22.763200060541315</v>
      </c>
      <c r="AX1167">
        <f t="shared" si="939"/>
        <v>1</v>
      </c>
      <c r="AY1167">
        <f t="shared" si="940"/>
        <v>0</v>
      </c>
      <c r="AZ1167">
        <f t="shared" si="941"/>
        <v>0.1355769030454006</v>
      </c>
      <c r="BC1167">
        <v>1160</v>
      </c>
      <c r="BD1167" t="e">
        <v>#N/A</v>
      </c>
      <c r="BE1167" t="e">
        <v>#N/A</v>
      </c>
      <c r="BG1167" t="e">
        <f t="shared" si="942"/>
        <v>#N/A</v>
      </c>
      <c r="BH1167" t="e">
        <f t="shared" si="943"/>
        <v>#N/A</v>
      </c>
      <c r="BI1167" t="e">
        <f t="shared" si="944"/>
        <v>#N/A</v>
      </c>
      <c r="BL1167">
        <v>1160</v>
      </c>
      <c r="BM1167">
        <v>19.125469005740666</v>
      </c>
      <c r="BN1167">
        <v>9.7022444663022007</v>
      </c>
      <c r="BP1167">
        <f t="shared" si="945"/>
        <v>1</v>
      </c>
      <c r="BQ1167">
        <f t="shared" si="946"/>
        <v>0</v>
      </c>
      <c r="BR1167">
        <f t="shared" si="947"/>
        <v>9.4232245394384648</v>
      </c>
      <c r="BU1167">
        <v>1160</v>
      </c>
      <c r="BV1167">
        <v>24.198940459625934</v>
      </c>
      <c r="BW1167">
        <v>13.937660377637755</v>
      </c>
      <c r="BY1167">
        <f t="shared" si="948"/>
        <v>1</v>
      </c>
      <c r="BZ1167">
        <f t="shared" si="949"/>
        <v>0</v>
      </c>
      <c r="CA1167">
        <f t="shared" si="950"/>
        <v>10.261280081988179</v>
      </c>
      <c r="CD1167">
        <v>1160</v>
      </c>
      <c r="CE1167">
        <v>26.676662563164875</v>
      </c>
      <c r="CF1167">
        <v>18.98672307932268</v>
      </c>
      <c r="CH1167">
        <f t="shared" si="951"/>
        <v>1</v>
      </c>
      <c r="CI1167">
        <f t="shared" si="952"/>
        <v>0</v>
      </c>
      <c r="CJ1167">
        <f t="shared" si="953"/>
        <v>7.6899394838421955</v>
      </c>
      <c r="CM1167">
        <v>1160</v>
      </c>
      <c r="CN1167">
        <v>23.129014808403131</v>
      </c>
      <c r="CO1167">
        <v>40.463588567213037</v>
      </c>
      <c r="CQ1167">
        <f t="shared" si="954"/>
        <v>0</v>
      </c>
      <c r="CR1167">
        <f t="shared" si="955"/>
        <v>1</v>
      </c>
      <c r="CS1167">
        <f t="shared" si="956"/>
        <v>17.334573758809906</v>
      </c>
      <c r="CV1167">
        <v>1160</v>
      </c>
      <c r="CW1167">
        <v>19.185784253911784</v>
      </c>
      <c r="CX1167">
        <v>10.538742249785921</v>
      </c>
      <c r="CZ1167">
        <f t="shared" si="957"/>
        <v>1</v>
      </c>
      <c r="DA1167">
        <f t="shared" si="958"/>
        <v>0</v>
      </c>
      <c r="DB1167">
        <f t="shared" si="959"/>
        <v>8.6470420041258631</v>
      </c>
      <c r="DE1167">
        <v>1160</v>
      </c>
      <c r="DF1167">
        <v>20.723047907675038</v>
      </c>
      <c r="DG1167">
        <v>33.5633219592995</v>
      </c>
      <c r="DI1167">
        <f t="shared" si="960"/>
        <v>0</v>
      </c>
      <c r="DJ1167">
        <f t="shared" si="961"/>
        <v>1</v>
      </c>
      <c r="DK1167">
        <f t="shared" si="962"/>
        <v>12.840274051624462</v>
      </c>
      <c r="DN1167">
        <v>1160</v>
      </c>
      <c r="DO1167">
        <v>23.45556662487396</v>
      </c>
      <c r="DP1167">
        <v>20.557633329089295</v>
      </c>
      <c r="DR1167">
        <f t="shared" si="963"/>
        <v>1</v>
      </c>
      <c r="DS1167">
        <f t="shared" si="964"/>
        <v>0</v>
      </c>
      <c r="DT1167">
        <f t="shared" si="965"/>
        <v>2.8979332957846644</v>
      </c>
      <c r="DW1167">
        <v>1160</v>
      </c>
      <c r="DX1167">
        <v>24.065691075300389</v>
      </c>
      <c r="DY1167">
        <v>22.87621487379737</v>
      </c>
      <c r="EA1167">
        <f t="shared" si="966"/>
        <v>1</v>
      </c>
      <c r="EB1167">
        <f t="shared" si="967"/>
        <v>0</v>
      </c>
      <c r="EC1167">
        <f t="shared" si="968"/>
        <v>1.1894762015030196</v>
      </c>
      <c r="EF1167">
        <v>1160</v>
      </c>
      <c r="EG1167">
        <v>19.34753098441367</v>
      </c>
      <c r="EH1167">
        <v>11.345630306160174</v>
      </c>
      <c r="EJ1167">
        <f t="shared" si="969"/>
        <v>1</v>
      </c>
      <c r="EK1167">
        <f t="shared" si="970"/>
        <v>0</v>
      </c>
      <c r="EL1167">
        <f t="shared" si="971"/>
        <v>8.0019006782534952</v>
      </c>
      <c r="EO1167">
        <v>1160</v>
      </c>
      <c r="EP1167">
        <v>22.714811679845969</v>
      </c>
      <c r="EQ1167">
        <v>18.26414808892747</v>
      </c>
      <c r="ES1167">
        <f t="shared" si="972"/>
        <v>1</v>
      </c>
      <c r="ET1167">
        <f t="shared" si="973"/>
        <v>0</v>
      </c>
      <c r="EU1167">
        <f t="shared" si="974"/>
        <v>4.4506635909184986</v>
      </c>
    </row>
    <row r="1168" spans="1:151" x14ac:dyDescent="0.25">
      <c r="A1168">
        <v>1161</v>
      </c>
      <c r="B1168">
        <v>8.5622947902702844</v>
      </c>
      <c r="C1168">
        <v>32.604195203568899</v>
      </c>
      <c r="E1168">
        <f t="shared" si="924"/>
        <v>0</v>
      </c>
      <c r="F1168">
        <f t="shared" si="926"/>
        <v>1</v>
      </c>
      <c r="G1168">
        <f t="shared" si="925"/>
        <v>24.041900413298613</v>
      </c>
      <c r="J1168">
        <v>1161</v>
      </c>
      <c r="K1168">
        <v>16.770713567256671</v>
      </c>
      <c r="L1168">
        <v>28.792239061795598</v>
      </c>
      <c r="N1168">
        <f t="shared" si="927"/>
        <v>0</v>
      </c>
      <c r="O1168">
        <f t="shared" si="928"/>
        <v>1</v>
      </c>
      <c r="P1168">
        <f t="shared" si="929"/>
        <v>12.021525494538928</v>
      </c>
      <c r="S1168">
        <v>1161</v>
      </c>
      <c r="T1168">
        <v>15.657236174769455</v>
      </c>
      <c r="U1168">
        <v>53.872964176969958</v>
      </c>
      <c r="W1168">
        <f t="shared" si="930"/>
        <v>0</v>
      </c>
      <c r="X1168">
        <f t="shared" si="931"/>
        <v>1</v>
      </c>
      <c r="Y1168">
        <f t="shared" si="932"/>
        <v>38.215728002200507</v>
      </c>
      <c r="AB1168">
        <v>1161</v>
      </c>
      <c r="AC1168">
        <v>24.978157499713632</v>
      </c>
      <c r="AD1168">
        <v>16.482464707295168</v>
      </c>
      <c r="AF1168">
        <f t="shared" si="933"/>
        <v>1</v>
      </c>
      <c r="AG1168">
        <f t="shared" si="934"/>
        <v>0</v>
      </c>
      <c r="AH1168">
        <f t="shared" si="935"/>
        <v>8.4956927924184633</v>
      </c>
      <c r="AK1168">
        <v>1161</v>
      </c>
      <c r="AL1168">
        <v>21.699159886335909</v>
      </c>
      <c r="AM1168">
        <v>29.904102579143284</v>
      </c>
      <c r="AO1168">
        <f t="shared" si="936"/>
        <v>0</v>
      </c>
      <c r="AP1168">
        <f t="shared" si="937"/>
        <v>1</v>
      </c>
      <c r="AQ1168">
        <f t="shared" si="938"/>
        <v>8.204942692807375</v>
      </c>
      <c r="AT1168">
        <v>1161</v>
      </c>
      <c r="AU1168">
        <v>17.172611900643098</v>
      </c>
      <c r="AV1168">
        <v>18.855857750212582</v>
      </c>
      <c r="AX1168">
        <f t="shared" si="939"/>
        <v>0</v>
      </c>
      <c r="AY1168">
        <f t="shared" si="940"/>
        <v>1</v>
      </c>
      <c r="AZ1168">
        <f t="shared" si="941"/>
        <v>1.6832458495694844</v>
      </c>
      <c r="BC1168">
        <v>1161</v>
      </c>
      <c r="BD1168" t="e">
        <v>#N/A</v>
      </c>
      <c r="BE1168" t="e">
        <v>#N/A</v>
      </c>
      <c r="BG1168" t="e">
        <f t="shared" si="942"/>
        <v>#N/A</v>
      </c>
      <c r="BH1168" t="e">
        <f t="shared" si="943"/>
        <v>#N/A</v>
      </c>
      <c r="BI1168" t="e">
        <f t="shared" si="944"/>
        <v>#N/A</v>
      </c>
      <c r="BL1168">
        <v>1161</v>
      </c>
      <c r="BM1168">
        <v>27.785165826515094</v>
      </c>
      <c r="BN1168">
        <v>8.9006428029161864</v>
      </c>
      <c r="BP1168">
        <f t="shared" si="945"/>
        <v>1</v>
      </c>
      <c r="BQ1168">
        <f t="shared" si="946"/>
        <v>0</v>
      </c>
      <c r="BR1168">
        <f t="shared" si="947"/>
        <v>18.884523023598909</v>
      </c>
      <c r="BU1168">
        <v>1161</v>
      </c>
      <c r="BV1168">
        <v>28.436002652015048</v>
      </c>
      <c r="BW1168">
        <v>26.454517998604658</v>
      </c>
      <c r="BY1168">
        <f t="shared" si="948"/>
        <v>1</v>
      </c>
      <c r="BZ1168">
        <f t="shared" si="949"/>
        <v>0</v>
      </c>
      <c r="CA1168">
        <f t="shared" si="950"/>
        <v>1.9814846534103907</v>
      </c>
      <c r="CD1168">
        <v>1161</v>
      </c>
      <c r="CE1168">
        <v>33.71380628713063</v>
      </c>
      <c r="CF1168">
        <v>29.053695560813772</v>
      </c>
      <c r="CH1168">
        <f t="shared" si="951"/>
        <v>1</v>
      </c>
      <c r="CI1168">
        <f t="shared" si="952"/>
        <v>0</v>
      </c>
      <c r="CJ1168">
        <f t="shared" si="953"/>
        <v>4.6601107263168586</v>
      </c>
      <c r="CM1168">
        <v>1161</v>
      </c>
      <c r="CN1168">
        <v>23.749532566023703</v>
      </c>
      <c r="CO1168">
        <v>24.960402487027515</v>
      </c>
      <c r="CQ1168">
        <f t="shared" si="954"/>
        <v>0</v>
      </c>
      <c r="CR1168">
        <f t="shared" si="955"/>
        <v>1</v>
      </c>
      <c r="CS1168">
        <f t="shared" si="956"/>
        <v>1.2108699210038125</v>
      </c>
      <c r="CV1168">
        <v>1161</v>
      </c>
      <c r="CW1168">
        <v>19.451140441151825</v>
      </c>
      <c r="CX1168">
        <v>21.258360473428212</v>
      </c>
      <c r="CZ1168">
        <f t="shared" si="957"/>
        <v>0</v>
      </c>
      <c r="DA1168">
        <f t="shared" si="958"/>
        <v>1</v>
      </c>
      <c r="DB1168">
        <f t="shared" si="959"/>
        <v>1.8072200322763869</v>
      </c>
      <c r="DE1168">
        <v>1161</v>
      </c>
      <c r="DF1168">
        <v>13.082830355470602</v>
      </c>
      <c r="DG1168">
        <v>22.104274158121306</v>
      </c>
      <c r="DI1168">
        <f t="shared" si="960"/>
        <v>0</v>
      </c>
      <c r="DJ1168">
        <f t="shared" si="961"/>
        <v>1</v>
      </c>
      <c r="DK1168">
        <f t="shared" si="962"/>
        <v>9.0214438026507047</v>
      </c>
      <c r="DN1168">
        <v>1161</v>
      </c>
      <c r="DO1168">
        <v>23.816560883885312</v>
      </c>
      <c r="DP1168">
        <v>9.9614798275918304</v>
      </c>
      <c r="DR1168">
        <f t="shared" si="963"/>
        <v>1</v>
      </c>
      <c r="DS1168">
        <f t="shared" si="964"/>
        <v>0</v>
      </c>
      <c r="DT1168">
        <f t="shared" si="965"/>
        <v>13.855081056293482</v>
      </c>
      <c r="DW1168">
        <v>1161</v>
      </c>
      <c r="DX1168">
        <v>15.856099321828339</v>
      </c>
      <c r="DY1168">
        <v>19.368223487664366</v>
      </c>
      <c r="EA1168">
        <f t="shared" si="966"/>
        <v>0</v>
      </c>
      <c r="EB1168">
        <f t="shared" si="967"/>
        <v>1</v>
      </c>
      <c r="EC1168">
        <f t="shared" si="968"/>
        <v>3.5121241658360276</v>
      </c>
      <c r="EF1168">
        <v>1161</v>
      </c>
      <c r="EG1168">
        <v>22.740649833807215</v>
      </c>
      <c r="EH1168">
        <v>8.9043801067468848</v>
      </c>
      <c r="EJ1168">
        <f t="shared" si="969"/>
        <v>1</v>
      </c>
      <c r="EK1168">
        <f t="shared" si="970"/>
        <v>0</v>
      </c>
      <c r="EL1168">
        <f t="shared" si="971"/>
        <v>13.83626972706033</v>
      </c>
      <c r="EO1168">
        <v>1161</v>
      </c>
      <c r="EP1168">
        <v>16.41482738938253</v>
      </c>
      <c r="EQ1168">
        <v>38.543468222635816</v>
      </c>
      <c r="ES1168">
        <f t="shared" si="972"/>
        <v>0</v>
      </c>
      <c r="ET1168">
        <f t="shared" si="973"/>
        <v>1</v>
      </c>
      <c r="EU1168">
        <f t="shared" si="974"/>
        <v>22.128640833253286</v>
      </c>
    </row>
    <row r="1169" spans="1:151" x14ac:dyDescent="0.25">
      <c r="A1169">
        <v>1162</v>
      </c>
      <c r="B1169">
        <v>12.222071498882777</v>
      </c>
      <c r="C1169">
        <v>36.041381466035688</v>
      </c>
      <c r="E1169">
        <f t="shared" si="924"/>
        <v>0</v>
      </c>
      <c r="F1169">
        <f t="shared" si="926"/>
        <v>1</v>
      </c>
      <c r="G1169">
        <f t="shared" si="925"/>
        <v>23.819309967152911</v>
      </c>
      <c r="J1169">
        <v>1162</v>
      </c>
      <c r="K1169">
        <v>25.168778273030284</v>
      </c>
      <c r="L1169">
        <v>34.997479870410316</v>
      </c>
      <c r="N1169">
        <f t="shared" si="927"/>
        <v>0</v>
      </c>
      <c r="O1169">
        <f t="shared" si="928"/>
        <v>1</v>
      </c>
      <c r="P1169">
        <f t="shared" si="929"/>
        <v>9.8287015973800322</v>
      </c>
      <c r="S1169">
        <v>1162</v>
      </c>
      <c r="T1169">
        <v>19.724542394730339</v>
      </c>
      <c r="U1169">
        <v>33.980168103007571</v>
      </c>
      <c r="W1169">
        <f t="shared" si="930"/>
        <v>0</v>
      </c>
      <c r="X1169">
        <f t="shared" si="931"/>
        <v>1</v>
      </c>
      <c r="Y1169">
        <f t="shared" si="932"/>
        <v>14.255625708277233</v>
      </c>
      <c r="AB1169">
        <v>1162</v>
      </c>
      <c r="AC1169">
        <v>20.992062810743679</v>
      </c>
      <c r="AD1169">
        <v>17.756979773419495</v>
      </c>
      <c r="AF1169">
        <f t="shared" si="933"/>
        <v>1</v>
      </c>
      <c r="AG1169">
        <f t="shared" si="934"/>
        <v>0</v>
      </c>
      <c r="AH1169">
        <f t="shared" si="935"/>
        <v>3.2350830373241841</v>
      </c>
      <c r="AK1169">
        <v>1162</v>
      </c>
      <c r="AL1169">
        <v>25.610351798202728</v>
      </c>
      <c r="AM1169">
        <v>17.606684183253265</v>
      </c>
      <c r="AO1169">
        <f t="shared" si="936"/>
        <v>1</v>
      </c>
      <c r="AP1169">
        <f t="shared" si="937"/>
        <v>0</v>
      </c>
      <c r="AQ1169">
        <f t="shared" si="938"/>
        <v>8.0036676149494639</v>
      </c>
      <c r="AT1169">
        <v>1162</v>
      </c>
      <c r="AU1169">
        <v>18.624352969086633</v>
      </c>
      <c r="AV1169">
        <v>17.72798352456045</v>
      </c>
      <c r="AX1169">
        <f t="shared" si="939"/>
        <v>1</v>
      </c>
      <c r="AY1169">
        <f t="shared" si="940"/>
        <v>0</v>
      </c>
      <c r="AZ1169">
        <f t="shared" si="941"/>
        <v>0.89636944452618295</v>
      </c>
      <c r="BC1169">
        <v>1162</v>
      </c>
      <c r="BD1169" t="e">
        <v>#N/A</v>
      </c>
      <c r="BE1169" t="e">
        <v>#N/A</v>
      </c>
      <c r="BG1169" t="e">
        <f t="shared" si="942"/>
        <v>#N/A</v>
      </c>
      <c r="BH1169" t="e">
        <f t="shared" si="943"/>
        <v>#N/A</v>
      </c>
      <c r="BI1169" t="e">
        <f t="shared" si="944"/>
        <v>#N/A</v>
      </c>
      <c r="BL1169">
        <v>1162</v>
      </c>
      <c r="BM1169">
        <v>35.938819728704502</v>
      </c>
      <c r="BN1169">
        <v>15.761742386006613</v>
      </c>
      <c r="BP1169">
        <f t="shared" si="945"/>
        <v>1</v>
      </c>
      <c r="BQ1169">
        <f t="shared" si="946"/>
        <v>0</v>
      </c>
      <c r="BR1169">
        <f t="shared" si="947"/>
        <v>20.177077342697888</v>
      </c>
      <c r="BU1169">
        <v>1162</v>
      </c>
      <c r="BV1169">
        <v>17.767920682503672</v>
      </c>
      <c r="BW1169">
        <v>32.411626771521199</v>
      </c>
      <c r="BY1169">
        <f t="shared" si="948"/>
        <v>0</v>
      </c>
      <c r="BZ1169">
        <f t="shared" si="949"/>
        <v>1</v>
      </c>
      <c r="CA1169">
        <f t="shared" si="950"/>
        <v>14.643706089017527</v>
      </c>
      <c r="CD1169">
        <v>1162</v>
      </c>
      <c r="CE1169">
        <v>19.535204874896209</v>
      </c>
      <c r="CF1169">
        <v>26.042901064578821</v>
      </c>
      <c r="CH1169">
        <f t="shared" si="951"/>
        <v>0</v>
      </c>
      <c r="CI1169">
        <f t="shared" si="952"/>
        <v>1</v>
      </c>
      <c r="CJ1169">
        <f t="shared" si="953"/>
        <v>6.507696189682612</v>
      </c>
      <c r="CM1169">
        <v>1162</v>
      </c>
      <c r="CN1169">
        <v>21.099083773295003</v>
      </c>
      <c r="CO1169">
        <v>23.923095572788551</v>
      </c>
      <c r="CQ1169">
        <f t="shared" si="954"/>
        <v>0</v>
      </c>
      <c r="CR1169">
        <f t="shared" si="955"/>
        <v>1</v>
      </c>
      <c r="CS1169">
        <f t="shared" si="956"/>
        <v>2.8240117994935474</v>
      </c>
      <c r="CV1169">
        <v>1162</v>
      </c>
      <c r="CW1169">
        <v>23.667770152425113</v>
      </c>
      <c r="CX1169">
        <v>13.575595002197874</v>
      </c>
      <c r="CZ1169">
        <f t="shared" si="957"/>
        <v>1</v>
      </c>
      <c r="DA1169">
        <f t="shared" si="958"/>
        <v>0</v>
      </c>
      <c r="DB1169">
        <f t="shared" si="959"/>
        <v>10.09217515022724</v>
      </c>
      <c r="DE1169">
        <v>1162</v>
      </c>
      <c r="DF1169">
        <v>14.583863011902453</v>
      </c>
      <c r="DG1169">
        <v>21.61323045719497</v>
      </c>
      <c r="DI1169">
        <f t="shared" si="960"/>
        <v>0</v>
      </c>
      <c r="DJ1169">
        <f t="shared" si="961"/>
        <v>1</v>
      </c>
      <c r="DK1169">
        <f t="shared" si="962"/>
        <v>7.0293674452925163</v>
      </c>
      <c r="DN1169">
        <v>1162</v>
      </c>
      <c r="DO1169">
        <v>27.805429167185853</v>
      </c>
      <c r="DP1169">
        <v>26.641865603765652</v>
      </c>
      <c r="DR1169">
        <f t="shared" si="963"/>
        <v>1</v>
      </c>
      <c r="DS1169">
        <f t="shared" si="964"/>
        <v>0</v>
      </c>
      <c r="DT1169">
        <f t="shared" si="965"/>
        <v>1.1635635634202011</v>
      </c>
      <c r="DW1169">
        <v>1162</v>
      </c>
      <c r="DX1169">
        <v>18.589989355610072</v>
      </c>
      <c r="DY1169">
        <v>18.683002250274534</v>
      </c>
      <c r="EA1169">
        <f t="shared" si="966"/>
        <v>0</v>
      </c>
      <c r="EB1169">
        <f t="shared" si="967"/>
        <v>1</v>
      </c>
      <c r="EC1169">
        <f t="shared" si="968"/>
        <v>9.3012894664461498E-2</v>
      </c>
      <c r="EF1169">
        <v>1162</v>
      </c>
      <c r="EG1169">
        <v>22.430495598428056</v>
      </c>
      <c r="EH1169">
        <v>20.455211770343475</v>
      </c>
      <c r="EJ1169">
        <f t="shared" si="969"/>
        <v>1</v>
      </c>
      <c r="EK1169">
        <f t="shared" si="970"/>
        <v>0</v>
      </c>
      <c r="EL1169">
        <f t="shared" si="971"/>
        <v>1.9752838280845815</v>
      </c>
      <c r="EO1169">
        <v>1162</v>
      </c>
      <c r="EP1169">
        <v>24.092124090851758</v>
      </c>
      <c r="EQ1169">
        <v>42.495326890650922</v>
      </c>
      <c r="ES1169">
        <f t="shared" si="972"/>
        <v>0</v>
      </c>
      <c r="ET1169">
        <f t="shared" si="973"/>
        <v>1</v>
      </c>
      <c r="EU1169">
        <f t="shared" si="974"/>
        <v>18.403202799799164</v>
      </c>
    </row>
    <row r="1170" spans="1:151" x14ac:dyDescent="0.25">
      <c r="A1170">
        <v>1163</v>
      </c>
      <c r="B1170">
        <v>7.0855302972008811</v>
      </c>
      <c r="C1170">
        <v>44.705018877621725</v>
      </c>
      <c r="E1170">
        <f t="shared" si="924"/>
        <v>0</v>
      </c>
      <c r="F1170">
        <f t="shared" si="926"/>
        <v>1</v>
      </c>
      <c r="G1170">
        <f t="shared" si="925"/>
        <v>37.619488580420843</v>
      </c>
      <c r="J1170">
        <v>1163</v>
      </c>
      <c r="K1170">
        <v>21.845541387860639</v>
      </c>
      <c r="L1170">
        <v>14.00573615407931</v>
      </c>
      <c r="N1170">
        <f t="shared" si="927"/>
        <v>1</v>
      </c>
      <c r="O1170">
        <f t="shared" si="928"/>
        <v>0</v>
      </c>
      <c r="P1170">
        <f t="shared" si="929"/>
        <v>7.8398052337813287</v>
      </c>
      <c r="S1170">
        <v>1163</v>
      </c>
      <c r="T1170">
        <v>18.901158968766119</v>
      </c>
      <c r="U1170">
        <v>16.725202605635261</v>
      </c>
      <c r="W1170">
        <f t="shared" si="930"/>
        <v>1</v>
      </c>
      <c r="X1170">
        <f t="shared" si="931"/>
        <v>0</v>
      </c>
      <c r="Y1170">
        <f t="shared" si="932"/>
        <v>2.1759563631308581</v>
      </c>
      <c r="AB1170">
        <v>1163</v>
      </c>
      <c r="AC1170">
        <v>21.637626010725555</v>
      </c>
      <c r="AD1170">
        <v>19.045178029901788</v>
      </c>
      <c r="AF1170">
        <f t="shared" si="933"/>
        <v>1</v>
      </c>
      <c r="AG1170">
        <f t="shared" si="934"/>
        <v>0</v>
      </c>
      <c r="AH1170">
        <f t="shared" si="935"/>
        <v>2.592447980823767</v>
      </c>
      <c r="AK1170">
        <v>1163</v>
      </c>
      <c r="AL1170">
        <v>22.095143054310938</v>
      </c>
      <c r="AM1170">
        <v>25.572219697762442</v>
      </c>
      <c r="AO1170">
        <f t="shared" si="936"/>
        <v>0</v>
      </c>
      <c r="AP1170">
        <f t="shared" si="937"/>
        <v>1</v>
      </c>
      <c r="AQ1170">
        <f t="shared" si="938"/>
        <v>3.4770766434515039</v>
      </c>
      <c r="AT1170">
        <v>1163</v>
      </c>
      <c r="AU1170">
        <v>17.640753988397726</v>
      </c>
      <c r="AV1170">
        <v>20.167403898203368</v>
      </c>
      <c r="AX1170">
        <f t="shared" si="939"/>
        <v>0</v>
      </c>
      <c r="AY1170">
        <f t="shared" si="940"/>
        <v>1</v>
      </c>
      <c r="AZ1170">
        <f t="shared" si="941"/>
        <v>2.5266499098056414</v>
      </c>
      <c r="BC1170">
        <v>1163</v>
      </c>
      <c r="BD1170" t="e">
        <v>#N/A</v>
      </c>
      <c r="BE1170" t="e">
        <v>#N/A</v>
      </c>
      <c r="BG1170" t="e">
        <f t="shared" si="942"/>
        <v>#N/A</v>
      </c>
      <c r="BH1170" t="e">
        <f t="shared" si="943"/>
        <v>#N/A</v>
      </c>
      <c r="BI1170" t="e">
        <f t="shared" si="944"/>
        <v>#N/A</v>
      </c>
      <c r="BL1170">
        <v>1163</v>
      </c>
      <c r="BM1170">
        <v>32.070094310643306</v>
      </c>
      <c r="BN1170">
        <v>4.8279474833963771</v>
      </c>
      <c r="BP1170">
        <f t="shared" si="945"/>
        <v>1</v>
      </c>
      <c r="BQ1170">
        <f t="shared" si="946"/>
        <v>0</v>
      </c>
      <c r="BR1170">
        <f t="shared" si="947"/>
        <v>27.242146827246927</v>
      </c>
      <c r="BU1170">
        <v>1163</v>
      </c>
      <c r="BV1170">
        <v>22.695645020345058</v>
      </c>
      <c r="BW1170">
        <v>21.98905015997191</v>
      </c>
      <c r="BY1170">
        <f t="shared" si="948"/>
        <v>1</v>
      </c>
      <c r="BZ1170">
        <f t="shared" si="949"/>
        <v>0</v>
      </c>
      <c r="CA1170">
        <f t="shared" si="950"/>
        <v>0.70659486037314778</v>
      </c>
      <c r="CD1170">
        <v>1163</v>
      </c>
      <c r="CE1170">
        <v>32.024184592999987</v>
      </c>
      <c r="CF1170">
        <v>17.61379428246078</v>
      </c>
      <c r="CH1170">
        <f t="shared" si="951"/>
        <v>1</v>
      </c>
      <c r="CI1170">
        <f t="shared" si="952"/>
        <v>0</v>
      </c>
      <c r="CJ1170">
        <f t="shared" si="953"/>
        <v>14.410390310539206</v>
      </c>
      <c r="CM1170">
        <v>1163</v>
      </c>
      <c r="CN1170">
        <v>17.637019759952427</v>
      </c>
      <c r="CO1170">
        <v>23.863336956802215</v>
      </c>
      <c r="CQ1170">
        <f t="shared" si="954"/>
        <v>0</v>
      </c>
      <c r="CR1170">
        <f t="shared" si="955"/>
        <v>1</v>
      </c>
      <c r="CS1170">
        <f t="shared" si="956"/>
        <v>6.2263171968497879</v>
      </c>
      <c r="CV1170">
        <v>1163</v>
      </c>
      <c r="CW1170">
        <v>25.589863656027781</v>
      </c>
      <c r="CX1170">
        <v>16.193837699247403</v>
      </c>
      <c r="CZ1170">
        <f t="shared" si="957"/>
        <v>1</v>
      </c>
      <c r="DA1170">
        <f t="shared" si="958"/>
        <v>0</v>
      </c>
      <c r="DB1170">
        <f t="shared" si="959"/>
        <v>9.3960259567803774</v>
      </c>
      <c r="DE1170">
        <v>1163</v>
      </c>
      <c r="DF1170">
        <v>15.888718752437439</v>
      </c>
      <c r="DG1170">
        <v>12.701773489333622</v>
      </c>
      <c r="DI1170">
        <f t="shared" si="960"/>
        <v>1</v>
      </c>
      <c r="DJ1170">
        <f t="shared" si="961"/>
        <v>0</v>
      </c>
      <c r="DK1170">
        <f t="shared" si="962"/>
        <v>3.1869452631038175</v>
      </c>
      <c r="DN1170">
        <v>1163</v>
      </c>
      <c r="DO1170">
        <v>22.78532448465414</v>
      </c>
      <c r="DP1170">
        <v>24.852061816694214</v>
      </c>
      <c r="DR1170">
        <f t="shared" si="963"/>
        <v>0</v>
      </c>
      <c r="DS1170">
        <f t="shared" si="964"/>
        <v>1</v>
      </c>
      <c r="DT1170">
        <f t="shared" si="965"/>
        <v>2.0667373320400735</v>
      </c>
      <c r="DW1170">
        <v>1163</v>
      </c>
      <c r="DX1170">
        <v>18.929973480864703</v>
      </c>
      <c r="DY1170">
        <v>22.90302534941744</v>
      </c>
      <c r="EA1170">
        <f t="shared" si="966"/>
        <v>0</v>
      </c>
      <c r="EB1170">
        <f t="shared" si="967"/>
        <v>1</v>
      </c>
      <c r="EC1170">
        <f t="shared" si="968"/>
        <v>3.9730518685527372</v>
      </c>
      <c r="EF1170">
        <v>1163</v>
      </c>
      <c r="EG1170">
        <v>24.766381500853523</v>
      </c>
      <c r="EH1170">
        <v>16.450194499513803</v>
      </c>
      <c r="EJ1170">
        <f t="shared" si="969"/>
        <v>1</v>
      </c>
      <c r="EK1170">
        <f t="shared" si="970"/>
        <v>0</v>
      </c>
      <c r="EL1170">
        <f t="shared" si="971"/>
        <v>8.3161870013397206</v>
      </c>
      <c r="EO1170">
        <v>1163</v>
      </c>
      <c r="EP1170">
        <v>17.733054688461049</v>
      </c>
      <c r="EQ1170">
        <v>23.158669562998462</v>
      </c>
      <c r="ES1170">
        <f t="shared" si="972"/>
        <v>0</v>
      </c>
      <c r="ET1170">
        <f t="shared" si="973"/>
        <v>1</v>
      </c>
      <c r="EU1170">
        <f t="shared" si="974"/>
        <v>5.4256148745374126</v>
      </c>
    </row>
    <row r="1171" spans="1:151" x14ac:dyDescent="0.25">
      <c r="A1171">
        <v>1164</v>
      </c>
      <c r="B1171">
        <v>8.4252795402082601</v>
      </c>
      <c r="C1171">
        <v>25.115649167010165</v>
      </c>
      <c r="E1171">
        <f t="shared" si="924"/>
        <v>0</v>
      </c>
      <c r="F1171">
        <f t="shared" si="926"/>
        <v>1</v>
      </c>
      <c r="G1171">
        <f t="shared" si="925"/>
        <v>16.690369626801903</v>
      </c>
      <c r="J1171">
        <v>1164</v>
      </c>
      <c r="K1171">
        <v>25.442676918714163</v>
      </c>
      <c r="L1171">
        <v>21.328900884813557</v>
      </c>
      <c r="N1171">
        <f t="shared" si="927"/>
        <v>1</v>
      </c>
      <c r="O1171">
        <f t="shared" si="928"/>
        <v>0</v>
      </c>
      <c r="P1171">
        <f t="shared" si="929"/>
        <v>4.1137760339006064</v>
      </c>
      <c r="S1171">
        <v>1164</v>
      </c>
      <c r="T1171">
        <v>16.348145334936557</v>
      </c>
      <c r="U1171">
        <v>27.225574793695696</v>
      </c>
      <c r="W1171">
        <f t="shared" si="930"/>
        <v>0</v>
      </c>
      <c r="X1171">
        <f t="shared" si="931"/>
        <v>1</v>
      </c>
      <c r="Y1171">
        <f t="shared" si="932"/>
        <v>10.877429458759138</v>
      </c>
      <c r="AB1171">
        <v>1164</v>
      </c>
      <c r="AC1171">
        <v>28.935618250676463</v>
      </c>
      <c r="AD1171">
        <v>18.753535616826376</v>
      </c>
      <c r="AF1171">
        <f t="shared" si="933"/>
        <v>1</v>
      </c>
      <c r="AG1171">
        <f t="shared" si="934"/>
        <v>0</v>
      </c>
      <c r="AH1171">
        <f t="shared" si="935"/>
        <v>10.182082633850086</v>
      </c>
      <c r="AK1171">
        <v>1164</v>
      </c>
      <c r="AL1171">
        <v>15.276766882589834</v>
      </c>
      <c r="AM1171">
        <v>32.956743456818963</v>
      </c>
      <c r="AO1171">
        <f t="shared" si="936"/>
        <v>0</v>
      </c>
      <c r="AP1171">
        <f t="shared" si="937"/>
        <v>1</v>
      </c>
      <c r="AQ1171">
        <f t="shared" si="938"/>
        <v>17.67997657422913</v>
      </c>
      <c r="AT1171">
        <v>1164</v>
      </c>
      <c r="AU1171">
        <v>15.19176600318243</v>
      </c>
      <c r="AV1171">
        <v>15.79548373775423</v>
      </c>
      <c r="AX1171">
        <f t="shared" si="939"/>
        <v>0</v>
      </c>
      <c r="AY1171">
        <f t="shared" si="940"/>
        <v>1</v>
      </c>
      <c r="AZ1171">
        <f t="shared" si="941"/>
        <v>0.60371773457180034</v>
      </c>
      <c r="BC1171">
        <v>1164</v>
      </c>
      <c r="BD1171" t="e">
        <v>#N/A</v>
      </c>
      <c r="BE1171" t="e">
        <v>#N/A</v>
      </c>
      <c r="BG1171" t="e">
        <f t="shared" si="942"/>
        <v>#N/A</v>
      </c>
      <c r="BH1171" t="e">
        <f t="shared" si="943"/>
        <v>#N/A</v>
      </c>
      <c r="BI1171" t="e">
        <f t="shared" si="944"/>
        <v>#N/A</v>
      </c>
      <c r="BL1171">
        <v>1164</v>
      </c>
      <c r="BM1171">
        <v>27.244579775323825</v>
      </c>
      <c r="BN1171">
        <v>15.256947069991519</v>
      </c>
      <c r="BP1171">
        <f t="shared" si="945"/>
        <v>1</v>
      </c>
      <c r="BQ1171">
        <f t="shared" si="946"/>
        <v>0</v>
      </c>
      <c r="BR1171">
        <f t="shared" si="947"/>
        <v>11.987632705332306</v>
      </c>
      <c r="BU1171">
        <v>1164</v>
      </c>
      <c r="BV1171">
        <v>20.689580342805808</v>
      </c>
      <c r="BW1171">
        <v>21.237971702428911</v>
      </c>
      <c r="BY1171">
        <f t="shared" si="948"/>
        <v>0</v>
      </c>
      <c r="BZ1171">
        <f t="shared" si="949"/>
        <v>1</v>
      </c>
      <c r="CA1171">
        <f t="shared" si="950"/>
        <v>0.54839135962310337</v>
      </c>
      <c r="CD1171">
        <v>1164</v>
      </c>
      <c r="CE1171">
        <v>17.793649255964507</v>
      </c>
      <c r="CF1171">
        <v>18.760212262985362</v>
      </c>
      <c r="CH1171">
        <f t="shared" si="951"/>
        <v>0</v>
      </c>
      <c r="CI1171">
        <f t="shared" si="952"/>
        <v>1</v>
      </c>
      <c r="CJ1171">
        <f t="shared" si="953"/>
        <v>0.96656300702085574</v>
      </c>
      <c r="CM1171">
        <v>1164</v>
      </c>
      <c r="CN1171">
        <v>22.787647487923898</v>
      </c>
      <c r="CO1171">
        <v>17.013879035670911</v>
      </c>
      <c r="CQ1171">
        <f t="shared" si="954"/>
        <v>1</v>
      </c>
      <c r="CR1171">
        <f t="shared" si="955"/>
        <v>0</v>
      </c>
      <c r="CS1171">
        <f t="shared" si="956"/>
        <v>5.7737684522529875</v>
      </c>
      <c r="CV1171">
        <v>1164</v>
      </c>
      <c r="CW1171">
        <v>21.126325014031512</v>
      </c>
      <c r="CX1171">
        <v>18.415912925264671</v>
      </c>
      <c r="CZ1171">
        <f t="shared" si="957"/>
        <v>1</v>
      </c>
      <c r="DA1171">
        <f t="shared" si="958"/>
        <v>0</v>
      </c>
      <c r="DB1171">
        <f t="shared" si="959"/>
        <v>2.7104120887668408</v>
      </c>
      <c r="DE1171">
        <v>1164</v>
      </c>
      <c r="DF1171">
        <v>15.964359825780699</v>
      </c>
      <c r="DG1171">
        <v>17.941732912799974</v>
      </c>
      <c r="DI1171">
        <f t="shared" si="960"/>
        <v>0</v>
      </c>
      <c r="DJ1171">
        <f t="shared" si="961"/>
        <v>1</v>
      </c>
      <c r="DK1171">
        <f t="shared" si="962"/>
        <v>1.9773730870192754</v>
      </c>
      <c r="DN1171">
        <v>1164</v>
      </c>
      <c r="DO1171">
        <v>20.67401197513227</v>
      </c>
      <c r="DP1171">
        <v>30.621801605585954</v>
      </c>
      <c r="DR1171">
        <f t="shared" si="963"/>
        <v>0</v>
      </c>
      <c r="DS1171">
        <f t="shared" si="964"/>
        <v>1</v>
      </c>
      <c r="DT1171">
        <f t="shared" si="965"/>
        <v>9.9477896304536841</v>
      </c>
      <c r="DW1171">
        <v>1164</v>
      </c>
      <c r="DX1171">
        <v>20.074589267783185</v>
      </c>
      <c r="DY1171">
        <v>19.343212772941271</v>
      </c>
      <c r="EA1171">
        <f t="shared" si="966"/>
        <v>1</v>
      </c>
      <c r="EB1171">
        <f t="shared" si="967"/>
        <v>0</v>
      </c>
      <c r="EC1171">
        <f t="shared" si="968"/>
        <v>0.73137649484191414</v>
      </c>
      <c r="EF1171">
        <v>1164</v>
      </c>
      <c r="EG1171">
        <v>27.694060090220677</v>
      </c>
      <c r="EH1171">
        <v>10.502419428476877</v>
      </c>
      <c r="EJ1171">
        <f t="shared" si="969"/>
        <v>1</v>
      </c>
      <c r="EK1171">
        <f t="shared" si="970"/>
        <v>0</v>
      </c>
      <c r="EL1171">
        <f t="shared" si="971"/>
        <v>17.191640661743801</v>
      </c>
      <c r="EO1171">
        <v>1164</v>
      </c>
      <c r="EP1171">
        <v>25.832164020111815</v>
      </c>
      <c r="EQ1171">
        <v>26.638760250458411</v>
      </c>
      <c r="ES1171">
        <f t="shared" si="972"/>
        <v>0</v>
      </c>
      <c r="ET1171">
        <f t="shared" si="973"/>
        <v>1</v>
      </c>
      <c r="EU1171">
        <f t="shared" si="974"/>
        <v>0.80659623034659589</v>
      </c>
    </row>
    <row r="1172" spans="1:151" x14ac:dyDescent="0.25">
      <c r="A1172">
        <v>1165</v>
      </c>
      <c r="B1172">
        <v>18.687961894452883</v>
      </c>
      <c r="C1172">
        <v>49.508218347033896</v>
      </c>
      <c r="E1172">
        <f t="shared" si="924"/>
        <v>0</v>
      </c>
      <c r="F1172">
        <f t="shared" si="926"/>
        <v>1</v>
      </c>
      <c r="G1172">
        <f t="shared" si="925"/>
        <v>30.820256452581013</v>
      </c>
      <c r="J1172">
        <v>1165</v>
      </c>
      <c r="K1172">
        <v>17.138403565751823</v>
      </c>
      <c r="L1172">
        <v>25.531204711451299</v>
      </c>
      <c r="N1172">
        <f t="shared" si="927"/>
        <v>0</v>
      </c>
      <c r="O1172">
        <f t="shared" si="928"/>
        <v>1</v>
      </c>
      <c r="P1172">
        <f t="shared" si="929"/>
        <v>8.392801145699476</v>
      </c>
      <c r="S1172">
        <v>1165</v>
      </c>
      <c r="T1172">
        <v>22.227802114089137</v>
      </c>
      <c r="U1172">
        <v>8.1540339208307273</v>
      </c>
      <c r="W1172">
        <f t="shared" si="930"/>
        <v>1</v>
      </c>
      <c r="X1172">
        <f t="shared" si="931"/>
        <v>0</v>
      </c>
      <c r="Y1172">
        <f t="shared" si="932"/>
        <v>14.07376819325841</v>
      </c>
      <c r="AB1172">
        <v>1165</v>
      </c>
      <c r="AC1172">
        <v>24.445480614454507</v>
      </c>
      <c r="AD1172">
        <v>16.501449745407136</v>
      </c>
      <c r="AF1172">
        <f t="shared" si="933"/>
        <v>1</v>
      </c>
      <c r="AG1172">
        <f t="shared" si="934"/>
        <v>0</v>
      </c>
      <c r="AH1172">
        <f t="shared" si="935"/>
        <v>7.9440308690473707</v>
      </c>
      <c r="AK1172">
        <v>1165</v>
      </c>
      <c r="AL1172">
        <v>19.4314182609975</v>
      </c>
      <c r="AM1172">
        <v>22.195256818048335</v>
      </c>
      <c r="AO1172">
        <f t="shared" si="936"/>
        <v>0</v>
      </c>
      <c r="AP1172">
        <f t="shared" si="937"/>
        <v>1</v>
      </c>
      <c r="AQ1172">
        <f t="shared" si="938"/>
        <v>2.7638385570508355</v>
      </c>
      <c r="AT1172">
        <v>1165</v>
      </c>
      <c r="AU1172">
        <v>13.848171747053183</v>
      </c>
      <c r="AV1172">
        <v>22.332712246407144</v>
      </c>
      <c r="AX1172">
        <f t="shared" si="939"/>
        <v>0</v>
      </c>
      <c r="AY1172">
        <f t="shared" si="940"/>
        <v>1</v>
      </c>
      <c r="AZ1172">
        <f t="shared" si="941"/>
        <v>8.4845404993539617</v>
      </c>
      <c r="BC1172">
        <v>1165</v>
      </c>
      <c r="BD1172" t="e">
        <v>#N/A</v>
      </c>
      <c r="BE1172" t="e">
        <v>#N/A</v>
      </c>
      <c r="BG1172" t="e">
        <f t="shared" si="942"/>
        <v>#N/A</v>
      </c>
      <c r="BH1172" t="e">
        <f t="shared" si="943"/>
        <v>#N/A</v>
      </c>
      <c r="BI1172" t="e">
        <f t="shared" si="944"/>
        <v>#N/A</v>
      </c>
      <c r="BL1172">
        <v>1165</v>
      </c>
      <c r="BM1172">
        <v>28.169679225628659</v>
      </c>
      <c r="BN1172">
        <v>10.079325699620204</v>
      </c>
      <c r="BP1172">
        <f t="shared" si="945"/>
        <v>1</v>
      </c>
      <c r="BQ1172">
        <f t="shared" si="946"/>
        <v>0</v>
      </c>
      <c r="BR1172">
        <f t="shared" si="947"/>
        <v>18.090353526008457</v>
      </c>
      <c r="BU1172">
        <v>1165</v>
      </c>
      <c r="BV1172">
        <v>23.232370588000745</v>
      </c>
      <c r="BW1172">
        <v>23.496697203689418</v>
      </c>
      <c r="BY1172">
        <f t="shared" si="948"/>
        <v>0</v>
      </c>
      <c r="BZ1172">
        <f t="shared" si="949"/>
        <v>1</v>
      </c>
      <c r="CA1172">
        <f t="shared" si="950"/>
        <v>0.26432661568867388</v>
      </c>
      <c r="CD1172">
        <v>1165</v>
      </c>
      <c r="CE1172">
        <v>24.785450445271763</v>
      </c>
      <c r="CF1172">
        <v>19.911205780311867</v>
      </c>
      <c r="CH1172">
        <f t="shared" si="951"/>
        <v>1</v>
      </c>
      <c r="CI1172">
        <f t="shared" si="952"/>
        <v>0</v>
      </c>
      <c r="CJ1172">
        <f t="shared" si="953"/>
        <v>4.8742446649598961</v>
      </c>
      <c r="CM1172">
        <v>1165</v>
      </c>
      <c r="CN1172">
        <v>26.072313305407164</v>
      </c>
      <c r="CO1172">
        <v>18.092597937525159</v>
      </c>
      <c r="CQ1172">
        <f t="shared" si="954"/>
        <v>1</v>
      </c>
      <c r="CR1172">
        <f t="shared" si="955"/>
        <v>0</v>
      </c>
      <c r="CS1172">
        <f t="shared" si="956"/>
        <v>7.9797153678820045</v>
      </c>
      <c r="CV1172">
        <v>1165</v>
      </c>
      <c r="CW1172">
        <v>25.104200947673487</v>
      </c>
      <c r="CX1172">
        <v>12.687301019222971</v>
      </c>
      <c r="CZ1172">
        <f t="shared" si="957"/>
        <v>1</v>
      </c>
      <c r="DA1172">
        <f t="shared" si="958"/>
        <v>0</v>
      </c>
      <c r="DB1172">
        <f t="shared" si="959"/>
        <v>12.416899928450515</v>
      </c>
      <c r="DE1172">
        <v>1165</v>
      </c>
      <c r="DF1172">
        <v>26.946476342630824</v>
      </c>
      <c r="DG1172">
        <v>14.49644934870982</v>
      </c>
      <c r="DI1172">
        <f t="shared" si="960"/>
        <v>1</v>
      </c>
      <c r="DJ1172">
        <f t="shared" si="961"/>
        <v>0</v>
      </c>
      <c r="DK1172">
        <f t="shared" si="962"/>
        <v>12.450026993921004</v>
      </c>
      <c r="DN1172">
        <v>1165</v>
      </c>
      <c r="DO1172">
        <v>23.703661379196333</v>
      </c>
      <c r="DP1172">
        <v>23.951891837840208</v>
      </c>
      <c r="DR1172">
        <f t="shared" si="963"/>
        <v>0</v>
      </c>
      <c r="DS1172">
        <f t="shared" si="964"/>
        <v>1</v>
      </c>
      <c r="DT1172">
        <f t="shared" si="965"/>
        <v>0.24823045864387439</v>
      </c>
      <c r="DW1172">
        <v>1165</v>
      </c>
      <c r="DX1172">
        <v>18.489501152599143</v>
      </c>
      <c r="DY1172">
        <v>17.284013094737276</v>
      </c>
      <c r="EA1172">
        <f t="shared" si="966"/>
        <v>1</v>
      </c>
      <c r="EB1172">
        <f t="shared" si="967"/>
        <v>0</v>
      </c>
      <c r="EC1172">
        <f t="shared" si="968"/>
        <v>1.2054880578618672</v>
      </c>
      <c r="EF1172">
        <v>1165</v>
      </c>
      <c r="EG1172">
        <v>18.222404014622647</v>
      </c>
      <c r="EH1172">
        <v>15.514394331425958</v>
      </c>
      <c r="EJ1172">
        <f t="shared" si="969"/>
        <v>1</v>
      </c>
      <c r="EK1172">
        <f t="shared" si="970"/>
        <v>0</v>
      </c>
      <c r="EL1172">
        <f t="shared" si="971"/>
        <v>2.7080096831966891</v>
      </c>
      <c r="EO1172">
        <v>1165</v>
      </c>
      <c r="EP1172">
        <v>23.966763589803048</v>
      </c>
      <c r="EQ1172">
        <v>44.222478894102601</v>
      </c>
      <c r="ES1172">
        <f t="shared" si="972"/>
        <v>0</v>
      </c>
      <c r="ET1172">
        <f t="shared" si="973"/>
        <v>1</v>
      </c>
      <c r="EU1172">
        <f t="shared" si="974"/>
        <v>20.255715304299553</v>
      </c>
    </row>
    <row r="1173" spans="1:151" x14ac:dyDescent="0.25">
      <c r="A1173">
        <v>1166</v>
      </c>
      <c r="B1173">
        <v>6.7544061520236056</v>
      </c>
      <c r="C1173">
        <v>11.583257296352308</v>
      </c>
      <c r="E1173">
        <f t="shared" si="924"/>
        <v>0</v>
      </c>
      <c r="F1173">
        <f t="shared" si="926"/>
        <v>1</v>
      </c>
      <c r="G1173">
        <f t="shared" si="925"/>
        <v>4.8288511443287021</v>
      </c>
      <c r="J1173">
        <v>1166</v>
      </c>
      <c r="K1173">
        <v>25.292562120876973</v>
      </c>
      <c r="L1173">
        <v>22.332738075990832</v>
      </c>
      <c r="N1173">
        <f t="shared" si="927"/>
        <v>1</v>
      </c>
      <c r="O1173">
        <f t="shared" si="928"/>
        <v>0</v>
      </c>
      <c r="P1173">
        <f t="shared" si="929"/>
        <v>2.9598240448861404</v>
      </c>
      <c r="S1173">
        <v>1166</v>
      </c>
      <c r="T1173">
        <v>21.118358070311601</v>
      </c>
      <c r="U1173">
        <v>37.179382186596456</v>
      </c>
      <c r="W1173">
        <f t="shared" si="930"/>
        <v>0</v>
      </c>
      <c r="X1173">
        <f t="shared" si="931"/>
        <v>1</v>
      </c>
      <c r="Y1173">
        <f t="shared" si="932"/>
        <v>16.061024116284855</v>
      </c>
      <c r="AB1173">
        <v>1166</v>
      </c>
      <c r="AC1173">
        <v>34.189674749024675</v>
      </c>
      <c r="AD1173">
        <v>15.601878232872384</v>
      </c>
      <c r="AF1173">
        <f t="shared" si="933"/>
        <v>1</v>
      </c>
      <c r="AG1173">
        <f t="shared" si="934"/>
        <v>0</v>
      </c>
      <c r="AH1173">
        <f t="shared" si="935"/>
        <v>18.587796516152292</v>
      </c>
      <c r="AK1173">
        <v>1166</v>
      </c>
      <c r="AL1173">
        <v>34.210642833308228</v>
      </c>
      <c r="AM1173">
        <v>14.268463811969671</v>
      </c>
      <c r="AO1173">
        <f t="shared" si="936"/>
        <v>1</v>
      </c>
      <c r="AP1173">
        <f t="shared" si="937"/>
        <v>0</v>
      </c>
      <c r="AQ1173">
        <f t="shared" si="938"/>
        <v>19.942179021338557</v>
      </c>
      <c r="AT1173">
        <v>1166</v>
      </c>
      <c r="AU1173">
        <v>18.399971765492673</v>
      </c>
      <c r="AV1173">
        <v>16.33741510598264</v>
      </c>
      <c r="AX1173">
        <f t="shared" si="939"/>
        <v>1</v>
      </c>
      <c r="AY1173">
        <f t="shared" si="940"/>
        <v>0</v>
      </c>
      <c r="AZ1173">
        <f t="shared" si="941"/>
        <v>2.0625566595100331</v>
      </c>
      <c r="BC1173">
        <v>1166</v>
      </c>
      <c r="BD1173" t="e">
        <v>#N/A</v>
      </c>
      <c r="BE1173" t="e">
        <v>#N/A</v>
      </c>
      <c r="BG1173" t="e">
        <f t="shared" si="942"/>
        <v>#N/A</v>
      </c>
      <c r="BH1173" t="e">
        <f t="shared" si="943"/>
        <v>#N/A</v>
      </c>
      <c r="BI1173" t="e">
        <f t="shared" si="944"/>
        <v>#N/A</v>
      </c>
      <c r="BL1173">
        <v>1166</v>
      </c>
      <c r="BM1173">
        <v>27.643344612426635</v>
      </c>
      <c r="BN1173">
        <v>9.6232046466391008</v>
      </c>
      <c r="BP1173">
        <f t="shared" si="945"/>
        <v>1</v>
      </c>
      <c r="BQ1173">
        <f t="shared" si="946"/>
        <v>0</v>
      </c>
      <c r="BR1173">
        <f t="shared" si="947"/>
        <v>18.020139965787536</v>
      </c>
      <c r="BU1173">
        <v>1166</v>
      </c>
      <c r="BV1173">
        <v>32.561733362968454</v>
      </c>
      <c r="BW1173">
        <v>28.084861176823473</v>
      </c>
      <c r="BY1173">
        <f t="shared" si="948"/>
        <v>1</v>
      </c>
      <c r="BZ1173">
        <f t="shared" si="949"/>
        <v>0</v>
      </c>
      <c r="CA1173">
        <f t="shared" si="950"/>
        <v>4.4768721861449805</v>
      </c>
      <c r="CD1173">
        <v>1166</v>
      </c>
      <c r="CE1173">
        <v>18.565767089599198</v>
      </c>
      <c r="CF1173">
        <v>28.928496987969915</v>
      </c>
      <c r="CH1173">
        <f t="shared" si="951"/>
        <v>0</v>
      </c>
      <c r="CI1173">
        <f t="shared" si="952"/>
        <v>1</v>
      </c>
      <c r="CJ1173">
        <f t="shared" si="953"/>
        <v>10.362729898370716</v>
      </c>
      <c r="CM1173">
        <v>1166</v>
      </c>
      <c r="CN1173">
        <v>18.79194226285842</v>
      </c>
      <c r="CO1173">
        <v>33.241684274521219</v>
      </c>
      <c r="CQ1173">
        <f t="shared" si="954"/>
        <v>0</v>
      </c>
      <c r="CR1173">
        <f t="shared" si="955"/>
        <v>1</v>
      </c>
      <c r="CS1173">
        <f t="shared" si="956"/>
        <v>14.449742011662799</v>
      </c>
      <c r="CV1173">
        <v>1166</v>
      </c>
      <c r="CW1173">
        <v>21.379618375559588</v>
      </c>
      <c r="CX1173">
        <v>20.99658896113565</v>
      </c>
      <c r="CZ1173">
        <f t="shared" si="957"/>
        <v>1</v>
      </c>
      <c r="DA1173">
        <f t="shared" si="958"/>
        <v>0</v>
      </c>
      <c r="DB1173">
        <f t="shared" si="959"/>
        <v>0.38302941442393745</v>
      </c>
      <c r="DE1173">
        <v>1166</v>
      </c>
      <c r="DF1173">
        <v>29.564004695177445</v>
      </c>
      <c r="DG1173">
        <v>33.21870090062405</v>
      </c>
      <c r="DI1173">
        <f t="shared" si="960"/>
        <v>0</v>
      </c>
      <c r="DJ1173">
        <f t="shared" si="961"/>
        <v>1</v>
      </c>
      <c r="DK1173">
        <f t="shared" si="962"/>
        <v>3.654696205446605</v>
      </c>
      <c r="DN1173">
        <v>1166</v>
      </c>
      <c r="DO1173">
        <v>20.089850305010373</v>
      </c>
      <c r="DP1173">
        <v>19.197885766353494</v>
      </c>
      <c r="DR1173">
        <f t="shared" si="963"/>
        <v>1</v>
      </c>
      <c r="DS1173">
        <f t="shared" si="964"/>
        <v>0</v>
      </c>
      <c r="DT1173">
        <f t="shared" si="965"/>
        <v>0.89196453865687886</v>
      </c>
      <c r="DW1173">
        <v>1166</v>
      </c>
      <c r="DX1173">
        <v>18.827775786750973</v>
      </c>
      <c r="DY1173">
        <v>24.827388888370255</v>
      </c>
      <c r="EA1173">
        <f t="shared" si="966"/>
        <v>0</v>
      </c>
      <c r="EB1173">
        <f t="shared" si="967"/>
        <v>1</v>
      </c>
      <c r="EC1173">
        <f t="shared" si="968"/>
        <v>5.999613101619282</v>
      </c>
      <c r="EF1173">
        <v>1166</v>
      </c>
      <c r="EG1173">
        <v>11.89764464927349</v>
      </c>
      <c r="EH1173">
        <v>12.725748845646571</v>
      </c>
      <c r="EJ1173">
        <f t="shared" si="969"/>
        <v>0</v>
      </c>
      <c r="EK1173">
        <f t="shared" si="970"/>
        <v>1</v>
      </c>
      <c r="EL1173">
        <f t="shared" si="971"/>
        <v>0.82810419637308108</v>
      </c>
      <c r="EO1173">
        <v>1166</v>
      </c>
      <c r="EP1173">
        <v>27.989662227319748</v>
      </c>
      <c r="EQ1173">
        <v>24.773584877330634</v>
      </c>
      <c r="ES1173">
        <f t="shared" si="972"/>
        <v>1</v>
      </c>
      <c r="ET1173">
        <f t="shared" si="973"/>
        <v>0</v>
      </c>
      <c r="EU1173">
        <f t="shared" si="974"/>
        <v>3.2160773499891135</v>
      </c>
    </row>
    <row r="1174" spans="1:151" x14ac:dyDescent="0.25">
      <c r="A1174">
        <v>1167</v>
      </c>
      <c r="B1174">
        <v>8.6835362089489294</v>
      </c>
      <c r="C1174">
        <v>29.043004460499589</v>
      </c>
      <c r="E1174">
        <f t="shared" si="924"/>
        <v>0</v>
      </c>
      <c r="F1174">
        <f t="shared" si="926"/>
        <v>1</v>
      </c>
      <c r="G1174">
        <f t="shared" si="925"/>
        <v>20.359468251550659</v>
      </c>
      <c r="J1174">
        <v>1167</v>
      </c>
      <c r="K1174">
        <v>19.852949215617173</v>
      </c>
      <c r="L1174">
        <v>29.398714784070041</v>
      </c>
      <c r="N1174">
        <f t="shared" si="927"/>
        <v>0</v>
      </c>
      <c r="O1174">
        <f t="shared" si="928"/>
        <v>1</v>
      </c>
      <c r="P1174">
        <f t="shared" si="929"/>
        <v>9.5457655684528682</v>
      </c>
      <c r="S1174">
        <v>1167</v>
      </c>
      <c r="T1174">
        <v>18.438581563935717</v>
      </c>
      <c r="U1174">
        <v>39.212849015231747</v>
      </c>
      <c r="W1174">
        <f t="shared" si="930"/>
        <v>0</v>
      </c>
      <c r="X1174">
        <f t="shared" si="931"/>
        <v>1</v>
      </c>
      <c r="Y1174">
        <f t="shared" si="932"/>
        <v>20.77426745129603</v>
      </c>
      <c r="AB1174">
        <v>1167</v>
      </c>
      <c r="AC1174">
        <v>20.529884183987257</v>
      </c>
      <c r="AD1174">
        <v>17.242577190516975</v>
      </c>
      <c r="AF1174">
        <f t="shared" si="933"/>
        <v>1</v>
      </c>
      <c r="AG1174">
        <f t="shared" si="934"/>
        <v>0</v>
      </c>
      <c r="AH1174">
        <f t="shared" si="935"/>
        <v>3.2873069934702812</v>
      </c>
      <c r="AK1174">
        <v>1167</v>
      </c>
      <c r="AL1174">
        <v>17.677001604996157</v>
      </c>
      <c r="AM1174">
        <v>50.4848621747078</v>
      </c>
      <c r="AO1174">
        <f t="shared" si="936"/>
        <v>0</v>
      </c>
      <c r="AP1174">
        <f t="shared" si="937"/>
        <v>1</v>
      </c>
      <c r="AQ1174">
        <f t="shared" si="938"/>
        <v>32.807860569711643</v>
      </c>
      <c r="AT1174">
        <v>1167</v>
      </c>
      <c r="AU1174">
        <v>22.053257626382184</v>
      </c>
      <c r="AV1174">
        <v>17.75444345663032</v>
      </c>
      <c r="AX1174">
        <f t="shared" si="939"/>
        <v>1</v>
      </c>
      <c r="AY1174">
        <f t="shared" si="940"/>
        <v>0</v>
      </c>
      <c r="AZ1174">
        <f t="shared" si="941"/>
        <v>4.2988141697518643</v>
      </c>
      <c r="BC1174">
        <v>1167</v>
      </c>
      <c r="BD1174" t="e">
        <v>#N/A</v>
      </c>
      <c r="BE1174" t="e">
        <v>#N/A</v>
      </c>
      <c r="BG1174" t="e">
        <f t="shared" si="942"/>
        <v>#N/A</v>
      </c>
      <c r="BH1174" t="e">
        <f t="shared" si="943"/>
        <v>#N/A</v>
      </c>
      <c r="BI1174" t="e">
        <f t="shared" si="944"/>
        <v>#N/A</v>
      </c>
      <c r="BL1174">
        <v>1167</v>
      </c>
      <c r="BM1174">
        <v>31.023803371716028</v>
      </c>
      <c r="BN1174">
        <v>11.922255676188549</v>
      </c>
      <c r="BP1174">
        <f t="shared" si="945"/>
        <v>1</v>
      </c>
      <c r="BQ1174">
        <f t="shared" si="946"/>
        <v>0</v>
      </c>
      <c r="BR1174">
        <f t="shared" si="947"/>
        <v>19.101547695527479</v>
      </c>
      <c r="BU1174">
        <v>1167</v>
      </c>
      <c r="BV1174">
        <v>19.216890850411517</v>
      </c>
      <c r="BW1174">
        <v>34.486301776694205</v>
      </c>
      <c r="BY1174">
        <f t="shared" si="948"/>
        <v>0</v>
      </c>
      <c r="BZ1174">
        <f t="shared" si="949"/>
        <v>1</v>
      </c>
      <c r="CA1174">
        <f t="shared" si="950"/>
        <v>15.269410926282688</v>
      </c>
      <c r="CD1174">
        <v>1167</v>
      </c>
      <c r="CE1174">
        <v>27.075869386876995</v>
      </c>
      <c r="CF1174">
        <v>39.835347310621984</v>
      </c>
      <c r="CH1174">
        <f t="shared" si="951"/>
        <v>0</v>
      </c>
      <c r="CI1174">
        <f t="shared" si="952"/>
        <v>1</v>
      </c>
      <c r="CJ1174">
        <f t="shared" si="953"/>
        <v>12.759477923744988</v>
      </c>
      <c r="CM1174">
        <v>1167</v>
      </c>
      <c r="CN1174">
        <v>19.724413311584247</v>
      </c>
      <c r="CO1174">
        <v>19.527782614574374</v>
      </c>
      <c r="CQ1174">
        <f t="shared" si="954"/>
        <v>1</v>
      </c>
      <c r="CR1174">
        <f t="shared" si="955"/>
        <v>0</v>
      </c>
      <c r="CS1174">
        <f t="shared" si="956"/>
        <v>0.19663069700987279</v>
      </c>
      <c r="CV1174">
        <v>1167</v>
      </c>
      <c r="CW1174">
        <v>22.579315944504952</v>
      </c>
      <c r="CX1174">
        <v>21.583126867927017</v>
      </c>
      <c r="CZ1174">
        <f t="shared" si="957"/>
        <v>1</v>
      </c>
      <c r="DA1174">
        <f t="shared" si="958"/>
        <v>0</v>
      </c>
      <c r="DB1174">
        <f t="shared" si="959"/>
        <v>0.99618907657793443</v>
      </c>
      <c r="DE1174">
        <v>1167</v>
      </c>
      <c r="DF1174">
        <v>19.381642423657532</v>
      </c>
      <c r="DG1174">
        <v>28.21437161506983</v>
      </c>
      <c r="DI1174">
        <f t="shared" si="960"/>
        <v>0</v>
      </c>
      <c r="DJ1174">
        <f t="shared" si="961"/>
        <v>1</v>
      </c>
      <c r="DK1174">
        <f t="shared" si="962"/>
        <v>8.8327291914122981</v>
      </c>
      <c r="DN1174">
        <v>1167</v>
      </c>
      <c r="DO1174">
        <v>26.043771309112131</v>
      </c>
      <c r="DP1174">
        <v>16.377786082545285</v>
      </c>
      <c r="DR1174">
        <f t="shared" si="963"/>
        <v>1</v>
      </c>
      <c r="DS1174">
        <f t="shared" si="964"/>
        <v>0</v>
      </c>
      <c r="DT1174">
        <f t="shared" si="965"/>
        <v>9.6659852265668462</v>
      </c>
      <c r="DW1174">
        <v>1167</v>
      </c>
      <c r="DX1174">
        <v>12.722393878484976</v>
      </c>
      <c r="DY1174">
        <v>22.302041366081344</v>
      </c>
      <c r="EA1174">
        <f t="shared" si="966"/>
        <v>0</v>
      </c>
      <c r="EB1174">
        <f t="shared" si="967"/>
        <v>1</v>
      </c>
      <c r="EC1174">
        <f t="shared" si="968"/>
        <v>9.5796474875963682</v>
      </c>
      <c r="EF1174">
        <v>1167</v>
      </c>
      <c r="EG1174">
        <v>22.238755988771892</v>
      </c>
      <c r="EH1174">
        <v>11.392282614100573</v>
      </c>
      <c r="EJ1174">
        <f t="shared" si="969"/>
        <v>1</v>
      </c>
      <c r="EK1174">
        <f t="shared" si="970"/>
        <v>0</v>
      </c>
      <c r="EL1174">
        <f t="shared" si="971"/>
        <v>10.846473374671319</v>
      </c>
      <c r="EO1174">
        <v>1167</v>
      </c>
      <c r="EP1174">
        <v>20.104411582533576</v>
      </c>
      <c r="EQ1174">
        <v>-1.4373815431726378</v>
      </c>
      <c r="ES1174">
        <f t="shared" si="972"/>
        <v>1</v>
      </c>
      <c r="ET1174">
        <f t="shared" si="973"/>
        <v>0</v>
      </c>
      <c r="EU1174">
        <f t="shared" si="974"/>
        <v>21.541793125706214</v>
      </c>
    </row>
    <row r="1175" spans="1:151" x14ac:dyDescent="0.25">
      <c r="A1175">
        <v>1168</v>
      </c>
      <c r="B1175">
        <v>18.475187726564915</v>
      </c>
      <c r="C1175">
        <v>53.254269441174742</v>
      </c>
      <c r="E1175">
        <f t="shared" si="924"/>
        <v>0</v>
      </c>
      <c r="F1175">
        <f t="shared" si="926"/>
        <v>1</v>
      </c>
      <c r="G1175">
        <f t="shared" si="925"/>
        <v>34.779081714609831</v>
      </c>
      <c r="J1175">
        <v>1168</v>
      </c>
      <c r="K1175">
        <v>9.9782378558228402</v>
      </c>
      <c r="L1175">
        <v>22.678533527301425</v>
      </c>
      <c r="N1175">
        <f t="shared" si="927"/>
        <v>0</v>
      </c>
      <c r="O1175">
        <f t="shared" si="928"/>
        <v>1</v>
      </c>
      <c r="P1175">
        <f t="shared" si="929"/>
        <v>12.700295671478585</v>
      </c>
      <c r="S1175">
        <v>1168</v>
      </c>
      <c r="T1175">
        <v>20.863656190396583</v>
      </c>
      <c r="U1175">
        <v>23.953353955905666</v>
      </c>
      <c r="W1175">
        <f t="shared" si="930"/>
        <v>0</v>
      </c>
      <c r="X1175">
        <f t="shared" si="931"/>
        <v>1</v>
      </c>
      <c r="Y1175">
        <f t="shared" si="932"/>
        <v>3.0896977655090829</v>
      </c>
      <c r="AB1175">
        <v>1168</v>
      </c>
      <c r="AC1175">
        <v>28.874035442273708</v>
      </c>
      <c r="AD1175">
        <v>18.873134500359896</v>
      </c>
      <c r="AF1175">
        <f t="shared" si="933"/>
        <v>1</v>
      </c>
      <c r="AG1175">
        <f t="shared" si="934"/>
        <v>0</v>
      </c>
      <c r="AH1175">
        <f t="shared" si="935"/>
        <v>10.000900941913812</v>
      </c>
      <c r="AK1175">
        <v>1168</v>
      </c>
      <c r="AL1175">
        <v>5.6542267036610916</v>
      </c>
      <c r="AM1175">
        <v>22.832742163044273</v>
      </c>
      <c r="AO1175">
        <f t="shared" si="936"/>
        <v>0</v>
      </c>
      <c r="AP1175">
        <f t="shared" si="937"/>
        <v>1</v>
      </c>
      <c r="AQ1175">
        <f t="shared" si="938"/>
        <v>17.178515459383181</v>
      </c>
      <c r="AT1175">
        <v>1168</v>
      </c>
      <c r="AU1175">
        <v>16.119971095396679</v>
      </c>
      <c r="AV1175">
        <v>23.428947675117215</v>
      </c>
      <c r="AX1175">
        <f t="shared" si="939"/>
        <v>0</v>
      </c>
      <c r="AY1175">
        <f t="shared" si="940"/>
        <v>1</v>
      </c>
      <c r="AZ1175">
        <f t="shared" si="941"/>
        <v>7.3089765797205359</v>
      </c>
      <c r="BC1175">
        <v>1168</v>
      </c>
      <c r="BD1175" t="e">
        <v>#N/A</v>
      </c>
      <c r="BE1175" t="e">
        <v>#N/A</v>
      </c>
      <c r="BG1175" t="e">
        <f t="shared" si="942"/>
        <v>#N/A</v>
      </c>
      <c r="BH1175" t="e">
        <f t="shared" si="943"/>
        <v>#N/A</v>
      </c>
      <c r="BI1175" t="e">
        <f t="shared" si="944"/>
        <v>#N/A</v>
      </c>
      <c r="BL1175">
        <v>1168</v>
      </c>
      <c r="BM1175">
        <v>30.114161221657941</v>
      </c>
      <c r="BN1175">
        <v>11.977721582559248</v>
      </c>
      <c r="BP1175">
        <f t="shared" si="945"/>
        <v>1</v>
      </c>
      <c r="BQ1175">
        <f t="shared" si="946"/>
        <v>0</v>
      </c>
      <c r="BR1175">
        <f t="shared" si="947"/>
        <v>18.136439639098693</v>
      </c>
      <c r="BU1175">
        <v>1168</v>
      </c>
      <c r="BV1175">
        <v>19.27413366649894</v>
      </c>
      <c r="BW1175">
        <v>14.499530085992333</v>
      </c>
      <c r="BY1175">
        <f t="shared" si="948"/>
        <v>1</v>
      </c>
      <c r="BZ1175">
        <f t="shared" si="949"/>
        <v>0</v>
      </c>
      <c r="CA1175">
        <f t="shared" si="950"/>
        <v>4.7746035805066072</v>
      </c>
      <c r="CD1175">
        <v>1168</v>
      </c>
      <c r="CE1175">
        <v>31.529534391223038</v>
      </c>
      <c r="CF1175">
        <v>27.109557872774204</v>
      </c>
      <c r="CH1175">
        <f t="shared" si="951"/>
        <v>1</v>
      </c>
      <c r="CI1175">
        <f t="shared" si="952"/>
        <v>0</v>
      </c>
      <c r="CJ1175">
        <f t="shared" si="953"/>
        <v>4.4199765184488342</v>
      </c>
      <c r="CM1175">
        <v>1168</v>
      </c>
      <c r="CN1175">
        <v>25.64303208890734</v>
      </c>
      <c r="CO1175">
        <v>27.015702776268068</v>
      </c>
      <c r="CQ1175">
        <f t="shared" si="954"/>
        <v>0</v>
      </c>
      <c r="CR1175">
        <f t="shared" si="955"/>
        <v>1</v>
      </c>
      <c r="CS1175">
        <f t="shared" si="956"/>
        <v>1.3726706873607277</v>
      </c>
      <c r="CV1175">
        <v>1168</v>
      </c>
      <c r="CW1175">
        <v>23.83515602887374</v>
      </c>
      <c r="CX1175">
        <v>14.178080366664906</v>
      </c>
      <c r="CZ1175">
        <f t="shared" si="957"/>
        <v>1</v>
      </c>
      <c r="DA1175">
        <f t="shared" si="958"/>
        <v>0</v>
      </c>
      <c r="DB1175">
        <f t="shared" si="959"/>
        <v>9.6570756622088343</v>
      </c>
      <c r="DE1175">
        <v>1168</v>
      </c>
      <c r="DF1175">
        <v>19.385755080897312</v>
      </c>
      <c r="DG1175">
        <v>22.975230949274838</v>
      </c>
      <c r="DI1175">
        <f t="shared" si="960"/>
        <v>0</v>
      </c>
      <c r="DJ1175">
        <f t="shared" si="961"/>
        <v>1</v>
      </c>
      <c r="DK1175">
        <f t="shared" si="962"/>
        <v>3.5894758683775265</v>
      </c>
      <c r="DN1175">
        <v>1168</v>
      </c>
      <c r="DO1175">
        <v>17.630649692748271</v>
      </c>
      <c r="DP1175">
        <v>21.982445852436985</v>
      </c>
      <c r="DR1175">
        <f t="shared" si="963"/>
        <v>0</v>
      </c>
      <c r="DS1175">
        <f t="shared" si="964"/>
        <v>1</v>
      </c>
      <c r="DT1175">
        <f t="shared" si="965"/>
        <v>4.351796159688714</v>
      </c>
      <c r="DW1175">
        <v>1168</v>
      </c>
      <c r="DX1175">
        <v>5.2631284944203109</v>
      </c>
      <c r="DY1175">
        <v>24.559896841326967</v>
      </c>
      <c r="EA1175">
        <f t="shared" si="966"/>
        <v>0</v>
      </c>
      <c r="EB1175">
        <f t="shared" si="967"/>
        <v>1</v>
      </c>
      <c r="EC1175">
        <f t="shared" si="968"/>
        <v>19.296768346906656</v>
      </c>
      <c r="EF1175">
        <v>1168</v>
      </c>
      <c r="EG1175">
        <v>19.787139145043753</v>
      </c>
      <c r="EH1175">
        <v>16.238932366927099</v>
      </c>
      <c r="EJ1175">
        <f t="shared" si="969"/>
        <v>1</v>
      </c>
      <c r="EK1175">
        <f t="shared" si="970"/>
        <v>0</v>
      </c>
      <c r="EL1175">
        <f t="shared" si="971"/>
        <v>3.5482067781166542</v>
      </c>
      <c r="EO1175">
        <v>1168</v>
      </c>
      <c r="EP1175">
        <v>21.436350150833793</v>
      </c>
      <c r="EQ1175">
        <v>33.364335156066886</v>
      </c>
      <c r="ES1175">
        <f t="shared" si="972"/>
        <v>0</v>
      </c>
      <c r="ET1175">
        <f t="shared" si="973"/>
        <v>1</v>
      </c>
      <c r="EU1175">
        <f t="shared" si="974"/>
        <v>11.927985005233094</v>
      </c>
    </row>
    <row r="1176" spans="1:151" x14ac:dyDescent="0.25">
      <c r="A1176">
        <v>1169</v>
      </c>
      <c r="B1176">
        <v>9.4215942413131426</v>
      </c>
      <c r="C1176">
        <v>17.137911049371397</v>
      </c>
      <c r="E1176">
        <f t="shared" si="924"/>
        <v>0</v>
      </c>
      <c r="F1176">
        <f t="shared" si="926"/>
        <v>1</v>
      </c>
      <c r="G1176">
        <f t="shared" si="925"/>
        <v>7.716316808058254</v>
      </c>
      <c r="J1176">
        <v>1169</v>
      </c>
      <c r="K1176">
        <v>29.013040591267146</v>
      </c>
      <c r="L1176">
        <v>18.815564588663374</v>
      </c>
      <c r="N1176">
        <f t="shared" si="927"/>
        <v>1</v>
      </c>
      <c r="O1176">
        <f t="shared" si="928"/>
        <v>0</v>
      </c>
      <c r="P1176">
        <f t="shared" si="929"/>
        <v>10.197476002603771</v>
      </c>
      <c r="S1176">
        <v>1169</v>
      </c>
      <c r="T1176">
        <v>18.725660182435757</v>
      </c>
      <c r="U1176">
        <v>2.0821338904262383</v>
      </c>
      <c r="W1176">
        <f t="shared" si="930"/>
        <v>1</v>
      </c>
      <c r="X1176">
        <f t="shared" si="931"/>
        <v>0</v>
      </c>
      <c r="Y1176">
        <f t="shared" si="932"/>
        <v>16.643526292009518</v>
      </c>
      <c r="AB1176">
        <v>1169</v>
      </c>
      <c r="AC1176">
        <v>13.917446683858291</v>
      </c>
      <c r="AD1176">
        <v>17.789994713386072</v>
      </c>
      <c r="AF1176">
        <f t="shared" si="933"/>
        <v>0</v>
      </c>
      <c r="AG1176">
        <f t="shared" si="934"/>
        <v>1</v>
      </c>
      <c r="AH1176">
        <f t="shared" si="935"/>
        <v>3.8725480295277812</v>
      </c>
      <c r="AK1176">
        <v>1169</v>
      </c>
      <c r="AL1176">
        <v>15.040506071614155</v>
      </c>
      <c r="AM1176">
        <v>22.237588077513085</v>
      </c>
      <c r="AO1176">
        <f t="shared" si="936"/>
        <v>0</v>
      </c>
      <c r="AP1176">
        <f t="shared" si="937"/>
        <v>1</v>
      </c>
      <c r="AQ1176">
        <f t="shared" si="938"/>
        <v>7.1970820058989293</v>
      </c>
      <c r="AT1176">
        <v>1169</v>
      </c>
      <c r="AU1176">
        <v>19.124647390270624</v>
      </c>
      <c r="AV1176">
        <v>20.915807736024778</v>
      </c>
      <c r="AX1176">
        <f t="shared" si="939"/>
        <v>0</v>
      </c>
      <c r="AY1176">
        <f t="shared" si="940"/>
        <v>1</v>
      </c>
      <c r="AZ1176">
        <f t="shared" si="941"/>
        <v>1.7911603457541538</v>
      </c>
      <c r="BC1176">
        <v>1169</v>
      </c>
      <c r="BD1176" t="e">
        <v>#N/A</v>
      </c>
      <c r="BE1176" t="e">
        <v>#N/A</v>
      </c>
      <c r="BG1176" t="e">
        <f t="shared" si="942"/>
        <v>#N/A</v>
      </c>
      <c r="BH1176" t="e">
        <f t="shared" si="943"/>
        <v>#N/A</v>
      </c>
      <c r="BI1176" t="e">
        <f t="shared" si="944"/>
        <v>#N/A</v>
      </c>
      <c r="BL1176">
        <v>1169</v>
      </c>
      <c r="BM1176">
        <v>19.40675486418526</v>
      </c>
      <c r="BN1176">
        <v>14.872016364366145</v>
      </c>
      <c r="BP1176">
        <f t="shared" si="945"/>
        <v>1</v>
      </c>
      <c r="BQ1176">
        <f t="shared" si="946"/>
        <v>0</v>
      </c>
      <c r="BR1176">
        <f t="shared" si="947"/>
        <v>4.5347384998191149</v>
      </c>
      <c r="BU1176">
        <v>1169</v>
      </c>
      <c r="BV1176">
        <v>24.63456203316008</v>
      </c>
      <c r="BW1176">
        <v>19.611117570826803</v>
      </c>
      <c r="BY1176">
        <f t="shared" si="948"/>
        <v>1</v>
      </c>
      <c r="BZ1176">
        <f t="shared" si="949"/>
        <v>0</v>
      </c>
      <c r="CA1176">
        <f t="shared" si="950"/>
        <v>5.023444462333277</v>
      </c>
      <c r="CD1176">
        <v>1169</v>
      </c>
      <c r="CE1176">
        <v>28.538398735043913</v>
      </c>
      <c r="CF1176">
        <v>37.015350888547047</v>
      </c>
      <c r="CH1176">
        <f t="shared" si="951"/>
        <v>0</v>
      </c>
      <c r="CI1176">
        <f t="shared" si="952"/>
        <v>1</v>
      </c>
      <c r="CJ1176">
        <f t="shared" si="953"/>
        <v>8.4769521535031345</v>
      </c>
      <c r="CM1176">
        <v>1169</v>
      </c>
      <c r="CN1176">
        <v>21.165474864923503</v>
      </c>
      <c r="CO1176">
        <v>30.849347978651661</v>
      </c>
      <c r="CQ1176">
        <f t="shared" si="954"/>
        <v>0</v>
      </c>
      <c r="CR1176">
        <f t="shared" si="955"/>
        <v>1</v>
      </c>
      <c r="CS1176">
        <f t="shared" si="956"/>
        <v>9.6838731137281577</v>
      </c>
      <c r="CV1176">
        <v>1169</v>
      </c>
      <c r="CW1176">
        <v>23.24146249127104</v>
      </c>
      <c r="CX1176">
        <v>18.637504244710325</v>
      </c>
      <c r="CZ1176">
        <f t="shared" si="957"/>
        <v>1</v>
      </c>
      <c r="DA1176">
        <f t="shared" si="958"/>
        <v>0</v>
      </c>
      <c r="DB1176">
        <f t="shared" si="959"/>
        <v>4.6039582465607154</v>
      </c>
      <c r="DE1176">
        <v>1169</v>
      </c>
      <c r="DF1176">
        <v>23.458910437258996</v>
      </c>
      <c r="DG1176">
        <v>27.126348659268061</v>
      </c>
      <c r="DI1176">
        <f t="shared" si="960"/>
        <v>0</v>
      </c>
      <c r="DJ1176">
        <f t="shared" si="961"/>
        <v>1</v>
      </c>
      <c r="DK1176">
        <f t="shared" si="962"/>
        <v>3.6674382220090642</v>
      </c>
      <c r="DN1176">
        <v>1169</v>
      </c>
      <c r="DO1176">
        <v>17.632237929602816</v>
      </c>
      <c r="DP1176">
        <v>18.821688224297663</v>
      </c>
      <c r="DR1176">
        <f t="shared" si="963"/>
        <v>0</v>
      </c>
      <c r="DS1176">
        <f t="shared" si="964"/>
        <v>1</v>
      </c>
      <c r="DT1176">
        <f t="shared" si="965"/>
        <v>1.1894502946948471</v>
      </c>
      <c r="DW1176">
        <v>1169</v>
      </c>
      <c r="DX1176">
        <v>21.530120817908937</v>
      </c>
      <c r="DY1176">
        <v>28.628861225763803</v>
      </c>
      <c r="EA1176">
        <f t="shared" si="966"/>
        <v>0</v>
      </c>
      <c r="EB1176">
        <f t="shared" si="967"/>
        <v>1</v>
      </c>
      <c r="EC1176">
        <f t="shared" si="968"/>
        <v>7.0987404078548657</v>
      </c>
      <c r="EF1176">
        <v>1169</v>
      </c>
      <c r="EG1176">
        <v>21.88309549407365</v>
      </c>
      <c r="EH1176">
        <v>17.768577487126308</v>
      </c>
      <c r="EJ1176">
        <f t="shared" si="969"/>
        <v>1</v>
      </c>
      <c r="EK1176">
        <f t="shared" si="970"/>
        <v>0</v>
      </c>
      <c r="EL1176">
        <f t="shared" si="971"/>
        <v>4.1145180069473426</v>
      </c>
      <c r="EO1176">
        <v>1169</v>
      </c>
      <c r="EP1176">
        <v>20.766715672369379</v>
      </c>
      <c r="EQ1176">
        <v>45.414554206254309</v>
      </c>
      <c r="ES1176">
        <f t="shared" si="972"/>
        <v>0</v>
      </c>
      <c r="ET1176">
        <f t="shared" si="973"/>
        <v>1</v>
      </c>
      <c r="EU1176">
        <f t="shared" si="974"/>
        <v>24.647838533884929</v>
      </c>
    </row>
    <row r="1177" spans="1:151" x14ac:dyDescent="0.25">
      <c r="A1177">
        <v>1170</v>
      </c>
      <c r="B1177">
        <v>11.908380199816007</v>
      </c>
      <c r="C1177">
        <v>24.799680808888528</v>
      </c>
      <c r="E1177">
        <f t="shared" si="924"/>
        <v>0</v>
      </c>
      <c r="F1177">
        <f t="shared" si="926"/>
        <v>1</v>
      </c>
      <c r="G1177">
        <f t="shared" si="925"/>
        <v>12.891300609072522</v>
      </c>
      <c r="J1177">
        <v>1170</v>
      </c>
      <c r="K1177">
        <v>23.0630303015548</v>
      </c>
      <c r="L1177">
        <v>28.747206080675145</v>
      </c>
      <c r="N1177">
        <f t="shared" si="927"/>
        <v>0</v>
      </c>
      <c r="O1177">
        <f t="shared" si="928"/>
        <v>1</v>
      </c>
      <c r="P1177">
        <f t="shared" si="929"/>
        <v>5.6841757791203449</v>
      </c>
      <c r="S1177">
        <v>1170</v>
      </c>
      <c r="T1177">
        <v>19.711397739051595</v>
      </c>
      <c r="U1177">
        <v>15.950073570811698</v>
      </c>
      <c r="W1177">
        <f t="shared" si="930"/>
        <v>1</v>
      </c>
      <c r="X1177">
        <f t="shared" si="931"/>
        <v>0</v>
      </c>
      <c r="Y1177">
        <f t="shared" si="932"/>
        <v>3.7613241682398968</v>
      </c>
      <c r="AB1177">
        <v>1170</v>
      </c>
      <c r="AC1177">
        <v>22.299864536520687</v>
      </c>
      <c r="AD1177">
        <v>20.70818897717702</v>
      </c>
      <c r="AF1177">
        <f t="shared" si="933"/>
        <v>1</v>
      </c>
      <c r="AG1177">
        <f t="shared" si="934"/>
        <v>0</v>
      </c>
      <c r="AH1177">
        <f t="shared" si="935"/>
        <v>1.5916755593436669</v>
      </c>
      <c r="AK1177">
        <v>1170</v>
      </c>
      <c r="AL1177">
        <v>26.103930565431355</v>
      </c>
      <c r="AM1177">
        <v>18.138252479768916</v>
      </c>
      <c r="AO1177">
        <f t="shared" si="936"/>
        <v>1</v>
      </c>
      <c r="AP1177">
        <f t="shared" si="937"/>
        <v>0</v>
      </c>
      <c r="AQ1177">
        <f t="shared" si="938"/>
        <v>7.9656780856624394</v>
      </c>
      <c r="AT1177">
        <v>1170</v>
      </c>
      <c r="AU1177">
        <v>19.683905254854327</v>
      </c>
      <c r="AV1177">
        <v>18.699040278129228</v>
      </c>
      <c r="AX1177">
        <f t="shared" si="939"/>
        <v>1</v>
      </c>
      <c r="AY1177">
        <f t="shared" si="940"/>
        <v>0</v>
      </c>
      <c r="AZ1177">
        <f t="shared" si="941"/>
        <v>0.98486497672509898</v>
      </c>
      <c r="BC1177">
        <v>1170</v>
      </c>
      <c r="BD1177" t="e">
        <v>#N/A</v>
      </c>
      <c r="BE1177" t="e">
        <v>#N/A</v>
      </c>
      <c r="BG1177" t="e">
        <f t="shared" si="942"/>
        <v>#N/A</v>
      </c>
      <c r="BH1177" t="e">
        <f t="shared" si="943"/>
        <v>#N/A</v>
      </c>
      <c r="BI1177" t="e">
        <f t="shared" si="944"/>
        <v>#N/A</v>
      </c>
      <c r="BL1177">
        <v>1170</v>
      </c>
      <c r="BM1177">
        <v>16.205020645271304</v>
      </c>
      <c r="BN1177">
        <v>12.517427486208051</v>
      </c>
      <c r="BP1177">
        <f t="shared" si="945"/>
        <v>1</v>
      </c>
      <c r="BQ1177">
        <f t="shared" si="946"/>
        <v>0</v>
      </c>
      <c r="BR1177">
        <f t="shared" si="947"/>
        <v>3.6875931590632529</v>
      </c>
      <c r="BU1177">
        <v>1170</v>
      </c>
      <c r="BV1177">
        <v>28.762575210546618</v>
      </c>
      <c r="BW1177">
        <v>25.856063042351916</v>
      </c>
      <c r="BY1177">
        <f t="shared" si="948"/>
        <v>1</v>
      </c>
      <c r="BZ1177">
        <f t="shared" si="949"/>
        <v>0</v>
      </c>
      <c r="CA1177">
        <f t="shared" si="950"/>
        <v>2.9065121681947019</v>
      </c>
      <c r="CD1177">
        <v>1170</v>
      </c>
      <c r="CE1177">
        <v>27.147709692129546</v>
      </c>
      <c r="CF1177">
        <v>28.811586453723336</v>
      </c>
      <c r="CH1177">
        <f t="shared" si="951"/>
        <v>0</v>
      </c>
      <c r="CI1177">
        <f t="shared" si="952"/>
        <v>1</v>
      </c>
      <c r="CJ1177">
        <f t="shared" si="953"/>
        <v>1.6638767615937908</v>
      </c>
      <c r="CM1177">
        <v>1170</v>
      </c>
      <c r="CN1177">
        <v>23.960684328411961</v>
      </c>
      <c r="CO1177">
        <v>25.801103322981824</v>
      </c>
      <c r="CQ1177">
        <f t="shared" si="954"/>
        <v>0</v>
      </c>
      <c r="CR1177">
        <f t="shared" si="955"/>
        <v>1</v>
      </c>
      <c r="CS1177">
        <f t="shared" si="956"/>
        <v>1.8404189945698626</v>
      </c>
      <c r="CV1177">
        <v>1170</v>
      </c>
      <c r="CW1177">
        <v>27.829173435851118</v>
      </c>
      <c r="CX1177">
        <v>16.616226899475958</v>
      </c>
      <c r="CZ1177">
        <f t="shared" si="957"/>
        <v>1</v>
      </c>
      <c r="DA1177">
        <f t="shared" si="958"/>
        <v>0</v>
      </c>
      <c r="DB1177">
        <f t="shared" si="959"/>
        <v>11.21294653637516</v>
      </c>
      <c r="DE1177">
        <v>1170</v>
      </c>
      <c r="DF1177">
        <v>27.464312519539657</v>
      </c>
      <c r="DG1177">
        <v>22.179972796383908</v>
      </c>
      <c r="DI1177">
        <f t="shared" si="960"/>
        <v>1</v>
      </c>
      <c r="DJ1177">
        <f t="shared" si="961"/>
        <v>0</v>
      </c>
      <c r="DK1177">
        <f t="shared" si="962"/>
        <v>5.2843397231557496</v>
      </c>
      <c r="DN1177">
        <v>1170</v>
      </c>
      <c r="DO1177">
        <v>24.673865579529053</v>
      </c>
      <c r="DP1177">
        <v>30.984400613185226</v>
      </c>
      <c r="DR1177">
        <f t="shared" si="963"/>
        <v>0</v>
      </c>
      <c r="DS1177">
        <f t="shared" si="964"/>
        <v>1</v>
      </c>
      <c r="DT1177">
        <f t="shared" si="965"/>
        <v>6.3105350336561727</v>
      </c>
      <c r="DW1177">
        <v>1170</v>
      </c>
      <c r="DX1177">
        <v>9.7669169033509196</v>
      </c>
      <c r="DY1177">
        <v>25.233281077317766</v>
      </c>
      <c r="EA1177">
        <f t="shared" si="966"/>
        <v>0</v>
      </c>
      <c r="EB1177">
        <f t="shared" si="967"/>
        <v>1</v>
      </c>
      <c r="EC1177">
        <f t="shared" si="968"/>
        <v>15.466364173966847</v>
      </c>
      <c r="EF1177">
        <v>1170</v>
      </c>
      <c r="EG1177">
        <v>23.30599687509369</v>
      </c>
      <c r="EH1177">
        <v>13.943970666749957</v>
      </c>
      <c r="EJ1177">
        <f t="shared" si="969"/>
        <v>1</v>
      </c>
      <c r="EK1177">
        <f t="shared" si="970"/>
        <v>0</v>
      </c>
      <c r="EL1177">
        <f t="shared" si="971"/>
        <v>9.3620262083437336</v>
      </c>
      <c r="EO1177">
        <v>1170</v>
      </c>
      <c r="EP1177">
        <v>16.961789268464919</v>
      </c>
      <c r="EQ1177">
        <v>21.234498573786535</v>
      </c>
      <c r="ES1177">
        <f t="shared" si="972"/>
        <v>0</v>
      </c>
      <c r="ET1177">
        <f t="shared" si="973"/>
        <v>1</v>
      </c>
      <c r="EU1177">
        <f t="shared" si="974"/>
        <v>4.2727093053216159</v>
      </c>
    </row>
    <row r="1178" spans="1:151" x14ac:dyDescent="0.25">
      <c r="A1178">
        <v>1171</v>
      </c>
      <c r="B1178">
        <v>10.307378299084053</v>
      </c>
      <c r="C1178">
        <v>38.478268635951409</v>
      </c>
      <c r="E1178">
        <f t="shared" si="924"/>
        <v>0</v>
      </c>
      <c r="F1178">
        <f t="shared" si="926"/>
        <v>1</v>
      </c>
      <c r="G1178">
        <f t="shared" si="925"/>
        <v>28.170890336867355</v>
      </c>
      <c r="J1178">
        <v>1171</v>
      </c>
      <c r="K1178">
        <v>26.942765360493024</v>
      </c>
      <c r="L1178">
        <v>18.58836291452101</v>
      </c>
      <c r="N1178">
        <f t="shared" si="927"/>
        <v>1</v>
      </c>
      <c r="O1178">
        <f t="shared" si="928"/>
        <v>0</v>
      </c>
      <c r="P1178">
        <f t="shared" si="929"/>
        <v>8.3544024459720134</v>
      </c>
      <c r="S1178">
        <v>1171</v>
      </c>
      <c r="T1178">
        <v>20.476281989075769</v>
      </c>
      <c r="U1178">
        <v>10.348730497056096</v>
      </c>
      <c r="W1178">
        <f t="shared" si="930"/>
        <v>1</v>
      </c>
      <c r="X1178">
        <f t="shared" si="931"/>
        <v>0</v>
      </c>
      <c r="Y1178">
        <f t="shared" si="932"/>
        <v>10.127551492019673</v>
      </c>
      <c r="AB1178">
        <v>1171</v>
      </c>
      <c r="AC1178">
        <v>24.061005862224103</v>
      </c>
      <c r="AD1178">
        <v>17.328083466470435</v>
      </c>
      <c r="AF1178">
        <f t="shared" si="933"/>
        <v>1</v>
      </c>
      <c r="AG1178">
        <f t="shared" si="934"/>
        <v>0</v>
      </c>
      <c r="AH1178">
        <f t="shared" si="935"/>
        <v>6.7329223957536684</v>
      </c>
      <c r="AK1178">
        <v>1171</v>
      </c>
      <c r="AL1178">
        <v>26.750931451309015</v>
      </c>
      <c r="AM1178">
        <v>30.748064938591675</v>
      </c>
      <c r="AO1178">
        <f t="shared" si="936"/>
        <v>0</v>
      </c>
      <c r="AP1178">
        <f t="shared" si="937"/>
        <v>1</v>
      </c>
      <c r="AQ1178">
        <f t="shared" si="938"/>
        <v>3.9971334872826603</v>
      </c>
      <c r="AT1178">
        <v>1171</v>
      </c>
      <c r="AU1178">
        <v>14.875675361344673</v>
      </c>
      <c r="AV1178">
        <v>24.582825145154192</v>
      </c>
      <c r="AX1178">
        <f t="shared" si="939"/>
        <v>0</v>
      </c>
      <c r="AY1178">
        <f t="shared" si="940"/>
        <v>1</v>
      </c>
      <c r="AZ1178">
        <f t="shared" si="941"/>
        <v>9.7071497838095198</v>
      </c>
      <c r="BC1178">
        <v>1171</v>
      </c>
      <c r="BD1178" t="e">
        <v>#N/A</v>
      </c>
      <c r="BE1178" t="e">
        <v>#N/A</v>
      </c>
      <c r="BG1178" t="e">
        <f t="shared" si="942"/>
        <v>#N/A</v>
      </c>
      <c r="BH1178" t="e">
        <f t="shared" si="943"/>
        <v>#N/A</v>
      </c>
      <c r="BI1178" t="e">
        <f t="shared" si="944"/>
        <v>#N/A</v>
      </c>
      <c r="BL1178">
        <v>1171</v>
      </c>
      <c r="BM1178">
        <v>30.159151748161996</v>
      </c>
      <c r="BN1178">
        <v>11.252316024478953</v>
      </c>
      <c r="BP1178">
        <f t="shared" si="945"/>
        <v>1</v>
      </c>
      <c r="BQ1178">
        <f t="shared" si="946"/>
        <v>0</v>
      </c>
      <c r="BR1178">
        <f t="shared" si="947"/>
        <v>18.906835723683045</v>
      </c>
      <c r="BU1178">
        <v>1171</v>
      </c>
      <c r="BV1178">
        <v>13.758633473090402</v>
      </c>
      <c r="BW1178">
        <v>24.475015572270721</v>
      </c>
      <c r="BY1178">
        <f t="shared" si="948"/>
        <v>0</v>
      </c>
      <c r="BZ1178">
        <f t="shared" si="949"/>
        <v>1</v>
      </c>
      <c r="CA1178">
        <f t="shared" si="950"/>
        <v>10.716382099180318</v>
      </c>
      <c r="CD1178">
        <v>1171</v>
      </c>
      <c r="CE1178">
        <v>35.577860188138935</v>
      </c>
      <c r="CF1178">
        <v>21.496448499556937</v>
      </c>
      <c r="CH1178">
        <f t="shared" si="951"/>
        <v>1</v>
      </c>
      <c r="CI1178">
        <f t="shared" si="952"/>
        <v>0</v>
      </c>
      <c r="CJ1178">
        <f t="shared" si="953"/>
        <v>14.081411688581998</v>
      </c>
      <c r="CM1178">
        <v>1171</v>
      </c>
      <c r="CN1178">
        <v>13.302757733470923</v>
      </c>
      <c r="CO1178">
        <v>22.359658805085949</v>
      </c>
      <c r="CQ1178">
        <f t="shared" si="954"/>
        <v>0</v>
      </c>
      <c r="CR1178">
        <f t="shared" si="955"/>
        <v>1</v>
      </c>
      <c r="CS1178">
        <f t="shared" si="956"/>
        <v>9.0569010716150267</v>
      </c>
      <c r="CV1178">
        <v>1171</v>
      </c>
      <c r="CW1178">
        <v>22.363096243823968</v>
      </c>
      <c r="CX1178">
        <v>18.903224223895545</v>
      </c>
      <c r="CZ1178">
        <f t="shared" si="957"/>
        <v>1</v>
      </c>
      <c r="DA1178">
        <f t="shared" si="958"/>
        <v>0</v>
      </c>
      <c r="DB1178">
        <f t="shared" si="959"/>
        <v>3.4598720199284223</v>
      </c>
      <c r="DE1178">
        <v>1171</v>
      </c>
      <c r="DF1178">
        <v>29.61520502717719</v>
      </c>
      <c r="DG1178">
        <v>34.395713831258398</v>
      </c>
      <c r="DI1178">
        <f t="shared" si="960"/>
        <v>0</v>
      </c>
      <c r="DJ1178">
        <f t="shared" si="961"/>
        <v>1</v>
      </c>
      <c r="DK1178">
        <f t="shared" si="962"/>
        <v>4.780508804081208</v>
      </c>
      <c r="DN1178">
        <v>1171</v>
      </c>
      <c r="DO1178">
        <v>15.860561094866764</v>
      </c>
      <c r="DP1178">
        <v>21.314972522748153</v>
      </c>
      <c r="DR1178">
        <f t="shared" si="963"/>
        <v>0</v>
      </c>
      <c r="DS1178">
        <f t="shared" si="964"/>
        <v>1</v>
      </c>
      <c r="DT1178">
        <f t="shared" si="965"/>
        <v>5.4544114278813893</v>
      </c>
      <c r="DW1178">
        <v>1171</v>
      </c>
      <c r="DX1178">
        <v>5.6861134224748415</v>
      </c>
      <c r="DY1178">
        <v>9.1875205636586816</v>
      </c>
      <c r="EA1178">
        <f t="shared" si="966"/>
        <v>0</v>
      </c>
      <c r="EB1178">
        <f t="shared" si="967"/>
        <v>1</v>
      </c>
      <c r="EC1178">
        <f t="shared" si="968"/>
        <v>3.5014071411838401</v>
      </c>
      <c r="EF1178">
        <v>1171</v>
      </c>
      <c r="EG1178">
        <v>17.966235207895227</v>
      </c>
      <c r="EH1178">
        <v>14.03060108395227</v>
      </c>
      <c r="EJ1178">
        <f t="shared" si="969"/>
        <v>1</v>
      </c>
      <c r="EK1178">
        <f t="shared" si="970"/>
        <v>0</v>
      </c>
      <c r="EL1178">
        <f t="shared" si="971"/>
        <v>3.9356341239429575</v>
      </c>
      <c r="EO1178">
        <v>1171</v>
      </c>
      <c r="EP1178">
        <v>24.179566257005469</v>
      </c>
      <c r="EQ1178">
        <v>15.653073285966657</v>
      </c>
      <c r="ES1178">
        <f t="shared" si="972"/>
        <v>1</v>
      </c>
      <c r="ET1178">
        <f t="shared" si="973"/>
        <v>0</v>
      </c>
      <c r="EU1178">
        <f t="shared" si="974"/>
        <v>8.5264929710388113</v>
      </c>
    </row>
    <row r="1179" spans="1:151" x14ac:dyDescent="0.25">
      <c r="A1179">
        <v>1172</v>
      </c>
      <c r="B1179">
        <v>14.968428832175391</v>
      </c>
      <c r="C1179">
        <v>27.476485183413104</v>
      </c>
      <c r="E1179">
        <f t="shared" si="924"/>
        <v>0</v>
      </c>
      <c r="F1179">
        <f t="shared" si="926"/>
        <v>1</v>
      </c>
      <c r="G1179">
        <f t="shared" si="925"/>
        <v>12.508056351237713</v>
      </c>
      <c r="J1179">
        <v>1172</v>
      </c>
      <c r="K1179">
        <v>26.266187389762244</v>
      </c>
      <c r="L1179">
        <v>28.002641279315455</v>
      </c>
      <c r="N1179">
        <f t="shared" si="927"/>
        <v>0</v>
      </c>
      <c r="O1179">
        <f t="shared" si="928"/>
        <v>1</v>
      </c>
      <c r="P1179">
        <f t="shared" si="929"/>
        <v>1.7364538895532107</v>
      </c>
      <c r="S1179">
        <v>1172</v>
      </c>
      <c r="T1179">
        <v>14.109406092289721</v>
      </c>
      <c r="U1179">
        <v>56.97876714109205</v>
      </c>
      <c r="W1179">
        <f t="shared" si="930"/>
        <v>0</v>
      </c>
      <c r="X1179">
        <f t="shared" si="931"/>
        <v>1</v>
      </c>
      <c r="Y1179">
        <f t="shared" si="932"/>
        <v>42.869361048802332</v>
      </c>
      <c r="AB1179">
        <v>1172</v>
      </c>
      <c r="AC1179">
        <v>15.696240420125068</v>
      </c>
      <c r="AD1179">
        <v>17.181406216801584</v>
      </c>
      <c r="AF1179">
        <f t="shared" si="933"/>
        <v>0</v>
      </c>
      <c r="AG1179">
        <f t="shared" si="934"/>
        <v>1</v>
      </c>
      <c r="AH1179">
        <f t="shared" si="935"/>
        <v>1.4851657966765153</v>
      </c>
      <c r="AK1179">
        <v>1172</v>
      </c>
      <c r="AL1179">
        <v>13.435206100893279</v>
      </c>
      <c r="AM1179">
        <v>27.089309264574389</v>
      </c>
      <c r="AO1179">
        <f t="shared" si="936"/>
        <v>0</v>
      </c>
      <c r="AP1179">
        <f t="shared" si="937"/>
        <v>1</v>
      </c>
      <c r="AQ1179">
        <f t="shared" si="938"/>
        <v>13.654103163681111</v>
      </c>
      <c r="AT1179">
        <v>1172</v>
      </c>
      <c r="AU1179">
        <v>19.795106213172215</v>
      </c>
      <c r="AV1179">
        <v>22.932297556861641</v>
      </c>
      <c r="AX1179">
        <f t="shared" si="939"/>
        <v>0</v>
      </c>
      <c r="AY1179">
        <f t="shared" si="940"/>
        <v>1</v>
      </c>
      <c r="AZ1179">
        <f t="shared" si="941"/>
        <v>3.1371913436894268</v>
      </c>
      <c r="BC1179">
        <v>1172</v>
      </c>
      <c r="BD1179" t="e">
        <v>#N/A</v>
      </c>
      <c r="BE1179" t="e">
        <v>#N/A</v>
      </c>
      <c r="BG1179" t="e">
        <f t="shared" si="942"/>
        <v>#N/A</v>
      </c>
      <c r="BH1179" t="e">
        <f t="shared" si="943"/>
        <v>#N/A</v>
      </c>
      <c r="BI1179" t="e">
        <f t="shared" si="944"/>
        <v>#N/A</v>
      </c>
      <c r="BL1179">
        <v>1172</v>
      </c>
      <c r="BM1179">
        <v>29.272656304392882</v>
      </c>
      <c r="BN1179">
        <v>11.807309013710114</v>
      </c>
      <c r="BP1179">
        <f t="shared" si="945"/>
        <v>1</v>
      </c>
      <c r="BQ1179">
        <f t="shared" si="946"/>
        <v>0</v>
      </c>
      <c r="BR1179">
        <f t="shared" si="947"/>
        <v>17.465347290682768</v>
      </c>
      <c r="BU1179">
        <v>1172</v>
      </c>
      <c r="BV1179">
        <v>24.910083652943207</v>
      </c>
      <c r="BW1179">
        <v>26.233621362496763</v>
      </c>
      <c r="BY1179">
        <f t="shared" si="948"/>
        <v>0</v>
      </c>
      <c r="BZ1179">
        <f t="shared" si="949"/>
        <v>1</v>
      </c>
      <c r="CA1179">
        <f t="shared" si="950"/>
        <v>1.3235377095535554</v>
      </c>
      <c r="CD1179">
        <v>1172</v>
      </c>
      <c r="CE1179">
        <v>18.925874796560944</v>
      </c>
      <c r="CF1179">
        <v>18.274230616646957</v>
      </c>
      <c r="CH1179">
        <f t="shared" si="951"/>
        <v>1</v>
      </c>
      <c r="CI1179">
        <f t="shared" si="952"/>
        <v>0</v>
      </c>
      <c r="CJ1179">
        <f t="shared" si="953"/>
        <v>0.65164417991398693</v>
      </c>
      <c r="CM1179">
        <v>1172</v>
      </c>
      <c r="CN1179">
        <v>23.09772448446461</v>
      </c>
      <c r="CO1179">
        <v>18.564780402312874</v>
      </c>
      <c r="CQ1179">
        <f t="shared" si="954"/>
        <v>1</v>
      </c>
      <c r="CR1179">
        <f t="shared" si="955"/>
        <v>0</v>
      </c>
      <c r="CS1179">
        <f t="shared" si="956"/>
        <v>4.5329440821517366</v>
      </c>
      <c r="CV1179">
        <v>1172</v>
      </c>
      <c r="CW1179">
        <v>22.162230669280532</v>
      </c>
      <c r="CX1179">
        <v>16.478976183604402</v>
      </c>
      <c r="CZ1179">
        <f t="shared" si="957"/>
        <v>1</v>
      </c>
      <c r="DA1179">
        <f t="shared" si="958"/>
        <v>0</v>
      </c>
      <c r="DB1179">
        <f t="shared" si="959"/>
        <v>5.6832544856761302</v>
      </c>
      <c r="DE1179">
        <v>1172</v>
      </c>
      <c r="DF1179">
        <v>24.869360336775664</v>
      </c>
      <c r="DG1179">
        <v>16.485194568830746</v>
      </c>
      <c r="DI1179">
        <f t="shared" si="960"/>
        <v>1</v>
      </c>
      <c r="DJ1179">
        <f t="shared" si="961"/>
        <v>0</v>
      </c>
      <c r="DK1179">
        <f t="shared" si="962"/>
        <v>8.3841657679449177</v>
      </c>
      <c r="DN1179">
        <v>1172</v>
      </c>
      <c r="DO1179">
        <v>20.974026374661747</v>
      </c>
      <c r="DP1179">
        <v>9.937600637443623</v>
      </c>
      <c r="DR1179">
        <f t="shared" si="963"/>
        <v>1</v>
      </c>
      <c r="DS1179">
        <f t="shared" si="964"/>
        <v>0</v>
      </c>
      <c r="DT1179">
        <f t="shared" si="965"/>
        <v>11.036425737218124</v>
      </c>
      <c r="DW1179">
        <v>1172</v>
      </c>
      <c r="DX1179">
        <v>18.121808051300722</v>
      </c>
      <c r="DY1179">
        <v>12.208708464066676</v>
      </c>
      <c r="EA1179">
        <f t="shared" si="966"/>
        <v>1</v>
      </c>
      <c r="EB1179">
        <f t="shared" si="967"/>
        <v>0</v>
      </c>
      <c r="EC1179">
        <f t="shared" si="968"/>
        <v>5.9130995872340453</v>
      </c>
      <c r="EF1179">
        <v>1172</v>
      </c>
      <c r="EG1179">
        <v>20.988735746425419</v>
      </c>
      <c r="EH1179">
        <v>10.861962065426617</v>
      </c>
      <c r="EJ1179">
        <f t="shared" si="969"/>
        <v>1</v>
      </c>
      <c r="EK1179">
        <f t="shared" si="970"/>
        <v>0</v>
      </c>
      <c r="EL1179">
        <f t="shared" si="971"/>
        <v>10.126773680998802</v>
      </c>
      <c r="EO1179">
        <v>1172</v>
      </c>
      <c r="EP1179">
        <v>23.182593033371933</v>
      </c>
      <c r="EQ1179">
        <v>14.566352006067394</v>
      </c>
      <c r="ES1179">
        <f t="shared" si="972"/>
        <v>1</v>
      </c>
      <c r="ET1179">
        <f t="shared" si="973"/>
        <v>0</v>
      </c>
      <c r="EU1179">
        <f t="shared" si="974"/>
        <v>8.6162410273045396</v>
      </c>
    </row>
    <row r="1180" spans="1:151" x14ac:dyDescent="0.25">
      <c r="A1180">
        <v>1173</v>
      </c>
      <c r="B1180">
        <v>10.900001402780518</v>
      </c>
      <c r="C1180">
        <v>8.1067329535609325</v>
      </c>
      <c r="E1180">
        <f t="shared" si="924"/>
        <v>1</v>
      </c>
      <c r="F1180">
        <f t="shared" si="926"/>
        <v>0</v>
      </c>
      <c r="G1180">
        <f t="shared" si="925"/>
        <v>2.7932684492195854</v>
      </c>
      <c r="J1180">
        <v>1173</v>
      </c>
      <c r="K1180">
        <v>28.998853526943041</v>
      </c>
      <c r="L1180">
        <v>28.691162635243753</v>
      </c>
      <c r="N1180">
        <f t="shared" si="927"/>
        <v>1</v>
      </c>
      <c r="O1180">
        <f t="shared" si="928"/>
        <v>0</v>
      </c>
      <c r="P1180">
        <f t="shared" si="929"/>
        <v>0.30769089169928776</v>
      </c>
      <c r="S1180">
        <v>1173</v>
      </c>
      <c r="T1180">
        <v>19.554212623599831</v>
      </c>
      <c r="U1180">
        <v>32.899662005018968</v>
      </c>
      <c r="W1180">
        <f t="shared" si="930"/>
        <v>0</v>
      </c>
      <c r="X1180">
        <f t="shared" si="931"/>
        <v>1</v>
      </c>
      <c r="Y1180">
        <f t="shared" si="932"/>
        <v>13.345449381419137</v>
      </c>
      <c r="AB1180">
        <v>1173</v>
      </c>
      <c r="AC1180">
        <v>25.134916401710747</v>
      </c>
      <c r="AD1180">
        <v>19.189298842542673</v>
      </c>
      <c r="AF1180">
        <f t="shared" si="933"/>
        <v>1</v>
      </c>
      <c r="AG1180">
        <f t="shared" si="934"/>
        <v>0</v>
      </c>
      <c r="AH1180">
        <f t="shared" si="935"/>
        <v>5.945617559168074</v>
      </c>
      <c r="AK1180">
        <v>1173</v>
      </c>
      <c r="AL1180">
        <v>23.290089069035236</v>
      </c>
      <c r="AM1180">
        <v>28.862845585399249</v>
      </c>
      <c r="AO1180">
        <f t="shared" si="936"/>
        <v>0</v>
      </c>
      <c r="AP1180">
        <f t="shared" si="937"/>
        <v>1</v>
      </c>
      <c r="AQ1180">
        <f t="shared" si="938"/>
        <v>5.5727565163640129</v>
      </c>
      <c r="AT1180">
        <v>1173</v>
      </c>
      <c r="AU1180">
        <v>16.60617956076932</v>
      </c>
      <c r="AV1180">
        <v>14.988231130603918</v>
      </c>
      <c r="AX1180">
        <f t="shared" si="939"/>
        <v>1</v>
      </c>
      <c r="AY1180">
        <f t="shared" si="940"/>
        <v>0</v>
      </c>
      <c r="AZ1180">
        <f t="shared" si="941"/>
        <v>1.6179484301654021</v>
      </c>
      <c r="BC1180">
        <v>1173</v>
      </c>
      <c r="BD1180" t="e">
        <v>#N/A</v>
      </c>
      <c r="BE1180" t="e">
        <v>#N/A</v>
      </c>
      <c r="BG1180" t="e">
        <f t="shared" si="942"/>
        <v>#N/A</v>
      </c>
      <c r="BH1180" t="e">
        <f t="shared" si="943"/>
        <v>#N/A</v>
      </c>
      <c r="BI1180" t="e">
        <f t="shared" si="944"/>
        <v>#N/A</v>
      </c>
      <c r="BL1180">
        <v>1173</v>
      </c>
      <c r="BM1180">
        <v>25.557073248773271</v>
      </c>
      <c r="BN1180">
        <v>14.022594859279014</v>
      </c>
      <c r="BP1180">
        <f t="shared" si="945"/>
        <v>1</v>
      </c>
      <c r="BQ1180">
        <f t="shared" si="946"/>
        <v>0</v>
      </c>
      <c r="BR1180">
        <f t="shared" si="947"/>
        <v>11.534478389494257</v>
      </c>
      <c r="BU1180">
        <v>1173</v>
      </c>
      <c r="BV1180">
        <v>13.129515485229888</v>
      </c>
      <c r="BW1180">
        <v>24.555010433465743</v>
      </c>
      <c r="BY1180">
        <f t="shared" si="948"/>
        <v>0</v>
      </c>
      <c r="BZ1180">
        <f t="shared" si="949"/>
        <v>1</v>
      </c>
      <c r="CA1180">
        <f t="shared" si="950"/>
        <v>11.425494948235855</v>
      </c>
      <c r="CD1180">
        <v>1173</v>
      </c>
      <c r="CE1180">
        <v>24.7299131180127</v>
      </c>
      <c r="CF1180">
        <v>16.944671590238119</v>
      </c>
      <c r="CH1180">
        <f t="shared" si="951"/>
        <v>1</v>
      </c>
      <c r="CI1180">
        <f t="shared" si="952"/>
        <v>0</v>
      </c>
      <c r="CJ1180">
        <f t="shared" si="953"/>
        <v>7.7852415277745806</v>
      </c>
      <c r="CM1180">
        <v>1173</v>
      </c>
      <c r="CN1180">
        <v>19.649684415933557</v>
      </c>
      <c r="CO1180">
        <v>22.382899629097025</v>
      </c>
      <c r="CQ1180">
        <f t="shared" si="954"/>
        <v>0</v>
      </c>
      <c r="CR1180">
        <f t="shared" si="955"/>
        <v>1</v>
      </c>
      <c r="CS1180">
        <f t="shared" si="956"/>
        <v>2.7332152131634686</v>
      </c>
      <c r="CV1180">
        <v>1173</v>
      </c>
      <c r="CW1180">
        <v>17.335891786213413</v>
      </c>
      <c r="CX1180">
        <v>21.045296119866141</v>
      </c>
      <c r="CZ1180">
        <f t="shared" si="957"/>
        <v>0</v>
      </c>
      <c r="DA1180">
        <f t="shared" si="958"/>
        <v>1</v>
      </c>
      <c r="DB1180">
        <f t="shared" si="959"/>
        <v>3.7094043336527278</v>
      </c>
      <c r="DE1180">
        <v>1173</v>
      </c>
      <c r="DF1180">
        <v>17.723170483421868</v>
      </c>
      <c r="DG1180">
        <v>26.050589652739138</v>
      </c>
      <c r="DI1180">
        <f t="shared" si="960"/>
        <v>0</v>
      </c>
      <c r="DJ1180">
        <f t="shared" si="961"/>
        <v>1</v>
      </c>
      <c r="DK1180">
        <f t="shared" si="962"/>
        <v>8.3274191693172703</v>
      </c>
      <c r="DN1180">
        <v>1173</v>
      </c>
      <c r="DO1180">
        <v>19.929556206678289</v>
      </c>
      <c r="DP1180">
        <v>20.827034031892261</v>
      </c>
      <c r="DR1180">
        <f t="shared" si="963"/>
        <v>0</v>
      </c>
      <c r="DS1180">
        <f t="shared" si="964"/>
        <v>1</v>
      </c>
      <c r="DT1180">
        <f t="shared" si="965"/>
        <v>0.89747782521397212</v>
      </c>
      <c r="DW1180">
        <v>1173</v>
      </c>
      <c r="DX1180">
        <v>14.571844484881133</v>
      </c>
      <c r="DY1180">
        <v>18.298926953044926</v>
      </c>
      <c r="EA1180">
        <f t="shared" si="966"/>
        <v>0</v>
      </c>
      <c r="EB1180">
        <f t="shared" si="967"/>
        <v>1</v>
      </c>
      <c r="EC1180">
        <f t="shared" si="968"/>
        <v>3.7270824681637933</v>
      </c>
      <c r="EF1180">
        <v>1173</v>
      </c>
      <c r="EG1180">
        <v>19.315531005216886</v>
      </c>
      <c r="EH1180">
        <v>15.693355908259058</v>
      </c>
      <c r="EJ1180">
        <f t="shared" si="969"/>
        <v>1</v>
      </c>
      <c r="EK1180">
        <f t="shared" si="970"/>
        <v>0</v>
      </c>
      <c r="EL1180">
        <f t="shared" si="971"/>
        <v>3.6221750969578288</v>
      </c>
      <c r="EO1180">
        <v>1173</v>
      </c>
      <c r="EP1180">
        <v>21.51801169367117</v>
      </c>
      <c r="EQ1180">
        <v>32.533190571669678</v>
      </c>
      <c r="ES1180">
        <f t="shared" si="972"/>
        <v>0</v>
      </c>
      <c r="ET1180">
        <f t="shared" si="973"/>
        <v>1</v>
      </c>
      <c r="EU1180">
        <f t="shared" si="974"/>
        <v>11.015178877998508</v>
      </c>
    </row>
    <row r="1181" spans="1:151" x14ac:dyDescent="0.25">
      <c r="A1181">
        <v>1174</v>
      </c>
      <c r="B1181">
        <v>13.371739293415345</v>
      </c>
      <c r="C1181">
        <v>38.036360252530578</v>
      </c>
      <c r="E1181">
        <f t="shared" si="924"/>
        <v>0</v>
      </c>
      <c r="F1181">
        <f t="shared" si="926"/>
        <v>1</v>
      </c>
      <c r="G1181">
        <f t="shared" si="925"/>
        <v>24.664620959115233</v>
      </c>
      <c r="J1181">
        <v>1174</v>
      </c>
      <c r="K1181">
        <v>31.73489543858987</v>
      </c>
      <c r="L1181">
        <v>32.983237436833932</v>
      </c>
      <c r="N1181">
        <f t="shared" si="927"/>
        <v>0</v>
      </c>
      <c r="O1181">
        <f t="shared" si="928"/>
        <v>1</v>
      </c>
      <c r="P1181">
        <f t="shared" si="929"/>
        <v>1.2483419982440616</v>
      </c>
      <c r="S1181">
        <v>1174</v>
      </c>
      <c r="T1181">
        <v>16.303746946559123</v>
      </c>
      <c r="U1181">
        <v>41.55055068627</v>
      </c>
      <c r="W1181">
        <f t="shared" si="930"/>
        <v>0</v>
      </c>
      <c r="X1181">
        <f t="shared" si="931"/>
        <v>1</v>
      </c>
      <c r="Y1181">
        <f t="shared" si="932"/>
        <v>25.246803739710877</v>
      </c>
      <c r="AB1181">
        <v>1174</v>
      </c>
      <c r="AC1181">
        <v>17.346216447357328</v>
      </c>
      <c r="AD1181">
        <v>16.770120396184605</v>
      </c>
      <c r="AF1181">
        <f t="shared" si="933"/>
        <v>1</v>
      </c>
      <c r="AG1181">
        <f t="shared" si="934"/>
        <v>0</v>
      </c>
      <c r="AH1181">
        <f t="shared" si="935"/>
        <v>0.57609605117272267</v>
      </c>
      <c r="AK1181">
        <v>1174</v>
      </c>
      <c r="AL1181">
        <v>17.02660770511606</v>
      </c>
      <c r="AM1181">
        <v>15.920704515083562</v>
      </c>
      <c r="AO1181">
        <f t="shared" si="936"/>
        <v>1</v>
      </c>
      <c r="AP1181">
        <f t="shared" si="937"/>
        <v>0</v>
      </c>
      <c r="AQ1181">
        <f t="shared" si="938"/>
        <v>1.1059031900324978</v>
      </c>
      <c r="AT1181">
        <v>1174</v>
      </c>
      <c r="AU1181">
        <v>18.683541188068627</v>
      </c>
      <c r="AV1181">
        <v>28.457993310483548</v>
      </c>
      <c r="AX1181">
        <f t="shared" si="939"/>
        <v>0</v>
      </c>
      <c r="AY1181">
        <f t="shared" si="940"/>
        <v>1</v>
      </c>
      <c r="AZ1181">
        <f t="shared" si="941"/>
        <v>9.774452122414921</v>
      </c>
      <c r="BC1181">
        <v>1174</v>
      </c>
      <c r="BD1181" t="e">
        <v>#N/A</v>
      </c>
      <c r="BE1181" t="e">
        <v>#N/A</v>
      </c>
      <c r="BG1181" t="e">
        <f t="shared" si="942"/>
        <v>#N/A</v>
      </c>
      <c r="BH1181" t="e">
        <f t="shared" si="943"/>
        <v>#N/A</v>
      </c>
      <c r="BI1181" t="e">
        <f t="shared" si="944"/>
        <v>#N/A</v>
      </c>
      <c r="BL1181">
        <v>1174</v>
      </c>
      <c r="BM1181">
        <v>34.393514735383768</v>
      </c>
      <c r="BN1181">
        <v>9.6594031663920017</v>
      </c>
      <c r="BP1181">
        <f t="shared" si="945"/>
        <v>1</v>
      </c>
      <c r="BQ1181">
        <f t="shared" si="946"/>
        <v>0</v>
      </c>
      <c r="BR1181">
        <f t="shared" si="947"/>
        <v>24.734111568991764</v>
      </c>
      <c r="BU1181">
        <v>1174</v>
      </c>
      <c r="BV1181">
        <v>29.901575916535943</v>
      </c>
      <c r="BW1181">
        <v>28.628087593661455</v>
      </c>
      <c r="BY1181">
        <f t="shared" si="948"/>
        <v>1</v>
      </c>
      <c r="BZ1181">
        <f t="shared" si="949"/>
        <v>0</v>
      </c>
      <c r="CA1181">
        <f t="shared" si="950"/>
        <v>1.2734883228744884</v>
      </c>
      <c r="CD1181">
        <v>1174</v>
      </c>
      <c r="CE1181">
        <v>17.379009008307229</v>
      </c>
      <c r="CF1181">
        <v>29.912398228032831</v>
      </c>
      <c r="CH1181">
        <f t="shared" si="951"/>
        <v>0</v>
      </c>
      <c r="CI1181">
        <f t="shared" si="952"/>
        <v>1</v>
      </c>
      <c r="CJ1181">
        <f t="shared" si="953"/>
        <v>12.533389219725603</v>
      </c>
      <c r="CM1181">
        <v>1174</v>
      </c>
      <c r="CN1181">
        <v>25.901211027184502</v>
      </c>
      <c r="CO1181">
        <v>28.587995224110173</v>
      </c>
      <c r="CQ1181">
        <f t="shared" si="954"/>
        <v>0</v>
      </c>
      <c r="CR1181">
        <f t="shared" si="955"/>
        <v>1</v>
      </c>
      <c r="CS1181">
        <f t="shared" si="956"/>
        <v>2.6867841969256716</v>
      </c>
      <c r="CV1181">
        <v>1174</v>
      </c>
      <c r="CW1181">
        <v>24.785820282034898</v>
      </c>
      <c r="CX1181">
        <v>13.292924016354645</v>
      </c>
      <c r="CZ1181">
        <f t="shared" si="957"/>
        <v>1</v>
      </c>
      <c r="DA1181">
        <f t="shared" si="958"/>
        <v>0</v>
      </c>
      <c r="DB1181">
        <f t="shared" si="959"/>
        <v>11.492896265680253</v>
      </c>
      <c r="DE1181">
        <v>1174</v>
      </c>
      <c r="DF1181">
        <v>25.994580890428438</v>
      </c>
      <c r="DG1181">
        <v>16.740762496596957</v>
      </c>
      <c r="DI1181">
        <f t="shared" si="960"/>
        <v>1</v>
      </c>
      <c r="DJ1181">
        <f t="shared" si="961"/>
        <v>0</v>
      </c>
      <c r="DK1181">
        <f t="shared" si="962"/>
        <v>9.2538183938314802</v>
      </c>
      <c r="DN1181">
        <v>1174</v>
      </c>
      <c r="DO1181">
        <v>22.261357180795244</v>
      </c>
      <c r="DP1181">
        <v>12.070474028688224</v>
      </c>
      <c r="DR1181">
        <f t="shared" si="963"/>
        <v>1</v>
      </c>
      <c r="DS1181">
        <f t="shared" si="964"/>
        <v>0</v>
      </c>
      <c r="DT1181">
        <f t="shared" si="965"/>
        <v>10.19088315210702</v>
      </c>
      <c r="DW1181">
        <v>1174</v>
      </c>
      <c r="DX1181">
        <v>15.097461579082694</v>
      </c>
      <c r="DY1181">
        <v>26.736980469252785</v>
      </c>
      <c r="EA1181">
        <f t="shared" si="966"/>
        <v>0</v>
      </c>
      <c r="EB1181">
        <f t="shared" si="967"/>
        <v>1</v>
      </c>
      <c r="EC1181">
        <f t="shared" si="968"/>
        <v>11.639518890170091</v>
      </c>
      <c r="EF1181">
        <v>1174</v>
      </c>
      <c r="EG1181">
        <v>17.266690305162992</v>
      </c>
      <c r="EH1181">
        <v>19.721518838770624</v>
      </c>
      <c r="EJ1181">
        <f t="shared" si="969"/>
        <v>0</v>
      </c>
      <c r="EK1181">
        <f t="shared" si="970"/>
        <v>1</v>
      </c>
      <c r="EL1181">
        <f t="shared" si="971"/>
        <v>2.4548285336076319</v>
      </c>
      <c r="EO1181">
        <v>1174</v>
      </c>
      <c r="EP1181">
        <v>21.528061535824943</v>
      </c>
      <c r="EQ1181">
        <v>19.866738952762173</v>
      </c>
      <c r="ES1181">
        <f t="shared" si="972"/>
        <v>1</v>
      </c>
      <c r="ET1181">
        <f t="shared" si="973"/>
        <v>0</v>
      </c>
      <c r="EU1181">
        <f t="shared" si="974"/>
        <v>1.6613225830627698</v>
      </c>
    </row>
    <row r="1182" spans="1:151" x14ac:dyDescent="0.25">
      <c r="A1182">
        <v>1175</v>
      </c>
      <c r="B1182">
        <v>10.986520277274153</v>
      </c>
      <c r="C1182">
        <v>7.934183964454931</v>
      </c>
      <c r="E1182">
        <f t="shared" si="924"/>
        <v>1</v>
      </c>
      <c r="F1182">
        <f t="shared" si="926"/>
        <v>0</v>
      </c>
      <c r="G1182">
        <f t="shared" si="925"/>
        <v>3.0523363128192216</v>
      </c>
      <c r="J1182">
        <v>1175</v>
      </c>
      <c r="K1182">
        <v>22.225750705248466</v>
      </c>
      <c r="L1182">
        <v>20.554267683453133</v>
      </c>
      <c r="N1182">
        <f t="shared" si="927"/>
        <v>1</v>
      </c>
      <c r="O1182">
        <f t="shared" si="928"/>
        <v>0</v>
      </c>
      <c r="P1182">
        <f t="shared" si="929"/>
        <v>1.671483021795332</v>
      </c>
      <c r="S1182">
        <v>1175</v>
      </c>
      <c r="T1182">
        <v>19.271864451436887</v>
      </c>
      <c r="U1182">
        <v>12.191034481601475</v>
      </c>
      <c r="W1182">
        <f t="shared" si="930"/>
        <v>1</v>
      </c>
      <c r="X1182">
        <f t="shared" si="931"/>
        <v>0</v>
      </c>
      <c r="Y1182">
        <f t="shared" si="932"/>
        <v>7.0808299698354116</v>
      </c>
      <c r="AB1182">
        <v>1175</v>
      </c>
      <c r="AC1182">
        <v>21.868528690190562</v>
      </c>
      <c r="AD1182">
        <v>18.239298920302858</v>
      </c>
      <c r="AF1182">
        <f t="shared" si="933"/>
        <v>1</v>
      </c>
      <c r="AG1182">
        <f t="shared" si="934"/>
        <v>0</v>
      </c>
      <c r="AH1182">
        <f t="shared" si="935"/>
        <v>3.6292297698877043</v>
      </c>
      <c r="AK1182">
        <v>1175</v>
      </c>
      <c r="AL1182">
        <v>26.14443688698314</v>
      </c>
      <c r="AM1182">
        <v>39.906183650246767</v>
      </c>
      <c r="AO1182">
        <f t="shared" si="936"/>
        <v>0</v>
      </c>
      <c r="AP1182">
        <f t="shared" si="937"/>
        <v>1</v>
      </c>
      <c r="AQ1182">
        <f t="shared" si="938"/>
        <v>13.761746763263627</v>
      </c>
      <c r="AT1182">
        <v>1175</v>
      </c>
      <c r="AU1182">
        <v>11.940433655590486</v>
      </c>
      <c r="AV1182">
        <v>19.198256408865856</v>
      </c>
      <c r="AX1182">
        <f t="shared" si="939"/>
        <v>0</v>
      </c>
      <c r="AY1182">
        <f t="shared" si="940"/>
        <v>1</v>
      </c>
      <c r="AZ1182">
        <f t="shared" si="941"/>
        <v>7.2578227532753701</v>
      </c>
      <c r="BC1182">
        <v>1175</v>
      </c>
      <c r="BD1182" t="e">
        <v>#N/A</v>
      </c>
      <c r="BE1182" t="e">
        <v>#N/A</v>
      </c>
      <c r="BG1182" t="e">
        <f t="shared" si="942"/>
        <v>#N/A</v>
      </c>
      <c r="BH1182" t="e">
        <f t="shared" si="943"/>
        <v>#N/A</v>
      </c>
      <c r="BI1182" t="e">
        <f t="shared" si="944"/>
        <v>#N/A</v>
      </c>
      <c r="BL1182">
        <v>1175</v>
      </c>
      <c r="BM1182">
        <v>40.774129307425724</v>
      </c>
      <c r="BN1182">
        <v>12.172898736230053</v>
      </c>
      <c r="BP1182">
        <f t="shared" si="945"/>
        <v>1</v>
      </c>
      <c r="BQ1182">
        <f t="shared" si="946"/>
        <v>0</v>
      </c>
      <c r="BR1182">
        <f t="shared" si="947"/>
        <v>28.601230571195671</v>
      </c>
      <c r="BU1182">
        <v>1175</v>
      </c>
      <c r="BV1182">
        <v>14.467469732597566</v>
      </c>
      <c r="BW1182">
        <v>17.29386119646334</v>
      </c>
      <c r="BY1182">
        <f t="shared" si="948"/>
        <v>0</v>
      </c>
      <c r="BZ1182">
        <f t="shared" si="949"/>
        <v>1</v>
      </c>
      <c r="CA1182">
        <f t="shared" si="950"/>
        <v>2.8263914638657734</v>
      </c>
      <c r="CD1182">
        <v>1175</v>
      </c>
      <c r="CE1182">
        <v>32.168304808118236</v>
      </c>
      <c r="CF1182">
        <v>16.715181595836444</v>
      </c>
      <c r="CH1182">
        <f t="shared" si="951"/>
        <v>1</v>
      </c>
      <c r="CI1182">
        <f t="shared" si="952"/>
        <v>0</v>
      </c>
      <c r="CJ1182">
        <f t="shared" si="953"/>
        <v>15.453123212281792</v>
      </c>
      <c r="CM1182">
        <v>1175</v>
      </c>
      <c r="CN1182">
        <v>23.840735949065067</v>
      </c>
      <c r="CO1182">
        <v>18.216319685282237</v>
      </c>
      <c r="CQ1182">
        <f t="shared" si="954"/>
        <v>1</v>
      </c>
      <c r="CR1182">
        <f t="shared" si="955"/>
        <v>0</v>
      </c>
      <c r="CS1182">
        <f t="shared" si="956"/>
        <v>5.6244162637828303</v>
      </c>
      <c r="CV1182">
        <v>1175</v>
      </c>
      <c r="CW1182">
        <v>21.849467469382041</v>
      </c>
      <c r="CX1182">
        <v>17.350241765221867</v>
      </c>
      <c r="CZ1182">
        <f t="shared" si="957"/>
        <v>1</v>
      </c>
      <c r="DA1182">
        <f t="shared" si="958"/>
        <v>0</v>
      </c>
      <c r="DB1182">
        <f t="shared" si="959"/>
        <v>4.4992257041601746</v>
      </c>
      <c r="DE1182">
        <v>1175</v>
      </c>
      <c r="DF1182">
        <v>15.255405491933816</v>
      </c>
      <c r="DG1182">
        <v>17.464041768933605</v>
      </c>
      <c r="DI1182">
        <f t="shared" si="960"/>
        <v>0</v>
      </c>
      <c r="DJ1182">
        <f t="shared" si="961"/>
        <v>1</v>
      </c>
      <c r="DK1182">
        <f t="shared" si="962"/>
        <v>2.2086362769997887</v>
      </c>
      <c r="DN1182">
        <v>1175</v>
      </c>
      <c r="DO1182">
        <v>29.247627314428904</v>
      </c>
      <c r="DP1182">
        <v>23.366846540918104</v>
      </c>
      <c r="DR1182">
        <f t="shared" si="963"/>
        <v>1</v>
      </c>
      <c r="DS1182">
        <f t="shared" si="964"/>
        <v>0</v>
      </c>
      <c r="DT1182">
        <f t="shared" si="965"/>
        <v>5.8807807735108</v>
      </c>
      <c r="DW1182">
        <v>1175</v>
      </c>
      <c r="DX1182">
        <v>15.60945166405517</v>
      </c>
      <c r="DY1182">
        <v>31.591189568807607</v>
      </c>
      <c r="EA1182">
        <f t="shared" si="966"/>
        <v>0</v>
      </c>
      <c r="EB1182">
        <f t="shared" si="967"/>
        <v>1</v>
      </c>
      <c r="EC1182">
        <f t="shared" si="968"/>
        <v>15.981737904752437</v>
      </c>
      <c r="EF1182">
        <v>1175</v>
      </c>
      <c r="EG1182">
        <v>15.370382749311071</v>
      </c>
      <c r="EH1182">
        <v>16.391116614733154</v>
      </c>
      <c r="EJ1182">
        <f t="shared" si="969"/>
        <v>0</v>
      </c>
      <c r="EK1182">
        <f t="shared" si="970"/>
        <v>1</v>
      </c>
      <c r="EL1182">
        <f t="shared" si="971"/>
        <v>1.0207338654220823</v>
      </c>
      <c r="EO1182">
        <v>1175</v>
      </c>
      <c r="EP1182">
        <v>23.730505280582278</v>
      </c>
      <c r="EQ1182">
        <v>19.486540947311589</v>
      </c>
      <c r="ES1182">
        <f t="shared" si="972"/>
        <v>1</v>
      </c>
      <c r="ET1182">
        <f t="shared" si="973"/>
        <v>0</v>
      </c>
      <c r="EU1182">
        <f t="shared" si="974"/>
        <v>4.2439643332706893</v>
      </c>
    </row>
    <row r="1183" spans="1:151" x14ac:dyDescent="0.25">
      <c r="A1183">
        <v>1176</v>
      </c>
      <c r="B1183">
        <v>13.764814404910187</v>
      </c>
      <c r="C1183">
        <v>-3.6456989800373627</v>
      </c>
      <c r="E1183">
        <f t="shared" si="924"/>
        <v>1</v>
      </c>
      <c r="F1183">
        <f t="shared" si="926"/>
        <v>0</v>
      </c>
      <c r="G1183">
        <f t="shared" si="925"/>
        <v>17.410513384947549</v>
      </c>
      <c r="J1183">
        <v>1176</v>
      </c>
      <c r="K1183">
        <v>22.669487501600234</v>
      </c>
      <c r="L1183">
        <v>23.419741272209549</v>
      </c>
      <c r="N1183">
        <f t="shared" si="927"/>
        <v>0</v>
      </c>
      <c r="O1183">
        <f t="shared" si="928"/>
        <v>1</v>
      </c>
      <c r="P1183">
        <f t="shared" si="929"/>
        <v>0.75025377060931575</v>
      </c>
      <c r="S1183">
        <v>1176</v>
      </c>
      <c r="T1183">
        <v>23.511516707118869</v>
      </c>
      <c r="U1183">
        <v>-11.49732306578727</v>
      </c>
      <c r="W1183">
        <f t="shared" si="930"/>
        <v>1</v>
      </c>
      <c r="X1183">
        <f t="shared" si="931"/>
        <v>0</v>
      </c>
      <c r="Y1183">
        <f t="shared" si="932"/>
        <v>35.008839772906143</v>
      </c>
      <c r="AB1183">
        <v>1176</v>
      </c>
      <c r="AC1183">
        <v>29.117312512821208</v>
      </c>
      <c r="AD1183">
        <v>17.773240996715739</v>
      </c>
      <c r="AF1183">
        <f t="shared" si="933"/>
        <v>1</v>
      </c>
      <c r="AG1183">
        <f t="shared" si="934"/>
        <v>0</v>
      </c>
      <c r="AH1183">
        <f t="shared" si="935"/>
        <v>11.344071516105469</v>
      </c>
      <c r="AK1183">
        <v>1176</v>
      </c>
      <c r="AL1183">
        <v>21.31138390462527</v>
      </c>
      <c r="AM1183">
        <v>32.650238292104419</v>
      </c>
      <c r="AO1183">
        <f t="shared" si="936"/>
        <v>0</v>
      </c>
      <c r="AP1183">
        <f t="shared" si="937"/>
        <v>1</v>
      </c>
      <c r="AQ1183">
        <f t="shared" si="938"/>
        <v>11.338854387479149</v>
      </c>
      <c r="AT1183">
        <v>1176</v>
      </c>
      <c r="AU1183">
        <v>15.059911455647089</v>
      </c>
      <c r="AV1183">
        <v>25.707632932586314</v>
      </c>
      <c r="AX1183">
        <f t="shared" si="939"/>
        <v>0</v>
      </c>
      <c r="AY1183">
        <f t="shared" si="940"/>
        <v>1</v>
      </c>
      <c r="AZ1183">
        <f t="shared" si="941"/>
        <v>10.647721476939225</v>
      </c>
      <c r="BC1183">
        <v>1176</v>
      </c>
      <c r="BD1183" t="e">
        <v>#N/A</v>
      </c>
      <c r="BE1183" t="e">
        <v>#N/A</v>
      </c>
      <c r="BG1183" t="e">
        <f t="shared" si="942"/>
        <v>#N/A</v>
      </c>
      <c r="BH1183" t="e">
        <f t="shared" si="943"/>
        <v>#N/A</v>
      </c>
      <c r="BI1183" t="e">
        <f t="shared" si="944"/>
        <v>#N/A</v>
      </c>
      <c r="BL1183">
        <v>1176</v>
      </c>
      <c r="BM1183">
        <v>21.080804495380335</v>
      </c>
      <c r="BN1183">
        <v>13.355201806529672</v>
      </c>
      <c r="BP1183">
        <f t="shared" si="945"/>
        <v>1</v>
      </c>
      <c r="BQ1183">
        <f t="shared" si="946"/>
        <v>0</v>
      </c>
      <c r="BR1183">
        <f t="shared" si="947"/>
        <v>7.7256026888506621</v>
      </c>
      <c r="BU1183">
        <v>1176</v>
      </c>
      <c r="BV1183">
        <v>16.496326792127959</v>
      </c>
      <c r="BW1183">
        <v>25.879408920468087</v>
      </c>
      <c r="BY1183">
        <f t="shared" si="948"/>
        <v>0</v>
      </c>
      <c r="BZ1183">
        <f t="shared" si="949"/>
        <v>1</v>
      </c>
      <c r="CA1183">
        <f t="shared" si="950"/>
        <v>9.3830821283401278</v>
      </c>
      <c r="CD1183">
        <v>1176</v>
      </c>
      <c r="CE1183">
        <v>23.80090710675578</v>
      </c>
      <c r="CF1183">
        <v>35.627951252012814</v>
      </c>
      <c r="CH1183">
        <f t="shared" si="951"/>
        <v>0</v>
      </c>
      <c r="CI1183">
        <f t="shared" si="952"/>
        <v>1</v>
      </c>
      <c r="CJ1183">
        <f t="shared" si="953"/>
        <v>11.827044145257034</v>
      </c>
      <c r="CM1183">
        <v>1176</v>
      </c>
      <c r="CN1183">
        <v>22.688274987156124</v>
      </c>
      <c r="CO1183">
        <v>26.388149664670827</v>
      </c>
      <c r="CQ1183">
        <f t="shared" si="954"/>
        <v>0</v>
      </c>
      <c r="CR1183">
        <f t="shared" si="955"/>
        <v>1</v>
      </c>
      <c r="CS1183">
        <f t="shared" si="956"/>
        <v>3.6998746775147033</v>
      </c>
      <c r="CV1183">
        <v>1176</v>
      </c>
      <c r="CW1183">
        <v>21.036472723856729</v>
      </c>
      <c r="CX1183">
        <v>22.184607844346104</v>
      </c>
      <c r="CZ1183">
        <f t="shared" si="957"/>
        <v>0</v>
      </c>
      <c r="DA1183">
        <f t="shared" si="958"/>
        <v>1</v>
      </c>
      <c r="DB1183">
        <f t="shared" si="959"/>
        <v>1.1481351204893748</v>
      </c>
      <c r="DE1183">
        <v>1176</v>
      </c>
      <c r="DF1183">
        <v>11.61014022905805</v>
      </c>
      <c r="DG1183">
        <v>22.285907281631445</v>
      </c>
      <c r="DI1183">
        <f t="shared" si="960"/>
        <v>0</v>
      </c>
      <c r="DJ1183">
        <f t="shared" si="961"/>
        <v>1</v>
      </c>
      <c r="DK1183">
        <f t="shared" si="962"/>
        <v>10.675767052573395</v>
      </c>
      <c r="DN1183">
        <v>1176</v>
      </c>
      <c r="DO1183">
        <v>29.236374278979163</v>
      </c>
      <c r="DP1183">
        <v>27.199211491521481</v>
      </c>
      <c r="DR1183">
        <f t="shared" si="963"/>
        <v>1</v>
      </c>
      <c r="DS1183">
        <f t="shared" si="964"/>
        <v>0</v>
      </c>
      <c r="DT1183">
        <f t="shared" si="965"/>
        <v>2.0371627874576816</v>
      </c>
      <c r="DW1183">
        <v>1176</v>
      </c>
      <c r="DX1183">
        <v>9.2528862146248176</v>
      </c>
      <c r="DY1183">
        <v>19.255133068205449</v>
      </c>
      <c r="EA1183">
        <f t="shared" si="966"/>
        <v>0</v>
      </c>
      <c r="EB1183">
        <f t="shared" si="967"/>
        <v>1</v>
      </c>
      <c r="EC1183">
        <f t="shared" si="968"/>
        <v>10.002246853580631</v>
      </c>
      <c r="EF1183">
        <v>1176</v>
      </c>
      <c r="EG1183">
        <v>23.929396807841901</v>
      </c>
      <c r="EH1183">
        <v>19.179182510616332</v>
      </c>
      <c r="EJ1183">
        <f t="shared" si="969"/>
        <v>1</v>
      </c>
      <c r="EK1183">
        <f t="shared" si="970"/>
        <v>0</v>
      </c>
      <c r="EL1183">
        <f t="shared" si="971"/>
        <v>4.7502142972255683</v>
      </c>
      <c r="EO1183">
        <v>1176</v>
      </c>
      <c r="EP1183">
        <v>26.68743411677616</v>
      </c>
      <c r="EQ1183">
        <v>30.101502017525728</v>
      </c>
      <c r="ES1183">
        <f t="shared" si="972"/>
        <v>0</v>
      </c>
      <c r="ET1183">
        <f t="shared" si="973"/>
        <v>1</v>
      </c>
      <c r="EU1183">
        <f t="shared" si="974"/>
        <v>3.4140679007495685</v>
      </c>
    </row>
    <row r="1184" spans="1:151" x14ac:dyDescent="0.25">
      <c r="A1184">
        <v>1177</v>
      </c>
      <c r="B1184">
        <v>11.458312147546327</v>
      </c>
      <c r="C1184">
        <v>11.658062184550262</v>
      </c>
      <c r="E1184">
        <f t="shared" si="924"/>
        <v>0</v>
      </c>
      <c r="F1184">
        <f t="shared" si="926"/>
        <v>1</v>
      </c>
      <c r="G1184">
        <f t="shared" si="925"/>
        <v>0.19975003700393579</v>
      </c>
      <c r="J1184">
        <v>1177</v>
      </c>
      <c r="K1184">
        <v>14.674714042240904</v>
      </c>
      <c r="L1184">
        <v>15.54367103363316</v>
      </c>
      <c r="N1184">
        <f t="shared" si="927"/>
        <v>0</v>
      </c>
      <c r="O1184">
        <f t="shared" si="928"/>
        <v>1</v>
      </c>
      <c r="P1184">
        <f t="shared" si="929"/>
        <v>0.86895699139225613</v>
      </c>
      <c r="S1184">
        <v>1177</v>
      </c>
      <c r="T1184">
        <v>19.561868967331218</v>
      </c>
      <c r="U1184">
        <v>19.030986839573334</v>
      </c>
      <c r="W1184">
        <f t="shared" si="930"/>
        <v>1</v>
      </c>
      <c r="X1184">
        <f t="shared" si="931"/>
        <v>0</v>
      </c>
      <c r="Y1184">
        <f t="shared" si="932"/>
        <v>0.53088212775788435</v>
      </c>
      <c r="AB1184">
        <v>1177</v>
      </c>
      <c r="AC1184">
        <v>25.693815299724932</v>
      </c>
      <c r="AD1184">
        <v>20.568675299186996</v>
      </c>
      <c r="AF1184">
        <f t="shared" si="933"/>
        <v>1</v>
      </c>
      <c r="AG1184">
        <f t="shared" si="934"/>
        <v>0</v>
      </c>
      <c r="AH1184">
        <f t="shared" si="935"/>
        <v>5.1251400005379359</v>
      </c>
      <c r="AK1184">
        <v>1177</v>
      </c>
      <c r="AL1184">
        <v>24.815195626876061</v>
      </c>
      <c r="AM1184">
        <v>30.663539118068584</v>
      </c>
      <c r="AO1184">
        <f t="shared" si="936"/>
        <v>0</v>
      </c>
      <c r="AP1184">
        <f t="shared" si="937"/>
        <v>1</v>
      </c>
      <c r="AQ1184">
        <f t="shared" si="938"/>
        <v>5.8483434911925229</v>
      </c>
      <c r="AT1184">
        <v>1177</v>
      </c>
      <c r="AU1184">
        <v>20.19077116309742</v>
      </c>
      <c r="AV1184">
        <v>20.503447516860156</v>
      </c>
      <c r="AX1184">
        <f t="shared" si="939"/>
        <v>0</v>
      </c>
      <c r="AY1184">
        <f t="shared" si="940"/>
        <v>1</v>
      </c>
      <c r="AZ1184">
        <f t="shared" si="941"/>
        <v>0.31267635376273617</v>
      </c>
      <c r="BC1184">
        <v>1177</v>
      </c>
      <c r="BD1184" t="e">
        <v>#N/A</v>
      </c>
      <c r="BE1184" t="e">
        <v>#N/A</v>
      </c>
      <c r="BG1184" t="e">
        <f t="shared" si="942"/>
        <v>#N/A</v>
      </c>
      <c r="BH1184" t="e">
        <f t="shared" si="943"/>
        <v>#N/A</v>
      </c>
      <c r="BI1184" t="e">
        <f t="shared" si="944"/>
        <v>#N/A</v>
      </c>
      <c r="BL1184">
        <v>1177</v>
      </c>
      <c r="BM1184">
        <v>18.151173558149974</v>
      </c>
      <c r="BN1184">
        <v>11.410644932029697</v>
      </c>
      <c r="BP1184">
        <f t="shared" si="945"/>
        <v>1</v>
      </c>
      <c r="BQ1184">
        <f t="shared" si="946"/>
        <v>0</v>
      </c>
      <c r="BR1184">
        <f t="shared" si="947"/>
        <v>6.7405286261202768</v>
      </c>
      <c r="BU1184">
        <v>1177</v>
      </c>
      <c r="BV1184">
        <v>20.552253509893323</v>
      </c>
      <c r="BW1184">
        <v>11.468429156034</v>
      </c>
      <c r="BY1184">
        <f t="shared" si="948"/>
        <v>1</v>
      </c>
      <c r="BZ1184">
        <f t="shared" si="949"/>
        <v>0</v>
      </c>
      <c r="CA1184">
        <f t="shared" si="950"/>
        <v>9.0838243538593222</v>
      </c>
      <c r="CD1184">
        <v>1177</v>
      </c>
      <c r="CE1184">
        <v>25.588203910953744</v>
      </c>
      <c r="CF1184">
        <v>41.383458805914131</v>
      </c>
      <c r="CH1184">
        <f t="shared" si="951"/>
        <v>0</v>
      </c>
      <c r="CI1184">
        <f t="shared" si="952"/>
        <v>1</v>
      </c>
      <c r="CJ1184">
        <f t="shared" si="953"/>
        <v>15.795254894960387</v>
      </c>
      <c r="CM1184">
        <v>1177</v>
      </c>
      <c r="CN1184">
        <v>20.035353885928703</v>
      </c>
      <c r="CO1184">
        <v>17.509641974882847</v>
      </c>
      <c r="CQ1184">
        <f t="shared" si="954"/>
        <v>1</v>
      </c>
      <c r="CR1184">
        <f t="shared" si="955"/>
        <v>0</v>
      </c>
      <c r="CS1184">
        <f t="shared" si="956"/>
        <v>2.5257119110458568</v>
      </c>
      <c r="CV1184">
        <v>1177</v>
      </c>
      <c r="CW1184">
        <v>24.914688626168548</v>
      </c>
      <c r="CX1184">
        <v>15.246682191255667</v>
      </c>
      <c r="CZ1184">
        <f t="shared" si="957"/>
        <v>1</v>
      </c>
      <c r="DA1184">
        <f t="shared" si="958"/>
        <v>0</v>
      </c>
      <c r="DB1184">
        <f t="shared" si="959"/>
        <v>9.6680064349128809</v>
      </c>
      <c r="DE1184">
        <v>1177</v>
      </c>
      <c r="DF1184">
        <v>25.04303851861318</v>
      </c>
      <c r="DG1184">
        <v>23.620630254509042</v>
      </c>
      <c r="DI1184">
        <f t="shared" si="960"/>
        <v>1</v>
      </c>
      <c r="DJ1184">
        <f t="shared" si="961"/>
        <v>0</v>
      </c>
      <c r="DK1184">
        <f t="shared" si="962"/>
        <v>1.4224082641041385</v>
      </c>
      <c r="DN1184">
        <v>1177</v>
      </c>
      <c r="DO1184">
        <v>25.67041753417476</v>
      </c>
      <c r="DP1184">
        <v>19.184683640768352</v>
      </c>
      <c r="DR1184">
        <f t="shared" si="963"/>
        <v>1</v>
      </c>
      <c r="DS1184">
        <f t="shared" si="964"/>
        <v>0</v>
      </c>
      <c r="DT1184">
        <f t="shared" si="965"/>
        <v>6.4857338934064082</v>
      </c>
      <c r="DW1184">
        <v>1177</v>
      </c>
      <c r="DX1184">
        <v>19.831482337955777</v>
      </c>
      <c r="DY1184">
        <v>19.739776200629443</v>
      </c>
      <c r="EA1184">
        <f t="shared" si="966"/>
        <v>1</v>
      </c>
      <c r="EB1184">
        <f t="shared" si="967"/>
        <v>0</v>
      </c>
      <c r="EC1184">
        <f t="shared" si="968"/>
        <v>9.1706137326333703E-2</v>
      </c>
      <c r="EF1184">
        <v>1177</v>
      </c>
      <c r="EG1184">
        <v>17.605273880803132</v>
      </c>
      <c r="EH1184">
        <v>12.720041581651051</v>
      </c>
      <c r="EJ1184">
        <f t="shared" si="969"/>
        <v>1</v>
      </c>
      <c r="EK1184">
        <f t="shared" si="970"/>
        <v>0</v>
      </c>
      <c r="EL1184">
        <f t="shared" si="971"/>
        <v>4.8852322991520811</v>
      </c>
      <c r="EO1184">
        <v>1177</v>
      </c>
      <c r="EP1184">
        <v>22.233801250836276</v>
      </c>
      <c r="EQ1184">
        <v>16.133937307160764</v>
      </c>
      <c r="ES1184">
        <f t="shared" si="972"/>
        <v>1</v>
      </c>
      <c r="ET1184">
        <f t="shared" si="973"/>
        <v>0</v>
      </c>
      <c r="EU1184">
        <f t="shared" si="974"/>
        <v>6.099863943675512</v>
      </c>
    </row>
    <row r="1185" spans="1:151" x14ac:dyDescent="0.25">
      <c r="A1185">
        <v>1178</v>
      </c>
      <c r="B1185">
        <v>7.9790844034894661</v>
      </c>
      <c r="C1185">
        <v>21.783706699381341</v>
      </c>
      <c r="E1185">
        <f t="shared" si="924"/>
        <v>0</v>
      </c>
      <c r="F1185">
        <f t="shared" si="926"/>
        <v>1</v>
      </c>
      <c r="G1185">
        <f t="shared" si="925"/>
        <v>13.804622295891875</v>
      </c>
      <c r="J1185">
        <v>1178</v>
      </c>
      <c r="K1185">
        <v>29.569362138741589</v>
      </c>
      <c r="L1185">
        <v>35.081304250368724</v>
      </c>
      <c r="N1185">
        <f t="shared" si="927"/>
        <v>0</v>
      </c>
      <c r="O1185">
        <f t="shared" si="928"/>
        <v>1</v>
      </c>
      <c r="P1185">
        <f t="shared" si="929"/>
        <v>5.5119421116271354</v>
      </c>
      <c r="S1185">
        <v>1178</v>
      </c>
      <c r="T1185">
        <v>18.082225675585594</v>
      </c>
      <c r="U1185">
        <v>21.771270634376695</v>
      </c>
      <c r="W1185">
        <f t="shared" si="930"/>
        <v>0</v>
      </c>
      <c r="X1185">
        <f t="shared" si="931"/>
        <v>1</v>
      </c>
      <c r="Y1185">
        <f t="shared" si="932"/>
        <v>3.6890449587911007</v>
      </c>
      <c r="AB1185">
        <v>1178</v>
      </c>
      <c r="AC1185">
        <v>28.270804164363035</v>
      </c>
      <c r="AD1185">
        <v>18.633181994386909</v>
      </c>
      <c r="AF1185">
        <f t="shared" si="933"/>
        <v>1</v>
      </c>
      <c r="AG1185">
        <f t="shared" si="934"/>
        <v>0</v>
      </c>
      <c r="AH1185">
        <f t="shared" si="935"/>
        <v>9.637622169976126</v>
      </c>
      <c r="AK1185">
        <v>1178</v>
      </c>
      <c r="AL1185">
        <v>23.295614875919117</v>
      </c>
      <c r="AM1185">
        <v>20.897133501985479</v>
      </c>
      <c r="AO1185">
        <f t="shared" si="936"/>
        <v>1</v>
      </c>
      <c r="AP1185">
        <f t="shared" si="937"/>
        <v>0</v>
      </c>
      <c r="AQ1185">
        <f t="shared" si="938"/>
        <v>2.3984813739336381</v>
      </c>
      <c r="AT1185">
        <v>1178</v>
      </c>
      <c r="AU1185">
        <v>14.893410358175304</v>
      </c>
      <c r="AV1185">
        <v>27.162155685581482</v>
      </c>
      <c r="AX1185">
        <f t="shared" si="939"/>
        <v>0</v>
      </c>
      <c r="AY1185">
        <f t="shared" si="940"/>
        <v>1</v>
      </c>
      <c r="AZ1185">
        <f t="shared" si="941"/>
        <v>12.268745327406178</v>
      </c>
      <c r="BC1185">
        <v>1178</v>
      </c>
      <c r="BD1185" t="e">
        <v>#N/A</v>
      </c>
      <c r="BE1185" t="e">
        <v>#N/A</v>
      </c>
      <c r="BG1185" t="e">
        <f t="shared" si="942"/>
        <v>#N/A</v>
      </c>
      <c r="BH1185" t="e">
        <f t="shared" si="943"/>
        <v>#N/A</v>
      </c>
      <c r="BI1185" t="e">
        <f t="shared" si="944"/>
        <v>#N/A</v>
      </c>
      <c r="BL1185">
        <v>1178</v>
      </c>
      <c r="BM1185">
        <v>27.502350577463705</v>
      </c>
      <c r="BN1185">
        <v>12.114073440540897</v>
      </c>
      <c r="BP1185">
        <f t="shared" si="945"/>
        <v>1</v>
      </c>
      <c r="BQ1185">
        <f t="shared" si="946"/>
        <v>0</v>
      </c>
      <c r="BR1185">
        <f t="shared" si="947"/>
        <v>15.388277136922808</v>
      </c>
      <c r="BU1185">
        <v>1178</v>
      </c>
      <c r="BV1185">
        <v>18.039008394637658</v>
      </c>
      <c r="BW1185">
        <v>20.899171239811711</v>
      </c>
      <c r="BY1185">
        <f t="shared" si="948"/>
        <v>0</v>
      </c>
      <c r="BZ1185">
        <f t="shared" si="949"/>
        <v>1</v>
      </c>
      <c r="CA1185">
        <f t="shared" si="950"/>
        <v>2.8601628451740524</v>
      </c>
      <c r="CD1185">
        <v>1178</v>
      </c>
      <c r="CE1185">
        <v>23.989894855345032</v>
      </c>
      <c r="CF1185">
        <v>27.225881967819056</v>
      </c>
      <c r="CH1185">
        <f t="shared" si="951"/>
        <v>0</v>
      </c>
      <c r="CI1185">
        <f t="shared" si="952"/>
        <v>1</v>
      </c>
      <c r="CJ1185">
        <f t="shared" si="953"/>
        <v>3.2359871124740245</v>
      </c>
      <c r="CM1185">
        <v>1178</v>
      </c>
      <c r="CN1185">
        <v>17.406854478248501</v>
      </c>
      <c r="CO1185">
        <v>13.221345587364855</v>
      </c>
      <c r="CQ1185">
        <f t="shared" si="954"/>
        <v>1</v>
      </c>
      <c r="CR1185">
        <f t="shared" si="955"/>
        <v>0</v>
      </c>
      <c r="CS1185">
        <f t="shared" si="956"/>
        <v>4.1855088908836464</v>
      </c>
      <c r="CV1185">
        <v>1178</v>
      </c>
      <c r="CW1185">
        <v>25.953470377134096</v>
      </c>
      <c r="CX1185">
        <v>20.452484548051743</v>
      </c>
      <c r="CZ1185">
        <f t="shared" si="957"/>
        <v>1</v>
      </c>
      <c r="DA1185">
        <f t="shared" si="958"/>
        <v>0</v>
      </c>
      <c r="DB1185">
        <f t="shared" si="959"/>
        <v>5.500985829082353</v>
      </c>
      <c r="DE1185">
        <v>1178</v>
      </c>
      <c r="DF1185">
        <v>13.783388452672806</v>
      </c>
      <c r="DG1185">
        <v>30.481916600782885</v>
      </c>
      <c r="DI1185">
        <f t="shared" si="960"/>
        <v>0</v>
      </c>
      <c r="DJ1185">
        <f t="shared" si="961"/>
        <v>1</v>
      </c>
      <c r="DK1185">
        <f t="shared" si="962"/>
        <v>16.698528148110078</v>
      </c>
      <c r="DN1185">
        <v>1178</v>
      </c>
      <c r="DO1185">
        <v>22.32067847157489</v>
      </c>
      <c r="DP1185">
        <v>17.585850850059416</v>
      </c>
      <c r="DR1185">
        <f t="shared" si="963"/>
        <v>1</v>
      </c>
      <c r="DS1185">
        <f t="shared" si="964"/>
        <v>0</v>
      </c>
      <c r="DT1185">
        <f t="shared" si="965"/>
        <v>4.7348276215154748</v>
      </c>
      <c r="DW1185">
        <v>1178</v>
      </c>
      <c r="DX1185">
        <v>13.240190344693353</v>
      </c>
      <c r="DY1185">
        <v>20.215156321777535</v>
      </c>
      <c r="EA1185">
        <f t="shared" si="966"/>
        <v>0</v>
      </c>
      <c r="EB1185">
        <f t="shared" si="967"/>
        <v>1</v>
      </c>
      <c r="EC1185">
        <f t="shared" si="968"/>
        <v>6.9749659770841816</v>
      </c>
      <c r="EF1185">
        <v>1178</v>
      </c>
      <c r="EG1185">
        <v>22.812093435234182</v>
      </c>
      <c r="EH1185">
        <v>16.166707367841184</v>
      </c>
      <c r="EJ1185">
        <f t="shared" si="969"/>
        <v>1</v>
      </c>
      <c r="EK1185">
        <f t="shared" si="970"/>
        <v>0</v>
      </c>
      <c r="EL1185">
        <f t="shared" si="971"/>
        <v>6.6453860673929981</v>
      </c>
      <c r="EO1185">
        <v>1178</v>
      </c>
      <c r="EP1185">
        <v>24.531413816665541</v>
      </c>
      <c r="EQ1185">
        <v>22.218645790340272</v>
      </c>
      <c r="ES1185">
        <f t="shared" si="972"/>
        <v>1</v>
      </c>
      <c r="ET1185">
        <f t="shared" si="973"/>
        <v>0</v>
      </c>
      <c r="EU1185">
        <f t="shared" si="974"/>
        <v>2.3127680263252692</v>
      </c>
    </row>
    <row r="1186" spans="1:151" x14ac:dyDescent="0.25">
      <c r="A1186">
        <v>1179</v>
      </c>
      <c r="B1186">
        <v>14.436400616572952</v>
      </c>
      <c r="C1186">
        <v>10.314878769940611</v>
      </c>
      <c r="E1186">
        <f t="shared" si="924"/>
        <v>1</v>
      </c>
      <c r="F1186">
        <f t="shared" si="926"/>
        <v>0</v>
      </c>
      <c r="G1186">
        <f t="shared" si="925"/>
        <v>4.1215218466323407</v>
      </c>
      <c r="J1186">
        <v>1179</v>
      </c>
      <c r="K1186">
        <v>16.995357649638599</v>
      </c>
      <c r="L1186">
        <v>17.721149360873056</v>
      </c>
      <c r="N1186">
        <f t="shared" si="927"/>
        <v>0</v>
      </c>
      <c r="O1186">
        <f t="shared" si="928"/>
        <v>1</v>
      </c>
      <c r="P1186">
        <f t="shared" si="929"/>
        <v>0.72579171123445718</v>
      </c>
      <c r="S1186">
        <v>1179</v>
      </c>
      <c r="T1186">
        <v>22.277075442690837</v>
      </c>
      <c r="U1186">
        <v>29.196645799834382</v>
      </c>
      <c r="W1186">
        <f t="shared" si="930"/>
        <v>0</v>
      </c>
      <c r="X1186">
        <f t="shared" si="931"/>
        <v>1</v>
      </c>
      <c r="Y1186">
        <f t="shared" si="932"/>
        <v>6.9195703571435452</v>
      </c>
      <c r="AB1186">
        <v>1179</v>
      </c>
      <c r="AC1186">
        <v>34.136217256690074</v>
      </c>
      <c r="AD1186">
        <v>15.824405205442833</v>
      </c>
      <c r="AF1186">
        <f t="shared" si="933"/>
        <v>1</v>
      </c>
      <c r="AG1186">
        <f t="shared" si="934"/>
        <v>0</v>
      </c>
      <c r="AH1186">
        <f t="shared" si="935"/>
        <v>18.311812051247241</v>
      </c>
      <c r="AK1186">
        <v>1179</v>
      </c>
      <c r="AL1186">
        <v>21.244128891473526</v>
      </c>
      <c r="AM1186">
        <v>40.906044157503395</v>
      </c>
      <c r="AO1186">
        <f t="shared" si="936"/>
        <v>0</v>
      </c>
      <c r="AP1186">
        <f t="shared" si="937"/>
        <v>1</v>
      </c>
      <c r="AQ1186">
        <f t="shared" si="938"/>
        <v>19.661915266029869</v>
      </c>
      <c r="AT1186">
        <v>1179</v>
      </c>
      <c r="AU1186">
        <v>15.776320265582044</v>
      </c>
      <c r="AV1186">
        <v>23.126995097992328</v>
      </c>
      <c r="AX1186">
        <f t="shared" si="939"/>
        <v>0</v>
      </c>
      <c r="AY1186">
        <f t="shared" si="940"/>
        <v>1</v>
      </c>
      <c r="AZ1186">
        <f t="shared" si="941"/>
        <v>7.3506748324102844</v>
      </c>
      <c r="BC1186">
        <v>1179</v>
      </c>
      <c r="BD1186" t="e">
        <v>#N/A</v>
      </c>
      <c r="BE1186" t="e">
        <v>#N/A</v>
      </c>
      <c r="BG1186" t="e">
        <f t="shared" si="942"/>
        <v>#N/A</v>
      </c>
      <c r="BH1186" t="e">
        <f t="shared" si="943"/>
        <v>#N/A</v>
      </c>
      <c r="BI1186" t="e">
        <f t="shared" si="944"/>
        <v>#N/A</v>
      </c>
      <c r="BL1186">
        <v>1179</v>
      </c>
      <c r="BM1186">
        <v>25.677020602245058</v>
      </c>
      <c r="BN1186">
        <v>13.073859663289264</v>
      </c>
      <c r="BP1186">
        <f t="shared" si="945"/>
        <v>1</v>
      </c>
      <c r="BQ1186">
        <f t="shared" si="946"/>
        <v>0</v>
      </c>
      <c r="BR1186">
        <f t="shared" si="947"/>
        <v>12.603160938955794</v>
      </c>
      <c r="BU1186">
        <v>1179</v>
      </c>
      <c r="BV1186">
        <v>13.893831139811187</v>
      </c>
      <c r="BW1186">
        <v>20.440566020598727</v>
      </c>
      <c r="BY1186">
        <f t="shared" si="948"/>
        <v>0</v>
      </c>
      <c r="BZ1186">
        <f t="shared" si="949"/>
        <v>1</v>
      </c>
      <c r="CA1186">
        <f t="shared" si="950"/>
        <v>6.5467348807875396</v>
      </c>
      <c r="CD1186">
        <v>1179</v>
      </c>
      <c r="CE1186">
        <v>14.773954322923174</v>
      </c>
      <c r="CF1186">
        <v>27.846898394386727</v>
      </c>
      <c r="CH1186">
        <f t="shared" si="951"/>
        <v>0</v>
      </c>
      <c r="CI1186">
        <f t="shared" si="952"/>
        <v>1</v>
      </c>
      <c r="CJ1186">
        <f t="shared" si="953"/>
        <v>13.072944071463553</v>
      </c>
      <c r="CM1186">
        <v>1179</v>
      </c>
      <c r="CN1186">
        <v>25.193707787691341</v>
      </c>
      <c r="CO1186">
        <v>16.357812637942832</v>
      </c>
      <c r="CQ1186">
        <f t="shared" si="954"/>
        <v>1</v>
      </c>
      <c r="CR1186">
        <f t="shared" si="955"/>
        <v>0</v>
      </c>
      <c r="CS1186">
        <f t="shared" si="956"/>
        <v>8.8358951497485094</v>
      </c>
      <c r="CV1186">
        <v>1179</v>
      </c>
      <c r="CW1186">
        <v>23.596028976153352</v>
      </c>
      <c r="CX1186">
        <v>21.096041228622184</v>
      </c>
      <c r="CZ1186">
        <f t="shared" si="957"/>
        <v>1</v>
      </c>
      <c r="DA1186">
        <f t="shared" si="958"/>
        <v>0</v>
      </c>
      <c r="DB1186">
        <f t="shared" si="959"/>
        <v>2.4999877475311685</v>
      </c>
      <c r="DE1186">
        <v>1179</v>
      </c>
      <c r="DF1186">
        <v>16.666243355393142</v>
      </c>
      <c r="DG1186">
        <v>28.047141048178176</v>
      </c>
      <c r="DI1186">
        <f t="shared" si="960"/>
        <v>0</v>
      </c>
      <c r="DJ1186">
        <f t="shared" si="961"/>
        <v>1</v>
      </c>
      <c r="DK1186">
        <f t="shared" si="962"/>
        <v>11.380897692785034</v>
      </c>
      <c r="DN1186">
        <v>1179</v>
      </c>
      <c r="DO1186">
        <v>25.793385772622173</v>
      </c>
      <c r="DP1186">
        <v>15.020320662212031</v>
      </c>
      <c r="DR1186">
        <f t="shared" si="963"/>
        <v>1</v>
      </c>
      <c r="DS1186">
        <f t="shared" si="964"/>
        <v>0</v>
      </c>
      <c r="DT1186">
        <f t="shared" si="965"/>
        <v>10.773065110410142</v>
      </c>
      <c r="DW1186">
        <v>1179</v>
      </c>
      <c r="DX1186">
        <v>19.130597706020747</v>
      </c>
      <c r="DY1186">
        <v>23.67164730171806</v>
      </c>
      <c r="EA1186">
        <f t="shared" si="966"/>
        <v>0</v>
      </c>
      <c r="EB1186">
        <f t="shared" si="967"/>
        <v>1</v>
      </c>
      <c r="EC1186">
        <f t="shared" si="968"/>
        <v>4.5410495956973129</v>
      </c>
      <c r="EF1186">
        <v>1179</v>
      </c>
      <c r="EG1186">
        <v>22.506172166742424</v>
      </c>
      <c r="EH1186">
        <v>15.777561177883333</v>
      </c>
      <c r="EJ1186">
        <f t="shared" si="969"/>
        <v>1</v>
      </c>
      <c r="EK1186">
        <f t="shared" si="970"/>
        <v>0</v>
      </c>
      <c r="EL1186">
        <f t="shared" si="971"/>
        <v>6.7286109888590904</v>
      </c>
      <c r="EO1186">
        <v>1179</v>
      </c>
      <c r="EP1186">
        <v>24.667306752786622</v>
      </c>
      <c r="EQ1186">
        <v>38.510041146105095</v>
      </c>
      <c r="ES1186">
        <f t="shared" si="972"/>
        <v>0</v>
      </c>
      <c r="ET1186">
        <f t="shared" si="973"/>
        <v>1</v>
      </c>
      <c r="EU1186">
        <f t="shared" si="974"/>
        <v>13.842734393318473</v>
      </c>
    </row>
    <row r="1187" spans="1:151" x14ac:dyDescent="0.25">
      <c r="A1187">
        <v>1180</v>
      </c>
      <c r="B1187">
        <v>13.163717858861874</v>
      </c>
      <c r="C1187">
        <v>35.590946616603937</v>
      </c>
      <c r="E1187">
        <f t="shared" si="924"/>
        <v>0</v>
      </c>
      <c r="F1187">
        <f t="shared" si="926"/>
        <v>1</v>
      </c>
      <c r="G1187">
        <f t="shared" si="925"/>
        <v>22.427228757742064</v>
      </c>
      <c r="J1187">
        <v>1180</v>
      </c>
      <c r="K1187">
        <v>14.141629696103081</v>
      </c>
      <c r="L1187">
        <v>23.789133652300624</v>
      </c>
      <c r="N1187">
        <f t="shared" si="927"/>
        <v>0</v>
      </c>
      <c r="O1187">
        <f t="shared" si="928"/>
        <v>1</v>
      </c>
      <c r="P1187">
        <f t="shared" si="929"/>
        <v>9.6475039561975429</v>
      </c>
      <c r="S1187">
        <v>1180</v>
      </c>
      <c r="T1187">
        <v>20.68220138132369</v>
      </c>
      <c r="U1187">
        <v>34.738040482091662</v>
      </c>
      <c r="W1187">
        <f t="shared" si="930"/>
        <v>0</v>
      </c>
      <c r="X1187">
        <f t="shared" si="931"/>
        <v>1</v>
      </c>
      <c r="Y1187">
        <f t="shared" si="932"/>
        <v>14.055839100767972</v>
      </c>
      <c r="AB1187">
        <v>1180</v>
      </c>
      <c r="AC1187">
        <v>31.202827979906608</v>
      </c>
      <c r="AD1187">
        <v>17.468528405752298</v>
      </c>
      <c r="AF1187">
        <f t="shared" si="933"/>
        <v>1</v>
      </c>
      <c r="AG1187">
        <f t="shared" si="934"/>
        <v>0</v>
      </c>
      <c r="AH1187">
        <f t="shared" si="935"/>
        <v>13.73429957415431</v>
      </c>
      <c r="AK1187">
        <v>1180</v>
      </c>
      <c r="AL1187">
        <v>22.440252211546138</v>
      </c>
      <c r="AM1187">
        <v>19.061339102465695</v>
      </c>
      <c r="AO1187">
        <f t="shared" si="936"/>
        <v>1</v>
      </c>
      <c r="AP1187">
        <f t="shared" si="937"/>
        <v>0</v>
      </c>
      <c r="AQ1187">
        <f t="shared" si="938"/>
        <v>3.3789131090804432</v>
      </c>
      <c r="AT1187">
        <v>1180</v>
      </c>
      <c r="AU1187">
        <v>23.064963182669278</v>
      </c>
      <c r="AV1187">
        <v>16.788439448825386</v>
      </c>
      <c r="AX1187">
        <f t="shared" si="939"/>
        <v>1</v>
      </c>
      <c r="AY1187">
        <f t="shared" si="940"/>
        <v>0</v>
      </c>
      <c r="AZ1187">
        <f t="shared" si="941"/>
        <v>6.2765237338438915</v>
      </c>
      <c r="BC1187">
        <v>1180</v>
      </c>
      <c r="BD1187" t="e">
        <v>#N/A</v>
      </c>
      <c r="BE1187" t="e">
        <v>#N/A</v>
      </c>
      <c r="BG1187" t="e">
        <f t="shared" si="942"/>
        <v>#N/A</v>
      </c>
      <c r="BH1187" t="e">
        <f t="shared" si="943"/>
        <v>#N/A</v>
      </c>
      <c r="BI1187" t="e">
        <f t="shared" si="944"/>
        <v>#N/A</v>
      </c>
      <c r="BL1187">
        <v>1180</v>
      </c>
      <c r="BM1187">
        <v>33.788932408614812</v>
      </c>
      <c r="BN1187">
        <v>13.826497668816838</v>
      </c>
      <c r="BP1187">
        <f t="shared" si="945"/>
        <v>1</v>
      </c>
      <c r="BQ1187">
        <f t="shared" si="946"/>
        <v>0</v>
      </c>
      <c r="BR1187">
        <f t="shared" si="947"/>
        <v>19.962434739797974</v>
      </c>
      <c r="BU1187">
        <v>1180</v>
      </c>
      <c r="BV1187">
        <v>21.209297105417534</v>
      </c>
      <c r="BW1187">
        <v>14.803006431801963</v>
      </c>
      <c r="BY1187">
        <f t="shared" si="948"/>
        <v>1</v>
      </c>
      <c r="BZ1187">
        <f t="shared" si="949"/>
        <v>0</v>
      </c>
      <c r="CA1187">
        <f t="shared" si="950"/>
        <v>6.4062906736155707</v>
      </c>
      <c r="CD1187">
        <v>1180</v>
      </c>
      <c r="CE1187">
        <v>19.22410701660494</v>
      </c>
      <c r="CF1187">
        <v>20.683265595172994</v>
      </c>
      <c r="CH1187">
        <f t="shared" si="951"/>
        <v>0</v>
      </c>
      <c r="CI1187">
        <f t="shared" si="952"/>
        <v>1</v>
      </c>
      <c r="CJ1187">
        <f t="shared" si="953"/>
        <v>1.4591585785680543</v>
      </c>
      <c r="CM1187">
        <v>1180</v>
      </c>
      <c r="CN1187">
        <v>18.319210899068484</v>
      </c>
      <c r="CO1187">
        <v>18.96645420372413</v>
      </c>
      <c r="CQ1187">
        <f t="shared" si="954"/>
        <v>0</v>
      </c>
      <c r="CR1187">
        <f t="shared" si="955"/>
        <v>1</v>
      </c>
      <c r="CS1187">
        <f t="shared" si="956"/>
        <v>0.64724330465564606</v>
      </c>
      <c r="CV1187">
        <v>1180</v>
      </c>
      <c r="CW1187">
        <v>24.291147741660335</v>
      </c>
      <c r="CX1187">
        <v>18.02823689051813</v>
      </c>
      <c r="CZ1187">
        <f t="shared" si="957"/>
        <v>1</v>
      </c>
      <c r="DA1187">
        <f t="shared" si="958"/>
        <v>0</v>
      </c>
      <c r="DB1187">
        <f t="shared" si="959"/>
        <v>6.2629108511422054</v>
      </c>
      <c r="DE1187">
        <v>1180</v>
      </c>
      <c r="DF1187">
        <v>33.854334889777746</v>
      </c>
      <c r="DG1187">
        <v>7.2006236168785875</v>
      </c>
      <c r="DI1187">
        <f t="shared" si="960"/>
        <v>1</v>
      </c>
      <c r="DJ1187">
        <f t="shared" si="961"/>
        <v>0</v>
      </c>
      <c r="DK1187">
        <f t="shared" si="962"/>
        <v>26.653711272899159</v>
      </c>
      <c r="DN1187">
        <v>1180</v>
      </c>
      <c r="DO1187">
        <v>15.219694798949952</v>
      </c>
      <c r="DP1187">
        <v>21.229624009270683</v>
      </c>
      <c r="DR1187">
        <f t="shared" si="963"/>
        <v>0</v>
      </c>
      <c r="DS1187">
        <f t="shared" si="964"/>
        <v>1</v>
      </c>
      <c r="DT1187">
        <f t="shared" si="965"/>
        <v>6.0099292103207311</v>
      </c>
      <c r="DW1187">
        <v>1180</v>
      </c>
      <c r="DX1187">
        <v>18.964616005411841</v>
      </c>
      <c r="DY1187">
        <v>10.214315606324282</v>
      </c>
      <c r="EA1187">
        <f t="shared" si="966"/>
        <v>1</v>
      </c>
      <c r="EB1187">
        <f t="shared" si="967"/>
        <v>0</v>
      </c>
      <c r="EC1187">
        <f t="shared" si="968"/>
        <v>8.7503003990875587</v>
      </c>
      <c r="EF1187">
        <v>1180</v>
      </c>
      <c r="EG1187">
        <v>19.064962412346294</v>
      </c>
      <c r="EH1187">
        <v>14.16318602779584</v>
      </c>
      <c r="EJ1187">
        <f t="shared" si="969"/>
        <v>1</v>
      </c>
      <c r="EK1187">
        <f t="shared" si="970"/>
        <v>0</v>
      </c>
      <c r="EL1187">
        <f t="shared" si="971"/>
        <v>4.9017763845504536</v>
      </c>
      <c r="EO1187">
        <v>1180</v>
      </c>
      <c r="EP1187">
        <v>17.358321238325743</v>
      </c>
      <c r="EQ1187">
        <v>14.26154214892559</v>
      </c>
      <c r="ES1187">
        <f t="shared" si="972"/>
        <v>1</v>
      </c>
      <c r="ET1187">
        <f t="shared" si="973"/>
        <v>0</v>
      </c>
      <c r="EU1187">
        <f t="shared" si="974"/>
        <v>3.0967790894001528</v>
      </c>
    </row>
    <row r="1188" spans="1:151" x14ac:dyDescent="0.25">
      <c r="A1188">
        <v>1181</v>
      </c>
      <c r="B1188">
        <v>10.322164370059568</v>
      </c>
      <c r="C1188">
        <v>30.89677604669339</v>
      </c>
      <c r="E1188">
        <f t="shared" si="924"/>
        <v>0</v>
      </c>
      <c r="F1188">
        <f t="shared" si="926"/>
        <v>1</v>
      </c>
      <c r="G1188">
        <f t="shared" si="925"/>
        <v>20.574611676633822</v>
      </c>
      <c r="J1188">
        <v>1181</v>
      </c>
      <c r="K1188">
        <v>13.962000709980622</v>
      </c>
      <c r="L1188">
        <v>14.388500962295797</v>
      </c>
      <c r="N1188">
        <f t="shared" si="927"/>
        <v>0</v>
      </c>
      <c r="O1188">
        <f t="shared" si="928"/>
        <v>1</v>
      </c>
      <c r="P1188">
        <f t="shared" si="929"/>
        <v>0.42650025231517574</v>
      </c>
      <c r="S1188">
        <v>1181</v>
      </c>
      <c r="T1188">
        <v>20.662216360255449</v>
      </c>
      <c r="U1188">
        <v>8.3580101214128817</v>
      </c>
      <c r="W1188">
        <f t="shared" si="930"/>
        <v>1</v>
      </c>
      <c r="X1188">
        <f t="shared" si="931"/>
        <v>0</v>
      </c>
      <c r="Y1188">
        <f t="shared" si="932"/>
        <v>12.304206238842568</v>
      </c>
      <c r="AB1188">
        <v>1181</v>
      </c>
      <c r="AC1188">
        <v>13.396778741792048</v>
      </c>
      <c r="AD1188">
        <v>18.116877459999898</v>
      </c>
      <c r="AF1188">
        <f t="shared" si="933"/>
        <v>0</v>
      </c>
      <c r="AG1188">
        <f t="shared" si="934"/>
        <v>1</v>
      </c>
      <c r="AH1188">
        <f t="shared" si="935"/>
        <v>4.7200987182078507</v>
      </c>
      <c r="AK1188">
        <v>1181</v>
      </c>
      <c r="AL1188">
        <v>18.970657802505983</v>
      </c>
      <c r="AM1188">
        <v>19.925935864245712</v>
      </c>
      <c r="AO1188">
        <f t="shared" si="936"/>
        <v>0</v>
      </c>
      <c r="AP1188">
        <f t="shared" si="937"/>
        <v>1</v>
      </c>
      <c r="AQ1188">
        <f t="shared" si="938"/>
        <v>0.95527806173972962</v>
      </c>
      <c r="AT1188">
        <v>1181</v>
      </c>
      <c r="AU1188">
        <v>18.67447477140054</v>
      </c>
      <c r="AV1188">
        <v>26.105205166991837</v>
      </c>
      <c r="AX1188">
        <f t="shared" si="939"/>
        <v>0</v>
      </c>
      <c r="AY1188">
        <f t="shared" si="940"/>
        <v>1</v>
      </c>
      <c r="AZ1188">
        <f t="shared" si="941"/>
        <v>7.4307303955912971</v>
      </c>
      <c r="BC1188">
        <v>1181</v>
      </c>
      <c r="BD1188" t="e">
        <v>#N/A</v>
      </c>
      <c r="BE1188" t="e">
        <v>#N/A</v>
      </c>
      <c r="BG1188" t="e">
        <f t="shared" si="942"/>
        <v>#N/A</v>
      </c>
      <c r="BH1188" t="e">
        <f t="shared" si="943"/>
        <v>#N/A</v>
      </c>
      <c r="BI1188" t="e">
        <f t="shared" si="944"/>
        <v>#N/A</v>
      </c>
      <c r="BL1188">
        <v>1181</v>
      </c>
      <c r="BM1188">
        <v>29.790412077845779</v>
      </c>
      <c r="BN1188">
        <v>11.978041463678089</v>
      </c>
      <c r="BP1188">
        <f t="shared" si="945"/>
        <v>1</v>
      </c>
      <c r="BQ1188">
        <f t="shared" si="946"/>
        <v>0</v>
      </c>
      <c r="BR1188">
        <f t="shared" si="947"/>
        <v>17.812370614167691</v>
      </c>
      <c r="BU1188">
        <v>1181</v>
      </c>
      <c r="BV1188">
        <v>20.691465481425492</v>
      </c>
      <c r="BW1188">
        <v>14.9627236941724</v>
      </c>
      <c r="BY1188">
        <f t="shared" si="948"/>
        <v>1</v>
      </c>
      <c r="BZ1188">
        <f t="shared" si="949"/>
        <v>0</v>
      </c>
      <c r="CA1188">
        <f t="shared" si="950"/>
        <v>5.7287417872530924</v>
      </c>
      <c r="CD1188">
        <v>1181</v>
      </c>
      <c r="CE1188">
        <v>24.138932043470867</v>
      </c>
      <c r="CF1188">
        <v>31.121226582118819</v>
      </c>
      <c r="CH1188">
        <f t="shared" si="951"/>
        <v>0</v>
      </c>
      <c r="CI1188">
        <f t="shared" si="952"/>
        <v>1</v>
      </c>
      <c r="CJ1188">
        <f t="shared" si="953"/>
        <v>6.9822945386479525</v>
      </c>
      <c r="CM1188">
        <v>1181</v>
      </c>
      <c r="CN1188">
        <v>23.451678046861961</v>
      </c>
      <c r="CO1188">
        <v>34.733072134714689</v>
      </c>
      <c r="CQ1188">
        <f t="shared" si="954"/>
        <v>0</v>
      </c>
      <c r="CR1188">
        <f t="shared" si="955"/>
        <v>1</v>
      </c>
      <c r="CS1188">
        <f t="shared" si="956"/>
        <v>11.281394087852728</v>
      </c>
      <c r="CV1188">
        <v>1181</v>
      </c>
      <c r="CW1188">
        <v>19.904998802538852</v>
      </c>
      <c r="CX1188">
        <v>12.705503534402837</v>
      </c>
      <c r="CZ1188">
        <f t="shared" si="957"/>
        <v>1</v>
      </c>
      <c r="DA1188">
        <f t="shared" si="958"/>
        <v>0</v>
      </c>
      <c r="DB1188">
        <f t="shared" si="959"/>
        <v>7.1994952681360154</v>
      </c>
      <c r="DE1188">
        <v>1181</v>
      </c>
      <c r="DF1188">
        <v>24.323571392933317</v>
      </c>
      <c r="DG1188">
        <v>26.208344692181598</v>
      </c>
      <c r="DI1188">
        <f t="shared" si="960"/>
        <v>0</v>
      </c>
      <c r="DJ1188">
        <f t="shared" si="961"/>
        <v>1</v>
      </c>
      <c r="DK1188">
        <f t="shared" si="962"/>
        <v>1.8847732992482804</v>
      </c>
      <c r="DN1188">
        <v>1181</v>
      </c>
      <c r="DO1188">
        <v>23.511719624533253</v>
      </c>
      <c r="DP1188">
        <v>13.337081232911176</v>
      </c>
      <c r="DR1188">
        <f t="shared" si="963"/>
        <v>1</v>
      </c>
      <c r="DS1188">
        <f t="shared" si="964"/>
        <v>0</v>
      </c>
      <c r="DT1188">
        <f t="shared" si="965"/>
        <v>10.174638391622077</v>
      </c>
      <c r="DW1188">
        <v>1181</v>
      </c>
      <c r="DX1188">
        <v>17.404893066042348</v>
      </c>
      <c r="DY1188">
        <v>28.212680599722646</v>
      </c>
      <c r="EA1188">
        <f t="shared" si="966"/>
        <v>0</v>
      </c>
      <c r="EB1188">
        <f t="shared" si="967"/>
        <v>1</v>
      </c>
      <c r="EC1188">
        <f t="shared" si="968"/>
        <v>10.807787533680298</v>
      </c>
      <c r="EF1188">
        <v>1181</v>
      </c>
      <c r="EG1188">
        <v>20.685187773511647</v>
      </c>
      <c r="EH1188">
        <v>9.8478371961381761</v>
      </c>
      <c r="EJ1188">
        <f t="shared" si="969"/>
        <v>1</v>
      </c>
      <c r="EK1188">
        <f t="shared" si="970"/>
        <v>0</v>
      </c>
      <c r="EL1188">
        <f t="shared" si="971"/>
        <v>10.837350577373471</v>
      </c>
      <c r="EO1188">
        <v>1181</v>
      </c>
      <c r="EP1188">
        <v>26.298517805845048</v>
      </c>
      <c r="EQ1188">
        <v>31.087962436682773</v>
      </c>
      <c r="ES1188">
        <f t="shared" si="972"/>
        <v>0</v>
      </c>
      <c r="ET1188">
        <f t="shared" si="973"/>
        <v>1</v>
      </c>
      <c r="EU1188">
        <f t="shared" si="974"/>
        <v>4.7894446308377248</v>
      </c>
    </row>
    <row r="1189" spans="1:151" x14ac:dyDescent="0.25">
      <c r="A1189">
        <v>1182</v>
      </c>
      <c r="B1189">
        <v>9.4249375639547459</v>
      </c>
      <c r="C1189">
        <v>41.307754183027605</v>
      </c>
      <c r="E1189">
        <f t="shared" si="924"/>
        <v>0</v>
      </c>
      <c r="F1189">
        <f t="shared" si="926"/>
        <v>1</v>
      </c>
      <c r="G1189">
        <f t="shared" si="925"/>
        <v>31.882816619072859</v>
      </c>
      <c r="J1189">
        <v>1182</v>
      </c>
      <c r="K1189">
        <v>26.932174755802397</v>
      </c>
      <c r="L1189">
        <v>34.629957044141619</v>
      </c>
      <c r="N1189">
        <f t="shared" si="927"/>
        <v>0</v>
      </c>
      <c r="O1189">
        <f t="shared" si="928"/>
        <v>1</v>
      </c>
      <c r="P1189">
        <f t="shared" si="929"/>
        <v>7.6977822883392228</v>
      </c>
      <c r="S1189">
        <v>1182</v>
      </c>
      <c r="T1189">
        <v>12.779511798260359</v>
      </c>
      <c r="U1189">
        <v>32.592148966476117</v>
      </c>
      <c r="W1189">
        <f t="shared" si="930"/>
        <v>0</v>
      </c>
      <c r="X1189">
        <f t="shared" si="931"/>
        <v>1</v>
      </c>
      <c r="Y1189">
        <f t="shared" si="932"/>
        <v>19.812637168215758</v>
      </c>
      <c r="AB1189">
        <v>1182</v>
      </c>
      <c r="AC1189">
        <v>22.749671194349272</v>
      </c>
      <c r="AD1189">
        <v>18.306244215792628</v>
      </c>
      <c r="AF1189">
        <f t="shared" si="933"/>
        <v>1</v>
      </c>
      <c r="AG1189">
        <f t="shared" si="934"/>
        <v>0</v>
      </c>
      <c r="AH1189">
        <f t="shared" si="935"/>
        <v>4.4434269785566443</v>
      </c>
      <c r="AK1189">
        <v>1182</v>
      </c>
      <c r="AL1189">
        <v>23.239811804675494</v>
      </c>
      <c r="AM1189">
        <v>6.1953161441196087</v>
      </c>
      <c r="AO1189">
        <f t="shared" si="936"/>
        <v>1</v>
      </c>
      <c r="AP1189">
        <f t="shared" si="937"/>
        <v>0</v>
      </c>
      <c r="AQ1189">
        <f t="shared" si="938"/>
        <v>17.044495660555885</v>
      </c>
      <c r="AT1189">
        <v>1182</v>
      </c>
      <c r="AU1189">
        <v>20.486855451537124</v>
      </c>
      <c r="AV1189">
        <v>27.540157145518407</v>
      </c>
      <c r="AX1189">
        <f t="shared" si="939"/>
        <v>0</v>
      </c>
      <c r="AY1189">
        <f t="shared" si="940"/>
        <v>1</v>
      </c>
      <c r="AZ1189">
        <f t="shared" si="941"/>
        <v>7.0533016939812825</v>
      </c>
      <c r="BC1189">
        <v>1182</v>
      </c>
      <c r="BD1189" t="e">
        <v>#N/A</v>
      </c>
      <c r="BE1189" t="e">
        <v>#N/A</v>
      </c>
      <c r="BG1189" t="e">
        <f t="shared" si="942"/>
        <v>#N/A</v>
      </c>
      <c r="BH1189" t="e">
        <f t="shared" si="943"/>
        <v>#N/A</v>
      </c>
      <c r="BI1189" t="e">
        <f t="shared" si="944"/>
        <v>#N/A</v>
      </c>
      <c r="BL1189">
        <v>1182</v>
      </c>
      <c r="BM1189">
        <v>26.455814756102427</v>
      </c>
      <c r="BN1189">
        <v>8.233698007952313</v>
      </c>
      <c r="BP1189">
        <f t="shared" si="945"/>
        <v>1</v>
      </c>
      <c r="BQ1189">
        <f t="shared" si="946"/>
        <v>0</v>
      </c>
      <c r="BR1189">
        <f t="shared" si="947"/>
        <v>18.222116748150114</v>
      </c>
      <c r="BU1189">
        <v>1182</v>
      </c>
      <c r="BV1189">
        <v>14.433436855747978</v>
      </c>
      <c r="BW1189">
        <v>28.742591933948226</v>
      </c>
      <c r="BY1189">
        <f t="shared" si="948"/>
        <v>0</v>
      </c>
      <c r="BZ1189">
        <f t="shared" si="949"/>
        <v>1</v>
      </c>
      <c r="CA1189">
        <f t="shared" si="950"/>
        <v>14.309155078200249</v>
      </c>
      <c r="CD1189">
        <v>1182</v>
      </c>
      <c r="CE1189">
        <v>31.381812281931293</v>
      </c>
      <c r="CF1189">
        <v>32.397504437797821</v>
      </c>
      <c r="CH1189">
        <f t="shared" si="951"/>
        <v>0</v>
      </c>
      <c r="CI1189">
        <f t="shared" si="952"/>
        <v>1</v>
      </c>
      <c r="CJ1189">
        <f t="shared" si="953"/>
        <v>1.0156921558665282</v>
      </c>
      <c r="CM1189">
        <v>1182</v>
      </c>
      <c r="CN1189">
        <v>22.247340688036196</v>
      </c>
      <c r="CO1189">
        <v>22.510791718129507</v>
      </c>
      <c r="CQ1189">
        <f t="shared" si="954"/>
        <v>0</v>
      </c>
      <c r="CR1189">
        <f t="shared" si="955"/>
        <v>1</v>
      </c>
      <c r="CS1189">
        <f t="shared" si="956"/>
        <v>0.26345103009331083</v>
      </c>
      <c r="CV1189">
        <v>1182</v>
      </c>
      <c r="CW1189">
        <v>18.967526686088771</v>
      </c>
      <c r="CX1189">
        <v>18.553953377413514</v>
      </c>
      <c r="CZ1189">
        <f t="shared" si="957"/>
        <v>1</v>
      </c>
      <c r="DA1189">
        <f t="shared" si="958"/>
        <v>0</v>
      </c>
      <c r="DB1189">
        <f t="shared" si="959"/>
        <v>0.41357330867525732</v>
      </c>
      <c r="DE1189">
        <v>1182</v>
      </c>
      <c r="DF1189">
        <v>26.227947245690778</v>
      </c>
      <c r="DG1189">
        <v>22.753909041430195</v>
      </c>
      <c r="DI1189">
        <f t="shared" si="960"/>
        <v>1</v>
      </c>
      <c r="DJ1189">
        <f t="shared" si="961"/>
        <v>0</v>
      </c>
      <c r="DK1189">
        <f t="shared" si="962"/>
        <v>3.4740382042605837</v>
      </c>
      <c r="DN1189">
        <v>1182</v>
      </c>
      <c r="DO1189">
        <v>24.129016849195246</v>
      </c>
      <c r="DP1189">
        <v>18.58036204629828</v>
      </c>
      <c r="DR1189">
        <f t="shared" si="963"/>
        <v>1</v>
      </c>
      <c r="DS1189">
        <f t="shared" si="964"/>
        <v>0</v>
      </c>
      <c r="DT1189">
        <f t="shared" si="965"/>
        <v>5.5486548028969658</v>
      </c>
      <c r="DW1189">
        <v>1182</v>
      </c>
      <c r="DX1189">
        <v>16.937927754400604</v>
      </c>
      <c r="DY1189">
        <v>23.193411820638477</v>
      </c>
      <c r="EA1189">
        <f t="shared" si="966"/>
        <v>0</v>
      </c>
      <c r="EB1189">
        <f t="shared" si="967"/>
        <v>1</v>
      </c>
      <c r="EC1189">
        <f t="shared" si="968"/>
        <v>6.255484066237873</v>
      </c>
      <c r="EF1189">
        <v>1182</v>
      </c>
      <c r="EG1189">
        <v>24.465219346640797</v>
      </c>
      <c r="EH1189">
        <v>12.657858397166212</v>
      </c>
      <c r="EJ1189">
        <f t="shared" si="969"/>
        <v>1</v>
      </c>
      <c r="EK1189">
        <f t="shared" si="970"/>
        <v>0</v>
      </c>
      <c r="EL1189">
        <f t="shared" si="971"/>
        <v>11.807360949474585</v>
      </c>
      <c r="EO1189">
        <v>1182</v>
      </c>
      <c r="EP1189">
        <v>23.891489739336301</v>
      </c>
      <c r="EQ1189">
        <v>3.8124476903377698</v>
      </c>
      <c r="ES1189">
        <f t="shared" si="972"/>
        <v>1</v>
      </c>
      <c r="ET1189">
        <f t="shared" si="973"/>
        <v>0</v>
      </c>
      <c r="EU1189">
        <f t="shared" si="974"/>
        <v>20.079042048998531</v>
      </c>
    </row>
    <row r="1190" spans="1:151" x14ac:dyDescent="0.25">
      <c r="A1190">
        <v>1183</v>
      </c>
      <c r="B1190">
        <v>9.4929520095912423</v>
      </c>
      <c r="C1190">
        <v>18.913736575494507</v>
      </c>
      <c r="E1190">
        <f t="shared" si="924"/>
        <v>0</v>
      </c>
      <c r="F1190">
        <f t="shared" si="926"/>
        <v>1</v>
      </c>
      <c r="G1190">
        <f t="shared" si="925"/>
        <v>9.420784565903265</v>
      </c>
      <c r="J1190">
        <v>1183</v>
      </c>
      <c r="K1190">
        <v>31.070379224215742</v>
      </c>
      <c r="L1190">
        <v>19.019623218483044</v>
      </c>
      <c r="N1190">
        <f t="shared" si="927"/>
        <v>1</v>
      </c>
      <c r="O1190">
        <f t="shared" si="928"/>
        <v>0</v>
      </c>
      <c r="P1190">
        <f t="shared" si="929"/>
        <v>12.050756005732698</v>
      </c>
      <c r="S1190">
        <v>1183</v>
      </c>
      <c r="T1190">
        <v>13.577803223613628</v>
      </c>
      <c r="U1190">
        <v>27.237565048443244</v>
      </c>
      <c r="W1190">
        <f t="shared" si="930"/>
        <v>0</v>
      </c>
      <c r="X1190">
        <f t="shared" si="931"/>
        <v>1</v>
      </c>
      <c r="Y1190">
        <f t="shared" si="932"/>
        <v>13.659761824829616</v>
      </c>
      <c r="AB1190">
        <v>1183</v>
      </c>
      <c r="AC1190">
        <v>25.805539368527668</v>
      </c>
      <c r="AD1190">
        <v>16.047961738012972</v>
      </c>
      <c r="AF1190">
        <f t="shared" si="933"/>
        <v>1</v>
      </c>
      <c r="AG1190">
        <f t="shared" si="934"/>
        <v>0</v>
      </c>
      <c r="AH1190">
        <f t="shared" si="935"/>
        <v>9.757577630514696</v>
      </c>
      <c r="AK1190">
        <v>1183</v>
      </c>
      <c r="AL1190">
        <v>17.33258339335007</v>
      </c>
      <c r="AM1190">
        <v>30.822012164968996</v>
      </c>
      <c r="AO1190">
        <f t="shared" si="936"/>
        <v>0</v>
      </c>
      <c r="AP1190">
        <f t="shared" si="937"/>
        <v>1</v>
      </c>
      <c r="AQ1190">
        <f t="shared" si="938"/>
        <v>13.489428771618925</v>
      </c>
      <c r="AT1190">
        <v>1183</v>
      </c>
      <c r="AU1190">
        <v>18.94704552206473</v>
      </c>
      <c r="AV1190">
        <v>22.317005636416706</v>
      </c>
      <c r="AX1190">
        <f t="shared" si="939"/>
        <v>0</v>
      </c>
      <c r="AY1190">
        <f t="shared" si="940"/>
        <v>1</v>
      </c>
      <c r="AZ1190">
        <f t="shared" si="941"/>
        <v>3.3699601143519757</v>
      </c>
      <c r="BC1190">
        <v>1183</v>
      </c>
      <c r="BD1190" t="e">
        <v>#N/A</v>
      </c>
      <c r="BE1190" t="e">
        <v>#N/A</v>
      </c>
      <c r="BG1190" t="e">
        <f t="shared" si="942"/>
        <v>#N/A</v>
      </c>
      <c r="BH1190" t="e">
        <f t="shared" si="943"/>
        <v>#N/A</v>
      </c>
      <c r="BI1190" t="e">
        <f t="shared" si="944"/>
        <v>#N/A</v>
      </c>
      <c r="BL1190">
        <v>1183</v>
      </c>
      <c r="BM1190">
        <v>25.136508258164753</v>
      </c>
      <c r="BN1190">
        <v>11.054318652365758</v>
      </c>
      <c r="BP1190">
        <f t="shared" si="945"/>
        <v>1</v>
      </c>
      <c r="BQ1190">
        <f t="shared" si="946"/>
        <v>0</v>
      </c>
      <c r="BR1190">
        <f t="shared" si="947"/>
        <v>14.082189605798995</v>
      </c>
      <c r="BU1190">
        <v>1183</v>
      </c>
      <c r="BV1190">
        <v>17.99517162461914</v>
      </c>
      <c r="BW1190">
        <v>20.807221641891005</v>
      </c>
      <c r="BY1190">
        <f t="shared" si="948"/>
        <v>0</v>
      </c>
      <c r="BZ1190">
        <f t="shared" si="949"/>
        <v>1</v>
      </c>
      <c r="CA1190">
        <f t="shared" si="950"/>
        <v>2.812050017271865</v>
      </c>
      <c r="CD1190">
        <v>1183</v>
      </c>
      <c r="CE1190">
        <v>15.192316829722275</v>
      </c>
      <c r="CF1190">
        <v>19.405777805474592</v>
      </c>
      <c r="CH1190">
        <f t="shared" si="951"/>
        <v>0</v>
      </c>
      <c r="CI1190">
        <f t="shared" si="952"/>
        <v>1</v>
      </c>
      <c r="CJ1190">
        <f t="shared" si="953"/>
        <v>4.2134609757523176</v>
      </c>
      <c r="CM1190">
        <v>1183</v>
      </c>
      <c r="CN1190">
        <v>16.440639006805206</v>
      </c>
      <c r="CO1190">
        <v>21.640962660777355</v>
      </c>
      <c r="CQ1190">
        <f t="shared" si="954"/>
        <v>0</v>
      </c>
      <c r="CR1190">
        <f t="shared" si="955"/>
        <v>1</v>
      </c>
      <c r="CS1190">
        <f t="shared" si="956"/>
        <v>5.2003236539721485</v>
      </c>
      <c r="CV1190">
        <v>1183</v>
      </c>
      <c r="CW1190">
        <v>17.440216816141394</v>
      </c>
      <c r="CX1190">
        <v>10.271999497391985</v>
      </c>
      <c r="CZ1190">
        <f t="shared" si="957"/>
        <v>1</v>
      </c>
      <c r="DA1190">
        <f t="shared" si="958"/>
        <v>0</v>
      </c>
      <c r="DB1190">
        <f t="shared" si="959"/>
        <v>7.1682173187494094</v>
      </c>
      <c r="DE1190">
        <v>1183</v>
      </c>
      <c r="DF1190">
        <v>20.786947486054999</v>
      </c>
      <c r="DG1190">
        <v>19.39706805480737</v>
      </c>
      <c r="DI1190">
        <f t="shared" si="960"/>
        <v>1</v>
      </c>
      <c r="DJ1190">
        <f t="shared" si="961"/>
        <v>0</v>
      </c>
      <c r="DK1190">
        <f t="shared" si="962"/>
        <v>1.3898794312476284</v>
      </c>
      <c r="DN1190">
        <v>1183</v>
      </c>
      <c r="DO1190">
        <v>25.224270087201745</v>
      </c>
      <c r="DP1190">
        <v>29.247975999502984</v>
      </c>
      <c r="DR1190">
        <f t="shared" si="963"/>
        <v>0</v>
      </c>
      <c r="DS1190">
        <f t="shared" si="964"/>
        <v>1</v>
      </c>
      <c r="DT1190">
        <f t="shared" si="965"/>
        <v>4.0237059123012386</v>
      </c>
      <c r="DW1190">
        <v>1183</v>
      </c>
      <c r="DX1190">
        <v>25.583460673328435</v>
      </c>
      <c r="DY1190">
        <v>12.912611864379432</v>
      </c>
      <c r="EA1190">
        <f t="shared" si="966"/>
        <v>1</v>
      </c>
      <c r="EB1190">
        <f t="shared" si="967"/>
        <v>0</v>
      </c>
      <c r="EC1190">
        <f t="shared" si="968"/>
        <v>12.670848808949003</v>
      </c>
      <c r="EF1190">
        <v>1183</v>
      </c>
      <c r="EG1190">
        <v>26.161859629573893</v>
      </c>
      <c r="EH1190">
        <v>12.167162285161192</v>
      </c>
      <c r="EJ1190">
        <f t="shared" si="969"/>
        <v>1</v>
      </c>
      <c r="EK1190">
        <f t="shared" si="970"/>
        <v>0</v>
      </c>
      <c r="EL1190">
        <f t="shared" si="971"/>
        <v>13.994697344412701</v>
      </c>
      <c r="EO1190">
        <v>1183</v>
      </c>
      <c r="EP1190">
        <v>26.402311037209099</v>
      </c>
      <c r="EQ1190">
        <v>40.690894437079258</v>
      </c>
      <c r="ES1190">
        <f t="shared" si="972"/>
        <v>0</v>
      </c>
      <c r="ET1190">
        <f t="shared" si="973"/>
        <v>1</v>
      </c>
      <c r="EU1190">
        <f t="shared" si="974"/>
        <v>14.288583399870159</v>
      </c>
    </row>
    <row r="1191" spans="1:151" x14ac:dyDescent="0.25">
      <c r="A1191">
        <v>1184</v>
      </c>
      <c r="B1191">
        <v>14.580792329943563</v>
      </c>
      <c r="C1191">
        <v>17.124631923269547</v>
      </c>
      <c r="E1191">
        <f t="shared" si="924"/>
        <v>0</v>
      </c>
      <c r="F1191">
        <f t="shared" si="926"/>
        <v>1</v>
      </c>
      <c r="G1191">
        <f t="shared" si="925"/>
        <v>2.5438395933259841</v>
      </c>
      <c r="J1191">
        <v>1184</v>
      </c>
      <c r="K1191">
        <v>25.014733245169211</v>
      </c>
      <c r="L1191">
        <v>28.115015432568427</v>
      </c>
      <c r="N1191">
        <f t="shared" si="927"/>
        <v>0</v>
      </c>
      <c r="O1191">
        <f t="shared" si="928"/>
        <v>1</v>
      </c>
      <c r="P1191">
        <f t="shared" si="929"/>
        <v>3.1002821873992161</v>
      </c>
      <c r="S1191">
        <v>1184</v>
      </c>
      <c r="T1191">
        <v>18.981464256945152</v>
      </c>
      <c r="U1191">
        <v>4.0317470725990745</v>
      </c>
      <c r="W1191">
        <f t="shared" si="930"/>
        <v>1</v>
      </c>
      <c r="X1191">
        <f t="shared" si="931"/>
        <v>0</v>
      </c>
      <c r="Y1191">
        <f t="shared" si="932"/>
        <v>14.949717184346078</v>
      </c>
      <c r="AB1191">
        <v>1184</v>
      </c>
      <c r="AC1191">
        <v>20.864913032047632</v>
      </c>
      <c r="AD1191">
        <v>18.591316561572537</v>
      </c>
      <c r="AF1191">
        <f t="shared" si="933"/>
        <v>1</v>
      </c>
      <c r="AG1191">
        <f t="shared" si="934"/>
        <v>0</v>
      </c>
      <c r="AH1191">
        <f t="shared" si="935"/>
        <v>2.2735964704750948</v>
      </c>
      <c r="AK1191">
        <v>1184</v>
      </c>
      <c r="AL1191">
        <v>6.5206813974874365</v>
      </c>
      <c r="AM1191">
        <v>30.808713861250492</v>
      </c>
      <c r="AO1191">
        <f t="shared" si="936"/>
        <v>0</v>
      </c>
      <c r="AP1191">
        <f t="shared" si="937"/>
        <v>1</v>
      </c>
      <c r="AQ1191">
        <f t="shared" si="938"/>
        <v>24.288032463763056</v>
      </c>
      <c r="AT1191">
        <v>1184</v>
      </c>
      <c r="AU1191">
        <v>20.679409199889946</v>
      </c>
      <c r="AV1191">
        <v>26.478922072411553</v>
      </c>
      <c r="AX1191">
        <f t="shared" si="939"/>
        <v>0</v>
      </c>
      <c r="AY1191">
        <f t="shared" si="940"/>
        <v>1</v>
      </c>
      <c r="AZ1191">
        <f t="shared" si="941"/>
        <v>5.799512872521607</v>
      </c>
      <c r="BC1191">
        <v>1184</v>
      </c>
      <c r="BD1191" t="e">
        <v>#N/A</v>
      </c>
      <c r="BE1191" t="e">
        <v>#N/A</v>
      </c>
      <c r="BG1191" t="e">
        <f t="shared" si="942"/>
        <v>#N/A</v>
      </c>
      <c r="BH1191" t="e">
        <f t="shared" si="943"/>
        <v>#N/A</v>
      </c>
      <c r="BI1191" t="e">
        <f t="shared" si="944"/>
        <v>#N/A</v>
      </c>
      <c r="BL1191">
        <v>1184</v>
      </c>
      <c r="BM1191">
        <v>32.126553273007652</v>
      </c>
      <c r="BN1191">
        <v>9.747549361763852</v>
      </c>
      <c r="BP1191">
        <f t="shared" si="945"/>
        <v>1</v>
      </c>
      <c r="BQ1191">
        <f t="shared" si="946"/>
        <v>0</v>
      </c>
      <c r="BR1191">
        <f t="shared" si="947"/>
        <v>22.3790039112438</v>
      </c>
      <c r="BU1191">
        <v>1184</v>
      </c>
      <c r="BV1191">
        <v>26.850906072101637</v>
      </c>
      <c r="BW1191">
        <v>22.35923630530122</v>
      </c>
      <c r="BY1191">
        <f t="shared" si="948"/>
        <v>1</v>
      </c>
      <c r="BZ1191">
        <f t="shared" si="949"/>
        <v>0</v>
      </c>
      <c r="CA1191">
        <f t="shared" si="950"/>
        <v>4.4916697668004169</v>
      </c>
      <c r="CD1191">
        <v>1184</v>
      </c>
      <c r="CE1191">
        <v>16.105903784643029</v>
      </c>
      <c r="CF1191">
        <v>16.02346470847133</v>
      </c>
      <c r="CH1191">
        <f t="shared" si="951"/>
        <v>1</v>
      </c>
      <c r="CI1191">
        <f t="shared" si="952"/>
        <v>0</v>
      </c>
      <c r="CJ1191">
        <f t="shared" si="953"/>
        <v>8.2439076171699099E-2</v>
      </c>
      <c r="CM1191">
        <v>1184</v>
      </c>
      <c r="CN1191">
        <v>28.227779992342978</v>
      </c>
      <c r="CO1191">
        <v>40.387949356876533</v>
      </c>
      <c r="CQ1191">
        <f t="shared" si="954"/>
        <v>0</v>
      </c>
      <c r="CR1191">
        <f t="shared" si="955"/>
        <v>1</v>
      </c>
      <c r="CS1191">
        <f t="shared" si="956"/>
        <v>12.160169364533555</v>
      </c>
      <c r="CV1191">
        <v>1184</v>
      </c>
      <c r="CW1191">
        <v>29.009809675118149</v>
      </c>
      <c r="CX1191">
        <v>16.964259316287489</v>
      </c>
      <c r="CZ1191">
        <f t="shared" si="957"/>
        <v>1</v>
      </c>
      <c r="DA1191">
        <f t="shared" si="958"/>
        <v>0</v>
      </c>
      <c r="DB1191">
        <f t="shared" si="959"/>
        <v>12.04555035883066</v>
      </c>
      <c r="DE1191">
        <v>1184</v>
      </c>
      <c r="DF1191">
        <v>23.641508158901335</v>
      </c>
      <c r="DG1191">
        <v>25.350667056023713</v>
      </c>
      <c r="DI1191">
        <f t="shared" si="960"/>
        <v>0</v>
      </c>
      <c r="DJ1191">
        <f t="shared" si="961"/>
        <v>1</v>
      </c>
      <c r="DK1191">
        <f t="shared" si="962"/>
        <v>1.7091588971223786</v>
      </c>
      <c r="DN1191">
        <v>1184</v>
      </c>
      <c r="DO1191">
        <v>22.426294549687146</v>
      </c>
      <c r="DP1191">
        <v>12.8738194551595</v>
      </c>
      <c r="DR1191">
        <f t="shared" si="963"/>
        <v>1</v>
      </c>
      <c r="DS1191">
        <f t="shared" si="964"/>
        <v>0</v>
      </c>
      <c r="DT1191">
        <f t="shared" si="965"/>
        <v>9.5524750945276455</v>
      </c>
      <c r="DW1191">
        <v>1184</v>
      </c>
      <c r="DX1191">
        <v>16.570816401224803</v>
      </c>
      <c r="DY1191">
        <v>20.394750320293873</v>
      </c>
      <c r="EA1191">
        <f t="shared" si="966"/>
        <v>0</v>
      </c>
      <c r="EB1191">
        <f t="shared" si="967"/>
        <v>1</v>
      </c>
      <c r="EC1191">
        <f t="shared" si="968"/>
        <v>3.82393391906907</v>
      </c>
      <c r="EF1191">
        <v>1184</v>
      </c>
      <c r="EG1191">
        <v>28.245620161654127</v>
      </c>
      <c r="EH1191">
        <v>12.000933505723864</v>
      </c>
      <c r="EJ1191">
        <f t="shared" si="969"/>
        <v>1</v>
      </c>
      <c r="EK1191">
        <f t="shared" si="970"/>
        <v>0</v>
      </c>
      <c r="EL1191">
        <f t="shared" si="971"/>
        <v>16.244686655930263</v>
      </c>
      <c r="EO1191">
        <v>1184</v>
      </c>
      <c r="EP1191">
        <v>23.96222139207439</v>
      </c>
      <c r="EQ1191">
        <v>31.769185767804455</v>
      </c>
      <c r="ES1191">
        <f t="shared" si="972"/>
        <v>0</v>
      </c>
      <c r="ET1191">
        <f t="shared" si="973"/>
        <v>1</v>
      </c>
      <c r="EU1191">
        <f t="shared" si="974"/>
        <v>7.8069643757300646</v>
      </c>
    </row>
    <row r="1192" spans="1:151" x14ac:dyDescent="0.25">
      <c r="A1192">
        <v>1185</v>
      </c>
      <c r="B1192">
        <v>15.241585956373687</v>
      </c>
      <c r="C1192">
        <v>22.332283805878987</v>
      </c>
      <c r="E1192">
        <f t="shared" si="924"/>
        <v>0</v>
      </c>
      <c r="F1192">
        <f t="shared" si="926"/>
        <v>1</v>
      </c>
      <c r="G1192">
        <f t="shared" si="925"/>
        <v>7.0906978495053004</v>
      </c>
      <c r="J1192">
        <v>1185</v>
      </c>
      <c r="K1192">
        <v>15.186832954252484</v>
      </c>
      <c r="L1192">
        <v>20.70090849145047</v>
      </c>
      <c r="N1192">
        <f t="shared" si="927"/>
        <v>0</v>
      </c>
      <c r="O1192">
        <f t="shared" si="928"/>
        <v>1</v>
      </c>
      <c r="P1192">
        <f t="shared" si="929"/>
        <v>5.5140755371979857</v>
      </c>
      <c r="S1192">
        <v>1185</v>
      </c>
      <c r="T1192">
        <v>20.711496407181588</v>
      </c>
      <c r="U1192">
        <v>18.823772853284666</v>
      </c>
      <c r="W1192">
        <f t="shared" si="930"/>
        <v>1</v>
      </c>
      <c r="X1192">
        <f t="shared" si="931"/>
        <v>0</v>
      </c>
      <c r="Y1192">
        <f t="shared" si="932"/>
        <v>1.8877235538969224</v>
      </c>
      <c r="AB1192">
        <v>1185</v>
      </c>
      <c r="AC1192">
        <v>15.785252878756047</v>
      </c>
      <c r="AD1192">
        <v>17.616045268604083</v>
      </c>
      <c r="AF1192">
        <f t="shared" si="933"/>
        <v>0</v>
      </c>
      <c r="AG1192">
        <f t="shared" si="934"/>
        <v>1</v>
      </c>
      <c r="AH1192">
        <f t="shared" si="935"/>
        <v>1.8307923898480354</v>
      </c>
      <c r="AK1192">
        <v>1185</v>
      </c>
      <c r="AL1192">
        <v>23.234075528604457</v>
      </c>
      <c r="AM1192">
        <v>50.802429844810334</v>
      </c>
      <c r="AO1192">
        <f t="shared" si="936"/>
        <v>0</v>
      </c>
      <c r="AP1192">
        <f t="shared" si="937"/>
        <v>1</v>
      </c>
      <c r="AQ1192">
        <f t="shared" si="938"/>
        <v>27.568354316205877</v>
      </c>
      <c r="AT1192">
        <v>1185</v>
      </c>
      <c r="AU1192">
        <v>13.924445844261815</v>
      </c>
      <c r="AV1192">
        <v>30.722638611644733</v>
      </c>
      <c r="AX1192">
        <f t="shared" si="939"/>
        <v>0</v>
      </c>
      <c r="AY1192">
        <f t="shared" si="940"/>
        <v>1</v>
      </c>
      <c r="AZ1192">
        <f t="shared" si="941"/>
        <v>16.798192767382918</v>
      </c>
      <c r="BC1192">
        <v>1185</v>
      </c>
      <c r="BD1192" t="e">
        <v>#N/A</v>
      </c>
      <c r="BE1192" t="e">
        <v>#N/A</v>
      </c>
      <c r="BG1192" t="e">
        <f t="shared" si="942"/>
        <v>#N/A</v>
      </c>
      <c r="BH1192" t="e">
        <f t="shared" si="943"/>
        <v>#N/A</v>
      </c>
      <c r="BI1192" t="e">
        <f t="shared" si="944"/>
        <v>#N/A</v>
      </c>
      <c r="BL1192">
        <v>1185</v>
      </c>
      <c r="BM1192">
        <v>34.155998655489022</v>
      </c>
      <c r="BN1192">
        <v>13.54580663408866</v>
      </c>
      <c r="BP1192">
        <f t="shared" si="945"/>
        <v>1</v>
      </c>
      <c r="BQ1192">
        <f t="shared" si="946"/>
        <v>0</v>
      </c>
      <c r="BR1192">
        <f t="shared" si="947"/>
        <v>20.610192021400362</v>
      </c>
      <c r="BU1192">
        <v>1185</v>
      </c>
      <c r="BV1192">
        <v>11.838134290169064</v>
      </c>
      <c r="BW1192">
        <v>17.810479748278269</v>
      </c>
      <c r="BY1192">
        <f t="shared" si="948"/>
        <v>0</v>
      </c>
      <c r="BZ1192">
        <f t="shared" si="949"/>
        <v>1</v>
      </c>
      <c r="CA1192">
        <f t="shared" si="950"/>
        <v>5.9723454581092046</v>
      </c>
      <c r="CD1192">
        <v>1185</v>
      </c>
      <c r="CE1192">
        <v>18.267446402675724</v>
      </c>
      <c r="CF1192">
        <v>30.155261709719401</v>
      </c>
      <c r="CH1192">
        <f t="shared" si="951"/>
        <v>0</v>
      </c>
      <c r="CI1192">
        <f t="shared" si="952"/>
        <v>1</v>
      </c>
      <c r="CJ1192">
        <f t="shared" si="953"/>
        <v>11.887815307043677</v>
      </c>
      <c r="CM1192">
        <v>1185</v>
      </c>
      <c r="CN1192">
        <v>20.493055652415368</v>
      </c>
      <c r="CO1192">
        <v>33.251271822751228</v>
      </c>
      <c r="CQ1192">
        <f t="shared" si="954"/>
        <v>0</v>
      </c>
      <c r="CR1192">
        <f t="shared" si="955"/>
        <v>1</v>
      </c>
      <c r="CS1192">
        <f t="shared" si="956"/>
        <v>12.75821617033586</v>
      </c>
      <c r="CV1192">
        <v>1185</v>
      </c>
      <c r="CW1192">
        <v>23.372780977232143</v>
      </c>
      <c r="CX1192">
        <v>20.417065391526311</v>
      </c>
      <c r="CZ1192">
        <f t="shared" si="957"/>
        <v>1</v>
      </c>
      <c r="DA1192">
        <f t="shared" si="958"/>
        <v>0</v>
      </c>
      <c r="DB1192">
        <f t="shared" si="959"/>
        <v>2.9557155857058319</v>
      </c>
      <c r="DE1192">
        <v>1185</v>
      </c>
      <c r="DF1192">
        <v>27.126234894438333</v>
      </c>
      <c r="DG1192">
        <v>18.455202906895749</v>
      </c>
      <c r="DI1192">
        <f t="shared" si="960"/>
        <v>1</v>
      </c>
      <c r="DJ1192">
        <f t="shared" si="961"/>
        <v>0</v>
      </c>
      <c r="DK1192">
        <f t="shared" si="962"/>
        <v>8.6710319875425839</v>
      </c>
      <c r="DN1192">
        <v>1185</v>
      </c>
      <c r="DO1192">
        <v>23.433545557100121</v>
      </c>
      <c r="DP1192">
        <v>22.013836364300055</v>
      </c>
      <c r="DR1192">
        <f t="shared" si="963"/>
        <v>1</v>
      </c>
      <c r="DS1192">
        <f t="shared" si="964"/>
        <v>0</v>
      </c>
      <c r="DT1192">
        <f t="shared" si="965"/>
        <v>1.4197091928000667</v>
      </c>
      <c r="DW1192">
        <v>1185</v>
      </c>
      <c r="DX1192">
        <v>14.252558123149635</v>
      </c>
      <c r="DY1192">
        <v>19.943443726722482</v>
      </c>
      <c r="EA1192">
        <f t="shared" si="966"/>
        <v>0</v>
      </c>
      <c r="EB1192">
        <f t="shared" si="967"/>
        <v>1</v>
      </c>
      <c r="EC1192">
        <f t="shared" si="968"/>
        <v>5.6908856035728466</v>
      </c>
      <c r="EF1192">
        <v>1185</v>
      </c>
      <c r="EG1192">
        <v>16.80569313782134</v>
      </c>
      <c r="EH1192">
        <v>18.547662723449001</v>
      </c>
      <c r="EJ1192">
        <f t="shared" si="969"/>
        <v>0</v>
      </c>
      <c r="EK1192">
        <f t="shared" si="970"/>
        <v>1</v>
      </c>
      <c r="EL1192">
        <f t="shared" si="971"/>
        <v>1.7419695856276611</v>
      </c>
      <c r="EO1192">
        <v>1185</v>
      </c>
      <c r="EP1192">
        <v>29.602337578693987</v>
      </c>
      <c r="EQ1192">
        <v>5.7376280077498123</v>
      </c>
      <c r="ES1192">
        <f t="shared" si="972"/>
        <v>1</v>
      </c>
      <c r="ET1192">
        <f t="shared" si="973"/>
        <v>0</v>
      </c>
      <c r="EU1192">
        <f t="shared" si="974"/>
        <v>23.864709570944175</v>
      </c>
    </row>
    <row r="1193" spans="1:151" x14ac:dyDescent="0.25">
      <c r="A1193">
        <v>1186</v>
      </c>
      <c r="B1193">
        <v>13.86331501886702</v>
      </c>
      <c r="C1193">
        <v>18.143588345633731</v>
      </c>
      <c r="E1193">
        <f t="shared" si="924"/>
        <v>0</v>
      </c>
      <c r="F1193">
        <f t="shared" si="926"/>
        <v>1</v>
      </c>
      <c r="G1193">
        <f t="shared" si="925"/>
        <v>4.2802733267667108</v>
      </c>
      <c r="J1193">
        <v>1186</v>
      </c>
      <c r="K1193">
        <v>12.869664821395681</v>
      </c>
      <c r="L1193">
        <v>16.014806459277438</v>
      </c>
      <c r="N1193">
        <f t="shared" si="927"/>
        <v>0</v>
      </c>
      <c r="O1193">
        <f t="shared" si="928"/>
        <v>1</v>
      </c>
      <c r="P1193">
        <f t="shared" si="929"/>
        <v>3.1451416378817569</v>
      </c>
      <c r="S1193">
        <v>1186</v>
      </c>
      <c r="T1193">
        <v>17.546547871518385</v>
      </c>
      <c r="U1193">
        <v>37.823135712157452</v>
      </c>
      <c r="W1193">
        <f t="shared" si="930"/>
        <v>0</v>
      </c>
      <c r="X1193">
        <f t="shared" si="931"/>
        <v>1</v>
      </c>
      <c r="Y1193">
        <f t="shared" si="932"/>
        <v>20.276587840639067</v>
      </c>
      <c r="AB1193">
        <v>1186</v>
      </c>
      <c r="AC1193">
        <v>24.304213060119231</v>
      </c>
      <c r="AD1193">
        <v>16.93905309521206</v>
      </c>
      <c r="AF1193">
        <f t="shared" si="933"/>
        <v>1</v>
      </c>
      <c r="AG1193">
        <f t="shared" si="934"/>
        <v>0</v>
      </c>
      <c r="AH1193">
        <f t="shared" si="935"/>
        <v>7.3651599649071713</v>
      </c>
      <c r="AK1193">
        <v>1186</v>
      </c>
      <c r="AL1193">
        <v>22.97210952144798</v>
      </c>
      <c r="AM1193">
        <v>13.203770130571577</v>
      </c>
      <c r="AO1193">
        <f t="shared" si="936"/>
        <v>1</v>
      </c>
      <c r="AP1193">
        <f t="shared" si="937"/>
        <v>0</v>
      </c>
      <c r="AQ1193">
        <f t="shared" si="938"/>
        <v>9.7683393908764025</v>
      </c>
      <c r="AT1193">
        <v>1186</v>
      </c>
      <c r="AU1193">
        <v>18.569280837278612</v>
      </c>
      <c r="AV1193">
        <v>20.791915396515396</v>
      </c>
      <c r="AX1193">
        <f t="shared" si="939"/>
        <v>0</v>
      </c>
      <c r="AY1193">
        <f t="shared" si="940"/>
        <v>1</v>
      </c>
      <c r="AZ1193">
        <f t="shared" si="941"/>
        <v>2.2226345592367842</v>
      </c>
      <c r="BC1193">
        <v>1186</v>
      </c>
      <c r="BD1193" t="e">
        <v>#N/A</v>
      </c>
      <c r="BE1193" t="e">
        <v>#N/A</v>
      </c>
      <c r="BG1193" t="e">
        <f t="shared" si="942"/>
        <v>#N/A</v>
      </c>
      <c r="BH1193" t="e">
        <f t="shared" si="943"/>
        <v>#N/A</v>
      </c>
      <c r="BI1193" t="e">
        <f t="shared" si="944"/>
        <v>#N/A</v>
      </c>
      <c r="BL1193">
        <v>1186</v>
      </c>
      <c r="BM1193">
        <v>33.834345311468411</v>
      </c>
      <c r="BN1193">
        <v>15.859787107794451</v>
      </c>
      <c r="BP1193">
        <f t="shared" si="945"/>
        <v>1</v>
      </c>
      <c r="BQ1193">
        <f t="shared" si="946"/>
        <v>0</v>
      </c>
      <c r="BR1193">
        <f t="shared" si="947"/>
        <v>17.974558203673958</v>
      </c>
      <c r="BU1193">
        <v>1186</v>
      </c>
      <c r="BV1193">
        <v>37.157043619982161</v>
      </c>
      <c r="BW1193">
        <v>23.896266104301503</v>
      </c>
      <c r="BY1193">
        <f t="shared" si="948"/>
        <v>1</v>
      </c>
      <c r="BZ1193">
        <f t="shared" si="949"/>
        <v>0</v>
      </c>
      <c r="CA1193">
        <f t="shared" si="950"/>
        <v>13.260777515680658</v>
      </c>
      <c r="CD1193">
        <v>1186</v>
      </c>
      <c r="CE1193">
        <v>26.845776114648558</v>
      </c>
      <c r="CF1193">
        <v>18.57415949620745</v>
      </c>
      <c r="CH1193">
        <f t="shared" si="951"/>
        <v>1</v>
      </c>
      <c r="CI1193">
        <f t="shared" si="952"/>
        <v>0</v>
      </c>
      <c r="CJ1193">
        <f t="shared" si="953"/>
        <v>8.271616618441108</v>
      </c>
      <c r="CM1193">
        <v>1186</v>
      </c>
      <c r="CN1193">
        <v>17.191686985630778</v>
      </c>
      <c r="CO1193">
        <v>24.321881140992382</v>
      </c>
      <c r="CQ1193">
        <f t="shared" si="954"/>
        <v>0</v>
      </c>
      <c r="CR1193">
        <f t="shared" si="955"/>
        <v>1</v>
      </c>
      <c r="CS1193">
        <f t="shared" si="956"/>
        <v>7.1301941553616039</v>
      </c>
      <c r="CV1193">
        <v>1186</v>
      </c>
      <c r="CW1193">
        <v>22.026038016319482</v>
      </c>
      <c r="CX1193">
        <v>14.132917894955845</v>
      </c>
      <c r="CZ1193">
        <f t="shared" si="957"/>
        <v>1</v>
      </c>
      <c r="DA1193">
        <f t="shared" si="958"/>
        <v>0</v>
      </c>
      <c r="DB1193">
        <f t="shared" si="959"/>
        <v>7.8931201213636371</v>
      </c>
      <c r="DE1193">
        <v>1186</v>
      </c>
      <c r="DF1193">
        <v>13.085915716897452</v>
      </c>
      <c r="DG1193">
        <v>31.147145291724055</v>
      </c>
      <c r="DI1193">
        <f t="shared" si="960"/>
        <v>0</v>
      </c>
      <c r="DJ1193">
        <f t="shared" si="961"/>
        <v>1</v>
      </c>
      <c r="DK1193">
        <f t="shared" si="962"/>
        <v>18.061229574826605</v>
      </c>
      <c r="DN1193">
        <v>1186</v>
      </c>
      <c r="DO1193">
        <v>26.39430977738408</v>
      </c>
      <c r="DP1193">
        <v>12.115184794866103</v>
      </c>
      <c r="DR1193">
        <f t="shared" si="963"/>
        <v>1</v>
      </c>
      <c r="DS1193">
        <f t="shared" si="964"/>
        <v>0</v>
      </c>
      <c r="DT1193">
        <f t="shared" si="965"/>
        <v>14.279124982517978</v>
      </c>
      <c r="DW1193">
        <v>1186</v>
      </c>
      <c r="DX1193">
        <v>22.113937028948808</v>
      </c>
      <c r="DY1193">
        <v>20.47439804106801</v>
      </c>
      <c r="EA1193">
        <f t="shared" si="966"/>
        <v>1</v>
      </c>
      <c r="EB1193">
        <f t="shared" si="967"/>
        <v>0</v>
      </c>
      <c r="EC1193">
        <f t="shared" si="968"/>
        <v>1.6395389878807975</v>
      </c>
      <c r="EF1193">
        <v>1186</v>
      </c>
      <c r="EG1193">
        <v>19.838160627397144</v>
      </c>
      <c r="EH1193">
        <v>11.524753765721435</v>
      </c>
      <c r="EJ1193">
        <f t="shared" si="969"/>
        <v>1</v>
      </c>
      <c r="EK1193">
        <f t="shared" si="970"/>
        <v>0</v>
      </c>
      <c r="EL1193">
        <f t="shared" si="971"/>
        <v>8.3134068616757091</v>
      </c>
      <c r="EO1193">
        <v>1186</v>
      </c>
      <c r="EP1193">
        <v>15.3027835704669</v>
      </c>
      <c r="EQ1193">
        <v>34.495514324117103</v>
      </c>
      <c r="ES1193">
        <f t="shared" si="972"/>
        <v>0</v>
      </c>
      <c r="ET1193">
        <f t="shared" si="973"/>
        <v>1</v>
      </c>
      <c r="EU1193">
        <f t="shared" si="974"/>
        <v>19.192730753650203</v>
      </c>
    </row>
    <row r="1194" spans="1:151" x14ac:dyDescent="0.25">
      <c r="A1194">
        <v>1187</v>
      </c>
      <c r="B1194">
        <v>5.3579142652637728</v>
      </c>
      <c r="C1194">
        <v>26.990361885811872</v>
      </c>
      <c r="E1194">
        <f t="shared" si="924"/>
        <v>0</v>
      </c>
      <c r="F1194">
        <f t="shared" si="926"/>
        <v>1</v>
      </c>
      <c r="G1194">
        <f t="shared" si="925"/>
        <v>21.632447620548099</v>
      </c>
      <c r="J1194">
        <v>1187</v>
      </c>
      <c r="K1194">
        <v>14.442697044348646</v>
      </c>
      <c r="L1194">
        <v>24.643464549268845</v>
      </c>
      <c r="N1194">
        <f t="shared" si="927"/>
        <v>0</v>
      </c>
      <c r="O1194">
        <f t="shared" si="928"/>
        <v>1</v>
      </c>
      <c r="P1194">
        <f t="shared" si="929"/>
        <v>10.200767504920199</v>
      </c>
      <c r="S1194">
        <v>1187</v>
      </c>
      <c r="T1194">
        <v>20.021176270111681</v>
      </c>
      <c r="U1194">
        <v>26.012090712341227</v>
      </c>
      <c r="W1194">
        <f t="shared" si="930"/>
        <v>0</v>
      </c>
      <c r="X1194">
        <f t="shared" si="931"/>
        <v>1</v>
      </c>
      <c r="Y1194">
        <f t="shared" si="932"/>
        <v>5.9909144422295455</v>
      </c>
      <c r="AB1194">
        <v>1187</v>
      </c>
      <c r="AC1194">
        <v>25.554097223758653</v>
      </c>
      <c r="AD1194">
        <v>18.521858020731525</v>
      </c>
      <c r="AF1194">
        <f t="shared" si="933"/>
        <v>1</v>
      </c>
      <c r="AG1194">
        <f t="shared" si="934"/>
        <v>0</v>
      </c>
      <c r="AH1194">
        <f t="shared" si="935"/>
        <v>7.0322392030271281</v>
      </c>
      <c r="AK1194">
        <v>1187</v>
      </c>
      <c r="AL1194">
        <v>23.430359699722818</v>
      </c>
      <c r="AM1194">
        <v>34.534203089565693</v>
      </c>
      <c r="AO1194">
        <f t="shared" si="936"/>
        <v>0</v>
      </c>
      <c r="AP1194">
        <f t="shared" si="937"/>
        <v>1</v>
      </c>
      <c r="AQ1194">
        <f t="shared" si="938"/>
        <v>11.103843389842876</v>
      </c>
      <c r="AT1194">
        <v>1187</v>
      </c>
      <c r="AU1194">
        <v>19.115170565550621</v>
      </c>
      <c r="AV1194">
        <v>24.760838850010948</v>
      </c>
      <c r="AX1194">
        <f t="shared" si="939"/>
        <v>0</v>
      </c>
      <c r="AY1194">
        <f t="shared" si="940"/>
        <v>1</v>
      </c>
      <c r="AZ1194">
        <f t="shared" si="941"/>
        <v>5.6456682844603279</v>
      </c>
      <c r="BC1194">
        <v>1187</v>
      </c>
      <c r="BD1194" t="e">
        <v>#N/A</v>
      </c>
      <c r="BE1194" t="e">
        <v>#N/A</v>
      </c>
      <c r="BG1194" t="e">
        <f t="shared" si="942"/>
        <v>#N/A</v>
      </c>
      <c r="BH1194" t="e">
        <f t="shared" si="943"/>
        <v>#N/A</v>
      </c>
      <c r="BI1194" t="e">
        <f t="shared" si="944"/>
        <v>#N/A</v>
      </c>
      <c r="BL1194">
        <v>1187</v>
      </c>
      <c r="BM1194">
        <v>29.130347247551878</v>
      </c>
      <c r="BN1194">
        <v>11.476931766382622</v>
      </c>
      <c r="BP1194">
        <f t="shared" si="945"/>
        <v>1</v>
      </c>
      <c r="BQ1194">
        <f t="shared" si="946"/>
        <v>0</v>
      </c>
      <c r="BR1194">
        <f t="shared" si="947"/>
        <v>17.653415481169255</v>
      </c>
      <c r="BU1194">
        <v>1187</v>
      </c>
      <c r="BV1194">
        <v>25.996403093889018</v>
      </c>
      <c r="BW1194">
        <v>31.718951249663569</v>
      </c>
      <c r="BY1194">
        <f t="shared" si="948"/>
        <v>0</v>
      </c>
      <c r="BZ1194">
        <f t="shared" si="949"/>
        <v>1</v>
      </c>
      <c r="CA1194">
        <f t="shared" si="950"/>
        <v>5.7225481557745503</v>
      </c>
      <c r="CD1194">
        <v>1187</v>
      </c>
      <c r="CE1194">
        <v>15.429546426545556</v>
      </c>
      <c r="CF1194">
        <v>13.448753582918208</v>
      </c>
      <c r="CH1194">
        <f t="shared" si="951"/>
        <v>1</v>
      </c>
      <c r="CI1194">
        <f t="shared" si="952"/>
        <v>0</v>
      </c>
      <c r="CJ1194">
        <f t="shared" si="953"/>
        <v>1.9807928436273485</v>
      </c>
      <c r="CM1194">
        <v>1187</v>
      </c>
      <c r="CN1194">
        <v>16.822144202484811</v>
      </c>
      <c r="CO1194">
        <v>2.8443671506684289</v>
      </c>
      <c r="CQ1194">
        <f t="shared" si="954"/>
        <v>1</v>
      </c>
      <c r="CR1194">
        <f t="shared" si="955"/>
        <v>0</v>
      </c>
      <c r="CS1194">
        <f t="shared" si="956"/>
        <v>13.977777051816382</v>
      </c>
      <c r="CV1194">
        <v>1187</v>
      </c>
      <c r="CW1194">
        <v>23.752553381729555</v>
      </c>
      <c r="CX1194">
        <v>12.696663891714488</v>
      </c>
      <c r="CZ1194">
        <f t="shared" si="957"/>
        <v>1</v>
      </c>
      <c r="DA1194">
        <f t="shared" si="958"/>
        <v>0</v>
      </c>
      <c r="DB1194">
        <f t="shared" si="959"/>
        <v>11.055889490015067</v>
      </c>
      <c r="DE1194">
        <v>1187</v>
      </c>
      <c r="DF1194">
        <v>26.979719686455887</v>
      </c>
      <c r="DG1194">
        <v>37.814988246462889</v>
      </c>
      <c r="DI1194">
        <f t="shared" si="960"/>
        <v>0</v>
      </c>
      <c r="DJ1194">
        <f t="shared" si="961"/>
        <v>1</v>
      </c>
      <c r="DK1194">
        <f t="shared" si="962"/>
        <v>10.835268560007002</v>
      </c>
      <c r="DN1194">
        <v>1187</v>
      </c>
      <c r="DO1194">
        <v>21.833435346364194</v>
      </c>
      <c r="DP1194">
        <v>12.207674501591766</v>
      </c>
      <c r="DR1194">
        <f t="shared" si="963"/>
        <v>1</v>
      </c>
      <c r="DS1194">
        <f t="shared" si="964"/>
        <v>0</v>
      </c>
      <c r="DT1194">
        <f t="shared" si="965"/>
        <v>9.6257608447724277</v>
      </c>
      <c r="DW1194">
        <v>1187</v>
      </c>
      <c r="DX1194">
        <v>23.137070610726155</v>
      </c>
      <c r="DY1194">
        <v>26.693280148478635</v>
      </c>
      <c r="EA1194">
        <f t="shared" si="966"/>
        <v>0</v>
      </c>
      <c r="EB1194">
        <f t="shared" si="967"/>
        <v>1</v>
      </c>
      <c r="EC1194">
        <f t="shared" si="968"/>
        <v>3.5562095377524798</v>
      </c>
      <c r="EF1194">
        <v>1187</v>
      </c>
      <c r="EG1194">
        <v>13.919638923544785</v>
      </c>
      <c r="EH1194">
        <v>18.949961522513011</v>
      </c>
      <c r="EJ1194">
        <f t="shared" si="969"/>
        <v>0</v>
      </c>
      <c r="EK1194">
        <f t="shared" si="970"/>
        <v>1</v>
      </c>
      <c r="EL1194">
        <f t="shared" si="971"/>
        <v>5.0303225989682261</v>
      </c>
      <c r="EO1194">
        <v>1187</v>
      </c>
      <c r="EP1194">
        <v>25.783787185426107</v>
      </c>
      <c r="EQ1194">
        <v>9.3951462293610319</v>
      </c>
      <c r="ES1194">
        <f t="shared" si="972"/>
        <v>1</v>
      </c>
      <c r="ET1194">
        <f t="shared" si="973"/>
        <v>0</v>
      </c>
      <c r="EU1194">
        <f t="shared" si="974"/>
        <v>16.388640956065075</v>
      </c>
    </row>
    <row r="1195" spans="1:151" x14ac:dyDescent="0.25">
      <c r="A1195">
        <v>1188</v>
      </c>
      <c r="B1195">
        <v>7.9053518039946233</v>
      </c>
      <c r="C1195">
        <v>17.069092269364571</v>
      </c>
      <c r="E1195">
        <f t="shared" si="924"/>
        <v>0</v>
      </c>
      <c r="F1195">
        <f t="shared" si="926"/>
        <v>1</v>
      </c>
      <c r="G1195">
        <f t="shared" si="925"/>
        <v>9.1637404653699477</v>
      </c>
      <c r="J1195">
        <v>1188</v>
      </c>
      <c r="K1195">
        <v>15.973438784341431</v>
      </c>
      <c r="L1195">
        <v>27.985947786944191</v>
      </c>
      <c r="N1195">
        <f t="shared" si="927"/>
        <v>0</v>
      </c>
      <c r="O1195">
        <f t="shared" si="928"/>
        <v>1</v>
      </c>
      <c r="P1195">
        <f t="shared" si="929"/>
        <v>12.01250900260276</v>
      </c>
      <c r="S1195">
        <v>1188</v>
      </c>
      <c r="T1195">
        <v>16.475168440433421</v>
      </c>
      <c r="U1195">
        <v>20.671696479837713</v>
      </c>
      <c r="W1195">
        <f t="shared" si="930"/>
        <v>0</v>
      </c>
      <c r="X1195">
        <f t="shared" si="931"/>
        <v>1</v>
      </c>
      <c r="Y1195">
        <f t="shared" si="932"/>
        <v>4.1965280394042921</v>
      </c>
      <c r="AB1195">
        <v>1188</v>
      </c>
      <c r="AC1195">
        <v>27.210099671326191</v>
      </c>
      <c r="AD1195">
        <v>19.469535846983408</v>
      </c>
      <c r="AF1195">
        <f t="shared" si="933"/>
        <v>1</v>
      </c>
      <c r="AG1195">
        <f t="shared" si="934"/>
        <v>0</v>
      </c>
      <c r="AH1195">
        <f t="shared" si="935"/>
        <v>7.7405638243427823</v>
      </c>
      <c r="AK1195">
        <v>1188</v>
      </c>
      <c r="AL1195">
        <v>11.97535704861302</v>
      </c>
      <c r="AM1195">
        <v>39.465296958991395</v>
      </c>
      <c r="AO1195">
        <f t="shared" si="936"/>
        <v>0</v>
      </c>
      <c r="AP1195">
        <f t="shared" si="937"/>
        <v>1</v>
      </c>
      <c r="AQ1195">
        <f t="shared" si="938"/>
        <v>27.489939910378375</v>
      </c>
      <c r="AT1195">
        <v>1188</v>
      </c>
      <c r="AU1195">
        <v>18.604958058464927</v>
      </c>
      <c r="AV1195">
        <v>26.176872166485445</v>
      </c>
      <c r="AX1195">
        <f t="shared" si="939"/>
        <v>0</v>
      </c>
      <c r="AY1195">
        <f t="shared" si="940"/>
        <v>1</v>
      </c>
      <c r="AZ1195">
        <f t="shared" si="941"/>
        <v>7.5719141080205183</v>
      </c>
      <c r="BC1195">
        <v>1188</v>
      </c>
      <c r="BD1195" t="e">
        <v>#N/A</v>
      </c>
      <c r="BE1195" t="e">
        <v>#N/A</v>
      </c>
      <c r="BG1195" t="e">
        <f t="shared" si="942"/>
        <v>#N/A</v>
      </c>
      <c r="BH1195" t="e">
        <f t="shared" si="943"/>
        <v>#N/A</v>
      </c>
      <c r="BI1195" t="e">
        <f t="shared" si="944"/>
        <v>#N/A</v>
      </c>
      <c r="BL1195">
        <v>1188</v>
      </c>
      <c r="BM1195">
        <v>29.317674757719868</v>
      </c>
      <c r="BN1195">
        <v>12.301149425226454</v>
      </c>
      <c r="BP1195">
        <f t="shared" si="945"/>
        <v>1</v>
      </c>
      <c r="BQ1195">
        <f t="shared" si="946"/>
        <v>0</v>
      </c>
      <c r="BR1195">
        <f t="shared" si="947"/>
        <v>17.016525332493416</v>
      </c>
      <c r="BU1195">
        <v>1188</v>
      </c>
      <c r="BV1195">
        <v>25.355423070863782</v>
      </c>
      <c r="BW1195">
        <v>30.153059772743745</v>
      </c>
      <c r="BY1195">
        <f t="shared" si="948"/>
        <v>0</v>
      </c>
      <c r="BZ1195">
        <f t="shared" si="949"/>
        <v>1</v>
      </c>
      <c r="CA1195">
        <f t="shared" si="950"/>
        <v>4.7976367018799628</v>
      </c>
      <c r="CD1195">
        <v>1188</v>
      </c>
      <c r="CE1195">
        <v>21.018821495746309</v>
      </c>
      <c r="CF1195">
        <v>39.57621525753558</v>
      </c>
      <c r="CH1195">
        <f t="shared" si="951"/>
        <v>0</v>
      </c>
      <c r="CI1195">
        <f t="shared" si="952"/>
        <v>1</v>
      </c>
      <c r="CJ1195">
        <f t="shared" si="953"/>
        <v>18.557393761789271</v>
      </c>
      <c r="CM1195">
        <v>1188</v>
      </c>
      <c r="CN1195">
        <v>17.495621837951102</v>
      </c>
      <c r="CO1195">
        <v>28.036945661712451</v>
      </c>
      <c r="CQ1195">
        <f t="shared" si="954"/>
        <v>0</v>
      </c>
      <c r="CR1195">
        <f t="shared" si="955"/>
        <v>1</v>
      </c>
      <c r="CS1195">
        <f t="shared" si="956"/>
        <v>10.541323823761349</v>
      </c>
      <c r="CV1195">
        <v>1188</v>
      </c>
      <c r="CW1195">
        <v>22.565770129582258</v>
      </c>
      <c r="CX1195">
        <v>21.942168996196553</v>
      </c>
      <c r="CZ1195">
        <f t="shared" si="957"/>
        <v>1</v>
      </c>
      <c r="DA1195">
        <f t="shared" si="958"/>
        <v>0</v>
      </c>
      <c r="DB1195">
        <f t="shared" si="959"/>
        <v>0.623601133385705</v>
      </c>
      <c r="DE1195">
        <v>1188</v>
      </c>
      <c r="DF1195">
        <v>10.540485702545546</v>
      </c>
      <c r="DG1195">
        <v>17.276860410533221</v>
      </c>
      <c r="DI1195">
        <f t="shared" si="960"/>
        <v>0</v>
      </c>
      <c r="DJ1195">
        <f t="shared" si="961"/>
        <v>1</v>
      </c>
      <c r="DK1195">
        <f t="shared" si="962"/>
        <v>6.7363747079876752</v>
      </c>
      <c r="DN1195">
        <v>1188</v>
      </c>
      <c r="DO1195">
        <v>19.14438391590884</v>
      </c>
      <c r="DP1195">
        <v>21.465245787064049</v>
      </c>
      <c r="DR1195">
        <f t="shared" si="963"/>
        <v>0</v>
      </c>
      <c r="DS1195">
        <f t="shared" si="964"/>
        <v>1</v>
      </c>
      <c r="DT1195">
        <f t="shared" si="965"/>
        <v>2.3208618711552091</v>
      </c>
      <c r="DW1195">
        <v>1188</v>
      </c>
      <c r="DX1195">
        <v>6.3717227850268934</v>
      </c>
      <c r="DY1195">
        <v>12.621928324579304</v>
      </c>
      <c r="EA1195">
        <f t="shared" si="966"/>
        <v>0</v>
      </c>
      <c r="EB1195">
        <f t="shared" si="967"/>
        <v>1</v>
      </c>
      <c r="EC1195">
        <f t="shared" si="968"/>
        <v>6.250205539552411</v>
      </c>
      <c r="EF1195">
        <v>1188</v>
      </c>
      <c r="EG1195">
        <v>17.614091158857825</v>
      </c>
      <c r="EH1195">
        <v>19.715034385284969</v>
      </c>
      <c r="EJ1195">
        <f t="shared" si="969"/>
        <v>0</v>
      </c>
      <c r="EK1195">
        <f t="shared" si="970"/>
        <v>1</v>
      </c>
      <c r="EL1195">
        <f t="shared" si="971"/>
        <v>2.1009432264271446</v>
      </c>
      <c r="EO1195">
        <v>1188</v>
      </c>
      <c r="EP1195">
        <v>15.057179204986904</v>
      </c>
      <c r="EQ1195">
        <v>32.63398808994139</v>
      </c>
      <c r="ES1195">
        <f t="shared" si="972"/>
        <v>0</v>
      </c>
      <c r="ET1195">
        <f t="shared" si="973"/>
        <v>1</v>
      </c>
      <c r="EU1195">
        <f t="shared" si="974"/>
        <v>17.576808884954488</v>
      </c>
    </row>
    <row r="1196" spans="1:151" x14ac:dyDescent="0.25">
      <c r="A1196">
        <v>1189</v>
      </c>
      <c r="B1196">
        <v>13.364285999683155</v>
      </c>
      <c r="C1196">
        <v>41.60904266983038</v>
      </c>
      <c r="E1196">
        <f t="shared" ref="E1196:E1259" si="975">IF(B1196&gt;C1196,1,0)</f>
        <v>0</v>
      </c>
      <c r="F1196">
        <f t="shared" si="926"/>
        <v>1</v>
      </c>
      <c r="G1196">
        <f t="shared" ref="G1196:G1259" si="976">IF(B1196&gt;C1196,B1196-C1196,C1196-B1196)</f>
        <v>28.244756670147225</v>
      </c>
      <c r="J1196">
        <v>1189</v>
      </c>
      <c r="K1196">
        <v>15.572629760987169</v>
      </c>
      <c r="L1196">
        <v>25.229412469359836</v>
      </c>
      <c r="N1196">
        <f t="shared" si="927"/>
        <v>0</v>
      </c>
      <c r="O1196">
        <f t="shared" si="928"/>
        <v>1</v>
      </c>
      <c r="P1196">
        <f t="shared" si="929"/>
        <v>9.6567827083726669</v>
      </c>
      <c r="S1196">
        <v>1189</v>
      </c>
      <c r="T1196">
        <v>18.495882947158297</v>
      </c>
      <c r="U1196">
        <v>32.200377051936464</v>
      </c>
      <c r="W1196">
        <f t="shared" si="930"/>
        <v>0</v>
      </c>
      <c r="X1196">
        <f t="shared" si="931"/>
        <v>1</v>
      </c>
      <c r="Y1196">
        <f t="shared" si="932"/>
        <v>13.704494104778167</v>
      </c>
      <c r="AB1196">
        <v>1189</v>
      </c>
      <c r="AC1196">
        <v>19.537976479307144</v>
      </c>
      <c r="AD1196">
        <v>16.931822265396598</v>
      </c>
      <c r="AF1196">
        <f t="shared" si="933"/>
        <v>1</v>
      </c>
      <c r="AG1196">
        <f t="shared" si="934"/>
        <v>0</v>
      </c>
      <c r="AH1196">
        <f t="shared" si="935"/>
        <v>2.6061542139105462</v>
      </c>
      <c r="AK1196">
        <v>1189</v>
      </c>
      <c r="AL1196">
        <v>28.370875661807492</v>
      </c>
      <c r="AM1196">
        <v>32.537721227075849</v>
      </c>
      <c r="AO1196">
        <f t="shared" si="936"/>
        <v>0</v>
      </c>
      <c r="AP1196">
        <f t="shared" si="937"/>
        <v>1</v>
      </c>
      <c r="AQ1196">
        <f t="shared" si="938"/>
        <v>4.1668455652683569</v>
      </c>
      <c r="AT1196">
        <v>1189</v>
      </c>
      <c r="AU1196">
        <v>17.535963946496594</v>
      </c>
      <c r="AV1196">
        <v>27.684835784388419</v>
      </c>
      <c r="AX1196">
        <f t="shared" si="939"/>
        <v>0</v>
      </c>
      <c r="AY1196">
        <f t="shared" si="940"/>
        <v>1</v>
      </c>
      <c r="AZ1196">
        <f t="shared" si="941"/>
        <v>10.148871837891825</v>
      </c>
      <c r="BC1196">
        <v>1189</v>
      </c>
      <c r="BD1196" t="e">
        <v>#N/A</v>
      </c>
      <c r="BE1196" t="e">
        <v>#N/A</v>
      </c>
      <c r="BG1196" t="e">
        <f t="shared" si="942"/>
        <v>#N/A</v>
      </c>
      <c r="BH1196" t="e">
        <f t="shared" si="943"/>
        <v>#N/A</v>
      </c>
      <c r="BI1196" t="e">
        <f t="shared" si="944"/>
        <v>#N/A</v>
      </c>
      <c r="BL1196">
        <v>1189</v>
      </c>
      <c r="BM1196">
        <v>31.266225597913124</v>
      </c>
      <c r="BN1196">
        <v>12.677836164871684</v>
      </c>
      <c r="BP1196">
        <f t="shared" si="945"/>
        <v>1</v>
      </c>
      <c r="BQ1196">
        <f t="shared" si="946"/>
        <v>0</v>
      </c>
      <c r="BR1196">
        <f t="shared" si="947"/>
        <v>18.588389433041442</v>
      </c>
      <c r="BU1196">
        <v>1189</v>
      </c>
      <c r="BV1196">
        <v>23.381850417480521</v>
      </c>
      <c r="BW1196">
        <v>20.759221666815051</v>
      </c>
      <c r="BY1196">
        <f t="shared" si="948"/>
        <v>1</v>
      </c>
      <c r="BZ1196">
        <f t="shared" si="949"/>
        <v>0</v>
      </c>
      <c r="CA1196">
        <f t="shared" si="950"/>
        <v>2.62262875066547</v>
      </c>
      <c r="CD1196">
        <v>1189</v>
      </c>
      <c r="CE1196">
        <v>23.468796957938022</v>
      </c>
      <c r="CF1196">
        <v>17.671136452407683</v>
      </c>
      <c r="CH1196">
        <f t="shared" si="951"/>
        <v>1</v>
      </c>
      <c r="CI1196">
        <f t="shared" si="952"/>
        <v>0</v>
      </c>
      <c r="CJ1196">
        <f t="shared" si="953"/>
        <v>5.7976605055303381</v>
      </c>
      <c r="CM1196">
        <v>1189</v>
      </c>
      <c r="CN1196">
        <v>18.212099348395384</v>
      </c>
      <c r="CO1196">
        <v>13.648212665920985</v>
      </c>
      <c r="CQ1196">
        <f t="shared" si="954"/>
        <v>1</v>
      </c>
      <c r="CR1196">
        <f t="shared" si="955"/>
        <v>0</v>
      </c>
      <c r="CS1196">
        <f t="shared" si="956"/>
        <v>4.5638866824743989</v>
      </c>
      <c r="CV1196">
        <v>1189</v>
      </c>
      <c r="CW1196">
        <v>17.579652244883263</v>
      </c>
      <c r="CX1196">
        <v>23.036218870784417</v>
      </c>
      <c r="CZ1196">
        <f t="shared" si="957"/>
        <v>0</v>
      </c>
      <c r="DA1196">
        <f t="shared" si="958"/>
        <v>1</v>
      </c>
      <c r="DB1196">
        <f t="shared" si="959"/>
        <v>5.4565666259011536</v>
      </c>
      <c r="DE1196">
        <v>1189</v>
      </c>
      <c r="DF1196">
        <v>26.179981772686148</v>
      </c>
      <c r="DG1196">
        <v>9.3596180811654008</v>
      </c>
      <c r="DI1196">
        <f t="shared" si="960"/>
        <v>1</v>
      </c>
      <c r="DJ1196">
        <f t="shared" si="961"/>
        <v>0</v>
      </c>
      <c r="DK1196">
        <f t="shared" si="962"/>
        <v>16.820363691520747</v>
      </c>
      <c r="DN1196">
        <v>1189</v>
      </c>
      <c r="DO1196">
        <v>19.305044403667544</v>
      </c>
      <c r="DP1196">
        <v>24.358418165225803</v>
      </c>
      <c r="DR1196">
        <f t="shared" si="963"/>
        <v>0</v>
      </c>
      <c r="DS1196">
        <f t="shared" si="964"/>
        <v>1</v>
      </c>
      <c r="DT1196">
        <f t="shared" si="965"/>
        <v>5.0533737615582588</v>
      </c>
      <c r="DW1196">
        <v>1189</v>
      </c>
      <c r="DX1196">
        <v>15.13138957045356</v>
      </c>
      <c r="DY1196">
        <v>20.51133185923657</v>
      </c>
      <c r="EA1196">
        <f t="shared" si="966"/>
        <v>0</v>
      </c>
      <c r="EB1196">
        <f t="shared" si="967"/>
        <v>1</v>
      </c>
      <c r="EC1196">
        <f t="shared" si="968"/>
        <v>5.3799422887830097</v>
      </c>
      <c r="EF1196">
        <v>1189</v>
      </c>
      <c r="EG1196">
        <v>22.309105245117497</v>
      </c>
      <c r="EH1196">
        <v>10.06152230290899</v>
      </c>
      <c r="EJ1196">
        <f t="shared" si="969"/>
        <v>1</v>
      </c>
      <c r="EK1196">
        <f t="shared" si="970"/>
        <v>0</v>
      </c>
      <c r="EL1196">
        <f t="shared" si="971"/>
        <v>12.247582942208506</v>
      </c>
      <c r="EO1196">
        <v>1189</v>
      </c>
      <c r="EP1196">
        <v>24.315504522902984</v>
      </c>
      <c r="EQ1196">
        <v>26.179693333580282</v>
      </c>
      <c r="ES1196">
        <f t="shared" si="972"/>
        <v>0</v>
      </c>
      <c r="ET1196">
        <f t="shared" si="973"/>
        <v>1</v>
      </c>
      <c r="EU1196">
        <f t="shared" si="974"/>
        <v>1.8641888106772981</v>
      </c>
    </row>
    <row r="1197" spans="1:151" x14ac:dyDescent="0.25">
      <c r="A1197">
        <v>1190</v>
      </c>
      <c r="B1197">
        <v>14.748477970870031</v>
      </c>
      <c r="C1197">
        <v>16.832599054877456</v>
      </c>
      <c r="E1197">
        <f t="shared" si="975"/>
        <v>0</v>
      </c>
      <c r="F1197">
        <f t="shared" si="926"/>
        <v>1</v>
      </c>
      <c r="G1197">
        <f t="shared" si="976"/>
        <v>2.0841210840074247</v>
      </c>
      <c r="J1197">
        <v>1190</v>
      </c>
      <c r="K1197">
        <v>15.780901479220445</v>
      </c>
      <c r="L1197">
        <v>38.15614146290082</v>
      </c>
      <c r="N1197">
        <f t="shared" si="927"/>
        <v>0</v>
      </c>
      <c r="O1197">
        <f t="shared" si="928"/>
        <v>1</v>
      </c>
      <c r="P1197">
        <f t="shared" si="929"/>
        <v>22.375239983680373</v>
      </c>
      <c r="S1197">
        <v>1190</v>
      </c>
      <c r="T1197">
        <v>15.920898039392233</v>
      </c>
      <c r="U1197">
        <v>9.9141984648584582</v>
      </c>
      <c r="W1197">
        <f t="shared" si="930"/>
        <v>1</v>
      </c>
      <c r="X1197">
        <f t="shared" si="931"/>
        <v>0</v>
      </c>
      <c r="Y1197">
        <f t="shared" si="932"/>
        <v>6.0066995745337746</v>
      </c>
      <c r="AB1197">
        <v>1190</v>
      </c>
      <c r="AC1197">
        <v>18.916722320884471</v>
      </c>
      <c r="AD1197">
        <v>16.33612426729524</v>
      </c>
      <c r="AF1197">
        <f t="shared" si="933"/>
        <v>1</v>
      </c>
      <c r="AG1197">
        <f t="shared" si="934"/>
        <v>0</v>
      </c>
      <c r="AH1197">
        <f t="shared" si="935"/>
        <v>2.580598053589231</v>
      </c>
      <c r="AK1197">
        <v>1190</v>
      </c>
      <c r="AL1197">
        <v>21.668946507365732</v>
      </c>
      <c r="AM1197">
        <v>13.963123032389502</v>
      </c>
      <c r="AO1197">
        <f t="shared" si="936"/>
        <v>1</v>
      </c>
      <c r="AP1197">
        <f t="shared" si="937"/>
        <v>0</v>
      </c>
      <c r="AQ1197">
        <f t="shared" si="938"/>
        <v>7.7058234749762295</v>
      </c>
      <c r="AT1197">
        <v>1190</v>
      </c>
      <c r="AU1197">
        <v>15.085439996249526</v>
      </c>
      <c r="AV1197">
        <v>20.257290850264624</v>
      </c>
      <c r="AX1197">
        <f t="shared" si="939"/>
        <v>0</v>
      </c>
      <c r="AY1197">
        <f t="shared" si="940"/>
        <v>1</v>
      </c>
      <c r="AZ1197">
        <f t="shared" si="941"/>
        <v>5.1718508540150978</v>
      </c>
      <c r="BC1197">
        <v>1190</v>
      </c>
      <c r="BD1197" t="e">
        <v>#N/A</v>
      </c>
      <c r="BE1197" t="e">
        <v>#N/A</v>
      </c>
      <c r="BG1197" t="e">
        <f t="shared" si="942"/>
        <v>#N/A</v>
      </c>
      <c r="BH1197" t="e">
        <f t="shared" si="943"/>
        <v>#N/A</v>
      </c>
      <c r="BI1197" t="e">
        <f t="shared" si="944"/>
        <v>#N/A</v>
      </c>
      <c r="BL1197">
        <v>1190</v>
      </c>
      <c r="BM1197">
        <v>26.998355321074236</v>
      </c>
      <c r="BN1197">
        <v>12.944965931155137</v>
      </c>
      <c r="BP1197">
        <f t="shared" si="945"/>
        <v>1</v>
      </c>
      <c r="BQ1197">
        <f t="shared" si="946"/>
        <v>0</v>
      </c>
      <c r="BR1197">
        <f t="shared" si="947"/>
        <v>14.053389389919099</v>
      </c>
      <c r="BU1197">
        <v>1190</v>
      </c>
      <c r="BV1197">
        <v>7.7347333643043292</v>
      </c>
      <c r="BW1197">
        <v>23.466448250628357</v>
      </c>
      <c r="BY1197">
        <f t="shared" si="948"/>
        <v>0</v>
      </c>
      <c r="BZ1197">
        <f t="shared" si="949"/>
        <v>1</v>
      </c>
      <c r="CA1197">
        <f t="shared" si="950"/>
        <v>15.731714886324028</v>
      </c>
      <c r="CD1197">
        <v>1190</v>
      </c>
      <c r="CE1197">
        <v>21.57611383432047</v>
      </c>
      <c r="CF1197">
        <v>35.403171321803143</v>
      </c>
      <c r="CH1197">
        <f t="shared" si="951"/>
        <v>0</v>
      </c>
      <c r="CI1197">
        <f t="shared" si="952"/>
        <v>1</v>
      </c>
      <c r="CJ1197">
        <f t="shared" si="953"/>
        <v>13.827057487482673</v>
      </c>
      <c r="CM1197">
        <v>1190</v>
      </c>
      <c r="CN1197">
        <v>21.646640716763574</v>
      </c>
      <c r="CO1197">
        <v>11.863278725078333</v>
      </c>
      <c r="CQ1197">
        <f t="shared" si="954"/>
        <v>1</v>
      </c>
      <c r="CR1197">
        <f t="shared" si="955"/>
        <v>0</v>
      </c>
      <c r="CS1197">
        <f t="shared" si="956"/>
        <v>9.7833619916852417</v>
      </c>
      <c r="CV1197">
        <v>1190</v>
      </c>
      <c r="CW1197">
        <v>26.035293327960943</v>
      </c>
      <c r="CX1197">
        <v>18.76742758881635</v>
      </c>
      <c r="CZ1197">
        <f t="shared" si="957"/>
        <v>1</v>
      </c>
      <c r="DA1197">
        <f t="shared" si="958"/>
        <v>0</v>
      </c>
      <c r="DB1197">
        <f t="shared" si="959"/>
        <v>7.2678657391445931</v>
      </c>
      <c r="DE1197">
        <v>1190</v>
      </c>
      <c r="DF1197">
        <v>18.623434335962248</v>
      </c>
      <c r="DG1197">
        <v>28.971351992455617</v>
      </c>
      <c r="DI1197">
        <f t="shared" si="960"/>
        <v>0</v>
      </c>
      <c r="DJ1197">
        <f t="shared" si="961"/>
        <v>1</v>
      </c>
      <c r="DK1197">
        <f t="shared" si="962"/>
        <v>10.347917656493369</v>
      </c>
      <c r="DN1197">
        <v>1190</v>
      </c>
      <c r="DO1197">
        <v>26.090192503650727</v>
      </c>
      <c r="DP1197">
        <v>25.35572328112212</v>
      </c>
      <c r="DR1197">
        <f t="shared" si="963"/>
        <v>1</v>
      </c>
      <c r="DS1197">
        <f t="shared" si="964"/>
        <v>0</v>
      </c>
      <c r="DT1197">
        <f t="shared" si="965"/>
        <v>0.73446922252860602</v>
      </c>
      <c r="DW1197">
        <v>1190</v>
      </c>
      <c r="DX1197">
        <v>15.512121323772096</v>
      </c>
      <c r="DY1197">
        <v>24.183196586961984</v>
      </c>
      <c r="EA1197">
        <f t="shared" si="966"/>
        <v>0</v>
      </c>
      <c r="EB1197">
        <f t="shared" si="967"/>
        <v>1</v>
      </c>
      <c r="EC1197">
        <f t="shared" si="968"/>
        <v>8.6710752631898877</v>
      </c>
      <c r="EF1197">
        <v>1190</v>
      </c>
      <c r="EG1197">
        <v>23.246509313031236</v>
      </c>
      <c r="EH1197">
        <v>21.66246908472873</v>
      </c>
      <c r="EJ1197">
        <f t="shared" si="969"/>
        <v>1</v>
      </c>
      <c r="EK1197">
        <f t="shared" si="970"/>
        <v>0</v>
      </c>
      <c r="EL1197">
        <f t="shared" si="971"/>
        <v>1.5840402283025057</v>
      </c>
      <c r="EO1197">
        <v>1190</v>
      </c>
      <c r="EP1197">
        <v>18.635905713320991</v>
      </c>
      <c r="EQ1197">
        <v>26.760659414414231</v>
      </c>
      <c r="ES1197">
        <f t="shared" si="972"/>
        <v>0</v>
      </c>
      <c r="ET1197">
        <f t="shared" si="973"/>
        <v>1</v>
      </c>
      <c r="EU1197">
        <f t="shared" si="974"/>
        <v>8.1247537010932405</v>
      </c>
    </row>
    <row r="1198" spans="1:151" x14ac:dyDescent="0.25">
      <c r="A1198">
        <v>1191</v>
      </c>
      <c r="B1198">
        <v>13.709651450866021</v>
      </c>
      <c r="C1198">
        <v>34.555091354849026</v>
      </c>
      <c r="E1198">
        <f t="shared" si="975"/>
        <v>0</v>
      </c>
      <c r="F1198">
        <f t="shared" si="926"/>
        <v>1</v>
      </c>
      <c r="G1198">
        <f t="shared" si="976"/>
        <v>20.845439903983007</v>
      </c>
      <c r="J1198">
        <v>1191</v>
      </c>
      <c r="K1198">
        <v>28.037282791954581</v>
      </c>
      <c r="L1198">
        <v>17.931096209788361</v>
      </c>
      <c r="N1198">
        <f t="shared" si="927"/>
        <v>1</v>
      </c>
      <c r="O1198">
        <f t="shared" si="928"/>
        <v>0</v>
      </c>
      <c r="P1198">
        <f t="shared" si="929"/>
        <v>10.10618658216622</v>
      </c>
      <c r="S1198">
        <v>1191</v>
      </c>
      <c r="T1198">
        <v>19.540761983242451</v>
      </c>
      <c r="U1198">
        <v>20.928130478625302</v>
      </c>
      <c r="W1198">
        <f t="shared" si="930"/>
        <v>0</v>
      </c>
      <c r="X1198">
        <f t="shared" si="931"/>
        <v>1</v>
      </c>
      <c r="Y1198">
        <f t="shared" si="932"/>
        <v>1.3873684953828516</v>
      </c>
      <c r="AB1198">
        <v>1191</v>
      </c>
      <c r="AC1198">
        <v>23.746379792548073</v>
      </c>
      <c r="AD1198">
        <v>18.032192902082322</v>
      </c>
      <c r="AF1198">
        <f t="shared" si="933"/>
        <v>1</v>
      </c>
      <c r="AG1198">
        <f t="shared" si="934"/>
        <v>0</v>
      </c>
      <c r="AH1198">
        <f t="shared" si="935"/>
        <v>5.7141868904657507</v>
      </c>
      <c r="AK1198">
        <v>1191</v>
      </c>
      <c r="AL1198">
        <v>23.683584070828726</v>
      </c>
      <c r="AM1198">
        <v>6.882420972064395</v>
      </c>
      <c r="AO1198">
        <f t="shared" si="936"/>
        <v>1</v>
      </c>
      <c r="AP1198">
        <f t="shared" si="937"/>
        <v>0</v>
      </c>
      <c r="AQ1198">
        <f t="shared" si="938"/>
        <v>16.801163098764331</v>
      </c>
      <c r="AT1198">
        <v>1191</v>
      </c>
      <c r="AU1198">
        <v>18.245213161709337</v>
      </c>
      <c r="AV1198">
        <v>23.45731969412671</v>
      </c>
      <c r="AX1198">
        <f t="shared" si="939"/>
        <v>0</v>
      </c>
      <c r="AY1198">
        <f t="shared" si="940"/>
        <v>1</v>
      </c>
      <c r="AZ1198">
        <f t="shared" si="941"/>
        <v>5.2121065324173728</v>
      </c>
      <c r="BC1198">
        <v>1191</v>
      </c>
      <c r="BD1198" t="e">
        <v>#N/A</v>
      </c>
      <c r="BE1198" t="e">
        <v>#N/A</v>
      </c>
      <c r="BG1198" t="e">
        <f t="shared" si="942"/>
        <v>#N/A</v>
      </c>
      <c r="BH1198" t="e">
        <f t="shared" si="943"/>
        <v>#N/A</v>
      </c>
      <c r="BI1198" t="e">
        <f t="shared" si="944"/>
        <v>#N/A</v>
      </c>
      <c r="BL1198">
        <v>1191</v>
      </c>
      <c r="BM1198">
        <v>23.572581901597999</v>
      </c>
      <c r="BN1198">
        <v>10.908802306608081</v>
      </c>
      <c r="BP1198">
        <f t="shared" si="945"/>
        <v>1</v>
      </c>
      <c r="BQ1198">
        <f t="shared" si="946"/>
        <v>0</v>
      </c>
      <c r="BR1198">
        <f t="shared" si="947"/>
        <v>12.663779594989919</v>
      </c>
      <c r="BU1198">
        <v>1191</v>
      </c>
      <c r="BV1198">
        <v>21.837521889220039</v>
      </c>
      <c r="BW1198">
        <v>20.593365108114419</v>
      </c>
      <c r="BY1198">
        <f t="shared" si="948"/>
        <v>1</v>
      </c>
      <c r="BZ1198">
        <f t="shared" si="949"/>
        <v>0</v>
      </c>
      <c r="CA1198">
        <f t="shared" si="950"/>
        <v>1.2441567811056196</v>
      </c>
      <c r="CD1198">
        <v>1191</v>
      </c>
      <c r="CE1198">
        <v>26.362628808585356</v>
      </c>
      <c r="CF1198">
        <v>34.066741057403384</v>
      </c>
      <c r="CH1198">
        <f t="shared" si="951"/>
        <v>0</v>
      </c>
      <c r="CI1198">
        <f t="shared" si="952"/>
        <v>1</v>
      </c>
      <c r="CJ1198">
        <f t="shared" si="953"/>
        <v>7.7041122488180278</v>
      </c>
      <c r="CM1198">
        <v>1191</v>
      </c>
      <c r="CN1198">
        <v>15.334000220090978</v>
      </c>
      <c r="CO1198">
        <v>11.471469479977017</v>
      </c>
      <c r="CQ1198">
        <f t="shared" si="954"/>
        <v>1</v>
      </c>
      <c r="CR1198">
        <f t="shared" si="955"/>
        <v>0</v>
      </c>
      <c r="CS1198">
        <f t="shared" si="956"/>
        <v>3.8625307401139608</v>
      </c>
      <c r="CV1198">
        <v>1191</v>
      </c>
      <c r="CW1198">
        <v>24.443105209166461</v>
      </c>
      <c r="CX1198">
        <v>18.927431551195575</v>
      </c>
      <c r="CZ1198">
        <f t="shared" si="957"/>
        <v>1</v>
      </c>
      <c r="DA1198">
        <f t="shared" si="958"/>
        <v>0</v>
      </c>
      <c r="DB1198">
        <f t="shared" si="959"/>
        <v>5.5156736579708863</v>
      </c>
      <c r="DE1198">
        <v>1191</v>
      </c>
      <c r="DF1198">
        <v>19.604276422281615</v>
      </c>
      <c r="DG1198">
        <v>21.244168467799138</v>
      </c>
      <c r="DI1198">
        <f t="shared" si="960"/>
        <v>0</v>
      </c>
      <c r="DJ1198">
        <f t="shared" si="961"/>
        <v>1</v>
      </c>
      <c r="DK1198">
        <f t="shared" si="962"/>
        <v>1.6398920455175237</v>
      </c>
      <c r="DN1198">
        <v>1191</v>
      </c>
      <c r="DO1198">
        <v>26.796746114745616</v>
      </c>
      <c r="DP1198">
        <v>23.249815516849779</v>
      </c>
      <c r="DR1198">
        <f t="shared" si="963"/>
        <v>1</v>
      </c>
      <c r="DS1198">
        <f t="shared" si="964"/>
        <v>0</v>
      </c>
      <c r="DT1198">
        <f t="shared" si="965"/>
        <v>3.5469305978958374</v>
      </c>
      <c r="DW1198">
        <v>1191</v>
      </c>
      <c r="DX1198">
        <v>18.471079914025257</v>
      </c>
      <c r="DY1198">
        <v>17.819780171750288</v>
      </c>
      <c r="EA1198">
        <f t="shared" si="966"/>
        <v>1</v>
      </c>
      <c r="EB1198">
        <f t="shared" si="967"/>
        <v>0</v>
      </c>
      <c r="EC1198">
        <f t="shared" si="968"/>
        <v>0.65129974227496845</v>
      </c>
      <c r="EF1198">
        <v>1191</v>
      </c>
      <c r="EG1198">
        <v>19.061519754890291</v>
      </c>
      <c r="EH1198">
        <v>17.641558556040582</v>
      </c>
      <c r="EJ1198">
        <f t="shared" si="969"/>
        <v>1</v>
      </c>
      <c r="EK1198">
        <f t="shared" si="970"/>
        <v>0</v>
      </c>
      <c r="EL1198">
        <f t="shared" si="971"/>
        <v>1.4199611988497089</v>
      </c>
      <c r="EO1198">
        <v>1191</v>
      </c>
      <c r="EP1198">
        <v>16.921636776306354</v>
      </c>
      <c r="EQ1198">
        <v>23.650591705039592</v>
      </c>
      <c r="ES1198">
        <f t="shared" si="972"/>
        <v>0</v>
      </c>
      <c r="ET1198">
        <f t="shared" si="973"/>
        <v>1</v>
      </c>
      <c r="EU1198">
        <f t="shared" si="974"/>
        <v>6.7289549287332378</v>
      </c>
    </row>
    <row r="1199" spans="1:151" x14ac:dyDescent="0.25">
      <c r="A1199">
        <v>1192</v>
      </c>
      <c r="B1199">
        <v>11.886297315896638</v>
      </c>
      <c r="C1199">
        <v>17.838877937600039</v>
      </c>
      <c r="E1199">
        <f t="shared" si="975"/>
        <v>0</v>
      </c>
      <c r="F1199">
        <f t="shared" si="926"/>
        <v>1</v>
      </c>
      <c r="G1199">
        <f t="shared" si="976"/>
        <v>5.952580621703401</v>
      </c>
      <c r="J1199">
        <v>1192</v>
      </c>
      <c r="K1199">
        <v>10.424650758811833</v>
      </c>
      <c r="L1199">
        <v>29.020591650197176</v>
      </c>
      <c r="N1199">
        <f t="shared" si="927"/>
        <v>0</v>
      </c>
      <c r="O1199">
        <f t="shared" si="928"/>
        <v>1</v>
      </c>
      <c r="P1199">
        <f t="shared" si="929"/>
        <v>18.595940891385343</v>
      </c>
      <c r="S1199">
        <v>1192</v>
      </c>
      <c r="T1199">
        <v>16.534636783792003</v>
      </c>
      <c r="U1199">
        <v>11.100536214865251</v>
      </c>
      <c r="W1199">
        <f t="shared" si="930"/>
        <v>1</v>
      </c>
      <c r="X1199">
        <f t="shared" si="931"/>
        <v>0</v>
      </c>
      <c r="Y1199">
        <f t="shared" si="932"/>
        <v>5.4341005689267519</v>
      </c>
      <c r="AB1199">
        <v>1192</v>
      </c>
      <c r="AC1199">
        <v>19.646211361848216</v>
      </c>
      <c r="AD1199">
        <v>17.520321234448161</v>
      </c>
      <c r="AF1199">
        <f t="shared" si="933"/>
        <v>1</v>
      </c>
      <c r="AG1199">
        <f t="shared" si="934"/>
        <v>0</v>
      </c>
      <c r="AH1199">
        <f t="shared" si="935"/>
        <v>2.125890127400055</v>
      </c>
      <c r="AK1199">
        <v>1192</v>
      </c>
      <c r="AL1199">
        <v>22.192684949580066</v>
      </c>
      <c r="AM1199">
        <v>32.921477938462424</v>
      </c>
      <c r="AO1199">
        <f t="shared" si="936"/>
        <v>0</v>
      </c>
      <c r="AP1199">
        <f t="shared" si="937"/>
        <v>1</v>
      </c>
      <c r="AQ1199">
        <f t="shared" si="938"/>
        <v>10.728792988882358</v>
      </c>
      <c r="AT1199">
        <v>1192</v>
      </c>
      <c r="AU1199">
        <v>19.811893037223101</v>
      </c>
      <c r="AV1199">
        <v>29.975069538912372</v>
      </c>
      <c r="AX1199">
        <f t="shared" si="939"/>
        <v>0</v>
      </c>
      <c r="AY1199">
        <f t="shared" si="940"/>
        <v>1</v>
      </c>
      <c r="AZ1199">
        <f t="shared" si="941"/>
        <v>10.163176501689271</v>
      </c>
      <c r="BC1199">
        <v>1192</v>
      </c>
      <c r="BD1199" t="e">
        <v>#N/A</v>
      </c>
      <c r="BE1199" t="e">
        <v>#N/A</v>
      </c>
      <c r="BG1199" t="e">
        <f t="shared" si="942"/>
        <v>#N/A</v>
      </c>
      <c r="BH1199" t="e">
        <f t="shared" si="943"/>
        <v>#N/A</v>
      </c>
      <c r="BI1199" t="e">
        <f t="shared" si="944"/>
        <v>#N/A</v>
      </c>
      <c r="BL1199">
        <v>1192</v>
      </c>
      <c r="BM1199">
        <v>49.642408467285414</v>
      </c>
      <c r="BN1199">
        <v>13.795201798105648</v>
      </c>
      <c r="BP1199">
        <f t="shared" si="945"/>
        <v>1</v>
      </c>
      <c r="BQ1199">
        <f t="shared" si="946"/>
        <v>0</v>
      </c>
      <c r="BR1199">
        <f t="shared" si="947"/>
        <v>35.847206669179769</v>
      </c>
      <c r="BU1199">
        <v>1192</v>
      </c>
      <c r="BV1199">
        <v>16.678253666785551</v>
      </c>
      <c r="BW1199">
        <v>17.854994364345998</v>
      </c>
      <c r="BY1199">
        <f t="shared" si="948"/>
        <v>0</v>
      </c>
      <c r="BZ1199">
        <f t="shared" si="949"/>
        <v>1</v>
      </c>
      <c r="CA1199">
        <f t="shared" si="950"/>
        <v>1.1767406975604473</v>
      </c>
      <c r="CD1199">
        <v>1192</v>
      </c>
      <c r="CE1199">
        <v>22.561696899044257</v>
      </c>
      <c r="CF1199">
        <v>28.858262225012268</v>
      </c>
      <c r="CH1199">
        <f t="shared" si="951"/>
        <v>0</v>
      </c>
      <c r="CI1199">
        <f t="shared" si="952"/>
        <v>1</v>
      </c>
      <c r="CJ1199">
        <f t="shared" si="953"/>
        <v>6.296565325968011</v>
      </c>
      <c r="CM1199">
        <v>1192</v>
      </c>
      <c r="CN1199">
        <v>22.810614505240277</v>
      </c>
      <c r="CO1199">
        <v>30.822489993981296</v>
      </c>
      <c r="CQ1199">
        <f t="shared" si="954"/>
        <v>0</v>
      </c>
      <c r="CR1199">
        <f t="shared" si="955"/>
        <v>1</v>
      </c>
      <c r="CS1199">
        <f t="shared" si="956"/>
        <v>8.0118754887410191</v>
      </c>
      <c r="CV1199">
        <v>1192</v>
      </c>
      <c r="CW1199">
        <v>20.960416576955588</v>
      </c>
      <c r="CX1199">
        <v>21.585798248599875</v>
      </c>
      <c r="CZ1199">
        <f t="shared" si="957"/>
        <v>0</v>
      </c>
      <c r="DA1199">
        <f t="shared" si="958"/>
        <v>1</v>
      </c>
      <c r="DB1199">
        <f t="shared" si="959"/>
        <v>0.62538167164428771</v>
      </c>
      <c r="DE1199">
        <v>1192</v>
      </c>
      <c r="DF1199">
        <v>8.477353458171482</v>
      </c>
      <c r="DG1199">
        <v>24.919969781036063</v>
      </c>
      <c r="DI1199">
        <f t="shared" si="960"/>
        <v>0</v>
      </c>
      <c r="DJ1199">
        <f t="shared" si="961"/>
        <v>1</v>
      </c>
      <c r="DK1199">
        <f t="shared" si="962"/>
        <v>16.442616322864581</v>
      </c>
      <c r="DN1199">
        <v>1192</v>
      </c>
      <c r="DO1199">
        <v>23.859846578712293</v>
      </c>
      <c r="DP1199">
        <v>21.453057688834757</v>
      </c>
      <c r="DR1199">
        <f t="shared" si="963"/>
        <v>1</v>
      </c>
      <c r="DS1199">
        <f t="shared" si="964"/>
        <v>0</v>
      </c>
      <c r="DT1199">
        <f t="shared" si="965"/>
        <v>2.4067888898775358</v>
      </c>
      <c r="DW1199">
        <v>1192</v>
      </c>
      <c r="DX1199">
        <v>19.687367076106991</v>
      </c>
      <c r="DY1199">
        <v>19.513192025752904</v>
      </c>
      <c r="EA1199">
        <f t="shared" si="966"/>
        <v>1</v>
      </c>
      <c r="EB1199">
        <f t="shared" si="967"/>
        <v>0</v>
      </c>
      <c r="EC1199">
        <f t="shared" si="968"/>
        <v>0.17417505035408709</v>
      </c>
      <c r="EF1199">
        <v>1192</v>
      </c>
      <c r="EG1199">
        <v>17.900861355027011</v>
      </c>
      <c r="EH1199">
        <v>17.116725423613786</v>
      </c>
      <c r="EJ1199">
        <f t="shared" si="969"/>
        <v>1</v>
      </c>
      <c r="EK1199">
        <f t="shared" si="970"/>
        <v>0</v>
      </c>
      <c r="EL1199">
        <f t="shared" si="971"/>
        <v>0.7841359314132248</v>
      </c>
      <c r="EO1199">
        <v>1192</v>
      </c>
      <c r="EP1199">
        <v>20.954241958055469</v>
      </c>
      <c r="EQ1199">
        <v>44.885895975461196</v>
      </c>
      <c r="ES1199">
        <f t="shared" si="972"/>
        <v>0</v>
      </c>
      <c r="ET1199">
        <f t="shared" si="973"/>
        <v>1</v>
      </c>
      <c r="EU1199">
        <f t="shared" si="974"/>
        <v>23.931654017405727</v>
      </c>
    </row>
    <row r="1200" spans="1:151" x14ac:dyDescent="0.25">
      <c r="A1200">
        <v>1193</v>
      </c>
      <c r="B1200">
        <v>7.3268903339743776</v>
      </c>
      <c r="C1200">
        <v>22.241233675007393</v>
      </c>
      <c r="E1200">
        <f t="shared" si="975"/>
        <v>0</v>
      </c>
      <c r="F1200">
        <f t="shared" si="926"/>
        <v>1</v>
      </c>
      <c r="G1200">
        <f t="shared" si="976"/>
        <v>14.914343341033016</v>
      </c>
      <c r="J1200">
        <v>1193</v>
      </c>
      <c r="K1200">
        <v>23.403098180827968</v>
      </c>
      <c r="L1200">
        <v>24.6288023837072</v>
      </c>
      <c r="N1200">
        <f t="shared" si="927"/>
        <v>0</v>
      </c>
      <c r="O1200">
        <f t="shared" si="928"/>
        <v>1</v>
      </c>
      <c r="P1200">
        <f t="shared" si="929"/>
        <v>1.225704202879232</v>
      </c>
      <c r="S1200">
        <v>1193</v>
      </c>
      <c r="T1200">
        <v>17.138007412241041</v>
      </c>
      <c r="U1200">
        <v>56.445761392439948</v>
      </c>
      <c r="W1200">
        <f t="shared" si="930"/>
        <v>0</v>
      </c>
      <c r="X1200">
        <f t="shared" si="931"/>
        <v>1</v>
      </c>
      <c r="Y1200">
        <f t="shared" si="932"/>
        <v>39.30775398019891</v>
      </c>
      <c r="AB1200">
        <v>1193</v>
      </c>
      <c r="AC1200">
        <v>27.624606906316565</v>
      </c>
      <c r="AD1200">
        <v>18.323212368098989</v>
      </c>
      <c r="AF1200">
        <f t="shared" si="933"/>
        <v>1</v>
      </c>
      <c r="AG1200">
        <f t="shared" si="934"/>
        <v>0</v>
      </c>
      <c r="AH1200">
        <f t="shared" si="935"/>
        <v>9.3013945382175756</v>
      </c>
      <c r="AK1200">
        <v>1193</v>
      </c>
      <c r="AL1200">
        <v>27.702406540622071</v>
      </c>
      <c r="AM1200">
        <v>33.536175117873583</v>
      </c>
      <c r="AO1200">
        <f t="shared" si="936"/>
        <v>0</v>
      </c>
      <c r="AP1200">
        <f t="shared" si="937"/>
        <v>1</v>
      </c>
      <c r="AQ1200">
        <f t="shared" si="938"/>
        <v>5.8337685772515115</v>
      </c>
      <c r="AT1200">
        <v>1193</v>
      </c>
      <c r="AU1200">
        <v>16.89390510671489</v>
      </c>
      <c r="AV1200">
        <v>25.978994884959199</v>
      </c>
      <c r="AX1200">
        <f t="shared" si="939"/>
        <v>0</v>
      </c>
      <c r="AY1200">
        <f t="shared" si="940"/>
        <v>1</v>
      </c>
      <c r="AZ1200">
        <f t="shared" si="941"/>
        <v>9.0850897782443099</v>
      </c>
      <c r="BC1200">
        <v>1193</v>
      </c>
      <c r="BD1200" t="e">
        <v>#N/A</v>
      </c>
      <c r="BE1200" t="e">
        <v>#N/A</v>
      </c>
      <c r="BG1200" t="e">
        <f t="shared" si="942"/>
        <v>#N/A</v>
      </c>
      <c r="BH1200" t="e">
        <f t="shared" si="943"/>
        <v>#N/A</v>
      </c>
      <c r="BI1200" t="e">
        <f t="shared" si="944"/>
        <v>#N/A</v>
      </c>
      <c r="BL1200">
        <v>1193</v>
      </c>
      <c r="BM1200">
        <v>29.067463803547327</v>
      </c>
      <c r="BN1200">
        <v>17.307883158230251</v>
      </c>
      <c r="BP1200">
        <f t="shared" si="945"/>
        <v>1</v>
      </c>
      <c r="BQ1200">
        <f t="shared" si="946"/>
        <v>0</v>
      </c>
      <c r="BR1200">
        <f t="shared" si="947"/>
        <v>11.759580645317076</v>
      </c>
      <c r="BU1200">
        <v>1193</v>
      </c>
      <c r="BV1200">
        <v>17.556007760944276</v>
      </c>
      <c r="BW1200">
        <v>17.939314513681794</v>
      </c>
      <c r="BY1200">
        <f t="shared" si="948"/>
        <v>0</v>
      </c>
      <c r="BZ1200">
        <f t="shared" si="949"/>
        <v>1</v>
      </c>
      <c r="CA1200">
        <f t="shared" si="950"/>
        <v>0.3833067527375178</v>
      </c>
      <c r="CD1200">
        <v>1193</v>
      </c>
      <c r="CE1200">
        <v>22.56824890082304</v>
      </c>
      <c r="CF1200">
        <v>38.833936253892759</v>
      </c>
      <c r="CH1200">
        <f t="shared" si="951"/>
        <v>0</v>
      </c>
      <c r="CI1200">
        <f t="shared" si="952"/>
        <v>1</v>
      </c>
      <c r="CJ1200">
        <f t="shared" si="953"/>
        <v>16.265687353069719</v>
      </c>
      <c r="CM1200">
        <v>1193</v>
      </c>
      <c r="CN1200">
        <v>21.558632091345885</v>
      </c>
      <c r="CO1200">
        <v>20.646225165009721</v>
      </c>
      <c r="CQ1200">
        <f t="shared" si="954"/>
        <v>1</v>
      </c>
      <c r="CR1200">
        <f t="shared" si="955"/>
        <v>0</v>
      </c>
      <c r="CS1200">
        <f t="shared" si="956"/>
        <v>0.91240692633616405</v>
      </c>
      <c r="CV1200">
        <v>1193</v>
      </c>
      <c r="CW1200">
        <v>23.766876417102139</v>
      </c>
      <c r="CX1200">
        <v>16.955749921672947</v>
      </c>
      <c r="CZ1200">
        <f t="shared" si="957"/>
        <v>1</v>
      </c>
      <c r="DA1200">
        <f t="shared" si="958"/>
        <v>0</v>
      </c>
      <c r="DB1200">
        <f t="shared" si="959"/>
        <v>6.8111264954291926</v>
      </c>
      <c r="DE1200">
        <v>1193</v>
      </c>
      <c r="DF1200">
        <v>24.731328678631737</v>
      </c>
      <c r="DG1200">
        <v>34.374468539499453</v>
      </c>
      <c r="DI1200">
        <f t="shared" si="960"/>
        <v>0</v>
      </c>
      <c r="DJ1200">
        <f t="shared" si="961"/>
        <v>1</v>
      </c>
      <c r="DK1200">
        <f t="shared" si="962"/>
        <v>9.6431398608677164</v>
      </c>
      <c r="DN1200">
        <v>1193</v>
      </c>
      <c r="DO1200">
        <v>25.459200040665742</v>
      </c>
      <c r="DP1200">
        <v>6.6674425149476253</v>
      </c>
      <c r="DR1200">
        <f t="shared" si="963"/>
        <v>1</v>
      </c>
      <c r="DS1200">
        <f t="shared" si="964"/>
        <v>0</v>
      </c>
      <c r="DT1200">
        <f t="shared" si="965"/>
        <v>18.791757525718118</v>
      </c>
      <c r="DW1200">
        <v>1193</v>
      </c>
      <c r="DX1200">
        <v>13.221389002052375</v>
      </c>
      <c r="DY1200">
        <v>28.745430064445127</v>
      </c>
      <c r="EA1200">
        <f t="shared" si="966"/>
        <v>0</v>
      </c>
      <c r="EB1200">
        <f t="shared" si="967"/>
        <v>1</v>
      </c>
      <c r="EC1200">
        <f t="shared" si="968"/>
        <v>15.524041062392753</v>
      </c>
      <c r="EF1200">
        <v>1193</v>
      </c>
      <c r="EG1200">
        <v>22.215429754906921</v>
      </c>
      <c r="EH1200">
        <v>12.355257920611633</v>
      </c>
      <c r="EJ1200">
        <f t="shared" si="969"/>
        <v>1</v>
      </c>
      <c r="EK1200">
        <f t="shared" si="970"/>
        <v>0</v>
      </c>
      <c r="EL1200">
        <f t="shared" si="971"/>
        <v>9.8601718342952882</v>
      </c>
      <c r="EO1200">
        <v>1193</v>
      </c>
      <c r="EP1200">
        <v>24.969778603738153</v>
      </c>
      <c r="EQ1200">
        <v>13.266590204408434</v>
      </c>
      <c r="ES1200">
        <f t="shared" si="972"/>
        <v>1</v>
      </c>
      <c r="ET1200">
        <f t="shared" si="973"/>
        <v>0</v>
      </c>
      <c r="EU1200">
        <f t="shared" si="974"/>
        <v>11.703188399329719</v>
      </c>
    </row>
    <row r="1201" spans="1:151" x14ac:dyDescent="0.25">
      <c r="A1201">
        <v>1194</v>
      </c>
      <c r="B1201">
        <v>7.0904922839639593</v>
      </c>
      <c r="C1201">
        <v>12.850200886484132</v>
      </c>
      <c r="E1201">
        <f t="shared" si="975"/>
        <v>0</v>
      </c>
      <c r="F1201">
        <f t="shared" si="926"/>
        <v>1</v>
      </c>
      <c r="G1201">
        <f t="shared" si="976"/>
        <v>5.7597086025201722</v>
      </c>
      <c r="J1201">
        <v>1194</v>
      </c>
      <c r="K1201">
        <v>17.890100988440274</v>
      </c>
      <c r="L1201">
        <v>27.551922852418549</v>
      </c>
      <c r="N1201">
        <f t="shared" si="927"/>
        <v>0</v>
      </c>
      <c r="O1201">
        <f t="shared" si="928"/>
        <v>1</v>
      </c>
      <c r="P1201">
        <f t="shared" si="929"/>
        <v>9.6618218639782754</v>
      </c>
      <c r="S1201">
        <v>1194</v>
      </c>
      <c r="T1201">
        <v>24.013235242294598</v>
      </c>
      <c r="U1201">
        <v>18.036691584672205</v>
      </c>
      <c r="W1201">
        <f t="shared" si="930"/>
        <v>1</v>
      </c>
      <c r="X1201">
        <f t="shared" si="931"/>
        <v>0</v>
      </c>
      <c r="Y1201">
        <f t="shared" si="932"/>
        <v>5.9765436576223934</v>
      </c>
      <c r="AB1201">
        <v>1194</v>
      </c>
      <c r="AC1201">
        <v>29.008085872447435</v>
      </c>
      <c r="AD1201">
        <v>17.119956732506935</v>
      </c>
      <c r="AF1201">
        <f t="shared" si="933"/>
        <v>1</v>
      </c>
      <c r="AG1201">
        <f t="shared" si="934"/>
        <v>0</v>
      </c>
      <c r="AH1201">
        <f t="shared" si="935"/>
        <v>11.888129139940499</v>
      </c>
      <c r="AK1201">
        <v>1194</v>
      </c>
      <c r="AL1201">
        <v>24.516480051561206</v>
      </c>
      <c r="AM1201">
        <v>33.490905275173716</v>
      </c>
      <c r="AO1201">
        <f t="shared" si="936"/>
        <v>0</v>
      </c>
      <c r="AP1201">
        <f t="shared" si="937"/>
        <v>1</v>
      </c>
      <c r="AQ1201">
        <f t="shared" si="938"/>
        <v>8.9744252236125099</v>
      </c>
      <c r="AT1201">
        <v>1194</v>
      </c>
      <c r="AU1201">
        <v>18.352349288370341</v>
      </c>
      <c r="AV1201">
        <v>23.057995173894898</v>
      </c>
      <c r="AX1201">
        <f t="shared" si="939"/>
        <v>0</v>
      </c>
      <c r="AY1201">
        <f t="shared" si="940"/>
        <v>1</v>
      </c>
      <c r="AZ1201">
        <f t="shared" si="941"/>
        <v>4.7056458855245573</v>
      </c>
      <c r="BC1201">
        <v>1194</v>
      </c>
      <c r="BD1201" t="e">
        <v>#N/A</v>
      </c>
      <c r="BE1201" t="e">
        <v>#N/A</v>
      </c>
      <c r="BG1201" t="e">
        <f t="shared" si="942"/>
        <v>#N/A</v>
      </c>
      <c r="BH1201" t="e">
        <f t="shared" si="943"/>
        <v>#N/A</v>
      </c>
      <c r="BI1201" t="e">
        <f t="shared" si="944"/>
        <v>#N/A</v>
      </c>
      <c r="BL1201">
        <v>1194</v>
      </c>
      <c r="BM1201">
        <v>38.108710570301</v>
      </c>
      <c r="BN1201">
        <v>10.827926116383486</v>
      </c>
      <c r="BP1201">
        <f t="shared" si="945"/>
        <v>1</v>
      </c>
      <c r="BQ1201">
        <f t="shared" si="946"/>
        <v>0</v>
      </c>
      <c r="BR1201">
        <f t="shared" si="947"/>
        <v>27.280784453917512</v>
      </c>
      <c r="BU1201">
        <v>1194</v>
      </c>
      <c r="BV1201">
        <v>21.031653796167777</v>
      </c>
      <c r="BW1201">
        <v>23.804281340889958</v>
      </c>
      <c r="BY1201">
        <f t="shared" si="948"/>
        <v>0</v>
      </c>
      <c r="BZ1201">
        <f t="shared" si="949"/>
        <v>1</v>
      </c>
      <c r="CA1201">
        <f t="shared" si="950"/>
        <v>2.7726275447221802</v>
      </c>
      <c r="CD1201">
        <v>1194</v>
      </c>
      <c r="CE1201">
        <v>18.160315607240605</v>
      </c>
      <c r="CF1201">
        <v>40.573936692080082</v>
      </c>
      <c r="CH1201">
        <f t="shared" si="951"/>
        <v>0</v>
      </c>
      <c r="CI1201">
        <f t="shared" si="952"/>
        <v>1</v>
      </c>
      <c r="CJ1201">
        <f t="shared" si="953"/>
        <v>22.413621084839477</v>
      </c>
      <c r="CM1201">
        <v>1194</v>
      </c>
      <c r="CN1201">
        <v>26.759646720046728</v>
      </c>
      <c r="CO1201">
        <v>13.908100952233232</v>
      </c>
      <c r="CQ1201">
        <f t="shared" si="954"/>
        <v>1</v>
      </c>
      <c r="CR1201">
        <f t="shared" si="955"/>
        <v>0</v>
      </c>
      <c r="CS1201">
        <f t="shared" si="956"/>
        <v>12.851545767813496</v>
      </c>
      <c r="CV1201">
        <v>1194</v>
      </c>
      <c r="CW1201">
        <v>22.503257613513821</v>
      </c>
      <c r="CX1201">
        <v>23.498011579028958</v>
      </c>
      <c r="CZ1201">
        <f t="shared" si="957"/>
        <v>0</v>
      </c>
      <c r="DA1201">
        <f t="shared" si="958"/>
        <v>1</v>
      </c>
      <c r="DB1201">
        <f t="shared" si="959"/>
        <v>0.99475396551513739</v>
      </c>
      <c r="DE1201">
        <v>1194</v>
      </c>
      <c r="DF1201">
        <v>16.021374964025345</v>
      </c>
      <c r="DG1201">
        <v>34.776593903380586</v>
      </c>
      <c r="DI1201">
        <f t="shared" si="960"/>
        <v>0</v>
      </c>
      <c r="DJ1201">
        <f t="shared" si="961"/>
        <v>1</v>
      </c>
      <c r="DK1201">
        <f t="shared" si="962"/>
        <v>18.755218939355242</v>
      </c>
      <c r="DN1201">
        <v>1194</v>
      </c>
      <c r="DO1201">
        <v>23.255052445938944</v>
      </c>
      <c r="DP1201">
        <v>19.525494776535893</v>
      </c>
      <c r="DR1201">
        <f t="shared" si="963"/>
        <v>1</v>
      </c>
      <c r="DS1201">
        <f t="shared" si="964"/>
        <v>0</v>
      </c>
      <c r="DT1201">
        <f t="shared" si="965"/>
        <v>3.7295576694030501</v>
      </c>
      <c r="DW1201">
        <v>1194</v>
      </c>
      <c r="DX1201">
        <v>8.3337599927474919</v>
      </c>
      <c r="DY1201">
        <v>30.401637235229614</v>
      </c>
      <c r="EA1201">
        <f t="shared" si="966"/>
        <v>0</v>
      </c>
      <c r="EB1201">
        <f t="shared" si="967"/>
        <v>1</v>
      </c>
      <c r="EC1201">
        <f t="shared" si="968"/>
        <v>22.067877242482123</v>
      </c>
      <c r="EF1201">
        <v>1194</v>
      </c>
      <c r="EG1201">
        <v>22.138733563428271</v>
      </c>
      <c r="EH1201">
        <v>15.169615233501727</v>
      </c>
      <c r="EJ1201">
        <f t="shared" si="969"/>
        <v>1</v>
      </c>
      <c r="EK1201">
        <f t="shared" si="970"/>
        <v>0</v>
      </c>
      <c r="EL1201">
        <f t="shared" si="971"/>
        <v>6.9691183299265447</v>
      </c>
      <c r="EO1201">
        <v>1194</v>
      </c>
      <c r="EP1201">
        <v>25.442009277427992</v>
      </c>
      <c r="EQ1201">
        <v>23.098693117879446</v>
      </c>
      <c r="ES1201">
        <f t="shared" si="972"/>
        <v>1</v>
      </c>
      <c r="ET1201">
        <f t="shared" si="973"/>
        <v>0</v>
      </c>
      <c r="EU1201">
        <f t="shared" si="974"/>
        <v>2.3433161595485466</v>
      </c>
    </row>
    <row r="1202" spans="1:151" x14ac:dyDescent="0.25">
      <c r="A1202">
        <v>1195</v>
      </c>
      <c r="B1202">
        <v>11.274927569978866</v>
      </c>
      <c r="C1202">
        <v>43.447618123559749</v>
      </c>
      <c r="E1202">
        <f t="shared" si="975"/>
        <v>0</v>
      </c>
      <c r="F1202">
        <f t="shared" si="926"/>
        <v>1</v>
      </c>
      <c r="G1202">
        <f t="shared" si="976"/>
        <v>32.172690553580885</v>
      </c>
      <c r="J1202">
        <v>1195</v>
      </c>
      <c r="K1202">
        <v>22.413785336723127</v>
      </c>
      <c r="L1202">
        <v>20.890839936690767</v>
      </c>
      <c r="N1202">
        <f t="shared" si="927"/>
        <v>1</v>
      </c>
      <c r="O1202">
        <f t="shared" si="928"/>
        <v>0</v>
      </c>
      <c r="P1202">
        <f t="shared" si="929"/>
        <v>1.5229454000323592</v>
      </c>
      <c r="S1202">
        <v>1195</v>
      </c>
      <c r="T1202">
        <v>23.26071802153567</v>
      </c>
      <c r="U1202">
        <v>3.3278880018102939</v>
      </c>
      <c r="W1202">
        <f t="shared" si="930"/>
        <v>1</v>
      </c>
      <c r="X1202">
        <f t="shared" si="931"/>
        <v>0</v>
      </c>
      <c r="Y1202">
        <f t="shared" si="932"/>
        <v>19.932830019725376</v>
      </c>
      <c r="AB1202">
        <v>1195</v>
      </c>
      <c r="AC1202">
        <v>22.709710023324853</v>
      </c>
      <c r="AD1202">
        <v>16.644880341016272</v>
      </c>
      <c r="AF1202">
        <f t="shared" si="933"/>
        <v>1</v>
      </c>
      <c r="AG1202">
        <f t="shared" si="934"/>
        <v>0</v>
      </c>
      <c r="AH1202">
        <f t="shared" si="935"/>
        <v>6.0648296823085808</v>
      </c>
      <c r="AK1202">
        <v>1195</v>
      </c>
      <c r="AL1202">
        <v>27.824338989535384</v>
      </c>
      <c r="AM1202">
        <v>30.753373956484701</v>
      </c>
      <c r="AO1202">
        <f t="shared" si="936"/>
        <v>0</v>
      </c>
      <c r="AP1202">
        <f t="shared" si="937"/>
        <v>1</v>
      </c>
      <c r="AQ1202">
        <f t="shared" si="938"/>
        <v>2.9290349669493168</v>
      </c>
      <c r="AT1202">
        <v>1195</v>
      </c>
      <c r="AU1202">
        <v>21.799054981506867</v>
      </c>
      <c r="AV1202">
        <v>16.006337635535619</v>
      </c>
      <c r="AX1202">
        <f t="shared" si="939"/>
        <v>1</v>
      </c>
      <c r="AY1202">
        <f t="shared" si="940"/>
        <v>0</v>
      </c>
      <c r="AZ1202">
        <f t="shared" si="941"/>
        <v>5.7927173459712478</v>
      </c>
      <c r="BC1202">
        <v>1195</v>
      </c>
      <c r="BD1202" t="e">
        <v>#N/A</v>
      </c>
      <c r="BE1202" t="e">
        <v>#N/A</v>
      </c>
      <c r="BG1202" t="e">
        <f t="shared" si="942"/>
        <v>#N/A</v>
      </c>
      <c r="BH1202" t="e">
        <f t="shared" si="943"/>
        <v>#N/A</v>
      </c>
      <c r="BI1202" t="e">
        <f t="shared" si="944"/>
        <v>#N/A</v>
      </c>
      <c r="BL1202">
        <v>1195</v>
      </c>
      <c r="BM1202">
        <v>25.672277592388475</v>
      </c>
      <c r="BN1202">
        <v>10.72532024102753</v>
      </c>
      <c r="BP1202">
        <f t="shared" si="945"/>
        <v>1</v>
      </c>
      <c r="BQ1202">
        <f t="shared" si="946"/>
        <v>0</v>
      </c>
      <c r="BR1202">
        <f t="shared" si="947"/>
        <v>14.946957351360945</v>
      </c>
      <c r="BU1202">
        <v>1195</v>
      </c>
      <c r="BV1202">
        <v>31.266731126712305</v>
      </c>
      <c r="BW1202">
        <v>10.589059210282723</v>
      </c>
      <c r="BY1202">
        <f t="shared" si="948"/>
        <v>1</v>
      </c>
      <c r="BZ1202">
        <f t="shared" si="949"/>
        <v>0</v>
      </c>
      <c r="CA1202">
        <f t="shared" si="950"/>
        <v>20.677671916429581</v>
      </c>
      <c r="CD1202">
        <v>1195</v>
      </c>
      <c r="CE1202">
        <v>19.161846579121484</v>
      </c>
      <c r="CF1202">
        <v>37.682169190313758</v>
      </c>
      <c r="CH1202">
        <f t="shared" si="951"/>
        <v>0</v>
      </c>
      <c r="CI1202">
        <f t="shared" si="952"/>
        <v>1</v>
      </c>
      <c r="CJ1202">
        <f t="shared" si="953"/>
        <v>18.520322611192274</v>
      </c>
      <c r="CM1202">
        <v>1195</v>
      </c>
      <c r="CN1202">
        <v>24.873029631693932</v>
      </c>
      <c r="CO1202">
        <v>36.752960623405571</v>
      </c>
      <c r="CQ1202">
        <f t="shared" si="954"/>
        <v>0</v>
      </c>
      <c r="CR1202">
        <f t="shared" si="955"/>
        <v>1</v>
      </c>
      <c r="CS1202">
        <f t="shared" si="956"/>
        <v>11.879930991711639</v>
      </c>
      <c r="CV1202">
        <v>1195</v>
      </c>
      <c r="CW1202">
        <v>23.854206899024817</v>
      </c>
      <c r="CX1202">
        <v>16.686288709410199</v>
      </c>
      <c r="CZ1202">
        <f t="shared" si="957"/>
        <v>1</v>
      </c>
      <c r="DA1202">
        <f t="shared" si="958"/>
        <v>0</v>
      </c>
      <c r="DB1202">
        <f t="shared" si="959"/>
        <v>7.1679181896146176</v>
      </c>
      <c r="DE1202">
        <v>1195</v>
      </c>
      <c r="DF1202">
        <v>17.987158628991509</v>
      </c>
      <c r="DG1202">
        <v>30.596389977917219</v>
      </c>
      <c r="DI1202">
        <f t="shared" si="960"/>
        <v>0</v>
      </c>
      <c r="DJ1202">
        <f t="shared" si="961"/>
        <v>1</v>
      </c>
      <c r="DK1202">
        <f t="shared" si="962"/>
        <v>12.609231348925711</v>
      </c>
      <c r="DN1202">
        <v>1195</v>
      </c>
      <c r="DO1202">
        <v>24.237090628646705</v>
      </c>
      <c r="DP1202">
        <v>23.363811127664945</v>
      </c>
      <c r="DR1202">
        <f t="shared" si="963"/>
        <v>1</v>
      </c>
      <c r="DS1202">
        <f t="shared" si="964"/>
        <v>0</v>
      </c>
      <c r="DT1202">
        <f t="shared" si="965"/>
        <v>0.87327950098175933</v>
      </c>
      <c r="DW1202">
        <v>1195</v>
      </c>
      <c r="DX1202">
        <v>11.698161529894898</v>
      </c>
      <c r="DY1202">
        <v>24.490379744612017</v>
      </c>
      <c r="EA1202">
        <f t="shared" si="966"/>
        <v>0</v>
      </c>
      <c r="EB1202">
        <f t="shared" si="967"/>
        <v>1</v>
      </c>
      <c r="EC1202">
        <f t="shared" si="968"/>
        <v>12.792218214717119</v>
      </c>
      <c r="EF1202">
        <v>1195</v>
      </c>
      <c r="EG1202">
        <v>20.612053441028834</v>
      </c>
      <c r="EH1202">
        <v>13.625374418698946</v>
      </c>
      <c r="EJ1202">
        <f t="shared" si="969"/>
        <v>1</v>
      </c>
      <c r="EK1202">
        <f t="shared" si="970"/>
        <v>0</v>
      </c>
      <c r="EL1202">
        <f t="shared" si="971"/>
        <v>6.9866790223298878</v>
      </c>
      <c r="EO1202">
        <v>1195</v>
      </c>
      <c r="EP1202">
        <v>16.94130638482541</v>
      </c>
      <c r="EQ1202">
        <v>16.450683050400976</v>
      </c>
      <c r="ES1202">
        <f t="shared" si="972"/>
        <v>1</v>
      </c>
      <c r="ET1202">
        <f t="shared" si="973"/>
        <v>0</v>
      </c>
      <c r="EU1202">
        <f t="shared" si="974"/>
        <v>0.49062333442443418</v>
      </c>
    </row>
    <row r="1203" spans="1:151" x14ac:dyDescent="0.25">
      <c r="A1203">
        <v>1196</v>
      </c>
      <c r="B1203">
        <v>11.676998150316102</v>
      </c>
      <c r="C1203">
        <v>28.054763255211579</v>
      </c>
      <c r="E1203">
        <f t="shared" si="975"/>
        <v>0</v>
      </c>
      <c r="F1203">
        <f t="shared" si="926"/>
        <v>1</v>
      </c>
      <c r="G1203">
        <f t="shared" si="976"/>
        <v>16.377765104895477</v>
      </c>
      <c r="J1203">
        <v>1196</v>
      </c>
      <c r="K1203">
        <v>18.668074042764566</v>
      </c>
      <c r="L1203">
        <v>30.427886807317016</v>
      </c>
      <c r="N1203">
        <f t="shared" si="927"/>
        <v>0</v>
      </c>
      <c r="O1203">
        <f t="shared" si="928"/>
        <v>1</v>
      </c>
      <c r="P1203">
        <f t="shared" si="929"/>
        <v>11.75981276455245</v>
      </c>
      <c r="S1203">
        <v>1196</v>
      </c>
      <c r="T1203">
        <v>19.645673019014094</v>
      </c>
      <c r="U1203">
        <v>29.769062160252808</v>
      </c>
      <c r="W1203">
        <f t="shared" si="930"/>
        <v>0</v>
      </c>
      <c r="X1203">
        <f t="shared" si="931"/>
        <v>1</v>
      </c>
      <c r="Y1203">
        <f t="shared" si="932"/>
        <v>10.123389141238714</v>
      </c>
      <c r="AB1203">
        <v>1196</v>
      </c>
      <c r="AC1203">
        <v>23.046510961351952</v>
      </c>
      <c r="AD1203">
        <v>17.353477097304211</v>
      </c>
      <c r="AF1203">
        <f t="shared" si="933"/>
        <v>1</v>
      </c>
      <c r="AG1203">
        <f t="shared" si="934"/>
        <v>0</v>
      </c>
      <c r="AH1203">
        <f t="shared" si="935"/>
        <v>5.6930338640477416</v>
      </c>
      <c r="AK1203">
        <v>1196</v>
      </c>
      <c r="AL1203">
        <v>20.353990541361433</v>
      </c>
      <c r="AM1203">
        <v>8.6761192930106255</v>
      </c>
      <c r="AO1203">
        <f t="shared" si="936"/>
        <v>1</v>
      </c>
      <c r="AP1203">
        <f t="shared" si="937"/>
        <v>0</v>
      </c>
      <c r="AQ1203">
        <f t="shared" si="938"/>
        <v>11.677871248350808</v>
      </c>
      <c r="AT1203">
        <v>1196</v>
      </c>
      <c r="AU1203">
        <v>17.203331424715103</v>
      </c>
      <c r="AV1203">
        <v>21.617428894260005</v>
      </c>
      <c r="AX1203">
        <f t="shared" si="939"/>
        <v>0</v>
      </c>
      <c r="AY1203">
        <f t="shared" si="940"/>
        <v>1</v>
      </c>
      <c r="AZ1203">
        <f t="shared" si="941"/>
        <v>4.4140974695449025</v>
      </c>
      <c r="BC1203">
        <v>1196</v>
      </c>
      <c r="BD1203" t="e">
        <v>#N/A</v>
      </c>
      <c r="BE1203" t="e">
        <v>#N/A</v>
      </c>
      <c r="BG1203" t="e">
        <f t="shared" si="942"/>
        <v>#N/A</v>
      </c>
      <c r="BH1203" t="e">
        <f t="shared" si="943"/>
        <v>#N/A</v>
      </c>
      <c r="BI1203" t="e">
        <f t="shared" si="944"/>
        <v>#N/A</v>
      </c>
      <c r="BL1203">
        <v>1196</v>
      </c>
      <c r="BM1203">
        <v>33.170099952124232</v>
      </c>
      <c r="BN1203">
        <v>10.868025693406347</v>
      </c>
      <c r="BP1203">
        <f t="shared" si="945"/>
        <v>1</v>
      </c>
      <c r="BQ1203">
        <f t="shared" si="946"/>
        <v>0</v>
      </c>
      <c r="BR1203">
        <f t="shared" si="947"/>
        <v>22.302074258717887</v>
      </c>
      <c r="BU1203">
        <v>1196</v>
      </c>
      <c r="BV1203">
        <v>17.956070183998158</v>
      </c>
      <c r="BW1203">
        <v>29.605244567700769</v>
      </c>
      <c r="BY1203">
        <f t="shared" si="948"/>
        <v>0</v>
      </c>
      <c r="BZ1203">
        <f t="shared" si="949"/>
        <v>1</v>
      </c>
      <c r="CA1203">
        <f t="shared" si="950"/>
        <v>11.649174383702611</v>
      </c>
      <c r="CD1203">
        <v>1196</v>
      </c>
      <c r="CE1203">
        <v>31.548333750739065</v>
      </c>
      <c r="CF1203">
        <v>27.414267008215134</v>
      </c>
      <c r="CH1203">
        <f t="shared" si="951"/>
        <v>1</v>
      </c>
      <c r="CI1203">
        <f t="shared" si="952"/>
        <v>0</v>
      </c>
      <c r="CJ1203">
        <f t="shared" si="953"/>
        <v>4.134066742523931</v>
      </c>
      <c r="CM1203">
        <v>1196</v>
      </c>
      <c r="CN1203">
        <v>24.622280842656899</v>
      </c>
      <c r="CO1203">
        <v>22.929665761925474</v>
      </c>
      <c r="CQ1203">
        <f t="shared" si="954"/>
        <v>1</v>
      </c>
      <c r="CR1203">
        <f t="shared" si="955"/>
        <v>0</v>
      </c>
      <c r="CS1203">
        <f t="shared" si="956"/>
        <v>1.6926150807314251</v>
      </c>
      <c r="CV1203">
        <v>1196</v>
      </c>
      <c r="CW1203">
        <v>23.860935452286448</v>
      </c>
      <c r="CX1203">
        <v>21.617987558419014</v>
      </c>
      <c r="CZ1203">
        <f t="shared" si="957"/>
        <v>1</v>
      </c>
      <c r="DA1203">
        <f t="shared" si="958"/>
        <v>0</v>
      </c>
      <c r="DB1203">
        <f t="shared" si="959"/>
        <v>2.2429478938674343</v>
      </c>
      <c r="DE1203">
        <v>1196</v>
      </c>
      <c r="DF1203">
        <v>21.429200786634205</v>
      </c>
      <c r="DG1203">
        <v>30.172990889562378</v>
      </c>
      <c r="DI1203">
        <f t="shared" si="960"/>
        <v>0</v>
      </c>
      <c r="DJ1203">
        <f t="shared" si="961"/>
        <v>1</v>
      </c>
      <c r="DK1203">
        <f t="shared" si="962"/>
        <v>8.7437901029281733</v>
      </c>
      <c r="DN1203">
        <v>1196</v>
      </c>
      <c r="DO1203">
        <v>21.528074808768064</v>
      </c>
      <c r="DP1203">
        <v>21.896272409166855</v>
      </c>
      <c r="DR1203">
        <f t="shared" si="963"/>
        <v>0</v>
      </c>
      <c r="DS1203">
        <f t="shared" si="964"/>
        <v>1</v>
      </c>
      <c r="DT1203">
        <f t="shared" si="965"/>
        <v>0.36819760039879057</v>
      </c>
      <c r="DW1203">
        <v>1196</v>
      </c>
      <c r="DX1203">
        <v>8.3006135237246674</v>
      </c>
      <c r="DY1203">
        <v>11.02125343262777</v>
      </c>
      <c r="EA1203">
        <f t="shared" si="966"/>
        <v>0</v>
      </c>
      <c r="EB1203">
        <f t="shared" si="967"/>
        <v>1</v>
      </c>
      <c r="EC1203">
        <f t="shared" si="968"/>
        <v>2.7206399089031024</v>
      </c>
      <c r="EF1203">
        <v>1196</v>
      </c>
      <c r="EG1203">
        <v>21.739327177207375</v>
      </c>
      <c r="EH1203">
        <v>16.46519590352279</v>
      </c>
      <c r="EJ1203">
        <f t="shared" si="969"/>
        <v>1</v>
      </c>
      <c r="EK1203">
        <f t="shared" si="970"/>
        <v>0</v>
      </c>
      <c r="EL1203">
        <f t="shared" si="971"/>
        <v>5.2741312736845849</v>
      </c>
      <c r="EO1203">
        <v>1196</v>
      </c>
      <c r="EP1203">
        <v>19.49867874025265</v>
      </c>
      <c r="EQ1203">
        <v>39.748088978223322</v>
      </c>
      <c r="ES1203">
        <f t="shared" si="972"/>
        <v>0</v>
      </c>
      <c r="ET1203">
        <f t="shared" si="973"/>
        <v>1</v>
      </c>
      <c r="EU1203">
        <f t="shared" si="974"/>
        <v>20.249410237970672</v>
      </c>
    </row>
    <row r="1204" spans="1:151" x14ac:dyDescent="0.25">
      <c r="A1204">
        <v>1197</v>
      </c>
      <c r="B1204">
        <v>12.762101440595984</v>
      </c>
      <c r="C1204">
        <v>22.407600162435841</v>
      </c>
      <c r="E1204">
        <f t="shared" si="975"/>
        <v>0</v>
      </c>
      <c r="F1204">
        <f t="shared" si="926"/>
        <v>1</v>
      </c>
      <c r="G1204">
        <f t="shared" si="976"/>
        <v>9.6454987218398571</v>
      </c>
      <c r="J1204">
        <v>1197</v>
      </c>
      <c r="K1204">
        <v>19.877590339275404</v>
      </c>
      <c r="L1204">
        <v>23.145048119171364</v>
      </c>
      <c r="N1204">
        <f t="shared" si="927"/>
        <v>0</v>
      </c>
      <c r="O1204">
        <f t="shared" si="928"/>
        <v>1</v>
      </c>
      <c r="P1204">
        <f t="shared" si="929"/>
        <v>3.2674577798959596</v>
      </c>
      <c r="S1204">
        <v>1197</v>
      </c>
      <c r="T1204">
        <v>16.801732129289899</v>
      </c>
      <c r="U1204">
        <v>44.478839440376319</v>
      </c>
      <c r="W1204">
        <f t="shared" si="930"/>
        <v>0</v>
      </c>
      <c r="X1204">
        <f t="shared" si="931"/>
        <v>1</v>
      </c>
      <c r="Y1204">
        <f t="shared" si="932"/>
        <v>27.67710731108642</v>
      </c>
      <c r="AB1204">
        <v>1197</v>
      </c>
      <c r="AC1204">
        <v>25.766299451969392</v>
      </c>
      <c r="AD1204">
        <v>18.039872040055585</v>
      </c>
      <c r="AF1204">
        <f t="shared" si="933"/>
        <v>1</v>
      </c>
      <c r="AG1204">
        <f t="shared" si="934"/>
        <v>0</v>
      </c>
      <c r="AH1204">
        <f t="shared" si="935"/>
        <v>7.7264274119138072</v>
      </c>
      <c r="AK1204">
        <v>1197</v>
      </c>
      <c r="AL1204">
        <v>21.310771407116235</v>
      </c>
      <c r="AM1204">
        <v>49.458702033571726</v>
      </c>
      <c r="AO1204">
        <f t="shared" si="936"/>
        <v>0</v>
      </c>
      <c r="AP1204">
        <f t="shared" si="937"/>
        <v>1</v>
      </c>
      <c r="AQ1204">
        <f t="shared" si="938"/>
        <v>28.147930626455491</v>
      </c>
      <c r="AT1204">
        <v>1197</v>
      </c>
      <c r="AU1204">
        <v>20.190868113371423</v>
      </c>
      <c r="AV1204">
        <v>19.577862188498035</v>
      </c>
      <c r="AX1204">
        <f t="shared" si="939"/>
        <v>1</v>
      </c>
      <c r="AY1204">
        <f t="shared" si="940"/>
        <v>0</v>
      </c>
      <c r="AZ1204">
        <f t="shared" si="941"/>
        <v>0.6130059248733879</v>
      </c>
      <c r="BC1204">
        <v>1197</v>
      </c>
      <c r="BD1204" t="e">
        <v>#N/A</v>
      </c>
      <c r="BE1204" t="e">
        <v>#N/A</v>
      </c>
      <c r="BG1204" t="e">
        <f t="shared" si="942"/>
        <v>#N/A</v>
      </c>
      <c r="BH1204" t="e">
        <f t="shared" si="943"/>
        <v>#N/A</v>
      </c>
      <c r="BI1204" t="e">
        <f t="shared" si="944"/>
        <v>#N/A</v>
      </c>
      <c r="BL1204">
        <v>1197</v>
      </c>
      <c r="BM1204">
        <v>34.002771420732159</v>
      </c>
      <c r="BN1204">
        <v>10.355828609793074</v>
      </c>
      <c r="BP1204">
        <f t="shared" si="945"/>
        <v>1</v>
      </c>
      <c r="BQ1204">
        <f t="shared" si="946"/>
        <v>0</v>
      </c>
      <c r="BR1204">
        <f t="shared" si="947"/>
        <v>23.646942810939088</v>
      </c>
      <c r="BU1204">
        <v>1197</v>
      </c>
      <c r="BV1204">
        <v>26.107058092942374</v>
      </c>
      <c r="BW1204">
        <v>31.15159701758725</v>
      </c>
      <c r="BY1204">
        <f t="shared" si="948"/>
        <v>0</v>
      </c>
      <c r="BZ1204">
        <f t="shared" si="949"/>
        <v>1</v>
      </c>
      <c r="CA1204">
        <f t="shared" si="950"/>
        <v>5.0445389246448755</v>
      </c>
      <c r="CD1204">
        <v>1197</v>
      </c>
      <c r="CE1204">
        <v>14.833908071606377</v>
      </c>
      <c r="CF1204">
        <v>35.763775143378808</v>
      </c>
      <c r="CH1204">
        <f t="shared" si="951"/>
        <v>0</v>
      </c>
      <c r="CI1204">
        <f t="shared" si="952"/>
        <v>1</v>
      </c>
      <c r="CJ1204">
        <f t="shared" si="953"/>
        <v>20.929867071772431</v>
      </c>
      <c r="CM1204">
        <v>1197</v>
      </c>
      <c r="CN1204">
        <v>20.087310763757682</v>
      </c>
      <c r="CO1204">
        <v>35.229057047563202</v>
      </c>
      <c r="CQ1204">
        <f t="shared" si="954"/>
        <v>0</v>
      </c>
      <c r="CR1204">
        <f t="shared" si="955"/>
        <v>1</v>
      </c>
      <c r="CS1204">
        <f t="shared" si="956"/>
        <v>15.141746283805521</v>
      </c>
      <c r="CV1204">
        <v>1197</v>
      </c>
      <c r="CW1204">
        <v>27.224653672750463</v>
      </c>
      <c r="CX1204">
        <v>15.719912184622308</v>
      </c>
      <c r="CZ1204">
        <f t="shared" si="957"/>
        <v>1</v>
      </c>
      <c r="DA1204">
        <f t="shared" si="958"/>
        <v>0</v>
      </c>
      <c r="DB1204">
        <f t="shared" si="959"/>
        <v>11.504741488128156</v>
      </c>
      <c r="DE1204">
        <v>1197</v>
      </c>
      <c r="DF1204">
        <v>24.417512915885059</v>
      </c>
      <c r="DG1204">
        <v>24.157304950865612</v>
      </c>
      <c r="DI1204">
        <f t="shared" si="960"/>
        <v>1</v>
      </c>
      <c r="DJ1204">
        <f t="shared" si="961"/>
        <v>0</v>
      </c>
      <c r="DK1204">
        <f t="shared" si="962"/>
        <v>0.26020796501944687</v>
      </c>
      <c r="DN1204">
        <v>1197</v>
      </c>
      <c r="DO1204">
        <v>25.694963895834508</v>
      </c>
      <c r="DP1204">
        <v>26.455666403058064</v>
      </c>
      <c r="DR1204">
        <f t="shared" si="963"/>
        <v>0</v>
      </c>
      <c r="DS1204">
        <f t="shared" si="964"/>
        <v>1</v>
      </c>
      <c r="DT1204">
        <f t="shared" si="965"/>
        <v>0.76070250722355581</v>
      </c>
      <c r="DW1204">
        <v>1197</v>
      </c>
      <c r="DX1204">
        <v>23.36205822956326</v>
      </c>
      <c r="DY1204">
        <v>17.400095603371589</v>
      </c>
      <c r="EA1204">
        <f t="shared" si="966"/>
        <v>1</v>
      </c>
      <c r="EB1204">
        <f t="shared" si="967"/>
        <v>0</v>
      </c>
      <c r="EC1204">
        <f t="shared" si="968"/>
        <v>5.9619626261916707</v>
      </c>
      <c r="EF1204">
        <v>1197</v>
      </c>
      <c r="EG1204">
        <v>24.126759263508248</v>
      </c>
      <c r="EH1204">
        <v>17.896719283639982</v>
      </c>
      <c r="EJ1204">
        <f t="shared" si="969"/>
        <v>1</v>
      </c>
      <c r="EK1204">
        <f t="shared" si="970"/>
        <v>0</v>
      </c>
      <c r="EL1204">
        <f t="shared" si="971"/>
        <v>6.2300399798682662</v>
      </c>
      <c r="EO1204">
        <v>1197</v>
      </c>
      <c r="EP1204">
        <v>20.216373112094917</v>
      </c>
      <c r="EQ1204">
        <v>22.90647745536484</v>
      </c>
      <c r="ES1204">
        <f t="shared" si="972"/>
        <v>0</v>
      </c>
      <c r="ET1204">
        <f t="shared" si="973"/>
        <v>1</v>
      </c>
      <c r="EU1204">
        <f t="shared" si="974"/>
        <v>2.6901043432699225</v>
      </c>
    </row>
    <row r="1205" spans="1:151" x14ac:dyDescent="0.25">
      <c r="A1205">
        <v>1198</v>
      </c>
      <c r="B1205">
        <v>9.2505922709958739</v>
      </c>
      <c r="C1205">
        <v>16.669870430508524</v>
      </c>
      <c r="E1205">
        <f t="shared" si="975"/>
        <v>0</v>
      </c>
      <c r="F1205">
        <f t="shared" si="926"/>
        <v>1</v>
      </c>
      <c r="G1205">
        <f t="shared" si="976"/>
        <v>7.4192781595126505</v>
      </c>
      <c r="J1205">
        <v>1198</v>
      </c>
      <c r="K1205">
        <v>27.766581462895125</v>
      </c>
      <c r="L1205">
        <v>30.50944875332592</v>
      </c>
      <c r="N1205">
        <f t="shared" si="927"/>
        <v>0</v>
      </c>
      <c r="O1205">
        <f t="shared" si="928"/>
        <v>1</v>
      </c>
      <c r="P1205">
        <f t="shared" si="929"/>
        <v>2.7428672904307945</v>
      </c>
      <c r="S1205">
        <v>1198</v>
      </c>
      <c r="T1205">
        <v>19.62373861873369</v>
      </c>
      <c r="U1205">
        <v>12.612574006510185</v>
      </c>
      <c r="W1205">
        <f t="shared" si="930"/>
        <v>1</v>
      </c>
      <c r="X1205">
        <f t="shared" si="931"/>
        <v>0</v>
      </c>
      <c r="Y1205">
        <f t="shared" si="932"/>
        <v>7.0111646122235047</v>
      </c>
      <c r="AB1205">
        <v>1198</v>
      </c>
      <c r="AC1205">
        <v>24.49443782893697</v>
      </c>
      <c r="AD1205">
        <v>17.888928153657748</v>
      </c>
      <c r="AF1205">
        <f t="shared" si="933"/>
        <v>1</v>
      </c>
      <c r="AG1205">
        <f t="shared" si="934"/>
        <v>0</v>
      </c>
      <c r="AH1205">
        <f t="shared" si="935"/>
        <v>6.6055096752792224</v>
      </c>
      <c r="AK1205">
        <v>1198</v>
      </c>
      <c r="AL1205">
        <v>18.415321265878475</v>
      </c>
      <c r="AM1205">
        <v>36.277954810911687</v>
      </c>
      <c r="AO1205">
        <f t="shared" si="936"/>
        <v>0</v>
      </c>
      <c r="AP1205">
        <f t="shared" si="937"/>
        <v>1</v>
      </c>
      <c r="AQ1205">
        <f t="shared" si="938"/>
        <v>17.862633545033212</v>
      </c>
      <c r="AT1205">
        <v>1198</v>
      </c>
      <c r="AU1205">
        <v>19.08355471619408</v>
      </c>
      <c r="AV1205">
        <v>19.335571448646164</v>
      </c>
      <c r="AX1205">
        <f t="shared" si="939"/>
        <v>0</v>
      </c>
      <c r="AY1205">
        <f t="shared" si="940"/>
        <v>1</v>
      </c>
      <c r="AZ1205">
        <f t="shared" si="941"/>
        <v>0.25201673245208411</v>
      </c>
      <c r="BC1205">
        <v>1198</v>
      </c>
      <c r="BD1205" t="e">
        <v>#N/A</v>
      </c>
      <c r="BE1205" t="e">
        <v>#N/A</v>
      </c>
      <c r="BG1205" t="e">
        <f t="shared" si="942"/>
        <v>#N/A</v>
      </c>
      <c r="BH1205" t="e">
        <f t="shared" si="943"/>
        <v>#N/A</v>
      </c>
      <c r="BI1205" t="e">
        <f t="shared" si="944"/>
        <v>#N/A</v>
      </c>
      <c r="BL1205">
        <v>1198</v>
      </c>
      <c r="BM1205">
        <v>17.192857432681546</v>
      </c>
      <c r="BN1205">
        <v>15.134540799653781</v>
      </c>
      <c r="BP1205">
        <f t="shared" si="945"/>
        <v>1</v>
      </c>
      <c r="BQ1205">
        <f t="shared" si="946"/>
        <v>0</v>
      </c>
      <c r="BR1205">
        <f t="shared" si="947"/>
        <v>2.0583166330277649</v>
      </c>
      <c r="BU1205">
        <v>1198</v>
      </c>
      <c r="BV1205">
        <v>23.293941579744811</v>
      </c>
      <c r="BW1205">
        <v>26.577840003203306</v>
      </c>
      <c r="BY1205">
        <f t="shared" si="948"/>
        <v>0</v>
      </c>
      <c r="BZ1205">
        <f t="shared" si="949"/>
        <v>1</v>
      </c>
      <c r="CA1205">
        <f t="shared" si="950"/>
        <v>3.2838984234584956</v>
      </c>
      <c r="CD1205">
        <v>1198</v>
      </c>
      <c r="CE1205">
        <v>20.31045111234846</v>
      </c>
      <c r="CF1205">
        <v>24.488864360234764</v>
      </c>
      <c r="CH1205">
        <f t="shared" si="951"/>
        <v>0</v>
      </c>
      <c r="CI1205">
        <f t="shared" si="952"/>
        <v>1</v>
      </c>
      <c r="CJ1205">
        <f t="shared" si="953"/>
        <v>4.1784132478863043</v>
      </c>
      <c r="CM1205">
        <v>1198</v>
      </c>
      <c r="CN1205">
        <v>21.463254231973135</v>
      </c>
      <c r="CO1205">
        <v>20.015882385936479</v>
      </c>
      <c r="CQ1205">
        <f t="shared" si="954"/>
        <v>1</v>
      </c>
      <c r="CR1205">
        <f t="shared" si="955"/>
        <v>0</v>
      </c>
      <c r="CS1205">
        <f t="shared" si="956"/>
        <v>1.4473718460366563</v>
      </c>
      <c r="CV1205">
        <v>1198</v>
      </c>
      <c r="CW1205">
        <v>24.465520308609044</v>
      </c>
      <c r="CX1205">
        <v>19.870343422755582</v>
      </c>
      <c r="CZ1205">
        <f t="shared" si="957"/>
        <v>1</v>
      </c>
      <c r="DA1205">
        <f t="shared" si="958"/>
        <v>0</v>
      </c>
      <c r="DB1205">
        <f t="shared" si="959"/>
        <v>4.5951768858534621</v>
      </c>
      <c r="DE1205">
        <v>1198</v>
      </c>
      <c r="DF1205">
        <v>13.867578339285046</v>
      </c>
      <c r="DG1205">
        <v>18.355808790171377</v>
      </c>
      <c r="DI1205">
        <f t="shared" si="960"/>
        <v>0</v>
      </c>
      <c r="DJ1205">
        <f t="shared" si="961"/>
        <v>1</v>
      </c>
      <c r="DK1205">
        <f t="shared" si="962"/>
        <v>4.4882304508863307</v>
      </c>
      <c r="DN1205">
        <v>1198</v>
      </c>
      <c r="DO1205">
        <v>23.289655467034954</v>
      </c>
      <c r="DP1205">
        <v>15.986935105695332</v>
      </c>
      <c r="DR1205">
        <f t="shared" si="963"/>
        <v>1</v>
      </c>
      <c r="DS1205">
        <f t="shared" si="964"/>
        <v>0</v>
      </c>
      <c r="DT1205">
        <f t="shared" si="965"/>
        <v>7.3027203613396221</v>
      </c>
      <c r="DW1205">
        <v>1198</v>
      </c>
      <c r="DX1205">
        <v>30.800394743253086</v>
      </c>
      <c r="DY1205">
        <v>15.444329546039031</v>
      </c>
      <c r="EA1205">
        <f t="shared" si="966"/>
        <v>1</v>
      </c>
      <c r="EB1205">
        <f t="shared" si="967"/>
        <v>0</v>
      </c>
      <c r="EC1205">
        <f t="shared" si="968"/>
        <v>15.356065197214056</v>
      </c>
      <c r="EF1205">
        <v>1198</v>
      </c>
      <c r="EG1205">
        <v>19.948463540351401</v>
      </c>
      <c r="EH1205">
        <v>10.268975277157207</v>
      </c>
      <c r="EJ1205">
        <f t="shared" si="969"/>
        <v>1</v>
      </c>
      <c r="EK1205">
        <f t="shared" si="970"/>
        <v>0</v>
      </c>
      <c r="EL1205">
        <f t="shared" si="971"/>
        <v>9.6794882631941945</v>
      </c>
      <c r="EO1205">
        <v>1198</v>
      </c>
      <c r="EP1205">
        <v>18.063798454634988</v>
      </c>
      <c r="EQ1205">
        <v>18.147018949074479</v>
      </c>
      <c r="ES1205">
        <f t="shared" si="972"/>
        <v>0</v>
      </c>
      <c r="ET1205">
        <f t="shared" si="973"/>
        <v>1</v>
      </c>
      <c r="EU1205">
        <f t="shared" si="974"/>
        <v>8.3220494439490977E-2</v>
      </c>
    </row>
    <row r="1206" spans="1:151" x14ac:dyDescent="0.25">
      <c r="A1206">
        <v>1199</v>
      </c>
      <c r="B1206">
        <v>9.3845813360705179</v>
      </c>
      <c r="C1206">
        <v>23.902261921914558</v>
      </c>
      <c r="E1206">
        <f t="shared" si="975"/>
        <v>0</v>
      </c>
      <c r="F1206">
        <f t="shared" si="926"/>
        <v>1</v>
      </c>
      <c r="G1206">
        <f t="shared" si="976"/>
        <v>14.51768058584404</v>
      </c>
      <c r="J1206">
        <v>1199</v>
      </c>
      <c r="K1206">
        <v>20.501831376399068</v>
      </c>
      <c r="L1206">
        <v>20.004076337896166</v>
      </c>
      <c r="N1206">
        <f t="shared" si="927"/>
        <v>1</v>
      </c>
      <c r="O1206">
        <f t="shared" si="928"/>
        <v>0</v>
      </c>
      <c r="P1206">
        <f t="shared" si="929"/>
        <v>0.49775503850290193</v>
      </c>
      <c r="S1206">
        <v>1199</v>
      </c>
      <c r="T1206">
        <v>16.606124886918341</v>
      </c>
      <c r="U1206">
        <v>33.300101019820907</v>
      </c>
      <c r="W1206">
        <f t="shared" si="930"/>
        <v>0</v>
      </c>
      <c r="X1206">
        <f t="shared" si="931"/>
        <v>1</v>
      </c>
      <c r="Y1206">
        <f t="shared" si="932"/>
        <v>16.693976132902566</v>
      </c>
      <c r="AB1206">
        <v>1199</v>
      </c>
      <c r="AC1206">
        <v>20.886693038156313</v>
      </c>
      <c r="AD1206">
        <v>17.741694801999095</v>
      </c>
      <c r="AF1206">
        <f t="shared" si="933"/>
        <v>1</v>
      </c>
      <c r="AG1206">
        <f t="shared" si="934"/>
        <v>0</v>
      </c>
      <c r="AH1206">
        <f t="shared" si="935"/>
        <v>3.1449982361572175</v>
      </c>
      <c r="AK1206">
        <v>1199</v>
      </c>
      <c r="AL1206">
        <v>31.527316648926369</v>
      </c>
      <c r="AM1206">
        <v>26.048587449149725</v>
      </c>
      <c r="AO1206">
        <f t="shared" si="936"/>
        <v>1</v>
      </c>
      <c r="AP1206">
        <f t="shared" si="937"/>
        <v>0</v>
      </c>
      <c r="AQ1206">
        <f t="shared" si="938"/>
        <v>5.4787291997766445</v>
      </c>
      <c r="AT1206">
        <v>1199</v>
      </c>
      <c r="AU1206">
        <v>19.652553445033298</v>
      </c>
      <c r="AV1206">
        <v>21.175718883636677</v>
      </c>
      <c r="AX1206">
        <f t="shared" si="939"/>
        <v>0</v>
      </c>
      <c r="AY1206">
        <f t="shared" si="940"/>
        <v>1</v>
      </c>
      <c r="AZ1206">
        <f t="shared" si="941"/>
        <v>1.5231654386033782</v>
      </c>
      <c r="BC1206">
        <v>1199</v>
      </c>
      <c r="BD1206" t="e">
        <v>#N/A</v>
      </c>
      <c r="BE1206" t="e">
        <v>#N/A</v>
      </c>
      <c r="BG1206" t="e">
        <f t="shared" si="942"/>
        <v>#N/A</v>
      </c>
      <c r="BH1206" t="e">
        <f t="shared" si="943"/>
        <v>#N/A</v>
      </c>
      <c r="BI1206" t="e">
        <f t="shared" si="944"/>
        <v>#N/A</v>
      </c>
      <c r="BL1206">
        <v>1199</v>
      </c>
      <c r="BM1206">
        <v>28.478942664473422</v>
      </c>
      <c r="BN1206">
        <v>12.90789986610449</v>
      </c>
      <c r="BP1206">
        <f t="shared" si="945"/>
        <v>1</v>
      </c>
      <c r="BQ1206">
        <f t="shared" si="946"/>
        <v>0</v>
      </c>
      <c r="BR1206">
        <f t="shared" si="947"/>
        <v>15.571042798368932</v>
      </c>
      <c r="BU1206">
        <v>1199</v>
      </c>
      <c r="BV1206">
        <v>20.35498399600527</v>
      </c>
      <c r="BW1206">
        <v>22.328035158331311</v>
      </c>
      <c r="BY1206">
        <f t="shared" si="948"/>
        <v>0</v>
      </c>
      <c r="BZ1206">
        <f t="shared" si="949"/>
        <v>1</v>
      </c>
      <c r="CA1206">
        <f t="shared" si="950"/>
        <v>1.9730511623260405</v>
      </c>
      <c r="CD1206">
        <v>1199</v>
      </c>
      <c r="CE1206">
        <v>21.358604622200872</v>
      </c>
      <c r="CF1206">
        <v>35.721855058347572</v>
      </c>
      <c r="CH1206">
        <f t="shared" si="951"/>
        <v>0</v>
      </c>
      <c r="CI1206">
        <f t="shared" si="952"/>
        <v>1</v>
      </c>
      <c r="CJ1206">
        <f t="shared" si="953"/>
        <v>14.3632504361467</v>
      </c>
      <c r="CM1206">
        <v>1199</v>
      </c>
      <c r="CN1206">
        <v>25.037009523585375</v>
      </c>
      <c r="CO1206">
        <v>40.454029297924855</v>
      </c>
      <c r="CQ1206">
        <f t="shared" si="954"/>
        <v>0</v>
      </c>
      <c r="CR1206">
        <f t="shared" si="955"/>
        <v>1</v>
      </c>
      <c r="CS1206">
        <f t="shared" si="956"/>
        <v>15.417019774339479</v>
      </c>
      <c r="CV1206">
        <v>1199</v>
      </c>
      <c r="CW1206">
        <v>25.992762333957618</v>
      </c>
      <c r="CX1206">
        <v>15.190964606602625</v>
      </c>
      <c r="CZ1206">
        <f t="shared" si="957"/>
        <v>1</v>
      </c>
      <c r="DA1206">
        <f t="shared" si="958"/>
        <v>0</v>
      </c>
      <c r="DB1206">
        <f t="shared" si="959"/>
        <v>10.801797727354993</v>
      </c>
      <c r="DE1206">
        <v>1199</v>
      </c>
      <c r="DF1206">
        <v>24.081191488827965</v>
      </c>
      <c r="DG1206">
        <v>40.62309480247405</v>
      </c>
      <c r="DI1206">
        <f t="shared" si="960"/>
        <v>0</v>
      </c>
      <c r="DJ1206">
        <f t="shared" si="961"/>
        <v>1</v>
      </c>
      <c r="DK1206">
        <f t="shared" si="962"/>
        <v>16.541903313646085</v>
      </c>
      <c r="DN1206">
        <v>1199</v>
      </c>
      <c r="DO1206">
        <v>25.283001520980655</v>
      </c>
      <c r="DP1206">
        <v>22.916883584552554</v>
      </c>
      <c r="DR1206">
        <f t="shared" si="963"/>
        <v>1</v>
      </c>
      <c r="DS1206">
        <f t="shared" si="964"/>
        <v>0</v>
      </c>
      <c r="DT1206">
        <f t="shared" si="965"/>
        <v>2.3661179364281004</v>
      </c>
      <c r="DW1206">
        <v>1199</v>
      </c>
      <c r="DX1206">
        <v>8.8502488051502333</v>
      </c>
      <c r="DY1206">
        <v>24.947232282548111</v>
      </c>
      <c r="EA1206">
        <f t="shared" si="966"/>
        <v>0</v>
      </c>
      <c r="EB1206">
        <f t="shared" si="967"/>
        <v>1</v>
      </c>
      <c r="EC1206">
        <f t="shared" si="968"/>
        <v>16.096983477397877</v>
      </c>
      <c r="EF1206">
        <v>1199</v>
      </c>
      <c r="EG1206">
        <v>16.836307750071271</v>
      </c>
      <c r="EH1206">
        <v>17.859090645500537</v>
      </c>
      <c r="EJ1206">
        <f t="shared" si="969"/>
        <v>0</v>
      </c>
      <c r="EK1206">
        <f t="shared" si="970"/>
        <v>1</v>
      </c>
      <c r="EL1206">
        <f t="shared" si="971"/>
        <v>1.0227828954292661</v>
      </c>
      <c r="EO1206">
        <v>1199</v>
      </c>
      <c r="EP1206">
        <v>20.037098310865822</v>
      </c>
      <c r="EQ1206">
        <v>54.441331840666649</v>
      </c>
      <c r="ES1206">
        <f t="shared" si="972"/>
        <v>0</v>
      </c>
      <c r="ET1206">
        <f t="shared" si="973"/>
        <v>1</v>
      </c>
      <c r="EU1206">
        <f t="shared" si="974"/>
        <v>34.404233529800827</v>
      </c>
    </row>
    <row r="1207" spans="1:151" x14ac:dyDescent="0.25">
      <c r="A1207">
        <v>1200</v>
      </c>
      <c r="B1207">
        <v>8.4802442488750671</v>
      </c>
      <c r="C1207">
        <v>30.345583876821454</v>
      </c>
      <c r="E1207">
        <f t="shared" si="975"/>
        <v>0</v>
      </c>
      <c r="F1207">
        <f t="shared" si="926"/>
        <v>1</v>
      </c>
      <c r="G1207">
        <f t="shared" si="976"/>
        <v>21.865339627946387</v>
      </c>
      <c r="J1207">
        <v>1200</v>
      </c>
      <c r="K1207">
        <v>25.924749431952989</v>
      </c>
      <c r="L1207">
        <v>32.764477393876419</v>
      </c>
      <c r="N1207">
        <f t="shared" si="927"/>
        <v>0</v>
      </c>
      <c r="O1207">
        <f t="shared" si="928"/>
        <v>1</v>
      </c>
      <c r="P1207">
        <f t="shared" si="929"/>
        <v>6.8397279619234297</v>
      </c>
      <c r="S1207">
        <v>1200</v>
      </c>
      <c r="T1207">
        <v>19.05043059304338</v>
      </c>
      <c r="U1207">
        <v>42.669340340196129</v>
      </c>
      <c r="W1207">
        <f t="shared" si="930"/>
        <v>0</v>
      </c>
      <c r="X1207">
        <f t="shared" si="931"/>
        <v>1</v>
      </c>
      <c r="Y1207">
        <f t="shared" si="932"/>
        <v>23.618909747152749</v>
      </c>
      <c r="AB1207">
        <v>1200</v>
      </c>
      <c r="AC1207">
        <v>20.111147810102487</v>
      </c>
      <c r="AD1207">
        <v>17.233023493783445</v>
      </c>
      <c r="AF1207">
        <f t="shared" si="933"/>
        <v>1</v>
      </c>
      <c r="AG1207">
        <f t="shared" si="934"/>
        <v>0</v>
      </c>
      <c r="AH1207">
        <f t="shared" si="935"/>
        <v>2.8781243163190418</v>
      </c>
      <c r="AK1207">
        <v>1200</v>
      </c>
      <c r="AL1207">
        <v>22.034626328480307</v>
      </c>
      <c r="AM1207">
        <v>12.439631841425079</v>
      </c>
      <c r="AO1207">
        <f t="shared" si="936"/>
        <v>1</v>
      </c>
      <c r="AP1207">
        <f t="shared" si="937"/>
        <v>0</v>
      </c>
      <c r="AQ1207">
        <f t="shared" si="938"/>
        <v>9.5949944870552279</v>
      </c>
      <c r="AT1207">
        <v>1200</v>
      </c>
      <c r="AU1207">
        <v>23.531494168875923</v>
      </c>
      <c r="AV1207">
        <v>33.005620901915805</v>
      </c>
      <c r="AX1207">
        <f t="shared" si="939"/>
        <v>0</v>
      </c>
      <c r="AY1207">
        <f t="shared" si="940"/>
        <v>1</v>
      </c>
      <c r="AZ1207">
        <f t="shared" si="941"/>
        <v>9.4741267330398813</v>
      </c>
      <c r="BC1207">
        <v>1200</v>
      </c>
      <c r="BD1207" t="e">
        <v>#N/A</v>
      </c>
      <c r="BE1207" t="e">
        <v>#N/A</v>
      </c>
      <c r="BG1207" t="e">
        <f t="shared" si="942"/>
        <v>#N/A</v>
      </c>
      <c r="BH1207" t="e">
        <f t="shared" si="943"/>
        <v>#N/A</v>
      </c>
      <c r="BI1207" t="e">
        <f t="shared" si="944"/>
        <v>#N/A</v>
      </c>
      <c r="BL1207">
        <v>1200</v>
      </c>
      <c r="BM1207">
        <v>34.612262764527401</v>
      </c>
      <c r="BN1207">
        <v>13.038701190496802</v>
      </c>
      <c r="BP1207">
        <f t="shared" si="945"/>
        <v>1</v>
      </c>
      <c r="BQ1207">
        <f t="shared" si="946"/>
        <v>0</v>
      </c>
      <c r="BR1207">
        <f t="shared" si="947"/>
        <v>21.573561574030599</v>
      </c>
      <c r="BU1207">
        <v>1200</v>
      </c>
      <c r="BV1207">
        <v>29.172755368999166</v>
      </c>
      <c r="BW1207">
        <v>22.674770626450012</v>
      </c>
      <c r="BY1207">
        <f t="shared" si="948"/>
        <v>1</v>
      </c>
      <c r="BZ1207">
        <f t="shared" si="949"/>
        <v>0</v>
      </c>
      <c r="CA1207">
        <f t="shared" si="950"/>
        <v>6.4979847425491535</v>
      </c>
      <c r="CD1207">
        <v>1200</v>
      </c>
      <c r="CE1207">
        <v>14.03488411462487</v>
      </c>
      <c r="CF1207">
        <v>27.047140218148598</v>
      </c>
      <c r="CH1207">
        <f t="shared" si="951"/>
        <v>0</v>
      </c>
      <c r="CI1207">
        <f t="shared" si="952"/>
        <v>1</v>
      </c>
      <c r="CJ1207">
        <f t="shared" si="953"/>
        <v>13.012256103523729</v>
      </c>
      <c r="CM1207">
        <v>1200</v>
      </c>
      <c r="CN1207">
        <v>17.514207672979836</v>
      </c>
      <c r="CO1207">
        <v>19.147047981359375</v>
      </c>
      <c r="CQ1207">
        <f t="shared" si="954"/>
        <v>0</v>
      </c>
      <c r="CR1207">
        <f t="shared" si="955"/>
        <v>1</v>
      </c>
      <c r="CS1207">
        <f t="shared" si="956"/>
        <v>1.6328403083795386</v>
      </c>
      <c r="CV1207">
        <v>1200</v>
      </c>
      <c r="CW1207">
        <v>23.7770756247143</v>
      </c>
      <c r="CX1207">
        <v>19.716017004167661</v>
      </c>
      <c r="CZ1207">
        <f t="shared" si="957"/>
        <v>1</v>
      </c>
      <c r="DA1207">
        <f t="shared" si="958"/>
        <v>0</v>
      </c>
      <c r="DB1207">
        <f t="shared" si="959"/>
        <v>4.061058620546639</v>
      </c>
      <c r="DE1207">
        <v>1200</v>
      </c>
      <c r="DF1207">
        <v>22.064489405909629</v>
      </c>
      <c r="DG1207">
        <v>29.779094691250179</v>
      </c>
      <c r="DI1207">
        <f t="shared" si="960"/>
        <v>0</v>
      </c>
      <c r="DJ1207">
        <f t="shared" si="961"/>
        <v>1</v>
      </c>
      <c r="DK1207">
        <f t="shared" si="962"/>
        <v>7.71460528534055</v>
      </c>
      <c r="DN1207">
        <v>1200</v>
      </c>
      <c r="DO1207">
        <v>23.55450135363953</v>
      </c>
      <c r="DP1207">
        <v>19.254074225986955</v>
      </c>
      <c r="DR1207">
        <f t="shared" si="963"/>
        <v>1</v>
      </c>
      <c r="DS1207">
        <f t="shared" si="964"/>
        <v>0</v>
      </c>
      <c r="DT1207">
        <f t="shared" si="965"/>
        <v>4.3004271276525756</v>
      </c>
      <c r="DW1207">
        <v>1200</v>
      </c>
      <c r="DX1207">
        <v>25.609423402891231</v>
      </c>
      <c r="DY1207">
        <v>14.342419757486295</v>
      </c>
      <c r="EA1207">
        <f t="shared" si="966"/>
        <v>1</v>
      </c>
      <c r="EB1207">
        <f t="shared" si="967"/>
        <v>0</v>
      </c>
      <c r="EC1207">
        <f t="shared" si="968"/>
        <v>11.267003645404936</v>
      </c>
      <c r="EF1207">
        <v>1200</v>
      </c>
      <c r="EG1207">
        <v>22.03436039672102</v>
      </c>
      <c r="EH1207">
        <v>17.031816240682179</v>
      </c>
      <c r="EJ1207">
        <f t="shared" si="969"/>
        <v>1</v>
      </c>
      <c r="EK1207">
        <f t="shared" si="970"/>
        <v>0</v>
      </c>
      <c r="EL1207">
        <f t="shared" si="971"/>
        <v>5.0025441560388408</v>
      </c>
      <c r="EO1207">
        <v>1200</v>
      </c>
      <c r="EP1207">
        <v>15.8531115188113</v>
      </c>
      <c r="EQ1207">
        <v>26.042523502002918</v>
      </c>
      <c r="ES1207">
        <f t="shared" si="972"/>
        <v>0</v>
      </c>
      <c r="ET1207">
        <f t="shared" si="973"/>
        <v>1</v>
      </c>
      <c r="EU1207">
        <f t="shared" si="974"/>
        <v>10.189411983191619</v>
      </c>
    </row>
    <row r="1208" spans="1:151" x14ac:dyDescent="0.25">
      <c r="A1208">
        <v>1201</v>
      </c>
      <c r="B1208">
        <v>13.050059179026894</v>
      </c>
      <c r="C1208">
        <v>45.463958036809913</v>
      </c>
      <c r="E1208">
        <f t="shared" si="975"/>
        <v>0</v>
      </c>
      <c r="F1208">
        <f t="shared" si="926"/>
        <v>1</v>
      </c>
      <c r="G1208">
        <f t="shared" si="976"/>
        <v>32.413898857783018</v>
      </c>
      <c r="J1208">
        <v>1201</v>
      </c>
      <c r="K1208">
        <v>13.416365357277593</v>
      </c>
      <c r="L1208">
        <v>21.612899333842719</v>
      </c>
      <c r="N1208">
        <f t="shared" si="927"/>
        <v>0</v>
      </c>
      <c r="O1208">
        <f t="shared" si="928"/>
        <v>1</v>
      </c>
      <c r="P1208">
        <f t="shared" si="929"/>
        <v>8.1965339765651262</v>
      </c>
      <c r="S1208">
        <v>1201</v>
      </c>
      <c r="T1208">
        <v>13.811990589678116</v>
      </c>
      <c r="U1208">
        <v>21.903672748474417</v>
      </c>
      <c r="W1208">
        <f t="shared" si="930"/>
        <v>0</v>
      </c>
      <c r="X1208">
        <f t="shared" si="931"/>
        <v>1</v>
      </c>
      <c r="Y1208">
        <f t="shared" si="932"/>
        <v>8.091682158796301</v>
      </c>
      <c r="AB1208">
        <v>1201</v>
      </c>
      <c r="AC1208">
        <v>19.821088981055759</v>
      </c>
      <c r="AD1208">
        <v>18.114777025637746</v>
      </c>
      <c r="AF1208">
        <f t="shared" si="933"/>
        <v>1</v>
      </c>
      <c r="AG1208">
        <f t="shared" si="934"/>
        <v>0</v>
      </c>
      <c r="AH1208">
        <f t="shared" si="935"/>
        <v>1.7063119554180126</v>
      </c>
      <c r="AK1208">
        <v>1201</v>
      </c>
      <c r="AL1208">
        <v>27.904140387265802</v>
      </c>
      <c r="AM1208">
        <v>39.700792658991745</v>
      </c>
      <c r="AO1208">
        <f t="shared" si="936"/>
        <v>0</v>
      </c>
      <c r="AP1208">
        <f t="shared" si="937"/>
        <v>1</v>
      </c>
      <c r="AQ1208">
        <f t="shared" si="938"/>
        <v>11.796652271725943</v>
      </c>
      <c r="AT1208">
        <v>1201</v>
      </c>
      <c r="AU1208">
        <v>19.436915135535216</v>
      </c>
      <c r="AV1208">
        <v>23.631433251952839</v>
      </c>
      <c r="AX1208">
        <f t="shared" si="939"/>
        <v>0</v>
      </c>
      <c r="AY1208">
        <f t="shared" si="940"/>
        <v>1</v>
      </c>
      <c r="AZ1208">
        <f t="shared" si="941"/>
        <v>4.1945181164176226</v>
      </c>
      <c r="BC1208">
        <v>1201</v>
      </c>
      <c r="BD1208" t="e">
        <v>#N/A</v>
      </c>
      <c r="BE1208" t="e">
        <v>#N/A</v>
      </c>
      <c r="BG1208" t="e">
        <f t="shared" si="942"/>
        <v>#N/A</v>
      </c>
      <c r="BH1208" t="e">
        <f t="shared" si="943"/>
        <v>#N/A</v>
      </c>
      <c r="BI1208" t="e">
        <f t="shared" si="944"/>
        <v>#N/A</v>
      </c>
      <c r="BL1208">
        <v>1201</v>
      </c>
      <c r="BM1208">
        <v>27.053719549604892</v>
      </c>
      <c r="BN1208">
        <v>13.86448895674687</v>
      </c>
      <c r="BP1208">
        <f t="shared" si="945"/>
        <v>1</v>
      </c>
      <c r="BQ1208">
        <f t="shared" si="946"/>
        <v>0</v>
      </c>
      <c r="BR1208">
        <f t="shared" si="947"/>
        <v>13.189230592858022</v>
      </c>
      <c r="BU1208">
        <v>1201</v>
      </c>
      <c r="BV1208">
        <v>32.030834460866195</v>
      </c>
      <c r="BW1208">
        <v>14.442580524195288</v>
      </c>
      <c r="BY1208">
        <f t="shared" si="948"/>
        <v>1</v>
      </c>
      <c r="BZ1208">
        <f t="shared" si="949"/>
        <v>0</v>
      </c>
      <c r="CA1208">
        <f t="shared" si="950"/>
        <v>17.58825393667091</v>
      </c>
      <c r="CD1208">
        <v>1201</v>
      </c>
      <c r="CE1208">
        <v>18.31198052310981</v>
      </c>
      <c r="CF1208">
        <v>18.539638678441289</v>
      </c>
      <c r="CH1208">
        <f t="shared" si="951"/>
        <v>0</v>
      </c>
      <c r="CI1208">
        <f t="shared" si="952"/>
        <v>1</v>
      </c>
      <c r="CJ1208">
        <f t="shared" si="953"/>
        <v>0.22765815533147915</v>
      </c>
      <c r="CM1208">
        <v>1201</v>
      </c>
      <c r="CN1208">
        <v>14.523705993523485</v>
      </c>
      <c r="CO1208">
        <v>13.841237089004231</v>
      </c>
      <c r="CQ1208">
        <f t="shared" si="954"/>
        <v>1</v>
      </c>
      <c r="CR1208">
        <f t="shared" si="955"/>
        <v>0</v>
      </c>
      <c r="CS1208">
        <f t="shared" si="956"/>
        <v>0.68246890451925424</v>
      </c>
      <c r="CV1208">
        <v>1201</v>
      </c>
      <c r="CW1208">
        <v>22.311880198954682</v>
      </c>
      <c r="CX1208">
        <v>17.24595461861276</v>
      </c>
      <c r="CZ1208">
        <f t="shared" si="957"/>
        <v>1</v>
      </c>
      <c r="DA1208">
        <f t="shared" si="958"/>
        <v>0</v>
      </c>
      <c r="DB1208">
        <f t="shared" si="959"/>
        <v>5.0659255803419221</v>
      </c>
      <c r="DE1208">
        <v>1201</v>
      </c>
      <c r="DF1208">
        <v>23.711688943200357</v>
      </c>
      <c r="DG1208">
        <v>20.530893910678426</v>
      </c>
      <c r="DI1208">
        <f t="shared" si="960"/>
        <v>1</v>
      </c>
      <c r="DJ1208">
        <f t="shared" si="961"/>
        <v>0</v>
      </c>
      <c r="DK1208">
        <f t="shared" si="962"/>
        <v>3.1807950325219316</v>
      </c>
      <c r="DN1208">
        <v>1201</v>
      </c>
      <c r="DO1208">
        <v>23.171737358490052</v>
      </c>
      <c r="DP1208">
        <v>23.478406618712924</v>
      </c>
      <c r="DR1208">
        <f t="shared" si="963"/>
        <v>0</v>
      </c>
      <c r="DS1208">
        <f t="shared" si="964"/>
        <v>1</v>
      </c>
      <c r="DT1208">
        <f t="shared" si="965"/>
        <v>0.306669260222872</v>
      </c>
      <c r="DW1208">
        <v>1201</v>
      </c>
      <c r="DX1208">
        <v>11.982061565171536</v>
      </c>
      <c r="DY1208">
        <v>17.255252636357877</v>
      </c>
      <c r="EA1208">
        <f t="shared" si="966"/>
        <v>0</v>
      </c>
      <c r="EB1208">
        <f t="shared" si="967"/>
        <v>1</v>
      </c>
      <c r="EC1208">
        <f t="shared" si="968"/>
        <v>5.273191071186341</v>
      </c>
      <c r="EF1208">
        <v>1201</v>
      </c>
      <c r="EG1208">
        <v>22.997724125625947</v>
      </c>
      <c r="EH1208">
        <v>15.02905247318307</v>
      </c>
      <c r="EJ1208">
        <f t="shared" si="969"/>
        <v>1</v>
      </c>
      <c r="EK1208">
        <f t="shared" si="970"/>
        <v>0</v>
      </c>
      <c r="EL1208">
        <f t="shared" si="971"/>
        <v>7.9686716524428771</v>
      </c>
      <c r="EO1208">
        <v>1201</v>
      </c>
      <c r="EP1208">
        <v>19.725997197387962</v>
      </c>
      <c r="EQ1208">
        <v>22.734487299791329</v>
      </c>
      <c r="ES1208">
        <f t="shared" si="972"/>
        <v>0</v>
      </c>
      <c r="ET1208">
        <f t="shared" si="973"/>
        <v>1</v>
      </c>
      <c r="EU1208">
        <f t="shared" si="974"/>
        <v>3.0084901024033677</v>
      </c>
    </row>
    <row r="1209" spans="1:151" x14ac:dyDescent="0.25">
      <c r="A1209">
        <v>1202</v>
      </c>
      <c r="B1209">
        <v>7.1053369804799509</v>
      </c>
      <c r="C1209">
        <v>1.0326938306411932</v>
      </c>
      <c r="E1209">
        <f t="shared" si="975"/>
        <v>1</v>
      </c>
      <c r="F1209">
        <f t="shared" si="926"/>
        <v>0</v>
      </c>
      <c r="G1209">
        <f t="shared" si="976"/>
        <v>6.0726431498387576</v>
      </c>
      <c r="J1209">
        <v>1202</v>
      </c>
      <c r="K1209">
        <v>7.7265117612826977</v>
      </c>
      <c r="L1209">
        <v>16.113674753185876</v>
      </c>
      <c r="N1209">
        <f t="shared" si="927"/>
        <v>0</v>
      </c>
      <c r="O1209">
        <f t="shared" si="928"/>
        <v>1</v>
      </c>
      <c r="P1209">
        <f t="shared" si="929"/>
        <v>8.3871629919031783</v>
      </c>
      <c r="S1209">
        <v>1202</v>
      </c>
      <c r="T1209">
        <v>19.723308567681016</v>
      </c>
      <c r="U1209">
        <v>15.558648982224097</v>
      </c>
      <c r="W1209">
        <f t="shared" si="930"/>
        <v>1</v>
      </c>
      <c r="X1209">
        <f t="shared" si="931"/>
        <v>0</v>
      </c>
      <c r="Y1209">
        <f t="shared" si="932"/>
        <v>4.1646595854569188</v>
      </c>
      <c r="AB1209">
        <v>1202</v>
      </c>
      <c r="AC1209">
        <v>20.082425936791125</v>
      </c>
      <c r="AD1209">
        <v>17.445678635992962</v>
      </c>
      <c r="AF1209">
        <f t="shared" si="933"/>
        <v>1</v>
      </c>
      <c r="AG1209">
        <f t="shared" si="934"/>
        <v>0</v>
      </c>
      <c r="AH1209">
        <f t="shared" si="935"/>
        <v>2.636747300798163</v>
      </c>
      <c r="AK1209">
        <v>1202</v>
      </c>
      <c r="AL1209">
        <v>18.820323399376221</v>
      </c>
      <c r="AM1209">
        <v>52.834502104898803</v>
      </c>
      <c r="AO1209">
        <f t="shared" si="936"/>
        <v>0</v>
      </c>
      <c r="AP1209">
        <f t="shared" si="937"/>
        <v>1</v>
      </c>
      <c r="AQ1209">
        <f t="shared" si="938"/>
        <v>34.014178705522582</v>
      </c>
      <c r="AT1209">
        <v>1202</v>
      </c>
      <c r="AU1209">
        <v>20.474961563071609</v>
      </c>
      <c r="AV1209">
        <v>20.44528648575886</v>
      </c>
      <c r="AX1209">
        <f t="shared" si="939"/>
        <v>1</v>
      </c>
      <c r="AY1209">
        <f t="shared" si="940"/>
        <v>0</v>
      </c>
      <c r="AZ1209">
        <f t="shared" si="941"/>
        <v>2.967507731274921E-2</v>
      </c>
      <c r="BC1209">
        <v>1202</v>
      </c>
      <c r="BD1209" t="e">
        <v>#N/A</v>
      </c>
      <c r="BE1209" t="e">
        <v>#N/A</v>
      </c>
      <c r="BG1209" t="e">
        <f t="shared" si="942"/>
        <v>#N/A</v>
      </c>
      <c r="BH1209" t="e">
        <f t="shared" si="943"/>
        <v>#N/A</v>
      </c>
      <c r="BI1209" t="e">
        <f t="shared" si="944"/>
        <v>#N/A</v>
      </c>
      <c r="BL1209">
        <v>1202</v>
      </c>
      <c r="BM1209">
        <v>23.458815796589413</v>
      </c>
      <c r="BN1209">
        <v>16.681803573412658</v>
      </c>
      <c r="BP1209">
        <f t="shared" si="945"/>
        <v>1</v>
      </c>
      <c r="BQ1209">
        <f t="shared" si="946"/>
        <v>0</v>
      </c>
      <c r="BR1209">
        <f t="shared" si="947"/>
        <v>6.7770122231767544</v>
      </c>
      <c r="BU1209">
        <v>1202</v>
      </c>
      <c r="BV1209">
        <v>22.896965936875404</v>
      </c>
      <c r="BW1209">
        <v>17.347291840324829</v>
      </c>
      <c r="BY1209">
        <f t="shared" si="948"/>
        <v>1</v>
      </c>
      <c r="BZ1209">
        <f t="shared" si="949"/>
        <v>0</v>
      </c>
      <c r="CA1209">
        <f t="shared" si="950"/>
        <v>5.5496740965505751</v>
      </c>
      <c r="CD1209">
        <v>1202</v>
      </c>
      <c r="CE1209">
        <v>32.185215547555316</v>
      </c>
      <c r="CF1209">
        <v>31.060452014829909</v>
      </c>
      <c r="CH1209">
        <f t="shared" si="951"/>
        <v>1</v>
      </c>
      <c r="CI1209">
        <f t="shared" si="952"/>
        <v>0</v>
      </c>
      <c r="CJ1209">
        <f t="shared" si="953"/>
        <v>1.1247635327254066</v>
      </c>
      <c r="CM1209">
        <v>1202</v>
      </c>
      <c r="CN1209">
        <v>24.421162890434893</v>
      </c>
      <c r="CO1209">
        <v>9.6570176383475772</v>
      </c>
      <c r="CQ1209">
        <f t="shared" si="954"/>
        <v>1</v>
      </c>
      <c r="CR1209">
        <f t="shared" si="955"/>
        <v>0</v>
      </c>
      <c r="CS1209">
        <f t="shared" si="956"/>
        <v>14.764145252087316</v>
      </c>
      <c r="CV1209">
        <v>1202</v>
      </c>
      <c r="CW1209">
        <v>17.981597330936332</v>
      </c>
      <c r="CX1209">
        <v>15.145449180977273</v>
      </c>
      <c r="CZ1209">
        <f t="shared" si="957"/>
        <v>1</v>
      </c>
      <c r="DA1209">
        <f t="shared" si="958"/>
        <v>0</v>
      </c>
      <c r="DB1209">
        <f t="shared" si="959"/>
        <v>2.8361481499590582</v>
      </c>
      <c r="DE1209">
        <v>1202</v>
      </c>
      <c r="DF1209">
        <v>25.725354754656887</v>
      </c>
      <c r="DG1209">
        <v>12.135484523161452</v>
      </c>
      <c r="DI1209">
        <f t="shared" si="960"/>
        <v>1</v>
      </c>
      <c r="DJ1209">
        <f t="shared" si="961"/>
        <v>0</v>
      </c>
      <c r="DK1209">
        <f t="shared" si="962"/>
        <v>13.589870231495436</v>
      </c>
      <c r="DN1209">
        <v>1202</v>
      </c>
      <c r="DO1209">
        <v>26.167607809059543</v>
      </c>
      <c r="DP1209">
        <v>18.398445882402815</v>
      </c>
      <c r="DR1209">
        <f t="shared" si="963"/>
        <v>1</v>
      </c>
      <c r="DS1209">
        <f t="shared" si="964"/>
        <v>0</v>
      </c>
      <c r="DT1209">
        <f t="shared" si="965"/>
        <v>7.7691619266567287</v>
      </c>
      <c r="DW1209">
        <v>1202</v>
      </c>
      <c r="DX1209">
        <v>14.972689901752858</v>
      </c>
      <c r="DY1209">
        <v>14.771597024010877</v>
      </c>
      <c r="EA1209">
        <f t="shared" si="966"/>
        <v>1</v>
      </c>
      <c r="EB1209">
        <f t="shared" si="967"/>
        <v>0</v>
      </c>
      <c r="EC1209">
        <f t="shared" si="968"/>
        <v>0.20109287774198137</v>
      </c>
      <c r="EF1209">
        <v>1202</v>
      </c>
      <c r="EG1209">
        <v>23.46718192366685</v>
      </c>
      <c r="EH1209">
        <v>12.542341228741545</v>
      </c>
      <c r="EJ1209">
        <f t="shared" si="969"/>
        <v>1</v>
      </c>
      <c r="EK1209">
        <f t="shared" si="970"/>
        <v>0</v>
      </c>
      <c r="EL1209">
        <f t="shared" si="971"/>
        <v>10.924840694925305</v>
      </c>
      <c r="EO1209">
        <v>1202</v>
      </c>
      <c r="EP1209">
        <v>20.969721568826447</v>
      </c>
      <c r="EQ1209">
        <v>29.864674328512962</v>
      </c>
      <c r="ES1209">
        <f t="shared" si="972"/>
        <v>0</v>
      </c>
      <c r="ET1209">
        <f t="shared" si="973"/>
        <v>1</v>
      </c>
      <c r="EU1209">
        <f t="shared" si="974"/>
        <v>8.8949527596865146</v>
      </c>
    </row>
    <row r="1210" spans="1:151" x14ac:dyDescent="0.25">
      <c r="A1210">
        <v>1203</v>
      </c>
      <c r="B1210">
        <v>7.6492950817917302</v>
      </c>
      <c r="C1210">
        <v>27.434743121011365</v>
      </c>
      <c r="E1210">
        <f t="shared" si="975"/>
        <v>0</v>
      </c>
      <c r="F1210">
        <f t="shared" si="926"/>
        <v>1</v>
      </c>
      <c r="G1210">
        <f t="shared" si="976"/>
        <v>19.785448039219634</v>
      </c>
      <c r="J1210">
        <v>1203</v>
      </c>
      <c r="K1210">
        <v>19.472783836700977</v>
      </c>
      <c r="L1210">
        <v>29.995879222835278</v>
      </c>
      <c r="N1210">
        <f t="shared" si="927"/>
        <v>0</v>
      </c>
      <c r="O1210">
        <f t="shared" si="928"/>
        <v>1</v>
      </c>
      <c r="P1210">
        <f t="shared" si="929"/>
        <v>10.523095386134301</v>
      </c>
      <c r="S1210">
        <v>1203</v>
      </c>
      <c r="T1210">
        <v>21.927472951072115</v>
      </c>
      <c r="U1210">
        <v>33.129331645883902</v>
      </c>
      <c r="W1210">
        <f t="shared" si="930"/>
        <v>0</v>
      </c>
      <c r="X1210">
        <f t="shared" si="931"/>
        <v>1</v>
      </c>
      <c r="Y1210">
        <f t="shared" si="932"/>
        <v>11.201858694811786</v>
      </c>
      <c r="AB1210">
        <v>1203</v>
      </c>
      <c r="AC1210">
        <v>25.510000370562455</v>
      </c>
      <c r="AD1210">
        <v>17.251366490200436</v>
      </c>
      <c r="AF1210">
        <f t="shared" si="933"/>
        <v>1</v>
      </c>
      <c r="AG1210">
        <f t="shared" si="934"/>
        <v>0</v>
      </c>
      <c r="AH1210">
        <f t="shared" si="935"/>
        <v>8.2586338803620194</v>
      </c>
      <c r="AK1210">
        <v>1203</v>
      </c>
      <c r="AL1210">
        <v>24.961220654333552</v>
      </c>
      <c r="AM1210">
        <v>32.153761382801079</v>
      </c>
      <c r="AO1210">
        <f t="shared" si="936"/>
        <v>0</v>
      </c>
      <c r="AP1210">
        <f t="shared" si="937"/>
        <v>1</v>
      </c>
      <c r="AQ1210">
        <f t="shared" si="938"/>
        <v>7.1925407284675273</v>
      </c>
      <c r="AT1210">
        <v>1203</v>
      </c>
      <c r="AU1210">
        <v>21.009186724843772</v>
      </c>
      <c r="AV1210">
        <v>26.411185367860455</v>
      </c>
      <c r="AX1210">
        <f t="shared" si="939"/>
        <v>0</v>
      </c>
      <c r="AY1210">
        <f t="shared" si="940"/>
        <v>1</v>
      </c>
      <c r="AZ1210">
        <f t="shared" si="941"/>
        <v>5.4019986430166824</v>
      </c>
      <c r="BC1210">
        <v>1203</v>
      </c>
      <c r="BD1210" t="e">
        <v>#N/A</v>
      </c>
      <c r="BE1210" t="e">
        <v>#N/A</v>
      </c>
      <c r="BG1210" t="e">
        <f t="shared" si="942"/>
        <v>#N/A</v>
      </c>
      <c r="BH1210" t="e">
        <f t="shared" si="943"/>
        <v>#N/A</v>
      </c>
      <c r="BI1210" t="e">
        <f t="shared" si="944"/>
        <v>#N/A</v>
      </c>
      <c r="BL1210">
        <v>1203</v>
      </c>
      <c r="BM1210">
        <v>17.526310552576277</v>
      </c>
      <c r="BN1210">
        <v>11.940798498074091</v>
      </c>
      <c r="BP1210">
        <f t="shared" si="945"/>
        <v>1</v>
      </c>
      <c r="BQ1210">
        <f t="shared" si="946"/>
        <v>0</v>
      </c>
      <c r="BR1210">
        <f t="shared" si="947"/>
        <v>5.5855120545021855</v>
      </c>
      <c r="BU1210">
        <v>1203</v>
      </c>
      <c r="BV1210">
        <v>17.21837174320882</v>
      </c>
      <c r="BW1210">
        <v>25.635319889211701</v>
      </c>
      <c r="BY1210">
        <f t="shared" si="948"/>
        <v>0</v>
      </c>
      <c r="BZ1210">
        <f t="shared" si="949"/>
        <v>1</v>
      </c>
      <c r="CA1210">
        <f t="shared" si="950"/>
        <v>8.4169481460028805</v>
      </c>
      <c r="CD1210">
        <v>1203</v>
      </c>
      <c r="CE1210">
        <v>28.823710811054088</v>
      </c>
      <c r="CF1210">
        <v>14.043854647837668</v>
      </c>
      <c r="CH1210">
        <f t="shared" si="951"/>
        <v>1</v>
      </c>
      <c r="CI1210">
        <f t="shared" si="952"/>
        <v>0</v>
      </c>
      <c r="CJ1210">
        <f t="shared" si="953"/>
        <v>14.77985616321642</v>
      </c>
      <c r="CM1210">
        <v>1203</v>
      </c>
      <c r="CN1210">
        <v>18.971561011298061</v>
      </c>
      <c r="CO1210">
        <v>21.170873849160785</v>
      </c>
      <c r="CQ1210">
        <f t="shared" si="954"/>
        <v>0</v>
      </c>
      <c r="CR1210">
        <f t="shared" si="955"/>
        <v>1</v>
      </c>
      <c r="CS1210">
        <f t="shared" si="956"/>
        <v>2.199312837862724</v>
      </c>
      <c r="CV1210">
        <v>1203</v>
      </c>
      <c r="CW1210">
        <v>25.313250798598144</v>
      </c>
      <c r="CX1210">
        <v>17.02626694268556</v>
      </c>
      <c r="CZ1210">
        <f t="shared" si="957"/>
        <v>1</v>
      </c>
      <c r="DA1210">
        <f t="shared" si="958"/>
        <v>0</v>
      </c>
      <c r="DB1210">
        <f t="shared" si="959"/>
        <v>8.2869838559125846</v>
      </c>
      <c r="DE1210">
        <v>1203</v>
      </c>
      <c r="DF1210">
        <v>14.713937326345043</v>
      </c>
      <c r="DG1210">
        <v>18.917826876688743</v>
      </c>
      <c r="DI1210">
        <f t="shared" si="960"/>
        <v>0</v>
      </c>
      <c r="DJ1210">
        <f t="shared" si="961"/>
        <v>1</v>
      </c>
      <c r="DK1210">
        <f t="shared" si="962"/>
        <v>4.2038895503436997</v>
      </c>
      <c r="DN1210">
        <v>1203</v>
      </c>
      <c r="DO1210">
        <v>21.520377391138808</v>
      </c>
      <c r="DP1210">
        <v>11.987053157546224</v>
      </c>
      <c r="DR1210">
        <f t="shared" si="963"/>
        <v>1</v>
      </c>
      <c r="DS1210">
        <f t="shared" si="964"/>
        <v>0</v>
      </c>
      <c r="DT1210">
        <f t="shared" si="965"/>
        <v>9.5333242335925839</v>
      </c>
      <c r="DW1210">
        <v>1203</v>
      </c>
      <c r="DX1210">
        <v>25.429568713240918</v>
      </c>
      <c r="DY1210">
        <v>21.722176784833831</v>
      </c>
      <c r="EA1210">
        <f t="shared" si="966"/>
        <v>1</v>
      </c>
      <c r="EB1210">
        <f t="shared" si="967"/>
        <v>0</v>
      </c>
      <c r="EC1210">
        <f t="shared" si="968"/>
        <v>3.7073919284070875</v>
      </c>
      <c r="EF1210">
        <v>1203</v>
      </c>
      <c r="EG1210">
        <v>18.504501233735951</v>
      </c>
      <c r="EH1210">
        <v>13.289514304741965</v>
      </c>
      <c r="EJ1210">
        <f t="shared" si="969"/>
        <v>1</v>
      </c>
      <c r="EK1210">
        <f t="shared" si="970"/>
        <v>0</v>
      </c>
      <c r="EL1210">
        <f t="shared" si="971"/>
        <v>5.2149869289939854</v>
      </c>
      <c r="EO1210">
        <v>1203</v>
      </c>
      <c r="EP1210">
        <v>19.099920824481135</v>
      </c>
      <c r="EQ1210">
        <v>20.800950991408783</v>
      </c>
      <c r="ES1210">
        <f t="shared" si="972"/>
        <v>0</v>
      </c>
      <c r="ET1210">
        <f t="shared" si="973"/>
        <v>1</v>
      </c>
      <c r="EU1210">
        <f t="shared" si="974"/>
        <v>1.701030166927648</v>
      </c>
    </row>
    <row r="1211" spans="1:151" x14ac:dyDescent="0.25">
      <c r="A1211">
        <v>1204</v>
      </c>
      <c r="B1211">
        <v>14.332433860987491</v>
      </c>
      <c r="C1211">
        <v>17.686256013634363</v>
      </c>
      <c r="E1211">
        <f t="shared" si="975"/>
        <v>0</v>
      </c>
      <c r="F1211">
        <f t="shared" si="926"/>
        <v>1</v>
      </c>
      <c r="G1211">
        <f t="shared" si="976"/>
        <v>3.3538221526468721</v>
      </c>
      <c r="J1211">
        <v>1204</v>
      </c>
      <c r="K1211">
        <v>27.729937081224861</v>
      </c>
      <c r="L1211">
        <v>30.848103475672417</v>
      </c>
      <c r="N1211">
        <f t="shared" si="927"/>
        <v>0</v>
      </c>
      <c r="O1211">
        <f t="shared" si="928"/>
        <v>1</v>
      </c>
      <c r="P1211">
        <f t="shared" si="929"/>
        <v>3.1181663944475559</v>
      </c>
      <c r="S1211">
        <v>1204</v>
      </c>
      <c r="T1211">
        <v>23.497562587599106</v>
      </c>
      <c r="U1211">
        <v>17.476565843587814</v>
      </c>
      <c r="W1211">
        <f t="shared" si="930"/>
        <v>1</v>
      </c>
      <c r="X1211">
        <f t="shared" si="931"/>
        <v>0</v>
      </c>
      <c r="Y1211">
        <f t="shared" si="932"/>
        <v>6.0209967440112919</v>
      </c>
      <c r="AB1211">
        <v>1204</v>
      </c>
      <c r="AC1211">
        <v>29.575507681703119</v>
      </c>
      <c r="AD1211">
        <v>19.03523300271975</v>
      </c>
      <c r="AF1211">
        <f t="shared" si="933"/>
        <v>1</v>
      </c>
      <c r="AG1211">
        <f t="shared" si="934"/>
        <v>0</v>
      </c>
      <c r="AH1211">
        <f t="shared" si="935"/>
        <v>10.540274678983369</v>
      </c>
      <c r="AK1211">
        <v>1204</v>
      </c>
      <c r="AL1211">
        <v>30.913349834350068</v>
      </c>
      <c r="AM1211">
        <v>37.719551884964815</v>
      </c>
      <c r="AO1211">
        <f t="shared" si="936"/>
        <v>0</v>
      </c>
      <c r="AP1211">
        <f t="shared" si="937"/>
        <v>1</v>
      </c>
      <c r="AQ1211">
        <f t="shared" si="938"/>
        <v>6.8062020506147469</v>
      </c>
      <c r="AT1211">
        <v>1204</v>
      </c>
      <c r="AU1211">
        <v>16.25151041866242</v>
      </c>
      <c r="AV1211">
        <v>30.724499813129391</v>
      </c>
      <c r="AX1211">
        <f t="shared" si="939"/>
        <v>0</v>
      </c>
      <c r="AY1211">
        <f t="shared" si="940"/>
        <v>1</v>
      </c>
      <c r="AZ1211">
        <f t="shared" si="941"/>
        <v>14.472989394466971</v>
      </c>
      <c r="BC1211">
        <v>1204</v>
      </c>
      <c r="BD1211" t="e">
        <v>#N/A</v>
      </c>
      <c r="BE1211" t="e">
        <v>#N/A</v>
      </c>
      <c r="BG1211" t="e">
        <f t="shared" si="942"/>
        <v>#N/A</v>
      </c>
      <c r="BH1211" t="e">
        <f t="shared" si="943"/>
        <v>#N/A</v>
      </c>
      <c r="BI1211" t="e">
        <f t="shared" si="944"/>
        <v>#N/A</v>
      </c>
      <c r="BL1211">
        <v>1204</v>
      </c>
      <c r="BM1211">
        <v>27.918626841698423</v>
      </c>
      <c r="BN1211">
        <v>11.341771767793448</v>
      </c>
      <c r="BP1211">
        <f t="shared" si="945"/>
        <v>1</v>
      </c>
      <c r="BQ1211">
        <f t="shared" si="946"/>
        <v>0</v>
      </c>
      <c r="BR1211">
        <f t="shared" si="947"/>
        <v>16.576855073904973</v>
      </c>
      <c r="BU1211">
        <v>1204</v>
      </c>
      <c r="BV1211">
        <v>33.930726882851729</v>
      </c>
      <c r="BW1211">
        <v>32.270934271960144</v>
      </c>
      <c r="BY1211">
        <f t="shared" si="948"/>
        <v>1</v>
      </c>
      <c r="BZ1211">
        <f t="shared" si="949"/>
        <v>0</v>
      </c>
      <c r="CA1211">
        <f t="shared" si="950"/>
        <v>1.6597926108915857</v>
      </c>
      <c r="CD1211">
        <v>1204</v>
      </c>
      <c r="CE1211">
        <v>18.978280202283997</v>
      </c>
      <c r="CF1211">
        <v>31.256614690900697</v>
      </c>
      <c r="CH1211">
        <f t="shared" si="951"/>
        <v>0</v>
      </c>
      <c r="CI1211">
        <f t="shared" si="952"/>
        <v>1</v>
      </c>
      <c r="CJ1211">
        <f t="shared" si="953"/>
        <v>12.2783344886167</v>
      </c>
      <c r="CM1211">
        <v>1204</v>
      </c>
      <c r="CN1211">
        <v>17.18541425452748</v>
      </c>
      <c r="CO1211">
        <v>20.997160666590801</v>
      </c>
      <c r="CQ1211">
        <f t="shared" si="954"/>
        <v>0</v>
      </c>
      <c r="CR1211">
        <f t="shared" si="955"/>
        <v>1</v>
      </c>
      <c r="CS1211">
        <f t="shared" si="956"/>
        <v>3.8117464120633215</v>
      </c>
      <c r="CV1211">
        <v>1204</v>
      </c>
      <c r="CW1211">
        <v>21.730416808678488</v>
      </c>
      <c r="CX1211">
        <v>19.706974326439774</v>
      </c>
      <c r="CZ1211">
        <f t="shared" si="957"/>
        <v>1</v>
      </c>
      <c r="DA1211">
        <f t="shared" si="958"/>
        <v>0</v>
      </c>
      <c r="DB1211">
        <f t="shared" si="959"/>
        <v>2.023442482238714</v>
      </c>
      <c r="DE1211">
        <v>1204</v>
      </c>
      <c r="DF1211">
        <v>21.713885327478753</v>
      </c>
      <c r="DG1211">
        <v>15.702202788013404</v>
      </c>
      <c r="DI1211">
        <f t="shared" si="960"/>
        <v>1</v>
      </c>
      <c r="DJ1211">
        <f t="shared" si="961"/>
        <v>0</v>
      </c>
      <c r="DK1211">
        <f t="shared" si="962"/>
        <v>6.0116825394653493</v>
      </c>
      <c r="DN1211">
        <v>1204</v>
      </c>
      <c r="DO1211">
        <v>20.338172569228917</v>
      </c>
      <c r="DP1211">
        <v>22.455002267201401</v>
      </c>
      <c r="DR1211">
        <f t="shared" si="963"/>
        <v>0</v>
      </c>
      <c r="DS1211">
        <f t="shared" si="964"/>
        <v>1</v>
      </c>
      <c r="DT1211">
        <f t="shared" si="965"/>
        <v>2.1168296979724843</v>
      </c>
      <c r="DW1211">
        <v>1204</v>
      </c>
      <c r="DX1211">
        <v>13.443594620484369</v>
      </c>
      <c r="DY1211">
        <v>15.058739853752298</v>
      </c>
      <c r="EA1211">
        <f t="shared" si="966"/>
        <v>0</v>
      </c>
      <c r="EB1211">
        <f t="shared" si="967"/>
        <v>1</v>
      </c>
      <c r="EC1211">
        <f t="shared" si="968"/>
        <v>1.6151452332679295</v>
      </c>
      <c r="EF1211">
        <v>1204</v>
      </c>
      <c r="EG1211">
        <v>19.120303073211709</v>
      </c>
      <c r="EH1211">
        <v>21.196486311161262</v>
      </c>
      <c r="EJ1211">
        <f t="shared" si="969"/>
        <v>0</v>
      </c>
      <c r="EK1211">
        <f t="shared" si="970"/>
        <v>1</v>
      </c>
      <c r="EL1211">
        <f t="shared" si="971"/>
        <v>2.0761832379495537</v>
      </c>
      <c r="EO1211">
        <v>1204</v>
      </c>
      <c r="EP1211">
        <v>22.161593760699873</v>
      </c>
      <c r="EQ1211">
        <v>51.028296375951946</v>
      </c>
      <c r="ES1211">
        <f t="shared" si="972"/>
        <v>0</v>
      </c>
      <c r="ET1211">
        <f t="shared" si="973"/>
        <v>1</v>
      </c>
      <c r="EU1211">
        <f t="shared" si="974"/>
        <v>28.866702615252073</v>
      </c>
    </row>
    <row r="1212" spans="1:151" x14ac:dyDescent="0.25">
      <c r="A1212">
        <v>1205</v>
      </c>
      <c r="B1212">
        <v>15.410566734142025</v>
      </c>
      <c r="C1212">
        <v>27.291741328434131</v>
      </c>
      <c r="E1212">
        <f t="shared" si="975"/>
        <v>0</v>
      </c>
      <c r="F1212">
        <f t="shared" si="926"/>
        <v>1</v>
      </c>
      <c r="G1212">
        <f t="shared" si="976"/>
        <v>11.881174594292107</v>
      </c>
      <c r="J1212">
        <v>1205</v>
      </c>
      <c r="K1212">
        <v>3.7977049043480093</v>
      </c>
      <c r="L1212">
        <v>23.163757546889261</v>
      </c>
      <c r="N1212">
        <f t="shared" si="927"/>
        <v>0</v>
      </c>
      <c r="O1212">
        <f t="shared" si="928"/>
        <v>1</v>
      </c>
      <c r="P1212">
        <f t="shared" si="929"/>
        <v>19.366052642541252</v>
      </c>
      <c r="S1212">
        <v>1205</v>
      </c>
      <c r="T1212">
        <v>21.162935445297705</v>
      </c>
      <c r="U1212">
        <v>12.924800415207175</v>
      </c>
      <c r="W1212">
        <f t="shared" si="930"/>
        <v>1</v>
      </c>
      <c r="X1212">
        <f t="shared" si="931"/>
        <v>0</v>
      </c>
      <c r="Y1212">
        <f t="shared" si="932"/>
        <v>8.2381350300905307</v>
      </c>
      <c r="AB1212">
        <v>1205</v>
      </c>
      <c r="AC1212">
        <v>18.378028534512048</v>
      </c>
      <c r="AD1212">
        <v>17.583366768617744</v>
      </c>
      <c r="AF1212">
        <f t="shared" si="933"/>
        <v>1</v>
      </c>
      <c r="AG1212">
        <f t="shared" si="934"/>
        <v>0</v>
      </c>
      <c r="AH1212">
        <f t="shared" si="935"/>
        <v>0.79466176589430404</v>
      </c>
      <c r="AK1212">
        <v>1205</v>
      </c>
      <c r="AL1212">
        <v>20.14761876744215</v>
      </c>
      <c r="AM1212">
        <v>39.42624083951322</v>
      </c>
      <c r="AO1212">
        <f t="shared" si="936"/>
        <v>0</v>
      </c>
      <c r="AP1212">
        <f t="shared" si="937"/>
        <v>1</v>
      </c>
      <c r="AQ1212">
        <f t="shared" si="938"/>
        <v>19.278622072071069</v>
      </c>
      <c r="AT1212">
        <v>1205</v>
      </c>
      <c r="AU1212">
        <v>18.915248729085768</v>
      </c>
      <c r="AV1212">
        <v>25.66558235383291</v>
      </c>
      <c r="AX1212">
        <f t="shared" si="939"/>
        <v>0</v>
      </c>
      <c r="AY1212">
        <f t="shared" si="940"/>
        <v>1</v>
      </c>
      <c r="AZ1212">
        <f t="shared" si="941"/>
        <v>6.7503336247471424</v>
      </c>
      <c r="BC1212">
        <v>1205</v>
      </c>
      <c r="BD1212" t="e">
        <v>#N/A</v>
      </c>
      <c r="BE1212" t="e">
        <v>#N/A</v>
      </c>
      <c r="BG1212" t="e">
        <f t="shared" si="942"/>
        <v>#N/A</v>
      </c>
      <c r="BH1212" t="e">
        <f t="shared" si="943"/>
        <v>#N/A</v>
      </c>
      <c r="BI1212" t="e">
        <f t="shared" si="944"/>
        <v>#N/A</v>
      </c>
      <c r="BL1212">
        <v>1205</v>
      </c>
      <c r="BM1212">
        <v>31.267608413098657</v>
      </c>
      <c r="BN1212">
        <v>12.446592842455422</v>
      </c>
      <c r="BP1212">
        <f t="shared" si="945"/>
        <v>1</v>
      </c>
      <c r="BQ1212">
        <f t="shared" si="946"/>
        <v>0</v>
      </c>
      <c r="BR1212">
        <f t="shared" si="947"/>
        <v>18.821015570643233</v>
      </c>
      <c r="BU1212">
        <v>1205</v>
      </c>
      <c r="BV1212">
        <v>15.888530542588228</v>
      </c>
      <c r="BW1212">
        <v>22.618030312865741</v>
      </c>
      <c r="BY1212">
        <f t="shared" si="948"/>
        <v>0</v>
      </c>
      <c r="BZ1212">
        <f t="shared" si="949"/>
        <v>1</v>
      </c>
      <c r="CA1212">
        <f t="shared" si="950"/>
        <v>6.7294997702775134</v>
      </c>
      <c r="CD1212">
        <v>1205</v>
      </c>
      <c r="CE1212">
        <v>25.772927988463948</v>
      </c>
      <c r="CF1212">
        <v>25.587599431793308</v>
      </c>
      <c r="CH1212">
        <f t="shared" si="951"/>
        <v>1</v>
      </c>
      <c r="CI1212">
        <f t="shared" si="952"/>
        <v>0</v>
      </c>
      <c r="CJ1212">
        <f t="shared" si="953"/>
        <v>0.18532855667064041</v>
      </c>
      <c r="CM1212">
        <v>1205</v>
      </c>
      <c r="CN1212">
        <v>19.400360045757743</v>
      </c>
      <c r="CO1212">
        <v>20.586556315670983</v>
      </c>
      <c r="CQ1212">
        <f t="shared" si="954"/>
        <v>0</v>
      </c>
      <c r="CR1212">
        <f t="shared" si="955"/>
        <v>1</v>
      </c>
      <c r="CS1212">
        <f t="shared" si="956"/>
        <v>1.1861962699132391</v>
      </c>
      <c r="CV1212">
        <v>1205</v>
      </c>
      <c r="CW1212">
        <v>22.570539218365408</v>
      </c>
      <c r="CX1212">
        <v>19.556556354617456</v>
      </c>
      <c r="CZ1212">
        <f t="shared" si="957"/>
        <v>1</v>
      </c>
      <c r="DA1212">
        <f t="shared" si="958"/>
        <v>0</v>
      </c>
      <c r="DB1212">
        <f t="shared" si="959"/>
        <v>3.0139828637479518</v>
      </c>
      <c r="DE1212">
        <v>1205</v>
      </c>
      <c r="DF1212">
        <v>27.620507064009491</v>
      </c>
      <c r="DG1212">
        <v>28.897906720070274</v>
      </c>
      <c r="DI1212">
        <f t="shared" si="960"/>
        <v>0</v>
      </c>
      <c r="DJ1212">
        <f t="shared" si="961"/>
        <v>1</v>
      </c>
      <c r="DK1212">
        <f t="shared" si="962"/>
        <v>1.2773996560607834</v>
      </c>
      <c r="DN1212">
        <v>1205</v>
      </c>
      <c r="DO1212">
        <v>23.893358357437446</v>
      </c>
      <c r="DP1212">
        <v>11.979698131825703</v>
      </c>
      <c r="DR1212">
        <f t="shared" si="963"/>
        <v>1</v>
      </c>
      <c r="DS1212">
        <f t="shared" si="964"/>
        <v>0</v>
      </c>
      <c r="DT1212">
        <f t="shared" si="965"/>
        <v>11.913660225611743</v>
      </c>
      <c r="DW1212">
        <v>1205</v>
      </c>
      <c r="DX1212">
        <v>19.385552765278064</v>
      </c>
      <c r="DY1212">
        <v>24.787933133096747</v>
      </c>
      <c r="EA1212">
        <f t="shared" si="966"/>
        <v>0</v>
      </c>
      <c r="EB1212">
        <f t="shared" si="967"/>
        <v>1</v>
      </c>
      <c r="EC1212">
        <f t="shared" si="968"/>
        <v>5.402380367818683</v>
      </c>
      <c r="EF1212">
        <v>1205</v>
      </c>
      <c r="EG1212">
        <v>23.799630180877934</v>
      </c>
      <c r="EH1212">
        <v>13.172208411504451</v>
      </c>
      <c r="EJ1212">
        <f t="shared" si="969"/>
        <v>1</v>
      </c>
      <c r="EK1212">
        <f t="shared" si="970"/>
        <v>0</v>
      </c>
      <c r="EL1212">
        <f t="shared" si="971"/>
        <v>10.627421769373482</v>
      </c>
      <c r="EO1212">
        <v>1205</v>
      </c>
      <c r="EP1212">
        <v>18.745098871370288</v>
      </c>
      <c r="EQ1212">
        <v>-1.4455696518342016</v>
      </c>
      <c r="ES1212">
        <f t="shared" si="972"/>
        <v>1</v>
      </c>
      <c r="ET1212">
        <f t="shared" si="973"/>
        <v>0</v>
      </c>
      <c r="EU1212">
        <f t="shared" si="974"/>
        <v>20.19066852320449</v>
      </c>
    </row>
    <row r="1213" spans="1:151" x14ac:dyDescent="0.25">
      <c r="A1213">
        <v>1206</v>
      </c>
      <c r="B1213">
        <v>9.8620322436718553</v>
      </c>
      <c r="C1213">
        <v>30.863422986889145</v>
      </c>
      <c r="E1213">
        <f t="shared" si="975"/>
        <v>0</v>
      </c>
      <c r="F1213">
        <f t="shared" si="926"/>
        <v>1</v>
      </c>
      <c r="G1213">
        <f t="shared" si="976"/>
        <v>21.001390743217289</v>
      </c>
      <c r="J1213">
        <v>1206</v>
      </c>
      <c r="K1213">
        <v>18.217734448054546</v>
      </c>
      <c r="L1213">
        <v>31.594354559283019</v>
      </c>
      <c r="N1213">
        <f t="shared" si="927"/>
        <v>0</v>
      </c>
      <c r="O1213">
        <f t="shared" si="928"/>
        <v>1</v>
      </c>
      <c r="P1213">
        <f t="shared" si="929"/>
        <v>13.376620111228473</v>
      </c>
      <c r="S1213">
        <v>1206</v>
      </c>
      <c r="T1213">
        <v>15.499701503547197</v>
      </c>
      <c r="U1213">
        <v>19.681162332166558</v>
      </c>
      <c r="W1213">
        <f t="shared" si="930"/>
        <v>0</v>
      </c>
      <c r="X1213">
        <f t="shared" si="931"/>
        <v>1</v>
      </c>
      <c r="Y1213">
        <f t="shared" si="932"/>
        <v>4.1814608286193611</v>
      </c>
      <c r="AB1213">
        <v>1206</v>
      </c>
      <c r="AC1213">
        <v>16.090368882137124</v>
      </c>
      <c r="AD1213">
        <v>17.210464991256362</v>
      </c>
      <c r="AF1213">
        <f t="shared" si="933"/>
        <v>0</v>
      </c>
      <c r="AG1213">
        <f t="shared" si="934"/>
        <v>1</v>
      </c>
      <c r="AH1213">
        <f t="shared" si="935"/>
        <v>1.1200961091192383</v>
      </c>
      <c r="AK1213">
        <v>1206</v>
      </c>
      <c r="AL1213">
        <v>17.181714224224869</v>
      </c>
      <c r="AM1213">
        <v>38.609679086856943</v>
      </c>
      <c r="AO1213">
        <f t="shared" si="936"/>
        <v>0</v>
      </c>
      <c r="AP1213">
        <f t="shared" si="937"/>
        <v>1</v>
      </c>
      <c r="AQ1213">
        <f t="shared" si="938"/>
        <v>21.427964862632074</v>
      </c>
      <c r="AT1213">
        <v>1206</v>
      </c>
      <c r="AU1213">
        <v>22.236144742277556</v>
      </c>
      <c r="AV1213">
        <v>31.496163899555729</v>
      </c>
      <c r="AX1213">
        <f t="shared" si="939"/>
        <v>0</v>
      </c>
      <c r="AY1213">
        <f t="shared" si="940"/>
        <v>1</v>
      </c>
      <c r="AZ1213">
        <f t="shared" si="941"/>
        <v>9.2600191572781725</v>
      </c>
      <c r="BC1213">
        <v>1206</v>
      </c>
      <c r="BD1213" t="e">
        <v>#N/A</v>
      </c>
      <c r="BE1213" t="e">
        <v>#N/A</v>
      </c>
      <c r="BG1213" t="e">
        <f t="shared" si="942"/>
        <v>#N/A</v>
      </c>
      <c r="BH1213" t="e">
        <f t="shared" si="943"/>
        <v>#N/A</v>
      </c>
      <c r="BI1213" t="e">
        <f t="shared" si="944"/>
        <v>#N/A</v>
      </c>
      <c r="BL1213">
        <v>1206</v>
      </c>
      <c r="BM1213">
        <v>22.949776680449574</v>
      </c>
      <c r="BN1213">
        <v>13.299084946704856</v>
      </c>
      <c r="BP1213">
        <f t="shared" si="945"/>
        <v>1</v>
      </c>
      <c r="BQ1213">
        <f t="shared" si="946"/>
        <v>0</v>
      </c>
      <c r="BR1213">
        <f t="shared" si="947"/>
        <v>9.6506917337447184</v>
      </c>
      <c r="BU1213">
        <v>1206</v>
      </c>
      <c r="BV1213">
        <v>19.308781329435664</v>
      </c>
      <c r="BW1213">
        <v>12.821643377688089</v>
      </c>
      <c r="BY1213">
        <f t="shared" si="948"/>
        <v>1</v>
      </c>
      <c r="BZ1213">
        <f t="shared" si="949"/>
        <v>0</v>
      </c>
      <c r="CA1213">
        <f t="shared" si="950"/>
        <v>6.4871379517475756</v>
      </c>
      <c r="CD1213">
        <v>1206</v>
      </c>
      <c r="CE1213">
        <v>29.108457331450943</v>
      </c>
      <c r="CF1213">
        <v>28.123801166176996</v>
      </c>
      <c r="CH1213">
        <f t="shared" si="951"/>
        <v>1</v>
      </c>
      <c r="CI1213">
        <f t="shared" si="952"/>
        <v>0</v>
      </c>
      <c r="CJ1213">
        <f t="shared" si="953"/>
        <v>0.98465616527394673</v>
      </c>
      <c r="CM1213">
        <v>1206</v>
      </c>
      <c r="CN1213">
        <v>20.695896691034285</v>
      </c>
      <c r="CO1213">
        <v>29.520042339880494</v>
      </c>
      <c r="CQ1213">
        <f t="shared" si="954"/>
        <v>0</v>
      </c>
      <c r="CR1213">
        <f t="shared" si="955"/>
        <v>1</v>
      </c>
      <c r="CS1213">
        <f t="shared" si="956"/>
        <v>8.8241456488462084</v>
      </c>
      <c r="CV1213">
        <v>1206</v>
      </c>
      <c r="CW1213">
        <v>24.122198308451416</v>
      </c>
      <c r="CX1213">
        <v>18.742265874186248</v>
      </c>
      <c r="CZ1213">
        <f t="shared" si="957"/>
        <v>1</v>
      </c>
      <c r="DA1213">
        <f t="shared" si="958"/>
        <v>0</v>
      </c>
      <c r="DB1213">
        <f t="shared" si="959"/>
        <v>5.379932434265168</v>
      </c>
      <c r="DE1213">
        <v>1206</v>
      </c>
      <c r="DF1213">
        <v>22.226207288218077</v>
      </c>
      <c r="DG1213">
        <v>26.642988323167557</v>
      </c>
      <c r="DI1213">
        <f t="shared" si="960"/>
        <v>0</v>
      </c>
      <c r="DJ1213">
        <f t="shared" si="961"/>
        <v>1</v>
      </c>
      <c r="DK1213">
        <f t="shared" si="962"/>
        <v>4.41678103494948</v>
      </c>
      <c r="DN1213">
        <v>1206</v>
      </c>
      <c r="DO1213">
        <v>17.8567283195028</v>
      </c>
      <c r="DP1213">
        <v>26.792314336886193</v>
      </c>
      <c r="DR1213">
        <f t="shared" si="963"/>
        <v>0</v>
      </c>
      <c r="DS1213">
        <f t="shared" si="964"/>
        <v>1</v>
      </c>
      <c r="DT1213">
        <f t="shared" si="965"/>
        <v>8.9355860173833932</v>
      </c>
      <c r="DW1213">
        <v>1206</v>
      </c>
      <c r="DX1213">
        <v>16.400959227981954</v>
      </c>
      <c r="DY1213">
        <v>26.337763585013967</v>
      </c>
      <c r="EA1213">
        <f t="shared" si="966"/>
        <v>0</v>
      </c>
      <c r="EB1213">
        <f t="shared" si="967"/>
        <v>1</v>
      </c>
      <c r="EC1213">
        <f t="shared" si="968"/>
        <v>9.9368043570320133</v>
      </c>
      <c r="EF1213">
        <v>1206</v>
      </c>
      <c r="EG1213">
        <v>29.955873009607529</v>
      </c>
      <c r="EH1213">
        <v>18.035542030931776</v>
      </c>
      <c r="EJ1213">
        <f t="shared" si="969"/>
        <v>1</v>
      </c>
      <c r="EK1213">
        <f t="shared" si="970"/>
        <v>0</v>
      </c>
      <c r="EL1213">
        <f t="shared" si="971"/>
        <v>11.920330978675754</v>
      </c>
      <c r="EO1213">
        <v>1206</v>
      </c>
      <c r="EP1213">
        <v>16.426256631718218</v>
      </c>
      <c r="EQ1213">
        <v>26.770277045555812</v>
      </c>
      <c r="ES1213">
        <f t="shared" si="972"/>
        <v>0</v>
      </c>
      <c r="ET1213">
        <f t="shared" si="973"/>
        <v>1</v>
      </c>
      <c r="EU1213">
        <f t="shared" si="974"/>
        <v>10.344020413837594</v>
      </c>
    </row>
    <row r="1214" spans="1:151" x14ac:dyDescent="0.25">
      <c r="A1214">
        <v>1207</v>
      </c>
      <c r="B1214">
        <v>7.4213735471473674</v>
      </c>
      <c r="C1214">
        <v>37.058755141908605</v>
      </c>
      <c r="E1214">
        <f t="shared" si="975"/>
        <v>0</v>
      </c>
      <c r="F1214">
        <f t="shared" si="926"/>
        <v>1</v>
      </c>
      <c r="G1214">
        <f t="shared" si="976"/>
        <v>29.637381594761237</v>
      </c>
      <c r="J1214">
        <v>1207</v>
      </c>
      <c r="K1214">
        <v>25.355195414679489</v>
      </c>
      <c r="L1214">
        <v>31.040280597727275</v>
      </c>
      <c r="N1214">
        <f t="shared" si="927"/>
        <v>0</v>
      </c>
      <c r="O1214">
        <f t="shared" si="928"/>
        <v>1</v>
      </c>
      <c r="P1214">
        <f t="shared" si="929"/>
        <v>5.6850851830477858</v>
      </c>
      <c r="S1214">
        <v>1207</v>
      </c>
      <c r="T1214">
        <v>14.752894916271751</v>
      </c>
      <c r="U1214">
        <v>29.853382929422047</v>
      </c>
      <c r="W1214">
        <f t="shared" si="930"/>
        <v>0</v>
      </c>
      <c r="X1214">
        <f t="shared" si="931"/>
        <v>1</v>
      </c>
      <c r="Y1214">
        <f t="shared" si="932"/>
        <v>15.100488013150295</v>
      </c>
      <c r="AB1214">
        <v>1207</v>
      </c>
      <c r="AC1214">
        <v>15.319645622098788</v>
      </c>
      <c r="AD1214">
        <v>19.319672517497153</v>
      </c>
      <c r="AF1214">
        <f t="shared" si="933"/>
        <v>0</v>
      </c>
      <c r="AG1214">
        <f t="shared" si="934"/>
        <v>1</v>
      </c>
      <c r="AH1214">
        <f t="shared" si="935"/>
        <v>4.0000268953983653</v>
      </c>
      <c r="AK1214">
        <v>1207</v>
      </c>
      <c r="AL1214">
        <v>23.824345216551116</v>
      </c>
      <c r="AM1214">
        <v>29.815993118516932</v>
      </c>
      <c r="AO1214">
        <f t="shared" si="936"/>
        <v>0</v>
      </c>
      <c r="AP1214">
        <f t="shared" si="937"/>
        <v>1</v>
      </c>
      <c r="AQ1214">
        <f t="shared" si="938"/>
        <v>5.9916479019658162</v>
      </c>
      <c r="AT1214">
        <v>1207</v>
      </c>
      <c r="AU1214">
        <v>18.937719377887639</v>
      </c>
      <c r="AV1214">
        <v>21.310932820604933</v>
      </c>
      <c r="AX1214">
        <f t="shared" si="939"/>
        <v>0</v>
      </c>
      <c r="AY1214">
        <f t="shared" si="940"/>
        <v>1</v>
      </c>
      <c r="AZ1214">
        <f t="shared" si="941"/>
        <v>2.3732134427172937</v>
      </c>
      <c r="BC1214">
        <v>1207</v>
      </c>
      <c r="BD1214" t="e">
        <v>#N/A</v>
      </c>
      <c r="BE1214" t="e">
        <v>#N/A</v>
      </c>
      <c r="BG1214" t="e">
        <f t="shared" si="942"/>
        <v>#N/A</v>
      </c>
      <c r="BH1214" t="e">
        <f t="shared" si="943"/>
        <v>#N/A</v>
      </c>
      <c r="BI1214" t="e">
        <f t="shared" si="944"/>
        <v>#N/A</v>
      </c>
      <c r="BL1214">
        <v>1207</v>
      </c>
      <c r="BM1214">
        <v>21.777297547679879</v>
      </c>
      <c r="BN1214">
        <v>12.904376187531582</v>
      </c>
      <c r="BP1214">
        <f t="shared" si="945"/>
        <v>1</v>
      </c>
      <c r="BQ1214">
        <f t="shared" si="946"/>
        <v>0</v>
      </c>
      <c r="BR1214">
        <f t="shared" si="947"/>
        <v>8.8729213601482968</v>
      </c>
      <c r="BU1214">
        <v>1207</v>
      </c>
      <c r="BV1214">
        <v>24.648618576248559</v>
      </c>
      <c r="BW1214">
        <v>23.605254151096677</v>
      </c>
      <c r="BY1214">
        <f t="shared" si="948"/>
        <v>1</v>
      </c>
      <c r="BZ1214">
        <f t="shared" si="949"/>
        <v>0</v>
      </c>
      <c r="CA1214">
        <f t="shared" si="950"/>
        <v>1.0433644251518821</v>
      </c>
      <c r="CD1214">
        <v>1207</v>
      </c>
      <c r="CE1214">
        <v>20.172388118643862</v>
      </c>
      <c r="CF1214">
        <v>24.331258668203258</v>
      </c>
      <c r="CH1214">
        <f t="shared" si="951"/>
        <v>0</v>
      </c>
      <c r="CI1214">
        <f t="shared" si="952"/>
        <v>1</v>
      </c>
      <c r="CJ1214">
        <f t="shared" si="953"/>
        <v>4.1588705495593956</v>
      </c>
      <c r="CM1214">
        <v>1207</v>
      </c>
      <c r="CN1214">
        <v>22.609369498000785</v>
      </c>
      <c r="CO1214">
        <v>26.12441341302651</v>
      </c>
      <c r="CQ1214">
        <f t="shared" si="954"/>
        <v>0</v>
      </c>
      <c r="CR1214">
        <f t="shared" si="955"/>
        <v>1</v>
      </c>
      <c r="CS1214">
        <f t="shared" si="956"/>
        <v>3.5150439150257249</v>
      </c>
      <c r="CV1214">
        <v>1207</v>
      </c>
      <c r="CW1214">
        <v>25.204060809427681</v>
      </c>
      <c r="CX1214">
        <v>18.643038535714307</v>
      </c>
      <c r="CZ1214">
        <f t="shared" si="957"/>
        <v>1</v>
      </c>
      <c r="DA1214">
        <f t="shared" si="958"/>
        <v>0</v>
      </c>
      <c r="DB1214">
        <f t="shared" si="959"/>
        <v>6.5610222737133732</v>
      </c>
      <c r="DE1214">
        <v>1207</v>
      </c>
      <c r="DF1214">
        <v>35.978910632960975</v>
      </c>
      <c r="DG1214">
        <v>23.452502795478921</v>
      </c>
      <c r="DI1214">
        <f t="shared" si="960"/>
        <v>1</v>
      </c>
      <c r="DJ1214">
        <f t="shared" si="961"/>
        <v>0</v>
      </c>
      <c r="DK1214">
        <f t="shared" si="962"/>
        <v>12.526407837482054</v>
      </c>
      <c r="DN1214">
        <v>1207</v>
      </c>
      <c r="DO1214">
        <v>23.495796454298098</v>
      </c>
      <c r="DP1214">
        <v>21.530631907563862</v>
      </c>
      <c r="DR1214">
        <f t="shared" si="963"/>
        <v>1</v>
      </c>
      <c r="DS1214">
        <f t="shared" si="964"/>
        <v>0</v>
      </c>
      <c r="DT1214">
        <f t="shared" si="965"/>
        <v>1.9651645467342362</v>
      </c>
      <c r="DW1214">
        <v>1207</v>
      </c>
      <c r="DX1214">
        <v>14.50732195724302</v>
      </c>
      <c r="DY1214">
        <v>25.32393467483929</v>
      </c>
      <c r="EA1214">
        <f t="shared" si="966"/>
        <v>0</v>
      </c>
      <c r="EB1214">
        <f t="shared" si="967"/>
        <v>1</v>
      </c>
      <c r="EC1214">
        <f t="shared" si="968"/>
        <v>10.81661271759627</v>
      </c>
      <c r="EF1214">
        <v>1207</v>
      </c>
      <c r="EG1214">
        <v>20.04703131941352</v>
      </c>
      <c r="EH1214">
        <v>16.544798273378412</v>
      </c>
      <c r="EJ1214">
        <f t="shared" si="969"/>
        <v>1</v>
      </c>
      <c r="EK1214">
        <f t="shared" si="970"/>
        <v>0</v>
      </c>
      <c r="EL1214">
        <f t="shared" si="971"/>
        <v>3.5022330460351085</v>
      </c>
      <c r="EO1214">
        <v>1207</v>
      </c>
      <c r="EP1214">
        <v>22.7176666295628</v>
      </c>
      <c r="EQ1214">
        <v>33.885833203933295</v>
      </c>
      <c r="ES1214">
        <f t="shared" si="972"/>
        <v>0</v>
      </c>
      <c r="ET1214">
        <f t="shared" si="973"/>
        <v>1</v>
      </c>
      <c r="EU1214">
        <f t="shared" si="974"/>
        <v>11.168166574370495</v>
      </c>
    </row>
    <row r="1215" spans="1:151" x14ac:dyDescent="0.25">
      <c r="A1215">
        <v>1208</v>
      </c>
      <c r="B1215">
        <v>21.902703482366547</v>
      </c>
      <c r="C1215">
        <v>24.798036785453313</v>
      </c>
      <c r="E1215">
        <f t="shared" si="975"/>
        <v>0</v>
      </c>
      <c r="F1215">
        <f t="shared" si="926"/>
        <v>1</v>
      </c>
      <c r="G1215">
        <f t="shared" si="976"/>
        <v>2.8953333030867654</v>
      </c>
      <c r="J1215">
        <v>1208</v>
      </c>
      <c r="K1215">
        <v>22.150895755074462</v>
      </c>
      <c r="L1215">
        <v>26.74858309431848</v>
      </c>
      <c r="N1215">
        <f t="shared" si="927"/>
        <v>0</v>
      </c>
      <c r="O1215">
        <f t="shared" si="928"/>
        <v>1</v>
      </c>
      <c r="P1215">
        <f t="shared" si="929"/>
        <v>4.5976873392440183</v>
      </c>
      <c r="S1215">
        <v>1208</v>
      </c>
      <c r="T1215">
        <v>11.604615299319031</v>
      </c>
      <c r="U1215">
        <v>29.653104132863533</v>
      </c>
      <c r="W1215">
        <f t="shared" si="930"/>
        <v>0</v>
      </c>
      <c r="X1215">
        <f t="shared" si="931"/>
        <v>1</v>
      </c>
      <c r="Y1215">
        <f t="shared" si="932"/>
        <v>18.048488833544504</v>
      </c>
      <c r="AB1215">
        <v>1208</v>
      </c>
      <c r="AC1215">
        <v>24.950339911385328</v>
      </c>
      <c r="AD1215">
        <v>17.959588748415225</v>
      </c>
      <c r="AF1215">
        <f t="shared" si="933"/>
        <v>1</v>
      </c>
      <c r="AG1215">
        <f t="shared" si="934"/>
        <v>0</v>
      </c>
      <c r="AH1215">
        <f t="shared" si="935"/>
        <v>6.9907511629701027</v>
      </c>
      <c r="AK1215">
        <v>1208</v>
      </c>
      <c r="AL1215">
        <v>18.041419124564012</v>
      </c>
      <c r="AM1215">
        <v>26.94488828557429</v>
      </c>
      <c r="AO1215">
        <f t="shared" si="936"/>
        <v>0</v>
      </c>
      <c r="AP1215">
        <f t="shared" si="937"/>
        <v>1</v>
      </c>
      <c r="AQ1215">
        <f t="shared" si="938"/>
        <v>8.9034691610102783</v>
      </c>
      <c r="AT1215">
        <v>1208</v>
      </c>
      <c r="AU1215">
        <v>20.99074111637276</v>
      </c>
      <c r="AV1215">
        <v>18.987276393853367</v>
      </c>
      <c r="AX1215">
        <f t="shared" si="939"/>
        <v>1</v>
      </c>
      <c r="AY1215">
        <f t="shared" si="940"/>
        <v>0</v>
      </c>
      <c r="AZ1215">
        <f t="shared" si="941"/>
        <v>2.0034647225193929</v>
      </c>
      <c r="BC1215">
        <v>1208</v>
      </c>
      <c r="BD1215" t="e">
        <v>#N/A</v>
      </c>
      <c r="BE1215" t="e">
        <v>#N/A</v>
      </c>
      <c r="BG1215" t="e">
        <f t="shared" si="942"/>
        <v>#N/A</v>
      </c>
      <c r="BH1215" t="e">
        <f t="shared" si="943"/>
        <v>#N/A</v>
      </c>
      <c r="BI1215" t="e">
        <f t="shared" si="944"/>
        <v>#N/A</v>
      </c>
      <c r="BL1215">
        <v>1208</v>
      </c>
      <c r="BM1215">
        <v>31.553942535484843</v>
      </c>
      <c r="BN1215">
        <v>8.2604014762327367</v>
      </c>
      <c r="BP1215">
        <f t="shared" si="945"/>
        <v>1</v>
      </c>
      <c r="BQ1215">
        <f t="shared" si="946"/>
        <v>0</v>
      </c>
      <c r="BR1215">
        <f t="shared" si="947"/>
        <v>23.293541059252107</v>
      </c>
      <c r="BU1215">
        <v>1208</v>
      </c>
      <c r="BV1215">
        <v>26.69567011143485</v>
      </c>
      <c r="BW1215">
        <v>23.897212489983836</v>
      </c>
      <c r="BY1215">
        <f t="shared" si="948"/>
        <v>1</v>
      </c>
      <c r="BZ1215">
        <f t="shared" si="949"/>
        <v>0</v>
      </c>
      <c r="CA1215">
        <f t="shared" si="950"/>
        <v>2.7984576214510142</v>
      </c>
      <c r="CD1215">
        <v>1208</v>
      </c>
      <c r="CE1215">
        <v>15.604606657621597</v>
      </c>
      <c r="CF1215">
        <v>52.733175335941837</v>
      </c>
      <c r="CH1215">
        <f t="shared" si="951"/>
        <v>0</v>
      </c>
      <c r="CI1215">
        <f t="shared" si="952"/>
        <v>1</v>
      </c>
      <c r="CJ1215">
        <f t="shared" si="953"/>
        <v>37.128568678320242</v>
      </c>
      <c r="CM1215">
        <v>1208</v>
      </c>
      <c r="CN1215">
        <v>24.289542722078004</v>
      </c>
      <c r="CO1215">
        <v>28.681890648065</v>
      </c>
      <c r="CQ1215">
        <f t="shared" si="954"/>
        <v>0</v>
      </c>
      <c r="CR1215">
        <f t="shared" si="955"/>
        <v>1</v>
      </c>
      <c r="CS1215">
        <f t="shared" si="956"/>
        <v>4.3923479259869964</v>
      </c>
      <c r="CV1215">
        <v>1208</v>
      </c>
      <c r="CW1215">
        <v>22.600202799434243</v>
      </c>
      <c r="CX1215">
        <v>19.313842255477397</v>
      </c>
      <c r="CZ1215">
        <f t="shared" si="957"/>
        <v>1</v>
      </c>
      <c r="DA1215">
        <f t="shared" si="958"/>
        <v>0</v>
      </c>
      <c r="DB1215">
        <f t="shared" si="959"/>
        <v>3.286360543956846</v>
      </c>
      <c r="DE1215">
        <v>1208</v>
      </c>
      <c r="DF1215">
        <v>14.04697061002422</v>
      </c>
      <c r="DG1215">
        <v>29.992170486098644</v>
      </c>
      <c r="DI1215">
        <f t="shared" si="960"/>
        <v>0</v>
      </c>
      <c r="DJ1215">
        <f t="shared" si="961"/>
        <v>1</v>
      </c>
      <c r="DK1215">
        <f t="shared" si="962"/>
        <v>15.945199876074424</v>
      </c>
      <c r="DN1215">
        <v>1208</v>
      </c>
      <c r="DO1215">
        <v>20.220631495766753</v>
      </c>
      <c r="DP1215">
        <v>14.461884019714562</v>
      </c>
      <c r="DR1215">
        <f t="shared" si="963"/>
        <v>1</v>
      </c>
      <c r="DS1215">
        <f t="shared" si="964"/>
        <v>0</v>
      </c>
      <c r="DT1215">
        <f t="shared" si="965"/>
        <v>5.7587474760521911</v>
      </c>
      <c r="DW1215">
        <v>1208</v>
      </c>
      <c r="DX1215">
        <v>23.411485621776208</v>
      </c>
      <c r="DY1215">
        <v>22.919107386465335</v>
      </c>
      <c r="EA1215">
        <f t="shared" si="966"/>
        <v>1</v>
      </c>
      <c r="EB1215">
        <f t="shared" si="967"/>
        <v>0</v>
      </c>
      <c r="EC1215">
        <f t="shared" si="968"/>
        <v>0.49237823531087344</v>
      </c>
      <c r="EF1215">
        <v>1208</v>
      </c>
      <c r="EG1215">
        <v>18.754650359175727</v>
      </c>
      <c r="EH1215">
        <v>12.339384619029136</v>
      </c>
      <c r="EJ1215">
        <f t="shared" si="969"/>
        <v>1</v>
      </c>
      <c r="EK1215">
        <f t="shared" si="970"/>
        <v>0</v>
      </c>
      <c r="EL1215">
        <f t="shared" si="971"/>
        <v>6.4152657401465909</v>
      </c>
      <c r="EO1215">
        <v>1208</v>
      </c>
      <c r="EP1215">
        <v>24.728506217294434</v>
      </c>
      <c r="EQ1215">
        <v>20.470999849942693</v>
      </c>
      <c r="ES1215">
        <f t="shared" si="972"/>
        <v>1</v>
      </c>
      <c r="ET1215">
        <f t="shared" si="973"/>
        <v>0</v>
      </c>
      <c r="EU1215">
        <f t="shared" si="974"/>
        <v>4.2575063673517413</v>
      </c>
    </row>
    <row r="1216" spans="1:151" x14ac:dyDescent="0.25">
      <c r="A1216">
        <v>1209</v>
      </c>
      <c r="B1216">
        <v>12.859279924098328</v>
      </c>
      <c r="C1216">
        <v>20.81473245443361</v>
      </c>
      <c r="E1216">
        <f t="shared" si="975"/>
        <v>0</v>
      </c>
      <c r="F1216">
        <f t="shared" si="926"/>
        <v>1</v>
      </c>
      <c r="G1216">
        <f t="shared" si="976"/>
        <v>7.9554525303352825</v>
      </c>
      <c r="J1216">
        <v>1209</v>
      </c>
      <c r="K1216">
        <v>17.882621711742566</v>
      </c>
      <c r="L1216">
        <v>26.288430343942068</v>
      </c>
      <c r="N1216">
        <f t="shared" si="927"/>
        <v>0</v>
      </c>
      <c r="O1216">
        <f t="shared" si="928"/>
        <v>1</v>
      </c>
      <c r="P1216">
        <f t="shared" si="929"/>
        <v>8.405808632199502</v>
      </c>
      <c r="S1216">
        <v>1209</v>
      </c>
      <c r="T1216">
        <v>19.02784634258321</v>
      </c>
      <c r="U1216">
        <v>26.726532241235841</v>
      </c>
      <c r="W1216">
        <f t="shared" si="930"/>
        <v>0</v>
      </c>
      <c r="X1216">
        <f t="shared" si="931"/>
        <v>1</v>
      </c>
      <c r="Y1216">
        <f t="shared" si="932"/>
        <v>7.6986858986526308</v>
      </c>
      <c r="AB1216">
        <v>1209</v>
      </c>
      <c r="AC1216">
        <v>21.547572777602184</v>
      </c>
      <c r="AD1216">
        <v>17.202868169348847</v>
      </c>
      <c r="AF1216">
        <f t="shared" si="933"/>
        <v>1</v>
      </c>
      <c r="AG1216">
        <f t="shared" si="934"/>
        <v>0</v>
      </c>
      <c r="AH1216">
        <f t="shared" si="935"/>
        <v>4.3447046082533376</v>
      </c>
      <c r="AK1216">
        <v>1209</v>
      </c>
      <c r="AL1216">
        <v>17.258774644564234</v>
      </c>
      <c r="AM1216">
        <v>30.46161153121886</v>
      </c>
      <c r="AO1216">
        <f t="shared" si="936"/>
        <v>0</v>
      </c>
      <c r="AP1216">
        <f t="shared" si="937"/>
        <v>1</v>
      </c>
      <c r="AQ1216">
        <f t="shared" si="938"/>
        <v>13.202836886654627</v>
      </c>
      <c r="AT1216">
        <v>1209</v>
      </c>
      <c r="AU1216">
        <v>13.901805911807557</v>
      </c>
      <c r="AV1216">
        <v>18.917282888263895</v>
      </c>
      <c r="AX1216">
        <f t="shared" si="939"/>
        <v>0</v>
      </c>
      <c r="AY1216">
        <f t="shared" si="940"/>
        <v>1</v>
      </c>
      <c r="AZ1216">
        <f t="shared" si="941"/>
        <v>5.0154769764563376</v>
      </c>
      <c r="BC1216">
        <v>1209</v>
      </c>
      <c r="BD1216" t="e">
        <v>#N/A</v>
      </c>
      <c r="BE1216" t="e">
        <v>#N/A</v>
      </c>
      <c r="BG1216" t="e">
        <f t="shared" si="942"/>
        <v>#N/A</v>
      </c>
      <c r="BH1216" t="e">
        <f t="shared" si="943"/>
        <v>#N/A</v>
      </c>
      <c r="BI1216" t="e">
        <f t="shared" si="944"/>
        <v>#N/A</v>
      </c>
      <c r="BL1216">
        <v>1209</v>
      </c>
      <c r="BM1216">
        <v>32.186090625299954</v>
      </c>
      <c r="BN1216">
        <v>14.162945558344379</v>
      </c>
      <c r="BP1216">
        <f t="shared" si="945"/>
        <v>1</v>
      </c>
      <c r="BQ1216">
        <f t="shared" si="946"/>
        <v>0</v>
      </c>
      <c r="BR1216">
        <f t="shared" si="947"/>
        <v>18.023145066955575</v>
      </c>
      <c r="BU1216">
        <v>1209</v>
      </c>
      <c r="BV1216">
        <v>14.457687569877582</v>
      </c>
      <c r="BW1216">
        <v>24.945890316145142</v>
      </c>
      <c r="BY1216">
        <f t="shared" si="948"/>
        <v>0</v>
      </c>
      <c r="BZ1216">
        <f t="shared" si="949"/>
        <v>1</v>
      </c>
      <c r="CA1216">
        <f t="shared" si="950"/>
        <v>10.488202746267561</v>
      </c>
      <c r="CD1216">
        <v>1209</v>
      </c>
      <c r="CE1216">
        <v>28.862177528481723</v>
      </c>
      <c r="CF1216">
        <v>20.098424892619754</v>
      </c>
      <c r="CH1216">
        <f t="shared" si="951"/>
        <v>1</v>
      </c>
      <c r="CI1216">
        <f t="shared" si="952"/>
        <v>0</v>
      </c>
      <c r="CJ1216">
        <f t="shared" si="953"/>
        <v>8.7637526358619695</v>
      </c>
      <c r="CM1216">
        <v>1209</v>
      </c>
      <c r="CN1216">
        <v>21.637710812387066</v>
      </c>
      <c r="CO1216">
        <v>21.279523851630611</v>
      </c>
      <c r="CQ1216">
        <f t="shared" si="954"/>
        <v>1</v>
      </c>
      <c r="CR1216">
        <f t="shared" si="955"/>
        <v>0</v>
      </c>
      <c r="CS1216">
        <f t="shared" si="956"/>
        <v>0.35818696075645562</v>
      </c>
      <c r="CV1216">
        <v>1209</v>
      </c>
      <c r="CW1216">
        <v>24.433700025838434</v>
      </c>
      <c r="CX1216">
        <v>19.365006003341723</v>
      </c>
      <c r="CZ1216">
        <f t="shared" si="957"/>
        <v>1</v>
      </c>
      <c r="DA1216">
        <f t="shared" si="958"/>
        <v>0</v>
      </c>
      <c r="DB1216">
        <f t="shared" si="959"/>
        <v>5.068694022496711</v>
      </c>
      <c r="DE1216">
        <v>1209</v>
      </c>
      <c r="DF1216">
        <v>16.766012915808801</v>
      </c>
      <c r="DG1216">
        <v>22.574146977035642</v>
      </c>
      <c r="DI1216">
        <f t="shared" si="960"/>
        <v>0</v>
      </c>
      <c r="DJ1216">
        <f t="shared" si="961"/>
        <v>1</v>
      </c>
      <c r="DK1216">
        <f t="shared" si="962"/>
        <v>5.8081340612268413</v>
      </c>
      <c r="DN1216">
        <v>1209</v>
      </c>
      <c r="DO1216">
        <v>19.128119102956699</v>
      </c>
      <c r="DP1216">
        <v>29.329088535099004</v>
      </c>
      <c r="DR1216">
        <f t="shared" si="963"/>
        <v>0</v>
      </c>
      <c r="DS1216">
        <f t="shared" si="964"/>
        <v>1</v>
      </c>
      <c r="DT1216">
        <f t="shared" si="965"/>
        <v>10.200969432142305</v>
      </c>
      <c r="DW1216">
        <v>1209</v>
      </c>
      <c r="DX1216">
        <v>15.237733880688673</v>
      </c>
      <c r="DY1216">
        <v>27.841583125818108</v>
      </c>
      <c r="EA1216">
        <f t="shared" si="966"/>
        <v>0</v>
      </c>
      <c r="EB1216">
        <f t="shared" si="967"/>
        <v>1</v>
      </c>
      <c r="EC1216">
        <f t="shared" si="968"/>
        <v>12.603849245129435</v>
      </c>
      <c r="EF1216">
        <v>1209</v>
      </c>
      <c r="EG1216">
        <v>24.747165946245588</v>
      </c>
      <c r="EH1216">
        <v>22.725907737901714</v>
      </c>
      <c r="EJ1216">
        <f t="shared" si="969"/>
        <v>1</v>
      </c>
      <c r="EK1216">
        <f t="shared" si="970"/>
        <v>0</v>
      </c>
      <c r="EL1216">
        <f t="shared" si="971"/>
        <v>2.0212582083438733</v>
      </c>
      <c r="EO1216">
        <v>1209</v>
      </c>
      <c r="EP1216">
        <v>22.932876066952428</v>
      </c>
      <c r="EQ1216">
        <v>54.358612354862714</v>
      </c>
      <c r="ES1216">
        <f t="shared" si="972"/>
        <v>0</v>
      </c>
      <c r="ET1216">
        <f t="shared" si="973"/>
        <v>1</v>
      </c>
      <c r="EU1216">
        <f t="shared" si="974"/>
        <v>31.425736287910286</v>
      </c>
    </row>
    <row r="1217" spans="1:151" x14ac:dyDescent="0.25">
      <c r="A1217">
        <v>1210</v>
      </c>
      <c r="B1217">
        <v>13.092480193118766</v>
      </c>
      <c r="C1217">
        <v>31.639458843158224</v>
      </c>
      <c r="E1217">
        <f t="shared" si="975"/>
        <v>0</v>
      </c>
      <c r="F1217">
        <f t="shared" si="926"/>
        <v>1</v>
      </c>
      <c r="G1217">
        <f t="shared" si="976"/>
        <v>18.546978650039456</v>
      </c>
      <c r="J1217">
        <v>1210</v>
      </c>
      <c r="K1217">
        <v>13.71372383890783</v>
      </c>
      <c r="L1217">
        <v>29.82080887591227</v>
      </c>
      <c r="N1217">
        <f t="shared" si="927"/>
        <v>0</v>
      </c>
      <c r="O1217">
        <f t="shared" si="928"/>
        <v>1</v>
      </c>
      <c r="P1217">
        <f t="shared" si="929"/>
        <v>16.107085037004438</v>
      </c>
      <c r="S1217">
        <v>1210</v>
      </c>
      <c r="T1217">
        <v>16.079971881609012</v>
      </c>
      <c r="U1217">
        <v>20.533300520083849</v>
      </c>
      <c r="W1217">
        <f t="shared" si="930"/>
        <v>0</v>
      </c>
      <c r="X1217">
        <f t="shared" si="931"/>
        <v>1</v>
      </c>
      <c r="Y1217">
        <f t="shared" si="932"/>
        <v>4.4533286384748365</v>
      </c>
      <c r="AB1217">
        <v>1210</v>
      </c>
      <c r="AC1217">
        <v>31.927273667292642</v>
      </c>
      <c r="AD1217">
        <v>18.33458013534791</v>
      </c>
      <c r="AF1217">
        <f t="shared" si="933"/>
        <v>1</v>
      </c>
      <c r="AG1217">
        <f t="shared" si="934"/>
        <v>0</v>
      </c>
      <c r="AH1217">
        <f t="shared" si="935"/>
        <v>13.592693531944732</v>
      </c>
      <c r="AK1217">
        <v>1210</v>
      </c>
      <c r="AL1217">
        <v>15.126100758409418</v>
      </c>
      <c r="AM1217">
        <v>24.372999976529236</v>
      </c>
      <c r="AO1217">
        <f t="shared" si="936"/>
        <v>0</v>
      </c>
      <c r="AP1217">
        <f t="shared" si="937"/>
        <v>1</v>
      </c>
      <c r="AQ1217">
        <f t="shared" si="938"/>
        <v>9.2468992181198182</v>
      </c>
      <c r="AT1217">
        <v>1210</v>
      </c>
      <c r="AU1217">
        <v>17.154361297726407</v>
      </c>
      <c r="AV1217">
        <v>27.697478694684882</v>
      </c>
      <c r="AX1217">
        <f t="shared" si="939"/>
        <v>0</v>
      </c>
      <c r="AY1217">
        <f t="shared" si="940"/>
        <v>1</v>
      </c>
      <c r="AZ1217">
        <f t="shared" si="941"/>
        <v>10.543117396958475</v>
      </c>
      <c r="BC1217">
        <v>1210</v>
      </c>
      <c r="BD1217" t="e">
        <v>#N/A</v>
      </c>
      <c r="BE1217" t="e">
        <v>#N/A</v>
      </c>
      <c r="BG1217" t="e">
        <f t="shared" si="942"/>
        <v>#N/A</v>
      </c>
      <c r="BH1217" t="e">
        <f t="shared" si="943"/>
        <v>#N/A</v>
      </c>
      <c r="BI1217" t="e">
        <f t="shared" si="944"/>
        <v>#N/A</v>
      </c>
      <c r="BL1217">
        <v>1210</v>
      </c>
      <c r="BM1217">
        <v>27.123229633847373</v>
      </c>
      <c r="BN1217">
        <v>6.6968417408681367</v>
      </c>
      <c r="BP1217">
        <f t="shared" si="945"/>
        <v>1</v>
      </c>
      <c r="BQ1217">
        <f t="shared" si="946"/>
        <v>0</v>
      </c>
      <c r="BR1217">
        <f t="shared" si="947"/>
        <v>20.426387892979236</v>
      </c>
      <c r="BU1217">
        <v>1210</v>
      </c>
      <c r="BV1217">
        <v>26.185823759704732</v>
      </c>
      <c r="BW1217">
        <v>19.961645393969299</v>
      </c>
      <c r="BY1217">
        <f t="shared" si="948"/>
        <v>1</v>
      </c>
      <c r="BZ1217">
        <f t="shared" si="949"/>
        <v>0</v>
      </c>
      <c r="CA1217">
        <f t="shared" si="950"/>
        <v>6.2241783657354333</v>
      </c>
      <c r="CD1217">
        <v>1210</v>
      </c>
      <c r="CE1217">
        <v>28.063975023926204</v>
      </c>
      <c r="CF1217">
        <v>23.620904307847468</v>
      </c>
      <c r="CH1217">
        <f t="shared" si="951"/>
        <v>1</v>
      </c>
      <c r="CI1217">
        <f t="shared" si="952"/>
        <v>0</v>
      </c>
      <c r="CJ1217">
        <f t="shared" si="953"/>
        <v>4.4430707160787364</v>
      </c>
      <c r="CM1217">
        <v>1210</v>
      </c>
      <c r="CN1217">
        <v>22.089673518935303</v>
      </c>
      <c r="CO1217">
        <v>30.188554831258003</v>
      </c>
      <c r="CQ1217">
        <f t="shared" si="954"/>
        <v>0</v>
      </c>
      <c r="CR1217">
        <f t="shared" si="955"/>
        <v>1</v>
      </c>
      <c r="CS1217">
        <f t="shared" si="956"/>
        <v>8.0988813123226997</v>
      </c>
      <c r="CV1217">
        <v>1210</v>
      </c>
      <c r="CW1217">
        <v>17.82364100628557</v>
      </c>
      <c r="CX1217">
        <v>17.259213055474195</v>
      </c>
      <c r="CZ1217">
        <f t="shared" si="957"/>
        <v>1</v>
      </c>
      <c r="DA1217">
        <f t="shared" si="958"/>
        <v>0</v>
      </c>
      <c r="DB1217">
        <f t="shared" si="959"/>
        <v>0.56442795081137476</v>
      </c>
      <c r="DE1217">
        <v>1210</v>
      </c>
      <c r="DF1217">
        <v>21.259860129219881</v>
      </c>
      <c r="DG1217">
        <v>14.36567412310597</v>
      </c>
      <c r="DI1217">
        <f t="shared" si="960"/>
        <v>1</v>
      </c>
      <c r="DJ1217">
        <f t="shared" si="961"/>
        <v>0</v>
      </c>
      <c r="DK1217">
        <f t="shared" si="962"/>
        <v>6.8941860061139106</v>
      </c>
      <c r="DN1217">
        <v>1210</v>
      </c>
      <c r="DO1217">
        <v>21.842353056109527</v>
      </c>
      <c r="DP1217">
        <v>7.6142566307781934</v>
      </c>
      <c r="DR1217">
        <f t="shared" si="963"/>
        <v>1</v>
      </c>
      <c r="DS1217">
        <f t="shared" si="964"/>
        <v>0</v>
      </c>
      <c r="DT1217">
        <f t="shared" si="965"/>
        <v>14.228096425331334</v>
      </c>
      <c r="DW1217">
        <v>1210</v>
      </c>
      <c r="DX1217">
        <v>20.38978147912654</v>
      </c>
      <c r="DY1217">
        <v>26.452401261241615</v>
      </c>
      <c r="EA1217">
        <f t="shared" si="966"/>
        <v>0</v>
      </c>
      <c r="EB1217">
        <f t="shared" si="967"/>
        <v>1</v>
      </c>
      <c r="EC1217">
        <f t="shared" si="968"/>
        <v>6.0626197821150747</v>
      </c>
      <c r="EF1217">
        <v>1210</v>
      </c>
      <c r="EG1217">
        <v>25.972336567745391</v>
      </c>
      <c r="EH1217">
        <v>18.627181531291409</v>
      </c>
      <c r="EJ1217">
        <f t="shared" si="969"/>
        <v>1</v>
      </c>
      <c r="EK1217">
        <f t="shared" si="970"/>
        <v>0</v>
      </c>
      <c r="EL1217">
        <f t="shared" si="971"/>
        <v>7.3451550364539813</v>
      </c>
      <c r="EO1217">
        <v>1210</v>
      </c>
      <c r="EP1217">
        <v>24.719976060139128</v>
      </c>
      <c r="EQ1217">
        <v>-3.0085119072150057</v>
      </c>
      <c r="ES1217">
        <f t="shared" si="972"/>
        <v>1</v>
      </c>
      <c r="ET1217">
        <f t="shared" si="973"/>
        <v>0</v>
      </c>
      <c r="EU1217">
        <f t="shared" si="974"/>
        <v>27.728487967354134</v>
      </c>
    </row>
    <row r="1218" spans="1:151" x14ac:dyDescent="0.25">
      <c r="A1218">
        <v>1211</v>
      </c>
      <c r="B1218">
        <v>14.121265496215383</v>
      </c>
      <c r="C1218">
        <v>54.183901719771001</v>
      </c>
      <c r="E1218">
        <f t="shared" si="975"/>
        <v>0</v>
      </c>
      <c r="F1218">
        <f t="shared" si="926"/>
        <v>1</v>
      </c>
      <c r="G1218">
        <f t="shared" si="976"/>
        <v>40.062636223555614</v>
      </c>
      <c r="J1218">
        <v>1211</v>
      </c>
      <c r="K1218">
        <v>18.304525829105025</v>
      </c>
      <c r="L1218">
        <v>14.284513612320378</v>
      </c>
      <c r="N1218">
        <f t="shared" si="927"/>
        <v>1</v>
      </c>
      <c r="O1218">
        <f t="shared" si="928"/>
        <v>0</v>
      </c>
      <c r="P1218">
        <f t="shared" si="929"/>
        <v>4.0200122167846466</v>
      </c>
      <c r="S1218">
        <v>1211</v>
      </c>
      <c r="T1218">
        <v>24.419894200795177</v>
      </c>
      <c r="U1218">
        <v>7.9223267342970054</v>
      </c>
      <c r="W1218">
        <f t="shared" si="930"/>
        <v>1</v>
      </c>
      <c r="X1218">
        <f t="shared" si="931"/>
        <v>0</v>
      </c>
      <c r="Y1218">
        <f t="shared" si="932"/>
        <v>16.497567466498172</v>
      </c>
      <c r="AB1218">
        <v>1211</v>
      </c>
      <c r="AC1218">
        <v>13.369326331685187</v>
      </c>
      <c r="AD1218">
        <v>17.82399499653329</v>
      </c>
      <c r="AF1218">
        <f t="shared" si="933"/>
        <v>0</v>
      </c>
      <c r="AG1218">
        <f t="shared" si="934"/>
        <v>1</v>
      </c>
      <c r="AH1218">
        <f t="shared" si="935"/>
        <v>4.4546686648481035</v>
      </c>
      <c r="AK1218">
        <v>1211</v>
      </c>
      <c r="AL1218">
        <v>30.875721255667862</v>
      </c>
      <c r="AM1218">
        <v>33.263612739344588</v>
      </c>
      <c r="AO1218">
        <f t="shared" si="936"/>
        <v>0</v>
      </c>
      <c r="AP1218">
        <f t="shared" si="937"/>
        <v>1</v>
      </c>
      <c r="AQ1218">
        <f t="shared" si="938"/>
        <v>2.3878914836767251</v>
      </c>
      <c r="AT1218">
        <v>1211</v>
      </c>
      <c r="AU1218">
        <v>19.442767728955754</v>
      </c>
      <c r="AV1218">
        <v>11.727033825145821</v>
      </c>
      <c r="AX1218">
        <f t="shared" si="939"/>
        <v>1</v>
      </c>
      <c r="AY1218">
        <f t="shared" si="940"/>
        <v>0</v>
      </c>
      <c r="AZ1218">
        <f t="shared" si="941"/>
        <v>7.7157339038099337</v>
      </c>
      <c r="BC1218">
        <v>1211</v>
      </c>
      <c r="BD1218" t="e">
        <v>#N/A</v>
      </c>
      <c r="BE1218" t="e">
        <v>#N/A</v>
      </c>
      <c r="BG1218" t="e">
        <f t="shared" si="942"/>
        <v>#N/A</v>
      </c>
      <c r="BH1218" t="e">
        <f t="shared" si="943"/>
        <v>#N/A</v>
      </c>
      <c r="BI1218" t="e">
        <f t="shared" si="944"/>
        <v>#N/A</v>
      </c>
      <c r="BL1218">
        <v>1211</v>
      </c>
      <c r="BM1218">
        <v>30.923331270740356</v>
      </c>
      <c r="BN1218">
        <v>10.208024902017721</v>
      </c>
      <c r="BP1218">
        <f t="shared" si="945"/>
        <v>1</v>
      </c>
      <c r="BQ1218">
        <f t="shared" si="946"/>
        <v>0</v>
      </c>
      <c r="BR1218">
        <f t="shared" si="947"/>
        <v>20.715306368722636</v>
      </c>
      <c r="BU1218">
        <v>1211</v>
      </c>
      <c r="BV1218">
        <v>21.020749911063078</v>
      </c>
      <c r="BW1218">
        <v>24.243627002792579</v>
      </c>
      <c r="BY1218">
        <f t="shared" si="948"/>
        <v>0</v>
      </c>
      <c r="BZ1218">
        <f t="shared" si="949"/>
        <v>1</v>
      </c>
      <c r="CA1218">
        <f t="shared" si="950"/>
        <v>3.2228770917295009</v>
      </c>
      <c r="CD1218">
        <v>1211</v>
      </c>
      <c r="CE1218">
        <v>21.782583416310533</v>
      </c>
      <c r="CF1218">
        <v>14.951263286668512</v>
      </c>
      <c r="CH1218">
        <f t="shared" si="951"/>
        <v>1</v>
      </c>
      <c r="CI1218">
        <f t="shared" si="952"/>
        <v>0</v>
      </c>
      <c r="CJ1218">
        <f t="shared" si="953"/>
        <v>6.8313201296420214</v>
      </c>
      <c r="CM1218">
        <v>1211</v>
      </c>
      <c r="CN1218">
        <v>19.224030545964851</v>
      </c>
      <c r="CO1218">
        <v>31.527779178655823</v>
      </c>
      <c r="CQ1218">
        <f t="shared" si="954"/>
        <v>0</v>
      </c>
      <c r="CR1218">
        <f t="shared" si="955"/>
        <v>1</v>
      </c>
      <c r="CS1218">
        <f t="shared" si="956"/>
        <v>12.303748632690972</v>
      </c>
      <c r="CV1218">
        <v>1211</v>
      </c>
      <c r="CW1218">
        <v>21.564647955854397</v>
      </c>
      <c r="CX1218">
        <v>18.301912995942093</v>
      </c>
      <c r="CZ1218">
        <f t="shared" si="957"/>
        <v>1</v>
      </c>
      <c r="DA1218">
        <f t="shared" si="958"/>
        <v>0</v>
      </c>
      <c r="DB1218">
        <f t="shared" si="959"/>
        <v>3.2627349599123043</v>
      </c>
      <c r="DE1218">
        <v>1211</v>
      </c>
      <c r="DF1218">
        <v>15.913112346429127</v>
      </c>
      <c r="DG1218">
        <v>8.6919714028481501</v>
      </c>
      <c r="DI1218">
        <f t="shared" si="960"/>
        <v>1</v>
      </c>
      <c r="DJ1218">
        <f t="shared" si="961"/>
        <v>0</v>
      </c>
      <c r="DK1218">
        <f t="shared" si="962"/>
        <v>7.221140943580977</v>
      </c>
      <c r="DN1218">
        <v>1211</v>
      </c>
      <c r="DO1218">
        <v>20.037181139043931</v>
      </c>
      <c r="DP1218">
        <v>17.569054919139049</v>
      </c>
      <c r="DR1218">
        <f t="shared" si="963"/>
        <v>1</v>
      </c>
      <c r="DS1218">
        <f t="shared" si="964"/>
        <v>0</v>
      </c>
      <c r="DT1218">
        <f t="shared" si="965"/>
        <v>2.4681262199048817</v>
      </c>
      <c r="DW1218">
        <v>1211</v>
      </c>
      <c r="DX1218">
        <v>17.799990921565964</v>
      </c>
      <c r="DY1218">
        <v>20.38845663019325</v>
      </c>
      <c r="EA1218">
        <f t="shared" si="966"/>
        <v>0</v>
      </c>
      <c r="EB1218">
        <f t="shared" si="967"/>
        <v>1</v>
      </c>
      <c r="EC1218">
        <f t="shared" si="968"/>
        <v>2.588465708627286</v>
      </c>
      <c r="EF1218">
        <v>1211</v>
      </c>
      <c r="EG1218">
        <v>22.465065543849185</v>
      </c>
      <c r="EH1218">
        <v>15.786706266518609</v>
      </c>
      <c r="EJ1218">
        <f t="shared" si="969"/>
        <v>1</v>
      </c>
      <c r="EK1218">
        <f t="shared" si="970"/>
        <v>0</v>
      </c>
      <c r="EL1218">
        <f t="shared" si="971"/>
        <v>6.6783592773305767</v>
      </c>
      <c r="EO1218">
        <v>1211</v>
      </c>
      <c r="EP1218">
        <v>29.072543158690738</v>
      </c>
      <c r="EQ1218">
        <v>25.432140095445963</v>
      </c>
      <c r="ES1218">
        <f t="shared" si="972"/>
        <v>1</v>
      </c>
      <c r="ET1218">
        <f t="shared" si="973"/>
        <v>0</v>
      </c>
      <c r="EU1218">
        <f t="shared" si="974"/>
        <v>3.6404030632447757</v>
      </c>
    </row>
    <row r="1219" spans="1:151" x14ac:dyDescent="0.25">
      <c r="A1219">
        <v>1212</v>
      </c>
      <c r="B1219">
        <v>4.8705837927040978</v>
      </c>
      <c r="C1219">
        <v>12.18833700720522</v>
      </c>
      <c r="E1219">
        <f t="shared" si="975"/>
        <v>0</v>
      </c>
      <c r="F1219">
        <f t="shared" si="926"/>
        <v>1</v>
      </c>
      <c r="G1219">
        <f t="shared" si="976"/>
        <v>7.3177532145011224</v>
      </c>
      <c r="J1219">
        <v>1212</v>
      </c>
      <c r="K1219">
        <v>25.028500858254908</v>
      </c>
      <c r="L1219">
        <v>19.195492247574375</v>
      </c>
      <c r="N1219">
        <f t="shared" si="927"/>
        <v>1</v>
      </c>
      <c r="O1219">
        <f t="shared" si="928"/>
        <v>0</v>
      </c>
      <c r="P1219">
        <f t="shared" si="929"/>
        <v>5.8330086106805332</v>
      </c>
      <c r="S1219">
        <v>1212</v>
      </c>
      <c r="T1219">
        <v>11.565761743388389</v>
      </c>
      <c r="U1219">
        <v>39.996625955717313</v>
      </c>
      <c r="W1219">
        <f t="shared" si="930"/>
        <v>0</v>
      </c>
      <c r="X1219">
        <f t="shared" si="931"/>
        <v>1</v>
      </c>
      <c r="Y1219">
        <f t="shared" si="932"/>
        <v>28.430864212328924</v>
      </c>
      <c r="AB1219">
        <v>1212</v>
      </c>
      <c r="AC1219">
        <v>23.719397154554965</v>
      </c>
      <c r="AD1219">
        <v>19.118271804096384</v>
      </c>
      <c r="AF1219">
        <f t="shared" si="933"/>
        <v>1</v>
      </c>
      <c r="AG1219">
        <f t="shared" si="934"/>
        <v>0</v>
      </c>
      <c r="AH1219">
        <f t="shared" si="935"/>
        <v>4.601125350458581</v>
      </c>
      <c r="AK1219">
        <v>1212</v>
      </c>
      <c r="AL1219">
        <v>18.248791848572239</v>
      </c>
      <c r="AM1219">
        <v>30.827738325442049</v>
      </c>
      <c r="AO1219">
        <f t="shared" si="936"/>
        <v>0</v>
      </c>
      <c r="AP1219">
        <f t="shared" si="937"/>
        <v>1</v>
      </c>
      <c r="AQ1219">
        <f t="shared" si="938"/>
        <v>12.57894647686981</v>
      </c>
      <c r="AT1219">
        <v>1212</v>
      </c>
      <c r="AU1219">
        <v>16.226200759361141</v>
      </c>
      <c r="AV1219">
        <v>11.666944279440763</v>
      </c>
      <c r="AX1219">
        <f t="shared" si="939"/>
        <v>1</v>
      </c>
      <c r="AY1219">
        <f t="shared" si="940"/>
        <v>0</v>
      </c>
      <c r="AZ1219">
        <f t="shared" si="941"/>
        <v>4.5592564799203785</v>
      </c>
      <c r="BC1219">
        <v>1212</v>
      </c>
      <c r="BD1219" t="e">
        <v>#N/A</v>
      </c>
      <c r="BE1219" t="e">
        <v>#N/A</v>
      </c>
      <c r="BG1219" t="e">
        <f t="shared" si="942"/>
        <v>#N/A</v>
      </c>
      <c r="BH1219" t="e">
        <f t="shared" si="943"/>
        <v>#N/A</v>
      </c>
      <c r="BI1219" t="e">
        <f t="shared" si="944"/>
        <v>#N/A</v>
      </c>
      <c r="BL1219">
        <v>1212</v>
      </c>
      <c r="BM1219">
        <v>28.198238823646349</v>
      </c>
      <c r="BN1219">
        <v>9.3383829820754247</v>
      </c>
      <c r="BP1219">
        <f t="shared" si="945"/>
        <v>1</v>
      </c>
      <c r="BQ1219">
        <f t="shared" si="946"/>
        <v>0</v>
      </c>
      <c r="BR1219">
        <f t="shared" si="947"/>
        <v>18.859855841570926</v>
      </c>
      <c r="BU1219">
        <v>1212</v>
      </c>
      <c r="BV1219">
        <v>26.488438842547303</v>
      </c>
      <c r="BW1219">
        <v>23.613072839811672</v>
      </c>
      <c r="BY1219">
        <f t="shared" si="948"/>
        <v>1</v>
      </c>
      <c r="BZ1219">
        <f t="shared" si="949"/>
        <v>0</v>
      </c>
      <c r="CA1219">
        <f t="shared" si="950"/>
        <v>2.8753660027356318</v>
      </c>
      <c r="CD1219">
        <v>1212</v>
      </c>
      <c r="CE1219">
        <v>21.943723185694687</v>
      </c>
      <c r="CF1219">
        <v>35.88220788166042</v>
      </c>
      <c r="CH1219">
        <f t="shared" si="951"/>
        <v>0</v>
      </c>
      <c r="CI1219">
        <f t="shared" si="952"/>
        <v>1</v>
      </c>
      <c r="CJ1219">
        <f t="shared" si="953"/>
        <v>13.938484695965734</v>
      </c>
      <c r="CM1219">
        <v>1212</v>
      </c>
      <c r="CN1219">
        <v>15.647490998044999</v>
      </c>
      <c r="CO1219">
        <v>24.148183792353098</v>
      </c>
      <c r="CQ1219">
        <f t="shared" si="954"/>
        <v>0</v>
      </c>
      <c r="CR1219">
        <f t="shared" si="955"/>
        <v>1</v>
      </c>
      <c r="CS1219">
        <f t="shared" si="956"/>
        <v>8.5006927943080992</v>
      </c>
      <c r="CV1219">
        <v>1212</v>
      </c>
      <c r="CW1219">
        <v>22.835409754514906</v>
      </c>
      <c r="CX1219">
        <v>17.405308653916443</v>
      </c>
      <c r="CZ1219">
        <f t="shared" si="957"/>
        <v>1</v>
      </c>
      <c r="DA1219">
        <f t="shared" si="958"/>
        <v>0</v>
      </c>
      <c r="DB1219">
        <f t="shared" si="959"/>
        <v>5.4301011005984634</v>
      </c>
      <c r="DE1219">
        <v>1212</v>
      </c>
      <c r="DF1219">
        <v>22.806990415224067</v>
      </c>
      <c r="DG1219">
        <v>31.423075040358952</v>
      </c>
      <c r="DI1219">
        <f t="shared" si="960"/>
        <v>0</v>
      </c>
      <c r="DJ1219">
        <f t="shared" si="961"/>
        <v>1</v>
      </c>
      <c r="DK1219">
        <f t="shared" si="962"/>
        <v>8.616084625134885</v>
      </c>
      <c r="DN1219">
        <v>1212</v>
      </c>
      <c r="DO1219">
        <v>23.012045479954551</v>
      </c>
      <c r="DP1219">
        <v>29.315648186417526</v>
      </c>
      <c r="DR1219">
        <f t="shared" si="963"/>
        <v>0</v>
      </c>
      <c r="DS1219">
        <f t="shared" si="964"/>
        <v>1</v>
      </c>
      <c r="DT1219">
        <f t="shared" si="965"/>
        <v>6.3036027064629749</v>
      </c>
      <c r="DW1219">
        <v>1212</v>
      </c>
      <c r="DX1219">
        <v>16.549005473477472</v>
      </c>
      <c r="DY1219">
        <v>16.212892549815194</v>
      </c>
      <c r="EA1219">
        <f t="shared" si="966"/>
        <v>1</v>
      </c>
      <c r="EB1219">
        <f t="shared" si="967"/>
        <v>0</v>
      </c>
      <c r="EC1219">
        <f t="shared" si="968"/>
        <v>0.3361129236622773</v>
      </c>
      <c r="EF1219">
        <v>1212</v>
      </c>
      <c r="EG1219">
        <v>21.25953301090653</v>
      </c>
      <c r="EH1219">
        <v>9.1483548878243912</v>
      </c>
      <c r="EJ1219">
        <f t="shared" si="969"/>
        <v>1</v>
      </c>
      <c r="EK1219">
        <f t="shared" si="970"/>
        <v>0</v>
      </c>
      <c r="EL1219">
        <f t="shared" si="971"/>
        <v>12.111178123082139</v>
      </c>
      <c r="EO1219">
        <v>1212</v>
      </c>
      <c r="EP1219">
        <v>21.448281285650289</v>
      </c>
      <c r="EQ1219">
        <v>21.498135749834372</v>
      </c>
      <c r="ES1219">
        <f t="shared" si="972"/>
        <v>0</v>
      </c>
      <c r="ET1219">
        <f t="shared" si="973"/>
        <v>1</v>
      </c>
      <c r="EU1219">
        <f t="shared" si="974"/>
        <v>4.9854464184083014E-2</v>
      </c>
    </row>
    <row r="1220" spans="1:151" x14ac:dyDescent="0.25">
      <c r="A1220">
        <v>1213</v>
      </c>
      <c r="B1220">
        <v>9.525942787725965</v>
      </c>
      <c r="C1220">
        <v>14.123179774241491</v>
      </c>
      <c r="E1220">
        <f t="shared" si="975"/>
        <v>0</v>
      </c>
      <c r="F1220">
        <f t="shared" si="926"/>
        <v>1</v>
      </c>
      <c r="G1220">
        <f t="shared" si="976"/>
        <v>4.5972369865155258</v>
      </c>
      <c r="J1220">
        <v>1213</v>
      </c>
      <c r="K1220">
        <v>21.095324069269477</v>
      </c>
      <c r="L1220">
        <v>27.597811634354272</v>
      </c>
      <c r="N1220">
        <f t="shared" si="927"/>
        <v>0</v>
      </c>
      <c r="O1220">
        <f t="shared" si="928"/>
        <v>1</v>
      </c>
      <c r="P1220">
        <f t="shared" si="929"/>
        <v>6.5024875650847953</v>
      </c>
      <c r="S1220">
        <v>1213</v>
      </c>
      <c r="T1220">
        <v>18.161123049551328</v>
      </c>
      <c r="U1220">
        <v>38.298981692937801</v>
      </c>
      <c r="W1220">
        <f t="shared" si="930"/>
        <v>0</v>
      </c>
      <c r="X1220">
        <f t="shared" si="931"/>
        <v>1</v>
      </c>
      <c r="Y1220">
        <f t="shared" si="932"/>
        <v>20.137858643386473</v>
      </c>
      <c r="AB1220">
        <v>1213</v>
      </c>
      <c r="AC1220">
        <v>24.290695894597221</v>
      </c>
      <c r="AD1220">
        <v>19.483956224323478</v>
      </c>
      <c r="AF1220">
        <f t="shared" si="933"/>
        <v>1</v>
      </c>
      <c r="AG1220">
        <f t="shared" si="934"/>
        <v>0</v>
      </c>
      <c r="AH1220">
        <f t="shared" si="935"/>
        <v>4.8067396702737426</v>
      </c>
      <c r="AK1220">
        <v>1213</v>
      </c>
      <c r="AL1220">
        <v>22.5561162970765</v>
      </c>
      <c r="AM1220">
        <v>21.297343267035863</v>
      </c>
      <c r="AO1220">
        <f t="shared" si="936"/>
        <v>1</v>
      </c>
      <c r="AP1220">
        <f t="shared" si="937"/>
        <v>0</v>
      </c>
      <c r="AQ1220">
        <f t="shared" si="938"/>
        <v>1.2587730300406363</v>
      </c>
      <c r="AT1220">
        <v>1213</v>
      </c>
      <c r="AU1220">
        <v>22.119787589926624</v>
      </c>
      <c r="AV1220">
        <v>25.716211768218116</v>
      </c>
      <c r="AX1220">
        <f t="shared" si="939"/>
        <v>0</v>
      </c>
      <c r="AY1220">
        <f t="shared" si="940"/>
        <v>1</v>
      </c>
      <c r="AZ1220">
        <f t="shared" si="941"/>
        <v>3.5964241782914925</v>
      </c>
      <c r="BC1220">
        <v>1213</v>
      </c>
      <c r="BD1220" t="e">
        <v>#N/A</v>
      </c>
      <c r="BE1220" t="e">
        <v>#N/A</v>
      </c>
      <c r="BG1220" t="e">
        <f t="shared" si="942"/>
        <v>#N/A</v>
      </c>
      <c r="BH1220" t="e">
        <f t="shared" si="943"/>
        <v>#N/A</v>
      </c>
      <c r="BI1220" t="e">
        <f t="shared" si="944"/>
        <v>#N/A</v>
      </c>
      <c r="BL1220">
        <v>1213</v>
      </c>
      <c r="BM1220">
        <v>36.184371677677291</v>
      </c>
      <c r="BN1220">
        <v>8.1560973139272246</v>
      </c>
      <c r="BP1220">
        <f t="shared" si="945"/>
        <v>1</v>
      </c>
      <c r="BQ1220">
        <f t="shared" si="946"/>
        <v>0</v>
      </c>
      <c r="BR1220">
        <f t="shared" si="947"/>
        <v>28.028274363750064</v>
      </c>
      <c r="BU1220">
        <v>1213</v>
      </c>
      <c r="BV1220">
        <v>25.154783999605421</v>
      </c>
      <c r="BW1220">
        <v>22.541102645548868</v>
      </c>
      <c r="BY1220">
        <f t="shared" si="948"/>
        <v>1</v>
      </c>
      <c r="BZ1220">
        <f t="shared" si="949"/>
        <v>0</v>
      </c>
      <c r="CA1220">
        <f t="shared" si="950"/>
        <v>2.6136813540565527</v>
      </c>
      <c r="CD1220">
        <v>1213</v>
      </c>
      <c r="CE1220">
        <v>13.63229137721919</v>
      </c>
      <c r="CF1220">
        <v>26.849607511445143</v>
      </c>
      <c r="CH1220">
        <f t="shared" si="951"/>
        <v>0</v>
      </c>
      <c r="CI1220">
        <f t="shared" si="952"/>
        <v>1</v>
      </c>
      <c r="CJ1220">
        <f t="shared" si="953"/>
        <v>13.217316134225953</v>
      </c>
      <c r="CM1220">
        <v>1213</v>
      </c>
      <c r="CN1220">
        <v>25.033780509684185</v>
      </c>
      <c r="CO1220">
        <v>27.97437759284098</v>
      </c>
      <c r="CQ1220">
        <f t="shared" si="954"/>
        <v>0</v>
      </c>
      <c r="CR1220">
        <f t="shared" si="955"/>
        <v>1</v>
      </c>
      <c r="CS1220">
        <f t="shared" si="956"/>
        <v>2.9405970831567956</v>
      </c>
      <c r="CV1220">
        <v>1213</v>
      </c>
      <c r="CW1220">
        <v>25.428747465737999</v>
      </c>
      <c r="CX1220">
        <v>14.271300029201949</v>
      </c>
      <c r="CZ1220">
        <f t="shared" si="957"/>
        <v>1</v>
      </c>
      <c r="DA1220">
        <f t="shared" si="958"/>
        <v>0</v>
      </c>
      <c r="DB1220">
        <f t="shared" si="959"/>
        <v>11.157447436536049</v>
      </c>
      <c r="DE1220">
        <v>1213</v>
      </c>
      <c r="DF1220">
        <v>17.254025222373212</v>
      </c>
      <c r="DG1220">
        <v>21.533627096381643</v>
      </c>
      <c r="DI1220">
        <f t="shared" si="960"/>
        <v>0</v>
      </c>
      <c r="DJ1220">
        <f t="shared" si="961"/>
        <v>1</v>
      </c>
      <c r="DK1220">
        <f t="shared" si="962"/>
        <v>4.2796018740084314</v>
      </c>
      <c r="DN1220">
        <v>1213</v>
      </c>
      <c r="DO1220">
        <v>22.701061871231502</v>
      </c>
      <c r="DP1220">
        <v>18.671864812112908</v>
      </c>
      <c r="DR1220">
        <f t="shared" si="963"/>
        <v>1</v>
      </c>
      <c r="DS1220">
        <f t="shared" si="964"/>
        <v>0</v>
      </c>
      <c r="DT1220">
        <f t="shared" si="965"/>
        <v>4.0291970591185944</v>
      </c>
      <c r="DW1220">
        <v>1213</v>
      </c>
      <c r="DX1220">
        <v>13.619913602126971</v>
      </c>
      <c r="DY1220">
        <v>34.138389503224275</v>
      </c>
      <c r="EA1220">
        <f t="shared" si="966"/>
        <v>0</v>
      </c>
      <c r="EB1220">
        <f t="shared" si="967"/>
        <v>1</v>
      </c>
      <c r="EC1220">
        <f t="shared" si="968"/>
        <v>20.518475901097304</v>
      </c>
      <c r="EF1220">
        <v>1213</v>
      </c>
      <c r="EG1220">
        <v>20.792868461302966</v>
      </c>
      <c r="EH1220">
        <v>18.479881733124607</v>
      </c>
      <c r="EJ1220">
        <f t="shared" si="969"/>
        <v>1</v>
      </c>
      <c r="EK1220">
        <f t="shared" si="970"/>
        <v>0</v>
      </c>
      <c r="EL1220">
        <f t="shared" si="971"/>
        <v>2.3129867281783589</v>
      </c>
      <c r="EO1220">
        <v>1213</v>
      </c>
      <c r="EP1220">
        <v>27.505576483443118</v>
      </c>
      <c r="EQ1220">
        <v>54.819311923547005</v>
      </c>
      <c r="ES1220">
        <f t="shared" si="972"/>
        <v>0</v>
      </c>
      <c r="ET1220">
        <f t="shared" si="973"/>
        <v>1</v>
      </c>
      <c r="EU1220">
        <f t="shared" si="974"/>
        <v>27.313735440103887</v>
      </c>
    </row>
    <row r="1221" spans="1:151" x14ac:dyDescent="0.25">
      <c r="A1221">
        <v>1214</v>
      </c>
      <c r="B1221">
        <v>8.188599277310459</v>
      </c>
      <c r="C1221">
        <v>23.824647579337274</v>
      </c>
      <c r="E1221">
        <f t="shared" si="975"/>
        <v>0</v>
      </c>
      <c r="F1221">
        <f t="shared" si="926"/>
        <v>1</v>
      </c>
      <c r="G1221">
        <f t="shared" si="976"/>
        <v>15.636048302026815</v>
      </c>
      <c r="J1221">
        <v>1214</v>
      </c>
      <c r="K1221">
        <v>25.873805358188967</v>
      </c>
      <c r="L1221">
        <v>26.980225988452126</v>
      </c>
      <c r="N1221">
        <f t="shared" si="927"/>
        <v>0</v>
      </c>
      <c r="O1221">
        <f t="shared" si="928"/>
        <v>1</v>
      </c>
      <c r="P1221">
        <f t="shared" si="929"/>
        <v>1.106420630263159</v>
      </c>
      <c r="S1221">
        <v>1214</v>
      </c>
      <c r="T1221">
        <v>19.541708340690263</v>
      </c>
      <c r="U1221">
        <v>11.052050388420648</v>
      </c>
      <c r="W1221">
        <f t="shared" si="930"/>
        <v>1</v>
      </c>
      <c r="X1221">
        <f t="shared" si="931"/>
        <v>0</v>
      </c>
      <c r="Y1221">
        <f t="shared" si="932"/>
        <v>8.4896579522696154</v>
      </c>
      <c r="AB1221">
        <v>1214</v>
      </c>
      <c r="AC1221">
        <v>22.19294015257562</v>
      </c>
      <c r="AD1221">
        <v>15.793533517846344</v>
      </c>
      <c r="AF1221">
        <f t="shared" si="933"/>
        <v>1</v>
      </c>
      <c r="AG1221">
        <f t="shared" si="934"/>
        <v>0</v>
      </c>
      <c r="AH1221">
        <f t="shared" si="935"/>
        <v>6.3994066347292762</v>
      </c>
      <c r="AK1221">
        <v>1214</v>
      </c>
      <c r="AL1221">
        <v>28.006896903930095</v>
      </c>
      <c r="AM1221">
        <v>23.129915895743583</v>
      </c>
      <c r="AO1221">
        <f t="shared" si="936"/>
        <v>1</v>
      </c>
      <c r="AP1221">
        <f t="shared" si="937"/>
        <v>0</v>
      </c>
      <c r="AQ1221">
        <f t="shared" si="938"/>
        <v>4.8769810081865117</v>
      </c>
      <c r="AT1221">
        <v>1214</v>
      </c>
      <c r="AU1221">
        <v>14.628888286560105</v>
      </c>
      <c r="AV1221">
        <v>25.469803904387668</v>
      </c>
      <c r="AX1221">
        <f t="shared" si="939"/>
        <v>0</v>
      </c>
      <c r="AY1221">
        <f t="shared" si="940"/>
        <v>1</v>
      </c>
      <c r="AZ1221">
        <f t="shared" si="941"/>
        <v>10.840915617827562</v>
      </c>
      <c r="BC1221">
        <v>1214</v>
      </c>
      <c r="BD1221" t="e">
        <v>#N/A</v>
      </c>
      <c r="BE1221" t="e">
        <v>#N/A</v>
      </c>
      <c r="BG1221" t="e">
        <f t="shared" si="942"/>
        <v>#N/A</v>
      </c>
      <c r="BH1221" t="e">
        <f t="shared" si="943"/>
        <v>#N/A</v>
      </c>
      <c r="BI1221" t="e">
        <f t="shared" si="944"/>
        <v>#N/A</v>
      </c>
      <c r="BL1221">
        <v>1214</v>
      </c>
      <c r="BM1221">
        <v>32.87161533735901</v>
      </c>
      <c r="BN1221">
        <v>15.600046804517383</v>
      </c>
      <c r="BP1221">
        <f t="shared" si="945"/>
        <v>1</v>
      </c>
      <c r="BQ1221">
        <f t="shared" si="946"/>
        <v>0</v>
      </c>
      <c r="BR1221">
        <f t="shared" si="947"/>
        <v>17.271568532841627</v>
      </c>
      <c r="BU1221">
        <v>1214</v>
      </c>
      <c r="BV1221">
        <v>18.458736308539692</v>
      </c>
      <c r="BW1221">
        <v>24.579019315467711</v>
      </c>
      <c r="BY1221">
        <f t="shared" si="948"/>
        <v>0</v>
      </c>
      <c r="BZ1221">
        <f t="shared" si="949"/>
        <v>1</v>
      </c>
      <c r="CA1221">
        <f t="shared" si="950"/>
        <v>6.1202830069280196</v>
      </c>
      <c r="CD1221">
        <v>1214</v>
      </c>
      <c r="CE1221">
        <v>28.385685995026005</v>
      </c>
      <c r="CF1221">
        <v>23.079615665611048</v>
      </c>
      <c r="CH1221">
        <f t="shared" si="951"/>
        <v>1</v>
      </c>
      <c r="CI1221">
        <f t="shared" si="952"/>
        <v>0</v>
      </c>
      <c r="CJ1221">
        <f t="shared" si="953"/>
        <v>5.3060703294149576</v>
      </c>
      <c r="CM1221">
        <v>1214</v>
      </c>
      <c r="CN1221">
        <v>23.193415317987082</v>
      </c>
      <c r="CO1221">
        <v>14.31054775207987</v>
      </c>
      <c r="CQ1221">
        <f t="shared" si="954"/>
        <v>1</v>
      </c>
      <c r="CR1221">
        <f t="shared" si="955"/>
        <v>0</v>
      </c>
      <c r="CS1221">
        <f t="shared" si="956"/>
        <v>8.8828675659072118</v>
      </c>
      <c r="CV1221">
        <v>1214</v>
      </c>
      <c r="CW1221">
        <v>22.188932803071175</v>
      </c>
      <c r="CX1221">
        <v>15.057138255322752</v>
      </c>
      <c r="CZ1221">
        <f t="shared" si="957"/>
        <v>1</v>
      </c>
      <c r="DA1221">
        <f t="shared" si="958"/>
        <v>0</v>
      </c>
      <c r="DB1221">
        <f t="shared" si="959"/>
        <v>7.1317945477484237</v>
      </c>
      <c r="DE1221">
        <v>1214</v>
      </c>
      <c r="DF1221">
        <v>15.050286785551993</v>
      </c>
      <c r="DG1221">
        <v>29.112161290347821</v>
      </c>
      <c r="DI1221">
        <f t="shared" si="960"/>
        <v>0</v>
      </c>
      <c r="DJ1221">
        <f t="shared" si="961"/>
        <v>1</v>
      </c>
      <c r="DK1221">
        <f t="shared" si="962"/>
        <v>14.061874504795828</v>
      </c>
      <c r="DN1221">
        <v>1214</v>
      </c>
      <c r="DO1221">
        <v>28.130151393001793</v>
      </c>
      <c r="DP1221">
        <v>17.167148984500763</v>
      </c>
      <c r="DR1221">
        <f t="shared" si="963"/>
        <v>1</v>
      </c>
      <c r="DS1221">
        <f t="shared" si="964"/>
        <v>0</v>
      </c>
      <c r="DT1221">
        <f t="shared" si="965"/>
        <v>10.96300240850103</v>
      </c>
      <c r="DW1221">
        <v>1214</v>
      </c>
      <c r="DX1221">
        <v>17.679999277122569</v>
      </c>
      <c r="DY1221">
        <v>30.784947200893562</v>
      </c>
      <c r="EA1221">
        <f t="shared" si="966"/>
        <v>0</v>
      </c>
      <c r="EB1221">
        <f t="shared" si="967"/>
        <v>1</v>
      </c>
      <c r="EC1221">
        <f t="shared" si="968"/>
        <v>13.104947923770993</v>
      </c>
      <c r="EF1221">
        <v>1214</v>
      </c>
      <c r="EG1221">
        <v>21.809066453791104</v>
      </c>
      <c r="EH1221">
        <v>9.6842536894760514</v>
      </c>
      <c r="EJ1221">
        <f t="shared" si="969"/>
        <v>1</v>
      </c>
      <c r="EK1221">
        <f t="shared" si="970"/>
        <v>0</v>
      </c>
      <c r="EL1221">
        <f t="shared" si="971"/>
        <v>12.124812764315053</v>
      </c>
      <c r="EO1221">
        <v>1214</v>
      </c>
      <c r="EP1221">
        <v>20.386321648283683</v>
      </c>
      <c r="EQ1221">
        <v>46.638270972318523</v>
      </c>
      <c r="ES1221">
        <f t="shared" si="972"/>
        <v>0</v>
      </c>
      <c r="ET1221">
        <f t="shared" si="973"/>
        <v>1</v>
      </c>
      <c r="EU1221">
        <f t="shared" si="974"/>
        <v>26.25194932403484</v>
      </c>
    </row>
    <row r="1222" spans="1:151" x14ac:dyDescent="0.25">
      <c r="A1222">
        <v>1215</v>
      </c>
      <c r="B1222">
        <v>9.4406503075774015</v>
      </c>
      <c r="C1222">
        <v>22.863924544443204</v>
      </c>
      <c r="E1222">
        <f t="shared" si="975"/>
        <v>0</v>
      </c>
      <c r="F1222">
        <f t="shared" si="926"/>
        <v>1</v>
      </c>
      <c r="G1222">
        <f t="shared" si="976"/>
        <v>13.423274236865803</v>
      </c>
      <c r="J1222">
        <v>1215</v>
      </c>
      <c r="K1222">
        <v>23.518534309157829</v>
      </c>
      <c r="L1222">
        <v>15.906327077467154</v>
      </c>
      <c r="N1222">
        <f t="shared" si="927"/>
        <v>1</v>
      </c>
      <c r="O1222">
        <f t="shared" si="928"/>
        <v>0</v>
      </c>
      <c r="P1222">
        <f t="shared" si="929"/>
        <v>7.6122072316906753</v>
      </c>
      <c r="S1222">
        <v>1215</v>
      </c>
      <c r="T1222">
        <v>20.656863441748559</v>
      </c>
      <c r="U1222">
        <v>2.7044384911133932</v>
      </c>
      <c r="W1222">
        <f t="shared" si="930"/>
        <v>1</v>
      </c>
      <c r="X1222">
        <f t="shared" si="931"/>
        <v>0</v>
      </c>
      <c r="Y1222">
        <f t="shared" si="932"/>
        <v>17.952424950635166</v>
      </c>
      <c r="AB1222">
        <v>1215</v>
      </c>
      <c r="AC1222">
        <v>25.739135019089566</v>
      </c>
      <c r="AD1222">
        <v>17.59429444406166</v>
      </c>
      <c r="AF1222">
        <f t="shared" si="933"/>
        <v>1</v>
      </c>
      <c r="AG1222">
        <f t="shared" si="934"/>
        <v>0</v>
      </c>
      <c r="AH1222">
        <f t="shared" si="935"/>
        <v>8.1448405750279065</v>
      </c>
      <c r="AK1222">
        <v>1215</v>
      </c>
      <c r="AL1222">
        <v>25.95331584633017</v>
      </c>
      <c r="AM1222">
        <v>36.895330377535494</v>
      </c>
      <c r="AO1222">
        <f t="shared" si="936"/>
        <v>0</v>
      </c>
      <c r="AP1222">
        <f t="shared" si="937"/>
        <v>1</v>
      </c>
      <c r="AQ1222">
        <f t="shared" si="938"/>
        <v>10.942014531205324</v>
      </c>
      <c r="AT1222">
        <v>1215</v>
      </c>
      <c r="AU1222">
        <v>18.461954151068827</v>
      </c>
      <c r="AV1222">
        <v>22.412673974833194</v>
      </c>
      <c r="AX1222">
        <f t="shared" si="939"/>
        <v>0</v>
      </c>
      <c r="AY1222">
        <f t="shared" si="940"/>
        <v>1</v>
      </c>
      <c r="AZ1222">
        <f t="shared" si="941"/>
        <v>3.9507198237643664</v>
      </c>
      <c r="BC1222">
        <v>1215</v>
      </c>
      <c r="BD1222" t="e">
        <v>#N/A</v>
      </c>
      <c r="BE1222" t="e">
        <v>#N/A</v>
      </c>
      <c r="BG1222" t="e">
        <f t="shared" si="942"/>
        <v>#N/A</v>
      </c>
      <c r="BH1222" t="e">
        <f t="shared" si="943"/>
        <v>#N/A</v>
      </c>
      <c r="BI1222" t="e">
        <f t="shared" si="944"/>
        <v>#N/A</v>
      </c>
      <c r="BL1222">
        <v>1215</v>
      </c>
      <c r="BM1222">
        <v>30.364734002434961</v>
      </c>
      <c r="BN1222">
        <v>12.466400628358942</v>
      </c>
      <c r="BP1222">
        <f t="shared" si="945"/>
        <v>1</v>
      </c>
      <c r="BQ1222">
        <f t="shared" si="946"/>
        <v>0</v>
      </c>
      <c r="BR1222">
        <f t="shared" si="947"/>
        <v>17.898333374076017</v>
      </c>
      <c r="BU1222">
        <v>1215</v>
      </c>
      <c r="BV1222">
        <v>26.481119645107583</v>
      </c>
      <c r="BW1222">
        <v>18.818643230224424</v>
      </c>
      <c r="BY1222">
        <f t="shared" si="948"/>
        <v>1</v>
      </c>
      <c r="BZ1222">
        <f t="shared" si="949"/>
        <v>0</v>
      </c>
      <c r="CA1222">
        <f t="shared" si="950"/>
        <v>7.6624764148831588</v>
      </c>
      <c r="CD1222">
        <v>1215</v>
      </c>
      <c r="CE1222">
        <v>13.709658788056165</v>
      </c>
      <c r="CF1222">
        <v>44.263490218988586</v>
      </c>
      <c r="CH1222">
        <f t="shared" si="951"/>
        <v>0</v>
      </c>
      <c r="CI1222">
        <f t="shared" si="952"/>
        <v>1</v>
      </c>
      <c r="CJ1222">
        <f t="shared" si="953"/>
        <v>30.553831430932419</v>
      </c>
      <c r="CM1222">
        <v>1215</v>
      </c>
      <c r="CN1222">
        <v>20.824014924730918</v>
      </c>
      <c r="CO1222">
        <v>18.995783457186054</v>
      </c>
      <c r="CQ1222">
        <f t="shared" si="954"/>
        <v>1</v>
      </c>
      <c r="CR1222">
        <f t="shared" si="955"/>
        <v>0</v>
      </c>
      <c r="CS1222">
        <f t="shared" si="956"/>
        <v>1.8282314675448639</v>
      </c>
      <c r="CV1222">
        <v>1215</v>
      </c>
      <c r="CW1222">
        <v>22.973753155312778</v>
      </c>
      <c r="CX1222">
        <v>19.092144815230316</v>
      </c>
      <c r="CZ1222">
        <f t="shared" si="957"/>
        <v>1</v>
      </c>
      <c r="DA1222">
        <f t="shared" si="958"/>
        <v>0</v>
      </c>
      <c r="DB1222">
        <f t="shared" si="959"/>
        <v>3.8816083400824617</v>
      </c>
      <c r="DE1222">
        <v>1215</v>
      </c>
      <c r="DF1222">
        <v>21.900503125786294</v>
      </c>
      <c r="DG1222">
        <v>26.685018750094322</v>
      </c>
      <c r="DI1222">
        <f t="shared" si="960"/>
        <v>0</v>
      </c>
      <c r="DJ1222">
        <f t="shared" si="961"/>
        <v>1</v>
      </c>
      <c r="DK1222">
        <f t="shared" si="962"/>
        <v>4.7845156243080282</v>
      </c>
      <c r="DN1222">
        <v>1215</v>
      </c>
      <c r="DO1222">
        <v>29.128119397277683</v>
      </c>
      <c r="DP1222">
        <v>17.808815409636342</v>
      </c>
      <c r="DR1222">
        <f t="shared" si="963"/>
        <v>1</v>
      </c>
      <c r="DS1222">
        <f t="shared" si="964"/>
        <v>0</v>
      </c>
      <c r="DT1222">
        <f t="shared" si="965"/>
        <v>11.319303987641341</v>
      </c>
      <c r="DW1222">
        <v>1215</v>
      </c>
      <c r="DX1222">
        <v>18.075491216505256</v>
      </c>
      <c r="DY1222">
        <v>27.969766305918192</v>
      </c>
      <c r="EA1222">
        <f t="shared" si="966"/>
        <v>0</v>
      </c>
      <c r="EB1222">
        <f t="shared" si="967"/>
        <v>1</v>
      </c>
      <c r="EC1222">
        <f t="shared" si="968"/>
        <v>9.8942750894129361</v>
      </c>
      <c r="EF1222">
        <v>1215</v>
      </c>
      <c r="EG1222">
        <v>15.978186611208557</v>
      </c>
      <c r="EH1222">
        <v>14.277908332656732</v>
      </c>
      <c r="EJ1222">
        <f t="shared" si="969"/>
        <v>1</v>
      </c>
      <c r="EK1222">
        <f t="shared" si="970"/>
        <v>0</v>
      </c>
      <c r="EL1222">
        <f t="shared" si="971"/>
        <v>1.7002782785518242</v>
      </c>
      <c r="EO1222">
        <v>1215</v>
      </c>
      <c r="EP1222">
        <v>23.287900617836915</v>
      </c>
      <c r="EQ1222">
        <v>10.480410571542109</v>
      </c>
      <c r="ES1222">
        <f t="shared" si="972"/>
        <v>1</v>
      </c>
      <c r="ET1222">
        <f t="shared" si="973"/>
        <v>0</v>
      </c>
      <c r="EU1222">
        <f t="shared" si="974"/>
        <v>12.807490046294806</v>
      </c>
    </row>
    <row r="1223" spans="1:151" x14ac:dyDescent="0.25">
      <c r="A1223">
        <v>1216</v>
      </c>
      <c r="B1223">
        <v>14.989238190733094</v>
      </c>
      <c r="C1223">
        <v>8.1275509346376538</v>
      </c>
      <c r="E1223">
        <f t="shared" si="975"/>
        <v>1</v>
      </c>
      <c r="F1223">
        <f t="shared" si="926"/>
        <v>0</v>
      </c>
      <c r="G1223">
        <f t="shared" si="976"/>
        <v>6.8616872560954398</v>
      </c>
      <c r="J1223">
        <v>1216</v>
      </c>
      <c r="K1223">
        <v>21.898283357365834</v>
      </c>
      <c r="L1223">
        <v>31.69743137351022</v>
      </c>
      <c r="N1223">
        <f t="shared" si="927"/>
        <v>0</v>
      </c>
      <c r="O1223">
        <f t="shared" si="928"/>
        <v>1</v>
      </c>
      <c r="P1223">
        <f t="shared" si="929"/>
        <v>9.799148016144386</v>
      </c>
      <c r="S1223">
        <v>1216</v>
      </c>
      <c r="T1223">
        <v>15.417914855300074</v>
      </c>
      <c r="U1223">
        <v>38.02856942605294</v>
      </c>
      <c r="W1223">
        <f t="shared" si="930"/>
        <v>0</v>
      </c>
      <c r="X1223">
        <f t="shared" si="931"/>
        <v>1</v>
      </c>
      <c r="Y1223">
        <f t="shared" si="932"/>
        <v>22.610654570752864</v>
      </c>
      <c r="AB1223">
        <v>1216</v>
      </c>
      <c r="AC1223">
        <v>31.112433720216835</v>
      </c>
      <c r="AD1223">
        <v>17.526123049608472</v>
      </c>
      <c r="AF1223">
        <f t="shared" si="933"/>
        <v>1</v>
      </c>
      <c r="AG1223">
        <f t="shared" si="934"/>
        <v>0</v>
      </c>
      <c r="AH1223">
        <f t="shared" si="935"/>
        <v>13.586310670608363</v>
      </c>
      <c r="AK1223">
        <v>1216</v>
      </c>
      <c r="AL1223">
        <v>25.383555393510399</v>
      </c>
      <c r="AM1223">
        <v>17.346126753690669</v>
      </c>
      <c r="AO1223">
        <f t="shared" si="936"/>
        <v>1</v>
      </c>
      <c r="AP1223">
        <f t="shared" si="937"/>
        <v>0</v>
      </c>
      <c r="AQ1223">
        <f t="shared" si="938"/>
        <v>8.0374286398197299</v>
      </c>
      <c r="AT1223">
        <v>1216</v>
      </c>
      <c r="AU1223">
        <v>22.877385844899933</v>
      </c>
      <c r="AV1223">
        <v>18.841894731904507</v>
      </c>
      <c r="AX1223">
        <f t="shared" si="939"/>
        <v>1</v>
      </c>
      <c r="AY1223">
        <f t="shared" si="940"/>
        <v>0</v>
      </c>
      <c r="AZ1223">
        <f t="shared" si="941"/>
        <v>4.0354911129954267</v>
      </c>
      <c r="BC1223">
        <v>1216</v>
      </c>
      <c r="BD1223" t="e">
        <v>#N/A</v>
      </c>
      <c r="BE1223" t="e">
        <v>#N/A</v>
      </c>
      <c r="BG1223" t="e">
        <f t="shared" si="942"/>
        <v>#N/A</v>
      </c>
      <c r="BH1223" t="e">
        <f t="shared" si="943"/>
        <v>#N/A</v>
      </c>
      <c r="BI1223" t="e">
        <f t="shared" si="944"/>
        <v>#N/A</v>
      </c>
      <c r="BL1223">
        <v>1216</v>
      </c>
      <c r="BM1223">
        <v>20.673208919394618</v>
      </c>
      <c r="BN1223">
        <v>14.557186078193844</v>
      </c>
      <c r="BP1223">
        <f t="shared" si="945"/>
        <v>1</v>
      </c>
      <c r="BQ1223">
        <f t="shared" si="946"/>
        <v>0</v>
      </c>
      <c r="BR1223">
        <f t="shared" si="947"/>
        <v>6.116022841200774</v>
      </c>
      <c r="BU1223">
        <v>1216</v>
      </c>
      <c r="BV1223">
        <v>19.234221642462863</v>
      </c>
      <c r="BW1223">
        <v>19.724062683348638</v>
      </c>
      <c r="BY1223">
        <f t="shared" si="948"/>
        <v>0</v>
      </c>
      <c r="BZ1223">
        <f t="shared" si="949"/>
        <v>1</v>
      </c>
      <c r="CA1223">
        <f t="shared" si="950"/>
        <v>0.48984104088577496</v>
      </c>
      <c r="CD1223">
        <v>1216</v>
      </c>
      <c r="CE1223">
        <v>15.883816095570776</v>
      </c>
      <c r="CF1223">
        <v>19.484220934945341</v>
      </c>
      <c r="CH1223">
        <f t="shared" si="951"/>
        <v>0</v>
      </c>
      <c r="CI1223">
        <f t="shared" si="952"/>
        <v>1</v>
      </c>
      <c r="CJ1223">
        <f t="shared" si="953"/>
        <v>3.6004048393745656</v>
      </c>
      <c r="CM1223">
        <v>1216</v>
      </c>
      <c r="CN1223">
        <v>20.459354873403175</v>
      </c>
      <c r="CO1223">
        <v>27.336067919080513</v>
      </c>
      <c r="CQ1223">
        <f t="shared" si="954"/>
        <v>0</v>
      </c>
      <c r="CR1223">
        <f t="shared" si="955"/>
        <v>1</v>
      </c>
      <c r="CS1223">
        <f t="shared" si="956"/>
        <v>6.876713045677338</v>
      </c>
      <c r="CV1223">
        <v>1216</v>
      </c>
      <c r="CW1223">
        <v>15.017045987489357</v>
      </c>
      <c r="CX1223">
        <v>17.345589060744629</v>
      </c>
      <c r="CZ1223">
        <f t="shared" si="957"/>
        <v>0</v>
      </c>
      <c r="DA1223">
        <f t="shared" si="958"/>
        <v>1</v>
      </c>
      <c r="DB1223">
        <f t="shared" si="959"/>
        <v>2.3285430732552719</v>
      </c>
      <c r="DE1223">
        <v>1216</v>
      </c>
      <c r="DF1223">
        <v>37.974505711736256</v>
      </c>
      <c r="DG1223">
        <v>22.584326156922106</v>
      </c>
      <c r="DI1223">
        <f t="shared" si="960"/>
        <v>1</v>
      </c>
      <c r="DJ1223">
        <f t="shared" si="961"/>
        <v>0</v>
      </c>
      <c r="DK1223">
        <f t="shared" si="962"/>
        <v>15.39017955481415</v>
      </c>
      <c r="DN1223">
        <v>1216</v>
      </c>
      <c r="DO1223">
        <v>27.160746326958947</v>
      </c>
      <c r="DP1223">
        <v>20.828238064382727</v>
      </c>
      <c r="DR1223">
        <f t="shared" si="963"/>
        <v>1</v>
      </c>
      <c r="DS1223">
        <f t="shared" si="964"/>
        <v>0</v>
      </c>
      <c r="DT1223">
        <f t="shared" si="965"/>
        <v>6.3325082625762192</v>
      </c>
      <c r="DW1223">
        <v>1216</v>
      </c>
      <c r="DX1223">
        <v>20.382913938576635</v>
      </c>
      <c r="DY1223">
        <v>17.344711568485867</v>
      </c>
      <c r="EA1223">
        <f t="shared" si="966"/>
        <v>1</v>
      </c>
      <c r="EB1223">
        <f t="shared" si="967"/>
        <v>0</v>
      </c>
      <c r="EC1223">
        <f t="shared" si="968"/>
        <v>3.0382023700907688</v>
      </c>
      <c r="EF1223">
        <v>1216</v>
      </c>
      <c r="EG1223">
        <v>17.328490111256855</v>
      </c>
      <c r="EH1223">
        <v>15.067442051582164</v>
      </c>
      <c r="EJ1223">
        <f t="shared" si="969"/>
        <v>1</v>
      </c>
      <c r="EK1223">
        <f t="shared" si="970"/>
        <v>0</v>
      </c>
      <c r="EL1223">
        <f t="shared" si="971"/>
        <v>2.2610480596746907</v>
      </c>
      <c r="EO1223">
        <v>1216</v>
      </c>
      <c r="EP1223">
        <v>21.875641655859326</v>
      </c>
      <c r="EQ1223">
        <v>38.932220032506265</v>
      </c>
      <c r="ES1223">
        <f t="shared" si="972"/>
        <v>0</v>
      </c>
      <c r="ET1223">
        <f t="shared" si="973"/>
        <v>1</v>
      </c>
      <c r="EU1223">
        <f t="shared" si="974"/>
        <v>17.056578376646939</v>
      </c>
    </row>
    <row r="1224" spans="1:151" x14ac:dyDescent="0.25">
      <c r="A1224">
        <v>1217</v>
      </c>
      <c r="B1224">
        <v>9.0468971035650796</v>
      </c>
      <c r="C1224">
        <v>34.883125339785757</v>
      </c>
      <c r="E1224">
        <f t="shared" si="975"/>
        <v>0</v>
      </c>
      <c r="F1224">
        <f t="shared" ref="F1224:F1287" si="977">IF(E1224&gt;0,0,1)</f>
        <v>1</v>
      </c>
      <c r="G1224">
        <f t="shared" si="976"/>
        <v>25.836228236220677</v>
      </c>
      <c r="J1224">
        <v>1217</v>
      </c>
      <c r="K1224">
        <v>19.869948677294481</v>
      </c>
      <c r="L1224">
        <v>18.799967604894071</v>
      </c>
      <c r="N1224">
        <f t="shared" ref="N1224:N1287" si="978">IF(K1224&gt;L1224,1,0)</f>
        <v>1</v>
      </c>
      <c r="O1224">
        <f t="shared" ref="O1224:O1287" si="979">IF(N1224&gt;0,0,1)</f>
        <v>0</v>
      </c>
      <c r="P1224">
        <f t="shared" ref="P1224:P1287" si="980">IF(K1224&gt;L1224,K1224-L1224,L1224-K1224)</f>
        <v>1.0699810724004095</v>
      </c>
      <c r="S1224">
        <v>1217</v>
      </c>
      <c r="T1224">
        <v>14.544311269307265</v>
      </c>
      <c r="U1224">
        <v>3.3556993163753539</v>
      </c>
      <c r="W1224">
        <f t="shared" ref="W1224:W1287" si="981">IF(T1224&gt;U1224,1,0)</f>
        <v>1</v>
      </c>
      <c r="X1224">
        <f t="shared" ref="X1224:X1287" si="982">IF(W1224&gt;0,0,1)</f>
        <v>0</v>
      </c>
      <c r="Y1224">
        <f t="shared" ref="Y1224:Y1287" si="983">IF(T1224&gt;U1224,T1224-U1224,U1224-T1224)</f>
        <v>11.188611952931911</v>
      </c>
      <c r="AB1224">
        <v>1217</v>
      </c>
      <c r="AC1224">
        <v>21.652447848479948</v>
      </c>
      <c r="AD1224">
        <v>17.505335994323172</v>
      </c>
      <c r="AF1224">
        <f t="shared" ref="AF1224:AF1287" si="984">IF(AC1224&gt;AD1224,1,0)</f>
        <v>1</v>
      </c>
      <c r="AG1224">
        <f t="shared" ref="AG1224:AG1287" si="985">IF(AF1224&gt;0,0,1)</f>
        <v>0</v>
      </c>
      <c r="AH1224">
        <f t="shared" ref="AH1224:AH1287" si="986">IF(AC1224&gt;AD1224,AC1224-AD1224,AD1224-AC1224)</f>
        <v>4.1471118541567762</v>
      </c>
      <c r="AK1224">
        <v>1217</v>
      </c>
      <c r="AL1224">
        <v>21.605934960878447</v>
      </c>
      <c r="AM1224">
        <v>21.836293602103204</v>
      </c>
      <c r="AO1224">
        <f t="shared" ref="AO1224:AO1287" si="987">IF(AL1224&gt;AM1224,1,0)</f>
        <v>0</v>
      </c>
      <c r="AP1224">
        <f t="shared" ref="AP1224:AP1287" si="988">IF(AO1224&gt;0,0,1)</f>
        <v>1</v>
      </c>
      <c r="AQ1224">
        <f t="shared" ref="AQ1224:AQ1287" si="989">IF(AL1224&gt;AM1224,AL1224-AM1224,AM1224-AL1224)</f>
        <v>0.23035864122475758</v>
      </c>
      <c r="AT1224">
        <v>1217</v>
      </c>
      <c r="AU1224">
        <v>16.752168446901376</v>
      </c>
      <c r="AV1224">
        <v>19.787851486455427</v>
      </c>
      <c r="AX1224">
        <f t="shared" ref="AX1224:AX1287" si="990">IF(AU1224&gt;AV1224,1,0)</f>
        <v>0</v>
      </c>
      <c r="AY1224">
        <f t="shared" ref="AY1224:AY1287" si="991">IF(AX1224&gt;0,0,1)</f>
        <v>1</v>
      </c>
      <c r="AZ1224">
        <f t="shared" ref="AZ1224:AZ1287" si="992">IF(AU1224&gt;AV1224,AU1224-AV1224,AV1224-AU1224)</f>
        <v>3.0356830395540513</v>
      </c>
      <c r="BC1224">
        <v>1217</v>
      </c>
      <c r="BD1224" t="e">
        <v>#N/A</v>
      </c>
      <c r="BE1224" t="e">
        <v>#N/A</v>
      </c>
      <c r="BG1224" t="e">
        <f t="shared" ref="BG1224:BG1287" si="993">IF(BD1224&gt;BE1224,1,0)</f>
        <v>#N/A</v>
      </c>
      <c r="BH1224" t="e">
        <f t="shared" ref="BH1224:BH1287" si="994">IF(BG1224&gt;0,0,1)</f>
        <v>#N/A</v>
      </c>
      <c r="BI1224" t="e">
        <f t="shared" ref="BI1224:BI1287" si="995">IF(BD1224&gt;BE1224,BD1224-BE1224,BE1224-BD1224)</f>
        <v>#N/A</v>
      </c>
      <c r="BL1224">
        <v>1217</v>
      </c>
      <c r="BM1224">
        <v>32.677437034189857</v>
      </c>
      <c r="BN1224">
        <v>8.2416519834884525</v>
      </c>
      <c r="BP1224">
        <f t="shared" ref="BP1224:BP1287" si="996">IF(BM1224&gt;BN1224,1,0)</f>
        <v>1</v>
      </c>
      <c r="BQ1224">
        <f t="shared" ref="BQ1224:BQ1287" si="997">IF(BP1224&gt;0,0,1)</f>
        <v>0</v>
      </c>
      <c r="BR1224">
        <f t="shared" ref="BR1224:BR1287" si="998">IF(BM1224&gt;BN1224,BM1224-BN1224,BN1224-BM1224)</f>
        <v>24.435785050701405</v>
      </c>
      <c r="BU1224">
        <v>1217</v>
      </c>
      <c r="BV1224">
        <v>23.857697436897485</v>
      </c>
      <c r="BW1224">
        <v>21.850151870849988</v>
      </c>
      <c r="BY1224">
        <f t="shared" ref="BY1224:BY1287" si="999">IF(BV1224&gt;BW1224,1,0)</f>
        <v>1</v>
      </c>
      <c r="BZ1224">
        <f t="shared" ref="BZ1224:BZ1287" si="1000">IF(BY1224&gt;0,0,1)</f>
        <v>0</v>
      </c>
      <c r="CA1224">
        <f t="shared" ref="CA1224:CA1287" si="1001">IF(BV1224&gt;BW1224,BV1224-BW1224,BW1224-BV1224)</f>
        <v>2.0075455660474972</v>
      </c>
      <c r="CD1224">
        <v>1217</v>
      </c>
      <c r="CE1224">
        <v>28.306132310536263</v>
      </c>
      <c r="CF1224">
        <v>31.416317667398921</v>
      </c>
      <c r="CH1224">
        <f t="shared" ref="CH1224:CH1287" si="1002">IF(CE1224&gt;CF1224,1,0)</f>
        <v>0</v>
      </c>
      <c r="CI1224">
        <f t="shared" ref="CI1224:CI1287" si="1003">IF(CH1224&gt;0,0,1)</f>
        <v>1</v>
      </c>
      <c r="CJ1224">
        <f t="shared" ref="CJ1224:CJ1287" si="1004">IF(CE1224&gt;CF1224,CE1224-CF1224,CF1224-CE1224)</f>
        <v>3.1101853568626581</v>
      </c>
      <c r="CM1224">
        <v>1217</v>
      </c>
      <c r="CN1224">
        <v>17.557863570924582</v>
      </c>
      <c r="CO1224">
        <v>2.0780580505692967</v>
      </c>
      <c r="CQ1224">
        <f t="shared" ref="CQ1224:CQ1287" si="1005">IF(CN1224&gt;CO1224,1,0)</f>
        <v>1</v>
      </c>
      <c r="CR1224">
        <f t="shared" ref="CR1224:CR1287" si="1006">IF(CQ1224&gt;0,0,1)</f>
        <v>0</v>
      </c>
      <c r="CS1224">
        <f t="shared" ref="CS1224:CS1287" si="1007">IF(CN1224&gt;CO1224,CN1224-CO1224,CO1224-CN1224)</f>
        <v>15.479805520355285</v>
      </c>
      <c r="CV1224">
        <v>1217</v>
      </c>
      <c r="CW1224">
        <v>23.441974106710365</v>
      </c>
      <c r="CX1224">
        <v>16.51258008679573</v>
      </c>
      <c r="CZ1224">
        <f t="shared" ref="CZ1224:CZ1287" si="1008">IF(CW1224&gt;CX1224,1,0)</f>
        <v>1</v>
      </c>
      <c r="DA1224">
        <f t="shared" ref="DA1224:DA1287" si="1009">IF(CZ1224&gt;0,0,1)</f>
        <v>0</v>
      </c>
      <c r="DB1224">
        <f t="shared" ref="DB1224:DB1287" si="1010">IF(CW1224&gt;CX1224,CW1224-CX1224,CX1224-CW1224)</f>
        <v>6.9293940199146355</v>
      </c>
      <c r="DE1224">
        <v>1217</v>
      </c>
      <c r="DF1224">
        <v>24.104924947918008</v>
      </c>
      <c r="DG1224">
        <v>6.5827229949933432</v>
      </c>
      <c r="DI1224">
        <f t="shared" ref="DI1224:DI1287" si="1011">IF(DF1224&gt;DG1224,1,0)</f>
        <v>1</v>
      </c>
      <c r="DJ1224">
        <f t="shared" ref="DJ1224:DJ1287" si="1012">IF(DI1224&gt;0,0,1)</f>
        <v>0</v>
      </c>
      <c r="DK1224">
        <f t="shared" ref="DK1224:DK1287" si="1013">IF(DF1224&gt;DG1224,DF1224-DG1224,DG1224-DF1224)</f>
        <v>17.522201952924664</v>
      </c>
      <c r="DN1224">
        <v>1217</v>
      </c>
      <c r="DO1224">
        <v>21.863092749108283</v>
      </c>
      <c r="DP1224">
        <v>21.830423485977544</v>
      </c>
      <c r="DR1224">
        <f t="shared" ref="DR1224:DR1287" si="1014">IF(DO1224&gt;DP1224,1,0)</f>
        <v>1</v>
      </c>
      <c r="DS1224">
        <f t="shared" ref="DS1224:DS1287" si="1015">IF(DR1224&gt;0,0,1)</f>
        <v>0</v>
      </c>
      <c r="DT1224">
        <f t="shared" ref="DT1224:DT1287" si="1016">IF(DO1224&gt;DP1224,DO1224-DP1224,DP1224-DO1224)</f>
        <v>3.2669263130738813E-2</v>
      </c>
      <c r="DW1224">
        <v>1217</v>
      </c>
      <c r="DX1224">
        <v>18.717361886294636</v>
      </c>
      <c r="DY1224">
        <v>15.804549776558707</v>
      </c>
      <c r="EA1224">
        <f t="shared" ref="EA1224:EA1287" si="1017">IF(DX1224&gt;DY1224,1,0)</f>
        <v>1</v>
      </c>
      <c r="EB1224">
        <f t="shared" ref="EB1224:EB1287" si="1018">IF(EA1224&gt;0,0,1)</f>
        <v>0</v>
      </c>
      <c r="EC1224">
        <f t="shared" ref="EC1224:EC1287" si="1019">IF(DX1224&gt;DY1224,DX1224-DY1224,DY1224-DX1224)</f>
        <v>2.9128121097359294</v>
      </c>
      <c r="EF1224">
        <v>1217</v>
      </c>
      <c r="EG1224">
        <v>24.278567472679264</v>
      </c>
      <c r="EH1224">
        <v>15.239111644430798</v>
      </c>
      <c r="EJ1224">
        <f t="shared" ref="EJ1224:EJ1287" si="1020">IF(EG1224&gt;EH1224,1,0)</f>
        <v>1</v>
      </c>
      <c r="EK1224">
        <f t="shared" ref="EK1224:EK1287" si="1021">IF(EJ1224&gt;0,0,1)</f>
        <v>0</v>
      </c>
      <c r="EL1224">
        <f t="shared" ref="EL1224:EL1287" si="1022">IF(EG1224&gt;EH1224,EG1224-EH1224,EH1224-EG1224)</f>
        <v>9.0394558282484656</v>
      </c>
      <c r="EO1224">
        <v>1217</v>
      </c>
      <c r="EP1224">
        <v>17.812302424728394</v>
      </c>
      <c r="EQ1224">
        <v>32.249177513785831</v>
      </c>
      <c r="ES1224">
        <f t="shared" ref="ES1224:ES1287" si="1023">IF(EP1224&gt;EQ1224,1,0)</f>
        <v>0</v>
      </c>
      <c r="ET1224">
        <f t="shared" ref="ET1224:ET1287" si="1024">IF(ES1224&gt;0,0,1)</f>
        <v>1</v>
      </c>
      <c r="EU1224">
        <f t="shared" ref="EU1224:EU1287" si="1025">IF(EP1224&gt;EQ1224,EP1224-EQ1224,EQ1224-EP1224)</f>
        <v>14.436875089057438</v>
      </c>
    </row>
    <row r="1225" spans="1:151" x14ac:dyDescent="0.25">
      <c r="A1225">
        <v>1218</v>
      </c>
      <c r="B1225">
        <v>11.336571982109271</v>
      </c>
      <c r="C1225">
        <v>45.075817456137116</v>
      </c>
      <c r="E1225">
        <f t="shared" si="975"/>
        <v>0</v>
      </c>
      <c r="F1225">
        <f t="shared" si="977"/>
        <v>1</v>
      </c>
      <c r="G1225">
        <f t="shared" si="976"/>
        <v>33.739245474027847</v>
      </c>
      <c r="J1225">
        <v>1218</v>
      </c>
      <c r="K1225">
        <v>27.233123086823902</v>
      </c>
      <c r="L1225">
        <v>20.30793570983532</v>
      </c>
      <c r="N1225">
        <f t="shared" si="978"/>
        <v>1</v>
      </c>
      <c r="O1225">
        <f t="shared" si="979"/>
        <v>0</v>
      </c>
      <c r="P1225">
        <f t="shared" si="980"/>
        <v>6.9251873769885819</v>
      </c>
      <c r="S1225">
        <v>1218</v>
      </c>
      <c r="T1225">
        <v>20.274075274864902</v>
      </c>
      <c r="U1225">
        <v>27.572983665920191</v>
      </c>
      <c r="W1225">
        <f t="shared" si="981"/>
        <v>0</v>
      </c>
      <c r="X1225">
        <f t="shared" si="982"/>
        <v>1</v>
      </c>
      <c r="Y1225">
        <f t="shared" si="983"/>
        <v>7.2989083910552885</v>
      </c>
      <c r="AB1225">
        <v>1218</v>
      </c>
      <c r="AC1225">
        <v>26.622890990483498</v>
      </c>
      <c r="AD1225">
        <v>18.487102229019193</v>
      </c>
      <c r="AF1225">
        <f t="shared" si="984"/>
        <v>1</v>
      </c>
      <c r="AG1225">
        <f t="shared" si="985"/>
        <v>0</v>
      </c>
      <c r="AH1225">
        <f t="shared" si="986"/>
        <v>8.1357887614643047</v>
      </c>
      <c r="AK1225">
        <v>1218</v>
      </c>
      <c r="AL1225">
        <v>30.612628893545022</v>
      </c>
      <c r="AM1225">
        <v>31.336008416460441</v>
      </c>
      <c r="AO1225">
        <f t="shared" si="987"/>
        <v>0</v>
      </c>
      <c r="AP1225">
        <f t="shared" si="988"/>
        <v>1</v>
      </c>
      <c r="AQ1225">
        <f t="shared" si="989"/>
        <v>0.72337952291541896</v>
      </c>
      <c r="AT1225">
        <v>1218</v>
      </c>
      <c r="AU1225">
        <v>19.313353451560452</v>
      </c>
      <c r="AV1225">
        <v>10.94653125027371</v>
      </c>
      <c r="AX1225">
        <f t="shared" si="990"/>
        <v>1</v>
      </c>
      <c r="AY1225">
        <f t="shared" si="991"/>
        <v>0</v>
      </c>
      <c r="AZ1225">
        <f t="shared" si="992"/>
        <v>8.3668222012867428</v>
      </c>
      <c r="BC1225">
        <v>1218</v>
      </c>
      <c r="BD1225" t="e">
        <v>#N/A</v>
      </c>
      <c r="BE1225" t="e">
        <v>#N/A</v>
      </c>
      <c r="BG1225" t="e">
        <f t="shared" si="993"/>
        <v>#N/A</v>
      </c>
      <c r="BH1225" t="e">
        <f t="shared" si="994"/>
        <v>#N/A</v>
      </c>
      <c r="BI1225" t="e">
        <f t="shared" si="995"/>
        <v>#N/A</v>
      </c>
      <c r="BL1225">
        <v>1218</v>
      </c>
      <c r="BM1225">
        <v>28.295538872513585</v>
      </c>
      <c r="BN1225">
        <v>10.589096591009774</v>
      </c>
      <c r="BP1225">
        <f t="shared" si="996"/>
        <v>1</v>
      </c>
      <c r="BQ1225">
        <f t="shared" si="997"/>
        <v>0</v>
      </c>
      <c r="BR1225">
        <f t="shared" si="998"/>
        <v>17.706442281503811</v>
      </c>
      <c r="BU1225">
        <v>1218</v>
      </c>
      <c r="BV1225">
        <v>17.295967587213074</v>
      </c>
      <c r="BW1225">
        <v>26.353443413266241</v>
      </c>
      <c r="BY1225">
        <f t="shared" si="999"/>
        <v>0</v>
      </c>
      <c r="BZ1225">
        <f t="shared" si="1000"/>
        <v>1</v>
      </c>
      <c r="CA1225">
        <f t="shared" si="1001"/>
        <v>9.0574758260531674</v>
      </c>
      <c r="CD1225">
        <v>1218</v>
      </c>
      <c r="CE1225">
        <v>32.448559424638702</v>
      </c>
      <c r="CF1225">
        <v>47.405927527061024</v>
      </c>
      <c r="CH1225">
        <f t="shared" si="1002"/>
        <v>0</v>
      </c>
      <c r="CI1225">
        <f t="shared" si="1003"/>
        <v>1</v>
      </c>
      <c r="CJ1225">
        <f t="shared" si="1004"/>
        <v>14.957368102422322</v>
      </c>
      <c r="CM1225">
        <v>1218</v>
      </c>
      <c r="CN1225">
        <v>23.86315255024985</v>
      </c>
      <c r="CO1225">
        <v>9.2479022118009517</v>
      </c>
      <c r="CQ1225">
        <f t="shared" si="1005"/>
        <v>1</v>
      </c>
      <c r="CR1225">
        <f t="shared" si="1006"/>
        <v>0</v>
      </c>
      <c r="CS1225">
        <f t="shared" si="1007"/>
        <v>14.615250338448899</v>
      </c>
      <c r="CV1225">
        <v>1218</v>
      </c>
      <c r="CW1225">
        <v>20.703236375165133</v>
      </c>
      <c r="CX1225">
        <v>24.67096313889218</v>
      </c>
      <c r="CZ1225">
        <f t="shared" si="1008"/>
        <v>0</v>
      </c>
      <c r="DA1225">
        <f t="shared" si="1009"/>
        <v>1</v>
      </c>
      <c r="DB1225">
        <f t="shared" si="1010"/>
        <v>3.9677267637270468</v>
      </c>
      <c r="DE1225">
        <v>1218</v>
      </c>
      <c r="DF1225">
        <v>22.419906737528322</v>
      </c>
      <c r="DG1225">
        <v>15.29107649031935</v>
      </c>
      <c r="DI1225">
        <f t="shared" si="1011"/>
        <v>1</v>
      </c>
      <c r="DJ1225">
        <f t="shared" si="1012"/>
        <v>0</v>
      </c>
      <c r="DK1225">
        <f t="shared" si="1013"/>
        <v>7.1288302472089722</v>
      </c>
      <c r="DN1225">
        <v>1218</v>
      </c>
      <c r="DO1225">
        <v>22.964450743663566</v>
      </c>
      <c r="DP1225">
        <v>30.809859205900995</v>
      </c>
      <c r="DR1225">
        <f t="shared" si="1014"/>
        <v>0</v>
      </c>
      <c r="DS1225">
        <f t="shared" si="1015"/>
        <v>1</v>
      </c>
      <c r="DT1225">
        <f t="shared" si="1016"/>
        <v>7.8454084622374296</v>
      </c>
      <c r="DW1225">
        <v>1218</v>
      </c>
      <c r="DX1225">
        <v>9.4545600181119962</v>
      </c>
      <c r="DY1225">
        <v>17.263136506221212</v>
      </c>
      <c r="EA1225">
        <f t="shared" si="1017"/>
        <v>0</v>
      </c>
      <c r="EB1225">
        <f t="shared" si="1018"/>
        <v>1</v>
      </c>
      <c r="EC1225">
        <f t="shared" si="1019"/>
        <v>7.8085764881092157</v>
      </c>
      <c r="EF1225">
        <v>1218</v>
      </c>
      <c r="EG1225">
        <v>21.55107852891247</v>
      </c>
      <c r="EH1225">
        <v>13.084189228913511</v>
      </c>
      <c r="EJ1225">
        <f t="shared" si="1020"/>
        <v>1</v>
      </c>
      <c r="EK1225">
        <f t="shared" si="1021"/>
        <v>0</v>
      </c>
      <c r="EL1225">
        <f t="shared" si="1022"/>
        <v>8.4668892999989591</v>
      </c>
      <c r="EO1225">
        <v>1218</v>
      </c>
      <c r="EP1225">
        <v>18.736990093774711</v>
      </c>
      <c r="EQ1225">
        <v>31.544755770998613</v>
      </c>
      <c r="ES1225">
        <f t="shared" si="1023"/>
        <v>0</v>
      </c>
      <c r="ET1225">
        <f t="shared" si="1024"/>
        <v>1</v>
      </c>
      <c r="EU1225">
        <f t="shared" si="1025"/>
        <v>12.807765677223902</v>
      </c>
    </row>
    <row r="1226" spans="1:151" x14ac:dyDescent="0.25">
      <c r="A1226">
        <v>1219</v>
      </c>
      <c r="B1226">
        <v>8.8813464054369433</v>
      </c>
      <c r="C1226">
        <v>24.892177994360349</v>
      </c>
      <c r="E1226">
        <f t="shared" si="975"/>
        <v>0</v>
      </c>
      <c r="F1226">
        <f t="shared" si="977"/>
        <v>1</v>
      </c>
      <c r="G1226">
        <f t="shared" si="976"/>
        <v>16.010831588923406</v>
      </c>
      <c r="J1226">
        <v>1219</v>
      </c>
      <c r="K1226">
        <v>21.290976595594419</v>
      </c>
      <c r="L1226">
        <v>18.259940088123145</v>
      </c>
      <c r="N1226">
        <f t="shared" si="978"/>
        <v>1</v>
      </c>
      <c r="O1226">
        <f t="shared" si="979"/>
        <v>0</v>
      </c>
      <c r="P1226">
        <f t="shared" si="980"/>
        <v>3.0310365074712742</v>
      </c>
      <c r="S1226">
        <v>1219</v>
      </c>
      <c r="T1226">
        <v>18.623127359815353</v>
      </c>
      <c r="U1226">
        <v>21.544905573443739</v>
      </c>
      <c r="W1226">
        <f t="shared" si="981"/>
        <v>0</v>
      </c>
      <c r="X1226">
        <f t="shared" si="982"/>
        <v>1</v>
      </c>
      <c r="Y1226">
        <f t="shared" si="983"/>
        <v>2.9217782136283859</v>
      </c>
      <c r="AB1226">
        <v>1219</v>
      </c>
      <c r="AC1226">
        <v>17.683561883455191</v>
      </c>
      <c r="AD1226">
        <v>17.570378758687152</v>
      </c>
      <c r="AF1226">
        <f t="shared" si="984"/>
        <v>1</v>
      </c>
      <c r="AG1226">
        <f t="shared" si="985"/>
        <v>0</v>
      </c>
      <c r="AH1226">
        <f t="shared" si="986"/>
        <v>0.11318312476803882</v>
      </c>
      <c r="AK1226">
        <v>1219</v>
      </c>
      <c r="AL1226">
        <v>27.906229544075153</v>
      </c>
      <c r="AM1226">
        <v>18.716175374801935</v>
      </c>
      <c r="AO1226">
        <f t="shared" si="987"/>
        <v>1</v>
      </c>
      <c r="AP1226">
        <f t="shared" si="988"/>
        <v>0</v>
      </c>
      <c r="AQ1226">
        <f t="shared" si="989"/>
        <v>9.1900541692732176</v>
      </c>
      <c r="AT1226">
        <v>1219</v>
      </c>
      <c r="AU1226">
        <v>17.904411859135088</v>
      </c>
      <c r="AV1226">
        <v>30.152030940124853</v>
      </c>
      <c r="AX1226">
        <f t="shared" si="990"/>
        <v>0</v>
      </c>
      <c r="AY1226">
        <f t="shared" si="991"/>
        <v>1</v>
      </c>
      <c r="AZ1226">
        <f t="shared" si="992"/>
        <v>12.247619080989764</v>
      </c>
      <c r="BC1226">
        <v>1219</v>
      </c>
      <c r="BD1226" t="e">
        <v>#N/A</v>
      </c>
      <c r="BE1226" t="e">
        <v>#N/A</v>
      </c>
      <c r="BG1226" t="e">
        <f t="shared" si="993"/>
        <v>#N/A</v>
      </c>
      <c r="BH1226" t="e">
        <f t="shared" si="994"/>
        <v>#N/A</v>
      </c>
      <c r="BI1226" t="e">
        <f t="shared" si="995"/>
        <v>#N/A</v>
      </c>
      <c r="BL1226">
        <v>1219</v>
      </c>
      <c r="BM1226">
        <v>30.031141250135555</v>
      </c>
      <c r="BN1226">
        <v>12.577424480446929</v>
      </c>
      <c r="BP1226">
        <f t="shared" si="996"/>
        <v>1</v>
      </c>
      <c r="BQ1226">
        <f t="shared" si="997"/>
        <v>0</v>
      </c>
      <c r="BR1226">
        <f t="shared" si="998"/>
        <v>17.453716769688626</v>
      </c>
      <c r="BU1226">
        <v>1219</v>
      </c>
      <c r="BV1226">
        <v>17.261053202918887</v>
      </c>
      <c r="BW1226">
        <v>15.832566257139078</v>
      </c>
      <c r="BY1226">
        <f t="shared" si="999"/>
        <v>1</v>
      </c>
      <c r="BZ1226">
        <f t="shared" si="1000"/>
        <v>0</v>
      </c>
      <c r="CA1226">
        <f t="shared" si="1001"/>
        <v>1.4284869457798095</v>
      </c>
      <c r="CD1226">
        <v>1219</v>
      </c>
      <c r="CE1226">
        <v>21.777417186824842</v>
      </c>
      <c r="CF1226">
        <v>33.378735100921098</v>
      </c>
      <c r="CH1226">
        <f t="shared" si="1002"/>
        <v>0</v>
      </c>
      <c r="CI1226">
        <f t="shared" si="1003"/>
        <v>1</v>
      </c>
      <c r="CJ1226">
        <f t="shared" si="1004"/>
        <v>11.601317914096256</v>
      </c>
      <c r="CM1226">
        <v>1219</v>
      </c>
      <c r="CN1226">
        <v>18.755093616498204</v>
      </c>
      <c r="CO1226">
        <v>35.688258250938688</v>
      </c>
      <c r="CQ1226">
        <f t="shared" si="1005"/>
        <v>0</v>
      </c>
      <c r="CR1226">
        <f t="shared" si="1006"/>
        <v>1</v>
      </c>
      <c r="CS1226">
        <f t="shared" si="1007"/>
        <v>16.933164634440484</v>
      </c>
      <c r="CV1226">
        <v>1219</v>
      </c>
      <c r="CW1226">
        <v>20.194582394069307</v>
      </c>
      <c r="CX1226">
        <v>20.161864655740345</v>
      </c>
      <c r="CZ1226">
        <f t="shared" si="1008"/>
        <v>1</v>
      </c>
      <c r="DA1226">
        <f t="shared" si="1009"/>
        <v>0</v>
      </c>
      <c r="DB1226">
        <f t="shared" si="1010"/>
        <v>3.2717738328962298E-2</v>
      </c>
      <c r="DE1226">
        <v>1219</v>
      </c>
      <c r="DF1226">
        <v>19.888274778214075</v>
      </c>
      <c r="DG1226">
        <v>25.752693449334721</v>
      </c>
      <c r="DI1226">
        <f t="shared" si="1011"/>
        <v>0</v>
      </c>
      <c r="DJ1226">
        <f t="shared" si="1012"/>
        <v>1</v>
      </c>
      <c r="DK1226">
        <f t="shared" si="1013"/>
        <v>5.8644186711206459</v>
      </c>
      <c r="DN1226">
        <v>1219</v>
      </c>
      <c r="DO1226">
        <v>25.419704824775248</v>
      </c>
      <c r="DP1226">
        <v>17.008782837143094</v>
      </c>
      <c r="DR1226">
        <f t="shared" si="1014"/>
        <v>1</v>
      </c>
      <c r="DS1226">
        <f t="shared" si="1015"/>
        <v>0</v>
      </c>
      <c r="DT1226">
        <f t="shared" si="1016"/>
        <v>8.4109219876321539</v>
      </c>
      <c r="DW1226">
        <v>1219</v>
      </c>
      <c r="DX1226">
        <v>24.326330264336704</v>
      </c>
      <c r="DY1226">
        <v>12.316015108742278</v>
      </c>
      <c r="EA1226">
        <f t="shared" si="1017"/>
        <v>1</v>
      </c>
      <c r="EB1226">
        <f t="shared" si="1018"/>
        <v>0</v>
      </c>
      <c r="EC1226">
        <f t="shared" si="1019"/>
        <v>12.010315155594427</v>
      </c>
      <c r="EF1226">
        <v>1219</v>
      </c>
      <c r="EG1226">
        <v>17.857565197536594</v>
      </c>
      <c r="EH1226">
        <v>15.086638703502102</v>
      </c>
      <c r="EJ1226">
        <f t="shared" si="1020"/>
        <v>1</v>
      </c>
      <c r="EK1226">
        <f t="shared" si="1021"/>
        <v>0</v>
      </c>
      <c r="EL1226">
        <f t="shared" si="1022"/>
        <v>2.7709264940344926</v>
      </c>
      <c r="EO1226">
        <v>1219</v>
      </c>
      <c r="EP1226">
        <v>25.753242120660662</v>
      </c>
      <c r="EQ1226">
        <v>37.680335044230574</v>
      </c>
      <c r="ES1226">
        <f t="shared" si="1023"/>
        <v>0</v>
      </c>
      <c r="ET1226">
        <f t="shared" si="1024"/>
        <v>1</v>
      </c>
      <c r="EU1226">
        <f t="shared" si="1025"/>
        <v>11.927092923569912</v>
      </c>
    </row>
    <row r="1227" spans="1:151" x14ac:dyDescent="0.25">
      <c r="A1227">
        <v>1220</v>
      </c>
      <c r="B1227">
        <v>11.790527798317367</v>
      </c>
      <c r="C1227">
        <v>26.999642765031371</v>
      </c>
      <c r="E1227">
        <f t="shared" si="975"/>
        <v>0</v>
      </c>
      <c r="F1227">
        <f t="shared" si="977"/>
        <v>1</v>
      </c>
      <c r="G1227">
        <f t="shared" si="976"/>
        <v>15.209114966714004</v>
      </c>
      <c r="J1227">
        <v>1220</v>
      </c>
      <c r="K1227">
        <v>21.931385926733963</v>
      </c>
      <c r="L1227">
        <v>18.727784759915636</v>
      </c>
      <c r="N1227">
        <f t="shared" si="978"/>
        <v>1</v>
      </c>
      <c r="O1227">
        <f t="shared" si="979"/>
        <v>0</v>
      </c>
      <c r="P1227">
        <f t="shared" si="980"/>
        <v>3.2036011668183271</v>
      </c>
      <c r="S1227">
        <v>1220</v>
      </c>
      <c r="T1227">
        <v>16.531343600760124</v>
      </c>
      <c r="U1227">
        <v>20.79530573216617</v>
      </c>
      <c r="W1227">
        <f t="shared" si="981"/>
        <v>0</v>
      </c>
      <c r="X1227">
        <f t="shared" si="982"/>
        <v>1</v>
      </c>
      <c r="Y1227">
        <f t="shared" si="983"/>
        <v>4.2639621314060463</v>
      </c>
      <c r="AB1227">
        <v>1220</v>
      </c>
      <c r="AC1227">
        <v>13.850111646665701</v>
      </c>
      <c r="AD1227">
        <v>16.690074928814305</v>
      </c>
      <c r="AF1227">
        <f t="shared" si="984"/>
        <v>0</v>
      </c>
      <c r="AG1227">
        <f t="shared" si="985"/>
        <v>1</v>
      </c>
      <c r="AH1227">
        <f t="shared" si="986"/>
        <v>2.8399632821486041</v>
      </c>
      <c r="AK1227">
        <v>1220</v>
      </c>
      <c r="AL1227">
        <v>17.195243022000376</v>
      </c>
      <c r="AM1227">
        <v>29.858658635345421</v>
      </c>
      <c r="AO1227">
        <f t="shared" si="987"/>
        <v>0</v>
      </c>
      <c r="AP1227">
        <f t="shared" si="988"/>
        <v>1</v>
      </c>
      <c r="AQ1227">
        <f t="shared" si="989"/>
        <v>12.663415613345045</v>
      </c>
      <c r="AT1227">
        <v>1220</v>
      </c>
      <c r="AU1227">
        <v>15.902095932759769</v>
      </c>
      <c r="AV1227">
        <v>20.706645991123938</v>
      </c>
      <c r="AX1227">
        <f t="shared" si="990"/>
        <v>0</v>
      </c>
      <c r="AY1227">
        <f t="shared" si="991"/>
        <v>1</v>
      </c>
      <c r="AZ1227">
        <f t="shared" si="992"/>
        <v>4.8045500583641694</v>
      </c>
      <c r="BC1227">
        <v>1220</v>
      </c>
      <c r="BD1227" t="e">
        <v>#N/A</v>
      </c>
      <c r="BE1227" t="e">
        <v>#N/A</v>
      </c>
      <c r="BG1227" t="e">
        <f t="shared" si="993"/>
        <v>#N/A</v>
      </c>
      <c r="BH1227" t="e">
        <f t="shared" si="994"/>
        <v>#N/A</v>
      </c>
      <c r="BI1227" t="e">
        <f t="shared" si="995"/>
        <v>#N/A</v>
      </c>
      <c r="BL1227">
        <v>1220</v>
      </c>
      <c r="BM1227">
        <v>23.366267450446053</v>
      </c>
      <c r="BN1227">
        <v>12.046452243710231</v>
      </c>
      <c r="BP1227">
        <f t="shared" si="996"/>
        <v>1</v>
      </c>
      <c r="BQ1227">
        <f t="shared" si="997"/>
        <v>0</v>
      </c>
      <c r="BR1227">
        <f t="shared" si="998"/>
        <v>11.319815206735822</v>
      </c>
      <c r="BU1227">
        <v>1220</v>
      </c>
      <c r="BV1227">
        <v>26.529179926375292</v>
      </c>
      <c r="BW1227">
        <v>24.956317760570421</v>
      </c>
      <c r="BY1227">
        <f t="shared" si="999"/>
        <v>1</v>
      </c>
      <c r="BZ1227">
        <f t="shared" si="1000"/>
        <v>0</v>
      </c>
      <c r="CA1227">
        <f t="shared" si="1001"/>
        <v>1.5728621658048709</v>
      </c>
      <c r="CD1227">
        <v>1220</v>
      </c>
      <c r="CE1227">
        <v>28.278982584835568</v>
      </c>
      <c r="CF1227">
        <v>34.2943879234005</v>
      </c>
      <c r="CH1227">
        <f t="shared" si="1002"/>
        <v>0</v>
      </c>
      <c r="CI1227">
        <f t="shared" si="1003"/>
        <v>1</v>
      </c>
      <c r="CJ1227">
        <f t="shared" si="1004"/>
        <v>6.015405338564932</v>
      </c>
      <c r="CM1227">
        <v>1220</v>
      </c>
      <c r="CN1227">
        <v>19.785726173873542</v>
      </c>
      <c r="CO1227">
        <v>39.274223414311294</v>
      </c>
      <c r="CQ1227">
        <f t="shared" si="1005"/>
        <v>0</v>
      </c>
      <c r="CR1227">
        <f t="shared" si="1006"/>
        <v>1</v>
      </c>
      <c r="CS1227">
        <f t="shared" si="1007"/>
        <v>19.488497240437752</v>
      </c>
      <c r="CV1227">
        <v>1220</v>
      </c>
      <c r="CW1227">
        <v>22.487588256836755</v>
      </c>
      <c r="CX1227">
        <v>17.929626278659565</v>
      </c>
      <c r="CZ1227">
        <f t="shared" si="1008"/>
        <v>1</v>
      </c>
      <c r="DA1227">
        <f t="shared" si="1009"/>
        <v>0</v>
      </c>
      <c r="DB1227">
        <f t="shared" si="1010"/>
        <v>4.5579619781771896</v>
      </c>
      <c r="DE1227">
        <v>1220</v>
      </c>
      <c r="DF1227">
        <v>27.656126149576515</v>
      </c>
      <c r="DG1227">
        <v>15.459514449496773</v>
      </c>
      <c r="DI1227">
        <f t="shared" si="1011"/>
        <v>1</v>
      </c>
      <c r="DJ1227">
        <f t="shared" si="1012"/>
        <v>0</v>
      </c>
      <c r="DK1227">
        <f t="shared" si="1013"/>
        <v>12.196611700079742</v>
      </c>
      <c r="DN1227">
        <v>1220</v>
      </c>
      <c r="DO1227">
        <v>27.436393501819047</v>
      </c>
      <c r="DP1227">
        <v>17.384526018415869</v>
      </c>
      <c r="DR1227">
        <f t="shared" si="1014"/>
        <v>1</v>
      </c>
      <c r="DS1227">
        <f t="shared" si="1015"/>
        <v>0</v>
      </c>
      <c r="DT1227">
        <f t="shared" si="1016"/>
        <v>10.051867483403178</v>
      </c>
      <c r="DW1227">
        <v>1220</v>
      </c>
      <c r="DX1227">
        <v>18.60025783346941</v>
      </c>
      <c r="DY1227">
        <v>21.589640134258993</v>
      </c>
      <c r="EA1227">
        <f t="shared" si="1017"/>
        <v>0</v>
      </c>
      <c r="EB1227">
        <f t="shared" si="1018"/>
        <v>1</v>
      </c>
      <c r="EC1227">
        <f t="shared" si="1019"/>
        <v>2.9893823007895826</v>
      </c>
      <c r="EF1227">
        <v>1220</v>
      </c>
      <c r="EG1227">
        <v>11.837712599651088</v>
      </c>
      <c r="EH1227">
        <v>21.158400885717054</v>
      </c>
      <c r="EJ1227">
        <f t="shared" si="1020"/>
        <v>0</v>
      </c>
      <c r="EK1227">
        <f t="shared" si="1021"/>
        <v>1</v>
      </c>
      <c r="EL1227">
        <f t="shared" si="1022"/>
        <v>9.3206882860659661</v>
      </c>
      <c r="EO1227">
        <v>1220</v>
      </c>
      <c r="EP1227">
        <v>20.798292980445911</v>
      </c>
      <c r="EQ1227">
        <v>-10.807951275619022</v>
      </c>
      <c r="ES1227">
        <f t="shared" si="1023"/>
        <v>1</v>
      </c>
      <c r="ET1227">
        <f t="shared" si="1024"/>
        <v>0</v>
      </c>
      <c r="EU1227">
        <f t="shared" si="1025"/>
        <v>31.606244256064933</v>
      </c>
    </row>
    <row r="1228" spans="1:151" x14ac:dyDescent="0.25">
      <c r="A1228">
        <v>1221</v>
      </c>
      <c r="B1228">
        <v>7.6908539551669044</v>
      </c>
      <c r="C1228">
        <v>23.848020347235511</v>
      </c>
      <c r="E1228">
        <f t="shared" si="975"/>
        <v>0</v>
      </c>
      <c r="F1228">
        <f t="shared" si="977"/>
        <v>1</v>
      </c>
      <c r="G1228">
        <f t="shared" si="976"/>
        <v>16.157166392068607</v>
      </c>
      <c r="J1228">
        <v>1221</v>
      </c>
      <c r="K1228">
        <v>14.815032777512165</v>
      </c>
      <c r="L1228">
        <v>17.805765655463929</v>
      </c>
      <c r="N1228">
        <f t="shared" si="978"/>
        <v>0</v>
      </c>
      <c r="O1228">
        <f t="shared" si="979"/>
        <v>1</v>
      </c>
      <c r="P1228">
        <f t="shared" si="980"/>
        <v>2.9907328779517641</v>
      </c>
      <c r="S1228">
        <v>1221</v>
      </c>
      <c r="T1228">
        <v>20.513931141859796</v>
      </c>
      <c r="U1228">
        <v>14.605162199948987</v>
      </c>
      <c r="W1228">
        <f t="shared" si="981"/>
        <v>1</v>
      </c>
      <c r="X1228">
        <f t="shared" si="982"/>
        <v>0</v>
      </c>
      <c r="Y1228">
        <f t="shared" si="983"/>
        <v>5.9087689419108091</v>
      </c>
      <c r="AB1228">
        <v>1221</v>
      </c>
      <c r="AC1228">
        <v>27.66523869744158</v>
      </c>
      <c r="AD1228">
        <v>18.08733233532012</v>
      </c>
      <c r="AF1228">
        <f t="shared" si="984"/>
        <v>1</v>
      </c>
      <c r="AG1228">
        <f t="shared" si="985"/>
        <v>0</v>
      </c>
      <c r="AH1228">
        <f t="shared" si="986"/>
        <v>9.5779063621214604</v>
      </c>
      <c r="AK1228">
        <v>1221</v>
      </c>
      <c r="AL1228">
        <v>26.354437964539862</v>
      </c>
      <c r="AM1228">
        <v>4.0631751154492903</v>
      </c>
      <c r="AO1228">
        <f t="shared" si="987"/>
        <v>1</v>
      </c>
      <c r="AP1228">
        <f t="shared" si="988"/>
        <v>0</v>
      </c>
      <c r="AQ1228">
        <f t="shared" si="989"/>
        <v>22.291262849090572</v>
      </c>
      <c r="AT1228">
        <v>1221</v>
      </c>
      <c r="AU1228">
        <v>13.976878271507074</v>
      </c>
      <c r="AV1228">
        <v>23.541369275828522</v>
      </c>
      <c r="AX1228">
        <f t="shared" si="990"/>
        <v>0</v>
      </c>
      <c r="AY1228">
        <f t="shared" si="991"/>
        <v>1</v>
      </c>
      <c r="AZ1228">
        <f t="shared" si="992"/>
        <v>9.5644910043214484</v>
      </c>
      <c r="BC1228">
        <v>1221</v>
      </c>
      <c r="BD1228" t="e">
        <v>#N/A</v>
      </c>
      <c r="BE1228" t="e">
        <v>#N/A</v>
      </c>
      <c r="BG1228" t="e">
        <f t="shared" si="993"/>
        <v>#N/A</v>
      </c>
      <c r="BH1228" t="e">
        <f t="shared" si="994"/>
        <v>#N/A</v>
      </c>
      <c r="BI1228" t="e">
        <f t="shared" si="995"/>
        <v>#N/A</v>
      </c>
      <c r="BL1228">
        <v>1221</v>
      </c>
      <c r="BM1228">
        <v>18.715788629374352</v>
      </c>
      <c r="BN1228">
        <v>7.2553980655895938</v>
      </c>
      <c r="BP1228">
        <f t="shared" si="996"/>
        <v>1</v>
      </c>
      <c r="BQ1228">
        <f t="shared" si="997"/>
        <v>0</v>
      </c>
      <c r="BR1228">
        <f t="shared" si="998"/>
        <v>11.460390563784758</v>
      </c>
      <c r="BU1228">
        <v>1221</v>
      </c>
      <c r="BV1228">
        <v>27.37658834073417</v>
      </c>
      <c r="BW1228">
        <v>24.470388702167359</v>
      </c>
      <c r="BY1228">
        <f t="shared" si="999"/>
        <v>1</v>
      </c>
      <c r="BZ1228">
        <f t="shared" si="1000"/>
        <v>0</v>
      </c>
      <c r="CA1228">
        <f t="shared" si="1001"/>
        <v>2.906199638566811</v>
      </c>
      <c r="CD1228">
        <v>1221</v>
      </c>
      <c r="CE1228">
        <v>29.71104740650884</v>
      </c>
      <c r="CF1228">
        <v>37.606295626348675</v>
      </c>
      <c r="CH1228">
        <f t="shared" si="1002"/>
        <v>0</v>
      </c>
      <c r="CI1228">
        <f t="shared" si="1003"/>
        <v>1</v>
      </c>
      <c r="CJ1228">
        <f t="shared" si="1004"/>
        <v>7.8952482198398357</v>
      </c>
      <c r="CM1228">
        <v>1221</v>
      </c>
      <c r="CN1228">
        <v>19.255764308308521</v>
      </c>
      <c r="CO1228">
        <v>15.405972062864986</v>
      </c>
      <c r="CQ1228">
        <f t="shared" si="1005"/>
        <v>1</v>
      </c>
      <c r="CR1228">
        <f t="shared" si="1006"/>
        <v>0</v>
      </c>
      <c r="CS1228">
        <f t="shared" si="1007"/>
        <v>3.8497922454435347</v>
      </c>
      <c r="CV1228">
        <v>1221</v>
      </c>
      <c r="CW1228">
        <v>23.258585976783134</v>
      </c>
      <c r="CX1228">
        <v>22.17044854114404</v>
      </c>
      <c r="CZ1228">
        <f t="shared" si="1008"/>
        <v>1</v>
      </c>
      <c r="DA1228">
        <f t="shared" si="1009"/>
        <v>0</v>
      </c>
      <c r="DB1228">
        <f t="shared" si="1010"/>
        <v>1.0881374356390943</v>
      </c>
      <c r="DE1228">
        <v>1221</v>
      </c>
      <c r="DF1228">
        <v>27.128019024759062</v>
      </c>
      <c r="DG1228">
        <v>22.847550365071182</v>
      </c>
      <c r="DI1228">
        <f t="shared" si="1011"/>
        <v>1</v>
      </c>
      <c r="DJ1228">
        <f t="shared" si="1012"/>
        <v>0</v>
      </c>
      <c r="DK1228">
        <f t="shared" si="1013"/>
        <v>4.2804686596878803</v>
      </c>
      <c r="DN1228">
        <v>1221</v>
      </c>
      <c r="DO1228">
        <v>25.184266172606097</v>
      </c>
      <c r="DP1228">
        <v>11.927509546418062</v>
      </c>
      <c r="DR1228">
        <f t="shared" si="1014"/>
        <v>1</v>
      </c>
      <c r="DS1228">
        <f t="shared" si="1015"/>
        <v>0</v>
      </c>
      <c r="DT1228">
        <f t="shared" si="1016"/>
        <v>13.256756626188036</v>
      </c>
      <c r="DW1228">
        <v>1221</v>
      </c>
      <c r="DX1228">
        <v>19.259732028502984</v>
      </c>
      <c r="DY1228">
        <v>25.617020739700727</v>
      </c>
      <c r="EA1228">
        <f t="shared" si="1017"/>
        <v>0</v>
      </c>
      <c r="EB1228">
        <f t="shared" si="1018"/>
        <v>1</v>
      </c>
      <c r="EC1228">
        <f t="shared" si="1019"/>
        <v>6.357288711197743</v>
      </c>
      <c r="EF1228">
        <v>1221</v>
      </c>
      <c r="EG1228">
        <v>22.898659515543223</v>
      </c>
      <c r="EH1228">
        <v>9.6099611980967197</v>
      </c>
      <c r="EJ1228">
        <f t="shared" si="1020"/>
        <v>1</v>
      </c>
      <c r="EK1228">
        <f t="shared" si="1021"/>
        <v>0</v>
      </c>
      <c r="EL1228">
        <f t="shared" si="1022"/>
        <v>13.288698317446503</v>
      </c>
      <c r="EO1228">
        <v>1221</v>
      </c>
      <c r="EP1228">
        <v>25.284098427599858</v>
      </c>
      <c r="EQ1228">
        <v>36.044549357844623</v>
      </c>
      <c r="ES1228">
        <f t="shared" si="1023"/>
        <v>0</v>
      </c>
      <c r="ET1228">
        <f t="shared" si="1024"/>
        <v>1</v>
      </c>
      <c r="EU1228">
        <f t="shared" si="1025"/>
        <v>10.760450930244765</v>
      </c>
    </row>
    <row r="1229" spans="1:151" x14ac:dyDescent="0.25">
      <c r="A1229">
        <v>1222</v>
      </c>
      <c r="B1229">
        <v>9.8755344133949094</v>
      </c>
      <c r="C1229">
        <v>34.659479008560659</v>
      </c>
      <c r="E1229">
        <f t="shared" si="975"/>
        <v>0</v>
      </c>
      <c r="F1229">
        <f t="shared" si="977"/>
        <v>1</v>
      </c>
      <c r="G1229">
        <f t="shared" si="976"/>
        <v>24.78394459516575</v>
      </c>
      <c r="J1229">
        <v>1222</v>
      </c>
      <c r="K1229">
        <v>24.11201561710168</v>
      </c>
      <c r="L1229">
        <v>20.0654972904528</v>
      </c>
      <c r="N1229">
        <f t="shared" si="978"/>
        <v>1</v>
      </c>
      <c r="O1229">
        <f t="shared" si="979"/>
        <v>0</v>
      </c>
      <c r="P1229">
        <f t="shared" si="980"/>
        <v>4.0465183266488793</v>
      </c>
      <c r="S1229">
        <v>1222</v>
      </c>
      <c r="T1229">
        <v>17.370453934790802</v>
      </c>
      <c r="U1229">
        <v>7.4237765228429886</v>
      </c>
      <c r="W1229">
        <f t="shared" si="981"/>
        <v>1</v>
      </c>
      <c r="X1229">
        <f t="shared" si="982"/>
        <v>0</v>
      </c>
      <c r="Y1229">
        <f t="shared" si="983"/>
        <v>9.9466774119478139</v>
      </c>
      <c r="AB1229">
        <v>1222</v>
      </c>
      <c r="AC1229">
        <v>24.182011567634113</v>
      </c>
      <c r="AD1229">
        <v>16.672780342124092</v>
      </c>
      <c r="AF1229">
        <f t="shared" si="984"/>
        <v>1</v>
      </c>
      <c r="AG1229">
        <f t="shared" si="985"/>
        <v>0</v>
      </c>
      <c r="AH1229">
        <f t="shared" si="986"/>
        <v>7.5092312255100211</v>
      </c>
      <c r="AK1229">
        <v>1222</v>
      </c>
      <c r="AL1229">
        <v>26.088325844007194</v>
      </c>
      <c r="AM1229">
        <v>47.772540265755694</v>
      </c>
      <c r="AO1229">
        <f t="shared" si="987"/>
        <v>0</v>
      </c>
      <c r="AP1229">
        <f t="shared" si="988"/>
        <v>1</v>
      </c>
      <c r="AQ1229">
        <f t="shared" si="989"/>
        <v>21.6842144217485</v>
      </c>
      <c r="AT1229">
        <v>1222</v>
      </c>
      <c r="AU1229">
        <v>14.607604089387443</v>
      </c>
      <c r="AV1229">
        <v>8.7669202145700762</v>
      </c>
      <c r="AX1229">
        <f t="shared" si="990"/>
        <v>1</v>
      </c>
      <c r="AY1229">
        <f t="shared" si="991"/>
        <v>0</v>
      </c>
      <c r="AZ1229">
        <f t="shared" si="992"/>
        <v>5.8406838748173673</v>
      </c>
      <c r="BC1229">
        <v>1222</v>
      </c>
      <c r="BD1229" t="e">
        <v>#N/A</v>
      </c>
      <c r="BE1229" t="e">
        <v>#N/A</v>
      </c>
      <c r="BG1229" t="e">
        <f t="shared" si="993"/>
        <v>#N/A</v>
      </c>
      <c r="BH1229" t="e">
        <f t="shared" si="994"/>
        <v>#N/A</v>
      </c>
      <c r="BI1229" t="e">
        <f t="shared" si="995"/>
        <v>#N/A</v>
      </c>
      <c r="BL1229">
        <v>1222</v>
      </c>
      <c r="BM1229">
        <v>27.625893854856283</v>
      </c>
      <c r="BN1229">
        <v>12.033954295947673</v>
      </c>
      <c r="BP1229">
        <f t="shared" si="996"/>
        <v>1</v>
      </c>
      <c r="BQ1229">
        <f t="shared" si="997"/>
        <v>0</v>
      </c>
      <c r="BR1229">
        <f t="shared" si="998"/>
        <v>15.59193955890861</v>
      </c>
      <c r="BU1229">
        <v>1222</v>
      </c>
      <c r="BV1229">
        <v>26.3913303797788</v>
      </c>
      <c r="BW1229">
        <v>30.370728181390618</v>
      </c>
      <c r="BY1229">
        <f t="shared" si="999"/>
        <v>0</v>
      </c>
      <c r="BZ1229">
        <f t="shared" si="1000"/>
        <v>1</v>
      </c>
      <c r="CA1229">
        <f t="shared" si="1001"/>
        <v>3.9793978016118174</v>
      </c>
      <c r="CD1229">
        <v>1222</v>
      </c>
      <c r="CE1229">
        <v>15.172669352455252</v>
      </c>
      <c r="CF1229">
        <v>49.475274821344129</v>
      </c>
      <c r="CH1229">
        <f t="shared" si="1002"/>
        <v>0</v>
      </c>
      <c r="CI1229">
        <f t="shared" si="1003"/>
        <v>1</v>
      </c>
      <c r="CJ1229">
        <f t="shared" si="1004"/>
        <v>34.302605468888878</v>
      </c>
      <c r="CM1229">
        <v>1222</v>
      </c>
      <c r="CN1229">
        <v>21.648714561689768</v>
      </c>
      <c r="CO1229">
        <v>26.980952623888548</v>
      </c>
      <c r="CQ1229">
        <f t="shared" si="1005"/>
        <v>0</v>
      </c>
      <c r="CR1229">
        <f t="shared" si="1006"/>
        <v>1</v>
      </c>
      <c r="CS1229">
        <f t="shared" si="1007"/>
        <v>5.3322380621987797</v>
      </c>
      <c r="CV1229">
        <v>1222</v>
      </c>
      <c r="CW1229">
        <v>24.12125988001095</v>
      </c>
      <c r="CX1229">
        <v>14.293295243824122</v>
      </c>
      <c r="CZ1229">
        <f t="shared" si="1008"/>
        <v>1</v>
      </c>
      <c r="DA1229">
        <f t="shared" si="1009"/>
        <v>0</v>
      </c>
      <c r="DB1229">
        <f t="shared" si="1010"/>
        <v>9.8279646361868274</v>
      </c>
      <c r="DE1229">
        <v>1222</v>
      </c>
      <c r="DF1229">
        <v>25.778633832221892</v>
      </c>
      <c r="DG1229">
        <v>32.441516510680422</v>
      </c>
      <c r="DI1229">
        <f t="shared" si="1011"/>
        <v>0</v>
      </c>
      <c r="DJ1229">
        <f t="shared" si="1012"/>
        <v>1</v>
      </c>
      <c r="DK1229">
        <f t="shared" si="1013"/>
        <v>6.66288267845853</v>
      </c>
      <c r="DN1229">
        <v>1222</v>
      </c>
      <c r="DO1229">
        <v>23.216490369182033</v>
      </c>
      <c r="DP1229">
        <v>17.995184178857134</v>
      </c>
      <c r="DR1229">
        <f t="shared" si="1014"/>
        <v>1</v>
      </c>
      <c r="DS1229">
        <f t="shared" si="1015"/>
        <v>0</v>
      </c>
      <c r="DT1229">
        <f t="shared" si="1016"/>
        <v>5.2213061903248992</v>
      </c>
      <c r="DW1229">
        <v>1222</v>
      </c>
      <c r="DX1229">
        <v>14.940106198262015</v>
      </c>
      <c r="DY1229">
        <v>21.958498721946725</v>
      </c>
      <c r="EA1229">
        <f t="shared" si="1017"/>
        <v>0</v>
      </c>
      <c r="EB1229">
        <f t="shared" si="1018"/>
        <v>1</v>
      </c>
      <c r="EC1229">
        <f t="shared" si="1019"/>
        <v>7.0183925236847102</v>
      </c>
      <c r="EF1229">
        <v>1222</v>
      </c>
      <c r="EG1229">
        <v>18.888160293387024</v>
      </c>
      <c r="EH1229">
        <v>16.939490567448296</v>
      </c>
      <c r="EJ1229">
        <f t="shared" si="1020"/>
        <v>1</v>
      </c>
      <c r="EK1229">
        <f t="shared" si="1021"/>
        <v>0</v>
      </c>
      <c r="EL1229">
        <f t="shared" si="1022"/>
        <v>1.9486697259387284</v>
      </c>
      <c r="EO1229">
        <v>1222</v>
      </c>
      <c r="EP1229">
        <v>23.060700499400969</v>
      </c>
      <c r="EQ1229">
        <v>42.456513177268228</v>
      </c>
      <c r="ES1229">
        <f t="shared" si="1023"/>
        <v>0</v>
      </c>
      <c r="ET1229">
        <f t="shared" si="1024"/>
        <v>1</v>
      </c>
      <c r="EU1229">
        <f t="shared" si="1025"/>
        <v>19.395812677867259</v>
      </c>
    </row>
    <row r="1230" spans="1:151" x14ac:dyDescent="0.25">
      <c r="A1230">
        <v>1223</v>
      </c>
      <c r="B1230">
        <v>7.5612141613400059</v>
      </c>
      <c r="C1230">
        <v>25.120486874850084</v>
      </c>
      <c r="E1230">
        <f t="shared" si="975"/>
        <v>0</v>
      </c>
      <c r="F1230">
        <f t="shared" si="977"/>
        <v>1</v>
      </c>
      <c r="G1230">
        <f t="shared" si="976"/>
        <v>17.559272713510076</v>
      </c>
      <c r="J1230">
        <v>1223</v>
      </c>
      <c r="K1230">
        <v>17.155610904738221</v>
      </c>
      <c r="L1230">
        <v>38.01332775538512</v>
      </c>
      <c r="N1230">
        <f t="shared" si="978"/>
        <v>0</v>
      </c>
      <c r="O1230">
        <f t="shared" si="979"/>
        <v>1</v>
      </c>
      <c r="P1230">
        <f t="shared" si="980"/>
        <v>20.857716850646899</v>
      </c>
      <c r="S1230">
        <v>1223</v>
      </c>
      <c r="T1230">
        <v>21.437940901576656</v>
      </c>
      <c r="U1230">
        <v>15.083201818692118</v>
      </c>
      <c r="W1230">
        <f t="shared" si="981"/>
        <v>1</v>
      </c>
      <c r="X1230">
        <f t="shared" si="982"/>
        <v>0</v>
      </c>
      <c r="Y1230">
        <f t="shared" si="983"/>
        <v>6.3547390828845387</v>
      </c>
      <c r="AB1230">
        <v>1223</v>
      </c>
      <c r="AC1230">
        <v>20.59149280167302</v>
      </c>
      <c r="AD1230">
        <v>16.458112220399123</v>
      </c>
      <c r="AF1230">
        <f t="shared" si="984"/>
        <v>1</v>
      </c>
      <c r="AG1230">
        <f t="shared" si="985"/>
        <v>0</v>
      </c>
      <c r="AH1230">
        <f t="shared" si="986"/>
        <v>4.1333805812738973</v>
      </c>
      <c r="AK1230">
        <v>1223</v>
      </c>
      <c r="AL1230">
        <v>18.139607786678255</v>
      </c>
      <c r="AM1230">
        <v>27.707605842065213</v>
      </c>
      <c r="AO1230">
        <f t="shared" si="987"/>
        <v>0</v>
      </c>
      <c r="AP1230">
        <f t="shared" si="988"/>
        <v>1</v>
      </c>
      <c r="AQ1230">
        <f t="shared" si="989"/>
        <v>9.5679980553869584</v>
      </c>
      <c r="AT1230">
        <v>1223</v>
      </c>
      <c r="AU1230">
        <v>22.070106437505633</v>
      </c>
      <c r="AV1230">
        <v>26.939415484927689</v>
      </c>
      <c r="AX1230">
        <f t="shared" si="990"/>
        <v>0</v>
      </c>
      <c r="AY1230">
        <f t="shared" si="991"/>
        <v>1</v>
      </c>
      <c r="AZ1230">
        <f t="shared" si="992"/>
        <v>4.8693090474220568</v>
      </c>
      <c r="BC1230">
        <v>1223</v>
      </c>
      <c r="BD1230" t="e">
        <v>#N/A</v>
      </c>
      <c r="BE1230" t="e">
        <v>#N/A</v>
      </c>
      <c r="BG1230" t="e">
        <f t="shared" si="993"/>
        <v>#N/A</v>
      </c>
      <c r="BH1230" t="e">
        <f t="shared" si="994"/>
        <v>#N/A</v>
      </c>
      <c r="BI1230" t="e">
        <f t="shared" si="995"/>
        <v>#N/A</v>
      </c>
      <c r="BL1230">
        <v>1223</v>
      </c>
      <c r="BM1230">
        <v>29.066938279875142</v>
      </c>
      <c r="BN1230">
        <v>10.138405946267902</v>
      </c>
      <c r="BP1230">
        <f t="shared" si="996"/>
        <v>1</v>
      </c>
      <c r="BQ1230">
        <f t="shared" si="997"/>
        <v>0</v>
      </c>
      <c r="BR1230">
        <f t="shared" si="998"/>
        <v>18.92853233360724</v>
      </c>
      <c r="BU1230">
        <v>1223</v>
      </c>
      <c r="BV1230">
        <v>29.600061552699845</v>
      </c>
      <c r="BW1230">
        <v>29.976547738265285</v>
      </c>
      <c r="BY1230">
        <f t="shared" si="999"/>
        <v>0</v>
      </c>
      <c r="BZ1230">
        <f t="shared" si="1000"/>
        <v>1</v>
      </c>
      <c r="CA1230">
        <f t="shared" si="1001"/>
        <v>0.37648618556544022</v>
      </c>
      <c r="CD1230">
        <v>1223</v>
      </c>
      <c r="CE1230">
        <v>35.000002261488206</v>
      </c>
      <c r="CF1230">
        <v>44.686718846545247</v>
      </c>
      <c r="CH1230">
        <f t="shared" si="1002"/>
        <v>0</v>
      </c>
      <c r="CI1230">
        <f t="shared" si="1003"/>
        <v>1</v>
      </c>
      <c r="CJ1230">
        <f t="shared" si="1004"/>
        <v>9.6867165850570416</v>
      </c>
      <c r="CM1230">
        <v>1223</v>
      </c>
      <c r="CN1230">
        <v>26.80390216012697</v>
      </c>
      <c r="CO1230">
        <v>23.772242600385454</v>
      </c>
      <c r="CQ1230">
        <f t="shared" si="1005"/>
        <v>1</v>
      </c>
      <c r="CR1230">
        <f t="shared" si="1006"/>
        <v>0</v>
      </c>
      <c r="CS1230">
        <f t="shared" si="1007"/>
        <v>3.0316595597415166</v>
      </c>
      <c r="CV1230">
        <v>1223</v>
      </c>
      <c r="CW1230">
        <v>19.322710613835827</v>
      </c>
      <c r="CX1230">
        <v>18.877176248962279</v>
      </c>
      <c r="CZ1230">
        <f t="shared" si="1008"/>
        <v>1</v>
      </c>
      <c r="DA1230">
        <f t="shared" si="1009"/>
        <v>0</v>
      </c>
      <c r="DB1230">
        <f t="shared" si="1010"/>
        <v>0.44553436487354858</v>
      </c>
      <c r="DE1230">
        <v>1223</v>
      </c>
      <c r="DF1230">
        <v>20.924637113353842</v>
      </c>
      <c r="DG1230">
        <v>22.355009206331001</v>
      </c>
      <c r="DI1230">
        <f t="shared" si="1011"/>
        <v>0</v>
      </c>
      <c r="DJ1230">
        <f t="shared" si="1012"/>
        <v>1</v>
      </c>
      <c r="DK1230">
        <f t="shared" si="1013"/>
        <v>1.4303720929771586</v>
      </c>
      <c r="DN1230">
        <v>1223</v>
      </c>
      <c r="DO1230">
        <v>23.20038711255263</v>
      </c>
      <c r="DP1230">
        <v>18.016463177010205</v>
      </c>
      <c r="DR1230">
        <f t="shared" si="1014"/>
        <v>1</v>
      </c>
      <c r="DS1230">
        <f t="shared" si="1015"/>
        <v>0</v>
      </c>
      <c r="DT1230">
        <f t="shared" si="1016"/>
        <v>5.183923935542424</v>
      </c>
      <c r="DW1230">
        <v>1223</v>
      </c>
      <c r="DX1230">
        <v>20.473820183964069</v>
      </c>
      <c r="DY1230">
        <v>15.376319701512577</v>
      </c>
      <c r="EA1230">
        <f t="shared" si="1017"/>
        <v>1</v>
      </c>
      <c r="EB1230">
        <f t="shared" si="1018"/>
        <v>0</v>
      </c>
      <c r="EC1230">
        <f t="shared" si="1019"/>
        <v>5.0975004824514922</v>
      </c>
      <c r="EF1230">
        <v>1223</v>
      </c>
      <c r="EG1230">
        <v>17.451366587164078</v>
      </c>
      <c r="EH1230">
        <v>17.557865749563629</v>
      </c>
      <c r="EJ1230">
        <f t="shared" si="1020"/>
        <v>0</v>
      </c>
      <c r="EK1230">
        <f t="shared" si="1021"/>
        <v>1</v>
      </c>
      <c r="EL1230">
        <f t="shared" si="1022"/>
        <v>0.10649916239955104</v>
      </c>
      <c r="EO1230">
        <v>1223</v>
      </c>
      <c r="EP1230">
        <v>25.128209732292859</v>
      </c>
      <c r="EQ1230">
        <v>32.695348641111352</v>
      </c>
      <c r="ES1230">
        <f t="shared" si="1023"/>
        <v>0</v>
      </c>
      <c r="ET1230">
        <f t="shared" si="1024"/>
        <v>1</v>
      </c>
      <c r="EU1230">
        <f t="shared" si="1025"/>
        <v>7.5671389088184924</v>
      </c>
    </row>
    <row r="1231" spans="1:151" x14ac:dyDescent="0.25">
      <c r="A1231">
        <v>1224</v>
      </c>
      <c r="B1231">
        <v>14.37311419416622</v>
      </c>
      <c r="C1231">
        <v>33.17972120484427</v>
      </c>
      <c r="E1231">
        <f t="shared" si="975"/>
        <v>0</v>
      </c>
      <c r="F1231">
        <f t="shared" si="977"/>
        <v>1</v>
      </c>
      <c r="G1231">
        <f t="shared" si="976"/>
        <v>18.80660701067805</v>
      </c>
      <c r="J1231">
        <v>1224</v>
      </c>
      <c r="K1231">
        <v>17.073039354633192</v>
      </c>
      <c r="L1231">
        <v>20.458272151459276</v>
      </c>
      <c r="N1231">
        <f t="shared" si="978"/>
        <v>0</v>
      </c>
      <c r="O1231">
        <f t="shared" si="979"/>
        <v>1</v>
      </c>
      <c r="P1231">
        <f t="shared" si="980"/>
        <v>3.3852327968260845</v>
      </c>
      <c r="S1231">
        <v>1224</v>
      </c>
      <c r="T1231">
        <v>17.529738212032115</v>
      </c>
      <c r="U1231">
        <v>41.324843553210101</v>
      </c>
      <c r="W1231">
        <f t="shared" si="981"/>
        <v>0</v>
      </c>
      <c r="X1231">
        <f t="shared" si="982"/>
        <v>1</v>
      </c>
      <c r="Y1231">
        <f t="shared" si="983"/>
        <v>23.795105341177987</v>
      </c>
      <c r="AB1231">
        <v>1224</v>
      </c>
      <c r="AC1231">
        <v>16.438914265606787</v>
      </c>
      <c r="AD1231">
        <v>18.925016098205532</v>
      </c>
      <c r="AF1231">
        <f t="shared" si="984"/>
        <v>0</v>
      </c>
      <c r="AG1231">
        <f t="shared" si="985"/>
        <v>1</v>
      </c>
      <c r="AH1231">
        <f t="shared" si="986"/>
        <v>2.4861018325987452</v>
      </c>
      <c r="AK1231">
        <v>1224</v>
      </c>
      <c r="AL1231">
        <v>19.080110746303379</v>
      </c>
      <c r="AM1231">
        <v>21.145719663141236</v>
      </c>
      <c r="AO1231">
        <f t="shared" si="987"/>
        <v>0</v>
      </c>
      <c r="AP1231">
        <f t="shared" si="988"/>
        <v>1</v>
      </c>
      <c r="AQ1231">
        <f t="shared" si="989"/>
        <v>2.0656089168378564</v>
      </c>
      <c r="AT1231">
        <v>1224</v>
      </c>
      <c r="AU1231">
        <v>17.283674562435372</v>
      </c>
      <c r="AV1231">
        <v>22.936187930831572</v>
      </c>
      <c r="AX1231">
        <f t="shared" si="990"/>
        <v>0</v>
      </c>
      <c r="AY1231">
        <f t="shared" si="991"/>
        <v>1</v>
      </c>
      <c r="AZ1231">
        <f t="shared" si="992"/>
        <v>5.6525133683961997</v>
      </c>
      <c r="BC1231">
        <v>1224</v>
      </c>
      <c r="BD1231" t="e">
        <v>#N/A</v>
      </c>
      <c r="BE1231" t="e">
        <v>#N/A</v>
      </c>
      <c r="BG1231" t="e">
        <f t="shared" si="993"/>
        <v>#N/A</v>
      </c>
      <c r="BH1231" t="e">
        <f t="shared" si="994"/>
        <v>#N/A</v>
      </c>
      <c r="BI1231" t="e">
        <f t="shared" si="995"/>
        <v>#N/A</v>
      </c>
      <c r="BL1231">
        <v>1224</v>
      </c>
      <c r="BM1231">
        <v>33.903786146759892</v>
      </c>
      <c r="BN1231">
        <v>13.457892882203785</v>
      </c>
      <c r="BP1231">
        <f t="shared" si="996"/>
        <v>1</v>
      </c>
      <c r="BQ1231">
        <f t="shared" si="997"/>
        <v>0</v>
      </c>
      <c r="BR1231">
        <f t="shared" si="998"/>
        <v>20.445893264556105</v>
      </c>
      <c r="BU1231">
        <v>1224</v>
      </c>
      <c r="BV1231">
        <v>23.280058963600219</v>
      </c>
      <c r="BW1231">
        <v>30.829923336107097</v>
      </c>
      <c r="BY1231">
        <f t="shared" si="999"/>
        <v>0</v>
      </c>
      <c r="BZ1231">
        <f t="shared" si="1000"/>
        <v>1</v>
      </c>
      <c r="CA1231">
        <f t="shared" si="1001"/>
        <v>7.5498643725068781</v>
      </c>
      <c r="CD1231">
        <v>1224</v>
      </c>
      <c r="CE1231">
        <v>4.2335485948375258</v>
      </c>
      <c r="CF1231">
        <v>32.991544756156351</v>
      </c>
      <c r="CH1231">
        <f t="shared" si="1002"/>
        <v>0</v>
      </c>
      <c r="CI1231">
        <f t="shared" si="1003"/>
        <v>1</v>
      </c>
      <c r="CJ1231">
        <f t="shared" si="1004"/>
        <v>28.757996161318825</v>
      </c>
      <c r="CM1231">
        <v>1224</v>
      </c>
      <c r="CN1231">
        <v>20.546808738815706</v>
      </c>
      <c r="CO1231">
        <v>34.154271778694579</v>
      </c>
      <c r="CQ1231">
        <f t="shared" si="1005"/>
        <v>0</v>
      </c>
      <c r="CR1231">
        <f t="shared" si="1006"/>
        <v>1</v>
      </c>
      <c r="CS1231">
        <f t="shared" si="1007"/>
        <v>13.607463039878873</v>
      </c>
      <c r="CV1231">
        <v>1224</v>
      </c>
      <c r="CW1231">
        <v>23.261306625947409</v>
      </c>
      <c r="CX1231">
        <v>18.412195987621768</v>
      </c>
      <c r="CZ1231">
        <f t="shared" si="1008"/>
        <v>1</v>
      </c>
      <c r="DA1231">
        <f t="shared" si="1009"/>
        <v>0</v>
      </c>
      <c r="DB1231">
        <f t="shared" si="1010"/>
        <v>4.8491106383256408</v>
      </c>
      <c r="DE1231">
        <v>1224</v>
      </c>
      <c r="DF1231">
        <v>28.30192476990414</v>
      </c>
      <c r="DG1231">
        <v>22.587075129755966</v>
      </c>
      <c r="DI1231">
        <f t="shared" si="1011"/>
        <v>1</v>
      </c>
      <c r="DJ1231">
        <f t="shared" si="1012"/>
        <v>0</v>
      </c>
      <c r="DK1231">
        <f t="shared" si="1013"/>
        <v>5.7148496401481736</v>
      </c>
      <c r="DN1231">
        <v>1224</v>
      </c>
      <c r="DO1231">
        <v>25.178883151559948</v>
      </c>
      <c r="DP1231">
        <v>19.500725156797287</v>
      </c>
      <c r="DR1231">
        <f t="shared" si="1014"/>
        <v>1</v>
      </c>
      <c r="DS1231">
        <f t="shared" si="1015"/>
        <v>0</v>
      </c>
      <c r="DT1231">
        <f t="shared" si="1016"/>
        <v>5.6781579947626604</v>
      </c>
      <c r="DW1231">
        <v>1224</v>
      </c>
      <c r="DX1231">
        <v>23.278796485911165</v>
      </c>
      <c r="DY1231">
        <v>28.395982671150378</v>
      </c>
      <c r="EA1231">
        <f t="shared" si="1017"/>
        <v>0</v>
      </c>
      <c r="EB1231">
        <f t="shared" si="1018"/>
        <v>1</v>
      </c>
      <c r="EC1231">
        <f t="shared" si="1019"/>
        <v>5.1171861852392126</v>
      </c>
      <c r="EF1231">
        <v>1224</v>
      </c>
      <c r="EG1231">
        <v>19.236727462967323</v>
      </c>
      <c r="EH1231">
        <v>18.086682202377816</v>
      </c>
      <c r="EJ1231">
        <f t="shared" si="1020"/>
        <v>1</v>
      </c>
      <c r="EK1231">
        <f t="shared" si="1021"/>
        <v>0</v>
      </c>
      <c r="EL1231">
        <f t="shared" si="1022"/>
        <v>1.1500452605895077</v>
      </c>
      <c r="EO1231">
        <v>1224</v>
      </c>
      <c r="EP1231">
        <v>21.94886893843556</v>
      </c>
      <c r="EQ1231">
        <v>19.091198112737111</v>
      </c>
      <c r="ES1231">
        <f t="shared" si="1023"/>
        <v>1</v>
      </c>
      <c r="ET1231">
        <f t="shared" si="1024"/>
        <v>0</v>
      </c>
      <c r="EU1231">
        <f t="shared" si="1025"/>
        <v>2.8576708256984489</v>
      </c>
    </row>
    <row r="1232" spans="1:151" x14ac:dyDescent="0.25">
      <c r="A1232">
        <v>1225</v>
      </c>
      <c r="B1232">
        <v>11.151791677211499</v>
      </c>
      <c r="C1232">
        <v>37.951364891368051</v>
      </c>
      <c r="E1232">
        <f t="shared" si="975"/>
        <v>0</v>
      </c>
      <c r="F1232">
        <f t="shared" si="977"/>
        <v>1</v>
      </c>
      <c r="G1232">
        <f t="shared" si="976"/>
        <v>26.799573214156553</v>
      </c>
      <c r="J1232">
        <v>1225</v>
      </c>
      <c r="K1232">
        <v>22.483974544963552</v>
      </c>
      <c r="L1232">
        <v>24.879831123112673</v>
      </c>
      <c r="N1232">
        <f t="shared" si="978"/>
        <v>0</v>
      </c>
      <c r="O1232">
        <f t="shared" si="979"/>
        <v>1</v>
      </c>
      <c r="P1232">
        <f t="shared" si="980"/>
        <v>2.3958565781491217</v>
      </c>
      <c r="S1232">
        <v>1225</v>
      </c>
      <c r="T1232">
        <v>19.455156781209059</v>
      </c>
      <c r="U1232">
        <v>35.340981167345191</v>
      </c>
      <c r="W1232">
        <f t="shared" si="981"/>
        <v>0</v>
      </c>
      <c r="X1232">
        <f t="shared" si="982"/>
        <v>1</v>
      </c>
      <c r="Y1232">
        <f t="shared" si="983"/>
        <v>15.885824386136132</v>
      </c>
      <c r="AB1232">
        <v>1225</v>
      </c>
      <c r="AC1232">
        <v>17.89691088527827</v>
      </c>
      <c r="AD1232">
        <v>15.436219563153882</v>
      </c>
      <c r="AF1232">
        <f t="shared" si="984"/>
        <v>1</v>
      </c>
      <c r="AG1232">
        <f t="shared" si="985"/>
        <v>0</v>
      </c>
      <c r="AH1232">
        <f t="shared" si="986"/>
        <v>2.4606913221243882</v>
      </c>
      <c r="AK1232">
        <v>1225</v>
      </c>
      <c r="AL1232">
        <v>18.837217632720566</v>
      </c>
      <c r="AM1232">
        <v>39.948045895073989</v>
      </c>
      <c r="AO1232">
        <f t="shared" si="987"/>
        <v>0</v>
      </c>
      <c r="AP1232">
        <f t="shared" si="988"/>
        <v>1</v>
      </c>
      <c r="AQ1232">
        <f t="shared" si="989"/>
        <v>21.110828262353422</v>
      </c>
      <c r="AT1232">
        <v>1225</v>
      </c>
      <c r="AU1232">
        <v>23.988858520175732</v>
      </c>
      <c r="AV1232">
        <v>23.80183361624308</v>
      </c>
      <c r="AX1232">
        <f t="shared" si="990"/>
        <v>1</v>
      </c>
      <c r="AY1232">
        <f t="shared" si="991"/>
        <v>0</v>
      </c>
      <c r="AZ1232">
        <f t="shared" si="992"/>
        <v>0.18702490393265236</v>
      </c>
      <c r="BC1232">
        <v>1225</v>
      </c>
      <c r="BD1232" t="e">
        <v>#N/A</v>
      </c>
      <c r="BE1232" t="e">
        <v>#N/A</v>
      </c>
      <c r="BG1232" t="e">
        <f t="shared" si="993"/>
        <v>#N/A</v>
      </c>
      <c r="BH1232" t="e">
        <f t="shared" si="994"/>
        <v>#N/A</v>
      </c>
      <c r="BI1232" t="e">
        <f t="shared" si="995"/>
        <v>#N/A</v>
      </c>
      <c r="BL1232">
        <v>1225</v>
      </c>
      <c r="BM1232">
        <v>27.974222168661953</v>
      </c>
      <c r="BN1232">
        <v>13.699521087724833</v>
      </c>
      <c r="BP1232">
        <f t="shared" si="996"/>
        <v>1</v>
      </c>
      <c r="BQ1232">
        <f t="shared" si="997"/>
        <v>0</v>
      </c>
      <c r="BR1232">
        <f t="shared" si="998"/>
        <v>14.27470108093712</v>
      </c>
      <c r="BU1232">
        <v>1225</v>
      </c>
      <c r="BV1232">
        <v>16.135946743156534</v>
      </c>
      <c r="BW1232">
        <v>31.846931161342901</v>
      </c>
      <c r="BY1232">
        <f t="shared" si="999"/>
        <v>0</v>
      </c>
      <c r="BZ1232">
        <f t="shared" si="1000"/>
        <v>1</v>
      </c>
      <c r="CA1232">
        <f t="shared" si="1001"/>
        <v>15.710984418186367</v>
      </c>
      <c r="CD1232">
        <v>1225</v>
      </c>
      <c r="CE1232">
        <v>26.765864796901123</v>
      </c>
      <c r="CF1232">
        <v>25.748253122335942</v>
      </c>
      <c r="CH1232">
        <f t="shared" si="1002"/>
        <v>1</v>
      </c>
      <c r="CI1232">
        <f t="shared" si="1003"/>
        <v>0</v>
      </c>
      <c r="CJ1232">
        <f t="shared" si="1004"/>
        <v>1.0176116745651811</v>
      </c>
      <c r="CM1232">
        <v>1225</v>
      </c>
      <c r="CN1232">
        <v>21.556466014399867</v>
      </c>
      <c r="CO1232">
        <v>16.315020286093773</v>
      </c>
      <c r="CQ1232">
        <f t="shared" si="1005"/>
        <v>1</v>
      </c>
      <c r="CR1232">
        <f t="shared" si="1006"/>
        <v>0</v>
      </c>
      <c r="CS1232">
        <f t="shared" si="1007"/>
        <v>5.2414457283060933</v>
      </c>
      <c r="CV1232">
        <v>1225</v>
      </c>
      <c r="CW1232">
        <v>20.393189299714788</v>
      </c>
      <c r="CX1232">
        <v>15.134117179164612</v>
      </c>
      <c r="CZ1232">
        <f t="shared" si="1008"/>
        <v>1</v>
      </c>
      <c r="DA1232">
        <f t="shared" si="1009"/>
        <v>0</v>
      </c>
      <c r="DB1232">
        <f t="shared" si="1010"/>
        <v>5.2590721205501758</v>
      </c>
      <c r="DE1232">
        <v>1225</v>
      </c>
      <c r="DF1232">
        <v>28.846398569680375</v>
      </c>
      <c r="DG1232">
        <v>24.44215010694009</v>
      </c>
      <c r="DI1232">
        <f t="shared" si="1011"/>
        <v>1</v>
      </c>
      <c r="DJ1232">
        <f t="shared" si="1012"/>
        <v>0</v>
      </c>
      <c r="DK1232">
        <f t="shared" si="1013"/>
        <v>4.4042484627402843</v>
      </c>
      <c r="DN1232">
        <v>1225</v>
      </c>
      <c r="DO1232">
        <v>23.03071818443961</v>
      </c>
      <c r="DP1232">
        <v>31.262770674986491</v>
      </c>
      <c r="DR1232">
        <f t="shared" si="1014"/>
        <v>0</v>
      </c>
      <c r="DS1232">
        <f t="shared" si="1015"/>
        <v>1</v>
      </c>
      <c r="DT1232">
        <f t="shared" si="1016"/>
        <v>8.2320524905468808</v>
      </c>
      <c r="DW1232">
        <v>1225</v>
      </c>
      <c r="DX1232">
        <v>24.588586918565582</v>
      </c>
      <c r="DY1232">
        <v>27.221478707056342</v>
      </c>
      <c r="EA1232">
        <f t="shared" si="1017"/>
        <v>0</v>
      </c>
      <c r="EB1232">
        <f t="shared" si="1018"/>
        <v>1</v>
      </c>
      <c r="EC1232">
        <f t="shared" si="1019"/>
        <v>2.6328917884907597</v>
      </c>
      <c r="EF1232">
        <v>1225</v>
      </c>
      <c r="EG1232">
        <v>21.136489592062684</v>
      </c>
      <c r="EH1232">
        <v>12.137107438489988</v>
      </c>
      <c r="EJ1232">
        <f t="shared" si="1020"/>
        <v>1</v>
      </c>
      <c r="EK1232">
        <f t="shared" si="1021"/>
        <v>0</v>
      </c>
      <c r="EL1232">
        <f t="shared" si="1022"/>
        <v>8.9993821535726966</v>
      </c>
      <c r="EO1232">
        <v>1225</v>
      </c>
      <c r="EP1232">
        <v>24.186575585244299</v>
      </c>
      <c r="EQ1232">
        <v>18.170459039490904</v>
      </c>
      <c r="ES1232">
        <f t="shared" si="1023"/>
        <v>1</v>
      </c>
      <c r="ET1232">
        <f t="shared" si="1024"/>
        <v>0</v>
      </c>
      <c r="EU1232">
        <f t="shared" si="1025"/>
        <v>6.0161165457533947</v>
      </c>
    </row>
    <row r="1233" spans="1:151" x14ac:dyDescent="0.25">
      <c r="A1233">
        <v>1226</v>
      </c>
      <c r="B1233">
        <v>4.3664419367676928</v>
      </c>
      <c r="C1233">
        <v>18.832932783609429</v>
      </c>
      <c r="E1233">
        <f t="shared" si="975"/>
        <v>0</v>
      </c>
      <c r="F1233">
        <f t="shared" si="977"/>
        <v>1</v>
      </c>
      <c r="G1233">
        <f t="shared" si="976"/>
        <v>14.466490846841737</v>
      </c>
      <c r="J1233">
        <v>1226</v>
      </c>
      <c r="K1233">
        <v>23.296865626785205</v>
      </c>
      <c r="L1233">
        <v>17.521295729625329</v>
      </c>
      <c r="N1233">
        <f t="shared" si="978"/>
        <v>1</v>
      </c>
      <c r="O1233">
        <f t="shared" si="979"/>
        <v>0</v>
      </c>
      <c r="P1233">
        <f t="shared" si="980"/>
        <v>5.7755698971598761</v>
      </c>
      <c r="S1233">
        <v>1226</v>
      </c>
      <c r="T1233">
        <v>25.254413157062775</v>
      </c>
      <c r="U1233">
        <v>12.063578914286413</v>
      </c>
      <c r="W1233">
        <f t="shared" si="981"/>
        <v>1</v>
      </c>
      <c r="X1233">
        <f t="shared" si="982"/>
        <v>0</v>
      </c>
      <c r="Y1233">
        <f t="shared" si="983"/>
        <v>13.190834242776361</v>
      </c>
      <c r="AB1233">
        <v>1226</v>
      </c>
      <c r="AC1233">
        <v>21.721731765232068</v>
      </c>
      <c r="AD1233">
        <v>17.983381865630964</v>
      </c>
      <c r="AF1233">
        <f t="shared" si="984"/>
        <v>1</v>
      </c>
      <c r="AG1233">
        <f t="shared" si="985"/>
        <v>0</v>
      </c>
      <c r="AH1233">
        <f t="shared" si="986"/>
        <v>3.7383498996011042</v>
      </c>
      <c r="AK1233">
        <v>1226</v>
      </c>
      <c r="AL1233">
        <v>15.147431770078949</v>
      </c>
      <c r="AM1233">
        <v>20.676345979284967</v>
      </c>
      <c r="AO1233">
        <f t="shared" si="987"/>
        <v>0</v>
      </c>
      <c r="AP1233">
        <f t="shared" si="988"/>
        <v>1</v>
      </c>
      <c r="AQ1233">
        <f t="shared" si="989"/>
        <v>5.5289142092060182</v>
      </c>
      <c r="AT1233">
        <v>1226</v>
      </c>
      <c r="AU1233">
        <v>21.37647964607914</v>
      </c>
      <c r="AV1233">
        <v>12.636416977878532</v>
      </c>
      <c r="AX1233">
        <f t="shared" si="990"/>
        <v>1</v>
      </c>
      <c r="AY1233">
        <f t="shared" si="991"/>
        <v>0</v>
      </c>
      <c r="AZ1233">
        <f t="shared" si="992"/>
        <v>8.7400626682006077</v>
      </c>
      <c r="BC1233">
        <v>1226</v>
      </c>
      <c r="BD1233" t="e">
        <v>#N/A</v>
      </c>
      <c r="BE1233" t="e">
        <v>#N/A</v>
      </c>
      <c r="BG1233" t="e">
        <f t="shared" si="993"/>
        <v>#N/A</v>
      </c>
      <c r="BH1233" t="e">
        <f t="shared" si="994"/>
        <v>#N/A</v>
      </c>
      <c r="BI1233" t="e">
        <f t="shared" si="995"/>
        <v>#N/A</v>
      </c>
      <c r="BL1233">
        <v>1226</v>
      </c>
      <c r="BM1233">
        <v>31.076456699293672</v>
      </c>
      <c r="BN1233">
        <v>17.492370229872513</v>
      </c>
      <c r="BP1233">
        <f t="shared" si="996"/>
        <v>1</v>
      </c>
      <c r="BQ1233">
        <f t="shared" si="997"/>
        <v>0</v>
      </c>
      <c r="BR1233">
        <f t="shared" si="998"/>
        <v>13.584086469421159</v>
      </c>
      <c r="BU1233">
        <v>1226</v>
      </c>
      <c r="BV1233">
        <v>27.784135777114507</v>
      </c>
      <c r="BW1233">
        <v>21.792584333937128</v>
      </c>
      <c r="BY1233">
        <f t="shared" si="999"/>
        <v>1</v>
      </c>
      <c r="BZ1233">
        <f t="shared" si="1000"/>
        <v>0</v>
      </c>
      <c r="CA1233">
        <f t="shared" si="1001"/>
        <v>5.9915514431773786</v>
      </c>
      <c r="CD1233">
        <v>1226</v>
      </c>
      <c r="CE1233">
        <v>19.799734353646258</v>
      </c>
      <c r="CF1233">
        <v>39.316336813405599</v>
      </c>
      <c r="CH1233">
        <f t="shared" si="1002"/>
        <v>0</v>
      </c>
      <c r="CI1233">
        <f t="shared" si="1003"/>
        <v>1</v>
      </c>
      <c r="CJ1233">
        <f t="shared" si="1004"/>
        <v>19.516602459759341</v>
      </c>
      <c r="CM1233">
        <v>1226</v>
      </c>
      <c r="CN1233">
        <v>12.657439271716248</v>
      </c>
      <c r="CO1233">
        <v>8.6240820225589623</v>
      </c>
      <c r="CQ1233">
        <f t="shared" si="1005"/>
        <v>1</v>
      </c>
      <c r="CR1233">
        <f t="shared" si="1006"/>
        <v>0</v>
      </c>
      <c r="CS1233">
        <f t="shared" si="1007"/>
        <v>4.0333572491572856</v>
      </c>
      <c r="CV1233">
        <v>1226</v>
      </c>
      <c r="CW1233">
        <v>24.471668918605229</v>
      </c>
      <c r="CX1233">
        <v>18.92869084232634</v>
      </c>
      <c r="CZ1233">
        <f t="shared" si="1008"/>
        <v>1</v>
      </c>
      <c r="DA1233">
        <f t="shared" si="1009"/>
        <v>0</v>
      </c>
      <c r="DB1233">
        <f t="shared" si="1010"/>
        <v>5.5429780762788887</v>
      </c>
      <c r="DE1233">
        <v>1226</v>
      </c>
      <c r="DF1233">
        <v>35.010912629002888</v>
      </c>
      <c r="DG1233">
        <v>18.03719021789005</v>
      </c>
      <c r="DI1233">
        <f t="shared" si="1011"/>
        <v>1</v>
      </c>
      <c r="DJ1233">
        <f t="shared" si="1012"/>
        <v>0</v>
      </c>
      <c r="DK1233">
        <f t="shared" si="1013"/>
        <v>16.973722411112838</v>
      </c>
      <c r="DN1233">
        <v>1226</v>
      </c>
      <c r="DO1233">
        <v>25.605728713695139</v>
      </c>
      <c r="DP1233">
        <v>32.381064201367046</v>
      </c>
      <c r="DR1233">
        <f t="shared" si="1014"/>
        <v>0</v>
      </c>
      <c r="DS1233">
        <f t="shared" si="1015"/>
        <v>1</v>
      </c>
      <c r="DT1233">
        <f t="shared" si="1016"/>
        <v>6.7753354876719065</v>
      </c>
      <c r="DW1233">
        <v>1226</v>
      </c>
      <c r="DX1233">
        <v>7.9601363203433824</v>
      </c>
      <c r="DY1233">
        <v>30.696449576521594</v>
      </c>
      <c r="EA1233">
        <f t="shared" si="1017"/>
        <v>0</v>
      </c>
      <c r="EB1233">
        <f t="shared" si="1018"/>
        <v>1</v>
      </c>
      <c r="EC1233">
        <f t="shared" si="1019"/>
        <v>22.736313256178214</v>
      </c>
      <c r="EF1233">
        <v>1226</v>
      </c>
      <c r="EG1233">
        <v>21.209250786435444</v>
      </c>
      <c r="EH1233">
        <v>10.809628189991926</v>
      </c>
      <c r="EJ1233">
        <f t="shared" si="1020"/>
        <v>1</v>
      </c>
      <c r="EK1233">
        <f t="shared" si="1021"/>
        <v>0</v>
      </c>
      <c r="EL1233">
        <f t="shared" si="1022"/>
        <v>10.399622596443518</v>
      </c>
      <c r="EO1233">
        <v>1226</v>
      </c>
      <c r="EP1233">
        <v>21.653659217773594</v>
      </c>
      <c r="EQ1233">
        <v>16.545138789525943</v>
      </c>
      <c r="ES1233">
        <f t="shared" si="1023"/>
        <v>1</v>
      </c>
      <c r="ET1233">
        <f t="shared" si="1024"/>
        <v>0</v>
      </c>
      <c r="EU1233">
        <f t="shared" si="1025"/>
        <v>5.1085204282476511</v>
      </c>
    </row>
    <row r="1234" spans="1:151" x14ac:dyDescent="0.25">
      <c r="A1234">
        <v>1227</v>
      </c>
      <c r="B1234">
        <v>10.90512803623028</v>
      </c>
      <c r="C1234">
        <v>30.375186517026997</v>
      </c>
      <c r="E1234">
        <f t="shared" si="975"/>
        <v>0</v>
      </c>
      <c r="F1234">
        <f t="shared" si="977"/>
        <v>1</v>
      </c>
      <c r="G1234">
        <f t="shared" si="976"/>
        <v>19.470058480796716</v>
      </c>
      <c r="J1234">
        <v>1227</v>
      </c>
      <c r="K1234">
        <v>24.828958515277765</v>
      </c>
      <c r="L1234">
        <v>13.952054853537884</v>
      </c>
      <c r="N1234">
        <f t="shared" si="978"/>
        <v>1</v>
      </c>
      <c r="O1234">
        <f t="shared" si="979"/>
        <v>0</v>
      </c>
      <c r="P1234">
        <f t="shared" si="980"/>
        <v>10.876903661739881</v>
      </c>
      <c r="S1234">
        <v>1227</v>
      </c>
      <c r="T1234">
        <v>20.6422643898884</v>
      </c>
      <c r="U1234">
        <v>12.967461829669707</v>
      </c>
      <c r="W1234">
        <f t="shared" si="981"/>
        <v>1</v>
      </c>
      <c r="X1234">
        <f t="shared" si="982"/>
        <v>0</v>
      </c>
      <c r="Y1234">
        <f t="shared" si="983"/>
        <v>7.6748025602186924</v>
      </c>
      <c r="AB1234">
        <v>1227</v>
      </c>
      <c r="AC1234">
        <v>25.101139044154813</v>
      </c>
      <c r="AD1234">
        <v>16.356165561109226</v>
      </c>
      <c r="AF1234">
        <f t="shared" si="984"/>
        <v>1</v>
      </c>
      <c r="AG1234">
        <f t="shared" si="985"/>
        <v>0</v>
      </c>
      <c r="AH1234">
        <f t="shared" si="986"/>
        <v>8.7449734830455874</v>
      </c>
      <c r="AK1234">
        <v>1227</v>
      </c>
      <c r="AL1234">
        <v>26.129307596066425</v>
      </c>
      <c r="AM1234">
        <v>19.83213141610398</v>
      </c>
      <c r="AO1234">
        <f t="shared" si="987"/>
        <v>1</v>
      </c>
      <c r="AP1234">
        <f t="shared" si="988"/>
        <v>0</v>
      </c>
      <c r="AQ1234">
        <f t="shared" si="989"/>
        <v>6.2971761799624453</v>
      </c>
      <c r="AT1234">
        <v>1227</v>
      </c>
      <c r="AU1234">
        <v>14.139072100689743</v>
      </c>
      <c r="AV1234">
        <v>20.843267523994857</v>
      </c>
      <c r="AX1234">
        <f t="shared" si="990"/>
        <v>0</v>
      </c>
      <c r="AY1234">
        <f t="shared" si="991"/>
        <v>1</v>
      </c>
      <c r="AZ1234">
        <f t="shared" si="992"/>
        <v>6.704195423305114</v>
      </c>
      <c r="BC1234">
        <v>1227</v>
      </c>
      <c r="BD1234" t="e">
        <v>#N/A</v>
      </c>
      <c r="BE1234" t="e">
        <v>#N/A</v>
      </c>
      <c r="BG1234" t="e">
        <f t="shared" si="993"/>
        <v>#N/A</v>
      </c>
      <c r="BH1234" t="e">
        <f t="shared" si="994"/>
        <v>#N/A</v>
      </c>
      <c r="BI1234" t="e">
        <f t="shared" si="995"/>
        <v>#N/A</v>
      </c>
      <c r="BL1234">
        <v>1227</v>
      </c>
      <c r="BM1234">
        <v>18.722210221783435</v>
      </c>
      <c r="BN1234">
        <v>7.12529347463596</v>
      </c>
      <c r="BP1234">
        <f t="shared" si="996"/>
        <v>1</v>
      </c>
      <c r="BQ1234">
        <f t="shared" si="997"/>
        <v>0</v>
      </c>
      <c r="BR1234">
        <f t="shared" si="998"/>
        <v>11.596916747147475</v>
      </c>
      <c r="BU1234">
        <v>1227</v>
      </c>
      <c r="BV1234">
        <v>14.93717255498731</v>
      </c>
      <c r="BW1234">
        <v>18.405868266343255</v>
      </c>
      <c r="BY1234">
        <f t="shared" si="999"/>
        <v>0</v>
      </c>
      <c r="BZ1234">
        <f t="shared" si="1000"/>
        <v>1</v>
      </c>
      <c r="CA1234">
        <f t="shared" si="1001"/>
        <v>3.4686957113559451</v>
      </c>
      <c r="CD1234">
        <v>1227</v>
      </c>
      <c r="CE1234">
        <v>36.276895940104957</v>
      </c>
      <c r="CF1234">
        <v>34.519403887398553</v>
      </c>
      <c r="CH1234">
        <f t="shared" si="1002"/>
        <v>1</v>
      </c>
      <c r="CI1234">
        <f t="shared" si="1003"/>
        <v>0</v>
      </c>
      <c r="CJ1234">
        <f t="shared" si="1004"/>
        <v>1.7574920527064037</v>
      </c>
      <c r="CM1234">
        <v>1227</v>
      </c>
      <c r="CN1234">
        <v>19.969130950562839</v>
      </c>
      <c r="CO1234">
        <v>23.852893262068861</v>
      </c>
      <c r="CQ1234">
        <f t="shared" si="1005"/>
        <v>0</v>
      </c>
      <c r="CR1234">
        <f t="shared" si="1006"/>
        <v>1</v>
      </c>
      <c r="CS1234">
        <f t="shared" si="1007"/>
        <v>3.8837623115060218</v>
      </c>
      <c r="CV1234">
        <v>1227</v>
      </c>
      <c r="CW1234">
        <v>28.42095267138895</v>
      </c>
      <c r="CX1234">
        <v>13.607975292021104</v>
      </c>
      <c r="CZ1234">
        <f t="shared" si="1008"/>
        <v>1</v>
      </c>
      <c r="DA1234">
        <f t="shared" si="1009"/>
        <v>0</v>
      </c>
      <c r="DB1234">
        <f t="shared" si="1010"/>
        <v>14.812977379367846</v>
      </c>
      <c r="DE1234">
        <v>1227</v>
      </c>
      <c r="DF1234">
        <v>14.51490634472971</v>
      </c>
      <c r="DG1234">
        <v>31.85895920866983</v>
      </c>
      <c r="DI1234">
        <f t="shared" si="1011"/>
        <v>0</v>
      </c>
      <c r="DJ1234">
        <f t="shared" si="1012"/>
        <v>1</v>
      </c>
      <c r="DK1234">
        <f t="shared" si="1013"/>
        <v>17.344052863940121</v>
      </c>
      <c r="DN1234">
        <v>1227</v>
      </c>
      <c r="DO1234">
        <v>22.512712815849326</v>
      </c>
      <c r="DP1234">
        <v>23.181087281968164</v>
      </c>
      <c r="DR1234">
        <f t="shared" si="1014"/>
        <v>0</v>
      </c>
      <c r="DS1234">
        <f t="shared" si="1015"/>
        <v>1</v>
      </c>
      <c r="DT1234">
        <f t="shared" si="1016"/>
        <v>0.66837446611883777</v>
      </c>
      <c r="DW1234">
        <v>1227</v>
      </c>
      <c r="DX1234">
        <v>15.576345782803681</v>
      </c>
      <c r="DY1234">
        <v>23.905802100849233</v>
      </c>
      <c r="EA1234">
        <f t="shared" si="1017"/>
        <v>0</v>
      </c>
      <c r="EB1234">
        <f t="shared" si="1018"/>
        <v>1</v>
      </c>
      <c r="EC1234">
        <f t="shared" si="1019"/>
        <v>8.3294563180455512</v>
      </c>
      <c r="EF1234">
        <v>1227</v>
      </c>
      <c r="EG1234">
        <v>19.290290207191664</v>
      </c>
      <c r="EH1234">
        <v>14.327231913436618</v>
      </c>
      <c r="EJ1234">
        <f t="shared" si="1020"/>
        <v>1</v>
      </c>
      <c r="EK1234">
        <f t="shared" si="1021"/>
        <v>0</v>
      </c>
      <c r="EL1234">
        <f t="shared" si="1022"/>
        <v>4.9630582937550454</v>
      </c>
      <c r="EO1234">
        <v>1227</v>
      </c>
      <c r="EP1234">
        <v>25.108886401566739</v>
      </c>
      <c r="EQ1234">
        <v>13.82787193675213</v>
      </c>
      <c r="ES1234">
        <f t="shared" si="1023"/>
        <v>1</v>
      </c>
      <c r="ET1234">
        <f t="shared" si="1024"/>
        <v>0</v>
      </c>
      <c r="EU1234">
        <f t="shared" si="1025"/>
        <v>11.281014464814609</v>
      </c>
    </row>
    <row r="1235" spans="1:151" x14ac:dyDescent="0.25">
      <c r="A1235">
        <v>1228</v>
      </c>
      <c r="B1235">
        <v>12.709085316626096</v>
      </c>
      <c r="C1235">
        <v>17.647496499418743</v>
      </c>
      <c r="E1235">
        <f t="shared" si="975"/>
        <v>0</v>
      </c>
      <c r="F1235">
        <f t="shared" si="977"/>
        <v>1</v>
      </c>
      <c r="G1235">
        <f t="shared" si="976"/>
        <v>4.9384111827926471</v>
      </c>
      <c r="J1235">
        <v>1228</v>
      </c>
      <c r="K1235">
        <v>24.883363744980475</v>
      </c>
      <c r="L1235">
        <v>30.441075483522404</v>
      </c>
      <c r="N1235">
        <f t="shared" si="978"/>
        <v>0</v>
      </c>
      <c r="O1235">
        <f t="shared" si="979"/>
        <v>1</v>
      </c>
      <c r="P1235">
        <f t="shared" si="980"/>
        <v>5.5577117385419292</v>
      </c>
      <c r="S1235">
        <v>1228</v>
      </c>
      <c r="T1235">
        <v>22.026907947972134</v>
      </c>
      <c r="U1235">
        <v>51.340093445934251</v>
      </c>
      <c r="W1235">
        <f t="shared" si="981"/>
        <v>0</v>
      </c>
      <c r="X1235">
        <f t="shared" si="982"/>
        <v>1</v>
      </c>
      <c r="Y1235">
        <f t="shared" si="983"/>
        <v>29.313185497962117</v>
      </c>
      <c r="AB1235">
        <v>1228</v>
      </c>
      <c r="AC1235">
        <v>21.907409422136876</v>
      </c>
      <c r="AD1235">
        <v>16.999405289224519</v>
      </c>
      <c r="AF1235">
        <f t="shared" si="984"/>
        <v>1</v>
      </c>
      <c r="AG1235">
        <f t="shared" si="985"/>
        <v>0</v>
      </c>
      <c r="AH1235">
        <f t="shared" si="986"/>
        <v>4.9080041329123567</v>
      </c>
      <c r="AK1235">
        <v>1228</v>
      </c>
      <c r="AL1235">
        <v>28.154373332574579</v>
      </c>
      <c r="AM1235">
        <v>18.993785182125251</v>
      </c>
      <c r="AO1235">
        <f t="shared" si="987"/>
        <v>1</v>
      </c>
      <c r="AP1235">
        <f t="shared" si="988"/>
        <v>0</v>
      </c>
      <c r="AQ1235">
        <f t="shared" si="989"/>
        <v>9.1605881504493283</v>
      </c>
      <c r="AT1235">
        <v>1228</v>
      </c>
      <c r="AU1235">
        <v>17.466373301668071</v>
      </c>
      <c r="AV1235">
        <v>23.922677346573249</v>
      </c>
      <c r="AX1235">
        <f t="shared" si="990"/>
        <v>0</v>
      </c>
      <c r="AY1235">
        <f t="shared" si="991"/>
        <v>1</v>
      </c>
      <c r="AZ1235">
        <f t="shared" si="992"/>
        <v>6.4563040449051776</v>
      </c>
      <c r="BC1235">
        <v>1228</v>
      </c>
      <c r="BD1235" t="e">
        <v>#N/A</v>
      </c>
      <c r="BE1235" t="e">
        <v>#N/A</v>
      </c>
      <c r="BG1235" t="e">
        <f t="shared" si="993"/>
        <v>#N/A</v>
      </c>
      <c r="BH1235" t="e">
        <f t="shared" si="994"/>
        <v>#N/A</v>
      </c>
      <c r="BI1235" t="e">
        <f t="shared" si="995"/>
        <v>#N/A</v>
      </c>
      <c r="BL1235">
        <v>1228</v>
      </c>
      <c r="BM1235">
        <v>32.382216086577266</v>
      </c>
      <c r="BN1235">
        <v>14.996708433128656</v>
      </c>
      <c r="BP1235">
        <f t="shared" si="996"/>
        <v>1</v>
      </c>
      <c r="BQ1235">
        <f t="shared" si="997"/>
        <v>0</v>
      </c>
      <c r="BR1235">
        <f t="shared" si="998"/>
        <v>17.385507653448609</v>
      </c>
      <c r="BU1235">
        <v>1228</v>
      </c>
      <c r="BV1235">
        <v>25.002474820298907</v>
      </c>
      <c r="BW1235">
        <v>18.257828655250634</v>
      </c>
      <c r="BY1235">
        <f t="shared" si="999"/>
        <v>1</v>
      </c>
      <c r="BZ1235">
        <f t="shared" si="1000"/>
        <v>0</v>
      </c>
      <c r="CA1235">
        <f t="shared" si="1001"/>
        <v>6.7446461650482732</v>
      </c>
      <c r="CD1235">
        <v>1228</v>
      </c>
      <c r="CE1235">
        <v>17.390769600583546</v>
      </c>
      <c r="CF1235">
        <v>24.926281356173096</v>
      </c>
      <c r="CH1235">
        <f t="shared" si="1002"/>
        <v>0</v>
      </c>
      <c r="CI1235">
        <f t="shared" si="1003"/>
        <v>1</v>
      </c>
      <c r="CJ1235">
        <f t="shared" si="1004"/>
        <v>7.5355117555895497</v>
      </c>
      <c r="CM1235">
        <v>1228</v>
      </c>
      <c r="CN1235">
        <v>30.548358904472764</v>
      </c>
      <c r="CO1235">
        <v>16.879592467939993</v>
      </c>
      <c r="CQ1235">
        <f t="shared" si="1005"/>
        <v>1</v>
      </c>
      <c r="CR1235">
        <f t="shared" si="1006"/>
        <v>0</v>
      </c>
      <c r="CS1235">
        <f t="shared" si="1007"/>
        <v>13.668766436532771</v>
      </c>
      <c r="CV1235">
        <v>1228</v>
      </c>
      <c r="CW1235">
        <v>28.955325610663209</v>
      </c>
      <c r="CX1235">
        <v>16.193896796445102</v>
      </c>
      <c r="CZ1235">
        <f t="shared" si="1008"/>
        <v>1</v>
      </c>
      <c r="DA1235">
        <f t="shared" si="1009"/>
        <v>0</v>
      </c>
      <c r="DB1235">
        <f t="shared" si="1010"/>
        <v>12.761428814218107</v>
      </c>
      <c r="DE1235">
        <v>1228</v>
      </c>
      <c r="DF1235">
        <v>23.288499456432902</v>
      </c>
      <c r="DG1235">
        <v>21.434851157053412</v>
      </c>
      <c r="DI1235">
        <f t="shared" si="1011"/>
        <v>1</v>
      </c>
      <c r="DJ1235">
        <f t="shared" si="1012"/>
        <v>0</v>
      </c>
      <c r="DK1235">
        <f t="shared" si="1013"/>
        <v>1.8536482993794898</v>
      </c>
      <c r="DN1235">
        <v>1228</v>
      </c>
      <c r="DO1235">
        <v>24.969627549319036</v>
      </c>
      <c r="DP1235">
        <v>5.4989882169436584</v>
      </c>
      <c r="DR1235">
        <f t="shared" si="1014"/>
        <v>1</v>
      </c>
      <c r="DS1235">
        <f t="shared" si="1015"/>
        <v>0</v>
      </c>
      <c r="DT1235">
        <f t="shared" si="1016"/>
        <v>19.470639332375377</v>
      </c>
      <c r="DW1235">
        <v>1228</v>
      </c>
      <c r="DX1235">
        <v>9.5237277290664064</v>
      </c>
      <c r="DY1235">
        <v>26.44986240111367</v>
      </c>
      <c r="EA1235">
        <f t="shared" si="1017"/>
        <v>0</v>
      </c>
      <c r="EB1235">
        <f t="shared" si="1018"/>
        <v>1</v>
      </c>
      <c r="EC1235">
        <f t="shared" si="1019"/>
        <v>16.926134672047262</v>
      </c>
      <c r="EF1235">
        <v>1228</v>
      </c>
      <c r="EG1235">
        <v>22.034242483033189</v>
      </c>
      <c r="EH1235">
        <v>18.024603349442003</v>
      </c>
      <c r="EJ1235">
        <f t="shared" si="1020"/>
        <v>1</v>
      </c>
      <c r="EK1235">
        <f t="shared" si="1021"/>
        <v>0</v>
      </c>
      <c r="EL1235">
        <f t="shared" si="1022"/>
        <v>4.0096391335911861</v>
      </c>
      <c r="EO1235">
        <v>1228</v>
      </c>
      <c r="EP1235">
        <v>27.287864292082777</v>
      </c>
      <c r="EQ1235">
        <v>17.474858232853428</v>
      </c>
      <c r="ES1235">
        <f t="shared" si="1023"/>
        <v>1</v>
      </c>
      <c r="ET1235">
        <f t="shared" si="1024"/>
        <v>0</v>
      </c>
      <c r="EU1235">
        <f t="shared" si="1025"/>
        <v>9.8130060592293482</v>
      </c>
    </row>
    <row r="1236" spans="1:151" x14ac:dyDescent="0.25">
      <c r="A1236">
        <v>1229</v>
      </c>
      <c r="B1236">
        <v>8.6148649407301505</v>
      </c>
      <c r="C1236">
        <v>17.005416073865103</v>
      </c>
      <c r="E1236">
        <f t="shared" si="975"/>
        <v>0</v>
      </c>
      <c r="F1236">
        <f t="shared" si="977"/>
        <v>1</v>
      </c>
      <c r="G1236">
        <f t="shared" si="976"/>
        <v>8.3905511331349523</v>
      </c>
      <c r="J1236">
        <v>1229</v>
      </c>
      <c r="K1236">
        <v>19.413867344141362</v>
      </c>
      <c r="L1236">
        <v>39.222108855197106</v>
      </c>
      <c r="N1236">
        <f t="shared" si="978"/>
        <v>0</v>
      </c>
      <c r="O1236">
        <f t="shared" si="979"/>
        <v>1</v>
      </c>
      <c r="P1236">
        <f t="shared" si="980"/>
        <v>19.808241511055744</v>
      </c>
      <c r="S1236">
        <v>1229</v>
      </c>
      <c r="T1236">
        <v>23.788572398907085</v>
      </c>
      <c r="U1236">
        <v>21.610173916593631</v>
      </c>
      <c r="W1236">
        <f t="shared" si="981"/>
        <v>1</v>
      </c>
      <c r="X1236">
        <f t="shared" si="982"/>
        <v>0</v>
      </c>
      <c r="Y1236">
        <f t="shared" si="983"/>
        <v>2.1783984823134546</v>
      </c>
      <c r="AB1236">
        <v>1229</v>
      </c>
      <c r="AC1236">
        <v>24.474840425223221</v>
      </c>
      <c r="AD1236">
        <v>17.576579841912846</v>
      </c>
      <c r="AF1236">
        <f t="shared" si="984"/>
        <v>1</v>
      </c>
      <c r="AG1236">
        <f t="shared" si="985"/>
        <v>0</v>
      </c>
      <c r="AH1236">
        <f t="shared" si="986"/>
        <v>6.8982605833103747</v>
      </c>
      <c r="AK1236">
        <v>1229</v>
      </c>
      <c r="AL1236">
        <v>30.310679401123693</v>
      </c>
      <c r="AM1236">
        <v>29.568231604005597</v>
      </c>
      <c r="AO1236">
        <f t="shared" si="987"/>
        <v>1</v>
      </c>
      <c r="AP1236">
        <f t="shared" si="988"/>
        <v>0</v>
      </c>
      <c r="AQ1236">
        <f t="shared" si="989"/>
        <v>0.74244779711809628</v>
      </c>
      <c r="AT1236">
        <v>1229</v>
      </c>
      <c r="AU1236">
        <v>17.670083908370152</v>
      </c>
      <c r="AV1236">
        <v>20.484336992385348</v>
      </c>
      <c r="AX1236">
        <f t="shared" si="990"/>
        <v>0</v>
      </c>
      <c r="AY1236">
        <f t="shared" si="991"/>
        <v>1</v>
      </c>
      <c r="AZ1236">
        <f t="shared" si="992"/>
        <v>2.8142530840151956</v>
      </c>
      <c r="BC1236">
        <v>1229</v>
      </c>
      <c r="BD1236" t="e">
        <v>#N/A</v>
      </c>
      <c r="BE1236" t="e">
        <v>#N/A</v>
      </c>
      <c r="BG1236" t="e">
        <f t="shared" si="993"/>
        <v>#N/A</v>
      </c>
      <c r="BH1236" t="e">
        <f t="shared" si="994"/>
        <v>#N/A</v>
      </c>
      <c r="BI1236" t="e">
        <f t="shared" si="995"/>
        <v>#N/A</v>
      </c>
      <c r="BL1236">
        <v>1229</v>
      </c>
      <c r="BM1236">
        <v>37.879826373369013</v>
      </c>
      <c r="BN1236">
        <v>10.312416758528775</v>
      </c>
      <c r="BP1236">
        <f t="shared" si="996"/>
        <v>1</v>
      </c>
      <c r="BQ1236">
        <f t="shared" si="997"/>
        <v>0</v>
      </c>
      <c r="BR1236">
        <f t="shared" si="998"/>
        <v>27.567409614840237</v>
      </c>
      <c r="BU1236">
        <v>1229</v>
      </c>
      <c r="BV1236">
        <v>24.677551743352009</v>
      </c>
      <c r="BW1236">
        <v>17.983662672095051</v>
      </c>
      <c r="BY1236">
        <f t="shared" si="999"/>
        <v>1</v>
      </c>
      <c r="BZ1236">
        <f t="shared" si="1000"/>
        <v>0</v>
      </c>
      <c r="CA1236">
        <f t="shared" si="1001"/>
        <v>6.6938890712569581</v>
      </c>
      <c r="CD1236">
        <v>1229</v>
      </c>
      <c r="CE1236">
        <v>22.747466338288515</v>
      </c>
      <c r="CF1236">
        <v>32.429146395359552</v>
      </c>
      <c r="CH1236">
        <f t="shared" si="1002"/>
        <v>0</v>
      </c>
      <c r="CI1236">
        <f t="shared" si="1003"/>
        <v>1</v>
      </c>
      <c r="CJ1236">
        <f t="shared" si="1004"/>
        <v>9.6816800570710377</v>
      </c>
      <c r="CM1236">
        <v>1229</v>
      </c>
      <c r="CN1236">
        <v>23.026138950970768</v>
      </c>
      <c r="CO1236">
        <v>23.799838535082682</v>
      </c>
      <c r="CQ1236">
        <f t="shared" si="1005"/>
        <v>0</v>
      </c>
      <c r="CR1236">
        <f t="shared" si="1006"/>
        <v>1</v>
      </c>
      <c r="CS1236">
        <f t="shared" si="1007"/>
        <v>0.7736995841119132</v>
      </c>
      <c r="CV1236">
        <v>1229</v>
      </c>
      <c r="CW1236">
        <v>27.94698610568037</v>
      </c>
      <c r="CX1236">
        <v>12.850124210691121</v>
      </c>
      <c r="CZ1236">
        <f t="shared" si="1008"/>
        <v>1</v>
      </c>
      <c r="DA1236">
        <f t="shared" si="1009"/>
        <v>0</v>
      </c>
      <c r="DB1236">
        <f t="shared" si="1010"/>
        <v>15.096861894989249</v>
      </c>
      <c r="DE1236">
        <v>1229</v>
      </c>
      <c r="DF1236">
        <v>22.370870547374331</v>
      </c>
      <c r="DG1236">
        <v>14.527778126954193</v>
      </c>
      <c r="DI1236">
        <f t="shared" si="1011"/>
        <v>1</v>
      </c>
      <c r="DJ1236">
        <f t="shared" si="1012"/>
        <v>0</v>
      </c>
      <c r="DK1236">
        <f t="shared" si="1013"/>
        <v>7.8430924204201382</v>
      </c>
      <c r="DN1236">
        <v>1229</v>
      </c>
      <c r="DO1236">
        <v>24.485762291555801</v>
      </c>
      <c r="DP1236">
        <v>28.210829917379691</v>
      </c>
      <c r="DR1236">
        <f t="shared" si="1014"/>
        <v>0</v>
      </c>
      <c r="DS1236">
        <f t="shared" si="1015"/>
        <v>1</v>
      </c>
      <c r="DT1236">
        <f t="shared" si="1016"/>
        <v>3.7250676258238897</v>
      </c>
      <c r="DW1236">
        <v>1229</v>
      </c>
      <c r="DX1236">
        <v>12.407810251475002</v>
      </c>
      <c r="DY1236">
        <v>23.216533129172177</v>
      </c>
      <c r="EA1236">
        <f t="shared" si="1017"/>
        <v>0</v>
      </c>
      <c r="EB1236">
        <f t="shared" si="1018"/>
        <v>1</v>
      </c>
      <c r="EC1236">
        <f t="shared" si="1019"/>
        <v>10.808722877697175</v>
      </c>
      <c r="EF1236">
        <v>1229</v>
      </c>
      <c r="EG1236">
        <v>19.020499132166183</v>
      </c>
      <c r="EH1236">
        <v>16.646259952471841</v>
      </c>
      <c r="EJ1236">
        <f t="shared" si="1020"/>
        <v>1</v>
      </c>
      <c r="EK1236">
        <f t="shared" si="1021"/>
        <v>0</v>
      </c>
      <c r="EL1236">
        <f t="shared" si="1022"/>
        <v>2.3742391796943423</v>
      </c>
      <c r="EO1236">
        <v>1229</v>
      </c>
      <c r="EP1236">
        <v>18.00512804196131</v>
      </c>
      <c r="EQ1236">
        <v>24.095930520297085</v>
      </c>
      <c r="ES1236">
        <f t="shared" si="1023"/>
        <v>0</v>
      </c>
      <c r="ET1236">
        <f t="shared" si="1024"/>
        <v>1</v>
      </c>
      <c r="EU1236">
        <f t="shared" si="1025"/>
        <v>6.0908024783357746</v>
      </c>
    </row>
    <row r="1237" spans="1:151" x14ac:dyDescent="0.25">
      <c r="A1237">
        <v>1230</v>
      </c>
      <c r="B1237">
        <v>8.8585036784359197</v>
      </c>
      <c r="C1237">
        <v>39.286487203816989</v>
      </c>
      <c r="E1237">
        <f t="shared" si="975"/>
        <v>0</v>
      </c>
      <c r="F1237">
        <f t="shared" si="977"/>
        <v>1</v>
      </c>
      <c r="G1237">
        <f t="shared" si="976"/>
        <v>30.42798352538107</v>
      </c>
      <c r="J1237">
        <v>1230</v>
      </c>
      <c r="K1237">
        <v>13.746942603471028</v>
      </c>
      <c r="L1237">
        <v>17.273213894662511</v>
      </c>
      <c r="N1237">
        <f t="shared" si="978"/>
        <v>0</v>
      </c>
      <c r="O1237">
        <f t="shared" si="979"/>
        <v>1</v>
      </c>
      <c r="P1237">
        <f t="shared" si="980"/>
        <v>3.5262712911914829</v>
      </c>
      <c r="S1237">
        <v>1230</v>
      </c>
      <c r="T1237">
        <v>20.140375027769437</v>
      </c>
      <c r="U1237">
        <v>29.152069632949964</v>
      </c>
      <c r="W1237">
        <f t="shared" si="981"/>
        <v>0</v>
      </c>
      <c r="X1237">
        <f t="shared" si="982"/>
        <v>1</v>
      </c>
      <c r="Y1237">
        <f t="shared" si="983"/>
        <v>9.0116946051805265</v>
      </c>
      <c r="AB1237">
        <v>1230</v>
      </c>
      <c r="AC1237">
        <v>23.956607564154638</v>
      </c>
      <c r="AD1237">
        <v>15.618020474739017</v>
      </c>
      <c r="AF1237">
        <f t="shared" si="984"/>
        <v>1</v>
      </c>
      <c r="AG1237">
        <f t="shared" si="985"/>
        <v>0</v>
      </c>
      <c r="AH1237">
        <f t="shared" si="986"/>
        <v>8.3385870894156202</v>
      </c>
      <c r="AK1237">
        <v>1230</v>
      </c>
      <c r="AL1237">
        <v>23.759190730787257</v>
      </c>
      <c r="AM1237">
        <v>34.125407436397964</v>
      </c>
      <c r="AO1237">
        <f t="shared" si="987"/>
        <v>0</v>
      </c>
      <c r="AP1237">
        <f t="shared" si="988"/>
        <v>1</v>
      </c>
      <c r="AQ1237">
        <f t="shared" si="989"/>
        <v>10.366216705610707</v>
      </c>
      <c r="AT1237">
        <v>1230</v>
      </c>
      <c r="AU1237">
        <v>19.208725720459359</v>
      </c>
      <c r="AV1237">
        <v>28.318066005701926</v>
      </c>
      <c r="AX1237">
        <f t="shared" si="990"/>
        <v>0</v>
      </c>
      <c r="AY1237">
        <f t="shared" si="991"/>
        <v>1</v>
      </c>
      <c r="AZ1237">
        <f t="shared" si="992"/>
        <v>9.1093402852425669</v>
      </c>
      <c r="BC1237">
        <v>1230</v>
      </c>
      <c r="BD1237" t="e">
        <v>#N/A</v>
      </c>
      <c r="BE1237" t="e">
        <v>#N/A</v>
      </c>
      <c r="BG1237" t="e">
        <f t="shared" si="993"/>
        <v>#N/A</v>
      </c>
      <c r="BH1237" t="e">
        <f t="shared" si="994"/>
        <v>#N/A</v>
      </c>
      <c r="BI1237" t="e">
        <f t="shared" si="995"/>
        <v>#N/A</v>
      </c>
      <c r="BL1237">
        <v>1230</v>
      </c>
      <c r="BM1237">
        <v>45.246787187302459</v>
      </c>
      <c r="BN1237">
        <v>6.157819715296001</v>
      </c>
      <c r="BP1237">
        <f t="shared" si="996"/>
        <v>1</v>
      </c>
      <c r="BQ1237">
        <f t="shared" si="997"/>
        <v>0</v>
      </c>
      <c r="BR1237">
        <f t="shared" si="998"/>
        <v>39.088967472006459</v>
      </c>
      <c r="BU1237">
        <v>1230</v>
      </c>
      <c r="BV1237">
        <v>21.390165397814989</v>
      </c>
      <c r="BW1237">
        <v>26.945130701030795</v>
      </c>
      <c r="BY1237">
        <f t="shared" si="999"/>
        <v>0</v>
      </c>
      <c r="BZ1237">
        <f t="shared" si="1000"/>
        <v>1</v>
      </c>
      <c r="CA1237">
        <f t="shared" si="1001"/>
        <v>5.5549653032158055</v>
      </c>
      <c r="CD1237">
        <v>1230</v>
      </c>
      <c r="CE1237">
        <v>21.099330216063073</v>
      </c>
      <c r="CF1237">
        <v>36.721411476039314</v>
      </c>
      <c r="CH1237">
        <f t="shared" si="1002"/>
        <v>0</v>
      </c>
      <c r="CI1237">
        <f t="shared" si="1003"/>
        <v>1</v>
      </c>
      <c r="CJ1237">
        <f t="shared" si="1004"/>
        <v>15.622081259976241</v>
      </c>
      <c r="CM1237">
        <v>1230</v>
      </c>
      <c r="CN1237">
        <v>17.721809148326177</v>
      </c>
      <c r="CO1237">
        <v>20.967539400225462</v>
      </c>
      <c r="CQ1237">
        <f t="shared" si="1005"/>
        <v>0</v>
      </c>
      <c r="CR1237">
        <f t="shared" si="1006"/>
        <v>1</v>
      </c>
      <c r="CS1237">
        <f t="shared" si="1007"/>
        <v>3.2457302518992854</v>
      </c>
      <c r="CV1237">
        <v>1230</v>
      </c>
      <c r="CW1237">
        <v>26.718751311324162</v>
      </c>
      <c r="CX1237">
        <v>18.192423408220886</v>
      </c>
      <c r="CZ1237">
        <f t="shared" si="1008"/>
        <v>1</v>
      </c>
      <c r="DA1237">
        <f t="shared" si="1009"/>
        <v>0</v>
      </c>
      <c r="DB1237">
        <f t="shared" si="1010"/>
        <v>8.5263279031032759</v>
      </c>
      <c r="DE1237">
        <v>1230</v>
      </c>
      <c r="DF1237">
        <v>24.710600401970908</v>
      </c>
      <c r="DG1237">
        <v>25.750326668986503</v>
      </c>
      <c r="DI1237">
        <f t="shared" si="1011"/>
        <v>0</v>
      </c>
      <c r="DJ1237">
        <f t="shared" si="1012"/>
        <v>1</v>
      </c>
      <c r="DK1237">
        <f t="shared" si="1013"/>
        <v>1.0397262670155953</v>
      </c>
      <c r="DN1237">
        <v>1230</v>
      </c>
      <c r="DO1237">
        <v>25.711401921656019</v>
      </c>
      <c r="DP1237">
        <v>21.069756857616586</v>
      </c>
      <c r="DR1237">
        <f t="shared" si="1014"/>
        <v>1</v>
      </c>
      <c r="DS1237">
        <f t="shared" si="1015"/>
        <v>0</v>
      </c>
      <c r="DT1237">
        <f t="shared" si="1016"/>
        <v>4.6416450640394338</v>
      </c>
      <c r="DW1237">
        <v>1230</v>
      </c>
      <c r="DX1237">
        <v>12.669397210358277</v>
      </c>
      <c r="DY1237">
        <v>25.472289758485626</v>
      </c>
      <c r="EA1237">
        <f t="shared" si="1017"/>
        <v>0</v>
      </c>
      <c r="EB1237">
        <f t="shared" si="1018"/>
        <v>1</v>
      </c>
      <c r="EC1237">
        <f t="shared" si="1019"/>
        <v>12.80289254812735</v>
      </c>
      <c r="EF1237">
        <v>1230</v>
      </c>
      <c r="EG1237">
        <v>18.606364432329947</v>
      </c>
      <c r="EH1237">
        <v>19.997220008801442</v>
      </c>
      <c r="EJ1237">
        <f t="shared" si="1020"/>
        <v>0</v>
      </c>
      <c r="EK1237">
        <f t="shared" si="1021"/>
        <v>1</v>
      </c>
      <c r="EL1237">
        <f t="shared" si="1022"/>
        <v>1.3908555764714947</v>
      </c>
      <c r="EO1237">
        <v>1230</v>
      </c>
      <c r="EP1237">
        <v>23.76666004687112</v>
      </c>
      <c r="EQ1237">
        <v>48.358336961004781</v>
      </c>
      <c r="ES1237">
        <f t="shared" si="1023"/>
        <v>0</v>
      </c>
      <c r="ET1237">
        <f t="shared" si="1024"/>
        <v>1</v>
      </c>
      <c r="EU1237">
        <f t="shared" si="1025"/>
        <v>24.591676914133661</v>
      </c>
    </row>
    <row r="1238" spans="1:151" x14ac:dyDescent="0.25">
      <c r="A1238">
        <v>1231</v>
      </c>
      <c r="B1238">
        <v>12.931116008894541</v>
      </c>
      <c r="C1238">
        <v>43.24019567518593</v>
      </c>
      <c r="E1238">
        <f t="shared" si="975"/>
        <v>0</v>
      </c>
      <c r="F1238">
        <f t="shared" si="977"/>
        <v>1</v>
      </c>
      <c r="G1238">
        <f t="shared" si="976"/>
        <v>30.309079666291389</v>
      </c>
      <c r="J1238">
        <v>1231</v>
      </c>
      <c r="K1238">
        <v>18.960879393346833</v>
      </c>
      <c r="L1238">
        <v>25.296240400061368</v>
      </c>
      <c r="N1238">
        <f t="shared" si="978"/>
        <v>0</v>
      </c>
      <c r="O1238">
        <f t="shared" si="979"/>
        <v>1</v>
      </c>
      <c r="P1238">
        <f t="shared" si="980"/>
        <v>6.3353610067145354</v>
      </c>
      <c r="S1238">
        <v>1231</v>
      </c>
      <c r="T1238">
        <v>19.095015766294615</v>
      </c>
      <c r="U1238">
        <v>22.138543515014323</v>
      </c>
      <c r="W1238">
        <f t="shared" si="981"/>
        <v>0</v>
      </c>
      <c r="X1238">
        <f t="shared" si="982"/>
        <v>1</v>
      </c>
      <c r="Y1238">
        <f t="shared" si="983"/>
        <v>3.0435277487197077</v>
      </c>
      <c r="AB1238">
        <v>1231</v>
      </c>
      <c r="AC1238">
        <v>34.85202813802605</v>
      </c>
      <c r="AD1238">
        <v>16.789554271146844</v>
      </c>
      <c r="AF1238">
        <f t="shared" si="984"/>
        <v>1</v>
      </c>
      <c r="AG1238">
        <f t="shared" si="985"/>
        <v>0</v>
      </c>
      <c r="AH1238">
        <f t="shared" si="986"/>
        <v>18.062473866879206</v>
      </c>
      <c r="AK1238">
        <v>1231</v>
      </c>
      <c r="AL1238">
        <v>23.043170761430023</v>
      </c>
      <c r="AM1238">
        <v>19.077973302165994</v>
      </c>
      <c r="AO1238">
        <f t="shared" si="987"/>
        <v>1</v>
      </c>
      <c r="AP1238">
        <f t="shared" si="988"/>
        <v>0</v>
      </c>
      <c r="AQ1238">
        <f t="shared" si="989"/>
        <v>3.9651974592640293</v>
      </c>
      <c r="AT1238">
        <v>1231</v>
      </c>
      <c r="AU1238">
        <v>23.59623614301843</v>
      </c>
      <c r="AV1238">
        <v>21.98888686929299</v>
      </c>
      <c r="AX1238">
        <f t="shared" si="990"/>
        <v>1</v>
      </c>
      <c r="AY1238">
        <f t="shared" si="991"/>
        <v>0</v>
      </c>
      <c r="AZ1238">
        <f t="shared" si="992"/>
        <v>1.6073492737254398</v>
      </c>
      <c r="BC1238">
        <v>1231</v>
      </c>
      <c r="BD1238" t="e">
        <v>#N/A</v>
      </c>
      <c r="BE1238" t="e">
        <v>#N/A</v>
      </c>
      <c r="BG1238" t="e">
        <f t="shared" si="993"/>
        <v>#N/A</v>
      </c>
      <c r="BH1238" t="e">
        <f t="shared" si="994"/>
        <v>#N/A</v>
      </c>
      <c r="BI1238" t="e">
        <f t="shared" si="995"/>
        <v>#N/A</v>
      </c>
      <c r="BL1238">
        <v>1231</v>
      </c>
      <c r="BM1238">
        <v>27.954799406007957</v>
      </c>
      <c r="BN1238">
        <v>13.365061439745478</v>
      </c>
      <c r="BP1238">
        <f t="shared" si="996"/>
        <v>1</v>
      </c>
      <c r="BQ1238">
        <f t="shared" si="997"/>
        <v>0</v>
      </c>
      <c r="BR1238">
        <f t="shared" si="998"/>
        <v>14.589737966262479</v>
      </c>
      <c r="BU1238">
        <v>1231</v>
      </c>
      <c r="BV1238">
        <v>18.77674083034411</v>
      </c>
      <c r="BW1238">
        <v>15.02458861471554</v>
      </c>
      <c r="BY1238">
        <f t="shared" si="999"/>
        <v>1</v>
      </c>
      <c r="BZ1238">
        <f t="shared" si="1000"/>
        <v>0</v>
      </c>
      <c r="CA1238">
        <f t="shared" si="1001"/>
        <v>3.7521522156285698</v>
      </c>
      <c r="CD1238">
        <v>1231</v>
      </c>
      <c r="CE1238">
        <v>31.5771760513069</v>
      </c>
      <c r="CF1238">
        <v>11.732787591422444</v>
      </c>
      <c r="CH1238">
        <f t="shared" si="1002"/>
        <v>1</v>
      </c>
      <c r="CI1238">
        <f t="shared" si="1003"/>
        <v>0</v>
      </c>
      <c r="CJ1238">
        <f t="shared" si="1004"/>
        <v>19.844388459884456</v>
      </c>
      <c r="CM1238">
        <v>1231</v>
      </c>
      <c r="CN1238">
        <v>21.334629206516457</v>
      </c>
      <c r="CO1238">
        <v>26.659492428271303</v>
      </c>
      <c r="CQ1238">
        <f t="shared" si="1005"/>
        <v>0</v>
      </c>
      <c r="CR1238">
        <f t="shared" si="1006"/>
        <v>1</v>
      </c>
      <c r="CS1238">
        <f t="shared" si="1007"/>
        <v>5.3248632217548462</v>
      </c>
      <c r="CV1238">
        <v>1231</v>
      </c>
      <c r="CW1238">
        <v>22.221838056909263</v>
      </c>
      <c r="CX1238">
        <v>17.581797811903122</v>
      </c>
      <c r="CZ1238">
        <f t="shared" si="1008"/>
        <v>1</v>
      </c>
      <c r="DA1238">
        <f t="shared" si="1009"/>
        <v>0</v>
      </c>
      <c r="DB1238">
        <f t="shared" si="1010"/>
        <v>4.6400402450061407</v>
      </c>
      <c r="DE1238">
        <v>1231</v>
      </c>
      <c r="DF1238">
        <v>17.991890164045408</v>
      </c>
      <c r="DG1238">
        <v>17.542282516169301</v>
      </c>
      <c r="DI1238">
        <f t="shared" si="1011"/>
        <v>1</v>
      </c>
      <c r="DJ1238">
        <f t="shared" si="1012"/>
        <v>0</v>
      </c>
      <c r="DK1238">
        <f t="shared" si="1013"/>
        <v>0.44960764787610685</v>
      </c>
      <c r="DN1238">
        <v>1231</v>
      </c>
      <c r="DO1238">
        <v>22.011649775519512</v>
      </c>
      <c r="DP1238">
        <v>23.088319939385205</v>
      </c>
      <c r="DR1238">
        <f t="shared" si="1014"/>
        <v>0</v>
      </c>
      <c r="DS1238">
        <f t="shared" si="1015"/>
        <v>1</v>
      </c>
      <c r="DT1238">
        <f t="shared" si="1016"/>
        <v>1.0766701638656926</v>
      </c>
      <c r="DW1238">
        <v>1231</v>
      </c>
      <c r="DX1238">
        <v>11.120118481611051</v>
      </c>
      <c r="DY1238">
        <v>19.022564719152424</v>
      </c>
      <c r="EA1238">
        <f t="shared" si="1017"/>
        <v>0</v>
      </c>
      <c r="EB1238">
        <f t="shared" si="1018"/>
        <v>1</v>
      </c>
      <c r="EC1238">
        <f t="shared" si="1019"/>
        <v>7.9024462375413727</v>
      </c>
      <c r="EF1238">
        <v>1231</v>
      </c>
      <c r="EG1238">
        <v>14.847959297073446</v>
      </c>
      <c r="EH1238">
        <v>18.188865737073392</v>
      </c>
      <c r="EJ1238">
        <f t="shared" si="1020"/>
        <v>0</v>
      </c>
      <c r="EK1238">
        <f t="shared" si="1021"/>
        <v>1</v>
      </c>
      <c r="EL1238">
        <f t="shared" si="1022"/>
        <v>3.3409064399999462</v>
      </c>
      <c r="EO1238">
        <v>1231</v>
      </c>
      <c r="EP1238">
        <v>19.384332005975317</v>
      </c>
      <c r="EQ1238">
        <v>14.726111312056414</v>
      </c>
      <c r="ES1238">
        <f t="shared" si="1023"/>
        <v>1</v>
      </c>
      <c r="ET1238">
        <f t="shared" si="1024"/>
        <v>0</v>
      </c>
      <c r="EU1238">
        <f t="shared" si="1025"/>
        <v>4.6582206939189028</v>
      </c>
    </row>
    <row r="1239" spans="1:151" x14ac:dyDescent="0.25">
      <c r="A1239">
        <v>1232</v>
      </c>
      <c r="B1239">
        <v>14.431068245191668</v>
      </c>
      <c r="C1239">
        <v>-0.5763295803879025</v>
      </c>
      <c r="E1239">
        <f t="shared" si="975"/>
        <v>1</v>
      </c>
      <c r="F1239">
        <f t="shared" si="977"/>
        <v>0</v>
      </c>
      <c r="G1239">
        <f t="shared" si="976"/>
        <v>15.00739782557957</v>
      </c>
      <c r="J1239">
        <v>1232</v>
      </c>
      <c r="K1239">
        <v>19.525885418276637</v>
      </c>
      <c r="L1239">
        <v>31.678190106261376</v>
      </c>
      <c r="N1239">
        <f t="shared" si="978"/>
        <v>0</v>
      </c>
      <c r="O1239">
        <f t="shared" si="979"/>
        <v>1</v>
      </c>
      <c r="P1239">
        <f t="shared" si="980"/>
        <v>12.152304687984739</v>
      </c>
      <c r="S1239">
        <v>1232</v>
      </c>
      <c r="T1239">
        <v>14.329235131705401</v>
      </c>
      <c r="U1239">
        <v>28.551615744402589</v>
      </c>
      <c r="W1239">
        <f t="shared" si="981"/>
        <v>0</v>
      </c>
      <c r="X1239">
        <f t="shared" si="982"/>
        <v>1</v>
      </c>
      <c r="Y1239">
        <f t="shared" si="983"/>
        <v>14.222380612697188</v>
      </c>
      <c r="AB1239">
        <v>1232</v>
      </c>
      <c r="AC1239">
        <v>20.920035517547785</v>
      </c>
      <c r="AD1239">
        <v>18.274473293307448</v>
      </c>
      <c r="AF1239">
        <f t="shared" si="984"/>
        <v>1</v>
      </c>
      <c r="AG1239">
        <f t="shared" si="985"/>
        <v>0</v>
      </c>
      <c r="AH1239">
        <f t="shared" si="986"/>
        <v>2.6455622242403365</v>
      </c>
      <c r="AK1239">
        <v>1232</v>
      </c>
      <c r="AL1239">
        <v>16.807921146518453</v>
      </c>
      <c r="AM1239">
        <v>26.310309661024878</v>
      </c>
      <c r="AO1239">
        <f t="shared" si="987"/>
        <v>0</v>
      </c>
      <c r="AP1239">
        <f t="shared" si="988"/>
        <v>1</v>
      </c>
      <c r="AQ1239">
        <f t="shared" si="989"/>
        <v>9.5023885145064249</v>
      </c>
      <c r="AT1239">
        <v>1232</v>
      </c>
      <c r="AU1239">
        <v>12.905433479752512</v>
      </c>
      <c r="AV1239">
        <v>21.656433080656505</v>
      </c>
      <c r="AX1239">
        <f t="shared" si="990"/>
        <v>0</v>
      </c>
      <c r="AY1239">
        <f t="shared" si="991"/>
        <v>1</v>
      </c>
      <c r="AZ1239">
        <f t="shared" si="992"/>
        <v>8.7509996009039934</v>
      </c>
      <c r="BC1239">
        <v>1232</v>
      </c>
      <c r="BD1239" t="e">
        <v>#N/A</v>
      </c>
      <c r="BE1239" t="e">
        <v>#N/A</v>
      </c>
      <c r="BG1239" t="e">
        <f t="shared" si="993"/>
        <v>#N/A</v>
      </c>
      <c r="BH1239" t="e">
        <f t="shared" si="994"/>
        <v>#N/A</v>
      </c>
      <c r="BI1239" t="e">
        <f t="shared" si="995"/>
        <v>#N/A</v>
      </c>
      <c r="BL1239">
        <v>1232</v>
      </c>
      <c r="BM1239">
        <v>22.346594777343665</v>
      </c>
      <c r="BN1239">
        <v>12.191379053957856</v>
      </c>
      <c r="BP1239">
        <f t="shared" si="996"/>
        <v>1</v>
      </c>
      <c r="BQ1239">
        <f t="shared" si="997"/>
        <v>0</v>
      </c>
      <c r="BR1239">
        <f t="shared" si="998"/>
        <v>10.155215723385808</v>
      </c>
      <c r="BU1239">
        <v>1232</v>
      </c>
      <c r="BV1239">
        <v>28.226315526725969</v>
      </c>
      <c r="BW1239">
        <v>22.650346829300581</v>
      </c>
      <c r="BY1239">
        <f t="shared" si="999"/>
        <v>1</v>
      </c>
      <c r="BZ1239">
        <f t="shared" si="1000"/>
        <v>0</v>
      </c>
      <c r="CA1239">
        <f t="shared" si="1001"/>
        <v>5.5759686974253881</v>
      </c>
      <c r="CD1239">
        <v>1232</v>
      </c>
      <c r="CE1239">
        <v>20.001743893331522</v>
      </c>
      <c r="CF1239">
        <v>52.775745641749964</v>
      </c>
      <c r="CH1239">
        <f t="shared" si="1002"/>
        <v>0</v>
      </c>
      <c r="CI1239">
        <f t="shared" si="1003"/>
        <v>1</v>
      </c>
      <c r="CJ1239">
        <f t="shared" si="1004"/>
        <v>32.774001748418442</v>
      </c>
      <c r="CM1239">
        <v>1232</v>
      </c>
      <c r="CN1239">
        <v>22.956164831124273</v>
      </c>
      <c r="CO1239">
        <v>16.95275276247439</v>
      </c>
      <c r="CQ1239">
        <f t="shared" si="1005"/>
        <v>1</v>
      </c>
      <c r="CR1239">
        <f t="shared" si="1006"/>
        <v>0</v>
      </c>
      <c r="CS1239">
        <f t="shared" si="1007"/>
        <v>6.0034120686498831</v>
      </c>
      <c r="CV1239">
        <v>1232</v>
      </c>
      <c r="CW1239">
        <v>24.470993314317305</v>
      </c>
      <c r="CX1239">
        <v>16.920608655779688</v>
      </c>
      <c r="CZ1239">
        <f t="shared" si="1008"/>
        <v>1</v>
      </c>
      <c r="DA1239">
        <f t="shared" si="1009"/>
        <v>0</v>
      </c>
      <c r="DB1239">
        <f t="shared" si="1010"/>
        <v>7.5503846585376166</v>
      </c>
      <c r="DE1239">
        <v>1232</v>
      </c>
      <c r="DF1239">
        <v>27.585394712499017</v>
      </c>
      <c r="DG1239">
        <v>33.168814914026484</v>
      </c>
      <c r="DI1239">
        <f t="shared" si="1011"/>
        <v>0</v>
      </c>
      <c r="DJ1239">
        <f t="shared" si="1012"/>
        <v>1</v>
      </c>
      <c r="DK1239">
        <f t="shared" si="1013"/>
        <v>5.583420201527467</v>
      </c>
      <c r="DN1239">
        <v>1232</v>
      </c>
      <c r="DO1239">
        <v>20.605204287267959</v>
      </c>
      <c r="DP1239">
        <v>17.604550229930375</v>
      </c>
      <c r="DR1239">
        <f t="shared" si="1014"/>
        <v>1</v>
      </c>
      <c r="DS1239">
        <f t="shared" si="1015"/>
        <v>0</v>
      </c>
      <c r="DT1239">
        <f t="shared" si="1016"/>
        <v>3.0006540573375844</v>
      </c>
      <c r="DW1239">
        <v>1232</v>
      </c>
      <c r="DX1239">
        <v>20.389573792599016</v>
      </c>
      <c r="DY1239">
        <v>19.080052154135345</v>
      </c>
      <c r="EA1239">
        <f t="shared" si="1017"/>
        <v>1</v>
      </c>
      <c r="EB1239">
        <f t="shared" si="1018"/>
        <v>0</v>
      </c>
      <c r="EC1239">
        <f t="shared" si="1019"/>
        <v>1.3095216384636714</v>
      </c>
      <c r="EF1239">
        <v>1232</v>
      </c>
      <c r="EG1239">
        <v>17.141394075702244</v>
      </c>
      <c r="EH1239">
        <v>12.973926316316808</v>
      </c>
      <c r="EJ1239">
        <f t="shared" si="1020"/>
        <v>1</v>
      </c>
      <c r="EK1239">
        <f t="shared" si="1021"/>
        <v>0</v>
      </c>
      <c r="EL1239">
        <f t="shared" si="1022"/>
        <v>4.1674677593854366</v>
      </c>
      <c r="EO1239">
        <v>1232</v>
      </c>
      <c r="EP1239">
        <v>24.51250035810919</v>
      </c>
      <c r="EQ1239">
        <v>45.430759188148031</v>
      </c>
      <c r="ES1239">
        <f t="shared" si="1023"/>
        <v>0</v>
      </c>
      <c r="ET1239">
        <f t="shared" si="1024"/>
        <v>1</v>
      </c>
      <c r="EU1239">
        <f t="shared" si="1025"/>
        <v>20.918258830038841</v>
      </c>
    </row>
    <row r="1240" spans="1:151" x14ac:dyDescent="0.25">
      <c r="A1240">
        <v>1233</v>
      </c>
      <c r="B1240">
        <v>13.557479144050204</v>
      </c>
      <c r="C1240">
        <v>6.3314917501689258</v>
      </c>
      <c r="E1240">
        <f t="shared" si="975"/>
        <v>1</v>
      </c>
      <c r="F1240">
        <f t="shared" si="977"/>
        <v>0</v>
      </c>
      <c r="G1240">
        <f t="shared" si="976"/>
        <v>7.2259873938812778</v>
      </c>
      <c r="J1240">
        <v>1233</v>
      </c>
      <c r="K1240">
        <v>19.439567519583239</v>
      </c>
      <c r="L1240">
        <v>28.999970434089562</v>
      </c>
      <c r="N1240">
        <f t="shared" si="978"/>
        <v>0</v>
      </c>
      <c r="O1240">
        <f t="shared" si="979"/>
        <v>1</v>
      </c>
      <c r="P1240">
        <f t="shared" si="980"/>
        <v>9.560402914506323</v>
      </c>
      <c r="S1240">
        <v>1233</v>
      </c>
      <c r="T1240">
        <v>19.733918713483543</v>
      </c>
      <c r="U1240">
        <v>27.409049899975564</v>
      </c>
      <c r="W1240">
        <f t="shared" si="981"/>
        <v>0</v>
      </c>
      <c r="X1240">
        <f t="shared" si="982"/>
        <v>1</v>
      </c>
      <c r="Y1240">
        <f t="shared" si="983"/>
        <v>7.6751311864920204</v>
      </c>
      <c r="AB1240">
        <v>1233</v>
      </c>
      <c r="AC1240">
        <v>22.378253813156856</v>
      </c>
      <c r="AD1240">
        <v>16.798871664986446</v>
      </c>
      <c r="AF1240">
        <f t="shared" si="984"/>
        <v>1</v>
      </c>
      <c r="AG1240">
        <f t="shared" si="985"/>
        <v>0</v>
      </c>
      <c r="AH1240">
        <f t="shared" si="986"/>
        <v>5.57938214817041</v>
      </c>
      <c r="AK1240">
        <v>1233</v>
      </c>
      <c r="AL1240">
        <v>14.159252340546349</v>
      </c>
      <c r="AM1240">
        <v>33.920055040853065</v>
      </c>
      <c r="AO1240">
        <f t="shared" si="987"/>
        <v>0</v>
      </c>
      <c r="AP1240">
        <f t="shared" si="988"/>
        <v>1</v>
      </c>
      <c r="AQ1240">
        <f t="shared" si="989"/>
        <v>19.760802700306716</v>
      </c>
      <c r="AT1240">
        <v>1233</v>
      </c>
      <c r="AU1240">
        <v>18.028385094943253</v>
      </c>
      <c r="AV1240">
        <v>32.002057945710739</v>
      </c>
      <c r="AX1240">
        <f t="shared" si="990"/>
        <v>0</v>
      </c>
      <c r="AY1240">
        <f t="shared" si="991"/>
        <v>1</v>
      </c>
      <c r="AZ1240">
        <f t="shared" si="992"/>
        <v>13.973672850767485</v>
      </c>
      <c r="BC1240">
        <v>1233</v>
      </c>
      <c r="BD1240" t="e">
        <v>#N/A</v>
      </c>
      <c r="BE1240" t="e">
        <v>#N/A</v>
      </c>
      <c r="BG1240" t="e">
        <f t="shared" si="993"/>
        <v>#N/A</v>
      </c>
      <c r="BH1240" t="e">
        <f t="shared" si="994"/>
        <v>#N/A</v>
      </c>
      <c r="BI1240" t="e">
        <f t="shared" si="995"/>
        <v>#N/A</v>
      </c>
      <c r="BL1240">
        <v>1233</v>
      </c>
      <c r="BM1240">
        <v>17.652399093679698</v>
      </c>
      <c r="BN1240">
        <v>11.982668127578789</v>
      </c>
      <c r="BP1240">
        <f t="shared" si="996"/>
        <v>1</v>
      </c>
      <c r="BQ1240">
        <f t="shared" si="997"/>
        <v>0</v>
      </c>
      <c r="BR1240">
        <f t="shared" si="998"/>
        <v>5.669730966100909</v>
      </c>
      <c r="BU1240">
        <v>1233</v>
      </c>
      <c r="BV1240">
        <v>13.433249220411193</v>
      </c>
      <c r="BW1240">
        <v>19.493056848836929</v>
      </c>
      <c r="BY1240">
        <f t="shared" si="999"/>
        <v>0</v>
      </c>
      <c r="BZ1240">
        <f t="shared" si="1000"/>
        <v>1</v>
      </c>
      <c r="CA1240">
        <f t="shared" si="1001"/>
        <v>6.0598076284257356</v>
      </c>
      <c r="CD1240">
        <v>1233</v>
      </c>
      <c r="CE1240">
        <v>15.658730450250582</v>
      </c>
      <c r="CF1240">
        <v>29.374030944759525</v>
      </c>
      <c r="CH1240">
        <f t="shared" si="1002"/>
        <v>0</v>
      </c>
      <c r="CI1240">
        <f t="shared" si="1003"/>
        <v>1</v>
      </c>
      <c r="CJ1240">
        <f t="shared" si="1004"/>
        <v>13.715300494508943</v>
      </c>
      <c r="CM1240">
        <v>1233</v>
      </c>
      <c r="CN1240">
        <v>21.850976782174875</v>
      </c>
      <c r="CO1240">
        <v>17.493883786559781</v>
      </c>
      <c r="CQ1240">
        <f t="shared" si="1005"/>
        <v>1</v>
      </c>
      <c r="CR1240">
        <f t="shared" si="1006"/>
        <v>0</v>
      </c>
      <c r="CS1240">
        <f t="shared" si="1007"/>
        <v>4.3570929956150941</v>
      </c>
      <c r="CV1240">
        <v>1233</v>
      </c>
      <c r="CW1240">
        <v>18.824566074475342</v>
      </c>
      <c r="CX1240">
        <v>20.214394932894947</v>
      </c>
      <c r="CZ1240">
        <f t="shared" si="1008"/>
        <v>0</v>
      </c>
      <c r="DA1240">
        <f t="shared" si="1009"/>
        <v>1</v>
      </c>
      <c r="DB1240">
        <f t="shared" si="1010"/>
        <v>1.3898288584196052</v>
      </c>
      <c r="DE1240">
        <v>1233</v>
      </c>
      <c r="DF1240">
        <v>25.387484073853212</v>
      </c>
      <c r="DG1240">
        <v>29.422616323635811</v>
      </c>
      <c r="DI1240">
        <f t="shared" si="1011"/>
        <v>0</v>
      </c>
      <c r="DJ1240">
        <f t="shared" si="1012"/>
        <v>1</v>
      </c>
      <c r="DK1240">
        <f t="shared" si="1013"/>
        <v>4.035132249782599</v>
      </c>
      <c r="DN1240">
        <v>1233</v>
      </c>
      <c r="DO1240">
        <v>27.641053660868991</v>
      </c>
      <c r="DP1240">
        <v>26.765733359566141</v>
      </c>
      <c r="DR1240">
        <f t="shared" si="1014"/>
        <v>1</v>
      </c>
      <c r="DS1240">
        <f t="shared" si="1015"/>
        <v>0</v>
      </c>
      <c r="DT1240">
        <f t="shared" si="1016"/>
        <v>0.87532030130284966</v>
      </c>
      <c r="DW1240">
        <v>1233</v>
      </c>
      <c r="DX1240">
        <v>14.469918582236456</v>
      </c>
      <c r="DY1240">
        <v>20.20538600356814</v>
      </c>
      <c r="EA1240">
        <f t="shared" si="1017"/>
        <v>0</v>
      </c>
      <c r="EB1240">
        <f t="shared" si="1018"/>
        <v>1</v>
      </c>
      <c r="EC1240">
        <f t="shared" si="1019"/>
        <v>5.7354674213316841</v>
      </c>
      <c r="EF1240">
        <v>1233</v>
      </c>
      <c r="EG1240">
        <v>20.352631807381979</v>
      </c>
      <c r="EH1240">
        <v>13.919617091720061</v>
      </c>
      <c r="EJ1240">
        <f t="shared" si="1020"/>
        <v>1</v>
      </c>
      <c r="EK1240">
        <f t="shared" si="1021"/>
        <v>0</v>
      </c>
      <c r="EL1240">
        <f t="shared" si="1022"/>
        <v>6.4330147156619173</v>
      </c>
      <c r="EO1240">
        <v>1233</v>
      </c>
      <c r="EP1240">
        <v>22.162315108886197</v>
      </c>
      <c r="EQ1240">
        <v>16.746612337723239</v>
      </c>
      <c r="ES1240">
        <f t="shared" si="1023"/>
        <v>1</v>
      </c>
      <c r="ET1240">
        <f t="shared" si="1024"/>
        <v>0</v>
      </c>
      <c r="EU1240">
        <f t="shared" si="1025"/>
        <v>5.4157027711629588</v>
      </c>
    </row>
    <row r="1241" spans="1:151" x14ac:dyDescent="0.25">
      <c r="A1241">
        <v>1234</v>
      </c>
      <c r="B1241">
        <v>8.3873234561703498</v>
      </c>
      <c r="C1241">
        <v>18.131821777616178</v>
      </c>
      <c r="E1241">
        <f t="shared" si="975"/>
        <v>0</v>
      </c>
      <c r="F1241">
        <f t="shared" si="977"/>
        <v>1</v>
      </c>
      <c r="G1241">
        <f t="shared" si="976"/>
        <v>9.7444983214458283</v>
      </c>
      <c r="J1241">
        <v>1234</v>
      </c>
      <c r="K1241">
        <v>20.37228862664529</v>
      </c>
      <c r="L1241">
        <v>32.118822508350263</v>
      </c>
      <c r="N1241">
        <f t="shared" si="978"/>
        <v>0</v>
      </c>
      <c r="O1241">
        <f t="shared" si="979"/>
        <v>1</v>
      </c>
      <c r="P1241">
        <f t="shared" si="980"/>
        <v>11.746533881704973</v>
      </c>
      <c r="S1241">
        <v>1234</v>
      </c>
      <c r="T1241">
        <v>22.869126194288803</v>
      </c>
      <c r="U1241">
        <v>15.727729044093895</v>
      </c>
      <c r="W1241">
        <f t="shared" si="981"/>
        <v>1</v>
      </c>
      <c r="X1241">
        <f t="shared" si="982"/>
        <v>0</v>
      </c>
      <c r="Y1241">
        <f t="shared" si="983"/>
        <v>7.1413971501949085</v>
      </c>
      <c r="AB1241">
        <v>1234</v>
      </c>
      <c r="AC1241">
        <v>17.567354171537914</v>
      </c>
      <c r="AD1241">
        <v>18.265897437651986</v>
      </c>
      <c r="AF1241">
        <f t="shared" si="984"/>
        <v>0</v>
      </c>
      <c r="AG1241">
        <f t="shared" si="985"/>
        <v>1</v>
      </c>
      <c r="AH1241">
        <f t="shared" si="986"/>
        <v>0.69854326611407203</v>
      </c>
      <c r="AK1241">
        <v>1234</v>
      </c>
      <c r="AL1241">
        <v>17.870117714823962</v>
      </c>
      <c r="AM1241">
        <v>33.367998577970042</v>
      </c>
      <c r="AO1241">
        <f t="shared" si="987"/>
        <v>0</v>
      </c>
      <c r="AP1241">
        <f t="shared" si="988"/>
        <v>1</v>
      </c>
      <c r="AQ1241">
        <f t="shared" si="989"/>
        <v>15.497880863146079</v>
      </c>
      <c r="AT1241">
        <v>1234</v>
      </c>
      <c r="AU1241">
        <v>13.907863122162466</v>
      </c>
      <c r="AV1241">
        <v>15.485540979628148</v>
      </c>
      <c r="AX1241">
        <f t="shared" si="990"/>
        <v>0</v>
      </c>
      <c r="AY1241">
        <f t="shared" si="991"/>
        <v>1</v>
      </c>
      <c r="AZ1241">
        <f t="shared" si="992"/>
        <v>1.577677857465682</v>
      </c>
      <c r="BC1241">
        <v>1234</v>
      </c>
      <c r="BD1241" t="e">
        <v>#N/A</v>
      </c>
      <c r="BE1241" t="e">
        <v>#N/A</v>
      </c>
      <c r="BG1241" t="e">
        <f t="shared" si="993"/>
        <v>#N/A</v>
      </c>
      <c r="BH1241" t="e">
        <f t="shared" si="994"/>
        <v>#N/A</v>
      </c>
      <c r="BI1241" t="e">
        <f t="shared" si="995"/>
        <v>#N/A</v>
      </c>
      <c r="BL1241">
        <v>1234</v>
      </c>
      <c r="BM1241">
        <v>34.598634181380262</v>
      </c>
      <c r="BN1241">
        <v>6.4922185750537906</v>
      </c>
      <c r="BP1241">
        <f t="shared" si="996"/>
        <v>1</v>
      </c>
      <c r="BQ1241">
        <f t="shared" si="997"/>
        <v>0</v>
      </c>
      <c r="BR1241">
        <f t="shared" si="998"/>
        <v>28.106415606326472</v>
      </c>
      <c r="BU1241">
        <v>1234</v>
      </c>
      <c r="BV1241">
        <v>23.439535837219342</v>
      </c>
      <c r="BW1241">
        <v>21.377774928776223</v>
      </c>
      <c r="BY1241">
        <f t="shared" si="999"/>
        <v>1</v>
      </c>
      <c r="BZ1241">
        <f t="shared" si="1000"/>
        <v>0</v>
      </c>
      <c r="CA1241">
        <f t="shared" si="1001"/>
        <v>2.0617609084431194</v>
      </c>
      <c r="CD1241">
        <v>1234</v>
      </c>
      <c r="CE1241">
        <v>22.899399109464913</v>
      </c>
      <c r="CF1241">
        <v>21.440755980939549</v>
      </c>
      <c r="CH1241">
        <f t="shared" si="1002"/>
        <v>1</v>
      </c>
      <c r="CI1241">
        <f t="shared" si="1003"/>
        <v>0</v>
      </c>
      <c r="CJ1241">
        <f t="shared" si="1004"/>
        <v>1.4586431285253632</v>
      </c>
      <c r="CM1241">
        <v>1234</v>
      </c>
      <c r="CN1241">
        <v>17.260081595385266</v>
      </c>
      <c r="CO1241">
        <v>0.72625478179489633</v>
      </c>
      <c r="CQ1241">
        <f t="shared" si="1005"/>
        <v>1</v>
      </c>
      <c r="CR1241">
        <f t="shared" si="1006"/>
        <v>0</v>
      </c>
      <c r="CS1241">
        <f t="shared" si="1007"/>
        <v>16.53382681359037</v>
      </c>
      <c r="CV1241">
        <v>1234</v>
      </c>
      <c r="CW1241">
        <v>24.839843337580664</v>
      </c>
      <c r="CX1241">
        <v>17.481781551887352</v>
      </c>
      <c r="CZ1241">
        <f t="shared" si="1008"/>
        <v>1</v>
      </c>
      <c r="DA1241">
        <f t="shared" si="1009"/>
        <v>0</v>
      </c>
      <c r="DB1241">
        <f t="shared" si="1010"/>
        <v>7.3580617856933124</v>
      </c>
      <c r="DE1241">
        <v>1234</v>
      </c>
      <c r="DF1241">
        <v>9.386942362306673</v>
      </c>
      <c r="DG1241">
        <v>11.474130467818775</v>
      </c>
      <c r="DI1241">
        <f t="shared" si="1011"/>
        <v>0</v>
      </c>
      <c r="DJ1241">
        <f t="shared" si="1012"/>
        <v>1</v>
      </c>
      <c r="DK1241">
        <f t="shared" si="1013"/>
        <v>2.0871881055121015</v>
      </c>
      <c r="DN1241">
        <v>1234</v>
      </c>
      <c r="DO1241">
        <v>20.212716623037785</v>
      </c>
      <c r="DP1241">
        <v>12.723141282455622</v>
      </c>
      <c r="DR1241">
        <f t="shared" si="1014"/>
        <v>1</v>
      </c>
      <c r="DS1241">
        <f t="shared" si="1015"/>
        <v>0</v>
      </c>
      <c r="DT1241">
        <f t="shared" si="1016"/>
        <v>7.4895753405821637</v>
      </c>
      <c r="DW1241">
        <v>1234</v>
      </c>
      <c r="DX1241">
        <v>12.517904481256231</v>
      </c>
      <c r="DY1241">
        <v>24.588884704331981</v>
      </c>
      <c r="EA1241">
        <f t="shared" si="1017"/>
        <v>0</v>
      </c>
      <c r="EB1241">
        <f t="shared" si="1018"/>
        <v>1</v>
      </c>
      <c r="EC1241">
        <f t="shared" si="1019"/>
        <v>12.07098022307575</v>
      </c>
      <c r="EF1241">
        <v>1234</v>
      </c>
      <c r="EG1241">
        <v>17.140601943040281</v>
      </c>
      <c r="EH1241">
        <v>16.044159343078924</v>
      </c>
      <c r="EJ1241">
        <f t="shared" si="1020"/>
        <v>1</v>
      </c>
      <c r="EK1241">
        <f t="shared" si="1021"/>
        <v>0</v>
      </c>
      <c r="EL1241">
        <f t="shared" si="1022"/>
        <v>1.0964425999613567</v>
      </c>
      <c r="EO1241">
        <v>1234</v>
      </c>
      <c r="EP1241">
        <v>19.274245138697868</v>
      </c>
      <c r="EQ1241">
        <v>50.778335150147754</v>
      </c>
      <c r="ES1241">
        <f t="shared" si="1023"/>
        <v>0</v>
      </c>
      <c r="ET1241">
        <f t="shared" si="1024"/>
        <v>1</v>
      </c>
      <c r="EU1241">
        <f t="shared" si="1025"/>
        <v>31.504090011449886</v>
      </c>
    </row>
    <row r="1242" spans="1:151" x14ac:dyDescent="0.25">
      <c r="A1242">
        <v>1235</v>
      </c>
      <c r="B1242">
        <v>14.502427367659276</v>
      </c>
      <c r="C1242">
        <v>53.554316601350735</v>
      </c>
      <c r="E1242">
        <f t="shared" si="975"/>
        <v>0</v>
      </c>
      <c r="F1242">
        <f t="shared" si="977"/>
        <v>1</v>
      </c>
      <c r="G1242">
        <f t="shared" si="976"/>
        <v>39.051889233691455</v>
      </c>
      <c r="J1242">
        <v>1235</v>
      </c>
      <c r="K1242">
        <v>14.442291523680517</v>
      </c>
      <c r="L1242">
        <v>29.699625562246126</v>
      </c>
      <c r="N1242">
        <f t="shared" si="978"/>
        <v>0</v>
      </c>
      <c r="O1242">
        <f t="shared" si="979"/>
        <v>1</v>
      </c>
      <c r="P1242">
        <f t="shared" si="980"/>
        <v>15.25733403856561</v>
      </c>
      <c r="S1242">
        <v>1235</v>
      </c>
      <c r="T1242">
        <v>15.420117482008022</v>
      </c>
      <c r="U1242">
        <v>13.073376588837906</v>
      </c>
      <c r="W1242">
        <f t="shared" si="981"/>
        <v>1</v>
      </c>
      <c r="X1242">
        <f t="shared" si="982"/>
        <v>0</v>
      </c>
      <c r="Y1242">
        <f t="shared" si="983"/>
        <v>2.3467408931701161</v>
      </c>
      <c r="AB1242">
        <v>1235</v>
      </c>
      <c r="AC1242">
        <v>21.529531844273581</v>
      </c>
      <c r="AD1242">
        <v>16.815743046002247</v>
      </c>
      <c r="AF1242">
        <f t="shared" si="984"/>
        <v>1</v>
      </c>
      <c r="AG1242">
        <f t="shared" si="985"/>
        <v>0</v>
      </c>
      <c r="AH1242">
        <f t="shared" si="986"/>
        <v>4.7137887982713345</v>
      </c>
      <c r="AK1242">
        <v>1235</v>
      </c>
      <c r="AL1242">
        <v>22.882085987221437</v>
      </c>
      <c r="AM1242">
        <v>37.646984012793759</v>
      </c>
      <c r="AO1242">
        <f t="shared" si="987"/>
        <v>0</v>
      </c>
      <c r="AP1242">
        <f t="shared" si="988"/>
        <v>1</v>
      </c>
      <c r="AQ1242">
        <f t="shared" si="989"/>
        <v>14.764898025572322</v>
      </c>
      <c r="AT1242">
        <v>1235</v>
      </c>
      <c r="AU1242">
        <v>24.064753820061</v>
      </c>
      <c r="AV1242">
        <v>18.17800425001445</v>
      </c>
      <c r="AX1242">
        <f t="shared" si="990"/>
        <v>1</v>
      </c>
      <c r="AY1242">
        <f t="shared" si="991"/>
        <v>0</v>
      </c>
      <c r="AZ1242">
        <f t="shared" si="992"/>
        <v>5.8867495700465504</v>
      </c>
      <c r="BC1242">
        <v>1235</v>
      </c>
      <c r="BD1242" t="e">
        <v>#N/A</v>
      </c>
      <c r="BE1242" t="e">
        <v>#N/A</v>
      </c>
      <c r="BG1242" t="e">
        <f t="shared" si="993"/>
        <v>#N/A</v>
      </c>
      <c r="BH1242" t="e">
        <f t="shared" si="994"/>
        <v>#N/A</v>
      </c>
      <c r="BI1242" t="e">
        <f t="shared" si="995"/>
        <v>#N/A</v>
      </c>
      <c r="BL1242">
        <v>1235</v>
      </c>
      <c r="BM1242">
        <v>29.796413091107379</v>
      </c>
      <c r="BN1242">
        <v>10.789880418486376</v>
      </c>
      <c r="BP1242">
        <f t="shared" si="996"/>
        <v>1</v>
      </c>
      <c r="BQ1242">
        <f t="shared" si="997"/>
        <v>0</v>
      </c>
      <c r="BR1242">
        <f t="shared" si="998"/>
        <v>19.006532672621002</v>
      </c>
      <c r="BU1242">
        <v>1235</v>
      </c>
      <c r="BV1242">
        <v>14.758668027480834</v>
      </c>
      <c r="BW1242">
        <v>23.040271277683772</v>
      </c>
      <c r="BY1242">
        <f t="shared" si="999"/>
        <v>0</v>
      </c>
      <c r="BZ1242">
        <f t="shared" si="1000"/>
        <v>1</v>
      </c>
      <c r="CA1242">
        <f t="shared" si="1001"/>
        <v>8.281603250202938</v>
      </c>
      <c r="CD1242">
        <v>1235</v>
      </c>
      <c r="CE1242">
        <v>27.271929599057643</v>
      </c>
      <c r="CF1242">
        <v>19.72992580938406</v>
      </c>
      <c r="CH1242">
        <f t="shared" si="1002"/>
        <v>1</v>
      </c>
      <c r="CI1242">
        <f t="shared" si="1003"/>
        <v>0</v>
      </c>
      <c r="CJ1242">
        <f t="shared" si="1004"/>
        <v>7.5420037896735828</v>
      </c>
      <c r="CM1242">
        <v>1235</v>
      </c>
      <c r="CN1242">
        <v>24.754000573108364</v>
      </c>
      <c r="CO1242">
        <v>17.742603725543596</v>
      </c>
      <c r="CQ1242">
        <f t="shared" si="1005"/>
        <v>1</v>
      </c>
      <c r="CR1242">
        <f t="shared" si="1006"/>
        <v>0</v>
      </c>
      <c r="CS1242">
        <f t="shared" si="1007"/>
        <v>7.0113968475647681</v>
      </c>
      <c r="CV1242">
        <v>1235</v>
      </c>
      <c r="CW1242">
        <v>17.462855311245363</v>
      </c>
      <c r="CX1242">
        <v>17.246041800661629</v>
      </c>
      <c r="CZ1242">
        <f t="shared" si="1008"/>
        <v>1</v>
      </c>
      <c r="DA1242">
        <f t="shared" si="1009"/>
        <v>0</v>
      </c>
      <c r="DB1242">
        <f t="shared" si="1010"/>
        <v>0.21681351058373366</v>
      </c>
      <c r="DE1242">
        <v>1235</v>
      </c>
      <c r="DF1242">
        <v>20.562718754336185</v>
      </c>
      <c r="DG1242">
        <v>21.531467507638826</v>
      </c>
      <c r="DI1242">
        <f t="shared" si="1011"/>
        <v>0</v>
      </c>
      <c r="DJ1242">
        <f t="shared" si="1012"/>
        <v>1</v>
      </c>
      <c r="DK1242">
        <f t="shared" si="1013"/>
        <v>0.96874875330264132</v>
      </c>
      <c r="DN1242">
        <v>1235</v>
      </c>
      <c r="DO1242">
        <v>22.540160712282027</v>
      </c>
      <c r="DP1242">
        <v>7.0107792950773451</v>
      </c>
      <c r="DR1242">
        <f t="shared" si="1014"/>
        <v>1</v>
      </c>
      <c r="DS1242">
        <f t="shared" si="1015"/>
        <v>0</v>
      </c>
      <c r="DT1242">
        <f t="shared" si="1016"/>
        <v>15.529381417204682</v>
      </c>
      <c r="DW1242">
        <v>1235</v>
      </c>
      <c r="DX1242">
        <v>26.04436509446197</v>
      </c>
      <c r="DY1242">
        <v>3.8090110013504308</v>
      </c>
      <c r="EA1242">
        <f t="shared" si="1017"/>
        <v>1</v>
      </c>
      <c r="EB1242">
        <f t="shared" si="1018"/>
        <v>0</v>
      </c>
      <c r="EC1242">
        <f t="shared" si="1019"/>
        <v>22.235354093111539</v>
      </c>
      <c r="EF1242">
        <v>1235</v>
      </c>
      <c r="EG1242">
        <v>19.073621031909965</v>
      </c>
      <c r="EH1242">
        <v>16.951468814999316</v>
      </c>
      <c r="EJ1242">
        <f t="shared" si="1020"/>
        <v>1</v>
      </c>
      <c r="EK1242">
        <f t="shared" si="1021"/>
        <v>0</v>
      </c>
      <c r="EL1242">
        <f t="shared" si="1022"/>
        <v>2.1221522169106493</v>
      </c>
      <c r="EO1242">
        <v>1235</v>
      </c>
      <c r="EP1242">
        <v>18.579996001234775</v>
      </c>
      <c r="EQ1242">
        <v>27.107484328600265</v>
      </c>
      <c r="ES1242">
        <f t="shared" si="1023"/>
        <v>0</v>
      </c>
      <c r="ET1242">
        <f t="shared" si="1024"/>
        <v>1</v>
      </c>
      <c r="EU1242">
        <f t="shared" si="1025"/>
        <v>8.5274883273654893</v>
      </c>
    </row>
    <row r="1243" spans="1:151" x14ac:dyDescent="0.25">
      <c r="A1243">
        <v>1236</v>
      </c>
      <c r="B1243">
        <v>10.407954998237882</v>
      </c>
      <c r="C1243">
        <v>21.846880274480853</v>
      </c>
      <c r="E1243">
        <f t="shared" si="975"/>
        <v>0</v>
      </c>
      <c r="F1243">
        <f t="shared" si="977"/>
        <v>1</v>
      </c>
      <c r="G1243">
        <f t="shared" si="976"/>
        <v>11.438925276242971</v>
      </c>
      <c r="J1243">
        <v>1236</v>
      </c>
      <c r="K1243">
        <v>16.816753715794221</v>
      </c>
      <c r="L1243">
        <v>29.337754510437513</v>
      </c>
      <c r="N1243">
        <f t="shared" si="978"/>
        <v>0</v>
      </c>
      <c r="O1243">
        <f t="shared" si="979"/>
        <v>1</v>
      </c>
      <c r="P1243">
        <f t="shared" si="980"/>
        <v>12.521000794643292</v>
      </c>
      <c r="S1243">
        <v>1236</v>
      </c>
      <c r="T1243">
        <v>17.011681465708865</v>
      </c>
      <c r="U1243">
        <v>42.977674511493156</v>
      </c>
      <c r="W1243">
        <f t="shared" si="981"/>
        <v>0</v>
      </c>
      <c r="X1243">
        <f t="shared" si="982"/>
        <v>1</v>
      </c>
      <c r="Y1243">
        <f t="shared" si="983"/>
        <v>25.965993045784291</v>
      </c>
      <c r="AB1243">
        <v>1236</v>
      </c>
      <c r="AC1243">
        <v>23.440168787632498</v>
      </c>
      <c r="AD1243">
        <v>16.627732195897703</v>
      </c>
      <c r="AF1243">
        <f t="shared" si="984"/>
        <v>1</v>
      </c>
      <c r="AG1243">
        <f t="shared" si="985"/>
        <v>0</v>
      </c>
      <c r="AH1243">
        <f t="shared" si="986"/>
        <v>6.8124365917347944</v>
      </c>
      <c r="AK1243">
        <v>1236</v>
      </c>
      <c r="AL1243">
        <v>24.657604561653546</v>
      </c>
      <c r="AM1243">
        <v>26.580300213033599</v>
      </c>
      <c r="AO1243">
        <f t="shared" si="987"/>
        <v>0</v>
      </c>
      <c r="AP1243">
        <f t="shared" si="988"/>
        <v>1</v>
      </c>
      <c r="AQ1243">
        <f t="shared" si="989"/>
        <v>1.9226956513800531</v>
      </c>
      <c r="AT1243">
        <v>1236</v>
      </c>
      <c r="AU1243">
        <v>18.114992928579813</v>
      </c>
      <c r="AV1243">
        <v>17.773668473707367</v>
      </c>
      <c r="AX1243">
        <f t="shared" si="990"/>
        <v>1</v>
      </c>
      <c r="AY1243">
        <f t="shared" si="991"/>
        <v>0</v>
      </c>
      <c r="AZ1243">
        <f t="shared" si="992"/>
        <v>0.34132445487244567</v>
      </c>
      <c r="BC1243">
        <v>1236</v>
      </c>
      <c r="BD1243" t="e">
        <v>#N/A</v>
      </c>
      <c r="BE1243" t="e">
        <v>#N/A</v>
      </c>
      <c r="BG1243" t="e">
        <f t="shared" si="993"/>
        <v>#N/A</v>
      </c>
      <c r="BH1243" t="e">
        <f t="shared" si="994"/>
        <v>#N/A</v>
      </c>
      <c r="BI1243" t="e">
        <f t="shared" si="995"/>
        <v>#N/A</v>
      </c>
      <c r="BL1243">
        <v>1236</v>
      </c>
      <c r="BM1243">
        <v>32.428747367301234</v>
      </c>
      <c r="BN1243">
        <v>6.456925398378436</v>
      </c>
      <c r="BP1243">
        <f t="shared" si="996"/>
        <v>1</v>
      </c>
      <c r="BQ1243">
        <f t="shared" si="997"/>
        <v>0</v>
      </c>
      <c r="BR1243">
        <f t="shared" si="998"/>
        <v>25.971821968922796</v>
      </c>
      <c r="BU1243">
        <v>1236</v>
      </c>
      <c r="BV1243">
        <v>28.829259042052307</v>
      </c>
      <c r="BW1243">
        <v>14.314728405298458</v>
      </c>
      <c r="BY1243">
        <f t="shared" si="999"/>
        <v>1</v>
      </c>
      <c r="BZ1243">
        <f t="shared" si="1000"/>
        <v>0</v>
      </c>
      <c r="CA1243">
        <f t="shared" si="1001"/>
        <v>14.514530636753848</v>
      </c>
      <c r="CD1243">
        <v>1236</v>
      </c>
      <c r="CE1243">
        <v>21.080438925497582</v>
      </c>
      <c r="CF1243">
        <v>30.761262292447185</v>
      </c>
      <c r="CH1243">
        <f t="shared" si="1002"/>
        <v>0</v>
      </c>
      <c r="CI1243">
        <f t="shared" si="1003"/>
        <v>1</v>
      </c>
      <c r="CJ1243">
        <f t="shared" si="1004"/>
        <v>9.6808233669496033</v>
      </c>
      <c r="CM1243">
        <v>1236</v>
      </c>
      <c r="CN1243">
        <v>21.716086938617167</v>
      </c>
      <c r="CO1243">
        <v>13.712625867758646</v>
      </c>
      <c r="CQ1243">
        <f t="shared" si="1005"/>
        <v>1</v>
      </c>
      <c r="CR1243">
        <f t="shared" si="1006"/>
        <v>0</v>
      </c>
      <c r="CS1243">
        <f t="shared" si="1007"/>
        <v>8.0034610708585205</v>
      </c>
      <c r="CV1243">
        <v>1236</v>
      </c>
      <c r="CW1243">
        <v>26.959653814033484</v>
      </c>
      <c r="CX1243">
        <v>20.000047693094256</v>
      </c>
      <c r="CZ1243">
        <f t="shared" si="1008"/>
        <v>1</v>
      </c>
      <c r="DA1243">
        <f t="shared" si="1009"/>
        <v>0</v>
      </c>
      <c r="DB1243">
        <f t="shared" si="1010"/>
        <v>6.9596061209392275</v>
      </c>
      <c r="DE1243">
        <v>1236</v>
      </c>
      <c r="DF1243">
        <v>25.516245564071735</v>
      </c>
      <c r="DG1243">
        <v>30.37285062177698</v>
      </c>
      <c r="DI1243">
        <f t="shared" si="1011"/>
        <v>0</v>
      </c>
      <c r="DJ1243">
        <f t="shared" si="1012"/>
        <v>1</v>
      </c>
      <c r="DK1243">
        <f t="shared" si="1013"/>
        <v>4.8566050577052451</v>
      </c>
      <c r="DN1243">
        <v>1236</v>
      </c>
      <c r="DO1243">
        <v>21.160507743928044</v>
      </c>
      <c r="DP1243">
        <v>14.728561064270618</v>
      </c>
      <c r="DR1243">
        <f t="shared" si="1014"/>
        <v>1</v>
      </c>
      <c r="DS1243">
        <f t="shared" si="1015"/>
        <v>0</v>
      </c>
      <c r="DT1243">
        <f t="shared" si="1016"/>
        <v>6.4319466796574254</v>
      </c>
      <c r="DW1243">
        <v>1236</v>
      </c>
      <c r="DX1243">
        <v>18.011722002901454</v>
      </c>
      <c r="DY1243">
        <v>20.181022039200286</v>
      </c>
      <c r="EA1243">
        <f t="shared" si="1017"/>
        <v>0</v>
      </c>
      <c r="EB1243">
        <f t="shared" si="1018"/>
        <v>1</v>
      </c>
      <c r="EC1243">
        <f t="shared" si="1019"/>
        <v>2.1693000362988322</v>
      </c>
      <c r="EF1243">
        <v>1236</v>
      </c>
      <c r="EG1243">
        <v>22.704284141195135</v>
      </c>
      <c r="EH1243">
        <v>16.836237769998306</v>
      </c>
      <c r="EJ1243">
        <f t="shared" si="1020"/>
        <v>1</v>
      </c>
      <c r="EK1243">
        <f t="shared" si="1021"/>
        <v>0</v>
      </c>
      <c r="EL1243">
        <f t="shared" si="1022"/>
        <v>5.8680463711968294</v>
      </c>
      <c r="EO1243">
        <v>1236</v>
      </c>
      <c r="EP1243">
        <v>23.818668816810831</v>
      </c>
      <c r="EQ1243">
        <v>28.739508804332079</v>
      </c>
      <c r="ES1243">
        <f t="shared" si="1023"/>
        <v>0</v>
      </c>
      <c r="ET1243">
        <f t="shared" si="1024"/>
        <v>1</v>
      </c>
      <c r="EU1243">
        <f t="shared" si="1025"/>
        <v>4.9208399875212478</v>
      </c>
    </row>
    <row r="1244" spans="1:151" x14ac:dyDescent="0.25">
      <c r="A1244">
        <v>1237</v>
      </c>
      <c r="B1244">
        <v>9.4650242437836951</v>
      </c>
      <c r="C1244">
        <v>33.310722684664356</v>
      </c>
      <c r="E1244">
        <f t="shared" si="975"/>
        <v>0</v>
      </c>
      <c r="F1244">
        <f t="shared" si="977"/>
        <v>1</v>
      </c>
      <c r="G1244">
        <f t="shared" si="976"/>
        <v>23.84569844088066</v>
      </c>
      <c r="J1244">
        <v>1237</v>
      </c>
      <c r="K1244">
        <v>24.144600053505897</v>
      </c>
      <c r="L1244">
        <v>16.136706358347141</v>
      </c>
      <c r="N1244">
        <f t="shared" si="978"/>
        <v>1</v>
      </c>
      <c r="O1244">
        <f t="shared" si="979"/>
        <v>0</v>
      </c>
      <c r="P1244">
        <f t="shared" si="980"/>
        <v>8.0078936951587565</v>
      </c>
      <c r="S1244">
        <v>1237</v>
      </c>
      <c r="T1244">
        <v>18.119047514952083</v>
      </c>
      <c r="U1244">
        <v>17.416860800225514</v>
      </c>
      <c r="W1244">
        <f t="shared" si="981"/>
        <v>1</v>
      </c>
      <c r="X1244">
        <f t="shared" si="982"/>
        <v>0</v>
      </c>
      <c r="Y1244">
        <f t="shared" si="983"/>
        <v>0.70218671472656879</v>
      </c>
      <c r="AB1244">
        <v>1237</v>
      </c>
      <c r="AC1244">
        <v>28.123748188754671</v>
      </c>
      <c r="AD1244">
        <v>17.352663928964827</v>
      </c>
      <c r="AF1244">
        <f t="shared" si="984"/>
        <v>1</v>
      </c>
      <c r="AG1244">
        <f t="shared" si="985"/>
        <v>0</v>
      </c>
      <c r="AH1244">
        <f t="shared" si="986"/>
        <v>10.771084259789845</v>
      </c>
      <c r="AK1244">
        <v>1237</v>
      </c>
      <c r="AL1244">
        <v>26.504873214280099</v>
      </c>
      <c r="AM1244">
        <v>25.111867293369116</v>
      </c>
      <c r="AO1244">
        <f t="shared" si="987"/>
        <v>1</v>
      </c>
      <c r="AP1244">
        <f t="shared" si="988"/>
        <v>0</v>
      </c>
      <c r="AQ1244">
        <f t="shared" si="989"/>
        <v>1.3930059209109835</v>
      </c>
      <c r="AT1244">
        <v>1237</v>
      </c>
      <c r="AU1244">
        <v>18.263722808349833</v>
      </c>
      <c r="AV1244">
        <v>16.371089027998643</v>
      </c>
      <c r="AX1244">
        <f t="shared" si="990"/>
        <v>1</v>
      </c>
      <c r="AY1244">
        <f t="shared" si="991"/>
        <v>0</v>
      </c>
      <c r="AZ1244">
        <f t="shared" si="992"/>
        <v>1.8926337803511899</v>
      </c>
      <c r="BC1244">
        <v>1237</v>
      </c>
      <c r="BD1244" t="e">
        <v>#N/A</v>
      </c>
      <c r="BE1244" t="e">
        <v>#N/A</v>
      </c>
      <c r="BG1244" t="e">
        <f t="shared" si="993"/>
        <v>#N/A</v>
      </c>
      <c r="BH1244" t="e">
        <f t="shared" si="994"/>
        <v>#N/A</v>
      </c>
      <c r="BI1244" t="e">
        <f t="shared" si="995"/>
        <v>#N/A</v>
      </c>
      <c r="BL1244">
        <v>1237</v>
      </c>
      <c r="BM1244">
        <v>43.330019023512548</v>
      </c>
      <c r="BN1244">
        <v>12.058782471697985</v>
      </c>
      <c r="BP1244">
        <f t="shared" si="996"/>
        <v>1</v>
      </c>
      <c r="BQ1244">
        <f t="shared" si="997"/>
        <v>0</v>
      </c>
      <c r="BR1244">
        <f t="shared" si="998"/>
        <v>31.271236551814564</v>
      </c>
      <c r="BU1244">
        <v>1237</v>
      </c>
      <c r="BV1244">
        <v>25.763473639709002</v>
      </c>
      <c r="BW1244">
        <v>22.368744532753265</v>
      </c>
      <c r="BY1244">
        <f t="shared" si="999"/>
        <v>1</v>
      </c>
      <c r="BZ1244">
        <f t="shared" si="1000"/>
        <v>0</v>
      </c>
      <c r="CA1244">
        <f t="shared" si="1001"/>
        <v>3.3947291069557366</v>
      </c>
      <c r="CD1244">
        <v>1237</v>
      </c>
      <c r="CE1244">
        <v>23.224892655586707</v>
      </c>
      <c r="CF1244">
        <v>29.331287073494089</v>
      </c>
      <c r="CH1244">
        <f t="shared" si="1002"/>
        <v>0</v>
      </c>
      <c r="CI1244">
        <f t="shared" si="1003"/>
        <v>1</v>
      </c>
      <c r="CJ1244">
        <f t="shared" si="1004"/>
        <v>6.1063944179073815</v>
      </c>
      <c r="CM1244">
        <v>1237</v>
      </c>
      <c r="CN1244">
        <v>22.801861042885228</v>
      </c>
      <c r="CO1244">
        <v>17.433813213131543</v>
      </c>
      <c r="CQ1244">
        <f t="shared" si="1005"/>
        <v>1</v>
      </c>
      <c r="CR1244">
        <f t="shared" si="1006"/>
        <v>0</v>
      </c>
      <c r="CS1244">
        <f t="shared" si="1007"/>
        <v>5.3680478297536851</v>
      </c>
      <c r="CV1244">
        <v>1237</v>
      </c>
      <c r="CW1244">
        <v>25.175672810486997</v>
      </c>
      <c r="CX1244">
        <v>22.87325935552844</v>
      </c>
      <c r="CZ1244">
        <f t="shared" si="1008"/>
        <v>1</v>
      </c>
      <c r="DA1244">
        <f t="shared" si="1009"/>
        <v>0</v>
      </c>
      <c r="DB1244">
        <f t="shared" si="1010"/>
        <v>2.3024134549585575</v>
      </c>
      <c r="DE1244">
        <v>1237</v>
      </c>
      <c r="DF1244">
        <v>12.746366666601393</v>
      </c>
      <c r="DG1244">
        <v>27.403355990523561</v>
      </c>
      <c r="DI1244">
        <f t="shared" si="1011"/>
        <v>0</v>
      </c>
      <c r="DJ1244">
        <f t="shared" si="1012"/>
        <v>1</v>
      </c>
      <c r="DK1244">
        <f t="shared" si="1013"/>
        <v>14.656989323922168</v>
      </c>
      <c r="DN1244">
        <v>1237</v>
      </c>
      <c r="DO1244">
        <v>21.958068389747314</v>
      </c>
      <c r="DP1244">
        <v>21.654675449561495</v>
      </c>
      <c r="DR1244">
        <f t="shared" si="1014"/>
        <v>1</v>
      </c>
      <c r="DS1244">
        <f t="shared" si="1015"/>
        <v>0</v>
      </c>
      <c r="DT1244">
        <f t="shared" si="1016"/>
        <v>0.30339294018581953</v>
      </c>
      <c r="DW1244">
        <v>1237</v>
      </c>
      <c r="DX1244">
        <v>14.276987864478116</v>
      </c>
      <c r="DY1244">
        <v>21.983097290560831</v>
      </c>
      <c r="EA1244">
        <f t="shared" si="1017"/>
        <v>0</v>
      </c>
      <c r="EB1244">
        <f t="shared" si="1018"/>
        <v>1</v>
      </c>
      <c r="EC1244">
        <f t="shared" si="1019"/>
        <v>7.7061094260827154</v>
      </c>
      <c r="EF1244">
        <v>1237</v>
      </c>
      <c r="EG1244">
        <v>17.942398603820202</v>
      </c>
      <c r="EH1244">
        <v>10.500124194575228</v>
      </c>
      <c r="EJ1244">
        <f t="shared" si="1020"/>
        <v>1</v>
      </c>
      <c r="EK1244">
        <f t="shared" si="1021"/>
        <v>0</v>
      </c>
      <c r="EL1244">
        <f t="shared" si="1022"/>
        <v>7.4422744092449733</v>
      </c>
      <c r="EO1244">
        <v>1237</v>
      </c>
      <c r="EP1244">
        <v>24.953742817435263</v>
      </c>
      <c r="EQ1244">
        <v>34.866321378811676</v>
      </c>
      <c r="ES1244">
        <f t="shared" si="1023"/>
        <v>0</v>
      </c>
      <c r="ET1244">
        <f t="shared" si="1024"/>
        <v>1</v>
      </c>
      <c r="EU1244">
        <f t="shared" si="1025"/>
        <v>9.9125785613764137</v>
      </c>
    </row>
    <row r="1245" spans="1:151" x14ac:dyDescent="0.25">
      <c r="A1245">
        <v>1238</v>
      </c>
      <c r="B1245">
        <v>9.2348922905771822</v>
      </c>
      <c r="C1245">
        <v>32.242930051689548</v>
      </c>
      <c r="E1245">
        <f t="shared" si="975"/>
        <v>0</v>
      </c>
      <c r="F1245">
        <f t="shared" si="977"/>
        <v>1</v>
      </c>
      <c r="G1245">
        <f t="shared" si="976"/>
        <v>23.008037761112366</v>
      </c>
      <c r="J1245">
        <v>1238</v>
      </c>
      <c r="K1245">
        <v>18.28950443433024</v>
      </c>
      <c r="L1245">
        <v>22.920247372846859</v>
      </c>
      <c r="N1245">
        <f t="shared" si="978"/>
        <v>0</v>
      </c>
      <c r="O1245">
        <f t="shared" si="979"/>
        <v>1</v>
      </c>
      <c r="P1245">
        <f t="shared" si="980"/>
        <v>4.6307429385166188</v>
      </c>
      <c r="S1245">
        <v>1238</v>
      </c>
      <c r="T1245">
        <v>22.960067605099006</v>
      </c>
      <c r="U1245">
        <v>29.605312066489834</v>
      </c>
      <c r="W1245">
        <f t="shared" si="981"/>
        <v>0</v>
      </c>
      <c r="X1245">
        <f t="shared" si="982"/>
        <v>1</v>
      </c>
      <c r="Y1245">
        <f t="shared" si="983"/>
        <v>6.6452444613908277</v>
      </c>
      <c r="AB1245">
        <v>1238</v>
      </c>
      <c r="AC1245">
        <v>28.353004703159947</v>
      </c>
      <c r="AD1245">
        <v>16.904583034869741</v>
      </c>
      <c r="AF1245">
        <f t="shared" si="984"/>
        <v>1</v>
      </c>
      <c r="AG1245">
        <f t="shared" si="985"/>
        <v>0</v>
      </c>
      <c r="AH1245">
        <f t="shared" si="986"/>
        <v>11.448421668290205</v>
      </c>
      <c r="AK1245">
        <v>1238</v>
      </c>
      <c r="AL1245">
        <v>17.255452672901114</v>
      </c>
      <c r="AM1245">
        <v>31.864897270105608</v>
      </c>
      <c r="AO1245">
        <f t="shared" si="987"/>
        <v>0</v>
      </c>
      <c r="AP1245">
        <f t="shared" si="988"/>
        <v>1</v>
      </c>
      <c r="AQ1245">
        <f t="shared" si="989"/>
        <v>14.609444597204494</v>
      </c>
      <c r="AT1245">
        <v>1238</v>
      </c>
      <c r="AU1245">
        <v>19.946437957572414</v>
      </c>
      <c r="AV1245">
        <v>27.659929161607526</v>
      </c>
      <c r="AX1245">
        <f t="shared" si="990"/>
        <v>0</v>
      </c>
      <c r="AY1245">
        <f t="shared" si="991"/>
        <v>1</v>
      </c>
      <c r="AZ1245">
        <f t="shared" si="992"/>
        <v>7.7134912040351118</v>
      </c>
      <c r="BC1245">
        <v>1238</v>
      </c>
      <c r="BD1245" t="e">
        <v>#N/A</v>
      </c>
      <c r="BE1245" t="e">
        <v>#N/A</v>
      </c>
      <c r="BG1245" t="e">
        <f t="shared" si="993"/>
        <v>#N/A</v>
      </c>
      <c r="BH1245" t="e">
        <f t="shared" si="994"/>
        <v>#N/A</v>
      </c>
      <c r="BI1245" t="e">
        <f t="shared" si="995"/>
        <v>#N/A</v>
      </c>
      <c r="BL1245">
        <v>1238</v>
      </c>
      <c r="BM1245">
        <v>26.756134330308758</v>
      </c>
      <c r="BN1245">
        <v>12.66773103743003</v>
      </c>
      <c r="BP1245">
        <f t="shared" si="996"/>
        <v>1</v>
      </c>
      <c r="BQ1245">
        <f t="shared" si="997"/>
        <v>0</v>
      </c>
      <c r="BR1245">
        <f t="shared" si="998"/>
        <v>14.088403292878727</v>
      </c>
      <c r="BU1245">
        <v>1238</v>
      </c>
      <c r="BV1245">
        <v>6.3766963423066905</v>
      </c>
      <c r="BW1245">
        <v>17.499236617667613</v>
      </c>
      <c r="BY1245">
        <f t="shared" si="999"/>
        <v>0</v>
      </c>
      <c r="BZ1245">
        <f t="shared" si="1000"/>
        <v>1</v>
      </c>
      <c r="CA1245">
        <f t="shared" si="1001"/>
        <v>11.122540275360922</v>
      </c>
      <c r="CD1245">
        <v>1238</v>
      </c>
      <c r="CE1245">
        <v>35.827954135848202</v>
      </c>
      <c r="CF1245">
        <v>8.8927824505065587</v>
      </c>
      <c r="CH1245">
        <f t="shared" si="1002"/>
        <v>1</v>
      </c>
      <c r="CI1245">
        <f t="shared" si="1003"/>
        <v>0</v>
      </c>
      <c r="CJ1245">
        <f t="shared" si="1004"/>
        <v>26.935171685341643</v>
      </c>
      <c r="CM1245">
        <v>1238</v>
      </c>
      <c r="CN1245">
        <v>18.06281302195066</v>
      </c>
      <c r="CO1245">
        <v>30.954517795474644</v>
      </c>
      <c r="CQ1245">
        <f t="shared" si="1005"/>
        <v>0</v>
      </c>
      <c r="CR1245">
        <f t="shared" si="1006"/>
        <v>1</v>
      </c>
      <c r="CS1245">
        <f t="shared" si="1007"/>
        <v>12.891704773523983</v>
      </c>
      <c r="CV1245">
        <v>1238</v>
      </c>
      <c r="CW1245">
        <v>22.883470148817132</v>
      </c>
      <c r="CX1245">
        <v>18.34953071737937</v>
      </c>
      <c r="CZ1245">
        <f t="shared" si="1008"/>
        <v>1</v>
      </c>
      <c r="DA1245">
        <f t="shared" si="1009"/>
        <v>0</v>
      </c>
      <c r="DB1245">
        <f t="shared" si="1010"/>
        <v>4.5339394314377621</v>
      </c>
      <c r="DE1245">
        <v>1238</v>
      </c>
      <c r="DF1245">
        <v>12.04389966655159</v>
      </c>
      <c r="DG1245">
        <v>32.043770936148348</v>
      </c>
      <c r="DI1245">
        <f t="shared" si="1011"/>
        <v>0</v>
      </c>
      <c r="DJ1245">
        <f t="shared" si="1012"/>
        <v>1</v>
      </c>
      <c r="DK1245">
        <f t="shared" si="1013"/>
        <v>19.99987126959676</v>
      </c>
      <c r="DN1245">
        <v>1238</v>
      </c>
      <c r="DO1245">
        <v>19.771248237891584</v>
      </c>
      <c r="DP1245">
        <v>23.067469669304135</v>
      </c>
      <c r="DR1245">
        <f t="shared" si="1014"/>
        <v>0</v>
      </c>
      <c r="DS1245">
        <f t="shared" si="1015"/>
        <v>1</v>
      </c>
      <c r="DT1245">
        <f t="shared" si="1016"/>
        <v>3.2962214314125511</v>
      </c>
      <c r="DW1245">
        <v>1238</v>
      </c>
      <c r="DX1245">
        <v>22.701725584068516</v>
      </c>
      <c r="DY1245">
        <v>9.5218638532579938</v>
      </c>
      <c r="EA1245">
        <f t="shared" si="1017"/>
        <v>1</v>
      </c>
      <c r="EB1245">
        <f t="shared" si="1018"/>
        <v>0</v>
      </c>
      <c r="EC1245">
        <f t="shared" si="1019"/>
        <v>13.179861730810522</v>
      </c>
      <c r="EF1245">
        <v>1238</v>
      </c>
      <c r="EG1245">
        <v>22.997351758976581</v>
      </c>
      <c r="EH1245">
        <v>16.035316534320977</v>
      </c>
      <c r="EJ1245">
        <f t="shared" si="1020"/>
        <v>1</v>
      </c>
      <c r="EK1245">
        <f t="shared" si="1021"/>
        <v>0</v>
      </c>
      <c r="EL1245">
        <f t="shared" si="1022"/>
        <v>6.9620352246556045</v>
      </c>
      <c r="EO1245">
        <v>1238</v>
      </c>
      <c r="EP1245">
        <v>16.366572357280653</v>
      </c>
      <c r="EQ1245">
        <v>11.850985052249506</v>
      </c>
      <c r="ES1245">
        <f t="shared" si="1023"/>
        <v>1</v>
      </c>
      <c r="ET1245">
        <f t="shared" si="1024"/>
        <v>0</v>
      </c>
      <c r="EU1245">
        <f t="shared" si="1025"/>
        <v>4.515587305031147</v>
      </c>
    </row>
    <row r="1246" spans="1:151" x14ac:dyDescent="0.25">
      <c r="A1246">
        <v>1239</v>
      </c>
      <c r="B1246">
        <v>13.542237695784898</v>
      </c>
      <c r="C1246">
        <v>37.404073004057111</v>
      </c>
      <c r="E1246">
        <f t="shared" si="975"/>
        <v>0</v>
      </c>
      <c r="F1246">
        <f t="shared" si="977"/>
        <v>1</v>
      </c>
      <c r="G1246">
        <f t="shared" si="976"/>
        <v>23.861835308272212</v>
      </c>
      <c r="J1246">
        <v>1239</v>
      </c>
      <c r="K1246">
        <v>16.072742064460332</v>
      </c>
      <c r="L1246">
        <v>19.749538197425</v>
      </c>
      <c r="N1246">
        <f t="shared" si="978"/>
        <v>0</v>
      </c>
      <c r="O1246">
        <f t="shared" si="979"/>
        <v>1</v>
      </c>
      <c r="P1246">
        <f t="shared" si="980"/>
        <v>3.6767961329646681</v>
      </c>
      <c r="S1246">
        <v>1239</v>
      </c>
      <c r="T1246">
        <v>20.711898686766325</v>
      </c>
      <c r="U1246">
        <v>25.680287621969448</v>
      </c>
      <c r="W1246">
        <f t="shared" si="981"/>
        <v>0</v>
      </c>
      <c r="X1246">
        <f t="shared" si="982"/>
        <v>1</v>
      </c>
      <c r="Y1246">
        <f t="shared" si="983"/>
        <v>4.968388935203123</v>
      </c>
      <c r="AB1246">
        <v>1239</v>
      </c>
      <c r="AC1246">
        <v>24.865284039730579</v>
      </c>
      <c r="AD1246">
        <v>16.496719282902216</v>
      </c>
      <c r="AF1246">
        <f t="shared" si="984"/>
        <v>1</v>
      </c>
      <c r="AG1246">
        <f t="shared" si="985"/>
        <v>0</v>
      </c>
      <c r="AH1246">
        <f t="shared" si="986"/>
        <v>8.3685647568283628</v>
      </c>
      <c r="AK1246">
        <v>1239</v>
      </c>
      <c r="AL1246">
        <v>20.855501106098366</v>
      </c>
      <c r="AM1246">
        <v>5.6676036864053643</v>
      </c>
      <c r="AO1246">
        <f t="shared" si="987"/>
        <v>1</v>
      </c>
      <c r="AP1246">
        <f t="shared" si="988"/>
        <v>0</v>
      </c>
      <c r="AQ1246">
        <f t="shared" si="989"/>
        <v>15.187897419693002</v>
      </c>
      <c r="AT1246">
        <v>1239</v>
      </c>
      <c r="AU1246">
        <v>15.740677373029605</v>
      </c>
      <c r="AV1246">
        <v>34.194570442752585</v>
      </c>
      <c r="AX1246">
        <f t="shared" si="990"/>
        <v>0</v>
      </c>
      <c r="AY1246">
        <f t="shared" si="991"/>
        <v>1</v>
      </c>
      <c r="AZ1246">
        <f t="shared" si="992"/>
        <v>18.45389306972298</v>
      </c>
      <c r="BC1246">
        <v>1239</v>
      </c>
      <c r="BD1246" t="e">
        <v>#N/A</v>
      </c>
      <c r="BE1246" t="e">
        <v>#N/A</v>
      </c>
      <c r="BG1246" t="e">
        <f t="shared" si="993"/>
        <v>#N/A</v>
      </c>
      <c r="BH1246" t="e">
        <f t="shared" si="994"/>
        <v>#N/A</v>
      </c>
      <c r="BI1246" t="e">
        <f t="shared" si="995"/>
        <v>#N/A</v>
      </c>
      <c r="BL1246">
        <v>1239</v>
      </c>
      <c r="BM1246">
        <v>32.758503098402777</v>
      </c>
      <c r="BN1246">
        <v>7.5010285507152261</v>
      </c>
      <c r="BP1246">
        <f t="shared" si="996"/>
        <v>1</v>
      </c>
      <c r="BQ1246">
        <f t="shared" si="997"/>
        <v>0</v>
      </c>
      <c r="BR1246">
        <f t="shared" si="998"/>
        <v>25.257474547687551</v>
      </c>
      <c r="BU1246">
        <v>1239</v>
      </c>
      <c r="BV1246">
        <v>19.771278545768411</v>
      </c>
      <c r="BW1246">
        <v>22.285548480455454</v>
      </c>
      <c r="BY1246">
        <f t="shared" si="999"/>
        <v>0</v>
      </c>
      <c r="BZ1246">
        <f t="shared" si="1000"/>
        <v>1</v>
      </c>
      <c r="CA1246">
        <f t="shared" si="1001"/>
        <v>2.514269934687043</v>
      </c>
      <c r="CD1246">
        <v>1239</v>
      </c>
      <c r="CE1246">
        <v>29.606177774331709</v>
      </c>
      <c r="CF1246">
        <v>22.374050838052646</v>
      </c>
      <c r="CH1246">
        <f t="shared" si="1002"/>
        <v>1</v>
      </c>
      <c r="CI1246">
        <f t="shared" si="1003"/>
        <v>0</v>
      </c>
      <c r="CJ1246">
        <f t="shared" si="1004"/>
        <v>7.2321269362790623</v>
      </c>
      <c r="CM1246">
        <v>1239</v>
      </c>
      <c r="CN1246">
        <v>23.224637158075229</v>
      </c>
      <c r="CO1246">
        <v>21.089870356682326</v>
      </c>
      <c r="CQ1246">
        <f t="shared" si="1005"/>
        <v>1</v>
      </c>
      <c r="CR1246">
        <f t="shared" si="1006"/>
        <v>0</v>
      </c>
      <c r="CS1246">
        <f t="shared" si="1007"/>
        <v>2.1347668013929031</v>
      </c>
      <c r="CV1246">
        <v>1239</v>
      </c>
      <c r="CW1246">
        <v>18.506123119069972</v>
      </c>
      <c r="CX1246">
        <v>17.171143621829291</v>
      </c>
      <c r="CZ1246">
        <f t="shared" si="1008"/>
        <v>1</v>
      </c>
      <c r="DA1246">
        <f t="shared" si="1009"/>
        <v>0</v>
      </c>
      <c r="DB1246">
        <f t="shared" si="1010"/>
        <v>1.3349794972406812</v>
      </c>
      <c r="DE1246">
        <v>1239</v>
      </c>
      <c r="DF1246">
        <v>21.561585122631833</v>
      </c>
      <c r="DG1246">
        <v>16.603633183396969</v>
      </c>
      <c r="DI1246">
        <f t="shared" si="1011"/>
        <v>1</v>
      </c>
      <c r="DJ1246">
        <f t="shared" si="1012"/>
        <v>0</v>
      </c>
      <c r="DK1246">
        <f t="shared" si="1013"/>
        <v>4.9579519392348637</v>
      </c>
      <c r="DN1246">
        <v>1239</v>
      </c>
      <c r="DO1246">
        <v>22.263253817459162</v>
      </c>
      <c r="DP1246">
        <v>17.795696761415975</v>
      </c>
      <c r="DR1246">
        <f t="shared" si="1014"/>
        <v>1</v>
      </c>
      <c r="DS1246">
        <f t="shared" si="1015"/>
        <v>0</v>
      </c>
      <c r="DT1246">
        <f t="shared" si="1016"/>
        <v>4.4675570560431872</v>
      </c>
      <c r="DW1246">
        <v>1239</v>
      </c>
      <c r="DX1246">
        <v>21.761577408506099</v>
      </c>
      <c r="DY1246">
        <v>26.597968418441312</v>
      </c>
      <c r="EA1246">
        <f t="shared" si="1017"/>
        <v>0</v>
      </c>
      <c r="EB1246">
        <f t="shared" si="1018"/>
        <v>1</v>
      </c>
      <c r="EC1246">
        <f t="shared" si="1019"/>
        <v>4.8363910099352125</v>
      </c>
      <c r="EF1246">
        <v>1239</v>
      </c>
      <c r="EG1246">
        <v>18.021772690094814</v>
      </c>
      <c r="EH1246">
        <v>13.631370343049996</v>
      </c>
      <c r="EJ1246">
        <f t="shared" si="1020"/>
        <v>1</v>
      </c>
      <c r="EK1246">
        <f t="shared" si="1021"/>
        <v>0</v>
      </c>
      <c r="EL1246">
        <f t="shared" si="1022"/>
        <v>4.3904023470448177</v>
      </c>
      <c r="EO1246">
        <v>1239</v>
      </c>
      <c r="EP1246">
        <v>19.93789471029843</v>
      </c>
      <c r="EQ1246">
        <v>17.058819051668408</v>
      </c>
      <c r="ES1246">
        <f t="shared" si="1023"/>
        <v>1</v>
      </c>
      <c r="ET1246">
        <f t="shared" si="1024"/>
        <v>0</v>
      </c>
      <c r="EU1246">
        <f t="shared" si="1025"/>
        <v>2.8790756586300219</v>
      </c>
    </row>
    <row r="1247" spans="1:151" x14ac:dyDescent="0.25">
      <c r="A1247">
        <v>1240</v>
      </c>
      <c r="B1247">
        <v>12.893202069088293</v>
      </c>
      <c r="C1247">
        <v>32.641619683355309</v>
      </c>
      <c r="E1247">
        <f t="shared" si="975"/>
        <v>0</v>
      </c>
      <c r="F1247">
        <f t="shared" si="977"/>
        <v>1</v>
      </c>
      <c r="G1247">
        <f t="shared" si="976"/>
        <v>19.748417614267016</v>
      </c>
      <c r="J1247">
        <v>1240</v>
      </c>
      <c r="K1247">
        <v>19.056164281192771</v>
      </c>
      <c r="L1247">
        <v>16.655820963161233</v>
      </c>
      <c r="N1247">
        <f t="shared" si="978"/>
        <v>1</v>
      </c>
      <c r="O1247">
        <f t="shared" si="979"/>
        <v>0</v>
      </c>
      <c r="P1247">
        <f t="shared" si="980"/>
        <v>2.4003433180315383</v>
      </c>
      <c r="S1247">
        <v>1240</v>
      </c>
      <c r="T1247">
        <v>20.070059869453058</v>
      </c>
      <c r="U1247">
        <v>19.750234225160629</v>
      </c>
      <c r="W1247">
        <f t="shared" si="981"/>
        <v>1</v>
      </c>
      <c r="X1247">
        <f t="shared" si="982"/>
        <v>0</v>
      </c>
      <c r="Y1247">
        <f t="shared" si="983"/>
        <v>0.31982564429242899</v>
      </c>
      <c r="AB1247">
        <v>1240</v>
      </c>
      <c r="AC1247">
        <v>30.113636109892674</v>
      </c>
      <c r="AD1247">
        <v>19.517910161803997</v>
      </c>
      <c r="AF1247">
        <f t="shared" si="984"/>
        <v>1</v>
      </c>
      <c r="AG1247">
        <f t="shared" si="985"/>
        <v>0</v>
      </c>
      <c r="AH1247">
        <f t="shared" si="986"/>
        <v>10.595725948088678</v>
      </c>
      <c r="AK1247">
        <v>1240</v>
      </c>
      <c r="AL1247">
        <v>23.005777453667154</v>
      </c>
      <c r="AM1247">
        <v>15.059108957824741</v>
      </c>
      <c r="AO1247">
        <f t="shared" si="987"/>
        <v>1</v>
      </c>
      <c r="AP1247">
        <f t="shared" si="988"/>
        <v>0</v>
      </c>
      <c r="AQ1247">
        <f t="shared" si="989"/>
        <v>7.9466684958424132</v>
      </c>
      <c r="AT1247">
        <v>1240</v>
      </c>
      <c r="AU1247">
        <v>16.367573093037279</v>
      </c>
      <c r="AV1247">
        <v>19.029616298615011</v>
      </c>
      <c r="AX1247">
        <f t="shared" si="990"/>
        <v>0</v>
      </c>
      <c r="AY1247">
        <f t="shared" si="991"/>
        <v>1</v>
      </c>
      <c r="AZ1247">
        <f t="shared" si="992"/>
        <v>2.6620432055777314</v>
      </c>
      <c r="BC1247">
        <v>1240</v>
      </c>
      <c r="BD1247" t="e">
        <v>#N/A</v>
      </c>
      <c r="BE1247" t="e">
        <v>#N/A</v>
      </c>
      <c r="BG1247" t="e">
        <f t="shared" si="993"/>
        <v>#N/A</v>
      </c>
      <c r="BH1247" t="e">
        <f t="shared" si="994"/>
        <v>#N/A</v>
      </c>
      <c r="BI1247" t="e">
        <f t="shared" si="995"/>
        <v>#N/A</v>
      </c>
      <c r="BL1247">
        <v>1240</v>
      </c>
      <c r="BM1247">
        <v>28.969228714567375</v>
      </c>
      <c r="BN1247">
        <v>17.394130888529048</v>
      </c>
      <c r="BP1247">
        <f t="shared" si="996"/>
        <v>1</v>
      </c>
      <c r="BQ1247">
        <f t="shared" si="997"/>
        <v>0</v>
      </c>
      <c r="BR1247">
        <f t="shared" si="998"/>
        <v>11.575097826038327</v>
      </c>
      <c r="BU1247">
        <v>1240</v>
      </c>
      <c r="BV1247">
        <v>24.352537525863728</v>
      </c>
      <c r="BW1247">
        <v>26.099014915505766</v>
      </c>
      <c r="BY1247">
        <f t="shared" si="999"/>
        <v>0</v>
      </c>
      <c r="BZ1247">
        <f t="shared" si="1000"/>
        <v>1</v>
      </c>
      <c r="CA1247">
        <f t="shared" si="1001"/>
        <v>1.7464773896420382</v>
      </c>
      <c r="CD1247">
        <v>1240</v>
      </c>
      <c r="CE1247">
        <v>25.573771233561235</v>
      </c>
      <c r="CF1247">
        <v>22.800728447487856</v>
      </c>
      <c r="CH1247">
        <f t="shared" si="1002"/>
        <v>1</v>
      </c>
      <c r="CI1247">
        <f t="shared" si="1003"/>
        <v>0</v>
      </c>
      <c r="CJ1247">
        <f t="shared" si="1004"/>
        <v>2.7730427860733791</v>
      </c>
      <c r="CM1247">
        <v>1240</v>
      </c>
      <c r="CN1247">
        <v>16.838883954581249</v>
      </c>
      <c r="CO1247">
        <v>14.821484655162944</v>
      </c>
      <c r="CQ1247">
        <f t="shared" si="1005"/>
        <v>1</v>
      </c>
      <c r="CR1247">
        <f t="shared" si="1006"/>
        <v>0</v>
      </c>
      <c r="CS1247">
        <f t="shared" si="1007"/>
        <v>2.0173992994183045</v>
      </c>
      <c r="CV1247">
        <v>1240</v>
      </c>
      <c r="CW1247">
        <v>19.871285187338945</v>
      </c>
      <c r="CX1247">
        <v>14.85033988214211</v>
      </c>
      <c r="CZ1247">
        <f t="shared" si="1008"/>
        <v>1</v>
      </c>
      <c r="DA1247">
        <f t="shared" si="1009"/>
        <v>0</v>
      </c>
      <c r="DB1247">
        <f t="shared" si="1010"/>
        <v>5.0209453051968342</v>
      </c>
      <c r="DE1247">
        <v>1240</v>
      </c>
      <c r="DF1247">
        <v>23.309562673181937</v>
      </c>
      <c r="DG1247">
        <v>27.689118063177723</v>
      </c>
      <c r="DI1247">
        <f t="shared" si="1011"/>
        <v>0</v>
      </c>
      <c r="DJ1247">
        <f t="shared" si="1012"/>
        <v>1</v>
      </c>
      <c r="DK1247">
        <f t="shared" si="1013"/>
        <v>4.3795553899957866</v>
      </c>
      <c r="DN1247">
        <v>1240</v>
      </c>
      <c r="DO1247">
        <v>20.252442402262357</v>
      </c>
      <c r="DP1247">
        <v>34.12684797520707</v>
      </c>
      <c r="DR1247">
        <f t="shared" si="1014"/>
        <v>0</v>
      </c>
      <c r="DS1247">
        <f t="shared" si="1015"/>
        <v>1</v>
      </c>
      <c r="DT1247">
        <f t="shared" si="1016"/>
        <v>13.874405572944713</v>
      </c>
      <c r="DW1247">
        <v>1240</v>
      </c>
      <c r="DX1247">
        <v>28.404646310921336</v>
      </c>
      <c r="DY1247">
        <v>22.60885423329762</v>
      </c>
      <c r="EA1247">
        <f t="shared" si="1017"/>
        <v>1</v>
      </c>
      <c r="EB1247">
        <f t="shared" si="1018"/>
        <v>0</v>
      </c>
      <c r="EC1247">
        <f t="shared" si="1019"/>
        <v>5.795792077623716</v>
      </c>
      <c r="EF1247">
        <v>1240</v>
      </c>
      <c r="EG1247">
        <v>21.292769930146061</v>
      </c>
      <c r="EH1247">
        <v>12.359041000870265</v>
      </c>
      <c r="EJ1247">
        <f t="shared" si="1020"/>
        <v>1</v>
      </c>
      <c r="EK1247">
        <f t="shared" si="1021"/>
        <v>0</v>
      </c>
      <c r="EL1247">
        <f t="shared" si="1022"/>
        <v>8.9337289292757962</v>
      </c>
      <c r="EO1247">
        <v>1240</v>
      </c>
      <c r="EP1247">
        <v>22.616805889590708</v>
      </c>
      <c r="EQ1247">
        <v>31.52671200832264</v>
      </c>
      <c r="ES1247">
        <f t="shared" si="1023"/>
        <v>0</v>
      </c>
      <c r="ET1247">
        <f t="shared" si="1024"/>
        <v>1</v>
      </c>
      <c r="EU1247">
        <f t="shared" si="1025"/>
        <v>8.9099061187319322</v>
      </c>
    </row>
    <row r="1248" spans="1:151" x14ac:dyDescent="0.25">
      <c r="A1248">
        <v>1241</v>
      </c>
      <c r="B1248">
        <v>15.46655892814551</v>
      </c>
      <c r="C1248">
        <v>30.601343426747469</v>
      </c>
      <c r="E1248">
        <f t="shared" si="975"/>
        <v>0</v>
      </c>
      <c r="F1248">
        <f t="shared" si="977"/>
        <v>1</v>
      </c>
      <c r="G1248">
        <f t="shared" si="976"/>
        <v>15.13478449860196</v>
      </c>
      <c r="J1248">
        <v>1241</v>
      </c>
      <c r="K1248">
        <v>27.33370452466567</v>
      </c>
      <c r="L1248">
        <v>34.739044005321801</v>
      </c>
      <c r="N1248">
        <f t="shared" si="978"/>
        <v>0</v>
      </c>
      <c r="O1248">
        <f t="shared" si="979"/>
        <v>1</v>
      </c>
      <c r="P1248">
        <f t="shared" si="980"/>
        <v>7.4053394806561315</v>
      </c>
      <c r="S1248">
        <v>1241</v>
      </c>
      <c r="T1248">
        <v>13.43618919498358</v>
      </c>
      <c r="U1248">
        <v>25.861480208974065</v>
      </c>
      <c r="W1248">
        <f t="shared" si="981"/>
        <v>0</v>
      </c>
      <c r="X1248">
        <f t="shared" si="982"/>
        <v>1</v>
      </c>
      <c r="Y1248">
        <f t="shared" si="983"/>
        <v>12.425291013990485</v>
      </c>
      <c r="AB1248">
        <v>1241</v>
      </c>
      <c r="AC1248">
        <v>24.039244382017969</v>
      </c>
      <c r="AD1248">
        <v>15.780644113215834</v>
      </c>
      <c r="AF1248">
        <f t="shared" si="984"/>
        <v>1</v>
      </c>
      <c r="AG1248">
        <f t="shared" si="985"/>
        <v>0</v>
      </c>
      <c r="AH1248">
        <f t="shared" si="986"/>
        <v>8.2586002688021356</v>
      </c>
      <c r="AK1248">
        <v>1241</v>
      </c>
      <c r="AL1248">
        <v>28.901589943467055</v>
      </c>
      <c r="AM1248">
        <v>9.7059938331293054</v>
      </c>
      <c r="AO1248">
        <f t="shared" si="987"/>
        <v>1</v>
      </c>
      <c r="AP1248">
        <f t="shared" si="988"/>
        <v>0</v>
      </c>
      <c r="AQ1248">
        <f t="shared" si="989"/>
        <v>19.19559611033775</v>
      </c>
      <c r="AT1248">
        <v>1241</v>
      </c>
      <c r="AU1248">
        <v>15.051961275437243</v>
      </c>
      <c r="AV1248">
        <v>18.190341509802259</v>
      </c>
      <c r="AX1248">
        <f t="shared" si="990"/>
        <v>0</v>
      </c>
      <c r="AY1248">
        <f t="shared" si="991"/>
        <v>1</v>
      </c>
      <c r="AZ1248">
        <f t="shared" si="992"/>
        <v>3.138380234365016</v>
      </c>
      <c r="BC1248">
        <v>1241</v>
      </c>
      <c r="BD1248" t="e">
        <v>#N/A</v>
      </c>
      <c r="BE1248" t="e">
        <v>#N/A</v>
      </c>
      <c r="BG1248" t="e">
        <f t="shared" si="993"/>
        <v>#N/A</v>
      </c>
      <c r="BH1248" t="e">
        <f t="shared" si="994"/>
        <v>#N/A</v>
      </c>
      <c r="BI1248" t="e">
        <f t="shared" si="995"/>
        <v>#N/A</v>
      </c>
      <c r="BL1248">
        <v>1241</v>
      </c>
      <c r="BM1248">
        <v>11.746001376418182</v>
      </c>
      <c r="BN1248">
        <v>8.9929523790296173</v>
      </c>
      <c r="BP1248">
        <f t="shared" si="996"/>
        <v>1</v>
      </c>
      <c r="BQ1248">
        <f t="shared" si="997"/>
        <v>0</v>
      </c>
      <c r="BR1248">
        <f t="shared" si="998"/>
        <v>2.7530489973885643</v>
      </c>
      <c r="BU1248">
        <v>1241</v>
      </c>
      <c r="BV1248">
        <v>10.705349777194254</v>
      </c>
      <c r="BW1248">
        <v>26.906425598736906</v>
      </c>
      <c r="BY1248">
        <f t="shared" si="999"/>
        <v>0</v>
      </c>
      <c r="BZ1248">
        <f t="shared" si="1000"/>
        <v>1</v>
      </c>
      <c r="CA1248">
        <f t="shared" si="1001"/>
        <v>16.201075821542652</v>
      </c>
      <c r="CD1248">
        <v>1241</v>
      </c>
      <c r="CE1248">
        <v>25.757896832101057</v>
      </c>
      <c r="CF1248">
        <v>20.93074944072853</v>
      </c>
      <c r="CH1248">
        <f t="shared" si="1002"/>
        <v>1</v>
      </c>
      <c r="CI1248">
        <f t="shared" si="1003"/>
        <v>0</v>
      </c>
      <c r="CJ1248">
        <f t="shared" si="1004"/>
        <v>4.8271473913725274</v>
      </c>
      <c r="CM1248">
        <v>1241</v>
      </c>
      <c r="CN1248">
        <v>23.871440241686855</v>
      </c>
      <c r="CO1248">
        <v>-0.37121207292160463</v>
      </c>
      <c r="CQ1248">
        <f t="shared" si="1005"/>
        <v>1</v>
      </c>
      <c r="CR1248">
        <f t="shared" si="1006"/>
        <v>0</v>
      </c>
      <c r="CS1248">
        <f t="shared" si="1007"/>
        <v>24.24265231460846</v>
      </c>
      <c r="CV1248">
        <v>1241</v>
      </c>
      <c r="CW1248">
        <v>25.342413599667623</v>
      </c>
      <c r="CX1248">
        <v>18.622402699740505</v>
      </c>
      <c r="CZ1248">
        <f t="shared" si="1008"/>
        <v>1</v>
      </c>
      <c r="DA1248">
        <f t="shared" si="1009"/>
        <v>0</v>
      </c>
      <c r="DB1248">
        <f t="shared" si="1010"/>
        <v>6.720010899927118</v>
      </c>
      <c r="DE1248">
        <v>1241</v>
      </c>
      <c r="DF1248">
        <v>30.966688736042286</v>
      </c>
      <c r="DG1248">
        <v>29.692069742386675</v>
      </c>
      <c r="DI1248">
        <f t="shared" si="1011"/>
        <v>1</v>
      </c>
      <c r="DJ1248">
        <f t="shared" si="1012"/>
        <v>0</v>
      </c>
      <c r="DK1248">
        <f t="shared" si="1013"/>
        <v>1.2746189936556114</v>
      </c>
      <c r="DN1248">
        <v>1241</v>
      </c>
      <c r="DO1248">
        <v>18.677971623907844</v>
      </c>
      <c r="DP1248">
        <v>30.893851835965101</v>
      </c>
      <c r="DR1248">
        <f t="shared" si="1014"/>
        <v>0</v>
      </c>
      <c r="DS1248">
        <f t="shared" si="1015"/>
        <v>1</v>
      </c>
      <c r="DT1248">
        <f t="shared" si="1016"/>
        <v>12.215880212057257</v>
      </c>
      <c r="DW1248">
        <v>1241</v>
      </c>
      <c r="DX1248">
        <v>18.936460738095931</v>
      </c>
      <c r="DY1248">
        <v>23.821770095256682</v>
      </c>
      <c r="EA1248">
        <f t="shared" si="1017"/>
        <v>0</v>
      </c>
      <c r="EB1248">
        <f t="shared" si="1018"/>
        <v>1</v>
      </c>
      <c r="EC1248">
        <f t="shared" si="1019"/>
        <v>4.8853093571607502</v>
      </c>
      <c r="EF1248">
        <v>1241</v>
      </c>
      <c r="EG1248">
        <v>23.687241074370291</v>
      </c>
      <c r="EH1248">
        <v>18.669603078259453</v>
      </c>
      <c r="EJ1248">
        <f t="shared" si="1020"/>
        <v>1</v>
      </c>
      <c r="EK1248">
        <f t="shared" si="1021"/>
        <v>0</v>
      </c>
      <c r="EL1248">
        <f t="shared" si="1022"/>
        <v>5.0176379961108388</v>
      </c>
      <c r="EO1248">
        <v>1241</v>
      </c>
      <c r="EP1248">
        <v>22.432309821567408</v>
      </c>
      <c r="EQ1248">
        <v>37.548776574147077</v>
      </c>
      <c r="ES1248">
        <f t="shared" si="1023"/>
        <v>0</v>
      </c>
      <c r="ET1248">
        <f t="shared" si="1024"/>
        <v>1</v>
      </c>
      <c r="EU1248">
        <f t="shared" si="1025"/>
        <v>15.116466752579669</v>
      </c>
    </row>
    <row r="1249" spans="1:151" x14ac:dyDescent="0.25">
      <c r="A1249">
        <v>1242</v>
      </c>
      <c r="B1249">
        <v>10.36306024754113</v>
      </c>
      <c r="C1249">
        <v>8.430442381208767</v>
      </c>
      <c r="E1249">
        <f t="shared" si="975"/>
        <v>1</v>
      </c>
      <c r="F1249">
        <f t="shared" si="977"/>
        <v>0</v>
      </c>
      <c r="G1249">
        <f t="shared" si="976"/>
        <v>1.9326178663323628</v>
      </c>
      <c r="J1249">
        <v>1242</v>
      </c>
      <c r="K1249">
        <v>21.645791471585223</v>
      </c>
      <c r="L1249">
        <v>17.174037421278761</v>
      </c>
      <c r="N1249">
        <f t="shared" si="978"/>
        <v>1</v>
      </c>
      <c r="O1249">
        <f t="shared" si="979"/>
        <v>0</v>
      </c>
      <c r="P1249">
        <f t="shared" si="980"/>
        <v>4.4717540503064619</v>
      </c>
      <c r="S1249">
        <v>1242</v>
      </c>
      <c r="T1249">
        <v>17.104608862903564</v>
      </c>
      <c r="U1249">
        <v>45.610753315247095</v>
      </c>
      <c r="W1249">
        <f t="shared" si="981"/>
        <v>0</v>
      </c>
      <c r="X1249">
        <f t="shared" si="982"/>
        <v>1</v>
      </c>
      <c r="Y1249">
        <f t="shared" si="983"/>
        <v>28.506144452343531</v>
      </c>
      <c r="AB1249">
        <v>1242</v>
      </c>
      <c r="AC1249">
        <v>19.96933577573364</v>
      </c>
      <c r="AD1249">
        <v>16.312625106759292</v>
      </c>
      <c r="AF1249">
        <f t="shared" si="984"/>
        <v>1</v>
      </c>
      <c r="AG1249">
        <f t="shared" si="985"/>
        <v>0</v>
      </c>
      <c r="AH1249">
        <f t="shared" si="986"/>
        <v>3.6567106689743483</v>
      </c>
      <c r="AK1249">
        <v>1242</v>
      </c>
      <c r="AL1249">
        <v>11.532818223482607</v>
      </c>
      <c r="AM1249">
        <v>34.917855916255633</v>
      </c>
      <c r="AO1249">
        <f t="shared" si="987"/>
        <v>0</v>
      </c>
      <c r="AP1249">
        <f t="shared" si="988"/>
        <v>1</v>
      </c>
      <c r="AQ1249">
        <f t="shared" si="989"/>
        <v>23.385037692773025</v>
      </c>
      <c r="AT1249">
        <v>1242</v>
      </c>
      <c r="AU1249">
        <v>16.875305762028944</v>
      </c>
      <c r="AV1249">
        <v>17.015452234942025</v>
      </c>
      <c r="AX1249">
        <f t="shared" si="990"/>
        <v>0</v>
      </c>
      <c r="AY1249">
        <f t="shared" si="991"/>
        <v>1</v>
      </c>
      <c r="AZ1249">
        <f t="shared" si="992"/>
        <v>0.1401464729130808</v>
      </c>
      <c r="BC1249">
        <v>1242</v>
      </c>
      <c r="BD1249" t="e">
        <v>#N/A</v>
      </c>
      <c r="BE1249" t="e">
        <v>#N/A</v>
      </c>
      <c r="BG1249" t="e">
        <f t="shared" si="993"/>
        <v>#N/A</v>
      </c>
      <c r="BH1249" t="e">
        <f t="shared" si="994"/>
        <v>#N/A</v>
      </c>
      <c r="BI1249" t="e">
        <f t="shared" si="995"/>
        <v>#N/A</v>
      </c>
      <c r="BL1249">
        <v>1242</v>
      </c>
      <c r="BM1249">
        <v>28.21573210789867</v>
      </c>
      <c r="BN1249">
        <v>11.270846831475867</v>
      </c>
      <c r="BP1249">
        <f t="shared" si="996"/>
        <v>1</v>
      </c>
      <c r="BQ1249">
        <f t="shared" si="997"/>
        <v>0</v>
      </c>
      <c r="BR1249">
        <f t="shared" si="998"/>
        <v>16.944885276422802</v>
      </c>
      <c r="BU1249">
        <v>1242</v>
      </c>
      <c r="BV1249">
        <v>26.25076540467467</v>
      </c>
      <c r="BW1249">
        <v>24.72875517511363</v>
      </c>
      <c r="BY1249">
        <f t="shared" si="999"/>
        <v>1</v>
      </c>
      <c r="BZ1249">
        <f t="shared" si="1000"/>
        <v>0</v>
      </c>
      <c r="CA1249">
        <f t="shared" si="1001"/>
        <v>1.5220102295610403</v>
      </c>
      <c r="CD1249">
        <v>1242</v>
      </c>
      <c r="CE1249">
        <v>25.341650689792917</v>
      </c>
      <c r="CF1249">
        <v>28.630837578191592</v>
      </c>
      <c r="CH1249">
        <f t="shared" si="1002"/>
        <v>0</v>
      </c>
      <c r="CI1249">
        <f t="shared" si="1003"/>
        <v>1</v>
      </c>
      <c r="CJ1249">
        <f t="shared" si="1004"/>
        <v>3.2891868883986746</v>
      </c>
      <c r="CM1249">
        <v>1242</v>
      </c>
      <c r="CN1249">
        <v>23.555136152509011</v>
      </c>
      <c r="CO1249">
        <v>28.199646108909789</v>
      </c>
      <c r="CQ1249">
        <f t="shared" si="1005"/>
        <v>0</v>
      </c>
      <c r="CR1249">
        <f t="shared" si="1006"/>
        <v>1</v>
      </c>
      <c r="CS1249">
        <f t="shared" si="1007"/>
        <v>4.6445099564007783</v>
      </c>
      <c r="CV1249">
        <v>1242</v>
      </c>
      <c r="CW1249">
        <v>21.384709131258894</v>
      </c>
      <c r="CX1249">
        <v>21.206995461066562</v>
      </c>
      <c r="CZ1249">
        <f t="shared" si="1008"/>
        <v>1</v>
      </c>
      <c r="DA1249">
        <f t="shared" si="1009"/>
        <v>0</v>
      </c>
      <c r="DB1249">
        <f t="shared" si="1010"/>
        <v>0.17771367019233253</v>
      </c>
      <c r="DE1249">
        <v>1242</v>
      </c>
      <c r="DF1249">
        <v>13.263736176489367</v>
      </c>
      <c r="DG1249">
        <v>34.590665257441827</v>
      </c>
      <c r="DI1249">
        <f t="shared" si="1011"/>
        <v>0</v>
      </c>
      <c r="DJ1249">
        <f t="shared" si="1012"/>
        <v>1</v>
      </c>
      <c r="DK1249">
        <f t="shared" si="1013"/>
        <v>21.326929080952461</v>
      </c>
      <c r="DN1249">
        <v>1242</v>
      </c>
      <c r="DO1249">
        <v>21.820696442977233</v>
      </c>
      <c r="DP1249">
        <v>32.119681959943698</v>
      </c>
      <c r="DR1249">
        <f t="shared" si="1014"/>
        <v>0</v>
      </c>
      <c r="DS1249">
        <f t="shared" si="1015"/>
        <v>1</v>
      </c>
      <c r="DT1249">
        <f t="shared" si="1016"/>
        <v>10.298985516966464</v>
      </c>
      <c r="DW1249">
        <v>1242</v>
      </c>
      <c r="DX1249">
        <v>15.397368648902926</v>
      </c>
      <c r="DY1249">
        <v>23.199961011719267</v>
      </c>
      <c r="EA1249">
        <f t="shared" si="1017"/>
        <v>0</v>
      </c>
      <c r="EB1249">
        <f t="shared" si="1018"/>
        <v>1</v>
      </c>
      <c r="EC1249">
        <f t="shared" si="1019"/>
        <v>7.8025923628163412</v>
      </c>
      <c r="EF1249">
        <v>1242</v>
      </c>
      <c r="EG1249">
        <v>19.913277489281143</v>
      </c>
      <c r="EH1249">
        <v>10.338315837612235</v>
      </c>
      <c r="EJ1249">
        <f t="shared" si="1020"/>
        <v>1</v>
      </c>
      <c r="EK1249">
        <f t="shared" si="1021"/>
        <v>0</v>
      </c>
      <c r="EL1249">
        <f t="shared" si="1022"/>
        <v>9.5749616516689073</v>
      </c>
      <c r="EO1249">
        <v>1242</v>
      </c>
      <c r="EP1249">
        <v>23.171905891865375</v>
      </c>
      <c r="EQ1249">
        <v>35.581916306657568</v>
      </c>
      <c r="ES1249">
        <f t="shared" si="1023"/>
        <v>0</v>
      </c>
      <c r="ET1249">
        <f t="shared" si="1024"/>
        <v>1</v>
      </c>
      <c r="EU1249">
        <f t="shared" si="1025"/>
        <v>12.410010414792193</v>
      </c>
    </row>
    <row r="1250" spans="1:151" x14ac:dyDescent="0.25">
      <c r="A1250">
        <v>1243</v>
      </c>
      <c r="B1250">
        <v>14.827373820515602</v>
      </c>
      <c r="C1250">
        <v>19.465283375282194</v>
      </c>
      <c r="E1250">
        <f t="shared" si="975"/>
        <v>0</v>
      </c>
      <c r="F1250">
        <f t="shared" si="977"/>
        <v>1</v>
      </c>
      <c r="G1250">
        <f t="shared" si="976"/>
        <v>4.6379095547665923</v>
      </c>
      <c r="J1250">
        <v>1243</v>
      </c>
      <c r="K1250">
        <v>15.799680996278063</v>
      </c>
      <c r="L1250">
        <v>24.52780368105973</v>
      </c>
      <c r="N1250">
        <f t="shared" si="978"/>
        <v>0</v>
      </c>
      <c r="O1250">
        <f t="shared" si="979"/>
        <v>1</v>
      </c>
      <c r="P1250">
        <f t="shared" si="980"/>
        <v>8.7281226847816669</v>
      </c>
      <c r="S1250">
        <v>1243</v>
      </c>
      <c r="T1250">
        <v>15.489975753625691</v>
      </c>
      <c r="U1250">
        <v>33.146074612442746</v>
      </c>
      <c r="W1250">
        <f t="shared" si="981"/>
        <v>0</v>
      </c>
      <c r="X1250">
        <f t="shared" si="982"/>
        <v>1</v>
      </c>
      <c r="Y1250">
        <f t="shared" si="983"/>
        <v>17.656098858817053</v>
      </c>
      <c r="AB1250">
        <v>1243</v>
      </c>
      <c r="AC1250">
        <v>26.865927242366038</v>
      </c>
      <c r="AD1250">
        <v>18.424958861074735</v>
      </c>
      <c r="AF1250">
        <f t="shared" si="984"/>
        <v>1</v>
      </c>
      <c r="AG1250">
        <f t="shared" si="985"/>
        <v>0</v>
      </c>
      <c r="AH1250">
        <f t="shared" si="986"/>
        <v>8.4409683812913023</v>
      </c>
      <c r="AK1250">
        <v>1243</v>
      </c>
      <c r="AL1250">
        <v>26.472336059788802</v>
      </c>
      <c r="AM1250">
        <v>34.723139839715209</v>
      </c>
      <c r="AO1250">
        <f t="shared" si="987"/>
        <v>0</v>
      </c>
      <c r="AP1250">
        <f t="shared" si="988"/>
        <v>1</v>
      </c>
      <c r="AQ1250">
        <f t="shared" si="989"/>
        <v>8.2508037799264073</v>
      </c>
      <c r="AT1250">
        <v>1243</v>
      </c>
      <c r="AU1250">
        <v>17.533398877364792</v>
      </c>
      <c r="AV1250">
        <v>20.669319272340736</v>
      </c>
      <c r="AX1250">
        <f t="shared" si="990"/>
        <v>0</v>
      </c>
      <c r="AY1250">
        <f t="shared" si="991"/>
        <v>1</v>
      </c>
      <c r="AZ1250">
        <f t="shared" si="992"/>
        <v>3.135920394975944</v>
      </c>
      <c r="BC1250">
        <v>1243</v>
      </c>
      <c r="BD1250" t="e">
        <v>#N/A</v>
      </c>
      <c r="BE1250" t="e">
        <v>#N/A</v>
      </c>
      <c r="BG1250" t="e">
        <f t="shared" si="993"/>
        <v>#N/A</v>
      </c>
      <c r="BH1250" t="e">
        <f t="shared" si="994"/>
        <v>#N/A</v>
      </c>
      <c r="BI1250" t="e">
        <f t="shared" si="995"/>
        <v>#N/A</v>
      </c>
      <c r="BL1250">
        <v>1243</v>
      </c>
      <c r="BM1250">
        <v>26.968771571796982</v>
      </c>
      <c r="BN1250">
        <v>10.170663045364673</v>
      </c>
      <c r="BP1250">
        <f t="shared" si="996"/>
        <v>1</v>
      </c>
      <c r="BQ1250">
        <f t="shared" si="997"/>
        <v>0</v>
      </c>
      <c r="BR1250">
        <f t="shared" si="998"/>
        <v>16.798108526432308</v>
      </c>
      <c r="BU1250">
        <v>1243</v>
      </c>
      <c r="BV1250">
        <v>19.362574434526518</v>
      </c>
      <c r="BW1250">
        <v>30.039031814873933</v>
      </c>
      <c r="BY1250">
        <f t="shared" si="999"/>
        <v>0</v>
      </c>
      <c r="BZ1250">
        <f t="shared" si="1000"/>
        <v>1</v>
      </c>
      <c r="CA1250">
        <f t="shared" si="1001"/>
        <v>10.676457380347415</v>
      </c>
      <c r="CD1250">
        <v>1243</v>
      </c>
      <c r="CE1250">
        <v>18.504218137837725</v>
      </c>
      <c r="CF1250">
        <v>14.924544204584953</v>
      </c>
      <c r="CH1250">
        <f t="shared" si="1002"/>
        <v>1</v>
      </c>
      <c r="CI1250">
        <f t="shared" si="1003"/>
        <v>0</v>
      </c>
      <c r="CJ1250">
        <f t="shared" si="1004"/>
        <v>3.5796739332527725</v>
      </c>
      <c r="CM1250">
        <v>1243</v>
      </c>
      <c r="CN1250">
        <v>18.663885259244783</v>
      </c>
      <c r="CO1250">
        <v>11.842465858589287</v>
      </c>
      <c r="CQ1250">
        <f t="shared" si="1005"/>
        <v>1</v>
      </c>
      <c r="CR1250">
        <f t="shared" si="1006"/>
        <v>0</v>
      </c>
      <c r="CS1250">
        <f t="shared" si="1007"/>
        <v>6.8214194006554951</v>
      </c>
      <c r="CV1250">
        <v>1243</v>
      </c>
      <c r="CW1250">
        <v>22.424111213806103</v>
      </c>
      <c r="CX1250">
        <v>16.223606621108324</v>
      </c>
      <c r="CZ1250">
        <f t="shared" si="1008"/>
        <v>1</v>
      </c>
      <c r="DA1250">
        <f t="shared" si="1009"/>
        <v>0</v>
      </c>
      <c r="DB1250">
        <f t="shared" si="1010"/>
        <v>6.2005045926977793</v>
      </c>
      <c r="DE1250">
        <v>1243</v>
      </c>
      <c r="DF1250">
        <v>17.76879153124532</v>
      </c>
      <c r="DG1250">
        <v>17.820638823781863</v>
      </c>
      <c r="DI1250">
        <f t="shared" si="1011"/>
        <v>0</v>
      </c>
      <c r="DJ1250">
        <f t="shared" si="1012"/>
        <v>1</v>
      </c>
      <c r="DK1250">
        <f t="shared" si="1013"/>
        <v>5.1847292536542966E-2</v>
      </c>
      <c r="DN1250">
        <v>1243</v>
      </c>
      <c r="DO1250">
        <v>20.959926544875771</v>
      </c>
      <c r="DP1250">
        <v>26.296684513444063</v>
      </c>
      <c r="DR1250">
        <f t="shared" si="1014"/>
        <v>0</v>
      </c>
      <c r="DS1250">
        <f t="shared" si="1015"/>
        <v>1</v>
      </c>
      <c r="DT1250">
        <f t="shared" si="1016"/>
        <v>5.3367579685682927</v>
      </c>
      <c r="DW1250">
        <v>1243</v>
      </c>
      <c r="DX1250">
        <v>6.1605842680614238</v>
      </c>
      <c r="DY1250">
        <v>10.721445716072164</v>
      </c>
      <c r="EA1250">
        <f t="shared" si="1017"/>
        <v>0</v>
      </c>
      <c r="EB1250">
        <f t="shared" si="1018"/>
        <v>1</v>
      </c>
      <c r="EC1250">
        <f t="shared" si="1019"/>
        <v>4.5608614480107406</v>
      </c>
      <c r="EF1250">
        <v>1243</v>
      </c>
      <c r="EG1250">
        <v>21.874856735633237</v>
      </c>
      <c r="EH1250">
        <v>17.332578265377276</v>
      </c>
      <c r="EJ1250">
        <f t="shared" si="1020"/>
        <v>1</v>
      </c>
      <c r="EK1250">
        <f t="shared" si="1021"/>
        <v>0</v>
      </c>
      <c r="EL1250">
        <f t="shared" si="1022"/>
        <v>4.5422784702559618</v>
      </c>
      <c r="EO1250">
        <v>1243</v>
      </c>
      <c r="EP1250">
        <v>21.404851179841792</v>
      </c>
      <c r="EQ1250">
        <v>47.269171226554292</v>
      </c>
      <c r="ES1250">
        <f t="shared" si="1023"/>
        <v>0</v>
      </c>
      <c r="ET1250">
        <f t="shared" si="1024"/>
        <v>1</v>
      </c>
      <c r="EU1250">
        <f t="shared" si="1025"/>
        <v>25.8643200467125</v>
      </c>
    </row>
    <row r="1251" spans="1:151" x14ac:dyDescent="0.25">
      <c r="A1251">
        <v>1244</v>
      </c>
      <c r="B1251">
        <v>11.972555056106861</v>
      </c>
      <c r="C1251">
        <v>29.926513119988503</v>
      </c>
      <c r="E1251">
        <f t="shared" si="975"/>
        <v>0</v>
      </c>
      <c r="F1251">
        <f t="shared" si="977"/>
        <v>1</v>
      </c>
      <c r="G1251">
        <f t="shared" si="976"/>
        <v>17.953958063881643</v>
      </c>
      <c r="J1251">
        <v>1244</v>
      </c>
      <c r="K1251">
        <v>17.120745620820912</v>
      </c>
      <c r="L1251">
        <v>31.724159034613617</v>
      </c>
      <c r="N1251">
        <f t="shared" si="978"/>
        <v>0</v>
      </c>
      <c r="O1251">
        <f t="shared" si="979"/>
        <v>1</v>
      </c>
      <c r="P1251">
        <f t="shared" si="980"/>
        <v>14.603413413792705</v>
      </c>
      <c r="S1251">
        <v>1244</v>
      </c>
      <c r="T1251">
        <v>11.197971752580543</v>
      </c>
      <c r="U1251">
        <v>9.7362437426081101</v>
      </c>
      <c r="W1251">
        <f t="shared" si="981"/>
        <v>1</v>
      </c>
      <c r="X1251">
        <f t="shared" si="982"/>
        <v>0</v>
      </c>
      <c r="Y1251">
        <f t="shared" si="983"/>
        <v>1.4617280099724326</v>
      </c>
      <c r="AB1251">
        <v>1244</v>
      </c>
      <c r="AC1251">
        <v>22.746509752533129</v>
      </c>
      <c r="AD1251">
        <v>16.443789661559521</v>
      </c>
      <c r="AF1251">
        <f t="shared" si="984"/>
        <v>1</v>
      </c>
      <c r="AG1251">
        <f t="shared" si="985"/>
        <v>0</v>
      </c>
      <c r="AH1251">
        <f t="shared" si="986"/>
        <v>6.3027200909736081</v>
      </c>
      <c r="AK1251">
        <v>1244</v>
      </c>
      <c r="AL1251">
        <v>23.635862780593307</v>
      </c>
      <c r="AM1251">
        <v>23.099893125589993</v>
      </c>
      <c r="AO1251">
        <f t="shared" si="987"/>
        <v>1</v>
      </c>
      <c r="AP1251">
        <f t="shared" si="988"/>
        <v>0</v>
      </c>
      <c r="AQ1251">
        <f t="shared" si="989"/>
        <v>0.53596965500331351</v>
      </c>
      <c r="AT1251">
        <v>1244</v>
      </c>
      <c r="AU1251">
        <v>23.187288095548919</v>
      </c>
      <c r="AV1251">
        <v>26.510414364907195</v>
      </c>
      <c r="AX1251">
        <f t="shared" si="990"/>
        <v>0</v>
      </c>
      <c r="AY1251">
        <f t="shared" si="991"/>
        <v>1</v>
      </c>
      <c r="AZ1251">
        <f t="shared" si="992"/>
        <v>3.3231262693582764</v>
      </c>
      <c r="BC1251">
        <v>1244</v>
      </c>
      <c r="BD1251" t="e">
        <v>#N/A</v>
      </c>
      <c r="BE1251" t="e">
        <v>#N/A</v>
      </c>
      <c r="BG1251" t="e">
        <f t="shared" si="993"/>
        <v>#N/A</v>
      </c>
      <c r="BH1251" t="e">
        <f t="shared" si="994"/>
        <v>#N/A</v>
      </c>
      <c r="BI1251" t="e">
        <f t="shared" si="995"/>
        <v>#N/A</v>
      </c>
      <c r="BL1251">
        <v>1244</v>
      </c>
      <c r="BM1251">
        <v>38.724083350126143</v>
      </c>
      <c r="BN1251">
        <v>11.734639600436294</v>
      </c>
      <c r="BP1251">
        <f t="shared" si="996"/>
        <v>1</v>
      </c>
      <c r="BQ1251">
        <f t="shared" si="997"/>
        <v>0</v>
      </c>
      <c r="BR1251">
        <f t="shared" si="998"/>
        <v>26.989443749689848</v>
      </c>
      <c r="BU1251">
        <v>1244</v>
      </c>
      <c r="BV1251">
        <v>28.818264340720081</v>
      </c>
      <c r="BW1251">
        <v>23.403515336574191</v>
      </c>
      <c r="BY1251">
        <f t="shared" si="999"/>
        <v>1</v>
      </c>
      <c r="BZ1251">
        <f t="shared" si="1000"/>
        <v>0</v>
      </c>
      <c r="CA1251">
        <f t="shared" si="1001"/>
        <v>5.4147490041458894</v>
      </c>
      <c r="CD1251">
        <v>1244</v>
      </c>
      <c r="CE1251">
        <v>7.6789682237998136</v>
      </c>
      <c r="CF1251">
        <v>36.747570408499215</v>
      </c>
      <c r="CH1251">
        <f t="shared" si="1002"/>
        <v>0</v>
      </c>
      <c r="CI1251">
        <f t="shared" si="1003"/>
        <v>1</v>
      </c>
      <c r="CJ1251">
        <f t="shared" si="1004"/>
        <v>29.068602184699401</v>
      </c>
      <c r="CM1251">
        <v>1244</v>
      </c>
      <c r="CN1251">
        <v>24.795208259299581</v>
      </c>
      <c r="CO1251">
        <v>14.497206743998369</v>
      </c>
      <c r="CQ1251">
        <f t="shared" si="1005"/>
        <v>1</v>
      </c>
      <c r="CR1251">
        <f t="shared" si="1006"/>
        <v>0</v>
      </c>
      <c r="CS1251">
        <f t="shared" si="1007"/>
        <v>10.298001515301213</v>
      </c>
      <c r="CV1251">
        <v>1244</v>
      </c>
      <c r="CW1251">
        <v>26.05886875467878</v>
      </c>
      <c r="CX1251">
        <v>19.51662633749061</v>
      </c>
      <c r="CZ1251">
        <f t="shared" si="1008"/>
        <v>1</v>
      </c>
      <c r="DA1251">
        <f t="shared" si="1009"/>
        <v>0</v>
      </c>
      <c r="DB1251">
        <f t="shared" si="1010"/>
        <v>6.5422424171881701</v>
      </c>
      <c r="DE1251">
        <v>1244</v>
      </c>
      <c r="DF1251">
        <v>21.183263396057296</v>
      </c>
      <c r="DG1251">
        <v>19.983150481628556</v>
      </c>
      <c r="DI1251">
        <f t="shared" si="1011"/>
        <v>1</v>
      </c>
      <c r="DJ1251">
        <f t="shared" si="1012"/>
        <v>0</v>
      </c>
      <c r="DK1251">
        <f t="shared" si="1013"/>
        <v>1.2001129144287397</v>
      </c>
      <c r="DN1251">
        <v>1244</v>
      </c>
      <c r="DO1251">
        <v>20.640034986139209</v>
      </c>
      <c r="DP1251">
        <v>21.546485280858029</v>
      </c>
      <c r="DR1251">
        <f t="shared" si="1014"/>
        <v>0</v>
      </c>
      <c r="DS1251">
        <f t="shared" si="1015"/>
        <v>1</v>
      </c>
      <c r="DT1251">
        <f t="shared" si="1016"/>
        <v>0.90645029471881955</v>
      </c>
      <c r="DW1251">
        <v>1244</v>
      </c>
      <c r="DX1251">
        <v>20.602077621709061</v>
      </c>
      <c r="DY1251">
        <v>32.436789137965384</v>
      </c>
      <c r="EA1251">
        <f t="shared" si="1017"/>
        <v>0</v>
      </c>
      <c r="EB1251">
        <f t="shared" si="1018"/>
        <v>1</v>
      </c>
      <c r="EC1251">
        <f t="shared" si="1019"/>
        <v>11.834711516256323</v>
      </c>
      <c r="EF1251">
        <v>1244</v>
      </c>
      <c r="EG1251">
        <v>27.230490422412263</v>
      </c>
      <c r="EH1251">
        <v>10.692526734322517</v>
      </c>
      <c r="EJ1251">
        <f t="shared" si="1020"/>
        <v>1</v>
      </c>
      <c r="EK1251">
        <f t="shared" si="1021"/>
        <v>0</v>
      </c>
      <c r="EL1251">
        <f t="shared" si="1022"/>
        <v>16.537963688089746</v>
      </c>
      <c r="EO1251">
        <v>1244</v>
      </c>
      <c r="EP1251">
        <v>22.28466373624109</v>
      </c>
      <c r="EQ1251">
        <v>35.269687101973823</v>
      </c>
      <c r="ES1251">
        <f t="shared" si="1023"/>
        <v>0</v>
      </c>
      <c r="ET1251">
        <f t="shared" si="1024"/>
        <v>1</v>
      </c>
      <c r="EU1251">
        <f t="shared" si="1025"/>
        <v>12.985023365732733</v>
      </c>
    </row>
    <row r="1252" spans="1:151" x14ac:dyDescent="0.25">
      <c r="A1252">
        <v>1245</v>
      </c>
      <c r="B1252">
        <v>11.845901691182643</v>
      </c>
      <c r="C1252">
        <v>-13.008834930236187</v>
      </c>
      <c r="E1252">
        <f t="shared" si="975"/>
        <v>1</v>
      </c>
      <c r="F1252">
        <f t="shared" si="977"/>
        <v>0</v>
      </c>
      <c r="G1252">
        <f t="shared" si="976"/>
        <v>24.85473662141883</v>
      </c>
      <c r="J1252">
        <v>1245</v>
      </c>
      <c r="K1252">
        <v>25.526606174451011</v>
      </c>
      <c r="L1252">
        <v>22.980808952474337</v>
      </c>
      <c r="N1252">
        <f t="shared" si="978"/>
        <v>1</v>
      </c>
      <c r="O1252">
        <f t="shared" si="979"/>
        <v>0</v>
      </c>
      <c r="P1252">
        <f t="shared" si="980"/>
        <v>2.5457972219766738</v>
      </c>
      <c r="S1252">
        <v>1245</v>
      </c>
      <c r="T1252">
        <v>16.409740041831643</v>
      </c>
      <c r="U1252">
        <v>7.2291749610418705</v>
      </c>
      <c r="W1252">
        <f t="shared" si="981"/>
        <v>1</v>
      </c>
      <c r="X1252">
        <f t="shared" si="982"/>
        <v>0</v>
      </c>
      <c r="Y1252">
        <f t="shared" si="983"/>
        <v>9.1805650807897727</v>
      </c>
      <c r="AB1252">
        <v>1245</v>
      </c>
      <c r="AC1252">
        <v>38.523461422006676</v>
      </c>
      <c r="AD1252">
        <v>18.336152459321273</v>
      </c>
      <c r="AF1252">
        <f t="shared" si="984"/>
        <v>1</v>
      </c>
      <c r="AG1252">
        <f t="shared" si="985"/>
        <v>0</v>
      </c>
      <c r="AH1252">
        <f t="shared" si="986"/>
        <v>20.187308962685403</v>
      </c>
      <c r="AK1252">
        <v>1245</v>
      </c>
      <c r="AL1252">
        <v>22.169082062692311</v>
      </c>
      <c r="AM1252">
        <v>13.132683941098151</v>
      </c>
      <c r="AO1252">
        <f t="shared" si="987"/>
        <v>1</v>
      </c>
      <c r="AP1252">
        <f t="shared" si="988"/>
        <v>0</v>
      </c>
      <c r="AQ1252">
        <f t="shared" si="989"/>
        <v>9.0363981215941607</v>
      </c>
      <c r="AT1252">
        <v>1245</v>
      </c>
      <c r="AU1252">
        <v>15.831254942197836</v>
      </c>
      <c r="AV1252">
        <v>13.605470669555942</v>
      </c>
      <c r="AX1252">
        <f t="shared" si="990"/>
        <v>1</v>
      </c>
      <c r="AY1252">
        <f t="shared" si="991"/>
        <v>0</v>
      </c>
      <c r="AZ1252">
        <f t="shared" si="992"/>
        <v>2.2257842726418939</v>
      </c>
      <c r="BC1252">
        <v>1245</v>
      </c>
      <c r="BD1252" t="e">
        <v>#N/A</v>
      </c>
      <c r="BE1252" t="e">
        <v>#N/A</v>
      </c>
      <c r="BG1252" t="e">
        <f t="shared" si="993"/>
        <v>#N/A</v>
      </c>
      <c r="BH1252" t="e">
        <f t="shared" si="994"/>
        <v>#N/A</v>
      </c>
      <c r="BI1252" t="e">
        <f t="shared" si="995"/>
        <v>#N/A</v>
      </c>
      <c r="BL1252">
        <v>1245</v>
      </c>
      <c r="BM1252">
        <v>21.223145013141142</v>
      </c>
      <c r="BN1252">
        <v>16.163288198796845</v>
      </c>
      <c r="BP1252">
        <f t="shared" si="996"/>
        <v>1</v>
      </c>
      <c r="BQ1252">
        <f t="shared" si="997"/>
        <v>0</v>
      </c>
      <c r="BR1252">
        <f t="shared" si="998"/>
        <v>5.0598568143442968</v>
      </c>
      <c r="BU1252">
        <v>1245</v>
      </c>
      <c r="BV1252">
        <v>25.981974779018305</v>
      </c>
      <c r="BW1252">
        <v>29.555973642531981</v>
      </c>
      <c r="BY1252">
        <f t="shared" si="999"/>
        <v>0</v>
      </c>
      <c r="BZ1252">
        <f t="shared" si="1000"/>
        <v>1</v>
      </c>
      <c r="CA1252">
        <f t="shared" si="1001"/>
        <v>3.5739988635136761</v>
      </c>
      <c r="CD1252">
        <v>1245</v>
      </c>
      <c r="CE1252">
        <v>7.4309260724892159</v>
      </c>
      <c r="CF1252">
        <v>29.50275071190773</v>
      </c>
      <c r="CH1252">
        <f t="shared" si="1002"/>
        <v>0</v>
      </c>
      <c r="CI1252">
        <f t="shared" si="1003"/>
        <v>1</v>
      </c>
      <c r="CJ1252">
        <f t="shared" si="1004"/>
        <v>22.071824639418516</v>
      </c>
      <c r="CM1252">
        <v>1245</v>
      </c>
      <c r="CN1252">
        <v>22.106736763637802</v>
      </c>
      <c r="CO1252">
        <v>13.018299815908168</v>
      </c>
      <c r="CQ1252">
        <f t="shared" si="1005"/>
        <v>1</v>
      </c>
      <c r="CR1252">
        <f t="shared" si="1006"/>
        <v>0</v>
      </c>
      <c r="CS1252">
        <f t="shared" si="1007"/>
        <v>9.0884369477296332</v>
      </c>
      <c r="CV1252">
        <v>1245</v>
      </c>
      <c r="CW1252">
        <v>27.229696095526052</v>
      </c>
      <c r="CX1252">
        <v>19.068242245030017</v>
      </c>
      <c r="CZ1252">
        <f t="shared" si="1008"/>
        <v>1</v>
      </c>
      <c r="DA1252">
        <f t="shared" si="1009"/>
        <v>0</v>
      </c>
      <c r="DB1252">
        <f t="shared" si="1010"/>
        <v>8.1614538504960343</v>
      </c>
      <c r="DE1252">
        <v>1245</v>
      </c>
      <c r="DF1252">
        <v>19.91723325895526</v>
      </c>
      <c r="DG1252">
        <v>16.627100091894643</v>
      </c>
      <c r="DI1252">
        <f t="shared" si="1011"/>
        <v>1</v>
      </c>
      <c r="DJ1252">
        <f t="shared" si="1012"/>
        <v>0</v>
      </c>
      <c r="DK1252">
        <f t="shared" si="1013"/>
        <v>3.2901331670606169</v>
      </c>
      <c r="DN1252">
        <v>1245</v>
      </c>
      <c r="DO1252">
        <v>19.397510526236047</v>
      </c>
      <c r="DP1252">
        <v>22.531963873279032</v>
      </c>
      <c r="DR1252">
        <f t="shared" si="1014"/>
        <v>0</v>
      </c>
      <c r="DS1252">
        <f t="shared" si="1015"/>
        <v>1</v>
      </c>
      <c r="DT1252">
        <f t="shared" si="1016"/>
        <v>3.1344533470429852</v>
      </c>
      <c r="DW1252">
        <v>1245</v>
      </c>
      <c r="DX1252">
        <v>16.353886326085668</v>
      </c>
      <c r="DY1252">
        <v>25.56610674634161</v>
      </c>
      <c r="EA1252">
        <f t="shared" si="1017"/>
        <v>0</v>
      </c>
      <c r="EB1252">
        <f t="shared" si="1018"/>
        <v>1</v>
      </c>
      <c r="EC1252">
        <f t="shared" si="1019"/>
        <v>9.2122204202559423</v>
      </c>
      <c r="EF1252">
        <v>1245</v>
      </c>
      <c r="EG1252">
        <v>21.507674612177397</v>
      </c>
      <c r="EH1252">
        <v>17.638478629097772</v>
      </c>
      <c r="EJ1252">
        <f t="shared" si="1020"/>
        <v>1</v>
      </c>
      <c r="EK1252">
        <f t="shared" si="1021"/>
        <v>0</v>
      </c>
      <c r="EL1252">
        <f t="shared" si="1022"/>
        <v>3.8691959830796243</v>
      </c>
      <c r="EO1252">
        <v>1245</v>
      </c>
      <c r="EP1252">
        <v>21.569421582399666</v>
      </c>
      <c r="EQ1252">
        <v>6.8193375018935569</v>
      </c>
      <c r="ES1252">
        <f t="shared" si="1023"/>
        <v>1</v>
      </c>
      <c r="ET1252">
        <f t="shared" si="1024"/>
        <v>0</v>
      </c>
      <c r="EU1252">
        <f t="shared" si="1025"/>
        <v>14.75008408050611</v>
      </c>
    </row>
    <row r="1253" spans="1:151" x14ac:dyDescent="0.25">
      <c r="A1253">
        <v>1246</v>
      </c>
      <c r="B1253">
        <v>8.8229248528484749</v>
      </c>
      <c r="C1253">
        <v>11.012821412875599</v>
      </c>
      <c r="E1253">
        <f t="shared" si="975"/>
        <v>0</v>
      </c>
      <c r="F1253">
        <f t="shared" si="977"/>
        <v>1</v>
      </c>
      <c r="G1253">
        <f t="shared" si="976"/>
        <v>2.1898965600271243</v>
      </c>
      <c r="J1253">
        <v>1246</v>
      </c>
      <c r="K1253">
        <v>25.867912818013508</v>
      </c>
      <c r="L1253">
        <v>30.29567311246473</v>
      </c>
      <c r="N1253">
        <f t="shared" si="978"/>
        <v>0</v>
      </c>
      <c r="O1253">
        <f t="shared" si="979"/>
        <v>1</v>
      </c>
      <c r="P1253">
        <f t="shared" si="980"/>
        <v>4.4277602944512218</v>
      </c>
      <c r="S1253">
        <v>1246</v>
      </c>
      <c r="T1253">
        <v>14.632923304623073</v>
      </c>
      <c r="U1253">
        <v>22.73569018262728</v>
      </c>
      <c r="W1253">
        <f t="shared" si="981"/>
        <v>0</v>
      </c>
      <c r="X1253">
        <f t="shared" si="982"/>
        <v>1</v>
      </c>
      <c r="Y1253">
        <f t="shared" si="983"/>
        <v>8.102766878004207</v>
      </c>
      <c r="AB1253">
        <v>1246</v>
      </c>
      <c r="AC1253">
        <v>24.581102150276912</v>
      </c>
      <c r="AD1253">
        <v>18.744723772083155</v>
      </c>
      <c r="AF1253">
        <f t="shared" si="984"/>
        <v>1</v>
      </c>
      <c r="AG1253">
        <f t="shared" si="985"/>
        <v>0</v>
      </c>
      <c r="AH1253">
        <f t="shared" si="986"/>
        <v>5.836378378193757</v>
      </c>
      <c r="AK1253">
        <v>1246</v>
      </c>
      <c r="AL1253">
        <v>17.043002759506525</v>
      </c>
      <c r="AM1253">
        <v>28.325025119601115</v>
      </c>
      <c r="AO1253">
        <f t="shared" si="987"/>
        <v>0</v>
      </c>
      <c r="AP1253">
        <f t="shared" si="988"/>
        <v>1</v>
      </c>
      <c r="AQ1253">
        <f t="shared" si="989"/>
        <v>11.28202236009459</v>
      </c>
      <c r="AT1253">
        <v>1246</v>
      </c>
      <c r="AU1253">
        <v>20.64754595369023</v>
      </c>
      <c r="AV1253">
        <v>15.964938813455031</v>
      </c>
      <c r="AX1253">
        <f t="shared" si="990"/>
        <v>1</v>
      </c>
      <c r="AY1253">
        <f t="shared" si="991"/>
        <v>0</v>
      </c>
      <c r="AZ1253">
        <f t="shared" si="992"/>
        <v>4.6826071402351985</v>
      </c>
      <c r="BC1253">
        <v>1246</v>
      </c>
      <c r="BD1253" t="e">
        <v>#N/A</v>
      </c>
      <c r="BE1253" t="e">
        <v>#N/A</v>
      </c>
      <c r="BG1253" t="e">
        <f t="shared" si="993"/>
        <v>#N/A</v>
      </c>
      <c r="BH1253" t="e">
        <f t="shared" si="994"/>
        <v>#N/A</v>
      </c>
      <c r="BI1253" t="e">
        <f t="shared" si="995"/>
        <v>#N/A</v>
      </c>
      <c r="BL1253">
        <v>1246</v>
      </c>
      <c r="BM1253">
        <v>28.774501707785863</v>
      </c>
      <c r="BN1253">
        <v>16.984906141095021</v>
      </c>
      <c r="BP1253">
        <f t="shared" si="996"/>
        <v>1</v>
      </c>
      <c r="BQ1253">
        <f t="shared" si="997"/>
        <v>0</v>
      </c>
      <c r="BR1253">
        <f t="shared" si="998"/>
        <v>11.789595566690842</v>
      </c>
      <c r="BU1253">
        <v>1246</v>
      </c>
      <c r="BV1253">
        <v>24.953844398784533</v>
      </c>
      <c r="BW1253">
        <v>22.664752190742146</v>
      </c>
      <c r="BY1253">
        <f t="shared" si="999"/>
        <v>1</v>
      </c>
      <c r="BZ1253">
        <f t="shared" si="1000"/>
        <v>0</v>
      </c>
      <c r="CA1253">
        <f t="shared" si="1001"/>
        <v>2.289092208042387</v>
      </c>
      <c r="CD1253">
        <v>1246</v>
      </c>
      <c r="CE1253">
        <v>24.898540628568199</v>
      </c>
      <c r="CF1253">
        <v>43.210925898886998</v>
      </c>
      <c r="CH1253">
        <f t="shared" si="1002"/>
        <v>0</v>
      </c>
      <c r="CI1253">
        <f t="shared" si="1003"/>
        <v>1</v>
      </c>
      <c r="CJ1253">
        <f t="shared" si="1004"/>
        <v>18.312385270318799</v>
      </c>
      <c r="CM1253">
        <v>1246</v>
      </c>
      <c r="CN1253">
        <v>20.347709046778611</v>
      </c>
      <c r="CO1253">
        <v>-0.48674717286000302</v>
      </c>
      <c r="CQ1253">
        <f t="shared" si="1005"/>
        <v>1</v>
      </c>
      <c r="CR1253">
        <f t="shared" si="1006"/>
        <v>0</v>
      </c>
      <c r="CS1253">
        <f t="shared" si="1007"/>
        <v>20.834456219638614</v>
      </c>
      <c r="CV1253">
        <v>1246</v>
      </c>
      <c r="CW1253">
        <v>22.988202665233082</v>
      </c>
      <c r="CX1253">
        <v>16.945317103714135</v>
      </c>
      <c r="CZ1253">
        <f t="shared" si="1008"/>
        <v>1</v>
      </c>
      <c r="DA1253">
        <f t="shared" si="1009"/>
        <v>0</v>
      </c>
      <c r="DB1253">
        <f t="shared" si="1010"/>
        <v>6.042885561518947</v>
      </c>
      <c r="DE1253">
        <v>1246</v>
      </c>
      <c r="DF1253">
        <v>16.501127885632439</v>
      </c>
      <c r="DG1253">
        <v>23.940370354149763</v>
      </c>
      <c r="DI1253">
        <f t="shared" si="1011"/>
        <v>0</v>
      </c>
      <c r="DJ1253">
        <f t="shared" si="1012"/>
        <v>1</v>
      </c>
      <c r="DK1253">
        <f t="shared" si="1013"/>
        <v>7.4392424685173246</v>
      </c>
      <c r="DN1253">
        <v>1246</v>
      </c>
      <c r="DO1253">
        <v>15.773544597878447</v>
      </c>
      <c r="DP1253">
        <v>19.812731103193684</v>
      </c>
      <c r="DR1253">
        <f t="shared" si="1014"/>
        <v>0</v>
      </c>
      <c r="DS1253">
        <f t="shared" si="1015"/>
        <v>1</v>
      </c>
      <c r="DT1253">
        <f t="shared" si="1016"/>
        <v>4.0391865053152376</v>
      </c>
      <c r="DW1253">
        <v>1246</v>
      </c>
      <c r="DX1253">
        <v>18.532556160594027</v>
      </c>
      <c r="DY1253">
        <v>17.3372075113422</v>
      </c>
      <c r="EA1253">
        <f t="shared" si="1017"/>
        <v>1</v>
      </c>
      <c r="EB1253">
        <f t="shared" si="1018"/>
        <v>0</v>
      </c>
      <c r="EC1253">
        <f t="shared" si="1019"/>
        <v>1.1953486492518266</v>
      </c>
      <c r="EF1253">
        <v>1246</v>
      </c>
      <c r="EG1253">
        <v>17.216338800092103</v>
      </c>
      <c r="EH1253">
        <v>19.687841468379084</v>
      </c>
      <c r="EJ1253">
        <f t="shared" si="1020"/>
        <v>0</v>
      </c>
      <c r="EK1253">
        <f t="shared" si="1021"/>
        <v>1</v>
      </c>
      <c r="EL1253">
        <f t="shared" si="1022"/>
        <v>2.4715026682869805</v>
      </c>
      <c r="EO1253">
        <v>1246</v>
      </c>
      <c r="EP1253">
        <v>25.29641515467538</v>
      </c>
      <c r="EQ1253">
        <v>30.163650958873141</v>
      </c>
      <c r="ES1253">
        <f t="shared" si="1023"/>
        <v>0</v>
      </c>
      <c r="ET1253">
        <f t="shared" si="1024"/>
        <v>1</v>
      </c>
      <c r="EU1253">
        <f t="shared" si="1025"/>
        <v>4.8672358041977617</v>
      </c>
    </row>
    <row r="1254" spans="1:151" x14ac:dyDescent="0.25">
      <c r="A1254">
        <v>1247</v>
      </c>
      <c r="B1254">
        <v>12.575780161391769</v>
      </c>
      <c r="C1254">
        <v>34.585487380315811</v>
      </c>
      <c r="E1254">
        <f t="shared" si="975"/>
        <v>0</v>
      </c>
      <c r="F1254">
        <f t="shared" si="977"/>
        <v>1</v>
      </c>
      <c r="G1254">
        <f t="shared" si="976"/>
        <v>22.009707218924042</v>
      </c>
      <c r="J1254">
        <v>1247</v>
      </c>
      <c r="K1254">
        <v>30.02249142195533</v>
      </c>
      <c r="L1254">
        <v>16.863402174762086</v>
      </c>
      <c r="N1254">
        <f t="shared" si="978"/>
        <v>1</v>
      </c>
      <c r="O1254">
        <f t="shared" si="979"/>
        <v>0</v>
      </c>
      <c r="P1254">
        <f t="shared" si="980"/>
        <v>13.159089247193243</v>
      </c>
      <c r="S1254">
        <v>1247</v>
      </c>
      <c r="T1254">
        <v>18.829943970343425</v>
      </c>
      <c r="U1254">
        <v>35.468321795776191</v>
      </c>
      <c r="W1254">
        <f t="shared" si="981"/>
        <v>0</v>
      </c>
      <c r="X1254">
        <f t="shared" si="982"/>
        <v>1</v>
      </c>
      <c r="Y1254">
        <f t="shared" si="983"/>
        <v>16.638377825432766</v>
      </c>
      <c r="AB1254">
        <v>1247</v>
      </c>
      <c r="AC1254">
        <v>15.793417682039696</v>
      </c>
      <c r="AD1254">
        <v>18.206323827034687</v>
      </c>
      <c r="AF1254">
        <f t="shared" si="984"/>
        <v>0</v>
      </c>
      <c r="AG1254">
        <f t="shared" si="985"/>
        <v>1</v>
      </c>
      <c r="AH1254">
        <f t="shared" si="986"/>
        <v>2.4129061449949916</v>
      </c>
      <c r="AK1254">
        <v>1247</v>
      </c>
      <c r="AL1254">
        <v>16.324307145953249</v>
      </c>
      <c r="AM1254">
        <v>19.481547294504239</v>
      </c>
      <c r="AO1254">
        <f t="shared" si="987"/>
        <v>0</v>
      </c>
      <c r="AP1254">
        <f t="shared" si="988"/>
        <v>1</v>
      </c>
      <c r="AQ1254">
        <f t="shared" si="989"/>
        <v>3.15724014855099</v>
      </c>
      <c r="AT1254">
        <v>1247</v>
      </c>
      <c r="AU1254">
        <v>23.49604294880352</v>
      </c>
      <c r="AV1254">
        <v>19.659163705400854</v>
      </c>
      <c r="AX1254">
        <f t="shared" si="990"/>
        <v>1</v>
      </c>
      <c r="AY1254">
        <f t="shared" si="991"/>
        <v>0</v>
      </c>
      <c r="AZ1254">
        <f t="shared" si="992"/>
        <v>3.8368792434026666</v>
      </c>
      <c r="BC1254">
        <v>1247</v>
      </c>
      <c r="BD1254" t="e">
        <v>#N/A</v>
      </c>
      <c r="BE1254" t="e">
        <v>#N/A</v>
      </c>
      <c r="BG1254" t="e">
        <f t="shared" si="993"/>
        <v>#N/A</v>
      </c>
      <c r="BH1254" t="e">
        <f t="shared" si="994"/>
        <v>#N/A</v>
      </c>
      <c r="BI1254" t="e">
        <f t="shared" si="995"/>
        <v>#N/A</v>
      </c>
      <c r="BL1254">
        <v>1247</v>
      </c>
      <c r="BM1254">
        <v>24.415601797170673</v>
      </c>
      <c r="BN1254">
        <v>12.891518813401792</v>
      </c>
      <c r="BP1254">
        <f t="shared" si="996"/>
        <v>1</v>
      </c>
      <c r="BQ1254">
        <f t="shared" si="997"/>
        <v>0</v>
      </c>
      <c r="BR1254">
        <f t="shared" si="998"/>
        <v>11.524082983768881</v>
      </c>
      <c r="BU1254">
        <v>1247</v>
      </c>
      <c r="BV1254">
        <v>21.372514312725759</v>
      </c>
      <c r="BW1254">
        <v>17.034503359968451</v>
      </c>
      <c r="BY1254">
        <f t="shared" si="999"/>
        <v>1</v>
      </c>
      <c r="BZ1254">
        <f t="shared" si="1000"/>
        <v>0</v>
      </c>
      <c r="CA1254">
        <f t="shared" si="1001"/>
        <v>4.3380109527573083</v>
      </c>
      <c r="CD1254">
        <v>1247</v>
      </c>
      <c r="CE1254">
        <v>30.052671753762368</v>
      </c>
      <c r="CF1254">
        <v>40.69970729007504</v>
      </c>
      <c r="CH1254">
        <f t="shared" si="1002"/>
        <v>0</v>
      </c>
      <c r="CI1254">
        <f t="shared" si="1003"/>
        <v>1</v>
      </c>
      <c r="CJ1254">
        <f t="shared" si="1004"/>
        <v>10.647035536312671</v>
      </c>
      <c r="CM1254">
        <v>1247</v>
      </c>
      <c r="CN1254">
        <v>19.824165038828159</v>
      </c>
      <c r="CO1254">
        <v>22.977317399834337</v>
      </c>
      <c r="CQ1254">
        <f t="shared" si="1005"/>
        <v>0</v>
      </c>
      <c r="CR1254">
        <f t="shared" si="1006"/>
        <v>1</v>
      </c>
      <c r="CS1254">
        <f t="shared" si="1007"/>
        <v>3.1531523610061782</v>
      </c>
      <c r="CV1254">
        <v>1247</v>
      </c>
      <c r="CW1254">
        <v>18.640794823754344</v>
      </c>
      <c r="CX1254">
        <v>19.879242926122764</v>
      </c>
      <c r="CZ1254">
        <f t="shared" si="1008"/>
        <v>0</v>
      </c>
      <c r="DA1254">
        <f t="shared" si="1009"/>
        <v>1</v>
      </c>
      <c r="DB1254">
        <f t="shared" si="1010"/>
        <v>1.2384481023684195</v>
      </c>
      <c r="DE1254">
        <v>1247</v>
      </c>
      <c r="DF1254">
        <v>12.207949740161277</v>
      </c>
      <c r="DG1254">
        <v>22.613916998571664</v>
      </c>
      <c r="DI1254">
        <f t="shared" si="1011"/>
        <v>0</v>
      </c>
      <c r="DJ1254">
        <f t="shared" si="1012"/>
        <v>1</v>
      </c>
      <c r="DK1254">
        <f t="shared" si="1013"/>
        <v>10.405967258410387</v>
      </c>
      <c r="DN1254">
        <v>1247</v>
      </c>
      <c r="DO1254">
        <v>25.36271106610041</v>
      </c>
      <c r="DP1254">
        <v>16.31329778360525</v>
      </c>
      <c r="DR1254">
        <f t="shared" si="1014"/>
        <v>1</v>
      </c>
      <c r="DS1254">
        <f t="shared" si="1015"/>
        <v>0</v>
      </c>
      <c r="DT1254">
        <f t="shared" si="1016"/>
        <v>9.0494132824951592</v>
      </c>
      <c r="DW1254">
        <v>1247</v>
      </c>
      <c r="DX1254">
        <v>13.012382226090757</v>
      </c>
      <c r="DY1254">
        <v>16.819631410621941</v>
      </c>
      <c r="EA1254">
        <f t="shared" si="1017"/>
        <v>0</v>
      </c>
      <c r="EB1254">
        <f t="shared" si="1018"/>
        <v>1</v>
      </c>
      <c r="EC1254">
        <f t="shared" si="1019"/>
        <v>3.8072491845311838</v>
      </c>
      <c r="EF1254">
        <v>1247</v>
      </c>
      <c r="EG1254">
        <v>24.809283830171761</v>
      </c>
      <c r="EH1254">
        <v>21.37173079509337</v>
      </c>
      <c r="EJ1254">
        <f t="shared" si="1020"/>
        <v>1</v>
      </c>
      <c r="EK1254">
        <f t="shared" si="1021"/>
        <v>0</v>
      </c>
      <c r="EL1254">
        <f t="shared" si="1022"/>
        <v>3.4375530350783912</v>
      </c>
      <c r="EO1254">
        <v>1247</v>
      </c>
      <c r="EP1254">
        <v>25.465787385163697</v>
      </c>
      <c r="EQ1254">
        <v>15.054547981071726</v>
      </c>
      <c r="ES1254">
        <f t="shared" si="1023"/>
        <v>1</v>
      </c>
      <c r="ET1254">
        <f t="shared" si="1024"/>
        <v>0</v>
      </c>
      <c r="EU1254">
        <f t="shared" si="1025"/>
        <v>10.411239404091971</v>
      </c>
    </row>
    <row r="1255" spans="1:151" x14ac:dyDescent="0.25">
      <c r="A1255">
        <v>1248</v>
      </c>
      <c r="B1255">
        <v>13.685295613219433</v>
      </c>
      <c r="C1255">
        <v>16.281167832957241</v>
      </c>
      <c r="E1255">
        <f t="shared" si="975"/>
        <v>0</v>
      </c>
      <c r="F1255">
        <f t="shared" si="977"/>
        <v>1</v>
      </c>
      <c r="G1255">
        <f t="shared" si="976"/>
        <v>2.5958722197378084</v>
      </c>
      <c r="J1255">
        <v>1248</v>
      </c>
      <c r="K1255">
        <v>26.112035536096045</v>
      </c>
      <c r="L1255">
        <v>25.735188586031242</v>
      </c>
      <c r="N1255">
        <f t="shared" si="978"/>
        <v>1</v>
      </c>
      <c r="O1255">
        <f t="shared" si="979"/>
        <v>0</v>
      </c>
      <c r="P1255">
        <f t="shared" si="980"/>
        <v>0.3768469500648024</v>
      </c>
      <c r="S1255">
        <v>1248</v>
      </c>
      <c r="T1255">
        <v>22.350706944650319</v>
      </c>
      <c r="U1255">
        <v>26.614731015847102</v>
      </c>
      <c r="W1255">
        <f t="shared" si="981"/>
        <v>0</v>
      </c>
      <c r="X1255">
        <f t="shared" si="982"/>
        <v>1</v>
      </c>
      <c r="Y1255">
        <f t="shared" si="983"/>
        <v>4.2640240711967827</v>
      </c>
      <c r="AB1255">
        <v>1248</v>
      </c>
      <c r="AC1255">
        <v>31.096003233727981</v>
      </c>
      <c r="AD1255">
        <v>17.044247819460843</v>
      </c>
      <c r="AF1255">
        <f t="shared" si="984"/>
        <v>1</v>
      </c>
      <c r="AG1255">
        <f t="shared" si="985"/>
        <v>0</v>
      </c>
      <c r="AH1255">
        <f t="shared" si="986"/>
        <v>14.051755414267138</v>
      </c>
      <c r="AK1255">
        <v>1248</v>
      </c>
      <c r="AL1255">
        <v>22.042985937608339</v>
      </c>
      <c r="AM1255">
        <v>37.63044574031715</v>
      </c>
      <c r="AO1255">
        <f t="shared" si="987"/>
        <v>0</v>
      </c>
      <c r="AP1255">
        <f t="shared" si="988"/>
        <v>1</v>
      </c>
      <c r="AQ1255">
        <f t="shared" si="989"/>
        <v>15.58745980270881</v>
      </c>
      <c r="AT1255">
        <v>1248</v>
      </c>
      <c r="AU1255">
        <v>21.437717072252877</v>
      </c>
      <c r="AV1255">
        <v>16.835654507832267</v>
      </c>
      <c r="AX1255">
        <f t="shared" si="990"/>
        <v>1</v>
      </c>
      <c r="AY1255">
        <f t="shared" si="991"/>
        <v>0</v>
      </c>
      <c r="AZ1255">
        <f t="shared" si="992"/>
        <v>4.6020625644206099</v>
      </c>
      <c r="BC1255">
        <v>1248</v>
      </c>
      <c r="BD1255" t="e">
        <v>#N/A</v>
      </c>
      <c r="BE1255" t="e">
        <v>#N/A</v>
      </c>
      <c r="BG1255" t="e">
        <f t="shared" si="993"/>
        <v>#N/A</v>
      </c>
      <c r="BH1255" t="e">
        <f t="shared" si="994"/>
        <v>#N/A</v>
      </c>
      <c r="BI1255" t="e">
        <f t="shared" si="995"/>
        <v>#N/A</v>
      </c>
      <c r="BL1255">
        <v>1248</v>
      </c>
      <c r="BM1255">
        <v>26.929021034010898</v>
      </c>
      <c r="BN1255">
        <v>17.943648729810313</v>
      </c>
      <c r="BP1255">
        <f t="shared" si="996"/>
        <v>1</v>
      </c>
      <c r="BQ1255">
        <f t="shared" si="997"/>
        <v>0</v>
      </c>
      <c r="BR1255">
        <f t="shared" si="998"/>
        <v>8.9853723042005846</v>
      </c>
      <c r="BU1255">
        <v>1248</v>
      </c>
      <c r="BV1255">
        <v>20.985850887678055</v>
      </c>
      <c r="BW1255">
        <v>32.049691077975289</v>
      </c>
      <c r="BY1255">
        <f t="shared" si="999"/>
        <v>0</v>
      </c>
      <c r="BZ1255">
        <f t="shared" si="1000"/>
        <v>1</v>
      </c>
      <c r="CA1255">
        <f t="shared" si="1001"/>
        <v>11.063840190297235</v>
      </c>
      <c r="CD1255">
        <v>1248</v>
      </c>
      <c r="CE1255">
        <v>16.856517369537755</v>
      </c>
      <c r="CF1255">
        <v>36.821099264682324</v>
      </c>
      <c r="CH1255">
        <f t="shared" si="1002"/>
        <v>0</v>
      </c>
      <c r="CI1255">
        <f t="shared" si="1003"/>
        <v>1</v>
      </c>
      <c r="CJ1255">
        <f t="shared" si="1004"/>
        <v>19.964581895144569</v>
      </c>
      <c r="CM1255">
        <v>1248</v>
      </c>
      <c r="CN1255">
        <v>15.758382587728571</v>
      </c>
      <c r="CO1255">
        <v>12.868705926543994</v>
      </c>
      <c r="CQ1255">
        <f t="shared" si="1005"/>
        <v>1</v>
      </c>
      <c r="CR1255">
        <f t="shared" si="1006"/>
        <v>0</v>
      </c>
      <c r="CS1255">
        <f t="shared" si="1007"/>
        <v>2.889676661184577</v>
      </c>
      <c r="CV1255">
        <v>1248</v>
      </c>
      <c r="CW1255">
        <v>24.600863889113391</v>
      </c>
      <c r="CX1255">
        <v>18.96429599059838</v>
      </c>
      <c r="CZ1255">
        <f t="shared" si="1008"/>
        <v>1</v>
      </c>
      <c r="DA1255">
        <f t="shared" si="1009"/>
        <v>0</v>
      </c>
      <c r="DB1255">
        <f t="shared" si="1010"/>
        <v>5.6365678985150112</v>
      </c>
      <c r="DE1255">
        <v>1248</v>
      </c>
      <c r="DF1255">
        <v>22.838810856140928</v>
      </c>
      <c r="DG1255">
        <v>18.396582557618778</v>
      </c>
      <c r="DI1255">
        <f t="shared" si="1011"/>
        <v>1</v>
      </c>
      <c r="DJ1255">
        <f t="shared" si="1012"/>
        <v>0</v>
      </c>
      <c r="DK1255">
        <f t="shared" si="1013"/>
        <v>4.4422282985221493</v>
      </c>
      <c r="DN1255">
        <v>1248</v>
      </c>
      <c r="DO1255">
        <v>19.134011924312492</v>
      </c>
      <c r="DP1255">
        <v>10.00924349726132</v>
      </c>
      <c r="DR1255">
        <f t="shared" si="1014"/>
        <v>1</v>
      </c>
      <c r="DS1255">
        <f t="shared" si="1015"/>
        <v>0</v>
      </c>
      <c r="DT1255">
        <f t="shared" si="1016"/>
        <v>9.1247684270511726</v>
      </c>
      <c r="DW1255">
        <v>1248</v>
      </c>
      <c r="DX1255">
        <v>19.917388160585936</v>
      </c>
      <c r="DY1255">
        <v>14.686619274570027</v>
      </c>
      <c r="EA1255">
        <f t="shared" si="1017"/>
        <v>1</v>
      </c>
      <c r="EB1255">
        <f t="shared" si="1018"/>
        <v>0</v>
      </c>
      <c r="EC1255">
        <f t="shared" si="1019"/>
        <v>5.2307688860159089</v>
      </c>
      <c r="EF1255">
        <v>1248</v>
      </c>
      <c r="EG1255">
        <v>19.578084193271877</v>
      </c>
      <c r="EH1255">
        <v>12.305122369569226</v>
      </c>
      <c r="EJ1255">
        <f t="shared" si="1020"/>
        <v>1</v>
      </c>
      <c r="EK1255">
        <f t="shared" si="1021"/>
        <v>0</v>
      </c>
      <c r="EL1255">
        <f t="shared" si="1022"/>
        <v>7.2729618237026514</v>
      </c>
      <c r="EO1255">
        <v>1248</v>
      </c>
      <c r="EP1255">
        <v>15.828726716367882</v>
      </c>
      <c r="EQ1255">
        <v>28.67041567169386</v>
      </c>
      <c r="ES1255">
        <f t="shared" si="1023"/>
        <v>0</v>
      </c>
      <c r="ET1255">
        <f t="shared" si="1024"/>
        <v>1</v>
      </c>
      <c r="EU1255">
        <f t="shared" si="1025"/>
        <v>12.841688955325978</v>
      </c>
    </row>
    <row r="1256" spans="1:151" x14ac:dyDescent="0.25">
      <c r="A1256">
        <v>1249</v>
      </c>
      <c r="B1256">
        <v>8.9109527644315456</v>
      </c>
      <c r="C1256">
        <v>23.227034496689296</v>
      </c>
      <c r="E1256">
        <f t="shared" si="975"/>
        <v>0</v>
      </c>
      <c r="F1256">
        <f t="shared" si="977"/>
        <v>1</v>
      </c>
      <c r="G1256">
        <f t="shared" si="976"/>
        <v>14.31608173225775</v>
      </c>
      <c r="J1256">
        <v>1249</v>
      </c>
      <c r="K1256">
        <v>15.465584899440124</v>
      </c>
      <c r="L1256">
        <v>11.282448340937894</v>
      </c>
      <c r="N1256">
        <f t="shared" si="978"/>
        <v>1</v>
      </c>
      <c r="O1256">
        <f t="shared" si="979"/>
        <v>0</v>
      </c>
      <c r="P1256">
        <f t="shared" si="980"/>
        <v>4.1831365585022304</v>
      </c>
      <c r="S1256">
        <v>1249</v>
      </c>
      <c r="T1256">
        <v>18.056188228166445</v>
      </c>
      <c r="U1256">
        <v>37.637189784572996</v>
      </c>
      <c r="W1256">
        <f t="shared" si="981"/>
        <v>0</v>
      </c>
      <c r="X1256">
        <f t="shared" si="982"/>
        <v>1</v>
      </c>
      <c r="Y1256">
        <f t="shared" si="983"/>
        <v>19.581001556406552</v>
      </c>
      <c r="AB1256">
        <v>1249</v>
      </c>
      <c r="AC1256">
        <v>21.334911135301752</v>
      </c>
      <c r="AD1256">
        <v>18.2091592372674</v>
      </c>
      <c r="AF1256">
        <f t="shared" si="984"/>
        <v>1</v>
      </c>
      <c r="AG1256">
        <f t="shared" si="985"/>
        <v>0</v>
      </c>
      <c r="AH1256">
        <f t="shared" si="986"/>
        <v>3.1257518980343519</v>
      </c>
      <c r="AK1256">
        <v>1249</v>
      </c>
      <c r="AL1256">
        <v>25.241424402107619</v>
      </c>
      <c r="AM1256">
        <v>35.1751488146312</v>
      </c>
      <c r="AO1256">
        <f t="shared" si="987"/>
        <v>0</v>
      </c>
      <c r="AP1256">
        <f t="shared" si="988"/>
        <v>1</v>
      </c>
      <c r="AQ1256">
        <f t="shared" si="989"/>
        <v>9.9337244125235813</v>
      </c>
      <c r="AT1256">
        <v>1249</v>
      </c>
      <c r="AU1256">
        <v>14.846890995504927</v>
      </c>
      <c r="AV1256">
        <v>29.149275724763598</v>
      </c>
      <c r="AX1256">
        <f t="shared" si="990"/>
        <v>0</v>
      </c>
      <c r="AY1256">
        <f t="shared" si="991"/>
        <v>1</v>
      </c>
      <c r="AZ1256">
        <f t="shared" si="992"/>
        <v>14.302384729258671</v>
      </c>
      <c r="BC1256">
        <v>1249</v>
      </c>
      <c r="BD1256" t="e">
        <v>#N/A</v>
      </c>
      <c r="BE1256" t="e">
        <v>#N/A</v>
      </c>
      <c r="BG1256" t="e">
        <f t="shared" si="993"/>
        <v>#N/A</v>
      </c>
      <c r="BH1256" t="e">
        <f t="shared" si="994"/>
        <v>#N/A</v>
      </c>
      <c r="BI1256" t="e">
        <f t="shared" si="995"/>
        <v>#N/A</v>
      </c>
      <c r="BL1256">
        <v>1249</v>
      </c>
      <c r="BM1256">
        <v>32.073044656950948</v>
      </c>
      <c r="BN1256">
        <v>10.390805257503619</v>
      </c>
      <c r="BP1256">
        <f t="shared" si="996"/>
        <v>1</v>
      </c>
      <c r="BQ1256">
        <f t="shared" si="997"/>
        <v>0</v>
      </c>
      <c r="BR1256">
        <f t="shared" si="998"/>
        <v>21.682239399447329</v>
      </c>
      <c r="BU1256">
        <v>1249</v>
      </c>
      <c r="BV1256">
        <v>17.005431746989579</v>
      </c>
      <c r="BW1256">
        <v>25.789385125903632</v>
      </c>
      <c r="BY1256">
        <f t="shared" si="999"/>
        <v>0</v>
      </c>
      <c r="BZ1256">
        <f t="shared" si="1000"/>
        <v>1</v>
      </c>
      <c r="CA1256">
        <f t="shared" si="1001"/>
        <v>8.7839533789140525</v>
      </c>
      <c r="CD1256">
        <v>1249</v>
      </c>
      <c r="CE1256">
        <v>21.891336891780828</v>
      </c>
      <c r="CF1256">
        <v>29.922418389093092</v>
      </c>
      <c r="CH1256">
        <f t="shared" si="1002"/>
        <v>0</v>
      </c>
      <c r="CI1256">
        <f t="shared" si="1003"/>
        <v>1</v>
      </c>
      <c r="CJ1256">
        <f t="shared" si="1004"/>
        <v>8.0310814973122646</v>
      </c>
      <c r="CM1256">
        <v>1249</v>
      </c>
      <c r="CN1256">
        <v>22.429966028649282</v>
      </c>
      <c r="CO1256">
        <v>14.75154140394333</v>
      </c>
      <c r="CQ1256">
        <f t="shared" si="1005"/>
        <v>1</v>
      </c>
      <c r="CR1256">
        <f t="shared" si="1006"/>
        <v>0</v>
      </c>
      <c r="CS1256">
        <f t="shared" si="1007"/>
        <v>7.6784246247059524</v>
      </c>
      <c r="CV1256">
        <v>1249</v>
      </c>
      <c r="CW1256">
        <v>30.158979397601527</v>
      </c>
      <c r="CX1256">
        <v>19.089516985187323</v>
      </c>
      <c r="CZ1256">
        <f t="shared" si="1008"/>
        <v>1</v>
      </c>
      <c r="DA1256">
        <f t="shared" si="1009"/>
        <v>0</v>
      </c>
      <c r="DB1256">
        <f t="shared" si="1010"/>
        <v>11.069462412414204</v>
      </c>
      <c r="DE1256">
        <v>1249</v>
      </c>
      <c r="DF1256">
        <v>22.675613002696867</v>
      </c>
      <c r="DG1256">
        <v>21.901954506969851</v>
      </c>
      <c r="DI1256">
        <f t="shared" si="1011"/>
        <v>1</v>
      </c>
      <c r="DJ1256">
        <f t="shared" si="1012"/>
        <v>0</v>
      </c>
      <c r="DK1256">
        <f t="shared" si="1013"/>
        <v>0.77365849572701606</v>
      </c>
      <c r="DN1256">
        <v>1249</v>
      </c>
      <c r="DO1256">
        <v>21.626012366775601</v>
      </c>
      <c r="DP1256">
        <v>27.384592119447476</v>
      </c>
      <c r="DR1256">
        <f t="shared" si="1014"/>
        <v>0</v>
      </c>
      <c r="DS1256">
        <f t="shared" si="1015"/>
        <v>1</v>
      </c>
      <c r="DT1256">
        <f t="shared" si="1016"/>
        <v>5.7585797526718743</v>
      </c>
      <c r="DW1256">
        <v>1249</v>
      </c>
      <c r="DX1256">
        <v>13.97819587686063</v>
      </c>
      <c r="DY1256">
        <v>24.262851232597733</v>
      </c>
      <c r="EA1256">
        <f t="shared" si="1017"/>
        <v>0</v>
      </c>
      <c r="EB1256">
        <f t="shared" si="1018"/>
        <v>1</v>
      </c>
      <c r="EC1256">
        <f t="shared" si="1019"/>
        <v>10.284655355737103</v>
      </c>
      <c r="EF1256">
        <v>1249</v>
      </c>
      <c r="EG1256">
        <v>23.129724346109601</v>
      </c>
      <c r="EH1256">
        <v>19.218094889134779</v>
      </c>
      <c r="EJ1256">
        <f t="shared" si="1020"/>
        <v>1</v>
      </c>
      <c r="EK1256">
        <f t="shared" si="1021"/>
        <v>0</v>
      </c>
      <c r="EL1256">
        <f t="shared" si="1022"/>
        <v>3.911629456974822</v>
      </c>
      <c r="EO1256">
        <v>1249</v>
      </c>
      <c r="EP1256">
        <v>16.557450713371235</v>
      </c>
      <c r="EQ1256">
        <v>5.7866115054630605</v>
      </c>
      <c r="ES1256">
        <f t="shared" si="1023"/>
        <v>1</v>
      </c>
      <c r="ET1256">
        <f t="shared" si="1024"/>
        <v>0</v>
      </c>
      <c r="EU1256">
        <f t="shared" si="1025"/>
        <v>10.770839207908175</v>
      </c>
    </row>
    <row r="1257" spans="1:151" x14ac:dyDescent="0.25">
      <c r="A1257">
        <v>1250</v>
      </c>
      <c r="B1257">
        <v>14.317408784831571</v>
      </c>
      <c r="C1257">
        <v>16.518706567369414</v>
      </c>
      <c r="E1257">
        <f t="shared" si="975"/>
        <v>0</v>
      </c>
      <c r="F1257">
        <f t="shared" si="977"/>
        <v>1</v>
      </c>
      <c r="G1257">
        <f t="shared" si="976"/>
        <v>2.2012977825378428</v>
      </c>
      <c r="J1257">
        <v>1250</v>
      </c>
      <c r="K1257">
        <v>20.240457994262901</v>
      </c>
      <c r="L1257">
        <v>36.106191173485357</v>
      </c>
      <c r="N1257">
        <f t="shared" si="978"/>
        <v>0</v>
      </c>
      <c r="O1257">
        <f t="shared" si="979"/>
        <v>1</v>
      </c>
      <c r="P1257">
        <f t="shared" si="980"/>
        <v>15.865733179222456</v>
      </c>
      <c r="S1257">
        <v>1250</v>
      </c>
      <c r="T1257">
        <v>19.779237462470103</v>
      </c>
      <c r="U1257">
        <v>44.650288319112079</v>
      </c>
      <c r="W1257">
        <f t="shared" si="981"/>
        <v>0</v>
      </c>
      <c r="X1257">
        <f t="shared" si="982"/>
        <v>1</v>
      </c>
      <c r="Y1257">
        <f t="shared" si="983"/>
        <v>24.871050856641975</v>
      </c>
      <c r="AB1257">
        <v>1250</v>
      </c>
      <c r="AC1257">
        <v>19.351738830496778</v>
      </c>
      <c r="AD1257">
        <v>17.894315463101304</v>
      </c>
      <c r="AF1257">
        <f t="shared" si="984"/>
        <v>1</v>
      </c>
      <c r="AG1257">
        <f t="shared" si="985"/>
        <v>0</v>
      </c>
      <c r="AH1257">
        <f t="shared" si="986"/>
        <v>1.4574233673954744</v>
      </c>
      <c r="AK1257">
        <v>1250</v>
      </c>
      <c r="AL1257">
        <v>11.191339898499866</v>
      </c>
      <c r="AM1257">
        <v>13.185154958851825</v>
      </c>
      <c r="AO1257">
        <f t="shared" si="987"/>
        <v>0</v>
      </c>
      <c r="AP1257">
        <f t="shared" si="988"/>
        <v>1</v>
      </c>
      <c r="AQ1257">
        <f t="shared" si="989"/>
        <v>1.9938150603519595</v>
      </c>
      <c r="AT1257">
        <v>1250</v>
      </c>
      <c r="AU1257">
        <v>16.703094393742859</v>
      </c>
      <c r="AV1257">
        <v>23.713727510983144</v>
      </c>
      <c r="AX1257">
        <f t="shared" si="990"/>
        <v>0</v>
      </c>
      <c r="AY1257">
        <f t="shared" si="991"/>
        <v>1</v>
      </c>
      <c r="AZ1257">
        <f t="shared" si="992"/>
        <v>7.0106331172402854</v>
      </c>
      <c r="BC1257">
        <v>1250</v>
      </c>
      <c r="BD1257" t="e">
        <v>#N/A</v>
      </c>
      <c r="BE1257" t="e">
        <v>#N/A</v>
      </c>
      <c r="BG1257" t="e">
        <f t="shared" si="993"/>
        <v>#N/A</v>
      </c>
      <c r="BH1257" t="e">
        <f t="shared" si="994"/>
        <v>#N/A</v>
      </c>
      <c r="BI1257" t="e">
        <f t="shared" si="995"/>
        <v>#N/A</v>
      </c>
      <c r="BL1257">
        <v>1250</v>
      </c>
      <c r="BM1257">
        <v>20.49059195408136</v>
      </c>
      <c r="BN1257">
        <v>14.304926636153002</v>
      </c>
      <c r="BP1257">
        <f t="shared" si="996"/>
        <v>1</v>
      </c>
      <c r="BQ1257">
        <f t="shared" si="997"/>
        <v>0</v>
      </c>
      <c r="BR1257">
        <f t="shared" si="998"/>
        <v>6.1856653179283576</v>
      </c>
      <c r="BU1257">
        <v>1250</v>
      </c>
      <c r="BV1257">
        <v>27.686990922994852</v>
      </c>
      <c r="BW1257">
        <v>25.663430800861558</v>
      </c>
      <c r="BY1257">
        <f t="shared" si="999"/>
        <v>1</v>
      </c>
      <c r="BZ1257">
        <f t="shared" si="1000"/>
        <v>0</v>
      </c>
      <c r="CA1257">
        <f t="shared" si="1001"/>
        <v>2.0235601221332935</v>
      </c>
      <c r="CD1257">
        <v>1250</v>
      </c>
      <c r="CE1257">
        <v>19.829152090544</v>
      </c>
      <c r="CF1257">
        <v>31.490514731627904</v>
      </c>
      <c r="CH1257">
        <f t="shared" si="1002"/>
        <v>0</v>
      </c>
      <c r="CI1257">
        <f t="shared" si="1003"/>
        <v>1</v>
      </c>
      <c r="CJ1257">
        <f t="shared" si="1004"/>
        <v>11.661362641083905</v>
      </c>
      <c r="CM1257">
        <v>1250</v>
      </c>
      <c r="CN1257">
        <v>20.944606591815969</v>
      </c>
      <c r="CO1257">
        <v>20.463426392069554</v>
      </c>
      <c r="CQ1257">
        <f t="shared" si="1005"/>
        <v>1</v>
      </c>
      <c r="CR1257">
        <f t="shared" si="1006"/>
        <v>0</v>
      </c>
      <c r="CS1257">
        <f t="shared" si="1007"/>
        <v>0.48118019974641513</v>
      </c>
      <c r="CV1257">
        <v>1250</v>
      </c>
      <c r="CW1257">
        <v>29.672040774390524</v>
      </c>
      <c r="CX1257">
        <v>20.939097906873783</v>
      </c>
      <c r="CZ1257">
        <f t="shared" si="1008"/>
        <v>1</v>
      </c>
      <c r="DA1257">
        <f t="shared" si="1009"/>
        <v>0</v>
      </c>
      <c r="DB1257">
        <f t="shared" si="1010"/>
        <v>8.7329428675167406</v>
      </c>
      <c r="DE1257">
        <v>1250</v>
      </c>
      <c r="DF1257">
        <v>11.860462490323137</v>
      </c>
      <c r="DG1257">
        <v>27.135187063960689</v>
      </c>
      <c r="DI1257">
        <f t="shared" si="1011"/>
        <v>0</v>
      </c>
      <c r="DJ1257">
        <f t="shared" si="1012"/>
        <v>1</v>
      </c>
      <c r="DK1257">
        <f t="shared" si="1013"/>
        <v>15.274724573637553</v>
      </c>
      <c r="DN1257">
        <v>1250</v>
      </c>
      <c r="DO1257">
        <v>26.01852596055647</v>
      </c>
      <c r="DP1257">
        <v>20.819250956455143</v>
      </c>
      <c r="DR1257">
        <f t="shared" si="1014"/>
        <v>1</v>
      </c>
      <c r="DS1257">
        <f t="shared" si="1015"/>
        <v>0</v>
      </c>
      <c r="DT1257">
        <f t="shared" si="1016"/>
        <v>5.1992750041013274</v>
      </c>
      <c r="DW1257">
        <v>1250</v>
      </c>
      <c r="DX1257">
        <v>12.338933847125467</v>
      </c>
      <c r="DY1257">
        <v>16.821443094288338</v>
      </c>
      <c r="EA1257">
        <f t="shared" si="1017"/>
        <v>0</v>
      </c>
      <c r="EB1257">
        <f t="shared" si="1018"/>
        <v>1</v>
      </c>
      <c r="EC1257">
        <f t="shared" si="1019"/>
        <v>4.48250924716287</v>
      </c>
      <c r="EF1257">
        <v>1250</v>
      </c>
      <c r="EG1257">
        <v>17.563059473228247</v>
      </c>
      <c r="EH1257">
        <v>9.1736965788501408</v>
      </c>
      <c r="EJ1257">
        <f t="shared" si="1020"/>
        <v>1</v>
      </c>
      <c r="EK1257">
        <f t="shared" si="1021"/>
        <v>0</v>
      </c>
      <c r="EL1257">
        <f t="shared" si="1022"/>
        <v>8.389362894378106</v>
      </c>
      <c r="EO1257">
        <v>1250</v>
      </c>
      <c r="EP1257">
        <v>24.114078135278454</v>
      </c>
      <c r="EQ1257">
        <v>27.869014349465004</v>
      </c>
      <c r="ES1257">
        <f t="shared" si="1023"/>
        <v>0</v>
      </c>
      <c r="ET1257">
        <f t="shared" si="1024"/>
        <v>1</v>
      </c>
      <c r="EU1257">
        <f t="shared" si="1025"/>
        <v>3.7549362141865501</v>
      </c>
    </row>
    <row r="1258" spans="1:151" x14ac:dyDescent="0.25">
      <c r="A1258">
        <v>1251</v>
      </c>
      <c r="B1258">
        <v>11.891407788381457</v>
      </c>
      <c r="C1258">
        <v>22.927403688929097</v>
      </c>
      <c r="E1258">
        <f t="shared" si="975"/>
        <v>0</v>
      </c>
      <c r="F1258">
        <f t="shared" si="977"/>
        <v>1</v>
      </c>
      <c r="G1258">
        <f t="shared" si="976"/>
        <v>11.03599590054764</v>
      </c>
      <c r="J1258">
        <v>1251</v>
      </c>
      <c r="K1258">
        <v>18.305791749893565</v>
      </c>
      <c r="L1258">
        <v>28.077502483459678</v>
      </c>
      <c r="N1258">
        <f t="shared" si="978"/>
        <v>0</v>
      </c>
      <c r="O1258">
        <f t="shared" si="979"/>
        <v>1</v>
      </c>
      <c r="P1258">
        <f t="shared" si="980"/>
        <v>9.7717107335661133</v>
      </c>
      <c r="S1258">
        <v>1251</v>
      </c>
      <c r="T1258">
        <v>18.720870081566726</v>
      </c>
      <c r="U1258">
        <v>14.36999058245576</v>
      </c>
      <c r="W1258">
        <f t="shared" si="981"/>
        <v>1</v>
      </c>
      <c r="X1258">
        <f t="shared" si="982"/>
        <v>0</v>
      </c>
      <c r="Y1258">
        <f t="shared" si="983"/>
        <v>4.3508794991109667</v>
      </c>
      <c r="AB1258">
        <v>1251</v>
      </c>
      <c r="AC1258">
        <v>30.793224897195842</v>
      </c>
      <c r="AD1258">
        <v>17.266776793123935</v>
      </c>
      <c r="AF1258">
        <f t="shared" si="984"/>
        <v>1</v>
      </c>
      <c r="AG1258">
        <f t="shared" si="985"/>
        <v>0</v>
      </c>
      <c r="AH1258">
        <f t="shared" si="986"/>
        <v>13.526448104071907</v>
      </c>
      <c r="AK1258">
        <v>1251</v>
      </c>
      <c r="AL1258">
        <v>19.901009551463126</v>
      </c>
      <c r="AM1258">
        <v>16.549647030794866</v>
      </c>
      <c r="AO1258">
        <f t="shared" si="987"/>
        <v>1</v>
      </c>
      <c r="AP1258">
        <f t="shared" si="988"/>
        <v>0</v>
      </c>
      <c r="AQ1258">
        <f t="shared" si="989"/>
        <v>3.3513625206682605</v>
      </c>
      <c r="AT1258">
        <v>1251</v>
      </c>
      <c r="AU1258">
        <v>18.730418172374961</v>
      </c>
      <c r="AV1258">
        <v>18.421451463117538</v>
      </c>
      <c r="AX1258">
        <f t="shared" si="990"/>
        <v>1</v>
      </c>
      <c r="AY1258">
        <f t="shared" si="991"/>
        <v>0</v>
      </c>
      <c r="AZ1258">
        <f t="shared" si="992"/>
        <v>0.30896670925742242</v>
      </c>
      <c r="BC1258">
        <v>1251</v>
      </c>
      <c r="BD1258" t="e">
        <v>#N/A</v>
      </c>
      <c r="BE1258" t="e">
        <v>#N/A</v>
      </c>
      <c r="BG1258" t="e">
        <f t="shared" si="993"/>
        <v>#N/A</v>
      </c>
      <c r="BH1258" t="e">
        <f t="shared" si="994"/>
        <v>#N/A</v>
      </c>
      <c r="BI1258" t="e">
        <f t="shared" si="995"/>
        <v>#N/A</v>
      </c>
      <c r="BL1258">
        <v>1251</v>
      </c>
      <c r="BM1258">
        <v>29.931864204954234</v>
      </c>
      <c r="BN1258">
        <v>8.5502836088710374</v>
      </c>
      <c r="BP1258">
        <f t="shared" si="996"/>
        <v>1</v>
      </c>
      <c r="BQ1258">
        <f t="shared" si="997"/>
        <v>0</v>
      </c>
      <c r="BR1258">
        <f t="shared" si="998"/>
        <v>21.381580596083197</v>
      </c>
      <c r="BU1258">
        <v>1251</v>
      </c>
      <c r="BV1258">
        <v>24.350667626124761</v>
      </c>
      <c r="BW1258">
        <v>17.323096132250413</v>
      </c>
      <c r="BY1258">
        <f t="shared" si="999"/>
        <v>1</v>
      </c>
      <c r="BZ1258">
        <f t="shared" si="1000"/>
        <v>0</v>
      </c>
      <c r="CA1258">
        <f t="shared" si="1001"/>
        <v>7.0275714938743477</v>
      </c>
      <c r="CD1258">
        <v>1251</v>
      </c>
      <c r="CE1258">
        <v>16.385817533565138</v>
      </c>
      <c r="CF1258">
        <v>39.106245334894552</v>
      </c>
      <c r="CH1258">
        <f t="shared" si="1002"/>
        <v>0</v>
      </c>
      <c r="CI1258">
        <f t="shared" si="1003"/>
        <v>1</v>
      </c>
      <c r="CJ1258">
        <f t="shared" si="1004"/>
        <v>22.720427801329414</v>
      </c>
      <c r="CM1258">
        <v>1251</v>
      </c>
      <c r="CN1258">
        <v>16.08407041130496</v>
      </c>
      <c r="CO1258">
        <v>11.069259812979439</v>
      </c>
      <c r="CQ1258">
        <f t="shared" si="1005"/>
        <v>1</v>
      </c>
      <c r="CR1258">
        <f t="shared" si="1006"/>
        <v>0</v>
      </c>
      <c r="CS1258">
        <f t="shared" si="1007"/>
        <v>5.0148105983255213</v>
      </c>
      <c r="CV1258">
        <v>1251</v>
      </c>
      <c r="CW1258">
        <v>24.708948542033028</v>
      </c>
      <c r="CX1258">
        <v>21.364108834595825</v>
      </c>
      <c r="CZ1258">
        <f t="shared" si="1008"/>
        <v>1</v>
      </c>
      <c r="DA1258">
        <f t="shared" si="1009"/>
        <v>0</v>
      </c>
      <c r="DB1258">
        <f t="shared" si="1010"/>
        <v>3.3448397074372025</v>
      </c>
      <c r="DE1258">
        <v>1251</v>
      </c>
      <c r="DF1258">
        <v>20.515772454688705</v>
      </c>
      <c r="DG1258">
        <v>21.40067520866511</v>
      </c>
      <c r="DI1258">
        <f t="shared" si="1011"/>
        <v>0</v>
      </c>
      <c r="DJ1258">
        <f t="shared" si="1012"/>
        <v>1</v>
      </c>
      <c r="DK1258">
        <f t="shared" si="1013"/>
        <v>0.88490275397640517</v>
      </c>
      <c r="DN1258">
        <v>1251</v>
      </c>
      <c r="DO1258">
        <v>24.104655941368435</v>
      </c>
      <c r="DP1258">
        <v>23.57304367914039</v>
      </c>
      <c r="DR1258">
        <f t="shared" si="1014"/>
        <v>1</v>
      </c>
      <c r="DS1258">
        <f t="shared" si="1015"/>
        <v>0</v>
      </c>
      <c r="DT1258">
        <f t="shared" si="1016"/>
        <v>0.53161226222804459</v>
      </c>
      <c r="DW1258">
        <v>1251</v>
      </c>
      <c r="DX1258">
        <v>15.954364818650754</v>
      </c>
      <c r="DY1258">
        <v>12.476279561012284</v>
      </c>
      <c r="EA1258">
        <f t="shared" si="1017"/>
        <v>1</v>
      </c>
      <c r="EB1258">
        <f t="shared" si="1018"/>
        <v>0</v>
      </c>
      <c r="EC1258">
        <f t="shared" si="1019"/>
        <v>3.4780852576384707</v>
      </c>
      <c r="EF1258">
        <v>1251</v>
      </c>
      <c r="EG1258">
        <v>20.640714543126816</v>
      </c>
      <c r="EH1258">
        <v>17.458107253998875</v>
      </c>
      <c r="EJ1258">
        <f t="shared" si="1020"/>
        <v>1</v>
      </c>
      <c r="EK1258">
        <f t="shared" si="1021"/>
        <v>0</v>
      </c>
      <c r="EL1258">
        <f t="shared" si="1022"/>
        <v>3.1826072891279402</v>
      </c>
      <c r="EO1258">
        <v>1251</v>
      </c>
      <c r="EP1258">
        <v>25.157452594459507</v>
      </c>
      <c r="EQ1258">
        <v>31.043774920977313</v>
      </c>
      <c r="ES1258">
        <f t="shared" si="1023"/>
        <v>0</v>
      </c>
      <c r="ET1258">
        <f t="shared" si="1024"/>
        <v>1</v>
      </c>
      <c r="EU1258">
        <f t="shared" si="1025"/>
        <v>5.8863223265178064</v>
      </c>
    </row>
    <row r="1259" spans="1:151" x14ac:dyDescent="0.25">
      <c r="A1259">
        <v>1252</v>
      </c>
      <c r="B1259">
        <v>12.339731256231895</v>
      </c>
      <c r="C1259">
        <v>26.217562678199673</v>
      </c>
      <c r="E1259">
        <f t="shared" si="975"/>
        <v>0</v>
      </c>
      <c r="F1259">
        <f t="shared" si="977"/>
        <v>1</v>
      </c>
      <c r="G1259">
        <f t="shared" si="976"/>
        <v>13.877831421967779</v>
      </c>
      <c r="J1259">
        <v>1252</v>
      </c>
      <c r="K1259">
        <v>24.801562191016728</v>
      </c>
      <c r="L1259">
        <v>19.350544867608747</v>
      </c>
      <c r="N1259">
        <f t="shared" si="978"/>
        <v>1</v>
      </c>
      <c r="O1259">
        <f t="shared" si="979"/>
        <v>0</v>
      </c>
      <c r="P1259">
        <f t="shared" si="980"/>
        <v>5.4510173234079815</v>
      </c>
      <c r="S1259">
        <v>1252</v>
      </c>
      <c r="T1259">
        <v>15.230635449429512</v>
      </c>
      <c r="U1259">
        <v>38.174681593470012</v>
      </c>
      <c r="W1259">
        <f t="shared" si="981"/>
        <v>0</v>
      </c>
      <c r="X1259">
        <f t="shared" si="982"/>
        <v>1</v>
      </c>
      <c r="Y1259">
        <f t="shared" si="983"/>
        <v>22.944046144040499</v>
      </c>
      <c r="AB1259">
        <v>1252</v>
      </c>
      <c r="AC1259">
        <v>24.682614689676139</v>
      </c>
      <c r="AD1259">
        <v>17.48349120502936</v>
      </c>
      <c r="AF1259">
        <f t="shared" si="984"/>
        <v>1</v>
      </c>
      <c r="AG1259">
        <f t="shared" si="985"/>
        <v>0</v>
      </c>
      <c r="AH1259">
        <f t="shared" si="986"/>
        <v>7.1991234846467798</v>
      </c>
      <c r="AK1259">
        <v>1252</v>
      </c>
      <c r="AL1259">
        <v>27.512504318147904</v>
      </c>
      <c r="AM1259">
        <v>27.709754099498461</v>
      </c>
      <c r="AO1259">
        <f t="shared" si="987"/>
        <v>0</v>
      </c>
      <c r="AP1259">
        <f t="shared" si="988"/>
        <v>1</v>
      </c>
      <c r="AQ1259">
        <f t="shared" si="989"/>
        <v>0.19724978135055693</v>
      </c>
      <c r="AT1259">
        <v>1252</v>
      </c>
      <c r="AU1259">
        <v>25.591105100430113</v>
      </c>
      <c r="AV1259">
        <v>22.011706884568699</v>
      </c>
      <c r="AX1259">
        <f t="shared" si="990"/>
        <v>1</v>
      </c>
      <c r="AY1259">
        <f t="shared" si="991"/>
        <v>0</v>
      </c>
      <c r="AZ1259">
        <f t="shared" si="992"/>
        <v>3.5793982158614135</v>
      </c>
      <c r="BC1259">
        <v>1252</v>
      </c>
      <c r="BD1259" t="e">
        <v>#N/A</v>
      </c>
      <c r="BE1259" t="e">
        <v>#N/A</v>
      </c>
      <c r="BG1259" t="e">
        <f t="shared" si="993"/>
        <v>#N/A</v>
      </c>
      <c r="BH1259" t="e">
        <f t="shared" si="994"/>
        <v>#N/A</v>
      </c>
      <c r="BI1259" t="e">
        <f t="shared" si="995"/>
        <v>#N/A</v>
      </c>
      <c r="BL1259">
        <v>1252</v>
      </c>
      <c r="BM1259">
        <v>19.00352382342512</v>
      </c>
      <c r="BN1259">
        <v>13.90215086648579</v>
      </c>
      <c r="BP1259">
        <f t="shared" si="996"/>
        <v>1</v>
      </c>
      <c r="BQ1259">
        <f t="shared" si="997"/>
        <v>0</v>
      </c>
      <c r="BR1259">
        <f t="shared" si="998"/>
        <v>5.1013729569393291</v>
      </c>
      <c r="BU1259">
        <v>1252</v>
      </c>
      <c r="BV1259">
        <v>22.557908897937661</v>
      </c>
      <c r="BW1259">
        <v>20.274946747200303</v>
      </c>
      <c r="BY1259">
        <f t="shared" si="999"/>
        <v>1</v>
      </c>
      <c r="BZ1259">
        <f t="shared" si="1000"/>
        <v>0</v>
      </c>
      <c r="CA1259">
        <f t="shared" si="1001"/>
        <v>2.2829621507373581</v>
      </c>
      <c r="CD1259">
        <v>1252</v>
      </c>
      <c r="CE1259">
        <v>9.9395883430188086</v>
      </c>
      <c r="CF1259">
        <v>16.147125276419899</v>
      </c>
      <c r="CH1259">
        <f t="shared" si="1002"/>
        <v>0</v>
      </c>
      <c r="CI1259">
        <f t="shared" si="1003"/>
        <v>1</v>
      </c>
      <c r="CJ1259">
        <f t="shared" si="1004"/>
        <v>6.2075369334010908</v>
      </c>
      <c r="CM1259">
        <v>1252</v>
      </c>
      <c r="CN1259">
        <v>25.634361778367854</v>
      </c>
      <c r="CO1259">
        <v>22.167757670657469</v>
      </c>
      <c r="CQ1259">
        <f t="shared" si="1005"/>
        <v>1</v>
      </c>
      <c r="CR1259">
        <f t="shared" si="1006"/>
        <v>0</v>
      </c>
      <c r="CS1259">
        <f t="shared" si="1007"/>
        <v>3.4666041077103849</v>
      </c>
      <c r="CV1259">
        <v>1252</v>
      </c>
      <c r="CW1259">
        <v>22.022718131053104</v>
      </c>
      <c r="CX1259">
        <v>19.822997638886545</v>
      </c>
      <c r="CZ1259">
        <f t="shared" si="1008"/>
        <v>1</v>
      </c>
      <c r="DA1259">
        <f t="shared" si="1009"/>
        <v>0</v>
      </c>
      <c r="DB1259">
        <f t="shared" si="1010"/>
        <v>2.1997204921665592</v>
      </c>
      <c r="DE1259">
        <v>1252</v>
      </c>
      <c r="DF1259">
        <v>15.609098000982463</v>
      </c>
      <c r="DG1259">
        <v>21.130100596172689</v>
      </c>
      <c r="DI1259">
        <f t="shared" si="1011"/>
        <v>0</v>
      </c>
      <c r="DJ1259">
        <f t="shared" si="1012"/>
        <v>1</v>
      </c>
      <c r="DK1259">
        <f t="shared" si="1013"/>
        <v>5.5210025951902253</v>
      </c>
      <c r="DN1259">
        <v>1252</v>
      </c>
      <c r="DO1259">
        <v>22.167601245538428</v>
      </c>
      <c r="DP1259">
        <v>15.303290267835692</v>
      </c>
      <c r="DR1259">
        <f t="shared" si="1014"/>
        <v>1</v>
      </c>
      <c r="DS1259">
        <f t="shared" si="1015"/>
        <v>0</v>
      </c>
      <c r="DT1259">
        <f t="shared" si="1016"/>
        <v>6.8643109777027362</v>
      </c>
      <c r="DW1259">
        <v>1252</v>
      </c>
      <c r="DX1259">
        <v>17.793506376265611</v>
      </c>
      <c r="DY1259">
        <v>29.689733521397336</v>
      </c>
      <c r="EA1259">
        <f t="shared" si="1017"/>
        <v>0</v>
      </c>
      <c r="EB1259">
        <f t="shared" si="1018"/>
        <v>1</v>
      </c>
      <c r="EC1259">
        <f t="shared" si="1019"/>
        <v>11.896227145131725</v>
      </c>
      <c r="EF1259">
        <v>1252</v>
      </c>
      <c r="EG1259">
        <v>26.738192843565557</v>
      </c>
      <c r="EH1259">
        <v>17.844663321259361</v>
      </c>
      <c r="EJ1259">
        <f t="shared" si="1020"/>
        <v>1</v>
      </c>
      <c r="EK1259">
        <f t="shared" si="1021"/>
        <v>0</v>
      </c>
      <c r="EL1259">
        <f t="shared" si="1022"/>
        <v>8.8935295223061956</v>
      </c>
      <c r="EO1259">
        <v>1252</v>
      </c>
      <c r="EP1259">
        <v>26.604293270447641</v>
      </c>
      <c r="EQ1259">
        <v>37.03919502375367</v>
      </c>
      <c r="ES1259">
        <f t="shared" si="1023"/>
        <v>0</v>
      </c>
      <c r="ET1259">
        <f t="shared" si="1024"/>
        <v>1</v>
      </c>
      <c r="EU1259">
        <f t="shared" si="1025"/>
        <v>10.434901753306029</v>
      </c>
    </row>
    <row r="1260" spans="1:151" x14ac:dyDescent="0.25">
      <c r="A1260">
        <v>1253</v>
      </c>
      <c r="B1260">
        <v>11.367314990467719</v>
      </c>
      <c r="C1260">
        <v>36.332960193870342</v>
      </c>
      <c r="E1260">
        <f t="shared" ref="E1260:E1323" si="1026">IF(B1260&gt;C1260,1,0)</f>
        <v>0</v>
      </c>
      <c r="F1260">
        <f t="shared" si="977"/>
        <v>1</v>
      </c>
      <c r="G1260">
        <f t="shared" ref="G1260:G1323" si="1027">IF(B1260&gt;C1260,B1260-C1260,C1260-B1260)</f>
        <v>24.965645203402623</v>
      </c>
      <c r="J1260">
        <v>1253</v>
      </c>
      <c r="K1260">
        <v>18.445352296332636</v>
      </c>
      <c r="L1260">
        <v>15.043304516687641</v>
      </c>
      <c r="N1260">
        <f t="shared" si="978"/>
        <v>1</v>
      </c>
      <c r="O1260">
        <f t="shared" si="979"/>
        <v>0</v>
      </c>
      <c r="P1260">
        <f t="shared" si="980"/>
        <v>3.4020477796449953</v>
      </c>
      <c r="S1260">
        <v>1253</v>
      </c>
      <c r="T1260">
        <v>22.828971857054377</v>
      </c>
      <c r="U1260">
        <v>32.37916990737606</v>
      </c>
      <c r="W1260">
        <f t="shared" si="981"/>
        <v>0</v>
      </c>
      <c r="X1260">
        <f t="shared" si="982"/>
        <v>1</v>
      </c>
      <c r="Y1260">
        <f t="shared" si="983"/>
        <v>9.5501980503216828</v>
      </c>
      <c r="AB1260">
        <v>1253</v>
      </c>
      <c r="AC1260">
        <v>17.318771905010419</v>
      </c>
      <c r="AD1260">
        <v>16.057750259871277</v>
      </c>
      <c r="AF1260">
        <f t="shared" si="984"/>
        <v>1</v>
      </c>
      <c r="AG1260">
        <f t="shared" si="985"/>
        <v>0</v>
      </c>
      <c r="AH1260">
        <f t="shared" si="986"/>
        <v>1.2610216451391416</v>
      </c>
      <c r="AK1260">
        <v>1253</v>
      </c>
      <c r="AL1260">
        <v>14.20120993485094</v>
      </c>
      <c r="AM1260">
        <v>36.174731688735505</v>
      </c>
      <c r="AO1260">
        <f t="shared" si="987"/>
        <v>0</v>
      </c>
      <c r="AP1260">
        <f t="shared" si="988"/>
        <v>1</v>
      </c>
      <c r="AQ1260">
        <f t="shared" si="989"/>
        <v>21.973521753884565</v>
      </c>
      <c r="AT1260">
        <v>1253</v>
      </c>
      <c r="AU1260">
        <v>15.859135414752558</v>
      </c>
      <c r="AV1260">
        <v>15.421413711261508</v>
      </c>
      <c r="AX1260">
        <f t="shared" si="990"/>
        <v>1</v>
      </c>
      <c r="AY1260">
        <f t="shared" si="991"/>
        <v>0</v>
      </c>
      <c r="AZ1260">
        <f t="shared" si="992"/>
        <v>0.43772170349105011</v>
      </c>
      <c r="BC1260">
        <v>1253</v>
      </c>
      <c r="BD1260" t="e">
        <v>#N/A</v>
      </c>
      <c r="BE1260" t="e">
        <v>#N/A</v>
      </c>
      <c r="BG1260" t="e">
        <f t="shared" si="993"/>
        <v>#N/A</v>
      </c>
      <c r="BH1260" t="e">
        <f t="shared" si="994"/>
        <v>#N/A</v>
      </c>
      <c r="BI1260" t="e">
        <f t="shared" si="995"/>
        <v>#N/A</v>
      </c>
      <c r="BL1260">
        <v>1253</v>
      </c>
      <c r="BM1260">
        <v>17.307697122448701</v>
      </c>
      <c r="BN1260">
        <v>11.837176763595949</v>
      </c>
      <c r="BP1260">
        <f t="shared" si="996"/>
        <v>1</v>
      </c>
      <c r="BQ1260">
        <f t="shared" si="997"/>
        <v>0</v>
      </c>
      <c r="BR1260">
        <f t="shared" si="998"/>
        <v>5.4705203588527525</v>
      </c>
      <c r="BU1260">
        <v>1253</v>
      </c>
      <c r="BV1260">
        <v>15.678977914278059</v>
      </c>
      <c r="BW1260">
        <v>28.126962471671956</v>
      </c>
      <c r="BY1260">
        <f t="shared" si="999"/>
        <v>0</v>
      </c>
      <c r="BZ1260">
        <f t="shared" si="1000"/>
        <v>1</v>
      </c>
      <c r="CA1260">
        <f t="shared" si="1001"/>
        <v>12.447984557393896</v>
      </c>
      <c r="CD1260">
        <v>1253</v>
      </c>
      <c r="CE1260">
        <v>20.239512265478911</v>
      </c>
      <c r="CF1260">
        <v>18.019266832212768</v>
      </c>
      <c r="CH1260">
        <f t="shared" si="1002"/>
        <v>1</v>
      </c>
      <c r="CI1260">
        <f t="shared" si="1003"/>
        <v>0</v>
      </c>
      <c r="CJ1260">
        <f t="shared" si="1004"/>
        <v>2.2202454332661432</v>
      </c>
      <c r="CM1260">
        <v>1253</v>
      </c>
      <c r="CN1260">
        <v>16.453292987841692</v>
      </c>
      <c r="CO1260">
        <v>24.011919647293727</v>
      </c>
      <c r="CQ1260">
        <f t="shared" si="1005"/>
        <v>0</v>
      </c>
      <c r="CR1260">
        <f t="shared" si="1006"/>
        <v>1</v>
      </c>
      <c r="CS1260">
        <f t="shared" si="1007"/>
        <v>7.5586266594520346</v>
      </c>
      <c r="CV1260">
        <v>1253</v>
      </c>
      <c r="CW1260">
        <v>21.79090312716794</v>
      </c>
      <c r="CX1260">
        <v>16.77518611614741</v>
      </c>
      <c r="CZ1260">
        <f t="shared" si="1008"/>
        <v>1</v>
      </c>
      <c r="DA1260">
        <f t="shared" si="1009"/>
        <v>0</v>
      </c>
      <c r="DB1260">
        <f t="shared" si="1010"/>
        <v>5.0157170110205307</v>
      </c>
      <c r="DE1260">
        <v>1253</v>
      </c>
      <c r="DF1260">
        <v>10.487873044629186</v>
      </c>
      <c r="DG1260">
        <v>7.3104692854677502</v>
      </c>
      <c r="DI1260">
        <f t="shared" si="1011"/>
        <v>1</v>
      </c>
      <c r="DJ1260">
        <f t="shared" si="1012"/>
        <v>0</v>
      </c>
      <c r="DK1260">
        <f t="shared" si="1013"/>
        <v>3.1774037591614359</v>
      </c>
      <c r="DN1260">
        <v>1253</v>
      </c>
      <c r="DO1260">
        <v>24.070123715215445</v>
      </c>
      <c r="DP1260">
        <v>20.061149905589605</v>
      </c>
      <c r="DR1260">
        <f t="shared" si="1014"/>
        <v>1</v>
      </c>
      <c r="DS1260">
        <f t="shared" si="1015"/>
        <v>0</v>
      </c>
      <c r="DT1260">
        <f t="shared" si="1016"/>
        <v>4.0089738096258394</v>
      </c>
      <c r="DW1260">
        <v>1253</v>
      </c>
      <c r="DX1260">
        <v>8.8732407078714015</v>
      </c>
      <c r="DY1260">
        <v>20.430737006049331</v>
      </c>
      <c r="EA1260">
        <f t="shared" si="1017"/>
        <v>0</v>
      </c>
      <c r="EB1260">
        <f t="shared" si="1018"/>
        <v>1</v>
      </c>
      <c r="EC1260">
        <f t="shared" si="1019"/>
        <v>11.557496298177929</v>
      </c>
      <c r="EF1260">
        <v>1253</v>
      </c>
      <c r="EG1260">
        <v>24.59851919548376</v>
      </c>
      <c r="EH1260">
        <v>16.243773601608829</v>
      </c>
      <c r="EJ1260">
        <f t="shared" si="1020"/>
        <v>1</v>
      </c>
      <c r="EK1260">
        <f t="shared" si="1021"/>
        <v>0</v>
      </c>
      <c r="EL1260">
        <f t="shared" si="1022"/>
        <v>8.3547455938749309</v>
      </c>
      <c r="EO1260">
        <v>1253</v>
      </c>
      <c r="EP1260">
        <v>22.825983208221462</v>
      </c>
      <c r="EQ1260">
        <v>25.650123414057205</v>
      </c>
      <c r="ES1260">
        <f t="shared" si="1023"/>
        <v>0</v>
      </c>
      <c r="ET1260">
        <f t="shared" si="1024"/>
        <v>1</v>
      </c>
      <c r="EU1260">
        <f t="shared" si="1025"/>
        <v>2.824140205835743</v>
      </c>
    </row>
    <row r="1261" spans="1:151" x14ac:dyDescent="0.25">
      <c r="A1261">
        <v>1254</v>
      </c>
      <c r="B1261">
        <v>5.5192781227310412</v>
      </c>
      <c r="C1261">
        <v>36.618688944941589</v>
      </c>
      <c r="E1261">
        <f t="shared" si="1026"/>
        <v>0</v>
      </c>
      <c r="F1261">
        <f t="shared" si="977"/>
        <v>1</v>
      </c>
      <c r="G1261">
        <f t="shared" si="1027"/>
        <v>31.099410822210547</v>
      </c>
      <c r="J1261">
        <v>1254</v>
      </c>
      <c r="K1261">
        <v>23.775971211908718</v>
      </c>
      <c r="L1261">
        <v>24.163174205940702</v>
      </c>
      <c r="N1261">
        <f t="shared" si="978"/>
        <v>0</v>
      </c>
      <c r="O1261">
        <f t="shared" si="979"/>
        <v>1</v>
      </c>
      <c r="P1261">
        <f t="shared" si="980"/>
        <v>0.3872029940319841</v>
      </c>
      <c r="S1261">
        <v>1254</v>
      </c>
      <c r="T1261">
        <v>20.336747418819847</v>
      </c>
      <c r="U1261">
        <v>33.849314293920088</v>
      </c>
      <c r="W1261">
        <f t="shared" si="981"/>
        <v>0</v>
      </c>
      <c r="X1261">
        <f t="shared" si="982"/>
        <v>1</v>
      </c>
      <c r="Y1261">
        <f t="shared" si="983"/>
        <v>13.512566875100241</v>
      </c>
      <c r="AB1261">
        <v>1254</v>
      </c>
      <c r="AC1261">
        <v>25.458355487269358</v>
      </c>
      <c r="AD1261">
        <v>16.663494290509551</v>
      </c>
      <c r="AF1261">
        <f t="shared" si="984"/>
        <v>1</v>
      </c>
      <c r="AG1261">
        <f t="shared" si="985"/>
        <v>0</v>
      </c>
      <c r="AH1261">
        <f t="shared" si="986"/>
        <v>8.7948611967598076</v>
      </c>
      <c r="AK1261">
        <v>1254</v>
      </c>
      <c r="AL1261">
        <v>25.9151087431866</v>
      </c>
      <c r="AM1261">
        <v>14.376108358898119</v>
      </c>
      <c r="AO1261">
        <f t="shared" si="987"/>
        <v>1</v>
      </c>
      <c r="AP1261">
        <f t="shared" si="988"/>
        <v>0</v>
      </c>
      <c r="AQ1261">
        <f t="shared" si="989"/>
        <v>11.539000384288482</v>
      </c>
      <c r="AT1261">
        <v>1254</v>
      </c>
      <c r="AU1261">
        <v>14.375398646067325</v>
      </c>
      <c r="AV1261">
        <v>15.713939480249749</v>
      </c>
      <c r="AX1261">
        <f t="shared" si="990"/>
        <v>0</v>
      </c>
      <c r="AY1261">
        <f t="shared" si="991"/>
        <v>1</v>
      </c>
      <c r="AZ1261">
        <f t="shared" si="992"/>
        <v>1.3385408341824245</v>
      </c>
      <c r="BC1261">
        <v>1254</v>
      </c>
      <c r="BD1261" t="e">
        <v>#N/A</v>
      </c>
      <c r="BE1261" t="e">
        <v>#N/A</v>
      </c>
      <c r="BG1261" t="e">
        <f t="shared" si="993"/>
        <v>#N/A</v>
      </c>
      <c r="BH1261" t="e">
        <f t="shared" si="994"/>
        <v>#N/A</v>
      </c>
      <c r="BI1261" t="e">
        <f t="shared" si="995"/>
        <v>#N/A</v>
      </c>
      <c r="BL1261">
        <v>1254</v>
      </c>
      <c r="BM1261">
        <v>31.567079253950595</v>
      </c>
      <c r="BN1261">
        <v>12.030908448882665</v>
      </c>
      <c r="BP1261">
        <f t="shared" si="996"/>
        <v>1</v>
      </c>
      <c r="BQ1261">
        <f t="shared" si="997"/>
        <v>0</v>
      </c>
      <c r="BR1261">
        <f t="shared" si="998"/>
        <v>19.536170805067933</v>
      </c>
      <c r="BU1261">
        <v>1254</v>
      </c>
      <c r="BV1261">
        <v>34.337035909432714</v>
      </c>
      <c r="BW1261">
        <v>28.548232492967387</v>
      </c>
      <c r="BY1261">
        <f t="shared" si="999"/>
        <v>1</v>
      </c>
      <c r="BZ1261">
        <f t="shared" si="1000"/>
        <v>0</v>
      </c>
      <c r="CA1261">
        <f t="shared" si="1001"/>
        <v>5.7888034164653277</v>
      </c>
      <c r="CD1261">
        <v>1254</v>
      </c>
      <c r="CE1261">
        <v>12.400411502111812</v>
      </c>
      <c r="CF1261">
        <v>13.811517699481207</v>
      </c>
      <c r="CH1261">
        <f t="shared" si="1002"/>
        <v>0</v>
      </c>
      <c r="CI1261">
        <f t="shared" si="1003"/>
        <v>1</v>
      </c>
      <c r="CJ1261">
        <f t="shared" si="1004"/>
        <v>1.4111061973693957</v>
      </c>
      <c r="CM1261">
        <v>1254</v>
      </c>
      <c r="CN1261">
        <v>24.28487979134507</v>
      </c>
      <c r="CO1261">
        <v>23.184559935504009</v>
      </c>
      <c r="CQ1261">
        <f t="shared" si="1005"/>
        <v>1</v>
      </c>
      <c r="CR1261">
        <f t="shared" si="1006"/>
        <v>0</v>
      </c>
      <c r="CS1261">
        <f t="shared" si="1007"/>
        <v>1.100319855841061</v>
      </c>
      <c r="CV1261">
        <v>1254</v>
      </c>
      <c r="CW1261">
        <v>19.297482373893953</v>
      </c>
      <c r="CX1261">
        <v>22.143116642826762</v>
      </c>
      <c r="CZ1261">
        <f t="shared" si="1008"/>
        <v>0</v>
      </c>
      <c r="DA1261">
        <f t="shared" si="1009"/>
        <v>1</v>
      </c>
      <c r="DB1261">
        <f t="shared" si="1010"/>
        <v>2.8456342689328089</v>
      </c>
      <c r="DE1261">
        <v>1254</v>
      </c>
      <c r="DF1261">
        <v>15.76147331311674</v>
      </c>
      <c r="DG1261">
        <v>14.017305015338756</v>
      </c>
      <c r="DI1261">
        <f t="shared" si="1011"/>
        <v>1</v>
      </c>
      <c r="DJ1261">
        <f t="shared" si="1012"/>
        <v>0</v>
      </c>
      <c r="DK1261">
        <f t="shared" si="1013"/>
        <v>1.7441682977779838</v>
      </c>
      <c r="DN1261">
        <v>1254</v>
      </c>
      <c r="DO1261">
        <v>22.731278563593737</v>
      </c>
      <c r="DP1261">
        <v>24.394781348892078</v>
      </c>
      <c r="DR1261">
        <f t="shared" si="1014"/>
        <v>0</v>
      </c>
      <c r="DS1261">
        <f t="shared" si="1015"/>
        <v>1</v>
      </c>
      <c r="DT1261">
        <f t="shared" si="1016"/>
        <v>1.6635027852983413</v>
      </c>
      <c r="DW1261">
        <v>1254</v>
      </c>
      <c r="DX1261">
        <v>11.924163458615137</v>
      </c>
      <c r="DY1261">
        <v>23.700043147393089</v>
      </c>
      <c r="EA1261">
        <f t="shared" si="1017"/>
        <v>0</v>
      </c>
      <c r="EB1261">
        <f t="shared" si="1018"/>
        <v>1</v>
      </c>
      <c r="EC1261">
        <f t="shared" si="1019"/>
        <v>11.775879688777952</v>
      </c>
      <c r="EF1261">
        <v>1254</v>
      </c>
      <c r="EG1261">
        <v>22.390488844961361</v>
      </c>
      <c r="EH1261">
        <v>15.116820885123483</v>
      </c>
      <c r="EJ1261">
        <f t="shared" si="1020"/>
        <v>1</v>
      </c>
      <c r="EK1261">
        <f t="shared" si="1021"/>
        <v>0</v>
      </c>
      <c r="EL1261">
        <f t="shared" si="1022"/>
        <v>7.2736679598378782</v>
      </c>
      <c r="EO1261">
        <v>1254</v>
      </c>
      <c r="EP1261">
        <v>28.164971674967276</v>
      </c>
      <c r="EQ1261">
        <v>13.721927359699755</v>
      </c>
      <c r="ES1261">
        <f t="shared" si="1023"/>
        <v>1</v>
      </c>
      <c r="ET1261">
        <f t="shared" si="1024"/>
        <v>0</v>
      </c>
      <c r="EU1261">
        <f t="shared" si="1025"/>
        <v>14.443044315267521</v>
      </c>
    </row>
    <row r="1262" spans="1:151" x14ac:dyDescent="0.25">
      <c r="A1262">
        <v>1255</v>
      </c>
      <c r="B1262">
        <v>12.193973774834287</v>
      </c>
      <c r="C1262">
        <v>16.003821466267482</v>
      </c>
      <c r="E1262">
        <f t="shared" si="1026"/>
        <v>0</v>
      </c>
      <c r="F1262">
        <f t="shared" si="977"/>
        <v>1</v>
      </c>
      <c r="G1262">
        <f t="shared" si="1027"/>
        <v>3.8098476914331947</v>
      </c>
      <c r="J1262">
        <v>1255</v>
      </c>
      <c r="K1262">
        <v>11.632991532719291</v>
      </c>
      <c r="L1262">
        <v>31.827887560110973</v>
      </c>
      <c r="N1262">
        <f t="shared" si="978"/>
        <v>0</v>
      </c>
      <c r="O1262">
        <f t="shared" si="979"/>
        <v>1</v>
      </c>
      <c r="P1262">
        <f t="shared" si="980"/>
        <v>20.194896027391682</v>
      </c>
      <c r="S1262">
        <v>1255</v>
      </c>
      <c r="T1262">
        <v>19.733721692289645</v>
      </c>
      <c r="U1262">
        <v>32.431971624700886</v>
      </c>
      <c r="W1262">
        <f t="shared" si="981"/>
        <v>0</v>
      </c>
      <c r="X1262">
        <f t="shared" si="982"/>
        <v>1</v>
      </c>
      <c r="Y1262">
        <f t="shared" si="983"/>
        <v>12.69824993241124</v>
      </c>
      <c r="AB1262">
        <v>1255</v>
      </c>
      <c r="AC1262">
        <v>28.443990784046608</v>
      </c>
      <c r="AD1262">
        <v>18.314004221353091</v>
      </c>
      <c r="AF1262">
        <f t="shared" si="984"/>
        <v>1</v>
      </c>
      <c r="AG1262">
        <f t="shared" si="985"/>
        <v>0</v>
      </c>
      <c r="AH1262">
        <f t="shared" si="986"/>
        <v>10.129986562693517</v>
      </c>
      <c r="AK1262">
        <v>1255</v>
      </c>
      <c r="AL1262">
        <v>18.548679732777817</v>
      </c>
      <c r="AM1262">
        <v>19.928919990387108</v>
      </c>
      <c r="AO1262">
        <f t="shared" si="987"/>
        <v>0</v>
      </c>
      <c r="AP1262">
        <f t="shared" si="988"/>
        <v>1</v>
      </c>
      <c r="AQ1262">
        <f t="shared" si="989"/>
        <v>1.3802402576092909</v>
      </c>
      <c r="AT1262">
        <v>1255</v>
      </c>
      <c r="AU1262">
        <v>17.127187325489423</v>
      </c>
      <c r="AV1262">
        <v>14.667272480463151</v>
      </c>
      <c r="AX1262">
        <f t="shared" si="990"/>
        <v>1</v>
      </c>
      <c r="AY1262">
        <f t="shared" si="991"/>
        <v>0</v>
      </c>
      <c r="AZ1262">
        <f t="shared" si="992"/>
        <v>2.4599148450262724</v>
      </c>
      <c r="BC1262">
        <v>1255</v>
      </c>
      <c r="BD1262" t="e">
        <v>#N/A</v>
      </c>
      <c r="BE1262" t="e">
        <v>#N/A</v>
      </c>
      <c r="BG1262" t="e">
        <f t="shared" si="993"/>
        <v>#N/A</v>
      </c>
      <c r="BH1262" t="e">
        <f t="shared" si="994"/>
        <v>#N/A</v>
      </c>
      <c r="BI1262" t="e">
        <f t="shared" si="995"/>
        <v>#N/A</v>
      </c>
      <c r="BL1262">
        <v>1255</v>
      </c>
      <c r="BM1262">
        <v>32.675736704266683</v>
      </c>
      <c r="BN1262">
        <v>12.412330314560631</v>
      </c>
      <c r="BP1262">
        <f t="shared" si="996"/>
        <v>1</v>
      </c>
      <c r="BQ1262">
        <f t="shared" si="997"/>
        <v>0</v>
      </c>
      <c r="BR1262">
        <f t="shared" si="998"/>
        <v>20.263406389706052</v>
      </c>
      <c r="BU1262">
        <v>1255</v>
      </c>
      <c r="BV1262">
        <v>22.75614459651695</v>
      </c>
      <c r="BW1262">
        <v>13.921675428429555</v>
      </c>
      <c r="BY1262">
        <f t="shared" si="999"/>
        <v>1</v>
      </c>
      <c r="BZ1262">
        <f t="shared" si="1000"/>
        <v>0</v>
      </c>
      <c r="CA1262">
        <f t="shared" si="1001"/>
        <v>8.834469168087395</v>
      </c>
      <c r="CD1262">
        <v>1255</v>
      </c>
      <c r="CE1262">
        <v>23.373752168508052</v>
      </c>
      <c r="CF1262">
        <v>6.9865726123345055</v>
      </c>
      <c r="CH1262">
        <f t="shared" si="1002"/>
        <v>1</v>
      </c>
      <c r="CI1262">
        <f t="shared" si="1003"/>
        <v>0</v>
      </c>
      <c r="CJ1262">
        <f t="shared" si="1004"/>
        <v>16.387179556173546</v>
      </c>
      <c r="CM1262">
        <v>1255</v>
      </c>
      <c r="CN1262">
        <v>21.706623066382519</v>
      </c>
      <c r="CO1262">
        <v>11.310488310557297</v>
      </c>
      <c r="CQ1262">
        <f t="shared" si="1005"/>
        <v>1</v>
      </c>
      <c r="CR1262">
        <f t="shared" si="1006"/>
        <v>0</v>
      </c>
      <c r="CS1262">
        <f t="shared" si="1007"/>
        <v>10.396134755825223</v>
      </c>
      <c r="CV1262">
        <v>1255</v>
      </c>
      <c r="CW1262">
        <v>19.30541561935452</v>
      </c>
      <c r="CX1262">
        <v>11.54514769974679</v>
      </c>
      <c r="CZ1262">
        <f t="shared" si="1008"/>
        <v>1</v>
      </c>
      <c r="DA1262">
        <f t="shared" si="1009"/>
        <v>0</v>
      </c>
      <c r="DB1262">
        <f t="shared" si="1010"/>
        <v>7.7602679196077293</v>
      </c>
      <c r="DE1262">
        <v>1255</v>
      </c>
      <c r="DF1262">
        <v>23.078681876573274</v>
      </c>
      <c r="DG1262">
        <v>21.133835744238851</v>
      </c>
      <c r="DI1262">
        <f t="shared" si="1011"/>
        <v>1</v>
      </c>
      <c r="DJ1262">
        <f t="shared" si="1012"/>
        <v>0</v>
      </c>
      <c r="DK1262">
        <f t="shared" si="1013"/>
        <v>1.9448461323344226</v>
      </c>
      <c r="DN1262">
        <v>1255</v>
      </c>
      <c r="DO1262">
        <v>24.654778872813306</v>
      </c>
      <c r="DP1262">
        <v>15.442121487988818</v>
      </c>
      <c r="DR1262">
        <f t="shared" si="1014"/>
        <v>1</v>
      </c>
      <c r="DS1262">
        <f t="shared" si="1015"/>
        <v>0</v>
      </c>
      <c r="DT1262">
        <f t="shared" si="1016"/>
        <v>9.2126573848244888</v>
      </c>
      <c r="DW1262">
        <v>1255</v>
      </c>
      <c r="DX1262">
        <v>15.706934602400372</v>
      </c>
      <c r="DY1262">
        <v>13.286886137151212</v>
      </c>
      <c r="EA1262">
        <f t="shared" si="1017"/>
        <v>1</v>
      </c>
      <c r="EB1262">
        <f t="shared" si="1018"/>
        <v>0</v>
      </c>
      <c r="EC1262">
        <f t="shared" si="1019"/>
        <v>2.4200484652491596</v>
      </c>
      <c r="EF1262">
        <v>1255</v>
      </c>
      <c r="EG1262">
        <v>21.731955731239168</v>
      </c>
      <c r="EH1262">
        <v>14.052877117123792</v>
      </c>
      <c r="EJ1262">
        <f t="shared" si="1020"/>
        <v>1</v>
      </c>
      <c r="EK1262">
        <f t="shared" si="1021"/>
        <v>0</v>
      </c>
      <c r="EL1262">
        <f t="shared" si="1022"/>
        <v>7.679078614115376</v>
      </c>
      <c r="EO1262">
        <v>1255</v>
      </c>
      <c r="EP1262">
        <v>17.316997243553853</v>
      </c>
      <c r="EQ1262">
        <v>33.404722015393155</v>
      </c>
      <c r="ES1262">
        <f t="shared" si="1023"/>
        <v>0</v>
      </c>
      <c r="ET1262">
        <f t="shared" si="1024"/>
        <v>1</v>
      </c>
      <c r="EU1262">
        <f t="shared" si="1025"/>
        <v>16.087724771839301</v>
      </c>
    </row>
    <row r="1263" spans="1:151" x14ac:dyDescent="0.25">
      <c r="A1263">
        <v>1256</v>
      </c>
      <c r="B1263">
        <v>6.1582609367156236</v>
      </c>
      <c r="C1263">
        <v>16.388176582363865</v>
      </c>
      <c r="E1263">
        <f t="shared" si="1026"/>
        <v>0</v>
      </c>
      <c r="F1263">
        <f t="shared" si="977"/>
        <v>1</v>
      </c>
      <c r="G1263">
        <f t="shared" si="1027"/>
        <v>10.229915645648241</v>
      </c>
      <c r="J1263">
        <v>1256</v>
      </c>
      <c r="K1263">
        <v>15.672050748898634</v>
      </c>
      <c r="L1263">
        <v>14.538042546318664</v>
      </c>
      <c r="N1263">
        <f t="shared" si="978"/>
        <v>1</v>
      </c>
      <c r="O1263">
        <f t="shared" si="979"/>
        <v>0</v>
      </c>
      <c r="P1263">
        <f t="shared" si="980"/>
        <v>1.1340082025799703</v>
      </c>
      <c r="S1263">
        <v>1256</v>
      </c>
      <c r="T1263">
        <v>17.639827871703393</v>
      </c>
      <c r="U1263">
        <v>55.46134299987893</v>
      </c>
      <c r="W1263">
        <f t="shared" si="981"/>
        <v>0</v>
      </c>
      <c r="X1263">
        <f t="shared" si="982"/>
        <v>1</v>
      </c>
      <c r="Y1263">
        <f t="shared" si="983"/>
        <v>37.821515128175534</v>
      </c>
      <c r="AB1263">
        <v>1256</v>
      </c>
      <c r="AC1263">
        <v>18.817574780732194</v>
      </c>
      <c r="AD1263">
        <v>18.697881266922312</v>
      </c>
      <c r="AF1263">
        <f t="shared" si="984"/>
        <v>1</v>
      </c>
      <c r="AG1263">
        <f t="shared" si="985"/>
        <v>0</v>
      </c>
      <c r="AH1263">
        <f t="shared" si="986"/>
        <v>0.11969351380988158</v>
      </c>
      <c r="AK1263">
        <v>1256</v>
      </c>
      <c r="AL1263">
        <v>17.331708470493901</v>
      </c>
      <c r="AM1263">
        <v>44.9288579708724</v>
      </c>
      <c r="AO1263">
        <f t="shared" si="987"/>
        <v>0</v>
      </c>
      <c r="AP1263">
        <f t="shared" si="988"/>
        <v>1</v>
      </c>
      <c r="AQ1263">
        <f t="shared" si="989"/>
        <v>27.597149500378499</v>
      </c>
      <c r="AT1263">
        <v>1256</v>
      </c>
      <c r="AU1263">
        <v>16.34020779171815</v>
      </c>
      <c r="AV1263">
        <v>33.892437273192151</v>
      </c>
      <c r="AX1263">
        <f t="shared" si="990"/>
        <v>0</v>
      </c>
      <c r="AY1263">
        <f t="shared" si="991"/>
        <v>1</v>
      </c>
      <c r="AZ1263">
        <f t="shared" si="992"/>
        <v>17.552229481474001</v>
      </c>
      <c r="BC1263">
        <v>1256</v>
      </c>
      <c r="BD1263" t="e">
        <v>#N/A</v>
      </c>
      <c r="BE1263" t="e">
        <v>#N/A</v>
      </c>
      <c r="BG1263" t="e">
        <f t="shared" si="993"/>
        <v>#N/A</v>
      </c>
      <c r="BH1263" t="e">
        <f t="shared" si="994"/>
        <v>#N/A</v>
      </c>
      <c r="BI1263" t="e">
        <f t="shared" si="995"/>
        <v>#N/A</v>
      </c>
      <c r="BL1263">
        <v>1256</v>
      </c>
      <c r="BM1263">
        <v>28.003258975043323</v>
      </c>
      <c r="BN1263">
        <v>15.881584262891629</v>
      </c>
      <c r="BP1263">
        <f t="shared" si="996"/>
        <v>1</v>
      </c>
      <c r="BQ1263">
        <f t="shared" si="997"/>
        <v>0</v>
      </c>
      <c r="BR1263">
        <f t="shared" si="998"/>
        <v>12.121674712151695</v>
      </c>
      <c r="BU1263">
        <v>1256</v>
      </c>
      <c r="BV1263">
        <v>15.20203802962785</v>
      </c>
      <c r="BW1263">
        <v>18.243854869014687</v>
      </c>
      <c r="BY1263">
        <f t="shared" si="999"/>
        <v>0</v>
      </c>
      <c r="BZ1263">
        <f t="shared" si="1000"/>
        <v>1</v>
      </c>
      <c r="CA1263">
        <f t="shared" si="1001"/>
        <v>3.0418168393868363</v>
      </c>
      <c r="CD1263">
        <v>1256</v>
      </c>
      <c r="CE1263">
        <v>12.562858762690347</v>
      </c>
      <c r="CF1263">
        <v>22.663877345181206</v>
      </c>
      <c r="CH1263">
        <f t="shared" si="1002"/>
        <v>0</v>
      </c>
      <c r="CI1263">
        <f t="shared" si="1003"/>
        <v>1</v>
      </c>
      <c r="CJ1263">
        <f t="shared" si="1004"/>
        <v>10.101018582490859</v>
      </c>
      <c r="CM1263">
        <v>1256</v>
      </c>
      <c r="CN1263">
        <v>24.787086182809634</v>
      </c>
      <c r="CO1263">
        <v>19.35934800428635</v>
      </c>
      <c r="CQ1263">
        <f t="shared" si="1005"/>
        <v>1</v>
      </c>
      <c r="CR1263">
        <f t="shared" si="1006"/>
        <v>0</v>
      </c>
      <c r="CS1263">
        <f t="shared" si="1007"/>
        <v>5.4277381785232848</v>
      </c>
      <c r="CV1263">
        <v>1256</v>
      </c>
      <c r="CW1263">
        <v>23.062334981912393</v>
      </c>
      <c r="CX1263">
        <v>15.643447732984049</v>
      </c>
      <c r="CZ1263">
        <f t="shared" si="1008"/>
        <v>1</v>
      </c>
      <c r="DA1263">
        <f t="shared" si="1009"/>
        <v>0</v>
      </c>
      <c r="DB1263">
        <f t="shared" si="1010"/>
        <v>7.4188872489283444</v>
      </c>
      <c r="DE1263">
        <v>1256</v>
      </c>
      <c r="DF1263">
        <v>27.971533813060958</v>
      </c>
      <c r="DG1263">
        <v>25.315711073712947</v>
      </c>
      <c r="DI1263">
        <f t="shared" si="1011"/>
        <v>1</v>
      </c>
      <c r="DJ1263">
        <f t="shared" si="1012"/>
        <v>0</v>
      </c>
      <c r="DK1263">
        <f t="shared" si="1013"/>
        <v>2.6558227393480109</v>
      </c>
      <c r="DN1263">
        <v>1256</v>
      </c>
      <c r="DO1263">
        <v>15.485833929593685</v>
      </c>
      <c r="DP1263">
        <v>21.055990117372541</v>
      </c>
      <c r="DR1263">
        <f t="shared" si="1014"/>
        <v>0</v>
      </c>
      <c r="DS1263">
        <f t="shared" si="1015"/>
        <v>1</v>
      </c>
      <c r="DT1263">
        <f t="shared" si="1016"/>
        <v>5.5701561877788563</v>
      </c>
      <c r="DW1263">
        <v>1256</v>
      </c>
      <c r="DX1263">
        <v>25.207105038168308</v>
      </c>
      <c r="DY1263">
        <v>16.042850967461433</v>
      </c>
      <c r="EA1263">
        <f t="shared" si="1017"/>
        <v>1</v>
      </c>
      <c r="EB1263">
        <f t="shared" si="1018"/>
        <v>0</v>
      </c>
      <c r="EC1263">
        <f t="shared" si="1019"/>
        <v>9.1642540707068747</v>
      </c>
      <c r="EF1263">
        <v>1256</v>
      </c>
      <c r="EG1263">
        <v>20.025656072618897</v>
      </c>
      <c r="EH1263">
        <v>19.817803476443327</v>
      </c>
      <c r="EJ1263">
        <f t="shared" si="1020"/>
        <v>1</v>
      </c>
      <c r="EK1263">
        <f t="shared" si="1021"/>
        <v>0</v>
      </c>
      <c r="EL1263">
        <f t="shared" si="1022"/>
        <v>0.20785259617557017</v>
      </c>
      <c r="EO1263">
        <v>1256</v>
      </c>
      <c r="EP1263">
        <v>13.329423552769434</v>
      </c>
      <c r="EQ1263">
        <v>39.237740804864394</v>
      </c>
      <c r="ES1263">
        <f t="shared" si="1023"/>
        <v>0</v>
      </c>
      <c r="ET1263">
        <f t="shared" si="1024"/>
        <v>1</v>
      </c>
      <c r="EU1263">
        <f t="shared" si="1025"/>
        <v>25.90831725209496</v>
      </c>
    </row>
    <row r="1264" spans="1:151" x14ac:dyDescent="0.25">
      <c r="A1264">
        <v>1257</v>
      </c>
      <c r="B1264">
        <v>12.363170496002915</v>
      </c>
      <c r="C1264">
        <v>21.452054980438692</v>
      </c>
      <c r="E1264">
        <f t="shared" si="1026"/>
        <v>0</v>
      </c>
      <c r="F1264">
        <f t="shared" si="977"/>
        <v>1</v>
      </c>
      <c r="G1264">
        <f t="shared" si="1027"/>
        <v>9.088884484435777</v>
      </c>
      <c r="J1264">
        <v>1257</v>
      </c>
      <c r="K1264">
        <v>15.626595811631331</v>
      </c>
      <c r="L1264">
        <v>24.898687510916695</v>
      </c>
      <c r="N1264">
        <f t="shared" si="978"/>
        <v>0</v>
      </c>
      <c r="O1264">
        <f t="shared" si="979"/>
        <v>1</v>
      </c>
      <c r="P1264">
        <f t="shared" si="980"/>
        <v>9.2720916992853635</v>
      </c>
      <c r="S1264">
        <v>1257</v>
      </c>
      <c r="T1264">
        <v>20.475382279980515</v>
      </c>
      <c r="U1264">
        <v>18.309609979737218</v>
      </c>
      <c r="W1264">
        <f t="shared" si="981"/>
        <v>1</v>
      </c>
      <c r="X1264">
        <f t="shared" si="982"/>
        <v>0</v>
      </c>
      <c r="Y1264">
        <f t="shared" si="983"/>
        <v>2.1657723002432974</v>
      </c>
      <c r="AB1264">
        <v>1257</v>
      </c>
      <c r="AC1264">
        <v>18.104660029325224</v>
      </c>
      <c r="AD1264">
        <v>18.339932739479838</v>
      </c>
      <c r="AF1264">
        <f t="shared" si="984"/>
        <v>0</v>
      </c>
      <c r="AG1264">
        <f t="shared" si="985"/>
        <v>1</v>
      </c>
      <c r="AH1264">
        <f t="shared" si="986"/>
        <v>0.23527271015461437</v>
      </c>
      <c r="AK1264">
        <v>1257</v>
      </c>
      <c r="AL1264">
        <v>28.363065378758158</v>
      </c>
      <c r="AM1264">
        <v>22.320321416688312</v>
      </c>
      <c r="AO1264">
        <f t="shared" si="987"/>
        <v>1</v>
      </c>
      <c r="AP1264">
        <f t="shared" si="988"/>
        <v>0</v>
      </c>
      <c r="AQ1264">
        <f t="shared" si="989"/>
        <v>6.0427439620698458</v>
      </c>
      <c r="AT1264">
        <v>1257</v>
      </c>
      <c r="AU1264">
        <v>21.983149928906958</v>
      </c>
      <c r="AV1264">
        <v>26.355374255446723</v>
      </c>
      <c r="AX1264">
        <f t="shared" si="990"/>
        <v>0</v>
      </c>
      <c r="AY1264">
        <f t="shared" si="991"/>
        <v>1</v>
      </c>
      <c r="AZ1264">
        <f t="shared" si="992"/>
        <v>4.3722243265397651</v>
      </c>
      <c r="BC1264">
        <v>1257</v>
      </c>
      <c r="BD1264" t="e">
        <v>#N/A</v>
      </c>
      <c r="BE1264" t="e">
        <v>#N/A</v>
      </c>
      <c r="BG1264" t="e">
        <f t="shared" si="993"/>
        <v>#N/A</v>
      </c>
      <c r="BH1264" t="e">
        <f t="shared" si="994"/>
        <v>#N/A</v>
      </c>
      <c r="BI1264" t="e">
        <f t="shared" si="995"/>
        <v>#N/A</v>
      </c>
      <c r="BL1264">
        <v>1257</v>
      </c>
      <c r="BM1264">
        <v>38.521777405912133</v>
      </c>
      <c r="BN1264">
        <v>11.293642619976527</v>
      </c>
      <c r="BP1264">
        <f t="shared" si="996"/>
        <v>1</v>
      </c>
      <c r="BQ1264">
        <f t="shared" si="997"/>
        <v>0</v>
      </c>
      <c r="BR1264">
        <f t="shared" si="998"/>
        <v>27.228134785935605</v>
      </c>
      <c r="BU1264">
        <v>1257</v>
      </c>
      <c r="BV1264">
        <v>18.830214839187324</v>
      </c>
      <c r="BW1264">
        <v>23.686598008817807</v>
      </c>
      <c r="BY1264">
        <f t="shared" si="999"/>
        <v>0</v>
      </c>
      <c r="BZ1264">
        <f t="shared" si="1000"/>
        <v>1</v>
      </c>
      <c r="CA1264">
        <f t="shared" si="1001"/>
        <v>4.8563831696304831</v>
      </c>
      <c r="CD1264">
        <v>1257</v>
      </c>
      <c r="CE1264">
        <v>26.628286364286421</v>
      </c>
      <c r="CF1264">
        <v>5.2065394556292475</v>
      </c>
      <c r="CH1264">
        <f t="shared" si="1002"/>
        <v>1</v>
      </c>
      <c r="CI1264">
        <f t="shared" si="1003"/>
        <v>0</v>
      </c>
      <c r="CJ1264">
        <f t="shared" si="1004"/>
        <v>21.421746908657173</v>
      </c>
      <c r="CM1264">
        <v>1257</v>
      </c>
      <c r="CN1264">
        <v>21.851246021352448</v>
      </c>
      <c r="CO1264">
        <v>34.618455130370023</v>
      </c>
      <c r="CQ1264">
        <f t="shared" si="1005"/>
        <v>0</v>
      </c>
      <c r="CR1264">
        <f t="shared" si="1006"/>
        <v>1</v>
      </c>
      <c r="CS1264">
        <f t="shared" si="1007"/>
        <v>12.767209109017575</v>
      </c>
      <c r="CV1264">
        <v>1257</v>
      </c>
      <c r="CW1264">
        <v>19.43164446547091</v>
      </c>
      <c r="CX1264">
        <v>16.14901386669419</v>
      </c>
      <c r="CZ1264">
        <f t="shared" si="1008"/>
        <v>1</v>
      </c>
      <c r="DA1264">
        <f t="shared" si="1009"/>
        <v>0</v>
      </c>
      <c r="DB1264">
        <f t="shared" si="1010"/>
        <v>3.2826305987767199</v>
      </c>
      <c r="DE1264">
        <v>1257</v>
      </c>
      <c r="DF1264">
        <v>18.559169711717633</v>
      </c>
      <c r="DG1264">
        <v>26.318108917519204</v>
      </c>
      <c r="DI1264">
        <f t="shared" si="1011"/>
        <v>0</v>
      </c>
      <c r="DJ1264">
        <f t="shared" si="1012"/>
        <v>1</v>
      </c>
      <c r="DK1264">
        <f t="shared" si="1013"/>
        <v>7.7589392058015711</v>
      </c>
      <c r="DN1264">
        <v>1257</v>
      </c>
      <c r="DO1264">
        <v>28.602193561065665</v>
      </c>
      <c r="DP1264">
        <v>25.67103942035369</v>
      </c>
      <c r="DR1264">
        <f t="shared" si="1014"/>
        <v>1</v>
      </c>
      <c r="DS1264">
        <f t="shared" si="1015"/>
        <v>0</v>
      </c>
      <c r="DT1264">
        <f t="shared" si="1016"/>
        <v>2.9311541407119748</v>
      </c>
      <c r="DW1264">
        <v>1257</v>
      </c>
      <c r="DX1264">
        <v>21.164530364004111</v>
      </c>
      <c r="DY1264">
        <v>20.244068852088716</v>
      </c>
      <c r="EA1264">
        <f t="shared" si="1017"/>
        <v>1</v>
      </c>
      <c r="EB1264">
        <f t="shared" si="1018"/>
        <v>0</v>
      </c>
      <c r="EC1264">
        <f t="shared" si="1019"/>
        <v>0.92046151191539494</v>
      </c>
      <c r="EF1264">
        <v>1257</v>
      </c>
      <c r="EG1264">
        <v>26.260210280666527</v>
      </c>
      <c r="EH1264">
        <v>12.468815233354267</v>
      </c>
      <c r="EJ1264">
        <f t="shared" si="1020"/>
        <v>1</v>
      </c>
      <c r="EK1264">
        <f t="shared" si="1021"/>
        <v>0</v>
      </c>
      <c r="EL1264">
        <f t="shared" si="1022"/>
        <v>13.79139504731226</v>
      </c>
      <c r="EO1264">
        <v>1257</v>
      </c>
      <c r="EP1264">
        <v>19.701932695869122</v>
      </c>
      <c r="EQ1264">
        <v>34.384006650899963</v>
      </c>
      <c r="ES1264">
        <f t="shared" si="1023"/>
        <v>0</v>
      </c>
      <c r="ET1264">
        <f t="shared" si="1024"/>
        <v>1</v>
      </c>
      <c r="EU1264">
        <f t="shared" si="1025"/>
        <v>14.682073955030841</v>
      </c>
    </row>
    <row r="1265" spans="1:151" x14ac:dyDescent="0.25">
      <c r="A1265">
        <v>1258</v>
      </c>
      <c r="B1265">
        <v>13.525072017414393</v>
      </c>
      <c r="C1265">
        <v>31.491194180190572</v>
      </c>
      <c r="E1265">
        <f t="shared" si="1026"/>
        <v>0</v>
      </c>
      <c r="F1265">
        <f t="shared" si="977"/>
        <v>1</v>
      </c>
      <c r="G1265">
        <f t="shared" si="1027"/>
        <v>17.96612216277618</v>
      </c>
      <c r="J1265">
        <v>1258</v>
      </c>
      <c r="K1265">
        <v>21.980534973309556</v>
      </c>
      <c r="L1265">
        <v>29.11106269118175</v>
      </c>
      <c r="N1265">
        <f t="shared" si="978"/>
        <v>0</v>
      </c>
      <c r="O1265">
        <f t="shared" si="979"/>
        <v>1</v>
      </c>
      <c r="P1265">
        <f t="shared" si="980"/>
        <v>7.1305277178721944</v>
      </c>
      <c r="S1265">
        <v>1258</v>
      </c>
      <c r="T1265">
        <v>19.956175556875152</v>
      </c>
      <c r="U1265">
        <v>5.4839188668341201</v>
      </c>
      <c r="W1265">
        <f t="shared" si="981"/>
        <v>1</v>
      </c>
      <c r="X1265">
        <f t="shared" si="982"/>
        <v>0</v>
      </c>
      <c r="Y1265">
        <f t="shared" si="983"/>
        <v>14.472256690041032</v>
      </c>
      <c r="AB1265">
        <v>1258</v>
      </c>
      <c r="AC1265">
        <v>23.079696981477362</v>
      </c>
      <c r="AD1265">
        <v>16.448047099753772</v>
      </c>
      <c r="AF1265">
        <f t="shared" si="984"/>
        <v>1</v>
      </c>
      <c r="AG1265">
        <f t="shared" si="985"/>
        <v>0</v>
      </c>
      <c r="AH1265">
        <f t="shared" si="986"/>
        <v>6.6316498817235896</v>
      </c>
      <c r="AK1265">
        <v>1258</v>
      </c>
      <c r="AL1265">
        <v>30.084008935295618</v>
      </c>
      <c r="AM1265">
        <v>20.724760110378654</v>
      </c>
      <c r="AO1265">
        <f t="shared" si="987"/>
        <v>1</v>
      </c>
      <c r="AP1265">
        <f t="shared" si="988"/>
        <v>0</v>
      </c>
      <c r="AQ1265">
        <f t="shared" si="989"/>
        <v>9.3592488249169641</v>
      </c>
      <c r="AT1265">
        <v>1258</v>
      </c>
      <c r="AU1265">
        <v>17.129058064665134</v>
      </c>
      <c r="AV1265">
        <v>22.640434883142984</v>
      </c>
      <c r="AX1265">
        <f t="shared" si="990"/>
        <v>0</v>
      </c>
      <c r="AY1265">
        <f t="shared" si="991"/>
        <v>1</v>
      </c>
      <c r="AZ1265">
        <f t="shared" si="992"/>
        <v>5.5113768184778493</v>
      </c>
      <c r="BC1265">
        <v>1258</v>
      </c>
      <c r="BD1265" t="e">
        <v>#N/A</v>
      </c>
      <c r="BE1265" t="e">
        <v>#N/A</v>
      </c>
      <c r="BG1265" t="e">
        <f t="shared" si="993"/>
        <v>#N/A</v>
      </c>
      <c r="BH1265" t="e">
        <f t="shared" si="994"/>
        <v>#N/A</v>
      </c>
      <c r="BI1265" t="e">
        <f t="shared" si="995"/>
        <v>#N/A</v>
      </c>
      <c r="BL1265">
        <v>1258</v>
      </c>
      <c r="BM1265">
        <v>31.081554179049299</v>
      </c>
      <c r="BN1265">
        <v>14.517204695012378</v>
      </c>
      <c r="BP1265">
        <f t="shared" si="996"/>
        <v>1</v>
      </c>
      <c r="BQ1265">
        <f t="shared" si="997"/>
        <v>0</v>
      </c>
      <c r="BR1265">
        <f t="shared" si="998"/>
        <v>16.564349484036921</v>
      </c>
      <c r="BU1265">
        <v>1258</v>
      </c>
      <c r="BV1265">
        <v>19.556599859126969</v>
      </c>
      <c r="BW1265">
        <v>24.261224658899039</v>
      </c>
      <c r="BY1265">
        <f t="shared" si="999"/>
        <v>0</v>
      </c>
      <c r="BZ1265">
        <f t="shared" si="1000"/>
        <v>1</v>
      </c>
      <c r="CA1265">
        <f t="shared" si="1001"/>
        <v>4.7046247997720698</v>
      </c>
      <c r="CD1265">
        <v>1258</v>
      </c>
      <c r="CE1265">
        <v>24.604849002451665</v>
      </c>
      <c r="CF1265">
        <v>39.907901291644933</v>
      </c>
      <c r="CH1265">
        <f t="shared" si="1002"/>
        <v>0</v>
      </c>
      <c r="CI1265">
        <f t="shared" si="1003"/>
        <v>1</v>
      </c>
      <c r="CJ1265">
        <f t="shared" si="1004"/>
        <v>15.303052289193268</v>
      </c>
      <c r="CM1265">
        <v>1258</v>
      </c>
      <c r="CN1265">
        <v>22.798265347601991</v>
      </c>
      <c r="CO1265">
        <v>23.636923130389519</v>
      </c>
      <c r="CQ1265">
        <f t="shared" si="1005"/>
        <v>0</v>
      </c>
      <c r="CR1265">
        <f t="shared" si="1006"/>
        <v>1</v>
      </c>
      <c r="CS1265">
        <f t="shared" si="1007"/>
        <v>0.83865778278752856</v>
      </c>
      <c r="CV1265">
        <v>1258</v>
      </c>
      <c r="CW1265">
        <v>21.287523055343812</v>
      </c>
      <c r="CX1265">
        <v>13.86065270645461</v>
      </c>
      <c r="CZ1265">
        <f t="shared" si="1008"/>
        <v>1</v>
      </c>
      <c r="DA1265">
        <f t="shared" si="1009"/>
        <v>0</v>
      </c>
      <c r="DB1265">
        <f t="shared" si="1010"/>
        <v>7.4268703488892012</v>
      </c>
      <c r="DE1265">
        <v>1258</v>
      </c>
      <c r="DF1265">
        <v>32.783379707210599</v>
      </c>
      <c r="DG1265">
        <v>5.7644916660717875</v>
      </c>
      <c r="DI1265">
        <f t="shared" si="1011"/>
        <v>1</v>
      </c>
      <c r="DJ1265">
        <f t="shared" si="1012"/>
        <v>0</v>
      </c>
      <c r="DK1265">
        <f t="shared" si="1013"/>
        <v>27.018888041138812</v>
      </c>
      <c r="DN1265">
        <v>1258</v>
      </c>
      <c r="DO1265">
        <v>23.643375059537757</v>
      </c>
      <c r="DP1265">
        <v>24.255173736864904</v>
      </c>
      <c r="DR1265">
        <f t="shared" si="1014"/>
        <v>0</v>
      </c>
      <c r="DS1265">
        <f t="shared" si="1015"/>
        <v>1</v>
      </c>
      <c r="DT1265">
        <f t="shared" si="1016"/>
        <v>0.61179867732714754</v>
      </c>
      <c r="DW1265">
        <v>1258</v>
      </c>
      <c r="DX1265">
        <v>16.663622806033807</v>
      </c>
      <c r="DY1265">
        <v>20.289336948954091</v>
      </c>
      <c r="EA1265">
        <f t="shared" si="1017"/>
        <v>0</v>
      </c>
      <c r="EB1265">
        <f t="shared" si="1018"/>
        <v>1</v>
      </c>
      <c r="EC1265">
        <f t="shared" si="1019"/>
        <v>3.6257141429202839</v>
      </c>
      <c r="EF1265">
        <v>1258</v>
      </c>
      <c r="EG1265">
        <v>22.123451606416786</v>
      </c>
      <c r="EH1265">
        <v>16.021205199093306</v>
      </c>
      <c r="EJ1265">
        <f t="shared" si="1020"/>
        <v>1</v>
      </c>
      <c r="EK1265">
        <f t="shared" si="1021"/>
        <v>0</v>
      </c>
      <c r="EL1265">
        <f t="shared" si="1022"/>
        <v>6.1022464073234808</v>
      </c>
      <c r="EO1265">
        <v>1258</v>
      </c>
      <c r="EP1265">
        <v>22.801376912202503</v>
      </c>
      <c r="EQ1265">
        <v>35.705563017037541</v>
      </c>
      <c r="ES1265">
        <f t="shared" si="1023"/>
        <v>0</v>
      </c>
      <c r="ET1265">
        <f t="shared" si="1024"/>
        <v>1</v>
      </c>
      <c r="EU1265">
        <f t="shared" si="1025"/>
        <v>12.904186104835038</v>
      </c>
    </row>
    <row r="1266" spans="1:151" x14ac:dyDescent="0.25">
      <c r="A1266">
        <v>1259</v>
      </c>
      <c r="B1266">
        <v>10.496700433384296</v>
      </c>
      <c r="C1266">
        <v>11.316546805291004</v>
      </c>
      <c r="E1266">
        <f t="shared" si="1026"/>
        <v>0</v>
      </c>
      <c r="F1266">
        <f t="shared" si="977"/>
        <v>1</v>
      </c>
      <c r="G1266">
        <f t="shared" si="1027"/>
        <v>0.81984637190670817</v>
      </c>
      <c r="J1266">
        <v>1259</v>
      </c>
      <c r="K1266">
        <v>22.050570857438718</v>
      </c>
      <c r="L1266">
        <v>26.551995852593084</v>
      </c>
      <c r="N1266">
        <f t="shared" si="978"/>
        <v>0</v>
      </c>
      <c r="O1266">
        <f t="shared" si="979"/>
        <v>1</v>
      </c>
      <c r="P1266">
        <f t="shared" si="980"/>
        <v>4.5014249951543661</v>
      </c>
      <c r="S1266">
        <v>1259</v>
      </c>
      <c r="T1266">
        <v>13.403637373089422</v>
      </c>
      <c r="U1266">
        <v>46.763443414826142</v>
      </c>
      <c r="W1266">
        <f t="shared" si="981"/>
        <v>0</v>
      </c>
      <c r="X1266">
        <f t="shared" si="982"/>
        <v>1</v>
      </c>
      <c r="Y1266">
        <f t="shared" si="983"/>
        <v>33.359806041736718</v>
      </c>
      <c r="AB1266">
        <v>1259</v>
      </c>
      <c r="AC1266">
        <v>19.765547640530055</v>
      </c>
      <c r="AD1266">
        <v>18.561264378097146</v>
      </c>
      <c r="AF1266">
        <f t="shared" si="984"/>
        <v>1</v>
      </c>
      <c r="AG1266">
        <f t="shared" si="985"/>
        <v>0</v>
      </c>
      <c r="AH1266">
        <f t="shared" si="986"/>
        <v>1.2042832624329094</v>
      </c>
      <c r="AK1266">
        <v>1259</v>
      </c>
      <c r="AL1266">
        <v>19.417233106725686</v>
      </c>
      <c r="AM1266">
        <v>37.142884656493763</v>
      </c>
      <c r="AO1266">
        <f t="shared" si="987"/>
        <v>0</v>
      </c>
      <c r="AP1266">
        <f t="shared" si="988"/>
        <v>1</v>
      </c>
      <c r="AQ1266">
        <f t="shared" si="989"/>
        <v>17.725651549768077</v>
      </c>
      <c r="AT1266">
        <v>1259</v>
      </c>
      <c r="AU1266">
        <v>18.94982142005696</v>
      </c>
      <c r="AV1266">
        <v>19.191140201461089</v>
      </c>
      <c r="AX1266">
        <f t="shared" si="990"/>
        <v>0</v>
      </c>
      <c r="AY1266">
        <f t="shared" si="991"/>
        <v>1</v>
      </c>
      <c r="AZ1266">
        <f t="shared" si="992"/>
        <v>0.24131878140412866</v>
      </c>
      <c r="BC1266">
        <v>1259</v>
      </c>
      <c r="BD1266" t="e">
        <v>#N/A</v>
      </c>
      <c r="BE1266" t="e">
        <v>#N/A</v>
      </c>
      <c r="BG1266" t="e">
        <f t="shared" si="993"/>
        <v>#N/A</v>
      </c>
      <c r="BH1266" t="e">
        <f t="shared" si="994"/>
        <v>#N/A</v>
      </c>
      <c r="BI1266" t="e">
        <f t="shared" si="995"/>
        <v>#N/A</v>
      </c>
      <c r="BL1266">
        <v>1259</v>
      </c>
      <c r="BM1266">
        <v>26.386062138606523</v>
      </c>
      <c r="BN1266">
        <v>14.201314849953391</v>
      </c>
      <c r="BP1266">
        <f t="shared" si="996"/>
        <v>1</v>
      </c>
      <c r="BQ1266">
        <f t="shared" si="997"/>
        <v>0</v>
      </c>
      <c r="BR1266">
        <f t="shared" si="998"/>
        <v>12.184747288653131</v>
      </c>
      <c r="BU1266">
        <v>1259</v>
      </c>
      <c r="BV1266">
        <v>24.155347790950149</v>
      </c>
      <c r="BW1266">
        <v>20.395616823459765</v>
      </c>
      <c r="BY1266">
        <f t="shared" si="999"/>
        <v>1</v>
      </c>
      <c r="BZ1266">
        <f t="shared" si="1000"/>
        <v>0</v>
      </c>
      <c r="CA1266">
        <f t="shared" si="1001"/>
        <v>3.759730967490384</v>
      </c>
      <c r="CD1266">
        <v>1259</v>
      </c>
      <c r="CE1266">
        <v>19.52075218149885</v>
      </c>
      <c r="CF1266">
        <v>9.0678228700123924</v>
      </c>
      <c r="CH1266">
        <f t="shared" si="1002"/>
        <v>1</v>
      </c>
      <c r="CI1266">
        <f t="shared" si="1003"/>
        <v>0</v>
      </c>
      <c r="CJ1266">
        <f t="shared" si="1004"/>
        <v>10.452929311486457</v>
      </c>
      <c r="CM1266">
        <v>1259</v>
      </c>
      <c r="CN1266">
        <v>23.43009158623855</v>
      </c>
      <c r="CO1266">
        <v>28.688327447833764</v>
      </c>
      <c r="CQ1266">
        <f t="shared" si="1005"/>
        <v>0</v>
      </c>
      <c r="CR1266">
        <f t="shared" si="1006"/>
        <v>1</v>
      </c>
      <c r="CS1266">
        <f t="shared" si="1007"/>
        <v>5.2582358615952138</v>
      </c>
      <c r="CV1266">
        <v>1259</v>
      </c>
      <c r="CW1266">
        <v>22.025759639932783</v>
      </c>
      <c r="CX1266">
        <v>23.462487985269142</v>
      </c>
      <c r="CZ1266">
        <f t="shared" si="1008"/>
        <v>0</v>
      </c>
      <c r="DA1266">
        <f t="shared" si="1009"/>
        <v>1</v>
      </c>
      <c r="DB1266">
        <f t="shared" si="1010"/>
        <v>1.4367283453363591</v>
      </c>
      <c r="DE1266">
        <v>1259</v>
      </c>
      <c r="DF1266">
        <v>29.175949176774811</v>
      </c>
      <c r="DG1266">
        <v>14.227789514105758</v>
      </c>
      <c r="DI1266">
        <f t="shared" si="1011"/>
        <v>1</v>
      </c>
      <c r="DJ1266">
        <f t="shared" si="1012"/>
        <v>0</v>
      </c>
      <c r="DK1266">
        <f t="shared" si="1013"/>
        <v>14.948159662669052</v>
      </c>
      <c r="DN1266">
        <v>1259</v>
      </c>
      <c r="DO1266">
        <v>17.556189310059359</v>
      </c>
      <c r="DP1266">
        <v>17.24098606614259</v>
      </c>
      <c r="DR1266">
        <f t="shared" si="1014"/>
        <v>1</v>
      </c>
      <c r="DS1266">
        <f t="shared" si="1015"/>
        <v>0</v>
      </c>
      <c r="DT1266">
        <f t="shared" si="1016"/>
        <v>0.31520324391676979</v>
      </c>
      <c r="DW1266">
        <v>1259</v>
      </c>
      <c r="DX1266">
        <v>22.114236704832152</v>
      </c>
      <c r="DY1266">
        <v>19.740020153203545</v>
      </c>
      <c r="EA1266">
        <f t="shared" si="1017"/>
        <v>1</v>
      </c>
      <c r="EB1266">
        <f t="shared" si="1018"/>
        <v>0</v>
      </c>
      <c r="EC1266">
        <f t="shared" si="1019"/>
        <v>2.3742165516286065</v>
      </c>
      <c r="EF1266">
        <v>1259</v>
      </c>
      <c r="EG1266">
        <v>19.947410236043346</v>
      </c>
      <c r="EH1266">
        <v>11.457866999166935</v>
      </c>
      <c r="EJ1266">
        <f t="shared" si="1020"/>
        <v>1</v>
      </c>
      <c r="EK1266">
        <f t="shared" si="1021"/>
        <v>0</v>
      </c>
      <c r="EL1266">
        <f t="shared" si="1022"/>
        <v>8.4895432368764112</v>
      </c>
      <c r="EO1266">
        <v>1259</v>
      </c>
      <c r="EP1266">
        <v>24.00745907925409</v>
      </c>
      <c r="EQ1266">
        <v>17.013655466102847</v>
      </c>
      <c r="ES1266">
        <f t="shared" si="1023"/>
        <v>1</v>
      </c>
      <c r="ET1266">
        <f t="shared" si="1024"/>
        <v>0</v>
      </c>
      <c r="EU1266">
        <f t="shared" si="1025"/>
        <v>6.9938036131512433</v>
      </c>
    </row>
    <row r="1267" spans="1:151" x14ac:dyDescent="0.25">
      <c r="A1267">
        <v>1260</v>
      </c>
      <c r="B1267">
        <v>7.9238393906041225</v>
      </c>
      <c r="C1267">
        <v>29.268658592540017</v>
      </c>
      <c r="E1267">
        <f t="shared" si="1026"/>
        <v>0</v>
      </c>
      <c r="F1267">
        <f t="shared" si="977"/>
        <v>1</v>
      </c>
      <c r="G1267">
        <f t="shared" si="1027"/>
        <v>21.344819201935895</v>
      </c>
      <c r="J1267">
        <v>1260</v>
      </c>
      <c r="K1267">
        <v>25.44619312813693</v>
      </c>
      <c r="L1267">
        <v>16.126619018077118</v>
      </c>
      <c r="N1267">
        <f t="shared" si="978"/>
        <v>1</v>
      </c>
      <c r="O1267">
        <f t="shared" si="979"/>
        <v>0</v>
      </c>
      <c r="P1267">
        <f t="shared" si="980"/>
        <v>9.3195741100598113</v>
      </c>
      <c r="S1267">
        <v>1260</v>
      </c>
      <c r="T1267">
        <v>23.680037275949601</v>
      </c>
      <c r="U1267">
        <v>19.119284394327757</v>
      </c>
      <c r="W1267">
        <f t="shared" si="981"/>
        <v>1</v>
      </c>
      <c r="X1267">
        <f t="shared" si="982"/>
        <v>0</v>
      </c>
      <c r="Y1267">
        <f t="shared" si="983"/>
        <v>4.5607528816218448</v>
      </c>
      <c r="AB1267">
        <v>1260</v>
      </c>
      <c r="AC1267">
        <v>29.590397067762897</v>
      </c>
      <c r="AD1267">
        <v>18.747775204479208</v>
      </c>
      <c r="AF1267">
        <f t="shared" si="984"/>
        <v>1</v>
      </c>
      <c r="AG1267">
        <f t="shared" si="985"/>
        <v>0</v>
      </c>
      <c r="AH1267">
        <f t="shared" si="986"/>
        <v>10.842621863283689</v>
      </c>
      <c r="AK1267">
        <v>1260</v>
      </c>
      <c r="AL1267">
        <v>18.678668329256674</v>
      </c>
      <c r="AM1267">
        <v>19.646541481481009</v>
      </c>
      <c r="AO1267">
        <f t="shared" si="987"/>
        <v>0</v>
      </c>
      <c r="AP1267">
        <f t="shared" si="988"/>
        <v>1</v>
      </c>
      <c r="AQ1267">
        <f t="shared" si="989"/>
        <v>0.96787315222433534</v>
      </c>
      <c r="AT1267">
        <v>1260</v>
      </c>
      <c r="AU1267">
        <v>20.994870478163715</v>
      </c>
      <c r="AV1267">
        <v>20.404630682117599</v>
      </c>
      <c r="AX1267">
        <f t="shared" si="990"/>
        <v>1</v>
      </c>
      <c r="AY1267">
        <f t="shared" si="991"/>
        <v>0</v>
      </c>
      <c r="AZ1267">
        <f t="shared" si="992"/>
        <v>0.59023979604611654</v>
      </c>
      <c r="BC1267">
        <v>1260</v>
      </c>
      <c r="BD1267" t="e">
        <v>#N/A</v>
      </c>
      <c r="BE1267" t="e">
        <v>#N/A</v>
      </c>
      <c r="BG1267" t="e">
        <f t="shared" si="993"/>
        <v>#N/A</v>
      </c>
      <c r="BH1267" t="e">
        <f t="shared" si="994"/>
        <v>#N/A</v>
      </c>
      <c r="BI1267" t="e">
        <f t="shared" si="995"/>
        <v>#N/A</v>
      </c>
      <c r="BL1267">
        <v>1260</v>
      </c>
      <c r="BM1267">
        <v>30.208722939593507</v>
      </c>
      <c r="BN1267">
        <v>8.5760091722218696</v>
      </c>
      <c r="BP1267">
        <f t="shared" si="996"/>
        <v>1</v>
      </c>
      <c r="BQ1267">
        <f t="shared" si="997"/>
        <v>0</v>
      </c>
      <c r="BR1267">
        <f t="shared" si="998"/>
        <v>21.632713767371637</v>
      </c>
      <c r="BU1267">
        <v>1260</v>
      </c>
      <c r="BV1267">
        <v>24.418017676540341</v>
      </c>
      <c r="BW1267">
        <v>15.499403629493141</v>
      </c>
      <c r="BY1267">
        <f t="shared" si="999"/>
        <v>1</v>
      </c>
      <c r="BZ1267">
        <f t="shared" si="1000"/>
        <v>0</v>
      </c>
      <c r="CA1267">
        <f t="shared" si="1001"/>
        <v>8.9186140470471997</v>
      </c>
      <c r="CD1267">
        <v>1260</v>
      </c>
      <c r="CE1267">
        <v>15.100361566104429</v>
      </c>
      <c r="CF1267">
        <v>36.010866551876639</v>
      </c>
      <c r="CH1267">
        <f t="shared" si="1002"/>
        <v>0</v>
      </c>
      <c r="CI1267">
        <f t="shared" si="1003"/>
        <v>1</v>
      </c>
      <c r="CJ1267">
        <f t="shared" si="1004"/>
        <v>20.91050498577221</v>
      </c>
      <c r="CM1267">
        <v>1260</v>
      </c>
      <c r="CN1267">
        <v>19.769795926279237</v>
      </c>
      <c r="CO1267">
        <v>43.162751773839815</v>
      </c>
      <c r="CQ1267">
        <f t="shared" si="1005"/>
        <v>0</v>
      </c>
      <c r="CR1267">
        <f t="shared" si="1006"/>
        <v>1</v>
      </c>
      <c r="CS1267">
        <f t="shared" si="1007"/>
        <v>23.392955847560579</v>
      </c>
      <c r="CV1267">
        <v>1260</v>
      </c>
      <c r="CW1267">
        <v>24.982353257072496</v>
      </c>
      <c r="CX1267">
        <v>19.096762339891683</v>
      </c>
      <c r="CZ1267">
        <f t="shared" si="1008"/>
        <v>1</v>
      </c>
      <c r="DA1267">
        <f t="shared" si="1009"/>
        <v>0</v>
      </c>
      <c r="DB1267">
        <f t="shared" si="1010"/>
        <v>5.8855909171808136</v>
      </c>
      <c r="DE1267">
        <v>1260</v>
      </c>
      <c r="DF1267">
        <v>11.740701432958806</v>
      </c>
      <c r="DG1267">
        <v>28.873443896124925</v>
      </c>
      <c r="DI1267">
        <f t="shared" si="1011"/>
        <v>0</v>
      </c>
      <c r="DJ1267">
        <f t="shared" si="1012"/>
        <v>1</v>
      </c>
      <c r="DK1267">
        <f t="shared" si="1013"/>
        <v>17.132742463166117</v>
      </c>
      <c r="DN1267">
        <v>1260</v>
      </c>
      <c r="DO1267">
        <v>23.272288730474106</v>
      </c>
      <c r="DP1267">
        <v>22.097252642050872</v>
      </c>
      <c r="DR1267">
        <f t="shared" si="1014"/>
        <v>1</v>
      </c>
      <c r="DS1267">
        <f t="shared" si="1015"/>
        <v>0</v>
      </c>
      <c r="DT1267">
        <f t="shared" si="1016"/>
        <v>1.1750360884232336</v>
      </c>
      <c r="DW1267">
        <v>1260</v>
      </c>
      <c r="DX1267">
        <v>28.938175978995908</v>
      </c>
      <c r="DY1267">
        <v>17.584951059988803</v>
      </c>
      <c r="EA1267">
        <f t="shared" si="1017"/>
        <v>1</v>
      </c>
      <c r="EB1267">
        <f t="shared" si="1018"/>
        <v>0</v>
      </c>
      <c r="EC1267">
        <f t="shared" si="1019"/>
        <v>11.353224919007104</v>
      </c>
      <c r="EF1267">
        <v>1260</v>
      </c>
      <c r="EG1267">
        <v>20.393452890580452</v>
      </c>
      <c r="EH1267">
        <v>15.206444822263677</v>
      </c>
      <c r="EJ1267">
        <f t="shared" si="1020"/>
        <v>1</v>
      </c>
      <c r="EK1267">
        <f t="shared" si="1021"/>
        <v>0</v>
      </c>
      <c r="EL1267">
        <f t="shared" si="1022"/>
        <v>5.187008068316775</v>
      </c>
      <c r="EO1267">
        <v>1260</v>
      </c>
      <c r="EP1267">
        <v>20.265884169435864</v>
      </c>
      <c r="EQ1267">
        <v>16.185823285425649</v>
      </c>
      <c r="ES1267">
        <f t="shared" si="1023"/>
        <v>1</v>
      </c>
      <c r="ET1267">
        <f t="shared" si="1024"/>
        <v>0</v>
      </c>
      <c r="EU1267">
        <f t="shared" si="1025"/>
        <v>4.0800608840102157</v>
      </c>
    </row>
    <row r="1268" spans="1:151" x14ac:dyDescent="0.25">
      <c r="A1268">
        <v>1261</v>
      </c>
      <c r="B1268">
        <v>5.6512223115376674</v>
      </c>
      <c r="C1268">
        <v>8.0638909445095663</v>
      </c>
      <c r="E1268">
        <f t="shared" si="1026"/>
        <v>0</v>
      </c>
      <c r="F1268">
        <f t="shared" si="977"/>
        <v>1</v>
      </c>
      <c r="G1268">
        <f t="shared" si="1027"/>
        <v>2.4126686329718989</v>
      </c>
      <c r="J1268">
        <v>1261</v>
      </c>
      <c r="K1268">
        <v>21.274509551355212</v>
      </c>
      <c r="L1268">
        <v>21.012035988940855</v>
      </c>
      <c r="N1268">
        <f t="shared" si="978"/>
        <v>1</v>
      </c>
      <c r="O1268">
        <f t="shared" si="979"/>
        <v>0</v>
      </c>
      <c r="P1268">
        <f t="shared" si="980"/>
        <v>0.26247356241435682</v>
      </c>
      <c r="S1268">
        <v>1261</v>
      </c>
      <c r="T1268">
        <v>19.172589895550992</v>
      </c>
      <c r="U1268">
        <v>44.037837348991523</v>
      </c>
      <c r="W1268">
        <f t="shared" si="981"/>
        <v>0</v>
      </c>
      <c r="X1268">
        <f t="shared" si="982"/>
        <v>1</v>
      </c>
      <c r="Y1268">
        <f t="shared" si="983"/>
        <v>24.865247453440531</v>
      </c>
      <c r="AB1268">
        <v>1261</v>
      </c>
      <c r="AC1268">
        <v>11.997249320705091</v>
      </c>
      <c r="AD1268">
        <v>19.951228074535152</v>
      </c>
      <c r="AF1268">
        <f t="shared" si="984"/>
        <v>0</v>
      </c>
      <c r="AG1268">
        <f t="shared" si="985"/>
        <v>1</v>
      </c>
      <c r="AH1268">
        <f t="shared" si="986"/>
        <v>7.9539787538300608</v>
      </c>
      <c r="AK1268">
        <v>1261</v>
      </c>
      <c r="AL1268">
        <v>22.587104091010701</v>
      </c>
      <c r="AM1268">
        <v>33.232381836356858</v>
      </c>
      <c r="AO1268">
        <f t="shared" si="987"/>
        <v>0</v>
      </c>
      <c r="AP1268">
        <f t="shared" si="988"/>
        <v>1</v>
      </c>
      <c r="AQ1268">
        <f t="shared" si="989"/>
        <v>10.645277745346156</v>
      </c>
      <c r="AT1268">
        <v>1261</v>
      </c>
      <c r="AU1268">
        <v>21.128280441258362</v>
      </c>
      <c r="AV1268">
        <v>22.65010570581839</v>
      </c>
      <c r="AX1268">
        <f t="shared" si="990"/>
        <v>0</v>
      </c>
      <c r="AY1268">
        <f t="shared" si="991"/>
        <v>1</v>
      </c>
      <c r="AZ1268">
        <f t="shared" si="992"/>
        <v>1.5218252645600288</v>
      </c>
      <c r="BC1268">
        <v>1261</v>
      </c>
      <c r="BD1268" t="e">
        <v>#N/A</v>
      </c>
      <c r="BE1268" t="e">
        <v>#N/A</v>
      </c>
      <c r="BG1268" t="e">
        <f t="shared" si="993"/>
        <v>#N/A</v>
      </c>
      <c r="BH1268" t="e">
        <f t="shared" si="994"/>
        <v>#N/A</v>
      </c>
      <c r="BI1268" t="e">
        <f t="shared" si="995"/>
        <v>#N/A</v>
      </c>
      <c r="BL1268">
        <v>1261</v>
      </c>
      <c r="BM1268">
        <v>26.416711766776359</v>
      </c>
      <c r="BN1268">
        <v>5.6284779735728137</v>
      </c>
      <c r="BP1268">
        <f t="shared" si="996"/>
        <v>1</v>
      </c>
      <c r="BQ1268">
        <f t="shared" si="997"/>
        <v>0</v>
      </c>
      <c r="BR1268">
        <f t="shared" si="998"/>
        <v>20.788233793203545</v>
      </c>
      <c r="BU1268">
        <v>1261</v>
      </c>
      <c r="BV1268">
        <v>33.068746303527377</v>
      </c>
      <c r="BW1268">
        <v>22.874952166825494</v>
      </c>
      <c r="BY1268">
        <f t="shared" si="999"/>
        <v>1</v>
      </c>
      <c r="BZ1268">
        <f t="shared" si="1000"/>
        <v>0</v>
      </c>
      <c r="CA1268">
        <f t="shared" si="1001"/>
        <v>10.193794136701882</v>
      </c>
      <c r="CD1268">
        <v>1261</v>
      </c>
      <c r="CE1268">
        <v>20.831120782101198</v>
      </c>
      <c r="CF1268">
        <v>28.404188711204217</v>
      </c>
      <c r="CH1268">
        <f t="shared" si="1002"/>
        <v>0</v>
      </c>
      <c r="CI1268">
        <f t="shared" si="1003"/>
        <v>1</v>
      </c>
      <c r="CJ1268">
        <f t="shared" si="1004"/>
        <v>7.5730679291030185</v>
      </c>
      <c r="CM1268">
        <v>1261</v>
      </c>
      <c r="CN1268">
        <v>21.464830334429436</v>
      </c>
      <c r="CO1268">
        <v>17.3661759506676</v>
      </c>
      <c r="CQ1268">
        <f t="shared" si="1005"/>
        <v>1</v>
      </c>
      <c r="CR1268">
        <f t="shared" si="1006"/>
        <v>0</v>
      </c>
      <c r="CS1268">
        <f t="shared" si="1007"/>
        <v>4.0986543837618363</v>
      </c>
      <c r="CV1268">
        <v>1261</v>
      </c>
      <c r="CW1268">
        <v>25.009235074389935</v>
      </c>
      <c r="CX1268">
        <v>18.661739234752059</v>
      </c>
      <c r="CZ1268">
        <f t="shared" si="1008"/>
        <v>1</v>
      </c>
      <c r="DA1268">
        <f t="shared" si="1009"/>
        <v>0</v>
      </c>
      <c r="DB1268">
        <f t="shared" si="1010"/>
        <v>6.347495839637876</v>
      </c>
      <c r="DE1268">
        <v>1261</v>
      </c>
      <c r="DF1268">
        <v>24.595321732168479</v>
      </c>
      <c r="DG1268">
        <v>19.283242800170292</v>
      </c>
      <c r="DI1268">
        <f t="shared" si="1011"/>
        <v>1</v>
      </c>
      <c r="DJ1268">
        <f t="shared" si="1012"/>
        <v>0</v>
      </c>
      <c r="DK1268">
        <f t="shared" si="1013"/>
        <v>5.3120789319981867</v>
      </c>
      <c r="DN1268">
        <v>1261</v>
      </c>
      <c r="DO1268">
        <v>27.979773365351789</v>
      </c>
      <c r="DP1268">
        <v>20.08527489921077</v>
      </c>
      <c r="DR1268">
        <f t="shared" si="1014"/>
        <v>1</v>
      </c>
      <c r="DS1268">
        <f t="shared" si="1015"/>
        <v>0</v>
      </c>
      <c r="DT1268">
        <f t="shared" si="1016"/>
        <v>7.8944984661410196</v>
      </c>
      <c r="DW1268">
        <v>1261</v>
      </c>
      <c r="DX1268">
        <v>26.283545956612613</v>
      </c>
      <c r="DY1268">
        <v>13.479434465480129</v>
      </c>
      <c r="EA1268">
        <f t="shared" si="1017"/>
        <v>1</v>
      </c>
      <c r="EB1268">
        <f t="shared" si="1018"/>
        <v>0</v>
      </c>
      <c r="EC1268">
        <f t="shared" si="1019"/>
        <v>12.804111491132485</v>
      </c>
      <c r="EF1268">
        <v>1261</v>
      </c>
      <c r="EG1268">
        <v>14.639534446412828</v>
      </c>
      <c r="EH1268">
        <v>14.144243624699779</v>
      </c>
      <c r="EJ1268">
        <f t="shared" si="1020"/>
        <v>1</v>
      </c>
      <c r="EK1268">
        <f t="shared" si="1021"/>
        <v>0</v>
      </c>
      <c r="EL1268">
        <f t="shared" si="1022"/>
        <v>0.4952908217130485</v>
      </c>
      <c r="EO1268">
        <v>1261</v>
      </c>
      <c r="EP1268">
        <v>20.803529003947524</v>
      </c>
      <c r="EQ1268">
        <v>23.154164530354731</v>
      </c>
      <c r="ES1268">
        <f t="shared" si="1023"/>
        <v>0</v>
      </c>
      <c r="ET1268">
        <f t="shared" si="1024"/>
        <v>1</v>
      </c>
      <c r="EU1268">
        <f t="shared" si="1025"/>
        <v>2.3506355264072063</v>
      </c>
    </row>
    <row r="1269" spans="1:151" x14ac:dyDescent="0.25">
      <c r="A1269">
        <v>1262</v>
      </c>
      <c r="B1269">
        <v>13.048288902390954</v>
      </c>
      <c r="C1269">
        <v>30.602859561981948</v>
      </c>
      <c r="E1269">
        <f t="shared" si="1026"/>
        <v>0</v>
      </c>
      <c r="F1269">
        <f t="shared" si="977"/>
        <v>1</v>
      </c>
      <c r="G1269">
        <f t="shared" si="1027"/>
        <v>17.554570659590993</v>
      </c>
      <c r="J1269">
        <v>1262</v>
      </c>
      <c r="K1269">
        <v>25.254014497011411</v>
      </c>
      <c r="L1269">
        <v>19.560920280739126</v>
      </c>
      <c r="N1269">
        <f t="shared" si="978"/>
        <v>1</v>
      </c>
      <c r="O1269">
        <f t="shared" si="979"/>
        <v>0</v>
      </c>
      <c r="P1269">
        <f t="shared" si="980"/>
        <v>5.6930942162722857</v>
      </c>
      <c r="S1269">
        <v>1262</v>
      </c>
      <c r="T1269">
        <v>21.440281061202249</v>
      </c>
      <c r="U1269">
        <v>21.430757893663412</v>
      </c>
      <c r="W1269">
        <f t="shared" si="981"/>
        <v>1</v>
      </c>
      <c r="X1269">
        <f t="shared" si="982"/>
        <v>0</v>
      </c>
      <c r="Y1269">
        <f t="shared" si="983"/>
        <v>9.5231675388376402E-3</v>
      </c>
      <c r="AB1269">
        <v>1262</v>
      </c>
      <c r="AC1269">
        <v>21.749290951355984</v>
      </c>
      <c r="AD1269">
        <v>17.818831283506764</v>
      </c>
      <c r="AF1269">
        <f t="shared" si="984"/>
        <v>1</v>
      </c>
      <c r="AG1269">
        <f t="shared" si="985"/>
        <v>0</v>
      </c>
      <c r="AH1269">
        <f t="shared" si="986"/>
        <v>3.9304596678492203</v>
      </c>
      <c r="AK1269">
        <v>1262</v>
      </c>
      <c r="AL1269">
        <v>21.25358005271169</v>
      </c>
      <c r="AM1269">
        <v>43.652211839090626</v>
      </c>
      <c r="AO1269">
        <f t="shared" si="987"/>
        <v>0</v>
      </c>
      <c r="AP1269">
        <f t="shared" si="988"/>
        <v>1</v>
      </c>
      <c r="AQ1269">
        <f t="shared" si="989"/>
        <v>22.398631786378935</v>
      </c>
      <c r="AT1269">
        <v>1262</v>
      </c>
      <c r="AU1269">
        <v>19.4245772743805</v>
      </c>
      <c r="AV1269">
        <v>23.520193496413452</v>
      </c>
      <c r="AX1269">
        <f t="shared" si="990"/>
        <v>0</v>
      </c>
      <c r="AY1269">
        <f t="shared" si="991"/>
        <v>1</v>
      </c>
      <c r="AZ1269">
        <f t="shared" si="992"/>
        <v>4.0956162220329517</v>
      </c>
      <c r="BC1269">
        <v>1262</v>
      </c>
      <c r="BD1269" t="e">
        <v>#N/A</v>
      </c>
      <c r="BE1269" t="e">
        <v>#N/A</v>
      </c>
      <c r="BG1269" t="e">
        <f t="shared" si="993"/>
        <v>#N/A</v>
      </c>
      <c r="BH1269" t="e">
        <f t="shared" si="994"/>
        <v>#N/A</v>
      </c>
      <c r="BI1269" t="e">
        <f t="shared" si="995"/>
        <v>#N/A</v>
      </c>
      <c r="BL1269">
        <v>1262</v>
      </c>
      <c r="BM1269">
        <v>27.752660719906302</v>
      </c>
      <c r="BN1269">
        <v>11.839986967881956</v>
      </c>
      <c r="BP1269">
        <f t="shared" si="996"/>
        <v>1</v>
      </c>
      <c r="BQ1269">
        <f t="shared" si="997"/>
        <v>0</v>
      </c>
      <c r="BR1269">
        <f t="shared" si="998"/>
        <v>15.912673752024347</v>
      </c>
      <c r="BU1269">
        <v>1262</v>
      </c>
      <c r="BV1269">
        <v>18.074819394448259</v>
      </c>
      <c r="BW1269">
        <v>22.056606536610929</v>
      </c>
      <c r="BY1269">
        <f t="shared" si="999"/>
        <v>0</v>
      </c>
      <c r="BZ1269">
        <f t="shared" si="1000"/>
        <v>1</v>
      </c>
      <c r="CA1269">
        <f t="shared" si="1001"/>
        <v>3.9817871421626698</v>
      </c>
      <c r="CD1269">
        <v>1262</v>
      </c>
      <c r="CE1269">
        <v>25.234607745930965</v>
      </c>
      <c r="CF1269">
        <v>36.720444922756982</v>
      </c>
      <c r="CH1269">
        <f t="shared" si="1002"/>
        <v>0</v>
      </c>
      <c r="CI1269">
        <f t="shared" si="1003"/>
        <v>1</v>
      </c>
      <c r="CJ1269">
        <f t="shared" si="1004"/>
        <v>11.485837176826017</v>
      </c>
      <c r="CM1269">
        <v>1262</v>
      </c>
      <c r="CN1269">
        <v>16.196033743470942</v>
      </c>
      <c r="CO1269">
        <v>29.768387474145257</v>
      </c>
      <c r="CQ1269">
        <f t="shared" si="1005"/>
        <v>0</v>
      </c>
      <c r="CR1269">
        <f t="shared" si="1006"/>
        <v>1</v>
      </c>
      <c r="CS1269">
        <f t="shared" si="1007"/>
        <v>13.572353730674315</v>
      </c>
      <c r="CV1269">
        <v>1262</v>
      </c>
      <c r="CW1269">
        <v>20.559994749519593</v>
      </c>
      <c r="CX1269">
        <v>20.131362824589324</v>
      </c>
      <c r="CZ1269">
        <f t="shared" si="1008"/>
        <v>1</v>
      </c>
      <c r="DA1269">
        <f t="shared" si="1009"/>
        <v>0</v>
      </c>
      <c r="DB1269">
        <f t="shared" si="1010"/>
        <v>0.42863192493026858</v>
      </c>
      <c r="DE1269">
        <v>1262</v>
      </c>
      <c r="DF1269">
        <v>28.257415579223768</v>
      </c>
      <c r="DG1269">
        <v>24.08054413615087</v>
      </c>
      <c r="DI1269">
        <f t="shared" si="1011"/>
        <v>1</v>
      </c>
      <c r="DJ1269">
        <f t="shared" si="1012"/>
        <v>0</v>
      </c>
      <c r="DK1269">
        <f t="shared" si="1013"/>
        <v>4.1768714430728977</v>
      </c>
      <c r="DN1269">
        <v>1262</v>
      </c>
      <c r="DO1269">
        <v>27.845742115499906</v>
      </c>
      <c r="DP1269">
        <v>32.315828063089562</v>
      </c>
      <c r="DR1269">
        <f t="shared" si="1014"/>
        <v>0</v>
      </c>
      <c r="DS1269">
        <f t="shared" si="1015"/>
        <v>1</v>
      </c>
      <c r="DT1269">
        <f t="shared" si="1016"/>
        <v>4.4700859475896557</v>
      </c>
      <c r="DW1269">
        <v>1262</v>
      </c>
      <c r="DX1269">
        <v>14.177306481956313</v>
      </c>
      <c r="DY1269">
        <v>29.421618500052137</v>
      </c>
      <c r="EA1269">
        <f t="shared" si="1017"/>
        <v>0</v>
      </c>
      <c r="EB1269">
        <f t="shared" si="1018"/>
        <v>1</v>
      </c>
      <c r="EC1269">
        <f t="shared" si="1019"/>
        <v>15.244312018095824</v>
      </c>
      <c r="EF1269">
        <v>1262</v>
      </c>
      <c r="EG1269">
        <v>21.331653984791139</v>
      </c>
      <c r="EH1269">
        <v>17.313423252285631</v>
      </c>
      <c r="EJ1269">
        <f t="shared" si="1020"/>
        <v>1</v>
      </c>
      <c r="EK1269">
        <f t="shared" si="1021"/>
        <v>0</v>
      </c>
      <c r="EL1269">
        <f t="shared" si="1022"/>
        <v>4.0182307325055078</v>
      </c>
      <c r="EO1269">
        <v>1262</v>
      </c>
      <c r="EP1269">
        <v>17.466143802786313</v>
      </c>
      <c r="EQ1269">
        <v>50.812451798882179</v>
      </c>
      <c r="ES1269">
        <f t="shared" si="1023"/>
        <v>0</v>
      </c>
      <c r="ET1269">
        <f t="shared" si="1024"/>
        <v>1</v>
      </c>
      <c r="EU1269">
        <f t="shared" si="1025"/>
        <v>33.346307996095867</v>
      </c>
    </row>
    <row r="1270" spans="1:151" x14ac:dyDescent="0.25">
      <c r="A1270">
        <v>1263</v>
      </c>
      <c r="B1270">
        <v>9.6107548135635454</v>
      </c>
      <c r="C1270">
        <v>49.984298472649698</v>
      </c>
      <c r="E1270">
        <f t="shared" si="1026"/>
        <v>0</v>
      </c>
      <c r="F1270">
        <f t="shared" si="977"/>
        <v>1</v>
      </c>
      <c r="G1270">
        <f t="shared" si="1027"/>
        <v>40.373543659086153</v>
      </c>
      <c r="J1270">
        <v>1263</v>
      </c>
      <c r="K1270">
        <v>28.198882900275734</v>
      </c>
      <c r="L1270">
        <v>23.182493665847105</v>
      </c>
      <c r="N1270">
        <f t="shared" si="978"/>
        <v>1</v>
      </c>
      <c r="O1270">
        <f t="shared" si="979"/>
        <v>0</v>
      </c>
      <c r="P1270">
        <f t="shared" si="980"/>
        <v>5.0163892344286296</v>
      </c>
      <c r="S1270">
        <v>1263</v>
      </c>
      <c r="T1270">
        <v>19.246540708815424</v>
      </c>
      <c r="U1270">
        <v>25.613662926410314</v>
      </c>
      <c r="W1270">
        <f t="shared" si="981"/>
        <v>0</v>
      </c>
      <c r="X1270">
        <f t="shared" si="982"/>
        <v>1</v>
      </c>
      <c r="Y1270">
        <f t="shared" si="983"/>
        <v>6.3671222175948898</v>
      </c>
      <c r="AB1270">
        <v>1263</v>
      </c>
      <c r="AC1270">
        <v>17.33910694200134</v>
      </c>
      <c r="AD1270">
        <v>17.536829473459221</v>
      </c>
      <c r="AF1270">
        <f t="shared" si="984"/>
        <v>0</v>
      </c>
      <c r="AG1270">
        <f t="shared" si="985"/>
        <v>1</v>
      </c>
      <c r="AH1270">
        <f t="shared" si="986"/>
        <v>0.19772253145788099</v>
      </c>
      <c r="AK1270">
        <v>1263</v>
      </c>
      <c r="AL1270">
        <v>9.5105648297705692</v>
      </c>
      <c r="AM1270">
        <v>27.3183652546182</v>
      </c>
      <c r="AO1270">
        <f t="shared" si="987"/>
        <v>0</v>
      </c>
      <c r="AP1270">
        <f t="shared" si="988"/>
        <v>1</v>
      </c>
      <c r="AQ1270">
        <f t="shared" si="989"/>
        <v>17.807800424847631</v>
      </c>
      <c r="AT1270">
        <v>1263</v>
      </c>
      <c r="AU1270">
        <v>17.985448812138589</v>
      </c>
      <c r="AV1270">
        <v>26.68204187086392</v>
      </c>
      <c r="AX1270">
        <f t="shared" si="990"/>
        <v>0</v>
      </c>
      <c r="AY1270">
        <f t="shared" si="991"/>
        <v>1</v>
      </c>
      <c r="AZ1270">
        <f t="shared" si="992"/>
        <v>8.6965930587253304</v>
      </c>
      <c r="BC1270">
        <v>1263</v>
      </c>
      <c r="BD1270" t="e">
        <v>#N/A</v>
      </c>
      <c r="BE1270" t="e">
        <v>#N/A</v>
      </c>
      <c r="BG1270" t="e">
        <f t="shared" si="993"/>
        <v>#N/A</v>
      </c>
      <c r="BH1270" t="e">
        <f t="shared" si="994"/>
        <v>#N/A</v>
      </c>
      <c r="BI1270" t="e">
        <f t="shared" si="995"/>
        <v>#N/A</v>
      </c>
      <c r="BL1270">
        <v>1263</v>
      </c>
      <c r="BM1270">
        <v>20.861713509538255</v>
      </c>
      <c r="BN1270">
        <v>12.01151872716628</v>
      </c>
      <c r="BP1270">
        <f t="shared" si="996"/>
        <v>1</v>
      </c>
      <c r="BQ1270">
        <f t="shared" si="997"/>
        <v>0</v>
      </c>
      <c r="BR1270">
        <f t="shared" si="998"/>
        <v>8.8501947823719753</v>
      </c>
      <c r="BU1270">
        <v>1263</v>
      </c>
      <c r="BV1270">
        <v>27.890460611128265</v>
      </c>
      <c r="BW1270">
        <v>25.423918433476061</v>
      </c>
      <c r="BY1270">
        <f t="shared" si="999"/>
        <v>1</v>
      </c>
      <c r="BZ1270">
        <f t="shared" si="1000"/>
        <v>0</v>
      </c>
      <c r="CA1270">
        <f t="shared" si="1001"/>
        <v>2.4665421776522045</v>
      </c>
      <c r="CD1270">
        <v>1263</v>
      </c>
      <c r="CE1270">
        <v>26.985156066463841</v>
      </c>
      <c r="CF1270">
        <v>33.533385207015577</v>
      </c>
      <c r="CH1270">
        <f t="shared" si="1002"/>
        <v>0</v>
      </c>
      <c r="CI1270">
        <f t="shared" si="1003"/>
        <v>1</v>
      </c>
      <c r="CJ1270">
        <f t="shared" si="1004"/>
        <v>6.5482291405517365</v>
      </c>
      <c r="CM1270">
        <v>1263</v>
      </c>
      <c r="CN1270">
        <v>22.311241571577856</v>
      </c>
      <c r="CO1270">
        <v>25.202673467252197</v>
      </c>
      <c r="CQ1270">
        <f t="shared" si="1005"/>
        <v>0</v>
      </c>
      <c r="CR1270">
        <f t="shared" si="1006"/>
        <v>1</v>
      </c>
      <c r="CS1270">
        <f t="shared" si="1007"/>
        <v>2.8914318956743408</v>
      </c>
      <c r="CV1270">
        <v>1263</v>
      </c>
      <c r="CW1270">
        <v>24.015293676475451</v>
      </c>
      <c r="CX1270">
        <v>15.805765493440269</v>
      </c>
      <c r="CZ1270">
        <f t="shared" si="1008"/>
        <v>1</v>
      </c>
      <c r="DA1270">
        <f t="shared" si="1009"/>
        <v>0</v>
      </c>
      <c r="DB1270">
        <f t="shared" si="1010"/>
        <v>8.2095281830351823</v>
      </c>
      <c r="DE1270">
        <v>1263</v>
      </c>
      <c r="DF1270">
        <v>22.96813627223537</v>
      </c>
      <c r="DG1270">
        <v>24.363148391529872</v>
      </c>
      <c r="DI1270">
        <f t="shared" si="1011"/>
        <v>0</v>
      </c>
      <c r="DJ1270">
        <f t="shared" si="1012"/>
        <v>1</v>
      </c>
      <c r="DK1270">
        <f t="shared" si="1013"/>
        <v>1.3950121192945026</v>
      </c>
      <c r="DN1270">
        <v>1263</v>
      </c>
      <c r="DO1270">
        <v>20.991506922231174</v>
      </c>
      <c r="DP1270">
        <v>19.715138434408491</v>
      </c>
      <c r="DR1270">
        <f t="shared" si="1014"/>
        <v>1</v>
      </c>
      <c r="DS1270">
        <f t="shared" si="1015"/>
        <v>0</v>
      </c>
      <c r="DT1270">
        <f t="shared" si="1016"/>
        <v>1.2763684878226833</v>
      </c>
      <c r="DW1270">
        <v>1263</v>
      </c>
      <c r="DX1270">
        <v>19.152379863972676</v>
      </c>
      <c r="DY1270">
        <v>12.768639076138541</v>
      </c>
      <c r="EA1270">
        <f t="shared" si="1017"/>
        <v>1</v>
      </c>
      <c r="EB1270">
        <f t="shared" si="1018"/>
        <v>0</v>
      </c>
      <c r="EC1270">
        <f t="shared" si="1019"/>
        <v>6.3837407878341352</v>
      </c>
      <c r="EF1270">
        <v>1263</v>
      </c>
      <c r="EG1270">
        <v>16.350974309528102</v>
      </c>
      <c r="EH1270">
        <v>14.467521010241541</v>
      </c>
      <c r="EJ1270">
        <f t="shared" si="1020"/>
        <v>1</v>
      </c>
      <c r="EK1270">
        <f t="shared" si="1021"/>
        <v>0</v>
      </c>
      <c r="EL1270">
        <f t="shared" si="1022"/>
        <v>1.8834532992865611</v>
      </c>
      <c r="EO1270">
        <v>1263</v>
      </c>
      <c r="EP1270">
        <v>21.943138255163362</v>
      </c>
      <c r="EQ1270">
        <v>13.207655860356347</v>
      </c>
      <c r="ES1270">
        <f t="shared" si="1023"/>
        <v>1</v>
      </c>
      <c r="ET1270">
        <f t="shared" si="1024"/>
        <v>0</v>
      </c>
      <c r="EU1270">
        <f t="shared" si="1025"/>
        <v>8.7354823948070148</v>
      </c>
    </row>
    <row r="1271" spans="1:151" x14ac:dyDescent="0.25">
      <c r="A1271">
        <v>1264</v>
      </c>
      <c r="B1271">
        <v>8.6865414851815075</v>
      </c>
      <c r="C1271">
        <v>9.0802103034315529</v>
      </c>
      <c r="E1271">
        <f t="shared" si="1026"/>
        <v>0</v>
      </c>
      <c r="F1271">
        <f t="shared" si="977"/>
        <v>1</v>
      </c>
      <c r="G1271">
        <f t="shared" si="1027"/>
        <v>0.3936688182500454</v>
      </c>
      <c r="J1271">
        <v>1264</v>
      </c>
      <c r="K1271">
        <v>19.624205412608319</v>
      </c>
      <c r="L1271">
        <v>20.312681431645267</v>
      </c>
      <c r="N1271">
        <f t="shared" si="978"/>
        <v>0</v>
      </c>
      <c r="O1271">
        <f t="shared" si="979"/>
        <v>1</v>
      </c>
      <c r="P1271">
        <f t="shared" si="980"/>
        <v>0.68847601903694766</v>
      </c>
      <c r="S1271">
        <v>1264</v>
      </c>
      <c r="T1271">
        <v>22.641198355328978</v>
      </c>
      <c r="U1271">
        <v>31.791675118460631</v>
      </c>
      <c r="W1271">
        <f t="shared" si="981"/>
        <v>0</v>
      </c>
      <c r="X1271">
        <f t="shared" si="982"/>
        <v>1</v>
      </c>
      <c r="Y1271">
        <f t="shared" si="983"/>
        <v>9.1504767631316533</v>
      </c>
      <c r="AB1271">
        <v>1264</v>
      </c>
      <c r="AC1271">
        <v>20.420600596950099</v>
      </c>
      <c r="AD1271">
        <v>16.561942451638664</v>
      </c>
      <c r="AF1271">
        <f t="shared" si="984"/>
        <v>1</v>
      </c>
      <c r="AG1271">
        <f t="shared" si="985"/>
        <v>0</v>
      </c>
      <c r="AH1271">
        <f t="shared" si="986"/>
        <v>3.8586581453114341</v>
      </c>
      <c r="AK1271">
        <v>1264</v>
      </c>
      <c r="AL1271">
        <v>16.058558215593187</v>
      </c>
      <c r="AM1271">
        <v>39.623012316676693</v>
      </c>
      <c r="AO1271">
        <f t="shared" si="987"/>
        <v>0</v>
      </c>
      <c r="AP1271">
        <f t="shared" si="988"/>
        <v>1</v>
      </c>
      <c r="AQ1271">
        <f t="shared" si="989"/>
        <v>23.564454101083506</v>
      </c>
      <c r="AT1271">
        <v>1264</v>
      </c>
      <c r="AU1271">
        <v>19.679754635708807</v>
      </c>
      <c r="AV1271">
        <v>23.265709027680824</v>
      </c>
      <c r="AX1271">
        <f t="shared" si="990"/>
        <v>0</v>
      </c>
      <c r="AY1271">
        <f t="shared" si="991"/>
        <v>1</v>
      </c>
      <c r="AZ1271">
        <f t="shared" si="992"/>
        <v>3.5859543919720167</v>
      </c>
      <c r="BC1271">
        <v>1264</v>
      </c>
      <c r="BD1271" t="e">
        <v>#N/A</v>
      </c>
      <c r="BE1271" t="e">
        <v>#N/A</v>
      </c>
      <c r="BG1271" t="e">
        <f t="shared" si="993"/>
        <v>#N/A</v>
      </c>
      <c r="BH1271" t="e">
        <f t="shared" si="994"/>
        <v>#N/A</v>
      </c>
      <c r="BI1271" t="e">
        <f t="shared" si="995"/>
        <v>#N/A</v>
      </c>
      <c r="BL1271">
        <v>1264</v>
      </c>
      <c r="BM1271">
        <v>16.280063906719519</v>
      </c>
      <c r="BN1271">
        <v>12.811143688762471</v>
      </c>
      <c r="BP1271">
        <f t="shared" si="996"/>
        <v>1</v>
      </c>
      <c r="BQ1271">
        <f t="shared" si="997"/>
        <v>0</v>
      </c>
      <c r="BR1271">
        <f t="shared" si="998"/>
        <v>3.4689202179570486</v>
      </c>
      <c r="BU1271">
        <v>1264</v>
      </c>
      <c r="BV1271">
        <v>20.809592070271744</v>
      </c>
      <c r="BW1271">
        <v>12.410533830115</v>
      </c>
      <c r="BY1271">
        <f t="shared" si="999"/>
        <v>1</v>
      </c>
      <c r="BZ1271">
        <f t="shared" si="1000"/>
        <v>0</v>
      </c>
      <c r="CA1271">
        <f t="shared" si="1001"/>
        <v>8.3990582401567444</v>
      </c>
      <c r="CD1271">
        <v>1264</v>
      </c>
      <c r="CE1271">
        <v>18.611527444812225</v>
      </c>
      <c r="CF1271">
        <v>23.737854361014215</v>
      </c>
      <c r="CH1271">
        <f t="shared" si="1002"/>
        <v>0</v>
      </c>
      <c r="CI1271">
        <f t="shared" si="1003"/>
        <v>1</v>
      </c>
      <c r="CJ1271">
        <f t="shared" si="1004"/>
        <v>5.1263269162019895</v>
      </c>
      <c r="CM1271">
        <v>1264</v>
      </c>
      <c r="CN1271">
        <v>19.531437183497875</v>
      </c>
      <c r="CO1271">
        <v>13.353159644502668</v>
      </c>
      <c r="CQ1271">
        <f t="shared" si="1005"/>
        <v>1</v>
      </c>
      <c r="CR1271">
        <f t="shared" si="1006"/>
        <v>0</v>
      </c>
      <c r="CS1271">
        <f t="shared" si="1007"/>
        <v>6.1782775389952072</v>
      </c>
      <c r="CV1271">
        <v>1264</v>
      </c>
      <c r="CW1271">
        <v>22.513974608516225</v>
      </c>
      <c r="CX1271">
        <v>18.83835736005372</v>
      </c>
      <c r="CZ1271">
        <f t="shared" si="1008"/>
        <v>1</v>
      </c>
      <c r="DA1271">
        <f t="shared" si="1009"/>
        <v>0</v>
      </c>
      <c r="DB1271">
        <f t="shared" si="1010"/>
        <v>3.6756172484625047</v>
      </c>
      <c r="DE1271">
        <v>1264</v>
      </c>
      <c r="DF1271">
        <v>18.42103076006747</v>
      </c>
      <c r="DG1271">
        <v>32.55990961111204</v>
      </c>
      <c r="DI1271">
        <f t="shared" si="1011"/>
        <v>0</v>
      </c>
      <c r="DJ1271">
        <f t="shared" si="1012"/>
        <v>1</v>
      </c>
      <c r="DK1271">
        <f t="shared" si="1013"/>
        <v>14.13887885104457</v>
      </c>
      <c r="DN1271">
        <v>1264</v>
      </c>
      <c r="DO1271">
        <v>23.618230597204313</v>
      </c>
      <c r="DP1271">
        <v>24.093553151523828</v>
      </c>
      <c r="DR1271">
        <f t="shared" si="1014"/>
        <v>0</v>
      </c>
      <c r="DS1271">
        <f t="shared" si="1015"/>
        <v>1</v>
      </c>
      <c r="DT1271">
        <f t="shared" si="1016"/>
        <v>0.47532255431951498</v>
      </c>
      <c r="DW1271">
        <v>1264</v>
      </c>
      <c r="DX1271">
        <v>11.166396188706837</v>
      </c>
      <c r="DY1271">
        <v>23.947534071739724</v>
      </c>
      <c r="EA1271">
        <f t="shared" si="1017"/>
        <v>0</v>
      </c>
      <c r="EB1271">
        <f t="shared" si="1018"/>
        <v>1</v>
      </c>
      <c r="EC1271">
        <f t="shared" si="1019"/>
        <v>12.781137883032887</v>
      </c>
      <c r="EF1271">
        <v>1264</v>
      </c>
      <c r="EG1271">
        <v>21.147205169120298</v>
      </c>
      <c r="EH1271">
        <v>7.2218062428950631</v>
      </c>
      <c r="EJ1271">
        <f t="shared" si="1020"/>
        <v>1</v>
      </c>
      <c r="EK1271">
        <f t="shared" si="1021"/>
        <v>0</v>
      </c>
      <c r="EL1271">
        <f t="shared" si="1022"/>
        <v>13.925398926225235</v>
      </c>
      <c r="EO1271">
        <v>1264</v>
      </c>
      <c r="EP1271">
        <v>26.714910304552838</v>
      </c>
      <c r="EQ1271">
        <v>6.5792157828283209</v>
      </c>
      <c r="ES1271">
        <f t="shared" si="1023"/>
        <v>1</v>
      </c>
      <c r="ET1271">
        <f t="shared" si="1024"/>
        <v>0</v>
      </c>
      <c r="EU1271">
        <f t="shared" si="1025"/>
        <v>20.135694521724517</v>
      </c>
    </row>
    <row r="1272" spans="1:151" x14ac:dyDescent="0.25">
      <c r="A1272">
        <v>1265</v>
      </c>
      <c r="B1272">
        <v>8.0423818772864664</v>
      </c>
      <c r="C1272">
        <v>50.189502386739434</v>
      </c>
      <c r="E1272">
        <f t="shared" si="1026"/>
        <v>0</v>
      </c>
      <c r="F1272">
        <f t="shared" si="977"/>
        <v>1</v>
      </c>
      <c r="G1272">
        <f t="shared" si="1027"/>
        <v>42.147120509452968</v>
      </c>
      <c r="J1272">
        <v>1265</v>
      </c>
      <c r="K1272">
        <v>14.99501801392389</v>
      </c>
      <c r="L1272">
        <v>18.560233580418103</v>
      </c>
      <c r="N1272">
        <f t="shared" si="978"/>
        <v>0</v>
      </c>
      <c r="O1272">
        <f t="shared" si="979"/>
        <v>1</v>
      </c>
      <c r="P1272">
        <f t="shared" si="980"/>
        <v>3.5652155664942136</v>
      </c>
      <c r="S1272">
        <v>1265</v>
      </c>
      <c r="T1272">
        <v>15.972397241725476</v>
      </c>
      <c r="U1272">
        <v>32.616000659617988</v>
      </c>
      <c r="W1272">
        <f t="shared" si="981"/>
        <v>0</v>
      </c>
      <c r="X1272">
        <f t="shared" si="982"/>
        <v>1</v>
      </c>
      <c r="Y1272">
        <f t="shared" si="983"/>
        <v>16.643603417892514</v>
      </c>
      <c r="AB1272">
        <v>1265</v>
      </c>
      <c r="AC1272">
        <v>12.333430759466864</v>
      </c>
      <c r="AD1272">
        <v>16.759179316280655</v>
      </c>
      <c r="AF1272">
        <f t="shared" si="984"/>
        <v>0</v>
      </c>
      <c r="AG1272">
        <f t="shared" si="985"/>
        <v>1</v>
      </c>
      <c r="AH1272">
        <f t="shared" si="986"/>
        <v>4.4257485568137902</v>
      </c>
      <c r="AK1272">
        <v>1265</v>
      </c>
      <c r="AL1272">
        <v>27.297940709981319</v>
      </c>
      <c r="AM1272">
        <v>19.943591544133437</v>
      </c>
      <c r="AO1272">
        <f t="shared" si="987"/>
        <v>1</v>
      </c>
      <c r="AP1272">
        <f t="shared" si="988"/>
        <v>0</v>
      </c>
      <c r="AQ1272">
        <f t="shared" si="989"/>
        <v>7.3543491658478821</v>
      </c>
      <c r="AT1272">
        <v>1265</v>
      </c>
      <c r="AU1272">
        <v>18.633873072611213</v>
      </c>
      <c r="AV1272">
        <v>18.386126963595366</v>
      </c>
      <c r="AX1272">
        <f t="shared" si="990"/>
        <v>1</v>
      </c>
      <c r="AY1272">
        <f t="shared" si="991"/>
        <v>0</v>
      </c>
      <c r="AZ1272">
        <f t="shared" si="992"/>
        <v>0.24774610901584637</v>
      </c>
      <c r="BC1272">
        <v>1265</v>
      </c>
      <c r="BD1272" t="e">
        <v>#N/A</v>
      </c>
      <c r="BE1272" t="e">
        <v>#N/A</v>
      </c>
      <c r="BG1272" t="e">
        <f t="shared" si="993"/>
        <v>#N/A</v>
      </c>
      <c r="BH1272" t="e">
        <f t="shared" si="994"/>
        <v>#N/A</v>
      </c>
      <c r="BI1272" t="e">
        <f t="shared" si="995"/>
        <v>#N/A</v>
      </c>
      <c r="BL1272">
        <v>1265</v>
      </c>
      <c r="BM1272">
        <v>23.912812466132277</v>
      </c>
      <c r="BN1272">
        <v>11.108831320227939</v>
      </c>
      <c r="BP1272">
        <f t="shared" si="996"/>
        <v>1</v>
      </c>
      <c r="BQ1272">
        <f t="shared" si="997"/>
        <v>0</v>
      </c>
      <c r="BR1272">
        <f t="shared" si="998"/>
        <v>12.803981145904338</v>
      </c>
      <c r="BU1272">
        <v>1265</v>
      </c>
      <c r="BV1272">
        <v>13.2644372535431</v>
      </c>
      <c r="BW1272">
        <v>24.832049635986685</v>
      </c>
      <c r="BY1272">
        <f t="shared" si="999"/>
        <v>0</v>
      </c>
      <c r="BZ1272">
        <f t="shared" si="1000"/>
        <v>1</v>
      </c>
      <c r="CA1272">
        <f t="shared" si="1001"/>
        <v>11.567612382443585</v>
      </c>
      <c r="CD1272">
        <v>1265</v>
      </c>
      <c r="CE1272">
        <v>24.696764988121373</v>
      </c>
      <c r="CF1272">
        <v>28.797146359106932</v>
      </c>
      <c r="CH1272">
        <f t="shared" si="1002"/>
        <v>0</v>
      </c>
      <c r="CI1272">
        <f t="shared" si="1003"/>
        <v>1</v>
      </c>
      <c r="CJ1272">
        <f t="shared" si="1004"/>
        <v>4.1003813709855592</v>
      </c>
      <c r="CM1272">
        <v>1265</v>
      </c>
      <c r="CN1272">
        <v>23.598015602854545</v>
      </c>
      <c r="CO1272">
        <v>24.770311242542203</v>
      </c>
      <c r="CQ1272">
        <f t="shared" si="1005"/>
        <v>0</v>
      </c>
      <c r="CR1272">
        <f t="shared" si="1006"/>
        <v>1</v>
      </c>
      <c r="CS1272">
        <f t="shared" si="1007"/>
        <v>1.1722956396876576</v>
      </c>
      <c r="CV1272">
        <v>1265</v>
      </c>
      <c r="CW1272">
        <v>23.377545358922909</v>
      </c>
      <c r="CX1272">
        <v>19.132023726852871</v>
      </c>
      <c r="CZ1272">
        <f t="shared" si="1008"/>
        <v>1</v>
      </c>
      <c r="DA1272">
        <f t="shared" si="1009"/>
        <v>0</v>
      </c>
      <c r="DB1272">
        <f t="shared" si="1010"/>
        <v>4.2455216320700373</v>
      </c>
      <c r="DE1272">
        <v>1265</v>
      </c>
      <c r="DF1272">
        <v>16.252271133333387</v>
      </c>
      <c r="DG1272">
        <v>17.694199182176099</v>
      </c>
      <c r="DI1272">
        <f t="shared" si="1011"/>
        <v>0</v>
      </c>
      <c r="DJ1272">
        <f t="shared" si="1012"/>
        <v>1</v>
      </c>
      <c r="DK1272">
        <f t="shared" si="1013"/>
        <v>1.441928048842712</v>
      </c>
      <c r="DN1272">
        <v>1265</v>
      </c>
      <c r="DO1272">
        <v>24.963425870365459</v>
      </c>
      <c r="DP1272">
        <v>39.594008811375772</v>
      </c>
      <c r="DR1272">
        <f t="shared" si="1014"/>
        <v>0</v>
      </c>
      <c r="DS1272">
        <f t="shared" si="1015"/>
        <v>1</v>
      </c>
      <c r="DT1272">
        <f t="shared" si="1016"/>
        <v>14.630582941010314</v>
      </c>
      <c r="DW1272">
        <v>1265</v>
      </c>
      <c r="DX1272">
        <v>17.929689542135879</v>
      </c>
      <c r="DY1272">
        <v>9.1629133686778452</v>
      </c>
      <c r="EA1272">
        <f t="shared" si="1017"/>
        <v>1</v>
      </c>
      <c r="EB1272">
        <f t="shared" si="1018"/>
        <v>0</v>
      </c>
      <c r="EC1272">
        <f t="shared" si="1019"/>
        <v>8.7667761734580338</v>
      </c>
      <c r="EF1272">
        <v>1265</v>
      </c>
      <c r="EG1272">
        <v>25.045139264637537</v>
      </c>
      <c r="EH1272">
        <v>16.494158174534281</v>
      </c>
      <c r="EJ1272">
        <f t="shared" si="1020"/>
        <v>1</v>
      </c>
      <c r="EK1272">
        <f t="shared" si="1021"/>
        <v>0</v>
      </c>
      <c r="EL1272">
        <f t="shared" si="1022"/>
        <v>8.5509810901032566</v>
      </c>
      <c r="EO1272">
        <v>1265</v>
      </c>
      <c r="EP1272">
        <v>20.617539482845409</v>
      </c>
      <c r="EQ1272">
        <v>28.706995191335814</v>
      </c>
      <c r="ES1272">
        <f t="shared" si="1023"/>
        <v>0</v>
      </c>
      <c r="ET1272">
        <f t="shared" si="1024"/>
        <v>1</v>
      </c>
      <c r="EU1272">
        <f t="shared" si="1025"/>
        <v>8.0894557084904051</v>
      </c>
    </row>
    <row r="1273" spans="1:151" x14ac:dyDescent="0.25">
      <c r="A1273">
        <v>1266</v>
      </c>
      <c r="B1273">
        <v>11.011025881151658</v>
      </c>
      <c r="C1273">
        <v>19.204812078813532</v>
      </c>
      <c r="E1273">
        <f t="shared" si="1026"/>
        <v>0</v>
      </c>
      <c r="F1273">
        <f t="shared" si="977"/>
        <v>1</v>
      </c>
      <c r="G1273">
        <f t="shared" si="1027"/>
        <v>8.1937861976618738</v>
      </c>
      <c r="J1273">
        <v>1266</v>
      </c>
      <c r="K1273">
        <v>17.067208571359217</v>
      </c>
      <c r="L1273">
        <v>28.581018320641739</v>
      </c>
      <c r="N1273">
        <f t="shared" si="978"/>
        <v>0</v>
      </c>
      <c r="O1273">
        <f t="shared" si="979"/>
        <v>1</v>
      </c>
      <c r="P1273">
        <f t="shared" si="980"/>
        <v>11.513809749282522</v>
      </c>
      <c r="S1273">
        <v>1266</v>
      </c>
      <c r="T1273">
        <v>16.058079228318295</v>
      </c>
      <c r="U1273">
        <v>33.139428182206125</v>
      </c>
      <c r="W1273">
        <f t="shared" si="981"/>
        <v>0</v>
      </c>
      <c r="X1273">
        <f t="shared" si="982"/>
        <v>1</v>
      </c>
      <c r="Y1273">
        <f t="shared" si="983"/>
        <v>17.081348953887829</v>
      </c>
      <c r="AB1273">
        <v>1266</v>
      </c>
      <c r="AC1273">
        <v>24.041754058142093</v>
      </c>
      <c r="AD1273">
        <v>16.608714058838544</v>
      </c>
      <c r="AF1273">
        <f t="shared" si="984"/>
        <v>1</v>
      </c>
      <c r="AG1273">
        <f t="shared" si="985"/>
        <v>0</v>
      </c>
      <c r="AH1273">
        <f t="shared" si="986"/>
        <v>7.4330399993035492</v>
      </c>
      <c r="AK1273">
        <v>1266</v>
      </c>
      <c r="AL1273">
        <v>13.996529991822792</v>
      </c>
      <c r="AM1273">
        <v>31.001433872536222</v>
      </c>
      <c r="AO1273">
        <f t="shared" si="987"/>
        <v>0</v>
      </c>
      <c r="AP1273">
        <f t="shared" si="988"/>
        <v>1</v>
      </c>
      <c r="AQ1273">
        <f t="shared" si="989"/>
        <v>17.004903880713428</v>
      </c>
      <c r="AT1273">
        <v>1266</v>
      </c>
      <c r="AU1273">
        <v>16.621104772886916</v>
      </c>
      <c r="AV1273">
        <v>15.376085506717297</v>
      </c>
      <c r="AX1273">
        <f t="shared" si="990"/>
        <v>1</v>
      </c>
      <c r="AY1273">
        <f t="shared" si="991"/>
        <v>0</v>
      </c>
      <c r="AZ1273">
        <f t="shared" si="992"/>
        <v>1.2450192661696189</v>
      </c>
      <c r="BC1273">
        <v>1266</v>
      </c>
      <c r="BD1273" t="e">
        <v>#N/A</v>
      </c>
      <c r="BE1273" t="e">
        <v>#N/A</v>
      </c>
      <c r="BG1273" t="e">
        <f t="shared" si="993"/>
        <v>#N/A</v>
      </c>
      <c r="BH1273" t="e">
        <f t="shared" si="994"/>
        <v>#N/A</v>
      </c>
      <c r="BI1273" t="e">
        <f t="shared" si="995"/>
        <v>#N/A</v>
      </c>
      <c r="BL1273">
        <v>1266</v>
      </c>
      <c r="BM1273">
        <v>31.196294679846616</v>
      </c>
      <c r="BN1273">
        <v>10.984681562930922</v>
      </c>
      <c r="BP1273">
        <f t="shared" si="996"/>
        <v>1</v>
      </c>
      <c r="BQ1273">
        <f t="shared" si="997"/>
        <v>0</v>
      </c>
      <c r="BR1273">
        <f t="shared" si="998"/>
        <v>20.211613116915693</v>
      </c>
      <c r="BU1273">
        <v>1266</v>
      </c>
      <c r="BV1273">
        <v>11.937613707392531</v>
      </c>
      <c r="BW1273">
        <v>24.700196971689799</v>
      </c>
      <c r="BY1273">
        <f t="shared" si="999"/>
        <v>0</v>
      </c>
      <c r="BZ1273">
        <f t="shared" si="1000"/>
        <v>1</v>
      </c>
      <c r="CA1273">
        <f t="shared" si="1001"/>
        <v>12.762583264297268</v>
      </c>
      <c r="CD1273">
        <v>1266</v>
      </c>
      <c r="CE1273">
        <v>23.7158061857285</v>
      </c>
      <c r="CF1273">
        <v>29.621289866407007</v>
      </c>
      <c r="CH1273">
        <f t="shared" si="1002"/>
        <v>0</v>
      </c>
      <c r="CI1273">
        <f t="shared" si="1003"/>
        <v>1</v>
      </c>
      <c r="CJ1273">
        <f t="shared" si="1004"/>
        <v>5.9054836806785076</v>
      </c>
      <c r="CM1273">
        <v>1266</v>
      </c>
      <c r="CN1273">
        <v>19.301177345469839</v>
      </c>
      <c r="CO1273">
        <v>19.045071980465888</v>
      </c>
      <c r="CQ1273">
        <f t="shared" si="1005"/>
        <v>1</v>
      </c>
      <c r="CR1273">
        <f t="shared" si="1006"/>
        <v>0</v>
      </c>
      <c r="CS1273">
        <f t="shared" si="1007"/>
        <v>0.25610536500395042</v>
      </c>
      <c r="CV1273">
        <v>1266</v>
      </c>
      <c r="CW1273">
        <v>24.333727900071946</v>
      </c>
      <c r="CX1273">
        <v>17.330906689450202</v>
      </c>
      <c r="CZ1273">
        <f t="shared" si="1008"/>
        <v>1</v>
      </c>
      <c r="DA1273">
        <f t="shared" si="1009"/>
        <v>0</v>
      </c>
      <c r="DB1273">
        <f t="shared" si="1010"/>
        <v>7.0028212106217431</v>
      </c>
      <c r="DE1273">
        <v>1266</v>
      </c>
      <c r="DF1273">
        <v>35.438706199146203</v>
      </c>
      <c r="DG1273">
        <v>14.527123964897129</v>
      </c>
      <c r="DI1273">
        <f t="shared" si="1011"/>
        <v>1</v>
      </c>
      <c r="DJ1273">
        <f t="shared" si="1012"/>
        <v>0</v>
      </c>
      <c r="DK1273">
        <f t="shared" si="1013"/>
        <v>20.911582234249074</v>
      </c>
      <c r="DN1273">
        <v>1266</v>
      </c>
      <c r="DO1273">
        <v>25.624552011030772</v>
      </c>
      <c r="DP1273">
        <v>21.842719287707819</v>
      </c>
      <c r="DR1273">
        <f t="shared" si="1014"/>
        <v>1</v>
      </c>
      <c r="DS1273">
        <f t="shared" si="1015"/>
        <v>0</v>
      </c>
      <c r="DT1273">
        <f t="shared" si="1016"/>
        <v>3.7818327233229532</v>
      </c>
      <c r="DW1273">
        <v>1266</v>
      </c>
      <c r="DX1273">
        <v>7.3919065473319066</v>
      </c>
      <c r="DY1273">
        <v>29.47487733335354</v>
      </c>
      <c r="EA1273">
        <f t="shared" si="1017"/>
        <v>0</v>
      </c>
      <c r="EB1273">
        <f t="shared" si="1018"/>
        <v>1</v>
      </c>
      <c r="EC1273">
        <f t="shared" si="1019"/>
        <v>22.082970786021633</v>
      </c>
      <c r="EF1273">
        <v>1266</v>
      </c>
      <c r="EG1273">
        <v>18.261770030245394</v>
      </c>
      <c r="EH1273">
        <v>17.377983137828167</v>
      </c>
      <c r="EJ1273">
        <f t="shared" si="1020"/>
        <v>1</v>
      </c>
      <c r="EK1273">
        <f t="shared" si="1021"/>
        <v>0</v>
      </c>
      <c r="EL1273">
        <f t="shared" si="1022"/>
        <v>0.88378689241722697</v>
      </c>
      <c r="EO1273">
        <v>1266</v>
      </c>
      <c r="EP1273">
        <v>26.47832580986006</v>
      </c>
      <c r="EQ1273">
        <v>36.295498710261455</v>
      </c>
      <c r="ES1273">
        <f t="shared" si="1023"/>
        <v>0</v>
      </c>
      <c r="ET1273">
        <f t="shared" si="1024"/>
        <v>1</v>
      </c>
      <c r="EU1273">
        <f t="shared" si="1025"/>
        <v>9.8171729004013955</v>
      </c>
    </row>
    <row r="1274" spans="1:151" x14ac:dyDescent="0.25">
      <c r="A1274">
        <v>1267</v>
      </c>
      <c r="B1274">
        <v>11.702250430493928</v>
      </c>
      <c r="C1274">
        <v>54.40899732130967</v>
      </c>
      <c r="E1274">
        <f t="shared" si="1026"/>
        <v>0</v>
      </c>
      <c r="F1274">
        <f t="shared" si="977"/>
        <v>1</v>
      </c>
      <c r="G1274">
        <f t="shared" si="1027"/>
        <v>42.706746890815744</v>
      </c>
      <c r="J1274">
        <v>1267</v>
      </c>
      <c r="K1274">
        <v>11.401439179526559</v>
      </c>
      <c r="L1274">
        <v>19.931662344992898</v>
      </c>
      <c r="N1274">
        <f t="shared" si="978"/>
        <v>0</v>
      </c>
      <c r="O1274">
        <f t="shared" si="979"/>
        <v>1</v>
      </c>
      <c r="P1274">
        <f t="shared" si="980"/>
        <v>8.5302231654663387</v>
      </c>
      <c r="S1274">
        <v>1267</v>
      </c>
      <c r="T1274">
        <v>19.980940176766946</v>
      </c>
      <c r="U1274">
        <v>6.3853580738970237</v>
      </c>
      <c r="W1274">
        <f t="shared" si="981"/>
        <v>1</v>
      </c>
      <c r="X1274">
        <f t="shared" si="982"/>
        <v>0</v>
      </c>
      <c r="Y1274">
        <f t="shared" si="983"/>
        <v>13.595582102869923</v>
      </c>
      <c r="AB1274">
        <v>1267</v>
      </c>
      <c r="AC1274">
        <v>21.01452722819381</v>
      </c>
      <c r="AD1274">
        <v>16.84919902178266</v>
      </c>
      <c r="AF1274">
        <f t="shared" si="984"/>
        <v>1</v>
      </c>
      <c r="AG1274">
        <f t="shared" si="985"/>
        <v>0</v>
      </c>
      <c r="AH1274">
        <f t="shared" si="986"/>
        <v>4.1653282064111501</v>
      </c>
      <c r="AK1274">
        <v>1267</v>
      </c>
      <c r="AL1274">
        <v>23.665254305199124</v>
      </c>
      <c r="AM1274">
        <v>25.28938549183254</v>
      </c>
      <c r="AO1274">
        <f t="shared" si="987"/>
        <v>0</v>
      </c>
      <c r="AP1274">
        <f t="shared" si="988"/>
        <v>1</v>
      </c>
      <c r="AQ1274">
        <f t="shared" si="989"/>
        <v>1.6241311866334165</v>
      </c>
      <c r="AT1274">
        <v>1267</v>
      </c>
      <c r="AU1274">
        <v>21.804397178043121</v>
      </c>
      <c r="AV1274">
        <v>27.59975532543563</v>
      </c>
      <c r="AX1274">
        <f t="shared" si="990"/>
        <v>0</v>
      </c>
      <c r="AY1274">
        <f t="shared" si="991"/>
        <v>1</v>
      </c>
      <c r="AZ1274">
        <f t="shared" si="992"/>
        <v>5.7953581473925091</v>
      </c>
      <c r="BC1274">
        <v>1267</v>
      </c>
      <c r="BD1274" t="e">
        <v>#N/A</v>
      </c>
      <c r="BE1274" t="e">
        <v>#N/A</v>
      </c>
      <c r="BG1274" t="e">
        <f t="shared" si="993"/>
        <v>#N/A</v>
      </c>
      <c r="BH1274" t="e">
        <f t="shared" si="994"/>
        <v>#N/A</v>
      </c>
      <c r="BI1274" t="e">
        <f t="shared" si="995"/>
        <v>#N/A</v>
      </c>
      <c r="BL1274">
        <v>1267</v>
      </c>
      <c r="BM1274">
        <v>22.98671119239215</v>
      </c>
      <c r="BN1274">
        <v>7.6922497708705357</v>
      </c>
      <c r="BP1274">
        <f t="shared" si="996"/>
        <v>1</v>
      </c>
      <c r="BQ1274">
        <f t="shared" si="997"/>
        <v>0</v>
      </c>
      <c r="BR1274">
        <f t="shared" si="998"/>
        <v>15.294461421521614</v>
      </c>
      <c r="BU1274">
        <v>1267</v>
      </c>
      <c r="BV1274">
        <v>19.177650664368066</v>
      </c>
      <c r="BW1274">
        <v>16.282965727802626</v>
      </c>
      <c r="BY1274">
        <f t="shared" si="999"/>
        <v>1</v>
      </c>
      <c r="BZ1274">
        <f t="shared" si="1000"/>
        <v>0</v>
      </c>
      <c r="CA1274">
        <f t="shared" si="1001"/>
        <v>2.8946849365654401</v>
      </c>
      <c r="CD1274">
        <v>1267</v>
      </c>
      <c r="CE1274">
        <v>30.124667120319785</v>
      </c>
      <c r="CF1274">
        <v>14.36280044650489</v>
      </c>
      <c r="CH1274">
        <f t="shared" si="1002"/>
        <v>1</v>
      </c>
      <c r="CI1274">
        <f t="shared" si="1003"/>
        <v>0</v>
      </c>
      <c r="CJ1274">
        <f t="shared" si="1004"/>
        <v>15.761866673814895</v>
      </c>
      <c r="CM1274">
        <v>1267</v>
      </c>
      <c r="CN1274">
        <v>22.797565536635425</v>
      </c>
      <c r="CO1274">
        <v>25.970810649864752</v>
      </c>
      <c r="CQ1274">
        <f t="shared" si="1005"/>
        <v>0</v>
      </c>
      <c r="CR1274">
        <f t="shared" si="1006"/>
        <v>1</v>
      </c>
      <c r="CS1274">
        <f t="shared" si="1007"/>
        <v>3.1732451132293278</v>
      </c>
      <c r="CV1274">
        <v>1267</v>
      </c>
      <c r="CW1274">
        <v>22.018057844141087</v>
      </c>
      <c r="CX1274">
        <v>16.965433952125373</v>
      </c>
      <c r="CZ1274">
        <f t="shared" si="1008"/>
        <v>1</v>
      </c>
      <c r="DA1274">
        <f t="shared" si="1009"/>
        <v>0</v>
      </c>
      <c r="DB1274">
        <f t="shared" si="1010"/>
        <v>5.0526238920157134</v>
      </c>
      <c r="DE1274">
        <v>1267</v>
      </c>
      <c r="DF1274">
        <v>19.414306213359186</v>
      </c>
      <c r="DG1274">
        <v>13.891391440271976</v>
      </c>
      <c r="DI1274">
        <f t="shared" si="1011"/>
        <v>1</v>
      </c>
      <c r="DJ1274">
        <f t="shared" si="1012"/>
        <v>0</v>
      </c>
      <c r="DK1274">
        <f t="shared" si="1013"/>
        <v>5.5229147730872103</v>
      </c>
      <c r="DN1274">
        <v>1267</v>
      </c>
      <c r="DO1274">
        <v>19.110434346826864</v>
      </c>
      <c r="DP1274">
        <v>25.065702514887239</v>
      </c>
      <c r="DR1274">
        <f t="shared" si="1014"/>
        <v>0</v>
      </c>
      <c r="DS1274">
        <f t="shared" si="1015"/>
        <v>1</v>
      </c>
      <c r="DT1274">
        <f t="shared" si="1016"/>
        <v>5.9552681680603747</v>
      </c>
      <c r="DW1274">
        <v>1267</v>
      </c>
      <c r="DX1274">
        <v>22.992066497041833</v>
      </c>
      <c r="DY1274">
        <v>5.0673401659403616</v>
      </c>
      <c r="EA1274">
        <f t="shared" si="1017"/>
        <v>1</v>
      </c>
      <c r="EB1274">
        <f t="shared" si="1018"/>
        <v>0</v>
      </c>
      <c r="EC1274">
        <f t="shared" si="1019"/>
        <v>17.924726331101471</v>
      </c>
      <c r="EF1274">
        <v>1267</v>
      </c>
      <c r="EG1274">
        <v>23.01272483816398</v>
      </c>
      <c r="EH1274">
        <v>14.773282420062309</v>
      </c>
      <c r="EJ1274">
        <f t="shared" si="1020"/>
        <v>1</v>
      </c>
      <c r="EK1274">
        <f t="shared" si="1021"/>
        <v>0</v>
      </c>
      <c r="EL1274">
        <f t="shared" si="1022"/>
        <v>8.239442418101671</v>
      </c>
      <c r="EO1274">
        <v>1267</v>
      </c>
      <c r="EP1274">
        <v>22.988076513528796</v>
      </c>
      <c r="EQ1274">
        <v>32.46471300172233</v>
      </c>
      <c r="ES1274">
        <f t="shared" si="1023"/>
        <v>0</v>
      </c>
      <c r="ET1274">
        <f t="shared" si="1024"/>
        <v>1</v>
      </c>
      <c r="EU1274">
        <f t="shared" si="1025"/>
        <v>9.4766364881935345</v>
      </c>
    </row>
    <row r="1275" spans="1:151" x14ac:dyDescent="0.25">
      <c r="A1275">
        <v>1268</v>
      </c>
      <c r="B1275">
        <v>13.213293254782901</v>
      </c>
      <c r="C1275">
        <v>6.4957790226026795</v>
      </c>
      <c r="E1275">
        <f t="shared" si="1026"/>
        <v>1</v>
      </c>
      <c r="F1275">
        <f t="shared" si="977"/>
        <v>0</v>
      </c>
      <c r="G1275">
        <f t="shared" si="1027"/>
        <v>6.7175142321802213</v>
      </c>
      <c r="J1275">
        <v>1268</v>
      </c>
      <c r="K1275">
        <v>25.944754535465972</v>
      </c>
      <c r="L1275">
        <v>18.107833457246365</v>
      </c>
      <c r="N1275">
        <f t="shared" si="978"/>
        <v>1</v>
      </c>
      <c r="O1275">
        <f t="shared" si="979"/>
        <v>0</v>
      </c>
      <c r="P1275">
        <f t="shared" si="980"/>
        <v>7.836921078219607</v>
      </c>
      <c r="S1275">
        <v>1268</v>
      </c>
      <c r="T1275">
        <v>19.02572218103392</v>
      </c>
      <c r="U1275">
        <v>21.708127359456867</v>
      </c>
      <c r="W1275">
        <f t="shared" si="981"/>
        <v>0</v>
      </c>
      <c r="X1275">
        <f t="shared" si="982"/>
        <v>1</v>
      </c>
      <c r="Y1275">
        <f t="shared" si="983"/>
        <v>2.6824051784229468</v>
      </c>
      <c r="AB1275">
        <v>1268</v>
      </c>
      <c r="AC1275">
        <v>21.186481921259443</v>
      </c>
      <c r="AD1275">
        <v>16.601589760782254</v>
      </c>
      <c r="AF1275">
        <f t="shared" si="984"/>
        <v>1</v>
      </c>
      <c r="AG1275">
        <f t="shared" si="985"/>
        <v>0</v>
      </c>
      <c r="AH1275">
        <f t="shared" si="986"/>
        <v>4.5848921604771888</v>
      </c>
      <c r="AK1275">
        <v>1268</v>
      </c>
      <c r="AL1275">
        <v>21.400844673627347</v>
      </c>
      <c r="AM1275">
        <v>14.702667406611127</v>
      </c>
      <c r="AO1275">
        <f t="shared" si="987"/>
        <v>1</v>
      </c>
      <c r="AP1275">
        <f t="shared" si="988"/>
        <v>0</v>
      </c>
      <c r="AQ1275">
        <f t="shared" si="989"/>
        <v>6.6981772670162201</v>
      </c>
      <c r="AT1275">
        <v>1268</v>
      </c>
      <c r="AU1275">
        <v>21.057393564053847</v>
      </c>
      <c r="AV1275">
        <v>31.985342285136483</v>
      </c>
      <c r="AX1275">
        <f t="shared" si="990"/>
        <v>0</v>
      </c>
      <c r="AY1275">
        <f t="shared" si="991"/>
        <v>1</v>
      </c>
      <c r="AZ1275">
        <f t="shared" si="992"/>
        <v>10.927948721082636</v>
      </c>
      <c r="BC1275">
        <v>1268</v>
      </c>
      <c r="BD1275" t="e">
        <v>#N/A</v>
      </c>
      <c r="BE1275" t="e">
        <v>#N/A</v>
      </c>
      <c r="BG1275" t="e">
        <f t="shared" si="993"/>
        <v>#N/A</v>
      </c>
      <c r="BH1275" t="e">
        <f t="shared" si="994"/>
        <v>#N/A</v>
      </c>
      <c r="BI1275" t="e">
        <f t="shared" si="995"/>
        <v>#N/A</v>
      </c>
      <c r="BL1275">
        <v>1268</v>
      </c>
      <c r="BM1275">
        <v>36.42650921023538</v>
      </c>
      <c r="BN1275">
        <v>18.224114567592501</v>
      </c>
      <c r="BP1275">
        <f t="shared" si="996"/>
        <v>1</v>
      </c>
      <c r="BQ1275">
        <f t="shared" si="997"/>
        <v>0</v>
      </c>
      <c r="BR1275">
        <f t="shared" si="998"/>
        <v>18.202394642642879</v>
      </c>
      <c r="BU1275">
        <v>1268</v>
      </c>
      <c r="BV1275">
        <v>15.458416857735218</v>
      </c>
      <c r="BW1275">
        <v>32.05856115737344</v>
      </c>
      <c r="BY1275">
        <f t="shared" si="999"/>
        <v>0</v>
      </c>
      <c r="BZ1275">
        <f t="shared" si="1000"/>
        <v>1</v>
      </c>
      <c r="CA1275">
        <f t="shared" si="1001"/>
        <v>16.600144299638224</v>
      </c>
      <c r="CD1275">
        <v>1268</v>
      </c>
      <c r="CE1275">
        <v>24.503320715593624</v>
      </c>
      <c r="CF1275">
        <v>49.968199959916291</v>
      </c>
      <c r="CH1275">
        <f t="shared" si="1002"/>
        <v>0</v>
      </c>
      <c r="CI1275">
        <f t="shared" si="1003"/>
        <v>1</v>
      </c>
      <c r="CJ1275">
        <f t="shared" si="1004"/>
        <v>25.464879244322667</v>
      </c>
      <c r="CM1275">
        <v>1268</v>
      </c>
      <c r="CN1275">
        <v>16.844225447665472</v>
      </c>
      <c r="CO1275">
        <v>25.50708928724989</v>
      </c>
      <c r="CQ1275">
        <f t="shared" si="1005"/>
        <v>0</v>
      </c>
      <c r="CR1275">
        <f t="shared" si="1006"/>
        <v>1</v>
      </c>
      <c r="CS1275">
        <f t="shared" si="1007"/>
        <v>8.6628638395844177</v>
      </c>
      <c r="CV1275">
        <v>1268</v>
      </c>
      <c r="CW1275">
        <v>22.62808194297963</v>
      </c>
      <c r="CX1275">
        <v>14.215449013067435</v>
      </c>
      <c r="CZ1275">
        <f t="shared" si="1008"/>
        <v>1</v>
      </c>
      <c r="DA1275">
        <f t="shared" si="1009"/>
        <v>0</v>
      </c>
      <c r="DB1275">
        <f t="shared" si="1010"/>
        <v>8.4126329299121956</v>
      </c>
      <c r="DE1275">
        <v>1268</v>
      </c>
      <c r="DF1275">
        <v>14.978068101373793</v>
      </c>
      <c r="DG1275">
        <v>15.190374250719797</v>
      </c>
      <c r="DI1275">
        <f t="shared" si="1011"/>
        <v>0</v>
      </c>
      <c r="DJ1275">
        <f t="shared" si="1012"/>
        <v>1</v>
      </c>
      <c r="DK1275">
        <f t="shared" si="1013"/>
        <v>0.21230614934600389</v>
      </c>
      <c r="DN1275">
        <v>1268</v>
      </c>
      <c r="DO1275">
        <v>21.450323297493711</v>
      </c>
      <c r="DP1275">
        <v>22.901250830807136</v>
      </c>
      <c r="DR1275">
        <f t="shared" si="1014"/>
        <v>0</v>
      </c>
      <c r="DS1275">
        <f t="shared" si="1015"/>
        <v>1</v>
      </c>
      <c r="DT1275">
        <f t="shared" si="1016"/>
        <v>1.4509275333134255</v>
      </c>
      <c r="DW1275">
        <v>1268</v>
      </c>
      <c r="DX1275">
        <v>23.441691832744365</v>
      </c>
      <c r="DY1275">
        <v>20.105321252073683</v>
      </c>
      <c r="EA1275">
        <f t="shared" si="1017"/>
        <v>1</v>
      </c>
      <c r="EB1275">
        <f t="shared" si="1018"/>
        <v>0</v>
      </c>
      <c r="EC1275">
        <f t="shared" si="1019"/>
        <v>3.3363705806706818</v>
      </c>
      <c r="EF1275">
        <v>1268</v>
      </c>
      <c r="EG1275">
        <v>22.298907262851323</v>
      </c>
      <c r="EH1275">
        <v>14.87493384069708</v>
      </c>
      <c r="EJ1275">
        <f t="shared" si="1020"/>
        <v>1</v>
      </c>
      <c r="EK1275">
        <f t="shared" si="1021"/>
        <v>0</v>
      </c>
      <c r="EL1275">
        <f t="shared" si="1022"/>
        <v>7.4239734221542424</v>
      </c>
      <c r="EO1275">
        <v>1268</v>
      </c>
      <c r="EP1275">
        <v>21.63542123657616</v>
      </c>
      <c r="EQ1275">
        <v>25.261143800737166</v>
      </c>
      <c r="ES1275">
        <f t="shared" si="1023"/>
        <v>0</v>
      </c>
      <c r="ET1275">
        <f t="shared" si="1024"/>
        <v>1</v>
      </c>
      <c r="EU1275">
        <f t="shared" si="1025"/>
        <v>3.6257225641610056</v>
      </c>
    </row>
    <row r="1276" spans="1:151" x14ac:dyDescent="0.25">
      <c r="A1276">
        <v>1269</v>
      </c>
      <c r="B1276">
        <v>8.0755573323911651</v>
      </c>
      <c r="C1276">
        <v>23.835724978839167</v>
      </c>
      <c r="E1276">
        <f t="shared" si="1026"/>
        <v>0</v>
      </c>
      <c r="F1276">
        <f t="shared" si="977"/>
        <v>1</v>
      </c>
      <c r="G1276">
        <f t="shared" si="1027"/>
        <v>15.760167646448002</v>
      </c>
      <c r="J1276">
        <v>1269</v>
      </c>
      <c r="K1276">
        <v>23.280010413412615</v>
      </c>
      <c r="L1276">
        <v>20.621212809111363</v>
      </c>
      <c r="N1276">
        <f t="shared" si="978"/>
        <v>1</v>
      </c>
      <c r="O1276">
        <f t="shared" si="979"/>
        <v>0</v>
      </c>
      <c r="P1276">
        <f t="shared" si="980"/>
        <v>2.6587976043012524</v>
      </c>
      <c r="S1276">
        <v>1269</v>
      </c>
      <c r="T1276">
        <v>22.594608745739734</v>
      </c>
      <c r="U1276">
        <v>38.765994003791079</v>
      </c>
      <c r="W1276">
        <f t="shared" si="981"/>
        <v>0</v>
      </c>
      <c r="X1276">
        <f t="shared" si="982"/>
        <v>1</v>
      </c>
      <c r="Y1276">
        <f t="shared" si="983"/>
        <v>16.171385258051345</v>
      </c>
      <c r="AB1276">
        <v>1269</v>
      </c>
      <c r="AC1276">
        <v>27.883841783297555</v>
      </c>
      <c r="AD1276">
        <v>18.316927455675096</v>
      </c>
      <c r="AF1276">
        <f t="shared" si="984"/>
        <v>1</v>
      </c>
      <c r="AG1276">
        <f t="shared" si="985"/>
        <v>0</v>
      </c>
      <c r="AH1276">
        <f t="shared" si="986"/>
        <v>9.5669143276224595</v>
      </c>
      <c r="AK1276">
        <v>1269</v>
      </c>
      <c r="AL1276">
        <v>23.297668423253874</v>
      </c>
      <c r="AM1276">
        <v>35.156594562972451</v>
      </c>
      <c r="AO1276">
        <f t="shared" si="987"/>
        <v>0</v>
      </c>
      <c r="AP1276">
        <f t="shared" si="988"/>
        <v>1</v>
      </c>
      <c r="AQ1276">
        <f t="shared" si="989"/>
        <v>11.858926139718577</v>
      </c>
      <c r="AT1276">
        <v>1269</v>
      </c>
      <c r="AU1276">
        <v>19.325176654723734</v>
      </c>
      <c r="AV1276">
        <v>10.150488179308384</v>
      </c>
      <c r="AX1276">
        <f t="shared" si="990"/>
        <v>1</v>
      </c>
      <c r="AY1276">
        <f t="shared" si="991"/>
        <v>0</v>
      </c>
      <c r="AZ1276">
        <f t="shared" si="992"/>
        <v>9.1746884754153495</v>
      </c>
      <c r="BC1276">
        <v>1269</v>
      </c>
      <c r="BD1276" t="e">
        <v>#N/A</v>
      </c>
      <c r="BE1276" t="e">
        <v>#N/A</v>
      </c>
      <c r="BG1276" t="e">
        <f t="shared" si="993"/>
        <v>#N/A</v>
      </c>
      <c r="BH1276" t="e">
        <f t="shared" si="994"/>
        <v>#N/A</v>
      </c>
      <c r="BI1276" t="e">
        <f t="shared" si="995"/>
        <v>#N/A</v>
      </c>
      <c r="BL1276">
        <v>1269</v>
      </c>
      <c r="BM1276">
        <v>25.584598395956171</v>
      </c>
      <c r="BN1276">
        <v>16.376020006047213</v>
      </c>
      <c r="BP1276">
        <f t="shared" si="996"/>
        <v>1</v>
      </c>
      <c r="BQ1276">
        <f t="shared" si="997"/>
        <v>0</v>
      </c>
      <c r="BR1276">
        <f t="shared" si="998"/>
        <v>9.2085783899089577</v>
      </c>
      <c r="BU1276">
        <v>1269</v>
      </c>
      <c r="BV1276">
        <v>20.267714389840719</v>
      </c>
      <c r="BW1276">
        <v>20.020889931534747</v>
      </c>
      <c r="BY1276">
        <f t="shared" si="999"/>
        <v>1</v>
      </c>
      <c r="BZ1276">
        <f t="shared" si="1000"/>
        <v>0</v>
      </c>
      <c r="CA1276">
        <f t="shared" si="1001"/>
        <v>0.24682445830597288</v>
      </c>
      <c r="CD1276">
        <v>1269</v>
      </c>
      <c r="CE1276">
        <v>19.50228359457013</v>
      </c>
      <c r="CF1276">
        <v>19.195602630256065</v>
      </c>
      <c r="CH1276">
        <f t="shared" si="1002"/>
        <v>1</v>
      </c>
      <c r="CI1276">
        <f t="shared" si="1003"/>
        <v>0</v>
      </c>
      <c r="CJ1276">
        <f t="shared" si="1004"/>
        <v>0.30668096431406511</v>
      </c>
      <c r="CM1276">
        <v>1269</v>
      </c>
      <c r="CN1276">
        <v>17.742748627981413</v>
      </c>
      <c r="CO1276">
        <v>29.277874211228006</v>
      </c>
      <c r="CQ1276">
        <f t="shared" si="1005"/>
        <v>0</v>
      </c>
      <c r="CR1276">
        <f t="shared" si="1006"/>
        <v>1</v>
      </c>
      <c r="CS1276">
        <f t="shared" si="1007"/>
        <v>11.535125583246593</v>
      </c>
      <c r="CV1276">
        <v>1269</v>
      </c>
      <c r="CW1276">
        <v>27.435300897951215</v>
      </c>
      <c r="CX1276">
        <v>13.776790083638552</v>
      </c>
      <c r="CZ1276">
        <f t="shared" si="1008"/>
        <v>1</v>
      </c>
      <c r="DA1276">
        <f t="shared" si="1009"/>
        <v>0</v>
      </c>
      <c r="DB1276">
        <f t="shared" si="1010"/>
        <v>13.658510814312663</v>
      </c>
      <c r="DE1276">
        <v>1269</v>
      </c>
      <c r="DF1276">
        <v>18.202090153592518</v>
      </c>
      <c r="DG1276">
        <v>23.97116005045109</v>
      </c>
      <c r="DI1276">
        <f t="shared" si="1011"/>
        <v>0</v>
      </c>
      <c r="DJ1276">
        <f t="shared" si="1012"/>
        <v>1</v>
      </c>
      <c r="DK1276">
        <f t="shared" si="1013"/>
        <v>5.7690698968585714</v>
      </c>
      <c r="DN1276">
        <v>1269</v>
      </c>
      <c r="DO1276">
        <v>24.666304314170013</v>
      </c>
      <c r="DP1276">
        <v>18.169273796921608</v>
      </c>
      <c r="DR1276">
        <f t="shared" si="1014"/>
        <v>1</v>
      </c>
      <c r="DS1276">
        <f t="shared" si="1015"/>
        <v>0</v>
      </c>
      <c r="DT1276">
        <f t="shared" si="1016"/>
        <v>6.4970305172484046</v>
      </c>
      <c r="DW1276">
        <v>1269</v>
      </c>
      <c r="DX1276">
        <v>17.675597470736736</v>
      </c>
      <c r="DY1276">
        <v>20.154910611030108</v>
      </c>
      <c r="EA1276">
        <f t="shared" si="1017"/>
        <v>0</v>
      </c>
      <c r="EB1276">
        <f t="shared" si="1018"/>
        <v>1</v>
      </c>
      <c r="EC1276">
        <f t="shared" si="1019"/>
        <v>2.479313140293371</v>
      </c>
      <c r="EF1276">
        <v>1269</v>
      </c>
      <c r="EG1276">
        <v>20.906773602041735</v>
      </c>
      <c r="EH1276">
        <v>10.779051539312382</v>
      </c>
      <c r="EJ1276">
        <f t="shared" si="1020"/>
        <v>1</v>
      </c>
      <c r="EK1276">
        <f t="shared" si="1021"/>
        <v>0</v>
      </c>
      <c r="EL1276">
        <f t="shared" si="1022"/>
        <v>10.127722062729353</v>
      </c>
      <c r="EO1276">
        <v>1269</v>
      </c>
      <c r="EP1276">
        <v>21.426315778765321</v>
      </c>
      <c r="EQ1276">
        <v>5.4130388354274181</v>
      </c>
      <c r="ES1276">
        <f t="shared" si="1023"/>
        <v>1</v>
      </c>
      <c r="ET1276">
        <f t="shared" si="1024"/>
        <v>0</v>
      </c>
      <c r="EU1276">
        <f t="shared" si="1025"/>
        <v>16.013276943337903</v>
      </c>
    </row>
    <row r="1277" spans="1:151" x14ac:dyDescent="0.25">
      <c r="A1277">
        <v>1270</v>
      </c>
      <c r="B1277">
        <v>9.2309076024833967</v>
      </c>
      <c r="C1277">
        <v>32.111266187851363</v>
      </c>
      <c r="E1277">
        <f t="shared" si="1026"/>
        <v>0</v>
      </c>
      <c r="F1277">
        <f t="shared" si="977"/>
        <v>1</v>
      </c>
      <c r="G1277">
        <f t="shared" si="1027"/>
        <v>22.880358585367965</v>
      </c>
      <c r="J1277">
        <v>1270</v>
      </c>
      <c r="K1277">
        <v>28.94871661805265</v>
      </c>
      <c r="L1277">
        <v>29.658558026843064</v>
      </c>
      <c r="N1277">
        <f t="shared" si="978"/>
        <v>0</v>
      </c>
      <c r="O1277">
        <f t="shared" si="979"/>
        <v>1</v>
      </c>
      <c r="P1277">
        <f t="shared" si="980"/>
        <v>0.70984140879041391</v>
      </c>
      <c r="S1277">
        <v>1270</v>
      </c>
      <c r="T1277">
        <v>23.243510139961266</v>
      </c>
      <c r="U1277">
        <v>47.111515840869544</v>
      </c>
      <c r="W1277">
        <f t="shared" si="981"/>
        <v>0</v>
      </c>
      <c r="X1277">
        <f t="shared" si="982"/>
        <v>1</v>
      </c>
      <c r="Y1277">
        <f t="shared" si="983"/>
        <v>23.868005700908277</v>
      </c>
      <c r="AB1277">
        <v>1270</v>
      </c>
      <c r="AC1277">
        <v>19.150578858951455</v>
      </c>
      <c r="AD1277">
        <v>17.390055990714821</v>
      </c>
      <c r="AF1277">
        <f t="shared" si="984"/>
        <v>1</v>
      </c>
      <c r="AG1277">
        <f t="shared" si="985"/>
        <v>0</v>
      </c>
      <c r="AH1277">
        <f t="shared" si="986"/>
        <v>1.7605228682366345</v>
      </c>
      <c r="AK1277">
        <v>1270</v>
      </c>
      <c r="AL1277">
        <v>20.699321758787107</v>
      </c>
      <c r="AM1277">
        <v>25.039212776858967</v>
      </c>
      <c r="AO1277">
        <f t="shared" si="987"/>
        <v>0</v>
      </c>
      <c r="AP1277">
        <f t="shared" si="988"/>
        <v>1</v>
      </c>
      <c r="AQ1277">
        <f t="shared" si="989"/>
        <v>4.3398910180718602</v>
      </c>
      <c r="AT1277">
        <v>1270</v>
      </c>
      <c r="AU1277">
        <v>15.000115962381468</v>
      </c>
      <c r="AV1277">
        <v>14.076211207249509</v>
      </c>
      <c r="AX1277">
        <f t="shared" si="990"/>
        <v>1</v>
      </c>
      <c r="AY1277">
        <f t="shared" si="991"/>
        <v>0</v>
      </c>
      <c r="AZ1277">
        <f t="shared" si="992"/>
        <v>0.92390475513195902</v>
      </c>
      <c r="BC1277">
        <v>1270</v>
      </c>
      <c r="BD1277" t="e">
        <v>#N/A</v>
      </c>
      <c r="BE1277" t="e">
        <v>#N/A</v>
      </c>
      <c r="BG1277" t="e">
        <f t="shared" si="993"/>
        <v>#N/A</v>
      </c>
      <c r="BH1277" t="e">
        <f t="shared" si="994"/>
        <v>#N/A</v>
      </c>
      <c r="BI1277" t="e">
        <f t="shared" si="995"/>
        <v>#N/A</v>
      </c>
      <c r="BL1277">
        <v>1270</v>
      </c>
      <c r="BM1277">
        <v>36.069969821131131</v>
      </c>
      <c r="BN1277">
        <v>10.87436919445531</v>
      </c>
      <c r="BP1277">
        <f t="shared" si="996"/>
        <v>1</v>
      </c>
      <c r="BQ1277">
        <f t="shared" si="997"/>
        <v>0</v>
      </c>
      <c r="BR1277">
        <f t="shared" si="998"/>
        <v>25.195600626675819</v>
      </c>
      <c r="BU1277">
        <v>1270</v>
      </c>
      <c r="BV1277">
        <v>21.052523304478566</v>
      </c>
      <c r="BW1277">
        <v>18.794487979562643</v>
      </c>
      <c r="BY1277">
        <f t="shared" si="999"/>
        <v>1</v>
      </c>
      <c r="BZ1277">
        <f t="shared" si="1000"/>
        <v>0</v>
      </c>
      <c r="CA1277">
        <f t="shared" si="1001"/>
        <v>2.2580353249159231</v>
      </c>
      <c r="CD1277">
        <v>1270</v>
      </c>
      <c r="CE1277">
        <v>13.82907645725475</v>
      </c>
      <c r="CF1277">
        <v>8.3043658312299975</v>
      </c>
      <c r="CH1277">
        <f t="shared" si="1002"/>
        <v>1</v>
      </c>
      <c r="CI1277">
        <f t="shared" si="1003"/>
        <v>0</v>
      </c>
      <c r="CJ1277">
        <f t="shared" si="1004"/>
        <v>5.5247106260247527</v>
      </c>
      <c r="CM1277">
        <v>1270</v>
      </c>
      <c r="CN1277">
        <v>20.936339162653915</v>
      </c>
      <c r="CO1277">
        <v>11.759423294172635</v>
      </c>
      <c r="CQ1277">
        <f t="shared" si="1005"/>
        <v>1</v>
      </c>
      <c r="CR1277">
        <f t="shared" si="1006"/>
        <v>0</v>
      </c>
      <c r="CS1277">
        <f t="shared" si="1007"/>
        <v>9.1769158684812808</v>
      </c>
      <c r="CV1277">
        <v>1270</v>
      </c>
      <c r="CW1277">
        <v>22.757484689209925</v>
      </c>
      <c r="CX1277">
        <v>19.969011621977973</v>
      </c>
      <c r="CZ1277">
        <f t="shared" si="1008"/>
        <v>1</v>
      </c>
      <c r="DA1277">
        <f t="shared" si="1009"/>
        <v>0</v>
      </c>
      <c r="DB1277">
        <f t="shared" si="1010"/>
        <v>2.7884730672319513</v>
      </c>
      <c r="DE1277">
        <v>1270</v>
      </c>
      <c r="DF1277">
        <v>18.303525770057121</v>
      </c>
      <c r="DG1277">
        <v>24.83678108949762</v>
      </c>
      <c r="DI1277">
        <f t="shared" si="1011"/>
        <v>0</v>
      </c>
      <c r="DJ1277">
        <f t="shared" si="1012"/>
        <v>1</v>
      </c>
      <c r="DK1277">
        <f t="shared" si="1013"/>
        <v>6.5332553194404994</v>
      </c>
      <c r="DN1277">
        <v>1270</v>
      </c>
      <c r="DO1277">
        <v>21.560509065954029</v>
      </c>
      <c r="DP1277">
        <v>20.473805806856657</v>
      </c>
      <c r="DR1277">
        <f t="shared" si="1014"/>
        <v>1</v>
      </c>
      <c r="DS1277">
        <f t="shared" si="1015"/>
        <v>0</v>
      </c>
      <c r="DT1277">
        <f t="shared" si="1016"/>
        <v>1.0867032590973729</v>
      </c>
      <c r="DW1277">
        <v>1270</v>
      </c>
      <c r="DX1277">
        <v>17.413763166734629</v>
      </c>
      <c r="DY1277">
        <v>22.526707347703258</v>
      </c>
      <c r="EA1277">
        <f t="shared" si="1017"/>
        <v>0</v>
      </c>
      <c r="EB1277">
        <f t="shared" si="1018"/>
        <v>1</v>
      </c>
      <c r="EC1277">
        <f t="shared" si="1019"/>
        <v>5.1129441809686291</v>
      </c>
      <c r="EF1277">
        <v>1270</v>
      </c>
      <c r="EG1277">
        <v>17.699965127821059</v>
      </c>
      <c r="EH1277">
        <v>18.126365415798141</v>
      </c>
      <c r="EJ1277">
        <f t="shared" si="1020"/>
        <v>0</v>
      </c>
      <c r="EK1277">
        <f t="shared" si="1021"/>
        <v>1</v>
      </c>
      <c r="EL1277">
        <f t="shared" si="1022"/>
        <v>0.4264002879770814</v>
      </c>
      <c r="EO1277">
        <v>1270</v>
      </c>
      <c r="EP1277">
        <v>22.723778200850901</v>
      </c>
      <c r="EQ1277">
        <v>4.598082939343012</v>
      </c>
      <c r="ES1277">
        <f t="shared" si="1023"/>
        <v>1</v>
      </c>
      <c r="ET1277">
        <f t="shared" si="1024"/>
        <v>0</v>
      </c>
      <c r="EU1277">
        <f t="shared" si="1025"/>
        <v>18.125695261507889</v>
      </c>
    </row>
    <row r="1278" spans="1:151" x14ac:dyDescent="0.25">
      <c r="A1278">
        <v>1271</v>
      </c>
      <c r="B1278">
        <v>11.791775450311157</v>
      </c>
      <c r="C1278">
        <v>46.91474605285822</v>
      </c>
      <c r="E1278">
        <f t="shared" si="1026"/>
        <v>0</v>
      </c>
      <c r="F1278">
        <f t="shared" si="977"/>
        <v>1</v>
      </c>
      <c r="G1278">
        <f t="shared" si="1027"/>
        <v>35.122970602547063</v>
      </c>
      <c r="J1278">
        <v>1271</v>
      </c>
      <c r="K1278">
        <v>20.698970492226934</v>
      </c>
      <c r="L1278">
        <v>25.39085189015152</v>
      </c>
      <c r="N1278">
        <f t="shared" si="978"/>
        <v>0</v>
      </c>
      <c r="O1278">
        <f t="shared" si="979"/>
        <v>1</v>
      </c>
      <c r="P1278">
        <f t="shared" si="980"/>
        <v>4.6918813979245861</v>
      </c>
      <c r="S1278">
        <v>1271</v>
      </c>
      <c r="T1278">
        <v>26.62991607008275</v>
      </c>
      <c r="U1278">
        <v>24.451494499547824</v>
      </c>
      <c r="W1278">
        <f t="shared" si="981"/>
        <v>1</v>
      </c>
      <c r="X1278">
        <f t="shared" si="982"/>
        <v>0</v>
      </c>
      <c r="Y1278">
        <f t="shared" si="983"/>
        <v>2.1784215705349261</v>
      </c>
      <c r="AB1278">
        <v>1271</v>
      </c>
      <c r="AC1278">
        <v>26.062922532729399</v>
      </c>
      <c r="AD1278">
        <v>16.759131670035899</v>
      </c>
      <c r="AF1278">
        <f t="shared" si="984"/>
        <v>1</v>
      </c>
      <c r="AG1278">
        <f t="shared" si="985"/>
        <v>0</v>
      </c>
      <c r="AH1278">
        <f t="shared" si="986"/>
        <v>9.3037908626935</v>
      </c>
      <c r="AK1278">
        <v>1271</v>
      </c>
      <c r="AL1278">
        <v>32.43613831077873</v>
      </c>
      <c r="AM1278">
        <v>14.992544431248634</v>
      </c>
      <c r="AO1278">
        <f t="shared" si="987"/>
        <v>1</v>
      </c>
      <c r="AP1278">
        <f t="shared" si="988"/>
        <v>0</v>
      </c>
      <c r="AQ1278">
        <f t="shared" si="989"/>
        <v>17.443593879530098</v>
      </c>
      <c r="AT1278">
        <v>1271</v>
      </c>
      <c r="AU1278">
        <v>19.659611319447251</v>
      </c>
      <c r="AV1278">
        <v>17.46976768771253</v>
      </c>
      <c r="AX1278">
        <f t="shared" si="990"/>
        <v>1</v>
      </c>
      <c r="AY1278">
        <f t="shared" si="991"/>
        <v>0</v>
      </c>
      <c r="AZ1278">
        <f t="shared" si="992"/>
        <v>2.1898436317347212</v>
      </c>
      <c r="BC1278">
        <v>1271</v>
      </c>
      <c r="BD1278" t="e">
        <v>#N/A</v>
      </c>
      <c r="BE1278" t="e">
        <v>#N/A</v>
      </c>
      <c r="BG1278" t="e">
        <f t="shared" si="993"/>
        <v>#N/A</v>
      </c>
      <c r="BH1278" t="e">
        <f t="shared" si="994"/>
        <v>#N/A</v>
      </c>
      <c r="BI1278" t="e">
        <f t="shared" si="995"/>
        <v>#N/A</v>
      </c>
      <c r="BL1278">
        <v>1271</v>
      </c>
      <c r="BM1278">
        <v>26.014482049981215</v>
      </c>
      <c r="BN1278">
        <v>13.854888423462246</v>
      </c>
      <c r="BP1278">
        <f t="shared" si="996"/>
        <v>1</v>
      </c>
      <c r="BQ1278">
        <f t="shared" si="997"/>
        <v>0</v>
      </c>
      <c r="BR1278">
        <f t="shared" si="998"/>
        <v>12.159593626518969</v>
      </c>
      <c r="BU1278">
        <v>1271</v>
      </c>
      <c r="BV1278">
        <v>21.590188429292876</v>
      </c>
      <c r="BW1278">
        <v>29.484953480635379</v>
      </c>
      <c r="BY1278">
        <f t="shared" si="999"/>
        <v>0</v>
      </c>
      <c r="BZ1278">
        <f t="shared" si="1000"/>
        <v>1</v>
      </c>
      <c r="CA1278">
        <f t="shared" si="1001"/>
        <v>7.8947650513425032</v>
      </c>
      <c r="CD1278">
        <v>1271</v>
      </c>
      <c r="CE1278">
        <v>24.465126631657974</v>
      </c>
      <c r="CF1278">
        <v>14.935289321499486</v>
      </c>
      <c r="CH1278">
        <f t="shared" si="1002"/>
        <v>1</v>
      </c>
      <c r="CI1278">
        <f t="shared" si="1003"/>
        <v>0</v>
      </c>
      <c r="CJ1278">
        <f t="shared" si="1004"/>
        <v>9.5298373101584879</v>
      </c>
      <c r="CM1278">
        <v>1271</v>
      </c>
      <c r="CN1278">
        <v>23.092710917494827</v>
      </c>
      <c r="CO1278">
        <v>26.771145727945139</v>
      </c>
      <c r="CQ1278">
        <f t="shared" si="1005"/>
        <v>0</v>
      </c>
      <c r="CR1278">
        <f t="shared" si="1006"/>
        <v>1</v>
      </c>
      <c r="CS1278">
        <f t="shared" si="1007"/>
        <v>3.6784348104503124</v>
      </c>
      <c r="CV1278">
        <v>1271</v>
      </c>
      <c r="CW1278">
        <v>24.489859685062562</v>
      </c>
      <c r="CX1278">
        <v>17.566855297570704</v>
      </c>
      <c r="CZ1278">
        <f t="shared" si="1008"/>
        <v>1</v>
      </c>
      <c r="DA1278">
        <f t="shared" si="1009"/>
        <v>0</v>
      </c>
      <c r="DB1278">
        <f t="shared" si="1010"/>
        <v>6.9230043874918579</v>
      </c>
      <c r="DE1278">
        <v>1271</v>
      </c>
      <c r="DF1278">
        <v>29.872186497498717</v>
      </c>
      <c r="DG1278">
        <v>14.275816098155827</v>
      </c>
      <c r="DI1278">
        <f t="shared" si="1011"/>
        <v>1</v>
      </c>
      <c r="DJ1278">
        <f t="shared" si="1012"/>
        <v>0</v>
      </c>
      <c r="DK1278">
        <f t="shared" si="1013"/>
        <v>15.59637039934289</v>
      </c>
      <c r="DN1278">
        <v>1271</v>
      </c>
      <c r="DO1278">
        <v>21.232334090359789</v>
      </c>
      <c r="DP1278">
        <v>15.80398391872504</v>
      </c>
      <c r="DR1278">
        <f t="shared" si="1014"/>
        <v>1</v>
      </c>
      <c r="DS1278">
        <f t="shared" si="1015"/>
        <v>0</v>
      </c>
      <c r="DT1278">
        <f t="shared" si="1016"/>
        <v>5.4283501716347491</v>
      </c>
      <c r="DW1278">
        <v>1271</v>
      </c>
      <c r="DX1278">
        <v>17.755782691622439</v>
      </c>
      <c r="DY1278">
        <v>14.185646080472925</v>
      </c>
      <c r="EA1278">
        <f t="shared" si="1017"/>
        <v>1</v>
      </c>
      <c r="EB1278">
        <f t="shared" si="1018"/>
        <v>0</v>
      </c>
      <c r="EC1278">
        <f t="shared" si="1019"/>
        <v>3.5701366111495147</v>
      </c>
      <c r="EF1278">
        <v>1271</v>
      </c>
      <c r="EG1278">
        <v>17.510484637114278</v>
      </c>
      <c r="EH1278">
        <v>15.168523520016308</v>
      </c>
      <c r="EJ1278">
        <f t="shared" si="1020"/>
        <v>1</v>
      </c>
      <c r="EK1278">
        <f t="shared" si="1021"/>
        <v>0</v>
      </c>
      <c r="EL1278">
        <f t="shared" si="1022"/>
        <v>2.3419611170979699</v>
      </c>
      <c r="EO1278">
        <v>1271</v>
      </c>
      <c r="EP1278">
        <v>22.217930793857743</v>
      </c>
      <c r="EQ1278">
        <v>33.783610652446704</v>
      </c>
      <c r="ES1278">
        <f t="shared" si="1023"/>
        <v>0</v>
      </c>
      <c r="ET1278">
        <f t="shared" si="1024"/>
        <v>1</v>
      </c>
      <c r="EU1278">
        <f t="shared" si="1025"/>
        <v>11.565679858588961</v>
      </c>
    </row>
    <row r="1279" spans="1:151" x14ac:dyDescent="0.25">
      <c r="A1279">
        <v>1272</v>
      </c>
      <c r="B1279">
        <v>11.515251204941464</v>
      </c>
      <c r="C1279">
        <v>29.539555249360092</v>
      </c>
      <c r="E1279">
        <f t="shared" si="1026"/>
        <v>0</v>
      </c>
      <c r="F1279">
        <f t="shared" si="977"/>
        <v>1</v>
      </c>
      <c r="G1279">
        <f t="shared" si="1027"/>
        <v>18.024304044418628</v>
      </c>
      <c r="J1279">
        <v>1272</v>
      </c>
      <c r="K1279">
        <v>25.852330025956256</v>
      </c>
      <c r="L1279">
        <v>27.417767898013402</v>
      </c>
      <c r="N1279">
        <f t="shared" si="978"/>
        <v>0</v>
      </c>
      <c r="O1279">
        <f t="shared" si="979"/>
        <v>1</v>
      </c>
      <c r="P1279">
        <f t="shared" si="980"/>
        <v>1.5654378720571458</v>
      </c>
      <c r="S1279">
        <v>1272</v>
      </c>
      <c r="T1279">
        <v>16.693449292120864</v>
      </c>
      <c r="U1279">
        <v>41.51808543708573</v>
      </c>
      <c r="W1279">
        <f t="shared" si="981"/>
        <v>0</v>
      </c>
      <c r="X1279">
        <f t="shared" si="982"/>
        <v>1</v>
      </c>
      <c r="Y1279">
        <f t="shared" si="983"/>
        <v>24.824636144964867</v>
      </c>
      <c r="AB1279">
        <v>1272</v>
      </c>
      <c r="AC1279">
        <v>20.078074811819299</v>
      </c>
      <c r="AD1279">
        <v>17.83616861759128</v>
      </c>
      <c r="AF1279">
        <f t="shared" si="984"/>
        <v>1</v>
      </c>
      <c r="AG1279">
        <f t="shared" si="985"/>
        <v>0</v>
      </c>
      <c r="AH1279">
        <f t="shared" si="986"/>
        <v>2.2419061942280187</v>
      </c>
      <c r="AK1279">
        <v>1272</v>
      </c>
      <c r="AL1279">
        <v>23.883386793389729</v>
      </c>
      <c r="AM1279">
        <v>28.238446951275307</v>
      </c>
      <c r="AO1279">
        <f t="shared" si="987"/>
        <v>0</v>
      </c>
      <c r="AP1279">
        <f t="shared" si="988"/>
        <v>1</v>
      </c>
      <c r="AQ1279">
        <f t="shared" si="989"/>
        <v>4.3550601578855783</v>
      </c>
      <c r="AT1279">
        <v>1272</v>
      </c>
      <c r="AU1279">
        <v>16.380611392106978</v>
      </c>
      <c r="AV1279">
        <v>21.787463113386003</v>
      </c>
      <c r="AX1279">
        <f t="shared" si="990"/>
        <v>0</v>
      </c>
      <c r="AY1279">
        <f t="shared" si="991"/>
        <v>1</v>
      </c>
      <c r="AZ1279">
        <f t="shared" si="992"/>
        <v>5.4068517212790255</v>
      </c>
      <c r="BC1279">
        <v>1272</v>
      </c>
      <c r="BD1279" t="e">
        <v>#N/A</v>
      </c>
      <c r="BE1279" t="e">
        <v>#N/A</v>
      </c>
      <c r="BG1279" t="e">
        <f t="shared" si="993"/>
        <v>#N/A</v>
      </c>
      <c r="BH1279" t="e">
        <f t="shared" si="994"/>
        <v>#N/A</v>
      </c>
      <c r="BI1279" t="e">
        <f t="shared" si="995"/>
        <v>#N/A</v>
      </c>
      <c r="BL1279">
        <v>1272</v>
      </c>
      <c r="BM1279">
        <v>28.045972059837524</v>
      </c>
      <c r="BN1279">
        <v>8.6892893016899073</v>
      </c>
      <c r="BP1279">
        <f t="shared" si="996"/>
        <v>1</v>
      </c>
      <c r="BQ1279">
        <f t="shared" si="997"/>
        <v>0</v>
      </c>
      <c r="BR1279">
        <f t="shared" si="998"/>
        <v>19.356682758147617</v>
      </c>
      <c r="BU1279">
        <v>1272</v>
      </c>
      <c r="BV1279">
        <v>13.359709168951738</v>
      </c>
      <c r="BW1279">
        <v>31.184331231405835</v>
      </c>
      <c r="BY1279">
        <f t="shared" si="999"/>
        <v>0</v>
      </c>
      <c r="BZ1279">
        <f t="shared" si="1000"/>
        <v>1</v>
      </c>
      <c r="CA1279">
        <f t="shared" si="1001"/>
        <v>17.824622062454097</v>
      </c>
      <c r="CD1279">
        <v>1272</v>
      </c>
      <c r="CE1279">
        <v>17.54814769030618</v>
      </c>
      <c r="CF1279">
        <v>11.505829536375922</v>
      </c>
      <c r="CH1279">
        <f t="shared" si="1002"/>
        <v>1</v>
      </c>
      <c r="CI1279">
        <f t="shared" si="1003"/>
        <v>0</v>
      </c>
      <c r="CJ1279">
        <f t="shared" si="1004"/>
        <v>6.0423181539302586</v>
      </c>
      <c r="CM1279">
        <v>1272</v>
      </c>
      <c r="CN1279">
        <v>18.524021733215363</v>
      </c>
      <c r="CO1279">
        <v>24.177773810816745</v>
      </c>
      <c r="CQ1279">
        <f t="shared" si="1005"/>
        <v>0</v>
      </c>
      <c r="CR1279">
        <f t="shared" si="1006"/>
        <v>1</v>
      </c>
      <c r="CS1279">
        <f t="shared" si="1007"/>
        <v>5.6537520776013821</v>
      </c>
      <c r="CV1279">
        <v>1272</v>
      </c>
      <c r="CW1279">
        <v>24.899803878026965</v>
      </c>
      <c r="CX1279">
        <v>16.352735844751908</v>
      </c>
      <c r="CZ1279">
        <f t="shared" si="1008"/>
        <v>1</v>
      </c>
      <c r="DA1279">
        <f t="shared" si="1009"/>
        <v>0</v>
      </c>
      <c r="DB1279">
        <f t="shared" si="1010"/>
        <v>8.5470680332750568</v>
      </c>
      <c r="DE1279">
        <v>1272</v>
      </c>
      <c r="DF1279">
        <v>28.975530756671411</v>
      </c>
      <c r="DG1279">
        <v>16.201850183550047</v>
      </c>
      <c r="DI1279">
        <f t="shared" si="1011"/>
        <v>1</v>
      </c>
      <c r="DJ1279">
        <f t="shared" si="1012"/>
        <v>0</v>
      </c>
      <c r="DK1279">
        <f t="shared" si="1013"/>
        <v>12.773680573121364</v>
      </c>
      <c r="DN1279">
        <v>1272</v>
      </c>
      <c r="DO1279">
        <v>21.864207350739292</v>
      </c>
      <c r="DP1279">
        <v>16.235897010523104</v>
      </c>
      <c r="DR1279">
        <f t="shared" si="1014"/>
        <v>1</v>
      </c>
      <c r="DS1279">
        <f t="shared" si="1015"/>
        <v>0</v>
      </c>
      <c r="DT1279">
        <f t="shared" si="1016"/>
        <v>5.6283103402161885</v>
      </c>
      <c r="DW1279">
        <v>1272</v>
      </c>
      <c r="DX1279">
        <v>21.760869800274072</v>
      </c>
      <c r="DY1279">
        <v>28.553478128279529</v>
      </c>
      <c r="EA1279">
        <f t="shared" si="1017"/>
        <v>0</v>
      </c>
      <c r="EB1279">
        <f t="shared" si="1018"/>
        <v>1</v>
      </c>
      <c r="EC1279">
        <f t="shared" si="1019"/>
        <v>6.792608328005457</v>
      </c>
      <c r="EF1279">
        <v>1272</v>
      </c>
      <c r="EG1279">
        <v>17.083261892537006</v>
      </c>
      <c r="EH1279">
        <v>15.315784075779998</v>
      </c>
      <c r="EJ1279">
        <f t="shared" si="1020"/>
        <v>1</v>
      </c>
      <c r="EK1279">
        <f t="shared" si="1021"/>
        <v>0</v>
      </c>
      <c r="EL1279">
        <f t="shared" si="1022"/>
        <v>1.7674778167570082</v>
      </c>
      <c r="EO1279">
        <v>1272</v>
      </c>
      <c r="EP1279">
        <v>22.108354194260716</v>
      </c>
      <c r="EQ1279">
        <v>8.6075691246994985</v>
      </c>
      <c r="ES1279">
        <f t="shared" si="1023"/>
        <v>1</v>
      </c>
      <c r="ET1279">
        <f t="shared" si="1024"/>
        <v>0</v>
      </c>
      <c r="EU1279">
        <f t="shared" si="1025"/>
        <v>13.500785069561218</v>
      </c>
    </row>
    <row r="1280" spans="1:151" x14ac:dyDescent="0.25">
      <c r="A1280">
        <v>1273</v>
      </c>
      <c r="B1280">
        <v>12.42252406046085</v>
      </c>
      <c r="C1280">
        <v>45.357990557970858</v>
      </c>
      <c r="E1280">
        <f t="shared" si="1026"/>
        <v>0</v>
      </c>
      <c r="F1280">
        <f t="shared" si="977"/>
        <v>1</v>
      </c>
      <c r="G1280">
        <f t="shared" si="1027"/>
        <v>32.935466497510006</v>
      </c>
      <c r="J1280">
        <v>1273</v>
      </c>
      <c r="K1280">
        <v>33.871720336261347</v>
      </c>
      <c r="L1280">
        <v>32.526706436369963</v>
      </c>
      <c r="N1280">
        <f t="shared" si="978"/>
        <v>1</v>
      </c>
      <c r="O1280">
        <f t="shared" si="979"/>
        <v>0</v>
      </c>
      <c r="P1280">
        <f t="shared" si="980"/>
        <v>1.3450138998913843</v>
      </c>
      <c r="S1280">
        <v>1273</v>
      </c>
      <c r="T1280">
        <v>17.90976577415347</v>
      </c>
      <c r="U1280">
        <v>26.778414334182656</v>
      </c>
      <c r="W1280">
        <f t="shared" si="981"/>
        <v>0</v>
      </c>
      <c r="X1280">
        <f t="shared" si="982"/>
        <v>1</v>
      </c>
      <c r="Y1280">
        <f t="shared" si="983"/>
        <v>8.868648560029186</v>
      </c>
      <c r="AB1280">
        <v>1273</v>
      </c>
      <c r="AC1280">
        <v>28.15695787460896</v>
      </c>
      <c r="AD1280">
        <v>18.118623335953554</v>
      </c>
      <c r="AF1280">
        <f t="shared" si="984"/>
        <v>1</v>
      </c>
      <c r="AG1280">
        <f t="shared" si="985"/>
        <v>0</v>
      </c>
      <c r="AH1280">
        <f t="shared" si="986"/>
        <v>10.038334538655405</v>
      </c>
      <c r="AK1280">
        <v>1273</v>
      </c>
      <c r="AL1280">
        <v>9.3314908422783045</v>
      </c>
      <c r="AM1280">
        <v>-0.93260005509710453</v>
      </c>
      <c r="AO1280">
        <f t="shared" si="987"/>
        <v>1</v>
      </c>
      <c r="AP1280">
        <f t="shared" si="988"/>
        <v>0</v>
      </c>
      <c r="AQ1280">
        <f t="shared" si="989"/>
        <v>10.264090897375409</v>
      </c>
      <c r="AT1280">
        <v>1273</v>
      </c>
      <c r="AU1280">
        <v>18.730439493890596</v>
      </c>
      <c r="AV1280">
        <v>10.718377760742916</v>
      </c>
      <c r="AX1280">
        <f t="shared" si="990"/>
        <v>1</v>
      </c>
      <c r="AY1280">
        <f t="shared" si="991"/>
        <v>0</v>
      </c>
      <c r="AZ1280">
        <f t="shared" si="992"/>
        <v>8.0120617331476804</v>
      </c>
      <c r="BC1280">
        <v>1273</v>
      </c>
      <c r="BD1280" t="e">
        <v>#N/A</v>
      </c>
      <c r="BE1280" t="e">
        <v>#N/A</v>
      </c>
      <c r="BG1280" t="e">
        <f t="shared" si="993"/>
        <v>#N/A</v>
      </c>
      <c r="BH1280" t="e">
        <f t="shared" si="994"/>
        <v>#N/A</v>
      </c>
      <c r="BI1280" t="e">
        <f t="shared" si="995"/>
        <v>#N/A</v>
      </c>
      <c r="BL1280">
        <v>1273</v>
      </c>
      <c r="BM1280">
        <v>33.719191633190491</v>
      </c>
      <c r="BN1280">
        <v>11.154294848163904</v>
      </c>
      <c r="BP1280">
        <f t="shared" si="996"/>
        <v>1</v>
      </c>
      <c r="BQ1280">
        <f t="shared" si="997"/>
        <v>0</v>
      </c>
      <c r="BR1280">
        <f t="shared" si="998"/>
        <v>22.564896785026587</v>
      </c>
      <c r="BU1280">
        <v>1273</v>
      </c>
      <c r="BV1280">
        <v>20.74326865250476</v>
      </c>
      <c r="BW1280">
        <v>19.058219900625012</v>
      </c>
      <c r="BY1280">
        <f t="shared" si="999"/>
        <v>1</v>
      </c>
      <c r="BZ1280">
        <f t="shared" si="1000"/>
        <v>0</v>
      </c>
      <c r="CA1280">
        <f t="shared" si="1001"/>
        <v>1.6850487518797479</v>
      </c>
      <c r="CD1280">
        <v>1273</v>
      </c>
      <c r="CE1280">
        <v>22.83481182442214</v>
      </c>
      <c r="CF1280">
        <v>37.150107095653823</v>
      </c>
      <c r="CH1280">
        <f t="shared" si="1002"/>
        <v>0</v>
      </c>
      <c r="CI1280">
        <f t="shared" si="1003"/>
        <v>1</v>
      </c>
      <c r="CJ1280">
        <f t="shared" si="1004"/>
        <v>14.315295271231683</v>
      </c>
      <c r="CM1280">
        <v>1273</v>
      </c>
      <c r="CN1280">
        <v>19.925193846676745</v>
      </c>
      <c r="CO1280">
        <v>22.087386568606192</v>
      </c>
      <c r="CQ1280">
        <f t="shared" si="1005"/>
        <v>0</v>
      </c>
      <c r="CR1280">
        <f t="shared" si="1006"/>
        <v>1</v>
      </c>
      <c r="CS1280">
        <f t="shared" si="1007"/>
        <v>2.162192721929447</v>
      </c>
      <c r="CV1280">
        <v>1273</v>
      </c>
      <c r="CW1280">
        <v>27.174723086033758</v>
      </c>
      <c r="CX1280">
        <v>20.356462551679218</v>
      </c>
      <c r="CZ1280">
        <f t="shared" si="1008"/>
        <v>1</v>
      </c>
      <c r="DA1280">
        <f t="shared" si="1009"/>
        <v>0</v>
      </c>
      <c r="DB1280">
        <f t="shared" si="1010"/>
        <v>6.8182605343545397</v>
      </c>
      <c r="DE1280">
        <v>1273</v>
      </c>
      <c r="DF1280">
        <v>22.255533504412437</v>
      </c>
      <c r="DG1280">
        <v>22.58376452705987</v>
      </c>
      <c r="DI1280">
        <f t="shared" si="1011"/>
        <v>0</v>
      </c>
      <c r="DJ1280">
        <f t="shared" si="1012"/>
        <v>1</v>
      </c>
      <c r="DK1280">
        <f t="shared" si="1013"/>
        <v>0.32823102264743298</v>
      </c>
      <c r="DN1280">
        <v>1273</v>
      </c>
      <c r="DO1280">
        <v>25.595797765425672</v>
      </c>
      <c r="DP1280">
        <v>31.106753320672198</v>
      </c>
      <c r="DR1280">
        <f t="shared" si="1014"/>
        <v>0</v>
      </c>
      <c r="DS1280">
        <f t="shared" si="1015"/>
        <v>1</v>
      </c>
      <c r="DT1280">
        <f t="shared" si="1016"/>
        <v>5.5109555552465253</v>
      </c>
      <c r="DW1280">
        <v>1273</v>
      </c>
      <c r="DX1280">
        <v>24.221986285619721</v>
      </c>
      <c r="DY1280">
        <v>21.387990964894719</v>
      </c>
      <c r="EA1280">
        <f t="shared" si="1017"/>
        <v>1</v>
      </c>
      <c r="EB1280">
        <f t="shared" si="1018"/>
        <v>0</v>
      </c>
      <c r="EC1280">
        <f t="shared" si="1019"/>
        <v>2.8339953207250019</v>
      </c>
      <c r="EF1280">
        <v>1273</v>
      </c>
      <c r="EG1280">
        <v>23.048621131323038</v>
      </c>
      <c r="EH1280">
        <v>12.277736918133012</v>
      </c>
      <c r="EJ1280">
        <f t="shared" si="1020"/>
        <v>1</v>
      </c>
      <c r="EK1280">
        <f t="shared" si="1021"/>
        <v>0</v>
      </c>
      <c r="EL1280">
        <f t="shared" si="1022"/>
        <v>10.770884213190026</v>
      </c>
      <c r="EO1280">
        <v>1273</v>
      </c>
      <c r="EP1280">
        <v>23.949603215421568</v>
      </c>
      <c r="EQ1280">
        <v>23.222294421006616</v>
      </c>
      <c r="ES1280">
        <f t="shared" si="1023"/>
        <v>1</v>
      </c>
      <c r="ET1280">
        <f t="shared" si="1024"/>
        <v>0</v>
      </c>
      <c r="EU1280">
        <f t="shared" si="1025"/>
        <v>0.72730879441495233</v>
      </c>
    </row>
    <row r="1281" spans="1:151" x14ac:dyDescent="0.25">
      <c r="A1281">
        <v>1274</v>
      </c>
      <c r="B1281">
        <v>10.526857856458964</v>
      </c>
      <c r="C1281">
        <v>19.918553140805969</v>
      </c>
      <c r="E1281">
        <f t="shared" si="1026"/>
        <v>0</v>
      </c>
      <c r="F1281">
        <f t="shared" si="977"/>
        <v>1</v>
      </c>
      <c r="G1281">
        <f t="shared" si="1027"/>
        <v>9.391695284347005</v>
      </c>
      <c r="J1281">
        <v>1274</v>
      </c>
      <c r="K1281">
        <v>31.013017337417786</v>
      </c>
      <c r="L1281">
        <v>22.279551972721904</v>
      </c>
      <c r="N1281">
        <f t="shared" si="978"/>
        <v>1</v>
      </c>
      <c r="O1281">
        <f t="shared" si="979"/>
        <v>0</v>
      </c>
      <c r="P1281">
        <f t="shared" si="980"/>
        <v>8.7334653646958813</v>
      </c>
      <c r="S1281">
        <v>1274</v>
      </c>
      <c r="T1281">
        <v>20.733228281975062</v>
      </c>
      <c r="U1281">
        <v>8.8865703086632095</v>
      </c>
      <c r="W1281">
        <f t="shared" si="981"/>
        <v>1</v>
      </c>
      <c r="X1281">
        <f t="shared" si="982"/>
        <v>0</v>
      </c>
      <c r="Y1281">
        <f t="shared" si="983"/>
        <v>11.846657973311853</v>
      </c>
      <c r="AB1281">
        <v>1274</v>
      </c>
      <c r="AC1281">
        <v>24.070281896790071</v>
      </c>
      <c r="AD1281">
        <v>18.311365779961545</v>
      </c>
      <c r="AF1281">
        <f t="shared" si="984"/>
        <v>1</v>
      </c>
      <c r="AG1281">
        <f t="shared" si="985"/>
        <v>0</v>
      </c>
      <c r="AH1281">
        <f t="shared" si="986"/>
        <v>5.7589161168285266</v>
      </c>
      <c r="AK1281">
        <v>1274</v>
      </c>
      <c r="AL1281">
        <v>12.751243380674214</v>
      </c>
      <c r="AM1281">
        <v>27.80618534310689</v>
      </c>
      <c r="AO1281">
        <f t="shared" si="987"/>
        <v>0</v>
      </c>
      <c r="AP1281">
        <f t="shared" si="988"/>
        <v>1</v>
      </c>
      <c r="AQ1281">
        <f t="shared" si="989"/>
        <v>15.054941962432675</v>
      </c>
      <c r="AT1281">
        <v>1274</v>
      </c>
      <c r="AU1281">
        <v>20.041976890847746</v>
      </c>
      <c r="AV1281">
        <v>23.167378593566674</v>
      </c>
      <c r="AX1281">
        <f t="shared" si="990"/>
        <v>0</v>
      </c>
      <c r="AY1281">
        <f t="shared" si="991"/>
        <v>1</v>
      </c>
      <c r="AZ1281">
        <f t="shared" si="992"/>
        <v>3.1254017027189285</v>
      </c>
      <c r="BC1281">
        <v>1274</v>
      </c>
      <c r="BD1281" t="e">
        <v>#N/A</v>
      </c>
      <c r="BE1281" t="e">
        <v>#N/A</v>
      </c>
      <c r="BG1281" t="e">
        <f t="shared" si="993"/>
        <v>#N/A</v>
      </c>
      <c r="BH1281" t="e">
        <f t="shared" si="994"/>
        <v>#N/A</v>
      </c>
      <c r="BI1281" t="e">
        <f t="shared" si="995"/>
        <v>#N/A</v>
      </c>
      <c r="BL1281">
        <v>1274</v>
      </c>
      <c r="BM1281">
        <v>24.833957036995418</v>
      </c>
      <c r="BN1281">
        <v>7.2320482415705936</v>
      </c>
      <c r="BP1281">
        <f t="shared" si="996"/>
        <v>1</v>
      </c>
      <c r="BQ1281">
        <f t="shared" si="997"/>
        <v>0</v>
      </c>
      <c r="BR1281">
        <f t="shared" si="998"/>
        <v>17.601908795424826</v>
      </c>
      <c r="BU1281">
        <v>1274</v>
      </c>
      <c r="BV1281">
        <v>17.765516171816166</v>
      </c>
      <c r="BW1281">
        <v>28.443347161525296</v>
      </c>
      <c r="BY1281">
        <f t="shared" si="999"/>
        <v>0</v>
      </c>
      <c r="BZ1281">
        <f t="shared" si="1000"/>
        <v>1</v>
      </c>
      <c r="CA1281">
        <f t="shared" si="1001"/>
        <v>10.677830989709129</v>
      </c>
      <c r="CD1281">
        <v>1274</v>
      </c>
      <c r="CE1281">
        <v>19.686114072512211</v>
      </c>
      <c r="CF1281">
        <v>23.582308335252051</v>
      </c>
      <c r="CH1281">
        <f t="shared" si="1002"/>
        <v>0</v>
      </c>
      <c r="CI1281">
        <f t="shared" si="1003"/>
        <v>1</v>
      </c>
      <c r="CJ1281">
        <f t="shared" si="1004"/>
        <v>3.89619426273984</v>
      </c>
      <c r="CM1281">
        <v>1274</v>
      </c>
      <c r="CN1281">
        <v>21.341044432521961</v>
      </c>
      <c r="CO1281">
        <v>29.916608405126077</v>
      </c>
      <c r="CQ1281">
        <f t="shared" si="1005"/>
        <v>0</v>
      </c>
      <c r="CR1281">
        <f t="shared" si="1006"/>
        <v>1</v>
      </c>
      <c r="CS1281">
        <f t="shared" si="1007"/>
        <v>8.5755639726041153</v>
      </c>
      <c r="CV1281">
        <v>1274</v>
      </c>
      <c r="CW1281">
        <v>23.205710025171218</v>
      </c>
      <c r="CX1281">
        <v>18.016858260102055</v>
      </c>
      <c r="CZ1281">
        <f t="shared" si="1008"/>
        <v>1</v>
      </c>
      <c r="DA1281">
        <f t="shared" si="1009"/>
        <v>0</v>
      </c>
      <c r="DB1281">
        <f t="shared" si="1010"/>
        <v>5.1888517650691632</v>
      </c>
      <c r="DE1281">
        <v>1274</v>
      </c>
      <c r="DF1281">
        <v>27.579795139828736</v>
      </c>
      <c r="DG1281">
        <v>21.603727636424182</v>
      </c>
      <c r="DI1281">
        <f t="shared" si="1011"/>
        <v>1</v>
      </c>
      <c r="DJ1281">
        <f t="shared" si="1012"/>
        <v>0</v>
      </c>
      <c r="DK1281">
        <f t="shared" si="1013"/>
        <v>5.9760675034045541</v>
      </c>
      <c r="DN1281">
        <v>1274</v>
      </c>
      <c r="DO1281">
        <v>25.288542207455514</v>
      </c>
      <c r="DP1281">
        <v>10.702461544779712</v>
      </c>
      <c r="DR1281">
        <f t="shared" si="1014"/>
        <v>1</v>
      </c>
      <c r="DS1281">
        <f t="shared" si="1015"/>
        <v>0</v>
      </c>
      <c r="DT1281">
        <f t="shared" si="1016"/>
        <v>14.586080662675801</v>
      </c>
      <c r="DW1281">
        <v>1274</v>
      </c>
      <c r="DX1281">
        <v>26.643773994163602</v>
      </c>
      <c r="DY1281">
        <v>28.683818098540829</v>
      </c>
      <c r="EA1281">
        <f t="shared" si="1017"/>
        <v>0</v>
      </c>
      <c r="EB1281">
        <f t="shared" si="1018"/>
        <v>1</v>
      </c>
      <c r="EC1281">
        <f t="shared" si="1019"/>
        <v>2.0400441043772268</v>
      </c>
      <c r="EF1281">
        <v>1274</v>
      </c>
      <c r="EG1281">
        <v>23.630665387750035</v>
      </c>
      <c r="EH1281">
        <v>15.574441188338554</v>
      </c>
      <c r="EJ1281">
        <f t="shared" si="1020"/>
        <v>1</v>
      </c>
      <c r="EK1281">
        <f t="shared" si="1021"/>
        <v>0</v>
      </c>
      <c r="EL1281">
        <f t="shared" si="1022"/>
        <v>8.0562241994114814</v>
      </c>
      <c r="EO1281">
        <v>1274</v>
      </c>
      <c r="EP1281">
        <v>20.467275444744502</v>
      </c>
      <c r="EQ1281">
        <v>26.222658800119333</v>
      </c>
      <c r="ES1281">
        <f t="shared" si="1023"/>
        <v>0</v>
      </c>
      <c r="ET1281">
        <f t="shared" si="1024"/>
        <v>1</v>
      </c>
      <c r="EU1281">
        <f t="shared" si="1025"/>
        <v>5.7553833553748319</v>
      </c>
    </row>
    <row r="1282" spans="1:151" x14ac:dyDescent="0.25">
      <c r="A1282">
        <v>1275</v>
      </c>
      <c r="B1282">
        <v>12.322808279476453</v>
      </c>
      <c r="C1282">
        <v>41.527932532035813</v>
      </c>
      <c r="E1282">
        <f t="shared" si="1026"/>
        <v>0</v>
      </c>
      <c r="F1282">
        <f t="shared" si="977"/>
        <v>1</v>
      </c>
      <c r="G1282">
        <f t="shared" si="1027"/>
        <v>29.205124252559358</v>
      </c>
      <c r="J1282">
        <v>1275</v>
      </c>
      <c r="K1282">
        <v>32.503844582756379</v>
      </c>
      <c r="L1282">
        <v>24.111596822527975</v>
      </c>
      <c r="N1282">
        <f t="shared" si="978"/>
        <v>1</v>
      </c>
      <c r="O1282">
        <f t="shared" si="979"/>
        <v>0</v>
      </c>
      <c r="P1282">
        <f t="shared" si="980"/>
        <v>8.392247760228404</v>
      </c>
      <c r="S1282">
        <v>1275</v>
      </c>
      <c r="T1282">
        <v>16.756964022196346</v>
      </c>
      <c r="U1282">
        <v>26.864683682480944</v>
      </c>
      <c r="W1282">
        <f t="shared" si="981"/>
        <v>0</v>
      </c>
      <c r="X1282">
        <f t="shared" si="982"/>
        <v>1</v>
      </c>
      <c r="Y1282">
        <f t="shared" si="983"/>
        <v>10.107719660284598</v>
      </c>
      <c r="AB1282">
        <v>1275</v>
      </c>
      <c r="AC1282">
        <v>30.367490493493662</v>
      </c>
      <c r="AD1282">
        <v>19.064677027427276</v>
      </c>
      <c r="AF1282">
        <f t="shared" si="984"/>
        <v>1</v>
      </c>
      <c r="AG1282">
        <f t="shared" si="985"/>
        <v>0</v>
      </c>
      <c r="AH1282">
        <f t="shared" si="986"/>
        <v>11.302813466066386</v>
      </c>
      <c r="AK1282">
        <v>1275</v>
      </c>
      <c r="AL1282">
        <v>18.499007690858342</v>
      </c>
      <c r="AM1282">
        <v>37.131828099332523</v>
      </c>
      <c r="AO1282">
        <f t="shared" si="987"/>
        <v>0</v>
      </c>
      <c r="AP1282">
        <f t="shared" si="988"/>
        <v>1</v>
      </c>
      <c r="AQ1282">
        <f t="shared" si="989"/>
        <v>18.632820408474181</v>
      </c>
      <c r="AT1282">
        <v>1275</v>
      </c>
      <c r="AU1282">
        <v>23.631307352717204</v>
      </c>
      <c r="AV1282">
        <v>17.083280857026974</v>
      </c>
      <c r="AX1282">
        <f t="shared" si="990"/>
        <v>1</v>
      </c>
      <c r="AY1282">
        <f t="shared" si="991"/>
        <v>0</v>
      </c>
      <c r="AZ1282">
        <f t="shared" si="992"/>
        <v>6.5480264956902303</v>
      </c>
      <c r="BC1282">
        <v>1275</v>
      </c>
      <c r="BD1282" t="e">
        <v>#N/A</v>
      </c>
      <c r="BE1282" t="e">
        <v>#N/A</v>
      </c>
      <c r="BG1282" t="e">
        <f t="shared" si="993"/>
        <v>#N/A</v>
      </c>
      <c r="BH1282" t="e">
        <f t="shared" si="994"/>
        <v>#N/A</v>
      </c>
      <c r="BI1282" t="e">
        <f t="shared" si="995"/>
        <v>#N/A</v>
      </c>
      <c r="BL1282">
        <v>1275</v>
      </c>
      <c r="BM1282">
        <v>43.321485842286286</v>
      </c>
      <c r="BN1282">
        <v>4.2815987248750815</v>
      </c>
      <c r="BP1282">
        <f t="shared" si="996"/>
        <v>1</v>
      </c>
      <c r="BQ1282">
        <f t="shared" si="997"/>
        <v>0</v>
      </c>
      <c r="BR1282">
        <f t="shared" si="998"/>
        <v>39.039887117411205</v>
      </c>
      <c r="BU1282">
        <v>1275</v>
      </c>
      <c r="BV1282">
        <v>20.743755913988615</v>
      </c>
      <c r="BW1282">
        <v>11.788843458924834</v>
      </c>
      <c r="BY1282">
        <f t="shared" si="999"/>
        <v>1</v>
      </c>
      <c r="BZ1282">
        <f t="shared" si="1000"/>
        <v>0</v>
      </c>
      <c r="CA1282">
        <f t="shared" si="1001"/>
        <v>8.9549124550637806</v>
      </c>
      <c r="CD1282">
        <v>1275</v>
      </c>
      <c r="CE1282">
        <v>12.429290747211631</v>
      </c>
      <c r="CF1282">
        <v>26.092217802133867</v>
      </c>
      <c r="CH1282">
        <f t="shared" si="1002"/>
        <v>0</v>
      </c>
      <c r="CI1282">
        <f t="shared" si="1003"/>
        <v>1</v>
      </c>
      <c r="CJ1282">
        <f t="shared" si="1004"/>
        <v>13.662927054922235</v>
      </c>
      <c r="CM1282">
        <v>1275</v>
      </c>
      <c r="CN1282">
        <v>22.145271024299205</v>
      </c>
      <c r="CO1282">
        <v>15.682198572126985</v>
      </c>
      <c r="CQ1282">
        <f t="shared" si="1005"/>
        <v>1</v>
      </c>
      <c r="CR1282">
        <f t="shared" si="1006"/>
        <v>0</v>
      </c>
      <c r="CS1282">
        <f t="shared" si="1007"/>
        <v>6.46307245217222</v>
      </c>
      <c r="CV1282">
        <v>1275</v>
      </c>
      <c r="CW1282">
        <v>22.987931166125033</v>
      </c>
      <c r="CX1282">
        <v>17.306619170246965</v>
      </c>
      <c r="CZ1282">
        <f t="shared" si="1008"/>
        <v>1</v>
      </c>
      <c r="DA1282">
        <f t="shared" si="1009"/>
        <v>0</v>
      </c>
      <c r="DB1282">
        <f t="shared" si="1010"/>
        <v>5.6813119958780689</v>
      </c>
      <c r="DE1282">
        <v>1275</v>
      </c>
      <c r="DF1282">
        <v>25.828106824510051</v>
      </c>
      <c r="DG1282">
        <v>30.907166584392495</v>
      </c>
      <c r="DI1282">
        <f t="shared" si="1011"/>
        <v>0</v>
      </c>
      <c r="DJ1282">
        <f t="shared" si="1012"/>
        <v>1</v>
      </c>
      <c r="DK1282">
        <f t="shared" si="1013"/>
        <v>5.0790597598824441</v>
      </c>
      <c r="DN1282">
        <v>1275</v>
      </c>
      <c r="DO1282">
        <v>23.81063562604718</v>
      </c>
      <c r="DP1282">
        <v>21.511884133319501</v>
      </c>
      <c r="DR1282">
        <f t="shared" si="1014"/>
        <v>1</v>
      </c>
      <c r="DS1282">
        <f t="shared" si="1015"/>
        <v>0</v>
      </c>
      <c r="DT1282">
        <f t="shared" si="1016"/>
        <v>2.2987514927276784</v>
      </c>
      <c r="DW1282">
        <v>1275</v>
      </c>
      <c r="DX1282">
        <v>23.58799993067742</v>
      </c>
      <c r="DY1282">
        <v>23.082135094457009</v>
      </c>
      <c r="EA1282">
        <f t="shared" si="1017"/>
        <v>1</v>
      </c>
      <c r="EB1282">
        <f t="shared" si="1018"/>
        <v>0</v>
      </c>
      <c r="EC1282">
        <f t="shared" si="1019"/>
        <v>0.50586483622041101</v>
      </c>
      <c r="EF1282">
        <v>1275</v>
      </c>
      <c r="EG1282">
        <v>22.314814688109568</v>
      </c>
      <c r="EH1282">
        <v>14.162718193315209</v>
      </c>
      <c r="EJ1282">
        <f t="shared" si="1020"/>
        <v>1</v>
      </c>
      <c r="EK1282">
        <f t="shared" si="1021"/>
        <v>0</v>
      </c>
      <c r="EL1282">
        <f t="shared" si="1022"/>
        <v>8.1520964947943586</v>
      </c>
      <c r="EO1282">
        <v>1275</v>
      </c>
      <c r="EP1282">
        <v>22.666871316514047</v>
      </c>
      <c r="EQ1282">
        <v>31.370959800518619</v>
      </c>
      <c r="ES1282">
        <f t="shared" si="1023"/>
        <v>0</v>
      </c>
      <c r="ET1282">
        <f t="shared" si="1024"/>
        <v>1</v>
      </c>
      <c r="EU1282">
        <f t="shared" si="1025"/>
        <v>8.704088484004572</v>
      </c>
    </row>
    <row r="1283" spans="1:151" x14ac:dyDescent="0.25">
      <c r="A1283">
        <v>1276</v>
      </c>
      <c r="B1283">
        <v>16.721514063900837</v>
      </c>
      <c r="C1283">
        <v>10.26538009012109</v>
      </c>
      <c r="E1283">
        <f t="shared" si="1026"/>
        <v>1</v>
      </c>
      <c r="F1283">
        <f t="shared" si="977"/>
        <v>0</v>
      </c>
      <c r="G1283">
        <f t="shared" si="1027"/>
        <v>6.4561339737797478</v>
      </c>
      <c r="J1283">
        <v>1276</v>
      </c>
      <c r="K1283">
        <v>26.877838915435902</v>
      </c>
      <c r="L1283">
        <v>24.005151027943619</v>
      </c>
      <c r="N1283">
        <f t="shared" si="978"/>
        <v>1</v>
      </c>
      <c r="O1283">
        <f t="shared" si="979"/>
        <v>0</v>
      </c>
      <c r="P1283">
        <f t="shared" si="980"/>
        <v>2.8726878874922832</v>
      </c>
      <c r="S1283">
        <v>1276</v>
      </c>
      <c r="T1283">
        <v>19.297511126920828</v>
      </c>
      <c r="U1283">
        <v>18.748862426871284</v>
      </c>
      <c r="W1283">
        <f t="shared" si="981"/>
        <v>1</v>
      </c>
      <c r="X1283">
        <f t="shared" si="982"/>
        <v>0</v>
      </c>
      <c r="Y1283">
        <f t="shared" si="983"/>
        <v>0.54864870004954369</v>
      </c>
      <c r="AB1283">
        <v>1276</v>
      </c>
      <c r="AC1283">
        <v>19.466864177760705</v>
      </c>
      <c r="AD1283">
        <v>17.023567336927222</v>
      </c>
      <c r="AF1283">
        <f t="shared" si="984"/>
        <v>1</v>
      </c>
      <c r="AG1283">
        <f t="shared" si="985"/>
        <v>0</v>
      </c>
      <c r="AH1283">
        <f t="shared" si="986"/>
        <v>2.443296840833483</v>
      </c>
      <c r="AK1283">
        <v>1276</v>
      </c>
      <c r="AL1283">
        <v>24.307007099633996</v>
      </c>
      <c r="AM1283">
        <v>23.138490858826085</v>
      </c>
      <c r="AO1283">
        <f t="shared" si="987"/>
        <v>1</v>
      </c>
      <c r="AP1283">
        <f t="shared" si="988"/>
        <v>0</v>
      </c>
      <c r="AQ1283">
        <f t="shared" si="989"/>
        <v>1.1685162408079108</v>
      </c>
      <c r="AT1283">
        <v>1276</v>
      </c>
      <c r="AU1283">
        <v>16.993790848310123</v>
      </c>
      <c r="AV1283">
        <v>14.30409981818403</v>
      </c>
      <c r="AX1283">
        <f t="shared" si="990"/>
        <v>1</v>
      </c>
      <c r="AY1283">
        <f t="shared" si="991"/>
        <v>0</v>
      </c>
      <c r="AZ1283">
        <f t="shared" si="992"/>
        <v>2.6896910301260935</v>
      </c>
      <c r="BC1283">
        <v>1276</v>
      </c>
      <c r="BD1283" t="e">
        <v>#N/A</v>
      </c>
      <c r="BE1283" t="e">
        <v>#N/A</v>
      </c>
      <c r="BG1283" t="e">
        <f t="shared" si="993"/>
        <v>#N/A</v>
      </c>
      <c r="BH1283" t="e">
        <f t="shared" si="994"/>
        <v>#N/A</v>
      </c>
      <c r="BI1283" t="e">
        <f t="shared" si="995"/>
        <v>#N/A</v>
      </c>
      <c r="BL1283">
        <v>1276</v>
      </c>
      <c r="BM1283">
        <v>18.616312273283249</v>
      </c>
      <c r="BN1283">
        <v>12.801340130126588</v>
      </c>
      <c r="BP1283">
        <f t="shared" si="996"/>
        <v>1</v>
      </c>
      <c r="BQ1283">
        <f t="shared" si="997"/>
        <v>0</v>
      </c>
      <c r="BR1283">
        <f t="shared" si="998"/>
        <v>5.8149721431566608</v>
      </c>
      <c r="BU1283">
        <v>1276</v>
      </c>
      <c r="BV1283">
        <v>17.614758714361336</v>
      </c>
      <c r="BW1283">
        <v>28.40121387405641</v>
      </c>
      <c r="BY1283">
        <f t="shared" si="999"/>
        <v>0</v>
      </c>
      <c r="BZ1283">
        <f t="shared" si="1000"/>
        <v>1</v>
      </c>
      <c r="CA1283">
        <f t="shared" si="1001"/>
        <v>10.786455159695073</v>
      </c>
      <c r="CD1283">
        <v>1276</v>
      </c>
      <c r="CE1283">
        <v>26.498633431357941</v>
      </c>
      <c r="CF1283">
        <v>19.102074840072266</v>
      </c>
      <c r="CH1283">
        <f t="shared" si="1002"/>
        <v>1</v>
      </c>
      <c r="CI1283">
        <f t="shared" si="1003"/>
        <v>0</v>
      </c>
      <c r="CJ1283">
        <f t="shared" si="1004"/>
        <v>7.3965585912856753</v>
      </c>
      <c r="CM1283">
        <v>1276</v>
      </c>
      <c r="CN1283">
        <v>23.287979823497558</v>
      </c>
      <c r="CO1283">
        <v>13.184020853890461</v>
      </c>
      <c r="CQ1283">
        <f t="shared" si="1005"/>
        <v>1</v>
      </c>
      <c r="CR1283">
        <f t="shared" si="1006"/>
        <v>0</v>
      </c>
      <c r="CS1283">
        <f t="shared" si="1007"/>
        <v>10.103958969607097</v>
      </c>
      <c r="CV1283">
        <v>1276</v>
      </c>
      <c r="CW1283">
        <v>19.61049470433117</v>
      </c>
      <c r="CX1283">
        <v>15.146668651211145</v>
      </c>
      <c r="CZ1283">
        <f t="shared" si="1008"/>
        <v>1</v>
      </c>
      <c r="DA1283">
        <f t="shared" si="1009"/>
        <v>0</v>
      </c>
      <c r="DB1283">
        <f t="shared" si="1010"/>
        <v>4.4638260531200249</v>
      </c>
      <c r="DE1283">
        <v>1276</v>
      </c>
      <c r="DF1283">
        <v>15.820274213326162</v>
      </c>
      <c r="DG1283">
        <v>14.903756052591293</v>
      </c>
      <c r="DI1283">
        <f t="shared" si="1011"/>
        <v>1</v>
      </c>
      <c r="DJ1283">
        <f t="shared" si="1012"/>
        <v>0</v>
      </c>
      <c r="DK1283">
        <f t="shared" si="1013"/>
        <v>0.91651816073486891</v>
      </c>
      <c r="DN1283">
        <v>1276</v>
      </c>
      <c r="DO1283">
        <v>24.354770120608734</v>
      </c>
      <c r="DP1283">
        <v>12.562091981271672</v>
      </c>
      <c r="DR1283">
        <f t="shared" si="1014"/>
        <v>1</v>
      </c>
      <c r="DS1283">
        <f t="shared" si="1015"/>
        <v>0</v>
      </c>
      <c r="DT1283">
        <f t="shared" si="1016"/>
        <v>11.792678139337061</v>
      </c>
      <c r="DW1283">
        <v>1276</v>
      </c>
      <c r="DX1283">
        <v>23.522396352394633</v>
      </c>
      <c r="DY1283">
        <v>21.332903096775834</v>
      </c>
      <c r="EA1283">
        <f t="shared" si="1017"/>
        <v>1</v>
      </c>
      <c r="EB1283">
        <f t="shared" si="1018"/>
        <v>0</v>
      </c>
      <c r="EC1283">
        <f t="shared" si="1019"/>
        <v>2.1894932556187996</v>
      </c>
      <c r="EF1283">
        <v>1276</v>
      </c>
      <c r="EG1283">
        <v>18.478310045948067</v>
      </c>
      <c r="EH1283">
        <v>10.19166556425381</v>
      </c>
      <c r="EJ1283">
        <f t="shared" si="1020"/>
        <v>1</v>
      </c>
      <c r="EK1283">
        <f t="shared" si="1021"/>
        <v>0</v>
      </c>
      <c r="EL1283">
        <f t="shared" si="1022"/>
        <v>8.2866444816942568</v>
      </c>
      <c r="EO1283">
        <v>1276</v>
      </c>
      <c r="EP1283">
        <v>26.791220539807121</v>
      </c>
      <c r="EQ1283">
        <v>36.277664769522318</v>
      </c>
      <c r="ES1283">
        <f t="shared" si="1023"/>
        <v>0</v>
      </c>
      <c r="ET1283">
        <f t="shared" si="1024"/>
        <v>1</v>
      </c>
      <c r="EU1283">
        <f t="shared" si="1025"/>
        <v>9.4864442297151967</v>
      </c>
    </row>
    <row r="1284" spans="1:151" x14ac:dyDescent="0.25">
      <c r="A1284">
        <v>1277</v>
      </c>
      <c r="B1284">
        <v>5.7501639121009118</v>
      </c>
      <c r="C1284">
        <v>23.977017707433951</v>
      </c>
      <c r="E1284">
        <f t="shared" si="1026"/>
        <v>0</v>
      </c>
      <c r="F1284">
        <f t="shared" si="977"/>
        <v>1</v>
      </c>
      <c r="G1284">
        <f t="shared" si="1027"/>
        <v>18.226853795333039</v>
      </c>
      <c r="J1284">
        <v>1277</v>
      </c>
      <c r="K1284">
        <v>17.268336697040574</v>
      </c>
      <c r="L1284">
        <v>24.244300446517769</v>
      </c>
      <c r="N1284">
        <f t="shared" si="978"/>
        <v>0</v>
      </c>
      <c r="O1284">
        <f t="shared" si="979"/>
        <v>1</v>
      </c>
      <c r="P1284">
        <f t="shared" si="980"/>
        <v>6.9759637494771951</v>
      </c>
      <c r="S1284">
        <v>1277</v>
      </c>
      <c r="T1284">
        <v>14.837274384012895</v>
      </c>
      <c r="U1284">
        <v>36.595115655686456</v>
      </c>
      <c r="W1284">
        <f t="shared" si="981"/>
        <v>0</v>
      </c>
      <c r="X1284">
        <f t="shared" si="982"/>
        <v>1</v>
      </c>
      <c r="Y1284">
        <f t="shared" si="983"/>
        <v>21.757841271673563</v>
      </c>
      <c r="AB1284">
        <v>1277</v>
      </c>
      <c r="AC1284">
        <v>22.408285969635809</v>
      </c>
      <c r="AD1284">
        <v>16.079235375627022</v>
      </c>
      <c r="AF1284">
        <f t="shared" si="984"/>
        <v>1</v>
      </c>
      <c r="AG1284">
        <f t="shared" si="985"/>
        <v>0</v>
      </c>
      <c r="AH1284">
        <f t="shared" si="986"/>
        <v>6.3290505940087876</v>
      </c>
      <c r="AK1284">
        <v>1277</v>
      </c>
      <c r="AL1284">
        <v>34.78668142960656</v>
      </c>
      <c r="AM1284">
        <v>21.871843473818217</v>
      </c>
      <c r="AO1284">
        <f t="shared" si="987"/>
        <v>1</v>
      </c>
      <c r="AP1284">
        <f t="shared" si="988"/>
        <v>0</v>
      </c>
      <c r="AQ1284">
        <f t="shared" si="989"/>
        <v>12.914837955788343</v>
      </c>
      <c r="AT1284">
        <v>1277</v>
      </c>
      <c r="AU1284">
        <v>19.210398432355323</v>
      </c>
      <c r="AV1284">
        <v>16.327329464515234</v>
      </c>
      <c r="AX1284">
        <f t="shared" si="990"/>
        <v>1</v>
      </c>
      <c r="AY1284">
        <f t="shared" si="991"/>
        <v>0</v>
      </c>
      <c r="AZ1284">
        <f t="shared" si="992"/>
        <v>2.8830689678400887</v>
      </c>
      <c r="BC1284">
        <v>1277</v>
      </c>
      <c r="BD1284" t="e">
        <v>#N/A</v>
      </c>
      <c r="BE1284" t="e">
        <v>#N/A</v>
      </c>
      <c r="BG1284" t="e">
        <f t="shared" si="993"/>
        <v>#N/A</v>
      </c>
      <c r="BH1284" t="e">
        <f t="shared" si="994"/>
        <v>#N/A</v>
      </c>
      <c r="BI1284" t="e">
        <f t="shared" si="995"/>
        <v>#N/A</v>
      </c>
      <c r="BL1284">
        <v>1277</v>
      </c>
      <c r="BM1284">
        <v>28.36538201057515</v>
      </c>
      <c r="BN1284">
        <v>15.056305374426129</v>
      </c>
      <c r="BP1284">
        <f t="shared" si="996"/>
        <v>1</v>
      </c>
      <c r="BQ1284">
        <f t="shared" si="997"/>
        <v>0</v>
      </c>
      <c r="BR1284">
        <f t="shared" si="998"/>
        <v>13.309076636149021</v>
      </c>
      <c r="BU1284">
        <v>1277</v>
      </c>
      <c r="BV1284">
        <v>30.260552622632463</v>
      </c>
      <c r="BW1284">
        <v>32.505938199143372</v>
      </c>
      <c r="BY1284">
        <f t="shared" si="999"/>
        <v>0</v>
      </c>
      <c r="BZ1284">
        <f t="shared" si="1000"/>
        <v>1</v>
      </c>
      <c r="CA1284">
        <f t="shared" si="1001"/>
        <v>2.245385576510909</v>
      </c>
      <c r="CD1284">
        <v>1277</v>
      </c>
      <c r="CE1284">
        <v>31.466858155340582</v>
      </c>
      <c r="CF1284">
        <v>41.171086454595653</v>
      </c>
      <c r="CH1284">
        <f t="shared" si="1002"/>
        <v>0</v>
      </c>
      <c r="CI1284">
        <f t="shared" si="1003"/>
        <v>1</v>
      </c>
      <c r="CJ1284">
        <f t="shared" si="1004"/>
        <v>9.704228299255071</v>
      </c>
      <c r="CM1284">
        <v>1277</v>
      </c>
      <c r="CN1284">
        <v>19.956571324344697</v>
      </c>
      <c r="CO1284">
        <v>21.0672551745219</v>
      </c>
      <c r="CQ1284">
        <f t="shared" si="1005"/>
        <v>0</v>
      </c>
      <c r="CR1284">
        <f t="shared" si="1006"/>
        <v>1</v>
      </c>
      <c r="CS1284">
        <f t="shared" si="1007"/>
        <v>1.1106838501772032</v>
      </c>
      <c r="CV1284">
        <v>1277</v>
      </c>
      <c r="CW1284">
        <v>20.136913064814365</v>
      </c>
      <c r="CX1284">
        <v>18.072949763542606</v>
      </c>
      <c r="CZ1284">
        <f t="shared" si="1008"/>
        <v>1</v>
      </c>
      <c r="DA1284">
        <f t="shared" si="1009"/>
        <v>0</v>
      </c>
      <c r="DB1284">
        <f t="shared" si="1010"/>
        <v>2.0639633012717589</v>
      </c>
      <c r="DE1284">
        <v>1277</v>
      </c>
      <c r="DF1284">
        <v>21.253875326278845</v>
      </c>
      <c r="DG1284">
        <v>18.026764956569956</v>
      </c>
      <c r="DI1284">
        <f t="shared" si="1011"/>
        <v>1</v>
      </c>
      <c r="DJ1284">
        <f t="shared" si="1012"/>
        <v>0</v>
      </c>
      <c r="DK1284">
        <f t="shared" si="1013"/>
        <v>3.227110369708889</v>
      </c>
      <c r="DN1284">
        <v>1277</v>
      </c>
      <c r="DO1284">
        <v>27.171393697028449</v>
      </c>
      <c r="DP1284">
        <v>18.526533687116618</v>
      </c>
      <c r="DR1284">
        <f t="shared" si="1014"/>
        <v>1</v>
      </c>
      <c r="DS1284">
        <f t="shared" si="1015"/>
        <v>0</v>
      </c>
      <c r="DT1284">
        <f t="shared" si="1016"/>
        <v>8.6448600099118309</v>
      </c>
      <c r="DW1284">
        <v>1277</v>
      </c>
      <c r="DX1284">
        <v>14.031573872264779</v>
      </c>
      <c r="DY1284">
        <v>24.078650765053265</v>
      </c>
      <c r="EA1284">
        <f t="shared" si="1017"/>
        <v>0</v>
      </c>
      <c r="EB1284">
        <f t="shared" si="1018"/>
        <v>1</v>
      </c>
      <c r="EC1284">
        <f t="shared" si="1019"/>
        <v>10.047076892788485</v>
      </c>
      <c r="EF1284">
        <v>1277</v>
      </c>
      <c r="EG1284">
        <v>22.058530045044694</v>
      </c>
      <c r="EH1284">
        <v>15.859184728256677</v>
      </c>
      <c r="EJ1284">
        <f t="shared" si="1020"/>
        <v>1</v>
      </c>
      <c r="EK1284">
        <f t="shared" si="1021"/>
        <v>0</v>
      </c>
      <c r="EL1284">
        <f t="shared" si="1022"/>
        <v>6.1993453167880173</v>
      </c>
      <c r="EO1284">
        <v>1277</v>
      </c>
      <c r="EP1284">
        <v>22.800929600278643</v>
      </c>
      <c r="EQ1284">
        <v>27.332125412930182</v>
      </c>
      <c r="ES1284">
        <f t="shared" si="1023"/>
        <v>0</v>
      </c>
      <c r="ET1284">
        <f t="shared" si="1024"/>
        <v>1</v>
      </c>
      <c r="EU1284">
        <f t="shared" si="1025"/>
        <v>4.5311958126515393</v>
      </c>
    </row>
    <row r="1285" spans="1:151" x14ac:dyDescent="0.25">
      <c r="A1285">
        <v>1278</v>
      </c>
      <c r="B1285">
        <v>12.273429627670192</v>
      </c>
      <c r="C1285">
        <v>15.563146418517247</v>
      </c>
      <c r="E1285">
        <f t="shared" si="1026"/>
        <v>0</v>
      </c>
      <c r="F1285">
        <f t="shared" si="977"/>
        <v>1</v>
      </c>
      <c r="G1285">
        <f t="shared" si="1027"/>
        <v>3.2897167908470557</v>
      </c>
      <c r="J1285">
        <v>1278</v>
      </c>
      <c r="K1285">
        <v>22.496980708346705</v>
      </c>
      <c r="L1285">
        <v>23.857299878880276</v>
      </c>
      <c r="N1285">
        <f t="shared" si="978"/>
        <v>0</v>
      </c>
      <c r="O1285">
        <f t="shared" si="979"/>
        <v>1</v>
      </c>
      <c r="P1285">
        <f t="shared" si="980"/>
        <v>1.3603191705335718</v>
      </c>
      <c r="S1285">
        <v>1278</v>
      </c>
      <c r="T1285">
        <v>18.980230903912833</v>
      </c>
      <c r="U1285">
        <v>36.231173528724916</v>
      </c>
      <c r="W1285">
        <f t="shared" si="981"/>
        <v>0</v>
      </c>
      <c r="X1285">
        <f t="shared" si="982"/>
        <v>1</v>
      </c>
      <c r="Y1285">
        <f t="shared" si="983"/>
        <v>17.250942624812083</v>
      </c>
      <c r="AB1285">
        <v>1278</v>
      </c>
      <c r="AC1285">
        <v>23.373389438017668</v>
      </c>
      <c r="AD1285">
        <v>17.588960021364599</v>
      </c>
      <c r="AF1285">
        <f t="shared" si="984"/>
        <v>1</v>
      </c>
      <c r="AG1285">
        <f t="shared" si="985"/>
        <v>0</v>
      </c>
      <c r="AH1285">
        <f t="shared" si="986"/>
        <v>5.7844294166530688</v>
      </c>
      <c r="AK1285">
        <v>1278</v>
      </c>
      <c r="AL1285">
        <v>20.042869623906128</v>
      </c>
      <c r="AM1285">
        <v>21.119901600527445</v>
      </c>
      <c r="AO1285">
        <f t="shared" si="987"/>
        <v>0</v>
      </c>
      <c r="AP1285">
        <f t="shared" si="988"/>
        <v>1</v>
      </c>
      <c r="AQ1285">
        <f t="shared" si="989"/>
        <v>1.077031976621317</v>
      </c>
      <c r="AT1285">
        <v>1278</v>
      </c>
      <c r="AU1285">
        <v>16.210848539854084</v>
      </c>
      <c r="AV1285">
        <v>32.740405033165061</v>
      </c>
      <c r="AX1285">
        <f t="shared" si="990"/>
        <v>0</v>
      </c>
      <c r="AY1285">
        <f t="shared" si="991"/>
        <v>1</v>
      </c>
      <c r="AZ1285">
        <f t="shared" si="992"/>
        <v>16.529556493310977</v>
      </c>
      <c r="BC1285">
        <v>1278</v>
      </c>
      <c r="BD1285" t="e">
        <v>#N/A</v>
      </c>
      <c r="BE1285" t="e">
        <v>#N/A</v>
      </c>
      <c r="BG1285" t="e">
        <f t="shared" si="993"/>
        <v>#N/A</v>
      </c>
      <c r="BH1285" t="e">
        <f t="shared" si="994"/>
        <v>#N/A</v>
      </c>
      <c r="BI1285" t="e">
        <f t="shared" si="995"/>
        <v>#N/A</v>
      </c>
      <c r="BL1285">
        <v>1278</v>
      </c>
      <c r="BM1285">
        <v>43.734071031434567</v>
      </c>
      <c r="BN1285">
        <v>7.4778065266502978</v>
      </c>
      <c r="BP1285">
        <f t="shared" si="996"/>
        <v>1</v>
      </c>
      <c r="BQ1285">
        <f t="shared" si="997"/>
        <v>0</v>
      </c>
      <c r="BR1285">
        <f t="shared" si="998"/>
        <v>36.256264504784269</v>
      </c>
      <c r="BU1285">
        <v>1278</v>
      </c>
      <c r="BV1285">
        <v>28.194474664465314</v>
      </c>
      <c r="BW1285">
        <v>15.689241684944417</v>
      </c>
      <c r="BY1285">
        <f t="shared" si="999"/>
        <v>1</v>
      </c>
      <c r="BZ1285">
        <f t="shared" si="1000"/>
        <v>0</v>
      </c>
      <c r="CA1285">
        <f t="shared" si="1001"/>
        <v>12.505232979520898</v>
      </c>
      <c r="CD1285">
        <v>1278</v>
      </c>
      <c r="CE1285">
        <v>25.267400507206133</v>
      </c>
      <c r="CF1285">
        <v>36.451282880823442</v>
      </c>
      <c r="CH1285">
        <f t="shared" si="1002"/>
        <v>0</v>
      </c>
      <c r="CI1285">
        <f t="shared" si="1003"/>
        <v>1</v>
      </c>
      <c r="CJ1285">
        <f t="shared" si="1004"/>
        <v>11.183882373617308</v>
      </c>
      <c r="CM1285">
        <v>1278</v>
      </c>
      <c r="CN1285">
        <v>26.624946682633059</v>
      </c>
      <c r="CO1285">
        <v>24.99434058062441</v>
      </c>
      <c r="CQ1285">
        <f t="shared" si="1005"/>
        <v>1</v>
      </c>
      <c r="CR1285">
        <f t="shared" si="1006"/>
        <v>0</v>
      </c>
      <c r="CS1285">
        <f t="shared" si="1007"/>
        <v>1.6306061020086489</v>
      </c>
      <c r="CV1285">
        <v>1278</v>
      </c>
      <c r="CW1285">
        <v>24.51337646928852</v>
      </c>
      <c r="CX1285">
        <v>18.100936655908868</v>
      </c>
      <c r="CZ1285">
        <f t="shared" si="1008"/>
        <v>1</v>
      </c>
      <c r="DA1285">
        <f t="shared" si="1009"/>
        <v>0</v>
      </c>
      <c r="DB1285">
        <f t="shared" si="1010"/>
        <v>6.4124398133796525</v>
      </c>
      <c r="DE1285">
        <v>1278</v>
      </c>
      <c r="DF1285">
        <v>25.667256601992314</v>
      </c>
      <c r="DG1285">
        <v>25.638303538184118</v>
      </c>
      <c r="DI1285">
        <f t="shared" si="1011"/>
        <v>1</v>
      </c>
      <c r="DJ1285">
        <f t="shared" si="1012"/>
        <v>0</v>
      </c>
      <c r="DK1285">
        <f t="shared" si="1013"/>
        <v>2.8953063808195623E-2</v>
      </c>
      <c r="DN1285">
        <v>1278</v>
      </c>
      <c r="DO1285">
        <v>23.182171752940555</v>
      </c>
      <c r="DP1285">
        <v>23.705876945204437</v>
      </c>
      <c r="DR1285">
        <f t="shared" si="1014"/>
        <v>0</v>
      </c>
      <c r="DS1285">
        <f t="shared" si="1015"/>
        <v>1</v>
      </c>
      <c r="DT1285">
        <f t="shared" si="1016"/>
        <v>0.52370519226388268</v>
      </c>
      <c r="DW1285">
        <v>1278</v>
      </c>
      <c r="DX1285">
        <v>15.199640480254716</v>
      </c>
      <c r="DY1285">
        <v>14.502498302214367</v>
      </c>
      <c r="EA1285">
        <f t="shared" si="1017"/>
        <v>1</v>
      </c>
      <c r="EB1285">
        <f t="shared" si="1018"/>
        <v>0</v>
      </c>
      <c r="EC1285">
        <f t="shared" si="1019"/>
        <v>0.69714217804034995</v>
      </c>
      <c r="EF1285">
        <v>1278</v>
      </c>
      <c r="EG1285">
        <v>23.574349678684953</v>
      </c>
      <c r="EH1285">
        <v>19.22376432379383</v>
      </c>
      <c r="EJ1285">
        <f t="shared" si="1020"/>
        <v>1</v>
      </c>
      <c r="EK1285">
        <f t="shared" si="1021"/>
        <v>0</v>
      </c>
      <c r="EL1285">
        <f t="shared" si="1022"/>
        <v>4.3505853548911233</v>
      </c>
      <c r="EO1285">
        <v>1278</v>
      </c>
      <c r="EP1285">
        <v>19.618797021847872</v>
      </c>
      <c r="EQ1285">
        <v>48.172828085770007</v>
      </c>
      <c r="ES1285">
        <f t="shared" si="1023"/>
        <v>0</v>
      </c>
      <c r="ET1285">
        <f t="shared" si="1024"/>
        <v>1</v>
      </c>
      <c r="EU1285">
        <f t="shared" si="1025"/>
        <v>28.554031063922135</v>
      </c>
    </row>
    <row r="1286" spans="1:151" x14ac:dyDescent="0.25">
      <c r="A1286">
        <v>1279</v>
      </c>
      <c r="B1286">
        <v>10.960237058875832</v>
      </c>
      <c r="C1286">
        <v>56.138557509592914</v>
      </c>
      <c r="E1286">
        <f t="shared" si="1026"/>
        <v>0</v>
      </c>
      <c r="F1286">
        <f t="shared" si="977"/>
        <v>1</v>
      </c>
      <c r="G1286">
        <f t="shared" si="1027"/>
        <v>45.178320450717081</v>
      </c>
      <c r="J1286">
        <v>1279</v>
      </c>
      <c r="K1286">
        <v>19.706866287698944</v>
      </c>
      <c r="L1286">
        <v>24.478236273652158</v>
      </c>
      <c r="N1286">
        <f t="shared" si="978"/>
        <v>0</v>
      </c>
      <c r="O1286">
        <f t="shared" si="979"/>
        <v>1</v>
      </c>
      <c r="P1286">
        <f t="shared" si="980"/>
        <v>4.7713699859532142</v>
      </c>
      <c r="S1286">
        <v>1279</v>
      </c>
      <c r="T1286">
        <v>19.693762949943189</v>
      </c>
      <c r="U1286">
        <v>27.715143800783846</v>
      </c>
      <c r="W1286">
        <f t="shared" si="981"/>
        <v>0</v>
      </c>
      <c r="X1286">
        <f t="shared" si="982"/>
        <v>1</v>
      </c>
      <c r="Y1286">
        <f t="shared" si="983"/>
        <v>8.0213808508406572</v>
      </c>
      <c r="AB1286">
        <v>1279</v>
      </c>
      <c r="AC1286">
        <v>15.692135826474701</v>
      </c>
      <c r="AD1286">
        <v>17.394268551735379</v>
      </c>
      <c r="AF1286">
        <f t="shared" si="984"/>
        <v>0</v>
      </c>
      <c r="AG1286">
        <f t="shared" si="985"/>
        <v>1</v>
      </c>
      <c r="AH1286">
        <f t="shared" si="986"/>
        <v>1.7021327252606788</v>
      </c>
      <c r="AK1286">
        <v>1279</v>
      </c>
      <c r="AL1286">
        <v>19.281815284683795</v>
      </c>
      <c r="AM1286">
        <v>21.997731409953357</v>
      </c>
      <c r="AO1286">
        <f t="shared" si="987"/>
        <v>0</v>
      </c>
      <c r="AP1286">
        <f t="shared" si="988"/>
        <v>1</v>
      </c>
      <c r="AQ1286">
        <f t="shared" si="989"/>
        <v>2.7159161252695618</v>
      </c>
      <c r="AT1286">
        <v>1279</v>
      </c>
      <c r="AU1286">
        <v>14.362731219518011</v>
      </c>
      <c r="AV1286">
        <v>26.688710045675371</v>
      </c>
      <c r="AX1286">
        <f t="shared" si="990"/>
        <v>0</v>
      </c>
      <c r="AY1286">
        <f t="shared" si="991"/>
        <v>1</v>
      </c>
      <c r="AZ1286">
        <f t="shared" si="992"/>
        <v>12.32597882615736</v>
      </c>
      <c r="BC1286">
        <v>1279</v>
      </c>
      <c r="BD1286" t="e">
        <v>#N/A</v>
      </c>
      <c r="BE1286" t="e">
        <v>#N/A</v>
      </c>
      <c r="BG1286" t="e">
        <f t="shared" si="993"/>
        <v>#N/A</v>
      </c>
      <c r="BH1286" t="e">
        <f t="shared" si="994"/>
        <v>#N/A</v>
      </c>
      <c r="BI1286" t="e">
        <f t="shared" si="995"/>
        <v>#N/A</v>
      </c>
      <c r="BL1286">
        <v>1279</v>
      </c>
      <c r="BM1286">
        <v>13.420150186296389</v>
      </c>
      <c r="BN1286">
        <v>10.595106080325948</v>
      </c>
      <c r="BP1286">
        <f t="shared" si="996"/>
        <v>1</v>
      </c>
      <c r="BQ1286">
        <f t="shared" si="997"/>
        <v>0</v>
      </c>
      <c r="BR1286">
        <f t="shared" si="998"/>
        <v>2.8250441059704414</v>
      </c>
      <c r="BU1286">
        <v>1279</v>
      </c>
      <c r="BV1286">
        <v>29.247863740051006</v>
      </c>
      <c r="BW1286">
        <v>17.537961448371107</v>
      </c>
      <c r="BY1286">
        <f t="shared" si="999"/>
        <v>1</v>
      </c>
      <c r="BZ1286">
        <f t="shared" si="1000"/>
        <v>0</v>
      </c>
      <c r="CA1286">
        <f t="shared" si="1001"/>
        <v>11.709902291679899</v>
      </c>
      <c r="CD1286">
        <v>1279</v>
      </c>
      <c r="CE1286">
        <v>23.789954035393535</v>
      </c>
      <c r="CF1286">
        <v>19.254745353633034</v>
      </c>
      <c r="CH1286">
        <f t="shared" si="1002"/>
        <v>1</v>
      </c>
      <c r="CI1286">
        <f t="shared" si="1003"/>
        <v>0</v>
      </c>
      <c r="CJ1286">
        <f t="shared" si="1004"/>
        <v>4.5352086817605013</v>
      </c>
      <c r="CM1286">
        <v>1279</v>
      </c>
      <c r="CN1286">
        <v>14.761805687935917</v>
      </c>
      <c r="CO1286">
        <v>31.275894447006216</v>
      </c>
      <c r="CQ1286">
        <f t="shared" si="1005"/>
        <v>0</v>
      </c>
      <c r="CR1286">
        <f t="shared" si="1006"/>
        <v>1</v>
      </c>
      <c r="CS1286">
        <f t="shared" si="1007"/>
        <v>16.514088759070297</v>
      </c>
      <c r="CV1286">
        <v>1279</v>
      </c>
      <c r="CW1286">
        <v>20.915075384472868</v>
      </c>
      <c r="CX1286">
        <v>22.725042137877431</v>
      </c>
      <c r="CZ1286">
        <f t="shared" si="1008"/>
        <v>0</v>
      </c>
      <c r="DA1286">
        <f t="shared" si="1009"/>
        <v>1</v>
      </c>
      <c r="DB1286">
        <f t="shared" si="1010"/>
        <v>1.8099667534045629</v>
      </c>
      <c r="DE1286">
        <v>1279</v>
      </c>
      <c r="DF1286">
        <v>21.555287362438392</v>
      </c>
      <c r="DG1286">
        <v>26.184225970162103</v>
      </c>
      <c r="DI1286">
        <f t="shared" si="1011"/>
        <v>0</v>
      </c>
      <c r="DJ1286">
        <f t="shared" si="1012"/>
        <v>1</v>
      </c>
      <c r="DK1286">
        <f t="shared" si="1013"/>
        <v>4.6289386077237111</v>
      </c>
      <c r="DN1286">
        <v>1279</v>
      </c>
      <c r="DO1286">
        <v>27.342812263861688</v>
      </c>
      <c r="DP1286">
        <v>15.404311741305817</v>
      </c>
      <c r="DR1286">
        <f t="shared" si="1014"/>
        <v>1</v>
      </c>
      <c r="DS1286">
        <f t="shared" si="1015"/>
        <v>0</v>
      </c>
      <c r="DT1286">
        <f t="shared" si="1016"/>
        <v>11.938500522555872</v>
      </c>
      <c r="DW1286">
        <v>1279</v>
      </c>
      <c r="DX1286">
        <v>7.5000451720552981</v>
      </c>
      <c r="DY1286">
        <v>30.413379397603975</v>
      </c>
      <c r="EA1286">
        <f t="shared" si="1017"/>
        <v>0</v>
      </c>
      <c r="EB1286">
        <f t="shared" si="1018"/>
        <v>1</v>
      </c>
      <c r="EC1286">
        <f t="shared" si="1019"/>
        <v>22.913334225548677</v>
      </c>
      <c r="EF1286">
        <v>1279</v>
      </c>
      <c r="EG1286">
        <v>20.251431061085722</v>
      </c>
      <c r="EH1286">
        <v>19.623770282139059</v>
      </c>
      <c r="EJ1286">
        <f t="shared" si="1020"/>
        <v>1</v>
      </c>
      <c r="EK1286">
        <f t="shared" si="1021"/>
        <v>0</v>
      </c>
      <c r="EL1286">
        <f t="shared" si="1022"/>
        <v>0.62766077894666239</v>
      </c>
      <c r="EO1286">
        <v>1279</v>
      </c>
      <c r="EP1286">
        <v>18.956150906979783</v>
      </c>
      <c r="EQ1286">
        <v>34.095175594762452</v>
      </c>
      <c r="ES1286">
        <f t="shared" si="1023"/>
        <v>0</v>
      </c>
      <c r="ET1286">
        <f t="shared" si="1024"/>
        <v>1</v>
      </c>
      <c r="EU1286">
        <f t="shared" si="1025"/>
        <v>15.139024687782669</v>
      </c>
    </row>
    <row r="1287" spans="1:151" x14ac:dyDescent="0.25">
      <c r="A1287">
        <v>1280</v>
      </c>
      <c r="B1287">
        <v>13.425208914348984</v>
      </c>
      <c r="C1287">
        <v>29.904597136664055</v>
      </c>
      <c r="E1287">
        <f t="shared" si="1026"/>
        <v>0</v>
      </c>
      <c r="F1287">
        <f t="shared" si="977"/>
        <v>1</v>
      </c>
      <c r="G1287">
        <f t="shared" si="1027"/>
        <v>16.479388222315073</v>
      </c>
      <c r="J1287">
        <v>1280</v>
      </c>
      <c r="K1287">
        <v>23.957172228299925</v>
      </c>
      <c r="L1287">
        <v>25.050210393845219</v>
      </c>
      <c r="N1287">
        <f t="shared" si="978"/>
        <v>0</v>
      </c>
      <c r="O1287">
        <f t="shared" si="979"/>
        <v>1</v>
      </c>
      <c r="P1287">
        <f t="shared" si="980"/>
        <v>1.0930381655452948</v>
      </c>
      <c r="S1287">
        <v>1280</v>
      </c>
      <c r="T1287">
        <v>19.614358683626548</v>
      </c>
      <c r="U1287">
        <v>9.4636347323519523</v>
      </c>
      <c r="W1287">
        <f t="shared" si="981"/>
        <v>1</v>
      </c>
      <c r="X1287">
        <f t="shared" si="982"/>
        <v>0</v>
      </c>
      <c r="Y1287">
        <f t="shared" si="983"/>
        <v>10.150723951274596</v>
      </c>
      <c r="AB1287">
        <v>1280</v>
      </c>
      <c r="AC1287">
        <v>21.105451867672844</v>
      </c>
      <c r="AD1287">
        <v>17.648383165735883</v>
      </c>
      <c r="AF1287">
        <f t="shared" si="984"/>
        <v>1</v>
      </c>
      <c r="AG1287">
        <f t="shared" si="985"/>
        <v>0</v>
      </c>
      <c r="AH1287">
        <f t="shared" si="986"/>
        <v>3.4570687019369615</v>
      </c>
      <c r="AK1287">
        <v>1280</v>
      </c>
      <c r="AL1287">
        <v>25.134751610264047</v>
      </c>
      <c r="AM1287">
        <v>29.44667817398491</v>
      </c>
      <c r="AO1287">
        <f t="shared" si="987"/>
        <v>0</v>
      </c>
      <c r="AP1287">
        <f t="shared" si="988"/>
        <v>1</v>
      </c>
      <c r="AQ1287">
        <f t="shared" si="989"/>
        <v>4.3119265637208635</v>
      </c>
      <c r="AT1287">
        <v>1280</v>
      </c>
      <c r="AU1287">
        <v>15.832096483072601</v>
      </c>
      <c r="AV1287">
        <v>13.257066025134325</v>
      </c>
      <c r="AX1287">
        <f t="shared" si="990"/>
        <v>1</v>
      </c>
      <c r="AY1287">
        <f t="shared" si="991"/>
        <v>0</v>
      </c>
      <c r="AZ1287">
        <f t="shared" si="992"/>
        <v>2.5750304579382757</v>
      </c>
      <c r="BC1287">
        <v>1280</v>
      </c>
      <c r="BD1287" t="e">
        <v>#N/A</v>
      </c>
      <c r="BE1287" t="e">
        <v>#N/A</v>
      </c>
      <c r="BG1287" t="e">
        <f t="shared" si="993"/>
        <v>#N/A</v>
      </c>
      <c r="BH1287" t="e">
        <f t="shared" si="994"/>
        <v>#N/A</v>
      </c>
      <c r="BI1287" t="e">
        <f t="shared" si="995"/>
        <v>#N/A</v>
      </c>
      <c r="BL1287">
        <v>1280</v>
      </c>
      <c r="BM1287">
        <v>26.169765575763602</v>
      </c>
      <c r="BN1287">
        <v>11.54755426842322</v>
      </c>
      <c r="BP1287">
        <f t="shared" si="996"/>
        <v>1</v>
      </c>
      <c r="BQ1287">
        <f t="shared" si="997"/>
        <v>0</v>
      </c>
      <c r="BR1287">
        <f t="shared" si="998"/>
        <v>14.622211307340383</v>
      </c>
      <c r="BU1287">
        <v>1280</v>
      </c>
      <c r="BV1287">
        <v>13.982805821567213</v>
      </c>
      <c r="BW1287">
        <v>24.042046274469637</v>
      </c>
      <c r="BY1287">
        <f t="shared" si="999"/>
        <v>0</v>
      </c>
      <c r="BZ1287">
        <f t="shared" si="1000"/>
        <v>1</v>
      </c>
      <c r="CA1287">
        <f t="shared" si="1001"/>
        <v>10.059240452902424</v>
      </c>
      <c r="CD1287">
        <v>1280</v>
      </c>
      <c r="CE1287">
        <v>19.415972823646005</v>
      </c>
      <c r="CF1287">
        <v>25.590746212556752</v>
      </c>
      <c r="CH1287">
        <f t="shared" si="1002"/>
        <v>0</v>
      </c>
      <c r="CI1287">
        <f t="shared" si="1003"/>
        <v>1</v>
      </c>
      <c r="CJ1287">
        <f t="shared" si="1004"/>
        <v>6.1747733889107472</v>
      </c>
      <c r="CM1287">
        <v>1280</v>
      </c>
      <c r="CN1287">
        <v>18.659622159466441</v>
      </c>
      <c r="CO1287">
        <v>24.519545390586966</v>
      </c>
      <c r="CQ1287">
        <f t="shared" si="1005"/>
        <v>0</v>
      </c>
      <c r="CR1287">
        <f t="shared" si="1006"/>
        <v>1</v>
      </c>
      <c r="CS1287">
        <f t="shared" si="1007"/>
        <v>5.8599232311205256</v>
      </c>
      <c r="CV1287">
        <v>1280</v>
      </c>
      <c r="CW1287">
        <v>20.344451464859482</v>
      </c>
      <c r="CX1287">
        <v>12.736778252049</v>
      </c>
      <c r="CZ1287">
        <f t="shared" si="1008"/>
        <v>1</v>
      </c>
      <c r="DA1287">
        <f t="shared" si="1009"/>
        <v>0</v>
      </c>
      <c r="DB1287">
        <f t="shared" si="1010"/>
        <v>7.6076732128104823</v>
      </c>
      <c r="DE1287">
        <v>1280</v>
      </c>
      <c r="DF1287">
        <v>14.913360309685441</v>
      </c>
      <c r="DG1287">
        <v>24.169969618815063</v>
      </c>
      <c r="DI1287">
        <f t="shared" si="1011"/>
        <v>0</v>
      </c>
      <c r="DJ1287">
        <f t="shared" si="1012"/>
        <v>1</v>
      </c>
      <c r="DK1287">
        <f t="shared" si="1013"/>
        <v>9.2566093091296224</v>
      </c>
      <c r="DN1287">
        <v>1280</v>
      </c>
      <c r="DO1287">
        <v>22.42257355559018</v>
      </c>
      <c r="DP1287">
        <v>6.9821804756729478</v>
      </c>
      <c r="DR1287">
        <f t="shared" si="1014"/>
        <v>1</v>
      </c>
      <c r="DS1287">
        <f t="shared" si="1015"/>
        <v>0</v>
      </c>
      <c r="DT1287">
        <f t="shared" si="1016"/>
        <v>15.440393079917232</v>
      </c>
      <c r="DW1287">
        <v>1280</v>
      </c>
      <c r="DX1287">
        <v>11.903313025406014</v>
      </c>
      <c r="DY1287">
        <v>30.279198981885767</v>
      </c>
      <c r="EA1287">
        <f t="shared" si="1017"/>
        <v>0</v>
      </c>
      <c r="EB1287">
        <f t="shared" si="1018"/>
        <v>1</v>
      </c>
      <c r="EC1287">
        <f t="shared" si="1019"/>
        <v>18.375885956479753</v>
      </c>
      <c r="EF1287">
        <v>1280</v>
      </c>
      <c r="EG1287">
        <v>21.598471450597266</v>
      </c>
      <c r="EH1287">
        <v>17.667765745643521</v>
      </c>
      <c r="EJ1287">
        <f t="shared" si="1020"/>
        <v>1</v>
      </c>
      <c r="EK1287">
        <f t="shared" si="1021"/>
        <v>0</v>
      </c>
      <c r="EL1287">
        <f t="shared" si="1022"/>
        <v>3.9307057049537448</v>
      </c>
      <c r="EO1287">
        <v>1280</v>
      </c>
      <c r="EP1287">
        <v>20.57813523846427</v>
      </c>
      <c r="EQ1287">
        <v>26.919664120740087</v>
      </c>
      <c r="ES1287">
        <f t="shared" si="1023"/>
        <v>0</v>
      </c>
      <c r="ET1287">
        <f t="shared" si="1024"/>
        <v>1</v>
      </c>
      <c r="EU1287">
        <f t="shared" si="1025"/>
        <v>6.3415288822758171</v>
      </c>
    </row>
    <row r="1288" spans="1:151" x14ac:dyDescent="0.25">
      <c r="A1288">
        <v>1281</v>
      </c>
      <c r="B1288">
        <v>15.029810852446342</v>
      </c>
      <c r="C1288">
        <v>4.775098829987023</v>
      </c>
      <c r="E1288">
        <f t="shared" si="1026"/>
        <v>1</v>
      </c>
      <c r="F1288">
        <f t="shared" ref="F1288:F1351" si="1028">IF(E1288&gt;0,0,1)</f>
        <v>0</v>
      </c>
      <c r="G1288">
        <f t="shared" si="1027"/>
        <v>10.254712022459319</v>
      </c>
      <c r="J1288">
        <v>1281</v>
      </c>
      <c r="K1288">
        <v>19.234324079718245</v>
      </c>
      <c r="L1288">
        <v>18.891760599816209</v>
      </c>
      <c r="N1288">
        <f t="shared" ref="N1288:N1351" si="1029">IF(K1288&gt;L1288,1,0)</f>
        <v>1</v>
      </c>
      <c r="O1288">
        <f t="shared" ref="O1288:O1351" si="1030">IF(N1288&gt;0,0,1)</f>
        <v>0</v>
      </c>
      <c r="P1288">
        <f t="shared" ref="P1288:P1351" si="1031">IF(K1288&gt;L1288,K1288-L1288,L1288-K1288)</f>
        <v>0.34256347990203651</v>
      </c>
      <c r="S1288">
        <v>1281</v>
      </c>
      <c r="T1288">
        <v>18.972331121763812</v>
      </c>
      <c r="U1288">
        <v>44.116362420580565</v>
      </c>
      <c r="W1288">
        <f t="shared" ref="W1288:W1351" si="1032">IF(T1288&gt;U1288,1,0)</f>
        <v>0</v>
      </c>
      <c r="X1288">
        <f t="shared" ref="X1288:X1351" si="1033">IF(W1288&gt;0,0,1)</f>
        <v>1</v>
      </c>
      <c r="Y1288">
        <f t="shared" ref="Y1288:Y1351" si="1034">IF(T1288&gt;U1288,T1288-U1288,U1288-T1288)</f>
        <v>25.144031298816753</v>
      </c>
      <c r="AB1288">
        <v>1281</v>
      </c>
      <c r="AC1288">
        <v>13.477282368907344</v>
      </c>
      <c r="AD1288">
        <v>18.538152597523631</v>
      </c>
      <c r="AF1288">
        <f t="shared" ref="AF1288:AF1351" si="1035">IF(AC1288&gt;AD1288,1,0)</f>
        <v>0</v>
      </c>
      <c r="AG1288">
        <f t="shared" ref="AG1288:AG1351" si="1036">IF(AF1288&gt;0,0,1)</f>
        <v>1</v>
      </c>
      <c r="AH1288">
        <f t="shared" ref="AH1288:AH1351" si="1037">IF(AC1288&gt;AD1288,AC1288-AD1288,AD1288-AC1288)</f>
        <v>5.0608702286162863</v>
      </c>
      <c r="AK1288">
        <v>1281</v>
      </c>
      <c r="AL1288">
        <v>25.701892875003608</v>
      </c>
      <c r="AM1288">
        <v>49.951144242418451</v>
      </c>
      <c r="AO1288">
        <f t="shared" ref="AO1288:AO1351" si="1038">IF(AL1288&gt;AM1288,1,0)</f>
        <v>0</v>
      </c>
      <c r="AP1288">
        <f t="shared" ref="AP1288:AP1351" si="1039">IF(AO1288&gt;0,0,1)</f>
        <v>1</v>
      </c>
      <c r="AQ1288">
        <f t="shared" ref="AQ1288:AQ1351" si="1040">IF(AL1288&gt;AM1288,AL1288-AM1288,AM1288-AL1288)</f>
        <v>24.249251367414843</v>
      </c>
      <c r="AT1288">
        <v>1281</v>
      </c>
      <c r="AU1288">
        <v>17.488559722973367</v>
      </c>
      <c r="AV1288">
        <v>24.084779408496377</v>
      </c>
      <c r="AX1288">
        <f t="shared" ref="AX1288:AX1351" si="1041">IF(AU1288&gt;AV1288,1,0)</f>
        <v>0</v>
      </c>
      <c r="AY1288">
        <f t="shared" ref="AY1288:AY1351" si="1042">IF(AX1288&gt;0,0,1)</f>
        <v>1</v>
      </c>
      <c r="AZ1288">
        <f t="shared" ref="AZ1288:AZ1351" si="1043">IF(AU1288&gt;AV1288,AU1288-AV1288,AV1288-AU1288)</f>
        <v>6.5962196855230104</v>
      </c>
      <c r="BC1288">
        <v>1281</v>
      </c>
      <c r="BD1288" t="e">
        <v>#N/A</v>
      </c>
      <c r="BE1288" t="e">
        <v>#N/A</v>
      </c>
      <c r="BG1288" t="e">
        <f t="shared" ref="BG1288:BG1351" si="1044">IF(BD1288&gt;BE1288,1,0)</f>
        <v>#N/A</v>
      </c>
      <c r="BH1288" t="e">
        <f t="shared" ref="BH1288:BH1351" si="1045">IF(BG1288&gt;0,0,1)</f>
        <v>#N/A</v>
      </c>
      <c r="BI1288" t="e">
        <f t="shared" ref="BI1288:BI1351" si="1046">IF(BD1288&gt;BE1288,BD1288-BE1288,BE1288-BD1288)</f>
        <v>#N/A</v>
      </c>
      <c r="BL1288">
        <v>1281</v>
      </c>
      <c r="BM1288">
        <v>30.652686144791414</v>
      </c>
      <c r="BN1288">
        <v>13.493881244421608</v>
      </c>
      <c r="BP1288">
        <f t="shared" ref="BP1288:BP1351" si="1047">IF(BM1288&gt;BN1288,1,0)</f>
        <v>1</v>
      </c>
      <c r="BQ1288">
        <f t="shared" ref="BQ1288:BQ1351" si="1048">IF(BP1288&gt;0,0,1)</f>
        <v>0</v>
      </c>
      <c r="BR1288">
        <f t="shared" ref="BR1288:BR1351" si="1049">IF(BM1288&gt;BN1288,BM1288-BN1288,BN1288-BM1288)</f>
        <v>17.158804900369805</v>
      </c>
      <c r="BU1288">
        <v>1281</v>
      </c>
      <c r="BV1288">
        <v>18.711127324928349</v>
      </c>
      <c r="BW1288">
        <v>22.398461332388521</v>
      </c>
      <c r="BY1288">
        <f t="shared" ref="BY1288:BY1351" si="1050">IF(BV1288&gt;BW1288,1,0)</f>
        <v>0</v>
      </c>
      <c r="BZ1288">
        <f t="shared" ref="BZ1288:BZ1351" si="1051">IF(BY1288&gt;0,0,1)</f>
        <v>1</v>
      </c>
      <c r="CA1288">
        <f t="shared" ref="CA1288:CA1351" si="1052">IF(BV1288&gt;BW1288,BV1288-BW1288,BW1288-BV1288)</f>
        <v>3.6873340074601728</v>
      </c>
      <c r="CD1288">
        <v>1281</v>
      </c>
      <c r="CE1288">
        <v>27.671029794900118</v>
      </c>
      <c r="CF1288">
        <v>27.523146210845162</v>
      </c>
      <c r="CH1288">
        <f t="shared" ref="CH1288:CH1351" si="1053">IF(CE1288&gt;CF1288,1,0)</f>
        <v>1</v>
      </c>
      <c r="CI1288">
        <f t="shared" ref="CI1288:CI1351" si="1054">IF(CH1288&gt;0,0,1)</f>
        <v>0</v>
      </c>
      <c r="CJ1288">
        <f t="shared" ref="CJ1288:CJ1351" si="1055">IF(CE1288&gt;CF1288,CE1288-CF1288,CF1288-CE1288)</f>
        <v>0.14788358405495572</v>
      </c>
      <c r="CM1288">
        <v>1281</v>
      </c>
      <c r="CN1288">
        <v>23.72377628053523</v>
      </c>
      <c r="CO1288">
        <v>22.407515526148618</v>
      </c>
      <c r="CQ1288">
        <f t="shared" ref="CQ1288:CQ1351" si="1056">IF(CN1288&gt;CO1288,1,0)</f>
        <v>1</v>
      </c>
      <c r="CR1288">
        <f t="shared" ref="CR1288:CR1351" si="1057">IF(CQ1288&gt;0,0,1)</f>
        <v>0</v>
      </c>
      <c r="CS1288">
        <f t="shared" ref="CS1288:CS1351" si="1058">IF(CN1288&gt;CO1288,CN1288-CO1288,CO1288-CN1288)</f>
        <v>1.3162607543866116</v>
      </c>
      <c r="CV1288">
        <v>1281</v>
      </c>
      <c r="CW1288">
        <v>22.276128545390666</v>
      </c>
      <c r="CX1288">
        <v>23.276149817860663</v>
      </c>
      <c r="CZ1288">
        <f t="shared" ref="CZ1288:CZ1351" si="1059">IF(CW1288&gt;CX1288,1,0)</f>
        <v>0</v>
      </c>
      <c r="DA1288">
        <f t="shared" ref="DA1288:DA1351" si="1060">IF(CZ1288&gt;0,0,1)</f>
        <v>1</v>
      </c>
      <c r="DB1288">
        <f t="shared" ref="DB1288:DB1351" si="1061">IF(CW1288&gt;CX1288,CW1288-CX1288,CX1288-CW1288)</f>
        <v>1.0000212724699971</v>
      </c>
      <c r="DE1288">
        <v>1281</v>
      </c>
      <c r="DF1288">
        <v>20.507037905601585</v>
      </c>
      <c r="DG1288">
        <v>14.505768971743267</v>
      </c>
      <c r="DI1288">
        <f t="shared" ref="DI1288:DI1351" si="1062">IF(DF1288&gt;DG1288,1,0)</f>
        <v>1</v>
      </c>
      <c r="DJ1288">
        <f t="shared" ref="DJ1288:DJ1351" si="1063">IF(DI1288&gt;0,0,1)</f>
        <v>0</v>
      </c>
      <c r="DK1288">
        <f t="shared" ref="DK1288:DK1351" si="1064">IF(DF1288&gt;DG1288,DF1288-DG1288,DG1288-DF1288)</f>
        <v>6.0012689338583183</v>
      </c>
      <c r="DN1288">
        <v>1281</v>
      </c>
      <c r="DO1288">
        <v>22.944700367484025</v>
      </c>
      <c r="DP1288">
        <v>15.907435314165934</v>
      </c>
      <c r="DR1288">
        <f t="shared" ref="DR1288:DR1351" si="1065">IF(DO1288&gt;DP1288,1,0)</f>
        <v>1</v>
      </c>
      <c r="DS1288">
        <f t="shared" ref="DS1288:DS1351" si="1066">IF(DR1288&gt;0,0,1)</f>
        <v>0</v>
      </c>
      <c r="DT1288">
        <f t="shared" ref="DT1288:DT1351" si="1067">IF(DO1288&gt;DP1288,DO1288-DP1288,DP1288-DO1288)</f>
        <v>7.0372650533180909</v>
      </c>
      <c r="DW1288">
        <v>1281</v>
      </c>
      <c r="DX1288">
        <v>18.758045833615345</v>
      </c>
      <c r="DY1288">
        <v>27.621095124191918</v>
      </c>
      <c r="EA1288">
        <f t="shared" ref="EA1288:EA1351" si="1068">IF(DX1288&gt;DY1288,1,0)</f>
        <v>0</v>
      </c>
      <c r="EB1288">
        <f t="shared" ref="EB1288:EB1351" si="1069">IF(EA1288&gt;0,0,1)</f>
        <v>1</v>
      </c>
      <c r="EC1288">
        <f t="shared" ref="EC1288:EC1351" si="1070">IF(DX1288&gt;DY1288,DX1288-DY1288,DY1288-DX1288)</f>
        <v>8.8630492905765728</v>
      </c>
      <c r="EF1288">
        <v>1281</v>
      </c>
      <c r="EG1288">
        <v>24.748229592834722</v>
      </c>
      <c r="EH1288">
        <v>18.515633063753864</v>
      </c>
      <c r="EJ1288">
        <f t="shared" ref="EJ1288:EJ1351" si="1071">IF(EG1288&gt;EH1288,1,0)</f>
        <v>1</v>
      </c>
      <c r="EK1288">
        <f t="shared" ref="EK1288:EK1351" si="1072">IF(EJ1288&gt;0,0,1)</f>
        <v>0</v>
      </c>
      <c r="EL1288">
        <f t="shared" ref="EL1288:EL1351" si="1073">IF(EG1288&gt;EH1288,EG1288-EH1288,EH1288-EG1288)</f>
        <v>6.2325965290808583</v>
      </c>
      <c r="EO1288">
        <v>1281</v>
      </c>
      <c r="EP1288">
        <v>20.54967933686974</v>
      </c>
      <c r="EQ1288">
        <v>40.146497540265464</v>
      </c>
      <c r="ES1288">
        <f t="shared" ref="ES1288:ES1351" si="1074">IF(EP1288&gt;EQ1288,1,0)</f>
        <v>0</v>
      </c>
      <c r="ET1288">
        <f t="shared" ref="ET1288:ET1351" si="1075">IF(ES1288&gt;0,0,1)</f>
        <v>1</v>
      </c>
      <c r="EU1288">
        <f t="shared" ref="EU1288:EU1351" si="1076">IF(EP1288&gt;EQ1288,EP1288-EQ1288,EQ1288-EP1288)</f>
        <v>19.596818203395724</v>
      </c>
    </row>
    <row r="1289" spans="1:151" x14ac:dyDescent="0.25">
      <c r="A1289">
        <v>1282</v>
      </c>
      <c r="B1289">
        <v>10.659195673940239</v>
      </c>
      <c r="C1289">
        <v>19.479434778780856</v>
      </c>
      <c r="E1289">
        <f t="shared" si="1026"/>
        <v>0</v>
      </c>
      <c r="F1289">
        <f t="shared" si="1028"/>
        <v>1</v>
      </c>
      <c r="G1289">
        <f t="shared" si="1027"/>
        <v>8.820239104840617</v>
      </c>
      <c r="J1289">
        <v>1282</v>
      </c>
      <c r="K1289">
        <v>23.204429814581811</v>
      </c>
      <c r="L1289">
        <v>19.876973686502183</v>
      </c>
      <c r="N1289">
        <f t="shared" si="1029"/>
        <v>1</v>
      </c>
      <c r="O1289">
        <f t="shared" si="1030"/>
        <v>0</v>
      </c>
      <c r="P1289">
        <f t="shared" si="1031"/>
        <v>3.3274561280796284</v>
      </c>
      <c r="S1289">
        <v>1282</v>
      </c>
      <c r="T1289">
        <v>20.147825028227565</v>
      </c>
      <c r="U1289">
        <v>41.910183036809826</v>
      </c>
      <c r="W1289">
        <f t="shared" si="1032"/>
        <v>0</v>
      </c>
      <c r="X1289">
        <f t="shared" si="1033"/>
        <v>1</v>
      </c>
      <c r="Y1289">
        <f t="shared" si="1034"/>
        <v>21.762358008582261</v>
      </c>
      <c r="AB1289">
        <v>1282</v>
      </c>
      <c r="AC1289">
        <v>21.431162655107546</v>
      </c>
      <c r="AD1289">
        <v>17.995229624012172</v>
      </c>
      <c r="AF1289">
        <f t="shared" si="1035"/>
        <v>1</v>
      </c>
      <c r="AG1289">
        <f t="shared" si="1036"/>
        <v>0</v>
      </c>
      <c r="AH1289">
        <f t="shared" si="1037"/>
        <v>3.4359330310953737</v>
      </c>
      <c r="AK1289">
        <v>1282</v>
      </c>
      <c r="AL1289">
        <v>20.97003708737715</v>
      </c>
      <c r="AM1289">
        <v>23.390916361025866</v>
      </c>
      <c r="AO1289">
        <f t="shared" si="1038"/>
        <v>0</v>
      </c>
      <c r="AP1289">
        <f t="shared" si="1039"/>
        <v>1</v>
      </c>
      <c r="AQ1289">
        <f t="shared" si="1040"/>
        <v>2.4208792736487155</v>
      </c>
      <c r="AT1289">
        <v>1282</v>
      </c>
      <c r="AU1289">
        <v>23.342687069990923</v>
      </c>
      <c r="AV1289">
        <v>10.765391657512222</v>
      </c>
      <c r="AX1289">
        <f t="shared" si="1041"/>
        <v>1</v>
      </c>
      <c r="AY1289">
        <f t="shared" si="1042"/>
        <v>0</v>
      </c>
      <c r="AZ1289">
        <f t="shared" si="1043"/>
        <v>12.577295412478701</v>
      </c>
      <c r="BC1289">
        <v>1282</v>
      </c>
      <c r="BD1289" t="e">
        <v>#N/A</v>
      </c>
      <c r="BE1289" t="e">
        <v>#N/A</v>
      </c>
      <c r="BG1289" t="e">
        <f t="shared" si="1044"/>
        <v>#N/A</v>
      </c>
      <c r="BH1289" t="e">
        <f t="shared" si="1045"/>
        <v>#N/A</v>
      </c>
      <c r="BI1289" t="e">
        <f t="shared" si="1046"/>
        <v>#N/A</v>
      </c>
      <c r="BL1289">
        <v>1282</v>
      </c>
      <c r="BM1289">
        <v>32.773219875719171</v>
      </c>
      <c r="BN1289">
        <v>11.647629779755993</v>
      </c>
      <c r="BP1289">
        <f t="shared" si="1047"/>
        <v>1</v>
      </c>
      <c r="BQ1289">
        <f t="shared" si="1048"/>
        <v>0</v>
      </c>
      <c r="BR1289">
        <f t="shared" si="1049"/>
        <v>21.125590095963176</v>
      </c>
      <c r="BU1289">
        <v>1282</v>
      </c>
      <c r="BV1289">
        <v>23.479488011299924</v>
      </c>
      <c r="BW1289">
        <v>23.589054502850093</v>
      </c>
      <c r="BY1289">
        <f t="shared" si="1050"/>
        <v>0</v>
      </c>
      <c r="BZ1289">
        <f t="shared" si="1051"/>
        <v>1</v>
      </c>
      <c r="CA1289">
        <f t="shared" si="1052"/>
        <v>0.10956649155016862</v>
      </c>
      <c r="CD1289">
        <v>1282</v>
      </c>
      <c r="CE1289">
        <v>24.168641162408711</v>
      </c>
      <c r="CF1289">
        <v>28.328151428245398</v>
      </c>
      <c r="CH1289">
        <f t="shared" si="1053"/>
        <v>0</v>
      </c>
      <c r="CI1289">
        <f t="shared" si="1054"/>
        <v>1</v>
      </c>
      <c r="CJ1289">
        <f t="shared" si="1055"/>
        <v>4.1595102658366869</v>
      </c>
      <c r="CM1289">
        <v>1282</v>
      </c>
      <c r="CN1289">
        <v>18.709039559160551</v>
      </c>
      <c r="CO1289">
        <v>16.052891100802107</v>
      </c>
      <c r="CQ1289">
        <f t="shared" si="1056"/>
        <v>1</v>
      </c>
      <c r="CR1289">
        <f t="shared" si="1057"/>
        <v>0</v>
      </c>
      <c r="CS1289">
        <f t="shared" si="1058"/>
        <v>2.6561484583584445</v>
      </c>
      <c r="CV1289">
        <v>1282</v>
      </c>
      <c r="CW1289">
        <v>24.051371559613791</v>
      </c>
      <c r="CX1289">
        <v>17.841782972256734</v>
      </c>
      <c r="CZ1289">
        <f t="shared" si="1059"/>
        <v>1</v>
      </c>
      <c r="DA1289">
        <f t="shared" si="1060"/>
        <v>0</v>
      </c>
      <c r="DB1289">
        <f t="shared" si="1061"/>
        <v>6.2095885873570573</v>
      </c>
      <c r="DE1289">
        <v>1282</v>
      </c>
      <c r="DF1289">
        <v>32.062116288044464</v>
      </c>
      <c r="DG1289">
        <v>25.061053181038407</v>
      </c>
      <c r="DI1289">
        <f t="shared" si="1062"/>
        <v>1</v>
      </c>
      <c r="DJ1289">
        <f t="shared" si="1063"/>
        <v>0</v>
      </c>
      <c r="DK1289">
        <f t="shared" si="1064"/>
        <v>7.0010631070060576</v>
      </c>
      <c r="DN1289">
        <v>1282</v>
      </c>
      <c r="DO1289">
        <v>17.784008805731254</v>
      </c>
      <c r="DP1289">
        <v>22.90021396990187</v>
      </c>
      <c r="DR1289">
        <f t="shared" si="1065"/>
        <v>0</v>
      </c>
      <c r="DS1289">
        <f t="shared" si="1066"/>
        <v>1</v>
      </c>
      <c r="DT1289">
        <f t="shared" si="1067"/>
        <v>5.1162051641706157</v>
      </c>
      <c r="DW1289">
        <v>1282</v>
      </c>
      <c r="DX1289">
        <v>18.126480997433244</v>
      </c>
      <c r="DY1289">
        <v>28.396509432274705</v>
      </c>
      <c r="EA1289">
        <f t="shared" si="1068"/>
        <v>0</v>
      </c>
      <c r="EB1289">
        <f t="shared" si="1069"/>
        <v>1</v>
      </c>
      <c r="EC1289">
        <f t="shared" si="1070"/>
        <v>10.270028434841461</v>
      </c>
      <c r="EF1289">
        <v>1282</v>
      </c>
      <c r="EG1289">
        <v>22.098716638016974</v>
      </c>
      <c r="EH1289">
        <v>12.060389429647778</v>
      </c>
      <c r="EJ1289">
        <f t="shared" si="1071"/>
        <v>1</v>
      </c>
      <c r="EK1289">
        <f t="shared" si="1072"/>
        <v>0</v>
      </c>
      <c r="EL1289">
        <f t="shared" si="1073"/>
        <v>10.038327208369196</v>
      </c>
      <c r="EO1289">
        <v>1282</v>
      </c>
      <c r="EP1289">
        <v>12.855361027065536</v>
      </c>
      <c r="EQ1289">
        <v>25.381821746482746</v>
      </c>
      <c r="ES1289">
        <f t="shared" si="1074"/>
        <v>0</v>
      </c>
      <c r="ET1289">
        <f t="shared" si="1075"/>
        <v>1</v>
      </c>
      <c r="EU1289">
        <f t="shared" si="1076"/>
        <v>12.52646071941721</v>
      </c>
    </row>
    <row r="1290" spans="1:151" x14ac:dyDescent="0.25">
      <c r="A1290">
        <v>1283</v>
      </c>
      <c r="B1290">
        <v>12.751864820979158</v>
      </c>
      <c r="C1290">
        <v>32.98957655975795</v>
      </c>
      <c r="E1290">
        <f t="shared" si="1026"/>
        <v>0</v>
      </c>
      <c r="F1290">
        <f t="shared" si="1028"/>
        <v>1</v>
      </c>
      <c r="G1290">
        <f t="shared" si="1027"/>
        <v>20.237711738778792</v>
      </c>
      <c r="J1290">
        <v>1283</v>
      </c>
      <c r="K1290">
        <v>24.681078468600656</v>
      </c>
      <c r="L1290">
        <v>27.532322295489084</v>
      </c>
      <c r="N1290">
        <f t="shared" si="1029"/>
        <v>0</v>
      </c>
      <c r="O1290">
        <f t="shared" si="1030"/>
        <v>1</v>
      </c>
      <c r="P1290">
        <f t="shared" si="1031"/>
        <v>2.8512438268884281</v>
      </c>
      <c r="S1290">
        <v>1283</v>
      </c>
      <c r="T1290">
        <v>15.956810774613109</v>
      </c>
      <c r="U1290">
        <v>29.992396496634626</v>
      </c>
      <c r="W1290">
        <f t="shared" si="1032"/>
        <v>0</v>
      </c>
      <c r="X1290">
        <f t="shared" si="1033"/>
        <v>1</v>
      </c>
      <c r="Y1290">
        <f t="shared" si="1034"/>
        <v>14.035585722021517</v>
      </c>
      <c r="AB1290">
        <v>1283</v>
      </c>
      <c r="AC1290">
        <v>18.670532459351076</v>
      </c>
      <c r="AD1290">
        <v>18.83436164147005</v>
      </c>
      <c r="AF1290">
        <f t="shared" si="1035"/>
        <v>0</v>
      </c>
      <c r="AG1290">
        <f t="shared" si="1036"/>
        <v>1</v>
      </c>
      <c r="AH1290">
        <f t="shared" si="1037"/>
        <v>0.1638291821189739</v>
      </c>
      <c r="AK1290">
        <v>1283</v>
      </c>
      <c r="AL1290">
        <v>8.7011174308238459</v>
      </c>
      <c r="AM1290">
        <v>33.044654038003202</v>
      </c>
      <c r="AO1290">
        <f t="shared" si="1038"/>
        <v>0</v>
      </c>
      <c r="AP1290">
        <f t="shared" si="1039"/>
        <v>1</v>
      </c>
      <c r="AQ1290">
        <f t="shared" si="1040"/>
        <v>24.343536607179356</v>
      </c>
      <c r="AT1290">
        <v>1283</v>
      </c>
      <c r="AU1290">
        <v>19.665595585003398</v>
      </c>
      <c r="AV1290">
        <v>17.305240027018343</v>
      </c>
      <c r="AX1290">
        <f t="shared" si="1041"/>
        <v>1</v>
      </c>
      <c r="AY1290">
        <f t="shared" si="1042"/>
        <v>0</v>
      </c>
      <c r="AZ1290">
        <f t="shared" si="1043"/>
        <v>2.3603555579850557</v>
      </c>
      <c r="BC1290">
        <v>1283</v>
      </c>
      <c r="BD1290" t="e">
        <v>#N/A</v>
      </c>
      <c r="BE1290" t="e">
        <v>#N/A</v>
      </c>
      <c r="BG1290" t="e">
        <f t="shared" si="1044"/>
        <v>#N/A</v>
      </c>
      <c r="BH1290" t="e">
        <f t="shared" si="1045"/>
        <v>#N/A</v>
      </c>
      <c r="BI1290" t="e">
        <f t="shared" si="1046"/>
        <v>#N/A</v>
      </c>
      <c r="BL1290">
        <v>1283</v>
      </c>
      <c r="BM1290">
        <v>26.073102288579477</v>
      </c>
      <c r="BN1290">
        <v>10.433440891244739</v>
      </c>
      <c r="BP1290">
        <f t="shared" si="1047"/>
        <v>1</v>
      </c>
      <c r="BQ1290">
        <f t="shared" si="1048"/>
        <v>0</v>
      </c>
      <c r="BR1290">
        <f t="shared" si="1049"/>
        <v>15.639661397334738</v>
      </c>
      <c r="BU1290">
        <v>1283</v>
      </c>
      <c r="BV1290">
        <v>18.091840658169954</v>
      </c>
      <c r="BW1290">
        <v>29.767434156883489</v>
      </c>
      <c r="BY1290">
        <f t="shared" si="1050"/>
        <v>0</v>
      </c>
      <c r="BZ1290">
        <f t="shared" si="1051"/>
        <v>1</v>
      </c>
      <c r="CA1290">
        <f t="shared" si="1052"/>
        <v>11.675593498713535</v>
      </c>
      <c r="CD1290">
        <v>1283</v>
      </c>
      <c r="CE1290">
        <v>7.732583020539515</v>
      </c>
      <c r="CF1290">
        <v>10.992065787855884</v>
      </c>
      <c r="CH1290">
        <f t="shared" si="1053"/>
        <v>0</v>
      </c>
      <c r="CI1290">
        <f t="shared" si="1054"/>
        <v>1</v>
      </c>
      <c r="CJ1290">
        <f t="shared" si="1055"/>
        <v>3.2594827673163689</v>
      </c>
      <c r="CM1290">
        <v>1283</v>
      </c>
      <c r="CN1290">
        <v>21.229691011107299</v>
      </c>
      <c r="CO1290">
        <v>13.415289721503711</v>
      </c>
      <c r="CQ1290">
        <f t="shared" si="1056"/>
        <v>1</v>
      </c>
      <c r="CR1290">
        <f t="shared" si="1057"/>
        <v>0</v>
      </c>
      <c r="CS1290">
        <f t="shared" si="1058"/>
        <v>7.8144012896035875</v>
      </c>
      <c r="CV1290">
        <v>1283</v>
      </c>
      <c r="CW1290">
        <v>17.792948853356947</v>
      </c>
      <c r="CX1290">
        <v>14.307792749437422</v>
      </c>
      <c r="CZ1290">
        <f t="shared" si="1059"/>
        <v>1</v>
      </c>
      <c r="DA1290">
        <f t="shared" si="1060"/>
        <v>0</v>
      </c>
      <c r="DB1290">
        <f t="shared" si="1061"/>
        <v>3.4851561039195253</v>
      </c>
      <c r="DE1290">
        <v>1283</v>
      </c>
      <c r="DF1290">
        <v>25.535698435700645</v>
      </c>
      <c r="DG1290">
        <v>20.229063738757716</v>
      </c>
      <c r="DI1290">
        <f t="shared" si="1062"/>
        <v>1</v>
      </c>
      <c r="DJ1290">
        <f t="shared" si="1063"/>
        <v>0</v>
      </c>
      <c r="DK1290">
        <f t="shared" si="1064"/>
        <v>5.306634696942929</v>
      </c>
      <c r="DN1290">
        <v>1283</v>
      </c>
      <c r="DO1290">
        <v>22.568165816269985</v>
      </c>
      <c r="DP1290">
        <v>27.828333598402047</v>
      </c>
      <c r="DR1290">
        <f t="shared" si="1065"/>
        <v>0</v>
      </c>
      <c r="DS1290">
        <f t="shared" si="1066"/>
        <v>1</v>
      </c>
      <c r="DT1290">
        <f t="shared" si="1067"/>
        <v>5.2601677821320614</v>
      </c>
      <c r="DW1290">
        <v>1283</v>
      </c>
      <c r="DX1290">
        <v>8.3411308987370454</v>
      </c>
      <c r="DY1290">
        <v>11.951191929832303</v>
      </c>
      <c r="EA1290">
        <f t="shared" si="1068"/>
        <v>0</v>
      </c>
      <c r="EB1290">
        <f t="shared" si="1069"/>
        <v>1</v>
      </c>
      <c r="EC1290">
        <f t="shared" si="1070"/>
        <v>3.6100610310952579</v>
      </c>
      <c r="EF1290">
        <v>1283</v>
      </c>
      <c r="EG1290">
        <v>23.691702956094609</v>
      </c>
      <c r="EH1290">
        <v>18.957939991581348</v>
      </c>
      <c r="EJ1290">
        <f t="shared" si="1071"/>
        <v>1</v>
      </c>
      <c r="EK1290">
        <f t="shared" si="1072"/>
        <v>0</v>
      </c>
      <c r="EL1290">
        <f t="shared" si="1073"/>
        <v>4.7337629645132608</v>
      </c>
      <c r="EO1290">
        <v>1283</v>
      </c>
      <c r="EP1290">
        <v>22.619528131137006</v>
      </c>
      <c r="EQ1290">
        <v>25.906897834092607</v>
      </c>
      <c r="ES1290">
        <f t="shared" si="1074"/>
        <v>0</v>
      </c>
      <c r="ET1290">
        <f t="shared" si="1075"/>
        <v>1</v>
      </c>
      <c r="EU1290">
        <f t="shared" si="1076"/>
        <v>3.2873697029556013</v>
      </c>
    </row>
    <row r="1291" spans="1:151" x14ac:dyDescent="0.25">
      <c r="A1291">
        <v>1284</v>
      </c>
      <c r="B1291">
        <v>17.064401595009063</v>
      </c>
      <c r="C1291">
        <v>45.765390546476624</v>
      </c>
      <c r="E1291">
        <f t="shared" si="1026"/>
        <v>0</v>
      </c>
      <c r="F1291">
        <f t="shared" si="1028"/>
        <v>1</v>
      </c>
      <c r="G1291">
        <f t="shared" si="1027"/>
        <v>28.700988951467561</v>
      </c>
      <c r="J1291">
        <v>1284</v>
      </c>
      <c r="K1291">
        <v>19.752383220447602</v>
      </c>
      <c r="L1291">
        <v>12.148460084469836</v>
      </c>
      <c r="N1291">
        <f t="shared" si="1029"/>
        <v>1</v>
      </c>
      <c r="O1291">
        <f t="shared" si="1030"/>
        <v>0</v>
      </c>
      <c r="P1291">
        <f t="shared" si="1031"/>
        <v>7.6039231359777659</v>
      </c>
      <c r="S1291">
        <v>1284</v>
      </c>
      <c r="T1291">
        <v>10.626523413654301</v>
      </c>
      <c r="U1291">
        <v>18.244378672969592</v>
      </c>
      <c r="W1291">
        <f t="shared" si="1032"/>
        <v>0</v>
      </c>
      <c r="X1291">
        <f t="shared" si="1033"/>
        <v>1</v>
      </c>
      <c r="Y1291">
        <f t="shared" si="1034"/>
        <v>7.6178552593152915</v>
      </c>
      <c r="AB1291">
        <v>1284</v>
      </c>
      <c r="AC1291">
        <v>18.920288169085062</v>
      </c>
      <c r="AD1291">
        <v>17.242323000983202</v>
      </c>
      <c r="AF1291">
        <f t="shared" si="1035"/>
        <v>1</v>
      </c>
      <c r="AG1291">
        <f t="shared" si="1036"/>
        <v>0</v>
      </c>
      <c r="AH1291">
        <f t="shared" si="1037"/>
        <v>1.6779651681018599</v>
      </c>
      <c r="AK1291">
        <v>1284</v>
      </c>
      <c r="AL1291">
        <v>35.32096552496629</v>
      </c>
      <c r="AM1291">
        <v>13.814418937893652</v>
      </c>
      <c r="AO1291">
        <f t="shared" si="1038"/>
        <v>1</v>
      </c>
      <c r="AP1291">
        <f t="shared" si="1039"/>
        <v>0</v>
      </c>
      <c r="AQ1291">
        <f t="shared" si="1040"/>
        <v>21.506546587072638</v>
      </c>
      <c r="AT1291">
        <v>1284</v>
      </c>
      <c r="AU1291">
        <v>14.513507229227868</v>
      </c>
      <c r="AV1291">
        <v>16.001999379716992</v>
      </c>
      <c r="AX1291">
        <f t="shared" si="1041"/>
        <v>0</v>
      </c>
      <c r="AY1291">
        <f t="shared" si="1042"/>
        <v>1</v>
      </c>
      <c r="AZ1291">
        <f t="shared" si="1043"/>
        <v>1.4884921504891242</v>
      </c>
      <c r="BC1291">
        <v>1284</v>
      </c>
      <c r="BD1291" t="e">
        <v>#N/A</v>
      </c>
      <c r="BE1291" t="e">
        <v>#N/A</v>
      </c>
      <c r="BG1291" t="e">
        <f t="shared" si="1044"/>
        <v>#N/A</v>
      </c>
      <c r="BH1291" t="e">
        <f t="shared" si="1045"/>
        <v>#N/A</v>
      </c>
      <c r="BI1291" t="e">
        <f t="shared" si="1046"/>
        <v>#N/A</v>
      </c>
      <c r="BL1291">
        <v>1284</v>
      </c>
      <c r="BM1291">
        <v>31.787195854109282</v>
      </c>
      <c r="BN1291">
        <v>10.48329081242848</v>
      </c>
      <c r="BP1291">
        <f t="shared" si="1047"/>
        <v>1</v>
      </c>
      <c r="BQ1291">
        <f t="shared" si="1048"/>
        <v>0</v>
      </c>
      <c r="BR1291">
        <f t="shared" si="1049"/>
        <v>21.3039050416808</v>
      </c>
      <c r="BU1291">
        <v>1284</v>
      </c>
      <c r="BV1291">
        <v>25.928911822140503</v>
      </c>
      <c r="BW1291">
        <v>28.844829702711991</v>
      </c>
      <c r="BY1291">
        <f t="shared" si="1050"/>
        <v>0</v>
      </c>
      <c r="BZ1291">
        <f t="shared" si="1051"/>
        <v>1</v>
      </c>
      <c r="CA1291">
        <f t="shared" si="1052"/>
        <v>2.915917880571488</v>
      </c>
      <c r="CD1291">
        <v>1284</v>
      </c>
      <c r="CE1291">
        <v>16.364594785801366</v>
      </c>
      <c r="CF1291">
        <v>20.864127775741693</v>
      </c>
      <c r="CH1291">
        <f t="shared" si="1053"/>
        <v>0</v>
      </c>
      <c r="CI1291">
        <f t="shared" si="1054"/>
        <v>1</v>
      </c>
      <c r="CJ1291">
        <f t="shared" si="1055"/>
        <v>4.4995329899403274</v>
      </c>
      <c r="CM1291">
        <v>1284</v>
      </c>
      <c r="CN1291">
        <v>15.562490036535539</v>
      </c>
      <c r="CO1291">
        <v>12.758346657264958</v>
      </c>
      <c r="CQ1291">
        <f t="shared" si="1056"/>
        <v>1</v>
      </c>
      <c r="CR1291">
        <f t="shared" si="1057"/>
        <v>0</v>
      </c>
      <c r="CS1291">
        <f t="shared" si="1058"/>
        <v>2.804143379270581</v>
      </c>
      <c r="CV1291">
        <v>1284</v>
      </c>
      <c r="CW1291">
        <v>22.305151248207004</v>
      </c>
      <c r="CX1291">
        <v>14.813198400908728</v>
      </c>
      <c r="CZ1291">
        <f t="shared" si="1059"/>
        <v>1</v>
      </c>
      <c r="DA1291">
        <f t="shared" si="1060"/>
        <v>0</v>
      </c>
      <c r="DB1291">
        <f t="shared" si="1061"/>
        <v>7.4919528472982755</v>
      </c>
      <c r="DE1291">
        <v>1284</v>
      </c>
      <c r="DF1291">
        <v>10.429035753139114</v>
      </c>
      <c r="DG1291">
        <v>22.337311930291833</v>
      </c>
      <c r="DI1291">
        <f t="shared" si="1062"/>
        <v>0</v>
      </c>
      <c r="DJ1291">
        <f t="shared" si="1063"/>
        <v>1</v>
      </c>
      <c r="DK1291">
        <f t="shared" si="1064"/>
        <v>11.908276177152718</v>
      </c>
      <c r="DN1291">
        <v>1284</v>
      </c>
      <c r="DO1291">
        <v>24.545591395101741</v>
      </c>
      <c r="DP1291">
        <v>19.060816054196419</v>
      </c>
      <c r="DR1291">
        <f t="shared" si="1065"/>
        <v>1</v>
      </c>
      <c r="DS1291">
        <f t="shared" si="1066"/>
        <v>0</v>
      </c>
      <c r="DT1291">
        <f t="shared" si="1067"/>
        <v>5.4847753409053226</v>
      </c>
      <c r="DW1291">
        <v>1284</v>
      </c>
      <c r="DX1291">
        <v>10.594019021156734</v>
      </c>
      <c r="DY1291">
        <v>25.551284962413558</v>
      </c>
      <c r="EA1291">
        <f t="shared" si="1068"/>
        <v>0</v>
      </c>
      <c r="EB1291">
        <f t="shared" si="1069"/>
        <v>1</v>
      </c>
      <c r="EC1291">
        <f t="shared" si="1070"/>
        <v>14.957265941256823</v>
      </c>
      <c r="EF1291">
        <v>1284</v>
      </c>
      <c r="EG1291">
        <v>18.577453018108784</v>
      </c>
      <c r="EH1291">
        <v>7.7838592600832115</v>
      </c>
      <c r="EJ1291">
        <f t="shared" si="1071"/>
        <v>1</v>
      </c>
      <c r="EK1291">
        <f t="shared" si="1072"/>
        <v>0</v>
      </c>
      <c r="EL1291">
        <f t="shared" si="1073"/>
        <v>10.793593758025573</v>
      </c>
      <c r="EO1291">
        <v>1284</v>
      </c>
      <c r="EP1291">
        <v>19.135123818139004</v>
      </c>
      <c r="EQ1291">
        <v>41.091624979195714</v>
      </c>
      <c r="ES1291">
        <f t="shared" si="1074"/>
        <v>0</v>
      </c>
      <c r="ET1291">
        <f t="shared" si="1075"/>
        <v>1</v>
      </c>
      <c r="EU1291">
        <f t="shared" si="1076"/>
        <v>21.95650116105671</v>
      </c>
    </row>
    <row r="1292" spans="1:151" x14ac:dyDescent="0.25">
      <c r="A1292">
        <v>1285</v>
      </c>
      <c r="B1292">
        <v>10.652391665614349</v>
      </c>
      <c r="C1292">
        <v>22.264875370814842</v>
      </c>
      <c r="E1292">
        <f t="shared" si="1026"/>
        <v>0</v>
      </c>
      <c r="F1292">
        <f t="shared" si="1028"/>
        <v>1</v>
      </c>
      <c r="G1292">
        <f t="shared" si="1027"/>
        <v>11.612483705200493</v>
      </c>
      <c r="J1292">
        <v>1285</v>
      </c>
      <c r="K1292">
        <v>20.160212987245885</v>
      </c>
      <c r="L1292">
        <v>18.281897043082431</v>
      </c>
      <c r="N1292">
        <f t="shared" si="1029"/>
        <v>1</v>
      </c>
      <c r="O1292">
        <f t="shared" si="1030"/>
        <v>0</v>
      </c>
      <c r="P1292">
        <f t="shared" si="1031"/>
        <v>1.8783159441634538</v>
      </c>
      <c r="S1292">
        <v>1285</v>
      </c>
      <c r="T1292">
        <v>21.855251517619344</v>
      </c>
      <c r="U1292">
        <v>33.580045492506557</v>
      </c>
      <c r="W1292">
        <f t="shared" si="1032"/>
        <v>0</v>
      </c>
      <c r="X1292">
        <f t="shared" si="1033"/>
        <v>1</v>
      </c>
      <c r="Y1292">
        <f t="shared" si="1034"/>
        <v>11.724793974887213</v>
      </c>
      <c r="AB1292">
        <v>1285</v>
      </c>
      <c r="AC1292">
        <v>30.168386147530715</v>
      </c>
      <c r="AD1292">
        <v>15.421737542421669</v>
      </c>
      <c r="AF1292">
        <f t="shared" si="1035"/>
        <v>1</v>
      </c>
      <c r="AG1292">
        <f t="shared" si="1036"/>
        <v>0</v>
      </c>
      <c r="AH1292">
        <f t="shared" si="1037"/>
        <v>14.746648605109046</v>
      </c>
      <c r="AK1292">
        <v>1285</v>
      </c>
      <c r="AL1292">
        <v>29.401547084181956</v>
      </c>
      <c r="AM1292">
        <v>0.94225306998091796</v>
      </c>
      <c r="AO1292">
        <f t="shared" si="1038"/>
        <v>1</v>
      </c>
      <c r="AP1292">
        <f t="shared" si="1039"/>
        <v>0</v>
      </c>
      <c r="AQ1292">
        <f t="shared" si="1040"/>
        <v>28.459294014201038</v>
      </c>
      <c r="AT1292">
        <v>1285</v>
      </c>
      <c r="AU1292">
        <v>25.173036579166769</v>
      </c>
      <c r="AV1292">
        <v>29.366749257824374</v>
      </c>
      <c r="AX1292">
        <f t="shared" si="1041"/>
        <v>0</v>
      </c>
      <c r="AY1292">
        <f t="shared" si="1042"/>
        <v>1</v>
      </c>
      <c r="AZ1292">
        <f t="shared" si="1043"/>
        <v>4.1937126786576044</v>
      </c>
      <c r="BC1292">
        <v>1285</v>
      </c>
      <c r="BD1292" t="e">
        <v>#N/A</v>
      </c>
      <c r="BE1292" t="e">
        <v>#N/A</v>
      </c>
      <c r="BG1292" t="e">
        <f t="shared" si="1044"/>
        <v>#N/A</v>
      </c>
      <c r="BH1292" t="e">
        <f t="shared" si="1045"/>
        <v>#N/A</v>
      </c>
      <c r="BI1292" t="e">
        <f t="shared" si="1046"/>
        <v>#N/A</v>
      </c>
      <c r="BL1292">
        <v>1285</v>
      </c>
      <c r="BM1292">
        <v>21.083344482229133</v>
      </c>
      <c r="BN1292">
        <v>15.09289334070834</v>
      </c>
      <c r="BP1292">
        <f t="shared" si="1047"/>
        <v>1</v>
      </c>
      <c r="BQ1292">
        <f t="shared" si="1048"/>
        <v>0</v>
      </c>
      <c r="BR1292">
        <f t="shared" si="1049"/>
        <v>5.9904511415207935</v>
      </c>
      <c r="BU1292">
        <v>1285</v>
      </c>
      <c r="BV1292">
        <v>20.311856744186521</v>
      </c>
      <c r="BW1292">
        <v>22.638627183225548</v>
      </c>
      <c r="BY1292">
        <f t="shared" si="1050"/>
        <v>0</v>
      </c>
      <c r="BZ1292">
        <f t="shared" si="1051"/>
        <v>1</v>
      </c>
      <c r="CA1292">
        <f t="shared" si="1052"/>
        <v>2.3267704390390271</v>
      </c>
      <c r="CD1292">
        <v>1285</v>
      </c>
      <c r="CE1292">
        <v>22.072824050127384</v>
      </c>
      <c r="CF1292">
        <v>10.33400841320625</v>
      </c>
      <c r="CH1292">
        <f t="shared" si="1053"/>
        <v>1</v>
      </c>
      <c r="CI1292">
        <f t="shared" si="1054"/>
        <v>0</v>
      </c>
      <c r="CJ1292">
        <f t="shared" si="1055"/>
        <v>11.738815636921133</v>
      </c>
      <c r="CM1292">
        <v>1285</v>
      </c>
      <c r="CN1292">
        <v>23.956008922312215</v>
      </c>
      <c r="CO1292">
        <v>33.644349138858047</v>
      </c>
      <c r="CQ1292">
        <f t="shared" si="1056"/>
        <v>0</v>
      </c>
      <c r="CR1292">
        <f t="shared" si="1057"/>
        <v>1</v>
      </c>
      <c r="CS1292">
        <f t="shared" si="1058"/>
        <v>9.6883402165458321</v>
      </c>
      <c r="CV1292">
        <v>1285</v>
      </c>
      <c r="CW1292">
        <v>18.550021867592626</v>
      </c>
      <c r="CX1292">
        <v>15.390197673090425</v>
      </c>
      <c r="CZ1292">
        <f t="shared" si="1059"/>
        <v>1</v>
      </c>
      <c r="DA1292">
        <f t="shared" si="1060"/>
        <v>0</v>
      </c>
      <c r="DB1292">
        <f t="shared" si="1061"/>
        <v>3.1598241945022014</v>
      </c>
      <c r="DE1292">
        <v>1285</v>
      </c>
      <c r="DF1292">
        <v>9.9368507388461325</v>
      </c>
      <c r="DG1292">
        <v>9.9044280986567159</v>
      </c>
      <c r="DI1292">
        <f t="shared" si="1062"/>
        <v>1</v>
      </c>
      <c r="DJ1292">
        <f t="shared" si="1063"/>
        <v>0</v>
      </c>
      <c r="DK1292">
        <f t="shared" si="1064"/>
        <v>3.2422640189416541E-2</v>
      </c>
      <c r="DN1292">
        <v>1285</v>
      </c>
      <c r="DO1292">
        <v>22.655523040500213</v>
      </c>
      <c r="DP1292">
        <v>21.360826702583967</v>
      </c>
      <c r="DR1292">
        <f t="shared" si="1065"/>
        <v>1</v>
      </c>
      <c r="DS1292">
        <f t="shared" si="1066"/>
        <v>0</v>
      </c>
      <c r="DT1292">
        <f t="shared" si="1067"/>
        <v>1.2946963379162462</v>
      </c>
      <c r="DW1292">
        <v>1285</v>
      </c>
      <c r="DX1292">
        <v>9.670763255085431</v>
      </c>
      <c r="DY1292">
        <v>13.539491311047129</v>
      </c>
      <c r="EA1292">
        <f t="shared" si="1068"/>
        <v>0</v>
      </c>
      <c r="EB1292">
        <f t="shared" si="1069"/>
        <v>1</v>
      </c>
      <c r="EC1292">
        <f t="shared" si="1070"/>
        <v>3.8687280559616983</v>
      </c>
      <c r="EF1292">
        <v>1285</v>
      </c>
      <c r="EG1292">
        <v>13.616969573739944</v>
      </c>
      <c r="EH1292">
        <v>15.314762056180481</v>
      </c>
      <c r="EJ1292">
        <f t="shared" si="1071"/>
        <v>0</v>
      </c>
      <c r="EK1292">
        <f t="shared" si="1072"/>
        <v>1</v>
      </c>
      <c r="EL1292">
        <f t="shared" si="1073"/>
        <v>1.697792482440537</v>
      </c>
      <c r="EO1292">
        <v>1285</v>
      </c>
      <c r="EP1292">
        <v>23.557926784134626</v>
      </c>
      <c r="EQ1292">
        <v>5.8457699278704958</v>
      </c>
      <c r="ES1292">
        <f t="shared" si="1074"/>
        <v>1</v>
      </c>
      <c r="ET1292">
        <f t="shared" si="1075"/>
        <v>0</v>
      </c>
      <c r="EU1292">
        <f t="shared" si="1076"/>
        <v>17.71215685626413</v>
      </c>
    </row>
    <row r="1293" spans="1:151" x14ac:dyDescent="0.25">
      <c r="A1293">
        <v>1286</v>
      </c>
      <c r="B1293">
        <v>8.8328490556015762</v>
      </c>
      <c r="C1293">
        <v>36.826893930929494</v>
      </c>
      <c r="E1293">
        <f t="shared" si="1026"/>
        <v>0</v>
      </c>
      <c r="F1293">
        <f t="shared" si="1028"/>
        <v>1</v>
      </c>
      <c r="G1293">
        <f t="shared" si="1027"/>
        <v>27.994044875327916</v>
      </c>
      <c r="J1293">
        <v>1286</v>
      </c>
      <c r="K1293">
        <v>13.657870609833909</v>
      </c>
      <c r="L1293">
        <v>24.442234654579917</v>
      </c>
      <c r="N1293">
        <f t="shared" si="1029"/>
        <v>0</v>
      </c>
      <c r="O1293">
        <f t="shared" si="1030"/>
        <v>1</v>
      </c>
      <c r="P1293">
        <f t="shared" si="1031"/>
        <v>10.784364044746008</v>
      </c>
      <c r="S1293">
        <v>1286</v>
      </c>
      <c r="T1293">
        <v>16.982893028557761</v>
      </c>
      <c r="U1293">
        <v>44.653852107190261</v>
      </c>
      <c r="W1293">
        <f t="shared" si="1032"/>
        <v>0</v>
      </c>
      <c r="X1293">
        <f t="shared" si="1033"/>
        <v>1</v>
      </c>
      <c r="Y1293">
        <f t="shared" si="1034"/>
        <v>27.670959078632499</v>
      </c>
      <c r="AB1293">
        <v>1286</v>
      </c>
      <c r="AC1293">
        <v>30.924334092085445</v>
      </c>
      <c r="AD1293">
        <v>17.308737103752541</v>
      </c>
      <c r="AF1293">
        <f t="shared" si="1035"/>
        <v>1</v>
      </c>
      <c r="AG1293">
        <f t="shared" si="1036"/>
        <v>0</v>
      </c>
      <c r="AH1293">
        <f t="shared" si="1037"/>
        <v>13.615596988332904</v>
      </c>
      <c r="AK1293">
        <v>1286</v>
      </c>
      <c r="AL1293">
        <v>19.505726237433514</v>
      </c>
      <c r="AM1293">
        <v>38.330539227306843</v>
      </c>
      <c r="AO1293">
        <f t="shared" si="1038"/>
        <v>0</v>
      </c>
      <c r="AP1293">
        <f t="shared" si="1039"/>
        <v>1</v>
      </c>
      <c r="AQ1293">
        <f t="shared" si="1040"/>
        <v>18.82481298987333</v>
      </c>
      <c r="AT1293">
        <v>1286</v>
      </c>
      <c r="AU1293">
        <v>16.742949458149894</v>
      </c>
      <c r="AV1293">
        <v>15.209510962596774</v>
      </c>
      <c r="AX1293">
        <f t="shared" si="1041"/>
        <v>1</v>
      </c>
      <c r="AY1293">
        <f t="shared" si="1042"/>
        <v>0</v>
      </c>
      <c r="AZ1293">
        <f t="shared" si="1043"/>
        <v>1.5334384955531206</v>
      </c>
      <c r="BC1293">
        <v>1286</v>
      </c>
      <c r="BD1293" t="e">
        <v>#N/A</v>
      </c>
      <c r="BE1293" t="e">
        <v>#N/A</v>
      </c>
      <c r="BG1293" t="e">
        <f t="shared" si="1044"/>
        <v>#N/A</v>
      </c>
      <c r="BH1293" t="e">
        <f t="shared" si="1045"/>
        <v>#N/A</v>
      </c>
      <c r="BI1293" t="e">
        <f t="shared" si="1046"/>
        <v>#N/A</v>
      </c>
      <c r="BL1293">
        <v>1286</v>
      </c>
      <c r="BM1293">
        <v>27.617663769398838</v>
      </c>
      <c r="BN1293">
        <v>10.581697839730978</v>
      </c>
      <c r="BP1293">
        <f t="shared" si="1047"/>
        <v>1</v>
      </c>
      <c r="BQ1293">
        <f t="shared" si="1048"/>
        <v>0</v>
      </c>
      <c r="BR1293">
        <f t="shared" si="1049"/>
        <v>17.03596592966786</v>
      </c>
      <c r="BU1293">
        <v>1286</v>
      </c>
      <c r="BV1293">
        <v>22.086086412354298</v>
      </c>
      <c r="BW1293">
        <v>16.096891859868904</v>
      </c>
      <c r="BY1293">
        <f t="shared" si="1050"/>
        <v>1</v>
      </c>
      <c r="BZ1293">
        <f t="shared" si="1051"/>
        <v>0</v>
      </c>
      <c r="CA1293">
        <f t="shared" si="1052"/>
        <v>5.9891945524853938</v>
      </c>
      <c r="CD1293">
        <v>1286</v>
      </c>
      <c r="CE1293">
        <v>28.063390597476975</v>
      </c>
      <c r="CF1293">
        <v>26.898142586943457</v>
      </c>
      <c r="CH1293">
        <f t="shared" si="1053"/>
        <v>1</v>
      </c>
      <c r="CI1293">
        <f t="shared" si="1054"/>
        <v>0</v>
      </c>
      <c r="CJ1293">
        <f t="shared" si="1055"/>
        <v>1.1652480105335172</v>
      </c>
      <c r="CM1293">
        <v>1286</v>
      </c>
      <c r="CN1293">
        <v>21.393237721648038</v>
      </c>
      <c r="CO1293">
        <v>25.808360684199627</v>
      </c>
      <c r="CQ1293">
        <f t="shared" si="1056"/>
        <v>0</v>
      </c>
      <c r="CR1293">
        <f t="shared" si="1057"/>
        <v>1</v>
      </c>
      <c r="CS1293">
        <f t="shared" si="1058"/>
        <v>4.4151229625515889</v>
      </c>
      <c r="CV1293">
        <v>1286</v>
      </c>
      <c r="CW1293">
        <v>20.78805347389607</v>
      </c>
      <c r="CX1293">
        <v>22.737685667109965</v>
      </c>
      <c r="CZ1293">
        <f t="shared" si="1059"/>
        <v>0</v>
      </c>
      <c r="DA1293">
        <f t="shared" si="1060"/>
        <v>1</v>
      </c>
      <c r="DB1293">
        <f t="shared" si="1061"/>
        <v>1.949632193213894</v>
      </c>
      <c r="DE1293">
        <v>1286</v>
      </c>
      <c r="DF1293">
        <v>30.209832822023291</v>
      </c>
      <c r="DG1293">
        <v>26.19298103483073</v>
      </c>
      <c r="DI1293">
        <f t="shared" si="1062"/>
        <v>1</v>
      </c>
      <c r="DJ1293">
        <f t="shared" si="1063"/>
        <v>0</v>
      </c>
      <c r="DK1293">
        <f t="shared" si="1064"/>
        <v>4.0168517871925609</v>
      </c>
      <c r="DN1293">
        <v>1286</v>
      </c>
      <c r="DO1293">
        <v>25.628743301413554</v>
      </c>
      <c r="DP1293">
        <v>28.521918453720041</v>
      </c>
      <c r="DR1293">
        <f t="shared" si="1065"/>
        <v>0</v>
      </c>
      <c r="DS1293">
        <f t="shared" si="1066"/>
        <v>1</v>
      </c>
      <c r="DT1293">
        <f t="shared" si="1067"/>
        <v>2.8931751523064868</v>
      </c>
      <c r="DW1293">
        <v>1286</v>
      </c>
      <c r="DX1293">
        <v>19.773301531079603</v>
      </c>
      <c r="DY1293">
        <v>25.527973805623606</v>
      </c>
      <c r="EA1293">
        <f t="shared" si="1068"/>
        <v>0</v>
      </c>
      <c r="EB1293">
        <f t="shared" si="1069"/>
        <v>1</v>
      </c>
      <c r="EC1293">
        <f t="shared" si="1070"/>
        <v>5.7546722745440029</v>
      </c>
      <c r="EF1293">
        <v>1286</v>
      </c>
      <c r="EG1293">
        <v>19.822814250798046</v>
      </c>
      <c r="EH1293">
        <v>15.422883395850866</v>
      </c>
      <c r="EJ1293">
        <f t="shared" si="1071"/>
        <v>1</v>
      </c>
      <c r="EK1293">
        <f t="shared" si="1072"/>
        <v>0</v>
      </c>
      <c r="EL1293">
        <f t="shared" si="1073"/>
        <v>4.3999308549471809</v>
      </c>
      <c r="EO1293">
        <v>1286</v>
      </c>
      <c r="EP1293">
        <v>22.860326990688144</v>
      </c>
      <c r="EQ1293">
        <v>16.870631844383134</v>
      </c>
      <c r="ES1293">
        <f t="shared" si="1074"/>
        <v>1</v>
      </c>
      <c r="ET1293">
        <f t="shared" si="1075"/>
        <v>0</v>
      </c>
      <c r="EU1293">
        <f t="shared" si="1076"/>
        <v>5.9896951463050101</v>
      </c>
    </row>
    <row r="1294" spans="1:151" x14ac:dyDescent="0.25">
      <c r="A1294">
        <v>1287</v>
      </c>
      <c r="B1294">
        <v>13.984411265589554</v>
      </c>
      <c r="C1294">
        <v>39.255456158200531</v>
      </c>
      <c r="E1294">
        <f t="shared" si="1026"/>
        <v>0</v>
      </c>
      <c r="F1294">
        <f t="shared" si="1028"/>
        <v>1</v>
      </c>
      <c r="G1294">
        <f t="shared" si="1027"/>
        <v>25.271044892610977</v>
      </c>
      <c r="J1294">
        <v>1287</v>
      </c>
      <c r="K1294">
        <v>31.903151752598397</v>
      </c>
      <c r="L1294">
        <v>25.900193296667705</v>
      </c>
      <c r="N1294">
        <f t="shared" si="1029"/>
        <v>1</v>
      </c>
      <c r="O1294">
        <f t="shared" si="1030"/>
        <v>0</v>
      </c>
      <c r="P1294">
        <f t="shared" si="1031"/>
        <v>6.0029584559306919</v>
      </c>
      <c r="S1294">
        <v>1287</v>
      </c>
      <c r="T1294">
        <v>20.097941414096802</v>
      </c>
      <c r="U1294">
        <v>5.48229438747763</v>
      </c>
      <c r="W1294">
        <f t="shared" si="1032"/>
        <v>1</v>
      </c>
      <c r="X1294">
        <f t="shared" si="1033"/>
        <v>0</v>
      </c>
      <c r="Y1294">
        <f t="shared" si="1034"/>
        <v>14.615647026619172</v>
      </c>
      <c r="AB1294">
        <v>1287</v>
      </c>
      <c r="AC1294">
        <v>17.394472158365748</v>
      </c>
      <c r="AD1294">
        <v>16.929173338032928</v>
      </c>
      <c r="AF1294">
        <f t="shared" si="1035"/>
        <v>1</v>
      </c>
      <c r="AG1294">
        <f t="shared" si="1036"/>
        <v>0</v>
      </c>
      <c r="AH1294">
        <f t="shared" si="1037"/>
        <v>0.46529882033281922</v>
      </c>
      <c r="AK1294">
        <v>1287</v>
      </c>
      <c r="AL1294">
        <v>23.37660079468391</v>
      </c>
      <c r="AM1294">
        <v>33.023847227760896</v>
      </c>
      <c r="AO1294">
        <f t="shared" si="1038"/>
        <v>0</v>
      </c>
      <c r="AP1294">
        <f t="shared" si="1039"/>
        <v>1</v>
      </c>
      <c r="AQ1294">
        <f t="shared" si="1040"/>
        <v>9.6472464330769867</v>
      </c>
      <c r="AT1294">
        <v>1287</v>
      </c>
      <c r="AU1294">
        <v>16.572037778248983</v>
      </c>
      <c r="AV1294">
        <v>26.25080378456779</v>
      </c>
      <c r="AX1294">
        <f t="shared" si="1041"/>
        <v>0</v>
      </c>
      <c r="AY1294">
        <f t="shared" si="1042"/>
        <v>1</v>
      </c>
      <c r="AZ1294">
        <f t="shared" si="1043"/>
        <v>9.6787660063188063</v>
      </c>
      <c r="BC1294">
        <v>1287</v>
      </c>
      <c r="BD1294" t="e">
        <v>#N/A</v>
      </c>
      <c r="BE1294" t="e">
        <v>#N/A</v>
      </c>
      <c r="BG1294" t="e">
        <f t="shared" si="1044"/>
        <v>#N/A</v>
      </c>
      <c r="BH1294" t="e">
        <f t="shared" si="1045"/>
        <v>#N/A</v>
      </c>
      <c r="BI1294" t="e">
        <f t="shared" si="1046"/>
        <v>#N/A</v>
      </c>
      <c r="BL1294">
        <v>1287</v>
      </c>
      <c r="BM1294">
        <v>39.32525297271016</v>
      </c>
      <c r="BN1294">
        <v>3.6745600217137717</v>
      </c>
      <c r="BP1294">
        <f t="shared" si="1047"/>
        <v>1</v>
      </c>
      <c r="BQ1294">
        <f t="shared" si="1048"/>
        <v>0</v>
      </c>
      <c r="BR1294">
        <f t="shared" si="1049"/>
        <v>35.650692950996387</v>
      </c>
      <c r="BU1294">
        <v>1287</v>
      </c>
      <c r="BV1294">
        <v>25.300515480366798</v>
      </c>
      <c r="BW1294">
        <v>27.826982112628453</v>
      </c>
      <c r="BY1294">
        <f t="shared" si="1050"/>
        <v>0</v>
      </c>
      <c r="BZ1294">
        <f t="shared" si="1051"/>
        <v>1</v>
      </c>
      <c r="CA1294">
        <f t="shared" si="1052"/>
        <v>2.5264666322616556</v>
      </c>
      <c r="CD1294">
        <v>1287</v>
      </c>
      <c r="CE1294">
        <v>23.477780342038432</v>
      </c>
      <c r="CF1294">
        <v>23.335263390802808</v>
      </c>
      <c r="CH1294">
        <f t="shared" si="1053"/>
        <v>1</v>
      </c>
      <c r="CI1294">
        <f t="shared" si="1054"/>
        <v>0</v>
      </c>
      <c r="CJ1294">
        <f t="shared" si="1055"/>
        <v>0.14251695123562413</v>
      </c>
      <c r="CM1294">
        <v>1287</v>
      </c>
      <c r="CN1294">
        <v>14.147925220675758</v>
      </c>
      <c r="CO1294">
        <v>17.952109678632002</v>
      </c>
      <c r="CQ1294">
        <f t="shared" si="1056"/>
        <v>0</v>
      </c>
      <c r="CR1294">
        <f t="shared" si="1057"/>
        <v>1</v>
      </c>
      <c r="CS1294">
        <f t="shared" si="1058"/>
        <v>3.8041844579562447</v>
      </c>
      <c r="CV1294">
        <v>1287</v>
      </c>
      <c r="CW1294">
        <v>23.241945216365309</v>
      </c>
      <c r="CX1294">
        <v>21.378015567030225</v>
      </c>
      <c r="CZ1294">
        <f t="shared" si="1059"/>
        <v>1</v>
      </c>
      <c r="DA1294">
        <f t="shared" si="1060"/>
        <v>0</v>
      </c>
      <c r="DB1294">
        <f t="shared" si="1061"/>
        <v>1.8639296493350841</v>
      </c>
      <c r="DE1294">
        <v>1287</v>
      </c>
      <c r="DF1294">
        <v>25.665700046206354</v>
      </c>
      <c r="DG1294">
        <v>12.684039484870191</v>
      </c>
      <c r="DI1294">
        <f t="shared" si="1062"/>
        <v>1</v>
      </c>
      <c r="DJ1294">
        <f t="shared" si="1063"/>
        <v>0</v>
      </c>
      <c r="DK1294">
        <f t="shared" si="1064"/>
        <v>12.981660561336163</v>
      </c>
      <c r="DN1294">
        <v>1287</v>
      </c>
      <c r="DO1294">
        <v>22.666719509007194</v>
      </c>
      <c r="DP1294">
        <v>21.803868512826185</v>
      </c>
      <c r="DR1294">
        <f t="shared" si="1065"/>
        <v>1</v>
      </c>
      <c r="DS1294">
        <f t="shared" si="1066"/>
        <v>0</v>
      </c>
      <c r="DT1294">
        <f t="shared" si="1067"/>
        <v>0.86285099618100958</v>
      </c>
      <c r="DW1294">
        <v>1287</v>
      </c>
      <c r="DX1294">
        <v>20.297085673444542</v>
      </c>
      <c r="DY1294">
        <v>30.479883725282853</v>
      </c>
      <c r="EA1294">
        <f t="shared" si="1068"/>
        <v>0</v>
      </c>
      <c r="EB1294">
        <f t="shared" si="1069"/>
        <v>1</v>
      </c>
      <c r="EC1294">
        <f t="shared" si="1070"/>
        <v>10.182798051838311</v>
      </c>
      <c r="EF1294">
        <v>1287</v>
      </c>
      <c r="EG1294">
        <v>16.777845187750721</v>
      </c>
      <c r="EH1294">
        <v>14.862968998531743</v>
      </c>
      <c r="EJ1294">
        <f t="shared" si="1071"/>
        <v>1</v>
      </c>
      <c r="EK1294">
        <f t="shared" si="1072"/>
        <v>0</v>
      </c>
      <c r="EL1294">
        <f t="shared" si="1073"/>
        <v>1.9148761892189778</v>
      </c>
      <c r="EO1294">
        <v>1287</v>
      </c>
      <c r="EP1294">
        <v>19.867264345981276</v>
      </c>
      <c r="EQ1294">
        <v>12.392351788855212</v>
      </c>
      <c r="ES1294">
        <f t="shared" si="1074"/>
        <v>1</v>
      </c>
      <c r="ET1294">
        <f t="shared" si="1075"/>
        <v>0</v>
      </c>
      <c r="EU1294">
        <f t="shared" si="1076"/>
        <v>7.4749125571260642</v>
      </c>
    </row>
    <row r="1295" spans="1:151" x14ac:dyDescent="0.25">
      <c r="A1295">
        <v>1288</v>
      </c>
      <c r="B1295">
        <v>12.056744727467681</v>
      </c>
      <c r="C1295">
        <v>42.860153212526107</v>
      </c>
      <c r="E1295">
        <f t="shared" si="1026"/>
        <v>0</v>
      </c>
      <c r="F1295">
        <f t="shared" si="1028"/>
        <v>1</v>
      </c>
      <c r="G1295">
        <f t="shared" si="1027"/>
        <v>30.803408485058426</v>
      </c>
      <c r="J1295">
        <v>1288</v>
      </c>
      <c r="K1295">
        <v>21.749325858904175</v>
      </c>
      <c r="L1295">
        <v>32.528008110383169</v>
      </c>
      <c r="N1295">
        <f t="shared" si="1029"/>
        <v>0</v>
      </c>
      <c r="O1295">
        <f t="shared" si="1030"/>
        <v>1</v>
      </c>
      <c r="P1295">
        <f t="shared" si="1031"/>
        <v>10.778682251478994</v>
      </c>
      <c r="S1295">
        <v>1288</v>
      </c>
      <c r="T1295">
        <v>22.713694594282757</v>
      </c>
      <c r="U1295">
        <v>-4.1274941981084226</v>
      </c>
      <c r="W1295">
        <f t="shared" si="1032"/>
        <v>1</v>
      </c>
      <c r="X1295">
        <f t="shared" si="1033"/>
        <v>0</v>
      </c>
      <c r="Y1295">
        <f t="shared" si="1034"/>
        <v>26.841188792391179</v>
      </c>
      <c r="AB1295">
        <v>1288</v>
      </c>
      <c r="AC1295">
        <v>28.333584863857322</v>
      </c>
      <c r="AD1295">
        <v>17.787364002352053</v>
      </c>
      <c r="AF1295">
        <f t="shared" si="1035"/>
        <v>1</v>
      </c>
      <c r="AG1295">
        <f t="shared" si="1036"/>
        <v>0</v>
      </c>
      <c r="AH1295">
        <f t="shared" si="1037"/>
        <v>10.546220861505269</v>
      </c>
      <c r="AK1295">
        <v>1288</v>
      </c>
      <c r="AL1295">
        <v>11.305420825491495</v>
      </c>
      <c r="AM1295">
        <v>19.001880916259108</v>
      </c>
      <c r="AO1295">
        <f t="shared" si="1038"/>
        <v>0</v>
      </c>
      <c r="AP1295">
        <f t="shared" si="1039"/>
        <v>1</v>
      </c>
      <c r="AQ1295">
        <f t="shared" si="1040"/>
        <v>7.6964600907676122</v>
      </c>
      <c r="AT1295">
        <v>1288</v>
      </c>
      <c r="AU1295">
        <v>21.273747375492942</v>
      </c>
      <c r="AV1295">
        <v>16.858222844490395</v>
      </c>
      <c r="AX1295">
        <f t="shared" si="1041"/>
        <v>1</v>
      </c>
      <c r="AY1295">
        <f t="shared" si="1042"/>
        <v>0</v>
      </c>
      <c r="AZ1295">
        <f t="shared" si="1043"/>
        <v>4.4155245310025464</v>
      </c>
      <c r="BC1295">
        <v>1288</v>
      </c>
      <c r="BD1295" t="e">
        <v>#N/A</v>
      </c>
      <c r="BE1295" t="e">
        <v>#N/A</v>
      </c>
      <c r="BG1295" t="e">
        <f t="shared" si="1044"/>
        <v>#N/A</v>
      </c>
      <c r="BH1295" t="e">
        <f t="shared" si="1045"/>
        <v>#N/A</v>
      </c>
      <c r="BI1295" t="e">
        <f t="shared" si="1046"/>
        <v>#N/A</v>
      </c>
      <c r="BL1295">
        <v>1288</v>
      </c>
      <c r="BM1295">
        <v>26.665816137998409</v>
      </c>
      <c r="BN1295">
        <v>15.084913707723041</v>
      </c>
      <c r="BP1295">
        <f t="shared" si="1047"/>
        <v>1</v>
      </c>
      <c r="BQ1295">
        <f t="shared" si="1048"/>
        <v>0</v>
      </c>
      <c r="BR1295">
        <f t="shared" si="1049"/>
        <v>11.580902430275367</v>
      </c>
      <c r="BU1295">
        <v>1288</v>
      </c>
      <c r="BV1295">
        <v>19.190880800251417</v>
      </c>
      <c r="BW1295">
        <v>33.514332008624947</v>
      </c>
      <c r="BY1295">
        <f t="shared" si="1050"/>
        <v>0</v>
      </c>
      <c r="BZ1295">
        <f t="shared" si="1051"/>
        <v>1</v>
      </c>
      <c r="CA1295">
        <f t="shared" si="1052"/>
        <v>14.32345120837353</v>
      </c>
      <c r="CD1295">
        <v>1288</v>
      </c>
      <c r="CE1295">
        <v>31.61242072772886</v>
      </c>
      <c r="CF1295">
        <v>40.17546886461524</v>
      </c>
      <c r="CH1295">
        <f t="shared" si="1053"/>
        <v>0</v>
      </c>
      <c r="CI1295">
        <f t="shared" si="1054"/>
        <v>1</v>
      </c>
      <c r="CJ1295">
        <f t="shared" si="1055"/>
        <v>8.5630481368863798</v>
      </c>
      <c r="CM1295">
        <v>1288</v>
      </c>
      <c r="CN1295">
        <v>21.788836624286535</v>
      </c>
      <c r="CO1295">
        <v>6.1081527582391875</v>
      </c>
      <c r="CQ1295">
        <f t="shared" si="1056"/>
        <v>1</v>
      </c>
      <c r="CR1295">
        <f t="shared" si="1057"/>
        <v>0</v>
      </c>
      <c r="CS1295">
        <f t="shared" si="1058"/>
        <v>15.680683866047348</v>
      </c>
      <c r="CV1295">
        <v>1288</v>
      </c>
      <c r="CW1295">
        <v>20.072477573489291</v>
      </c>
      <c r="CX1295">
        <v>15.983181345032929</v>
      </c>
      <c r="CZ1295">
        <f t="shared" si="1059"/>
        <v>1</v>
      </c>
      <c r="DA1295">
        <f t="shared" si="1060"/>
        <v>0</v>
      </c>
      <c r="DB1295">
        <f t="shared" si="1061"/>
        <v>4.0892962284563623</v>
      </c>
      <c r="DE1295">
        <v>1288</v>
      </c>
      <c r="DF1295">
        <v>24.775587814239199</v>
      </c>
      <c r="DG1295">
        <v>18.526253000013327</v>
      </c>
      <c r="DI1295">
        <f t="shared" si="1062"/>
        <v>1</v>
      </c>
      <c r="DJ1295">
        <f t="shared" si="1063"/>
        <v>0</v>
      </c>
      <c r="DK1295">
        <f t="shared" si="1064"/>
        <v>6.2493348142258718</v>
      </c>
      <c r="DN1295">
        <v>1288</v>
      </c>
      <c r="DO1295">
        <v>20.826745111732087</v>
      </c>
      <c r="DP1295">
        <v>34.109393840462673</v>
      </c>
      <c r="DR1295">
        <f t="shared" si="1065"/>
        <v>0</v>
      </c>
      <c r="DS1295">
        <f t="shared" si="1066"/>
        <v>1</v>
      </c>
      <c r="DT1295">
        <f t="shared" si="1067"/>
        <v>13.282648728730585</v>
      </c>
      <c r="DW1295">
        <v>1288</v>
      </c>
      <c r="DX1295">
        <v>20.583895637268817</v>
      </c>
      <c r="DY1295">
        <v>27.780902329463885</v>
      </c>
      <c r="EA1295">
        <f t="shared" si="1068"/>
        <v>0</v>
      </c>
      <c r="EB1295">
        <f t="shared" si="1069"/>
        <v>1</v>
      </c>
      <c r="EC1295">
        <f t="shared" si="1070"/>
        <v>7.1970066921950675</v>
      </c>
      <c r="EF1295">
        <v>1288</v>
      </c>
      <c r="EG1295">
        <v>19.550906653064455</v>
      </c>
      <c r="EH1295">
        <v>13.006941701228541</v>
      </c>
      <c r="EJ1295">
        <f t="shared" si="1071"/>
        <v>1</v>
      </c>
      <c r="EK1295">
        <f t="shared" si="1072"/>
        <v>0</v>
      </c>
      <c r="EL1295">
        <f t="shared" si="1073"/>
        <v>6.543964951835914</v>
      </c>
      <c r="EO1295">
        <v>1288</v>
      </c>
      <c r="EP1295">
        <v>23.494151118793134</v>
      </c>
      <c r="EQ1295">
        <v>28.038104226743997</v>
      </c>
      <c r="ES1295">
        <f t="shared" si="1074"/>
        <v>0</v>
      </c>
      <c r="ET1295">
        <f t="shared" si="1075"/>
        <v>1</v>
      </c>
      <c r="EU1295">
        <f t="shared" si="1076"/>
        <v>4.5439531079508626</v>
      </c>
    </row>
    <row r="1296" spans="1:151" x14ac:dyDescent="0.25">
      <c r="A1296">
        <v>1289</v>
      </c>
      <c r="B1296">
        <v>11.016189154318299</v>
      </c>
      <c r="C1296">
        <v>9.4186400771165388</v>
      </c>
      <c r="E1296">
        <f t="shared" si="1026"/>
        <v>1</v>
      </c>
      <c r="F1296">
        <f t="shared" si="1028"/>
        <v>0</v>
      </c>
      <c r="G1296">
        <f t="shared" si="1027"/>
        <v>1.5975490772017604</v>
      </c>
      <c r="J1296">
        <v>1289</v>
      </c>
      <c r="K1296">
        <v>18.079388978940173</v>
      </c>
      <c r="L1296">
        <v>19.477728004740285</v>
      </c>
      <c r="N1296">
        <f t="shared" si="1029"/>
        <v>0</v>
      </c>
      <c r="O1296">
        <f t="shared" si="1030"/>
        <v>1</v>
      </c>
      <c r="P1296">
        <f t="shared" si="1031"/>
        <v>1.3983390258001123</v>
      </c>
      <c r="S1296">
        <v>1289</v>
      </c>
      <c r="T1296">
        <v>19.83164112602979</v>
      </c>
      <c r="U1296">
        <v>35.439037775296271</v>
      </c>
      <c r="W1296">
        <f t="shared" si="1032"/>
        <v>0</v>
      </c>
      <c r="X1296">
        <f t="shared" si="1033"/>
        <v>1</v>
      </c>
      <c r="Y1296">
        <f t="shared" si="1034"/>
        <v>15.60739664926648</v>
      </c>
      <c r="AB1296">
        <v>1289</v>
      </c>
      <c r="AC1296">
        <v>31.552558660864541</v>
      </c>
      <c r="AD1296">
        <v>17.009203188772439</v>
      </c>
      <c r="AF1296">
        <f t="shared" si="1035"/>
        <v>1</v>
      </c>
      <c r="AG1296">
        <f t="shared" si="1036"/>
        <v>0</v>
      </c>
      <c r="AH1296">
        <f t="shared" si="1037"/>
        <v>14.543355472092102</v>
      </c>
      <c r="AK1296">
        <v>1289</v>
      </c>
      <c r="AL1296">
        <v>25.886074176902465</v>
      </c>
      <c r="AM1296">
        <v>31.45509588355803</v>
      </c>
      <c r="AO1296">
        <f t="shared" si="1038"/>
        <v>0</v>
      </c>
      <c r="AP1296">
        <f t="shared" si="1039"/>
        <v>1</v>
      </c>
      <c r="AQ1296">
        <f t="shared" si="1040"/>
        <v>5.5690217066555654</v>
      </c>
      <c r="AT1296">
        <v>1289</v>
      </c>
      <c r="AU1296">
        <v>24.849332203560483</v>
      </c>
      <c r="AV1296">
        <v>28.238718700562877</v>
      </c>
      <c r="AX1296">
        <f t="shared" si="1041"/>
        <v>0</v>
      </c>
      <c r="AY1296">
        <f t="shared" si="1042"/>
        <v>1</v>
      </c>
      <c r="AZ1296">
        <f t="shared" si="1043"/>
        <v>3.3893864970023948</v>
      </c>
      <c r="BC1296">
        <v>1289</v>
      </c>
      <c r="BD1296" t="e">
        <v>#N/A</v>
      </c>
      <c r="BE1296" t="e">
        <v>#N/A</v>
      </c>
      <c r="BG1296" t="e">
        <f t="shared" si="1044"/>
        <v>#N/A</v>
      </c>
      <c r="BH1296" t="e">
        <f t="shared" si="1045"/>
        <v>#N/A</v>
      </c>
      <c r="BI1296" t="e">
        <f t="shared" si="1046"/>
        <v>#N/A</v>
      </c>
      <c r="BL1296">
        <v>1289</v>
      </c>
      <c r="BM1296">
        <v>22.512407590543752</v>
      </c>
      <c r="BN1296">
        <v>12.431262382011013</v>
      </c>
      <c r="BP1296">
        <f t="shared" si="1047"/>
        <v>1</v>
      </c>
      <c r="BQ1296">
        <f t="shared" si="1048"/>
        <v>0</v>
      </c>
      <c r="BR1296">
        <f t="shared" si="1049"/>
        <v>10.081145208532739</v>
      </c>
      <c r="BU1296">
        <v>1289</v>
      </c>
      <c r="BV1296">
        <v>24.591291366499796</v>
      </c>
      <c r="BW1296">
        <v>23.13948820246506</v>
      </c>
      <c r="BY1296">
        <f t="shared" si="1050"/>
        <v>1</v>
      </c>
      <c r="BZ1296">
        <f t="shared" si="1051"/>
        <v>0</v>
      </c>
      <c r="CA1296">
        <f t="shared" si="1052"/>
        <v>1.451803164034736</v>
      </c>
      <c r="CD1296">
        <v>1289</v>
      </c>
      <c r="CE1296">
        <v>36.297659327981876</v>
      </c>
      <c r="CF1296">
        <v>9.496400287515403</v>
      </c>
      <c r="CH1296">
        <f t="shared" si="1053"/>
        <v>1</v>
      </c>
      <c r="CI1296">
        <f t="shared" si="1054"/>
        <v>0</v>
      </c>
      <c r="CJ1296">
        <f t="shared" si="1055"/>
        <v>26.801259040466473</v>
      </c>
      <c r="CM1296">
        <v>1289</v>
      </c>
      <c r="CN1296">
        <v>20.310154581568415</v>
      </c>
      <c r="CO1296">
        <v>26.469357707121549</v>
      </c>
      <c r="CQ1296">
        <f t="shared" si="1056"/>
        <v>0</v>
      </c>
      <c r="CR1296">
        <f t="shared" si="1057"/>
        <v>1</v>
      </c>
      <c r="CS1296">
        <f t="shared" si="1058"/>
        <v>6.1592031255531339</v>
      </c>
      <c r="CV1296">
        <v>1289</v>
      </c>
      <c r="CW1296">
        <v>17.549857131579028</v>
      </c>
      <c r="CX1296">
        <v>15.147217745588526</v>
      </c>
      <c r="CZ1296">
        <f t="shared" si="1059"/>
        <v>1</v>
      </c>
      <c r="DA1296">
        <f t="shared" si="1060"/>
        <v>0</v>
      </c>
      <c r="DB1296">
        <f t="shared" si="1061"/>
        <v>2.4026393859905024</v>
      </c>
      <c r="DE1296">
        <v>1289</v>
      </c>
      <c r="DF1296">
        <v>21.75756018897183</v>
      </c>
      <c r="DG1296">
        <v>29.309520363512796</v>
      </c>
      <c r="DI1296">
        <f t="shared" si="1062"/>
        <v>0</v>
      </c>
      <c r="DJ1296">
        <f t="shared" si="1063"/>
        <v>1</v>
      </c>
      <c r="DK1296">
        <f t="shared" si="1064"/>
        <v>7.5519601745409659</v>
      </c>
      <c r="DN1296">
        <v>1289</v>
      </c>
      <c r="DO1296">
        <v>24.293915702074088</v>
      </c>
      <c r="DP1296">
        <v>18.287199260746501</v>
      </c>
      <c r="DR1296">
        <f t="shared" si="1065"/>
        <v>1</v>
      </c>
      <c r="DS1296">
        <f t="shared" si="1066"/>
        <v>0</v>
      </c>
      <c r="DT1296">
        <f t="shared" si="1067"/>
        <v>6.0067164413275869</v>
      </c>
      <c r="DW1296">
        <v>1289</v>
      </c>
      <c r="DX1296">
        <v>8.9909131278568104</v>
      </c>
      <c r="DY1296">
        <v>22.689304892345817</v>
      </c>
      <c r="EA1296">
        <f t="shared" si="1068"/>
        <v>0</v>
      </c>
      <c r="EB1296">
        <f t="shared" si="1069"/>
        <v>1</v>
      </c>
      <c r="EC1296">
        <f t="shared" si="1070"/>
        <v>13.698391764489006</v>
      </c>
      <c r="EF1296">
        <v>1289</v>
      </c>
      <c r="EG1296">
        <v>22.632412383498806</v>
      </c>
      <c r="EH1296">
        <v>14.176052663364821</v>
      </c>
      <c r="EJ1296">
        <f t="shared" si="1071"/>
        <v>1</v>
      </c>
      <c r="EK1296">
        <f t="shared" si="1072"/>
        <v>0</v>
      </c>
      <c r="EL1296">
        <f t="shared" si="1073"/>
        <v>8.4563597201339853</v>
      </c>
      <c r="EO1296">
        <v>1289</v>
      </c>
      <c r="EP1296">
        <v>21.146339432043984</v>
      </c>
      <c r="EQ1296">
        <v>30.656979719984534</v>
      </c>
      <c r="ES1296">
        <f t="shared" si="1074"/>
        <v>0</v>
      </c>
      <c r="ET1296">
        <f t="shared" si="1075"/>
        <v>1</v>
      </c>
      <c r="EU1296">
        <f t="shared" si="1076"/>
        <v>9.5106402879405501</v>
      </c>
    </row>
    <row r="1297" spans="1:151" x14ac:dyDescent="0.25">
      <c r="A1297">
        <v>1290</v>
      </c>
      <c r="B1297">
        <v>7.1900841495378458</v>
      </c>
      <c r="C1297">
        <v>35.577867268396304</v>
      </c>
      <c r="E1297">
        <f t="shared" si="1026"/>
        <v>0</v>
      </c>
      <c r="F1297">
        <f t="shared" si="1028"/>
        <v>1</v>
      </c>
      <c r="G1297">
        <f t="shared" si="1027"/>
        <v>28.387783118858458</v>
      </c>
      <c r="J1297">
        <v>1290</v>
      </c>
      <c r="K1297">
        <v>17.055676763011242</v>
      </c>
      <c r="L1297">
        <v>19.921575135594232</v>
      </c>
      <c r="N1297">
        <f t="shared" si="1029"/>
        <v>0</v>
      </c>
      <c r="O1297">
        <f t="shared" si="1030"/>
        <v>1</v>
      </c>
      <c r="P1297">
        <f t="shared" si="1031"/>
        <v>2.8658983725829899</v>
      </c>
      <c r="S1297">
        <v>1290</v>
      </c>
      <c r="T1297">
        <v>18.581055699017202</v>
      </c>
      <c r="U1297">
        <v>17.17518233110048</v>
      </c>
      <c r="W1297">
        <f t="shared" si="1032"/>
        <v>1</v>
      </c>
      <c r="X1297">
        <f t="shared" si="1033"/>
        <v>0</v>
      </c>
      <c r="Y1297">
        <f t="shared" si="1034"/>
        <v>1.4058733679167226</v>
      </c>
      <c r="AB1297">
        <v>1290</v>
      </c>
      <c r="AC1297">
        <v>15.491119005182014</v>
      </c>
      <c r="AD1297">
        <v>16.543884233370207</v>
      </c>
      <c r="AF1297">
        <f t="shared" si="1035"/>
        <v>0</v>
      </c>
      <c r="AG1297">
        <f t="shared" si="1036"/>
        <v>1</v>
      </c>
      <c r="AH1297">
        <f t="shared" si="1037"/>
        <v>1.0527652281881927</v>
      </c>
      <c r="AK1297">
        <v>1290</v>
      </c>
      <c r="AL1297">
        <v>20.413602036692986</v>
      </c>
      <c r="AM1297">
        <v>25.716003239250295</v>
      </c>
      <c r="AO1297">
        <f t="shared" si="1038"/>
        <v>0</v>
      </c>
      <c r="AP1297">
        <f t="shared" si="1039"/>
        <v>1</v>
      </c>
      <c r="AQ1297">
        <f t="shared" si="1040"/>
        <v>5.3024012025573093</v>
      </c>
      <c r="AT1297">
        <v>1290</v>
      </c>
      <c r="AU1297">
        <v>16.813645436127278</v>
      </c>
      <c r="AV1297">
        <v>16.06964423120057</v>
      </c>
      <c r="AX1297">
        <f t="shared" si="1041"/>
        <v>1</v>
      </c>
      <c r="AY1297">
        <f t="shared" si="1042"/>
        <v>0</v>
      </c>
      <c r="AZ1297">
        <f t="shared" si="1043"/>
        <v>0.74400120492670752</v>
      </c>
      <c r="BC1297">
        <v>1290</v>
      </c>
      <c r="BD1297" t="e">
        <v>#N/A</v>
      </c>
      <c r="BE1297" t="e">
        <v>#N/A</v>
      </c>
      <c r="BG1297" t="e">
        <f t="shared" si="1044"/>
        <v>#N/A</v>
      </c>
      <c r="BH1297" t="e">
        <f t="shared" si="1045"/>
        <v>#N/A</v>
      </c>
      <c r="BI1297" t="e">
        <f t="shared" si="1046"/>
        <v>#N/A</v>
      </c>
      <c r="BL1297">
        <v>1290</v>
      </c>
      <c r="BM1297">
        <v>24.619150988688361</v>
      </c>
      <c r="BN1297">
        <v>15.626502608400489</v>
      </c>
      <c r="BP1297">
        <f t="shared" si="1047"/>
        <v>1</v>
      </c>
      <c r="BQ1297">
        <f t="shared" si="1048"/>
        <v>0</v>
      </c>
      <c r="BR1297">
        <f t="shared" si="1049"/>
        <v>8.9926483802878714</v>
      </c>
      <c r="BU1297">
        <v>1290</v>
      </c>
      <c r="BV1297">
        <v>30.420185845884664</v>
      </c>
      <c r="BW1297">
        <v>24.559889739850085</v>
      </c>
      <c r="BY1297">
        <f t="shared" si="1050"/>
        <v>1</v>
      </c>
      <c r="BZ1297">
        <f t="shared" si="1051"/>
        <v>0</v>
      </c>
      <c r="CA1297">
        <f t="shared" si="1052"/>
        <v>5.8602961060345784</v>
      </c>
      <c r="CD1297">
        <v>1290</v>
      </c>
      <c r="CE1297">
        <v>23.914402718722883</v>
      </c>
      <c r="CF1297">
        <v>22.547931957232386</v>
      </c>
      <c r="CH1297">
        <f t="shared" si="1053"/>
        <v>1</v>
      </c>
      <c r="CI1297">
        <f t="shared" si="1054"/>
        <v>0</v>
      </c>
      <c r="CJ1297">
        <f t="shared" si="1055"/>
        <v>1.366470761490497</v>
      </c>
      <c r="CM1297">
        <v>1290</v>
      </c>
      <c r="CN1297">
        <v>18.971080286566206</v>
      </c>
      <c r="CO1297">
        <v>42.996755551521872</v>
      </c>
      <c r="CQ1297">
        <f t="shared" si="1056"/>
        <v>0</v>
      </c>
      <c r="CR1297">
        <f t="shared" si="1057"/>
        <v>1</v>
      </c>
      <c r="CS1297">
        <f t="shared" si="1058"/>
        <v>24.025675264955666</v>
      </c>
      <c r="CV1297">
        <v>1290</v>
      </c>
      <c r="CW1297">
        <v>20.334107396401158</v>
      </c>
      <c r="CX1297">
        <v>20.53501950039432</v>
      </c>
      <c r="CZ1297">
        <f t="shared" si="1059"/>
        <v>0</v>
      </c>
      <c r="DA1297">
        <f t="shared" si="1060"/>
        <v>1</v>
      </c>
      <c r="DB1297">
        <f t="shared" si="1061"/>
        <v>0.2009121039931614</v>
      </c>
      <c r="DE1297">
        <v>1290</v>
      </c>
      <c r="DF1297">
        <v>18.747195238625501</v>
      </c>
      <c r="DG1297">
        <v>22.29973251476288</v>
      </c>
      <c r="DI1297">
        <f t="shared" si="1062"/>
        <v>0</v>
      </c>
      <c r="DJ1297">
        <f t="shared" si="1063"/>
        <v>1</v>
      </c>
      <c r="DK1297">
        <f t="shared" si="1064"/>
        <v>3.5525372761373788</v>
      </c>
      <c r="DN1297">
        <v>1290</v>
      </c>
      <c r="DO1297">
        <v>22.822117528549029</v>
      </c>
      <c r="DP1297">
        <v>12.91216001548695</v>
      </c>
      <c r="DR1297">
        <f t="shared" si="1065"/>
        <v>1</v>
      </c>
      <c r="DS1297">
        <f t="shared" si="1066"/>
        <v>0</v>
      </c>
      <c r="DT1297">
        <f t="shared" si="1067"/>
        <v>9.9099575130620785</v>
      </c>
      <c r="DW1297">
        <v>1290</v>
      </c>
      <c r="DX1297">
        <v>16.006039765045355</v>
      </c>
      <c r="DY1297">
        <v>22.368742706208938</v>
      </c>
      <c r="EA1297">
        <f t="shared" si="1068"/>
        <v>0</v>
      </c>
      <c r="EB1297">
        <f t="shared" si="1069"/>
        <v>1</v>
      </c>
      <c r="EC1297">
        <f t="shared" si="1070"/>
        <v>6.3627029411635831</v>
      </c>
      <c r="EF1297">
        <v>1290</v>
      </c>
      <c r="EG1297">
        <v>18.473032290548076</v>
      </c>
      <c r="EH1297">
        <v>17.281581053635527</v>
      </c>
      <c r="EJ1297">
        <f t="shared" si="1071"/>
        <v>1</v>
      </c>
      <c r="EK1297">
        <f t="shared" si="1072"/>
        <v>0</v>
      </c>
      <c r="EL1297">
        <f t="shared" si="1073"/>
        <v>1.1914512369125489</v>
      </c>
      <c r="EO1297">
        <v>1290</v>
      </c>
      <c r="EP1297">
        <v>21.806623330347072</v>
      </c>
      <c r="EQ1297">
        <v>17.848242674128294</v>
      </c>
      <c r="ES1297">
        <f t="shared" si="1074"/>
        <v>1</v>
      </c>
      <c r="ET1297">
        <f t="shared" si="1075"/>
        <v>0</v>
      </c>
      <c r="EU1297">
        <f t="shared" si="1076"/>
        <v>3.9583806562187789</v>
      </c>
    </row>
    <row r="1298" spans="1:151" x14ac:dyDescent="0.25">
      <c r="A1298">
        <v>1291</v>
      </c>
      <c r="B1298">
        <v>10.498158278016447</v>
      </c>
      <c r="C1298">
        <v>27.214278287360447</v>
      </c>
      <c r="E1298">
        <f t="shared" si="1026"/>
        <v>0</v>
      </c>
      <c r="F1298">
        <f t="shared" si="1028"/>
        <v>1</v>
      </c>
      <c r="G1298">
        <f t="shared" si="1027"/>
        <v>16.716120009343999</v>
      </c>
      <c r="J1298">
        <v>1291</v>
      </c>
      <c r="K1298">
        <v>40.88677859173329</v>
      </c>
      <c r="L1298">
        <v>27.908308649173279</v>
      </c>
      <c r="N1298">
        <f t="shared" si="1029"/>
        <v>1</v>
      </c>
      <c r="O1298">
        <f t="shared" si="1030"/>
        <v>0</v>
      </c>
      <c r="P1298">
        <f t="shared" si="1031"/>
        <v>12.978469942560011</v>
      </c>
      <c r="S1298">
        <v>1291</v>
      </c>
      <c r="T1298">
        <v>18.827995584194447</v>
      </c>
      <c r="U1298">
        <v>26.919568611189373</v>
      </c>
      <c r="W1298">
        <f t="shared" si="1032"/>
        <v>0</v>
      </c>
      <c r="X1298">
        <f t="shared" si="1033"/>
        <v>1</v>
      </c>
      <c r="Y1298">
        <f t="shared" si="1034"/>
        <v>8.0915730269949258</v>
      </c>
      <c r="AB1298">
        <v>1291</v>
      </c>
      <c r="AC1298">
        <v>20.437483189047033</v>
      </c>
      <c r="AD1298">
        <v>15.285327815818773</v>
      </c>
      <c r="AF1298">
        <f t="shared" si="1035"/>
        <v>1</v>
      </c>
      <c r="AG1298">
        <f t="shared" si="1036"/>
        <v>0</v>
      </c>
      <c r="AH1298">
        <f t="shared" si="1037"/>
        <v>5.1521553732282594</v>
      </c>
      <c r="AK1298">
        <v>1291</v>
      </c>
      <c r="AL1298">
        <v>19.500859434967229</v>
      </c>
      <c r="AM1298">
        <v>22.595557834454361</v>
      </c>
      <c r="AO1298">
        <f t="shared" si="1038"/>
        <v>0</v>
      </c>
      <c r="AP1298">
        <f t="shared" si="1039"/>
        <v>1</v>
      </c>
      <c r="AQ1298">
        <f t="shared" si="1040"/>
        <v>3.0946983994871324</v>
      </c>
      <c r="AT1298">
        <v>1291</v>
      </c>
      <c r="AU1298">
        <v>14.131802449214717</v>
      </c>
      <c r="AV1298">
        <v>15.255540504771909</v>
      </c>
      <c r="AX1298">
        <f t="shared" si="1041"/>
        <v>0</v>
      </c>
      <c r="AY1298">
        <f t="shared" si="1042"/>
        <v>1</v>
      </c>
      <c r="AZ1298">
        <f t="shared" si="1043"/>
        <v>1.1237380555571921</v>
      </c>
      <c r="BC1298">
        <v>1291</v>
      </c>
      <c r="BD1298" t="e">
        <v>#N/A</v>
      </c>
      <c r="BE1298" t="e">
        <v>#N/A</v>
      </c>
      <c r="BG1298" t="e">
        <f t="shared" si="1044"/>
        <v>#N/A</v>
      </c>
      <c r="BH1298" t="e">
        <f t="shared" si="1045"/>
        <v>#N/A</v>
      </c>
      <c r="BI1298" t="e">
        <f t="shared" si="1046"/>
        <v>#N/A</v>
      </c>
      <c r="BL1298">
        <v>1291</v>
      </c>
      <c r="BM1298">
        <v>26.176028342134646</v>
      </c>
      <c r="BN1298">
        <v>14.073994267719922</v>
      </c>
      <c r="BP1298">
        <f t="shared" si="1047"/>
        <v>1</v>
      </c>
      <c r="BQ1298">
        <f t="shared" si="1048"/>
        <v>0</v>
      </c>
      <c r="BR1298">
        <f t="shared" si="1049"/>
        <v>12.102034074414725</v>
      </c>
      <c r="BU1298">
        <v>1291</v>
      </c>
      <c r="BV1298">
        <v>7.9913863675659904</v>
      </c>
      <c r="BW1298">
        <v>21.434735188562989</v>
      </c>
      <c r="BY1298">
        <f t="shared" si="1050"/>
        <v>0</v>
      </c>
      <c r="BZ1298">
        <f t="shared" si="1051"/>
        <v>1</v>
      </c>
      <c r="CA1298">
        <f t="shared" si="1052"/>
        <v>13.443348820996999</v>
      </c>
      <c r="CD1298">
        <v>1291</v>
      </c>
      <c r="CE1298">
        <v>25.14682919969944</v>
      </c>
      <c r="CF1298">
        <v>19.918849389132202</v>
      </c>
      <c r="CH1298">
        <f t="shared" si="1053"/>
        <v>1</v>
      </c>
      <c r="CI1298">
        <f t="shared" si="1054"/>
        <v>0</v>
      </c>
      <c r="CJ1298">
        <f t="shared" si="1055"/>
        <v>5.2279798105672377</v>
      </c>
      <c r="CM1298">
        <v>1291</v>
      </c>
      <c r="CN1298">
        <v>19.225176261358211</v>
      </c>
      <c r="CO1298">
        <v>27.56208413971946</v>
      </c>
      <c r="CQ1298">
        <f t="shared" si="1056"/>
        <v>0</v>
      </c>
      <c r="CR1298">
        <f t="shared" si="1057"/>
        <v>1</v>
      </c>
      <c r="CS1298">
        <f t="shared" si="1058"/>
        <v>8.3369078783612487</v>
      </c>
      <c r="CV1298">
        <v>1291</v>
      </c>
      <c r="CW1298">
        <v>19.877576827323733</v>
      </c>
      <c r="CX1298">
        <v>14.848836905902298</v>
      </c>
      <c r="CZ1298">
        <f t="shared" si="1059"/>
        <v>1</v>
      </c>
      <c r="DA1298">
        <f t="shared" si="1060"/>
        <v>0</v>
      </c>
      <c r="DB1298">
        <f t="shared" si="1061"/>
        <v>5.028739921421435</v>
      </c>
      <c r="DE1298">
        <v>1291</v>
      </c>
      <c r="DF1298">
        <v>34.710344584846283</v>
      </c>
      <c r="DG1298">
        <v>21.265915224522217</v>
      </c>
      <c r="DI1298">
        <f t="shared" si="1062"/>
        <v>1</v>
      </c>
      <c r="DJ1298">
        <f t="shared" si="1063"/>
        <v>0</v>
      </c>
      <c r="DK1298">
        <f t="shared" si="1064"/>
        <v>13.444429360324065</v>
      </c>
      <c r="DN1298">
        <v>1291</v>
      </c>
      <c r="DO1298">
        <v>20.32062648934177</v>
      </c>
      <c r="DP1298">
        <v>18.397401921447102</v>
      </c>
      <c r="DR1298">
        <f t="shared" si="1065"/>
        <v>1</v>
      </c>
      <c r="DS1298">
        <f t="shared" si="1066"/>
        <v>0</v>
      </c>
      <c r="DT1298">
        <f t="shared" si="1067"/>
        <v>1.9232245678946676</v>
      </c>
      <c r="DW1298">
        <v>1291</v>
      </c>
      <c r="DX1298">
        <v>14.523169261533219</v>
      </c>
      <c r="DY1298">
        <v>17.602686728741148</v>
      </c>
      <c r="EA1298">
        <f t="shared" si="1068"/>
        <v>0</v>
      </c>
      <c r="EB1298">
        <f t="shared" si="1069"/>
        <v>1</v>
      </c>
      <c r="EC1298">
        <f t="shared" si="1070"/>
        <v>3.0795174672079284</v>
      </c>
      <c r="EF1298">
        <v>1291</v>
      </c>
      <c r="EG1298">
        <v>25.247038286805644</v>
      </c>
      <c r="EH1298">
        <v>15.519119942454239</v>
      </c>
      <c r="EJ1298">
        <f t="shared" si="1071"/>
        <v>1</v>
      </c>
      <c r="EK1298">
        <f t="shared" si="1072"/>
        <v>0</v>
      </c>
      <c r="EL1298">
        <f t="shared" si="1073"/>
        <v>9.727918344351405</v>
      </c>
      <c r="EO1298">
        <v>1291</v>
      </c>
      <c r="EP1298">
        <v>23.17953194785234</v>
      </c>
      <c r="EQ1298">
        <v>24.482087253022915</v>
      </c>
      <c r="ES1298">
        <f t="shared" si="1074"/>
        <v>0</v>
      </c>
      <c r="ET1298">
        <f t="shared" si="1075"/>
        <v>1</v>
      </c>
      <c r="EU1298">
        <f t="shared" si="1076"/>
        <v>1.3025553051705749</v>
      </c>
    </row>
    <row r="1299" spans="1:151" x14ac:dyDescent="0.25">
      <c r="A1299">
        <v>1292</v>
      </c>
      <c r="B1299">
        <v>11.335768194041465</v>
      </c>
      <c r="C1299">
        <v>11.239356273434176</v>
      </c>
      <c r="E1299">
        <f t="shared" si="1026"/>
        <v>1</v>
      </c>
      <c r="F1299">
        <f t="shared" si="1028"/>
        <v>0</v>
      </c>
      <c r="G1299">
        <f t="shared" si="1027"/>
        <v>9.6411920607289758E-2</v>
      </c>
      <c r="J1299">
        <v>1292</v>
      </c>
      <c r="K1299">
        <v>10.249033376190605</v>
      </c>
      <c r="L1299">
        <v>21.145905903220381</v>
      </c>
      <c r="N1299">
        <f t="shared" si="1029"/>
        <v>0</v>
      </c>
      <c r="O1299">
        <f t="shared" si="1030"/>
        <v>1</v>
      </c>
      <c r="P1299">
        <f t="shared" si="1031"/>
        <v>10.896872527029776</v>
      </c>
      <c r="S1299">
        <v>1292</v>
      </c>
      <c r="T1299">
        <v>15.476034737167552</v>
      </c>
      <c r="U1299">
        <v>18.511217226398067</v>
      </c>
      <c r="W1299">
        <f t="shared" si="1032"/>
        <v>0</v>
      </c>
      <c r="X1299">
        <f t="shared" si="1033"/>
        <v>1</v>
      </c>
      <c r="Y1299">
        <f t="shared" si="1034"/>
        <v>3.0351824892305146</v>
      </c>
      <c r="AB1299">
        <v>1292</v>
      </c>
      <c r="AC1299">
        <v>32.347233402972016</v>
      </c>
      <c r="AD1299">
        <v>16.574016043566534</v>
      </c>
      <c r="AF1299">
        <f t="shared" si="1035"/>
        <v>1</v>
      </c>
      <c r="AG1299">
        <f t="shared" si="1036"/>
        <v>0</v>
      </c>
      <c r="AH1299">
        <f t="shared" si="1037"/>
        <v>15.773217359405482</v>
      </c>
      <c r="AK1299">
        <v>1292</v>
      </c>
      <c r="AL1299">
        <v>20.601002049984945</v>
      </c>
      <c r="AM1299">
        <v>36.455072724325113</v>
      </c>
      <c r="AO1299">
        <f t="shared" si="1038"/>
        <v>0</v>
      </c>
      <c r="AP1299">
        <f t="shared" si="1039"/>
        <v>1</v>
      </c>
      <c r="AQ1299">
        <f t="shared" si="1040"/>
        <v>15.854070674340168</v>
      </c>
      <c r="AT1299">
        <v>1292</v>
      </c>
      <c r="AU1299">
        <v>17.241778428085787</v>
      </c>
      <c r="AV1299">
        <v>11.269632762382837</v>
      </c>
      <c r="AX1299">
        <f t="shared" si="1041"/>
        <v>1</v>
      </c>
      <c r="AY1299">
        <f t="shared" si="1042"/>
        <v>0</v>
      </c>
      <c r="AZ1299">
        <f t="shared" si="1043"/>
        <v>5.9721456657029499</v>
      </c>
      <c r="BC1299">
        <v>1292</v>
      </c>
      <c r="BD1299" t="e">
        <v>#N/A</v>
      </c>
      <c r="BE1299" t="e">
        <v>#N/A</v>
      </c>
      <c r="BG1299" t="e">
        <f t="shared" si="1044"/>
        <v>#N/A</v>
      </c>
      <c r="BH1299" t="e">
        <f t="shared" si="1045"/>
        <v>#N/A</v>
      </c>
      <c r="BI1299" t="e">
        <f t="shared" si="1046"/>
        <v>#N/A</v>
      </c>
      <c r="BL1299">
        <v>1292</v>
      </c>
      <c r="BM1299">
        <v>25.457045637296485</v>
      </c>
      <c r="BN1299">
        <v>7.9569202210624281</v>
      </c>
      <c r="BP1299">
        <f t="shared" si="1047"/>
        <v>1</v>
      </c>
      <c r="BQ1299">
        <f t="shared" si="1048"/>
        <v>0</v>
      </c>
      <c r="BR1299">
        <f t="shared" si="1049"/>
        <v>17.500125416234056</v>
      </c>
      <c r="BU1299">
        <v>1292</v>
      </c>
      <c r="BV1299">
        <v>22.658822278123303</v>
      </c>
      <c r="BW1299">
        <v>30.670240894052295</v>
      </c>
      <c r="BY1299">
        <f t="shared" si="1050"/>
        <v>0</v>
      </c>
      <c r="BZ1299">
        <f t="shared" si="1051"/>
        <v>1</v>
      </c>
      <c r="CA1299">
        <f t="shared" si="1052"/>
        <v>8.0114186159289922</v>
      </c>
      <c r="CD1299">
        <v>1292</v>
      </c>
      <c r="CE1299">
        <v>22.69293506147315</v>
      </c>
      <c r="CF1299">
        <v>11.203097214068805</v>
      </c>
      <c r="CH1299">
        <f t="shared" si="1053"/>
        <v>1</v>
      </c>
      <c r="CI1299">
        <f t="shared" si="1054"/>
        <v>0</v>
      </c>
      <c r="CJ1299">
        <f t="shared" si="1055"/>
        <v>11.489837847404345</v>
      </c>
      <c r="CM1299">
        <v>1292</v>
      </c>
      <c r="CN1299">
        <v>20.862117195044906</v>
      </c>
      <c r="CO1299">
        <v>19.468646127842401</v>
      </c>
      <c r="CQ1299">
        <f t="shared" si="1056"/>
        <v>1</v>
      </c>
      <c r="CR1299">
        <f t="shared" si="1057"/>
        <v>0</v>
      </c>
      <c r="CS1299">
        <f t="shared" si="1058"/>
        <v>1.3934710672025048</v>
      </c>
      <c r="CV1299">
        <v>1292</v>
      </c>
      <c r="CW1299">
        <v>32.633763385698636</v>
      </c>
      <c r="CX1299">
        <v>16.757448727243819</v>
      </c>
      <c r="CZ1299">
        <f t="shared" si="1059"/>
        <v>1</v>
      </c>
      <c r="DA1299">
        <f t="shared" si="1060"/>
        <v>0</v>
      </c>
      <c r="DB1299">
        <f t="shared" si="1061"/>
        <v>15.876314658454817</v>
      </c>
      <c r="DE1299">
        <v>1292</v>
      </c>
      <c r="DF1299">
        <v>14.475224583525813</v>
      </c>
      <c r="DG1299">
        <v>26.185042182027654</v>
      </c>
      <c r="DI1299">
        <f t="shared" si="1062"/>
        <v>0</v>
      </c>
      <c r="DJ1299">
        <f t="shared" si="1063"/>
        <v>1</v>
      </c>
      <c r="DK1299">
        <f t="shared" si="1064"/>
        <v>11.709817598501841</v>
      </c>
      <c r="DN1299">
        <v>1292</v>
      </c>
      <c r="DO1299">
        <v>25.895973809795436</v>
      </c>
      <c r="DP1299">
        <v>11.511170643327583</v>
      </c>
      <c r="DR1299">
        <f t="shared" si="1065"/>
        <v>1</v>
      </c>
      <c r="DS1299">
        <f t="shared" si="1066"/>
        <v>0</v>
      </c>
      <c r="DT1299">
        <f t="shared" si="1067"/>
        <v>14.384803166467853</v>
      </c>
      <c r="DW1299">
        <v>1292</v>
      </c>
      <c r="DX1299">
        <v>14.614669015184448</v>
      </c>
      <c r="DY1299">
        <v>28.242483211047436</v>
      </c>
      <c r="EA1299">
        <f t="shared" si="1068"/>
        <v>0</v>
      </c>
      <c r="EB1299">
        <f t="shared" si="1069"/>
        <v>1</v>
      </c>
      <c r="EC1299">
        <f t="shared" si="1070"/>
        <v>13.627814195862987</v>
      </c>
      <c r="EF1299">
        <v>1292</v>
      </c>
      <c r="EG1299">
        <v>19.853062644575036</v>
      </c>
      <c r="EH1299">
        <v>13.699402247375472</v>
      </c>
      <c r="EJ1299">
        <f t="shared" si="1071"/>
        <v>1</v>
      </c>
      <c r="EK1299">
        <f t="shared" si="1072"/>
        <v>0</v>
      </c>
      <c r="EL1299">
        <f t="shared" si="1073"/>
        <v>6.1536603971995643</v>
      </c>
      <c r="EO1299">
        <v>1292</v>
      </c>
      <c r="EP1299">
        <v>23.314665822592815</v>
      </c>
      <c r="EQ1299">
        <v>35.263962920407465</v>
      </c>
      <c r="ES1299">
        <f t="shared" si="1074"/>
        <v>0</v>
      </c>
      <c r="ET1299">
        <f t="shared" si="1075"/>
        <v>1</v>
      </c>
      <c r="EU1299">
        <f t="shared" si="1076"/>
        <v>11.94929709781465</v>
      </c>
    </row>
    <row r="1300" spans="1:151" x14ac:dyDescent="0.25">
      <c r="A1300">
        <v>1293</v>
      </c>
      <c r="B1300">
        <v>6.6080252354194045</v>
      </c>
      <c r="C1300">
        <v>18.276593010616303</v>
      </c>
      <c r="E1300">
        <f t="shared" si="1026"/>
        <v>0</v>
      </c>
      <c r="F1300">
        <f t="shared" si="1028"/>
        <v>1</v>
      </c>
      <c r="G1300">
        <f t="shared" si="1027"/>
        <v>11.668567775196898</v>
      </c>
      <c r="J1300">
        <v>1293</v>
      </c>
      <c r="K1300">
        <v>14.424465752000357</v>
      </c>
      <c r="L1300">
        <v>32.866519440316033</v>
      </c>
      <c r="N1300">
        <f t="shared" si="1029"/>
        <v>0</v>
      </c>
      <c r="O1300">
        <f t="shared" si="1030"/>
        <v>1</v>
      </c>
      <c r="P1300">
        <f t="shared" si="1031"/>
        <v>18.442053688315674</v>
      </c>
      <c r="S1300">
        <v>1293</v>
      </c>
      <c r="T1300">
        <v>21.833915609014866</v>
      </c>
      <c r="U1300">
        <v>19.598577088281814</v>
      </c>
      <c r="W1300">
        <f t="shared" si="1032"/>
        <v>1</v>
      </c>
      <c r="X1300">
        <f t="shared" si="1033"/>
        <v>0</v>
      </c>
      <c r="Y1300">
        <f t="shared" si="1034"/>
        <v>2.2353385207330518</v>
      </c>
      <c r="AB1300">
        <v>1293</v>
      </c>
      <c r="AC1300">
        <v>25.449263809108142</v>
      </c>
      <c r="AD1300">
        <v>18.154777330692543</v>
      </c>
      <c r="AF1300">
        <f t="shared" si="1035"/>
        <v>1</v>
      </c>
      <c r="AG1300">
        <f t="shared" si="1036"/>
        <v>0</v>
      </c>
      <c r="AH1300">
        <f t="shared" si="1037"/>
        <v>7.2944864784155996</v>
      </c>
      <c r="AK1300">
        <v>1293</v>
      </c>
      <c r="AL1300">
        <v>32.689928366208719</v>
      </c>
      <c r="AM1300">
        <v>26.498342030180382</v>
      </c>
      <c r="AO1300">
        <f t="shared" si="1038"/>
        <v>1</v>
      </c>
      <c r="AP1300">
        <f t="shared" si="1039"/>
        <v>0</v>
      </c>
      <c r="AQ1300">
        <f t="shared" si="1040"/>
        <v>6.1915863360283367</v>
      </c>
      <c r="AT1300">
        <v>1293</v>
      </c>
      <c r="AU1300">
        <v>20.19496983087868</v>
      </c>
      <c r="AV1300">
        <v>15.301041835742785</v>
      </c>
      <c r="AX1300">
        <f t="shared" si="1041"/>
        <v>1</v>
      </c>
      <c r="AY1300">
        <f t="shared" si="1042"/>
        <v>0</v>
      </c>
      <c r="AZ1300">
        <f t="shared" si="1043"/>
        <v>4.8939279951358952</v>
      </c>
      <c r="BC1300">
        <v>1293</v>
      </c>
      <c r="BD1300" t="e">
        <v>#N/A</v>
      </c>
      <c r="BE1300" t="e">
        <v>#N/A</v>
      </c>
      <c r="BG1300" t="e">
        <f t="shared" si="1044"/>
        <v>#N/A</v>
      </c>
      <c r="BH1300" t="e">
        <f t="shared" si="1045"/>
        <v>#N/A</v>
      </c>
      <c r="BI1300" t="e">
        <f t="shared" si="1046"/>
        <v>#N/A</v>
      </c>
      <c r="BL1300">
        <v>1293</v>
      </c>
      <c r="BM1300">
        <v>23.331929986441502</v>
      </c>
      <c r="BN1300">
        <v>8.8009322930460279</v>
      </c>
      <c r="BP1300">
        <f t="shared" si="1047"/>
        <v>1</v>
      </c>
      <c r="BQ1300">
        <f t="shared" si="1048"/>
        <v>0</v>
      </c>
      <c r="BR1300">
        <f t="shared" si="1049"/>
        <v>14.530997693395474</v>
      </c>
      <c r="BU1300">
        <v>1293</v>
      </c>
      <c r="BV1300">
        <v>22.081052707714953</v>
      </c>
      <c r="BW1300">
        <v>23.884957413554663</v>
      </c>
      <c r="BY1300">
        <f t="shared" si="1050"/>
        <v>0</v>
      </c>
      <c r="BZ1300">
        <f t="shared" si="1051"/>
        <v>1</v>
      </c>
      <c r="CA1300">
        <f t="shared" si="1052"/>
        <v>1.8039047058397095</v>
      </c>
      <c r="CD1300">
        <v>1293</v>
      </c>
      <c r="CE1300">
        <v>22.379068705624576</v>
      </c>
      <c r="CF1300">
        <v>33.294057728344356</v>
      </c>
      <c r="CH1300">
        <f t="shared" si="1053"/>
        <v>0</v>
      </c>
      <c r="CI1300">
        <f t="shared" si="1054"/>
        <v>1</v>
      </c>
      <c r="CJ1300">
        <f t="shared" si="1055"/>
        <v>10.91498902271978</v>
      </c>
      <c r="CM1300">
        <v>1293</v>
      </c>
      <c r="CN1300">
        <v>22.506629071542001</v>
      </c>
      <c r="CO1300">
        <v>13.254074389469311</v>
      </c>
      <c r="CQ1300">
        <f t="shared" si="1056"/>
        <v>1</v>
      </c>
      <c r="CR1300">
        <f t="shared" si="1057"/>
        <v>0</v>
      </c>
      <c r="CS1300">
        <f t="shared" si="1058"/>
        <v>9.2525546820726898</v>
      </c>
      <c r="CV1300">
        <v>1293</v>
      </c>
      <c r="CW1300">
        <v>21.60404335596289</v>
      </c>
      <c r="CX1300">
        <v>19.49145798584631</v>
      </c>
      <c r="CZ1300">
        <f t="shared" si="1059"/>
        <v>1</v>
      </c>
      <c r="DA1300">
        <f t="shared" si="1060"/>
        <v>0</v>
      </c>
      <c r="DB1300">
        <f t="shared" si="1061"/>
        <v>2.1125853701165802</v>
      </c>
      <c r="DE1300">
        <v>1293</v>
      </c>
      <c r="DF1300">
        <v>12.025409027243079</v>
      </c>
      <c r="DG1300">
        <v>21.673602148648836</v>
      </c>
      <c r="DI1300">
        <f t="shared" si="1062"/>
        <v>0</v>
      </c>
      <c r="DJ1300">
        <f t="shared" si="1063"/>
        <v>1</v>
      </c>
      <c r="DK1300">
        <f t="shared" si="1064"/>
        <v>9.6481931214057575</v>
      </c>
      <c r="DN1300">
        <v>1293</v>
      </c>
      <c r="DO1300">
        <v>28.234605424994562</v>
      </c>
      <c r="DP1300">
        <v>29.671997240824695</v>
      </c>
      <c r="DR1300">
        <f t="shared" si="1065"/>
        <v>0</v>
      </c>
      <c r="DS1300">
        <f t="shared" si="1066"/>
        <v>1</v>
      </c>
      <c r="DT1300">
        <f t="shared" si="1067"/>
        <v>1.4373918158301322</v>
      </c>
      <c r="DW1300">
        <v>1293</v>
      </c>
      <c r="DX1300">
        <v>36.09348506948362</v>
      </c>
      <c r="DY1300">
        <v>9.8417082524366819</v>
      </c>
      <c r="EA1300">
        <f t="shared" si="1068"/>
        <v>1</v>
      </c>
      <c r="EB1300">
        <f t="shared" si="1069"/>
        <v>0</v>
      </c>
      <c r="EC1300">
        <f t="shared" si="1070"/>
        <v>26.251776817046938</v>
      </c>
      <c r="EF1300">
        <v>1293</v>
      </c>
      <c r="EG1300">
        <v>27.508399264361643</v>
      </c>
      <c r="EH1300">
        <v>15.094285568605745</v>
      </c>
      <c r="EJ1300">
        <f t="shared" si="1071"/>
        <v>1</v>
      </c>
      <c r="EK1300">
        <f t="shared" si="1072"/>
        <v>0</v>
      </c>
      <c r="EL1300">
        <f t="shared" si="1073"/>
        <v>12.414113695755898</v>
      </c>
      <c r="EO1300">
        <v>1293</v>
      </c>
      <c r="EP1300">
        <v>24.492362066201508</v>
      </c>
      <c r="EQ1300">
        <v>23.690440163378994</v>
      </c>
      <c r="ES1300">
        <f t="shared" si="1074"/>
        <v>1</v>
      </c>
      <c r="ET1300">
        <f t="shared" si="1075"/>
        <v>0</v>
      </c>
      <c r="EU1300">
        <f t="shared" si="1076"/>
        <v>0.80192190282251374</v>
      </c>
    </row>
    <row r="1301" spans="1:151" x14ac:dyDescent="0.25">
      <c r="A1301">
        <v>1294</v>
      </c>
      <c r="B1301">
        <v>15.944747112829694</v>
      </c>
      <c r="C1301">
        <v>34.271473707407985</v>
      </c>
      <c r="E1301">
        <f t="shared" si="1026"/>
        <v>0</v>
      </c>
      <c r="F1301">
        <f t="shared" si="1028"/>
        <v>1</v>
      </c>
      <c r="G1301">
        <f t="shared" si="1027"/>
        <v>18.32672659457829</v>
      </c>
      <c r="J1301">
        <v>1294</v>
      </c>
      <c r="K1301">
        <v>24.127297426178146</v>
      </c>
      <c r="L1301">
        <v>21.705417634062407</v>
      </c>
      <c r="N1301">
        <f t="shared" si="1029"/>
        <v>1</v>
      </c>
      <c r="O1301">
        <f t="shared" si="1030"/>
        <v>0</v>
      </c>
      <c r="P1301">
        <f t="shared" si="1031"/>
        <v>2.4218797921157389</v>
      </c>
      <c r="S1301">
        <v>1294</v>
      </c>
      <c r="T1301">
        <v>18.245838047547078</v>
      </c>
      <c r="U1301">
        <v>27.386854508852171</v>
      </c>
      <c r="W1301">
        <f t="shared" si="1032"/>
        <v>0</v>
      </c>
      <c r="X1301">
        <f t="shared" si="1033"/>
        <v>1</v>
      </c>
      <c r="Y1301">
        <f t="shared" si="1034"/>
        <v>9.1410164613050924</v>
      </c>
      <c r="AB1301">
        <v>1294</v>
      </c>
      <c r="AC1301">
        <v>31.767183860614185</v>
      </c>
      <c r="AD1301">
        <v>15.823308497876141</v>
      </c>
      <c r="AF1301">
        <f t="shared" si="1035"/>
        <v>1</v>
      </c>
      <c r="AG1301">
        <f t="shared" si="1036"/>
        <v>0</v>
      </c>
      <c r="AH1301">
        <f t="shared" si="1037"/>
        <v>15.943875362738044</v>
      </c>
      <c r="AK1301">
        <v>1294</v>
      </c>
      <c r="AL1301">
        <v>19.793739046098828</v>
      </c>
      <c r="AM1301">
        <v>20.673858327707144</v>
      </c>
      <c r="AO1301">
        <f t="shared" si="1038"/>
        <v>0</v>
      </c>
      <c r="AP1301">
        <f t="shared" si="1039"/>
        <v>1</v>
      </c>
      <c r="AQ1301">
        <f t="shared" si="1040"/>
        <v>0.88011928160831587</v>
      </c>
      <c r="AT1301">
        <v>1294</v>
      </c>
      <c r="AU1301">
        <v>20.615537787426636</v>
      </c>
      <c r="AV1301">
        <v>25.69958418868784</v>
      </c>
      <c r="AX1301">
        <f t="shared" si="1041"/>
        <v>0</v>
      </c>
      <c r="AY1301">
        <f t="shared" si="1042"/>
        <v>1</v>
      </c>
      <c r="AZ1301">
        <f t="shared" si="1043"/>
        <v>5.0840464012612046</v>
      </c>
      <c r="BC1301">
        <v>1294</v>
      </c>
      <c r="BD1301" t="e">
        <v>#N/A</v>
      </c>
      <c r="BE1301" t="e">
        <v>#N/A</v>
      </c>
      <c r="BG1301" t="e">
        <f t="shared" si="1044"/>
        <v>#N/A</v>
      </c>
      <c r="BH1301" t="e">
        <f t="shared" si="1045"/>
        <v>#N/A</v>
      </c>
      <c r="BI1301" t="e">
        <f t="shared" si="1046"/>
        <v>#N/A</v>
      </c>
      <c r="BL1301">
        <v>1294</v>
      </c>
      <c r="BM1301">
        <v>32.931885717355492</v>
      </c>
      <c r="BN1301">
        <v>13.28474639359529</v>
      </c>
      <c r="BP1301">
        <f t="shared" si="1047"/>
        <v>1</v>
      </c>
      <c r="BQ1301">
        <f t="shared" si="1048"/>
        <v>0</v>
      </c>
      <c r="BR1301">
        <f t="shared" si="1049"/>
        <v>19.6471393237602</v>
      </c>
      <c r="BU1301">
        <v>1294</v>
      </c>
      <c r="BV1301">
        <v>27.039292245649975</v>
      </c>
      <c r="BW1301">
        <v>24.00837754922679</v>
      </c>
      <c r="BY1301">
        <f t="shared" si="1050"/>
        <v>1</v>
      </c>
      <c r="BZ1301">
        <f t="shared" si="1051"/>
        <v>0</v>
      </c>
      <c r="CA1301">
        <f t="shared" si="1052"/>
        <v>3.030914696423185</v>
      </c>
      <c r="CD1301">
        <v>1294</v>
      </c>
      <c r="CE1301">
        <v>26.608452766882028</v>
      </c>
      <c r="CF1301">
        <v>14.06947051307808</v>
      </c>
      <c r="CH1301">
        <f t="shared" si="1053"/>
        <v>1</v>
      </c>
      <c r="CI1301">
        <f t="shared" si="1054"/>
        <v>0</v>
      </c>
      <c r="CJ1301">
        <f t="shared" si="1055"/>
        <v>12.538982253803947</v>
      </c>
      <c r="CM1301">
        <v>1294</v>
      </c>
      <c r="CN1301">
        <v>19.690101086305507</v>
      </c>
      <c r="CO1301">
        <v>26.443441189285601</v>
      </c>
      <c r="CQ1301">
        <f t="shared" si="1056"/>
        <v>0</v>
      </c>
      <c r="CR1301">
        <f t="shared" si="1057"/>
        <v>1</v>
      </c>
      <c r="CS1301">
        <f t="shared" si="1058"/>
        <v>6.7533401029800935</v>
      </c>
      <c r="CV1301">
        <v>1294</v>
      </c>
      <c r="CW1301">
        <v>18.967181778364857</v>
      </c>
      <c r="CX1301">
        <v>18.736606295577786</v>
      </c>
      <c r="CZ1301">
        <f t="shared" si="1059"/>
        <v>1</v>
      </c>
      <c r="DA1301">
        <f t="shared" si="1060"/>
        <v>0</v>
      </c>
      <c r="DB1301">
        <f t="shared" si="1061"/>
        <v>0.23057548278707074</v>
      </c>
      <c r="DE1301">
        <v>1294</v>
      </c>
      <c r="DF1301">
        <v>22.402944356004987</v>
      </c>
      <c r="DG1301">
        <v>29.442358546269809</v>
      </c>
      <c r="DI1301">
        <f t="shared" si="1062"/>
        <v>0</v>
      </c>
      <c r="DJ1301">
        <f t="shared" si="1063"/>
        <v>1</v>
      </c>
      <c r="DK1301">
        <f t="shared" si="1064"/>
        <v>7.0394141902648215</v>
      </c>
      <c r="DN1301">
        <v>1294</v>
      </c>
      <c r="DO1301">
        <v>19.838797674244042</v>
      </c>
      <c r="DP1301">
        <v>17.686159709890092</v>
      </c>
      <c r="DR1301">
        <f t="shared" si="1065"/>
        <v>1</v>
      </c>
      <c r="DS1301">
        <f t="shared" si="1066"/>
        <v>0</v>
      </c>
      <c r="DT1301">
        <f t="shared" si="1067"/>
        <v>2.1526379643539499</v>
      </c>
      <c r="DW1301">
        <v>1294</v>
      </c>
      <c r="DX1301">
        <v>10.750605200305849</v>
      </c>
      <c r="DY1301">
        <v>30.85859812396604</v>
      </c>
      <c r="EA1301">
        <f t="shared" si="1068"/>
        <v>0</v>
      </c>
      <c r="EB1301">
        <f t="shared" si="1069"/>
        <v>1</v>
      </c>
      <c r="EC1301">
        <f t="shared" si="1070"/>
        <v>20.107992923660191</v>
      </c>
      <c r="EF1301">
        <v>1294</v>
      </c>
      <c r="EG1301">
        <v>21.297615913216109</v>
      </c>
      <c r="EH1301">
        <v>11.797421704296827</v>
      </c>
      <c r="EJ1301">
        <f t="shared" si="1071"/>
        <v>1</v>
      </c>
      <c r="EK1301">
        <f t="shared" si="1072"/>
        <v>0</v>
      </c>
      <c r="EL1301">
        <f t="shared" si="1073"/>
        <v>9.5001942089192823</v>
      </c>
      <c r="EO1301">
        <v>1294</v>
      </c>
      <c r="EP1301">
        <v>22.198798120799221</v>
      </c>
      <c r="EQ1301">
        <v>7.1790805292320989</v>
      </c>
      <c r="ES1301">
        <f t="shared" si="1074"/>
        <v>1</v>
      </c>
      <c r="ET1301">
        <f t="shared" si="1075"/>
        <v>0</v>
      </c>
      <c r="EU1301">
        <f t="shared" si="1076"/>
        <v>15.019717591567122</v>
      </c>
    </row>
    <row r="1302" spans="1:151" x14ac:dyDescent="0.25">
      <c r="A1302">
        <v>1295</v>
      </c>
      <c r="B1302">
        <v>12.645460367363667</v>
      </c>
      <c r="C1302">
        <v>35.658454585082978</v>
      </c>
      <c r="E1302">
        <f t="shared" si="1026"/>
        <v>0</v>
      </c>
      <c r="F1302">
        <f t="shared" si="1028"/>
        <v>1</v>
      </c>
      <c r="G1302">
        <f t="shared" si="1027"/>
        <v>23.01299421771931</v>
      </c>
      <c r="J1302">
        <v>1295</v>
      </c>
      <c r="K1302">
        <v>34.84332227794733</v>
      </c>
      <c r="L1302">
        <v>10.389826246150811</v>
      </c>
      <c r="N1302">
        <f t="shared" si="1029"/>
        <v>1</v>
      </c>
      <c r="O1302">
        <f t="shared" si="1030"/>
        <v>0</v>
      </c>
      <c r="P1302">
        <f t="shared" si="1031"/>
        <v>24.453496031796519</v>
      </c>
      <c r="S1302">
        <v>1295</v>
      </c>
      <c r="T1302">
        <v>14.311943745333457</v>
      </c>
      <c r="U1302">
        <v>30.788632106051086</v>
      </c>
      <c r="W1302">
        <f t="shared" si="1032"/>
        <v>0</v>
      </c>
      <c r="X1302">
        <f t="shared" si="1033"/>
        <v>1</v>
      </c>
      <c r="Y1302">
        <f t="shared" si="1034"/>
        <v>16.476688360717631</v>
      </c>
      <c r="AB1302">
        <v>1295</v>
      </c>
      <c r="AC1302">
        <v>34.086009762618794</v>
      </c>
      <c r="AD1302">
        <v>18.374121989908211</v>
      </c>
      <c r="AF1302">
        <f t="shared" si="1035"/>
        <v>1</v>
      </c>
      <c r="AG1302">
        <f t="shared" si="1036"/>
        <v>0</v>
      </c>
      <c r="AH1302">
        <f t="shared" si="1037"/>
        <v>15.711887772710583</v>
      </c>
      <c r="AK1302">
        <v>1295</v>
      </c>
      <c r="AL1302">
        <v>18.588538273073993</v>
      </c>
      <c r="AM1302">
        <v>33.182234369902503</v>
      </c>
      <c r="AO1302">
        <f t="shared" si="1038"/>
        <v>0</v>
      </c>
      <c r="AP1302">
        <f t="shared" si="1039"/>
        <v>1</v>
      </c>
      <c r="AQ1302">
        <f t="shared" si="1040"/>
        <v>14.593696096828509</v>
      </c>
      <c r="AT1302">
        <v>1295</v>
      </c>
      <c r="AU1302">
        <v>16.819916258301074</v>
      </c>
      <c r="AV1302">
        <v>22.316782908478089</v>
      </c>
      <c r="AX1302">
        <f t="shared" si="1041"/>
        <v>0</v>
      </c>
      <c r="AY1302">
        <f t="shared" si="1042"/>
        <v>1</v>
      </c>
      <c r="AZ1302">
        <f t="shared" si="1043"/>
        <v>5.4968666501770151</v>
      </c>
      <c r="BC1302">
        <v>1295</v>
      </c>
      <c r="BD1302" t="e">
        <v>#N/A</v>
      </c>
      <c r="BE1302" t="e">
        <v>#N/A</v>
      </c>
      <c r="BG1302" t="e">
        <f t="shared" si="1044"/>
        <v>#N/A</v>
      </c>
      <c r="BH1302" t="e">
        <f t="shared" si="1045"/>
        <v>#N/A</v>
      </c>
      <c r="BI1302" t="e">
        <f t="shared" si="1046"/>
        <v>#N/A</v>
      </c>
      <c r="BL1302">
        <v>1295</v>
      </c>
      <c r="BM1302">
        <v>31.001772760985546</v>
      </c>
      <c r="BN1302">
        <v>13.36333310156682</v>
      </c>
      <c r="BP1302">
        <f t="shared" si="1047"/>
        <v>1</v>
      </c>
      <c r="BQ1302">
        <f t="shared" si="1048"/>
        <v>0</v>
      </c>
      <c r="BR1302">
        <f t="shared" si="1049"/>
        <v>17.638439659418726</v>
      </c>
      <c r="BU1302">
        <v>1295</v>
      </c>
      <c r="BV1302">
        <v>18.894707976722259</v>
      </c>
      <c r="BW1302">
        <v>20.217279621611507</v>
      </c>
      <c r="BY1302">
        <f t="shared" si="1050"/>
        <v>0</v>
      </c>
      <c r="BZ1302">
        <f t="shared" si="1051"/>
        <v>1</v>
      </c>
      <c r="CA1302">
        <f t="shared" si="1052"/>
        <v>1.3225716448892477</v>
      </c>
      <c r="CD1302">
        <v>1295</v>
      </c>
      <c r="CE1302">
        <v>29.961526071563878</v>
      </c>
      <c r="CF1302">
        <v>17.65935767037162</v>
      </c>
      <c r="CH1302">
        <f t="shared" si="1053"/>
        <v>1</v>
      </c>
      <c r="CI1302">
        <f t="shared" si="1054"/>
        <v>0</v>
      </c>
      <c r="CJ1302">
        <f t="shared" si="1055"/>
        <v>12.302168401192258</v>
      </c>
      <c r="CM1302">
        <v>1295</v>
      </c>
      <c r="CN1302">
        <v>21.104461548677559</v>
      </c>
      <c r="CO1302">
        <v>21.220711747970427</v>
      </c>
      <c r="CQ1302">
        <f t="shared" si="1056"/>
        <v>0</v>
      </c>
      <c r="CR1302">
        <f t="shared" si="1057"/>
        <v>1</v>
      </c>
      <c r="CS1302">
        <f t="shared" si="1058"/>
        <v>0.11625019929286751</v>
      </c>
      <c r="CV1302">
        <v>1295</v>
      </c>
      <c r="CW1302">
        <v>20.967678007637701</v>
      </c>
      <c r="CX1302">
        <v>20.70977996883677</v>
      </c>
      <c r="CZ1302">
        <f t="shared" si="1059"/>
        <v>1</v>
      </c>
      <c r="DA1302">
        <f t="shared" si="1060"/>
        <v>0</v>
      </c>
      <c r="DB1302">
        <f t="shared" si="1061"/>
        <v>0.25789803880093132</v>
      </c>
      <c r="DE1302">
        <v>1295</v>
      </c>
      <c r="DF1302">
        <v>17.682152768068793</v>
      </c>
      <c r="DG1302">
        <v>28.624792066334084</v>
      </c>
      <c r="DI1302">
        <f t="shared" si="1062"/>
        <v>0</v>
      </c>
      <c r="DJ1302">
        <f t="shared" si="1063"/>
        <v>1</v>
      </c>
      <c r="DK1302">
        <f t="shared" si="1064"/>
        <v>10.942639298265291</v>
      </c>
      <c r="DN1302">
        <v>1295</v>
      </c>
      <c r="DO1302">
        <v>20.330745102823752</v>
      </c>
      <c r="DP1302">
        <v>15.860192037721006</v>
      </c>
      <c r="DR1302">
        <f t="shared" si="1065"/>
        <v>1</v>
      </c>
      <c r="DS1302">
        <f t="shared" si="1066"/>
        <v>0</v>
      </c>
      <c r="DT1302">
        <f t="shared" si="1067"/>
        <v>4.4705530651027452</v>
      </c>
      <c r="DW1302">
        <v>1295</v>
      </c>
      <c r="DX1302">
        <v>15.464479664292728</v>
      </c>
      <c r="DY1302">
        <v>19.451349446361398</v>
      </c>
      <c r="EA1302">
        <f t="shared" si="1068"/>
        <v>0</v>
      </c>
      <c r="EB1302">
        <f t="shared" si="1069"/>
        <v>1</v>
      </c>
      <c r="EC1302">
        <f t="shared" si="1070"/>
        <v>3.9868697820686698</v>
      </c>
      <c r="EF1302">
        <v>1295</v>
      </c>
      <c r="EG1302">
        <v>18.482344838806206</v>
      </c>
      <c r="EH1302">
        <v>13.340137161254633</v>
      </c>
      <c r="EJ1302">
        <f t="shared" si="1071"/>
        <v>1</v>
      </c>
      <c r="EK1302">
        <f t="shared" si="1072"/>
        <v>0</v>
      </c>
      <c r="EL1302">
        <f t="shared" si="1073"/>
        <v>5.142207677551573</v>
      </c>
      <c r="EO1302">
        <v>1295</v>
      </c>
      <c r="EP1302">
        <v>22.854343443742714</v>
      </c>
      <c r="EQ1302">
        <v>41.216011361197943</v>
      </c>
      <c r="ES1302">
        <f t="shared" si="1074"/>
        <v>0</v>
      </c>
      <c r="ET1302">
        <f t="shared" si="1075"/>
        <v>1</v>
      </c>
      <c r="EU1302">
        <f t="shared" si="1076"/>
        <v>18.361667917455229</v>
      </c>
    </row>
    <row r="1303" spans="1:151" x14ac:dyDescent="0.25">
      <c r="A1303">
        <v>1296</v>
      </c>
      <c r="B1303">
        <v>8.3597331107497439</v>
      </c>
      <c r="C1303">
        <v>36.032561495062978</v>
      </c>
      <c r="E1303">
        <f t="shared" si="1026"/>
        <v>0</v>
      </c>
      <c r="F1303">
        <f t="shared" si="1028"/>
        <v>1</v>
      </c>
      <c r="G1303">
        <f t="shared" si="1027"/>
        <v>27.672828384313235</v>
      </c>
      <c r="J1303">
        <v>1296</v>
      </c>
      <c r="K1303">
        <v>15.050612122483347</v>
      </c>
      <c r="L1303">
        <v>25.927396825699102</v>
      </c>
      <c r="N1303">
        <f t="shared" si="1029"/>
        <v>0</v>
      </c>
      <c r="O1303">
        <f t="shared" si="1030"/>
        <v>1</v>
      </c>
      <c r="P1303">
        <f t="shared" si="1031"/>
        <v>10.876784703215755</v>
      </c>
      <c r="S1303">
        <v>1296</v>
      </c>
      <c r="T1303">
        <v>15.075368380065665</v>
      </c>
      <c r="U1303">
        <v>43.429460034700185</v>
      </c>
      <c r="W1303">
        <f t="shared" si="1032"/>
        <v>0</v>
      </c>
      <c r="X1303">
        <f t="shared" si="1033"/>
        <v>1</v>
      </c>
      <c r="Y1303">
        <f t="shared" si="1034"/>
        <v>28.354091654634519</v>
      </c>
      <c r="AB1303">
        <v>1296</v>
      </c>
      <c r="AC1303">
        <v>21.521481517710363</v>
      </c>
      <c r="AD1303">
        <v>17.14692831370029</v>
      </c>
      <c r="AF1303">
        <f t="shared" si="1035"/>
        <v>1</v>
      </c>
      <c r="AG1303">
        <f t="shared" si="1036"/>
        <v>0</v>
      </c>
      <c r="AH1303">
        <f t="shared" si="1037"/>
        <v>4.3745532040100734</v>
      </c>
      <c r="AK1303">
        <v>1296</v>
      </c>
      <c r="AL1303">
        <v>19.132072106656569</v>
      </c>
      <c r="AM1303">
        <v>27.142754766583771</v>
      </c>
      <c r="AO1303">
        <f t="shared" si="1038"/>
        <v>0</v>
      </c>
      <c r="AP1303">
        <f t="shared" si="1039"/>
        <v>1</v>
      </c>
      <c r="AQ1303">
        <f t="shared" si="1040"/>
        <v>8.0106826599272019</v>
      </c>
      <c r="AT1303">
        <v>1296</v>
      </c>
      <c r="AU1303">
        <v>19.409631653701773</v>
      </c>
      <c r="AV1303">
        <v>14.455067329906086</v>
      </c>
      <c r="AX1303">
        <f t="shared" si="1041"/>
        <v>1</v>
      </c>
      <c r="AY1303">
        <f t="shared" si="1042"/>
        <v>0</v>
      </c>
      <c r="AZ1303">
        <f t="shared" si="1043"/>
        <v>4.9545643237956867</v>
      </c>
      <c r="BC1303">
        <v>1296</v>
      </c>
      <c r="BD1303" t="e">
        <v>#N/A</v>
      </c>
      <c r="BE1303" t="e">
        <v>#N/A</v>
      </c>
      <c r="BG1303" t="e">
        <f t="shared" si="1044"/>
        <v>#N/A</v>
      </c>
      <c r="BH1303" t="e">
        <f t="shared" si="1045"/>
        <v>#N/A</v>
      </c>
      <c r="BI1303" t="e">
        <f t="shared" si="1046"/>
        <v>#N/A</v>
      </c>
      <c r="BL1303">
        <v>1296</v>
      </c>
      <c r="BM1303">
        <v>24.491123792513129</v>
      </c>
      <c r="BN1303">
        <v>9.1569079412181988</v>
      </c>
      <c r="BP1303">
        <f t="shared" si="1047"/>
        <v>1</v>
      </c>
      <c r="BQ1303">
        <f t="shared" si="1048"/>
        <v>0</v>
      </c>
      <c r="BR1303">
        <f t="shared" si="1049"/>
        <v>15.33421585129493</v>
      </c>
      <c r="BU1303">
        <v>1296</v>
      </c>
      <c r="BV1303">
        <v>38.178448847185486</v>
      </c>
      <c r="BW1303">
        <v>20.723403883902776</v>
      </c>
      <c r="BY1303">
        <f t="shared" si="1050"/>
        <v>1</v>
      </c>
      <c r="BZ1303">
        <f t="shared" si="1051"/>
        <v>0</v>
      </c>
      <c r="CA1303">
        <f t="shared" si="1052"/>
        <v>17.45504496328271</v>
      </c>
      <c r="CD1303">
        <v>1296</v>
      </c>
      <c r="CE1303">
        <v>26.480097905656624</v>
      </c>
      <c r="CF1303">
        <v>18.680526702294681</v>
      </c>
      <c r="CH1303">
        <f t="shared" si="1053"/>
        <v>1</v>
      </c>
      <c r="CI1303">
        <f t="shared" si="1054"/>
        <v>0</v>
      </c>
      <c r="CJ1303">
        <f t="shared" si="1055"/>
        <v>7.7995712033619427</v>
      </c>
      <c r="CM1303">
        <v>1296</v>
      </c>
      <c r="CN1303">
        <v>20.874846771362527</v>
      </c>
      <c r="CO1303">
        <v>27.96073595158024</v>
      </c>
      <c r="CQ1303">
        <f t="shared" si="1056"/>
        <v>0</v>
      </c>
      <c r="CR1303">
        <f t="shared" si="1057"/>
        <v>1</v>
      </c>
      <c r="CS1303">
        <f t="shared" si="1058"/>
        <v>7.0858891802177126</v>
      </c>
      <c r="CV1303">
        <v>1296</v>
      </c>
      <c r="CW1303">
        <v>20.383747019185094</v>
      </c>
      <c r="CX1303">
        <v>18.454598157744467</v>
      </c>
      <c r="CZ1303">
        <f t="shared" si="1059"/>
        <v>1</v>
      </c>
      <c r="DA1303">
        <f t="shared" si="1060"/>
        <v>0</v>
      </c>
      <c r="DB1303">
        <f t="shared" si="1061"/>
        <v>1.9291488614406269</v>
      </c>
      <c r="DE1303">
        <v>1296</v>
      </c>
      <c r="DF1303">
        <v>15.985976497914258</v>
      </c>
      <c r="DG1303">
        <v>27.183784641989021</v>
      </c>
      <c r="DI1303">
        <f t="shared" si="1062"/>
        <v>0</v>
      </c>
      <c r="DJ1303">
        <f t="shared" si="1063"/>
        <v>1</v>
      </c>
      <c r="DK1303">
        <f t="shared" si="1064"/>
        <v>11.197808144074763</v>
      </c>
      <c r="DN1303">
        <v>1296</v>
      </c>
      <c r="DO1303">
        <v>24.734540782626098</v>
      </c>
      <c r="DP1303">
        <v>13.508702032767363</v>
      </c>
      <c r="DR1303">
        <f t="shared" si="1065"/>
        <v>1</v>
      </c>
      <c r="DS1303">
        <f t="shared" si="1066"/>
        <v>0</v>
      </c>
      <c r="DT1303">
        <f t="shared" si="1067"/>
        <v>11.225838749858735</v>
      </c>
      <c r="DW1303">
        <v>1296</v>
      </c>
      <c r="DX1303">
        <v>16.955894115118518</v>
      </c>
      <c r="DY1303">
        <v>17.610065157842012</v>
      </c>
      <c r="EA1303">
        <f t="shared" si="1068"/>
        <v>0</v>
      </c>
      <c r="EB1303">
        <f t="shared" si="1069"/>
        <v>1</v>
      </c>
      <c r="EC1303">
        <f t="shared" si="1070"/>
        <v>0.65417104272349391</v>
      </c>
      <c r="EF1303">
        <v>1296</v>
      </c>
      <c r="EG1303">
        <v>23.346872281023874</v>
      </c>
      <c r="EH1303">
        <v>12.037390969924799</v>
      </c>
      <c r="EJ1303">
        <f t="shared" si="1071"/>
        <v>1</v>
      </c>
      <c r="EK1303">
        <f t="shared" si="1072"/>
        <v>0</v>
      </c>
      <c r="EL1303">
        <f t="shared" si="1073"/>
        <v>11.309481311099075</v>
      </c>
      <c r="EO1303">
        <v>1296</v>
      </c>
      <c r="EP1303">
        <v>28.313288265986834</v>
      </c>
      <c r="EQ1303">
        <v>36.226140178432331</v>
      </c>
      <c r="ES1303">
        <f t="shared" si="1074"/>
        <v>0</v>
      </c>
      <c r="ET1303">
        <f t="shared" si="1075"/>
        <v>1</v>
      </c>
      <c r="EU1303">
        <f t="shared" si="1076"/>
        <v>7.9128519124454968</v>
      </c>
    </row>
    <row r="1304" spans="1:151" x14ac:dyDescent="0.25">
      <c r="A1304">
        <v>1297</v>
      </c>
      <c r="B1304">
        <v>10.083333392219206</v>
      </c>
      <c r="C1304">
        <v>23.667390076272071</v>
      </c>
      <c r="E1304">
        <f t="shared" si="1026"/>
        <v>0</v>
      </c>
      <c r="F1304">
        <f t="shared" si="1028"/>
        <v>1</v>
      </c>
      <c r="G1304">
        <f t="shared" si="1027"/>
        <v>13.584056684052864</v>
      </c>
      <c r="J1304">
        <v>1297</v>
      </c>
      <c r="K1304">
        <v>22.769276122077752</v>
      </c>
      <c r="L1304">
        <v>24.182517780618024</v>
      </c>
      <c r="N1304">
        <f t="shared" si="1029"/>
        <v>0</v>
      </c>
      <c r="O1304">
        <f t="shared" si="1030"/>
        <v>1</v>
      </c>
      <c r="P1304">
        <f t="shared" si="1031"/>
        <v>1.4132416585402723</v>
      </c>
      <c r="S1304">
        <v>1297</v>
      </c>
      <c r="T1304">
        <v>16.760533425132817</v>
      </c>
      <c r="U1304">
        <v>39.088072638425707</v>
      </c>
      <c r="W1304">
        <f t="shared" si="1032"/>
        <v>0</v>
      </c>
      <c r="X1304">
        <f t="shared" si="1033"/>
        <v>1</v>
      </c>
      <c r="Y1304">
        <f t="shared" si="1034"/>
        <v>22.327539213292891</v>
      </c>
      <c r="AB1304">
        <v>1297</v>
      </c>
      <c r="AC1304">
        <v>28.01671799474034</v>
      </c>
      <c r="AD1304">
        <v>16.954184704658839</v>
      </c>
      <c r="AF1304">
        <f t="shared" si="1035"/>
        <v>1</v>
      </c>
      <c r="AG1304">
        <f t="shared" si="1036"/>
        <v>0</v>
      </c>
      <c r="AH1304">
        <f t="shared" si="1037"/>
        <v>11.0625332900815</v>
      </c>
      <c r="AK1304">
        <v>1297</v>
      </c>
      <c r="AL1304">
        <v>18.671536269564214</v>
      </c>
      <c r="AM1304">
        <v>20.062197183574828</v>
      </c>
      <c r="AO1304">
        <f t="shared" si="1038"/>
        <v>0</v>
      </c>
      <c r="AP1304">
        <f t="shared" si="1039"/>
        <v>1</v>
      </c>
      <c r="AQ1304">
        <f t="shared" si="1040"/>
        <v>1.3906609140106134</v>
      </c>
      <c r="AT1304">
        <v>1297</v>
      </c>
      <c r="AU1304">
        <v>15.112804112843531</v>
      </c>
      <c r="AV1304">
        <v>29.587105187163132</v>
      </c>
      <c r="AX1304">
        <f t="shared" si="1041"/>
        <v>0</v>
      </c>
      <c r="AY1304">
        <f t="shared" si="1042"/>
        <v>1</v>
      </c>
      <c r="AZ1304">
        <f t="shared" si="1043"/>
        <v>14.474301074319602</v>
      </c>
      <c r="BC1304">
        <v>1297</v>
      </c>
      <c r="BD1304" t="e">
        <v>#N/A</v>
      </c>
      <c r="BE1304" t="e">
        <v>#N/A</v>
      </c>
      <c r="BG1304" t="e">
        <f t="shared" si="1044"/>
        <v>#N/A</v>
      </c>
      <c r="BH1304" t="e">
        <f t="shared" si="1045"/>
        <v>#N/A</v>
      </c>
      <c r="BI1304" t="e">
        <f t="shared" si="1046"/>
        <v>#N/A</v>
      </c>
      <c r="BL1304">
        <v>1297</v>
      </c>
      <c r="BM1304">
        <v>38.16065392456953</v>
      </c>
      <c r="BN1304">
        <v>11.440417237055426</v>
      </c>
      <c r="BP1304">
        <f t="shared" si="1047"/>
        <v>1</v>
      </c>
      <c r="BQ1304">
        <f t="shared" si="1048"/>
        <v>0</v>
      </c>
      <c r="BR1304">
        <f t="shared" si="1049"/>
        <v>26.720236687514102</v>
      </c>
      <c r="BU1304">
        <v>1297</v>
      </c>
      <c r="BV1304">
        <v>20.116833341790898</v>
      </c>
      <c r="BW1304">
        <v>16.673076551396019</v>
      </c>
      <c r="BY1304">
        <f t="shared" si="1050"/>
        <v>1</v>
      </c>
      <c r="BZ1304">
        <f t="shared" si="1051"/>
        <v>0</v>
      </c>
      <c r="CA1304">
        <f t="shared" si="1052"/>
        <v>3.4437567903948789</v>
      </c>
      <c r="CD1304">
        <v>1297</v>
      </c>
      <c r="CE1304">
        <v>23.744396193780819</v>
      </c>
      <c r="CF1304">
        <v>37.520309185858991</v>
      </c>
      <c r="CH1304">
        <f t="shared" si="1053"/>
        <v>0</v>
      </c>
      <c r="CI1304">
        <f t="shared" si="1054"/>
        <v>1</v>
      </c>
      <c r="CJ1304">
        <f t="shared" si="1055"/>
        <v>13.775912992078172</v>
      </c>
      <c r="CM1304">
        <v>1297</v>
      </c>
      <c r="CN1304">
        <v>22.083020850052158</v>
      </c>
      <c r="CO1304">
        <v>10.182932773953162</v>
      </c>
      <c r="CQ1304">
        <f t="shared" si="1056"/>
        <v>1</v>
      </c>
      <c r="CR1304">
        <f t="shared" si="1057"/>
        <v>0</v>
      </c>
      <c r="CS1304">
        <f t="shared" si="1058"/>
        <v>11.900088076098996</v>
      </c>
      <c r="CV1304">
        <v>1297</v>
      </c>
      <c r="CW1304">
        <v>17.575830569282068</v>
      </c>
      <c r="CX1304">
        <v>20.347020838399757</v>
      </c>
      <c r="CZ1304">
        <f t="shared" si="1059"/>
        <v>0</v>
      </c>
      <c r="DA1304">
        <f t="shared" si="1060"/>
        <v>1</v>
      </c>
      <c r="DB1304">
        <f t="shared" si="1061"/>
        <v>2.7711902691176888</v>
      </c>
      <c r="DE1304">
        <v>1297</v>
      </c>
      <c r="DF1304">
        <v>27.14029467949123</v>
      </c>
      <c r="DG1304">
        <v>15.769798038637109</v>
      </c>
      <c r="DI1304">
        <f t="shared" si="1062"/>
        <v>1</v>
      </c>
      <c r="DJ1304">
        <f t="shared" si="1063"/>
        <v>0</v>
      </c>
      <c r="DK1304">
        <f t="shared" si="1064"/>
        <v>11.370496640854121</v>
      </c>
      <c r="DN1304">
        <v>1297</v>
      </c>
      <c r="DO1304">
        <v>23.386981169574405</v>
      </c>
      <c r="DP1304">
        <v>14.811201895716234</v>
      </c>
      <c r="DR1304">
        <f t="shared" si="1065"/>
        <v>1</v>
      </c>
      <c r="DS1304">
        <f t="shared" si="1066"/>
        <v>0</v>
      </c>
      <c r="DT1304">
        <f t="shared" si="1067"/>
        <v>8.5757792738581706</v>
      </c>
      <c r="DW1304">
        <v>1297</v>
      </c>
      <c r="DX1304">
        <v>0.73399219262764603</v>
      </c>
      <c r="DY1304">
        <v>30.71391363901634</v>
      </c>
      <c r="EA1304">
        <f t="shared" si="1068"/>
        <v>0</v>
      </c>
      <c r="EB1304">
        <f t="shared" si="1069"/>
        <v>1</v>
      </c>
      <c r="EC1304">
        <f t="shared" si="1070"/>
        <v>29.979921446388694</v>
      </c>
      <c r="EF1304">
        <v>1297</v>
      </c>
      <c r="EG1304">
        <v>22.994467024980935</v>
      </c>
      <c r="EH1304">
        <v>13.696498668781423</v>
      </c>
      <c r="EJ1304">
        <f t="shared" si="1071"/>
        <v>1</v>
      </c>
      <c r="EK1304">
        <f t="shared" si="1072"/>
        <v>0</v>
      </c>
      <c r="EL1304">
        <f t="shared" si="1073"/>
        <v>9.2979683561995117</v>
      </c>
      <c r="EO1304">
        <v>1297</v>
      </c>
      <c r="EP1304">
        <v>19.450270470205531</v>
      </c>
      <c r="EQ1304">
        <v>21.4793135419728</v>
      </c>
      <c r="ES1304">
        <f t="shared" si="1074"/>
        <v>0</v>
      </c>
      <c r="ET1304">
        <f t="shared" si="1075"/>
        <v>1</v>
      </c>
      <c r="EU1304">
        <f t="shared" si="1076"/>
        <v>2.0290430717672692</v>
      </c>
    </row>
    <row r="1305" spans="1:151" x14ac:dyDescent="0.25">
      <c r="A1305">
        <v>1298</v>
      </c>
      <c r="B1305">
        <v>12.185751264819711</v>
      </c>
      <c r="C1305">
        <v>18.542439035578887</v>
      </c>
      <c r="E1305">
        <f t="shared" si="1026"/>
        <v>0</v>
      </c>
      <c r="F1305">
        <f t="shared" si="1028"/>
        <v>1</v>
      </c>
      <c r="G1305">
        <f t="shared" si="1027"/>
        <v>6.3566877707591765</v>
      </c>
      <c r="J1305">
        <v>1298</v>
      </c>
      <c r="K1305">
        <v>19.924749952139187</v>
      </c>
      <c r="L1305">
        <v>24.165766506800544</v>
      </c>
      <c r="N1305">
        <f t="shared" si="1029"/>
        <v>0</v>
      </c>
      <c r="O1305">
        <f t="shared" si="1030"/>
        <v>1</v>
      </c>
      <c r="P1305">
        <f t="shared" si="1031"/>
        <v>4.241016554661357</v>
      </c>
      <c r="S1305">
        <v>1298</v>
      </c>
      <c r="T1305">
        <v>13.403922316380008</v>
      </c>
      <c r="U1305">
        <v>27.997362214385767</v>
      </c>
      <c r="W1305">
        <f t="shared" si="1032"/>
        <v>0</v>
      </c>
      <c r="X1305">
        <f t="shared" si="1033"/>
        <v>1</v>
      </c>
      <c r="Y1305">
        <f t="shared" si="1034"/>
        <v>14.593439898005759</v>
      </c>
      <c r="AB1305">
        <v>1298</v>
      </c>
      <c r="AC1305">
        <v>25.42390480301821</v>
      </c>
      <c r="AD1305">
        <v>18.237701809337835</v>
      </c>
      <c r="AF1305">
        <f t="shared" si="1035"/>
        <v>1</v>
      </c>
      <c r="AG1305">
        <f t="shared" si="1036"/>
        <v>0</v>
      </c>
      <c r="AH1305">
        <f t="shared" si="1037"/>
        <v>7.1862029936803751</v>
      </c>
      <c r="AK1305">
        <v>1298</v>
      </c>
      <c r="AL1305">
        <v>15.734494813553841</v>
      </c>
      <c r="AM1305">
        <v>19.601964216609026</v>
      </c>
      <c r="AO1305">
        <f t="shared" si="1038"/>
        <v>0</v>
      </c>
      <c r="AP1305">
        <f t="shared" si="1039"/>
        <v>1</v>
      </c>
      <c r="AQ1305">
        <f t="shared" si="1040"/>
        <v>3.8674694030551855</v>
      </c>
      <c r="AT1305">
        <v>1298</v>
      </c>
      <c r="AU1305">
        <v>19.08981326749473</v>
      </c>
      <c r="AV1305">
        <v>29.578090963077063</v>
      </c>
      <c r="AX1305">
        <f t="shared" si="1041"/>
        <v>0</v>
      </c>
      <c r="AY1305">
        <f t="shared" si="1042"/>
        <v>1</v>
      </c>
      <c r="AZ1305">
        <f t="shared" si="1043"/>
        <v>10.488277695582333</v>
      </c>
      <c r="BC1305">
        <v>1298</v>
      </c>
      <c r="BD1305" t="e">
        <v>#N/A</v>
      </c>
      <c r="BE1305" t="e">
        <v>#N/A</v>
      </c>
      <c r="BG1305" t="e">
        <f t="shared" si="1044"/>
        <v>#N/A</v>
      </c>
      <c r="BH1305" t="e">
        <f t="shared" si="1045"/>
        <v>#N/A</v>
      </c>
      <c r="BI1305" t="e">
        <f t="shared" si="1046"/>
        <v>#N/A</v>
      </c>
      <c r="BL1305">
        <v>1298</v>
      </c>
      <c r="BM1305">
        <v>32.270141731488948</v>
      </c>
      <c r="BN1305">
        <v>11.437540051014679</v>
      </c>
      <c r="BP1305">
        <f t="shared" si="1047"/>
        <v>1</v>
      </c>
      <c r="BQ1305">
        <f t="shared" si="1048"/>
        <v>0</v>
      </c>
      <c r="BR1305">
        <f t="shared" si="1049"/>
        <v>20.832601680474269</v>
      </c>
      <c r="BU1305">
        <v>1298</v>
      </c>
      <c r="BV1305">
        <v>16.271285088346175</v>
      </c>
      <c r="BW1305">
        <v>26.205866584796002</v>
      </c>
      <c r="BY1305">
        <f t="shared" si="1050"/>
        <v>0</v>
      </c>
      <c r="BZ1305">
        <f t="shared" si="1051"/>
        <v>1</v>
      </c>
      <c r="CA1305">
        <f t="shared" si="1052"/>
        <v>9.9345814964498267</v>
      </c>
      <c r="CD1305">
        <v>1298</v>
      </c>
      <c r="CE1305">
        <v>20.549562526840443</v>
      </c>
      <c r="CF1305">
        <v>24.380168875863042</v>
      </c>
      <c r="CH1305">
        <f t="shared" si="1053"/>
        <v>0</v>
      </c>
      <c r="CI1305">
        <f t="shared" si="1054"/>
        <v>1</v>
      </c>
      <c r="CJ1305">
        <f t="shared" si="1055"/>
        <v>3.8306063490225988</v>
      </c>
      <c r="CM1305">
        <v>1298</v>
      </c>
      <c r="CN1305">
        <v>19.20273913116965</v>
      </c>
      <c r="CO1305">
        <v>34.08208046163459</v>
      </c>
      <c r="CQ1305">
        <f t="shared" si="1056"/>
        <v>0</v>
      </c>
      <c r="CR1305">
        <f t="shared" si="1057"/>
        <v>1</v>
      </c>
      <c r="CS1305">
        <f t="shared" si="1058"/>
        <v>14.879341330464939</v>
      </c>
      <c r="CV1305">
        <v>1298</v>
      </c>
      <c r="CW1305">
        <v>22.114758204723575</v>
      </c>
      <c r="CX1305">
        <v>17.146599673069769</v>
      </c>
      <c r="CZ1305">
        <f t="shared" si="1059"/>
        <v>1</v>
      </c>
      <c r="DA1305">
        <f t="shared" si="1060"/>
        <v>0</v>
      </c>
      <c r="DB1305">
        <f t="shared" si="1061"/>
        <v>4.9681585316538062</v>
      </c>
      <c r="DE1305">
        <v>1298</v>
      </c>
      <c r="DF1305">
        <v>27.998305857642233</v>
      </c>
      <c r="DG1305">
        <v>15.474833720195074</v>
      </c>
      <c r="DI1305">
        <f t="shared" si="1062"/>
        <v>1</v>
      </c>
      <c r="DJ1305">
        <f t="shared" si="1063"/>
        <v>0</v>
      </c>
      <c r="DK1305">
        <f t="shared" si="1064"/>
        <v>12.523472137447159</v>
      </c>
      <c r="DN1305">
        <v>1298</v>
      </c>
      <c r="DO1305">
        <v>27.853955084853503</v>
      </c>
      <c r="DP1305">
        <v>28.736151020778898</v>
      </c>
      <c r="DR1305">
        <f t="shared" si="1065"/>
        <v>0</v>
      </c>
      <c r="DS1305">
        <f t="shared" si="1066"/>
        <v>1</v>
      </c>
      <c r="DT1305">
        <f t="shared" si="1067"/>
        <v>0.88219593592539525</v>
      </c>
      <c r="DW1305">
        <v>1298</v>
      </c>
      <c r="DX1305">
        <v>13.93498802332352</v>
      </c>
      <c r="DY1305">
        <v>15.581579685260602</v>
      </c>
      <c r="EA1305">
        <f t="shared" si="1068"/>
        <v>0</v>
      </c>
      <c r="EB1305">
        <f t="shared" si="1069"/>
        <v>1</v>
      </c>
      <c r="EC1305">
        <f t="shared" si="1070"/>
        <v>1.646591661937082</v>
      </c>
      <c r="EF1305">
        <v>1298</v>
      </c>
      <c r="EG1305">
        <v>24.73308334569829</v>
      </c>
      <c r="EH1305">
        <v>9.835377761454474</v>
      </c>
      <c r="EJ1305">
        <f t="shared" si="1071"/>
        <v>1</v>
      </c>
      <c r="EK1305">
        <f t="shared" si="1072"/>
        <v>0</v>
      </c>
      <c r="EL1305">
        <f t="shared" si="1073"/>
        <v>14.897705584243816</v>
      </c>
      <c r="EO1305">
        <v>1298</v>
      </c>
      <c r="EP1305">
        <v>21.014780120879674</v>
      </c>
      <c r="EQ1305">
        <v>27.705175306735136</v>
      </c>
      <c r="ES1305">
        <f t="shared" si="1074"/>
        <v>0</v>
      </c>
      <c r="ET1305">
        <f t="shared" si="1075"/>
        <v>1</v>
      </c>
      <c r="EU1305">
        <f t="shared" si="1076"/>
        <v>6.6903951858554613</v>
      </c>
    </row>
    <row r="1306" spans="1:151" x14ac:dyDescent="0.25">
      <c r="A1306">
        <v>1299</v>
      </c>
      <c r="B1306">
        <v>14.690638118471542</v>
      </c>
      <c r="C1306">
        <v>14.202035935922041</v>
      </c>
      <c r="E1306">
        <f t="shared" si="1026"/>
        <v>1</v>
      </c>
      <c r="F1306">
        <f t="shared" si="1028"/>
        <v>0</v>
      </c>
      <c r="G1306">
        <f t="shared" si="1027"/>
        <v>0.48860218254950105</v>
      </c>
      <c r="J1306">
        <v>1299</v>
      </c>
      <c r="K1306">
        <v>17.776958925837711</v>
      </c>
      <c r="L1306">
        <v>25.129732631181845</v>
      </c>
      <c r="N1306">
        <f t="shared" si="1029"/>
        <v>0</v>
      </c>
      <c r="O1306">
        <f t="shared" si="1030"/>
        <v>1</v>
      </c>
      <c r="P1306">
        <f t="shared" si="1031"/>
        <v>7.3527737053441342</v>
      </c>
      <c r="S1306">
        <v>1299</v>
      </c>
      <c r="T1306">
        <v>23.994518911335344</v>
      </c>
      <c r="U1306">
        <v>43.006065400462766</v>
      </c>
      <c r="W1306">
        <f t="shared" si="1032"/>
        <v>0</v>
      </c>
      <c r="X1306">
        <f t="shared" si="1033"/>
        <v>1</v>
      </c>
      <c r="Y1306">
        <f t="shared" si="1034"/>
        <v>19.011546489127422</v>
      </c>
      <c r="AB1306">
        <v>1299</v>
      </c>
      <c r="AC1306">
        <v>29.064205501191083</v>
      </c>
      <c r="AD1306">
        <v>16.822748661621667</v>
      </c>
      <c r="AF1306">
        <f t="shared" si="1035"/>
        <v>1</v>
      </c>
      <c r="AG1306">
        <f t="shared" si="1036"/>
        <v>0</v>
      </c>
      <c r="AH1306">
        <f t="shared" si="1037"/>
        <v>12.241456839569416</v>
      </c>
      <c r="AK1306">
        <v>1299</v>
      </c>
      <c r="AL1306">
        <v>18.770926903379532</v>
      </c>
      <c r="AM1306">
        <v>25.804285499831799</v>
      </c>
      <c r="AO1306">
        <f t="shared" si="1038"/>
        <v>0</v>
      </c>
      <c r="AP1306">
        <f t="shared" si="1039"/>
        <v>1</v>
      </c>
      <c r="AQ1306">
        <f t="shared" si="1040"/>
        <v>7.0333585964522669</v>
      </c>
      <c r="AT1306">
        <v>1299</v>
      </c>
      <c r="AU1306">
        <v>18.128418651822702</v>
      </c>
      <c r="AV1306">
        <v>18.934699900712506</v>
      </c>
      <c r="AX1306">
        <f t="shared" si="1041"/>
        <v>0</v>
      </c>
      <c r="AY1306">
        <f t="shared" si="1042"/>
        <v>1</v>
      </c>
      <c r="AZ1306">
        <f t="shared" si="1043"/>
        <v>0.80628124888980324</v>
      </c>
      <c r="BC1306">
        <v>1299</v>
      </c>
      <c r="BD1306" t="e">
        <v>#N/A</v>
      </c>
      <c r="BE1306" t="e">
        <v>#N/A</v>
      </c>
      <c r="BG1306" t="e">
        <f t="shared" si="1044"/>
        <v>#N/A</v>
      </c>
      <c r="BH1306" t="e">
        <f t="shared" si="1045"/>
        <v>#N/A</v>
      </c>
      <c r="BI1306" t="e">
        <f t="shared" si="1046"/>
        <v>#N/A</v>
      </c>
      <c r="BL1306">
        <v>1299</v>
      </c>
      <c r="BM1306">
        <v>25.439522994595109</v>
      </c>
      <c r="BN1306">
        <v>14.353149169637334</v>
      </c>
      <c r="BP1306">
        <f t="shared" si="1047"/>
        <v>1</v>
      </c>
      <c r="BQ1306">
        <f t="shared" si="1048"/>
        <v>0</v>
      </c>
      <c r="BR1306">
        <f t="shared" si="1049"/>
        <v>11.086373824957775</v>
      </c>
      <c r="BU1306">
        <v>1299</v>
      </c>
      <c r="BV1306">
        <v>12.554055882559819</v>
      </c>
      <c r="BW1306">
        <v>22.946626278391367</v>
      </c>
      <c r="BY1306">
        <f t="shared" si="1050"/>
        <v>0</v>
      </c>
      <c r="BZ1306">
        <f t="shared" si="1051"/>
        <v>1</v>
      </c>
      <c r="CA1306">
        <f t="shared" si="1052"/>
        <v>10.392570395831548</v>
      </c>
      <c r="CD1306">
        <v>1299</v>
      </c>
      <c r="CE1306">
        <v>20.317052438943168</v>
      </c>
      <c r="CF1306">
        <v>26.61590892158188</v>
      </c>
      <c r="CH1306">
        <f t="shared" si="1053"/>
        <v>0</v>
      </c>
      <c r="CI1306">
        <f t="shared" si="1054"/>
        <v>1</v>
      </c>
      <c r="CJ1306">
        <f t="shared" si="1055"/>
        <v>6.2988564826387119</v>
      </c>
      <c r="CM1306">
        <v>1299</v>
      </c>
      <c r="CN1306">
        <v>20.754175958100998</v>
      </c>
      <c r="CO1306">
        <v>19.898654178045856</v>
      </c>
      <c r="CQ1306">
        <f t="shared" si="1056"/>
        <v>1</v>
      </c>
      <c r="CR1306">
        <f t="shared" si="1057"/>
        <v>0</v>
      </c>
      <c r="CS1306">
        <f t="shared" si="1058"/>
        <v>0.85552178005514179</v>
      </c>
      <c r="CV1306">
        <v>1299</v>
      </c>
      <c r="CW1306">
        <v>28.13267318452024</v>
      </c>
      <c r="CX1306">
        <v>20.907003110023929</v>
      </c>
      <c r="CZ1306">
        <f t="shared" si="1059"/>
        <v>1</v>
      </c>
      <c r="DA1306">
        <f t="shared" si="1060"/>
        <v>0</v>
      </c>
      <c r="DB1306">
        <f t="shared" si="1061"/>
        <v>7.2256700744963105</v>
      </c>
      <c r="DE1306">
        <v>1299</v>
      </c>
      <c r="DF1306">
        <v>20.933133810948636</v>
      </c>
      <c r="DG1306">
        <v>19.389479436182732</v>
      </c>
      <c r="DI1306">
        <f t="shared" si="1062"/>
        <v>1</v>
      </c>
      <c r="DJ1306">
        <f t="shared" si="1063"/>
        <v>0</v>
      </c>
      <c r="DK1306">
        <f t="shared" si="1064"/>
        <v>1.5436543747659037</v>
      </c>
      <c r="DN1306">
        <v>1299</v>
      </c>
      <c r="DO1306">
        <v>23.898203299882539</v>
      </c>
      <c r="DP1306">
        <v>9.2516169727914352</v>
      </c>
      <c r="DR1306">
        <f t="shared" si="1065"/>
        <v>1</v>
      </c>
      <c r="DS1306">
        <f t="shared" si="1066"/>
        <v>0</v>
      </c>
      <c r="DT1306">
        <f t="shared" si="1067"/>
        <v>14.646586327091104</v>
      </c>
      <c r="DW1306">
        <v>1299</v>
      </c>
      <c r="DX1306">
        <v>18.410366264477471</v>
      </c>
      <c r="DY1306">
        <v>26.594048213178027</v>
      </c>
      <c r="EA1306">
        <f t="shared" si="1068"/>
        <v>0</v>
      </c>
      <c r="EB1306">
        <f t="shared" si="1069"/>
        <v>1</v>
      </c>
      <c r="EC1306">
        <f t="shared" si="1070"/>
        <v>8.1836819487005563</v>
      </c>
      <c r="EF1306">
        <v>1299</v>
      </c>
      <c r="EG1306">
        <v>18.60100492189169</v>
      </c>
      <c r="EH1306">
        <v>15.291181136713758</v>
      </c>
      <c r="EJ1306">
        <f t="shared" si="1071"/>
        <v>1</v>
      </c>
      <c r="EK1306">
        <f t="shared" si="1072"/>
        <v>0</v>
      </c>
      <c r="EL1306">
        <f t="shared" si="1073"/>
        <v>3.3098237851779313</v>
      </c>
      <c r="EO1306">
        <v>1299</v>
      </c>
      <c r="EP1306">
        <v>16.540645788569758</v>
      </c>
      <c r="EQ1306">
        <v>41.380405653090605</v>
      </c>
      <c r="ES1306">
        <f t="shared" si="1074"/>
        <v>0</v>
      </c>
      <c r="ET1306">
        <f t="shared" si="1075"/>
        <v>1</v>
      </c>
      <c r="EU1306">
        <f t="shared" si="1076"/>
        <v>24.839759864520847</v>
      </c>
    </row>
    <row r="1307" spans="1:151" x14ac:dyDescent="0.25">
      <c r="A1307">
        <v>1300</v>
      </c>
      <c r="B1307">
        <v>13.69906722933252</v>
      </c>
      <c r="C1307">
        <v>31.881718214689528</v>
      </c>
      <c r="E1307">
        <f t="shared" si="1026"/>
        <v>0</v>
      </c>
      <c r="F1307">
        <f t="shared" si="1028"/>
        <v>1</v>
      </c>
      <c r="G1307">
        <f t="shared" si="1027"/>
        <v>18.182650985357007</v>
      </c>
      <c r="J1307">
        <v>1300</v>
      </c>
      <c r="K1307">
        <v>21.099083779734762</v>
      </c>
      <c r="L1307">
        <v>21.70459414766119</v>
      </c>
      <c r="N1307">
        <f t="shared" si="1029"/>
        <v>0</v>
      </c>
      <c r="O1307">
        <f t="shared" si="1030"/>
        <v>1</v>
      </c>
      <c r="P1307">
        <f t="shared" si="1031"/>
        <v>0.60551036792642776</v>
      </c>
      <c r="S1307">
        <v>1300</v>
      </c>
      <c r="T1307">
        <v>18.783630493500791</v>
      </c>
      <c r="U1307">
        <v>21.480873052257916</v>
      </c>
      <c r="W1307">
        <f t="shared" si="1032"/>
        <v>0</v>
      </c>
      <c r="X1307">
        <f t="shared" si="1033"/>
        <v>1</v>
      </c>
      <c r="Y1307">
        <f t="shared" si="1034"/>
        <v>2.6972425587571252</v>
      </c>
      <c r="AB1307">
        <v>1300</v>
      </c>
      <c r="AC1307">
        <v>27.612454981556123</v>
      </c>
      <c r="AD1307">
        <v>17.415187988783927</v>
      </c>
      <c r="AF1307">
        <f t="shared" si="1035"/>
        <v>1</v>
      </c>
      <c r="AG1307">
        <f t="shared" si="1036"/>
        <v>0</v>
      </c>
      <c r="AH1307">
        <f t="shared" si="1037"/>
        <v>10.197266992772196</v>
      </c>
      <c r="AK1307">
        <v>1300</v>
      </c>
      <c r="AL1307">
        <v>20.438337056519185</v>
      </c>
      <c r="AM1307">
        <v>36.360438957784325</v>
      </c>
      <c r="AO1307">
        <f t="shared" si="1038"/>
        <v>0</v>
      </c>
      <c r="AP1307">
        <f t="shared" si="1039"/>
        <v>1</v>
      </c>
      <c r="AQ1307">
        <f t="shared" si="1040"/>
        <v>15.92210190126514</v>
      </c>
      <c r="AT1307">
        <v>1300</v>
      </c>
      <c r="AU1307">
        <v>23.881829706800445</v>
      </c>
      <c r="AV1307">
        <v>18.251435016885853</v>
      </c>
      <c r="AX1307">
        <f t="shared" si="1041"/>
        <v>1</v>
      </c>
      <c r="AY1307">
        <f t="shared" si="1042"/>
        <v>0</v>
      </c>
      <c r="AZ1307">
        <f t="shared" si="1043"/>
        <v>5.630394689914592</v>
      </c>
      <c r="BC1307">
        <v>1300</v>
      </c>
      <c r="BD1307" t="e">
        <v>#N/A</v>
      </c>
      <c r="BE1307" t="e">
        <v>#N/A</v>
      </c>
      <c r="BG1307" t="e">
        <f t="shared" si="1044"/>
        <v>#N/A</v>
      </c>
      <c r="BH1307" t="e">
        <f t="shared" si="1045"/>
        <v>#N/A</v>
      </c>
      <c r="BI1307" t="e">
        <f t="shared" si="1046"/>
        <v>#N/A</v>
      </c>
      <c r="BL1307">
        <v>1300</v>
      </c>
      <c r="BM1307">
        <v>33.404284440668576</v>
      </c>
      <c r="BN1307">
        <v>13.587188227252915</v>
      </c>
      <c r="BP1307">
        <f t="shared" si="1047"/>
        <v>1</v>
      </c>
      <c r="BQ1307">
        <f t="shared" si="1048"/>
        <v>0</v>
      </c>
      <c r="BR1307">
        <f t="shared" si="1049"/>
        <v>19.81709621341566</v>
      </c>
      <c r="BU1307">
        <v>1300</v>
      </c>
      <c r="BV1307">
        <v>21.542945959412286</v>
      </c>
      <c r="BW1307">
        <v>19.16461167260595</v>
      </c>
      <c r="BY1307">
        <f t="shared" si="1050"/>
        <v>1</v>
      </c>
      <c r="BZ1307">
        <f t="shared" si="1051"/>
        <v>0</v>
      </c>
      <c r="CA1307">
        <f t="shared" si="1052"/>
        <v>2.3783342868063357</v>
      </c>
      <c r="CD1307">
        <v>1300</v>
      </c>
      <c r="CE1307">
        <v>21.839439705494275</v>
      </c>
      <c r="CF1307">
        <v>27.346273472147814</v>
      </c>
      <c r="CH1307">
        <f t="shared" si="1053"/>
        <v>0</v>
      </c>
      <c r="CI1307">
        <f t="shared" si="1054"/>
        <v>1</v>
      </c>
      <c r="CJ1307">
        <f t="shared" si="1055"/>
        <v>5.5068337666535392</v>
      </c>
      <c r="CM1307">
        <v>1300</v>
      </c>
      <c r="CN1307">
        <v>21.725068010974162</v>
      </c>
      <c r="CO1307">
        <v>19.703922064365869</v>
      </c>
      <c r="CQ1307">
        <f t="shared" si="1056"/>
        <v>1</v>
      </c>
      <c r="CR1307">
        <f t="shared" si="1057"/>
        <v>0</v>
      </c>
      <c r="CS1307">
        <f t="shared" si="1058"/>
        <v>2.0211459466082928</v>
      </c>
      <c r="CV1307">
        <v>1300</v>
      </c>
      <c r="CW1307">
        <v>22.539803739356984</v>
      </c>
      <c r="CX1307">
        <v>20.729978600763417</v>
      </c>
      <c r="CZ1307">
        <f t="shared" si="1059"/>
        <v>1</v>
      </c>
      <c r="DA1307">
        <f t="shared" si="1060"/>
        <v>0</v>
      </c>
      <c r="DB1307">
        <f t="shared" si="1061"/>
        <v>1.8098251385935669</v>
      </c>
      <c r="DE1307">
        <v>1300</v>
      </c>
      <c r="DF1307">
        <v>29.31181866249819</v>
      </c>
      <c r="DG1307">
        <v>13.243308833622368</v>
      </c>
      <c r="DI1307">
        <f t="shared" si="1062"/>
        <v>1</v>
      </c>
      <c r="DJ1307">
        <f t="shared" si="1063"/>
        <v>0</v>
      </c>
      <c r="DK1307">
        <f t="shared" si="1064"/>
        <v>16.068509828875822</v>
      </c>
      <c r="DN1307">
        <v>1300</v>
      </c>
      <c r="DO1307">
        <v>25.02112724322177</v>
      </c>
      <c r="DP1307">
        <v>30.696559277918894</v>
      </c>
      <c r="DR1307">
        <f t="shared" si="1065"/>
        <v>0</v>
      </c>
      <c r="DS1307">
        <f t="shared" si="1066"/>
        <v>1</v>
      </c>
      <c r="DT1307">
        <f t="shared" si="1067"/>
        <v>5.6754320346971241</v>
      </c>
      <c r="DW1307">
        <v>1300</v>
      </c>
      <c r="DX1307">
        <v>22.879923921183224</v>
      </c>
      <c r="DY1307">
        <v>22.614535723678564</v>
      </c>
      <c r="EA1307">
        <f t="shared" si="1068"/>
        <v>1</v>
      </c>
      <c r="EB1307">
        <f t="shared" si="1069"/>
        <v>0</v>
      </c>
      <c r="EC1307">
        <f t="shared" si="1070"/>
        <v>0.26538819750465947</v>
      </c>
      <c r="EF1307">
        <v>1300</v>
      </c>
      <c r="EG1307">
        <v>23.895461246600672</v>
      </c>
      <c r="EH1307">
        <v>19.764142861824805</v>
      </c>
      <c r="EJ1307">
        <f t="shared" si="1071"/>
        <v>1</v>
      </c>
      <c r="EK1307">
        <f t="shared" si="1072"/>
        <v>0</v>
      </c>
      <c r="EL1307">
        <f t="shared" si="1073"/>
        <v>4.1313183847758665</v>
      </c>
      <c r="EO1307">
        <v>1300</v>
      </c>
      <c r="EP1307">
        <v>20.972068899228248</v>
      </c>
      <c r="EQ1307">
        <v>31.084808976012805</v>
      </c>
      <c r="ES1307">
        <f t="shared" si="1074"/>
        <v>0</v>
      </c>
      <c r="ET1307">
        <f t="shared" si="1075"/>
        <v>1</v>
      </c>
      <c r="EU1307">
        <f t="shared" si="1076"/>
        <v>10.112740076784558</v>
      </c>
    </row>
    <row r="1308" spans="1:151" x14ac:dyDescent="0.25">
      <c r="A1308">
        <v>1301</v>
      </c>
      <c r="B1308">
        <v>10.69575317354065</v>
      </c>
      <c r="C1308">
        <v>21.201782821644301</v>
      </c>
      <c r="E1308">
        <f t="shared" si="1026"/>
        <v>0</v>
      </c>
      <c r="F1308">
        <f t="shared" si="1028"/>
        <v>1</v>
      </c>
      <c r="G1308">
        <f t="shared" si="1027"/>
        <v>10.506029648103651</v>
      </c>
      <c r="J1308">
        <v>1301</v>
      </c>
      <c r="K1308">
        <v>16.053542350132822</v>
      </c>
      <c r="L1308">
        <v>18.545070025821321</v>
      </c>
      <c r="N1308">
        <f t="shared" si="1029"/>
        <v>0</v>
      </c>
      <c r="O1308">
        <f t="shared" si="1030"/>
        <v>1</v>
      </c>
      <c r="P1308">
        <f t="shared" si="1031"/>
        <v>2.4915276756884985</v>
      </c>
      <c r="S1308">
        <v>1301</v>
      </c>
      <c r="T1308">
        <v>20.155856937817887</v>
      </c>
      <c r="U1308">
        <v>16.023527329245965</v>
      </c>
      <c r="W1308">
        <f t="shared" si="1032"/>
        <v>1</v>
      </c>
      <c r="X1308">
        <f t="shared" si="1033"/>
        <v>0</v>
      </c>
      <c r="Y1308">
        <f t="shared" si="1034"/>
        <v>4.1323296085719221</v>
      </c>
      <c r="AB1308">
        <v>1301</v>
      </c>
      <c r="AC1308">
        <v>24.457817657400668</v>
      </c>
      <c r="AD1308">
        <v>16.268277879358589</v>
      </c>
      <c r="AF1308">
        <f t="shared" si="1035"/>
        <v>1</v>
      </c>
      <c r="AG1308">
        <f t="shared" si="1036"/>
        <v>0</v>
      </c>
      <c r="AH1308">
        <f t="shared" si="1037"/>
        <v>8.1895397780420787</v>
      </c>
      <c r="AK1308">
        <v>1301</v>
      </c>
      <c r="AL1308">
        <v>24.703899615000836</v>
      </c>
      <c r="AM1308">
        <v>42.38881924159557</v>
      </c>
      <c r="AO1308">
        <f t="shared" si="1038"/>
        <v>0</v>
      </c>
      <c r="AP1308">
        <f t="shared" si="1039"/>
        <v>1</v>
      </c>
      <c r="AQ1308">
        <f t="shared" si="1040"/>
        <v>17.684919626594734</v>
      </c>
      <c r="AT1308">
        <v>1301</v>
      </c>
      <c r="AU1308">
        <v>17.315038475863993</v>
      </c>
      <c r="AV1308">
        <v>24.903315983141798</v>
      </c>
      <c r="AX1308">
        <f t="shared" si="1041"/>
        <v>0</v>
      </c>
      <c r="AY1308">
        <f t="shared" si="1042"/>
        <v>1</v>
      </c>
      <c r="AZ1308">
        <f t="shared" si="1043"/>
        <v>7.5882775072778053</v>
      </c>
      <c r="BC1308">
        <v>1301</v>
      </c>
      <c r="BD1308" t="e">
        <v>#N/A</v>
      </c>
      <c r="BE1308" t="e">
        <v>#N/A</v>
      </c>
      <c r="BG1308" t="e">
        <f t="shared" si="1044"/>
        <v>#N/A</v>
      </c>
      <c r="BH1308" t="e">
        <f t="shared" si="1045"/>
        <v>#N/A</v>
      </c>
      <c r="BI1308" t="e">
        <f t="shared" si="1046"/>
        <v>#N/A</v>
      </c>
      <c r="BL1308">
        <v>1301</v>
      </c>
      <c r="BM1308">
        <v>21.240589402253089</v>
      </c>
      <c r="BN1308">
        <v>9.1559403456949262</v>
      </c>
      <c r="BP1308">
        <f t="shared" si="1047"/>
        <v>1</v>
      </c>
      <c r="BQ1308">
        <f t="shared" si="1048"/>
        <v>0</v>
      </c>
      <c r="BR1308">
        <f t="shared" si="1049"/>
        <v>12.084649056558163</v>
      </c>
      <c r="BU1308">
        <v>1301</v>
      </c>
      <c r="BV1308">
        <v>34.004379844163161</v>
      </c>
      <c r="BW1308">
        <v>20.09634450713482</v>
      </c>
      <c r="BY1308">
        <f t="shared" si="1050"/>
        <v>1</v>
      </c>
      <c r="BZ1308">
        <f t="shared" si="1051"/>
        <v>0</v>
      </c>
      <c r="CA1308">
        <f t="shared" si="1052"/>
        <v>13.908035337028341</v>
      </c>
      <c r="CD1308">
        <v>1301</v>
      </c>
      <c r="CE1308">
        <v>14.789349699738587</v>
      </c>
      <c r="CF1308">
        <v>33.449671870965602</v>
      </c>
      <c r="CH1308">
        <f t="shared" si="1053"/>
        <v>0</v>
      </c>
      <c r="CI1308">
        <f t="shared" si="1054"/>
        <v>1</v>
      </c>
      <c r="CJ1308">
        <f t="shared" si="1055"/>
        <v>18.660322171227016</v>
      </c>
      <c r="CM1308">
        <v>1301</v>
      </c>
      <c r="CN1308">
        <v>17.125863080762436</v>
      </c>
      <c r="CO1308">
        <v>26.137023631389066</v>
      </c>
      <c r="CQ1308">
        <f t="shared" si="1056"/>
        <v>0</v>
      </c>
      <c r="CR1308">
        <f t="shared" si="1057"/>
        <v>1</v>
      </c>
      <c r="CS1308">
        <f t="shared" si="1058"/>
        <v>9.0111605506266308</v>
      </c>
      <c r="CV1308">
        <v>1301</v>
      </c>
      <c r="CW1308">
        <v>20.886611213992108</v>
      </c>
      <c r="CX1308">
        <v>12.39019618344811</v>
      </c>
      <c r="CZ1308">
        <f t="shared" si="1059"/>
        <v>1</v>
      </c>
      <c r="DA1308">
        <f t="shared" si="1060"/>
        <v>0</v>
      </c>
      <c r="DB1308">
        <f t="shared" si="1061"/>
        <v>8.4964150305439983</v>
      </c>
      <c r="DE1308">
        <v>1301</v>
      </c>
      <c r="DF1308">
        <v>33.185285689540073</v>
      </c>
      <c r="DG1308">
        <v>18.287074023016029</v>
      </c>
      <c r="DI1308">
        <f t="shared" si="1062"/>
        <v>1</v>
      </c>
      <c r="DJ1308">
        <f t="shared" si="1063"/>
        <v>0</v>
      </c>
      <c r="DK1308">
        <f t="shared" si="1064"/>
        <v>14.898211666524045</v>
      </c>
      <c r="DN1308">
        <v>1301</v>
      </c>
      <c r="DO1308">
        <v>29.093664829195625</v>
      </c>
      <c r="DP1308">
        <v>10.465399318029068</v>
      </c>
      <c r="DR1308">
        <f t="shared" si="1065"/>
        <v>1</v>
      </c>
      <c r="DS1308">
        <f t="shared" si="1066"/>
        <v>0</v>
      </c>
      <c r="DT1308">
        <f t="shared" si="1067"/>
        <v>18.628265511166557</v>
      </c>
      <c r="DW1308">
        <v>1301</v>
      </c>
      <c r="DX1308">
        <v>17.433939531986638</v>
      </c>
      <c r="DY1308">
        <v>22.819422225036622</v>
      </c>
      <c r="EA1308">
        <f t="shared" si="1068"/>
        <v>0</v>
      </c>
      <c r="EB1308">
        <f t="shared" si="1069"/>
        <v>1</v>
      </c>
      <c r="EC1308">
        <f t="shared" si="1070"/>
        <v>5.3854826930499833</v>
      </c>
      <c r="EF1308">
        <v>1301</v>
      </c>
      <c r="EG1308">
        <v>22.409868530454212</v>
      </c>
      <c r="EH1308">
        <v>16.78100700223359</v>
      </c>
      <c r="EJ1308">
        <f t="shared" si="1071"/>
        <v>1</v>
      </c>
      <c r="EK1308">
        <f t="shared" si="1072"/>
        <v>0</v>
      </c>
      <c r="EL1308">
        <f t="shared" si="1073"/>
        <v>5.6288615282206216</v>
      </c>
      <c r="EO1308">
        <v>1301</v>
      </c>
      <c r="EP1308">
        <v>23.552402585833619</v>
      </c>
      <c r="EQ1308">
        <v>11.576973106561892</v>
      </c>
      <c r="ES1308">
        <f t="shared" si="1074"/>
        <v>1</v>
      </c>
      <c r="ET1308">
        <f t="shared" si="1075"/>
        <v>0</v>
      </c>
      <c r="EU1308">
        <f t="shared" si="1076"/>
        <v>11.975429479271726</v>
      </c>
    </row>
    <row r="1309" spans="1:151" x14ac:dyDescent="0.25">
      <c r="A1309">
        <v>1302</v>
      </c>
      <c r="B1309">
        <v>11.682958104382523</v>
      </c>
      <c r="C1309">
        <v>13.203583972152767</v>
      </c>
      <c r="E1309">
        <f t="shared" si="1026"/>
        <v>0</v>
      </c>
      <c r="F1309">
        <f t="shared" si="1028"/>
        <v>1</v>
      </c>
      <c r="G1309">
        <f t="shared" si="1027"/>
        <v>1.520625867770244</v>
      </c>
      <c r="J1309">
        <v>1302</v>
      </c>
      <c r="K1309">
        <v>19.745514499954385</v>
      </c>
      <c r="L1309">
        <v>21.923059729666704</v>
      </c>
      <c r="N1309">
        <f t="shared" si="1029"/>
        <v>0</v>
      </c>
      <c r="O1309">
        <f t="shared" si="1030"/>
        <v>1</v>
      </c>
      <c r="P1309">
        <f t="shared" si="1031"/>
        <v>2.1775452297123188</v>
      </c>
      <c r="S1309">
        <v>1302</v>
      </c>
      <c r="T1309">
        <v>15.296141958431321</v>
      </c>
      <c r="U1309">
        <v>53.877446186230245</v>
      </c>
      <c r="W1309">
        <f t="shared" si="1032"/>
        <v>0</v>
      </c>
      <c r="X1309">
        <f t="shared" si="1033"/>
        <v>1</v>
      </c>
      <c r="Y1309">
        <f t="shared" si="1034"/>
        <v>38.581304227798924</v>
      </c>
      <c r="AB1309">
        <v>1302</v>
      </c>
      <c r="AC1309">
        <v>22.173936991378362</v>
      </c>
      <c r="AD1309">
        <v>16.90868042134618</v>
      </c>
      <c r="AF1309">
        <f t="shared" si="1035"/>
        <v>1</v>
      </c>
      <c r="AG1309">
        <f t="shared" si="1036"/>
        <v>0</v>
      </c>
      <c r="AH1309">
        <f t="shared" si="1037"/>
        <v>5.2652565700321823</v>
      </c>
      <c r="AK1309">
        <v>1302</v>
      </c>
      <c r="AL1309">
        <v>14.977535863370292</v>
      </c>
      <c r="AM1309">
        <v>34.27362351966778</v>
      </c>
      <c r="AO1309">
        <f t="shared" si="1038"/>
        <v>0</v>
      </c>
      <c r="AP1309">
        <f t="shared" si="1039"/>
        <v>1</v>
      </c>
      <c r="AQ1309">
        <f t="shared" si="1040"/>
        <v>19.296087656297487</v>
      </c>
      <c r="AT1309">
        <v>1302</v>
      </c>
      <c r="AU1309">
        <v>18.393173665289815</v>
      </c>
      <c r="AV1309">
        <v>21.853278902579394</v>
      </c>
      <c r="AX1309">
        <f t="shared" si="1041"/>
        <v>0</v>
      </c>
      <c r="AY1309">
        <f t="shared" si="1042"/>
        <v>1</v>
      </c>
      <c r="AZ1309">
        <f t="shared" si="1043"/>
        <v>3.4601052372895786</v>
      </c>
      <c r="BC1309">
        <v>1302</v>
      </c>
      <c r="BD1309" t="e">
        <v>#N/A</v>
      </c>
      <c r="BE1309" t="e">
        <v>#N/A</v>
      </c>
      <c r="BG1309" t="e">
        <f t="shared" si="1044"/>
        <v>#N/A</v>
      </c>
      <c r="BH1309" t="e">
        <f t="shared" si="1045"/>
        <v>#N/A</v>
      </c>
      <c r="BI1309" t="e">
        <f t="shared" si="1046"/>
        <v>#N/A</v>
      </c>
      <c r="BL1309">
        <v>1302</v>
      </c>
      <c r="BM1309">
        <v>29.444969681399993</v>
      </c>
      <c r="BN1309">
        <v>15.340166047219455</v>
      </c>
      <c r="BP1309">
        <f t="shared" si="1047"/>
        <v>1</v>
      </c>
      <c r="BQ1309">
        <f t="shared" si="1048"/>
        <v>0</v>
      </c>
      <c r="BR1309">
        <f t="shared" si="1049"/>
        <v>14.104803634180538</v>
      </c>
      <c r="BU1309">
        <v>1302</v>
      </c>
      <c r="BV1309">
        <v>24.974250036319962</v>
      </c>
      <c r="BW1309">
        <v>20.159340429651955</v>
      </c>
      <c r="BY1309">
        <f t="shared" si="1050"/>
        <v>1</v>
      </c>
      <c r="BZ1309">
        <f t="shared" si="1051"/>
        <v>0</v>
      </c>
      <c r="CA1309">
        <f t="shared" si="1052"/>
        <v>4.8149096066680066</v>
      </c>
      <c r="CD1309">
        <v>1302</v>
      </c>
      <c r="CE1309">
        <v>15.207718555889381</v>
      </c>
      <c r="CF1309">
        <v>37.245298597088748</v>
      </c>
      <c r="CH1309">
        <f t="shared" si="1053"/>
        <v>0</v>
      </c>
      <c r="CI1309">
        <f t="shared" si="1054"/>
        <v>1</v>
      </c>
      <c r="CJ1309">
        <f t="shared" si="1055"/>
        <v>22.037580041199369</v>
      </c>
      <c r="CM1309">
        <v>1302</v>
      </c>
      <c r="CN1309">
        <v>14.971282261193508</v>
      </c>
      <c r="CO1309">
        <v>28.844435771489447</v>
      </c>
      <c r="CQ1309">
        <f t="shared" si="1056"/>
        <v>0</v>
      </c>
      <c r="CR1309">
        <f t="shared" si="1057"/>
        <v>1</v>
      </c>
      <c r="CS1309">
        <f t="shared" si="1058"/>
        <v>13.873153510295939</v>
      </c>
      <c r="CV1309">
        <v>1302</v>
      </c>
      <c r="CW1309">
        <v>27.373403691720849</v>
      </c>
      <c r="CX1309">
        <v>15.631109046706801</v>
      </c>
      <c r="CZ1309">
        <f t="shared" si="1059"/>
        <v>1</v>
      </c>
      <c r="DA1309">
        <f t="shared" si="1060"/>
        <v>0</v>
      </c>
      <c r="DB1309">
        <f t="shared" si="1061"/>
        <v>11.742294645014049</v>
      </c>
      <c r="DE1309">
        <v>1302</v>
      </c>
      <c r="DF1309">
        <v>16.221904888074366</v>
      </c>
      <c r="DG1309">
        <v>20.607717124336315</v>
      </c>
      <c r="DI1309">
        <f t="shared" si="1062"/>
        <v>0</v>
      </c>
      <c r="DJ1309">
        <f t="shared" si="1063"/>
        <v>1</v>
      </c>
      <c r="DK1309">
        <f t="shared" si="1064"/>
        <v>4.3858122362619483</v>
      </c>
      <c r="DN1309">
        <v>1302</v>
      </c>
      <c r="DO1309">
        <v>24.670161506978182</v>
      </c>
      <c r="DP1309">
        <v>28.920786009881663</v>
      </c>
      <c r="DR1309">
        <f t="shared" si="1065"/>
        <v>0</v>
      </c>
      <c r="DS1309">
        <f t="shared" si="1066"/>
        <v>1</v>
      </c>
      <c r="DT1309">
        <f t="shared" si="1067"/>
        <v>4.2506245029034808</v>
      </c>
      <c r="DW1309">
        <v>1302</v>
      </c>
      <c r="DX1309">
        <v>28.867400219543526</v>
      </c>
      <c r="DY1309">
        <v>28.108511108951625</v>
      </c>
      <c r="EA1309">
        <f t="shared" si="1068"/>
        <v>1</v>
      </c>
      <c r="EB1309">
        <f t="shared" si="1069"/>
        <v>0</v>
      </c>
      <c r="EC1309">
        <f t="shared" si="1070"/>
        <v>0.75888911059190178</v>
      </c>
      <c r="EF1309">
        <v>1302</v>
      </c>
      <c r="EG1309">
        <v>21.936191800231949</v>
      </c>
      <c r="EH1309">
        <v>14.350905154653594</v>
      </c>
      <c r="EJ1309">
        <f t="shared" si="1071"/>
        <v>1</v>
      </c>
      <c r="EK1309">
        <f t="shared" si="1072"/>
        <v>0</v>
      </c>
      <c r="EL1309">
        <f t="shared" si="1073"/>
        <v>7.5852866455783552</v>
      </c>
      <c r="EO1309">
        <v>1302</v>
      </c>
      <c r="EP1309">
        <v>22.728036847674865</v>
      </c>
      <c r="EQ1309">
        <v>13.128107321277572</v>
      </c>
      <c r="ES1309">
        <f t="shared" si="1074"/>
        <v>1</v>
      </c>
      <c r="ET1309">
        <f t="shared" si="1075"/>
        <v>0</v>
      </c>
      <c r="EU1309">
        <f t="shared" si="1076"/>
        <v>9.5999295263972932</v>
      </c>
    </row>
    <row r="1310" spans="1:151" x14ac:dyDescent="0.25">
      <c r="A1310">
        <v>1303</v>
      </c>
      <c r="B1310">
        <v>11.064403543368957</v>
      </c>
      <c r="C1310">
        <v>50.884464197255539</v>
      </c>
      <c r="E1310">
        <f t="shared" si="1026"/>
        <v>0</v>
      </c>
      <c r="F1310">
        <f t="shared" si="1028"/>
        <v>1</v>
      </c>
      <c r="G1310">
        <f t="shared" si="1027"/>
        <v>39.820060653886586</v>
      </c>
      <c r="J1310">
        <v>1303</v>
      </c>
      <c r="K1310">
        <v>25.522623354733085</v>
      </c>
      <c r="L1310">
        <v>19.260563109696761</v>
      </c>
      <c r="N1310">
        <f t="shared" si="1029"/>
        <v>1</v>
      </c>
      <c r="O1310">
        <f t="shared" si="1030"/>
        <v>0</v>
      </c>
      <c r="P1310">
        <f t="shared" si="1031"/>
        <v>6.2620602450363236</v>
      </c>
      <c r="S1310">
        <v>1303</v>
      </c>
      <c r="T1310">
        <v>20.298847056230404</v>
      </c>
      <c r="U1310">
        <v>27.451317520995485</v>
      </c>
      <c r="W1310">
        <f t="shared" si="1032"/>
        <v>0</v>
      </c>
      <c r="X1310">
        <f t="shared" si="1033"/>
        <v>1</v>
      </c>
      <c r="Y1310">
        <f t="shared" si="1034"/>
        <v>7.1524704647650807</v>
      </c>
      <c r="AB1310">
        <v>1303</v>
      </c>
      <c r="AC1310">
        <v>31.747887685469486</v>
      </c>
      <c r="AD1310">
        <v>18.116850454176387</v>
      </c>
      <c r="AF1310">
        <f t="shared" si="1035"/>
        <v>1</v>
      </c>
      <c r="AG1310">
        <f t="shared" si="1036"/>
        <v>0</v>
      </c>
      <c r="AH1310">
        <f t="shared" si="1037"/>
        <v>13.631037231293099</v>
      </c>
      <c r="AK1310">
        <v>1303</v>
      </c>
      <c r="AL1310">
        <v>25.161240934525139</v>
      </c>
      <c r="AM1310">
        <v>23.040080615386394</v>
      </c>
      <c r="AO1310">
        <f t="shared" si="1038"/>
        <v>1</v>
      </c>
      <c r="AP1310">
        <f t="shared" si="1039"/>
        <v>0</v>
      </c>
      <c r="AQ1310">
        <f t="shared" si="1040"/>
        <v>2.1211603191387454</v>
      </c>
      <c r="AT1310">
        <v>1303</v>
      </c>
      <c r="AU1310">
        <v>23.45079606759186</v>
      </c>
      <c r="AV1310">
        <v>11.635195746225181</v>
      </c>
      <c r="AX1310">
        <f t="shared" si="1041"/>
        <v>1</v>
      </c>
      <c r="AY1310">
        <f t="shared" si="1042"/>
        <v>0</v>
      </c>
      <c r="AZ1310">
        <f t="shared" si="1043"/>
        <v>11.815600321366679</v>
      </c>
      <c r="BC1310">
        <v>1303</v>
      </c>
      <c r="BD1310" t="e">
        <v>#N/A</v>
      </c>
      <c r="BE1310" t="e">
        <v>#N/A</v>
      </c>
      <c r="BG1310" t="e">
        <f t="shared" si="1044"/>
        <v>#N/A</v>
      </c>
      <c r="BH1310" t="e">
        <f t="shared" si="1045"/>
        <v>#N/A</v>
      </c>
      <c r="BI1310" t="e">
        <f t="shared" si="1046"/>
        <v>#N/A</v>
      </c>
      <c r="BL1310">
        <v>1303</v>
      </c>
      <c r="BM1310">
        <v>25.383892723714833</v>
      </c>
      <c r="BN1310">
        <v>12.909974174820663</v>
      </c>
      <c r="BP1310">
        <f t="shared" si="1047"/>
        <v>1</v>
      </c>
      <c r="BQ1310">
        <f t="shared" si="1048"/>
        <v>0</v>
      </c>
      <c r="BR1310">
        <f t="shared" si="1049"/>
        <v>12.47391854889417</v>
      </c>
      <c r="BU1310">
        <v>1303</v>
      </c>
      <c r="BV1310">
        <v>15.447426979527341</v>
      </c>
      <c r="BW1310">
        <v>7.3875733819771838</v>
      </c>
      <c r="BY1310">
        <f t="shared" si="1050"/>
        <v>1</v>
      </c>
      <c r="BZ1310">
        <f t="shared" si="1051"/>
        <v>0</v>
      </c>
      <c r="CA1310">
        <f t="shared" si="1052"/>
        <v>8.0598535975501573</v>
      </c>
      <c r="CD1310">
        <v>1303</v>
      </c>
      <c r="CE1310">
        <v>28.363912939331826</v>
      </c>
      <c r="CF1310">
        <v>30.491879735830125</v>
      </c>
      <c r="CH1310">
        <f t="shared" si="1053"/>
        <v>0</v>
      </c>
      <c r="CI1310">
        <f t="shared" si="1054"/>
        <v>1</v>
      </c>
      <c r="CJ1310">
        <f t="shared" si="1055"/>
        <v>2.1279667964982991</v>
      </c>
      <c r="CM1310">
        <v>1303</v>
      </c>
      <c r="CN1310">
        <v>20.278266617169695</v>
      </c>
      <c r="CO1310">
        <v>30.635728336591139</v>
      </c>
      <c r="CQ1310">
        <f t="shared" si="1056"/>
        <v>0</v>
      </c>
      <c r="CR1310">
        <f t="shared" si="1057"/>
        <v>1</v>
      </c>
      <c r="CS1310">
        <f t="shared" si="1058"/>
        <v>10.357461719421444</v>
      </c>
      <c r="CV1310">
        <v>1303</v>
      </c>
      <c r="CW1310">
        <v>25.256926349708507</v>
      </c>
      <c r="CX1310">
        <v>16.286223120055965</v>
      </c>
      <c r="CZ1310">
        <f t="shared" si="1059"/>
        <v>1</v>
      </c>
      <c r="DA1310">
        <f t="shared" si="1060"/>
        <v>0</v>
      </c>
      <c r="DB1310">
        <f t="shared" si="1061"/>
        <v>8.9707032296525426</v>
      </c>
      <c r="DE1310">
        <v>1303</v>
      </c>
      <c r="DF1310">
        <v>24.113077539212917</v>
      </c>
      <c r="DG1310">
        <v>28.704573162745614</v>
      </c>
      <c r="DI1310">
        <f t="shared" si="1062"/>
        <v>0</v>
      </c>
      <c r="DJ1310">
        <f t="shared" si="1063"/>
        <v>1</v>
      </c>
      <c r="DK1310">
        <f t="shared" si="1064"/>
        <v>4.5914956235326976</v>
      </c>
      <c r="DN1310">
        <v>1303</v>
      </c>
      <c r="DO1310">
        <v>25.006827349643789</v>
      </c>
      <c r="DP1310">
        <v>16.888539886908926</v>
      </c>
      <c r="DR1310">
        <f t="shared" si="1065"/>
        <v>1</v>
      </c>
      <c r="DS1310">
        <f t="shared" si="1066"/>
        <v>0</v>
      </c>
      <c r="DT1310">
        <f t="shared" si="1067"/>
        <v>8.1182874627348625</v>
      </c>
      <c r="DW1310">
        <v>1303</v>
      </c>
      <c r="DX1310">
        <v>14.738837282662645</v>
      </c>
      <c r="DY1310">
        <v>23.840054623193293</v>
      </c>
      <c r="EA1310">
        <f t="shared" si="1068"/>
        <v>0</v>
      </c>
      <c r="EB1310">
        <f t="shared" si="1069"/>
        <v>1</v>
      </c>
      <c r="EC1310">
        <f t="shared" si="1070"/>
        <v>9.1012173405306473</v>
      </c>
      <c r="EF1310">
        <v>1303</v>
      </c>
      <c r="EG1310">
        <v>24.72413007691296</v>
      </c>
      <c r="EH1310">
        <v>15.124102220815624</v>
      </c>
      <c r="EJ1310">
        <f t="shared" si="1071"/>
        <v>1</v>
      </c>
      <c r="EK1310">
        <f t="shared" si="1072"/>
        <v>0</v>
      </c>
      <c r="EL1310">
        <f t="shared" si="1073"/>
        <v>9.600027856097336</v>
      </c>
      <c r="EO1310">
        <v>1303</v>
      </c>
      <c r="EP1310">
        <v>24.661234598544375</v>
      </c>
      <c r="EQ1310">
        <v>38.962412888548734</v>
      </c>
      <c r="ES1310">
        <f t="shared" si="1074"/>
        <v>0</v>
      </c>
      <c r="ET1310">
        <f t="shared" si="1075"/>
        <v>1</v>
      </c>
      <c r="EU1310">
        <f t="shared" si="1076"/>
        <v>14.301178290004358</v>
      </c>
    </row>
    <row r="1311" spans="1:151" x14ac:dyDescent="0.25">
      <c r="A1311">
        <v>1304</v>
      </c>
      <c r="B1311">
        <v>11.117419064671637</v>
      </c>
      <c r="C1311">
        <v>14.661966706874031</v>
      </c>
      <c r="E1311">
        <f t="shared" si="1026"/>
        <v>0</v>
      </c>
      <c r="F1311">
        <f t="shared" si="1028"/>
        <v>1</v>
      </c>
      <c r="G1311">
        <f t="shared" si="1027"/>
        <v>3.544547642202394</v>
      </c>
      <c r="J1311">
        <v>1304</v>
      </c>
      <c r="K1311">
        <v>20.611689461787112</v>
      </c>
      <c r="L1311">
        <v>11.104861730191988</v>
      </c>
      <c r="N1311">
        <f t="shared" si="1029"/>
        <v>1</v>
      </c>
      <c r="O1311">
        <f t="shared" si="1030"/>
        <v>0</v>
      </c>
      <c r="P1311">
        <f t="shared" si="1031"/>
        <v>9.5068277315951235</v>
      </c>
      <c r="S1311">
        <v>1304</v>
      </c>
      <c r="T1311">
        <v>17.072868752426707</v>
      </c>
      <c r="U1311">
        <v>26.220191506278407</v>
      </c>
      <c r="W1311">
        <f t="shared" si="1032"/>
        <v>0</v>
      </c>
      <c r="X1311">
        <f t="shared" si="1033"/>
        <v>1</v>
      </c>
      <c r="Y1311">
        <f t="shared" si="1034"/>
        <v>9.1473227538517001</v>
      </c>
      <c r="AB1311">
        <v>1304</v>
      </c>
      <c r="AC1311">
        <v>28.580708033052225</v>
      </c>
      <c r="AD1311">
        <v>20.15260083236214</v>
      </c>
      <c r="AF1311">
        <f t="shared" si="1035"/>
        <v>1</v>
      </c>
      <c r="AG1311">
        <f t="shared" si="1036"/>
        <v>0</v>
      </c>
      <c r="AH1311">
        <f t="shared" si="1037"/>
        <v>8.4281072006900857</v>
      </c>
      <c r="AK1311">
        <v>1304</v>
      </c>
      <c r="AL1311">
        <v>25.021546084802615</v>
      </c>
      <c r="AM1311">
        <v>27.771927699803197</v>
      </c>
      <c r="AO1311">
        <f t="shared" si="1038"/>
        <v>0</v>
      </c>
      <c r="AP1311">
        <f t="shared" si="1039"/>
        <v>1</v>
      </c>
      <c r="AQ1311">
        <f t="shared" si="1040"/>
        <v>2.7503816150005811</v>
      </c>
      <c r="AT1311">
        <v>1304</v>
      </c>
      <c r="AU1311">
        <v>20.768945211171904</v>
      </c>
      <c r="AV1311">
        <v>25.508361210274437</v>
      </c>
      <c r="AX1311">
        <f t="shared" si="1041"/>
        <v>0</v>
      </c>
      <c r="AY1311">
        <f t="shared" si="1042"/>
        <v>1</v>
      </c>
      <c r="AZ1311">
        <f t="shared" si="1043"/>
        <v>4.7394159991025333</v>
      </c>
      <c r="BC1311">
        <v>1304</v>
      </c>
      <c r="BD1311" t="e">
        <v>#N/A</v>
      </c>
      <c r="BE1311" t="e">
        <v>#N/A</v>
      </c>
      <c r="BG1311" t="e">
        <f t="shared" si="1044"/>
        <v>#N/A</v>
      </c>
      <c r="BH1311" t="e">
        <f t="shared" si="1045"/>
        <v>#N/A</v>
      </c>
      <c r="BI1311" t="e">
        <f t="shared" si="1046"/>
        <v>#N/A</v>
      </c>
      <c r="BL1311">
        <v>1304</v>
      </c>
      <c r="BM1311">
        <v>36.755549739394667</v>
      </c>
      <c r="BN1311">
        <v>12.826878703236112</v>
      </c>
      <c r="BP1311">
        <f t="shared" si="1047"/>
        <v>1</v>
      </c>
      <c r="BQ1311">
        <f t="shared" si="1048"/>
        <v>0</v>
      </c>
      <c r="BR1311">
        <f t="shared" si="1049"/>
        <v>23.928671036158555</v>
      </c>
      <c r="BU1311">
        <v>1304</v>
      </c>
      <c r="BV1311">
        <v>12.645681330813938</v>
      </c>
      <c r="BW1311">
        <v>21.13346817776484</v>
      </c>
      <c r="BY1311">
        <f t="shared" si="1050"/>
        <v>0</v>
      </c>
      <c r="BZ1311">
        <f t="shared" si="1051"/>
        <v>1</v>
      </c>
      <c r="CA1311">
        <f t="shared" si="1052"/>
        <v>8.4877868469509021</v>
      </c>
      <c r="CD1311">
        <v>1304</v>
      </c>
      <c r="CE1311">
        <v>34.218212110591296</v>
      </c>
      <c r="CF1311">
        <v>26.101903202545142</v>
      </c>
      <c r="CH1311">
        <f t="shared" si="1053"/>
        <v>1</v>
      </c>
      <c r="CI1311">
        <f t="shared" si="1054"/>
        <v>0</v>
      </c>
      <c r="CJ1311">
        <f t="shared" si="1055"/>
        <v>8.1163089080461539</v>
      </c>
      <c r="CM1311">
        <v>1304</v>
      </c>
      <c r="CN1311">
        <v>21.407899733113748</v>
      </c>
      <c r="CO1311">
        <v>32.356188913491948</v>
      </c>
      <c r="CQ1311">
        <f t="shared" si="1056"/>
        <v>0</v>
      </c>
      <c r="CR1311">
        <f t="shared" si="1057"/>
        <v>1</v>
      </c>
      <c r="CS1311">
        <f t="shared" si="1058"/>
        <v>10.9482891803782</v>
      </c>
      <c r="CV1311">
        <v>1304</v>
      </c>
      <c r="CW1311">
        <v>20.172925850066974</v>
      </c>
      <c r="CX1311">
        <v>16.496992844786888</v>
      </c>
      <c r="CZ1311">
        <f t="shared" si="1059"/>
        <v>1</v>
      </c>
      <c r="DA1311">
        <f t="shared" si="1060"/>
        <v>0</v>
      </c>
      <c r="DB1311">
        <f t="shared" si="1061"/>
        <v>3.6759330052800863</v>
      </c>
      <c r="DE1311">
        <v>1304</v>
      </c>
      <c r="DF1311">
        <v>14.542034682094242</v>
      </c>
      <c r="DG1311">
        <v>15.483649425085762</v>
      </c>
      <c r="DI1311">
        <f t="shared" si="1062"/>
        <v>0</v>
      </c>
      <c r="DJ1311">
        <f t="shared" si="1063"/>
        <v>1</v>
      </c>
      <c r="DK1311">
        <f t="shared" si="1064"/>
        <v>0.94161474299152026</v>
      </c>
      <c r="DN1311">
        <v>1304</v>
      </c>
      <c r="DO1311">
        <v>24.996634045991936</v>
      </c>
      <c r="DP1311">
        <v>21.459654756627327</v>
      </c>
      <c r="DR1311">
        <f t="shared" si="1065"/>
        <v>1</v>
      </c>
      <c r="DS1311">
        <f t="shared" si="1066"/>
        <v>0</v>
      </c>
      <c r="DT1311">
        <f t="shared" si="1067"/>
        <v>3.5369792893646093</v>
      </c>
      <c r="DW1311">
        <v>1304</v>
      </c>
      <c r="DX1311">
        <v>18.219222401348123</v>
      </c>
      <c r="DY1311">
        <v>19.648510998233935</v>
      </c>
      <c r="EA1311">
        <f t="shared" si="1068"/>
        <v>0</v>
      </c>
      <c r="EB1311">
        <f t="shared" si="1069"/>
        <v>1</v>
      </c>
      <c r="EC1311">
        <f t="shared" si="1070"/>
        <v>1.4292885968858116</v>
      </c>
      <c r="EF1311">
        <v>1304</v>
      </c>
      <c r="EG1311">
        <v>19.376463900772272</v>
      </c>
      <c r="EH1311">
        <v>17.232777552769825</v>
      </c>
      <c r="EJ1311">
        <f t="shared" si="1071"/>
        <v>1</v>
      </c>
      <c r="EK1311">
        <f t="shared" si="1072"/>
        <v>0</v>
      </c>
      <c r="EL1311">
        <f t="shared" si="1073"/>
        <v>2.1436863480024471</v>
      </c>
      <c r="EO1311">
        <v>1304</v>
      </c>
      <c r="EP1311">
        <v>23.69551173907891</v>
      </c>
      <c r="EQ1311">
        <v>37.632890947389882</v>
      </c>
      <c r="ES1311">
        <f t="shared" si="1074"/>
        <v>0</v>
      </c>
      <c r="ET1311">
        <f t="shared" si="1075"/>
        <v>1</v>
      </c>
      <c r="EU1311">
        <f t="shared" si="1076"/>
        <v>13.937379208310972</v>
      </c>
    </row>
    <row r="1312" spans="1:151" x14ac:dyDescent="0.25">
      <c r="A1312">
        <v>1305</v>
      </c>
      <c r="B1312">
        <v>12.534561171114053</v>
      </c>
      <c r="C1312">
        <v>26.392799622457499</v>
      </c>
      <c r="E1312">
        <f t="shared" si="1026"/>
        <v>0</v>
      </c>
      <c r="F1312">
        <f t="shared" si="1028"/>
        <v>1</v>
      </c>
      <c r="G1312">
        <f t="shared" si="1027"/>
        <v>13.858238451343446</v>
      </c>
      <c r="J1312">
        <v>1305</v>
      </c>
      <c r="K1312">
        <v>16.088485411814016</v>
      </c>
      <c r="L1312">
        <v>27.01689674691659</v>
      </c>
      <c r="N1312">
        <f t="shared" si="1029"/>
        <v>0</v>
      </c>
      <c r="O1312">
        <f t="shared" si="1030"/>
        <v>1</v>
      </c>
      <c r="P1312">
        <f t="shared" si="1031"/>
        <v>10.928411335102574</v>
      </c>
      <c r="S1312">
        <v>1305</v>
      </c>
      <c r="T1312">
        <v>13.200833501269269</v>
      </c>
      <c r="U1312">
        <v>22.966243934533559</v>
      </c>
      <c r="W1312">
        <f t="shared" si="1032"/>
        <v>0</v>
      </c>
      <c r="X1312">
        <f t="shared" si="1033"/>
        <v>1</v>
      </c>
      <c r="Y1312">
        <f t="shared" si="1034"/>
        <v>9.7654104332642895</v>
      </c>
      <c r="AB1312">
        <v>1305</v>
      </c>
      <c r="AC1312">
        <v>26.012703234218087</v>
      </c>
      <c r="AD1312">
        <v>19.214242003884841</v>
      </c>
      <c r="AF1312">
        <f t="shared" si="1035"/>
        <v>1</v>
      </c>
      <c r="AG1312">
        <f t="shared" si="1036"/>
        <v>0</v>
      </c>
      <c r="AH1312">
        <f t="shared" si="1037"/>
        <v>6.7984612303332455</v>
      </c>
      <c r="AK1312">
        <v>1305</v>
      </c>
      <c r="AL1312">
        <v>20.618729735392098</v>
      </c>
      <c r="AM1312">
        <v>28.9025018281793</v>
      </c>
      <c r="AO1312">
        <f t="shared" si="1038"/>
        <v>0</v>
      </c>
      <c r="AP1312">
        <f t="shared" si="1039"/>
        <v>1</v>
      </c>
      <c r="AQ1312">
        <f t="shared" si="1040"/>
        <v>8.2837720927872027</v>
      </c>
      <c r="AT1312">
        <v>1305</v>
      </c>
      <c r="AU1312">
        <v>23.1411012864139</v>
      </c>
      <c r="AV1312">
        <v>18.705280781769066</v>
      </c>
      <c r="AX1312">
        <f t="shared" si="1041"/>
        <v>1</v>
      </c>
      <c r="AY1312">
        <f t="shared" si="1042"/>
        <v>0</v>
      </c>
      <c r="AZ1312">
        <f t="shared" si="1043"/>
        <v>4.435820504644834</v>
      </c>
      <c r="BC1312">
        <v>1305</v>
      </c>
      <c r="BD1312" t="e">
        <v>#N/A</v>
      </c>
      <c r="BE1312" t="e">
        <v>#N/A</v>
      </c>
      <c r="BG1312" t="e">
        <f t="shared" si="1044"/>
        <v>#N/A</v>
      </c>
      <c r="BH1312" t="e">
        <f t="shared" si="1045"/>
        <v>#N/A</v>
      </c>
      <c r="BI1312" t="e">
        <f t="shared" si="1046"/>
        <v>#N/A</v>
      </c>
      <c r="BL1312">
        <v>1305</v>
      </c>
      <c r="BM1312">
        <v>24.686586661550336</v>
      </c>
      <c r="BN1312">
        <v>11.449721351703356</v>
      </c>
      <c r="BP1312">
        <f t="shared" si="1047"/>
        <v>1</v>
      </c>
      <c r="BQ1312">
        <f t="shared" si="1048"/>
        <v>0</v>
      </c>
      <c r="BR1312">
        <f t="shared" si="1049"/>
        <v>13.23686530984698</v>
      </c>
      <c r="BU1312">
        <v>1305</v>
      </c>
      <c r="BV1312">
        <v>20.660492161027182</v>
      </c>
      <c r="BW1312">
        <v>20.61248416428031</v>
      </c>
      <c r="BY1312">
        <f t="shared" si="1050"/>
        <v>1</v>
      </c>
      <c r="BZ1312">
        <f t="shared" si="1051"/>
        <v>0</v>
      </c>
      <c r="CA1312">
        <f t="shared" si="1052"/>
        <v>4.8007996746871839E-2</v>
      </c>
      <c r="CD1312">
        <v>1305</v>
      </c>
      <c r="CE1312">
        <v>22.389493080130794</v>
      </c>
      <c r="CF1312">
        <v>13.067500007366426</v>
      </c>
      <c r="CH1312">
        <f t="shared" si="1053"/>
        <v>1</v>
      </c>
      <c r="CI1312">
        <f t="shared" si="1054"/>
        <v>0</v>
      </c>
      <c r="CJ1312">
        <f t="shared" si="1055"/>
        <v>9.3219930727643678</v>
      </c>
      <c r="CM1312">
        <v>1305</v>
      </c>
      <c r="CN1312">
        <v>19.262443488129087</v>
      </c>
      <c r="CO1312">
        <v>28.797805470016065</v>
      </c>
      <c r="CQ1312">
        <f t="shared" si="1056"/>
        <v>0</v>
      </c>
      <c r="CR1312">
        <f t="shared" si="1057"/>
        <v>1</v>
      </c>
      <c r="CS1312">
        <f t="shared" si="1058"/>
        <v>9.5353619818869788</v>
      </c>
      <c r="CV1312">
        <v>1305</v>
      </c>
      <c r="CW1312">
        <v>24.093253990121809</v>
      </c>
      <c r="CX1312">
        <v>21.851710210847639</v>
      </c>
      <c r="CZ1312">
        <f t="shared" si="1059"/>
        <v>1</v>
      </c>
      <c r="DA1312">
        <f t="shared" si="1060"/>
        <v>0</v>
      </c>
      <c r="DB1312">
        <f t="shared" si="1061"/>
        <v>2.2415437792741706</v>
      </c>
      <c r="DE1312">
        <v>1305</v>
      </c>
      <c r="DF1312">
        <v>17.968057561792129</v>
      </c>
      <c r="DG1312">
        <v>25.206264688548885</v>
      </c>
      <c r="DI1312">
        <f t="shared" si="1062"/>
        <v>0</v>
      </c>
      <c r="DJ1312">
        <f t="shared" si="1063"/>
        <v>1</v>
      </c>
      <c r="DK1312">
        <f t="shared" si="1064"/>
        <v>7.2382071267567554</v>
      </c>
      <c r="DN1312">
        <v>1305</v>
      </c>
      <c r="DO1312">
        <v>22.874247368785916</v>
      </c>
      <c r="DP1312">
        <v>20.043328003019596</v>
      </c>
      <c r="DR1312">
        <f t="shared" si="1065"/>
        <v>1</v>
      </c>
      <c r="DS1312">
        <f t="shared" si="1066"/>
        <v>0</v>
      </c>
      <c r="DT1312">
        <f t="shared" si="1067"/>
        <v>2.8309193657663201</v>
      </c>
      <c r="DW1312">
        <v>1305</v>
      </c>
      <c r="DX1312">
        <v>32.334921064959694</v>
      </c>
      <c r="DY1312">
        <v>18.885024837472702</v>
      </c>
      <c r="EA1312">
        <f t="shared" si="1068"/>
        <v>1</v>
      </c>
      <c r="EB1312">
        <f t="shared" si="1069"/>
        <v>0</v>
      </c>
      <c r="EC1312">
        <f t="shared" si="1070"/>
        <v>13.449896227486992</v>
      </c>
      <c r="EF1312">
        <v>1305</v>
      </c>
      <c r="EG1312">
        <v>15.501191111149783</v>
      </c>
      <c r="EH1312">
        <v>16.197934444078129</v>
      </c>
      <c r="EJ1312">
        <f t="shared" si="1071"/>
        <v>0</v>
      </c>
      <c r="EK1312">
        <f t="shared" si="1072"/>
        <v>1</v>
      </c>
      <c r="EL1312">
        <f t="shared" si="1073"/>
        <v>0.69674333292834589</v>
      </c>
      <c r="EO1312">
        <v>1305</v>
      </c>
      <c r="EP1312">
        <v>19.761809394625587</v>
      </c>
      <c r="EQ1312">
        <v>39.018144369162464</v>
      </c>
      <c r="ES1312">
        <f t="shared" si="1074"/>
        <v>0</v>
      </c>
      <c r="ET1312">
        <f t="shared" si="1075"/>
        <v>1</v>
      </c>
      <c r="EU1312">
        <f t="shared" si="1076"/>
        <v>19.256334974536877</v>
      </c>
    </row>
    <row r="1313" spans="1:151" x14ac:dyDescent="0.25">
      <c r="A1313">
        <v>1306</v>
      </c>
      <c r="B1313">
        <v>16.925789130619421</v>
      </c>
      <c r="C1313">
        <v>45.35648422409016</v>
      </c>
      <c r="E1313">
        <f t="shared" si="1026"/>
        <v>0</v>
      </c>
      <c r="F1313">
        <f t="shared" si="1028"/>
        <v>1</v>
      </c>
      <c r="G1313">
        <f t="shared" si="1027"/>
        <v>28.430695093470739</v>
      </c>
      <c r="J1313">
        <v>1306</v>
      </c>
      <c r="K1313">
        <v>24.875405411515388</v>
      </c>
      <c r="L1313">
        <v>30.675591527346931</v>
      </c>
      <c r="N1313">
        <f t="shared" si="1029"/>
        <v>0</v>
      </c>
      <c r="O1313">
        <f t="shared" si="1030"/>
        <v>1</v>
      </c>
      <c r="P1313">
        <f t="shared" si="1031"/>
        <v>5.8001861158315435</v>
      </c>
      <c r="S1313">
        <v>1306</v>
      </c>
      <c r="T1313">
        <v>17.149132298950924</v>
      </c>
      <c r="U1313">
        <v>1.6250529753297585</v>
      </c>
      <c r="W1313">
        <f t="shared" si="1032"/>
        <v>1</v>
      </c>
      <c r="X1313">
        <f t="shared" si="1033"/>
        <v>0</v>
      </c>
      <c r="Y1313">
        <f t="shared" si="1034"/>
        <v>15.524079323621166</v>
      </c>
      <c r="AB1313">
        <v>1306</v>
      </c>
      <c r="AC1313">
        <v>31.789581306317189</v>
      </c>
      <c r="AD1313">
        <v>17.144273406385</v>
      </c>
      <c r="AF1313">
        <f t="shared" si="1035"/>
        <v>1</v>
      </c>
      <c r="AG1313">
        <f t="shared" si="1036"/>
        <v>0</v>
      </c>
      <c r="AH1313">
        <f t="shared" si="1037"/>
        <v>14.645307899932188</v>
      </c>
      <c r="AK1313">
        <v>1306</v>
      </c>
      <c r="AL1313">
        <v>19.347023671620711</v>
      </c>
      <c r="AM1313">
        <v>18.894565707655048</v>
      </c>
      <c r="AO1313">
        <f t="shared" si="1038"/>
        <v>1</v>
      </c>
      <c r="AP1313">
        <f t="shared" si="1039"/>
        <v>0</v>
      </c>
      <c r="AQ1313">
        <f t="shared" si="1040"/>
        <v>0.45245796396566362</v>
      </c>
      <c r="AT1313">
        <v>1306</v>
      </c>
      <c r="AU1313">
        <v>19.264634654204201</v>
      </c>
      <c r="AV1313">
        <v>27.831066421521225</v>
      </c>
      <c r="AX1313">
        <f t="shared" si="1041"/>
        <v>0</v>
      </c>
      <c r="AY1313">
        <f t="shared" si="1042"/>
        <v>1</v>
      </c>
      <c r="AZ1313">
        <f t="shared" si="1043"/>
        <v>8.5664317673170238</v>
      </c>
      <c r="BC1313">
        <v>1306</v>
      </c>
      <c r="BD1313" t="e">
        <v>#N/A</v>
      </c>
      <c r="BE1313" t="e">
        <v>#N/A</v>
      </c>
      <c r="BG1313" t="e">
        <f t="shared" si="1044"/>
        <v>#N/A</v>
      </c>
      <c r="BH1313" t="e">
        <f t="shared" si="1045"/>
        <v>#N/A</v>
      </c>
      <c r="BI1313" t="e">
        <f t="shared" si="1046"/>
        <v>#N/A</v>
      </c>
      <c r="BL1313">
        <v>1306</v>
      </c>
      <c r="BM1313">
        <v>36.120705218739317</v>
      </c>
      <c r="BN1313">
        <v>12.282163809286635</v>
      </c>
      <c r="BP1313">
        <f t="shared" si="1047"/>
        <v>1</v>
      </c>
      <c r="BQ1313">
        <f t="shared" si="1048"/>
        <v>0</v>
      </c>
      <c r="BR1313">
        <f t="shared" si="1049"/>
        <v>23.838541409452681</v>
      </c>
      <c r="BU1313">
        <v>1306</v>
      </c>
      <c r="BV1313">
        <v>19.109151996966663</v>
      </c>
      <c r="BW1313">
        <v>18.498925205142069</v>
      </c>
      <c r="BY1313">
        <f t="shared" si="1050"/>
        <v>1</v>
      </c>
      <c r="BZ1313">
        <f t="shared" si="1051"/>
        <v>0</v>
      </c>
      <c r="CA1313">
        <f t="shared" si="1052"/>
        <v>0.61022679182459427</v>
      </c>
      <c r="CD1313">
        <v>1306</v>
      </c>
      <c r="CE1313">
        <v>22.089811500134523</v>
      </c>
      <c r="CF1313">
        <v>31.668934611467535</v>
      </c>
      <c r="CH1313">
        <f t="shared" si="1053"/>
        <v>0</v>
      </c>
      <c r="CI1313">
        <f t="shared" si="1054"/>
        <v>1</v>
      </c>
      <c r="CJ1313">
        <f t="shared" si="1055"/>
        <v>9.5791231113330113</v>
      </c>
      <c r="CM1313">
        <v>1306</v>
      </c>
      <c r="CN1313">
        <v>18.587848081390511</v>
      </c>
      <c r="CO1313">
        <v>17.425341585791315</v>
      </c>
      <c r="CQ1313">
        <f t="shared" si="1056"/>
        <v>1</v>
      </c>
      <c r="CR1313">
        <f t="shared" si="1057"/>
        <v>0</v>
      </c>
      <c r="CS1313">
        <f t="shared" si="1058"/>
        <v>1.1625064955991959</v>
      </c>
      <c r="CV1313">
        <v>1306</v>
      </c>
      <c r="CW1313">
        <v>29.416471306494326</v>
      </c>
      <c r="CX1313">
        <v>21.099630902222238</v>
      </c>
      <c r="CZ1313">
        <f t="shared" si="1059"/>
        <v>1</v>
      </c>
      <c r="DA1313">
        <f t="shared" si="1060"/>
        <v>0</v>
      </c>
      <c r="DB1313">
        <f t="shared" si="1061"/>
        <v>8.3168404042720887</v>
      </c>
      <c r="DE1313">
        <v>1306</v>
      </c>
      <c r="DF1313">
        <v>24.157615059075518</v>
      </c>
      <c r="DG1313">
        <v>20.965141655176549</v>
      </c>
      <c r="DI1313">
        <f t="shared" si="1062"/>
        <v>1</v>
      </c>
      <c r="DJ1313">
        <f t="shared" si="1063"/>
        <v>0</v>
      </c>
      <c r="DK1313">
        <f t="shared" si="1064"/>
        <v>3.1924734038989691</v>
      </c>
      <c r="DN1313">
        <v>1306</v>
      </c>
      <c r="DO1313">
        <v>24.106513878286528</v>
      </c>
      <c r="DP1313">
        <v>22.065350667525898</v>
      </c>
      <c r="DR1313">
        <f t="shared" si="1065"/>
        <v>1</v>
      </c>
      <c r="DS1313">
        <f t="shared" si="1066"/>
        <v>0</v>
      </c>
      <c r="DT1313">
        <f t="shared" si="1067"/>
        <v>2.0411632107606295</v>
      </c>
      <c r="DW1313">
        <v>1306</v>
      </c>
      <c r="DX1313">
        <v>14.703265485580532</v>
      </c>
      <c r="DY1313">
        <v>24.347748418562333</v>
      </c>
      <c r="EA1313">
        <f t="shared" si="1068"/>
        <v>0</v>
      </c>
      <c r="EB1313">
        <f t="shared" si="1069"/>
        <v>1</v>
      </c>
      <c r="EC1313">
        <f t="shared" si="1070"/>
        <v>9.6444829329818003</v>
      </c>
      <c r="EF1313">
        <v>1306</v>
      </c>
      <c r="EG1313">
        <v>24.240653003096217</v>
      </c>
      <c r="EH1313">
        <v>17.193520683251982</v>
      </c>
      <c r="EJ1313">
        <f t="shared" si="1071"/>
        <v>1</v>
      </c>
      <c r="EK1313">
        <f t="shared" si="1072"/>
        <v>0</v>
      </c>
      <c r="EL1313">
        <f t="shared" si="1073"/>
        <v>7.0471323198442342</v>
      </c>
      <c r="EO1313">
        <v>1306</v>
      </c>
      <c r="EP1313">
        <v>18.396893484922341</v>
      </c>
      <c r="EQ1313">
        <v>43.003265004094658</v>
      </c>
      <c r="ES1313">
        <f t="shared" si="1074"/>
        <v>0</v>
      </c>
      <c r="ET1313">
        <f t="shared" si="1075"/>
        <v>1</v>
      </c>
      <c r="EU1313">
        <f t="shared" si="1076"/>
        <v>24.606371519172317</v>
      </c>
    </row>
    <row r="1314" spans="1:151" x14ac:dyDescent="0.25">
      <c r="A1314">
        <v>1307</v>
      </c>
      <c r="B1314">
        <v>10.877184357240338</v>
      </c>
      <c r="C1314">
        <v>36.701755415701072</v>
      </c>
      <c r="E1314">
        <f t="shared" si="1026"/>
        <v>0</v>
      </c>
      <c r="F1314">
        <f t="shared" si="1028"/>
        <v>1</v>
      </c>
      <c r="G1314">
        <f t="shared" si="1027"/>
        <v>25.824571058460734</v>
      </c>
      <c r="J1314">
        <v>1307</v>
      </c>
      <c r="K1314">
        <v>17.925301314029966</v>
      </c>
      <c r="L1314">
        <v>19.436293341383731</v>
      </c>
      <c r="N1314">
        <f t="shared" si="1029"/>
        <v>0</v>
      </c>
      <c r="O1314">
        <f t="shared" si="1030"/>
        <v>1</v>
      </c>
      <c r="P1314">
        <f t="shared" si="1031"/>
        <v>1.5109920273537654</v>
      </c>
      <c r="S1314">
        <v>1307</v>
      </c>
      <c r="T1314">
        <v>19.175175669102451</v>
      </c>
      <c r="U1314">
        <v>16.261513230676584</v>
      </c>
      <c r="W1314">
        <f t="shared" si="1032"/>
        <v>1</v>
      </c>
      <c r="X1314">
        <f t="shared" si="1033"/>
        <v>0</v>
      </c>
      <c r="Y1314">
        <f t="shared" si="1034"/>
        <v>2.9136624384258667</v>
      </c>
      <c r="AB1314">
        <v>1307</v>
      </c>
      <c r="AC1314">
        <v>26.61805107724518</v>
      </c>
      <c r="AD1314">
        <v>18.773093728124152</v>
      </c>
      <c r="AF1314">
        <f t="shared" si="1035"/>
        <v>1</v>
      </c>
      <c r="AG1314">
        <f t="shared" si="1036"/>
        <v>0</v>
      </c>
      <c r="AH1314">
        <f t="shared" si="1037"/>
        <v>7.844957349121028</v>
      </c>
      <c r="AK1314">
        <v>1307</v>
      </c>
      <c r="AL1314">
        <v>19.559127644778428</v>
      </c>
      <c r="AM1314">
        <v>27.823204078479304</v>
      </c>
      <c r="AO1314">
        <f t="shared" si="1038"/>
        <v>0</v>
      </c>
      <c r="AP1314">
        <f t="shared" si="1039"/>
        <v>1</v>
      </c>
      <c r="AQ1314">
        <f t="shared" si="1040"/>
        <v>8.2640764337008754</v>
      </c>
      <c r="AT1314">
        <v>1307</v>
      </c>
      <c r="AU1314">
        <v>19.649984034904403</v>
      </c>
      <c r="AV1314">
        <v>25.100306744009242</v>
      </c>
      <c r="AX1314">
        <f t="shared" si="1041"/>
        <v>0</v>
      </c>
      <c r="AY1314">
        <f t="shared" si="1042"/>
        <v>1</v>
      </c>
      <c r="AZ1314">
        <f t="shared" si="1043"/>
        <v>5.4503227091048387</v>
      </c>
      <c r="BC1314">
        <v>1307</v>
      </c>
      <c r="BD1314" t="e">
        <v>#N/A</v>
      </c>
      <c r="BE1314" t="e">
        <v>#N/A</v>
      </c>
      <c r="BG1314" t="e">
        <f t="shared" si="1044"/>
        <v>#N/A</v>
      </c>
      <c r="BH1314" t="e">
        <f t="shared" si="1045"/>
        <v>#N/A</v>
      </c>
      <c r="BI1314" t="e">
        <f t="shared" si="1046"/>
        <v>#N/A</v>
      </c>
      <c r="BL1314">
        <v>1307</v>
      </c>
      <c r="BM1314">
        <v>24.451415755300101</v>
      </c>
      <c r="BN1314">
        <v>19.126309278064799</v>
      </c>
      <c r="BP1314">
        <f t="shared" si="1047"/>
        <v>1</v>
      </c>
      <c r="BQ1314">
        <f t="shared" si="1048"/>
        <v>0</v>
      </c>
      <c r="BR1314">
        <f t="shared" si="1049"/>
        <v>5.3251064772353018</v>
      </c>
      <c r="BU1314">
        <v>1307</v>
      </c>
      <c r="BV1314">
        <v>26.701448586733441</v>
      </c>
      <c r="BW1314">
        <v>20.090229653690962</v>
      </c>
      <c r="BY1314">
        <f t="shared" si="1050"/>
        <v>1</v>
      </c>
      <c r="BZ1314">
        <f t="shared" si="1051"/>
        <v>0</v>
      </c>
      <c r="CA1314">
        <f t="shared" si="1052"/>
        <v>6.6112189330424798</v>
      </c>
      <c r="CD1314">
        <v>1307</v>
      </c>
      <c r="CE1314">
        <v>16.516467776593501</v>
      </c>
      <c r="CF1314">
        <v>30.442424844520747</v>
      </c>
      <c r="CH1314">
        <f t="shared" si="1053"/>
        <v>0</v>
      </c>
      <c r="CI1314">
        <f t="shared" si="1054"/>
        <v>1</v>
      </c>
      <c r="CJ1314">
        <f t="shared" si="1055"/>
        <v>13.925957067927246</v>
      </c>
      <c r="CM1314">
        <v>1307</v>
      </c>
      <c r="CN1314">
        <v>23.369323057267742</v>
      </c>
      <c r="CO1314">
        <v>39.574450385792552</v>
      </c>
      <c r="CQ1314">
        <f t="shared" si="1056"/>
        <v>0</v>
      </c>
      <c r="CR1314">
        <f t="shared" si="1057"/>
        <v>1</v>
      </c>
      <c r="CS1314">
        <f t="shared" si="1058"/>
        <v>16.20512732852481</v>
      </c>
      <c r="CV1314">
        <v>1307</v>
      </c>
      <c r="CW1314">
        <v>22.250044123495481</v>
      </c>
      <c r="CX1314">
        <v>21.407588738333203</v>
      </c>
      <c r="CZ1314">
        <f t="shared" si="1059"/>
        <v>1</v>
      </c>
      <c r="DA1314">
        <f t="shared" si="1060"/>
        <v>0</v>
      </c>
      <c r="DB1314">
        <f t="shared" si="1061"/>
        <v>0.84245538516227825</v>
      </c>
      <c r="DE1314">
        <v>1307</v>
      </c>
      <c r="DF1314">
        <v>20.255728578752283</v>
      </c>
      <c r="DG1314">
        <v>27.41728730539392</v>
      </c>
      <c r="DI1314">
        <f t="shared" si="1062"/>
        <v>0</v>
      </c>
      <c r="DJ1314">
        <f t="shared" si="1063"/>
        <v>1</v>
      </c>
      <c r="DK1314">
        <f t="shared" si="1064"/>
        <v>7.161558726641637</v>
      </c>
      <c r="DN1314">
        <v>1307</v>
      </c>
      <c r="DO1314">
        <v>20.525435959814441</v>
      </c>
      <c r="DP1314">
        <v>25.400198545045075</v>
      </c>
      <c r="DR1314">
        <f t="shared" si="1065"/>
        <v>0</v>
      </c>
      <c r="DS1314">
        <f t="shared" si="1066"/>
        <v>1</v>
      </c>
      <c r="DT1314">
        <f t="shared" si="1067"/>
        <v>4.8747625852306342</v>
      </c>
      <c r="DW1314">
        <v>1307</v>
      </c>
      <c r="DX1314">
        <v>18.1780497723969</v>
      </c>
      <c r="DY1314">
        <v>21.264274192234527</v>
      </c>
      <c r="EA1314">
        <f t="shared" si="1068"/>
        <v>0</v>
      </c>
      <c r="EB1314">
        <f t="shared" si="1069"/>
        <v>1</v>
      </c>
      <c r="EC1314">
        <f t="shared" si="1070"/>
        <v>3.0862244198376274</v>
      </c>
      <c r="EF1314">
        <v>1307</v>
      </c>
      <c r="EG1314">
        <v>19.604917400471091</v>
      </c>
      <c r="EH1314">
        <v>12.274700325853352</v>
      </c>
      <c r="EJ1314">
        <f t="shared" si="1071"/>
        <v>1</v>
      </c>
      <c r="EK1314">
        <f t="shared" si="1072"/>
        <v>0</v>
      </c>
      <c r="EL1314">
        <f t="shared" si="1073"/>
        <v>7.3302170746177389</v>
      </c>
      <c r="EO1314">
        <v>1307</v>
      </c>
      <c r="EP1314">
        <v>26.008484793238978</v>
      </c>
      <c r="EQ1314">
        <v>21.530364643918428</v>
      </c>
      <c r="ES1314">
        <f t="shared" si="1074"/>
        <v>1</v>
      </c>
      <c r="ET1314">
        <f t="shared" si="1075"/>
        <v>0</v>
      </c>
      <c r="EU1314">
        <f t="shared" si="1076"/>
        <v>4.4781201493205494</v>
      </c>
    </row>
    <row r="1315" spans="1:151" x14ac:dyDescent="0.25">
      <c r="A1315">
        <v>1308</v>
      </c>
      <c r="B1315">
        <v>9.4077639607875199</v>
      </c>
      <c r="C1315">
        <v>37.470366689844738</v>
      </c>
      <c r="E1315">
        <f t="shared" si="1026"/>
        <v>0</v>
      </c>
      <c r="F1315">
        <f t="shared" si="1028"/>
        <v>1</v>
      </c>
      <c r="G1315">
        <f t="shared" si="1027"/>
        <v>28.062602729057218</v>
      </c>
      <c r="J1315">
        <v>1308</v>
      </c>
      <c r="K1315">
        <v>22.982000452696781</v>
      </c>
      <c r="L1315">
        <v>28.13901081941269</v>
      </c>
      <c r="N1315">
        <f t="shared" si="1029"/>
        <v>0</v>
      </c>
      <c r="O1315">
        <f t="shared" si="1030"/>
        <v>1</v>
      </c>
      <c r="P1315">
        <f t="shared" si="1031"/>
        <v>5.1570103667159088</v>
      </c>
      <c r="S1315">
        <v>1308</v>
      </c>
      <c r="T1315">
        <v>23.909871696849457</v>
      </c>
      <c r="U1315">
        <v>46.358058789831063</v>
      </c>
      <c r="W1315">
        <f t="shared" si="1032"/>
        <v>0</v>
      </c>
      <c r="X1315">
        <f t="shared" si="1033"/>
        <v>1</v>
      </c>
      <c r="Y1315">
        <f t="shared" si="1034"/>
        <v>22.448187092981605</v>
      </c>
      <c r="AB1315">
        <v>1308</v>
      </c>
      <c r="AC1315">
        <v>24.133735749353256</v>
      </c>
      <c r="AD1315">
        <v>18.464036284771812</v>
      </c>
      <c r="AF1315">
        <f t="shared" si="1035"/>
        <v>1</v>
      </c>
      <c r="AG1315">
        <f t="shared" si="1036"/>
        <v>0</v>
      </c>
      <c r="AH1315">
        <f t="shared" si="1037"/>
        <v>5.6696994645814449</v>
      </c>
      <c r="AK1315">
        <v>1308</v>
      </c>
      <c r="AL1315">
        <v>24.268283373969041</v>
      </c>
      <c r="AM1315">
        <v>53.597286082586606</v>
      </c>
      <c r="AO1315">
        <f t="shared" si="1038"/>
        <v>0</v>
      </c>
      <c r="AP1315">
        <f t="shared" si="1039"/>
        <v>1</v>
      </c>
      <c r="AQ1315">
        <f t="shared" si="1040"/>
        <v>29.329002708617566</v>
      </c>
      <c r="AT1315">
        <v>1308</v>
      </c>
      <c r="AU1315">
        <v>20.717386834960678</v>
      </c>
      <c r="AV1315">
        <v>12.43910139513153</v>
      </c>
      <c r="AX1315">
        <f t="shared" si="1041"/>
        <v>1</v>
      </c>
      <c r="AY1315">
        <f t="shared" si="1042"/>
        <v>0</v>
      </c>
      <c r="AZ1315">
        <f t="shared" si="1043"/>
        <v>8.2782854398291477</v>
      </c>
      <c r="BC1315">
        <v>1308</v>
      </c>
      <c r="BD1315" t="e">
        <v>#N/A</v>
      </c>
      <c r="BE1315" t="e">
        <v>#N/A</v>
      </c>
      <c r="BG1315" t="e">
        <f t="shared" si="1044"/>
        <v>#N/A</v>
      </c>
      <c r="BH1315" t="e">
        <f t="shared" si="1045"/>
        <v>#N/A</v>
      </c>
      <c r="BI1315" t="e">
        <f t="shared" si="1046"/>
        <v>#N/A</v>
      </c>
      <c r="BL1315">
        <v>1308</v>
      </c>
      <c r="BM1315">
        <v>29.165250096596747</v>
      </c>
      <c r="BN1315">
        <v>8.0356319698759364</v>
      </c>
      <c r="BP1315">
        <f t="shared" si="1047"/>
        <v>1</v>
      </c>
      <c r="BQ1315">
        <f t="shared" si="1048"/>
        <v>0</v>
      </c>
      <c r="BR1315">
        <f t="shared" si="1049"/>
        <v>21.129618126720811</v>
      </c>
      <c r="BU1315">
        <v>1308</v>
      </c>
      <c r="BV1315">
        <v>23.707408028806046</v>
      </c>
      <c r="BW1315">
        <v>23.452913312517225</v>
      </c>
      <c r="BY1315">
        <f t="shared" si="1050"/>
        <v>1</v>
      </c>
      <c r="BZ1315">
        <f t="shared" si="1051"/>
        <v>0</v>
      </c>
      <c r="CA1315">
        <f t="shared" si="1052"/>
        <v>0.25449471628882137</v>
      </c>
      <c r="CD1315">
        <v>1308</v>
      </c>
      <c r="CE1315">
        <v>16.632907099904713</v>
      </c>
      <c r="CF1315">
        <v>25.722828095928268</v>
      </c>
      <c r="CH1315">
        <f t="shared" si="1053"/>
        <v>0</v>
      </c>
      <c r="CI1315">
        <f t="shared" si="1054"/>
        <v>1</v>
      </c>
      <c r="CJ1315">
        <f t="shared" si="1055"/>
        <v>9.0899209960235545</v>
      </c>
      <c r="CM1315">
        <v>1308</v>
      </c>
      <c r="CN1315">
        <v>15.414694669056594</v>
      </c>
      <c r="CO1315">
        <v>32.770522144213459</v>
      </c>
      <c r="CQ1315">
        <f t="shared" si="1056"/>
        <v>0</v>
      </c>
      <c r="CR1315">
        <f t="shared" si="1057"/>
        <v>1</v>
      </c>
      <c r="CS1315">
        <f t="shared" si="1058"/>
        <v>17.355827475156865</v>
      </c>
      <c r="CV1315">
        <v>1308</v>
      </c>
      <c r="CW1315">
        <v>20.625383389474653</v>
      </c>
      <c r="CX1315">
        <v>18.726226392969696</v>
      </c>
      <c r="CZ1315">
        <f t="shared" si="1059"/>
        <v>1</v>
      </c>
      <c r="DA1315">
        <f t="shared" si="1060"/>
        <v>0</v>
      </c>
      <c r="DB1315">
        <f t="shared" si="1061"/>
        <v>1.8991569965049564</v>
      </c>
      <c r="DE1315">
        <v>1308</v>
      </c>
      <c r="DF1315">
        <v>29.743437145167192</v>
      </c>
      <c r="DG1315">
        <v>28.817307388673399</v>
      </c>
      <c r="DI1315">
        <f t="shared" si="1062"/>
        <v>1</v>
      </c>
      <c r="DJ1315">
        <f t="shared" si="1063"/>
        <v>0</v>
      </c>
      <c r="DK1315">
        <f t="shared" si="1064"/>
        <v>0.92612975649379337</v>
      </c>
      <c r="DN1315">
        <v>1308</v>
      </c>
      <c r="DO1315">
        <v>21.778175867252802</v>
      </c>
      <c r="DP1315">
        <v>12.625134047923542</v>
      </c>
      <c r="DR1315">
        <f t="shared" si="1065"/>
        <v>1</v>
      </c>
      <c r="DS1315">
        <f t="shared" si="1066"/>
        <v>0</v>
      </c>
      <c r="DT1315">
        <f t="shared" si="1067"/>
        <v>9.1530418193292604</v>
      </c>
      <c r="DW1315">
        <v>1308</v>
      </c>
      <c r="DX1315">
        <v>5.4833521510609522</v>
      </c>
      <c r="DY1315">
        <v>25.647279942930506</v>
      </c>
      <c r="EA1315">
        <f t="shared" si="1068"/>
        <v>0</v>
      </c>
      <c r="EB1315">
        <f t="shared" si="1069"/>
        <v>1</v>
      </c>
      <c r="EC1315">
        <f t="shared" si="1070"/>
        <v>20.163927791869554</v>
      </c>
      <c r="EF1315">
        <v>1308</v>
      </c>
      <c r="EG1315">
        <v>22.140680099604911</v>
      </c>
      <c r="EH1315">
        <v>20.047140511719547</v>
      </c>
      <c r="EJ1315">
        <f t="shared" si="1071"/>
        <v>1</v>
      </c>
      <c r="EK1315">
        <f t="shared" si="1072"/>
        <v>0</v>
      </c>
      <c r="EL1315">
        <f t="shared" si="1073"/>
        <v>2.0935395878853633</v>
      </c>
      <c r="EO1315">
        <v>1308</v>
      </c>
      <c r="EP1315">
        <v>21.753244948632421</v>
      </c>
      <c r="EQ1315">
        <v>49.008746328677397</v>
      </c>
      <c r="ES1315">
        <f t="shared" si="1074"/>
        <v>0</v>
      </c>
      <c r="ET1315">
        <f t="shared" si="1075"/>
        <v>1</v>
      </c>
      <c r="EU1315">
        <f t="shared" si="1076"/>
        <v>27.255501380044976</v>
      </c>
    </row>
    <row r="1316" spans="1:151" x14ac:dyDescent="0.25">
      <c r="A1316">
        <v>1309</v>
      </c>
      <c r="B1316">
        <v>14.303373445454103</v>
      </c>
      <c r="C1316">
        <v>32.229996624460341</v>
      </c>
      <c r="E1316">
        <f t="shared" si="1026"/>
        <v>0</v>
      </c>
      <c r="F1316">
        <f t="shared" si="1028"/>
        <v>1</v>
      </c>
      <c r="G1316">
        <f t="shared" si="1027"/>
        <v>17.926623179006238</v>
      </c>
      <c r="J1316">
        <v>1309</v>
      </c>
      <c r="K1316">
        <v>26.365147886723321</v>
      </c>
      <c r="L1316">
        <v>22.841355010167717</v>
      </c>
      <c r="N1316">
        <f t="shared" si="1029"/>
        <v>1</v>
      </c>
      <c r="O1316">
        <f t="shared" si="1030"/>
        <v>0</v>
      </c>
      <c r="P1316">
        <f t="shared" si="1031"/>
        <v>3.5237928765556035</v>
      </c>
      <c r="S1316">
        <v>1309</v>
      </c>
      <c r="T1316">
        <v>20.080192319797781</v>
      </c>
      <c r="U1316">
        <v>29.720154372100389</v>
      </c>
      <c r="W1316">
        <f t="shared" si="1032"/>
        <v>0</v>
      </c>
      <c r="X1316">
        <f t="shared" si="1033"/>
        <v>1</v>
      </c>
      <c r="Y1316">
        <f t="shared" si="1034"/>
        <v>9.6399620523026073</v>
      </c>
      <c r="AB1316">
        <v>1309</v>
      </c>
      <c r="AC1316">
        <v>22.625770941960635</v>
      </c>
      <c r="AD1316">
        <v>17.192634651775769</v>
      </c>
      <c r="AF1316">
        <f t="shared" si="1035"/>
        <v>1</v>
      </c>
      <c r="AG1316">
        <f t="shared" si="1036"/>
        <v>0</v>
      </c>
      <c r="AH1316">
        <f t="shared" si="1037"/>
        <v>5.4331362901848657</v>
      </c>
      <c r="AK1316">
        <v>1309</v>
      </c>
      <c r="AL1316">
        <v>24.082147715732717</v>
      </c>
      <c r="AM1316">
        <v>37.084229235931389</v>
      </c>
      <c r="AO1316">
        <f t="shared" si="1038"/>
        <v>0</v>
      </c>
      <c r="AP1316">
        <f t="shared" si="1039"/>
        <v>1</v>
      </c>
      <c r="AQ1316">
        <f t="shared" si="1040"/>
        <v>13.002081520198672</v>
      </c>
      <c r="AT1316">
        <v>1309</v>
      </c>
      <c r="AU1316">
        <v>23.045500691306046</v>
      </c>
      <c r="AV1316">
        <v>17.637279213472553</v>
      </c>
      <c r="AX1316">
        <f t="shared" si="1041"/>
        <v>1</v>
      </c>
      <c r="AY1316">
        <f t="shared" si="1042"/>
        <v>0</v>
      </c>
      <c r="AZ1316">
        <f t="shared" si="1043"/>
        <v>5.4082214778334929</v>
      </c>
      <c r="BC1316">
        <v>1309</v>
      </c>
      <c r="BD1316" t="e">
        <v>#N/A</v>
      </c>
      <c r="BE1316" t="e">
        <v>#N/A</v>
      </c>
      <c r="BG1316" t="e">
        <f t="shared" si="1044"/>
        <v>#N/A</v>
      </c>
      <c r="BH1316" t="e">
        <f t="shared" si="1045"/>
        <v>#N/A</v>
      </c>
      <c r="BI1316" t="e">
        <f t="shared" si="1046"/>
        <v>#N/A</v>
      </c>
      <c r="BL1316">
        <v>1309</v>
      </c>
      <c r="BM1316">
        <v>24.522186854307993</v>
      </c>
      <c r="BN1316">
        <v>10.629819138295955</v>
      </c>
      <c r="BP1316">
        <f t="shared" si="1047"/>
        <v>1</v>
      </c>
      <c r="BQ1316">
        <f t="shared" si="1048"/>
        <v>0</v>
      </c>
      <c r="BR1316">
        <f t="shared" si="1049"/>
        <v>13.892367716012037</v>
      </c>
      <c r="BU1316">
        <v>1309</v>
      </c>
      <c r="BV1316">
        <v>25.329497114132987</v>
      </c>
      <c r="BW1316">
        <v>17.239881380335039</v>
      </c>
      <c r="BY1316">
        <f t="shared" si="1050"/>
        <v>1</v>
      </c>
      <c r="BZ1316">
        <f t="shared" si="1051"/>
        <v>0</v>
      </c>
      <c r="CA1316">
        <f t="shared" si="1052"/>
        <v>8.0896157337979488</v>
      </c>
      <c r="CD1316">
        <v>1309</v>
      </c>
      <c r="CE1316">
        <v>20.027304898237922</v>
      </c>
      <c r="CF1316">
        <v>44.388061539102097</v>
      </c>
      <c r="CH1316">
        <f t="shared" si="1053"/>
        <v>0</v>
      </c>
      <c r="CI1316">
        <f t="shared" si="1054"/>
        <v>1</v>
      </c>
      <c r="CJ1316">
        <f t="shared" si="1055"/>
        <v>24.360756640864174</v>
      </c>
      <c r="CM1316">
        <v>1309</v>
      </c>
      <c r="CN1316">
        <v>22.283575562294541</v>
      </c>
      <c r="CO1316">
        <v>28.721545912828802</v>
      </c>
      <c r="CQ1316">
        <f t="shared" si="1056"/>
        <v>0</v>
      </c>
      <c r="CR1316">
        <f t="shared" si="1057"/>
        <v>1</v>
      </c>
      <c r="CS1316">
        <f t="shared" si="1058"/>
        <v>6.4379703505342611</v>
      </c>
      <c r="CV1316">
        <v>1309</v>
      </c>
      <c r="CW1316">
        <v>28.676924264107573</v>
      </c>
      <c r="CX1316">
        <v>17.117790058880004</v>
      </c>
      <c r="CZ1316">
        <f t="shared" si="1059"/>
        <v>1</v>
      </c>
      <c r="DA1316">
        <f t="shared" si="1060"/>
        <v>0</v>
      </c>
      <c r="DB1316">
        <f t="shared" si="1061"/>
        <v>11.559134205227569</v>
      </c>
      <c r="DE1316">
        <v>1309</v>
      </c>
      <c r="DF1316">
        <v>8.7116704223356543</v>
      </c>
      <c r="DG1316">
        <v>23.630394403938126</v>
      </c>
      <c r="DI1316">
        <f t="shared" si="1062"/>
        <v>0</v>
      </c>
      <c r="DJ1316">
        <f t="shared" si="1063"/>
        <v>1</v>
      </c>
      <c r="DK1316">
        <f t="shared" si="1064"/>
        <v>14.918723981602472</v>
      </c>
      <c r="DN1316">
        <v>1309</v>
      </c>
      <c r="DO1316">
        <v>21.077310529488972</v>
      </c>
      <c r="DP1316">
        <v>17.10819536093403</v>
      </c>
      <c r="DR1316">
        <f t="shared" si="1065"/>
        <v>1</v>
      </c>
      <c r="DS1316">
        <f t="shared" si="1066"/>
        <v>0</v>
      </c>
      <c r="DT1316">
        <f t="shared" si="1067"/>
        <v>3.9691151685549428</v>
      </c>
      <c r="DW1316">
        <v>1309</v>
      </c>
      <c r="DX1316">
        <v>28.293536215235363</v>
      </c>
      <c r="DY1316">
        <v>25.011040009502036</v>
      </c>
      <c r="EA1316">
        <f t="shared" si="1068"/>
        <v>1</v>
      </c>
      <c r="EB1316">
        <f t="shared" si="1069"/>
        <v>0</v>
      </c>
      <c r="EC1316">
        <f t="shared" si="1070"/>
        <v>3.2824962057333273</v>
      </c>
      <c r="EF1316">
        <v>1309</v>
      </c>
      <c r="EG1316">
        <v>23.124507120992572</v>
      </c>
      <c r="EH1316">
        <v>16.98653767632878</v>
      </c>
      <c r="EJ1316">
        <f t="shared" si="1071"/>
        <v>1</v>
      </c>
      <c r="EK1316">
        <f t="shared" si="1072"/>
        <v>0</v>
      </c>
      <c r="EL1316">
        <f t="shared" si="1073"/>
        <v>6.137969444663792</v>
      </c>
      <c r="EO1316">
        <v>1309</v>
      </c>
      <c r="EP1316">
        <v>23.243660104819895</v>
      </c>
      <c r="EQ1316">
        <v>27.129249063648285</v>
      </c>
      <c r="ES1316">
        <f t="shared" si="1074"/>
        <v>0</v>
      </c>
      <c r="ET1316">
        <f t="shared" si="1075"/>
        <v>1</v>
      </c>
      <c r="EU1316">
        <f t="shared" si="1076"/>
        <v>3.8855889588283894</v>
      </c>
    </row>
    <row r="1317" spans="1:151" x14ac:dyDescent="0.25">
      <c r="A1317">
        <v>1310</v>
      </c>
      <c r="B1317">
        <v>13.873257401235769</v>
      </c>
      <c r="C1317">
        <v>8.1276866654283708</v>
      </c>
      <c r="E1317">
        <f t="shared" si="1026"/>
        <v>1</v>
      </c>
      <c r="F1317">
        <f t="shared" si="1028"/>
        <v>0</v>
      </c>
      <c r="G1317">
        <f t="shared" si="1027"/>
        <v>5.745570735807398</v>
      </c>
      <c r="J1317">
        <v>1310</v>
      </c>
      <c r="K1317">
        <v>10.897071686796128</v>
      </c>
      <c r="L1317">
        <v>28.31865230516804</v>
      </c>
      <c r="N1317">
        <f t="shared" si="1029"/>
        <v>0</v>
      </c>
      <c r="O1317">
        <f t="shared" si="1030"/>
        <v>1</v>
      </c>
      <c r="P1317">
        <f t="shared" si="1031"/>
        <v>17.421580618371912</v>
      </c>
      <c r="S1317">
        <v>1310</v>
      </c>
      <c r="T1317">
        <v>15.639761722743764</v>
      </c>
      <c r="U1317">
        <v>11.735650218963539</v>
      </c>
      <c r="W1317">
        <f t="shared" si="1032"/>
        <v>1</v>
      </c>
      <c r="X1317">
        <f t="shared" si="1033"/>
        <v>0</v>
      </c>
      <c r="Y1317">
        <f t="shared" si="1034"/>
        <v>3.904111503780225</v>
      </c>
      <c r="AB1317">
        <v>1310</v>
      </c>
      <c r="AC1317">
        <v>22.869532865732836</v>
      </c>
      <c r="AD1317">
        <v>18.020992872103051</v>
      </c>
      <c r="AF1317">
        <f t="shared" si="1035"/>
        <v>1</v>
      </c>
      <c r="AG1317">
        <f t="shared" si="1036"/>
        <v>0</v>
      </c>
      <c r="AH1317">
        <f t="shared" si="1037"/>
        <v>4.8485399936297853</v>
      </c>
      <c r="AK1317">
        <v>1310</v>
      </c>
      <c r="AL1317">
        <v>30.768645553353139</v>
      </c>
      <c r="AM1317">
        <v>39.730426231494711</v>
      </c>
      <c r="AO1317">
        <f t="shared" si="1038"/>
        <v>0</v>
      </c>
      <c r="AP1317">
        <f t="shared" si="1039"/>
        <v>1</v>
      </c>
      <c r="AQ1317">
        <f t="shared" si="1040"/>
        <v>8.9617806781415723</v>
      </c>
      <c r="AT1317">
        <v>1310</v>
      </c>
      <c r="AU1317">
        <v>16.184023920065801</v>
      </c>
      <c r="AV1317">
        <v>26.912329607255639</v>
      </c>
      <c r="AX1317">
        <f t="shared" si="1041"/>
        <v>0</v>
      </c>
      <c r="AY1317">
        <f t="shared" si="1042"/>
        <v>1</v>
      </c>
      <c r="AZ1317">
        <f t="shared" si="1043"/>
        <v>10.728305687189838</v>
      </c>
      <c r="BC1317">
        <v>1310</v>
      </c>
      <c r="BD1317" t="e">
        <v>#N/A</v>
      </c>
      <c r="BE1317" t="e">
        <v>#N/A</v>
      </c>
      <c r="BG1317" t="e">
        <f t="shared" si="1044"/>
        <v>#N/A</v>
      </c>
      <c r="BH1317" t="e">
        <f t="shared" si="1045"/>
        <v>#N/A</v>
      </c>
      <c r="BI1317" t="e">
        <f t="shared" si="1046"/>
        <v>#N/A</v>
      </c>
      <c r="BL1317">
        <v>1310</v>
      </c>
      <c r="BM1317">
        <v>38.173360556660015</v>
      </c>
      <c r="BN1317">
        <v>11.637451429573915</v>
      </c>
      <c r="BP1317">
        <f t="shared" si="1047"/>
        <v>1</v>
      </c>
      <c r="BQ1317">
        <f t="shared" si="1048"/>
        <v>0</v>
      </c>
      <c r="BR1317">
        <f t="shared" si="1049"/>
        <v>26.5359091270861</v>
      </c>
      <c r="BU1317">
        <v>1310</v>
      </c>
      <c r="BV1317">
        <v>16.024344823769312</v>
      </c>
      <c r="BW1317">
        <v>32.752877838507203</v>
      </c>
      <c r="BY1317">
        <f t="shared" si="1050"/>
        <v>0</v>
      </c>
      <c r="BZ1317">
        <f t="shared" si="1051"/>
        <v>1</v>
      </c>
      <c r="CA1317">
        <f t="shared" si="1052"/>
        <v>16.728533014737891</v>
      </c>
      <c r="CD1317">
        <v>1310</v>
      </c>
      <c r="CE1317">
        <v>29.503664978692122</v>
      </c>
      <c r="CF1317">
        <v>5.1164376766814819</v>
      </c>
      <c r="CH1317">
        <f t="shared" si="1053"/>
        <v>1</v>
      </c>
      <c r="CI1317">
        <f t="shared" si="1054"/>
        <v>0</v>
      </c>
      <c r="CJ1317">
        <f t="shared" si="1055"/>
        <v>24.38722730201064</v>
      </c>
      <c r="CM1317">
        <v>1310</v>
      </c>
      <c r="CN1317">
        <v>20.80580187568167</v>
      </c>
      <c r="CO1317">
        <v>21.118965548742484</v>
      </c>
      <c r="CQ1317">
        <f t="shared" si="1056"/>
        <v>0</v>
      </c>
      <c r="CR1317">
        <f t="shared" si="1057"/>
        <v>1</v>
      </c>
      <c r="CS1317">
        <f t="shared" si="1058"/>
        <v>0.31316367306081361</v>
      </c>
      <c r="CV1317">
        <v>1310</v>
      </c>
      <c r="CW1317">
        <v>21.825005923269661</v>
      </c>
      <c r="CX1317">
        <v>17.59546007226157</v>
      </c>
      <c r="CZ1317">
        <f t="shared" si="1059"/>
        <v>1</v>
      </c>
      <c r="DA1317">
        <f t="shared" si="1060"/>
        <v>0</v>
      </c>
      <c r="DB1317">
        <f t="shared" si="1061"/>
        <v>4.2295458510080906</v>
      </c>
      <c r="DE1317">
        <v>1310</v>
      </c>
      <c r="DF1317">
        <v>23.459286982979602</v>
      </c>
      <c r="DG1317">
        <v>32.518300097637642</v>
      </c>
      <c r="DI1317">
        <f t="shared" si="1062"/>
        <v>0</v>
      </c>
      <c r="DJ1317">
        <f t="shared" si="1063"/>
        <v>1</v>
      </c>
      <c r="DK1317">
        <f t="shared" si="1064"/>
        <v>9.0590131146580397</v>
      </c>
      <c r="DN1317">
        <v>1310</v>
      </c>
      <c r="DO1317">
        <v>24.977514580586671</v>
      </c>
      <c r="DP1317">
        <v>22.139076978463272</v>
      </c>
      <c r="DR1317">
        <f t="shared" si="1065"/>
        <v>1</v>
      </c>
      <c r="DS1317">
        <f t="shared" si="1066"/>
        <v>0</v>
      </c>
      <c r="DT1317">
        <f t="shared" si="1067"/>
        <v>2.838437602123399</v>
      </c>
      <c r="DW1317">
        <v>1310</v>
      </c>
      <c r="DX1317">
        <v>19.495699769173608</v>
      </c>
      <c r="DY1317">
        <v>24.376304293058645</v>
      </c>
      <c r="EA1317">
        <f t="shared" si="1068"/>
        <v>0</v>
      </c>
      <c r="EB1317">
        <f t="shared" si="1069"/>
        <v>1</v>
      </c>
      <c r="EC1317">
        <f t="shared" si="1070"/>
        <v>4.8806045238850366</v>
      </c>
      <c r="EF1317">
        <v>1310</v>
      </c>
      <c r="EG1317">
        <v>25.309698559107744</v>
      </c>
      <c r="EH1317">
        <v>14.236113696705177</v>
      </c>
      <c r="EJ1317">
        <f t="shared" si="1071"/>
        <v>1</v>
      </c>
      <c r="EK1317">
        <f t="shared" si="1072"/>
        <v>0</v>
      </c>
      <c r="EL1317">
        <f t="shared" si="1073"/>
        <v>11.073584862402567</v>
      </c>
      <c r="EO1317">
        <v>1310</v>
      </c>
      <c r="EP1317">
        <v>19.941878730064687</v>
      </c>
      <c r="EQ1317">
        <v>39.182444209018534</v>
      </c>
      <c r="ES1317">
        <f t="shared" si="1074"/>
        <v>0</v>
      </c>
      <c r="ET1317">
        <f t="shared" si="1075"/>
        <v>1</v>
      </c>
      <c r="EU1317">
        <f t="shared" si="1076"/>
        <v>19.240565478953847</v>
      </c>
    </row>
    <row r="1318" spans="1:151" x14ac:dyDescent="0.25">
      <c r="A1318">
        <v>1311</v>
      </c>
      <c r="B1318">
        <v>12.050154744606177</v>
      </c>
      <c r="C1318">
        <v>47.408584014938256</v>
      </c>
      <c r="E1318">
        <f t="shared" si="1026"/>
        <v>0</v>
      </c>
      <c r="F1318">
        <f t="shared" si="1028"/>
        <v>1</v>
      </c>
      <c r="G1318">
        <f t="shared" si="1027"/>
        <v>35.358429270332081</v>
      </c>
      <c r="J1318">
        <v>1311</v>
      </c>
      <c r="K1318">
        <v>21.155667144813954</v>
      </c>
      <c r="L1318">
        <v>28.568160272085262</v>
      </c>
      <c r="N1318">
        <f t="shared" si="1029"/>
        <v>0</v>
      </c>
      <c r="O1318">
        <f t="shared" si="1030"/>
        <v>1</v>
      </c>
      <c r="P1318">
        <f t="shared" si="1031"/>
        <v>7.4124931272713077</v>
      </c>
      <c r="S1318">
        <v>1311</v>
      </c>
      <c r="T1318">
        <v>17.241174419371987</v>
      </c>
      <c r="U1318">
        <v>6.23076375423393</v>
      </c>
      <c r="W1318">
        <f t="shared" si="1032"/>
        <v>1</v>
      </c>
      <c r="X1318">
        <f t="shared" si="1033"/>
        <v>0</v>
      </c>
      <c r="Y1318">
        <f t="shared" si="1034"/>
        <v>11.010410665138057</v>
      </c>
      <c r="AB1318">
        <v>1311</v>
      </c>
      <c r="AC1318">
        <v>32.791197578029845</v>
      </c>
      <c r="AD1318">
        <v>17.261058938311486</v>
      </c>
      <c r="AF1318">
        <f t="shared" si="1035"/>
        <v>1</v>
      </c>
      <c r="AG1318">
        <f t="shared" si="1036"/>
        <v>0</v>
      </c>
      <c r="AH1318">
        <f t="shared" si="1037"/>
        <v>15.530138639718359</v>
      </c>
      <c r="AK1318">
        <v>1311</v>
      </c>
      <c r="AL1318">
        <v>26.971271309875029</v>
      </c>
      <c r="AM1318">
        <v>43.709349406213008</v>
      </c>
      <c r="AO1318">
        <f t="shared" si="1038"/>
        <v>0</v>
      </c>
      <c r="AP1318">
        <f t="shared" si="1039"/>
        <v>1</v>
      </c>
      <c r="AQ1318">
        <f t="shared" si="1040"/>
        <v>16.738078096337979</v>
      </c>
      <c r="AT1318">
        <v>1311</v>
      </c>
      <c r="AU1318">
        <v>15.785392316644407</v>
      </c>
      <c r="AV1318">
        <v>23.595140386688577</v>
      </c>
      <c r="AX1318">
        <f t="shared" si="1041"/>
        <v>0</v>
      </c>
      <c r="AY1318">
        <f t="shared" si="1042"/>
        <v>1</v>
      </c>
      <c r="AZ1318">
        <f t="shared" si="1043"/>
        <v>7.8097480700441704</v>
      </c>
      <c r="BC1318">
        <v>1311</v>
      </c>
      <c r="BD1318" t="e">
        <v>#N/A</v>
      </c>
      <c r="BE1318" t="e">
        <v>#N/A</v>
      </c>
      <c r="BG1318" t="e">
        <f t="shared" si="1044"/>
        <v>#N/A</v>
      </c>
      <c r="BH1318" t="e">
        <f t="shared" si="1045"/>
        <v>#N/A</v>
      </c>
      <c r="BI1318" t="e">
        <f t="shared" si="1046"/>
        <v>#N/A</v>
      </c>
      <c r="BL1318">
        <v>1311</v>
      </c>
      <c r="BM1318">
        <v>25.89235416326709</v>
      </c>
      <c r="BN1318">
        <v>12.133468818938383</v>
      </c>
      <c r="BP1318">
        <f t="shared" si="1047"/>
        <v>1</v>
      </c>
      <c r="BQ1318">
        <f t="shared" si="1048"/>
        <v>0</v>
      </c>
      <c r="BR1318">
        <f t="shared" si="1049"/>
        <v>13.758885344328707</v>
      </c>
      <c r="BU1318">
        <v>1311</v>
      </c>
      <c r="BV1318">
        <v>25.440241356953219</v>
      </c>
      <c r="BW1318">
        <v>14.958444848405225</v>
      </c>
      <c r="BY1318">
        <f t="shared" si="1050"/>
        <v>1</v>
      </c>
      <c r="BZ1318">
        <f t="shared" si="1051"/>
        <v>0</v>
      </c>
      <c r="CA1318">
        <f t="shared" si="1052"/>
        <v>10.481796508547994</v>
      </c>
      <c r="CD1318">
        <v>1311</v>
      </c>
      <c r="CE1318">
        <v>23.903218705789261</v>
      </c>
      <c r="CF1318">
        <v>37.648741413583053</v>
      </c>
      <c r="CH1318">
        <f t="shared" si="1053"/>
        <v>0</v>
      </c>
      <c r="CI1318">
        <f t="shared" si="1054"/>
        <v>1</v>
      </c>
      <c r="CJ1318">
        <f t="shared" si="1055"/>
        <v>13.745522707793793</v>
      </c>
      <c r="CM1318">
        <v>1311</v>
      </c>
      <c r="CN1318">
        <v>21.031259311497475</v>
      </c>
      <c r="CO1318">
        <v>15.64306916178578</v>
      </c>
      <c r="CQ1318">
        <f t="shared" si="1056"/>
        <v>1</v>
      </c>
      <c r="CR1318">
        <f t="shared" si="1057"/>
        <v>0</v>
      </c>
      <c r="CS1318">
        <f t="shared" si="1058"/>
        <v>5.3881901497116953</v>
      </c>
      <c r="CV1318">
        <v>1311</v>
      </c>
      <c r="CW1318">
        <v>19.108438637264754</v>
      </c>
      <c r="CX1318">
        <v>17.973518588625122</v>
      </c>
      <c r="CZ1318">
        <f t="shared" si="1059"/>
        <v>1</v>
      </c>
      <c r="DA1318">
        <f t="shared" si="1060"/>
        <v>0</v>
      </c>
      <c r="DB1318">
        <f t="shared" si="1061"/>
        <v>1.134920048639632</v>
      </c>
      <c r="DE1318">
        <v>1311</v>
      </c>
      <c r="DF1318">
        <v>28.885656123764235</v>
      </c>
      <c r="DG1318">
        <v>29.743246822619284</v>
      </c>
      <c r="DI1318">
        <f t="shared" si="1062"/>
        <v>0</v>
      </c>
      <c r="DJ1318">
        <f t="shared" si="1063"/>
        <v>1</v>
      </c>
      <c r="DK1318">
        <f t="shared" si="1064"/>
        <v>0.85759069885504857</v>
      </c>
      <c r="DN1318">
        <v>1311</v>
      </c>
      <c r="DO1318">
        <v>24.539464052635424</v>
      </c>
      <c r="DP1318">
        <v>9.6797297679537735</v>
      </c>
      <c r="DR1318">
        <f t="shared" si="1065"/>
        <v>1</v>
      </c>
      <c r="DS1318">
        <f t="shared" si="1066"/>
        <v>0</v>
      </c>
      <c r="DT1318">
        <f t="shared" si="1067"/>
        <v>14.85973428468165</v>
      </c>
      <c r="DW1318">
        <v>1311</v>
      </c>
      <c r="DX1318">
        <v>25.05846348782373</v>
      </c>
      <c r="DY1318">
        <v>14.264366029520266</v>
      </c>
      <c r="EA1318">
        <f t="shared" si="1068"/>
        <v>1</v>
      </c>
      <c r="EB1318">
        <f t="shared" si="1069"/>
        <v>0</v>
      </c>
      <c r="EC1318">
        <f t="shared" si="1070"/>
        <v>10.794097458303463</v>
      </c>
      <c r="EF1318">
        <v>1311</v>
      </c>
      <c r="EG1318">
        <v>13.435136411486074</v>
      </c>
      <c r="EH1318">
        <v>15.59127519072484</v>
      </c>
      <c r="EJ1318">
        <f t="shared" si="1071"/>
        <v>0</v>
      </c>
      <c r="EK1318">
        <f t="shared" si="1072"/>
        <v>1</v>
      </c>
      <c r="EL1318">
        <f t="shared" si="1073"/>
        <v>2.1561387792387663</v>
      </c>
      <c r="EO1318">
        <v>1311</v>
      </c>
      <c r="EP1318">
        <v>19.527250007872148</v>
      </c>
      <c r="EQ1318">
        <v>54.702616165548292</v>
      </c>
      <c r="ES1318">
        <f t="shared" si="1074"/>
        <v>0</v>
      </c>
      <c r="ET1318">
        <f t="shared" si="1075"/>
        <v>1</v>
      </c>
      <c r="EU1318">
        <f t="shared" si="1076"/>
        <v>35.175366157676144</v>
      </c>
    </row>
    <row r="1319" spans="1:151" x14ac:dyDescent="0.25">
      <c r="A1319">
        <v>1312</v>
      </c>
      <c r="B1319">
        <v>12.139610582904144</v>
      </c>
      <c r="C1319">
        <v>42.14096959789083</v>
      </c>
      <c r="E1319">
        <f t="shared" si="1026"/>
        <v>0</v>
      </c>
      <c r="F1319">
        <f t="shared" si="1028"/>
        <v>1</v>
      </c>
      <c r="G1319">
        <f t="shared" si="1027"/>
        <v>30.001359014986686</v>
      </c>
      <c r="J1319">
        <v>1312</v>
      </c>
      <c r="K1319">
        <v>23.11891064005831</v>
      </c>
      <c r="L1319">
        <v>26.780720399943991</v>
      </c>
      <c r="N1319">
        <f t="shared" si="1029"/>
        <v>0</v>
      </c>
      <c r="O1319">
        <f t="shared" si="1030"/>
        <v>1</v>
      </c>
      <c r="P1319">
        <f t="shared" si="1031"/>
        <v>3.6618097598856814</v>
      </c>
      <c r="S1319">
        <v>1312</v>
      </c>
      <c r="T1319">
        <v>17.113198983934854</v>
      </c>
      <c r="U1319">
        <v>22.612833898086205</v>
      </c>
      <c r="W1319">
        <f t="shared" si="1032"/>
        <v>0</v>
      </c>
      <c r="X1319">
        <f t="shared" si="1033"/>
        <v>1</v>
      </c>
      <c r="Y1319">
        <f t="shared" si="1034"/>
        <v>5.4996349141513505</v>
      </c>
      <c r="AB1319">
        <v>1312</v>
      </c>
      <c r="AC1319">
        <v>27.269941953290665</v>
      </c>
      <c r="AD1319">
        <v>18.532399846242189</v>
      </c>
      <c r="AF1319">
        <f t="shared" si="1035"/>
        <v>1</v>
      </c>
      <c r="AG1319">
        <f t="shared" si="1036"/>
        <v>0</v>
      </c>
      <c r="AH1319">
        <f t="shared" si="1037"/>
        <v>8.7375421070484762</v>
      </c>
      <c r="AK1319">
        <v>1312</v>
      </c>
      <c r="AL1319">
        <v>28.142967414568769</v>
      </c>
      <c r="AM1319">
        <v>25.873735367445462</v>
      </c>
      <c r="AO1319">
        <f t="shared" si="1038"/>
        <v>1</v>
      </c>
      <c r="AP1319">
        <f t="shared" si="1039"/>
        <v>0</v>
      </c>
      <c r="AQ1319">
        <f t="shared" si="1040"/>
        <v>2.2692320471233067</v>
      </c>
      <c r="AT1319">
        <v>1312</v>
      </c>
      <c r="AU1319">
        <v>23.145538547777278</v>
      </c>
      <c r="AV1319">
        <v>13.275569461332912</v>
      </c>
      <c r="AX1319">
        <f t="shared" si="1041"/>
        <v>1</v>
      </c>
      <c r="AY1319">
        <f t="shared" si="1042"/>
        <v>0</v>
      </c>
      <c r="AZ1319">
        <f t="shared" si="1043"/>
        <v>9.8699690864443657</v>
      </c>
      <c r="BC1319">
        <v>1312</v>
      </c>
      <c r="BD1319" t="e">
        <v>#N/A</v>
      </c>
      <c r="BE1319" t="e">
        <v>#N/A</v>
      </c>
      <c r="BG1319" t="e">
        <f t="shared" si="1044"/>
        <v>#N/A</v>
      </c>
      <c r="BH1319" t="e">
        <f t="shared" si="1045"/>
        <v>#N/A</v>
      </c>
      <c r="BI1319" t="e">
        <f t="shared" si="1046"/>
        <v>#N/A</v>
      </c>
      <c r="BL1319">
        <v>1312</v>
      </c>
      <c r="BM1319">
        <v>36.062989698380875</v>
      </c>
      <c r="BN1319">
        <v>10.319757433583614</v>
      </c>
      <c r="BP1319">
        <f t="shared" si="1047"/>
        <v>1</v>
      </c>
      <c r="BQ1319">
        <f t="shared" si="1048"/>
        <v>0</v>
      </c>
      <c r="BR1319">
        <f t="shared" si="1049"/>
        <v>25.74323226479726</v>
      </c>
      <c r="BU1319">
        <v>1312</v>
      </c>
      <c r="BV1319">
        <v>20.522913050015195</v>
      </c>
      <c r="BW1319">
        <v>27.505712673806187</v>
      </c>
      <c r="BY1319">
        <f t="shared" si="1050"/>
        <v>0</v>
      </c>
      <c r="BZ1319">
        <f t="shared" si="1051"/>
        <v>1</v>
      </c>
      <c r="CA1319">
        <f t="shared" si="1052"/>
        <v>6.9827996237909922</v>
      </c>
      <c r="CD1319">
        <v>1312</v>
      </c>
      <c r="CE1319">
        <v>21.362108221863398</v>
      </c>
      <c r="CF1319">
        <v>26.754272792843494</v>
      </c>
      <c r="CH1319">
        <f t="shared" si="1053"/>
        <v>0</v>
      </c>
      <c r="CI1319">
        <f t="shared" si="1054"/>
        <v>1</v>
      </c>
      <c r="CJ1319">
        <f t="shared" si="1055"/>
        <v>5.3921645709800963</v>
      </c>
      <c r="CM1319">
        <v>1312</v>
      </c>
      <c r="CN1319">
        <v>22.518308047491264</v>
      </c>
      <c r="CO1319">
        <v>38.434919047814951</v>
      </c>
      <c r="CQ1319">
        <f t="shared" si="1056"/>
        <v>0</v>
      </c>
      <c r="CR1319">
        <f t="shared" si="1057"/>
        <v>1</v>
      </c>
      <c r="CS1319">
        <f t="shared" si="1058"/>
        <v>15.916611000323687</v>
      </c>
      <c r="CV1319">
        <v>1312</v>
      </c>
      <c r="CW1319">
        <v>21.668661027475693</v>
      </c>
      <c r="CX1319">
        <v>19.901409666088391</v>
      </c>
      <c r="CZ1319">
        <f t="shared" si="1059"/>
        <v>1</v>
      </c>
      <c r="DA1319">
        <f t="shared" si="1060"/>
        <v>0</v>
      </c>
      <c r="DB1319">
        <f t="shared" si="1061"/>
        <v>1.7672513613873022</v>
      </c>
      <c r="DE1319">
        <v>1312</v>
      </c>
      <c r="DF1319">
        <v>19.953294486737711</v>
      </c>
      <c r="DG1319">
        <v>17.834642033009096</v>
      </c>
      <c r="DI1319">
        <f t="shared" si="1062"/>
        <v>1</v>
      </c>
      <c r="DJ1319">
        <f t="shared" si="1063"/>
        <v>0</v>
      </c>
      <c r="DK1319">
        <f t="shared" si="1064"/>
        <v>2.1186524537286147</v>
      </c>
      <c r="DN1319">
        <v>1312</v>
      </c>
      <c r="DO1319">
        <v>26.661171298230961</v>
      </c>
      <c r="DP1319">
        <v>26.587895336601644</v>
      </c>
      <c r="DR1319">
        <f t="shared" si="1065"/>
        <v>1</v>
      </c>
      <c r="DS1319">
        <f t="shared" si="1066"/>
        <v>0</v>
      </c>
      <c r="DT1319">
        <f t="shared" si="1067"/>
        <v>7.3275961629317266E-2</v>
      </c>
      <c r="DW1319">
        <v>1312</v>
      </c>
      <c r="DX1319">
        <v>16.945231422342673</v>
      </c>
      <c r="DY1319">
        <v>24.452269728727181</v>
      </c>
      <c r="EA1319">
        <f t="shared" si="1068"/>
        <v>0</v>
      </c>
      <c r="EB1319">
        <f t="shared" si="1069"/>
        <v>1</v>
      </c>
      <c r="EC1319">
        <f t="shared" si="1070"/>
        <v>7.5070383063845085</v>
      </c>
      <c r="EF1319">
        <v>1312</v>
      </c>
      <c r="EG1319">
        <v>21.946186445228829</v>
      </c>
      <c r="EH1319">
        <v>17.192598672264744</v>
      </c>
      <c r="EJ1319">
        <f t="shared" si="1071"/>
        <v>1</v>
      </c>
      <c r="EK1319">
        <f t="shared" si="1072"/>
        <v>0</v>
      </c>
      <c r="EL1319">
        <f t="shared" si="1073"/>
        <v>4.7535877729640852</v>
      </c>
      <c r="EO1319">
        <v>1312</v>
      </c>
      <c r="EP1319">
        <v>19.051895515312481</v>
      </c>
      <c r="EQ1319">
        <v>25.759122481335812</v>
      </c>
      <c r="ES1319">
        <f t="shared" si="1074"/>
        <v>0</v>
      </c>
      <c r="ET1319">
        <f t="shared" si="1075"/>
        <v>1</v>
      </c>
      <c r="EU1319">
        <f t="shared" si="1076"/>
        <v>6.707226966023331</v>
      </c>
    </row>
    <row r="1320" spans="1:151" x14ac:dyDescent="0.25">
      <c r="A1320">
        <v>1313</v>
      </c>
      <c r="B1320">
        <v>11.524285597688248</v>
      </c>
      <c r="C1320">
        <v>39.977804001804344</v>
      </c>
      <c r="E1320">
        <f t="shared" si="1026"/>
        <v>0</v>
      </c>
      <c r="F1320">
        <f t="shared" si="1028"/>
        <v>1</v>
      </c>
      <c r="G1320">
        <f t="shared" si="1027"/>
        <v>28.453518404116096</v>
      </c>
      <c r="J1320">
        <v>1313</v>
      </c>
      <c r="K1320">
        <v>28.497299347730511</v>
      </c>
      <c r="L1320">
        <v>28.61689323202329</v>
      </c>
      <c r="N1320">
        <f t="shared" si="1029"/>
        <v>0</v>
      </c>
      <c r="O1320">
        <f t="shared" si="1030"/>
        <v>1</v>
      </c>
      <c r="P1320">
        <f t="shared" si="1031"/>
        <v>0.11959388429277951</v>
      </c>
      <c r="S1320">
        <v>1313</v>
      </c>
      <c r="T1320">
        <v>20.892442547722439</v>
      </c>
      <c r="U1320">
        <v>16.897440219498591</v>
      </c>
      <c r="W1320">
        <f t="shared" si="1032"/>
        <v>1</v>
      </c>
      <c r="X1320">
        <f t="shared" si="1033"/>
        <v>0</v>
      </c>
      <c r="Y1320">
        <f t="shared" si="1034"/>
        <v>3.9950023282238476</v>
      </c>
      <c r="AB1320">
        <v>1313</v>
      </c>
      <c r="AC1320">
        <v>21.989964034274099</v>
      </c>
      <c r="AD1320">
        <v>16.588526655710993</v>
      </c>
      <c r="AF1320">
        <f t="shared" si="1035"/>
        <v>1</v>
      </c>
      <c r="AG1320">
        <f t="shared" si="1036"/>
        <v>0</v>
      </c>
      <c r="AH1320">
        <f t="shared" si="1037"/>
        <v>5.4014373785631058</v>
      </c>
      <c r="AK1320">
        <v>1313</v>
      </c>
      <c r="AL1320">
        <v>24.222578894485174</v>
      </c>
      <c r="AM1320">
        <v>31.414681212949169</v>
      </c>
      <c r="AO1320">
        <f t="shared" si="1038"/>
        <v>0</v>
      </c>
      <c r="AP1320">
        <f t="shared" si="1039"/>
        <v>1</v>
      </c>
      <c r="AQ1320">
        <f t="shared" si="1040"/>
        <v>7.1921023184639949</v>
      </c>
      <c r="AT1320">
        <v>1313</v>
      </c>
      <c r="AU1320">
        <v>19.729605724708179</v>
      </c>
      <c r="AV1320">
        <v>19.359103685491213</v>
      </c>
      <c r="AX1320">
        <f t="shared" si="1041"/>
        <v>1</v>
      </c>
      <c r="AY1320">
        <f t="shared" si="1042"/>
        <v>0</v>
      </c>
      <c r="AZ1320">
        <f t="shared" si="1043"/>
        <v>0.37050203921696578</v>
      </c>
      <c r="BC1320">
        <v>1313</v>
      </c>
      <c r="BD1320" t="e">
        <v>#N/A</v>
      </c>
      <c r="BE1320" t="e">
        <v>#N/A</v>
      </c>
      <c r="BG1320" t="e">
        <f t="shared" si="1044"/>
        <v>#N/A</v>
      </c>
      <c r="BH1320" t="e">
        <f t="shared" si="1045"/>
        <v>#N/A</v>
      </c>
      <c r="BI1320" t="e">
        <f t="shared" si="1046"/>
        <v>#N/A</v>
      </c>
      <c r="BL1320">
        <v>1313</v>
      </c>
      <c r="BM1320">
        <v>26.281540485940539</v>
      </c>
      <c r="BN1320">
        <v>7.1052836458221416</v>
      </c>
      <c r="BP1320">
        <f t="shared" si="1047"/>
        <v>1</v>
      </c>
      <c r="BQ1320">
        <f t="shared" si="1048"/>
        <v>0</v>
      </c>
      <c r="BR1320">
        <f t="shared" si="1049"/>
        <v>19.176256840118398</v>
      </c>
      <c r="BU1320">
        <v>1313</v>
      </c>
      <c r="BV1320">
        <v>27.610374410460025</v>
      </c>
      <c r="BW1320">
        <v>23.492304248450193</v>
      </c>
      <c r="BY1320">
        <f t="shared" si="1050"/>
        <v>1</v>
      </c>
      <c r="BZ1320">
        <f t="shared" si="1051"/>
        <v>0</v>
      </c>
      <c r="CA1320">
        <f t="shared" si="1052"/>
        <v>4.1180701620098326</v>
      </c>
      <c r="CD1320">
        <v>1313</v>
      </c>
      <c r="CE1320">
        <v>26.584713421475119</v>
      </c>
      <c r="CF1320">
        <v>22.736983135572409</v>
      </c>
      <c r="CH1320">
        <f t="shared" si="1053"/>
        <v>1</v>
      </c>
      <c r="CI1320">
        <f t="shared" si="1054"/>
        <v>0</v>
      </c>
      <c r="CJ1320">
        <f t="shared" si="1055"/>
        <v>3.8477302859027098</v>
      </c>
      <c r="CM1320">
        <v>1313</v>
      </c>
      <c r="CN1320">
        <v>19.451939067305865</v>
      </c>
      <c r="CO1320">
        <v>32.933106758482104</v>
      </c>
      <c r="CQ1320">
        <f t="shared" si="1056"/>
        <v>0</v>
      </c>
      <c r="CR1320">
        <f t="shared" si="1057"/>
        <v>1</v>
      </c>
      <c r="CS1320">
        <f t="shared" si="1058"/>
        <v>13.481167691176239</v>
      </c>
      <c r="CV1320">
        <v>1313</v>
      </c>
      <c r="CW1320">
        <v>25.395341122698017</v>
      </c>
      <c r="CX1320">
        <v>21.292699542007337</v>
      </c>
      <c r="CZ1320">
        <f t="shared" si="1059"/>
        <v>1</v>
      </c>
      <c r="DA1320">
        <f t="shared" si="1060"/>
        <v>0</v>
      </c>
      <c r="DB1320">
        <f t="shared" si="1061"/>
        <v>4.1026415806906797</v>
      </c>
      <c r="DE1320">
        <v>1313</v>
      </c>
      <c r="DF1320">
        <v>25.529641721804232</v>
      </c>
      <c r="DG1320">
        <v>6.1900976207960952</v>
      </c>
      <c r="DI1320">
        <f t="shared" si="1062"/>
        <v>1</v>
      </c>
      <c r="DJ1320">
        <f t="shared" si="1063"/>
        <v>0</v>
      </c>
      <c r="DK1320">
        <f t="shared" si="1064"/>
        <v>19.339544101008137</v>
      </c>
      <c r="DN1320">
        <v>1313</v>
      </c>
      <c r="DO1320">
        <v>25.474777519631839</v>
      </c>
      <c r="DP1320">
        <v>25.170615245234341</v>
      </c>
      <c r="DR1320">
        <f t="shared" si="1065"/>
        <v>1</v>
      </c>
      <c r="DS1320">
        <f t="shared" si="1066"/>
        <v>0</v>
      </c>
      <c r="DT1320">
        <f t="shared" si="1067"/>
        <v>0.30416227439749832</v>
      </c>
      <c r="DW1320">
        <v>1313</v>
      </c>
      <c r="DX1320">
        <v>3.8672697735846207</v>
      </c>
      <c r="DY1320">
        <v>19.481950947963565</v>
      </c>
      <c r="EA1320">
        <f t="shared" si="1068"/>
        <v>0</v>
      </c>
      <c r="EB1320">
        <f t="shared" si="1069"/>
        <v>1</v>
      </c>
      <c r="EC1320">
        <f t="shared" si="1070"/>
        <v>15.614681174378944</v>
      </c>
      <c r="EF1320">
        <v>1313</v>
      </c>
      <c r="EG1320">
        <v>19.750547843972981</v>
      </c>
      <c r="EH1320">
        <v>19.687870651035613</v>
      </c>
      <c r="EJ1320">
        <f t="shared" si="1071"/>
        <v>1</v>
      </c>
      <c r="EK1320">
        <f t="shared" si="1072"/>
        <v>0</v>
      </c>
      <c r="EL1320">
        <f t="shared" si="1073"/>
        <v>6.2677192937368176E-2</v>
      </c>
      <c r="EO1320">
        <v>1313</v>
      </c>
      <c r="EP1320">
        <v>27.208785499665691</v>
      </c>
      <c r="EQ1320">
        <v>34.202237555480053</v>
      </c>
      <c r="ES1320">
        <f t="shared" si="1074"/>
        <v>0</v>
      </c>
      <c r="ET1320">
        <f t="shared" si="1075"/>
        <v>1</v>
      </c>
      <c r="EU1320">
        <f t="shared" si="1076"/>
        <v>6.9934520558143625</v>
      </c>
    </row>
    <row r="1321" spans="1:151" x14ac:dyDescent="0.25">
      <c r="A1321">
        <v>1314</v>
      </c>
      <c r="B1321">
        <v>7.8018393015322491</v>
      </c>
      <c r="C1321">
        <v>35.03041095579605</v>
      </c>
      <c r="E1321">
        <f t="shared" si="1026"/>
        <v>0</v>
      </c>
      <c r="F1321">
        <f t="shared" si="1028"/>
        <v>1</v>
      </c>
      <c r="G1321">
        <f t="shared" si="1027"/>
        <v>27.228571654263803</v>
      </c>
      <c r="J1321">
        <v>1314</v>
      </c>
      <c r="K1321">
        <v>17.72623881905831</v>
      </c>
      <c r="L1321">
        <v>15.364117324646658</v>
      </c>
      <c r="N1321">
        <f t="shared" si="1029"/>
        <v>1</v>
      </c>
      <c r="O1321">
        <f t="shared" si="1030"/>
        <v>0</v>
      </c>
      <c r="P1321">
        <f t="shared" si="1031"/>
        <v>2.3621214944116513</v>
      </c>
      <c r="S1321">
        <v>1314</v>
      </c>
      <c r="T1321">
        <v>17.344430043181521</v>
      </c>
      <c r="U1321">
        <v>27.499559837734505</v>
      </c>
      <c r="W1321">
        <f t="shared" si="1032"/>
        <v>0</v>
      </c>
      <c r="X1321">
        <f t="shared" si="1033"/>
        <v>1</v>
      </c>
      <c r="Y1321">
        <f t="shared" si="1034"/>
        <v>10.155129794552984</v>
      </c>
      <c r="AB1321">
        <v>1314</v>
      </c>
      <c r="AC1321">
        <v>26.276042302821264</v>
      </c>
      <c r="AD1321">
        <v>17.144007984756147</v>
      </c>
      <c r="AF1321">
        <f t="shared" si="1035"/>
        <v>1</v>
      </c>
      <c r="AG1321">
        <f t="shared" si="1036"/>
        <v>0</v>
      </c>
      <c r="AH1321">
        <f t="shared" si="1037"/>
        <v>9.1320343180651165</v>
      </c>
      <c r="AK1321">
        <v>1314</v>
      </c>
      <c r="AL1321">
        <v>4.1303264295395614</v>
      </c>
      <c r="AM1321">
        <v>38.129194854942739</v>
      </c>
      <c r="AO1321">
        <f t="shared" si="1038"/>
        <v>0</v>
      </c>
      <c r="AP1321">
        <f t="shared" si="1039"/>
        <v>1</v>
      </c>
      <c r="AQ1321">
        <f t="shared" si="1040"/>
        <v>33.998868425403174</v>
      </c>
      <c r="AT1321">
        <v>1314</v>
      </c>
      <c r="AU1321">
        <v>19.57394720609549</v>
      </c>
      <c r="AV1321">
        <v>23.108138470729688</v>
      </c>
      <c r="AX1321">
        <f t="shared" si="1041"/>
        <v>0</v>
      </c>
      <c r="AY1321">
        <f t="shared" si="1042"/>
        <v>1</v>
      </c>
      <c r="AZ1321">
        <f t="shared" si="1043"/>
        <v>3.5341912646341989</v>
      </c>
      <c r="BC1321">
        <v>1314</v>
      </c>
      <c r="BD1321" t="e">
        <v>#N/A</v>
      </c>
      <c r="BE1321" t="e">
        <v>#N/A</v>
      </c>
      <c r="BG1321" t="e">
        <f t="shared" si="1044"/>
        <v>#N/A</v>
      </c>
      <c r="BH1321" t="e">
        <f t="shared" si="1045"/>
        <v>#N/A</v>
      </c>
      <c r="BI1321" t="e">
        <f t="shared" si="1046"/>
        <v>#N/A</v>
      </c>
      <c r="BL1321">
        <v>1314</v>
      </c>
      <c r="BM1321">
        <v>26.020442075952886</v>
      </c>
      <c r="BN1321">
        <v>13.803679040661965</v>
      </c>
      <c r="BP1321">
        <f t="shared" si="1047"/>
        <v>1</v>
      </c>
      <c r="BQ1321">
        <f t="shared" si="1048"/>
        <v>0</v>
      </c>
      <c r="BR1321">
        <f t="shared" si="1049"/>
        <v>12.216763035290921</v>
      </c>
      <c r="BU1321">
        <v>1314</v>
      </c>
      <c r="BV1321">
        <v>22.721491336916181</v>
      </c>
      <c r="BW1321">
        <v>15.074007620243112</v>
      </c>
      <c r="BY1321">
        <f t="shared" si="1050"/>
        <v>1</v>
      </c>
      <c r="BZ1321">
        <f t="shared" si="1051"/>
        <v>0</v>
      </c>
      <c r="CA1321">
        <f t="shared" si="1052"/>
        <v>7.6474837166730687</v>
      </c>
      <c r="CD1321">
        <v>1314</v>
      </c>
      <c r="CE1321">
        <v>17.917981123282196</v>
      </c>
      <c r="CF1321">
        <v>29.914234958902473</v>
      </c>
      <c r="CH1321">
        <f t="shared" si="1053"/>
        <v>0</v>
      </c>
      <c r="CI1321">
        <f t="shared" si="1054"/>
        <v>1</v>
      </c>
      <c r="CJ1321">
        <f t="shared" si="1055"/>
        <v>11.996253835620276</v>
      </c>
      <c r="CM1321">
        <v>1314</v>
      </c>
      <c r="CN1321">
        <v>25.350839168903168</v>
      </c>
      <c r="CO1321">
        <v>26.319746288207412</v>
      </c>
      <c r="CQ1321">
        <f t="shared" si="1056"/>
        <v>0</v>
      </c>
      <c r="CR1321">
        <f t="shared" si="1057"/>
        <v>1</v>
      </c>
      <c r="CS1321">
        <f t="shared" si="1058"/>
        <v>0.96890711930424445</v>
      </c>
      <c r="CV1321">
        <v>1314</v>
      </c>
      <c r="CW1321">
        <v>22.505566742920728</v>
      </c>
      <c r="CX1321">
        <v>19.013619767416934</v>
      </c>
      <c r="CZ1321">
        <f t="shared" si="1059"/>
        <v>1</v>
      </c>
      <c r="DA1321">
        <f t="shared" si="1060"/>
        <v>0</v>
      </c>
      <c r="DB1321">
        <f t="shared" si="1061"/>
        <v>3.4919469755037937</v>
      </c>
      <c r="DE1321">
        <v>1314</v>
      </c>
      <c r="DF1321">
        <v>8.6741010114468615</v>
      </c>
      <c r="DG1321">
        <v>17.628797548877078</v>
      </c>
      <c r="DI1321">
        <f t="shared" si="1062"/>
        <v>0</v>
      </c>
      <c r="DJ1321">
        <f t="shared" si="1063"/>
        <v>1</v>
      </c>
      <c r="DK1321">
        <f t="shared" si="1064"/>
        <v>8.9546965374302161</v>
      </c>
      <c r="DN1321">
        <v>1314</v>
      </c>
      <c r="DO1321">
        <v>22.211836365785246</v>
      </c>
      <c r="DP1321">
        <v>5.9340121808792077</v>
      </c>
      <c r="DR1321">
        <f t="shared" si="1065"/>
        <v>1</v>
      </c>
      <c r="DS1321">
        <f t="shared" si="1066"/>
        <v>0</v>
      </c>
      <c r="DT1321">
        <f t="shared" si="1067"/>
        <v>16.277824184906038</v>
      </c>
      <c r="DW1321">
        <v>1314</v>
      </c>
      <c r="DX1321">
        <v>23.092477913302954</v>
      </c>
      <c r="DY1321">
        <v>17.800867003322502</v>
      </c>
      <c r="EA1321">
        <f t="shared" si="1068"/>
        <v>1</v>
      </c>
      <c r="EB1321">
        <f t="shared" si="1069"/>
        <v>0</v>
      </c>
      <c r="EC1321">
        <f t="shared" si="1070"/>
        <v>5.2916109099804522</v>
      </c>
      <c r="EF1321">
        <v>1314</v>
      </c>
      <c r="EG1321">
        <v>24.051302435578076</v>
      </c>
      <c r="EH1321">
        <v>10.930285461288982</v>
      </c>
      <c r="EJ1321">
        <f t="shared" si="1071"/>
        <v>1</v>
      </c>
      <c r="EK1321">
        <f t="shared" si="1072"/>
        <v>0</v>
      </c>
      <c r="EL1321">
        <f t="shared" si="1073"/>
        <v>13.121016974289095</v>
      </c>
      <c r="EO1321">
        <v>1314</v>
      </c>
      <c r="EP1321">
        <v>24.816854686086149</v>
      </c>
      <c r="EQ1321">
        <v>9.5205122184724154</v>
      </c>
      <c r="ES1321">
        <f t="shared" si="1074"/>
        <v>1</v>
      </c>
      <c r="ET1321">
        <f t="shared" si="1075"/>
        <v>0</v>
      </c>
      <c r="EU1321">
        <f t="shared" si="1076"/>
        <v>15.296342467613734</v>
      </c>
    </row>
    <row r="1322" spans="1:151" x14ac:dyDescent="0.25">
      <c r="A1322">
        <v>1315</v>
      </c>
      <c r="B1322">
        <v>12.571248584404595</v>
      </c>
      <c r="C1322">
        <v>18.991608359231517</v>
      </c>
      <c r="E1322">
        <f t="shared" si="1026"/>
        <v>0</v>
      </c>
      <c r="F1322">
        <f t="shared" si="1028"/>
        <v>1</v>
      </c>
      <c r="G1322">
        <f t="shared" si="1027"/>
        <v>6.4203597748269221</v>
      </c>
      <c r="J1322">
        <v>1315</v>
      </c>
      <c r="K1322">
        <v>19.899090919508222</v>
      </c>
      <c r="L1322">
        <v>28.209521482877694</v>
      </c>
      <c r="N1322">
        <f t="shared" si="1029"/>
        <v>0</v>
      </c>
      <c r="O1322">
        <f t="shared" si="1030"/>
        <v>1</v>
      </c>
      <c r="P1322">
        <f t="shared" si="1031"/>
        <v>8.3104305633694722</v>
      </c>
      <c r="S1322">
        <v>1315</v>
      </c>
      <c r="T1322">
        <v>14.948753589995619</v>
      </c>
      <c r="U1322">
        <v>8.131188888787559</v>
      </c>
      <c r="W1322">
        <f t="shared" si="1032"/>
        <v>1</v>
      </c>
      <c r="X1322">
        <f t="shared" si="1033"/>
        <v>0</v>
      </c>
      <c r="Y1322">
        <f t="shared" si="1034"/>
        <v>6.8175647012080596</v>
      </c>
      <c r="AB1322">
        <v>1315</v>
      </c>
      <c r="AC1322">
        <v>18.45883015757461</v>
      </c>
      <c r="AD1322">
        <v>16.257267076975786</v>
      </c>
      <c r="AF1322">
        <f t="shared" si="1035"/>
        <v>1</v>
      </c>
      <c r="AG1322">
        <f t="shared" si="1036"/>
        <v>0</v>
      </c>
      <c r="AH1322">
        <f t="shared" si="1037"/>
        <v>2.2015630805988238</v>
      </c>
      <c r="AK1322">
        <v>1315</v>
      </c>
      <c r="AL1322">
        <v>18.385654079221851</v>
      </c>
      <c r="AM1322">
        <v>28.485906843637846</v>
      </c>
      <c r="AO1322">
        <f t="shared" si="1038"/>
        <v>0</v>
      </c>
      <c r="AP1322">
        <f t="shared" si="1039"/>
        <v>1</v>
      </c>
      <c r="AQ1322">
        <f t="shared" si="1040"/>
        <v>10.100252764415995</v>
      </c>
      <c r="AT1322">
        <v>1315</v>
      </c>
      <c r="AU1322">
        <v>15.473316523477198</v>
      </c>
      <c r="AV1322">
        <v>27.514871198301471</v>
      </c>
      <c r="AX1322">
        <f t="shared" si="1041"/>
        <v>0</v>
      </c>
      <c r="AY1322">
        <f t="shared" si="1042"/>
        <v>1</v>
      </c>
      <c r="AZ1322">
        <f t="shared" si="1043"/>
        <v>12.041554674824273</v>
      </c>
      <c r="BC1322">
        <v>1315</v>
      </c>
      <c r="BD1322" t="e">
        <v>#N/A</v>
      </c>
      <c r="BE1322" t="e">
        <v>#N/A</v>
      </c>
      <c r="BG1322" t="e">
        <f t="shared" si="1044"/>
        <v>#N/A</v>
      </c>
      <c r="BH1322" t="e">
        <f t="shared" si="1045"/>
        <v>#N/A</v>
      </c>
      <c r="BI1322" t="e">
        <f t="shared" si="1046"/>
        <v>#N/A</v>
      </c>
      <c r="BL1322">
        <v>1315</v>
      </c>
      <c r="BM1322">
        <v>26.349405006616571</v>
      </c>
      <c r="BN1322">
        <v>13.555040805196082</v>
      </c>
      <c r="BP1322">
        <f t="shared" si="1047"/>
        <v>1</v>
      </c>
      <c r="BQ1322">
        <f t="shared" si="1048"/>
        <v>0</v>
      </c>
      <c r="BR1322">
        <f t="shared" si="1049"/>
        <v>12.794364201420489</v>
      </c>
      <c r="BU1322">
        <v>1315</v>
      </c>
      <c r="BV1322">
        <v>21.516580513799536</v>
      </c>
      <c r="BW1322">
        <v>15.454583105666366</v>
      </c>
      <c r="BY1322">
        <f t="shared" si="1050"/>
        <v>1</v>
      </c>
      <c r="BZ1322">
        <f t="shared" si="1051"/>
        <v>0</v>
      </c>
      <c r="CA1322">
        <f t="shared" si="1052"/>
        <v>6.0619974081331698</v>
      </c>
      <c r="CD1322">
        <v>1315</v>
      </c>
      <c r="CE1322">
        <v>12.440885180091547</v>
      </c>
      <c r="CF1322">
        <v>25.07880655169016</v>
      </c>
      <c r="CH1322">
        <f t="shared" si="1053"/>
        <v>0</v>
      </c>
      <c r="CI1322">
        <f t="shared" si="1054"/>
        <v>1</v>
      </c>
      <c r="CJ1322">
        <f t="shared" si="1055"/>
        <v>12.637921371598614</v>
      </c>
      <c r="CM1322">
        <v>1315</v>
      </c>
      <c r="CN1322">
        <v>16.05439221294823</v>
      </c>
      <c r="CO1322">
        <v>19.565134195598226</v>
      </c>
      <c r="CQ1322">
        <f t="shared" si="1056"/>
        <v>0</v>
      </c>
      <c r="CR1322">
        <f t="shared" si="1057"/>
        <v>1</v>
      </c>
      <c r="CS1322">
        <f t="shared" si="1058"/>
        <v>3.5107419826499964</v>
      </c>
      <c r="CV1322">
        <v>1315</v>
      </c>
      <c r="CW1322">
        <v>19.275278240717888</v>
      </c>
      <c r="CX1322">
        <v>19.348370893607658</v>
      </c>
      <c r="CZ1322">
        <f t="shared" si="1059"/>
        <v>0</v>
      </c>
      <c r="DA1322">
        <f t="shared" si="1060"/>
        <v>1</v>
      </c>
      <c r="DB1322">
        <f t="shared" si="1061"/>
        <v>7.3092652889769738E-2</v>
      </c>
      <c r="DE1322">
        <v>1315</v>
      </c>
      <c r="DF1322">
        <v>16.813702795454098</v>
      </c>
      <c r="DG1322">
        <v>31.755280733663454</v>
      </c>
      <c r="DI1322">
        <f t="shared" si="1062"/>
        <v>0</v>
      </c>
      <c r="DJ1322">
        <f t="shared" si="1063"/>
        <v>1</v>
      </c>
      <c r="DK1322">
        <f t="shared" si="1064"/>
        <v>14.941577938209356</v>
      </c>
      <c r="DN1322">
        <v>1315</v>
      </c>
      <c r="DO1322">
        <v>22.501535446529967</v>
      </c>
      <c r="DP1322">
        <v>31.84574038787035</v>
      </c>
      <c r="DR1322">
        <f t="shared" si="1065"/>
        <v>0</v>
      </c>
      <c r="DS1322">
        <f t="shared" si="1066"/>
        <v>1</v>
      </c>
      <c r="DT1322">
        <f t="shared" si="1067"/>
        <v>9.3442049413403829</v>
      </c>
      <c r="DW1322">
        <v>1315</v>
      </c>
      <c r="DX1322">
        <v>24.776267263744259</v>
      </c>
      <c r="DY1322">
        <v>31.568478834773522</v>
      </c>
      <c r="EA1322">
        <f t="shared" si="1068"/>
        <v>0</v>
      </c>
      <c r="EB1322">
        <f t="shared" si="1069"/>
        <v>1</v>
      </c>
      <c r="EC1322">
        <f t="shared" si="1070"/>
        <v>6.792211571029263</v>
      </c>
      <c r="EF1322">
        <v>1315</v>
      </c>
      <c r="EG1322">
        <v>24.404129947057836</v>
      </c>
      <c r="EH1322">
        <v>12.426500850774872</v>
      </c>
      <c r="EJ1322">
        <f t="shared" si="1071"/>
        <v>1</v>
      </c>
      <c r="EK1322">
        <f t="shared" si="1072"/>
        <v>0</v>
      </c>
      <c r="EL1322">
        <f t="shared" si="1073"/>
        <v>11.977629096282964</v>
      </c>
      <c r="EO1322">
        <v>1315</v>
      </c>
      <c r="EP1322">
        <v>22.008680653469529</v>
      </c>
      <c r="EQ1322">
        <v>34.727902581121029</v>
      </c>
      <c r="ES1322">
        <f t="shared" si="1074"/>
        <v>0</v>
      </c>
      <c r="ET1322">
        <f t="shared" si="1075"/>
        <v>1</v>
      </c>
      <c r="EU1322">
        <f t="shared" si="1076"/>
        <v>12.7192219276515</v>
      </c>
    </row>
    <row r="1323" spans="1:151" x14ac:dyDescent="0.25">
      <c r="A1323">
        <v>1316</v>
      </c>
      <c r="B1323">
        <v>13.441850454170968</v>
      </c>
      <c r="C1323">
        <v>34.958072125503719</v>
      </c>
      <c r="E1323">
        <f t="shared" si="1026"/>
        <v>0</v>
      </c>
      <c r="F1323">
        <f t="shared" si="1028"/>
        <v>1</v>
      </c>
      <c r="G1323">
        <f t="shared" si="1027"/>
        <v>21.516221671332751</v>
      </c>
      <c r="J1323">
        <v>1316</v>
      </c>
      <c r="K1323">
        <v>29.131088624948674</v>
      </c>
      <c r="L1323">
        <v>17.195387809199946</v>
      </c>
      <c r="N1323">
        <f t="shared" si="1029"/>
        <v>1</v>
      </c>
      <c r="O1323">
        <f t="shared" si="1030"/>
        <v>0</v>
      </c>
      <c r="P1323">
        <f t="shared" si="1031"/>
        <v>11.935700815748728</v>
      </c>
      <c r="S1323">
        <v>1316</v>
      </c>
      <c r="T1323">
        <v>18.863207947365439</v>
      </c>
      <c r="U1323">
        <v>30.804838315820014</v>
      </c>
      <c r="W1323">
        <f t="shared" si="1032"/>
        <v>0</v>
      </c>
      <c r="X1323">
        <f t="shared" si="1033"/>
        <v>1</v>
      </c>
      <c r="Y1323">
        <f t="shared" si="1034"/>
        <v>11.941630368454575</v>
      </c>
      <c r="AB1323">
        <v>1316</v>
      </c>
      <c r="AC1323">
        <v>25.053018695174195</v>
      </c>
      <c r="AD1323">
        <v>16.994558284356</v>
      </c>
      <c r="AF1323">
        <f t="shared" si="1035"/>
        <v>1</v>
      </c>
      <c r="AG1323">
        <f t="shared" si="1036"/>
        <v>0</v>
      </c>
      <c r="AH1323">
        <f t="shared" si="1037"/>
        <v>8.0584604108181956</v>
      </c>
      <c r="AK1323">
        <v>1316</v>
      </c>
      <c r="AL1323">
        <v>13.859038392487598</v>
      </c>
      <c r="AM1323">
        <v>11.343235002041236</v>
      </c>
      <c r="AO1323">
        <f t="shared" si="1038"/>
        <v>1</v>
      </c>
      <c r="AP1323">
        <f t="shared" si="1039"/>
        <v>0</v>
      </c>
      <c r="AQ1323">
        <f t="shared" si="1040"/>
        <v>2.5158033904463615</v>
      </c>
      <c r="AT1323">
        <v>1316</v>
      </c>
      <c r="AU1323">
        <v>25.487581584294446</v>
      </c>
      <c r="AV1323">
        <v>19.894357768320361</v>
      </c>
      <c r="AX1323">
        <f t="shared" si="1041"/>
        <v>1</v>
      </c>
      <c r="AY1323">
        <f t="shared" si="1042"/>
        <v>0</v>
      </c>
      <c r="AZ1323">
        <f t="shared" si="1043"/>
        <v>5.5932238159740848</v>
      </c>
      <c r="BC1323">
        <v>1316</v>
      </c>
      <c r="BD1323" t="e">
        <v>#N/A</v>
      </c>
      <c r="BE1323" t="e">
        <v>#N/A</v>
      </c>
      <c r="BG1323" t="e">
        <f t="shared" si="1044"/>
        <v>#N/A</v>
      </c>
      <c r="BH1323" t="e">
        <f t="shared" si="1045"/>
        <v>#N/A</v>
      </c>
      <c r="BI1323" t="e">
        <f t="shared" si="1046"/>
        <v>#N/A</v>
      </c>
      <c r="BL1323">
        <v>1316</v>
      </c>
      <c r="BM1323">
        <v>29.943570167861903</v>
      </c>
      <c r="BN1323">
        <v>16.271495361565258</v>
      </c>
      <c r="BP1323">
        <f t="shared" si="1047"/>
        <v>1</v>
      </c>
      <c r="BQ1323">
        <f t="shared" si="1048"/>
        <v>0</v>
      </c>
      <c r="BR1323">
        <f t="shared" si="1049"/>
        <v>13.672074806296646</v>
      </c>
      <c r="BU1323">
        <v>1316</v>
      </c>
      <c r="BV1323">
        <v>25.440636219451658</v>
      </c>
      <c r="BW1323">
        <v>19.736026917899508</v>
      </c>
      <c r="BY1323">
        <f t="shared" si="1050"/>
        <v>1</v>
      </c>
      <c r="BZ1323">
        <f t="shared" si="1051"/>
        <v>0</v>
      </c>
      <c r="CA1323">
        <f t="shared" si="1052"/>
        <v>5.70460930155215</v>
      </c>
      <c r="CD1323">
        <v>1316</v>
      </c>
      <c r="CE1323">
        <v>24.896303562802352</v>
      </c>
      <c r="CF1323">
        <v>10.789592893873142</v>
      </c>
      <c r="CH1323">
        <f t="shared" si="1053"/>
        <v>1</v>
      </c>
      <c r="CI1323">
        <f t="shared" si="1054"/>
        <v>0</v>
      </c>
      <c r="CJ1323">
        <f t="shared" si="1055"/>
        <v>14.10671066892921</v>
      </c>
      <c r="CM1323">
        <v>1316</v>
      </c>
      <c r="CN1323">
        <v>18.026962885080003</v>
      </c>
      <c r="CO1323">
        <v>27.364530838638828</v>
      </c>
      <c r="CQ1323">
        <f t="shared" si="1056"/>
        <v>0</v>
      </c>
      <c r="CR1323">
        <f t="shared" si="1057"/>
        <v>1</v>
      </c>
      <c r="CS1323">
        <f t="shared" si="1058"/>
        <v>9.3375679535588247</v>
      </c>
      <c r="CV1323">
        <v>1316</v>
      </c>
      <c r="CW1323">
        <v>19.06179487427525</v>
      </c>
      <c r="CX1323">
        <v>14.603812636503585</v>
      </c>
      <c r="CZ1323">
        <f t="shared" si="1059"/>
        <v>1</v>
      </c>
      <c r="DA1323">
        <f t="shared" si="1060"/>
        <v>0</v>
      </c>
      <c r="DB1323">
        <f t="shared" si="1061"/>
        <v>4.4579822377716649</v>
      </c>
      <c r="DE1323">
        <v>1316</v>
      </c>
      <c r="DF1323">
        <v>23.01137528156741</v>
      </c>
      <c r="DG1323">
        <v>17.427230256382938</v>
      </c>
      <c r="DI1323">
        <f t="shared" si="1062"/>
        <v>1</v>
      </c>
      <c r="DJ1323">
        <f t="shared" si="1063"/>
        <v>0</v>
      </c>
      <c r="DK1323">
        <f t="shared" si="1064"/>
        <v>5.5841450251844726</v>
      </c>
      <c r="DN1323">
        <v>1316</v>
      </c>
      <c r="DO1323">
        <v>23.609235078179729</v>
      </c>
      <c r="DP1323">
        <v>19.630889509541944</v>
      </c>
      <c r="DR1323">
        <f t="shared" si="1065"/>
        <v>1</v>
      </c>
      <c r="DS1323">
        <f t="shared" si="1066"/>
        <v>0</v>
      </c>
      <c r="DT1323">
        <f t="shared" si="1067"/>
        <v>3.9783455686377849</v>
      </c>
      <c r="DW1323">
        <v>1316</v>
      </c>
      <c r="DX1323">
        <v>19.38119626349269</v>
      </c>
      <c r="DY1323">
        <v>13.510842664778902</v>
      </c>
      <c r="EA1323">
        <f t="shared" si="1068"/>
        <v>1</v>
      </c>
      <c r="EB1323">
        <f t="shared" si="1069"/>
        <v>0</v>
      </c>
      <c r="EC1323">
        <f t="shared" si="1070"/>
        <v>5.8703535987137876</v>
      </c>
      <c r="EF1323">
        <v>1316</v>
      </c>
      <c r="EG1323">
        <v>19.7842527374622</v>
      </c>
      <c r="EH1323">
        <v>18.200822937088709</v>
      </c>
      <c r="EJ1323">
        <f t="shared" si="1071"/>
        <v>1</v>
      </c>
      <c r="EK1323">
        <f t="shared" si="1072"/>
        <v>0</v>
      </c>
      <c r="EL1323">
        <f t="shared" si="1073"/>
        <v>1.5834298003734908</v>
      </c>
      <c r="EO1323">
        <v>1316</v>
      </c>
      <c r="EP1323">
        <v>16.95632069438286</v>
      </c>
      <c r="EQ1323">
        <v>15.581309596065847</v>
      </c>
      <c r="ES1323">
        <f t="shared" si="1074"/>
        <v>1</v>
      </c>
      <c r="ET1323">
        <f t="shared" si="1075"/>
        <v>0</v>
      </c>
      <c r="EU1323">
        <f t="shared" si="1076"/>
        <v>1.3750110983170138</v>
      </c>
    </row>
    <row r="1324" spans="1:151" x14ac:dyDescent="0.25">
      <c r="A1324">
        <v>1317</v>
      </c>
      <c r="B1324">
        <v>12.034931801617125</v>
      </c>
      <c r="C1324">
        <v>29.357359817843669</v>
      </c>
      <c r="E1324">
        <f t="shared" ref="E1324:E1387" si="1077">IF(B1324&gt;C1324,1,0)</f>
        <v>0</v>
      </c>
      <c r="F1324">
        <f t="shared" si="1028"/>
        <v>1</v>
      </c>
      <c r="G1324">
        <f t="shared" ref="G1324:G1387" si="1078">IF(B1324&gt;C1324,B1324-C1324,C1324-B1324)</f>
        <v>17.322428016226546</v>
      </c>
      <c r="J1324">
        <v>1317</v>
      </c>
      <c r="K1324">
        <v>17.837026690919263</v>
      </c>
      <c r="L1324">
        <v>27.757681212285547</v>
      </c>
      <c r="N1324">
        <f t="shared" si="1029"/>
        <v>0</v>
      </c>
      <c r="O1324">
        <f t="shared" si="1030"/>
        <v>1</v>
      </c>
      <c r="P1324">
        <f t="shared" si="1031"/>
        <v>9.9206545213662842</v>
      </c>
      <c r="S1324">
        <v>1317</v>
      </c>
      <c r="T1324">
        <v>21.925749658307808</v>
      </c>
      <c r="U1324">
        <v>18.446049597360528</v>
      </c>
      <c r="W1324">
        <f t="shared" si="1032"/>
        <v>1</v>
      </c>
      <c r="X1324">
        <f t="shared" si="1033"/>
        <v>0</v>
      </c>
      <c r="Y1324">
        <f t="shared" si="1034"/>
        <v>3.4797000609472803</v>
      </c>
      <c r="AB1324">
        <v>1317</v>
      </c>
      <c r="AC1324">
        <v>24.590879272902658</v>
      </c>
      <c r="AD1324">
        <v>17.06332485097116</v>
      </c>
      <c r="AF1324">
        <f t="shared" si="1035"/>
        <v>1</v>
      </c>
      <c r="AG1324">
        <f t="shared" si="1036"/>
        <v>0</v>
      </c>
      <c r="AH1324">
        <f t="shared" si="1037"/>
        <v>7.527554421931498</v>
      </c>
      <c r="AK1324">
        <v>1317</v>
      </c>
      <c r="AL1324">
        <v>25.562077926222031</v>
      </c>
      <c r="AM1324">
        <v>29.091147248663418</v>
      </c>
      <c r="AO1324">
        <f t="shared" si="1038"/>
        <v>0</v>
      </c>
      <c r="AP1324">
        <f t="shared" si="1039"/>
        <v>1</v>
      </c>
      <c r="AQ1324">
        <f t="shared" si="1040"/>
        <v>3.5290693224413872</v>
      </c>
      <c r="AT1324">
        <v>1317</v>
      </c>
      <c r="AU1324">
        <v>21.388103790783095</v>
      </c>
      <c r="AV1324">
        <v>19.836188135126896</v>
      </c>
      <c r="AX1324">
        <f t="shared" si="1041"/>
        <v>1</v>
      </c>
      <c r="AY1324">
        <f t="shared" si="1042"/>
        <v>0</v>
      </c>
      <c r="AZ1324">
        <f t="shared" si="1043"/>
        <v>1.5519156556561988</v>
      </c>
      <c r="BC1324">
        <v>1317</v>
      </c>
      <c r="BD1324" t="e">
        <v>#N/A</v>
      </c>
      <c r="BE1324" t="e">
        <v>#N/A</v>
      </c>
      <c r="BG1324" t="e">
        <f t="shared" si="1044"/>
        <v>#N/A</v>
      </c>
      <c r="BH1324" t="e">
        <f t="shared" si="1045"/>
        <v>#N/A</v>
      </c>
      <c r="BI1324" t="e">
        <f t="shared" si="1046"/>
        <v>#N/A</v>
      </c>
      <c r="BL1324">
        <v>1317</v>
      </c>
      <c r="BM1324">
        <v>23.909977566646344</v>
      </c>
      <c r="BN1324">
        <v>8.6891298058213113</v>
      </c>
      <c r="BP1324">
        <f t="shared" si="1047"/>
        <v>1</v>
      </c>
      <c r="BQ1324">
        <f t="shared" si="1048"/>
        <v>0</v>
      </c>
      <c r="BR1324">
        <f t="shared" si="1049"/>
        <v>15.220847760825032</v>
      </c>
      <c r="BU1324">
        <v>1317</v>
      </c>
      <c r="BV1324">
        <v>21.26547125076338</v>
      </c>
      <c r="BW1324">
        <v>16.38340977344572</v>
      </c>
      <c r="BY1324">
        <f t="shared" si="1050"/>
        <v>1</v>
      </c>
      <c r="BZ1324">
        <f t="shared" si="1051"/>
        <v>0</v>
      </c>
      <c r="CA1324">
        <f t="shared" si="1052"/>
        <v>4.8820614773176594</v>
      </c>
      <c r="CD1324">
        <v>1317</v>
      </c>
      <c r="CE1324">
        <v>28.597879580705982</v>
      </c>
      <c r="CF1324">
        <v>15.612689298979566</v>
      </c>
      <c r="CH1324">
        <f t="shared" si="1053"/>
        <v>1</v>
      </c>
      <c r="CI1324">
        <f t="shared" si="1054"/>
        <v>0</v>
      </c>
      <c r="CJ1324">
        <f t="shared" si="1055"/>
        <v>12.985190281726416</v>
      </c>
      <c r="CM1324">
        <v>1317</v>
      </c>
      <c r="CN1324">
        <v>25.226073023910342</v>
      </c>
      <c r="CO1324">
        <v>36.863418309109719</v>
      </c>
      <c r="CQ1324">
        <f t="shared" si="1056"/>
        <v>0</v>
      </c>
      <c r="CR1324">
        <f t="shared" si="1057"/>
        <v>1</v>
      </c>
      <c r="CS1324">
        <f t="shared" si="1058"/>
        <v>11.637345285199377</v>
      </c>
      <c r="CV1324">
        <v>1317</v>
      </c>
      <c r="CW1324">
        <v>24.52857774636961</v>
      </c>
      <c r="CX1324">
        <v>18.931899792960856</v>
      </c>
      <c r="CZ1324">
        <f t="shared" si="1059"/>
        <v>1</v>
      </c>
      <c r="DA1324">
        <f t="shared" si="1060"/>
        <v>0</v>
      </c>
      <c r="DB1324">
        <f t="shared" si="1061"/>
        <v>5.5966779534087543</v>
      </c>
      <c r="DE1324">
        <v>1317</v>
      </c>
      <c r="DF1324">
        <v>22.954836215902134</v>
      </c>
      <c r="DG1324">
        <v>26.801863255259356</v>
      </c>
      <c r="DI1324">
        <f t="shared" si="1062"/>
        <v>0</v>
      </c>
      <c r="DJ1324">
        <f t="shared" si="1063"/>
        <v>1</v>
      </c>
      <c r="DK1324">
        <f t="shared" si="1064"/>
        <v>3.8470270393572221</v>
      </c>
      <c r="DN1324">
        <v>1317</v>
      </c>
      <c r="DO1324">
        <v>26.4513686150765</v>
      </c>
      <c r="DP1324">
        <v>23.546421758180649</v>
      </c>
      <c r="DR1324">
        <f t="shared" si="1065"/>
        <v>1</v>
      </c>
      <c r="DS1324">
        <f t="shared" si="1066"/>
        <v>0</v>
      </c>
      <c r="DT1324">
        <f t="shared" si="1067"/>
        <v>2.904946856895851</v>
      </c>
      <c r="DW1324">
        <v>1317</v>
      </c>
      <c r="DX1324">
        <v>8.1488017389270482</v>
      </c>
      <c r="DY1324">
        <v>11.315662144494521</v>
      </c>
      <c r="EA1324">
        <f t="shared" si="1068"/>
        <v>0</v>
      </c>
      <c r="EB1324">
        <f t="shared" si="1069"/>
        <v>1</v>
      </c>
      <c r="EC1324">
        <f t="shared" si="1070"/>
        <v>3.1668604055674727</v>
      </c>
      <c r="EF1324">
        <v>1317</v>
      </c>
      <c r="EG1324">
        <v>21.687034065786413</v>
      </c>
      <c r="EH1324">
        <v>14.037557997269028</v>
      </c>
      <c r="EJ1324">
        <f t="shared" si="1071"/>
        <v>1</v>
      </c>
      <c r="EK1324">
        <f t="shared" si="1072"/>
        <v>0</v>
      </c>
      <c r="EL1324">
        <f t="shared" si="1073"/>
        <v>7.6494760685173855</v>
      </c>
      <c r="EO1324">
        <v>1317</v>
      </c>
      <c r="EP1324">
        <v>23.391248779412344</v>
      </c>
      <c r="EQ1324">
        <v>52.947596233438546</v>
      </c>
      <c r="ES1324">
        <f t="shared" si="1074"/>
        <v>0</v>
      </c>
      <c r="ET1324">
        <f t="shared" si="1075"/>
        <v>1</v>
      </c>
      <c r="EU1324">
        <f t="shared" si="1076"/>
        <v>29.556347454026202</v>
      </c>
    </row>
    <row r="1325" spans="1:151" x14ac:dyDescent="0.25">
      <c r="A1325">
        <v>1318</v>
      </c>
      <c r="B1325">
        <v>13.006215729134974</v>
      </c>
      <c r="C1325">
        <v>28.320882676501462</v>
      </c>
      <c r="E1325">
        <f t="shared" si="1077"/>
        <v>0</v>
      </c>
      <c r="F1325">
        <f t="shared" si="1028"/>
        <v>1</v>
      </c>
      <c r="G1325">
        <f t="shared" si="1078"/>
        <v>15.314666947366488</v>
      </c>
      <c r="J1325">
        <v>1318</v>
      </c>
      <c r="K1325">
        <v>27.351524981445571</v>
      </c>
      <c r="L1325">
        <v>22.018234516384624</v>
      </c>
      <c r="N1325">
        <f t="shared" si="1029"/>
        <v>1</v>
      </c>
      <c r="O1325">
        <f t="shared" si="1030"/>
        <v>0</v>
      </c>
      <c r="P1325">
        <f t="shared" si="1031"/>
        <v>5.3332904650609478</v>
      </c>
      <c r="S1325">
        <v>1318</v>
      </c>
      <c r="T1325">
        <v>12.156593144414945</v>
      </c>
      <c r="U1325">
        <v>37.321507301480352</v>
      </c>
      <c r="W1325">
        <f t="shared" si="1032"/>
        <v>0</v>
      </c>
      <c r="X1325">
        <f t="shared" si="1033"/>
        <v>1</v>
      </c>
      <c r="Y1325">
        <f t="shared" si="1034"/>
        <v>25.164914157065407</v>
      </c>
      <c r="AB1325">
        <v>1318</v>
      </c>
      <c r="AC1325">
        <v>25.163559046760142</v>
      </c>
      <c r="AD1325">
        <v>18.348843395825764</v>
      </c>
      <c r="AF1325">
        <f t="shared" si="1035"/>
        <v>1</v>
      </c>
      <c r="AG1325">
        <f t="shared" si="1036"/>
        <v>0</v>
      </c>
      <c r="AH1325">
        <f t="shared" si="1037"/>
        <v>6.814715650934378</v>
      </c>
      <c r="AK1325">
        <v>1318</v>
      </c>
      <c r="AL1325">
        <v>15.003210603164121</v>
      </c>
      <c r="AM1325">
        <v>31.695116577234995</v>
      </c>
      <c r="AO1325">
        <f t="shared" si="1038"/>
        <v>0</v>
      </c>
      <c r="AP1325">
        <f t="shared" si="1039"/>
        <v>1</v>
      </c>
      <c r="AQ1325">
        <f t="shared" si="1040"/>
        <v>16.691905974070874</v>
      </c>
      <c r="AT1325">
        <v>1318</v>
      </c>
      <c r="AU1325">
        <v>19.963617782263409</v>
      </c>
      <c r="AV1325">
        <v>29.816430667460665</v>
      </c>
      <c r="AX1325">
        <f t="shared" si="1041"/>
        <v>0</v>
      </c>
      <c r="AY1325">
        <f t="shared" si="1042"/>
        <v>1</v>
      </c>
      <c r="AZ1325">
        <f t="shared" si="1043"/>
        <v>9.8528128851972561</v>
      </c>
      <c r="BC1325">
        <v>1318</v>
      </c>
      <c r="BD1325" t="e">
        <v>#N/A</v>
      </c>
      <c r="BE1325" t="e">
        <v>#N/A</v>
      </c>
      <c r="BG1325" t="e">
        <f t="shared" si="1044"/>
        <v>#N/A</v>
      </c>
      <c r="BH1325" t="e">
        <f t="shared" si="1045"/>
        <v>#N/A</v>
      </c>
      <c r="BI1325" t="e">
        <f t="shared" si="1046"/>
        <v>#N/A</v>
      </c>
      <c r="BL1325">
        <v>1318</v>
      </c>
      <c r="BM1325">
        <v>37.073948222259141</v>
      </c>
      <c r="BN1325">
        <v>12.172983225750567</v>
      </c>
      <c r="BP1325">
        <f t="shared" si="1047"/>
        <v>1</v>
      </c>
      <c r="BQ1325">
        <f t="shared" si="1048"/>
        <v>0</v>
      </c>
      <c r="BR1325">
        <f t="shared" si="1049"/>
        <v>24.900964996508574</v>
      </c>
      <c r="BU1325">
        <v>1318</v>
      </c>
      <c r="BV1325">
        <v>17.295549897645909</v>
      </c>
      <c r="BW1325">
        <v>19.847451570419594</v>
      </c>
      <c r="BY1325">
        <f t="shared" si="1050"/>
        <v>0</v>
      </c>
      <c r="BZ1325">
        <f t="shared" si="1051"/>
        <v>1</v>
      </c>
      <c r="CA1325">
        <f t="shared" si="1052"/>
        <v>2.5519016727736847</v>
      </c>
      <c r="CD1325">
        <v>1318</v>
      </c>
      <c r="CE1325">
        <v>25.168876501470795</v>
      </c>
      <c r="CF1325">
        <v>30.145927789579762</v>
      </c>
      <c r="CH1325">
        <f t="shared" si="1053"/>
        <v>0</v>
      </c>
      <c r="CI1325">
        <f t="shared" si="1054"/>
        <v>1</v>
      </c>
      <c r="CJ1325">
        <f t="shared" si="1055"/>
        <v>4.9770512881089672</v>
      </c>
      <c r="CM1325">
        <v>1318</v>
      </c>
      <c r="CN1325">
        <v>21.121286099382409</v>
      </c>
      <c r="CO1325">
        <v>31.979540369720958</v>
      </c>
      <c r="CQ1325">
        <f t="shared" si="1056"/>
        <v>0</v>
      </c>
      <c r="CR1325">
        <f t="shared" si="1057"/>
        <v>1</v>
      </c>
      <c r="CS1325">
        <f t="shared" si="1058"/>
        <v>10.858254270338549</v>
      </c>
      <c r="CV1325">
        <v>1318</v>
      </c>
      <c r="CW1325">
        <v>19.122379751199819</v>
      </c>
      <c r="CX1325">
        <v>18.803461543003074</v>
      </c>
      <c r="CZ1325">
        <f t="shared" si="1059"/>
        <v>1</v>
      </c>
      <c r="DA1325">
        <f t="shared" si="1060"/>
        <v>0</v>
      </c>
      <c r="DB1325">
        <f t="shared" si="1061"/>
        <v>0.31891820819674521</v>
      </c>
      <c r="DE1325">
        <v>1318</v>
      </c>
      <c r="DF1325">
        <v>15.909848581461521</v>
      </c>
      <c r="DG1325">
        <v>18.015308613990641</v>
      </c>
      <c r="DI1325">
        <f t="shared" si="1062"/>
        <v>0</v>
      </c>
      <c r="DJ1325">
        <f t="shared" si="1063"/>
        <v>1</v>
      </c>
      <c r="DK1325">
        <f t="shared" si="1064"/>
        <v>2.1054600325291197</v>
      </c>
      <c r="DN1325">
        <v>1318</v>
      </c>
      <c r="DO1325">
        <v>19.099164270556301</v>
      </c>
      <c r="DP1325">
        <v>16.859674926382908</v>
      </c>
      <c r="DR1325">
        <f t="shared" si="1065"/>
        <v>1</v>
      </c>
      <c r="DS1325">
        <f t="shared" si="1066"/>
        <v>0</v>
      </c>
      <c r="DT1325">
        <f t="shared" si="1067"/>
        <v>2.2394893441733927</v>
      </c>
      <c r="DW1325">
        <v>1318</v>
      </c>
      <c r="DX1325">
        <v>21.156598767468161</v>
      </c>
      <c r="DY1325">
        <v>13.078361616316927</v>
      </c>
      <c r="EA1325">
        <f t="shared" si="1068"/>
        <v>1</v>
      </c>
      <c r="EB1325">
        <f t="shared" si="1069"/>
        <v>0</v>
      </c>
      <c r="EC1325">
        <f t="shared" si="1070"/>
        <v>8.0782371511512334</v>
      </c>
      <c r="EF1325">
        <v>1318</v>
      </c>
      <c r="EG1325">
        <v>20.292016663886717</v>
      </c>
      <c r="EH1325">
        <v>16.255965007669172</v>
      </c>
      <c r="EJ1325">
        <f t="shared" si="1071"/>
        <v>1</v>
      </c>
      <c r="EK1325">
        <f t="shared" si="1072"/>
        <v>0</v>
      </c>
      <c r="EL1325">
        <f t="shared" si="1073"/>
        <v>4.0360516562175448</v>
      </c>
      <c r="EO1325">
        <v>1318</v>
      </c>
      <c r="EP1325">
        <v>16.870056458351677</v>
      </c>
      <c r="EQ1325">
        <v>27.004753117974847</v>
      </c>
      <c r="ES1325">
        <f t="shared" si="1074"/>
        <v>0</v>
      </c>
      <c r="ET1325">
        <f t="shared" si="1075"/>
        <v>1</v>
      </c>
      <c r="EU1325">
        <f t="shared" si="1076"/>
        <v>10.13469665962317</v>
      </c>
    </row>
    <row r="1326" spans="1:151" x14ac:dyDescent="0.25">
      <c r="A1326">
        <v>1319</v>
      </c>
      <c r="B1326">
        <v>9.0710287672513186</v>
      </c>
      <c r="C1326">
        <v>39.357678734743828</v>
      </c>
      <c r="E1326">
        <f t="shared" si="1077"/>
        <v>0</v>
      </c>
      <c r="F1326">
        <f t="shared" si="1028"/>
        <v>1</v>
      </c>
      <c r="G1326">
        <f t="shared" si="1078"/>
        <v>30.286649967492508</v>
      </c>
      <c r="J1326">
        <v>1319</v>
      </c>
      <c r="K1326">
        <v>10.17948789663091</v>
      </c>
      <c r="L1326">
        <v>26.517150752874482</v>
      </c>
      <c r="N1326">
        <f t="shared" si="1029"/>
        <v>0</v>
      </c>
      <c r="O1326">
        <f t="shared" si="1030"/>
        <v>1</v>
      </c>
      <c r="P1326">
        <f t="shared" si="1031"/>
        <v>16.337662856243572</v>
      </c>
      <c r="S1326">
        <v>1319</v>
      </c>
      <c r="T1326">
        <v>12.539330835241856</v>
      </c>
      <c r="U1326">
        <v>23.734831018486663</v>
      </c>
      <c r="W1326">
        <f t="shared" si="1032"/>
        <v>0</v>
      </c>
      <c r="X1326">
        <f t="shared" si="1033"/>
        <v>1</v>
      </c>
      <c r="Y1326">
        <f t="shared" si="1034"/>
        <v>11.195500183244807</v>
      </c>
      <c r="AB1326">
        <v>1319</v>
      </c>
      <c r="AC1326">
        <v>17.19426007600633</v>
      </c>
      <c r="AD1326">
        <v>17.305676215241512</v>
      </c>
      <c r="AF1326">
        <f t="shared" si="1035"/>
        <v>0</v>
      </c>
      <c r="AG1326">
        <f t="shared" si="1036"/>
        <v>1</v>
      </c>
      <c r="AH1326">
        <f t="shared" si="1037"/>
        <v>0.11141613923518179</v>
      </c>
      <c r="AK1326">
        <v>1319</v>
      </c>
      <c r="AL1326">
        <v>17.607468865393084</v>
      </c>
      <c r="AM1326">
        <v>44.454439720233395</v>
      </c>
      <c r="AO1326">
        <f t="shared" si="1038"/>
        <v>0</v>
      </c>
      <c r="AP1326">
        <f t="shared" si="1039"/>
        <v>1</v>
      </c>
      <c r="AQ1326">
        <f t="shared" si="1040"/>
        <v>26.846970854840311</v>
      </c>
      <c r="AT1326">
        <v>1319</v>
      </c>
      <c r="AU1326">
        <v>13.991856248627887</v>
      </c>
      <c r="AV1326">
        <v>24.631153751810928</v>
      </c>
      <c r="AX1326">
        <f t="shared" si="1041"/>
        <v>0</v>
      </c>
      <c r="AY1326">
        <f t="shared" si="1042"/>
        <v>1</v>
      </c>
      <c r="AZ1326">
        <f t="shared" si="1043"/>
        <v>10.639297503183041</v>
      </c>
      <c r="BC1326">
        <v>1319</v>
      </c>
      <c r="BD1326" t="e">
        <v>#N/A</v>
      </c>
      <c r="BE1326" t="e">
        <v>#N/A</v>
      </c>
      <c r="BG1326" t="e">
        <f t="shared" si="1044"/>
        <v>#N/A</v>
      </c>
      <c r="BH1326" t="e">
        <f t="shared" si="1045"/>
        <v>#N/A</v>
      </c>
      <c r="BI1326" t="e">
        <f t="shared" si="1046"/>
        <v>#N/A</v>
      </c>
      <c r="BL1326">
        <v>1319</v>
      </c>
      <c r="BM1326">
        <v>36.33894851537336</v>
      </c>
      <c r="BN1326">
        <v>9.1666139752257738</v>
      </c>
      <c r="BP1326">
        <f t="shared" si="1047"/>
        <v>1</v>
      </c>
      <c r="BQ1326">
        <f t="shared" si="1048"/>
        <v>0</v>
      </c>
      <c r="BR1326">
        <f t="shared" si="1049"/>
        <v>27.172334540147588</v>
      </c>
      <c r="BU1326">
        <v>1319</v>
      </c>
      <c r="BV1326">
        <v>15.842245896788949</v>
      </c>
      <c r="BW1326">
        <v>17.907701628065134</v>
      </c>
      <c r="BY1326">
        <f t="shared" si="1050"/>
        <v>0</v>
      </c>
      <c r="BZ1326">
        <f t="shared" si="1051"/>
        <v>1</v>
      </c>
      <c r="CA1326">
        <f t="shared" si="1052"/>
        <v>2.0654557312761845</v>
      </c>
      <c r="CD1326">
        <v>1319</v>
      </c>
      <c r="CE1326">
        <v>29.95779116082408</v>
      </c>
      <c r="CF1326">
        <v>30.483399106984976</v>
      </c>
      <c r="CH1326">
        <f t="shared" si="1053"/>
        <v>0</v>
      </c>
      <c r="CI1326">
        <f t="shared" si="1054"/>
        <v>1</v>
      </c>
      <c r="CJ1326">
        <f t="shared" si="1055"/>
        <v>0.52560794616089623</v>
      </c>
      <c r="CM1326">
        <v>1319</v>
      </c>
      <c r="CN1326">
        <v>23.695049470445674</v>
      </c>
      <c r="CO1326">
        <v>16.955382715969371</v>
      </c>
      <c r="CQ1326">
        <f t="shared" si="1056"/>
        <v>1</v>
      </c>
      <c r="CR1326">
        <f t="shared" si="1057"/>
        <v>0</v>
      </c>
      <c r="CS1326">
        <f t="shared" si="1058"/>
        <v>6.7396667544763034</v>
      </c>
      <c r="CV1326">
        <v>1319</v>
      </c>
      <c r="CW1326">
        <v>17.83971782505067</v>
      </c>
      <c r="CX1326">
        <v>16.059390357657879</v>
      </c>
      <c r="CZ1326">
        <f t="shared" si="1059"/>
        <v>1</v>
      </c>
      <c r="DA1326">
        <f t="shared" si="1060"/>
        <v>0</v>
      </c>
      <c r="DB1326">
        <f t="shared" si="1061"/>
        <v>1.7803274673927909</v>
      </c>
      <c r="DE1326">
        <v>1319</v>
      </c>
      <c r="DF1326">
        <v>23.513133102842176</v>
      </c>
      <c r="DG1326">
        <v>6.2587526899035346</v>
      </c>
      <c r="DI1326">
        <f t="shared" si="1062"/>
        <v>1</v>
      </c>
      <c r="DJ1326">
        <f t="shared" si="1063"/>
        <v>0</v>
      </c>
      <c r="DK1326">
        <f t="shared" si="1064"/>
        <v>17.254380412938641</v>
      </c>
      <c r="DN1326">
        <v>1319</v>
      </c>
      <c r="DO1326">
        <v>22.26708041348725</v>
      </c>
      <c r="DP1326">
        <v>24.570582805757613</v>
      </c>
      <c r="DR1326">
        <f t="shared" si="1065"/>
        <v>0</v>
      </c>
      <c r="DS1326">
        <f t="shared" si="1066"/>
        <v>1</v>
      </c>
      <c r="DT1326">
        <f t="shared" si="1067"/>
        <v>2.3035023922703637</v>
      </c>
      <c r="DW1326">
        <v>1319</v>
      </c>
      <c r="DX1326">
        <v>24.199210445684038</v>
      </c>
      <c r="DY1326">
        <v>17.591776810741703</v>
      </c>
      <c r="EA1326">
        <f t="shared" si="1068"/>
        <v>1</v>
      </c>
      <c r="EB1326">
        <f t="shared" si="1069"/>
        <v>0</v>
      </c>
      <c r="EC1326">
        <f t="shared" si="1070"/>
        <v>6.6074336349423355</v>
      </c>
      <c r="EF1326">
        <v>1319</v>
      </c>
      <c r="EG1326">
        <v>21.597297787568312</v>
      </c>
      <c r="EH1326">
        <v>17.293198295453088</v>
      </c>
      <c r="EJ1326">
        <f t="shared" si="1071"/>
        <v>1</v>
      </c>
      <c r="EK1326">
        <f t="shared" si="1072"/>
        <v>0</v>
      </c>
      <c r="EL1326">
        <f t="shared" si="1073"/>
        <v>4.304099492115224</v>
      </c>
      <c r="EO1326">
        <v>1319</v>
      </c>
      <c r="EP1326">
        <v>19.160830242404998</v>
      </c>
      <c r="EQ1326">
        <v>32.820484106435032</v>
      </c>
      <c r="ES1326">
        <f t="shared" si="1074"/>
        <v>0</v>
      </c>
      <c r="ET1326">
        <f t="shared" si="1075"/>
        <v>1</v>
      </c>
      <c r="EU1326">
        <f t="shared" si="1076"/>
        <v>13.659653864030034</v>
      </c>
    </row>
    <row r="1327" spans="1:151" x14ac:dyDescent="0.25">
      <c r="A1327">
        <v>1320</v>
      </c>
      <c r="B1327">
        <v>14.769069491182035</v>
      </c>
      <c r="C1327">
        <v>18.177257572666868</v>
      </c>
      <c r="E1327">
        <f t="shared" si="1077"/>
        <v>0</v>
      </c>
      <c r="F1327">
        <f t="shared" si="1028"/>
        <v>1</v>
      </c>
      <c r="G1327">
        <f t="shared" si="1078"/>
        <v>3.4081880814848322</v>
      </c>
      <c r="J1327">
        <v>1320</v>
      </c>
      <c r="K1327">
        <v>15.281513591523565</v>
      </c>
      <c r="L1327">
        <v>20.007874958790211</v>
      </c>
      <c r="N1327">
        <f t="shared" si="1029"/>
        <v>0</v>
      </c>
      <c r="O1327">
        <f t="shared" si="1030"/>
        <v>1</v>
      </c>
      <c r="P1327">
        <f t="shared" si="1031"/>
        <v>4.7263613672666462</v>
      </c>
      <c r="S1327">
        <v>1320</v>
      </c>
      <c r="T1327">
        <v>15.705137280453112</v>
      </c>
      <c r="U1327">
        <v>22.701666824651799</v>
      </c>
      <c r="W1327">
        <f t="shared" si="1032"/>
        <v>0</v>
      </c>
      <c r="X1327">
        <f t="shared" si="1033"/>
        <v>1</v>
      </c>
      <c r="Y1327">
        <f t="shared" si="1034"/>
        <v>6.9965295441986868</v>
      </c>
      <c r="AB1327">
        <v>1320</v>
      </c>
      <c r="AC1327">
        <v>29.72866037455065</v>
      </c>
      <c r="AD1327">
        <v>18.312814944039069</v>
      </c>
      <c r="AF1327">
        <f t="shared" si="1035"/>
        <v>1</v>
      </c>
      <c r="AG1327">
        <f t="shared" si="1036"/>
        <v>0</v>
      </c>
      <c r="AH1327">
        <f t="shared" si="1037"/>
        <v>11.415845430511581</v>
      </c>
      <c r="AK1327">
        <v>1320</v>
      </c>
      <c r="AL1327">
        <v>29.14215336212618</v>
      </c>
      <c r="AM1327">
        <v>9.2144105781760217</v>
      </c>
      <c r="AO1327">
        <f t="shared" si="1038"/>
        <v>1</v>
      </c>
      <c r="AP1327">
        <f t="shared" si="1039"/>
        <v>0</v>
      </c>
      <c r="AQ1327">
        <f t="shared" si="1040"/>
        <v>19.927742783950158</v>
      </c>
      <c r="AT1327">
        <v>1320</v>
      </c>
      <c r="AU1327">
        <v>24.02913921652387</v>
      </c>
      <c r="AV1327">
        <v>12.865533519399133</v>
      </c>
      <c r="AX1327">
        <f t="shared" si="1041"/>
        <v>1</v>
      </c>
      <c r="AY1327">
        <f t="shared" si="1042"/>
        <v>0</v>
      </c>
      <c r="AZ1327">
        <f t="shared" si="1043"/>
        <v>11.163605697124737</v>
      </c>
      <c r="BC1327">
        <v>1320</v>
      </c>
      <c r="BD1327" t="e">
        <v>#N/A</v>
      </c>
      <c r="BE1327" t="e">
        <v>#N/A</v>
      </c>
      <c r="BG1327" t="e">
        <f t="shared" si="1044"/>
        <v>#N/A</v>
      </c>
      <c r="BH1327" t="e">
        <f t="shared" si="1045"/>
        <v>#N/A</v>
      </c>
      <c r="BI1327" t="e">
        <f t="shared" si="1046"/>
        <v>#N/A</v>
      </c>
      <c r="BL1327">
        <v>1320</v>
      </c>
      <c r="BM1327">
        <v>36.930211825932119</v>
      </c>
      <c r="BN1327">
        <v>11.282061379011559</v>
      </c>
      <c r="BP1327">
        <f t="shared" si="1047"/>
        <v>1</v>
      </c>
      <c r="BQ1327">
        <f t="shared" si="1048"/>
        <v>0</v>
      </c>
      <c r="BR1327">
        <f t="shared" si="1049"/>
        <v>25.64815044692056</v>
      </c>
      <c r="BU1327">
        <v>1320</v>
      </c>
      <c r="BV1327">
        <v>12.204759428680422</v>
      </c>
      <c r="BW1327">
        <v>23.458397016078976</v>
      </c>
      <c r="BY1327">
        <f t="shared" si="1050"/>
        <v>0</v>
      </c>
      <c r="BZ1327">
        <f t="shared" si="1051"/>
        <v>1</v>
      </c>
      <c r="CA1327">
        <f t="shared" si="1052"/>
        <v>11.253637587398554</v>
      </c>
      <c r="CD1327">
        <v>1320</v>
      </c>
      <c r="CE1327">
        <v>22.24992384848154</v>
      </c>
      <c r="CF1327">
        <v>30.775073795635183</v>
      </c>
      <c r="CH1327">
        <f t="shared" si="1053"/>
        <v>0</v>
      </c>
      <c r="CI1327">
        <f t="shared" si="1054"/>
        <v>1</v>
      </c>
      <c r="CJ1327">
        <f t="shared" si="1055"/>
        <v>8.5251499471536434</v>
      </c>
      <c r="CM1327">
        <v>1320</v>
      </c>
      <c r="CN1327">
        <v>19.880340424517669</v>
      </c>
      <c r="CO1327">
        <v>18.564896225969584</v>
      </c>
      <c r="CQ1327">
        <f t="shared" si="1056"/>
        <v>1</v>
      </c>
      <c r="CR1327">
        <f t="shared" si="1057"/>
        <v>0</v>
      </c>
      <c r="CS1327">
        <f t="shared" si="1058"/>
        <v>1.3154441985480858</v>
      </c>
      <c r="CV1327">
        <v>1320</v>
      </c>
      <c r="CW1327">
        <v>20.825141659900744</v>
      </c>
      <c r="CX1327">
        <v>27.203369546927156</v>
      </c>
      <c r="CZ1327">
        <f t="shared" si="1059"/>
        <v>0</v>
      </c>
      <c r="DA1327">
        <f t="shared" si="1060"/>
        <v>1</v>
      </c>
      <c r="DB1327">
        <f t="shared" si="1061"/>
        <v>6.3782278870264122</v>
      </c>
      <c r="DE1327">
        <v>1320</v>
      </c>
      <c r="DF1327">
        <v>21.977435262649813</v>
      </c>
      <c r="DG1327">
        <v>17.607406113360483</v>
      </c>
      <c r="DI1327">
        <f t="shared" si="1062"/>
        <v>1</v>
      </c>
      <c r="DJ1327">
        <f t="shared" si="1063"/>
        <v>0</v>
      </c>
      <c r="DK1327">
        <f t="shared" si="1064"/>
        <v>4.37002914928933</v>
      </c>
      <c r="DN1327">
        <v>1320</v>
      </c>
      <c r="DO1327">
        <v>24.832749492963913</v>
      </c>
      <c r="DP1327">
        <v>13.955129539949478</v>
      </c>
      <c r="DR1327">
        <f t="shared" si="1065"/>
        <v>1</v>
      </c>
      <c r="DS1327">
        <f t="shared" si="1066"/>
        <v>0</v>
      </c>
      <c r="DT1327">
        <f t="shared" si="1067"/>
        <v>10.877619953014435</v>
      </c>
      <c r="DW1327">
        <v>1320</v>
      </c>
      <c r="DX1327">
        <v>14.920856035473625</v>
      </c>
      <c r="DY1327">
        <v>22.582155620442492</v>
      </c>
      <c r="EA1327">
        <f t="shared" si="1068"/>
        <v>0</v>
      </c>
      <c r="EB1327">
        <f t="shared" si="1069"/>
        <v>1</v>
      </c>
      <c r="EC1327">
        <f t="shared" si="1070"/>
        <v>7.6612995849688676</v>
      </c>
      <c r="EF1327">
        <v>1320</v>
      </c>
      <c r="EG1327">
        <v>22.047143667878707</v>
      </c>
      <c r="EH1327">
        <v>13.28126931542511</v>
      </c>
      <c r="EJ1327">
        <f t="shared" si="1071"/>
        <v>1</v>
      </c>
      <c r="EK1327">
        <f t="shared" si="1072"/>
        <v>0</v>
      </c>
      <c r="EL1327">
        <f t="shared" si="1073"/>
        <v>8.7658743524535971</v>
      </c>
      <c r="EO1327">
        <v>1320</v>
      </c>
      <c r="EP1327">
        <v>17.597238794092569</v>
      </c>
      <c r="EQ1327">
        <v>45.491338139903426</v>
      </c>
      <c r="ES1327">
        <f t="shared" si="1074"/>
        <v>0</v>
      </c>
      <c r="ET1327">
        <f t="shared" si="1075"/>
        <v>1</v>
      </c>
      <c r="EU1327">
        <f t="shared" si="1076"/>
        <v>27.894099345810858</v>
      </c>
    </row>
    <row r="1328" spans="1:151" x14ac:dyDescent="0.25">
      <c r="A1328">
        <v>1321</v>
      </c>
      <c r="B1328">
        <v>11.292758182083185</v>
      </c>
      <c r="C1328">
        <v>27.123527510971201</v>
      </c>
      <c r="E1328">
        <f t="shared" si="1077"/>
        <v>0</v>
      </c>
      <c r="F1328">
        <f t="shared" si="1028"/>
        <v>1</v>
      </c>
      <c r="G1328">
        <f t="shared" si="1078"/>
        <v>15.830769328888016</v>
      </c>
      <c r="J1328">
        <v>1321</v>
      </c>
      <c r="K1328">
        <v>19.914049264930803</v>
      </c>
      <c r="L1328">
        <v>21.869908987912826</v>
      </c>
      <c r="N1328">
        <f t="shared" si="1029"/>
        <v>0</v>
      </c>
      <c r="O1328">
        <f t="shared" si="1030"/>
        <v>1</v>
      </c>
      <c r="P1328">
        <f t="shared" si="1031"/>
        <v>1.9558597229820229</v>
      </c>
      <c r="S1328">
        <v>1321</v>
      </c>
      <c r="T1328">
        <v>17.684655688451311</v>
      </c>
      <c r="U1328">
        <v>27.410434933115273</v>
      </c>
      <c r="W1328">
        <f t="shared" si="1032"/>
        <v>0</v>
      </c>
      <c r="X1328">
        <f t="shared" si="1033"/>
        <v>1</v>
      </c>
      <c r="Y1328">
        <f t="shared" si="1034"/>
        <v>9.7257792446639613</v>
      </c>
      <c r="AB1328">
        <v>1321</v>
      </c>
      <c r="AC1328">
        <v>16.148010469249741</v>
      </c>
      <c r="AD1328">
        <v>18.023465156198803</v>
      </c>
      <c r="AF1328">
        <f t="shared" si="1035"/>
        <v>0</v>
      </c>
      <c r="AG1328">
        <f t="shared" si="1036"/>
        <v>1</v>
      </c>
      <c r="AH1328">
        <f t="shared" si="1037"/>
        <v>1.8754546869490625</v>
      </c>
      <c r="AK1328">
        <v>1321</v>
      </c>
      <c r="AL1328">
        <v>27.987527065872033</v>
      </c>
      <c r="AM1328">
        <v>45.659981236617412</v>
      </c>
      <c r="AO1328">
        <f t="shared" si="1038"/>
        <v>0</v>
      </c>
      <c r="AP1328">
        <f t="shared" si="1039"/>
        <v>1</v>
      </c>
      <c r="AQ1328">
        <f t="shared" si="1040"/>
        <v>17.672454170745379</v>
      </c>
      <c r="AT1328">
        <v>1321</v>
      </c>
      <c r="AU1328">
        <v>16.844756397263588</v>
      </c>
      <c r="AV1328">
        <v>30.342786907552313</v>
      </c>
      <c r="AX1328">
        <f t="shared" si="1041"/>
        <v>0</v>
      </c>
      <c r="AY1328">
        <f t="shared" si="1042"/>
        <v>1</v>
      </c>
      <c r="AZ1328">
        <f t="shared" si="1043"/>
        <v>13.498030510288725</v>
      </c>
      <c r="BC1328">
        <v>1321</v>
      </c>
      <c r="BD1328" t="e">
        <v>#N/A</v>
      </c>
      <c r="BE1328" t="e">
        <v>#N/A</v>
      </c>
      <c r="BG1328" t="e">
        <f t="shared" si="1044"/>
        <v>#N/A</v>
      </c>
      <c r="BH1328" t="e">
        <f t="shared" si="1045"/>
        <v>#N/A</v>
      </c>
      <c r="BI1328" t="e">
        <f t="shared" si="1046"/>
        <v>#N/A</v>
      </c>
      <c r="BL1328">
        <v>1321</v>
      </c>
      <c r="BM1328">
        <v>33.27388440996198</v>
      </c>
      <c r="BN1328">
        <v>15.439183278899224</v>
      </c>
      <c r="BP1328">
        <f t="shared" si="1047"/>
        <v>1</v>
      </c>
      <c r="BQ1328">
        <f t="shared" si="1048"/>
        <v>0</v>
      </c>
      <c r="BR1328">
        <f t="shared" si="1049"/>
        <v>17.834701131062758</v>
      </c>
      <c r="BU1328">
        <v>1321</v>
      </c>
      <c r="BV1328">
        <v>31.250174374167397</v>
      </c>
      <c r="BW1328">
        <v>16.689052133141388</v>
      </c>
      <c r="BY1328">
        <f t="shared" si="1050"/>
        <v>1</v>
      </c>
      <c r="BZ1328">
        <f t="shared" si="1051"/>
        <v>0</v>
      </c>
      <c r="CA1328">
        <f t="shared" si="1052"/>
        <v>14.561122241026009</v>
      </c>
      <c r="CD1328">
        <v>1321</v>
      </c>
      <c r="CE1328">
        <v>25.452717724764241</v>
      </c>
      <c r="CF1328">
        <v>30.783616257991451</v>
      </c>
      <c r="CH1328">
        <f t="shared" si="1053"/>
        <v>0</v>
      </c>
      <c r="CI1328">
        <f t="shared" si="1054"/>
        <v>1</v>
      </c>
      <c r="CJ1328">
        <f t="shared" si="1055"/>
        <v>5.3308985332272094</v>
      </c>
      <c r="CM1328">
        <v>1321</v>
      </c>
      <c r="CN1328">
        <v>19.883845443814632</v>
      </c>
      <c r="CO1328">
        <v>36.161546984190934</v>
      </c>
      <c r="CQ1328">
        <f t="shared" si="1056"/>
        <v>0</v>
      </c>
      <c r="CR1328">
        <f t="shared" si="1057"/>
        <v>1</v>
      </c>
      <c r="CS1328">
        <f t="shared" si="1058"/>
        <v>16.277701540376302</v>
      </c>
      <c r="CV1328">
        <v>1321</v>
      </c>
      <c r="CW1328">
        <v>24.7466503421326</v>
      </c>
      <c r="CX1328">
        <v>15.383468305002967</v>
      </c>
      <c r="CZ1328">
        <f t="shared" si="1059"/>
        <v>1</v>
      </c>
      <c r="DA1328">
        <f t="shared" si="1060"/>
        <v>0</v>
      </c>
      <c r="DB1328">
        <f t="shared" si="1061"/>
        <v>9.3631820371296328</v>
      </c>
      <c r="DE1328">
        <v>1321</v>
      </c>
      <c r="DF1328">
        <v>22.180482247886999</v>
      </c>
      <c r="DG1328">
        <v>28.405029506671564</v>
      </c>
      <c r="DI1328">
        <f t="shared" si="1062"/>
        <v>0</v>
      </c>
      <c r="DJ1328">
        <f t="shared" si="1063"/>
        <v>1</v>
      </c>
      <c r="DK1328">
        <f t="shared" si="1064"/>
        <v>6.2245472587845647</v>
      </c>
      <c r="DN1328">
        <v>1321</v>
      </c>
      <c r="DO1328">
        <v>25.459812742199038</v>
      </c>
      <c r="DP1328">
        <v>22.302954383760479</v>
      </c>
      <c r="DR1328">
        <f t="shared" si="1065"/>
        <v>1</v>
      </c>
      <c r="DS1328">
        <f t="shared" si="1066"/>
        <v>0</v>
      </c>
      <c r="DT1328">
        <f t="shared" si="1067"/>
        <v>3.1568583584385586</v>
      </c>
      <c r="DW1328">
        <v>1321</v>
      </c>
      <c r="DX1328">
        <v>17.557714305393311</v>
      </c>
      <c r="DY1328">
        <v>13.618602644710721</v>
      </c>
      <c r="EA1328">
        <f t="shared" si="1068"/>
        <v>1</v>
      </c>
      <c r="EB1328">
        <f t="shared" si="1069"/>
        <v>0</v>
      </c>
      <c r="EC1328">
        <f t="shared" si="1070"/>
        <v>3.93911166068259</v>
      </c>
      <c r="EF1328">
        <v>1321</v>
      </c>
      <c r="EG1328">
        <v>19.37885899209985</v>
      </c>
      <c r="EH1328">
        <v>14.33590335920576</v>
      </c>
      <c r="EJ1328">
        <f t="shared" si="1071"/>
        <v>1</v>
      </c>
      <c r="EK1328">
        <f t="shared" si="1072"/>
        <v>0</v>
      </c>
      <c r="EL1328">
        <f t="shared" si="1073"/>
        <v>5.0429556328940901</v>
      </c>
      <c r="EO1328">
        <v>1321</v>
      </c>
      <c r="EP1328">
        <v>23.917829427280981</v>
      </c>
      <c r="EQ1328">
        <v>20.695393235564218</v>
      </c>
      <c r="ES1328">
        <f t="shared" si="1074"/>
        <v>1</v>
      </c>
      <c r="ET1328">
        <f t="shared" si="1075"/>
        <v>0</v>
      </c>
      <c r="EU1328">
        <f t="shared" si="1076"/>
        <v>3.2224361917167634</v>
      </c>
    </row>
    <row r="1329" spans="1:151" x14ac:dyDescent="0.25">
      <c r="A1329">
        <v>1322</v>
      </c>
      <c r="B1329">
        <v>10.683490892804222</v>
      </c>
      <c r="C1329">
        <v>12.719310234558833</v>
      </c>
      <c r="E1329">
        <f t="shared" si="1077"/>
        <v>0</v>
      </c>
      <c r="F1329">
        <f t="shared" si="1028"/>
        <v>1</v>
      </c>
      <c r="G1329">
        <f t="shared" si="1078"/>
        <v>2.0358193417546104</v>
      </c>
      <c r="J1329">
        <v>1322</v>
      </c>
      <c r="K1329">
        <v>19.355953709561554</v>
      </c>
      <c r="L1329">
        <v>24.424756067484978</v>
      </c>
      <c r="N1329">
        <f t="shared" si="1029"/>
        <v>0</v>
      </c>
      <c r="O1329">
        <f t="shared" si="1030"/>
        <v>1</v>
      </c>
      <c r="P1329">
        <f t="shared" si="1031"/>
        <v>5.068802357923424</v>
      </c>
      <c r="S1329">
        <v>1322</v>
      </c>
      <c r="T1329">
        <v>15.475528168301841</v>
      </c>
      <c r="U1329">
        <v>21.998333030613956</v>
      </c>
      <c r="W1329">
        <f t="shared" si="1032"/>
        <v>0</v>
      </c>
      <c r="X1329">
        <f t="shared" si="1033"/>
        <v>1</v>
      </c>
      <c r="Y1329">
        <f t="shared" si="1034"/>
        <v>6.5228048623121158</v>
      </c>
      <c r="AB1329">
        <v>1322</v>
      </c>
      <c r="AC1329">
        <v>27.131001497912521</v>
      </c>
      <c r="AD1329">
        <v>17.152107004533473</v>
      </c>
      <c r="AF1329">
        <f t="shared" si="1035"/>
        <v>1</v>
      </c>
      <c r="AG1329">
        <f t="shared" si="1036"/>
        <v>0</v>
      </c>
      <c r="AH1329">
        <f t="shared" si="1037"/>
        <v>9.9788944933790482</v>
      </c>
      <c r="AK1329">
        <v>1322</v>
      </c>
      <c r="AL1329">
        <v>23.637288764300735</v>
      </c>
      <c r="AM1329">
        <v>15.686084200849782</v>
      </c>
      <c r="AO1329">
        <f t="shared" si="1038"/>
        <v>1</v>
      </c>
      <c r="AP1329">
        <f t="shared" si="1039"/>
        <v>0</v>
      </c>
      <c r="AQ1329">
        <f t="shared" si="1040"/>
        <v>7.9512045634509523</v>
      </c>
      <c r="AT1329">
        <v>1322</v>
      </c>
      <c r="AU1329">
        <v>16.590689242232983</v>
      </c>
      <c r="AV1329">
        <v>27.533180294324822</v>
      </c>
      <c r="AX1329">
        <f t="shared" si="1041"/>
        <v>0</v>
      </c>
      <c r="AY1329">
        <f t="shared" si="1042"/>
        <v>1</v>
      </c>
      <c r="AZ1329">
        <f t="shared" si="1043"/>
        <v>10.942491052091839</v>
      </c>
      <c r="BC1329">
        <v>1322</v>
      </c>
      <c r="BD1329" t="e">
        <v>#N/A</v>
      </c>
      <c r="BE1329" t="e">
        <v>#N/A</v>
      </c>
      <c r="BG1329" t="e">
        <f t="shared" si="1044"/>
        <v>#N/A</v>
      </c>
      <c r="BH1329" t="e">
        <f t="shared" si="1045"/>
        <v>#N/A</v>
      </c>
      <c r="BI1329" t="e">
        <f t="shared" si="1046"/>
        <v>#N/A</v>
      </c>
      <c r="BL1329">
        <v>1322</v>
      </c>
      <c r="BM1329">
        <v>43.226105031663074</v>
      </c>
      <c r="BN1329">
        <v>19.534028308747462</v>
      </c>
      <c r="BP1329">
        <f t="shared" si="1047"/>
        <v>1</v>
      </c>
      <c r="BQ1329">
        <f t="shared" si="1048"/>
        <v>0</v>
      </c>
      <c r="BR1329">
        <f t="shared" si="1049"/>
        <v>23.692076722915612</v>
      </c>
      <c r="BU1329">
        <v>1322</v>
      </c>
      <c r="BV1329">
        <v>15.903745559995828</v>
      </c>
      <c r="BW1329">
        <v>15.991080055150903</v>
      </c>
      <c r="BY1329">
        <f t="shared" si="1050"/>
        <v>0</v>
      </c>
      <c r="BZ1329">
        <f t="shared" si="1051"/>
        <v>1</v>
      </c>
      <c r="CA1329">
        <f t="shared" si="1052"/>
        <v>8.7334495155074521E-2</v>
      </c>
      <c r="CD1329">
        <v>1322</v>
      </c>
      <c r="CE1329">
        <v>27.494146852453511</v>
      </c>
      <c r="CF1329">
        <v>24.783978773533381</v>
      </c>
      <c r="CH1329">
        <f t="shared" si="1053"/>
        <v>1</v>
      </c>
      <c r="CI1329">
        <f t="shared" si="1054"/>
        <v>0</v>
      </c>
      <c r="CJ1329">
        <f t="shared" si="1055"/>
        <v>2.7101680789201303</v>
      </c>
      <c r="CM1329">
        <v>1322</v>
      </c>
      <c r="CN1329">
        <v>17.260811954207711</v>
      </c>
      <c r="CO1329">
        <v>22.396609277776449</v>
      </c>
      <c r="CQ1329">
        <f t="shared" si="1056"/>
        <v>0</v>
      </c>
      <c r="CR1329">
        <f t="shared" si="1057"/>
        <v>1</v>
      </c>
      <c r="CS1329">
        <f t="shared" si="1058"/>
        <v>5.1357973235687382</v>
      </c>
      <c r="CV1329">
        <v>1322</v>
      </c>
      <c r="CW1329">
        <v>21.938267867620553</v>
      </c>
      <c r="CX1329">
        <v>22.078099293940717</v>
      </c>
      <c r="CZ1329">
        <f t="shared" si="1059"/>
        <v>0</v>
      </c>
      <c r="DA1329">
        <f t="shared" si="1060"/>
        <v>1</v>
      </c>
      <c r="DB1329">
        <f t="shared" si="1061"/>
        <v>0.1398314263201641</v>
      </c>
      <c r="DE1329">
        <v>1322</v>
      </c>
      <c r="DF1329">
        <v>15.365970131288657</v>
      </c>
      <c r="DG1329">
        <v>22.786287872670819</v>
      </c>
      <c r="DI1329">
        <f t="shared" si="1062"/>
        <v>0</v>
      </c>
      <c r="DJ1329">
        <f t="shared" si="1063"/>
        <v>1</v>
      </c>
      <c r="DK1329">
        <f t="shared" si="1064"/>
        <v>7.4203177413821617</v>
      </c>
      <c r="DN1329">
        <v>1322</v>
      </c>
      <c r="DO1329">
        <v>19.062235361744776</v>
      </c>
      <c r="DP1329">
        <v>20.693565915567891</v>
      </c>
      <c r="DR1329">
        <f t="shared" si="1065"/>
        <v>0</v>
      </c>
      <c r="DS1329">
        <f t="shared" si="1066"/>
        <v>1</v>
      </c>
      <c r="DT1329">
        <f t="shared" si="1067"/>
        <v>1.6313305538231155</v>
      </c>
      <c r="DW1329">
        <v>1322</v>
      </c>
      <c r="DX1329">
        <v>23.004493782551179</v>
      </c>
      <c r="DY1329">
        <v>22.101919906513558</v>
      </c>
      <c r="EA1329">
        <f t="shared" si="1068"/>
        <v>1</v>
      </c>
      <c r="EB1329">
        <f t="shared" si="1069"/>
        <v>0</v>
      </c>
      <c r="EC1329">
        <f t="shared" si="1070"/>
        <v>0.9025738760376214</v>
      </c>
      <c r="EF1329">
        <v>1322</v>
      </c>
      <c r="EG1329">
        <v>13.71883410841483</v>
      </c>
      <c r="EH1329">
        <v>11.96395894147879</v>
      </c>
      <c r="EJ1329">
        <f t="shared" si="1071"/>
        <v>1</v>
      </c>
      <c r="EK1329">
        <f t="shared" si="1072"/>
        <v>0</v>
      </c>
      <c r="EL1329">
        <f t="shared" si="1073"/>
        <v>1.7548751669360403</v>
      </c>
      <c r="EO1329">
        <v>1322</v>
      </c>
      <c r="EP1329">
        <v>25.459079808554684</v>
      </c>
      <c r="EQ1329">
        <v>1.2590502886618893</v>
      </c>
      <c r="ES1329">
        <f t="shared" si="1074"/>
        <v>1</v>
      </c>
      <c r="ET1329">
        <f t="shared" si="1075"/>
        <v>0</v>
      </c>
      <c r="EU1329">
        <f t="shared" si="1076"/>
        <v>24.200029519892794</v>
      </c>
    </row>
    <row r="1330" spans="1:151" x14ac:dyDescent="0.25">
      <c r="A1330">
        <v>1323</v>
      </c>
      <c r="B1330">
        <v>11.318835373703756</v>
      </c>
      <c r="C1330">
        <v>23.976949738229163</v>
      </c>
      <c r="E1330">
        <f t="shared" si="1077"/>
        <v>0</v>
      </c>
      <c r="F1330">
        <f t="shared" si="1028"/>
        <v>1</v>
      </c>
      <c r="G1330">
        <f t="shared" si="1078"/>
        <v>12.658114364525407</v>
      </c>
      <c r="J1330">
        <v>1323</v>
      </c>
      <c r="K1330">
        <v>23.016251490850362</v>
      </c>
      <c r="L1330">
        <v>28.082060326511399</v>
      </c>
      <c r="N1330">
        <f t="shared" si="1029"/>
        <v>0</v>
      </c>
      <c r="O1330">
        <f t="shared" si="1030"/>
        <v>1</v>
      </c>
      <c r="P1330">
        <f t="shared" si="1031"/>
        <v>5.0658088356610378</v>
      </c>
      <c r="S1330">
        <v>1323</v>
      </c>
      <c r="T1330">
        <v>17.229628519973797</v>
      </c>
      <c r="U1330">
        <v>35.062501947006879</v>
      </c>
      <c r="W1330">
        <f t="shared" si="1032"/>
        <v>0</v>
      </c>
      <c r="X1330">
        <f t="shared" si="1033"/>
        <v>1</v>
      </c>
      <c r="Y1330">
        <f t="shared" si="1034"/>
        <v>17.832873427033082</v>
      </c>
      <c r="AB1330">
        <v>1323</v>
      </c>
      <c r="AC1330">
        <v>18.093058538967661</v>
      </c>
      <c r="AD1330">
        <v>16.019212981259514</v>
      </c>
      <c r="AF1330">
        <f t="shared" si="1035"/>
        <v>1</v>
      </c>
      <c r="AG1330">
        <f t="shared" si="1036"/>
        <v>0</v>
      </c>
      <c r="AH1330">
        <f t="shared" si="1037"/>
        <v>2.0738455577081467</v>
      </c>
      <c r="AK1330">
        <v>1323</v>
      </c>
      <c r="AL1330">
        <v>13.884746583348003</v>
      </c>
      <c r="AM1330">
        <v>54.540230892866546</v>
      </c>
      <c r="AO1330">
        <f t="shared" si="1038"/>
        <v>0</v>
      </c>
      <c r="AP1330">
        <f t="shared" si="1039"/>
        <v>1</v>
      </c>
      <c r="AQ1330">
        <f t="shared" si="1040"/>
        <v>40.655484309518542</v>
      </c>
      <c r="AT1330">
        <v>1323</v>
      </c>
      <c r="AU1330">
        <v>21.213369031863436</v>
      </c>
      <c r="AV1330">
        <v>19.237394885527991</v>
      </c>
      <c r="AX1330">
        <f t="shared" si="1041"/>
        <v>1</v>
      </c>
      <c r="AY1330">
        <f t="shared" si="1042"/>
        <v>0</v>
      </c>
      <c r="AZ1330">
        <f t="shared" si="1043"/>
        <v>1.9759741463354459</v>
      </c>
      <c r="BC1330">
        <v>1323</v>
      </c>
      <c r="BD1330" t="e">
        <v>#N/A</v>
      </c>
      <c r="BE1330" t="e">
        <v>#N/A</v>
      </c>
      <c r="BG1330" t="e">
        <f t="shared" si="1044"/>
        <v>#N/A</v>
      </c>
      <c r="BH1330" t="e">
        <f t="shared" si="1045"/>
        <v>#N/A</v>
      </c>
      <c r="BI1330" t="e">
        <f t="shared" si="1046"/>
        <v>#N/A</v>
      </c>
      <c r="BL1330">
        <v>1323</v>
      </c>
      <c r="BM1330">
        <v>37.510377175029632</v>
      </c>
      <c r="BN1330">
        <v>13.564806984584886</v>
      </c>
      <c r="BP1330">
        <f t="shared" si="1047"/>
        <v>1</v>
      </c>
      <c r="BQ1330">
        <f t="shared" si="1048"/>
        <v>0</v>
      </c>
      <c r="BR1330">
        <f t="shared" si="1049"/>
        <v>23.945570190444748</v>
      </c>
      <c r="BU1330">
        <v>1323</v>
      </c>
      <c r="BV1330">
        <v>26.51926215661949</v>
      </c>
      <c r="BW1330">
        <v>31.636057802989864</v>
      </c>
      <c r="BY1330">
        <f t="shared" si="1050"/>
        <v>0</v>
      </c>
      <c r="BZ1330">
        <f t="shared" si="1051"/>
        <v>1</v>
      </c>
      <c r="CA1330">
        <f t="shared" si="1052"/>
        <v>5.1167956463703739</v>
      </c>
      <c r="CD1330">
        <v>1323</v>
      </c>
      <c r="CE1330">
        <v>16.50953518639664</v>
      </c>
      <c r="CF1330">
        <v>4.8361656915455491</v>
      </c>
      <c r="CH1330">
        <f t="shared" si="1053"/>
        <v>1</v>
      </c>
      <c r="CI1330">
        <f t="shared" si="1054"/>
        <v>0</v>
      </c>
      <c r="CJ1330">
        <f t="shared" si="1055"/>
        <v>11.673369494851091</v>
      </c>
      <c r="CM1330">
        <v>1323</v>
      </c>
      <c r="CN1330">
        <v>21.730215618284006</v>
      </c>
      <c r="CO1330">
        <v>16.62285865406789</v>
      </c>
      <c r="CQ1330">
        <f t="shared" si="1056"/>
        <v>1</v>
      </c>
      <c r="CR1330">
        <f t="shared" si="1057"/>
        <v>0</v>
      </c>
      <c r="CS1330">
        <f t="shared" si="1058"/>
        <v>5.1073569642161161</v>
      </c>
      <c r="CV1330">
        <v>1323</v>
      </c>
      <c r="CW1330">
        <v>23.329513660644043</v>
      </c>
      <c r="CX1330">
        <v>13.768209863469144</v>
      </c>
      <c r="CZ1330">
        <f t="shared" si="1059"/>
        <v>1</v>
      </c>
      <c r="DA1330">
        <f t="shared" si="1060"/>
        <v>0</v>
      </c>
      <c r="DB1330">
        <f t="shared" si="1061"/>
        <v>9.5613037971748991</v>
      </c>
      <c r="DE1330">
        <v>1323</v>
      </c>
      <c r="DF1330">
        <v>11.663557728997871</v>
      </c>
      <c r="DG1330">
        <v>29.914141134157191</v>
      </c>
      <c r="DI1330">
        <f t="shared" si="1062"/>
        <v>0</v>
      </c>
      <c r="DJ1330">
        <f t="shared" si="1063"/>
        <v>1</v>
      </c>
      <c r="DK1330">
        <f t="shared" si="1064"/>
        <v>18.250583405159318</v>
      </c>
      <c r="DN1330">
        <v>1323</v>
      </c>
      <c r="DO1330">
        <v>27.440434359323227</v>
      </c>
      <c r="DP1330">
        <v>29.760605136047289</v>
      </c>
      <c r="DR1330">
        <f t="shared" si="1065"/>
        <v>0</v>
      </c>
      <c r="DS1330">
        <f t="shared" si="1066"/>
        <v>1</v>
      </c>
      <c r="DT1330">
        <f t="shared" si="1067"/>
        <v>2.320170776724062</v>
      </c>
      <c r="DW1330">
        <v>1323</v>
      </c>
      <c r="DX1330">
        <v>18.700545723430487</v>
      </c>
      <c r="DY1330">
        <v>22.319913714757831</v>
      </c>
      <c r="EA1330">
        <f t="shared" si="1068"/>
        <v>0</v>
      </c>
      <c r="EB1330">
        <f t="shared" si="1069"/>
        <v>1</v>
      </c>
      <c r="EC1330">
        <f t="shared" si="1070"/>
        <v>3.6193679913273442</v>
      </c>
      <c r="EF1330">
        <v>1323</v>
      </c>
      <c r="EG1330">
        <v>15.441824819801099</v>
      </c>
      <c r="EH1330">
        <v>15.98604711446961</v>
      </c>
      <c r="EJ1330">
        <f t="shared" si="1071"/>
        <v>0</v>
      </c>
      <c r="EK1330">
        <f t="shared" si="1072"/>
        <v>1</v>
      </c>
      <c r="EL1330">
        <f t="shared" si="1073"/>
        <v>0.54422229466851135</v>
      </c>
      <c r="EO1330">
        <v>1323</v>
      </c>
      <c r="EP1330">
        <v>22.643863427552912</v>
      </c>
      <c r="EQ1330">
        <v>14.010501973583992</v>
      </c>
      <c r="ES1330">
        <f t="shared" si="1074"/>
        <v>1</v>
      </c>
      <c r="ET1330">
        <f t="shared" si="1075"/>
        <v>0</v>
      </c>
      <c r="EU1330">
        <f t="shared" si="1076"/>
        <v>8.6333614539689201</v>
      </c>
    </row>
    <row r="1331" spans="1:151" x14ac:dyDescent="0.25">
      <c r="A1331">
        <v>1324</v>
      </c>
      <c r="B1331">
        <v>10.011873088935342</v>
      </c>
      <c r="C1331">
        <v>10.42805497283892</v>
      </c>
      <c r="E1331">
        <f t="shared" si="1077"/>
        <v>0</v>
      </c>
      <c r="F1331">
        <f t="shared" si="1028"/>
        <v>1</v>
      </c>
      <c r="G1331">
        <f t="shared" si="1078"/>
        <v>0.4161818839035778</v>
      </c>
      <c r="J1331">
        <v>1324</v>
      </c>
      <c r="K1331">
        <v>13.387036772930429</v>
      </c>
      <c r="L1331">
        <v>24.829176634230876</v>
      </c>
      <c r="N1331">
        <f t="shared" si="1029"/>
        <v>0</v>
      </c>
      <c r="O1331">
        <f t="shared" si="1030"/>
        <v>1</v>
      </c>
      <c r="P1331">
        <f t="shared" si="1031"/>
        <v>11.442139861300447</v>
      </c>
      <c r="S1331">
        <v>1324</v>
      </c>
      <c r="T1331">
        <v>15.92465228876647</v>
      </c>
      <c r="U1331">
        <v>28.543438147045585</v>
      </c>
      <c r="W1331">
        <f t="shared" si="1032"/>
        <v>0</v>
      </c>
      <c r="X1331">
        <f t="shared" si="1033"/>
        <v>1</v>
      </c>
      <c r="Y1331">
        <f t="shared" si="1034"/>
        <v>12.618785858279114</v>
      </c>
      <c r="AB1331">
        <v>1324</v>
      </c>
      <c r="AC1331">
        <v>25.260080232388574</v>
      </c>
      <c r="AD1331">
        <v>17.598891005558055</v>
      </c>
      <c r="AF1331">
        <f t="shared" si="1035"/>
        <v>1</v>
      </c>
      <c r="AG1331">
        <f t="shared" si="1036"/>
        <v>0</v>
      </c>
      <c r="AH1331">
        <f t="shared" si="1037"/>
        <v>7.6611892268305191</v>
      </c>
      <c r="AK1331">
        <v>1324</v>
      </c>
      <c r="AL1331">
        <v>25.681954490250952</v>
      </c>
      <c r="AM1331">
        <v>29.09972834066879</v>
      </c>
      <c r="AO1331">
        <f t="shared" si="1038"/>
        <v>0</v>
      </c>
      <c r="AP1331">
        <f t="shared" si="1039"/>
        <v>1</v>
      </c>
      <c r="AQ1331">
        <f t="shared" si="1040"/>
        <v>3.4177738504178379</v>
      </c>
      <c r="AT1331">
        <v>1324</v>
      </c>
      <c r="AU1331">
        <v>15.279193485654453</v>
      </c>
      <c r="AV1331">
        <v>21.996955118152574</v>
      </c>
      <c r="AX1331">
        <f t="shared" si="1041"/>
        <v>0</v>
      </c>
      <c r="AY1331">
        <f t="shared" si="1042"/>
        <v>1</v>
      </c>
      <c r="AZ1331">
        <f t="shared" si="1043"/>
        <v>6.7177616324981209</v>
      </c>
      <c r="BC1331">
        <v>1324</v>
      </c>
      <c r="BD1331" t="e">
        <v>#N/A</v>
      </c>
      <c r="BE1331" t="e">
        <v>#N/A</v>
      </c>
      <c r="BG1331" t="e">
        <f t="shared" si="1044"/>
        <v>#N/A</v>
      </c>
      <c r="BH1331" t="e">
        <f t="shared" si="1045"/>
        <v>#N/A</v>
      </c>
      <c r="BI1331" t="e">
        <f t="shared" si="1046"/>
        <v>#N/A</v>
      </c>
      <c r="BL1331">
        <v>1324</v>
      </c>
      <c r="BM1331">
        <v>31.611943061049573</v>
      </c>
      <c r="BN1331">
        <v>15.955026439776219</v>
      </c>
      <c r="BP1331">
        <f t="shared" si="1047"/>
        <v>1</v>
      </c>
      <c r="BQ1331">
        <f t="shared" si="1048"/>
        <v>0</v>
      </c>
      <c r="BR1331">
        <f t="shared" si="1049"/>
        <v>15.656916621273353</v>
      </c>
      <c r="BU1331">
        <v>1324</v>
      </c>
      <c r="BV1331">
        <v>16.155444073110615</v>
      </c>
      <c r="BW1331">
        <v>26.666825819710933</v>
      </c>
      <c r="BY1331">
        <f t="shared" si="1050"/>
        <v>0</v>
      </c>
      <c r="BZ1331">
        <f t="shared" si="1051"/>
        <v>1</v>
      </c>
      <c r="CA1331">
        <f t="shared" si="1052"/>
        <v>10.511381746600318</v>
      </c>
      <c r="CD1331">
        <v>1324</v>
      </c>
      <c r="CE1331">
        <v>15.953975118411396</v>
      </c>
      <c r="CF1331">
        <v>24.323009937684155</v>
      </c>
      <c r="CH1331">
        <f t="shared" si="1053"/>
        <v>0</v>
      </c>
      <c r="CI1331">
        <f t="shared" si="1054"/>
        <v>1</v>
      </c>
      <c r="CJ1331">
        <f t="shared" si="1055"/>
        <v>8.3690348192727591</v>
      </c>
      <c r="CM1331">
        <v>1324</v>
      </c>
      <c r="CN1331">
        <v>15.285919721443236</v>
      </c>
      <c r="CO1331">
        <v>35.364544061335785</v>
      </c>
      <c r="CQ1331">
        <f t="shared" si="1056"/>
        <v>0</v>
      </c>
      <c r="CR1331">
        <f t="shared" si="1057"/>
        <v>1</v>
      </c>
      <c r="CS1331">
        <f t="shared" si="1058"/>
        <v>20.078624339892549</v>
      </c>
      <c r="CV1331">
        <v>1324</v>
      </c>
      <c r="CW1331">
        <v>23.720015703862575</v>
      </c>
      <c r="CX1331">
        <v>22.502475895599133</v>
      </c>
      <c r="CZ1331">
        <f t="shared" si="1059"/>
        <v>1</v>
      </c>
      <c r="DA1331">
        <f t="shared" si="1060"/>
        <v>0</v>
      </c>
      <c r="DB1331">
        <f t="shared" si="1061"/>
        <v>1.2175398082634423</v>
      </c>
      <c r="DE1331">
        <v>1324</v>
      </c>
      <c r="DF1331">
        <v>25.312732790086184</v>
      </c>
      <c r="DG1331">
        <v>26.877705028958111</v>
      </c>
      <c r="DI1331">
        <f t="shared" si="1062"/>
        <v>0</v>
      </c>
      <c r="DJ1331">
        <f t="shared" si="1063"/>
        <v>1</v>
      </c>
      <c r="DK1331">
        <f t="shared" si="1064"/>
        <v>1.5649722388719276</v>
      </c>
      <c r="DN1331">
        <v>1324</v>
      </c>
      <c r="DO1331">
        <v>22.328441862099513</v>
      </c>
      <c r="DP1331">
        <v>20.837452473211911</v>
      </c>
      <c r="DR1331">
        <f t="shared" si="1065"/>
        <v>1</v>
      </c>
      <c r="DS1331">
        <f t="shared" si="1066"/>
        <v>0</v>
      </c>
      <c r="DT1331">
        <f t="shared" si="1067"/>
        <v>1.490989388887602</v>
      </c>
      <c r="DW1331">
        <v>1324</v>
      </c>
      <c r="DX1331">
        <v>12.127252762669322</v>
      </c>
      <c r="DY1331">
        <v>27.20790803420207</v>
      </c>
      <c r="EA1331">
        <f t="shared" si="1068"/>
        <v>0</v>
      </c>
      <c r="EB1331">
        <f t="shared" si="1069"/>
        <v>1</v>
      </c>
      <c r="EC1331">
        <f t="shared" si="1070"/>
        <v>15.080655271532748</v>
      </c>
      <c r="EF1331">
        <v>1324</v>
      </c>
      <c r="EG1331">
        <v>22.48512829333713</v>
      </c>
      <c r="EH1331">
        <v>16.214497437229397</v>
      </c>
      <c r="EJ1331">
        <f t="shared" si="1071"/>
        <v>1</v>
      </c>
      <c r="EK1331">
        <f t="shared" si="1072"/>
        <v>0</v>
      </c>
      <c r="EL1331">
        <f t="shared" si="1073"/>
        <v>6.2706308561077329</v>
      </c>
      <c r="EO1331">
        <v>1324</v>
      </c>
      <c r="EP1331">
        <v>23.39937987767901</v>
      </c>
      <c r="EQ1331">
        <v>7.5018624335362745</v>
      </c>
      <c r="ES1331">
        <f t="shared" si="1074"/>
        <v>1</v>
      </c>
      <c r="ET1331">
        <f t="shared" si="1075"/>
        <v>0</v>
      </c>
      <c r="EU1331">
        <f t="shared" si="1076"/>
        <v>15.897517444142736</v>
      </c>
    </row>
    <row r="1332" spans="1:151" x14ac:dyDescent="0.25">
      <c r="A1332">
        <v>1325</v>
      </c>
      <c r="B1332">
        <v>9.8544258634992303</v>
      </c>
      <c r="C1332">
        <v>9.8656378035939802</v>
      </c>
      <c r="E1332">
        <f t="shared" si="1077"/>
        <v>0</v>
      </c>
      <c r="F1332">
        <f t="shared" si="1028"/>
        <v>1</v>
      </c>
      <c r="G1332">
        <f t="shared" si="1078"/>
        <v>1.1211940094749906E-2</v>
      </c>
      <c r="J1332">
        <v>1325</v>
      </c>
      <c r="K1332">
        <v>21.316494857600297</v>
      </c>
      <c r="L1332">
        <v>22.983525291033661</v>
      </c>
      <c r="N1332">
        <f t="shared" si="1029"/>
        <v>0</v>
      </c>
      <c r="O1332">
        <f t="shared" si="1030"/>
        <v>1</v>
      </c>
      <c r="P1332">
        <f t="shared" si="1031"/>
        <v>1.6670304334333643</v>
      </c>
      <c r="S1332">
        <v>1325</v>
      </c>
      <c r="T1332">
        <v>19.473181352019932</v>
      </c>
      <c r="U1332">
        <v>20.47036103132087</v>
      </c>
      <c r="W1332">
        <f t="shared" si="1032"/>
        <v>0</v>
      </c>
      <c r="X1332">
        <f t="shared" si="1033"/>
        <v>1</v>
      </c>
      <c r="Y1332">
        <f t="shared" si="1034"/>
        <v>0.9971796793009382</v>
      </c>
      <c r="AB1332">
        <v>1325</v>
      </c>
      <c r="AC1332">
        <v>12.51647221015879</v>
      </c>
      <c r="AD1332">
        <v>16.195059309214752</v>
      </c>
      <c r="AF1332">
        <f t="shared" si="1035"/>
        <v>0</v>
      </c>
      <c r="AG1332">
        <f t="shared" si="1036"/>
        <v>1</v>
      </c>
      <c r="AH1332">
        <f t="shared" si="1037"/>
        <v>3.6785870990559619</v>
      </c>
      <c r="AK1332">
        <v>1325</v>
      </c>
      <c r="AL1332">
        <v>14.669220621814024</v>
      </c>
      <c r="AM1332">
        <v>23.748706317336747</v>
      </c>
      <c r="AO1332">
        <f t="shared" si="1038"/>
        <v>0</v>
      </c>
      <c r="AP1332">
        <f t="shared" si="1039"/>
        <v>1</v>
      </c>
      <c r="AQ1332">
        <f t="shared" si="1040"/>
        <v>9.0794856955227239</v>
      </c>
      <c r="AT1332">
        <v>1325</v>
      </c>
      <c r="AU1332">
        <v>16.666735333881697</v>
      </c>
      <c r="AV1332">
        <v>21.598623459398276</v>
      </c>
      <c r="AX1332">
        <f t="shared" si="1041"/>
        <v>0</v>
      </c>
      <c r="AY1332">
        <f t="shared" si="1042"/>
        <v>1</v>
      </c>
      <c r="AZ1332">
        <f t="shared" si="1043"/>
        <v>4.9318881255165792</v>
      </c>
      <c r="BC1332">
        <v>1325</v>
      </c>
      <c r="BD1332" t="e">
        <v>#N/A</v>
      </c>
      <c r="BE1332" t="e">
        <v>#N/A</v>
      </c>
      <c r="BG1332" t="e">
        <f t="shared" si="1044"/>
        <v>#N/A</v>
      </c>
      <c r="BH1332" t="e">
        <f t="shared" si="1045"/>
        <v>#N/A</v>
      </c>
      <c r="BI1332" t="e">
        <f t="shared" si="1046"/>
        <v>#N/A</v>
      </c>
      <c r="BL1332">
        <v>1325</v>
      </c>
      <c r="BM1332">
        <v>33.351848513829744</v>
      </c>
      <c r="BN1332">
        <v>11.371623229040326</v>
      </c>
      <c r="BP1332">
        <f t="shared" si="1047"/>
        <v>1</v>
      </c>
      <c r="BQ1332">
        <f t="shared" si="1048"/>
        <v>0</v>
      </c>
      <c r="BR1332">
        <f t="shared" si="1049"/>
        <v>21.98022528478942</v>
      </c>
      <c r="BU1332">
        <v>1325</v>
      </c>
      <c r="BV1332">
        <v>28.116265340057804</v>
      </c>
      <c r="BW1332">
        <v>23.634499110082192</v>
      </c>
      <c r="BY1332">
        <f t="shared" si="1050"/>
        <v>1</v>
      </c>
      <c r="BZ1332">
        <f t="shared" si="1051"/>
        <v>0</v>
      </c>
      <c r="CA1332">
        <f t="shared" si="1052"/>
        <v>4.4817662299756122</v>
      </c>
      <c r="CD1332">
        <v>1325</v>
      </c>
      <c r="CE1332">
        <v>12.993485842942434</v>
      </c>
      <c r="CF1332">
        <v>10.483656134399471</v>
      </c>
      <c r="CH1332">
        <f t="shared" si="1053"/>
        <v>1</v>
      </c>
      <c r="CI1332">
        <f t="shared" si="1054"/>
        <v>0</v>
      </c>
      <c r="CJ1332">
        <f t="shared" si="1055"/>
        <v>2.5098297085429628</v>
      </c>
      <c r="CM1332">
        <v>1325</v>
      </c>
      <c r="CN1332">
        <v>21.524053839502344</v>
      </c>
      <c r="CO1332">
        <v>7.0165815586740159</v>
      </c>
      <c r="CQ1332">
        <f t="shared" si="1056"/>
        <v>1</v>
      </c>
      <c r="CR1332">
        <f t="shared" si="1057"/>
        <v>0</v>
      </c>
      <c r="CS1332">
        <f t="shared" si="1058"/>
        <v>14.507472280828328</v>
      </c>
      <c r="CV1332">
        <v>1325</v>
      </c>
      <c r="CW1332">
        <v>20.088308338011966</v>
      </c>
      <c r="CX1332">
        <v>15.839748271648968</v>
      </c>
      <c r="CZ1332">
        <f t="shared" si="1059"/>
        <v>1</v>
      </c>
      <c r="DA1332">
        <f t="shared" si="1060"/>
        <v>0</v>
      </c>
      <c r="DB1332">
        <f t="shared" si="1061"/>
        <v>4.2485600663629981</v>
      </c>
      <c r="DE1332">
        <v>1325</v>
      </c>
      <c r="DF1332">
        <v>28.056342995619389</v>
      </c>
      <c r="DG1332">
        <v>15.112029317003476</v>
      </c>
      <c r="DI1332">
        <f t="shared" si="1062"/>
        <v>1</v>
      </c>
      <c r="DJ1332">
        <f t="shared" si="1063"/>
        <v>0</v>
      </c>
      <c r="DK1332">
        <f t="shared" si="1064"/>
        <v>12.944313678615913</v>
      </c>
      <c r="DN1332">
        <v>1325</v>
      </c>
      <c r="DO1332">
        <v>21.539302544550715</v>
      </c>
      <c r="DP1332">
        <v>21.898343059197003</v>
      </c>
      <c r="DR1332">
        <f t="shared" si="1065"/>
        <v>0</v>
      </c>
      <c r="DS1332">
        <f t="shared" si="1066"/>
        <v>1</v>
      </c>
      <c r="DT1332">
        <f t="shared" si="1067"/>
        <v>0.3590405146462885</v>
      </c>
      <c r="DW1332">
        <v>1325</v>
      </c>
      <c r="DX1332">
        <v>17.540028742277592</v>
      </c>
      <c r="DY1332">
        <v>29.849771225061669</v>
      </c>
      <c r="EA1332">
        <f t="shared" si="1068"/>
        <v>0</v>
      </c>
      <c r="EB1332">
        <f t="shared" si="1069"/>
        <v>1</v>
      </c>
      <c r="EC1332">
        <f t="shared" si="1070"/>
        <v>12.309742482784078</v>
      </c>
      <c r="EF1332">
        <v>1325</v>
      </c>
      <c r="EG1332">
        <v>21.490814713195256</v>
      </c>
      <c r="EH1332">
        <v>14.852811051841824</v>
      </c>
      <c r="EJ1332">
        <f t="shared" si="1071"/>
        <v>1</v>
      </c>
      <c r="EK1332">
        <f t="shared" si="1072"/>
        <v>0</v>
      </c>
      <c r="EL1332">
        <f t="shared" si="1073"/>
        <v>6.6380036613534319</v>
      </c>
      <c r="EO1332">
        <v>1325</v>
      </c>
      <c r="EP1332">
        <v>17.865181901565929</v>
      </c>
      <c r="EQ1332">
        <v>56.760876646275392</v>
      </c>
      <c r="ES1332">
        <f t="shared" si="1074"/>
        <v>0</v>
      </c>
      <c r="ET1332">
        <f t="shared" si="1075"/>
        <v>1</v>
      </c>
      <c r="EU1332">
        <f t="shared" si="1076"/>
        <v>38.895694744709459</v>
      </c>
    </row>
    <row r="1333" spans="1:151" x14ac:dyDescent="0.25">
      <c r="A1333">
        <v>1326</v>
      </c>
      <c r="B1333">
        <v>11.173910475362447</v>
      </c>
      <c r="C1333">
        <v>18.443933374985257</v>
      </c>
      <c r="E1333">
        <f t="shared" si="1077"/>
        <v>0</v>
      </c>
      <c r="F1333">
        <f t="shared" si="1028"/>
        <v>1</v>
      </c>
      <c r="G1333">
        <f t="shared" si="1078"/>
        <v>7.2700228996228091</v>
      </c>
      <c r="J1333">
        <v>1326</v>
      </c>
      <c r="K1333">
        <v>26.804513281102135</v>
      </c>
      <c r="L1333">
        <v>14.819079152992359</v>
      </c>
      <c r="N1333">
        <f t="shared" si="1029"/>
        <v>1</v>
      </c>
      <c r="O1333">
        <f t="shared" si="1030"/>
        <v>0</v>
      </c>
      <c r="P1333">
        <f t="shared" si="1031"/>
        <v>11.985434128109777</v>
      </c>
      <c r="S1333">
        <v>1326</v>
      </c>
      <c r="T1333">
        <v>15.94398171269437</v>
      </c>
      <c r="U1333">
        <v>48.055365166110583</v>
      </c>
      <c r="W1333">
        <f t="shared" si="1032"/>
        <v>0</v>
      </c>
      <c r="X1333">
        <f t="shared" si="1033"/>
        <v>1</v>
      </c>
      <c r="Y1333">
        <f t="shared" si="1034"/>
        <v>32.111383453416209</v>
      </c>
      <c r="AB1333">
        <v>1326</v>
      </c>
      <c r="AC1333">
        <v>24.793332893893343</v>
      </c>
      <c r="AD1333">
        <v>18.286188458450201</v>
      </c>
      <c r="AF1333">
        <f t="shared" si="1035"/>
        <v>1</v>
      </c>
      <c r="AG1333">
        <f t="shared" si="1036"/>
        <v>0</v>
      </c>
      <c r="AH1333">
        <f t="shared" si="1037"/>
        <v>6.5071444354431414</v>
      </c>
      <c r="AK1333">
        <v>1326</v>
      </c>
      <c r="AL1333">
        <v>28.087321296312162</v>
      </c>
      <c r="AM1333">
        <v>30.56998082484175</v>
      </c>
      <c r="AO1333">
        <f t="shared" si="1038"/>
        <v>0</v>
      </c>
      <c r="AP1333">
        <f t="shared" si="1039"/>
        <v>1</v>
      </c>
      <c r="AQ1333">
        <f t="shared" si="1040"/>
        <v>2.482659528529588</v>
      </c>
      <c r="AT1333">
        <v>1326</v>
      </c>
      <c r="AU1333">
        <v>17.517302229272683</v>
      </c>
      <c r="AV1333">
        <v>21.994872939535188</v>
      </c>
      <c r="AX1333">
        <f t="shared" si="1041"/>
        <v>0</v>
      </c>
      <c r="AY1333">
        <f t="shared" si="1042"/>
        <v>1</v>
      </c>
      <c r="AZ1333">
        <f t="shared" si="1043"/>
        <v>4.4775707102625049</v>
      </c>
      <c r="BC1333">
        <v>1326</v>
      </c>
      <c r="BD1333" t="e">
        <v>#N/A</v>
      </c>
      <c r="BE1333" t="e">
        <v>#N/A</v>
      </c>
      <c r="BG1333" t="e">
        <f t="shared" si="1044"/>
        <v>#N/A</v>
      </c>
      <c r="BH1333" t="e">
        <f t="shared" si="1045"/>
        <v>#N/A</v>
      </c>
      <c r="BI1333" t="e">
        <f t="shared" si="1046"/>
        <v>#N/A</v>
      </c>
      <c r="BL1333">
        <v>1326</v>
      </c>
      <c r="BM1333">
        <v>38.540802040442387</v>
      </c>
      <c r="BN1333">
        <v>12.119839696254298</v>
      </c>
      <c r="BP1333">
        <f t="shared" si="1047"/>
        <v>1</v>
      </c>
      <c r="BQ1333">
        <f t="shared" si="1048"/>
        <v>0</v>
      </c>
      <c r="BR1333">
        <f t="shared" si="1049"/>
        <v>26.420962344188091</v>
      </c>
      <c r="BU1333">
        <v>1326</v>
      </c>
      <c r="BV1333">
        <v>30.496377234781598</v>
      </c>
      <c r="BW1333">
        <v>24.892005280404941</v>
      </c>
      <c r="BY1333">
        <f t="shared" si="1050"/>
        <v>1</v>
      </c>
      <c r="BZ1333">
        <f t="shared" si="1051"/>
        <v>0</v>
      </c>
      <c r="CA1333">
        <f t="shared" si="1052"/>
        <v>5.6043719543766564</v>
      </c>
      <c r="CD1333">
        <v>1326</v>
      </c>
      <c r="CE1333">
        <v>26.036850974500364</v>
      </c>
      <c r="CF1333">
        <v>2.5713408262385506</v>
      </c>
      <c r="CH1333">
        <f t="shared" si="1053"/>
        <v>1</v>
      </c>
      <c r="CI1333">
        <f t="shared" si="1054"/>
        <v>0</v>
      </c>
      <c r="CJ1333">
        <f t="shared" si="1055"/>
        <v>23.465510148261814</v>
      </c>
      <c r="CM1333">
        <v>1326</v>
      </c>
      <c r="CN1333">
        <v>21.839232961201912</v>
      </c>
      <c r="CO1333">
        <v>5.6672294394693594</v>
      </c>
      <c r="CQ1333">
        <f t="shared" si="1056"/>
        <v>1</v>
      </c>
      <c r="CR1333">
        <f t="shared" si="1057"/>
        <v>0</v>
      </c>
      <c r="CS1333">
        <f t="shared" si="1058"/>
        <v>16.172003521732552</v>
      </c>
      <c r="CV1333">
        <v>1326</v>
      </c>
      <c r="CW1333">
        <v>26.705599996915037</v>
      </c>
      <c r="CX1333">
        <v>18.503060689021709</v>
      </c>
      <c r="CZ1333">
        <f t="shared" si="1059"/>
        <v>1</v>
      </c>
      <c r="DA1333">
        <f t="shared" si="1060"/>
        <v>0</v>
      </c>
      <c r="DB1333">
        <f t="shared" si="1061"/>
        <v>8.2025393078933284</v>
      </c>
      <c r="DE1333">
        <v>1326</v>
      </c>
      <c r="DF1333">
        <v>24.753390905075982</v>
      </c>
      <c r="DG1333">
        <v>25.094051352719898</v>
      </c>
      <c r="DI1333">
        <f t="shared" si="1062"/>
        <v>0</v>
      </c>
      <c r="DJ1333">
        <f t="shared" si="1063"/>
        <v>1</v>
      </c>
      <c r="DK1333">
        <f t="shared" si="1064"/>
        <v>0.34066044764391634</v>
      </c>
      <c r="DN1333">
        <v>1326</v>
      </c>
      <c r="DO1333">
        <v>27.979475432939761</v>
      </c>
      <c r="DP1333">
        <v>13.450700161185797</v>
      </c>
      <c r="DR1333">
        <f t="shared" si="1065"/>
        <v>1</v>
      </c>
      <c r="DS1333">
        <f t="shared" si="1066"/>
        <v>0</v>
      </c>
      <c r="DT1333">
        <f t="shared" si="1067"/>
        <v>14.528775271753965</v>
      </c>
      <c r="DW1333">
        <v>1326</v>
      </c>
      <c r="DX1333">
        <v>21.007959748251071</v>
      </c>
      <c r="DY1333">
        <v>27.56184810271705</v>
      </c>
      <c r="EA1333">
        <f t="shared" si="1068"/>
        <v>0</v>
      </c>
      <c r="EB1333">
        <f t="shared" si="1069"/>
        <v>1</v>
      </c>
      <c r="EC1333">
        <f t="shared" si="1070"/>
        <v>6.5538883544659789</v>
      </c>
      <c r="EF1333">
        <v>1326</v>
      </c>
      <c r="EG1333">
        <v>18.621545849746109</v>
      </c>
      <c r="EH1333">
        <v>17.889013880165507</v>
      </c>
      <c r="EJ1333">
        <f t="shared" si="1071"/>
        <v>1</v>
      </c>
      <c r="EK1333">
        <f t="shared" si="1072"/>
        <v>0</v>
      </c>
      <c r="EL1333">
        <f t="shared" si="1073"/>
        <v>0.73253196958060229</v>
      </c>
      <c r="EO1333">
        <v>1326</v>
      </c>
      <c r="EP1333">
        <v>26.410625727024918</v>
      </c>
      <c r="EQ1333">
        <v>17.324046477366377</v>
      </c>
      <c r="ES1333">
        <f t="shared" si="1074"/>
        <v>1</v>
      </c>
      <c r="ET1333">
        <f t="shared" si="1075"/>
        <v>0</v>
      </c>
      <c r="EU1333">
        <f t="shared" si="1076"/>
        <v>9.0865792496585414</v>
      </c>
    </row>
    <row r="1334" spans="1:151" x14ac:dyDescent="0.25">
      <c r="A1334">
        <v>1327</v>
      </c>
      <c r="B1334">
        <v>8.7635641926082126</v>
      </c>
      <c r="C1334">
        <v>20.157667154694877</v>
      </c>
      <c r="E1334">
        <f t="shared" si="1077"/>
        <v>0</v>
      </c>
      <c r="F1334">
        <f t="shared" si="1028"/>
        <v>1</v>
      </c>
      <c r="G1334">
        <f t="shared" si="1078"/>
        <v>11.394102962086665</v>
      </c>
      <c r="J1334">
        <v>1327</v>
      </c>
      <c r="K1334">
        <v>20.188035736063746</v>
      </c>
      <c r="L1334">
        <v>27.658296364378856</v>
      </c>
      <c r="N1334">
        <f t="shared" si="1029"/>
        <v>0</v>
      </c>
      <c r="O1334">
        <f t="shared" si="1030"/>
        <v>1</v>
      </c>
      <c r="P1334">
        <f t="shared" si="1031"/>
        <v>7.4702606283151098</v>
      </c>
      <c r="S1334">
        <v>1327</v>
      </c>
      <c r="T1334">
        <v>14.114770357774781</v>
      </c>
      <c r="U1334">
        <v>54.608934948064146</v>
      </c>
      <c r="W1334">
        <f t="shared" si="1032"/>
        <v>0</v>
      </c>
      <c r="X1334">
        <f t="shared" si="1033"/>
        <v>1</v>
      </c>
      <c r="Y1334">
        <f t="shared" si="1034"/>
        <v>40.494164590289365</v>
      </c>
      <c r="AB1334">
        <v>1327</v>
      </c>
      <c r="AC1334">
        <v>21.046639495911933</v>
      </c>
      <c r="AD1334">
        <v>17.413898333147326</v>
      </c>
      <c r="AF1334">
        <f t="shared" si="1035"/>
        <v>1</v>
      </c>
      <c r="AG1334">
        <f t="shared" si="1036"/>
        <v>0</v>
      </c>
      <c r="AH1334">
        <f t="shared" si="1037"/>
        <v>3.6327411627646065</v>
      </c>
      <c r="AK1334">
        <v>1327</v>
      </c>
      <c r="AL1334">
        <v>16.512137981385727</v>
      </c>
      <c r="AM1334">
        <v>21.308365748360991</v>
      </c>
      <c r="AO1334">
        <f t="shared" si="1038"/>
        <v>0</v>
      </c>
      <c r="AP1334">
        <f t="shared" si="1039"/>
        <v>1</v>
      </c>
      <c r="AQ1334">
        <f t="shared" si="1040"/>
        <v>4.7962277669752638</v>
      </c>
      <c r="AT1334">
        <v>1327</v>
      </c>
      <c r="AU1334">
        <v>19.412818671434046</v>
      </c>
      <c r="AV1334">
        <v>22.059128777591738</v>
      </c>
      <c r="AX1334">
        <f t="shared" si="1041"/>
        <v>0</v>
      </c>
      <c r="AY1334">
        <f t="shared" si="1042"/>
        <v>1</v>
      </c>
      <c r="AZ1334">
        <f t="shared" si="1043"/>
        <v>2.6463101061576921</v>
      </c>
      <c r="BC1334">
        <v>1327</v>
      </c>
      <c r="BD1334" t="e">
        <v>#N/A</v>
      </c>
      <c r="BE1334" t="e">
        <v>#N/A</v>
      </c>
      <c r="BG1334" t="e">
        <f t="shared" si="1044"/>
        <v>#N/A</v>
      </c>
      <c r="BH1334" t="e">
        <f t="shared" si="1045"/>
        <v>#N/A</v>
      </c>
      <c r="BI1334" t="e">
        <f t="shared" si="1046"/>
        <v>#N/A</v>
      </c>
      <c r="BL1334">
        <v>1327</v>
      </c>
      <c r="BM1334">
        <v>29.636267659368187</v>
      </c>
      <c r="BN1334">
        <v>15.063650811641899</v>
      </c>
      <c r="BP1334">
        <f t="shared" si="1047"/>
        <v>1</v>
      </c>
      <c r="BQ1334">
        <f t="shared" si="1048"/>
        <v>0</v>
      </c>
      <c r="BR1334">
        <f t="shared" si="1049"/>
        <v>14.572616847726287</v>
      </c>
      <c r="BU1334">
        <v>1327</v>
      </c>
      <c r="BV1334">
        <v>33.647971651187632</v>
      </c>
      <c r="BW1334">
        <v>26.812860529391337</v>
      </c>
      <c r="BY1334">
        <f t="shared" si="1050"/>
        <v>1</v>
      </c>
      <c r="BZ1334">
        <f t="shared" si="1051"/>
        <v>0</v>
      </c>
      <c r="CA1334">
        <f t="shared" si="1052"/>
        <v>6.8351111217962952</v>
      </c>
      <c r="CD1334">
        <v>1327</v>
      </c>
      <c r="CE1334">
        <v>21.577013084252464</v>
      </c>
      <c r="CF1334">
        <v>23.274299831960661</v>
      </c>
      <c r="CH1334">
        <f t="shared" si="1053"/>
        <v>0</v>
      </c>
      <c r="CI1334">
        <f t="shared" si="1054"/>
        <v>1</v>
      </c>
      <c r="CJ1334">
        <f t="shared" si="1055"/>
        <v>1.6972867477081977</v>
      </c>
      <c r="CM1334">
        <v>1327</v>
      </c>
      <c r="CN1334">
        <v>24.098356214395171</v>
      </c>
      <c r="CO1334">
        <v>27.140233282919262</v>
      </c>
      <c r="CQ1334">
        <f t="shared" si="1056"/>
        <v>0</v>
      </c>
      <c r="CR1334">
        <f t="shared" si="1057"/>
        <v>1</v>
      </c>
      <c r="CS1334">
        <f t="shared" si="1058"/>
        <v>3.0418770685240908</v>
      </c>
      <c r="CV1334">
        <v>1327</v>
      </c>
      <c r="CW1334">
        <v>29.010825865237713</v>
      </c>
      <c r="CX1334">
        <v>20.369613095711628</v>
      </c>
      <c r="CZ1334">
        <f t="shared" si="1059"/>
        <v>1</v>
      </c>
      <c r="DA1334">
        <f t="shared" si="1060"/>
        <v>0</v>
      </c>
      <c r="DB1334">
        <f t="shared" si="1061"/>
        <v>8.641212769526085</v>
      </c>
      <c r="DE1334">
        <v>1327</v>
      </c>
      <c r="DF1334">
        <v>24.07034531656096</v>
      </c>
      <c r="DG1334">
        <v>15.431609355870734</v>
      </c>
      <c r="DI1334">
        <f t="shared" si="1062"/>
        <v>1</v>
      </c>
      <c r="DJ1334">
        <f t="shared" si="1063"/>
        <v>0</v>
      </c>
      <c r="DK1334">
        <f t="shared" si="1064"/>
        <v>8.6387359606902265</v>
      </c>
      <c r="DN1334">
        <v>1327</v>
      </c>
      <c r="DO1334">
        <v>18.187263205864777</v>
      </c>
      <c r="DP1334">
        <v>26.405104987868086</v>
      </c>
      <c r="DR1334">
        <f t="shared" si="1065"/>
        <v>0</v>
      </c>
      <c r="DS1334">
        <f t="shared" si="1066"/>
        <v>1</v>
      </c>
      <c r="DT1334">
        <f t="shared" si="1067"/>
        <v>8.2178417820033083</v>
      </c>
      <c r="DW1334">
        <v>1327</v>
      </c>
      <c r="DX1334">
        <v>9.0471789043166186</v>
      </c>
      <c r="DY1334">
        <v>11.984647318272859</v>
      </c>
      <c r="EA1334">
        <f t="shared" si="1068"/>
        <v>0</v>
      </c>
      <c r="EB1334">
        <f t="shared" si="1069"/>
        <v>1</v>
      </c>
      <c r="EC1334">
        <f t="shared" si="1070"/>
        <v>2.9374684139562408</v>
      </c>
      <c r="EF1334">
        <v>1327</v>
      </c>
      <c r="EG1334">
        <v>22.801730518906894</v>
      </c>
      <c r="EH1334">
        <v>16.259513734534085</v>
      </c>
      <c r="EJ1334">
        <f t="shared" si="1071"/>
        <v>1</v>
      </c>
      <c r="EK1334">
        <f t="shared" si="1072"/>
        <v>0</v>
      </c>
      <c r="EL1334">
        <f t="shared" si="1073"/>
        <v>6.5422167843728083</v>
      </c>
      <c r="EO1334">
        <v>1327</v>
      </c>
      <c r="EP1334">
        <v>21.512756680003964</v>
      </c>
      <c r="EQ1334">
        <v>16.069446168582108</v>
      </c>
      <c r="ES1334">
        <f t="shared" si="1074"/>
        <v>1</v>
      </c>
      <c r="ET1334">
        <f t="shared" si="1075"/>
        <v>0</v>
      </c>
      <c r="EU1334">
        <f t="shared" si="1076"/>
        <v>5.4433105114218563</v>
      </c>
    </row>
    <row r="1335" spans="1:151" x14ac:dyDescent="0.25">
      <c r="A1335">
        <v>1328</v>
      </c>
      <c r="B1335">
        <v>15.807310713749082</v>
      </c>
      <c r="C1335">
        <v>56.645838938472821</v>
      </c>
      <c r="E1335">
        <f t="shared" si="1077"/>
        <v>0</v>
      </c>
      <c r="F1335">
        <f t="shared" si="1028"/>
        <v>1</v>
      </c>
      <c r="G1335">
        <f t="shared" si="1078"/>
        <v>40.838528224723738</v>
      </c>
      <c r="J1335">
        <v>1328</v>
      </c>
      <c r="K1335">
        <v>11.612489553319966</v>
      </c>
      <c r="L1335">
        <v>28.023029996174682</v>
      </c>
      <c r="N1335">
        <f t="shared" si="1029"/>
        <v>0</v>
      </c>
      <c r="O1335">
        <f t="shared" si="1030"/>
        <v>1</v>
      </c>
      <c r="P1335">
        <f t="shared" si="1031"/>
        <v>16.410540442854717</v>
      </c>
      <c r="S1335">
        <v>1328</v>
      </c>
      <c r="T1335">
        <v>16.14060595894497</v>
      </c>
      <c r="U1335">
        <v>21.964882040456764</v>
      </c>
      <c r="W1335">
        <f t="shared" si="1032"/>
        <v>0</v>
      </c>
      <c r="X1335">
        <f t="shared" si="1033"/>
        <v>1</v>
      </c>
      <c r="Y1335">
        <f t="shared" si="1034"/>
        <v>5.824276081511794</v>
      </c>
      <c r="AB1335">
        <v>1328</v>
      </c>
      <c r="AC1335">
        <v>21.430048825978158</v>
      </c>
      <c r="AD1335">
        <v>17.192095700768359</v>
      </c>
      <c r="AF1335">
        <f t="shared" si="1035"/>
        <v>1</v>
      </c>
      <c r="AG1335">
        <f t="shared" si="1036"/>
        <v>0</v>
      </c>
      <c r="AH1335">
        <f t="shared" si="1037"/>
        <v>4.2379531252097991</v>
      </c>
      <c r="AK1335">
        <v>1328</v>
      </c>
      <c r="AL1335">
        <v>32.524452436202338</v>
      </c>
      <c r="AM1335">
        <v>18.206415131850044</v>
      </c>
      <c r="AO1335">
        <f t="shared" si="1038"/>
        <v>1</v>
      </c>
      <c r="AP1335">
        <f t="shared" si="1039"/>
        <v>0</v>
      </c>
      <c r="AQ1335">
        <f t="shared" si="1040"/>
        <v>14.318037304352295</v>
      </c>
      <c r="AT1335">
        <v>1328</v>
      </c>
      <c r="AU1335">
        <v>19.35171545547535</v>
      </c>
      <c r="AV1335">
        <v>28.174273132289606</v>
      </c>
      <c r="AX1335">
        <f t="shared" si="1041"/>
        <v>0</v>
      </c>
      <c r="AY1335">
        <f t="shared" si="1042"/>
        <v>1</v>
      </c>
      <c r="AZ1335">
        <f t="shared" si="1043"/>
        <v>8.822557676814256</v>
      </c>
      <c r="BC1335">
        <v>1328</v>
      </c>
      <c r="BD1335" t="e">
        <v>#N/A</v>
      </c>
      <c r="BE1335" t="e">
        <v>#N/A</v>
      </c>
      <c r="BG1335" t="e">
        <f t="shared" si="1044"/>
        <v>#N/A</v>
      </c>
      <c r="BH1335" t="e">
        <f t="shared" si="1045"/>
        <v>#N/A</v>
      </c>
      <c r="BI1335" t="e">
        <f t="shared" si="1046"/>
        <v>#N/A</v>
      </c>
      <c r="BL1335">
        <v>1328</v>
      </c>
      <c r="BM1335">
        <v>26.829895551374541</v>
      </c>
      <c r="BN1335">
        <v>12.076007461214237</v>
      </c>
      <c r="BP1335">
        <f t="shared" si="1047"/>
        <v>1</v>
      </c>
      <c r="BQ1335">
        <f t="shared" si="1048"/>
        <v>0</v>
      </c>
      <c r="BR1335">
        <f t="shared" si="1049"/>
        <v>14.753888090160304</v>
      </c>
      <c r="BU1335">
        <v>1328</v>
      </c>
      <c r="BV1335">
        <v>19.053068542519469</v>
      </c>
      <c r="BW1335">
        <v>12.899504615617417</v>
      </c>
      <c r="BY1335">
        <f t="shared" si="1050"/>
        <v>1</v>
      </c>
      <c r="BZ1335">
        <f t="shared" si="1051"/>
        <v>0</v>
      </c>
      <c r="CA1335">
        <f t="shared" si="1052"/>
        <v>6.1535639269020521</v>
      </c>
      <c r="CD1335">
        <v>1328</v>
      </c>
      <c r="CE1335">
        <v>19.171340021029977</v>
      </c>
      <c r="CF1335">
        <v>35.733984570375249</v>
      </c>
      <c r="CH1335">
        <f t="shared" si="1053"/>
        <v>0</v>
      </c>
      <c r="CI1335">
        <f t="shared" si="1054"/>
        <v>1</v>
      </c>
      <c r="CJ1335">
        <f t="shared" si="1055"/>
        <v>16.562644549345272</v>
      </c>
      <c r="CM1335">
        <v>1328</v>
      </c>
      <c r="CN1335">
        <v>21.299924478904586</v>
      </c>
      <c r="CO1335">
        <v>22.477364900149023</v>
      </c>
      <c r="CQ1335">
        <f t="shared" si="1056"/>
        <v>0</v>
      </c>
      <c r="CR1335">
        <f t="shared" si="1057"/>
        <v>1</v>
      </c>
      <c r="CS1335">
        <f t="shared" si="1058"/>
        <v>1.1774404212444374</v>
      </c>
      <c r="CV1335">
        <v>1328</v>
      </c>
      <c r="CW1335">
        <v>24.044762699166341</v>
      </c>
      <c r="CX1335">
        <v>14.90939926867118</v>
      </c>
      <c r="CZ1335">
        <f t="shared" si="1059"/>
        <v>1</v>
      </c>
      <c r="DA1335">
        <f t="shared" si="1060"/>
        <v>0</v>
      </c>
      <c r="DB1335">
        <f t="shared" si="1061"/>
        <v>9.1353634304951612</v>
      </c>
      <c r="DE1335">
        <v>1328</v>
      </c>
      <c r="DF1335">
        <v>13.690794989128261</v>
      </c>
      <c r="DG1335">
        <v>28.499628495506506</v>
      </c>
      <c r="DI1335">
        <f t="shared" si="1062"/>
        <v>0</v>
      </c>
      <c r="DJ1335">
        <f t="shared" si="1063"/>
        <v>1</v>
      </c>
      <c r="DK1335">
        <f t="shared" si="1064"/>
        <v>14.808833506378246</v>
      </c>
      <c r="DN1335">
        <v>1328</v>
      </c>
      <c r="DO1335">
        <v>26.511109204936815</v>
      </c>
      <c r="DP1335">
        <v>14.716809675795773</v>
      </c>
      <c r="DR1335">
        <f t="shared" si="1065"/>
        <v>1</v>
      </c>
      <c r="DS1335">
        <f t="shared" si="1066"/>
        <v>0</v>
      </c>
      <c r="DT1335">
        <f t="shared" si="1067"/>
        <v>11.794299529141043</v>
      </c>
      <c r="DW1335">
        <v>1328</v>
      </c>
      <c r="DX1335">
        <v>10.371870880158383</v>
      </c>
      <c r="DY1335">
        <v>12.419262385553548</v>
      </c>
      <c r="EA1335">
        <f t="shared" si="1068"/>
        <v>0</v>
      </c>
      <c r="EB1335">
        <f t="shared" si="1069"/>
        <v>1</v>
      </c>
      <c r="EC1335">
        <f t="shared" si="1070"/>
        <v>2.047391505395165</v>
      </c>
      <c r="EF1335">
        <v>1328</v>
      </c>
      <c r="EG1335">
        <v>22.140004511119944</v>
      </c>
      <c r="EH1335">
        <v>20.598982885241121</v>
      </c>
      <c r="EJ1335">
        <f t="shared" si="1071"/>
        <v>1</v>
      </c>
      <c r="EK1335">
        <f t="shared" si="1072"/>
        <v>0</v>
      </c>
      <c r="EL1335">
        <f t="shared" si="1073"/>
        <v>1.5410216258788232</v>
      </c>
      <c r="EO1335">
        <v>1328</v>
      </c>
      <c r="EP1335">
        <v>23.129022727101198</v>
      </c>
      <c r="EQ1335">
        <v>35.352364366534324</v>
      </c>
      <c r="ES1335">
        <f t="shared" si="1074"/>
        <v>0</v>
      </c>
      <c r="ET1335">
        <f t="shared" si="1075"/>
        <v>1</v>
      </c>
      <c r="EU1335">
        <f t="shared" si="1076"/>
        <v>12.223341639433126</v>
      </c>
    </row>
    <row r="1336" spans="1:151" x14ac:dyDescent="0.25">
      <c r="A1336">
        <v>1329</v>
      </c>
      <c r="B1336">
        <v>13.918943222744577</v>
      </c>
      <c r="C1336">
        <v>34.165701042947546</v>
      </c>
      <c r="E1336">
        <f t="shared" si="1077"/>
        <v>0</v>
      </c>
      <c r="F1336">
        <f t="shared" si="1028"/>
        <v>1</v>
      </c>
      <c r="G1336">
        <f t="shared" si="1078"/>
        <v>20.246757820202969</v>
      </c>
      <c r="J1336">
        <v>1329</v>
      </c>
      <c r="K1336">
        <v>18.648820563359536</v>
      </c>
      <c r="L1336">
        <v>28.624639303655428</v>
      </c>
      <c r="N1336">
        <f t="shared" si="1029"/>
        <v>0</v>
      </c>
      <c r="O1336">
        <f t="shared" si="1030"/>
        <v>1</v>
      </c>
      <c r="P1336">
        <f t="shared" si="1031"/>
        <v>9.9758187402958924</v>
      </c>
      <c r="S1336">
        <v>1329</v>
      </c>
      <c r="T1336">
        <v>16.569291426526341</v>
      </c>
      <c r="U1336">
        <v>7.1593798501194925</v>
      </c>
      <c r="W1336">
        <f t="shared" si="1032"/>
        <v>1</v>
      </c>
      <c r="X1336">
        <f t="shared" si="1033"/>
        <v>0</v>
      </c>
      <c r="Y1336">
        <f t="shared" si="1034"/>
        <v>9.4099115764068486</v>
      </c>
      <c r="AB1336">
        <v>1329</v>
      </c>
      <c r="AC1336">
        <v>22.624517523673681</v>
      </c>
      <c r="AD1336">
        <v>17.894971171114364</v>
      </c>
      <c r="AF1336">
        <f t="shared" si="1035"/>
        <v>1</v>
      </c>
      <c r="AG1336">
        <f t="shared" si="1036"/>
        <v>0</v>
      </c>
      <c r="AH1336">
        <f t="shared" si="1037"/>
        <v>4.7295463525593178</v>
      </c>
      <c r="AK1336">
        <v>1329</v>
      </c>
      <c r="AL1336">
        <v>24.840707515483381</v>
      </c>
      <c r="AM1336">
        <v>19.494368700779951</v>
      </c>
      <c r="AO1336">
        <f t="shared" si="1038"/>
        <v>1</v>
      </c>
      <c r="AP1336">
        <f t="shared" si="1039"/>
        <v>0</v>
      </c>
      <c r="AQ1336">
        <f t="shared" si="1040"/>
        <v>5.3463388147034294</v>
      </c>
      <c r="AT1336">
        <v>1329</v>
      </c>
      <c r="AU1336">
        <v>22.735872987573437</v>
      </c>
      <c r="AV1336">
        <v>2.2220363711823623</v>
      </c>
      <c r="AX1336">
        <f t="shared" si="1041"/>
        <v>1</v>
      </c>
      <c r="AY1336">
        <f t="shared" si="1042"/>
        <v>0</v>
      </c>
      <c r="AZ1336">
        <f t="shared" si="1043"/>
        <v>20.513836616391075</v>
      </c>
      <c r="BC1336">
        <v>1329</v>
      </c>
      <c r="BD1336" t="e">
        <v>#N/A</v>
      </c>
      <c r="BE1336" t="e">
        <v>#N/A</v>
      </c>
      <c r="BG1336" t="e">
        <f t="shared" si="1044"/>
        <v>#N/A</v>
      </c>
      <c r="BH1336" t="e">
        <f t="shared" si="1045"/>
        <v>#N/A</v>
      </c>
      <c r="BI1336" t="e">
        <f t="shared" si="1046"/>
        <v>#N/A</v>
      </c>
      <c r="BL1336">
        <v>1329</v>
      </c>
      <c r="BM1336">
        <v>35.701236278924682</v>
      </c>
      <c r="BN1336">
        <v>9.7592355304289971</v>
      </c>
      <c r="BP1336">
        <f t="shared" si="1047"/>
        <v>1</v>
      </c>
      <c r="BQ1336">
        <f t="shared" si="1048"/>
        <v>0</v>
      </c>
      <c r="BR1336">
        <f t="shared" si="1049"/>
        <v>25.942000748495687</v>
      </c>
      <c r="BU1336">
        <v>1329</v>
      </c>
      <c r="BV1336">
        <v>23.045693679753786</v>
      </c>
      <c r="BW1336">
        <v>22.451499752933483</v>
      </c>
      <c r="BY1336">
        <f t="shared" si="1050"/>
        <v>1</v>
      </c>
      <c r="BZ1336">
        <f t="shared" si="1051"/>
        <v>0</v>
      </c>
      <c r="CA1336">
        <f t="shared" si="1052"/>
        <v>0.59419392682030292</v>
      </c>
      <c r="CD1336">
        <v>1329</v>
      </c>
      <c r="CE1336">
        <v>24.950432624482669</v>
      </c>
      <c r="CF1336">
        <v>43.486396206807242</v>
      </c>
      <c r="CH1336">
        <f t="shared" si="1053"/>
        <v>0</v>
      </c>
      <c r="CI1336">
        <f t="shared" si="1054"/>
        <v>1</v>
      </c>
      <c r="CJ1336">
        <f t="shared" si="1055"/>
        <v>18.535963582324573</v>
      </c>
      <c r="CM1336">
        <v>1329</v>
      </c>
      <c r="CN1336">
        <v>20.973525348512933</v>
      </c>
      <c r="CO1336">
        <v>16.809715280995828</v>
      </c>
      <c r="CQ1336">
        <f t="shared" si="1056"/>
        <v>1</v>
      </c>
      <c r="CR1336">
        <f t="shared" si="1057"/>
        <v>0</v>
      </c>
      <c r="CS1336">
        <f t="shared" si="1058"/>
        <v>4.1638100675171046</v>
      </c>
      <c r="CV1336">
        <v>1329</v>
      </c>
      <c r="CW1336">
        <v>20.089937489227314</v>
      </c>
      <c r="CX1336">
        <v>14.371776393502559</v>
      </c>
      <c r="CZ1336">
        <f t="shared" si="1059"/>
        <v>1</v>
      </c>
      <c r="DA1336">
        <f t="shared" si="1060"/>
        <v>0</v>
      </c>
      <c r="DB1336">
        <f t="shared" si="1061"/>
        <v>5.7181610957247546</v>
      </c>
      <c r="DE1336">
        <v>1329</v>
      </c>
      <c r="DF1336">
        <v>19.460435701602009</v>
      </c>
      <c r="DG1336">
        <v>20.933866682088116</v>
      </c>
      <c r="DI1336">
        <f t="shared" si="1062"/>
        <v>0</v>
      </c>
      <c r="DJ1336">
        <f t="shared" si="1063"/>
        <v>1</v>
      </c>
      <c r="DK1336">
        <f t="shared" si="1064"/>
        <v>1.473430980486107</v>
      </c>
      <c r="DN1336">
        <v>1329</v>
      </c>
      <c r="DO1336">
        <v>23.376479715747127</v>
      </c>
      <c r="DP1336">
        <v>22.79892769772939</v>
      </c>
      <c r="DR1336">
        <f t="shared" si="1065"/>
        <v>1</v>
      </c>
      <c r="DS1336">
        <f t="shared" si="1066"/>
        <v>0</v>
      </c>
      <c r="DT1336">
        <f t="shared" si="1067"/>
        <v>0.57755201801773737</v>
      </c>
      <c r="DW1336">
        <v>1329</v>
      </c>
      <c r="DX1336">
        <v>12.867734823728822</v>
      </c>
      <c r="DY1336">
        <v>21.526124705954619</v>
      </c>
      <c r="EA1336">
        <f t="shared" si="1068"/>
        <v>0</v>
      </c>
      <c r="EB1336">
        <f t="shared" si="1069"/>
        <v>1</v>
      </c>
      <c r="EC1336">
        <f t="shared" si="1070"/>
        <v>8.6583898822257961</v>
      </c>
      <c r="EF1336">
        <v>1329</v>
      </c>
      <c r="EG1336">
        <v>21.955651063264888</v>
      </c>
      <c r="EH1336">
        <v>11.598370845300945</v>
      </c>
      <c r="EJ1336">
        <f t="shared" si="1071"/>
        <v>1</v>
      </c>
      <c r="EK1336">
        <f t="shared" si="1072"/>
        <v>0</v>
      </c>
      <c r="EL1336">
        <f t="shared" si="1073"/>
        <v>10.357280217963943</v>
      </c>
      <c r="EO1336">
        <v>1329</v>
      </c>
      <c r="EP1336">
        <v>19.396032472471752</v>
      </c>
      <c r="EQ1336">
        <v>18.648868559584205</v>
      </c>
      <c r="ES1336">
        <f t="shared" si="1074"/>
        <v>1</v>
      </c>
      <c r="ET1336">
        <f t="shared" si="1075"/>
        <v>0</v>
      </c>
      <c r="EU1336">
        <f t="shared" si="1076"/>
        <v>0.74716391288754735</v>
      </c>
    </row>
    <row r="1337" spans="1:151" x14ac:dyDescent="0.25">
      <c r="A1337">
        <v>1330</v>
      </c>
      <c r="B1337">
        <v>11.32843704049467</v>
      </c>
      <c r="C1337">
        <v>26.823667753120528</v>
      </c>
      <c r="E1337">
        <f t="shared" si="1077"/>
        <v>0</v>
      </c>
      <c r="F1337">
        <f t="shared" si="1028"/>
        <v>1</v>
      </c>
      <c r="G1337">
        <f t="shared" si="1078"/>
        <v>15.495230712625858</v>
      </c>
      <c r="J1337">
        <v>1330</v>
      </c>
      <c r="K1337">
        <v>21.699319886918801</v>
      </c>
      <c r="L1337">
        <v>14.162653893756982</v>
      </c>
      <c r="N1337">
        <f t="shared" si="1029"/>
        <v>1</v>
      </c>
      <c r="O1337">
        <f t="shared" si="1030"/>
        <v>0</v>
      </c>
      <c r="P1337">
        <f t="shared" si="1031"/>
        <v>7.5366659931618187</v>
      </c>
      <c r="S1337">
        <v>1330</v>
      </c>
      <c r="T1337">
        <v>18.49395553185272</v>
      </c>
      <c r="U1337">
        <v>22.280927209825578</v>
      </c>
      <c r="W1337">
        <f t="shared" si="1032"/>
        <v>0</v>
      </c>
      <c r="X1337">
        <f t="shared" si="1033"/>
        <v>1</v>
      </c>
      <c r="Y1337">
        <f t="shared" si="1034"/>
        <v>3.7869716779728577</v>
      </c>
      <c r="AB1337">
        <v>1330</v>
      </c>
      <c r="AC1337">
        <v>20.061690461413363</v>
      </c>
      <c r="AD1337">
        <v>17.618310079855142</v>
      </c>
      <c r="AF1337">
        <f t="shared" si="1035"/>
        <v>1</v>
      </c>
      <c r="AG1337">
        <f t="shared" si="1036"/>
        <v>0</v>
      </c>
      <c r="AH1337">
        <f t="shared" si="1037"/>
        <v>2.4433803815582209</v>
      </c>
      <c r="AK1337">
        <v>1330</v>
      </c>
      <c r="AL1337">
        <v>31.318421692541094</v>
      </c>
      <c r="AM1337">
        <v>23.148604702573603</v>
      </c>
      <c r="AO1337">
        <f t="shared" si="1038"/>
        <v>1</v>
      </c>
      <c r="AP1337">
        <f t="shared" si="1039"/>
        <v>0</v>
      </c>
      <c r="AQ1337">
        <f t="shared" si="1040"/>
        <v>8.1698169899674902</v>
      </c>
      <c r="AT1337">
        <v>1330</v>
      </c>
      <c r="AU1337">
        <v>16.360746165008649</v>
      </c>
      <c r="AV1337">
        <v>19.891802704171532</v>
      </c>
      <c r="AX1337">
        <f t="shared" si="1041"/>
        <v>0</v>
      </c>
      <c r="AY1337">
        <f t="shared" si="1042"/>
        <v>1</v>
      </c>
      <c r="AZ1337">
        <f t="shared" si="1043"/>
        <v>3.5310565391628828</v>
      </c>
      <c r="BC1337">
        <v>1330</v>
      </c>
      <c r="BD1337" t="e">
        <v>#N/A</v>
      </c>
      <c r="BE1337" t="e">
        <v>#N/A</v>
      </c>
      <c r="BG1337" t="e">
        <f t="shared" si="1044"/>
        <v>#N/A</v>
      </c>
      <c r="BH1337" t="e">
        <f t="shared" si="1045"/>
        <v>#N/A</v>
      </c>
      <c r="BI1337" t="e">
        <f t="shared" si="1046"/>
        <v>#N/A</v>
      </c>
      <c r="BL1337">
        <v>1330</v>
      </c>
      <c r="BM1337">
        <v>29.439584894632912</v>
      </c>
      <c r="BN1337">
        <v>10.77759933902311</v>
      </c>
      <c r="BP1337">
        <f t="shared" si="1047"/>
        <v>1</v>
      </c>
      <c r="BQ1337">
        <f t="shared" si="1048"/>
        <v>0</v>
      </c>
      <c r="BR1337">
        <f t="shared" si="1049"/>
        <v>18.661985555609803</v>
      </c>
      <c r="BU1337">
        <v>1330</v>
      </c>
      <c r="BV1337">
        <v>17.360061209063062</v>
      </c>
      <c r="BW1337">
        <v>25.29819681107967</v>
      </c>
      <c r="BY1337">
        <f t="shared" si="1050"/>
        <v>0</v>
      </c>
      <c r="BZ1337">
        <f t="shared" si="1051"/>
        <v>1</v>
      </c>
      <c r="CA1337">
        <f t="shared" si="1052"/>
        <v>7.9381356020166081</v>
      </c>
      <c r="CD1337">
        <v>1330</v>
      </c>
      <c r="CE1337">
        <v>13.974820685183417</v>
      </c>
      <c r="CF1337">
        <v>33.34726600574232</v>
      </c>
      <c r="CH1337">
        <f t="shared" si="1053"/>
        <v>0</v>
      </c>
      <c r="CI1337">
        <f t="shared" si="1054"/>
        <v>1</v>
      </c>
      <c r="CJ1337">
        <f t="shared" si="1055"/>
        <v>19.372445320558903</v>
      </c>
      <c r="CM1337">
        <v>1330</v>
      </c>
      <c r="CN1337">
        <v>16.125388590513964</v>
      </c>
      <c r="CO1337">
        <v>23.27923394182239</v>
      </c>
      <c r="CQ1337">
        <f t="shared" si="1056"/>
        <v>0</v>
      </c>
      <c r="CR1337">
        <f t="shared" si="1057"/>
        <v>1</v>
      </c>
      <c r="CS1337">
        <f t="shared" si="1058"/>
        <v>7.1538453513084264</v>
      </c>
      <c r="CV1337">
        <v>1330</v>
      </c>
      <c r="CW1337">
        <v>17.728390425934823</v>
      </c>
      <c r="CX1337">
        <v>19.324045151692125</v>
      </c>
      <c r="CZ1337">
        <f t="shared" si="1059"/>
        <v>0</v>
      </c>
      <c r="DA1337">
        <f t="shared" si="1060"/>
        <v>1</v>
      </c>
      <c r="DB1337">
        <f t="shared" si="1061"/>
        <v>1.5956547257573028</v>
      </c>
      <c r="DE1337">
        <v>1330</v>
      </c>
      <c r="DF1337">
        <v>17.87860767167459</v>
      </c>
      <c r="DG1337">
        <v>32.083319311950078</v>
      </c>
      <c r="DI1337">
        <f t="shared" si="1062"/>
        <v>0</v>
      </c>
      <c r="DJ1337">
        <f t="shared" si="1063"/>
        <v>1</v>
      </c>
      <c r="DK1337">
        <f t="shared" si="1064"/>
        <v>14.204711640275487</v>
      </c>
      <c r="DN1337">
        <v>1330</v>
      </c>
      <c r="DO1337">
        <v>23.530682933002897</v>
      </c>
      <c r="DP1337">
        <v>21.84140994904795</v>
      </c>
      <c r="DR1337">
        <f t="shared" si="1065"/>
        <v>1</v>
      </c>
      <c r="DS1337">
        <f t="shared" si="1066"/>
        <v>0</v>
      </c>
      <c r="DT1337">
        <f t="shared" si="1067"/>
        <v>1.6892729839549467</v>
      </c>
      <c r="DW1337">
        <v>1330</v>
      </c>
      <c r="DX1337">
        <v>21.003749336549983</v>
      </c>
      <c r="DY1337">
        <v>18.741716219890641</v>
      </c>
      <c r="EA1337">
        <f t="shared" si="1068"/>
        <v>1</v>
      </c>
      <c r="EB1337">
        <f t="shared" si="1069"/>
        <v>0</v>
      </c>
      <c r="EC1337">
        <f t="shared" si="1070"/>
        <v>2.2620331166593424</v>
      </c>
      <c r="EF1337">
        <v>1330</v>
      </c>
      <c r="EG1337">
        <v>18.779077303954899</v>
      </c>
      <c r="EH1337">
        <v>11.595717692992196</v>
      </c>
      <c r="EJ1337">
        <f t="shared" si="1071"/>
        <v>1</v>
      </c>
      <c r="EK1337">
        <f t="shared" si="1072"/>
        <v>0</v>
      </c>
      <c r="EL1337">
        <f t="shared" si="1073"/>
        <v>7.1833596109627038</v>
      </c>
      <c r="EO1337">
        <v>1330</v>
      </c>
      <c r="EP1337">
        <v>19.967507238212296</v>
      </c>
      <c r="EQ1337">
        <v>32.900762264916175</v>
      </c>
      <c r="ES1337">
        <f t="shared" si="1074"/>
        <v>0</v>
      </c>
      <c r="ET1337">
        <f t="shared" si="1075"/>
        <v>1</v>
      </c>
      <c r="EU1337">
        <f t="shared" si="1076"/>
        <v>12.933255026703879</v>
      </c>
    </row>
    <row r="1338" spans="1:151" x14ac:dyDescent="0.25">
      <c r="A1338">
        <v>1331</v>
      </c>
      <c r="B1338">
        <v>9.9257670539468315</v>
      </c>
      <c r="C1338">
        <v>13.155638190353535</v>
      </c>
      <c r="E1338">
        <f t="shared" si="1077"/>
        <v>0</v>
      </c>
      <c r="F1338">
        <f t="shared" si="1028"/>
        <v>1</v>
      </c>
      <c r="G1338">
        <f t="shared" si="1078"/>
        <v>3.2298711364067039</v>
      </c>
      <c r="J1338">
        <v>1331</v>
      </c>
      <c r="K1338">
        <v>10.29497749407993</v>
      </c>
      <c r="L1338">
        <v>14.700991047607523</v>
      </c>
      <c r="N1338">
        <f t="shared" si="1029"/>
        <v>0</v>
      </c>
      <c r="O1338">
        <f t="shared" si="1030"/>
        <v>1</v>
      </c>
      <c r="P1338">
        <f t="shared" si="1031"/>
        <v>4.4060135535275933</v>
      </c>
      <c r="S1338">
        <v>1331</v>
      </c>
      <c r="T1338">
        <v>21.496984868926749</v>
      </c>
      <c r="U1338">
        <v>28.575022961443082</v>
      </c>
      <c r="W1338">
        <f t="shared" si="1032"/>
        <v>0</v>
      </c>
      <c r="X1338">
        <f t="shared" si="1033"/>
        <v>1</v>
      </c>
      <c r="Y1338">
        <f t="shared" si="1034"/>
        <v>7.0780380925163335</v>
      </c>
      <c r="AB1338">
        <v>1331</v>
      </c>
      <c r="AC1338">
        <v>19.813225115466473</v>
      </c>
      <c r="AD1338">
        <v>19.281427671959278</v>
      </c>
      <c r="AF1338">
        <f t="shared" si="1035"/>
        <v>1</v>
      </c>
      <c r="AG1338">
        <f t="shared" si="1036"/>
        <v>0</v>
      </c>
      <c r="AH1338">
        <f t="shared" si="1037"/>
        <v>0.5317974435071946</v>
      </c>
      <c r="AK1338">
        <v>1331</v>
      </c>
      <c r="AL1338">
        <v>21.78255265888172</v>
      </c>
      <c r="AM1338">
        <v>12.993233171068255</v>
      </c>
      <c r="AO1338">
        <f t="shared" si="1038"/>
        <v>1</v>
      </c>
      <c r="AP1338">
        <f t="shared" si="1039"/>
        <v>0</v>
      </c>
      <c r="AQ1338">
        <f t="shared" si="1040"/>
        <v>8.7893194878134651</v>
      </c>
      <c r="AT1338">
        <v>1331</v>
      </c>
      <c r="AU1338">
        <v>15.238128056985222</v>
      </c>
      <c r="AV1338">
        <v>15.196753986724419</v>
      </c>
      <c r="AX1338">
        <f t="shared" si="1041"/>
        <v>1</v>
      </c>
      <c r="AY1338">
        <f t="shared" si="1042"/>
        <v>0</v>
      </c>
      <c r="AZ1338">
        <f t="shared" si="1043"/>
        <v>4.1374070260802753E-2</v>
      </c>
      <c r="BC1338">
        <v>1331</v>
      </c>
      <c r="BD1338" t="e">
        <v>#N/A</v>
      </c>
      <c r="BE1338" t="e">
        <v>#N/A</v>
      </c>
      <c r="BG1338" t="e">
        <f t="shared" si="1044"/>
        <v>#N/A</v>
      </c>
      <c r="BH1338" t="e">
        <f t="shared" si="1045"/>
        <v>#N/A</v>
      </c>
      <c r="BI1338" t="e">
        <f t="shared" si="1046"/>
        <v>#N/A</v>
      </c>
      <c r="BL1338">
        <v>1331</v>
      </c>
      <c r="BM1338">
        <v>31.196247181680238</v>
      </c>
      <c r="BN1338">
        <v>13.487050152708139</v>
      </c>
      <c r="BP1338">
        <f t="shared" si="1047"/>
        <v>1</v>
      </c>
      <c r="BQ1338">
        <f t="shared" si="1048"/>
        <v>0</v>
      </c>
      <c r="BR1338">
        <f t="shared" si="1049"/>
        <v>17.709197028972099</v>
      </c>
      <c r="BU1338">
        <v>1331</v>
      </c>
      <c r="BV1338">
        <v>19.52079492102505</v>
      </c>
      <c r="BW1338">
        <v>17.701136934746209</v>
      </c>
      <c r="BY1338">
        <f t="shared" si="1050"/>
        <v>1</v>
      </c>
      <c r="BZ1338">
        <f t="shared" si="1051"/>
        <v>0</v>
      </c>
      <c r="CA1338">
        <f t="shared" si="1052"/>
        <v>1.8196579862788411</v>
      </c>
      <c r="CD1338">
        <v>1331</v>
      </c>
      <c r="CE1338">
        <v>14.487373952599619</v>
      </c>
      <c r="CF1338">
        <v>19.082994390309594</v>
      </c>
      <c r="CH1338">
        <f t="shared" si="1053"/>
        <v>0</v>
      </c>
      <c r="CI1338">
        <f t="shared" si="1054"/>
        <v>1</v>
      </c>
      <c r="CJ1338">
        <f t="shared" si="1055"/>
        <v>4.5956204377099752</v>
      </c>
      <c r="CM1338">
        <v>1331</v>
      </c>
      <c r="CN1338">
        <v>18.487480195768558</v>
      </c>
      <c r="CO1338">
        <v>40.311858846955602</v>
      </c>
      <c r="CQ1338">
        <f t="shared" si="1056"/>
        <v>0</v>
      </c>
      <c r="CR1338">
        <f t="shared" si="1057"/>
        <v>1</v>
      </c>
      <c r="CS1338">
        <f t="shared" si="1058"/>
        <v>21.824378651187043</v>
      </c>
      <c r="CV1338">
        <v>1331</v>
      </c>
      <c r="CW1338">
        <v>20.732006506868437</v>
      </c>
      <c r="CX1338">
        <v>23.666396510255485</v>
      </c>
      <c r="CZ1338">
        <f t="shared" si="1059"/>
        <v>0</v>
      </c>
      <c r="DA1338">
        <f t="shared" si="1060"/>
        <v>1</v>
      </c>
      <c r="DB1338">
        <f t="shared" si="1061"/>
        <v>2.9343900033870476</v>
      </c>
      <c r="DE1338">
        <v>1331</v>
      </c>
      <c r="DF1338">
        <v>21.451834211164226</v>
      </c>
      <c r="DG1338">
        <v>21.695479648327403</v>
      </c>
      <c r="DI1338">
        <f t="shared" si="1062"/>
        <v>0</v>
      </c>
      <c r="DJ1338">
        <f t="shared" si="1063"/>
        <v>1</v>
      </c>
      <c r="DK1338">
        <f t="shared" si="1064"/>
        <v>0.24364543716317755</v>
      </c>
      <c r="DN1338">
        <v>1331</v>
      </c>
      <c r="DO1338">
        <v>26.400388117156915</v>
      </c>
      <c r="DP1338">
        <v>15.562235978945427</v>
      </c>
      <c r="DR1338">
        <f t="shared" si="1065"/>
        <v>1</v>
      </c>
      <c r="DS1338">
        <f t="shared" si="1066"/>
        <v>0</v>
      </c>
      <c r="DT1338">
        <f t="shared" si="1067"/>
        <v>10.838152138211488</v>
      </c>
      <c r="DW1338">
        <v>1331</v>
      </c>
      <c r="DX1338">
        <v>7.6202186210419942</v>
      </c>
      <c r="DY1338">
        <v>8.2537382553168133</v>
      </c>
      <c r="EA1338">
        <f t="shared" si="1068"/>
        <v>0</v>
      </c>
      <c r="EB1338">
        <f t="shared" si="1069"/>
        <v>1</v>
      </c>
      <c r="EC1338">
        <f t="shared" si="1070"/>
        <v>0.63351963427481905</v>
      </c>
      <c r="EF1338">
        <v>1331</v>
      </c>
      <c r="EG1338">
        <v>20.65584852977085</v>
      </c>
      <c r="EH1338">
        <v>16.756205963115807</v>
      </c>
      <c r="EJ1338">
        <f t="shared" si="1071"/>
        <v>1</v>
      </c>
      <c r="EK1338">
        <f t="shared" si="1072"/>
        <v>0</v>
      </c>
      <c r="EL1338">
        <f t="shared" si="1073"/>
        <v>3.8996425666550429</v>
      </c>
      <c r="EO1338">
        <v>1331</v>
      </c>
      <c r="EP1338">
        <v>18.946148612070612</v>
      </c>
      <c r="EQ1338">
        <v>44.876808457385863</v>
      </c>
      <c r="ES1338">
        <f t="shared" si="1074"/>
        <v>0</v>
      </c>
      <c r="ET1338">
        <f t="shared" si="1075"/>
        <v>1</v>
      </c>
      <c r="EU1338">
        <f t="shared" si="1076"/>
        <v>25.930659845315251</v>
      </c>
    </row>
    <row r="1339" spans="1:151" x14ac:dyDescent="0.25">
      <c r="A1339">
        <v>1332</v>
      </c>
      <c r="B1339">
        <v>16.45322846059349</v>
      </c>
      <c r="C1339">
        <v>27.938833523299987</v>
      </c>
      <c r="E1339">
        <f t="shared" si="1077"/>
        <v>0</v>
      </c>
      <c r="F1339">
        <f t="shared" si="1028"/>
        <v>1</v>
      </c>
      <c r="G1339">
        <f t="shared" si="1078"/>
        <v>11.485605062706497</v>
      </c>
      <c r="J1339">
        <v>1332</v>
      </c>
      <c r="K1339">
        <v>7.8690273644500834</v>
      </c>
      <c r="L1339">
        <v>27.088143108836427</v>
      </c>
      <c r="N1339">
        <f t="shared" si="1029"/>
        <v>0</v>
      </c>
      <c r="O1339">
        <f t="shared" si="1030"/>
        <v>1</v>
      </c>
      <c r="P1339">
        <f t="shared" si="1031"/>
        <v>19.219115744386343</v>
      </c>
      <c r="S1339">
        <v>1332</v>
      </c>
      <c r="T1339">
        <v>12.246320551559336</v>
      </c>
      <c r="U1339">
        <v>20.001859846681128</v>
      </c>
      <c r="W1339">
        <f t="shared" si="1032"/>
        <v>0</v>
      </c>
      <c r="X1339">
        <f t="shared" si="1033"/>
        <v>1</v>
      </c>
      <c r="Y1339">
        <f t="shared" si="1034"/>
        <v>7.7555392951217925</v>
      </c>
      <c r="AB1339">
        <v>1332</v>
      </c>
      <c r="AC1339">
        <v>32.320342243782314</v>
      </c>
      <c r="AD1339">
        <v>17.412038508417272</v>
      </c>
      <c r="AF1339">
        <f t="shared" si="1035"/>
        <v>1</v>
      </c>
      <c r="AG1339">
        <f t="shared" si="1036"/>
        <v>0</v>
      </c>
      <c r="AH1339">
        <f t="shared" si="1037"/>
        <v>14.908303735365042</v>
      </c>
      <c r="AK1339">
        <v>1332</v>
      </c>
      <c r="AL1339">
        <v>14.606458639674594</v>
      </c>
      <c r="AM1339">
        <v>34.09215926341939</v>
      </c>
      <c r="AO1339">
        <f t="shared" si="1038"/>
        <v>0</v>
      </c>
      <c r="AP1339">
        <f t="shared" si="1039"/>
        <v>1</v>
      </c>
      <c r="AQ1339">
        <f t="shared" si="1040"/>
        <v>19.485700623744798</v>
      </c>
      <c r="AT1339">
        <v>1332</v>
      </c>
      <c r="AU1339">
        <v>20.227136733455556</v>
      </c>
      <c r="AV1339">
        <v>22.159701698165641</v>
      </c>
      <c r="AX1339">
        <f t="shared" si="1041"/>
        <v>0</v>
      </c>
      <c r="AY1339">
        <f t="shared" si="1042"/>
        <v>1</v>
      </c>
      <c r="AZ1339">
        <f t="shared" si="1043"/>
        <v>1.9325649647100853</v>
      </c>
      <c r="BC1339">
        <v>1332</v>
      </c>
      <c r="BD1339" t="e">
        <v>#N/A</v>
      </c>
      <c r="BE1339" t="e">
        <v>#N/A</v>
      </c>
      <c r="BG1339" t="e">
        <f t="shared" si="1044"/>
        <v>#N/A</v>
      </c>
      <c r="BH1339" t="e">
        <f t="shared" si="1045"/>
        <v>#N/A</v>
      </c>
      <c r="BI1339" t="e">
        <f t="shared" si="1046"/>
        <v>#N/A</v>
      </c>
      <c r="BL1339">
        <v>1332</v>
      </c>
      <c r="BM1339">
        <v>32.199516578957727</v>
      </c>
      <c r="BN1339">
        <v>17.204764104621191</v>
      </c>
      <c r="BP1339">
        <f t="shared" si="1047"/>
        <v>1</v>
      </c>
      <c r="BQ1339">
        <f t="shared" si="1048"/>
        <v>0</v>
      </c>
      <c r="BR1339">
        <f t="shared" si="1049"/>
        <v>14.994752474336536</v>
      </c>
      <c r="BU1339">
        <v>1332</v>
      </c>
      <c r="BV1339">
        <v>18.833681219894164</v>
      </c>
      <c r="BW1339">
        <v>28.575097036159463</v>
      </c>
      <c r="BY1339">
        <f t="shared" si="1050"/>
        <v>0</v>
      </c>
      <c r="BZ1339">
        <f t="shared" si="1051"/>
        <v>1</v>
      </c>
      <c r="CA1339">
        <f t="shared" si="1052"/>
        <v>9.7414158162652988</v>
      </c>
      <c r="CD1339">
        <v>1332</v>
      </c>
      <c r="CE1339">
        <v>17.872058523789185</v>
      </c>
      <c r="CF1339">
        <v>36.75486694898656</v>
      </c>
      <c r="CH1339">
        <f t="shared" si="1053"/>
        <v>0</v>
      </c>
      <c r="CI1339">
        <f t="shared" si="1054"/>
        <v>1</v>
      </c>
      <c r="CJ1339">
        <f t="shared" si="1055"/>
        <v>18.882808425197375</v>
      </c>
      <c r="CM1339">
        <v>1332</v>
      </c>
      <c r="CN1339">
        <v>18.856169857739495</v>
      </c>
      <c r="CO1339">
        <v>22.951072426048121</v>
      </c>
      <c r="CQ1339">
        <f t="shared" si="1056"/>
        <v>0</v>
      </c>
      <c r="CR1339">
        <f t="shared" si="1057"/>
        <v>1</v>
      </c>
      <c r="CS1339">
        <f t="shared" si="1058"/>
        <v>4.0949025683086262</v>
      </c>
      <c r="CV1339">
        <v>1332</v>
      </c>
      <c r="CW1339">
        <v>23.287292045530926</v>
      </c>
      <c r="CX1339">
        <v>23.838952397661309</v>
      </c>
      <c r="CZ1339">
        <f t="shared" si="1059"/>
        <v>0</v>
      </c>
      <c r="DA1339">
        <f t="shared" si="1060"/>
        <v>1</v>
      </c>
      <c r="DB1339">
        <f t="shared" si="1061"/>
        <v>0.55166035213038356</v>
      </c>
      <c r="DE1339">
        <v>1332</v>
      </c>
      <c r="DF1339">
        <v>10.853143017425259</v>
      </c>
      <c r="DG1339">
        <v>24.47477214007942</v>
      </c>
      <c r="DI1339">
        <f t="shared" si="1062"/>
        <v>0</v>
      </c>
      <c r="DJ1339">
        <f t="shared" si="1063"/>
        <v>1</v>
      </c>
      <c r="DK1339">
        <f t="shared" si="1064"/>
        <v>13.621629122654161</v>
      </c>
      <c r="DN1339">
        <v>1332</v>
      </c>
      <c r="DO1339">
        <v>21.456711297437071</v>
      </c>
      <c r="DP1339">
        <v>23.043005301398715</v>
      </c>
      <c r="DR1339">
        <f t="shared" si="1065"/>
        <v>0</v>
      </c>
      <c r="DS1339">
        <f t="shared" si="1066"/>
        <v>1</v>
      </c>
      <c r="DT1339">
        <f t="shared" si="1067"/>
        <v>1.586294003961644</v>
      </c>
      <c r="DW1339">
        <v>1332</v>
      </c>
      <c r="DX1339">
        <v>12.897736376410293</v>
      </c>
      <c r="DY1339">
        <v>24.719625028312663</v>
      </c>
      <c r="EA1339">
        <f t="shared" si="1068"/>
        <v>0</v>
      </c>
      <c r="EB1339">
        <f t="shared" si="1069"/>
        <v>1</v>
      </c>
      <c r="EC1339">
        <f t="shared" si="1070"/>
        <v>11.82188865190237</v>
      </c>
      <c r="EF1339">
        <v>1332</v>
      </c>
      <c r="EG1339">
        <v>22.644460178996816</v>
      </c>
      <c r="EH1339">
        <v>16.928785445767637</v>
      </c>
      <c r="EJ1339">
        <f t="shared" si="1071"/>
        <v>1</v>
      </c>
      <c r="EK1339">
        <f t="shared" si="1072"/>
        <v>0</v>
      </c>
      <c r="EL1339">
        <f t="shared" si="1073"/>
        <v>5.7156747332291786</v>
      </c>
      <c r="EO1339">
        <v>1332</v>
      </c>
      <c r="EP1339">
        <v>27.19300208427385</v>
      </c>
      <c r="EQ1339">
        <v>17.571419499508522</v>
      </c>
      <c r="ES1339">
        <f t="shared" si="1074"/>
        <v>1</v>
      </c>
      <c r="ET1339">
        <f t="shared" si="1075"/>
        <v>0</v>
      </c>
      <c r="EU1339">
        <f t="shared" si="1076"/>
        <v>9.6215825847653278</v>
      </c>
    </row>
    <row r="1340" spans="1:151" x14ac:dyDescent="0.25">
      <c r="A1340">
        <v>1333</v>
      </c>
      <c r="B1340">
        <v>16.811613528604738</v>
      </c>
      <c r="C1340">
        <v>32.124594333539093</v>
      </c>
      <c r="E1340">
        <f t="shared" si="1077"/>
        <v>0</v>
      </c>
      <c r="F1340">
        <f t="shared" si="1028"/>
        <v>1</v>
      </c>
      <c r="G1340">
        <f t="shared" si="1078"/>
        <v>15.312980804934355</v>
      </c>
      <c r="J1340">
        <v>1333</v>
      </c>
      <c r="K1340">
        <v>19.910001337344376</v>
      </c>
      <c r="L1340">
        <v>14.3064086178907</v>
      </c>
      <c r="N1340">
        <f t="shared" si="1029"/>
        <v>1</v>
      </c>
      <c r="O1340">
        <f t="shared" si="1030"/>
        <v>0</v>
      </c>
      <c r="P1340">
        <f t="shared" si="1031"/>
        <v>5.6035927194536761</v>
      </c>
      <c r="S1340">
        <v>1333</v>
      </c>
      <c r="T1340">
        <v>20.642785185863076</v>
      </c>
      <c r="U1340">
        <v>17.993734407183446</v>
      </c>
      <c r="W1340">
        <f t="shared" si="1032"/>
        <v>1</v>
      </c>
      <c r="X1340">
        <f t="shared" si="1033"/>
        <v>0</v>
      </c>
      <c r="Y1340">
        <f t="shared" si="1034"/>
        <v>2.64905077867963</v>
      </c>
      <c r="AB1340">
        <v>1333</v>
      </c>
      <c r="AC1340">
        <v>29.132088542688614</v>
      </c>
      <c r="AD1340">
        <v>16.639247716230596</v>
      </c>
      <c r="AF1340">
        <f t="shared" si="1035"/>
        <v>1</v>
      </c>
      <c r="AG1340">
        <f t="shared" si="1036"/>
        <v>0</v>
      </c>
      <c r="AH1340">
        <f t="shared" si="1037"/>
        <v>12.492840826458018</v>
      </c>
      <c r="AK1340">
        <v>1333</v>
      </c>
      <c r="AL1340">
        <v>29.506824715856084</v>
      </c>
      <c r="AM1340">
        <v>18.497547727415924</v>
      </c>
      <c r="AO1340">
        <f t="shared" si="1038"/>
        <v>1</v>
      </c>
      <c r="AP1340">
        <f t="shared" si="1039"/>
        <v>0</v>
      </c>
      <c r="AQ1340">
        <f t="shared" si="1040"/>
        <v>11.00927698844016</v>
      </c>
      <c r="AT1340">
        <v>1333</v>
      </c>
      <c r="AU1340">
        <v>25.432168085367664</v>
      </c>
      <c r="AV1340">
        <v>25.96164538670023</v>
      </c>
      <c r="AX1340">
        <f t="shared" si="1041"/>
        <v>0</v>
      </c>
      <c r="AY1340">
        <f t="shared" si="1042"/>
        <v>1</v>
      </c>
      <c r="AZ1340">
        <f t="shared" si="1043"/>
        <v>0.52947730133256599</v>
      </c>
      <c r="BC1340">
        <v>1333</v>
      </c>
      <c r="BD1340" t="e">
        <v>#N/A</v>
      </c>
      <c r="BE1340" t="e">
        <v>#N/A</v>
      </c>
      <c r="BG1340" t="e">
        <f t="shared" si="1044"/>
        <v>#N/A</v>
      </c>
      <c r="BH1340" t="e">
        <f t="shared" si="1045"/>
        <v>#N/A</v>
      </c>
      <c r="BI1340" t="e">
        <f t="shared" si="1046"/>
        <v>#N/A</v>
      </c>
      <c r="BL1340">
        <v>1333</v>
      </c>
      <c r="BM1340">
        <v>30.41985260722074</v>
      </c>
      <c r="BN1340">
        <v>6.5183594984380733</v>
      </c>
      <c r="BP1340">
        <f t="shared" si="1047"/>
        <v>1</v>
      </c>
      <c r="BQ1340">
        <f t="shared" si="1048"/>
        <v>0</v>
      </c>
      <c r="BR1340">
        <f t="shared" si="1049"/>
        <v>23.901493108782667</v>
      </c>
      <c r="BU1340">
        <v>1333</v>
      </c>
      <c r="BV1340">
        <v>22.277422387171523</v>
      </c>
      <c r="BW1340">
        <v>14.014924416500733</v>
      </c>
      <c r="BY1340">
        <f t="shared" si="1050"/>
        <v>1</v>
      </c>
      <c r="BZ1340">
        <f t="shared" si="1051"/>
        <v>0</v>
      </c>
      <c r="CA1340">
        <f t="shared" si="1052"/>
        <v>8.2624979706707897</v>
      </c>
      <c r="CD1340">
        <v>1333</v>
      </c>
      <c r="CE1340">
        <v>28.397003457973234</v>
      </c>
      <c r="CF1340">
        <v>22.455524788982586</v>
      </c>
      <c r="CH1340">
        <f t="shared" si="1053"/>
        <v>1</v>
      </c>
      <c r="CI1340">
        <f t="shared" si="1054"/>
        <v>0</v>
      </c>
      <c r="CJ1340">
        <f t="shared" si="1055"/>
        <v>5.9414786689906478</v>
      </c>
      <c r="CM1340">
        <v>1333</v>
      </c>
      <c r="CN1340">
        <v>25.460669469823991</v>
      </c>
      <c r="CO1340">
        <v>9.188139030872696</v>
      </c>
      <c r="CQ1340">
        <f t="shared" si="1056"/>
        <v>1</v>
      </c>
      <c r="CR1340">
        <f t="shared" si="1057"/>
        <v>0</v>
      </c>
      <c r="CS1340">
        <f t="shared" si="1058"/>
        <v>16.272530438951293</v>
      </c>
      <c r="CV1340">
        <v>1333</v>
      </c>
      <c r="CW1340">
        <v>25.85017451237411</v>
      </c>
      <c r="CX1340">
        <v>16.340158851520748</v>
      </c>
      <c r="CZ1340">
        <f t="shared" si="1059"/>
        <v>1</v>
      </c>
      <c r="DA1340">
        <f t="shared" si="1060"/>
        <v>0</v>
      </c>
      <c r="DB1340">
        <f t="shared" si="1061"/>
        <v>9.5100156608533624</v>
      </c>
      <c r="DE1340">
        <v>1333</v>
      </c>
      <c r="DF1340">
        <v>24.994517581816481</v>
      </c>
      <c r="DG1340">
        <v>11.474775870446603</v>
      </c>
      <c r="DI1340">
        <f t="shared" si="1062"/>
        <v>1</v>
      </c>
      <c r="DJ1340">
        <f t="shared" si="1063"/>
        <v>0</v>
      </c>
      <c r="DK1340">
        <f t="shared" si="1064"/>
        <v>13.519741711369878</v>
      </c>
      <c r="DN1340">
        <v>1333</v>
      </c>
      <c r="DO1340">
        <v>18.215340365926306</v>
      </c>
      <c r="DP1340">
        <v>26.035637253700141</v>
      </c>
      <c r="DR1340">
        <f t="shared" si="1065"/>
        <v>0</v>
      </c>
      <c r="DS1340">
        <f t="shared" si="1066"/>
        <v>1</v>
      </c>
      <c r="DT1340">
        <f t="shared" si="1067"/>
        <v>7.8202968877738357</v>
      </c>
      <c r="DW1340">
        <v>1333</v>
      </c>
      <c r="DX1340">
        <v>20.289010070102528</v>
      </c>
      <c r="DY1340">
        <v>11.660808033126465</v>
      </c>
      <c r="EA1340">
        <f t="shared" si="1068"/>
        <v>1</v>
      </c>
      <c r="EB1340">
        <f t="shared" si="1069"/>
        <v>0</v>
      </c>
      <c r="EC1340">
        <f t="shared" si="1070"/>
        <v>8.628202036976063</v>
      </c>
      <c r="EF1340">
        <v>1333</v>
      </c>
      <c r="EG1340">
        <v>20.312761931513879</v>
      </c>
      <c r="EH1340">
        <v>13.008610504235193</v>
      </c>
      <c r="EJ1340">
        <f t="shared" si="1071"/>
        <v>1</v>
      </c>
      <c r="EK1340">
        <f t="shared" si="1072"/>
        <v>0</v>
      </c>
      <c r="EL1340">
        <f t="shared" si="1073"/>
        <v>7.3041514272786863</v>
      </c>
      <c r="EO1340">
        <v>1333</v>
      </c>
      <c r="EP1340">
        <v>24.701435922418696</v>
      </c>
      <c r="EQ1340">
        <v>10.727998894785355</v>
      </c>
      <c r="ES1340">
        <f t="shared" si="1074"/>
        <v>1</v>
      </c>
      <c r="ET1340">
        <f t="shared" si="1075"/>
        <v>0</v>
      </c>
      <c r="EU1340">
        <f t="shared" si="1076"/>
        <v>13.973437027633342</v>
      </c>
    </row>
    <row r="1341" spans="1:151" x14ac:dyDescent="0.25">
      <c r="A1341">
        <v>1334</v>
      </c>
      <c r="B1341">
        <v>7.7261515348921526</v>
      </c>
      <c r="C1341">
        <v>26.394035836654545</v>
      </c>
      <c r="E1341">
        <f t="shared" si="1077"/>
        <v>0</v>
      </c>
      <c r="F1341">
        <f t="shared" si="1028"/>
        <v>1</v>
      </c>
      <c r="G1341">
        <f t="shared" si="1078"/>
        <v>18.667884301762392</v>
      </c>
      <c r="J1341">
        <v>1334</v>
      </c>
      <c r="K1341">
        <v>23.721783028967174</v>
      </c>
      <c r="L1341">
        <v>20.096670979533759</v>
      </c>
      <c r="N1341">
        <f t="shared" si="1029"/>
        <v>1</v>
      </c>
      <c r="O1341">
        <f t="shared" si="1030"/>
        <v>0</v>
      </c>
      <c r="P1341">
        <f t="shared" si="1031"/>
        <v>3.6251120494334153</v>
      </c>
      <c r="S1341">
        <v>1334</v>
      </c>
      <c r="T1341">
        <v>14.95457443586935</v>
      </c>
      <c r="U1341">
        <v>40.871208061252275</v>
      </c>
      <c r="W1341">
        <f t="shared" si="1032"/>
        <v>0</v>
      </c>
      <c r="X1341">
        <f t="shared" si="1033"/>
        <v>1</v>
      </c>
      <c r="Y1341">
        <f t="shared" si="1034"/>
        <v>25.916633625382925</v>
      </c>
      <c r="AB1341">
        <v>1334</v>
      </c>
      <c r="AC1341">
        <v>17.628850020030143</v>
      </c>
      <c r="AD1341">
        <v>16.998726659942676</v>
      </c>
      <c r="AF1341">
        <f t="shared" si="1035"/>
        <v>1</v>
      </c>
      <c r="AG1341">
        <f t="shared" si="1036"/>
        <v>0</v>
      </c>
      <c r="AH1341">
        <f t="shared" si="1037"/>
        <v>0.63012336008746672</v>
      </c>
      <c r="AK1341">
        <v>1334</v>
      </c>
      <c r="AL1341">
        <v>24.806303691445741</v>
      </c>
      <c r="AM1341">
        <v>37.918936734147472</v>
      </c>
      <c r="AO1341">
        <f t="shared" si="1038"/>
        <v>0</v>
      </c>
      <c r="AP1341">
        <f t="shared" si="1039"/>
        <v>1</v>
      </c>
      <c r="AQ1341">
        <f t="shared" si="1040"/>
        <v>13.112633042701731</v>
      </c>
      <c r="AT1341">
        <v>1334</v>
      </c>
      <c r="AU1341">
        <v>19.83143180309288</v>
      </c>
      <c r="AV1341">
        <v>27.605755063385452</v>
      </c>
      <c r="AX1341">
        <f t="shared" si="1041"/>
        <v>0</v>
      </c>
      <c r="AY1341">
        <f t="shared" si="1042"/>
        <v>1</v>
      </c>
      <c r="AZ1341">
        <f t="shared" si="1043"/>
        <v>7.7743232602925723</v>
      </c>
      <c r="BC1341">
        <v>1334</v>
      </c>
      <c r="BD1341" t="e">
        <v>#N/A</v>
      </c>
      <c r="BE1341" t="e">
        <v>#N/A</v>
      </c>
      <c r="BG1341" t="e">
        <f t="shared" si="1044"/>
        <v>#N/A</v>
      </c>
      <c r="BH1341" t="e">
        <f t="shared" si="1045"/>
        <v>#N/A</v>
      </c>
      <c r="BI1341" t="e">
        <f t="shared" si="1046"/>
        <v>#N/A</v>
      </c>
      <c r="BL1341">
        <v>1334</v>
      </c>
      <c r="BM1341">
        <v>28.387131258307381</v>
      </c>
      <c r="BN1341">
        <v>9.2483123638469209</v>
      </c>
      <c r="BP1341">
        <f t="shared" si="1047"/>
        <v>1</v>
      </c>
      <c r="BQ1341">
        <f t="shared" si="1048"/>
        <v>0</v>
      </c>
      <c r="BR1341">
        <f t="shared" si="1049"/>
        <v>19.13881889446046</v>
      </c>
      <c r="BU1341">
        <v>1334</v>
      </c>
      <c r="BV1341">
        <v>21.04420573108801</v>
      </c>
      <c r="BW1341">
        <v>18.247651745576107</v>
      </c>
      <c r="BY1341">
        <f t="shared" si="1050"/>
        <v>1</v>
      </c>
      <c r="BZ1341">
        <f t="shared" si="1051"/>
        <v>0</v>
      </c>
      <c r="CA1341">
        <f t="shared" si="1052"/>
        <v>2.7965539855119026</v>
      </c>
      <c r="CD1341">
        <v>1334</v>
      </c>
      <c r="CE1341">
        <v>16.990448901195052</v>
      </c>
      <c r="CF1341">
        <v>21.508080711145375</v>
      </c>
      <c r="CH1341">
        <f t="shared" si="1053"/>
        <v>0</v>
      </c>
      <c r="CI1341">
        <f t="shared" si="1054"/>
        <v>1</v>
      </c>
      <c r="CJ1341">
        <f t="shared" si="1055"/>
        <v>4.5176318099503234</v>
      </c>
      <c r="CM1341">
        <v>1334</v>
      </c>
      <c r="CN1341">
        <v>27.858663900699689</v>
      </c>
      <c r="CO1341">
        <v>0.28472876772264755</v>
      </c>
      <c r="CQ1341">
        <f t="shared" si="1056"/>
        <v>1</v>
      </c>
      <c r="CR1341">
        <f t="shared" si="1057"/>
        <v>0</v>
      </c>
      <c r="CS1341">
        <f t="shared" si="1058"/>
        <v>27.573935132977041</v>
      </c>
      <c r="CV1341">
        <v>1334</v>
      </c>
      <c r="CW1341">
        <v>22.149738033812437</v>
      </c>
      <c r="CX1341">
        <v>15.75008996708036</v>
      </c>
      <c r="CZ1341">
        <f t="shared" si="1059"/>
        <v>1</v>
      </c>
      <c r="DA1341">
        <f t="shared" si="1060"/>
        <v>0</v>
      </c>
      <c r="DB1341">
        <f t="shared" si="1061"/>
        <v>6.3996480667320768</v>
      </c>
      <c r="DE1341">
        <v>1334</v>
      </c>
      <c r="DF1341">
        <v>17.572169604109796</v>
      </c>
      <c r="DG1341">
        <v>23.72403147466903</v>
      </c>
      <c r="DI1341">
        <f t="shared" si="1062"/>
        <v>0</v>
      </c>
      <c r="DJ1341">
        <f t="shared" si="1063"/>
        <v>1</v>
      </c>
      <c r="DK1341">
        <f t="shared" si="1064"/>
        <v>6.1518618705592338</v>
      </c>
      <c r="DN1341">
        <v>1334</v>
      </c>
      <c r="DO1341">
        <v>22.655180769050627</v>
      </c>
      <c r="DP1341">
        <v>15.180010308280037</v>
      </c>
      <c r="DR1341">
        <f t="shared" si="1065"/>
        <v>1</v>
      </c>
      <c r="DS1341">
        <f t="shared" si="1066"/>
        <v>0</v>
      </c>
      <c r="DT1341">
        <f t="shared" si="1067"/>
        <v>7.47517046077059</v>
      </c>
      <c r="DW1341">
        <v>1334</v>
      </c>
      <c r="DX1341">
        <v>35.536285145123458</v>
      </c>
      <c r="DY1341">
        <v>26.740923112366403</v>
      </c>
      <c r="EA1341">
        <f t="shared" si="1068"/>
        <v>1</v>
      </c>
      <c r="EB1341">
        <f t="shared" si="1069"/>
        <v>0</v>
      </c>
      <c r="EC1341">
        <f t="shared" si="1070"/>
        <v>8.7953620327570547</v>
      </c>
      <c r="EF1341">
        <v>1334</v>
      </c>
      <c r="EG1341">
        <v>22.926930451695103</v>
      </c>
      <c r="EH1341">
        <v>15.167465411176984</v>
      </c>
      <c r="EJ1341">
        <f t="shared" si="1071"/>
        <v>1</v>
      </c>
      <c r="EK1341">
        <f t="shared" si="1072"/>
        <v>0</v>
      </c>
      <c r="EL1341">
        <f t="shared" si="1073"/>
        <v>7.7594650405181191</v>
      </c>
      <c r="EO1341">
        <v>1334</v>
      </c>
      <c r="EP1341">
        <v>21.027132044654664</v>
      </c>
      <c r="EQ1341">
        <v>25.573168790390774</v>
      </c>
      <c r="ES1341">
        <f t="shared" si="1074"/>
        <v>0</v>
      </c>
      <c r="ET1341">
        <f t="shared" si="1075"/>
        <v>1</v>
      </c>
      <c r="EU1341">
        <f t="shared" si="1076"/>
        <v>4.5460367457361102</v>
      </c>
    </row>
    <row r="1342" spans="1:151" x14ac:dyDescent="0.25">
      <c r="A1342">
        <v>1335</v>
      </c>
      <c r="B1342">
        <v>12.124346421119357</v>
      </c>
      <c r="C1342">
        <v>34.155071638326362</v>
      </c>
      <c r="E1342">
        <f t="shared" si="1077"/>
        <v>0</v>
      </c>
      <c r="F1342">
        <f t="shared" si="1028"/>
        <v>1</v>
      </c>
      <c r="G1342">
        <f t="shared" si="1078"/>
        <v>22.030725217207006</v>
      </c>
      <c r="J1342">
        <v>1335</v>
      </c>
      <c r="K1342">
        <v>18.682717266130723</v>
      </c>
      <c r="L1342">
        <v>20.236066818601799</v>
      </c>
      <c r="N1342">
        <f t="shared" si="1029"/>
        <v>0</v>
      </c>
      <c r="O1342">
        <f t="shared" si="1030"/>
        <v>1</v>
      </c>
      <c r="P1342">
        <f t="shared" si="1031"/>
        <v>1.5533495524710759</v>
      </c>
      <c r="S1342">
        <v>1335</v>
      </c>
      <c r="T1342">
        <v>18.964930309903117</v>
      </c>
      <c r="U1342">
        <v>22.88150794978252</v>
      </c>
      <c r="W1342">
        <f t="shared" si="1032"/>
        <v>0</v>
      </c>
      <c r="X1342">
        <f t="shared" si="1033"/>
        <v>1</v>
      </c>
      <c r="Y1342">
        <f t="shared" si="1034"/>
        <v>3.916577639879403</v>
      </c>
      <c r="AB1342">
        <v>1335</v>
      </c>
      <c r="AC1342">
        <v>22.052655024556849</v>
      </c>
      <c r="AD1342">
        <v>17.439362711536415</v>
      </c>
      <c r="AF1342">
        <f t="shared" si="1035"/>
        <v>1</v>
      </c>
      <c r="AG1342">
        <f t="shared" si="1036"/>
        <v>0</v>
      </c>
      <c r="AH1342">
        <f t="shared" si="1037"/>
        <v>4.613292313020434</v>
      </c>
      <c r="AK1342">
        <v>1335</v>
      </c>
      <c r="AL1342">
        <v>23.177174031546212</v>
      </c>
      <c r="AM1342">
        <v>56.656189401431206</v>
      </c>
      <c r="AO1342">
        <f t="shared" si="1038"/>
        <v>0</v>
      </c>
      <c r="AP1342">
        <f t="shared" si="1039"/>
        <v>1</v>
      </c>
      <c r="AQ1342">
        <f t="shared" si="1040"/>
        <v>33.479015369884991</v>
      </c>
      <c r="AT1342">
        <v>1335</v>
      </c>
      <c r="AU1342">
        <v>15.926765820005983</v>
      </c>
      <c r="AV1342">
        <v>29.983077870537109</v>
      </c>
      <c r="AX1342">
        <f t="shared" si="1041"/>
        <v>0</v>
      </c>
      <c r="AY1342">
        <f t="shared" si="1042"/>
        <v>1</v>
      </c>
      <c r="AZ1342">
        <f t="shared" si="1043"/>
        <v>14.056312050531126</v>
      </c>
      <c r="BC1342">
        <v>1335</v>
      </c>
      <c r="BD1342" t="e">
        <v>#N/A</v>
      </c>
      <c r="BE1342" t="e">
        <v>#N/A</v>
      </c>
      <c r="BG1342" t="e">
        <f t="shared" si="1044"/>
        <v>#N/A</v>
      </c>
      <c r="BH1342" t="e">
        <f t="shared" si="1045"/>
        <v>#N/A</v>
      </c>
      <c r="BI1342" t="e">
        <f t="shared" si="1046"/>
        <v>#N/A</v>
      </c>
      <c r="BL1342">
        <v>1335</v>
      </c>
      <c r="BM1342">
        <v>29.94087151741213</v>
      </c>
      <c r="BN1342">
        <v>5.8039149418592562</v>
      </c>
      <c r="BP1342">
        <f t="shared" si="1047"/>
        <v>1</v>
      </c>
      <c r="BQ1342">
        <f t="shared" si="1048"/>
        <v>0</v>
      </c>
      <c r="BR1342">
        <f t="shared" si="1049"/>
        <v>24.136956575552873</v>
      </c>
      <c r="BU1342">
        <v>1335</v>
      </c>
      <c r="BV1342">
        <v>16.393231792443178</v>
      </c>
      <c r="BW1342">
        <v>23.099986197922963</v>
      </c>
      <c r="BY1342">
        <f t="shared" si="1050"/>
        <v>0</v>
      </c>
      <c r="BZ1342">
        <f t="shared" si="1051"/>
        <v>1</v>
      </c>
      <c r="CA1342">
        <f t="shared" si="1052"/>
        <v>6.706754405479785</v>
      </c>
      <c r="CD1342">
        <v>1335</v>
      </c>
      <c r="CE1342">
        <v>18.534474136105395</v>
      </c>
      <c r="CF1342">
        <v>32.231444006975316</v>
      </c>
      <c r="CH1342">
        <f t="shared" si="1053"/>
        <v>0</v>
      </c>
      <c r="CI1342">
        <f t="shared" si="1054"/>
        <v>1</v>
      </c>
      <c r="CJ1342">
        <f t="shared" si="1055"/>
        <v>13.696969870869921</v>
      </c>
      <c r="CM1342">
        <v>1335</v>
      </c>
      <c r="CN1342">
        <v>22.30819191628904</v>
      </c>
      <c r="CO1342">
        <v>1.3482323926231494</v>
      </c>
      <c r="CQ1342">
        <f t="shared" si="1056"/>
        <v>1</v>
      </c>
      <c r="CR1342">
        <f t="shared" si="1057"/>
        <v>0</v>
      </c>
      <c r="CS1342">
        <f t="shared" si="1058"/>
        <v>20.959959523665891</v>
      </c>
      <c r="CV1342">
        <v>1335</v>
      </c>
      <c r="CW1342">
        <v>22.781673768348625</v>
      </c>
      <c r="CX1342">
        <v>15.708109402760879</v>
      </c>
      <c r="CZ1342">
        <f t="shared" si="1059"/>
        <v>1</v>
      </c>
      <c r="DA1342">
        <f t="shared" si="1060"/>
        <v>0</v>
      </c>
      <c r="DB1342">
        <f t="shared" si="1061"/>
        <v>7.073564365587746</v>
      </c>
      <c r="DE1342">
        <v>1335</v>
      </c>
      <c r="DF1342">
        <v>19.787835356876137</v>
      </c>
      <c r="DG1342">
        <v>23.403176667982148</v>
      </c>
      <c r="DI1342">
        <f t="shared" si="1062"/>
        <v>0</v>
      </c>
      <c r="DJ1342">
        <f t="shared" si="1063"/>
        <v>1</v>
      </c>
      <c r="DK1342">
        <f t="shared" si="1064"/>
        <v>3.6153413111060111</v>
      </c>
      <c r="DN1342">
        <v>1335</v>
      </c>
      <c r="DO1342">
        <v>19.461104705853359</v>
      </c>
      <c r="DP1342">
        <v>22.760328047323522</v>
      </c>
      <c r="DR1342">
        <f t="shared" si="1065"/>
        <v>0</v>
      </c>
      <c r="DS1342">
        <f t="shared" si="1066"/>
        <v>1</v>
      </c>
      <c r="DT1342">
        <f t="shared" si="1067"/>
        <v>3.2992233414701637</v>
      </c>
      <c r="DW1342">
        <v>1335</v>
      </c>
      <c r="DX1342">
        <v>24.459346697525561</v>
      </c>
      <c r="DY1342">
        <v>21.112296989446108</v>
      </c>
      <c r="EA1342">
        <f t="shared" si="1068"/>
        <v>1</v>
      </c>
      <c r="EB1342">
        <f t="shared" si="1069"/>
        <v>0</v>
      </c>
      <c r="EC1342">
        <f t="shared" si="1070"/>
        <v>3.347049708079453</v>
      </c>
      <c r="EF1342">
        <v>1335</v>
      </c>
      <c r="EG1342">
        <v>21.325177165435161</v>
      </c>
      <c r="EH1342">
        <v>11.896258630014895</v>
      </c>
      <c r="EJ1342">
        <f t="shared" si="1071"/>
        <v>1</v>
      </c>
      <c r="EK1342">
        <f t="shared" si="1072"/>
        <v>0</v>
      </c>
      <c r="EL1342">
        <f t="shared" si="1073"/>
        <v>9.4289185354202658</v>
      </c>
      <c r="EO1342">
        <v>1335</v>
      </c>
      <c r="EP1342">
        <v>26.038852143409979</v>
      </c>
      <c r="EQ1342">
        <v>44.334054570230677</v>
      </c>
      <c r="ES1342">
        <f t="shared" si="1074"/>
        <v>0</v>
      </c>
      <c r="ET1342">
        <f t="shared" si="1075"/>
        <v>1</v>
      </c>
      <c r="EU1342">
        <f t="shared" si="1076"/>
        <v>18.295202426820698</v>
      </c>
    </row>
    <row r="1343" spans="1:151" x14ac:dyDescent="0.25">
      <c r="A1343">
        <v>1336</v>
      </c>
      <c r="B1343">
        <v>11.744328550815837</v>
      </c>
      <c r="C1343">
        <v>31.282366907654414</v>
      </c>
      <c r="E1343">
        <f t="shared" si="1077"/>
        <v>0</v>
      </c>
      <c r="F1343">
        <f t="shared" si="1028"/>
        <v>1</v>
      </c>
      <c r="G1343">
        <f t="shared" si="1078"/>
        <v>19.538038356838577</v>
      </c>
      <c r="J1343">
        <v>1336</v>
      </c>
      <c r="K1343">
        <v>16.919930616594947</v>
      </c>
      <c r="L1343">
        <v>16.951896003394356</v>
      </c>
      <c r="N1343">
        <f t="shared" si="1029"/>
        <v>0</v>
      </c>
      <c r="O1343">
        <f t="shared" si="1030"/>
        <v>1</v>
      </c>
      <c r="P1343">
        <f t="shared" si="1031"/>
        <v>3.1965386799409856E-2</v>
      </c>
      <c r="S1343">
        <v>1336</v>
      </c>
      <c r="T1343">
        <v>11.665162275892698</v>
      </c>
      <c r="U1343">
        <v>44.113519136475993</v>
      </c>
      <c r="W1343">
        <f t="shared" si="1032"/>
        <v>0</v>
      </c>
      <c r="X1343">
        <f t="shared" si="1033"/>
        <v>1</v>
      </c>
      <c r="Y1343">
        <f t="shared" si="1034"/>
        <v>32.448356860583296</v>
      </c>
      <c r="AB1343">
        <v>1336</v>
      </c>
      <c r="AC1343">
        <v>32.180421506560521</v>
      </c>
      <c r="AD1343">
        <v>17.320652909641222</v>
      </c>
      <c r="AF1343">
        <f t="shared" si="1035"/>
        <v>1</v>
      </c>
      <c r="AG1343">
        <f t="shared" si="1036"/>
        <v>0</v>
      </c>
      <c r="AH1343">
        <f t="shared" si="1037"/>
        <v>14.859768596919299</v>
      </c>
      <c r="AK1343">
        <v>1336</v>
      </c>
      <c r="AL1343">
        <v>21.390902994814475</v>
      </c>
      <c r="AM1343">
        <v>13.934880809454093</v>
      </c>
      <c r="AO1343">
        <f t="shared" si="1038"/>
        <v>1</v>
      </c>
      <c r="AP1343">
        <f t="shared" si="1039"/>
        <v>0</v>
      </c>
      <c r="AQ1343">
        <f t="shared" si="1040"/>
        <v>7.4560221853603821</v>
      </c>
      <c r="AT1343">
        <v>1336</v>
      </c>
      <c r="AU1343">
        <v>17.322076319292432</v>
      </c>
      <c r="AV1343">
        <v>28.33867427076094</v>
      </c>
      <c r="AX1343">
        <f t="shared" si="1041"/>
        <v>0</v>
      </c>
      <c r="AY1343">
        <f t="shared" si="1042"/>
        <v>1</v>
      </c>
      <c r="AZ1343">
        <f t="shared" si="1043"/>
        <v>11.016597951468508</v>
      </c>
      <c r="BC1343">
        <v>1336</v>
      </c>
      <c r="BD1343" t="e">
        <v>#N/A</v>
      </c>
      <c r="BE1343" t="e">
        <v>#N/A</v>
      </c>
      <c r="BG1343" t="e">
        <f t="shared" si="1044"/>
        <v>#N/A</v>
      </c>
      <c r="BH1343" t="e">
        <f t="shared" si="1045"/>
        <v>#N/A</v>
      </c>
      <c r="BI1343" t="e">
        <f t="shared" si="1046"/>
        <v>#N/A</v>
      </c>
      <c r="BL1343">
        <v>1336</v>
      </c>
      <c r="BM1343">
        <v>28.813835691757404</v>
      </c>
      <c r="BN1343">
        <v>11.320587291564486</v>
      </c>
      <c r="BP1343">
        <f t="shared" si="1047"/>
        <v>1</v>
      </c>
      <c r="BQ1343">
        <f t="shared" si="1048"/>
        <v>0</v>
      </c>
      <c r="BR1343">
        <f t="shared" si="1049"/>
        <v>17.493248400192918</v>
      </c>
      <c r="BU1343">
        <v>1336</v>
      </c>
      <c r="BV1343">
        <v>19.758261018081008</v>
      </c>
      <c r="BW1343">
        <v>28.854754937272688</v>
      </c>
      <c r="BY1343">
        <f t="shared" si="1050"/>
        <v>0</v>
      </c>
      <c r="BZ1343">
        <f t="shared" si="1051"/>
        <v>1</v>
      </c>
      <c r="CA1343">
        <f t="shared" si="1052"/>
        <v>9.0964939191916798</v>
      </c>
      <c r="CD1343">
        <v>1336</v>
      </c>
      <c r="CE1343">
        <v>36.068872769205605</v>
      </c>
      <c r="CF1343">
        <v>22.018836712074062</v>
      </c>
      <c r="CH1343">
        <f t="shared" si="1053"/>
        <v>1</v>
      </c>
      <c r="CI1343">
        <f t="shared" si="1054"/>
        <v>0</v>
      </c>
      <c r="CJ1343">
        <f t="shared" si="1055"/>
        <v>14.050036057131543</v>
      </c>
      <c r="CM1343">
        <v>1336</v>
      </c>
      <c r="CN1343">
        <v>15.37833989167572</v>
      </c>
      <c r="CO1343">
        <v>-2.9895033988387993</v>
      </c>
      <c r="CQ1343">
        <f t="shared" si="1056"/>
        <v>1</v>
      </c>
      <c r="CR1343">
        <f t="shared" si="1057"/>
        <v>0</v>
      </c>
      <c r="CS1343">
        <f t="shared" si="1058"/>
        <v>18.367843290514521</v>
      </c>
      <c r="CV1343">
        <v>1336</v>
      </c>
      <c r="CW1343">
        <v>22.577910906082323</v>
      </c>
      <c r="CX1343">
        <v>19.271845847885462</v>
      </c>
      <c r="CZ1343">
        <f t="shared" si="1059"/>
        <v>1</v>
      </c>
      <c r="DA1343">
        <f t="shared" si="1060"/>
        <v>0</v>
      </c>
      <c r="DB1343">
        <f t="shared" si="1061"/>
        <v>3.3060650581968609</v>
      </c>
      <c r="DE1343">
        <v>1336</v>
      </c>
      <c r="DF1343">
        <v>15.481096615945198</v>
      </c>
      <c r="DG1343">
        <v>22.314621278340727</v>
      </c>
      <c r="DI1343">
        <f t="shared" si="1062"/>
        <v>0</v>
      </c>
      <c r="DJ1343">
        <f t="shared" si="1063"/>
        <v>1</v>
      </c>
      <c r="DK1343">
        <f t="shared" si="1064"/>
        <v>6.8335246623955292</v>
      </c>
      <c r="DN1343">
        <v>1336</v>
      </c>
      <c r="DO1343">
        <v>20.122644244644249</v>
      </c>
      <c r="DP1343">
        <v>22.116817333216112</v>
      </c>
      <c r="DR1343">
        <f t="shared" si="1065"/>
        <v>0</v>
      </c>
      <c r="DS1343">
        <f t="shared" si="1066"/>
        <v>1</v>
      </c>
      <c r="DT1343">
        <f t="shared" si="1067"/>
        <v>1.9941730885718627</v>
      </c>
      <c r="DW1343">
        <v>1336</v>
      </c>
      <c r="DX1343">
        <v>21.190106087611582</v>
      </c>
      <c r="DY1343">
        <v>30.200624273848149</v>
      </c>
      <c r="EA1343">
        <f t="shared" si="1068"/>
        <v>0</v>
      </c>
      <c r="EB1343">
        <f t="shared" si="1069"/>
        <v>1</v>
      </c>
      <c r="EC1343">
        <f t="shared" si="1070"/>
        <v>9.0105181862365669</v>
      </c>
      <c r="EF1343">
        <v>1336</v>
      </c>
      <c r="EG1343">
        <v>19.896237694768388</v>
      </c>
      <c r="EH1343">
        <v>9.1075667132116038</v>
      </c>
      <c r="EJ1343">
        <f t="shared" si="1071"/>
        <v>1</v>
      </c>
      <c r="EK1343">
        <f t="shared" si="1072"/>
        <v>0</v>
      </c>
      <c r="EL1343">
        <f t="shared" si="1073"/>
        <v>10.788670981556784</v>
      </c>
      <c r="EO1343">
        <v>1336</v>
      </c>
      <c r="EP1343">
        <v>21.014483974254222</v>
      </c>
      <c r="EQ1343">
        <v>29.893166782588185</v>
      </c>
      <c r="ES1343">
        <f t="shared" si="1074"/>
        <v>0</v>
      </c>
      <c r="ET1343">
        <f t="shared" si="1075"/>
        <v>1</v>
      </c>
      <c r="EU1343">
        <f t="shared" si="1076"/>
        <v>8.8786828083339628</v>
      </c>
    </row>
    <row r="1344" spans="1:151" x14ac:dyDescent="0.25">
      <c r="A1344">
        <v>1337</v>
      </c>
      <c r="B1344">
        <v>13.037007554257528</v>
      </c>
      <c r="C1344">
        <v>19.017446499795614</v>
      </c>
      <c r="E1344">
        <f t="shared" si="1077"/>
        <v>0</v>
      </c>
      <c r="F1344">
        <f t="shared" si="1028"/>
        <v>1</v>
      </c>
      <c r="G1344">
        <f t="shared" si="1078"/>
        <v>5.9804389455380864</v>
      </c>
      <c r="J1344">
        <v>1337</v>
      </c>
      <c r="K1344">
        <v>24.645743941744854</v>
      </c>
      <c r="L1344">
        <v>20.324789430929062</v>
      </c>
      <c r="N1344">
        <f t="shared" si="1029"/>
        <v>1</v>
      </c>
      <c r="O1344">
        <f t="shared" si="1030"/>
        <v>0</v>
      </c>
      <c r="P1344">
        <f t="shared" si="1031"/>
        <v>4.3209545108157918</v>
      </c>
      <c r="S1344">
        <v>1337</v>
      </c>
      <c r="T1344">
        <v>13.585240086452629</v>
      </c>
      <c r="U1344">
        <v>26.248385113975704</v>
      </c>
      <c r="W1344">
        <f t="shared" si="1032"/>
        <v>0</v>
      </c>
      <c r="X1344">
        <f t="shared" si="1033"/>
        <v>1</v>
      </c>
      <c r="Y1344">
        <f t="shared" si="1034"/>
        <v>12.663145027523075</v>
      </c>
      <c r="AB1344">
        <v>1337</v>
      </c>
      <c r="AC1344">
        <v>16.698331489418322</v>
      </c>
      <c r="AD1344">
        <v>18.31697148379531</v>
      </c>
      <c r="AF1344">
        <f t="shared" si="1035"/>
        <v>0</v>
      </c>
      <c r="AG1344">
        <f t="shared" si="1036"/>
        <v>1</v>
      </c>
      <c r="AH1344">
        <f t="shared" si="1037"/>
        <v>1.6186399943769878</v>
      </c>
      <c r="AK1344">
        <v>1337</v>
      </c>
      <c r="AL1344">
        <v>22.883171540234635</v>
      </c>
      <c r="AM1344">
        <v>23.784246215562707</v>
      </c>
      <c r="AO1344">
        <f t="shared" si="1038"/>
        <v>0</v>
      </c>
      <c r="AP1344">
        <f t="shared" si="1039"/>
        <v>1</v>
      </c>
      <c r="AQ1344">
        <f t="shared" si="1040"/>
        <v>0.90107467532807206</v>
      </c>
      <c r="AT1344">
        <v>1337</v>
      </c>
      <c r="AU1344">
        <v>17.975343102010385</v>
      </c>
      <c r="AV1344">
        <v>23.344027601961098</v>
      </c>
      <c r="AX1344">
        <f t="shared" si="1041"/>
        <v>0</v>
      </c>
      <c r="AY1344">
        <f t="shared" si="1042"/>
        <v>1</v>
      </c>
      <c r="AZ1344">
        <f t="shared" si="1043"/>
        <v>5.3686844999507137</v>
      </c>
      <c r="BC1344">
        <v>1337</v>
      </c>
      <c r="BD1344" t="e">
        <v>#N/A</v>
      </c>
      <c r="BE1344" t="e">
        <v>#N/A</v>
      </c>
      <c r="BG1344" t="e">
        <f t="shared" si="1044"/>
        <v>#N/A</v>
      </c>
      <c r="BH1344" t="e">
        <f t="shared" si="1045"/>
        <v>#N/A</v>
      </c>
      <c r="BI1344" t="e">
        <f t="shared" si="1046"/>
        <v>#N/A</v>
      </c>
      <c r="BL1344">
        <v>1337</v>
      </c>
      <c r="BM1344">
        <v>34.454734858131303</v>
      </c>
      <c r="BN1344">
        <v>11.932062687510665</v>
      </c>
      <c r="BP1344">
        <f t="shared" si="1047"/>
        <v>1</v>
      </c>
      <c r="BQ1344">
        <f t="shared" si="1048"/>
        <v>0</v>
      </c>
      <c r="BR1344">
        <f t="shared" si="1049"/>
        <v>22.522672170620638</v>
      </c>
      <c r="BU1344">
        <v>1337</v>
      </c>
      <c r="BV1344">
        <v>18.727529125094982</v>
      </c>
      <c r="BW1344">
        <v>26.944302100657758</v>
      </c>
      <c r="BY1344">
        <f t="shared" si="1050"/>
        <v>0</v>
      </c>
      <c r="BZ1344">
        <f t="shared" si="1051"/>
        <v>1</v>
      </c>
      <c r="CA1344">
        <f t="shared" si="1052"/>
        <v>8.2167729755627761</v>
      </c>
      <c r="CD1344">
        <v>1337</v>
      </c>
      <c r="CE1344">
        <v>24.586477657624826</v>
      </c>
      <c r="CF1344">
        <v>17.779086541661997</v>
      </c>
      <c r="CH1344">
        <f t="shared" si="1053"/>
        <v>1</v>
      </c>
      <c r="CI1344">
        <f t="shared" si="1054"/>
        <v>0</v>
      </c>
      <c r="CJ1344">
        <f t="shared" si="1055"/>
        <v>6.8073911159628295</v>
      </c>
      <c r="CM1344">
        <v>1337</v>
      </c>
      <c r="CN1344">
        <v>19.959910311927469</v>
      </c>
      <c r="CO1344">
        <v>19.086711562624995</v>
      </c>
      <c r="CQ1344">
        <f t="shared" si="1056"/>
        <v>1</v>
      </c>
      <c r="CR1344">
        <f t="shared" si="1057"/>
        <v>0</v>
      </c>
      <c r="CS1344">
        <f t="shared" si="1058"/>
        <v>0.87319874930247465</v>
      </c>
      <c r="CV1344">
        <v>1337</v>
      </c>
      <c r="CW1344">
        <v>14.935469884482242</v>
      </c>
      <c r="CX1344">
        <v>18.669360803879602</v>
      </c>
      <c r="CZ1344">
        <f t="shared" si="1059"/>
        <v>0</v>
      </c>
      <c r="DA1344">
        <f t="shared" si="1060"/>
        <v>1</v>
      </c>
      <c r="DB1344">
        <f t="shared" si="1061"/>
        <v>3.7338909193973606</v>
      </c>
      <c r="DE1344">
        <v>1337</v>
      </c>
      <c r="DF1344">
        <v>10.829731568327498</v>
      </c>
      <c r="DG1344">
        <v>28.731501149301927</v>
      </c>
      <c r="DI1344">
        <f t="shared" si="1062"/>
        <v>0</v>
      </c>
      <c r="DJ1344">
        <f t="shared" si="1063"/>
        <v>1</v>
      </c>
      <c r="DK1344">
        <f t="shared" si="1064"/>
        <v>17.901769580974431</v>
      </c>
      <c r="DN1344">
        <v>1337</v>
      </c>
      <c r="DO1344">
        <v>22.023459738658598</v>
      </c>
      <c r="DP1344">
        <v>23.16290558821483</v>
      </c>
      <c r="DR1344">
        <f t="shared" si="1065"/>
        <v>0</v>
      </c>
      <c r="DS1344">
        <f t="shared" si="1066"/>
        <v>1</v>
      </c>
      <c r="DT1344">
        <f t="shared" si="1067"/>
        <v>1.1394458495562318</v>
      </c>
      <c r="DW1344">
        <v>1337</v>
      </c>
      <c r="DX1344">
        <v>17.6740796102881</v>
      </c>
      <c r="DY1344">
        <v>39.411420012168307</v>
      </c>
      <c r="EA1344">
        <f t="shared" si="1068"/>
        <v>0</v>
      </c>
      <c r="EB1344">
        <f t="shared" si="1069"/>
        <v>1</v>
      </c>
      <c r="EC1344">
        <f t="shared" si="1070"/>
        <v>21.737340401880207</v>
      </c>
      <c r="EF1344">
        <v>1337</v>
      </c>
      <c r="EG1344">
        <v>18.576099500064466</v>
      </c>
      <c r="EH1344">
        <v>15.835521351944276</v>
      </c>
      <c r="EJ1344">
        <f t="shared" si="1071"/>
        <v>1</v>
      </c>
      <c r="EK1344">
        <f t="shared" si="1072"/>
        <v>0</v>
      </c>
      <c r="EL1344">
        <f t="shared" si="1073"/>
        <v>2.7405781481201892</v>
      </c>
      <c r="EO1344">
        <v>1337</v>
      </c>
      <c r="EP1344">
        <v>19.85935222866302</v>
      </c>
      <c r="EQ1344">
        <v>46.234293751641701</v>
      </c>
      <c r="ES1344">
        <f t="shared" si="1074"/>
        <v>0</v>
      </c>
      <c r="ET1344">
        <f t="shared" si="1075"/>
        <v>1</v>
      </c>
      <c r="EU1344">
        <f t="shared" si="1076"/>
        <v>26.374941522978681</v>
      </c>
    </row>
    <row r="1345" spans="1:151" x14ac:dyDescent="0.25">
      <c r="A1345">
        <v>1338</v>
      </c>
      <c r="B1345">
        <v>12.04608234506045</v>
      </c>
      <c r="C1345">
        <v>5.7648519784540539</v>
      </c>
      <c r="E1345">
        <f t="shared" si="1077"/>
        <v>1</v>
      </c>
      <c r="F1345">
        <f t="shared" si="1028"/>
        <v>0</v>
      </c>
      <c r="G1345">
        <f t="shared" si="1078"/>
        <v>6.2812303666063958</v>
      </c>
      <c r="J1345">
        <v>1338</v>
      </c>
      <c r="K1345">
        <v>30.325675594501732</v>
      </c>
      <c r="L1345">
        <v>27.796461863291771</v>
      </c>
      <c r="N1345">
        <f t="shared" si="1029"/>
        <v>1</v>
      </c>
      <c r="O1345">
        <f t="shared" si="1030"/>
        <v>0</v>
      </c>
      <c r="P1345">
        <f t="shared" si="1031"/>
        <v>2.5292137312099605</v>
      </c>
      <c r="S1345">
        <v>1338</v>
      </c>
      <c r="T1345">
        <v>19.01951014605164</v>
      </c>
      <c r="U1345">
        <v>23.39677981136947</v>
      </c>
      <c r="W1345">
        <f t="shared" si="1032"/>
        <v>0</v>
      </c>
      <c r="X1345">
        <f t="shared" si="1033"/>
        <v>1</v>
      </c>
      <c r="Y1345">
        <f t="shared" si="1034"/>
        <v>4.3772696653178294</v>
      </c>
      <c r="AB1345">
        <v>1338</v>
      </c>
      <c r="AC1345">
        <v>21.057316478231201</v>
      </c>
      <c r="AD1345">
        <v>16.784613602509271</v>
      </c>
      <c r="AF1345">
        <f t="shared" si="1035"/>
        <v>1</v>
      </c>
      <c r="AG1345">
        <f t="shared" si="1036"/>
        <v>0</v>
      </c>
      <c r="AH1345">
        <f t="shared" si="1037"/>
        <v>4.2727028757219294</v>
      </c>
      <c r="AK1345">
        <v>1338</v>
      </c>
      <c r="AL1345">
        <v>20.334967396237627</v>
      </c>
      <c r="AM1345">
        <v>25.531503258593055</v>
      </c>
      <c r="AO1345">
        <f t="shared" si="1038"/>
        <v>0</v>
      </c>
      <c r="AP1345">
        <f t="shared" si="1039"/>
        <v>1</v>
      </c>
      <c r="AQ1345">
        <f t="shared" si="1040"/>
        <v>5.1965358623554287</v>
      </c>
      <c r="AT1345">
        <v>1338</v>
      </c>
      <c r="AU1345">
        <v>24.236010995552256</v>
      </c>
      <c r="AV1345">
        <v>29.0211848547379</v>
      </c>
      <c r="AX1345">
        <f t="shared" si="1041"/>
        <v>0</v>
      </c>
      <c r="AY1345">
        <f t="shared" si="1042"/>
        <v>1</v>
      </c>
      <c r="AZ1345">
        <f t="shared" si="1043"/>
        <v>4.7851738591856439</v>
      </c>
      <c r="BC1345">
        <v>1338</v>
      </c>
      <c r="BD1345" t="e">
        <v>#N/A</v>
      </c>
      <c r="BE1345" t="e">
        <v>#N/A</v>
      </c>
      <c r="BG1345" t="e">
        <f t="shared" si="1044"/>
        <v>#N/A</v>
      </c>
      <c r="BH1345" t="e">
        <f t="shared" si="1045"/>
        <v>#N/A</v>
      </c>
      <c r="BI1345" t="e">
        <f t="shared" si="1046"/>
        <v>#N/A</v>
      </c>
      <c r="BL1345">
        <v>1338</v>
      </c>
      <c r="BM1345">
        <v>23.567957851644319</v>
      </c>
      <c r="BN1345">
        <v>11.08588748490555</v>
      </c>
      <c r="BP1345">
        <f t="shared" si="1047"/>
        <v>1</v>
      </c>
      <c r="BQ1345">
        <f t="shared" si="1048"/>
        <v>0</v>
      </c>
      <c r="BR1345">
        <f t="shared" si="1049"/>
        <v>12.482070366738769</v>
      </c>
      <c r="BU1345">
        <v>1338</v>
      </c>
      <c r="BV1345">
        <v>16.101118626486354</v>
      </c>
      <c r="BW1345">
        <v>25.857806307949879</v>
      </c>
      <c r="BY1345">
        <f t="shared" si="1050"/>
        <v>0</v>
      </c>
      <c r="BZ1345">
        <f t="shared" si="1051"/>
        <v>1</v>
      </c>
      <c r="CA1345">
        <f t="shared" si="1052"/>
        <v>9.7566876814635251</v>
      </c>
      <c r="CD1345">
        <v>1338</v>
      </c>
      <c r="CE1345">
        <v>19.136784541747687</v>
      </c>
      <c r="CF1345">
        <v>40.449250277553176</v>
      </c>
      <c r="CH1345">
        <f t="shared" si="1053"/>
        <v>0</v>
      </c>
      <c r="CI1345">
        <f t="shared" si="1054"/>
        <v>1</v>
      </c>
      <c r="CJ1345">
        <f t="shared" si="1055"/>
        <v>21.312465735805489</v>
      </c>
      <c r="CM1345">
        <v>1338</v>
      </c>
      <c r="CN1345">
        <v>16.854870328627246</v>
      </c>
      <c r="CO1345">
        <v>31.287619774424954</v>
      </c>
      <c r="CQ1345">
        <f t="shared" si="1056"/>
        <v>0</v>
      </c>
      <c r="CR1345">
        <f t="shared" si="1057"/>
        <v>1</v>
      </c>
      <c r="CS1345">
        <f t="shared" si="1058"/>
        <v>14.432749445797707</v>
      </c>
      <c r="CV1345">
        <v>1338</v>
      </c>
      <c r="CW1345">
        <v>22.921274636745672</v>
      </c>
      <c r="CX1345">
        <v>21.476891563445594</v>
      </c>
      <c r="CZ1345">
        <f t="shared" si="1059"/>
        <v>1</v>
      </c>
      <c r="DA1345">
        <f t="shared" si="1060"/>
        <v>0</v>
      </c>
      <c r="DB1345">
        <f t="shared" si="1061"/>
        <v>1.4443830733000773</v>
      </c>
      <c r="DE1345">
        <v>1338</v>
      </c>
      <c r="DF1345">
        <v>12.557841900517051</v>
      </c>
      <c r="DG1345">
        <v>22.426035329276704</v>
      </c>
      <c r="DI1345">
        <f t="shared" si="1062"/>
        <v>0</v>
      </c>
      <c r="DJ1345">
        <f t="shared" si="1063"/>
        <v>1</v>
      </c>
      <c r="DK1345">
        <f t="shared" si="1064"/>
        <v>9.8681934287596533</v>
      </c>
      <c r="DN1345">
        <v>1338</v>
      </c>
      <c r="DO1345">
        <v>25.753177180720606</v>
      </c>
      <c r="DP1345">
        <v>8.0247516826951095</v>
      </c>
      <c r="DR1345">
        <f t="shared" si="1065"/>
        <v>1</v>
      </c>
      <c r="DS1345">
        <f t="shared" si="1066"/>
        <v>0</v>
      </c>
      <c r="DT1345">
        <f t="shared" si="1067"/>
        <v>17.728425498025494</v>
      </c>
      <c r="DW1345">
        <v>1338</v>
      </c>
      <c r="DX1345">
        <v>13.986226609048801</v>
      </c>
      <c r="DY1345">
        <v>16.215746980666786</v>
      </c>
      <c r="EA1345">
        <f t="shared" si="1068"/>
        <v>0</v>
      </c>
      <c r="EB1345">
        <f t="shared" si="1069"/>
        <v>1</v>
      </c>
      <c r="EC1345">
        <f t="shared" si="1070"/>
        <v>2.2295203716179852</v>
      </c>
      <c r="EF1345">
        <v>1338</v>
      </c>
      <c r="EG1345">
        <v>22.161285745190568</v>
      </c>
      <c r="EH1345">
        <v>16.627686549485798</v>
      </c>
      <c r="EJ1345">
        <f t="shared" si="1071"/>
        <v>1</v>
      </c>
      <c r="EK1345">
        <f t="shared" si="1072"/>
        <v>0</v>
      </c>
      <c r="EL1345">
        <f t="shared" si="1073"/>
        <v>5.5335991957047703</v>
      </c>
      <c r="EO1345">
        <v>1338</v>
      </c>
      <c r="EP1345">
        <v>20.275300742794691</v>
      </c>
      <c r="EQ1345">
        <v>46.599841988524844</v>
      </c>
      <c r="ES1345">
        <f t="shared" si="1074"/>
        <v>0</v>
      </c>
      <c r="ET1345">
        <f t="shared" si="1075"/>
        <v>1</v>
      </c>
      <c r="EU1345">
        <f t="shared" si="1076"/>
        <v>26.324541245730153</v>
      </c>
    </row>
    <row r="1346" spans="1:151" x14ac:dyDescent="0.25">
      <c r="A1346">
        <v>1339</v>
      </c>
      <c r="B1346">
        <v>17.804678560020335</v>
      </c>
      <c r="C1346">
        <v>29.338832209258957</v>
      </c>
      <c r="E1346">
        <f t="shared" si="1077"/>
        <v>0</v>
      </c>
      <c r="F1346">
        <f t="shared" si="1028"/>
        <v>1</v>
      </c>
      <c r="G1346">
        <f t="shared" si="1078"/>
        <v>11.534153649238622</v>
      </c>
      <c r="J1346">
        <v>1339</v>
      </c>
      <c r="K1346">
        <v>18.138131083013363</v>
      </c>
      <c r="L1346">
        <v>27.341443320594351</v>
      </c>
      <c r="N1346">
        <f t="shared" si="1029"/>
        <v>0</v>
      </c>
      <c r="O1346">
        <f t="shared" si="1030"/>
        <v>1</v>
      </c>
      <c r="P1346">
        <f t="shared" si="1031"/>
        <v>9.2033122375809882</v>
      </c>
      <c r="S1346">
        <v>1339</v>
      </c>
      <c r="T1346">
        <v>19.323046285841087</v>
      </c>
      <c r="U1346">
        <v>33.851811154766906</v>
      </c>
      <c r="W1346">
        <f t="shared" si="1032"/>
        <v>0</v>
      </c>
      <c r="X1346">
        <f t="shared" si="1033"/>
        <v>1</v>
      </c>
      <c r="Y1346">
        <f t="shared" si="1034"/>
        <v>14.528764868925819</v>
      </c>
      <c r="AB1346">
        <v>1339</v>
      </c>
      <c r="AC1346">
        <v>31.537024182866471</v>
      </c>
      <c r="AD1346">
        <v>17.86671169461108</v>
      </c>
      <c r="AF1346">
        <f t="shared" si="1035"/>
        <v>1</v>
      </c>
      <c r="AG1346">
        <f t="shared" si="1036"/>
        <v>0</v>
      </c>
      <c r="AH1346">
        <f t="shared" si="1037"/>
        <v>13.670312488255391</v>
      </c>
      <c r="AK1346">
        <v>1339</v>
      </c>
      <c r="AL1346">
        <v>23.435354538905102</v>
      </c>
      <c r="AM1346">
        <v>27.948212305861595</v>
      </c>
      <c r="AO1346">
        <f t="shared" si="1038"/>
        <v>0</v>
      </c>
      <c r="AP1346">
        <f t="shared" si="1039"/>
        <v>1</v>
      </c>
      <c r="AQ1346">
        <f t="shared" si="1040"/>
        <v>4.5128577669564933</v>
      </c>
      <c r="AT1346">
        <v>1339</v>
      </c>
      <c r="AU1346">
        <v>17.098530935802181</v>
      </c>
      <c r="AV1346">
        <v>22.870603917340066</v>
      </c>
      <c r="AX1346">
        <f t="shared" si="1041"/>
        <v>0</v>
      </c>
      <c r="AY1346">
        <f t="shared" si="1042"/>
        <v>1</v>
      </c>
      <c r="AZ1346">
        <f t="shared" si="1043"/>
        <v>5.7720729815378853</v>
      </c>
      <c r="BC1346">
        <v>1339</v>
      </c>
      <c r="BD1346" t="e">
        <v>#N/A</v>
      </c>
      <c r="BE1346" t="e">
        <v>#N/A</v>
      </c>
      <c r="BG1346" t="e">
        <f t="shared" si="1044"/>
        <v>#N/A</v>
      </c>
      <c r="BH1346" t="e">
        <f t="shared" si="1045"/>
        <v>#N/A</v>
      </c>
      <c r="BI1346" t="e">
        <f t="shared" si="1046"/>
        <v>#N/A</v>
      </c>
      <c r="BL1346">
        <v>1339</v>
      </c>
      <c r="BM1346">
        <v>31.91228829064217</v>
      </c>
      <c r="BN1346">
        <v>14.408044218111014</v>
      </c>
      <c r="BP1346">
        <f t="shared" si="1047"/>
        <v>1</v>
      </c>
      <c r="BQ1346">
        <f t="shared" si="1048"/>
        <v>0</v>
      </c>
      <c r="BR1346">
        <f t="shared" si="1049"/>
        <v>17.504244072531158</v>
      </c>
      <c r="BU1346">
        <v>1339</v>
      </c>
      <c r="BV1346">
        <v>32.292302671204226</v>
      </c>
      <c r="BW1346">
        <v>24.329223380167555</v>
      </c>
      <c r="BY1346">
        <f t="shared" si="1050"/>
        <v>1</v>
      </c>
      <c r="BZ1346">
        <f t="shared" si="1051"/>
        <v>0</v>
      </c>
      <c r="CA1346">
        <f t="shared" si="1052"/>
        <v>7.9630792910366708</v>
      </c>
      <c r="CD1346">
        <v>1339</v>
      </c>
      <c r="CE1346">
        <v>17.67359057874145</v>
      </c>
      <c r="CF1346">
        <v>22.768519609286876</v>
      </c>
      <c r="CH1346">
        <f t="shared" si="1053"/>
        <v>0</v>
      </c>
      <c r="CI1346">
        <f t="shared" si="1054"/>
        <v>1</v>
      </c>
      <c r="CJ1346">
        <f t="shared" si="1055"/>
        <v>5.0949290305454262</v>
      </c>
      <c r="CM1346">
        <v>1339</v>
      </c>
      <c r="CN1346">
        <v>22.697923159314769</v>
      </c>
      <c r="CO1346">
        <v>35.029188984065314</v>
      </c>
      <c r="CQ1346">
        <f t="shared" si="1056"/>
        <v>0</v>
      </c>
      <c r="CR1346">
        <f t="shared" si="1057"/>
        <v>1</v>
      </c>
      <c r="CS1346">
        <f t="shared" si="1058"/>
        <v>12.331265824750545</v>
      </c>
      <c r="CV1346">
        <v>1339</v>
      </c>
      <c r="CW1346">
        <v>20.535117127643112</v>
      </c>
      <c r="CX1346">
        <v>16.013681158441798</v>
      </c>
      <c r="CZ1346">
        <f t="shared" si="1059"/>
        <v>1</v>
      </c>
      <c r="DA1346">
        <f t="shared" si="1060"/>
        <v>0</v>
      </c>
      <c r="DB1346">
        <f t="shared" si="1061"/>
        <v>4.5214359692013133</v>
      </c>
      <c r="DE1346">
        <v>1339</v>
      </c>
      <c r="DF1346">
        <v>29.002053044469665</v>
      </c>
      <c r="DG1346">
        <v>13.974410698860016</v>
      </c>
      <c r="DI1346">
        <f t="shared" si="1062"/>
        <v>1</v>
      </c>
      <c r="DJ1346">
        <f t="shared" si="1063"/>
        <v>0</v>
      </c>
      <c r="DK1346">
        <f t="shared" si="1064"/>
        <v>15.02764234560965</v>
      </c>
      <c r="DN1346">
        <v>1339</v>
      </c>
      <c r="DO1346">
        <v>23.083135751980436</v>
      </c>
      <c r="DP1346">
        <v>17.524795321213055</v>
      </c>
      <c r="DR1346">
        <f t="shared" si="1065"/>
        <v>1</v>
      </c>
      <c r="DS1346">
        <f t="shared" si="1066"/>
        <v>0</v>
      </c>
      <c r="DT1346">
        <f t="shared" si="1067"/>
        <v>5.5583404307673803</v>
      </c>
      <c r="DW1346">
        <v>1339</v>
      </c>
      <c r="DX1346">
        <v>21.114628618048258</v>
      </c>
      <c r="DY1346">
        <v>8.775008080072638</v>
      </c>
      <c r="EA1346">
        <f t="shared" si="1068"/>
        <v>1</v>
      </c>
      <c r="EB1346">
        <f t="shared" si="1069"/>
        <v>0</v>
      </c>
      <c r="EC1346">
        <f t="shared" si="1070"/>
        <v>12.33962053797562</v>
      </c>
      <c r="EF1346">
        <v>1339</v>
      </c>
      <c r="EG1346">
        <v>18.541581615858359</v>
      </c>
      <c r="EH1346">
        <v>13.399412677534142</v>
      </c>
      <c r="EJ1346">
        <f t="shared" si="1071"/>
        <v>1</v>
      </c>
      <c r="EK1346">
        <f t="shared" si="1072"/>
        <v>0</v>
      </c>
      <c r="EL1346">
        <f t="shared" si="1073"/>
        <v>5.1421689383242164</v>
      </c>
      <c r="EO1346">
        <v>1339</v>
      </c>
      <c r="EP1346">
        <v>25.90176882152565</v>
      </c>
      <c r="EQ1346">
        <v>32.112105456734625</v>
      </c>
      <c r="ES1346">
        <f t="shared" si="1074"/>
        <v>0</v>
      </c>
      <c r="ET1346">
        <f t="shared" si="1075"/>
        <v>1</v>
      </c>
      <c r="EU1346">
        <f t="shared" si="1076"/>
        <v>6.2103366352089751</v>
      </c>
    </row>
    <row r="1347" spans="1:151" x14ac:dyDescent="0.25">
      <c r="A1347">
        <v>1340</v>
      </c>
      <c r="B1347">
        <v>12.432543865898422</v>
      </c>
      <c r="C1347">
        <v>26.081634280172896</v>
      </c>
      <c r="E1347">
        <f t="shared" si="1077"/>
        <v>0</v>
      </c>
      <c r="F1347">
        <f t="shared" si="1028"/>
        <v>1</v>
      </c>
      <c r="G1347">
        <f t="shared" si="1078"/>
        <v>13.649090414274474</v>
      </c>
      <c r="J1347">
        <v>1340</v>
      </c>
      <c r="K1347">
        <v>22.470755384579359</v>
      </c>
      <c r="L1347">
        <v>31.630117525831423</v>
      </c>
      <c r="N1347">
        <f t="shared" si="1029"/>
        <v>0</v>
      </c>
      <c r="O1347">
        <f t="shared" si="1030"/>
        <v>1</v>
      </c>
      <c r="P1347">
        <f t="shared" si="1031"/>
        <v>9.159362141252064</v>
      </c>
      <c r="S1347">
        <v>1340</v>
      </c>
      <c r="T1347">
        <v>15.702543668219025</v>
      </c>
      <c r="U1347">
        <v>43.354055720811871</v>
      </c>
      <c r="W1347">
        <f t="shared" si="1032"/>
        <v>0</v>
      </c>
      <c r="X1347">
        <f t="shared" si="1033"/>
        <v>1</v>
      </c>
      <c r="Y1347">
        <f t="shared" si="1034"/>
        <v>27.651512052592846</v>
      </c>
      <c r="AB1347">
        <v>1340</v>
      </c>
      <c r="AC1347">
        <v>31.015209943987966</v>
      </c>
      <c r="AD1347">
        <v>19.795538161099778</v>
      </c>
      <c r="AF1347">
        <f t="shared" si="1035"/>
        <v>1</v>
      </c>
      <c r="AG1347">
        <f t="shared" si="1036"/>
        <v>0</v>
      </c>
      <c r="AH1347">
        <f t="shared" si="1037"/>
        <v>11.219671782888188</v>
      </c>
      <c r="AK1347">
        <v>1340</v>
      </c>
      <c r="AL1347">
        <v>25.642118274812539</v>
      </c>
      <c r="AM1347">
        <v>16.817671872808049</v>
      </c>
      <c r="AO1347">
        <f t="shared" si="1038"/>
        <v>1</v>
      </c>
      <c r="AP1347">
        <f t="shared" si="1039"/>
        <v>0</v>
      </c>
      <c r="AQ1347">
        <f t="shared" si="1040"/>
        <v>8.8244464020044902</v>
      </c>
      <c r="AT1347">
        <v>1340</v>
      </c>
      <c r="AU1347">
        <v>19.952340333887484</v>
      </c>
      <c r="AV1347">
        <v>21.268065705802474</v>
      </c>
      <c r="AX1347">
        <f t="shared" si="1041"/>
        <v>0</v>
      </c>
      <c r="AY1347">
        <f t="shared" si="1042"/>
        <v>1</v>
      </c>
      <c r="AZ1347">
        <f t="shared" si="1043"/>
        <v>1.3157253719149899</v>
      </c>
      <c r="BC1347">
        <v>1340</v>
      </c>
      <c r="BD1347" t="e">
        <v>#N/A</v>
      </c>
      <c r="BE1347" t="e">
        <v>#N/A</v>
      </c>
      <c r="BG1347" t="e">
        <f t="shared" si="1044"/>
        <v>#N/A</v>
      </c>
      <c r="BH1347" t="e">
        <f t="shared" si="1045"/>
        <v>#N/A</v>
      </c>
      <c r="BI1347" t="e">
        <f t="shared" si="1046"/>
        <v>#N/A</v>
      </c>
      <c r="BL1347">
        <v>1340</v>
      </c>
      <c r="BM1347">
        <v>15.568182488466757</v>
      </c>
      <c r="BN1347">
        <v>9.5113718907450231</v>
      </c>
      <c r="BP1347">
        <f t="shared" si="1047"/>
        <v>1</v>
      </c>
      <c r="BQ1347">
        <f t="shared" si="1048"/>
        <v>0</v>
      </c>
      <c r="BR1347">
        <f t="shared" si="1049"/>
        <v>6.0568105977217339</v>
      </c>
      <c r="BU1347">
        <v>1340</v>
      </c>
      <c r="BV1347">
        <v>23.08463261283632</v>
      </c>
      <c r="BW1347">
        <v>20.672248765497379</v>
      </c>
      <c r="BY1347">
        <f t="shared" si="1050"/>
        <v>1</v>
      </c>
      <c r="BZ1347">
        <f t="shared" si="1051"/>
        <v>0</v>
      </c>
      <c r="CA1347">
        <f t="shared" si="1052"/>
        <v>2.4123838473389405</v>
      </c>
      <c r="CD1347">
        <v>1340</v>
      </c>
      <c r="CE1347">
        <v>16.895724072020432</v>
      </c>
      <c r="CF1347">
        <v>13.865293759938009</v>
      </c>
      <c r="CH1347">
        <f t="shared" si="1053"/>
        <v>1</v>
      </c>
      <c r="CI1347">
        <f t="shared" si="1054"/>
        <v>0</v>
      </c>
      <c r="CJ1347">
        <f t="shared" si="1055"/>
        <v>3.030430312082423</v>
      </c>
      <c r="CM1347">
        <v>1340</v>
      </c>
      <c r="CN1347">
        <v>20.998704044278327</v>
      </c>
      <c r="CO1347">
        <v>27.318448280984917</v>
      </c>
      <c r="CQ1347">
        <f t="shared" si="1056"/>
        <v>0</v>
      </c>
      <c r="CR1347">
        <f t="shared" si="1057"/>
        <v>1</v>
      </c>
      <c r="CS1347">
        <f t="shared" si="1058"/>
        <v>6.3197442367065904</v>
      </c>
      <c r="CV1347">
        <v>1340</v>
      </c>
      <c r="CW1347">
        <v>27.913488961692032</v>
      </c>
      <c r="CX1347">
        <v>15.486362919510547</v>
      </c>
      <c r="CZ1347">
        <f t="shared" si="1059"/>
        <v>1</v>
      </c>
      <c r="DA1347">
        <f t="shared" si="1060"/>
        <v>0</v>
      </c>
      <c r="DB1347">
        <f t="shared" si="1061"/>
        <v>12.427126042181484</v>
      </c>
      <c r="DE1347">
        <v>1340</v>
      </c>
      <c r="DF1347">
        <v>24.367600301086817</v>
      </c>
      <c r="DG1347">
        <v>28.502703545695208</v>
      </c>
      <c r="DI1347">
        <f t="shared" si="1062"/>
        <v>0</v>
      </c>
      <c r="DJ1347">
        <f t="shared" si="1063"/>
        <v>1</v>
      </c>
      <c r="DK1347">
        <f t="shared" si="1064"/>
        <v>4.1351032446083913</v>
      </c>
      <c r="DN1347">
        <v>1340</v>
      </c>
      <c r="DO1347">
        <v>22.631402897145918</v>
      </c>
      <c r="DP1347">
        <v>20.242759282702298</v>
      </c>
      <c r="DR1347">
        <f t="shared" si="1065"/>
        <v>1</v>
      </c>
      <c r="DS1347">
        <f t="shared" si="1066"/>
        <v>0</v>
      </c>
      <c r="DT1347">
        <f t="shared" si="1067"/>
        <v>2.3886436144436196</v>
      </c>
      <c r="DW1347">
        <v>1340</v>
      </c>
      <c r="DX1347">
        <v>24.710352870586405</v>
      </c>
      <c r="DY1347">
        <v>22.958978616689365</v>
      </c>
      <c r="EA1347">
        <f t="shared" si="1068"/>
        <v>1</v>
      </c>
      <c r="EB1347">
        <f t="shared" si="1069"/>
        <v>0</v>
      </c>
      <c r="EC1347">
        <f t="shared" si="1070"/>
        <v>1.7513742538970405</v>
      </c>
      <c r="EF1347">
        <v>1340</v>
      </c>
      <c r="EG1347">
        <v>25.840341287919479</v>
      </c>
      <c r="EH1347">
        <v>15.954971534258567</v>
      </c>
      <c r="EJ1347">
        <f t="shared" si="1071"/>
        <v>1</v>
      </c>
      <c r="EK1347">
        <f t="shared" si="1072"/>
        <v>0</v>
      </c>
      <c r="EL1347">
        <f t="shared" si="1073"/>
        <v>9.8853697536609122</v>
      </c>
      <c r="EO1347">
        <v>1340</v>
      </c>
      <c r="EP1347">
        <v>16.047139639920935</v>
      </c>
      <c r="EQ1347">
        <v>48.098568428791651</v>
      </c>
      <c r="ES1347">
        <f t="shared" si="1074"/>
        <v>0</v>
      </c>
      <c r="ET1347">
        <f t="shared" si="1075"/>
        <v>1</v>
      </c>
      <c r="EU1347">
        <f t="shared" si="1076"/>
        <v>32.051428788870716</v>
      </c>
    </row>
    <row r="1348" spans="1:151" x14ac:dyDescent="0.25">
      <c r="A1348">
        <v>1341</v>
      </c>
      <c r="B1348">
        <v>9.3826269757798926</v>
      </c>
      <c r="C1348">
        <v>10.375036802593986</v>
      </c>
      <c r="E1348">
        <f t="shared" si="1077"/>
        <v>0</v>
      </c>
      <c r="F1348">
        <f t="shared" si="1028"/>
        <v>1</v>
      </c>
      <c r="G1348">
        <f t="shared" si="1078"/>
        <v>0.99240982681409307</v>
      </c>
      <c r="J1348">
        <v>1341</v>
      </c>
      <c r="K1348">
        <v>29.901837117936267</v>
      </c>
      <c r="L1348">
        <v>13.412755617278592</v>
      </c>
      <c r="N1348">
        <f t="shared" si="1029"/>
        <v>1</v>
      </c>
      <c r="O1348">
        <f t="shared" si="1030"/>
        <v>0</v>
      </c>
      <c r="P1348">
        <f t="shared" si="1031"/>
        <v>16.489081500657676</v>
      </c>
      <c r="S1348">
        <v>1341</v>
      </c>
      <c r="T1348">
        <v>17.160849288019925</v>
      </c>
      <c r="U1348">
        <v>32.934128257949787</v>
      </c>
      <c r="W1348">
        <f t="shared" si="1032"/>
        <v>0</v>
      </c>
      <c r="X1348">
        <f t="shared" si="1033"/>
        <v>1</v>
      </c>
      <c r="Y1348">
        <f t="shared" si="1034"/>
        <v>15.773278969929862</v>
      </c>
      <c r="AB1348">
        <v>1341</v>
      </c>
      <c r="AC1348">
        <v>16.549110459550356</v>
      </c>
      <c r="AD1348">
        <v>17.384057625008346</v>
      </c>
      <c r="AF1348">
        <f t="shared" si="1035"/>
        <v>0</v>
      </c>
      <c r="AG1348">
        <f t="shared" si="1036"/>
        <v>1</v>
      </c>
      <c r="AH1348">
        <f t="shared" si="1037"/>
        <v>0.83494716545799008</v>
      </c>
      <c r="AK1348">
        <v>1341</v>
      </c>
      <c r="AL1348">
        <v>24.540371156594979</v>
      </c>
      <c r="AM1348">
        <v>41.476268005144213</v>
      </c>
      <c r="AO1348">
        <f t="shared" si="1038"/>
        <v>0</v>
      </c>
      <c r="AP1348">
        <f t="shared" si="1039"/>
        <v>1</v>
      </c>
      <c r="AQ1348">
        <f t="shared" si="1040"/>
        <v>16.935896848549234</v>
      </c>
      <c r="AT1348">
        <v>1341</v>
      </c>
      <c r="AU1348">
        <v>17.567171785913974</v>
      </c>
      <c r="AV1348">
        <v>24.311732199827482</v>
      </c>
      <c r="AX1348">
        <f t="shared" si="1041"/>
        <v>0</v>
      </c>
      <c r="AY1348">
        <f t="shared" si="1042"/>
        <v>1</v>
      </c>
      <c r="AZ1348">
        <f t="shared" si="1043"/>
        <v>6.7445604139135078</v>
      </c>
      <c r="BC1348">
        <v>1341</v>
      </c>
      <c r="BD1348" t="e">
        <v>#N/A</v>
      </c>
      <c r="BE1348" t="e">
        <v>#N/A</v>
      </c>
      <c r="BG1348" t="e">
        <f t="shared" si="1044"/>
        <v>#N/A</v>
      </c>
      <c r="BH1348" t="e">
        <f t="shared" si="1045"/>
        <v>#N/A</v>
      </c>
      <c r="BI1348" t="e">
        <f t="shared" si="1046"/>
        <v>#N/A</v>
      </c>
      <c r="BL1348">
        <v>1341</v>
      </c>
      <c r="BM1348">
        <v>23.599524396777639</v>
      </c>
      <c r="BN1348">
        <v>11.86259520177336</v>
      </c>
      <c r="BP1348">
        <f t="shared" si="1047"/>
        <v>1</v>
      </c>
      <c r="BQ1348">
        <f t="shared" si="1048"/>
        <v>0</v>
      </c>
      <c r="BR1348">
        <f t="shared" si="1049"/>
        <v>11.736929195004279</v>
      </c>
      <c r="BU1348">
        <v>1341</v>
      </c>
      <c r="BV1348">
        <v>15.59371939380881</v>
      </c>
      <c r="BW1348">
        <v>27.782936505236215</v>
      </c>
      <c r="BY1348">
        <f t="shared" si="1050"/>
        <v>0</v>
      </c>
      <c r="BZ1348">
        <f t="shared" si="1051"/>
        <v>1</v>
      </c>
      <c r="CA1348">
        <f t="shared" si="1052"/>
        <v>12.189217111427405</v>
      </c>
      <c r="CD1348">
        <v>1341</v>
      </c>
      <c r="CE1348">
        <v>14.687902099738384</v>
      </c>
      <c r="CF1348">
        <v>28.170942506420658</v>
      </c>
      <c r="CH1348">
        <f t="shared" si="1053"/>
        <v>0</v>
      </c>
      <c r="CI1348">
        <f t="shared" si="1054"/>
        <v>1</v>
      </c>
      <c r="CJ1348">
        <f t="shared" si="1055"/>
        <v>13.483040406682274</v>
      </c>
      <c r="CM1348">
        <v>1341</v>
      </c>
      <c r="CN1348">
        <v>22.141254801776643</v>
      </c>
      <c r="CO1348">
        <v>1.8334288057516446</v>
      </c>
      <c r="CQ1348">
        <f t="shared" si="1056"/>
        <v>1</v>
      </c>
      <c r="CR1348">
        <f t="shared" si="1057"/>
        <v>0</v>
      </c>
      <c r="CS1348">
        <f t="shared" si="1058"/>
        <v>20.307825996024999</v>
      </c>
      <c r="CV1348">
        <v>1341</v>
      </c>
      <c r="CW1348">
        <v>21.788424572811678</v>
      </c>
      <c r="CX1348">
        <v>15.149619732757142</v>
      </c>
      <c r="CZ1348">
        <f t="shared" si="1059"/>
        <v>1</v>
      </c>
      <c r="DA1348">
        <f t="shared" si="1060"/>
        <v>0</v>
      </c>
      <c r="DB1348">
        <f t="shared" si="1061"/>
        <v>6.6388048400545365</v>
      </c>
      <c r="DE1348">
        <v>1341</v>
      </c>
      <c r="DF1348">
        <v>23.432918445610504</v>
      </c>
      <c r="DG1348">
        <v>18.318496516026837</v>
      </c>
      <c r="DI1348">
        <f t="shared" si="1062"/>
        <v>1</v>
      </c>
      <c r="DJ1348">
        <f t="shared" si="1063"/>
        <v>0</v>
      </c>
      <c r="DK1348">
        <f t="shared" si="1064"/>
        <v>5.114421929583667</v>
      </c>
      <c r="DN1348">
        <v>1341</v>
      </c>
      <c r="DO1348">
        <v>25.631671812124704</v>
      </c>
      <c r="DP1348">
        <v>13.588955665546413</v>
      </c>
      <c r="DR1348">
        <f t="shared" si="1065"/>
        <v>1</v>
      </c>
      <c r="DS1348">
        <f t="shared" si="1066"/>
        <v>0</v>
      </c>
      <c r="DT1348">
        <f t="shared" si="1067"/>
        <v>12.042716146578291</v>
      </c>
      <c r="DW1348">
        <v>1341</v>
      </c>
      <c r="DX1348">
        <v>28.666600634058206</v>
      </c>
      <c r="DY1348">
        <v>19.920383190083076</v>
      </c>
      <c r="EA1348">
        <f t="shared" si="1068"/>
        <v>1</v>
      </c>
      <c r="EB1348">
        <f t="shared" si="1069"/>
        <v>0</v>
      </c>
      <c r="EC1348">
        <f t="shared" si="1070"/>
        <v>8.7462174439751301</v>
      </c>
      <c r="EF1348">
        <v>1341</v>
      </c>
      <c r="EG1348">
        <v>17.348792224537608</v>
      </c>
      <c r="EH1348">
        <v>13.290218028270997</v>
      </c>
      <c r="EJ1348">
        <f t="shared" si="1071"/>
        <v>1</v>
      </c>
      <c r="EK1348">
        <f t="shared" si="1072"/>
        <v>0</v>
      </c>
      <c r="EL1348">
        <f t="shared" si="1073"/>
        <v>4.0585741962666102</v>
      </c>
      <c r="EO1348">
        <v>1341</v>
      </c>
      <c r="EP1348">
        <v>27.290729136272727</v>
      </c>
      <c r="EQ1348">
        <v>23.996198296304737</v>
      </c>
      <c r="ES1348">
        <f t="shared" si="1074"/>
        <v>1</v>
      </c>
      <c r="ET1348">
        <f t="shared" si="1075"/>
        <v>0</v>
      </c>
      <c r="EU1348">
        <f t="shared" si="1076"/>
        <v>3.2945308399679902</v>
      </c>
    </row>
    <row r="1349" spans="1:151" x14ac:dyDescent="0.25">
      <c r="A1349">
        <v>1342</v>
      </c>
      <c r="B1349">
        <v>10.457540262562029</v>
      </c>
      <c r="C1349">
        <v>12.674614387150001</v>
      </c>
      <c r="E1349">
        <f t="shared" si="1077"/>
        <v>0</v>
      </c>
      <c r="F1349">
        <f t="shared" si="1028"/>
        <v>1</v>
      </c>
      <c r="G1349">
        <f t="shared" si="1078"/>
        <v>2.2170741245879722</v>
      </c>
      <c r="J1349">
        <v>1342</v>
      </c>
      <c r="K1349">
        <v>18.674898697125453</v>
      </c>
      <c r="L1349">
        <v>24.35849766125482</v>
      </c>
      <c r="N1349">
        <f t="shared" si="1029"/>
        <v>0</v>
      </c>
      <c r="O1349">
        <f t="shared" si="1030"/>
        <v>1</v>
      </c>
      <c r="P1349">
        <f t="shared" si="1031"/>
        <v>5.6835989641293665</v>
      </c>
      <c r="S1349">
        <v>1342</v>
      </c>
      <c r="T1349">
        <v>14.474255507392101</v>
      </c>
      <c r="U1349">
        <v>16.695379144980521</v>
      </c>
      <c r="W1349">
        <f t="shared" si="1032"/>
        <v>0</v>
      </c>
      <c r="X1349">
        <f t="shared" si="1033"/>
        <v>1</v>
      </c>
      <c r="Y1349">
        <f t="shared" si="1034"/>
        <v>2.2211236375884198</v>
      </c>
      <c r="AB1349">
        <v>1342</v>
      </c>
      <c r="AC1349">
        <v>24.985124587290613</v>
      </c>
      <c r="AD1349">
        <v>16.297875129975765</v>
      </c>
      <c r="AF1349">
        <f t="shared" si="1035"/>
        <v>1</v>
      </c>
      <c r="AG1349">
        <f t="shared" si="1036"/>
        <v>0</v>
      </c>
      <c r="AH1349">
        <f t="shared" si="1037"/>
        <v>8.6872494573148487</v>
      </c>
      <c r="AK1349">
        <v>1342</v>
      </c>
      <c r="AL1349">
        <v>28.311055501896519</v>
      </c>
      <c r="AM1349">
        <v>19.62206287927166</v>
      </c>
      <c r="AO1349">
        <f t="shared" si="1038"/>
        <v>1</v>
      </c>
      <c r="AP1349">
        <f t="shared" si="1039"/>
        <v>0</v>
      </c>
      <c r="AQ1349">
        <f t="shared" si="1040"/>
        <v>8.6889926226248591</v>
      </c>
      <c r="AT1349">
        <v>1342</v>
      </c>
      <c r="AU1349">
        <v>19.561735669821758</v>
      </c>
      <c r="AV1349">
        <v>33.08086300660684</v>
      </c>
      <c r="AX1349">
        <f t="shared" si="1041"/>
        <v>0</v>
      </c>
      <c r="AY1349">
        <f t="shared" si="1042"/>
        <v>1</v>
      </c>
      <c r="AZ1349">
        <f t="shared" si="1043"/>
        <v>13.519127336785083</v>
      </c>
      <c r="BC1349">
        <v>1342</v>
      </c>
      <c r="BD1349" t="e">
        <v>#N/A</v>
      </c>
      <c r="BE1349" t="e">
        <v>#N/A</v>
      </c>
      <c r="BG1349" t="e">
        <f t="shared" si="1044"/>
        <v>#N/A</v>
      </c>
      <c r="BH1349" t="e">
        <f t="shared" si="1045"/>
        <v>#N/A</v>
      </c>
      <c r="BI1349" t="e">
        <f t="shared" si="1046"/>
        <v>#N/A</v>
      </c>
      <c r="BL1349">
        <v>1342</v>
      </c>
      <c r="BM1349">
        <v>27.757571264130451</v>
      </c>
      <c r="BN1349">
        <v>15.199203073262067</v>
      </c>
      <c r="BP1349">
        <f t="shared" si="1047"/>
        <v>1</v>
      </c>
      <c r="BQ1349">
        <f t="shared" si="1048"/>
        <v>0</v>
      </c>
      <c r="BR1349">
        <f t="shared" si="1049"/>
        <v>12.558368190868384</v>
      </c>
      <c r="BU1349">
        <v>1342</v>
      </c>
      <c r="BV1349">
        <v>14.311067475415514</v>
      </c>
      <c r="BW1349">
        <v>21.069953471193497</v>
      </c>
      <c r="BY1349">
        <f t="shared" si="1050"/>
        <v>0</v>
      </c>
      <c r="BZ1349">
        <f t="shared" si="1051"/>
        <v>1</v>
      </c>
      <c r="CA1349">
        <f t="shared" si="1052"/>
        <v>6.7588859957779821</v>
      </c>
      <c r="CD1349">
        <v>1342</v>
      </c>
      <c r="CE1349">
        <v>20.567075934910527</v>
      </c>
      <c r="CF1349">
        <v>23.183683622967315</v>
      </c>
      <c r="CH1349">
        <f t="shared" si="1053"/>
        <v>0</v>
      </c>
      <c r="CI1349">
        <f t="shared" si="1054"/>
        <v>1</v>
      </c>
      <c r="CJ1349">
        <f t="shared" si="1055"/>
        <v>2.6166076880567886</v>
      </c>
      <c r="CM1349">
        <v>1342</v>
      </c>
      <c r="CN1349">
        <v>27.632932002737022</v>
      </c>
      <c r="CO1349">
        <v>22.90749870493088</v>
      </c>
      <c r="CQ1349">
        <f t="shared" si="1056"/>
        <v>1</v>
      </c>
      <c r="CR1349">
        <f t="shared" si="1057"/>
        <v>0</v>
      </c>
      <c r="CS1349">
        <f t="shared" si="1058"/>
        <v>4.7254332978061413</v>
      </c>
      <c r="CV1349">
        <v>1342</v>
      </c>
      <c r="CW1349">
        <v>23.358028239756916</v>
      </c>
      <c r="CX1349">
        <v>19.357497431703482</v>
      </c>
      <c r="CZ1349">
        <f t="shared" si="1059"/>
        <v>1</v>
      </c>
      <c r="DA1349">
        <f t="shared" si="1060"/>
        <v>0</v>
      </c>
      <c r="DB1349">
        <f t="shared" si="1061"/>
        <v>4.0005308080534334</v>
      </c>
      <c r="DE1349">
        <v>1342</v>
      </c>
      <c r="DF1349">
        <v>16.511213296108888</v>
      </c>
      <c r="DG1349">
        <v>24.628291917938107</v>
      </c>
      <c r="DI1349">
        <f t="shared" si="1062"/>
        <v>0</v>
      </c>
      <c r="DJ1349">
        <f t="shared" si="1063"/>
        <v>1</v>
      </c>
      <c r="DK1349">
        <f t="shared" si="1064"/>
        <v>8.1170786218292186</v>
      </c>
      <c r="DN1349">
        <v>1342</v>
      </c>
      <c r="DO1349">
        <v>22.054097641656096</v>
      </c>
      <c r="DP1349">
        <v>26.009787257068545</v>
      </c>
      <c r="DR1349">
        <f t="shared" si="1065"/>
        <v>0</v>
      </c>
      <c r="DS1349">
        <f t="shared" si="1066"/>
        <v>1</v>
      </c>
      <c r="DT1349">
        <f t="shared" si="1067"/>
        <v>3.9556896154124495</v>
      </c>
      <c r="DW1349">
        <v>1342</v>
      </c>
      <c r="DX1349">
        <v>1.5860090216441805</v>
      </c>
      <c r="DY1349">
        <v>19.159330018257617</v>
      </c>
      <c r="EA1349">
        <f t="shared" si="1068"/>
        <v>0</v>
      </c>
      <c r="EB1349">
        <f t="shared" si="1069"/>
        <v>1</v>
      </c>
      <c r="EC1349">
        <f t="shared" si="1070"/>
        <v>17.573320996613436</v>
      </c>
      <c r="EF1349">
        <v>1342</v>
      </c>
      <c r="EG1349">
        <v>22.230491270511877</v>
      </c>
      <c r="EH1349">
        <v>18.98617695978551</v>
      </c>
      <c r="EJ1349">
        <f t="shared" si="1071"/>
        <v>1</v>
      </c>
      <c r="EK1349">
        <f t="shared" si="1072"/>
        <v>0</v>
      </c>
      <c r="EL1349">
        <f t="shared" si="1073"/>
        <v>3.2443143107263666</v>
      </c>
      <c r="EO1349">
        <v>1342</v>
      </c>
      <c r="EP1349">
        <v>24.118347506717466</v>
      </c>
      <c r="EQ1349">
        <v>32.80569116897577</v>
      </c>
      <c r="ES1349">
        <f t="shared" si="1074"/>
        <v>0</v>
      </c>
      <c r="ET1349">
        <f t="shared" si="1075"/>
        <v>1</v>
      </c>
      <c r="EU1349">
        <f t="shared" si="1076"/>
        <v>8.6873436622583036</v>
      </c>
    </row>
    <row r="1350" spans="1:151" x14ac:dyDescent="0.25">
      <c r="A1350">
        <v>1343</v>
      </c>
      <c r="B1350">
        <v>13.796819989511365</v>
      </c>
      <c r="C1350">
        <v>28.96299921878575</v>
      </c>
      <c r="E1350">
        <f t="shared" si="1077"/>
        <v>0</v>
      </c>
      <c r="F1350">
        <f t="shared" si="1028"/>
        <v>1</v>
      </c>
      <c r="G1350">
        <f t="shared" si="1078"/>
        <v>15.166179229274386</v>
      </c>
      <c r="J1350">
        <v>1343</v>
      </c>
      <c r="K1350">
        <v>12.865667274112811</v>
      </c>
      <c r="L1350">
        <v>14.499556661483942</v>
      </c>
      <c r="N1350">
        <f t="shared" si="1029"/>
        <v>0</v>
      </c>
      <c r="O1350">
        <f t="shared" si="1030"/>
        <v>1</v>
      </c>
      <c r="P1350">
        <f t="shared" si="1031"/>
        <v>1.6338893873711307</v>
      </c>
      <c r="S1350">
        <v>1343</v>
      </c>
      <c r="T1350">
        <v>18.344987706941026</v>
      </c>
      <c r="U1350">
        <v>12.874828304062939</v>
      </c>
      <c r="W1350">
        <f t="shared" si="1032"/>
        <v>1</v>
      </c>
      <c r="X1350">
        <f t="shared" si="1033"/>
        <v>0</v>
      </c>
      <c r="Y1350">
        <f t="shared" si="1034"/>
        <v>5.4701594028780871</v>
      </c>
      <c r="AB1350">
        <v>1343</v>
      </c>
      <c r="AC1350">
        <v>14.158550784401157</v>
      </c>
      <c r="AD1350">
        <v>17.155934429354147</v>
      </c>
      <c r="AF1350">
        <f t="shared" si="1035"/>
        <v>0</v>
      </c>
      <c r="AG1350">
        <f t="shared" si="1036"/>
        <v>1</v>
      </c>
      <c r="AH1350">
        <f t="shared" si="1037"/>
        <v>2.9973836449529898</v>
      </c>
      <c r="AK1350">
        <v>1343</v>
      </c>
      <c r="AL1350">
        <v>20.285229379454407</v>
      </c>
      <c r="AM1350">
        <v>41.30395079710528</v>
      </c>
      <c r="AO1350">
        <f t="shared" si="1038"/>
        <v>0</v>
      </c>
      <c r="AP1350">
        <f t="shared" si="1039"/>
        <v>1</v>
      </c>
      <c r="AQ1350">
        <f t="shared" si="1040"/>
        <v>21.018721417650873</v>
      </c>
      <c r="AT1350">
        <v>1343</v>
      </c>
      <c r="AU1350">
        <v>18.211052578523148</v>
      </c>
      <c r="AV1350">
        <v>18.879799324793041</v>
      </c>
      <c r="AX1350">
        <f t="shared" si="1041"/>
        <v>0</v>
      </c>
      <c r="AY1350">
        <f t="shared" si="1042"/>
        <v>1</v>
      </c>
      <c r="AZ1350">
        <f t="shared" si="1043"/>
        <v>0.66874674626989261</v>
      </c>
      <c r="BC1350">
        <v>1343</v>
      </c>
      <c r="BD1350" t="e">
        <v>#N/A</v>
      </c>
      <c r="BE1350" t="e">
        <v>#N/A</v>
      </c>
      <c r="BG1350" t="e">
        <f t="shared" si="1044"/>
        <v>#N/A</v>
      </c>
      <c r="BH1350" t="e">
        <f t="shared" si="1045"/>
        <v>#N/A</v>
      </c>
      <c r="BI1350" t="e">
        <f t="shared" si="1046"/>
        <v>#N/A</v>
      </c>
      <c r="BL1350">
        <v>1343</v>
      </c>
      <c r="BM1350">
        <v>22.245043396028436</v>
      </c>
      <c r="BN1350">
        <v>10.063178030011171</v>
      </c>
      <c r="BP1350">
        <f t="shared" si="1047"/>
        <v>1</v>
      </c>
      <c r="BQ1350">
        <f t="shared" si="1048"/>
        <v>0</v>
      </c>
      <c r="BR1350">
        <f t="shared" si="1049"/>
        <v>12.181865366017265</v>
      </c>
      <c r="BU1350">
        <v>1343</v>
      </c>
      <c r="BV1350">
        <v>26.362599991101259</v>
      </c>
      <c r="BW1350">
        <v>18.378351561476887</v>
      </c>
      <c r="BY1350">
        <f t="shared" si="1050"/>
        <v>1</v>
      </c>
      <c r="BZ1350">
        <f t="shared" si="1051"/>
        <v>0</v>
      </c>
      <c r="CA1350">
        <f t="shared" si="1052"/>
        <v>7.9842484296243725</v>
      </c>
      <c r="CD1350">
        <v>1343</v>
      </c>
      <c r="CE1350">
        <v>19.056965102711636</v>
      </c>
      <c r="CF1350">
        <v>34.19097576163842</v>
      </c>
      <c r="CH1350">
        <f t="shared" si="1053"/>
        <v>0</v>
      </c>
      <c r="CI1350">
        <f t="shared" si="1054"/>
        <v>1</v>
      </c>
      <c r="CJ1350">
        <f t="shared" si="1055"/>
        <v>15.134010658926783</v>
      </c>
      <c r="CM1350">
        <v>1343</v>
      </c>
      <c r="CN1350">
        <v>26.945619129263154</v>
      </c>
      <c r="CO1350">
        <v>44.409982782413202</v>
      </c>
      <c r="CQ1350">
        <f t="shared" si="1056"/>
        <v>0</v>
      </c>
      <c r="CR1350">
        <f t="shared" si="1057"/>
        <v>1</v>
      </c>
      <c r="CS1350">
        <f t="shared" si="1058"/>
        <v>17.464363653150048</v>
      </c>
      <c r="CV1350">
        <v>1343</v>
      </c>
      <c r="CW1350">
        <v>15.409893819730847</v>
      </c>
      <c r="CX1350">
        <v>18.291207956684797</v>
      </c>
      <c r="CZ1350">
        <f t="shared" si="1059"/>
        <v>0</v>
      </c>
      <c r="DA1350">
        <f t="shared" si="1060"/>
        <v>1</v>
      </c>
      <c r="DB1350">
        <f t="shared" si="1061"/>
        <v>2.8813141369539501</v>
      </c>
      <c r="DE1350">
        <v>1343</v>
      </c>
      <c r="DF1350">
        <v>9.916137456510258</v>
      </c>
      <c r="DG1350">
        <v>23.703259925750107</v>
      </c>
      <c r="DI1350">
        <f t="shared" si="1062"/>
        <v>0</v>
      </c>
      <c r="DJ1350">
        <f t="shared" si="1063"/>
        <v>1</v>
      </c>
      <c r="DK1350">
        <f t="shared" si="1064"/>
        <v>13.787122469239849</v>
      </c>
      <c r="DN1350">
        <v>1343</v>
      </c>
      <c r="DO1350">
        <v>17.702829029661515</v>
      </c>
      <c r="DP1350">
        <v>19.95210883410622</v>
      </c>
      <c r="DR1350">
        <f t="shared" si="1065"/>
        <v>0</v>
      </c>
      <c r="DS1350">
        <f t="shared" si="1066"/>
        <v>1</v>
      </c>
      <c r="DT1350">
        <f t="shared" si="1067"/>
        <v>2.2492798044447042</v>
      </c>
      <c r="DW1350">
        <v>1343</v>
      </c>
      <c r="DX1350">
        <v>16.455515500683116</v>
      </c>
      <c r="DY1350">
        <v>20.553435095459921</v>
      </c>
      <c r="EA1350">
        <f t="shared" si="1068"/>
        <v>0</v>
      </c>
      <c r="EB1350">
        <f t="shared" si="1069"/>
        <v>1</v>
      </c>
      <c r="EC1350">
        <f t="shared" si="1070"/>
        <v>4.0979195947768048</v>
      </c>
      <c r="EF1350">
        <v>1343</v>
      </c>
      <c r="EG1350">
        <v>22.637125496741874</v>
      </c>
      <c r="EH1350">
        <v>18.330697152162312</v>
      </c>
      <c r="EJ1350">
        <f t="shared" si="1071"/>
        <v>1</v>
      </c>
      <c r="EK1350">
        <f t="shared" si="1072"/>
        <v>0</v>
      </c>
      <c r="EL1350">
        <f t="shared" si="1073"/>
        <v>4.3064283445795617</v>
      </c>
      <c r="EO1350">
        <v>1343</v>
      </c>
      <c r="EP1350">
        <v>19.944821495272205</v>
      </c>
      <c r="EQ1350">
        <v>26.029060440357114</v>
      </c>
      <c r="ES1350">
        <f t="shared" si="1074"/>
        <v>0</v>
      </c>
      <c r="ET1350">
        <f t="shared" si="1075"/>
        <v>1</v>
      </c>
      <c r="EU1350">
        <f t="shared" si="1076"/>
        <v>6.084238945084909</v>
      </c>
    </row>
    <row r="1351" spans="1:151" x14ac:dyDescent="0.25">
      <c r="A1351">
        <v>1344</v>
      </c>
      <c r="B1351">
        <v>13.450611408627394</v>
      </c>
      <c r="C1351">
        <v>10.16961949480983</v>
      </c>
      <c r="E1351">
        <f t="shared" si="1077"/>
        <v>1</v>
      </c>
      <c r="F1351">
        <f t="shared" si="1028"/>
        <v>0</v>
      </c>
      <c r="G1351">
        <f t="shared" si="1078"/>
        <v>3.2809919138175641</v>
      </c>
      <c r="J1351">
        <v>1344</v>
      </c>
      <c r="K1351">
        <v>22.489640187122404</v>
      </c>
      <c r="L1351">
        <v>28.717621723991059</v>
      </c>
      <c r="N1351">
        <f t="shared" si="1029"/>
        <v>0</v>
      </c>
      <c r="O1351">
        <f t="shared" si="1030"/>
        <v>1</v>
      </c>
      <c r="P1351">
        <f t="shared" si="1031"/>
        <v>6.2279815368686542</v>
      </c>
      <c r="S1351">
        <v>1344</v>
      </c>
      <c r="T1351">
        <v>19.819093212665905</v>
      </c>
      <c r="U1351">
        <v>23.579354273195111</v>
      </c>
      <c r="W1351">
        <f t="shared" si="1032"/>
        <v>0</v>
      </c>
      <c r="X1351">
        <f t="shared" si="1033"/>
        <v>1</v>
      </c>
      <c r="Y1351">
        <f t="shared" si="1034"/>
        <v>3.7602610605292064</v>
      </c>
      <c r="AB1351">
        <v>1344</v>
      </c>
      <c r="AC1351">
        <v>27.909923112919756</v>
      </c>
      <c r="AD1351">
        <v>19.464674243733825</v>
      </c>
      <c r="AF1351">
        <f t="shared" si="1035"/>
        <v>1</v>
      </c>
      <c r="AG1351">
        <f t="shared" si="1036"/>
        <v>0</v>
      </c>
      <c r="AH1351">
        <f t="shared" si="1037"/>
        <v>8.4452488691859315</v>
      </c>
      <c r="AK1351">
        <v>1344</v>
      </c>
      <c r="AL1351">
        <v>20.832234915459253</v>
      </c>
      <c r="AM1351">
        <v>33.563127728435788</v>
      </c>
      <c r="AO1351">
        <f t="shared" si="1038"/>
        <v>0</v>
      </c>
      <c r="AP1351">
        <f t="shared" si="1039"/>
        <v>1</v>
      </c>
      <c r="AQ1351">
        <f t="shared" si="1040"/>
        <v>12.730892812976535</v>
      </c>
      <c r="AT1351">
        <v>1344</v>
      </c>
      <c r="AU1351">
        <v>21.559440318289777</v>
      </c>
      <c r="AV1351">
        <v>17.489324764640301</v>
      </c>
      <c r="AX1351">
        <f t="shared" si="1041"/>
        <v>1</v>
      </c>
      <c r="AY1351">
        <f t="shared" si="1042"/>
        <v>0</v>
      </c>
      <c r="AZ1351">
        <f t="shared" si="1043"/>
        <v>4.070115553649476</v>
      </c>
      <c r="BC1351">
        <v>1344</v>
      </c>
      <c r="BD1351" t="e">
        <v>#N/A</v>
      </c>
      <c r="BE1351" t="e">
        <v>#N/A</v>
      </c>
      <c r="BG1351" t="e">
        <f t="shared" si="1044"/>
        <v>#N/A</v>
      </c>
      <c r="BH1351" t="e">
        <f t="shared" si="1045"/>
        <v>#N/A</v>
      </c>
      <c r="BI1351" t="e">
        <f t="shared" si="1046"/>
        <v>#N/A</v>
      </c>
      <c r="BL1351">
        <v>1344</v>
      </c>
      <c r="BM1351">
        <v>32.678904263966807</v>
      </c>
      <c r="BN1351">
        <v>11.438000260255286</v>
      </c>
      <c r="BP1351">
        <f t="shared" si="1047"/>
        <v>1</v>
      </c>
      <c r="BQ1351">
        <f t="shared" si="1048"/>
        <v>0</v>
      </c>
      <c r="BR1351">
        <f t="shared" si="1049"/>
        <v>21.24090400371152</v>
      </c>
      <c r="BU1351">
        <v>1344</v>
      </c>
      <c r="BV1351">
        <v>25.480093861566417</v>
      </c>
      <c r="BW1351">
        <v>23.132419391757328</v>
      </c>
      <c r="BY1351">
        <f t="shared" si="1050"/>
        <v>1</v>
      </c>
      <c r="BZ1351">
        <f t="shared" si="1051"/>
        <v>0</v>
      </c>
      <c r="CA1351">
        <f t="shared" si="1052"/>
        <v>2.347674469809089</v>
      </c>
      <c r="CD1351">
        <v>1344</v>
      </c>
      <c r="CE1351">
        <v>22.194626568770275</v>
      </c>
      <c r="CF1351">
        <v>16.445238818879346</v>
      </c>
      <c r="CH1351">
        <f t="shared" si="1053"/>
        <v>1</v>
      </c>
      <c r="CI1351">
        <f t="shared" si="1054"/>
        <v>0</v>
      </c>
      <c r="CJ1351">
        <f t="shared" si="1055"/>
        <v>5.7493877498909285</v>
      </c>
      <c r="CM1351">
        <v>1344</v>
      </c>
      <c r="CN1351">
        <v>20.886362735943578</v>
      </c>
      <c r="CO1351">
        <v>34.909999306799648</v>
      </c>
      <c r="CQ1351">
        <f t="shared" si="1056"/>
        <v>0</v>
      </c>
      <c r="CR1351">
        <f t="shared" si="1057"/>
        <v>1</v>
      </c>
      <c r="CS1351">
        <f t="shared" si="1058"/>
        <v>14.02363657085607</v>
      </c>
      <c r="CV1351">
        <v>1344</v>
      </c>
      <c r="CW1351">
        <v>23.263445947044875</v>
      </c>
      <c r="CX1351">
        <v>20.804849916963342</v>
      </c>
      <c r="CZ1351">
        <f t="shared" si="1059"/>
        <v>1</v>
      </c>
      <c r="DA1351">
        <f t="shared" si="1060"/>
        <v>0</v>
      </c>
      <c r="DB1351">
        <f t="shared" si="1061"/>
        <v>2.4585960300815337</v>
      </c>
      <c r="DE1351">
        <v>1344</v>
      </c>
      <c r="DF1351">
        <v>26.323545118397007</v>
      </c>
      <c r="DG1351">
        <v>25.097694874869191</v>
      </c>
      <c r="DI1351">
        <f t="shared" si="1062"/>
        <v>1</v>
      </c>
      <c r="DJ1351">
        <f t="shared" si="1063"/>
        <v>0</v>
      </c>
      <c r="DK1351">
        <f t="shared" si="1064"/>
        <v>1.225850243527816</v>
      </c>
      <c r="DN1351">
        <v>1344</v>
      </c>
      <c r="DO1351">
        <v>28.517859186557821</v>
      </c>
      <c r="DP1351">
        <v>13.119381516069783</v>
      </c>
      <c r="DR1351">
        <f t="shared" si="1065"/>
        <v>1</v>
      </c>
      <c r="DS1351">
        <f t="shared" si="1066"/>
        <v>0</v>
      </c>
      <c r="DT1351">
        <f t="shared" si="1067"/>
        <v>15.398477670488038</v>
      </c>
      <c r="DW1351">
        <v>1344</v>
      </c>
      <c r="DX1351">
        <v>26.986387000896457</v>
      </c>
      <c r="DY1351">
        <v>21.695960257476461</v>
      </c>
      <c r="EA1351">
        <f t="shared" si="1068"/>
        <v>1</v>
      </c>
      <c r="EB1351">
        <f t="shared" si="1069"/>
        <v>0</v>
      </c>
      <c r="EC1351">
        <f t="shared" si="1070"/>
        <v>5.2904267434199959</v>
      </c>
      <c r="EF1351">
        <v>1344</v>
      </c>
      <c r="EG1351">
        <v>20.437451600358358</v>
      </c>
      <c r="EH1351">
        <v>13.493337169983199</v>
      </c>
      <c r="EJ1351">
        <f t="shared" si="1071"/>
        <v>1</v>
      </c>
      <c r="EK1351">
        <f t="shared" si="1072"/>
        <v>0</v>
      </c>
      <c r="EL1351">
        <f t="shared" si="1073"/>
        <v>6.9441144303751585</v>
      </c>
      <c r="EO1351">
        <v>1344</v>
      </c>
      <c r="EP1351">
        <v>22.727695328643001</v>
      </c>
      <c r="EQ1351">
        <v>27.246800224570411</v>
      </c>
      <c r="ES1351">
        <f t="shared" si="1074"/>
        <v>0</v>
      </c>
      <c r="ET1351">
        <f t="shared" si="1075"/>
        <v>1</v>
      </c>
      <c r="EU1351">
        <f t="shared" si="1076"/>
        <v>4.5191048959274092</v>
      </c>
    </row>
    <row r="1352" spans="1:151" x14ac:dyDescent="0.25">
      <c r="A1352">
        <v>1345</v>
      </c>
      <c r="B1352">
        <v>12.047525210929109</v>
      </c>
      <c r="C1352">
        <v>26.821982447219927</v>
      </c>
      <c r="E1352">
        <f t="shared" si="1077"/>
        <v>0</v>
      </c>
      <c r="F1352">
        <f t="shared" ref="F1352:F1415" si="1079">IF(E1352&gt;0,0,1)</f>
        <v>1</v>
      </c>
      <c r="G1352">
        <f t="shared" si="1078"/>
        <v>14.774457236290818</v>
      </c>
      <c r="J1352">
        <v>1345</v>
      </c>
      <c r="K1352">
        <v>12.427998226130757</v>
      </c>
      <c r="L1352">
        <v>20.738298559254083</v>
      </c>
      <c r="N1352">
        <f t="shared" ref="N1352:N1415" si="1080">IF(K1352&gt;L1352,1,0)</f>
        <v>0</v>
      </c>
      <c r="O1352">
        <f t="shared" ref="O1352:O1415" si="1081">IF(N1352&gt;0,0,1)</f>
        <v>1</v>
      </c>
      <c r="P1352">
        <f t="shared" ref="P1352:P1415" si="1082">IF(K1352&gt;L1352,K1352-L1352,L1352-K1352)</f>
        <v>8.3103003331233261</v>
      </c>
      <c r="S1352">
        <v>1345</v>
      </c>
      <c r="T1352">
        <v>22.28562220313928</v>
      </c>
      <c r="U1352">
        <v>30.886289437496096</v>
      </c>
      <c r="W1352">
        <f t="shared" ref="W1352:W1415" si="1083">IF(T1352&gt;U1352,1,0)</f>
        <v>0</v>
      </c>
      <c r="X1352">
        <f t="shared" ref="X1352:X1415" si="1084">IF(W1352&gt;0,0,1)</f>
        <v>1</v>
      </c>
      <c r="Y1352">
        <f t="shared" ref="Y1352:Y1415" si="1085">IF(T1352&gt;U1352,T1352-U1352,U1352-T1352)</f>
        <v>8.6006672343568162</v>
      </c>
      <c r="AB1352">
        <v>1345</v>
      </c>
      <c r="AC1352">
        <v>25.930697496122015</v>
      </c>
      <c r="AD1352">
        <v>17.944514804804726</v>
      </c>
      <c r="AF1352">
        <f t="shared" ref="AF1352:AF1415" si="1086">IF(AC1352&gt;AD1352,1,0)</f>
        <v>1</v>
      </c>
      <c r="AG1352">
        <f t="shared" ref="AG1352:AG1415" si="1087">IF(AF1352&gt;0,0,1)</f>
        <v>0</v>
      </c>
      <c r="AH1352">
        <f t="shared" ref="AH1352:AH1415" si="1088">IF(AC1352&gt;AD1352,AC1352-AD1352,AD1352-AC1352)</f>
        <v>7.9861826913172891</v>
      </c>
      <c r="AK1352">
        <v>1345</v>
      </c>
      <c r="AL1352">
        <v>23.935567532759311</v>
      </c>
      <c r="AM1352">
        <v>40.112085692596764</v>
      </c>
      <c r="AO1352">
        <f t="shared" ref="AO1352:AO1415" si="1089">IF(AL1352&gt;AM1352,1,0)</f>
        <v>0</v>
      </c>
      <c r="AP1352">
        <f t="shared" ref="AP1352:AP1415" si="1090">IF(AO1352&gt;0,0,1)</f>
        <v>1</v>
      </c>
      <c r="AQ1352">
        <f t="shared" ref="AQ1352:AQ1415" si="1091">IF(AL1352&gt;AM1352,AL1352-AM1352,AM1352-AL1352)</f>
        <v>16.176518159837453</v>
      </c>
      <c r="AT1352">
        <v>1345</v>
      </c>
      <c r="AU1352">
        <v>19.685907909845731</v>
      </c>
      <c r="AV1352">
        <v>13.987067202239656</v>
      </c>
      <c r="AX1352">
        <f t="shared" ref="AX1352:AX1415" si="1092">IF(AU1352&gt;AV1352,1,0)</f>
        <v>1</v>
      </c>
      <c r="AY1352">
        <f t="shared" ref="AY1352:AY1415" si="1093">IF(AX1352&gt;0,0,1)</f>
        <v>0</v>
      </c>
      <c r="AZ1352">
        <f t="shared" ref="AZ1352:AZ1415" si="1094">IF(AU1352&gt;AV1352,AU1352-AV1352,AV1352-AU1352)</f>
        <v>5.6988407076060756</v>
      </c>
      <c r="BC1352">
        <v>1345</v>
      </c>
      <c r="BD1352" t="e">
        <v>#N/A</v>
      </c>
      <c r="BE1352" t="e">
        <v>#N/A</v>
      </c>
      <c r="BG1352" t="e">
        <f t="shared" ref="BG1352:BG1415" si="1095">IF(BD1352&gt;BE1352,1,0)</f>
        <v>#N/A</v>
      </c>
      <c r="BH1352" t="e">
        <f t="shared" ref="BH1352:BH1415" si="1096">IF(BG1352&gt;0,0,1)</f>
        <v>#N/A</v>
      </c>
      <c r="BI1352" t="e">
        <f t="shared" ref="BI1352:BI1415" si="1097">IF(BD1352&gt;BE1352,BD1352-BE1352,BE1352-BD1352)</f>
        <v>#N/A</v>
      </c>
      <c r="BL1352">
        <v>1345</v>
      </c>
      <c r="BM1352">
        <v>24.247188361717015</v>
      </c>
      <c r="BN1352">
        <v>11.441880120929424</v>
      </c>
      <c r="BP1352">
        <f t="shared" ref="BP1352:BP1415" si="1098">IF(BM1352&gt;BN1352,1,0)</f>
        <v>1</v>
      </c>
      <c r="BQ1352">
        <f t="shared" ref="BQ1352:BQ1415" si="1099">IF(BP1352&gt;0,0,1)</f>
        <v>0</v>
      </c>
      <c r="BR1352">
        <f t="shared" ref="BR1352:BR1415" si="1100">IF(BM1352&gt;BN1352,BM1352-BN1352,BN1352-BM1352)</f>
        <v>12.805308240787591</v>
      </c>
      <c r="BU1352">
        <v>1345</v>
      </c>
      <c r="BV1352">
        <v>26.012957434714828</v>
      </c>
      <c r="BW1352">
        <v>12.335011847195132</v>
      </c>
      <c r="BY1352">
        <f t="shared" ref="BY1352:BY1415" si="1101">IF(BV1352&gt;BW1352,1,0)</f>
        <v>1</v>
      </c>
      <c r="BZ1352">
        <f t="shared" ref="BZ1352:BZ1415" si="1102">IF(BY1352&gt;0,0,1)</f>
        <v>0</v>
      </c>
      <c r="CA1352">
        <f t="shared" ref="CA1352:CA1415" si="1103">IF(BV1352&gt;BW1352,BV1352-BW1352,BW1352-BV1352)</f>
        <v>13.677945587519696</v>
      </c>
      <c r="CD1352">
        <v>1345</v>
      </c>
      <c r="CE1352">
        <v>23.883410574342232</v>
      </c>
      <c r="CF1352">
        <v>39.021791264122527</v>
      </c>
      <c r="CH1352">
        <f t="shared" ref="CH1352:CH1415" si="1104">IF(CE1352&gt;CF1352,1,0)</f>
        <v>0</v>
      </c>
      <c r="CI1352">
        <f t="shared" ref="CI1352:CI1415" si="1105">IF(CH1352&gt;0,0,1)</f>
        <v>1</v>
      </c>
      <c r="CJ1352">
        <f t="shared" ref="CJ1352:CJ1415" si="1106">IF(CE1352&gt;CF1352,CE1352-CF1352,CF1352-CE1352)</f>
        <v>15.138380689780295</v>
      </c>
      <c r="CM1352">
        <v>1345</v>
      </c>
      <c r="CN1352">
        <v>24.871683513343907</v>
      </c>
      <c r="CO1352">
        <v>26.299840958463751</v>
      </c>
      <c r="CQ1352">
        <f t="shared" ref="CQ1352:CQ1415" si="1107">IF(CN1352&gt;CO1352,1,0)</f>
        <v>0</v>
      </c>
      <c r="CR1352">
        <f t="shared" ref="CR1352:CR1415" si="1108">IF(CQ1352&gt;0,0,1)</f>
        <v>1</v>
      </c>
      <c r="CS1352">
        <f t="shared" ref="CS1352:CS1415" si="1109">IF(CN1352&gt;CO1352,CN1352-CO1352,CO1352-CN1352)</f>
        <v>1.4281574451198438</v>
      </c>
      <c r="CV1352">
        <v>1345</v>
      </c>
      <c r="CW1352">
        <v>29.114868206128477</v>
      </c>
      <c r="CX1352">
        <v>17.454584608843227</v>
      </c>
      <c r="CZ1352">
        <f t="shared" ref="CZ1352:CZ1415" si="1110">IF(CW1352&gt;CX1352,1,0)</f>
        <v>1</v>
      </c>
      <c r="DA1352">
        <f t="shared" ref="DA1352:DA1415" si="1111">IF(CZ1352&gt;0,0,1)</f>
        <v>0</v>
      </c>
      <c r="DB1352">
        <f t="shared" ref="DB1352:DB1415" si="1112">IF(CW1352&gt;CX1352,CW1352-CX1352,CX1352-CW1352)</f>
        <v>11.66028359728525</v>
      </c>
      <c r="DE1352">
        <v>1345</v>
      </c>
      <c r="DF1352">
        <v>12.743713377206154</v>
      </c>
      <c r="DG1352">
        <v>25.445518970376117</v>
      </c>
      <c r="DI1352">
        <f t="shared" ref="DI1352:DI1415" si="1113">IF(DF1352&gt;DG1352,1,0)</f>
        <v>0</v>
      </c>
      <c r="DJ1352">
        <f t="shared" ref="DJ1352:DJ1415" si="1114">IF(DI1352&gt;0,0,1)</f>
        <v>1</v>
      </c>
      <c r="DK1352">
        <f t="shared" ref="DK1352:DK1415" si="1115">IF(DF1352&gt;DG1352,DF1352-DG1352,DG1352-DF1352)</f>
        <v>12.701805593169963</v>
      </c>
      <c r="DN1352">
        <v>1345</v>
      </c>
      <c r="DO1352">
        <v>22.437501879992123</v>
      </c>
      <c r="DP1352">
        <v>19.8404258675282</v>
      </c>
      <c r="DR1352">
        <f t="shared" ref="DR1352:DR1415" si="1116">IF(DO1352&gt;DP1352,1,0)</f>
        <v>1</v>
      </c>
      <c r="DS1352">
        <f t="shared" ref="DS1352:DS1415" si="1117">IF(DR1352&gt;0,0,1)</f>
        <v>0</v>
      </c>
      <c r="DT1352">
        <f t="shared" ref="DT1352:DT1415" si="1118">IF(DO1352&gt;DP1352,DO1352-DP1352,DP1352-DO1352)</f>
        <v>2.5970760124639227</v>
      </c>
      <c r="DW1352">
        <v>1345</v>
      </c>
      <c r="DX1352">
        <v>28.238066833917706</v>
      </c>
      <c r="DY1352">
        <v>30.413601694785861</v>
      </c>
      <c r="EA1352">
        <f t="shared" ref="EA1352:EA1415" si="1119">IF(DX1352&gt;DY1352,1,0)</f>
        <v>0</v>
      </c>
      <c r="EB1352">
        <f t="shared" ref="EB1352:EB1415" si="1120">IF(EA1352&gt;0,0,1)</f>
        <v>1</v>
      </c>
      <c r="EC1352">
        <f t="shared" ref="EC1352:EC1415" si="1121">IF(DX1352&gt;DY1352,DX1352-DY1352,DY1352-DX1352)</f>
        <v>2.1755348608681544</v>
      </c>
      <c r="EF1352">
        <v>1345</v>
      </c>
      <c r="EG1352">
        <v>26.927705852856619</v>
      </c>
      <c r="EH1352">
        <v>15.586762687005516</v>
      </c>
      <c r="EJ1352">
        <f t="shared" ref="EJ1352:EJ1415" si="1122">IF(EG1352&gt;EH1352,1,0)</f>
        <v>1</v>
      </c>
      <c r="EK1352">
        <f t="shared" ref="EK1352:EK1415" si="1123">IF(EJ1352&gt;0,0,1)</f>
        <v>0</v>
      </c>
      <c r="EL1352">
        <f t="shared" ref="EL1352:EL1415" si="1124">IF(EG1352&gt;EH1352,EG1352-EH1352,EH1352-EG1352)</f>
        <v>11.340943165851103</v>
      </c>
      <c r="EO1352">
        <v>1345</v>
      </c>
      <c r="EP1352">
        <v>24.733880978410649</v>
      </c>
      <c r="EQ1352">
        <v>47.613101021198517</v>
      </c>
      <c r="ES1352">
        <f t="shared" ref="ES1352:ES1415" si="1125">IF(EP1352&gt;EQ1352,1,0)</f>
        <v>0</v>
      </c>
      <c r="ET1352">
        <f t="shared" ref="ET1352:ET1415" si="1126">IF(ES1352&gt;0,0,1)</f>
        <v>1</v>
      </c>
      <c r="EU1352">
        <f t="shared" ref="EU1352:EU1415" si="1127">IF(EP1352&gt;EQ1352,EP1352-EQ1352,EQ1352-EP1352)</f>
        <v>22.879220042787868</v>
      </c>
    </row>
    <row r="1353" spans="1:151" x14ac:dyDescent="0.25">
      <c r="A1353">
        <v>1346</v>
      </c>
      <c r="B1353">
        <v>9.7688342483283801</v>
      </c>
      <c r="C1353">
        <v>49.104773432297549</v>
      </c>
      <c r="E1353">
        <f t="shared" si="1077"/>
        <v>0</v>
      </c>
      <c r="F1353">
        <f t="shared" si="1079"/>
        <v>1</v>
      </c>
      <c r="G1353">
        <f t="shared" si="1078"/>
        <v>39.335939183969167</v>
      </c>
      <c r="J1353">
        <v>1346</v>
      </c>
      <c r="K1353">
        <v>22.634160295869613</v>
      </c>
      <c r="L1353">
        <v>10.507676900171825</v>
      </c>
      <c r="N1353">
        <f t="shared" si="1080"/>
        <v>1</v>
      </c>
      <c r="O1353">
        <f t="shared" si="1081"/>
        <v>0</v>
      </c>
      <c r="P1353">
        <f t="shared" si="1082"/>
        <v>12.126483395697788</v>
      </c>
      <c r="S1353">
        <v>1346</v>
      </c>
      <c r="T1353">
        <v>11.476197480450182</v>
      </c>
      <c r="U1353">
        <v>39.179556082358516</v>
      </c>
      <c r="W1353">
        <f t="shared" si="1083"/>
        <v>0</v>
      </c>
      <c r="X1353">
        <f t="shared" si="1084"/>
        <v>1</v>
      </c>
      <c r="Y1353">
        <f t="shared" si="1085"/>
        <v>27.703358601908334</v>
      </c>
      <c r="AB1353">
        <v>1346</v>
      </c>
      <c r="AC1353">
        <v>32.609679937515253</v>
      </c>
      <c r="AD1353">
        <v>17.980033571969582</v>
      </c>
      <c r="AF1353">
        <f t="shared" si="1086"/>
        <v>1</v>
      </c>
      <c r="AG1353">
        <f t="shared" si="1087"/>
        <v>0</v>
      </c>
      <c r="AH1353">
        <f t="shared" si="1088"/>
        <v>14.629646365545671</v>
      </c>
      <c r="AK1353">
        <v>1346</v>
      </c>
      <c r="AL1353">
        <v>19.370592566844586</v>
      </c>
      <c r="AM1353">
        <v>22.048962132180527</v>
      </c>
      <c r="AO1353">
        <f t="shared" si="1089"/>
        <v>0</v>
      </c>
      <c r="AP1353">
        <f t="shared" si="1090"/>
        <v>1</v>
      </c>
      <c r="AQ1353">
        <f t="shared" si="1091"/>
        <v>2.6783695653359416</v>
      </c>
      <c r="AT1353">
        <v>1346</v>
      </c>
      <c r="AU1353">
        <v>16.750677982126568</v>
      </c>
      <c r="AV1353">
        <v>27.747178195474298</v>
      </c>
      <c r="AX1353">
        <f t="shared" si="1092"/>
        <v>0</v>
      </c>
      <c r="AY1353">
        <f t="shared" si="1093"/>
        <v>1</v>
      </c>
      <c r="AZ1353">
        <f t="shared" si="1094"/>
        <v>10.99650021334773</v>
      </c>
      <c r="BC1353">
        <v>1346</v>
      </c>
      <c r="BD1353" t="e">
        <v>#N/A</v>
      </c>
      <c r="BE1353" t="e">
        <v>#N/A</v>
      </c>
      <c r="BG1353" t="e">
        <f t="shared" si="1095"/>
        <v>#N/A</v>
      </c>
      <c r="BH1353" t="e">
        <f t="shared" si="1096"/>
        <v>#N/A</v>
      </c>
      <c r="BI1353" t="e">
        <f t="shared" si="1097"/>
        <v>#N/A</v>
      </c>
      <c r="BL1353">
        <v>1346</v>
      </c>
      <c r="BM1353">
        <v>20.13732945623191</v>
      </c>
      <c r="BN1353">
        <v>12.117743540710771</v>
      </c>
      <c r="BP1353">
        <f t="shared" si="1098"/>
        <v>1</v>
      </c>
      <c r="BQ1353">
        <f t="shared" si="1099"/>
        <v>0</v>
      </c>
      <c r="BR1353">
        <f t="shared" si="1100"/>
        <v>8.0195859155211391</v>
      </c>
      <c r="BU1353">
        <v>1346</v>
      </c>
      <c r="BV1353">
        <v>11.353620082878287</v>
      </c>
      <c r="BW1353">
        <v>19.236645911646168</v>
      </c>
      <c r="BY1353">
        <f t="shared" si="1101"/>
        <v>0</v>
      </c>
      <c r="BZ1353">
        <f t="shared" si="1102"/>
        <v>1</v>
      </c>
      <c r="CA1353">
        <f t="shared" si="1103"/>
        <v>7.8830258287678809</v>
      </c>
      <c r="CD1353">
        <v>1346</v>
      </c>
      <c r="CE1353">
        <v>27.667350616383693</v>
      </c>
      <c r="CF1353">
        <v>8.659439314267587</v>
      </c>
      <c r="CH1353">
        <f t="shared" si="1104"/>
        <v>1</v>
      </c>
      <c r="CI1353">
        <f t="shared" si="1105"/>
        <v>0</v>
      </c>
      <c r="CJ1353">
        <f t="shared" si="1106"/>
        <v>19.007911302116106</v>
      </c>
      <c r="CM1353">
        <v>1346</v>
      </c>
      <c r="CN1353">
        <v>23.496547108674186</v>
      </c>
      <c r="CO1353">
        <v>6.2561312637976574</v>
      </c>
      <c r="CQ1353">
        <f t="shared" si="1107"/>
        <v>1</v>
      </c>
      <c r="CR1353">
        <f t="shared" si="1108"/>
        <v>0</v>
      </c>
      <c r="CS1353">
        <f t="shared" si="1109"/>
        <v>17.24041584487653</v>
      </c>
      <c r="CV1353">
        <v>1346</v>
      </c>
      <c r="CW1353">
        <v>20.301483278515686</v>
      </c>
      <c r="CX1353">
        <v>15.472037969678</v>
      </c>
      <c r="CZ1353">
        <f t="shared" si="1110"/>
        <v>1</v>
      </c>
      <c r="DA1353">
        <f t="shared" si="1111"/>
        <v>0</v>
      </c>
      <c r="DB1353">
        <f t="shared" si="1112"/>
        <v>4.8294453088376859</v>
      </c>
      <c r="DE1353">
        <v>1346</v>
      </c>
      <c r="DF1353">
        <v>11.122595061744828</v>
      </c>
      <c r="DG1353">
        <v>19.650139123957345</v>
      </c>
      <c r="DI1353">
        <f t="shared" si="1113"/>
        <v>0</v>
      </c>
      <c r="DJ1353">
        <f t="shared" si="1114"/>
        <v>1</v>
      </c>
      <c r="DK1353">
        <f t="shared" si="1115"/>
        <v>8.5275440622125167</v>
      </c>
      <c r="DN1353">
        <v>1346</v>
      </c>
      <c r="DO1353">
        <v>20.431064482543583</v>
      </c>
      <c r="DP1353">
        <v>17.245950923543198</v>
      </c>
      <c r="DR1353">
        <f t="shared" si="1116"/>
        <v>1</v>
      </c>
      <c r="DS1353">
        <f t="shared" si="1117"/>
        <v>0</v>
      </c>
      <c r="DT1353">
        <f t="shared" si="1118"/>
        <v>3.185113559000385</v>
      </c>
      <c r="DW1353">
        <v>1346</v>
      </c>
      <c r="DX1353">
        <v>21.074611121018794</v>
      </c>
      <c r="DY1353">
        <v>19.157508473758206</v>
      </c>
      <c r="EA1353">
        <f t="shared" si="1119"/>
        <v>1</v>
      </c>
      <c r="EB1353">
        <f t="shared" si="1120"/>
        <v>0</v>
      </c>
      <c r="EC1353">
        <f t="shared" si="1121"/>
        <v>1.9171026472605881</v>
      </c>
      <c r="EF1353">
        <v>1346</v>
      </c>
      <c r="EG1353">
        <v>22.279891527969585</v>
      </c>
      <c r="EH1353">
        <v>18.639168806465516</v>
      </c>
      <c r="EJ1353">
        <f t="shared" si="1122"/>
        <v>1</v>
      </c>
      <c r="EK1353">
        <f t="shared" si="1123"/>
        <v>0</v>
      </c>
      <c r="EL1353">
        <f t="shared" si="1124"/>
        <v>3.6407227215040692</v>
      </c>
      <c r="EO1353">
        <v>1346</v>
      </c>
      <c r="EP1353">
        <v>15.122949241201688</v>
      </c>
      <c r="EQ1353">
        <v>7.2610402988179317</v>
      </c>
      <c r="ES1353">
        <f t="shared" si="1125"/>
        <v>1</v>
      </c>
      <c r="ET1353">
        <f t="shared" si="1126"/>
        <v>0</v>
      </c>
      <c r="EU1353">
        <f t="shared" si="1127"/>
        <v>7.8619089423837565</v>
      </c>
    </row>
    <row r="1354" spans="1:151" x14ac:dyDescent="0.25">
      <c r="A1354">
        <v>1347</v>
      </c>
      <c r="B1354">
        <v>13.407352968541129</v>
      </c>
      <c r="C1354">
        <v>37.829206622255867</v>
      </c>
      <c r="E1354">
        <f t="shared" si="1077"/>
        <v>0</v>
      </c>
      <c r="F1354">
        <f t="shared" si="1079"/>
        <v>1</v>
      </c>
      <c r="G1354">
        <f t="shared" si="1078"/>
        <v>24.421853653714738</v>
      </c>
      <c r="J1354">
        <v>1347</v>
      </c>
      <c r="K1354">
        <v>12.709423488789589</v>
      </c>
      <c r="L1354">
        <v>30.546106527778363</v>
      </c>
      <c r="N1354">
        <f t="shared" si="1080"/>
        <v>0</v>
      </c>
      <c r="O1354">
        <f t="shared" si="1081"/>
        <v>1</v>
      </c>
      <c r="P1354">
        <f t="shared" si="1082"/>
        <v>17.836683038988774</v>
      </c>
      <c r="S1354">
        <v>1347</v>
      </c>
      <c r="T1354">
        <v>13.536603853353473</v>
      </c>
      <c r="U1354">
        <v>46.289073622554277</v>
      </c>
      <c r="W1354">
        <f t="shared" si="1083"/>
        <v>0</v>
      </c>
      <c r="X1354">
        <f t="shared" si="1084"/>
        <v>1</v>
      </c>
      <c r="Y1354">
        <f t="shared" si="1085"/>
        <v>32.7524697692008</v>
      </c>
      <c r="AB1354">
        <v>1347</v>
      </c>
      <c r="AC1354">
        <v>31.472699347626431</v>
      </c>
      <c r="AD1354">
        <v>17.435825432783478</v>
      </c>
      <c r="AF1354">
        <f t="shared" si="1086"/>
        <v>1</v>
      </c>
      <c r="AG1354">
        <f t="shared" si="1087"/>
        <v>0</v>
      </c>
      <c r="AH1354">
        <f t="shared" si="1088"/>
        <v>14.036873914842953</v>
      </c>
      <c r="AK1354">
        <v>1347</v>
      </c>
      <c r="AL1354">
        <v>16.664564215748097</v>
      </c>
      <c r="AM1354">
        <v>33.648334777707021</v>
      </c>
      <c r="AO1354">
        <f t="shared" si="1089"/>
        <v>0</v>
      </c>
      <c r="AP1354">
        <f t="shared" si="1090"/>
        <v>1</v>
      </c>
      <c r="AQ1354">
        <f t="shared" si="1091"/>
        <v>16.983770561958924</v>
      </c>
      <c r="AT1354">
        <v>1347</v>
      </c>
      <c r="AU1354">
        <v>19.866857343046505</v>
      </c>
      <c r="AV1354">
        <v>24.275989891616859</v>
      </c>
      <c r="AX1354">
        <f t="shared" si="1092"/>
        <v>0</v>
      </c>
      <c r="AY1354">
        <f t="shared" si="1093"/>
        <v>1</v>
      </c>
      <c r="AZ1354">
        <f t="shared" si="1094"/>
        <v>4.409132548570355</v>
      </c>
      <c r="BC1354">
        <v>1347</v>
      </c>
      <c r="BD1354" t="e">
        <v>#N/A</v>
      </c>
      <c r="BE1354" t="e">
        <v>#N/A</v>
      </c>
      <c r="BG1354" t="e">
        <f t="shared" si="1095"/>
        <v>#N/A</v>
      </c>
      <c r="BH1354" t="e">
        <f t="shared" si="1096"/>
        <v>#N/A</v>
      </c>
      <c r="BI1354" t="e">
        <f t="shared" si="1097"/>
        <v>#N/A</v>
      </c>
      <c r="BL1354">
        <v>1347</v>
      </c>
      <c r="BM1354">
        <v>26.82205557248983</v>
      </c>
      <c r="BN1354">
        <v>14.275360332182577</v>
      </c>
      <c r="BP1354">
        <f t="shared" si="1098"/>
        <v>1</v>
      </c>
      <c r="BQ1354">
        <f t="shared" si="1099"/>
        <v>0</v>
      </c>
      <c r="BR1354">
        <f t="shared" si="1100"/>
        <v>12.546695240307253</v>
      </c>
      <c r="BU1354">
        <v>1347</v>
      </c>
      <c r="BV1354">
        <v>30.064722365942561</v>
      </c>
      <c r="BW1354">
        <v>20.354801278711548</v>
      </c>
      <c r="BY1354">
        <f t="shared" si="1101"/>
        <v>1</v>
      </c>
      <c r="BZ1354">
        <f t="shared" si="1102"/>
        <v>0</v>
      </c>
      <c r="CA1354">
        <f t="shared" si="1103"/>
        <v>9.7099210872310131</v>
      </c>
      <c r="CD1354">
        <v>1347</v>
      </c>
      <c r="CE1354">
        <v>24.252212919546185</v>
      </c>
      <c r="CF1354">
        <v>24.996524075017582</v>
      </c>
      <c r="CH1354">
        <f t="shared" si="1104"/>
        <v>0</v>
      </c>
      <c r="CI1354">
        <f t="shared" si="1105"/>
        <v>1</v>
      </c>
      <c r="CJ1354">
        <f t="shared" si="1106"/>
        <v>0.74431115547139726</v>
      </c>
      <c r="CM1354">
        <v>1347</v>
      </c>
      <c r="CN1354">
        <v>18.454891109004109</v>
      </c>
      <c r="CO1354">
        <v>14.482723203691409</v>
      </c>
      <c r="CQ1354">
        <f t="shared" si="1107"/>
        <v>1</v>
      </c>
      <c r="CR1354">
        <f t="shared" si="1108"/>
        <v>0</v>
      </c>
      <c r="CS1354">
        <f t="shared" si="1109"/>
        <v>3.9721679053127001</v>
      </c>
      <c r="CV1354">
        <v>1347</v>
      </c>
      <c r="CW1354">
        <v>21.251429579515214</v>
      </c>
      <c r="CX1354">
        <v>18.12368382759777</v>
      </c>
      <c r="CZ1354">
        <f t="shared" si="1110"/>
        <v>1</v>
      </c>
      <c r="DA1354">
        <f t="shared" si="1111"/>
        <v>0</v>
      </c>
      <c r="DB1354">
        <f t="shared" si="1112"/>
        <v>3.1277457519174447</v>
      </c>
      <c r="DE1354">
        <v>1347</v>
      </c>
      <c r="DF1354">
        <v>26.138540427247907</v>
      </c>
      <c r="DG1354">
        <v>11.419410285511946</v>
      </c>
      <c r="DI1354">
        <f t="shared" si="1113"/>
        <v>1</v>
      </c>
      <c r="DJ1354">
        <f t="shared" si="1114"/>
        <v>0</v>
      </c>
      <c r="DK1354">
        <f t="shared" si="1115"/>
        <v>14.719130141735961</v>
      </c>
      <c r="DN1354">
        <v>1347</v>
      </c>
      <c r="DO1354">
        <v>27.129019574955354</v>
      </c>
      <c r="DP1354">
        <v>26.681569908020659</v>
      </c>
      <c r="DR1354">
        <f t="shared" si="1116"/>
        <v>1</v>
      </c>
      <c r="DS1354">
        <f t="shared" si="1117"/>
        <v>0</v>
      </c>
      <c r="DT1354">
        <f t="shared" si="1118"/>
        <v>0.44744966693469479</v>
      </c>
      <c r="DW1354">
        <v>1347</v>
      </c>
      <c r="DX1354">
        <v>24.628268391766223</v>
      </c>
      <c r="DY1354">
        <v>28.733735383023454</v>
      </c>
      <c r="EA1354">
        <f t="shared" si="1119"/>
        <v>0</v>
      </c>
      <c r="EB1354">
        <f t="shared" si="1120"/>
        <v>1</v>
      </c>
      <c r="EC1354">
        <f t="shared" si="1121"/>
        <v>4.1054669912572308</v>
      </c>
      <c r="EF1354">
        <v>1347</v>
      </c>
      <c r="EG1354">
        <v>22.823457327907082</v>
      </c>
      <c r="EH1354">
        <v>14.894522443120115</v>
      </c>
      <c r="EJ1354">
        <f t="shared" si="1122"/>
        <v>1</v>
      </c>
      <c r="EK1354">
        <f t="shared" si="1123"/>
        <v>0</v>
      </c>
      <c r="EL1354">
        <f t="shared" si="1124"/>
        <v>7.9289348847869672</v>
      </c>
      <c r="EO1354">
        <v>1347</v>
      </c>
      <c r="EP1354">
        <v>21.016028816007847</v>
      </c>
      <c r="EQ1354">
        <v>29.239204556479272</v>
      </c>
      <c r="ES1354">
        <f t="shared" si="1125"/>
        <v>0</v>
      </c>
      <c r="ET1354">
        <f t="shared" si="1126"/>
        <v>1</v>
      </c>
      <c r="EU1354">
        <f t="shared" si="1127"/>
        <v>8.2231757404714259</v>
      </c>
    </row>
    <row r="1355" spans="1:151" x14ac:dyDescent="0.25">
      <c r="A1355">
        <v>1348</v>
      </c>
      <c r="B1355">
        <v>7.3173982629141205</v>
      </c>
      <c r="C1355">
        <v>17.145620369645577</v>
      </c>
      <c r="E1355">
        <f t="shared" si="1077"/>
        <v>0</v>
      </c>
      <c r="F1355">
        <f t="shared" si="1079"/>
        <v>1</v>
      </c>
      <c r="G1355">
        <f t="shared" si="1078"/>
        <v>9.8282221067314559</v>
      </c>
      <c r="J1355">
        <v>1348</v>
      </c>
      <c r="K1355">
        <v>16.587709905617317</v>
      </c>
      <c r="L1355">
        <v>30.988182374454951</v>
      </c>
      <c r="N1355">
        <f t="shared" si="1080"/>
        <v>0</v>
      </c>
      <c r="O1355">
        <f t="shared" si="1081"/>
        <v>1</v>
      </c>
      <c r="P1355">
        <f t="shared" si="1082"/>
        <v>14.400472468837634</v>
      </c>
      <c r="S1355">
        <v>1348</v>
      </c>
      <c r="T1355">
        <v>17.346319059221464</v>
      </c>
      <c r="U1355">
        <v>27.619348732969129</v>
      </c>
      <c r="W1355">
        <f t="shared" si="1083"/>
        <v>0</v>
      </c>
      <c r="X1355">
        <f t="shared" si="1084"/>
        <v>1</v>
      </c>
      <c r="Y1355">
        <f t="shared" si="1085"/>
        <v>10.273029673747665</v>
      </c>
      <c r="AB1355">
        <v>1348</v>
      </c>
      <c r="AC1355">
        <v>27.952217456205545</v>
      </c>
      <c r="AD1355">
        <v>17.85323032222238</v>
      </c>
      <c r="AF1355">
        <f t="shared" si="1086"/>
        <v>1</v>
      </c>
      <c r="AG1355">
        <f t="shared" si="1087"/>
        <v>0</v>
      </c>
      <c r="AH1355">
        <f t="shared" si="1088"/>
        <v>10.098987133983165</v>
      </c>
      <c r="AK1355">
        <v>1348</v>
      </c>
      <c r="AL1355">
        <v>18.943615494821398</v>
      </c>
      <c r="AM1355">
        <v>24.586599012993045</v>
      </c>
      <c r="AO1355">
        <f t="shared" si="1089"/>
        <v>0</v>
      </c>
      <c r="AP1355">
        <f t="shared" si="1090"/>
        <v>1</v>
      </c>
      <c r="AQ1355">
        <f t="shared" si="1091"/>
        <v>5.642983518171647</v>
      </c>
      <c r="AT1355">
        <v>1348</v>
      </c>
      <c r="AU1355">
        <v>18.081287727424563</v>
      </c>
      <c r="AV1355">
        <v>23.771735596540168</v>
      </c>
      <c r="AX1355">
        <f t="shared" si="1092"/>
        <v>0</v>
      </c>
      <c r="AY1355">
        <f t="shared" si="1093"/>
        <v>1</v>
      </c>
      <c r="AZ1355">
        <f t="shared" si="1094"/>
        <v>5.6904478691156051</v>
      </c>
      <c r="BC1355">
        <v>1348</v>
      </c>
      <c r="BD1355" t="e">
        <v>#N/A</v>
      </c>
      <c r="BE1355" t="e">
        <v>#N/A</v>
      </c>
      <c r="BG1355" t="e">
        <f t="shared" si="1095"/>
        <v>#N/A</v>
      </c>
      <c r="BH1355" t="e">
        <f t="shared" si="1096"/>
        <v>#N/A</v>
      </c>
      <c r="BI1355" t="e">
        <f t="shared" si="1097"/>
        <v>#N/A</v>
      </c>
      <c r="BL1355">
        <v>1348</v>
      </c>
      <c r="BM1355">
        <v>29.750655562754677</v>
      </c>
      <c r="BN1355">
        <v>13.123694059865917</v>
      </c>
      <c r="BP1355">
        <f t="shared" si="1098"/>
        <v>1</v>
      </c>
      <c r="BQ1355">
        <f t="shared" si="1099"/>
        <v>0</v>
      </c>
      <c r="BR1355">
        <f t="shared" si="1100"/>
        <v>16.626961502888761</v>
      </c>
      <c r="BU1355">
        <v>1348</v>
      </c>
      <c r="BV1355">
        <v>17.498071611244775</v>
      </c>
      <c r="BW1355">
        <v>20.531849380631389</v>
      </c>
      <c r="BY1355">
        <f t="shared" si="1101"/>
        <v>0</v>
      </c>
      <c r="BZ1355">
        <f t="shared" si="1102"/>
        <v>1</v>
      </c>
      <c r="CA1355">
        <f t="shared" si="1103"/>
        <v>3.0337777693866137</v>
      </c>
      <c r="CD1355">
        <v>1348</v>
      </c>
      <c r="CE1355">
        <v>19.678599426245995</v>
      </c>
      <c r="CF1355">
        <v>11.887526231344133</v>
      </c>
      <c r="CH1355">
        <f t="shared" si="1104"/>
        <v>1</v>
      </c>
      <c r="CI1355">
        <f t="shared" si="1105"/>
        <v>0</v>
      </c>
      <c r="CJ1355">
        <f t="shared" si="1106"/>
        <v>7.7910731949018626</v>
      </c>
      <c r="CM1355">
        <v>1348</v>
      </c>
      <c r="CN1355">
        <v>26.40406179979724</v>
      </c>
      <c r="CO1355">
        <v>21.537618528469629</v>
      </c>
      <c r="CQ1355">
        <f t="shared" si="1107"/>
        <v>1</v>
      </c>
      <c r="CR1355">
        <f t="shared" si="1108"/>
        <v>0</v>
      </c>
      <c r="CS1355">
        <f t="shared" si="1109"/>
        <v>4.8664432713276113</v>
      </c>
      <c r="CV1355">
        <v>1348</v>
      </c>
      <c r="CW1355">
        <v>26.593872882719189</v>
      </c>
      <c r="CX1355">
        <v>16.287773471694702</v>
      </c>
      <c r="CZ1355">
        <f t="shared" si="1110"/>
        <v>1</v>
      </c>
      <c r="DA1355">
        <f t="shared" si="1111"/>
        <v>0</v>
      </c>
      <c r="DB1355">
        <f t="shared" si="1112"/>
        <v>10.306099411024487</v>
      </c>
      <c r="DE1355">
        <v>1348</v>
      </c>
      <c r="DF1355">
        <v>31.841441522841631</v>
      </c>
      <c r="DG1355">
        <v>28.161173757478906</v>
      </c>
      <c r="DI1355">
        <f t="shared" si="1113"/>
        <v>1</v>
      </c>
      <c r="DJ1355">
        <f t="shared" si="1114"/>
        <v>0</v>
      </c>
      <c r="DK1355">
        <f t="shared" si="1115"/>
        <v>3.6802677653627249</v>
      </c>
      <c r="DN1355">
        <v>1348</v>
      </c>
      <c r="DO1355">
        <v>30.586209046844296</v>
      </c>
      <c r="DP1355">
        <v>17.286636035236548</v>
      </c>
      <c r="DR1355">
        <f t="shared" si="1116"/>
        <v>1</v>
      </c>
      <c r="DS1355">
        <f t="shared" si="1117"/>
        <v>0</v>
      </c>
      <c r="DT1355">
        <f t="shared" si="1118"/>
        <v>13.299573011607748</v>
      </c>
      <c r="DW1355">
        <v>1348</v>
      </c>
      <c r="DX1355">
        <v>23.180437299002019</v>
      </c>
      <c r="DY1355">
        <v>26.38181578126725</v>
      </c>
      <c r="EA1355">
        <f t="shared" si="1119"/>
        <v>0</v>
      </c>
      <c r="EB1355">
        <f t="shared" si="1120"/>
        <v>1</v>
      </c>
      <c r="EC1355">
        <f t="shared" si="1121"/>
        <v>3.2013784822652305</v>
      </c>
      <c r="EF1355">
        <v>1348</v>
      </c>
      <c r="EG1355">
        <v>21.595223335927169</v>
      </c>
      <c r="EH1355">
        <v>15.008423647388652</v>
      </c>
      <c r="EJ1355">
        <f t="shared" si="1122"/>
        <v>1</v>
      </c>
      <c r="EK1355">
        <f t="shared" si="1123"/>
        <v>0</v>
      </c>
      <c r="EL1355">
        <f t="shared" si="1124"/>
        <v>6.5867996885385178</v>
      </c>
      <c r="EO1355">
        <v>1348</v>
      </c>
      <c r="EP1355">
        <v>13.837520815407533</v>
      </c>
      <c r="EQ1355">
        <v>30.96807882433518</v>
      </c>
      <c r="ES1355">
        <f t="shared" si="1125"/>
        <v>0</v>
      </c>
      <c r="ET1355">
        <f t="shared" si="1126"/>
        <v>1</v>
      </c>
      <c r="EU1355">
        <f t="shared" si="1127"/>
        <v>17.130558008927647</v>
      </c>
    </row>
    <row r="1356" spans="1:151" x14ac:dyDescent="0.25">
      <c r="A1356">
        <v>1349</v>
      </c>
      <c r="B1356">
        <v>8.5595290084536639</v>
      </c>
      <c r="C1356">
        <v>24.979407977221189</v>
      </c>
      <c r="E1356">
        <f t="shared" si="1077"/>
        <v>0</v>
      </c>
      <c r="F1356">
        <f t="shared" si="1079"/>
        <v>1</v>
      </c>
      <c r="G1356">
        <f t="shared" si="1078"/>
        <v>16.419878968767527</v>
      </c>
      <c r="J1356">
        <v>1349</v>
      </c>
      <c r="K1356">
        <v>21.92717749430226</v>
      </c>
      <c r="L1356">
        <v>38.172996750746847</v>
      </c>
      <c r="N1356">
        <f t="shared" si="1080"/>
        <v>0</v>
      </c>
      <c r="O1356">
        <f t="shared" si="1081"/>
        <v>1</v>
      </c>
      <c r="P1356">
        <f t="shared" si="1082"/>
        <v>16.245819256444587</v>
      </c>
      <c r="S1356">
        <v>1349</v>
      </c>
      <c r="T1356">
        <v>20.398252650036611</v>
      </c>
      <c r="U1356">
        <v>27.834366878622077</v>
      </c>
      <c r="W1356">
        <f t="shared" si="1083"/>
        <v>0</v>
      </c>
      <c r="X1356">
        <f t="shared" si="1084"/>
        <v>1</v>
      </c>
      <c r="Y1356">
        <f t="shared" si="1085"/>
        <v>7.4361142285854669</v>
      </c>
      <c r="AB1356">
        <v>1349</v>
      </c>
      <c r="AC1356">
        <v>21.720492214223523</v>
      </c>
      <c r="AD1356">
        <v>18.435458330236671</v>
      </c>
      <c r="AF1356">
        <f t="shared" si="1086"/>
        <v>1</v>
      </c>
      <c r="AG1356">
        <f t="shared" si="1087"/>
        <v>0</v>
      </c>
      <c r="AH1356">
        <f t="shared" si="1088"/>
        <v>3.285033883986852</v>
      </c>
      <c r="AK1356">
        <v>1349</v>
      </c>
      <c r="AL1356">
        <v>22.324764296007604</v>
      </c>
      <c r="AM1356">
        <v>34.501133668296418</v>
      </c>
      <c r="AO1356">
        <f t="shared" si="1089"/>
        <v>0</v>
      </c>
      <c r="AP1356">
        <f t="shared" si="1090"/>
        <v>1</v>
      </c>
      <c r="AQ1356">
        <f t="shared" si="1091"/>
        <v>12.176369372288814</v>
      </c>
      <c r="AT1356">
        <v>1349</v>
      </c>
      <c r="AU1356">
        <v>23.383432927487824</v>
      </c>
      <c r="AV1356">
        <v>20.195428051062436</v>
      </c>
      <c r="AX1356">
        <f t="shared" si="1092"/>
        <v>1</v>
      </c>
      <c r="AY1356">
        <f t="shared" si="1093"/>
        <v>0</v>
      </c>
      <c r="AZ1356">
        <f t="shared" si="1094"/>
        <v>3.1880048764253885</v>
      </c>
      <c r="BC1356">
        <v>1349</v>
      </c>
      <c r="BD1356" t="e">
        <v>#N/A</v>
      </c>
      <c r="BE1356" t="e">
        <v>#N/A</v>
      </c>
      <c r="BG1356" t="e">
        <f t="shared" si="1095"/>
        <v>#N/A</v>
      </c>
      <c r="BH1356" t="e">
        <f t="shared" si="1096"/>
        <v>#N/A</v>
      </c>
      <c r="BI1356" t="e">
        <f t="shared" si="1097"/>
        <v>#N/A</v>
      </c>
      <c r="BL1356">
        <v>1349</v>
      </c>
      <c r="BM1356">
        <v>27.380780626230816</v>
      </c>
      <c r="BN1356">
        <v>15.366420706709498</v>
      </c>
      <c r="BP1356">
        <f t="shared" si="1098"/>
        <v>1</v>
      </c>
      <c r="BQ1356">
        <f t="shared" si="1099"/>
        <v>0</v>
      </c>
      <c r="BR1356">
        <f t="shared" si="1100"/>
        <v>12.014359919521318</v>
      </c>
      <c r="BU1356">
        <v>1349</v>
      </c>
      <c r="BV1356">
        <v>18.992644255458327</v>
      </c>
      <c r="BW1356">
        <v>22.68603873327503</v>
      </c>
      <c r="BY1356">
        <f t="shared" si="1101"/>
        <v>0</v>
      </c>
      <c r="BZ1356">
        <f t="shared" si="1102"/>
        <v>1</v>
      </c>
      <c r="CA1356">
        <f t="shared" si="1103"/>
        <v>3.6933944778167032</v>
      </c>
      <c r="CD1356">
        <v>1349</v>
      </c>
      <c r="CE1356">
        <v>26.525797682916561</v>
      </c>
      <c r="CF1356">
        <v>43.638524858263686</v>
      </c>
      <c r="CH1356">
        <f t="shared" si="1104"/>
        <v>0</v>
      </c>
      <c r="CI1356">
        <f t="shared" si="1105"/>
        <v>1</v>
      </c>
      <c r="CJ1356">
        <f t="shared" si="1106"/>
        <v>17.112727175347125</v>
      </c>
      <c r="CM1356">
        <v>1349</v>
      </c>
      <c r="CN1356">
        <v>21.893908315237319</v>
      </c>
      <c r="CO1356">
        <v>21.789302016952437</v>
      </c>
      <c r="CQ1356">
        <f t="shared" si="1107"/>
        <v>1</v>
      </c>
      <c r="CR1356">
        <f t="shared" si="1108"/>
        <v>0</v>
      </c>
      <c r="CS1356">
        <f t="shared" si="1109"/>
        <v>0.10460629828488166</v>
      </c>
      <c r="CV1356">
        <v>1349</v>
      </c>
      <c r="CW1356">
        <v>26.84978076254388</v>
      </c>
      <c r="CX1356">
        <v>20.271839089670973</v>
      </c>
      <c r="CZ1356">
        <f t="shared" si="1110"/>
        <v>1</v>
      </c>
      <c r="DA1356">
        <f t="shared" si="1111"/>
        <v>0</v>
      </c>
      <c r="DB1356">
        <f t="shared" si="1112"/>
        <v>6.5779416728729068</v>
      </c>
      <c r="DE1356">
        <v>1349</v>
      </c>
      <c r="DF1356">
        <v>16.284439389966739</v>
      </c>
      <c r="DG1356">
        <v>18.326498659630868</v>
      </c>
      <c r="DI1356">
        <f t="shared" si="1113"/>
        <v>0</v>
      </c>
      <c r="DJ1356">
        <f t="shared" si="1114"/>
        <v>1</v>
      </c>
      <c r="DK1356">
        <f t="shared" si="1115"/>
        <v>2.0420592696641293</v>
      </c>
      <c r="DN1356">
        <v>1349</v>
      </c>
      <c r="DO1356">
        <v>21.331355569112496</v>
      </c>
      <c r="DP1356">
        <v>15.783489796610796</v>
      </c>
      <c r="DR1356">
        <f t="shared" si="1116"/>
        <v>1</v>
      </c>
      <c r="DS1356">
        <f t="shared" si="1117"/>
        <v>0</v>
      </c>
      <c r="DT1356">
        <f t="shared" si="1118"/>
        <v>5.5478657725016998</v>
      </c>
      <c r="DW1356">
        <v>1349</v>
      </c>
      <c r="DX1356">
        <v>11.846373341361909</v>
      </c>
      <c r="DY1356">
        <v>24.376547554015886</v>
      </c>
      <c r="EA1356">
        <f t="shared" si="1119"/>
        <v>0</v>
      </c>
      <c r="EB1356">
        <f t="shared" si="1120"/>
        <v>1</v>
      </c>
      <c r="EC1356">
        <f t="shared" si="1121"/>
        <v>12.530174212653977</v>
      </c>
      <c r="EF1356">
        <v>1349</v>
      </c>
      <c r="EG1356">
        <v>19.222842530343254</v>
      </c>
      <c r="EH1356">
        <v>15.497133542208839</v>
      </c>
      <c r="EJ1356">
        <f t="shared" si="1122"/>
        <v>1</v>
      </c>
      <c r="EK1356">
        <f t="shared" si="1123"/>
        <v>0</v>
      </c>
      <c r="EL1356">
        <f t="shared" si="1124"/>
        <v>3.7257089881344143</v>
      </c>
      <c r="EO1356">
        <v>1349</v>
      </c>
      <c r="EP1356">
        <v>22.126285674387507</v>
      </c>
      <c r="EQ1356">
        <v>20.996439193646928</v>
      </c>
      <c r="ES1356">
        <f t="shared" si="1125"/>
        <v>1</v>
      </c>
      <c r="ET1356">
        <f t="shared" si="1126"/>
        <v>0</v>
      </c>
      <c r="EU1356">
        <f t="shared" si="1127"/>
        <v>1.1298464807405786</v>
      </c>
    </row>
    <row r="1357" spans="1:151" x14ac:dyDescent="0.25">
      <c r="A1357">
        <v>1350</v>
      </c>
      <c r="B1357">
        <v>13.224520858964947</v>
      </c>
      <c r="C1357">
        <v>20.326542831582628</v>
      </c>
      <c r="E1357">
        <f t="shared" si="1077"/>
        <v>0</v>
      </c>
      <c r="F1357">
        <f t="shared" si="1079"/>
        <v>1</v>
      </c>
      <c r="G1357">
        <f t="shared" si="1078"/>
        <v>7.1020219726176812</v>
      </c>
      <c r="J1357">
        <v>1350</v>
      </c>
      <c r="K1357">
        <v>23.455259323532506</v>
      </c>
      <c r="L1357">
        <v>23.878292683604968</v>
      </c>
      <c r="N1357">
        <f t="shared" si="1080"/>
        <v>0</v>
      </c>
      <c r="O1357">
        <f t="shared" si="1081"/>
        <v>1</v>
      </c>
      <c r="P1357">
        <f t="shared" si="1082"/>
        <v>0.42303336007246273</v>
      </c>
      <c r="S1357">
        <v>1350</v>
      </c>
      <c r="T1357">
        <v>20.423236784724502</v>
      </c>
      <c r="U1357">
        <v>37.101002514510178</v>
      </c>
      <c r="W1357">
        <f t="shared" si="1083"/>
        <v>0</v>
      </c>
      <c r="X1357">
        <f t="shared" si="1084"/>
        <v>1</v>
      </c>
      <c r="Y1357">
        <f t="shared" si="1085"/>
        <v>16.677765729785676</v>
      </c>
      <c r="AB1357">
        <v>1350</v>
      </c>
      <c r="AC1357">
        <v>12.833293029867637</v>
      </c>
      <c r="AD1357">
        <v>16.568646244878476</v>
      </c>
      <c r="AF1357">
        <f t="shared" si="1086"/>
        <v>0</v>
      </c>
      <c r="AG1357">
        <f t="shared" si="1087"/>
        <v>1</v>
      </c>
      <c r="AH1357">
        <f t="shared" si="1088"/>
        <v>3.7353532150108393</v>
      </c>
      <c r="AK1357">
        <v>1350</v>
      </c>
      <c r="AL1357">
        <v>8.8752760119406986</v>
      </c>
      <c r="AM1357">
        <v>16.839981539827281</v>
      </c>
      <c r="AO1357">
        <f t="shared" si="1089"/>
        <v>0</v>
      </c>
      <c r="AP1357">
        <f t="shared" si="1090"/>
        <v>1</v>
      </c>
      <c r="AQ1357">
        <f t="shared" si="1091"/>
        <v>7.9647055278865828</v>
      </c>
      <c r="AT1357">
        <v>1350</v>
      </c>
      <c r="AU1357">
        <v>12.629012090661725</v>
      </c>
      <c r="AV1357">
        <v>24.898450496131041</v>
      </c>
      <c r="AX1357">
        <f t="shared" si="1092"/>
        <v>0</v>
      </c>
      <c r="AY1357">
        <f t="shared" si="1093"/>
        <v>1</v>
      </c>
      <c r="AZ1357">
        <f t="shared" si="1094"/>
        <v>12.269438405469316</v>
      </c>
      <c r="BC1357">
        <v>1350</v>
      </c>
      <c r="BD1357" t="e">
        <v>#N/A</v>
      </c>
      <c r="BE1357" t="e">
        <v>#N/A</v>
      </c>
      <c r="BG1357" t="e">
        <f t="shared" si="1095"/>
        <v>#N/A</v>
      </c>
      <c r="BH1357" t="e">
        <f t="shared" si="1096"/>
        <v>#N/A</v>
      </c>
      <c r="BI1357" t="e">
        <f t="shared" si="1097"/>
        <v>#N/A</v>
      </c>
      <c r="BL1357">
        <v>1350</v>
      </c>
      <c r="BM1357">
        <v>32.358704328883114</v>
      </c>
      <c r="BN1357">
        <v>15.153327264581135</v>
      </c>
      <c r="BP1357">
        <f t="shared" si="1098"/>
        <v>1</v>
      </c>
      <c r="BQ1357">
        <f t="shared" si="1099"/>
        <v>0</v>
      </c>
      <c r="BR1357">
        <f t="shared" si="1100"/>
        <v>17.205377064301977</v>
      </c>
      <c r="BU1357">
        <v>1350</v>
      </c>
      <c r="BV1357">
        <v>19.917668641917874</v>
      </c>
      <c r="BW1357">
        <v>25.475246417422237</v>
      </c>
      <c r="BY1357">
        <f t="shared" si="1101"/>
        <v>0</v>
      </c>
      <c r="BZ1357">
        <f t="shared" si="1102"/>
        <v>1</v>
      </c>
      <c r="CA1357">
        <f t="shared" si="1103"/>
        <v>5.5575777755043632</v>
      </c>
      <c r="CD1357">
        <v>1350</v>
      </c>
      <c r="CE1357">
        <v>25.882115676210049</v>
      </c>
      <c r="CF1357">
        <v>34.532256778193528</v>
      </c>
      <c r="CH1357">
        <f t="shared" si="1104"/>
        <v>0</v>
      </c>
      <c r="CI1357">
        <f t="shared" si="1105"/>
        <v>1</v>
      </c>
      <c r="CJ1357">
        <f t="shared" si="1106"/>
        <v>8.6501411019834791</v>
      </c>
      <c r="CM1357">
        <v>1350</v>
      </c>
      <c r="CN1357">
        <v>20.955816489607258</v>
      </c>
      <c r="CO1357">
        <v>12.213350671330836</v>
      </c>
      <c r="CQ1357">
        <f t="shared" si="1107"/>
        <v>1</v>
      </c>
      <c r="CR1357">
        <f t="shared" si="1108"/>
        <v>0</v>
      </c>
      <c r="CS1357">
        <f t="shared" si="1109"/>
        <v>8.7424658182764219</v>
      </c>
      <c r="CV1357">
        <v>1350</v>
      </c>
      <c r="CW1357">
        <v>17.60971833256211</v>
      </c>
      <c r="CX1357">
        <v>14.731062969336406</v>
      </c>
      <c r="CZ1357">
        <f t="shared" si="1110"/>
        <v>1</v>
      </c>
      <c r="DA1357">
        <f t="shared" si="1111"/>
        <v>0</v>
      </c>
      <c r="DB1357">
        <f t="shared" si="1112"/>
        <v>2.8786553632257039</v>
      </c>
      <c r="DE1357">
        <v>1350</v>
      </c>
      <c r="DF1357">
        <v>24.318427033481832</v>
      </c>
      <c r="DG1357">
        <v>23.11779231803321</v>
      </c>
      <c r="DI1357">
        <f t="shared" si="1113"/>
        <v>1</v>
      </c>
      <c r="DJ1357">
        <f t="shared" si="1114"/>
        <v>0</v>
      </c>
      <c r="DK1357">
        <f t="shared" si="1115"/>
        <v>1.2006347154486221</v>
      </c>
      <c r="DN1357">
        <v>1350</v>
      </c>
      <c r="DO1357">
        <v>22.285108057928429</v>
      </c>
      <c r="DP1357">
        <v>15.185175990688801</v>
      </c>
      <c r="DR1357">
        <f t="shared" si="1116"/>
        <v>1</v>
      </c>
      <c r="DS1357">
        <f t="shared" si="1117"/>
        <v>0</v>
      </c>
      <c r="DT1357">
        <f t="shared" si="1118"/>
        <v>7.099932067239628</v>
      </c>
      <c r="DW1357">
        <v>1350</v>
      </c>
      <c r="DX1357">
        <v>14.24648241242307</v>
      </c>
      <c r="DY1357">
        <v>21.112663711970423</v>
      </c>
      <c r="EA1357">
        <f t="shared" si="1119"/>
        <v>0</v>
      </c>
      <c r="EB1357">
        <f t="shared" si="1120"/>
        <v>1</v>
      </c>
      <c r="EC1357">
        <f t="shared" si="1121"/>
        <v>6.8661812995473532</v>
      </c>
      <c r="EF1357">
        <v>1350</v>
      </c>
      <c r="EG1357">
        <v>23.218842787749047</v>
      </c>
      <c r="EH1357">
        <v>14.15669192165511</v>
      </c>
      <c r="EJ1357">
        <f t="shared" si="1122"/>
        <v>1</v>
      </c>
      <c r="EK1357">
        <f t="shared" si="1123"/>
        <v>0</v>
      </c>
      <c r="EL1357">
        <f t="shared" si="1124"/>
        <v>9.0621508660939369</v>
      </c>
      <c r="EO1357">
        <v>1350</v>
      </c>
      <c r="EP1357">
        <v>21.570496544282644</v>
      </c>
      <c r="EQ1357">
        <v>24.621414837455116</v>
      </c>
      <c r="ES1357">
        <f t="shared" si="1125"/>
        <v>0</v>
      </c>
      <c r="ET1357">
        <f t="shared" si="1126"/>
        <v>1</v>
      </c>
      <c r="EU1357">
        <f t="shared" si="1127"/>
        <v>3.0509182931724723</v>
      </c>
    </row>
    <row r="1358" spans="1:151" x14ac:dyDescent="0.25">
      <c r="A1358">
        <v>1351</v>
      </c>
      <c r="B1358">
        <v>12.420803529984894</v>
      </c>
      <c r="C1358">
        <v>35.722241471035467</v>
      </c>
      <c r="E1358">
        <f t="shared" si="1077"/>
        <v>0</v>
      </c>
      <c r="F1358">
        <f t="shared" si="1079"/>
        <v>1</v>
      </c>
      <c r="G1358">
        <f t="shared" si="1078"/>
        <v>23.301437941050573</v>
      </c>
      <c r="J1358">
        <v>1351</v>
      </c>
      <c r="K1358">
        <v>10.880831717917117</v>
      </c>
      <c r="L1358">
        <v>13.385182300102521</v>
      </c>
      <c r="N1358">
        <f t="shared" si="1080"/>
        <v>0</v>
      </c>
      <c r="O1358">
        <f t="shared" si="1081"/>
        <v>1</v>
      </c>
      <c r="P1358">
        <f t="shared" si="1082"/>
        <v>2.5043505821854044</v>
      </c>
      <c r="S1358">
        <v>1351</v>
      </c>
      <c r="T1358">
        <v>14.025100310773404</v>
      </c>
      <c r="U1358">
        <v>38.625453581198215</v>
      </c>
      <c r="W1358">
        <f t="shared" si="1083"/>
        <v>0</v>
      </c>
      <c r="X1358">
        <f t="shared" si="1084"/>
        <v>1</v>
      </c>
      <c r="Y1358">
        <f t="shared" si="1085"/>
        <v>24.600353270424812</v>
      </c>
      <c r="AB1358">
        <v>1351</v>
      </c>
      <c r="AC1358">
        <v>21.020293635759643</v>
      </c>
      <c r="AD1358">
        <v>18.35211832554155</v>
      </c>
      <c r="AF1358">
        <f t="shared" si="1086"/>
        <v>1</v>
      </c>
      <c r="AG1358">
        <f t="shared" si="1087"/>
        <v>0</v>
      </c>
      <c r="AH1358">
        <f t="shared" si="1088"/>
        <v>2.6681753102180927</v>
      </c>
      <c r="AK1358">
        <v>1351</v>
      </c>
      <c r="AL1358">
        <v>12.592845230054174</v>
      </c>
      <c r="AM1358">
        <v>22.126669205849129</v>
      </c>
      <c r="AO1358">
        <f t="shared" si="1089"/>
        <v>0</v>
      </c>
      <c r="AP1358">
        <f t="shared" si="1090"/>
        <v>1</v>
      </c>
      <c r="AQ1358">
        <f t="shared" si="1091"/>
        <v>9.5338239757949559</v>
      </c>
      <c r="AT1358">
        <v>1351</v>
      </c>
      <c r="AU1358">
        <v>15.819730324228738</v>
      </c>
      <c r="AV1358">
        <v>27.472006230191017</v>
      </c>
      <c r="AX1358">
        <f t="shared" si="1092"/>
        <v>0</v>
      </c>
      <c r="AY1358">
        <f t="shared" si="1093"/>
        <v>1</v>
      </c>
      <c r="AZ1358">
        <f t="shared" si="1094"/>
        <v>11.652275905962279</v>
      </c>
      <c r="BC1358">
        <v>1351</v>
      </c>
      <c r="BD1358" t="e">
        <v>#N/A</v>
      </c>
      <c r="BE1358" t="e">
        <v>#N/A</v>
      </c>
      <c r="BG1358" t="e">
        <f t="shared" si="1095"/>
        <v>#N/A</v>
      </c>
      <c r="BH1358" t="e">
        <f t="shared" si="1096"/>
        <v>#N/A</v>
      </c>
      <c r="BI1358" t="e">
        <f t="shared" si="1097"/>
        <v>#N/A</v>
      </c>
      <c r="BL1358">
        <v>1351</v>
      </c>
      <c r="BM1358">
        <v>31.724618302358987</v>
      </c>
      <c r="BN1358">
        <v>14.266401651728426</v>
      </c>
      <c r="BP1358">
        <f t="shared" si="1098"/>
        <v>1</v>
      </c>
      <c r="BQ1358">
        <f t="shared" si="1099"/>
        <v>0</v>
      </c>
      <c r="BR1358">
        <f t="shared" si="1100"/>
        <v>17.458216650630561</v>
      </c>
      <c r="BU1358">
        <v>1351</v>
      </c>
      <c r="BV1358">
        <v>20.616736365617502</v>
      </c>
      <c r="BW1358">
        <v>10.448736257258492</v>
      </c>
      <c r="BY1358">
        <f t="shared" si="1101"/>
        <v>1</v>
      </c>
      <c r="BZ1358">
        <f t="shared" si="1102"/>
        <v>0</v>
      </c>
      <c r="CA1358">
        <f t="shared" si="1103"/>
        <v>10.16800010835901</v>
      </c>
      <c r="CD1358">
        <v>1351</v>
      </c>
      <c r="CE1358">
        <v>29.078790032360661</v>
      </c>
      <c r="CF1358">
        <v>14.558061911950261</v>
      </c>
      <c r="CH1358">
        <f t="shared" si="1104"/>
        <v>1</v>
      </c>
      <c r="CI1358">
        <f t="shared" si="1105"/>
        <v>0</v>
      </c>
      <c r="CJ1358">
        <f t="shared" si="1106"/>
        <v>14.5207281204104</v>
      </c>
      <c r="CM1358">
        <v>1351</v>
      </c>
      <c r="CN1358">
        <v>23.694366578441631</v>
      </c>
      <c r="CO1358">
        <v>15.624664531902045</v>
      </c>
      <c r="CQ1358">
        <f t="shared" si="1107"/>
        <v>1</v>
      </c>
      <c r="CR1358">
        <f t="shared" si="1108"/>
        <v>0</v>
      </c>
      <c r="CS1358">
        <f t="shared" si="1109"/>
        <v>8.0697020465395859</v>
      </c>
      <c r="CV1358">
        <v>1351</v>
      </c>
      <c r="CW1358">
        <v>28.698272073103368</v>
      </c>
      <c r="CX1358">
        <v>24.131518065723718</v>
      </c>
      <c r="CZ1358">
        <f t="shared" si="1110"/>
        <v>1</v>
      </c>
      <c r="DA1358">
        <f t="shared" si="1111"/>
        <v>0</v>
      </c>
      <c r="DB1358">
        <f t="shared" si="1112"/>
        <v>4.5667540073796502</v>
      </c>
      <c r="DE1358">
        <v>1351</v>
      </c>
      <c r="DF1358">
        <v>20.269581743242249</v>
      </c>
      <c r="DG1358">
        <v>25.726072536328697</v>
      </c>
      <c r="DI1358">
        <f t="shared" si="1113"/>
        <v>0</v>
      </c>
      <c r="DJ1358">
        <f t="shared" si="1114"/>
        <v>1</v>
      </c>
      <c r="DK1358">
        <f t="shared" si="1115"/>
        <v>5.4564907930864486</v>
      </c>
      <c r="DN1358">
        <v>1351</v>
      </c>
      <c r="DO1358">
        <v>21.98991663981883</v>
      </c>
      <c r="DP1358">
        <v>26.210660776451398</v>
      </c>
      <c r="DR1358">
        <f t="shared" si="1116"/>
        <v>0</v>
      </c>
      <c r="DS1358">
        <f t="shared" si="1117"/>
        <v>1</v>
      </c>
      <c r="DT1358">
        <f t="shared" si="1118"/>
        <v>4.2207441366325682</v>
      </c>
      <c r="DW1358">
        <v>1351</v>
      </c>
      <c r="DX1358">
        <v>14.378777557566195</v>
      </c>
      <c r="DY1358">
        <v>15.562713186329603</v>
      </c>
      <c r="EA1358">
        <f t="shared" si="1119"/>
        <v>0</v>
      </c>
      <c r="EB1358">
        <f t="shared" si="1120"/>
        <v>1</v>
      </c>
      <c r="EC1358">
        <f t="shared" si="1121"/>
        <v>1.1839356287634075</v>
      </c>
      <c r="EF1358">
        <v>1351</v>
      </c>
      <c r="EG1358">
        <v>20.566137343645</v>
      </c>
      <c r="EH1358">
        <v>12.55287820465947</v>
      </c>
      <c r="EJ1358">
        <f t="shared" si="1122"/>
        <v>1</v>
      </c>
      <c r="EK1358">
        <f t="shared" si="1123"/>
        <v>0</v>
      </c>
      <c r="EL1358">
        <f t="shared" si="1124"/>
        <v>8.0132591389855303</v>
      </c>
      <c r="EO1358">
        <v>1351</v>
      </c>
      <c r="EP1358">
        <v>24.77626255630047</v>
      </c>
      <c r="EQ1358">
        <v>35.9394042741962</v>
      </c>
      <c r="ES1358">
        <f t="shared" si="1125"/>
        <v>0</v>
      </c>
      <c r="ET1358">
        <f t="shared" si="1126"/>
        <v>1</v>
      </c>
      <c r="EU1358">
        <f t="shared" si="1127"/>
        <v>11.16314171789573</v>
      </c>
    </row>
    <row r="1359" spans="1:151" x14ac:dyDescent="0.25">
      <c r="A1359">
        <v>1352</v>
      </c>
      <c r="B1359">
        <v>12.938263818761744</v>
      </c>
      <c r="C1359">
        <v>17.495130958912856</v>
      </c>
      <c r="E1359">
        <f t="shared" si="1077"/>
        <v>0</v>
      </c>
      <c r="F1359">
        <f t="shared" si="1079"/>
        <v>1</v>
      </c>
      <c r="G1359">
        <f t="shared" si="1078"/>
        <v>4.5568671401511125</v>
      </c>
      <c r="J1359">
        <v>1352</v>
      </c>
      <c r="K1359">
        <v>26.358626437415175</v>
      </c>
      <c r="L1359">
        <v>22.61009757239535</v>
      </c>
      <c r="N1359">
        <f t="shared" si="1080"/>
        <v>1</v>
      </c>
      <c r="O1359">
        <f t="shared" si="1081"/>
        <v>0</v>
      </c>
      <c r="P1359">
        <f t="shared" si="1082"/>
        <v>3.748528865019825</v>
      </c>
      <c r="S1359">
        <v>1352</v>
      </c>
      <c r="T1359">
        <v>16.354349002989039</v>
      </c>
      <c r="U1359">
        <v>41.505149271331831</v>
      </c>
      <c r="W1359">
        <f t="shared" si="1083"/>
        <v>0</v>
      </c>
      <c r="X1359">
        <f t="shared" si="1084"/>
        <v>1</v>
      </c>
      <c r="Y1359">
        <f t="shared" si="1085"/>
        <v>25.150800268342792</v>
      </c>
      <c r="AB1359">
        <v>1352</v>
      </c>
      <c r="AC1359">
        <v>17.403558948731089</v>
      </c>
      <c r="AD1359">
        <v>17.255560096764501</v>
      </c>
      <c r="AF1359">
        <f t="shared" si="1086"/>
        <v>1</v>
      </c>
      <c r="AG1359">
        <f t="shared" si="1087"/>
        <v>0</v>
      </c>
      <c r="AH1359">
        <f t="shared" si="1088"/>
        <v>0.14799885196658735</v>
      </c>
      <c r="AK1359">
        <v>1352</v>
      </c>
      <c r="AL1359">
        <v>25.12931938648353</v>
      </c>
      <c r="AM1359">
        <v>7.9497097755771513</v>
      </c>
      <c r="AO1359">
        <f t="shared" si="1089"/>
        <v>1</v>
      </c>
      <c r="AP1359">
        <f t="shared" si="1090"/>
        <v>0</v>
      </c>
      <c r="AQ1359">
        <f t="shared" si="1091"/>
        <v>17.179609610906379</v>
      </c>
      <c r="AT1359">
        <v>1352</v>
      </c>
      <c r="AU1359">
        <v>21.298062294420376</v>
      </c>
      <c r="AV1359">
        <v>21.629891040466035</v>
      </c>
      <c r="AX1359">
        <f t="shared" si="1092"/>
        <v>0</v>
      </c>
      <c r="AY1359">
        <f t="shared" si="1093"/>
        <v>1</v>
      </c>
      <c r="AZ1359">
        <f t="shared" si="1094"/>
        <v>0.33182874604565882</v>
      </c>
      <c r="BC1359">
        <v>1352</v>
      </c>
      <c r="BD1359" t="e">
        <v>#N/A</v>
      </c>
      <c r="BE1359" t="e">
        <v>#N/A</v>
      </c>
      <c r="BG1359" t="e">
        <f t="shared" si="1095"/>
        <v>#N/A</v>
      </c>
      <c r="BH1359" t="e">
        <f t="shared" si="1096"/>
        <v>#N/A</v>
      </c>
      <c r="BI1359" t="e">
        <f t="shared" si="1097"/>
        <v>#N/A</v>
      </c>
      <c r="BL1359">
        <v>1352</v>
      </c>
      <c r="BM1359">
        <v>29.0271575188669</v>
      </c>
      <c r="BN1359">
        <v>15.319195775553089</v>
      </c>
      <c r="BP1359">
        <f t="shared" si="1098"/>
        <v>1</v>
      </c>
      <c r="BQ1359">
        <f t="shared" si="1099"/>
        <v>0</v>
      </c>
      <c r="BR1359">
        <f t="shared" si="1100"/>
        <v>13.707961743313811</v>
      </c>
      <c r="BU1359">
        <v>1352</v>
      </c>
      <c r="BV1359">
        <v>11.046493946335898</v>
      </c>
      <c r="BW1359">
        <v>18.160165216860278</v>
      </c>
      <c r="BY1359">
        <f t="shared" si="1101"/>
        <v>0</v>
      </c>
      <c r="BZ1359">
        <f t="shared" si="1102"/>
        <v>1</v>
      </c>
      <c r="CA1359">
        <f t="shared" si="1103"/>
        <v>7.1136712705243799</v>
      </c>
      <c r="CD1359">
        <v>1352</v>
      </c>
      <c r="CE1359">
        <v>22.742676556431292</v>
      </c>
      <c r="CF1359">
        <v>22.946126826555442</v>
      </c>
      <c r="CH1359">
        <f t="shared" si="1104"/>
        <v>0</v>
      </c>
      <c r="CI1359">
        <f t="shared" si="1105"/>
        <v>1</v>
      </c>
      <c r="CJ1359">
        <f t="shared" si="1106"/>
        <v>0.20345027012415073</v>
      </c>
      <c r="CM1359">
        <v>1352</v>
      </c>
      <c r="CN1359">
        <v>21.517102827265301</v>
      </c>
      <c r="CO1359">
        <v>25.454396079705283</v>
      </c>
      <c r="CQ1359">
        <f t="shared" si="1107"/>
        <v>0</v>
      </c>
      <c r="CR1359">
        <f t="shared" si="1108"/>
        <v>1</v>
      </c>
      <c r="CS1359">
        <f t="shared" si="1109"/>
        <v>3.9372932524399822</v>
      </c>
      <c r="CV1359">
        <v>1352</v>
      </c>
      <c r="CW1359">
        <v>21.805218799365171</v>
      </c>
      <c r="CX1359">
        <v>19.179383142206103</v>
      </c>
      <c r="CZ1359">
        <f t="shared" si="1110"/>
        <v>1</v>
      </c>
      <c r="DA1359">
        <f t="shared" si="1111"/>
        <v>0</v>
      </c>
      <c r="DB1359">
        <f t="shared" si="1112"/>
        <v>2.6258356571590689</v>
      </c>
      <c r="DE1359">
        <v>1352</v>
      </c>
      <c r="DF1359">
        <v>12.74425576929292</v>
      </c>
      <c r="DG1359">
        <v>22.101471440496137</v>
      </c>
      <c r="DI1359">
        <f t="shared" si="1113"/>
        <v>0</v>
      </c>
      <c r="DJ1359">
        <f t="shared" si="1114"/>
        <v>1</v>
      </c>
      <c r="DK1359">
        <f t="shared" si="1115"/>
        <v>9.3572156712032175</v>
      </c>
      <c r="DN1359">
        <v>1352</v>
      </c>
      <c r="DO1359">
        <v>30.177362445724963</v>
      </c>
      <c r="DP1359">
        <v>27.184810619876405</v>
      </c>
      <c r="DR1359">
        <f t="shared" si="1116"/>
        <v>1</v>
      </c>
      <c r="DS1359">
        <f t="shared" si="1117"/>
        <v>0</v>
      </c>
      <c r="DT1359">
        <f t="shared" si="1118"/>
        <v>2.9925518258485582</v>
      </c>
      <c r="DW1359">
        <v>1352</v>
      </c>
      <c r="DX1359">
        <v>25.076932233819875</v>
      </c>
      <c r="DY1359">
        <v>14.288363879160098</v>
      </c>
      <c r="EA1359">
        <f t="shared" si="1119"/>
        <v>1</v>
      </c>
      <c r="EB1359">
        <f t="shared" si="1120"/>
        <v>0</v>
      </c>
      <c r="EC1359">
        <f t="shared" si="1121"/>
        <v>10.788568354659777</v>
      </c>
      <c r="EF1359">
        <v>1352</v>
      </c>
      <c r="EG1359">
        <v>24.181495281202494</v>
      </c>
      <c r="EH1359">
        <v>14.202838229027678</v>
      </c>
      <c r="EJ1359">
        <f t="shared" si="1122"/>
        <v>1</v>
      </c>
      <c r="EK1359">
        <f t="shared" si="1123"/>
        <v>0</v>
      </c>
      <c r="EL1359">
        <f t="shared" si="1124"/>
        <v>9.9786570521748157</v>
      </c>
      <c r="EO1359">
        <v>1352</v>
      </c>
      <c r="EP1359">
        <v>22.244351855623901</v>
      </c>
      <c r="EQ1359">
        <v>12.883676037030066</v>
      </c>
      <c r="ES1359">
        <f t="shared" si="1125"/>
        <v>1</v>
      </c>
      <c r="ET1359">
        <f t="shared" si="1126"/>
        <v>0</v>
      </c>
      <c r="EU1359">
        <f t="shared" si="1127"/>
        <v>9.360675818593835</v>
      </c>
    </row>
    <row r="1360" spans="1:151" x14ac:dyDescent="0.25">
      <c r="A1360">
        <v>1353</v>
      </c>
      <c r="B1360">
        <v>9.4968322757505863</v>
      </c>
      <c r="C1360">
        <v>21.56815574434178</v>
      </c>
      <c r="E1360">
        <f t="shared" si="1077"/>
        <v>0</v>
      </c>
      <c r="F1360">
        <f t="shared" si="1079"/>
        <v>1</v>
      </c>
      <c r="G1360">
        <f t="shared" si="1078"/>
        <v>12.071323468591194</v>
      </c>
      <c r="J1360">
        <v>1353</v>
      </c>
      <c r="K1360">
        <v>22.47474055286558</v>
      </c>
      <c r="L1360">
        <v>23.566594829751324</v>
      </c>
      <c r="N1360">
        <f t="shared" si="1080"/>
        <v>0</v>
      </c>
      <c r="O1360">
        <f t="shared" si="1081"/>
        <v>1</v>
      </c>
      <c r="P1360">
        <f t="shared" si="1082"/>
        <v>1.0918542768857442</v>
      </c>
      <c r="S1360">
        <v>1353</v>
      </c>
      <c r="T1360">
        <v>21.469004637074722</v>
      </c>
      <c r="U1360">
        <v>16.63653344122498</v>
      </c>
      <c r="W1360">
        <f t="shared" si="1083"/>
        <v>1</v>
      </c>
      <c r="X1360">
        <f t="shared" si="1084"/>
        <v>0</v>
      </c>
      <c r="Y1360">
        <f t="shared" si="1085"/>
        <v>4.8324711958497417</v>
      </c>
      <c r="AB1360">
        <v>1353</v>
      </c>
      <c r="AC1360">
        <v>21.01145563576523</v>
      </c>
      <c r="AD1360">
        <v>16.918270667298913</v>
      </c>
      <c r="AF1360">
        <f t="shared" si="1086"/>
        <v>1</v>
      </c>
      <c r="AG1360">
        <f t="shared" si="1087"/>
        <v>0</v>
      </c>
      <c r="AH1360">
        <f t="shared" si="1088"/>
        <v>4.0931849684663177</v>
      </c>
      <c r="AK1360">
        <v>1353</v>
      </c>
      <c r="AL1360">
        <v>19.349625075973425</v>
      </c>
      <c r="AM1360">
        <v>39.249999102566363</v>
      </c>
      <c r="AO1360">
        <f t="shared" si="1089"/>
        <v>0</v>
      </c>
      <c r="AP1360">
        <f t="shared" si="1090"/>
        <v>1</v>
      </c>
      <c r="AQ1360">
        <f t="shared" si="1091"/>
        <v>19.900374026592939</v>
      </c>
      <c r="AT1360">
        <v>1353</v>
      </c>
      <c r="AU1360">
        <v>20.258200401372328</v>
      </c>
      <c r="AV1360">
        <v>20.660620460936187</v>
      </c>
      <c r="AX1360">
        <f t="shared" si="1092"/>
        <v>0</v>
      </c>
      <c r="AY1360">
        <f t="shared" si="1093"/>
        <v>1</v>
      </c>
      <c r="AZ1360">
        <f t="shared" si="1094"/>
        <v>0.40242005956385896</v>
      </c>
      <c r="BC1360">
        <v>1353</v>
      </c>
      <c r="BD1360" t="e">
        <v>#N/A</v>
      </c>
      <c r="BE1360" t="e">
        <v>#N/A</v>
      </c>
      <c r="BG1360" t="e">
        <f t="shared" si="1095"/>
        <v>#N/A</v>
      </c>
      <c r="BH1360" t="e">
        <f t="shared" si="1096"/>
        <v>#N/A</v>
      </c>
      <c r="BI1360" t="e">
        <f t="shared" si="1097"/>
        <v>#N/A</v>
      </c>
      <c r="BL1360">
        <v>1353</v>
      </c>
      <c r="BM1360">
        <v>27.391283625309793</v>
      </c>
      <c r="BN1360">
        <v>10.460583553897743</v>
      </c>
      <c r="BP1360">
        <f t="shared" si="1098"/>
        <v>1</v>
      </c>
      <c r="BQ1360">
        <f t="shared" si="1099"/>
        <v>0</v>
      </c>
      <c r="BR1360">
        <f t="shared" si="1100"/>
        <v>16.930700071412048</v>
      </c>
      <c r="BU1360">
        <v>1353</v>
      </c>
      <c r="BV1360">
        <v>24.36845723701451</v>
      </c>
      <c r="BW1360">
        <v>25.791042685743424</v>
      </c>
      <c r="BY1360">
        <f t="shared" si="1101"/>
        <v>0</v>
      </c>
      <c r="BZ1360">
        <f t="shared" si="1102"/>
        <v>1</v>
      </c>
      <c r="CA1360">
        <f t="shared" si="1103"/>
        <v>1.4225854487289133</v>
      </c>
      <c r="CD1360">
        <v>1353</v>
      </c>
      <c r="CE1360">
        <v>28.011084778401376</v>
      </c>
      <c r="CF1360">
        <v>7.8815885512641124</v>
      </c>
      <c r="CH1360">
        <f t="shared" si="1104"/>
        <v>1</v>
      </c>
      <c r="CI1360">
        <f t="shared" si="1105"/>
        <v>0</v>
      </c>
      <c r="CJ1360">
        <f t="shared" si="1106"/>
        <v>20.129496227137263</v>
      </c>
      <c r="CM1360">
        <v>1353</v>
      </c>
      <c r="CN1360">
        <v>20.816234991531957</v>
      </c>
      <c r="CO1360">
        <v>19.597998283852913</v>
      </c>
      <c r="CQ1360">
        <f t="shared" si="1107"/>
        <v>1</v>
      </c>
      <c r="CR1360">
        <f t="shared" si="1108"/>
        <v>0</v>
      </c>
      <c r="CS1360">
        <f t="shared" si="1109"/>
        <v>1.2182367076790435</v>
      </c>
      <c r="CV1360">
        <v>1353</v>
      </c>
      <c r="CW1360">
        <v>28.145868620370074</v>
      </c>
      <c r="CX1360">
        <v>12.909374896485748</v>
      </c>
      <c r="CZ1360">
        <f t="shared" si="1110"/>
        <v>1</v>
      </c>
      <c r="DA1360">
        <f t="shared" si="1111"/>
        <v>0</v>
      </c>
      <c r="DB1360">
        <f t="shared" si="1112"/>
        <v>15.236493723884326</v>
      </c>
      <c r="DE1360">
        <v>1353</v>
      </c>
      <c r="DF1360">
        <v>16.363184207972161</v>
      </c>
      <c r="DG1360">
        <v>10.708885678001916</v>
      </c>
      <c r="DI1360">
        <f t="shared" si="1113"/>
        <v>1</v>
      </c>
      <c r="DJ1360">
        <f t="shared" si="1114"/>
        <v>0</v>
      </c>
      <c r="DK1360">
        <f t="shared" si="1115"/>
        <v>5.6542985299702444</v>
      </c>
      <c r="DN1360">
        <v>1353</v>
      </c>
      <c r="DO1360">
        <v>21.345050166678533</v>
      </c>
      <c r="DP1360">
        <v>18.016231764262045</v>
      </c>
      <c r="DR1360">
        <f t="shared" si="1116"/>
        <v>1</v>
      </c>
      <c r="DS1360">
        <f t="shared" si="1117"/>
        <v>0</v>
      </c>
      <c r="DT1360">
        <f t="shared" si="1118"/>
        <v>3.3288184024164877</v>
      </c>
      <c r="DW1360">
        <v>1353</v>
      </c>
      <c r="DX1360">
        <v>19.003816202005936</v>
      </c>
      <c r="DY1360">
        <v>26.904485690978575</v>
      </c>
      <c r="EA1360">
        <f t="shared" si="1119"/>
        <v>0</v>
      </c>
      <c r="EB1360">
        <f t="shared" si="1120"/>
        <v>1</v>
      </c>
      <c r="EC1360">
        <f t="shared" si="1121"/>
        <v>7.900669488972639</v>
      </c>
      <c r="EF1360">
        <v>1353</v>
      </c>
      <c r="EG1360">
        <v>22.880806228212542</v>
      </c>
      <c r="EH1360">
        <v>15.857270758459224</v>
      </c>
      <c r="EJ1360">
        <f t="shared" si="1122"/>
        <v>1</v>
      </c>
      <c r="EK1360">
        <f t="shared" si="1123"/>
        <v>0</v>
      </c>
      <c r="EL1360">
        <f t="shared" si="1124"/>
        <v>7.0235354697533179</v>
      </c>
      <c r="EO1360">
        <v>1353</v>
      </c>
      <c r="EP1360">
        <v>22.060361993165877</v>
      </c>
      <c r="EQ1360">
        <v>30.471644242378215</v>
      </c>
      <c r="ES1360">
        <f t="shared" si="1125"/>
        <v>0</v>
      </c>
      <c r="ET1360">
        <f t="shared" si="1126"/>
        <v>1</v>
      </c>
      <c r="EU1360">
        <f t="shared" si="1127"/>
        <v>8.4112822492123378</v>
      </c>
    </row>
    <row r="1361" spans="1:151" x14ac:dyDescent="0.25">
      <c r="A1361">
        <v>1354</v>
      </c>
      <c r="B1361">
        <v>11.538655402963686</v>
      </c>
      <c r="C1361">
        <v>21.989181571556102</v>
      </c>
      <c r="E1361">
        <f t="shared" si="1077"/>
        <v>0</v>
      </c>
      <c r="F1361">
        <f t="shared" si="1079"/>
        <v>1</v>
      </c>
      <c r="G1361">
        <f t="shared" si="1078"/>
        <v>10.450526168592416</v>
      </c>
      <c r="J1361">
        <v>1354</v>
      </c>
      <c r="K1361">
        <v>11.926642006633902</v>
      </c>
      <c r="L1361">
        <v>12.99644225140278</v>
      </c>
      <c r="N1361">
        <f t="shared" si="1080"/>
        <v>0</v>
      </c>
      <c r="O1361">
        <f t="shared" si="1081"/>
        <v>1</v>
      </c>
      <c r="P1361">
        <f t="shared" si="1082"/>
        <v>1.0698002447688779</v>
      </c>
      <c r="S1361">
        <v>1354</v>
      </c>
      <c r="T1361">
        <v>19.228136939916112</v>
      </c>
      <c r="U1361">
        <v>33.891340799888766</v>
      </c>
      <c r="W1361">
        <f t="shared" si="1083"/>
        <v>0</v>
      </c>
      <c r="X1361">
        <f t="shared" si="1084"/>
        <v>1</v>
      </c>
      <c r="Y1361">
        <f t="shared" si="1085"/>
        <v>14.663203859972654</v>
      </c>
      <c r="AB1361">
        <v>1354</v>
      </c>
      <c r="AC1361">
        <v>20.591965792082512</v>
      </c>
      <c r="AD1361">
        <v>15.57737871878841</v>
      </c>
      <c r="AF1361">
        <f t="shared" si="1086"/>
        <v>1</v>
      </c>
      <c r="AG1361">
        <f t="shared" si="1087"/>
        <v>0</v>
      </c>
      <c r="AH1361">
        <f t="shared" si="1088"/>
        <v>5.014587073294102</v>
      </c>
      <c r="AK1361">
        <v>1354</v>
      </c>
      <c r="AL1361">
        <v>23.249073152187247</v>
      </c>
      <c r="AM1361">
        <v>31.336107655168529</v>
      </c>
      <c r="AO1361">
        <f t="shared" si="1089"/>
        <v>0</v>
      </c>
      <c r="AP1361">
        <f t="shared" si="1090"/>
        <v>1</v>
      </c>
      <c r="AQ1361">
        <f t="shared" si="1091"/>
        <v>8.0870345029812825</v>
      </c>
      <c r="AT1361">
        <v>1354</v>
      </c>
      <c r="AU1361">
        <v>20.654650051514039</v>
      </c>
      <c r="AV1361">
        <v>26.312729107889677</v>
      </c>
      <c r="AX1361">
        <f t="shared" si="1092"/>
        <v>0</v>
      </c>
      <c r="AY1361">
        <f t="shared" si="1093"/>
        <v>1</v>
      </c>
      <c r="AZ1361">
        <f t="shared" si="1094"/>
        <v>5.6580790563756374</v>
      </c>
      <c r="BC1361">
        <v>1354</v>
      </c>
      <c r="BD1361" t="e">
        <v>#N/A</v>
      </c>
      <c r="BE1361" t="e">
        <v>#N/A</v>
      </c>
      <c r="BG1361" t="e">
        <f t="shared" si="1095"/>
        <v>#N/A</v>
      </c>
      <c r="BH1361" t="e">
        <f t="shared" si="1096"/>
        <v>#N/A</v>
      </c>
      <c r="BI1361" t="e">
        <f t="shared" si="1097"/>
        <v>#N/A</v>
      </c>
      <c r="BL1361">
        <v>1354</v>
      </c>
      <c r="BM1361">
        <v>23.538922971558907</v>
      </c>
      <c r="BN1361">
        <v>9.6976726171300136</v>
      </c>
      <c r="BP1361">
        <f t="shared" si="1098"/>
        <v>1</v>
      </c>
      <c r="BQ1361">
        <f t="shared" si="1099"/>
        <v>0</v>
      </c>
      <c r="BR1361">
        <f t="shared" si="1100"/>
        <v>13.841250354428894</v>
      </c>
      <c r="BU1361">
        <v>1354</v>
      </c>
      <c r="BV1361">
        <v>21.268508992180653</v>
      </c>
      <c r="BW1361">
        <v>25.57398164905926</v>
      </c>
      <c r="BY1361">
        <f t="shared" si="1101"/>
        <v>0</v>
      </c>
      <c r="BZ1361">
        <f t="shared" si="1102"/>
        <v>1</v>
      </c>
      <c r="CA1361">
        <f t="shared" si="1103"/>
        <v>4.3054726568786066</v>
      </c>
      <c r="CD1361">
        <v>1354</v>
      </c>
      <c r="CE1361">
        <v>23.6787663293462</v>
      </c>
      <c r="CF1361">
        <v>29.211587614156674</v>
      </c>
      <c r="CH1361">
        <f t="shared" si="1104"/>
        <v>0</v>
      </c>
      <c r="CI1361">
        <f t="shared" si="1105"/>
        <v>1</v>
      </c>
      <c r="CJ1361">
        <f t="shared" si="1106"/>
        <v>5.5328212848104741</v>
      </c>
      <c r="CM1361">
        <v>1354</v>
      </c>
      <c r="CN1361">
        <v>21.827825786658199</v>
      </c>
      <c r="CO1361">
        <v>28.632841326336745</v>
      </c>
      <c r="CQ1361">
        <f t="shared" si="1107"/>
        <v>0</v>
      </c>
      <c r="CR1361">
        <f t="shared" si="1108"/>
        <v>1</v>
      </c>
      <c r="CS1361">
        <f t="shared" si="1109"/>
        <v>6.8050155396785463</v>
      </c>
      <c r="CV1361">
        <v>1354</v>
      </c>
      <c r="CW1361">
        <v>23.727002218705671</v>
      </c>
      <c r="CX1361">
        <v>13.7492167242462</v>
      </c>
      <c r="CZ1361">
        <f t="shared" si="1110"/>
        <v>1</v>
      </c>
      <c r="DA1361">
        <f t="shared" si="1111"/>
        <v>0</v>
      </c>
      <c r="DB1361">
        <f t="shared" si="1112"/>
        <v>9.9777854944594715</v>
      </c>
      <c r="DE1361">
        <v>1354</v>
      </c>
      <c r="DF1361">
        <v>16.671918268608568</v>
      </c>
      <c r="DG1361">
        <v>16.915571824514501</v>
      </c>
      <c r="DI1361">
        <f t="shared" si="1113"/>
        <v>0</v>
      </c>
      <c r="DJ1361">
        <f t="shared" si="1114"/>
        <v>1</v>
      </c>
      <c r="DK1361">
        <f t="shared" si="1115"/>
        <v>0.24365355590593296</v>
      </c>
      <c r="DN1361">
        <v>1354</v>
      </c>
      <c r="DO1361">
        <v>25.708269717964747</v>
      </c>
      <c r="DP1361">
        <v>17.820743636036653</v>
      </c>
      <c r="DR1361">
        <f t="shared" si="1116"/>
        <v>1</v>
      </c>
      <c r="DS1361">
        <f t="shared" si="1117"/>
        <v>0</v>
      </c>
      <c r="DT1361">
        <f t="shared" si="1118"/>
        <v>7.8875260819280939</v>
      </c>
      <c r="DW1361">
        <v>1354</v>
      </c>
      <c r="DX1361">
        <v>13.92529492724719</v>
      </c>
      <c r="DY1361">
        <v>16.317958745222949</v>
      </c>
      <c r="EA1361">
        <f t="shared" si="1119"/>
        <v>0</v>
      </c>
      <c r="EB1361">
        <f t="shared" si="1120"/>
        <v>1</v>
      </c>
      <c r="EC1361">
        <f t="shared" si="1121"/>
        <v>2.3926638179757589</v>
      </c>
      <c r="EF1361">
        <v>1354</v>
      </c>
      <c r="EG1361">
        <v>23.096298534915821</v>
      </c>
      <c r="EH1361">
        <v>14.613311411831614</v>
      </c>
      <c r="EJ1361">
        <f t="shared" si="1122"/>
        <v>1</v>
      </c>
      <c r="EK1361">
        <f t="shared" si="1123"/>
        <v>0</v>
      </c>
      <c r="EL1361">
        <f t="shared" si="1124"/>
        <v>8.4829871230842073</v>
      </c>
      <c r="EO1361">
        <v>1354</v>
      </c>
      <c r="EP1361">
        <v>24.240904858221715</v>
      </c>
      <c r="EQ1361">
        <v>35.706784096354866</v>
      </c>
      <c r="ES1361">
        <f t="shared" si="1125"/>
        <v>0</v>
      </c>
      <c r="ET1361">
        <f t="shared" si="1126"/>
        <v>1</v>
      </c>
      <c r="EU1361">
        <f t="shared" si="1127"/>
        <v>11.465879238133152</v>
      </c>
    </row>
    <row r="1362" spans="1:151" x14ac:dyDescent="0.25">
      <c r="A1362">
        <v>1355</v>
      </c>
      <c r="B1362">
        <v>11.828667224051578</v>
      </c>
      <c r="C1362">
        <v>26.446861737723292</v>
      </c>
      <c r="E1362">
        <f t="shared" si="1077"/>
        <v>0</v>
      </c>
      <c r="F1362">
        <f t="shared" si="1079"/>
        <v>1</v>
      </c>
      <c r="G1362">
        <f t="shared" si="1078"/>
        <v>14.618194513671714</v>
      </c>
      <c r="J1362">
        <v>1355</v>
      </c>
      <c r="K1362">
        <v>26.194869440135975</v>
      </c>
      <c r="L1362">
        <v>30.590851679359044</v>
      </c>
      <c r="N1362">
        <f t="shared" si="1080"/>
        <v>0</v>
      </c>
      <c r="O1362">
        <f t="shared" si="1081"/>
        <v>1</v>
      </c>
      <c r="P1362">
        <f t="shared" si="1082"/>
        <v>4.3959822392230699</v>
      </c>
      <c r="S1362">
        <v>1355</v>
      </c>
      <c r="T1362">
        <v>19.246675892068069</v>
      </c>
      <c r="U1362">
        <v>44.573757069836645</v>
      </c>
      <c r="W1362">
        <f t="shared" si="1083"/>
        <v>0</v>
      </c>
      <c r="X1362">
        <f t="shared" si="1084"/>
        <v>1</v>
      </c>
      <c r="Y1362">
        <f t="shared" si="1085"/>
        <v>25.327081177768576</v>
      </c>
      <c r="AB1362">
        <v>1355</v>
      </c>
      <c r="AC1362">
        <v>23.751251697992963</v>
      </c>
      <c r="AD1362">
        <v>18.248161808154663</v>
      </c>
      <c r="AF1362">
        <f t="shared" si="1086"/>
        <v>1</v>
      </c>
      <c r="AG1362">
        <f t="shared" si="1087"/>
        <v>0</v>
      </c>
      <c r="AH1362">
        <f t="shared" si="1088"/>
        <v>5.5030898898383001</v>
      </c>
      <c r="AK1362">
        <v>1355</v>
      </c>
      <c r="AL1362">
        <v>23.906329520620485</v>
      </c>
      <c r="AM1362">
        <v>17.330579515382659</v>
      </c>
      <c r="AO1362">
        <f t="shared" si="1089"/>
        <v>1</v>
      </c>
      <c r="AP1362">
        <f t="shared" si="1090"/>
        <v>0</v>
      </c>
      <c r="AQ1362">
        <f t="shared" si="1091"/>
        <v>6.5757500052378255</v>
      </c>
      <c r="AT1362">
        <v>1355</v>
      </c>
      <c r="AU1362">
        <v>21.184569847149248</v>
      </c>
      <c r="AV1362">
        <v>26.953206098676343</v>
      </c>
      <c r="AX1362">
        <f t="shared" si="1092"/>
        <v>0</v>
      </c>
      <c r="AY1362">
        <f t="shared" si="1093"/>
        <v>1</v>
      </c>
      <c r="AZ1362">
        <f t="shared" si="1094"/>
        <v>5.768636251527095</v>
      </c>
      <c r="BC1362">
        <v>1355</v>
      </c>
      <c r="BD1362" t="e">
        <v>#N/A</v>
      </c>
      <c r="BE1362" t="e">
        <v>#N/A</v>
      </c>
      <c r="BG1362" t="e">
        <f t="shared" si="1095"/>
        <v>#N/A</v>
      </c>
      <c r="BH1362" t="e">
        <f t="shared" si="1096"/>
        <v>#N/A</v>
      </c>
      <c r="BI1362" t="e">
        <f t="shared" si="1097"/>
        <v>#N/A</v>
      </c>
      <c r="BL1362">
        <v>1355</v>
      </c>
      <c r="BM1362">
        <v>21.212749086843161</v>
      </c>
      <c r="BN1362">
        <v>12.611036927317414</v>
      </c>
      <c r="BP1362">
        <f t="shared" si="1098"/>
        <v>1</v>
      </c>
      <c r="BQ1362">
        <f t="shared" si="1099"/>
        <v>0</v>
      </c>
      <c r="BR1362">
        <f t="shared" si="1100"/>
        <v>8.6017121595257464</v>
      </c>
      <c r="BU1362">
        <v>1355</v>
      </c>
      <c r="BV1362">
        <v>28.933360355766215</v>
      </c>
      <c r="BW1362">
        <v>13.005294318336475</v>
      </c>
      <c r="BY1362">
        <f t="shared" si="1101"/>
        <v>1</v>
      </c>
      <c r="BZ1362">
        <f t="shared" si="1102"/>
        <v>0</v>
      </c>
      <c r="CA1362">
        <f t="shared" si="1103"/>
        <v>15.92806603742974</v>
      </c>
      <c r="CD1362">
        <v>1355</v>
      </c>
      <c r="CE1362">
        <v>27.72420969358059</v>
      </c>
      <c r="CF1362">
        <v>12.341615614293705</v>
      </c>
      <c r="CH1362">
        <f t="shared" si="1104"/>
        <v>1</v>
      </c>
      <c r="CI1362">
        <f t="shared" si="1105"/>
        <v>0</v>
      </c>
      <c r="CJ1362">
        <f t="shared" si="1106"/>
        <v>15.382594079286886</v>
      </c>
      <c r="CM1362">
        <v>1355</v>
      </c>
      <c r="CN1362">
        <v>21.819908667946876</v>
      </c>
      <c r="CO1362">
        <v>22.64898770514051</v>
      </c>
      <c r="CQ1362">
        <f t="shared" si="1107"/>
        <v>0</v>
      </c>
      <c r="CR1362">
        <f t="shared" si="1108"/>
        <v>1</v>
      </c>
      <c r="CS1362">
        <f t="shared" si="1109"/>
        <v>0.82907903719363318</v>
      </c>
      <c r="CV1362">
        <v>1355</v>
      </c>
      <c r="CW1362">
        <v>22.721769742515292</v>
      </c>
      <c r="CX1362">
        <v>21.714058351458107</v>
      </c>
      <c r="CZ1362">
        <f t="shared" si="1110"/>
        <v>1</v>
      </c>
      <c r="DA1362">
        <f t="shared" si="1111"/>
        <v>0</v>
      </c>
      <c r="DB1362">
        <f t="shared" si="1112"/>
        <v>1.0077113910571853</v>
      </c>
      <c r="DE1362">
        <v>1355</v>
      </c>
      <c r="DF1362">
        <v>23.247171181648337</v>
      </c>
      <c r="DG1362">
        <v>18.890669086434713</v>
      </c>
      <c r="DI1362">
        <f t="shared" si="1113"/>
        <v>1</v>
      </c>
      <c r="DJ1362">
        <f t="shared" si="1114"/>
        <v>0</v>
      </c>
      <c r="DK1362">
        <f t="shared" si="1115"/>
        <v>4.3565020952136244</v>
      </c>
      <c r="DN1362">
        <v>1355</v>
      </c>
      <c r="DO1362">
        <v>21.834414108374084</v>
      </c>
      <c r="DP1362">
        <v>35.152431297583163</v>
      </c>
      <c r="DR1362">
        <f t="shared" si="1116"/>
        <v>0</v>
      </c>
      <c r="DS1362">
        <f t="shared" si="1117"/>
        <v>1</v>
      </c>
      <c r="DT1362">
        <f t="shared" si="1118"/>
        <v>13.31801718920908</v>
      </c>
      <c r="DW1362">
        <v>1355</v>
      </c>
      <c r="DX1362">
        <v>13.858723943246982</v>
      </c>
      <c r="DY1362">
        <v>24.445824188809038</v>
      </c>
      <c r="EA1362">
        <f t="shared" si="1119"/>
        <v>0</v>
      </c>
      <c r="EB1362">
        <f t="shared" si="1120"/>
        <v>1</v>
      </c>
      <c r="EC1362">
        <f t="shared" si="1121"/>
        <v>10.587100245562056</v>
      </c>
      <c r="EF1362">
        <v>1355</v>
      </c>
      <c r="EG1362">
        <v>20.370894723778388</v>
      </c>
      <c r="EH1362">
        <v>14.649575761841376</v>
      </c>
      <c r="EJ1362">
        <f t="shared" si="1122"/>
        <v>1</v>
      </c>
      <c r="EK1362">
        <f t="shared" si="1123"/>
        <v>0</v>
      </c>
      <c r="EL1362">
        <f t="shared" si="1124"/>
        <v>5.7213189619370119</v>
      </c>
      <c r="EO1362">
        <v>1355</v>
      </c>
      <c r="EP1362">
        <v>25.450665573834282</v>
      </c>
      <c r="EQ1362">
        <v>46.254216460942125</v>
      </c>
      <c r="ES1362">
        <f t="shared" si="1125"/>
        <v>0</v>
      </c>
      <c r="ET1362">
        <f t="shared" si="1126"/>
        <v>1</v>
      </c>
      <c r="EU1362">
        <f t="shared" si="1127"/>
        <v>20.803550887107843</v>
      </c>
    </row>
    <row r="1363" spans="1:151" x14ac:dyDescent="0.25">
      <c r="A1363">
        <v>1356</v>
      </c>
      <c r="B1363">
        <v>12.687519315930283</v>
      </c>
      <c r="C1363">
        <v>13.432247486725036</v>
      </c>
      <c r="E1363">
        <f t="shared" si="1077"/>
        <v>0</v>
      </c>
      <c r="F1363">
        <f t="shared" si="1079"/>
        <v>1</v>
      </c>
      <c r="G1363">
        <f t="shared" si="1078"/>
        <v>0.74472817079475284</v>
      </c>
      <c r="J1363">
        <v>1356</v>
      </c>
      <c r="K1363">
        <v>27.367160792485443</v>
      </c>
      <c r="L1363">
        <v>30.376792431758343</v>
      </c>
      <c r="N1363">
        <f t="shared" si="1080"/>
        <v>0</v>
      </c>
      <c r="O1363">
        <f t="shared" si="1081"/>
        <v>1</v>
      </c>
      <c r="P1363">
        <f t="shared" si="1082"/>
        <v>3.0096316392729001</v>
      </c>
      <c r="S1363">
        <v>1356</v>
      </c>
      <c r="T1363">
        <v>18.396930334226621</v>
      </c>
      <c r="U1363">
        <v>32.228711863649551</v>
      </c>
      <c r="W1363">
        <f t="shared" si="1083"/>
        <v>0</v>
      </c>
      <c r="X1363">
        <f t="shared" si="1084"/>
        <v>1</v>
      </c>
      <c r="Y1363">
        <f t="shared" si="1085"/>
        <v>13.83178152942293</v>
      </c>
      <c r="AB1363">
        <v>1356</v>
      </c>
      <c r="AC1363">
        <v>17.7682506039732</v>
      </c>
      <c r="AD1363">
        <v>17.483886030524715</v>
      </c>
      <c r="AF1363">
        <f t="shared" si="1086"/>
        <v>1</v>
      </c>
      <c r="AG1363">
        <f t="shared" si="1087"/>
        <v>0</v>
      </c>
      <c r="AH1363">
        <f t="shared" si="1088"/>
        <v>0.2843645734484852</v>
      </c>
      <c r="AK1363">
        <v>1356</v>
      </c>
      <c r="AL1363">
        <v>31.262652805783581</v>
      </c>
      <c r="AM1363">
        <v>31.193522325176971</v>
      </c>
      <c r="AO1363">
        <f t="shared" si="1089"/>
        <v>1</v>
      </c>
      <c r="AP1363">
        <f t="shared" si="1090"/>
        <v>0</v>
      </c>
      <c r="AQ1363">
        <f t="shared" si="1091"/>
        <v>6.9130480606609979E-2</v>
      </c>
      <c r="AT1363">
        <v>1356</v>
      </c>
      <c r="AU1363">
        <v>28.861829464340143</v>
      </c>
      <c r="AV1363">
        <v>26.019703070335449</v>
      </c>
      <c r="AX1363">
        <f t="shared" si="1092"/>
        <v>1</v>
      </c>
      <c r="AY1363">
        <f t="shared" si="1093"/>
        <v>0</v>
      </c>
      <c r="AZ1363">
        <f t="shared" si="1094"/>
        <v>2.8421263940046941</v>
      </c>
      <c r="BC1363">
        <v>1356</v>
      </c>
      <c r="BD1363" t="e">
        <v>#N/A</v>
      </c>
      <c r="BE1363" t="e">
        <v>#N/A</v>
      </c>
      <c r="BG1363" t="e">
        <f t="shared" si="1095"/>
        <v>#N/A</v>
      </c>
      <c r="BH1363" t="e">
        <f t="shared" si="1096"/>
        <v>#N/A</v>
      </c>
      <c r="BI1363" t="e">
        <f t="shared" si="1097"/>
        <v>#N/A</v>
      </c>
      <c r="BL1363">
        <v>1356</v>
      </c>
      <c r="BM1363">
        <v>27.246888966152756</v>
      </c>
      <c r="BN1363">
        <v>14.762261841448861</v>
      </c>
      <c r="BP1363">
        <f t="shared" si="1098"/>
        <v>1</v>
      </c>
      <c r="BQ1363">
        <f t="shared" si="1099"/>
        <v>0</v>
      </c>
      <c r="BR1363">
        <f t="shared" si="1100"/>
        <v>12.484627124703895</v>
      </c>
      <c r="BU1363">
        <v>1356</v>
      </c>
      <c r="BV1363">
        <v>10.285628874488722</v>
      </c>
      <c r="BW1363">
        <v>13.647454746592089</v>
      </c>
      <c r="BY1363">
        <f t="shared" si="1101"/>
        <v>0</v>
      </c>
      <c r="BZ1363">
        <f t="shared" si="1102"/>
        <v>1</v>
      </c>
      <c r="CA1363">
        <f t="shared" si="1103"/>
        <v>3.3618258721033669</v>
      </c>
      <c r="CD1363">
        <v>1356</v>
      </c>
      <c r="CE1363">
        <v>24.885566343144266</v>
      </c>
      <c r="CF1363">
        <v>20.576581680452666</v>
      </c>
      <c r="CH1363">
        <f t="shared" si="1104"/>
        <v>1</v>
      </c>
      <c r="CI1363">
        <f t="shared" si="1105"/>
        <v>0</v>
      </c>
      <c r="CJ1363">
        <f t="shared" si="1106"/>
        <v>4.3089846626916</v>
      </c>
      <c r="CM1363">
        <v>1356</v>
      </c>
      <c r="CN1363">
        <v>19.226410061478269</v>
      </c>
      <c r="CO1363">
        <v>5.6156917217431115</v>
      </c>
      <c r="CQ1363">
        <f t="shared" si="1107"/>
        <v>1</v>
      </c>
      <c r="CR1363">
        <f t="shared" si="1108"/>
        <v>0</v>
      </c>
      <c r="CS1363">
        <f t="shared" si="1109"/>
        <v>13.610718339735158</v>
      </c>
      <c r="CV1363">
        <v>1356</v>
      </c>
      <c r="CW1363">
        <v>25.696929279983763</v>
      </c>
      <c r="CX1363">
        <v>19.776191673869679</v>
      </c>
      <c r="CZ1363">
        <f t="shared" si="1110"/>
        <v>1</v>
      </c>
      <c r="DA1363">
        <f t="shared" si="1111"/>
        <v>0</v>
      </c>
      <c r="DB1363">
        <f t="shared" si="1112"/>
        <v>5.9207376061140842</v>
      </c>
      <c r="DE1363">
        <v>1356</v>
      </c>
      <c r="DF1363">
        <v>11.890689314052818</v>
      </c>
      <c r="DG1363">
        <v>27.326783606543266</v>
      </c>
      <c r="DI1363">
        <f t="shared" si="1113"/>
        <v>0</v>
      </c>
      <c r="DJ1363">
        <f t="shared" si="1114"/>
        <v>1</v>
      </c>
      <c r="DK1363">
        <f t="shared" si="1115"/>
        <v>15.436094292490449</v>
      </c>
      <c r="DN1363">
        <v>1356</v>
      </c>
      <c r="DO1363">
        <v>24.583224287939043</v>
      </c>
      <c r="DP1363">
        <v>21.632735694185694</v>
      </c>
      <c r="DR1363">
        <f t="shared" si="1116"/>
        <v>1</v>
      </c>
      <c r="DS1363">
        <f t="shared" si="1117"/>
        <v>0</v>
      </c>
      <c r="DT1363">
        <f t="shared" si="1118"/>
        <v>2.9504885937533487</v>
      </c>
      <c r="DW1363">
        <v>1356</v>
      </c>
      <c r="DX1363">
        <v>12.277910708367655</v>
      </c>
      <c r="DY1363">
        <v>17.988475508875577</v>
      </c>
      <c r="EA1363">
        <f t="shared" si="1119"/>
        <v>0</v>
      </c>
      <c r="EB1363">
        <f t="shared" si="1120"/>
        <v>1</v>
      </c>
      <c r="EC1363">
        <f t="shared" si="1121"/>
        <v>5.7105648005079228</v>
      </c>
      <c r="EF1363">
        <v>1356</v>
      </c>
      <c r="EG1363">
        <v>15.540804000256063</v>
      </c>
      <c r="EH1363">
        <v>16.541293446241767</v>
      </c>
      <c r="EJ1363">
        <f t="shared" si="1122"/>
        <v>0</v>
      </c>
      <c r="EK1363">
        <f t="shared" si="1123"/>
        <v>1</v>
      </c>
      <c r="EL1363">
        <f t="shared" si="1124"/>
        <v>1.0004894459857034</v>
      </c>
      <c r="EO1363">
        <v>1356</v>
      </c>
      <c r="EP1363">
        <v>23.764695539145595</v>
      </c>
      <c r="EQ1363">
        <v>30.899012679635209</v>
      </c>
      <c r="ES1363">
        <f t="shared" si="1125"/>
        <v>0</v>
      </c>
      <c r="ET1363">
        <f t="shared" si="1126"/>
        <v>1</v>
      </c>
      <c r="EU1363">
        <f t="shared" si="1127"/>
        <v>7.134317140489614</v>
      </c>
    </row>
    <row r="1364" spans="1:151" x14ac:dyDescent="0.25">
      <c r="A1364">
        <v>1357</v>
      </c>
      <c r="B1364">
        <v>10.805877699961663</v>
      </c>
      <c r="C1364">
        <v>33.814672320983803</v>
      </c>
      <c r="E1364">
        <f t="shared" si="1077"/>
        <v>0</v>
      </c>
      <c r="F1364">
        <f t="shared" si="1079"/>
        <v>1</v>
      </c>
      <c r="G1364">
        <f t="shared" si="1078"/>
        <v>23.00879462102214</v>
      </c>
      <c r="J1364">
        <v>1357</v>
      </c>
      <c r="K1364">
        <v>20.426465028574153</v>
      </c>
      <c r="L1364">
        <v>23.054659772777811</v>
      </c>
      <c r="N1364">
        <f t="shared" si="1080"/>
        <v>0</v>
      </c>
      <c r="O1364">
        <f t="shared" si="1081"/>
        <v>1</v>
      </c>
      <c r="P1364">
        <f t="shared" si="1082"/>
        <v>2.6281947442036575</v>
      </c>
      <c r="S1364">
        <v>1357</v>
      </c>
      <c r="T1364">
        <v>19.395047200513211</v>
      </c>
      <c r="U1364">
        <v>31.907269943591196</v>
      </c>
      <c r="W1364">
        <f t="shared" si="1083"/>
        <v>0</v>
      </c>
      <c r="X1364">
        <f t="shared" si="1084"/>
        <v>1</v>
      </c>
      <c r="Y1364">
        <f t="shared" si="1085"/>
        <v>12.512222743077984</v>
      </c>
      <c r="AB1364">
        <v>1357</v>
      </c>
      <c r="AC1364">
        <v>27.150689954023282</v>
      </c>
      <c r="AD1364">
        <v>18.616436752548395</v>
      </c>
      <c r="AF1364">
        <f t="shared" si="1086"/>
        <v>1</v>
      </c>
      <c r="AG1364">
        <f t="shared" si="1087"/>
        <v>0</v>
      </c>
      <c r="AH1364">
        <f t="shared" si="1088"/>
        <v>8.5342532014748862</v>
      </c>
      <c r="AK1364">
        <v>1357</v>
      </c>
      <c r="AL1364">
        <v>28.739606409182969</v>
      </c>
      <c r="AM1364">
        <v>36.007199258891013</v>
      </c>
      <c r="AO1364">
        <f t="shared" si="1089"/>
        <v>0</v>
      </c>
      <c r="AP1364">
        <f t="shared" si="1090"/>
        <v>1</v>
      </c>
      <c r="AQ1364">
        <f t="shared" si="1091"/>
        <v>7.2675928497080449</v>
      </c>
      <c r="AT1364">
        <v>1357</v>
      </c>
      <c r="AU1364">
        <v>20.909170568246893</v>
      </c>
      <c r="AV1364">
        <v>27.881967106518154</v>
      </c>
      <c r="AX1364">
        <f t="shared" si="1092"/>
        <v>0</v>
      </c>
      <c r="AY1364">
        <f t="shared" si="1093"/>
        <v>1</v>
      </c>
      <c r="AZ1364">
        <f t="shared" si="1094"/>
        <v>6.9727965382712611</v>
      </c>
      <c r="BC1364">
        <v>1357</v>
      </c>
      <c r="BD1364" t="e">
        <v>#N/A</v>
      </c>
      <c r="BE1364" t="e">
        <v>#N/A</v>
      </c>
      <c r="BG1364" t="e">
        <f t="shared" si="1095"/>
        <v>#N/A</v>
      </c>
      <c r="BH1364" t="e">
        <f t="shared" si="1096"/>
        <v>#N/A</v>
      </c>
      <c r="BI1364" t="e">
        <f t="shared" si="1097"/>
        <v>#N/A</v>
      </c>
      <c r="BL1364">
        <v>1357</v>
      </c>
      <c r="BM1364">
        <v>22.833542283250004</v>
      </c>
      <c r="BN1364">
        <v>13.273708754360845</v>
      </c>
      <c r="BP1364">
        <f t="shared" si="1098"/>
        <v>1</v>
      </c>
      <c r="BQ1364">
        <f t="shared" si="1099"/>
        <v>0</v>
      </c>
      <c r="BR1364">
        <f t="shared" si="1100"/>
        <v>9.5598335288891594</v>
      </c>
      <c r="BU1364">
        <v>1357</v>
      </c>
      <c r="BV1364">
        <v>23.808255855475799</v>
      </c>
      <c r="BW1364">
        <v>23.03031793138517</v>
      </c>
      <c r="BY1364">
        <f t="shared" si="1101"/>
        <v>1</v>
      </c>
      <c r="BZ1364">
        <f t="shared" si="1102"/>
        <v>0</v>
      </c>
      <c r="CA1364">
        <f t="shared" si="1103"/>
        <v>0.77793792409062945</v>
      </c>
      <c r="CD1364">
        <v>1357</v>
      </c>
      <c r="CE1364">
        <v>15.8523475056418</v>
      </c>
      <c r="CF1364">
        <v>23.744571869398786</v>
      </c>
      <c r="CH1364">
        <f t="shared" si="1104"/>
        <v>0</v>
      </c>
      <c r="CI1364">
        <f t="shared" si="1105"/>
        <v>1</v>
      </c>
      <c r="CJ1364">
        <f t="shared" si="1106"/>
        <v>7.892224363756986</v>
      </c>
      <c r="CM1364">
        <v>1357</v>
      </c>
      <c r="CN1364">
        <v>24.52627738505047</v>
      </c>
      <c r="CO1364">
        <v>7.4255217863959437</v>
      </c>
      <c r="CQ1364">
        <f t="shared" si="1107"/>
        <v>1</v>
      </c>
      <c r="CR1364">
        <f t="shared" si="1108"/>
        <v>0</v>
      </c>
      <c r="CS1364">
        <f t="shared" si="1109"/>
        <v>17.100755598654526</v>
      </c>
      <c r="CV1364">
        <v>1357</v>
      </c>
      <c r="CW1364">
        <v>19.275547472371652</v>
      </c>
      <c r="CX1364">
        <v>17.864885707207904</v>
      </c>
      <c r="CZ1364">
        <f t="shared" si="1110"/>
        <v>1</v>
      </c>
      <c r="DA1364">
        <f t="shared" si="1111"/>
        <v>0</v>
      </c>
      <c r="DB1364">
        <f t="shared" si="1112"/>
        <v>1.4106617651637485</v>
      </c>
      <c r="DE1364">
        <v>1357</v>
      </c>
      <c r="DF1364">
        <v>23.837345457829187</v>
      </c>
      <c r="DG1364">
        <v>22.291171248858486</v>
      </c>
      <c r="DI1364">
        <f t="shared" si="1113"/>
        <v>1</v>
      </c>
      <c r="DJ1364">
        <f t="shared" si="1114"/>
        <v>0</v>
      </c>
      <c r="DK1364">
        <f t="shared" si="1115"/>
        <v>1.5461742089707009</v>
      </c>
      <c r="DN1364">
        <v>1357</v>
      </c>
      <c r="DO1364">
        <v>22.463053676194388</v>
      </c>
      <c r="DP1364">
        <v>21.845076354181632</v>
      </c>
      <c r="DR1364">
        <f t="shared" si="1116"/>
        <v>1</v>
      </c>
      <c r="DS1364">
        <f t="shared" si="1117"/>
        <v>0</v>
      </c>
      <c r="DT1364">
        <f t="shared" si="1118"/>
        <v>0.61797732201275579</v>
      </c>
      <c r="DW1364">
        <v>1357</v>
      </c>
      <c r="DX1364">
        <v>17.891721325793682</v>
      </c>
      <c r="DY1364">
        <v>15.44474216101076</v>
      </c>
      <c r="EA1364">
        <f t="shared" si="1119"/>
        <v>1</v>
      </c>
      <c r="EB1364">
        <f t="shared" si="1120"/>
        <v>0</v>
      </c>
      <c r="EC1364">
        <f t="shared" si="1121"/>
        <v>2.4469791647829222</v>
      </c>
      <c r="EF1364">
        <v>1357</v>
      </c>
      <c r="EG1364">
        <v>15.543627847164771</v>
      </c>
      <c r="EH1364">
        <v>12.228607137368337</v>
      </c>
      <c r="EJ1364">
        <f t="shared" si="1122"/>
        <v>1</v>
      </c>
      <c r="EK1364">
        <f t="shared" si="1123"/>
        <v>0</v>
      </c>
      <c r="EL1364">
        <f t="shared" si="1124"/>
        <v>3.3150207097964337</v>
      </c>
      <c r="EO1364">
        <v>1357</v>
      </c>
      <c r="EP1364">
        <v>20.141113321472098</v>
      </c>
      <c r="EQ1364">
        <v>-5.1432893017838843</v>
      </c>
      <c r="ES1364">
        <f t="shared" si="1125"/>
        <v>1</v>
      </c>
      <c r="ET1364">
        <f t="shared" si="1126"/>
        <v>0</v>
      </c>
      <c r="EU1364">
        <f t="shared" si="1127"/>
        <v>25.284402623255982</v>
      </c>
    </row>
    <row r="1365" spans="1:151" x14ac:dyDescent="0.25">
      <c r="A1365">
        <v>1358</v>
      </c>
      <c r="B1365">
        <v>15.100365806285049</v>
      </c>
      <c r="C1365">
        <v>15.726906551493869</v>
      </c>
      <c r="E1365">
        <f t="shared" si="1077"/>
        <v>0</v>
      </c>
      <c r="F1365">
        <f t="shared" si="1079"/>
        <v>1</v>
      </c>
      <c r="G1365">
        <f t="shared" si="1078"/>
        <v>0.62654074520881942</v>
      </c>
      <c r="J1365">
        <v>1358</v>
      </c>
      <c r="K1365">
        <v>25.317990440721744</v>
      </c>
      <c r="L1365">
        <v>30.689779944883991</v>
      </c>
      <c r="N1365">
        <f t="shared" si="1080"/>
        <v>0</v>
      </c>
      <c r="O1365">
        <f t="shared" si="1081"/>
        <v>1</v>
      </c>
      <c r="P1365">
        <f t="shared" si="1082"/>
        <v>5.3717895041622477</v>
      </c>
      <c r="S1365">
        <v>1358</v>
      </c>
      <c r="T1365">
        <v>21.5448082637939</v>
      </c>
      <c r="U1365">
        <v>14.311080382147409</v>
      </c>
      <c r="W1365">
        <f t="shared" si="1083"/>
        <v>1</v>
      </c>
      <c r="X1365">
        <f t="shared" si="1084"/>
        <v>0</v>
      </c>
      <c r="Y1365">
        <f t="shared" si="1085"/>
        <v>7.2337278816464909</v>
      </c>
      <c r="AB1365">
        <v>1358</v>
      </c>
      <c r="AC1365">
        <v>25.457505319081228</v>
      </c>
      <c r="AD1365">
        <v>17.587853036964923</v>
      </c>
      <c r="AF1365">
        <f t="shared" si="1086"/>
        <v>1</v>
      </c>
      <c r="AG1365">
        <f t="shared" si="1087"/>
        <v>0</v>
      </c>
      <c r="AH1365">
        <f t="shared" si="1088"/>
        <v>7.8696522821163057</v>
      </c>
      <c r="AK1365">
        <v>1358</v>
      </c>
      <c r="AL1365">
        <v>14.574034003903538</v>
      </c>
      <c r="AM1365">
        <v>39.772489430305171</v>
      </c>
      <c r="AO1365">
        <f t="shared" si="1089"/>
        <v>0</v>
      </c>
      <c r="AP1365">
        <f t="shared" si="1090"/>
        <v>1</v>
      </c>
      <c r="AQ1365">
        <f t="shared" si="1091"/>
        <v>25.198455426401633</v>
      </c>
      <c r="AT1365">
        <v>1358</v>
      </c>
      <c r="AU1365">
        <v>18.309765585653679</v>
      </c>
      <c r="AV1365">
        <v>28.074356864005136</v>
      </c>
      <c r="AX1365">
        <f t="shared" si="1092"/>
        <v>0</v>
      </c>
      <c r="AY1365">
        <f t="shared" si="1093"/>
        <v>1</v>
      </c>
      <c r="AZ1365">
        <f t="shared" si="1094"/>
        <v>9.7645912783514568</v>
      </c>
      <c r="BC1365">
        <v>1358</v>
      </c>
      <c r="BD1365" t="e">
        <v>#N/A</v>
      </c>
      <c r="BE1365" t="e">
        <v>#N/A</v>
      </c>
      <c r="BG1365" t="e">
        <f t="shared" si="1095"/>
        <v>#N/A</v>
      </c>
      <c r="BH1365" t="e">
        <f t="shared" si="1096"/>
        <v>#N/A</v>
      </c>
      <c r="BI1365" t="e">
        <f t="shared" si="1097"/>
        <v>#N/A</v>
      </c>
      <c r="BL1365">
        <v>1358</v>
      </c>
      <c r="BM1365">
        <v>28.794116570447517</v>
      </c>
      <c r="BN1365">
        <v>8.6487169909483761</v>
      </c>
      <c r="BP1365">
        <f t="shared" si="1098"/>
        <v>1</v>
      </c>
      <c r="BQ1365">
        <f t="shared" si="1099"/>
        <v>0</v>
      </c>
      <c r="BR1365">
        <f t="shared" si="1100"/>
        <v>20.145399579499141</v>
      </c>
      <c r="BU1365">
        <v>1358</v>
      </c>
      <c r="BV1365">
        <v>20.86510680061496</v>
      </c>
      <c r="BW1365">
        <v>27.75606607481653</v>
      </c>
      <c r="BY1365">
        <f t="shared" si="1101"/>
        <v>0</v>
      </c>
      <c r="BZ1365">
        <f t="shared" si="1102"/>
        <v>1</v>
      </c>
      <c r="CA1365">
        <f t="shared" si="1103"/>
        <v>6.8909592742015704</v>
      </c>
      <c r="CD1365">
        <v>1358</v>
      </c>
      <c r="CE1365">
        <v>12.632421080094762</v>
      </c>
      <c r="CF1365">
        <v>22.583953238018527</v>
      </c>
      <c r="CH1365">
        <f t="shared" si="1104"/>
        <v>0</v>
      </c>
      <c r="CI1365">
        <f t="shared" si="1105"/>
        <v>1</v>
      </c>
      <c r="CJ1365">
        <f t="shared" si="1106"/>
        <v>9.951532157923765</v>
      </c>
      <c r="CM1365">
        <v>1358</v>
      </c>
      <c r="CN1365">
        <v>23.715499321091482</v>
      </c>
      <c r="CO1365">
        <v>26.309095381818956</v>
      </c>
      <c r="CQ1365">
        <f t="shared" si="1107"/>
        <v>0</v>
      </c>
      <c r="CR1365">
        <f t="shared" si="1108"/>
        <v>1</v>
      </c>
      <c r="CS1365">
        <f t="shared" si="1109"/>
        <v>2.5935960607274744</v>
      </c>
      <c r="CV1365">
        <v>1358</v>
      </c>
      <c r="CW1365">
        <v>21.40656435554742</v>
      </c>
      <c r="CX1365">
        <v>12.799930255240206</v>
      </c>
      <c r="CZ1365">
        <f t="shared" si="1110"/>
        <v>1</v>
      </c>
      <c r="DA1365">
        <f t="shared" si="1111"/>
        <v>0</v>
      </c>
      <c r="DB1365">
        <f t="shared" si="1112"/>
        <v>8.6066341003072147</v>
      </c>
      <c r="DE1365">
        <v>1358</v>
      </c>
      <c r="DF1365">
        <v>22.582665343237281</v>
      </c>
      <c r="DG1365">
        <v>17.764671012333196</v>
      </c>
      <c r="DI1365">
        <f t="shared" si="1113"/>
        <v>1</v>
      </c>
      <c r="DJ1365">
        <f t="shared" si="1114"/>
        <v>0</v>
      </c>
      <c r="DK1365">
        <f t="shared" si="1115"/>
        <v>4.8179943309040851</v>
      </c>
      <c r="DN1365">
        <v>1358</v>
      </c>
      <c r="DO1365">
        <v>25.68721971081693</v>
      </c>
      <c r="DP1365">
        <v>25.955220017249133</v>
      </c>
      <c r="DR1365">
        <f t="shared" si="1116"/>
        <v>0</v>
      </c>
      <c r="DS1365">
        <f t="shared" si="1117"/>
        <v>1</v>
      </c>
      <c r="DT1365">
        <f t="shared" si="1118"/>
        <v>0.26800030643220296</v>
      </c>
      <c r="DW1365">
        <v>1358</v>
      </c>
      <c r="DX1365">
        <v>20.519903962126204</v>
      </c>
      <c r="DY1365">
        <v>16.347201399329041</v>
      </c>
      <c r="EA1365">
        <f t="shared" si="1119"/>
        <v>1</v>
      </c>
      <c r="EB1365">
        <f t="shared" si="1120"/>
        <v>0</v>
      </c>
      <c r="EC1365">
        <f t="shared" si="1121"/>
        <v>4.1727025627971628</v>
      </c>
      <c r="EF1365">
        <v>1358</v>
      </c>
      <c r="EG1365">
        <v>18.950069989574892</v>
      </c>
      <c r="EH1365">
        <v>15.24256487267165</v>
      </c>
      <c r="EJ1365">
        <f t="shared" si="1122"/>
        <v>1</v>
      </c>
      <c r="EK1365">
        <f t="shared" si="1123"/>
        <v>0</v>
      </c>
      <c r="EL1365">
        <f t="shared" si="1124"/>
        <v>3.707505116903242</v>
      </c>
      <c r="EO1365">
        <v>1358</v>
      </c>
      <c r="EP1365">
        <v>25.622604803349667</v>
      </c>
      <c r="EQ1365">
        <v>44.606247464041402</v>
      </c>
      <c r="ES1365">
        <f t="shared" si="1125"/>
        <v>0</v>
      </c>
      <c r="ET1365">
        <f t="shared" si="1126"/>
        <v>1</v>
      </c>
      <c r="EU1365">
        <f t="shared" si="1127"/>
        <v>18.983642660691736</v>
      </c>
    </row>
    <row r="1366" spans="1:151" x14ac:dyDescent="0.25">
      <c r="A1366">
        <v>1359</v>
      </c>
      <c r="B1366">
        <v>14.217886348801672</v>
      </c>
      <c r="C1366">
        <v>21.805598342110436</v>
      </c>
      <c r="E1366">
        <f t="shared" si="1077"/>
        <v>0</v>
      </c>
      <c r="F1366">
        <f t="shared" si="1079"/>
        <v>1</v>
      </c>
      <c r="G1366">
        <f t="shared" si="1078"/>
        <v>7.5877119933087638</v>
      </c>
      <c r="J1366">
        <v>1359</v>
      </c>
      <c r="K1366">
        <v>18.993360040132536</v>
      </c>
      <c r="L1366">
        <v>29.944938636633658</v>
      </c>
      <c r="N1366">
        <f t="shared" si="1080"/>
        <v>0</v>
      </c>
      <c r="O1366">
        <f t="shared" si="1081"/>
        <v>1</v>
      </c>
      <c r="P1366">
        <f t="shared" si="1082"/>
        <v>10.951578596501122</v>
      </c>
      <c r="S1366">
        <v>1359</v>
      </c>
      <c r="T1366">
        <v>15.052858553698622</v>
      </c>
      <c r="U1366">
        <v>13.180850644066355</v>
      </c>
      <c r="W1366">
        <f t="shared" si="1083"/>
        <v>1</v>
      </c>
      <c r="X1366">
        <f t="shared" si="1084"/>
        <v>0</v>
      </c>
      <c r="Y1366">
        <f t="shared" si="1085"/>
        <v>1.8720079096322664</v>
      </c>
      <c r="AB1366">
        <v>1359</v>
      </c>
      <c r="AC1366">
        <v>21.951555458759941</v>
      </c>
      <c r="AD1366">
        <v>17.377853814674001</v>
      </c>
      <c r="AF1366">
        <f t="shared" si="1086"/>
        <v>1</v>
      </c>
      <c r="AG1366">
        <f t="shared" si="1087"/>
        <v>0</v>
      </c>
      <c r="AH1366">
        <f t="shared" si="1088"/>
        <v>4.5737016440859399</v>
      </c>
      <c r="AK1366">
        <v>1359</v>
      </c>
      <c r="AL1366">
        <v>25.753627955784278</v>
      </c>
      <c r="AM1366">
        <v>28.687655960230639</v>
      </c>
      <c r="AO1366">
        <f t="shared" si="1089"/>
        <v>0</v>
      </c>
      <c r="AP1366">
        <f t="shared" si="1090"/>
        <v>1</v>
      </c>
      <c r="AQ1366">
        <f t="shared" si="1091"/>
        <v>2.9340280044463611</v>
      </c>
      <c r="AT1366">
        <v>1359</v>
      </c>
      <c r="AU1366">
        <v>16.959579657541639</v>
      </c>
      <c r="AV1366">
        <v>31.759514455934877</v>
      </c>
      <c r="AX1366">
        <f t="shared" si="1092"/>
        <v>0</v>
      </c>
      <c r="AY1366">
        <f t="shared" si="1093"/>
        <v>1</v>
      </c>
      <c r="AZ1366">
        <f t="shared" si="1094"/>
        <v>14.799934798393238</v>
      </c>
      <c r="BC1366">
        <v>1359</v>
      </c>
      <c r="BD1366" t="e">
        <v>#N/A</v>
      </c>
      <c r="BE1366" t="e">
        <v>#N/A</v>
      </c>
      <c r="BG1366" t="e">
        <f t="shared" si="1095"/>
        <v>#N/A</v>
      </c>
      <c r="BH1366" t="e">
        <f t="shared" si="1096"/>
        <v>#N/A</v>
      </c>
      <c r="BI1366" t="e">
        <f t="shared" si="1097"/>
        <v>#N/A</v>
      </c>
      <c r="BL1366">
        <v>1359</v>
      </c>
      <c r="BM1366">
        <v>27.441585371076513</v>
      </c>
      <c r="BN1366">
        <v>9.7344919047638818</v>
      </c>
      <c r="BP1366">
        <f t="shared" si="1098"/>
        <v>1</v>
      </c>
      <c r="BQ1366">
        <f t="shared" si="1099"/>
        <v>0</v>
      </c>
      <c r="BR1366">
        <f t="shared" si="1100"/>
        <v>17.707093466312632</v>
      </c>
      <c r="BU1366">
        <v>1359</v>
      </c>
      <c r="BV1366">
        <v>20.876048066000862</v>
      </c>
      <c r="BW1366">
        <v>20.860639646781109</v>
      </c>
      <c r="BY1366">
        <f t="shared" si="1101"/>
        <v>1</v>
      </c>
      <c r="BZ1366">
        <f t="shared" si="1102"/>
        <v>0</v>
      </c>
      <c r="CA1366">
        <f t="shared" si="1103"/>
        <v>1.5408419219753E-2</v>
      </c>
      <c r="CD1366">
        <v>1359</v>
      </c>
      <c r="CE1366">
        <v>16.12923233319173</v>
      </c>
      <c r="CF1366">
        <v>21.962476608022172</v>
      </c>
      <c r="CH1366">
        <f t="shared" si="1104"/>
        <v>0</v>
      </c>
      <c r="CI1366">
        <f t="shared" si="1105"/>
        <v>1</v>
      </c>
      <c r="CJ1366">
        <f t="shared" si="1106"/>
        <v>5.8332442748304416</v>
      </c>
      <c r="CM1366">
        <v>1359</v>
      </c>
      <c r="CN1366">
        <v>18.907013381108211</v>
      </c>
      <c r="CO1366">
        <v>33.510683194887065</v>
      </c>
      <c r="CQ1366">
        <f t="shared" si="1107"/>
        <v>0</v>
      </c>
      <c r="CR1366">
        <f t="shared" si="1108"/>
        <v>1</v>
      </c>
      <c r="CS1366">
        <f t="shared" si="1109"/>
        <v>14.603669813778854</v>
      </c>
      <c r="CV1366">
        <v>1359</v>
      </c>
      <c r="CW1366">
        <v>26.699253280336688</v>
      </c>
      <c r="CX1366">
        <v>18.065821190309023</v>
      </c>
      <c r="CZ1366">
        <f t="shared" si="1110"/>
        <v>1</v>
      </c>
      <c r="DA1366">
        <f t="shared" si="1111"/>
        <v>0</v>
      </c>
      <c r="DB1366">
        <f t="shared" si="1112"/>
        <v>8.6334320900276644</v>
      </c>
      <c r="DE1366">
        <v>1359</v>
      </c>
      <c r="DF1366">
        <v>20.993972596049463</v>
      </c>
      <c r="DG1366">
        <v>19.387803858702863</v>
      </c>
      <c r="DI1366">
        <f t="shared" si="1113"/>
        <v>1</v>
      </c>
      <c r="DJ1366">
        <f t="shared" si="1114"/>
        <v>0</v>
      </c>
      <c r="DK1366">
        <f t="shared" si="1115"/>
        <v>1.6061687373466</v>
      </c>
      <c r="DN1366">
        <v>1359</v>
      </c>
      <c r="DO1366">
        <v>26.456616620239245</v>
      </c>
      <c r="DP1366">
        <v>15.74743476431598</v>
      </c>
      <c r="DR1366">
        <f t="shared" si="1116"/>
        <v>1</v>
      </c>
      <c r="DS1366">
        <f t="shared" si="1117"/>
        <v>0</v>
      </c>
      <c r="DT1366">
        <f t="shared" si="1118"/>
        <v>10.709181855923266</v>
      </c>
      <c r="DW1366">
        <v>1359</v>
      </c>
      <c r="DX1366">
        <v>27.32304158668838</v>
      </c>
      <c r="DY1366">
        <v>16.79685312677649</v>
      </c>
      <c r="EA1366">
        <f t="shared" si="1119"/>
        <v>1</v>
      </c>
      <c r="EB1366">
        <f t="shared" si="1120"/>
        <v>0</v>
      </c>
      <c r="EC1366">
        <f t="shared" si="1121"/>
        <v>10.526188459911889</v>
      </c>
      <c r="EF1366">
        <v>1359</v>
      </c>
      <c r="EG1366">
        <v>19.447450906798821</v>
      </c>
      <c r="EH1366">
        <v>15.224846388524295</v>
      </c>
      <c r="EJ1366">
        <f t="shared" si="1122"/>
        <v>1</v>
      </c>
      <c r="EK1366">
        <f t="shared" si="1123"/>
        <v>0</v>
      </c>
      <c r="EL1366">
        <f t="shared" si="1124"/>
        <v>4.222604518274526</v>
      </c>
      <c r="EO1366">
        <v>1359</v>
      </c>
      <c r="EP1366">
        <v>20.385592757874196</v>
      </c>
      <c r="EQ1366">
        <v>27.279294631512744</v>
      </c>
      <c r="ES1366">
        <f t="shared" si="1125"/>
        <v>0</v>
      </c>
      <c r="ET1366">
        <f t="shared" si="1126"/>
        <v>1</v>
      </c>
      <c r="EU1366">
        <f t="shared" si="1127"/>
        <v>6.8937018736385482</v>
      </c>
    </row>
    <row r="1367" spans="1:151" x14ac:dyDescent="0.25">
      <c r="A1367">
        <v>1360</v>
      </c>
      <c r="B1367">
        <v>13.231312484040176</v>
      </c>
      <c r="C1367">
        <v>14.55120318563964</v>
      </c>
      <c r="E1367">
        <f t="shared" si="1077"/>
        <v>0</v>
      </c>
      <c r="F1367">
        <f t="shared" si="1079"/>
        <v>1</v>
      </c>
      <c r="G1367">
        <f t="shared" si="1078"/>
        <v>1.3198907015994639</v>
      </c>
      <c r="J1367">
        <v>1360</v>
      </c>
      <c r="K1367">
        <v>26.882795212982572</v>
      </c>
      <c r="L1367">
        <v>20.952766823351539</v>
      </c>
      <c r="N1367">
        <f t="shared" si="1080"/>
        <v>1</v>
      </c>
      <c r="O1367">
        <f t="shared" si="1081"/>
        <v>0</v>
      </c>
      <c r="P1367">
        <f t="shared" si="1082"/>
        <v>5.9300283896310333</v>
      </c>
      <c r="S1367">
        <v>1360</v>
      </c>
      <c r="T1367">
        <v>18.781059556119271</v>
      </c>
      <c r="U1367">
        <v>46.087335246598705</v>
      </c>
      <c r="W1367">
        <f t="shared" si="1083"/>
        <v>0</v>
      </c>
      <c r="X1367">
        <f t="shared" si="1084"/>
        <v>1</v>
      </c>
      <c r="Y1367">
        <f t="shared" si="1085"/>
        <v>27.306275690479435</v>
      </c>
      <c r="AB1367">
        <v>1360</v>
      </c>
      <c r="AC1367">
        <v>18.444272237386421</v>
      </c>
      <c r="AD1367">
        <v>17.995121065748478</v>
      </c>
      <c r="AF1367">
        <f t="shared" si="1086"/>
        <v>1</v>
      </c>
      <c r="AG1367">
        <f t="shared" si="1087"/>
        <v>0</v>
      </c>
      <c r="AH1367">
        <f t="shared" si="1088"/>
        <v>0.44915117163794349</v>
      </c>
      <c r="AK1367">
        <v>1360</v>
      </c>
      <c r="AL1367">
        <v>34.083512079041462</v>
      </c>
      <c r="AM1367">
        <v>42.54823057375102</v>
      </c>
      <c r="AO1367">
        <f t="shared" si="1089"/>
        <v>0</v>
      </c>
      <c r="AP1367">
        <f t="shared" si="1090"/>
        <v>1</v>
      </c>
      <c r="AQ1367">
        <f t="shared" si="1091"/>
        <v>8.4647184947095582</v>
      </c>
      <c r="AT1367">
        <v>1360</v>
      </c>
      <c r="AU1367">
        <v>15.251417839411125</v>
      </c>
      <c r="AV1367">
        <v>28.692864408051115</v>
      </c>
      <c r="AX1367">
        <f t="shared" si="1092"/>
        <v>0</v>
      </c>
      <c r="AY1367">
        <f t="shared" si="1093"/>
        <v>1</v>
      </c>
      <c r="AZ1367">
        <f t="shared" si="1094"/>
        <v>13.441446568639989</v>
      </c>
      <c r="BC1367">
        <v>1360</v>
      </c>
      <c r="BD1367" t="e">
        <v>#N/A</v>
      </c>
      <c r="BE1367" t="e">
        <v>#N/A</v>
      </c>
      <c r="BG1367" t="e">
        <f t="shared" si="1095"/>
        <v>#N/A</v>
      </c>
      <c r="BH1367" t="e">
        <f t="shared" si="1096"/>
        <v>#N/A</v>
      </c>
      <c r="BI1367" t="e">
        <f t="shared" si="1097"/>
        <v>#N/A</v>
      </c>
      <c r="BL1367">
        <v>1360</v>
      </c>
      <c r="BM1367">
        <v>30.483133684856817</v>
      </c>
      <c r="BN1367">
        <v>10.786692731532362</v>
      </c>
      <c r="BP1367">
        <f t="shared" si="1098"/>
        <v>1</v>
      </c>
      <c r="BQ1367">
        <f t="shared" si="1099"/>
        <v>0</v>
      </c>
      <c r="BR1367">
        <f t="shared" si="1100"/>
        <v>19.696440953324455</v>
      </c>
      <c r="BU1367">
        <v>1360</v>
      </c>
      <c r="BV1367">
        <v>24.24388295923843</v>
      </c>
      <c r="BW1367">
        <v>22.860206480479743</v>
      </c>
      <c r="BY1367">
        <f t="shared" si="1101"/>
        <v>1</v>
      </c>
      <c r="BZ1367">
        <f t="shared" si="1102"/>
        <v>0</v>
      </c>
      <c r="CA1367">
        <f t="shared" si="1103"/>
        <v>1.3836764787586873</v>
      </c>
      <c r="CD1367">
        <v>1360</v>
      </c>
      <c r="CE1367">
        <v>25.951701243333709</v>
      </c>
      <c r="CF1367">
        <v>12.744964849244644</v>
      </c>
      <c r="CH1367">
        <f t="shared" si="1104"/>
        <v>1</v>
      </c>
      <c r="CI1367">
        <f t="shared" si="1105"/>
        <v>0</v>
      </c>
      <c r="CJ1367">
        <f t="shared" si="1106"/>
        <v>13.206736394089065</v>
      </c>
      <c r="CM1367">
        <v>1360</v>
      </c>
      <c r="CN1367">
        <v>27.526393324290957</v>
      </c>
      <c r="CO1367">
        <v>35.45568421393866</v>
      </c>
      <c r="CQ1367">
        <f t="shared" si="1107"/>
        <v>0</v>
      </c>
      <c r="CR1367">
        <f t="shared" si="1108"/>
        <v>1</v>
      </c>
      <c r="CS1367">
        <f t="shared" si="1109"/>
        <v>7.929290889647703</v>
      </c>
      <c r="CV1367">
        <v>1360</v>
      </c>
      <c r="CW1367">
        <v>25.536938734550766</v>
      </c>
      <c r="CX1367">
        <v>17.771096164283655</v>
      </c>
      <c r="CZ1367">
        <f t="shared" si="1110"/>
        <v>1</v>
      </c>
      <c r="DA1367">
        <f t="shared" si="1111"/>
        <v>0</v>
      </c>
      <c r="DB1367">
        <f t="shared" si="1112"/>
        <v>7.765842570267111</v>
      </c>
      <c r="DE1367">
        <v>1360</v>
      </c>
      <c r="DF1367">
        <v>15.799424152853611</v>
      </c>
      <c r="DG1367">
        <v>20.129462877733218</v>
      </c>
      <c r="DI1367">
        <f t="shared" si="1113"/>
        <v>0</v>
      </c>
      <c r="DJ1367">
        <f t="shared" si="1114"/>
        <v>1</v>
      </c>
      <c r="DK1367">
        <f t="shared" si="1115"/>
        <v>4.3300387248796071</v>
      </c>
      <c r="DN1367">
        <v>1360</v>
      </c>
      <c r="DO1367">
        <v>22.076581486304658</v>
      </c>
      <c r="DP1367">
        <v>20.32344876056467</v>
      </c>
      <c r="DR1367">
        <f t="shared" si="1116"/>
        <v>1</v>
      </c>
      <c r="DS1367">
        <f t="shared" si="1117"/>
        <v>0</v>
      </c>
      <c r="DT1367">
        <f t="shared" si="1118"/>
        <v>1.753132725739988</v>
      </c>
      <c r="DW1367">
        <v>1360</v>
      </c>
      <c r="DX1367">
        <v>17.886733774086572</v>
      </c>
      <c r="DY1367">
        <v>15.665883747762699</v>
      </c>
      <c r="EA1367">
        <f t="shared" si="1119"/>
        <v>1</v>
      </c>
      <c r="EB1367">
        <f t="shared" si="1120"/>
        <v>0</v>
      </c>
      <c r="EC1367">
        <f t="shared" si="1121"/>
        <v>2.2208500263238733</v>
      </c>
      <c r="EF1367">
        <v>1360</v>
      </c>
      <c r="EG1367">
        <v>19.53651367811938</v>
      </c>
      <c r="EH1367">
        <v>19.511075000235486</v>
      </c>
      <c r="EJ1367">
        <f t="shared" si="1122"/>
        <v>1</v>
      </c>
      <c r="EK1367">
        <f t="shared" si="1123"/>
        <v>0</v>
      </c>
      <c r="EL1367">
        <f t="shared" si="1124"/>
        <v>2.5438677883894201E-2</v>
      </c>
      <c r="EO1367">
        <v>1360</v>
      </c>
      <c r="EP1367">
        <v>23.583705265269852</v>
      </c>
      <c r="EQ1367">
        <v>18.908110709161676</v>
      </c>
      <c r="ES1367">
        <f t="shared" si="1125"/>
        <v>1</v>
      </c>
      <c r="ET1367">
        <f t="shared" si="1126"/>
        <v>0</v>
      </c>
      <c r="EU1367">
        <f t="shared" si="1127"/>
        <v>4.6755945561081766</v>
      </c>
    </row>
    <row r="1368" spans="1:151" x14ac:dyDescent="0.25">
      <c r="A1368">
        <v>1361</v>
      </c>
      <c r="B1368">
        <v>11.048718523007954</v>
      </c>
      <c r="C1368">
        <v>34.69844822005372</v>
      </c>
      <c r="E1368">
        <f t="shared" si="1077"/>
        <v>0</v>
      </c>
      <c r="F1368">
        <f t="shared" si="1079"/>
        <v>1</v>
      </c>
      <c r="G1368">
        <f t="shared" si="1078"/>
        <v>23.649729697045764</v>
      </c>
      <c r="J1368">
        <v>1361</v>
      </c>
      <c r="K1368">
        <v>28.307852065151028</v>
      </c>
      <c r="L1368">
        <v>26.684839795823486</v>
      </c>
      <c r="N1368">
        <f t="shared" si="1080"/>
        <v>1</v>
      </c>
      <c r="O1368">
        <f t="shared" si="1081"/>
        <v>0</v>
      </c>
      <c r="P1368">
        <f t="shared" si="1082"/>
        <v>1.6230122693275426</v>
      </c>
      <c r="S1368">
        <v>1361</v>
      </c>
      <c r="T1368">
        <v>16.134406751413479</v>
      </c>
      <c r="U1368">
        <v>4.2326166448939198</v>
      </c>
      <c r="W1368">
        <f t="shared" si="1083"/>
        <v>1</v>
      </c>
      <c r="X1368">
        <f t="shared" si="1084"/>
        <v>0</v>
      </c>
      <c r="Y1368">
        <f t="shared" si="1085"/>
        <v>11.901790106519559</v>
      </c>
      <c r="AB1368">
        <v>1361</v>
      </c>
      <c r="AC1368">
        <v>25.523555957093148</v>
      </c>
      <c r="AD1368">
        <v>17.758261032670472</v>
      </c>
      <c r="AF1368">
        <f t="shared" si="1086"/>
        <v>1</v>
      </c>
      <c r="AG1368">
        <f t="shared" si="1087"/>
        <v>0</v>
      </c>
      <c r="AH1368">
        <f t="shared" si="1088"/>
        <v>7.7652949244226761</v>
      </c>
      <c r="AK1368">
        <v>1361</v>
      </c>
      <c r="AL1368">
        <v>33.583297564096313</v>
      </c>
      <c r="AM1368">
        <v>35.935314617718802</v>
      </c>
      <c r="AO1368">
        <f t="shared" si="1089"/>
        <v>0</v>
      </c>
      <c r="AP1368">
        <f t="shared" si="1090"/>
        <v>1</v>
      </c>
      <c r="AQ1368">
        <f t="shared" si="1091"/>
        <v>2.3520170536224896</v>
      </c>
      <c r="AT1368">
        <v>1361</v>
      </c>
      <c r="AU1368">
        <v>15.647812835480194</v>
      </c>
      <c r="AV1368">
        <v>17.72669165398494</v>
      </c>
      <c r="AX1368">
        <f t="shared" si="1092"/>
        <v>0</v>
      </c>
      <c r="AY1368">
        <f t="shared" si="1093"/>
        <v>1</v>
      </c>
      <c r="AZ1368">
        <f t="shared" si="1094"/>
        <v>2.0788788185047462</v>
      </c>
      <c r="BC1368">
        <v>1361</v>
      </c>
      <c r="BD1368" t="e">
        <v>#N/A</v>
      </c>
      <c r="BE1368" t="e">
        <v>#N/A</v>
      </c>
      <c r="BG1368" t="e">
        <f t="shared" si="1095"/>
        <v>#N/A</v>
      </c>
      <c r="BH1368" t="e">
        <f t="shared" si="1096"/>
        <v>#N/A</v>
      </c>
      <c r="BI1368" t="e">
        <f t="shared" si="1097"/>
        <v>#N/A</v>
      </c>
      <c r="BL1368">
        <v>1361</v>
      </c>
      <c r="BM1368">
        <v>28.343643225747464</v>
      </c>
      <c r="BN1368">
        <v>10.280100838465547</v>
      </c>
      <c r="BP1368">
        <f t="shared" si="1098"/>
        <v>1</v>
      </c>
      <c r="BQ1368">
        <f t="shared" si="1099"/>
        <v>0</v>
      </c>
      <c r="BR1368">
        <f t="shared" si="1100"/>
        <v>18.063542387281917</v>
      </c>
      <c r="BU1368">
        <v>1361</v>
      </c>
      <c r="BV1368">
        <v>22.436964782965351</v>
      </c>
      <c r="BW1368">
        <v>13.214482285904566</v>
      </c>
      <c r="BY1368">
        <f t="shared" si="1101"/>
        <v>1</v>
      </c>
      <c r="BZ1368">
        <f t="shared" si="1102"/>
        <v>0</v>
      </c>
      <c r="CA1368">
        <f t="shared" si="1103"/>
        <v>9.2224824970607848</v>
      </c>
      <c r="CD1368">
        <v>1361</v>
      </c>
      <c r="CE1368">
        <v>17.198764133417836</v>
      </c>
      <c r="CF1368">
        <v>19.769645576752957</v>
      </c>
      <c r="CH1368">
        <f t="shared" si="1104"/>
        <v>0</v>
      </c>
      <c r="CI1368">
        <f t="shared" si="1105"/>
        <v>1</v>
      </c>
      <c r="CJ1368">
        <f t="shared" si="1106"/>
        <v>2.5708814433351215</v>
      </c>
      <c r="CM1368">
        <v>1361</v>
      </c>
      <c r="CN1368">
        <v>22.550054491767867</v>
      </c>
      <c r="CO1368">
        <v>32.264893553948383</v>
      </c>
      <c r="CQ1368">
        <f t="shared" si="1107"/>
        <v>0</v>
      </c>
      <c r="CR1368">
        <f t="shared" si="1108"/>
        <v>1</v>
      </c>
      <c r="CS1368">
        <f t="shared" si="1109"/>
        <v>9.7148390621805163</v>
      </c>
      <c r="CV1368">
        <v>1361</v>
      </c>
      <c r="CW1368">
        <v>21.347143861146613</v>
      </c>
      <c r="CX1368">
        <v>18.03919901440085</v>
      </c>
      <c r="CZ1368">
        <f t="shared" si="1110"/>
        <v>1</v>
      </c>
      <c r="DA1368">
        <f t="shared" si="1111"/>
        <v>0</v>
      </c>
      <c r="DB1368">
        <f t="shared" si="1112"/>
        <v>3.3079448467457624</v>
      </c>
      <c r="DE1368">
        <v>1361</v>
      </c>
      <c r="DF1368">
        <v>22.386042229031847</v>
      </c>
      <c r="DG1368">
        <v>25.482376954999687</v>
      </c>
      <c r="DI1368">
        <f t="shared" si="1113"/>
        <v>0</v>
      </c>
      <c r="DJ1368">
        <f t="shared" si="1114"/>
        <v>1</v>
      </c>
      <c r="DK1368">
        <f t="shared" si="1115"/>
        <v>3.0963347259678393</v>
      </c>
      <c r="DN1368">
        <v>1361</v>
      </c>
      <c r="DO1368">
        <v>22.726018276452745</v>
      </c>
      <c r="DP1368">
        <v>23.488370039330736</v>
      </c>
      <c r="DR1368">
        <f t="shared" si="1116"/>
        <v>0</v>
      </c>
      <c r="DS1368">
        <f t="shared" si="1117"/>
        <v>1</v>
      </c>
      <c r="DT1368">
        <f t="shared" si="1118"/>
        <v>0.76235176287799078</v>
      </c>
      <c r="DW1368">
        <v>1361</v>
      </c>
      <c r="DX1368">
        <v>9.3882528339365621</v>
      </c>
      <c r="DY1368">
        <v>12.961553456557073</v>
      </c>
      <c r="EA1368">
        <f t="shared" si="1119"/>
        <v>0</v>
      </c>
      <c r="EB1368">
        <f t="shared" si="1120"/>
        <v>1</v>
      </c>
      <c r="EC1368">
        <f t="shared" si="1121"/>
        <v>3.5733006226205113</v>
      </c>
      <c r="EF1368">
        <v>1361</v>
      </c>
      <c r="EG1368">
        <v>21.734495496635503</v>
      </c>
      <c r="EH1368">
        <v>15.624766335337258</v>
      </c>
      <c r="EJ1368">
        <f t="shared" si="1122"/>
        <v>1</v>
      </c>
      <c r="EK1368">
        <f t="shared" si="1123"/>
        <v>0</v>
      </c>
      <c r="EL1368">
        <f t="shared" si="1124"/>
        <v>6.1097291612982456</v>
      </c>
      <c r="EO1368">
        <v>1361</v>
      </c>
      <c r="EP1368">
        <v>23.021395075663975</v>
      </c>
      <c r="EQ1368">
        <v>35.324405284398068</v>
      </c>
      <c r="ES1368">
        <f t="shared" si="1125"/>
        <v>0</v>
      </c>
      <c r="ET1368">
        <f t="shared" si="1126"/>
        <v>1</v>
      </c>
      <c r="EU1368">
        <f t="shared" si="1127"/>
        <v>12.303010208734094</v>
      </c>
    </row>
    <row r="1369" spans="1:151" x14ac:dyDescent="0.25">
      <c r="A1369">
        <v>1362</v>
      </c>
      <c r="B1369">
        <v>11.634430912746501</v>
      </c>
      <c r="C1369">
        <v>8.7043405426142648</v>
      </c>
      <c r="E1369">
        <f t="shared" si="1077"/>
        <v>1</v>
      </c>
      <c r="F1369">
        <f t="shared" si="1079"/>
        <v>0</v>
      </c>
      <c r="G1369">
        <f t="shared" si="1078"/>
        <v>2.9300903701322358</v>
      </c>
      <c r="J1369">
        <v>1362</v>
      </c>
      <c r="K1369">
        <v>35.23227186888542</v>
      </c>
      <c r="L1369">
        <v>31.15783865227089</v>
      </c>
      <c r="N1369">
        <f t="shared" si="1080"/>
        <v>1</v>
      </c>
      <c r="O1369">
        <f t="shared" si="1081"/>
        <v>0</v>
      </c>
      <c r="P1369">
        <f t="shared" si="1082"/>
        <v>4.0744332166145298</v>
      </c>
      <c r="S1369">
        <v>1362</v>
      </c>
      <c r="T1369">
        <v>16.523448702516077</v>
      </c>
      <c r="U1369">
        <v>37.591918386719279</v>
      </c>
      <c r="W1369">
        <f t="shared" si="1083"/>
        <v>0</v>
      </c>
      <c r="X1369">
        <f t="shared" si="1084"/>
        <v>1</v>
      </c>
      <c r="Y1369">
        <f t="shared" si="1085"/>
        <v>21.068469684203201</v>
      </c>
      <c r="AB1369">
        <v>1362</v>
      </c>
      <c r="AC1369">
        <v>13.383064694134239</v>
      </c>
      <c r="AD1369">
        <v>15.782990210035468</v>
      </c>
      <c r="AF1369">
        <f t="shared" si="1086"/>
        <v>0</v>
      </c>
      <c r="AG1369">
        <f t="shared" si="1087"/>
        <v>1</v>
      </c>
      <c r="AH1369">
        <f t="shared" si="1088"/>
        <v>2.3999255159012289</v>
      </c>
      <c r="AK1369">
        <v>1362</v>
      </c>
      <c r="AL1369">
        <v>25.805331155484769</v>
      </c>
      <c r="AM1369">
        <v>17.412802896264527</v>
      </c>
      <c r="AO1369">
        <f t="shared" si="1089"/>
        <v>1</v>
      </c>
      <c r="AP1369">
        <f t="shared" si="1090"/>
        <v>0</v>
      </c>
      <c r="AQ1369">
        <f t="shared" si="1091"/>
        <v>8.3925282592202421</v>
      </c>
      <c r="AT1369">
        <v>1362</v>
      </c>
      <c r="AU1369">
        <v>17.701491130990011</v>
      </c>
      <c r="AV1369">
        <v>23.80911617132406</v>
      </c>
      <c r="AX1369">
        <f t="shared" si="1092"/>
        <v>0</v>
      </c>
      <c r="AY1369">
        <f t="shared" si="1093"/>
        <v>1</v>
      </c>
      <c r="AZ1369">
        <f t="shared" si="1094"/>
        <v>6.1076250403340495</v>
      </c>
      <c r="BC1369">
        <v>1362</v>
      </c>
      <c r="BD1369" t="e">
        <v>#N/A</v>
      </c>
      <c r="BE1369" t="e">
        <v>#N/A</v>
      </c>
      <c r="BG1369" t="e">
        <f t="shared" si="1095"/>
        <v>#N/A</v>
      </c>
      <c r="BH1369" t="e">
        <f t="shared" si="1096"/>
        <v>#N/A</v>
      </c>
      <c r="BI1369" t="e">
        <f t="shared" si="1097"/>
        <v>#N/A</v>
      </c>
      <c r="BL1369">
        <v>1362</v>
      </c>
      <c r="BM1369">
        <v>28.266232593339943</v>
      </c>
      <c r="BN1369">
        <v>14.041859433928348</v>
      </c>
      <c r="BP1369">
        <f t="shared" si="1098"/>
        <v>1</v>
      </c>
      <c r="BQ1369">
        <f t="shared" si="1099"/>
        <v>0</v>
      </c>
      <c r="BR1369">
        <f t="shared" si="1100"/>
        <v>14.224373159411595</v>
      </c>
      <c r="BU1369">
        <v>1362</v>
      </c>
      <c r="BV1369">
        <v>29.510020367260982</v>
      </c>
      <c r="BW1369">
        <v>10.259926579577471</v>
      </c>
      <c r="BY1369">
        <f t="shared" si="1101"/>
        <v>1</v>
      </c>
      <c r="BZ1369">
        <f t="shared" si="1102"/>
        <v>0</v>
      </c>
      <c r="CA1369">
        <f t="shared" si="1103"/>
        <v>19.250093787683511</v>
      </c>
      <c r="CD1369">
        <v>1362</v>
      </c>
      <c r="CE1369">
        <v>20.599359145335125</v>
      </c>
      <c r="CF1369">
        <v>31.881677141574858</v>
      </c>
      <c r="CH1369">
        <f t="shared" si="1104"/>
        <v>0</v>
      </c>
      <c r="CI1369">
        <f t="shared" si="1105"/>
        <v>1</v>
      </c>
      <c r="CJ1369">
        <f t="shared" si="1106"/>
        <v>11.282317996239733</v>
      </c>
      <c r="CM1369">
        <v>1362</v>
      </c>
      <c r="CN1369">
        <v>20.692348318330378</v>
      </c>
      <c r="CO1369">
        <v>29.696106858387136</v>
      </c>
      <c r="CQ1369">
        <f t="shared" si="1107"/>
        <v>0</v>
      </c>
      <c r="CR1369">
        <f t="shared" si="1108"/>
        <v>1</v>
      </c>
      <c r="CS1369">
        <f t="shared" si="1109"/>
        <v>9.0037585400567579</v>
      </c>
      <c r="CV1369">
        <v>1362</v>
      </c>
      <c r="CW1369">
        <v>23.042688729606333</v>
      </c>
      <c r="CX1369">
        <v>25.809010319457734</v>
      </c>
      <c r="CZ1369">
        <f t="shared" si="1110"/>
        <v>0</v>
      </c>
      <c r="DA1369">
        <f t="shared" si="1111"/>
        <v>1</v>
      </c>
      <c r="DB1369">
        <f t="shared" si="1112"/>
        <v>2.7663215898514011</v>
      </c>
      <c r="DE1369">
        <v>1362</v>
      </c>
      <c r="DF1369">
        <v>13.94492341752494</v>
      </c>
      <c r="DG1369">
        <v>23.365281431378346</v>
      </c>
      <c r="DI1369">
        <f t="shared" si="1113"/>
        <v>0</v>
      </c>
      <c r="DJ1369">
        <f t="shared" si="1114"/>
        <v>1</v>
      </c>
      <c r="DK1369">
        <f t="shared" si="1115"/>
        <v>9.4203580138534058</v>
      </c>
      <c r="DN1369">
        <v>1362</v>
      </c>
      <c r="DO1369">
        <v>22.251602194312984</v>
      </c>
      <c r="DP1369">
        <v>15.933137991228191</v>
      </c>
      <c r="DR1369">
        <f t="shared" si="1116"/>
        <v>1</v>
      </c>
      <c r="DS1369">
        <f t="shared" si="1117"/>
        <v>0</v>
      </c>
      <c r="DT1369">
        <f t="shared" si="1118"/>
        <v>6.3184642030847922</v>
      </c>
      <c r="DW1369">
        <v>1362</v>
      </c>
      <c r="DX1369">
        <v>21.389038749738134</v>
      </c>
      <c r="DY1369">
        <v>27.2105054533111</v>
      </c>
      <c r="EA1369">
        <f t="shared" si="1119"/>
        <v>0</v>
      </c>
      <c r="EB1369">
        <f t="shared" si="1120"/>
        <v>1</v>
      </c>
      <c r="EC1369">
        <f t="shared" si="1121"/>
        <v>5.8214667035729661</v>
      </c>
      <c r="EF1369">
        <v>1362</v>
      </c>
      <c r="EG1369">
        <v>22.651474871799991</v>
      </c>
      <c r="EH1369">
        <v>19.3317784207131</v>
      </c>
      <c r="EJ1369">
        <f t="shared" si="1122"/>
        <v>1</v>
      </c>
      <c r="EK1369">
        <f t="shared" si="1123"/>
        <v>0</v>
      </c>
      <c r="EL1369">
        <f t="shared" si="1124"/>
        <v>3.3196964510868909</v>
      </c>
      <c r="EO1369">
        <v>1362</v>
      </c>
      <c r="EP1369">
        <v>25.353269115521719</v>
      </c>
      <c r="EQ1369">
        <v>19.46198919265024</v>
      </c>
      <c r="ES1369">
        <f t="shared" si="1125"/>
        <v>1</v>
      </c>
      <c r="ET1369">
        <f t="shared" si="1126"/>
        <v>0</v>
      </c>
      <c r="EU1369">
        <f t="shared" si="1127"/>
        <v>5.8912799228714796</v>
      </c>
    </row>
    <row r="1370" spans="1:151" x14ac:dyDescent="0.25">
      <c r="A1370">
        <v>1363</v>
      </c>
      <c r="B1370">
        <v>12.892660768142074</v>
      </c>
      <c r="C1370">
        <v>-6.818445029821131</v>
      </c>
      <c r="E1370">
        <f t="shared" si="1077"/>
        <v>1</v>
      </c>
      <c r="F1370">
        <f t="shared" si="1079"/>
        <v>0</v>
      </c>
      <c r="G1370">
        <f t="shared" si="1078"/>
        <v>19.711105797963206</v>
      </c>
      <c r="J1370">
        <v>1363</v>
      </c>
      <c r="K1370">
        <v>13.48199805951325</v>
      </c>
      <c r="L1370">
        <v>26.824798939692705</v>
      </c>
      <c r="N1370">
        <f t="shared" si="1080"/>
        <v>0</v>
      </c>
      <c r="O1370">
        <f t="shared" si="1081"/>
        <v>1</v>
      </c>
      <c r="P1370">
        <f t="shared" si="1082"/>
        <v>13.342800880179455</v>
      </c>
      <c r="S1370">
        <v>1363</v>
      </c>
      <c r="T1370">
        <v>20.210130084208494</v>
      </c>
      <c r="U1370">
        <v>43.473351641130641</v>
      </c>
      <c r="W1370">
        <f t="shared" si="1083"/>
        <v>0</v>
      </c>
      <c r="X1370">
        <f t="shared" si="1084"/>
        <v>1</v>
      </c>
      <c r="Y1370">
        <f t="shared" si="1085"/>
        <v>23.263221556922147</v>
      </c>
      <c r="AB1370">
        <v>1363</v>
      </c>
      <c r="AC1370">
        <v>34.371523302616865</v>
      </c>
      <c r="AD1370">
        <v>18.391160795115702</v>
      </c>
      <c r="AF1370">
        <f t="shared" si="1086"/>
        <v>1</v>
      </c>
      <c r="AG1370">
        <f t="shared" si="1087"/>
        <v>0</v>
      </c>
      <c r="AH1370">
        <f t="shared" si="1088"/>
        <v>15.980362507501162</v>
      </c>
      <c r="AK1370">
        <v>1363</v>
      </c>
      <c r="AL1370">
        <v>9.4166287213724615</v>
      </c>
      <c r="AM1370">
        <v>18.322241301341201</v>
      </c>
      <c r="AO1370">
        <f t="shared" si="1089"/>
        <v>0</v>
      </c>
      <c r="AP1370">
        <f t="shared" si="1090"/>
        <v>1</v>
      </c>
      <c r="AQ1370">
        <f t="shared" si="1091"/>
        <v>8.9056125799687393</v>
      </c>
      <c r="AT1370">
        <v>1363</v>
      </c>
      <c r="AU1370">
        <v>16.162171040086559</v>
      </c>
      <c r="AV1370">
        <v>34.314765454370118</v>
      </c>
      <c r="AX1370">
        <f t="shared" si="1092"/>
        <v>0</v>
      </c>
      <c r="AY1370">
        <f t="shared" si="1093"/>
        <v>1</v>
      </c>
      <c r="AZ1370">
        <f t="shared" si="1094"/>
        <v>18.152594414283559</v>
      </c>
      <c r="BC1370">
        <v>1363</v>
      </c>
      <c r="BD1370" t="e">
        <v>#N/A</v>
      </c>
      <c r="BE1370" t="e">
        <v>#N/A</v>
      </c>
      <c r="BG1370" t="e">
        <f t="shared" si="1095"/>
        <v>#N/A</v>
      </c>
      <c r="BH1370" t="e">
        <f t="shared" si="1096"/>
        <v>#N/A</v>
      </c>
      <c r="BI1370" t="e">
        <f t="shared" si="1097"/>
        <v>#N/A</v>
      </c>
      <c r="BL1370">
        <v>1363</v>
      </c>
      <c r="BM1370">
        <v>23.095396563773363</v>
      </c>
      <c r="BN1370">
        <v>17.708128179588162</v>
      </c>
      <c r="BP1370">
        <f t="shared" si="1098"/>
        <v>1</v>
      </c>
      <c r="BQ1370">
        <f t="shared" si="1099"/>
        <v>0</v>
      </c>
      <c r="BR1370">
        <f t="shared" si="1100"/>
        <v>5.3872683841852016</v>
      </c>
      <c r="BU1370">
        <v>1363</v>
      </c>
      <c r="BV1370">
        <v>23.00098044020308</v>
      </c>
      <c r="BW1370">
        <v>14.143151718115389</v>
      </c>
      <c r="BY1370">
        <f t="shared" si="1101"/>
        <v>1</v>
      </c>
      <c r="BZ1370">
        <f t="shared" si="1102"/>
        <v>0</v>
      </c>
      <c r="CA1370">
        <f t="shared" si="1103"/>
        <v>8.8578287220876906</v>
      </c>
      <c r="CD1370">
        <v>1363</v>
      </c>
      <c r="CE1370">
        <v>22.725591058377862</v>
      </c>
      <c r="CF1370">
        <v>15.163765697146584</v>
      </c>
      <c r="CH1370">
        <f t="shared" si="1104"/>
        <v>1</v>
      </c>
      <c r="CI1370">
        <f t="shared" si="1105"/>
        <v>0</v>
      </c>
      <c r="CJ1370">
        <f t="shared" si="1106"/>
        <v>7.5618253612312785</v>
      </c>
      <c r="CM1370">
        <v>1363</v>
      </c>
      <c r="CN1370">
        <v>20.279676329712533</v>
      </c>
      <c r="CO1370">
        <v>29.322236166721208</v>
      </c>
      <c r="CQ1370">
        <f t="shared" si="1107"/>
        <v>0</v>
      </c>
      <c r="CR1370">
        <f t="shared" si="1108"/>
        <v>1</v>
      </c>
      <c r="CS1370">
        <f t="shared" si="1109"/>
        <v>9.0425598370086746</v>
      </c>
      <c r="CV1370">
        <v>1363</v>
      </c>
      <c r="CW1370">
        <v>20.894041750756941</v>
      </c>
      <c r="CX1370">
        <v>15.56162723883658</v>
      </c>
      <c r="CZ1370">
        <f t="shared" si="1110"/>
        <v>1</v>
      </c>
      <c r="DA1370">
        <f t="shared" si="1111"/>
        <v>0</v>
      </c>
      <c r="DB1370">
        <f t="shared" si="1112"/>
        <v>5.3324145119203603</v>
      </c>
      <c r="DE1370">
        <v>1363</v>
      </c>
      <c r="DF1370">
        <v>19.550116518977422</v>
      </c>
      <c r="DG1370">
        <v>23.302102185674876</v>
      </c>
      <c r="DI1370">
        <f t="shared" si="1113"/>
        <v>0</v>
      </c>
      <c r="DJ1370">
        <f t="shared" si="1114"/>
        <v>1</v>
      </c>
      <c r="DK1370">
        <f t="shared" si="1115"/>
        <v>3.751985666697454</v>
      </c>
      <c r="DN1370">
        <v>1363</v>
      </c>
      <c r="DO1370">
        <v>23.871197426777336</v>
      </c>
      <c r="DP1370">
        <v>20.303078177677069</v>
      </c>
      <c r="DR1370">
        <f t="shared" si="1116"/>
        <v>1</v>
      </c>
      <c r="DS1370">
        <f t="shared" si="1117"/>
        <v>0</v>
      </c>
      <c r="DT1370">
        <f t="shared" si="1118"/>
        <v>3.5681192491002669</v>
      </c>
      <c r="DW1370">
        <v>1363</v>
      </c>
      <c r="DX1370">
        <v>23.935156722305415</v>
      </c>
      <c r="DY1370">
        <v>14.82555851638093</v>
      </c>
      <c r="EA1370">
        <f t="shared" si="1119"/>
        <v>1</v>
      </c>
      <c r="EB1370">
        <f t="shared" si="1120"/>
        <v>0</v>
      </c>
      <c r="EC1370">
        <f t="shared" si="1121"/>
        <v>9.1095982059244847</v>
      </c>
      <c r="EF1370">
        <v>1363</v>
      </c>
      <c r="EG1370">
        <v>22.013510437825918</v>
      </c>
      <c r="EH1370">
        <v>17.833663504236661</v>
      </c>
      <c r="EJ1370">
        <f t="shared" si="1122"/>
        <v>1</v>
      </c>
      <c r="EK1370">
        <f t="shared" si="1123"/>
        <v>0</v>
      </c>
      <c r="EL1370">
        <f t="shared" si="1124"/>
        <v>4.179846933589257</v>
      </c>
      <c r="EO1370">
        <v>1363</v>
      </c>
      <c r="EP1370">
        <v>23.496402772400689</v>
      </c>
      <c r="EQ1370">
        <v>22.35848047666763</v>
      </c>
      <c r="ES1370">
        <f t="shared" si="1125"/>
        <v>1</v>
      </c>
      <c r="ET1370">
        <f t="shared" si="1126"/>
        <v>0</v>
      </c>
      <c r="EU1370">
        <f t="shared" si="1127"/>
        <v>1.137922295733059</v>
      </c>
    </row>
    <row r="1371" spans="1:151" x14ac:dyDescent="0.25">
      <c r="A1371">
        <v>1364</v>
      </c>
      <c r="B1371">
        <v>6.279800882430818</v>
      </c>
      <c r="C1371">
        <v>33.003593685151507</v>
      </c>
      <c r="E1371">
        <f t="shared" si="1077"/>
        <v>0</v>
      </c>
      <c r="F1371">
        <f t="shared" si="1079"/>
        <v>1</v>
      </c>
      <c r="G1371">
        <f t="shared" si="1078"/>
        <v>26.723792802720688</v>
      </c>
      <c r="J1371">
        <v>1364</v>
      </c>
      <c r="K1371">
        <v>26.05190552540293</v>
      </c>
      <c r="L1371">
        <v>11.415858177540684</v>
      </c>
      <c r="N1371">
        <f t="shared" si="1080"/>
        <v>1</v>
      </c>
      <c r="O1371">
        <f t="shared" si="1081"/>
        <v>0</v>
      </c>
      <c r="P1371">
        <f t="shared" si="1082"/>
        <v>14.636047347862245</v>
      </c>
      <c r="S1371">
        <v>1364</v>
      </c>
      <c r="T1371">
        <v>18.183067625323563</v>
      </c>
      <c r="U1371">
        <v>35.827861489612502</v>
      </c>
      <c r="W1371">
        <f t="shared" si="1083"/>
        <v>0</v>
      </c>
      <c r="X1371">
        <f t="shared" si="1084"/>
        <v>1</v>
      </c>
      <c r="Y1371">
        <f t="shared" si="1085"/>
        <v>17.644793864288939</v>
      </c>
      <c r="AB1371">
        <v>1364</v>
      </c>
      <c r="AC1371">
        <v>19.629010718176197</v>
      </c>
      <c r="AD1371">
        <v>18.350388415112494</v>
      </c>
      <c r="AF1371">
        <f t="shared" si="1086"/>
        <v>1</v>
      </c>
      <c r="AG1371">
        <f t="shared" si="1087"/>
        <v>0</v>
      </c>
      <c r="AH1371">
        <f t="shared" si="1088"/>
        <v>1.2786223030637025</v>
      </c>
      <c r="AK1371">
        <v>1364</v>
      </c>
      <c r="AL1371">
        <v>25.062823185220559</v>
      </c>
      <c r="AM1371">
        <v>31.674944906006701</v>
      </c>
      <c r="AO1371">
        <f t="shared" si="1089"/>
        <v>0</v>
      </c>
      <c r="AP1371">
        <f t="shared" si="1090"/>
        <v>1</v>
      </c>
      <c r="AQ1371">
        <f t="shared" si="1091"/>
        <v>6.612121720786142</v>
      </c>
      <c r="AT1371">
        <v>1364</v>
      </c>
      <c r="AU1371">
        <v>18.442356818461047</v>
      </c>
      <c r="AV1371">
        <v>16.624204167346036</v>
      </c>
      <c r="AX1371">
        <f t="shared" si="1092"/>
        <v>1</v>
      </c>
      <c r="AY1371">
        <f t="shared" si="1093"/>
        <v>0</v>
      </c>
      <c r="AZ1371">
        <f t="shared" si="1094"/>
        <v>1.8181526511150103</v>
      </c>
      <c r="BC1371">
        <v>1364</v>
      </c>
      <c r="BD1371" t="e">
        <v>#N/A</v>
      </c>
      <c r="BE1371" t="e">
        <v>#N/A</v>
      </c>
      <c r="BG1371" t="e">
        <f t="shared" si="1095"/>
        <v>#N/A</v>
      </c>
      <c r="BH1371" t="e">
        <f t="shared" si="1096"/>
        <v>#N/A</v>
      </c>
      <c r="BI1371" t="e">
        <f t="shared" si="1097"/>
        <v>#N/A</v>
      </c>
      <c r="BL1371">
        <v>1364</v>
      </c>
      <c r="BM1371">
        <v>35.336572473328303</v>
      </c>
      <c r="BN1371">
        <v>13.110698650276328</v>
      </c>
      <c r="BP1371">
        <f t="shared" si="1098"/>
        <v>1</v>
      </c>
      <c r="BQ1371">
        <f t="shared" si="1099"/>
        <v>0</v>
      </c>
      <c r="BR1371">
        <f t="shared" si="1100"/>
        <v>22.225873823051977</v>
      </c>
      <c r="BU1371">
        <v>1364</v>
      </c>
      <c r="BV1371">
        <v>20.942460297718704</v>
      </c>
      <c r="BW1371">
        <v>15.101055544867352</v>
      </c>
      <c r="BY1371">
        <f t="shared" si="1101"/>
        <v>1</v>
      </c>
      <c r="BZ1371">
        <f t="shared" si="1102"/>
        <v>0</v>
      </c>
      <c r="CA1371">
        <f t="shared" si="1103"/>
        <v>5.8414047528513517</v>
      </c>
      <c r="CD1371">
        <v>1364</v>
      </c>
      <c r="CE1371">
        <v>28.721491069230076</v>
      </c>
      <c r="CF1371">
        <v>28.88519808163948</v>
      </c>
      <c r="CH1371">
        <f t="shared" si="1104"/>
        <v>0</v>
      </c>
      <c r="CI1371">
        <f t="shared" si="1105"/>
        <v>1</v>
      </c>
      <c r="CJ1371">
        <f t="shared" si="1106"/>
        <v>0.16370701240940377</v>
      </c>
      <c r="CM1371">
        <v>1364</v>
      </c>
      <c r="CN1371">
        <v>21.209570949781433</v>
      </c>
      <c r="CO1371">
        <v>32.045615668571912</v>
      </c>
      <c r="CQ1371">
        <f t="shared" si="1107"/>
        <v>0</v>
      </c>
      <c r="CR1371">
        <f t="shared" si="1108"/>
        <v>1</v>
      </c>
      <c r="CS1371">
        <f t="shared" si="1109"/>
        <v>10.836044718790479</v>
      </c>
      <c r="CV1371">
        <v>1364</v>
      </c>
      <c r="CW1371">
        <v>26.542893886582643</v>
      </c>
      <c r="CX1371">
        <v>14.086667608100186</v>
      </c>
      <c r="CZ1371">
        <f t="shared" si="1110"/>
        <v>1</v>
      </c>
      <c r="DA1371">
        <f t="shared" si="1111"/>
        <v>0</v>
      </c>
      <c r="DB1371">
        <f t="shared" si="1112"/>
        <v>12.456226278482458</v>
      </c>
      <c r="DE1371">
        <v>1364</v>
      </c>
      <c r="DF1371">
        <v>22.823067972099736</v>
      </c>
      <c r="DG1371">
        <v>20.255618418121184</v>
      </c>
      <c r="DI1371">
        <f t="shared" si="1113"/>
        <v>1</v>
      </c>
      <c r="DJ1371">
        <f t="shared" si="1114"/>
        <v>0</v>
      </c>
      <c r="DK1371">
        <f t="shared" si="1115"/>
        <v>2.5674495539785518</v>
      </c>
      <c r="DN1371">
        <v>1364</v>
      </c>
      <c r="DO1371">
        <v>22.86982385795201</v>
      </c>
      <c r="DP1371">
        <v>12.792277673078209</v>
      </c>
      <c r="DR1371">
        <f t="shared" si="1116"/>
        <v>1</v>
      </c>
      <c r="DS1371">
        <f t="shared" si="1117"/>
        <v>0</v>
      </c>
      <c r="DT1371">
        <f t="shared" si="1118"/>
        <v>10.077546184873801</v>
      </c>
      <c r="DW1371">
        <v>1364</v>
      </c>
      <c r="DX1371">
        <v>11.685941134640395</v>
      </c>
      <c r="DY1371">
        <v>27.521171954436976</v>
      </c>
      <c r="EA1371">
        <f t="shared" si="1119"/>
        <v>0</v>
      </c>
      <c r="EB1371">
        <f t="shared" si="1120"/>
        <v>1</v>
      </c>
      <c r="EC1371">
        <f t="shared" si="1121"/>
        <v>15.835230819796582</v>
      </c>
      <c r="EF1371">
        <v>1364</v>
      </c>
      <c r="EG1371">
        <v>22.408230206474347</v>
      </c>
      <c r="EH1371">
        <v>17.250848009898352</v>
      </c>
      <c r="EJ1371">
        <f t="shared" si="1122"/>
        <v>1</v>
      </c>
      <c r="EK1371">
        <f t="shared" si="1123"/>
        <v>0</v>
      </c>
      <c r="EL1371">
        <f t="shared" si="1124"/>
        <v>5.1573821965759947</v>
      </c>
      <c r="EO1371">
        <v>1364</v>
      </c>
      <c r="EP1371">
        <v>22.506439657574013</v>
      </c>
      <c r="EQ1371">
        <v>21.823830272084233</v>
      </c>
      <c r="ES1371">
        <f t="shared" si="1125"/>
        <v>1</v>
      </c>
      <c r="ET1371">
        <f t="shared" si="1126"/>
        <v>0</v>
      </c>
      <c r="EU1371">
        <f t="shared" si="1127"/>
        <v>0.6826093854897799</v>
      </c>
    </row>
    <row r="1372" spans="1:151" x14ac:dyDescent="0.25">
      <c r="A1372">
        <v>1365</v>
      </c>
      <c r="B1372">
        <v>12.213928652062091</v>
      </c>
      <c r="C1372">
        <v>51.995405921876134</v>
      </c>
      <c r="E1372">
        <f t="shared" si="1077"/>
        <v>0</v>
      </c>
      <c r="F1372">
        <f t="shared" si="1079"/>
        <v>1</v>
      </c>
      <c r="G1372">
        <f t="shared" si="1078"/>
        <v>39.781477269814047</v>
      </c>
      <c r="J1372">
        <v>1365</v>
      </c>
      <c r="K1372">
        <v>24.278206874843974</v>
      </c>
      <c r="L1372">
        <v>31.375217808480492</v>
      </c>
      <c r="N1372">
        <f t="shared" si="1080"/>
        <v>0</v>
      </c>
      <c r="O1372">
        <f t="shared" si="1081"/>
        <v>1</v>
      </c>
      <c r="P1372">
        <f t="shared" si="1082"/>
        <v>7.0970109336365184</v>
      </c>
      <c r="S1372">
        <v>1365</v>
      </c>
      <c r="T1372">
        <v>21.853600310474807</v>
      </c>
      <c r="U1372">
        <v>32.967000046911764</v>
      </c>
      <c r="W1372">
        <f t="shared" si="1083"/>
        <v>0</v>
      </c>
      <c r="X1372">
        <f t="shared" si="1084"/>
        <v>1</v>
      </c>
      <c r="Y1372">
        <f t="shared" si="1085"/>
        <v>11.113399736436957</v>
      </c>
      <c r="AB1372">
        <v>1365</v>
      </c>
      <c r="AC1372">
        <v>22.237640202683849</v>
      </c>
      <c r="AD1372">
        <v>18.346350499538957</v>
      </c>
      <c r="AF1372">
        <f t="shared" si="1086"/>
        <v>1</v>
      </c>
      <c r="AG1372">
        <f t="shared" si="1087"/>
        <v>0</v>
      </c>
      <c r="AH1372">
        <f t="shared" si="1088"/>
        <v>3.8912897031448921</v>
      </c>
      <c r="AK1372">
        <v>1365</v>
      </c>
      <c r="AL1372">
        <v>25.010032946175137</v>
      </c>
      <c r="AM1372">
        <v>42.693709805995752</v>
      </c>
      <c r="AO1372">
        <f t="shared" si="1089"/>
        <v>0</v>
      </c>
      <c r="AP1372">
        <f t="shared" si="1090"/>
        <v>1</v>
      </c>
      <c r="AQ1372">
        <f t="shared" si="1091"/>
        <v>17.683676859820615</v>
      </c>
      <c r="AT1372">
        <v>1365</v>
      </c>
      <c r="AU1372">
        <v>13.741999596901836</v>
      </c>
      <c r="AV1372">
        <v>33.74290456115439</v>
      </c>
      <c r="AX1372">
        <f t="shared" si="1092"/>
        <v>0</v>
      </c>
      <c r="AY1372">
        <f t="shared" si="1093"/>
        <v>1</v>
      </c>
      <c r="AZ1372">
        <f t="shared" si="1094"/>
        <v>20.000904964252555</v>
      </c>
      <c r="BC1372">
        <v>1365</v>
      </c>
      <c r="BD1372" t="e">
        <v>#N/A</v>
      </c>
      <c r="BE1372" t="e">
        <v>#N/A</v>
      </c>
      <c r="BG1372" t="e">
        <f t="shared" si="1095"/>
        <v>#N/A</v>
      </c>
      <c r="BH1372" t="e">
        <f t="shared" si="1096"/>
        <v>#N/A</v>
      </c>
      <c r="BI1372" t="e">
        <f t="shared" si="1097"/>
        <v>#N/A</v>
      </c>
      <c r="BL1372">
        <v>1365</v>
      </c>
      <c r="BM1372">
        <v>31.257917384958834</v>
      </c>
      <c r="BN1372">
        <v>9.5834659826179251</v>
      </c>
      <c r="BP1372">
        <f t="shared" si="1098"/>
        <v>1</v>
      </c>
      <c r="BQ1372">
        <f t="shared" si="1099"/>
        <v>0</v>
      </c>
      <c r="BR1372">
        <f t="shared" si="1100"/>
        <v>21.674451402340907</v>
      </c>
      <c r="BU1372">
        <v>1365</v>
      </c>
      <c r="BV1372">
        <v>22.559907571847621</v>
      </c>
      <c r="BW1372">
        <v>28.290263060152448</v>
      </c>
      <c r="BY1372">
        <f t="shared" si="1101"/>
        <v>0</v>
      </c>
      <c r="BZ1372">
        <f t="shared" si="1102"/>
        <v>1</v>
      </c>
      <c r="CA1372">
        <f t="shared" si="1103"/>
        <v>5.7303554883048271</v>
      </c>
      <c r="CD1372">
        <v>1365</v>
      </c>
      <c r="CE1372">
        <v>26.911280714615856</v>
      </c>
      <c r="CF1372">
        <v>25.730461160269535</v>
      </c>
      <c r="CH1372">
        <f t="shared" si="1104"/>
        <v>1</v>
      </c>
      <c r="CI1372">
        <f t="shared" si="1105"/>
        <v>0</v>
      </c>
      <c r="CJ1372">
        <f t="shared" si="1106"/>
        <v>1.1808195543463214</v>
      </c>
      <c r="CM1372">
        <v>1365</v>
      </c>
      <c r="CN1372">
        <v>19.081087197104637</v>
      </c>
      <c r="CO1372">
        <v>22.477294805411791</v>
      </c>
      <c r="CQ1372">
        <f t="shared" si="1107"/>
        <v>0</v>
      </c>
      <c r="CR1372">
        <f t="shared" si="1108"/>
        <v>1</v>
      </c>
      <c r="CS1372">
        <f t="shared" si="1109"/>
        <v>3.3962076083071544</v>
      </c>
      <c r="CV1372">
        <v>1365</v>
      </c>
      <c r="CW1372">
        <v>22.491534030768811</v>
      </c>
      <c r="CX1372">
        <v>14.818724221376611</v>
      </c>
      <c r="CZ1372">
        <f t="shared" si="1110"/>
        <v>1</v>
      </c>
      <c r="DA1372">
        <f t="shared" si="1111"/>
        <v>0</v>
      </c>
      <c r="DB1372">
        <f t="shared" si="1112"/>
        <v>7.6728098093922004</v>
      </c>
      <c r="DE1372">
        <v>1365</v>
      </c>
      <c r="DF1372">
        <v>25.25841210381957</v>
      </c>
      <c r="DG1372">
        <v>34.546250641435321</v>
      </c>
      <c r="DI1372">
        <f t="shared" si="1113"/>
        <v>0</v>
      </c>
      <c r="DJ1372">
        <f t="shared" si="1114"/>
        <v>1</v>
      </c>
      <c r="DK1372">
        <f t="shared" si="1115"/>
        <v>9.2878385376157517</v>
      </c>
      <c r="DN1372">
        <v>1365</v>
      </c>
      <c r="DO1372">
        <v>21.732782998552185</v>
      </c>
      <c r="DP1372">
        <v>26.432713907876476</v>
      </c>
      <c r="DR1372">
        <f t="shared" si="1116"/>
        <v>0</v>
      </c>
      <c r="DS1372">
        <f t="shared" si="1117"/>
        <v>1</v>
      </c>
      <c r="DT1372">
        <f t="shared" si="1118"/>
        <v>4.6999309093242907</v>
      </c>
      <c r="DW1372">
        <v>1365</v>
      </c>
      <c r="DX1372">
        <v>15.035402794267341</v>
      </c>
      <c r="DY1372">
        <v>23.527189076557526</v>
      </c>
      <c r="EA1372">
        <f t="shared" si="1119"/>
        <v>0</v>
      </c>
      <c r="EB1372">
        <f t="shared" si="1120"/>
        <v>1</v>
      </c>
      <c r="EC1372">
        <f t="shared" si="1121"/>
        <v>8.4917862822901853</v>
      </c>
      <c r="EF1372">
        <v>1365</v>
      </c>
      <c r="EG1372">
        <v>21.392860933691271</v>
      </c>
      <c r="EH1372">
        <v>9.7741935125103243</v>
      </c>
      <c r="EJ1372">
        <f t="shared" si="1122"/>
        <v>1</v>
      </c>
      <c r="EK1372">
        <f t="shared" si="1123"/>
        <v>0</v>
      </c>
      <c r="EL1372">
        <f t="shared" si="1124"/>
        <v>11.618667421180946</v>
      </c>
      <c r="EO1372">
        <v>1365</v>
      </c>
      <c r="EP1372">
        <v>19.434916562437863</v>
      </c>
      <c r="EQ1372">
        <v>22.725527959106831</v>
      </c>
      <c r="ES1372">
        <f t="shared" si="1125"/>
        <v>0</v>
      </c>
      <c r="ET1372">
        <f t="shared" si="1126"/>
        <v>1</v>
      </c>
      <c r="EU1372">
        <f t="shared" si="1127"/>
        <v>3.2906113966689681</v>
      </c>
    </row>
    <row r="1373" spans="1:151" x14ac:dyDescent="0.25">
      <c r="A1373">
        <v>1366</v>
      </c>
      <c r="B1373">
        <v>8.6618293164301008</v>
      </c>
      <c r="C1373">
        <v>44.179033130243425</v>
      </c>
      <c r="E1373">
        <f t="shared" si="1077"/>
        <v>0</v>
      </c>
      <c r="F1373">
        <f t="shared" si="1079"/>
        <v>1</v>
      </c>
      <c r="G1373">
        <f t="shared" si="1078"/>
        <v>35.517203813813325</v>
      </c>
      <c r="J1373">
        <v>1366</v>
      </c>
      <c r="K1373">
        <v>18.234818951409004</v>
      </c>
      <c r="L1373">
        <v>29.757575388671089</v>
      </c>
      <c r="N1373">
        <f t="shared" si="1080"/>
        <v>0</v>
      </c>
      <c r="O1373">
        <f t="shared" si="1081"/>
        <v>1</v>
      </c>
      <c r="P1373">
        <f t="shared" si="1082"/>
        <v>11.522756437262085</v>
      </c>
      <c r="S1373">
        <v>1366</v>
      </c>
      <c r="T1373">
        <v>14.817829277691253</v>
      </c>
      <c r="U1373">
        <v>55.883306788928586</v>
      </c>
      <c r="W1373">
        <f t="shared" si="1083"/>
        <v>0</v>
      </c>
      <c r="X1373">
        <f t="shared" si="1084"/>
        <v>1</v>
      </c>
      <c r="Y1373">
        <f t="shared" si="1085"/>
        <v>41.065477511237333</v>
      </c>
      <c r="AB1373">
        <v>1366</v>
      </c>
      <c r="AC1373">
        <v>23.931007106289591</v>
      </c>
      <c r="AD1373">
        <v>16.414829087621023</v>
      </c>
      <c r="AF1373">
        <f t="shared" si="1086"/>
        <v>1</v>
      </c>
      <c r="AG1373">
        <f t="shared" si="1087"/>
        <v>0</v>
      </c>
      <c r="AH1373">
        <f t="shared" si="1088"/>
        <v>7.5161780186685689</v>
      </c>
      <c r="AK1373">
        <v>1366</v>
      </c>
      <c r="AL1373">
        <v>20.418982256835424</v>
      </c>
      <c r="AM1373">
        <v>21.410762966928019</v>
      </c>
      <c r="AO1373">
        <f t="shared" si="1089"/>
        <v>0</v>
      </c>
      <c r="AP1373">
        <f t="shared" si="1090"/>
        <v>1</v>
      </c>
      <c r="AQ1373">
        <f t="shared" si="1091"/>
        <v>0.99178071009259483</v>
      </c>
      <c r="AT1373">
        <v>1366</v>
      </c>
      <c r="AU1373">
        <v>19.994884434642689</v>
      </c>
      <c r="AV1373">
        <v>7.0201574957770063</v>
      </c>
      <c r="AX1373">
        <f t="shared" si="1092"/>
        <v>1</v>
      </c>
      <c r="AY1373">
        <f t="shared" si="1093"/>
        <v>0</v>
      </c>
      <c r="AZ1373">
        <f t="shared" si="1094"/>
        <v>12.974726938865683</v>
      </c>
      <c r="BC1373">
        <v>1366</v>
      </c>
      <c r="BD1373" t="e">
        <v>#N/A</v>
      </c>
      <c r="BE1373" t="e">
        <v>#N/A</v>
      </c>
      <c r="BG1373" t="e">
        <f t="shared" si="1095"/>
        <v>#N/A</v>
      </c>
      <c r="BH1373" t="e">
        <f t="shared" si="1096"/>
        <v>#N/A</v>
      </c>
      <c r="BI1373" t="e">
        <f t="shared" si="1097"/>
        <v>#N/A</v>
      </c>
      <c r="BL1373">
        <v>1366</v>
      </c>
      <c r="BM1373">
        <v>20.974930186303787</v>
      </c>
      <c r="BN1373">
        <v>15.019337736953517</v>
      </c>
      <c r="BP1373">
        <f t="shared" si="1098"/>
        <v>1</v>
      </c>
      <c r="BQ1373">
        <f t="shared" si="1099"/>
        <v>0</v>
      </c>
      <c r="BR1373">
        <f t="shared" si="1100"/>
        <v>5.9555924493502701</v>
      </c>
      <c r="BU1373">
        <v>1366</v>
      </c>
      <c r="BV1373">
        <v>24.206252336089641</v>
      </c>
      <c r="BW1373">
        <v>9.6455745252430347</v>
      </c>
      <c r="BY1373">
        <f t="shared" si="1101"/>
        <v>1</v>
      </c>
      <c r="BZ1373">
        <f t="shared" si="1102"/>
        <v>0</v>
      </c>
      <c r="CA1373">
        <f t="shared" si="1103"/>
        <v>14.560677810846606</v>
      </c>
      <c r="CD1373">
        <v>1366</v>
      </c>
      <c r="CE1373">
        <v>14.216394157991875</v>
      </c>
      <c r="CF1373">
        <v>26.159219559796021</v>
      </c>
      <c r="CH1373">
        <f t="shared" si="1104"/>
        <v>0</v>
      </c>
      <c r="CI1373">
        <f t="shared" si="1105"/>
        <v>1</v>
      </c>
      <c r="CJ1373">
        <f t="shared" si="1106"/>
        <v>11.942825401804146</v>
      </c>
      <c r="CM1373">
        <v>1366</v>
      </c>
      <c r="CN1373">
        <v>25.554842436171334</v>
      </c>
      <c r="CO1373">
        <v>24.241630174349577</v>
      </c>
      <c r="CQ1373">
        <f t="shared" si="1107"/>
        <v>1</v>
      </c>
      <c r="CR1373">
        <f t="shared" si="1108"/>
        <v>0</v>
      </c>
      <c r="CS1373">
        <f t="shared" si="1109"/>
        <v>1.3132122618217572</v>
      </c>
      <c r="CV1373">
        <v>1366</v>
      </c>
      <c r="CW1373">
        <v>21.376182595663018</v>
      </c>
      <c r="CX1373">
        <v>21.670038365574172</v>
      </c>
      <c r="CZ1373">
        <f t="shared" si="1110"/>
        <v>0</v>
      </c>
      <c r="DA1373">
        <f t="shared" si="1111"/>
        <v>1</v>
      </c>
      <c r="DB1373">
        <f t="shared" si="1112"/>
        <v>0.29385576991115414</v>
      </c>
      <c r="DE1373">
        <v>1366</v>
      </c>
      <c r="DF1373">
        <v>31.662684035269812</v>
      </c>
      <c r="DG1373">
        <v>24.016838695935149</v>
      </c>
      <c r="DI1373">
        <f t="shared" si="1113"/>
        <v>1</v>
      </c>
      <c r="DJ1373">
        <f t="shared" si="1114"/>
        <v>0</v>
      </c>
      <c r="DK1373">
        <f t="shared" si="1115"/>
        <v>7.645845339334663</v>
      </c>
      <c r="DN1373">
        <v>1366</v>
      </c>
      <c r="DO1373">
        <v>22.490571162231038</v>
      </c>
      <c r="DP1373">
        <v>22.607022894672877</v>
      </c>
      <c r="DR1373">
        <f t="shared" si="1116"/>
        <v>0</v>
      </c>
      <c r="DS1373">
        <f t="shared" si="1117"/>
        <v>1</v>
      </c>
      <c r="DT1373">
        <f t="shared" si="1118"/>
        <v>0.11645173244183837</v>
      </c>
      <c r="DW1373">
        <v>1366</v>
      </c>
      <c r="DX1373">
        <v>23.729327602158328</v>
      </c>
      <c r="DY1373">
        <v>21.410171385541421</v>
      </c>
      <c r="EA1373">
        <f t="shared" si="1119"/>
        <v>1</v>
      </c>
      <c r="EB1373">
        <f t="shared" si="1120"/>
        <v>0</v>
      </c>
      <c r="EC1373">
        <f t="shared" si="1121"/>
        <v>2.3191562166169071</v>
      </c>
      <c r="EF1373">
        <v>1366</v>
      </c>
      <c r="EG1373">
        <v>16.647488817863248</v>
      </c>
      <c r="EH1373">
        <v>15.895417182133185</v>
      </c>
      <c r="EJ1373">
        <f t="shared" si="1122"/>
        <v>1</v>
      </c>
      <c r="EK1373">
        <f t="shared" si="1123"/>
        <v>0</v>
      </c>
      <c r="EL1373">
        <f t="shared" si="1124"/>
        <v>0.75207163573006319</v>
      </c>
      <c r="EO1373">
        <v>1366</v>
      </c>
      <c r="EP1373">
        <v>16.390707528562988</v>
      </c>
      <c r="EQ1373">
        <v>27.014538194361478</v>
      </c>
      <c r="ES1373">
        <f t="shared" si="1125"/>
        <v>0</v>
      </c>
      <c r="ET1373">
        <f t="shared" si="1126"/>
        <v>1</v>
      </c>
      <c r="EU1373">
        <f t="shared" si="1127"/>
        <v>10.62383066579849</v>
      </c>
    </row>
    <row r="1374" spans="1:151" x14ac:dyDescent="0.25">
      <c r="A1374">
        <v>1367</v>
      </c>
      <c r="B1374">
        <v>6.0450786806542958</v>
      </c>
      <c r="C1374">
        <v>17.538421638017489</v>
      </c>
      <c r="E1374">
        <f t="shared" si="1077"/>
        <v>0</v>
      </c>
      <c r="F1374">
        <f t="shared" si="1079"/>
        <v>1</v>
      </c>
      <c r="G1374">
        <f t="shared" si="1078"/>
        <v>11.493342957363193</v>
      </c>
      <c r="J1374">
        <v>1367</v>
      </c>
      <c r="K1374">
        <v>18.538882035757972</v>
      </c>
      <c r="L1374">
        <v>33.869984471471319</v>
      </c>
      <c r="N1374">
        <f t="shared" si="1080"/>
        <v>0</v>
      </c>
      <c r="O1374">
        <f t="shared" si="1081"/>
        <v>1</v>
      </c>
      <c r="P1374">
        <f t="shared" si="1082"/>
        <v>15.331102435713348</v>
      </c>
      <c r="S1374">
        <v>1367</v>
      </c>
      <c r="T1374">
        <v>21.234892199870593</v>
      </c>
      <c r="U1374">
        <v>37.470506418586986</v>
      </c>
      <c r="W1374">
        <f t="shared" si="1083"/>
        <v>0</v>
      </c>
      <c r="X1374">
        <f t="shared" si="1084"/>
        <v>1</v>
      </c>
      <c r="Y1374">
        <f t="shared" si="1085"/>
        <v>16.235614218716393</v>
      </c>
      <c r="AB1374">
        <v>1367</v>
      </c>
      <c r="AC1374">
        <v>25.857799425562355</v>
      </c>
      <c r="AD1374">
        <v>16.0047561428111</v>
      </c>
      <c r="AF1374">
        <f t="shared" si="1086"/>
        <v>1</v>
      </c>
      <c r="AG1374">
        <f t="shared" si="1087"/>
        <v>0</v>
      </c>
      <c r="AH1374">
        <f t="shared" si="1088"/>
        <v>9.8530432827512548</v>
      </c>
      <c r="AK1374">
        <v>1367</v>
      </c>
      <c r="AL1374">
        <v>20.160867771151967</v>
      </c>
      <c r="AM1374">
        <v>33.119630374565801</v>
      </c>
      <c r="AO1374">
        <f t="shared" si="1089"/>
        <v>0</v>
      </c>
      <c r="AP1374">
        <f t="shared" si="1090"/>
        <v>1</v>
      </c>
      <c r="AQ1374">
        <f t="shared" si="1091"/>
        <v>12.958762603413835</v>
      </c>
      <c r="AT1374">
        <v>1367</v>
      </c>
      <c r="AU1374">
        <v>19.154334225799179</v>
      </c>
      <c r="AV1374">
        <v>17.484198083642827</v>
      </c>
      <c r="AX1374">
        <f t="shared" si="1092"/>
        <v>1</v>
      </c>
      <c r="AY1374">
        <f t="shared" si="1093"/>
        <v>0</v>
      </c>
      <c r="AZ1374">
        <f t="shared" si="1094"/>
        <v>1.6701361421563519</v>
      </c>
      <c r="BC1374">
        <v>1367</v>
      </c>
      <c r="BD1374" t="e">
        <v>#N/A</v>
      </c>
      <c r="BE1374" t="e">
        <v>#N/A</v>
      </c>
      <c r="BG1374" t="e">
        <f t="shared" si="1095"/>
        <v>#N/A</v>
      </c>
      <c r="BH1374" t="e">
        <f t="shared" si="1096"/>
        <v>#N/A</v>
      </c>
      <c r="BI1374" t="e">
        <f t="shared" si="1097"/>
        <v>#N/A</v>
      </c>
      <c r="BL1374">
        <v>1367</v>
      </c>
      <c r="BM1374">
        <v>26.308659974268075</v>
      </c>
      <c r="BN1374">
        <v>13.753940975540745</v>
      </c>
      <c r="BP1374">
        <f t="shared" si="1098"/>
        <v>1</v>
      </c>
      <c r="BQ1374">
        <f t="shared" si="1099"/>
        <v>0</v>
      </c>
      <c r="BR1374">
        <f t="shared" si="1100"/>
        <v>12.55471899872733</v>
      </c>
      <c r="BU1374">
        <v>1367</v>
      </c>
      <c r="BV1374">
        <v>25.111320416082911</v>
      </c>
      <c r="BW1374">
        <v>26.192948482640904</v>
      </c>
      <c r="BY1374">
        <f t="shared" si="1101"/>
        <v>0</v>
      </c>
      <c r="BZ1374">
        <f t="shared" si="1102"/>
        <v>1</v>
      </c>
      <c r="CA1374">
        <f t="shared" si="1103"/>
        <v>1.0816280665579932</v>
      </c>
      <c r="CD1374">
        <v>1367</v>
      </c>
      <c r="CE1374">
        <v>17.73385212076667</v>
      </c>
      <c r="CF1374">
        <v>24.947739324099558</v>
      </c>
      <c r="CH1374">
        <f t="shared" si="1104"/>
        <v>0</v>
      </c>
      <c r="CI1374">
        <f t="shared" si="1105"/>
        <v>1</v>
      </c>
      <c r="CJ1374">
        <f t="shared" si="1106"/>
        <v>7.213887203332888</v>
      </c>
      <c r="CM1374">
        <v>1367</v>
      </c>
      <c r="CN1374">
        <v>20.800145880097183</v>
      </c>
      <c r="CO1374">
        <v>23.113270085660801</v>
      </c>
      <c r="CQ1374">
        <f t="shared" si="1107"/>
        <v>0</v>
      </c>
      <c r="CR1374">
        <f t="shared" si="1108"/>
        <v>1</v>
      </c>
      <c r="CS1374">
        <f t="shared" si="1109"/>
        <v>2.3131242055636179</v>
      </c>
      <c r="CV1374">
        <v>1367</v>
      </c>
      <c r="CW1374">
        <v>21.601473243695509</v>
      </c>
      <c r="CX1374">
        <v>15.455118432520973</v>
      </c>
      <c r="CZ1374">
        <f t="shared" si="1110"/>
        <v>1</v>
      </c>
      <c r="DA1374">
        <f t="shared" si="1111"/>
        <v>0</v>
      </c>
      <c r="DB1374">
        <f t="shared" si="1112"/>
        <v>6.1463548111745361</v>
      </c>
      <c r="DE1374">
        <v>1367</v>
      </c>
      <c r="DF1374">
        <v>13.706289600743466</v>
      </c>
      <c r="DG1374">
        <v>18.32941146330748</v>
      </c>
      <c r="DI1374">
        <f t="shared" si="1113"/>
        <v>0</v>
      </c>
      <c r="DJ1374">
        <f t="shared" si="1114"/>
        <v>1</v>
      </c>
      <c r="DK1374">
        <f t="shared" si="1115"/>
        <v>4.6231218625640143</v>
      </c>
      <c r="DN1374">
        <v>1367</v>
      </c>
      <c r="DO1374">
        <v>25.700718538875844</v>
      </c>
      <c r="DP1374">
        <v>21.589906827500315</v>
      </c>
      <c r="DR1374">
        <f t="shared" si="1116"/>
        <v>1</v>
      </c>
      <c r="DS1374">
        <f t="shared" si="1117"/>
        <v>0</v>
      </c>
      <c r="DT1374">
        <f t="shared" si="1118"/>
        <v>4.1108117113755291</v>
      </c>
      <c r="DW1374">
        <v>1367</v>
      </c>
      <c r="DX1374">
        <v>17.153179638151791</v>
      </c>
      <c r="DY1374">
        <v>18.62627238364303</v>
      </c>
      <c r="EA1374">
        <f t="shared" si="1119"/>
        <v>0</v>
      </c>
      <c r="EB1374">
        <f t="shared" si="1120"/>
        <v>1</v>
      </c>
      <c r="EC1374">
        <f t="shared" si="1121"/>
        <v>1.4730927454912397</v>
      </c>
      <c r="EF1374">
        <v>1367</v>
      </c>
      <c r="EG1374">
        <v>21.011023099032123</v>
      </c>
      <c r="EH1374">
        <v>14.668882513349255</v>
      </c>
      <c r="EJ1374">
        <f t="shared" si="1122"/>
        <v>1</v>
      </c>
      <c r="EK1374">
        <f t="shared" si="1123"/>
        <v>0</v>
      </c>
      <c r="EL1374">
        <f t="shared" si="1124"/>
        <v>6.3421405856828681</v>
      </c>
      <c r="EO1374">
        <v>1367</v>
      </c>
      <c r="EP1374">
        <v>17.058928384509912</v>
      </c>
      <c r="EQ1374">
        <v>34.299750291756531</v>
      </c>
      <c r="ES1374">
        <f t="shared" si="1125"/>
        <v>0</v>
      </c>
      <c r="ET1374">
        <f t="shared" si="1126"/>
        <v>1</v>
      </c>
      <c r="EU1374">
        <f t="shared" si="1127"/>
        <v>17.24082190724662</v>
      </c>
    </row>
    <row r="1375" spans="1:151" x14ac:dyDescent="0.25">
      <c r="A1375">
        <v>1368</v>
      </c>
      <c r="B1375">
        <v>11.186729680650384</v>
      </c>
      <c r="C1375">
        <v>21.387365343221266</v>
      </c>
      <c r="E1375">
        <f t="shared" si="1077"/>
        <v>0</v>
      </c>
      <c r="F1375">
        <f t="shared" si="1079"/>
        <v>1</v>
      </c>
      <c r="G1375">
        <f t="shared" si="1078"/>
        <v>10.200635662570882</v>
      </c>
      <c r="J1375">
        <v>1368</v>
      </c>
      <c r="K1375">
        <v>21.087102182279722</v>
      </c>
      <c r="L1375">
        <v>28.112745410804063</v>
      </c>
      <c r="N1375">
        <f t="shared" si="1080"/>
        <v>0</v>
      </c>
      <c r="O1375">
        <f t="shared" si="1081"/>
        <v>1</v>
      </c>
      <c r="P1375">
        <f t="shared" si="1082"/>
        <v>7.0256432285243413</v>
      </c>
      <c r="S1375">
        <v>1368</v>
      </c>
      <c r="T1375">
        <v>15.767142508831212</v>
      </c>
      <c r="U1375">
        <v>19.515211993352615</v>
      </c>
      <c r="W1375">
        <f t="shared" si="1083"/>
        <v>0</v>
      </c>
      <c r="X1375">
        <f t="shared" si="1084"/>
        <v>1</v>
      </c>
      <c r="Y1375">
        <f t="shared" si="1085"/>
        <v>3.7480694845214035</v>
      </c>
      <c r="AB1375">
        <v>1368</v>
      </c>
      <c r="AC1375">
        <v>23.395857854522635</v>
      </c>
      <c r="AD1375">
        <v>17.185738980764878</v>
      </c>
      <c r="AF1375">
        <f t="shared" si="1086"/>
        <v>1</v>
      </c>
      <c r="AG1375">
        <f t="shared" si="1087"/>
        <v>0</v>
      </c>
      <c r="AH1375">
        <f t="shared" si="1088"/>
        <v>6.2101188737577573</v>
      </c>
      <c r="AK1375">
        <v>1368</v>
      </c>
      <c r="AL1375">
        <v>18.749750509416167</v>
      </c>
      <c r="AM1375">
        <v>18.690280963198724</v>
      </c>
      <c r="AO1375">
        <f t="shared" si="1089"/>
        <v>1</v>
      </c>
      <c r="AP1375">
        <f t="shared" si="1090"/>
        <v>0</v>
      </c>
      <c r="AQ1375">
        <f t="shared" si="1091"/>
        <v>5.9469546217442826E-2</v>
      </c>
      <c r="AT1375">
        <v>1368</v>
      </c>
      <c r="AU1375">
        <v>21.296164758057554</v>
      </c>
      <c r="AV1375">
        <v>22.247508573046417</v>
      </c>
      <c r="AX1375">
        <f t="shared" si="1092"/>
        <v>0</v>
      </c>
      <c r="AY1375">
        <f t="shared" si="1093"/>
        <v>1</v>
      </c>
      <c r="AZ1375">
        <f t="shared" si="1094"/>
        <v>0.95134381498886356</v>
      </c>
      <c r="BC1375">
        <v>1368</v>
      </c>
      <c r="BD1375" t="e">
        <v>#N/A</v>
      </c>
      <c r="BE1375" t="e">
        <v>#N/A</v>
      </c>
      <c r="BG1375" t="e">
        <f t="shared" si="1095"/>
        <v>#N/A</v>
      </c>
      <c r="BH1375" t="e">
        <f t="shared" si="1096"/>
        <v>#N/A</v>
      </c>
      <c r="BI1375" t="e">
        <f t="shared" si="1097"/>
        <v>#N/A</v>
      </c>
      <c r="BL1375">
        <v>1368</v>
      </c>
      <c r="BM1375">
        <v>23.051816235725639</v>
      </c>
      <c r="BN1375">
        <v>17.932439329497441</v>
      </c>
      <c r="BP1375">
        <f t="shared" si="1098"/>
        <v>1</v>
      </c>
      <c r="BQ1375">
        <f t="shared" si="1099"/>
        <v>0</v>
      </c>
      <c r="BR1375">
        <f t="shared" si="1100"/>
        <v>5.1193769062281973</v>
      </c>
      <c r="BU1375">
        <v>1368</v>
      </c>
      <c r="BV1375">
        <v>21.398310566078958</v>
      </c>
      <c r="BW1375">
        <v>23.92689593221646</v>
      </c>
      <c r="BY1375">
        <f t="shared" si="1101"/>
        <v>0</v>
      </c>
      <c r="BZ1375">
        <f t="shared" si="1102"/>
        <v>1</v>
      </c>
      <c r="CA1375">
        <f t="shared" si="1103"/>
        <v>2.5285853661375022</v>
      </c>
      <c r="CD1375">
        <v>1368</v>
      </c>
      <c r="CE1375">
        <v>13.280844047807836</v>
      </c>
      <c r="CF1375">
        <v>25.847550656364298</v>
      </c>
      <c r="CH1375">
        <f t="shared" si="1104"/>
        <v>0</v>
      </c>
      <c r="CI1375">
        <f t="shared" si="1105"/>
        <v>1</v>
      </c>
      <c r="CJ1375">
        <f t="shared" si="1106"/>
        <v>12.566706608556462</v>
      </c>
      <c r="CM1375">
        <v>1368</v>
      </c>
      <c r="CN1375">
        <v>21.966499976397127</v>
      </c>
      <c r="CO1375">
        <v>28.87274478779149</v>
      </c>
      <c r="CQ1375">
        <f t="shared" si="1107"/>
        <v>0</v>
      </c>
      <c r="CR1375">
        <f t="shared" si="1108"/>
        <v>1</v>
      </c>
      <c r="CS1375">
        <f t="shared" si="1109"/>
        <v>6.9062448113943624</v>
      </c>
      <c r="CV1375">
        <v>1368</v>
      </c>
      <c r="CW1375">
        <v>25.968989119468798</v>
      </c>
      <c r="CX1375">
        <v>16.150004477942645</v>
      </c>
      <c r="CZ1375">
        <f t="shared" si="1110"/>
        <v>1</v>
      </c>
      <c r="DA1375">
        <f t="shared" si="1111"/>
        <v>0</v>
      </c>
      <c r="DB1375">
        <f t="shared" si="1112"/>
        <v>9.8189846415261535</v>
      </c>
      <c r="DE1375">
        <v>1368</v>
      </c>
      <c r="DF1375">
        <v>16.399499317954596</v>
      </c>
      <c r="DG1375">
        <v>16.354620271531033</v>
      </c>
      <c r="DI1375">
        <f t="shared" si="1113"/>
        <v>1</v>
      </c>
      <c r="DJ1375">
        <f t="shared" si="1114"/>
        <v>0</v>
      </c>
      <c r="DK1375">
        <f t="shared" si="1115"/>
        <v>4.4879046423563551E-2</v>
      </c>
      <c r="DN1375">
        <v>1368</v>
      </c>
      <c r="DO1375">
        <v>22.568415488327688</v>
      </c>
      <c r="DP1375">
        <v>19.510006134796004</v>
      </c>
      <c r="DR1375">
        <f t="shared" si="1116"/>
        <v>1</v>
      </c>
      <c r="DS1375">
        <f t="shared" si="1117"/>
        <v>0</v>
      </c>
      <c r="DT1375">
        <f t="shared" si="1118"/>
        <v>3.0584093535316832</v>
      </c>
      <c r="DW1375">
        <v>1368</v>
      </c>
      <c r="DX1375">
        <v>11.405653978253179</v>
      </c>
      <c r="DY1375">
        <v>17.696322134920717</v>
      </c>
      <c r="EA1375">
        <f t="shared" si="1119"/>
        <v>0</v>
      </c>
      <c r="EB1375">
        <f t="shared" si="1120"/>
        <v>1</v>
      </c>
      <c r="EC1375">
        <f t="shared" si="1121"/>
        <v>6.2906681566675378</v>
      </c>
      <c r="EF1375">
        <v>1368</v>
      </c>
      <c r="EG1375">
        <v>22.639181491870154</v>
      </c>
      <c r="EH1375">
        <v>16.433717877233107</v>
      </c>
      <c r="EJ1375">
        <f t="shared" si="1122"/>
        <v>1</v>
      </c>
      <c r="EK1375">
        <f t="shared" si="1123"/>
        <v>0</v>
      </c>
      <c r="EL1375">
        <f t="shared" si="1124"/>
        <v>6.205463614637047</v>
      </c>
      <c r="EO1375">
        <v>1368</v>
      </c>
      <c r="EP1375">
        <v>19.550225280236269</v>
      </c>
      <c r="EQ1375">
        <v>20.658160952830798</v>
      </c>
      <c r="ES1375">
        <f t="shared" si="1125"/>
        <v>0</v>
      </c>
      <c r="ET1375">
        <f t="shared" si="1126"/>
        <v>1</v>
      </c>
      <c r="EU1375">
        <f t="shared" si="1127"/>
        <v>1.1079356725945289</v>
      </c>
    </row>
    <row r="1376" spans="1:151" x14ac:dyDescent="0.25">
      <c r="A1376">
        <v>1369</v>
      </c>
      <c r="B1376">
        <v>10.913047766683791</v>
      </c>
      <c r="C1376">
        <v>22.073432230612344</v>
      </c>
      <c r="E1376">
        <f t="shared" si="1077"/>
        <v>0</v>
      </c>
      <c r="F1376">
        <f t="shared" si="1079"/>
        <v>1</v>
      </c>
      <c r="G1376">
        <f t="shared" si="1078"/>
        <v>11.160384463928553</v>
      </c>
      <c r="J1376">
        <v>1369</v>
      </c>
      <c r="K1376">
        <v>29.490298864501789</v>
      </c>
      <c r="L1376">
        <v>6.3815016448689335</v>
      </c>
      <c r="N1376">
        <f t="shared" si="1080"/>
        <v>1</v>
      </c>
      <c r="O1376">
        <f t="shared" si="1081"/>
        <v>0</v>
      </c>
      <c r="P1376">
        <f t="shared" si="1082"/>
        <v>23.108797219632855</v>
      </c>
      <c r="S1376">
        <v>1369</v>
      </c>
      <c r="T1376">
        <v>22.291323849737811</v>
      </c>
      <c r="U1376">
        <v>47.321337482315627</v>
      </c>
      <c r="W1376">
        <f t="shared" si="1083"/>
        <v>0</v>
      </c>
      <c r="X1376">
        <f t="shared" si="1084"/>
        <v>1</v>
      </c>
      <c r="Y1376">
        <f t="shared" si="1085"/>
        <v>25.030013632577816</v>
      </c>
      <c r="AB1376">
        <v>1369</v>
      </c>
      <c r="AC1376">
        <v>29.266312520101266</v>
      </c>
      <c r="AD1376">
        <v>17.64244339411767</v>
      </c>
      <c r="AF1376">
        <f t="shared" si="1086"/>
        <v>1</v>
      </c>
      <c r="AG1376">
        <f t="shared" si="1087"/>
        <v>0</v>
      </c>
      <c r="AH1376">
        <f t="shared" si="1088"/>
        <v>11.623869125983596</v>
      </c>
      <c r="AK1376">
        <v>1369</v>
      </c>
      <c r="AL1376">
        <v>23.366410311944403</v>
      </c>
      <c r="AM1376">
        <v>14.287206736608363</v>
      </c>
      <c r="AO1376">
        <f t="shared" si="1089"/>
        <v>1</v>
      </c>
      <c r="AP1376">
        <f t="shared" si="1090"/>
        <v>0</v>
      </c>
      <c r="AQ1376">
        <f t="shared" si="1091"/>
        <v>9.0792035753360398</v>
      </c>
      <c r="AT1376">
        <v>1369</v>
      </c>
      <c r="AU1376">
        <v>30.647998824435923</v>
      </c>
      <c r="AV1376">
        <v>17.940232546617935</v>
      </c>
      <c r="AX1376">
        <f t="shared" si="1092"/>
        <v>1</v>
      </c>
      <c r="AY1376">
        <f t="shared" si="1093"/>
        <v>0</v>
      </c>
      <c r="AZ1376">
        <f t="shared" si="1094"/>
        <v>12.707766277817989</v>
      </c>
      <c r="BC1376">
        <v>1369</v>
      </c>
      <c r="BD1376" t="e">
        <v>#N/A</v>
      </c>
      <c r="BE1376" t="e">
        <v>#N/A</v>
      </c>
      <c r="BG1376" t="e">
        <f t="shared" si="1095"/>
        <v>#N/A</v>
      </c>
      <c r="BH1376" t="e">
        <f t="shared" si="1096"/>
        <v>#N/A</v>
      </c>
      <c r="BI1376" t="e">
        <f t="shared" si="1097"/>
        <v>#N/A</v>
      </c>
      <c r="BL1376">
        <v>1369</v>
      </c>
      <c r="BM1376">
        <v>29.193834106692258</v>
      </c>
      <c r="BN1376">
        <v>14.982214859659862</v>
      </c>
      <c r="BP1376">
        <f t="shared" si="1098"/>
        <v>1</v>
      </c>
      <c r="BQ1376">
        <f t="shared" si="1099"/>
        <v>0</v>
      </c>
      <c r="BR1376">
        <f t="shared" si="1100"/>
        <v>14.211619247032395</v>
      </c>
      <c r="BU1376">
        <v>1369</v>
      </c>
      <c r="BV1376">
        <v>38.804944256594474</v>
      </c>
      <c r="BW1376">
        <v>27.611370651911251</v>
      </c>
      <c r="BY1376">
        <f t="shared" si="1101"/>
        <v>1</v>
      </c>
      <c r="BZ1376">
        <f t="shared" si="1102"/>
        <v>0</v>
      </c>
      <c r="CA1376">
        <f t="shared" si="1103"/>
        <v>11.193573604683223</v>
      </c>
      <c r="CD1376">
        <v>1369</v>
      </c>
      <c r="CE1376">
        <v>24.69968927970686</v>
      </c>
      <c r="CF1376">
        <v>31.845020819118041</v>
      </c>
      <c r="CH1376">
        <f t="shared" si="1104"/>
        <v>0</v>
      </c>
      <c r="CI1376">
        <f t="shared" si="1105"/>
        <v>1</v>
      </c>
      <c r="CJ1376">
        <f t="shared" si="1106"/>
        <v>7.1453315394111812</v>
      </c>
      <c r="CM1376">
        <v>1369</v>
      </c>
      <c r="CN1376">
        <v>19.911743846288591</v>
      </c>
      <c r="CO1376">
        <v>21.502870271800944</v>
      </c>
      <c r="CQ1376">
        <f t="shared" si="1107"/>
        <v>0</v>
      </c>
      <c r="CR1376">
        <f t="shared" si="1108"/>
        <v>1</v>
      </c>
      <c r="CS1376">
        <f t="shared" si="1109"/>
        <v>1.5911264255123534</v>
      </c>
      <c r="CV1376">
        <v>1369</v>
      </c>
      <c r="CW1376">
        <v>24.815306983088618</v>
      </c>
      <c r="CX1376">
        <v>19.820850924427376</v>
      </c>
      <c r="CZ1376">
        <f t="shared" si="1110"/>
        <v>1</v>
      </c>
      <c r="DA1376">
        <f t="shared" si="1111"/>
        <v>0</v>
      </c>
      <c r="DB1376">
        <f t="shared" si="1112"/>
        <v>4.9944560586612425</v>
      </c>
      <c r="DE1376">
        <v>1369</v>
      </c>
      <c r="DF1376">
        <v>33.18302342525331</v>
      </c>
      <c r="DG1376">
        <v>24.402098144462546</v>
      </c>
      <c r="DI1376">
        <f t="shared" si="1113"/>
        <v>1</v>
      </c>
      <c r="DJ1376">
        <f t="shared" si="1114"/>
        <v>0</v>
      </c>
      <c r="DK1376">
        <f t="shared" si="1115"/>
        <v>8.7809252807907647</v>
      </c>
      <c r="DN1376">
        <v>1369</v>
      </c>
      <c r="DO1376">
        <v>25.101026720244874</v>
      </c>
      <c r="DP1376">
        <v>20.043241591073063</v>
      </c>
      <c r="DR1376">
        <f t="shared" si="1116"/>
        <v>1</v>
      </c>
      <c r="DS1376">
        <f t="shared" si="1117"/>
        <v>0</v>
      </c>
      <c r="DT1376">
        <f t="shared" si="1118"/>
        <v>5.0577851291718119</v>
      </c>
      <c r="DW1376">
        <v>1369</v>
      </c>
      <c r="DX1376">
        <v>26.927774866979775</v>
      </c>
      <c r="DY1376">
        <v>11.88261099851076</v>
      </c>
      <c r="EA1376">
        <f t="shared" si="1119"/>
        <v>1</v>
      </c>
      <c r="EB1376">
        <f t="shared" si="1120"/>
        <v>0</v>
      </c>
      <c r="EC1376">
        <f t="shared" si="1121"/>
        <v>15.045163868469015</v>
      </c>
      <c r="EF1376">
        <v>1369</v>
      </c>
      <c r="EG1376">
        <v>24.031968250735741</v>
      </c>
      <c r="EH1376">
        <v>17.678369084524665</v>
      </c>
      <c r="EJ1376">
        <f t="shared" si="1122"/>
        <v>1</v>
      </c>
      <c r="EK1376">
        <f t="shared" si="1123"/>
        <v>0</v>
      </c>
      <c r="EL1376">
        <f t="shared" si="1124"/>
        <v>6.353599166211076</v>
      </c>
      <c r="EO1376">
        <v>1369</v>
      </c>
      <c r="EP1376">
        <v>19.437254591880386</v>
      </c>
      <c r="EQ1376">
        <v>19.754297455761581</v>
      </c>
      <c r="ES1376">
        <f t="shared" si="1125"/>
        <v>0</v>
      </c>
      <c r="ET1376">
        <f t="shared" si="1126"/>
        <v>1</v>
      </c>
      <c r="EU1376">
        <f t="shared" si="1127"/>
        <v>0.31704286388119485</v>
      </c>
    </row>
    <row r="1377" spans="1:151" x14ac:dyDescent="0.25">
      <c r="A1377">
        <v>1370</v>
      </c>
      <c r="B1377">
        <v>13.314372329531119</v>
      </c>
      <c r="C1377">
        <v>33.115417933247983</v>
      </c>
      <c r="E1377">
        <f t="shared" si="1077"/>
        <v>0</v>
      </c>
      <c r="F1377">
        <f t="shared" si="1079"/>
        <v>1</v>
      </c>
      <c r="G1377">
        <f t="shared" si="1078"/>
        <v>19.801045603716865</v>
      </c>
      <c r="J1377">
        <v>1370</v>
      </c>
      <c r="K1377">
        <v>21.035716476044342</v>
      </c>
      <c r="L1377">
        <v>29.836091767908279</v>
      </c>
      <c r="N1377">
        <f t="shared" si="1080"/>
        <v>0</v>
      </c>
      <c r="O1377">
        <f t="shared" si="1081"/>
        <v>1</v>
      </c>
      <c r="P1377">
        <f t="shared" si="1082"/>
        <v>8.8003752918639364</v>
      </c>
      <c r="S1377">
        <v>1370</v>
      </c>
      <c r="T1377">
        <v>16.897493351816305</v>
      </c>
      <c r="U1377">
        <v>23.663563648613724</v>
      </c>
      <c r="W1377">
        <f t="shared" si="1083"/>
        <v>0</v>
      </c>
      <c r="X1377">
        <f t="shared" si="1084"/>
        <v>1</v>
      </c>
      <c r="Y1377">
        <f t="shared" si="1085"/>
        <v>6.7660702967974196</v>
      </c>
      <c r="AB1377">
        <v>1370</v>
      </c>
      <c r="AC1377">
        <v>25.705470310333919</v>
      </c>
      <c r="AD1377">
        <v>18.7028736327768</v>
      </c>
      <c r="AF1377">
        <f t="shared" si="1086"/>
        <v>1</v>
      </c>
      <c r="AG1377">
        <f t="shared" si="1087"/>
        <v>0</v>
      </c>
      <c r="AH1377">
        <f t="shared" si="1088"/>
        <v>7.0025966775571185</v>
      </c>
      <c r="AK1377">
        <v>1370</v>
      </c>
      <c r="AL1377">
        <v>17.501800492586263</v>
      </c>
      <c r="AM1377">
        <v>22.529904799999724</v>
      </c>
      <c r="AO1377">
        <f t="shared" si="1089"/>
        <v>0</v>
      </c>
      <c r="AP1377">
        <f t="shared" si="1090"/>
        <v>1</v>
      </c>
      <c r="AQ1377">
        <f t="shared" si="1091"/>
        <v>5.0281043074134608</v>
      </c>
      <c r="AT1377">
        <v>1370</v>
      </c>
      <c r="AU1377">
        <v>18.610022243579305</v>
      </c>
      <c r="AV1377">
        <v>19.508507743909199</v>
      </c>
      <c r="AX1377">
        <f t="shared" si="1092"/>
        <v>0</v>
      </c>
      <c r="AY1377">
        <f t="shared" si="1093"/>
        <v>1</v>
      </c>
      <c r="AZ1377">
        <f t="shared" si="1094"/>
        <v>0.89848550032989394</v>
      </c>
      <c r="BC1377">
        <v>1370</v>
      </c>
      <c r="BD1377" t="e">
        <v>#N/A</v>
      </c>
      <c r="BE1377" t="e">
        <v>#N/A</v>
      </c>
      <c r="BG1377" t="e">
        <f t="shared" si="1095"/>
        <v>#N/A</v>
      </c>
      <c r="BH1377" t="e">
        <f t="shared" si="1096"/>
        <v>#N/A</v>
      </c>
      <c r="BI1377" t="e">
        <f t="shared" si="1097"/>
        <v>#N/A</v>
      </c>
      <c r="BL1377">
        <v>1370</v>
      </c>
      <c r="BM1377">
        <v>23.909612751478775</v>
      </c>
      <c r="BN1377">
        <v>13.175721502075925</v>
      </c>
      <c r="BP1377">
        <f t="shared" si="1098"/>
        <v>1</v>
      </c>
      <c r="BQ1377">
        <f t="shared" si="1099"/>
        <v>0</v>
      </c>
      <c r="BR1377">
        <f t="shared" si="1100"/>
        <v>10.73389124940285</v>
      </c>
      <c r="BU1377">
        <v>1370</v>
      </c>
      <c r="BV1377">
        <v>13.421920461352617</v>
      </c>
      <c r="BW1377">
        <v>28.18617937573217</v>
      </c>
      <c r="BY1377">
        <f t="shared" si="1101"/>
        <v>0</v>
      </c>
      <c r="BZ1377">
        <f t="shared" si="1102"/>
        <v>1</v>
      </c>
      <c r="CA1377">
        <f t="shared" si="1103"/>
        <v>14.764258914379553</v>
      </c>
      <c r="CD1377">
        <v>1370</v>
      </c>
      <c r="CE1377">
        <v>9.558623739724748</v>
      </c>
      <c r="CF1377">
        <v>43.887191319751224</v>
      </c>
      <c r="CH1377">
        <f t="shared" si="1104"/>
        <v>0</v>
      </c>
      <c r="CI1377">
        <f t="shared" si="1105"/>
        <v>1</v>
      </c>
      <c r="CJ1377">
        <f t="shared" si="1106"/>
        <v>34.328567580026473</v>
      </c>
      <c r="CM1377">
        <v>1370</v>
      </c>
      <c r="CN1377">
        <v>23.848227235316624</v>
      </c>
      <c r="CO1377">
        <v>48.73496235209258</v>
      </c>
      <c r="CQ1377">
        <f t="shared" si="1107"/>
        <v>0</v>
      </c>
      <c r="CR1377">
        <f t="shared" si="1108"/>
        <v>1</v>
      </c>
      <c r="CS1377">
        <f t="shared" si="1109"/>
        <v>24.886735116775956</v>
      </c>
      <c r="CV1377">
        <v>1370</v>
      </c>
      <c r="CW1377">
        <v>27.265318694188782</v>
      </c>
      <c r="CX1377">
        <v>18.026969095639636</v>
      </c>
      <c r="CZ1377">
        <f t="shared" si="1110"/>
        <v>1</v>
      </c>
      <c r="DA1377">
        <f t="shared" si="1111"/>
        <v>0</v>
      </c>
      <c r="DB1377">
        <f t="shared" si="1112"/>
        <v>9.2383495985491457</v>
      </c>
      <c r="DE1377">
        <v>1370</v>
      </c>
      <c r="DF1377">
        <v>12.381946834704735</v>
      </c>
      <c r="DG1377">
        <v>33.718994701851699</v>
      </c>
      <c r="DI1377">
        <f t="shared" si="1113"/>
        <v>0</v>
      </c>
      <c r="DJ1377">
        <f t="shared" si="1114"/>
        <v>1</v>
      </c>
      <c r="DK1377">
        <f t="shared" si="1115"/>
        <v>21.337047867146964</v>
      </c>
      <c r="DN1377">
        <v>1370</v>
      </c>
      <c r="DO1377">
        <v>21.015216591357856</v>
      </c>
      <c r="DP1377">
        <v>14.727595389565383</v>
      </c>
      <c r="DR1377">
        <f t="shared" si="1116"/>
        <v>1</v>
      </c>
      <c r="DS1377">
        <f t="shared" si="1117"/>
        <v>0</v>
      </c>
      <c r="DT1377">
        <f t="shared" si="1118"/>
        <v>6.2876212017924722</v>
      </c>
      <c r="DW1377">
        <v>1370</v>
      </c>
      <c r="DX1377">
        <v>18.543311488424976</v>
      </c>
      <c r="DY1377">
        <v>32.827017686659538</v>
      </c>
      <c r="EA1377">
        <f t="shared" si="1119"/>
        <v>0</v>
      </c>
      <c r="EB1377">
        <f t="shared" si="1120"/>
        <v>1</v>
      </c>
      <c r="EC1377">
        <f t="shared" si="1121"/>
        <v>14.283706198234562</v>
      </c>
      <c r="EF1377">
        <v>1370</v>
      </c>
      <c r="EG1377">
        <v>24.342952918965466</v>
      </c>
      <c r="EH1377">
        <v>13.465172957368576</v>
      </c>
      <c r="EJ1377">
        <f t="shared" si="1122"/>
        <v>1</v>
      </c>
      <c r="EK1377">
        <f t="shared" si="1123"/>
        <v>0</v>
      </c>
      <c r="EL1377">
        <f t="shared" si="1124"/>
        <v>10.87777996159689</v>
      </c>
      <c r="EO1377">
        <v>1370</v>
      </c>
      <c r="EP1377">
        <v>20.165391939626371</v>
      </c>
      <c r="EQ1377">
        <v>28.343878553307114</v>
      </c>
      <c r="ES1377">
        <f t="shared" si="1125"/>
        <v>0</v>
      </c>
      <c r="ET1377">
        <f t="shared" si="1126"/>
        <v>1</v>
      </c>
      <c r="EU1377">
        <f t="shared" si="1127"/>
        <v>8.178486613680743</v>
      </c>
    </row>
    <row r="1378" spans="1:151" x14ac:dyDescent="0.25">
      <c r="A1378">
        <v>1371</v>
      </c>
      <c r="B1378">
        <v>16.818809611006373</v>
      </c>
      <c r="C1378">
        <v>35.073231353922232</v>
      </c>
      <c r="E1378">
        <f t="shared" si="1077"/>
        <v>0</v>
      </c>
      <c r="F1378">
        <f t="shared" si="1079"/>
        <v>1</v>
      </c>
      <c r="G1378">
        <f t="shared" si="1078"/>
        <v>18.254421742915859</v>
      </c>
      <c r="J1378">
        <v>1371</v>
      </c>
      <c r="K1378">
        <v>25.923576293486121</v>
      </c>
      <c r="L1378">
        <v>19.501338959472843</v>
      </c>
      <c r="N1378">
        <f t="shared" si="1080"/>
        <v>1</v>
      </c>
      <c r="O1378">
        <f t="shared" si="1081"/>
        <v>0</v>
      </c>
      <c r="P1378">
        <f t="shared" si="1082"/>
        <v>6.4222373340132783</v>
      </c>
      <c r="S1378">
        <v>1371</v>
      </c>
      <c r="T1378">
        <v>22.098101023096639</v>
      </c>
      <c r="U1378">
        <v>26.968954954756164</v>
      </c>
      <c r="W1378">
        <f t="shared" si="1083"/>
        <v>0</v>
      </c>
      <c r="X1378">
        <f t="shared" si="1084"/>
        <v>1</v>
      </c>
      <c r="Y1378">
        <f t="shared" si="1085"/>
        <v>4.870853931659525</v>
      </c>
      <c r="AB1378">
        <v>1371</v>
      </c>
      <c r="AC1378">
        <v>24.387666341578882</v>
      </c>
      <c r="AD1378">
        <v>18.210472702812528</v>
      </c>
      <c r="AF1378">
        <f t="shared" si="1086"/>
        <v>1</v>
      </c>
      <c r="AG1378">
        <f t="shared" si="1087"/>
        <v>0</v>
      </c>
      <c r="AH1378">
        <f t="shared" si="1088"/>
        <v>6.1771936387663544</v>
      </c>
      <c r="AK1378">
        <v>1371</v>
      </c>
      <c r="AL1378">
        <v>19.48686145020022</v>
      </c>
      <c r="AM1378">
        <v>19.547620396231757</v>
      </c>
      <c r="AO1378">
        <f t="shared" si="1089"/>
        <v>0</v>
      </c>
      <c r="AP1378">
        <f t="shared" si="1090"/>
        <v>1</v>
      </c>
      <c r="AQ1378">
        <f t="shared" si="1091"/>
        <v>6.075894603153742E-2</v>
      </c>
      <c r="AT1378">
        <v>1371</v>
      </c>
      <c r="AU1378">
        <v>20.19375615091877</v>
      </c>
      <c r="AV1378">
        <v>30.260227856442754</v>
      </c>
      <c r="AX1378">
        <f t="shared" si="1092"/>
        <v>0</v>
      </c>
      <c r="AY1378">
        <f t="shared" si="1093"/>
        <v>1</v>
      </c>
      <c r="AZ1378">
        <f t="shared" si="1094"/>
        <v>10.066471705523984</v>
      </c>
      <c r="BC1378">
        <v>1371</v>
      </c>
      <c r="BD1378" t="e">
        <v>#N/A</v>
      </c>
      <c r="BE1378" t="e">
        <v>#N/A</v>
      </c>
      <c r="BG1378" t="e">
        <f t="shared" si="1095"/>
        <v>#N/A</v>
      </c>
      <c r="BH1378" t="e">
        <f t="shared" si="1096"/>
        <v>#N/A</v>
      </c>
      <c r="BI1378" t="e">
        <f t="shared" si="1097"/>
        <v>#N/A</v>
      </c>
      <c r="BL1378">
        <v>1371</v>
      </c>
      <c r="BM1378">
        <v>29.79308253831249</v>
      </c>
      <c r="BN1378">
        <v>15.131694101919653</v>
      </c>
      <c r="BP1378">
        <f t="shared" si="1098"/>
        <v>1</v>
      </c>
      <c r="BQ1378">
        <f t="shared" si="1099"/>
        <v>0</v>
      </c>
      <c r="BR1378">
        <f t="shared" si="1100"/>
        <v>14.661388436392837</v>
      </c>
      <c r="BU1378">
        <v>1371</v>
      </c>
      <c r="BV1378">
        <v>19.660218711426886</v>
      </c>
      <c r="BW1378">
        <v>29.866146109745223</v>
      </c>
      <c r="BY1378">
        <f t="shared" si="1101"/>
        <v>0</v>
      </c>
      <c r="BZ1378">
        <f t="shared" si="1102"/>
        <v>1</v>
      </c>
      <c r="CA1378">
        <f t="shared" si="1103"/>
        <v>10.205927398318337</v>
      </c>
      <c r="CD1378">
        <v>1371</v>
      </c>
      <c r="CE1378">
        <v>27.526662735547205</v>
      </c>
      <c r="CF1378">
        <v>24.880437066076048</v>
      </c>
      <c r="CH1378">
        <f t="shared" si="1104"/>
        <v>1</v>
      </c>
      <c r="CI1378">
        <f t="shared" si="1105"/>
        <v>0</v>
      </c>
      <c r="CJ1378">
        <f t="shared" si="1106"/>
        <v>2.646225669471157</v>
      </c>
      <c r="CM1378">
        <v>1371</v>
      </c>
      <c r="CN1378">
        <v>27.16830625106747</v>
      </c>
      <c r="CO1378">
        <v>24.146544209221631</v>
      </c>
      <c r="CQ1378">
        <f t="shared" si="1107"/>
        <v>1</v>
      </c>
      <c r="CR1378">
        <f t="shared" si="1108"/>
        <v>0</v>
      </c>
      <c r="CS1378">
        <f t="shared" si="1109"/>
        <v>3.0217620418458395</v>
      </c>
      <c r="CV1378">
        <v>1371</v>
      </c>
      <c r="CW1378">
        <v>25.537559956133059</v>
      </c>
      <c r="CX1378">
        <v>16.953298849766785</v>
      </c>
      <c r="CZ1378">
        <f t="shared" si="1110"/>
        <v>1</v>
      </c>
      <c r="DA1378">
        <f t="shared" si="1111"/>
        <v>0</v>
      </c>
      <c r="DB1378">
        <f t="shared" si="1112"/>
        <v>8.5842611063662737</v>
      </c>
      <c r="DE1378">
        <v>1371</v>
      </c>
      <c r="DF1378">
        <v>21.482628104887588</v>
      </c>
      <c r="DG1378">
        <v>23.626176385847046</v>
      </c>
      <c r="DI1378">
        <f t="shared" si="1113"/>
        <v>0</v>
      </c>
      <c r="DJ1378">
        <f t="shared" si="1114"/>
        <v>1</v>
      </c>
      <c r="DK1378">
        <f t="shared" si="1115"/>
        <v>2.1435482809594575</v>
      </c>
      <c r="DN1378">
        <v>1371</v>
      </c>
      <c r="DO1378">
        <v>19.977863590402645</v>
      </c>
      <c r="DP1378">
        <v>22.198664453526796</v>
      </c>
      <c r="DR1378">
        <f t="shared" si="1116"/>
        <v>0</v>
      </c>
      <c r="DS1378">
        <f t="shared" si="1117"/>
        <v>1</v>
      </c>
      <c r="DT1378">
        <f t="shared" si="1118"/>
        <v>2.2208008631241505</v>
      </c>
      <c r="DW1378">
        <v>1371</v>
      </c>
      <c r="DX1378">
        <v>22.533836233487389</v>
      </c>
      <c r="DY1378">
        <v>18.267987710711115</v>
      </c>
      <c r="EA1378">
        <f t="shared" si="1119"/>
        <v>1</v>
      </c>
      <c r="EB1378">
        <f t="shared" si="1120"/>
        <v>0</v>
      </c>
      <c r="EC1378">
        <f t="shared" si="1121"/>
        <v>4.2658485227762739</v>
      </c>
      <c r="EF1378">
        <v>1371</v>
      </c>
      <c r="EG1378">
        <v>20.962700683885917</v>
      </c>
      <c r="EH1378">
        <v>15.325191551068457</v>
      </c>
      <c r="EJ1378">
        <f t="shared" si="1122"/>
        <v>1</v>
      </c>
      <c r="EK1378">
        <f t="shared" si="1123"/>
        <v>0</v>
      </c>
      <c r="EL1378">
        <f t="shared" si="1124"/>
        <v>5.6375091328174598</v>
      </c>
      <c r="EO1378">
        <v>1371</v>
      </c>
      <c r="EP1378">
        <v>18.225093631902567</v>
      </c>
      <c r="EQ1378">
        <v>30.359487259356715</v>
      </c>
      <c r="ES1378">
        <f t="shared" si="1125"/>
        <v>0</v>
      </c>
      <c r="ET1378">
        <f t="shared" si="1126"/>
        <v>1</v>
      </c>
      <c r="EU1378">
        <f t="shared" si="1127"/>
        <v>12.134393627454148</v>
      </c>
    </row>
    <row r="1379" spans="1:151" x14ac:dyDescent="0.25">
      <c r="A1379">
        <v>1372</v>
      </c>
      <c r="B1379">
        <v>13.31363385126631</v>
      </c>
      <c r="C1379">
        <v>58.996258032994618</v>
      </c>
      <c r="E1379">
        <f t="shared" si="1077"/>
        <v>0</v>
      </c>
      <c r="F1379">
        <f t="shared" si="1079"/>
        <v>1</v>
      </c>
      <c r="G1379">
        <f t="shared" si="1078"/>
        <v>45.682624181728308</v>
      </c>
      <c r="J1379">
        <v>1372</v>
      </c>
      <c r="K1379">
        <v>16.769173386314534</v>
      </c>
      <c r="L1379">
        <v>14.048878871001939</v>
      </c>
      <c r="N1379">
        <f t="shared" si="1080"/>
        <v>1</v>
      </c>
      <c r="O1379">
        <f t="shared" si="1081"/>
        <v>0</v>
      </c>
      <c r="P1379">
        <f t="shared" si="1082"/>
        <v>2.7202945153125953</v>
      </c>
      <c r="S1379">
        <v>1372</v>
      </c>
      <c r="T1379">
        <v>18.547039132330884</v>
      </c>
      <c r="U1379">
        <v>17.334262970201031</v>
      </c>
      <c r="W1379">
        <f t="shared" si="1083"/>
        <v>1</v>
      </c>
      <c r="X1379">
        <f t="shared" si="1084"/>
        <v>0</v>
      </c>
      <c r="Y1379">
        <f t="shared" si="1085"/>
        <v>1.2127761621298525</v>
      </c>
      <c r="AB1379">
        <v>1372</v>
      </c>
      <c r="AC1379">
        <v>29.104923053179743</v>
      </c>
      <c r="AD1379">
        <v>18.737836581916145</v>
      </c>
      <c r="AF1379">
        <f t="shared" si="1086"/>
        <v>1</v>
      </c>
      <c r="AG1379">
        <f t="shared" si="1087"/>
        <v>0</v>
      </c>
      <c r="AH1379">
        <f t="shared" si="1088"/>
        <v>10.367086471263598</v>
      </c>
      <c r="AK1379">
        <v>1372</v>
      </c>
      <c r="AL1379">
        <v>17.531588974141911</v>
      </c>
      <c r="AM1379">
        <v>12.094292019045595</v>
      </c>
      <c r="AO1379">
        <f t="shared" si="1089"/>
        <v>1</v>
      </c>
      <c r="AP1379">
        <f t="shared" si="1090"/>
        <v>0</v>
      </c>
      <c r="AQ1379">
        <f t="shared" si="1091"/>
        <v>5.4372969550963166</v>
      </c>
      <c r="AT1379">
        <v>1372</v>
      </c>
      <c r="AU1379">
        <v>20.031151128437639</v>
      </c>
      <c r="AV1379">
        <v>30.848985598546626</v>
      </c>
      <c r="AX1379">
        <f t="shared" si="1092"/>
        <v>0</v>
      </c>
      <c r="AY1379">
        <f t="shared" si="1093"/>
        <v>1</v>
      </c>
      <c r="AZ1379">
        <f t="shared" si="1094"/>
        <v>10.817834470108988</v>
      </c>
      <c r="BC1379">
        <v>1372</v>
      </c>
      <c r="BD1379" t="e">
        <v>#N/A</v>
      </c>
      <c r="BE1379" t="e">
        <v>#N/A</v>
      </c>
      <c r="BG1379" t="e">
        <f t="shared" si="1095"/>
        <v>#N/A</v>
      </c>
      <c r="BH1379" t="e">
        <f t="shared" si="1096"/>
        <v>#N/A</v>
      </c>
      <c r="BI1379" t="e">
        <f t="shared" si="1097"/>
        <v>#N/A</v>
      </c>
      <c r="BL1379">
        <v>1372</v>
      </c>
      <c r="BM1379">
        <v>19.323805354116736</v>
      </c>
      <c r="BN1379">
        <v>14.917506787854037</v>
      </c>
      <c r="BP1379">
        <f t="shared" si="1098"/>
        <v>1</v>
      </c>
      <c r="BQ1379">
        <f t="shared" si="1099"/>
        <v>0</v>
      </c>
      <c r="BR1379">
        <f t="shared" si="1100"/>
        <v>4.4062985662626986</v>
      </c>
      <c r="BU1379">
        <v>1372</v>
      </c>
      <c r="BV1379">
        <v>28.339593306937374</v>
      </c>
      <c r="BW1379">
        <v>14.560355646162339</v>
      </c>
      <c r="BY1379">
        <f t="shared" si="1101"/>
        <v>1</v>
      </c>
      <c r="BZ1379">
        <f t="shared" si="1102"/>
        <v>0</v>
      </c>
      <c r="CA1379">
        <f t="shared" si="1103"/>
        <v>13.779237660775035</v>
      </c>
      <c r="CD1379">
        <v>1372</v>
      </c>
      <c r="CE1379">
        <v>22.092038656943515</v>
      </c>
      <c r="CF1379">
        <v>38.127928841067131</v>
      </c>
      <c r="CH1379">
        <f t="shared" si="1104"/>
        <v>0</v>
      </c>
      <c r="CI1379">
        <f t="shared" si="1105"/>
        <v>1</v>
      </c>
      <c r="CJ1379">
        <f t="shared" si="1106"/>
        <v>16.035890184123616</v>
      </c>
      <c r="CM1379">
        <v>1372</v>
      </c>
      <c r="CN1379">
        <v>20.013445638759173</v>
      </c>
      <c r="CO1379">
        <v>33.460816022062374</v>
      </c>
      <c r="CQ1379">
        <f t="shared" si="1107"/>
        <v>0</v>
      </c>
      <c r="CR1379">
        <f t="shared" si="1108"/>
        <v>1</v>
      </c>
      <c r="CS1379">
        <f t="shared" si="1109"/>
        <v>13.447370383303202</v>
      </c>
      <c r="CV1379">
        <v>1372</v>
      </c>
      <c r="CW1379">
        <v>23.402727457213867</v>
      </c>
      <c r="CX1379">
        <v>19.900422415857754</v>
      </c>
      <c r="CZ1379">
        <f t="shared" si="1110"/>
        <v>1</v>
      </c>
      <c r="DA1379">
        <f t="shared" si="1111"/>
        <v>0</v>
      </c>
      <c r="DB1379">
        <f t="shared" si="1112"/>
        <v>3.502305041356113</v>
      </c>
      <c r="DE1379">
        <v>1372</v>
      </c>
      <c r="DF1379">
        <v>18.076645828708759</v>
      </c>
      <c r="DG1379">
        <v>16.299179763455079</v>
      </c>
      <c r="DI1379">
        <f t="shared" si="1113"/>
        <v>1</v>
      </c>
      <c r="DJ1379">
        <f t="shared" si="1114"/>
        <v>0</v>
      </c>
      <c r="DK1379">
        <f t="shared" si="1115"/>
        <v>1.7774660652536802</v>
      </c>
      <c r="DN1379">
        <v>1372</v>
      </c>
      <c r="DO1379">
        <v>28.657718505537538</v>
      </c>
      <c r="DP1379">
        <v>15.657887010110999</v>
      </c>
      <c r="DR1379">
        <f t="shared" si="1116"/>
        <v>1</v>
      </c>
      <c r="DS1379">
        <f t="shared" si="1117"/>
        <v>0</v>
      </c>
      <c r="DT1379">
        <f t="shared" si="1118"/>
        <v>12.999831495426539</v>
      </c>
      <c r="DW1379">
        <v>1372</v>
      </c>
      <c r="DX1379">
        <v>25.593439055793876</v>
      </c>
      <c r="DY1379">
        <v>32.252558247935525</v>
      </c>
      <c r="EA1379">
        <f t="shared" si="1119"/>
        <v>0</v>
      </c>
      <c r="EB1379">
        <f t="shared" si="1120"/>
        <v>1</v>
      </c>
      <c r="EC1379">
        <f t="shared" si="1121"/>
        <v>6.6591191921416488</v>
      </c>
      <c r="EF1379">
        <v>1372</v>
      </c>
      <c r="EG1379">
        <v>26.573694248675935</v>
      </c>
      <c r="EH1379">
        <v>9.625714858903228</v>
      </c>
      <c r="EJ1379">
        <f t="shared" si="1122"/>
        <v>1</v>
      </c>
      <c r="EK1379">
        <f t="shared" si="1123"/>
        <v>0</v>
      </c>
      <c r="EL1379">
        <f t="shared" si="1124"/>
        <v>16.947979389772705</v>
      </c>
      <c r="EO1379">
        <v>1372</v>
      </c>
      <c r="EP1379">
        <v>25.793552388887328</v>
      </c>
      <c r="EQ1379">
        <v>36.057449566409922</v>
      </c>
      <c r="ES1379">
        <f t="shared" si="1125"/>
        <v>0</v>
      </c>
      <c r="ET1379">
        <f t="shared" si="1126"/>
        <v>1</v>
      </c>
      <c r="EU1379">
        <f t="shared" si="1127"/>
        <v>10.263897177522594</v>
      </c>
    </row>
    <row r="1380" spans="1:151" x14ac:dyDescent="0.25">
      <c r="A1380">
        <v>1373</v>
      </c>
      <c r="B1380">
        <v>13.693918367141672</v>
      </c>
      <c r="C1380">
        <v>19.408540694808579</v>
      </c>
      <c r="E1380">
        <f t="shared" si="1077"/>
        <v>0</v>
      </c>
      <c r="F1380">
        <f t="shared" si="1079"/>
        <v>1</v>
      </c>
      <c r="G1380">
        <f t="shared" si="1078"/>
        <v>5.7146223276669073</v>
      </c>
      <c r="J1380">
        <v>1373</v>
      </c>
      <c r="K1380">
        <v>11.440901461733224</v>
      </c>
      <c r="L1380">
        <v>27.107543376214075</v>
      </c>
      <c r="N1380">
        <f t="shared" si="1080"/>
        <v>0</v>
      </c>
      <c r="O1380">
        <f t="shared" si="1081"/>
        <v>1</v>
      </c>
      <c r="P1380">
        <f t="shared" si="1082"/>
        <v>15.66664191448085</v>
      </c>
      <c r="S1380">
        <v>1373</v>
      </c>
      <c r="T1380">
        <v>19.508741758007616</v>
      </c>
      <c r="U1380">
        <v>8.3765968721718096</v>
      </c>
      <c r="W1380">
        <f t="shared" si="1083"/>
        <v>1</v>
      </c>
      <c r="X1380">
        <f t="shared" si="1084"/>
        <v>0</v>
      </c>
      <c r="Y1380">
        <f t="shared" si="1085"/>
        <v>11.132144885835807</v>
      </c>
      <c r="AB1380">
        <v>1373</v>
      </c>
      <c r="AC1380">
        <v>26.052018946052264</v>
      </c>
      <c r="AD1380">
        <v>17.853599801368954</v>
      </c>
      <c r="AF1380">
        <f t="shared" si="1086"/>
        <v>1</v>
      </c>
      <c r="AG1380">
        <f t="shared" si="1087"/>
        <v>0</v>
      </c>
      <c r="AH1380">
        <f t="shared" si="1088"/>
        <v>8.1984191446833101</v>
      </c>
      <c r="AK1380">
        <v>1373</v>
      </c>
      <c r="AL1380">
        <v>16.171711552257555</v>
      </c>
      <c r="AM1380">
        <v>33.09768420983572</v>
      </c>
      <c r="AO1380">
        <f t="shared" si="1089"/>
        <v>0</v>
      </c>
      <c r="AP1380">
        <f t="shared" si="1090"/>
        <v>1</v>
      </c>
      <c r="AQ1380">
        <f t="shared" si="1091"/>
        <v>16.925972657578164</v>
      </c>
      <c r="AT1380">
        <v>1373</v>
      </c>
      <c r="AU1380">
        <v>11.805461154335287</v>
      </c>
      <c r="AV1380">
        <v>18.165623889037025</v>
      </c>
      <c r="AX1380">
        <f t="shared" si="1092"/>
        <v>0</v>
      </c>
      <c r="AY1380">
        <f t="shared" si="1093"/>
        <v>1</v>
      </c>
      <c r="AZ1380">
        <f t="shared" si="1094"/>
        <v>6.3601627347017384</v>
      </c>
      <c r="BC1380">
        <v>1373</v>
      </c>
      <c r="BD1380" t="e">
        <v>#N/A</v>
      </c>
      <c r="BE1380" t="e">
        <v>#N/A</v>
      </c>
      <c r="BG1380" t="e">
        <f t="shared" si="1095"/>
        <v>#N/A</v>
      </c>
      <c r="BH1380" t="e">
        <f t="shared" si="1096"/>
        <v>#N/A</v>
      </c>
      <c r="BI1380" t="e">
        <f t="shared" si="1097"/>
        <v>#N/A</v>
      </c>
      <c r="BL1380">
        <v>1373</v>
      </c>
      <c r="BM1380">
        <v>28.861724841524584</v>
      </c>
      <c r="BN1380">
        <v>13.215189167200782</v>
      </c>
      <c r="BP1380">
        <f t="shared" si="1098"/>
        <v>1</v>
      </c>
      <c r="BQ1380">
        <f t="shared" si="1099"/>
        <v>0</v>
      </c>
      <c r="BR1380">
        <f t="shared" si="1100"/>
        <v>15.646535674323802</v>
      </c>
      <c r="BU1380">
        <v>1373</v>
      </c>
      <c r="BV1380">
        <v>14.448212615186842</v>
      </c>
      <c r="BW1380">
        <v>10.109060149134798</v>
      </c>
      <c r="BY1380">
        <f t="shared" si="1101"/>
        <v>1</v>
      </c>
      <c r="BZ1380">
        <f t="shared" si="1102"/>
        <v>0</v>
      </c>
      <c r="CA1380">
        <f t="shared" si="1103"/>
        <v>4.3391524660520435</v>
      </c>
      <c r="CD1380">
        <v>1373</v>
      </c>
      <c r="CE1380">
        <v>28.148501618821868</v>
      </c>
      <c r="CF1380">
        <v>30.386046805241566</v>
      </c>
      <c r="CH1380">
        <f t="shared" si="1104"/>
        <v>0</v>
      </c>
      <c r="CI1380">
        <f t="shared" si="1105"/>
        <v>1</v>
      </c>
      <c r="CJ1380">
        <f t="shared" si="1106"/>
        <v>2.2375451864196982</v>
      </c>
      <c r="CM1380">
        <v>1373</v>
      </c>
      <c r="CN1380">
        <v>18.850811274458696</v>
      </c>
      <c r="CO1380">
        <v>40.790926185719265</v>
      </c>
      <c r="CQ1380">
        <f t="shared" si="1107"/>
        <v>0</v>
      </c>
      <c r="CR1380">
        <f t="shared" si="1108"/>
        <v>1</v>
      </c>
      <c r="CS1380">
        <f t="shared" si="1109"/>
        <v>21.940114911260569</v>
      </c>
      <c r="CV1380">
        <v>1373</v>
      </c>
      <c r="CW1380">
        <v>19.473710942444306</v>
      </c>
      <c r="CX1380">
        <v>16.740898500277975</v>
      </c>
      <c r="CZ1380">
        <f t="shared" si="1110"/>
        <v>1</v>
      </c>
      <c r="DA1380">
        <f t="shared" si="1111"/>
        <v>0</v>
      </c>
      <c r="DB1380">
        <f t="shared" si="1112"/>
        <v>2.7328124421663311</v>
      </c>
      <c r="DE1380">
        <v>1373</v>
      </c>
      <c r="DF1380">
        <v>17.942192580706685</v>
      </c>
      <c r="DG1380">
        <v>22.162455434279192</v>
      </c>
      <c r="DI1380">
        <f t="shared" si="1113"/>
        <v>0</v>
      </c>
      <c r="DJ1380">
        <f t="shared" si="1114"/>
        <v>1</v>
      </c>
      <c r="DK1380">
        <f t="shared" si="1115"/>
        <v>4.2202628535725069</v>
      </c>
      <c r="DN1380">
        <v>1373</v>
      </c>
      <c r="DO1380">
        <v>21.338925369971985</v>
      </c>
      <c r="DP1380">
        <v>16.237454553303273</v>
      </c>
      <c r="DR1380">
        <f t="shared" si="1116"/>
        <v>1</v>
      </c>
      <c r="DS1380">
        <f t="shared" si="1117"/>
        <v>0</v>
      </c>
      <c r="DT1380">
        <f t="shared" si="1118"/>
        <v>5.1014708166687122</v>
      </c>
      <c r="DW1380">
        <v>1373</v>
      </c>
      <c r="DX1380">
        <v>26.051180469139631</v>
      </c>
      <c r="DY1380">
        <v>27.134640541120557</v>
      </c>
      <c r="EA1380">
        <f t="shared" si="1119"/>
        <v>0</v>
      </c>
      <c r="EB1380">
        <f t="shared" si="1120"/>
        <v>1</v>
      </c>
      <c r="EC1380">
        <f t="shared" si="1121"/>
        <v>1.0834600719809266</v>
      </c>
      <c r="EF1380">
        <v>1373</v>
      </c>
      <c r="EG1380">
        <v>22.539592428040294</v>
      </c>
      <c r="EH1380">
        <v>14.962066433467294</v>
      </c>
      <c r="EJ1380">
        <f t="shared" si="1122"/>
        <v>1</v>
      </c>
      <c r="EK1380">
        <f t="shared" si="1123"/>
        <v>0</v>
      </c>
      <c r="EL1380">
        <f t="shared" si="1124"/>
        <v>7.5775259945729996</v>
      </c>
      <c r="EO1380">
        <v>1373</v>
      </c>
      <c r="EP1380">
        <v>18.608710211200584</v>
      </c>
      <c r="EQ1380">
        <v>44.396340785082138</v>
      </c>
      <c r="ES1380">
        <f t="shared" si="1125"/>
        <v>0</v>
      </c>
      <c r="ET1380">
        <f t="shared" si="1126"/>
        <v>1</v>
      </c>
      <c r="EU1380">
        <f t="shared" si="1127"/>
        <v>25.787630573881554</v>
      </c>
    </row>
    <row r="1381" spans="1:151" x14ac:dyDescent="0.25">
      <c r="A1381">
        <v>1374</v>
      </c>
      <c r="B1381">
        <v>10.382142295396664</v>
      </c>
      <c r="C1381">
        <v>26.969416509737734</v>
      </c>
      <c r="E1381">
        <f t="shared" si="1077"/>
        <v>0</v>
      </c>
      <c r="F1381">
        <f t="shared" si="1079"/>
        <v>1</v>
      </c>
      <c r="G1381">
        <f t="shared" si="1078"/>
        <v>16.587274214341072</v>
      </c>
      <c r="J1381">
        <v>1374</v>
      </c>
      <c r="K1381">
        <v>22.953243823932603</v>
      </c>
      <c r="L1381">
        <v>32.052995839517003</v>
      </c>
      <c r="N1381">
        <f t="shared" si="1080"/>
        <v>0</v>
      </c>
      <c r="O1381">
        <f t="shared" si="1081"/>
        <v>1</v>
      </c>
      <c r="P1381">
        <f t="shared" si="1082"/>
        <v>9.0997520155844001</v>
      </c>
      <c r="S1381">
        <v>1374</v>
      </c>
      <c r="T1381">
        <v>18.040123331549591</v>
      </c>
      <c r="U1381">
        <v>31.455443980816426</v>
      </c>
      <c r="W1381">
        <f t="shared" si="1083"/>
        <v>0</v>
      </c>
      <c r="X1381">
        <f t="shared" si="1084"/>
        <v>1</v>
      </c>
      <c r="Y1381">
        <f t="shared" si="1085"/>
        <v>13.415320649266835</v>
      </c>
      <c r="AB1381">
        <v>1374</v>
      </c>
      <c r="AC1381">
        <v>24.976214913975536</v>
      </c>
      <c r="AD1381">
        <v>18.407771613522399</v>
      </c>
      <c r="AF1381">
        <f t="shared" si="1086"/>
        <v>1</v>
      </c>
      <c r="AG1381">
        <f t="shared" si="1087"/>
        <v>0</v>
      </c>
      <c r="AH1381">
        <f t="shared" si="1088"/>
        <v>6.5684433004531364</v>
      </c>
      <c r="AK1381">
        <v>1374</v>
      </c>
      <c r="AL1381">
        <v>27.074790229109617</v>
      </c>
      <c r="AM1381">
        <v>36.543251276824279</v>
      </c>
      <c r="AO1381">
        <f t="shared" si="1089"/>
        <v>0</v>
      </c>
      <c r="AP1381">
        <f t="shared" si="1090"/>
        <v>1</v>
      </c>
      <c r="AQ1381">
        <f t="shared" si="1091"/>
        <v>9.468461047714662</v>
      </c>
      <c r="AT1381">
        <v>1374</v>
      </c>
      <c r="AU1381">
        <v>17.949555076880618</v>
      </c>
      <c r="AV1381">
        <v>16.778223486475959</v>
      </c>
      <c r="AX1381">
        <f t="shared" si="1092"/>
        <v>1</v>
      </c>
      <c r="AY1381">
        <f t="shared" si="1093"/>
        <v>0</v>
      </c>
      <c r="AZ1381">
        <f t="shared" si="1094"/>
        <v>1.1713315904046588</v>
      </c>
      <c r="BC1381">
        <v>1374</v>
      </c>
      <c r="BD1381" t="e">
        <v>#N/A</v>
      </c>
      <c r="BE1381" t="e">
        <v>#N/A</v>
      </c>
      <c r="BG1381" t="e">
        <f t="shared" si="1095"/>
        <v>#N/A</v>
      </c>
      <c r="BH1381" t="e">
        <f t="shared" si="1096"/>
        <v>#N/A</v>
      </c>
      <c r="BI1381" t="e">
        <f t="shared" si="1097"/>
        <v>#N/A</v>
      </c>
      <c r="BL1381">
        <v>1374</v>
      </c>
      <c r="BM1381">
        <v>31.157209344635046</v>
      </c>
      <c r="BN1381">
        <v>8.7204869490749317</v>
      </c>
      <c r="BP1381">
        <f t="shared" si="1098"/>
        <v>1</v>
      </c>
      <c r="BQ1381">
        <f t="shared" si="1099"/>
        <v>0</v>
      </c>
      <c r="BR1381">
        <f t="shared" si="1100"/>
        <v>22.436722395560114</v>
      </c>
      <c r="BU1381">
        <v>1374</v>
      </c>
      <c r="BV1381">
        <v>30.27368360109331</v>
      </c>
      <c r="BW1381">
        <v>30.713616722239628</v>
      </c>
      <c r="BY1381">
        <f t="shared" si="1101"/>
        <v>0</v>
      </c>
      <c r="BZ1381">
        <f t="shared" si="1102"/>
        <v>1</v>
      </c>
      <c r="CA1381">
        <f t="shared" si="1103"/>
        <v>0.43993312114631777</v>
      </c>
      <c r="CD1381">
        <v>1374</v>
      </c>
      <c r="CE1381">
        <v>22.832851012394329</v>
      </c>
      <c r="CF1381">
        <v>14.409230362354084</v>
      </c>
      <c r="CH1381">
        <f t="shared" si="1104"/>
        <v>1</v>
      </c>
      <c r="CI1381">
        <f t="shared" si="1105"/>
        <v>0</v>
      </c>
      <c r="CJ1381">
        <f t="shared" si="1106"/>
        <v>8.4236206500402453</v>
      </c>
      <c r="CM1381">
        <v>1374</v>
      </c>
      <c r="CN1381">
        <v>24.931594941894783</v>
      </c>
      <c r="CO1381">
        <v>13.305222779909423</v>
      </c>
      <c r="CQ1381">
        <f t="shared" si="1107"/>
        <v>1</v>
      </c>
      <c r="CR1381">
        <f t="shared" si="1108"/>
        <v>0</v>
      </c>
      <c r="CS1381">
        <f t="shared" si="1109"/>
        <v>11.62637216198536</v>
      </c>
      <c r="CV1381">
        <v>1374</v>
      </c>
      <c r="CW1381">
        <v>18.739766092995183</v>
      </c>
      <c r="CX1381">
        <v>12.353040812168965</v>
      </c>
      <c r="CZ1381">
        <f t="shared" si="1110"/>
        <v>1</v>
      </c>
      <c r="DA1381">
        <f t="shared" si="1111"/>
        <v>0</v>
      </c>
      <c r="DB1381">
        <f t="shared" si="1112"/>
        <v>6.3867252808262176</v>
      </c>
      <c r="DE1381">
        <v>1374</v>
      </c>
      <c r="DF1381">
        <v>20.987522811982249</v>
      </c>
      <c r="DG1381">
        <v>17.81259012904448</v>
      </c>
      <c r="DI1381">
        <f t="shared" si="1113"/>
        <v>1</v>
      </c>
      <c r="DJ1381">
        <f t="shared" si="1114"/>
        <v>0</v>
      </c>
      <c r="DK1381">
        <f t="shared" si="1115"/>
        <v>3.1749326829377686</v>
      </c>
      <c r="DN1381">
        <v>1374</v>
      </c>
      <c r="DO1381">
        <v>20.556396935745745</v>
      </c>
      <c r="DP1381">
        <v>25.8782906634653</v>
      </c>
      <c r="DR1381">
        <f t="shared" si="1116"/>
        <v>0</v>
      </c>
      <c r="DS1381">
        <f t="shared" si="1117"/>
        <v>1</v>
      </c>
      <c r="DT1381">
        <f t="shared" si="1118"/>
        <v>5.321893727719555</v>
      </c>
      <c r="DW1381">
        <v>1374</v>
      </c>
      <c r="DX1381">
        <v>16.68433440413623</v>
      </c>
      <c r="DY1381">
        <v>23.376655440490676</v>
      </c>
      <c r="EA1381">
        <f t="shared" si="1119"/>
        <v>0</v>
      </c>
      <c r="EB1381">
        <f t="shared" si="1120"/>
        <v>1</v>
      </c>
      <c r="EC1381">
        <f t="shared" si="1121"/>
        <v>6.6923210363544463</v>
      </c>
      <c r="EF1381">
        <v>1374</v>
      </c>
      <c r="EG1381">
        <v>20.481027599961426</v>
      </c>
      <c r="EH1381">
        <v>18.503558703054274</v>
      </c>
      <c r="EJ1381">
        <f t="shared" si="1122"/>
        <v>1</v>
      </c>
      <c r="EK1381">
        <f t="shared" si="1123"/>
        <v>0</v>
      </c>
      <c r="EL1381">
        <f t="shared" si="1124"/>
        <v>1.9774688969071512</v>
      </c>
      <c r="EO1381">
        <v>1374</v>
      </c>
      <c r="EP1381">
        <v>18.325380081722731</v>
      </c>
      <c r="EQ1381">
        <v>36.104012084385062</v>
      </c>
      <c r="ES1381">
        <f t="shared" si="1125"/>
        <v>0</v>
      </c>
      <c r="ET1381">
        <f t="shared" si="1126"/>
        <v>1</v>
      </c>
      <c r="EU1381">
        <f t="shared" si="1127"/>
        <v>17.778632002662331</v>
      </c>
    </row>
    <row r="1382" spans="1:151" x14ac:dyDescent="0.25">
      <c r="A1382">
        <v>1375</v>
      </c>
      <c r="B1382">
        <v>8.078204875746863</v>
      </c>
      <c r="C1382">
        <v>43.615517181567476</v>
      </c>
      <c r="E1382">
        <f t="shared" si="1077"/>
        <v>0</v>
      </c>
      <c r="F1382">
        <f t="shared" si="1079"/>
        <v>1</v>
      </c>
      <c r="G1382">
        <f t="shared" si="1078"/>
        <v>35.537312305820613</v>
      </c>
      <c r="J1382">
        <v>1375</v>
      </c>
      <c r="K1382">
        <v>9.6701378495052275</v>
      </c>
      <c r="L1382">
        <v>26.005167236649498</v>
      </c>
      <c r="N1382">
        <f t="shared" si="1080"/>
        <v>0</v>
      </c>
      <c r="O1382">
        <f t="shared" si="1081"/>
        <v>1</v>
      </c>
      <c r="P1382">
        <f t="shared" si="1082"/>
        <v>16.335029387144271</v>
      </c>
      <c r="S1382">
        <v>1375</v>
      </c>
      <c r="T1382">
        <v>21.279177539105756</v>
      </c>
      <c r="U1382">
        <v>12.333644291257388</v>
      </c>
      <c r="W1382">
        <f t="shared" si="1083"/>
        <v>1</v>
      </c>
      <c r="X1382">
        <f t="shared" si="1084"/>
        <v>0</v>
      </c>
      <c r="Y1382">
        <f t="shared" si="1085"/>
        <v>8.9455332478483687</v>
      </c>
      <c r="AB1382">
        <v>1375</v>
      </c>
      <c r="AC1382">
        <v>14.079355881825986</v>
      </c>
      <c r="AD1382">
        <v>19.059030903457174</v>
      </c>
      <c r="AF1382">
        <f t="shared" si="1086"/>
        <v>0</v>
      </c>
      <c r="AG1382">
        <f t="shared" si="1087"/>
        <v>1</v>
      </c>
      <c r="AH1382">
        <f t="shared" si="1088"/>
        <v>4.9796750216311878</v>
      </c>
      <c r="AK1382">
        <v>1375</v>
      </c>
      <c r="AL1382">
        <v>22.068303112780164</v>
      </c>
      <c r="AM1382">
        <v>30.790624940924484</v>
      </c>
      <c r="AO1382">
        <f t="shared" si="1089"/>
        <v>0</v>
      </c>
      <c r="AP1382">
        <f t="shared" si="1090"/>
        <v>1</v>
      </c>
      <c r="AQ1382">
        <f t="shared" si="1091"/>
        <v>8.7223218281443202</v>
      </c>
      <c r="AT1382">
        <v>1375</v>
      </c>
      <c r="AU1382">
        <v>20.263916512595749</v>
      </c>
      <c r="AV1382">
        <v>22.995984728799669</v>
      </c>
      <c r="AX1382">
        <f t="shared" si="1092"/>
        <v>0</v>
      </c>
      <c r="AY1382">
        <f t="shared" si="1093"/>
        <v>1</v>
      </c>
      <c r="AZ1382">
        <f t="shared" si="1094"/>
        <v>2.7320682162039205</v>
      </c>
      <c r="BC1382">
        <v>1375</v>
      </c>
      <c r="BD1382" t="e">
        <v>#N/A</v>
      </c>
      <c r="BE1382" t="e">
        <v>#N/A</v>
      </c>
      <c r="BG1382" t="e">
        <f t="shared" si="1095"/>
        <v>#N/A</v>
      </c>
      <c r="BH1382" t="e">
        <f t="shared" si="1096"/>
        <v>#N/A</v>
      </c>
      <c r="BI1382" t="e">
        <f t="shared" si="1097"/>
        <v>#N/A</v>
      </c>
      <c r="BL1382">
        <v>1375</v>
      </c>
      <c r="BM1382">
        <v>17.700371449516801</v>
      </c>
      <c r="BN1382">
        <v>13.478442820362847</v>
      </c>
      <c r="BP1382">
        <f t="shared" si="1098"/>
        <v>1</v>
      </c>
      <c r="BQ1382">
        <f t="shared" si="1099"/>
        <v>0</v>
      </c>
      <c r="BR1382">
        <f t="shared" si="1100"/>
        <v>4.2219286291539539</v>
      </c>
      <c r="BU1382">
        <v>1375</v>
      </c>
      <c r="BV1382">
        <v>27.009634799784891</v>
      </c>
      <c r="BW1382">
        <v>14.80352672836916</v>
      </c>
      <c r="BY1382">
        <f t="shared" si="1101"/>
        <v>1</v>
      </c>
      <c r="BZ1382">
        <f t="shared" si="1102"/>
        <v>0</v>
      </c>
      <c r="CA1382">
        <f t="shared" si="1103"/>
        <v>12.206108071415731</v>
      </c>
      <c r="CD1382">
        <v>1375</v>
      </c>
      <c r="CE1382">
        <v>21.346717718281056</v>
      </c>
      <c r="CF1382">
        <v>18.070192770705535</v>
      </c>
      <c r="CH1382">
        <f t="shared" si="1104"/>
        <v>1</v>
      </c>
      <c r="CI1382">
        <f t="shared" si="1105"/>
        <v>0</v>
      </c>
      <c r="CJ1382">
        <f t="shared" si="1106"/>
        <v>3.2765249475755205</v>
      </c>
      <c r="CM1382">
        <v>1375</v>
      </c>
      <c r="CN1382">
        <v>17.381243385099612</v>
      </c>
      <c r="CO1382">
        <v>39.711421750215848</v>
      </c>
      <c r="CQ1382">
        <f t="shared" si="1107"/>
        <v>0</v>
      </c>
      <c r="CR1382">
        <f t="shared" si="1108"/>
        <v>1</v>
      </c>
      <c r="CS1382">
        <f t="shared" si="1109"/>
        <v>22.330178365116236</v>
      </c>
      <c r="CV1382">
        <v>1375</v>
      </c>
      <c r="CW1382">
        <v>25.037224812855353</v>
      </c>
      <c r="CX1382">
        <v>18.731393276217535</v>
      </c>
      <c r="CZ1382">
        <f t="shared" si="1110"/>
        <v>1</v>
      </c>
      <c r="DA1382">
        <f t="shared" si="1111"/>
        <v>0</v>
      </c>
      <c r="DB1382">
        <f t="shared" si="1112"/>
        <v>6.3058315366378181</v>
      </c>
      <c r="DE1382">
        <v>1375</v>
      </c>
      <c r="DF1382">
        <v>17.325369308278862</v>
      </c>
      <c r="DG1382">
        <v>31.676084546294312</v>
      </c>
      <c r="DI1382">
        <f t="shared" si="1113"/>
        <v>0</v>
      </c>
      <c r="DJ1382">
        <f t="shared" si="1114"/>
        <v>1</v>
      </c>
      <c r="DK1382">
        <f t="shared" si="1115"/>
        <v>14.35071523801545</v>
      </c>
      <c r="DN1382">
        <v>1375</v>
      </c>
      <c r="DO1382">
        <v>23.230667002450222</v>
      </c>
      <c r="DP1382">
        <v>13.968117003757964</v>
      </c>
      <c r="DR1382">
        <f t="shared" si="1116"/>
        <v>1</v>
      </c>
      <c r="DS1382">
        <f t="shared" si="1117"/>
        <v>0</v>
      </c>
      <c r="DT1382">
        <f t="shared" si="1118"/>
        <v>9.2625499986922577</v>
      </c>
      <c r="DW1382">
        <v>1375</v>
      </c>
      <c r="DX1382">
        <v>21.948304152432833</v>
      </c>
      <c r="DY1382">
        <v>16.001509462942622</v>
      </c>
      <c r="EA1382">
        <f t="shared" si="1119"/>
        <v>1</v>
      </c>
      <c r="EB1382">
        <f t="shared" si="1120"/>
        <v>0</v>
      </c>
      <c r="EC1382">
        <f t="shared" si="1121"/>
        <v>5.9467946894902113</v>
      </c>
      <c r="EF1382">
        <v>1375</v>
      </c>
      <c r="EG1382">
        <v>21.981236729392236</v>
      </c>
      <c r="EH1382">
        <v>12.671690566743871</v>
      </c>
      <c r="EJ1382">
        <f t="shared" si="1122"/>
        <v>1</v>
      </c>
      <c r="EK1382">
        <f t="shared" si="1123"/>
        <v>0</v>
      </c>
      <c r="EL1382">
        <f t="shared" si="1124"/>
        <v>9.3095461626483651</v>
      </c>
      <c r="EO1382">
        <v>1375</v>
      </c>
      <c r="EP1382">
        <v>24.184537354057795</v>
      </c>
      <c r="EQ1382">
        <v>15.7811844038216</v>
      </c>
      <c r="ES1382">
        <f t="shared" si="1125"/>
        <v>1</v>
      </c>
      <c r="ET1382">
        <f t="shared" si="1126"/>
        <v>0</v>
      </c>
      <c r="EU1382">
        <f t="shared" si="1127"/>
        <v>8.4033529502361954</v>
      </c>
    </row>
    <row r="1383" spans="1:151" x14ac:dyDescent="0.25">
      <c r="A1383">
        <v>1376</v>
      </c>
      <c r="B1383">
        <v>4.2444869625575201</v>
      </c>
      <c r="C1383">
        <v>17.693319969365156</v>
      </c>
      <c r="E1383">
        <f t="shared" si="1077"/>
        <v>0</v>
      </c>
      <c r="F1383">
        <f t="shared" si="1079"/>
        <v>1</v>
      </c>
      <c r="G1383">
        <f t="shared" si="1078"/>
        <v>13.448833006807636</v>
      </c>
      <c r="J1383">
        <v>1376</v>
      </c>
      <c r="K1383">
        <v>23.225606760410759</v>
      </c>
      <c r="L1383">
        <v>25.146368197964147</v>
      </c>
      <c r="N1383">
        <f t="shared" si="1080"/>
        <v>0</v>
      </c>
      <c r="O1383">
        <f t="shared" si="1081"/>
        <v>1</v>
      </c>
      <c r="P1383">
        <f t="shared" si="1082"/>
        <v>1.9207614375533879</v>
      </c>
      <c r="S1383">
        <v>1376</v>
      </c>
      <c r="T1383">
        <v>18.849760729171376</v>
      </c>
      <c r="U1383">
        <v>11.575148677583655</v>
      </c>
      <c r="W1383">
        <f t="shared" si="1083"/>
        <v>1</v>
      </c>
      <c r="X1383">
        <f t="shared" si="1084"/>
        <v>0</v>
      </c>
      <c r="Y1383">
        <f t="shared" si="1085"/>
        <v>7.2746120515877202</v>
      </c>
      <c r="AB1383">
        <v>1376</v>
      </c>
      <c r="AC1383">
        <v>22.614027852362355</v>
      </c>
      <c r="AD1383">
        <v>17.431383333797278</v>
      </c>
      <c r="AF1383">
        <f t="shared" si="1086"/>
        <v>1</v>
      </c>
      <c r="AG1383">
        <f t="shared" si="1087"/>
        <v>0</v>
      </c>
      <c r="AH1383">
        <f t="shared" si="1088"/>
        <v>5.1826445185650769</v>
      </c>
      <c r="AK1383">
        <v>1376</v>
      </c>
      <c r="AL1383">
        <v>19.709048417368955</v>
      </c>
      <c r="AM1383">
        <v>43.589662021356681</v>
      </c>
      <c r="AO1383">
        <f t="shared" si="1089"/>
        <v>0</v>
      </c>
      <c r="AP1383">
        <f t="shared" si="1090"/>
        <v>1</v>
      </c>
      <c r="AQ1383">
        <f t="shared" si="1091"/>
        <v>23.880613603987726</v>
      </c>
      <c r="AT1383">
        <v>1376</v>
      </c>
      <c r="AU1383">
        <v>17.837613145656899</v>
      </c>
      <c r="AV1383">
        <v>21.050576993942133</v>
      </c>
      <c r="AX1383">
        <f t="shared" si="1092"/>
        <v>0</v>
      </c>
      <c r="AY1383">
        <f t="shared" si="1093"/>
        <v>1</v>
      </c>
      <c r="AZ1383">
        <f t="shared" si="1094"/>
        <v>3.2129638482852343</v>
      </c>
      <c r="BC1383">
        <v>1376</v>
      </c>
      <c r="BD1383" t="e">
        <v>#N/A</v>
      </c>
      <c r="BE1383" t="e">
        <v>#N/A</v>
      </c>
      <c r="BG1383" t="e">
        <f t="shared" si="1095"/>
        <v>#N/A</v>
      </c>
      <c r="BH1383" t="e">
        <f t="shared" si="1096"/>
        <v>#N/A</v>
      </c>
      <c r="BI1383" t="e">
        <f t="shared" si="1097"/>
        <v>#N/A</v>
      </c>
      <c r="BL1383">
        <v>1376</v>
      </c>
      <c r="BM1383">
        <v>24.843394044950323</v>
      </c>
      <c r="BN1383">
        <v>14.268515265326831</v>
      </c>
      <c r="BP1383">
        <f t="shared" si="1098"/>
        <v>1</v>
      </c>
      <c r="BQ1383">
        <f t="shared" si="1099"/>
        <v>0</v>
      </c>
      <c r="BR1383">
        <f t="shared" si="1100"/>
        <v>10.574878779623491</v>
      </c>
      <c r="BU1383">
        <v>1376</v>
      </c>
      <c r="BV1383">
        <v>23.626589126074482</v>
      </c>
      <c r="BW1383">
        <v>18.12141226382267</v>
      </c>
      <c r="BY1383">
        <f t="shared" si="1101"/>
        <v>1</v>
      </c>
      <c r="BZ1383">
        <f t="shared" si="1102"/>
        <v>0</v>
      </c>
      <c r="CA1383">
        <f t="shared" si="1103"/>
        <v>5.5051768622518118</v>
      </c>
      <c r="CD1383">
        <v>1376</v>
      </c>
      <c r="CE1383">
        <v>24.782598604077663</v>
      </c>
      <c r="CF1383">
        <v>11.521654088269315</v>
      </c>
      <c r="CH1383">
        <f t="shared" si="1104"/>
        <v>1</v>
      </c>
      <c r="CI1383">
        <f t="shared" si="1105"/>
        <v>0</v>
      </c>
      <c r="CJ1383">
        <f t="shared" si="1106"/>
        <v>13.260944515808347</v>
      </c>
      <c r="CM1383">
        <v>1376</v>
      </c>
      <c r="CN1383">
        <v>19.472300251891291</v>
      </c>
      <c r="CO1383">
        <v>16.650098392501356</v>
      </c>
      <c r="CQ1383">
        <f t="shared" si="1107"/>
        <v>1</v>
      </c>
      <c r="CR1383">
        <f t="shared" si="1108"/>
        <v>0</v>
      </c>
      <c r="CS1383">
        <f t="shared" si="1109"/>
        <v>2.822201859389935</v>
      </c>
      <c r="CV1383">
        <v>1376</v>
      </c>
      <c r="CW1383">
        <v>24.122324296583862</v>
      </c>
      <c r="CX1383">
        <v>21.004133857194468</v>
      </c>
      <c r="CZ1383">
        <f t="shared" si="1110"/>
        <v>1</v>
      </c>
      <c r="DA1383">
        <f t="shared" si="1111"/>
        <v>0</v>
      </c>
      <c r="DB1383">
        <f t="shared" si="1112"/>
        <v>3.1181904393893944</v>
      </c>
      <c r="DE1383">
        <v>1376</v>
      </c>
      <c r="DF1383">
        <v>17.90425255788848</v>
      </c>
      <c r="DG1383">
        <v>29.003531250951106</v>
      </c>
      <c r="DI1383">
        <f t="shared" si="1113"/>
        <v>0</v>
      </c>
      <c r="DJ1383">
        <f t="shared" si="1114"/>
        <v>1</v>
      </c>
      <c r="DK1383">
        <f t="shared" si="1115"/>
        <v>11.099278693062626</v>
      </c>
      <c r="DN1383">
        <v>1376</v>
      </c>
      <c r="DO1383">
        <v>26.125946696281023</v>
      </c>
      <c r="DP1383">
        <v>20.858474556412567</v>
      </c>
      <c r="DR1383">
        <f t="shared" si="1116"/>
        <v>1</v>
      </c>
      <c r="DS1383">
        <f t="shared" si="1117"/>
        <v>0</v>
      </c>
      <c r="DT1383">
        <f t="shared" si="1118"/>
        <v>5.2674721398684561</v>
      </c>
      <c r="DW1383">
        <v>1376</v>
      </c>
      <c r="DX1383">
        <v>10.264839508403123</v>
      </c>
      <c r="DY1383">
        <v>21.844634785771323</v>
      </c>
      <c r="EA1383">
        <f t="shared" si="1119"/>
        <v>0</v>
      </c>
      <c r="EB1383">
        <f t="shared" si="1120"/>
        <v>1</v>
      </c>
      <c r="EC1383">
        <f t="shared" si="1121"/>
        <v>11.5797952773682</v>
      </c>
      <c r="EF1383">
        <v>1376</v>
      </c>
      <c r="EG1383">
        <v>19.793316827637277</v>
      </c>
      <c r="EH1383">
        <v>15.603639385188925</v>
      </c>
      <c r="EJ1383">
        <f t="shared" si="1122"/>
        <v>1</v>
      </c>
      <c r="EK1383">
        <f t="shared" si="1123"/>
        <v>0</v>
      </c>
      <c r="EL1383">
        <f t="shared" si="1124"/>
        <v>4.1896774424483514</v>
      </c>
      <c r="EO1383">
        <v>1376</v>
      </c>
      <c r="EP1383">
        <v>28.213061394238025</v>
      </c>
      <c r="EQ1383">
        <v>27.515666168268904</v>
      </c>
      <c r="ES1383">
        <f t="shared" si="1125"/>
        <v>1</v>
      </c>
      <c r="ET1383">
        <f t="shared" si="1126"/>
        <v>0</v>
      </c>
      <c r="EU1383">
        <f t="shared" si="1127"/>
        <v>0.69739522596912096</v>
      </c>
    </row>
    <row r="1384" spans="1:151" x14ac:dyDescent="0.25">
      <c r="A1384">
        <v>1377</v>
      </c>
      <c r="B1384">
        <v>13.060798195383182</v>
      </c>
      <c r="C1384">
        <v>25.811937893360366</v>
      </c>
      <c r="E1384">
        <f t="shared" si="1077"/>
        <v>0</v>
      </c>
      <c r="F1384">
        <f t="shared" si="1079"/>
        <v>1</v>
      </c>
      <c r="G1384">
        <f t="shared" si="1078"/>
        <v>12.751139697977184</v>
      </c>
      <c r="J1384">
        <v>1377</v>
      </c>
      <c r="K1384">
        <v>20.741497212687246</v>
      </c>
      <c r="L1384">
        <v>32.333745018351948</v>
      </c>
      <c r="N1384">
        <f t="shared" si="1080"/>
        <v>0</v>
      </c>
      <c r="O1384">
        <f t="shared" si="1081"/>
        <v>1</v>
      </c>
      <c r="P1384">
        <f t="shared" si="1082"/>
        <v>11.592247805664702</v>
      </c>
      <c r="S1384">
        <v>1377</v>
      </c>
      <c r="T1384">
        <v>17.617583743503229</v>
      </c>
      <c r="U1384">
        <v>38.880537386562885</v>
      </c>
      <c r="W1384">
        <f t="shared" si="1083"/>
        <v>0</v>
      </c>
      <c r="X1384">
        <f t="shared" si="1084"/>
        <v>1</v>
      </c>
      <c r="Y1384">
        <f t="shared" si="1085"/>
        <v>21.262953643059657</v>
      </c>
      <c r="AB1384">
        <v>1377</v>
      </c>
      <c r="AC1384">
        <v>15.827829725152752</v>
      </c>
      <c r="AD1384">
        <v>18.301255640260234</v>
      </c>
      <c r="AF1384">
        <f t="shared" si="1086"/>
        <v>0</v>
      </c>
      <c r="AG1384">
        <f t="shared" si="1087"/>
        <v>1</v>
      </c>
      <c r="AH1384">
        <f t="shared" si="1088"/>
        <v>2.473425915107482</v>
      </c>
      <c r="AK1384">
        <v>1377</v>
      </c>
      <c r="AL1384">
        <v>25.911433252445242</v>
      </c>
      <c r="AM1384">
        <v>29.651978759728163</v>
      </c>
      <c r="AO1384">
        <f t="shared" si="1089"/>
        <v>0</v>
      </c>
      <c r="AP1384">
        <f t="shared" si="1090"/>
        <v>1</v>
      </c>
      <c r="AQ1384">
        <f t="shared" si="1091"/>
        <v>3.7405455072829206</v>
      </c>
      <c r="AT1384">
        <v>1377</v>
      </c>
      <c r="AU1384">
        <v>17.854983551520924</v>
      </c>
      <c r="AV1384">
        <v>16.801479904854055</v>
      </c>
      <c r="AX1384">
        <f t="shared" si="1092"/>
        <v>1</v>
      </c>
      <c r="AY1384">
        <f t="shared" si="1093"/>
        <v>0</v>
      </c>
      <c r="AZ1384">
        <f t="shared" si="1094"/>
        <v>1.0535036466668686</v>
      </c>
      <c r="BC1384">
        <v>1377</v>
      </c>
      <c r="BD1384" t="e">
        <v>#N/A</v>
      </c>
      <c r="BE1384" t="e">
        <v>#N/A</v>
      </c>
      <c r="BG1384" t="e">
        <f t="shared" si="1095"/>
        <v>#N/A</v>
      </c>
      <c r="BH1384" t="e">
        <f t="shared" si="1096"/>
        <v>#N/A</v>
      </c>
      <c r="BI1384" t="e">
        <f t="shared" si="1097"/>
        <v>#N/A</v>
      </c>
      <c r="BL1384">
        <v>1377</v>
      </c>
      <c r="BM1384">
        <v>22.344105322883546</v>
      </c>
      <c r="BN1384">
        <v>10.514492980050552</v>
      </c>
      <c r="BP1384">
        <f t="shared" si="1098"/>
        <v>1</v>
      </c>
      <c r="BQ1384">
        <f t="shared" si="1099"/>
        <v>0</v>
      </c>
      <c r="BR1384">
        <f t="shared" si="1100"/>
        <v>11.829612342832995</v>
      </c>
      <c r="BU1384">
        <v>1377</v>
      </c>
      <c r="BV1384">
        <v>28.584604576625718</v>
      </c>
      <c r="BW1384">
        <v>25.614085941667309</v>
      </c>
      <c r="BY1384">
        <f t="shared" si="1101"/>
        <v>1</v>
      </c>
      <c r="BZ1384">
        <f t="shared" si="1102"/>
        <v>0</v>
      </c>
      <c r="CA1384">
        <f t="shared" si="1103"/>
        <v>2.9705186349584096</v>
      </c>
      <c r="CD1384">
        <v>1377</v>
      </c>
      <c r="CE1384">
        <v>21.497854681932612</v>
      </c>
      <c r="CF1384">
        <v>30.185353075487576</v>
      </c>
      <c r="CH1384">
        <f t="shared" si="1104"/>
        <v>0</v>
      </c>
      <c r="CI1384">
        <f t="shared" si="1105"/>
        <v>1</v>
      </c>
      <c r="CJ1384">
        <f t="shared" si="1106"/>
        <v>8.6874983935549643</v>
      </c>
      <c r="CM1384">
        <v>1377</v>
      </c>
      <c r="CN1384">
        <v>20.908323600326693</v>
      </c>
      <c r="CO1384">
        <v>25.070777753768745</v>
      </c>
      <c r="CQ1384">
        <f t="shared" si="1107"/>
        <v>0</v>
      </c>
      <c r="CR1384">
        <f t="shared" si="1108"/>
        <v>1</v>
      </c>
      <c r="CS1384">
        <f t="shared" si="1109"/>
        <v>4.1624541534420523</v>
      </c>
      <c r="CV1384">
        <v>1377</v>
      </c>
      <c r="CW1384">
        <v>21.123509922963901</v>
      </c>
      <c r="CX1384">
        <v>16.179140804002305</v>
      </c>
      <c r="CZ1384">
        <f t="shared" si="1110"/>
        <v>1</v>
      </c>
      <c r="DA1384">
        <f t="shared" si="1111"/>
        <v>0</v>
      </c>
      <c r="DB1384">
        <f t="shared" si="1112"/>
        <v>4.9443691189615961</v>
      </c>
      <c r="DE1384">
        <v>1377</v>
      </c>
      <c r="DF1384">
        <v>26.327734641301497</v>
      </c>
      <c r="DG1384">
        <v>21.13032938752206</v>
      </c>
      <c r="DI1384">
        <f t="shared" si="1113"/>
        <v>1</v>
      </c>
      <c r="DJ1384">
        <f t="shared" si="1114"/>
        <v>0</v>
      </c>
      <c r="DK1384">
        <f t="shared" si="1115"/>
        <v>5.1974052537794364</v>
      </c>
      <c r="DN1384">
        <v>1377</v>
      </c>
      <c r="DO1384">
        <v>21.252124428824864</v>
      </c>
      <c r="DP1384">
        <v>23.223209391690784</v>
      </c>
      <c r="DR1384">
        <f t="shared" si="1116"/>
        <v>0</v>
      </c>
      <c r="DS1384">
        <f t="shared" si="1117"/>
        <v>1</v>
      </c>
      <c r="DT1384">
        <f t="shared" si="1118"/>
        <v>1.9710849628659197</v>
      </c>
      <c r="DW1384">
        <v>1377</v>
      </c>
      <c r="DX1384">
        <v>23.991914899498472</v>
      </c>
      <c r="DY1384">
        <v>19.994933995691742</v>
      </c>
      <c r="EA1384">
        <f t="shared" si="1119"/>
        <v>1</v>
      </c>
      <c r="EB1384">
        <f t="shared" si="1120"/>
        <v>0</v>
      </c>
      <c r="EC1384">
        <f t="shared" si="1121"/>
        <v>3.9969809038067297</v>
      </c>
      <c r="EF1384">
        <v>1377</v>
      </c>
      <c r="EG1384">
        <v>23.78586403000881</v>
      </c>
      <c r="EH1384">
        <v>16.570346042138087</v>
      </c>
      <c r="EJ1384">
        <f t="shared" si="1122"/>
        <v>1</v>
      </c>
      <c r="EK1384">
        <f t="shared" si="1123"/>
        <v>0</v>
      </c>
      <c r="EL1384">
        <f t="shared" si="1124"/>
        <v>7.2155179878707223</v>
      </c>
      <c r="EO1384">
        <v>1377</v>
      </c>
      <c r="EP1384">
        <v>23.876569989491905</v>
      </c>
      <c r="EQ1384">
        <v>27.956471710712474</v>
      </c>
      <c r="ES1384">
        <f t="shared" si="1125"/>
        <v>0</v>
      </c>
      <c r="ET1384">
        <f t="shared" si="1126"/>
        <v>1</v>
      </c>
      <c r="EU1384">
        <f t="shared" si="1127"/>
        <v>4.079901721220569</v>
      </c>
    </row>
    <row r="1385" spans="1:151" x14ac:dyDescent="0.25">
      <c r="A1385">
        <v>1378</v>
      </c>
      <c r="B1385">
        <v>10.846353400088843</v>
      </c>
      <c r="C1385">
        <v>21.694813508513054</v>
      </c>
      <c r="E1385">
        <f t="shared" si="1077"/>
        <v>0</v>
      </c>
      <c r="F1385">
        <f t="shared" si="1079"/>
        <v>1</v>
      </c>
      <c r="G1385">
        <f t="shared" si="1078"/>
        <v>10.848460108424211</v>
      </c>
      <c r="J1385">
        <v>1378</v>
      </c>
      <c r="K1385">
        <v>23.993397013139656</v>
      </c>
      <c r="L1385">
        <v>20.165578832644165</v>
      </c>
      <c r="N1385">
        <f t="shared" si="1080"/>
        <v>1</v>
      </c>
      <c r="O1385">
        <f t="shared" si="1081"/>
        <v>0</v>
      </c>
      <c r="P1385">
        <f t="shared" si="1082"/>
        <v>3.8278181804954912</v>
      </c>
      <c r="S1385">
        <v>1378</v>
      </c>
      <c r="T1385">
        <v>17.414078206829558</v>
      </c>
      <c r="U1385">
        <v>41.332781067842504</v>
      </c>
      <c r="W1385">
        <f t="shared" si="1083"/>
        <v>0</v>
      </c>
      <c r="X1385">
        <f t="shared" si="1084"/>
        <v>1</v>
      </c>
      <c r="Y1385">
        <f t="shared" si="1085"/>
        <v>23.918702861012946</v>
      </c>
      <c r="AB1385">
        <v>1378</v>
      </c>
      <c r="AC1385">
        <v>20.048843906698782</v>
      </c>
      <c r="AD1385">
        <v>17.093423541616797</v>
      </c>
      <c r="AF1385">
        <f t="shared" si="1086"/>
        <v>1</v>
      </c>
      <c r="AG1385">
        <f t="shared" si="1087"/>
        <v>0</v>
      </c>
      <c r="AH1385">
        <f t="shared" si="1088"/>
        <v>2.9554203650819844</v>
      </c>
      <c r="AK1385">
        <v>1378</v>
      </c>
      <c r="AL1385">
        <v>28.684984694290975</v>
      </c>
      <c r="AM1385">
        <v>23.103811496610295</v>
      </c>
      <c r="AO1385">
        <f t="shared" si="1089"/>
        <v>1</v>
      </c>
      <c r="AP1385">
        <f t="shared" si="1090"/>
        <v>0</v>
      </c>
      <c r="AQ1385">
        <f t="shared" si="1091"/>
        <v>5.5811731976806804</v>
      </c>
      <c r="AT1385">
        <v>1378</v>
      </c>
      <c r="AU1385">
        <v>20.376964449754524</v>
      </c>
      <c r="AV1385">
        <v>22.935125909742705</v>
      </c>
      <c r="AX1385">
        <f t="shared" si="1092"/>
        <v>0</v>
      </c>
      <c r="AY1385">
        <f t="shared" si="1093"/>
        <v>1</v>
      </c>
      <c r="AZ1385">
        <f t="shared" si="1094"/>
        <v>2.558161459988181</v>
      </c>
      <c r="BC1385">
        <v>1378</v>
      </c>
      <c r="BD1385" t="e">
        <v>#N/A</v>
      </c>
      <c r="BE1385" t="e">
        <v>#N/A</v>
      </c>
      <c r="BG1385" t="e">
        <f t="shared" si="1095"/>
        <v>#N/A</v>
      </c>
      <c r="BH1385" t="e">
        <f t="shared" si="1096"/>
        <v>#N/A</v>
      </c>
      <c r="BI1385" t="e">
        <f t="shared" si="1097"/>
        <v>#N/A</v>
      </c>
      <c r="BL1385">
        <v>1378</v>
      </c>
      <c r="BM1385">
        <v>27.807565384653913</v>
      </c>
      <c r="BN1385">
        <v>9.7970336629566681</v>
      </c>
      <c r="BP1385">
        <f t="shared" si="1098"/>
        <v>1</v>
      </c>
      <c r="BQ1385">
        <f t="shared" si="1099"/>
        <v>0</v>
      </c>
      <c r="BR1385">
        <f t="shared" si="1100"/>
        <v>18.010531721697244</v>
      </c>
      <c r="BU1385">
        <v>1378</v>
      </c>
      <c r="BV1385">
        <v>20.064851408531581</v>
      </c>
      <c r="BW1385">
        <v>21.242195604590737</v>
      </c>
      <c r="BY1385">
        <f t="shared" si="1101"/>
        <v>0</v>
      </c>
      <c r="BZ1385">
        <f t="shared" si="1102"/>
        <v>1</v>
      </c>
      <c r="CA1385">
        <f t="shared" si="1103"/>
        <v>1.1773441960591562</v>
      </c>
      <c r="CD1385">
        <v>1378</v>
      </c>
      <c r="CE1385">
        <v>37.45516087134385</v>
      </c>
      <c r="CF1385">
        <v>34.777503682676745</v>
      </c>
      <c r="CH1385">
        <f t="shared" si="1104"/>
        <v>1</v>
      </c>
      <c r="CI1385">
        <f t="shared" si="1105"/>
        <v>0</v>
      </c>
      <c r="CJ1385">
        <f t="shared" si="1106"/>
        <v>2.677657188667105</v>
      </c>
      <c r="CM1385">
        <v>1378</v>
      </c>
      <c r="CN1385">
        <v>9.441056071999208</v>
      </c>
      <c r="CO1385">
        <v>30.767726670058</v>
      </c>
      <c r="CQ1385">
        <f t="shared" si="1107"/>
        <v>0</v>
      </c>
      <c r="CR1385">
        <f t="shared" si="1108"/>
        <v>1</v>
      </c>
      <c r="CS1385">
        <f t="shared" si="1109"/>
        <v>21.32667059805879</v>
      </c>
      <c r="CV1385">
        <v>1378</v>
      </c>
      <c r="CW1385">
        <v>18.401766155228863</v>
      </c>
      <c r="CX1385">
        <v>20.206086048861891</v>
      </c>
      <c r="CZ1385">
        <f t="shared" si="1110"/>
        <v>0</v>
      </c>
      <c r="DA1385">
        <f t="shared" si="1111"/>
        <v>1</v>
      </c>
      <c r="DB1385">
        <f t="shared" si="1112"/>
        <v>1.8043198936330285</v>
      </c>
      <c r="DE1385">
        <v>1378</v>
      </c>
      <c r="DF1385">
        <v>23.603515833866901</v>
      </c>
      <c r="DG1385">
        <v>19.641082490513931</v>
      </c>
      <c r="DI1385">
        <f t="shared" si="1113"/>
        <v>1</v>
      </c>
      <c r="DJ1385">
        <f t="shared" si="1114"/>
        <v>0</v>
      </c>
      <c r="DK1385">
        <f t="shared" si="1115"/>
        <v>3.9624333433529699</v>
      </c>
      <c r="DN1385">
        <v>1378</v>
      </c>
      <c r="DO1385">
        <v>27.716901883824512</v>
      </c>
      <c r="DP1385">
        <v>14.960620765053573</v>
      </c>
      <c r="DR1385">
        <f t="shared" si="1116"/>
        <v>1</v>
      </c>
      <c r="DS1385">
        <f t="shared" si="1117"/>
        <v>0</v>
      </c>
      <c r="DT1385">
        <f t="shared" si="1118"/>
        <v>12.756281118770939</v>
      </c>
      <c r="DW1385">
        <v>1378</v>
      </c>
      <c r="DX1385">
        <v>17.913196183097</v>
      </c>
      <c r="DY1385">
        <v>21.027232721999713</v>
      </c>
      <c r="EA1385">
        <f t="shared" si="1119"/>
        <v>0</v>
      </c>
      <c r="EB1385">
        <f t="shared" si="1120"/>
        <v>1</v>
      </c>
      <c r="EC1385">
        <f t="shared" si="1121"/>
        <v>3.1140365389027131</v>
      </c>
      <c r="EF1385">
        <v>1378</v>
      </c>
      <c r="EG1385">
        <v>18.660354447763652</v>
      </c>
      <c r="EH1385">
        <v>15.896492143429473</v>
      </c>
      <c r="EJ1385">
        <f t="shared" si="1122"/>
        <v>1</v>
      </c>
      <c r="EK1385">
        <f t="shared" si="1123"/>
        <v>0</v>
      </c>
      <c r="EL1385">
        <f t="shared" si="1124"/>
        <v>2.7638623043341788</v>
      </c>
      <c r="EO1385">
        <v>1378</v>
      </c>
      <c r="EP1385">
        <v>22.503255037839118</v>
      </c>
      <c r="EQ1385">
        <v>27.496052648532853</v>
      </c>
      <c r="ES1385">
        <f t="shared" si="1125"/>
        <v>0</v>
      </c>
      <c r="ET1385">
        <f t="shared" si="1126"/>
        <v>1</v>
      </c>
      <c r="EU1385">
        <f t="shared" si="1127"/>
        <v>4.9927976106937351</v>
      </c>
    </row>
    <row r="1386" spans="1:151" x14ac:dyDescent="0.25">
      <c r="A1386">
        <v>1379</v>
      </c>
      <c r="B1386">
        <v>10.238217014774815</v>
      </c>
      <c r="C1386">
        <v>35.697788266295511</v>
      </c>
      <c r="E1386">
        <f t="shared" si="1077"/>
        <v>0</v>
      </c>
      <c r="F1386">
        <f t="shared" si="1079"/>
        <v>1</v>
      </c>
      <c r="G1386">
        <f t="shared" si="1078"/>
        <v>25.459571251520696</v>
      </c>
      <c r="J1386">
        <v>1379</v>
      </c>
      <c r="K1386">
        <v>17.339084747981705</v>
      </c>
      <c r="L1386">
        <v>32.082489241023325</v>
      </c>
      <c r="N1386">
        <f t="shared" si="1080"/>
        <v>0</v>
      </c>
      <c r="O1386">
        <f t="shared" si="1081"/>
        <v>1</v>
      </c>
      <c r="P1386">
        <f t="shared" si="1082"/>
        <v>14.74340449304162</v>
      </c>
      <c r="S1386">
        <v>1379</v>
      </c>
      <c r="T1386">
        <v>17.439145288965186</v>
      </c>
      <c r="U1386">
        <v>33.681884988582617</v>
      </c>
      <c r="W1386">
        <f t="shared" si="1083"/>
        <v>0</v>
      </c>
      <c r="X1386">
        <f t="shared" si="1084"/>
        <v>1</v>
      </c>
      <c r="Y1386">
        <f t="shared" si="1085"/>
        <v>16.242739699617431</v>
      </c>
      <c r="AB1386">
        <v>1379</v>
      </c>
      <c r="AC1386">
        <v>38.015090967842553</v>
      </c>
      <c r="AD1386">
        <v>16.130821376186304</v>
      </c>
      <c r="AF1386">
        <f t="shared" si="1086"/>
        <v>1</v>
      </c>
      <c r="AG1386">
        <f t="shared" si="1087"/>
        <v>0</v>
      </c>
      <c r="AH1386">
        <f t="shared" si="1088"/>
        <v>21.884269591656249</v>
      </c>
      <c r="AK1386">
        <v>1379</v>
      </c>
      <c r="AL1386">
        <v>15.126323920592025</v>
      </c>
      <c r="AM1386">
        <v>32.598528010099265</v>
      </c>
      <c r="AO1386">
        <f t="shared" si="1089"/>
        <v>0</v>
      </c>
      <c r="AP1386">
        <f t="shared" si="1090"/>
        <v>1</v>
      </c>
      <c r="AQ1386">
        <f t="shared" si="1091"/>
        <v>17.47220408950724</v>
      </c>
      <c r="AT1386">
        <v>1379</v>
      </c>
      <c r="AU1386">
        <v>21.644342427639643</v>
      </c>
      <c r="AV1386">
        <v>21.847333045925929</v>
      </c>
      <c r="AX1386">
        <f t="shared" si="1092"/>
        <v>0</v>
      </c>
      <c r="AY1386">
        <f t="shared" si="1093"/>
        <v>1</v>
      </c>
      <c r="AZ1386">
        <f t="shared" si="1094"/>
        <v>0.20299061828628595</v>
      </c>
      <c r="BC1386">
        <v>1379</v>
      </c>
      <c r="BD1386" t="e">
        <v>#N/A</v>
      </c>
      <c r="BE1386" t="e">
        <v>#N/A</v>
      </c>
      <c r="BG1386" t="e">
        <f t="shared" si="1095"/>
        <v>#N/A</v>
      </c>
      <c r="BH1386" t="e">
        <f t="shared" si="1096"/>
        <v>#N/A</v>
      </c>
      <c r="BI1386" t="e">
        <f t="shared" si="1097"/>
        <v>#N/A</v>
      </c>
      <c r="BL1386">
        <v>1379</v>
      </c>
      <c r="BM1386">
        <v>25.180285193203133</v>
      </c>
      <c r="BN1386">
        <v>9.2882234439573068</v>
      </c>
      <c r="BP1386">
        <f t="shared" si="1098"/>
        <v>1</v>
      </c>
      <c r="BQ1386">
        <f t="shared" si="1099"/>
        <v>0</v>
      </c>
      <c r="BR1386">
        <f t="shared" si="1100"/>
        <v>15.892061749245826</v>
      </c>
      <c r="BU1386">
        <v>1379</v>
      </c>
      <c r="BV1386">
        <v>22.92805802635495</v>
      </c>
      <c r="BW1386">
        <v>24.368211915522849</v>
      </c>
      <c r="BY1386">
        <f t="shared" si="1101"/>
        <v>0</v>
      </c>
      <c r="BZ1386">
        <f t="shared" si="1102"/>
        <v>1</v>
      </c>
      <c r="CA1386">
        <f t="shared" si="1103"/>
        <v>1.4401538891678989</v>
      </c>
      <c r="CD1386">
        <v>1379</v>
      </c>
      <c r="CE1386">
        <v>13.089160519445723</v>
      </c>
      <c r="CF1386">
        <v>21.195830398408766</v>
      </c>
      <c r="CH1386">
        <f t="shared" si="1104"/>
        <v>0</v>
      </c>
      <c r="CI1386">
        <f t="shared" si="1105"/>
        <v>1</v>
      </c>
      <c r="CJ1386">
        <f t="shared" si="1106"/>
        <v>8.1066698789630429</v>
      </c>
      <c r="CM1386">
        <v>1379</v>
      </c>
      <c r="CN1386">
        <v>18.112476981355695</v>
      </c>
      <c r="CO1386">
        <v>29.907668730084463</v>
      </c>
      <c r="CQ1386">
        <f t="shared" si="1107"/>
        <v>0</v>
      </c>
      <c r="CR1386">
        <f t="shared" si="1108"/>
        <v>1</v>
      </c>
      <c r="CS1386">
        <f t="shared" si="1109"/>
        <v>11.795191748728769</v>
      </c>
      <c r="CV1386">
        <v>1379</v>
      </c>
      <c r="CW1386">
        <v>25.786575825094229</v>
      </c>
      <c r="CX1386">
        <v>15.873795429648959</v>
      </c>
      <c r="CZ1386">
        <f t="shared" si="1110"/>
        <v>1</v>
      </c>
      <c r="DA1386">
        <f t="shared" si="1111"/>
        <v>0</v>
      </c>
      <c r="DB1386">
        <f t="shared" si="1112"/>
        <v>9.9127803954452691</v>
      </c>
      <c r="DE1386">
        <v>1379</v>
      </c>
      <c r="DF1386">
        <v>26.437087665070166</v>
      </c>
      <c r="DG1386">
        <v>21.525503110629906</v>
      </c>
      <c r="DI1386">
        <f t="shared" si="1113"/>
        <v>1</v>
      </c>
      <c r="DJ1386">
        <f t="shared" si="1114"/>
        <v>0</v>
      </c>
      <c r="DK1386">
        <f t="shared" si="1115"/>
        <v>4.9115845544402603</v>
      </c>
      <c r="DN1386">
        <v>1379</v>
      </c>
      <c r="DO1386">
        <v>21.783693875977708</v>
      </c>
      <c r="DP1386">
        <v>24.544790575056904</v>
      </c>
      <c r="DR1386">
        <f t="shared" si="1116"/>
        <v>0</v>
      </c>
      <c r="DS1386">
        <f t="shared" si="1117"/>
        <v>1</v>
      </c>
      <c r="DT1386">
        <f t="shared" si="1118"/>
        <v>2.7610966990791965</v>
      </c>
      <c r="DW1386">
        <v>1379</v>
      </c>
      <c r="DX1386">
        <v>22.708649327817511</v>
      </c>
      <c r="DY1386">
        <v>23.470905835954479</v>
      </c>
      <c r="EA1386">
        <f t="shared" si="1119"/>
        <v>0</v>
      </c>
      <c r="EB1386">
        <f t="shared" si="1120"/>
        <v>1</v>
      </c>
      <c r="EC1386">
        <f t="shared" si="1121"/>
        <v>0.76225650813696788</v>
      </c>
      <c r="EF1386">
        <v>1379</v>
      </c>
      <c r="EG1386">
        <v>19.449967915719871</v>
      </c>
      <c r="EH1386">
        <v>7.8176058779246986</v>
      </c>
      <c r="EJ1386">
        <f t="shared" si="1122"/>
        <v>1</v>
      </c>
      <c r="EK1386">
        <f t="shared" si="1123"/>
        <v>0</v>
      </c>
      <c r="EL1386">
        <f t="shared" si="1124"/>
        <v>11.632362037795172</v>
      </c>
      <c r="EO1386">
        <v>1379</v>
      </c>
      <c r="EP1386">
        <v>27.065774622326735</v>
      </c>
      <c r="EQ1386">
        <v>46.348200016566636</v>
      </c>
      <c r="ES1386">
        <f t="shared" si="1125"/>
        <v>0</v>
      </c>
      <c r="ET1386">
        <f t="shared" si="1126"/>
        <v>1</v>
      </c>
      <c r="EU1386">
        <f t="shared" si="1127"/>
        <v>19.282425394239901</v>
      </c>
    </row>
    <row r="1387" spans="1:151" x14ac:dyDescent="0.25">
      <c r="A1387">
        <v>1380</v>
      </c>
      <c r="B1387">
        <v>9.537430051885563</v>
      </c>
      <c r="C1387">
        <v>31.264476967029804</v>
      </c>
      <c r="E1387">
        <f t="shared" si="1077"/>
        <v>0</v>
      </c>
      <c r="F1387">
        <f t="shared" si="1079"/>
        <v>1</v>
      </c>
      <c r="G1387">
        <f t="shared" si="1078"/>
        <v>21.727046915144243</v>
      </c>
      <c r="J1387">
        <v>1380</v>
      </c>
      <c r="K1387">
        <v>26.539711558283059</v>
      </c>
      <c r="L1387">
        <v>20.416614177857419</v>
      </c>
      <c r="N1387">
        <f t="shared" si="1080"/>
        <v>1</v>
      </c>
      <c r="O1387">
        <f t="shared" si="1081"/>
        <v>0</v>
      </c>
      <c r="P1387">
        <f t="shared" si="1082"/>
        <v>6.1230973804256408</v>
      </c>
      <c r="S1387">
        <v>1380</v>
      </c>
      <c r="T1387">
        <v>18.758808082315038</v>
      </c>
      <c r="U1387">
        <v>26.293415987734136</v>
      </c>
      <c r="W1387">
        <f t="shared" si="1083"/>
        <v>0</v>
      </c>
      <c r="X1387">
        <f t="shared" si="1084"/>
        <v>1</v>
      </c>
      <c r="Y1387">
        <f t="shared" si="1085"/>
        <v>7.5346079054190973</v>
      </c>
      <c r="AB1387">
        <v>1380</v>
      </c>
      <c r="AC1387">
        <v>26.071934252556801</v>
      </c>
      <c r="AD1387">
        <v>18.539461607987935</v>
      </c>
      <c r="AF1387">
        <f t="shared" si="1086"/>
        <v>1</v>
      </c>
      <c r="AG1387">
        <f t="shared" si="1087"/>
        <v>0</v>
      </c>
      <c r="AH1387">
        <f t="shared" si="1088"/>
        <v>7.5324726445688661</v>
      </c>
      <c r="AK1387">
        <v>1380</v>
      </c>
      <c r="AL1387">
        <v>28.448901181694033</v>
      </c>
      <c r="AM1387">
        <v>22.883539753527153</v>
      </c>
      <c r="AO1387">
        <f t="shared" si="1089"/>
        <v>1</v>
      </c>
      <c r="AP1387">
        <f t="shared" si="1090"/>
        <v>0</v>
      </c>
      <c r="AQ1387">
        <f t="shared" si="1091"/>
        <v>5.5653614281668808</v>
      </c>
      <c r="AT1387">
        <v>1380</v>
      </c>
      <c r="AU1387">
        <v>18.31515489441469</v>
      </c>
      <c r="AV1387">
        <v>22.465211309645131</v>
      </c>
      <c r="AX1387">
        <f t="shared" si="1092"/>
        <v>0</v>
      </c>
      <c r="AY1387">
        <f t="shared" si="1093"/>
        <v>1</v>
      </c>
      <c r="AZ1387">
        <f t="shared" si="1094"/>
        <v>4.1500564152304413</v>
      </c>
      <c r="BC1387">
        <v>1380</v>
      </c>
      <c r="BD1387" t="e">
        <v>#N/A</v>
      </c>
      <c r="BE1387" t="e">
        <v>#N/A</v>
      </c>
      <c r="BG1387" t="e">
        <f t="shared" si="1095"/>
        <v>#N/A</v>
      </c>
      <c r="BH1387" t="e">
        <f t="shared" si="1096"/>
        <v>#N/A</v>
      </c>
      <c r="BI1387" t="e">
        <f t="shared" si="1097"/>
        <v>#N/A</v>
      </c>
      <c r="BL1387">
        <v>1380</v>
      </c>
      <c r="BM1387">
        <v>27.662480731871238</v>
      </c>
      <c r="BN1387">
        <v>12.686778177475986</v>
      </c>
      <c r="BP1387">
        <f t="shared" si="1098"/>
        <v>1</v>
      </c>
      <c r="BQ1387">
        <f t="shared" si="1099"/>
        <v>0</v>
      </c>
      <c r="BR1387">
        <f t="shared" si="1100"/>
        <v>14.975702554395252</v>
      </c>
      <c r="BU1387">
        <v>1380</v>
      </c>
      <c r="BV1387">
        <v>30.864726860121607</v>
      </c>
      <c r="BW1387">
        <v>17.239285112939328</v>
      </c>
      <c r="BY1387">
        <f t="shared" si="1101"/>
        <v>1</v>
      </c>
      <c r="BZ1387">
        <f t="shared" si="1102"/>
        <v>0</v>
      </c>
      <c r="CA1387">
        <f t="shared" si="1103"/>
        <v>13.625441747182279</v>
      </c>
      <c r="CD1387">
        <v>1380</v>
      </c>
      <c r="CE1387">
        <v>17.724475864597494</v>
      </c>
      <c r="CF1387">
        <v>35.962176657546713</v>
      </c>
      <c r="CH1387">
        <f t="shared" si="1104"/>
        <v>0</v>
      </c>
      <c r="CI1387">
        <f t="shared" si="1105"/>
        <v>1</v>
      </c>
      <c r="CJ1387">
        <f t="shared" si="1106"/>
        <v>18.237700792949219</v>
      </c>
      <c r="CM1387">
        <v>1380</v>
      </c>
      <c r="CN1387">
        <v>22.932269749993665</v>
      </c>
      <c r="CO1387">
        <v>10.850837316628944</v>
      </c>
      <c r="CQ1387">
        <f t="shared" si="1107"/>
        <v>1</v>
      </c>
      <c r="CR1387">
        <f t="shared" si="1108"/>
        <v>0</v>
      </c>
      <c r="CS1387">
        <f t="shared" si="1109"/>
        <v>12.081432433364721</v>
      </c>
      <c r="CV1387">
        <v>1380</v>
      </c>
      <c r="CW1387">
        <v>19.648701872403489</v>
      </c>
      <c r="CX1387">
        <v>12.781012091337853</v>
      </c>
      <c r="CZ1387">
        <f t="shared" si="1110"/>
        <v>1</v>
      </c>
      <c r="DA1387">
        <f t="shared" si="1111"/>
        <v>0</v>
      </c>
      <c r="DB1387">
        <f t="shared" si="1112"/>
        <v>6.8676897810656357</v>
      </c>
      <c r="DE1387">
        <v>1380</v>
      </c>
      <c r="DF1387">
        <v>23.0957590548445</v>
      </c>
      <c r="DG1387">
        <v>23.239801520680579</v>
      </c>
      <c r="DI1387">
        <f t="shared" si="1113"/>
        <v>0</v>
      </c>
      <c r="DJ1387">
        <f t="shared" si="1114"/>
        <v>1</v>
      </c>
      <c r="DK1387">
        <f t="shared" si="1115"/>
        <v>0.14404246583607971</v>
      </c>
      <c r="DN1387">
        <v>1380</v>
      </c>
      <c r="DO1387">
        <v>17.667702045267273</v>
      </c>
      <c r="DP1387">
        <v>9.4191069308623376</v>
      </c>
      <c r="DR1387">
        <f t="shared" si="1116"/>
        <v>1</v>
      </c>
      <c r="DS1387">
        <f t="shared" si="1117"/>
        <v>0</v>
      </c>
      <c r="DT1387">
        <f t="shared" si="1118"/>
        <v>8.2485951144049352</v>
      </c>
      <c r="DW1387">
        <v>1380</v>
      </c>
      <c r="DX1387">
        <v>18.013167266240043</v>
      </c>
      <c r="DY1387">
        <v>19.777923696829976</v>
      </c>
      <c r="EA1387">
        <f t="shared" si="1119"/>
        <v>0</v>
      </c>
      <c r="EB1387">
        <f t="shared" si="1120"/>
        <v>1</v>
      </c>
      <c r="EC1387">
        <f t="shared" si="1121"/>
        <v>1.7647564305899337</v>
      </c>
      <c r="EF1387">
        <v>1380</v>
      </c>
      <c r="EG1387">
        <v>21.739413600645015</v>
      </c>
      <c r="EH1387">
        <v>18.175382383153746</v>
      </c>
      <c r="EJ1387">
        <f t="shared" si="1122"/>
        <v>1</v>
      </c>
      <c r="EK1387">
        <f t="shared" si="1123"/>
        <v>0</v>
      </c>
      <c r="EL1387">
        <f t="shared" si="1124"/>
        <v>3.5640312174912694</v>
      </c>
      <c r="EO1387">
        <v>1380</v>
      </c>
      <c r="EP1387">
        <v>26.190055426083738</v>
      </c>
      <c r="EQ1387">
        <v>33.73945517030802</v>
      </c>
      <c r="ES1387">
        <f t="shared" si="1125"/>
        <v>0</v>
      </c>
      <c r="ET1387">
        <f t="shared" si="1126"/>
        <v>1</v>
      </c>
      <c r="EU1387">
        <f t="shared" si="1127"/>
        <v>7.5493997442242815</v>
      </c>
    </row>
    <row r="1388" spans="1:151" x14ac:dyDescent="0.25">
      <c r="A1388">
        <v>1381</v>
      </c>
      <c r="B1388">
        <v>13.953824729073281</v>
      </c>
      <c r="C1388">
        <v>8.3991062652214588</v>
      </c>
      <c r="E1388">
        <f t="shared" ref="E1388:E1451" si="1128">IF(B1388&gt;C1388,1,0)</f>
        <v>1</v>
      </c>
      <c r="F1388">
        <f t="shared" si="1079"/>
        <v>0</v>
      </c>
      <c r="G1388">
        <f t="shared" ref="G1388:G1451" si="1129">IF(B1388&gt;C1388,B1388-C1388,C1388-B1388)</f>
        <v>5.5547184638518221</v>
      </c>
      <c r="J1388">
        <v>1381</v>
      </c>
      <c r="K1388">
        <v>14.899645861809583</v>
      </c>
      <c r="L1388">
        <v>39.813432097190237</v>
      </c>
      <c r="N1388">
        <f t="shared" si="1080"/>
        <v>0</v>
      </c>
      <c r="O1388">
        <f t="shared" si="1081"/>
        <v>1</v>
      </c>
      <c r="P1388">
        <f t="shared" si="1082"/>
        <v>24.913786235380655</v>
      </c>
      <c r="S1388">
        <v>1381</v>
      </c>
      <c r="T1388">
        <v>18.412440552033544</v>
      </c>
      <c r="U1388">
        <v>5.6530998237731005</v>
      </c>
      <c r="W1388">
        <f t="shared" si="1083"/>
        <v>1</v>
      </c>
      <c r="X1388">
        <f t="shared" si="1084"/>
        <v>0</v>
      </c>
      <c r="Y1388">
        <f t="shared" si="1085"/>
        <v>12.759340728260444</v>
      </c>
      <c r="AB1388">
        <v>1381</v>
      </c>
      <c r="AC1388">
        <v>11.757314639846685</v>
      </c>
      <c r="AD1388">
        <v>19.396609696104754</v>
      </c>
      <c r="AF1388">
        <f t="shared" si="1086"/>
        <v>0</v>
      </c>
      <c r="AG1388">
        <f t="shared" si="1087"/>
        <v>1</v>
      </c>
      <c r="AH1388">
        <f t="shared" si="1088"/>
        <v>7.639295056258069</v>
      </c>
      <c r="AK1388">
        <v>1381</v>
      </c>
      <c r="AL1388">
        <v>18.031733335562713</v>
      </c>
      <c r="AM1388">
        <v>21.055607285252258</v>
      </c>
      <c r="AO1388">
        <f t="shared" si="1089"/>
        <v>0</v>
      </c>
      <c r="AP1388">
        <f t="shared" si="1090"/>
        <v>1</v>
      </c>
      <c r="AQ1388">
        <f t="shared" si="1091"/>
        <v>3.0238739496895448</v>
      </c>
      <c r="AT1388">
        <v>1381</v>
      </c>
      <c r="AU1388">
        <v>20.310677362489788</v>
      </c>
      <c r="AV1388">
        <v>15.169709582402461</v>
      </c>
      <c r="AX1388">
        <f t="shared" si="1092"/>
        <v>1</v>
      </c>
      <c r="AY1388">
        <f t="shared" si="1093"/>
        <v>0</v>
      </c>
      <c r="AZ1388">
        <f t="shared" si="1094"/>
        <v>5.1409677800873261</v>
      </c>
      <c r="BC1388">
        <v>1381</v>
      </c>
      <c r="BD1388" t="e">
        <v>#N/A</v>
      </c>
      <c r="BE1388" t="e">
        <v>#N/A</v>
      </c>
      <c r="BG1388" t="e">
        <f t="shared" si="1095"/>
        <v>#N/A</v>
      </c>
      <c r="BH1388" t="e">
        <f t="shared" si="1096"/>
        <v>#N/A</v>
      </c>
      <c r="BI1388" t="e">
        <f t="shared" si="1097"/>
        <v>#N/A</v>
      </c>
      <c r="BL1388">
        <v>1381</v>
      </c>
      <c r="BM1388">
        <v>15.876136038841798</v>
      </c>
      <c r="BN1388">
        <v>14.806514865952796</v>
      </c>
      <c r="BP1388">
        <f t="shared" si="1098"/>
        <v>1</v>
      </c>
      <c r="BQ1388">
        <f t="shared" si="1099"/>
        <v>0</v>
      </c>
      <c r="BR1388">
        <f t="shared" si="1100"/>
        <v>1.0696211728890024</v>
      </c>
      <c r="BU1388">
        <v>1381</v>
      </c>
      <c r="BV1388">
        <v>27.996717650229414</v>
      </c>
      <c r="BW1388">
        <v>23.987769771875815</v>
      </c>
      <c r="BY1388">
        <f t="shared" si="1101"/>
        <v>1</v>
      </c>
      <c r="BZ1388">
        <f t="shared" si="1102"/>
        <v>0</v>
      </c>
      <c r="CA1388">
        <f t="shared" si="1103"/>
        <v>4.0089478783535988</v>
      </c>
      <c r="CD1388">
        <v>1381</v>
      </c>
      <c r="CE1388">
        <v>21.009285546631531</v>
      </c>
      <c r="CF1388">
        <v>5.5415803783470743</v>
      </c>
      <c r="CH1388">
        <f t="shared" si="1104"/>
        <v>1</v>
      </c>
      <c r="CI1388">
        <f t="shared" si="1105"/>
        <v>0</v>
      </c>
      <c r="CJ1388">
        <f t="shared" si="1106"/>
        <v>15.467705168284457</v>
      </c>
      <c r="CM1388">
        <v>1381</v>
      </c>
      <c r="CN1388">
        <v>24.439099736088124</v>
      </c>
      <c r="CO1388">
        <v>17.153711886926391</v>
      </c>
      <c r="CQ1388">
        <f t="shared" si="1107"/>
        <v>1</v>
      </c>
      <c r="CR1388">
        <f t="shared" si="1108"/>
        <v>0</v>
      </c>
      <c r="CS1388">
        <f t="shared" si="1109"/>
        <v>7.285387849161733</v>
      </c>
      <c r="CV1388">
        <v>1381</v>
      </c>
      <c r="CW1388">
        <v>20.817763983229042</v>
      </c>
      <c r="CX1388">
        <v>17.337373349732875</v>
      </c>
      <c r="CZ1388">
        <f t="shared" si="1110"/>
        <v>1</v>
      </c>
      <c r="DA1388">
        <f t="shared" si="1111"/>
        <v>0</v>
      </c>
      <c r="DB1388">
        <f t="shared" si="1112"/>
        <v>3.4803906334961674</v>
      </c>
      <c r="DE1388">
        <v>1381</v>
      </c>
      <c r="DF1388">
        <v>24.869429344828145</v>
      </c>
      <c r="DG1388">
        <v>21.971511453695442</v>
      </c>
      <c r="DI1388">
        <f t="shared" si="1113"/>
        <v>1</v>
      </c>
      <c r="DJ1388">
        <f t="shared" si="1114"/>
        <v>0</v>
      </c>
      <c r="DK1388">
        <f t="shared" si="1115"/>
        <v>2.8979178911327033</v>
      </c>
      <c r="DN1388">
        <v>1381</v>
      </c>
      <c r="DO1388">
        <v>21.657384187029152</v>
      </c>
      <c r="DP1388">
        <v>21.242970551458228</v>
      </c>
      <c r="DR1388">
        <f t="shared" si="1116"/>
        <v>1</v>
      </c>
      <c r="DS1388">
        <f t="shared" si="1117"/>
        <v>0</v>
      </c>
      <c r="DT1388">
        <f t="shared" si="1118"/>
        <v>0.41441363557092359</v>
      </c>
      <c r="DW1388">
        <v>1381</v>
      </c>
      <c r="DX1388">
        <v>27.124150726805468</v>
      </c>
      <c r="DY1388">
        <v>29.238692043026763</v>
      </c>
      <c r="EA1388">
        <f t="shared" si="1119"/>
        <v>0</v>
      </c>
      <c r="EB1388">
        <f t="shared" si="1120"/>
        <v>1</v>
      </c>
      <c r="EC1388">
        <f t="shared" si="1121"/>
        <v>2.1145413162212954</v>
      </c>
      <c r="EF1388">
        <v>1381</v>
      </c>
      <c r="EG1388">
        <v>20.078904357085339</v>
      </c>
      <c r="EH1388">
        <v>14.080003841900998</v>
      </c>
      <c r="EJ1388">
        <f t="shared" si="1122"/>
        <v>1</v>
      </c>
      <c r="EK1388">
        <f t="shared" si="1123"/>
        <v>0</v>
      </c>
      <c r="EL1388">
        <f t="shared" si="1124"/>
        <v>5.9989005151843404</v>
      </c>
      <c r="EO1388">
        <v>1381</v>
      </c>
      <c r="EP1388">
        <v>24.191905260348086</v>
      </c>
      <c r="EQ1388">
        <v>32.841079140340327</v>
      </c>
      <c r="ES1388">
        <f t="shared" si="1125"/>
        <v>0</v>
      </c>
      <c r="ET1388">
        <f t="shared" si="1126"/>
        <v>1</v>
      </c>
      <c r="EU1388">
        <f t="shared" si="1127"/>
        <v>8.6491738799922402</v>
      </c>
    </row>
    <row r="1389" spans="1:151" x14ac:dyDescent="0.25">
      <c r="A1389">
        <v>1382</v>
      </c>
      <c r="B1389">
        <v>10.939633254690659</v>
      </c>
      <c r="C1389">
        <v>49.708140589813972</v>
      </c>
      <c r="E1389">
        <f t="shared" si="1128"/>
        <v>0</v>
      </c>
      <c r="F1389">
        <f t="shared" si="1079"/>
        <v>1</v>
      </c>
      <c r="G1389">
        <f t="shared" si="1129"/>
        <v>38.768507335123317</v>
      </c>
      <c r="J1389">
        <v>1382</v>
      </c>
      <c r="K1389">
        <v>18.509095264919086</v>
      </c>
      <c r="L1389">
        <v>28.10681964201947</v>
      </c>
      <c r="N1389">
        <f t="shared" si="1080"/>
        <v>0</v>
      </c>
      <c r="O1389">
        <f t="shared" si="1081"/>
        <v>1</v>
      </c>
      <c r="P1389">
        <f t="shared" si="1082"/>
        <v>9.5977243771003842</v>
      </c>
      <c r="S1389">
        <v>1382</v>
      </c>
      <c r="T1389">
        <v>21.30501469574353</v>
      </c>
      <c r="U1389">
        <v>41.750896551752597</v>
      </c>
      <c r="W1389">
        <f t="shared" si="1083"/>
        <v>0</v>
      </c>
      <c r="X1389">
        <f t="shared" si="1084"/>
        <v>1</v>
      </c>
      <c r="Y1389">
        <f t="shared" si="1085"/>
        <v>20.445881856009066</v>
      </c>
      <c r="AB1389">
        <v>1382</v>
      </c>
      <c r="AC1389">
        <v>35.312418763653774</v>
      </c>
      <c r="AD1389">
        <v>18.141018917430237</v>
      </c>
      <c r="AF1389">
        <f t="shared" si="1086"/>
        <v>1</v>
      </c>
      <c r="AG1389">
        <f t="shared" si="1087"/>
        <v>0</v>
      </c>
      <c r="AH1389">
        <f t="shared" si="1088"/>
        <v>17.171399846223537</v>
      </c>
      <c r="AK1389">
        <v>1382</v>
      </c>
      <c r="AL1389">
        <v>27.813713552625828</v>
      </c>
      <c r="AM1389">
        <v>29.915799834631514</v>
      </c>
      <c r="AO1389">
        <f t="shared" si="1089"/>
        <v>0</v>
      </c>
      <c r="AP1389">
        <f t="shared" si="1090"/>
        <v>1</v>
      </c>
      <c r="AQ1389">
        <f t="shared" si="1091"/>
        <v>2.1020862820056863</v>
      </c>
      <c r="AT1389">
        <v>1382</v>
      </c>
      <c r="AU1389">
        <v>17.206602446917159</v>
      </c>
      <c r="AV1389">
        <v>19.859100843217224</v>
      </c>
      <c r="AX1389">
        <f t="shared" si="1092"/>
        <v>0</v>
      </c>
      <c r="AY1389">
        <f t="shared" si="1093"/>
        <v>1</v>
      </c>
      <c r="AZ1389">
        <f t="shared" si="1094"/>
        <v>2.6524983963000643</v>
      </c>
      <c r="BC1389">
        <v>1382</v>
      </c>
      <c r="BD1389" t="e">
        <v>#N/A</v>
      </c>
      <c r="BE1389" t="e">
        <v>#N/A</v>
      </c>
      <c r="BG1389" t="e">
        <f t="shared" si="1095"/>
        <v>#N/A</v>
      </c>
      <c r="BH1389" t="e">
        <f t="shared" si="1096"/>
        <v>#N/A</v>
      </c>
      <c r="BI1389" t="e">
        <f t="shared" si="1097"/>
        <v>#N/A</v>
      </c>
      <c r="BL1389">
        <v>1382</v>
      </c>
      <c r="BM1389">
        <v>33.443252599158313</v>
      </c>
      <c r="BN1389">
        <v>9.2440994467024584</v>
      </c>
      <c r="BP1389">
        <f t="shared" si="1098"/>
        <v>1</v>
      </c>
      <c r="BQ1389">
        <f t="shared" si="1099"/>
        <v>0</v>
      </c>
      <c r="BR1389">
        <f t="shared" si="1100"/>
        <v>24.199153152455857</v>
      </c>
      <c r="BU1389">
        <v>1382</v>
      </c>
      <c r="BV1389">
        <v>28.092513004019843</v>
      </c>
      <c r="BW1389">
        <v>16.388338300638221</v>
      </c>
      <c r="BY1389">
        <f t="shared" si="1101"/>
        <v>1</v>
      </c>
      <c r="BZ1389">
        <f t="shared" si="1102"/>
        <v>0</v>
      </c>
      <c r="CA1389">
        <f t="shared" si="1103"/>
        <v>11.704174703381621</v>
      </c>
      <c r="CD1389">
        <v>1382</v>
      </c>
      <c r="CE1389">
        <v>18.822583736153454</v>
      </c>
      <c r="CF1389">
        <v>29.534557677749362</v>
      </c>
      <c r="CH1389">
        <f t="shared" si="1104"/>
        <v>0</v>
      </c>
      <c r="CI1389">
        <f t="shared" si="1105"/>
        <v>1</v>
      </c>
      <c r="CJ1389">
        <f t="shared" si="1106"/>
        <v>10.711973941595907</v>
      </c>
      <c r="CM1389">
        <v>1382</v>
      </c>
      <c r="CN1389">
        <v>20.48839154897275</v>
      </c>
      <c r="CO1389">
        <v>20.204128464256215</v>
      </c>
      <c r="CQ1389">
        <f t="shared" si="1107"/>
        <v>1</v>
      </c>
      <c r="CR1389">
        <f t="shared" si="1108"/>
        <v>0</v>
      </c>
      <c r="CS1389">
        <f t="shared" si="1109"/>
        <v>0.28426308471653527</v>
      </c>
      <c r="CV1389">
        <v>1382</v>
      </c>
      <c r="CW1389">
        <v>23.326153660809865</v>
      </c>
      <c r="CX1389">
        <v>19.049883247871669</v>
      </c>
      <c r="CZ1389">
        <f t="shared" si="1110"/>
        <v>1</v>
      </c>
      <c r="DA1389">
        <f t="shared" si="1111"/>
        <v>0</v>
      </c>
      <c r="DB1389">
        <f t="shared" si="1112"/>
        <v>4.2762704129381959</v>
      </c>
      <c r="DE1389">
        <v>1382</v>
      </c>
      <c r="DF1389">
        <v>18.702784123803998</v>
      </c>
      <c r="DG1389">
        <v>16.482269595347837</v>
      </c>
      <c r="DI1389">
        <f t="shared" si="1113"/>
        <v>1</v>
      </c>
      <c r="DJ1389">
        <f t="shared" si="1114"/>
        <v>0</v>
      </c>
      <c r="DK1389">
        <f t="shared" si="1115"/>
        <v>2.2205145284561603</v>
      </c>
      <c r="DN1389">
        <v>1382</v>
      </c>
      <c r="DO1389">
        <v>23.653303658793067</v>
      </c>
      <c r="DP1389">
        <v>23.424474041548752</v>
      </c>
      <c r="DR1389">
        <f t="shared" si="1116"/>
        <v>1</v>
      </c>
      <c r="DS1389">
        <f t="shared" si="1117"/>
        <v>0</v>
      </c>
      <c r="DT1389">
        <f t="shared" si="1118"/>
        <v>0.22882961724431539</v>
      </c>
      <c r="DW1389">
        <v>1382</v>
      </c>
      <c r="DX1389">
        <v>19.356391249318701</v>
      </c>
      <c r="DY1389">
        <v>13.743654354612792</v>
      </c>
      <c r="EA1389">
        <f t="shared" si="1119"/>
        <v>1</v>
      </c>
      <c r="EB1389">
        <f t="shared" si="1120"/>
        <v>0</v>
      </c>
      <c r="EC1389">
        <f t="shared" si="1121"/>
        <v>5.6127368947059093</v>
      </c>
      <c r="EF1389">
        <v>1382</v>
      </c>
      <c r="EG1389">
        <v>20.637876518715249</v>
      </c>
      <c r="EH1389">
        <v>16.495178937081864</v>
      </c>
      <c r="EJ1389">
        <f t="shared" si="1122"/>
        <v>1</v>
      </c>
      <c r="EK1389">
        <f t="shared" si="1123"/>
        <v>0</v>
      </c>
      <c r="EL1389">
        <f t="shared" si="1124"/>
        <v>4.1426975816333851</v>
      </c>
      <c r="EO1389">
        <v>1382</v>
      </c>
      <c r="EP1389">
        <v>19.235696969692796</v>
      </c>
      <c r="EQ1389">
        <v>48.048674771586747</v>
      </c>
      <c r="ES1389">
        <f t="shared" si="1125"/>
        <v>0</v>
      </c>
      <c r="ET1389">
        <f t="shared" si="1126"/>
        <v>1</v>
      </c>
      <c r="EU1389">
        <f t="shared" si="1127"/>
        <v>28.81297780189395</v>
      </c>
    </row>
    <row r="1390" spans="1:151" x14ac:dyDescent="0.25">
      <c r="A1390">
        <v>1383</v>
      </c>
      <c r="B1390">
        <v>8.5652070077192128</v>
      </c>
      <c r="C1390">
        <v>47.919245421681175</v>
      </c>
      <c r="E1390">
        <f t="shared" si="1128"/>
        <v>0</v>
      </c>
      <c r="F1390">
        <f t="shared" si="1079"/>
        <v>1</v>
      </c>
      <c r="G1390">
        <f t="shared" si="1129"/>
        <v>39.354038413961959</v>
      </c>
      <c r="J1390">
        <v>1383</v>
      </c>
      <c r="K1390">
        <v>17.621452459852147</v>
      </c>
      <c r="L1390">
        <v>28.159435940712779</v>
      </c>
      <c r="N1390">
        <f t="shared" si="1080"/>
        <v>0</v>
      </c>
      <c r="O1390">
        <f t="shared" si="1081"/>
        <v>1</v>
      </c>
      <c r="P1390">
        <f t="shared" si="1082"/>
        <v>10.537983480860632</v>
      </c>
      <c r="S1390">
        <v>1383</v>
      </c>
      <c r="T1390">
        <v>19.154475526679047</v>
      </c>
      <c r="U1390">
        <v>26.535330487493038</v>
      </c>
      <c r="W1390">
        <f t="shared" si="1083"/>
        <v>0</v>
      </c>
      <c r="X1390">
        <f t="shared" si="1084"/>
        <v>1</v>
      </c>
      <c r="Y1390">
        <f t="shared" si="1085"/>
        <v>7.3808549608139913</v>
      </c>
      <c r="AB1390">
        <v>1383</v>
      </c>
      <c r="AC1390">
        <v>29.734573054523679</v>
      </c>
      <c r="AD1390">
        <v>17.856466708087567</v>
      </c>
      <c r="AF1390">
        <f t="shared" si="1086"/>
        <v>1</v>
      </c>
      <c r="AG1390">
        <f t="shared" si="1087"/>
        <v>0</v>
      </c>
      <c r="AH1390">
        <f t="shared" si="1088"/>
        <v>11.878106346436113</v>
      </c>
      <c r="AK1390">
        <v>1383</v>
      </c>
      <c r="AL1390">
        <v>16.73692200293419</v>
      </c>
      <c r="AM1390">
        <v>43.007929597481123</v>
      </c>
      <c r="AO1390">
        <f t="shared" si="1089"/>
        <v>0</v>
      </c>
      <c r="AP1390">
        <f t="shared" si="1090"/>
        <v>1</v>
      </c>
      <c r="AQ1390">
        <f t="shared" si="1091"/>
        <v>26.271007594546933</v>
      </c>
      <c r="AT1390">
        <v>1383</v>
      </c>
      <c r="AU1390">
        <v>18.124254052490922</v>
      </c>
      <c r="AV1390">
        <v>22.254051870645739</v>
      </c>
      <c r="AX1390">
        <f t="shared" si="1092"/>
        <v>0</v>
      </c>
      <c r="AY1390">
        <f t="shared" si="1093"/>
        <v>1</v>
      </c>
      <c r="AZ1390">
        <f t="shared" si="1094"/>
        <v>4.1297978181548167</v>
      </c>
      <c r="BC1390">
        <v>1383</v>
      </c>
      <c r="BD1390" t="e">
        <v>#N/A</v>
      </c>
      <c r="BE1390" t="e">
        <v>#N/A</v>
      </c>
      <c r="BG1390" t="e">
        <f t="shared" si="1095"/>
        <v>#N/A</v>
      </c>
      <c r="BH1390" t="e">
        <f t="shared" si="1096"/>
        <v>#N/A</v>
      </c>
      <c r="BI1390" t="e">
        <f t="shared" si="1097"/>
        <v>#N/A</v>
      </c>
      <c r="BL1390">
        <v>1383</v>
      </c>
      <c r="BM1390">
        <v>34.940643906155515</v>
      </c>
      <c r="BN1390">
        <v>11.648045155927077</v>
      </c>
      <c r="BP1390">
        <f t="shared" si="1098"/>
        <v>1</v>
      </c>
      <c r="BQ1390">
        <f t="shared" si="1099"/>
        <v>0</v>
      </c>
      <c r="BR1390">
        <f t="shared" si="1100"/>
        <v>23.292598750228436</v>
      </c>
      <c r="BU1390">
        <v>1383</v>
      </c>
      <c r="BV1390">
        <v>29.153663378300557</v>
      </c>
      <c r="BW1390">
        <v>10.944117049155121</v>
      </c>
      <c r="BY1390">
        <f t="shared" si="1101"/>
        <v>1</v>
      </c>
      <c r="BZ1390">
        <f t="shared" si="1102"/>
        <v>0</v>
      </c>
      <c r="CA1390">
        <f t="shared" si="1103"/>
        <v>18.209546329145436</v>
      </c>
      <c r="CD1390">
        <v>1383</v>
      </c>
      <c r="CE1390">
        <v>25.647896583542661</v>
      </c>
      <c r="CF1390">
        <v>35.35943645761779</v>
      </c>
      <c r="CH1390">
        <f t="shared" si="1104"/>
        <v>0</v>
      </c>
      <c r="CI1390">
        <f t="shared" si="1105"/>
        <v>1</v>
      </c>
      <c r="CJ1390">
        <f t="shared" si="1106"/>
        <v>9.7115398740751289</v>
      </c>
      <c r="CM1390">
        <v>1383</v>
      </c>
      <c r="CN1390">
        <v>24.80801146050597</v>
      </c>
      <c r="CO1390">
        <v>17.669471905461684</v>
      </c>
      <c r="CQ1390">
        <f t="shared" si="1107"/>
        <v>1</v>
      </c>
      <c r="CR1390">
        <f t="shared" si="1108"/>
        <v>0</v>
      </c>
      <c r="CS1390">
        <f t="shared" si="1109"/>
        <v>7.1385395550442858</v>
      </c>
      <c r="CV1390">
        <v>1383</v>
      </c>
      <c r="CW1390">
        <v>20.834965442226135</v>
      </c>
      <c r="CX1390">
        <v>19.180002910136135</v>
      </c>
      <c r="CZ1390">
        <f t="shared" si="1110"/>
        <v>1</v>
      </c>
      <c r="DA1390">
        <f t="shared" si="1111"/>
        <v>0</v>
      </c>
      <c r="DB1390">
        <f t="shared" si="1112"/>
        <v>1.6549625320899999</v>
      </c>
      <c r="DE1390">
        <v>1383</v>
      </c>
      <c r="DF1390">
        <v>13.857042497529187</v>
      </c>
      <c r="DG1390">
        <v>12.464118763600917</v>
      </c>
      <c r="DI1390">
        <f t="shared" si="1113"/>
        <v>1</v>
      </c>
      <c r="DJ1390">
        <f t="shared" si="1114"/>
        <v>0</v>
      </c>
      <c r="DK1390">
        <f t="shared" si="1115"/>
        <v>1.3929237339282707</v>
      </c>
      <c r="DN1390">
        <v>1383</v>
      </c>
      <c r="DO1390">
        <v>23.24952800469195</v>
      </c>
      <c r="DP1390">
        <v>26.9623231227419</v>
      </c>
      <c r="DR1390">
        <f t="shared" si="1116"/>
        <v>0</v>
      </c>
      <c r="DS1390">
        <f t="shared" si="1117"/>
        <v>1</v>
      </c>
      <c r="DT1390">
        <f t="shared" si="1118"/>
        <v>3.7127951180499501</v>
      </c>
      <c r="DW1390">
        <v>1383</v>
      </c>
      <c r="DX1390">
        <v>19.071258569325305</v>
      </c>
      <c r="DY1390">
        <v>14.827646534893523</v>
      </c>
      <c r="EA1390">
        <f t="shared" si="1119"/>
        <v>1</v>
      </c>
      <c r="EB1390">
        <f t="shared" si="1120"/>
        <v>0</v>
      </c>
      <c r="EC1390">
        <f t="shared" si="1121"/>
        <v>4.2436120344317825</v>
      </c>
      <c r="EF1390">
        <v>1383</v>
      </c>
      <c r="EG1390">
        <v>20.78979166241168</v>
      </c>
      <c r="EH1390">
        <v>19.889911873140832</v>
      </c>
      <c r="EJ1390">
        <f t="shared" si="1122"/>
        <v>1</v>
      </c>
      <c r="EK1390">
        <f t="shared" si="1123"/>
        <v>0</v>
      </c>
      <c r="EL1390">
        <f t="shared" si="1124"/>
        <v>0.89987978927084811</v>
      </c>
      <c r="EO1390">
        <v>1383</v>
      </c>
      <c r="EP1390">
        <v>17.134504362416273</v>
      </c>
      <c r="EQ1390">
        <v>36.144789429609176</v>
      </c>
      <c r="ES1390">
        <f t="shared" si="1125"/>
        <v>0</v>
      </c>
      <c r="ET1390">
        <f t="shared" si="1126"/>
        <v>1</v>
      </c>
      <c r="EU1390">
        <f t="shared" si="1127"/>
        <v>19.010285067192903</v>
      </c>
    </row>
    <row r="1391" spans="1:151" x14ac:dyDescent="0.25">
      <c r="A1391">
        <v>1384</v>
      </c>
      <c r="B1391">
        <v>17.53974044280217</v>
      </c>
      <c r="C1391">
        <v>32.497065640486582</v>
      </c>
      <c r="E1391">
        <f t="shared" si="1128"/>
        <v>0</v>
      </c>
      <c r="F1391">
        <f t="shared" si="1079"/>
        <v>1</v>
      </c>
      <c r="G1391">
        <f t="shared" si="1129"/>
        <v>14.957325197684412</v>
      </c>
      <c r="J1391">
        <v>1384</v>
      </c>
      <c r="K1391">
        <v>22.30646656474449</v>
      </c>
      <c r="L1391">
        <v>26.067513438260203</v>
      </c>
      <c r="N1391">
        <f t="shared" si="1080"/>
        <v>0</v>
      </c>
      <c r="O1391">
        <f t="shared" si="1081"/>
        <v>1</v>
      </c>
      <c r="P1391">
        <f t="shared" si="1082"/>
        <v>3.7610468735157134</v>
      </c>
      <c r="S1391">
        <v>1384</v>
      </c>
      <c r="T1391">
        <v>13.785493784693188</v>
      </c>
      <c r="U1391">
        <v>32.272341399597963</v>
      </c>
      <c r="W1391">
        <f t="shared" si="1083"/>
        <v>0</v>
      </c>
      <c r="X1391">
        <f t="shared" si="1084"/>
        <v>1</v>
      </c>
      <c r="Y1391">
        <f t="shared" si="1085"/>
        <v>18.486847614904775</v>
      </c>
      <c r="AB1391">
        <v>1384</v>
      </c>
      <c r="AC1391">
        <v>25.649928417039057</v>
      </c>
      <c r="AD1391">
        <v>18.706047825681829</v>
      </c>
      <c r="AF1391">
        <f t="shared" si="1086"/>
        <v>1</v>
      </c>
      <c r="AG1391">
        <f t="shared" si="1087"/>
        <v>0</v>
      </c>
      <c r="AH1391">
        <f t="shared" si="1088"/>
        <v>6.9438805913572281</v>
      </c>
      <c r="AK1391">
        <v>1384</v>
      </c>
      <c r="AL1391">
        <v>28.574071353342973</v>
      </c>
      <c r="AM1391">
        <v>21.661393511570839</v>
      </c>
      <c r="AO1391">
        <f t="shared" si="1089"/>
        <v>1</v>
      </c>
      <c r="AP1391">
        <f t="shared" si="1090"/>
        <v>0</v>
      </c>
      <c r="AQ1391">
        <f t="shared" si="1091"/>
        <v>6.9126778417721333</v>
      </c>
      <c r="AT1391">
        <v>1384</v>
      </c>
      <c r="AU1391">
        <v>20.953381618629322</v>
      </c>
      <c r="AV1391">
        <v>11.247259251649949</v>
      </c>
      <c r="AX1391">
        <f t="shared" si="1092"/>
        <v>1</v>
      </c>
      <c r="AY1391">
        <f t="shared" si="1093"/>
        <v>0</v>
      </c>
      <c r="AZ1391">
        <f t="shared" si="1094"/>
        <v>9.7061223669793737</v>
      </c>
      <c r="BC1391">
        <v>1384</v>
      </c>
      <c r="BD1391" t="e">
        <v>#N/A</v>
      </c>
      <c r="BE1391" t="e">
        <v>#N/A</v>
      </c>
      <c r="BG1391" t="e">
        <f t="shared" si="1095"/>
        <v>#N/A</v>
      </c>
      <c r="BH1391" t="e">
        <f t="shared" si="1096"/>
        <v>#N/A</v>
      </c>
      <c r="BI1391" t="e">
        <f t="shared" si="1097"/>
        <v>#N/A</v>
      </c>
      <c r="BL1391">
        <v>1384</v>
      </c>
      <c r="BM1391">
        <v>24.840461047275834</v>
      </c>
      <c r="BN1391">
        <v>8.9030817862163705</v>
      </c>
      <c r="BP1391">
        <f t="shared" si="1098"/>
        <v>1</v>
      </c>
      <c r="BQ1391">
        <f t="shared" si="1099"/>
        <v>0</v>
      </c>
      <c r="BR1391">
        <f t="shared" si="1100"/>
        <v>15.937379261059464</v>
      </c>
      <c r="BU1391">
        <v>1384</v>
      </c>
      <c r="BV1391">
        <v>36.433187123041272</v>
      </c>
      <c r="BW1391">
        <v>20.851256944768203</v>
      </c>
      <c r="BY1391">
        <f t="shared" si="1101"/>
        <v>1</v>
      </c>
      <c r="BZ1391">
        <f t="shared" si="1102"/>
        <v>0</v>
      </c>
      <c r="CA1391">
        <f t="shared" si="1103"/>
        <v>15.581930178273069</v>
      </c>
      <c r="CD1391">
        <v>1384</v>
      </c>
      <c r="CE1391">
        <v>29.1846843628485</v>
      </c>
      <c r="CF1391">
        <v>21.078632934700199</v>
      </c>
      <c r="CH1391">
        <f t="shared" si="1104"/>
        <v>1</v>
      </c>
      <c r="CI1391">
        <f t="shared" si="1105"/>
        <v>0</v>
      </c>
      <c r="CJ1391">
        <f t="shared" si="1106"/>
        <v>8.1060514281483016</v>
      </c>
      <c r="CM1391">
        <v>1384</v>
      </c>
      <c r="CN1391">
        <v>20.97766568650318</v>
      </c>
      <c r="CO1391">
        <v>34.257740563827198</v>
      </c>
      <c r="CQ1391">
        <f t="shared" si="1107"/>
        <v>0</v>
      </c>
      <c r="CR1391">
        <f t="shared" si="1108"/>
        <v>1</v>
      </c>
      <c r="CS1391">
        <f t="shared" si="1109"/>
        <v>13.280074877324019</v>
      </c>
      <c r="CV1391">
        <v>1384</v>
      </c>
      <c r="CW1391">
        <v>23.843408419470801</v>
      </c>
      <c r="CX1391">
        <v>18.876179708741113</v>
      </c>
      <c r="CZ1391">
        <f t="shared" si="1110"/>
        <v>1</v>
      </c>
      <c r="DA1391">
        <f t="shared" si="1111"/>
        <v>0</v>
      </c>
      <c r="DB1391">
        <f t="shared" si="1112"/>
        <v>4.9672287107296889</v>
      </c>
      <c r="DE1391">
        <v>1384</v>
      </c>
      <c r="DF1391">
        <v>22.683231701655064</v>
      </c>
      <c r="DG1391">
        <v>30.525013126815971</v>
      </c>
      <c r="DI1391">
        <f t="shared" si="1113"/>
        <v>0</v>
      </c>
      <c r="DJ1391">
        <f t="shared" si="1114"/>
        <v>1</v>
      </c>
      <c r="DK1391">
        <f t="shared" si="1115"/>
        <v>7.8417814251609066</v>
      </c>
      <c r="DN1391">
        <v>1384</v>
      </c>
      <c r="DO1391">
        <v>29.301002219585833</v>
      </c>
      <c r="DP1391">
        <v>24.102683683325548</v>
      </c>
      <c r="DR1391">
        <f t="shared" si="1116"/>
        <v>1</v>
      </c>
      <c r="DS1391">
        <f t="shared" si="1117"/>
        <v>0</v>
      </c>
      <c r="DT1391">
        <f t="shared" si="1118"/>
        <v>5.1983185362602846</v>
      </c>
      <c r="DW1391">
        <v>1384</v>
      </c>
      <c r="DX1391">
        <v>19.713747497734712</v>
      </c>
      <c r="DY1391">
        <v>16.680350830039828</v>
      </c>
      <c r="EA1391">
        <f t="shared" si="1119"/>
        <v>1</v>
      </c>
      <c r="EB1391">
        <f t="shared" si="1120"/>
        <v>0</v>
      </c>
      <c r="EC1391">
        <f t="shared" si="1121"/>
        <v>3.033396667694884</v>
      </c>
      <c r="EF1391">
        <v>1384</v>
      </c>
      <c r="EG1391">
        <v>24.287435770856785</v>
      </c>
      <c r="EH1391">
        <v>13.853398488835998</v>
      </c>
      <c r="EJ1391">
        <f t="shared" si="1122"/>
        <v>1</v>
      </c>
      <c r="EK1391">
        <f t="shared" si="1123"/>
        <v>0</v>
      </c>
      <c r="EL1391">
        <f t="shared" si="1124"/>
        <v>10.434037282020787</v>
      </c>
      <c r="EO1391">
        <v>1384</v>
      </c>
      <c r="EP1391">
        <v>20.627452419344763</v>
      </c>
      <c r="EQ1391">
        <v>26.82919259986944</v>
      </c>
      <c r="ES1391">
        <f t="shared" si="1125"/>
        <v>0</v>
      </c>
      <c r="ET1391">
        <f t="shared" si="1126"/>
        <v>1</v>
      </c>
      <c r="EU1391">
        <f t="shared" si="1127"/>
        <v>6.201740180524677</v>
      </c>
    </row>
    <row r="1392" spans="1:151" x14ac:dyDescent="0.25">
      <c r="A1392">
        <v>1385</v>
      </c>
      <c r="B1392">
        <v>17.131351826012839</v>
      </c>
      <c r="C1392">
        <v>8.3967661059831578</v>
      </c>
      <c r="E1392">
        <f t="shared" si="1128"/>
        <v>1</v>
      </c>
      <c r="F1392">
        <f t="shared" si="1079"/>
        <v>0</v>
      </c>
      <c r="G1392">
        <f t="shared" si="1129"/>
        <v>8.7345857200296813</v>
      </c>
      <c r="J1392">
        <v>1385</v>
      </c>
      <c r="K1392">
        <v>17.435703784803643</v>
      </c>
      <c r="L1392">
        <v>34.497285080442886</v>
      </c>
      <c r="N1392">
        <f t="shared" si="1080"/>
        <v>0</v>
      </c>
      <c r="O1392">
        <f t="shared" si="1081"/>
        <v>1</v>
      </c>
      <c r="P1392">
        <f t="shared" si="1082"/>
        <v>17.061581295639243</v>
      </c>
      <c r="S1392">
        <v>1385</v>
      </c>
      <c r="T1392">
        <v>13.732485160662126</v>
      </c>
      <c r="U1392">
        <v>15.077942225168727</v>
      </c>
      <c r="W1392">
        <f t="shared" si="1083"/>
        <v>0</v>
      </c>
      <c r="X1392">
        <f t="shared" si="1084"/>
        <v>1</v>
      </c>
      <c r="Y1392">
        <f t="shared" si="1085"/>
        <v>1.3454570645066006</v>
      </c>
      <c r="AB1392">
        <v>1385</v>
      </c>
      <c r="AC1392">
        <v>19.176489792052571</v>
      </c>
      <c r="AD1392">
        <v>16.37632317892751</v>
      </c>
      <c r="AF1392">
        <f t="shared" si="1086"/>
        <v>1</v>
      </c>
      <c r="AG1392">
        <f t="shared" si="1087"/>
        <v>0</v>
      </c>
      <c r="AH1392">
        <f t="shared" si="1088"/>
        <v>2.8001666131250609</v>
      </c>
      <c r="AK1392">
        <v>1385</v>
      </c>
      <c r="AL1392">
        <v>15.021987718516161</v>
      </c>
      <c r="AM1392">
        <v>42.909694101447506</v>
      </c>
      <c r="AO1392">
        <f t="shared" si="1089"/>
        <v>0</v>
      </c>
      <c r="AP1392">
        <f t="shared" si="1090"/>
        <v>1</v>
      </c>
      <c r="AQ1392">
        <f t="shared" si="1091"/>
        <v>27.887706382931345</v>
      </c>
      <c r="AT1392">
        <v>1385</v>
      </c>
      <c r="AU1392">
        <v>15.236649515519161</v>
      </c>
      <c r="AV1392">
        <v>26.095391836929284</v>
      </c>
      <c r="AX1392">
        <f t="shared" si="1092"/>
        <v>0</v>
      </c>
      <c r="AY1392">
        <f t="shared" si="1093"/>
        <v>1</v>
      </c>
      <c r="AZ1392">
        <f t="shared" si="1094"/>
        <v>10.858742321410123</v>
      </c>
      <c r="BC1392">
        <v>1385</v>
      </c>
      <c r="BD1392" t="e">
        <v>#N/A</v>
      </c>
      <c r="BE1392" t="e">
        <v>#N/A</v>
      </c>
      <c r="BG1392" t="e">
        <f t="shared" si="1095"/>
        <v>#N/A</v>
      </c>
      <c r="BH1392" t="e">
        <f t="shared" si="1096"/>
        <v>#N/A</v>
      </c>
      <c r="BI1392" t="e">
        <f t="shared" si="1097"/>
        <v>#N/A</v>
      </c>
      <c r="BL1392">
        <v>1385</v>
      </c>
      <c r="BM1392">
        <v>27.902496054019942</v>
      </c>
      <c r="BN1392">
        <v>10.278867832962904</v>
      </c>
      <c r="BP1392">
        <f t="shared" si="1098"/>
        <v>1</v>
      </c>
      <c r="BQ1392">
        <f t="shared" si="1099"/>
        <v>0</v>
      </c>
      <c r="BR1392">
        <f t="shared" si="1100"/>
        <v>17.623628221057039</v>
      </c>
      <c r="BU1392">
        <v>1385</v>
      </c>
      <c r="BV1392">
        <v>17.186569239395851</v>
      </c>
      <c r="BW1392">
        <v>22.739375912752184</v>
      </c>
      <c r="BY1392">
        <f t="shared" si="1101"/>
        <v>0</v>
      </c>
      <c r="BZ1392">
        <f t="shared" si="1102"/>
        <v>1</v>
      </c>
      <c r="CA1392">
        <f t="shared" si="1103"/>
        <v>5.5528066733563328</v>
      </c>
      <c r="CD1392">
        <v>1385</v>
      </c>
      <c r="CE1392">
        <v>27.979967847978266</v>
      </c>
      <c r="CF1392">
        <v>41.675130969840822</v>
      </c>
      <c r="CH1392">
        <f t="shared" si="1104"/>
        <v>0</v>
      </c>
      <c r="CI1392">
        <f t="shared" si="1105"/>
        <v>1</v>
      </c>
      <c r="CJ1392">
        <f t="shared" si="1106"/>
        <v>13.695163121862556</v>
      </c>
      <c r="CM1392">
        <v>1385</v>
      </c>
      <c r="CN1392">
        <v>17.641275645699977</v>
      </c>
      <c r="CO1392">
        <v>6.24273112886973</v>
      </c>
      <c r="CQ1392">
        <f t="shared" si="1107"/>
        <v>1</v>
      </c>
      <c r="CR1392">
        <f t="shared" si="1108"/>
        <v>0</v>
      </c>
      <c r="CS1392">
        <f t="shared" si="1109"/>
        <v>11.398544516830247</v>
      </c>
      <c r="CV1392">
        <v>1385</v>
      </c>
      <c r="CW1392">
        <v>23.572851855322902</v>
      </c>
      <c r="CX1392">
        <v>20.49067328701517</v>
      </c>
      <c r="CZ1392">
        <f t="shared" si="1110"/>
        <v>1</v>
      </c>
      <c r="DA1392">
        <f t="shared" si="1111"/>
        <v>0</v>
      </c>
      <c r="DB1392">
        <f t="shared" si="1112"/>
        <v>3.0821785683077323</v>
      </c>
      <c r="DE1392">
        <v>1385</v>
      </c>
      <c r="DF1392">
        <v>25.970657928010198</v>
      </c>
      <c r="DG1392">
        <v>24.402076437565309</v>
      </c>
      <c r="DI1392">
        <f t="shared" si="1113"/>
        <v>1</v>
      </c>
      <c r="DJ1392">
        <f t="shared" si="1114"/>
        <v>0</v>
      </c>
      <c r="DK1392">
        <f t="shared" si="1115"/>
        <v>1.5685814904448883</v>
      </c>
      <c r="DN1392">
        <v>1385</v>
      </c>
      <c r="DO1392">
        <v>23.314887352857671</v>
      </c>
      <c r="DP1392">
        <v>15.076774845453464</v>
      </c>
      <c r="DR1392">
        <f t="shared" si="1116"/>
        <v>1</v>
      </c>
      <c r="DS1392">
        <f t="shared" si="1117"/>
        <v>0</v>
      </c>
      <c r="DT1392">
        <f t="shared" si="1118"/>
        <v>8.2381125074042068</v>
      </c>
      <c r="DW1392">
        <v>1385</v>
      </c>
      <c r="DX1392">
        <v>19.208002221965071</v>
      </c>
      <c r="DY1392">
        <v>23.466787822012279</v>
      </c>
      <c r="EA1392">
        <f t="shared" si="1119"/>
        <v>0</v>
      </c>
      <c r="EB1392">
        <f t="shared" si="1120"/>
        <v>1</v>
      </c>
      <c r="EC1392">
        <f t="shared" si="1121"/>
        <v>4.258785600047208</v>
      </c>
      <c r="EF1392">
        <v>1385</v>
      </c>
      <c r="EG1392">
        <v>18.515533006702178</v>
      </c>
      <c r="EH1392">
        <v>18.541519591945605</v>
      </c>
      <c r="EJ1392">
        <f t="shared" si="1122"/>
        <v>0</v>
      </c>
      <c r="EK1392">
        <f t="shared" si="1123"/>
        <v>1</v>
      </c>
      <c r="EL1392">
        <f t="shared" si="1124"/>
        <v>2.5986585243426674E-2</v>
      </c>
      <c r="EO1392">
        <v>1385</v>
      </c>
      <c r="EP1392">
        <v>20.23104600492865</v>
      </c>
      <c r="EQ1392">
        <v>35.580578601782399</v>
      </c>
      <c r="ES1392">
        <f t="shared" si="1125"/>
        <v>0</v>
      </c>
      <c r="ET1392">
        <f t="shared" si="1126"/>
        <v>1</v>
      </c>
      <c r="EU1392">
        <f t="shared" si="1127"/>
        <v>15.349532596853749</v>
      </c>
    </row>
    <row r="1393" spans="1:151" x14ac:dyDescent="0.25">
      <c r="A1393">
        <v>1386</v>
      </c>
      <c r="B1393">
        <v>10.180898541984911</v>
      </c>
      <c r="C1393">
        <v>7.9383469777506797</v>
      </c>
      <c r="E1393">
        <f t="shared" si="1128"/>
        <v>1</v>
      </c>
      <c r="F1393">
        <f t="shared" si="1079"/>
        <v>0</v>
      </c>
      <c r="G1393">
        <f t="shared" si="1129"/>
        <v>2.2425515642342315</v>
      </c>
      <c r="J1393">
        <v>1386</v>
      </c>
      <c r="K1393">
        <v>22.111197629797978</v>
      </c>
      <c r="L1393">
        <v>24.516090657796209</v>
      </c>
      <c r="N1393">
        <f t="shared" si="1080"/>
        <v>0</v>
      </c>
      <c r="O1393">
        <f t="shared" si="1081"/>
        <v>1</v>
      </c>
      <c r="P1393">
        <f t="shared" si="1082"/>
        <v>2.4048930279982308</v>
      </c>
      <c r="S1393">
        <v>1386</v>
      </c>
      <c r="T1393">
        <v>15.067529377774509</v>
      </c>
      <c r="U1393">
        <v>13.284062987388371</v>
      </c>
      <c r="W1393">
        <f t="shared" si="1083"/>
        <v>1</v>
      </c>
      <c r="X1393">
        <f t="shared" si="1084"/>
        <v>0</v>
      </c>
      <c r="Y1393">
        <f t="shared" si="1085"/>
        <v>1.7834663903861383</v>
      </c>
      <c r="AB1393">
        <v>1386</v>
      </c>
      <c r="AC1393">
        <v>21.123678169562044</v>
      </c>
      <c r="AD1393">
        <v>17.680057071744553</v>
      </c>
      <c r="AF1393">
        <f t="shared" si="1086"/>
        <v>1</v>
      </c>
      <c r="AG1393">
        <f t="shared" si="1087"/>
        <v>0</v>
      </c>
      <c r="AH1393">
        <f t="shared" si="1088"/>
        <v>3.4436210978174913</v>
      </c>
      <c r="AK1393">
        <v>1386</v>
      </c>
      <c r="AL1393">
        <v>23.388742930689435</v>
      </c>
      <c r="AM1393">
        <v>32.157380243728014</v>
      </c>
      <c r="AO1393">
        <f t="shared" si="1089"/>
        <v>0</v>
      </c>
      <c r="AP1393">
        <f t="shared" si="1090"/>
        <v>1</v>
      </c>
      <c r="AQ1393">
        <f t="shared" si="1091"/>
        <v>8.7686373130385782</v>
      </c>
      <c r="AT1393">
        <v>1386</v>
      </c>
      <c r="AU1393">
        <v>14.983163353775456</v>
      </c>
      <c r="AV1393">
        <v>28.338590532510285</v>
      </c>
      <c r="AX1393">
        <f t="shared" si="1092"/>
        <v>0</v>
      </c>
      <c r="AY1393">
        <f t="shared" si="1093"/>
        <v>1</v>
      </c>
      <c r="AZ1393">
        <f t="shared" si="1094"/>
        <v>13.355427178734828</v>
      </c>
      <c r="BC1393">
        <v>1386</v>
      </c>
      <c r="BD1393" t="e">
        <v>#N/A</v>
      </c>
      <c r="BE1393" t="e">
        <v>#N/A</v>
      </c>
      <c r="BG1393" t="e">
        <f t="shared" si="1095"/>
        <v>#N/A</v>
      </c>
      <c r="BH1393" t="e">
        <f t="shared" si="1096"/>
        <v>#N/A</v>
      </c>
      <c r="BI1393" t="e">
        <f t="shared" si="1097"/>
        <v>#N/A</v>
      </c>
      <c r="BL1393">
        <v>1386</v>
      </c>
      <c r="BM1393">
        <v>32.871304179579667</v>
      </c>
      <c r="BN1393">
        <v>15.324600161977692</v>
      </c>
      <c r="BP1393">
        <f t="shared" si="1098"/>
        <v>1</v>
      </c>
      <c r="BQ1393">
        <f t="shared" si="1099"/>
        <v>0</v>
      </c>
      <c r="BR1393">
        <f t="shared" si="1100"/>
        <v>17.546704017601975</v>
      </c>
      <c r="BU1393">
        <v>1386</v>
      </c>
      <c r="BV1393">
        <v>17.235621854290443</v>
      </c>
      <c r="BW1393">
        <v>28.19657439265379</v>
      </c>
      <c r="BY1393">
        <f t="shared" si="1101"/>
        <v>0</v>
      </c>
      <c r="BZ1393">
        <f t="shared" si="1102"/>
        <v>1</v>
      </c>
      <c r="CA1393">
        <f t="shared" si="1103"/>
        <v>10.960952538363347</v>
      </c>
      <c r="CD1393">
        <v>1386</v>
      </c>
      <c r="CE1393">
        <v>16.003221412954428</v>
      </c>
      <c r="CF1393">
        <v>23.976032141336624</v>
      </c>
      <c r="CH1393">
        <f t="shared" si="1104"/>
        <v>0</v>
      </c>
      <c r="CI1393">
        <f t="shared" si="1105"/>
        <v>1</v>
      </c>
      <c r="CJ1393">
        <f t="shared" si="1106"/>
        <v>7.9728107283821963</v>
      </c>
      <c r="CM1393">
        <v>1386</v>
      </c>
      <c r="CN1393">
        <v>21.994398542243598</v>
      </c>
      <c r="CO1393">
        <v>15.771024844059873</v>
      </c>
      <c r="CQ1393">
        <f t="shared" si="1107"/>
        <v>1</v>
      </c>
      <c r="CR1393">
        <f t="shared" si="1108"/>
        <v>0</v>
      </c>
      <c r="CS1393">
        <f t="shared" si="1109"/>
        <v>6.2233736981837247</v>
      </c>
      <c r="CV1393">
        <v>1386</v>
      </c>
      <c r="CW1393">
        <v>22.449375241533755</v>
      </c>
      <c r="CX1393">
        <v>13.829973432347797</v>
      </c>
      <c r="CZ1393">
        <f t="shared" si="1110"/>
        <v>1</v>
      </c>
      <c r="DA1393">
        <f t="shared" si="1111"/>
        <v>0</v>
      </c>
      <c r="DB1393">
        <f t="shared" si="1112"/>
        <v>8.6194018091859572</v>
      </c>
      <c r="DE1393">
        <v>1386</v>
      </c>
      <c r="DF1393">
        <v>25.491643142869933</v>
      </c>
      <c r="DG1393">
        <v>29.944578016300895</v>
      </c>
      <c r="DI1393">
        <f t="shared" si="1113"/>
        <v>0</v>
      </c>
      <c r="DJ1393">
        <f t="shared" si="1114"/>
        <v>1</v>
      </c>
      <c r="DK1393">
        <f t="shared" si="1115"/>
        <v>4.4529348734309622</v>
      </c>
      <c r="DN1393">
        <v>1386</v>
      </c>
      <c r="DO1393">
        <v>26.254918858559268</v>
      </c>
      <c r="DP1393">
        <v>21.025734064032015</v>
      </c>
      <c r="DR1393">
        <f t="shared" si="1116"/>
        <v>1</v>
      </c>
      <c r="DS1393">
        <f t="shared" si="1117"/>
        <v>0</v>
      </c>
      <c r="DT1393">
        <f t="shared" si="1118"/>
        <v>5.2291847945272529</v>
      </c>
      <c r="DW1393">
        <v>1386</v>
      </c>
      <c r="DX1393">
        <v>19.748834514121715</v>
      </c>
      <c r="DY1393">
        <v>14.216903133771359</v>
      </c>
      <c r="EA1393">
        <f t="shared" si="1119"/>
        <v>1</v>
      </c>
      <c r="EB1393">
        <f t="shared" si="1120"/>
        <v>0</v>
      </c>
      <c r="EC1393">
        <f t="shared" si="1121"/>
        <v>5.5319313803503558</v>
      </c>
      <c r="EF1393">
        <v>1386</v>
      </c>
      <c r="EG1393">
        <v>20.929793246000891</v>
      </c>
      <c r="EH1393">
        <v>12.041338093869689</v>
      </c>
      <c r="EJ1393">
        <f t="shared" si="1122"/>
        <v>1</v>
      </c>
      <c r="EK1393">
        <f t="shared" si="1123"/>
        <v>0</v>
      </c>
      <c r="EL1393">
        <f t="shared" si="1124"/>
        <v>8.8884551521312023</v>
      </c>
      <c r="EO1393">
        <v>1386</v>
      </c>
      <c r="EP1393">
        <v>17.182148624465771</v>
      </c>
      <c r="EQ1393">
        <v>17.869840825044555</v>
      </c>
      <c r="ES1393">
        <f t="shared" si="1125"/>
        <v>0</v>
      </c>
      <c r="ET1393">
        <f t="shared" si="1126"/>
        <v>1</v>
      </c>
      <c r="EU1393">
        <f t="shared" si="1127"/>
        <v>0.687692200578784</v>
      </c>
    </row>
    <row r="1394" spans="1:151" x14ac:dyDescent="0.25">
      <c r="A1394">
        <v>1387</v>
      </c>
      <c r="B1394">
        <v>16.038525740439727</v>
      </c>
      <c r="C1394">
        <v>23.192093514477826</v>
      </c>
      <c r="E1394">
        <f t="shared" si="1128"/>
        <v>0</v>
      </c>
      <c r="F1394">
        <f t="shared" si="1079"/>
        <v>1</v>
      </c>
      <c r="G1394">
        <f t="shared" si="1129"/>
        <v>7.1535677740380983</v>
      </c>
      <c r="J1394">
        <v>1387</v>
      </c>
      <c r="K1394">
        <v>34.91738086298075</v>
      </c>
      <c r="L1394">
        <v>19.438540323156715</v>
      </c>
      <c r="N1394">
        <f t="shared" si="1080"/>
        <v>1</v>
      </c>
      <c r="O1394">
        <f t="shared" si="1081"/>
        <v>0</v>
      </c>
      <c r="P1394">
        <f t="shared" si="1082"/>
        <v>15.478840539824034</v>
      </c>
      <c r="S1394">
        <v>1387</v>
      </c>
      <c r="T1394">
        <v>13.624499399472494</v>
      </c>
      <c r="U1394">
        <v>26.164890494320261</v>
      </c>
      <c r="W1394">
        <f t="shared" si="1083"/>
        <v>0</v>
      </c>
      <c r="X1394">
        <f t="shared" si="1084"/>
        <v>1</v>
      </c>
      <c r="Y1394">
        <f t="shared" si="1085"/>
        <v>12.540391094847767</v>
      </c>
      <c r="AB1394">
        <v>1387</v>
      </c>
      <c r="AC1394">
        <v>23.154170252017831</v>
      </c>
      <c r="AD1394">
        <v>16.694995620368946</v>
      </c>
      <c r="AF1394">
        <f t="shared" si="1086"/>
        <v>1</v>
      </c>
      <c r="AG1394">
        <f t="shared" si="1087"/>
        <v>0</v>
      </c>
      <c r="AH1394">
        <f t="shared" si="1088"/>
        <v>6.4591746316488852</v>
      </c>
      <c r="AK1394">
        <v>1387</v>
      </c>
      <c r="AL1394">
        <v>40.72437973039834</v>
      </c>
      <c r="AM1394">
        <v>30.715875017987738</v>
      </c>
      <c r="AO1394">
        <f t="shared" si="1089"/>
        <v>1</v>
      </c>
      <c r="AP1394">
        <f t="shared" si="1090"/>
        <v>0</v>
      </c>
      <c r="AQ1394">
        <f t="shared" si="1091"/>
        <v>10.008504712410602</v>
      </c>
      <c r="AT1394">
        <v>1387</v>
      </c>
      <c r="AU1394">
        <v>18.118271369593742</v>
      </c>
      <c r="AV1394">
        <v>21.411531660371683</v>
      </c>
      <c r="AX1394">
        <f t="shared" si="1092"/>
        <v>0</v>
      </c>
      <c r="AY1394">
        <f t="shared" si="1093"/>
        <v>1</v>
      </c>
      <c r="AZ1394">
        <f t="shared" si="1094"/>
        <v>3.2932602907779405</v>
      </c>
      <c r="BC1394">
        <v>1387</v>
      </c>
      <c r="BD1394" t="e">
        <v>#N/A</v>
      </c>
      <c r="BE1394" t="e">
        <v>#N/A</v>
      </c>
      <c r="BG1394" t="e">
        <f t="shared" si="1095"/>
        <v>#N/A</v>
      </c>
      <c r="BH1394" t="e">
        <f t="shared" si="1096"/>
        <v>#N/A</v>
      </c>
      <c r="BI1394" t="e">
        <f t="shared" si="1097"/>
        <v>#N/A</v>
      </c>
      <c r="BL1394">
        <v>1387</v>
      </c>
      <c r="BM1394">
        <v>28.233866898737741</v>
      </c>
      <c r="BN1394">
        <v>8.302190274465314</v>
      </c>
      <c r="BP1394">
        <f t="shared" si="1098"/>
        <v>1</v>
      </c>
      <c r="BQ1394">
        <f t="shared" si="1099"/>
        <v>0</v>
      </c>
      <c r="BR1394">
        <f t="shared" si="1100"/>
        <v>19.931676624272427</v>
      </c>
      <c r="BU1394">
        <v>1387</v>
      </c>
      <c r="BV1394">
        <v>24.135955283145556</v>
      </c>
      <c r="BW1394">
        <v>16.23598769811445</v>
      </c>
      <c r="BY1394">
        <f t="shared" si="1101"/>
        <v>1</v>
      </c>
      <c r="BZ1394">
        <f t="shared" si="1102"/>
        <v>0</v>
      </c>
      <c r="CA1394">
        <f t="shared" si="1103"/>
        <v>7.8999675850311064</v>
      </c>
      <c r="CD1394">
        <v>1387</v>
      </c>
      <c r="CE1394">
        <v>29.65381392726329</v>
      </c>
      <c r="CF1394">
        <v>21.357939484767446</v>
      </c>
      <c r="CH1394">
        <f t="shared" si="1104"/>
        <v>1</v>
      </c>
      <c r="CI1394">
        <f t="shared" si="1105"/>
        <v>0</v>
      </c>
      <c r="CJ1394">
        <f t="shared" si="1106"/>
        <v>8.2958744424958439</v>
      </c>
      <c r="CM1394">
        <v>1387</v>
      </c>
      <c r="CN1394">
        <v>18.031513980877115</v>
      </c>
      <c r="CO1394">
        <v>21.065015850252994</v>
      </c>
      <c r="CQ1394">
        <f t="shared" si="1107"/>
        <v>0</v>
      </c>
      <c r="CR1394">
        <f t="shared" si="1108"/>
        <v>1</v>
      </c>
      <c r="CS1394">
        <f t="shared" si="1109"/>
        <v>3.0335018693758791</v>
      </c>
      <c r="CV1394">
        <v>1387</v>
      </c>
      <c r="CW1394">
        <v>19.855788516905484</v>
      </c>
      <c r="CX1394">
        <v>18.914070203148622</v>
      </c>
      <c r="CZ1394">
        <f t="shared" si="1110"/>
        <v>1</v>
      </c>
      <c r="DA1394">
        <f t="shared" si="1111"/>
        <v>0</v>
      </c>
      <c r="DB1394">
        <f t="shared" si="1112"/>
        <v>0.9417183137568621</v>
      </c>
      <c r="DE1394">
        <v>1387</v>
      </c>
      <c r="DF1394">
        <v>31.540840504272303</v>
      </c>
      <c r="DG1394">
        <v>24.042318020320391</v>
      </c>
      <c r="DI1394">
        <f t="shared" si="1113"/>
        <v>1</v>
      </c>
      <c r="DJ1394">
        <f t="shared" si="1114"/>
        <v>0</v>
      </c>
      <c r="DK1394">
        <f t="shared" si="1115"/>
        <v>7.4985224839519127</v>
      </c>
      <c r="DN1394">
        <v>1387</v>
      </c>
      <c r="DO1394">
        <v>21.718811888868316</v>
      </c>
      <c r="DP1394">
        <v>17.662540741936688</v>
      </c>
      <c r="DR1394">
        <f t="shared" si="1116"/>
        <v>1</v>
      </c>
      <c r="DS1394">
        <f t="shared" si="1117"/>
        <v>0</v>
      </c>
      <c r="DT1394">
        <f t="shared" si="1118"/>
        <v>4.0562711469316284</v>
      </c>
      <c r="DW1394">
        <v>1387</v>
      </c>
      <c r="DX1394">
        <v>17.367479229913378</v>
      </c>
      <c r="DY1394">
        <v>8.8550864305372023</v>
      </c>
      <c r="EA1394">
        <f t="shared" si="1119"/>
        <v>1</v>
      </c>
      <c r="EB1394">
        <f t="shared" si="1120"/>
        <v>0</v>
      </c>
      <c r="EC1394">
        <f t="shared" si="1121"/>
        <v>8.5123927993761761</v>
      </c>
      <c r="EF1394">
        <v>1387</v>
      </c>
      <c r="EG1394">
        <v>23.201206512098508</v>
      </c>
      <c r="EH1394">
        <v>14.57767596347567</v>
      </c>
      <c r="EJ1394">
        <f t="shared" si="1122"/>
        <v>1</v>
      </c>
      <c r="EK1394">
        <f t="shared" si="1123"/>
        <v>0</v>
      </c>
      <c r="EL1394">
        <f t="shared" si="1124"/>
        <v>8.6235305486228384</v>
      </c>
      <c r="EO1394">
        <v>1387</v>
      </c>
      <c r="EP1394">
        <v>24.96595163314257</v>
      </c>
      <c r="EQ1394">
        <v>26.907688389804971</v>
      </c>
      <c r="ES1394">
        <f t="shared" si="1125"/>
        <v>0</v>
      </c>
      <c r="ET1394">
        <f t="shared" si="1126"/>
        <v>1</v>
      </c>
      <c r="EU1394">
        <f t="shared" si="1127"/>
        <v>1.9417367566624009</v>
      </c>
    </row>
    <row r="1395" spans="1:151" x14ac:dyDescent="0.25">
      <c r="A1395">
        <v>1388</v>
      </c>
      <c r="B1395">
        <v>12.817475814612084</v>
      </c>
      <c r="C1395">
        <v>53.841777753814796</v>
      </c>
      <c r="E1395">
        <f t="shared" si="1128"/>
        <v>0</v>
      </c>
      <c r="F1395">
        <f t="shared" si="1079"/>
        <v>1</v>
      </c>
      <c r="G1395">
        <f t="shared" si="1129"/>
        <v>41.024301939202715</v>
      </c>
      <c r="J1395">
        <v>1388</v>
      </c>
      <c r="K1395">
        <v>28.378076436660692</v>
      </c>
      <c r="L1395">
        <v>28.170464505050958</v>
      </c>
      <c r="N1395">
        <f t="shared" si="1080"/>
        <v>1</v>
      </c>
      <c r="O1395">
        <f t="shared" si="1081"/>
        <v>0</v>
      </c>
      <c r="P1395">
        <f t="shared" si="1082"/>
        <v>0.20761193160973335</v>
      </c>
      <c r="S1395">
        <v>1388</v>
      </c>
      <c r="T1395">
        <v>16.177661486955902</v>
      </c>
      <c r="U1395">
        <v>19.507405126166415</v>
      </c>
      <c r="W1395">
        <f t="shared" si="1083"/>
        <v>0</v>
      </c>
      <c r="X1395">
        <f t="shared" si="1084"/>
        <v>1</v>
      </c>
      <c r="Y1395">
        <f t="shared" si="1085"/>
        <v>3.3297436392105126</v>
      </c>
      <c r="AB1395">
        <v>1388</v>
      </c>
      <c r="AC1395">
        <v>20.28108494641269</v>
      </c>
      <c r="AD1395">
        <v>17.589760085597216</v>
      </c>
      <c r="AF1395">
        <f t="shared" si="1086"/>
        <v>1</v>
      </c>
      <c r="AG1395">
        <f t="shared" si="1087"/>
        <v>0</v>
      </c>
      <c r="AH1395">
        <f t="shared" si="1088"/>
        <v>2.6913248608154738</v>
      </c>
      <c r="AK1395">
        <v>1388</v>
      </c>
      <c r="AL1395">
        <v>15.506002480940444</v>
      </c>
      <c r="AM1395">
        <v>3.6647904704288621</v>
      </c>
      <c r="AO1395">
        <f t="shared" si="1089"/>
        <v>1</v>
      </c>
      <c r="AP1395">
        <f t="shared" si="1090"/>
        <v>0</v>
      </c>
      <c r="AQ1395">
        <f t="shared" si="1091"/>
        <v>11.841212010511581</v>
      </c>
      <c r="AT1395">
        <v>1388</v>
      </c>
      <c r="AU1395">
        <v>22.586717661148821</v>
      </c>
      <c r="AV1395">
        <v>32.05644324911944</v>
      </c>
      <c r="AX1395">
        <f t="shared" si="1092"/>
        <v>0</v>
      </c>
      <c r="AY1395">
        <f t="shared" si="1093"/>
        <v>1</v>
      </c>
      <c r="AZ1395">
        <f t="shared" si="1094"/>
        <v>9.4697255879706184</v>
      </c>
      <c r="BC1395">
        <v>1388</v>
      </c>
      <c r="BD1395" t="e">
        <v>#N/A</v>
      </c>
      <c r="BE1395" t="e">
        <v>#N/A</v>
      </c>
      <c r="BG1395" t="e">
        <f t="shared" si="1095"/>
        <v>#N/A</v>
      </c>
      <c r="BH1395" t="e">
        <f t="shared" si="1096"/>
        <v>#N/A</v>
      </c>
      <c r="BI1395" t="e">
        <f t="shared" si="1097"/>
        <v>#N/A</v>
      </c>
      <c r="BL1395">
        <v>1388</v>
      </c>
      <c r="BM1395">
        <v>20.212093354964914</v>
      </c>
      <c r="BN1395">
        <v>11.512387213142722</v>
      </c>
      <c r="BP1395">
        <f t="shared" si="1098"/>
        <v>1</v>
      </c>
      <c r="BQ1395">
        <f t="shared" si="1099"/>
        <v>0</v>
      </c>
      <c r="BR1395">
        <f t="shared" si="1100"/>
        <v>8.6997061418221922</v>
      </c>
      <c r="BU1395">
        <v>1388</v>
      </c>
      <c r="BV1395">
        <v>28.147568775429939</v>
      </c>
      <c r="BW1395">
        <v>18.935885148337281</v>
      </c>
      <c r="BY1395">
        <f t="shared" si="1101"/>
        <v>1</v>
      </c>
      <c r="BZ1395">
        <f t="shared" si="1102"/>
        <v>0</v>
      </c>
      <c r="CA1395">
        <f t="shared" si="1103"/>
        <v>9.2116836270926576</v>
      </c>
      <c r="CD1395">
        <v>1388</v>
      </c>
      <c r="CE1395">
        <v>23.39343311621916</v>
      </c>
      <c r="CF1395">
        <v>27.972613659684384</v>
      </c>
      <c r="CH1395">
        <f t="shared" si="1104"/>
        <v>0</v>
      </c>
      <c r="CI1395">
        <f t="shared" si="1105"/>
        <v>1</v>
      </c>
      <c r="CJ1395">
        <f t="shared" si="1106"/>
        <v>4.579180543465224</v>
      </c>
      <c r="CM1395">
        <v>1388</v>
      </c>
      <c r="CN1395">
        <v>21.42560557993151</v>
      </c>
      <c r="CO1395">
        <v>19.230820971099455</v>
      </c>
      <c r="CQ1395">
        <f t="shared" si="1107"/>
        <v>1</v>
      </c>
      <c r="CR1395">
        <f t="shared" si="1108"/>
        <v>0</v>
      </c>
      <c r="CS1395">
        <f t="shared" si="1109"/>
        <v>2.1947846088320553</v>
      </c>
      <c r="CV1395">
        <v>1388</v>
      </c>
      <c r="CW1395">
        <v>21.693771533238362</v>
      </c>
      <c r="CX1395">
        <v>17.729094713940185</v>
      </c>
      <c r="CZ1395">
        <f t="shared" si="1110"/>
        <v>1</v>
      </c>
      <c r="DA1395">
        <f t="shared" si="1111"/>
        <v>0</v>
      </c>
      <c r="DB1395">
        <f t="shared" si="1112"/>
        <v>3.9646768192981767</v>
      </c>
      <c r="DE1395">
        <v>1388</v>
      </c>
      <c r="DF1395">
        <v>26.654744294370136</v>
      </c>
      <c r="DG1395">
        <v>38.05190362206816</v>
      </c>
      <c r="DI1395">
        <f t="shared" si="1113"/>
        <v>0</v>
      </c>
      <c r="DJ1395">
        <f t="shared" si="1114"/>
        <v>1</v>
      </c>
      <c r="DK1395">
        <f t="shared" si="1115"/>
        <v>11.397159327698024</v>
      </c>
      <c r="DN1395">
        <v>1388</v>
      </c>
      <c r="DO1395">
        <v>23.575580716514061</v>
      </c>
      <c r="DP1395">
        <v>23.893757288159964</v>
      </c>
      <c r="DR1395">
        <f t="shared" si="1116"/>
        <v>0</v>
      </c>
      <c r="DS1395">
        <f t="shared" si="1117"/>
        <v>1</v>
      </c>
      <c r="DT1395">
        <f t="shared" si="1118"/>
        <v>0.31817657164590329</v>
      </c>
      <c r="DW1395">
        <v>1388</v>
      </c>
      <c r="DX1395">
        <v>22.206108525699808</v>
      </c>
      <c r="DY1395">
        <v>13.04896285091559</v>
      </c>
      <c r="EA1395">
        <f t="shared" si="1119"/>
        <v>1</v>
      </c>
      <c r="EB1395">
        <f t="shared" si="1120"/>
        <v>0</v>
      </c>
      <c r="EC1395">
        <f t="shared" si="1121"/>
        <v>9.1571456747842177</v>
      </c>
      <c r="EF1395">
        <v>1388</v>
      </c>
      <c r="EG1395">
        <v>22.107982064574038</v>
      </c>
      <c r="EH1395">
        <v>15.46984083099956</v>
      </c>
      <c r="EJ1395">
        <f t="shared" si="1122"/>
        <v>1</v>
      </c>
      <c r="EK1395">
        <f t="shared" si="1123"/>
        <v>0</v>
      </c>
      <c r="EL1395">
        <f t="shared" si="1124"/>
        <v>6.6381412335744781</v>
      </c>
      <c r="EO1395">
        <v>1388</v>
      </c>
      <c r="EP1395">
        <v>18.696844057587455</v>
      </c>
      <c r="EQ1395">
        <v>6.3794425446556566</v>
      </c>
      <c r="ES1395">
        <f t="shared" si="1125"/>
        <v>1</v>
      </c>
      <c r="ET1395">
        <f t="shared" si="1126"/>
        <v>0</v>
      </c>
      <c r="EU1395">
        <f t="shared" si="1127"/>
        <v>12.317401512931799</v>
      </c>
    </row>
    <row r="1396" spans="1:151" x14ac:dyDescent="0.25">
      <c r="A1396">
        <v>1389</v>
      </c>
      <c r="B1396">
        <v>13.73525379599136</v>
      </c>
      <c r="C1396">
        <v>48.850754074012926</v>
      </c>
      <c r="E1396">
        <f t="shared" si="1128"/>
        <v>0</v>
      </c>
      <c r="F1396">
        <f t="shared" si="1079"/>
        <v>1</v>
      </c>
      <c r="G1396">
        <f t="shared" si="1129"/>
        <v>35.115500278021564</v>
      </c>
      <c r="J1396">
        <v>1389</v>
      </c>
      <c r="K1396">
        <v>15.847753035553676</v>
      </c>
      <c r="L1396">
        <v>14.42838960544163</v>
      </c>
      <c r="N1396">
        <f t="shared" si="1080"/>
        <v>1</v>
      </c>
      <c r="O1396">
        <f t="shared" si="1081"/>
        <v>0</v>
      </c>
      <c r="P1396">
        <f t="shared" si="1082"/>
        <v>1.4193634301120461</v>
      </c>
      <c r="S1396">
        <v>1389</v>
      </c>
      <c r="T1396">
        <v>17.112915341253249</v>
      </c>
      <c r="U1396">
        <v>32.442835361141192</v>
      </c>
      <c r="W1396">
        <f t="shared" si="1083"/>
        <v>0</v>
      </c>
      <c r="X1396">
        <f t="shared" si="1084"/>
        <v>1</v>
      </c>
      <c r="Y1396">
        <f t="shared" si="1085"/>
        <v>15.329920019887943</v>
      </c>
      <c r="AB1396">
        <v>1389</v>
      </c>
      <c r="AC1396">
        <v>27.174483435869924</v>
      </c>
      <c r="AD1396">
        <v>18.270467510434244</v>
      </c>
      <c r="AF1396">
        <f t="shared" si="1086"/>
        <v>1</v>
      </c>
      <c r="AG1396">
        <f t="shared" si="1087"/>
        <v>0</v>
      </c>
      <c r="AH1396">
        <f t="shared" si="1088"/>
        <v>8.9040159254356794</v>
      </c>
      <c r="AK1396">
        <v>1389</v>
      </c>
      <c r="AL1396">
        <v>21.098943469371548</v>
      </c>
      <c r="AM1396">
        <v>21.138991067502737</v>
      </c>
      <c r="AO1396">
        <f t="shared" si="1089"/>
        <v>0</v>
      </c>
      <c r="AP1396">
        <f t="shared" si="1090"/>
        <v>1</v>
      </c>
      <c r="AQ1396">
        <f t="shared" si="1091"/>
        <v>4.0047598131188522E-2</v>
      </c>
      <c r="AT1396">
        <v>1389</v>
      </c>
      <c r="AU1396">
        <v>16.977634163587734</v>
      </c>
      <c r="AV1396">
        <v>17.687340300713334</v>
      </c>
      <c r="AX1396">
        <f t="shared" si="1092"/>
        <v>0</v>
      </c>
      <c r="AY1396">
        <f t="shared" si="1093"/>
        <v>1</v>
      </c>
      <c r="AZ1396">
        <f t="shared" si="1094"/>
        <v>0.70970613712560038</v>
      </c>
      <c r="BC1396">
        <v>1389</v>
      </c>
      <c r="BD1396" t="e">
        <v>#N/A</v>
      </c>
      <c r="BE1396" t="e">
        <v>#N/A</v>
      </c>
      <c r="BG1396" t="e">
        <f t="shared" si="1095"/>
        <v>#N/A</v>
      </c>
      <c r="BH1396" t="e">
        <f t="shared" si="1096"/>
        <v>#N/A</v>
      </c>
      <c r="BI1396" t="e">
        <f t="shared" si="1097"/>
        <v>#N/A</v>
      </c>
      <c r="BL1396">
        <v>1389</v>
      </c>
      <c r="BM1396">
        <v>28.877317698012767</v>
      </c>
      <c r="BN1396">
        <v>16.936046138893488</v>
      </c>
      <c r="BP1396">
        <f t="shared" si="1098"/>
        <v>1</v>
      </c>
      <c r="BQ1396">
        <f t="shared" si="1099"/>
        <v>0</v>
      </c>
      <c r="BR1396">
        <f t="shared" si="1100"/>
        <v>11.941271559119279</v>
      </c>
      <c r="BU1396">
        <v>1389</v>
      </c>
      <c r="BV1396">
        <v>11.279107393530692</v>
      </c>
      <c r="BW1396">
        <v>21.371485340266332</v>
      </c>
      <c r="BY1396">
        <f t="shared" si="1101"/>
        <v>0</v>
      </c>
      <c r="BZ1396">
        <f t="shared" si="1102"/>
        <v>1</v>
      </c>
      <c r="CA1396">
        <f t="shared" si="1103"/>
        <v>10.09237794673564</v>
      </c>
      <c r="CD1396">
        <v>1389</v>
      </c>
      <c r="CE1396">
        <v>19.790228432353068</v>
      </c>
      <c r="CF1396">
        <v>27.62958818680109</v>
      </c>
      <c r="CH1396">
        <f t="shared" si="1104"/>
        <v>0</v>
      </c>
      <c r="CI1396">
        <f t="shared" si="1105"/>
        <v>1</v>
      </c>
      <c r="CJ1396">
        <f t="shared" si="1106"/>
        <v>7.8393597544480222</v>
      </c>
      <c r="CM1396">
        <v>1389</v>
      </c>
      <c r="CN1396">
        <v>24.75298870081761</v>
      </c>
      <c r="CO1396">
        <v>17.813948364652521</v>
      </c>
      <c r="CQ1396">
        <f t="shared" si="1107"/>
        <v>1</v>
      </c>
      <c r="CR1396">
        <f t="shared" si="1108"/>
        <v>0</v>
      </c>
      <c r="CS1396">
        <f t="shared" si="1109"/>
        <v>6.939040336165089</v>
      </c>
      <c r="CV1396">
        <v>1389</v>
      </c>
      <c r="CW1396">
        <v>21.176870136346338</v>
      </c>
      <c r="CX1396">
        <v>16.677087972030733</v>
      </c>
      <c r="CZ1396">
        <f t="shared" si="1110"/>
        <v>1</v>
      </c>
      <c r="DA1396">
        <f t="shared" si="1111"/>
        <v>0</v>
      </c>
      <c r="DB1396">
        <f t="shared" si="1112"/>
        <v>4.4997821643156044</v>
      </c>
      <c r="DE1396">
        <v>1389</v>
      </c>
      <c r="DF1396">
        <v>21.619822184801858</v>
      </c>
      <c r="DG1396">
        <v>19.137687399602317</v>
      </c>
      <c r="DI1396">
        <f t="shared" si="1113"/>
        <v>1</v>
      </c>
      <c r="DJ1396">
        <f t="shared" si="1114"/>
        <v>0</v>
      </c>
      <c r="DK1396">
        <f t="shared" si="1115"/>
        <v>2.4821347851995412</v>
      </c>
      <c r="DN1396">
        <v>1389</v>
      </c>
      <c r="DO1396">
        <v>22.218888580871848</v>
      </c>
      <c r="DP1396">
        <v>18.528901170129426</v>
      </c>
      <c r="DR1396">
        <f t="shared" si="1116"/>
        <v>1</v>
      </c>
      <c r="DS1396">
        <f t="shared" si="1117"/>
        <v>0</v>
      </c>
      <c r="DT1396">
        <f t="shared" si="1118"/>
        <v>3.6899874107424218</v>
      </c>
      <c r="DW1396">
        <v>1389</v>
      </c>
      <c r="DX1396">
        <v>18.859195345833569</v>
      </c>
      <c r="DY1396">
        <v>12.487160328742371</v>
      </c>
      <c r="EA1396">
        <f t="shared" si="1119"/>
        <v>1</v>
      </c>
      <c r="EB1396">
        <f t="shared" si="1120"/>
        <v>0</v>
      </c>
      <c r="EC1396">
        <f t="shared" si="1121"/>
        <v>6.3720350170911981</v>
      </c>
      <c r="EF1396">
        <v>1389</v>
      </c>
      <c r="EG1396">
        <v>20.006167988314907</v>
      </c>
      <c r="EH1396">
        <v>11.796468570604031</v>
      </c>
      <c r="EJ1396">
        <f t="shared" si="1122"/>
        <v>1</v>
      </c>
      <c r="EK1396">
        <f t="shared" si="1123"/>
        <v>0</v>
      </c>
      <c r="EL1396">
        <f t="shared" si="1124"/>
        <v>8.2096994177108762</v>
      </c>
      <c r="EO1396">
        <v>1389</v>
      </c>
      <c r="EP1396">
        <v>26.333596096480704</v>
      </c>
      <c r="EQ1396">
        <v>46.312876181340371</v>
      </c>
      <c r="ES1396">
        <f t="shared" si="1125"/>
        <v>0</v>
      </c>
      <c r="ET1396">
        <f t="shared" si="1126"/>
        <v>1</v>
      </c>
      <c r="EU1396">
        <f t="shared" si="1127"/>
        <v>19.979280084859667</v>
      </c>
    </row>
    <row r="1397" spans="1:151" x14ac:dyDescent="0.25">
      <c r="A1397">
        <v>1390</v>
      </c>
      <c r="B1397">
        <v>0.9272056205415069</v>
      </c>
      <c r="C1397">
        <v>13.942483788232725</v>
      </c>
      <c r="E1397">
        <f t="shared" si="1128"/>
        <v>0</v>
      </c>
      <c r="F1397">
        <f t="shared" si="1079"/>
        <v>1</v>
      </c>
      <c r="G1397">
        <f t="shared" si="1129"/>
        <v>13.015278167691218</v>
      </c>
      <c r="J1397">
        <v>1390</v>
      </c>
      <c r="K1397">
        <v>27.467101149396843</v>
      </c>
      <c r="L1397">
        <v>17.156222488887217</v>
      </c>
      <c r="N1397">
        <f t="shared" si="1080"/>
        <v>1</v>
      </c>
      <c r="O1397">
        <f t="shared" si="1081"/>
        <v>0</v>
      </c>
      <c r="P1397">
        <f t="shared" si="1082"/>
        <v>10.310878660509626</v>
      </c>
      <c r="S1397">
        <v>1390</v>
      </c>
      <c r="T1397">
        <v>18.10775507298812</v>
      </c>
      <c r="U1397">
        <v>17.934741767090273</v>
      </c>
      <c r="W1397">
        <f t="shared" si="1083"/>
        <v>1</v>
      </c>
      <c r="X1397">
        <f t="shared" si="1084"/>
        <v>0</v>
      </c>
      <c r="Y1397">
        <f t="shared" si="1085"/>
        <v>0.17301330589784669</v>
      </c>
      <c r="AB1397">
        <v>1390</v>
      </c>
      <c r="AC1397">
        <v>17.47905295771092</v>
      </c>
      <c r="AD1397">
        <v>18.753975059239622</v>
      </c>
      <c r="AF1397">
        <f t="shared" si="1086"/>
        <v>0</v>
      </c>
      <c r="AG1397">
        <f t="shared" si="1087"/>
        <v>1</v>
      </c>
      <c r="AH1397">
        <f t="shared" si="1088"/>
        <v>1.274922101528702</v>
      </c>
      <c r="AK1397">
        <v>1390</v>
      </c>
      <c r="AL1397">
        <v>15.880470812678666</v>
      </c>
      <c r="AM1397">
        <v>33.97300659505926</v>
      </c>
      <c r="AO1397">
        <f t="shared" si="1089"/>
        <v>0</v>
      </c>
      <c r="AP1397">
        <f t="shared" si="1090"/>
        <v>1</v>
      </c>
      <c r="AQ1397">
        <f t="shared" si="1091"/>
        <v>18.092535782380594</v>
      </c>
      <c r="AT1397">
        <v>1390</v>
      </c>
      <c r="AU1397">
        <v>16.746584020612186</v>
      </c>
      <c r="AV1397">
        <v>23.808743238741275</v>
      </c>
      <c r="AX1397">
        <f t="shared" si="1092"/>
        <v>0</v>
      </c>
      <c r="AY1397">
        <f t="shared" si="1093"/>
        <v>1</v>
      </c>
      <c r="AZ1397">
        <f t="shared" si="1094"/>
        <v>7.0621592181290893</v>
      </c>
      <c r="BC1397">
        <v>1390</v>
      </c>
      <c r="BD1397" t="e">
        <v>#N/A</v>
      </c>
      <c r="BE1397" t="e">
        <v>#N/A</v>
      </c>
      <c r="BG1397" t="e">
        <f t="shared" si="1095"/>
        <v>#N/A</v>
      </c>
      <c r="BH1397" t="e">
        <f t="shared" si="1096"/>
        <v>#N/A</v>
      </c>
      <c r="BI1397" t="e">
        <f t="shared" si="1097"/>
        <v>#N/A</v>
      </c>
      <c r="BL1397">
        <v>1390</v>
      </c>
      <c r="BM1397">
        <v>34.204527916387462</v>
      </c>
      <c r="BN1397">
        <v>11.139786640950312</v>
      </c>
      <c r="BP1397">
        <f t="shared" si="1098"/>
        <v>1</v>
      </c>
      <c r="BQ1397">
        <f t="shared" si="1099"/>
        <v>0</v>
      </c>
      <c r="BR1397">
        <f t="shared" si="1100"/>
        <v>23.06474127543715</v>
      </c>
      <c r="BU1397">
        <v>1390</v>
      </c>
      <c r="BV1397">
        <v>24.086887116277985</v>
      </c>
      <c r="BW1397">
        <v>23.905270261253587</v>
      </c>
      <c r="BY1397">
        <f t="shared" si="1101"/>
        <v>1</v>
      </c>
      <c r="BZ1397">
        <f t="shared" si="1102"/>
        <v>0</v>
      </c>
      <c r="CA1397">
        <f t="shared" si="1103"/>
        <v>0.18161685502439795</v>
      </c>
      <c r="CD1397">
        <v>1390</v>
      </c>
      <c r="CE1397">
        <v>22.194440448809388</v>
      </c>
      <c r="CF1397">
        <v>31.729264434206815</v>
      </c>
      <c r="CH1397">
        <f t="shared" si="1104"/>
        <v>0</v>
      </c>
      <c r="CI1397">
        <f t="shared" si="1105"/>
        <v>1</v>
      </c>
      <c r="CJ1397">
        <f t="shared" si="1106"/>
        <v>9.534823985397427</v>
      </c>
      <c r="CM1397">
        <v>1390</v>
      </c>
      <c r="CN1397">
        <v>18.366176065786849</v>
      </c>
      <c r="CO1397">
        <v>1.4800328641695444</v>
      </c>
      <c r="CQ1397">
        <f t="shared" si="1107"/>
        <v>1</v>
      </c>
      <c r="CR1397">
        <f t="shared" si="1108"/>
        <v>0</v>
      </c>
      <c r="CS1397">
        <f t="shared" si="1109"/>
        <v>16.886143201617305</v>
      </c>
      <c r="CV1397">
        <v>1390</v>
      </c>
      <c r="CW1397">
        <v>19.951294461248533</v>
      </c>
      <c r="CX1397">
        <v>19.062121173453725</v>
      </c>
      <c r="CZ1397">
        <f t="shared" si="1110"/>
        <v>1</v>
      </c>
      <c r="DA1397">
        <f t="shared" si="1111"/>
        <v>0</v>
      </c>
      <c r="DB1397">
        <f t="shared" si="1112"/>
        <v>0.88917328779480798</v>
      </c>
      <c r="DE1397">
        <v>1390</v>
      </c>
      <c r="DF1397">
        <v>28.388749155276258</v>
      </c>
      <c r="DG1397">
        <v>15.120578511316968</v>
      </c>
      <c r="DI1397">
        <f t="shared" si="1113"/>
        <v>1</v>
      </c>
      <c r="DJ1397">
        <f t="shared" si="1114"/>
        <v>0</v>
      </c>
      <c r="DK1397">
        <f t="shared" si="1115"/>
        <v>13.268170643959291</v>
      </c>
      <c r="DN1397">
        <v>1390</v>
      </c>
      <c r="DO1397">
        <v>22.837795199957323</v>
      </c>
      <c r="DP1397">
        <v>22.161809065953058</v>
      </c>
      <c r="DR1397">
        <f t="shared" si="1116"/>
        <v>1</v>
      </c>
      <c r="DS1397">
        <f t="shared" si="1117"/>
        <v>0</v>
      </c>
      <c r="DT1397">
        <f t="shared" si="1118"/>
        <v>0.67598613400426544</v>
      </c>
      <c r="DW1397">
        <v>1390</v>
      </c>
      <c r="DX1397">
        <v>15.263239143322469</v>
      </c>
      <c r="DY1397">
        <v>29.658030608816425</v>
      </c>
      <c r="EA1397">
        <f t="shared" si="1119"/>
        <v>0</v>
      </c>
      <c r="EB1397">
        <f t="shared" si="1120"/>
        <v>1</v>
      </c>
      <c r="EC1397">
        <f t="shared" si="1121"/>
        <v>14.394791465493956</v>
      </c>
      <c r="EF1397">
        <v>1390</v>
      </c>
      <c r="EG1397">
        <v>19.842047955811903</v>
      </c>
      <c r="EH1397">
        <v>22.686828470248255</v>
      </c>
      <c r="EJ1397">
        <f t="shared" si="1122"/>
        <v>0</v>
      </c>
      <c r="EK1397">
        <f t="shared" si="1123"/>
        <v>1</v>
      </c>
      <c r="EL1397">
        <f t="shared" si="1124"/>
        <v>2.8447805144363514</v>
      </c>
      <c r="EO1397">
        <v>1390</v>
      </c>
      <c r="EP1397">
        <v>22.282311921501709</v>
      </c>
      <c r="EQ1397">
        <v>41.465846734724721</v>
      </c>
      <c r="ES1397">
        <f t="shared" si="1125"/>
        <v>0</v>
      </c>
      <c r="ET1397">
        <f t="shared" si="1126"/>
        <v>1</v>
      </c>
      <c r="EU1397">
        <f t="shared" si="1127"/>
        <v>19.183534813223012</v>
      </c>
    </row>
    <row r="1398" spans="1:151" x14ac:dyDescent="0.25">
      <c r="A1398">
        <v>1391</v>
      </c>
      <c r="B1398">
        <v>13.488244760441383</v>
      </c>
      <c r="C1398">
        <v>38.563891686538113</v>
      </c>
      <c r="E1398">
        <f t="shared" si="1128"/>
        <v>0</v>
      </c>
      <c r="F1398">
        <f t="shared" si="1079"/>
        <v>1</v>
      </c>
      <c r="G1398">
        <f t="shared" si="1129"/>
        <v>25.075646926096731</v>
      </c>
      <c r="J1398">
        <v>1391</v>
      </c>
      <c r="K1398">
        <v>21.560230626393363</v>
      </c>
      <c r="L1398">
        <v>14.883080478223443</v>
      </c>
      <c r="N1398">
        <f t="shared" si="1080"/>
        <v>1</v>
      </c>
      <c r="O1398">
        <f t="shared" si="1081"/>
        <v>0</v>
      </c>
      <c r="P1398">
        <f t="shared" si="1082"/>
        <v>6.67715014816992</v>
      </c>
      <c r="S1398">
        <v>1391</v>
      </c>
      <c r="T1398">
        <v>14.105773195932775</v>
      </c>
      <c r="U1398">
        <v>45.622265557624274</v>
      </c>
      <c r="W1398">
        <f t="shared" si="1083"/>
        <v>0</v>
      </c>
      <c r="X1398">
        <f t="shared" si="1084"/>
        <v>1</v>
      </c>
      <c r="Y1398">
        <f t="shared" si="1085"/>
        <v>31.516492361691498</v>
      </c>
      <c r="AB1398">
        <v>1391</v>
      </c>
      <c r="AC1398">
        <v>26.883223127375722</v>
      </c>
      <c r="AD1398">
        <v>18.966797306215728</v>
      </c>
      <c r="AF1398">
        <f t="shared" si="1086"/>
        <v>1</v>
      </c>
      <c r="AG1398">
        <f t="shared" si="1087"/>
        <v>0</v>
      </c>
      <c r="AH1398">
        <f t="shared" si="1088"/>
        <v>7.9164258211599936</v>
      </c>
      <c r="AK1398">
        <v>1391</v>
      </c>
      <c r="AL1398">
        <v>29.007975685004276</v>
      </c>
      <c r="AM1398">
        <v>27.787365514548203</v>
      </c>
      <c r="AO1398">
        <f t="shared" si="1089"/>
        <v>1</v>
      </c>
      <c r="AP1398">
        <f t="shared" si="1090"/>
        <v>0</v>
      </c>
      <c r="AQ1398">
        <f t="shared" si="1091"/>
        <v>1.220610170456073</v>
      </c>
      <c r="AT1398">
        <v>1391</v>
      </c>
      <c r="AU1398">
        <v>17.443326310546581</v>
      </c>
      <c r="AV1398">
        <v>23.894956069330526</v>
      </c>
      <c r="AX1398">
        <f t="shared" si="1092"/>
        <v>0</v>
      </c>
      <c r="AY1398">
        <f t="shared" si="1093"/>
        <v>1</v>
      </c>
      <c r="AZ1398">
        <f t="shared" si="1094"/>
        <v>6.4516297587839446</v>
      </c>
      <c r="BC1398">
        <v>1391</v>
      </c>
      <c r="BD1398" t="e">
        <v>#N/A</v>
      </c>
      <c r="BE1398" t="e">
        <v>#N/A</v>
      </c>
      <c r="BG1398" t="e">
        <f t="shared" si="1095"/>
        <v>#N/A</v>
      </c>
      <c r="BH1398" t="e">
        <f t="shared" si="1096"/>
        <v>#N/A</v>
      </c>
      <c r="BI1398" t="e">
        <f t="shared" si="1097"/>
        <v>#N/A</v>
      </c>
      <c r="BL1398">
        <v>1391</v>
      </c>
      <c r="BM1398">
        <v>25.49900825968944</v>
      </c>
      <c r="BN1398">
        <v>12.442745742977266</v>
      </c>
      <c r="BP1398">
        <f t="shared" si="1098"/>
        <v>1</v>
      </c>
      <c r="BQ1398">
        <f t="shared" si="1099"/>
        <v>0</v>
      </c>
      <c r="BR1398">
        <f t="shared" si="1100"/>
        <v>13.056262516712174</v>
      </c>
      <c r="BU1398">
        <v>1391</v>
      </c>
      <c r="BV1398">
        <v>17.598635027731891</v>
      </c>
      <c r="BW1398">
        <v>28.652611227497836</v>
      </c>
      <c r="BY1398">
        <f t="shared" si="1101"/>
        <v>0</v>
      </c>
      <c r="BZ1398">
        <f t="shared" si="1102"/>
        <v>1</v>
      </c>
      <c r="CA1398">
        <f t="shared" si="1103"/>
        <v>11.053976199765945</v>
      </c>
      <c r="CD1398">
        <v>1391</v>
      </c>
      <c r="CE1398">
        <v>17.739007595560768</v>
      </c>
      <c r="CF1398">
        <v>43.818847142338925</v>
      </c>
      <c r="CH1398">
        <f t="shared" si="1104"/>
        <v>0</v>
      </c>
      <c r="CI1398">
        <f t="shared" si="1105"/>
        <v>1</v>
      </c>
      <c r="CJ1398">
        <f t="shared" si="1106"/>
        <v>26.079839546778157</v>
      </c>
      <c r="CM1398">
        <v>1391</v>
      </c>
      <c r="CN1398">
        <v>19.910515049055018</v>
      </c>
      <c r="CO1398">
        <v>30.918871575068373</v>
      </c>
      <c r="CQ1398">
        <f t="shared" si="1107"/>
        <v>0</v>
      </c>
      <c r="CR1398">
        <f t="shared" si="1108"/>
        <v>1</v>
      </c>
      <c r="CS1398">
        <f t="shared" si="1109"/>
        <v>11.008356526013355</v>
      </c>
      <c r="CV1398">
        <v>1391</v>
      </c>
      <c r="CW1398">
        <v>25.448725121022758</v>
      </c>
      <c r="CX1398">
        <v>25.602559572231073</v>
      </c>
      <c r="CZ1398">
        <f t="shared" si="1110"/>
        <v>0</v>
      </c>
      <c r="DA1398">
        <f t="shared" si="1111"/>
        <v>1</v>
      </c>
      <c r="DB1398">
        <f t="shared" si="1112"/>
        <v>0.15383445120831496</v>
      </c>
      <c r="DE1398">
        <v>1391</v>
      </c>
      <c r="DF1398">
        <v>9.1656532500059598</v>
      </c>
      <c r="DG1398">
        <v>18.804794700079636</v>
      </c>
      <c r="DI1398">
        <f t="shared" si="1113"/>
        <v>0</v>
      </c>
      <c r="DJ1398">
        <f t="shared" si="1114"/>
        <v>1</v>
      </c>
      <c r="DK1398">
        <f t="shared" si="1115"/>
        <v>9.6391414500736765</v>
      </c>
      <c r="DN1398">
        <v>1391</v>
      </c>
      <c r="DO1398">
        <v>25.678091060672987</v>
      </c>
      <c r="DP1398">
        <v>17.171853304272457</v>
      </c>
      <c r="DR1398">
        <f t="shared" si="1116"/>
        <v>1</v>
      </c>
      <c r="DS1398">
        <f t="shared" si="1117"/>
        <v>0</v>
      </c>
      <c r="DT1398">
        <f t="shared" si="1118"/>
        <v>8.5062377564005303</v>
      </c>
      <c r="DW1398">
        <v>1391</v>
      </c>
      <c r="DX1398">
        <v>5.967346261630972</v>
      </c>
      <c r="DY1398">
        <v>7.6087235302619476</v>
      </c>
      <c r="EA1398">
        <f t="shared" si="1119"/>
        <v>0</v>
      </c>
      <c r="EB1398">
        <f t="shared" si="1120"/>
        <v>1</v>
      </c>
      <c r="EC1398">
        <f t="shared" si="1121"/>
        <v>1.6413772686309755</v>
      </c>
      <c r="EF1398">
        <v>1391</v>
      </c>
      <c r="EG1398">
        <v>23.510530623596321</v>
      </c>
      <c r="EH1398">
        <v>13.532048789521426</v>
      </c>
      <c r="EJ1398">
        <f t="shared" si="1122"/>
        <v>1</v>
      </c>
      <c r="EK1398">
        <f t="shared" si="1123"/>
        <v>0</v>
      </c>
      <c r="EL1398">
        <f t="shared" si="1124"/>
        <v>9.9784818340748949</v>
      </c>
      <c r="EO1398">
        <v>1391</v>
      </c>
      <c r="EP1398">
        <v>20.730538498110935</v>
      </c>
      <c r="EQ1398">
        <v>40.509403235768296</v>
      </c>
      <c r="ES1398">
        <f t="shared" si="1125"/>
        <v>0</v>
      </c>
      <c r="ET1398">
        <f t="shared" si="1126"/>
        <v>1</v>
      </c>
      <c r="EU1398">
        <f t="shared" si="1127"/>
        <v>19.778864737657361</v>
      </c>
    </row>
    <row r="1399" spans="1:151" x14ac:dyDescent="0.25">
      <c r="A1399">
        <v>1392</v>
      </c>
      <c r="B1399">
        <v>11.309368983391787</v>
      </c>
      <c r="C1399">
        <v>44.820335621376685</v>
      </c>
      <c r="E1399">
        <f t="shared" si="1128"/>
        <v>0</v>
      </c>
      <c r="F1399">
        <f t="shared" si="1079"/>
        <v>1</v>
      </c>
      <c r="G1399">
        <f t="shared" si="1129"/>
        <v>33.5109666379849</v>
      </c>
      <c r="J1399">
        <v>1392</v>
      </c>
      <c r="K1399">
        <v>22.382194501977061</v>
      </c>
      <c r="L1399">
        <v>22.070533695797646</v>
      </c>
      <c r="N1399">
        <f t="shared" si="1080"/>
        <v>1</v>
      </c>
      <c r="O1399">
        <f t="shared" si="1081"/>
        <v>0</v>
      </c>
      <c r="P1399">
        <f t="shared" si="1082"/>
        <v>0.31166080617941461</v>
      </c>
      <c r="S1399">
        <v>1392</v>
      </c>
      <c r="T1399">
        <v>16.452282735367515</v>
      </c>
      <c r="U1399">
        <v>34.346112413691039</v>
      </c>
      <c r="W1399">
        <f t="shared" si="1083"/>
        <v>0</v>
      </c>
      <c r="X1399">
        <f t="shared" si="1084"/>
        <v>1</v>
      </c>
      <c r="Y1399">
        <f t="shared" si="1085"/>
        <v>17.893829678323524</v>
      </c>
      <c r="AB1399">
        <v>1392</v>
      </c>
      <c r="AC1399">
        <v>19.612183646069646</v>
      </c>
      <c r="AD1399">
        <v>17.86009317108401</v>
      </c>
      <c r="AF1399">
        <f t="shared" si="1086"/>
        <v>1</v>
      </c>
      <c r="AG1399">
        <f t="shared" si="1087"/>
        <v>0</v>
      </c>
      <c r="AH1399">
        <f t="shared" si="1088"/>
        <v>1.7520904749856356</v>
      </c>
      <c r="AK1399">
        <v>1392</v>
      </c>
      <c r="AL1399">
        <v>18.117592043323928</v>
      </c>
      <c r="AM1399">
        <v>38.856175756518596</v>
      </c>
      <c r="AO1399">
        <f t="shared" si="1089"/>
        <v>0</v>
      </c>
      <c r="AP1399">
        <f t="shared" si="1090"/>
        <v>1</v>
      </c>
      <c r="AQ1399">
        <f t="shared" si="1091"/>
        <v>20.738583713194668</v>
      </c>
      <c r="AT1399">
        <v>1392</v>
      </c>
      <c r="AU1399">
        <v>15.637592939394974</v>
      </c>
      <c r="AV1399">
        <v>12.181805289732699</v>
      </c>
      <c r="AX1399">
        <f t="shared" si="1092"/>
        <v>1</v>
      </c>
      <c r="AY1399">
        <f t="shared" si="1093"/>
        <v>0</v>
      </c>
      <c r="AZ1399">
        <f t="shared" si="1094"/>
        <v>3.455787649662275</v>
      </c>
      <c r="BC1399">
        <v>1392</v>
      </c>
      <c r="BD1399" t="e">
        <v>#N/A</v>
      </c>
      <c r="BE1399" t="e">
        <v>#N/A</v>
      </c>
      <c r="BG1399" t="e">
        <f t="shared" si="1095"/>
        <v>#N/A</v>
      </c>
      <c r="BH1399" t="e">
        <f t="shared" si="1096"/>
        <v>#N/A</v>
      </c>
      <c r="BI1399" t="e">
        <f t="shared" si="1097"/>
        <v>#N/A</v>
      </c>
      <c r="BL1399">
        <v>1392</v>
      </c>
      <c r="BM1399">
        <v>40.823741317295067</v>
      </c>
      <c r="BN1399">
        <v>7.8258483524916453</v>
      </c>
      <c r="BP1399">
        <f t="shared" si="1098"/>
        <v>1</v>
      </c>
      <c r="BQ1399">
        <f t="shared" si="1099"/>
        <v>0</v>
      </c>
      <c r="BR1399">
        <f t="shared" si="1100"/>
        <v>32.99789296480342</v>
      </c>
      <c r="BU1399">
        <v>1392</v>
      </c>
      <c r="BV1399">
        <v>29.511905007561332</v>
      </c>
      <c r="BW1399">
        <v>22.500180110008497</v>
      </c>
      <c r="BY1399">
        <f t="shared" si="1101"/>
        <v>1</v>
      </c>
      <c r="BZ1399">
        <f t="shared" si="1102"/>
        <v>0</v>
      </c>
      <c r="CA1399">
        <f t="shared" si="1103"/>
        <v>7.0117248975528348</v>
      </c>
      <c r="CD1399">
        <v>1392</v>
      </c>
      <c r="CE1399">
        <v>19.347363709793989</v>
      </c>
      <c r="CF1399">
        <v>24.008216324053624</v>
      </c>
      <c r="CH1399">
        <f t="shared" si="1104"/>
        <v>0</v>
      </c>
      <c r="CI1399">
        <f t="shared" si="1105"/>
        <v>1</v>
      </c>
      <c r="CJ1399">
        <f t="shared" si="1106"/>
        <v>4.6608526142596354</v>
      </c>
      <c r="CM1399">
        <v>1392</v>
      </c>
      <c r="CN1399">
        <v>19.184638764667106</v>
      </c>
      <c r="CO1399">
        <v>26.049779738090027</v>
      </c>
      <c r="CQ1399">
        <f t="shared" si="1107"/>
        <v>0</v>
      </c>
      <c r="CR1399">
        <f t="shared" si="1108"/>
        <v>1</v>
      </c>
      <c r="CS1399">
        <f t="shared" si="1109"/>
        <v>6.8651409734229212</v>
      </c>
      <c r="CV1399">
        <v>1392</v>
      </c>
      <c r="CW1399">
        <v>20.041929619617871</v>
      </c>
      <c r="CX1399">
        <v>17.643784658549695</v>
      </c>
      <c r="CZ1399">
        <f t="shared" si="1110"/>
        <v>1</v>
      </c>
      <c r="DA1399">
        <f t="shared" si="1111"/>
        <v>0</v>
      </c>
      <c r="DB1399">
        <f t="shared" si="1112"/>
        <v>2.3981449610681764</v>
      </c>
      <c r="DE1399">
        <v>1392</v>
      </c>
      <c r="DF1399">
        <v>24.245125977367181</v>
      </c>
      <c r="DG1399">
        <v>27.448426184673636</v>
      </c>
      <c r="DI1399">
        <f t="shared" si="1113"/>
        <v>0</v>
      </c>
      <c r="DJ1399">
        <f t="shared" si="1114"/>
        <v>1</v>
      </c>
      <c r="DK1399">
        <f t="shared" si="1115"/>
        <v>3.2033002073064551</v>
      </c>
      <c r="DN1399">
        <v>1392</v>
      </c>
      <c r="DO1399">
        <v>27.39655338533268</v>
      </c>
      <c r="DP1399">
        <v>28.849960468482859</v>
      </c>
      <c r="DR1399">
        <f t="shared" si="1116"/>
        <v>0</v>
      </c>
      <c r="DS1399">
        <f t="shared" si="1117"/>
        <v>1</v>
      </c>
      <c r="DT1399">
        <f t="shared" si="1118"/>
        <v>1.4534070831501786</v>
      </c>
      <c r="DW1399">
        <v>1392</v>
      </c>
      <c r="DX1399">
        <v>14.531838096046194</v>
      </c>
      <c r="DY1399">
        <v>11.852817765016438</v>
      </c>
      <c r="EA1399">
        <f t="shared" si="1119"/>
        <v>1</v>
      </c>
      <c r="EB1399">
        <f t="shared" si="1120"/>
        <v>0</v>
      </c>
      <c r="EC1399">
        <f t="shared" si="1121"/>
        <v>2.679020331029756</v>
      </c>
      <c r="EF1399">
        <v>1392</v>
      </c>
      <c r="EG1399">
        <v>27.104089773953199</v>
      </c>
      <c r="EH1399">
        <v>13.514776109578749</v>
      </c>
      <c r="EJ1399">
        <f t="shared" si="1122"/>
        <v>1</v>
      </c>
      <c r="EK1399">
        <f t="shared" si="1123"/>
        <v>0</v>
      </c>
      <c r="EL1399">
        <f t="shared" si="1124"/>
        <v>13.589313664374449</v>
      </c>
      <c r="EO1399">
        <v>1392</v>
      </c>
      <c r="EP1399">
        <v>17.107632513929673</v>
      </c>
      <c r="EQ1399">
        <v>27.900379819439678</v>
      </c>
      <c r="ES1399">
        <f t="shared" si="1125"/>
        <v>0</v>
      </c>
      <c r="ET1399">
        <f t="shared" si="1126"/>
        <v>1</v>
      </c>
      <c r="EU1399">
        <f t="shared" si="1127"/>
        <v>10.792747305510005</v>
      </c>
    </row>
    <row r="1400" spans="1:151" x14ac:dyDescent="0.25">
      <c r="A1400">
        <v>1393</v>
      </c>
      <c r="B1400">
        <v>7.9987129046098699</v>
      </c>
      <c r="C1400">
        <v>51.701641628770588</v>
      </c>
      <c r="E1400">
        <f t="shared" si="1128"/>
        <v>0</v>
      </c>
      <c r="F1400">
        <f t="shared" si="1079"/>
        <v>1</v>
      </c>
      <c r="G1400">
        <f t="shared" si="1129"/>
        <v>43.702928724160721</v>
      </c>
      <c r="J1400">
        <v>1393</v>
      </c>
      <c r="K1400">
        <v>16.464714698181357</v>
      </c>
      <c r="L1400">
        <v>16.209311588400681</v>
      </c>
      <c r="N1400">
        <f t="shared" si="1080"/>
        <v>1</v>
      </c>
      <c r="O1400">
        <f t="shared" si="1081"/>
        <v>0</v>
      </c>
      <c r="P1400">
        <f t="shared" si="1082"/>
        <v>0.25540310978067637</v>
      </c>
      <c r="S1400">
        <v>1393</v>
      </c>
      <c r="T1400">
        <v>22.785102774479689</v>
      </c>
      <c r="U1400">
        <v>0.89759254067094218</v>
      </c>
      <c r="W1400">
        <f t="shared" si="1083"/>
        <v>1</v>
      </c>
      <c r="X1400">
        <f t="shared" si="1084"/>
        <v>0</v>
      </c>
      <c r="Y1400">
        <f t="shared" si="1085"/>
        <v>21.887510233808747</v>
      </c>
      <c r="AB1400">
        <v>1393</v>
      </c>
      <c r="AC1400">
        <v>25.596269224065082</v>
      </c>
      <c r="AD1400">
        <v>17.558920057132408</v>
      </c>
      <c r="AF1400">
        <f t="shared" si="1086"/>
        <v>1</v>
      </c>
      <c r="AG1400">
        <f t="shared" si="1087"/>
        <v>0</v>
      </c>
      <c r="AH1400">
        <f t="shared" si="1088"/>
        <v>8.0373491669326746</v>
      </c>
      <c r="AK1400">
        <v>1393</v>
      </c>
      <c r="AL1400">
        <v>20.696569088584038</v>
      </c>
      <c r="AM1400">
        <v>21.320322066605875</v>
      </c>
      <c r="AO1400">
        <f t="shared" si="1089"/>
        <v>0</v>
      </c>
      <c r="AP1400">
        <f t="shared" si="1090"/>
        <v>1</v>
      </c>
      <c r="AQ1400">
        <f t="shared" si="1091"/>
        <v>0.62375297802183738</v>
      </c>
      <c r="AT1400">
        <v>1393</v>
      </c>
      <c r="AU1400">
        <v>13.969470350723654</v>
      </c>
      <c r="AV1400">
        <v>18.415525005721019</v>
      </c>
      <c r="AX1400">
        <f t="shared" si="1092"/>
        <v>0</v>
      </c>
      <c r="AY1400">
        <f t="shared" si="1093"/>
        <v>1</v>
      </c>
      <c r="AZ1400">
        <f t="shared" si="1094"/>
        <v>4.446054654997365</v>
      </c>
      <c r="BC1400">
        <v>1393</v>
      </c>
      <c r="BD1400" t="e">
        <v>#N/A</v>
      </c>
      <c r="BE1400" t="e">
        <v>#N/A</v>
      </c>
      <c r="BG1400" t="e">
        <f t="shared" si="1095"/>
        <v>#N/A</v>
      </c>
      <c r="BH1400" t="e">
        <f t="shared" si="1096"/>
        <v>#N/A</v>
      </c>
      <c r="BI1400" t="e">
        <f t="shared" si="1097"/>
        <v>#N/A</v>
      </c>
      <c r="BL1400">
        <v>1393</v>
      </c>
      <c r="BM1400">
        <v>26.423098983963282</v>
      </c>
      <c r="BN1400">
        <v>11.12510683304885</v>
      </c>
      <c r="BP1400">
        <f t="shared" si="1098"/>
        <v>1</v>
      </c>
      <c r="BQ1400">
        <f t="shared" si="1099"/>
        <v>0</v>
      </c>
      <c r="BR1400">
        <f t="shared" si="1100"/>
        <v>15.297992150914432</v>
      </c>
      <c r="BU1400">
        <v>1393</v>
      </c>
      <c r="BV1400">
        <v>22.984388566636344</v>
      </c>
      <c r="BW1400">
        <v>20.442444407766388</v>
      </c>
      <c r="BY1400">
        <f t="shared" si="1101"/>
        <v>1</v>
      </c>
      <c r="BZ1400">
        <f t="shared" si="1102"/>
        <v>0</v>
      </c>
      <c r="CA1400">
        <f t="shared" si="1103"/>
        <v>2.5419441588699563</v>
      </c>
      <c r="CD1400">
        <v>1393</v>
      </c>
      <c r="CE1400">
        <v>16.958457900429984</v>
      </c>
      <c r="CF1400">
        <v>8.5570787013078409</v>
      </c>
      <c r="CH1400">
        <f t="shared" si="1104"/>
        <v>1</v>
      </c>
      <c r="CI1400">
        <f t="shared" si="1105"/>
        <v>0</v>
      </c>
      <c r="CJ1400">
        <f t="shared" si="1106"/>
        <v>8.4013791991221431</v>
      </c>
      <c r="CM1400">
        <v>1393</v>
      </c>
      <c r="CN1400">
        <v>17.053563824206979</v>
      </c>
      <c r="CO1400">
        <v>37.888235996965037</v>
      </c>
      <c r="CQ1400">
        <f t="shared" si="1107"/>
        <v>0</v>
      </c>
      <c r="CR1400">
        <f t="shared" si="1108"/>
        <v>1</v>
      </c>
      <c r="CS1400">
        <f t="shared" si="1109"/>
        <v>20.834672172758058</v>
      </c>
      <c r="CV1400">
        <v>1393</v>
      </c>
      <c r="CW1400">
        <v>23.874018133676451</v>
      </c>
      <c r="CX1400">
        <v>24.001090394607662</v>
      </c>
      <c r="CZ1400">
        <f t="shared" si="1110"/>
        <v>0</v>
      </c>
      <c r="DA1400">
        <f t="shared" si="1111"/>
        <v>1</v>
      </c>
      <c r="DB1400">
        <f t="shared" si="1112"/>
        <v>0.12707226093121093</v>
      </c>
      <c r="DE1400">
        <v>1393</v>
      </c>
      <c r="DF1400">
        <v>23.174875085668727</v>
      </c>
      <c r="DG1400">
        <v>29.100800754902565</v>
      </c>
      <c r="DI1400">
        <f t="shared" si="1113"/>
        <v>0</v>
      </c>
      <c r="DJ1400">
        <f t="shared" si="1114"/>
        <v>1</v>
      </c>
      <c r="DK1400">
        <f t="shared" si="1115"/>
        <v>5.9259256692338376</v>
      </c>
      <c r="DN1400">
        <v>1393</v>
      </c>
      <c r="DO1400">
        <v>23.382964411633029</v>
      </c>
      <c r="DP1400">
        <v>23.889199449884231</v>
      </c>
      <c r="DR1400">
        <f t="shared" si="1116"/>
        <v>0</v>
      </c>
      <c r="DS1400">
        <f t="shared" si="1117"/>
        <v>1</v>
      </c>
      <c r="DT1400">
        <f t="shared" si="1118"/>
        <v>0.50623503825120153</v>
      </c>
      <c r="DW1400">
        <v>1393</v>
      </c>
      <c r="DX1400">
        <v>11.623514751449846</v>
      </c>
      <c r="DY1400">
        <v>21.515709819144522</v>
      </c>
      <c r="EA1400">
        <f t="shared" si="1119"/>
        <v>0</v>
      </c>
      <c r="EB1400">
        <f t="shared" si="1120"/>
        <v>1</v>
      </c>
      <c r="EC1400">
        <f t="shared" si="1121"/>
        <v>9.8921950676946757</v>
      </c>
      <c r="EF1400">
        <v>1393</v>
      </c>
      <c r="EG1400">
        <v>20.666742993914369</v>
      </c>
      <c r="EH1400">
        <v>18.617409166150399</v>
      </c>
      <c r="EJ1400">
        <f t="shared" si="1122"/>
        <v>1</v>
      </c>
      <c r="EK1400">
        <f t="shared" si="1123"/>
        <v>0</v>
      </c>
      <c r="EL1400">
        <f t="shared" si="1124"/>
        <v>2.0493338277639701</v>
      </c>
      <c r="EO1400">
        <v>1393</v>
      </c>
      <c r="EP1400">
        <v>13.651908565775873</v>
      </c>
      <c r="EQ1400">
        <v>6.2658583328395707</v>
      </c>
      <c r="ES1400">
        <f t="shared" si="1125"/>
        <v>1</v>
      </c>
      <c r="ET1400">
        <f t="shared" si="1126"/>
        <v>0</v>
      </c>
      <c r="EU1400">
        <f t="shared" si="1127"/>
        <v>7.3860502329363023</v>
      </c>
    </row>
    <row r="1401" spans="1:151" x14ac:dyDescent="0.25">
      <c r="A1401">
        <v>1394</v>
      </c>
      <c r="B1401">
        <v>12.93645127726638</v>
      </c>
      <c r="C1401">
        <v>19.274733986965643</v>
      </c>
      <c r="E1401">
        <f t="shared" si="1128"/>
        <v>0</v>
      </c>
      <c r="F1401">
        <f t="shared" si="1079"/>
        <v>1</v>
      </c>
      <c r="G1401">
        <f t="shared" si="1129"/>
        <v>6.3382827096992624</v>
      </c>
      <c r="J1401">
        <v>1394</v>
      </c>
      <c r="K1401">
        <v>19.072397951014906</v>
      </c>
      <c r="L1401">
        <v>21.33985687669492</v>
      </c>
      <c r="N1401">
        <f t="shared" si="1080"/>
        <v>0</v>
      </c>
      <c r="O1401">
        <f t="shared" si="1081"/>
        <v>1</v>
      </c>
      <c r="P1401">
        <f t="shared" si="1082"/>
        <v>2.2674589256800139</v>
      </c>
      <c r="S1401">
        <v>1394</v>
      </c>
      <c r="T1401">
        <v>18.677945517601721</v>
      </c>
      <c r="U1401">
        <v>7.8369220858677942</v>
      </c>
      <c r="W1401">
        <f t="shared" si="1083"/>
        <v>1</v>
      </c>
      <c r="X1401">
        <f t="shared" si="1084"/>
        <v>0</v>
      </c>
      <c r="Y1401">
        <f t="shared" si="1085"/>
        <v>10.841023431733927</v>
      </c>
      <c r="AB1401">
        <v>1394</v>
      </c>
      <c r="AC1401">
        <v>31.026873577946738</v>
      </c>
      <c r="AD1401">
        <v>18.496649856776123</v>
      </c>
      <c r="AF1401">
        <f t="shared" si="1086"/>
        <v>1</v>
      </c>
      <c r="AG1401">
        <f t="shared" si="1087"/>
        <v>0</v>
      </c>
      <c r="AH1401">
        <f t="shared" si="1088"/>
        <v>12.530223721170614</v>
      </c>
      <c r="AK1401">
        <v>1394</v>
      </c>
      <c r="AL1401">
        <v>24.606772251705383</v>
      </c>
      <c r="AM1401">
        <v>10.778686238607065</v>
      </c>
      <c r="AO1401">
        <f t="shared" si="1089"/>
        <v>1</v>
      </c>
      <c r="AP1401">
        <f t="shared" si="1090"/>
        <v>0</v>
      </c>
      <c r="AQ1401">
        <f t="shared" si="1091"/>
        <v>13.828086013098318</v>
      </c>
      <c r="AT1401">
        <v>1394</v>
      </c>
      <c r="AU1401">
        <v>16.201327836180582</v>
      </c>
      <c r="AV1401">
        <v>19.075152560613756</v>
      </c>
      <c r="AX1401">
        <f t="shared" si="1092"/>
        <v>0</v>
      </c>
      <c r="AY1401">
        <f t="shared" si="1093"/>
        <v>1</v>
      </c>
      <c r="AZ1401">
        <f t="shared" si="1094"/>
        <v>2.8738247244331738</v>
      </c>
      <c r="BC1401">
        <v>1394</v>
      </c>
      <c r="BD1401" t="e">
        <v>#N/A</v>
      </c>
      <c r="BE1401" t="e">
        <v>#N/A</v>
      </c>
      <c r="BG1401" t="e">
        <f t="shared" si="1095"/>
        <v>#N/A</v>
      </c>
      <c r="BH1401" t="e">
        <f t="shared" si="1096"/>
        <v>#N/A</v>
      </c>
      <c r="BI1401" t="e">
        <f t="shared" si="1097"/>
        <v>#N/A</v>
      </c>
      <c r="BL1401">
        <v>1394</v>
      </c>
      <c r="BM1401">
        <v>21.792059695295958</v>
      </c>
      <c r="BN1401">
        <v>12.738550343522158</v>
      </c>
      <c r="BP1401">
        <f t="shared" si="1098"/>
        <v>1</v>
      </c>
      <c r="BQ1401">
        <f t="shared" si="1099"/>
        <v>0</v>
      </c>
      <c r="BR1401">
        <f t="shared" si="1100"/>
        <v>9.0535093517737995</v>
      </c>
      <c r="BU1401">
        <v>1394</v>
      </c>
      <c r="BV1401">
        <v>15.809637820819429</v>
      </c>
      <c r="BW1401">
        <v>17.577514478952008</v>
      </c>
      <c r="BY1401">
        <f t="shared" si="1101"/>
        <v>0</v>
      </c>
      <c r="BZ1401">
        <f t="shared" si="1102"/>
        <v>1</v>
      </c>
      <c r="CA1401">
        <f t="shared" si="1103"/>
        <v>1.7678766581325789</v>
      </c>
      <c r="CD1401">
        <v>1394</v>
      </c>
      <c r="CE1401">
        <v>18.29623832193667</v>
      </c>
      <c r="CF1401">
        <v>21.468094467467836</v>
      </c>
      <c r="CH1401">
        <f t="shared" si="1104"/>
        <v>0</v>
      </c>
      <c r="CI1401">
        <f t="shared" si="1105"/>
        <v>1</v>
      </c>
      <c r="CJ1401">
        <f t="shared" si="1106"/>
        <v>3.1718561455311658</v>
      </c>
      <c r="CM1401">
        <v>1394</v>
      </c>
      <c r="CN1401">
        <v>20.006142882714069</v>
      </c>
      <c r="CO1401">
        <v>19.655075698999219</v>
      </c>
      <c r="CQ1401">
        <f t="shared" si="1107"/>
        <v>1</v>
      </c>
      <c r="CR1401">
        <f t="shared" si="1108"/>
        <v>0</v>
      </c>
      <c r="CS1401">
        <f t="shared" si="1109"/>
        <v>0.35106718371485002</v>
      </c>
      <c r="CV1401">
        <v>1394</v>
      </c>
      <c r="CW1401">
        <v>25.039711411854192</v>
      </c>
      <c r="CX1401">
        <v>15.21297415988777</v>
      </c>
      <c r="CZ1401">
        <f t="shared" si="1110"/>
        <v>1</v>
      </c>
      <c r="DA1401">
        <f t="shared" si="1111"/>
        <v>0</v>
      </c>
      <c r="DB1401">
        <f t="shared" si="1112"/>
        <v>9.8267372519664224</v>
      </c>
      <c r="DE1401">
        <v>1394</v>
      </c>
      <c r="DF1401">
        <v>21.310256742918316</v>
      </c>
      <c r="DG1401">
        <v>14.469343074484698</v>
      </c>
      <c r="DI1401">
        <f t="shared" si="1113"/>
        <v>1</v>
      </c>
      <c r="DJ1401">
        <f t="shared" si="1114"/>
        <v>0</v>
      </c>
      <c r="DK1401">
        <f t="shared" si="1115"/>
        <v>6.8409136684336183</v>
      </c>
      <c r="DN1401">
        <v>1394</v>
      </c>
      <c r="DO1401">
        <v>23.625876082468061</v>
      </c>
      <c r="DP1401">
        <v>29.380690068655291</v>
      </c>
      <c r="DR1401">
        <f t="shared" si="1116"/>
        <v>0</v>
      </c>
      <c r="DS1401">
        <f t="shared" si="1117"/>
        <v>1</v>
      </c>
      <c r="DT1401">
        <f t="shared" si="1118"/>
        <v>5.7548139861872301</v>
      </c>
      <c r="DW1401">
        <v>1394</v>
      </c>
      <c r="DX1401">
        <v>14.83631715494465</v>
      </c>
      <c r="DY1401">
        <v>25.54053207861411</v>
      </c>
      <c r="EA1401">
        <f t="shared" si="1119"/>
        <v>0</v>
      </c>
      <c r="EB1401">
        <f t="shared" si="1120"/>
        <v>1</v>
      </c>
      <c r="EC1401">
        <f t="shared" si="1121"/>
        <v>10.704214923669459</v>
      </c>
      <c r="EF1401">
        <v>1394</v>
      </c>
      <c r="EG1401">
        <v>22.203576069268497</v>
      </c>
      <c r="EH1401">
        <v>17.323466829053345</v>
      </c>
      <c r="EJ1401">
        <f t="shared" si="1122"/>
        <v>1</v>
      </c>
      <c r="EK1401">
        <f t="shared" si="1123"/>
        <v>0</v>
      </c>
      <c r="EL1401">
        <f t="shared" si="1124"/>
        <v>4.8801092402151518</v>
      </c>
      <c r="EO1401">
        <v>1394</v>
      </c>
      <c r="EP1401">
        <v>14.81158131645935</v>
      </c>
      <c r="EQ1401">
        <v>24.528934608046942</v>
      </c>
      <c r="ES1401">
        <f t="shared" si="1125"/>
        <v>0</v>
      </c>
      <c r="ET1401">
        <f t="shared" si="1126"/>
        <v>1</v>
      </c>
      <c r="EU1401">
        <f t="shared" si="1127"/>
        <v>9.7173532915875924</v>
      </c>
    </row>
    <row r="1402" spans="1:151" x14ac:dyDescent="0.25">
      <c r="A1402">
        <v>1395</v>
      </c>
      <c r="B1402">
        <v>9.603643545052222</v>
      </c>
      <c r="C1402">
        <v>28.04263326570598</v>
      </c>
      <c r="E1402">
        <f t="shared" si="1128"/>
        <v>0</v>
      </c>
      <c r="F1402">
        <f t="shared" si="1079"/>
        <v>1</v>
      </c>
      <c r="G1402">
        <f t="shared" si="1129"/>
        <v>18.438989720653758</v>
      </c>
      <c r="J1402">
        <v>1395</v>
      </c>
      <c r="K1402">
        <v>24.676413563530676</v>
      </c>
      <c r="L1402">
        <v>21.03566366907231</v>
      </c>
      <c r="N1402">
        <f t="shared" si="1080"/>
        <v>1</v>
      </c>
      <c r="O1402">
        <f t="shared" si="1081"/>
        <v>0</v>
      </c>
      <c r="P1402">
        <f t="shared" si="1082"/>
        <v>3.6407498944583665</v>
      </c>
      <c r="S1402">
        <v>1395</v>
      </c>
      <c r="T1402">
        <v>17.4015362923477</v>
      </c>
      <c r="U1402">
        <v>17.680975583194449</v>
      </c>
      <c r="W1402">
        <f t="shared" si="1083"/>
        <v>0</v>
      </c>
      <c r="X1402">
        <f t="shared" si="1084"/>
        <v>1</v>
      </c>
      <c r="Y1402">
        <f t="shared" si="1085"/>
        <v>0.27943929084674934</v>
      </c>
      <c r="AB1402">
        <v>1395</v>
      </c>
      <c r="AC1402">
        <v>20.854566021554241</v>
      </c>
      <c r="AD1402">
        <v>18.269326817245442</v>
      </c>
      <c r="AF1402">
        <f t="shared" si="1086"/>
        <v>1</v>
      </c>
      <c r="AG1402">
        <f t="shared" si="1087"/>
        <v>0</v>
      </c>
      <c r="AH1402">
        <f t="shared" si="1088"/>
        <v>2.5852392043087988</v>
      </c>
      <c r="AK1402">
        <v>1395</v>
      </c>
      <c r="AL1402">
        <v>18.862611529931293</v>
      </c>
      <c r="AM1402">
        <v>24.913232968015276</v>
      </c>
      <c r="AO1402">
        <f t="shared" si="1089"/>
        <v>0</v>
      </c>
      <c r="AP1402">
        <f t="shared" si="1090"/>
        <v>1</v>
      </c>
      <c r="AQ1402">
        <f t="shared" si="1091"/>
        <v>6.0506214380839829</v>
      </c>
      <c r="AT1402">
        <v>1395</v>
      </c>
      <c r="AU1402">
        <v>18.636658629293088</v>
      </c>
      <c r="AV1402">
        <v>25.520821338270068</v>
      </c>
      <c r="AX1402">
        <f t="shared" si="1092"/>
        <v>0</v>
      </c>
      <c r="AY1402">
        <f t="shared" si="1093"/>
        <v>1</v>
      </c>
      <c r="AZ1402">
        <f t="shared" si="1094"/>
        <v>6.8841627089769801</v>
      </c>
      <c r="BC1402">
        <v>1395</v>
      </c>
      <c r="BD1402" t="e">
        <v>#N/A</v>
      </c>
      <c r="BE1402" t="e">
        <v>#N/A</v>
      </c>
      <c r="BG1402" t="e">
        <f t="shared" si="1095"/>
        <v>#N/A</v>
      </c>
      <c r="BH1402" t="e">
        <f t="shared" si="1096"/>
        <v>#N/A</v>
      </c>
      <c r="BI1402" t="e">
        <f t="shared" si="1097"/>
        <v>#N/A</v>
      </c>
      <c r="BL1402">
        <v>1395</v>
      </c>
      <c r="BM1402">
        <v>32.162686324797363</v>
      </c>
      <c r="BN1402">
        <v>13.849546123208707</v>
      </c>
      <c r="BP1402">
        <f t="shared" si="1098"/>
        <v>1</v>
      </c>
      <c r="BQ1402">
        <f t="shared" si="1099"/>
        <v>0</v>
      </c>
      <c r="BR1402">
        <f t="shared" si="1100"/>
        <v>18.313140201588656</v>
      </c>
      <c r="BU1402">
        <v>1395</v>
      </c>
      <c r="BV1402">
        <v>17.473739147709768</v>
      </c>
      <c r="BW1402">
        <v>19.944639864113473</v>
      </c>
      <c r="BY1402">
        <f t="shared" si="1101"/>
        <v>0</v>
      </c>
      <c r="BZ1402">
        <f t="shared" si="1102"/>
        <v>1</v>
      </c>
      <c r="CA1402">
        <f t="shared" si="1103"/>
        <v>2.4709007164037047</v>
      </c>
      <c r="CD1402">
        <v>1395</v>
      </c>
      <c r="CE1402">
        <v>23.528102011967217</v>
      </c>
      <c r="CF1402">
        <v>28.786494430210517</v>
      </c>
      <c r="CH1402">
        <f t="shared" si="1104"/>
        <v>0</v>
      </c>
      <c r="CI1402">
        <f t="shared" si="1105"/>
        <v>1</v>
      </c>
      <c r="CJ1402">
        <f t="shared" si="1106"/>
        <v>5.2583924182433002</v>
      </c>
      <c r="CM1402">
        <v>1395</v>
      </c>
      <c r="CN1402">
        <v>21.203204266979935</v>
      </c>
      <c r="CO1402">
        <v>13.210723032189856</v>
      </c>
      <c r="CQ1402">
        <f t="shared" si="1107"/>
        <v>1</v>
      </c>
      <c r="CR1402">
        <f t="shared" si="1108"/>
        <v>0</v>
      </c>
      <c r="CS1402">
        <f t="shared" si="1109"/>
        <v>7.9924812347900787</v>
      </c>
      <c r="CV1402">
        <v>1395</v>
      </c>
      <c r="CW1402">
        <v>23.227200112534266</v>
      </c>
      <c r="CX1402">
        <v>16.156932138670616</v>
      </c>
      <c r="CZ1402">
        <f t="shared" si="1110"/>
        <v>1</v>
      </c>
      <c r="DA1402">
        <f t="shared" si="1111"/>
        <v>0</v>
      </c>
      <c r="DB1402">
        <f t="shared" si="1112"/>
        <v>7.0702679738636505</v>
      </c>
      <c r="DE1402">
        <v>1395</v>
      </c>
      <c r="DF1402">
        <v>24.391137738865911</v>
      </c>
      <c r="DG1402">
        <v>23.722180246894155</v>
      </c>
      <c r="DI1402">
        <f t="shared" si="1113"/>
        <v>1</v>
      </c>
      <c r="DJ1402">
        <f t="shared" si="1114"/>
        <v>0</v>
      </c>
      <c r="DK1402">
        <f t="shared" si="1115"/>
        <v>0.66895749197175647</v>
      </c>
      <c r="DN1402">
        <v>1395</v>
      </c>
      <c r="DO1402">
        <v>22.968849164363892</v>
      </c>
      <c r="DP1402">
        <v>26.662671473837982</v>
      </c>
      <c r="DR1402">
        <f t="shared" si="1116"/>
        <v>0</v>
      </c>
      <c r="DS1402">
        <f t="shared" si="1117"/>
        <v>1</v>
      </c>
      <c r="DT1402">
        <f t="shared" si="1118"/>
        <v>3.6938223094740898</v>
      </c>
      <c r="DW1402">
        <v>1395</v>
      </c>
      <c r="DX1402">
        <v>16.852213859152368</v>
      </c>
      <c r="DY1402">
        <v>30.773739009534111</v>
      </c>
      <c r="EA1402">
        <f t="shared" si="1119"/>
        <v>0</v>
      </c>
      <c r="EB1402">
        <f t="shared" si="1120"/>
        <v>1</v>
      </c>
      <c r="EC1402">
        <f t="shared" si="1121"/>
        <v>13.921525150381743</v>
      </c>
      <c r="EF1402">
        <v>1395</v>
      </c>
      <c r="EG1402">
        <v>20.90132772591295</v>
      </c>
      <c r="EH1402">
        <v>19.046036837789266</v>
      </c>
      <c r="EJ1402">
        <f t="shared" si="1122"/>
        <v>1</v>
      </c>
      <c r="EK1402">
        <f t="shared" si="1123"/>
        <v>0</v>
      </c>
      <c r="EL1402">
        <f t="shared" si="1124"/>
        <v>1.8552908881236831</v>
      </c>
      <c r="EO1402">
        <v>1395</v>
      </c>
      <c r="EP1402">
        <v>21.783739421392259</v>
      </c>
      <c r="EQ1402">
        <v>19.864309332874935</v>
      </c>
      <c r="ES1402">
        <f t="shared" si="1125"/>
        <v>1</v>
      </c>
      <c r="ET1402">
        <f t="shared" si="1126"/>
        <v>0</v>
      </c>
      <c r="EU1402">
        <f t="shared" si="1127"/>
        <v>1.9194300885173234</v>
      </c>
    </row>
    <row r="1403" spans="1:151" x14ac:dyDescent="0.25">
      <c r="A1403">
        <v>1396</v>
      </c>
      <c r="B1403">
        <v>13.323755543489341</v>
      </c>
      <c r="C1403">
        <v>32.449358254834436</v>
      </c>
      <c r="E1403">
        <f t="shared" si="1128"/>
        <v>0</v>
      </c>
      <c r="F1403">
        <f t="shared" si="1079"/>
        <v>1</v>
      </c>
      <c r="G1403">
        <f t="shared" si="1129"/>
        <v>19.125602711345095</v>
      </c>
      <c r="J1403">
        <v>1396</v>
      </c>
      <c r="K1403">
        <v>28.631032638472274</v>
      </c>
      <c r="L1403">
        <v>27.440216105048329</v>
      </c>
      <c r="N1403">
        <f t="shared" si="1080"/>
        <v>1</v>
      </c>
      <c r="O1403">
        <f t="shared" si="1081"/>
        <v>0</v>
      </c>
      <c r="P1403">
        <f t="shared" si="1082"/>
        <v>1.1908165334239449</v>
      </c>
      <c r="S1403">
        <v>1396</v>
      </c>
      <c r="T1403">
        <v>21.069580562552652</v>
      </c>
      <c r="U1403">
        <v>40.295364957179657</v>
      </c>
      <c r="W1403">
        <f t="shared" si="1083"/>
        <v>0</v>
      </c>
      <c r="X1403">
        <f t="shared" si="1084"/>
        <v>1</v>
      </c>
      <c r="Y1403">
        <f t="shared" si="1085"/>
        <v>19.225784394627006</v>
      </c>
      <c r="AB1403">
        <v>1396</v>
      </c>
      <c r="AC1403">
        <v>21.108449999790068</v>
      </c>
      <c r="AD1403">
        <v>16.601825851761902</v>
      </c>
      <c r="AF1403">
        <f t="shared" si="1086"/>
        <v>1</v>
      </c>
      <c r="AG1403">
        <f t="shared" si="1087"/>
        <v>0</v>
      </c>
      <c r="AH1403">
        <f t="shared" si="1088"/>
        <v>4.5066241480281661</v>
      </c>
      <c r="AK1403">
        <v>1396</v>
      </c>
      <c r="AL1403">
        <v>18.469750820631884</v>
      </c>
      <c r="AM1403">
        <v>26.113108878288866</v>
      </c>
      <c r="AO1403">
        <f t="shared" si="1089"/>
        <v>0</v>
      </c>
      <c r="AP1403">
        <f t="shared" si="1090"/>
        <v>1</v>
      </c>
      <c r="AQ1403">
        <f t="shared" si="1091"/>
        <v>7.6433580576569824</v>
      </c>
      <c r="AT1403">
        <v>1396</v>
      </c>
      <c r="AU1403">
        <v>20.138148625403385</v>
      </c>
      <c r="AV1403">
        <v>22.076051787101839</v>
      </c>
      <c r="AX1403">
        <f t="shared" si="1092"/>
        <v>0</v>
      </c>
      <c r="AY1403">
        <f t="shared" si="1093"/>
        <v>1</v>
      </c>
      <c r="AZ1403">
        <f t="shared" si="1094"/>
        <v>1.9379031616984541</v>
      </c>
      <c r="BC1403">
        <v>1396</v>
      </c>
      <c r="BD1403" t="e">
        <v>#N/A</v>
      </c>
      <c r="BE1403" t="e">
        <v>#N/A</v>
      </c>
      <c r="BG1403" t="e">
        <f t="shared" si="1095"/>
        <v>#N/A</v>
      </c>
      <c r="BH1403" t="e">
        <f t="shared" si="1096"/>
        <v>#N/A</v>
      </c>
      <c r="BI1403" t="e">
        <f t="shared" si="1097"/>
        <v>#N/A</v>
      </c>
      <c r="BL1403">
        <v>1396</v>
      </c>
      <c r="BM1403">
        <v>21.761774636627621</v>
      </c>
      <c r="BN1403">
        <v>13.389623984764714</v>
      </c>
      <c r="BP1403">
        <f t="shared" si="1098"/>
        <v>1</v>
      </c>
      <c r="BQ1403">
        <f t="shared" si="1099"/>
        <v>0</v>
      </c>
      <c r="BR1403">
        <f t="shared" si="1100"/>
        <v>8.3721506518629063</v>
      </c>
      <c r="BU1403">
        <v>1396</v>
      </c>
      <c r="BV1403">
        <v>27.097017030665373</v>
      </c>
      <c r="BW1403">
        <v>25.741076974362436</v>
      </c>
      <c r="BY1403">
        <f t="shared" si="1101"/>
        <v>1</v>
      </c>
      <c r="BZ1403">
        <f t="shared" si="1102"/>
        <v>0</v>
      </c>
      <c r="CA1403">
        <f t="shared" si="1103"/>
        <v>1.3559400563029378</v>
      </c>
      <c r="CD1403">
        <v>1396</v>
      </c>
      <c r="CE1403">
        <v>27.650836229975653</v>
      </c>
      <c r="CF1403">
        <v>40.296400412352547</v>
      </c>
      <c r="CH1403">
        <f t="shared" si="1104"/>
        <v>0</v>
      </c>
      <c r="CI1403">
        <f t="shared" si="1105"/>
        <v>1</v>
      </c>
      <c r="CJ1403">
        <f t="shared" si="1106"/>
        <v>12.645564182376894</v>
      </c>
      <c r="CM1403">
        <v>1396</v>
      </c>
      <c r="CN1403">
        <v>20.870175054758704</v>
      </c>
      <c r="CO1403">
        <v>9.0197755353230704</v>
      </c>
      <c r="CQ1403">
        <f t="shared" si="1107"/>
        <v>1</v>
      </c>
      <c r="CR1403">
        <f t="shared" si="1108"/>
        <v>0</v>
      </c>
      <c r="CS1403">
        <f t="shared" si="1109"/>
        <v>11.850399519435634</v>
      </c>
      <c r="CV1403">
        <v>1396</v>
      </c>
      <c r="CW1403">
        <v>23.470143605977658</v>
      </c>
      <c r="CX1403">
        <v>17.658130687371465</v>
      </c>
      <c r="CZ1403">
        <f t="shared" si="1110"/>
        <v>1</v>
      </c>
      <c r="DA1403">
        <f t="shared" si="1111"/>
        <v>0</v>
      </c>
      <c r="DB1403">
        <f t="shared" si="1112"/>
        <v>5.8120129186061931</v>
      </c>
      <c r="DE1403">
        <v>1396</v>
      </c>
      <c r="DF1403">
        <v>18.458334912828114</v>
      </c>
      <c r="DG1403">
        <v>28.986796701664765</v>
      </c>
      <c r="DI1403">
        <f t="shared" si="1113"/>
        <v>0</v>
      </c>
      <c r="DJ1403">
        <f t="shared" si="1114"/>
        <v>1</v>
      </c>
      <c r="DK1403">
        <f t="shared" si="1115"/>
        <v>10.528461788836651</v>
      </c>
      <c r="DN1403">
        <v>1396</v>
      </c>
      <c r="DO1403">
        <v>28.393714745464436</v>
      </c>
      <c r="DP1403">
        <v>15.103220563444305</v>
      </c>
      <c r="DR1403">
        <f t="shared" si="1116"/>
        <v>1</v>
      </c>
      <c r="DS1403">
        <f t="shared" si="1117"/>
        <v>0</v>
      </c>
      <c r="DT1403">
        <f t="shared" si="1118"/>
        <v>13.290494182020131</v>
      </c>
      <c r="DW1403">
        <v>1396</v>
      </c>
      <c r="DX1403">
        <v>17.922113957788476</v>
      </c>
      <c r="DY1403">
        <v>26.275359304115756</v>
      </c>
      <c r="EA1403">
        <f t="shared" si="1119"/>
        <v>0</v>
      </c>
      <c r="EB1403">
        <f t="shared" si="1120"/>
        <v>1</v>
      </c>
      <c r="EC1403">
        <f t="shared" si="1121"/>
        <v>8.3532453463272809</v>
      </c>
      <c r="EF1403">
        <v>1396</v>
      </c>
      <c r="EG1403">
        <v>23.434525939589328</v>
      </c>
      <c r="EH1403">
        <v>15.037892971573859</v>
      </c>
      <c r="EJ1403">
        <f t="shared" si="1122"/>
        <v>1</v>
      </c>
      <c r="EK1403">
        <f t="shared" si="1123"/>
        <v>0</v>
      </c>
      <c r="EL1403">
        <f t="shared" si="1124"/>
        <v>8.396632968015469</v>
      </c>
      <c r="EO1403">
        <v>1396</v>
      </c>
      <c r="EP1403">
        <v>23.884882555614187</v>
      </c>
      <c r="EQ1403">
        <v>19.42741789093062</v>
      </c>
      <c r="ES1403">
        <f t="shared" si="1125"/>
        <v>1</v>
      </c>
      <c r="ET1403">
        <f t="shared" si="1126"/>
        <v>0</v>
      </c>
      <c r="EU1403">
        <f t="shared" si="1127"/>
        <v>4.4574646646835667</v>
      </c>
    </row>
    <row r="1404" spans="1:151" x14ac:dyDescent="0.25">
      <c r="A1404">
        <v>1397</v>
      </c>
      <c r="B1404">
        <v>11.674850861452679</v>
      </c>
      <c r="C1404">
        <v>36.182577769184391</v>
      </c>
      <c r="E1404">
        <f t="shared" si="1128"/>
        <v>0</v>
      </c>
      <c r="F1404">
        <f t="shared" si="1079"/>
        <v>1</v>
      </c>
      <c r="G1404">
        <f t="shared" si="1129"/>
        <v>24.507726907731712</v>
      </c>
      <c r="J1404">
        <v>1397</v>
      </c>
      <c r="K1404">
        <v>29.13429542067971</v>
      </c>
      <c r="L1404">
        <v>23.145198583912606</v>
      </c>
      <c r="N1404">
        <f t="shared" si="1080"/>
        <v>1</v>
      </c>
      <c r="O1404">
        <f t="shared" si="1081"/>
        <v>0</v>
      </c>
      <c r="P1404">
        <f t="shared" si="1082"/>
        <v>5.9890968367671036</v>
      </c>
      <c r="S1404">
        <v>1397</v>
      </c>
      <c r="T1404">
        <v>13.046583315215745</v>
      </c>
      <c r="U1404">
        <v>11.59910198073467</v>
      </c>
      <c r="W1404">
        <f t="shared" si="1083"/>
        <v>1</v>
      </c>
      <c r="X1404">
        <f t="shared" si="1084"/>
        <v>0</v>
      </c>
      <c r="Y1404">
        <f t="shared" si="1085"/>
        <v>1.4474813344810755</v>
      </c>
      <c r="AB1404">
        <v>1397</v>
      </c>
      <c r="AC1404">
        <v>12.634690738409441</v>
      </c>
      <c r="AD1404">
        <v>18.404112279697124</v>
      </c>
      <c r="AF1404">
        <f t="shared" si="1086"/>
        <v>0</v>
      </c>
      <c r="AG1404">
        <f t="shared" si="1087"/>
        <v>1</v>
      </c>
      <c r="AH1404">
        <f t="shared" si="1088"/>
        <v>5.7694215412876826</v>
      </c>
      <c r="AK1404">
        <v>1397</v>
      </c>
      <c r="AL1404">
        <v>31.716901680169613</v>
      </c>
      <c r="AM1404">
        <v>27.264913653128442</v>
      </c>
      <c r="AO1404">
        <f t="shared" si="1089"/>
        <v>1</v>
      </c>
      <c r="AP1404">
        <f t="shared" si="1090"/>
        <v>0</v>
      </c>
      <c r="AQ1404">
        <f t="shared" si="1091"/>
        <v>4.4519880270411711</v>
      </c>
      <c r="AT1404">
        <v>1397</v>
      </c>
      <c r="AU1404">
        <v>19.624880432441948</v>
      </c>
      <c r="AV1404">
        <v>6.1360201593515065</v>
      </c>
      <c r="AX1404">
        <f t="shared" si="1092"/>
        <v>1</v>
      </c>
      <c r="AY1404">
        <f t="shared" si="1093"/>
        <v>0</v>
      </c>
      <c r="AZ1404">
        <f t="shared" si="1094"/>
        <v>13.488860273090442</v>
      </c>
      <c r="BC1404">
        <v>1397</v>
      </c>
      <c r="BD1404" t="e">
        <v>#N/A</v>
      </c>
      <c r="BE1404" t="e">
        <v>#N/A</v>
      </c>
      <c r="BG1404" t="e">
        <f t="shared" si="1095"/>
        <v>#N/A</v>
      </c>
      <c r="BH1404" t="e">
        <f t="shared" si="1096"/>
        <v>#N/A</v>
      </c>
      <c r="BI1404" t="e">
        <f t="shared" si="1097"/>
        <v>#N/A</v>
      </c>
      <c r="BL1404">
        <v>1397</v>
      </c>
      <c r="BM1404">
        <v>39.650049619752856</v>
      </c>
      <c r="BN1404">
        <v>11.92011972580627</v>
      </c>
      <c r="BP1404">
        <f t="shared" si="1098"/>
        <v>1</v>
      </c>
      <c r="BQ1404">
        <f t="shared" si="1099"/>
        <v>0</v>
      </c>
      <c r="BR1404">
        <f t="shared" si="1100"/>
        <v>27.729929893946586</v>
      </c>
      <c r="BU1404">
        <v>1397</v>
      </c>
      <c r="BV1404">
        <v>14.483628942832624</v>
      </c>
      <c r="BW1404">
        <v>22.434689594778892</v>
      </c>
      <c r="BY1404">
        <f t="shared" si="1101"/>
        <v>0</v>
      </c>
      <c r="BZ1404">
        <f t="shared" si="1102"/>
        <v>1</v>
      </c>
      <c r="CA1404">
        <f t="shared" si="1103"/>
        <v>7.9510606519462677</v>
      </c>
      <c r="CD1404">
        <v>1397</v>
      </c>
      <c r="CE1404">
        <v>21.57517762573061</v>
      </c>
      <c r="CF1404">
        <v>41.543246435000214</v>
      </c>
      <c r="CH1404">
        <f t="shared" si="1104"/>
        <v>0</v>
      </c>
      <c r="CI1404">
        <f t="shared" si="1105"/>
        <v>1</v>
      </c>
      <c r="CJ1404">
        <f t="shared" si="1106"/>
        <v>19.968068809269603</v>
      </c>
      <c r="CM1404">
        <v>1397</v>
      </c>
      <c r="CN1404">
        <v>20.714583224474957</v>
      </c>
      <c r="CO1404">
        <v>20.742252297222571</v>
      </c>
      <c r="CQ1404">
        <f t="shared" si="1107"/>
        <v>0</v>
      </c>
      <c r="CR1404">
        <f t="shared" si="1108"/>
        <v>1</v>
      </c>
      <c r="CS1404">
        <f t="shared" si="1109"/>
        <v>2.7669072747613654E-2</v>
      </c>
      <c r="CV1404">
        <v>1397</v>
      </c>
      <c r="CW1404">
        <v>22.85515512586754</v>
      </c>
      <c r="CX1404">
        <v>18.30867423527393</v>
      </c>
      <c r="CZ1404">
        <f t="shared" si="1110"/>
        <v>1</v>
      </c>
      <c r="DA1404">
        <f t="shared" si="1111"/>
        <v>0</v>
      </c>
      <c r="DB1404">
        <f t="shared" si="1112"/>
        <v>4.5464808905936103</v>
      </c>
      <c r="DE1404">
        <v>1397</v>
      </c>
      <c r="DF1404">
        <v>14.96810060563207</v>
      </c>
      <c r="DG1404">
        <v>27.665435771694824</v>
      </c>
      <c r="DI1404">
        <f t="shared" si="1113"/>
        <v>0</v>
      </c>
      <c r="DJ1404">
        <f t="shared" si="1114"/>
        <v>1</v>
      </c>
      <c r="DK1404">
        <f t="shared" si="1115"/>
        <v>12.697335166062754</v>
      </c>
      <c r="DN1404">
        <v>1397</v>
      </c>
      <c r="DO1404">
        <v>22.488378659798389</v>
      </c>
      <c r="DP1404">
        <v>28.433869136575208</v>
      </c>
      <c r="DR1404">
        <f t="shared" si="1116"/>
        <v>0</v>
      </c>
      <c r="DS1404">
        <f t="shared" si="1117"/>
        <v>1</v>
      </c>
      <c r="DT1404">
        <f t="shared" si="1118"/>
        <v>5.9454904767768184</v>
      </c>
      <c r="DW1404">
        <v>1397</v>
      </c>
      <c r="DX1404">
        <v>17.070024187619047</v>
      </c>
      <c r="DY1404">
        <v>20.647601000571122</v>
      </c>
      <c r="EA1404">
        <f t="shared" si="1119"/>
        <v>0</v>
      </c>
      <c r="EB1404">
        <f t="shared" si="1120"/>
        <v>1</v>
      </c>
      <c r="EC1404">
        <f t="shared" si="1121"/>
        <v>3.5775768129520742</v>
      </c>
      <c r="EF1404">
        <v>1397</v>
      </c>
      <c r="EG1404">
        <v>20.932737378400393</v>
      </c>
      <c r="EH1404">
        <v>14.934878750700399</v>
      </c>
      <c r="EJ1404">
        <f t="shared" si="1122"/>
        <v>1</v>
      </c>
      <c r="EK1404">
        <f t="shared" si="1123"/>
        <v>0</v>
      </c>
      <c r="EL1404">
        <f t="shared" si="1124"/>
        <v>5.9978586276999941</v>
      </c>
      <c r="EO1404">
        <v>1397</v>
      </c>
      <c r="EP1404">
        <v>24.008601165847995</v>
      </c>
      <c r="EQ1404">
        <v>21.818911417507987</v>
      </c>
      <c r="ES1404">
        <f t="shared" si="1125"/>
        <v>1</v>
      </c>
      <c r="ET1404">
        <f t="shared" si="1126"/>
        <v>0</v>
      </c>
      <c r="EU1404">
        <f t="shared" si="1127"/>
        <v>2.1896897483400082</v>
      </c>
    </row>
    <row r="1405" spans="1:151" x14ac:dyDescent="0.25">
      <c r="A1405">
        <v>1398</v>
      </c>
      <c r="B1405">
        <v>10.236011411164247</v>
      </c>
      <c r="C1405">
        <v>31.042378127621404</v>
      </c>
      <c r="E1405">
        <f t="shared" si="1128"/>
        <v>0</v>
      </c>
      <c r="F1405">
        <f t="shared" si="1079"/>
        <v>1</v>
      </c>
      <c r="G1405">
        <f t="shared" si="1129"/>
        <v>20.806366716457156</v>
      </c>
      <c r="J1405">
        <v>1398</v>
      </c>
      <c r="K1405">
        <v>22.15817660279285</v>
      </c>
      <c r="L1405">
        <v>15.422270486249349</v>
      </c>
      <c r="N1405">
        <f t="shared" si="1080"/>
        <v>1</v>
      </c>
      <c r="O1405">
        <f t="shared" si="1081"/>
        <v>0</v>
      </c>
      <c r="P1405">
        <f t="shared" si="1082"/>
        <v>6.7359061165435001</v>
      </c>
      <c r="S1405">
        <v>1398</v>
      </c>
      <c r="T1405">
        <v>22.518195443088345</v>
      </c>
      <c r="U1405">
        <v>17.890800341854732</v>
      </c>
      <c r="W1405">
        <f t="shared" si="1083"/>
        <v>1</v>
      </c>
      <c r="X1405">
        <f t="shared" si="1084"/>
        <v>0</v>
      </c>
      <c r="Y1405">
        <f t="shared" si="1085"/>
        <v>4.6273951012336134</v>
      </c>
      <c r="AB1405">
        <v>1398</v>
      </c>
      <c r="AC1405">
        <v>29.299024174123684</v>
      </c>
      <c r="AD1405">
        <v>19.544961382914618</v>
      </c>
      <c r="AF1405">
        <f t="shared" si="1086"/>
        <v>1</v>
      </c>
      <c r="AG1405">
        <f t="shared" si="1087"/>
        <v>0</v>
      </c>
      <c r="AH1405">
        <f t="shared" si="1088"/>
        <v>9.7540627912090656</v>
      </c>
      <c r="AK1405">
        <v>1398</v>
      </c>
      <c r="AL1405">
        <v>29.815924190983839</v>
      </c>
      <c r="AM1405">
        <v>28.816168118490989</v>
      </c>
      <c r="AO1405">
        <f t="shared" si="1089"/>
        <v>1</v>
      </c>
      <c r="AP1405">
        <f t="shared" si="1090"/>
        <v>0</v>
      </c>
      <c r="AQ1405">
        <f t="shared" si="1091"/>
        <v>0.99975607249285048</v>
      </c>
      <c r="AT1405">
        <v>1398</v>
      </c>
      <c r="AU1405">
        <v>19.536773236371829</v>
      </c>
      <c r="AV1405">
        <v>18.048700537896764</v>
      </c>
      <c r="AX1405">
        <f t="shared" si="1092"/>
        <v>1</v>
      </c>
      <c r="AY1405">
        <f t="shared" si="1093"/>
        <v>0</v>
      </c>
      <c r="AZ1405">
        <f t="shared" si="1094"/>
        <v>1.4880726984750652</v>
      </c>
      <c r="BC1405">
        <v>1398</v>
      </c>
      <c r="BD1405" t="e">
        <v>#N/A</v>
      </c>
      <c r="BE1405" t="e">
        <v>#N/A</v>
      </c>
      <c r="BG1405" t="e">
        <f t="shared" si="1095"/>
        <v>#N/A</v>
      </c>
      <c r="BH1405" t="e">
        <f t="shared" si="1096"/>
        <v>#N/A</v>
      </c>
      <c r="BI1405" t="e">
        <f t="shared" si="1097"/>
        <v>#N/A</v>
      </c>
      <c r="BL1405">
        <v>1398</v>
      </c>
      <c r="BM1405">
        <v>20.752973862094144</v>
      </c>
      <c r="BN1405">
        <v>11.259748320909026</v>
      </c>
      <c r="BP1405">
        <f t="shared" si="1098"/>
        <v>1</v>
      </c>
      <c r="BQ1405">
        <f t="shared" si="1099"/>
        <v>0</v>
      </c>
      <c r="BR1405">
        <f t="shared" si="1100"/>
        <v>9.4932255411851187</v>
      </c>
      <c r="BU1405">
        <v>1398</v>
      </c>
      <c r="BV1405">
        <v>15.541501306756196</v>
      </c>
      <c r="BW1405">
        <v>19.890360792532228</v>
      </c>
      <c r="BY1405">
        <f t="shared" si="1101"/>
        <v>0</v>
      </c>
      <c r="BZ1405">
        <f t="shared" si="1102"/>
        <v>1</v>
      </c>
      <c r="CA1405">
        <f t="shared" si="1103"/>
        <v>4.3488594857760319</v>
      </c>
      <c r="CD1405">
        <v>1398</v>
      </c>
      <c r="CE1405">
        <v>28.180900168575647</v>
      </c>
      <c r="CF1405">
        <v>31.454840625033452</v>
      </c>
      <c r="CH1405">
        <f t="shared" si="1104"/>
        <v>0</v>
      </c>
      <c r="CI1405">
        <f t="shared" si="1105"/>
        <v>1</v>
      </c>
      <c r="CJ1405">
        <f t="shared" si="1106"/>
        <v>3.2739404564578045</v>
      </c>
      <c r="CM1405">
        <v>1398</v>
      </c>
      <c r="CN1405">
        <v>19.813544097863488</v>
      </c>
      <c r="CO1405">
        <v>29.700413279898299</v>
      </c>
      <c r="CQ1405">
        <f t="shared" si="1107"/>
        <v>0</v>
      </c>
      <c r="CR1405">
        <f t="shared" si="1108"/>
        <v>1</v>
      </c>
      <c r="CS1405">
        <f t="shared" si="1109"/>
        <v>9.8868691820348111</v>
      </c>
      <c r="CV1405">
        <v>1398</v>
      </c>
      <c r="CW1405">
        <v>19.546339454297883</v>
      </c>
      <c r="CX1405">
        <v>19.381785416048061</v>
      </c>
      <c r="CZ1405">
        <f t="shared" si="1110"/>
        <v>1</v>
      </c>
      <c r="DA1405">
        <f t="shared" si="1111"/>
        <v>0</v>
      </c>
      <c r="DB1405">
        <f t="shared" si="1112"/>
        <v>0.16455403824982184</v>
      </c>
      <c r="DE1405">
        <v>1398</v>
      </c>
      <c r="DF1405">
        <v>22.490917887811424</v>
      </c>
      <c r="DG1405">
        <v>20.594331972552432</v>
      </c>
      <c r="DI1405">
        <f t="shared" si="1113"/>
        <v>1</v>
      </c>
      <c r="DJ1405">
        <f t="shared" si="1114"/>
        <v>0</v>
      </c>
      <c r="DK1405">
        <f t="shared" si="1115"/>
        <v>1.8965859152589921</v>
      </c>
      <c r="DN1405">
        <v>1398</v>
      </c>
      <c r="DO1405">
        <v>23.492211485966305</v>
      </c>
      <c r="DP1405">
        <v>19.650831004091003</v>
      </c>
      <c r="DR1405">
        <f t="shared" si="1116"/>
        <v>1</v>
      </c>
      <c r="DS1405">
        <f t="shared" si="1117"/>
        <v>0</v>
      </c>
      <c r="DT1405">
        <f t="shared" si="1118"/>
        <v>3.8413804818753015</v>
      </c>
      <c r="DW1405">
        <v>1398</v>
      </c>
      <c r="DX1405">
        <v>23.218275669222301</v>
      </c>
      <c r="DY1405">
        <v>25.007504208675769</v>
      </c>
      <c r="EA1405">
        <f t="shared" si="1119"/>
        <v>0</v>
      </c>
      <c r="EB1405">
        <f t="shared" si="1120"/>
        <v>1</v>
      </c>
      <c r="EC1405">
        <f t="shared" si="1121"/>
        <v>1.7892285394534682</v>
      </c>
      <c r="EF1405">
        <v>1398</v>
      </c>
      <c r="EG1405">
        <v>21.464302183001404</v>
      </c>
      <c r="EH1405">
        <v>15.899637208024432</v>
      </c>
      <c r="EJ1405">
        <f t="shared" si="1122"/>
        <v>1</v>
      </c>
      <c r="EK1405">
        <f t="shared" si="1123"/>
        <v>0</v>
      </c>
      <c r="EL1405">
        <f t="shared" si="1124"/>
        <v>5.5646649749769725</v>
      </c>
      <c r="EO1405">
        <v>1398</v>
      </c>
      <c r="EP1405">
        <v>21.389637481954644</v>
      </c>
      <c r="EQ1405">
        <v>20.96614021755104</v>
      </c>
      <c r="ES1405">
        <f t="shared" si="1125"/>
        <v>1</v>
      </c>
      <c r="ET1405">
        <f t="shared" si="1126"/>
        <v>0</v>
      </c>
      <c r="EU1405">
        <f t="shared" si="1127"/>
        <v>0.42349726440360413</v>
      </c>
    </row>
    <row r="1406" spans="1:151" x14ac:dyDescent="0.25">
      <c r="A1406">
        <v>1399</v>
      </c>
      <c r="B1406">
        <v>9.8105858200868425</v>
      </c>
      <c r="C1406">
        <v>38.179315473843175</v>
      </c>
      <c r="E1406">
        <f t="shared" si="1128"/>
        <v>0</v>
      </c>
      <c r="F1406">
        <f t="shared" si="1079"/>
        <v>1</v>
      </c>
      <c r="G1406">
        <f t="shared" si="1129"/>
        <v>28.368729653756333</v>
      </c>
      <c r="J1406">
        <v>1399</v>
      </c>
      <c r="K1406">
        <v>28.519374132051325</v>
      </c>
      <c r="L1406">
        <v>32.590866435945571</v>
      </c>
      <c r="N1406">
        <f t="shared" si="1080"/>
        <v>0</v>
      </c>
      <c r="O1406">
        <f t="shared" si="1081"/>
        <v>1</v>
      </c>
      <c r="P1406">
        <f t="shared" si="1082"/>
        <v>4.0714923038942459</v>
      </c>
      <c r="S1406">
        <v>1399</v>
      </c>
      <c r="T1406">
        <v>12.667027299306254</v>
      </c>
      <c r="U1406">
        <v>3.0036918996545872</v>
      </c>
      <c r="W1406">
        <f t="shared" si="1083"/>
        <v>1</v>
      </c>
      <c r="X1406">
        <f t="shared" si="1084"/>
        <v>0</v>
      </c>
      <c r="Y1406">
        <f t="shared" si="1085"/>
        <v>9.6633353996516664</v>
      </c>
      <c r="AB1406">
        <v>1399</v>
      </c>
      <c r="AC1406">
        <v>23.712824104750627</v>
      </c>
      <c r="AD1406">
        <v>17.151741851358938</v>
      </c>
      <c r="AF1406">
        <f t="shared" si="1086"/>
        <v>1</v>
      </c>
      <c r="AG1406">
        <f t="shared" si="1087"/>
        <v>0</v>
      </c>
      <c r="AH1406">
        <f t="shared" si="1088"/>
        <v>6.5610822533916888</v>
      </c>
      <c r="AK1406">
        <v>1399</v>
      </c>
      <c r="AL1406">
        <v>16.103376975837058</v>
      </c>
      <c r="AM1406">
        <v>19.904502449119128</v>
      </c>
      <c r="AO1406">
        <f t="shared" si="1089"/>
        <v>0</v>
      </c>
      <c r="AP1406">
        <f t="shared" si="1090"/>
        <v>1</v>
      </c>
      <c r="AQ1406">
        <f t="shared" si="1091"/>
        <v>3.8011254732820703</v>
      </c>
      <c r="AT1406">
        <v>1399</v>
      </c>
      <c r="AU1406">
        <v>21.675877670591756</v>
      </c>
      <c r="AV1406">
        <v>27.749829336777172</v>
      </c>
      <c r="AX1406">
        <f t="shared" si="1092"/>
        <v>0</v>
      </c>
      <c r="AY1406">
        <f t="shared" si="1093"/>
        <v>1</v>
      </c>
      <c r="AZ1406">
        <f t="shared" si="1094"/>
        <v>6.0739516661854154</v>
      </c>
      <c r="BC1406">
        <v>1399</v>
      </c>
      <c r="BD1406" t="e">
        <v>#N/A</v>
      </c>
      <c r="BE1406" t="e">
        <v>#N/A</v>
      </c>
      <c r="BG1406" t="e">
        <f t="shared" si="1095"/>
        <v>#N/A</v>
      </c>
      <c r="BH1406" t="e">
        <f t="shared" si="1096"/>
        <v>#N/A</v>
      </c>
      <c r="BI1406" t="e">
        <f t="shared" si="1097"/>
        <v>#N/A</v>
      </c>
      <c r="BL1406">
        <v>1399</v>
      </c>
      <c r="BM1406">
        <v>39.813723255148204</v>
      </c>
      <c r="BN1406">
        <v>7.7671597403693742</v>
      </c>
      <c r="BP1406">
        <f t="shared" si="1098"/>
        <v>1</v>
      </c>
      <c r="BQ1406">
        <f t="shared" si="1099"/>
        <v>0</v>
      </c>
      <c r="BR1406">
        <f t="shared" si="1100"/>
        <v>32.046563514778832</v>
      </c>
      <c r="BU1406">
        <v>1399</v>
      </c>
      <c r="BV1406">
        <v>24.401218393928698</v>
      </c>
      <c r="BW1406">
        <v>19.416427078150711</v>
      </c>
      <c r="BY1406">
        <f t="shared" si="1101"/>
        <v>1</v>
      </c>
      <c r="BZ1406">
        <f t="shared" si="1102"/>
        <v>0</v>
      </c>
      <c r="CA1406">
        <f t="shared" si="1103"/>
        <v>4.9847913157779864</v>
      </c>
      <c r="CD1406">
        <v>1399</v>
      </c>
      <c r="CE1406">
        <v>14.930110756139381</v>
      </c>
      <c r="CF1406">
        <v>8.9964467604058811</v>
      </c>
      <c r="CH1406">
        <f t="shared" si="1104"/>
        <v>1</v>
      </c>
      <c r="CI1406">
        <f t="shared" si="1105"/>
        <v>0</v>
      </c>
      <c r="CJ1406">
        <f t="shared" si="1106"/>
        <v>5.9336639957335002</v>
      </c>
      <c r="CM1406">
        <v>1399</v>
      </c>
      <c r="CN1406">
        <v>20.737236907138875</v>
      </c>
      <c r="CO1406">
        <v>23.95696138413777</v>
      </c>
      <c r="CQ1406">
        <f t="shared" si="1107"/>
        <v>0</v>
      </c>
      <c r="CR1406">
        <f t="shared" si="1108"/>
        <v>1</v>
      </c>
      <c r="CS1406">
        <f t="shared" si="1109"/>
        <v>3.2197244769988949</v>
      </c>
      <c r="CV1406">
        <v>1399</v>
      </c>
      <c r="CW1406">
        <v>26.002376594702785</v>
      </c>
      <c r="CX1406">
        <v>19.182599792691718</v>
      </c>
      <c r="CZ1406">
        <f t="shared" si="1110"/>
        <v>1</v>
      </c>
      <c r="DA1406">
        <f t="shared" si="1111"/>
        <v>0</v>
      </c>
      <c r="DB1406">
        <f t="shared" si="1112"/>
        <v>6.8197768020110665</v>
      </c>
      <c r="DE1406">
        <v>1399</v>
      </c>
      <c r="DF1406">
        <v>32.428754161393641</v>
      </c>
      <c r="DG1406">
        <v>22.180437355323274</v>
      </c>
      <c r="DI1406">
        <f t="shared" si="1113"/>
        <v>1</v>
      </c>
      <c r="DJ1406">
        <f t="shared" si="1114"/>
        <v>0</v>
      </c>
      <c r="DK1406">
        <f t="shared" si="1115"/>
        <v>10.248316806070367</v>
      </c>
      <c r="DN1406">
        <v>1399</v>
      </c>
      <c r="DO1406">
        <v>23.467568339236383</v>
      </c>
      <c r="DP1406">
        <v>23.639089284549094</v>
      </c>
      <c r="DR1406">
        <f t="shared" si="1116"/>
        <v>0</v>
      </c>
      <c r="DS1406">
        <f t="shared" si="1117"/>
        <v>1</v>
      </c>
      <c r="DT1406">
        <f t="shared" si="1118"/>
        <v>0.17152094531271089</v>
      </c>
      <c r="DW1406">
        <v>1399</v>
      </c>
      <c r="DX1406">
        <v>27.454806909724223</v>
      </c>
      <c r="DY1406">
        <v>30.241548505591275</v>
      </c>
      <c r="EA1406">
        <f t="shared" si="1119"/>
        <v>0</v>
      </c>
      <c r="EB1406">
        <f t="shared" si="1120"/>
        <v>1</v>
      </c>
      <c r="EC1406">
        <f t="shared" si="1121"/>
        <v>2.7867415958670527</v>
      </c>
      <c r="EF1406">
        <v>1399</v>
      </c>
      <c r="EG1406">
        <v>20.409994588608306</v>
      </c>
      <c r="EH1406">
        <v>18.606855854843708</v>
      </c>
      <c r="EJ1406">
        <f t="shared" si="1122"/>
        <v>1</v>
      </c>
      <c r="EK1406">
        <f t="shared" si="1123"/>
        <v>0</v>
      </c>
      <c r="EL1406">
        <f t="shared" si="1124"/>
        <v>1.8031387337645981</v>
      </c>
      <c r="EO1406">
        <v>1399</v>
      </c>
      <c r="EP1406">
        <v>26.436419335367177</v>
      </c>
      <c r="EQ1406">
        <v>22.725514170120373</v>
      </c>
      <c r="ES1406">
        <f t="shared" si="1125"/>
        <v>1</v>
      </c>
      <c r="ET1406">
        <f t="shared" si="1126"/>
        <v>0</v>
      </c>
      <c r="EU1406">
        <f t="shared" si="1127"/>
        <v>3.7109051652468033</v>
      </c>
    </row>
    <row r="1407" spans="1:151" x14ac:dyDescent="0.25">
      <c r="A1407">
        <v>1400</v>
      </c>
      <c r="B1407">
        <v>9.0784394606850736</v>
      </c>
      <c r="C1407">
        <v>27.958653691111273</v>
      </c>
      <c r="E1407">
        <f t="shared" si="1128"/>
        <v>0</v>
      </c>
      <c r="F1407">
        <f t="shared" si="1079"/>
        <v>1</v>
      </c>
      <c r="G1407">
        <f t="shared" si="1129"/>
        <v>18.880214230426198</v>
      </c>
      <c r="J1407">
        <v>1400</v>
      </c>
      <c r="K1407">
        <v>12.280195911839423</v>
      </c>
      <c r="L1407">
        <v>23.947250635889809</v>
      </c>
      <c r="N1407">
        <f t="shared" si="1080"/>
        <v>0</v>
      </c>
      <c r="O1407">
        <f t="shared" si="1081"/>
        <v>1</v>
      </c>
      <c r="P1407">
        <f t="shared" si="1082"/>
        <v>11.667054724050386</v>
      </c>
      <c r="S1407">
        <v>1400</v>
      </c>
      <c r="T1407">
        <v>19.80987828819692</v>
      </c>
      <c r="U1407">
        <v>30.516728826370304</v>
      </c>
      <c r="W1407">
        <f t="shared" si="1083"/>
        <v>0</v>
      </c>
      <c r="X1407">
        <f t="shared" si="1084"/>
        <v>1</v>
      </c>
      <c r="Y1407">
        <f t="shared" si="1085"/>
        <v>10.706850538173384</v>
      </c>
      <c r="AB1407">
        <v>1400</v>
      </c>
      <c r="AC1407">
        <v>17.908223701725486</v>
      </c>
      <c r="AD1407">
        <v>17.331565589123127</v>
      </c>
      <c r="AF1407">
        <f t="shared" si="1086"/>
        <v>1</v>
      </c>
      <c r="AG1407">
        <f t="shared" si="1087"/>
        <v>0</v>
      </c>
      <c r="AH1407">
        <f t="shared" si="1088"/>
        <v>0.57665811260235955</v>
      </c>
      <c r="AK1407">
        <v>1400</v>
      </c>
      <c r="AL1407">
        <v>21.034742602966489</v>
      </c>
      <c r="AM1407">
        <v>24.609562664575819</v>
      </c>
      <c r="AO1407">
        <f t="shared" si="1089"/>
        <v>0</v>
      </c>
      <c r="AP1407">
        <f t="shared" si="1090"/>
        <v>1</v>
      </c>
      <c r="AQ1407">
        <f t="shared" si="1091"/>
        <v>3.57482006160933</v>
      </c>
      <c r="AT1407">
        <v>1400</v>
      </c>
      <c r="AU1407">
        <v>20.454952765762656</v>
      </c>
      <c r="AV1407">
        <v>18.847907670292987</v>
      </c>
      <c r="AX1407">
        <f t="shared" si="1092"/>
        <v>1</v>
      </c>
      <c r="AY1407">
        <f t="shared" si="1093"/>
        <v>0</v>
      </c>
      <c r="AZ1407">
        <f t="shared" si="1094"/>
        <v>1.6070450954696689</v>
      </c>
      <c r="BC1407">
        <v>1400</v>
      </c>
      <c r="BD1407" t="e">
        <v>#N/A</v>
      </c>
      <c r="BE1407" t="e">
        <v>#N/A</v>
      </c>
      <c r="BG1407" t="e">
        <f t="shared" si="1095"/>
        <v>#N/A</v>
      </c>
      <c r="BH1407" t="e">
        <f t="shared" si="1096"/>
        <v>#N/A</v>
      </c>
      <c r="BI1407" t="e">
        <f t="shared" si="1097"/>
        <v>#N/A</v>
      </c>
      <c r="BL1407">
        <v>1400</v>
      </c>
      <c r="BM1407">
        <v>29.688201445684232</v>
      </c>
      <c r="BN1407">
        <v>8.8418411902270613</v>
      </c>
      <c r="BP1407">
        <f t="shared" si="1098"/>
        <v>1</v>
      </c>
      <c r="BQ1407">
        <f t="shared" si="1099"/>
        <v>0</v>
      </c>
      <c r="BR1407">
        <f t="shared" si="1100"/>
        <v>20.846360255457171</v>
      </c>
      <c r="BU1407">
        <v>1400</v>
      </c>
      <c r="BV1407">
        <v>32.164840890428621</v>
      </c>
      <c r="BW1407">
        <v>19.688195906086808</v>
      </c>
      <c r="BY1407">
        <f t="shared" si="1101"/>
        <v>1</v>
      </c>
      <c r="BZ1407">
        <f t="shared" si="1102"/>
        <v>0</v>
      </c>
      <c r="CA1407">
        <f t="shared" si="1103"/>
        <v>12.476644984341814</v>
      </c>
      <c r="CD1407">
        <v>1400</v>
      </c>
      <c r="CE1407">
        <v>12.200326046138493</v>
      </c>
      <c r="CF1407">
        <v>18.710412903975925</v>
      </c>
      <c r="CH1407">
        <f t="shared" si="1104"/>
        <v>0</v>
      </c>
      <c r="CI1407">
        <f t="shared" si="1105"/>
        <v>1</v>
      </c>
      <c r="CJ1407">
        <f t="shared" si="1106"/>
        <v>6.5100868578374325</v>
      </c>
      <c r="CM1407">
        <v>1400</v>
      </c>
      <c r="CN1407">
        <v>20.361913704098615</v>
      </c>
      <c r="CO1407">
        <v>26.744278400207886</v>
      </c>
      <c r="CQ1407">
        <f t="shared" si="1107"/>
        <v>0</v>
      </c>
      <c r="CR1407">
        <f t="shared" si="1108"/>
        <v>1</v>
      </c>
      <c r="CS1407">
        <f t="shared" si="1109"/>
        <v>6.3823646961092706</v>
      </c>
      <c r="CV1407">
        <v>1400</v>
      </c>
      <c r="CW1407">
        <v>15.959411824558989</v>
      </c>
      <c r="CX1407">
        <v>13.413354321735509</v>
      </c>
      <c r="CZ1407">
        <f t="shared" si="1110"/>
        <v>1</v>
      </c>
      <c r="DA1407">
        <f t="shared" si="1111"/>
        <v>0</v>
      </c>
      <c r="DB1407">
        <f t="shared" si="1112"/>
        <v>2.54605750282348</v>
      </c>
      <c r="DE1407">
        <v>1400</v>
      </c>
      <c r="DF1407">
        <v>25.362960380289884</v>
      </c>
      <c r="DG1407">
        <v>18.22937699573442</v>
      </c>
      <c r="DI1407">
        <f t="shared" si="1113"/>
        <v>1</v>
      </c>
      <c r="DJ1407">
        <f t="shared" si="1114"/>
        <v>0</v>
      </c>
      <c r="DK1407">
        <f t="shared" si="1115"/>
        <v>7.1335833845554646</v>
      </c>
      <c r="DN1407">
        <v>1400</v>
      </c>
      <c r="DO1407">
        <v>25.332728761526088</v>
      </c>
      <c r="DP1407">
        <v>19.534798813082961</v>
      </c>
      <c r="DR1407">
        <f t="shared" si="1116"/>
        <v>1</v>
      </c>
      <c r="DS1407">
        <f t="shared" si="1117"/>
        <v>0</v>
      </c>
      <c r="DT1407">
        <f t="shared" si="1118"/>
        <v>5.7979299484431266</v>
      </c>
      <c r="DW1407">
        <v>1400</v>
      </c>
      <c r="DX1407">
        <v>2.5963122201602218</v>
      </c>
      <c r="DY1407">
        <v>16.241798801027304</v>
      </c>
      <c r="EA1407">
        <f t="shared" si="1119"/>
        <v>0</v>
      </c>
      <c r="EB1407">
        <f t="shared" si="1120"/>
        <v>1</v>
      </c>
      <c r="EC1407">
        <f t="shared" si="1121"/>
        <v>13.645486580867082</v>
      </c>
      <c r="EF1407">
        <v>1400</v>
      </c>
      <c r="EG1407">
        <v>21.654058686778637</v>
      </c>
      <c r="EH1407">
        <v>15.083703673083749</v>
      </c>
      <c r="EJ1407">
        <f t="shared" si="1122"/>
        <v>1</v>
      </c>
      <c r="EK1407">
        <f t="shared" si="1123"/>
        <v>0</v>
      </c>
      <c r="EL1407">
        <f t="shared" si="1124"/>
        <v>6.5703550136948881</v>
      </c>
      <c r="EO1407">
        <v>1400</v>
      </c>
      <c r="EP1407">
        <v>17.817257144222769</v>
      </c>
      <c r="EQ1407">
        <v>31.942105066843862</v>
      </c>
      <c r="ES1407">
        <f t="shared" si="1125"/>
        <v>0</v>
      </c>
      <c r="ET1407">
        <f t="shared" si="1126"/>
        <v>1</v>
      </c>
      <c r="EU1407">
        <f t="shared" si="1127"/>
        <v>14.124847922621093</v>
      </c>
    </row>
    <row r="1408" spans="1:151" x14ac:dyDescent="0.25">
      <c r="A1408">
        <v>1401</v>
      </c>
      <c r="B1408">
        <v>17.766704878740391</v>
      </c>
      <c r="C1408">
        <v>23.00236706403313</v>
      </c>
      <c r="E1408">
        <f t="shared" si="1128"/>
        <v>0</v>
      </c>
      <c r="F1408">
        <f t="shared" si="1079"/>
        <v>1</v>
      </c>
      <c r="G1408">
        <f t="shared" si="1129"/>
        <v>5.235662185292739</v>
      </c>
      <c r="J1408">
        <v>1401</v>
      </c>
      <c r="K1408">
        <v>25.06571884209913</v>
      </c>
      <c r="L1408">
        <v>29.659060120643026</v>
      </c>
      <c r="N1408">
        <f t="shared" si="1080"/>
        <v>0</v>
      </c>
      <c r="O1408">
        <f t="shared" si="1081"/>
        <v>1</v>
      </c>
      <c r="P1408">
        <f t="shared" si="1082"/>
        <v>4.5933412785438961</v>
      </c>
      <c r="S1408">
        <v>1401</v>
      </c>
      <c r="T1408">
        <v>14.497510334011682</v>
      </c>
      <c r="U1408">
        <v>41.77591410142773</v>
      </c>
      <c r="W1408">
        <f t="shared" si="1083"/>
        <v>0</v>
      </c>
      <c r="X1408">
        <f t="shared" si="1084"/>
        <v>1</v>
      </c>
      <c r="Y1408">
        <f t="shared" si="1085"/>
        <v>27.278403767416048</v>
      </c>
      <c r="AB1408">
        <v>1401</v>
      </c>
      <c r="AC1408">
        <v>27.457302754667214</v>
      </c>
      <c r="AD1408">
        <v>18.591414570377541</v>
      </c>
      <c r="AF1408">
        <f t="shared" si="1086"/>
        <v>1</v>
      </c>
      <c r="AG1408">
        <f t="shared" si="1087"/>
        <v>0</v>
      </c>
      <c r="AH1408">
        <f t="shared" si="1088"/>
        <v>8.8658881842896733</v>
      </c>
      <c r="AK1408">
        <v>1401</v>
      </c>
      <c r="AL1408">
        <v>21.858642175968569</v>
      </c>
      <c r="AM1408">
        <v>37.633021272023754</v>
      </c>
      <c r="AO1408">
        <f t="shared" si="1089"/>
        <v>0</v>
      </c>
      <c r="AP1408">
        <f t="shared" si="1090"/>
        <v>1</v>
      </c>
      <c r="AQ1408">
        <f t="shared" si="1091"/>
        <v>15.774379096055185</v>
      </c>
      <c r="AT1408">
        <v>1401</v>
      </c>
      <c r="AU1408">
        <v>19.732554868929967</v>
      </c>
      <c r="AV1408">
        <v>23.297528760835078</v>
      </c>
      <c r="AX1408">
        <f t="shared" si="1092"/>
        <v>0</v>
      </c>
      <c r="AY1408">
        <f t="shared" si="1093"/>
        <v>1</v>
      </c>
      <c r="AZ1408">
        <f t="shared" si="1094"/>
        <v>3.5649738919051117</v>
      </c>
      <c r="BC1408">
        <v>1401</v>
      </c>
      <c r="BD1408" t="e">
        <v>#N/A</v>
      </c>
      <c r="BE1408" t="e">
        <v>#N/A</v>
      </c>
      <c r="BG1408" t="e">
        <f t="shared" si="1095"/>
        <v>#N/A</v>
      </c>
      <c r="BH1408" t="e">
        <f t="shared" si="1096"/>
        <v>#N/A</v>
      </c>
      <c r="BI1408" t="e">
        <f t="shared" si="1097"/>
        <v>#N/A</v>
      </c>
      <c r="BL1408">
        <v>1401</v>
      </c>
      <c r="BM1408">
        <v>34.592350219437364</v>
      </c>
      <c r="BN1408">
        <v>4.5736052921912513</v>
      </c>
      <c r="BP1408">
        <f t="shared" si="1098"/>
        <v>1</v>
      </c>
      <c r="BQ1408">
        <f t="shared" si="1099"/>
        <v>0</v>
      </c>
      <c r="BR1408">
        <f t="shared" si="1100"/>
        <v>30.018744927246111</v>
      </c>
      <c r="BU1408">
        <v>1401</v>
      </c>
      <c r="BV1408">
        <v>26.667739781382526</v>
      </c>
      <c r="BW1408">
        <v>27.681517135172381</v>
      </c>
      <c r="BY1408">
        <f t="shared" si="1101"/>
        <v>0</v>
      </c>
      <c r="BZ1408">
        <f t="shared" si="1102"/>
        <v>1</v>
      </c>
      <c r="CA1408">
        <f t="shared" si="1103"/>
        <v>1.0137773537898553</v>
      </c>
      <c r="CD1408">
        <v>1401</v>
      </c>
      <c r="CE1408">
        <v>23.020099145860978</v>
      </c>
      <c r="CF1408">
        <v>24.643750517096251</v>
      </c>
      <c r="CH1408">
        <f t="shared" si="1104"/>
        <v>0</v>
      </c>
      <c r="CI1408">
        <f t="shared" si="1105"/>
        <v>1</v>
      </c>
      <c r="CJ1408">
        <f t="shared" si="1106"/>
        <v>1.6236513712352725</v>
      </c>
      <c r="CM1408">
        <v>1401</v>
      </c>
      <c r="CN1408">
        <v>20.172687325220021</v>
      </c>
      <c r="CO1408">
        <v>25.567758967013113</v>
      </c>
      <c r="CQ1408">
        <f t="shared" si="1107"/>
        <v>0</v>
      </c>
      <c r="CR1408">
        <f t="shared" si="1108"/>
        <v>1</v>
      </c>
      <c r="CS1408">
        <f t="shared" si="1109"/>
        <v>5.3950716417930913</v>
      </c>
      <c r="CV1408">
        <v>1401</v>
      </c>
      <c r="CW1408">
        <v>30.746758714971165</v>
      </c>
      <c r="CX1408">
        <v>15.064960536103058</v>
      </c>
      <c r="CZ1408">
        <f t="shared" si="1110"/>
        <v>1</v>
      </c>
      <c r="DA1408">
        <f t="shared" si="1111"/>
        <v>0</v>
      </c>
      <c r="DB1408">
        <f t="shared" si="1112"/>
        <v>15.681798178868107</v>
      </c>
      <c r="DE1408">
        <v>1401</v>
      </c>
      <c r="DF1408">
        <v>20.804875633461194</v>
      </c>
      <c r="DG1408">
        <v>31.399361067004794</v>
      </c>
      <c r="DI1408">
        <f t="shared" si="1113"/>
        <v>0</v>
      </c>
      <c r="DJ1408">
        <f t="shared" si="1114"/>
        <v>1</v>
      </c>
      <c r="DK1408">
        <f t="shared" si="1115"/>
        <v>10.5944854335436</v>
      </c>
      <c r="DN1408">
        <v>1401</v>
      </c>
      <c r="DO1408">
        <v>19.470718511432306</v>
      </c>
      <c r="DP1408">
        <v>5.8282772573130757</v>
      </c>
      <c r="DR1408">
        <f t="shared" si="1116"/>
        <v>1</v>
      </c>
      <c r="DS1408">
        <f t="shared" si="1117"/>
        <v>0</v>
      </c>
      <c r="DT1408">
        <f t="shared" si="1118"/>
        <v>13.64244125411923</v>
      </c>
      <c r="DW1408">
        <v>1401</v>
      </c>
      <c r="DX1408">
        <v>10.806896215253484</v>
      </c>
      <c r="DY1408">
        <v>21.583485188956022</v>
      </c>
      <c r="EA1408">
        <f t="shared" si="1119"/>
        <v>0</v>
      </c>
      <c r="EB1408">
        <f t="shared" si="1120"/>
        <v>1</v>
      </c>
      <c r="EC1408">
        <f t="shared" si="1121"/>
        <v>10.776588973702538</v>
      </c>
      <c r="EF1408">
        <v>1401</v>
      </c>
      <c r="EG1408">
        <v>20.500021980712969</v>
      </c>
      <c r="EH1408">
        <v>14.953107392285489</v>
      </c>
      <c r="EJ1408">
        <f t="shared" si="1122"/>
        <v>1</v>
      </c>
      <c r="EK1408">
        <f t="shared" si="1123"/>
        <v>0</v>
      </c>
      <c r="EL1408">
        <f t="shared" si="1124"/>
        <v>5.5469145884274802</v>
      </c>
      <c r="EO1408">
        <v>1401</v>
      </c>
      <c r="EP1408">
        <v>19.09925974044943</v>
      </c>
      <c r="EQ1408">
        <v>18.176686206386456</v>
      </c>
      <c r="ES1408">
        <f t="shared" si="1125"/>
        <v>1</v>
      </c>
      <c r="ET1408">
        <f t="shared" si="1126"/>
        <v>0</v>
      </c>
      <c r="EU1408">
        <f t="shared" si="1127"/>
        <v>0.92257353406297327</v>
      </c>
    </row>
    <row r="1409" spans="1:151" x14ac:dyDescent="0.25">
      <c r="A1409">
        <v>1402</v>
      </c>
      <c r="B1409">
        <v>11.622042741990194</v>
      </c>
      <c r="C1409">
        <v>14.567223030518218</v>
      </c>
      <c r="E1409">
        <f t="shared" si="1128"/>
        <v>0</v>
      </c>
      <c r="F1409">
        <f t="shared" si="1079"/>
        <v>1</v>
      </c>
      <c r="G1409">
        <f t="shared" si="1129"/>
        <v>2.9451802885280234</v>
      </c>
      <c r="J1409">
        <v>1402</v>
      </c>
      <c r="K1409">
        <v>15.317274824865732</v>
      </c>
      <c r="L1409">
        <v>14.764587955356774</v>
      </c>
      <c r="N1409">
        <f t="shared" si="1080"/>
        <v>1</v>
      </c>
      <c r="O1409">
        <f t="shared" si="1081"/>
        <v>0</v>
      </c>
      <c r="P1409">
        <f t="shared" si="1082"/>
        <v>0.55268686950895862</v>
      </c>
      <c r="S1409">
        <v>1402</v>
      </c>
      <c r="T1409">
        <v>15.785347384794717</v>
      </c>
      <c r="U1409">
        <v>44.471720718536133</v>
      </c>
      <c r="W1409">
        <f t="shared" si="1083"/>
        <v>0</v>
      </c>
      <c r="X1409">
        <f t="shared" si="1084"/>
        <v>1</v>
      </c>
      <c r="Y1409">
        <f t="shared" si="1085"/>
        <v>28.686373333741415</v>
      </c>
      <c r="AB1409">
        <v>1402</v>
      </c>
      <c r="AC1409">
        <v>5.5993580659552826</v>
      </c>
      <c r="AD1409">
        <v>16.223548660006415</v>
      </c>
      <c r="AF1409">
        <f t="shared" si="1086"/>
        <v>0</v>
      </c>
      <c r="AG1409">
        <f t="shared" si="1087"/>
        <v>1</v>
      </c>
      <c r="AH1409">
        <f t="shared" si="1088"/>
        <v>10.624190594051132</v>
      </c>
      <c r="AK1409">
        <v>1402</v>
      </c>
      <c r="AL1409">
        <v>18.720968338734885</v>
      </c>
      <c r="AM1409">
        <v>13.095731466934264</v>
      </c>
      <c r="AO1409">
        <f t="shared" si="1089"/>
        <v>1</v>
      </c>
      <c r="AP1409">
        <f t="shared" si="1090"/>
        <v>0</v>
      </c>
      <c r="AQ1409">
        <f t="shared" si="1091"/>
        <v>5.6252368718006203</v>
      </c>
      <c r="AT1409">
        <v>1402</v>
      </c>
      <c r="AU1409">
        <v>20.478384655561804</v>
      </c>
      <c r="AV1409">
        <v>18.481105975765214</v>
      </c>
      <c r="AX1409">
        <f t="shared" si="1092"/>
        <v>1</v>
      </c>
      <c r="AY1409">
        <f t="shared" si="1093"/>
        <v>0</v>
      </c>
      <c r="AZ1409">
        <f t="shared" si="1094"/>
        <v>1.9972786797965902</v>
      </c>
      <c r="BC1409">
        <v>1402</v>
      </c>
      <c r="BD1409" t="e">
        <v>#N/A</v>
      </c>
      <c r="BE1409" t="e">
        <v>#N/A</v>
      </c>
      <c r="BG1409" t="e">
        <f t="shared" si="1095"/>
        <v>#N/A</v>
      </c>
      <c r="BH1409" t="e">
        <f t="shared" si="1096"/>
        <v>#N/A</v>
      </c>
      <c r="BI1409" t="e">
        <f t="shared" si="1097"/>
        <v>#N/A</v>
      </c>
      <c r="BL1409">
        <v>1402</v>
      </c>
      <c r="BM1409">
        <v>27.702763409393782</v>
      </c>
      <c r="BN1409">
        <v>9.9935537328557942</v>
      </c>
      <c r="BP1409">
        <f t="shared" si="1098"/>
        <v>1</v>
      </c>
      <c r="BQ1409">
        <f t="shared" si="1099"/>
        <v>0</v>
      </c>
      <c r="BR1409">
        <f t="shared" si="1100"/>
        <v>17.709209676537988</v>
      </c>
      <c r="BU1409">
        <v>1402</v>
      </c>
      <c r="BV1409">
        <v>25.221358245330702</v>
      </c>
      <c r="BW1409">
        <v>21.661637752753876</v>
      </c>
      <c r="BY1409">
        <f t="shared" si="1101"/>
        <v>1</v>
      </c>
      <c r="BZ1409">
        <f t="shared" si="1102"/>
        <v>0</v>
      </c>
      <c r="CA1409">
        <f t="shared" si="1103"/>
        <v>3.559720492576826</v>
      </c>
      <c r="CD1409">
        <v>1402</v>
      </c>
      <c r="CE1409">
        <v>25.946576345568467</v>
      </c>
      <c r="CF1409">
        <v>30.172911448457548</v>
      </c>
      <c r="CH1409">
        <f t="shared" si="1104"/>
        <v>0</v>
      </c>
      <c r="CI1409">
        <f t="shared" si="1105"/>
        <v>1</v>
      </c>
      <c r="CJ1409">
        <f t="shared" si="1106"/>
        <v>4.226335102889081</v>
      </c>
      <c r="CM1409">
        <v>1402</v>
      </c>
      <c r="CN1409">
        <v>21.600280624535035</v>
      </c>
      <c r="CO1409">
        <v>19.18990380628474</v>
      </c>
      <c r="CQ1409">
        <f t="shared" si="1107"/>
        <v>1</v>
      </c>
      <c r="CR1409">
        <f t="shared" si="1108"/>
        <v>0</v>
      </c>
      <c r="CS1409">
        <f t="shared" si="1109"/>
        <v>2.4103768182502954</v>
      </c>
      <c r="CV1409">
        <v>1402</v>
      </c>
      <c r="CW1409">
        <v>24.345119526632168</v>
      </c>
      <c r="CX1409">
        <v>15.864687003808751</v>
      </c>
      <c r="CZ1409">
        <f t="shared" si="1110"/>
        <v>1</v>
      </c>
      <c r="DA1409">
        <f t="shared" si="1111"/>
        <v>0</v>
      </c>
      <c r="DB1409">
        <f t="shared" si="1112"/>
        <v>8.480432522823417</v>
      </c>
      <c r="DE1409">
        <v>1402</v>
      </c>
      <c r="DF1409">
        <v>18.530871204531344</v>
      </c>
      <c r="DG1409">
        <v>14.115537919841611</v>
      </c>
      <c r="DI1409">
        <f t="shared" si="1113"/>
        <v>1</v>
      </c>
      <c r="DJ1409">
        <f t="shared" si="1114"/>
        <v>0</v>
      </c>
      <c r="DK1409">
        <f t="shared" si="1115"/>
        <v>4.4153332846897335</v>
      </c>
      <c r="DN1409">
        <v>1402</v>
      </c>
      <c r="DO1409">
        <v>24.232448263344498</v>
      </c>
      <c r="DP1409">
        <v>27.591770675697269</v>
      </c>
      <c r="DR1409">
        <f t="shared" si="1116"/>
        <v>0</v>
      </c>
      <c r="DS1409">
        <f t="shared" si="1117"/>
        <v>1</v>
      </c>
      <c r="DT1409">
        <f t="shared" si="1118"/>
        <v>3.3593224123527712</v>
      </c>
      <c r="DW1409">
        <v>1402</v>
      </c>
      <c r="DX1409">
        <v>10.82869863831344</v>
      </c>
      <c r="DY1409">
        <v>20.851207287272363</v>
      </c>
      <c r="EA1409">
        <f t="shared" si="1119"/>
        <v>0</v>
      </c>
      <c r="EB1409">
        <f t="shared" si="1120"/>
        <v>1</v>
      </c>
      <c r="EC1409">
        <f t="shared" si="1121"/>
        <v>10.022508648958922</v>
      </c>
      <c r="EF1409">
        <v>1402</v>
      </c>
      <c r="EG1409">
        <v>21.365503088944092</v>
      </c>
      <c r="EH1409">
        <v>18.680690623186596</v>
      </c>
      <c r="EJ1409">
        <f t="shared" si="1122"/>
        <v>1</v>
      </c>
      <c r="EK1409">
        <f t="shared" si="1123"/>
        <v>0</v>
      </c>
      <c r="EL1409">
        <f t="shared" si="1124"/>
        <v>2.6848124657574957</v>
      </c>
      <c r="EO1409">
        <v>1402</v>
      </c>
      <c r="EP1409">
        <v>20.815551350529667</v>
      </c>
      <c r="EQ1409">
        <v>30.121195277345638</v>
      </c>
      <c r="ES1409">
        <f t="shared" si="1125"/>
        <v>0</v>
      </c>
      <c r="ET1409">
        <f t="shared" si="1126"/>
        <v>1</v>
      </c>
      <c r="EU1409">
        <f t="shared" si="1127"/>
        <v>9.3056439268159714</v>
      </c>
    </row>
    <row r="1410" spans="1:151" x14ac:dyDescent="0.25">
      <c r="A1410">
        <v>1403</v>
      </c>
      <c r="B1410">
        <v>10.557556462739774</v>
      </c>
      <c r="C1410">
        <v>22.121938836393536</v>
      </c>
      <c r="E1410">
        <f t="shared" si="1128"/>
        <v>0</v>
      </c>
      <c r="F1410">
        <f t="shared" si="1079"/>
        <v>1</v>
      </c>
      <c r="G1410">
        <f t="shared" si="1129"/>
        <v>11.564382373653762</v>
      </c>
      <c r="J1410">
        <v>1403</v>
      </c>
      <c r="K1410">
        <v>22.909174939955133</v>
      </c>
      <c r="L1410">
        <v>16.957826128367195</v>
      </c>
      <c r="N1410">
        <f t="shared" si="1080"/>
        <v>1</v>
      </c>
      <c r="O1410">
        <f t="shared" si="1081"/>
        <v>0</v>
      </c>
      <c r="P1410">
        <f t="shared" si="1082"/>
        <v>5.9513488115879376</v>
      </c>
      <c r="S1410">
        <v>1403</v>
      </c>
      <c r="T1410">
        <v>18.881767794458362</v>
      </c>
      <c r="U1410">
        <v>33.425551469319856</v>
      </c>
      <c r="W1410">
        <f t="shared" si="1083"/>
        <v>0</v>
      </c>
      <c r="X1410">
        <f t="shared" si="1084"/>
        <v>1</v>
      </c>
      <c r="Y1410">
        <f t="shared" si="1085"/>
        <v>14.543783674861494</v>
      </c>
      <c r="AB1410">
        <v>1403</v>
      </c>
      <c r="AC1410">
        <v>25.816048305785841</v>
      </c>
      <c r="AD1410">
        <v>19.855780890067674</v>
      </c>
      <c r="AF1410">
        <f t="shared" si="1086"/>
        <v>1</v>
      </c>
      <c r="AG1410">
        <f t="shared" si="1087"/>
        <v>0</v>
      </c>
      <c r="AH1410">
        <f t="shared" si="1088"/>
        <v>5.9602674157181674</v>
      </c>
      <c r="AK1410">
        <v>1403</v>
      </c>
      <c r="AL1410">
        <v>15.976653005075779</v>
      </c>
      <c r="AM1410">
        <v>41.271934551600978</v>
      </c>
      <c r="AO1410">
        <f t="shared" si="1089"/>
        <v>0</v>
      </c>
      <c r="AP1410">
        <f t="shared" si="1090"/>
        <v>1</v>
      </c>
      <c r="AQ1410">
        <f t="shared" si="1091"/>
        <v>25.295281546525199</v>
      </c>
      <c r="AT1410">
        <v>1403</v>
      </c>
      <c r="AU1410">
        <v>21.523202337548575</v>
      </c>
      <c r="AV1410">
        <v>14.574275796879892</v>
      </c>
      <c r="AX1410">
        <f t="shared" si="1092"/>
        <v>1</v>
      </c>
      <c r="AY1410">
        <f t="shared" si="1093"/>
        <v>0</v>
      </c>
      <c r="AZ1410">
        <f t="shared" si="1094"/>
        <v>6.9489265406686833</v>
      </c>
      <c r="BC1410">
        <v>1403</v>
      </c>
      <c r="BD1410" t="e">
        <v>#N/A</v>
      </c>
      <c r="BE1410" t="e">
        <v>#N/A</v>
      </c>
      <c r="BG1410" t="e">
        <f t="shared" si="1095"/>
        <v>#N/A</v>
      </c>
      <c r="BH1410" t="e">
        <f t="shared" si="1096"/>
        <v>#N/A</v>
      </c>
      <c r="BI1410" t="e">
        <f t="shared" si="1097"/>
        <v>#N/A</v>
      </c>
      <c r="BL1410">
        <v>1403</v>
      </c>
      <c r="BM1410">
        <v>23.966650918377013</v>
      </c>
      <c r="BN1410">
        <v>15.12606579765426</v>
      </c>
      <c r="BP1410">
        <f t="shared" si="1098"/>
        <v>1</v>
      </c>
      <c r="BQ1410">
        <f t="shared" si="1099"/>
        <v>0</v>
      </c>
      <c r="BR1410">
        <f t="shared" si="1100"/>
        <v>8.8405851207227535</v>
      </c>
      <c r="BU1410">
        <v>1403</v>
      </c>
      <c r="BV1410">
        <v>25.465501025107493</v>
      </c>
      <c r="BW1410">
        <v>21.251256609783464</v>
      </c>
      <c r="BY1410">
        <f t="shared" si="1101"/>
        <v>1</v>
      </c>
      <c r="BZ1410">
        <f t="shared" si="1102"/>
        <v>0</v>
      </c>
      <c r="CA1410">
        <f t="shared" si="1103"/>
        <v>4.2142444153240284</v>
      </c>
      <c r="CD1410">
        <v>1403</v>
      </c>
      <c r="CE1410">
        <v>29.827365627360678</v>
      </c>
      <c r="CF1410">
        <v>11.699915842074413</v>
      </c>
      <c r="CH1410">
        <f t="shared" si="1104"/>
        <v>1</v>
      </c>
      <c r="CI1410">
        <f t="shared" si="1105"/>
        <v>0</v>
      </c>
      <c r="CJ1410">
        <f t="shared" si="1106"/>
        <v>18.127449785286267</v>
      </c>
      <c r="CM1410">
        <v>1403</v>
      </c>
      <c r="CN1410">
        <v>19.166873130772696</v>
      </c>
      <c r="CO1410">
        <v>25.440137913552235</v>
      </c>
      <c r="CQ1410">
        <f t="shared" si="1107"/>
        <v>0</v>
      </c>
      <c r="CR1410">
        <f t="shared" si="1108"/>
        <v>1</v>
      </c>
      <c r="CS1410">
        <f t="shared" si="1109"/>
        <v>6.2732647827795383</v>
      </c>
      <c r="CV1410">
        <v>1403</v>
      </c>
      <c r="CW1410">
        <v>19.139955173125873</v>
      </c>
      <c r="CX1410">
        <v>17.374066035826004</v>
      </c>
      <c r="CZ1410">
        <f t="shared" si="1110"/>
        <v>1</v>
      </c>
      <c r="DA1410">
        <f t="shared" si="1111"/>
        <v>0</v>
      </c>
      <c r="DB1410">
        <f t="shared" si="1112"/>
        <v>1.7658891372998688</v>
      </c>
      <c r="DE1410">
        <v>1403</v>
      </c>
      <c r="DF1410">
        <v>17.114114668353594</v>
      </c>
      <c r="DG1410">
        <v>24.89211435631757</v>
      </c>
      <c r="DI1410">
        <f t="shared" si="1113"/>
        <v>0</v>
      </c>
      <c r="DJ1410">
        <f t="shared" si="1114"/>
        <v>1</v>
      </c>
      <c r="DK1410">
        <f t="shared" si="1115"/>
        <v>7.7779996879639768</v>
      </c>
      <c r="DN1410">
        <v>1403</v>
      </c>
      <c r="DO1410">
        <v>17.781642935249632</v>
      </c>
      <c r="DP1410">
        <v>18.670538199736924</v>
      </c>
      <c r="DR1410">
        <f t="shared" si="1116"/>
        <v>0</v>
      </c>
      <c r="DS1410">
        <f t="shared" si="1117"/>
        <v>1</v>
      </c>
      <c r="DT1410">
        <f t="shared" si="1118"/>
        <v>0.88889526448729228</v>
      </c>
      <c r="DW1410">
        <v>1403</v>
      </c>
      <c r="DX1410">
        <v>30.44103731089826</v>
      </c>
      <c r="DY1410">
        <v>11.952563218642418</v>
      </c>
      <c r="EA1410">
        <f t="shared" si="1119"/>
        <v>1</v>
      </c>
      <c r="EB1410">
        <f t="shared" si="1120"/>
        <v>0</v>
      </c>
      <c r="EC1410">
        <f t="shared" si="1121"/>
        <v>18.488474092255842</v>
      </c>
      <c r="EF1410">
        <v>1403</v>
      </c>
      <c r="EG1410">
        <v>20.231346711262557</v>
      </c>
      <c r="EH1410">
        <v>20.161748346654676</v>
      </c>
      <c r="EJ1410">
        <f t="shared" si="1122"/>
        <v>1</v>
      </c>
      <c r="EK1410">
        <f t="shared" si="1123"/>
        <v>0</v>
      </c>
      <c r="EL1410">
        <f t="shared" si="1124"/>
        <v>6.9598364607880825E-2</v>
      </c>
      <c r="EO1410">
        <v>1403</v>
      </c>
      <c r="EP1410">
        <v>22.470056724622211</v>
      </c>
      <c r="EQ1410">
        <v>29.543243528516562</v>
      </c>
      <c r="ES1410">
        <f t="shared" si="1125"/>
        <v>0</v>
      </c>
      <c r="ET1410">
        <f t="shared" si="1126"/>
        <v>1</v>
      </c>
      <c r="EU1410">
        <f t="shared" si="1127"/>
        <v>7.0731868038943517</v>
      </c>
    </row>
    <row r="1411" spans="1:151" x14ac:dyDescent="0.25">
      <c r="A1411">
        <v>1404</v>
      </c>
      <c r="B1411">
        <v>11.610286647586651</v>
      </c>
      <c r="C1411">
        <v>26.138642481919543</v>
      </c>
      <c r="E1411">
        <f t="shared" si="1128"/>
        <v>0</v>
      </c>
      <c r="F1411">
        <f t="shared" si="1079"/>
        <v>1</v>
      </c>
      <c r="G1411">
        <f t="shared" si="1129"/>
        <v>14.528355834332892</v>
      </c>
      <c r="J1411">
        <v>1404</v>
      </c>
      <c r="K1411">
        <v>19.791511060616063</v>
      </c>
      <c r="L1411">
        <v>30.294209489779384</v>
      </c>
      <c r="N1411">
        <f t="shared" si="1080"/>
        <v>0</v>
      </c>
      <c r="O1411">
        <f t="shared" si="1081"/>
        <v>1</v>
      </c>
      <c r="P1411">
        <f t="shared" si="1082"/>
        <v>10.502698429163321</v>
      </c>
      <c r="S1411">
        <v>1404</v>
      </c>
      <c r="T1411">
        <v>18.573646052475485</v>
      </c>
      <c r="U1411">
        <v>37.492745828525528</v>
      </c>
      <c r="W1411">
        <f t="shared" si="1083"/>
        <v>0</v>
      </c>
      <c r="X1411">
        <f t="shared" si="1084"/>
        <v>1</v>
      </c>
      <c r="Y1411">
        <f t="shared" si="1085"/>
        <v>18.919099776050043</v>
      </c>
      <c r="AB1411">
        <v>1404</v>
      </c>
      <c r="AC1411">
        <v>25.201799537295891</v>
      </c>
      <c r="AD1411">
        <v>18.756520216396787</v>
      </c>
      <c r="AF1411">
        <f t="shared" si="1086"/>
        <v>1</v>
      </c>
      <c r="AG1411">
        <f t="shared" si="1087"/>
        <v>0</v>
      </c>
      <c r="AH1411">
        <f t="shared" si="1088"/>
        <v>6.4452793208991039</v>
      </c>
      <c r="AK1411">
        <v>1404</v>
      </c>
      <c r="AL1411">
        <v>23.566573649888447</v>
      </c>
      <c r="AM1411">
        <v>18.469528947604772</v>
      </c>
      <c r="AO1411">
        <f t="shared" si="1089"/>
        <v>1</v>
      </c>
      <c r="AP1411">
        <f t="shared" si="1090"/>
        <v>0</v>
      </c>
      <c r="AQ1411">
        <f t="shared" si="1091"/>
        <v>5.0970447022836751</v>
      </c>
      <c r="AT1411">
        <v>1404</v>
      </c>
      <c r="AU1411">
        <v>16.124854684643275</v>
      </c>
      <c r="AV1411">
        <v>31.378192872897628</v>
      </c>
      <c r="AX1411">
        <f t="shared" si="1092"/>
        <v>0</v>
      </c>
      <c r="AY1411">
        <f t="shared" si="1093"/>
        <v>1</v>
      </c>
      <c r="AZ1411">
        <f t="shared" si="1094"/>
        <v>15.253338188254354</v>
      </c>
      <c r="BC1411">
        <v>1404</v>
      </c>
      <c r="BD1411" t="e">
        <v>#N/A</v>
      </c>
      <c r="BE1411" t="e">
        <v>#N/A</v>
      </c>
      <c r="BG1411" t="e">
        <f t="shared" si="1095"/>
        <v>#N/A</v>
      </c>
      <c r="BH1411" t="e">
        <f t="shared" si="1096"/>
        <v>#N/A</v>
      </c>
      <c r="BI1411" t="e">
        <f t="shared" si="1097"/>
        <v>#N/A</v>
      </c>
      <c r="BL1411">
        <v>1404</v>
      </c>
      <c r="BM1411">
        <v>34.527708905161688</v>
      </c>
      <c r="BN1411">
        <v>8.3623327741567124</v>
      </c>
      <c r="BP1411">
        <f t="shared" si="1098"/>
        <v>1</v>
      </c>
      <c r="BQ1411">
        <f t="shared" si="1099"/>
        <v>0</v>
      </c>
      <c r="BR1411">
        <f t="shared" si="1100"/>
        <v>26.165376131004976</v>
      </c>
      <c r="BU1411">
        <v>1404</v>
      </c>
      <c r="BV1411">
        <v>17.420380921485197</v>
      </c>
      <c r="BW1411">
        <v>29.394229828056069</v>
      </c>
      <c r="BY1411">
        <f t="shared" si="1101"/>
        <v>0</v>
      </c>
      <c r="BZ1411">
        <f t="shared" si="1102"/>
        <v>1</v>
      </c>
      <c r="CA1411">
        <f t="shared" si="1103"/>
        <v>11.973848906570872</v>
      </c>
      <c r="CD1411">
        <v>1404</v>
      </c>
      <c r="CE1411">
        <v>16.54096816217087</v>
      </c>
      <c r="CF1411">
        <v>31.401682602964385</v>
      </c>
      <c r="CH1411">
        <f t="shared" si="1104"/>
        <v>0</v>
      </c>
      <c r="CI1411">
        <f t="shared" si="1105"/>
        <v>1</v>
      </c>
      <c r="CJ1411">
        <f t="shared" si="1106"/>
        <v>14.860714440793515</v>
      </c>
      <c r="CM1411">
        <v>1404</v>
      </c>
      <c r="CN1411">
        <v>22.031309001622724</v>
      </c>
      <c r="CO1411">
        <v>12.289483094950604</v>
      </c>
      <c r="CQ1411">
        <f t="shared" si="1107"/>
        <v>1</v>
      </c>
      <c r="CR1411">
        <f t="shared" si="1108"/>
        <v>0</v>
      </c>
      <c r="CS1411">
        <f t="shared" si="1109"/>
        <v>9.7418259066721191</v>
      </c>
      <c r="CV1411">
        <v>1404</v>
      </c>
      <c r="CW1411">
        <v>22.743294366916096</v>
      </c>
      <c r="CX1411">
        <v>17.756575934682221</v>
      </c>
      <c r="CZ1411">
        <f t="shared" si="1110"/>
        <v>1</v>
      </c>
      <c r="DA1411">
        <f t="shared" si="1111"/>
        <v>0</v>
      </c>
      <c r="DB1411">
        <f t="shared" si="1112"/>
        <v>4.9867184322338751</v>
      </c>
      <c r="DE1411">
        <v>1404</v>
      </c>
      <c r="DF1411">
        <v>19.824355471838661</v>
      </c>
      <c r="DG1411">
        <v>16.384310817917306</v>
      </c>
      <c r="DI1411">
        <f t="shared" si="1113"/>
        <v>1</v>
      </c>
      <c r="DJ1411">
        <f t="shared" si="1114"/>
        <v>0</v>
      </c>
      <c r="DK1411">
        <f t="shared" si="1115"/>
        <v>3.4400446539213547</v>
      </c>
      <c r="DN1411">
        <v>1404</v>
      </c>
      <c r="DO1411">
        <v>24.872703204215298</v>
      </c>
      <c r="DP1411">
        <v>19.421411508040862</v>
      </c>
      <c r="DR1411">
        <f t="shared" si="1116"/>
        <v>1</v>
      </c>
      <c r="DS1411">
        <f t="shared" si="1117"/>
        <v>0</v>
      </c>
      <c r="DT1411">
        <f t="shared" si="1118"/>
        <v>5.4512916961744367</v>
      </c>
      <c r="DW1411">
        <v>1404</v>
      </c>
      <c r="DX1411">
        <v>14.733576282978534</v>
      </c>
      <c r="DY1411">
        <v>23.273653296967591</v>
      </c>
      <c r="EA1411">
        <f t="shared" si="1119"/>
        <v>0</v>
      </c>
      <c r="EB1411">
        <f t="shared" si="1120"/>
        <v>1</v>
      </c>
      <c r="EC1411">
        <f t="shared" si="1121"/>
        <v>8.5400770139890572</v>
      </c>
      <c r="EF1411">
        <v>1404</v>
      </c>
      <c r="EG1411">
        <v>16.56926103087612</v>
      </c>
      <c r="EH1411">
        <v>11.240413822370446</v>
      </c>
      <c r="EJ1411">
        <f t="shared" si="1122"/>
        <v>1</v>
      </c>
      <c r="EK1411">
        <f t="shared" si="1123"/>
        <v>0</v>
      </c>
      <c r="EL1411">
        <f t="shared" si="1124"/>
        <v>5.3288472085056746</v>
      </c>
      <c r="EO1411">
        <v>1404</v>
      </c>
      <c r="EP1411">
        <v>19.000081089260046</v>
      </c>
      <c r="EQ1411">
        <v>32.734794682003837</v>
      </c>
      <c r="ES1411">
        <f t="shared" si="1125"/>
        <v>0</v>
      </c>
      <c r="ET1411">
        <f t="shared" si="1126"/>
        <v>1</v>
      </c>
      <c r="EU1411">
        <f t="shared" si="1127"/>
        <v>13.734713592743791</v>
      </c>
    </row>
    <row r="1412" spans="1:151" x14ac:dyDescent="0.25">
      <c r="A1412">
        <v>1405</v>
      </c>
      <c r="B1412">
        <v>12.309651282375745</v>
      </c>
      <c r="C1412">
        <v>14.73471951953753</v>
      </c>
      <c r="E1412">
        <f t="shared" si="1128"/>
        <v>0</v>
      </c>
      <c r="F1412">
        <f t="shared" si="1079"/>
        <v>1</v>
      </c>
      <c r="G1412">
        <f t="shared" si="1129"/>
        <v>2.4250682371617849</v>
      </c>
      <c r="J1412">
        <v>1405</v>
      </c>
      <c r="K1412">
        <v>23.682159646389891</v>
      </c>
      <c r="L1412">
        <v>41.782729386283947</v>
      </c>
      <c r="N1412">
        <f t="shared" si="1080"/>
        <v>0</v>
      </c>
      <c r="O1412">
        <f t="shared" si="1081"/>
        <v>1</v>
      </c>
      <c r="P1412">
        <f t="shared" si="1082"/>
        <v>18.100569739894055</v>
      </c>
      <c r="S1412">
        <v>1405</v>
      </c>
      <c r="T1412">
        <v>20.470092956725502</v>
      </c>
      <c r="U1412">
        <v>13.228277054006586</v>
      </c>
      <c r="W1412">
        <f t="shared" si="1083"/>
        <v>1</v>
      </c>
      <c r="X1412">
        <f t="shared" si="1084"/>
        <v>0</v>
      </c>
      <c r="Y1412">
        <f t="shared" si="1085"/>
        <v>7.2418159027189155</v>
      </c>
      <c r="AB1412">
        <v>1405</v>
      </c>
      <c r="AC1412">
        <v>35.693927087574167</v>
      </c>
      <c r="AD1412">
        <v>15.679112144011455</v>
      </c>
      <c r="AF1412">
        <f t="shared" si="1086"/>
        <v>1</v>
      </c>
      <c r="AG1412">
        <f t="shared" si="1087"/>
        <v>0</v>
      </c>
      <c r="AH1412">
        <f t="shared" si="1088"/>
        <v>20.014814943562712</v>
      </c>
      <c r="AK1412">
        <v>1405</v>
      </c>
      <c r="AL1412">
        <v>22.281477988494252</v>
      </c>
      <c r="AM1412">
        <v>17.481869899644835</v>
      </c>
      <c r="AO1412">
        <f t="shared" si="1089"/>
        <v>1</v>
      </c>
      <c r="AP1412">
        <f t="shared" si="1090"/>
        <v>0</v>
      </c>
      <c r="AQ1412">
        <f t="shared" si="1091"/>
        <v>4.7996080888494177</v>
      </c>
      <c r="AT1412">
        <v>1405</v>
      </c>
      <c r="AU1412">
        <v>22.998324897607368</v>
      </c>
      <c r="AV1412">
        <v>26.43865864070111</v>
      </c>
      <c r="AX1412">
        <f t="shared" si="1092"/>
        <v>0</v>
      </c>
      <c r="AY1412">
        <f t="shared" si="1093"/>
        <v>1</v>
      </c>
      <c r="AZ1412">
        <f t="shared" si="1094"/>
        <v>3.440333743093742</v>
      </c>
      <c r="BC1412">
        <v>1405</v>
      </c>
      <c r="BD1412" t="e">
        <v>#N/A</v>
      </c>
      <c r="BE1412" t="e">
        <v>#N/A</v>
      </c>
      <c r="BG1412" t="e">
        <f t="shared" si="1095"/>
        <v>#N/A</v>
      </c>
      <c r="BH1412" t="e">
        <f t="shared" si="1096"/>
        <v>#N/A</v>
      </c>
      <c r="BI1412" t="e">
        <f t="shared" si="1097"/>
        <v>#N/A</v>
      </c>
      <c r="BL1412">
        <v>1405</v>
      </c>
      <c r="BM1412">
        <v>24.463769177726654</v>
      </c>
      <c r="BN1412">
        <v>11.92830418036319</v>
      </c>
      <c r="BP1412">
        <f t="shared" si="1098"/>
        <v>1</v>
      </c>
      <c r="BQ1412">
        <f t="shared" si="1099"/>
        <v>0</v>
      </c>
      <c r="BR1412">
        <f t="shared" si="1100"/>
        <v>12.535464997363464</v>
      </c>
      <c r="BU1412">
        <v>1405</v>
      </c>
      <c r="BV1412">
        <v>21.535208035397638</v>
      </c>
      <c r="BW1412">
        <v>17.333730523082622</v>
      </c>
      <c r="BY1412">
        <f t="shared" si="1101"/>
        <v>1</v>
      </c>
      <c r="BZ1412">
        <f t="shared" si="1102"/>
        <v>0</v>
      </c>
      <c r="CA1412">
        <f t="shared" si="1103"/>
        <v>4.2014775123150159</v>
      </c>
      <c r="CD1412">
        <v>1405</v>
      </c>
      <c r="CE1412">
        <v>12.61062280318791</v>
      </c>
      <c r="CF1412">
        <v>43.956380030155273</v>
      </c>
      <c r="CH1412">
        <f t="shared" si="1104"/>
        <v>0</v>
      </c>
      <c r="CI1412">
        <f t="shared" si="1105"/>
        <v>1</v>
      </c>
      <c r="CJ1412">
        <f t="shared" si="1106"/>
        <v>31.345757226967365</v>
      </c>
      <c r="CM1412">
        <v>1405</v>
      </c>
      <c r="CN1412">
        <v>19.122868957428491</v>
      </c>
      <c r="CO1412">
        <v>25.853782844359788</v>
      </c>
      <c r="CQ1412">
        <f t="shared" si="1107"/>
        <v>0</v>
      </c>
      <c r="CR1412">
        <f t="shared" si="1108"/>
        <v>1</v>
      </c>
      <c r="CS1412">
        <f t="shared" si="1109"/>
        <v>6.7309138869312974</v>
      </c>
      <c r="CV1412">
        <v>1405</v>
      </c>
      <c r="CW1412">
        <v>27.380281157932149</v>
      </c>
      <c r="CX1412">
        <v>19.057390480564656</v>
      </c>
      <c r="CZ1412">
        <f t="shared" si="1110"/>
        <v>1</v>
      </c>
      <c r="DA1412">
        <f t="shared" si="1111"/>
        <v>0</v>
      </c>
      <c r="DB1412">
        <f t="shared" si="1112"/>
        <v>8.3228906773674929</v>
      </c>
      <c r="DE1412">
        <v>1405</v>
      </c>
      <c r="DF1412">
        <v>14.763513061941069</v>
      </c>
      <c r="DG1412">
        <v>19.324923139966579</v>
      </c>
      <c r="DI1412">
        <f t="shared" si="1113"/>
        <v>0</v>
      </c>
      <c r="DJ1412">
        <f t="shared" si="1114"/>
        <v>1</v>
      </c>
      <c r="DK1412">
        <f t="shared" si="1115"/>
        <v>4.56141007802551</v>
      </c>
      <c r="DN1412">
        <v>1405</v>
      </c>
      <c r="DO1412">
        <v>23.636755823239426</v>
      </c>
      <c r="DP1412">
        <v>25.338558299253609</v>
      </c>
      <c r="DR1412">
        <f t="shared" si="1116"/>
        <v>0</v>
      </c>
      <c r="DS1412">
        <f t="shared" si="1117"/>
        <v>1</v>
      </c>
      <c r="DT1412">
        <f t="shared" si="1118"/>
        <v>1.7018024760141834</v>
      </c>
      <c r="DW1412">
        <v>1405</v>
      </c>
      <c r="DX1412">
        <v>15.181633606789418</v>
      </c>
      <c r="DY1412">
        <v>16.411984667100505</v>
      </c>
      <c r="EA1412">
        <f t="shared" si="1119"/>
        <v>0</v>
      </c>
      <c r="EB1412">
        <f t="shared" si="1120"/>
        <v>1</v>
      </c>
      <c r="EC1412">
        <f t="shared" si="1121"/>
        <v>1.2303510603110865</v>
      </c>
      <c r="EF1412">
        <v>1405</v>
      </c>
      <c r="EG1412">
        <v>18.928298593755272</v>
      </c>
      <c r="EH1412">
        <v>15.602076411302068</v>
      </c>
      <c r="EJ1412">
        <f t="shared" si="1122"/>
        <v>1</v>
      </c>
      <c r="EK1412">
        <f t="shared" si="1123"/>
        <v>0</v>
      </c>
      <c r="EL1412">
        <f t="shared" si="1124"/>
        <v>3.3262221824532041</v>
      </c>
      <c r="EO1412">
        <v>1405</v>
      </c>
      <c r="EP1412">
        <v>19.832375129987291</v>
      </c>
      <c r="EQ1412">
        <v>25.347941950708709</v>
      </c>
      <c r="ES1412">
        <f t="shared" si="1125"/>
        <v>0</v>
      </c>
      <c r="ET1412">
        <f t="shared" si="1126"/>
        <v>1</v>
      </c>
      <c r="EU1412">
        <f t="shared" si="1127"/>
        <v>5.5155668207214177</v>
      </c>
    </row>
    <row r="1413" spans="1:151" x14ac:dyDescent="0.25">
      <c r="A1413">
        <v>1406</v>
      </c>
      <c r="B1413">
        <v>17.011533031260726</v>
      </c>
      <c r="C1413">
        <v>36.381672545187449</v>
      </c>
      <c r="E1413">
        <f t="shared" si="1128"/>
        <v>0</v>
      </c>
      <c r="F1413">
        <f t="shared" si="1079"/>
        <v>1</v>
      </c>
      <c r="G1413">
        <f t="shared" si="1129"/>
        <v>19.370139513926723</v>
      </c>
      <c r="J1413">
        <v>1406</v>
      </c>
      <c r="K1413">
        <v>10.551766731346259</v>
      </c>
      <c r="L1413">
        <v>26.765644526930004</v>
      </c>
      <c r="N1413">
        <f t="shared" si="1080"/>
        <v>0</v>
      </c>
      <c r="O1413">
        <f t="shared" si="1081"/>
        <v>1</v>
      </c>
      <c r="P1413">
        <f t="shared" si="1082"/>
        <v>16.213877795583745</v>
      </c>
      <c r="S1413">
        <v>1406</v>
      </c>
      <c r="T1413">
        <v>21.427676699961459</v>
      </c>
      <c r="U1413">
        <v>14.471045898607811</v>
      </c>
      <c r="W1413">
        <f t="shared" si="1083"/>
        <v>1</v>
      </c>
      <c r="X1413">
        <f t="shared" si="1084"/>
        <v>0</v>
      </c>
      <c r="Y1413">
        <f t="shared" si="1085"/>
        <v>6.9566308013536489</v>
      </c>
      <c r="AB1413">
        <v>1406</v>
      </c>
      <c r="AC1413">
        <v>24.495816711251109</v>
      </c>
      <c r="AD1413">
        <v>17.674325727802277</v>
      </c>
      <c r="AF1413">
        <f t="shared" si="1086"/>
        <v>1</v>
      </c>
      <c r="AG1413">
        <f t="shared" si="1087"/>
        <v>0</v>
      </c>
      <c r="AH1413">
        <f t="shared" si="1088"/>
        <v>6.8214909834488324</v>
      </c>
      <c r="AK1413">
        <v>1406</v>
      </c>
      <c r="AL1413">
        <v>28.359840751506468</v>
      </c>
      <c r="AM1413">
        <v>23.434222930288634</v>
      </c>
      <c r="AO1413">
        <f t="shared" si="1089"/>
        <v>1</v>
      </c>
      <c r="AP1413">
        <f t="shared" si="1090"/>
        <v>0</v>
      </c>
      <c r="AQ1413">
        <f t="shared" si="1091"/>
        <v>4.9256178212178341</v>
      </c>
      <c r="AT1413">
        <v>1406</v>
      </c>
      <c r="AU1413">
        <v>16.224889609266771</v>
      </c>
      <c r="AV1413">
        <v>30.052395908501513</v>
      </c>
      <c r="AX1413">
        <f t="shared" si="1092"/>
        <v>0</v>
      </c>
      <c r="AY1413">
        <f t="shared" si="1093"/>
        <v>1</v>
      </c>
      <c r="AZ1413">
        <f t="shared" si="1094"/>
        <v>13.827506299234742</v>
      </c>
      <c r="BC1413">
        <v>1406</v>
      </c>
      <c r="BD1413" t="e">
        <v>#N/A</v>
      </c>
      <c r="BE1413" t="e">
        <v>#N/A</v>
      </c>
      <c r="BG1413" t="e">
        <f t="shared" si="1095"/>
        <v>#N/A</v>
      </c>
      <c r="BH1413" t="e">
        <f t="shared" si="1096"/>
        <v>#N/A</v>
      </c>
      <c r="BI1413" t="e">
        <f t="shared" si="1097"/>
        <v>#N/A</v>
      </c>
      <c r="BL1413">
        <v>1406</v>
      </c>
      <c r="BM1413">
        <v>25.306167830920781</v>
      </c>
      <c r="BN1413">
        <v>14.994046515658598</v>
      </c>
      <c r="BP1413">
        <f t="shared" si="1098"/>
        <v>1</v>
      </c>
      <c r="BQ1413">
        <f t="shared" si="1099"/>
        <v>0</v>
      </c>
      <c r="BR1413">
        <f t="shared" si="1100"/>
        <v>10.312121315262184</v>
      </c>
      <c r="BU1413">
        <v>1406</v>
      </c>
      <c r="BV1413">
        <v>15.587976304467023</v>
      </c>
      <c r="BW1413">
        <v>29.881998439296098</v>
      </c>
      <c r="BY1413">
        <f t="shared" si="1101"/>
        <v>0</v>
      </c>
      <c r="BZ1413">
        <f t="shared" si="1102"/>
        <v>1</v>
      </c>
      <c r="CA1413">
        <f t="shared" si="1103"/>
        <v>14.294022134829074</v>
      </c>
      <c r="CD1413">
        <v>1406</v>
      </c>
      <c r="CE1413">
        <v>23.663448392693379</v>
      </c>
      <c r="CF1413">
        <v>20.227831346899556</v>
      </c>
      <c r="CH1413">
        <f t="shared" si="1104"/>
        <v>1</v>
      </c>
      <c r="CI1413">
        <f t="shared" si="1105"/>
        <v>0</v>
      </c>
      <c r="CJ1413">
        <f t="shared" si="1106"/>
        <v>3.4356170457938227</v>
      </c>
      <c r="CM1413">
        <v>1406</v>
      </c>
      <c r="CN1413">
        <v>26.72655390297</v>
      </c>
      <c r="CO1413">
        <v>31.369632774159744</v>
      </c>
      <c r="CQ1413">
        <f t="shared" si="1107"/>
        <v>0</v>
      </c>
      <c r="CR1413">
        <f t="shared" si="1108"/>
        <v>1</v>
      </c>
      <c r="CS1413">
        <f t="shared" si="1109"/>
        <v>4.6430788711897435</v>
      </c>
      <c r="CV1413">
        <v>1406</v>
      </c>
      <c r="CW1413">
        <v>14.510472792867457</v>
      </c>
      <c r="CX1413">
        <v>18.387186533629638</v>
      </c>
      <c r="CZ1413">
        <f t="shared" si="1110"/>
        <v>0</v>
      </c>
      <c r="DA1413">
        <f t="shared" si="1111"/>
        <v>1</v>
      </c>
      <c r="DB1413">
        <f t="shared" si="1112"/>
        <v>3.876713740762181</v>
      </c>
      <c r="DE1413">
        <v>1406</v>
      </c>
      <c r="DF1413">
        <v>9.2439091997114495</v>
      </c>
      <c r="DG1413">
        <v>21.9400721431157</v>
      </c>
      <c r="DI1413">
        <f t="shared" si="1113"/>
        <v>0</v>
      </c>
      <c r="DJ1413">
        <f t="shared" si="1114"/>
        <v>1</v>
      </c>
      <c r="DK1413">
        <f t="shared" si="1115"/>
        <v>12.69616294340425</v>
      </c>
      <c r="DN1413">
        <v>1406</v>
      </c>
      <c r="DO1413">
        <v>25.921667996877709</v>
      </c>
      <c r="DP1413">
        <v>9.9932328021530736</v>
      </c>
      <c r="DR1413">
        <f t="shared" si="1116"/>
        <v>1</v>
      </c>
      <c r="DS1413">
        <f t="shared" si="1117"/>
        <v>0</v>
      </c>
      <c r="DT1413">
        <f t="shared" si="1118"/>
        <v>15.928435194724635</v>
      </c>
      <c r="DW1413">
        <v>1406</v>
      </c>
      <c r="DX1413">
        <v>21.416457880447688</v>
      </c>
      <c r="DY1413">
        <v>26.251874106953409</v>
      </c>
      <c r="EA1413">
        <f t="shared" si="1119"/>
        <v>0</v>
      </c>
      <c r="EB1413">
        <f t="shared" si="1120"/>
        <v>1</v>
      </c>
      <c r="EC1413">
        <f t="shared" si="1121"/>
        <v>4.8354162265057212</v>
      </c>
      <c r="EF1413">
        <v>1406</v>
      </c>
      <c r="EG1413">
        <v>21.37204758093468</v>
      </c>
      <c r="EH1413">
        <v>18.422621756834538</v>
      </c>
      <c r="EJ1413">
        <f t="shared" si="1122"/>
        <v>1</v>
      </c>
      <c r="EK1413">
        <f t="shared" si="1123"/>
        <v>0</v>
      </c>
      <c r="EL1413">
        <f t="shared" si="1124"/>
        <v>2.9494258241001425</v>
      </c>
      <c r="EO1413">
        <v>1406</v>
      </c>
      <c r="EP1413">
        <v>22.972255737890602</v>
      </c>
      <c r="EQ1413">
        <v>52.123637013535173</v>
      </c>
      <c r="ES1413">
        <f t="shared" si="1125"/>
        <v>0</v>
      </c>
      <c r="ET1413">
        <f t="shared" si="1126"/>
        <v>1</v>
      </c>
      <c r="EU1413">
        <f t="shared" si="1127"/>
        <v>29.151381275644571</v>
      </c>
    </row>
    <row r="1414" spans="1:151" x14ac:dyDescent="0.25">
      <c r="A1414">
        <v>1407</v>
      </c>
      <c r="B1414">
        <v>17.27662087561357</v>
      </c>
      <c r="C1414">
        <v>23.082394897636917</v>
      </c>
      <c r="E1414">
        <f t="shared" si="1128"/>
        <v>0</v>
      </c>
      <c r="F1414">
        <f t="shared" si="1079"/>
        <v>1</v>
      </c>
      <c r="G1414">
        <f t="shared" si="1129"/>
        <v>5.8057740220233462</v>
      </c>
      <c r="J1414">
        <v>1407</v>
      </c>
      <c r="K1414">
        <v>18.029813581528586</v>
      </c>
      <c r="L1414">
        <v>19.437638268653714</v>
      </c>
      <c r="N1414">
        <f t="shared" si="1080"/>
        <v>0</v>
      </c>
      <c r="O1414">
        <f t="shared" si="1081"/>
        <v>1</v>
      </c>
      <c r="P1414">
        <f t="shared" si="1082"/>
        <v>1.4078246871251281</v>
      </c>
      <c r="S1414">
        <v>1407</v>
      </c>
      <c r="T1414">
        <v>19.105497790949986</v>
      </c>
      <c r="U1414">
        <v>31.246027323273591</v>
      </c>
      <c r="W1414">
        <f t="shared" si="1083"/>
        <v>0</v>
      </c>
      <c r="X1414">
        <f t="shared" si="1084"/>
        <v>1</v>
      </c>
      <c r="Y1414">
        <f t="shared" si="1085"/>
        <v>12.140529532323605</v>
      </c>
      <c r="AB1414">
        <v>1407</v>
      </c>
      <c r="AC1414">
        <v>20.693441841581315</v>
      </c>
      <c r="AD1414">
        <v>17.712161925992881</v>
      </c>
      <c r="AF1414">
        <f t="shared" si="1086"/>
        <v>1</v>
      </c>
      <c r="AG1414">
        <f t="shared" si="1087"/>
        <v>0</v>
      </c>
      <c r="AH1414">
        <f t="shared" si="1088"/>
        <v>2.9812799155884342</v>
      </c>
      <c r="AK1414">
        <v>1407</v>
      </c>
      <c r="AL1414">
        <v>17.786528544889283</v>
      </c>
      <c r="AM1414">
        <v>51.174285651763668</v>
      </c>
      <c r="AO1414">
        <f t="shared" si="1089"/>
        <v>0</v>
      </c>
      <c r="AP1414">
        <f t="shared" si="1090"/>
        <v>1</v>
      </c>
      <c r="AQ1414">
        <f t="shared" si="1091"/>
        <v>33.387757106874389</v>
      </c>
      <c r="AT1414">
        <v>1407</v>
      </c>
      <c r="AU1414">
        <v>20.66279602933853</v>
      </c>
      <c r="AV1414">
        <v>25.409732115684786</v>
      </c>
      <c r="AX1414">
        <f t="shared" si="1092"/>
        <v>0</v>
      </c>
      <c r="AY1414">
        <f t="shared" si="1093"/>
        <v>1</v>
      </c>
      <c r="AZ1414">
        <f t="shared" si="1094"/>
        <v>4.7469360863462562</v>
      </c>
      <c r="BC1414">
        <v>1407</v>
      </c>
      <c r="BD1414" t="e">
        <v>#N/A</v>
      </c>
      <c r="BE1414" t="e">
        <v>#N/A</v>
      </c>
      <c r="BG1414" t="e">
        <f t="shared" si="1095"/>
        <v>#N/A</v>
      </c>
      <c r="BH1414" t="e">
        <f t="shared" si="1096"/>
        <v>#N/A</v>
      </c>
      <c r="BI1414" t="e">
        <f t="shared" si="1097"/>
        <v>#N/A</v>
      </c>
      <c r="BL1414">
        <v>1407</v>
      </c>
      <c r="BM1414">
        <v>18.352816929839218</v>
      </c>
      <c r="BN1414">
        <v>13.625610943258392</v>
      </c>
      <c r="BP1414">
        <f t="shared" si="1098"/>
        <v>1</v>
      </c>
      <c r="BQ1414">
        <f t="shared" si="1099"/>
        <v>0</v>
      </c>
      <c r="BR1414">
        <f t="shared" si="1100"/>
        <v>4.7272059865808256</v>
      </c>
      <c r="BU1414">
        <v>1407</v>
      </c>
      <c r="BV1414">
        <v>18.775458487815026</v>
      </c>
      <c r="BW1414">
        <v>27.386468235762763</v>
      </c>
      <c r="BY1414">
        <f t="shared" si="1101"/>
        <v>0</v>
      </c>
      <c r="BZ1414">
        <f t="shared" si="1102"/>
        <v>1</v>
      </c>
      <c r="CA1414">
        <f t="shared" si="1103"/>
        <v>8.6110097479477368</v>
      </c>
      <c r="CD1414">
        <v>1407</v>
      </c>
      <c r="CE1414">
        <v>11.96316981880123</v>
      </c>
      <c r="CF1414">
        <v>28.090940942242465</v>
      </c>
      <c r="CH1414">
        <f t="shared" si="1104"/>
        <v>0</v>
      </c>
      <c r="CI1414">
        <f t="shared" si="1105"/>
        <v>1</v>
      </c>
      <c r="CJ1414">
        <f t="shared" si="1106"/>
        <v>16.127771123441235</v>
      </c>
      <c r="CM1414">
        <v>1407</v>
      </c>
      <c r="CN1414">
        <v>22.876850573545223</v>
      </c>
      <c r="CO1414">
        <v>32.508090859905728</v>
      </c>
      <c r="CQ1414">
        <f t="shared" si="1107"/>
        <v>0</v>
      </c>
      <c r="CR1414">
        <f t="shared" si="1108"/>
        <v>1</v>
      </c>
      <c r="CS1414">
        <f t="shared" si="1109"/>
        <v>9.6312402863605051</v>
      </c>
      <c r="CV1414">
        <v>1407</v>
      </c>
      <c r="CW1414">
        <v>24.18400674404576</v>
      </c>
      <c r="CX1414">
        <v>19.090097727434802</v>
      </c>
      <c r="CZ1414">
        <f t="shared" si="1110"/>
        <v>1</v>
      </c>
      <c r="DA1414">
        <f t="shared" si="1111"/>
        <v>0</v>
      </c>
      <c r="DB1414">
        <f t="shared" si="1112"/>
        <v>5.093909016610958</v>
      </c>
      <c r="DE1414">
        <v>1407</v>
      </c>
      <c r="DF1414">
        <v>26.40160775851551</v>
      </c>
      <c r="DG1414">
        <v>27.137086308231993</v>
      </c>
      <c r="DI1414">
        <f t="shared" si="1113"/>
        <v>0</v>
      </c>
      <c r="DJ1414">
        <f t="shared" si="1114"/>
        <v>1</v>
      </c>
      <c r="DK1414">
        <f t="shared" si="1115"/>
        <v>0.73547854971648263</v>
      </c>
      <c r="DN1414">
        <v>1407</v>
      </c>
      <c r="DO1414">
        <v>20.538094473451515</v>
      </c>
      <c r="DP1414">
        <v>23.48618318971598</v>
      </c>
      <c r="DR1414">
        <f t="shared" si="1116"/>
        <v>0</v>
      </c>
      <c r="DS1414">
        <f t="shared" si="1117"/>
        <v>1</v>
      </c>
      <c r="DT1414">
        <f t="shared" si="1118"/>
        <v>2.9480887162644649</v>
      </c>
      <c r="DW1414">
        <v>1407</v>
      </c>
      <c r="DX1414">
        <v>6.714381767299697</v>
      </c>
      <c r="DY1414">
        <v>23.290078069920835</v>
      </c>
      <c r="EA1414">
        <f t="shared" si="1119"/>
        <v>0</v>
      </c>
      <c r="EB1414">
        <f t="shared" si="1120"/>
        <v>1</v>
      </c>
      <c r="EC1414">
        <f t="shared" si="1121"/>
        <v>16.575696302621139</v>
      </c>
      <c r="EF1414">
        <v>1407</v>
      </c>
      <c r="EG1414">
        <v>18.54412920188188</v>
      </c>
      <c r="EH1414">
        <v>12.622784933617005</v>
      </c>
      <c r="EJ1414">
        <f t="shared" si="1122"/>
        <v>1</v>
      </c>
      <c r="EK1414">
        <f t="shared" si="1123"/>
        <v>0</v>
      </c>
      <c r="EL1414">
        <f t="shared" si="1124"/>
        <v>5.9213442682648747</v>
      </c>
      <c r="EO1414">
        <v>1407</v>
      </c>
      <c r="EP1414">
        <v>24.365608834133514</v>
      </c>
      <c r="EQ1414">
        <v>23.144199099317433</v>
      </c>
      <c r="ES1414">
        <f t="shared" si="1125"/>
        <v>1</v>
      </c>
      <c r="ET1414">
        <f t="shared" si="1126"/>
        <v>0</v>
      </c>
      <c r="EU1414">
        <f t="shared" si="1127"/>
        <v>1.2214097348160813</v>
      </c>
    </row>
    <row r="1415" spans="1:151" x14ac:dyDescent="0.25">
      <c r="A1415">
        <v>1408</v>
      </c>
      <c r="B1415">
        <v>13.081448574191086</v>
      </c>
      <c r="C1415">
        <v>22.675021309940814</v>
      </c>
      <c r="E1415">
        <f t="shared" si="1128"/>
        <v>0</v>
      </c>
      <c r="F1415">
        <f t="shared" si="1079"/>
        <v>1</v>
      </c>
      <c r="G1415">
        <f t="shared" si="1129"/>
        <v>9.5935727357497278</v>
      </c>
      <c r="J1415">
        <v>1408</v>
      </c>
      <c r="K1415">
        <v>15.33698707196951</v>
      </c>
      <c r="L1415">
        <v>26.55412196631853</v>
      </c>
      <c r="N1415">
        <f t="shared" si="1080"/>
        <v>0</v>
      </c>
      <c r="O1415">
        <f t="shared" si="1081"/>
        <v>1</v>
      </c>
      <c r="P1415">
        <f t="shared" si="1082"/>
        <v>11.217134894349019</v>
      </c>
      <c r="S1415">
        <v>1408</v>
      </c>
      <c r="T1415">
        <v>17.522043883823869</v>
      </c>
      <c r="U1415">
        <v>28.062342315300004</v>
      </c>
      <c r="W1415">
        <f t="shared" si="1083"/>
        <v>0</v>
      </c>
      <c r="X1415">
        <f t="shared" si="1084"/>
        <v>1</v>
      </c>
      <c r="Y1415">
        <f t="shared" si="1085"/>
        <v>10.540298431476135</v>
      </c>
      <c r="AB1415">
        <v>1408</v>
      </c>
      <c r="AC1415">
        <v>22.321849311598875</v>
      </c>
      <c r="AD1415">
        <v>16.341438281954897</v>
      </c>
      <c r="AF1415">
        <f t="shared" si="1086"/>
        <v>1</v>
      </c>
      <c r="AG1415">
        <f t="shared" si="1087"/>
        <v>0</v>
      </c>
      <c r="AH1415">
        <f t="shared" si="1088"/>
        <v>5.9804110296439781</v>
      </c>
      <c r="AK1415">
        <v>1408</v>
      </c>
      <c r="AL1415">
        <v>24.119743076676695</v>
      </c>
      <c r="AM1415">
        <v>38.146526461532936</v>
      </c>
      <c r="AO1415">
        <f t="shared" si="1089"/>
        <v>0</v>
      </c>
      <c r="AP1415">
        <f t="shared" si="1090"/>
        <v>1</v>
      </c>
      <c r="AQ1415">
        <f t="shared" si="1091"/>
        <v>14.026783384856241</v>
      </c>
      <c r="AT1415">
        <v>1408</v>
      </c>
      <c r="AU1415">
        <v>16.507942834527025</v>
      </c>
      <c r="AV1415">
        <v>23.968733017315909</v>
      </c>
      <c r="AX1415">
        <f t="shared" si="1092"/>
        <v>0</v>
      </c>
      <c r="AY1415">
        <f t="shared" si="1093"/>
        <v>1</v>
      </c>
      <c r="AZ1415">
        <f t="shared" si="1094"/>
        <v>7.4607901827888838</v>
      </c>
      <c r="BC1415">
        <v>1408</v>
      </c>
      <c r="BD1415" t="e">
        <v>#N/A</v>
      </c>
      <c r="BE1415" t="e">
        <v>#N/A</v>
      </c>
      <c r="BG1415" t="e">
        <f t="shared" si="1095"/>
        <v>#N/A</v>
      </c>
      <c r="BH1415" t="e">
        <f t="shared" si="1096"/>
        <v>#N/A</v>
      </c>
      <c r="BI1415" t="e">
        <f t="shared" si="1097"/>
        <v>#N/A</v>
      </c>
      <c r="BL1415">
        <v>1408</v>
      </c>
      <c r="BM1415">
        <v>34.344949471832528</v>
      </c>
      <c r="BN1415">
        <v>13.477951252960594</v>
      </c>
      <c r="BP1415">
        <f t="shared" si="1098"/>
        <v>1</v>
      </c>
      <c r="BQ1415">
        <f t="shared" si="1099"/>
        <v>0</v>
      </c>
      <c r="BR1415">
        <f t="shared" si="1100"/>
        <v>20.866998218871935</v>
      </c>
      <c r="BU1415">
        <v>1408</v>
      </c>
      <c r="BV1415">
        <v>26.104153271198228</v>
      </c>
      <c r="BW1415">
        <v>20.725160499839689</v>
      </c>
      <c r="BY1415">
        <f t="shared" si="1101"/>
        <v>1</v>
      </c>
      <c r="BZ1415">
        <f t="shared" si="1102"/>
        <v>0</v>
      </c>
      <c r="CA1415">
        <f t="shared" si="1103"/>
        <v>5.3789927713585399</v>
      </c>
      <c r="CD1415">
        <v>1408</v>
      </c>
      <c r="CE1415">
        <v>20.980345698885039</v>
      </c>
      <c r="CF1415">
        <v>26.50873915087999</v>
      </c>
      <c r="CH1415">
        <f t="shared" si="1104"/>
        <v>0</v>
      </c>
      <c r="CI1415">
        <f t="shared" si="1105"/>
        <v>1</v>
      </c>
      <c r="CJ1415">
        <f t="shared" si="1106"/>
        <v>5.5283934519949511</v>
      </c>
      <c r="CM1415">
        <v>1408</v>
      </c>
      <c r="CN1415">
        <v>22.824414993182064</v>
      </c>
      <c r="CO1415">
        <v>24.366910588738577</v>
      </c>
      <c r="CQ1415">
        <f t="shared" si="1107"/>
        <v>0</v>
      </c>
      <c r="CR1415">
        <f t="shared" si="1108"/>
        <v>1</v>
      </c>
      <c r="CS1415">
        <f t="shared" si="1109"/>
        <v>1.5424955955565132</v>
      </c>
      <c r="CV1415">
        <v>1408</v>
      </c>
      <c r="CW1415">
        <v>24.23270336066026</v>
      </c>
      <c r="CX1415">
        <v>22.876475073513248</v>
      </c>
      <c r="CZ1415">
        <f t="shared" si="1110"/>
        <v>1</v>
      </c>
      <c r="DA1415">
        <f t="shared" si="1111"/>
        <v>0</v>
      </c>
      <c r="DB1415">
        <f t="shared" si="1112"/>
        <v>1.3562282871470117</v>
      </c>
      <c r="DE1415">
        <v>1408</v>
      </c>
      <c r="DF1415">
        <v>20.399741311219707</v>
      </c>
      <c r="DG1415">
        <v>11.703007796031226</v>
      </c>
      <c r="DI1415">
        <f t="shared" si="1113"/>
        <v>1</v>
      </c>
      <c r="DJ1415">
        <f t="shared" si="1114"/>
        <v>0</v>
      </c>
      <c r="DK1415">
        <f t="shared" si="1115"/>
        <v>8.6967335151884804</v>
      </c>
      <c r="DN1415">
        <v>1408</v>
      </c>
      <c r="DO1415">
        <v>23.345655926216793</v>
      </c>
      <c r="DP1415">
        <v>20.994153740761725</v>
      </c>
      <c r="DR1415">
        <f t="shared" si="1116"/>
        <v>1</v>
      </c>
      <c r="DS1415">
        <f t="shared" si="1117"/>
        <v>0</v>
      </c>
      <c r="DT1415">
        <f t="shared" si="1118"/>
        <v>2.3515021854550682</v>
      </c>
      <c r="DW1415">
        <v>1408</v>
      </c>
      <c r="DX1415">
        <v>12.096024561034479</v>
      </c>
      <c r="DY1415">
        <v>14.066839169321366</v>
      </c>
      <c r="EA1415">
        <f t="shared" si="1119"/>
        <v>0</v>
      </c>
      <c r="EB1415">
        <f t="shared" si="1120"/>
        <v>1</v>
      </c>
      <c r="EC1415">
        <f t="shared" si="1121"/>
        <v>1.9708146082868865</v>
      </c>
      <c r="EF1415">
        <v>1408</v>
      </c>
      <c r="EG1415">
        <v>21.473590935976059</v>
      </c>
      <c r="EH1415">
        <v>16.409174388650076</v>
      </c>
      <c r="EJ1415">
        <f t="shared" si="1122"/>
        <v>1</v>
      </c>
      <c r="EK1415">
        <f t="shared" si="1123"/>
        <v>0</v>
      </c>
      <c r="EL1415">
        <f t="shared" si="1124"/>
        <v>5.0644165473259832</v>
      </c>
      <c r="EO1415">
        <v>1408</v>
      </c>
      <c r="EP1415">
        <v>19.730614922234025</v>
      </c>
      <c r="EQ1415">
        <v>42.453142392923198</v>
      </c>
      <c r="ES1415">
        <f t="shared" si="1125"/>
        <v>0</v>
      </c>
      <c r="ET1415">
        <f t="shared" si="1126"/>
        <v>1</v>
      </c>
      <c r="EU1415">
        <f t="shared" si="1127"/>
        <v>22.722527470689172</v>
      </c>
    </row>
    <row r="1416" spans="1:151" x14ac:dyDescent="0.25">
      <c r="A1416">
        <v>1409</v>
      </c>
      <c r="B1416">
        <v>10.963802140865889</v>
      </c>
      <c r="C1416">
        <v>25.221091000512928</v>
      </c>
      <c r="E1416">
        <f t="shared" si="1128"/>
        <v>0</v>
      </c>
      <c r="F1416">
        <f t="shared" ref="F1416:F1479" si="1130">IF(E1416&gt;0,0,1)</f>
        <v>1</v>
      </c>
      <c r="G1416">
        <f t="shared" si="1129"/>
        <v>14.257288859647039</v>
      </c>
      <c r="J1416">
        <v>1409</v>
      </c>
      <c r="K1416">
        <v>7.0103607781360111</v>
      </c>
      <c r="L1416">
        <v>24.754858063733167</v>
      </c>
      <c r="N1416">
        <f t="shared" ref="N1416:N1479" si="1131">IF(K1416&gt;L1416,1,0)</f>
        <v>0</v>
      </c>
      <c r="O1416">
        <f t="shared" ref="O1416:O1479" si="1132">IF(N1416&gt;0,0,1)</f>
        <v>1</v>
      </c>
      <c r="P1416">
        <f t="shared" ref="P1416:P1479" si="1133">IF(K1416&gt;L1416,K1416-L1416,L1416-K1416)</f>
        <v>17.744497285597156</v>
      </c>
      <c r="S1416">
        <v>1409</v>
      </c>
      <c r="T1416">
        <v>16.609798266071603</v>
      </c>
      <c r="U1416">
        <v>37.20759070323124</v>
      </c>
      <c r="W1416">
        <f t="shared" ref="W1416:W1479" si="1134">IF(T1416&gt;U1416,1,0)</f>
        <v>0</v>
      </c>
      <c r="X1416">
        <f t="shared" ref="X1416:X1479" si="1135">IF(W1416&gt;0,0,1)</f>
        <v>1</v>
      </c>
      <c r="Y1416">
        <f t="shared" ref="Y1416:Y1479" si="1136">IF(T1416&gt;U1416,T1416-U1416,U1416-T1416)</f>
        <v>20.597792437159637</v>
      </c>
      <c r="AB1416">
        <v>1409</v>
      </c>
      <c r="AC1416">
        <v>25.800354013079929</v>
      </c>
      <c r="AD1416">
        <v>17.018002861052747</v>
      </c>
      <c r="AF1416">
        <f t="shared" ref="AF1416:AF1479" si="1137">IF(AC1416&gt;AD1416,1,0)</f>
        <v>1</v>
      </c>
      <c r="AG1416">
        <f t="shared" ref="AG1416:AG1479" si="1138">IF(AF1416&gt;0,0,1)</f>
        <v>0</v>
      </c>
      <c r="AH1416">
        <f t="shared" ref="AH1416:AH1479" si="1139">IF(AC1416&gt;AD1416,AC1416-AD1416,AD1416-AC1416)</f>
        <v>8.7823511520271822</v>
      </c>
      <c r="AK1416">
        <v>1409</v>
      </c>
      <c r="AL1416">
        <v>27.853137601452755</v>
      </c>
      <c r="AM1416">
        <v>30.780234667121587</v>
      </c>
      <c r="AO1416">
        <f t="shared" ref="AO1416:AO1479" si="1140">IF(AL1416&gt;AM1416,1,0)</f>
        <v>0</v>
      </c>
      <c r="AP1416">
        <f t="shared" ref="AP1416:AP1479" si="1141">IF(AO1416&gt;0,0,1)</f>
        <v>1</v>
      </c>
      <c r="AQ1416">
        <f t="shared" ref="AQ1416:AQ1479" si="1142">IF(AL1416&gt;AM1416,AL1416-AM1416,AM1416-AL1416)</f>
        <v>2.927097065668832</v>
      </c>
      <c r="AT1416">
        <v>1409</v>
      </c>
      <c r="AU1416">
        <v>22.711572510785015</v>
      </c>
      <c r="AV1416">
        <v>26.453288128455462</v>
      </c>
      <c r="AX1416">
        <f t="shared" ref="AX1416:AX1479" si="1143">IF(AU1416&gt;AV1416,1,0)</f>
        <v>0</v>
      </c>
      <c r="AY1416">
        <f t="shared" ref="AY1416:AY1479" si="1144">IF(AX1416&gt;0,0,1)</f>
        <v>1</v>
      </c>
      <c r="AZ1416">
        <f t="shared" ref="AZ1416:AZ1479" si="1145">IF(AU1416&gt;AV1416,AU1416-AV1416,AV1416-AU1416)</f>
        <v>3.7417156176704474</v>
      </c>
      <c r="BC1416">
        <v>1409</v>
      </c>
      <c r="BD1416" t="e">
        <v>#N/A</v>
      </c>
      <c r="BE1416" t="e">
        <v>#N/A</v>
      </c>
      <c r="BG1416" t="e">
        <f t="shared" ref="BG1416:BG1479" si="1146">IF(BD1416&gt;BE1416,1,0)</f>
        <v>#N/A</v>
      </c>
      <c r="BH1416" t="e">
        <f t="shared" ref="BH1416:BH1479" si="1147">IF(BG1416&gt;0,0,1)</f>
        <v>#N/A</v>
      </c>
      <c r="BI1416" t="e">
        <f t="shared" ref="BI1416:BI1479" si="1148">IF(BD1416&gt;BE1416,BD1416-BE1416,BE1416-BD1416)</f>
        <v>#N/A</v>
      </c>
      <c r="BL1416">
        <v>1409</v>
      </c>
      <c r="BM1416">
        <v>22.753270004777207</v>
      </c>
      <c r="BN1416">
        <v>13.06568178265819</v>
      </c>
      <c r="BP1416">
        <f t="shared" ref="BP1416:BP1479" si="1149">IF(BM1416&gt;BN1416,1,0)</f>
        <v>1</v>
      </c>
      <c r="BQ1416">
        <f t="shared" ref="BQ1416:BQ1479" si="1150">IF(BP1416&gt;0,0,1)</f>
        <v>0</v>
      </c>
      <c r="BR1416">
        <f t="shared" ref="BR1416:BR1479" si="1151">IF(BM1416&gt;BN1416,BM1416-BN1416,BN1416-BM1416)</f>
        <v>9.6875882221190164</v>
      </c>
      <c r="BU1416">
        <v>1409</v>
      </c>
      <c r="BV1416">
        <v>10.391519549404959</v>
      </c>
      <c r="BW1416">
        <v>22.067597080286351</v>
      </c>
      <c r="BY1416">
        <f t="shared" ref="BY1416:BY1479" si="1152">IF(BV1416&gt;BW1416,1,0)</f>
        <v>0</v>
      </c>
      <c r="BZ1416">
        <f t="shared" ref="BZ1416:BZ1479" si="1153">IF(BY1416&gt;0,0,1)</f>
        <v>1</v>
      </c>
      <c r="CA1416">
        <f t="shared" ref="CA1416:CA1479" si="1154">IF(BV1416&gt;BW1416,BV1416-BW1416,BW1416-BV1416)</f>
        <v>11.676077530881392</v>
      </c>
      <c r="CD1416">
        <v>1409</v>
      </c>
      <c r="CE1416">
        <v>15.524487218111791</v>
      </c>
      <c r="CF1416">
        <v>51.370303637157157</v>
      </c>
      <c r="CH1416">
        <f t="shared" ref="CH1416:CH1479" si="1155">IF(CE1416&gt;CF1416,1,0)</f>
        <v>0</v>
      </c>
      <c r="CI1416">
        <f t="shared" ref="CI1416:CI1479" si="1156">IF(CH1416&gt;0,0,1)</f>
        <v>1</v>
      </c>
      <c r="CJ1416">
        <f t="shared" ref="CJ1416:CJ1479" si="1157">IF(CE1416&gt;CF1416,CE1416-CF1416,CF1416-CE1416)</f>
        <v>35.845816419045363</v>
      </c>
      <c r="CM1416">
        <v>1409</v>
      </c>
      <c r="CN1416">
        <v>16.892619899017504</v>
      </c>
      <c r="CO1416">
        <v>16.528291050910376</v>
      </c>
      <c r="CQ1416">
        <f t="shared" ref="CQ1416:CQ1479" si="1158">IF(CN1416&gt;CO1416,1,0)</f>
        <v>1</v>
      </c>
      <c r="CR1416">
        <f t="shared" ref="CR1416:CR1479" si="1159">IF(CQ1416&gt;0,0,1)</f>
        <v>0</v>
      </c>
      <c r="CS1416">
        <f t="shared" ref="CS1416:CS1479" si="1160">IF(CN1416&gt;CO1416,CN1416-CO1416,CO1416-CN1416)</f>
        <v>0.36432884810712807</v>
      </c>
      <c r="CV1416">
        <v>1409</v>
      </c>
      <c r="CW1416">
        <v>26.761466965286743</v>
      </c>
      <c r="CX1416">
        <v>16.003501493528102</v>
      </c>
      <c r="CZ1416">
        <f t="shared" ref="CZ1416:CZ1479" si="1161">IF(CW1416&gt;CX1416,1,0)</f>
        <v>1</v>
      </c>
      <c r="DA1416">
        <f t="shared" ref="DA1416:DA1479" si="1162">IF(CZ1416&gt;0,0,1)</f>
        <v>0</v>
      </c>
      <c r="DB1416">
        <f t="shared" ref="DB1416:DB1479" si="1163">IF(CW1416&gt;CX1416,CW1416-CX1416,CX1416-CW1416)</f>
        <v>10.757965471758641</v>
      </c>
      <c r="DE1416">
        <v>1409</v>
      </c>
      <c r="DF1416">
        <v>21.581477380830155</v>
      </c>
      <c r="DG1416">
        <v>17.470095072370206</v>
      </c>
      <c r="DI1416">
        <f t="shared" ref="DI1416:DI1479" si="1164">IF(DF1416&gt;DG1416,1,0)</f>
        <v>1</v>
      </c>
      <c r="DJ1416">
        <f t="shared" ref="DJ1416:DJ1479" si="1165">IF(DI1416&gt;0,0,1)</f>
        <v>0</v>
      </c>
      <c r="DK1416">
        <f t="shared" ref="DK1416:DK1479" si="1166">IF(DF1416&gt;DG1416,DF1416-DG1416,DG1416-DF1416)</f>
        <v>4.1113823084599481</v>
      </c>
      <c r="DN1416">
        <v>1409</v>
      </c>
      <c r="DO1416">
        <v>21.675553914276882</v>
      </c>
      <c r="DP1416">
        <v>16.467600124179278</v>
      </c>
      <c r="DR1416">
        <f t="shared" ref="DR1416:DR1479" si="1167">IF(DO1416&gt;DP1416,1,0)</f>
        <v>1</v>
      </c>
      <c r="DS1416">
        <f t="shared" ref="DS1416:DS1479" si="1168">IF(DR1416&gt;0,0,1)</f>
        <v>0</v>
      </c>
      <c r="DT1416">
        <f t="shared" ref="DT1416:DT1479" si="1169">IF(DO1416&gt;DP1416,DO1416-DP1416,DP1416-DO1416)</f>
        <v>5.207953790097605</v>
      </c>
      <c r="DW1416">
        <v>1409</v>
      </c>
      <c r="DX1416">
        <v>27.393717422371591</v>
      </c>
      <c r="DY1416">
        <v>19.163354983867904</v>
      </c>
      <c r="EA1416">
        <f t="shared" ref="EA1416:EA1479" si="1170">IF(DX1416&gt;DY1416,1,0)</f>
        <v>1</v>
      </c>
      <c r="EB1416">
        <f t="shared" ref="EB1416:EB1479" si="1171">IF(EA1416&gt;0,0,1)</f>
        <v>0</v>
      </c>
      <c r="EC1416">
        <f t="shared" ref="EC1416:EC1479" si="1172">IF(DX1416&gt;DY1416,DX1416-DY1416,DY1416-DX1416)</f>
        <v>8.2303624385036862</v>
      </c>
      <c r="EF1416">
        <v>1409</v>
      </c>
      <c r="EG1416">
        <v>21.87441285771294</v>
      </c>
      <c r="EH1416">
        <v>15.555478335223194</v>
      </c>
      <c r="EJ1416">
        <f t="shared" ref="EJ1416:EJ1479" si="1173">IF(EG1416&gt;EH1416,1,0)</f>
        <v>1</v>
      </c>
      <c r="EK1416">
        <f t="shared" ref="EK1416:EK1479" si="1174">IF(EJ1416&gt;0,0,1)</f>
        <v>0</v>
      </c>
      <c r="EL1416">
        <f t="shared" ref="EL1416:EL1479" si="1175">IF(EG1416&gt;EH1416,EG1416-EH1416,EH1416-EG1416)</f>
        <v>6.3189345224897462</v>
      </c>
      <c r="EO1416">
        <v>1409</v>
      </c>
      <c r="EP1416">
        <v>22.930658049221918</v>
      </c>
      <c r="EQ1416">
        <v>31.612712944795099</v>
      </c>
      <c r="ES1416">
        <f t="shared" ref="ES1416:ES1479" si="1176">IF(EP1416&gt;EQ1416,1,0)</f>
        <v>0</v>
      </c>
      <c r="ET1416">
        <f t="shared" ref="ET1416:ET1479" si="1177">IF(ES1416&gt;0,0,1)</f>
        <v>1</v>
      </c>
      <c r="EU1416">
        <f t="shared" ref="EU1416:EU1479" si="1178">IF(EP1416&gt;EQ1416,EP1416-EQ1416,EQ1416-EP1416)</f>
        <v>8.6820548955731809</v>
      </c>
    </row>
    <row r="1417" spans="1:151" x14ac:dyDescent="0.25">
      <c r="A1417">
        <v>1410</v>
      </c>
      <c r="B1417">
        <v>17.51650663874031</v>
      </c>
      <c r="C1417">
        <v>14.732095661662671</v>
      </c>
      <c r="E1417">
        <f t="shared" si="1128"/>
        <v>1</v>
      </c>
      <c r="F1417">
        <f t="shared" si="1130"/>
        <v>0</v>
      </c>
      <c r="G1417">
        <f t="shared" si="1129"/>
        <v>2.7844109770776395</v>
      </c>
      <c r="J1417">
        <v>1410</v>
      </c>
      <c r="K1417">
        <v>12.552160977759829</v>
      </c>
      <c r="L1417">
        <v>23.649550663794503</v>
      </c>
      <c r="N1417">
        <f t="shared" si="1131"/>
        <v>0</v>
      </c>
      <c r="O1417">
        <f t="shared" si="1132"/>
        <v>1</v>
      </c>
      <c r="P1417">
        <f t="shared" si="1133"/>
        <v>11.097389686034674</v>
      </c>
      <c r="S1417">
        <v>1410</v>
      </c>
      <c r="T1417">
        <v>14.018412379156597</v>
      </c>
      <c r="U1417">
        <v>30.441977882534484</v>
      </c>
      <c r="W1417">
        <f t="shared" si="1134"/>
        <v>0</v>
      </c>
      <c r="X1417">
        <f t="shared" si="1135"/>
        <v>1</v>
      </c>
      <c r="Y1417">
        <f t="shared" si="1136"/>
        <v>16.423565503377887</v>
      </c>
      <c r="AB1417">
        <v>1410</v>
      </c>
      <c r="AC1417">
        <v>17.68733331216815</v>
      </c>
      <c r="AD1417">
        <v>17.805861859581753</v>
      </c>
      <c r="AF1417">
        <f t="shared" si="1137"/>
        <v>0</v>
      </c>
      <c r="AG1417">
        <f t="shared" si="1138"/>
        <v>1</v>
      </c>
      <c r="AH1417">
        <f t="shared" si="1139"/>
        <v>0.11852854741360375</v>
      </c>
      <c r="AK1417">
        <v>1410</v>
      </c>
      <c r="AL1417">
        <v>26.228538868677894</v>
      </c>
      <c r="AM1417">
        <v>17.133082851714107</v>
      </c>
      <c r="AO1417">
        <f t="shared" si="1140"/>
        <v>1</v>
      </c>
      <c r="AP1417">
        <f t="shared" si="1141"/>
        <v>0</v>
      </c>
      <c r="AQ1417">
        <f t="shared" si="1142"/>
        <v>9.0954560169637872</v>
      </c>
      <c r="AT1417">
        <v>1410</v>
      </c>
      <c r="AU1417">
        <v>17.564754998170443</v>
      </c>
      <c r="AV1417">
        <v>23.982494365010144</v>
      </c>
      <c r="AX1417">
        <f t="shared" si="1143"/>
        <v>0</v>
      </c>
      <c r="AY1417">
        <f t="shared" si="1144"/>
        <v>1</v>
      </c>
      <c r="AZ1417">
        <f t="shared" si="1145"/>
        <v>6.4177393668397009</v>
      </c>
      <c r="BC1417">
        <v>1410</v>
      </c>
      <c r="BD1417" t="e">
        <v>#N/A</v>
      </c>
      <c r="BE1417" t="e">
        <v>#N/A</v>
      </c>
      <c r="BG1417" t="e">
        <f t="shared" si="1146"/>
        <v>#N/A</v>
      </c>
      <c r="BH1417" t="e">
        <f t="shared" si="1147"/>
        <v>#N/A</v>
      </c>
      <c r="BI1417" t="e">
        <f t="shared" si="1148"/>
        <v>#N/A</v>
      </c>
      <c r="BL1417">
        <v>1410</v>
      </c>
      <c r="BM1417">
        <v>30.293800596627804</v>
      </c>
      <c r="BN1417">
        <v>11.021793692449894</v>
      </c>
      <c r="BP1417">
        <f t="shared" si="1149"/>
        <v>1</v>
      </c>
      <c r="BQ1417">
        <f t="shared" si="1150"/>
        <v>0</v>
      </c>
      <c r="BR1417">
        <f t="shared" si="1151"/>
        <v>19.272006904177911</v>
      </c>
      <c r="BU1417">
        <v>1410</v>
      </c>
      <c r="BV1417">
        <v>12.813209341808008</v>
      </c>
      <c r="BW1417">
        <v>23.751971981487308</v>
      </c>
      <c r="BY1417">
        <f t="shared" si="1152"/>
        <v>0</v>
      </c>
      <c r="BZ1417">
        <f t="shared" si="1153"/>
        <v>1</v>
      </c>
      <c r="CA1417">
        <f t="shared" si="1154"/>
        <v>10.9387626396793</v>
      </c>
      <c r="CD1417">
        <v>1410</v>
      </c>
      <c r="CE1417">
        <v>21.966332190261433</v>
      </c>
      <c r="CF1417">
        <v>31.878579310308918</v>
      </c>
      <c r="CH1417">
        <f t="shared" si="1155"/>
        <v>0</v>
      </c>
      <c r="CI1417">
        <f t="shared" si="1156"/>
        <v>1</v>
      </c>
      <c r="CJ1417">
        <f t="shared" si="1157"/>
        <v>9.9122471200474855</v>
      </c>
      <c r="CM1417">
        <v>1410</v>
      </c>
      <c r="CN1417">
        <v>23.054354686371639</v>
      </c>
      <c r="CO1417">
        <v>24.323195997725691</v>
      </c>
      <c r="CQ1417">
        <f t="shared" si="1158"/>
        <v>0</v>
      </c>
      <c r="CR1417">
        <f t="shared" si="1159"/>
        <v>1</v>
      </c>
      <c r="CS1417">
        <f t="shared" si="1160"/>
        <v>1.268841311354052</v>
      </c>
      <c r="CV1417">
        <v>1410</v>
      </c>
      <c r="CW1417">
        <v>25.551196549066166</v>
      </c>
      <c r="CX1417">
        <v>16.80136508682288</v>
      </c>
      <c r="CZ1417">
        <f t="shared" si="1161"/>
        <v>1</v>
      </c>
      <c r="DA1417">
        <f t="shared" si="1162"/>
        <v>0</v>
      </c>
      <c r="DB1417">
        <f t="shared" si="1163"/>
        <v>8.7498314622432858</v>
      </c>
      <c r="DE1417">
        <v>1410</v>
      </c>
      <c r="DF1417">
        <v>16.950817606421012</v>
      </c>
      <c r="DG1417">
        <v>19.952747625180251</v>
      </c>
      <c r="DI1417">
        <f t="shared" si="1164"/>
        <v>0</v>
      </c>
      <c r="DJ1417">
        <f t="shared" si="1165"/>
        <v>1</v>
      </c>
      <c r="DK1417">
        <f t="shared" si="1166"/>
        <v>3.0019300187592393</v>
      </c>
      <c r="DN1417">
        <v>1410</v>
      </c>
      <c r="DO1417">
        <v>23.830178566722623</v>
      </c>
      <c r="DP1417">
        <v>10.853360982232386</v>
      </c>
      <c r="DR1417">
        <f t="shared" si="1167"/>
        <v>1</v>
      </c>
      <c r="DS1417">
        <f t="shared" si="1168"/>
        <v>0</v>
      </c>
      <c r="DT1417">
        <f t="shared" si="1169"/>
        <v>12.976817584490236</v>
      </c>
      <c r="DW1417">
        <v>1410</v>
      </c>
      <c r="DX1417">
        <v>11.711136757957528</v>
      </c>
      <c r="DY1417">
        <v>24.85521296719627</v>
      </c>
      <c r="EA1417">
        <f t="shared" si="1170"/>
        <v>0</v>
      </c>
      <c r="EB1417">
        <f t="shared" si="1171"/>
        <v>1</v>
      </c>
      <c r="EC1417">
        <f t="shared" si="1172"/>
        <v>13.144076209238742</v>
      </c>
      <c r="EF1417">
        <v>1410</v>
      </c>
      <c r="EG1417">
        <v>16.125857315638775</v>
      </c>
      <c r="EH1417">
        <v>18.602296206410429</v>
      </c>
      <c r="EJ1417">
        <f t="shared" si="1173"/>
        <v>0</v>
      </c>
      <c r="EK1417">
        <f t="shared" si="1174"/>
        <v>1</v>
      </c>
      <c r="EL1417">
        <f t="shared" si="1175"/>
        <v>2.4764388907716537</v>
      </c>
      <c r="EO1417">
        <v>1410</v>
      </c>
      <c r="EP1417">
        <v>20.867332048134305</v>
      </c>
      <c r="EQ1417">
        <v>46.454627147135042</v>
      </c>
      <c r="ES1417">
        <f t="shared" si="1176"/>
        <v>0</v>
      </c>
      <c r="ET1417">
        <f t="shared" si="1177"/>
        <v>1</v>
      </c>
      <c r="EU1417">
        <f t="shared" si="1178"/>
        <v>25.587295099000738</v>
      </c>
    </row>
    <row r="1418" spans="1:151" x14ac:dyDescent="0.25">
      <c r="A1418">
        <v>1411</v>
      </c>
      <c r="B1418">
        <v>18.47997223040808</v>
      </c>
      <c r="C1418">
        <v>3.3663190665496749</v>
      </c>
      <c r="E1418">
        <f t="shared" si="1128"/>
        <v>1</v>
      </c>
      <c r="F1418">
        <f t="shared" si="1130"/>
        <v>0</v>
      </c>
      <c r="G1418">
        <f t="shared" si="1129"/>
        <v>15.113653163858405</v>
      </c>
      <c r="J1418">
        <v>1411</v>
      </c>
      <c r="K1418">
        <v>18.618018604805773</v>
      </c>
      <c r="L1418">
        <v>32.367232889159538</v>
      </c>
      <c r="N1418">
        <f t="shared" si="1131"/>
        <v>0</v>
      </c>
      <c r="O1418">
        <f t="shared" si="1132"/>
        <v>1</v>
      </c>
      <c r="P1418">
        <f t="shared" si="1133"/>
        <v>13.749214284353766</v>
      </c>
      <c r="S1418">
        <v>1411</v>
      </c>
      <c r="T1418">
        <v>18.336702765877892</v>
      </c>
      <c r="U1418">
        <v>30.51299750070811</v>
      </c>
      <c r="W1418">
        <f t="shared" si="1134"/>
        <v>0</v>
      </c>
      <c r="X1418">
        <f t="shared" si="1135"/>
        <v>1</v>
      </c>
      <c r="Y1418">
        <f t="shared" si="1136"/>
        <v>12.176294734830218</v>
      </c>
      <c r="AB1418">
        <v>1411</v>
      </c>
      <c r="AC1418">
        <v>13.176386604619754</v>
      </c>
      <c r="AD1418">
        <v>17.480582718967163</v>
      </c>
      <c r="AF1418">
        <f t="shared" si="1137"/>
        <v>0</v>
      </c>
      <c r="AG1418">
        <f t="shared" si="1138"/>
        <v>1</v>
      </c>
      <c r="AH1418">
        <f t="shared" si="1139"/>
        <v>4.304196114347409</v>
      </c>
      <c r="AK1418">
        <v>1411</v>
      </c>
      <c r="AL1418">
        <v>22.865016895418218</v>
      </c>
      <c r="AM1418">
        <v>14.046671856045441</v>
      </c>
      <c r="AO1418">
        <f t="shared" si="1140"/>
        <v>1</v>
      </c>
      <c r="AP1418">
        <f t="shared" si="1141"/>
        <v>0</v>
      </c>
      <c r="AQ1418">
        <f t="shared" si="1142"/>
        <v>8.8183450393727778</v>
      </c>
      <c r="AT1418">
        <v>1411</v>
      </c>
      <c r="AU1418">
        <v>16.603624816474348</v>
      </c>
      <c r="AV1418">
        <v>19.26579403725033</v>
      </c>
      <c r="AX1418">
        <f t="shared" si="1143"/>
        <v>0</v>
      </c>
      <c r="AY1418">
        <f t="shared" si="1144"/>
        <v>1</v>
      </c>
      <c r="AZ1418">
        <f t="shared" si="1145"/>
        <v>2.6621692207759828</v>
      </c>
      <c r="BC1418">
        <v>1411</v>
      </c>
      <c r="BD1418" t="e">
        <v>#N/A</v>
      </c>
      <c r="BE1418" t="e">
        <v>#N/A</v>
      </c>
      <c r="BG1418" t="e">
        <f t="shared" si="1146"/>
        <v>#N/A</v>
      </c>
      <c r="BH1418" t="e">
        <f t="shared" si="1147"/>
        <v>#N/A</v>
      </c>
      <c r="BI1418" t="e">
        <f t="shared" si="1148"/>
        <v>#N/A</v>
      </c>
      <c r="BL1418">
        <v>1411</v>
      </c>
      <c r="BM1418">
        <v>24.174382944006322</v>
      </c>
      <c r="BN1418">
        <v>13.644921615966505</v>
      </c>
      <c r="BP1418">
        <f t="shared" si="1149"/>
        <v>1</v>
      </c>
      <c r="BQ1418">
        <f t="shared" si="1150"/>
        <v>0</v>
      </c>
      <c r="BR1418">
        <f t="shared" si="1151"/>
        <v>10.529461328039817</v>
      </c>
      <c r="BU1418">
        <v>1411</v>
      </c>
      <c r="BV1418">
        <v>33.290763099736573</v>
      </c>
      <c r="BW1418">
        <v>11.486962863580551</v>
      </c>
      <c r="BY1418">
        <f t="shared" si="1152"/>
        <v>1</v>
      </c>
      <c r="BZ1418">
        <f t="shared" si="1153"/>
        <v>0</v>
      </c>
      <c r="CA1418">
        <f t="shared" si="1154"/>
        <v>21.803800236156022</v>
      </c>
      <c r="CD1418">
        <v>1411</v>
      </c>
      <c r="CE1418">
        <v>17.783706643717228</v>
      </c>
      <c r="CF1418">
        <v>23.67526361484467</v>
      </c>
      <c r="CH1418">
        <f t="shared" si="1155"/>
        <v>0</v>
      </c>
      <c r="CI1418">
        <f t="shared" si="1156"/>
        <v>1</v>
      </c>
      <c r="CJ1418">
        <f t="shared" si="1157"/>
        <v>5.8915569711274429</v>
      </c>
      <c r="CM1418">
        <v>1411</v>
      </c>
      <c r="CN1418">
        <v>15.250805064774386</v>
      </c>
      <c r="CO1418">
        <v>39.111930553340613</v>
      </c>
      <c r="CQ1418">
        <f t="shared" si="1158"/>
        <v>0</v>
      </c>
      <c r="CR1418">
        <f t="shared" si="1159"/>
        <v>1</v>
      </c>
      <c r="CS1418">
        <f t="shared" si="1160"/>
        <v>23.861125488566227</v>
      </c>
      <c r="CV1418">
        <v>1411</v>
      </c>
      <c r="CW1418">
        <v>24.674244292135096</v>
      </c>
      <c r="CX1418">
        <v>16.94581560335698</v>
      </c>
      <c r="CZ1418">
        <f t="shared" si="1161"/>
        <v>1</v>
      </c>
      <c r="DA1418">
        <f t="shared" si="1162"/>
        <v>0</v>
      </c>
      <c r="DB1418">
        <f t="shared" si="1163"/>
        <v>7.7284286887781164</v>
      </c>
      <c r="DE1418">
        <v>1411</v>
      </c>
      <c r="DF1418">
        <v>24.857218314026483</v>
      </c>
      <c r="DG1418">
        <v>24.282775493241637</v>
      </c>
      <c r="DI1418">
        <f t="shared" si="1164"/>
        <v>1</v>
      </c>
      <c r="DJ1418">
        <f t="shared" si="1165"/>
        <v>0</v>
      </c>
      <c r="DK1418">
        <f t="shared" si="1166"/>
        <v>0.57444282078484576</v>
      </c>
      <c r="DN1418">
        <v>1411</v>
      </c>
      <c r="DO1418">
        <v>19.396661931220592</v>
      </c>
      <c r="DP1418">
        <v>17.845491306838603</v>
      </c>
      <c r="DR1418">
        <f t="shared" si="1167"/>
        <v>1</v>
      </c>
      <c r="DS1418">
        <f t="shared" si="1168"/>
        <v>0</v>
      </c>
      <c r="DT1418">
        <f t="shared" si="1169"/>
        <v>1.5511706243819887</v>
      </c>
      <c r="DW1418">
        <v>1411</v>
      </c>
      <c r="DX1418">
        <v>20.493041727217125</v>
      </c>
      <c r="DY1418">
        <v>25.90401146725776</v>
      </c>
      <c r="EA1418">
        <f t="shared" si="1170"/>
        <v>0</v>
      </c>
      <c r="EB1418">
        <f t="shared" si="1171"/>
        <v>1</v>
      </c>
      <c r="EC1418">
        <f t="shared" si="1172"/>
        <v>5.4109697400406347</v>
      </c>
      <c r="EF1418">
        <v>1411</v>
      </c>
      <c r="EG1418">
        <v>17.95223144731095</v>
      </c>
      <c r="EH1418">
        <v>17.625943899981088</v>
      </c>
      <c r="EJ1418">
        <f t="shared" si="1173"/>
        <v>1</v>
      </c>
      <c r="EK1418">
        <f t="shared" si="1174"/>
        <v>0</v>
      </c>
      <c r="EL1418">
        <f t="shared" si="1175"/>
        <v>0.32628754732986209</v>
      </c>
      <c r="EO1418">
        <v>1411</v>
      </c>
      <c r="EP1418">
        <v>25.537465942830213</v>
      </c>
      <c r="EQ1418">
        <v>20.431629790069685</v>
      </c>
      <c r="ES1418">
        <f t="shared" si="1176"/>
        <v>1</v>
      </c>
      <c r="ET1418">
        <f t="shared" si="1177"/>
        <v>0</v>
      </c>
      <c r="EU1418">
        <f t="shared" si="1178"/>
        <v>5.1058361527605278</v>
      </c>
    </row>
    <row r="1419" spans="1:151" x14ac:dyDescent="0.25">
      <c r="A1419">
        <v>1412</v>
      </c>
      <c r="B1419">
        <v>15.392549961363132</v>
      </c>
      <c r="C1419">
        <v>16.332417098064596</v>
      </c>
      <c r="E1419">
        <f t="shared" si="1128"/>
        <v>0</v>
      </c>
      <c r="F1419">
        <f t="shared" si="1130"/>
        <v>1</v>
      </c>
      <c r="G1419">
        <f t="shared" si="1129"/>
        <v>0.93986713670146393</v>
      </c>
      <c r="J1419">
        <v>1412</v>
      </c>
      <c r="K1419">
        <v>14.69927936480177</v>
      </c>
      <c r="L1419">
        <v>36.763644036456533</v>
      </c>
      <c r="N1419">
        <f t="shared" si="1131"/>
        <v>0</v>
      </c>
      <c r="O1419">
        <f t="shared" si="1132"/>
        <v>1</v>
      </c>
      <c r="P1419">
        <f t="shared" si="1133"/>
        <v>22.064364671654765</v>
      </c>
      <c r="S1419">
        <v>1412</v>
      </c>
      <c r="T1419">
        <v>21.973671788743836</v>
      </c>
      <c r="U1419">
        <v>41.53686243365469</v>
      </c>
      <c r="W1419">
        <f t="shared" si="1134"/>
        <v>0</v>
      </c>
      <c r="X1419">
        <f t="shared" si="1135"/>
        <v>1</v>
      </c>
      <c r="Y1419">
        <f t="shared" si="1136"/>
        <v>19.563190644910854</v>
      </c>
      <c r="AB1419">
        <v>1412</v>
      </c>
      <c r="AC1419">
        <v>15.30042093963212</v>
      </c>
      <c r="AD1419">
        <v>16.424469597537755</v>
      </c>
      <c r="AF1419">
        <f t="shared" si="1137"/>
        <v>0</v>
      </c>
      <c r="AG1419">
        <f t="shared" si="1138"/>
        <v>1</v>
      </c>
      <c r="AH1419">
        <f t="shared" si="1139"/>
        <v>1.1240486579056341</v>
      </c>
      <c r="AK1419">
        <v>1412</v>
      </c>
      <c r="AL1419">
        <v>13.127220047300705</v>
      </c>
      <c r="AM1419">
        <v>22.763721458713338</v>
      </c>
      <c r="AO1419">
        <f t="shared" si="1140"/>
        <v>0</v>
      </c>
      <c r="AP1419">
        <f t="shared" si="1141"/>
        <v>1</v>
      </c>
      <c r="AQ1419">
        <f t="shared" si="1142"/>
        <v>9.6365014114126328</v>
      </c>
      <c r="AT1419">
        <v>1412</v>
      </c>
      <c r="AU1419">
        <v>22.652632143034658</v>
      </c>
      <c r="AV1419">
        <v>22.45351306479871</v>
      </c>
      <c r="AX1419">
        <f t="shared" si="1143"/>
        <v>1</v>
      </c>
      <c r="AY1419">
        <f t="shared" si="1144"/>
        <v>0</v>
      </c>
      <c r="AZ1419">
        <f t="shared" si="1145"/>
        <v>0.19911907823594888</v>
      </c>
      <c r="BC1419">
        <v>1412</v>
      </c>
      <c r="BD1419" t="e">
        <v>#N/A</v>
      </c>
      <c r="BE1419" t="e">
        <v>#N/A</v>
      </c>
      <c r="BG1419" t="e">
        <f t="shared" si="1146"/>
        <v>#N/A</v>
      </c>
      <c r="BH1419" t="e">
        <f t="shared" si="1147"/>
        <v>#N/A</v>
      </c>
      <c r="BI1419" t="e">
        <f t="shared" si="1148"/>
        <v>#N/A</v>
      </c>
      <c r="BL1419">
        <v>1412</v>
      </c>
      <c r="BM1419">
        <v>26.17028549785098</v>
      </c>
      <c r="BN1419">
        <v>9.610882297506965</v>
      </c>
      <c r="BP1419">
        <f t="shared" si="1149"/>
        <v>1</v>
      </c>
      <c r="BQ1419">
        <f t="shared" si="1150"/>
        <v>0</v>
      </c>
      <c r="BR1419">
        <f t="shared" si="1151"/>
        <v>16.559403200344015</v>
      </c>
      <c r="BU1419">
        <v>1412</v>
      </c>
      <c r="BV1419">
        <v>13.999356668927142</v>
      </c>
      <c r="BW1419">
        <v>10.963383323140111</v>
      </c>
      <c r="BY1419">
        <f t="shared" si="1152"/>
        <v>1</v>
      </c>
      <c r="BZ1419">
        <f t="shared" si="1153"/>
        <v>0</v>
      </c>
      <c r="CA1419">
        <f t="shared" si="1154"/>
        <v>3.0359733457870313</v>
      </c>
      <c r="CD1419">
        <v>1412</v>
      </c>
      <c r="CE1419">
        <v>22.218305053102505</v>
      </c>
      <c r="CF1419">
        <v>2.8688109001640321</v>
      </c>
      <c r="CH1419">
        <f t="shared" si="1155"/>
        <v>1</v>
      </c>
      <c r="CI1419">
        <f t="shared" si="1156"/>
        <v>0</v>
      </c>
      <c r="CJ1419">
        <f t="shared" si="1157"/>
        <v>19.349494152938473</v>
      </c>
      <c r="CM1419">
        <v>1412</v>
      </c>
      <c r="CN1419">
        <v>21.805576410623058</v>
      </c>
      <c r="CO1419">
        <v>28.045552634621309</v>
      </c>
      <c r="CQ1419">
        <f t="shared" si="1158"/>
        <v>0</v>
      </c>
      <c r="CR1419">
        <f t="shared" si="1159"/>
        <v>1</v>
      </c>
      <c r="CS1419">
        <f t="shared" si="1160"/>
        <v>6.2399762239982515</v>
      </c>
      <c r="CV1419">
        <v>1412</v>
      </c>
      <c r="CW1419">
        <v>22.141303977666812</v>
      </c>
      <c r="CX1419">
        <v>13.711188612021129</v>
      </c>
      <c r="CZ1419">
        <f t="shared" si="1161"/>
        <v>1</v>
      </c>
      <c r="DA1419">
        <f t="shared" si="1162"/>
        <v>0</v>
      </c>
      <c r="DB1419">
        <f t="shared" si="1163"/>
        <v>8.4301153656456833</v>
      </c>
      <c r="DE1419">
        <v>1412</v>
      </c>
      <c r="DF1419">
        <v>20.800550600935015</v>
      </c>
      <c r="DG1419">
        <v>18.96145607124183</v>
      </c>
      <c r="DI1419">
        <f t="shared" si="1164"/>
        <v>1</v>
      </c>
      <c r="DJ1419">
        <f t="shared" si="1165"/>
        <v>0</v>
      </c>
      <c r="DK1419">
        <f t="shared" si="1166"/>
        <v>1.8390945296931847</v>
      </c>
      <c r="DN1419">
        <v>1412</v>
      </c>
      <c r="DO1419">
        <v>23.634129246882758</v>
      </c>
      <c r="DP1419">
        <v>12.333769308544044</v>
      </c>
      <c r="DR1419">
        <f t="shared" si="1167"/>
        <v>1</v>
      </c>
      <c r="DS1419">
        <f t="shared" si="1168"/>
        <v>0</v>
      </c>
      <c r="DT1419">
        <f t="shared" si="1169"/>
        <v>11.300359938338714</v>
      </c>
      <c r="DW1419">
        <v>1412</v>
      </c>
      <c r="DX1419">
        <v>5.5867900014223011</v>
      </c>
      <c r="DY1419">
        <v>25.981905826635693</v>
      </c>
      <c r="EA1419">
        <f t="shared" si="1170"/>
        <v>0</v>
      </c>
      <c r="EB1419">
        <f t="shared" si="1171"/>
        <v>1</v>
      </c>
      <c r="EC1419">
        <f t="shared" si="1172"/>
        <v>20.395115825213392</v>
      </c>
      <c r="EF1419">
        <v>1412</v>
      </c>
      <c r="EG1419">
        <v>21.313530542400013</v>
      </c>
      <c r="EH1419">
        <v>20.403159408864802</v>
      </c>
      <c r="EJ1419">
        <f t="shared" si="1173"/>
        <v>1</v>
      </c>
      <c r="EK1419">
        <f t="shared" si="1174"/>
        <v>0</v>
      </c>
      <c r="EL1419">
        <f t="shared" si="1175"/>
        <v>0.91037113353521093</v>
      </c>
      <c r="EO1419">
        <v>1412</v>
      </c>
      <c r="EP1419">
        <v>21.952469461524046</v>
      </c>
      <c r="EQ1419">
        <v>15.445562226939803</v>
      </c>
      <c r="ES1419">
        <f t="shared" si="1176"/>
        <v>1</v>
      </c>
      <c r="ET1419">
        <f t="shared" si="1177"/>
        <v>0</v>
      </c>
      <c r="EU1419">
        <f t="shared" si="1178"/>
        <v>6.5069072345842436</v>
      </c>
    </row>
    <row r="1420" spans="1:151" x14ac:dyDescent="0.25">
      <c r="A1420">
        <v>1413</v>
      </c>
      <c r="B1420">
        <v>11.902605930241178</v>
      </c>
      <c r="C1420">
        <v>27.312395534996348</v>
      </c>
      <c r="E1420">
        <f t="shared" si="1128"/>
        <v>0</v>
      </c>
      <c r="F1420">
        <f t="shared" si="1130"/>
        <v>1</v>
      </c>
      <c r="G1420">
        <f t="shared" si="1129"/>
        <v>15.40978960475517</v>
      </c>
      <c r="J1420">
        <v>1413</v>
      </c>
      <c r="K1420">
        <v>6.3392303101067959</v>
      </c>
      <c r="L1420">
        <v>18.86720996150521</v>
      </c>
      <c r="N1420">
        <f t="shared" si="1131"/>
        <v>0</v>
      </c>
      <c r="O1420">
        <f t="shared" si="1132"/>
        <v>1</v>
      </c>
      <c r="P1420">
        <f t="shared" si="1133"/>
        <v>12.527979651398415</v>
      </c>
      <c r="S1420">
        <v>1413</v>
      </c>
      <c r="T1420">
        <v>24.968024625480403</v>
      </c>
      <c r="U1420">
        <v>16.881285634938536</v>
      </c>
      <c r="W1420">
        <f t="shared" si="1134"/>
        <v>1</v>
      </c>
      <c r="X1420">
        <f t="shared" si="1135"/>
        <v>0</v>
      </c>
      <c r="Y1420">
        <f t="shared" si="1136"/>
        <v>8.0867389905418676</v>
      </c>
      <c r="AB1420">
        <v>1413</v>
      </c>
      <c r="AC1420">
        <v>18.672945789402593</v>
      </c>
      <c r="AD1420">
        <v>18.163496064229466</v>
      </c>
      <c r="AF1420">
        <f t="shared" si="1137"/>
        <v>1</v>
      </c>
      <c r="AG1420">
        <f t="shared" si="1138"/>
        <v>0</v>
      </c>
      <c r="AH1420">
        <f t="shared" si="1139"/>
        <v>0.50944972517312692</v>
      </c>
      <c r="AK1420">
        <v>1413</v>
      </c>
      <c r="AL1420">
        <v>26.481824358372009</v>
      </c>
      <c r="AM1420">
        <v>34.22125110069075</v>
      </c>
      <c r="AO1420">
        <f t="shared" si="1140"/>
        <v>0</v>
      </c>
      <c r="AP1420">
        <f t="shared" si="1141"/>
        <v>1</v>
      </c>
      <c r="AQ1420">
        <f t="shared" si="1142"/>
        <v>7.7394267423187415</v>
      </c>
      <c r="AT1420">
        <v>1413</v>
      </c>
      <c r="AU1420">
        <v>18.143941553448755</v>
      </c>
      <c r="AV1420">
        <v>30.234776722989999</v>
      </c>
      <c r="AX1420">
        <f t="shared" si="1143"/>
        <v>0</v>
      </c>
      <c r="AY1420">
        <f t="shared" si="1144"/>
        <v>1</v>
      </c>
      <c r="AZ1420">
        <f t="shared" si="1145"/>
        <v>12.090835169541243</v>
      </c>
      <c r="BC1420">
        <v>1413</v>
      </c>
      <c r="BD1420" t="e">
        <v>#N/A</v>
      </c>
      <c r="BE1420" t="e">
        <v>#N/A</v>
      </c>
      <c r="BG1420" t="e">
        <f t="shared" si="1146"/>
        <v>#N/A</v>
      </c>
      <c r="BH1420" t="e">
        <f t="shared" si="1147"/>
        <v>#N/A</v>
      </c>
      <c r="BI1420" t="e">
        <f t="shared" si="1148"/>
        <v>#N/A</v>
      </c>
      <c r="BL1420">
        <v>1413</v>
      </c>
      <c r="BM1420">
        <v>23.603921017625428</v>
      </c>
      <c r="BN1420">
        <v>12.539617314935549</v>
      </c>
      <c r="BP1420">
        <f t="shared" si="1149"/>
        <v>1</v>
      </c>
      <c r="BQ1420">
        <f t="shared" si="1150"/>
        <v>0</v>
      </c>
      <c r="BR1420">
        <f t="shared" si="1151"/>
        <v>11.064303702689879</v>
      </c>
      <c r="BU1420">
        <v>1413</v>
      </c>
      <c r="BV1420">
        <v>15.90392657606654</v>
      </c>
      <c r="BW1420">
        <v>32.718210414046439</v>
      </c>
      <c r="BY1420">
        <f t="shared" si="1152"/>
        <v>0</v>
      </c>
      <c r="BZ1420">
        <f t="shared" si="1153"/>
        <v>1</v>
      </c>
      <c r="CA1420">
        <f t="shared" si="1154"/>
        <v>16.8142838379799</v>
      </c>
      <c r="CD1420">
        <v>1413</v>
      </c>
      <c r="CE1420">
        <v>25.851431588931636</v>
      </c>
      <c r="CF1420">
        <v>28.640828962720377</v>
      </c>
      <c r="CH1420">
        <f t="shared" si="1155"/>
        <v>0</v>
      </c>
      <c r="CI1420">
        <f t="shared" si="1156"/>
        <v>1</v>
      </c>
      <c r="CJ1420">
        <f t="shared" si="1157"/>
        <v>2.7893973737887414</v>
      </c>
      <c r="CM1420">
        <v>1413</v>
      </c>
      <c r="CN1420">
        <v>21.840944644445393</v>
      </c>
      <c r="CO1420">
        <v>20.765897156336788</v>
      </c>
      <c r="CQ1420">
        <f t="shared" si="1158"/>
        <v>1</v>
      </c>
      <c r="CR1420">
        <f t="shared" si="1159"/>
        <v>0</v>
      </c>
      <c r="CS1420">
        <f t="shared" si="1160"/>
        <v>1.0750474881086056</v>
      </c>
      <c r="CV1420">
        <v>1413</v>
      </c>
      <c r="CW1420">
        <v>22.330614275431728</v>
      </c>
      <c r="CX1420">
        <v>18.359950617234468</v>
      </c>
      <c r="CZ1420">
        <f t="shared" si="1161"/>
        <v>1</v>
      </c>
      <c r="DA1420">
        <f t="shared" si="1162"/>
        <v>0</v>
      </c>
      <c r="DB1420">
        <f t="shared" si="1163"/>
        <v>3.9706636581972603</v>
      </c>
      <c r="DE1420">
        <v>1413</v>
      </c>
      <c r="DF1420">
        <v>16.931380278938178</v>
      </c>
      <c r="DG1420">
        <v>29.003588252634273</v>
      </c>
      <c r="DI1420">
        <f t="shared" si="1164"/>
        <v>0</v>
      </c>
      <c r="DJ1420">
        <f t="shared" si="1165"/>
        <v>1</v>
      </c>
      <c r="DK1420">
        <f t="shared" si="1166"/>
        <v>12.072207973696095</v>
      </c>
      <c r="DN1420">
        <v>1413</v>
      </c>
      <c r="DO1420">
        <v>22.530255644879027</v>
      </c>
      <c r="DP1420">
        <v>23.937476601295945</v>
      </c>
      <c r="DR1420">
        <f t="shared" si="1167"/>
        <v>0</v>
      </c>
      <c r="DS1420">
        <f t="shared" si="1168"/>
        <v>1</v>
      </c>
      <c r="DT1420">
        <f t="shared" si="1169"/>
        <v>1.4072209564169178</v>
      </c>
      <c r="DW1420">
        <v>1413</v>
      </c>
      <c r="DX1420">
        <v>19.542586560442523</v>
      </c>
      <c r="DY1420">
        <v>9.9063399528267819</v>
      </c>
      <c r="EA1420">
        <f t="shared" si="1170"/>
        <v>1</v>
      </c>
      <c r="EB1420">
        <f t="shared" si="1171"/>
        <v>0</v>
      </c>
      <c r="EC1420">
        <f t="shared" si="1172"/>
        <v>9.6362466076157407</v>
      </c>
      <c r="EF1420">
        <v>1413</v>
      </c>
      <c r="EG1420">
        <v>18.92985874049289</v>
      </c>
      <c r="EH1420">
        <v>11.11034770183673</v>
      </c>
      <c r="EJ1420">
        <f t="shared" si="1173"/>
        <v>1</v>
      </c>
      <c r="EK1420">
        <f t="shared" si="1174"/>
        <v>0</v>
      </c>
      <c r="EL1420">
        <f t="shared" si="1175"/>
        <v>7.8195110386561595</v>
      </c>
      <c r="EO1420">
        <v>1413</v>
      </c>
      <c r="EP1420">
        <v>19.586885744357229</v>
      </c>
      <c r="EQ1420">
        <v>31.871448387724236</v>
      </c>
      <c r="ES1420">
        <f t="shared" si="1176"/>
        <v>0</v>
      </c>
      <c r="ET1420">
        <f t="shared" si="1177"/>
        <v>1</v>
      </c>
      <c r="EU1420">
        <f t="shared" si="1178"/>
        <v>12.284562643367007</v>
      </c>
    </row>
    <row r="1421" spans="1:151" x14ac:dyDescent="0.25">
      <c r="A1421">
        <v>1414</v>
      </c>
      <c r="B1421">
        <v>11.473167996595823</v>
      </c>
      <c r="C1421">
        <v>-14.954333094414121</v>
      </c>
      <c r="E1421">
        <f t="shared" si="1128"/>
        <v>1</v>
      </c>
      <c r="F1421">
        <f t="shared" si="1130"/>
        <v>0</v>
      </c>
      <c r="G1421">
        <f t="shared" si="1129"/>
        <v>26.427501091009944</v>
      </c>
      <c r="J1421">
        <v>1414</v>
      </c>
      <c r="K1421">
        <v>29.158435570203252</v>
      </c>
      <c r="L1421">
        <v>16.685725145610082</v>
      </c>
      <c r="N1421">
        <f t="shared" si="1131"/>
        <v>1</v>
      </c>
      <c r="O1421">
        <f t="shared" si="1132"/>
        <v>0</v>
      </c>
      <c r="P1421">
        <f t="shared" si="1133"/>
        <v>12.472710424593171</v>
      </c>
      <c r="S1421">
        <v>1414</v>
      </c>
      <c r="T1421">
        <v>21.099994498183428</v>
      </c>
      <c r="U1421">
        <v>33.522624437108718</v>
      </c>
      <c r="W1421">
        <f t="shared" si="1134"/>
        <v>0</v>
      </c>
      <c r="X1421">
        <f t="shared" si="1135"/>
        <v>1</v>
      </c>
      <c r="Y1421">
        <f t="shared" si="1136"/>
        <v>12.42262993892529</v>
      </c>
      <c r="AB1421">
        <v>1414</v>
      </c>
      <c r="AC1421">
        <v>13.366556022905424</v>
      </c>
      <c r="AD1421">
        <v>16.854495103249846</v>
      </c>
      <c r="AF1421">
        <f t="shared" si="1137"/>
        <v>0</v>
      </c>
      <c r="AG1421">
        <f t="shared" si="1138"/>
        <v>1</v>
      </c>
      <c r="AH1421">
        <f t="shared" si="1139"/>
        <v>3.4879390803444217</v>
      </c>
      <c r="AK1421">
        <v>1414</v>
      </c>
      <c r="AL1421">
        <v>21.784860643201974</v>
      </c>
      <c r="AM1421">
        <v>41.368377893332379</v>
      </c>
      <c r="AO1421">
        <f t="shared" si="1140"/>
        <v>0</v>
      </c>
      <c r="AP1421">
        <f t="shared" si="1141"/>
        <v>1</v>
      </c>
      <c r="AQ1421">
        <f t="shared" si="1142"/>
        <v>19.583517250130406</v>
      </c>
      <c r="AT1421">
        <v>1414</v>
      </c>
      <c r="AU1421">
        <v>20.324581369056911</v>
      </c>
      <c r="AV1421">
        <v>13.590374753572148</v>
      </c>
      <c r="AX1421">
        <f t="shared" si="1143"/>
        <v>1</v>
      </c>
      <c r="AY1421">
        <f t="shared" si="1144"/>
        <v>0</v>
      </c>
      <c r="AZ1421">
        <f t="shared" si="1145"/>
        <v>6.734206615484764</v>
      </c>
      <c r="BC1421">
        <v>1414</v>
      </c>
      <c r="BD1421" t="e">
        <v>#N/A</v>
      </c>
      <c r="BE1421" t="e">
        <v>#N/A</v>
      </c>
      <c r="BG1421" t="e">
        <f t="shared" si="1146"/>
        <v>#N/A</v>
      </c>
      <c r="BH1421" t="e">
        <f t="shared" si="1147"/>
        <v>#N/A</v>
      </c>
      <c r="BI1421" t="e">
        <f t="shared" si="1148"/>
        <v>#N/A</v>
      </c>
      <c r="BL1421">
        <v>1414</v>
      </c>
      <c r="BM1421">
        <v>28.186629733554263</v>
      </c>
      <c r="BN1421">
        <v>9.4849515005059075</v>
      </c>
      <c r="BP1421">
        <f t="shared" si="1149"/>
        <v>1</v>
      </c>
      <c r="BQ1421">
        <f t="shared" si="1150"/>
        <v>0</v>
      </c>
      <c r="BR1421">
        <f t="shared" si="1151"/>
        <v>18.701678233048355</v>
      </c>
      <c r="BU1421">
        <v>1414</v>
      </c>
      <c r="BV1421">
        <v>14.670134886623126</v>
      </c>
      <c r="BW1421">
        <v>27.895858783591855</v>
      </c>
      <c r="BY1421">
        <f t="shared" si="1152"/>
        <v>0</v>
      </c>
      <c r="BZ1421">
        <f t="shared" si="1153"/>
        <v>1</v>
      </c>
      <c r="CA1421">
        <f t="shared" si="1154"/>
        <v>13.225723896968729</v>
      </c>
      <c r="CD1421">
        <v>1414</v>
      </c>
      <c r="CE1421">
        <v>13.046202991005538</v>
      </c>
      <c r="CF1421">
        <v>40.85046674360246</v>
      </c>
      <c r="CH1421">
        <f t="shared" si="1155"/>
        <v>0</v>
      </c>
      <c r="CI1421">
        <f t="shared" si="1156"/>
        <v>1</v>
      </c>
      <c r="CJ1421">
        <f t="shared" si="1157"/>
        <v>27.804263752596924</v>
      </c>
      <c r="CM1421">
        <v>1414</v>
      </c>
      <c r="CN1421">
        <v>16.585299831166584</v>
      </c>
      <c r="CO1421">
        <v>23.297170159440888</v>
      </c>
      <c r="CQ1421">
        <f t="shared" si="1158"/>
        <v>0</v>
      </c>
      <c r="CR1421">
        <f t="shared" si="1159"/>
        <v>1</v>
      </c>
      <c r="CS1421">
        <f t="shared" si="1160"/>
        <v>6.7118703282743049</v>
      </c>
      <c r="CV1421">
        <v>1414</v>
      </c>
      <c r="CW1421">
        <v>17.603840255509894</v>
      </c>
      <c r="CX1421">
        <v>21.389578222074295</v>
      </c>
      <c r="CZ1421">
        <f t="shared" si="1161"/>
        <v>0</v>
      </c>
      <c r="DA1421">
        <f t="shared" si="1162"/>
        <v>1</v>
      </c>
      <c r="DB1421">
        <f t="shared" si="1163"/>
        <v>3.7857379665644011</v>
      </c>
      <c r="DE1421">
        <v>1414</v>
      </c>
      <c r="DF1421">
        <v>26.381681549820417</v>
      </c>
      <c r="DG1421">
        <v>4.6077348466845329</v>
      </c>
      <c r="DI1421">
        <f t="shared" si="1164"/>
        <v>1</v>
      </c>
      <c r="DJ1421">
        <f t="shared" si="1165"/>
        <v>0</v>
      </c>
      <c r="DK1421">
        <f t="shared" si="1166"/>
        <v>21.773946703135884</v>
      </c>
      <c r="DN1421">
        <v>1414</v>
      </c>
      <c r="DO1421">
        <v>21.262430438476947</v>
      </c>
      <c r="DP1421">
        <v>23.170206450970511</v>
      </c>
      <c r="DR1421">
        <f t="shared" si="1167"/>
        <v>0</v>
      </c>
      <c r="DS1421">
        <f t="shared" si="1168"/>
        <v>1</v>
      </c>
      <c r="DT1421">
        <f t="shared" si="1169"/>
        <v>1.9077760124935637</v>
      </c>
      <c r="DW1421">
        <v>1414</v>
      </c>
      <c r="DX1421">
        <v>22.172438647610335</v>
      </c>
      <c r="DY1421">
        <v>26.742660832778164</v>
      </c>
      <c r="EA1421">
        <f t="shared" si="1170"/>
        <v>0</v>
      </c>
      <c r="EB1421">
        <f t="shared" si="1171"/>
        <v>1</v>
      </c>
      <c r="EC1421">
        <f t="shared" si="1172"/>
        <v>4.5702221851678289</v>
      </c>
      <c r="EF1421">
        <v>1414</v>
      </c>
      <c r="EG1421">
        <v>19.476982684527506</v>
      </c>
      <c r="EH1421">
        <v>18.509168913227541</v>
      </c>
      <c r="EJ1421">
        <f t="shared" si="1173"/>
        <v>1</v>
      </c>
      <c r="EK1421">
        <f t="shared" si="1174"/>
        <v>0</v>
      </c>
      <c r="EL1421">
        <f t="shared" si="1175"/>
        <v>0.96781377129996571</v>
      </c>
      <c r="EO1421">
        <v>1414</v>
      </c>
      <c r="EP1421">
        <v>19.881939893768298</v>
      </c>
      <c r="EQ1421">
        <v>15.426869328876226</v>
      </c>
      <c r="ES1421">
        <f t="shared" si="1176"/>
        <v>1</v>
      </c>
      <c r="ET1421">
        <f t="shared" si="1177"/>
        <v>0</v>
      </c>
      <c r="EU1421">
        <f t="shared" si="1178"/>
        <v>4.4550705648920719</v>
      </c>
    </row>
    <row r="1422" spans="1:151" x14ac:dyDescent="0.25">
      <c r="A1422">
        <v>1415</v>
      </c>
      <c r="B1422">
        <v>13.127235024490743</v>
      </c>
      <c r="C1422">
        <v>29.783467838262588</v>
      </c>
      <c r="E1422">
        <f t="shared" si="1128"/>
        <v>0</v>
      </c>
      <c r="F1422">
        <f t="shared" si="1130"/>
        <v>1</v>
      </c>
      <c r="G1422">
        <f t="shared" si="1129"/>
        <v>16.656232813771844</v>
      </c>
      <c r="J1422">
        <v>1415</v>
      </c>
      <c r="K1422">
        <v>23.815953480478445</v>
      </c>
      <c r="L1422">
        <v>21.193172005145687</v>
      </c>
      <c r="N1422">
        <f t="shared" si="1131"/>
        <v>1</v>
      </c>
      <c r="O1422">
        <f t="shared" si="1132"/>
        <v>0</v>
      </c>
      <c r="P1422">
        <f t="shared" si="1133"/>
        <v>2.6227814753327579</v>
      </c>
      <c r="S1422">
        <v>1415</v>
      </c>
      <c r="T1422">
        <v>18.766467069540482</v>
      </c>
      <c r="U1422">
        <v>16.744322600883184</v>
      </c>
      <c r="W1422">
        <f t="shared" si="1134"/>
        <v>1</v>
      </c>
      <c r="X1422">
        <f t="shared" si="1135"/>
        <v>0</v>
      </c>
      <c r="Y1422">
        <f t="shared" si="1136"/>
        <v>2.0221444686572987</v>
      </c>
      <c r="AB1422">
        <v>1415</v>
      </c>
      <c r="AC1422">
        <v>29.704308647032271</v>
      </c>
      <c r="AD1422">
        <v>18.732798168802756</v>
      </c>
      <c r="AF1422">
        <f t="shared" si="1137"/>
        <v>1</v>
      </c>
      <c r="AG1422">
        <f t="shared" si="1138"/>
        <v>0</v>
      </c>
      <c r="AH1422">
        <f t="shared" si="1139"/>
        <v>10.971510478229515</v>
      </c>
      <c r="AK1422">
        <v>1415</v>
      </c>
      <c r="AL1422">
        <v>29.737726890487412</v>
      </c>
      <c r="AM1422">
        <v>23.748846817741605</v>
      </c>
      <c r="AO1422">
        <f t="shared" si="1140"/>
        <v>1</v>
      </c>
      <c r="AP1422">
        <f t="shared" si="1141"/>
        <v>0</v>
      </c>
      <c r="AQ1422">
        <f t="shared" si="1142"/>
        <v>5.9888800727458076</v>
      </c>
      <c r="AT1422">
        <v>1415</v>
      </c>
      <c r="AU1422">
        <v>16.017649251499989</v>
      </c>
      <c r="AV1422">
        <v>25.066600469274189</v>
      </c>
      <c r="AX1422">
        <f t="shared" si="1143"/>
        <v>0</v>
      </c>
      <c r="AY1422">
        <f t="shared" si="1144"/>
        <v>1</v>
      </c>
      <c r="AZ1422">
        <f t="shared" si="1145"/>
        <v>9.0489512177741993</v>
      </c>
      <c r="BC1422">
        <v>1415</v>
      </c>
      <c r="BD1422" t="e">
        <v>#N/A</v>
      </c>
      <c r="BE1422" t="e">
        <v>#N/A</v>
      </c>
      <c r="BG1422" t="e">
        <f t="shared" si="1146"/>
        <v>#N/A</v>
      </c>
      <c r="BH1422" t="e">
        <f t="shared" si="1147"/>
        <v>#N/A</v>
      </c>
      <c r="BI1422" t="e">
        <f t="shared" si="1148"/>
        <v>#N/A</v>
      </c>
      <c r="BL1422">
        <v>1415</v>
      </c>
      <c r="BM1422">
        <v>27.307679585916496</v>
      </c>
      <c r="BN1422">
        <v>12.378447079387714</v>
      </c>
      <c r="BP1422">
        <f t="shared" si="1149"/>
        <v>1</v>
      </c>
      <c r="BQ1422">
        <f t="shared" si="1150"/>
        <v>0</v>
      </c>
      <c r="BR1422">
        <f t="shared" si="1151"/>
        <v>14.929232506528782</v>
      </c>
      <c r="BU1422">
        <v>1415</v>
      </c>
      <c r="BV1422">
        <v>21.723253447584558</v>
      </c>
      <c r="BW1422">
        <v>29.303312796425377</v>
      </c>
      <c r="BY1422">
        <f t="shared" si="1152"/>
        <v>0</v>
      </c>
      <c r="BZ1422">
        <f t="shared" si="1153"/>
        <v>1</v>
      </c>
      <c r="CA1422">
        <f t="shared" si="1154"/>
        <v>7.5800593488408197</v>
      </c>
      <c r="CD1422">
        <v>1415</v>
      </c>
      <c r="CE1422">
        <v>25.412124551133672</v>
      </c>
      <c r="CF1422">
        <v>34.858004565562908</v>
      </c>
      <c r="CH1422">
        <f t="shared" si="1155"/>
        <v>0</v>
      </c>
      <c r="CI1422">
        <f t="shared" si="1156"/>
        <v>1</v>
      </c>
      <c r="CJ1422">
        <f t="shared" si="1157"/>
        <v>9.4458800144292354</v>
      </c>
      <c r="CM1422">
        <v>1415</v>
      </c>
      <c r="CN1422">
        <v>18.662923834002303</v>
      </c>
      <c r="CO1422">
        <v>32.963756601929752</v>
      </c>
      <c r="CQ1422">
        <f t="shared" si="1158"/>
        <v>0</v>
      </c>
      <c r="CR1422">
        <f t="shared" si="1159"/>
        <v>1</v>
      </c>
      <c r="CS1422">
        <f t="shared" si="1160"/>
        <v>14.300832767927449</v>
      </c>
      <c r="CV1422">
        <v>1415</v>
      </c>
      <c r="CW1422">
        <v>22.153727167217752</v>
      </c>
      <c r="CX1422">
        <v>23.203947213525254</v>
      </c>
      <c r="CZ1422">
        <f t="shared" si="1161"/>
        <v>0</v>
      </c>
      <c r="DA1422">
        <f t="shared" si="1162"/>
        <v>1</v>
      </c>
      <c r="DB1422">
        <f t="shared" si="1163"/>
        <v>1.0502200463075013</v>
      </c>
      <c r="DE1422">
        <v>1415</v>
      </c>
      <c r="DF1422">
        <v>19.766114768173765</v>
      </c>
      <c r="DG1422">
        <v>22.367124151566777</v>
      </c>
      <c r="DI1422">
        <f t="shared" si="1164"/>
        <v>0</v>
      </c>
      <c r="DJ1422">
        <f t="shared" si="1165"/>
        <v>1</v>
      </c>
      <c r="DK1422">
        <f t="shared" si="1166"/>
        <v>2.6010093833930128</v>
      </c>
      <c r="DN1422">
        <v>1415</v>
      </c>
      <c r="DO1422">
        <v>21.181917974381754</v>
      </c>
      <c r="DP1422">
        <v>12.491384693933258</v>
      </c>
      <c r="DR1422">
        <f t="shared" si="1167"/>
        <v>1</v>
      </c>
      <c r="DS1422">
        <f t="shared" si="1168"/>
        <v>0</v>
      </c>
      <c r="DT1422">
        <f t="shared" si="1169"/>
        <v>8.6905332804484967</v>
      </c>
      <c r="DW1422">
        <v>1415</v>
      </c>
      <c r="DX1422">
        <v>23.217220602038047</v>
      </c>
      <c r="DY1422">
        <v>28.792646210243745</v>
      </c>
      <c r="EA1422">
        <f t="shared" si="1170"/>
        <v>0</v>
      </c>
      <c r="EB1422">
        <f t="shared" si="1171"/>
        <v>1</v>
      </c>
      <c r="EC1422">
        <f t="shared" si="1172"/>
        <v>5.5754256082056983</v>
      </c>
      <c r="EF1422">
        <v>1415</v>
      </c>
      <c r="EG1422">
        <v>21.017994755897725</v>
      </c>
      <c r="EH1422">
        <v>11.836071804992081</v>
      </c>
      <c r="EJ1422">
        <f t="shared" si="1173"/>
        <v>1</v>
      </c>
      <c r="EK1422">
        <f t="shared" si="1174"/>
        <v>0</v>
      </c>
      <c r="EL1422">
        <f t="shared" si="1175"/>
        <v>9.1819229509056441</v>
      </c>
      <c r="EO1422">
        <v>1415</v>
      </c>
      <c r="EP1422">
        <v>22.72168190958217</v>
      </c>
      <c r="EQ1422">
        <v>6.4735631150069679</v>
      </c>
      <c r="ES1422">
        <f t="shared" si="1176"/>
        <v>1</v>
      </c>
      <c r="ET1422">
        <f t="shared" si="1177"/>
        <v>0</v>
      </c>
      <c r="EU1422">
        <f t="shared" si="1178"/>
        <v>16.248118794575202</v>
      </c>
    </row>
    <row r="1423" spans="1:151" x14ac:dyDescent="0.25">
      <c r="A1423">
        <v>1416</v>
      </c>
      <c r="B1423">
        <v>10.95037762177231</v>
      </c>
      <c r="C1423">
        <v>22.378425292441079</v>
      </c>
      <c r="E1423">
        <f t="shared" si="1128"/>
        <v>0</v>
      </c>
      <c r="F1423">
        <f t="shared" si="1130"/>
        <v>1</v>
      </c>
      <c r="G1423">
        <f t="shared" si="1129"/>
        <v>11.42804767066877</v>
      </c>
      <c r="J1423">
        <v>1416</v>
      </c>
      <c r="K1423">
        <v>15.229442858427101</v>
      </c>
      <c r="L1423">
        <v>21.956093692043211</v>
      </c>
      <c r="N1423">
        <f t="shared" si="1131"/>
        <v>0</v>
      </c>
      <c r="O1423">
        <f t="shared" si="1132"/>
        <v>1</v>
      </c>
      <c r="P1423">
        <f t="shared" si="1133"/>
        <v>6.7266508336161106</v>
      </c>
      <c r="S1423">
        <v>1416</v>
      </c>
      <c r="T1423">
        <v>21.250530857973665</v>
      </c>
      <c r="U1423">
        <v>11.173500213581804</v>
      </c>
      <c r="W1423">
        <f t="shared" si="1134"/>
        <v>1</v>
      </c>
      <c r="X1423">
        <f t="shared" si="1135"/>
        <v>0</v>
      </c>
      <c r="Y1423">
        <f t="shared" si="1136"/>
        <v>10.077030644391861</v>
      </c>
      <c r="AB1423">
        <v>1416</v>
      </c>
      <c r="AC1423">
        <v>21.8752087067672</v>
      </c>
      <c r="AD1423">
        <v>18.739724814290916</v>
      </c>
      <c r="AF1423">
        <f t="shared" si="1137"/>
        <v>1</v>
      </c>
      <c r="AG1423">
        <f t="shared" si="1138"/>
        <v>0</v>
      </c>
      <c r="AH1423">
        <f t="shared" si="1139"/>
        <v>3.1354838924762838</v>
      </c>
      <c r="AK1423">
        <v>1416</v>
      </c>
      <c r="AL1423">
        <v>19.317215087011295</v>
      </c>
      <c r="AM1423">
        <v>31.562991975052341</v>
      </c>
      <c r="AO1423">
        <f t="shared" si="1140"/>
        <v>0</v>
      </c>
      <c r="AP1423">
        <f t="shared" si="1141"/>
        <v>1</v>
      </c>
      <c r="AQ1423">
        <f t="shared" si="1142"/>
        <v>12.245776888041046</v>
      </c>
      <c r="AT1423">
        <v>1416</v>
      </c>
      <c r="AU1423">
        <v>19.854831189067259</v>
      </c>
      <c r="AV1423">
        <v>17.477081123854447</v>
      </c>
      <c r="AX1423">
        <f t="shared" si="1143"/>
        <v>1</v>
      </c>
      <c r="AY1423">
        <f t="shared" si="1144"/>
        <v>0</v>
      </c>
      <c r="AZ1423">
        <f t="shared" si="1145"/>
        <v>2.3777500652128118</v>
      </c>
      <c r="BC1423">
        <v>1416</v>
      </c>
      <c r="BD1423" t="e">
        <v>#N/A</v>
      </c>
      <c r="BE1423" t="e">
        <v>#N/A</v>
      </c>
      <c r="BG1423" t="e">
        <f t="shared" si="1146"/>
        <v>#N/A</v>
      </c>
      <c r="BH1423" t="e">
        <f t="shared" si="1147"/>
        <v>#N/A</v>
      </c>
      <c r="BI1423" t="e">
        <f t="shared" si="1148"/>
        <v>#N/A</v>
      </c>
      <c r="BL1423">
        <v>1416</v>
      </c>
      <c r="BM1423">
        <v>30.530173832249901</v>
      </c>
      <c r="BN1423">
        <v>14.964560792479663</v>
      </c>
      <c r="BP1423">
        <f t="shared" si="1149"/>
        <v>1</v>
      </c>
      <c r="BQ1423">
        <f t="shared" si="1150"/>
        <v>0</v>
      </c>
      <c r="BR1423">
        <f t="shared" si="1151"/>
        <v>15.565613039770238</v>
      </c>
      <c r="BU1423">
        <v>1416</v>
      </c>
      <c r="BV1423">
        <v>22.655588922328977</v>
      </c>
      <c r="BW1423">
        <v>19.334159614006836</v>
      </c>
      <c r="BY1423">
        <f t="shared" si="1152"/>
        <v>1</v>
      </c>
      <c r="BZ1423">
        <f t="shared" si="1153"/>
        <v>0</v>
      </c>
      <c r="CA1423">
        <f t="shared" si="1154"/>
        <v>3.3214293083221413</v>
      </c>
      <c r="CD1423">
        <v>1416</v>
      </c>
      <c r="CE1423">
        <v>19.376650171025336</v>
      </c>
      <c r="CF1423">
        <v>29.106641631156958</v>
      </c>
      <c r="CH1423">
        <f t="shared" si="1155"/>
        <v>0</v>
      </c>
      <c r="CI1423">
        <f t="shared" si="1156"/>
        <v>1</v>
      </c>
      <c r="CJ1423">
        <f t="shared" si="1157"/>
        <v>9.7299914601316217</v>
      </c>
      <c r="CM1423">
        <v>1416</v>
      </c>
      <c r="CN1423">
        <v>21.35399142320879</v>
      </c>
      <c r="CO1423">
        <v>19.084362528094154</v>
      </c>
      <c r="CQ1423">
        <f t="shared" si="1158"/>
        <v>1</v>
      </c>
      <c r="CR1423">
        <f t="shared" si="1159"/>
        <v>0</v>
      </c>
      <c r="CS1423">
        <f t="shared" si="1160"/>
        <v>2.2696288951146357</v>
      </c>
      <c r="CV1423">
        <v>1416</v>
      </c>
      <c r="CW1423">
        <v>22.541329912411449</v>
      </c>
      <c r="CX1423">
        <v>22.026771708292372</v>
      </c>
      <c r="CZ1423">
        <f t="shared" si="1161"/>
        <v>1</v>
      </c>
      <c r="DA1423">
        <f t="shared" si="1162"/>
        <v>0</v>
      </c>
      <c r="DB1423">
        <f t="shared" si="1163"/>
        <v>0.51455820411907638</v>
      </c>
      <c r="DE1423">
        <v>1416</v>
      </c>
      <c r="DF1423">
        <v>12.334114823176652</v>
      </c>
      <c r="DG1423">
        <v>25.246747941557615</v>
      </c>
      <c r="DI1423">
        <f t="shared" si="1164"/>
        <v>0</v>
      </c>
      <c r="DJ1423">
        <f t="shared" si="1165"/>
        <v>1</v>
      </c>
      <c r="DK1423">
        <f t="shared" si="1166"/>
        <v>12.912633118380963</v>
      </c>
      <c r="DN1423">
        <v>1416</v>
      </c>
      <c r="DO1423">
        <v>26.65381674237987</v>
      </c>
      <c r="DP1423">
        <v>29.000162938146801</v>
      </c>
      <c r="DR1423">
        <f t="shared" si="1167"/>
        <v>0</v>
      </c>
      <c r="DS1423">
        <f t="shared" si="1168"/>
        <v>1</v>
      </c>
      <c r="DT1423">
        <f t="shared" si="1169"/>
        <v>2.3463461957669303</v>
      </c>
      <c r="DW1423">
        <v>1416</v>
      </c>
      <c r="DX1423">
        <v>16.547946436361034</v>
      </c>
      <c r="DY1423">
        <v>27.977171652639889</v>
      </c>
      <c r="EA1423">
        <f t="shared" si="1170"/>
        <v>0</v>
      </c>
      <c r="EB1423">
        <f t="shared" si="1171"/>
        <v>1</v>
      </c>
      <c r="EC1423">
        <f t="shared" si="1172"/>
        <v>11.429225216278855</v>
      </c>
      <c r="EF1423">
        <v>1416</v>
      </c>
      <c r="EG1423">
        <v>19.746556059974882</v>
      </c>
      <c r="EH1423">
        <v>14.899009256751981</v>
      </c>
      <c r="EJ1423">
        <f t="shared" si="1173"/>
        <v>1</v>
      </c>
      <c r="EK1423">
        <f t="shared" si="1174"/>
        <v>0</v>
      </c>
      <c r="EL1423">
        <f t="shared" si="1175"/>
        <v>4.847546803222901</v>
      </c>
      <c r="EO1423">
        <v>1416</v>
      </c>
      <c r="EP1423">
        <v>23.995300861994011</v>
      </c>
      <c r="EQ1423">
        <v>40.641355936422016</v>
      </c>
      <c r="ES1423">
        <f t="shared" si="1176"/>
        <v>0</v>
      </c>
      <c r="ET1423">
        <f t="shared" si="1177"/>
        <v>1</v>
      </c>
      <c r="EU1423">
        <f t="shared" si="1178"/>
        <v>16.646055074428006</v>
      </c>
    </row>
    <row r="1424" spans="1:151" x14ac:dyDescent="0.25">
      <c r="A1424">
        <v>1417</v>
      </c>
      <c r="B1424">
        <v>11.867585159167785</v>
      </c>
      <c r="C1424">
        <v>28.39985357921524</v>
      </c>
      <c r="E1424">
        <f t="shared" si="1128"/>
        <v>0</v>
      </c>
      <c r="F1424">
        <f t="shared" si="1130"/>
        <v>1</v>
      </c>
      <c r="G1424">
        <f t="shared" si="1129"/>
        <v>16.532268420047455</v>
      </c>
      <c r="J1424">
        <v>1417</v>
      </c>
      <c r="K1424">
        <v>21.568232580074934</v>
      </c>
      <c r="L1424">
        <v>24.829852659314426</v>
      </c>
      <c r="N1424">
        <f t="shared" si="1131"/>
        <v>0</v>
      </c>
      <c r="O1424">
        <f t="shared" si="1132"/>
        <v>1</v>
      </c>
      <c r="P1424">
        <f t="shared" si="1133"/>
        <v>3.261620079239492</v>
      </c>
      <c r="S1424">
        <v>1417</v>
      </c>
      <c r="T1424">
        <v>17.48391015972841</v>
      </c>
      <c r="U1424">
        <v>24.661124533806337</v>
      </c>
      <c r="W1424">
        <f t="shared" si="1134"/>
        <v>0</v>
      </c>
      <c r="X1424">
        <f t="shared" si="1135"/>
        <v>1</v>
      </c>
      <c r="Y1424">
        <f t="shared" si="1136"/>
        <v>7.1772143740779271</v>
      </c>
      <c r="AB1424">
        <v>1417</v>
      </c>
      <c r="AC1424">
        <v>24.496425474408539</v>
      </c>
      <c r="AD1424">
        <v>16.449157705468568</v>
      </c>
      <c r="AF1424">
        <f t="shared" si="1137"/>
        <v>1</v>
      </c>
      <c r="AG1424">
        <f t="shared" si="1138"/>
        <v>0</v>
      </c>
      <c r="AH1424">
        <f t="shared" si="1139"/>
        <v>8.047267768939971</v>
      </c>
      <c r="AK1424">
        <v>1417</v>
      </c>
      <c r="AL1424">
        <v>15.917767854725099</v>
      </c>
      <c r="AM1424">
        <v>27.405146430539833</v>
      </c>
      <c r="AO1424">
        <f t="shared" si="1140"/>
        <v>0</v>
      </c>
      <c r="AP1424">
        <f t="shared" si="1141"/>
        <v>1</v>
      </c>
      <c r="AQ1424">
        <f t="shared" si="1142"/>
        <v>11.487378575814734</v>
      </c>
      <c r="AT1424">
        <v>1417</v>
      </c>
      <c r="AU1424">
        <v>18.942179601369272</v>
      </c>
      <c r="AV1424">
        <v>24.894717048287191</v>
      </c>
      <c r="AX1424">
        <f t="shared" si="1143"/>
        <v>0</v>
      </c>
      <c r="AY1424">
        <f t="shared" si="1144"/>
        <v>1</v>
      </c>
      <c r="AZ1424">
        <f t="shared" si="1145"/>
        <v>5.9525374469179191</v>
      </c>
      <c r="BC1424">
        <v>1417</v>
      </c>
      <c r="BD1424" t="e">
        <v>#N/A</v>
      </c>
      <c r="BE1424" t="e">
        <v>#N/A</v>
      </c>
      <c r="BG1424" t="e">
        <f t="shared" si="1146"/>
        <v>#N/A</v>
      </c>
      <c r="BH1424" t="e">
        <f t="shared" si="1147"/>
        <v>#N/A</v>
      </c>
      <c r="BI1424" t="e">
        <f t="shared" si="1148"/>
        <v>#N/A</v>
      </c>
      <c r="BL1424">
        <v>1417</v>
      </c>
      <c r="BM1424">
        <v>33.71712251332567</v>
      </c>
      <c r="BN1424">
        <v>13.039814458569269</v>
      </c>
      <c r="BP1424">
        <f t="shared" si="1149"/>
        <v>1</v>
      </c>
      <c r="BQ1424">
        <f t="shared" si="1150"/>
        <v>0</v>
      </c>
      <c r="BR1424">
        <f t="shared" si="1151"/>
        <v>20.677308054756402</v>
      </c>
      <c r="BU1424">
        <v>1417</v>
      </c>
      <c r="BV1424">
        <v>22.586722585254694</v>
      </c>
      <c r="BW1424">
        <v>17.11354957060291</v>
      </c>
      <c r="BY1424">
        <f t="shared" si="1152"/>
        <v>1</v>
      </c>
      <c r="BZ1424">
        <f t="shared" si="1153"/>
        <v>0</v>
      </c>
      <c r="CA1424">
        <f t="shared" si="1154"/>
        <v>5.4731730146517847</v>
      </c>
      <c r="CD1424">
        <v>1417</v>
      </c>
      <c r="CE1424">
        <v>27.744208000797904</v>
      </c>
      <c r="CF1424">
        <v>21.55850044375012</v>
      </c>
      <c r="CH1424">
        <f t="shared" si="1155"/>
        <v>1</v>
      </c>
      <c r="CI1424">
        <f t="shared" si="1156"/>
        <v>0</v>
      </c>
      <c r="CJ1424">
        <f t="shared" si="1157"/>
        <v>6.1857075570477846</v>
      </c>
      <c r="CM1424">
        <v>1417</v>
      </c>
      <c r="CN1424">
        <v>23.844913108507896</v>
      </c>
      <c r="CO1424">
        <v>30.359252701447978</v>
      </c>
      <c r="CQ1424">
        <f t="shared" si="1158"/>
        <v>0</v>
      </c>
      <c r="CR1424">
        <f t="shared" si="1159"/>
        <v>1</v>
      </c>
      <c r="CS1424">
        <f t="shared" si="1160"/>
        <v>6.5143395929400825</v>
      </c>
      <c r="CV1424">
        <v>1417</v>
      </c>
      <c r="CW1424">
        <v>23.54673654711927</v>
      </c>
      <c r="CX1424">
        <v>9.0040800193972892</v>
      </c>
      <c r="CZ1424">
        <f t="shared" si="1161"/>
        <v>1</v>
      </c>
      <c r="DA1424">
        <f t="shared" si="1162"/>
        <v>0</v>
      </c>
      <c r="DB1424">
        <f t="shared" si="1163"/>
        <v>14.542656527721981</v>
      </c>
      <c r="DE1424">
        <v>1417</v>
      </c>
      <c r="DF1424">
        <v>16.036033548758503</v>
      </c>
      <c r="DG1424">
        <v>26.06967990835048</v>
      </c>
      <c r="DI1424">
        <f t="shared" si="1164"/>
        <v>0</v>
      </c>
      <c r="DJ1424">
        <f t="shared" si="1165"/>
        <v>1</v>
      </c>
      <c r="DK1424">
        <f t="shared" si="1166"/>
        <v>10.033646359591977</v>
      </c>
      <c r="DN1424">
        <v>1417</v>
      </c>
      <c r="DO1424">
        <v>21.642375407151263</v>
      </c>
      <c r="DP1424">
        <v>13.983186156907266</v>
      </c>
      <c r="DR1424">
        <f t="shared" si="1167"/>
        <v>1</v>
      </c>
      <c r="DS1424">
        <f t="shared" si="1168"/>
        <v>0</v>
      </c>
      <c r="DT1424">
        <f t="shared" si="1169"/>
        <v>7.6591892502439975</v>
      </c>
      <c r="DW1424">
        <v>1417</v>
      </c>
      <c r="DX1424">
        <v>12.458014034933598</v>
      </c>
      <c r="DY1424">
        <v>23.292257759016131</v>
      </c>
      <c r="EA1424">
        <f t="shared" si="1170"/>
        <v>0</v>
      </c>
      <c r="EB1424">
        <f t="shared" si="1171"/>
        <v>1</v>
      </c>
      <c r="EC1424">
        <f t="shared" si="1172"/>
        <v>10.834243724082533</v>
      </c>
      <c r="EF1424">
        <v>1417</v>
      </c>
      <c r="EG1424">
        <v>23.366182337981005</v>
      </c>
      <c r="EH1424">
        <v>17.663349969915974</v>
      </c>
      <c r="EJ1424">
        <f t="shared" si="1173"/>
        <v>1</v>
      </c>
      <c r="EK1424">
        <f t="shared" si="1174"/>
        <v>0</v>
      </c>
      <c r="EL1424">
        <f t="shared" si="1175"/>
        <v>5.7028323680650317</v>
      </c>
      <c r="EO1424">
        <v>1417</v>
      </c>
      <c r="EP1424">
        <v>24.064051736411585</v>
      </c>
      <c r="EQ1424">
        <v>47.249479492451613</v>
      </c>
      <c r="ES1424">
        <f t="shared" si="1176"/>
        <v>0</v>
      </c>
      <c r="ET1424">
        <f t="shared" si="1177"/>
        <v>1</v>
      </c>
      <c r="EU1424">
        <f t="shared" si="1178"/>
        <v>23.185427756040028</v>
      </c>
    </row>
    <row r="1425" spans="1:151" x14ac:dyDescent="0.25">
      <c r="A1425">
        <v>1418</v>
      </c>
      <c r="B1425">
        <v>11.203296342143519</v>
      </c>
      <c r="C1425">
        <v>43.075724653763245</v>
      </c>
      <c r="E1425">
        <f t="shared" si="1128"/>
        <v>0</v>
      </c>
      <c r="F1425">
        <f t="shared" si="1130"/>
        <v>1</v>
      </c>
      <c r="G1425">
        <f t="shared" si="1129"/>
        <v>31.872428311619728</v>
      </c>
      <c r="J1425">
        <v>1418</v>
      </c>
      <c r="K1425">
        <v>28.228187597878748</v>
      </c>
      <c r="L1425">
        <v>18.450879017548239</v>
      </c>
      <c r="N1425">
        <f t="shared" si="1131"/>
        <v>1</v>
      </c>
      <c r="O1425">
        <f t="shared" si="1132"/>
        <v>0</v>
      </c>
      <c r="P1425">
        <f t="shared" si="1133"/>
        <v>9.7773085803305086</v>
      </c>
      <c r="S1425">
        <v>1418</v>
      </c>
      <c r="T1425">
        <v>14.658792897877492</v>
      </c>
      <c r="U1425">
        <v>43.563700004444023</v>
      </c>
      <c r="W1425">
        <f t="shared" si="1134"/>
        <v>0</v>
      </c>
      <c r="X1425">
        <f t="shared" si="1135"/>
        <v>1</v>
      </c>
      <c r="Y1425">
        <f t="shared" si="1136"/>
        <v>28.904907106566533</v>
      </c>
      <c r="AB1425">
        <v>1418</v>
      </c>
      <c r="AC1425">
        <v>25.956947872261136</v>
      </c>
      <c r="AD1425">
        <v>16.774403479575543</v>
      </c>
      <c r="AF1425">
        <f t="shared" si="1137"/>
        <v>1</v>
      </c>
      <c r="AG1425">
        <f t="shared" si="1138"/>
        <v>0</v>
      </c>
      <c r="AH1425">
        <f t="shared" si="1139"/>
        <v>9.1825443926855925</v>
      </c>
      <c r="AK1425">
        <v>1418</v>
      </c>
      <c r="AL1425">
        <v>21.63226135222493</v>
      </c>
      <c r="AM1425">
        <v>19.780333834620933</v>
      </c>
      <c r="AO1425">
        <f t="shared" si="1140"/>
        <v>1</v>
      </c>
      <c r="AP1425">
        <f t="shared" si="1141"/>
        <v>0</v>
      </c>
      <c r="AQ1425">
        <f t="shared" si="1142"/>
        <v>1.8519275176039969</v>
      </c>
      <c r="AT1425">
        <v>1418</v>
      </c>
      <c r="AU1425">
        <v>19.117727558052525</v>
      </c>
      <c r="AV1425">
        <v>21.583701474348921</v>
      </c>
      <c r="AX1425">
        <f t="shared" si="1143"/>
        <v>0</v>
      </c>
      <c r="AY1425">
        <f t="shared" si="1144"/>
        <v>1</v>
      </c>
      <c r="AZ1425">
        <f t="shared" si="1145"/>
        <v>2.4659739162963952</v>
      </c>
      <c r="BC1425">
        <v>1418</v>
      </c>
      <c r="BD1425" t="e">
        <v>#N/A</v>
      </c>
      <c r="BE1425" t="e">
        <v>#N/A</v>
      </c>
      <c r="BG1425" t="e">
        <f t="shared" si="1146"/>
        <v>#N/A</v>
      </c>
      <c r="BH1425" t="e">
        <f t="shared" si="1147"/>
        <v>#N/A</v>
      </c>
      <c r="BI1425" t="e">
        <f t="shared" si="1148"/>
        <v>#N/A</v>
      </c>
      <c r="BL1425">
        <v>1418</v>
      </c>
      <c r="BM1425">
        <v>21.126827862118517</v>
      </c>
      <c r="BN1425">
        <v>14.260438239959417</v>
      </c>
      <c r="BP1425">
        <f t="shared" si="1149"/>
        <v>1</v>
      </c>
      <c r="BQ1425">
        <f t="shared" si="1150"/>
        <v>0</v>
      </c>
      <c r="BR1425">
        <f t="shared" si="1151"/>
        <v>6.866389622159101</v>
      </c>
      <c r="BU1425">
        <v>1418</v>
      </c>
      <c r="BV1425">
        <v>14.346408044288978</v>
      </c>
      <c r="BW1425">
        <v>27.589006534608806</v>
      </c>
      <c r="BY1425">
        <f t="shared" si="1152"/>
        <v>0</v>
      </c>
      <c r="BZ1425">
        <f t="shared" si="1153"/>
        <v>1</v>
      </c>
      <c r="CA1425">
        <f t="shared" si="1154"/>
        <v>13.242598490319828</v>
      </c>
      <c r="CD1425">
        <v>1418</v>
      </c>
      <c r="CE1425">
        <v>30.012093439704014</v>
      </c>
      <c r="CF1425">
        <v>32.672304029151732</v>
      </c>
      <c r="CH1425">
        <f t="shared" si="1155"/>
        <v>0</v>
      </c>
      <c r="CI1425">
        <f t="shared" si="1156"/>
        <v>1</v>
      </c>
      <c r="CJ1425">
        <f t="shared" si="1157"/>
        <v>2.6602105894477184</v>
      </c>
      <c r="CM1425">
        <v>1418</v>
      </c>
      <c r="CN1425">
        <v>22.56855281995152</v>
      </c>
      <c r="CO1425">
        <v>22.485907936944443</v>
      </c>
      <c r="CQ1425">
        <f t="shared" si="1158"/>
        <v>1</v>
      </c>
      <c r="CR1425">
        <f t="shared" si="1159"/>
        <v>0</v>
      </c>
      <c r="CS1425">
        <f t="shared" si="1160"/>
        <v>8.2644883007077397E-2</v>
      </c>
      <c r="CV1425">
        <v>1418</v>
      </c>
      <c r="CW1425">
        <v>22.041493058300652</v>
      </c>
      <c r="CX1425">
        <v>22.407740363360453</v>
      </c>
      <c r="CZ1425">
        <f t="shared" si="1161"/>
        <v>0</v>
      </c>
      <c r="DA1425">
        <f t="shared" si="1162"/>
        <v>1</v>
      </c>
      <c r="DB1425">
        <f t="shared" si="1163"/>
        <v>0.36624730505980096</v>
      </c>
      <c r="DE1425">
        <v>1418</v>
      </c>
      <c r="DF1425">
        <v>33.550840246937952</v>
      </c>
      <c r="DG1425">
        <v>20.294670779978816</v>
      </c>
      <c r="DI1425">
        <f t="shared" si="1164"/>
        <v>1</v>
      </c>
      <c r="DJ1425">
        <f t="shared" si="1165"/>
        <v>0</v>
      </c>
      <c r="DK1425">
        <f t="shared" si="1166"/>
        <v>13.256169466959136</v>
      </c>
      <c r="DN1425">
        <v>1418</v>
      </c>
      <c r="DO1425">
        <v>18.603910377283746</v>
      </c>
      <c r="DP1425">
        <v>24.282252171364252</v>
      </c>
      <c r="DR1425">
        <f t="shared" si="1167"/>
        <v>0</v>
      </c>
      <c r="DS1425">
        <f t="shared" si="1168"/>
        <v>1</v>
      </c>
      <c r="DT1425">
        <f t="shared" si="1169"/>
        <v>5.6783417940805059</v>
      </c>
      <c r="DW1425">
        <v>1418</v>
      </c>
      <c r="DX1425">
        <v>13.329578025293852</v>
      </c>
      <c r="DY1425">
        <v>24.171695287933332</v>
      </c>
      <c r="EA1425">
        <f t="shared" si="1170"/>
        <v>0</v>
      </c>
      <c r="EB1425">
        <f t="shared" si="1171"/>
        <v>1</v>
      </c>
      <c r="EC1425">
        <f t="shared" si="1172"/>
        <v>10.84211726263948</v>
      </c>
      <c r="EF1425">
        <v>1418</v>
      </c>
      <c r="EG1425">
        <v>26.770357248610509</v>
      </c>
      <c r="EH1425">
        <v>11.134626988309911</v>
      </c>
      <c r="EJ1425">
        <f t="shared" si="1173"/>
        <v>1</v>
      </c>
      <c r="EK1425">
        <f t="shared" si="1174"/>
        <v>0</v>
      </c>
      <c r="EL1425">
        <f t="shared" si="1175"/>
        <v>15.635730260300598</v>
      </c>
      <c r="EO1425">
        <v>1418</v>
      </c>
      <c r="EP1425">
        <v>23.427080832371402</v>
      </c>
      <c r="EQ1425">
        <v>25.492275023594463</v>
      </c>
      <c r="ES1425">
        <f t="shared" si="1176"/>
        <v>0</v>
      </c>
      <c r="ET1425">
        <f t="shared" si="1177"/>
        <v>1</v>
      </c>
      <c r="EU1425">
        <f t="shared" si="1178"/>
        <v>2.0651941912230605</v>
      </c>
    </row>
    <row r="1426" spans="1:151" x14ac:dyDescent="0.25">
      <c r="A1426">
        <v>1419</v>
      </c>
      <c r="B1426">
        <v>8.0178908998918086</v>
      </c>
      <c r="C1426">
        <v>5.3382889783112368</v>
      </c>
      <c r="E1426">
        <f t="shared" si="1128"/>
        <v>1</v>
      </c>
      <c r="F1426">
        <f t="shared" si="1130"/>
        <v>0</v>
      </c>
      <c r="G1426">
        <f t="shared" si="1129"/>
        <v>2.6796019215805718</v>
      </c>
      <c r="J1426">
        <v>1419</v>
      </c>
      <c r="K1426">
        <v>28.080604014770081</v>
      </c>
      <c r="L1426">
        <v>26.714499981808366</v>
      </c>
      <c r="N1426">
        <f t="shared" si="1131"/>
        <v>1</v>
      </c>
      <c r="O1426">
        <f t="shared" si="1132"/>
        <v>0</v>
      </c>
      <c r="P1426">
        <f t="shared" si="1133"/>
        <v>1.3661040329617151</v>
      </c>
      <c r="S1426">
        <v>1419</v>
      </c>
      <c r="T1426">
        <v>15.24457982391179</v>
      </c>
      <c r="U1426">
        <v>30.043408721798901</v>
      </c>
      <c r="W1426">
        <f t="shared" si="1134"/>
        <v>0</v>
      </c>
      <c r="X1426">
        <f t="shared" si="1135"/>
        <v>1</v>
      </c>
      <c r="Y1426">
        <f t="shared" si="1136"/>
        <v>14.798828897887111</v>
      </c>
      <c r="AB1426">
        <v>1419</v>
      </c>
      <c r="AC1426">
        <v>19.639762218425865</v>
      </c>
      <c r="AD1426">
        <v>19.509799732794576</v>
      </c>
      <c r="AF1426">
        <f t="shared" si="1137"/>
        <v>1</v>
      </c>
      <c r="AG1426">
        <f t="shared" si="1138"/>
        <v>0</v>
      </c>
      <c r="AH1426">
        <f t="shared" si="1139"/>
        <v>0.12996248563128887</v>
      </c>
      <c r="AK1426">
        <v>1419</v>
      </c>
      <c r="AL1426">
        <v>22.248990837071148</v>
      </c>
      <c r="AM1426">
        <v>33.982877150589445</v>
      </c>
      <c r="AO1426">
        <f t="shared" si="1140"/>
        <v>0</v>
      </c>
      <c r="AP1426">
        <f t="shared" si="1141"/>
        <v>1</v>
      </c>
      <c r="AQ1426">
        <f t="shared" si="1142"/>
        <v>11.733886313518298</v>
      </c>
      <c r="AT1426">
        <v>1419</v>
      </c>
      <c r="AU1426">
        <v>16.288261718793883</v>
      </c>
      <c r="AV1426">
        <v>16.034249291200595</v>
      </c>
      <c r="AX1426">
        <f t="shared" si="1143"/>
        <v>1</v>
      </c>
      <c r="AY1426">
        <f t="shared" si="1144"/>
        <v>0</v>
      </c>
      <c r="AZ1426">
        <f t="shared" si="1145"/>
        <v>0.25401242759328824</v>
      </c>
      <c r="BC1426">
        <v>1419</v>
      </c>
      <c r="BD1426" t="e">
        <v>#N/A</v>
      </c>
      <c r="BE1426" t="e">
        <v>#N/A</v>
      </c>
      <c r="BG1426" t="e">
        <f t="shared" si="1146"/>
        <v>#N/A</v>
      </c>
      <c r="BH1426" t="e">
        <f t="shared" si="1147"/>
        <v>#N/A</v>
      </c>
      <c r="BI1426" t="e">
        <f t="shared" si="1148"/>
        <v>#N/A</v>
      </c>
      <c r="BL1426">
        <v>1419</v>
      </c>
      <c r="BM1426">
        <v>30.667438447765377</v>
      </c>
      <c r="BN1426">
        <v>15.054543174203094</v>
      </c>
      <c r="BP1426">
        <f t="shared" si="1149"/>
        <v>1</v>
      </c>
      <c r="BQ1426">
        <f t="shared" si="1150"/>
        <v>0</v>
      </c>
      <c r="BR1426">
        <f t="shared" si="1151"/>
        <v>15.612895273562284</v>
      </c>
      <c r="BU1426">
        <v>1419</v>
      </c>
      <c r="BV1426">
        <v>27.987031693910559</v>
      </c>
      <c r="BW1426">
        <v>14.380760637467516</v>
      </c>
      <c r="BY1426">
        <f t="shared" si="1152"/>
        <v>1</v>
      </c>
      <c r="BZ1426">
        <f t="shared" si="1153"/>
        <v>0</v>
      </c>
      <c r="CA1426">
        <f t="shared" si="1154"/>
        <v>13.606271056443044</v>
      </c>
      <c r="CD1426">
        <v>1419</v>
      </c>
      <c r="CE1426">
        <v>24.962487144549968</v>
      </c>
      <c r="CF1426">
        <v>24.09085175768945</v>
      </c>
      <c r="CH1426">
        <f t="shared" si="1155"/>
        <v>1</v>
      </c>
      <c r="CI1426">
        <f t="shared" si="1156"/>
        <v>0</v>
      </c>
      <c r="CJ1426">
        <f t="shared" si="1157"/>
        <v>0.87163538686051822</v>
      </c>
      <c r="CM1426">
        <v>1419</v>
      </c>
      <c r="CN1426">
        <v>21.58427168694179</v>
      </c>
      <c r="CO1426">
        <v>13.222147194906727</v>
      </c>
      <c r="CQ1426">
        <f t="shared" si="1158"/>
        <v>1</v>
      </c>
      <c r="CR1426">
        <f t="shared" si="1159"/>
        <v>0</v>
      </c>
      <c r="CS1426">
        <f t="shared" si="1160"/>
        <v>8.362124492035063</v>
      </c>
      <c r="CV1426">
        <v>1419</v>
      </c>
      <c r="CW1426">
        <v>20.871833548750701</v>
      </c>
      <c r="CX1426">
        <v>19.689894693404156</v>
      </c>
      <c r="CZ1426">
        <f t="shared" si="1161"/>
        <v>1</v>
      </c>
      <c r="DA1426">
        <f t="shared" si="1162"/>
        <v>0</v>
      </c>
      <c r="DB1426">
        <f t="shared" si="1163"/>
        <v>1.1819388553465444</v>
      </c>
      <c r="DE1426">
        <v>1419</v>
      </c>
      <c r="DF1426">
        <v>12.878926959719426</v>
      </c>
      <c r="DG1426">
        <v>15.111318930846853</v>
      </c>
      <c r="DI1426">
        <f t="shared" si="1164"/>
        <v>0</v>
      </c>
      <c r="DJ1426">
        <f t="shared" si="1165"/>
        <v>1</v>
      </c>
      <c r="DK1426">
        <f t="shared" si="1166"/>
        <v>2.2323919711274272</v>
      </c>
      <c r="DN1426">
        <v>1419</v>
      </c>
      <c r="DO1426">
        <v>26.125324786781412</v>
      </c>
      <c r="DP1426">
        <v>20.750502353547567</v>
      </c>
      <c r="DR1426">
        <f t="shared" si="1167"/>
        <v>1</v>
      </c>
      <c r="DS1426">
        <f t="shared" si="1168"/>
        <v>0</v>
      </c>
      <c r="DT1426">
        <f t="shared" si="1169"/>
        <v>5.3748224332338452</v>
      </c>
      <c r="DW1426">
        <v>1419</v>
      </c>
      <c r="DX1426">
        <v>26.43816231293421</v>
      </c>
      <c r="DY1426">
        <v>16.360252116534738</v>
      </c>
      <c r="EA1426">
        <f t="shared" si="1170"/>
        <v>1</v>
      </c>
      <c r="EB1426">
        <f t="shared" si="1171"/>
        <v>0</v>
      </c>
      <c r="EC1426">
        <f t="shared" si="1172"/>
        <v>10.077910196399472</v>
      </c>
      <c r="EF1426">
        <v>1419</v>
      </c>
      <c r="EG1426">
        <v>25.707384141917522</v>
      </c>
      <c r="EH1426">
        <v>20.24387700960115</v>
      </c>
      <c r="EJ1426">
        <f t="shared" si="1173"/>
        <v>1</v>
      </c>
      <c r="EK1426">
        <f t="shared" si="1174"/>
        <v>0</v>
      </c>
      <c r="EL1426">
        <f t="shared" si="1175"/>
        <v>5.4635071323163729</v>
      </c>
      <c r="EO1426">
        <v>1419</v>
      </c>
      <c r="EP1426">
        <v>20.449527601949477</v>
      </c>
      <c r="EQ1426">
        <v>16.930899574514811</v>
      </c>
      <c r="ES1426">
        <f t="shared" si="1176"/>
        <v>1</v>
      </c>
      <c r="ET1426">
        <f t="shared" si="1177"/>
        <v>0</v>
      </c>
      <c r="EU1426">
        <f t="shared" si="1178"/>
        <v>3.5186280274346657</v>
      </c>
    </row>
    <row r="1427" spans="1:151" x14ac:dyDescent="0.25">
      <c r="A1427">
        <v>1420</v>
      </c>
      <c r="B1427">
        <v>9.9405553820693928</v>
      </c>
      <c r="C1427">
        <v>33.027599360146077</v>
      </c>
      <c r="E1427">
        <f t="shared" si="1128"/>
        <v>0</v>
      </c>
      <c r="F1427">
        <f t="shared" si="1130"/>
        <v>1</v>
      </c>
      <c r="G1427">
        <f t="shared" si="1129"/>
        <v>23.087043978076686</v>
      </c>
      <c r="J1427">
        <v>1420</v>
      </c>
      <c r="K1427">
        <v>24.436523003985908</v>
      </c>
      <c r="L1427">
        <v>23.026326485161075</v>
      </c>
      <c r="N1427">
        <f t="shared" si="1131"/>
        <v>1</v>
      </c>
      <c r="O1427">
        <f t="shared" si="1132"/>
        <v>0</v>
      </c>
      <c r="P1427">
        <f t="shared" si="1133"/>
        <v>1.4101965188248329</v>
      </c>
      <c r="S1427">
        <v>1420</v>
      </c>
      <c r="T1427">
        <v>18.838510516116763</v>
      </c>
      <c r="U1427">
        <v>26.070730391784419</v>
      </c>
      <c r="W1427">
        <f t="shared" si="1134"/>
        <v>0</v>
      </c>
      <c r="X1427">
        <f t="shared" si="1135"/>
        <v>1</v>
      </c>
      <c r="Y1427">
        <f t="shared" si="1136"/>
        <v>7.2322198756676563</v>
      </c>
      <c r="AB1427">
        <v>1420</v>
      </c>
      <c r="AC1427">
        <v>33.241815741804317</v>
      </c>
      <c r="AD1427">
        <v>16.663030028677333</v>
      </c>
      <c r="AF1427">
        <f t="shared" si="1137"/>
        <v>1</v>
      </c>
      <c r="AG1427">
        <f t="shared" si="1138"/>
        <v>0</v>
      </c>
      <c r="AH1427">
        <f t="shared" si="1139"/>
        <v>16.578785713126983</v>
      </c>
      <c r="AK1427">
        <v>1420</v>
      </c>
      <c r="AL1427">
        <v>22.702163395298314</v>
      </c>
      <c r="AM1427">
        <v>21.58902643689472</v>
      </c>
      <c r="AO1427">
        <f t="shared" si="1140"/>
        <v>1</v>
      </c>
      <c r="AP1427">
        <f t="shared" si="1141"/>
        <v>0</v>
      </c>
      <c r="AQ1427">
        <f t="shared" si="1142"/>
        <v>1.1131369584035937</v>
      </c>
      <c r="AT1427">
        <v>1420</v>
      </c>
      <c r="AU1427">
        <v>19.502858493399128</v>
      </c>
      <c r="AV1427">
        <v>27.718911723461876</v>
      </c>
      <c r="AX1427">
        <f t="shared" si="1143"/>
        <v>0</v>
      </c>
      <c r="AY1427">
        <f t="shared" si="1144"/>
        <v>1</v>
      </c>
      <c r="AZ1427">
        <f t="shared" si="1145"/>
        <v>8.216053230062748</v>
      </c>
      <c r="BC1427">
        <v>1420</v>
      </c>
      <c r="BD1427" t="e">
        <v>#N/A</v>
      </c>
      <c r="BE1427" t="e">
        <v>#N/A</v>
      </c>
      <c r="BG1427" t="e">
        <f t="shared" si="1146"/>
        <v>#N/A</v>
      </c>
      <c r="BH1427" t="e">
        <f t="shared" si="1147"/>
        <v>#N/A</v>
      </c>
      <c r="BI1427" t="e">
        <f t="shared" si="1148"/>
        <v>#N/A</v>
      </c>
      <c r="BL1427">
        <v>1420</v>
      </c>
      <c r="BM1427">
        <v>25.458314286522683</v>
      </c>
      <c r="BN1427">
        <v>16.884214167616374</v>
      </c>
      <c r="BP1427">
        <f t="shared" si="1149"/>
        <v>1</v>
      </c>
      <c r="BQ1427">
        <f t="shared" si="1150"/>
        <v>0</v>
      </c>
      <c r="BR1427">
        <f t="shared" si="1151"/>
        <v>8.5741001189063084</v>
      </c>
      <c r="BU1427">
        <v>1420</v>
      </c>
      <c r="BV1427">
        <v>4.9393465889355213</v>
      </c>
      <c r="BW1427">
        <v>21.524107302696017</v>
      </c>
      <c r="BY1427">
        <f t="shared" si="1152"/>
        <v>0</v>
      </c>
      <c r="BZ1427">
        <f t="shared" si="1153"/>
        <v>1</v>
      </c>
      <c r="CA1427">
        <f t="shared" si="1154"/>
        <v>16.584760713760495</v>
      </c>
      <c r="CD1427">
        <v>1420</v>
      </c>
      <c r="CE1427">
        <v>21.692351440795242</v>
      </c>
      <c r="CF1427">
        <v>17.924001248905078</v>
      </c>
      <c r="CH1427">
        <f t="shared" si="1155"/>
        <v>1</v>
      </c>
      <c r="CI1427">
        <f t="shared" si="1156"/>
        <v>0</v>
      </c>
      <c r="CJ1427">
        <f t="shared" si="1157"/>
        <v>3.7683501918901641</v>
      </c>
      <c r="CM1427">
        <v>1420</v>
      </c>
      <c r="CN1427">
        <v>27.594823758512348</v>
      </c>
      <c r="CO1427">
        <v>41.418076919235219</v>
      </c>
      <c r="CQ1427">
        <f t="shared" si="1158"/>
        <v>0</v>
      </c>
      <c r="CR1427">
        <f t="shared" si="1159"/>
        <v>1</v>
      </c>
      <c r="CS1427">
        <f t="shared" si="1160"/>
        <v>13.823253160722871</v>
      </c>
      <c r="CV1427">
        <v>1420</v>
      </c>
      <c r="CW1427">
        <v>24.080671048555214</v>
      </c>
      <c r="CX1427">
        <v>19.291621546460728</v>
      </c>
      <c r="CZ1427">
        <f t="shared" si="1161"/>
        <v>1</v>
      </c>
      <c r="DA1427">
        <f t="shared" si="1162"/>
        <v>0</v>
      </c>
      <c r="DB1427">
        <f t="shared" si="1163"/>
        <v>4.7890495020944854</v>
      </c>
      <c r="DE1427">
        <v>1420</v>
      </c>
      <c r="DF1427">
        <v>24.934283902062461</v>
      </c>
      <c r="DG1427">
        <v>32.271548470506325</v>
      </c>
      <c r="DI1427">
        <f t="shared" si="1164"/>
        <v>0</v>
      </c>
      <c r="DJ1427">
        <f t="shared" si="1165"/>
        <v>1</v>
      </c>
      <c r="DK1427">
        <f t="shared" si="1166"/>
        <v>7.3372645684438638</v>
      </c>
      <c r="DN1427">
        <v>1420</v>
      </c>
      <c r="DO1427">
        <v>25.208974239994625</v>
      </c>
      <c r="DP1427">
        <v>21.379305674083064</v>
      </c>
      <c r="DR1427">
        <f t="shared" si="1167"/>
        <v>1</v>
      </c>
      <c r="DS1427">
        <f t="shared" si="1168"/>
        <v>0</v>
      </c>
      <c r="DT1427">
        <f t="shared" si="1169"/>
        <v>3.829668565911561</v>
      </c>
      <c r="DW1427">
        <v>1420</v>
      </c>
      <c r="DX1427">
        <v>19.367308780159693</v>
      </c>
      <c r="DY1427">
        <v>22.319520341534666</v>
      </c>
      <c r="EA1427">
        <f t="shared" si="1170"/>
        <v>0</v>
      </c>
      <c r="EB1427">
        <f t="shared" si="1171"/>
        <v>1</v>
      </c>
      <c r="EC1427">
        <f t="shared" si="1172"/>
        <v>2.9522115613749733</v>
      </c>
      <c r="EF1427">
        <v>1420</v>
      </c>
      <c r="EG1427">
        <v>19.587061114213181</v>
      </c>
      <c r="EH1427">
        <v>17.257954973782407</v>
      </c>
      <c r="EJ1427">
        <f t="shared" si="1173"/>
        <v>1</v>
      </c>
      <c r="EK1427">
        <f t="shared" si="1174"/>
        <v>0</v>
      </c>
      <c r="EL1427">
        <f t="shared" si="1175"/>
        <v>2.329106140430774</v>
      </c>
      <c r="EO1427">
        <v>1420</v>
      </c>
      <c r="EP1427">
        <v>25.140890265726448</v>
      </c>
      <c r="EQ1427">
        <v>37.164298790333554</v>
      </c>
      <c r="ES1427">
        <f t="shared" si="1176"/>
        <v>0</v>
      </c>
      <c r="ET1427">
        <f t="shared" si="1177"/>
        <v>1</v>
      </c>
      <c r="EU1427">
        <f t="shared" si="1178"/>
        <v>12.023408524607106</v>
      </c>
    </row>
    <row r="1428" spans="1:151" x14ac:dyDescent="0.25">
      <c r="A1428">
        <v>1421</v>
      </c>
      <c r="B1428">
        <v>8.1244777254133638</v>
      </c>
      <c r="C1428">
        <v>39.144333500858465</v>
      </c>
      <c r="E1428">
        <f t="shared" si="1128"/>
        <v>0</v>
      </c>
      <c r="F1428">
        <f t="shared" si="1130"/>
        <v>1</v>
      </c>
      <c r="G1428">
        <f t="shared" si="1129"/>
        <v>31.019855775445102</v>
      </c>
      <c r="J1428">
        <v>1421</v>
      </c>
      <c r="K1428">
        <v>20.633486141357469</v>
      </c>
      <c r="L1428">
        <v>13.77586534296241</v>
      </c>
      <c r="N1428">
        <f t="shared" si="1131"/>
        <v>1</v>
      </c>
      <c r="O1428">
        <f t="shared" si="1132"/>
        <v>0</v>
      </c>
      <c r="P1428">
        <f t="shared" si="1133"/>
        <v>6.8576207983950592</v>
      </c>
      <c r="S1428">
        <v>1421</v>
      </c>
      <c r="T1428">
        <v>19.881582846924733</v>
      </c>
      <c r="U1428">
        <v>40.171186312579948</v>
      </c>
      <c r="W1428">
        <f t="shared" si="1134"/>
        <v>0</v>
      </c>
      <c r="X1428">
        <f t="shared" si="1135"/>
        <v>1</v>
      </c>
      <c r="Y1428">
        <f t="shared" si="1136"/>
        <v>20.289603465655215</v>
      </c>
      <c r="AB1428">
        <v>1421</v>
      </c>
      <c r="AC1428">
        <v>29.288632534439081</v>
      </c>
      <c r="AD1428">
        <v>18.280299967780145</v>
      </c>
      <c r="AF1428">
        <f t="shared" si="1137"/>
        <v>1</v>
      </c>
      <c r="AG1428">
        <f t="shared" si="1138"/>
        <v>0</v>
      </c>
      <c r="AH1428">
        <f t="shared" si="1139"/>
        <v>11.008332566658936</v>
      </c>
      <c r="AK1428">
        <v>1421</v>
      </c>
      <c r="AL1428">
        <v>26.38960386439879</v>
      </c>
      <c r="AM1428">
        <v>41.545939345254581</v>
      </c>
      <c r="AO1428">
        <f t="shared" si="1140"/>
        <v>0</v>
      </c>
      <c r="AP1428">
        <f t="shared" si="1141"/>
        <v>1</v>
      </c>
      <c r="AQ1428">
        <f t="shared" si="1142"/>
        <v>15.156335480855791</v>
      </c>
      <c r="AT1428">
        <v>1421</v>
      </c>
      <c r="AU1428">
        <v>22.919344003066062</v>
      </c>
      <c r="AV1428">
        <v>22.463912819717489</v>
      </c>
      <c r="AX1428">
        <f t="shared" si="1143"/>
        <v>1</v>
      </c>
      <c r="AY1428">
        <f t="shared" si="1144"/>
        <v>0</v>
      </c>
      <c r="AZ1428">
        <f t="shared" si="1145"/>
        <v>0.45543118334857269</v>
      </c>
      <c r="BC1428">
        <v>1421</v>
      </c>
      <c r="BD1428" t="e">
        <v>#N/A</v>
      </c>
      <c r="BE1428" t="e">
        <v>#N/A</v>
      </c>
      <c r="BG1428" t="e">
        <f t="shared" si="1146"/>
        <v>#N/A</v>
      </c>
      <c r="BH1428" t="e">
        <f t="shared" si="1147"/>
        <v>#N/A</v>
      </c>
      <c r="BI1428" t="e">
        <f t="shared" si="1148"/>
        <v>#N/A</v>
      </c>
      <c r="BL1428">
        <v>1421</v>
      </c>
      <c r="BM1428">
        <v>36.876917306464051</v>
      </c>
      <c r="BN1428">
        <v>8.4914916847252293</v>
      </c>
      <c r="BP1428">
        <f t="shared" si="1149"/>
        <v>1</v>
      </c>
      <c r="BQ1428">
        <f t="shared" si="1150"/>
        <v>0</v>
      </c>
      <c r="BR1428">
        <f t="shared" si="1151"/>
        <v>28.385425621738822</v>
      </c>
      <c r="BU1428">
        <v>1421</v>
      </c>
      <c r="BV1428">
        <v>20.206358382732319</v>
      </c>
      <c r="BW1428">
        <v>21.550014971399637</v>
      </c>
      <c r="BY1428">
        <f t="shared" si="1152"/>
        <v>0</v>
      </c>
      <c r="BZ1428">
        <f t="shared" si="1153"/>
        <v>1</v>
      </c>
      <c r="CA1428">
        <f t="shared" si="1154"/>
        <v>1.3436565886673186</v>
      </c>
      <c r="CD1428">
        <v>1421</v>
      </c>
      <c r="CE1428">
        <v>13.525037463135972</v>
      </c>
      <c r="CF1428">
        <v>22.256115198710649</v>
      </c>
      <c r="CH1428">
        <f t="shared" si="1155"/>
        <v>0</v>
      </c>
      <c r="CI1428">
        <f t="shared" si="1156"/>
        <v>1</v>
      </c>
      <c r="CJ1428">
        <f t="shared" si="1157"/>
        <v>8.7310777355746776</v>
      </c>
      <c r="CM1428">
        <v>1421</v>
      </c>
      <c r="CN1428">
        <v>20.23080527060802</v>
      </c>
      <c r="CO1428">
        <v>3.7044969568071338</v>
      </c>
      <c r="CQ1428">
        <f t="shared" si="1158"/>
        <v>1</v>
      </c>
      <c r="CR1428">
        <f t="shared" si="1159"/>
        <v>0</v>
      </c>
      <c r="CS1428">
        <f t="shared" si="1160"/>
        <v>16.526308313800886</v>
      </c>
      <c r="CV1428">
        <v>1421</v>
      </c>
      <c r="CW1428">
        <v>18.518470400591987</v>
      </c>
      <c r="CX1428">
        <v>17.168256348625572</v>
      </c>
      <c r="CZ1428">
        <f t="shared" si="1161"/>
        <v>1</v>
      </c>
      <c r="DA1428">
        <f t="shared" si="1162"/>
        <v>0</v>
      </c>
      <c r="DB1428">
        <f t="shared" si="1163"/>
        <v>1.3502140519664145</v>
      </c>
      <c r="DE1428">
        <v>1421</v>
      </c>
      <c r="DF1428">
        <v>14.908317990265466</v>
      </c>
      <c r="DG1428">
        <v>27.472383559903349</v>
      </c>
      <c r="DI1428">
        <f t="shared" si="1164"/>
        <v>0</v>
      </c>
      <c r="DJ1428">
        <f t="shared" si="1165"/>
        <v>1</v>
      </c>
      <c r="DK1428">
        <f t="shared" si="1166"/>
        <v>12.564065569637883</v>
      </c>
      <c r="DN1428">
        <v>1421</v>
      </c>
      <c r="DO1428">
        <v>25.591704921559856</v>
      </c>
      <c r="DP1428">
        <v>12.817017467190441</v>
      </c>
      <c r="DR1428">
        <f t="shared" si="1167"/>
        <v>1</v>
      </c>
      <c r="DS1428">
        <f t="shared" si="1168"/>
        <v>0</v>
      </c>
      <c r="DT1428">
        <f t="shared" si="1169"/>
        <v>12.774687454369415</v>
      </c>
      <c r="DW1428">
        <v>1421</v>
      </c>
      <c r="DX1428">
        <v>9.3775827696460308</v>
      </c>
      <c r="DY1428">
        <v>18.704536347334209</v>
      </c>
      <c r="EA1428">
        <f t="shared" si="1170"/>
        <v>0</v>
      </c>
      <c r="EB1428">
        <f t="shared" si="1171"/>
        <v>1</v>
      </c>
      <c r="EC1428">
        <f t="shared" si="1172"/>
        <v>9.3269535776881778</v>
      </c>
      <c r="EF1428">
        <v>1421</v>
      </c>
      <c r="EG1428">
        <v>22.751758637807573</v>
      </c>
      <c r="EH1428">
        <v>18.972480328422574</v>
      </c>
      <c r="EJ1428">
        <f t="shared" si="1173"/>
        <v>1</v>
      </c>
      <c r="EK1428">
        <f t="shared" si="1174"/>
        <v>0</v>
      </c>
      <c r="EL1428">
        <f t="shared" si="1175"/>
        <v>3.7792783093849991</v>
      </c>
      <c r="EO1428">
        <v>1421</v>
      </c>
      <c r="EP1428">
        <v>24.958536224041136</v>
      </c>
      <c r="EQ1428">
        <v>28.016029272960004</v>
      </c>
      <c r="ES1428">
        <f t="shared" si="1176"/>
        <v>0</v>
      </c>
      <c r="ET1428">
        <f t="shared" si="1177"/>
        <v>1</v>
      </c>
      <c r="EU1428">
        <f t="shared" si="1178"/>
        <v>3.0574930489188681</v>
      </c>
    </row>
    <row r="1429" spans="1:151" x14ac:dyDescent="0.25">
      <c r="A1429">
        <v>1422</v>
      </c>
      <c r="B1429">
        <v>12.332647534504343</v>
      </c>
      <c r="C1429">
        <v>31.33215620952922</v>
      </c>
      <c r="E1429">
        <f t="shared" si="1128"/>
        <v>0</v>
      </c>
      <c r="F1429">
        <f t="shared" si="1130"/>
        <v>1</v>
      </c>
      <c r="G1429">
        <f t="shared" si="1129"/>
        <v>18.999508675024877</v>
      </c>
      <c r="J1429">
        <v>1422</v>
      </c>
      <c r="K1429">
        <v>20.369787400605219</v>
      </c>
      <c r="L1429">
        <v>17.945093543282283</v>
      </c>
      <c r="N1429">
        <f t="shared" si="1131"/>
        <v>1</v>
      </c>
      <c r="O1429">
        <f t="shared" si="1132"/>
        <v>0</v>
      </c>
      <c r="P1429">
        <f t="shared" si="1133"/>
        <v>2.4246938573229357</v>
      </c>
      <c r="S1429">
        <v>1422</v>
      </c>
      <c r="T1429">
        <v>24.017688340333109</v>
      </c>
      <c r="U1429">
        <v>45.656132597938758</v>
      </c>
      <c r="W1429">
        <f t="shared" si="1134"/>
        <v>0</v>
      </c>
      <c r="X1429">
        <f t="shared" si="1135"/>
        <v>1</v>
      </c>
      <c r="Y1429">
        <f t="shared" si="1136"/>
        <v>21.638444257605649</v>
      </c>
      <c r="AB1429">
        <v>1422</v>
      </c>
      <c r="AC1429">
        <v>26.640926913968947</v>
      </c>
      <c r="AD1429">
        <v>19.589484533817583</v>
      </c>
      <c r="AF1429">
        <f t="shared" si="1137"/>
        <v>1</v>
      </c>
      <c r="AG1429">
        <f t="shared" si="1138"/>
        <v>0</v>
      </c>
      <c r="AH1429">
        <f t="shared" si="1139"/>
        <v>7.0514423801513644</v>
      </c>
      <c r="AK1429">
        <v>1422</v>
      </c>
      <c r="AL1429">
        <v>31.741075071780305</v>
      </c>
      <c r="AM1429">
        <v>20.635456892761102</v>
      </c>
      <c r="AO1429">
        <f t="shared" si="1140"/>
        <v>1</v>
      </c>
      <c r="AP1429">
        <f t="shared" si="1141"/>
        <v>0</v>
      </c>
      <c r="AQ1429">
        <f t="shared" si="1142"/>
        <v>11.105618179019203</v>
      </c>
      <c r="AT1429">
        <v>1422</v>
      </c>
      <c r="AU1429">
        <v>20.983407648716106</v>
      </c>
      <c r="AV1429">
        <v>23.944794231860524</v>
      </c>
      <c r="AX1429">
        <f t="shared" si="1143"/>
        <v>0</v>
      </c>
      <c r="AY1429">
        <f t="shared" si="1144"/>
        <v>1</v>
      </c>
      <c r="AZ1429">
        <f t="shared" si="1145"/>
        <v>2.9613865831444173</v>
      </c>
      <c r="BC1429">
        <v>1422</v>
      </c>
      <c r="BD1429" t="e">
        <v>#N/A</v>
      </c>
      <c r="BE1429" t="e">
        <v>#N/A</v>
      </c>
      <c r="BG1429" t="e">
        <f t="shared" si="1146"/>
        <v>#N/A</v>
      </c>
      <c r="BH1429" t="e">
        <f t="shared" si="1147"/>
        <v>#N/A</v>
      </c>
      <c r="BI1429" t="e">
        <f t="shared" si="1148"/>
        <v>#N/A</v>
      </c>
      <c r="BL1429">
        <v>1422</v>
      </c>
      <c r="BM1429">
        <v>28.455011968432395</v>
      </c>
      <c r="BN1429">
        <v>14.808283634628667</v>
      </c>
      <c r="BP1429">
        <f t="shared" si="1149"/>
        <v>1</v>
      </c>
      <c r="BQ1429">
        <f t="shared" si="1150"/>
        <v>0</v>
      </c>
      <c r="BR1429">
        <f t="shared" si="1151"/>
        <v>13.646728333803727</v>
      </c>
      <c r="BU1429">
        <v>1422</v>
      </c>
      <c r="BV1429">
        <v>23.763303949817022</v>
      </c>
      <c r="BW1429">
        <v>22.347318285791701</v>
      </c>
      <c r="BY1429">
        <f t="shared" si="1152"/>
        <v>1</v>
      </c>
      <c r="BZ1429">
        <f t="shared" si="1153"/>
        <v>0</v>
      </c>
      <c r="CA1429">
        <f t="shared" si="1154"/>
        <v>1.415985664025321</v>
      </c>
      <c r="CD1429">
        <v>1422</v>
      </c>
      <c r="CE1429">
        <v>21.123033285317884</v>
      </c>
      <c r="CF1429">
        <v>16.652826028046086</v>
      </c>
      <c r="CH1429">
        <f t="shared" si="1155"/>
        <v>1</v>
      </c>
      <c r="CI1429">
        <f t="shared" si="1156"/>
        <v>0</v>
      </c>
      <c r="CJ1429">
        <f t="shared" si="1157"/>
        <v>4.4702072572717988</v>
      </c>
      <c r="CM1429">
        <v>1422</v>
      </c>
      <c r="CN1429">
        <v>20.51407934284968</v>
      </c>
      <c r="CO1429">
        <v>21.246816633867123</v>
      </c>
      <c r="CQ1429">
        <f t="shared" si="1158"/>
        <v>0</v>
      </c>
      <c r="CR1429">
        <f t="shared" si="1159"/>
        <v>1</v>
      </c>
      <c r="CS1429">
        <f t="shared" si="1160"/>
        <v>0.73273729101744323</v>
      </c>
      <c r="CV1429">
        <v>1422</v>
      </c>
      <c r="CW1429">
        <v>21.818877904376059</v>
      </c>
      <c r="CX1429">
        <v>19.964224776083565</v>
      </c>
      <c r="CZ1429">
        <f t="shared" si="1161"/>
        <v>1</v>
      </c>
      <c r="DA1429">
        <f t="shared" si="1162"/>
        <v>0</v>
      </c>
      <c r="DB1429">
        <f t="shared" si="1163"/>
        <v>1.8546531282924938</v>
      </c>
      <c r="DE1429">
        <v>1422</v>
      </c>
      <c r="DF1429">
        <v>21.297913959238279</v>
      </c>
      <c r="DG1429">
        <v>7.2079070841920725</v>
      </c>
      <c r="DI1429">
        <f t="shared" si="1164"/>
        <v>1</v>
      </c>
      <c r="DJ1429">
        <f t="shared" si="1165"/>
        <v>0</v>
      </c>
      <c r="DK1429">
        <f t="shared" si="1166"/>
        <v>14.090006875046207</v>
      </c>
      <c r="DN1429">
        <v>1422</v>
      </c>
      <c r="DO1429">
        <v>24.863171098252106</v>
      </c>
      <c r="DP1429">
        <v>18.405607033239502</v>
      </c>
      <c r="DR1429">
        <f t="shared" si="1167"/>
        <v>1</v>
      </c>
      <c r="DS1429">
        <f t="shared" si="1168"/>
        <v>0</v>
      </c>
      <c r="DT1429">
        <f t="shared" si="1169"/>
        <v>6.4575640650126047</v>
      </c>
      <c r="DW1429">
        <v>1422</v>
      </c>
      <c r="DX1429">
        <v>16.302372678729832</v>
      </c>
      <c r="DY1429">
        <v>23.270513109750702</v>
      </c>
      <c r="EA1429">
        <f t="shared" si="1170"/>
        <v>0</v>
      </c>
      <c r="EB1429">
        <f t="shared" si="1171"/>
        <v>1</v>
      </c>
      <c r="EC1429">
        <f t="shared" si="1172"/>
        <v>6.9681404310208706</v>
      </c>
      <c r="EF1429">
        <v>1422</v>
      </c>
      <c r="EG1429">
        <v>25.688785835254102</v>
      </c>
      <c r="EH1429">
        <v>15.708350452903096</v>
      </c>
      <c r="EJ1429">
        <f t="shared" si="1173"/>
        <v>1</v>
      </c>
      <c r="EK1429">
        <f t="shared" si="1174"/>
        <v>0</v>
      </c>
      <c r="EL1429">
        <f t="shared" si="1175"/>
        <v>9.9804353823510059</v>
      </c>
      <c r="EO1429">
        <v>1422</v>
      </c>
      <c r="EP1429">
        <v>24.654577518580339</v>
      </c>
      <c r="EQ1429">
        <v>36.965494474534012</v>
      </c>
      <c r="ES1429">
        <f t="shared" si="1176"/>
        <v>0</v>
      </c>
      <c r="ET1429">
        <f t="shared" si="1177"/>
        <v>1</v>
      </c>
      <c r="EU1429">
        <f t="shared" si="1178"/>
        <v>12.310916955953672</v>
      </c>
    </row>
    <row r="1430" spans="1:151" x14ac:dyDescent="0.25">
      <c r="A1430">
        <v>1423</v>
      </c>
      <c r="B1430">
        <v>20.649431589987987</v>
      </c>
      <c r="C1430">
        <v>28.805302852399777</v>
      </c>
      <c r="E1430">
        <f t="shared" si="1128"/>
        <v>0</v>
      </c>
      <c r="F1430">
        <f t="shared" si="1130"/>
        <v>1</v>
      </c>
      <c r="G1430">
        <f t="shared" si="1129"/>
        <v>8.1558712624117895</v>
      </c>
      <c r="J1430">
        <v>1423</v>
      </c>
      <c r="K1430">
        <v>30.932857151591755</v>
      </c>
      <c r="L1430">
        <v>24.847675456969608</v>
      </c>
      <c r="N1430">
        <f t="shared" si="1131"/>
        <v>1</v>
      </c>
      <c r="O1430">
        <f t="shared" si="1132"/>
        <v>0</v>
      </c>
      <c r="P1430">
        <f t="shared" si="1133"/>
        <v>6.0851816946221469</v>
      </c>
      <c r="S1430">
        <v>1423</v>
      </c>
      <c r="T1430">
        <v>18.971609013666747</v>
      </c>
      <c r="U1430">
        <v>45.805551986025804</v>
      </c>
      <c r="W1430">
        <f t="shared" si="1134"/>
        <v>0</v>
      </c>
      <c r="X1430">
        <f t="shared" si="1135"/>
        <v>1</v>
      </c>
      <c r="Y1430">
        <f t="shared" si="1136"/>
        <v>26.833942972359058</v>
      </c>
      <c r="AB1430">
        <v>1423</v>
      </c>
      <c r="AC1430">
        <v>12.940486497399549</v>
      </c>
      <c r="AD1430">
        <v>17.981801950238864</v>
      </c>
      <c r="AF1430">
        <f t="shared" si="1137"/>
        <v>0</v>
      </c>
      <c r="AG1430">
        <f t="shared" si="1138"/>
        <v>1</v>
      </c>
      <c r="AH1430">
        <f t="shared" si="1139"/>
        <v>5.0413154528393154</v>
      </c>
      <c r="AK1430">
        <v>1423</v>
      </c>
      <c r="AL1430">
        <v>25.974423975026095</v>
      </c>
      <c r="AM1430">
        <v>29.50150463501879</v>
      </c>
      <c r="AO1430">
        <f t="shared" si="1140"/>
        <v>0</v>
      </c>
      <c r="AP1430">
        <f t="shared" si="1141"/>
        <v>1</v>
      </c>
      <c r="AQ1430">
        <f t="shared" si="1142"/>
        <v>3.5270806599926949</v>
      </c>
      <c r="AT1430">
        <v>1423</v>
      </c>
      <c r="AU1430">
        <v>22.206198024923303</v>
      </c>
      <c r="AV1430">
        <v>22.608786599346558</v>
      </c>
      <c r="AX1430">
        <f t="shared" si="1143"/>
        <v>0</v>
      </c>
      <c r="AY1430">
        <f t="shared" si="1144"/>
        <v>1</v>
      </c>
      <c r="AZ1430">
        <f t="shared" si="1145"/>
        <v>0.40258857442325535</v>
      </c>
      <c r="BC1430">
        <v>1423</v>
      </c>
      <c r="BD1430" t="e">
        <v>#N/A</v>
      </c>
      <c r="BE1430" t="e">
        <v>#N/A</v>
      </c>
      <c r="BG1430" t="e">
        <f t="shared" si="1146"/>
        <v>#N/A</v>
      </c>
      <c r="BH1430" t="e">
        <f t="shared" si="1147"/>
        <v>#N/A</v>
      </c>
      <c r="BI1430" t="e">
        <f t="shared" si="1148"/>
        <v>#N/A</v>
      </c>
      <c r="BL1430">
        <v>1423</v>
      </c>
      <c r="BM1430">
        <v>28.552236263710139</v>
      </c>
      <c r="BN1430">
        <v>13.053397395165696</v>
      </c>
      <c r="BP1430">
        <f t="shared" si="1149"/>
        <v>1</v>
      </c>
      <c r="BQ1430">
        <f t="shared" si="1150"/>
        <v>0</v>
      </c>
      <c r="BR1430">
        <f t="shared" si="1151"/>
        <v>15.498838868544443</v>
      </c>
      <c r="BU1430">
        <v>1423</v>
      </c>
      <c r="BV1430">
        <v>28.293901398045438</v>
      </c>
      <c r="BW1430">
        <v>26.73255997851841</v>
      </c>
      <c r="BY1430">
        <f t="shared" si="1152"/>
        <v>1</v>
      </c>
      <c r="BZ1430">
        <f t="shared" si="1153"/>
        <v>0</v>
      </c>
      <c r="CA1430">
        <f t="shared" si="1154"/>
        <v>1.5613414195270288</v>
      </c>
      <c r="CD1430">
        <v>1423</v>
      </c>
      <c r="CE1430">
        <v>15.706464211327869</v>
      </c>
      <c r="CF1430">
        <v>37.373321988651604</v>
      </c>
      <c r="CH1430">
        <f t="shared" si="1155"/>
        <v>0</v>
      </c>
      <c r="CI1430">
        <f t="shared" si="1156"/>
        <v>1</v>
      </c>
      <c r="CJ1430">
        <f t="shared" si="1157"/>
        <v>21.666857777323735</v>
      </c>
      <c r="CM1430">
        <v>1423</v>
      </c>
      <c r="CN1430">
        <v>20.729770576282952</v>
      </c>
      <c r="CO1430">
        <v>23.936174345732677</v>
      </c>
      <c r="CQ1430">
        <f t="shared" si="1158"/>
        <v>0</v>
      </c>
      <c r="CR1430">
        <f t="shared" si="1159"/>
        <v>1</v>
      </c>
      <c r="CS1430">
        <f t="shared" si="1160"/>
        <v>3.2064037694497252</v>
      </c>
      <c r="CV1430">
        <v>1423</v>
      </c>
      <c r="CW1430">
        <v>21.310769384675631</v>
      </c>
      <c r="CX1430">
        <v>17.012966454140273</v>
      </c>
      <c r="CZ1430">
        <f t="shared" si="1161"/>
        <v>1</v>
      </c>
      <c r="DA1430">
        <f t="shared" si="1162"/>
        <v>0</v>
      </c>
      <c r="DB1430">
        <f t="shared" si="1163"/>
        <v>4.297802930535358</v>
      </c>
      <c r="DE1430">
        <v>1423</v>
      </c>
      <c r="DF1430">
        <v>25.92983647095167</v>
      </c>
      <c r="DG1430">
        <v>20.862320832868445</v>
      </c>
      <c r="DI1430">
        <f t="shared" si="1164"/>
        <v>1</v>
      </c>
      <c r="DJ1430">
        <f t="shared" si="1165"/>
        <v>0</v>
      </c>
      <c r="DK1430">
        <f t="shared" si="1166"/>
        <v>5.0675156380832256</v>
      </c>
      <c r="DN1430">
        <v>1423</v>
      </c>
      <c r="DO1430">
        <v>29.63123334148937</v>
      </c>
      <c r="DP1430">
        <v>18.707182692132253</v>
      </c>
      <c r="DR1430">
        <f t="shared" si="1167"/>
        <v>1</v>
      </c>
      <c r="DS1430">
        <f t="shared" si="1168"/>
        <v>0</v>
      </c>
      <c r="DT1430">
        <f t="shared" si="1169"/>
        <v>10.924050649357117</v>
      </c>
      <c r="DW1430">
        <v>1423</v>
      </c>
      <c r="DX1430">
        <v>20.660421698667971</v>
      </c>
      <c r="DY1430">
        <v>17.756619544182403</v>
      </c>
      <c r="EA1430">
        <f t="shared" si="1170"/>
        <v>1</v>
      </c>
      <c r="EB1430">
        <f t="shared" si="1171"/>
        <v>0</v>
      </c>
      <c r="EC1430">
        <f t="shared" si="1172"/>
        <v>2.9038021544855681</v>
      </c>
      <c r="EF1430">
        <v>1423</v>
      </c>
      <c r="EG1430">
        <v>18.455321394500501</v>
      </c>
      <c r="EH1430">
        <v>14.792878244501834</v>
      </c>
      <c r="EJ1430">
        <f t="shared" si="1173"/>
        <v>1</v>
      </c>
      <c r="EK1430">
        <f t="shared" si="1174"/>
        <v>0</v>
      </c>
      <c r="EL1430">
        <f t="shared" si="1175"/>
        <v>3.6624431499986674</v>
      </c>
      <c r="EO1430">
        <v>1423</v>
      </c>
      <c r="EP1430">
        <v>23.509243061129123</v>
      </c>
      <c r="EQ1430">
        <v>26.095243406012862</v>
      </c>
      <c r="ES1430">
        <f t="shared" si="1176"/>
        <v>0</v>
      </c>
      <c r="ET1430">
        <f t="shared" si="1177"/>
        <v>1</v>
      </c>
      <c r="EU1430">
        <f t="shared" si="1178"/>
        <v>2.5860003448837396</v>
      </c>
    </row>
    <row r="1431" spans="1:151" x14ac:dyDescent="0.25">
      <c r="A1431">
        <v>1424</v>
      </c>
      <c r="B1431">
        <v>9.9929748364798705</v>
      </c>
      <c r="C1431">
        <v>26.841083143734885</v>
      </c>
      <c r="E1431">
        <f t="shared" si="1128"/>
        <v>0</v>
      </c>
      <c r="F1431">
        <f t="shared" si="1130"/>
        <v>1</v>
      </c>
      <c r="G1431">
        <f t="shared" si="1129"/>
        <v>16.848108307255014</v>
      </c>
      <c r="J1431">
        <v>1424</v>
      </c>
      <c r="K1431">
        <v>14.649239337887447</v>
      </c>
      <c r="L1431">
        <v>20.768038934321087</v>
      </c>
      <c r="N1431">
        <f t="shared" si="1131"/>
        <v>0</v>
      </c>
      <c r="O1431">
        <f t="shared" si="1132"/>
        <v>1</v>
      </c>
      <c r="P1431">
        <f t="shared" si="1133"/>
        <v>6.1187995964336395</v>
      </c>
      <c r="S1431">
        <v>1424</v>
      </c>
      <c r="T1431">
        <v>21.831726235473145</v>
      </c>
      <c r="U1431">
        <v>45.882828009947161</v>
      </c>
      <c r="W1431">
        <f t="shared" si="1134"/>
        <v>0</v>
      </c>
      <c r="X1431">
        <f t="shared" si="1135"/>
        <v>1</v>
      </c>
      <c r="Y1431">
        <f t="shared" si="1136"/>
        <v>24.051101774474017</v>
      </c>
      <c r="AB1431">
        <v>1424</v>
      </c>
      <c r="AC1431">
        <v>18.093066196088657</v>
      </c>
      <c r="AD1431">
        <v>17.313079294313106</v>
      </c>
      <c r="AF1431">
        <f t="shared" si="1137"/>
        <v>1</v>
      </c>
      <c r="AG1431">
        <f t="shared" si="1138"/>
        <v>0</v>
      </c>
      <c r="AH1431">
        <f t="shared" si="1139"/>
        <v>0.77998690177555119</v>
      </c>
      <c r="AK1431">
        <v>1424</v>
      </c>
      <c r="AL1431">
        <v>19.118557798030196</v>
      </c>
      <c r="AM1431">
        <v>32.530115650794968</v>
      </c>
      <c r="AO1431">
        <f t="shared" si="1140"/>
        <v>0</v>
      </c>
      <c r="AP1431">
        <f t="shared" si="1141"/>
        <v>1</v>
      </c>
      <c r="AQ1431">
        <f t="shared" si="1142"/>
        <v>13.411557852764773</v>
      </c>
      <c r="AT1431">
        <v>1424</v>
      </c>
      <c r="AU1431">
        <v>18.981372554295312</v>
      </c>
      <c r="AV1431">
        <v>23.7567171942027</v>
      </c>
      <c r="AX1431">
        <f t="shared" si="1143"/>
        <v>0</v>
      </c>
      <c r="AY1431">
        <f t="shared" si="1144"/>
        <v>1</v>
      </c>
      <c r="AZ1431">
        <f t="shared" si="1145"/>
        <v>4.775344639907388</v>
      </c>
      <c r="BC1431">
        <v>1424</v>
      </c>
      <c r="BD1431" t="e">
        <v>#N/A</v>
      </c>
      <c r="BE1431" t="e">
        <v>#N/A</v>
      </c>
      <c r="BG1431" t="e">
        <f t="shared" si="1146"/>
        <v>#N/A</v>
      </c>
      <c r="BH1431" t="e">
        <f t="shared" si="1147"/>
        <v>#N/A</v>
      </c>
      <c r="BI1431" t="e">
        <f t="shared" si="1148"/>
        <v>#N/A</v>
      </c>
      <c r="BL1431">
        <v>1424</v>
      </c>
      <c r="BM1431">
        <v>26.278483650405519</v>
      </c>
      <c r="BN1431">
        <v>10.440949248075011</v>
      </c>
      <c r="BP1431">
        <f t="shared" si="1149"/>
        <v>1</v>
      </c>
      <c r="BQ1431">
        <f t="shared" si="1150"/>
        <v>0</v>
      </c>
      <c r="BR1431">
        <f t="shared" si="1151"/>
        <v>15.837534402330508</v>
      </c>
      <c r="BU1431">
        <v>1424</v>
      </c>
      <c r="BV1431">
        <v>19.797441150130503</v>
      </c>
      <c r="BW1431">
        <v>29.74192433577597</v>
      </c>
      <c r="BY1431">
        <f t="shared" si="1152"/>
        <v>0</v>
      </c>
      <c r="BZ1431">
        <f t="shared" si="1153"/>
        <v>1</v>
      </c>
      <c r="CA1431">
        <f t="shared" si="1154"/>
        <v>9.944483185645467</v>
      </c>
      <c r="CD1431">
        <v>1424</v>
      </c>
      <c r="CE1431">
        <v>17.823628960281624</v>
      </c>
      <c r="CF1431">
        <v>14.58623287627918</v>
      </c>
      <c r="CH1431">
        <f t="shared" si="1155"/>
        <v>1</v>
      </c>
      <c r="CI1431">
        <f t="shared" si="1156"/>
        <v>0</v>
      </c>
      <c r="CJ1431">
        <f t="shared" si="1157"/>
        <v>3.2373960840024445</v>
      </c>
      <c r="CM1431">
        <v>1424</v>
      </c>
      <c r="CN1431">
        <v>23.683829841469048</v>
      </c>
      <c r="CO1431">
        <v>8.3375699708167019</v>
      </c>
      <c r="CQ1431">
        <f t="shared" si="1158"/>
        <v>1</v>
      </c>
      <c r="CR1431">
        <f t="shared" si="1159"/>
        <v>0</v>
      </c>
      <c r="CS1431">
        <f t="shared" si="1160"/>
        <v>15.346259870652347</v>
      </c>
      <c r="CV1431">
        <v>1424</v>
      </c>
      <c r="CW1431">
        <v>23.628120422910062</v>
      </c>
      <c r="CX1431">
        <v>14.279186836384934</v>
      </c>
      <c r="CZ1431">
        <f t="shared" si="1161"/>
        <v>1</v>
      </c>
      <c r="DA1431">
        <f t="shared" si="1162"/>
        <v>0</v>
      </c>
      <c r="DB1431">
        <f t="shared" si="1163"/>
        <v>9.3489335865251277</v>
      </c>
      <c r="DE1431">
        <v>1424</v>
      </c>
      <c r="DF1431">
        <v>25.501838570092492</v>
      </c>
      <c r="DG1431">
        <v>16.473333580280343</v>
      </c>
      <c r="DI1431">
        <f t="shared" si="1164"/>
        <v>1</v>
      </c>
      <c r="DJ1431">
        <f t="shared" si="1165"/>
        <v>0</v>
      </c>
      <c r="DK1431">
        <f t="shared" si="1166"/>
        <v>9.0285049898121486</v>
      </c>
      <c r="DN1431">
        <v>1424</v>
      </c>
      <c r="DO1431">
        <v>22.622936713448908</v>
      </c>
      <c r="DP1431">
        <v>24.292616302855727</v>
      </c>
      <c r="DR1431">
        <f t="shared" si="1167"/>
        <v>0</v>
      </c>
      <c r="DS1431">
        <f t="shared" si="1168"/>
        <v>1</v>
      </c>
      <c r="DT1431">
        <f t="shared" si="1169"/>
        <v>1.6696795894068188</v>
      </c>
      <c r="DW1431">
        <v>1424</v>
      </c>
      <c r="DX1431">
        <v>10.520018827187268</v>
      </c>
      <c r="DY1431">
        <v>22.961735117261007</v>
      </c>
      <c r="EA1431">
        <f t="shared" si="1170"/>
        <v>0</v>
      </c>
      <c r="EB1431">
        <f t="shared" si="1171"/>
        <v>1</v>
      </c>
      <c r="EC1431">
        <f t="shared" si="1172"/>
        <v>12.441716290073739</v>
      </c>
      <c r="EF1431">
        <v>1424</v>
      </c>
      <c r="EG1431">
        <v>21.576436276437704</v>
      </c>
      <c r="EH1431">
        <v>14.114690813273398</v>
      </c>
      <c r="EJ1431">
        <f t="shared" si="1173"/>
        <v>1</v>
      </c>
      <c r="EK1431">
        <f t="shared" si="1174"/>
        <v>0</v>
      </c>
      <c r="EL1431">
        <f t="shared" si="1175"/>
        <v>7.4617454631643056</v>
      </c>
      <c r="EO1431">
        <v>1424</v>
      </c>
      <c r="EP1431">
        <v>17.077612400411923</v>
      </c>
      <c r="EQ1431">
        <v>-3.1879483809014104</v>
      </c>
      <c r="ES1431">
        <f t="shared" si="1176"/>
        <v>1</v>
      </c>
      <c r="ET1431">
        <f t="shared" si="1177"/>
        <v>0</v>
      </c>
      <c r="EU1431">
        <f t="shared" si="1178"/>
        <v>20.265560781313333</v>
      </c>
    </row>
    <row r="1432" spans="1:151" x14ac:dyDescent="0.25">
      <c r="A1432">
        <v>1425</v>
      </c>
      <c r="B1432">
        <v>10.876643918025152</v>
      </c>
      <c r="C1432">
        <v>25.61242522812287</v>
      </c>
      <c r="E1432">
        <f t="shared" si="1128"/>
        <v>0</v>
      </c>
      <c r="F1432">
        <f t="shared" si="1130"/>
        <v>1</v>
      </c>
      <c r="G1432">
        <f t="shared" si="1129"/>
        <v>14.735781310097718</v>
      </c>
      <c r="J1432">
        <v>1425</v>
      </c>
      <c r="K1432">
        <v>17.807321024331312</v>
      </c>
      <c r="L1432">
        <v>26.171298319460806</v>
      </c>
      <c r="N1432">
        <f t="shared" si="1131"/>
        <v>0</v>
      </c>
      <c r="O1432">
        <f t="shared" si="1132"/>
        <v>1</v>
      </c>
      <c r="P1432">
        <f t="shared" si="1133"/>
        <v>8.3639772951294944</v>
      </c>
      <c r="S1432">
        <v>1425</v>
      </c>
      <c r="T1432">
        <v>21.97507640904611</v>
      </c>
      <c r="U1432">
        <v>47.098333322928113</v>
      </c>
      <c r="W1432">
        <f t="shared" si="1134"/>
        <v>0</v>
      </c>
      <c r="X1432">
        <f t="shared" si="1135"/>
        <v>1</v>
      </c>
      <c r="Y1432">
        <f t="shared" si="1136"/>
        <v>25.123256913882003</v>
      </c>
      <c r="AB1432">
        <v>1425</v>
      </c>
      <c r="AC1432">
        <v>29.486455070767764</v>
      </c>
      <c r="AD1432">
        <v>17.370992255022056</v>
      </c>
      <c r="AF1432">
        <f t="shared" si="1137"/>
        <v>1</v>
      </c>
      <c r="AG1432">
        <f t="shared" si="1138"/>
        <v>0</v>
      </c>
      <c r="AH1432">
        <f t="shared" si="1139"/>
        <v>12.115462815745708</v>
      </c>
      <c r="AK1432">
        <v>1425</v>
      </c>
      <c r="AL1432">
        <v>18.113751156196066</v>
      </c>
      <c r="AM1432">
        <v>19.479275890184098</v>
      </c>
      <c r="AO1432">
        <f t="shared" si="1140"/>
        <v>0</v>
      </c>
      <c r="AP1432">
        <f t="shared" si="1141"/>
        <v>1</v>
      </c>
      <c r="AQ1432">
        <f t="shared" si="1142"/>
        <v>1.3655247339880319</v>
      </c>
      <c r="AT1432">
        <v>1425</v>
      </c>
      <c r="AU1432">
        <v>20.331558329930285</v>
      </c>
      <c r="AV1432">
        <v>24.52321945005221</v>
      </c>
      <c r="AX1432">
        <f t="shared" si="1143"/>
        <v>0</v>
      </c>
      <c r="AY1432">
        <f t="shared" si="1144"/>
        <v>1</v>
      </c>
      <c r="AZ1432">
        <f t="shared" si="1145"/>
        <v>4.1916611201219247</v>
      </c>
      <c r="BC1432">
        <v>1425</v>
      </c>
      <c r="BD1432" t="e">
        <v>#N/A</v>
      </c>
      <c r="BE1432" t="e">
        <v>#N/A</v>
      </c>
      <c r="BG1432" t="e">
        <f t="shared" si="1146"/>
        <v>#N/A</v>
      </c>
      <c r="BH1432" t="e">
        <f t="shared" si="1147"/>
        <v>#N/A</v>
      </c>
      <c r="BI1432" t="e">
        <f t="shared" si="1148"/>
        <v>#N/A</v>
      </c>
      <c r="BL1432">
        <v>1425</v>
      </c>
      <c r="BM1432">
        <v>18.732795378539798</v>
      </c>
      <c r="BN1432">
        <v>9.7314993138836048</v>
      </c>
      <c r="BP1432">
        <f t="shared" si="1149"/>
        <v>1</v>
      </c>
      <c r="BQ1432">
        <f t="shared" si="1150"/>
        <v>0</v>
      </c>
      <c r="BR1432">
        <f t="shared" si="1151"/>
        <v>9.0012960646561933</v>
      </c>
      <c r="BU1432">
        <v>1425</v>
      </c>
      <c r="BV1432">
        <v>27.81861109421893</v>
      </c>
      <c r="BW1432">
        <v>23.764870293035525</v>
      </c>
      <c r="BY1432">
        <f t="shared" si="1152"/>
        <v>1</v>
      </c>
      <c r="BZ1432">
        <f t="shared" si="1153"/>
        <v>0</v>
      </c>
      <c r="CA1432">
        <f t="shared" si="1154"/>
        <v>4.0537408011834053</v>
      </c>
      <c r="CD1432">
        <v>1425</v>
      </c>
      <c r="CE1432">
        <v>22.561131691029313</v>
      </c>
      <c r="CF1432">
        <v>29.797888894530665</v>
      </c>
      <c r="CH1432">
        <f t="shared" si="1155"/>
        <v>0</v>
      </c>
      <c r="CI1432">
        <f t="shared" si="1156"/>
        <v>1</v>
      </c>
      <c r="CJ1432">
        <f t="shared" si="1157"/>
        <v>7.2367572035013517</v>
      </c>
      <c r="CM1432">
        <v>1425</v>
      </c>
      <c r="CN1432">
        <v>24.442243942182479</v>
      </c>
      <c r="CO1432">
        <v>23.576305696646454</v>
      </c>
      <c r="CQ1432">
        <f t="shared" si="1158"/>
        <v>1</v>
      </c>
      <c r="CR1432">
        <f t="shared" si="1159"/>
        <v>0</v>
      </c>
      <c r="CS1432">
        <f t="shared" si="1160"/>
        <v>0.86593824553602516</v>
      </c>
      <c r="CV1432">
        <v>1425</v>
      </c>
      <c r="CW1432">
        <v>28.579642326535271</v>
      </c>
      <c r="CX1432">
        <v>18.629994323930749</v>
      </c>
      <c r="CZ1432">
        <f t="shared" si="1161"/>
        <v>1</v>
      </c>
      <c r="DA1432">
        <f t="shared" si="1162"/>
        <v>0</v>
      </c>
      <c r="DB1432">
        <f t="shared" si="1163"/>
        <v>9.9496480026045226</v>
      </c>
      <c r="DE1432">
        <v>1425</v>
      </c>
      <c r="DF1432">
        <v>18.920302837780497</v>
      </c>
      <c r="DG1432">
        <v>14.7662182179903</v>
      </c>
      <c r="DI1432">
        <f t="shared" si="1164"/>
        <v>1</v>
      </c>
      <c r="DJ1432">
        <f t="shared" si="1165"/>
        <v>0</v>
      </c>
      <c r="DK1432">
        <f t="shared" si="1166"/>
        <v>4.1540846197901971</v>
      </c>
      <c r="DN1432">
        <v>1425</v>
      </c>
      <c r="DO1432">
        <v>20.632725896329791</v>
      </c>
      <c r="DP1432">
        <v>27.296935171644726</v>
      </c>
      <c r="DR1432">
        <f t="shared" si="1167"/>
        <v>0</v>
      </c>
      <c r="DS1432">
        <f t="shared" si="1168"/>
        <v>1</v>
      </c>
      <c r="DT1432">
        <f t="shared" si="1169"/>
        <v>6.6642092753149349</v>
      </c>
      <c r="DW1432">
        <v>1425</v>
      </c>
      <c r="DX1432">
        <v>23.142806703433717</v>
      </c>
      <c r="DY1432">
        <v>30.534002581268929</v>
      </c>
      <c r="EA1432">
        <f t="shared" si="1170"/>
        <v>0</v>
      </c>
      <c r="EB1432">
        <f t="shared" si="1171"/>
        <v>1</v>
      </c>
      <c r="EC1432">
        <f t="shared" si="1172"/>
        <v>7.3911958778352123</v>
      </c>
      <c r="EF1432">
        <v>1425</v>
      </c>
      <c r="EG1432">
        <v>24.96386990329561</v>
      </c>
      <c r="EH1432">
        <v>18.469364713142358</v>
      </c>
      <c r="EJ1432">
        <f t="shared" si="1173"/>
        <v>1</v>
      </c>
      <c r="EK1432">
        <f t="shared" si="1174"/>
        <v>0</v>
      </c>
      <c r="EL1432">
        <f t="shared" si="1175"/>
        <v>6.4945051901532516</v>
      </c>
      <c r="EO1432">
        <v>1425</v>
      </c>
      <c r="EP1432">
        <v>21.885265304872508</v>
      </c>
      <c r="EQ1432">
        <v>10.758854765168397</v>
      </c>
      <c r="ES1432">
        <f t="shared" si="1176"/>
        <v>1</v>
      </c>
      <c r="ET1432">
        <f t="shared" si="1177"/>
        <v>0</v>
      </c>
      <c r="EU1432">
        <f t="shared" si="1178"/>
        <v>11.126410539704111</v>
      </c>
    </row>
    <row r="1433" spans="1:151" x14ac:dyDescent="0.25">
      <c r="A1433">
        <v>1426</v>
      </c>
      <c r="B1433">
        <v>10.544530772812708</v>
      </c>
      <c r="C1433">
        <v>30.307422609817998</v>
      </c>
      <c r="E1433">
        <f t="shared" si="1128"/>
        <v>0</v>
      </c>
      <c r="F1433">
        <f t="shared" si="1130"/>
        <v>1</v>
      </c>
      <c r="G1433">
        <f t="shared" si="1129"/>
        <v>19.762891837005292</v>
      </c>
      <c r="J1433">
        <v>1426</v>
      </c>
      <c r="K1433">
        <v>20.236875495400778</v>
      </c>
      <c r="L1433">
        <v>30.888976541081256</v>
      </c>
      <c r="N1433">
        <f t="shared" si="1131"/>
        <v>0</v>
      </c>
      <c r="O1433">
        <f t="shared" si="1132"/>
        <v>1</v>
      </c>
      <c r="P1433">
        <f t="shared" si="1133"/>
        <v>10.652101045680478</v>
      </c>
      <c r="S1433">
        <v>1426</v>
      </c>
      <c r="T1433">
        <v>22.965875326721452</v>
      </c>
      <c r="U1433">
        <v>23.859196078927397</v>
      </c>
      <c r="W1433">
        <f t="shared" si="1134"/>
        <v>0</v>
      </c>
      <c r="X1433">
        <f t="shared" si="1135"/>
        <v>1</v>
      </c>
      <c r="Y1433">
        <f t="shared" si="1136"/>
        <v>0.89332075220594476</v>
      </c>
      <c r="AB1433">
        <v>1426</v>
      </c>
      <c r="AC1433">
        <v>26.340258334165789</v>
      </c>
      <c r="AD1433">
        <v>16.454056125672295</v>
      </c>
      <c r="AF1433">
        <f t="shared" si="1137"/>
        <v>1</v>
      </c>
      <c r="AG1433">
        <f t="shared" si="1138"/>
        <v>0</v>
      </c>
      <c r="AH1433">
        <f t="shared" si="1139"/>
        <v>9.8862022084934935</v>
      </c>
      <c r="AK1433">
        <v>1426</v>
      </c>
      <c r="AL1433">
        <v>21.561146244352905</v>
      </c>
      <c r="AM1433">
        <v>26.796110988240628</v>
      </c>
      <c r="AO1433">
        <f t="shared" si="1140"/>
        <v>0</v>
      </c>
      <c r="AP1433">
        <f t="shared" si="1141"/>
        <v>1</v>
      </c>
      <c r="AQ1433">
        <f t="shared" si="1142"/>
        <v>5.2349647438877227</v>
      </c>
      <c r="AT1433">
        <v>1426</v>
      </c>
      <c r="AU1433">
        <v>15.223803476890279</v>
      </c>
      <c r="AV1433">
        <v>20.811910381052545</v>
      </c>
      <c r="AX1433">
        <f t="shared" si="1143"/>
        <v>0</v>
      </c>
      <c r="AY1433">
        <f t="shared" si="1144"/>
        <v>1</v>
      </c>
      <c r="AZ1433">
        <f t="shared" si="1145"/>
        <v>5.5881069041622666</v>
      </c>
      <c r="BC1433">
        <v>1426</v>
      </c>
      <c r="BD1433" t="e">
        <v>#N/A</v>
      </c>
      <c r="BE1433" t="e">
        <v>#N/A</v>
      </c>
      <c r="BG1433" t="e">
        <f t="shared" si="1146"/>
        <v>#N/A</v>
      </c>
      <c r="BH1433" t="e">
        <f t="shared" si="1147"/>
        <v>#N/A</v>
      </c>
      <c r="BI1433" t="e">
        <f t="shared" si="1148"/>
        <v>#N/A</v>
      </c>
      <c r="BL1433">
        <v>1426</v>
      </c>
      <c r="BM1433">
        <v>39.307513497593149</v>
      </c>
      <c r="BN1433">
        <v>10.185509250093677</v>
      </c>
      <c r="BP1433">
        <f t="shared" si="1149"/>
        <v>1</v>
      </c>
      <c r="BQ1433">
        <f t="shared" si="1150"/>
        <v>0</v>
      </c>
      <c r="BR1433">
        <f t="shared" si="1151"/>
        <v>29.122004247499472</v>
      </c>
      <c r="BU1433">
        <v>1426</v>
      </c>
      <c r="BV1433">
        <v>17.066701208503162</v>
      </c>
      <c r="BW1433">
        <v>27.255073814227501</v>
      </c>
      <c r="BY1433">
        <f t="shared" si="1152"/>
        <v>0</v>
      </c>
      <c r="BZ1433">
        <f t="shared" si="1153"/>
        <v>1</v>
      </c>
      <c r="CA1433">
        <f t="shared" si="1154"/>
        <v>10.188372605724339</v>
      </c>
      <c r="CD1433">
        <v>1426</v>
      </c>
      <c r="CE1433">
        <v>22.441574608217451</v>
      </c>
      <c r="CF1433">
        <v>18.702371343571198</v>
      </c>
      <c r="CH1433">
        <f t="shared" si="1155"/>
        <v>1</v>
      </c>
      <c r="CI1433">
        <f t="shared" si="1156"/>
        <v>0</v>
      </c>
      <c r="CJ1433">
        <f t="shared" si="1157"/>
        <v>3.7392032646462532</v>
      </c>
      <c r="CM1433">
        <v>1426</v>
      </c>
      <c r="CN1433">
        <v>21.257377403738964</v>
      </c>
      <c r="CO1433">
        <v>4.2147784625021565</v>
      </c>
      <c r="CQ1433">
        <f t="shared" si="1158"/>
        <v>1</v>
      </c>
      <c r="CR1433">
        <f t="shared" si="1159"/>
        <v>0</v>
      </c>
      <c r="CS1433">
        <f t="shared" si="1160"/>
        <v>17.042598941236808</v>
      </c>
      <c r="CV1433">
        <v>1426</v>
      </c>
      <c r="CW1433">
        <v>23.902477540238745</v>
      </c>
      <c r="CX1433">
        <v>16.836272920165761</v>
      </c>
      <c r="CZ1433">
        <f t="shared" si="1161"/>
        <v>1</v>
      </c>
      <c r="DA1433">
        <f t="shared" si="1162"/>
        <v>0</v>
      </c>
      <c r="DB1433">
        <f t="shared" si="1163"/>
        <v>7.066204620072984</v>
      </c>
      <c r="DE1433">
        <v>1426</v>
      </c>
      <c r="DF1433">
        <v>15.712648137164836</v>
      </c>
      <c r="DG1433">
        <v>24.750634519027223</v>
      </c>
      <c r="DI1433">
        <f t="shared" si="1164"/>
        <v>0</v>
      </c>
      <c r="DJ1433">
        <f t="shared" si="1165"/>
        <v>1</v>
      </c>
      <c r="DK1433">
        <f t="shared" si="1166"/>
        <v>9.0379863818623871</v>
      </c>
      <c r="DN1433">
        <v>1426</v>
      </c>
      <c r="DO1433">
        <v>18.244611351351153</v>
      </c>
      <c r="DP1433">
        <v>26.157748249424088</v>
      </c>
      <c r="DR1433">
        <f t="shared" si="1167"/>
        <v>0</v>
      </c>
      <c r="DS1433">
        <f t="shared" si="1168"/>
        <v>1</v>
      </c>
      <c r="DT1433">
        <f t="shared" si="1169"/>
        <v>7.9131368980729349</v>
      </c>
      <c r="DW1433">
        <v>1426</v>
      </c>
      <c r="DX1433">
        <v>16.158579828857025</v>
      </c>
      <c r="DY1433">
        <v>11.477531564327411</v>
      </c>
      <c r="EA1433">
        <f t="shared" si="1170"/>
        <v>1</v>
      </c>
      <c r="EB1433">
        <f t="shared" si="1171"/>
        <v>0</v>
      </c>
      <c r="EC1433">
        <f t="shared" si="1172"/>
        <v>4.6810482645296148</v>
      </c>
      <c r="EF1433">
        <v>1426</v>
      </c>
      <c r="EG1433">
        <v>25.729635387961167</v>
      </c>
      <c r="EH1433">
        <v>18.568856517818219</v>
      </c>
      <c r="EJ1433">
        <f t="shared" si="1173"/>
        <v>1</v>
      </c>
      <c r="EK1433">
        <f t="shared" si="1174"/>
        <v>0</v>
      </c>
      <c r="EL1433">
        <f t="shared" si="1175"/>
        <v>7.1607788701429484</v>
      </c>
      <c r="EO1433">
        <v>1426</v>
      </c>
      <c r="EP1433">
        <v>27.525145425038687</v>
      </c>
      <c r="EQ1433">
        <v>35.327615860288141</v>
      </c>
      <c r="ES1433">
        <f t="shared" si="1176"/>
        <v>0</v>
      </c>
      <c r="ET1433">
        <f t="shared" si="1177"/>
        <v>1</v>
      </c>
      <c r="EU1433">
        <f t="shared" si="1178"/>
        <v>7.8024704352494538</v>
      </c>
    </row>
    <row r="1434" spans="1:151" x14ac:dyDescent="0.25">
      <c r="A1434">
        <v>1427</v>
      </c>
      <c r="B1434">
        <v>7.2852383366977991</v>
      </c>
      <c r="C1434">
        <v>29.39858291909734</v>
      </c>
      <c r="E1434">
        <f t="shared" si="1128"/>
        <v>0</v>
      </c>
      <c r="F1434">
        <f t="shared" si="1130"/>
        <v>1</v>
      </c>
      <c r="G1434">
        <f t="shared" si="1129"/>
        <v>22.113344582399542</v>
      </c>
      <c r="J1434">
        <v>1427</v>
      </c>
      <c r="K1434">
        <v>13.240925412459887</v>
      </c>
      <c r="L1434">
        <v>27.675921050994695</v>
      </c>
      <c r="N1434">
        <f t="shared" si="1131"/>
        <v>0</v>
      </c>
      <c r="O1434">
        <f t="shared" si="1132"/>
        <v>1</v>
      </c>
      <c r="P1434">
        <f t="shared" si="1133"/>
        <v>14.434995638534808</v>
      </c>
      <c r="S1434">
        <v>1427</v>
      </c>
      <c r="T1434">
        <v>22.893249344964246</v>
      </c>
      <c r="U1434">
        <v>28.705708725904145</v>
      </c>
      <c r="W1434">
        <f t="shared" si="1134"/>
        <v>0</v>
      </c>
      <c r="X1434">
        <f t="shared" si="1135"/>
        <v>1</v>
      </c>
      <c r="Y1434">
        <f t="shared" si="1136"/>
        <v>5.8124593809398988</v>
      </c>
      <c r="AB1434">
        <v>1427</v>
      </c>
      <c r="AC1434">
        <v>18.643453790766301</v>
      </c>
      <c r="AD1434">
        <v>18.565682069937779</v>
      </c>
      <c r="AF1434">
        <f t="shared" si="1137"/>
        <v>1</v>
      </c>
      <c r="AG1434">
        <f t="shared" si="1138"/>
        <v>0</v>
      </c>
      <c r="AH1434">
        <f t="shared" si="1139"/>
        <v>7.7771720828522461E-2</v>
      </c>
      <c r="AK1434">
        <v>1427</v>
      </c>
      <c r="AL1434">
        <v>22.181397658073099</v>
      </c>
      <c r="AM1434">
        <v>31.806624199118069</v>
      </c>
      <c r="AO1434">
        <f t="shared" si="1140"/>
        <v>0</v>
      </c>
      <c r="AP1434">
        <f t="shared" si="1141"/>
        <v>1</v>
      </c>
      <c r="AQ1434">
        <f t="shared" si="1142"/>
        <v>9.6252265410449702</v>
      </c>
      <c r="AT1434">
        <v>1427</v>
      </c>
      <c r="AU1434">
        <v>18.829485901203494</v>
      </c>
      <c r="AV1434">
        <v>20.75613537843757</v>
      </c>
      <c r="AX1434">
        <f t="shared" si="1143"/>
        <v>0</v>
      </c>
      <c r="AY1434">
        <f t="shared" si="1144"/>
        <v>1</v>
      </c>
      <c r="AZ1434">
        <f t="shared" si="1145"/>
        <v>1.9266494772340756</v>
      </c>
      <c r="BC1434">
        <v>1427</v>
      </c>
      <c r="BD1434" t="e">
        <v>#N/A</v>
      </c>
      <c r="BE1434" t="e">
        <v>#N/A</v>
      </c>
      <c r="BG1434" t="e">
        <f t="shared" si="1146"/>
        <v>#N/A</v>
      </c>
      <c r="BH1434" t="e">
        <f t="shared" si="1147"/>
        <v>#N/A</v>
      </c>
      <c r="BI1434" t="e">
        <f t="shared" si="1148"/>
        <v>#N/A</v>
      </c>
      <c r="BL1434">
        <v>1427</v>
      </c>
      <c r="BM1434">
        <v>27.490266726700288</v>
      </c>
      <c r="BN1434">
        <v>14.430438025510806</v>
      </c>
      <c r="BP1434">
        <f t="shared" si="1149"/>
        <v>1</v>
      </c>
      <c r="BQ1434">
        <f t="shared" si="1150"/>
        <v>0</v>
      </c>
      <c r="BR1434">
        <f t="shared" si="1151"/>
        <v>13.059828701189481</v>
      </c>
      <c r="BU1434">
        <v>1427</v>
      </c>
      <c r="BV1434">
        <v>18.68834276555318</v>
      </c>
      <c r="BW1434">
        <v>36.162771522052445</v>
      </c>
      <c r="BY1434">
        <f t="shared" si="1152"/>
        <v>0</v>
      </c>
      <c r="BZ1434">
        <f t="shared" si="1153"/>
        <v>1</v>
      </c>
      <c r="CA1434">
        <f t="shared" si="1154"/>
        <v>17.474428756499265</v>
      </c>
      <c r="CD1434">
        <v>1427</v>
      </c>
      <c r="CE1434">
        <v>23.126711789468391</v>
      </c>
      <c r="CF1434">
        <v>13.372101232995368</v>
      </c>
      <c r="CH1434">
        <f t="shared" si="1155"/>
        <v>1</v>
      </c>
      <c r="CI1434">
        <f t="shared" si="1156"/>
        <v>0</v>
      </c>
      <c r="CJ1434">
        <f t="shared" si="1157"/>
        <v>9.7546105564730237</v>
      </c>
      <c r="CM1434">
        <v>1427</v>
      </c>
      <c r="CN1434">
        <v>23.052299208305602</v>
      </c>
      <c r="CO1434">
        <v>9.3429029244869408</v>
      </c>
      <c r="CQ1434">
        <f t="shared" si="1158"/>
        <v>1</v>
      </c>
      <c r="CR1434">
        <f t="shared" si="1159"/>
        <v>0</v>
      </c>
      <c r="CS1434">
        <f t="shared" si="1160"/>
        <v>13.709396283818661</v>
      </c>
      <c r="CV1434">
        <v>1427</v>
      </c>
      <c r="CW1434">
        <v>27.028310422707278</v>
      </c>
      <c r="CX1434">
        <v>21.954146142437121</v>
      </c>
      <c r="CZ1434">
        <f t="shared" si="1161"/>
        <v>1</v>
      </c>
      <c r="DA1434">
        <f t="shared" si="1162"/>
        <v>0</v>
      </c>
      <c r="DB1434">
        <f t="shared" si="1163"/>
        <v>5.074164280270157</v>
      </c>
      <c r="DE1434">
        <v>1427</v>
      </c>
      <c r="DF1434">
        <v>19.780687850093461</v>
      </c>
      <c r="DG1434">
        <v>20.987490171882957</v>
      </c>
      <c r="DI1434">
        <f t="shared" si="1164"/>
        <v>0</v>
      </c>
      <c r="DJ1434">
        <f t="shared" si="1165"/>
        <v>1</v>
      </c>
      <c r="DK1434">
        <f t="shared" si="1166"/>
        <v>1.2068023217894961</v>
      </c>
      <c r="DN1434">
        <v>1427</v>
      </c>
      <c r="DO1434">
        <v>22.503171565681164</v>
      </c>
      <c r="DP1434">
        <v>19.761034999284654</v>
      </c>
      <c r="DR1434">
        <f t="shared" si="1167"/>
        <v>1</v>
      </c>
      <c r="DS1434">
        <f t="shared" si="1168"/>
        <v>0</v>
      </c>
      <c r="DT1434">
        <f t="shared" si="1169"/>
        <v>2.7421365663965105</v>
      </c>
      <c r="DW1434">
        <v>1427</v>
      </c>
      <c r="DX1434">
        <v>12.356353824155441</v>
      </c>
      <c r="DY1434">
        <v>13.958688465507793</v>
      </c>
      <c r="EA1434">
        <f t="shared" si="1170"/>
        <v>0</v>
      </c>
      <c r="EB1434">
        <f t="shared" si="1171"/>
        <v>1</v>
      </c>
      <c r="EC1434">
        <f t="shared" si="1172"/>
        <v>1.6023346413523516</v>
      </c>
      <c r="EF1434">
        <v>1427</v>
      </c>
      <c r="EG1434">
        <v>24.077938814427995</v>
      </c>
      <c r="EH1434">
        <v>9.551045660624272</v>
      </c>
      <c r="EJ1434">
        <f t="shared" si="1173"/>
        <v>1</v>
      </c>
      <c r="EK1434">
        <f t="shared" si="1174"/>
        <v>0</v>
      </c>
      <c r="EL1434">
        <f t="shared" si="1175"/>
        <v>14.526893153803723</v>
      </c>
      <c r="EO1434">
        <v>1427</v>
      </c>
      <c r="EP1434">
        <v>23.124227704020363</v>
      </c>
      <c r="EQ1434">
        <v>26.148586473172774</v>
      </c>
      <c r="ES1434">
        <f t="shared" si="1176"/>
        <v>0</v>
      </c>
      <c r="ET1434">
        <f t="shared" si="1177"/>
        <v>1</v>
      </c>
      <c r="EU1434">
        <f t="shared" si="1178"/>
        <v>3.0243587691524105</v>
      </c>
    </row>
    <row r="1435" spans="1:151" x14ac:dyDescent="0.25">
      <c r="A1435">
        <v>1428</v>
      </c>
      <c r="B1435">
        <v>11.020716117814898</v>
      </c>
      <c r="C1435">
        <v>9.9112957480287829</v>
      </c>
      <c r="E1435">
        <f t="shared" si="1128"/>
        <v>1</v>
      </c>
      <c r="F1435">
        <f t="shared" si="1130"/>
        <v>0</v>
      </c>
      <c r="G1435">
        <f t="shared" si="1129"/>
        <v>1.1094203697861147</v>
      </c>
      <c r="J1435">
        <v>1428</v>
      </c>
      <c r="K1435">
        <v>20.745525920664761</v>
      </c>
      <c r="L1435">
        <v>19.968145093389019</v>
      </c>
      <c r="N1435">
        <f t="shared" si="1131"/>
        <v>1</v>
      </c>
      <c r="O1435">
        <f t="shared" si="1132"/>
        <v>0</v>
      </c>
      <c r="P1435">
        <f t="shared" si="1133"/>
        <v>0.77738082727574209</v>
      </c>
      <c r="S1435">
        <v>1428</v>
      </c>
      <c r="T1435">
        <v>15.708439503519982</v>
      </c>
      <c r="U1435">
        <v>33.928971664001367</v>
      </c>
      <c r="W1435">
        <f t="shared" si="1134"/>
        <v>0</v>
      </c>
      <c r="X1435">
        <f t="shared" si="1135"/>
        <v>1</v>
      </c>
      <c r="Y1435">
        <f t="shared" si="1136"/>
        <v>18.220532160481383</v>
      </c>
      <c r="AB1435">
        <v>1428</v>
      </c>
      <c r="AC1435">
        <v>32.278037721800047</v>
      </c>
      <c r="AD1435">
        <v>18.079544647593917</v>
      </c>
      <c r="AF1435">
        <f t="shared" si="1137"/>
        <v>1</v>
      </c>
      <c r="AG1435">
        <f t="shared" si="1138"/>
        <v>0</v>
      </c>
      <c r="AH1435">
        <f t="shared" si="1139"/>
        <v>14.19849307420613</v>
      </c>
      <c r="AK1435">
        <v>1428</v>
      </c>
      <c r="AL1435">
        <v>27.047334972360087</v>
      </c>
      <c r="AM1435">
        <v>31.452688634386799</v>
      </c>
      <c r="AO1435">
        <f t="shared" si="1140"/>
        <v>0</v>
      </c>
      <c r="AP1435">
        <f t="shared" si="1141"/>
        <v>1</v>
      </c>
      <c r="AQ1435">
        <f t="shared" si="1142"/>
        <v>4.4053536620267124</v>
      </c>
      <c r="AT1435">
        <v>1428</v>
      </c>
      <c r="AU1435">
        <v>17.108640593098389</v>
      </c>
      <c r="AV1435">
        <v>30.359151288474713</v>
      </c>
      <c r="AX1435">
        <f t="shared" si="1143"/>
        <v>0</v>
      </c>
      <c r="AY1435">
        <f t="shared" si="1144"/>
        <v>1</v>
      </c>
      <c r="AZ1435">
        <f t="shared" si="1145"/>
        <v>13.250510695376324</v>
      </c>
      <c r="BC1435">
        <v>1428</v>
      </c>
      <c r="BD1435" t="e">
        <v>#N/A</v>
      </c>
      <c r="BE1435" t="e">
        <v>#N/A</v>
      </c>
      <c r="BG1435" t="e">
        <f t="shared" si="1146"/>
        <v>#N/A</v>
      </c>
      <c r="BH1435" t="e">
        <f t="shared" si="1147"/>
        <v>#N/A</v>
      </c>
      <c r="BI1435" t="e">
        <f t="shared" si="1148"/>
        <v>#N/A</v>
      </c>
      <c r="BL1435">
        <v>1428</v>
      </c>
      <c r="BM1435">
        <v>33.656341533425916</v>
      </c>
      <c r="BN1435">
        <v>13.479298763366787</v>
      </c>
      <c r="BP1435">
        <f t="shared" si="1149"/>
        <v>1</v>
      </c>
      <c r="BQ1435">
        <f t="shared" si="1150"/>
        <v>0</v>
      </c>
      <c r="BR1435">
        <f t="shared" si="1151"/>
        <v>20.177042770059131</v>
      </c>
      <c r="BU1435">
        <v>1428</v>
      </c>
      <c r="BV1435">
        <v>6.7021010118758788</v>
      </c>
      <c r="BW1435">
        <v>37.97541014365919</v>
      </c>
      <c r="BY1435">
        <f t="shared" si="1152"/>
        <v>0</v>
      </c>
      <c r="BZ1435">
        <f t="shared" si="1153"/>
        <v>1</v>
      </c>
      <c r="CA1435">
        <f t="shared" si="1154"/>
        <v>31.273309131783311</v>
      </c>
      <c r="CD1435">
        <v>1428</v>
      </c>
      <c r="CE1435">
        <v>23.139318004066656</v>
      </c>
      <c r="CF1435">
        <v>33.953711199083635</v>
      </c>
      <c r="CH1435">
        <f t="shared" si="1155"/>
        <v>0</v>
      </c>
      <c r="CI1435">
        <f t="shared" si="1156"/>
        <v>1</v>
      </c>
      <c r="CJ1435">
        <f t="shared" si="1157"/>
        <v>10.814393195016979</v>
      </c>
      <c r="CM1435">
        <v>1428</v>
      </c>
      <c r="CN1435">
        <v>19.983054216118472</v>
      </c>
      <c r="CO1435">
        <v>18.676529247831105</v>
      </c>
      <c r="CQ1435">
        <f t="shared" si="1158"/>
        <v>1</v>
      </c>
      <c r="CR1435">
        <f t="shared" si="1159"/>
        <v>0</v>
      </c>
      <c r="CS1435">
        <f t="shared" si="1160"/>
        <v>1.3065249682873663</v>
      </c>
      <c r="CV1435">
        <v>1428</v>
      </c>
      <c r="CW1435">
        <v>21.519344021993071</v>
      </c>
      <c r="CX1435">
        <v>16.000898289424917</v>
      </c>
      <c r="CZ1435">
        <f t="shared" si="1161"/>
        <v>1</v>
      </c>
      <c r="DA1435">
        <f t="shared" si="1162"/>
        <v>0</v>
      </c>
      <c r="DB1435">
        <f t="shared" si="1163"/>
        <v>5.5184457325681535</v>
      </c>
      <c r="DE1435">
        <v>1428</v>
      </c>
      <c r="DF1435">
        <v>10.047180161587523</v>
      </c>
      <c r="DG1435">
        <v>23.606096101583855</v>
      </c>
      <c r="DI1435">
        <f t="shared" si="1164"/>
        <v>0</v>
      </c>
      <c r="DJ1435">
        <f t="shared" si="1165"/>
        <v>1</v>
      </c>
      <c r="DK1435">
        <f t="shared" si="1166"/>
        <v>13.558915939996332</v>
      </c>
      <c r="DN1435">
        <v>1428</v>
      </c>
      <c r="DO1435">
        <v>24.439796440100295</v>
      </c>
      <c r="DP1435">
        <v>25.417918867184088</v>
      </c>
      <c r="DR1435">
        <f t="shared" si="1167"/>
        <v>0</v>
      </c>
      <c r="DS1435">
        <f t="shared" si="1168"/>
        <v>1</v>
      </c>
      <c r="DT1435">
        <f t="shared" si="1169"/>
        <v>0.97812242708379316</v>
      </c>
      <c r="DW1435">
        <v>1428</v>
      </c>
      <c r="DX1435">
        <v>10.618002648732766</v>
      </c>
      <c r="DY1435">
        <v>10.329432884131482</v>
      </c>
      <c r="EA1435">
        <f t="shared" si="1170"/>
        <v>1</v>
      </c>
      <c r="EB1435">
        <f t="shared" si="1171"/>
        <v>0</v>
      </c>
      <c r="EC1435">
        <f t="shared" si="1172"/>
        <v>0.28856976460128436</v>
      </c>
      <c r="EF1435">
        <v>1428</v>
      </c>
      <c r="EG1435">
        <v>21.797935566606053</v>
      </c>
      <c r="EH1435">
        <v>20.554616961727564</v>
      </c>
      <c r="EJ1435">
        <f t="shared" si="1173"/>
        <v>1</v>
      </c>
      <c r="EK1435">
        <f t="shared" si="1174"/>
        <v>0</v>
      </c>
      <c r="EL1435">
        <f t="shared" si="1175"/>
        <v>1.243318604878489</v>
      </c>
      <c r="EO1435">
        <v>1428</v>
      </c>
      <c r="EP1435">
        <v>21.59519646614735</v>
      </c>
      <c r="EQ1435">
        <v>22.036561994888348</v>
      </c>
      <c r="ES1435">
        <f t="shared" si="1176"/>
        <v>0</v>
      </c>
      <c r="ET1435">
        <f t="shared" si="1177"/>
        <v>1</v>
      </c>
      <c r="EU1435">
        <f t="shared" si="1178"/>
        <v>0.44136552874099877</v>
      </c>
    </row>
    <row r="1436" spans="1:151" x14ac:dyDescent="0.25">
      <c r="A1436">
        <v>1429</v>
      </c>
      <c r="B1436">
        <v>13.705747788127598</v>
      </c>
      <c r="C1436">
        <v>24.340703792033075</v>
      </c>
      <c r="E1436">
        <f t="shared" si="1128"/>
        <v>0</v>
      </c>
      <c r="F1436">
        <f t="shared" si="1130"/>
        <v>1</v>
      </c>
      <c r="G1436">
        <f t="shared" si="1129"/>
        <v>10.634956003905478</v>
      </c>
      <c r="J1436">
        <v>1429</v>
      </c>
      <c r="K1436">
        <v>19.246543062778596</v>
      </c>
      <c r="L1436">
        <v>24.496812917277101</v>
      </c>
      <c r="N1436">
        <f t="shared" si="1131"/>
        <v>0</v>
      </c>
      <c r="O1436">
        <f t="shared" si="1132"/>
        <v>1</v>
      </c>
      <c r="P1436">
        <f t="shared" si="1133"/>
        <v>5.2502698544985051</v>
      </c>
      <c r="S1436">
        <v>1429</v>
      </c>
      <c r="T1436">
        <v>15.238291537634735</v>
      </c>
      <c r="U1436">
        <v>4.5562434184315279</v>
      </c>
      <c r="W1436">
        <f t="shared" si="1134"/>
        <v>1</v>
      </c>
      <c r="X1436">
        <f t="shared" si="1135"/>
        <v>0</v>
      </c>
      <c r="Y1436">
        <f t="shared" si="1136"/>
        <v>10.682048119203207</v>
      </c>
      <c r="AB1436">
        <v>1429</v>
      </c>
      <c r="AC1436">
        <v>17.222787890933063</v>
      </c>
      <c r="AD1436">
        <v>17.568815368890395</v>
      </c>
      <c r="AF1436">
        <f t="shared" si="1137"/>
        <v>0</v>
      </c>
      <c r="AG1436">
        <f t="shared" si="1138"/>
        <v>1</v>
      </c>
      <c r="AH1436">
        <f t="shared" si="1139"/>
        <v>0.3460274779573318</v>
      </c>
      <c r="AK1436">
        <v>1429</v>
      </c>
      <c r="AL1436">
        <v>19.537541688401426</v>
      </c>
      <c r="AM1436">
        <v>16.708271516034213</v>
      </c>
      <c r="AO1436">
        <f t="shared" si="1140"/>
        <v>1</v>
      </c>
      <c r="AP1436">
        <f t="shared" si="1141"/>
        <v>0</v>
      </c>
      <c r="AQ1436">
        <f t="shared" si="1142"/>
        <v>2.8292701723672131</v>
      </c>
      <c r="AT1436">
        <v>1429</v>
      </c>
      <c r="AU1436">
        <v>20.570737540173226</v>
      </c>
      <c r="AV1436">
        <v>14.974466651826468</v>
      </c>
      <c r="AX1436">
        <f t="shared" si="1143"/>
        <v>1</v>
      </c>
      <c r="AY1436">
        <f t="shared" si="1144"/>
        <v>0</v>
      </c>
      <c r="AZ1436">
        <f t="shared" si="1145"/>
        <v>5.5962708883467585</v>
      </c>
      <c r="BC1436">
        <v>1429</v>
      </c>
      <c r="BD1436" t="e">
        <v>#N/A</v>
      </c>
      <c r="BE1436" t="e">
        <v>#N/A</v>
      </c>
      <c r="BG1436" t="e">
        <f t="shared" si="1146"/>
        <v>#N/A</v>
      </c>
      <c r="BH1436" t="e">
        <f t="shared" si="1147"/>
        <v>#N/A</v>
      </c>
      <c r="BI1436" t="e">
        <f t="shared" si="1148"/>
        <v>#N/A</v>
      </c>
      <c r="BL1436">
        <v>1429</v>
      </c>
      <c r="BM1436">
        <v>27.133564994202416</v>
      </c>
      <c r="BN1436">
        <v>16.583785616244455</v>
      </c>
      <c r="BP1436">
        <f t="shared" si="1149"/>
        <v>1</v>
      </c>
      <c r="BQ1436">
        <f t="shared" si="1150"/>
        <v>0</v>
      </c>
      <c r="BR1436">
        <f t="shared" si="1151"/>
        <v>10.549779377957961</v>
      </c>
      <c r="BU1436">
        <v>1429</v>
      </c>
      <c r="BV1436">
        <v>35.717743285579857</v>
      </c>
      <c r="BW1436">
        <v>25.041554393667184</v>
      </c>
      <c r="BY1436">
        <f t="shared" si="1152"/>
        <v>1</v>
      </c>
      <c r="BZ1436">
        <f t="shared" si="1153"/>
        <v>0</v>
      </c>
      <c r="CA1436">
        <f t="shared" si="1154"/>
        <v>10.676188891912673</v>
      </c>
      <c r="CD1436">
        <v>1429</v>
      </c>
      <c r="CE1436">
        <v>17.369332666180796</v>
      </c>
      <c r="CF1436">
        <v>31.982884583632149</v>
      </c>
      <c r="CH1436">
        <f t="shared" si="1155"/>
        <v>0</v>
      </c>
      <c r="CI1436">
        <f t="shared" si="1156"/>
        <v>1</v>
      </c>
      <c r="CJ1436">
        <f t="shared" si="1157"/>
        <v>14.613551917451353</v>
      </c>
      <c r="CM1436">
        <v>1429</v>
      </c>
      <c r="CN1436">
        <v>23.387835026381367</v>
      </c>
      <c r="CO1436">
        <v>27.113601162921483</v>
      </c>
      <c r="CQ1436">
        <f t="shared" si="1158"/>
        <v>0</v>
      </c>
      <c r="CR1436">
        <f t="shared" si="1159"/>
        <v>1</v>
      </c>
      <c r="CS1436">
        <f t="shared" si="1160"/>
        <v>3.7257661365401162</v>
      </c>
      <c r="CV1436">
        <v>1429</v>
      </c>
      <c r="CW1436">
        <v>21.750343515102976</v>
      </c>
      <c r="CX1436">
        <v>15.761559384690816</v>
      </c>
      <c r="CZ1436">
        <f t="shared" si="1161"/>
        <v>1</v>
      </c>
      <c r="DA1436">
        <f t="shared" si="1162"/>
        <v>0</v>
      </c>
      <c r="DB1436">
        <f t="shared" si="1163"/>
        <v>5.9887841304121601</v>
      </c>
      <c r="DE1436">
        <v>1429</v>
      </c>
      <c r="DF1436">
        <v>26.028595279105271</v>
      </c>
      <c r="DG1436">
        <v>7.1246136007822116</v>
      </c>
      <c r="DI1436">
        <f t="shared" si="1164"/>
        <v>1</v>
      </c>
      <c r="DJ1436">
        <f t="shared" si="1165"/>
        <v>0</v>
      </c>
      <c r="DK1436">
        <f t="shared" si="1166"/>
        <v>18.90398167832306</v>
      </c>
      <c r="DN1436">
        <v>1429</v>
      </c>
      <c r="DO1436">
        <v>21.073002794989385</v>
      </c>
      <c r="DP1436">
        <v>8.3495771637724463</v>
      </c>
      <c r="DR1436">
        <f t="shared" si="1167"/>
        <v>1</v>
      </c>
      <c r="DS1436">
        <f t="shared" si="1168"/>
        <v>0</v>
      </c>
      <c r="DT1436">
        <f t="shared" si="1169"/>
        <v>12.723425631216939</v>
      </c>
      <c r="DW1436">
        <v>1429</v>
      </c>
      <c r="DX1436">
        <v>19.500510951972185</v>
      </c>
      <c r="DY1436">
        <v>12.625331696081544</v>
      </c>
      <c r="EA1436">
        <f t="shared" si="1170"/>
        <v>1</v>
      </c>
      <c r="EB1436">
        <f t="shared" si="1171"/>
        <v>0</v>
      </c>
      <c r="EC1436">
        <f t="shared" si="1172"/>
        <v>6.8751792558906413</v>
      </c>
      <c r="EF1436">
        <v>1429</v>
      </c>
      <c r="EG1436">
        <v>20.794591171798384</v>
      </c>
      <c r="EH1436">
        <v>10.222390157905657</v>
      </c>
      <c r="EJ1436">
        <f t="shared" si="1173"/>
        <v>1</v>
      </c>
      <c r="EK1436">
        <f t="shared" si="1174"/>
        <v>0</v>
      </c>
      <c r="EL1436">
        <f t="shared" si="1175"/>
        <v>10.572201013892727</v>
      </c>
      <c r="EO1436">
        <v>1429</v>
      </c>
      <c r="EP1436">
        <v>20.92668419105939</v>
      </c>
      <c r="EQ1436">
        <v>34.325316708623745</v>
      </c>
      <c r="ES1436">
        <f t="shared" si="1176"/>
        <v>0</v>
      </c>
      <c r="ET1436">
        <f t="shared" si="1177"/>
        <v>1</v>
      </c>
      <c r="EU1436">
        <f t="shared" si="1178"/>
        <v>13.398632517564355</v>
      </c>
    </row>
    <row r="1437" spans="1:151" x14ac:dyDescent="0.25">
      <c r="A1437">
        <v>1430</v>
      </c>
      <c r="B1437">
        <v>11.747834430265703</v>
      </c>
      <c r="C1437">
        <v>36.9669033007781</v>
      </c>
      <c r="E1437">
        <f t="shared" si="1128"/>
        <v>0</v>
      </c>
      <c r="F1437">
        <f t="shared" si="1130"/>
        <v>1</v>
      </c>
      <c r="G1437">
        <f t="shared" si="1129"/>
        <v>25.219068870512395</v>
      </c>
      <c r="J1437">
        <v>1430</v>
      </c>
      <c r="K1437">
        <v>21.421837829397962</v>
      </c>
      <c r="L1437">
        <v>18.057277985948009</v>
      </c>
      <c r="N1437">
        <f t="shared" si="1131"/>
        <v>1</v>
      </c>
      <c r="O1437">
        <f t="shared" si="1132"/>
        <v>0</v>
      </c>
      <c r="P1437">
        <f t="shared" si="1133"/>
        <v>3.3645598434499533</v>
      </c>
      <c r="S1437">
        <v>1430</v>
      </c>
      <c r="T1437">
        <v>15.270505952119418</v>
      </c>
      <c r="U1437">
        <v>4.888881075501299</v>
      </c>
      <c r="W1437">
        <f t="shared" si="1134"/>
        <v>1</v>
      </c>
      <c r="X1437">
        <f t="shared" si="1135"/>
        <v>0</v>
      </c>
      <c r="Y1437">
        <f t="shared" si="1136"/>
        <v>10.381624876618119</v>
      </c>
      <c r="AB1437">
        <v>1430</v>
      </c>
      <c r="AC1437">
        <v>19.888131419508287</v>
      </c>
      <c r="AD1437">
        <v>18.06672274714418</v>
      </c>
      <c r="AF1437">
        <f t="shared" si="1137"/>
        <v>1</v>
      </c>
      <c r="AG1437">
        <f t="shared" si="1138"/>
        <v>0</v>
      </c>
      <c r="AH1437">
        <f t="shared" si="1139"/>
        <v>1.8214086723641074</v>
      </c>
      <c r="AK1437">
        <v>1430</v>
      </c>
      <c r="AL1437">
        <v>29.518235490933549</v>
      </c>
      <c r="AM1437">
        <v>22.84468626868496</v>
      </c>
      <c r="AO1437">
        <f t="shared" si="1140"/>
        <v>1</v>
      </c>
      <c r="AP1437">
        <f t="shared" si="1141"/>
        <v>0</v>
      </c>
      <c r="AQ1437">
        <f t="shared" si="1142"/>
        <v>6.6735492222485888</v>
      </c>
      <c r="AT1437">
        <v>1430</v>
      </c>
      <c r="AU1437">
        <v>19.344070189882302</v>
      </c>
      <c r="AV1437">
        <v>19.17109894860743</v>
      </c>
      <c r="AX1437">
        <f t="shared" si="1143"/>
        <v>1</v>
      </c>
      <c r="AY1437">
        <f t="shared" si="1144"/>
        <v>0</v>
      </c>
      <c r="AZ1437">
        <f t="shared" si="1145"/>
        <v>0.17297124127487251</v>
      </c>
      <c r="BC1437">
        <v>1430</v>
      </c>
      <c r="BD1437" t="e">
        <v>#N/A</v>
      </c>
      <c r="BE1437" t="e">
        <v>#N/A</v>
      </c>
      <c r="BG1437" t="e">
        <f t="shared" si="1146"/>
        <v>#N/A</v>
      </c>
      <c r="BH1437" t="e">
        <f t="shared" si="1147"/>
        <v>#N/A</v>
      </c>
      <c r="BI1437" t="e">
        <f t="shared" si="1148"/>
        <v>#N/A</v>
      </c>
      <c r="BL1437">
        <v>1430</v>
      </c>
      <c r="BM1437">
        <v>30.63382535490625</v>
      </c>
      <c r="BN1437">
        <v>13.457650335009598</v>
      </c>
      <c r="BP1437">
        <f t="shared" si="1149"/>
        <v>1</v>
      </c>
      <c r="BQ1437">
        <f t="shared" si="1150"/>
        <v>0</v>
      </c>
      <c r="BR1437">
        <f t="shared" si="1151"/>
        <v>17.176175019896654</v>
      </c>
      <c r="BU1437">
        <v>1430</v>
      </c>
      <c r="BV1437">
        <v>17.79248075889123</v>
      </c>
      <c r="BW1437">
        <v>24.114010580747859</v>
      </c>
      <c r="BY1437">
        <f t="shared" si="1152"/>
        <v>0</v>
      </c>
      <c r="BZ1437">
        <f t="shared" si="1153"/>
        <v>1</v>
      </c>
      <c r="CA1437">
        <f t="shared" si="1154"/>
        <v>6.3215298218566289</v>
      </c>
      <c r="CD1437">
        <v>1430</v>
      </c>
      <c r="CE1437">
        <v>22.88910153861254</v>
      </c>
      <c r="CF1437">
        <v>38.705495174037161</v>
      </c>
      <c r="CH1437">
        <f t="shared" si="1155"/>
        <v>0</v>
      </c>
      <c r="CI1437">
        <f t="shared" si="1156"/>
        <v>1</v>
      </c>
      <c r="CJ1437">
        <f t="shared" si="1157"/>
        <v>15.816393635424621</v>
      </c>
      <c r="CM1437">
        <v>1430</v>
      </c>
      <c r="CN1437">
        <v>22.93269061415635</v>
      </c>
      <c r="CO1437">
        <v>17.582828944769648</v>
      </c>
      <c r="CQ1437">
        <f t="shared" si="1158"/>
        <v>1</v>
      </c>
      <c r="CR1437">
        <f t="shared" si="1159"/>
        <v>0</v>
      </c>
      <c r="CS1437">
        <f t="shared" si="1160"/>
        <v>5.3498616693867014</v>
      </c>
      <c r="CV1437">
        <v>1430</v>
      </c>
      <c r="CW1437">
        <v>20.024014246042114</v>
      </c>
      <c r="CX1437">
        <v>15.664532434800796</v>
      </c>
      <c r="CZ1437">
        <f t="shared" si="1161"/>
        <v>1</v>
      </c>
      <c r="DA1437">
        <f t="shared" si="1162"/>
        <v>0</v>
      </c>
      <c r="DB1437">
        <f t="shared" si="1163"/>
        <v>4.3594818112413183</v>
      </c>
      <c r="DE1437">
        <v>1430</v>
      </c>
      <c r="DF1437">
        <v>23.986617129723861</v>
      </c>
      <c r="DG1437">
        <v>26.123425125473346</v>
      </c>
      <c r="DI1437">
        <f t="shared" si="1164"/>
        <v>0</v>
      </c>
      <c r="DJ1437">
        <f t="shared" si="1165"/>
        <v>1</v>
      </c>
      <c r="DK1437">
        <f t="shared" si="1166"/>
        <v>2.1368079957494857</v>
      </c>
      <c r="DN1437">
        <v>1430</v>
      </c>
      <c r="DO1437">
        <v>22.039907488021736</v>
      </c>
      <c r="DP1437">
        <v>25.789540980090273</v>
      </c>
      <c r="DR1437">
        <f t="shared" si="1167"/>
        <v>0</v>
      </c>
      <c r="DS1437">
        <f t="shared" si="1168"/>
        <v>1</v>
      </c>
      <c r="DT1437">
        <f t="shared" si="1169"/>
        <v>3.7496334920685364</v>
      </c>
      <c r="DW1437">
        <v>1430</v>
      </c>
      <c r="DX1437">
        <v>15.827202359453349</v>
      </c>
      <c r="DY1437">
        <v>8.4186547418759297</v>
      </c>
      <c r="EA1437">
        <f t="shared" si="1170"/>
        <v>1</v>
      </c>
      <c r="EB1437">
        <f t="shared" si="1171"/>
        <v>0</v>
      </c>
      <c r="EC1437">
        <f t="shared" si="1172"/>
        <v>7.408547617577419</v>
      </c>
      <c r="EF1437">
        <v>1430</v>
      </c>
      <c r="EG1437">
        <v>16.243725277645986</v>
      </c>
      <c r="EH1437">
        <v>13.135838625274799</v>
      </c>
      <c r="EJ1437">
        <f t="shared" si="1173"/>
        <v>1</v>
      </c>
      <c r="EK1437">
        <f t="shared" si="1174"/>
        <v>0</v>
      </c>
      <c r="EL1437">
        <f t="shared" si="1175"/>
        <v>3.107886652371187</v>
      </c>
      <c r="EO1437">
        <v>1430</v>
      </c>
      <c r="EP1437">
        <v>22.42484109933099</v>
      </c>
      <c r="EQ1437">
        <v>12.050884120158265</v>
      </c>
      <c r="ES1437">
        <f t="shared" si="1176"/>
        <v>1</v>
      </c>
      <c r="ET1437">
        <f t="shared" si="1177"/>
        <v>0</v>
      </c>
      <c r="EU1437">
        <f t="shared" si="1178"/>
        <v>10.373956979172725</v>
      </c>
    </row>
    <row r="1438" spans="1:151" x14ac:dyDescent="0.25">
      <c r="A1438">
        <v>1431</v>
      </c>
      <c r="B1438">
        <v>8.3266311790586105</v>
      </c>
      <c r="C1438">
        <v>13.335922764829624</v>
      </c>
      <c r="E1438">
        <f t="shared" si="1128"/>
        <v>0</v>
      </c>
      <c r="F1438">
        <f t="shared" si="1130"/>
        <v>1</v>
      </c>
      <c r="G1438">
        <f t="shared" si="1129"/>
        <v>5.0092915857710132</v>
      </c>
      <c r="J1438">
        <v>1431</v>
      </c>
      <c r="K1438">
        <v>24.710364007976537</v>
      </c>
      <c r="L1438">
        <v>18.482548060877399</v>
      </c>
      <c r="N1438">
        <f t="shared" si="1131"/>
        <v>1</v>
      </c>
      <c r="O1438">
        <f t="shared" si="1132"/>
        <v>0</v>
      </c>
      <c r="P1438">
        <f t="shared" si="1133"/>
        <v>6.2278159470991383</v>
      </c>
      <c r="S1438">
        <v>1431</v>
      </c>
      <c r="T1438">
        <v>17.238267799120194</v>
      </c>
      <c r="U1438">
        <v>28.556149838729063</v>
      </c>
      <c r="W1438">
        <f t="shared" si="1134"/>
        <v>0</v>
      </c>
      <c r="X1438">
        <f t="shared" si="1135"/>
        <v>1</v>
      </c>
      <c r="Y1438">
        <f t="shared" si="1136"/>
        <v>11.317882039608868</v>
      </c>
      <c r="AB1438">
        <v>1431</v>
      </c>
      <c r="AC1438">
        <v>24.593243415705022</v>
      </c>
      <c r="AD1438">
        <v>19.011401213724604</v>
      </c>
      <c r="AF1438">
        <f t="shared" si="1137"/>
        <v>1</v>
      </c>
      <c r="AG1438">
        <f t="shared" si="1138"/>
        <v>0</v>
      </c>
      <c r="AH1438">
        <f t="shared" si="1139"/>
        <v>5.5818422019804181</v>
      </c>
      <c r="AK1438">
        <v>1431</v>
      </c>
      <c r="AL1438">
        <v>22.519963884272094</v>
      </c>
      <c r="AM1438">
        <v>38.219849090878533</v>
      </c>
      <c r="AO1438">
        <f t="shared" si="1140"/>
        <v>0</v>
      </c>
      <c r="AP1438">
        <f t="shared" si="1141"/>
        <v>1</v>
      </c>
      <c r="AQ1438">
        <f t="shared" si="1142"/>
        <v>15.699885206606439</v>
      </c>
      <c r="AT1438">
        <v>1431</v>
      </c>
      <c r="AU1438">
        <v>20.027039615266126</v>
      </c>
      <c r="AV1438">
        <v>17.39479169345254</v>
      </c>
      <c r="AX1438">
        <f t="shared" si="1143"/>
        <v>1</v>
      </c>
      <c r="AY1438">
        <f t="shared" si="1144"/>
        <v>0</v>
      </c>
      <c r="AZ1438">
        <f t="shared" si="1145"/>
        <v>2.6322479218135868</v>
      </c>
      <c r="BC1438">
        <v>1431</v>
      </c>
      <c r="BD1438" t="e">
        <v>#N/A</v>
      </c>
      <c r="BE1438" t="e">
        <v>#N/A</v>
      </c>
      <c r="BG1438" t="e">
        <f t="shared" si="1146"/>
        <v>#N/A</v>
      </c>
      <c r="BH1438" t="e">
        <f t="shared" si="1147"/>
        <v>#N/A</v>
      </c>
      <c r="BI1438" t="e">
        <f t="shared" si="1148"/>
        <v>#N/A</v>
      </c>
      <c r="BL1438">
        <v>1431</v>
      </c>
      <c r="BM1438">
        <v>26.849806367802422</v>
      </c>
      <c r="BN1438">
        <v>18.952153330504373</v>
      </c>
      <c r="BP1438">
        <f t="shared" si="1149"/>
        <v>1</v>
      </c>
      <c r="BQ1438">
        <f t="shared" si="1150"/>
        <v>0</v>
      </c>
      <c r="BR1438">
        <f t="shared" si="1151"/>
        <v>7.8976530372980491</v>
      </c>
      <c r="BU1438">
        <v>1431</v>
      </c>
      <c r="BV1438">
        <v>29.523551687724826</v>
      </c>
      <c r="BW1438">
        <v>23.233248821317954</v>
      </c>
      <c r="BY1438">
        <f t="shared" si="1152"/>
        <v>1</v>
      </c>
      <c r="BZ1438">
        <f t="shared" si="1153"/>
        <v>0</v>
      </c>
      <c r="CA1438">
        <f t="shared" si="1154"/>
        <v>6.2903028664068721</v>
      </c>
      <c r="CD1438">
        <v>1431</v>
      </c>
      <c r="CE1438">
        <v>24.573684102611828</v>
      </c>
      <c r="CF1438">
        <v>9.5576052043963671</v>
      </c>
      <c r="CH1438">
        <f t="shared" si="1155"/>
        <v>1</v>
      </c>
      <c r="CI1438">
        <f t="shared" si="1156"/>
        <v>0</v>
      </c>
      <c r="CJ1438">
        <f t="shared" si="1157"/>
        <v>15.016078898215461</v>
      </c>
      <c r="CM1438">
        <v>1431</v>
      </c>
      <c r="CN1438">
        <v>26.274888752416281</v>
      </c>
      <c r="CO1438">
        <v>29.161676136888346</v>
      </c>
      <c r="CQ1438">
        <f t="shared" si="1158"/>
        <v>0</v>
      </c>
      <c r="CR1438">
        <f t="shared" si="1159"/>
        <v>1</v>
      </c>
      <c r="CS1438">
        <f t="shared" si="1160"/>
        <v>2.8867873844720648</v>
      </c>
      <c r="CV1438">
        <v>1431</v>
      </c>
      <c r="CW1438">
        <v>21.970016925511569</v>
      </c>
      <c r="CX1438">
        <v>19.556890777486007</v>
      </c>
      <c r="CZ1438">
        <f t="shared" si="1161"/>
        <v>1</v>
      </c>
      <c r="DA1438">
        <f t="shared" si="1162"/>
        <v>0</v>
      </c>
      <c r="DB1438">
        <f t="shared" si="1163"/>
        <v>2.4131261480255617</v>
      </c>
      <c r="DE1438">
        <v>1431</v>
      </c>
      <c r="DF1438">
        <v>18.718261789111722</v>
      </c>
      <c r="DG1438">
        <v>20.03986978425359</v>
      </c>
      <c r="DI1438">
        <f t="shared" si="1164"/>
        <v>0</v>
      </c>
      <c r="DJ1438">
        <f t="shared" si="1165"/>
        <v>1</v>
      </c>
      <c r="DK1438">
        <f t="shared" si="1166"/>
        <v>1.3216079951418678</v>
      </c>
      <c r="DN1438">
        <v>1431</v>
      </c>
      <c r="DO1438">
        <v>19.437344798587517</v>
      </c>
      <c r="DP1438">
        <v>14.193571530616126</v>
      </c>
      <c r="DR1438">
        <f t="shared" si="1167"/>
        <v>1</v>
      </c>
      <c r="DS1438">
        <f t="shared" si="1168"/>
        <v>0</v>
      </c>
      <c r="DT1438">
        <f t="shared" si="1169"/>
        <v>5.2437732679713918</v>
      </c>
      <c r="DW1438">
        <v>1431</v>
      </c>
      <c r="DX1438">
        <v>16.215846977518517</v>
      </c>
      <c r="DY1438">
        <v>23.246257979612043</v>
      </c>
      <c r="EA1438">
        <f t="shared" si="1170"/>
        <v>0</v>
      </c>
      <c r="EB1438">
        <f t="shared" si="1171"/>
        <v>1</v>
      </c>
      <c r="EC1438">
        <f t="shared" si="1172"/>
        <v>7.0304110020935262</v>
      </c>
      <c r="EF1438">
        <v>1431</v>
      </c>
      <c r="EG1438">
        <v>20.889183730753007</v>
      </c>
      <c r="EH1438">
        <v>13.206190215706147</v>
      </c>
      <c r="EJ1438">
        <f t="shared" si="1173"/>
        <v>1</v>
      </c>
      <c r="EK1438">
        <f t="shared" si="1174"/>
        <v>0</v>
      </c>
      <c r="EL1438">
        <f t="shared" si="1175"/>
        <v>7.68299351504686</v>
      </c>
      <c r="EO1438">
        <v>1431</v>
      </c>
      <c r="EP1438">
        <v>22.729487479353228</v>
      </c>
      <c r="EQ1438">
        <v>49.965686983234264</v>
      </c>
      <c r="ES1438">
        <f t="shared" si="1176"/>
        <v>0</v>
      </c>
      <c r="ET1438">
        <f t="shared" si="1177"/>
        <v>1</v>
      </c>
      <c r="EU1438">
        <f t="shared" si="1178"/>
        <v>27.236199503881036</v>
      </c>
    </row>
    <row r="1439" spans="1:151" x14ac:dyDescent="0.25">
      <c r="A1439">
        <v>1432</v>
      </c>
      <c r="B1439">
        <v>7.0927056114990288</v>
      </c>
      <c r="C1439">
        <v>14.929076688263864</v>
      </c>
      <c r="E1439">
        <f t="shared" si="1128"/>
        <v>0</v>
      </c>
      <c r="F1439">
        <f t="shared" si="1130"/>
        <v>1</v>
      </c>
      <c r="G1439">
        <f t="shared" si="1129"/>
        <v>7.8363710767648351</v>
      </c>
      <c r="J1439">
        <v>1432</v>
      </c>
      <c r="K1439">
        <v>15.768347055727402</v>
      </c>
      <c r="L1439">
        <v>30.320399906132558</v>
      </c>
      <c r="N1439">
        <f t="shared" si="1131"/>
        <v>0</v>
      </c>
      <c r="O1439">
        <f t="shared" si="1132"/>
        <v>1</v>
      </c>
      <c r="P1439">
        <f t="shared" si="1133"/>
        <v>14.552052850405156</v>
      </c>
      <c r="S1439">
        <v>1432</v>
      </c>
      <c r="T1439">
        <v>23.330009328429188</v>
      </c>
      <c r="U1439">
        <v>21.476070438391645</v>
      </c>
      <c r="W1439">
        <f t="shared" si="1134"/>
        <v>1</v>
      </c>
      <c r="X1439">
        <f t="shared" si="1135"/>
        <v>0</v>
      </c>
      <c r="Y1439">
        <f t="shared" si="1136"/>
        <v>1.8539388900375435</v>
      </c>
      <c r="AB1439">
        <v>1432</v>
      </c>
      <c r="AC1439">
        <v>20.794451384644638</v>
      </c>
      <c r="AD1439">
        <v>16.015343442486976</v>
      </c>
      <c r="AF1439">
        <f t="shared" si="1137"/>
        <v>1</v>
      </c>
      <c r="AG1439">
        <f t="shared" si="1138"/>
        <v>0</v>
      </c>
      <c r="AH1439">
        <f t="shared" si="1139"/>
        <v>4.7791079421576619</v>
      </c>
      <c r="AK1439">
        <v>1432</v>
      </c>
      <c r="AL1439">
        <v>25.584892245467614</v>
      </c>
      <c r="AM1439">
        <v>25.133180719959551</v>
      </c>
      <c r="AO1439">
        <f t="shared" si="1140"/>
        <v>1</v>
      </c>
      <c r="AP1439">
        <f t="shared" si="1141"/>
        <v>0</v>
      </c>
      <c r="AQ1439">
        <f t="shared" si="1142"/>
        <v>0.45171152550806326</v>
      </c>
      <c r="AT1439">
        <v>1432</v>
      </c>
      <c r="AU1439">
        <v>17.565517289822814</v>
      </c>
      <c r="AV1439">
        <v>27.14754378703179</v>
      </c>
      <c r="AX1439">
        <f t="shared" si="1143"/>
        <v>0</v>
      </c>
      <c r="AY1439">
        <f t="shared" si="1144"/>
        <v>1</v>
      </c>
      <c r="AZ1439">
        <f t="shared" si="1145"/>
        <v>9.5820264972089753</v>
      </c>
      <c r="BC1439">
        <v>1432</v>
      </c>
      <c r="BD1439" t="e">
        <v>#N/A</v>
      </c>
      <c r="BE1439" t="e">
        <v>#N/A</v>
      </c>
      <c r="BG1439" t="e">
        <f t="shared" si="1146"/>
        <v>#N/A</v>
      </c>
      <c r="BH1439" t="e">
        <f t="shared" si="1147"/>
        <v>#N/A</v>
      </c>
      <c r="BI1439" t="e">
        <f t="shared" si="1148"/>
        <v>#N/A</v>
      </c>
      <c r="BL1439">
        <v>1432</v>
      </c>
      <c r="BM1439">
        <v>29.334409888554127</v>
      </c>
      <c r="BN1439">
        <v>8.5797047943068172</v>
      </c>
      <c r="BP1439">
        <f t="shared" si="1149"/>
        <v>1</v>
      </c>
      <c r="BQ1439">
        <f t="shared" si="1150"/>
        <v>0</v>
      </c>
      <c r="BR1439">
        <f t="shared" si="1151"/>
        <v>20.75470509424731</v>
      </c>
      <c r="BU1439">
        <v>1432</v>
      </c>
      <c r="BV1439">
        <v>26.5008220109459</v>
      </c>
      <c r="BW1439">
        <v>15.768438254715877</v>
      </c>
      <c r="BY1439">
        <f t="shared" si="1152"/>
        <v>1</v>
      </c>
      <c r="BZ1439">
        <f t="shared" si="1153"/>
        <v>0</v>
      </c>
      <c r="CA1439">
        <f t="shared" si="1154"/>
        <v>10.732383756230023</v>
      </c>
      <c r="CD1439">
        <v>1432</v>
      </c>
      <c r="CE1439">
        <v>26.162564417740867</v>
      </c>
      <c r="CF1439">
        <v>18.174698763322127</v>
      </c>
      <c r="CH1439">
        <f t="shared" si="1155"/>
        <v>1</v>
      </c>
      <c r="CI1439">
        <f t="shared" si="1156"/>
        <v>0</v>
      </c>
      <c r="CJ1439">
        <f t="shared" si="1157"/>
        <v>7.9878656544187407</v>
      </c>
      <c r="CM1439">
        <v>1432</v>
      </c>
      <c r="CN1439">
        <v>18.889820906543012</v>
      </c>
      <c r="CO1439">
        <v>23.436322328913299</v>
      </c>
      <c r="CQ1439">
        <f t="shared" si="1158"/>
        <v>0</v>
      </c>
      <c r="CR1439">
        <f t="shared" si="1159"/>
        <v>1</v>
      </c>
      <c r="CS1439">
        <f t="shared" si="1160"/>
        <v>4.5465014223702873</v>
      </c>
      <c r="CV1439">
        <v>1432</v>
      </c>
      <c r="CW1439">
        <v>25.070218363255059</v>
      </c>
      <c r="CX1439">
        <v>19.517866091152548</v>
      </c>
      <c r="CZ1439">
        <f t="shared" si="1161"/>
        <v>1</v>
      </c>
      <c r="DA1439">
        <f t="shared" si="1162"/>
        <v>0</v>
      </c>
      <c r="DB1439">
        <f t="shared" si="1163"/>
        <v>5.5523522721025103</v>
      </c>
      <c r="DE1439">
        <v>1432</v>
      </c>
      <c r="DF1439">
        <v>21.640088500705087</v>
      </c>
      <c r="DG1439">
        <v>27.468788447386892</v>
      </c>
      <c r="DI1439">
        <f t="shared" si="1164"/>
        <v>0</v>
      </c>
      <c r="DJ1439">
        <f t="shared" si="1165"/>
        <v>1</v>
      </c>
      <c r="DK1439">
        <f t="shared" si="1166"/>
        <v>5.8286999466818052</v>
      </c>
      <c r="DN1439">
        <v>1432</v>
      </c>
      <c r="DO1439">
        <v>22.470253088009944</v>
      </c>
      <c r="DP1439">
        <v>17.345386045949233</v>
      </c>
      <c r="DR1439">
        <f t="shared" si="1167"/>
        <v>1</v>
      </c>
      <c r="DS1439">
        <f t="shared" si="1168"/>
        <v>0</v>
      </c>
      <c r="DT1439">
        <f t="shared" si="1169"/>
        <v>5.1248670420607105</v>
      </c>
      <c r="DW1439">
        <v>1432</v>
      </c>
      <c r="DX1439">
        <v>19.370709925176076</v>
      </c>
      <c r="DY1439">
        <v>23.227892088497413</v>
      </c>
      <c r="EA1439">
        <f t="shared" si="1170"/>
        <v>0</v>
      </c>
      <c r="EB1439">
        <f t="shared" si="1171"/>
        <v>1</v>
      </c>
      <c r="EC1439">
        <f t="shared" si="1172"/>
        <v>3.8571821633213368</v>
      </c>
      <c r="EF1439">
        <v>1432</v>
      </c>
      <c r="EG1439">
        <v>19.048258007201397</v>
      </c>
      <c r="EH1439">
        <v>13.907627495294257</v>
      </c>
      <c r="EJ1439">
        <f t="shared" si="1173"/>
        <v>1</v>
      </c>
      <c r="EK1439">
        <f t="shared" si="1174"/>
        <v>0</v>
      </c>
      <c r="EL1439">
        <f t="shared" si="1175"/>
        <v>5.1406305119071405</v>
      </c>
      <c r="EO1439">
        <v>1432</v>
      </c>
      <c r="EP1439">
        <v>18.7153762488214</v>
      </c>
      <c r="EQ1439">
        <v>27.912795787036547</v>
      </c>
      <c r="ES1439">
        <f t="shared" si="1176"/>
        <v>0</v>
      </c>
      <c r="ET1439">
        <f t="shared" si="1177"/>
        <v>1</v>
      </c>
      <c r="EU1439">
        <f t="shared" si="1178"/>
        <v>9.1974195382151471</v>
      </c>
    </row>
    <row r="1440" spans="1:151" x14ac:dyDescent="0.25">
      <c r="A1440">
        <v>1433</v>
      </c>
      <c r="B1440">
        <v>12.74192273867736</v>
      </c>
      <c r="C1440">
        <v>18.907516727213824</v>
      </c>
      <c r="E1440">
        <f t="shared" si="1128"/>
        <v>0</v>
      </c>
      <c r="F1440">
        <f t="shared" si="1130"/>
        <v>1</v>
      </c>
      <c r="G1440">
        <f t="shared" si="1129"/>
        <v>6.1655939885364646</v>
      </c>
      <c r="J1440">
        <v>1433</v>
      </c>
      <c r="K1440">
        <v>7.1361639798350396</v>
      </c>
      <c r="L1440">
        <v>24.906957118879806</v>
      </c>
      <c r="N1440">
        <f t="shared" si="1131"/>
        <v>0</v>
      </c>
      <c r="O1440">
        <f t="shared" si="1132"/>
        <v>1</v>
      </c>
      <c r="P1440">
        <f t="shared" si="1133"/>
        <v>17.770793139044766</v>
      </c>
      <c r="S1440">
        <v>1433</v>
      </c>
      <c r="T1440">
        <v>18.19338993768125</v>
      </c>
      <c r="U1440">
        <v>50.728730702697412</v>
      </c>
      <c r="W1440">
        <f t="shared" si="1134"/>
        <v>0</v>
      </c>
      <c r="X1440">
        <f t="shared" si="1135"/>
        <v>1</v>
      </c>
      <c r="Y1440">
        <f t="shared" si="1136"/>
        <v>32.535340765016159</v>
      </c>
      <c r="AB1440">
        <v>1433</v>
      </c>
      <c r="AC1440">
        <v>29.209875882059301</v>
      </c>
      <c r="AD1440">
        <v>16.725399174214829</v>
      </c>
      <c r="AF1440">
        <f t="shared" si="1137"/>
        <v>1</v>
      </c>
      <c r="AG1440">
        <f t="shared" si="1138"/>
        <v>0</v>
      </c>
      <c r="AH1440">
        <f t="shared" si="1139"/>
        <v>12.484476707844472</v>
      </c>
      <c r="AK1440">
        <v>1433</v>
      </c>
      <c r="AL1440">
        <v>19.068336446090242</v>
      </c>
      <c r="AM1440">
        <v>38.304994229015009</v>
      </c>
      <c r="AO1440">
        <f t="shared" si="1140"/>
        <v>0</v>
      </c>
      <c r="AP1440">
        <f t="shared" si="1141"/>
        <v>1</v>
      </c>
      <c r="AQ1440">
        <f t="shared" si="1142"/>
        <v>19.236657782924766</v>
      </c>
      <c r="AT1440">
        <v>1433</v>
      </c>
      <c r="AU1440">
        <v>15.114449059577819</v>
      </c>
      <c r="AV1440">
        <v>19.972251777811802</v>
      </c>
      <c r="AX1440">
        <f t="shared" si="1143"/>
        <v>0</v>
      </c>
      <c r="AY1440">
        <f t="shared" si="1144"/>
        <v>1</v>
      </c>
      <c r="AZ1440">
        <f t="shared" si="1145"/>
        <v>4.8578027182339838</v>
      </c>
      <c r="BC1440">
        <v>1433</v>
      </c>
      <c r="BD1440" t="e">
        <v>#N/A</v>
      </c>
      <c r="BE1440" t="e">
        <v>#N/A</v>
      </c>
      <c r="BG1440" t="e">
        <f t="shared" si="1146"/>
        <v>#N/A</v>
      </c>
      <c r="BH1440" t="e">
        <f t="shared" si="1147"/>
        <v>#N/A</v>
      </c>
      <c r="BI1440" t="e">
        <f t="shared" si="1148"/>
        <v>#N/A</v>
      </c>
      <c r="BL1440">
        <v>1433</v>
      </c>
      <c r="BM1440">
        <v>25.505402392901466</v>
      </c>
      <c r="BN1440">
        <v>11.149568701210415</v>
      </c>
      <c r="BP1440">
        <f t="shared" si="1149"/>
        <v>1</v>
      </c>
      <c r="BQ1440">
        <f t="shared" si="1150"/>
        <v>0</v>
      </c>
      <c r="BR1440">
        <f t="shared" si="1151"/>
        <v>14.355833691691052</v>
      </c>
      <c r="BU1440">
        <v>1433</v>
      </c>
      <c r="BV1440">
        <v>14.863688685876442</v>
      </c>
      <c r="BW1440">
        <v>23.199727141150586</v>
      </c>
      <c r="BY1440">
        <f t="shared" si="1152"/>
        <v>0</v>
      </c>
      <c r="BZ1440">
        <f t="shared" si="1153"/>
        <v>1</v>
      </c>
      <c r="CA1440">
        <f t="shared" si="1154"/>
        <v>8.336038455274144</v>
      </c>
      <c r="CD1440">
        <v>1433</v>
      </c>
      <c r="CE1440">
        <v>22.621635041039969</v>
      </c>
      <c r="CF1440">
        <v>18.770701987001924</v>
      </c>
      <c r="CH1440">
        <f t="shared" si="1155"/>
        <v>1</v>
      </c>
      <c r="CI1440">
        <f t="shared" si="1156"/>
        <v>0</v>
      </c>
      <c r="CJ1440">
        <f t="shared" si="1157"/>
        <v>3.8509330540380446</v>
      </c>
      <c r="CM1440">
        <v>1433</v>
      </c>
      <c r="CN1440">
        <v>19.921793525961011</v>
      </c>
      <c r="CO1440">
        <v>30.460384223651829</v>
      </c>
      <c r="CQ1440">
        <f t="shared" si="1158"/>
        <v>0</v>
      </c>
      <c r="CR1440">
        <f t="shared" si="1159"/>
        <v>1</v>
      </c>
      <c r="CS1440">
        <f t="shared" si="1160"/>
        <v>10.538590697690818</v>
      </c>
      <c r="CV1440">
        <v>1433</v>
      </c>
      <c r="CW1440">
        <v>25.468613603568386</v>
      </c>
      <c r="CX1440">
        <v>16.827285083471363</v>
      </c>
      <c r="CZ1440">
        <f t="shared" si="1161"/>
        <v>1</v>
      </c>
      <c r="DA1440">
        <f t="shared" si="1162"/>
        <v>0</v>
      </c>
      <c r="DB1440">
        <f t="shared" si="1163"/>
        <v>8.6413285200970229</v>
      </c>
      <c r="DE1440">
        <v>1433</v>
      </c>
      <c r="DF1440">
        <v>7.8385400700650294</v>
      </c>
      <c r="DG1440">
        <v>23.194364720368842</v>
      </c>
      <c r="DI1440">
        <f t="shared" si="1164"/>
        <v>0</v>
      </c>
      <c r="DJ1440">
        <f t="shared" si="1165"/>
        <v>1</v>
      </c>
      <c r="DK1440">
        <f t="shared" si="1166"/>
        <v>15.355824650303813</v>
      </c>
      <c r="DN1440">
        <v>1433</v>
      </c>
      <c r="DO1440">
        <v>17.535528036070058</v>
      </c>
      <c r="DP1440">
        <v>17.880500837183249</v>
      </c>
      <c r="DR1440">
        <f t="shared" si="1167"/>
        <v>0</v>
      </c>
      <c r="DS1440">
        <f t="shared" si="1168"/>
        <v>1</v>
      </c>
      <c r="DT1440">
        <f t="shared" si="1169"/>
        <v>0.34497280111319029</v>
      </c>
      <c r="DW1440">
        <v>1433</v>
      </c>
      <c r="DX1440">
        <v>20.144750805713358</v>
      </c>
      <c r="DY1440">
        <v>20.281611029091714</v>
      </c>
      <c r="EA1440">
        <f t="shared" si="1170"/>
        <v>0</v>
      </c>
      <c r="EB1440">
        <f t="shared" si="1171"/>
        <v>1</v>
      </c>
      <c r="EC1440">
        <f t="shared" si="1172"/>
        <v>0.13686022337835624</v>
      </c>
      <c r="EF1440">
        <v>1433</v>
      </c>
      <c r="EG1440">
        <v>17.281757654123034</v>
      </c>
      <c r="EH1440">
        <v>13.092240555823677</v>
      </c>
      <c r="EJ1440">
        <f t="shared" si="1173"/>
        <v>1</v>
      </c>
      <c r="EK1440">
        <f t="shared" si="1174"/>
        <v>0</v>
      </c>
      <c r="EL1440">
        <f t="shared" si="1175"/>
        <v>4.1895170982993566</v>
      </c>
      <c r="EO1440">
        <v>1433</v>
      </c>
      <c r="EP1440">
        <v>17.235772368631405</v>
      </c>
      <c r="EQ1440">
        <v>45.303486036305301</v>
      </c>
      <c r="ES1440">
        <f t="shared" si="1176"/>
        <v>0</v>
      </c>
      <c r="ET1440">
        <f t="shared" si="1177"/>
        <v>1</v>
      </c>
      <c r="EU1440">
        <f t="shared" si="1178"/>
        <v>28.067713667673896</v>
      </c>
    </row>
    <row r="1441" spans="1:151" x14ac:dyDescent="0.25">
      <c r="A1441">
        <v>1434</v>
      </c>
      <c r="B1441">
        <v>9.3955326299770228</v>
      </c>
      <c r="C1441">
        <v>-13.345089959314411</v>
      </c>
      <c r="E1441">
        <f t="shared" si="1128"/>
        <v>1</v>
      </c>
      <c r="F1441">
        <f t="shared" si="1130"/>
        <v>0</v>
      </c>
      <c r="G1441">
        <f t="shared" si="1129"/>
        <v>22.740622589291434</v>
      </c>
      <c r="J1441">
        <v>1434</v>
      </c>
      <c r="K1441">
        <v>16.922635874901189</v>
      </c>
      <c r="L1441">
        <v>14.862942328132306</v>
      </c>
      <c r="N1441">
        <f t="shared" si="1131"/>
        <v>1</v>
      </c>
      <c r="O1441">
        <f t="shared" si="1132"/>
        <v>0</v>
      </c>
      <c r="P1441">
        <f t="shared" si="1133"/>
        <v>2.0596935467688837</v>
      </c>
      <c r="S1441">
        <v>1434</v>
      </c>
      <c r="T1441">
        <v>16.256182415874491</v>
      </c>
      <c r="U1441">
        <v>19.657184977999336</v>
      </c>
      <c r="W1441">
        <f t="shared" si="1134"/>
        <v>0</v>
      </c>
      <c r="X1441">
        <f t="shared" si="1135"/>
        <v>1</v>
      </c>
      <c r="Y1441">
        <f t="shared" si="1136"/>
        <v>3.4010025621248445</v>
      </c>
      <c r="AB1441">
        <v>1434</v>
      </c>
      <c r="AC1441">
        <v>29.809905597977721</v>
      </c>
      <c r="AD1441">
        <v>18.983735606744546</v>
      </c>
      <c r="AF1441">
        <f t="shared" si="1137"/>
        <v>1</v>
      </c>
      <c r="AG1441">
        <f t="shared" si="1138"/>
        <v>0</v>
      </c>
      <c r="AH1441">
        <f t="shared" si="1139"/>
        <v>10.826169991233176</v>
      </c>
      <c r="AK1441">
        <v>1434</v>
      </c>
      <c r="AL1441">
        <v>23.502364192129917</v>
      </c>
      <c r="AM1441">
        <v>45.70378496847276</v>
      </c>
      <c r="AO1441">
        <f t="shared" si="1140"/>
        <v>0</v>
      </c>
      <c r="AP1441">
        <f t="shared" si="1141"/>
        <v>1</v>
      </c>
      <c r="AQ1441">
        <f t="shared" si="1142"/>
        <v>22.201420776342843</v>
      </c>
      <c r="AT1441">
        <v>1434</v>
      </c>
      <c r="AU1441">
        <v>17.068612876010867</v>
      </c>
      <c r="AV1441">
        <v>17.907997914613297</v>
      </c>
      <c r="AX1441">
        <f t="shared" si="1143"/>
        <v>0</v>
      </c>
      <c r="AY1441">
        <f t="shared" si="1144"/>
        <v>1</v>
      </c>
      <c r="AZ1441">
        <f t="shared" si="1145"/>
        <v>0.83938503860242974</v>
      </c>
      <c r="BC1441">
        <v>1434</v>
      </c>
      <c r="BD1441" t="e">
        <v>#N/A</v>
      </c>
      <c r="BE1441" t="e">
        <v>#N/A</v>
      </c>
      <c r="BG1441" t="e">
        <f t="shared" si="1146"/>
        <v>#N/A</v>
      </c>
      <c r="BH1441" t="e">
        <f t="shared" si="1147"/>
        <v>#N/A</v>
      </c>
      <c r="BI1441" t="e">
        <f t="shared" si="1148"/>
        <v>#N/A</v>
      </c>
      <c r="BL1441">
        <v>1434</v>
      </c>
      <c r="BM1441">
        <v>13.089416146243712</v>
      </c>
      <c r="BN1441">
        <v>14.982748222985869</v>
      </c>
      <c r="BP1441">
        <f t="shared" si="1149"/>
        <v>0</v>
      </c>
      <c r="BQ1441">
        <f t="shared" si="1150"/>
        <v>1</v>
      </c>
      <c r="BR1441">
        <f t="shared" si="1151"/>
        <v>1.8933320767421566</v>
      </c>
      <c r="BU1441">
        <v>1434</v>
      </c>
      <c r="BV1441">
        <v>26.63926418130886</v>
      </c>
      <c r="BW1441">
        <v>36.80685302846139</v>
      </c>
      <c r="BY1441">
        <f t="shared" si="1152"/>
        <v>0</v>
      </c>
      <c r="BZ1441">
        <f t="shared" si="1153"/>
        <v>1</v>
      </c>
      <c r="CA1441">
        <f t="shared" si="1154"/>
        <v>10.16758884715253</v>
      </c>
      <c r="CD1441">
        <v>1434</v>
      </c>
      <c r="CE1441">
        <v>16.573280595587075</v>
      </c>
      <c r="CF1441">
        <v>39.997762255605068</v>
      </c>
      <c r="CH1441">
        <f t="shared" si="1155"/>
        <v>0</v>
      </c>
      <c r="CI1441">
        <f t="shared" si="1156"/>
        <v>1</v>
      </c>
      <c r="CJ1441">
        <f t="shared" si="1157"/>
        <v>23.424481660017992</v>
      </c>
      <c r="CM1441">
        <v>1434</v>
      </c>
      <c r="CN1441">
        <v>20.732442808040648</v>
      </c>
      <c r="CO1441">
        <v>13.481871013762898</v>
      </c>
      <c r="CQ1441">
        <f t="shared" si="1158"/>
        <v>1</v>
      </c>
      <c r="CR1441">
        <f t="shared" si="1159"/>
        <v>0</v>
      </c>
      <c r="CS1441">
        <f t="shared" si="1160"/>
        <v>7.2505717942777501</v>
      </c>
      <c r="CV1441">
        <v>1434</v>
      </c>
      <c r="CW1441">
        <v>16.622550307671201</v>
      </c>
      <c r="CX1441">
        <v>19.143885742709021</v>
      </c>
      <c r="CZ1441">
        <f t="shared" si="1161"/>
        <v>0</v>
      </c>
      <c r="DA1441">
        <f t="shared" si="1162"/>
        <v>1</v>
      </c>
      <c r="DB1441">
        <f t="shared" si="1163"/>
        <v>2.5213354350378197</v>
      </c>
      <c r="DE1441">
        <v>1434</v>
      </c>
      <c r="DF1441">
        <v>15.720422350888722</v>
      </c>
      <c r="DG1441">
        <v>20.183143049792616</v>
      </c>
      <c r="DI1441">
        <f t="shared" si="1164"/>
        <v>0</v>
      </c>
      <c r="DJ1441">
        <f t="shared" si="1165"/>
        <v>1</v>
      </c>
      <c r="DK1441">
        <f t="shared" si="1166"/>
        <v>4.4627206989038939</v>
      </c>
      <c r="DN1441">
        <v>1434</v>
      </c>
      <c r="DO1441">
        <v>20.046280699218851</v>
      </c>
      <c r="DP1441">
        <v>27.858419570293496</v>
      </c>
      <c r="DR1441">
        <f t="shared" si="1167"/>
        <v>0</v>
      </c>
      <c r="DS1441">
        <f t="shared" si="1168"/>
        <v>1</v>
      </c>
      <c r="DT1441">
        <f t="shared" si="1169"/>
        <v>7.8121388710746444</v>
      </c>
      <c r="DW1441">
        <v>1434</v>
      </c>
      <c r="DX1441">
        <v>8.7758052133879669</v>
      </c>
      <c r="DY1441">
        <v>24.6034507321109</v>
      </c>
      <c r="EA1441">
        <f t="shared" si="1170"/>
        <v>0</v>
      </c>
      <c r="EB1441">
        <f t="shared" si="1171"/>
        <v>1</v>
      </c>
      <c r="EC1441">
        <f t="shared" si="1172"/>
        <v>15.827645518722933</v>
      </c>
      <c r="EF1441">
        <v>1434</v>
      </c>
      <c r="EG1441">
        <v>17.862879020537939</v>
      </c>
      <c r="EH1441">
        <v>8.6934292015696819</v>
      </c>
      <c r="EJ1441">
        <f t="shared" si="1173"/>
        <v>1</v>
      </c>
      <c r="EK1441">
        <f t="shared" si="1174"/>
        <v>0</v>
      </c>
      <c r="EL1441">
        <f t="shared" si="1175"/>
        <v>9.1694498189682569</v>
      </c>
      <c r="EO1441">
        <v>1434</v>
      </c>
      <c r="EP1441">
        <v>19.812647911308492</v>
      </c>
      <c r="EQ1441">
        <v>6.2298478006383355</v>
      </c>
      <c r="ES1441">
        <f t="shared" si="1176"/>
        <v>1</v>
      </c>
      <c r="ET1441">
        <f t="shared" si="1177"/>
        <v>0</v>
      </c>
      <c r="EU1441">
        <f t="shared" si="1178"/>
        <v>13.582800110670156</v>
      </c>
    </row>
    <row r="1442" spans="1:151" x14ac:dyDescent="0.25">
      <c r="A1442">
        <v>1435</v>
      </c>
      <c r="B1442">
        <v>5.4267451350066578</v>
      </c>
      <c r="C1442">
        <v>34.300391974908052</v>
      </c>
      <c r="E1442">
        <f t="shared" si="1128"/>
        <v>0</v>
      </c>
      <c r="F1442">
        <f t="shared" si="1130"/>
        <v>1</v>
      </c>
      <c r="G1442">
        <f t="shared" si="1129"/>
        <v>28.873646839901394</v>
      </c>
      <c r="J1442">
        <v>1435</v>
      </c>
      <c r="K1442">
        <v>22.165222780249618</v>
      </c>
      <c r="L1442">
        <v>31.654712175841695</v>
      </c>
      <c r="N1442">
        <f t="shared" si="1131"/>
        <v>0</v>
      </c>
      <c r="O1442">
        <f t="shared" si="1132"/>
        <v>1</v>
      </c>
      <c r="P1442">
        <f t="shared" si="1133"/>
        <v>9.4894893955920772</v>
      </c>
      <c r="S1442">
        <v>1435</v>
      </c>
      <c r="T1442">
        <v>20.825909841964034</v>
      </c>
      <c r="U1442">
        <v>26.365245946147152</v>
      </c>
      <c r="W1442">
        <f t="shared" si="1134"/>
        <v>0</v>
      </c>
      <c r="X1442">
        <f t="shared" si="1135"/>
        <v>1</v>
      </c>
      <c r="Y1442">
        <f t="shared" si="1136"/>
        <v>5.5393361041831177</v>
      </c>
      <c r="AB1442">
        <v>1435</v>
      </c>
      <c r="AC1442">
        <v>20.630327979861701</v>
      </c>
      <c r="AD1442">
        <v>17.243299612958943</v>
      </c>
      <c r="AF1442">
        <f t="shared" si="1137"/>
        <v>1</v>
      </c>
      <c r="AG1442">
        <f t="shared" si="1138"/>
        <v>0</v>
      </c>
      <c r="AH1442">
        <f t="shared" si="1139"/>
        <v>3.3870283669027579</v>
      </c>
      <c r="AK1442">
        <v>1435</v>
      </c>
      <c r="AL1442">
        <v>18.506923510011074</v>
      </c>
      <c r="AM1442">
        <v>26.964064978356301</v>
      </c>
      <c r="AO1442">
        <f t="shared" si="1140"/>
        <v>0</v>
      </c>
      <c r="AP1442">
        <f t="shared" si="1141"/>
        <v>1</v>
      </c>
      <c r="AQ1442">
        <f t="shared" si="1142"/>
        <v>8.4571414683452275</v>
      </c>
      <c r="AT1442">
        <v>1435</v>
      </c>
      <c r="AU1442">
        <v>18.217725024970182</v>
      </c>
      <c r="AV1442">
        <v>30.492651943210777</v>
      </c>
      <c r="AX1442">
        <f t="shared" si="1143"/>
        <v>0</v>
      </c>
      <c r="AY1442">
        <f t="shared" si="1144"/>
        <v>1</v>
      </c>
      <c r="AZ1442">
        <f t="shared" si="1145"/>
        <v>12.274926918240595</v>
      </c>
      <c r="BC1442">
        <v>1435</v>
      </c>
      <c r="BD1442" t="e">
        <v>#N/A</v>
      </c>
      <c r="BE1442" t="e">
        <v>#N/A</v>
      </c>
      <c r="BG1442" t="e">
        <f t="shared" si="1146"/>
        <v>#N/A</v>
      </c>
      <c r="BH1442" t="e">
        <f t="shared" si="1147"/>
        <v>#N/A</v>
      </c>
      <c r="BI1442" t="e">
        <f t="shared" si="1148"/>
        <v>#N/A</v>
      </c>
      <c r="BL1442">
        <v>1435</v>
      </c>
      <c r="BM1442">
        <v>19.621980317863589</v>
      </c>
      <c r="BN1442">
        <v>11.752006068301222</v>
      </c>
      <c r="BP1442">
        <f t="shared" si="1149"/>
        <v>1</v>
      </c>
      <c r="BQ1442">
        <f t="shared" si="1150"/>
        <v>0</v>
      </c>
      <c r="BR1442">
        <f t="shared" si="1151"/>
        <v>7.8699742495623664</v>
      </c>
      <c r="BU1442">
        <v>1435</v>
      </c>
      <c r="BV1442">
        <v>17.598385836581024</v>
      </c>
      <c r="BW1442">
        <v>17.453627951230402</v>
      </c>
      <c r="BY1442">
        <f t="shared" si="1152"/>
        <v>1</v>
      </c>
      <c r="BZ1442">
        <f t="shared" si="1153"/>
        <v>0</v>
      </c>
      <c r="CA1442">
        <f t="shared" si="1154"/>
        <v>0.14475788535062151</v>
      </c>
      <c r="CD1442">
        <v>1435</v>
      </c>
      <c r="CE1442">
        <v>23.616717283771077</v>
      </c>
      <c r="CF1442">
        <v>21.244638884190636</v>
      </c>
      <c r="CH1442">
        <f t="shared" si="1155"/>
        <v>1</v>
      </c>
      <c r="CI1442">
        <f t="shared" si="1156"/>
        <v>0</v>
      </c>
      <c r="CJ1442">
        <f t="shared" si="1157"/>
        <v>2.3720783995804418</v>
      </c>
      <c r="CM1442">
        <v>1435</v>
      </c>
      <c r="CN1442">
        <v>19.350041084363482</v>
      </c>
      <c r="CO1442">
        <v>51.128848652858537</v>
      </c>
      <c r="CQ1442">
        <f t="shared" si="1158"/>
        <v>0</v>
      </c>
      <c r="CR1442">
        <f t="shared" si="1159"/>
        <v>1</v>
      </c>
      <c r="CS1442">
        <f t="shared" si="1160"/>
        <v>31.778807568495054</v>
      </c>
      <c r="CV1442">
        <v>1435</v>
      </c>
      <c r="CW1442">
        <v>20.22351747987841</v>
      </c>
      <c r="CX1442">
        <v>20.212228942788123</v>
      </c>
      <c r="CZ1442">
        <f t="shared" si="1161"/>
        <v>1</v>
      </c>
      <c r="DA1442">
        <f t="shared" si="1162"/>
        <v>0</v>
      </c>
      <c r="DB1442">
        <f t="shared" si="1163"/>
        <v>1.1288537090287321E-2</v>
      </c>
      <c r="DE1442">
        <v>1435</v>
      </c>
      <c r="DF1442">
        <v>23.560565229501847</v>
      </c>
      <c r="DG1442">
        <v>29.111194447835821</v>
      </c>
      <c r="DI1442">
        <f t="shared" si="1164"/>
        <v>0</v>
      </c>
      <c r="DJ1442">
        <f t="shared" si="1165"/>
        <v>1</v>
      </c>
      <c r="DK1442">
        <f t="shared" si="1166"/>
        <v>5.5506292183339738</v>
      </c>
      <c r="DN1442">
        <v>1435</v>
      </c>
      <c r="DO1442">
        <v>28.518084970437457</v>
      </c>
      <c r="DP1442">
        <v>8.0854647554211478</v>
      </c>
      <c r="DR1442">
        <f t="shared" si="1167"/>
        <v>1</v>
      </c>
      <c r="DS1442">
        <f t="shared" si="1168"/>
        <v>0</v>
      </c>
      <c r="DT1442">
        <f t="shared" si="1169"/>
        <v>20.432620215016307</v>
      </c>
      <c r="DW1442">
        <v>1435</v>
      </c>
      <c r="DX1442">
        <v>5.9294910320149281</v>
      </c>
      <c r="DY1442">
        <v>15.268648340504548</v>
      </c>
      <c r="EA1442">
        <f t="shared" si="1170"/>
        <v>0</v>
      </c>
      <c r="EB1442">
        <f t="shared" si="1171"/>
        <v>1</v>
      </c>
      <c r="EC1442">
        <f t="shared" si="1172"/>
        <v>9.3391573084896198</v>
      </c>
      <c r="EF1442">
        <v>1435</v>
      </c>
      <c r="EG1442">
        <v>19.213299726837413</v>
      </c>
      <c r="EH1442">
        <v>18.766927624254198</v>
      </c>
      <c r="EJ1442">
        <f t="shared" si="1173"/>
        <v>1</v>
      </c>
      <c r="EK1442">
        <f t="shared" si="1174"/>
        <v>0</v>
      </c>
      <c r="EL1442">
        <f t="shared" si="1175"/>
        <v>0.44637210258321502</v>
      </c>
      <c r="EO1442">
        <v>1435</v>
      </c>
      <c r="EP1442">
        <v>23.729989530769814</v>
      </c>
      <c r="EQ1442">
        <v>42.079124243220292</v>
      </c>
      <c r="ES1442">
        <f t="shared" si="1176"/>
        <v>0</v>
      </c>
      <c r="ET1442">
        <f t="shared" si="1177"/>
        <v>1</v>
      </c>
      <c r="EU1442">
        <f t="shared" si="1178"/>
        <v>18.349134712450478</v>
      </c>
    </row>
    <row r="1443" spans="1:151" x14ac:dyDescent="0.25">
      <c r="A1443">
        <v>1436</v>
      </c>
      <c r="B1443">
        <v>9.0599259396298137</v>
      </c>
      <c r="C1443">
        <v>20.308688276029137</v>
      </c>
      <c r="E1443">
        <f t="shared" si="1128"/>
        <v>0</v>
      </c>
      <c r="F1443">
        <f t="shared" si="1130"/>
        <v>1</v>
      </c>
      <c r="G1443">
        <f t="shared" si="1129"/>
        <v>11.248762336399324</v>
      </c>
      <c r="J1443">
        <v>1436</v>
      </c>
      <c r="K1443">
        <v>16.706778100026479</v>
      </c>
      <c r="L1443">
        <v>29.983971151190993</v>
      </c>
      <c r="N1443">
        <f t="shared" si="1131"/>
        <v>0</v>
      </c>
      <c r="O1443">
        <f t="shared" si="1132"/>
        <v>1</v>
      </c>
      <c r="P1443">
        <f t="shared" si="1133"/>
        <v>13.277193051164513</v>
      </c>
      <c r="S1443">
        <v>1436</v>
      </c>
      <c r="T1443">
        <v>15.077648897059989</v>
      </c>
      <c r="U1443">
        <v>31.143177759920903</v>
      </c>
      <c r="W1443">
        <f t="shared" si="1134"/>
        <v>0</v>
      </c>
      <c r="X1443">
        <f t="shared" si="1135"/>
        <v>1</v>
      </c>
      <c r="Y1443">
        <f t="shared" si="1136"/>
        <v>16.065528862860916</v>
      </c>
      <c r="AB1443">
        <v>1436</v>
      </c>
      <c r="AC1443">
        <v>18.205652757367808</v>
      </c>
      <c r="AD1443">
        <v>14.734950758579593</v>
      </c>
      <c r="AF1443">
        <f t="shared" si="1137"/>
        <v>1</v>
      </c>
      <c r="AG1443">
        <f t="shared" si="1138"/>
        <v>0</v>
      </c>
      <c r="AH1443">
        <f t="shared" si="1139"/>
        <v>3.4707019987882148</v>
      </c>
      <c r="AK1443">
        <v>1436</v>
      </c>
      <c r="AL1443">
        <v>24.607444225341286</v>
      </c>
      <c r="AM1443">
        <v>20.626191360010129</v>
      </c>
      <c r="AO1443">
        <f t="shared" si="1140"/>
        <v>1</v>
      </c>
      <c r="AP1443">
        <f t="shared" si="1141"/>
        <v>0</v>
      </c>
      <c r="AQ1443">
        <f t="shared" si="1142"/>
        <v>3.9812528653311574</v>
      </c>
      <c r="AT1443">
        <v>1436</v>
      </c>
      <c r="AU1443">
        <v>21.150612642427891</v>
      </c>
      <c r="AV1443">
        <v>22.879354184466312</v>
      </c>
      <c r="AX1443">
        <f t="shared" si="1143"/>
        <v>0</v>
      </c>
      <c r="AY1443">
        <f t="shared" si="1144"/>
        <v>1</v>
      </c>
      <c r="AZ1443">
        <f t="shared" si="1145"/>
        <v>1.7287415420384207</v>
      </c>
      <c r="BC1443">
        <v>1436</v>
      </c>
      <c r="BD1443" t="e">
        <v>#N/A</v>
      </c>
      <c r="BE1443" t="e">
        <v>#N/A</v>
      </c>
      <c r="BG1443" t="e">
        <f t="shared" si="1146"/>
        <v>#N/A</v>
      </c>
      <c r="BH1443" t="e">
        <f t="shared" si="1147"/>
        <v>#N/A</v>
      </c>
      <c r="BI1443" t="e">
        <f t="shared" si="1148"/>
        <v>#N/A</v>
      </c>
      <c r="BL1443">
        <v>1436</v>
      </c>
      <c r="BM1443">
        <v>26.431230984818207</v>
      </c>
      <c r="BN1443">
        <v>9.41541600124655</v>
      </c>
      <c r="BP1443">
        <f t="shared" si="1149"/>
        <v>1</v>
      </c>
      <c r="BQ1443">
        <f t="shared" si="1150"/>
        <v>0</v>
      </c>
      <c r="BR1443">
        <f t="shared" si="1151"/>
        <v>17.015814983571659</v>
      </c>
      <c r="BU1443">
        <v>1436</v>
      </c>
      <c r="BV1443">
        <v>23.86474848253712</v>
      </c>
      <c r="BW1443">
        <v>19.095167457497151</v>
      </c>
      <c r="BY1443">
        <f t="shared" si="1152"/>
        <v>1</v>
      </c>
      <c r="BZ1443">
        <f t="shared" si="1153"/>
        <v>0</v>
      </c>
      <c r="CA1443">
        <f t="shared" si="1154"/>
        <v>4.7695810250399688</v>
      </c>
      <c r="CD1443">
        <v>1436</v>
      </c>
      <c r="CE1443">
        <v>23.883666378391883</v>
      </c>
      <c r="CF1443">
        <v>29.881677285312158</v>
      </c>
      <c r="CH1443">
        <f t="shared" si="1155"/>
        <v>0</v>
      </c>
      <c r="CI1443">
        <f t="shared" si="1156"/>
        <v>1</v>
      </c>
      <c r="CJ1443">
        <f t="shared" si="1157"/>
        <v>5.9980109069202747</v>
      </c>
      <c r="CM1443">
        <v>1436</v>
      </c>
      <c r="CN1443">
        <v>18.811641496490818</v>
      </c>
      <c r="CO1443">
        <v>23.113919700585534</v>
      </c>
      <c r="CQ1443">
        <f t="shared" si="1158"/>
        <v>0</v>
      </c>
      <c r="CR1443">
        <f t="shared" si="1159"/>
        <v>1</v>
      </c>
      <c r="CS1443">
        <f t="shared" si="1160"/>
        <v>4.3022782040947156</v>
      </c>
      <c r="CV1443">
        <v>1436</v>
      </c>
      <c r="CW1443">
        <v>22.959341417498525</v>
      </c>
      <c r="CX1443">
        <v>16.928988851071747</v>
      </c>
      <c r="CZ1443">
        <f t="shared" si="1161"/>
        <v>1</v>
      </c>
      <c r="DA1443">
        <f t="shared" si="1162"/>
        <v>0</v>
      </c>
      <c r="DB1443">
        <f t="shared" si="1163"/>
        <v>6.0303525664267781</v>
      </c>
      <c r="DE1443">
        <v>1436</v>
      </c>
      <c r="DF1443">
        <v>21.594424508661934</v>
      </c>
      <c r="DG1443">
        <v>19.499063941969219</v>
      </c>
      <c r="DI1443">
        <f t="shared" si="1164"/>
        <v>1</v>
      </c>
      <c r="DJ1443">
        <f t="shared" si="1165"/>
        <v>0</v>
      </c>
      <c r="DK1443">
        <f t="shared" si="1166"/>
        <v>2.0953605666927153</v>
      </c>
      <c r="DN1443">
        <v>1436</v>
      </c>
      <c r="DO1443">
        <v>23.958342926524683</v>
      </c>
      <c r="DP1443">
        <v>17.488617290237752</v>
      </c>
      <c r="DR1443">
        <f t="shared" si="1167"/>
        <v>1</v>
      </c>
      <c r="DS1443">
        <f t="shared" si="1168"/>
        <v>0</v>
      </c>
      <c r="DT1443">
        <f t="shared" si="1169"/>
        <v>6.4697256362869311</v>
      </c>
      <c r="DW1443">
        <v>1436</v>
      </c>
      <c r="DX1443">
        <v>19.265120927809203</v>
      </c>
      <c r="DY1443">
        <v>20.201621831686978</v>
      </c>
      <c r="EA1443">
        <f t="shared" si="1170"/>
        <v>0</v>
      </c>
      <c r="EB1443">
        <f t="shared" si="1171"/>
        <v>1</v>
      </c>
      <c r="EC1443">
        <f t="shared" si="1172"/>
        <v>0.93650090387777496</v>
      </c>
      <c r="EF1443">
        <v>1436</v>
      </c>
      <c r="EG1443">
        <v>19.885971989074541</v>
      </c>
      <c r="EH1443">
        <v>20.914681023593506</v>
      </c>
      <c r="EJ1443">
        <f t="shared" si="1173"/>
        <v>0</v>
      </c>
      <c r="EK1443">
        <f t="shared" si="1174"/>
        <v>1</v>
      </c>
      <c r="EL1443">
        <f t="shared" si="1175"/>
        <v>1.0287090345189647</v>
      </c>
      <c r="EO1443">
        <v>1436</v>
      </c>
      <c r="EP1443">
        <v>23.046707783053556</v>
      </c>
      <c r="EQ1443">
        <v>41.343789513660376</v>
      </c>
      <c r="ES1443">
        <f t="shared" si="1176"/>
        <v>0</v>
      </c>
      <c r="ET1443">
        <f t="shared" si="1177"/>
        <v>1</v>
      </c>
      <c r="EU1443">
        <f t="shared" si="1178"/>
        <v>18.29708173060682</v>
      </c>
    </row>
    <row r="1444" spans="1:151" x14ac:dyDescent="0.25">
      <c r="A1444">
        <v>1437</v>
      </c>
      <c r="B1444">
        <v>16.677727389702223</v>
      </c>
      <c r="C1444">
        <v>26.840695318557326</v>
      </c>
      <c r="E1444">
        <f t="shared" si="1128"/>
        <v>0</v>
      </c>
      <c r="F1444">
        <f t="shared" si="1130"/>
        <v>1</v>
      </c>
      <c r="G1444">
        <f t="shared" si="1129"/>
        <v>10.162967928855103</v>
      </c>
      <c r="J1444">
        <v>1437</v>
      </c>
      <c r="K1444">
        <v>17.078892296743426</v>
      </c>
      <c r="L1444">
        <v>17.10023547183582</v>
      </c>
      <c r="N1444">
        <f t="shared" si="1131"/>
        <v>0</v>
      </c>
      <c r="O1444">
        <f t="shared" si="1132"/>
        <v>1</v>
      </c>
      <c r="P1444">
        <f t="shared" si="1133"/>
        <v>2.1343175092393807E-2</v>
      </c>
      <c r="S1444">
        <v>1437</v>
      </c>
      <c r="T1444">
        <v>28.799530664618178</v>
      </c>
      <c r="U1444">
        <v>46.118278148574007</v>
      </c>
      <c r="W1444">
        <f t="shared" si="1134"/>
        <v>0</v>
      </c>
      <c r="X1444">
        <f t="shared" si="1135"/>
        <v>1</v>
      </c>
      <c r="Y1444">
        <f t="shared" si="1136"/>
        <v>17.318747483955828</v>
      </c>
      <c r="AB1444">
        <v>1437</v>
      </c>
      <c r="AC1444">
        <v>17.391197509540255</v>
      </c>
      <c r="AD1444">
        <v>18.626421561235322</v>
      </c>
      <c r="AF1444">
        <f t="shared" si="1137"/>
        <v>0</v>
      </c>
      <c r="AG1444">
        <f t="shared" si="1138"/>
        <v>1</v>
      </c>
      <c r="AH1444">
        <f t="shared" si="1139"/>
        <v>1.2352240516950665</v>
      </c>
      <c r="AK1444">
        <v>1437</v>
      </c>
      <c r="AL1444">
        <v>28.048090631528652</v>
      </c>
      <c r="AM1444">
        <v>36.404712790128997</v>
      </c>
      <c r="AO1444">
        <f t="shared" si="1140"/>
        <v>0</v>
      </c>
      <c r="AP1444">
        <f t="shared" si="1141"/>
        <v>1</v>
      </c>
      <c r="AQ1444">
        <f t="shared" si="1142"/>
        <v>8.3566221586003451</v>
      </c>
      <c r="AT1444">
        <v>1437</v>
      </c>
      <c r="AU1444">
        <v>17.628893421138727</v>
      </c>
      <c r="AV1444">
        <v>12.888590434935443</v>
      </c>
      <c r="AX1444">
        <f t="shared" si="1143"/>
        <v>1</v>
      </c>
      <c r="AY1444">
        <f t="shared" si="1144"/>
        <v>0</v>
      </c>
      <c r="AZ1444">
        <f t="shared" si="1145"/>
        <v>4.7403029862032842</v>
      </c>
      <c r="BC1444">
        <v>1437</v>
      </c>
      <c r="BD1444" t="e">
        <v>#N/A</v>
      </c>
      <c r="BE1444" t="e">
        <v>#N/A</v>
      </c>
      <c r="BG1444" t="e">
        <f t="shared" si="1146"/>
        <v>#N/A</v>
      </c>
      <c r="BH1444" t="e">
        <f t="shared" si="1147"/>
        <v>#N/A</v>
      </c>
      <c r="BI1444" t="e">
        <f t="shared" si="1148"/>
        <v>#N/A</v>
      </c>
      <c r="BL1444">
        <v>1437</v>
      </c>
      <c r="BM1444">
        <v>33.664678511381801</v>
      </c>
      <c r="BN1444">
        <v>7.695254424995448</v>
      </c>
      <c r="BP1444">
        <f t="shared" si="1149"/>
        <v>1</v>
      </c>
      <c r="BQ1444">
        <f t="shared" si="1150"/>
        <v>0</v>
      </c>
      <c r="BR1444">
        <f t="shared" si="1151"/>
        <v>25.969424086386354</v>
      </c>
      <c r="BU1444">
        <v>1437</v>
      </c>
      <c r="BV1444">
        <v>29.264705261964377</v>
      </c>
      <c r="BW1444">
        <v>30.475104428494824</v>
      </c>
      <c r="BY1444">
        <f t="shared" si="1152"/>
        <v>0</v>
      </c>
      <c r="BZ1444">
        <f t="shared" si="1153"/>
        <v>1</v>
      </c>
      <c r="CA1444">
        <f t="shared" si="1154"/>
        <v>1.210399166530447</v>
      </c>
      <c r="CD1444">
        <v>1437</v>
      </c>
      <c r="CE1444">
        <v>22.332680728750596</v>
      </c>
      <c r="CF1444">
        <v>22.386542107355204</v>
      </c>
      <c r="CH1444">
        <f t="shared" si="1155"/>
        <v>0</v>
      </c>
      <c r="CI1444">
        <f t="shared" si="1156"/>
        <v>1</v>
      </c>
      <c r="CJ1444">
        <f t="shared" si="1157"/>
        <v>5.386137860460849E-2</v>
      </c>
      <c r="CM1444">
        <v>1437</v>
      </c>
      <c r="CN1444">
        <v>23.98936773326124</v>
      </c>
      <c r="CO1444">
        <v>23.017363178208445</v>
      </c>
      <c r="CQ1444">
        <f t="shared" si="1158"/>
        <v>1</v>
      </c>
      <c r="CR1444">
        <f t="shared" si="1159"/>
        <v>0</v>
      </c>
      <c r="CS1444">
        <f t="shared" si="1160"/>
        <v>0.97200455505279493</v>
      </c>
      <c r="CV1444">
        <v>1437</v>
      </c>
      <c r="CW1444">
        <v>19.457099455117646</v>
      </c>
      <c r="CX1444">
        <v>17.537734607276171</v>
      </c>
      <c r="CZ1444">
        <f t="shared" si="1161"/>
        <v>1</v>
      </c>
      <c r="DA1444">
        <f t="shared" si="1162"/>
        <v>0</v>
      </c>
      <c r="DB1444">
        <f t="shared" si="1163"/>
        <v>1.9193648478414751</v>
      </c>
      <c r="DE1444">
        <v>1437</v>
      </c>
      <c r="DF1444">
        <v>21.591484032225413</v>
      </c>
      <c r="DG1444">
        <v>18.620974847577656</v>
      </c>
      <c r="DI1444">
        <f t="shared" si="1164"/>
        <v>1</v>
      </c>
      <c r="DJ1444">
        <f t="shared" si="1165"/>
        <v>0</v>
      </c>
      <c r="DK1444">
        <f t="shared" si="1166"/>
        <v>2.9705091846477565</v>
      </c>
      <c r="DN1444">
        <v>1437</v>
      </c>
      <c r="DO1444">
        <v>25.947831458306144</v>
      </c>
      <c r="DP1444">
        <v>20.218125568813655</v>
      </c>
      <c r="DR1444">
        <f t="shared" si="1167"/>
        <v>1</v>
      </c>
      <c r="DS1444">
        <f t="shared" si="1168"/>
        <v>0</v>
      </c>
      <c r="DT1444">
        <f t="shared" si="1169"/>
        <v>5.7297058894924895</v>
      </c>
      <c r="DW1444">
        <v>1437</v>
      </c>
      <c r="DX1444">
        <v>16.726159371081419</v>
      </c>
      <c r="DY1444">
        <v>31.997873044277483</v>
      </c>
      <c r="EA1444">
        <f t="shared" si="1170"/>
        <v>0</v>
      </c>
      <c r="EB1444">
        <f t="shared" si="1171"/>
        <v>1</v>
      </c>
      <c r="EC1444">
        <f t="shared" si="1172"/>
        <v>15.271713673196064</v>
      </c>
      <c r="EF1444">
        <v>1437</v>
      </c>
      <c r="EG1444">
        <v>19.088907566176616</v>
      </c>
      <c r="EH1444">
        <v>18.483791431643219</v>
      </c>
      <c r="EJ1444">
        <f t="shared" si="1173"/>
        <v>1</v>
      </c>
      <c r="EK1444">
        <f t="shared" si="1174"/>
        <v>0</v>
      </c>
      <c r="EL1444">
        <f t="shared" si="1175"/>
        <v>0.60511613453339663</v>
      </c>
      <c r="EO1444">
        <v>1437</v>
      </c>
      <c r="EP1444">
        <v>23.430828171363473</v>
      </c>
      <c r="EQ1444">
        <v>39.57647613533701</v>
      </c>
      <c r="ES1444">
        <f t="shared" si="1176"/>
        <v>0</v>
      </c>
      <c r="ET1444">
        <f t="shared" si="1177"/>
        <v>1</v>
      </c>
      <c r="EU1444">
        <f t="shared" si="1178"/>
        <v>16.145647963973538</v>
      </c>
    </row>
    <row r="1445" spans="1:151" x14ac:dyDescent="0.25">
      <c r="A1445">
        <v>1438</v>
      </c>
      <c r="B1445">
        <v>13.879851951783385</v>
      </c>
      <c r="C1445">
        <v>24.992209333472875</v>
      </c>
      <c r="E1445">
        <f t="shared" si="1128"/>
        <v>0</v>
      </c>
      <c r="F1445">
        <f t="shared" si="1130"/>
        <v>1</v>
      </c>
      <c r="G1445">
        <f t="shared" si="1129"/>
        <v>11.11235738168949</v>
      </c>
      <c r="J1445">
        <v>1438</v>
      </c>
      <c r="K1445">
        <v>30.365474506922354</v>
      </c>
      <c r="L1445">
        <v>32.995755626191659</v>
      </c>
      <c r="N1445">
        <f t="shared" si="1131"/>
        <v>0</v>
      </c>
      <c r="O1445">
        <f t="shared" si="1132"/>
        <v>1</v>
      </c>
      <c r="P1445">
        <f t="shared" si="1133"/>
        <v>2.6302811192693056</v>
      </c>
      <c r="S1445">
        <v>1438</v>
      </c>
      <c r="T1445">
        <v>17.764436207490693</v>
      </c>
      <c r="U1445">
        <v>21.431977526622049</v>
      </c>
      <c r="W1445">
        <f t="shared" si="1134"/>
        <v>0</v>
      </c>
      <c r="X1445">
        <f t="shared" si="1135"/>
        <v>1</v>
      </c>
      <c r="Y1445">
        <f t="shared" si="1136"/>
        <v>3.6675413191313559</v>
      </c>
      <c r="AB1445">
        <v>1438</v>
      </c>
      <c r="AC1445">
        <v>23.39752970342262</v>
      </c>
      <c r="AD1445">
        <v>17.725510069494508</v>
      </c>
      <c r="AF1445">
        <f t="shared" si="1137"/>
        <v>1</v>
      </c>
      <c r="AG1445">
        <f t="shared" si="1138"/>
        <v>0</v>
      </c>
      <c r="AH1445">
        <f t="shared" si="1139"/>
        <v>5.6720196339281124</v>
      </c>
      <c r="AK1445">
        <v>1438</v>
      </c>
      <c r="AL1445">
        <v>17.592499697155688</v>
      </c>
      <c r="AM1445">
        <v>20.377352624718519</v>
      </c>
      <c r="AO1445">
        <f t="shared" si="1140"/>
        <v>0</v>
      </c>
      <c r="AP1445">
        <f t="shared" si="1141"/>
        <v>1</v>
      </c>
      <c r="AQ1445">
        <f t="shared" si="1142"/>
        <v>2.7848529275628309</v>
      </c>
      <c r="AT1445">
        <v>1438</v>
      </c>
      <c r="AU1445">
        <v>18.6683117221754</v>
      </c>
      <c r="AV1445">
        <v>15.94688657427869</v>
      </c>
      <c r="AX1445">
        <f t="shared" si="1143"/>
        <v>1</v>
      </c>
      <c r="AY1445">
        <f t="shared" si="1144"/>
        <v>0</v>
      </c>
      <c r="AZ1445">
        <f t="shared" si="1145"/>
        <v>2.72142514789671</v>
      </c>
      <c r="BC1445">
        <v>1438</v>
      </c>
      <c r="BD1445" t="e">
        <v>#N/A</v>
      </c>
      <c r="BE1445" t="e">
        <v>#N/A</v>
      </c>
      <c r="BG1445" t="e">
        <f t="shared" si="1146"/>
        <v>#N/A</v>
      </c>
      <c r="BH1445" t="e">
        <f t="shared" si="1147"/>
        <v>#N/A</v>
      </c>
      <c r="BI1445" t="e">
        <f t="shared" si="1148"/>
        <v>#N/A</v>
      </c>
      <c r="BL1445">
        <v>1438</v>
      </c>
      <c r="BM1445">
        <v>35.42160099189131</v>
      </c>
      <c r="BN1445">
        <v>15.373651052836941</v>
      </c>
      <c r="BP1445">
        <f t="shared" si="1149"/>
        <v>1</v>
      </c>
      <c r="BQ1445">
        <f t="shared" si="1150"/>
        <v>0</v>
      </c>
      <c r="BR1445">
        <f t="shared" si="1151"/>
        <v>20.047949939054369</v>
      </c>
      <c r="BU1445">
        <v>1438</v>
      </c>
      <c r="BV1445">
        <v>24.256630459641976</v>
      </c>
      <c r="BW1445">
        <v>29.778379986654777</v>
      </c>
      <c r="BY1445">
        <f t="shared" si="1152"/>
        <v>0</v>
      </c>
      <c r="BZ1445">
        <f t="shared" si="1153"/>
        <v>1</v>
      </c>
      <c r="CA1445">
        <f t="shared" si="1154"/>
        <v>5.5217495270128012</v>
      </c>
      <c r="CD1445">
        <v>1438</v>
      </c>
      <c r="CE1445">
        <v>30.053384832875413</v>
      </c>
      <c r="CF1445">
        <v>24.536938358883962</v>
      </c>
      <c r="CH1445">
        <f t="shared" si="1155"/>
        <v>1</v>
      </c>
      <c r="CI1445">
        <f t="shared" si="1156"/>
        <v>0</v>
      </c>
      <c r="CJ1445">
        <f t="shared" si="1157"/>
        <v>5.5164464739914507</v>
      </c>
      <c r="CM1445">
        <v>1438</v>
      </c>
      <c r="CN1445">
        <v>20.361161987850245</v>
      </c>
      <c r="CO1445">
        <v>27.105503898306765</v>
      </c>
      <c r="CQ1445">
        <f t="shared" si="1158"/>
        <v>0</v>
      </c>
      <c r="CR1445">
        <f t="shared" si="1159"/>
        <v>1</v>
      </c>
      <c r="CS1445">
        <f t="shared" si="1160"/>
        <v>6.7443419104565194</v>
      </c>
      <c r="CV1445">
        <v>1438</v>
      </c>
      <c r="CW1445">
        <v>18.938239762516339</v>
      </c>
      <c r="CX1445">
        <v>18.140403228079848</v>
      </c>
      <c r="CZ1445">
        <f t="shared" si="1161"/>
        <v>1</v>
      </c>
      <c r="DA1445">
        <f t="shared" si="1162"/>
        <v>0</v>
      </c>
      <c r="DB1445">
        <f t="shared" si="1163"/>
        <v>0.79783653443649172</v>
      </c>
      <c r="DE1445">
        <v>1438</v>
      </c>
      <c r="DF1445">
        <v>22.989500691372438</v>
      </c>
      <c r="DG1445">
        <v>23.943526917273847</v>
      </c>
      <c r="DI1445">
        <f t="shared" si="1164"/>
        <v>0</v>
      </c>
      <c r="DJ1445">
        <f t="shared" si="1165"/>
        <v>1</v>
      </c>
      <c r="DK1445">
        <f t="shared" si="1166"/>
        <v>0.95402622590140851</v>
      </c>
      <c r="DN1445">
        <v>1438</v>
      </c>
      <c r="DO1445">
        <v>25.131094802383203</v>
      </c>
      <c r="DP1445">
        <v>25.78116336395582</v>
      </c>
      <c r="DR1445">
        <f t="shared" si="1167"/>
        <v>0</v>
      </c>
      <c r="DS1445">
        <f t="shared" si="1168"/>
        <v>1</v>
      </c>
      <c r="DT1445">
        <f t="shared" si="1169"/>
        <v>0.65006856157261694</v>
      </c>
      <c r="DW1445">
        <v>1438</v>
      </c>
      <c r="DX1445">
        <v>8.6623509236215241</v>
      </c>
      <c r="DY1445">
        <v>16.701226484970721</v>
      </c>
      <c r="EA1445">
        <f t="shared" si="1170"/>
        <v>0</v>
      </c>
      <c r="EB1445">
        <f t="shared" si="1171"/>
        <v>1</v>
      </c>
      <c r="EC1445">
        <f t="shared" si="1172"/>
        <v>8.0388755613491973</v>
      </c>
      <c r="EF1445">
        <v>1438</v>
      </c>
      <c r="EG1445">
        <v>18.924791066886193</v>
      </c>
      <c r="EH1445">
        <v>13.802445082432598</v>
      </c>
      <c r="EJ1445">
        <f t="shared" si="1173"/>
        <v>1</v>
      </c>
      <c r="EK1445">
        <f t="shared" si="1174"/>
        <v>0</v>
      </c>
      <c r="EL1445">
        <f t="shared" si="1175"/>
        <v>5.1223459844535952</v>
      </c>
      <c r="EO1445">
        <v>1438</v>
      </c>
      <c r="EP1445">
        <v>24.510965300192126</v>
      </c>
      <c r="EQ1445">
        <v>45.572879523882534</v>
      </c>
      <c r="ES1445">
        <f t="shared" si="1176"/>
        <v>0</v>
      </c>
      <c r="ET1445">
        <f t="shared" si="1177"/>
        <v>1</v>
      </c>
      <c r="EU1445">
        <f t="shared" si="1178"/>
        <v>21.061914223690408</v>
      </c>
    </row>
    <row r="1446" spans="1:151" x14ac:dyDescent="0.25">
      <c r="A1446">
        <v>1439</v>
      </c>
      <c r="B1446">
        <v>15.315126306673744</v>
      </c>
      <c r="C1446">
        <v>20.779248921720992</v>
      </c>
      <c r="E1446">
        <f t="shared" si="1128"/>
        <v>0</v>
      </c>
      <c r="F1446">
        <f t="shared" si="1130"/>
        <v>1</v>
      </c>
      <c r="G1446">
        <f t="shared" si="1129"/>
        <v>5.4641226150472484</v>
      </c>
      <c r="J1446">
        <v>1439</v>
      </c>
      <c r="K1446">
        <v>30.627450056624554</v>
      </c>
      <c r="L1446">
        <v>21.717179514661169</v>
      </c>
      <c r="N1446">
        <f t="shared" si="1131"/>
        <v>1</v>
      </c>
      <c r="O1446">
        <f t="shared" si="1132"/>
        <v>0</v>
      </c>
      <c r="P1446">
        <f t="shared" si="1133"/>
        <v>8.910270541963385</v>
      </c>
      <c r="S1446">
        <v>1439</v>
      </c>
      <c r="T1446">
        <v>14.07638276387658</v>
      </c>
      <c r="U1446">
        <v>-3.638720048770022</v>
      </c>
      <c r="W1446">
        <f t="shared" si="1134"/>
        <v>1</v>
      </c>
      <c r="X1446">
        <f t="shared" si="1135"/>
        <v>0</v>
      </c>
      <c r="Y1446">
        <f t="shared" si="1136"/>
        <v>17.715102812646602</v>
      </c>
      <c r="AB1446">
        <v>1439</v>
      </c>
      <c r="AC1446">
        <v>19.708465891977667</v>
      </c>
      <c r="AD1446">
        <v>16.945481422059942</v>
      </c>
      <c r="AF1446">
        <f t="shared" si="1137"/>
        <v>1</v>
      </c>
      <c r="AG1446">
        <f t="shared" si="1138"/>
        <v>0</v>
      </c>
      <c r="AH1446">
        <f t="shared" si="1139"/>
        <v>2.7629844699177255</v>
      </c>
      <c r="AK1446">
        <v>1439</v>
      </c>
      <c r="AL1446">
        <v>32.616132417889183</v>
      </c>
      <c r="AM1446">
        <v>42.366550684754031</v>
      </c>
      <c r="AO1446">
        <f t="shared" si="1140"/>
        <v>0</v>
      </c>
      <c r="AP1446">
        <f t="shared" si="1141"/>
        <v>1</v>
      </c>
      <c r="AQ1446">
        <f t="shared" si="1142"/>
        <v>9.7504182668648482</v>
      </c>
      <c r="AT1446">
        <v>1439</v>
      </c>
      <c r="AU1446">
        <v>16.404518335956567</v>
      </c>
      <c r="AV1446">
        <v>21.090949903400823</v>
      </c>
      <c r="AX1446">
        <f t="shared" si="1143"/>
        <v>0</v>
      </c>
      <c r="AY1446">
        <f t="shared" si="1144"/>
        <v>1</v>
      </c>
      <c r="AZ1446">
        <f t="shared" si="1145"/>
        <v>4.6864315674442558</v>
      </c>
      <c r="BC1446">
        <v>1439</v>
      </c>
      <c r="BD1446" t="e">
        <v>#N/A</v>
      </c>
      <c r="BE1446" t="e">
        <v>#N/A</v>
      </c>
      <c r="BG1446" t="e">
        <f t="shared" si="1146"/>
        <v>#N/A</v>
      </c>
      <c r="BH1446" t="e">
        <f t="shared" si="1147"/>
        <v>#N/A</v>
      </c>
      <c r="BI1446" t="e">
        <f t="shared" si="1148"/>
        <v>#N/A</v>
      </c>
      <c r="BL1446">
        <v>1439</v>
      </c>
      <c r="BM1446">
        <v>31.657491976842692</v>
      </c>
      <c r="BN1446">
        <v>13.58116835597021</v>
      </c>
      <c r="BP1446">
        <f t="shared" si="1149"/>
        <v>1</v>
      </c>
      <c r="BQ1446">
        <f t="shared" si="1150"/>
        <v>0</v>
      </c>
      <c r="BR1446">
        <f t="shared" si="1151"/>
        <v>18.076323620872483</v>
      </c>
      <c r="BU1446">
        <v>1439</v>
      </c>
      <c r="BV1446">
        <v>30.297667242980499</v>
      </c>
      <c r="BW1446">
        <v>12.626493851375169</v>
      </c>
      <c r="BY1446">
        <f t="shared" si="1152"/>
        <v>1</v>
      </c>
      <c r="BZ1446">
        <f t="shared" si="1153"/>
        <v>0</v>
      </c>
      <c r="CA1446">
        <f t="shared" si="1154"/>
        <v>17.671173391605329</v>
      </c>
      <c r="CD1446">
        <v>1439</v>
      </c>
      <c r="CE1446">
        <v>35.234197252404556</v>
      </c>
      <c r="CF1446">
        <v>14.819924800343948</v>
      </c>
      <c r="CH1446">
        <f t="shared" si="1155"/>
        <v>1</v>
      </c>
      <c r="CI1446">
        <f t="shared" si="1156"/>
        <v>0</v>
      </c>
      <c r="CJ1446">
        <f t="shared" si="1157"/>
        <v>20.414272452060608</v>
      </c>
      <c r="CM1446">
        <v>1439</v>
      </c>
      <c r="CN1446">
        <v>18.413870458091047</v>
      </c>
      <c r="CO1446">
        <v>18.98004630703231</v>
      </c>
      <c r="CQ1446">
        <f t="shared" si="1158"/>
        <v>0</v>
      </c>
      <c r="CR1446">
        <f t="shared" si="1159"/>
        <v>1</v>
      </c>
      <c r="CS1446">
        <f t="shared" si="1160"/>
        <v>0.56617584894126338</v>
      </c>
      <c r="CV1446">
        <v>1439</v>
      </c>
      <c r="CW1446">
        <v>22.020578727823523</v>
      </c>
      <c r="CX1446">
        <v>20.32152476529593</v>
      </c>
      <c r="CZ1446">
        <f t="shared" si="1161"/>
        <v>1</v>
      </c>
      <c r="DA1446">
        <f t="shared" si="1162"/>
        <v>0</v>
      </c>
      <c r="DB1446">
        <f t="shared" si="1163"/>
        <v>1.6990539625275929</v>
      </c>
      <c r="DE1446">
        <v>1439</v>
      </c>
      <c r="DF1446">
        <v>18.889919981901954</v>
      </c>
      <c r="DG1446">
        <v>13.680338032487535</v>
      </c>
      <c r="DI1446">
        <f t="shared" si="1164"/>
        <v>1</v>
      </c>
      <c r="DJ1446">
        <f t="shared" si="1165"/>
        <v>0</v>
      </c>
      <c r="DK1446">
        <f t="shared" si="1166"/>
        <v>5.2095819494144191</v>
      </c>
      <c r="DN1446">
        <v>1439</v>
      </c>
      <c r="DO1446">
        <v>22.449431042972869</v>
      </c>
      <c r="DP1446">
        <v>14.071499488005983</v>
      </c>
      <c r="DR1446">
        <f t="shared" si="1167"/>
        <v>1</v>
      </c>
      <c r="DS1446">
        <f t="shared" si="1168"/>
        <v>0</v>
      </c>
      <c r="DT1446">
        <f t="shared" si="1169"/>
        <v>8.3779315549668851</v>
      </c>
      <c r="DW1446">
        <v>1439</v>
      </c>
      <c r="DX1446">
        <v>9.4748518373949864</v>
      </c>
      <c r="DY1446">
        <v>17.991510532657585</v>
      </c>
      <c r="EA1446">
        <f t="shared" si="1170"/>
        <v>0</v>
      </c>
      <c r="EB1446">
        <f t="shared" si="1171"/>
        <v>1</v>
      </c>
      <c r="EC1446">
        <f t="shared" si="1172"/>
        <v>8.5166586952625991</v>
      </c>
      <c r="EF1446">
        <v>1439</v>
      </c>
      <c r="EG1446">
        <v>18.875400007453319</v>
      </c>
      <c r="EH1446">
        <v>10.46065025159983</v>
      </c>
      <c r="EJ1446">
        <f t="shared" si="1173"/>
        <v>1</v>
      </c>
      <c r="EK1446">
        <f t="shared" si="1174"/>
        <v>0</v>
      </c>
      <c r="EL1446">
        <f t="shared" si="1175"/>
        <v>8.4147497558534887</v>
      </c>
      <c r="EO1446">
        <v>1439</v>
      </c>
      <c r="EP1446">
        <v>22.79008949148686</v>
      </c>
      <c r="EQ1446">
        <v>17.111100029756564</v>
      </c>
      <c r="ES1446">
        <f t="shared" si="1176"/>
        <v>1</v>
      </c>
      <c r="ET1446">
        <f t="shared" si="1177"/>
        <v>0</v>
      </c>
      <c r="EU1446">
        <f t="shared" si="1178"/>
        <v>5.6789894617302963</v>
      </c>
    </row>
    <row r="1447" spans="1:151" x14ac:dyDescent="0.25">
      <c r="A1447">
        <v>1440</v>
      </c>
      <c r="B1447">
        <v>15.014715640437055</v>
      </c>
      <c r="C1447">
        <v>32.969807084546815</v>
      </c>
      <c r="E1447">
        <f t="shared" si="1128"/>
        <v>0</v>
      </c>
      <c r="F1447">
        <f t="shared" si="1130"/>
        <v>1</v>
      </c>
      <c r="G1447">
        <f t="shared" si="1129"/>
        <v>17.955091444109762</v>
      </c>
      <c r="J1447">
        <v>1440</v>
      </c>
      <c r="K1447">
        <v>29.263137327556585</v>
      </c>
      <c r="L1447">
        <v>36.418565853686019</v>
      </c>
      <c r="N1447">
        <f t="shared" si="1131"/>
        <v>0</v>
      </c>
      <c r="O1447">
        <f t="shared" si="1132"/>
        <v>1</v>
      </c>
      <c r="P1447">
        <f t="shared" si="1133"/>
        <v>7.1554285261294339</v>
      </c>
      <c r="S1447">
        <v>1440</v>
      </c>
      <c r="T1447">
        <v>20.38823556782647</v>
      </c>
      <c r="U1447">
        <v>50.746401341230502</v>
      </c>
      <c r="W1447">
        <f t="shared" si="1134"/>
        <v>0</v>
      </c>
      <c r="X1447">
        <f t="shared" si="1135"/>
        <v>1</v>
      </c>
      <c r="Y1447">
        <f t="shared" si="1136"/>
        <v>30.358165773404032</v>
      </c>
      <c r="AB1447">
        <v>1440</v>
      </c>
      <c r="AC1447">
        <v>28.034338186475033</v>
      </c>
      <c r="AD1447">
        <v>16.601440187600865</v>
      </c>
      <c r="AF1447">
        <f t="shared" si="1137"/>
        <v>1</v>
      </c>
      <c r="AG1447">
        <f t="shared" si="1138"/>
        <v>0</v>
      </c>
      <c r="AH1447">
        <f t="shared" si="1139"/>
        <v>11.432897998874168</v>
      </c>
      <c r="AK1447">
        <v>1440</v>
      </c>
      <c r="AL1447">
        <v>23.377291818037094</v>
      </c>
      <c r="AM1447">
        <v>22.940802561393745</v>
      </c>
      <c r="AO1447">
        <f t="shared" si="1140"/>
        <v>1</v>
      </c>
      <c r="AP1447">
        <f t="shared" si="1141"/>
        <v>0</v>
      </c>
      <c r="AQ1447">
        <f t="shared" si="1142"/>
        <v>0.43648925664334826</v>
      </c>
      <c r="AT1447">
        <v>1440</v>
      </c>
      <c r="AU1447">
        <v>20.530964785641789</v>
      </c>
      <c r="AV1447">
        <v>25.880359857511706</v>
      </c>
      <c r="AX1447">
        <f t="shared" si="1143"/>
        <v>0</v>
      </c>
      <c r="AY1447">
        <f t="shared" si="1144"/>
        <v>1</v>
      </c>
      <c r="AZ1447">
        <f t="shared" si="1145"/>
        <v>5.3493950718699175</v>
      </c>
      <c r="BC1447">
        <v>1440</v>
      </c>
      <c r="BD1447" t="e">
        <v>#N/A</v>
      </c>
      <c r="BE1447" t="e">
        <v>#N/A</v>
      </c>
      <c r="BG1447" t="e">
        <f t="shared" si="1146"/>
        <v>#N/A</v>
      </c>
      <c r="BH1447" t="e">
        <f t="shared" si="1147"/>
        <v>#N/A</v>
      </c>
      <c r="BI1447" t="e">
        <f t="shared" si="1148"/>
        <v>#N/A</v>
      </c>
      <c r="BL1447">
        <v>1440</v>
      </c>
      <c r="BM1447">
        <v>35.084678406946537</v>
      </c>
      <c r="BN1447">
        <v>14.453942332576418</v>
      </c>
      <c r="BP1447">
        <f t="shared" si="1149"/>
        <v>1</v>
      </c>
      <c r="BQ1447">
        <f t="shared" si="1150"/>
        <v>0</v>
      </c>
      <c r="BR1447">
        <f t="shared" si="1151"/>
        <v>20.63073607437012</v>
      </c>
      <c r="BU1447">
        <v>1440</v>
      </c>
      <c r="BV1447">
        <v>23.555274420957723</v>
      </c>
      <c r="BW1447">
        <v>20.947718147181458</v>
      </c>
      <c r="BY1447">
        <f t="shared" si="1152"/>
        <v>1</v>
      </c>
      <c r="BZ1447">
        <f t="shared" si="1153"/>
        <v>0</v>
      </c>
      <c r="CA1447">
        <f t="shared" si="1154"/>
        <v>2.6075562737762645</v>
      </c>
      <c r="CD1447">
        <v>1440</v>
      </c>
      <c r="CE1447">
        <v>16.390261639031262</v>
      </c>
      <c r="CF1447">
        <v>41.696002443272107</v>
      </c>
      <c r="CH1447">
        <f t="shared" si="1155"/>
        <v>0</v>
      </c>
      <c r="CI1447">
        <f t="shared" si="1156"/>
        <v>1</v>
      </c>
      <c r="CJ1447">
        <f t="shared" si="1157"/>
        <v>25.305740804240845</v>
      </c>
      <c r="CM1447">
        <v>1440</v>
      </c>
      <c r="CN1447">
        <v>20.616128763304488</v>
      </c>
      <c r="CO1447">
        <v>26.426575806685527</v>
      </c>
      <c r="CQ1447">
        <f t="shared" si="1158"/>
        <v>0</v>
      </c>
      <c r="CR1447">
        <f t="shared" si="1159"/>
        <v>1</v>
      </c>
      <c r="CS1447">
        <f t="shared" si="1160"/>
        <v>5.8104470433810391</v>
      </c>
      <c r="CV1447">
        <v>1440</v>
      </c>
      <c r="CW1447">
        <v>27.0039082925625</v>
      </c>
      <c r="CX1447">
        <v>14.658464920163471</v>
      </c>
      <c r="CZ1447">
        <f t="shared" si="1161"/>
        <v>1</v>
      </c>
      <c r="DA1447">
        <f t="shared" si="1162"/>
        <v>0</v>
      </c>
      <c r="DB1447">
        <f t="shared" si="1163"/>
        <v>12.345443372399028</v>
      </c>
      <c r="DE1447">
        <v>1440</v>
      </c>
      <c r="DF1447">
        <v>24.408749838525992</v>
      </c>
      <c r="DG1447">
        <v>26.570965912467368</v>
      </c>
      <c r="DI1447">
        <f t="shared" si="1164"/>
        <v>0</v>
      </c>
      <c r="DJ1447">
        <f t="shared" si="1165"/>
        <v>1</v>
      </c>
      <c r="DK1447">
        <f t="shared" si="1166"/>
        <v>2.1622160739413765</v>
      </c>
      <c r="DN1447">
        <v>1440</v>
      </c>
      <c r="DO1447">
        <v>25.18796408363929</v>
      </c>
      <c r="DP1447">
        <v>25.66063388530339</v>
      </c>
      <c r="DR1447">
        <f t="shared" si="1167"/>
        <v>0</v>
      </c>
      <c r="DS1447">
        <f t="shared" si="1168"/>
        <v>1</v>
      </c>
      <c r="DT1447">
        <f t="shared" si="1169"/>
        <v>0.47266980166410022</v>
      </c>
      <c r="DW1447">
        <v>1440</v>
      </c>
      <c r="DX1447">
        <v>10.165305197704203</v>
      </c>
      <c r="DY1447">
        <v>8.5788629374549537</v>
      </c>
      <c r="EA1447">
        <f t="shared" si="1170"/>
        <v>1</v>
      </c>
      <c r="EB1447">
        <f t="shared" si="1171"/>
        <v>0</v>
      </c>
      <c r="EC1447">
        <f t="shared" si="1172"/>
        <v>1.5864422602492496</v>
      </c>
      <c r="EF1447">
        <v>1440</v>
      </c>
      <c r="EG1447">
        <v>19.00712974454639</v>
      </c>
      <c r="EH1447">
        <v>18.921922951271565</v>
      </c>
      <c r="EJ1447">
        <f t="shared" si="1173"/>
        <v>1</v>
      </c>
      <c r="EK1447">
        <f t="shared" si="1174"/>
        <v>0</v>
      </c>
      <c r="EL1447">
        <f t="shared" si="1175"/>
        <v>8.5206793274824832E-2</v>
      </c>
      <c r="EO1447">
        <v>1440</v>
      </c>
      <c r="EP1447">
        <v>20.206378247336385</v>
      </c>
      <c r="EQ1447">
        <v>16.588118014726064</v>
      </c>
      <c r="ES1447">
        <f t="shared" si="1176"/>
        <v>1</v>
      </c>
      <c r="ET1447">
        <f t="shared" si="1177"/>
        <v>0</v>
      </c>
      <c r="EU1447">
        <f t="shared" si="1178"/>
        <v>3.6182602326103215</v>
      </c>
    </row>
    <row r="1448" spans="1:151" x14ac:dyDescent="0.25">
      <c r="A1448">
        <v>1441</v>
      </c>
      <c r="B1448">
        <v>13.3552823407655</v>
      </c>
      <c r="C1448">
        <v>54.791851285946564</v>
      </c>
      <c r="E1448">
        <f t="shared" si="1128"/>
        <v>0</v>
      </c>
      <c r="F1448">
        <f t="shared" si="1130"/>
        <v>1</v>
      </c>
      <c r="G1448">
        <f t="shared" si="1129"/>
        <v>41.436568945181065</v>
      </c>
      <c r="J1448">
        <v>1441</v>
      </c>
      <c r="K1448">
        <v>24.179678589084361</v>
      </c>
      <c r="L1448">
        <v>24.809579319886538</v>
      </c>
      <c r="N1448">
        <f t="shared" si="1131"/>
        <v>0</v>
      </c>
      <c r="O1448">
        <f t="shared" si="1132"/>
        <v>1</v>
      </c>
      <c r="P1448">
        <f t="shared" si="1133"/>
        <v>0.62990073080217712</v>
      </c>
      <c r="S1448">
        <v>1441</v>
      </c>
      <c r="T1448">
        <v>18.155518856023992</v>
      </c>
      <c r="U1448">
        <v>24.818693718312915</v>
      </c>
      <c r="W1448">
        <f t="shared" si="1134"/>
        <v>0</v>
      </c>
      <c r="X1448">
        <f t="shared" si="1135"/>
        <v>1</v>
      </c>
      <c r="Y1448">
        <f t="shared" si="1136"/>
        <v>6.6631748622889226</v>
      </c>
      <c r="AB1448">
        <v>1441</v>
      </c>
      <c r="AC1448">
        <v>17.145179137943646</v>
      </c>
      <c r="AD1448">
        <v>16.635508930371483</v>
      </c>
      <c r="AF1448">
        <f t="shared" si="1137"/>
        <v>1</v>
      </c>
      <c r="AG1448">
        <f t="shared" si="1138"/>
        <v>0</v>
      </c>
      <c r="AH1448">
        <f t="shared" si="1139"/>
        <v>0.50967020757216375</v>
      </c>
      <c r="AK1448">
        <v>1441</v>
      </c>
      <c r="AL1448">
        <v>18.141307175103528</v>
      </c>
      <c r="AM1448">
        <v>27.568078253642987</v>
      </c>
      <c r="AO1448">
        <f t="shared" si="1140"/>
        <v>0</v>
      </c>
      <c r="AP1448">
        <f t="shared" si="1141"/>
        <v>1</v>
      </c>
      <c r="AQ1448">
        <f t="shared" si="1142"/>
        <v>9.4267710785394598</v>
      </c>
      <c r="AT1448">
        <v>1441</v>
      </c>
      <c r="AU1448">
        <v>15.72787505168564</v>
      </c>
      <c r="AV1448">
        <v>16.469917127192236</v>
      </c>
      <c r="AX1448">
        <f t="shared" si="1143"/>
        <v>0</v>
      </c>
      <c r="AY1448">
        <f t="shared" si="1144"/>
        <v>1</v>
      </c>
      <c r="AZ1448">
        <f t="shared" si="1145"/>
        <v>0.74204207550659618</v>
      </c>
      <c r="BC1448">
        <v>1441</v>
      </c>
      <c r="BD1448" t="e">
        <v>#N/A</v>
      </c>
      <c r="BE1448" t="e">
        <v>#N/A</v>
      </c>
      <c r="BG1448" t="e">
        <f t="shared" si="1146"/>
        <v>#N/A</v>
      </c>
      <c r="BH1448" t="e">
        <f t="shared" si="1147"/>
        <v>#N/A</v>
      </c>
      <c r="BI1448" t="e">
        <f t="shared" si="1148"/>
        <v>#N/A</v>
      </c>
      <c r="BL1448">
        <v>1441</v>
      </c>
      <c r="BM1448">
        <v>26.429578359026255</v>
      </c>
      <c r="BN1448">
        <v>14.184973484212847</v>
      </c>
      <c r="BP1448">
        <f t="shared" si="1149"/>
        <v>1</v>
      </c>
      <c r="BQ1448">
        <f t="shared" si="1150"/>
        <v>0</v>
      </c>
      <c r="BR1448">
        <f t="shared" si="1151"/>
        <v>12.244604874813408</v>
      </c>
      <c r="BU1448">
        <v>1441</v>
      </c>
      <c r="BV1448">
        <v>30.100498441774484</v>
      </c>
      <c r="BW1448">
        <v>10.716885968101561</v>
      </c>
      <c r="BY1448">
        <f t="shared" si="1152"/>
        <v>1</v>
      </c>
      <c r="BZ1448">
        <f t="shared" si="1153"/>
        <v>0</v>
      </c>
      <c r="CA1448">
        <f t="shared" si="1154"/>
        <v>19.383612473672923</v>
      </c>
      <c r="CD1448">
        <v>1441</v>
      </c>
      <c r="CE1448">
        <v>28.589975230511961</v>
      </c>
      <c r="CF1448">
        <v>15.034587072122234</v>
      </c>
      <c r="CH1448">
        <f t="shared" si="1155"/>
        <v>1</v>
      </c>
      <c r="CI1448">
        <f t="shared" si="1156"/>
        <v>0</v>
      </c>
      <c r="CJ1448">
        <f t="shared" si="1157"/>
        <v>13.555388158389727</v>
      </c>
      <c r="CM1448">
        <v>1441</v>
      </c>
      <c r="CN1448">
        <v>26.407395839522316</v>
      </c>
      <c r="CO1448">
        <v>30.954543424523138</v>
      </c>
      <c r="CQ1448">
        <f t="shared" si="1158"/>
        <v>0</v>
      </c>
      <c r="CR1448">
        <f t="shared" si="1159"/>
        <v>1</v>
      </c>
      <c r="CS1448">
        <f t="shared" si="1160"/>
        <v>4.5471475850008218</v>
      </c>
      <c r="CV1448">
        <v>1441</v>
      </c>
      <c r="CW1448">
        <v>23.153269000855222</v>
      </c>
      <c r="CX1448">
        <v>15.984970349260159</v>
      </c>
      <c r="CZ1448">
        <f t="shared" si="1161"/>
        <v>1</v>
      </c>
      <c r="DA1448">
        <f t="shared" si="1162"/>
        <v>0</v>
      </c>
      <c r="DB1448">
        <f t="shared" si="1163"/>
        <v>7.1682986515950624</v>
      </c>
      <c r="DE1448">
        <v>1441</v>
      </c>
      <c r="DF1448">
        <v>16.62217287730542</v>
      </c>
      <c r="DG1448">
        <v>22.563305223584322</v>
      </c>
      <c r="DI1448">
        <f t="shared" si="1164"/>
        <v>0</v>
      </c>
      <c r="DJ1448">
        <f t="shared" si="1165"/>
        <v>1</v>
      </c>
      <c r="DK1448">
        <f t="shared" si="1166"/>
        <v>5.9411323462789021</v>
      </c>
      <c r="DN1448">
        <v>1441</v>
      </c>
      <c r="DO1448">
        <v>22.789440887529747</v>
      </c>
      <c r="DP1448">
        <v>25.118346687050323</v>
      </c>
      <c r="DR1448">
        <f t="shared" si="1167"/>
        <v>0</v>
      </c>
      <c r="DS1448">
        <f t="shared" si="1168"/>
        <v>1</v>
      </c>
      <c r="DT1448">
        <f t="shared" si="1169"/>
        <v>2.3289057995205766</v>
      </c>
      <c r="DW1448">
        <v>1441</v>
      </c>
      <c r="DX1448">
        <v>14.233822268740427</v>
      </c>
      <c r="DY1448">
        <v>23.181622858430401</v>
      </c>
      <c r="EA1448">
        <f t="shared" si="1170"/>
        <v>0</v>
      </c>
      <c r="EB1448">
        <f t="shared" si="1171"/>
        <v>1</v>
      </c>
      <c r="EC1448">
        <f t="shared" si="1172"/>
        <v>8.9478005896899742</v>
      </c>
      <c r="EF1448">
        <v>1441</v>
      </c>
      <c r="EG1448">
        <v>21.290404846894052</v>
      </c>
      <c r="EH1448">
        <v>17.257067839717209</v>
      </c>
      <c r="EJ1448">
        <f t="shared" si="1173"/>
        <v>1</v>
      </c>
      <c r="EK1448">
        <f t="shared" si="1174"/>
        <v>0</v>
      </c>
      <c r="EL1448">
        <f t="shared" si="1175"/>
        <v>4.0333370071768435</v>
      </c>
      <c r="EO1448">
        <v>1441</v>
      </c>
      <c r="EP1448">
        <v>20.135557003283079</v>
      </c>
      <c r="EQ1448">
        <v>31.787442115693302</v>
      </c>
      <c r="ES1448">
        <f t="shared" si="1176"/>
        <v>0</v>
      </c>
      <c r="ET1448">
        <f t="shared" si="1177"/>
        <v>1</v>
      </c>
      <c r="EU1448">
        <f t="shared" si="1178"/>
        <v>11.651885112410223</v>
      </c>
    </row>
    <row r="1449" spans="1:151" x14ac:dyDescent="0.25">
      <c r="A1449">
        <v>1442</v>
      </c>
      <c r="B1449">
        <v>9.2930510810024991</v>
      </c>
      <c r="C1449">
        <v>8.3208188384106805</v>
      </c>
      <c r="E1449">
        <f t="shared" si="1128"/>
        <v>1</v>
      </c>
      <c r="F1449">
        <f t="shared" si="1130"/>
        <v>0</v>
      </c>
      <c r="G1449">
        <f t="shared" si="1129"/>
        <v>0.97223224259181862</v>
      </c>
      <c r="J1449">
        <v>1442</v>
      </c>
      <c r="K1449">
        <v>8.6292768090434286</v>
      </c>
      <c r="L1449">
        <v>32.467669308440442</v>
      </c>
      <c r="N1449">
        <f t="shared" si="1131"/>
        <v>0</v>
      </c>
      <c r="O1449">
        <f t="shared" si="1132"/>
        <v>1</v>
      </c>
      <c r="P1449">
        <f t="shared" si="1133"/>
        <v>23.838392499397013</v>
      </c>
      <c r="S1449">
        <v>1442</v>
      </c>
      <c r="T1449">
        <v>18.763925794654483</v>
      </c>
      <c r="U1449">
        <v>29.990212247020036</v>
      </c>
      <c r="W1449">
        <f t="shared" si="1134"/>
        <v>0</v>
      </c>
      <c r="X1449">
        <f t="shared" si="1135"/>
        <v>1</v>
      </c>
      <c r="Y1449">
        <f t="shared" si="1136"/>
        <v>11.226286452365553</v>
      </c>
      <c r="AB1449">
        <v>1442</v>
      </c>
      <c r="AC1449">
        <v>26.471200308304098</v>
      </c>
      <c r="AD1449">
        <v>16.601166356074209</v>
      </c>
      <c r="AF1449">
        <f t="shared" si="1137"/>
        <v>1</v>
      </c>
      <c r="AG1449">
        <f t="shared" si="1138"/>
        <v>0</v>
      </c>
      <c r="AH1449">
        <f t="shared" si="1139"/>
        <v>9.870033952229889</v>
      </c>
      <c r="AK1449">
        <v>1442</v>
      </c>
      <c r="AL1449">
        <v>20.620653500899007</v>
      </c>
      <c r="AM1449">
        <v>32.733907431572383</v>
      </c>
      <c r="AO1449">
        <f t="shared" si="1140"/>
        <v>0</v>
      </c>
      <c r="AP1449">
        <f t="shared" si="1141"/>
        <v>1</v>
      </c>
      <c r="AQ1449">
        <f t="shared" si="1142"/>
        <v>12.113253930673377</v>
      </c>
      <c r="AT1449">
        <v>1442</v>
      </c>
      <c r="AU1449">
        <v>13.36422919452913</v>
      </c>
      <c r="AV1449">
        <v>21.893829707362642</v>
      </c>
      <c r="AX1449">
        <f t="shared" si="1143"/>
        <v>0</v>
      </c>
      <c r="AY1449">
        <f t="shared" si="1144"/>
        <v>1</v>
      </c>
      <c r="AZ1449">
        <f t="shared" si="1145"/>
        <v>8.5296005128335111</v>
      </c>
      <c r="BC1449">
        <v>1442</v>
      </c>
      <c r="BD1449" t="e">
        <v>#N/A</v>
      </c>
      <c r="BE1449" t="e">
        <v>#N/A</v>
      </c>
      <c r="BG1449" t="e">
        <f t="shared" si="1146"/>
        <v>#N/A</v>
      </c>
      <c r="BH1449" t="e">
        <f t="shared" si="1147"/>
        <v>#N/A</v>
      </c>
      <c r="BI1449" t="e">
        <f t="shared" si="1148"/>
        <v>#N/A</v>
      </c>
      <c r="BL1449">
        <v>1442</v>
      </c>
      <c r="BM1449">
        <v>32.208333500769243</v>
      </c>
      <c r="BN1449">
        <v>13.389819850366459</v>
      </c>
      <c r="BP1449">
        <f t="shared" si="1149"/>
        <v>1</v>
      </c>
      <c r="BQ1449">
        <f t="shared" si="1150"/>
        <v>0</v>
      </c>
      <c r="BR1449">
        <f t="shared" si="1151"/>
        <v>18.818513650402785</v>
      </c>
      <c r="BU1449">
        <v>1442</v>
      </c>
      <c r="BV1449">
        <v>22.956249575818156</v>
      </c>
      <c r="BW1449">
        <v>24.99811218681884</v>
      </c>
      <c r="BY1449">
        <f t="shared" si="1152"/>
        <v>0</v>
      </c>
      <c r="BZ1449">
        <f t="shared" si="1153"/>
        <v>1</v>
      </c>
      <c r="CA1449">
        <f t="shared" si="1154"/>
        <v>2.0418626110006848</v>
      </c>
      <c r="CD1449">
        <v>1442</v>
      </c>
      <c r="CE1449">
        <v>23.595833236530023</v>
      </c>
      <c r="CF1449">
        <v>25.090786381326204</v>
      </c>
      <c r="CH1449">
        <f t="shared" si="1155"/>
        <v>0</v>
      </c>
      <c r="CI1449">
        <f t="shared" si="1156"/>
        <v>1</v>
      </c>
      <c r="CJ1449">
        <f t="shared" si="1157"/>
        <v>1.494953144796181</v>
      </c>
      <c r="CM1449">
        <v>1442</v>
      </c>
      <c r="CN1449">
        <v>26.01483156182551</v>
      </c>
      <c r="CO1449">
        <v>32.216881837938779</v>
      </c>
      <c r="CQ1449">
        <f t="shared" si="1158"/>
        <v>0</v>
      </c>
      <c r="CR1449">
        <f t="shared" si="1159"/>
        <v>1</v>
      </c>
      <c r="CS1449">
        <f t="shared" si="1160"/>
        <v>6.202050276113269</v>
      </c>
      <c r="CV1449">
        <v>1442</v>
      </c>
      <c r="CW1449">
        <v>20.758891262140377</v>
      </c>
      <c r="CX1449">
        <v>17.228659848266673</v>
      </c>
      <c r="CZ1449">
        <f t="shared" si="1161"/>
        <v>1</v>
      </c>
      <c r="DA1449">
        <f t="shared" si="1162"/>
        <v>0</v>
      </c>
      <c r="DB1449">
        <f t="shared" si="1163"/>
        <v>3.5302314138737039</v>
      </c>
      <c r="DE1449">
        <v>1442</v>
      </c>
      <c r="DF1449">
        <v>12.844833094187615</v>
      </c>
      <c r="DG1449">
        <v>24.177161555919632</v>
      </c>
      <c r="DI1449">
        <f t="shared" si="1164"/>
        <v>0</v>
      </c>
      <c r="DJ1449">
        <f t="shared" si="1165"/>
        <v>1</v>
      </c>
      <c r="DK1449">
        <f t="shared" si="1166"/>
        <v>11.332328461732017</v>
      </c>
      <c r="DN1449">
        <v>1442</v>
      </c>
      <c r="DO1449">
        <v>21.45497928488648</v>
      </c>
      <c r="DP1449">
        <v>19.946013653249715</v>
      </c>
      <c r="DR1449">
        <f t="shared" si="1167"/>
        <v>1</v>
      </c>
      <c r="DS1449">
        <f t="shared" si="1168"/>
        <v>0</v>
      </c>
      <c r="DT1449">
        <f t="shared" si="1169"/>
        <v>1.5089656316367659</v>
      </c>
      <c r="DW1449">
        <v>1442</v>
      </c>
      <c r="DX1449">
        <v>11.59425310618693</v>
      </c>
      <c r="DY1449">
        <v>30.153469933792216</v>
      </c>
      <c r="EA1449">
        <f t="shared" si="1170"/>
        <v>0</v>
      </c>
      <c r="EB1449">
        <f t="shared" si="1171"/>
        <v>1</v>
      </c>
      <c r="EC1449">
        <f t="shared" si="1172"/>
        <v>18.559216827605287</v>
      </c>
      <c r="EF1449">
        <v>1442</v>
      </c>
      <c r="EG1449">
        <v>20.754775607215745</v>
      </c>
      <c r="EH1449">
        <v>11.782079115799664</v>
      </c>
      <c r="EJ1449">
        <f t="shared" si="1173"/>
        <v>1</v>
      </c>
      <c r="EK1449">
        <f t="shared" si="1174"/>
        <v>0</v>
      </c>
      <c r="EL1449">
        <f t="shared" si="1175"/>
        <v>8.9726964914160803</v>
      </c>
      <c r="EO1449">
        <v>1442</v>
      </c>
      <c r="EP1449">
        <v>21.512958417849063</v>
      </c>
      <c r="EQ1449">
        <v>19.068692977095516</v>
      </c>
      <c r="ES1449">
        <f t="shared" si="1176"/>
        <v>1</v>
      </c>
      <c r="ET1449">
        <f t="shared" si="1177"/>
        <v>0</v>
      </c>
      <c r="EU1449">
        <f t="shared" si="1178"/>
        <v>2.4442654407535471</v>
      </c>
    </row>
    <row r="1450" spans="1:151" x14ac:dyDescent="0.25">
      <c r="A1450">
        <v>1443</v>
      </c>
      <c r="B1450">
        <v>10.367166397491212</v>
      </c>
      <c r="C1450">
        <v>14.671326838288747</v>
      </c>
      <c r="E1450">
        <f t="shared" si="1128"/>
        <v>0</v>
      </c>
      <c r="F1450">
        <f t="shared" si="1130"/>
        <v>1</v>
      </c>
      <c r="G1450">
        <f t="shared" si="1129"/>
        <v>4.3041604407975349</v>
      </c>
      <c r="J1450">
        <v>1443</v>
      </c>
      <c r="K1450">
        <v>24.359564662158707</v>
      </c>
      <c r="L1450">
        <v>18.525960251017942</v>
      </c>
      <c r="N1450">
        <f t="shared" si="1131"/>
        <v>1</v>
      </c>
      <c r="O1450">
        <f t="shared" si="1132"/>
        <v>0</v>
      </c>
      <c r="P1450">
        <f t="shared" si="1133"/>
        <v>5.8336044111407652</v>
      </c>
      <c r="S1450">
        <v>1443</v>
      </c>
      <c r="T1450">
        <v>20.454483931719963</v>
      </c>
      <c r="U1450">
        <v>-2.5117083249914387</v>
      </c>
      <c r="W1450">
        <f t="shared" si="1134"/>
        <v>1</v>
      </c>
      <c r="X1450">
        <f t="shared" si="1135"/>
        <v>0</v>
      </c>
      <c r="Y1450">
        <f t="shared" si="1136"/>
        <v>22.966192256711402</v>
      </c>
      <c r="AB1450">
        <v>1443</v>
      </c>
      <c r="AC1450">
        <v>21.664689615235783</v>
      </c>
      <c r="AD1450">
        <v>17.857298956998005</v>
      </c>
      <c r="AF1450">
        <f t="shared" si="1137"/>
        <v>1</v>
      </c>
      <c r="AG1450">
        <f t="shared" si="1138"/>
        <v>0</v>
      </c>
      <c r="AH1450">
        <f t="shared" si="1139"/>
        <v>3.8073906582377788</v>
      </c>
      <c r="AK1450">
        <v>1443</v>
      </c>
      <c r="AL1450">
        <v>29.000395140355018</v>
      </c>
      <c r="AM1450">
        <v>35.429376603932454</v>
      </c>
      <c r="AO1450">
        <f t="shared" si="1140"/>
        <v>0</v>
      </c>
      <c r="AP1450">
        <f t="shared" si="1141"/>
        <v>1</v>
      </c>
      <c r="AQ1450">
        <f t="shared" si="1142"/>
        <v>6.4289814635774363</v>
      </c>
      <c r="AT1450">
        <v>1443</v>
      </c>
      <c r="AU1450">
        <v>17.746671319312224</v>
      </c>
      <c r="AV1450">
        <v>20.042525890494623</v>
      </c>
      <c r="AX1450">
        <f t="shared" si="1143"/>
        <v>0</v>
      </c>
      <c r="AY1450">
        <f t="shared" si="1144"/>
        <v>1</v>
      </c>
      <c r="AZ1450">
        <f t="shared" si="1145"/>
        <v>2.2958545711823994</v>
      </c>
      <c r="BC1450">
        <v>1443</v>
      </c>
      <c r="BD1450" t="e">
        <v>#N/A</v>
      </c>
      <c r="BE1450" t="e">
        <v>#N/A</v>
      </c>
      <c r="BG1450" t="e">
        <f t="shared" si="1146"/>
        <v>#N/A</v>
      </c>
      <c r="BH1450" t="e">
        <f t="shared" si="1147"/>
        <v>#N/A</v>
      </c>
      <c r="BI1450" t="e">
        <f t="shared" si="1148"/>
        <v>#N/A</v>
      </c>
      <c r="BL1450">
        <v>1443</v>
      </c>
      <c r="BM1450">
        <v>34.561221299974946</v>
      </c>
      <c r="BN1450">
        <v>7.0500475757818997</v>
      </c>
      <c r="BP1450">
        <f t="shared" si="1149"/>
        <v>1</v>
      </c>
      <c r="BQ1450">
        <f t="shared" si="1150"/>
        <v>0</v>
      </c>
      <c r="BR1450">
        <f t="shared" si="1151"/>
        <v>27.511173724193046</v>
      </c>
      <c r="BU1450">
        <v>1443</v>
      </c>
      <c r="BV1450">
        <v>20.737873318617911</v>
      </c>
      <c r="BW1450">
        <v>27.500810314644937</v>
      </c>
      <c r="BY1450">
        <f t="shared" si="1152"/>
        <v>0</v>
      </c>
      <c r="BZ1450">
        <f t="shared" si="1153"/>
        <v>1</v>
      </c>
      <c r="CA1450">
        <f t="shared" si="1154"/>
        <v>6.762936996027026</v>
      </c>
      <c r="CD1450">
        <v>1443</v>
      </c>
      <c r="CE1450">
        <v>16.14343472246815</v>
      </c>
      <c r="CF1450">
        <v>23.653204272772619</v>
      </c>
      <c r="CH1450">
        <f t="shared" si="1155"/>
        <v>0</v>
      </c>
      <c r="CI1450">
        <f t="shared" si="1156"/>
        <v>1</v>
      </c>
      <c r="CJ1450">
        <f t="shared" si="1157"/>
        <v>7.509769550304469</v>
      </c>
      <c r="CM1450">
        <v>1443</v>
      </c>
      <c r="CN1450">
        <v>18.483497030234357</v>
      </c>
      <c r="CO1450">
        <v>11.495778980256084</v>
      </c>
      <c r="CQ1450">
        <f t="shared" si="1158"/>
        <v>1</v>
      </c>
      <c r="CR1450">
        <f t="shared" si="1159"/>
        <v>0</v>
      </c>
      <c r="CS1450">
        <f t="shared" si="1160"/>
        <v>6.9877180499782732</v>
      </c>
      <c r="CV1450">
        <v>1443</v>
      </c>
      <c r="CW1450">
        <v>22.005351711837427</v>
      </c>
      <c r="CX1450">
        <v>15.459415671047145</v>
      </c>
      <c r="CZ1450">
        <f t="shared" si="1161"/>
        <v>1</v>
      </c>
      <c r="DA1450">
        <f t="shared" si="1162"/>
        <v>0</v>
      </c>
      <c r="DB1450">
        <f t="shared" si="1163"/>
        <v>6.5459360407902825</v>
      </c>
      <c r="DE1450">
        <v>1443</v>
      </c>
      <c r="DF1450">
        <v>23.920198925347954</v>
      </c>
      <c r="DG1450">
        <v>27.744703504710856</v>
      </c>
      <c r="DI1450">
        <f t="shared" si="1164"/>
        <v>0</v>
      </c>
      <c r="DJ1450">
        <f t="shared" si="1165"/>
        <v>1</v>
      </c>
      <c r="DK1450">
        <f t="shared" si="1166"/>
        <v>3.8245045793629018</v>
      </c>
      <c r="DN1450">
        <v>1443</v>
      </c>
      <c r="DO1450">
        <v>19.416028485736632</v>
      </c>
      <c r="DP1450">
        <v>34.713691808090289</v>
      </c>
      <c r="DR1450">
        <f t="shared" si="1167"/>
        <v>0</v>
      </c>
      <c r="DS1450">
        <f t="shared" si="1168"/>
        <v>1</v>
      </c>
      <c r="DT1450">
        <f t="shared" si="1169"/>
        <v>15.297663322353657</v>
      </c>
      <c r="DW1450">
        <v>1443</v>
      </c>
      <c r="DX1450">
        <v>13.566865489485973</v>
      </c>
      <c r="DY1450">
        <v>21.565379226819616</v>
      </c>
      <c r="EA1450">
        <f t="shared" si="1170"/>
        <v>0</v>
      </c>
      <c r="EB1450">
        <f t="shared" si="1171"/>
        <v>1</v>
      </c>
      <c r="EC1450">
        <f t="shared" si="1172"/>
        <v>7.9985137373336421</v>
      </c>
      <c r="EF1450">
        <v>1443</v>
      </c>
      <c r="EG1450">
        <v>24.802967505589667</v>
      </c>
      <c r="EH1450">
        <v>18.878408101645171</v>
      </c>
      <c r="EJ1450">
        <f t="shared" si="1173"/>
        <v>1</v>
      </c>
      <c r="EK1450">
        <f t="shared" si="1174"/>
        <v>0</v>
      </c>
      <c r="EL1450">
        <f t="shared" si="1175"/>
        <v>5.924559403944496</v>
      </c>
      <c r="EO1450">
        <v>1443</v>
      </c>
      <c r="EP1450">
        <v>23.606178304220553</v>
      </c>
      <c r="EQ1450">
        <v>33.583721915149397</v>
      </c>
      <c r="ES1450">
        <f t="shared" si="1176"/>
        <v>0</v>
      </c>
      <c r="ET1450">
        <f t="shared" si="1177"/>
        <v>1</v>
      </c>
      <c r="EU1450">
        <f t="shared" si="1178"/>
        <v>9.9775436109288442</v>
      </c>
    </row>
    <row r="1451" spans="1:151" x14ac:dyDescent="0.25">
      <c r="A1451">
        <v>1444</v>
      </c>
      <c r="B1451">
        <v>10.713999935867434</v>
      </c>
      <c r="C1451">
        <v>17.823204079975913</v>
      </c>
      <c r="E1451">
        <f t="shared" si="1128"/>
        <v>0</v>
      </c>
      <c r="F1451">
        <f t="shared" si="1130"/>
        <v>1</v>
      </c>
      <c r="G1451">
        <f t="shared" si="1129"/>
        <v>7.1092041441084781</v>
      </c>
      <c r="J1451">
        <v>1444</v>
      </c>
      <c r="K1451">
        <v>22.100806067362175</v>
      </c>
      <c r="L1451">
        <v>18.503803403661355</v>
      </c>
      <c r="N1451">
        <f t="shared" si="1131"/>
        <v>1</v>
      </c>
      <c r="O1451">
        <f t="shared" si="1132"/>
        <v>0</v>
      </c>
      <c r="P1451">
        <f t="shared" si="1133"/>
        <v>3.5970026637008203</v>
      </c>
      <c r="S1451">
        <v>1444</v>
      </c>
      <c r="T1451">
        <v>22.228371174760433</v>
      </c>
      <c r="U1451">
        <v>25.264653686598102</v>
      </c>
      <c r="W1451">
        <f t="shared" si="1134"/>
        <v>0</v>
      </c>
      <c r="X1451">
        <f t="shared" si="1135"/>
        <v>1</v>
      </c>
      <c r="Y1451">
        <f t="shared" si="1136"/>
        <v>3.0362825118376691</v>
      </c>
      <c r="AB1451">
        <v>1444</v>
      </c>
      <c r="AC1451">
        <v>20.243877721411753</v>
      </c>
      <c r="AD1451">
        <v>17.808400184897025</v>
      </c>
      <c r="AF1451">
        <f t="shared" si="1137"/>
        <v>1</v>
      </c>
      <c r="AG1451">
        <f t="shared" si="1138"/>
        <v>0</v>
      </c>
      <c r="AH1451">
        <f t="shared" si="1139"/>
        <v>2.4354775365147283</v>
      </c>
      <c r="AK1451">
        <v>1444</v>
      </c>
      <c r="AL1451">
        <v>13.672660984215497</v>
      </c>
      <c r="AM1451">
        <v>33.698784685480355</v>
      </c>
      <c r="AO1451">
        <f t="shared" si="1140"/>
        <v>0</v>
      </c>
      <c r="AP1451">
        <f t="shared" si="1141"/>
        <v>1</v>
      </c>
      <c r="AQ1451">
        <f t="shared" si="1142"/>
        <v>20.026123701264858</v>
      </c>
      <c r="AT1451">
        <v>1444</v>
      </c>
      <c r="AU1451">
        <v>19.802991007748926</v>
      </c>
      <c r="AV1451">
        <v>18.390561817136351</v>
      </c>
      <c r="AX1451">
        <f t="shared" si="1143"/>
        <v>1</v>
      </c>
      <c r="AY1451">
        <f t="shared" si="1144"/>
        <v>0</v>
      </c>
      <c r="AZ1451">
        <f t="shared" si="1145"/>
        <v>1.4124291906125741</v>
      </c>
      <c r="BC1451">
        <v>1444</v>
      </c>
      <c r="BD1451" t="e">
        <v>#N/A</v>
      </c>
      <c r="BE1451" t="e">
        <v>#N/A</v>
      </c>
      <c r="BG1451" t="e">
        <f t="shared" si="1146"/>
        <v>#N/A</v>
      </c>
      <c r="BH1451" t="e">
        <f t="shared" si="1147"/>
        <v>#N/A</v>
      </c>
      <c r="BI1451" t="e">
        <f t="shared" si="1148"/>
        <v>#N/A</v>
      </c>
      <c r="BL1451">
        <v>1444</v>
      </c>
      <c r="BM1451">
        <v>41.155553484989944</v>
      </c>
      <c r="BN1451">
        <v>10.708535851607028</v>
      </c>
      <c r="BP1451">
        <f t="shared" si="1149"/>
        <v>1</v>
      </c>
      <c r="BQ1451">
        <f t="shared" si="1150"/>
        <v>0</v>
      </c>
      <c r="BR1451">
        <f t="shared" si="1151"/>
        <v>30.447017633382917</v>
      </c>
      <c r="BU1451">
        <v>1444</v>
      </c>
      <c r="BV1451">
        <v>19.817244541670377</v>
      </c>
      <c r="BW1451">
        <v>25.705498832817</v>
      </c>
      <c r="BY1451">
        <f t="shared" si="1152"/>
        <v>0</v>
      </c>
      <c r="BZ1451">
        <f t="shared" si="1153"/>
        <v>1</v>
      </c>
      <c r="CA1451">
        <f t="shared" si="1154"/>
        <v>5.8882542911466231</v>
      </c>
      <c r="CD1451">
        <v>1444</v>
      </c>
      <c r="CE1451">
        <v>21.041546816604281</v>
      </c>
      <c r="CF1451">
        <v>29.185032025940192</v>
      </c>
      <c r="CH1451">
        <f t="shared" si="1155"/>
        <v>0</v>
      </c>
      <c r="CI1451">
        <f t="shared" si="1156"/>
        <v>1</v>
      </c>
      <c r="CJ1451">
        <f t="shared" si="1157"/>
        <v>8.1434852093359105</v>
      </c>
      <c r="CM1451">
        <v>1444</v>
      </c>
      <c r="CN1451">
        <v>22.558617807504461</v>
      </c>
      <c r="CO1451">
        <v>32.853336822197576</v>
      </c>
      <c r="CQ1451">
        <f t="shared" si="1158"/>
        <v>0</v>
      </c>
      <c r="CR1451">
        <f t="shared" si="1159"/>
        <v>1</v>
      </c>
      <c r="CS1451">
        <f t="shared" si="1160"/>
        <v>10.294719014693115</v>
      </c>
      <c r="CV1451">
        <v>1444</v>
      </c>
      <c r="CW1451">
        <v>21.894766079330719</v>
      </c>
      <c r="CX1451">
        <v>19.029960902648085</v>
      </c>
      <c r="CZ1451">
        <f t="shared" si="1161"/>
        <v>1</v>
      </c>
      <c r="DA1451">
        <f t="shared" si="1162"/>
        <v>0</v>
      </c>
      <c r="DB1451">
        <f t="shared" si="1163"/>
        <v>2.8648051766826335</v>
      </c>
      <c r="DE1451">
        <v>1444</v>
      </c>
      <c r="DF1451">
        <v>13.796485179766176</v>
      </c>
      <c r="DG1451">
        <v>27.354368916794819</v>
      </c>
      <c r="DI1451">
        <f t="shared" si="1164"/>
        <v>0</v>
      </c>
      <c r="DJ1451">
        <f t="shared" si="1165"/>
        <v>1</v>
      </c>
      <c r="DK1451">
        <f t="shared" si="1166"/>
        <v>13.557883737028643</v>
      </c>
      <c r="DN1451">
        <v>1444</v>
      </c>
      <c r="DO1451">
        <v>24.560762703353884</v>
      </c>
      <c r="DP1451">
        <v>20.546523392470924</v>
      </c>
      <c r="DR1451">
        <f t="shared" si="1167"/>
        <v>1</v>
      </c>
      <c r="DS1451">
        <f t="shared" si="1168"/>
        <v>0</v>
      </c>
      <c r="DT1451">
        <f t="shared" si="1169"/>
        <v>4.0142393108829602</v>
      </c>
      <c r="DW1451">
        <v>1444</v>
      </c>
      <c r="DX1451">
        <v>12.75996037162229</v>
      </c>
      <c r="DY1451">
        <v>20.686563585132117</v>
      </c>
      <c r="EA1451">
        <f t="shared" si="1170"/>
        <v>0</v>
      </c>
      <c r="EB1451">
        <f t="shared" si="1171"/>
        <v>1</v>
      </c>
      <c r="EC1451">
        <f t="shared" si="1172"/>
        <v>7.9266032135098268</v>
      </c>
      <c r="EF1451">
        <v>1444</v>
      </c>
      <c r="EG1451">
        <v>23.168165716447614</v>
      </c>
      <c r="EH1451">
        <v>14.550482512870266</v>
      </c>
      <c r="EJ1451">
        <f t="shared" si="1173"/>
        <v>1</v>
      </c>
      <c r="EK1451">
        <f t="shared" si="1174"/>
        <v>0</v>
      </c>
      <c r="EL1451">
        <f t="shared" si="1175"/>
        <v>8.6176832035773483</v>
      </c>
      <c r="EO1451">
        <v>1444</v>
      </c>
      <c r="EP1451">
        <v>23.958017827371737</v>
      </c>
      <c r="EQ1451">
        <v>30.435083855202976</v>
      </c>
      <c r="ES1451">
        <f t="shared" si="1176"/>
        <v>0</v>
      </c>
      <c r="ET1451">
        <f t="shared" si="1177"/>
        <v>1</v>
      </c>
      <c r="EU1451">
        <f t="shared" si="1178"/>
        <v>6.4770660278312384</v>
      </c>
    </row>
    <row r="1452" spans="1:151" x14ac:dyDescent="0.25">
      <c r="A1452">
        <v>1445</v>
      </c>
      <c r="B1452">
        <v>6.1854494761309775</v>
      </c>
      <c r="C1452">
        <v>23.554749285151839</v>
      </c>
      <c r="E1452">
        <f t="shared" ref="E1452:E1515" si="1179">IF(B1452&gt;C1452,1,0)</f>
        <v>0</v>
      </c>
      <c r="F1452">
        <f t="shared" si="1130"/>
        <v>1</v>
      </c>
      <c r="G1452">
        <f t="shared" ref="G1452:G1515" si="1180">IF(B1452&gt;C1452,B1452-C1452,C1452-B1452)</f>
        <v>17.369299809020863</v>
      </c>
      <c r="J1452">
        <v>1445</v>
      </c>
      <c r="K1452">
        <v>27.563027923121652</v>
      </c>
      <c r="L1452">
        <v>27.284753506783488</v>
      </c>
      <c r="N1452">
        <f t="shared" si="1131"/>
        <v>1</v>
      </c>
      <c r="O1452">
        <f t="shared" si="1132"/>
        <v>0</v>
      </c>
      <c r="P1452">
        <f t="shared" si="1133"/>
        <v>0.27827441633816363</v>
      </c>
      <c r="S1452">
        <v>1445</v>
      </c>
      <c r="T1452">
        <v>20.991711863912318</v>
      </c>
      <c r="U1452">
        <v>19.809490525183939</v>
      </c>
      <c r="W1452">
        <f t="shared" si="1134"/>
        <v>1</v>
      </c>
      <c r="X1452">
        <f t="shared" si="1135"/>
        <v>0</v>
      </c>
      <c r="Y1452">
        <f t="shared" si="1136"/>
        <v>1.1822213387283789</v>
      </c>
      <c r="AB1452">
        <v>1445</v>
      </c>
      <c r="AC1452">
        <v>16.683755469747453</v>
      </c>
      <c r="AD1452">
        <v>16.924812865058328</v>
      </c>
      <c r="AF1452">
        <f t="shared" si="1137"/>
        <v>0</v>
      </c>
      <c r="AG1452">
        <f t="shared" si="1138"/>
        <v>1</v>
      </c>
      <c r="AH1452">
        <f t="shared" si="1139"/>
        <v>0.24105739531087522</v>
      </c>
      <c r="AK1452">
        <v>1445</v>
      </c>
      <c r="AL1452">
        <v>15.76268142873057</v>
      </c>
      <c r="AM1452">
        <v>12.993864529555555</v>
      </c>
      <c r="AO1452">
        <f t="shared" si="1140"/>
        <v>1</v>
      </c>
      <c r="AP1452">
        <f t="shared" si="1141"/>
        <v>0</v>
      </c>
      <c r="AQ1452">
        <f t="shared" si="1142"/>
        <v>2.7688168991750146</v>
      </c>
      <c r="AT1452">
        <v>1445</v>
      </c>
      <c r="AU1452">
        <v>17.528274507697152</v>
      </c>
      <c r="AV1452">
        <v>28.122203364274647</v>
      </c>
      <c r="AX1452">
        <f t="shared" si="1143"/>
        <v>0</v>
      </c>
      <c r="AY1452">
        <f t="shared" si="1144"/>
        <v>1</v>
      </c>
      <c r="AZ1452">
        <f t="shared" si="1145"/>
        <v>10.593928856577495</v>
      </c>
      <c r="BC1452">
        <v>1445</v>
      </c>
      <c r="BD1452" t="e">
        <v>#N/A</v>
      </c>
      <c r="BE1452" t="e">
        <v>#N/A</v>
      </c>
      <c r="BG1452" t="e">
        <f t="shared" si="1146"/>
        <v>#N/A</v>
      </c>
      <c r="BH1452" t="e">
        <f t="shared" si="1147"/>
        <v>#N/A</v>
      </c>
      <c r="BI1452" t="e">
        <f t="shared" si="1148"/>
        <v>#N/A</v>
      </c>
      <c r="BL1452">
        <v>1445</v>
      </c>
      <c r="BM1452">
        <v>37.367259210365908</v>
      </c>
      <c r="BN1452">
        <v>12.676647172629957</v>
      </c>
      <c r="BP1452">
        <f t="shared" si="1149"/>
        <v>1</v>
      </c>
      <c r="BQ1452">
        <f t="shared" si="1150"/>
        <v>0</v>
      </c>
      <c r="BR1452">
        <f t="shared" si="1151"/>
        <v>24.690612037735953</v>
      </c>
      <c r="BU1452">
        <v>1445</v>
      </c>
      <c r="BV1452">
        <v>29.443975019369752</v>
      </c>
      <c r="BW1452">
        <v>19.971307990042114</v>
      </c>
      <c r="BY1452">
        <f t="shared" si="1152"/>
        <v>1</v>
      </c>
      <c r="BZ1452">
        <f t="shared" si="1153"/>
        <v>0</v>
      </c>
      <c r="CA1452">
        <f t="shared" si="1154"/>
        <v>9.4726670293276385</v>
      </c>
      <c r="CD1452">
        <v>1445</v>
      </c>
      <c r="CE1452">
        <v>27.18052608933241</v>
      </c>
      <c r="CF1452">
        <v>22.718126132203036</v>
      </c>
      <c r="CH1452">
        <f t="shared" si="1155"/>
        <v>1</v>
      </c>
      <c r="CI1452">
        <f t="shared" si="1156"/>
        <v>0</v>
      </c>
      <c r="CJ1452">
        <f t="shared" si="1157"/>
        <v>4.4623999571293744</v>
      </c>
      <c r="CM1452">
        <v>1445</v>
      </c>
      <c r="CN1452">
        <v>22.442984136819451</v>
      </c>
      <c r="CO1452">
        <v>15.149051901388814</v>
      </c>
      <c r="CQ1452">
        <f t="shared" si="1158"/>
        <v>1</v>
      </c>
      <c r="CR1452">
        <f t="shared" si="1159"/>
        <v>0</v>
      </c>
      <c r="CS1452">
        <f t="shared" si="1160"/>
        <v>7.2939322354306366</v>
      </c>
      <c r="CV1452">
        <v>1445</v>
      </c>
      <c r="CW1452">
        <v>21.754928937634258</v>
      </c>
      <c r="CX1452">
        <v>19.257542464383572</v>
      </c>
      <c r="CZ1452">
        <f t="shared" si="1161"/>
        <v>1</v>
      </c>
      <c r="DA1452">
        <f t="shared" si="1162"/>
        <v>0</v>
      </c>
      <c r="DB1452">
        <f t="shared" si="1163"/>
        <v>2.4973864732506854</v>
      </c>
      <c r="DE1452">
        <v>1445</v>
      </c>
      <c r="DF1452">
        <v>29.643688529703759</v>
      </c>
      <c r="DG1452">
        <v>22.663099612272049</v>
      </c>
      <c r="DI1452">
        <f t="shared" si="1164"/>
        <v>1</v>
      </c>
      <c r="DJ1452">
        <f t="shared" si="1165"/>
        <v>0</v>
      </c>
      <c r="DK1452">
        <f t="shared" si="1166"/>
        <v>6.9805889174317102</v>
      </c>
      <c r="DN1452">
        <v>1445</v>
      </c>
      <c r="DO1452">
        <v>21.504516665231733</v>
      </c>
      <c r="DP1452">
        <v>19.120370202844267</v>
      </c>
      <c r="DR1452">
        <f t="shared" si="1167"/>
        <v>1</v>
      </c>
      <c r="DS1452">
        <f t="shared" si="1168"/>
        <v>0</v>
      </c>
      <c r="DT1452">
        <f t="shared" si="1169"/>
        <v>2.3841464623874664</v>
      </c>
      <c r="DW1452">
        <v>1445</v>
      </c>
      <c r="DX1452">
        <v>17.280213148431205</v>
      </c>
      <c r="DY1452">
        <v>14.388373901536715</v>
      </c>
      <c r="EA1452">
        <f t="shared" si="1170"/>
        <v>1</v>
      </c>
      <c r="EB1452">
        <f t="shared" si="1171"/>
        <v>0</v>
      </c>
      <c r="EC1452">
        <f t="shared" si="1172"/>
        <v>2.8918392468944898</v>
      </c>
      <c r="EF1452">
        <v>1445</v>
      </c>
      <c r="EG1452">
        <v>18.534175031944386</v>
      </c>
      <c r="EH1452">
        <v>17.492556456273082</v>
      </c>
      <c r="EJ1452">
        <f t="shared" si="1173"/>
        <v>1</v>
      </c>
      <c r="EK1452">
        <f t="shared" si="1174"/>
        <v>0</v>
      </c>
      <c r="EL1452">
        <f t="shared" si="1175"/>
        <v>1.0416185756713041</v>
      </c>
      <c r="EO1452">
        <v>1445</v>
      </c>
      <c r="EP1452">
        <v>31.189816011854106</v>
      </c>
      <c r="EQ1452">
        <v>17.956721383549706</v>
      </c>
      <c r="ES1452">
        <f t="shared" si="1176"/>
        <v>1</v>
      </c>
      <c r="ET1452">
        <f t="shared" si="1177"/>
        <v>0</v>
      </c>
      <c r="EU1452">
        <f t="shared" si="1178"/>
        <v>13.2330946283044</v>
      </c>
    </row>
    <row r="1453" spans="1:151" x14ac:dyDescent="0.25">
      <c r="A1453">
        <v>1446</v>
      </c>
      <c r="B1453">
        <v>9.482387470003145</v>
      </c>
      <c r="C1453">
        <v>22.476841767475797</v>
      </c>
      <c r="E1453">
        <f t="shared" si="1179"/>
        <v>0</v>
      </c>
      <c r="F1453">
        <f t="shared" si="1130"/>
        <v>1</v>
      </c>
      <c r="G1453">
        <f t="shared" si="1180"/>
        <v>12.994454297472652</v>
      </c>
      <c r="J1453">
        <v>1446</v>
      </c>
      <c r="K1453">
        <v>23.751819455802469</v>
      </c>
      <c r="L1453">
        <v>18.133023191753104</v>
      </c>
      <c r="N1453">
        <f t="shared" si="1131"/>
        <v>1</v>
      </c>
      <c r="O1453">
        <f t="shared" si="1132"/>
        <v>0</v>
      </c>
      <c r="P1453">
        <f t="shared" si="1133"/>
        <v>5.6187962640493652</v>
      </c>
      <c r="S1453">
        <v>1446</v>
      </c>
      <c r="T1453">
        <v>14.30728814353888</v>
      </c>
      <c r="U1453">
        <v>31.573190868931686</v>
      </c>
      <c r="W1453">
        <f t="shared" si="1134"/>
        <v>0</v>
      </c>
      <c r="X1453">
        <f t="shared" si="1135"/>
        <v>1</v>
      </c>
      <c r="Y1453">
        <f t="shared" si="1136"/>
        <v>17.265902725392806</v>
      </c>
      <c r="AB1453">
        <v>1446</v>
      </c>
      <c r="AC1453">
        <v>22.753164139994755</v>
      </c>
      <c r="AD1453">
        <v>18.889478180939136</v>
      </c>
      <c r="AF1453">
        <f t="shared" si="1137"/>
        <v>1</v>
      </c>
      <c r="AG1453">
        <f t="shared" si="1138"/>
        <v>0</v>
      </c>
      <c r="AH1453">
        <f t="shared" si="1139"/>
        <v>3.8636859590556192</v>
      </c>
      <c r="AK1453">
        <v>1446</v>
      </c>
      <c r="AL1453">
        <v>19.537278098672946</v>
      </c>
      <c r="AM1453">
        <v>38.167621752672588</v>
      </c>
      <c r="AO1453">
        <f t="shared" si="1140"/>
        <v>0</v>
      </c>
      <c r="AP1453">
        <f t="shared" si="1141"/>
        <v>1</v>
      </c>
      <c r="AQ1453">
        <f t="shared" si="1142"/>
        <v>18.630343653999642</v>
      </c>
      <c r="AT1453">
        <v>1446</v>
      </c>
      <c r="AU1453">
        <v>15.056170574362252</v>
      </c>
      <c r="AV1453">
        <v>19.623975478093595</v>
      </c>
      <c r="AX1453">
        <f t="shared" si="1143"/>
        <v>0</v>
      </c>
      <c r="AY1453">
        <f t="shared" si="1144"/>
        <v>1</v>
      </c>
      <c r="AZ1453">
        <f t="shared" si="1145"/>
        <v>4.5678049037313428</v>
      </c>
      <c r="BC1453">
        <v>1446</v>
      </c>
      <c r="BD1453" t="e">
        <v>#N/A</v>
      </c>
      <c r="BE1453" t="e">
        <v>#N/A</v>
      </c>
      <c r="BG1453" t="e">
        <f t="shared" si="1146"/>
        <v>#N/A</v>
      </c>
      <c r="BH1453" t="e">
        <f t="shared" si="1147"/>
        <v>#N/A</v>
      </c>
      <c r="BI1453" t="e">
        <f t="shared" si="1148"/>
        <v>#N/A</v>
      </c>
      <c r="BL1453">
        <v>1446</v>
      </c>
      <c r="BM1453">
        <v>20.375303284347765</v>
      </c>
      <c r="BN1453">
        <v>8.0803704258986535</v>
      </c>
      <c r="BP1453">
        <f t="shared" si="1149"/>
        <v>1</v>
      </c>
      <c r="BQ1453">
        <f t="shared" si="1150"/>
        <v>0</v>
      </c>
      <c r="BR1453">
        <f t="shared" si="1151"/>
        <v>12.294932858449112</v>
      </c>
      <c r="BU1453">
        <v>1446</v>
      </c>
      <c r="BV1453">
        <v>14.021964542931325</v>
      </c>
      <c r="BW1453">
        <v>21.546958228912796</v>
      </c>
      <c r="BY1453">
        <f t="shared" si="1152"/>
        <v>0</v>
      </c>
      <c r="BZ1453">
        <f t="shared" si="1153"/>
        <v>1</v>
      </c>
      <c r="CA1453">
        <f t="shared" si="1154"/>
        <v>7.524993685981471</v>
      </c>
      <c r="CD1453">
        <v>1446</v>
      </c>
      <c r="CE1453">
        <v>27.021437238318519</v>
      </c>
      <c r="CF1453">
        <v>29.098360099425904</v>
      </c>
      <c r="CH1453">
        <f t="shared" si="1155"/>
        <v>0</v>
      </c>
      <c r="CI1453">
        <f t="shared" si="1156"/>
        <v>1</v>
      </c>
      <c r="CJ1453">
        <f t="shared" si="1157"/>
        <v>2.0769228611073842</v>
      </c>
      <c r="CM1453">
        <v>1446</v>
      </c>
      <c r="CN1453">
        <v>21.399142069289155</v>
      </c>
      <c r="CO1453">
        <v>18.689698335107717</v>
      </c>
      <c r="CQ1453">
        <f t="shared" si="1158"/>
        <v>1</v>
      </c>
      <c r="CR1453">
        <f t="shared" si="1159"/>
        <v>0</v>
      </c>
      <c r="CS1453">
        <f t="shared" si="1160"/>
        <v>2.7094437341814377</v>
      </c>
      <c r="CV1453">
        <v>1446</v>
      </c>
      <c r="CW1453">
        <v>17.218241570109111</v>
      </c>
      <c r="CX1453">
        <v>15.730497154068386</v>
      </c>
      <c r="CZ1453">
        <f t="shared" si="1161"/>
        <v>1</v>
      </c>
      <c r="DA1453">
        <f t="shared" si="1162"/>
        <v>0</v>
      </c>
      <c r="DB1453">
        <f t="shared" si="1163"/>
        <v>1.4877444160407247</v>
      </c>
      <c r="DE1453">
        <v>1446</v>
      </c>
      <c r="DF1453">
        <v>18.351431321678547</v>
      </c>
      <c r="DG1453">
        <v>16.938693856744081</v>
      </c>
      <c r="DI1453">
        <f t="shared" si="1164"/>
        <v>1</v>
      </c>
      <c r="DJ1453">
        <f t="shared" si="1165"/>
        <v>0</v>
      </c>
      <c r="DK1453">
        <f t="shared" si="1166"/>
        <v>1.4127374649344659</v>
      </c>
      <c r="DN1453">
        <v>1446</v>
      </c>
      <c r="DO1453">
        <v>21.916179364132809</v>
      </c>
      <c r="DP1453">
        <v>20.393021257059388</v>
      </c>
      <c r="DR1453">
        <f t="shared" si="1167"/>
        <v>1</v>
      </c>
      <c r="DS1453">
        <f t="shared" si="1168"/>
        <v>0</v>
      </c>
      <c r="DT1453">
        <f t="shared" si="1169"/>
        <v>1.5231581070734208</v>
      </c>
      <c r="DW1453">
        <v>1446</v>
      </c>
      <c r="DX1453">
        <v>25.979817942082974</v>
      </c>
      <c r="DY1453">
        <v>20.186097714335556</v>
      </c>
      <c r="EA1453">
        <f t="shared" si="1170"/>
        <v>1</v>
      </c>
      <c r="EB1453">
        <f t="shared" si="1171"/>
        <v>0</v>
      </c>
      <c r="EC1453">
        <f t="shared" si="1172"/>
        <v>5.7937202277474178</v>
      </c>
      <c r="EF1453">
        <v>1446</v>
      </c>
      <c r="EG1453">
        <v>20.778426937730789</v>
      </c>
      <c r="EH1453">
        <v>15.521905695405232</v>
      </c>
      <c r="EJ1453">
        <f t="shared" si="1173"/>
        <v>1</v>
      </c>
      <c r="EK1453">
        <f t="shared" si="1174"/>
        <v>0</v>
      </c>
      <c r="EL1453">
        <f t="shared" si="1175"/>
        <v>5.2565212423255563</v>
      </c>
      <c r="EO1453">
        <v>1446</v>
      </c>
      <c r="EP1453">
        <v>22.515260571439885</v>
      </c>
      <c r="EQ1453">
        <v>12.89988595207894</v>
      </c>
      <c r="ES1453">
        <f t="shared" si="1176"/>
        <v>1</v>
      </c>
      <c r="ET1453">
        <f t="shared" si="1177"/>
        <v>0</v>
      </c>
      <c r="EU1453">
        <f t="shared" si="1178"/>
        <v>9.6153746193609457</v>
      </c>
    </row>
    <row r="1454" spans="1:151" x14ac:dyDescent="0.25">
      <c r="A1454">
        <v>1447</v>
      </c>
      <c r="B1454">
        <v>15.092517442943542</v>
      </c>
      <c r="C1454">
        <v>19.840435876662969</v>
      </c>
      <c r="E1454">
        <f t="shared" si="1179"/>
        <v>0</v>
      </c>
      <c r="F1454">
        <f t="shared" si="1130"/>
        <v>1</v>
      </c>
      <c r="G1454">
        <f t="shared" si="1180"/>
        <v>4.7479184337194269</v>
      </c>
      <c r="J1454">
        <v>1447</v>
      </c>
      <c r="K1454">
        <v>12.378621580190728</v>
      </c>
      <c r="L1454">
        <v>24.163322621936398</v>
      </c>
      <c r="N1454">
        <f t="shared" si="1131"/>
        <v>0</v>
      </c>
      <c r="O1454">
        <f t="shared" si="1132"/>
        <v>1</v>
      </c>
      <c r="P1454">
        <f t="shared" si="1133"/>
        <v>11.78470104174567</v>
      </c>
      <c r="S1454">
        <v>1447</v>
      </c>
      <c r="T1454">
        <v>20.403367983187515</v>
      </c>
      <c r="U1454">
        <v>46.423972056377799</v>
      </c>
      <c r="W1454">
        <f t="shared" si="1134"/>
        <v>0</v>
      </c>
      <c r="X1454">
        <f t="shared" si="1135"/>
        <v>1</v>
      </c>
      <c r="Y1454">
        <f t="shared" si="1136"/>
        <v>26.020604073190285</v>
      </c>
      <c r="AB1454">
        <v>1447</v>
      </c>
      <c r="AC1454">
        <v>27.291515186368233</v>
      </c>
      <c r="AD1454">
        <v>17.892475981488307</v>
      </c>
      <c r="AF1454">
        <f t="shared" si="1137"/>
        <v>1</v>
      </c>
      <c r="AG1454">
        <f t="shared" si="1138"/>
        <v>0</v>
      </c>
      <c r="AH1454">
        <f t="shared" si="1139"/>
        <v>9.3990392048799265</v>
      </c>
      <c r="AK1454">
        <v>1447</v>
      </c>
      <c r="AL1454">
        <v>30.388546051150009</v>
      </c>
      <c r="AM1454">
        <v>28.417193937402061</v>
      </c>
      <c r="AO1454">
        <f t="shared" si="1140"/>
        <v>1</v>
      </c>
      <c r="AP1454">
        <f t="shared" si="1141"/>
        <v>0</v>
      </c>
      <c r="AQ1454">
        <f t="shared" si="1142"/>
        <v>1.9713521137479475</v>
      </c>
      <c r="AT1454">
        <v>1447</v>
      </c>
      <c r="AU1454">
        <v>15.01319296469163</v>
      </c>
      <c r="AV1454">
        <v>22.008388299810157</v>
      </c>
      <c r="AX1454">
        <f t="shared" si="1143"/>
        <v>0</v>
      </c>
      <c r="AY1454">
        <f t="shared" si="1144"/>
        <v>1</v>
      </c>
      <c r="AZ1454">
        <f t="shared" si="1145"/>
        <v>6.9951953351185274</v>
      </c>
      <c r="BC1454">
        <v>1447</v>
      </c>
      <c r="BD1454" t="e">
        <v>#N/A</v>
      </c>
      <c r="BE1454" t="e">
        <v>#N/A</v>
      </c>
      <c r="BG1454" t="e">
        <f t="shared" si="1146"/>
        <v>#N/A</v>
      </c>
      <c r="BH1454" t="e">
        <f t="shared" si="1147"/>
        <v>#N/A</v>
      </c>
      <c r="BI1454" t="e">
        <f t="shared" si="1148"/>
        <v>#N/A</v>
      </c>
      <c r="BL1454">
        <v>1447</v>
      </c>
      <c r="BM1454">
        <v>19.124312254930651</v>
      </c>
      <c r="BN1454">
        <v>9.3020462935935786</v>
      </c>
      <c r="BP1454">
        <f t="shared" si="1149"/>
        <v>1</v>
      </c>
      <c r="BQ1454">
        <f t="shared" si="1150"/>
        <v>0</v>
      </c>
      <c r="BR1454">
        <f t="shared" si="1151"/>
        <v>9.822265961337072</v>
      </c>
      <c r="BU1454">
        <v>1447</v>
      </c>
      <c r="BV1454">
        <v>34.544535549781429</v>
      </c>
      <c r="BW1454">
        <v>20.03754345396629</v>
      </c>
      <c r="BY1454">
        <f t="shared" si="1152"/>
        <v>1</v>
      </c>
      <c r="BZ1454">
        <f t="shared" si="1153"/>
        <v>0</v>
      </c>
      <c r="CA1454">
        <f t="shared" si="1154"/>
        <v>14.506992095815139</v>
      </c>
      <c r="CD1454">
        <v>1447</v>
      </c>
      <c r="CE1454">
        <v>22.960564259277415</v>
      </c>
      <c r="CF1454">
        <v>6.9856912510029368</v>
      </c>
      <c r="CH1454">
        <f t="shared" si="1155"/>
        <v>1</v>
      </c>
      <c r="CI1454">
        <f t="shared" si="1156"/>
        <v>0</v>
      </c>
      <c r="CJ1454">
        <f t="shared" si="1157"/>
        <v>15.974873008274479</v>
      </c>
      <c r="CM1454">
        <v>1447</v>
      </c>
      <c r="CN1454">
        <v>24.236724489699199</v>
      </c>
      <c r="CO1454">
        <v>28.820518049332076</v>
      </c>
      <c r="CQ1454">
        <f t="shared" si="1158"/>
        <v>0</v>
      </c>
      <c r="CR1454">
        <f t="shared" si="1159"/>
        <v>1</v>
      </c>
      <c r="CS1454">
        <f t="shared" si="1160"/>
        <v>4.5837935596328769</v>
      </c>
      <c r="CV1454">
        <v>1447</v>
      </c>
      <c r="CW1454">
        <v>24.691428757073684</v>
      </c>
      <c r="CX1454">
        <v>17.276475575424278</v>
      </c>
      <c r="CZ1454">
        <f t="shared" si="1161"/>
        <v>1</v>
      </c>
      <c r="DA1454">
        <f t="shared" si="1162"/>
        <v>0</v>
      </c>
      <c r="DB1454">
        <f t="shared" si="1163"/>
        <v>7.4149531816494054</v>
      </c>
      <c r="DE1454">
        <v>1447</v>
      </c>
      <c r="DF1454">
        <v>29.090247397868264</v>
      </c>
      <c r="DG1454">
        <v>24.753592622352141</v>
      </c>
      <c r="DI1454">
        <f t="shared" si="1164"/>
        <v>1</v>
      </c>
      <c r="DJ1454">
        <f t="shared" si="1165"/>
        <v>0</v>
      </c>
      <c r="DK1454">
        <f t="shared" si="1166"/>
        <v>4.3366547755161236</v>
      </c>
      <c r="DN1454">
        <v>1447</v>
      </c>
      <c r="DO1454">
        <v>26.643400619936166</v>
      </c>
      <c r="DP1454">
        <v>16.111567161319623</v>
      </c>
      <c r="DR1454">
        <f t="shared" si="1167"/>
        <v>1</v>
      </c>
      <c r="DS1454">
        <f t="shared" si="1168"/>
        <v>0</v>
      </c>
      <c r="DT1454">
        <f t="shared" si="1169"/>
        <v>10.531833458616543</v>
      </c>
      <c r="DW1454">
        <v>1447</v>
      </c>
      <c r="DX1454">
        <v>20.444635018939834</v>
      </c>
      <c r="DY1454">
        <v>30.533161637196198</v>
      </c>
      <c r="EA1454">
        <f t="shared" si="1170"/>
        <v>0</v>
      </c>
      <c r="EB1454">
        <f t="shared" si="1171"/>
        <v>1</v>
      </c>
      <c r="EC1454">
        <f t="shared" si="1172"/>
        <v>10.088526618256363</v>
      </c>
      <c r="EF1454">
        <v>1447</v>
      </c>
      <c r="EG1454">
        <v>23.968594193061907</v>
      </c>
      <c r="EH1454">
        <v>14.816625877184363</v>
      </c>
      <c r="EJ1454">
        <f t="shared" si="1173"/>
        <v>1</v>
      </c>
      <c r="EK1454">
        <f t="shared" si="1174"/>
        <v>0</v>
      </c>
      <c r="EL1454">
        <f t="shared" si="1175"/>
        <v>9.1519683158775447</v>
      </c>
      <c r="EO1454">
        <v>1447</v>
      </c>
      <c r="EP1454">
        <v>18.485384032529772</v>
      </c>
      <c r="EQ1454">
        <v>2.275224306078254</v>
      </c>
      <c r="ES1454">
        <f t="shared" si="1176"/>
        <v>1</v>
      </c>
      <c r="ET1454">
        <f t="shared" si="1177"/>
        <v>0</v>
      </c>
      <c r="EU1454">
        <f t="shared" si="1178"/>
        <v>16.210159726451518</v>
      </c>
    </row>
    <row r="1455" spans="1:151" x14ac:dyDescent="0.25">
      <c r="A1455">
        <v>1448</v>
      </c>
      <c r="B1455">
        <v>10.739228554069326</v>
      </c>
      <c r="C1455">
        <v>36.678831794738784</v>
      </c>
      <c r="E1455">
        <f t="shared" si="1179"/>
        <v>0</v>
      </c>
      <c r="F1455">
        <f t="shared" si="1130"/>
        <v>1</v>
      </c>
      <c r="G1455">
        <f t="shared" si="1180"/>
        <v>25.939603240669456</v>
      </c>
      <c r="J1455">
        <v>1448</v>
      </c>
      <c r="K1455">
        <v>23.355930289484725</v>
      </c>
      <c r="L1455">
        <v>19.207682043445569</v>
      </c>
      <c r="N1455">
        <f t="shared" si="1131"/>
        <v>1</v>
      </c>
      <c r="O1455">
        <f t="shared" si="1132"/>
        <v>0</v>
      </c>
      <c r="P1455">
        <f t="shared" si="1133"/>
        <v>4.1482482460391559</v>
      </c>
      <c r="S1455">
        <v>1448</v>
      </c>
      <c r="T1455">
        <v>29.264456620069122</v>
      </c>
      <c r="U1455">
        <v>11.706259277846046</v>
      </c>
      <c r="W1455">
        <f t="shared" si="1134"/>
        <v>1</v>
      </c>
      <c r="X1455">
        <f t="shared" si="1135"/>
        <v>0</v>
      </c>
      <c r="Y1455">
        <f t="shared" si="1136"/>
        <v>17.558197342223075</v>
      </c>
      <c r="AB1455">
        <v>1448</v>
      </c>
      <c r="AC1455">
        <v>20.034465023689783</v>
      </c>
      <c r="AD1455">
        <v>17.609480782260473</v>
      </c>
      <c r="AF1455">
        <f t="shared" si="1137"/>
        <v>1</v>
      </c>
      <c r="AG1455">
        <f t="shared" si="1138"/>
        <v>0</v>
      </c>
      <c r="AH1455">
        <f t="shared" si="1139"/>
        <v>2.4249842414293106</v>
      </c>
      <c r="AK1455">
        <v>1448</v>
      </c>
      <c r="AL1455">
        <v>14.794782324444341</v>
      </c>
      <c r="AM1455">
        <v>17.849069453465503</v>
      </c>
      <c r="AO1455">
        <f t="shared" si="1140"/>
        <v>0</v>
      </c>
      <c r="AP1455">
        <f t="shared" si="1141"/>
        <v>1</v>
      </c>
      <c r="AQ1455">
        <f t="shared" si="1142"/>
        <v>3.0542871290211622</v>
      </c>
      <c r="AT1455">
        <v>1448</v>
      </c>
      <c r="AU1455">
        <v>19.017366882957248</v>
      </c>
      <c r="AV1455">
        <v>23.306982610354286</v>
      </c>
      <c r="AX1455">
        <f t="shared" si="1143"/>
        <v>0</v>
      </c>
      <c r="AY1455">
        <f t="shared" si="1144"/>
        <v>1</v>
      </c>
      <c r="AZ1455">
        <f t="shared" si="1145"/>
        <v>4.2896157273970381</v>
      </c>
      <c r="BC1455">
        <v>1448</v>
      </c>
      <c r="BD1455" t="e">
        <v>#N/A</v>
      </c>
      <c r="BE1455" t="e">
        <v>#N/A</v>
      </c>
      <c r="BG1455" t="e">
        <f t="shared" si="1146"/>
        <v>#N/A</v>
      </c>
      <c r="BH1455" t="e">
        <f t="shared" si="1147"/>
        <v>#N/A</v>
      </c>
      <c r="BI1455" t="e">
        <f t="shared" si="1148"/>
        <v>#N/A</v>
      </c>
      <c r="BL1455">
        <v>1448</v>
      </c>
      <c r="BM1455">
        <v>26.838006480285568</v>
      </c>
      <c r="BN1455">
        <v>9.6248372030132465</v>
      </c>
      <c r="BP1455">
        <f t="shared" si="1149"/>
        <v>1</v>
      </c>
      <c r="BQ1455">
        <f t="shared" si="1150"/>
        <v>0</v>
      </c>
      <c r="BR1455">
        <f t="shared" si="1151"/>
        <v>17.213169277272321</v>
      </c>
      <c r="BU1455">
        <v>1448</v>
      </c>
      <c r="BV1455">
        <v>14.784166315026102</v>
      </c>
      <c r="BW1455">
        <v>19.473436054821772</v>
      </c>
      <c r="BY1455">
        <f t="shared" si="1152"/>
        <v>0</v>
      </c>
      <c r="BZ1455">
        <f t="shared" si="1153"/>
        <v>1</v>
      </c>
      <c r="CA1455">
        <f t="shared" si="1154"/>
        <v>4.6892697397956695</v>
      </c>
      <c r="CD1455">
        <v>1448</v>
      </c>
      <c r="CE1455">
        <v>21.915844474976073</v>
      </c>
      <c r="CF1455">
        <v>28.267904239897874</v>
      </c>
      <c r="CH1455">
        <f t="shared" si="1155"/>
        <v>0</v>
      </c>
      <c r="CI1455">
        <f t="shared" si="1156"/>
        <v>1</v>
      </c>
      <c r="CJ1455">
        <f t="shared" si="1157"/>
        <v>6.3520597649218011</v>
      </c>
      <c r="CM1455">
        <v>1448</v>
      </c>
      <c r="CN1455">
        <v>17.132232111379253</v>
      </c>
      <c r="CO1455">
        <v>22.366646641135375</v>
      </c>
      <c r="CQ1455">
        <f t="shared" si="1158"/>
        <v>0</v>
      </c>
      <c r="CR1455">
        <f t="shared" si="1159"/>
        <v>1</v>
      </c>
      <c r="CS1455">
        <f t="shared" si="1160"/>
        <v>5.2344145297561226</v>
      </c>
      <c r="CV1455">
        <v>1448</v>
      </c>
      <c r="CW1455">
        <v>22.220785493618486</v>
      </c>
      <c r="CX1455">
        <v>19.207286716269941</v>
      </c>
      <c r="CZ1455">
        <f t="shared" si="1161"/>
        <v>1</v>
      </c>
      <c r="DA1455">
        <f t="shared" si="1162"/>
        <v>0</v>
      </c>
      <c r="DB1455">
        <f t="shared" si="1163"/>
        <v>3.0134987773485449</v>
      </c>
      <c r="DE1455">
        <v>1448</v>
      </c>
      <c r="DF1455">
        <v>32.149055637337682</v>
      </c>
      <c r="DG1455">
        <v>23.718222834607062</v>
      </c>
      <c r="DI1455">
        <f t="shared" si="1164"/>
        <v>1</v>
      </c>
      <c r="DJ1455">
        <f t="shared" si="1165"/>
        <v>0</v>
      </c>
      <c r="DK1455">
        <f t="shared" si="1166"/>
        <v>8.4308328027306203</v>
      </c>
      <c r="DN1455">
        <v>1448</v>
      </c>
      <c r="DO1455">
        <v>17.896191131476126</v>
      </c>
      <c r="DP1455">
        <v>14.862213369155677</v>
      </c>
      <c r="DR1455">
        <f t="shared" si="1167"/>
        <v>1</v>
      </c>
      <c r="DS1455">
        <f t="shared" si="1168"/>
        <v>0</v>
      </c>
      <c r="DT1455">
        <f t="shared" si="1169"/>
        <v>3.0339777623204487</v>
      </c>
      <c r="DW1455">
        <v>1448</v>
      </c>
      <c r="DX1455">
        <v>15.683384273270521</v>
      </c>
      <c r="DY1455">
        <v>22.59986248475332</v>
      </c>
      <c r="EA1455">
        <f t="shared" si="1170"/>
        <v>0</v>
      </c>
      <c r="EB1455">
        <f t="shared" si="1171"/>
        <v>1</v>
      </c>
      <c r="EC1455">
        <f t="shared" si="1172"/>
        <v>6.916478211482799</v>
      </c>
      <c r="EF1455">
        <v>1448</v>
      </c>
      <c r="EG1455">
        <v>20.913610657684249</v>
      </c>
      <c r="EH1455">
        <v>16.345310107155157</v>
      </c>
      <c r="EJ1455">
        <f t="shared" si="1173"/>
        <v>1</v>
      </c>
      <c r="EK1455">
        <f t="shared" si="1174"/>
        <v>0</v>
      </c>
      <c r="EL1455">
        <f t="shared" si="1175"/>
        <v>4.5683005505290915</v>
      </c>
      <c r="EO1455">
        <v>1448</v>
      </c>
      <c r="EP1455">
        <v>19.588367472052127</v>
      </c>
      <c r="EQ1455">
        <v>17.24685515841557</v>
      </c>
      <c r="ES1455">
        <f t="shared" si="1176"/>
        <v>1</v>
      </c>
      <c r="ET1455">
        <f t="shared" si="1177"/>
        <v>0</v>
      </c>
      <c r="EU1455">
        <f t="shared" si="1178"/>
        <v>2.3415123136365565</v>
      </c>
    </row>
    <row r="1456" spans="1:151" x14ac:dyDescent="0.25">
      <c r="A1456">
        <v>1449</v>
      </c>
      <c r="B1456">
        <v>13.745420026568866</v>
      </c>
      <c r="C1456">
        <v>14.340273926751697</v>
      </c>
      <c r="E1456">
        <f t="shared" si="1179"/>
        <v>0</v>
      </c>
      <c r="F1456">
        <f t="shared" si="1130"/>
        <v>1</v>
      </c>
      <c r="G1456">
        <f t="shared" si="1180"/>
        <v>0.59485390018283191</v>
      </c>
      <c r="J1456">
        <v>1449</v>
      </c>
      <c r="K1456">
        <v>27.825320050948953</v>
      </c>
      <c r="L1456">
        <v>17.477494186916793</v>
      </c>
      <c r="N1456">
        <f t="shared" si="1131"/>
        <v>1</v>
      </c>
      <c r="O1456">
        <f t="shared" si="1132"/>
        <v>0</v>
      </c>
      <c r="P1456">
        <f t="shared" si="1133"/>
        <v>10.34782586403216</v>
      </c>
      <c r="S1456">
        <v>1449</v>
      </c>
      <c r="T1456">
        <v>19.423568319757564</v>
      </c>
      <c r="U1456">
        <v>10.441954072935129</v>
      </c>
      <c r="W1456">
        <f t="shared" si="1134"/>
        <v>1</v>
      </c>
      <c r="X1456">
        <f t="shared" si="1135"/>
        <v>0</v>
      </c>
      <c r="Y1456">
        <f t="shared" si="1136"/>
        <v>8.9816142468224349</v>
      </c>
      <c r="AB1456">
        <v>1449</v>
      </c>
      <c r="AC1456">
        <v>35.002739527048064</v>
      </c>
      <c r="AD1456">
        <v>15.47962271977765</v>
      </c>
      <c r="AF1456">
        <f t="shared" si="1137"/>
        <v>1</v>
      </c>
      <c r="AG1456">
        <f t="shared" si="1138"/>
        <v>0</v>
      </c>
      <c r="AH1456">
        <f t="shared" si="1139"/>
        <v>19.523116807270412</v>
      </c>
      <c r="AK1456">
        <v>1449</v>
      </c>
      <c r="AL1456">
        <v>18.092748732416659</v>
      </c>
      <c r="AM1456">
        <v>17.628617187115012</v>
      </c>
      <c r="AO1456">
        <f t="shared" si="1140"/>
        <v>1</v>
      </c>
      <c r="AP1456">
        <f t="shared" si="1141"/>
        <v>0</v>
      </c>
      <c r="AQ1456">
        <f t="shared" si="1142"/>
        <v>0.46413154530164746</v>
      </c>
      <c r="AT1456">
        <v>1449</v>
      </c>
      <c r="AU1456">
        <v>16.83512071108488</v>
      </c>
      <c r="AV1456">
        <v>14.357901873651276</v>
      </c>
      <c r="AX1456">
        <f t="shared" si="1143"/>
        <v>1</v>
      </c>
      <c r="AY1456">
        <f t="shared" si="1144"/>
        <v>0</v>
      </c>
      <c r="AZ1456">
        <f t="shared" si="1145"/>
        <v>2.4772188374336039</v>
      </c>
      <c r="BC1456">
        <v>1449</v>
      </c>
      <c r="BD1456" t="e">
        <v>#N/A</v>
      </c>
      <c r="BE1456" t="e">
        <v>#N/A</v>
      </c>
      <c r="BG1456" t="e">
        <f t="shared" si="1146"/>
        <v>#N/A</v>
      </c>
      <c r="BH1456" t="e">
        <f t="shared" si="1147"/>
        <v>#N/A</v>
      </c>
      <c r="BI1456" t="e">
        <f t="shared" si="1148"/>
        <v>#N/A</v>
      </c>
      <c r="BL1456">
        <v>1449</v>
      </c>
      <c r="BM1456">
        <v>32.211427112876841</v>
      </c>
      <c r="BN1456">
        <v>7.7879018034314003</v>
      </c>
      <c r="BP1456">
        <f t="shared" si="1149"/>
        <v>1</v>
      </c>
      <c r="BQ1456">
        <f t="shared" si="1150"/>
        <v>0</v>
      </c>
      <c r="BR1456">
        <f t="shared" si="1151"/>
        <v>24.423525309445441</v>
      </c>
      <c r="BU1456">
        <v>1449</v>
      </c>
      <c r="BV1456">
        <v>5.3072438932709787</v>
      </c>
      <c r="BW1456">
        <v>25.041913819832288</v>
      </c>
      <c r="BY1456">
        <f t="shared" si="1152"/>
        <v>0</v>
      </c>
      <c r="BZ1456">
        <f t="shared" si="1153"/>
        <v>1</v>
      </c>
      <c r="CA1456">
        <f t="shared" si="1154"/>
        <v>19.73466992656131</v>
      </c>
      <c r="CD1456">
        <v>1449</v>
      </c>
      <c r="CE1456">
        <v>22.849445072290894</v>
      </c>
      <c r="CF1456">
        <v>30.078566752278437</v>
      </c>
      <c r="CH1456">
        <f t="shared" si="1155"/>
        <v>0</v>
      </c>
      <c r="CI1456">
        <f t="shared" si="1156"/>
        <v>1</v>
      </c>
      <c r="CJ1456">
        <f t="shared" si="1157"/>
        <v>7.2291216799875428</v>
      </c>
      <c r="CM1456">
        <v>1449</v>
      </c>
      <c r="CN1456">
        <v>18.735579526442407</v>
      </c>
      <c r="CO1456">
        <v>30.52853450727234</v>
      </c>
      <c r="CQ1456">
        <f t="shared" si="1158"/>
        <v>0</v>
      </c>
      <c r="CR1456">
        <f t="shared" si="1159"/>
        <v>1</v>
      </c>
      <c r="CS1456">
        <f t="shared" si="1160"/>
        <v>11.792954980829933</v>
      </c>
      <c r="CV1456">
        <v>1449</v>
      </c>
      <c r="CW1456">
        <v>22.303305683076722</v>
      </c>
      <c r="CX1456">
        <v>23.438120268357228</v>
      </c>
      <c r="CZ1456">
        <f t="shared" si="1161"/>
        <v>0</v>
      </c>
      <c r="DA1456">
        <f t="shared" si="1162"/>
        <v>1</v>
      </c>
      <c r="DB1456">
        <f t="shared" si="1163"/>
        <v>1.1348145852805054</v>
      </c>
      <c r="DE1456">
        <v>1449</v>
      </c>
      <c r="DF1456">
        <v>25.493019119704464</v>
      </c>
      <c r="DG1456">
        <v>38.175214728379686</v>
      </c>
      <c r="DI1456">
        <f t="shared" si="1164"/>
        <v>0</v>
      </c>
      <c r="DJ1456">
        <f t="shared" si="1165"/>
        <v>1</v>
      </c>
      <c r="DK1456">
        <f t="shared" si="1166"/>
        <v>12.682195608675222</v>
      </c>
      <c r="DN1456">
        <v>1449</v>
      </c>
      <c r="DO1456">
        <v>29.879324683763024</v>
      </c>
      <c r="DP1456">
        <v>15.855333208584527</v>
      </c>
      <c r="DR1456">
        <f t="shared" si="1167"/>
        <v>1</v>
      </c>
      <c r="DS1456">
        <f t="shared" si="1168"/>
        <v>0</v>
      </c>
      <c r="DT1456">
        <f t="shared" si="1169"/>
        <v>14.023991475178496</v>
      </c>
      <c r="DW1456">
        <v>1449</v>
      </c>
      <c r="DX1456">
        <v>12.104016786306428</v>
      </c>
      <c r="DY1456">
        <v>24.81126586869064</v>
      </c>
      <c r="EA1456">
        <f t="shared" si="1170"/>
        <v>0</v>
      </c>
      <c r="EB1456">
        <f t="shared" si="1171"/>
        <v>1</v>
      </c>
      <c r="EC1456">
        <f t="shared" si="1172"/>
        <v>12.707249082384212</v>
      </c>
      <c r="EF1456">
        <v>1449</v>
      </c>
      <c r="EG1456">
        <v>23.251854641465599</v>
      </c>
      <c r="EH1456">
        <v>18.080530109753084</v>
      </c>
      <c r="EJ1456">
        <f t="shared" si="1173"/>
        <v>1</v>
      </c>
      <c r="EK1456">
        <f t="shared" si="1174"/>
        <v>0</v>
      </c>
      <c r="EL1456">
        <f t="shared" si="1175"/>
        <v>5.1713245317125143</v>
      </c>
      <c r="EO1456">
        <v>1449</v>
      </c>
      <c r="EP1456">
        <v>25.749671156320648</v>
      </c>
      <c r="EQ1456">
        <v>47.983465648381753</v>
      </c>
      <c r="ES1456">
        <f t="shared" si="1176"/>
        <v>0</v>
      </c>
      <c r="ET1456">
        <f t="shared" si="1177"/>
        <v>1</v>
      </c>
      <c r="EU1456">
        <f t="shared" si="1178"/>
        <v>22.233794492061104</v>
      </c>
    </row>
    <row r="1457" spans="1:151" x14ac:dyDescent="0.25">
      <c r="A1457">
        <v>1450</v>
      </c>
      <c r="B1457">
        <v>13.105328390414257</v>
      </c>
      <c r="C1457">
        <v>21.961018756576827</v>
      </c>
      <c r="E1457">
        <f t="shared" si="1179"/>
        <v>0</v>
      </c>
      <c r="F1457">
        <f t="shared" si="1130"/>
        <v>1</v>
      </c>
      <c r="G1457">
        <f t="shared" si="1180"/>
        <v>8.8556903661625697</v>
      </c>
      <c r="J1457">
        <v>1450</v>
      </c>
      <c r="K1457">
        <v>10.608027397675933</v>
      </c>
      <c r="L1457">
        <v>22.048088179396764</v>
      </c>
      <c r="N1457">
        <f t="shared" si="1131"/>
        <v>0</v>
      </c>
      <c r="O1457">
        <f t="shared" si="1132"/>
        <v>1</v>
      </c>
      <c r="P1457">
        <f t="shared" si="1133"/>
        <v>11.440060781720831</v>
      </c>
      <c r="S1457">
        <v>1450</v>
      </c>
      <c r="T1457">
        <v>18.576431614037954</v>
      </c>
      <c r="U1457">
        <v>35.933256103498337</v>
      </c>
      <c r="W1457">
        <f t="shared" si="1134"/>
        <v>0</v>
      </c>
      <c r="X1457">
        <f t="shared" si="1135"/>
        <v>1</v>
      </c>
      <c r="Y1457">
        <f t="shared" si="1136"/>
        <v>17.356824489460383</v>
      </c>
      <c r="AB1457">
        <v>1450</v>
      </c>
      <c r="AC1457">
        <v>23.246369731705588</v>
      </c>
      <c r="AD1457">
        <v>18.320757251507505</v>
      </c>
      <c r="AF1457">
        <f t="shared" si="1137"/>
        <v>1</v>
      </c>
      <c r="AG1457">
        <f t="shared" si="1138"/>
        <v>0</v>
      </c>
      <c r="AH1457">
        <f t="shared" si="1139"/>
        <v>4.9256124801980832</v>
      </c>
      <c r="AK1457">
        <v>1450</v>
      </c>
      <c r="AL1457">
        <v>25.275694958257244</v>
      </c>
      <c r="AM1457">
        <v>17.35576787637617</v>
      </c>
      <c r="AO1457">
        <f t="shared" si="1140"/>
        <v>1</v>
      </c>
      <c r="AP1457">
        <f t="shared" si="1141"/>
        <v>0</v>
      </c>
      <c r="AQ1457">
        <f t="shared" si="1142"/>
        <v>7.9199270818810739</v>
      </c>
      <c r="AT1457">
        <v>1450</v>
      </c>
      <c r="AU1457">
        <v>22.037506042657505</v>
      </c>
      <c r="AV1457">
        <v>19.618967769682072</v>
      </c>
      <c r="AX1457">
        <f t="shared" si="1143"/>
        <v>1</v>
      </c>
      <c r="AY1457">
        <f t="shared" si="1144"/>
        <v>0</v>
      </c>
      <c r="AZ1457">
        <f t="shared" si="1145"/>
        <v>2.4185382729754323</v>
      </c>
      <c r="BC1457">
        <v>1450</v>
      </c>
      <c r="BD1457" t="e">
        <v>#N/A</v>
      </c>
      <c r="BE1457" t="e">
        <v>#N/A</v>
      </c>
      <c r="BG1457" t="e">
        <f t="shared" si="1146"/>
        <v>#N/A</v>
      </c>
      <c r="BH1457" t="e">
        <f t="shared" si="1147"/>
        <v>#N/A</v>
      </c>
      <c r="BI1457" t="e">
        <f t="shared" si="1148"/>
        <v>#N/A</v>
      </c>
      <c r="BL1457">
        <v>1450</v>
      </c>
      <c r="BM1457">
        <v>33.054793092224337</v>
      </c>
      <c r="BN1457">
        <v>5.6904977773764216</v>
      </c>
      <c r="BP1457">
        <f t="shared" si="1149"/>
        <v>1</v>
      </c>
      <c r="BQ1457">
        <f t="shared" si="1150"/>
        <v>0</v>
      </c>
      <c r="BR1457">
        <f t="shared" si="1151"/>
        <v>27.364295314847915</v>
      </c>
      <c r="BU1457">
        <v>1450</v>
      </c>
      <c r="BV1457">
        <v>23.671717995898501</v>
      </c>
      <c r="BW1457">
        <v>25.014072504814536</v>
      </c>
      <c r="BY1457">
        <f t="shared" si="1152"/>
        <v>0</v>
      </c>
      <c r="BZ1457">
        <f t="shared" si="1153"/>
        <v>1</v>
      </c>
      <c r="CA1457">
        <f t="shared" si="1154"/>
        <v>1.3423545089160349</v>
      </c>
      <c r="CD1457">
        <v>1450</v>
      </c>
      <c r="CE1457">
        <v>23.426933461847863</v>
      </c>
      <c r="CF1457">
        <v>28.324293827939947</v>
      </c>
      <c r="CH1457">
        <f t="shared" si="1155"/>
        <v>0</v>
      </c>
      <c r="CI1457">
        <f t="shared" si="1156"/>
        <v>1</v>
      </c>
      <c r="CJ1457">
        <f t="shared" si="1157"/>
        <v>4.8973603660920837</v>
      </c>
      <c r="CM1457">
        <v>1450</v>
      </c>
      <c r="CN1457">
        <v>23.221119226385479</v>
      </c>
      <c r="CO1457">
        <v>21.343620105771901</v>
      </c>
      <c r="CQ1457">
        <f t="shared" si="1158"/>
        <v>1</v>
      </c>
      <c r="CR1457">
        <f t="shared" si="1159"/>
        <v>0</v>
      </c>
      <c r="CS1457">
        <f t="shared" si="1160"/>
        <v>1.877499120613578</v>
      </c>
      <c r="CV1457">
        <v>1450</v>
      </c>
      <c r="CW1457">
        <v>22.34130927203206</v>
      </c>
      <c r="CX1457">
        <v>17.15276635029063</v>
      </c>
      <c r="CZ1457">
        <f t="shared" si="1161"/>
        <v>1</v>
      </c>
      <c r="DA1457">
        <f t="shared" si="1162"/>
        <v>0</v>
      </c>
      <c r="DB1457">
        <f t="shared" si="1163"/>
        <v>5.1885429217414298</v>
      </c>
      <c r="DE1457">
        <v>1450</v>
      </c>
      <c r="DF1457">
        <v>17.719018770692905</v>
      </c>
      <c r="DG1457">
        <v>24.773803385814986</v>
      </c>
      <c r="DI1457">
        <f t="shared" si="1164"/>
        <v>0</v>
      </c>
      <c r="DJ1457">
        <f t="shared" si="1165"/>
        <v>1</v>
      </c>
      <c r="DK1457">
        <f t="shared" si="1166"/>
        <v>7.054784615122081</v>
      </c>
      <c r="DN1457">
        <v>1450</v>
      </c>
      <c r="DO1457">
        <v>28.449419947717175</v>
      </c>
      <c r="DP1457">
        <v>20.463159768425776</v>
      </c>
      <c r="DR1457">
        <f t="shared" si="1167"/>
        <v>1</v>
      </c>
      <c r="DS1457">
        <f t="shared" si="1168"/>
        <v>0</v>
      </c>
      <c r="DT1457">
        <f t="shared" si="1169"/>
        <v>7.9862601792913992</v>
      </c>
      <c r="DW1457">
        <v>1450</v>
      </c>
      <c r="DX1457">
        <v>16.46681449561229</v>
      </c>
      <c r="DY1457">
        <v>22.256391065656551</v>
      </c>
      <c r="EA1457">
        <f t="shared" si="1170"/>
        <v>0</v>
      </c>
      <c r="EB1457">
        <f t="shared" si="1171"/>
        <v>1</v>
      </c>
      <c r="EC1457">
        <f t="shared" si="1172"/>
        <v>5.789576570044261</v>
      </c>
      <c r="EF1457">
        <v>1450</v>
      </c>
      <c r="EG1457">
        <v>18.262068879337967</v>
      </c>
      <c r="EH1457">
        <v>17.92357851932233</v>
      </c>
      <c r="EJ1457">
        <f t="shared" si="1173"/>
        <v>1</v>
      </c>
      <c r="EK1457">
        <f t="shared" si="1174"/>
        <v>0</v>
      </c>
      <c r="EL1457">
        <f t="shared" si="1175"/>
        <v>0.33849036001563704</v>
      </c>
      <c r="EO1457">
        <v>1450</v>
      </c>
      <c r="EP1457">
        <v>20.919437546465925</v>
      </c>
      <c r="EQ1457">
        <v>25.031547574017107</v>
      </c>
      <c r="ES1457">
        <f t="shared" si="1176"/>
        <v>0</v>
      </c>
      <c r="ET1457">
        <f t="shared" si="1177"/>
        <v>1</v>
      </c>
      <c r="EU1457">
        <f t="shared" si="1178"/>
        <v>4.1121100275511822</v>
      </c>
    </row>
    <row r="1458" spans="1:151" x14ac:dyDescent="0.25">
      <c r="A1458">
        <v>1451</v>
      </c>
      <c r="B1458">
        <v>13.635234076747434</v>
      </c>
      <c r="C1458">
        <v>46.595243719532455</v>
      </c>
      <c r="E1458">
        <f t="shared" si="1179"/>
        <v>0</v>
      </c>
      <c r="F1458">
        <f t="shared" si="1130"/>
        <v>1</v>
      </c>
      <c r="G1458">
        <f t="shared" si="1180"/>
        <v>32.960009642785025</v>
      </c>
      <c r="J1458">
        <v>1451</v>
      </c>
      <c r="K1458">
        <v>24.793919017250644</v>
      </c>
      <c r="L1458">
        <v>24.024464668268251</v>
      </c>
      <c r="N1458">
        <f t="shared" si="1131"/>
        <v>1</v>
      </c>
      <c r="O1458">
        <f t="shared" si="1132"/>
        <v>0</v>
      </c>
      <c r="P1458">
        <f t="shared" si="1133"/>
        <v>0.76945434898239284</v>
      </c>
      <c r="S1458">
        <v>1451</v>
      </c>
      <c r="T1458">
        <v>17.331210626124559</v>
      </c>
      <c r="U1458">
        <v>39.524034811159176</v>
      </c>
      <c r="W1458">
        <f t="shared" si="1134"/>
        <v>0</v>
      </c>
      <c r="X1458">
        <f t="shared" si="1135"/>
        <v>1</v>
      </c>
      <c r="Y1458">
        <f t="shared" si="1136"/>
        <v>22.192824185034617</v>
      </c>
      <c r="AB1458">
        <v>1451</v>
      </c>
      <c r="AC1458">
        <v>18.076181392453378</v>
      </c>
      <c r="AD1458">
        <v>16.774635933573347</v>
      </c>
      <c r="AF1458">
        <f t="shared" si="1137"/>
        <v>1</v>
      </c>
      <c r="AG1458">
        <f t="shared" si="1138"/>
        <v>0</v>
      </c>
      <c r="AH1458">
        <f t="shared" si="1139"/>
        <v>1.3015454588800317</v>
      </c>
      <c r="AK1458">
        <v>1451</v>
      </c>
      <c r="AL1458">
        <v>19.464788626702333</v>
      </c>
      <c r="AM1458">
        <v>22.026236915967345</v>
      </c>
      <c r="AO1458">
        <f t="shared" si="1140"/>
        <v>0</v>
      </c>
      <c r="AP1458">
        <f t="shared" si="1141"/>
        <v>1</v>
      </c>
      <c r="AQ1458">
        <f t="shared" si="1142"/>
        <v>2.5614482892650123</v>
      </c>
      <c r="AT1458">
        <v>1451</v>
      </c>
      <c r="AU1458">
        <v>21.580051988476743</v>
      </c>
      <c r="AV1458">
        <v>23.017975403267716</v>
      </c>
      <c r="AX1458">
        <f t="shared" si="1143"/>
        <v>0</v>
      </c>
      <c r="AY1458">
        <f t="shared" si="1144"/>
        <v>1</v>
      </c>
      <c r="AZ1458">
        <f t="shared" si="1145"/>
        <v>1.4379234147909727</v>
      </c>
      <c r="BC1458">
        <v>1451</v>
      </c>
      <c r="BD1458" t="e">
        <v>#N/A</v>
      </c>
      <c r="BE1458" t="e">
        <v>#N/A</v>
      </c>
      <c r="BG1458" t="e">
        <f t="shared" si="1146"/>
        <v>#N/A</v>
      </c>
      <c r="BH1458" t="e">
        <f t="shared" si="1147"/>
        <v>#N/A</v>
      </c>
      <c r="BI1458" t="e">
        <f t="shared" si="1148"/>
        <v>#N/A</v>
      </c>
      <c r="BL1458">
        <v>1451</v>
      </c>
      <c r="BM1458">
        <v>32.856952187354224</v>
      </c>
      <c r="BN1458">
        <v>6.1290728048578638</v>
      </c>
      <c r="BP1458">
        <f t="shared" si="1149"/>
        <v>1</v>
      </c>
      <c r="BQ1458">
        <f t="shared" si="1150"/>
        <v>0</v>
      </c>
      <c r="BR1458">
        <f t="shared" si="1151"/>
        <v>26.727879382496361</v>
      </c>
      <c r="BU1458">
        <v>1451</v>
      </c>
      <c r="BV1458">
        <v>14.816757957541906</v>
      </c>
      <c r="BW1458">
        <v>25.167068153819208</v>
      </c>
      <c r="BY1458">
        <f t="shared" si="1152"/>
        <v>0</v>
      </c>
      <c r="BZ1458">
        <f t="shared" si="1153"/>
        <v>1</v>
      </c>
      <c r="CA1458">
        <f t="shared" si="1154"/>
        <v>10.350310196277302</v>
      </c>
      <c r="CD1458">
        <v>1451</v>
      </c>
      <c r="CE1458">
        <v>27.622473090612495</v>
      </c>
      <c r="CF1458">
        <v>28.756850567140049</v>
      </c>
      <c r="CH1458">
        <f t="shared" si="1155"/>
        <v>0</v>
      </c>
      <c r="CI1458">
        <f t="shared" si="1156"/>
        <v>1</v>
      </c>
      <c r="CJ1458">
        <f t="shared" si="1157"/>
        <v>1.1343774765275541</v>
      </c>
      <c r="CM1458">
        <v>1451</v>
      </c>
      <c r="CN1458">
        <v>21.641113642024681</v>
      </c>
      <c r="CO1458">
        <v>26.934403008549531</v>
      </c>
      <c r="CQ1458">
        <f t="shared" si="1158"/>
        <v>0</v>
      </c>
      <c r="CR1458">
        <f t="shared" si="1159"/>
        <v>1</v>
      </c>
      <c r="CS1458">
        <f t="shared" si="1160"/>
        <v>5.2932893665248493</v>
      </c>
      <c r="CV1458">
        <v>1451</v>
      </c>
      <c r="CW1458">
        <v>19.8199825790321</v>
      </c>
      <c r="CX1458">
        <v>20.122086365385652</v>
      </c>
      <c r="CZ1458">
        <f t="shared" si="1161"/>
        <v>0</v>
      </c>
      <c r="DA1458">
        <f t="shared" si="1162"/>
        <v>1</v>
      </c>
      <c r="DB1458">
        <f t="shared" si="1163"/>
        <v>0.30210378635355184</v>
      </c>
      <c r="DE1458">
        <v>1451</v>
      </c>
      <c r="DF1458">
        <v>14.8841288564668</v>
      </c>
      <c r="DG1458">
        <v>22.711894188541908</v>
      </c>
      <c r="DI1458">
        <f t="shared" si="1164"/>
        <v>0</v>
      </c>
      <c r="DJ1458">
        <f t="shared" si="1165"/>
        <v>1</v>
      </c>
      <c r="DK1458">
        <f t="shared" si="1166"/>
        <v>7.8277653320751082</v>
      </c>
      <c r="DN1458">
        <v>1451</v>
      </c>
      <c r="DO1458">
        <v>30.089411931126307</v>
      </c>
      <c r="DP1458">
        <v>20.972673338438955</v>
      </c>
      <c r="DR1458">
        <f t="shared" si="1167"/>
        <v>1</v>
      </c>
      <c r="DS1458">
        <f t="shared" si="1168"/>
        <v>0</v>
      </c>
      <c r="DT1458">
        <f t="shared" si="1169"/>
        <v>9.1167385926873514</v>
      </c>
      <c r="DW1458">
        <v>1451</v>
      </c>
      <c r="DX1458">
        <v>18.356456315939074</v>
      </c>
      <c r="DY1458">
        <v>22.950769567618178</v>
      </c>
      <c r="EA1458">
        <f t="shared" si="1170"/>
        <v>0</v>
      </c>
      <c r="EB1458">
        <f t="shared" si="1171"/>
        <v>1</v>
      </c>
      <c r="EC1458">
        <f t="shared" si="1172"/>
        <v>4.5943132516791039</v>
      </c>
      <c r="EF1458">
        <v>1451</v>
      </c>
      <c r="EG1458">
        <v>23.786150915640196</v>
      </c>
      <c r="EH1458">
        <v>10.409993113660263</v>
      </c>
      <c r="EJ1458">
        <f t="shared" si="1173"/>
        <v>1</v>
      </c>
      <c r="EK1458">
        <f t="shared" si="1174"/>
        <v>0</v>
      </c>
      <c r="EL1458">
        <f t="shared" si="1175"/>
        <v>13.376157801979932</v>
      </c>
      <c r="EO1458">
        <v>1451</v>
      </c>
      <c r="EP1458">
        <v>17.292470315174306</v>
      </c>
      <c r="EQ1458">
        <v>28.69374621090741</v>
      </c>
      <c r="ES1458">
        <f t="shared" si="1176"/>
        <v>0</v>
      </c>
      <c r="ET1458">
        <f t="shared" si="1177"/>
        <v>1</v>
      </c>
      <c r="EU1458">
        <f t="shared" si="1178"/>
        <v>11.401275895733104</v>
      </c>
    </row>
    <row r="1459" spans="1:151" x14ac:dyDescent="0.25">
      <c r="A1459">
        <v>1452</v>
      </c>
      <c r="B1459">
        <v>9.1524225458498307</v>
      </c>
      <c r="C1459">
        <v>18.303742913555528</v>
      </c>
      <c r="E1459">
        <f t="shared" si="1179"/>
        <v>0</v>
      </c>
      <c r="F1459">
        <f t="shared" si="1130"/>
        <v>1</v>
      </c>
      <c r="G1459">
        <f t="shared" si="1180"/>
        <v>9.1513203677056971</v>
      </c>
      <c r="J1459">
        <v>1452</v>
      </c>
      <c r="K1459">
        <v>17.069017445652779</v>
      </c>
      <c r="L1459">
        <v>21.898344256288269</v>
      </c>
      <c r="N1459">
        <f t="shared" si="1131"/>
        <v>0</v>
      </c>
      <c r="O1459">
        <f t="shared" si="1132"/>
        <v>1</v>
      </c>
      <c r="P1459">
        <f t="shared" si="1133"/>
        <v>4.8293268106354894</v>
      </c>
      <c r="S1459">
        <v>1452</v>
      </c>
      <c r="T1459">
        <v>12.926661053292168</v>
      </c>
      <c r="U1459">
        <v>22.193534498113291</v>
      </c>
      <c r="W1459">
        <f t="shared" si="1134"/>
        <v>0</v>
      </c>
      <c r="X1459">
        <f t="shared" si="1135"/>
        <v>1</v>
      </c>
      <c r="Y1459">
        <f t="shared" si="1136"/>
        <v>9.2668734448211225</v>
      </c>
      <c r="AB1459">
        <v>1452</v>
      </c>
      <c r="AC1459">
        <v>15.675584122583142</v>
      </c>
      <c r="AD1459">
        <v>17.904854380262012</v>
      </c>
      <c r="AF1459">
        <f t="shared" si="1137"/>
        <v>0</v>
      </c>
      <c r="AG1459">
        <f t="shared" si="1138"/>
        <v>1</v>
      </c>
      <c r="AH1459">
        <f t="shared" si="1139"/>
        <v>2.2292702576788699</v>
      </c>
      <c r="AK1459">
        <v>1452</v>
      </c>
      <c r="AL1459">
        <v>19.604769319926763</v>
      </c>
      <c r="AM1459">
        <v>22.985763489244899</v>
      </c>
      <c r="AO1459">
        <f t="shared" si="1140"/>
        <v>0</v>
      </c>
      <c r="AP1459">
        <f t="shared" si="1141"/>
        <v>1</v>
      </c>
      <c r="AQ1459">
        <f t="shared" si="1142"/>
        <v>3.3809941693181358</v>
      </c>
      <c r="AT1459">
        <v>1452</v>
      </c>
      <c r="AU1459">
        <v>20.347397593773167</v>
      </c>
      <c r="AV1459">
        <v>24.743240221502273</v>
      </c>
      <c r="AX1459">
        <f t="shared" si="1143"/>
        <v>0</v>
      </c>
      <c r="AY1459">
        <f t="shared" si="1144"/>
        <v>1</v>
      </c>
      <c r="AZ1459">
        <f t="shared" si="1145"/>
        <v>4.3958426277291061</v>
      </c>
      <c r="BC1459">
        <v>1452</v>
      </c>
      <c r="BD1459" t="e">
        <v>#N/A</v>
      </c>
      <c r="BE1459" t="e">
        <v>#N/A</v>
      </c>
      <c r="BG1459" t="e">
        <f t="shared" si="1146"/>
        <v>#N/A</v>
      </c>
      <c r="BH1459" t="e">
        <f t="shared" si="1147"/>
        <v>#N/A</v>
      </c>
      <c r="BI1459" t="e">
        <f t="shared" si="1148"/>
        <v>#N/A</v>
      </c>
      <c r="BL1459">
        <v>1452</v>
      </c>
      <c r="BM1459">
        <v>26.360899323394616</v>
      </c>
      <c r="BN1459">
        <v>14.00395769547743</v>
      </c>
      <c r="BP1459">
        <f t="shared" si="1149"/>
        <v>1</v>
      </c>
      <c r="BQ1459">
        <f t="shared" si="1150"/>
        <v>0</v>
      </c>
      <c r="BR1459">
        <f t="shared" si="1151"/>
        <v>12.356941627917186</v>
      </c>
      <c r="BU1459">
        <v>1452</v>
      </c>
      <c r="BV1459">
        <v>22.901180642220375</v>
      </c>
      <c r="BW1459">
        <v>30.089152531737035</v>
      </c>
      <c r="BY1459">
        <f t="shared" si="1152"/>
        <v>0</v>
      </c>
      <c r="BZ1459">
        <f t="shared" si="1153"/>
        <v>1</v>
      </c>
      <c r="CA1459">
        <f t="shared" si="1154"/>
        <v>7.1879718895166604</v>
      </c>
      <c r="CD1459">
        <v>1452</v>
      </c>
      <c r="CE1459">
        <v>22.900827857071739</v>
      </c>
      <c r="CF1459">
        <v>35.995077023835776</v>
      </c>
      <c r="CH1459">
        <f t="shared" si="1155"/>
        <v>0</v>
      </c>
      <c r="CI1459">
        <f t="shared" si="1156"/>
        <v>1</v>
      </c>
      <c r="CJ1459">
        <f t="shared" si="1157"/>
        <v>13.094249166764037</v>
      </c>
      <c r="CM1459">
        <v>1452</v>
      </c>
      <c r="CN1459">
        <v>22.155335405119231</v>
      </c>
      <c r="CO1459">
        <v>23.292223769959612</v>
      </c>
      <c r="CQ1459">
        <f t="shared" si="1158"/>
        <v>0</v>
      </c>
      <c r="CR1459">
        <f t="shared" si="1159"/>
        <v>1</v>
      </c>
      <c r="CS1459">
        <f t="shared" si="1160"/>
        <v>1.1368883648403809</v>
      </c>
      <c r="CV1459">
        <v>1452</v>
      </c>
      <c r="CW1459">
        <v>17.855519701081384</v>
      </c>
      <c r="CX1459">
        <v>20.155033462843992</v>
      </c>
      <c r="CZ1459">
        <f t="shared" si="1161"/>
        <v>0</v>
      </c>
      <c r="DA1459">
        <f t="shared" si="1162"/>
        <v>1</v>
      </c>
      <c r="DB1459">
        <f t="shared" si="1163"/>
        <v>2.2995137617626078</v>
      </c>
      <c r="DE1459">
        <v>1452</v>
      </c>
      <c r="DF1459">
        <v>19.996897094732283</v>
      </c>
      <c r="DG1459">
        <v>18.704776893684539</v>
      </c>
      <c r="DI1459">
        <f t="shared" si="1164"/>
        <v>1</v>
      </c>
      <c r="DJ1459">
        <f t="shared" si="1165"/>
        <v>0</v>
      </c>
      <c r="DK1459">
        <f t="shared" si="1166"/>
        <v>1.2921202010477444</v>
      </c>
      <c r="DN1459">
        <v>1452</v>
      </c>
      <c r="DO1459">
        <v>25.091679045795946</v>
      </c>
      <c r="DP1459">
        <v>10.216099553234574</v>
      </c>
      <c r="DR1459">
        <f t="shared" si="1167"/>
        <v>1</v>
      </c>
      <c r="DS1459">
        <f t="shared" si="1168"/>
        <v>0</v>
      </c>
      <c r="DT1459">
        <f t="shared" si="1169"/>
        <v>14.875579492561371</v>
      </c>
      <c r="DW1459">
        <v>1452</v>
      </c>
      <c r="DX1459">
        <v>33.070284298894052</v>
      </c>
      <c r="DY1459">
        <v>17.75181408837053</v>
      </c>
      <c r="EA1459">
        <f t="shared" si="1170"/>
        <v>1</v>
      </c>
      <c r="EB1459">
        <f t="shared" si="1171"/>
        <v>0</v>
      </c>
      <c r="EC1459">
        <f t="shared" si="1172"/>
        <v>15.318470210523522</v>
      </c>
      <c r="EF1459">
        <v>1452</v>
      </c>
      <c r="EG1459">
        <v>25.067529069840525</v>
      </c>
      <c r="EH1459">
        <v>11.033616813636932</v>
      </c>
      <c r="EJ1459">
        <f t="shared" si="1173"/>
        <v>1</v>
      </c>
      <c r="EK1459">
        <f t="shared" si="1174"/>
        <v>0</v>
      </c>
      <c r="EL1459">
        <f t="shared" si="1175"/>
        <v>14.033912256203593</v>
      </c>
      <c r="EO1459">
        <v>1452</v>
      </c>
      <c r="EP1459">
        <v>25.454715484010613</v>
      </c>
      <c r="EQ1459">
        <v>27.746024130770934</v>
      </c>
      <c r="ES1459">
        <f t="shared" si="1176"/>
        <v>0</v>
      </c>
      <c r="ET1459">
        <f t="shared" si="1177"/>
        <v>1</v>
      </c>
      <c r="EU1459">
        <f t="shared" si="1178"/>
        <v>2.2913086467603208</v>
      </c>
    </row>
    <row r="1460" spans="1:151" x14ac:dyDescent="0.25">
      <c r="A1460">
        <v>1453</v>
      </c>
      <c r="B1460">
        <v>13.624976269045169</v>
      </c>
      <c r="C1460">
        <v>43.226231345256309</v>
      </c>
      <c r="E1460">
        <f t="shared" si="1179"/>
        <v>0</v>
      </c>
      <c r="F1460">
        <f t="shared" si="1130"/>
        <v>1</v>
      </c>
      <c r="G1460">
        <f t="shared" si="1180"/>
        <v>29.601255076211139</v>
      </c>
      <c r="J1460">
        <v>1453</v>
      </c>
      <c r="K1460">
        <v>21.562186540731769</v>
      </c>
      <c r="L1460">
        <v>15.092795251964858</v>
      </c>
      <c r="N1460">
        <f t="shared" si="1131"/>
        <v>1</v>
      </c>
      <c r="O1460">
        <f t="shared" si="1132"/>
        <v>0</v>
      </c>
      <c r="P1460">
        <f t="shared" si="1133"/>
        <v>6.4693912887669107</v>
      </c>
      <c r="S1460">
        <v>1453</v>
      </c>
      <c r="T1460">
        <v>15.423294374079264</v>
      </c>
      <c r="U1460">
        <v>20.827928173341032</v>
      </c>
      <c r="W1460">
        <f t="shared" si="1134"/>
        <v>0</v>
      </c>
      <c r="X1460">
        <f t="shared" si="1135"/>
        <v>1</v>
      </c>
      <c r="Y1460">
        <f t="shared" si="1136"/>
        <v>5.4046337992617683</v>
      </c>
      <c r="AB1460">
        <v>1453</v>
      </c>
      <c r="AC1460">
        <v>23.740269678799418</v>
      </c>
      <c r="AD1460">
        <v>18.78136938546303</v>
      </c>
      <c r="AF1460">
        <f t="shared" si="1137"/>
        <v>1</v>
      </c>
      <c r="AG1460">
        <f t="shared" si="1138"/>
        <v>0</v>
      </c>
      <c r="AH1460">
        <f t="shared" si="1139"/>
        <v>4.9589002933363879</v>
      </c>
      <c r="AK1460">
        <v>1453</v>
      </c>
      <c r="AL1460">
        <v>24.191766215357823</v>
      </c>
      <c r="AM1460">
        <v>26.127145164883892</v>
      </c>
      <c r="AO1460">
        <f t="shared" si="1140"/>
        <v>0</v>
      </c>
      <c r="AP1460">
        <f t="shared" si="1141"/>
        <v>1</v>
      </c>
      <c r="AQ1460">
        <f t="shared" si="1142"/>
        <v>1.9353789495260685</v>
      </c>
      <c r="AT1460">
        <v>1453</v>
      </c>
      <c r="AU1460">
        <v>18.676159461638601</v>
      </c>
      <c r="AV1460">
        <v>33.409532186844878</v>
      </c>
      <c r="AX1460">
        <f t="shared" si="1143"/>
        <v>0</v>
      </c>
      <c r="AY1460">
        <f t="shared" si="1144"/>
        <v>1</v>
      </c>
      <c r="AZ1460">
        <f t="shared" si="1145"/>
        <v>14.733372725206276</v>
      </c>
      <c r="BC1460">
        <v>1453</v>
      </c>
      <c r="BD1460" t="e">
        <v>#N/A</v>
      </c>
      <c r="BE1460" t="e">
        <v>#N/A</v>
      </c>
      <c r="BG1460" t="e">
        <f t="shared" si="1146"/>
        <v>#N/A</v>
      </c>
      <c r="BH1460" t="e">
        <f t="shared" si="1147"/>
        <v>#N/A</v>
      </c>
      <c r="BI1460" t="e">
        <f t="shared" si="1148"/>
        <v>#N/A</v>
      </c>
      <c r="BL1460">
        <v>1453</v>
      </c>
      <c r="BM1460">
        <v>32.723596604944859</v>
      </c>
      <c r="BN1460">
        <v>12.847108227510228</v>
      </c>
      <c r="BP1460">
        <f t="shared" si="1149"/>
        <v>1</v>
      </c>
      <c r="BQ1460">
        <f t="shared" si="1150"/>
        <v>0</v>
      </c>
      <c r="BR1460">
        <f t="shared" si="1151"/>
        <v>19.876488377434633</v>
      </c>
      <c r="BU1460">
        <v>1453</v>
      </c>
      <c r="BV1460">
        <v>20.517674374333453</v>
      </c>
      <c r="BW1460">
        <v>35.686095909892671</v>
      </c>
      <c r="BY1460">
        <f t="shared" si="1152"/>
        <v>0</v>
      </c>
      <c r="BZ1460">
        <f t="shared" si="1153"/>
        <v>1</v>
      </c>
      <c r="CA1460">
        <f t="shared" si="1154"/>
        <v>15.168421535559219</v>
      </c>
      <c r="CD1460">
        <v>1453</v>
      </c>
      <c r="CE1460">
        <v>11.819536816603916</v>
      </c>
      <c r="CF1460">
        <v>14.701360638010348</v>
      </c>
      <c r="CH1460">
        <f t="shared" si="1155"/>
        <v>0</v>
      </c>
      <c r="CI1460">
        <f t="shared" si="1156"/>
        <v>1</v>
      </c>
      <c r="CJ1460">
        <f t="shared" si="1157"/>
        <v>2.8818238214064316</v>
      </c>
      <c r="CM1460">
        <v>1453</v>
      </c>
      <c r="CN1460">
        <v>21.54216512919249</v>
      </c>
      <c r="CO1460">
        <v>5.5129226815214238</v>
      </c>
      <c r="CQ1460">
        <f t="shared" si="1158"/>
        <v>1</v>
      </c>
      <c r="CR1460">
        <f t="shared" si="1159"/>
        <v>0</v>
      </c>
      <c r="CS1460">
        <f t="shared" si="1160"/>
        <v>16.029242447671066</v>
      </c>
      <c r="CV1460">
        <v>1453</v>
      </c>
      <c r="CW1460">
        <v>15.634403743670115</v>
      </c>
      <c r="CX1460">
        <v>20.726012380679542</v>
      </c>
      <c r="CZ1460">
        <f t="shared" si="1161"/>
        <v>0</v>
      </c>
      <c r="DA1460">
        <f t="shared" si="1162"/>
        <v>1</v>
      </c>
      <c r="DB1460">
        <f t="shared" si="1163"/>
        <v>5.0916086370094273</v>
      </c>
      <c r="DE1460">
        <v>1453</v>
      </c>
      <c r="DF1460">
        <v>24.58850153372266</v>
      </c>
      <c r="DG1460">
        <v>26.843306045530607</v>
      </c>
      <c r="DI1460">
        <f t="shared" si="1164"/>
        <v>0</v>
      </c>
      <c r="DJ1460">
        <f t="shared" si="1165"/>
        <v>1</v>
      </c>
      <c r="DK1460">
        <f t="shared" si="1166"/>
        <v>2.2548045118079472</v>
      </c>
      <c r="DN1460">
        <v>1453</v>
      </c>
      <c r="DO1460">
        <v>20.506885537091833</v>
      </c>
      <c r="DP1460">
        <v>13.930578708027214</v>
      </c>
      <c r="DR1460">
        <f t="shared" si="1167"/>
        <v>1</v>
      </c>
      <c r="DS1460">
        <f t="shared" si="1168"/>
        <v>0</v>
      </c>
      <c r="DT1460">
        <f t="shared" si="1169"/>
        <v>6.5763068290646185</v>
      </c>
      <c r="DW1460">
        <v>1453</v>
      </c>
      <c r="DX1460">
        <v>18.278787064432198</v>
      </c>
      <c r="DY1460">
        <v>19.626275021610965</v>
      </c>
      <c r="EA1460">
        <f t="shared" si="1170"/>
        <v>0</v>
      </c>
      <c r="EB1460">
        <f t="shared" si="1171"/>
        <v>1</v>
      </c>
      <c r="EC1460">
        <f t="shared" si="1172"/>
        <v>1.3474879571787675</v>
      </c>
      <c r="EF1460">
        <v>1453</v>
      </c>
      <c r="EG1460">
        <v>22.405938261564543</v>
      </c>
      <c r="EH1460">
        <v>15.15383168615519</v>
      </c>
      <c r="EJ1460">
        <f t="shared" si="1173"/>
        <v>1</v>
      </c>
      <c r="EK1460">
        <f t="shared" si="1174"/>
        <v>0</v>
      </c>
      <c r="EL1460">
        <f t="shared" si="1175"/>
        <v>7.2521065754093534</v>
      </c>
      <c r="EO1460">
        <v>1453</v>
      </c>
      <c r="EP1460">
        <v>20.40370103410638</v>
      </c>
      <c r="EQ1460">
        <v>8.717197819156933</v>
      </c>
      <c r="ES1460">
        <f t="shared" si="1176"/>
        <v>1</v>
      </c>
      <c r="ET1460">
        <f t="shared" si="1177"/>
        <v>0</v>
      </c>
      <c r="EU1460">
        <f t="shared" si="1178"/>
        <v>11.686503214949447</v>
      </c>
    </row>
    <row r="1461" spans="1:151" x14ac:dyDescent="0.25">
      <c r="A1461">
        <v>1454</v>
      </c>
      <c r="B1461">
        <v>15.210540761129987</v>
      </c>
      <c r="C1461">
        <v>23.102326323632767</v>
      </c>
      <c r="E1461">
        <f t="shared" si="1179"/>
        <v>0</v>
      </c>
      <c r="F1461">
        <f t="shared" si="1130"/>
        <v>1</v>
      </c>
      <c r="G1461">
        <f t="shared" si="1180"/>
        <v>7.8917855625027791</v>
      </c>
      <c r="J1461">
        <v>1454</v>
      </c>
      <c r="K1461">
        <v>36.954224106745329</v>
      </c>
      <c r="L1461">
        <v>27.962822520827082</v>
      </c>
      <c r="N1461">
        <f t="shared" si="1131"/>
        <v>1</v>
      </c>
      <c r="O1461">
        <f t="shared" si="1132"/>
        <v>0</v>
      </c>
      <c r="P1461">
        <f t="shared" si="1133"/>
        <v>8.991401585918247</v>
      </c>
      <c r="S1461">
        <v>1454</v>
      </c>
      <c r="T1461">
        <v>17.964336799147265</v>
      </c>
      <c r="U1461">
        <v>21.521302855880759</v>
      </c>
      <c r="W1461">
        <f t="shared" si="1134"/>
        <v>0</v>
      </c>
      <c r="X1461">
        <f t="shared" si="1135"/>
        <v>1</v>
      </c>
      <c r="Y1461">
        <f t="shared" si="1136"/>
        <v>3.5569660567334935</v>
      </c>
      <c r="AB1461">
        <v>1454</v>
      </c>
      <c r="AC1461">
        <v>20.866618817650973</v>
      </c>
      <c r="AD1461">
        <v>19.758324529515455</v>
      </c>
      <c r="AF1461">
        <f t="shared" si="1137"/>
        <v>1</v>
      </c>
      <c r="AG1461">
        <f t="shared" si="1138"/>
        <v>0</v>
      </c>
      <c r="AH1461">
        <f t="shared" si="1139"/>
        <v>1.108294288135518</v>
      </c>
      <c r="AK1461">
        <v>1454</v>
      </c>
      <c r="AL1461">
        <v>19.385626832139295</v>
      </c>
      <c r="AM1461">
        <v>55.742024556191339</v>
      </c>
      <c r="AO1461">
        <f t="shared" si="1140"/>
        <v>0</v>
      </c>
      <c r="AP1461">
        <f t="shared" si="1141"/>
        <v>1</v>
      </c>
      <c r="AQ1461">
        <f t="shared" si="1142"/>
        <v>36.356397724052044</v>
      </c>
      <c r="AT1461">
        <v>1454</v>
      </c>
      <c r="AU1461">
        <v>21.462475507492776</v>
      </c>
      <c r="AV1461">
        <v>15.897257480699057</v>
      </c>
      <c r="AX1461">
        <f t="shared" si="1143"/>
        <v>1</v>
      </c>
      <c r="AY1461">
        <f t="shared" si="1144"/>
        <v>0</v>
      </c>
      <c r="AZ1461">
        <f t="shared" si="1145"/>
        <v>5.565218026793719</v>
      </c>
      <c r="BC1461">
        <v>1454</v>
      </c>
      <c r="BD1461" t="e">
        <v>#N/A</v>
      </c>
      <c r="BE1461" t="e">
        <v>#N/A</v>
      </c>
      <c r="BG1461" t="e">
        <f t="shared" si="1146"/>
        <v>#N/A</v>
      </c>
      <c r="BH1461" t="e">
        <f t="shared" si="1147"/>
        <v>#N/A</v>
      </c>
      <c r="BI1461" t="e">
        <f t="shared" si="1148"/>
        <v>#N/A</v>
      </c>
      <c r="BL1461">
        <v>1454</v>
      </c>
      <c r="BM1461">
        <v>27.627755972395107</v>
      </c>
      <c r="BN1461">
        <v>10.488013367969334</v>
      </c>
      <c r="BP1461">
        <f t="shared" si="1149"/>
        <v>1</v>
      </c>
      <c r="BQ1461">
        <f t="shared" si="1150"/>
        <v>0</v>
      </c>
      <c r="BR1461">
        <f t="shared" si="1151"/>
        <v>17.139742604425773</v>
      </c>
      <c r="BU1461">
        <v>1454</v>
      </c>
      <c r="BV1461">
        <v>19.007041646315937</v>
      </c>
      <c r="BW1461">
        <v>21.127009497446267</v>
      </c>
      <c r="BY1461">
        <f t="shared" si="1152"/>
        <v>0</v>
      </c>
      <c r="BZ1461">
        <f t="shared" si="1153"/>
        <v>1</v>
      </c>
      <c r="CA1461">
        <f t="shared" si="1154"/>
        <v>2.1199678511303297</v>
      </c>
      <c r="CD1461">
        <v>1454</v>
      </c>
      <c r="CE1461">
        <v>18.659820288698786</v>
      </c>
      <c r="CF1461">
        <v>38.247032981051433</v>
      </c>
      <c r="CH1461">
        <f t="shared" si="1155"/>
        <v>0</v>
      </c>
      <c r="CI1461">
        <f t="shared" si="1156"/>
        <v>1</v>
      </c>
      <c r="CJ1461">
        <f t="shared" si="1157"/>
        <v>19.587212692352647</v>
      </c>
      <c r="CM1461">
        <v>1454</v>
      </c>
      <c r="CN1461">
        <v>20.467150535737147</v>
      </c>
      <c r="CO1461">
        <v>20.370101675959056</v>
      </c>
      <c r="CQ1461">
        <f t="shared" si="1158"/>
        <v>1</v>
      </c>
      <c r="CR1461">
        <f t="shared" si="1159"/>
        <v>0</v>
      </c>
      <c r="CS1461">
        <f t="shared" si="1160"/>
        <v>9.7048859778091412E-2</v>
      </c>
      <c r="CV1461">
        <v>1454</v>
      </c>
      <c r="CW1461">
        <v>22.932142826030042</v>
      </c>
      <c r="CX1461">
        <v>16.835180358902232</v>
      </c>
      <c r="CZ1461">
        <f t="shared" si="1161"/>
        <v>1</v>
      </c>
      <c r="DA1461">
        <f t="shared" si="1162"/>
        <v>0</v>
      </c>
      <c r="DB1461">
        <f t="shared" si="1163"/>
        <v>6.0969624671278098</v>
      </c>
      <c r="DE1461">
        <v>1454</v>
      </c>
      <c r="DF1461">
        <v>20.898071960404586</v>
      </c>
      <c r="DG1461">
        <v>23.200526674503706</v>
      </c>
      <c r="DI1461">
        <f t="shared" si="1164"/>
        <v>0</v>
      </c>
      <c r="DJ1461">
        <f t="shared" si="1165"/>
        <v>1</v>
      </c>
      <c r="DK1461">
        <f t="shared" si="1166"/>
        <v>2.3024547140991203</v>
      </c>
      <c r="DN1461">
        <v>1454</v>
      </c>
      <c r="DO1461">
        <v>19.400175734526773</v>
      </c>
      <c r="DP1461">
        <v>26.087545477244959</v>
      </c>
      <c r="DR1461">
        <f t="shared" si="1167"/>
        <v>0</v>
      </c>
      <c r="DS1461">
        <f t="shared" si="1168"/>
        <v>1</v>
      </c>
      <c r="DT1461">
        <f t="shared" si="1169"/>
        <v>6.687369742718186</v>
      </c>
      <c r="DW1461">
        <v>1454</v>
      </c>
      <c r="DX1461">
        <v>14.028321662150994</v>
      </c>
      <c r="DY1461">
        <v>13.984669057030054</v>
      </c>
      <c r="EA1461">
        <f t="shared" si="1170"/>
        <v>1</v>
      </c>
      <c r="EB1461">
        <f t="shared" si="1171"/>
        <v>0</v>
      </c>
      <c r="EC1461">
        <f t="shared" si="1172"/>
        <v>4.3652605120939825E-2</v>
      </c>
      <c r="EF1461">
        <v>1454</v>
      </c>
      <c r="EG1461">
        <v>22.266212563768665</v>
      </c>
      <c r="EH1461">
        <v>19.051750798679336</v>
      </c>
      <c r="EJ1461">
        <f t="shared" si="1173"/>
        <v>1</v>
      </c>
      <c r="EK1461">
        <f t="shared" si="1174"/>
        <v>0</v>
      </c>
      <c r="EL1461">
        <f t="shared" si="1175"/>
        <v>3.2144617650893288</v>
      </c>
      <c r="EO1461">
        <v>1454</v>
      </c>
      <c r="EP1461">
        <v>18.652442177684907</v>
      </c>
      <c r="EQ1461">
        <v>31.796473436403577</v>
      </c>
      <c r="ES1461">
        <f t="shared" si="1176"/>
        <v>0</v>
      </c>
      <c r="ET1461">
        <f t="shared" si="1177"/>
        <v>1</v>
      </c>
      <c r="EU1461">
        <f t="shared" si="1178"/>
        <v>13.14403125871867</v>
      </c>
    </row>
    <row r="1462" spans="1:151" x14ac:dyDescent="0.25">
      <c r="A1462">
        <v>1455</v>
      </c>
      <c r="B1462">
        <v>9.388717702672114</v>
      </c>
      <c r="C1462">
        <v>10.429346177226625</v>
      </c>
      <c r="E1462">
        <f t="shared" si="1179"/>
        <v>0</v>
      </c>
      <c r="F1462">
        <f t="shared" si="1130"/>
        <v>1</v>
      </c>
      <c r="G1462">
        <f t="shared" si="1180"/>
        <v>1.0406284745545111</v>
      </c>
      <c r="J1462">
        <v>1455</v>
      </c>
      <c r="K1462">
        <v>19.303719927100271</v>
      </c>
      <c r="L1462">
        <v>17.637602915882798</v>
      </c>
      <c r="N1462">
        <f t="shared" si="1131"/>
        <v>1</v>
      </c>
      <c r="O1462">
        <f t="shared" si="1132"/>
        <v>0</v>
      </c>
      <c r="P1462">
        <f t="shared" si="1133"/>
        <v>1.666117011217473</v>
      </c>
      <c r="S1462">
        <v>1455</v>
      </c>
      <c r="T1462">
        <v>19.790198229320474</v>
      </c>
      <c r="U1462">
        <v>8.2630182356712645</v>
      </c>
      <c r="W1462">
        <f t="shared" si="1134"/>
        <v>1</v>
      </c>
      <c r="X1462">
        <f t="shared" si="1135"/>
        <v>0</v>
      </c>
      <c r="Y1462">
        <f t="shared" si="1136"/>
        <v>11.527179993649209</v>
      </c>
      <c r="AB1462">
        <v>1455</v>
      </c>
      <c r="AC1462">
        <v>21.923787008682201</v>
      </c>
      <c r="AD1462">
        <v>18.255550544774557</v>
      </c>
      <c r="AF1462">
        <f t="shared" si="1137"/>
        <v>1</v>
      </c>
      <c r="AG1462">
        <f t="shared" si="1138"/>
        <v>0</v>
      </c>
      <c r="AH1462">
        <f t="shared" si="1139"/>
        <v>3.6682364639076432</v>
      </c>
      <c r="AK1462">
        <v>1455</v>
      </c>
      <c r="AL1462">
        <v>13.96490776908726</v>
      </c>
      <c r="AM1462">
        <v>17.901217169656121</v>
      </c>
      <c r="AO1462">
        <f t="shared" si="1140"/>
        <v>0</v>
      </c>
      <c r="AP1462">
        <f t="shared" si="1141"/>
        <v>1</v>
      </c>
      <c r="AQ1462">
        <f t="shared" si="1142"/>
        <v>3.9363094005688612</v>
      </c>
      <c r="AT1462">
        <v>1455</v>
      </c>
      <c r="AU1462">
        <v>13.482180843665843</v>
      </c>
      <c r="AV1462">
        <v>25.323772029207799</v>
      </c>
      <c r="AX1462">
        <f t="shared" si="1143"/>
        <v>0</v>
      </c>
      <c r="AY1462">
        <f t="shared" si="1144"/>
        <v>1</v>
      </c>
      <c r="AZ1462">
        <f t="shared" si="1145"/>
        <v>11.841591185541956</v>
      </c>
      <c r="BC1462">
        <v>1455</v>
      </c>
      <c r="BD1462" t="e">
        <v>#N/A</v>
      </c>
      <c r="BE1462" t="e">
        <v>#N/A</v>
      </c>
      <c r="BG1462" t="e">
        <f t="shared" si="1146"/>
        <v>#N/A</v>
      </c>
      <c r="BH1462" t="e">
        <f t="shared" si="1147"/>
        <v>#N/A</v>
      </c>
      <c r="BI1462" t="e">
        <f t="shared" si="1148"/>
        <v>#N/A</v>
      </c>
      <c r="BL1462">
        <v>1455</v>
      </c>
      <c r="BM1462">
        <v>23.94269446908271</v>
      </c>
      <c r="BN1462">
        <v>11.365303228602807</v>
      </c>
      <c r="BP1462">
        <f t="shared" si="1149"/>
        <v>1</v>
      </c>
      <c r="BQ1462">
        <f t="shared" si="1150"/>
        <v>0</v>
      </c>
      <c r="BR1462">
        <f t="shared" si="1151"/>
        <v>12.577391240479903</v>
      </c>
      <c r="BU1462">
        <v>1455</v>
      </c>
      <c r="BV1462">
        <v>22.70436143056153</v>
      </c>
      <c r="BW1462">
        <v>14.939215067884618</v>
      </c>
      <c r="BY1462">
        <f t="shared" si="1152"/>
        <v>1</v>
      </c>
      <c r="BZ1462">
        <f t="shared" si="1153"/>
        <v>0</v>
      </c>
      <c r="CA1462">
        <f t="shared" si="1154"/>
        <v>7.7651463626769122</v>
      </c>
      <c r="CD1462">
        <v>1455</v>
      </c>
      <c r="CE1462">
        <v>16.532766472150396</v>
      </c>
      <c r="CF1462">
        <v>11.706899974214778</v>
      </c>
      <c r="CH1462">
        <f t="shared" si="1155"/>
        <v>1</v>
      </c>
      <c r="CI1462">
        <f t="shared" si="1156"/>
        <v>0</v>
      </c>
      <c r="CJ1462">
        <f t="shared" si="1157"/>
        <v>4.8258664979356176</v>
      </c>
      <c r="CM1462">
        <v>1455</v>
      </c>
      <c r="CN1462">
        <v>22.128870642221898</v>
      </c>
      <c r="CO1462">
        <v>25.704355054027403</v>
      </c>
      <c r="CQ1462">
        <f t="shared" si="1158"/>
        <v>0</v>
      </c>
      <c r="CR1462">
        <f t="shared" si="1159"/>
        <v>1</v>
      </c>
      <c r="CS1462">
        <f t="shared" si="1160"/>
        <v>3.5754844118055047</v>
      </c>
      <c r="CV1462">
        <v>1455</v>
      </c>
      <c r="CW1462">
        <v>20.542716351751256</v>
      </c>
      <c r="CX1462">
        <v>20.931985162976503</v>
      </c>
      <c r="CZ1462">
        <f t="shared" si="1161"/>
        <v>0</v>
      </c>
      <c r="DA1462">
        <f t="shared" si="1162"/>
        <v>1</v>
      </c>
      <c r="DB1462">
        <f t="shared" si="1163"/>
        <v>0.38926881122524648</v>
      </c>
      <c r="DE1462">
        <v>1455</v>
      </c>
      <c r="DF1462">
        <v>27.303053208824821</v>
      </c>
      <c r="DG1462">
        <v>26.708708699917377</v>
      </c>
      <c r="DI1462">
        <f t="shared" si="1164"/>
        <v>1</v>
      </c>
      <c r="DJ1462">
        <f t="shared" si="1165"/>
        <v>0</v>
      </c>
      <c r="DK1462">
        <f t="shared" si="1166"/>
        <v>0.59434450890744372</v>
      </c>
      <c r="DN1462">
        <v>1455</v>
      </c>
      <c r="DO1462">
        <v>17.508206992545375</v>
      </c>
      <c r="DP1462">
        <v>8.7138808304692148</v>
      </c>
      <c r="DR1462">
        <f t="shared" si="1167"/>
        <v>1</v>
      </c>
      <c r="DS1462">
        <f t="shared" si="1168"/>
        <v>0</v>
      </c>
      <c r="DT1462">
        <f t="shared" si="1169"/>
        <v>8.7943261620761604</v>
      </c>
      <c r="DW1462">
        <v>1455</v>
      </c>
      <c r="DX1462">
        <v>33.368698636903567</v>
      </c>
      <c r="DY1462">
        <v>27.438559950803242</v>
      </c>
      <c r="EA1462">
        <f t="shared" si="1170"/>
        <v>1</v>
      </c>
      <c r="EB1462">
        <f t="shared" si="1171"/>
        <v>0</v>
      </c>
      <c r="EC1462">
        <f t="shared" si="1172"/>
        <v>5.9301386861003245</v>
      </c>
      <c r="EF1462">
        <v>1455</v>
      </c>
      <c r="EG1462">
        <v>19.373542529265332</v>
      </c>
      <c r="EH1462">
        <v>11.539003206382263</v>
      </c>
      <c r="EJ1462">
        <f t="shared" si="1173"/>
        <v>1</v>
      </c>
      <c r="EK1462">
        <f t="shared" si="1174"/>
        <v>0</v>
      </c>
      <c r="EL1462">
        <f t="shared" si="1175"/>
        <v>7.8345393228830691</v>
      </c>
      <c r="EO1462">
        <v>1455</v>
      </c>
      <c r="EP1462">
        <v>21.085823061172825</v>
      </c>
      <c r="EQ1462">
        <v>21.543329123700715</v>
      </c>
      <c r="ES1462">
        <f t="shared" si="1176"/>
        <v>0</v>
      </c>
      <c r="ET1462">
        <f t="shared" si="1177"/>
        <v>1</v>
      </c>
      <c r="EU1462">
        <f t="shared" si="1178"/>
        <v>0.45750606252789083</v>
      </c>
    </row>
    <row r="1463" spans="1:151" x14ac:dyDescent="0.25">
      <c r="A1463">
        <v>1456</v>
      </c>
      <c r="B1463">
        <v>13.297742846347267</v>
      </c>
      <c r="C1463">
        <v>54.474087893838345</v>
      </c>
      <c r="E1463">
        <f t="shared" si="1179"/>
        <v>0</v>
      </c>
      <c r="F1463">
        <f t="shared" si="1130"/>
        <v>1</v>
      </c>
      <c r="G1463">
        <f t="shared" si="1180"/>
        <v>41.176345047491075</v>
      </c>
      <c r="J1463">
        <v>1456</v>
      </c>
      <c r="K1463">
        <v>10.825835920063739</v>
      </c>
      <c r="L1463">
        <v>30.16079494090339</v>
      </c>
      <c r="N1463">
        <f t="shared" si="1131"/>
        <v>0</v>
      </c>
      <c r="O1463">
        <f t="shared" si="1132"/>
        <v>1</v>
      </c>
      <c r="P1463">
        <f t="shared" si="1133"/>
        <v>19.334959020839651</v>
      </c>
      <c r="S1463">
        <v>1456</v>
      </c>
      <c r="T1463">
        <v>20.784155311653663</v>
      </c>
      <c r="U1463">
        <v>46.902397880249339</v>
      </c>
      <c r="W1463">
        <f t="shared" si="1134"/>
        <v>0</v>
      </c>
      <c r="X1463">
        <f t="shared" si="1135"/>
        <v>1</v>
      </c>
      <c r="Y1463">
        <f t="shared" si="1136"/>
        <v>26.118242568595676</v>
      </c>
      <c r="AB1463">
        <v>1456</v>
      </c>
      <c r="AC1463">
        <v>24.891289274427749</v>
      </c>
      <c r="AD1463">
        <v>15.538067732625603</v>
      </c>
      <c r="AF1463">
        <f t="shared" si="1137"/>
        <v>1</v>
      </c>
      <c r="AG1463">
        <f t="shared" si="1138"/>
        <v>0</v>
      </c>
      <c r="AH1463">
        <f t="shared" si="1139"/>
        <v>9.3532215418021458</v>
      </c>
      <c r="AK1463">
        <v>1456</v>
      </c>
      <c r="AL1463">
        <v>14.717779785564794</v>
      </c>
      <c r="AM1463">
        <v>28.806351977689086</v>
      </c>
      <c r="AO1463">
        <f t="shared" si="1140"/>
        <v>0</v>
      </c>
      <c r="AP1463">
        <f t="shared" si="1141"/>
        <v>1</v>
      </c>
      <c r="AQ1463">
        <f t="shared" si="1142"/>
        <v>14.088572192124293</v>
      </c>
      <c r="AT1463">
        <v>1456</v>
      </c>
      <c r="AU1463">
        <v>23.018720807591748</v>
      </c>
      <c r="AV1463">
        <v>25.380591851270935</v>
      </c>
      <c r="AX1463">
        <f t="shared" si="1143"/>
        <v>0</v>
      </c>
      <c r="AY1463">
        <f t="shared" si="1144"/>
        <v>1</v>
      </c>
      <c r="AZ1463">
        <f t="shared" si="1145"/>
        <v>2.3618710436791872</v>
      </c>
      <c r="BC1463">
        <v>1456</v>
      </c>
      <c r="BD1463" t="e">
        <v>#N/A</v>
      </c>
      <c r="BE1463" t="e">
        <v>#N/A</v>
      </c>
      <c r="BG1463" t="e">
        <f t="shared" si="1146"/>
        <v>#N/A</v>
      </c>
      <c r="BH1463" t="e">
        <f t="shared" si="1147"/>
        <v>#N/A</v>
      </c>
      <c r="BI1463" t="e">
        <f t="shared" si="1148"/>
        <v>#N/A</v>
      </c>
      <c r="BL1463">
        <v>1456</v>
      </c>
      <c r="BM1463">
        <v>26.747754948314473</v>
      </c>
      <c r="BN1463">
        <v>14.291689346961761</v>
      </c>
      <c r="BP1463">
        <f t="shared" si="1149"/>
        <v>1</v>
      </c>
      <c r="BQ1463">
        <f t="shared" si="1150"/>
        <v>0</v>
      </c>
      <c r="BR1463">
        <f t="shared" si="1151"/>
        <v>12.456065601352712</v>
      </c>
      <c r="BU1463">
        <v>1456</v>
      </c>
      <c r="BV1463">
        <v>32.276024737095149</v>
      </c>
      <c r="BW1463">
        <v>27.17015595895597</v>
      </c>
      <c r="BY1463">
        <f t="shared" si="1152"/>
        <v>1</v>
      </c>
      <c r="BZ1463">
        <f t="shared" si="1153"/>
        <v>0</v>
      </c>
      <c r="CA1463">
        <f t="shared" si="1154"/>
        <v>5.1058687781391789</v>
      </c>
      <c r="CD1463">
        <v>1456</v>
      </c>
      <c r="CE1463">
        <v>28.381408139497758</v>
      </c>
      <c r="CF1463">
        <v>18.585400061540184</v>
      </c>
      <c r="CH1463">
        <f t="shared" si="1155"/>
        <v>1</v>
      </c>
      <c r="CI1463">
        <f t="shared" si="1156"/>
        <v>0</v>
      </c>
      <c r="CJ1463">
        <f t="shared" si="1157"/>
        <v>9.7960080779575733</v>
      </c>
      <c r="CM1463">
        <v>1456</v>
      </c>
      <c r="CN1463">
        <v>22.170825662360219</v>
      </c>
      <c r="CO1463">
        <v>14.458504524365075</v>
      </c>
      <c r="CQ1463">
        <f t="shared" si="1158"/>
        <v>1</v>
      </c>
      <c r="CR1463">
        <f t="shared" si="1159"/>
        <v>0</v>
      </c>
      <c r="CS1463">
        <f t="shared" si="1160"/>
        <v>7.7123211379951435</v>
      </c>
      <c r="CV1463">
        <v>1456</v>
      </c>
      <c r="CW1463">
        <v>17.769703735541675</v>
      </c>
      <c r="CX1463">
        <v>20.253548389705088</v>
      </c>
      <c r="CZ1463">
        <f t="shared" si="1161"/>
        <v>0</v>
      </c>
      <c r="DA1463">
        <f t="shared" si="1162"/>
        <v>1</v>
      </c>
      <c r="DB1463">
        <f t="shared" si="1163"/>
        <v>2.4838446541634127</v>
      </c>
      <c r="DE1463">
        <v>1456</v>
      </c>
      <c r="DF1463">
        <v>8.8330154269370471</v>
      </c>
      <c r="DG1463">
        <v>24.209932263029014</v>
      </c>
      <c r="DI1463">
        <f t="shared" si="1164"/>
        <v>0</v>
      </c>
      <c r="DJ1463">
        <f t="shared" si="1165"/>
        <v>1</v>
      </c>
      <c r="DK1463">
        <f t="shared" si="1166"/>
        <v>15.376916836091967</v>
      </c>
      <c r="DN1463">
        <v>1456</v>
      </c>
      <c r="DO1463">
        <v>17.571470347289548</v>
      </c>
      <c r="DP1463">
        <v>32.148172054957655</v>
      </c>
      <c r="DR1463">
        <f t="shared" si="1167"/>
        <v>0</v>
      </c>
      <c r="DS1463">
        <f t="shared" si="1168"/>
        <v>1</v>
      </c>
      <c r="DT1463">
        <f t="shared" si="1169"/>
        <v>14.576701707668107</v>
      </c>
      <c r="DW1463">
        <v>1456</v>
      </c>
      <c r="DX1463">
        <v>10.875850592443639</v>
      </c>
      <c r="DY1463">
        <v>26.131861029755079</v>
      </c>
      <c r="EA1463">
        <f t="shared" si="1170"/>
        <v>0</v>
      </c>
      <c r="EB1463">
        <f t="shared" si="1171"/>
        <v>1</v>
      </c>
      <c r="EC1463">
        <f t="shared" si="1172"/>
        <v>15.25601043731144</v>
      </c>
      <c r="EF1463">
        <v>1456</v>
      </c>
      <c r="EG1463">
        <v>17.521968813241237</v>
      </c>
      <c r="EH1463">
        <v>19.581952255897733</v>
      </c>
      <c r="EJ1463">
        <f t="shared" si="1173"/>
        <v>0</v>
      </c>
      <c r="EK1463">
        <f t="shared" si="1174"/>
        <v>1</v>
      </c>
      <c r="EL1463">
        <f t="shared" si="1175"/>
        <v>2.0599834426564954</v>
      </c>
      <c r="EO1463">
        <v>1456</v>
      </c>
      <c r="EP1463">
        <v>20.148599910920666</v>
      </c>
      <c r="EQ1463">
        <v>28.972190399944818</v>
      </c>
      <c r="ES1463">
        <f t="shared" si="1176"/>
        <v>0</v>
      </c>
      <c r="ET1463">
        <f t="shared" si="1177"/>
        <v>1</v>
      </c>
      <c r="EU1463">
        <f t="shared" si="1178"/>
        <v>8.8235904890241521</v>
      </c>
    </row>
    <row r="1464" spans="1:151" x14ac:dyDescent="0.25">
      <c r="A1464">
        <v>1457</v>
      </c>
      <c r="B1464">
        <v>11.009497249003234</v>
      </c>
      <c r="C1464">
        <v>30.018367525336608</v>
      </c>
      <c r="E1464">
        <f t="shared" si="1179"/>
        <v>0</v>
      </c>
      <c r="F1464">
        <f t="shared" si="1130"/>
        <v>1</v>
      </c>
      <c r="G1464">
        <f t="shared" si="1180"/>
        <v>19.008870276333376</v>
      </c>
      <c r="J1464">
        <v>1457</v>
      </c>
      <c r="K1464">
        <v>31.354438139438386</v>
      </c>
      <c r="L1464">
        <v>13.518513611742183</v>
      </c>
      <c r="N1464">
        <f t="shared" si="1131"/>
        <v>1</v>
      </c>
      <c r="O1464">
        <f t="shared" si="1132"/>
        <v>0</v>
      </c>
      <c r="P1464">
        <f t="shared" si="1133"/>
        <v>17.835924527696204</v>
      </c>
      <c r="S1464">
        <v>1457</v>
      </c>
      <c r="T1464">
        <v>19.49489357162479</v>
      </c>
      <c r="U1464">
        <v>26.867553132293704</v>
      </c>
      <c r="W1464">
        <f t="shared" si="1134"/>
        <v>0</v>
      </c>
      <c r="X1464">
        <f t="shared" si="1135"/>
        <v>1</v>
      </c>
      <c r="Y1464">
        <f t="shared" si="1136"/>
        <v>7.3726595606689145</v>
      </c>
      <c r="AB1464">
        <v>1457</v>
      </c>
      <c r="AC1464">
        <v>27.563945501675594</v>
      </c>
      <c r="AD1464">
        <v>18.074686154551941</v>
      </c>
      <c r="AF1464">
        <f t="shared" si="1137"/>
        <v>1</v>
      </c>
      <c r="AG1464">
        <f t="shared" si="1138"/>
        <v>0</v>
      </c>
      <c r="AH1464">
        <f t="shared" si="1139"/>
        <v>9.489259347123653</v>
      </c>
      <c r="AK1464">
        <v>1457</v>
      </c>
      <c r="AL1464">
        <v>14.290783420695076</v>
      </c>
      <c r="AM1464">
        <v>22.70852854259353</v>
      </c>
      <c r="AO1464">
        <f t="shared" si="1140"/>
        <v>0</v>
      </c>
      <c r="AP1464">
        <f t="shared" si="1141"/>
        <v>1</v>
      </c>
      <c r="AQ1464">
        <f t="shared" si="1142"/>
        <v>8.417745121898454</v>
      </c>
      <c r="AT1464">
        <v>1457</v>
      </c>
      <c r="AU1464">
        <v>17.422860702748729</v>
      </c>
      <c r="AV1464">
        <v>24.977555898133822</v>
      </c>
      <c r="AX1464">
        <f t="shared" si="1143"/>
        <v>0</v>
      </c>
      <c r="AY1464">
        <f t="shared" si="1144"/>
        <v>1</v>
      </c>
      <c r="AZ1464">
        <f t="shared" si="1145"/>
        <v>7.5546951953850936</v>
      </c>
      <c r="BC1464">
        <v>1457</v>
      </c>
      <c r="BD1464" t="e">
        <v>#N/A</v>
      </c>
      <c r="BE1464" t="e">
        <v>#N/A</v>
      </c>
      <c r="BG1464" t="e">
        <f t="shared" si="1146"/>
        <v>#N/A</v>
      </c>
      <c r="BH1464" t="e">
        <f t="shared" si="1147"/>
        <v>#N/A</v>
      </c>
      <c r="BI1464" t="e">
        <f t="shared" si="1148"/>
        <v>#N/A</v>
      </c>
      <c r="BL1464">
        <v>1457</v>
      </c>
      <c r="BM1464">
        <v>16.193447922512625</v>
      </c>
      <c r="BN1464">
        <v>10.881888776089912</v>
      </c>
      <c r="BP1464">
        <f t="shared" si="1149"/>
        <v>1</v>
      </c>
      <c r="BQ1464">
        <f t="shared" si="1150"/>
        <v>0</v>
      </c>
      <c r="BR1464">
        <f t="shared" si="1151"/>
        <v>5.311559146422713</v>
      </c>
      <c r="BU1464">
        <v>1457</v>
      </c>
      <c r="BV1464">
        <v>18.504996610877587</v>
      </c>
      <c r="BW1464">
        <v>22.830217265185546</v>
      </c>
      <c r="BY1464">
        <f t="shared" si="1152"/>
        <v>0</v>
      </c>
      <c r="BZ1464">
        <f t="shared" si="1153"/>
        <v>1</v>
      </c>
      <c r="CA1464">
        <f t="shared" si="1154"/>
        <v>4.3252206543079588</v>
      </c>
      <c r="CD1464">
        <v>1457</v>
      </c>
      <c r="CE1464">
        <v>27.223091137580283</v>
      </c>
      <c r="CF1464">
        <v>28.073883779759427</v>
      </c>
      <c r="CH1464">
        <f t="shared" si="1155"/>
        <v>0</v>
      </c>
      <c r="CI1464">
        <f t="shared" si="1156"/>
        <v>1</v>
      </c>
      <c r="CJ1464">
        <f t="shared" si="1157"/>
        <v>0.85079264217914385</v>
      </c>
      <c r="CM1464">
        <v>1457</v>
      </c>
      <c r="CN1464">
        <v>17.002215842068939</v>
      </c>
      <c r="CO1464">
        <v>32.706451076350483</v>
      </c>
      <c r="CQ1464">
        <f t="shared" si="1158"/>
        <v>0</v>
      </c>
      <c r="CR1464">
        <f t="shared" si="1159"/>
        <v>1</v>
      </c>
      <c r="CS1464">
        <f t="shared" si="1160"/>
        <v>15.704235234281544</v>
      </c>
      <c r="CV1464">
        <v>1457</v>
      </c>
      <c r="CW1464">
        <v>23.064510618265324</v>
      </c>
      <c r="CX1464">
        <v>18.414599399050353</v>
      </c>
      <c r="CZ1464">
        <f t="shared" si="1161"/>
        <v>1</v>
      </c>
      <c r="DA1464">
        <f t="shared" si="1162"/>
        <v>0</v>
      </c>
      <c r="DB1464">
        <f t="shared" si="1163"/>
        <v>4.649911219214971</v>
      </c>
      <c r="DE1464">
        <v>1457</v>
      </c>
      <c r="DF1464">
        <v>15.472148682461636</v>
      </c>
      <c r="DG1464">
        <v>16.944203723570357</v>
      </c>
      <c r="DI1464">
        <f t="shared" si="1164"/>
        <v>0</v>
      </c>
      <c r="DJ1464">
        <f t="shared" si="1165"/>
        <v>1</v>
      </c>
      <c r="DK1464">
        <f t="shared" si="1166"/>
        <v>1.472055041108721</v>
      </c>
      <c r="DN1464">
        <v>1457</v>
      </c>
      <c r="DO1464">
        <v>25.500925418186174</v>
      </c>
      <c r="DP1464">
        <v>16.292977364973552</v>
      </c>
      <c r="DR1464">
        <f t="shared" si="1167"/>
        <v>1</v>
      </c>
      <c r="DS1464">
        <f t="shared" si="1168"/>
        <v>0</v>
      </c>
      <c r="DT1464">
        <f t="shared" si="1169"/>
        <v>9.2079480532126219</v>
      </c>
      <c r="DW1464">
        <v>1457</v>
      </c>
      <c r="DX1464">
        <v>9.2816878587521074</v>
      </c>
      <c r="DY1464">
        <v>17.684866088732967</v>
      </c>
      <c r="EA1464">
        <f t="shared" si="1170"/>
        <v>0</v>
      </c>
      <c r="EB1464">
        <f t="shared" si="1171"/>
        <v>1</v>
      </c>
      <c r="EC1464">
        <f t="shared" si="1172"/>
        <v>8.4031782299808597</v>
      </c>
      <c r="EF1464">
        <v>1457</v>
      </c>
      <c r="EG1464">
        <v>20.848343323881313</v>
      </c>
      <c r="EH1464">
        <v>14.869589718830733</v>
      </c>
      <c r="EJ1464">
        <f t="shared" si="1173"/>
        <v>1</v>
      </c>
      <c r="EK1464">
        <f t="shared" si="1174"/>
        <v>0</v>
      </c>
      <c r="EL1464">
        <f t="shared" si="1175"/>
        <v>5.9787536050505796</v>
      </c>
      <c r="EO1464">
        <v>1457</v>
      </c>
      <c r="EP1464">
        <v>23.614120680496828</v>
      </c>
      <c r="EQ1464">
        <v>36.266370254572593</v>
      </c>
      <c r="ES1464">
        <f t="shared" si="1176"/>
        <v>0</v>
      </c>
      <c r="ET1464">
        <f t="shared" si="1177"/>
        <v>1</v>
      </c>
      <c r="EU1464">
        <f t="shared" si="1178"/>
        <v>12.652249574075764</v>
      </c>
    </row>
    <row r="1465" spans="1:151" x14ac:dyDescent="0.25">
      <c r="A1465">
        <v>1458</v>
      </c>
      <c r="B1465">
        <v>6.720245318232462</v>
      </c>
      <c r="C1465">
        <v>28.675615067134224</v>
      </c>
      <c r="E1465">
        <f t="shared" si="1179"/>
        <v>0</v>
      </c>
      <c r="F1465">
        <f t="shared" si="1130"/>
        <v>1</v>
      </c>
      <c r="G1465">
        <f t="shared" si="1180"/>
        <v>21.955369748901763</v>
      </c>
      <c r="J1465">
        <v>1458</v>
      </c>
      <c r="K1465">
        <v>20.008357018473053</v>
      </c>
      <c r="L1465">
        <v>32.086211664458318</v>
      </c>
      <c r="N1465">
        <f t="shared" si="1131"/>
        <v>0</v>
      </c>
      <c r="O1465">
        <f t="shared" si="1132"/>
        <v>1</v>
      </c>
      <c r="P1465">
        <f t="shared" si="1133"/>
        <v>12.077854645985266</v>
      </c>
      <c r="S1465">
        <v>1458</v>
      </c>
      <c r="T1465">
        <v>17.479994651669628</v>
      </c>
      <c r="U1465">
        <v>37.065317364624626</v>
      </c>
      <c r="W1465">
        <f t="shared" si="1134"/>
        <v>0</v>
      </c>
      <c r="X1465">
        <f t="shared" si="1135"/>
        <v>1</v>
      </c>
      <c r="Y1465">
        <f t="shared" si="1136"/>
        <v>19.585322712954998</v>
      </c>
      <c r="AB1465">
        <v>1458</v>
      </c>
      <c r="AC1465">
        <v>20.490618955473266</v>
      </c>
      <c r="AD1465">
        <v>17.854204960080349</v>
      </c>
      <c r="AF1465">
        <f t="shared" si="1137"/>
        <v>1</v>
      </c>
      <c r="AG1465">
        <f t="shared" si="1138"/>
        <v>0</v>
      </c>
      <c r="AH1465">
        <f t="shared" si="1139"/>
        <v>2.6364139953929175</v>
      </c>
      <c r="AK1465">
        <v>1458</v>
      </c>
      <c r="AL1465">
        <v>19.565411294812012</v>
      </c>
      <c r="AM1465">
        <v>27.461903434079527</v>
      </c>
      <c r="AO1465">
        <f t="shared" si="1140"/>
        <v>0</v>
      </c>
      <c r="AP1465">
        <f t="shared" si="1141"/>
        <v>1</v>
      </c>
      <c r="AQ1465">
        <f t="shared" si="1142"/>
        <v>7.8964921392675151</v>
      </c>
      <c r="AT1465">
        <v>1458</v>
      </c>
      <c r="AU1465">
        <v>15.906073339451492</v>
      </c>
      <c r="AV1465">
        <v>27.273480329250141</v>
      </c>
      <c r="AX1465">
        <f t="shared" si="1143"/>
        <v>0</v>
      </c>
      <c r="AY1465">
        <f t="shared" si="1144"/>
        <v>1</v>
      </c>
      <c r="AZ1465">
        <f t="shared" si="1145"/>
        <v>11.367406989798649</v>
      </c>
      <c r="BC1465">
        <v>1458</v>
      </c>
      <c r="BD1465" t="e">
        <v>#N/A</v>
      </c>
      <c r="BE1465" t="e">
        <v>#N/A</v>
      </c>
      <c r="BG1465" t="e">
        <f t="shared" si="1146"/>
        <v>#N/A</v>
      </c>
      <c r="BH1465" t="e">
        <f t="shared" si="1147"/>
        <v>#N/A</v>
      </c>
      <c r="BI1465" t="e">
        <f t="shared" si="1148"/>
        <v>#N/A</v>
      </c>
      <c r="BL1465">
        <v>1458</v>
      </c>
      <c r="BM1465">
        <v>29.3726156536795</v>
      </c>
      <c r="BN1465">
        <v>10.866202485414078</v>
      </c>
      <c r="BP1465">
        <f t="shared" si="1149"/>
        <v>1</v>
      </c>
      <c r="BQ1465">
        <f t="shared" si="1150"/>
        <v>0</v>
      </c>
      <c r="BR1465">
        <f t="shared" si="1151"/>
        <v>18.506413168265421</v>
      </c>
      <c r="BU1465">
        <v>1458</v>
      </c>
      <c r="BV1465">
        <v>25.268705587187032</v>
      </c>
      <c r="BW1465">
        <v>29.718703855762968</v>
      </c>
      <c r="BY1465">
        <f t="shared" si="1152"/>
        <v>0</v>
      </c>
      <c r="BZ1465">
        <f t="shared" si="1153"/>
        <v>1</v>
      </c>
      <c r="CA1465">
        <f t="shared" si="1154"/>
        <v>4.4499982685759356</v>
      </c>
      <c r="CD1465">
        <v>1458</v>
      </c>
      <c r="CE1465">
        <v>20.00196717461408</v>
      </c>
      <c r="CF1465">
        <v>7.9326358611975003</v>
      </c>
      <c r="CH1465">
        <f t="shared" si="1155"/>
        <v>1</v>
      </c>
      <c r="CI1465">
        <f t="shared" si="1156"/>
        <v>0</v>
      </c>
      <c r="CJ1465">
        <f t="shared" si="1157"/>
        <v>12.06933131341658</v>
      </c>
      <c r="CM1465">
        <v>1458</v>
      </c>
      <c r="CN1465">
        <v>21.424821966241584</v>
      </c>
      <c r="CO1465">
        <v>18.670939510879013</v>
      </c>
      <c r="CQ1465">
        <f t="shared" si="1158"/>
        <v>1</v>
      </c>
      <c r="CR1465">
        <f t="shared" si="1159"/>
        <v>0</v>
      </c>
      <c r="CS1465">
        <f t="shared" si="1160"/>
        <v>2.7538824553625716</v>
      </c>
      <c r="CV1465">
        <v>1458</v>
      </c>
      <c r="CW1465">
        <v>26.365277069797962</v>
      </c>
      <c r="CX1465">
        <v>16.980788523460546</v>
      </c>
      <c r="CZ1465">
        <f t="shared" si="1161"/>
        <v>1</v>
      </c>
      <c r="DA1465">
        <f t="shared" si="1162"/>
        <v>0</v>
      </c>
      <c r="DB1465">
        <f t="shared" si="1163"/>
        <v>9.3844885463374155</v>
      </c>
      <c r="DE1465">
        <v>1458</v>
      </c>
      <c r="DF1465">
        <v>16.829184892594668</v>
      </c>
      <c r="DG1465">
        <v>20.815461275696677</v>
      </c>
      <c r="DI1465">
        <f t="shared" si="1164"/>
        <v>0</v>
      </c>
      <c r="DJ1465">
        <f t="shared" si="1165"/>
        <v>1</v>
      </c>
      <c r="DK1465">
        <f t="shared" si="1166"/>
        <v>3.9862763831020089</v>
      </c>
      <c r="DN1465">
        <v>1458</v>
      </c>
      <c r="DO1465">
        <v>23.64764122856597</v>
      </c>
      <c r="DP1465">
        <v>23.058911963872621</v>
      </c>
      <c r="DR1465">
        <f t="shared" si="1167"/>
        <v>1</v>
      </c>
      <c r="DS1465">
        <f t="shared" si="1168"/>
        <v>0</v>
      </c>
      <c r="DT1465">
        <f t="shared" si="1169"/>
        <v>0.58872926469334885</v>
      </c>
      <c r="DW1465">
        <v>1458</v>
      </c>
      <c r="DX1465">
        <v>18.672309280544951</v>
      </c>
      <c r="DY1465">
        <v>31.04425362473177</v>
      </c>
      <c r="EA1465">
        <f t="shared" si="1170"/>
        <v>0</v>
      </c>
      <c r="EB1465">
        <f t="shared" si="1171"/>
        <v>1</v>
      </c>
      <c r="EC1465">
        <f t="shared" si="1172"/>
        <v>12.371944344186819</v>
      </c>
      <c r="EF1465">
        <v>1458</v>
      </c>
      <c r="EG1465">
        <v>20.283154378736679</v>
      </c>
      <c r="EH1465">
        <v>14.356715044016578</v>
      </c>
      <c r="EJ1465">
        <f t="shared" si="1173"/>
        <v>1</v>
      </c>
      <c r="EK1465">
        <f t="shared" si="1174"/>
        <v>0</v>
      </c>
      <c r="EL1465">
        <f t="shared" si="1175"/>
        <v>5.9264393347201008</v>
      </c>
      <c r="EO1465">
        <v>1458</v>
      </c>
      <c r="EP1465">
        <v>19.816767026365159</v>
      </c>
      <c r="EQ1465">
        <v>40.395554383704194</v>
      </c>
      <c r="ES1465">
        <f t="shared" si="1176"/>
        <v>0</v>
      </c>
      <c r="ET1465">
        <f t="shared" si="1177"/>
        <v>1</v>
      </c>
      <c r="EU1465">
        <f t="shared" si="1178"/>
        <v>20.578787357339035</v>
      </c>
    </row>
    <row r="1466" spans="1:151" x14ac:dyDescent="0.25">
      <c r="A1466">
        <v>1459</v>
      </c>
      <c r="B1466">
        <v>13.040652113191282</v>
      </c>
      <c r="C1466">
        <v>40.893397039956838</v>
      </c>
      <c r="E1466">
        <f t="shared" si="1179"/>
        <v>0</v>
      </c>
      <c r="F1466">
        <f t="shared" si="1130"/>
        <v>1</v>
      </c>
      <c r="G1466">
        <f t="shared" si="1180"/>
        <v>27.852744926765556</v>
      </c>
      <c r="J1466">
        <v>1459</v>
      </c>
      <c r="K1466">
        <v>26.414667125459257</v>
      </c>
      <c r="L1466">
        <v>27.347511885206931</v>
      </c>
      <c r="N1466">
        <f t="shared" si="1131"/>
        <v>0</v>
      </c>
      <c r="O1466">
        <f t="shared" si="1132"/>
        <v>1</v>
      </c>
      <c r="P1466">
        <f t="shared" si="1133"/>
        <v>0.93284475974767389</v>
      </c>
      <c r="S1466">
        <v>1459</v>
      </c>
      <c r="T1466">
        <v>20.231955489798942</v>
      </c>
      <c r="U1466">
        <v>11.659324515432001</v>
      </c>
      <c r="W1466">
        <f t="shared" si="1134"/>
        <v>1</v>
      </c>
      <c r="X1466">
        <f t="shared" si="1135"/>
        <v>0</v>
      </c>
      <c r="Y1466">
        <f t="shared" si="1136"/>
        <v>8.5726309743669411</v>
      </c>
      <c r="AB1466">
        <v>1459</v>
      </c>
      <c r="AC1466">
        <v>19.821422432826719</v>
      </c>
      <c r="AD1466">
        <v>17.260638543353355</v>
      </c>
      <c r="AF1466">
        <f t="shared" si="1137"/>
        <v>1</v>
      </c>
      <c r="AG1466">
        <f t="shared" si="1138"/>
        <v>0</v>
      </c>
      <c r="AH1466">
        <f t="shared" si="1139"/>
        <v>2.5607838894733632</v>
      </c>
      <c r="AK1466">
        <v>1459</v>
      </c>
      <c r="AL1466">
        <v>19.513235873935919</v>
      </c>
      <c r="AM1466">
        <v>11.212632358009845</v>
      </c>
      <c r="AO1466">
        <f t="shared" si="1140"/>
        <v>1</v>
      </c>
      <c r="AP1466">
        <f t="shared" si="1141"/>
        <v>0</v>
      </c>
      <c r="AQ1466">
        <f t="shared" si="1142"/>
        <v>8.300603515926074</v>
      </c>
      <c r="AT1466">
        <v>1459</v>
      </c>
      <c r="AU1466">
        <v>17.888427222205998</v>
      </c>
      <c r="AV1466">
        <v>14.787536796873161</v>
      </c>
      <c r="AX1466">
        <f t="shared" si="1143"/>
        <v>1</v>
      </c>
      <c r="AY1466">
        <f t="shared" si="1144"/>
        <v>0</v>
      </c>
      <c r="AZ1466">
        <f t="shared" si="1145"/>
        <v>3.1008904253328371</v>
      </c>
      <c r="BC1466">
        <v>1459</v>
      </c>
      <c r="BD1466" t="e">
        <v>#N/A</v>
      </c>
      <c r="BE1466" t="e">
        <v>#N/A</v>
      </c>
      <c r="BG1466" t="e">
        <f t="shared" si="1146"/>
        <v>#N/A</v>
      </c>
      <c r="BH1466" t="e">
        <f t="shared" si="1147"/>
        <v>#N/A</v>
      </c>
      <c r="BI1466" t="e">
        <f t="shared" si="1148"/>
        <v>#N/A</v>
      </c>
      <c r="BL1466">
        <v>1459</v>
      </c>
      <c r="BM1466">
        <v>25.626246072623019</v>
      </c>
      <c r="BN1466">
        <v>7.2061972887071786</v>
      </c>
      <c r="BP1466">
        <f t="shared" si="1149"/>
        <v>1</v>
      </c>
      <c r="BQ1466">
        <f t="shared" si="1150"/>
        <v>0</v>
      </c>
      <c r="BR1466">
        <f t="shared" si="1151"/>
        <v>18.420048783915838</v>
      </c>
      <c r="BU1466">
        <v>1459</v>
      </c>
      <c r="BV1466">
        <v>28.972707572834732</v>
      </c>
      <c r="BW1466">
        <v>21.21002321330451</v>
      </c>
      <c r="BY1466">
        <f t="shared" si="1152"/>
        <v>1</v>
      </c>
      <c r="BZ1466">
        <f t="shared" si="1153"/>
        <v>0</v>
      </c>
      <c r="CA1466">
        <f t="shared" si="1154"/>
        <v>7.7626843595302226</v>
      </c>
      <c r="CD1466">
        <v>1459</v>
      </c>
      <c r="CE1466">
        <v>23.633491837285288</v>
      </c>
      <c r="CF1466">
        <v>37.696471373301549</v>
      </c>
      <c r="CH1466">
        <f t="shared" si="1155"/>
        <v>0</v>
      </c>
      <c r="CI1466">
        <f t="shared" si="1156"/>
        <v>1</v>
      </c>
      <c r="CJ1466">
        <f t="shared" si="1157"/>
        <v>14.062979536016261</v>
      </c>
      <c r="CM1466">
        <v>1459</v>
      </c>
      <c r="CN1466">
        <v>22.823639507574565</v>
      </c>
      <c r="CO1466">
        <v>21.072172452061725</v>
      </c>
      <c r="CQ1466">
        <f t="shared" si="1158"/>
        <v>1</v>
      </c>
      <c r="CR1466">
        <f t="shared" si="1159"/>
        <v>0</v>
      </c>
      <c r="CS1466">
        <f t="shared" si="1160"/>
        <v>1.7514670555128404</v>
      </c>
      <c r="CV1466">
        <v>1459</v>
      </c>
      <c r="CW1466">
        <v>25.473154652656028</v>
      </c>
      <c r="CX1466">
        <v>18.81865441844467</v>
      </c>
      <c r="CZ1466">
        <f t="shared" si="1161"/>
        <v>1</v>
      </c>
      <c r="DA1466">
        <f t="shared" si="1162"/>
        <v>0</v>
      </c>
      <c r="DB1466">
        <f t="shared" si="1163"/>
        <v>6.6545002342113584</v>
      </c>
      <c r="DE1466">
        <v>1459</v>
      </c>
      <c r="DF1466">
        <v>21.651145409134312</v>
      </c>
      <c r="DG1466">
        <v>27.487930561754656</v>
      </c>
      <c r="DI1466">
        <f t="shared" si="1164"/>
        <v>0</v>
      </c>
      <c r="DJ1466">
        <f t="shared" si="1165"/>
        <v>1</v>
      </c>
      <c r="DK1466">
        <f t="shared" si="1166"/>
        <v>5.8367851526203438</v>
      </c>
      <c r="DN1466">
        <v>1459</v>
      </c>
      <c r="DO1466">
        <v>22.579478295204691</v>
      </c>
      <c r="DP1466">
        <v>20.111075052109577</v>
      </c>
      <c r="DR1466">
        <f t="shared" si="1167"/>
        <v>1</v>
      </c>
      <c r="DS1466">
        <f t="shared" si="1168"/>
        <v>0</v>
      </c>
      <c r="DT1466">
        <f t="shared" si="1169"/>
        <v>2.4684032430951142</v>
      </c>
      <c r="DW1466">
        <v>1459</v>
      </c>
      <c r="DX1466">
        <v>23.143430432422161</v>
      </c>
      <c r="DY1466">
        <v>12.130029679071077</v>
      </c>
      <c r="EA1466">
        <f t="shared" si="1170"/>
        <v>1</v>
      </c>
      <c r="EB1466">
        <f t="shared" si="1171"/>
        <v>0</v>
      </c>
      <c r="EC1466">
        <f t="shared" si="1172"/>
        <v>11.013400753351084</v>
      </c>
      <c r="EF1466">
        <v>1459</v>
      </c>
      <c r="EG1466">
        <v>21.294887823808917</v>
      </c>
      <c r="EH1466">
        <v>15.457349084644552</v>
      </c>
      <c r="EJ1466">
        <f t="shared" si="1173"/>
        <v>1</v>
      </c>
      <c r="EK1466">
        <f t="shared" si="1174"/>
        <v>0</v>
      </c>
      <c r="EL1466">
        <f t="shared" si="1175"/>
        <v>5.8375387391643656</v>
      </c>
      <c r="EO1466">
        <v>1459</v>
      </c>
      <c r="EP1466">
        <v>19.935773233955761</v>
      </c>
      <c r="EQ1466">
        <v>33.345425738403101</v>
      </c>
      <c r="ES1466">
        <f t="shared" si="1176"/>
        <v>0</v>
      </c>
      <c r="ET1466">
        <f t="shared" si="1177"/>
        <v>1</v>
      </c>
      <c r="EU1466">
        <f t="shared" si="1178"/>
        <v>13.40965250444734</v>
      </c>
    </row>
    <row r="1467" spans="1:151" x14ac:dyDescent="0.25">
      <c r="A1467">
        <v>1460</v>
      </c>
      <c r="B1467">
        <v>10.760246579696451</v>
      </c>
      <c r="C1467">
        <v>21.125116405590212</v>
      </c>
      <c r="E1467">
        <f t="shared" si="1179"/>
        <v>0</v>
      </c>
      <c r="F1467">
        <f t="shared" si="1130"/>
        <v>1</v>
      </c>
      <c r="G1467">
        <f t="shared" si="1180"/>
        <v>10.364869825893761</v>
      </c>
      <c r="J1467">
        <v>1460</v>
      </c>
      <c r="K1467">
        <v>18.71347544580772</v>
      </c>
      <c r="L1467">
        <v>20.481608547845255</v>
      </c>
      <c r="N1467">
        <f t="shared" si="1131"/>
        <v>0</v>
      </c>
      <c r="O1467">
        <f t="shared" si="1132"/>
        <v>1</v>
      </c>
      <c r="P1467">
        <f t="shared" si="1133"/>
        <v>1.7681331020375346</v>
      </c>
      <c r="S1467">
        <v>1460</v>
      </c>
      <c r="T1467">
        <v>19.096972042167465</v>
      </c>
      <c r="U1467">
        <v>44.753213449372836</v>
      </c>
      <c r="W1467">
        <f t="shared" si="1134"/>
        <v>0</v>
      </c>
      <c r="X1467">
        <f t="shared" si="1135"/>
        <v>1</v>
      </c>
      <c r="Y1467">
        <f t="shared" si="1136"/>
        <v>25.656241407205371</v>
      </c>
      <c r="AB1467">
        <v>1460</v>
      </c>
      <c r="AC1467">
        <v>32.84131998294832</v>
      </c>
      <c r="AD1467">
        <v>18.907520791829473</v>
      </c>
      <c r="AF1467">
        <f t="shared" si="1137"/>
        <v>1</v>
      </c>
      <c r="AG1467">
        <f t="shared" si="1138"/>
        <v>0</v>
      </c>
      <c r="AH1467">
        <f t="shared" si="1139"/>
        <v>13.933799191118847</v>
      </c>
      <c r="AK1467">
        <v>1460</v>
      </c>
      <c r="AL1467">
        <v>19.889596254784312</v>
      </c>
      <c r="AM1467">
        <v>12.688236563243427</v>
      </c>
      <c r="AO1467">
        <f t="shared" si="1140"/>
        <v>1</v>
      </c>
      <c r="AP1467">
        <f t="shared" si="1141"/>
        <v>0</v>
      </c>
      <c r="AQ1467">
        <f t="shared" si="1142"/>
        <v>7.2013596915408851</v>
      </c>
      <c r="AT1467">
        <v>1460</v>
      </c>
      <c r="AU1467">
        <v>14.976060439650727</v>
      </c>
      <c r="AV1467">
        <v>31.629632224566151</v>
      </c>
      <c r="AX1467">
        <f t="shared" si="1143"/>
        <v>0</v>
      </c>
      <c r="AY1467">
        <f t="shared" si="1144"/>
        <v>1</v>
      </c>
      <c r="AZ1467">
        <f t="shared" si="1145"/>
        <v>16.653571784915425</v>
      </c>
      <c r="BC1467">
        <v>1460</v>
      </c>
      <c r="BD1467" t="e">
        <v>#N/A</v>
      </c>
      <c r="BE1467" t="e">
        <v>#N/A</v>
      </c>
      <c r="BG1467" t="e">
        <f t="shared" si="1146"/>
        <v>#N/A</v>
      </c>
      <c r="BH1467" t="e">
        <f t="shared" si="1147"/>
        <v>#N/A</v>
      </c>
      <c r="BI1467" t="e">
        <f t="shared" si="1148"/>
        <v>#N/A</v>
      </c>
      <c r="BL1467">
        <v>1460</v>
      </c>
      <c r="BM1467">
        <v>35.346081761831066</v>
      </c>
      <c r="BN1467">
        <v>6.1358141398906927</v>
      </c>
      <c r="BP1467">
        <f t="shared" si="1149"/>
        <v>1</v>
      </c>
      <c r="BQ1467">
        <f t="shared" si="1150"/>
        <v>0</v>
      </c>
      <c r="BR1467">
        <f t="shared" si="1151"/>
        <v>29.210267621940375</v>
      </c>
      <c r="BU1467">
        <v>1460</v>
      </c>
      <c r="BV1467">
        <v>15.726250325044671</v>
      </c>
      <c r="BW1467">
        <v>29.167494453418378</v>
      </c>
      <c r="BY1467">
        <f t="shared" si="1152"/>
        <v>0</v>
      </c>
      <c r="BZ1467">
        <f t="shared" si="1153"/>
        <v>1</v>
      </c>
      <c r="CA1467">
        <f t="shared" si="1154"/>
        <v>13.441244128373707</v>
      </c>
      <c r="CD1467">
        <v>1460</v>
      </c>
      <c r="CE1467">
        <v>23.847795330199752</v>
      </c>
      <c r="CF1467">
        <v>31.689649926604254</v>
      </c>
      <c r="CH1467">
        <f t="shared" si="1155"/>
        <v>0</v>
      </c>
      <c r="CI1467">
        <f t="shared" si="1156"/>
        <v>1</v>
      </c>
      <c r="CJ1467">
        <f t="shared" si="1157"/>
        <v>7.8418545964045023</v>
      </c>
      <c r="CM1467">
        <v>1460</v>
      </c>
      <c r="CN1467">
        <v>18.801506837272246</v>
      </c>
      <c r="CO1467">
        <v>24.162999843594996</v>
      </c>
      <c r="CQ1467">
        <f t="shared" si="1158"/>
        <v>0</v>
      </c>
      <c r="CR1467">
        <f t="shared" si="1159"/>
        <v>1</v>
      </c>
      <c r="CS1467">
        <f t="shared" si="1160"/>
        <v>5.3614930063227497</v>
      </c>
      <c r="CV1467">
        <v>1460</v>
      </c>
      <c r="CW1467">
        <v>21.408355392022376</v>
      </c>
      <c r="CX1467">
        <v>12.133891496702747</v>
      </c>
      <c r="CZ1467">
        <f t="shared" si="1161"/>
        <v>1</v>
      </c>
      <c r="DA1467">
        <f t="shared" si="1162"/>
        <v>0</v>
      </c>
      <c r="DB1467">
        <f t="shared" si="1163"/>
        <v>9.274463895319629</v>
      </c>
      <c r="DE1467">
        <v>1460</v>
      </c>
      <c r="DF1467">
        <v>20.377255395424132</v>
      </c>
      <c r="DG1467">
        <v>8.5770541069612065</v>
      </c>
      <c r="DI1467">
        <f t="shared" si="1164"/>
        <v>1</v>
      </c>
      <c r="DJ1467">
        <f t="shared" si="1165"/>
        <v>0</v>
      </c>
      <c r="DK1467">
        <f t="shared" si="1166"/>
        <v>11.800201288462926</v>
      </c>
      <c r="DN1467">
        <v>1460</v>
      </c>
      <c r="DO1467">
        <v>23.408386318343563</v>
      </c>
      <c r="DP1467">
        <v>17.847312725539322</v>
      </c>
      <c r="DR1467">
        <f t="shared" si="1167"/>
        <v>1</v>
      </c>
      <c r="DS1467">
        <f t="shared" si="1168"/>
        <v>0</v>
      </c>
      <c r="DT1467">
        <f t="shared" si="1169"/>
        <v>5.5610735928042416</v>
      </c>
      <c r="DW1467">
        <v>1460</v>
      </c>
      <c r="DX1467">
        <v>30.191093778567744</v>
      </c>
      <c r="DY1467">
        <v>8.1046263966002741</v>
      </c>
      <c r="EA1467">
        <f t="shared" si="1170"/>
        <v>1</v>
      </c>
      <c r="EB1467">
        <f t="shared" si="1171"/>
        <v>0</v>
      </c>
      <c r="EC1467">
        <f t="shared" si="1172"/>
        <v>22.08646738196747</v>
      </c>
      <c r="EF1467">
        <v>1460</v>
      </c>
      <c r="EG1467">
        <v>23.493195626302061</v>
      </c>
      <c r="EH1467">
        <v>17.396651607614899</v>
      </c>
      <c r="EJ1467">
        <f t="shared" si="1173"/>
        <v>1</v>
      </c>
      <c r="EK1467">
        <f t="shared" si="1174"/>
        <v>0</v>
      </c>
      <c r="EL1467">
        <f t="shared" si="1175"/>
        <v>6.0965440186871618</v>
      </c>
      <c r="EO1467">
        <v>1460</v>
      </c>
      <c r="EP1467">
        <v>25.614317008215238</v>
      </c>
      <c r="EQ1467">
        <v>54.065507882854874</v>
      </c>
      <c r="ES1467">
        <f t="shared" si="1176"/>
        <v>0</v>
      </c>
      <c r="ET1467">
        <f t="shared" si="1177"/>
        <v>1</v>
      </c>
      <c r="EU1467">
        <f t="shared" si="1178"/>
        <v>28.451190874639636</v>
      </c>
    </row>
    <row r="1468" spans="1:151" x14ac:dyDescent="0.25">
      <c r="A1468">
        <v>1461</v>
      </c>
      <c r="B1468">
        <v>19.141517886409741</v>
      </c>
      <c r="C1468">
        <v>27.03601706741922</v>
      </c>
      <c r="E1468">
        <f t="shared" si="1179"/>
        <v>0</v>
      </c>
      <c r="F1468">
        <f t="shared" si="1130"/>
        <v>1</v>
      </c>
      <c r="G1468">
        <f t="shared" si="1180"/>
        <v>7.8944991810094791</v>
      </c>
      <c r="J1468">
        <v>1461</v>
      </c>
      <c r="K1468">
        <v>21.803202732419592</v>
      </c>
      <c r="L1468">
        <v>22.940489884074491</v>
      </c>
      <c r="N1468">
        <f t="shared" si="1131"/>
        <v>0</v>
      </c>
      <c r="O1468">
        <f t="shared" si="1132"/>
        <v>1</v>
      </c>
      <c r="P1468">
        <f t="shared" si="1133"/>
        <v>1.137287151654899</v>
      </c>
      <c r="S1468">
        <v>1461</v>
      </c>
      <c r="T1468">
        <v>18.167125707453945</v>
      </c>
      <c r="U1468">
        <v>31.655937014253272</v>
      </c>
      <c r="W1468">
        <f t="shared" si="1134"/>
        <v>0</v>
      </c>
      <c r="X1468">
        <f t="shared" si="1135"/>
        <v>1</v>
      </c>
      <c r="Y1468">
        <f t="shared" si="1136"/>
        <v>13.488811306799327</v>
      </c>
      <c r="AB1468">
        <v>1461</v>
      </c>
      <c r="AC1468">
        <v>19.341768138378981</v>
      </c>
      <c r="AD1468">
        <v>16.448960357805287</v>
      </c>
      <c r="AF1468">
        <f t="shared" si="1137"/>
        <v>1</v>
      </c>
      <c r="AG1468">
        <f t="shared" si="1138"/>
        <v>0</v>
      </c>
      <c r="AH1468">
        <f t="shared" si="1139"/>
        <v>2.892807780573694</v>
      </c>
      <c r="AK1468">
        <v>1461</v>
      </c>
      <c r="AL1468">
        <v>25.574627958452496</v>
      </c>
      <c r="AM1468">
        <v>44.285449951595808</v>
      </c>
      <c r="AO1468">
        <f t="shared" si="1140"/>
        <v>0</v>
      </c>
      <c r="AP1468">
        <f t="shared" si="1141"/>
        <v>1</v>
      </c>
      <c r="AQ1468">
        <f t="shared" si="1142"/>
        <v>18.710821993143313</v>
      </c>
      <c r="AT1468">
        <v>1461</v>
      </c>
      <c r="AU1468">
        <v>22.373039032408247</v>
      </c>
      <c r="AV1468">
        <v>30.749803239777059</v>
      </c>
      <c r="AX1468">
        <f t="shared" si="1143"/>
        <v>0</v>
      </c>
      <c r="AY1468">
        <f t="shared" si="1144"/>
        <v>1</v>
      </c>
      <c r="AZ1468">
        <f t="shared" si="1145"/>
        <v>8.3767642073688116</v>
      </c>
      <c r="BC1468">
        <v>1461</v>
      </c>
      <c r="BD1468" t="e">
        <v>#N/A</v>
      </c>
      <c r="BE1468" t="e">
        <v>#N/A</v>
      </c>
      <c r="BG1468" t="e">
        <f t="shared" si="1146"/>
        <v>#N/A</v>
      </c>
      <c r="BH1468" t="e">
        <f t="shared" si="1147"/>
        <v>#N/A</v>
      </c>
      <c r="BI1468" t="e">
        <f t="shared" si="1148"/>
        <v>#N/A</v>
      </c>
      <c r="BL1468">
        <v>1461</v>
      </c>
      <c r="BM1468">
        <v>31.382109375626264</v>
      </c>
      <c r="BN1468">
        <v>10.384515275470452</v>
      </c>
      <c r="BP1468">
        <f t="shared" si="1149"/>
        <v>1</v>
      </c>
      <c r="BQ1468">
        <f t="shared" si="1150"/>
        <v>0</v>
      </c>
      <c r="BR1468">
        <f t="shared" si="1151"/>
        <v>20.997594100155812</v>
      </c>
      <c r="BU1468">
        <v>1461</v>
      </c>
      <c r="BV1468">
        <v>13.575335529874376</v>
      </c>
      <c r="BW1468">
        <v>33.975385159147834</v>
      </c>
      <c r="BY1468">
        <f t="shared" si="1152"/>
        <v>0</v>
      </c>
      <c r="BZ1468">
        <f t="shared" si="1153"/>
        <v>1</v>
      </c>
      <c r="CA1468">
        <f t="shared" si="1154"/>
        <v>20.400049629273457</v>
      </c>
      <c r="CD1468">
        <v>1461</v>
      </c>
      <c r="CE1468">
        <v>19.203575228226306</v>
      </c>
      <c r="CF1468">
        <v>25.718218499954133</v>
      </c>
      <c r="CH1468">
        <f t="shared" si="1155"/>
        <v>0</v>
      </c>
      <c r="CI1468">
        <f t="shared" si="1156"/>
        <v>1</v>
      </c>
      <c r="CJ1468">
        <f t="shared" si="1157"/>
        <v>6.5146432717278273</v>
      </c>
      <c r="CM1468">
        <v>1461</v>
      </c>
      <c r="CN1468">
        <v>17.342590583023032</v>
      </c>
      <c r="CO1468">
        <v>20.522068088611171</v>
      </c>
      <c r="CQ1468">
        <f t="shared" si="1158"/>
        <v>0</v>
      </c>
      <c r="CR1468">
        <f t="shared" si="1159"/>
        <v>1</v>
      </c>
      <c r="CS1468">
        <f t="shared" si="1160"/>
        <v>3.1794775055881388</v>
      </c>
      <c r="CV1468">
        <v>1461</v>
      </c>
      <c r="CW1468">
        <v>24.986129999491439</v>
      </c>
      <c r="CX1468">
        <v>20.380552581890456</v>
      </c>
      <c r="CZ1468">
        <f t="shared" si="1161"/>
        <v>1</v>
      </c>
      <c r="DA1468">
        <f t="shared" si="1162"/>
        <v>0</v>
      </c>
      <c r="DB1468">
        <f t="shared" si="1163"/>
        <v>4.6055774176009834</v>
      </c>
      <c r="DE1468">
        <v>1461</v>
      </c>
      <c r="DF1468">
        <v>10.59998038731916</v>
      </c>
      <c r="DG1468">
        <v>23.69995876464613</v>
      </c>
      <c r="DI1468">
        <f t="shared" si="1164"/>
        <v>0</v>
      </c>
      <c r="DJ1468">
        <f t="shared" si="1165"/>
        <v>1</v>
      </c>
      <c r="DK1468">
        <f t="shared" si="1166"/>
        <v>13.09997837732697</v>
      </c>
      <c r="DN1468">
        <v>1461</v>
      </c>
      <c r="DO1468">
        <v>19.595131254863169</v>
      </c>
      <c r="DP1468">
        <v>25.556857652040634</v>
      </c>
      <c r="DR1468">
        <f t="shared" si="1167"/>
        <v>0</v>
      </c>
      <c r="DS1468">
        <f t="shared" si="1168"/>
        <v>1</v>
      </c>
      <c r="DT1468">
        <f t="shared" si="1169"/>
        <v>5.9617263971774648</v>
      </c>
      <c r="DW1468">
        <v>1461</v>
      </c>
      <c r="DX1468">
        <v>23.411970647038842</v>
      </c>
      <c r="DY1468">
        <v>26.436824634000576</v>
      </c>
      <c r="EA1468">
        <f t="shared" si="1170"/>
        <v>0</v>
      </c>
      <c r="EB1468">
        <f t="shared" si="1171"/>
        <v>1</v>
      </c>
      <c r="EC1468">
        <f t="shared" si="1172"/>
        <v>3.0248539869617339</v>
      </c>
      <c r="EF1468">
        <v>1461</v>
      </c>
      <c r="EG1468">
        <v>21.917688343964031</v>
      </c>
      <c r="EH1468">
        <v>15.83546632832336</v>
      </c>
      <c r="EJ1468">
        <f t="shared" si="1173"/>
        <v>1</v>
      </c>
      <c r="EK1468">
        <f t="shared" si="1174"/>
        <v>0</v>
      </c>
      <c r="EL1468">
        <f t="shared" si="1175"/>
        <v>6.0822220156406708</v>
      </c>
      <c r="EO1468">
        <v>1461</v>
      </c>
      <c r="EP1468">
        <v>21.71624767805168</v>
      </c>
      <c r="EQ1468">
        <v>28.380203251906114</v>
      </c>
      <c r="ES1468">
        <f t="shared" si="1176"/>
        <v>0</v>
      </c>
      <c r="ET1468">
        <f t="shared" si="1177"/>
        <v>1</v>
      </c>
      <c r="EU1468">
        <f t="shared" si="1178"/>
        <v>6.6639555738544338</v>
      </c>
    </row>
    <row r="1469" spans="1:151" x14ac:dyDescent="0.25">
      <c r="A1469">
        <v>1462</v>
      </c>
      <c r="B1469">
        <v>15.286814067466477</v>
      </c>
      <c r="C1469">
        <v>19.536303115192329</v>
      </c>
      <c r="E1469">
        <f t="shared" si="1179"/>
        <v>0</v>
      </c>
      <c r="F1469">
        <f t="shared" si="1130"/>
        <v>1</v>
      </c>
      <c r="G1469">
        <f t="shared" si="1180"/>
        <v>4.2494890477258522</v>
      </c>
      <c r="J1469">
        <v>1462</v>
      </c>
      <c r="K1469">
        <v>15.451769946471808</v>
      </c>
      <c r="L1469">
        <v>22.920312503603217</v>
      </c>
      <c r="N1469">
        <f t="shared" si="1131"/>
        <v>0</v>
      </c>
      <c r="O1469">
        <f t="shared" si="1132"/>
        <v>1</v>
      </c>
      <c r="P1469">
        <f t="shared" si="1133"/>
        <v>7.4685425571314088</v>
      </c>
      <c r="S1469">
        <v>1462</v>
      </c>
      <c r="T1469">
        <v>16.779044984292184</v>
      </c>
      <c r="U1469">
        <v>27.012962001848095</v>
      </c>
      <c r="W1469">
        <f t="shared" si="1134"/>
        <v>0</v>
      </c>
      <c r="X1469">
        <f t="shared" si="1135"/>
        <v>1</v>
      </c>
      <c r="Y1469">
        <f t="shared" si="1136"/>
        <v>10.23391701755591</v>
      </c>
      <c r="AB1469">
        <v>1462</v>
      </c>
      <c r="AC1469">
        <v>20.854172950655851</v>
      </c>
      <c r="AD1469">
        <v>19.017811489581987</v>
      </c>
      <c r="AF1469">
        <f t="shared" si="1137"/>
        <v>1</v>
      </c>
      <c r="AG1469">
        <f t="shared" si="1138"/>
        <v>0</v>
      </c>
      <c r="AH1469">
        <f t="shared" si="1139"/>
        <v>1.8363614610738637</v>
      </c>
      <c r="AK1469">
        <v>1462</v>
      </c>
      <c r="AL1469">
        <v>15.673597126716469</v>
      </c>
      <c r="AM1469">
        <v>21.847281630492652</v>
      </c>
      <c r="AO1469">
        <f t="shared" si="1140"/>
        <v>0</v>
      </c>
      <c r="AP1469">
        <f t="shared" si="1141"/>
        <v>1</v>
      </c>
      <c r="AQ1469">
        <f t="shared" si="1142"/>
        <v>6.1736845037761832</v>
      </c>
      <c r="AT1469">
        <v>1462</v>
      </c>
      <c r="AU1469">
        <v>19.558619968846362</v>
      </c>
      <c r="AV1469">
        <v>19.815283723230987</v>
      </c>
      <c r="AX1469">
        <f t="shared" si="1143"/>
        <v>0</v>
      </c>
      <c r="AY1469">
        <f t="shared" si="1144"/>
        <v>1</v>
      </c>
      <c r="AZ1469">
        <f t="shared" si="1145"/>
        <v>0.25666375438462552</v>
      </c>
      <c r="BC1469">
        <v>1462</v>
      </c>
      <c r="BD1469" t="e">
        <v>#N/A</v>
      </c>
      <c r="BE1469" t="e">
        <v>#N/A</v>
      </c>
      <c r="BG1469" t="e">
        <f t="shared" si="1146"/>
        <v>#N/A</v>
      </c>
      <c r="BH1469" t="e">
        <f t="shared" si="1147"/>
        <v>#N/A</v>
      </c>
      <c r="BI1469" t="e">
        <f t="shared" si="1148"/>
        <v>#N/A</v>
      </c>
      <c r="BL1469">
        <v>1462</v>
      </c>
      <c r="BM1469">
        <v>30.549095265027969</v>
      </c>
      <c r="BN1469">
        <v>10.191440977772871</v>
      </c>
      <c r="BP1469">
        <f t="shared" si="1149"/>
        <v>1</v>
      </c>
      <c r="BQ1469">
        <f t="shared" si="1150"/>
        <v>0</v>
      </c>
      <c r="BR1469">
        <f t="shared" si="1151"/>
        <v>20.357654287255098</v>
      </c>
      <c r="BU1469">
        <v>1462</v>
      </c>
      <c r="BV1469">
        <v>21.175436185136508</v>
      </c>
      <c r="BW1469">
        <v>16.722915653605856</v>
      </c>
      <c r="BY1469">
        <f t="shared" si="1152"/>
        <v>1</v>
      </c>
      <c r="BZ1469">
        <f t="shared" si="1153"/>
        <v>0</v>
      </c>
      <c r="CA1469">
        <f t="shared" si="1154"/>
        <v>4.4525205315306522</v>
      </c>
      <c r="CD1469">
        <v>1462</v>
      </c>
      <c r="CE1469">
        <v>22.455338957085704</v>
      </c>
      <c r="CF1469">
        <v>26.598626736058179</v>
      </c>
      <c r="CH1469">
        <f t="shared" si="1155"/>
        <v>0</v>
      </c>
      <c r="CI1469">
        <f t="shared" si="1156"/>
        <v>1</v>
      </c>
      <c r="CJ1469">
        <f t="shared" si="1157"/>
        <v>4.1432877789724749</v>
      </c>
      <c r="CM1469">
        <v>1462</v>
      </c>
      <c r="CN1469">
        <v>23.93076769595751</v>
      </c>
      <c r="CO1469">
        <v>32.753765426454557</v>
      </c>
      <c r="CQ1469">
        <f t="shared" si="1158"/>
        <v>0</v>
      </c>
      <c r="CR1469">
        <f t="shared" si="1159"/>
        <v>1</v>
      </c>
      <c r="CS1469">
        <f t="shared" si="1160"/>
        <v>8.8229977304970468</v>
      </c>
      <c r="CV1469">
        <v>1462</v>
      </c>
      <c r="CW1469">
        <v>25.496756048097897</v>
      </c>
      <c r="CX1469">
        <v>20.418052803723704</v>
      </c>
      <c r="CZ1469">
        <f t="shared" si="1161"/>
        <v>1</v>
      </c>
      <c r="DA1469">
        <f t="shared" si="1162"/>
        <v>0</v>
      </c>
      <c r="DB1469">
        <f t="shared" si="1163"/>
        <v>5.0787032443741928</v>
      </c>
      <c r="DE1469">
        <v>1462</v>
      </c>
      <c r="DF1469">
        <v>25.821319954870035</v>
      </c>
      <c r="DG1469">
        <v>26.142970881250477</v>
      </c>
      <c r="DI1469">
        <f t="shared" si="1164"/>
        <v>0</v>
      </c>
      <c r="DJ1469">
        <f t="shared" si="1165"/>
        <v>1</v>
      </c>
      <c r="DK1469">
        <f t="shared" si="1166"/>
        <v>0.32165092638044257</v>
      </c>
      <c r="DN1469">
        <v>1462</v>
      </c>
      <c r="DO1469">
        <v>22.6398505995787</v>
      </c>
      <c r="DP1469">
        <v>19.668696954681543</v>
      </c>
      <c r="DR1469">
        <f t="shared" si="1167"/>
        <v>1</v>
      </c>
      <c r="DS1469">
        <f t="shared" si="1168"/>
        <v>0</v>
      </c>
      <c r="DT1469">
        <f t="shared" si="1169"/>
        <v>2.9711536448971572</v>
      </c>
      <c r="DW1469">
        <v>1462</v>
      </c>
      <c r="DX1469">
        <v>18.300662682270264</v>
      </c>
      <c r="DY1469">
        <v>12.158475615739407</v>
      </c>
      <c r="EA1469">
        <f t="shared" si="1170"/>
        <v>1</v>
      </c>
      <c r="EB1469">
        <f t="shared" si="1171"/>
        <v>0</v>
      </c>
      <c r="EC1469">
        <f t="shared" si="1172"/>
        <v>6.1421870665308571</v>
      </c>
      <c r="EF1469">
        <v>1462</v>
      </c>
      <c r="EG1469">
        <v>22.050271730069269</v>
      </c>
      <c r="EH1469">
        <v>16.30394925410182</v>
      </c>
      <c r="EJ1469">
        <f t="shared" si="1173"/>
        <v>1</v>
      </c>
      <c r="EK1469">
        <f t="shared" si="1174"/>
        <v>0</v>
      </c>
      <c r="EL1469">
        <f t="shared" si="1175"/>
        <v>5.7463224759674496</v>
      </c>
      <c r="EO1469">
        <v>1462</v>
      </c>
      <c r="EP1469">
        <v>22.995950714241676</v>
      </c>
      <c r="EQ1469">
        <v>23.271919161586354</v>
      </c>
      <c r="ES1469">
        <f t="shared" si="1176"/>
        <v>0</v>
      </c>
      <c r="ET1469">
        <f t="shared" si="1177"/>
        <v>1</v>
      </c>
      <c r="EU1469">
        <f t="shared" si="1178"/>
        <v>0.27596844734467751</v>
      </c>
    </row>
    <row r="1470" spans="1:151" x14ac:dyDescent="0.25">
      <c r="A1470">
        <v>1463</v>
      </c>
      <c r="B1470">
        <v>11.454683689805611</v>
      </c>
      <c r="C1470">
        <v>29.932891837631232</v>
      </c>
      <c r="E1470">
        <f t="shared" si="1179"/>
        <v>0</v>
      </c>
      <c r="F1470">
        <f t="shared" si="1130"/>
        <v>1</v>
      </c>
      <c r="G1470">
        <f t="shared" si="1180"/>
        <v>18.478208147825619</v>
      </c>
      <c r="J1470">
        <v>1463</v>
      </c>
      <c r="K1470">
        <v>41.043669711726395</v>
      </c>
      <c r="L1470">
        <v>31.644021381591287</v>
      </c>
      <c r="N1470">
        <f t="shared" si="1131"/>
        <v>1</v>
      </c>
      <c r="O1470">
        <f t="shared" si="1132"/>
        <v>0</v>
      </c>
      <c r="P1470">
        <f t="shared" si="1133"/>
        <v>9.3996483301351077</v>
      </c>
      <c r="S1470">
        <v>1463</v>
      </c>
      <c r="T1470">
        <v>25.733776156103385</v>
      </c>
      <c r="U1470">
        <v>39.120072057001693</v>
      </c>
      <c r="W1470">
        <f t="shared" si="1134"/>
        <v>0</v>
      </c>
      <c r="X1470">
        <f t="shared" si="1135"/>
        <v>1</v>
      </c>
      <c r="Y1470">
        <f t="shared" si="1136"/>
        <v>13.386295900898308</v>
      </c>
      <c r="AB1470">
        <v>1463</v>
      </c>
      <c r="AC1470">
        <v>15.218192457688623</v>
      </c>
      <c r="AD1470">
        <v>18.888765694872383</v>
      </c>
      <c r="AF1470">
        <f t="shared" si="1137"/>
        <v>0</v>
      </c>
      <c r="AG1470">
        <f t="shared" si="1138"/>
        <v>1</v>
      </c>
      <c r="AH1470">
        <f t="shared" si="1139"/>
        <v>3.6705732371837598</v>
      </c>
      <c r="AK1470">
        <v>1463</v>
      </c>
      <c r="AL1470">
        <v>24.017017844784288</v>
      </c>
      <c r="AM1470">
        <v>19.208822727839305</v>
      </c>
      <c r="AO1470">
        <f t="shared" si="1140"/>
        <v>1</v>
      </c>
      <c r="AP1470">
        <f t="shared" si="1141"/>
        <v>0</v>
      </c>
      <c r="AQ1470">
        <f t="shared" si="1142"/>
        <v>4.808195116944983</v>
      </c>
      <c r="AT1470">
        <v>1463</v>
      </c>
      <c r="AU1470">
        <v>26.700725560894828</v>
      </c>
      <c r="AV1470">
        <v>23.848703277685296</v>
      </c>
      <c r="AX1470">
        <f t="shared" si="1143"/>
        <v>1</v>
      </c>
      <c r="AY1470">
        <f t="shared" si="1144"/>
        <v>0</v>
      </c>
      <c r="AZ1470">
        <f t="shared" si="1145"/>
        <v>2.8520222832095321</v>
      </c>
      <c r="BC1470">
        <v>1463</v>
      </c>
      <c r="BD1470" t="e">
        <v>#N/A</v>
      </c>
      <c r="BE1470" t="e">
        <v>#N/A</v>
      </c>
      <c r="BG1470" t="e">
        <f t="shared" si="1146"/>
        <v>#N/A</v>
      </c>
      <c r="BH1470" t="e">
        <f t="shared" si="1147"/>
        <v>#N/A</v>
      </c>
      <c r="BI1470" t="e">
        <f t="shared" si="1148"/>
        <v>#N/A</v>
      </c>
      <c r="BL1470">
        <v>1463</v>
      </c>
      <c r="BM1470">
        <v>25.689038489635337</v>
      </c>
      <c r="BN1470">
        <v>11.808750857563878</v>
      </c>
      <c r="BP1470">
        <f t="shared" si="1149"/>
        <v>1</v>
      </c>
      <c r="BQ1470">
        <f t="shared" si="1150"/>
        <v>0</v>
      </c>
      <c r="BR1470">
        <f t="shared" si="1151"/>
        <v>13.880287632071459</v>
      </c>
      <c r="BU1470">
        <v>1463</v>
      </c>
      <c r="BV1470">
        <v>15.070697611434987</v>
      </c>
      <c r="BW1470">
        <v>30.15848976064953</v>
      </c>
      <c r="BY1470">
        <f t="shared" si="1152"/>
        <v>0</v>
      </c>
      <c r="BZ1470">
        <f t="shared" si="1153"/>
        <v>1</v>
      </c>
      <c r="CA1470">
        <f t="shared" si="1154"/>
        <v>15.087792149214543</v>
      </c>
      <c r="CD1470">
        <v>1463</v>
      </c>
      <c r="CE1470">
        <v>23.730050850998001</v>
      </c>
      <c r="CF1470">
        <v>-5.3778251733989002</v>
      </c>
      <c r="CH1470">
        <f t="shared" si="1155"/>
        <v>1</v>
      </c>
      <c r="CI1470">
        <f t="shared" si="1156"/>
        <v>0</v>
      </c>
      <c r="CJ1470">
        <f t="shared" si="1157"/>
        <v>29.107876024396901</v>
      </c>
      <c r="CM1470">
        <v>1463</v>
      </c>
      <c r="CN1470">
        <v>21.759159537898785</v>
      </c>
      <c r="CO1470">
        <v>4.4161784955847914</v>
      </c>
      <c r="CQ1470">
        <f t="shared" si="1158"/>
        <v>1</v>
      </c>
      <c r="CR1470">
        <f t="shared" si="1159"/>
        <v>0</v>
      </c>
      <c r="CS1470">
        <f t="shared" si="1160"/>
        <v>17.342981042313994</v>
      </c>
      <c r="CV1470">
        <v>1463</v>
      </c>
      <c r="CW1470">
        <v>22.583220680685844</v>
      </c>
      <c r="CX1470">
        <v>18.216231068079988</v>
      </c>
      <c r="CZ1470">
        <f t="shared" si="1161"/>
        <v>1</v>
      </c>
      <c r="DA1470">
        <f t="shared" si="1162"/>
        <v>0</v>
      </c>
      <c r="DB1470">
        <f t="shared" si="1163"/>
        <v>4.3669896126058561</v>
      </c>
      <c r="DE1470">
        <v>1463</v>
      </c>
      <c r="DF1470">
        <v>16.642778571741545</v>
      </c>
      <c r="DG1470">
        <v>21.096785263544504</v>
      </c>
      <c r="DI1470">
        <f t="shared" si="1164"/>
        <v>0</v>
      </c>
      <c r="DJ1470">
        <f t="shared" si="1165"/>
        <v>1</v>
      </c>
      <c r="DK1470">
        <f t="shared" si="1166"/>
        <v>4.4540066918029595</v>
      </c>
      <c r="DN1470">
        <v>1463</v>
      </c>
      <c r="DO1470">
        <v>25.099837366996685</v>
      </c>
      <c r="DP1470">
        <v>23.978778272446988</v>
      </c>
      <c r="DR1470">
        <f t="shared" si="1167"/>
        <v>1</v>
      </c>
      <c r="DS1470">
        <f t="shared" si="1168"/>
        <v>0</v>
      </c>
      <c r="DT1470">
        <f t="shared" si="1169"/>
        <v>1.1210590945496968</v>
      </c>
      <c r="DW1470">
        <v>1463</v>
      </c>
      <c r="DX1470">
        <v>14.685300593402651</v>
      </c>
      <c r="DY1470">
        <v>11.846689252003918</v>
      </c>
      <c r="EA1470">
        <f t="shared" si="1170"/>
        <v>1</v>
      </c>
      <c r="EB1470">
        <f t="shared" si="1171"/>
        <v>0</v>
      </c>
      <c r="EC1470">
        <f t="shared" si="1172"/>
        <v>2.8386113413987335</v>
      </c>
      <c r="EF1470">
        <v>1463</v>
      </c>
      <c r="EG1470">
        <v>23.672342604649444</v>
      </c>
      <c r="EH1470">
        <v>15.323408299336496</v>
      </c>
      <c r="EJ1470">
        <f t="shared" si="1173"/>
        <v>1</v>
      </c>
      <c r="EK1470">
        <f t="shared" si="1174"/>
        <v>0</v>
      </c>
      <c r="EL1470">
        <f t="shared" si="1175"/>
        <v>8.3489343053129481</v>
      </c>
      <c r="EO1470">
        <v>1463</v>
      </c>
      <c r="EP1470">
        <v>23.284743285609252</v>
      </c>
      <c r="EQ1470">
        <v>36.459383852490475</v>
      </c>
      <c r="ES1470">
        <f t="shared" si="1176"/>
        <v>0</v>
      </c>
      <c r="ET1470">
        <f t="shared" si="1177"/>
        <v>1</v>
      </c>
      <c r="EU1470">
        <f t="shared" si="1178"/>
        <v>13.174640566881223</v>
      </c>
    </row>
    <row r="1471" spans="1:151" x14ac:dyDescent="0.25">
      <c r="A1471">
        <v>1464</v>
      </c>
      <c r="B1471">
        <v>14.868746589111071</v>
      </c>
      <c r="C1471">
        <v>35.836396083687781</v>
      </c>
      <c r="E1471">
        <f t="shared" si="1179"/>
        <v>0</v>
      </c>
      <c r="F1471">
        <f t="shared" si="1130"/>
        <v>1</v>
      </c>
      <c r="G1471">
        <f t="shared" si="1180"/>
        <v>20.967649494576712</v>
      </c>
      <c r="J1471">
        <v>1464</v>
      </c>
      <c r="K1471">
        <v>16.055967484364693</v>
      </c>
      <c r="L1471">
        <v>22.293754917428998</v>
      </c>
      <c r="N1471">
        <f t="shared" si="1131"/>
        <v>0</v>
      </c>
      <c r="O1471">
        <f t="shared" si="1132"/>
        <v>1</v>
      </c>
      <c r="P1471">
        <f t="shared" si="1133"/>
        <v>6.2377874330643053</v>
      </c>
      <c r="S1471">
        <v>1464</v>
      </c>
      <c r="T1471">
        <v>19.464912835977376</v>
      </c>
      <c r="U1471">
        <v>11.090128349618324</v>
      </c>
      <c r="W1471">
        <f t="shared" si="1134"/>
        <v>1</v>
      </c>
      <c r="X1471">
        <f t="shared" si="1135"/>
        <v>0</v>
      </c>
      <c r="Y1471">
        <f t="shared" si="1136"/>
        <v>8.3747844863590526</v>
      </c>
      <c r="AB1471">
        <v>1464</v>
      </c>
      <c r="AC1471">
        <v>21.812861724291459</v>
      </c>
      <c r="AD1471">
        <v>18.722819696317252</v>
      </c>
      <c r="AF1471">
        <f t="shared" si="1137"/>
        <v>1</v>
      </c>
      <c r="AG1471">
        <f t="shared" si="1138"/>
        <v>0</v>
      </c>
      <c r="AH1471">
        <f t="shared" si="1139"/>
        <v>3.0900420279742065</v>
      </c>
      <c r="AK1471">
        <v>1464</v>
      </c>
      <c r="AL1471">
        <v>28.722367023554316</v>
      </c>
      <c r="AM1471">
        <v>48.378570199427195</v>
      </c>
      <c r="AO1471">
        <f t="shared" si="1140"/>
        <v>0</v>
      </c>
      <c r="AP1471">
        <f t="shared" si="1141"/>
        <v>1</v>
      </c>
      <c r="AQ1471">
        <f t="shared" si="1142"/>
        <v>19.656203175872879</v>
      </c>
      <c r="AT1471">
        <v>1464</v>
      </c>
      <c r="AU1471">
        <v>13.464958723036599</v>
      </c>
      <c r="AV1471">
        <v>24.817006363373711</v>
      </c>
      <c r="AX1471">
        <f t="shared" si="1143"/>
        <v>0</v>
      </c>
      <c r="AY1471">
        <f t="shared" si="1144"/>
        <v>1</v>
      </c>
      <c r="AZ1471">
        <f t="shared" si="1145"/>
        <v>11.352047640337112</v>
      </c>
      <c r="BC1471">
        <v>1464</v>
      </c>
      <c r="BD1471" t="e">
        <v>#N/A</v>
      </c>
      <c r="BE1471" t="e">
        <v>#N/A</v>
      </c>
      <c r="BG1471" t="e">
        <f t="shared" si="1146"/>
        <v>#N/A</v>
      </c>
      <c r="BH1471" t="e">
        <f t="shared" si="1147"/>
        <v>#N/A</v>
      </c>
      <c r="BI1471" t="e">
        <f t="shared" si="1148"/>
        <v>#N/A</v>
      </c>
      <c r="BL1471">
        <v>1464</v>
      </c>
      <c r="BM1471">
        <v>26.300505787614512</v>
      </c>
      <c r="BN1471">
        <v>10.011435543674777</v>
      </c>
      <c r="BP1471">
        <f t="shared" si="1149"/>
        <v>1</v>
      </c>
      <c r="BQ1471">
        <f t="shared" si="1150"/>
        <v>0</v>
      </c>
      <c r="BR1471">
        <f t="shared" si="1151"/>
        <v>16.289070243939733</v>
      </c>
      <c r="BU1471">
        <v>1464</v>
      </c>
      <c r="BV1471">
        <v>33.305603169807007</v>
      </c>
      <c r="BW1471">
        <v>31.967491685785372</v>
      </c>
      <c r="BY1471">
        <f t="shared" si="1152"/>
        <v>1</v>
      </c>
      <c r="BZ1471">
        <f t="shared" si="1153"/>
        <v>0</v>
      </c>
      <c r="CA1471">
        <f t="shared" si="1154"/>
        <v>1.3381114840216348</v>
      </c>
      <c r="CD1471">
        <v>1464</v>
      </c>
      <c r="CE1471">
        <v>33.622673331067411</v>
      </c>
      <c r="CF1471">
        <v>19.790531085645338</v>
      </c>
      <c r="CH1471">
        <f t="shared" si="1155"/>
        <v>1</v>
      </c>
      <c r="CI1471">
        <f t="shared" si="1156"/>
        <v>0</v>
      </c>
      <c r="CJ1471">
        <f t="shared" si="1157"/>
        <v>13.832142245422073</v>
      </c>
      <c r="CM1471">
        <v>1464</v>
      </c>
      <c r="CN1471">
        <v>16.181072624676212</v>
      </c>
      <c r="CO1471">
        <v>29.954667990266767</v>
      </c>
      <c r="CQ1471">
        <f t="shared" si="1158"/>
        <v>0</v>
      </c>
      <c r="CR1471">
        <f t="shared" si="1159"/>
        <v>1</v>
      </c>
      <c r="CS1471">
        <f t="shared" si="1160"/>
        <v>13.773595365590555</v>
      </c>
      <c r="CV1471">
        <v>1464</v>
      </c>
      <c r="CW1471">
        <v>16.119626725093127</v>
      </c>
      <c r="CX1471">
        <v>16.123082206142996</v>
      </c>
      <c r="CZ1471">
        <f t="shared" si="1161"/>
        <v>0</v>
      </c>
      <c r="DA1471">
        <f t="shared" si="1162"/>
        <v>1</v>
      </c>
      <c r="DB1471">
        <f t="shared" si="1163"/>
        <v>3.4554810498690358E-3</v>
      </c>
      <c r="DE1471">
        <v>1464</v>
      </c>
      <c r="DF1471">
        <v>20.151107467422783</v>
      </c>
      <c r="DG1471">
        <v>18.730624985658022</v>
      </c>
      <c r="DI1471">
        <f t="shared" si="1164"/>
        <v>1</v>
      </c>
      <c r="DJ1471">
        <f t="shared" si="1165"/>
        <v>0</v>
      </c>
      <c r="DK1471">
        <f t="shared" si="1166"/>
        <v>1.4204824817647612</v>
      </c>
      <c r="DN1471">
        <v>1464</v>
      </c>
      <c r="DO1471">
        <v>20.518433340828047</v>
      </c>
      <c r="DP1471">
        <v>36.57276400264837</v>
      </c>
      <c r="DR1471">
        <f t="shared" si="1167"/>
        <v>0</v>
      </c>
      <c r="DS1471">
        <f t="shared" si="1168"/>
        <v>1</v>
      </c>
      <c r="DT1471">
        <f t="shared" si="1169"/>
        <v>16.054330661820323</v>
      </c>
      <c r="DW1471">
        <v>1464</v>
      </c>
      <c r="DX1471">
        <v>18.511154783692643</v>
      </c>
      <c r="DY1471">
        <v>17.778528835295702</v>
      </c>
      <c r="EA1471">
        <f t="shared" si="1170"/>
        <v>1</v>
      </c>
      <c r="EB1471">
        <f t="shared" si="1171"/>
        <v>0</v>
      </c>
      <c r="EC1471">
        <f t="shared" si="1172"/>
        <v>0.73262594839694017</v>
      </c>
      <c r="EF1471">
        <v>1464</v>
      </c>
      <c r="EG1471">
        <v>22.586963706183997</v>
      </c>
      <c r="EH1471">
        <v>15.874478672251559</v>
      </c>
      <c r="EJ1471">
        <f t="shared" si="1173"/>
        <v>1</v>
      </c>
      <c r="EK1471">
        <f t="shared" si="1174"/>
        <v>0</v>
      </c>
      <c r="EL1471">
        <f t="shared" si="1175"/>
        <v>6.7124850339324382</v>
      </c>
      <c r="EO1471">
        <v>1464</v>
      </c>
      <c r="EP1471">
        <v>27.036833986040762</v>
      </c>
      <c r="EQ1471">
        <v>33.784789714871188</v>
      </c>
      <c r="ES1471">
        <f t="shared" si="1176"/>
        <v>0</v>
      </c>
      <c r="ET1471">
        <f t="shared" si="1177"/>
        <v>1</v>
      </c>
      <c r="EU1471">
        <f t="shared" si="1178"/>
        <v>6.7479557288304264</v>
      </c>
    </row>
    <row r="1472" spans="1:151" x14ac:dyDescent="0.25">
      <c r="A1472">
        <v>1465</v>
      </c>
      <c r="B1472">
        <v>9.4741841066946577</v>
      </c>
      <c r="C1472">
        <v>25.31975043977458</v>
      </c>
      <c r="E1472">
        <f t="shared" si="1179"/>
        <v>0</v>
      </c>
      <c r="F1472">
        <f t="shared" si="1130"/>
        <v>1</v>
      </c>
      <c r="G1472">
        <f t="shared" si="1180"/>
        <v>15.845566333079923</v>
      </c>
      <c r="J1472">
        <v>1465</v>
      </c>
      <c r="K1472">
        <v>27.278478274634065</v>
      </c>
      <c r="L1472">
        <v>22.092299003803216</v>
      </c>
      <c r="N1472">
        <f t="shared" si="1131"/>
        <v>1</v>
      </c>
      <c r="O1472">
        <f t="shared" si="1132"/>
        <v>0</v>
      </c>
      <c r="P1472">
        <f t="shared" si="1133"/>
        <v>5.1861792708308485</v>
      </c>
      <c r="S1472">
        <v>1465</v>
      </c>
      <c r="T1472">
        <v>18.606112187208602</v>
      </c>
      <c r="U1472">
        <v>31.351577701101576</v>
      </c>
      <c r="W1472">
        <f t="shared" si="1134"/>
        <v>0</v>
      </c>
      <c r="X1472">
        <f t="shared" si="1135"/>
        <v>1</v>
      </c>
      <c r="Y1472">
        <f t="shared" si="1136"/>
        <v>12.745465513892974</v>
      </c>
      <c r="AB1472">
        <v>1465</v>
      </c>
      <c r="AC1472">
        <v>20.421926133853216</v>
      </c>
      <c r="AD1472">
        <v>16.961083003920898</v>
      </c>
      <c r="AF1472">
        <f t="shared" si="1137"/>
        <v>1</v>
      </c>
      <c r="AG1472">
        <f t="shared" si="1138"/>
        <v>0</v>
      </c>
      <c r="AH1472">
        <f t="shared" si="1139"/>
        <v>3.4608431299323179</v>
      </c>
      <c r="AK1472">
        <v>1465</v>
      </c>
      <c r="AL1472">
        <v>20.931274840345043</v>
      </c>
      <c r="AM1472">
        <v>46.789890340065057</v>
      </c>
      <c r="AO1472">
        <f t="shared" si="1140"/>
        <v>0</v>
      </c>
      <c r="AP1472">
        <f t="shared" si="1141"/>
        <v>1</v>
      </c>
      <c r="AQ1472">
        <f t="shared" si="1142"/>
        <v>25.858615499720013</v>
      </c>
      <c r="AT1472">
        <v>1465</v>
      </c>
      <c r="AU1472">
        <v>18.917754424761899</v>
      </c>
      <c r="AV1472">
        <v>12.412335658900163</v>
      </c>
      <c r="AX1472">
        <f t="shared" si="1143"/>
        <v>1</v>
      </c>
      <c r="AY1472">
        <f t="shared" si="1144"/>
        <v>0</v>
      </c>
      <c r="AZ1472">
        <f t="shared" si="1145"/>
        <v>6.5054187658617355</v>
      </c>
      <c r="BC1472">
        <v>1465</v>
      </c>
      <c r="BD1472" t="e">
        <v>#N/A</v>
      </c>
      <c r="BE1472" t="e">
        <v>#N/A</v>
      </c>
      <c r="BG1472" t="e">
        <f t="shared" si="1146"/>
        <v>#N/A</v>
      </c>
      <c r="BH1472" t="e">
        <f t="shared" si="1147"/>
        <v>#N/A</v>
      </c>
      <c r="BI1472" t="e">
        <f t="shared" si="1148"/>
        <v>#N/A</v>
      </c>
      <c r="BL1472">
        <v>1465</v>
      </c>
      <c r="BM1472">
        <v>27.620576813956262</v>
      </c>
      <c r="BN1472">
        <v>14.399225839943288</v>
      </c>
      <c r="BP1472">
        <f t="shared" si="1149"/>
        <v>1</v>
      </c>
      <c r="BQ1472">
        <f t="shared" si="1150"/>
        <v>0</v>
      </c>
      <c r="BR1472">
        <f t="shared" si="1151"/>
        <v>13.221350974012974</v>
      </c>
      <c r="BU1472">
        <v>1465</v>
      </c>
      <c r="BV1472">
        <v>21.766357291629362</v>
      </c>
      <c r="BW1472">
        <v>21.662948581904068</v>
      </c>
      <c r="BY1472">
        <f t="shared" si="1152"/>
        <v>1</v>
      </c>
      <c r="BZ1472">
        <f t="shared" si="1153"/>
        <v>0</v>
      </c>
      <c r="CA1472">
        <f t="shared" si="1154"/>
        <v>0.10340870972529359</v>
      </c>
      <c r="CD1472">
        <v>1465</v>
      </c>
      <c r="CE1472">
        <v>15.733008288932375</v>
      </c>
      <c r="CF1472">
        <v>22.302118855346379</v>
      </c>
      <c r="CH1472">
        <f t="shared" si="1155"/>
        <v>0</v>
      </c>
      <c r="CI1472">
        <f t="shared" si="1156"/>
        <v>1</v>
      </c>
      <c r="CJ1472">
        <f t="shared" si="1157"/>
        <v>6.5691105664140039</v>
      </c>
      <c r="CM1472">
        <v>1465</v>
      </c>
      <c r="CN1472">
        <v>19.672866788460514</v>
      </c>
      <c r="CO1472">
        <v>23.82153050287182</v>
      </c>
      <c r="CQ1472">
        <f t="shared" si="1158"/>
        <v>0</v>
      </c>
      <c r="CR1472">
        <f t="shared" si="1159"/>
        <v>1</v>
      </c>
      <c r="CS1472">
        <f t="shared" si="1160"/>
        <v>4.1486637144113061</v>
      </c>
      <c r="CV1472">
        <v>1465</v>
      </c>
      <c r="CW1472">
        <v>17.747677487035233</v>
      </c>
      <c r="CX1472">
        <v>17.573863665830018</v>
      </c>
      <c r="CZ1472">
        <f t="shared" si="1161"/>
        <v>1</v>
      </c>
      <c r="DA1472">
        <f t="shared" si="1162"/>
        <v>0</v>
      </c>
      <c r="DB1472">
        <f t="shared" si="1163"/>
        <v>0.17381382120521494</v>
      </c>
      <c r="DE1472">
        <v>1465</v>
      </c>
      <c r="DF1472">
        <v>33.136499826591617</v>
      </c>
      <c r="DG1472">
        <v>20.455894781645029</v>
      </c>
      <c r="DI1472">
        <f t="shared" si="1164"/>
        <v>1</v>
      </c>
      <c r="DJ1472">
        <f t="shared" si="1165"/>
        <v>0</v>
      </c>
      <c r="DK1472">
        <f t="shared" si="1166"/>
        <v>12.680605044946589</v>
      </c>
      <c r="DN1472">
        <v>1465</v>
      </c>
      <c r="DO1472">
        <v>31.51755654529644</v>
      </c>
      <c r="DP1472">
        <v>18.702183709405183</v>
      </c>
      <c r="DR1472">
        <f t="shared" si="1167"/>
        <v>1</v>
      </c>
      <c r="DS1472">
        <f t="shared" si="1168"/>
        <v>0</v>
      </c>
      <c r="DT1472">
        <f t="shared" si="1169"/>
        <v>12.815372835891257</v>
      </c>
      <c r="DW1472">
        <v>1465</v>
      </c>
      <c r="DX1472">
        <v>25.632776802223415</v>
      </c>
      <c r="DY1472">
        <v>34.024023965147947</v>
      </c>
      <c r="EA1472">
        <f t="shared" si="1170"/>
        <v>0</v>
      </c>
      <c r="EB1472">
        <f t="shared" si="1171"/>
        <v>1</v>
      </c>
      <c r="EC1472">
        <f t="shared" si="1172"/>
        <v>8.3912471629245324</v>
      </c>
      <c r="EF1472">
        <v>1465</v>
      </c>
      <c r="EG1472">
        <v>23.86910892071959</v>
      </c>
      <c r="EH1472">
        <v>16.156665959459225</v>
      </c>
      <c r="EJ1472">
        <f t="shared" si="1173"/>
        <v>1</v>
      </c>
      <c r="EK1472">
        <f t="shared" si="1174"/>
        <v>0</v>
      </c>
      <c r="EL1472">
        <f t="shared" si="1175"/>
        <v>7.7124429612603649</v>
      </c>
      <c r="EO1472">
        <v>1465</v>
      </c>
      <c r="EP1472">
        <v>24.753664363949145</v>
      </c>
      <c r="EQ1472">
        <v>21.556430374825617</v>
      </c>
      <c r="ES1472">
        <f t="shared" si="1176"/>
        <v>1</v>
      </c>
      <c r="ET1472">
        <f t="shared" si="1177"/>
        <v>0</v>
      </c>
      <c r="EU1472">
        <f t="shared" si="1178"/>
        <v>3.1972339891235286</v>
      </c>
    </row>
    <row r="1473" spans="1:151" x14ac:dyDescent="0.25">
      <c r="A1473">
        <v>1466</v>
      </c>
      <c r="B1473">
        <v>9.45803448241033</v>
      </c>
      <c r="C1473">
        <v>32.857024897909859</v>
      </c>
      <c r="E1473">
        <f t="shared" si="1179"/>
        <v>0</v>
      </c>
      <c r="F1473">
        <f t="shared" si="1130"/>
        <v>1</v>
      </c>
      <c r="G1473">
        <f t="shared" si="1180"/>
        <v>23.398990415499529</v>
      </c>
      <c r="J1473">
        <v>1466</v>
      </c>
      <c r="K1473">
        <v>20.577154136482413</v>
      </c>
      <c r="L1473">
        <v>28.10050023683791</v>
      </c>
      <c r="N1473">
        <f t="shared" si="1131"/>
        <v>0</v>
      </c>
      <c r="O1473">
        <f t="shared" si="1132"/>
        <v>1</v>
      </c>
      <c r="P1473">
        <f t="shared" si="1133"/>
        <v>7.5233461003554964</v>
      </c>
      <c r="S1473">
        <v>1466</v>
      </c>
      <c r="T1473">
        <v>13.697685996044033</v>
      </c>
      <c r="U1473">
        <v>28.440586698096428</v>
      </c>
      <c r="W1473">
        <f t="shared" si="1134"/>
        <v>0</v>
      </c>
      <c r="X1473">
        <f t="shared" si="1135"/>
        <v>1</v>
      </c>
      <c r="Y1473">
        <f t="shared" si="1136"/>
        <v>14.742900702052395</v>
      </c>
      <c r="AB1473">
        <v>1466</v>
      </c>
      <c r="AC1473">
        <v>28.990064853880867</v>
      </c>
      <c r="AD1473">
        <v>18.123827930626092</v>
      </c>
      <c r="AF1473">
        <f t="shared" si="1137"/>
        <v>1</v>
      </c>
      <c r="AG1473">
        <f t="shared" si="1138"/>
        <v>0</v>
      </c>
      <c r="AH1473">
        <f t="shared" si="1139"/>
        <v>10.866236923254775</v>
      </c>
      <c r="AK1473">
        <v>1466</v>
      </c>
      <c r="AL1473">
        <v>20.419653666622086</v>
      </c>
      <c r="AM1473">
        <v>27.884267863441597</v>
      </c>
      <c r="AO1473">
        <f t="shared" si="1140"/>
        <v>0</v>
      </c>
      <c r="AP1473">
        <f t="shared" si="1141"/>
        <v>1</v>
      </c>
      <c r="AQ1473">
        <f t="shared" si="1142"/>
        <v>7.464614196819511</v>
      </c>
      <c r="AT1473">
        <v>1466</v>
      </c>
      <c r="AU1473">
        <v>18.905391833926849</v>
      </c>
      <c r="AV1473">
        <v>30.260676960975072</v>
      </c>
      <c r="AX1473">
        <f t="shared" si="1143"/>
        <v>0</v>
      </c>
      <c r="AY1473">
        <f t="shared" si="1144"/>
        <v>1</v>
      </c>
      <c r="AZ1473">
        <f t="shared" si="1145"/>
        <v>11.355285127048223</v>
      </c>
      <c r="BC1473">
        <v>1466</v>
      </c>
      <c r="BD1473" t="e">
        <v>#N/A</v>
      </c>
      <c r="BE1473" t="e">
        <v>#N/A</v>
      </c>
      <c r="BG1473" t="e">
        <f t="shared" si="1146"/>
        <v>#N/A</v>
      </c>
      <c r="BH1473" t="e">
        <f t="shared" si="1147"/>
        <v>#N/A</v>
      </c>
      <c r="BI1473" t="e">
        <f t="shared" si="1148"/>
        <v>#N/A</v>
      </c>
      <c r="BL1473">
        <v>1466</v>
      </c>
      <c r="BM1473">
        <v>28.904309230899031</v>
      </c>
      <c r="BN1473">
        <v>16.520603590869257</v>
      </c>
      <c r="BP1473">
        <f t="shared" si="1149"/>
        <v>1</v>
      </c>
      <c r="BQ1473">
        <f t="shared" si="1150"/>
        <v>0</v>
      </c>
      <c r="BR1473">
        <f t="shared" si="1151"/>
        <v>12.383705640029774</v>
      </c>
      <c r="BU1473">
        <v>1466</v>
      </c>
      <c r="BV1473">
        <v>21.504646191119349</v>
      </c>
      <c r="BW1473">
        <v>16.324812724389176</v>
      </c>
      <c r="BY1473">
        <f t="shared" si="1152"/>
        <v>1</v>
      </c>
      <c r="BZ1473">
        <f t="shared" si="1153"/>
        <v>0</v>
      </c>
      <c r="CA1473">
        <f t="shared" si="1154"/>
        <v>5.1798334667301731</v>
      </c>
      <c r="CD1473">
        <v>1466</v>
      </c>
      <c r="CE1473">
        <v>19.409829087989046</v>
      </c>
      <c r="CF1473">
        <v>19.267152946190727</v>
      </c>
      <c r="CH1473">
        <f t="shared" si="1155"/>
        <v>1</v>
      </c>
      <c r="CI1473">
        <f t="shared" si="1156"/>
        <v>0</v>
      </c>
      <c r="CJ1473">
        <f t="shared" si="1157"/>
        <v>0.14267614179831867</v>
      </c>
      <c r="CM1473">
        <v>1466</v>
      </c>
      <c r="CN1473">
        <v>21.773239438805227</v>
      </c>
      <c r="CO1473">
        <v>28.750360758520923</v>
      </c>
      <c r="CQ1473">
        <f t="shared" si="1158"/>
        <v>0</v>
      </c>
      <c r="CR1473">
        <f t="shared" si="1159"/>
        <v>1</v>
      </c>
      <c r="CS1473">
        <f t="shared" si="1160"/>
        <v>6.977121319715696</v>
      </c>
      <c r="CV1473">
        <v>1466</v>
      </c>
      <c r="CW1473">
        <v>23.818450686044322</v>
      </c>
      <c r="CX1473">
        <v>15.174090198124215</v>
      </c>
      <c r="CZ1473">
        <f t="shared" si="1161"/>
        <v>1</v>
      </c>
      <c r="DA1473">
        <f t="shared" si="1162"/>
        <v>0</v>
      </c>
      <c r="DB1473">
        <f t="shared" si="1163"/>
        <v>8.6443604879201068</v>
      </c>
      <c r="DE1473">
        <v>1466</v>
      </c>
      <c r="DF1473">
        <v>7.9959302401116652</v>
      </c>
      <c r="DG1473">
        <v>21.370871451231718</v>
      </c>
      <c r="DI1473">
        <f t="shared" si="1164"/>
        <v>0</v>
      </c>
      <c r="DJ1473">
        <f t="shared" si="1165"/>
        <v>1</v>
      </c>
      <c r="DK1473">
        <f t="shared" si="1166"/>
        <v>13.374941211120053</v>
      </c>
      <c r="DN1473">
        <v>1466</v>
      </c>
      <c r="DO1473">
        <v>29.685379059882237</v>
      </c>
      <c r="DP1473">
        <v>16.50656337304477</v>
      </c>
      <c r="DR1473">
        <f t="shared" si="1167"/>
        <v>1</v>
      </c>
      <c r="DS1473">
        <f t="shared" si="1168"/>
        <v>0</v>
      </c>
      <c r="DT1473">
        <f t="shared" si="1169"/>
        <v>13.178815686837467</v>
      </c>
      <c r="DW1473">
        <v>1466</v>
      </c>
      <c r="DX1473">
        <v>15.572194216856683</v>
      </c>
      <c r="DY1473">
        <v>19.351778871795631</v>
      </c>
      <c r="EA1473">
        <f t="shared" si="1170"/>
        <v>0</v>
      </c>
      <c r="EB1473">
        <f t="shared" si="1171"/>
        <v>1</v>
      </c>
      <c r="EC1473">
        <f t="shared" si="1172"/>
        <v>3.7795846549389474</v>
      </c>
      <c r="EF1473">
        <v>1466</v>
      </c>
      <c r="EG1473">
        <v>24.965641324405986</v>
      </c>
      <c r="EH1473">
        <v>10.554045623252925</v>
      </c>
      <c r="EJ1473">
        <f t="shared" si="1173"/>
        <v>1</v>
      </c>
      <c r="EK1473">
        <f t="shared" si="1174"/>
        <v>0</v>
      </c>
      <c r="EL1473">
        <f t="shared" si="1175"/>
        <v>14.411595701153061</v>
      </c>
      <c r="EO1473">
        <v>1466</v>
      </c>
      <c r="EP1473">
        <v>24.816163231603387</v>
      </c>
      <c r="EQ1473">
        <v>20.245939899413937</v>
      </c>
      <c r="ES1473">
        <f t="shared" si="1176"/>
        <v>1</v>
      </c>
      <c r="ET1473">
        <f t="shared" si="1177"/>
        <v>0</v>
      </c>
      <c r="EU1473">
        <f t="shared" si="1178"/>
        <v>4.5702233321894496</v>
      </c>
    </row>
    <row r="1474" spans="1:151" x14ac:dyDescent="0.25">
      <c r="A1474">
        <v>1467</v>
      </c>
      <c r="B1474">
        <v>12.070001807386666</v>
      </c>
      <c r="C1474">
        <v>16.958312941001648</v>
      </c>
      <c r="E1474">
        <f t="shared" si="1179"/>
        <v>0</v>
      </c>
      <c r="F1474">
        <f t="shared" si="1130"/>
        <v>1</v>
      </c>
      <c r="G1474">
        <f t="shared" si="1180"/>
        <v>4.888311133614982</v>
      </c>
      <c r="J1474">
        <v>1467</v>
      </c>
      <c r="K1474">
        <v>30.67204327769138</v>
      </c>
      <c r="L1474">
        <v>26.85262542335461</v>
      </c>
      <c r="N1474">
        <f t="shared" si="1131"/>
        <v>1</v>
      </c>
      <c r="O1474">
        <f t="shared" si="1132"/>
        <v>0</v>
      </c>
      <c r="P1474">
        <f t="shared" si="1133"/>
        <v>3.8194178543367698</v>
      </c>
      <c r="S1474">
        <v>1467</v>
      </c>
      <c r="T1474">
        <v>17.016851176004057</v>
      </c>
      <c r="U1474">
        <v>15.429579688147847</v>
      </c>
      <c r="W1474">
        <f t="shared" si="1134"/>
        <v>1</v>
      </c>
      <c r="X1474">
        <f t="shared" si="1135"/>
        <v>0</v>
      </c>
      <c r="Y1474">
        <f t="shared" si="1136"/>
        <v>1.58727148785621</v>
      </c>
      <c r="AB1474">
        <v>1467</v>
      </c>
      <c r="AC1474">
        <v>25.30742709666556</v>
      </c>
      <c r="AD1474">
        <v>18.461161131181541</v>
      </c>
      <c r="AF1474">
        <f t="shared" si="1137"/>
        <v>1</v>
      </c>
      <c r="AG1474">
        <f t="shared" si="1138"/>
        <v>0</v>
      </c>
      <c r="AH1474">
        <f t="shared" si="1139"/>
        <v>6.8462659654840188</v>
      </c>
      <c r="AK1474">
        <v>1467</v>
      </c>
      <c r="AL1474">
        <v>27.995738809761225</v>
      </c>
      <c r="AM1474">
        <v>3.6496017982312559</v>
      </c>
      <c r="AO1474">
        <f t="shared" si="1140"/>
        <v>1</v>
      </c>
      <c r="AP1474">
        <f t="shared" si="1141"/>
        <v>0</v>
      </c>
      <c r="AQ1474">
        <f t="shared" si="1142"/>
        <v>24.346137011529969</v>
      </c>
      <c r="AT1474">
        <v>1467</v>
      </c>
      <c r="AU1474">
        <v>21.177581546929439</v>
      </c>
      <c r="AV1474">
        <v>20.053413308518653</v>
      </c>
      <c r="AX1474">
        <f t="shared" si="1143"/>
        <v>1</v>
      </c>
      <c r="AY1474">
        <f t="shared" si="1144"/>
        <v>0</v>
      </c>
      <c r="AZ1474">
        <f t="shared" si="1145"/>
        <v>1.1241682384107854</v>
      </c>
      <c r="BC1474">
        <v>1467</v>
      </c>
      <c r="BD1474" t="e">
        <v>#N/A</v>
      </c>
      <c r="BE1474" t="e">
        <v>#N/A</v>
      </c>
      <c r="BG1474" t="e">
        <f t="shared" si="1146"/>
        <v>#N/A</v>
      </c>
      <c r="BH1474" t="e">
        <f t="shared" si="1147"/>
        <v>#N/A</v>
      </c>
      <c r="BI1474" t="e">
        <f t="shared" si="1148"/>
        <v>#N/A</v>
      </c>
      <c r="BL1474">
        <v>1467</v>
      </c>
      <c r="BM1474">
        <v>31.609073581552167</v>
      </c>
      <c r="BN1474">
        <v>7.4011769578639051</v>
      </c>
      <c r="BP1474">
        <f t="shared" si="1149"/>
        <v>1</v>
      </c>
      <c r="BQ1474">
        <f t="shared" si="1150"/>
        <v>0</v>
      </c>
      <c r="BR1474">
        <f t="shared" si="1151"/>
        <v>24.207896623688264</v>
      </c>
      <c r="BU1474">
        <v>1467</v>
      </c>
      <c r="BV1474">
        <v>12.745082955327284</v>
      </c>
      <c r="BW1474">
        <v>19.337355388607108</v>
      </c>
      <c r="BY1474">
        <f t="shared" si="1152"/>
        <v>0</v>
      </c>
      <c r="BZ1474">
        <f t="shared" si="1153"/>
        <v>1</v>
      </c>
      <c r="CA1474">
        <f t="shared" si="1154"/>
        <v>6.5922724332798239</v>
      </c>
      <c r="CD1474">
        <v>1467</v>
      </c>
      <c r="CE1474">
        <v>15.945440723951911</v>
      </c>
      <c r="CF1474">
        <v>7.9163784509581241</v>
      </c>
      <c r="CH1474">
        <f t="shared" si="1155"/>
        <v>1</v>
      </c>
      <c r="CI1474">
        <f t="shared" si="1156"/>
        <v>0</v>
      </c>
      <c r="CJ1474">
        <f t="shared" si="1157"/>
        <v>8.0290622729937873</v>
      </c>
      <c r="CM1474">
        <v>1467</v>
      </c>
      <c r="CN1474">
        <v>15.341790860467633</v>
      </c>
      <c r="CO1474">
        <v>12.384859182978218</v>
      </c>
      <c r="CQ1474">
        <f t="shared" si="1158"/>
        <v>1</v>
      </c>
      <c r="CR1474">
        <f t="shared" si="1159"/>
        <v>0</v>
      </c>
      <c r="CS1474">
        <f t="shared" si="1160"/>
        <v>2.9569316774894148</v>
      </c>
      <c r="CV1474">
        <v>1467</v>
      </c>
      <c r="CW1474">
        <v>20.686032253617959</v>
      </c>
      <c r="CX1474">
        <v>15.572345849102433</v>
      </c>
      <c r="CZ1474">
        <f t="shared" si="1161"/>
        <v>1</v>
      </c>
      <c r="DA1474">
        <f t="shared" si="1162"/>
        <v>0</v>
      </c>
      <c r="DB1474">
        <f t="shared" si="1163"/>
        <v>5.1136864045155264</v>
      </c>
      <c r="DE1474">
        <v>1467</v>
      </c>
      <c r="DF1474">
        <v>20.167454286792143</v>
      </c>
      <c r="DG1474">
        <v>10.835741340651524</v>
      </c>
      <c r="DI1474">
        <f t="shared" si="1164"/>
        <v>1</v>
      </c>
      <c r="DJ1474">
        <f t="shared" si="1165"/>
        <v>0</v>
      </c>
      <c r="DK1474">
        <f t="shared" si="1166"/>
        <v>9.3317129461406196</v>
      </c>
      <c r="DN1474">
        <v>1467</v>
      </c>
      <c r="DO1474">
        <v>21.559965508640637</v>
      </c>
      <c r="DP1474">
        <v>21.192840164410214</v>
      </c>
      <c r="DR1474">
        <f t="shared" si="1167"/>
        <v>1</v>
      </c>
      <c r="DS1474">
        <f t="shared" si="1168"/>
        <v>0</v>
      </c>
      <c r="DT1474">
        <f t="shared" si="1169"/>
        <v>0.36712534423042342</v>
      </c>
      <c r="DW1474">
        <v>1467</v>
      </c>
      <c r="DX1474">
        <v>25.67591108315689</v>
      </c>
      <c r="DY1474">
        <v>22.072522512541006</v>
      </c>
      <c r="EA1474">
        <f t="shared" si="1170"/>
        <v>1</v>
      </c>
      <c r="EB1474">
        <f t="shared" si="1171"/>
        <v>0</v>
      </c>
      <c r="EC1474">
        <f t="shared" si="1172"/>
        <v>3.6033885706158841</v>
      </c>
      <c r="EF1474">
        <v>1467</v>
      </c>
      <c r="EG1474">
        <v>23.877137185172465</v>
      </c>
      <c r="EH1474">
        <v>14.661034384308648</v>
      </c>
      <c r="EJ1474">
        <f t="shared" si="1173"/>
        <v>1</v>
      </c>
      <c r="EK1474">
        <f t="shared" si="1174"/>
        <v>0</v>
      </c>
      <c r="EL1474">
        <f t="shared" si="1175"/>
        <v>9.2161028008638173</v>
      </c>
      <c r="EO1474">
        <v>1467</v>
      </c>
      <c r="EP1474">
        <v>26.927682774250357</v>
      </c>
      <c r="EQ1474">
        <v>48.409479407654658</v>
      </c>
      <c r="ES1474">
        <f t="shared" si="1176"/>
        <v>0</v>
      </c>
      <c r="ET1474">
        <f t="shared" si="1177"/>
        <v>1</v>
      </c>
      <c r="EU1474">
        <f t="shared" si="1178"/>
        <v>21.481796633404301</v>
      </c>
    </row>
    <row r="1475" spans="1:151" x14ac:dyDescent="0.25">
      <c r="A1475">
        <v>1468</v>
      </c>
      <c r="B1475">
        <v>7.6856493683915144</v>
      </c>
      <c r="C1475">
        <v>18.79864794805669</v>
      </c>
      <c r="E1475">
        <f t="shared" si="1179"/>
        <v>0</v>
      </c>
      <c r="F1475">
        <f t="shared" si="1130"/>
        <v>1</v>
      </c>
      <c r="G1475">
        <f t="shared" si="1180"/>
        <v>11.112998579665176</v>
      </c>
      <c r="J1475">
        <v>1468</v>
      </c>
      <c r="K1475">
        <v>24.845104573088797</v>
      </c>
      <c r="L1475">
        <v>33.691869005511286</v>
      </c>
      <c r="N1475">
        <f t="shared" si="1131"/>
        <v>0</v>
      </c>
      <c r="O1475">
        <f t="shared" si="1132"/>
        <v>1</v>
      </c>
      <c r="P1475">
        <f t="shared" si="1133"/>
        <v>8.8467644324224892</v>
      </c>
      <c r="S1475">
        <v>1468</v>
      </c>
      <c r="T1475">
        <v>22.900942678845041</v>
      </c>
      <c r="U1475">
        <v>27.34972300709622</v>
      </c>
      <c r="W1475">
        <f t="shared" si="1134"/>
        <v>0</v>
      </c>
      <c r="X1475">
        <f t="shared" si="1135"/>
        <v>1</v>
      </c>
      <c r="Y1475">
        <f t="shared" si="1136"/>
        <v>4.4487803282511784</v>
      </c>
      <c r="AB1475">
        <v>1468</v>
      </c>
      <c r="AC1475">
        <v>26.441624580088526</v>
      </c>
      <c r="AD1475">
        <v>17.601464237498487</v>
      </c>
      <c r="AF1475">
        <f t="shared" si="1137"/>
        <v>1</v>
      </c>
      <c r="AG1475">
        <f t="shared" si="1138"/>
        <v>0</v>
      </c>
      <c r="AH1475">
        <f t="shared" si="1139"/>
        <v>8.840160342590039</v>
      </c>
      <c r="AK1475">
        <v>1468</v>
      </c>
      <c r="AL1475">
        <v>29.802200692395125</v>
      </c>
      <c r="AM1475">
        <v>34.774347971029144</v>
      </c>
      <c r="AO1475">
        <f t="shared" si="1140"/>
        <v>0</v>
      </c>
      <c r="AP1475">
        <f t="shared" si="1141"/>
        <v>1</v>
      </c>
      <c r="AQ1475">
        <f t="shared" si="1142"/>
        <v>4.9721472786340186</v>
      </c>
      <c r="AT1475">
        <v>1468</v>
      </c>
      <c r="AU1475">
        <v>16.254405896477707</v>
      </c>
      <c r="AV1475">
        <v>29.86462446443953</v>
      </c>
      <c r="AX1475">
        <f t="shared" si="1143"/>
        <v>0</v>
      </c>
      <c r="AY1475">
        <f t="shared" si="1144"/>
        <v>1</v>
      </c>
      <c r="AZ1475">
        <f t="shared" si="1145"/>
        <v>13.610218567961823</v>
      </c>
      <c r="BC1475">
        <v>1468</v>
      </c>
      <c r="BD1475" t="e">
        <v>#N/A</v>
      </c>
      <c r="BE1475" t="e">
        <v>#N/A</v>
      </c>
      <c r="BG1475" t="e">
        <f t="shared" si="1146"/>
        <v>#N/A</v>
      </c>
      <c r="BH1475" t="e">
        <f t="shared" si="1147"/>
        <v>#N/A</v>
      </c>
      <c r="BI1475" t="e">
        <f t="shared" si="1148"/>
        <v>#N/A</v>
      </c>
      <c r="BL1475">
        <v>1468</v>
      </c>
      <c r="BM1475">
        <v>49.622261501375647</v>
      </c>
      <c r="BN1475">
        <v>13.448619817046534</v>
      </c>
      <c r="BP1475">
        <f t="shared" si="1149"/>
        <v>1</v>
      </c>
      <c r="BQ1475">
        <f t="shared" si="1150"/>
        <v>0</v>
      </c>
      <c r="BR1475">
        <f t="shared" si="1151"/>
        <v>36.173641684329112</v>
      </c>
      <c r="BU1475">
        <v>1468</v>
      </c>
      <c r="BV1475">
        <v>13.142808970105799</v>
      </c>
      <c r="BW1475">
        <v>16.864504015174695</v>
      </c>
      <c r="BY1475">
        <f t="shared" si="1152"/>
        <v>0</v>
      </c>
      <c r="BZ1475">
        <f t="shared" si="1153"/>
        <v>1</v>
      </c>
      <c r="CA1475">
        <f t="shared" si="1154"/>
        <v>3.7216950450688966</v>
      </c>
      <c r="CD1475">
        <v>1468</v>
      </c>
      <c r="CE1475">
        <v>19.618450054158703</v>
      </c>
      <c r="CF1475">
        <v>18.429802314134122</v>
      </c>
      <c r="CH1475">
        <f t="shared" si="1155"/>
        <v>1</v>
      </c>
      <c r="CI1475">
        <f t="shared" si="1156"/>
        <v>0</v>
      </c>
      <c r="CJ1475">
        <f t="shared" si="1157"/>
        <v>1.1886477400245816</v>
      </c>
      <c r="CM1475">
        <v>1468</v>
      </c>
      <c r="CN1475">
        <v>23.244874236439859</v>
      </c>
      <c r="CO1475">
        <v>12.445462727444589</v>
      </c>
      <c r="CQ1475">
        <f t="shared" si="1158"/>
        <v>1</v>
      </c>
      <c r="CR1475">
        <f t="shared" si="1159"/>
        <v>0</v>
      </c>
      <c r="CS1475">
        <f t="shared" si="1160"/>
        <v>10.79941150899527</v>
      </c>
      <c r="CV1475">
        <v>1468</v>
      </c>
      <c r="CW1475">
        <v>24.394320254870753</v>
      </c>
      <c r="CX1475">
        <v>15.221194456929901</v>
      </c>
      <c r="CZ1475">
        <f t="shared" si="1161"/>
        <v>1</v>
      </c>
      <c r="DA1475">
        <f t="shared" si="1162"/>
        <v>0</v>
      </c>
      <c r="DB1475">
        <f t="shared" si="1163"/>
        <v>9.1731257979408518</v>
      </c>
      <c r="DE1475">
        <v>1468</v>
      </c>
      <c r="DF1475">
        <v>19.037048334259008</v>
      </c>
      <c r="DG1475">
        <v>12.462455874594294</v>
      </c>
      <c r="DI1475">
        <f t="shared" si="1164"/>
        <v>1</v>
      </c>
      <c r="DJ1475">
        <f t="shared" si="1165"/>
        <v>0</v>
      </c>
      <c r="DK1475">
        <f t="shared" si="1166"/>
        <v>6.5745924596647143</v>
      </c>
      <c r="DN1475">
        <v>1468</v>
      </c>
      <c r="DO1475">
        <v>22.715445848304746</v>
      </c>
      <c r="DP1475">
        <v>18.233799732953141</v>
      </c>
      <c r="DR1475">
        <f t="shared" si="1167"/>
        <v>1</v>
      </c>
      <c r="DS1475">
        <f t="shared" si="1168"/>
        <v>0</v>
      </c>
      <c r="DT1475">
        <f t="shared" si="1169"/>
        <v>4.4816461153516052</v>
      </c>
      <c r="DW1475">
        <v>1468</v>
      </c>
      <c r="DX1475">
        <v>31.126929433646112</v>
      </c>
      <c r="DY1475">
        <v>18.19100136861389</v>
      </c>
      <c r="EA1475">
        <f t="shared" si="1170"/>
        <v>1</v>
      </c>
      <c r="EB1475">
        <f t="shared" si="1171"/>
        <v>0</v>
      </c>
      <c r="EC1475">
        <f t="shared" si="1172"/>
        <v>12.935928065032222</v>
      </c>
      <c r="EF1475">
        <v>1468</v>
      </c>
      <c r="EG1475">
        <v>21.861537975948618</v>
      </c>
      <c r="EH1475">
        <v>13.665488970909848</v>
      </c>
      <c r="EJ1475">
        <f t="shared" si="1173"/>
        <v>1</v>
      </c>
      <c r="EK1475">
        <f t="shared" si="1174"/>
        <v>0</v>
      </c>
      <c r="EL1475">
        <f t="shared" si="1175"/>
        <v>8.1960490050387698</v>
      </c>
      <c r="EO1475">
        <v>1468</v>
      </c>
      <c r="EP1475">
        <v>17.902781080016815</v>
      </c>
      <c r="EQ1475">
        <v>26.176173645877519</v>
      </c>
      <c r="ES1475">
        <f t="shared" si="1176"/>
        <v>0</v>
      </c>
      <c r="ET1475">
        <f t="shared" si="1177"/>
        <v>1</v>
      </c>
      <c r="EU1475">
        <f t="shared" si="1178"/>
        <v>8.2733925658607035</v>
      </c>
    </row>
    <row r="1476" spans="1:151" x14ac:dyDescent="0.25">
      <c r="A1476">
        <v>1469</v>
      </c>
      <c r="B1476">
        <v>11.13939176727958</v>
      </c>
      <c r="C1476">
        <v>36.074635715687322</v>
      </c>
      <c r="E1476">
        <f t="shared" si="1179"/>
        <v>0</v>
      </c>
      <c r="F1476">
        <f t="shared" si="1130"/>
        <v>1</v>
      </c>
      <c r="G1476">
        <f t="shared" si="1180"/>
        <v>24.935243948407741</v>
      </c>
      <c r="J1476">
        <v>1469</v>
      </c>
      <c r="K1476">
        <v>23.220580310986936</v>
      </c>
      <c r="L1476">
        <v>23.242075550970259</v>
      </c>
      <c r="N1476">
        <f t="shared" si="1131"/>
        <v>0</v>
      </c>
      <c r="O1476">
        <f t="shared" si="1132"/>
        <v>1</v>
      </c>
      <c r="P1476">
        <f t="shared" si="1133"/>
        <v>2.14952399833237E-2</v>
      </c>
      <c r="S1476">
        <v>1469</v>
      </c>
      <c r="T1476">
        <v>18.416326350042446</v>
      </c>
      <c r="U1476">
        <v>5.2472782590943439</v>
      </c>
      <c r="W1476">
        <f t="shared" si="1134"/>
        <v>1</v>
      </c>
      <c r="X1476">
        <f t="shared" si="1135"/>
        <v>0</v>
      </c>
      <c r="Y1476">
        <f t="shared" si="1136"/>
        <v>13.169048090948102</v>
      </c>
      <c r="AB1476">
        <v>1469</v>
      </c>
      <c r="AC1476">
        <v>24.176948895217514</v>
      </c>
      <c r="AD1476">
        <v>17.281703567127312</v>
      </c>
      <c r="AF1476">
        <f t="shared" si="1137"/>
        <v>1</v>
      </c>
      <c r="AG1476">
        <f t="shared" si="1138"/>
        <v>0</v>
      </c>
      <c r="AH1476">
        <f t="shared" si="1139"/>
        <v>6.8952453280902013</v>
      </c>
      <c r="AK1476">
        <v>1469</v>
      </c>
      <c r="AL1476">
        <v>15.041068414422538</v>
      </c>
      <c r="AM1476">
        <v>28.982977682327842</v>
      </c>
      <c r="AO1476">
        <f t="shared" si="1140"/>
        <v>0</v>
      </c>
      <c r="AP1476">
        <f t="shared" si="1141"/>
        <v>1</v>
      </c>
      <c r="AQ1476">
        <f t="shared" si="1142"/>
        <v>13.941909267905304</v>
      </c>
      <c r="AT1476">
        <v>1469</v>
      </c>
      <c r="AU1476">
        <v>20.351240094235788</v>
      </c>
      <c r="AV1476">
        <v>19.61581614651308</v>
      </c>
      <c r="AX1476">
        <f t="shared" si="1143"/>
        <v>1</v>
      </c>
      <c r="AY1476">
        <f t="shared" si="1144"/>
        <v>0</v>
      </c>
      <c r="AZ1476">
        <f t="shared" si="1145"/>
        <v>0.73542394772270825</v>
      </c>
      <c r="BC1476">
        <v>1469</v>
      </c>
      <c r="BD1476" t="e">
        <v>#N/A</v>
      </c>
      <c r="BE1476" t="e">
        <v>#N/A</v>
      </c>
      <c r="BG1476" t="e">
        <f t="shared" si="1146"/>
        <v>#N/A</v>
      </c>
      <c r="BH1476" t="e">
        <f t="shared" si="1147"/>
        <v>#N/A</v>
      </c>
      <c r="BI1476" t="e">
        <f t="shared" si="1148"/>
        <v>#N/A</v>
      </c>
      <c r="BL1476">
        <v>1469</v>
      </c>
      <c r="BM1476">
        <v>21.703671272253366</v>
      </c>
      <c r="BN1476">
        <v>8.4395932079693026</v>
      </c>
      <c r="BP1476">
        <f t="shared" si="1149"/>
        <v>1</v>
      </c>
      <c r="BQ1476">
        <f t="shared" si="1150"/>
        <v>0</v>
      </c>
      <c r="BR1476">
        <f t="shared" si="1151"/>
        <v>13.264078064284064</v>
      </c>
      <c r="BU1476">
        <v>1469</v>
      </c>
      <c r="BV1476">
        <v>32.719392711792679</v>
      </c>
      <c r="BW1476">
        <v>18.809735783214716</v>
      </c>
      <c r="BY1476">
        <f t="shared" si="1152"/>
        <v>1</v>
      </c>
      <c r="BZ1476">
        <f t="shared" si="1153"/>
        <v>0</v>
      </c>
      <c r="CA1476">
        <f t="shared" si="1154"/>
        <v>13.909656928577963</v>
      </c>
      <c r="CD1476">
        <v>1469</v>
      </c>
      <c r="CE1476">
        <v>34.945367229652845</v>
      </c>
      <c r="CF1476">
        <v>19.595169398020182</v>
      </c>
      <c r="CH1476">
        <f t="shared" si="1155"/>
        <v>1</v>
      </c>
      <c r="CI1476">
        <f t="shared" si="1156"/>
        <v>0</v>
      </c>
      <c r="CJ1476">
        <f t="shared" si="1157"/>
        <v>15.350197831632663</v>
      </c>
      <c r="CM1476">
        <v>1469</v>
      </c>
      <c r="CN1476">
        <v>21.052565354708186</v>
      </c>
      <c r="CO1476">
        <v>28.990428155678938</v>
      </c>
      <c r="CQ1476">
        <f t="shared" si="1158"/>
        <v>0</v>
      </c>
      <c r="CR1476">
        <f t="shared" si="1159"/>
        <v>1</v>
      </c>
      <c r="CS1476">
        <f t="shared" si="1160"/>
        <v>7.9378628009707519</v>
      </c>
      <c r="CV1476">
        <v>1469</v>
      </c>
      <c r="CW1476">
        <v>23.376665823478042</v>
      </c>
      <c r="CX1476">
        <v>16.352070368383515</v>
      </c>
      <c r="CZ1476">
        <f t="shared" si="1161"/>
        <v>1</v>
      </c>
      <c r="DA1476">
        <f t="shared" si="1162"/>
        <v>0</v>
      </c>
      <c r="DB1476">
        <f t="shared" si="1163"/>
        <v>7.0245954550945271</v>
      </c>
      <c r="DE1476">
        <v>1469</v>
      </c>
      <c r="DF1476">
        <v>16.97349691485482</v>
      </c>
      <c r="DG1476">
        <v>23.357799720568668</v>
      </c>
      <c r="DI1476">
        <f t="shared" si="1164"/>
        <v>0</v>
      </c>
      <c r="DJ1476">
        <f t="shared" si="1165"/>
        <v>1</v>
      </c>
      <c r="DK1476">
        <f t="shared" si="1166"/>
        <v>6.3843028057138476</v>
      </c>
      <c r="DN1476">
        <v>1469</v>
      </c>
      <c r="DO1476">
        <v>19.130137715370644</v>
      </c>
      <c r="DP1476">
        <v>21.313148110037734</v>
      </c>
      <c r="DR1476">
        <f t="shared" si="1167"/>
        <v>0</v>
      </c>
      <c r="DS1476">
        <f t="shared" si="1168"/>
        <v>1</v>
      </c>
      <c r="DT1476">
        <f t="shared" si="1169"/>
        <v>2.1830103946670896</v>
      </c>
      <c r="DW1476">
        <v>1469</v>
      </c>
      <c r="DX1476">
        <v>15.055020045731034</v>
      </c>
      <c r="DY1476">
        <v>23.603008604229775</v>
      </c>
      <c r="EA1476">
        <f t="shared" si="1170"/>
        <v>0</v>
      </c>
      <c r="EB1476">
        <f t="shared" si="1171"/>
        <v>1</v>
      </c>
      <c r="EC1476">
        <f t="shared" si="1172"/>
        <v>8.5479885584987407</v>
      </c>
      <c r="EF1476">
        <v>1469</v>
      </c>
      <c r="EG1476">
        <v>18.768605278800127</v>
      </c>
      <c r="EH1476">
        <v>11.316820622070184</v>
      </c>
      <c r="EJ1476">
        <f t="shared" si="1173"/>
        <v>1</v>
      </c>
      <c r="EK1476">
        <f t="shared" si="1174"/>
        <v>0</v>
      </c>
      <c r="EL1476">
        <f t="shared" si="1175"/>
        <v>7.4517846567299433</v>
      </c>
      <c r="EO1476">
        <v>1469</v>
      </c>
      <c r="EP1476">
        <v>23.934445936267267</v>
      </c>
      <c r="EQ1476">
        <v>33.832922520148266</v>
      </c>
      <c r="ES1476">
        <f t="shared" si="1176"/>
        <v>0</v>
      </c>
      <c r="ET1476">
        <f t="shared" si="1177"/>
        <v>1</v>
      </c>
      <c r="EU1476">
        <f t="shared" si="1178"/>
        <v>9.8984765838809992</v>
      </c>
    </row>
    <row r="1477" spans="1:151" x14ac:dyDescent="0.25">
      <c r="A1477">
        <v>1470</v>
      </c>
      <c r="B1477">
        <v>10.573834273387046</v>
      </c>
      <c r="C1477">
        <v>28.656945480995148</v>
      </c>
      <c r="E1477">
        <f t="shared" si="1179"/>
        <v>0</v>
      </c>
      <c r="F1477">
        <f t="shared" si="1130"/>
        <v>1</v>
      </c>
      <c r="G1477">
        <f t="shared" si="1180"/>
        <v>18.083111207608102</v>
      </c>
      <c r="J1477">
        <v>1470</v>
      </c>
      <c r="K1477">
        <v>10.920464006232031</v>
      </c>
      <c r="L1477">
        <v>30.691505855669856</v>
      </c>
      <c r="N1477">
        <f t="shared" si="1131"/>
        <v>0</v>
      </c>
      <c r="O1477">
        <f t="shared" si="1132"/>
        <v>1</v>
      </c>
      <c r="P1477">
        <f t="shared" si="1133"/>
        <v>19.771041849437825</v>
      </c>
      <c r="S1477">
        <v>1470</v>
      </c>
      <c r="T1477">
        <v>17.461827035748058</v>
      </c>
      <c r="U1477">
        <v>16.471998174975212</v>
      </c>
      <c r="W1477">
        <f t="shared" si="1134"/>
        <v>1</v>
      </c>
      <c r="X1477">
        <f t="shared" si="1135"/>
        <v>0</v>
      </c>
      <c r="Y1477">
        <f t="shared" si="1136"/>
        <v>0.98982886077284604</v>
      </c>
      <c r="AB1477">
        <v>1470</v>
      </c>
      <c r="AC1477">
        <v>26.326209455219036</v>
      </c>
      <c r="AD1477">
        <v>17.954055941785871</v>
      </c>
      <c r="AF1477">
        <f t="shared" si="1137"/>
        <v>1</v>
      </c>
      <c r="AG1477">
        <f t="shared" si="1138"/>
        <v>0</v>
      </c>
      <c r="AH1477">
        <f t="shared" si="1139"/>
        <v>8.3721535134331653</v>
      </c>
      <c r="AK1477">
        <v>1470</v>
      </c>
      <c r="AL1477">
        <v>10.124949525884903</v>
      </c>
      <c r="AM1477">
        <v>32.891872603716557</v>
      </c>
      <c r="AO1477">
        <f t="shared" si="1140"/>
        <v>0</v>
      </c>
      <c r="AP1477">
        <f t="shared" si="1141"/>
        <v>1</v>
      </c>
      <c r="AQ1477">
        <f t="shared" si="1142"/>
        <v>22.766923077831656</v>
      </c>
      <c r="AT1477">
        <v>1470</v>
      </c>
      <c r="AU1477">
        <v>20.162222598193981</v>
      </c>
      <c r="AV1477">
        <v>23.181541210702523</v>
      </c>
      <c r="AX1477">
        <f t="shared" si="1143"/>
        <v>0</v>
      </c>
      <c r="AY1477">
        <f t="shared" si="1144"/>
        <v>1</v>
      </c>
      <c r="AZ1477">
        <f t="shared" si="1145"/>
        <v>3.0193186125085418</v>
      </c>
      <c r="BC1477">
        <v>1470</v>
      </c>
      <c r="BD1477" t="e">
        <v>#N/A</v>
      </c>
      <c r="BE1477" t="e">
        <v>#N/A</v>
      </c>
      <c r="BG1477" t="e">
        <f t="shared" si="1146"/>
        <v>#N/A</v>
      </c>
      <c r="BH1477" t="e">
        <f t="shared" si="1147"/>
        <v>#N/A</v>
      </c>
      <c r="BI1477" t="e">
        <f t="shared" si="1148"/>
        <v>#N/A</v>
      </c>
      <c r="BL1477">
        <v>1470</v>
      </c>
      <c r="BM1477">
        <v>35.074462353944583</v>
      </c>
      <c r="BN1477">
        <v>11.853419090008311</v>
      </c>
      <c r="BP1477">
        <f t="shared" si="1149"/>
        <v>1</v>
      </c>
      <c r="BQ1477">
        <f t="shared" si="1150"/>
        <v>0</v>
      </c>
      <c r="BR1477">
        <f t="shared" si="1151"/>
        <v>23.221043263936274</v>
      </c>
      <c r="BU1477">
        <v>1470</v>
      </c>
      <c r="BV1477">
        <v>17.13118182345637</v>
      </c>
      <c r="BW1477">
        <v>22.036179961131086</v>
      </c>
      <c r="BY1477">
        <f t="shared" si="1152"/>
        <v>0</v>
      </c>
      <c r="BZ1477">
        <f t="shared" si="1153"/>
        <v>1</v>
      </c>
      <c r="CA1477">
        <f t="shared" si="1154"/>
        <v>4.9049981376747169</v>
      </c>
      <c r="CD1477">
        <v>1470</v>
      </c>
      <c r="CE1477">
        <v>36.444879262007689</v>
      </c>
      <c r="CF1477">
        <v>29.760442303624536</v>
      </c>
      <c r="CH1477">
        <f t="shared" si="1155"/>
        <v>1</v>
      </c>
      <c r="CI1477">
        <f t="shared" si="1156"/>
        <v>0</v>
      </c>
      <c r="CJ1477">
        <f t="shared" si="1157"/>
        <v>6.6844369583831522</v>
      </c>
      <c r="CM1477">
        <v>1470</v>
      </c>
      <c r="CN1477">
        <v>21.805134133241101</v>
      </c>
      <c r="CO1477">
        <v>14.767066393901949</v>
      </c>
      <c r="CQ1477">
        <f t="shared" si="1158"/>
        <v>1</v>
      </c>
      <c r="CR1477">
        <f t="shared" si="1159"/>
        <v>0</v>
      </c>
      <c r="CS1477">
        <f t="shared" si="1160"/>
        <v>7.0380677393391515</v>
      </c>
      <c r="CV1477">
        <v>1470</v>
      </c>
      <c r="CW1477">
        <v>25.2636518358877</v>
      </c>
      <c r="CX1477">
        <v>17.463617389334214</v>
      </c>
      <c r="CZ1477">
        <f t="shared" si="1161"/>
        <v>1</v>
      </c>
      <c r="DA1477">
        <f t="shared" si="1162"/>
        <v>0</v>
      </c>
      <c r="DB1477">
        <f t="shared" si="1163"/>
        <v>7.8000344465534859</v>
      </c>
      <c r="DE1477">
        <v>1470</v>
      </c>
      <c r="DF1477">
        <v>26.070502209040669</v>
      </c>
      <c r="DG1477">
        <v>21.904042305685827</v>
      </c>
      <c r="DI1477">
        <f t="shared" si="1164"/>
        <v>1</v>
      </c>
      <c r="DJ1477">
        <f t="shared" si="1165"/>
        <v>0</v>
      </c>
      <c r="DK1477">
        <f t="shared" si="1166"/>
        <v>4.1664599033548413</v>
      </c>
      <c r="DN1477">
        <v>1470</v>
      </c>
      <c r="DO1477">
        <v>22.667424743753749</v>
      </c>
      <c r="DP1477">
        <v>24.944553868496239</v>
      </c>
      <c r="DR1477">
        <f t="shared" si="1167"/>
        <v>0</v>
      </c>
      <c r="DS1477">
        <f t="shared" si="1168"/>
        <v>1</v>
      </c>
      <c r="DT1477">
        <f t="shared" si="1169"/>
        <v>2.2771291247424905</v>
      </c>
      <c r="DW1477">
        <v>1470</v>
      </c>
      <c r="DX1477">
        <v>14.388459103336199</v>
      </c>
      <c r="DY1477">
        <v>18.96037210976106</v>
      </c>
      <c r="EA1477">
        <f t="shared" si="1170"/>
        <v>0</v>
      </c>
      <c r="EB1477">
        <f t="shared" si="1171"/>
        <v>1</v>
      </c>
      <c r="EC1477">
        <f t="shared" si="1172"/>
        <v>4.571913006424861</v>
      </c>
      <c r="EF1477">
        <v>1470</v>
      </c>
      <c r="EG1477">
        <v>21.266907741939484</v>
      </c>
      <c r="EH1477">
        <v>17.469997370432722</v>
      </c>
      <c r="EJ1477">
        <f t="shared" si="1173"/>
        <v>1</v>
      </c>
      <c r="EK1477">
        <f t="shared" si="1174"/>
        <v>0</v>
      </c>
      <c r="EL1477">
        <f t="shared" si="1175"/>
        <v>3.7969103715067618</v>
      </c>
      <c r="EO1477">
        <v>1470</v>
      </c>
      <c r="EP1477">
        <v>24.002963064021618</v>
      </c>
      <c r="EQ1477">
        <v>31.399979972070035</v>
      </c>
      <c r="ES1477">
        <f t="shared" si="1176"/>
        <v>0</v>
      </c>
      <c r="ET1477">
        <f t="shared" si="1177"/>
        <v>1</v>
      </c>
      <c r="EU1477">
        <f t="shared" si="1178"/>
        <v>7.3970169080484176</v>
      </c>
    </row>
    <row r="1478" spans="1:151" x14ac:dyDescent="0.25">
      <c r="A1478">
        <v>1471</v>
      </c>
      <c r="B1478">
        <v>11.567027597000681</v>
      </c>
      <c r="C1478">
        <v>19.693928572667861</v>
      </c>
      <c r="E1478">
        <f t="shared" si="1179"/>
        <v>0</v>
      </c>
      <c r="F1478">
        <f t="shared" si="1130"/>
        <v>1</v>
      </c>
      <c r="G1478">
        <f t="shared" si="1180"/>
        <v>8.1269009756671799</v>
      </c>
      <c r="J1478">
        <v>1471</v>
      </c>
      <c r="K1478">
        <v>27.38033626944074</v>
      </c>
      <c r="L1478">
        <v>16.668333905927721</v>
      </c>
      <c r="N1478">
        <f t="shared" si="1131"/>
        <v>1</v>
      </c>
      <c r="O1478">
        <f t="shared" si="1132"/>
        <v>0</v>
      </c>
      <c r="P1478">
        <f t="shared" si="1133"/>
        <v>10.712002363513019</v>
      </c>
      <c r="S1478">
        <v>1471</v>
      </c>
      <c r="T1478">
        <v>18.096119492489247</v>
      </c>
      <c r="U1478">
        <v>41.984388612980318</v>
      </c>
      <c r="W1478">
        <f t="shared" si="1134"/>
        <v>0</v>
      </c>
      <c r="X1478">
        <f t="shared" si="1135"/>
        <v>1</v>
      </c>
      <c r="Y1478">
        <f t="shared" si="1136"/>
        <v>23.888269120491071</v>
      </c>
      <c r="AB1478">
        <v>1471</v>
      </c>
      <c r="AC1478">
        <v>28.399181628237461</v>
      </c>
      <c r="AD1478">
        <v>16.608574970302534</v>
      </c>
      <c r="AF1478">
        <f t="shared" si="1137"/>
        <v>1</v>
      </c>
      <c r="AG1478">
        <f t="shared" si="1138"/>
        <v>0</v>
      </c>
      <c r="AH1478">
        <f t="shared" si="1139"/>
        <v>11.790606657934926</v>
      </c>
      <c r="AK1478">
        <v>1471</v>
      </c>
      <c r="AL1478">
        <v>30.753565941525789</v>
      </c>
      <c r="AM1478">
        <v>33.667683722655212</v>
      </c>
      <c r="AO1478">
        <f t="shared" si="1140"/>
        <v>0</v>
      </c>
      <c r="AP1478">
        <f t="shared" si="1141"/>
        <v>1</v>
      </c>
      <c r="AQ1478">
        <f t="shared" si="1142"/>
        <v>2.9141177811294234</v>
      </c>
      <c r="AT1478">
        <v>1471</v>
      </c>
      <c r="AU1478">
        <v>19.491342755007459</v>
      </c>
      <c r="AV1478">
        <v>24.048143793600428</v>
      </c>
      <c r="AX1478">
        <f t="shared" si="1143"/>
        <v>0</v>
      </c>
      <c r="AY1478">
        <f t="shared" si="1144"/>
        <v>1</v>
      </c>
      <c r="AZ1478">
        <f t="shared" si="1145"/>
        <v>4.5568010385929689</v>
      </c>
      <c r="BC1478">
        <v>1471</v>
      </c>
      <c r="BD1478" t="e">
        <v>#N/A</v>
      </c>
      <c r="BE1478" t="e">
        <v>#N/A</v>
      </c>
      <c r="BG1478" t="e">
        <f t="shared" si="1146"/>
        <v>#N/A</v>
      </c>
      <c r="BH1478" t="e">
        <f t="shared" si="1147"/>
        <v>#N/A</v>
      </c>
      <c r="BI1478" t="e">
        <f t="shared" si="1148"/>
        <v>#N/A</v>
      </c>
      <c r="BL1478">
        <v>1471</v>
      </c>
      <c r="BM1478">
        <v>36.020186146232362</v>
      </c>
      <c r="BN1478">
        <v>8.9682052649481712</v>
      </c>
      <c r="BP1478">
        <f t="shared" si="1149"/>
        <v>1</v>
      </c>
      <c r="BQ1478">
        <f t="shared" si="1150"/>
        <v>0</v>
      </c>
      <c r="BR1478">
        <f t="shared" si="1151"/>
        <v>27.051980881284191</v>
      </c>
      <c r="BU1478">
        <v>1471</v>
      </c>
      <c r="BV1478">
        <v>32.403291488550096</v>
      </c>
      <c r="BW1478">
        <v>15.313806978259242</v>
      </c>
      <c r="BY1478">
        <f t="shared" si="1152"/>
        <v>1</v>
      </c>
      <c r="BZ1478">
        <f t="shared" si="1153"/>
        <v>0</v>
      </c>
      <c r="CA1478">
        <f t="shared" si="1154"/>
        <v>17.089484510290852</v>
      </c>
      <c r="CD1478">
        <v>1471</v>
      </c>
      <c r="CE1478">
        <v>20.525763956674751</v>
      </c>
      <c r="CF1478">
        <v>19.574200492661774</v>
      </c>
      <c r="CH1478">
        <f t="shared" si="1155"/>
        <v>1</v>
      </c>
      <c r="CI1478">
        <f t="shared" si="1156"/>
        <v>0</v>
      </c>
      <c r="CJ1478">
        <f t="shared" si="1157"/>
        <v>0.95156346401297753</v>
      </c>
      <c r="CM1478">
        <v>1471</v>
      </c>
      <c r="CN1478">
        <v>23.246777297399476</v>
      </c>
      <c r="CO1478">
        <v>4.897454603901064</v>
      </c>
      <c r="CQ1478">
        <f t="shared" si="1158"/>
        <v>1</v>
      </c>
      <c r="CR1478">
        <f t="shared" si="1159"/>
        <v>0</v>
      </c>
      <c r="CS1478">
        <f t="shared" si="1160"/>
        <v>18.349322693498411</v>
      </c>
      <c r="CV1478">
        <v>1471</v>
      </c>
      <c r="CW1478">
        <v>24.223878079383088</v>
      </c>
      <c r="CX1478">
        <v>18.236330410179281</v>
      </c>
      <c r="CZ1478">
        <f t="shared" si="1161"/>
        <v>1</v>
      </c>
      <c r="DA1478">
        <f t="shared" si="1162"/>
        <v>0</v>
      </c>
      <c r="DB1478">
        <f t="shared" si="1163"/>
        <v>5.9875476692038063</v>
      </c>
      <c r="DE1478">
        <v>1471</v>
      </c>
      <c r="DF1478">
        <v>19.349837283236599</v>
      </c>
      <c r="DG1478">
        <v>29.1168929883186</v>
      </c>
      <c r="DI1478">
        <f t="shared" si="1164"/>
        <v>0</v>
      </c>
      <c r="DJ1478">
        <f t="shared" si="1165"/>
        <v>1</v>
      </c>
      <c r="DK1478">
        <f t="shared" si="1166"/>
        <v>9.7670557050820008</v>
      </c>
      <c r="DN1478">
        <v>1471</v>
      </c>
      <c r="DO1478">
        <v>25.275523618679493</v>
      </c>
      <c r="DP1478">
        <v>24.738218842469138</v>
      </c>
      <c r="DR1478">
        <f t="shared" si="1167"/>
        <v>1</v>
      </c>
      <c r="DS1478">
        <f t="shared" si="1168"/>
        <v>0</v>
      </c>
      <c r="DT1478">
        <f t="shared" si="1169"/>
        <v>0.53730477621035533</v>
      </c>
      <c r="DW1478">
        <v>1471</v>
      </c>
      <c r="DX1478">
        <v>15.881714981738632</v>
      </c>
      <c r="DY1478">
        <v>25.750130494076906</v>
      </c>
      <c r="EA1478">
        <f t="shared" si="1170"/>
        <v>0</v>
      </c>
      <c r="EB1478">
        <f t="shared" si="1171"/>
        <v>1</v>
      </c>
      <c r="EC1478">
        <f t="shared" si="1172"/>
        <v>9.8684155123382737</v>
      </c>
      <c r="EF1478">
        <v>1471</v>
      </c>
      <c r="EG1478">
        <v>21.166524080637394</v>
      </c>
      <c r="EH1478">
        <v>16.600812840445837</v>
      </c>
      <c r="EJ1478">
        <f t="shared" si="1173"/>
        <v>1</v>
      </c>
      <c r="EK1478">
        <f t="shared" si="1174"/>
        <v>0</v>
      </c>
      <c r="EL1478">
        <f t="shared" si="1175"/>
        <v>4.5657112401915576</v>
      </c>
      <c r="EO1478">
        <v>1471</v>
      </c>
      <c r="EP1478">
        <v>22.175275284866157</v>
      </c>
      <c r="EQ1478">
        <v>33.447726464394066</v>
      </c>
      <c r="ES1478">
        <f t="shared" si="1176"/>
        <v>0</v>
      </c>
      <c r="ET1478">
        <f t="shared" si="1177"/>
        <v>1</v>
      </c>
      <c r="EU1478">
        <f t="shared" si="1178"/>
        <v>11.272451179527909</v>
      </c>
    </row>
    <row r="1479" spans="1:151" x14ac:dyDescent="0.25">
      <c r="A1479">
        <v>1472</v>
      </c>
      <c r="B1479">
        <v>12.833079445338262</v>
      </c>
      <c r="C1479">
        <v>33.534157780941946</v>
      </c>
      <c r="E1479">
        <f t="shared" si="1179"/>
        <v>0</v>
      </c>
      <c r="F1479">
        <f t="shared" si="1130"/>
        <v>1</v>
      </c>
      <c r="G1479">
        <f t="shared" si="1180"/>
        <v>20.701078335603682</v>
      </c>
      <c r="J1479">
        <v>1472</v>
      </c>
      <c r="K1479">
        <v>16.591892644290699</v>
      </c>
      <c r="L1479">
        <v>25.3092159950614</v>
      </c>
      <c r="N1479">
        <f t="shared" si="1131"/>
        <v>0</v>
      </c>
      <c r="O1479">
        <f t="shared" si="1132"/>
        <v>1</v>
      </c>
      <c r="P1479">
        <f t="shared" si="1133"/>
        <v>8.7173233507707018</v>
      </c>
      <c r="S1479">
        <v>1472</v>
      </c>
      <c r="T1479">
        <v>17.076297394259988</v>
      </c>
      <c r="U1479">
        <v>29.677430064829828</v>
      </c>
      <c r="W1479">
        <f t="shared" si="1134"/>
        <v>0</v>
      </c>
      <c r="X1479">
        <f t="shared" si="1135"/>
        <v>1</v>
      </c>
      <c r="Y1479">
        <f t="shared" si="1136"/>
        <v>12.601132670569839</v>
      </c>
      <c r="AB1479">
        <v>1472</v>
      </c>
      <c r="AC1479">
        <v>24.644618583699824</v>
      </c>
      <c r="AD1479">
        <v>19.011410825326639</v>
      </c>
      <c r="AF1479">
        <f t="shared" si="1137"/>
        <v>1</v>
      </c>
      <c r="AG1479">
        <f t="shared" si="1138"/>
        <v>0</v>
      </c>
      <c r="AH1479">
        <f t="shared" si="1139"/>
        <v>5.6332077583731852</v>
      </c>
      <c r="AK1479">
        <v>1472</v>
      </c>
      <c r="AL1479">
        <v>36.378171088921135</v>
      </c>
      <c r="AM1479">
        <v>17.609011387555981</v>
      </c>
      <c r="AO1479">
        <f t="shared" si="1140"/>
        <v>1</v>
      </c>
      <c r="AP1479">
        <f t="shared" si="1141"/>
        <v>0</v>
      </c>
      <c r="AQ1479">
        <f t="shared" si="1142"/>
        <v>18.769159701365155</v>
      </c>
      <c r="AT1479">
        <v>1472</v>
      </c>
      <c r="AU1479">
        <v>12.789331145102423</v>
      </c>
      <c r="AV1479">
        <v>29.825423984291124</v>
      </c>
      <c r="AX1479">
        <f t="shared" si="1143"/>
        <v>0</v>
      </c>
      <c r="AY1479">
        <f t="shared" si="1144"/>
        <v>1</v>
      </c>
      <c r="AZ1479">
        <f t="shared" si="1145"/>
        <v>17.036092839188701</v>
      </c>
      <c r="BC1479">
        <v>1472</v>
      </c>
      <c r="BD1479" t="e">
        <v>#N/A</v>
      </c>
      <c r="BE1479" t="e">
        <v>#N/A</v>
      </c>
      <c r="BG1479" t="e">
        <f t="shared" si="1146"/>
        <v>#N/A</v>
      </c>
      <c r="BH1479" t="e">
        <f t="shared" si="1147"/>
        <v>#N/A</v>
      </c>
      <c r="BI1479" t="e">
        <f t="shared" si="1148"/>
        <v>#N/A</v>
      </c>
      <c r="BL1479">
        <v>1472</v>
      </c>
      <c r="BM1479">
        <v>18.729010501983502</v>
      </c>
      <c r="BN1479">
        <v>9.4042514255274217</v>
      </c>
      <c r="BP1479">
        <f t="shared" si="1149"/>
        <v>1</v>
      </c>
      <c r="BQ1479">
        <f t="shared" si="1150"/>
        <v>0</v>
      </c>
      <c r="BR1479">
        <f t="shared" si="1151"/>
        <v>9.3247590764560808</v>
      </c>
      <c r="BU1479">
        <v>1472</v>
      </c>
      <c r="BV1479">
        <v>13.02461914170464</v>
      </c>
      <c r="BW1479">
        <v>32.6252971464273</v>
      </c>
      <c r="BY1479">
        <f t="shared" si="1152"/>
        <v>0</v>
      </c>
      <c r="BZ1479">
        <f t="shared" si="1153"/>
        <v>1</v>
      </c>
      <c r="CA1479">
        <f t="shared" si="1154"/>
        <v>19.60067800472266</v>
      </c>
      <c r="CD1479">
        <v>1472</v>
      </c>
      <c r="CE1479">
        <v>19.808038276962812</v>
      </c>
      <c r="CF1479">
        <v>29.725721631546406</v>
      </c>
      <c r="CH1479">
        <f t="shared" si="1155"/>
        <v>0</v>
      </c>
      <c r="CI1479">
        <f t="shared" si="1156"/>
        <v>1</v>
      </c>
      <c r="CJ1479">
        <f t="shared" si="1157"/>
        <v>9.9176833545835947</v>
      </c>
      <c r="CM1479">
        <v>1472</v>
      </c>
      <c r="CN1479">
        <v>20.585456254926921</v>
      </c>
      <c r="CO1479">
        <v>18.874774308507671</v>
      </c>
      <c r="CQ1479">
        <f t="shared" si="1158"/>
        <v>1</v>
      </c>
      <c r="CR1479">
        <f t="shared" si="1159"/>
        <v>0</v>
      </c>
      <c r="CS1479">
        <f t="shared" si="1160"/>
        <v>1.7106819464192498</v>
      </c>
      <c r="CV1479">
        <v>1472</v>
      </c>
      <c r="CW1479">
        <v>25.839440800418824</v>
      </c>
      <c r="CX1479">
        <v>18.460863482608435</v>
      </c>
      <c r="CZ1479">
        <f t="shared" si="1161"/>
        <v>1</v>
      </c>
      <c r="DA1479">
        <f t="shared" si="1162"/>
        <v>0</v>
      </c>
      <c r="DB1479">
        <f t="shared" si="1163"/>
        <v>7.3785773178103895</v>
      </c>
      <c r="DE1479">
        <v>1472</v>
      </c>
      <c r="DF1479">
        <v>19.019915116967841</v>
      </c>
      <c r="DG1479">
        <v>40.468126725193123</v>
      </c>
      <c r="DI1479">
        <f t="shared" si="1164"/>
        <v>0</v>
      </c>
      <c r="DJ1479">
        <f t="shared" si="1165"/>
        <v>1</v>
      </c>
      <c r="DK1479">
        <f t="shared" si="1166"/>
        <v>21.448211608225282</v>
      </c>
      <c r="DN1479">
        <v>1472</v>
      </c>
      <c r="DO1479">
        <v>25.581283353474102</v>
      </c>
      <c r="DP1479">
        <v>17.351333214860908</v>
      </c>
      <c r="DR1479">
        <f t="shared" si="1167"/>
        <v>1</v>
      </c>
      <c r="DS1479">
        <f t="shared" si="1168"/>
        <v>0</v>
      </c>
      <c r="DT1479">
        <f t="shared" si="1169"/>
        <v>8.2299501386131944</v>
      </c>
      <c r="DW1479">
        <v>1472</v>
      </c>
      <c r="DX1479">
        <v>14.129838559267155</v>
      </c>
      <c r="DY1479">
        <v>20.430231800107357</v>
      </c>
      <c r="EA1479">
        <f t="shared" si="1170"/>
        <v>0</v>
      </c>
      <c r="EB1479">
        <f t="shared" si="1171"/>
        <v>1</v>
      </c>
      <c r="EC1479">
        <f t="shared" si="1172"/>
        <v>6.3003932408402026</v>
      </c>
      <c r="EF1479">
        <v>1472</v>
      </c>
      <c r="EG1479">
        <v>23.741585594070028</v>
      </c>
      <c r="EH1479">
        <v>16.208513024820217</v>
      </c>
      <c r="EJ1479">
        <f t="shared" si="1173"/>
        <v>1</v>
      </c>
      <c r="EK1479">
        <f t="shared" si="1174"/>
        <v>0</v>
      </c>
      <c r="EL1479">
        <f t="shared" si="1175"/>
        <v>7.5330725692498106</v>
      </c>
      <c r="EO1479">
        <v>1472</v>
      </c>
      <c r="EP1479">
        <v>24.83173704434823</v>
      </c>
      <c r="EQ1479">
        <v>28.0064024243073</v>
      </c>
      <c r="ES1479">
        <f t="shared" si="1176"/>
        <v>0</v>
      </c>
      <c r="ET1479">
        <f t="shared" si="1177"/>
        <v>1</v>
      </c>
      <c r="EU1479">
        <f t="shared" si="1178"/>
        <v>3.1746653799590696</v>
      </c>
    </row>
    <row r="1480" spans="1:151" x14ac:dyDescent="0.25">
      <c r="A1480">
        <v>1473</v>
      </c>
      <c r="B1480">
        <v>11.268661260606484</v>
      </c>
      <c r="C1480">
        <v>-3.0132750334349225</v>
      </c>
      <c r="E1480">
        <f t="shared" si="1179"/>
        <v>1</v>
      </c>
      <c r="F1480">
        <f t="shared" ref="F1480:F1543" si="1181">IF(E1480&gt;0,0,1)</f>
        <v>0</v>
      </c>
      <c r="G1480">
        <f t="shared" si="1180"/>
        <v>14.281936294041406</v>
      </c>
      <c r="J1480">
        <v>1473</v>
      </c>
      <c r="K1480">
        <v>24.052369592226619</v>
      </c>
      <c r="L1480">
        <v>9.0662308994913303</v>
      </c>
      <c r="N1480">
        <f t="shared" ref="N1480:N1543" si="1182">IF(K1480&gt;L1480,1,0)</f>
        <v>1</v>
      </c>
      <c r="O1480">
        <f t="shared" ref="O1480:O1543" si="1183">IF(N1480&gt;0,0,1)</f>
        <v>0</v>
      </c>
      <c r="P1480">
        <f t="shared" ref="P1480:P1543" si="1184">IF(K1480&gt;L1480,K1480-L1480,L1480-K1480)</f>
        <v>14.986138692735288</v>
      </c>
      <c r="S1480">
        <v>1473</v>
      </c>
      <c r="T1480">
        <v>21.723784037528819</v>
      </c>
      <c r="U1480">
        <v>17.32255181342099</v>
      </c>
      <c r="W1480">
        <f t="shared" ref="W1480:W1543" si="1185">IF(T1480&gt;U1480,1,0)</f>
        <v>1</v>
      </c>
      <c r="X1480">
        <f t="shared" ref="X1480:X1543" si="1186">IF(W1480&gt;0,0,1)</f>
        <v>0</v>
      </c>
      <c r="Y1480">
        <f t="shared" ref="Y1480:Y1543" si="1187">IF(T1480&gt;U1480,T1480-U1480,U1480-T1480)</f>
        <v>4.4012322241078294</v>
      </c>
      <c r="AB1480">
        <v>1473</v>
      </c>
      <c r="AC1480">
        <v>27.917188324556029</v>
      </c>
      <c r="AD1480">
        <v>18.831084781994221</v>
      </c>
      <c r="AF1480">
        <f t="shared" ref="AF1480:AF1543" si="1188">IF(AC1480&gt;AD1480,1,0)</f>
        <v>1</v>
      </c>
      <c r="AG1480">
        <f t="shared" ref="AG1480:AG1543" si="1189">IF(AF1480&gt;0,0,1)</f>
        <v>0</v>
      </c>
      <c r="AH1480">
        <f t="shared" ref="AH1480:AH1543" si="1190">IF(AC1480&gt;AD1480,AC1480-AD1480,AD1480-AC1480)</f>
        <v>9.0861035425618084</v>
      </c>
      <c r="AK1480">
        <v>1473</v>
      </c>
      <c r="AL1480">
        <v>12.488764416624369</v>
      </c>
      <c r="AM1480">
        <v>36.20611125061447</v>
      </c>
      <c r="AO1480">
        <f t="shared" ref="AO1480:AO1543" si="1191">IF(AL1480&gt;AM1480,1,0)</f>
        <v>0</v>
      </c>
      <c r="AP1480">
        <f t="shared" ref="AP1480:AP1543" si="1192">IF(AO1480&gt;0,0,1)</f>
        <v>1</v>
      </c>
      <c r="AQ1480">
        <f t="shared" ref="AQ1480:AQ1543" si="1193">IF(AL1480&gt;AM1480,AL1480-AM1480,AM1480-AL1480)</f>
        <v>23.717346833990099</v>
      </c>
      <c r="AT1480">
        <v>1473</v>
      </c>
      <c r="AU1480">
        <v>24.604530504286206</v>
      </c>
      <c r="AV1480">
        <v>19.084398180717667</v>
      </c>
      <c r="AX1480">
        <f t="shared" ref="AX1480:AX1543" si="1194">IF(AU1480&gt;AV1480,1,0)</f>
        <v>1</v>
      </c>
      <c r="AY1480">
        <f t="shared" ref="AY1480:AY1543" si="1195">IF(AX1480&gt;0,0,1)</f>
        <v>0</v>
      </c>
      <c r="AZ1480">
        <f t="shared" ref="AZ1480:AZ1543" si="1196">IF(AU1480&gt;AV1480,AU1480-AV1480,AV1480-AU1480)</f>
        <v>5.5201323235685393</v>
      </c>
      <c r="BC1480">
        <v>1473</v>
      </c>
      <c r="BD1480" t="e">
        <v>#N/A</v>
      </c>
      <c r="BE1480" t="e">
        <v>#N/A</v>
      </c>
      <c r="BG1480" t="e">
        <f t="shared" ref="BG1480:BG1543" si="1197">IF(BD1480&gt;BE1480,1,0)</f>
        <v>#N/A</v>
      </c>
      <c r="BH1480" t="e">
        <f t="shared" ref="BH1480:BH1543" si="1198">IF(BG1480&gt;0,0,1)</f>
        <v>#N/A</v>
      </c>
      <c r="BI1480" t="e">
        <f t="shared" ref="BI1480:BI1543" si="1199">IF(BD1480&gt;BE1480,BD1480-BE1480,BE1480-BD1480)</f>
        <v>#N/A</v>
      </c>
      <c r="BL1480">
        <v>1473</v>
      </c>
      <c r="BM1480">
        <v>20.240737211936441</v>
      </c>
      <c r="BN1480">
        <v>10.215736331797689</v>
      </c>
      <c r="BP1480">
        <f t="shared" ref="BP1480:BP1543" si="1200">IF(BM1480&gt;BN1480,1,0)</f>
        <v>1</v>
      </c>
      <c r="BQ1480">
        <f t="shared" ref="BQ1480:BQ1543" si="1201">IF(BP1480&gt;0,0,1)</f>
        <v>0</v>
      </c>
      <c r="BR1480">
        <f t="shared" ref="BR1480:BR1543" si="1202">IF(BM1480&gt;BN1480,BM1480-BN1480,BN1480-BM1480)</f>
        <v>10.025000880138752</v>
      </c>
      <c r="BU1480">
        <v>1473</v>
      </c>
      <c r="BV1480">
        <v>26.399918268325564</v>
      </c>
      <c r="BW1480">
        <v>15.90450337788254</v>
      </c>
      <c r="BY1480">
        <f t="shared" ref="BY1480:BY1543" si="1203">IF(BV1480&gt;BW1480,1,0)</f>
        <v>1</v>
      </c>
      <c r="BZ1480">
        <f t="shared" ref="BZ1480:BZ1543" si="1204">IF(BY1480&gt;0,0,1)</f>
        <v>0</v>
      </c>
      <c r="CA1480">
        <f t="shared" ref="CA1480:CA1543" si="1205">IF(BV1480&gt;BW1480,BV1480-BW1480,BW1480-BV1480)</f>
        <v>10.495414890443024</v>
      </c>
      <c r="CD1480">
        <v>1473</v>
      </c>
      <c r="CE1480">
        <v>21.576267024418055</v>
      </c>
      <c r="CF1480">
        <v>24.659116189692806</v>
      </c>
      <c r="CH1480">
        <f t="shared" ref="CH1480:CH1543" si="1206">IF(CE1480&gt;CF1480,1,0)</f>
        <v>0</v>
      </c>
      <c r="CI1480">
        <f t="shared" ref="CI1480:CI1543" si="1207">IF(CH1480&gt;0,0,1)</f>
        <v>1</v>
      </c>
      <c r="CJ1480">
        <f t="shared" ref="CJ1480:CJ1543" si="1208">IF(CE1480&gt;CF1480,CE1480-CF1480,CF1480-CE1480)</f>
        <v>3.0828491652747516</v>
      </c>
      <c r="CM1480">
        <v>1473</v>
      </c>
      <c r="CN1480">
        <v>16.099568297352526</v>
      </c>
      <c r="CO1480">
        <v>39.586284382235398</v>
      </c>
      <c r="CQ1480">
        <f t="shared" ref="CQ1480:CQ1543" si="1209">IF(CN1480&gt;CO1480,1,0)</f>
        <v>0</v>
      </c>
      <c r="CR1480">
        <f t="shared" ref="CR1480:CR1543" si="1210">IF(CQ1480&gt;0,0,1)</f>
        <v>1</v>
      </c>
      <c r="CS1480">
        <f t="shared" ref="CS1480:CS1543" si="1211">IF(CN1480&gt;CO1480,CN1480-CO1480,CO1480-CN1480)</f>
        <v>23.486716084882872</v>
      </c>
      <c r="CV1480">
        <v>1473</v>
      </c>
      <c r="CW1480">
        <v>26.896915461977425</v>
      </c>
      <c r="CX1480">
        <v>15.544885476440092</v>
      </c>
      <c r="CZ1480">
        <f t="shared" ref="CZ1480:CZ1543" si="1212">IF(CW1480&gt;CX1480,1,0)</f>
        <v>1</v>
      </c>
      <c r="DA1480">
        <f t="shared" ref="DA1480:DA1543" si="1213">IF(CZ1480&gt;0,0,1)</f>
        <v>0</v>
      </c>
      <c r="DB1480">
        <f t="shared" ref="DB1480:DB1543" si="1214">IF(CW1480&gt;CX1480,CW1480-CX1480,CX1480-CW1480)</f>
        <v>11.352029985537333</v>
      </c>
      <c r="DE1480">
        <v>1473</v>
      </c>
      <c r="DF1480">
        <v>11.855052266603943</v>
      </c>
      <c r="DG1480">
        <v>19.110049907475599</v>
      </c>
      <c r="DI1480">
        <f t="shared" ref="DI1480:DI1543" si="1215">IF(DF1480&gt;DG1480,1,0)</f>
        <v>0</v>
      </c>
      <c r="DJ1480">
        <f t="shared" ref="DJ1480:DJ1543" si="1216">IF(DI1480&gt;0,0,1)</f>
        <v>1</v>
      </c>
      <c r="DK1480">
        <f t="shared" ref="DK1480:DK1543" si="1217">IF(DF1480&gt;DG1480,DF1480-DG1480,DG1480-DF1480)</f>
        <v>7.2549976408716557</v>
      </c>
      <c r="DN1480">
        <v>1473</v>
      </c>
      <c r="DO1480">
        <v>25.277317913683472</v>
      </c>
      <c r="DP1480">
        <v>18.292532768552164</v>
      </c>
      <c r="DR1480">
        <f t="shared" ref="DR1480:DR1543" si="1218">IF(DO1480&gt;DP1480,1,0)</f>
        <v>1</v>
      </c>
      <c r="DS1480">
        <f t="shared" ref="DS1480:DS1543" si="1219">IF(DR1480&gt;0,0,1)</f>
        <v>0</v>
      </c>
      <c r="DT1480">
        <f t="shared" ref="DT1480:DT1543" si="1220">IF(DO1480&gt;DP1480,DO1480-DP1480,DP1480-DO1480)</f>
        <v>6.9847851451313083</v>
      </c>
      <c r="DW1480">
        <v>1473</v>
      </c>
      <c r="DX1480">
        <v>10.94523149671636</v>
      </c>
      <c r="DY1480">
        <v>28.471278138176118</v>
      </c>
      <c r="EA1480">
        <f t="shared" ref="EA1480:EA1543" si="1221">IF(DX1480&gt;DY1480,1,0)</f>
        <v>0</v>
      </c>
      <c r="EB1480">
        <f t="shared" ref="EB1480:EB1543" si="1222">IF(EA1480&gt;0,0,1)</f>
        <v>1</v>
      </c>
      <c r="EC1480">
        <f t="shared" ref="EC1480:EC1543" si="1223">IF(DX1480&gt;DY1480,DX1480-DY1480,DY1480-DX1480)</f>
        <v>17.526046641459757</v>
      </c>
      <c r="EF1480">
        <v>1473</v>
      </c>
      <c r="EG1480">
        <v>18.514627053776746</v>
      </c>
      <c r="EH1480">
        <v>12.125323366205885</v>
      </c>
      <c r="EJ1480">
        <f t="shared" ref="EJ1480:EJ1543" si="1224">IF(EG1480&gt;EH1480,1,0)</f>
        <v>1</v>
      </c>
      <c r="EK1480">
        <f t="shared" ref="EK1480:EK1543" si="1225">IF(EJ1480&gt;0,0,1)</f>
        <v>0</v>
      </c>
      <c r="EL1480">
        <f t="shared" ref="EL1480:EL1543" si="1226">IF(EG1480&gt;EH1480,EG1480-EH1480,EH1480-EG1480)</f>
        <v>6.3893036875708606</v>
      </c>
      <c r="EO1480">
        <v>1473</v>
      </c>
      <c r="EP1480">
        <v>22.379354644838045</v>
      </c>
      <c r="EQ1480">
        <v>38.052212635630305</v>
      </c>
      <c r="ES1480">
        <f t="shared" ref="ES1480:ES1543" si="1227">IF(EP1480&gt;EQ1480,1,0)</f>
        <v>0</v>
      </c>
      <c r="ET1480">
        <f t="shared" ref="ET1480:ET1543" si="1228">IF(ES1480&gt;0,0,1)</f>
        <v>1</v>
      </c>
      <c r="EU1480">
        <f t="shared" ref="EU1480:EU1543" si="1229">IF(EP1480&gt;EQ1480,EP1480-EQ1480,EQ1480-EP1480)</f>
        <v>15.672857990792259</v>
      </c>
    </row>
    <row r="1481" spans="1:151" x14ac:dyDescent="0.25">
      <c r="A1481">
        <v>1474</v>
      </c>
      <c r="B1481">
        <v>14.366235019992732</v>
      </c>
      <c r="C1481">
        <v>19.026873093175453</v>
      </c>
      <c r="E1481">
        <f t="shared" si="1179"/>
        <v>0</v>
      </c>
      <c r="F1481">
        <f t="shared" si="1181"/>
        <v>1</v>
      </c>
      <c r="G1481">
        <f t="shared" si="1180"/>
        <v>4.6606380731827208</v>
      </c>
      <c r="J1481">
        <v>1474</v>
      </c>
      <c r="K1481">
        <v>19.531038807820792</v>
      </c>
      <c r="L1481">
        <v>26.97909797900865</v>
      </c>
      <c r="N1481">
        <f t="shared" si="1182"/>
        <v>0</v>
      </c>
      <c r="O1481">
        <f t="shared" si="1183"/>
        <v>1</v>
      </c>
      <c r="P1481">
        <f t="shared" si="1184"/>
        <v>7.4480591711878574</v>
      </c>
      <c r="S1481">
        <v>1474</v>
      </c>
      <c r="T1481">
        <v>20.339750549772887</v>
      </c>
      <c r="U1481">
        <v>9.579695150333805</v>
      </c>
      <c r="W1481">
        <f t="shared" si="1185"/>
        <v>1</v>
      </c>
      <c r="X1481">
        <f t="shared" si="1186"/>
        <v>0</v>
      </c>
      <c r="Y1481">
        <f t="shared" si="1187"/>
        <v>10.760055399439082</v>
      </c>
      <c r="AB1481">
        <v>1474</v>
      </c>
      <c r="AC1481">
        <v>18.661289365222171</v>
      </c>
      <c r="AD1481">
        <v>17.175718556314362</v>
      </c>
      <c r="AF1481">
        <f t="shared" si="1188"/>
        <v>1</v>
      </c>
      <c r="AG1481">
        <f t="shared" si="1189"/>
        <v>0</v>
      </c>
      <c r="AH1481">
        <f t="shared" si="1190"/>
        <v>1.4855708089078092</v>
      </c>
      <c r="AK1481">
        <v>1474</v>
      </c>
      <c r="AL1481">
        <v>26.723608066402342</v>
      </c>
      <c r="AM1481">
        <v>16.992838960413213</v>
      </c>
      <c r="AO1481">
        <f t="shared" si="1191"/>
        <v>1</v>
      </c>
      <c r="AP1481">
        <f t="shared" si="1192"/>
        <v>0</v>
      </c>
      <c r="AQ1481">
        <f t="shared" si="1193"/>
        <v>9.730769105989129</v>
      </c>
      <c r="AT1481">
        <v>1474</v>
      </c>
      <c r="AU1481">
        <v>23.078875205684131</v>
      </c>
      <c r="AV1481">
        <v>28.575170285692622</v>
      </c>
      <c r="AX1481">
        <f t="shared" si="1194"/>
        <v>0</v>
      </c>
      <c r="AY1481">
        <f t="shared" si="1195"/>
        <v>1</v>
      </c>
      <c r="AZ1481">
        <f t="shared" si="1196"/>
        <v>5.4962950800084904</v>
      </c>
      <c r="BC1481">
        <v>1474</v>
      </c>
      <c r="BD1481" t="e">
        <v>#N/A</v>
      </c>
      <c r="BE1481" t="e">
        <v>#N/A</v>
      </c>
      <c r="BG1481" t="e">
        <f t="shared" si="1197"/>
        <v>#N/A</v>
      </c>
      <c r="BH1481" t="e">
        <f t="shared" si="1198"/>
        <v>#N/A</v>
      </c>
      <c r="BI1481" t="e">
        <f t="shared" si="1199"/>
        <v>#N/A</v>
      </c>
      <c r="BL1481">
        <v>1474</v>
      </c>
      <c r="BM1481">
        <v>23.072168019913711</v>
      </c>
      <c r="BN1481">
        <v>14.656200733088518</v>
      </c>
      <c r="BP1481">
        <f t="shared" si="1200"/>
        <v>1</v>
      </c>
      <c r="BQ1481">
        <f t="shared" si="1201"/>
        <v>0</v>
      </c>
      <c r="BR1481">
        <f t="shared" si="1202"/>
        <v>8.4159672868251931</v>
      </c>
      <c r="BU1481">
        <v>1474</v>
      </c>
      <c r="BV1481">
        <v>26.988165307000731</v>
      </c>
      <c r="BW1481">
        <v>25.941043743129264</v>
      </c>
      <c r="BY1481">
        <f t="shared" si="1203"/>
        <v>1</v>
      </c>
      <c r="BZ1481">
        <f t="shared" si="1204"/>
        <v>0</v>
      </c>
      <c r="CA1481">
        <f t="shared" si="1205"/>
        <v>1.0471215638714675</v>
      </c>
      <c r="CD1481">
        <v>1474</v>
      </c>
      <c r="CE1481">
        <v>26.554224241194504</v>
      </c>
      <c r="CF1481">
        <v>40.952560205823715</v>
      </c>
      <c r="CH1481">
        <f t="shared" si="1206"/>
        <v>0</v>
      </c>
      <c r="CI1481">
        <f t="shared" si="1207"/>
        <v>1</v>
      </c>
      <c r="CJ1481">
        <f t="shared" si="1208"/>
        <v>14.398335964629212</v>
      </c>
      <c r="CM1481">
        <v>1474</v>
      </c>
      <c r="CN1481">
        <v>22.30343701484891</v>
      </c>
      <c r="CO1481">
        <v>25.135986459729772</v>
      </c>
      <c r="CQ1481">
        <f t="shared" si="1209"/>
        <v>0</v>
      </c>
      <c r="CR1481">
        <f t="shared" si="1210"/>
        <v>1</v>
      </c>
      <c r="CS1481">
        <f t="shared" si="1211"/>
        <v>2.8325494448808612</v>
      </c>
      <c r="CV1481">
        <v>1474</v>
      </c>
      <c r="CW1481">
        <v>23.274063759897629</v>
      </c>
      <c r="CX1481">
        <v>18.253624647724802</v>
      </c>
      <c r="CZ1481">
        <f t="shared" si="1212"/>
        <v>1</v>
      </c>
      <c r="DA1481">
        <f t="shared" si="1213"/>
        <v>0</v>
      </c>
      <c r="DB1481">
        <f t="shared" si="1214"/>
        <v>5.0204391121728271</v>
      </c>
      <c r="DE1481">
        <v>1474</v>
      </c>
      <c r="DF1481">
        <v>20.991995250307866</v>
      </c>
      <c r="DG1481">
        <v>26.252625647254625</v>
      </c>
      <c r="DI1481">
        <f t="shared" si="1215"/>
        <v>0</v>
      </c>
      <c r="DJ1481">
        <f t="shared" si="1216"/>
        <v>1</v>
      </c>
      <c r="DK1481">
        <f t="shared" si="1217"/>
        <v>5.2606303969467589</v>
      </c>
      <c r="DN1481">
        <v>1474</v>
      </c>
      <c r="DO1481">
        <v>19.577672379965222</v>
      </c>
      <c r="DP1481">
        <v>27.096467024502182</v>
      </c>
      <c r="DR1481">
        <f t="shared" si="1218"/>
        <v>0</v>
      </c>
      <c r="DS1481">
        <f t="shared" si="1219"/>
        <v>1</v>
      </c>
      <c r="DT1481">
        <f t="shared" si="1220"/>
        <v>7.5187946445369604</v>
      </c>
      <c r="DW1481">
        <v>1474</v>
      </c>
      <c r="DX1481">
        <v>18.844317396012499</v>
      </c>
      <c r="DY1481">
        <v>28.478166112066283</v>
      </c>
      <c r="EA1481">
        <f t="shared" si="1221"/>
        <v>0</v>
      </c>
      <c r="EB1481">
        <f t="shared" si="1222"/>
        <v>1</v>
      </c>
      <c r="EC1481">
        <f t="shared" si="1223"/>
        <v>9.6338487160537838</v>
      </c>
      <c r="EF1481">
        <v>1474</v>
      </c>
      <c r="EG1481">
        <v>21.519641234658344</v>
      </c>
      <c r="EH1481">
        <v>14.414818538505843</v>
      </c>
      <c r="EJ1481">
        <f t="shared" si="1224"/>
        <v>1</v>
      </c>
      <c r="EK1481">
        <f t="shared" si="1225"/>
        <v>0</v>
      </c>
      <c r="EL1481">
        <f t="shared" si="1226"/>
        <v>7.1048226961525014</v>
      </c>
      <c r="EO1481">
        <v>1474</v>
      </c>
      <c r="EP1481">
        <v>26.526952234305107</v>
      </c>
      <c r="EQ1481">
        <v>45.759902052900415</v>
      </c>
      <c r="ES1481">
        <f t="shared" si="1227"/>
        <v>0</v>
      </c>
      <c r="ET1481">
        <f t="shared" si="1228"/>
        <v>1</v>
      </c>
      <c r="EU1481">
        <f t="shared" si="1229"/>
        <v>19.232949818595308</v>
      </c>
    </row>
    <row r="1482" spans="1:151" x14ac:dyDescent="0.25">
      <c r="A1482">
        <v>1475</v>
      </c>
      <c r="B1482">
        <v>16.255105354534706</v>
      </c>
      <c r="C1482">
        <v>29.990727996387257</v>
      </c>
      <c r="E1482">
        <f t="shared" si="1179"/>
        <v>0</v>
      </c>
      <c r="F1482">
        <f t="shared" si="1181"/>
        <v>1</v>
      </c>
      <c r="G1482">
        <f t="shared" si="1180"/>
        <v>13.735622641852551</v>
      </c>
      <c r="J1482">
        <v>1475</v>
      </c>
      <c r="K1482">
        <v>18.577600447284855</v>
      </c>
      <c r="L1482">
        <v>16.170775930157625</v>
      </c>
      <c r="N1482">
        <f t="shared" si="1182"/>
        <v>1</v>
      </c>
      <c r="O1482">
        <f t="shared" si="1183"/>
        <v>0</v>
      </c>
      <c r="P1482">
        <f t="shared" si="1184"/>
        <v>2.4068245171272302</v>
      </c>
      <c r="S1482">
        <v>1475</v>
      </c>
      <c r="T1482">
        <v>17.63525491891459</v>
      </c>
      <c r="U1482">
        <v>26.9241590189581</v>
      </c>
      <c r="W1482">
        <f t="shared" si="1185"/>
        <v>0</v>
      </c>
      <c r="X1482">
        <f t="shared" si="1186"/>
        <v>1</v>
      </c>
      <c r="Y1482">
        <f t="shared" si="1187"/>
        <v>9.28890410004351</v>
      </c>
      <c r="AB1482">
        <v>1475</v>
      </c>
      <c r="AC1482">
        <v>27.831137019216932</v>
      </c>
      <c r="AD1482">
        <v>16.890677894607109</v>
      </c>
      <c r="AF1482">
        <f t="shared" si="1188"/>
        <v>1</v>
      </c>
      <c r="AG1482">
        <f t="shared" si="1189"/>
        <v>0</v>
      </c>
      <c r="AH1482">
        <f t="shared" si="1190"/>
        <v>10.940459124609824</v>
      </c>
      <c r="AK1482">
        <v>1475</v>
      </c>
      <c r="AL1482">
        <v>35.936912678624907</v>
      </c>
      <c r="AM1482">
        <v>33.797348943448824</v>
      </c>
      <c r="AO1482">
        <f t="shared" si="1191"/>
        <v>1</v>
      </c>
      <c r="AP1482">
        <f t="shared" si="1192"/>
        <v>0</v>
      </c>
      <c r="AQ1482">
        <f t="shared" si="1193"/>
        <v>2.1395637351760826</v>
      </c>
      <c r="AT1482">
        <v>1475</v>
      </c>
      <c r="AU1482">
        <v>16.928062870374337</v>
      </c>
      <c r="AV1482">
        <v>27.505643017167031</v>
      </c>
      <c r="AX1482">
        <f t="shared" si="1194"/>
        <v>0</v>
      </c>
      <c r="AY1482">
        <f t="shared" si="1195"/>
        <v>1</v>
      </c>
      <c r="AZ1482">
        <f t="shared" si="1196"/>
        <v>10.577580146792695</v>
      </c>
      <c r="BC1482">
        <v>1475</v>
      </c>
      <c r="BD1482" t="e">
        <v>#N/A</v>
      </c>
      <c r="BE1482" t="e">
        <v>#N/A</v>
      </c>
      <c r="BG1482" t="e">
        <f t="shared" si="1197"/>
        <v>#N/A</v>
      </c>
      <c r="BH1482" t="e">
        <f t="shared" si="1198"/>
        <v>#N/A</v>
      </c>
      <c r="BI1482" t="e">
        <f t="shared" si="1199"/>
        <v>#N/A</v>
      </c>
      <c r="BL1482">
        <v>1475</v>
      </c>
      <c r="BM1482">
        <v>31.459967028420824</v>
      </c>
      <c r="BN1482">
        <v>8.8324103550044519</v>
      </c>
      <c r="BP1482">
        <f t="shared" si="1200"/>
        <v>1</v>
      </c>
      <c r="BQ1482">
        <f t="shared" si="1201"/>
        <v>0</v>
      </c>
      <c r="BR1482">
        <f t="shared" si="1202"/>
        <v>22.627556673416372</v>
      </c>
      <c r="BU1482">
        <v>1475</v>
      </c>
      <c r="BV1482">
        <v>23.762286462285605</v>
      </c>
      <c r="BW1482">
        <v>32.663157973696144</v>
      </c>
      <c r="BY1482">
        <f t="shared" si="1203"/>
        <v>0</v>
      </c>
      <c r="BZ1482">
        <f t="shared" si="1204"/>
        <v>1</v>
      </c>
      <c r="CA1482">
        <f t="shared" si="1205"/>
        <v>8.9008715114105392</v>
      </c>
      <c r="CD1482">
        <v>1475</v>
      </c>
      <c r="CE1482">
        <v>32.201500930481032</v>
      </c>
      <c r="CF1482">
        <v>15.335259717763007</v>
      </c>
      <c r="CH1482">
        <f t="shared" si="1206"/>
        <v>1</v>
      </c>
      <c r="CI1482">
        <f t="shared" si="1207"/>
        <v>0</v>
      </c>
      <c r="CJ1482">
        <f t="shared" si="1208"/>
        <v>16.866241212718023</v>
      </c>
      <c r="CM1482">
        <v>1475</v>
      </c>
      <c r="CN1482">
        <v>16.84424034806112</v>
      </c>
      <c r="CO1482">
        <v>33.837281554388404</v>
      </c>
      <c r="CQ1482">
        <f t="shared" si="1209"/>
        <v>0</v>
      </c>
      <c r="CR1482">
        <f t="shared" si="1210"/>
        <v>1</v>
      </c>
      <c r="CS1482">
        <f t="shared" si="1211"/>
        <v>16.993041206327284</v>
      </c>
      <c r="CV1482">
        <v>1475</v>
      </c>
      <c r="CW1482">
        <v>25.106074956863054</v>
      </c>
      <c r="CX1482">
        <v>21.043199146658967</v>
      </c>
      <c r="CZ1482">
        <f t="shared" si="1212"/>
        <v>1</v>
      </c>
      <c r="DA1482">
        <f t="shared" si="1213"/>
        <v>0</v>
      </c>
      <c r="DB1482">
        <f t="shared" si="1214"/>
        <v>4.0628758102040869</v>
      </c>
      <c r="DE1482">
        <v>1475</v>
      </c>
      <c r="DF1482">
        <v>22.415034258175424</v>
      </c>
      <c r="DG1482">
        <v>24.370778993071422</v>
      </c>
      <c r="DI1482">
        <f t="shared" si="1215"/>
        <v>0</v>
      </c>
      <c r="DJ1482">
        <f t="shared" si="1216"/>
        <v>1</v>
      </c>
      <c r="DK1482">
        <f t="shared" si="1217"/>
        <v>1.9557447348959975</v>
      </c>
      <c r="DN1482">
        <v>1475</v>
      </c>
      <c r="DO1482">
        <v>24.79072627576646</v>
      </c>
      <c r="DP1482">
        <v>18.153402906971706</v>
      </c>
      <c r="DR1482">
        <f t="shared" si="1218"/>
        <v>1</v>
      </c>
      <c r="DS1482">
        <f t="shared" si="1219"/>
        <v>0</v>
      </c>
      <c r="DT1482">
        <f t="shared" si="1220"/>
        <v>6.6373233687947533</v>
      </c>
      <c r="DW1482">
        <v>1475</v>
      </c>
      <c r="DX1482">
        <v>14.035698955688455</v>
      </c>
      <c r="DY1482">
        <v>24.387028915982448</v>
      </c>
      <c r="EA1482">
        <f t="shared" si="1221"/>
        <v>0</v>
      </c>
      <c r="EB1482">
        <f t="shared" si="1222"/>
        <v>1</v>
      </c>
      <c r="EC1482">
        <f t="shared" si="1223"/>
        <v>10.351329960293993</v>
      </c>
      <c r="EF1482">
        <v>1475</v>
      </c>
      <c r="EG1482">
        <v>16.400059449010264</v>
      </c>
      <c r="EH1482">
        <v>20.655898136840328</v>
      </c>
      <c r="EJ1482">
        <f t="shared" si="1224"/>
        <v>0</v>
      </c>
      <c r="EK1482">
        <f t="shared" si="1225"/>
        <v>1</v>
      </c>
      <c r="EL1482">
        <f t="shared" si="1226"/>
        <v>4.2558386878300638</v>
      </c>
      <c r="EO1482">
        <v>1475</v>
      </c>
      <c r="EP1482">
        <v>21.94528982522273</v>
      </c>
      <c r="EQ1482">
        <v>24.265748829300918</v>
      </c>
      <c r="ES1482">
        <f t="shared" si="1227"/>
        <v>0</v>
      </c>
      <c r="ET1482">
        <f t="shared" si="1228"/>
        <v>1</v>
      </c>
      <c r="EU1482">
        <f t="shared" si="1229"/>
        <v>2.3204590040781881</v>
      </c>
    </row>
    <row r="1483" spans="1:151" x14ac:dyDescent="0.25">
      <c r="A1483">
        <v>1476</v>
      </c>
      <c r="B1483">
        <v>13.457112032799161</v>
      </c>
      <c r="C1483">
        <v>13.09684863517815</v>
      </c>
      <c r="E1483">
        <f t="shared" si="1179"/>
        <v>1</v>
      </c>
      <c r="F1483">
        <f t="shared" si="1181"/>
        <v>0</v>
      </c>
      <c r="G1483">
        <f t="shared" si="1180"/>
        <v>0.36026339762101145</v>
      </c>
      <c r="J1483">
        <v>1476</v>
      </c>
      <c r="K1483">
        <v>13.106733311260292</v>
      </c>
      <c r="L1483">
        <v>17.442844364029888</v>
      </c>
      <c r="N1483">
        <f t="shared" si="1182"/>
        <v>0</v>
      </c>
      <c r="O1483">
        <f t="shared" si="1183"/>
        <v>1</v>
      </c>
      <c r="P1483">
        <f t="shared" si="1184"/>
        <v>4.3361110527695956</v>
      </c>
      <c r="S1483">
        <v>1476</v>
      </c>
      <c r="T1483">
        <v>21.50144233517462</v>
      </c>
      <c r="U1483">
        <v>21.300867550841584</v>
      </c>
      <c r="W1483">
        <f t="shared" si="1185"/>
        <v>1</v>
      </c>
      <c r="X1483">
        <f t="shared" si="1186"/>
        <v>0</v>
      </c>
      <c r="Y1483">
        <f t="shared" si="1187"/>
        <v>0.20057478433303544</v>
      </c>
      <c r="AB1483">
        <v>1476</v>
      </c>
      <c r="AC1483">
        <v>24.195236854446009</v>
      </c>
      <c r="AD1483">
        <v>18.092236491974226</v>
      </c>
      <c r="AF1483">
        <f t="shared" si="1188"/>
        <v>1</v>
      </c>
      <c r="AG1483">
        <f t="shared" si="1189"/>
        <v>0</v>
      </c>
      <c r="AH1483">
        <f t="shared" si="1190"/>
        <v>6.1030003624717821</v>
      </c>
      <c r="AK1483">
        <v>1476</v>
      </c>
      <c r="AL1483">
        <v>17.775534491005409</v>
      </c>
      <c r="AM1483">
        <v>23.110661895994063</v>
      </c>
      <c r="AO1483">
        <f t="shared" si="1191"/>
        <v>0</v>
      </c>
      <c r="AP1483">
        <f t="shared" si="1192"/>
        <v>1</v>
      </c>
      <c r="AQ1483">
        <f t="shared" si="1193"/>
        <v>5.3351274049886541</v>
      </c>
      <c r="AT1483">
        <v>1476</v>
      </c>
      <c r="AU1483">
        <v>16.248463214151457</v>
      </c>
      <c r="AV1483">
        <v>13.69953123661468</v>
      </c>
      <c r="AX1483">
        <f t="shared" si="1194"/>
        <v>1</v>
      </c>
      <c r="AY1483">
        <f t="shared" si="1195"/>
        <v>0</v>
      </c>
      <c r="AZ1483">
        <f t="shared" si="1196"/>
        <v>2.5489319775367765</v>
      </c>
      <c r="BC1483">
        <v>1476</v>
      </c>
      <c r="BD1483" t="e">
        <v>#N/A</v>
      </c>
      <c r="BE1483" t="e">
        <v>#N/A</v>
      </c>
      <c r="BG1483" t="e">
        <f t="shared" si="1197"/>
        <v>#N/A</v>
      </c>
      <c r="BH1483" t="e">
        <f t="shared" si="1198"/>
        <v>#N/A</v>
      </c>
      <c r="BI1483" t="e">
        <f t="shared" si="1199"/>
        <v>#N/A</v>
      </c>
      <c r="BL1483">
        <v>1476</v>
      </c>
      <c r="BM1483">
        <v>24.798983383451016</v>
      </c>
      <c r="BN1483">
        <v>6.5227868225990902</v>
      </c>
      <c r="BP1483">
        <f t="shared" si="1200"/>
        <v>1</v>
      </c>
      <c r="BQ1483">
        <f t="shared" si="1201"/>
        <v>0</v>
      </c>
      <c r="BR1483">
        <f t="shared" si="1202"/>
        <v>18.276196560851925</v>
      </c>
      <c r="BU1483">
        <v>1476</v>
      </c>
      <c r="BV1483">
        <v>19.351025074516777</v>
      </c>
      <c r="BW1483">
        <v>32.748252146750033</v>
      </c>
      <c r="BY1483">
        <f t="shared" si="1203"/>
        <v>0</v>
      </c>
      <c r="BZ1483">
        <f t="shared" si="1204"/>
        <v>1</v>
      </c>
      <c r="CA1483">
        <f t="shared" si="1205"/>
        <v>13.397227072233257</v>
      </c>
      <c r="CD1483">
        <v>1476</v>
      </c>
      <c r="CE1483">
        <v>23.336037371379462</v>
      </c>
      <c r="CF1483">
        <v>18.124593326486792</v>
      </c>
      <c r="CH1483">
        <f t="shared" si="1206"/>
        <v>1</v>
      </c>
      <c r="CI1483">
        <f t="shared" si="1207"/>
        <v>0</v>
      </c>
      <c r="CJ1483">
        <f t="shared" si="1208"/>
        <v>5.2114440448926693</v>
      </c>
      <c r="CM1483">
        <v>1476</v>
      </c>
      <c r="CN1483">
        <v>22.321194460415008</v>
      </c>
      <c r="CO1483">
        <v>28.045046017460326</v>
      </c>
      <c r="CQ1483">
        <f t="shared" si="1209"/>
        <v>0</v>
      </c>
      <c r="CR1483">
        <f t="shared" si="1210"/>
        <v>1</v>
      </c>
      <c r="CS1483">
        <f t="shared" si="1211"/>
        <v>5.7238515570453181</v>
      </c>
      <c r="CV1483">
        <v>1476</v>
      </c>
      <c r="CW1483">
        <v>21.078866680280569</v>
      </c>
      <c r="CX1483">
        <v>14.712223553821813</v>
      </c>
      <c r="CZ1483">
        <f t="shared" si="1212"/>
        <v>1</v>
      </c>
      <c r="DA1483">
        <f t="shared" si="1213"/>
        <v>0</v>
      </c>
      <c r="DB1483">
        <f t="shared" si="1214"/>
        <v>6.3666431264587562</v>
      </c>
      <c r="DE1483">
        <v>1476</v>
      </c>
      <c r="DF1483">
        <v>15.386354484345848</v>
      </c>
      <c r="DG1483">
        <v>21.134365568563787</v>
      </c>
      <c r="DI1483">
        <f t="shared" si="1215"/>
        <v>0</v>
      </c>
      <c r="DJ1483">
        <f t="shared" si="1216"/>
        <v>1</v>
      </c>
      <c r="DK1483">
        <f t="shared" si="1217"/>
        <v>5.7480110842179393</v>
      </c>
      <c r="DN1483">
        <v>1476</v>
      </c>
      <c r="DO1483">
        <v>22.499349115201518</v>
      </c>
      <c r="DP1483">
        <v>13.304318657517532</v>
      </c>
      <c r="DR1483">
        <f t="shared" si="1218"/>
        <v>1</v>
      </c>
      <c r="DS1483">
        <f t="shared" si="1219"/>
        <v>0</v>
      </c>
      <c r="DT1483">
        <f t="shared" si="1220"/>
        <v>9.1950304576839859</v>
      </c>
      <c r="DW1483">
        <v>1476</v>
      </c>
      <c r="DX1483">
        <v>17.900290318019032</v>
      </c>
      <c r="DY1483">
        <v>27.808859280214783</v>
      </c>
      <c r="EA1483">
        <f t="shared" si="1221"/>
        <v>0</v>
      </c>
      <c r="EB1483">
        <f t="shared" si="1222"/>
        <v>1</v>
      </c>
      <c r="EC1483">
        <f t="shared" si="1223"/>
        <v>9.9085689621957513</v>
      </c>
      <c r="EF1483">
        <v>1476</v>
      </c>
      <c r="EG1483">
        <v>23.027960509921737</v>
      </c>
      <c r="EH1483">
        <v>8.0543213502129927</v>
      </c>
      <c r="EJ1483">
        <f t="shared" si="1224"/>
        <v>1</v>
      </c>
      <c r="EK1483">
        <f t="shared" si="1225"/>
        <v>0</v>
      </c>
      <c r="EL1483">
        <f t="shared" si="1226"/>
        <v>14.973639159708744</v>
      </c>
      <c r="EO1483">
        <v>1476</v>
      </c>
      <c r="EP1483">
        <v>24.001859188726691</v>
      </c>
      <c r="EQ1483">
        <v>7.9896723199813131</v>
      </c>
      <c r="ES1483">
        <f t="shared" si="1227"/>
        <v>1</v>
      </c>
      <c r="ET1483">
        <f t="shared" si="1228"/>
        <v>0</v>
      </c>
      <c r="EU1483">
        <f t="shared" si="1229"/>
        <v>16.012186868745378</v>
      </c>
    </row>
    <row r="1484" spans="1:151" x14ac:dyDescent="0.25">
      <c r="A1484">
        <v>1477</v>
      </c>
      <c r="B1484">
        <v>17.248062040055324</v>
      </c>
      <c r="C1484">
        <v>-1.7862889042272947</v>
      </c>
      <c r="E1484">
        <f t="shared" si="1179"/>
        <v>1</v>
      </c>
      <c r="F1484">
        <f t="shared" si="1181"/>
        <v>0</v>
      </c>
      <c r="G1484">
        <f t="shared" si="1180"/>
        <v>19.034350944282618</v>
      </c>
      <c r="J1484">
        <v>1477</v>
      </c>
      <c r="K1484">
        <v>28.505143586777642</v>
      </c>
      <c r="L1484">
        <v>36.891757163170624</v>
      </c>
      <c r="N1484">
        <f t="shared" si="1182"/>
        <v>0</v>
      </c>
      <c r="O1484">
        <f t="shared" si="1183"/>
        <v>1</v>
      </c>
      <c r="P1484">
        <f t="shared" si="1184"/>
        <v>8.3866135763929819</v>
      </c>
      <c r="S1484">
        <v>1477</v>
      </c>
      <c r="T1484">
        <v>23.65627669257595</v>
      </c>
      <c r="U1484">
        <v>26.844332759127155</v>
      </c>
      <c r="W1484">
        <f t="shared" si="1185"/>
        <v>0</v>
      </c>
      <c r="X1484">
        <f t="shared" si="1186"/>
        <v>1</v>
      </c>
      <c r="Y1484">
        <f t="shared" si="1187"/>
        <v>3.188056066551205</v>
      </c>
      <c r="AB1484">
        <v>1477</v>
      </c>
      <c r="AC1484">
        <v>24.47627758462205</v>
      </c>
      <c r="AD1484">
        <v>18.261317447289745</v>
      </c>
      <c r="AF1484">
        <f t="shared" si="1188"/>
        <v>1</v>
      </c>
      <c r="AG1484">
        <f t="shared" si="1189"/>
        <v>0</v>
      </c>
      <c r="AH1484">
        <f t="shared" si="1190"/>
        <v>6.2149601373323051</v>
      </c>
      <c r="AK1484">
        <v>1477</v>
      </c>
      <c r="AL1484">
        <v>23.913094974870184</v>
      </c>
      <c r="AM1484">
        <v>26.54923412847296</v>
      </c>
      <c r="AO1484">
        <f t="shared" si="1191"/>
        <v>0</v>
      </c>
      <c r="AP1484">
        <f t="shared" si="1192"/>
        <v>1</v>
      </c>
      <c r="AQ1484">
        <f t="shared" si="1193"/>
        <v>2.6361391536027767</v>
      </c>
      <c r="AT1484">
        <v>1477</v>
      </c>
      <c r="AU1484">
        <v>23.025037153435854</v>
      </c>
      <c r="AV1484">
        <v>21.069016143954869</v>
      </c>
      <c r="AX1484">
        <f t="shared" si="1194"/>
        <v>1</v>
      </c>
      <c r="AY1484">
        <f t="shared" si="1195"/>
        <v>0</v>
      </c>
      <c r="AZ1484">
        <f t="shared" si="1196"/>
        <v>1.9560210094809847</v>
      </c>
      <c r="BC1484">
        <v>1477</v>
      </c>
      <c r="BD1484" t="e">
        <v>#N/A</v>
      </c>
      <c r="BE1484" t="e">
        <v>#N/A</v>
      </c>
      <c r="BG1484" t="e">
        <f t="shared" si="1197"/>
        <v>#N/A</v>
      </c>
      <c r="BH1484" t="e">
        <f t="shared" si="1198"/>
        <v>#N/A</v>
      </c>
      <c r="BI1484" t="e">
        <f t="shared" si="1199"/>
        <v>#N/A</v>
      </c>
      <c r="BL1484">
        <v>1477</v>
      </c>
      <c r="BM1484">
        <v>28.198469623453239</v>
      </c>
      <c r="BN1484">
        <v>12.188619592720297</v>
      </c>
      <c r="BP1484">
        <f t="shared" si="1200"/>
        <v>1</v>
      </c>
      <c r="BQ1484">
        <f t="shared" si="1201"/>
        <v>0</v>
      </c>
      <c r="BR1484">
        <f t="shared" si="1202"/>
        <v>16.009850030732942</v>
      </c>
      <c r="BU1484">
        <v>1477</v>
      </c>
      <c r="BV1484">
        <v>21.648906963370699</v>
      </c>
      <c r="BW1484">
        <v>22.204671224980128</v>
      </c>
      <c r="BY1484">
        <f t="shared" si="1203"/>
        <v>0</v>
      </c>
      <c r="BZ1484">
        <f t="shared" si="1204"/>
        <v>1</v>
      </c>
      <c r="CA1484">
        <f t="shared" si="1205"/>
        <v>0.55576426160942916</v>
      </c>
      <c r="CD1484">
        <v>1477</v>
      </c>
      <c r="CE1484">
        <v>16.180976296508788</v>
      </c>
      <c r="CF1484">
        <v>11.681960846612601</v>
      </c>
      <c r="CH1484">
        <f t="shared" si="1206"/>
        <v>1</v>
      </c>
      <c r="CI1484">
        <f t="shared" si="1207"/>
        <v>0</v>
      </c>
      <c r="CJ1484">
        <f t="shared" si="1208"/>
        <v>4.4990154498961878</v>
      </c>
      <c r="CM1484">
        <v>1477</v>
      </c>
      <c r="CN1484">
        <v>24.843712120149171</v>
      </c>
      <c r="CO1484">
        <v>47.978282903480249</v>
      </c>
      <c r="CQ1484">
        <f t="shared" si="1209"/>
        <v>0</v>
      </c>
      <c r="CR1484">
        <f t="shared" si="1210"/>
        <v>1</v>
      </c>
      <c r="CS1484">
        <f t="shared" si="1211"/>
        <v>23.134570783331078</v>
      </c>
      <c r="CV1484">
        <v>1477</v>
      </c>
      <c r="CW1484">
        <v>23.002198910898567</v>
      </c>
      <c r="CX1484">
        <v>17.709623249521098</v>
      </c>
      <c r="CZ1484">
        <f t="shared" si="1212"/>
        <v>1</v>
      </c>
      <c r="DA1484">
        <f t="shared" si="1213"/>
        <v>0</v>
      </c>
      <c r="DB1484">
        <f t="shared" si="1214"/>
        <v>5.2925756613774695</v>
      </c>
      <c r="DE1484">
        <v>1477</v>
      </c>
      <c r="DF1484">
        <v>20.863902244413481</v>
      </c>
      <c r="DG1484">
        <v>20.759128925602937</v>
      </c>
      <c r="DI1484">
        <f t="shared" si="1215"/>
        <v>1</v>
      </c>
      <c r="DJ1484">
        <f t="shared" si="1216"/>
        <v>0</v>
      </c>
      <c r="DK1484">
        <f t="shared" si="1217"/>
        <v>0.10477331881054397</v>
      </c>
      <c r="DN1484">
        <v>1477</v>
      </c>
      <c r="DO1484">
        <v>24.569194558496022</v>
      </c>
      <c r="DP1484">
        <v>15.722296049692975</v>
      </c>
      <c r="DR1484">
        <f t="shared" si="1218"/>
        <v>1</v>
      </c>
      <c r="DS1484">
        <f t="shared" si="1219"/>
        <v>0</v>
      </c>
      <c r="DT1484">
        <f t="shared" si="1220"/>
        <v>8.8468985088030472</v>
      </c>
      <c r="DW1484">
        <v>1477</v>
      </c>
      <c r="DX1484">
        <v>26.612484413172691</v>
      </c>
      <c r="DY1484">
        <v>16.897000484618893</v>
      </c>
      <c r="EA1484">
        <f t="shared" si="1221"/>
        <v>1</v>
      </c>
      <c r="EB1484">
        <f t="shared" si="1222"/>
        <v>0</v>
      </c>
      <c r="EC1484">
        <f t="shared" si="1223"/>
        <v>9.7154839285537982</v>
      </c>
      <c r="EF1484">
        <v>1477</v>
      </c>
      <c r="EG1484">
        <v>21.631256232687726</v>
      </c>
      <c r="EH1484">
        <v>13.73497603839118</v>
      </c>
      <c r="EJ1484">
        <f t="shared" si="1224"/>
        <v>1</v>
      </c>
      <c r="EK1484">
        <f t="shared" si="1225"/>
        <v>0</v>
      </c>
      <c r="EL1484">
        <f t="shared" si="1226"/>
        <v>7.8962801942965459</v>
      </c>
      <c r="EO1484">
        <v>1477</v>
      </c>
      <c r="EP1484">
        <v>22.058587048166292</v>
      </c>
      <c r="EQ1484">
        <v>20.79904996211566</v>
      </c>
      <c r="ES1484">
        <f t="shared" si="1227"/>
        <v>1</v>
      </c>
      <c r="ET1484">
        <f t="shared" si="1228"/>
        <v>0</v>
      </c>
      <c r="EU1484">
        <f t="shared" si="1229"/>
        <v>1.2595370860506314</v>
      </c>
    </row>
    <row r="1485" spans="1:151" x14ac:dyDescent="0.25">
      <c r="A1485">
        <v>1478</v>
      </c>
      <c r="B1485">
        <v>14.491293474615762</v>
      </c>
      <c r="C1485">
        <v>39.710955628344315</v>
      </c>
      <c r="E1485">
        <f t="shared" si="1179"/>
        <v>0</v>
      </c>
      <c r="F1485">
        <f t="shared" si="1181"/>
        <v>1</v>
      </c>
      <c r="G1485">
        <f t="shared" si="1180"/>
        <v>25.219662153728553</v>
      </c>
      <c r="J1485">
        <v>1478</v>
      </c>
      <c r="K1485">
        <v>11.644750992640205</v>
      </c>
      <c r="L1485">
        <v>27.210894338995153</v>
      </c>
      <c r="N1485">
        <f t="shared" si="1182"/>
        <v>0</v>
      </c>
      <c r="O1485">
        <f t="shared" si="1183"/>
        <v>1</v>
      </c>
      <c r="P1485">
        <f t="shared" si="1184"/>
        <v>15.566143346354949</v>
      </c>
      <c r="S1485">
        <v>1478</v>
      </c>
      <c r="T1485">
        <v>13.841236818796069</v>
      </c>
      <c r="U1485">
        <v>24.861624306799509</v>
      </c>
      <c r="W1485">
        <f t="shared" si="1185"/>
        <v>0</v>
      </c>
      <c r="X1485">
        <f t="shared" si="1186"/>
        <v>1</v>
      </c>
      <c r="Y1485">
        <f t="shared" si="1187"/>
        <v>11.02038748800344</v>
      </c>
      <c r="AB1485">
        <v>1478</v>
      </c>
      <c r="AC1485">
        <v>29.080822569730309</v>
      </c>
      <c r="AD1485">
        <v>18.253825697703284</v>
      </c>
      <c r="AF1485">
        <f t="shared" si="1188"/>
        <v>1</v>
      </c>
      <c r="AG1485">
        <f t="shared" si="1189"/>
        <v>0</v>
      </c>
      <c r="AH1485">
        <f t="shared" si="1190"/>
        <v>10.826996872027024</v>
      </c>
      <c r="AK1485">
        <v>1478</v>
      </c>
      <c r="AL1485">
        <v>14.339137428039972</v>
      </c>
      <c r="AM1485">
        <v>34.49722579278194</v>
      </c>
      <c r="AO1485">
        <f t="shared" si="1191"/>
        <v>0</v>
      </c>
      <c r="AP1485">
        <f t="shared" si="1192"/>
        <v>1</v>
      </c>
      <c r="AQ1485">
        <f t="shared" si="1193"/>
        <v>20.158088364741968</v>
      </c>
      <c r="AT1485">
        <v>1478</v>
      </c>
      <c r="AU1485">
        <v>16.649370534811705</v>
      </c>
      <c r="AV1485">
        <v>20.54026976412705</v>
      </c>
      <c r="AX1485">
        <f t="shared" si="1194"/>
        <v>0</v>
      </c>
      <c r="AY1485">
        <f t="shared" si="1195"/>
        <v>1</v>
      </c>
      <c r="AZ1485">
        <f t="shared" si="1196"/>
        <v>3.8908992293153446</v>
      </c>
      <c r="BC1485">
        <v>1478</v>
      </c>
      <c r="BD1485" t="e">
        <v>#N/A</v>
      </c>
      <c r="BE1485" t="e">
        <v>#N/A</v>
      </c>
      <c r="BG1485" t="e">
        <f t="shared" si="1197"/>
        <v>#N/A</v>
      </c>
      <c r="BH1485" t="e">
        <f t="shared" si="1198"/>
        <v>#N/A</v>
      </c>
      <c r="BI1485" t="e">
        <f t="shared" si="1199"/>
        <v>#N/A</v>
      </c>
      <c r="BL1485">
        <v>1478</v>
      </c>
      <c r="BM1485">
        <v>31.181721490264216</v>
      </c>
      <c r="BN1485">
        <v>10.145446362895326</v>
      </c>
      <c r="BP1485">
        <f t="shared" si="1200"/>
        <v>1</v>
      </c>
      <c r="BQ1485">
        <f t="shared" si="1201"/>
        <v>0</v>
      </c>
      <c r="BR1485">
        <f t="shared" si="1202"/>
        <v>21.036275127368889</v>
      </c>
      <c r="BU1485">
        <v>1478</v>
      </c>
      <c r="BV1485">
        <v>37.270851577098981</v>
      </c>
      <c r="BW1485">
        <v>29.967295084219518</v>
      </c>
      <c r="BY1485">
        <f t="shared" si="1203"/>
        <v>1</v>
      </c>
      <c r="BZ1485">
        <f t="shared" si="1204"/>
        <v>0</v>
      </c>
      <c r="CA1485">
        <f t="shared" si="1205"/>
        <v>7.3035564928794621</v>
      </c>
      <c r="CD1485">
        <v>1478</v>
      </c>
      <c r="CE1485">
        <v>18.486880725560166</v>
      </c>
      <c r="CF1485">
        <v>40.771649279681014</v>
      </c>
      <c r="CH1485">
        <f t="shared" si="1206"/>
        <v>0</v>
      </c>
      <c r="CI1485">
        <f t="shared" si="1207"/>
        <v>1</v>
      </c>
      <c r="CJ1485">
        <f t="shared" si="1208"/>
        <v>22.284768554120848</v>
      </c>
      <c r="CM1485">
        <v>1478</v>
      </c>
      <c r="CN1485">
        <v>15.829429309519005</v>
      </c>
      <c r="CO1485">
        <v>13.851999931336151</v>
      </c>
      <c r="CQ1485">
        <f t="shared" si="1209"/>
        <v>1</v>
      </c>
      <c r="CR1485">
        <f t="shared" si="1210"/>
        <v>0</v>
      </c>
      <c r="CS1485">
        <f t="shared" si="1211"/>
        <v>1.9774293781828547</v>
      </c>
      <c r="CV1485">
        <v>1478</v>
      </c>
      <c r="CW1485">
        <v>27.698136768761639</v>
      </c>
      <c r="CX1485">
        <v>21.99971800394853</v>
      </c>
      <c r="CZ1485">
        <f t="shared" si="1212"/>
        <v>1</v>
      </c>
      <c r="DA1485">
        <f t="shared" si="1213"/>
        <v>0</v>
      </c>
      <c r="DB1485">
        <f t="shared" si="1214"/>
        <v>5.698418764813109</v>
      </c>
      <c r="DE1485">
        <v>1478</v>
      </c>
      <c r="DF1485">
        <v>15.76213726109494</v>
      </c>
      <c r="DG1485">
        <v>19.728979247971285</v>
      </c>
      <c r="DI1485">
        <f t="shared" si="1215"/>
        <v>0</v>
      </c>
      <c r="DJ1485">
        <f t="shared" si="1216"/>
        <v>1</v>
      </c>
      <c r="DK1485">
        <f t="shared" si="1217"/>
        <v>3.9668419868763447</v>
      </c>
      <c r="DN1485">
        <v>1478</v>
      </c>
      <c r="DO1485">
        <v>24.877382939976577</v>
      </c>
      <c r="DP1485">
        <v>22.427748975943935</v>
      </c>
      <c r="DR1485">
        <f t="shared" si="1218"/>
        <v>1</v>
      </c>
      <c r="DS1485">
        <f t="shared" si="1219"/>
        <v>0</v>
      </c>
      <c r="DT1485">
        <f t="shared" si="1220"/>
        <v>2.4496339640326426</v>
      </c>
      <c r="DW1485">
        <v>1478</v>
      </c>
      <c r="DX1485">
        <v>12.577417273042146</v>
      </c>
      <c r="DY1485">
        <v>22.774315237865995</v>
      </c>
      <c r="EA1485">
        <f t="shared" si="1221"/>
        <v>0</v>
      </c>
      <c r="EB1485">
        <f t="shared" si="1222"/>
        <v>1</v>
      </c>
      <c r="EC1485">
        <f t="shared" si="1223"/>
        <v>10.196897964823849</v>
      </c>
      <c r="EF1485">
        <v>1478</v>
      </c>
      <c r="EG1485">
        <v>23.752916235964818</v>
      </c>
      <c r="EH1485">
        <v>18.573888250349345</v>
      </c>
      <c r="EJ1485">
        <f t="shared" si="1224"/>
        <v>1</v>
      </c>
      <c r="EK1485">
        <f t="shared" si="1225"/>
        <v>0</v>
      </c>
      <c r="EL1485">
        <f t="shared" si="1226"/>
        <v>5.1790279856154733</v>
      </c>
      <c r="EO1485">
        <v>1478</v>
      </c>
      <c r="EP1485">
        <v>19.914974622950027</v>
      </c>
      <c r="EQ1485">
        <v>28.345460943057585</v>
      </c>
      <c r="ES1485">
        <f t="shared" si="1227"/>
        <v>0</v>
      </c>
      <c r="ET1485">
        <f t="shared" si="1228"/>
        <v>1</v>
      </c>
      <c r="EU1485">
        <f t="shared" si="1229"/>
        <v>8.4304863201075584</v>
      </c>
    </row>
    <row r="1486" spans="1:151" x14ac:dyDescent="0.25">
      <c r="A1486">
        <v>1479</v>
      </c>
      <c r="B1486">
        <v>9.443051145322082</v>
      </c>
      <c r="C1486">
        <v>36.84150117729471</v>
      </c>
      <c r="E1486">
        <f t="shared" si="1179"/>
        <v>0</v>
      </c>
      <c r="F1486">
        <f t="shared" si="1181"/>
        <v>1</v>
      </c>
      <c r="G1486">
        <f t="shared" si="1180"/>
        <v>27.398450031972629</v>
      </c>
      <c r="J1486">
        <v>1479</v>
      </c>
      <c r="K1486">
        <v>22.44991438046965</v>
      </c>
      <c r="L1486">
        <v>13.07252590154406</v>
      </c>
      <c r="N1486">
        <f t="shared" si="1182"/>
        <v>1</v>
      </c>
      <c r="O1486">
        <f t="shared" si="1183"/>
        <v>0</v>
      </c>
      <c r="P1486">
        <f t="shared" si="1184"/>
        <v>9.3773884789255906</v>
      </c>
      <c r="S1486">
        <v>1479</v>
      </c>
      <c r="T1486">
        <v>22.850874293381693</v>
      </c>
      <c r="U1486">
        <v>23.127739944366891</v>
      </c>
      <c r="W1486">
        <f t="shared" si="1185"/>
        <v>0</v>
      </c>
      <c r="X1486">
        <f t="shared" si="1186"/>
        <v>1</v>
      </c>
      <c r="Y1486">
        <f t="shared" si="1187"/>
        <v>0.27686565098519722</v>
      </c>
      <c r="AB1486">
        <v>1479</v>
      </c>
      <c r="AC1486">
        <v>40.119620887021625</v>
      </c>
      <c r="AD1486">
        <v>19.74758873324576</v>
      </c>
      <c r="AF1486">
        <f t="shared" si="1188"/>
        <v>1</v>
      </c>
      <c r="AG1486">
        <f t="shared" si="1189"/>
        <v>0</v>
      </c>
      <c r="AH1486">
        <f t="shared" si="1190"/>
        <v>20.372032153775866</v>
      </c>
      <c r="AK1486">
        <v>1479</v>
      </c>
      <c r="AL1486">
        <v>34.562702252110476</v>
      </c>
      <c r="AM1486">
        <v>37.889306319248213</v>
      </c>
      <c r="AO1486">
        <f t="shared" si="1191"/>
        <v>0</v>
      </c>
      <c r="AP1486">
        <f t="shared" si="1192"/>
        <v>1</v>
      </c>
      <c r="AQ1486">
        <f t="shared" si="1193"/>
        <v>3.3266040671377368</v>
      </c>
      <c r="AT1486">
        <v>1479</v>
      </c>
      <c r="AU1486">
        <v>17.990110130304494</v>
      </c>
      <c r="AV1486">
        <v>28.194200631694958</v>
      </c>
      <c r="AX1486">
        <f t="shared" si="1194"/>
        <v>0</v>
      </c>
      <c r="AY1486">
        <f t="shared" si="1195"/>
        <v>1</v>
      </c>
      <c r="AZ1486">
        <f t="shared" si="1196"/>
        <v>10.204090501390464</v>
      </c>
      <c r="BC1486">
        <v>1479</v>
      </c>
      <c r="BD1486" t="e">
        <v>#N/A</v>
      </c>
      <c r="BE1486" t="e">
        <v>#N/A</v>
      </c>
      <c r="BG1486" t="e">
        <f t="shared" si="1197"/>
        <v>#N/A</v>
      </c>
      <c r="BH1486" t="e">
        <f t="shared" si="1198"/>
        <v>#N/A</v>
      </c>
      <c r="BI1486" t="e">
        <f t="shared" si="1199"/>
        <v>#N/A</v>
      </c>
      <c r="BL1486">
        <v>1479</v>
      </c>
      <c r="BM1486">
        <v>29.425440280557531</v>
      </c>
      <c r="BN1486">
        <v>13.742344888509049</v>
      </c>
      <c r="BP1486">
        <f t="shared" si="1200"/>
        <v>1</v>
      </c>
      <c r="BQ1486">
        <f t="shared" si="1201"/>
        <v>0</v>
      </c>
      <c r="BR1486">
        <f t="shared" si="1202"/>
        <v>15.683095392048482</v>
      </c>
      <c r="BU1486">
        <v>1479</v>
      </c>
      <c r="BV1486">
        <v>23.232169768193057</v>
      </c>
      <c r="BW1486">
        <v>13.743705644054371</v>
      </c>
      <c r="BY1486">
        <f t="shared" si="1203"/>
        <v>1</v>
      </c>
      <c r="BZ1486">
        <f t="shared" si="1204"/>
        <v>0</v>
      </c>
      <c r="CA1486">
        <f t="shared" si="1205"/>
        <v>9.4884641241386856</v>
      </c>
      <c r="CD1486">
        <v>1479</v>
      </c>
      <c r="CE1486">
        <v>23.389741812944596</v>
      </c>
      <c r="CF1486">
        <v>18.440427842282155</v>
      </c>
      <c r="CH1486">
        <f t="shared" si="1206"/>
        <v>1</v>
      </c>
      <c r="CI1486">
        <f t="shared" si="1207"/>
        <v>0</v>
      </c>
      <c r="CJ1486">
        <f t="shared" si="1208"/>
        <v>4.9493139706624412</v>
      </c>
      <c r="CM1486">
        <v>1479</v>
      </c>
      <c r="CN1486">
        <v>21.274874063785926</v>
      </c>
      <c r="CO1486">
        <v>13.637589144483378</v>
      </c>
      <c r="CQ1486">
        <f t="shared" si="1209"/>
        <v>1</v>
      </c>
      <c r="CR1486">
        <f t="shared" si="1210"/>
        <v>0</v>
      </c>
      <c r="CS1486">
        <f t="shared" si="1211"/>
        <v>7.637284919302548</v>
      </c>
      <c r="CV1486">
        <v>1479</v>
      </c>
      <c r="CW1486">
        <v>21.617853646141693</v>
      </c>
      <c r="CX1486">
        <v>20.25338367112218</v>
      </c>
      <c r="CZ1486">
        <f t="shared" si="1212"/>
        <v>1</v>
      </c>
      <c r="DA1486">
        <f t="shared" si="1213"/>
        <v>0</v>
      </c>
      <c r="DB1486">
        <f t="shared" si="1214"/>
        <v>1.3644699750195137</v>
      </c>
      <c r="DE1486">
        <v>1479</v>
      </c>
      <c r="DF1486">
        <v>20.765934410768441</v>
      </c>
      <c r="DG1486">
        <v>26.595136769715062</v>
      </c>
      <c r="DI1486">
        <f t="shared" si="1215"/>
        <v>0</v>
      </c>
      <c r="DJ1486">
        <f t="shared" si="1216"/>
        <v>1</v>
      </c>
      <c r="DK1486">
        <f t="shared" si="1217"/>
        <v>5.8292023589466204</v>
      </c>
      <c r="DN1486">
        <v>1479</v>
      </c>
      <c r="DO1486">
        <v>28.989415454384908</v>
      </c>
      <c r="DP1486">
        <v>27.95021701368249</v>
      </c>
      <c r="DR1486">
        <f t="shared" si="1218"/>
        <v>1</v>
      </c>
      <c r="DS1486">
        <f t="shared" si="1219"/>
        <v>0</v>
      </c>
      <c r="DT1486">
        <f t="shared" si="1220"/>
        <v>1.0391984407024175</v>
      </c>
      <c r="DW1486">
        <v>1479</v>
      </c>
      <c r="DX1486">
        <v>20.918419631183198</v>
      </c>
      <c r="DY1486">
        <v>24.570940587584229</v>
      </c>
      <c r="EA1486">
        <f t="shared" si="1221"/>
        <v>0</v>
      </c>
      <c r="EB1486">
        <f t="shared" si="1222"/>
        <v>1</v>
      </c>
      <c r="EC1486">
        <f t="shared" si="1223"/>
        <v>3.6525209564010304</v>
      </c>
      <c r="EF1486">
        <v>1479</v>
      </c>
      <c r="EG1486">
        <v>21.515080037375469</v>
      </c>
      <c r="EH1486">
        <v>16.493237079483794</v>
      </c>
      <c r="EJ1486">
        <f t="shared" si="1224"/>
        <v>1</v>
      </c>
      <c r="EK1486">
        <f t="shared" si="1225"/>
        <v>0</v>
      </c>
      <c r="EL1486">
        <f t="shared" si="1226"/>
        <v>5.0218429578916748</v>
      </c>
      <c r="EO1486">
        <v>1479</v>
      </c>
      <c r="EP1486">
        <v>23.992543494325396</v>
      </c>
      <c r="EQ1486">
        <v>23.676115866743967</v>
      </c>
      <c r="ES1486">
        <f t="shared" si="1227"/>
        <v>1</v>
      </c>
      <c r="ET1486">
        <f t="shared" si="1228"/>
        <v>0</v>
      </c>
      <c r="EU1486">
        <f t="shared" si="1229"/>
        <v>0.3164276275814295</v>
      </c>
    </row>
    <row r="1487" spans="1:151" x14ac:dyDescent="0.25">
      <c r="A1487">
        <v>1480</v>
      </c>
      <c r="B1487">
        <v>6.8216124027913345</v>
      </c>
      <c r="C1487">
        <v>34.678335801972423</v>
      </c>
      <c r="E1487">
        <f t="shared" si="1179"/>
        <v>0</v>
      </c>
      <c r="F1487">
        <f t="shared" si="1181"/>
        <v>1</v>
      </c>
      <c r="G1487">
        <f t="shared" si="1180"/>
        <v>27.856723399181089</v>
      </c>
      <c r="J1487">
        <v>1480</v>
      </c>
      <c r="K1487">
        <v>33.374922585425558</v>
      </c>
      <c r="L1487">
        <v>27.744969113602508</v>
      </c>
      <c r="N1487">
        <f t="shared" si="1182"/>
        <v>1</v>
      </c>
      <c r="O1487">
        <f t="shared" si="1183"/>
        <v>0</v>
      </c>
      <c r="P1487">
        <f t="shared" si="1184"/>
        <v>5.6299534718230504</v>
      </c>
      <c r="S1487">
        <v>1480</v>
      </c>
      <c r="T1487">
        <v>14.973882756707166</v>
      </c>
      <c r="U1487">
        <v>54.936785588446774</v>
      </c>
      <c r="W1487">
        <f t="shared" si="1185"/>
        <v>0</v>
      </c>
      <c r="X1487">
        <f t="shared" si="1186"/>
        <v>1</v>
      </c>
      <c r="Y1487">
        <f t="shared" si="1187"/>
        <v>39.962902831739612</v>
      </c>
      <c r="AB1487">
        <v>1480</v>
      </c>
      <c r="AC1487">
        <v>25.153628885095831</v>
      </c>
      <c r="AD1487">
        <v>17.423761994248359</v>
      </c>
      <c r="AF1487">
        <f t="shared" si="1188"/>
        <v>1</v>
      </c>
      <c r="AG1487">
        <f t="shared" si="1189"/>
        <v>0</v>
      </c>
      <c r="AH1487">
        <f t="shared" si="1190"/>
        <v>7.7298668908474717</v>
      </c>
      <c r="AK1487">
        <v>1480</v>
      </c>
      <c r="AL1487">
        <v>15.66418617453396</v>
      </c>
      <c r="AM1487">
        <v>33.539088599659877</v>
      </c>
      <c r="AO1487">
        <f t="shared" si="1191"/>
        <v>0</v>
      </c>
      <c r="AP1487">
        <f t="shared" si="1192"/>
        <v>1</v>
      </c>
      <c r="AQ1487">
        <f t="shared" si="1193"/>
        <v>17.874902425125917</v>
      </c>
      <c r="AT1487">
        <v>1480</v>
      </c>
      <c r="AU1487">
        <v>21.009085126743464</v>
      </c>
      <c r="AV1487">
        <v>19.671981294505755</v>
      </c>
      <c r="AX1487">
        <f t="shared" si="1194"/>
        <v>1</v>
      </c>
      <c r="AY1487">
        <f t="shared" si="1195"/>
        <v>0</v>
      </c>
      <c r="AZ1487">
        <f t="shared" si="1196"/>
        <v>1.3371038322377089</v>
      </c>
      <c r="BC1487">
        <v>1480</v>
      </c>
      <c r="BD1487" t="e">
        <v>#N/A</v>
      </c>
      <c r="BE1487" t="e">
        <v>#N/A</v>
      </c>
      <c r="BG1487" t="e">
        <f t="shared" si="1197"/>
        <v>#N/A</v>
      </c>
      <c r="BH1487" t="e">
        <f t="shared" si="1198"/>
        <v>#N/A</v>
      </c>
      <c r="BI1487" t="e">
        <f t="shared" si="1199"/>
        <v>#N/A</v>
      </c>
      <c r="BL1487">
        <v>1480</v>
      </c>
      <c r="BM1487">
        <v>27.47362553070078</v>
      </c>
      <c r="BN1487">
        <v>9.7697719685286479</v>
      </c>
      <c r="BP1487">
        <f t="shared" si="1200"/>
        <v>1</v>
      </c>
      <c r="BQ1487">
        <f t="shared" si="1201"/>
        <v>0</v>
      </c>
      <c r="BR1487">
        <f t="shared" si="1202"/>
        <v>17.703853562172132</v>
      </c>
      <c r="BU1487">
        <v>1480</v>
      </c>
      <c r="BV1487">
        <v>15.115028137130517</v>
      </c>
      <c r="BW1487">
        <v>16.439547473060564</v>
      </c>
      <c r="BY1487">
        <f t="shared" si="1203"/>
        <v>0</v>
      </c>
      <c r="BZ1487">
        <f t="shared" si="1204"/>
        <v>1</v>
      </c>
      <c r="CA1487">
        <f t="shared" si="1205"/>
        <v>1.3245193359300469</v>
      </c>
      <c r="CD1487">
        <v>1480</v>
      </c>
      <c r="CE1487">
        <v>19.40466814943214</v>
      </c>
      <c r="CF1487">
        <v>14.535920471358683</v>
      </c>
      <c r="CH1487">
        <f t="shared" si="1206"/>
        <v>1</v>
      </c>
      <c r="CI1487">
        <f t="shared" si="1207"/>
        <v>0</v>
      </c>
      <c r="CJ1487">
        <f t="shared" si="1208"/>
        <v>4.8687476780734578</v>
      </c>
      <c r="CM1487">
        <v>1480</v>
      </c>
      <c r="CN1487">
        <v>21.904196258242202</v>
      </c>
      <c r="CO1487">
        <v>7.0014646154116829</v>
      </c>
      <c r="CQ1487">
        <f t="shared" si="1209"/>
        <v>1</v>
      </c>
      <c r="CR1487">
        <f t="shared" si="1210"/>
        <v>0</v>
      </c>
      <c r="CS1487">
        <f t="shared" si="1211"/>
        <v>14.902731642830519</v>
      </c>
      <c r="CV1487">
        <v>1480</v>
      </c>
      <c r="CW1487">
        <v>22.413952507436548</v>
      </c>
      <c r="CX1487">
        <v>14.214921008612109</v>
      </c>
      <c r="CZ1487">
        <f t="shared" si="1212"/>
        <v>1</v>
      </c>
      <c r="DA1487">
        <f t="shared" si="1213"/>
        <v>0</v>
      </c>
      <c r="DB1487">
        <f t="shared" si="1214"/>
        <v>8.1990314988244393</v>
      </c>
      <c r="DE1487">
        <v>1480</v>
      </c>
      <c r="DF1487">
        <v>11.385031806715357</v>
      </c>
      <c r="DG1487">
        <v>25.702859179287156</v>
      </c>
      <c r="DI1487">
        <f t="shared" si="1215"/>
        <v>0</v>
      </c>
      <c r="DJ1487">
        <f t="shared" si="1216"/>
        <v>1</v>
      </c>
      <c r="DK1487">
        <f t="shared" si="1217"/>
        <v>14.317827372571799</v>
      </c>
      <c r="DN1487">
        <v>1480</v>
      </c>
      <c r="DO1487">
        <v>21.682998404707952</v>
      </c>
      <c r="DP1487">
        <v>31.08900950803789</v>
      </c>
      <c r="DR1487">
        <f t="shared" si="1218"/>
        <v>0</v>
      </c>
      <c r="DS1487">
        <f t="shared" si="1219"/>
        <v>1</v>
      </c>
      <c r="DT1487">
        <f t="shared" si="1220"/>
        <v>9.4060111033299378</v>
      </c>
      <c r="DW1487">
        <v>1480</v>
      </c>
      <c r="DX1487">
        <v>6.3839611455611909</v>
      </c>
      <c r="DY1487">
        <v>21.139210021725301</v>
      </c>
      <c r="EA1487">
        <f t="shared" si="1221"/>
        <v>0</v>
      </c>
      <c r="EB1487">
        <f t="shared" si="1222"/>
        <v>1</v>
      </c>
      <c r="EC1487">
        <f t="shared" si="1223"/>
        <v>14.75524887616411</v>
      </c>
      <c r="EF1487">
        <v>1480</v>
      </c>
      <c r="EG1487">
        <v>17.952815387830455</v>
      </c>
      <c r="EH1487">
        <v>14.853663067335221</v>
      </c>
      <c r="EJ1487">
        <f t="shared" si="1224"/>
        <v>1</v>
      </c>
      <c r="EK1487">
        <f t="shared" si="1225"/>
        <v>0</v>
      </c>
      <c r="EL1487">
        <f t="shared" si="1226"/>
        <v>3.099152320495234</v>
      </c>
      <c r="EO1487">
        <v>1480</v>
      </c>
      <c r="EP1487">
        <v>24.055171068105032</v>
      </c>
      <c r="EQ1487">
        <v>46.036483174827268</v>
      </c>
      <c r="ES1487">
        <f t="shared" si="1227"/>
        <v>0</v>
      </c>
      <c r="ET1487">
        <f t="shared" si="1228"/>
        <v>1</v>
      </c>
      <c r="EU1487">
        <f t="shared" si="1229"/>
        <v>21.981312106722235</v>
      </c>
    </row>
    <row r="1488" spans="1:151" x14ac:dyDescent="0.25">
      <c r="A1488">
        <v>1481</v>
      </c>
      <c r="B1488">
        <v>13.078269799568229</v>
      </c>
      <c r="C1488">
        <v>3.66779665853376</v>
      </c>
      <c r="E1488">
        <f t="shared" si="1179"/>
        <v>1</v>
      </c>
      <c r="F1488">
        <f t="shared" si="1181"/>
        <v>0</v>
      </c>
      <c r="G1488">
        <f t="shared" si="1180"/>
        <v>9.4104731410344691</v>
      </c>
      <c r="J1488">
        <v>1481</v>
      </c>
      <c r="K1488">
        <v>21.709302551595716</v>
      </c>
      <c r="L1488">
        <v>21.037423833305219</v>
      </c>
      <c r="N1488">
        <f t="shared" si="1182"/>
        <v>1</v>
      </c>
      <c r="O1488">
        <f t="shared" si="1183"/>
        <v>0</v>
      </c>
      <c r="P1488">
        <f t="shared" si="1184"/>
        <v>0.67187871829049683</v>
      </c>
      <c r="S1488">
        <v>1481</v>
      </c>
      <c r="T1488">
        <v>18.620246624227715</v>
      </c>
      <c r="U1488">
        <v>11.553993470024375</v>
      </c>
      <c r="W1488">
        <f t="shared" si="1185"/>
        <v>1</v>
      </c>
      <c r="X1488">
        <f t="shared" si="1186"/>
        <v>0</v>
      </c>
      <c r="Y1488">
        <f t="shared" si="1187"/>
        <v>7.0662531542033395</v>
      </c>
      <c r="AB1488">
        <v>1481</v>
      </c>
      <c r="AC1488">
        <v>23.753020009153225</v>
      </c>
      <c r="AD1488">
        <v>17.711960487152727</v>
      </c>
      <c r="AF1488">
        <f t="shared" si="1188"/>
        <v>1</v>
      </c>
      <c r="AG1488">
        <f t="shared" si="1189"/>
        <v>0</v>
      </c>
      <c r="AH1488">
        <f t="shared" si="1190"/>
        <v>6.0410595220004986</v>
      </c>
      <c r="AK1488">
        <v>1481</v>
      </c>
      <c r="AL1488">
        <v>27.391926708929489</v>
      </c>
      <c r="AM1488">
        <v>35.921168297150011</v>
      </c>
      <c r="AO1488">
        <f t="shared" si="1191"/>
        <v>0</v>
      </c>
      <c r="AP1488">
        <f t="shared" si="1192"/>
        <v>1</v>
      </c>
      <c r="AQ1488">
        <f t="shared" si="1193"/>
        <v>8.5292415882205219</v>
      </c>
      <c r="AT1488">
        <v>1481</v>
      </c>
      <c r="AU1488">
        <v>21.950764342129286</v>
      </c>
      <c r="AV1488">
        <v>27.757723208021872</v>
      </c>
      <c r="AX1488">
        <f t="shared" si="1194"/>
        <v>0</v>
      </c>
      <c r="AY1488">
        <f t="shared" si="1195"/>
        <v>1</v>
      </c>
      <c r="AZ1488">
        <f t="shared" si="1196"/>
        <v>5.8069588658925859</v>
      </c>
      <c r="BC1488">
        <v>1481</v>
      </c>
      <c r="BD1488" t="e">
        <v>#N/A</v>
      </c>
      <c r="BE1488" t="e">
        <v>#N/A</v>
      </c>
      <c r="BG1488" t="e">
        <f t="shared" si="1197"/>
        <v>#N/A</v>
      </c>
      <c r="BH1488" t="e">
        <f t="shared" si="1198"/>
        <v>#N/A</v>
      </c>
      <c r="BI1488" t="e">
        <f t="shared" si="1199"/>
        <v>#N/A</v>
      </c>
      <c r="BL1488">
        <v>1481</v>
      </c>
      <c r="BM1488">
        <v>25.800655651494317</v>
      </c>
      <c r="BN1488">
        <v>16.708926767144387</v>
      </c>
      <c r="BP1488">
        <f t="shared" si="1200"/>
        <v>1</v>
      </c>
      <c r="BQ1488">
        <f t="shared" si="1201"/>
        <v>0</v>
      </c>
      <c r="BR1488">
        <f t="shared" si="1202"/>
        <v>9.09172888434993</v>
      </c>
      <c r="BU1488">
        <v>1481</v>
      </c>
      <c r="BV1488">
        <v>26.124270138829839</v>
      </c>
      <c r="BW1488">
        <v>35.608180294972449</v>
      </c>
      <c r="BY1488">
        <f t="shared" si="1203"/>
        <v>0</v>
      </c>
      <c r="BZ1488">
        <f t="shared" si="1204"/>
        <v>1</v>
      </c>
      <c r="CA1488">
        <f t="shared" si="1205"/>
        <v>9.4839101561426098</v>
      </c>
      <c r="CD1488">
        <v>1481</v>
      </c>
      <c r="CE1488">
        <v>25.354480103928047</v>
      </c>
      <c r="CF1488">
        <v>24.262469709698994</v>
      </c>
      <c r="CH1488">
        <f t="shared" si="1206"/>
        <v>1</v>
      </c>
      <c r="CI1488">
        <f t="shared" si="1207"/>
        <v>0</v>
      </c>
      <c r="CJ1488">
        <f t="shared" si="1208"/>
        <v>1.0920103942290531</v>
      </c>
      <c r="CM1488">
        <v>1481</v>
      </c>
      <c r="CN1488">
        <v>15.93948220826644</v>
      </c>
      <c r="CO1488">
        <v>34.321501528862512</v>
      </c>
      <c r="CQ1488">
        <f t="shared" si="1209"/>
        <v>0</v>
      </c>
      <c r="CR1488">
        <f t="shared" si="1210"/>
        <v>1</v>
      </c>
      <c r="CS1488">
        <f t="shared" si="1211"/>
        <v>18.382019320596072</v>
      </c>
      <c r="CV1488">
        <v>1481</v>
      </c>
      <c r="CW1488">
        <v>25.961742355095183</v>
      </c>
      <c r="CX1488">
        <v>20.349791425755008</v>
      </c>
      <c r="CZ1488">
        <f t="shared" si="1212"/>
        <v>1</v>
      </c>
      <c r="DA1488">
        <f t="shared" si="1213"/>
        <v>0</v>
      </c>
      <c r="DB1488">
        <f t="shared" si="1214"/>
        <v>5.6119509293401748</v>
      </c>
      <c r="DE1488">
        <v>1481</v>
      </c>
      <c r="DF1488">
        <v>29.213770517353097</v>
      </c>
      <c r="DG1488">
        <v>22.966997071558744</v>
      </c>
      <c r="DI1488">
        <f t="shared" si="1215"/>
        <v>1</v>
      </c>
      <c r="DJ1488">
        <f t="shared" si="1216"/>
        <v>0</v>
      </c>
      <c r="DK1488">
        <f t="shared" si="1217"/>
        <v>6.2467734457943536</v>
      </c>
      <c r="DN1488">
        <v>1481</v>
      </c>
      <c r="DO1488">
        <v>22.187498482259404</v>
      </c>
      <c r="DP1488">
        <v>25.892818351776924</v>
      </c>
      <c r="DR1488">
        <f t="shared" si="1218"/>
        <v>0</v>
      </c>
      <c r="DS1488">
        <f t="shared" si="1219"/>
        <v>1</v>
      </c>
      <c r="DT1488">
        <f t="shared" si="1220"/>
        <v>3.7053198695175205</v>
      </c>
      <c r="DW1488">
        <v>1481</v>
      </c>
      <c r="DX1488">
        <v>29.622030717026597</v>
      </c>
      <c r="DY1488">
        <v>17.572205101169686</v>
      </c>
      <c r="EA1488">
        <f t="shared" si="1221"/>
        <v>1</v>
      </c>
      <c r="EB1488">
        <f t="shared" si="1222"/>
        <v>0</v>
      </c>
      <c r="EC1488">
        <f t="shared" si="1223"/>
        <v>12.049825615856911</v>
      </c>
      <c r="EF1488">
        <v>1481</v>
      </c>
      <c r="EG1488">
        <v>20.146920760802718</v>
      </c>
      <c r="EH1488">
        <v>21.587574315924456</v>
      </c>
      <c r="EJ1488">
        <f t="shared" si="1224"/>
        <v>0</v>
      </c>
      <c r="EK1488">
        <f t="shared" si="1225"/>
        <v>1</v>
      </c>
      <c r="EL1488">
        <f t="shared" si="1226"/>
        <v>1.4406535551217381</v>
      </c>
      <c r="EO1488">
        <v>1481</v>
      </c>
      <c r="EP1488">
        <v>17.766389983792891</v>
      </c>
      <c r="EQ1488">
        <v>59.914078203629131</v>
      </c>
      <c r="ES1488">
        <f t="shared" si="1227"/>
        <v>0</v>
      </c>
      <c r="ET1488">
        <f t="shared" si="1228"/>
        <v>1</v>
      </c>
      <c r="EU1488">
        <f t="shared" si="1229"/>
        <v>42.14768821983624</v>
      </c>
    </row>
    <row r="1489" spans="1:151" x14ac:dyDescent="0.25">
      <c r="A1489">
        <v>1482</v>
      </c>
      <c r="B1489">
        <v>11.16502571362518</v>
      </c>
      <c r="C1489">
        <v>10.902041364852026</v>
      </c>
      <c r="E1489">
        <f t="shared" si="1179"/>
        <v>1</v>
      </c>
      <c r="F1489">
        <f t="shared" si="1181"/>
        <v>0</v>
      </c>
      <c r="G1489">
        <f t="shared" si="1180"/>
        <v>0.2629843487731538</v>
      </c>
      <c r="J1489">
        <v>1482</v>
      </c>
      <c r="K1489">
        <v>22.997416636492016</v>
      </c>
      <c r="L1489">
        <v>22.558194263271659</v>
      </c>
      <c r="N1489">
        <f t="shared" si="1182"/>
        <v>1</v>
      </c>
      <c r="O1489">
        <f t="shared" si="1183"/>
        <v>0</v>
      </c>
      <c r="P1489">
        <f t="shared" si="1184"/>
        <v>0.43922237322035684</v>
      </c>
      <c r="S1489">
        <v>1482</v>
      </c>
      <c r="T1489">
        <v>12.816732838914508</v>
      </c>
      <c r="U1489">
        <v>34.886212114604625</v>
      </c>
      <c r="W1489">
        <f t="shared" si="1185"/>
        <v>0</v>
      </c>
      <c r="X1489">
        <f t="shared" si="1186"/>
        <v>1</v>
      </c>
      <c r="Y1489">
        <f t="shared" si="1187"/>
        <v>22.069479275690117</v>
      </c>
      <c r="AB1489">
        <v>1482</v>
      </c>
      <c r="AC1489">
        <v>23.333853819821542</v>
      </c>
      <c r="AD1489">
        <v>17.456446661874249</v>
      </c>
      <c r="AF1489">
        <f t="shared" si="1188"/>
        <v>1</v>
      </c>
      <c r="AG1489">
        <f t="shared" si="1189"/>
        <v>0</v>
      </c>
      <c r="AH1489">
        <f t="shared" si="1190"/>
        <v>5.8774071579472924</v>
      </c>
      <c r="AK1489">
        <v>1482</v>
      </c>
      <c r="AL1489">
        <v>20.233562630258596</v>
      </c>
      <c r="AM1489">
        <v>17.677788817691994</v>
      </c>
      <c r="AO1489">
        <f t="shared" si="1191"/>
        <v>1</v>
      </c>
      <c r="AP1489">
        <f t="shared" si="1192"/>
        <v>0</v>
      </c>
      <c r="AQ1489">
        <f t="shared" si="1193"/>
        <v>2.5557738125666027</v>
      </c>
      <c r="AT1489">
        <v>1482</v>
      </c>
      <c r="AU1489">
        <v>21.151290099881184</v>
      </c>
      <c r="AV1489">
        <v>10.198671802060439</v>
      </c>
      <c r="AX1489">
        <f t="shared" si="1194"/>
        <v>1</v>
      </c>
      <c r="AY1489">
        <f t="shared" si="1195"/>
        <v>0</v>
      </c>
      <c r="AZ1489">
        <f t="shared" si="1196"/>
        <v>10.952618297820745</v>
      </c>
      <c r="BC1489">
        <v>1482</v>
      </c>
      <c r="BD1489" t="e">
        <v>#N/A</v>
      </c>
      <c r="BE1489" t="e">
        <v>#N/A</v>
      </c>
      <c r="BG1489" t="e">
        <f t="shared" si="1197"/>
        <v>#N/A</v>
      </c>
      <c r="BH1489" t="e">
        <f t="shared" si="1198"/>
        <v>#N/A</v>
      </c>
      <c r="BI1489" t="e">
        <f t="shared" si="1199"/>
        <v>#N/A</v>
      </c>
      <c r="BL1489">
        <v>1482</v>
      </c>
      <c r="BM1489">
        <v>27.581098791311057</v>
      </c>
      <c r="BN1489">
        <v>16.29531666784878</v>
      </c>
      <c r="BP1489">
        <f t="shared" si="1200"/>
        <v>1</v>
      </c>
      <c r="BQ1489">
        <f t="shared" si="1201"/>
        <v>0</v>
      </c>
      <c r="BR1489">
        <f t="shared" si="1202"/>
        <v>11.285782123462276</v>
      </c>
      <c r="BU1489">
        <v>1482</v>
      </c>
      <c r="BV1489">
        <v>22.500832655155516</v>
      </c>
      <c r="BW1489">
        <v>14.448166986381379</v>
      </c>
      <c r="BY1489">
        <f t="shared" si="1203"/>
        <v>1</v>
      </c>
      <c r="BZ1489">
        <f t="shared" si="1204"/>
        <v>0</v>
      </c>
      <c r="CA1489">
        <f t="shared" si="1205"/>
        <v>8.0526656687741376</v>
      </c>
      <c r="CD1489">
        <v>1482</v>
      </c>
      <c r="CE1489">
        <v>27.571715469965568</v>
      </c>
      <c r="CF1489">
        <v>21.580892746444302</v>
      </c>
      <c r="CH1489">
        <f t="shared" si="1206"/>
        <v>1</v>
      </c>
      <c r="CI1489">
        <f t="shared" si="1207"/>
        <v>0</v>
      </c>
      <c r="CJ1489">
        <f t="shared" si="1208"/>
        <v>5.9908227235212657</v>
      </c>
      <c r="CM1489">
        <v>1482</v>
      </c>
      <c r="CN1489">
        <v>21.194250864958683</v>
      </c>
      <c r="CO1489">
        <v>38.005643928752519</v>
      </c>
      <c r="CQ1489">
        <f t="shared" si="1209"/>
        <v>0</v>
      </c>
      <c r="CR1489">
        <f t="shared" si="1210"/>
        <v>1</v>
      </c>
      <c r="CS1489">
        <f t="shared" si="1211"/>
        <v>16.811393063793837</v>
      </c>
      <c r="CV1489">
        <v>1482</v>
      </c>
      <c r="CW1489">
        <v>23.562096199693869</v>
      </c>
      <c r="CX1489">
        <v>15.933085118311487</v>
      </c>
      <c r="CZ1489">
        <f t="shared" si="1212"/>
        <v>1</v>
      </c>
      <c r="DA1489">
        <f t="shared" si="1213"/>
        <v>0</v>
      </c>
      <c r="DB1489">
        <f t="shared" si="1214"/>
        <v>7.6290110813823819</v>
      </c>
      <c r="DE1489">
        <v>1482</v>
      </c>
      <c r="DF1489">
        <v>25.743153260250541</v>
      </c>
      <c r="DG1489">
        <v>26.401880376025233</v>
      </c>
      <c r="DI1489">
        <f t="shared" si="1215"/>
        <v>0</v>
      </c>
      <c r="DJ1489">
        <f t="shared" si="1216"/>
        <v>1</v>
      </c>
      <c r="DK1489">
        <f t="shared" si="1217"/>
        <v>0.6587271157746919</v>
      </c>
      <c r="DN1489">
        <v>1482</v>
      </c>
      <c r="DO1489">
        <v>22.529754617817527</v>
      </c>
      <c r="DP1489">
        <v>24.106696016961269</v>
      </c>
      <c r="DR1489">
        <f t="shared" si="1218"/>
        <v>0</v>
      </c>
      <c r="DS1489">
        <f t="shared" si="1219"/>
        <v>1</v>
      </c>
      <c r="DT1489">
        <f t="shared" si="1220"/>
        <v>1.5769413991437418</v>
      </c>
      <c r="DW1489">
        <v>1482</v>
      </c>
      <c r="DX1489">
        <v>27.79994601013739</v>
      </c>
      <c r="DY1489">
        <v>25.577566915083818</v>
      </c>
      <c r="EA1489">
        <f t="shared" si="1221"/>
        <v>1</v>
      </c>
      <c r="EB1489">
        <f t="shared" si="1222"/>
        <v>0</v>
      </c>
      <c r="EC1489">
        <f t="shared" si="1223"/>
        <v>2.2223790950535722</v>
      </c>
      <c r="EF1489">
        <v>1482</v>
      </c>
      <c r="EG1489">
        <v>16.054385691240828</v>
      </c>
      <c r="EH1489">
        <v>14.579132526971227</v>
      </c>
      <c r="EJ1489">
        <f t="shared" si="1224"/>
        <v>1</v>
      </c>
      <c r="EK1489">
        <f t="shared" si="1225"/>
        <v>0</v>
      </c>
      <c r="EL1489">
        <f t="shared" si="1226"/>
        <v>1.475253164269601</v>
      </c>
      <c r="EO1489">
        <v>1482</v>
      </c>
      <c r="EP1489">
        <v>20.91742540429625</v>
      </c>
      <c r="EQ1489">
        <v>50.94165132606507</v>
      </c>
      <c r="ES1489">
        <f t="shared" si="1227"/>
        <v>0</v>
      </c>
      <c r="ET1489">
        <f t="shared" si="1228"/>
        <v>1</v>
      </c>
      <c r="EU1489">
        <f t="shared" si="1229"/>
        <v>30.024225921768821</v>
      </c>
    </row>
    <row r="1490" spans="1:151" x14ac:dyDescent="0.25">
      <c r="A1490">
        <v>1483</v>
      </c>
      <c r="B1490">
        <v>10.085027026392547</v>
      </c>
      <c r="C1490">
        <v>32.151029277992599</v>
      </c>
      <c r="E1490">
        <f t="shared" si="1179"/>
        <v>0</v>
      </c>
      <c r="F1490">
        <f t="shared" si="1181"/>
        <v>1</v>
      </c>
      <c r="G1490">
        <f t="shared" si="1180"/>
        <v>22.066002251600054</v>
      </c>
      <c r="J1490">
        <v>1483</v>
      </c>
      <c r="K1490">
        <v>14.036242100320576</v>
      </c>
      <c r="L1490">
        <v>13.647969974451781</v>
      </c>
      <c r="N1490">
        <f t="shared" si="1182"/>
        <v>1</v>
      </c>
      <c r="O1490">
        <f t="shared" si="1183"/>
        <v>0</v>
      </c>
      <c r="P1490">
        <f t="shared" si="1184"/>
        <v>0.38827212586879511</v>
      </c>
      <c r="S1490">
        <v>1483</v>
      </c>
      <c r="T1490">
        <v>18.051460883196434</v>
      </c>
      <c r="U1490">
        <v>-0.21691034903539474</v>
      </c>
      <c r="W1490">
        <f t="shared" si="1185"/>
        <v>1</v>
      </c>
      <c r="X1490">
        <f t="shared" si="1186"/>
        <v>0</v>
      </c>
      <c r="Y1490">
        <f t="shared" si="1187"/>
        <v>18.268371232231829</v>
      </c>
      <c r="AB1490">
        <v>1483</v>
      </c>
      <c r="AC1490">
        <v>12.053203088353513</v>
      </c>
      <c r="AD1490">
        <v>19.26773505780438</v>
      </c>
      <c r="AF1490">
        <f t="shared" si="1188"/>
        <v>0</v>
      </c>
      <c r="AG1490">
        <f t="shared" si="1189"/>
        <v>1</v>
      </c>
      <c r="AH1490">
        <f t="shared" si="1190"/>
        <v>7.2145319694508672</v>
      </c>
      <c r="AK1490">
        <v>1483</v>
      </c>
      <c r="AL1490">
        <v>30.153282476738291</v>
      </c>
      <c r="AM1490">
        <v>25.682774759302053</v>
      </c>
      <c r="AO1490">
        <f t="shared" si="1191"/>
        <v>1</v>
      </c>
      <c r="AP1490">
        <f t="shared" si="1192"/>
        <v>0</v>
      </c>
      <c r="AQ1490">
        <f t="shared" si="1193"/>
        <v>4.470507717436238</v>
      </c>
      <c r="AT1490">
        <v>1483</v>
      </c>
      <c r="AU1490">
        <v>14.16954751828542</v>
      </c>
      <c r="AV1490">
        <v>13.729314376049896</v>
      </c>
      <c r="AX1490">
        <f t="shared" si="1194"/>
        <v>1</v>
      </c>
      <c r="AY1490">
        <f t="shared" si="1195"/>
        <v>0</v>
      </c>
      <c r="AZ1490">
        <f t="shared" si="1196"/>
        <v>0.4402331422355239</v>
      </c>
      <c r="BC1490">
        <v>1483</v>
      </c>
      <c r="BD1490" t="e">
        <v>#N/A</v>
      </c>
      <c r="BE1490" t="e">
        <v>#N/A</v>
      </c>
      <c r="BG1490" t="e">
        <f t="shared" si="1197"/>
        <v>#N/A</v>
      </c>
      <c r="BH1490" t="e">
        <f t="shared" si="1198"/>
        <v>#N/A</v>
      </c>
      <c r="BI1490" t="e">
        <f t="shared" si="1199"/>
        <v>#N/A</v>
      </c>
      <c r="BL1490">
        <v>1483</v>
      </c>
      <c r="BM1490">
        <v>32.40306213363516</v>
      </c>
      <c r="BN1490">
        <v>12.135702433392989</v>
      </c>
      <c r="BP1490">
        <f t="shared" si="1200"/>
        <v>1</v>
      </c>
      <c r="BQ1490">
        <f t="shared" si="1201"/>
        <v>0</v>
      </c>
      <c r="BR1490">
        <f t="shared" si="1202"/>
        <v>20.267359700242171</v>
      </c>
      <c r="BU1490">
        <v>1483</v>
      </c>
      <c r="BV1490">
        <v>21.644584483337788</v>
      </c>
      <c r="BW1490">
        <v>20.69110043380784</v>
      </c>
      <c r="BY1490">
        <f t="shared" si="1203"/>
        <v>1</v>
      </c>
      <c r="BZ1490">
        <f t="shared" si="1204"/>
        <v>0</v>
      </c>
      <c r="CA1490">
        <f t="shared" si="1205"/>
        <v>0.9534840495299477</v>
      </c>
      <c r="CD1490">
        <v>1483</v>
      </c>
      <c r="CE1490">
        <v>25.67812245906557</v>
      </c>
      <c r="CF1490">
        <v>25.196242688045675</v>
      </c>
      <c r="CH1490">
        <f t="shared" si="1206"/>
        <v>1</v>
      </c>
      <c r="CI1490">
        <f t="shared" si="1207"/>
        <v>0</v>
      </c>
      <c r="CJ1490">
        <f t="shared" si="1208"/>
        <v>0.48187977101989432</v>
      </c>
      <c r="CM1490">
        <v>1483</v>
      </c>
      <c r="CN1490">
        <v>21.848288076648789</v>
      </c>
      <c r="CO1490">
        <v>21.185626379457076</v>
      </c>
      <c r="CQ1490">
        <f t="shared" si="1209"/>
        <v>1</v>
      </c>
      <c r="CR1490">
        <f t="shared" si="1210"/>
        <v>0</v>
      </c>
      <c r="CS1490">
        <f t="shared" si="1211"/>
        <v>0.66266169719171231</v>
      </c>
      <c r="CV1490">
        <v>1483</v>
      </c>
      <c r="CW1490">
        <v>27.00043024854947</v>
      </c>
      <c r="CX1490">
        <v>16.68220061133978</v>
      </c>
      <c r="CZ1490">
        <f t="shared" si="1212"/>
        <v>1</v>
      </c>
      <c r="DA1490">
        <f t="shared" si="1213"/>
        <v>0</v>
      </c>
      <c r="DB1490">
        <f t="shared" si="1214"/>
        <v>10.31822963720969</v>
      </c>
      <c r="DE1490">
        <v>1483</v>
      </c>
      <c r="DF1490">
        <v>18.581349638317434</v>
      </c>
      <c r="DG1490">
        <v>24.289595760661911</v>
      </c>
      <c r="DI1490">
        <f t="shared" si="1215"/>
        <v>0</v>
      </c>
      <c r="DJ1490">
        <f t="shared" si="1216"/>
        <v>1</v>
      </c>
      <c r="DK1490">
        <f t="shared" si="1217"/>
        <v>5.7082461223444767</v>
      </c>
      <c r="DN1490">
        <v>1483</v>
      </c>
      <c r="DO1490">
        <v>23.310218693451972</v>
      </c>
      <c r="DP1490">
        <v>18.689268312355757</v>
      </c>
      <c r="DR1490">
        <f t="shared" si="1218"/>
        <v>1</v>
      </c>
      <c r="DS1490">
        <f t="shared" si="1219"/>
        <v>0</v>
      </c>
      <c r="DT1490">
        <f t="shared" si="1220"/>
        <v>4.6209503810962147</v>
      </c>
      <c r="DW1490">
        <v>1483</v>
      </c>
      <c r="DX1490">
        <v>10.372463552056486</v>
      </c>
      <c r="DY1490">
        <v>17.679113869631259</v>
      </c>
      <c r="EA1490">
        <f t="shared" si="1221"/>
        <v>0</v>
      </c>
      <c r="EB1490">
        <f t="shared" si="1222"/>
        <v>1</v>
      </c>
      <c r="EC1490">
        <f t="shared" si="1223"/>
        <v>7.306650317574773</v>
      </c>
      <c r="EF1490">
        <v>1483</v>
      </c>
      <c r="EG1490">
        <v>22.065535609414578</v>
      </c>
      <c r="EH1490">
        <v>14.972159654334515</v>
      </c>
      <c r="EJ1490">
        <f t="shared" si="1224"/>
        <v>1</v>
      </c>
      <c r="EK1490">
        <f t="shared" si="1225"/>
        <v>0</v>
      </c>
      <c r="EL1490">
        <f t="shared" si="1226"/>
        <v>7.093375955080063</v>
      </c>
      <c r="EO1490">
        <v>1483</v>
      </c>
      <c r="EP1490">
        <v>18.707633445098523</v>
      </c>
      <c r="EQ1490">
        <v>22.409120592568669</v>
      </c>
      <c r="ES1490">
        <f t="shared" si="1227"/>
        <v>0</v>
      </c>
      <c r="ET1490">
        <f t="shared" si="1228"/>
        <v>1</v>
      </c>
      <c r="EU1490">
        <f t="shared" si="1229"/>
        <v>3.7014871474701465</v>
      </c>
    </row>
    <row r="1491" spans="1:151" x14ac:dyDescent="0.25">
      <c r="A1491">
        <v>1484</v>
      </c>
      <c r="B1491">
        <v>13.89824416660238</v>
      </c>
      <c r="C1491">
        <v>20.508542235740251</v>
      </c>
      <c r="E1491">
        <f t="shared" si="1179"/>
        <v>0</v>
      </c>
      <c r="F1491">
        <f t="shared" si="1181"/>
        <v>1</v>
      </c>
      <c r="G1491">
        <f t="shared" si="1180"/>
        <v>6.6102980691378708</v>
      </c>
      <c r="J1491">
        <v>1484</v>
      </c>
      <c r="K1491">
        <v>17.34419364039875</v>
      </c>
      <c r="L1491">
        <v>22.714233394331373</v>
      </c>
      <c r="N1491">
        <f t="shared" si="1182"/>
        <v>0</v>
      </c>
      <c r="O1491">
        <f t="shared" si="1183"/>
        <v>1</v>
      </c>
      <c r="P1491">
        <f t="shared" si="1184"/>
        <v>5.3700397539326232</v>
      </c>
      <c r="S1491">
        <v>1484</v>
      </c>
      <c r="T1491">
        <v>18.332835036339532</v>
      </c>
      <c r="U1491">
        <v>15.649953464987828</v>
      </c>
      <c r="W1491">
        <f t="shared" si="1185"/>
        <v>1</v>
      </c>
      <c r="X1491">
        <f t="shared" si="1186"/>
        <v>0</v>
      </c>
      <c r="Y1491">
        <f t="shared" si="1187"/>
        <v>2.6828815713517038</v>
      </c>
      <c r="AB1491">
        <v>1484</v>
      </c>
      <c r="AC1491">
        <v>21.734768111666444</v>
      </c>
      <c r="AD1491">
        <v>16.857155657507771</v>
      </c>
      <c r="AF1491">
        <f t="shared" si="1188"/>
        <v>1</v>
      </c>
      <c r="AG1491">
        <f t="shared" si="1189"/>
        <v>0</v>
      </c>
      <c r="AH1491">
        <f t="shared" si="1190"/>
        <v>4.8776124541586725</v>
      </c>
      <c r="AK1491">
        <v>1484</v>
      </c>
      <c r="AL1491">
        <v>12.423749806235762</v>
      </c>
      <c r="AM1491">
        <v>21.768832573659669</v>
      </c>
      <c r="AO1491">
        <f t="shared" si="1191"/>
        <v>0</v>
      </c>
      <c r="AP1491">
        <f t="shared" si="1192"/>
        <v>1</v>
      </c>
      <c r="AQ1491">
        <f t="shared" si="1193"/>
        <v>9.3450827674239072</v>
      </c>
      <c r="AT1491">
        <v>1484</v>
      </c>
      <c r="AU1491">
        <v>18.282585606000296</v>
      </c>
      <c r="AV1491">
        <v>19.637080684037453</v>
      </c>
      <c r="AX1491">
        <f t="shared" si="1194"/>
        <v>0</v>
      </c>
      <c r="AY1491">
        <f t="shared" si="1195"/>
        <v>1</v>
      </c>
      <c r="AZ1491">
        <f t="shared" si="1196"/>
        <v>1.3544950780371572</v>
      </c>
      <c r="BC1491">
        <v>1484</v>
      </c>
      <c r="BD1491" t="e">
        <v>#N/A</v>
      </c>
      <c r="BE1491" t="e">
        <v>#N/A</v>
      </c>
      <c r="BG1491" t="e">
        <f t="shared" si="1197"/>
        <v>#N/A</v>
      </c>
      <c r="BH1491" t="e">
        <f t="shared" si="1198"/>
        <v>#N/A</v>
      </c>
      <c r="BI1491" t="e">
        <f t="shared" si="1199"/>
        <v>#N/A</v>
      </c>
      <c r="BL1491">
        <v>1484</v>
      </c>
      <c r="BM1491">
        <v>35.646844413085979</v>
      </c>
      <c r="BN1491">
        <v>14.538166071287508</v>
      </c>
      <c r="BP1491">
        <f t="shared" si="1200"/>
        <v>1</v>
      </c>
      <c r="BQ1491">
        <f t="shared" si="1201"/>
        <v>0</v>
      </c>
      <c r="BR1491">
        <f t="shared" si="1202"/>
        <v>21.108678341798473</v>
      </c>
      <c r="BU1491">
        <v>1484</v>
      </c>
      <c r="BV1491">
        <v>17.92270948566113</v>
      </c>
      <c r="BW1491">
        <v>15.52688462522249</v>
      </c>
      <c r="BY1491">
        <f t="shared" si="1203"/>
        <v>1</v>
      </c>
      <c r="BZ1491">
        <f t="shared" si="1204"/>
        <v>0</v>
      </c>
      <c r="CA1491">
        <f t="shared" si="1205"/>
        <v>2.3958248604386405</v>
      </c>
      <c r="CD1491">
        <v>1484</v>
      </c>
      <c r="CE1491">
        <v>28.197245330573196</v>
      </c>
      <c r="CF1491">
        <v>15.853222633229972</v>
      </c>
      <c r="CH1491">
        <f t="shared" si="1206"/>
        <v>1</v>
      </c>
      <c r="CI1491">
        <f t="shared" si="1207"/>
        <v>0</v>
      </c>
      <c r="CJ1491">
        <f t="shared" si="1208"/>
        <v>12.344022697343224</v>
      </c>
      <c r="CM1491">
        <v>1484</v>
      </c>
      <c r="CN1491">
        <v>19.705837272132804</v>
      </c>
      <c r="CO1491">
        <v>9.9952336217150126</v>
      </c>
      <c r="CQ1491">
        <f t="shared" si="1209"/>
        <v>1</v>
      </c>
      <c r="CR1491">
        <f t="shared" si="1210"/>
        <v>0</v>
      </c>
      <c r="CS1491">
        <f t="shared" si="1211"/>
        <v>9.7106036504177915</v>
      </c>
      <c r="CV1491">
        <v>1484</v>
      </c>
      <c r="CW1491">
        <v>24.122825696572335</v>
      </c>
      <c r="CX1491">
        <v>19.550048355738571</v>
      </c>
      <c r="CZ1491">
        <f t="shared" si="1212"/>
        <v>1</v>
      </c>
      <c r="DA1491">
        <f t="shared" si="1213"/>
        <v>0</v>
      </c>
      <c r="DB1491">
        <f t="shared" si="1214"/>
        <v>4.5727773408337633</v>
      </c>
      <c r="DE1491">
        <v>1484</v>
      </c>
      <c r="DF1491">
        <v>25.586884267567584</v>
      </c>
      <c r="DG1491">
        <v>10.122452549348717</v>
      </c>
      <c r="DI1491">
        <f t="shared" si="1215"/>
        <v>1</v>
      </c>
      <c r="DJ1491">
        <f t="shared" si="1216"/>
        <v>0</v>
      </c>
      <c r="DK1491">
        <f t="shared" si="1217"/>
        <v>15.464431718218867</v>
      </c>
      <c r="DN1491">
        <v>1484</v>
      </c>
      <c r="DO1491">
        <v>23.380945969340285</v>
      </c>
      <c r="DP1491">
        <v>16.26736654136489</v>
      </c>
      <c r="DR1491">
        <f t="shared" si="1218"/>
        <v>1</v>
      </c>
      <c r="DS1491">
        <f t="shared" si="1219"/>
        <v>0</v>
      </c>
      <c r="DT1491">
        <f t="shared" si="1220"/>
        <v>7.1135794279753952</v>
      </c>
      <c r="DW1491">
        <v>1484</v>
      </c>
      <c r="DX1491">
        <v>23.645885339673654</v>
      </c>
      <c r="DY1491">
        <v>25.087626258975231</v>
      </c>
      <c r="EA1491">
        <f t="shared" si="1221"/>
        <v>0</v>
      </c>
      <c r="EB1491">
        <f t="shared" si="1222"/>
        <v>1</v>
      </c>
      <c r="EC1491">
        <f t="shared" si="1223"/>
        <v>1.4417409193015764</v>
      </c>
      <c r="EF1491">
        <v>1484</v>
      </c>
      <c r="EG1491">
        <v>19.669428894584971</v>
      </c>
      <c r="EH1491">
        <v>12.601568543264806</v>
      </c>
      <c r="EJ1491">
        <f t="shared" si="1224"/>
        <v>1</v>
      </c>
      <c r="EK1491">
        <f t="shared" si="1225"/>
        <v>0</v>
      </c>
      <c r="EL1491">
        <f t="shared" si="1226"/>
        <v>7.0678603513201654</v>
      </c>
      <c r="EO1491">
        <v>1484</v>
      </c>
      <c r="EP1491">
        <v>17.732559090166976</v>
      </c>
      <c r="EQ1491">
        <v>30.50559448206543</v>
      </c>
      <c r="ES1491">
        <f t="shared" si="1227"/>
        <v>0</v>
      </c>
      <c r="ET1491">
        <f t="shared" si="1228"/>
        <v>1</v>
      </c>
      <c r="EU1491">
        <f t="shared" si="1229"/>
        <v>12.773035391898453</v>
      </c>
    </row>
    <row r="1492" spans="1:151" x14ac:dyDescent="0.25">
      <c r="A1492">
        <v>1485</v>
      </c>
      <c r="B1492">
        <v>11.569735211694837</v>
      </c>
      <c r="C1492">
        <v>7.4221363690641766</v>
      </c>
      <c r="E1492">
        <f t="shared" si="1179"/>
        <v>1</v>
      </c>
      <c r="F1492">
        <f t="shared" si="1181"/>
        <v>0</v>
      </c>
      <c r="G1492">
        <f t="shared" si="1180"/>
        <v>4.1475988426306607</v>
      </c>
      <c r="J1492">
        <v>1485</v>
      </c>
      <c r="K1492">
        <v>16.087351081059012</v>
      </c>
      <c r="L1492">
        <v>28.23353575524559</v>
      </c>
      <c r="N1492">
        <f t="shared" si="1182"/>
        <v>0</v>
      </c>
      <c r="O1492">
        <f t="shared" si="1183"/>
        <v>1</v>
      </c>
      <c r="P1492">
        <f t="shared" si="1184"/>
        <v>12.146184674186578</v>
      </c>
      <c r="S1492">
        <v>1485</v>
      </c>
      <c r="T1492">
        <v>19.742167385117057</v>
      </c>
      <c r="U1492">
        <v>34.794596558981482</v>
      </c>
      <c r="W1492">
        <f t="shared" si="1185"/>
        <v>0</v>
      </c>
      <c r="X1492">
        <f t="shared" si="1186"/>
        <v>1</v>
      </c>
      <c r="Y1492">
        <f t="shared" si="1187"/>
        <v>15.052429173864425</v>
      </c>
      <c r="AB1492">
        <v>1485</v>
      </c>
      <c r="AC1492">
        <v>24.974857901796661</v>
      </c>
      <c r="AD1492">
        <v>16.917135078655267</v>
      </c>
      <c r="AF1492">
        <f t="shared" si="1188"/>
        <v>1</v>
      </c>
      <c r="AG1492">
        <f t="shared" si="1189"/>
        <v>0</v>
      </c>
      <c r="AH1492">
        <f t="shared" si="1190"/>
        <v>8.0577228231413933</v>
      </c>
      <c r="AK1492">
        <v>1485</v>
      </c>
      <c r="AL1492">
        <v>24.724084166670977</v>
      </c>
      <c r="AM1492">
        <v>26.960214102512026</v>
      </c>
      <c r="AO1492">
        <f t="shared" si="1191"/>
        <v>0</v>
      </c>
      <c r="AP1492">
        <f t="shared" si="1192"/>
        <v>1</v>
      </c>
      <c r="AQ1492">
        <f t="shared" si="1193"/>
        <v>2.2361299358410491</v>
      </c>
      <c r="AT1492">
        <v>1485</v>
      </c>
      <c r="AU1492">
        <v>22.109503452844027</v>
      </c>
      <c r="AV1492">
        <v>25.200298730674614</v>
      </c>
      <c r="AX1492">
        <f t="shared" si="1194"/>
        <v>0</v>
      </c>
      <c r="AY1492">
        <f t="shared" si="1195"/>
        <v>1</v>
      </c>
      <c r="AZ1492">
        <f t="shared" si="1196"/>
        <v>3.0907952778305869</v>
      </c>
      <c r="BC1492">
        <v>1485</v>
      </c>
      <c r="BD1492" t="e">
        <v>#N/A</v>
      </c>
      <c r="BE1492" t="e">
        <v>#N/A</v>
      </c>
      <c r="BG1492" t="e">
        <f t="shared" si="1197"/>
        <v>#N/A</v>
      </c>
      <c r="BH1492" t="e">
        <f t="shared" si="1198"/>
        <v>#N/A</v>
      </c>
      <c r="BI1492" t="e">
        <f t="shared" si="1199"/>
        <v>#N/A</v>
      </c>
      <c r="BL1492">
        <v>1485</v>
      </c>
      <c r="BM1492">
        <v>25.780392479501465</v>
      </c>
      <c r="BN1492">
        <v>3.6474962517205398</v>
      </c>
      <c r="BP1492">
        <f t="shared" si="1200"/>
        <v>1</v>
      </c>
      <c r="BQ1492">
        <f t="shared" si="1201"/>
        <v>0</v>
      </c>
      <c r="BR1492">
        <f t="shared" si="1202"/>
        <v>22.132896227780925</v>
      </c>
      <c r="BU1492">
        <v>1485</v>
      </c>
      <c r="BV1492">
        <v>13.954194632455744</v>
      </c>
      <c r="BW1492">
        <v>10.751806701136189</v>
      </c>
      <c r="BY1492">
        <f t="shared" si="1203"/>
        <v>1</v>
      </c>
      <c r="BZ1492">
        <f t="shared" si="1204"/>
        <v>0</v>
      </c>
      <c r="CA1492">
        <f t="shared" si="1205"/>
        <v>3.2023879313195547</v>
      </c>
      <c r="CD1492">
        <v>1485</v>
      </c>
      <c r="CE1492">
        <v>20.223750569520689</v>
      </c>
      <c r="CF1492">
        <v>30.402398193406388</v>
      </c>
      <c r="CH1492">
        <f t="shared" si="1206"/>
        <v>0</v>
      </c>
      <c r="CI1492">
        <f t="shared" si="1207"/>
        <v>1</v>
      </c>
      <c r="CJ1492">
        <f t="shared" si="1208"/>
        <v>10.178647623885698</v>
      </c>
      <c r="CM1492">
        <v>1485</v>
      </c>
      <c r="CN1492">
        <v>21.172011533161751</v>
      </c>
      <c r="CO1492">
        <v>43.393513507971399</v>
      </c>
      <c r="CQ1492">
        <f t="shared" si="1209"/>
        <v>0</v>
      </c>
      <c r="CR1492">
        <f t="shared" si="1210"/>
        <v>1</v>
      </c>
      <c r="CS1492">
        <f t="shared" si="1211"/>
        <v>22.221501974809648</v>
      </c>
      <c r="CV1492">
        <v>1485</v>
      </c>
      <c r="CW1492">
        <v>29.267750218645627</v>
      </c>
      <c r="CX1492">
        <v>15.819995082030992</v>
      </c>
      <c r="CZ1492">
        <f t="shared" si="1212"/>
        <v>1</v>
      </c>
      <c r="DA1492">
        <f t="shared" si="1213"/>
        <v>0</v>
      </c>
      <c r="DB1492">
        <f t="shared" si="1214"/>
        <v>13.447755136614635</v>
      </c>
      <c r="DE1492">
        <v>1485</v>
      </c>
      <c r="DF1492">
        <v>18.578247219597618</v>
      </c>
      <c r="DG1492">
        <v>12.99844233289401</v>
      </c>
      <c r="DI1492">
        <f t="shared" si="1215"/>
        <v>1</v>
      </c>
      <c r="DJ1492">
        <f t="shared" si="1216"/>
        <v>0</v>
      </c>
      <c r="DK1492">
        <f t="shared" si="1217"/>
        <v>5.5798048867036076</v>
      </c>
      <c r="DN1492">
        <v>1485</v>
      </c>
      <c r="DO1492">
        <v>22.326486633726148</v>
      </c>
      <c r="DP1492">
        <v>5.3518102075344132</v>
      </c>
      <c r="DR1492">
        <f t="shared" si="1218"/>
        <v>1</v>
      </c>
      <c r="DS1492">
        <f t="shared" si="1219"/>
        <v>0</v>
      </c>
      <c r="DT1492">
        <f t="shared" si="1220"/>
        <v>16.974676426191735</v>
      </c>
      <c r="DW1492">
        <v>1485</v>
      </c>
      <c r="DX1492">
        <v>14.727262179788784</v>
      </c>
      <c r="DY1492">
        <v>16.894972826235552</v>
      </c>
      <c r="EA1492">
        <f t="shared" si="1221"/>
        <v>0</v>
      </c>
      <c r="EB1492">
        <f t="shared" si="1222"/>
        <v>1</v>
      </c>
      <c r="EC1492">
        <f t="shared" si="1223"/>
        <v>2.1677106464467677</v>
      </c>
      <c r="EF1492">
        <v>1485</v>
      </c>
      <c r="EG1492">
        <v>23.891937244991375</v>
      </c>
      <c r="EH1492">
        <v>15.185864260181411</v>
      </c>
      <c r="EJ1492">
        <f t="shared" si="1224"/>
        <v>1</v>
      </c>
      <c r="EK1492">
        <f t="shared" si="1225"/>
        <v>0</v>
      </c>
      <c r="EL1492">
        <f t="shared" si="1226"/>
        <v>8.7060729848099641</v>
      </c>
      <c r="EO1492">
        <v>1485</v>
      </c>
      <c r="EP1492">
        <v>24.514387432420179</v>
      </c>
      <c r="EQ1492">
        <v>27.047615528009285</v>
      </c>
      <c r="ES1492">
        <f t="shared" si="1227"/>
        <v>0</v>
      </c>
      <c r="ET1492">
        <f t="shared" si="1228"/>
        <v>1</v>
      </c>
      <c r="EU1492">
        <f t="shared" si="1229"/>
        <v>2.5332280955891058</v>
      </c>
    </row>
    <row r="1493" spans="1:151" x14ac:dyDescent="0.25">
      <c r="A1493">
        <v>1486</v>
      </c>
      <c r="B1493">
        <v>10.904261709850646</v>
      </c>
      <c r="C1493">
        <v>44.876147228279066</v>
      </c>
      <c r="E1493">
        <f t="shared" si="1179"/>
        <v>0</v>
      </c>
      <c r="F1493">
        <f t="shared" si="1181"/>
        <v>1</v>
      </c>
      <c r="G1493">
        <f t="shared" si="1180"/>
        <v>33.971885518428422</v>
      </c>
      <c r="J1493">
        <v>1486</v>
      </c>
      <c r="K1493">
        <v>16.141373325957979</v>
      </c>
      <c r="L1493">
        <v>32.448511153369523</v>
      </c>
      <c r="N1493">
        <f t="shared" si="1182"/>
        <v>0</v>
      </c>
      <c r="O1493">
        <f t="shared" si="1183"/>
        <v>1</v>
      </c>
      <c r="P1493">
        <f t="shared" si="1184"/>
        <v>16.307137827411545</v>
      </c>
      <c r="S1493">
        <v>1486</v>
      </c>
      <c r="T1493">
        <v>20.854826497777932</v>
      </c>
      <c r="U1493">
        <v>23.338467699709827</v>
      </c>
      <c r="W1493">
        <f t="shared" si="1185"/>
        <v>0</v>
      </c>
      <c r="X1493">
        <f t="shared" si="1186"/>
        <v>1</v>
      </c>
      <c r="Y1493">
        <f t="shared" si="1187"/>
        <v>2.4836412019318956</v>
      </c>
      <c r="AB1493">
        <v>1486</v>
      </c>
      <c r="AC1493">
        <v>15.78397248169829</v>
      </c>
      <c r="AD1493">
        <v>17.687418261760769</v>
      </c>
      <c r="AF1493">
        <f t="shared" si="1188"/>
        <v>0</v>
      </c>
      <c r="AG1493">
        <f t="shared" si="1189"/>
        <v>1</v>
      </c>
      <c r="AH1493">
        <f t="shared" si="1190"/>
        <v>1.9034457800624782</v>
      </c>
      <c r="AK1493">
        <v>1486</v>
      </c>
      <c r="AL1493">
        <v>17.083986682239448</v>
      </c>
      <c r="AM1493">
        <v>19.254305306373709</v>
      </c>
      <c r="AO1493">
        <f t="shared" si="1191"/>
        <v>0</v>
      </c>
      <c r="AP1493">
        <f t="shared" si="1192"/>
        <v>1</v>
      </c>
      <c r="AQ1493">
        <f t="shared" si="1193"/>
        <v>2.1703186241342607</v>
      </c>
      <c r="AT1493">
        <v>1486</v>
      </c>
      <c r="AU1493">
        <v>18.169326920893628</v>
      </c>
      <c r="AV1493">
        <v>18.204446952424899</v>
      </c>
      <c r="AX1493">
        <f t="shared" si="1194"/>
        <v>0</v>
      </c>
      <c r="AY1493">
        <f t="shared" si="1195"/>
        <v>1</v>
      </c>
      <c r="AZ1493">
        <f t="shared" si="1196"/>
        <v>3.5120031531270968E-2</v>
      </c>
      <c r="BC1493">
        <v>1486</v>
      </c>
      <c r="BD1493" t="e">
        <v>#N/A</v>
      </c>
      <c r="BE1493" t="e">
        <v>#N/A</v>
      </c>
      <c r="BG1493" t="e">
        <f t="shared" si="1197"/>
        <v>#N/A</v>
      </c>
      <c r="BH1493" t="e">
        <f t="shared" si="1198"/>
        <v>#N/A</v>
      </c>
      <c r="BI1493" t="e">
        <f t="shared" si="1199"/>
        <v>#N/A</v>
      </c>
      <c r="BL1493">
        <v>1486</v>
      </c>
      <c r="BM1493">
        <v>16.467340292239275</v>
      </c>
      <c r="BN1493">
        <v>14.255963132100419</v>
      </c>
      <c r="BP1493">
        <f t="shared" si="1200"/>
        <v>1</v>
      </c>
      <c r="BQ1493">
        <f t="shared" si="1201"/>
        <v>0</v>
      </c>
      <c r="BR1493">
        <f t="shared" si="1202"/>
        <v>2.2113771601388557</v>
      </c>
      <c r="BU1493">
        <v>1486</v>
      </c>
      <c r="BV1493">
        <v>31.831316359375663</v>
      </c>
      <c r="BW1493">
        <v>27.012191654464175</v>
      </c>
      <c r="BY1493">
        <f t="shared" si="1203"/>
        <v>1</v>
      </c>
      <c r="BZ1493">
        <f t="shared" si="1204"/>
        <v>0</v>
      </c>
      <c r="CA1493">
        <f t="shared" si="1205"/>
        <v>4.8191247049114878</v>
      </c>
      <c r="CD1493">
        <v>1486</v>
      </c>
      <c r="CE1493">
        <v>32.348359308104385</v>
      </c>
      <c r="CF1493">
        <v>37.105052220501584</v>
      </c>
      <c r="CH1493">
        <f t="shared" si="1206"/>
        <v>0</v>
      </c>
      <c r="CI1493">
        <f t="shared" si="1207"/>
        <v>1</v>
      </c>
      <c r="CJ1493">
        <f t="shared" si="1208"/>
        <v>4.7566929123971988</v>
      </c>
      <c r="CM1493">
        <v>1486</v>
      </c>
      <c r="CN1493">
        <v>24.026436910135569</v>
      </c>
      <c r="CO1493">
        <v>5.1397063135943988</v>
      </c>
      <c r="CQ1493">
        <f t="shared" si="1209"/>
        <v>1</v>
      </c>
      <c r="CR1493">
        <f t="shared" si="1210"/>
        <v>0</v>
      </c>
      <c r="CS1493">
        <f t="shared" si="1211"/>
        <v>18.88673059654117</v>
      </c>
      <c r="CV1493">
        <v>1486</v>
      </c>
      <c r="CW1493">
        <v>16.767558516643106</v>
      </c>
      <c r="CX1493">
        <v>16.638762740457938</v>
      </c>
      <c r="CZ1493">
        <f t="shared" si="1212"/>
        <v>1</v>
      </c>
      <c r="DA1493">
        <f t="shared" si="1213"/>
        <v>0</v>
      </c>
      <c r="DB1493">
        <f t="shared" si="1214"/>
        <v>0.12879577618516791</v>
      </c>
      <c r="DE1493">
        <v>1486</v>
      </c>
      <c r="DF1493">
        <v>26.986781321100988</v>
      </c>
      <c r="DG1493">
        <v>25.125359142034611</v>
      </c>
      <c r="DI1493">
        <f t="shared" si="1215"/>
        <v>1</v>
      </c>
      <c r="DJ1493">
        <f t="shared" si="1216"/>
        <v>0</v>
      </c>
      <c r="DK1493">
        <f t="shared" si="1217"/>
        <v>1.861422179066377</v>
      </c>
      <c r="DN1493">
        <v>1486</v>
      </c>
      <c r="DO1493">
        <v>24.240811978446693</v>
      </c>
      <c r="DP1493">
        <v>25.611560579129716</v>
      </c>
      <c r="DR1493">
        <f t="shared" si="1218"/>
        <v>0</v>
      </c>
      <c r="DS1493">
        <f t="shared" si="1219"/>
        <v>1</v>
      </c>
      <c r="DT1493">
        <f t="shared" si="1220"/>
        <v>1.3707486006830223</v>
      </c>
      <c r="DW1493">
        <v>1486</v>
      </c>
      <c r="DX1493">
        <v>18.56739183134594</v>
      </c>
      <c r="DY1493">
        <v>22.463024671541643</v>
      </c>
      <c r="EA1493">
        <f t="shared" si="1221"/>
        <v>0</v>
      </c>
      <c r="EB1493">
        <f t="shared" si="1222"/>
        <v>1</v>
      </c>
      <c r="EC1493">
        <f t="shared" si="1223"/>
        <v>3.8956328401957023</v>
      </c>
      <c r="EF1493">
        <v>1486</v>
      </c>
      <c r="EG1493">
        <v>17.229004461931165</v>
      </c>
      <c r="EH1493">
        <v>14.124777545658512</v>
      </c>
      <c r="EJ1493">
        <f t="shared" si="1224"/>
        <v>1</v>
      </c>
      <c r="EK1493">
        <f t="shared" si="1225"/>
        <v>0</v>
      </c>
      <c r="EL1493">
        <f t="shared" si="1226"/>
        <v>3.104226916272653</v>
      </c>
      <c r="EO1493">
        <v>1486</v>
      </c>
      <c r="EP1493">
        <v>23.200344809407856</v>
      </c>
      <c r="EQ1493">
        <v>21.811449330794588</v>
      </c>
      <c r="ES1493">
        <f t="shared" si="1227"/>
        <v>1</v>
      </c>
      <c r="ET1493">
        <f t="shared" si="1228"/>
        <v>0</v>
      </c>
      <c r="EU1493">
        <f t="shared" si="1229"/>
        <v>1.3888954786132679</v>
      </c>
    </row>
    <row r="1494" spans="1:151" x14ac:dyDescent="0.25">
      <c r="A1494">
        <v>1487</v>
      </c>
      <c r="B1494">
        <v>7.7836400316693322</v>
      </c>
      <c r="C1494">
        <v>37.209595371841672</v>
      </c>
      <c r="E1494">
        <f t="shared" si="1179"/>
        <v>0</v>
      </c>
      <c r="F1494">
        <f t="shared" si="1181"/>
        <v>1</v>
      </c>
      <c r="G1494">
        <f t="shared" si="1180"/>
        <v>29.42595534017234</v>
      </c>
      <c r="J1494">
        <v>1487</v>
      </c>
      <c r="K1494">
        <v>13.918655628681861</v>
      </c>
      <c r="L1494">
        <v>30.823246637540407</v>
      </c>
      <c r="N1494">
        <f t="shared" si="1182"/>
        <v>0</v>
      </c>
      <c r="O1494">
        <f t="shared" si="1183"/>
        <v>1</v>
      </c>
      <c r="P1494">
        <f t="shared" si="1184"/>
        <v>16.904591008858546</v>
      </c>
      <c r="S1494">
        <v>1487</v>
      </c>
      <c r="T1494">
        <v>14.104980917055201</v>
      </c>
      <c r="U1494">
        <v>19.372319387769295</v>
      </c>
      <c r="W1494">
        <f t="shared" si="1185"/>
        <v>0</v>
      </c>
      <c r="X1494">
        <f t="shared" si="1186"/>
        <v>1</v>
      </c>
      <c r="Y1494">
        <f t="shared" si="1187"/>
        <v>5.267338470714094</v>
      </c>
      <c r="AB1494">
        <v>1487</v>
      </c>
      <c r="AC1494">
        <v>15.642501385397663</v>
      </c>
      <c r="AD1494">
        <v>16.950584293540491</v>
      </c>
      <c r="AF1494">
        <f t="shared" si="1188"/>
        <v>0</v>
      </c>
      <c r="AG1494">
        <f t="shared" si="1189"/>
        <v>1</v>
      </c>
      <c r="AH1494">
        <f t="shared" si="1190"/>
        <v>1.3080829081428273</v>
      </c>
      <c r="AK1494">
        <v>1487</v>
      </c>
      <c r="AL1494">
        <v>20.32428185877907</v>
      </c>
      <c r="AM1494">
        <v>34.824720203734394</v>
      </c>
      <c r="AO1494">
        <f t="shared" si="1191"/>
        <v>0</v>
      </c>
      <c r="AP1494">
        <f t="shared" si="1192"/>
        <v>1</v>
      </c>
      <c r="AQ1494">
        <f t="shared" si="1193"/>
        <v>14.500438344955324</v>
      </c>
      <c r="AT1494">
        <v>1487</v>
      </c>
      <c r="AU1494">
        <v>15.606401214224054</v>
      </c>
      <c r="AV1494">
        <v>28.536966501834776</v>
      </c>
      <c r="AX1494">
        <f t="shared" si="1194"/>
        <v>0</v>
      </c>
      <c r="AY1494">
        <f t="shared" si="1195"/>
        <v>1</v>
      </c>
      <c r="AZ1494">
        <f t="shared" si="1196"/>
        <v>12.930565287610722</v>
      </c>
      <c r="BC1494">
        <v>1487</v>
      </c>
      <c r="BD1494" t="e">
        <v>#N/A</v>
      </c>
      <c r="BE1494" t="e">
        <v>#N/A</v>
      </c>
      <c r="BG1494" t="e">
        <f t="shared" si="1197"/>
        <v>#N/A</v>
      </c>
      <c r="BH1494" t="e">
        <f t="shared" si="1198"/>
        <v>#N/A</v>
      </c>
      <c r="BI1494" t="e">
        <f t="shared" si="1199"/>
        <v>#N/A</v>
      </c>
      <c r="BL1494">
        <v>1487</v>
      </c>
      <c r="BM1494">
        <v>39.097495113248158</v>
      </c>
      <c r="BN1494">
        <v>12.984332722071182</v>
      </c>
      <c r="BP1494">
        <f t="shared" si="1200"/>
        <v>1</v>
      </c>
      <c r="BQ1494">
        <f t="shared" si="1201"/>
        <v>0</v>
      </c>
      <c r="BR1494">
        <f t="shared" si="1202"/>
        <v>26.113162391176978</v>
      </c>
      <c r="BU1494">
        <v>1487</v>
      </c>
      <c r="BV1494">
        <v>24.963905999457101</v>
      </c>
      <c r="BW1494">
        <v>43.676361826836612</v>
      </c>
      <c r="BY1494">
        <f t="shared" si="1203"/>
        <v>0</v>
      </c>
      <c r="BZ1494">
        <f t="shared" si="1204"/>
        <v>1</v>
      </c>
      <c r="CA1494">
        <f t="shared" si="1205"/>
        <v>18.712455827379511</v>
      </c>
      <c r="CD1494">
        <v>1487</v>
      </c>
      <c r="CE1494">
        <v>34.407216306017318</v>
      </c>
      <c r="CF1494">
        <v>31.265677414534437</v>
      </c>
      <c r="CH1494">
        <f t="shared" si="1206"/>
        <v>1</v>
      </c>
      <c r="CI1494">
        <f t="shared" si="1207"/>
        <v>0</v>
      </c>
      <c r="CJ1494">
        <f t="shared" si="1208"/>
        <v>3.141538891482881</v>
      </c>
      <c r="CM1494">
        <v>1487</v>
      </c>
      <c r="CN1494">
        <v>20.469312761331853</v>
      </c>
      <c r="CO1494">
        <v>13.010527486070954</v>
      </c>
      <c r="CQ1494">
        <f t="shared" si="1209"/>
        <v>1</v>
      </c>
      <c r="CR1494">
        <f t="shared" si="1210"/>
        <v>0</v>
      </c>
      <c r="CS1494">
        <f t="shared" si="1211"/>
        <v>7.4587852752608992</v>
      </c>
      <c r="CV1494">
        <v>1487</v>
      </c>
      <c r="CW1494">
        <v>24.196239512661801</v>
      </c>
      <c r="CX1494">
        <v>18.520386121590633</v>
      </c>
      <c r="CZ1494">
        <f t="shared" si="1212"/>
        <v>1</v>
      </c>
      <c r="DA1494">
        <f t="shared" si="1213"/>
        <v>0</v>
      </c>
      <c r="DB1494">
        <f t="shared" si="1214"/>
        <v>5.6758533910711684</v>
      </c>
      <c r="DE1494">
        <v>1487</v>
      </c>
      <c r="DF1494">
        <v>33.302475240110432</v>
      </c>
      <c r="DG1494">
        <v>24.603277975454475</v>
      </c>
      <c r="DI1494">
        <f t="shared" si="1215"/>
        <v>1</v>
      </c>
      <c r="DJ1494">
        <f t="shared" si="1216"/>
        <v>0</v>
      </c>
      <c r="DK1494">
        <f t="shared" si="1217"/>
        <v>8.6991972646559574</v>
      </c>
      <c r="DN1494">
        <v>1487</v>
      </c>
      <c r="DO1494">
        <v>26.769849753979091</v>
      </c>
      <c r="DP1494">
        <v>10.356634439096036</v>
      </c>
      <c r="DR1494">
        <f t="shared" si="1218"/>
        <v>1</v>
      </c>
      <c r="DS1494">
        <f t="shared" si="1219"/>
        <v>0</v>
      </c>
      <c r="DT1494">
        <f t="shared" si="1220"/>
        <v>16.413215314883054</v>
      </c>
      <c r="DW1494">
        <v>1487</v>
      </c>
      <c r="DX1494">
        <v>27.763186625960397</v>
      </c>
      <c r="DY1494">
        <v>11.904611323446872</v>
      </c>
      <c r="EA1494">
        <f t="shared" si="1221"/>
        <v>1</v>
      </c>
      <c r="EB1494">
        <f t="shared" si="1222"/>
        <v>0</v>
      </c>
      <c r="EC1494">
        <f t="shared" si="1223"/>
        <v>15.858575302513525</v>
      </c>
      <c r="EF1494">
        <v>1487</v>
      </c>
      <c r="EG1494">
        <v>19.34663319554938</v>
      </c>
      <c r="EH1494">
        <v>18.244258063472898</v>
      </c>
      <c r="EJ1494">
        <f t="shared" si="1224"/>
        <v>1</v>
      </c>
      <c r="EK1494">
        <f t="shared" si="1225"/>
        <v>0</v>
      </c>
      <c r="EL1494">
        <f t="shared" si="1226"/>
        <v>1.1023751320764816</v>
      </c>
      <c r="EO1494">
        <v>1487</v>
      </c>
      <c r="EP1494">
        <v>20.666920785465393</v>
      </c>
      <c r="EQ1494">
        <v>22.587690958837673</v>
      </c>
      <c r="ES1494">
        <f t="shared" si="1227"/>
        <v>0</v>
      </c>
      <c r="ET1494">
        <f t="shared" si="1228"/>
        <v>1</v>
      </c>
      <c r="EU1494">
        <f t="shared" si="1229"/>
        <v>1.9207701733722793</v>
      </c>
    </row>
    <row r="1495" spans="1:151" x14ac:dyDescent="0.25">
      <c r="A1495">
        <v>1488</v>
      </c>
      <c r="B1495">
        <v>7.0416233834385391</v>
      </c>
      <c r="C1495">
        <v>42.091081249565292</v>
      </c>
      <c r="E1495">
        <f t="shared" si="1179"/>
        <v>0</v>
      </c>
      <c r="F1495">
        <f t="shared" si="1181"/>
        <v>1</v>
      </c>
      <c r="G1495">
        <f t="shared" si="1180"/>
        <v>35.049457866126751</v>
      </c>
      <c r="J1495">
        <v>1488</v>
      </c>
      <c r="K1495">
        <v>15.230372376038668</v>
      </c>
      <c r="L1495">
        <v>24.480140792131373</v>
      </c>
      <c r="N1495">
        <f t="shared" si="1182"/>
        <v>0</v>
      </c>
      <c r="O1495">
        <f t="shared" si="1183"/>
        <v>1</v>
      </c>
      <c r="P1495">
        <f t="shared" si="1184"/>
        <v>9.2497684160927047</v>
      </c>
      <c r="S1495">
        <v>1488</v>
      </c>
      <c r="T1495">
        <v>17.935108428221071</v>
      </c>
      <c r="U1495">
        <v>12.535687663043264</v>
      </c>
      <c r="W1495">
        <f t="shared" si="1185"/>
        <v>1</v>
      </c>
      <c r="X1495">
        <f t="shared" si="1186"/>
        <v>0</v>
      </c>
      <c r="Y1495">
        <f t="shared" si="1187"/>
        <v>5.3994207651778066</v>
      </c>
      <c r="AB1495">
        <v>1488</v>
      </c>
      <c r="AC1495">
        <v>13.216617217824975</v>
      </c>
      <c r="AD1495">
        <v>19.555207822919687</v>
      </c>
      <c r="AF1495">
        <f t="shared" si="1188"/>
        <v>0</v>
      </c>
      <c r="AG1495">
        <f t="shared" si="1189"/>
        <v>1</v>
      </c>
      <c r="AH1495">
        <f t="shared" si="1190"/>
        <v>6.3385906050947121</v>
      </c>
      <c r="AK1495">
        <v>1488</v>
      </c>
      <c r="AL1495">
        <v>26.96453874927909</v>
      </c>
      <c r="AM1495">
        <v>25.767486424739634</v>
      </c>
      <c r="AO1495">
        <f t="shared" si="1191"/>
        <v>1</v>
      </c>
      <c r="AP1495">
        <f t="shared" si="1192"/>
        <v>0</v>
      </c>
      <c r="AQ1495">
        <f t="shared" si="1193"/>
        <v>1.197052324539456</v>
      </c>
      <c r="AT1495">
        <v>1488</v>
      </c>
      <c r="AU1495">
        <v>22.453230779450418</v>
      </c>
      <c r="AV1495">
        <v>17.02696241318996</v>
      </c>
      <c r="AX1495">
        <f t="shared" si="1194"/>
        <v>1</v>
      </c>
      <c r="AY1495">
        <f t="shared" si="1195"/>
        <v>0</v>
      </c>
      <c r="AZ1495">
        <f t="shared" si="1196"/>
        <v>5.4262683662604587</v>
      </c>
      <c r="BC1495">
        <v>1488</v>
      </c>
      <c r="BD1495" t="e">
        <v>#N/A</v>
      </c>
      <c r="BE1495" t="e">
        <v>#N/A</v>
      </c>
      <c r="BG1495" t="e">
        <f t="shared" si="1197"/>
        <v>#N/A</v>
      </c>
      <c r="BH1495" t="e">
        <f t="shared" si="1198"/>
        <v>#N/A</v>
      </c>
      <c r="BI1495" t="e">
        <f t="shared" si="1199"/>
        <v>#N/A</v>
      </c>
      <c r="BL1495">
        <v>1488</v>
      </c>
      <c r="BM1495">
        <v>27.017699792447839</v>
      </c>
      <c r="BN1495">
        <v>13.197085268826736</v>
      </c>
      <c r="BP1495">
        <f t="shared" si="1200"/>
        <v>1</v>
      </c>
      <c r="BQ1495">
        <f t="shared" si="1201"/>
        <v>0</v>
      </c>
      <c r="BR1495">
        <f t="shared" si="1202"/>
        <v>13.820614523621103</v>
      </c>
      <c r="BU1495">
        <v>1488</v>
      </c>
      <c r="BV1495">
        <v>27.287545663900946</v>
      </c>
      <c r="BW1495">
        <v>23.308185113764253</v>
      </c>
      <c r="BY1495">
        <f t="shared" si="1203"/>
        <v>1</v>
      </c>
      <c r="BZ1495">
        <f t="shared" si="1204"/>
        <v>0</v>
      </c>
      <c r="CA1495">
        <f t="shared" si="1205"/>
        <v>3.9793605501366933</v>
      </c>
      <c r="CD1495">
        <v>1488</v>
      </c>
      <c r="CE1495">
        <v>10.711130196574711</v>
      </c>
      <c r="CF1495">
        <v>32.819934678535091</v>
      </c>
      <c r="CH1495">
        <f t="shared" si="1206"/>
        <v>0</v>
      </c>
      <c r="CI1495">
        <f t="shared" si="1207"/>
        <v>1</v>
      </c>
      <c r="CJ1495">
        <f t="shared" si="1208"/>
        <v>22.10880448196038</v>
      </c>
      <c r="CM1495">
        <v>1488</v>
      </c>
      <c r="CN1495">
        <v>17.582804903373223</v>
      </c>
      <c r="CO1495">
        <v>14.984499524094357</v>
      </c>
      <c r="CQ1495">
        <f t="shared" si="1209"/>
        <v>1</v>
      </c>
      <c r="CR1495">
        <f t="shared" si="1210"/>
        <v>0</v>
      </c>
      <c r="CS1495">
        <f t="shared" si="1211"/>
        <v>2.598305379278866</v>
      </c>
      <c r="CV1495">
        <v>1488</v>
      </c>
      <c r="CW1495">
        <v>26.750792093585616</v>
      </c>
      <c r="CX1495">
        <v>15.471166986318153</v>
      </c>
      <c r="CZ1495">
        <f t="shared" si="1212"/>
        <v>1</v>
      </c>
      <c r="DA1495">
        <f t="shared" si="1213"/>
        <v>0</v>
      </c>
      <c r="DB1495">
        <f t="shared" si="1214"/>
        <v>11.279625107267464</v>
      </c>
      <c r="DE1495">
        <v>1488</v>
      </c>
      <c r="DF1495">
        <v>21.355894733605322</v>
      </c>
      <c r="DG1495">
        <v>27.839901203907186</v>
      </c>
      <c r="DI1495">
        <f t="shared" si="1215"/>
        <v>0</v>
      </c>
      <c r="DJ1495">
        <f t="shared" si="1216"/>
        <v>1</v>
      </c>
      <c r="DK1495">
        <f t="shared" si="1217"/>
        <v>6.4840064703018641</v>
      </c>
      <c r="DN1495">
        <v>1488</v>
      </c>
      <c r="DO1495">
        <v>23.534143606051522</v>
      </c>
      <c r="DP1495">
        <v>20.477574716555257</v>
      </c>
      <c r="DR1495">
        <f t="shared" si="1218"/>
        <v>1</v>
      </c>
      <c r="DS1495">
        <f t="shared" si="1219"/>
        <v>0</v>
      </c>
      <c r="DT1495">
        <f t="shared" si="1220"/>
        <v>3.0565688894962655</v>
      </c>
      <c r="DW1495">
        <v>1488</v>
      </c>
      <c r="DX1495">
        <v>15.744948223063316</v>
      </c>
      <c r="DY1495">
        <v>26.329863711562709</v>
      </c>
      <c r="EA1495">
        <f t="shared" si="1221"/>
        <v>0</v>
      </c>
      <c r="EB1495">
        <f t="shared" si="1222"/>
        <v>1</v>
      </c>
      <c r="EC1495">
        <f t="shared" si="1223"/>
        <v>10.584915488499393</v>
      </c>
      <c r="EF1495">
        <v>1488</v>
      </c>
      <c r="EG1495">
        <v>19.019368900546358</v>
      </c>
      <c r="EH1495">
        <v>13.031035633208656</v>
      </c>
      <c r="EJ1495">
        <f t="shared" si="1224"/>
        <v>1</v>
      </c>
      <c r="EK1495">
        <f t="shared" si="1225"/>
        <v>0</v>
      </c>
      <c r="EL1495">
        <f t="shared" si="1226"/>
        <v>5.9883332673377012</v>
      </c>
      <c r="EO1495">
        <v>1488</v>
      </c>
      <c r="EP1495">
        <v>20.424715487139874</v>
      </c>
      <c r="EQ1495">
        <v>3.423138684264611</v>
      </c>
      <c r="ES1495">
        <f t="shared" si="1227"/>
        <v>1</v>
      </c>
      <c r="ET1495">
        <f t="shared" si="1228"/>
        <v>0</v>
      </c>
      <c r="EU1495">
        <f t="shared" si="1229"/>
        <v>17.001576802875263</v>
      </c>
    </row>
    <row r="1496" spans="1:151" x14ac:dyDescent="0.25">
      <c r="A1496">
        <v>1489</v>
      </c>
      <c r="B1496">
        <v>11.790594839674693</v>
      </c>
      <c r="C1496">
        <v>10.139920220876515</v>
      </c>
      <c r="E1496">
        <f t="shared" si="1179"/>
        <v>1</v>
      </c>
      <c r="F1496">
        <f t="shared" si="1181"/>
        <v>0</v>
      </c>
      <c r="G1496">
        <f t="shared" si="1180"/>
        <v>1.6506746187981776</v>
      </c>
      <c r="J1496">
        <v>1489</v>
      </c>
      <c r="K1496">
        <v>22.764011881565054</v>
      </c>
      <c r="L1496">
        <v>30.062143963001478</v>
      </c>
      <c r="N1496">
        <f t="shared" si="1182"/>
        <v>0</v>
      </c>
      <c r="O1496">
        <f t="shared" si="1183"/>
        <v>1</v>
      </c>
      <c r="P1496">
        <f t="shared" si="1184"/>
        <v>7.2981320814364246</v>
      </c>
      <c r="S1496">
        <v>1489</v>
      </c>
      <c r="T1496">
        <v>20.019070195818443</v>
      </c>
      <c r="U1496">
        <v>40.793558319000169</v>
      </c>
      <c r="W1496">
        <f t="shared" si="1185"/>
        <v>0</v>
      </c>
      <c r="X1496">
        <f t="shared" si="1186"/>
        <v>1</v>
      </c>
      <c r="Y1496">
        <f t="shared" si="1187"/>
        <v>20.774488123181726</v>
      </c>
      <c r="AB1496">
        <v>1489</v>
      </c>
      <c r="AC1496">
        <v>16.219827458921827</v>
      </c>
      <c r="AD1496">
        <v>19.722711984880704</v>
      </c>
      <c r="AF1496">
        <f t="shared" si="1188"/>
        <v>0</v>
      </c>
      <c r="AG1496">
        <f t="shared" si="1189"/>
        <v>1</v>
      </c>
      <c r="AH1496">
        <f t="shared" si="1190"/>
        <v>3.5028845259588763</v>
      </c>
      <c r="AK1496">
        <v>1489</v>
      </c>
      <c r="AL1496">
        <v>12.046992002963892</v>
      </c>
      <c r="AM1496">
        <v>26.579946668652195</v>
      </c>
      <c r="AO1496">
        <f t="shared" si="1191"/>
        <v>0</v>
      </c>
      <c r="AP1496">
        <f t="shared" si="1192"/>
        <v>1</v>
      </c>
      <c r="AQ1496">
        <f t="shared" si="1193"/>
        <v>14.532954665688303</v>
      </c>
      <c r="AT1496">
        <v>1489</v>
      </c>
      <c r="AU1496">
        <v>13.779663194264456</v>
      </c>
      <c r="AV1496">
        <v>23.241309127569949</v>
      </c>
      <c r="AX1496">
        <f t="shared" si="1194"/>
        <v>0</v>
      </c>
      <c r="AY1496">
        <f t="shared" si="1195"/>
        <v>1</v>
      </c>
      <c r="AZ1496">
        <f t="shared" si="1196"/>
        <v>9.4616459333054923</v>
      </c>
      <c r="BC1496">
        <v>1489</v>
      </c>
      <c r="BD1496" t="e">
        <v>#N/A</v>
      </c>
      <c r="BE1496" t="e">
        <v>#N/A</v>
      </c>
      <c r="BG1496" t="e">
        <f t="shared" si="1197"/>
        <v>#N/A</v>
      </c>
      <c r="BH1496" t="e">
        <f t="shared" si="1198"/>
        <v>#N/A</v>
      </c>
      <c r="BI1496" t="e">
        <f t="shared" si="1199"/>
        <v>#N/A</v>
      </c>
      <c r="BL1496">
        <v>1489</v>
      </c>
      <c r="BM1496">
        <v>31.854877927959656</v>
      </c>
      <c r="BN1496">
        <v>14.867464302554479</v>
      </c>
      <c r="BP1496">
        <f t="shared" si="1200"/>
        <v>1</v>
      </c>
      <c r="BQ1496">
        <f t="shared" si="1201"/>
        <v>0</v>
      </c>
      <c r="BR1496">
        <f t="shared" si="1202"/>
        <v>16.987413625405175</v>
      </c>
      <c r="BU1496">
        <v>1489</v>
      </c>
      <c r="BV1496">
        <v>16.891745984589786</v>
      </c>
      <c r="BW1496">
        <v>19.547188471494543</v>
      </c>
      <c r="BY1496">
        <f t="shared" si="1203"/>
        <v>0</v>
      </c>
      <c r="BZ1496">
        <f t="shared" si="1204"/>
        <v>1</v>
      </c>
      <c r="CA1496">
        <f t="shared" si="1205"/>
        <v>2.6554424869047573</v>
      </c>
      <c r="CD1496">
        <v>1489</v>
      </c>
      <c r="CE1496">
        <v>25.594085981970721</v>
      </c>
      <c r="CF1496">
        <v>33.870896415373558</v>
      </c>
      <c r="CH1496">
        <f t="shared" si="1206"/>
        <v>0</v>
      </c>
      <c r="CI1496">
        <f t="shared" si="1207"/>
        <v>1</v>
      </c>
      <c r="CJ1496">
        <f t="shared" si="1208"/>
        <v>8.2768104334028365</v>
      </c>
      <c r="CM1496">
        <v>1489</v>
      </c>
      <c r="CN1496">
        <v>17.059396163186037</v>
      </c>
      <c r="CO1496">
        <v>13.109265077122526</v>
      </c>
      <c r="CQ1496">
        <f t="shared" si="1209"/>
        <v>1</v>
      </c>
      <c r="CR1496">
        <f t="shared" si="1210"/>
        <v>0</v>
      </c>
      <c r="CS1496">
        <f t="shared" si="1211"/>
        <v>3.9501310860635108</v>
      </c>
      <c r="CV1496">
        <v>1489</v>
      </c>
      <c r="CW1496">
        <v>16.903372646366478</v>
      </c>
      <c r="CX1496">
        <v>15.887574497948709</v>
      </c>
      <c r="CZ1496">
        <f t="shared" si="1212"/>
        <v>1</v>
      </c>
      <c r="DA1496">
        <f t="shared" si="1213"/>
        <v>0</v>
      </c>
      <c r="DB1496">
        <f t="shared" si="1214"/>
        <v>1.0157981484177689</v>
      </c>
      <c r="DE1496">
        <v>1489</v>
      </c>
      <c r="DF1496">
        <v>27.648948971382744</v>
      </c>
      <c r="DG1496">
        <v>25.210850859483799</v>
      </c>
      <c r="DI1496">
        <f t="shared" si="1215"/>
        <v>1</v>
      </c>
      <c r="DJ1496">
        <f t="shared" si="1216"/>
        <v>0</v>
      </c>
      <c r="DK1496">
        <f t="shared" si="1217"/>
        <v>2.4380981118989453</v>
      </c>
      <c r="DN1496">
        <v>1489</v>
      </c>
      <c r="DO1496">
        <v>26.82929983399541</v>
      </c>
      <c r="DP1496">
        <v>17.413464358134611</v>
      </c>
      <c r="DR1496">
        <f t="shared" si="1218"/>
        <v>1</v>
      </c>
      <c r="DS1496">
        <f t="shared" si="1219"/>
        <v>0</v>
      </c>
      <c r="DT1496">
        <f t="shared" si="1220"/>
        <v>9.4158354758607992</v>
      </c>
      <c r="DW1496">
        <v>1489</v>
      </c>
      <c r="DX1496">
        <v>21.047419668457103</v>
      </c>
      <c r="DY1496">
        <v>15.207825812489151</v>
      </c>
      <c r="EA1496">
        <f t="shared" si="1221"/>
        <v>1</v>
      </c>
      <c r="EB1496">
        <f t="shared" si="1222"/>
        <v>0</v>
      </c>
      <c r="EC1496">
        <f t="shared" si="1223"/>
        <v>5.8395938559679514</v>
      </c>
      <c r="EF1496">
        <v>1489</v>
      </c>
      <c r="EG1496">
        <v>19.75386832972271</v>
      </c>
      <c r="EH1496">
        <v>23.161031150480738</v>
      </c>
      <c r="EJ1496">
        <f t="shared" si="1224"/>
        <v>0</v>
      </c>
      <c r="EK1496">
        <f t="shared" si="1225"/>
        <v>1</v>
      </c>
      <c r="EL1496">
        <f t="shared" si="1226"/>
        <v>3.4071628207580282</v>
      </c>
      <c r="EO1496">
        <v>1489</v>
      </c>
      <c r="EP1496">
        <v>20.961211010072088</v>
      </c>
      <c r="EQ1496">
        <v>29.084202239155182</v>
      </c>
      <c r="ES1496">
        <f t="shared" si="1227"/>
        <v>0</v>
      </c>
      <c r="ET1496">
        <f t="shared" si="1228"/>
        <v>1</v>
      </c>
      <c r="EU1496">
        <f t="shared" si="1229"/>
        <v>8.1229912290830946</v>
      </c>
    </row>
    <row r="1497" spans="1:151" x14ac:dyDescent="0.25">
      <c r="A1497">
        <v>1490</v>
      </c>
      <c r="B1497">
        <v>15.53119933764955</v>
      </c>
      <c r="C1497">
        <v>12.393790347616699</v>
      </c>
      <c r="E1497">
        <f t="shared" si="1179"/>
        <v>1</v>
      </c>
      <c r="F1497">
        <f t="shared" si="1181"/>
        <v>0</v>
      </c>
      <c r="G1497">
        <f t="shared" si="1180"/>
        <v>3.137408990032851</v>
      </c>
      <c r="J1497">
        <v>1490</v>
      </c>
      <c r="K1497">
        <v>26.083534123866276</v>
      </c>
      <c r="L1497">
        <v>27.436888675751618</v>
      </c>
      <c r="N1497">
        <f t="shared" si="1182"/>
        <v>0</v>
      </c>
      <c r="O1497">
        <f t="shared" si="1183"/>
        <v>1</v>
      </c>
      <c r="P1497">
        <f t="shared" si="1184"/>
        <v>1.3533545518853423</v>
      </c>
      <c r="S1497">
        <v>1490</v>
      </c>
      <c r="T1497">
        <v>13.822950803686076</v>
      </c>
      <c r="U1497">
        <v>23.739575713996345</v>
      </c>
      <c r="W1497">
        <f t="shared" si="1185"/>
        <v>0</v>
      </c>
      <c r="X1497">
        <f t="shared" si="1186"/>
        <v>1</v>
      </c>
      <c r="Y1497">
        <f t="shared" si="1187"/>
        <v>9.9166249103102686</v>
      </c>
      <c r="AB1497">
        <v>1490</v>
      </c>
      <c r="AC1497">
        <v>12.222368604230986</v>
      </c>
      <c r="AD1497">
        <v>18.357298007202456</v>
      </c>
      <c r="AF1497">
        <f t="shared" si="1188"/>
        <v>0</v>
      </c>
      <c r="AG1497">
        <f t="shared" si="1189"/>
        <v>1</v>
      </c>
      <c r="AH1497">
        <f t="shared" si="1190"/>
        <v>6.1349294029714692</v>
      </c>
      <c r="AK1497">
        <v>1490</v>
      </c>
      <c r="AL1497">
        <v>25.38396873900394</v>
      </c>
      <c r="AM1497">
        <v>38.533235526193835</v>
      </c>
      <c r="AO1497">
        <f t="shared" si="1191"/>
        <v>0</v>
      </c>
      <c r="AP1497">
        <f t="shared" si="1192"/>
        <v>1</v>
      </c>
      <c r="AQ1497">
        <f t="shared" si="1193"/>
        <v>13.149266787189895</v>
      </c>
      <c r="AT1497">
        <v>1490</v>
      </c>
      <c r="AU1497">
        <v>21.457293632282212</v>
      </c>
      <c r="AV1497">
        <v>17.632823008806056</v>
      </c>
      <c r="AX1497">
        <f t="shared" si="1194"/>
        <v>1</v>
      </c>
      <c r="AY1497">
        <f t="shared" si="1195"/>
        <v>0</v>
      </c>
      <c r="AZ1497">
        <f t="shared" si="1196"/>
        <v>3.8244706234761559</v>
      </c>
      <c r="BC1497">
        <v>1490</v>
      </c>
      <c r="BD1497" t="e">
        <v>#N/A</v>
      </c>
      <c r="BE1497" t="e">
        <v>#N/A</v>
      </c>
      <c r="BG1497" t="e">
        <f t="shared" si="1197"/>
        <v>#N/A</v>
      </c>
      <c r="BH1497" t="e">
        <f t="shared" si="1198"/>
        <v>#N/A</v>
      </c>
      <c r="BI1497" t="e">
        <f t="shared" si="1199"/>
        <v>#N/A</v>
      </c>
      <c r="BL1497">
        <v>1490</v>
      </c>
      <c r="BM1497">
        <v>22.721767966933221</v>
      </c>
      <c r="BN1497">
        <v>14.751841845805087</v>
      </c>
      <c r="BP1497">
        <f t="shared" si="1200"/>
        <v>1</v>
      </c>
      <c r="BQ1497">
        <f t="shared" si="1201"/>
        <v>0</v>
      </c>
      <c r="BR1497">
        <f t="shared" si="1202"/>
        <v>7.9699261211281343</v>
      </c>
      <c r="BU1497">
        <v>1490</v>
      </c>
      <c r="BV1497">
        <v>12.395443520591325</v>
      </c>
      <c r="BW1497">
        <v>21.114397638687414</v>
      </c>
      <c r="BY1497">
        <f t="shared" si="1203"/>
        <v>0</v>
      </c>
      <c r="BZ1497">
        <f t="shared" si="1204"/>
        <v>1</v>
      </c>
      <c r="CA1497">
        <f t="shared" si="1205"/>
        <v>8.7189541180960894</v>
      </c>
      <c r="CD1497">
        <v>1490</v>
      </c>
      <c r="CE1497">
        <v>23.123478405949932</v>
      </c>
      <c r="CF1497">
        <v>25.80537915739772</v>
      </c>
      <c r="CH1497">
        <f t="shared" si="1206"/>
        <v>0</v>
      </c>
      <c r="CI1497">
        <f t="shared" si="1207"/>
        <v>1</v>
      </c>
      <c r="CJ1497">
        <f t="shared" si="1208"/>
        <v>2.6819007514477882</v>
      </c>
      <c r="CM1497">
        <v>1490</v>
      </c>
      <c r="CN1497">
        <v>20.272633178880241</v>
      </c>
      <c r="CO1497">
        <v>29.571338818244286</v>
      </c>
      <c r="CQ1497">
        <f t="shared" si="1209"/>
        <v>0</v>
      </c>
      <c r="CR1497">
        <f t="shared" si="1210"/>
        <v>1</v>
      </c>
      <c r="CS1497">
        <f t="shared" si="1211"/>
        <v>9.2987056393640444</v>
      </c>
      <c r="CV1497">
        <v>1490</v>
      </c>
      <c r="CW1497">
        <v>22.703579125877862</v>
      </c>
      <c r="CX1497">
        <v>17.608678597864245</v>
      </c>
      <c r="CZ1497">
        <f t="shared" si="1212"/>
        <v>1</v>
      </c>
      <c r="DA1497">
        <f t="shared" si="1213"/>
        <v>0</v>
      </c>
      <c r="DB1497">
        <f t="shared" si="1214"/>
        <v>5.0949005280136177</v>
      </c>
      <c r="DE1497">
        <v>1490</v>
      </c>
      <c r="DF1497">
        <v>25.382227799797263</v>
      </c>
      <c r="DG1497">
        <v>18.344810343335631</v>
      </c>
      <c r="DI1497">
        <f t="shared" si="1215"/>
        <v>1</v>
      </c>
      <c r="DJ1497">
        <f t="shared" si="1216"/>
        <v>0</v>
      </c>
      <c r="DK1497">
        <f t="shared" si="1217"/>
        <v>7.0374174564616325</v>
      </c>
      <c r="DN1497">
        <v>1490</v>
      </c>
      <c r="DO1497">
        <v>21.894033775860393</v>
      </c>
      <c r="DP1497">
        <v>21.059551187101906</v>
      </c>
      <c r="DR1497">
        <f t="shared" si="1218"/>
        <v>1</v>
      </c>
      <c r="DS1497">
        <f t="shared" si="1219"/>
        <v>0</v>
      </c>
      <c r="DT1497">
        <f t="shared" si="1220"/>
        <v>0.8344825887584868</v>
      </c>
      <c r="DW1497">
        <v>1490</v>
      </c>
      <c r="DX1497">
        <v>19.817838214473312</v>
      </c>
      <c r="DY1497">
        <v>18.118872018339729</v>
      </c>
      <c r="EA1497">
        <f t="shared" si="1221"/>
        <v>1</v>
      </c>
      <c r="EB1497">
        <f t="shared" si="1222"/>
        <v>0</v>
      </c>
      <c r="EC1497">
        <f t="shared" si="1223"/>
        <v>1.6989661961335827</v>
      </c>
      <c r="EF1497">
        <v>1490</v>
      </c>
      <c r="EG1497">
        <v>22.719362897442704</v>
      </c>
      <c r="EH1497">
        <v>12.151449779947868</v>
      </c>
      <c r="EJ1497">
        <f t="shared" si="1224"/>
        <v>1</v>
      </c>
      <c r="EK1497">
        <f t="shared" si="1225"/>
        <v>0</v>
      </c>
      <c r="EL1497">
        <f t="shared" si="1226"/>
        <v>10.567913117494836</v>
      </c>
      <c r="EO1497">
        <v>1490</v>
      </c>
      <c r="EP1497">
        <v>20.684085521405191</v>
      </c>
      <c r="EQ1497">
        <v>17.494943506893151</v>
      </c>
      <c r="ES1497">
        <f t="shared" si="1227"/>
        <v>1</v>
      </c>
      <c r="ET1497">
        <f t="shared" si="1228"/>
        <v>0</v>
      </c>
      <c r="EU1497">
        <f t="shared" si="1229"/>
        <v>3.1891420145120399</v>
      </c>
    </row>
    <row r="1498" spans="1:151" x14ac:dyDescent="0.25">
      <c r="A1498">
        <v>1491</v>
      </c>
      <c r="B1498">
        <v>9.9004468556545522</v>
      </c>
      <c r="C1498">
        <v>21.103993636358297</v>
      </c>
      <c r="E1498">
        <f t="shared" si="1179"/>
        <v>0</v>
      </c>
      <c r="F1498">
        <f t="shared" si="1181"/>
        <v>1</v>
      </c>
      <c r="G1498">
        <f t="shared" si="1180"/>
        <v>11.203546780703745</v>
      </c>
      <c r="J1498">
        <v>1491</v>
      </c>
      <c r="K1498">
        <v>23.299014621415996</v>
      </c>
      <c r="L1498">
        <v>25.250561711673431</v>
      </c>
      <c r="N1498">
        <f t="shared" si="1182"/>
        <v>0</v>
      </c>
      <c r="O1498">
        <f t="shared" si="1183"/>
        <v>1</v>
      </c>
      <c r="P1498">
        <f t="shared" si="1184"/>
        <v>1.951547090257435</v>
      </c>
      <c r="S1498">
        <v>1491</v>
      </c>
      <c r="T1498">
        <v>19.208638880184491</v>
      </c>
      <c r="U1498">
        <v>23.277491174841558</v>
      </c>
      <c r="W1498">
        <f t="shared" si="1185"/>
        <v>0</v>
      </c>
      <c r="X1498">
        <f t="shared" si="1186"/>
        <v>1</v>
      </c>
      <c r="Y1498">
        <f t="shared" si="1187"/>
        <v>4.0688522946570664</v>
      </c>
      <c r="AB1498">
        <v>1491</v>
      </c>
      <c r="AC1498">
        <v>35.143555570109136</v>
      </c>
      <c r="AD1498">
        <v>18.108304945097437</v>
      </c>
      <c r="AF1498">
        <f t="shared" si="1188"/>
        <v>1</v>
      </c>
      <c r="AG1498">
        <f t="shared" si="1189"/>
        <v>0</v>
      </c>
      <c r="AH1498">
        <f t="shared" si="1190"/>
        <v>17.035250625011699</v>
      </c>
      <c r="AK1498">
        <v>1491</v>
      </c>
      <c r="AL1498">
        <v>6.8143290018335829</v>
      </c>
      <c r="AM1498">
        <v>22.58699704956312</v>
      </c>
      <c r="AO1498">
        <f t="shared" si="1191"/>
        <v>0</v>
      </c>
      <c r="AP1498">
        <f t="shared" si="1192"/>
        <v>1</v>
      </c>
      <c r="AQ1498">
        <f t="shared" si="1193"/>
        <v>15.772668047729537</v>
      </c>
      <c r="AT1498">
        <v>1491</v>
      </c>
      <c r="AU1498">
        <v>17.041462636011779</v>
      </c>
      <c r="AV1498">
        <v>23.167812586362761</v>
      </c>
      <c r="AX1498">
        <f t="shared" si="1194"/>
        <v>0</v>
      </c>
      <c r="AY1498">
        <f t="shared" si="1195"/>
        <v>1</v>
      </c>
      <c r="AZ1498">
        <f t="shared" si="1196"/>
        <v>6.1263499503509813</v>
      </c>
      <c r="BC1498">
        <v>1491</v>
      </c>
      <c r="BD1498" t="e">
        <v>#N/A</v>
      </c>
      <c r="BE1498" t="e">
        <v>#N/A</v>
      </c>
      <c r="BG1498" t="e">
        <f t="shared" si="1197"/>
        <v>#N/A</v>
      </c>
      <c r="BH1498" t="e">
        <f t="shared" si="1198"/>
        <v>#N/A</v>
      </c>
      <c r="BI1498" t="e">
        <f t="shared" si="1199"/>
        <v>#N/A</v>
      </c>
      <c r="BL1498">
        <v>1491</v>
      </c>
      <c r="BM1498">
        <v>43.152378233022006</v>
      </c>
      <c r="BN1498">
        <v>8.9166950157543035</v>
      </c>
      <c r="BP1498">
        <f t="shared" si="1200"/>
        <v>1</v>
      </c>
      <c r="BQ1498">
        <f t="shared" si="1201"/>
        <v>0</v>
      </c>
      <c r="BR1498">
        <f t="shared" si="1202"/>
        <v>34.235683217267706</v>
      </c>
      <c r="BU1498">
        <v>1491</v>
      </c>
      <c r="BV1498">
        <v>21.9477976831385</v>
      </c>
      <c r="BW1498">
        <v>22.45643726486421</v>
      </c>
      <c r="BY1498">
        <f t="shared" si="1203"/>
        <v>0</v>
      </c>
      <c r="BZ1498">
        <f t="shared" si="1204"/>
        <v>1</v>
      </c>
      <c r="CA1498">
        <f t="shared" si="1205"/>
        <v>0.50863958172570989</v>
      </c>
      <c r="CD1498">
        <v>1491</v>
      </c>
      <c r="CE1498">
        <v>16.224212648963451</v>
      </c>
      <c r="CF1498">
        <v>36.42416782898546</v>
      </c>
      <c r="CH1498">
        <f t="shared" si="1206"/>
        <v>0</v>
      </c>
      <c r="CI1498">
        <f t="shared" si="1207"/>
        <v>1</v>
      </c>
      <c r="CJ1498">
        <f t="shared" si="1208"/>
        <v>20.199955180022009</v>
      </c>
      <c r="CM1498">
        <v>1491</v>
      </c>
      <c r="CN1498">
        <v>23.800095012056769</v>
      </c>
      <c r="CO1498">
        <v>21.817942766128819</v>
      </c>
      <c r="CQ1498">
        <f t="shared" si="1209"/>
        <v>1</v>
      </c>
      <c r="CR1498">
        <f t="shared" si="1210"/>
        <v>0</v>
      </c>
      <c r="CS1498">
        <f t="shared" si="1211"/>
        <v>1.9821522459279493</v>
      </c>
      <c r="CV1498">
        <v>1491</v>
      </c>
      <c r="CW1498">
        <v>23.361812818557055</v>
      </c>
      <c r="CX1498">
        <v>17.30630697797611</v>
      </c>
      <c r="CZ1498">
        <f t="shared" si="1212"/>
        <v>1</v>
      </c>
      <c r="DA1498">
        <f t="shared" si="1213"/>
        <v>0</v>
      </c>
      <c r="DB1498">
        <f t="shared" si="1214"/>
        <v>6.0555058405809454</v>
      </c>
      <c r="DE1498">
        <v>1491</v>
      </c>
      <c r="DF1498">
        <v>16.655543733241593</v>
      </c>
      <c r="DG1498">
        <v>23.99268106118539</v>
      </c>
      <c r="DI1498">
        <f t="shared" si="1215"/>
        <v>0</v>
      </c>
      <c r="DJ1498">
        <f t="shared" si="1216"/>
        <v>1</v>
      </c>
      <c r="DK1498">
        <f t="shared" si="1217"/>
        <v>7.3371373279437968</v>
      </c>
      <c r="DN1498">
        <v>1491</v>
      </c>
      <c r="DO1498">
        <v>20.489518058691932</v>
      </c>
      <c r="DP1498">
        <v>11.332921545246862</v>
      </c>
      <c r="DR1498">
        <f t="shared" si="1218"/>
        <v>1</v>
      </c>
      <c r="DS1498">
        <f t="shared" si="1219"/>
        <v>0</v>
      </c>
      <c r="DT1498">
        <f t="shared" si="1220"/>
        <v>9.15659651344507</v>
      </c>
      <c r="DW1498">
        <v>1491</v>
      </c>
      <c r="DX1498">
        <v>15.039016459571407</v>
      </c>
      <c r="DY1498">
        <v>14.265012722780414</v>
      </c>
      <c r="EA1498">
        <f t="shared" si="1221"/>
        <v>1</v>
      </c>
      <c r="EB1498">
        <f t="shared" si="1222"/>
        <v>0</v>
      </c>
      <c r="EC1498">
        <f t="shared" si="1223"/>
        <v>0.7740037367909931</v>
      </c>
      <c r="EF1498">
        <v>1491</v>
      </c>
      <c r="EG1498">
        <v>23.762052458620406</v>
      </c>
      <c r="EH1498">
        <v>14.495348105168709</v>
      </c>
      <c r="EJ1498">
        <f t="shared" si="1224"/>
        <v>1</v>
      </c>
      <c r="EK1498">
        <f t="shared" si="1225"/>
        <v>0</v>
      </c>
      <c r="EL1498">
        <f t="shared" si="1226"/>
        <v>9.2667043534516971</v>
      </c>
      <c r="EO1498">
        <v>1491</v>
      </c>
      <c r="EP1498">
        <v>17.467905657721968</v>
      </c>
      <c r="EQ1498">
        <v>25.400319816790145</v>
      </c>
      <c r="ES1498">
        <f t="shared" si="1227"/>
        <v>0</v>
      </c>
      <c r="ET1498">
        <f t="shared" si="1228"/>
        <v>1</v>
      </c>
      <c r="EU1498">
        <f t="shared" si="1229"/>
        <v>7.9324141590681769</v>
      </c>
    </row>
    <row r="1499" spans="1:151" x14ac:dyDescent="0.25">
      <c r="A1499">
        <v>1492</v>
      </c>
      <c r="B1499">
        <v>10.946917919301294</v>
      </c>
      <c r="C1499">
        <v>44.966952965122026</v>
      </c>
      <c r="E1499">
        <f t="shared" si="1179"/>
        <v>0</v>
      </c>
      <c r="F1499">
        <f t="shared" si="1181"/>
        <v>1</v>
      </c>
      <c r="G1499">
        <f t="shared" si="1180"/>
        <v>34.020035045820734</v>
      </c>
      <c r="J1499">
        <v>1492</v>
      </c>
      <c r="K1499">
        <v>26.981098217735415</v>
      </c>
      <c r="L1499">
        <v>23.403431449561371</v>
      </c>
      <c r="N1499">
        <f t="shared" si="1182"/>
        <v>1</v>
      </c>
      <c r="O1499">
        <f t="shared" si="1183"/>
        <v>0</v>
      </c>
      <c r="P1499">
        <f t="shared" si="1184"/>
        <v>3.5776667681740442</v>
      </c>
      <c r="S1499">
        <v>1492</v>
      </c>
      <c r="T1499">
        <v>19.27864272281337</v>
      </c>
      <c r="U1499">
        <v>21.11698610754426</v>
      </c>
      <c r="W1499">
        <f t="shared" si="1185"/>
        <v>0</v>
      </c>
      <c r="X1499">
        <f t="shared" si="1186"/>
        <v>1</v>
      </c>
      <c r="Y1499">
        <f t="shared" si="1187"/>
        <v>1.8383433847308908</v>
      </c>
      <c r="AB1499">
        <v>1492</v>
      </c>
      <c r="AC1499">
        <v>24.651927488588164</v>
      </c>
      <c r="AD1499">
        <v>16.296462503072178</v>
      </c>
      <c r="AF1499">
        <f t="shared" si="1188"/>
        <v>1</v>
      </c>
      <c r="AG1499">
        <f t="shared" si="1189"/>
        <v>0</v>
      </c>
      <c r="AH1499">
        <f t="shared" si="1190"/>
        <v>8.3554649855159866</v>
      </c>
      <c r="AK1499">
        <v>1492</v>
      </c>
      <c r="AL1499">
        <v>24.386333931655081</v>
      </c>
      <c r="AM1499">
        <v>8.7524015798170218</v>
      </c>
      <c r="AO1499">
        <f t="shared" si="1191"/>
        <v>1</v>
      </c>
      <c r="AP1499">
        <f t="shared" si="1192"/>
        <v>0</v>
      </c>
      <c r="AQ1499">
        <f t="shared" si="1193"/>
        <v>15.633932351838059</v>
      </c>
      <c r="AT1499">
        <v>1492</v>
      </c>
      <c r="AU1499">
        <v>21.520974112351642</v>
      </c>
      <c r="AV1499">
        <v>22.543872218230383</v>
      </c>
      <c r="AX1499">
        <f t="shared" si="1194"/>
        <v>0</v>
      </c>
      <c r="AY1499">
        <f t="shared" si="1195"/>
        <v>1</v>
      </c>
      <c r="AZ1499">
        <f t="shared" si="1196"/>
        <v>1.0228981058787419</v>
      </c>
      <c r="BC1499">
        <v>1492</v>
      </c>
      <c r="BD1499" t="e">
        <v>#N/A</v>
      </c>
      <c r="BE1499" t="e">
        <v>#N/A</v>
      </c>
      <c r="BG1499" t="e">
        <f t="shared" si="1197"/>
        <v>#N/A</v>
      </c>
      <c r="BH1499" t="e">
        <f t="shared" si="1198"/>
        <v>#N/A</v>
      </c>
      <c r="BI1499" t="e">
        <f t="shared" si="1199"/>
        <v>#N/A</v>
      </c>
      <c r="BL1499">
        <v>1492</v>
      </c>
      <c r="BM1499">
        <v>29.647368173040903</v>
      </c>
      <c r="BN1499">
        <v>12.157996467983219</v>
      </c>
      <c r="BP1499">
        <f t="shared" si="1200"/>
        <v>1</v>
      </c>
      <c r="BQ1499">
        <f t="shared" si="1201"/>
        <v>0</v>
      </c>
      <c r="BR1499">
        <f t="shared" si="1202"/>
        <v>17.489371705057685</v>
      </c>
      <c r="BU1499">
        <v>1492</v>
      </c>
      <c r="BV1499">
        <v>26.628361991006713</v>
      </c>
      <c r="BW1499">
        <v>26.74946448009154</v>
      </c>
      <c r="BY1499">
        <f t="shared" si="1203"/>
        <v>0</v>
      </c>
      <c r="BZ1499">
        <f t="shared" si="1204"/>
        <v>1</v>
      </c>
      <c r="CA1499">
        <f t="shared" si="1205"/>
        <v>0.12110248908482646</v>
      </c>
      <c r="CD1499">
        <v>1492</v>
      </c>
      <c r="CE1499">
        <v>23.051690176447526</v>
      </c>
      <c r="CF1499">
        <v>28.29548748973599</v>
      </c>
      <c r="CH1499">
        <f t="shared" si="1206"/>
        <v>0</v>
      </c>
      <c r="CI1499">
        <f t="shared" si="1207"/>
        <v>1</v>
      </c>
      <c r="CJ1499">
        <f t="shared" si="1208"/>
        <v>5.2437973132884643</v>
      </c>
      <c r="CM1499">
        <v>1492</v>
      </c>
      <c r="CN1499">
        <v>19.351277206583273</v>
      </c>
      <c r="CO1499">
        <v>32.478220311262746</v>
      </c>
      <c r="CQ1499">
        <f t="shared" si="1209"/>
        <v>0</v>
      </c>
      <c r="CR1499">
        <f t="shared" si="1210"/>
        <v>1</v>
      </c>
      <c r="CS1499">
        <f t="shared" si="1211"/>
        <v>13.126943104679473</v>
      </c>
      <c r="CV1499">
        <v>1492</v>
      </c>
      <c r="CW1499">
        <v>22.788046124305236</v>
      </c>
      <c r="CX1499">
        <v>21.655018980236157</v>
      </c>
      <c r="CZ1499">
        <f t="shared" si="1212"/>
        <v>1</v>
      </c>
      <c r="DA1499">
        <f t="shared" si="1213"/>
        <v>0</v>
      </c>
      <c r="DB1499">
        <f t="shared" si="1214"/>
        <v>1.1330271440690787</v>
      </c>
      <c r="DE1499">
        <v>1492</v>
      </c>
      <c r="DF1499">
        <v>17.976976758004216</v>
      </c>
      <c r="DG1499">
        <v>15.041045159243662</v>
      </c>
      <c r="DI1499">
        <f t="shared" si="1215"/>
        <v>1</v>
      </c>
      <c r="DJ1499">
        <f t="shared" si="1216"/>
        <v>0</v>
      </c>
      <c r="DK1499">
        <f t="shared" si="1217"/>
        <v>2.9359315987605541</v>
      </c>
      <c r="DN1499">
        <v>1492</v>
      </c>
      <c r="DO1499">
        <v>24.863055461309603</v>
      </c>
      <c r="DP1499">
        <v>12.050253228346641</v>
      </c>
      <c r="DR1499">
        <f t="shared" si="1218"/>
        <v>1</v>
      </c>
      <c r="DS1499">
        <f t="shared" si="1219"/>
        <v>0</v>
      </c>
      <c r="DT1499">
        <f t="shared" si="1220"/>
        <v>12.812802232962962</v>
      </c>
      <c r="DW1499">
        <v>1492</v>
      </c>
      <c r="DX1499">
        <v>21.929102335193811</v>
      </c>
      <c r="DY1499">
        <v>19.624284558642263</v>
      </c>
      <c r="EA1499">
        <f t="shared" si="1221"/>
        <v>1</v>
      </c>
      <c r="EB1499">
        <f t="shared" si="1222"/>
        <v>0</v>
      </c>
      <c r="EC1499">
        <f t="shared" si="1223"/>
        <v>2.3048177765515483</v>
      </c>
      <c r="EF1499">
        <v>1492</v>
      </c>
      <c r="EG1499">
        <v>24.737318653645946</v>
      </c>
      <c r="EH1499">
        <v>16.543476830837946</v>
      </c>
      <c r="EJ1499">
        <f t="shared" si="1224"/>
        <v>1</v>
      </c>
      <c r="EK1499">
        <f t="shared" si="1225"/>
        <v>0</v>
      </c>
      <c r="EL1499">
        <f t="shared" si="1226"/>
        <v>8.1938418228080003</v>
      </c>
      <c r="EO1499">
        <v>1492</v>
      </c>
      <c r="EP1499">
        <v>22.802810466317361</v>
      </c>
      <c r="EQ1499">
        <v>38.875265566069345</v>
      </c>
      <c r="ES1499">
        <f t="shared" si="1227"/>
        <v>0</v>
      </c>
      <c r="ET1499">
        <f t="shared" si="1228"/>
        <v>1</v>
      </c>
      <c r="EU1499">
        <f t="shared" si="1229"/>
        <v>16.072455099751984</v>
      </c>
    </row>
    <row r="1500" spans="1:151" x14ac:dyDescent="0.25">
      <c r="A1500">
        <v>1493</v>
      </c>
      <c r="B1500">
        <v>12.827019581974323</v>
      </c>
      <c r="C1500">
        <v>40.825463623806158</v>
      </c>
      <c r="E1500">
        <f t="shared" si="1179"/>
        <v>0</v>
      </c>
      <c r="F1500">
        <f t="shared" si="1181"/>
        <v>1</v>
      </c>
      <c r="G1500">
        <f t="shared" si="1180"/>
        <v>27.998444041831835</v>
      </c>
      <c r="J1500">
        <v>1493</v>
      </c>
      <c r="K1500">
        <v>33.584937960309674</v>
      </c>
      <c r="L1500">
        <v>22.826402713949864</v>
      </c>
      <c r="N1500">
        <f t="shared" si="1182"/>
        <v>1</v>
      </c>
      <c r="O1500">
        <f t="shared" si="1183"/>
        <v>0</v>
      </c>
      <c r="P1500">
        <f t="shared" si="1184"/>
        <v>10.758535246359809</v>
      </c>
      <c r="S1500">
        <v>1493</v>
      </c>
      <c r="T1500">
        <v>22.261154041769899</v>
      </c>
      <c r="U1500">
        <v>42.667108373777232</v>
      </c>
      <c r="W1500">
        <f t="shared" si="1185"/>
        <v>0</v>
      </c>
      <c r="X1500">
        <f t="shared" si="1186"/>
        <v>1</v>
      </c>
      <c r="Y1500">
        <f t="shared" si="1187"/>
        <v>20.405954332007333</v>
      </c>
      <c r="AB1500">
        <v>1493</v>
      </c>
      <c r="AC1500">
        <v>17.24420964192765</v>
      </c>
      <c r="AD1500">
        <v>17.023219980846083</v>
      </c>
      <c r="AF1500">
        <f t="shared" si="1188"/>
        <v>1</v>
      </c>
      <c r="AG1500">
        <f t="shared" si="1189"/>
        <v>0</v>
      </c>
      <c r="AH1500">
        <f t="shared" si="1190"/>
        <v>0.22098966108156759</v>
      </c>
      <c r="AK1500">
        <v>1493</v>
      </c>
      <c r="AL1500">
        <v>16.170467238168385</v>
      </c>
      <c r="AM1500">
        <v>42.584201401081692</v>
      </c>
      <c r="AO1500">
        <f t="shared" si="1191"/>
        <v>0</v>
      </c>
      <c r="AP1500">
        <f t="shared" si="1192"/>
        <v>1</v>
      </c>
      <c r="AQ1500">
        <f t="shared" si="1193"/>
        <v>26.413734162913308</v>
      </c>
      <c r="AT1500">
        <v>1493</v>
      </c>
      <c r="AU1500">
        <v>18.844327866072131</v>
      </c>
      <c r="AV1500">
        <v>40.322567963612947</v>
      </c>
      <c r="AX1500">
        <f t="shared" si="1194"/>
        <v>0</v>
      </c>
      <c r="AY1500">
        <f t="shared" si="1195"/>
        <v>1</v>
      </c>
      <c r="AZ1500">
        <f t="shared" si="1196"/>
        <v>21.478240097540816</v>
      </c>
      <c r="BC1500">
        <v>1493</v>
      </c>
      <c r="BD1500" t="e">
        <v>#N/A</v>
      </c>
      <c r="BE1500" t="e">
        <v>#N/A</v>
      </c>
      <c r="BG1500" t="e">
        <f t="shared" si="1197"/>
        <v>#N/A</v>
      </c>
      <c r="BH1500" t="e">
        <f t="shared" si="1198"/>
        <v>#N/A</v>
      </c>
      <c r="BI1500" t="e">
        <f t="shared" si="1199"/>
        <v>#N/A</v>
      </c>
      <c r="BL1500">
        <v>1493</v>
      </c>
      <c r="BM1500">
        <v>27.562552540970998</v>
      </c>
      <c r="BN1500">
        <v>15.994756012194435</v>
      </c>
      <c r="BP1500">
        <f t="shared" si="1200"/>
        <v>1</v>
      </c>
      <c r="BQ1500">
        <f t="shared" si="1201"/>
        <v>0</v>
      </c>
      <c r="BR1500">
        <f t="shared" si="1202"/>
        <v>11.567796528776563</v>
      </c>
      <c r="BU1500">
        <v>1493</v>
      </c>
      <c r="BV1500">
        <v>25.655732980442515</v>
      </c>
      <c r="BW1500">
        <v>26.745173964986527</v>
      </c>
      <c r="BY1500">
        <f t="shared" si="1203"/>
        <v>0</v>
      </c>
      <c r="BZ1500">
        <f t="shared" si="1204"/>
        <v>1</v>
      </c>
      <c r="CA1500">
        <f t="shared" si="1205"/>
        <v>1.0894409845440123</v>
      </c>
      <c r="CD1500">
        <v>1493</v>
      </c>
      <c r="CE1500">
        <v>40.426574973216646</v>
      </c>
      <c r="CF1500">
        <v>35.179781594220692</v>
      </c>
      <c r="CH1500">
        <f t="shared" si="1206"/>
        <v>1</v>
      </c>
      <c r="CI1500">
        <f t="shared" si="1207"/>
        <v>0</v>
      </c>
      <c r="CJ1500">
        <f t="shared" si="1208"/>
        <v>5.2467933789959531</v>
      </c>
      <c r="CM1500">
        <v>1493</v>
      </c>
      <c r="CN1500">
        <v>22.173592758364794</v>
      </c>
      <c r="CO1500">
        <v>9.1509844738308761</v>
      </c>
      <c r="CQ1500">
        <f t="shared" si="1209"/>
        <v>1</v>
      </c>
      <c r="CR1500">
        <f t="shared" si="1210"/>
        <v>0</v>
      </c>
      <c r="CS1500">
        <f t="shared" si="1211"/>
        <v>13.022608284533918</v>
      </c>
      <c r="CV1500">
        <v>1493</v>
      </c>
      <c r="CW1500">
        <v>20.216645452364769</v>
      </c>
      <c r="CX1500">
        <v>20.993135326507332</v>
      </c>
      <c r="CZ1500">
        <f t="shared" si="1212"/>
        <v>0</v>
      </c>
      <c r="DA1500">
        <f t="shared" si="1213"/>
        <v>1</v>
      </c>
      <c r="DB1500">
        <f t="shared" si="1214"/>
        <v>0.77648987414256254</v>
      </c>
      <c r="DE1500">
        <v>1493</v>
      </c>
      <c r="DF1500">
        <v>26.364262839214092</v>
      </c>
      <c r="DG1500">
        <v>7.9658467966075079</v>
      </c>
      <c r="DI1500">
        <f t="shared" si="1215"/>
        <v>1</v>
      </c>
      <c r="DJ1500">
        <f t="shared" si="1216"/>
        <v>0</v>
      </c>
      <c r="DK1500">
        <f t="shared" si="1217"/>
        <v>18.398416042606584</v>
      </c>
      <c r="DN1500">
        <v>1493</v>
      </c>
      <c r="DO1500">
        <v>21.17251794396158</v>
      </c>
      <c r="DP1500">
        <v>26.401978472671694</v>
      </c>
      <c r="DR1500">
        <f t="shared" si="1218"/>
        <v>0</v>
      </c>
      <c r="DS1500">
        <f t="shared" si="1219"/>
        <v>1</v>
      </c>
      <c r="DT1500">
        <f t="shared" si="1220"/>
        <v>5.2294605287101135</v>
      </c>
      <c r="DW1500">
        <v>1493</v>
      </c>
      <c r="DX1500">
        <v>16.493059982190928</v>
      </c>
      <c r="DY1500">
        <v>21.690853248851578</v>
      </c>
      <c r="EA1500">
        <f t="shared" si="1221"/>
        <v>0</v>
      </c>
      <c r="EB1500">
        <f t="shared" si="1222"/>
        <v>1</v>
      </c>
      <c r="EC1500">
        <f t="shared" si="1223"/>
        <v>5.1977932666606499</v>
      </c>
      <c r="EF1500">
        <v>1493</v>
      </c>
      <c r="EG1500">
        <v>18.597638438716967</v>
      </c>
      <c r="EH1500">
        <v>13.977734804690076</v>
      </c>
      <c r="EJ1500">
        <f t="shared" si="1224"/>
        <v>1</v>
      </c>
      <c r="EK1500">
        <f t="shared" si="1225"/>
        <v>0</v>
      </c>
      <c r="EL1500">
        <f t="shared" si="1226"/>
        <v>4.6199036340268904</v>
      </c>
      <c r="EO1500">
        <v>1493</v>
      </c>
      <c r="EP1500">
        <v>19.680817279240554</v>
      </c>
      <c r="EQ1500">
        <v>48.34275778713203</v>
      </c>
      <c r="ES1500">
        <f t="shared" si="1227"/>
        <v>0</v>
      </c>
      <c r="ET1500">
        <f t="shared" si="1228"/>
        <v>1</v>
      </c>
      <c r="EU1500">
        <f t="shared" si="1229"/>
        <v>28.661940507891476</v>
      </c>
    </row>
    <row r="1501" spans="1:151" x14ac:dyDescent="0.25">
      <c r="A1501">
        <v>1494</v>
      </c>
      <c r="B1501">
        <v>9.73851145400128</v>
      </c>
      <c r="C1501">
        <v>29.14036682280906</v>
      </c>
      <c r="E1501">
        <f t="shared" si="1179"/>
        <v>0</v>
      </c>
      <c r="F1501">
        <f t="shared" si="1181"/>
        <v>1</v>
      </c>
      <c r="G1501">
        <f t="shared" si="1180"/>
        <v>19.40185536880778</v>
      </c>
      <c r="J1501">
        <v>1494</v>
      </c>
      <c r="K1501">
        <v>27.706341339784089</v>
      </c>
      <c r="L1501">
        <v>28.081115298875616</v>
      </c>
      <c r="N1501">
        <f t="shared" si="1182"/>
        <v>0</v>
      </c>
      <c r="O1501">
        <f t="shared" si="1183"/>
        <v>1</v>
      </c>
      <c r="P1501">
        <f t="shared" si="1184"/>
        <v>0.37477395909152733</v>
      </c>
      <c r="S1501">
        <v>1494</v>
      </c>
      <c r="T1501">
        <v>19.904415271344288</v>
      </c>
      <c r="U1501">
        <v>48.859543050761523</v>
      </c>
      <c r="W1501">
        <f t="shared" si="1185"/>
        <v>0</v>
      </c>
      <c r="X1501">
        <f t="shared" si="1186"/>
        <v>1</v>
      </c>
      <c r="Y1501">
        <f t="shared" si="1187"/>
        <v>28.955127779417236</v>
      </c>
      <c r="AB1501">
        <v>1494</v>
      </c>
      <c r="AC1501">
        <v>17.422242117307267</v>
      </c>
      <c r="AD1501">
        <v>17.790118593309273</v>
      </c>
      <c r="AF1501">
        <f t="shared" si="1188"/>
        <v>0</v>
      </c>
      <c r="AG1501">
        <f t="shared" si="1189"/>
        <v>1</v>
      </c>
      <c r="AH1501">
        <f t="shared" si="1190"/>
        <v>0.36787647600200657</v>
      </c>
      <c r="AK1501">
        <v>1494</v>
      </c>
      <c r="AL1501">
        <v>21.330772986270315</v>
      </c>
      <c r="AM1501">
        <v>29.150782173983679</v>
      </c>
      <c r="AO1501">
        <f t="shared" si="1191"/>
        <v>0</v>
      </c>
      <c r="AP1501">
        <f t="shared" si="1192"/>
        <v>1</v>
      </c>
      <c r="AQ1501">
        <f t="shared" si="1193"/>
        <v>7.8200091877133637</v>
      </c>
      <c r="AT1501">
        <v>1494</v>
      </c>
      <c r="AU1501">
        <v>24.291525304729291</v>
      </c>
      <c r="AV1501">
        <v>13.204163982133927</v>
      </c>
      <c r="AX1501">
        <f t="shared" si="1194"/>
        <v>1</v>
      </c>
      <c r="AY1501">
        <f t="shared" si="1195"/>
        <v>0</v>
      </c>
      <c r="AZ1501">
        <f t="shared" si="1196"/>
        <v>11.087361322595363</v>
      </c>
      <c r="BC1501">
        <v>1494</v>
      </c>
      <c r="BD1501" t="e">
        <v>#N/A</v>
      </c>
      <c r="BE1501" t="e">
        <v>#N/A</v>
      </c>
      <c r="BG1501" t="e">
        <f t="shared" si="1197"/>
        <v>#N/A</v>
      </c>
      <c r="BH1501" t="e">
        <f t="shared" si="1198"/>
        <v>#N/A</v>
      </c>
      <c r="BI1501" t="e">
        <f t="shared" si="1199"/>
        <v>#N/A</v>
      </c>
      <c r="BL1501">
        <v>1494</v>
      </c>
      <c r="BM1501">
        <v>20.760667154688178</v>
      </c>
      <c r="BN1501">
        <v>12.573701706056159</v>
      </c>
      <c r="BP1501">
        <f t="shared" si="1200"/>
        <v>1</v>
      </c>
      <c r="BQ1501">
        <f t="shared" si="1201"/>
        <v>0</v>
      </c>
      <c r="BR1501">
        <f t="shared" si="1202"/>
        <v>8.1869654486320194</v>
      </c>
      <c r="BU1501">
        <v>1494</v>
      </c>
      <c r="BV1501">
        <v>24.88466008317371</v>
      </c>
      <c r="BW1501">
        <v>25.722820581063655</v>
      </c>
      <c r="BY1501">
        <f t="shared" si="1203"/>
        <v>0</v>
      </c>
      <c r="BZ1501">
        <f t="shared" si="1204"/>
        <v>1</v>
      </c>
      <c r="CA1501">
        <f t="shared" si="1205"/>
        <v>0.83816049788994462</v>
      </c>
      <c r="CD1501">
        <v>1494</v>
      </c>
      <c r="CE1501">
        <v>26.524141782038768</v>
      </c>
      <c r="CF1501">
        <v>31.263519171747141</v>
      </c>
      <c r="CH1501">
        <f t="shared" si="1206"/>
        <v>0</v>
      </c>
      <c r="CI1501">
        <f t="shared" si="1207"/>
        <v>1</v>
      </c>
      <c r="CJ1501">
        <f t="shared" si="1208"/>
        <v>4.7393773897083733</v>
      </c>
      <c r="CM1501">
        <v>1494</v>
      </c>
      <c r="CN1501">
        <v>18.457061888200528</v>
      </c>
      <c r="CO1501">
        <v>37.139998127878243</v>
      </c>
      <c r="CQ1501">
        <f t="shared" si="1209"/>
        <v>0</v>
      </c>
      <c r="CR1501">
        <f t="shared" si="1210"/>
        <v>1</v>
      </c>
      <c r="CS1501">
        <f t="shared" si="1211"/>
        <v>18.682936239677716</v>
      </c>
      <c r="CV1501">
        <v>1494</v>
      </c>
      <c r="CW1501">
        <v>26.577460288476722</v>
      </c>
      <c r="CX1501">
        <v>19.666096056222713</v>
      </c>
      <c r="CZ1501">
        <f t="shared" si="1212"/>
        <v>1</v>
      </c>
      <c r="DA1501">
        <f t="shared" si="1213"/>
        <v>0</v>
      </c>
      <c r="DB1501">
        <f t="shared" si="1214"/>
        <v>6.9113642322540088</v>
      </c>
      <c r="DE1501">
        <v>1494</v>
      </c>
      <c r="DF1501">
        <v>19.897623692135834</v>
      </c>
      <c r="DG1501">
        <v>20.03950202026806</v>
      </c>
      <c r="DI1501">
        <f t="shared" si="1215"/>
        <v>0</v>
      </c>
      <c r="DJ1501">
        <f t="shared" si="1216"/>
        <v>1</v>
      </c>
      <c r="DK1501">
        <f t="shared" si="1217"/>
        <v>0.14187832813222556</v>
      </c>
      <c r="DN1501">
        <v>1494</v>
      </c>
      <c r="DO1501">
        <v>18.38519157313079</v>
      </c>
      <c r="DP1501">
        <v>21.317539182789783</v>
      </c>
      <c r="DR1501">
        <f t="shared" si="1218"/>
        <v>0</v>
      </c>
      <c r="DS1501">
        <f t="shared" si="1219"/>
        <v>1</v>
      </c>
      <c r="DT1501">
        <f t="shared" si="1220"/>
        <v>2.9323476096589935</v>
      </c>
      <c r="DW1501">
        <v>1494</v>
      </c>
      <c r="DX1501">
        <v>16.227707119320399</v>
      </c>
      <c r="DY1501">
        <v>16.17808473228834</v>
      </c>
      <c r="EA1501">
        <f t="shared" si="1221"/>
        <v>1</v>
      </c>
      <c r="EB1501">
        <f t="shared" si="1222"/>
        <v>0</v>
      </c>
      <c r="EC1501">
        <f t="shared" si="1223"/>
        <v>4.9622387032059123E-2</v>
      </c>
      <c r="EF1501">
        <v>1494</v>
      </c>
      <c r="EG1501">
        <v>23.030177865978622</v>
      </c>
      <c r="EH1501">
        <v>19.063352375239724</v>
      </c>
      <c r="EJ1501">
        <f t="shared" si="1224"/>
        <v>1</v>
      </c>
      <c r="EK1501">
        <f t="shared" si="1225"/>
        <v>0</v>
      </c>
      <c r="EL1501">
        <f t="shared" si="1226"/>
        <v>3.9668254907388985</v>
      </c>
      <c r="EO1501">
        <v>1494</v>
      </c>
      <c r="EP1501">
        <v>21.728158552152621</v>
      </c>
      <c r="EQ1501">
        <v>64.453965096755653</v>
      </c>
      <c r="ES1501">
        <f t="shared" si="1227"/>
        <v>0</v>
      </c>
      <c r="ET1501">
        <f t="shared" si="1228"/>
        <v>1</v>
      </c>
      <c r="EU1501">
        <f t="shared" si="1229"/>
        <v>42.725806544603032</v>
      </c>
    </row>
    <row r="1502" spans="1:151" x14ac:dyDescent="0.25">
      <c r="A1502">
        <v>1495</v>
      </c>
      <c r="B1502">
        <v>4.3593694964435024</v>
      </c>
      <c r="C1502">
        <v>22.417304458563443</v>
      </c>
      <c r="E1502">
        <f t="shared" si="1179"/>
        <v>0</v>
      </c>
      <c r="F1502">
        <f t="shared" si="1181"/>
        <v>1</v>
      </c>
      <c r="G1502">
        <f t="shared" si="1180"/>
        <v>18.057934962119941</v>
      </c>
      <c r="J1502">
        <v>1495</v>
      </c>
      <c r="K1502">
        <v>19.973169299040737</v>
      </c>
      <c r="L1502">
        <v>32.409899463925122</v>
      </c>
      <c r="N1502">
        <f t="shared" si="1182"/>
        <v>0</v>
      </c>
      <c r="O1502">
        <f t="shared" si="1183"/>
        <v>1</v>
      </c>
      <c r="P1502">
        <f t="shared" si="1184"/>
        <v>12.436730164884384</v>
      </c>
      <c r="S1502">
        <v>1495</v>
      </c>
      <c r="T1502">
        <v>16.002248914306897</v>
      </c>
      <c r="U1502">
        <v>14.560365345524689</v>
      </c>
      <c r="W1502">
        <f t="shared" si="1185"/>
        <v>1</v>
      </c>
      <c r="X1502">
        <f t="shared" si="1186"/>
        <v>0</v>
      </c>
      <c r="Y1502">
        <f t="shared" si="1187"/>
        <v>1.4418835687822078</v>
      </c>
      <c r="AB1502">
        <v>1495</v>
      </c>
      <c r="AC1502">
        <v>19.041445189784952</v>
      </c>
      <c r="AD1502">
        <v>18.407528350412687</v>
      </c>
      <c r="AF1502">
        <f t="shared" si="1188"/>
        <v>1</v>
      </c>
      <c r="AG1502">
        <f t="shared" si="1189"/>
        <v>0</v>
      </c>
      <c r="AH1502">
        <f t="shared" si="1190"/>
        <v>0.63391683937226517</v>
      </c>
      <c r="AK1502">
        <v>1495</v>
      </c>
      <c r="AL1502">
        <v>21.973491291140505</v>
      </c>
      <c r="AM1502">
        <v>46.847015366168392</v>
      </c>
      <c r="AO1502">
        <f t="shared" si="1191"/>
        <v>0</v>
      </c>
      <c r="AP1502">
        <f t="shared" si="1192"/>
        <v>1</v>
      </c>
      <c r="AQ1502">
        <f t="shared" si="1193"/>
        <v>24.873524075027888</v>
      </c>
      <c r="AT1502">
        <v>1495</v>
      </c>
      <c r="AU1502">
        <v>19.322902195816205</v>
      </c>
      <c r="AV1502">
        <v>18.372804993420139</v>
      </c>
      <c r="AX1502">
        <f t="shared" si="1194"/>
        <v>1</v>
      </c>
      <c r="AY1502">
        <f t="shared" si="1195"/>
        <v>0</v>
      </c>
      <c r="AZ1502">
        <f t="shared" si="1196"/>
        <v>0.95009720239606565</v>
      </c>
      <c r="BC1502">
        <v>1495</v>
      </c>
      <c r="BD1502" t="e">
        <v>#N/A</v>
      </c>
      <c r="BE1502" t="e">
        <v>#N/A</v>
      </c>
      <c r="BG1502" t="e">
        <f t="shared" si="1197"/>
        <v>#N/A</v>
      </c>
      <c r="BH1502" t="e">
        <f t="shared" si="1198"/>
        <v>#N/A</v>
      </c>
      <c r="BI1502" t="e">
        <f t="shared" si="1199"/>
        <v>#N/A</v>
      </c>
      <c r="BL1502">
        <v>1495</v>
      </c>
      <c r="BM1502">
        <v>23.853714103016113</v>
      </c>
      <c r="BN1502">
        <v>12.570406654878544</v>
      </c>
      <c r="BP1502">
        <f t="shared" si="1200"/>
        <v>1</v>
      </c>
      <c r="BQ1502">
        <f t="shared" si="1201"/>
        <v>0</v>
      </c>
      <c r="BR1502">
        <f t="shared" si="1202"/>
        <v>11.283307448137569</v>
      </c>
      <c r="BU1502">
        <v>1495</v>
      </c>
      <c r="BV1502">
        <v>28.179643776235135</v>
      </c>
      <c r="BW1502">
        <v>9.2632984709112556</v>
      </c>
      <c r="BY1502">
        <f t="shared" si="1203"/>
        <v>1</v>
      </c>
      <c r="BZ1502">
        <f t="shared" si="1204"/>
        <v>0</v>
      </c>
      <c r="CA1502">
        <f t="shared" si="1205"/>
        <v>18.91634530532388</v>
      </c>
      <c r="CD1502">
        <v>1495</v>
      </c>
      <c r="CE1502">
        <v>25.724280083790759</v>
      </c>
      <c r="CF1502">
        <v>35.900324769107428</v>
      </c>
      <c r="CH1502">
        <f t="shared" si="1206"/>
        <v>0</v>
      </c>
      <c r="CI1502">
        <f t="shared" si="1207"/>
        <v>1</v>
      </c>
      <c r="CJ1502">
        <f t="shared" si="1208"/>
        <v>10.176044685316668</v>
      </c>
      <c r="CM1502">
        <v>1495</v>
      </c>
      <c r="CN1502">
        <v>20.493247722204707</v>
      </c>
      <c r="CO1502">
        <v>28.757511451239829</v>
      </c>
      <c r="CQ1502">
        <f t="shared" si="1209"/>
        <v>0</v>
      </c>
      <c r="CR1502">
        <f t="shared" si="1210"/>
        <v>1</v>
      </c>
      <c r="CS1502">
        <f t="shared" si="1211"/>
        <v>8.2642637290351217</v>
      </c>
      <c r="CV1502">
        <v>1495</v>
      </c>
      <c r="CW1502">
        <v>21.312971113851749</v>
      </c>
      <c r="CX1502">
        <v>16.752126620513291</v>
      </c>
      <c r="CZ1502">
        <f t="shared" si="1212"/>
        <v>1</v>
      </c>
      <c r="DA1502">
        <f t="shared" si="1213"/>
        <v>0</v>
      </c>
      <c r="DB1502">
        <f t="shared" si="1214"/>
        <v>4.5608444933384575</v>
      </c>
      <c r="DE1502">
        <v>1495</v>
      </c>
      <c r="DF1502">
        <v>17.396884247313437</v>
      </c>
      <c r="DG1502">
        <v>21.447235105241965</v>
      </c>
      <c r="DI1502">
        <f t="shared" si="1215"/>
        <v>0</v>
      </c>
      <c r="DJ1502">
        <f t="shared" si="1216"/>
        <v>1</v>
      </c>
      <c r="DK1502">
        <f t="shared" si="1217"/>
        <v>4.0503508579285281</v>
      </c>
      <c r="DN1502">
        <v>1495</v>
      </c>
      <c r="DO1502">
        <v>22.695422403163313</v>
      </c>
      <c r="DP1502">
        <v>14.695042648152082</v>
      </c>
      <c r="DR1502">
        <f t="shared" si="1218"/>
        <v>1</v>
      </c>
      <c r="DS1502">
        <f t="shared" si="1219"/>
        <v>0</v>
      </c>
      <c r="DT1502">
        <f t="shared" si="1220"/>
        <v>8.000379755011231</v>
      </c>
      <c r="DW1502">
        <v>1495</v>
      </c>
      <c r="DX1502">
        <v>16.432385919668601</v>
      </c>
      <c r="DY1502">
        <v>15.366661313219169</v>
      </c>
      <c r="EA1502">
        <f t="shared" si="1221"/>
        <v>1</v>
      </c>
      <c r="EB1502">
        <f t="shared" si="1222"/>
        <v>0</v>
      </c>
      <c r="EC1502">
        <f t="shared" si="1223"/>
        <v>1.0657246064494323</v>
      </c>
      <c r="EF1502">
        <v>1495</v>
      </c>
      <c r="EG1502">
        <v>17.26759470889429</v>
      </c>
      <c r="EH1502">
        <v>15.269772102457301</v>
      </c>
      <c r="EJ1502">
        <f t="shared" si="1224"/>
        <v>1</v>
      </c>
      <c r="EK1502">
        <f t="shared" si="1225"/>
        <v>0</v>
      </c>
      <c r="EL1502">
        <f t="shared" si="1226"/>
        <v>1.9978226064369888</v>
      </c>
      <c r="EO1502">
        <v>1495</v>
      </c>
      <c r="EP1502">
        <v>23.042811567463481</v>
      </c>
      <c r="EQ1502">
        <v>15.563626347332487</v>
      </c>
      <c r="ES1502">
        <f t="shared" si="1227"/>
        <v>1</v>
      </c>
      <c r="ET1502">
        <f t="shared" si="1228"/>
        <v>0</v>
      </c>
      <c r="EU1502">
        <f t="shared" si="1229"/>
        <v>7.4791852201309936</v>
      </c>
    </row>
    <row r="1503" spans="1:151" x14ac:dyDescent="0.25">
      <c r="A1503">
        <v>1496</v>
      </c>
      <c r="B1503">
        <v>4.7963547937981756</v>
      </c>
      <c r="C1503">
        <v>-0.22184953049887213</v>
      </c>
      <c r="E1503">
        <f t="shared" si="1179"/>
        <v>1</v>
      </c>
      <c r="F1503">
        <f t="shared" si="1181"/>
        <v>0</v>
      </c>
      <c r="G1503">
        <f t="shared" si="1180"/>
        <v>5.0182043242970478</v>
      </c>
      <c r="J1503">
        <v>1496</v>
      </c>
      <c r="K1503">
        <v>7.8313737516643016</v>
      </c>
      <c r="L1503">
        <v>18.362692257285648</v>
      </c>
      <c r="N1503">
        <f t="shared" si="1182"/>
        <v>0</v>
      </c>
      <c r="O1503">
        <f t="shared" si="1183"/>
        <v>1</v>
      </c>
      <c r="P1503">
        <f t="shared" si="1184"/>
        <v>10.531318505621346</v>
      </c>
      <c r="S1503">
        <v>1496</v>
      </c>
      <c r="T1503">
        <v>15.722588569916566</v>
      </c>
      <c r="U1503">
        <v>43.677912044962525</v>
      </c>
      <c r="W1503">
        <f t="shared" si="1185"/>
        <v>0</v>
      </c>
      <c r="X1503">
        <f t="shared" si="1186"/>
        <v>1</v>
      </c>
      <c r="Y1503">
        <f t="shared" si="1187"/>
        <v>27.955323475045958</v>
      </c>
      <c r="AB1503">
        <v>1496</v>
      </c>
      <c r="AC1503">
        <v>31.855264455866624</v>
      </c>
      <c r="AD1503">
        <v>17.737263767376977</v>
      </c>
      <c r="AF1503">
        <f t="shared" si="1188"/>
        <v>1</v>
      </c>
      <c r="AG1503">
        <f t="shared" si="1189"/>
        <v>0</v>
      </c>
      <c r="AH1503">
        <f t="shared" si="1190"/>
        <v>14.118000688489648</v>
      </c>
      <c r="AK1503">
        <v>1496</v>
      </c>
      <c r="AL1503">
        <v>18.152372661850556</v>
      </c>
      <c r="AM1503">
        <v>47.099526415576079</v>
      </c>
      <c r="AO1503">
        <f t="shared" si="1191"/>
        <v>0</v>
      </c>
      <c r="AP1503">
        <f t="shared" si="1192"/>
        <v>1</v>
      </c>
      <c r="AQ1503">
        <f t="shared" si="1193"/>
        <v>28.947153753725523</v>
      </c>
      <c r="AT1503">
        <v>1496</v>
      </c>
      <c r="AU1503">
        <v>16.955972359732517</v>
      </c>
      <c r="AV1503">
        <v>29.747246814505584</v>
      </c>
      <c r="AX1503">
        <f t="shared" si="1194"/>
        <v>0</v>
      </c>
      <c r="AY1503">
        <f t="shared" si="1195"/>
        <v>1</v>
      </c>
      <c r="AZ1503">
        <f t="shared" si="1196"/>
        <v>12.791274454773067</v>
      </c>
      <c r="BC1503">
        <v>1496</v>
      </c>
      <c r="BD1503" t="e">
        <v>#N/A</v>
      </c>
      <c r="BE1503" t="e">
        <v>#N/A</v>
      </c>
      <c r="BG1503" t="e">
        <f t="shared" si="1197"/>
        <v>#N/A</v>
      </c>
      <c r="BH1503" t="e">
        <f t="shared" si="1198"/>
        <v>#N/A</v>
      </c>
      <c r="BI1503" t="e">
        <f t="shared" si="1199"/>
        <v>#N/A</v>
      </c>
      <c r="BL1503">
        <v>1496</v>
      </c>
      <c r="BM1503">
        <v>29.911798047170546</v>
      </c>
      <c r="BN1503">
        <v>6.541672685583019</v>
      </c>
      <c r="BP1503">
        <f t="shared" si="1200"/>
        <v>1</v>
      </c>
      <c r="BQ1503">
        <f t="shared" si="1201"/>
        <v>0</v>
      </c>
      <c r="BR1503">
        <f t="shared" si="1202"/>
        <v>23.370125361587526</v>
      </c>
      <c r="BU1503">
        <v>1496</v>
      </c>
      <c r="BV1503">
        <v>25.700431132776906</v>
      </c>
      <c r="BW1503">
        <v>22.888967575195895</v>
      </c>
      <c r="BY1503">
        <f t="shared" si="1203"/>
        <v>1</v>
      </c>
      <c r="BZ1503">
        <f t="shared" si="1204"/>
        <v>0</v>
      </c>
      <c r="CA1503">
        <f t="shared" si="1205"/>
        <v>2.8114635575810105</v>
      </c>
      <c r="CD1503">
        <v>1496</v>
      </c>
      <c r="CE1503">
        <v>28.437922654898422</v>
      </c>
      <c r="CF1503">
        <v>17.392663154422447</v>
      </c>
      <c r="CH1503">
        <f t="shared" si="1206"/>
        <v>1</v>
      </c>
      <c r="CI1503">
        <f t="shared" si="1207"/>
        <v>0</v>
      </c>
      <c r="CJ1503">
        <f t="shared" si="1208"/>
        <v>11.045259500475975</v>
      </c>
      <c r="CM1503">
        <v>1496</v>
      </c>
      <c r="CN1503">
        <v>20.512097205960416</v>
      </c>
      <c r="CO1503">
        <v>12.757642107591099</v>
      </c>
      <c r="CQ1503">
        <f t="shared" si="1209"/>
        <v>1</v>
      </c>
      <c r="CR1503">
        <f t="shared" si="1210"/>
        <v>0</v>
      </c>
      <c r="CS1503">
        <f t="shared" si="1211"/>
        <v>7.7544550983693163</v>
      </c>
      <c r="CV1503">
        <v>1496</v>
      </c>
      <c r="CW1503">
        <v>23.18363748447997</v>
      </c>
      <c r="CX1503">
        <v>17.253740260094094</v>
      </c>
      <c r="CZ1503">
        <f t="shared" si="1212"/>
        <v>1</v>
      </c>
      <c r="DA1503">
        <f t="shared" si="1213"/>
        <v>0</v>
      </c>
      <c r="DB1503">
        <f t="shared" si="1214"/>
        <v>5.9298972243858756</v>
      </c>
      <c r="DE1503">
        <v>1496</v>
      </c>
      <c r="DF1503">
        <v>20.896008366356373</v>
      </c>
      <c r="DG1503">
        <v>22.207733128403667</v>
      </c>
      <c r="DI1503">
        <f t="shared" si="1215"/>
        <v>0</v>
      </c>
      <c r="DJ1503">
        <f t="shared" si="1216"/>
        <v>1</v>
      </c>
      <c r="DK1503">
        <f t="shared" si="1217"/>
        <v>1.3117247620472945</v>
      </c>
      <c r="DN1503">
        <v>1496</v>
      </c>
      <c r="DO1503">
        <v>27.514591724748549</v>
      </c>
      <c r="DP1503">
        <v>11.820511043299783</v>
      </c>
      <c r="DR1503">
        <f t="shared" si="1218"/>
        <v>1</v>
      </c>
      <c r="DS1503">
        <f t="shared" si="1219"/>
        <v>0</v>
      </c>
      <c r="DT1503">
        <f t="shared" si="1220"/>
        <v>15.694080681448765</v>
      </c>
      <c r="DW1503">
        <v>1496</v>
      </c>
      <c r="DX1503">
        <v>21.308148708662682</v>
      </c>
      <c r="DY1503">
        <v>24.507621089172076</v>
      </c>
      <c r="EA1503">
        <f t="shared" si="1221"/>
        <v>0</v>
      </c>
      <c r="EB1503">
        <f t="shared" si="1222"/>
        <v>1</v>
      </c>
      <c r="EC1503">
        <f t="shared" si="1223"/>
        <v>3.1994723805093948</v>
      </c>
      <c r="EF1503">
        <v>1496</v>
      </c>
      <c r="EG1503">
        <v>17.690311574376384</v>
      </c>
      <c r="EH1503">
        <v>16.1450070133215</v>
      </c>
      <c r="EJ1503">
        <f t="shared" si="1224"/>
        <v>1</v>
      </c>
      <c r="EK1503">
        <f t="shared" si="1225"/>
        <v>0</v>
      </c>
      <c r="EL1503">
        <f t="shared" si="1226"/>
        <v>1.5453045610548841</v>
      </c>
      <c r="EO1503">
        <v>1496</v>
      </c>
      <c r="EP1503">
        <v>30.419208626042035</v>
      </c>
      <c r="EQ1503">
        <v>19.561182785771511</v>
      </c>
      <c r="ES1503">
        <f t="shared" si="1227"/>
        <v>1</v>
      </c>
      <c r="ET1503">
        <f t="shared" si="1228"/>
        <v>0</v>
      </c>
      <c r="EU1503">
        <f t="shared" si="1229"/>
        <v>10.858025840270525</v>
      </c>
    </row>
    <row r="1504" spans="1:151" x14ac:dyDescent="0.25">
      <c r="A1504">
        <v>1497</v>
      </c>
      <c r="B1504">
        <v>17.626881654075603</v>
      </c>
      <c r="C1504">
        <v>33.441531439411449</v>
      </c>
      <c r="E1504">
        <f t="shared" si="1179"/>
        <v>0</v>
      </c>
      <c r="F1504">
        <f t="shared" si="1181"/>
        <v>1</v>
      </c>
      <c r="G1504">
        <f t="shared" si="1180"/>
        <v>15.814649785335845</v>
      </c>
      <c r="J1504">
        <v>1497</v>
      </c>
      <c r="K1504">
        <v>19.272998484072943</v>
      </c>
      <c r="L1504">
        <v>27.197107884043373</v>
      </c>
      <c r="N1504">
        <f t="shared" si="1182"/>
        <v>0</v>
      </c>
      <c r="O1504">
        <f t="shared" si="1183"/>
        <v>1</v>
      </c>
      <c r="P1504">
        <f t="shared" si="1184"/>
        <v>7.9241093999704297</v>
      </c>
      <c r="S1504">
        <v>1497</v>
      </c>
      <c r="T1504">
        <v>22.855604045874355</v>
      </c>
      <c r="U1504">
        <v>12.699923026369477</v>
      </c>
      <c r="W1504">
        <f t="shared" si="1185"/>
        <v>1</v>
      </c>
      <c r="X1504">
        <f t="shared" si="1186"/>
        <v>0</v>
      </c>
      <c r="Y1504">
        <f t="shared" si="1187"/>
        <v>10.155681019504877</v>
      </c>
      <c r="AB1504">
        <v>1497</v>
      </c>
      <c r="AC1504">
        <v>13.960307569246261</v>
      </c>
      <c r="AD1504">
        <v>19.297367297484392</v>
      </c>
      <c r="AF1504">
        <f t="shared" si="1188"/>
        <v>0</v>
      </c>
      <c r="AG1504">
        <f t="shared" si="1189"/>
        <v>1</v>
      </c>
      <c r="AH1504">
        <f t="shared" si="1190"/>
        <v>5.3370597282381311</v>
      </c>
      <c r="AK1504">
        <v>1497</v>
      </c>
      <c r="AL1504">
        <v>18.41428155762376</v>
      </c>
      <c r="AM1504">
        <v>25.754267963425928</v>
      </c>
      <c r="AO1504">
        <f t="shared" si="1191"/>
        <v>0</v>
      </c>
      <c r="AP1504">
        <f t="shared" si="1192"/>
        <v>1</v>
      </c>
      <c r="AQ1504">
        <f t="shared" si="1193"/>
        <v>7.3399864058021684</v>
      </c>
      <c r="AT1504">
        <v>1497</v>
      </c>
      <c r="AU1504">
        <v>12.966258049656229</v>
      </c>
      <c r="AV1504">
        <v>20.538597374218917</v>
      </c>
      <c r="AX1504">
        <f t="shared" si="1194"/>
        <v>0</v>
      </c>
      <c r="AY1504">
        <f t="shared" si="1195"/>
        <v>1</v>
      </c>
      <c r="AZ1504">
        <f t="shared" si="1196"/>
        <v>7.5723393245626873</v>
      </c>
      <c r="BC1504">
        <v>1497</v>
      </c>
      <c r="BD1504" t="e">
        <v>#N/A</v>
      </c>
      <c r="BE1504" t="e">
        <v>#N/A</v>
      </c>
      <c r="BG1504" t="e">
        <f t="shared" si="1197"/>
        <v>#N/A</v>
      </c>
      <c r="BH1504" t="e">
        <f t="shared" si="1198"/>
        <v>#N/A</v>
      </c>
      <c r="BI1504" t="e">
        <f t="shared" si="1199"/>
        <v>#N/A</v>
      </c>
      <c r="BL1504">
        <v>1497</v>
      </c>
      <c r="BM1504">
        <v>21.347969532307847</v>
      </c>
      <c r="BN1504">
        <v>11.036169433576577</v>
      </c>
      <c r="BP1504">
        <f t="shared" si="1200"/>
        <v>1</v>
      </c>
      <c r="BQ1504">
        <f t="shared" si="1201"/>
        <v>0</v>
      </c>
      <c r="BR1504">
        <f t="shared" si="1202"/>
        <v>10.31180009873127</v>
      </c>
      <c r="BU1504">
        <v>1497</v>
      </c>
      <c r="BV1504">
        <v>8.1348085412162305</v>
      </c>
      <c r="BW1504">
        <v>14.859563882660844</v>
      </c>
      <c r="BY1504">
        <f t="shared" si="1203"/>
        <v>0</v>
      </c>
      <c r="BZ1504">
        <f t="shared" si="1204"/>
        <v>1</v>
      </c>
      <c r="CA1504">
        <f t="shared" si="1205"/>
        <v>6.7247553414446131</v>
      </c>
      <c r="CD1504">
        <v>1497</v>
      </c>
      <c r="CE1504">
        <v>30.611368635588864</v>
      </c>
      <c r="CF1504">
        <v>21.330418685210397</v>
      </c>
      <c r="CH1504">
        <f t="shared" si="1206"/>
        <v>1</v>
      </c>
      <c r="CI1504">
        <f t="shared" si="1207"/>
        <v>0</v>
      </c>
      <c r="CJ1504">
        <f t="shared" si="1208"/>
        <v>9.2809499503784672</v>
      </c>
      <c r="CM1504">
        <v>1497</v>
      </c>
      <c r="CN1504">
        <v>19.138715870908854</v>
      </c>
      <c r="CO1504">
        <v>25.514673120395194</v>
      </c>
      <c r="CQ1504">
        <f t="shared" si="1209"/>
        <v>0</v>
      </c>
      <c r="CR1504">
        <f t="shared" si="1210"/>
        <v>1</v>
      </c>
      <c r="CS1504">
        <f t="shared" si="1211"/>
        <v>6.3759572494863406</v>
      </c>
      <c r="CV1504">
        <v>1497</v>
      </c>
      <c r="CW1504">
        <v>20.156051879619767</v>
      </c>
      <c r="CX1504">
        <v>21.703659149121577</v>
      </c>
      <c r="CZ1504">
        <f t="shared" si="1212"/>
        <v>0</v>
      </c>
      <c r="DA1504">
        <f t="shared" si="1213"/>
        <v>1</v>
      </c>
      <c r="DB1504">
        <f t="shared" si="1214"/>
        <v>1.5476072695018104</v>
      </c>
      <c r="DE1504">
        <v>1497</v>
      </c>
      <c r="DF1504">
        <v>20.223643455706867</v>
      </c>
      <c r="DG1504">
        <v>29.521693331520439</v>
      </c>
      <c r="DI1504">
        <f t="shared" si="1215"/>
        <v>0</v>
      </c>
      <c r="DJ1504">
        <f t="shared" si="1216"/>
        <v>1</v>
      </c>
      <c r="DK1504">
        <f t="shared" si="1217"/>
        <v>9.2980498758135717</v>
      </c>
      <c r="DN1504">
        <v>1497</v>
      </c>
      <c r="DO1504">
        <v>25.788542418236478</v>
      </c>
      <c r="DP1504">
        <v>19.844007867371381</v>
      </c>
      <c r="DR1504">
        <f t="shared" si="1218"/>
        <v>1</v>
      </c>
      <c r="DS1504">
        <f t="shared" si="1219"/>
        <v>0</v>
      </c>
      <c r="DT1504">
        <f t="shared" si="1220"/>
        <v>5.9445345508650966</v>
      </c>
      <c r="DW1504">
        <v>1497</v>
      </c>
      <c r="DX1504">
        <v>13.93733257193897</v>
      </c>
      <c r="DY1504">
        <v>21.112123453116453</v>
      </c>
      <c r="EA1504">
        <f t="shared" si="1221"/>
        <v>0</v>
      </c>
      <c r="EB1504">
        <f t="shared" si="1222"/>
        <v>1</v>
      </c>
      <c r="EC1504">
        <f t="shared" si="1223"/>
        <v>7.1747908811774828</v>
      </c>
      <c r="EF1504">
        <v>1497</v>
      </c>
      <c r="EG1504">
        <v>17.010643489834422</v>
      </c>
      <c r="EH1504">
        <v>20.69169415995022</v>
      </c>
      <c r="EJ1504">
        <f t="shared" si="1224"/>
        <v>0</v>
      </c>
      <c r="EK1504">
        <f t="shared" si="1225"/>
        <v>1</v>
      </c>
      <c r="EL1504">
        <f t="shared" si="1226"/>
        <v>3.6810506701157983</v>
      </c>
      <c r="EO1504">
        <v>1497</v>
      </c>
      <c r="EP1504">
        <v>27.972839522180109</v>
      </c>
      <c r="EQ1504">
        <v>48.765612661646017</v>
      </c>
      <c r="ES1504">
        <f t="shared" si="1227"/>
        <v>0</v>
      </c>
      <c r="ET1504">
        <f t="shared" si="1228"/>
        <v>1</v>
      </c>
      <c r="EU1504">
        <f t="shared" si="1229"/>
        <v>20.792773139465908</v>
      </c>
    </row>
    <row r="1505" spans="1:151" x14ac:dyDescent="0.25">
      <c r="A1505">
        <v>1498</v>
      </c>
      <c r="B1505">
        <v>11.276383374168262</v>
      </c>
      <c r="C1505">
        <v>23.620062225930827</v>
      </c>
      <c r="E1505">
        <f t="shared" si="1179"/>
        <v>0</v>
      </c>
      <c r="F1505">
        <f t="shared" si="1181"/>
        <v>1</v>
      </c>
      <c r="G1505">
        <f t="shared" si="1180"/>
        <v>12.343678851762565</v>
      </c>
      <c r="J1505">
        <v>1498</v>
      </c>
      <c r="K1505">
        <v>27.343941804952124</v>
      </c>
      <c r="L1505">
        <v>19.971685021642102</v>
      </c>
      <c r="N1505">
        <f t="shared" si="1182"/>
        <v>1</v>
      </c>
      <c r="O1505">
        <f t="shared" si="1183"/>
        <v>0</v>
      </c>
      <c r="P1505">
        <f t="shared" si="1184"/>
        <v>7.3722567833100214</v>
      </c>
      <c r="S1505">
        <v>1498</v>
      </c>
      <c r="T1505">
        <v>18.072466247504803</v>
      </c>
      <c r="U1505">
        <v>34.951532748725725</v>
      </c>
      <c r="W1505">
        <f t="shared" si="1185"/>
        <v>0</v>
      </c>
      <c r="X1505">
        <f t="shared" si="1186"/>
        <v>1</v>
      </c>
      <c r="Y1505">
        <f t="shared" si="1187"/>
        <v>16.879066501220922</v>
      </c>
      <c r="AB1505">
        <v>1498</v>
      </c>
      <c r="AC1505">
        <v>21.227623437736426</v>
      </c>
      <c r="AD1505">
        <v>17.20725921011568</v>
      </c>
      <c r="AF1505">
        <f t="shared" si="1188"/>
        <v>1</v>
      </c>
      <c r="AG1505">
        <f t="shared" si="1189"/>
        <v>0</v>
      </c>
      <c r="AH1505">
        <f t="shared" si="1190"/>
        <v>4.0203642276207461</v>
      </c>
      <c r="AK1505">
        <v>1498</v>
      </c>
      <c r="AL1505">
        <v>38.090512645678125</v>
      </c>
      <c r="AM1505">
        <v>19.018000675670642</v>
      </c>
      <c r="AO1505">
        <f t="shared" si="1191"/>
        <v>1</v>
      </c>
      <c r="AP1505">
        <f t="shared" si="1192"/>
        <v>0</v>
      </c>
      <c r="AQ1505">
        <f t="shared" si="1193"/>
        <v>19.072511970007483</v>
      </c>
      <c r="AT1505">
        <v>1498</v>
      </c>
      <c r="AU1505">
        <v>18.145308875726172</v>
      </c>
      <c r="AV1505">
        <v>14.673072125878729</v>
      </c>
      <c r="AX1505">
        <f t="shared" si="1194"/>
        <v>1</v>
      </c>
      <c r="AY1505">
        <f t="shared" si="1195"/>
        <v>0</v>
      </c>
      <c r="AZ1505">
        <f t="shared" si="1196"/>
        <v>3.4722367498474433</v>
      </c>
      <c r="BC1505">
        <v>1498</v>
      </c>
      <c r="BD1505" t="e">
        <v>#N/A</v>
      </c>
      <c r="BE1505" t="e">
        <v>#N/A</v>
      </c>
      <c r="BG1505" t="e">
        <f t="shared" si="1197"/>
        <v>#N/A</v>
      </c>
      <c r="BH1505" t="e">
        <f t="shared" si="1198"/>
        <v>#N/A</v>
      </c>
      <c r="BI1505" t="e">
        <f t="shared" si="1199"/>
        <v>#N/A</v>
      </c>
      <c r="BL1505">
        <v>1498</v>
      </c>
      <c r="BM1505">
        <v>36.067063272491737</v>
      </c>
      <c r="BN1505">
        <v>11.739298640668505</v>
      </c>
      <c r="BP1505">
        <f t="shared" si="1200"/>
        <v>1</v>
      </c>
      <c r="BQ1505">
        <f t="shared" si="1201"/>
        <v>0</v>
      </c>
      <c r="BR1505">
        <f t="shared" si="1202"/>
        <v>24.327764631823232</v>
      </c>
      <c r="BU1505">
        <v>1498</v>
      </c>
      <c r="BV1505">
        <v>25.640169609172528</v>
      </c>
      <c r="BW1505">
        <v>15.48408445688316</v>
      </c>
      <c r="BY1505">
        <f t="shared" si="1203"/>
        <v>1</v>
      </c>
      <c r="BZ1505">
        <f t="shared" si="1204"/>
        <v>0</v>
      </c>
      <c r="CA1505">
        <f t="shared" si="1205"/>
        <v>10.156085152289368</v>
      </c>
      <c r="CD1505">
        <v>1498</v>
      </c>
      <c r="CE1505">
        <v>22.494280239347798</v>
      </c>
      <c r="CF1505">
        <v>31.545268803694469</v>
      </c>
      <c r="CH1505">
        <f t="shared" si="1206"/>
        <v>0</v>
      </c>
      <c r="CI1505">
        <f t="shared" si="1207"/>
        <v>1</v>
      </c>
      <c r="CJ1505">
        <f t="shared" si="1208"/>
        <v>9.050988564346671</v>
      </c>
      <c r="CM1505">
        <v>1498</v>
      </c>
      <c r="CN1505">
        <v>25.51563170624285</v>
      </c>
      <c r="CO1505">
        <v>40.163402090339424</v>
      </c>
      <c r="CQ1505">
        <f t="shared" si="1209"/>
        <v>0</v>
      </c>
      <c r="CR1505">
        <f t="shared" si="1210"/>
        <v>1</v>
      </c>
      <c r="CS1505">
        <f t="shared" si="1211"/>
        <v>14.647770384096575</v>
      </c>
      <c r="CV1505">
        <v>1498</v>
      </c>
      <c r="CW1505">
        <v>29.657568146958557</v>
      </c>
      <c r="CX1505">
        <v>13.263414241751601</v>
      </c>
      <c r="CZ1505">
        <f t="shared" si="1212"/>
        <v>1</v>
      </c>
      <c r="DA1505">
        <f t="shared" si="1213"/>
        <v>0</v>
      </c>
      <c r="DB1505">
        <f t="shared" si="1214"/>
        <v>16.394153905206956</v>
      </c>
      <c r="DE1505">
        <v>1498</v>
      </c>
      <c r="DF1505">
        <v>21.029659504649111</v>
      </c>
      <c r="DG1505">
        <v>33.154439070475092</v>
      </c>
      <c r="DI1505">
        <f t="shared" si="1215"/>
        <v>0</v>
      </c>
      <c r="DJ1505">
        <f t="shared" si="1216"/>
        <v>1</v>
      </c>
      <c r="DK1505">
        <f t="shared" si="1217"/>
        <v>12.124779565825982</v>
      </c>
      <c r="DN1505">
        <v>1498</v>
      </c>
      <c r="DO1505">
        <v>25.184100439734273</v>
      </c>
      <c r="DP1505">
        <v>17.247303295208013</v>
      </c>
      <c r="DR1505">
        <f t="shared" si="1218"/>
        <v>1</v>
      </c>
      <c r="DS1505">
        <f t="shared" si="1219"/>
        <v>0</v>
      </c>
      <c r="DT1505">
        <f t="shared" si="1220"/>
        <v>7.9367971445262597</v>
      </c>
      <c r="DW1505">
        <v>1498</v>
      </c>
      <c r="DX1505">
        <v>9.879395573678817</v>
      </c>
      <c r="DY1505">
        <v>15.113171482638315</v>
      </c>
      <c r="EA1505">
        <f t="shared" si="1221"/>
        <v>0</v>
      </c>
      <c r="EB1505">
        <f t="shared" si="1222"/>
        <v>1</v>
      </c>
      <c r="EC1505">
        <f t="shared" si="1223"/>
        <v>5.2337759089594975</v>
      </c>
      <c r="EF1505">
        <v>1498</v>
      </c>
      <c r="EG1505">
        <v>24.014502260257888</v>
      </c>
      <c r="EH1505">
        <v>16.976922341623812</v>
      </c>
      <c r="EJ1505">
        <f t="shared" si="1224"/>
        <v>1</v>
      </c>
      <c r="EK1505">
        <f t="shared" si="1225"/>
        <v>0</v>
      </c>
      <c r="EL1505">
        <f t="shared" si="1226"/>
        <v>7.0375799186340764</v>
      </c>
      <c r="EO1505">
        <v>1498</v>
      </c>
      <c r="EP1505">
        <v>26.919491883777624</v>
      </c>
      <c r="EQ1505">
        <v>44.262599668823853</v>
      </c>
      <c r="ES1505">
        <f t="shared" si="1227"/>
        <v>0</v>
      </c>
      <c r="ET1505">
        <f t="shared" si="1228"/>
        <v>1</v>
      </c>
      <c r="EU1505">
        <f t="shared" si="1229"/>
        <v>17.343107785046229</v>
      </c>
    </row>
    <row r="1506" spans="1:151" x14ac:dyDescent="0.25">
      <c r="A1506">
        <v>1499</v>
      </c>
      <c r="B1506">
        <v>11.263476477338907</v>
      </c>
      <c r="C1506">
        <v>53.039077195298873</v>
      </c>
      <c r="E1506">
        <f t="shared" si="1179"/>
        <v>0</v>
      </c>
      <c r="F1506">
        <f t="shared" si="1181"/>
        <v>1</v>
      </c>
      <c r="G1506">
        <f t="shared" si="1180"/>
        <v>41.775600717959968</v>
      </c>
      <c r="J1506">
        <v>1499</v>
      </c>
      <c r="K1506">
        <v>24.334891524494942</v>
      </c>
      <c r="L1506">
        <v>31.639860689989632</v>
      </c>
      <c r="N1506">
        <f t="shared" si="1182"/>
        <v>0</v>
      </c>
      <c r="O1506">
        <f t="shared" si="1183"/>
        <v>1</v>
      </c>
      <c r="P1506">
        <f t="shared" si="1184"/>
        <v>7.3049691654946898</v>
      </c>
      <c r="S1506">
        <v>1499</v>
      </c>
      <c r="T1506">
        <v>17.308800681157493</v>
      </c>
      <c r="U1506">
        <v>37.2242280120103</v>
      </c>
      <c r="W1506">
        <f t="shared" si="1185"/>
        <v>0</v>
      </c>
      <c r="X1506">
        <f t="shared" si="1186"/>
        <v>1</v>
      </c>
      <c r="Y1506">
        <f t="shared" si="1187"/>
        <v>19.915427330852808</v>
      </c>
      <c r="AB1506">
        <v>1499</v>
      </c>
      <c r="AC1506">
        <v>16.39153839827393</v>
      </c>
      <c r="AD1506">
        <v>18.526862443296356</v>
      </c>
      <c r="AF1506">
        <f t="shared" si="1188"/>
        <v>0</v>
      </c>
      <c r="AG1506">
        <f t="shared" si="1189"/>
        <v>1</v>
      </c>
      <c r="AH1506">
        <f t="shared" si="1190"/>
        <v>2.1353240450224256</v>
      </c>
      <c r="AK1506">
        <v>1499</v>
      </c>
      <c r="AL1506">
        <v>10.284947048337475</v>
      </c>
      <c r="AM1506">
        <v>0.11114619313881846</v>
      </c>
      <c r="AO1506">
        <f t="shared" si="1191"/>
        <v>1</v>
      </c>
      <c r="AP1506">
        <f t="shared" si="1192"/>
        <v>0</v>
      </c>
      <c r="AQ1506">
        <f t="shared" si="1193"/>
        <v>10.173800855198657</v>
      </c>
      <c r="AT1506">
        <v>1499</v>
      </c>
      <c r="AU1506">
        <v>20.044760067662473</v>
      </c>
      <c r="AV1506">
        <v>18.334414606769947</v>
      </c>
      <c r="AX1506">
        <f t="shared" si="1194"/>
        <v>1</v>
      </c>
      <c r="AY1506">
        <f t="shared" si="1195"/>
        <v>0</v>
      </c>
      <c r="AZ1506">
        <f t="shared" si="1196"/>
        <v>1.7103454608925261</v>
      </c>
      <c r="BC1506">
        <v>1499</v>
      </c>
      <c r="BD1506" t="e">
        <v>#N/A</v>
      </c>
      <c r="BE1506" t="e">
        <v>#N/A</v>
      </c>
      <c r="BG1506" t="e">
        <f t="shared" si="1197"/>
        <v>#N/A</v>
      </c>
      <c r="BH1506" t="e">
        <f t="shared" si="1198"/>
        <v>#N/A</v>
      </c>
      <c r="BI1506" t="e">
        <f t="shared" si="1199"/>
        <v>#N/A</v>
      </c>
      <c r="BL1506">
        <v>1499</v>
      </c>
      <c r="BM1506">
        <v>27.278280522236773</v>
      </c>
      <c r="BN1506">
        <v>10.031667255652025</v>
      </c>
      <c r="BP1506">
        <f t="shared" si="1200"/>
        <v>1</v>
      </c>
      <c r="BQ1506">
        <f t="shared" si="1201"/>
        <v>0</v>
      </c>
      <c r="BR1506">
        <f t="shared" si="1202"/>
        <v>17.246613266584749</v>
      </c>
      <c r="BU1506">
        <v>1499</v>
      </c>
      <c r="BV1506">
        <v>22.463199292612661</v>
      </c>
      <c r="BW1506">
        <v>17.427985599543973</v>
      </c>
      <c r="BY1506">
        <f t="shared" si="1203"/>
        <v>1</v>
      </c>
      <c r="BZ1506">
        <f t="shared" si="1204"/>
        <v>0</v>
      </c>
      <c r="CA1506">
        <f t="shared" si="1205"/>
        <v>5.0352136930686875</v>
      </c>
      <c r="CD1506">
        <v>1499</v>
      </c>
      <c r="CE1506">
        <v>22.891927124250969</v>
      </c>
      <c r="CF1506">
        <v>14.231831768923779</v>
      </c>
      <c r="CH1506">
        <f t="shared" si="1206"/>
        <v>1</v>
      </c>
      <c r="CI1506">
        <f t="shared" si="1207"/>
        <v>0</v>
      </c>
      <c r="CJ1506">
        <f t="shared" si="1208"/>
        <v>8.66009535532719</v>
      </c>
      <c r="CM1506">
        <v>1499</v>
      </c>
      <c r="CN1506">
        <v>16.371482932810263</v>
      </c>
      <c r="CO1506">
        <v>15.817355554633142</v>
      </c>
      <c r="CQ1506">
        <f t="shared" si="1209"/>
        <v>1</v>
      </c>
      <c r="CR1506">
        <f t="shared" si="1210"/>
        <v>0</v>
      </c>
      <c r="CS1506">
        <f t="shared" si="1211"/>
        <v>0.55412737817712099</v>
      </c>
      <c r="CV1506">
        <v>1499</v>
      </c>
      <c r="CW1506">
        <v>23.599444452124565</v>
      </c>
      <c r="CX1506">
        <v>19.833255650991841</v>
      </c>
      <c r="CZ1506">
        <f t="shared" si="1212"/>
        <v>1</v>
      </c>
      <c r="DA1506">
        <f t="shared" si="1213"/>
        <v>0</v>
      </c>
      <c r="DB1506">
        <f t="shared" si="1214"/>
        <v>3.7661888011327243</v>
      </c>
      <c r="DE1506">
        <v>1499</v>
      </c>
      <c r="DF1506">
        <v>21.770278346992157</v>
      </c>
      <c r="DG1506">
        <v>23.425283698534226</v>
      </c>
      <c r="DI1506">
        <f t="shared" si="1215"/>
        <v>0</v>
      </c>
      <c r="DJ1506">
        <f t="shared" si="1216"/>
        <v>1</v>
      </c>
      <c r="DK1506">
        <f t="shared" si="1217"/>
        <v>1.6550053515420693</v>
      </c>
      <c r="DN1506">
        <v>1499</v>
      </c>
      <c r="DO1506">
        <v>21.11941579955699</v>
      </c>
      <c r="DP1506">
        <v>26.485901195323699</v>
      </c>
      <c r="DR1506">
        <f t="shared" si="1218"/>
        <v>0</v>
      </c>
      <c r="DS1506">
        <f t="shared" si="1219"/>
        <v>1</v>
      </c>
      <c r="DT1506">
        <f t="shared" si="1220"/>
        <v>5.3664853957667091</v>
      </c>
      <c r="DW1506">
        <v>1499</v>
      </c>
      <c r="DX1506">
        <v>28.373540490011486</v>
      </c>
      <c r="DY1506">
        <v>15.129494194574287</v>
      </c>
      <c r="EA1506">
        <f t="shared" si="1221"/>
        <v>1</v>
      </c>
      <c r="EB1506">
        <f t="shared" si="1222"/>
        <v>0</v>
      </c>
      <c r="EC1506">
        <f t="shared" si="1223"/>
        <v>13.244046295437199</v>
      </c>
      <c r="EF1506">
        <v>1499</v>
      </c>
      <c r="EG1506">
        <v>28.874020402011659</v>
      </c>
      <c r="EH1506">
        <v>18.473203477512655</v>
      </c>
      <c r="EJ1506">
        <f t="shared" si="1224"/>
        <v>1</v>
      </c>
      <c r="EK1506">
        <f t="shared" si="1225"/>
        <v>0</v>
      </c>
      <c r="EL1506">
        <f t="shared" si="1226"/>
        <v>10.400816924499004</v>
      </c>
      <c r="EO1506">
        <v>1499</v>
      </c>
      <c r="EP1506">
        <v>18.93783395643619</v>
      </c>
      <c r="EQ1506">
        <v>33.427778007464482</v>
      </c>
      <c r="ES1506">
        <f t="shared" si="1227"/>
        <v>0</v>
      </c>
      <c r="ET1506">
        <f t="shared" si="1228"/>
        <v>1</v>
      </c>
      <c r="EU1506">
        <f t="shared" si="1229"/>
        <v>14.489944051028292</v>
      </c>
    </row>
    <row r="1507" spans="1:151" x14ac:dyDescent="0.25">
      <c r="A1507">
        <v>1500</v>
      </c>
      <c r="B1507">
        <v>8.269690216233986</v>
      </c>
      <c r="C1507">
        <v>15.179546385942311</v>
      </c>
      <c r="E1507">
        <f t="shared" si="1179"/>
        <v>0</v>
      </c>
      <c r="F1507">
        <f t="shared" si="1181"/>
        <v>1</v>
      </c>
      <c r="G1507">
        <f t="shared" si="1180"/>
        <v>6.9098561697083252</v>
      </c>
      <c r="J1507">
        <v>1500</v>
      </c>
      <c r="K1507">
        <v>22.17033173824878</v>
      </c>
      <c r="L1507">
        <v>22.657046127466618</v>
      </c>
      <c r="N1507">
        <f t="shared" si="1182"/>
        <v>0</v>
      </c>
      <c r="O1507">
        <f t="shared" si="1183"/>
        <v>1</v>
      </c>
      <c r="P1507">
        <f t="shared" si="1184"/>
        <v>0.48671438921783761</v>
      </c>
      <c r="S1507">
        <v>1500</v>
      </c>
      <c r="T1507">
        <v>15.7051543128626</v>
      </c>
      <c r="U1507">
        <v>43.941159304775056</v>
      </c>
      <c r="W1507">
        <f t="shared" si="1185"/>
        <v>0</v>
      </c>
      <c r="X1507">
        <f t="shared" si="1186"/>
        <v>1</v>
      </c>
      <c r="Y1507">
        <f t="shared" si="1187"/>
        <v>28.236004991912456</v>
      </c>
      <c r="AB1507">
        <v>1500</v>
      </c>
      <c r="AC1507">
        <v>16.683329788488066</v>
      </c>
      <c r="AD1507">
        <v>17.388623238129988</v>
      </c>
      <c r="AF1507">
        <f t="shared" si="1188"/>
        <v>0</v>
      </c>
      <c r="AG1507">
        <f t="shared" si="1189"/>
        <v>1</v>
      </c>
      <c r="AH1507">
        <f t="shared" si="1190"/>
        <v>0.7052934496419212</v>
      </c>
      <c r="AK1507">
        <v>1500</v>
      </c>
      <c r="AL1507">
        <v>18.295968400634965</v>
      </c>
      <c r="AM1507">
        <v>40.218025616167353</v>
      </c>
      <c r="AO1507">
        <f t="shared" si="1191"/>
        <v>0</v>
      </c>
      <c r="AP1507">
        <f t="shared" si="1192"/>
        <v>1</v>
      </c>
      <c r="AQ1507">
        <f t="shared" si="1193"/>
        <v>21.922057215532387</v>
      </c>
      <c r="AT1507">
        <v>1500</v>
      </c>
      <c r="AU1507">
        <v>19.011509833702267</v>
      </c>
      <c r="AV1507">
        <v>24.367137247978203</v>
      </c>
      <c r="AX1507">
        <f t="shared" si="1194"/>
        <v>0</v>
      </c>
      <c r="AY1507">
        <f t="shared" si="1195"/>
        <v>1</v>
      </c>
      <c r="AZ1507">
        <f t="shared" si="1196"/>
        <v>5.3556274142759364</v>
      </c>
      <c r="BC1507">
        <v>1500</v>
      </c>
      <c r="BD1507" t="e">
        <v>#N/A</v>
      </c>
      <c r="BE1507" t="e">
        <v>#N/A</v>
      </c>
      <c r="BG1507" t="e">
        <f t="shared" si="1197"/>
        <v>#N/A</v>
      </c>
      <c r="BH1507" t="e">
        <f t="shared" si="1198"/>
        <v>#N/A</v>
      </c>
      <c r="BI1507" t="e">
        <f t="shared" si="1199"/>
        <v>#N/A</v>
      </c>
      <c r="BL1507">
        <v>1500</v>
      </c>
      <c r="BM1507">
        <v>31.430799743788945</v>
      </c>
      <c r="BN1507">
        <v>14.097831690389608</v>
      </c>
      <c r="BP1507">
        <f t="shared" si="1200"/>
        <v>1</v>
      </c>
      <c r="BQ1507">
        <f t="shared" si="1201"/>
        <v>0</v>
      </c>
      <c r="BR1507">
        <f t="shared" si="1202"/>
        <v>17.332968053399338</v>
      </c>
      <c r="BU1507">
        <v>1500</v>
      </c>
      <c r="BV1507">
        <v>23.319378026997288</v>
      </c>
      <c r="BW1507">
        <v>18.712657851167151</v>
      </c>
      <c r="BY1507">
        <f t="shared" si="1203"/>
        <v>1</v>
      </c>
      <c r="BZ1507">
        <f t="shared" si="1204"/>
        <v>0</v>
      </c>
      <c r="CA1507">
        <f t="shared" si="1205"/>
        <v>4.6067201758301373</v>
      </c>
      <c r="CD1507">
        <v>1500</v>
      </c>
      <c r="CE1507">
        <v>26.172789718194792</v>
      </c>
      <c r="CF1507">
        <v>25.500849768558254</v>
      </c>
      <c r="CH1507">
        <f t="shared" si="1206"/>
        <v>1</v>
      </c>
      <c r="CI1507">
        <f t="shared" si="1207"/>
        <v>0</v>
      </c>
      <c r="CJ1507">
        <f t="shared" si="1208"/>
        <v>0.67193994963653836</v>
      </c>
      <c r="CM1507">
        <v>1500</v>
      </c>
      <c r="CN1507">
        <v>17.393071874093177</v>
      </c>
      <c r="CO1507">
        <v>24.251974400118364</v>
      </c>
      <c r="CQ1507">
        <f t="shared" si="1209"/>
        <v>0</v>
      </c>
      <c r="CR1507">
        <f t="shared" si="1210"/>
        <v>1</v>
      </c>
      <c r="CS1507">
        <f t="shared" si="1211"/>
        <v>6.8589025260251866</v>
      </c>
      <c r="CV1507">
        <v>1500</v>
      </c>
      <c r="CW1507">
        <v>25.568792841986902</v>
      </c>
      <c r="CX1507">
        <v>15.069009746330387</v>
      </c>
      <c r="CZ1507">
        <f t="shared" si="1212"/>
        <v>1</v>
      </c>
      <c r="DA1507">
        <f t="shared" si="1213"/>
        <v>0</v>
      </c>
      <c r="DB1507">
        <f t="shared" si="1214"/>
        <v>10.499783095656515</v>
      </c>
      <c r="DE1507">
        <v>1500</v>
      </c>
      <c r="DF1507">
        <v>23.881168822693418</v>
      </c>
      <c r="DG1507">
        <v>25.037024078629624</v>
      </c>
      <c r="DI1507">
        <f t="shared" si="1215"/>
        <v>0</v>
      </c>
      <c r="DJ1507">
        <f t="shared" si="1216"/>
        <v>1</v>
      </c>
      <c r="DK1507">
        <f t="shared" si="1217"/>
        <v>1.1558552559362063</v>
      </c>
      <c r="DN1507">
        <v>1500</v>
      </c>
      <c r="DO1507">
        <v>20.730389793126257</v>
      </c>
      <c r="DP1507">
        <v>25.881767078496541</v>
      </c>
      <c r="DR1507">
        <f t="shared" si="1218"/>
        <v>0</v>
      </c>
      <c r="DS1507">
        <f t="shared" si="1219"/>
        <v>1</v>
      </c>
      <c r="DT1507">
        <f t="shared" si="1220"/>
        <v>5.1513772853702839</v>
      </c>
      <c r="DW1507">
        <v>1500</v>
      </c>
      <c r="DX1507">
        <v>22.721382214341105</v>
      </c>
      <c r="DY1507">
        <v>25.012415693196587</v>
      </c>
      <c r="EA1507">
        <f t="shared" si="1221"/>
        <v>0</v>
      </c>
      <c r="EB1507">
        <f t="shared" si="1222"/>
        <v>1</v>
      </c>
      <c r="EC1507">
        <f t="shared" si="1223"/>
        <v>2.291033478855482</v>
      </c>
      <c r="EF1507">
        <v>1500</v>
      </c>
      <c r="EG1507">
        <v>21.27593958457771</v>
      </c>
      <c r="EH1507">
        <v>13.842458166471648</v>
      </c>
      <c r="EJ1507">
        <f t="shared" si="1224"/>
        <v>1</v>
      </c>
      <c r="EK1507">
        <f t="shared" si="1225"/>
        <v>0</v>
      </c>
      <c r="EL1507">
        <f t="shared" si="1226"/>
        <v>7.4334814181060622</v>
      </c>
      <c r="EO1507">
        <v>1500</v>
      </c>
      <c r="EP1507">
        <v>23.629066751348631</v>
      </c>
      <c r="EQ1507">
        <v>23.327430522458716</v>
      </c>
      <c r="ES1507">
        <f t="shared" si="1227"/>
        <v>1</v>
      </c>
      <c r="ET1507">
        <f t="shared" si="1228"/>
        <v>0</v>
      </c>
      <c r="EU1507">
        <f t="shared" si="1229"/>
        <v>0.30163622888991526</v>
      </c>
    </row>
    <row r="1508" spans="1:151" x14ac:dyDescent="0.25">
      <c r="A1508">
        <v>1501</v>
      </c>
      <c r="B1508">
        <v>11.000412033817346</v>
      </c>
      <c r="C1508">
        <v>29.797526285664993</v>
      </c>
      <c r="E1508">
        <f t="shared" si="1179"/>
        <v>0</v>
      </c>
      <c r="F1508">
        <f t="shared" si="1181"/>
        <v>1</v>
      </c>
      <c r="G1508">
        <f t="shared" si="1180"/>
        <v>18.797114251847646</v>
      </c>
      <c r="J1508">
        <v>1501</v>
      </c>
      <c r="K1508">
        <v>24.371990544776711</v>
      </c>
      <c r="L1508">
        <v>16.946830862002038</v>
      </c>
      <c r="N1508">
        <f t="shared" si="1182"/>
        <v>1</v>
      </c>
      <c r="O1508">
        <f t="shared" si="1183"/>
        <v>0</v>
      </c>
      <c r="P1508">
        <f t="shared" si="1184"/>
        <v>7.4251596827746731</v>
      </c>
      <c r="S1508">
        <v>1501</v>
      </c>
      <c r="T1508">
        <v>21.467694511001604</v>
      </c>
      <c r="U1508">
        <v>34.434597672015343</v>
      </c>
      <c r="W1508">
        <f t="shared" si="1185"/>
        <v>0</v>
      </c>
      <c r="X1508">
        <f t="shared" si="1186"/>
        <v>1</v>
      </c>
      <c r="Y1508">
        <f t="shared" si="1187"/>
        <v>12.96690316101374</v>
      </c>
      <c r="AB1508">
        <v>1501</v>
      </c>
      <c r="AC1508">
        <v>28.266165273593472</v>
      </c>
      <c r="AD1508">
        <v>17.206814508532183</v>
      </c>
      <c r="AF1508">
        <f t="shared" si="1188"/>
        <v>1</v>
      </c>
      <c r="AG1508">
        <f t="shared" si="1189"/>
        <v>0</v>
      </c>
      <c r="AH1508">
        <f t="shared" si="1190"/>
        <v>11.059350765061289</v>
      </c>
      <c r="AK1508">
        <v>1501</v>
      </c>
      <c r="AL1508">
        <v>26.016131058854654</v>
      </c>
      <c r="AM1508">
        <v>19.675984288695581</v>
      </c>
      <c r="AO1508">
        <f t="shared" si="1191"/>
        <v>1</v>
      </c>
      <c r="AP1508">
        <f t="shared" si="1192"/>
        <v>0</v>
      </c>
      <c r="AQ1508">
        <f t="shared" si="1193"/>
        <v>6.3401467701590732</v>
      </c>
      <c r="AT1508">
        <v>1501</v>
      </c>
      <c r="AU1508">
        <v>18.822485640684217</v>
      </c>
      <c r="AV1508">
        <v>7.0936655975899896</v>
      </c>
      <c r="AX1508">
        <f t="shared" si="1194"/>
        <v>1</v>
      </c>
      <c r="AY1508">
        <f t="shared" si="1195"/>
        <v>0</v>
      </c>
      <c r="AZ1508">
        <f t="shared" si="1196"/>
        <v>11.728820043094228</v>
      </c>
      <c r="BC1508">
        <v>1501</v>
      </c>
      <c r="BD1508" t="e">
        <v>#N/A</v>
      </c>
      <c r="BE1508" t="e">
        <v>#N/A</v>
      </c>
      <c r="BG1508" t="e">
        <f t="shared" si="1197"/>
        <v>#N/A</v>
      </c>
      <c r="BH1508" t="e">
        <f t="shared" si="1198"/>
        <v>#N/A</v>
      </c>
      <c r="BI1508" t="e">
        <f t="shared" si="1199"/>
        <v>#N/A</v>
      </c>
      <c r="BL1508">
        <v>1501</v>
      </c>
      <c r="BM1508">
        <v>14.932626340189245</v>
      </c>
      <c r="BN1508">
        <v>7.983265380896774</v>
      </c>
      <c r="BP1508">
        <f t="shared" si="1200"/>
        <v>1</v>
      </c>
      <c r="BQ1508">
        <f t="shared" si="1201"/>
        <v>0</v>
      </c>
      <c r="BR1508">
        <f t="shared" si="1202"/>
        <v>6.9493609592924708</v>
      </c>
      <c r="BU1508">
        <v>1501</v>
      </c>
      <c r="BV1508">
        <v>24.072767140687549</v>
      </c>
      <c r="BW1508">
        <v>18.55692109550192</v>
      </c>
      <c r="BY1508">
        <f t="shared" si="1203"/>
        <v>1</v>
      </c>
      <c r="BZ1508">
        <f t="shared" si="1204"/>
        <v>0</v>
      </c>
      <c r="CA1508">
        <f t="shared" si="1205"/>
        <v>5.5158460451856293</v>
      </c>
      <c r="CD1508">
        <v>1501</v>
      </c>
      <c r="CE1508">
        <v>25.599122736365558</v>
      </c>
      <c r="CF1508">
        <v>42.894206646559539</v>
      </c>
      <c r="CH1508">
        <f t="shared" si="1206"/>
        <v>0</v>
      </c>
      <c r="CI1508">
        <f t="shared" si="1207"/>
        <v>1</v>
      </c>
      <c r="CJ1508">
        <f t="shared" si="1208"/>
        <v>17.295083910193981</v>
      </c>
      <c r="CM1508">
        <v>1501</v>
      </c>
      <c r="CN1508">
        <v>23.331506828006869</v>
      </c>
      <c r="CO1508">
        <v>25.56741301683223</v>
      </c>
      <c r="CQ1508">
        <f t="shared" si="1209"/>
        <v>0</v>
      </c>
      <c r="CR1508">
        <f t="shared" si="1210"/>
        <v>1</v>
      </c>
      <c r="CS1508">
        <f t="shared" si="1211"/>
        <v>2.2359061888253606</v>
      </c>
      <c r="CV1508">
        <v>1501</v>
      </c>
      <c r="CW1508">
        <v>25.586995365548358</v>
      </c>
      <c r="CX1508">
        <v>11.411099871460863</v>
      </c>
      <c r="CZ1508">
        <f t="shared" si="1212"/>
        <v>1</v>
      </c>
      <c r="DA1508">
        <f t="shared" si="1213"/>
        <v>0</v>
      </c>
      <c r="DB1508">
        <f t="shared" si="1214"/>
        <v>14.175895494087495</v>
      </c>
      <c r="DE1508">
        <v>1501</v>
      </c>
      <c r="DF1508">
        <v>21.058749461050535</v>
      </c>
      <c r="DG1508">
        <v>29.283556966187621</v>
      </c>
      <c r="DI1508">
        <f t="shared" si="1215"/>
        <v>0</v>
      </c>
      <c r="DJ1508">
        <f t="shared" si="1216"/>
        <v>1</v>
      </c>
      <c r="DK1508">
        <f t="shared" si="1217"/>
        <v>8.2248075051370861</v>
      </c>
      <c r="DN1508">
        <v>1501</v>
      </c>
      <c r="DO1508">
        <v>24.327159354161477</v>
      </c>
      <c r="DP1508">
        <v>22.156948769759993</v>
      </c>
      <c r="DR1508">
        <f t="shared" si="1218"/>
        <v>1</v>
      </c>
      <c r="DS1508">
        <f t="shared" si="1219"/>
        <v>0</v>
      </c>
      <c r="DT1508">
        <f t="shared" si="1220"/>
        <v>2.1702105844014845</v>
      </c>
      <c r="DW1508">
        <v>1501</v>
      </c>
      <c r="DX1508">
        <v>17.707125969483783</v>
      </c>
      <c r="DY1508">
        <v>25.464388730889979</v>
      </c>
      <c r="EA1508">
        <f t="shared" si="1221"/>
        <v>0</v>
      </c>
      <c r="EB1508">
        <f t="shared" si="1222"/>
        <v>1</v>
      </c>
      <c r="EC1508">
        <f t="shared" si="1223"/>
        <v>7.7572627614061958</v>
      </c>
      <c r="EF1508">
        <v>1501</v>
      </c>
      <c r="EG1508">
        <v>21.456525779108706</v>
      </c>
      <c r="EH1508">
        <v>11.009218447128417</v>
      </c>
      <c r="EJ1508">
        <f t="shared" si="1224"/>
        <v>1</v>
      </c>
      <c r="EK1508">
        <f t="shared" si="1225"/>
        <v>0</v>
      </c>
      <c r="EL1508">
        <f t="shared" si="1226"/>
        <v>10.447307331980289</v>
      </c>
      <c r="EO1508">
        <v>1501</v>
      </c>
      <c r="EP1508">
        <v>22.586932841509427</v>
      </c>
      <c r="EQ1508">
        <v>39.453409985775224</v>
      </c>
      <c r="ES1508">
        <f t="shared" si="1227"/>
        <v>0</v>
      </c>
      <c r="ET1508">
        <f t="shared" si="1228"/>
        <v>1</v>
      </c>
      <c r="EU1508">
        <f t="shared" si="1229"/>
        <v>16.866477144265797</v>
      </c>
    </row>
    <row r="1509" spans="1:151" x14ac:dyDescent="0.25">
      <c r="A1509">
        <v>1502</v>
      </c>
      <c r="B1509">
        <v>4.3019240087890331</v>
      </c>
      <c r="C1509">
        <v>25.431306735996081</v>
      </c>
      <c r="E1509">
        <f t="shared" si="1179"/>
        <v>0</v>
      </c>
      <c r="F1509">
        <f t="shared" si="1181"/>
        <v>1</v>
      </c>
      <c r="G1509">
        <f t="shared" si="1180"/>
        <v>21.129382727207048</v>
      </c>
      <c r="J1509">
        <v>1502</v>
      </c>
      <c r="K1509">
        <v>19.75160265418338</v>
      </c>
      <c r="L1509">
        <v>24.738134094720909</v>
      </c>
      <c r="N1509">
        <f t="shared" si="1182"/>
        <v>0</v>
      </c>
      <c r="O1509">
        <f t="shared" si="1183"/>
        <v>1</v>
      </c>
      <c r="P1509">
        <f t="shared" si="1184"/>
        <v>4.9865314405375294</v>
      </c>
      <c r="S1509">
        <v>1502</v>
      </c>
      <c r="T1509">
        <v>20.85188938484562</v>
      </c>
      <c r="U1509">
        <v>22.098607822864267</v>
      </c>
      <c r="W1509">
        <f t="shared" si="1185"/>
        <v>0</v>
      </c>
      <c r="X1509">
        <f t="shared" si="1186"/>
        <v>1</v>
      </c>
      <c r="Y1509">
        <f t="shared" si="1187"/>
        <v>1.2467184380186467</v>
      </c>
      <c r="AB1509">
        <v>1502</v>
      </c>
      <c r="AC1509">
        <v>24.193905663177524</v>
      </c>
      <c r="AD1509">
        <v>19.160581065059986</v>
      </c>
      <c r="AF1509">
        <f t="shared" si="1188"/>
        <v>1</v>
      </c>
      <c r="AG1509">
        <f t="shared" si="1189"/>
        <v>0</v>
      </c>
      <c r="AH1509">
        <f t="shared" si="1190"/>
        <v>5.0333245981175381</v>
      </c>
      <c r="AK1509">
        <v>1502</v>
      </c>
      <c r="AL1509">
        <v>26.018428530261076</v>
      </c>
      <c r="AM1509">
        <v>21.010129967433191</v>
      </c>
      <c r="AO1509">
        <f t="shared" si="1191"/>
        <v>1</v>
      </c>
      <c r="AP1509">
        <f t="shared" si="1192"/>
        <v>0</v>
      </c>
      <c r="AQ1509">
        <f t="shared" si="1193"/>
        <v>5.0082985628278855</v>
      </c>
      <c r="AT1509">
        <v>1502</v>
      </c>
      <c r="AU1509">
        <v>20.904713251079492</v>
      </c>
      <c r="AV1509">
        <v>19.212548893932613</v>
      </c>
      <c r="AX1509">
        <f t="shared" si="1194"/>
        <v>1</v>
      </c>
      <c r="AY1509">
        <f t="shared" si="1195"/>
        <v>0</v>
      </c>
      <c r="AZ1509">
        <f t="shared" si="1196"/>
        <v>1.6921643571468792</v>
      </c>
      <c r="BC1509">
        <v>1502</v>
      </c>
      <c r="BD1509" t="e">
        <v>#N/A</v>
      </c>
      <c r="BE1509" t="e">
        <v>#N/A</v>
      </c>
      <c r="BG1509" t="e">
        <f t="shared" si="1197"/>
        <v>#N/A</v>
      </c>
      <c r="BH1509" t="e">
        <f t="shared" si="1198"/>
        <v>#N/A</v>
      </c>
      <c r="BI1509" t="e">
        <f t="shared" si="1199"/>
        <v>#N/A</v>
      </c>
      <c r="BL1509">
        <v>1502</v>
      </c>
      <c r="BM1509">
        <v>27.911438010604989</v>
      </c>
      <c r="BN1509">
        <v>10.449891725039715</v>
      </c>
      <c r="BP1509">
        <f t="shared" si="1200"/>
        <v>1</v>
      </c>
      <c r="BQ1509">
        <f t="shared" si="1201"/>
        <v>0</v>
      </c>
      <c r="BR1509">
        <f t="shared" si="1202"/>
        <v>17.461546285565277</v>
      </c>
      <c r="BU1509">
        <v>1502</v>
      </c>
      <c r="BV1509">
        <v>27.230292338990278</v>
      </c>
      <c r="BW1509">
        <v>28.473019537828041</v>
      </c>
      <c r="BY1509">
        <f t="shared" si="1203"/>
        <v>0</v>
      </c>
      <c r="BZ1509">
        <f t="shared" si="1204"/>
        <v>1</v>
      </c>
      <c r="CA1509">
        <f t="shared" si="1205"/>
        <v>1.2427271988377626</v>
      </c>
      <c r="CD1509">
        <v>1502</v>
      </c>
      <c r="CE1509">
        <v>22.717348188841786</v>
      </c>
      <c r="CF1509">
        <v>29.612031932482765</v>
      </c>
      <c r="CH1509">
        <f t="shared" si="1206"/>
        <v>0</v>
      </c>
      <c r="CI1509">
        <f t="shared" si="1207"/>
        <v>1</v>
      </c>
      <c r="CJ1509">
        <f t="shared" si="1208"/>
        <v>6.8946837436409787</v>
      </c>
      <c r="CM1509">
        <v>1502</v>
      </c>
      <c r="CN1509">
        <v>16.696144234800517</v>
      </c>
      <c r="CO1509">
        <v>32.614608585005584</v>
      </c>
      <c r="CQ1509">
        <f t="shared" si="1209"/>
        <v>0</v>
      </c>
      <c r="CR1509">
        <f t="shared" si="1210"/>
        <v>1</v>
      </c>
      <c r="CS1509">
        <f t="shared" si="1211"/>
        <v>15.918464350205067</v>
      </c>
      <c r="CV1509">
        <v>1502</v>
      </c>
      <c r="CW1509">
        <v>23.726348615440006</v>
      </c>
      <c r="CX1509">
        <v>20.348401504019417</v>
      </c>
      <c r="CZ1509">
        <f t="shared" si="1212"/>
        <v>1</v>
      </c>
      <c r="DA1509">
        <f t="shared" si="1213"/>
        <v>0</v>
      </c>
      <c r="DB1509">
        <f t="shared" si="1214"/>
        <v>3.377947111420589</v>
      </c>
      <c r="DE1509">
        <v>1502</v>
      </c>
      <c r="DF1509">
        <v>10.151158807724773</v>
      </c>
      <c r="DG1509">
        <v>22.845865862672362</v>
      </c>
      <c r="DI1509">
        <f t="shared" si="1215"/>
        <v>0</v>
      </c>
      <c r="DJ1509">
        <f t="shared" si="1216"/>
        <v>1</v>
      </c>
      <c r="DK1509">
        <f t="shared" si="1217"/>
        <v>12.694707054947589</v>
      </c>
      <c r="DN1509">
        <v>1502</v>
      </c>
      <c r="DO1509">
        <v>23.849120337550374</v>
      </c>
      <c r="DP1509">
        <v>15.262031337045601</v>
      </c>
      <c r="DR1509">
        <f t="shared" si="1218"/>
        <v>1</v>
      </c>
      <c r="DS1509">
        <f t="shared" si="1219"/>
        <v>0</v>
      </c>
      <c r="DT1509">
        <f t="shared" si="1220"/>
        <v>8.5870890005047738</v>
      </c>
      <c r="DW1509">
        <v>1502</v>
      </c>
      <c r="DX1509">
        <v>11.853174556466893</v>
      </c>
      <c r="DY1509">
        <v>26.002776895810726</v>
      </c>
      <c r="EA1509">
        <f t="shared" si="1221"/>
        <v>0</v>
      </c>
      <c r="EB1509">
        <f t="shared" si="1222"/>
        <v>1</v>
      </c>
      <c r="EC1509">
        <f t="shared" si="1223"/>
        <v>14.149602339343833</v>
      </c>
      <c r="EF1509">
        <v>1502</v>
      </c>
      <c r="EG1509">
        <v>22.647276868145134</v>
      </c>
      <c r="EH1509">
        <v>17.514049510542588</v>
      </c>
      <c r="EJ1509">
        <f t="shared" si="1224"/>
        <v>1</v>
      </c>
      <c r="EK1509">
        <f t="shared" si="1225"/>
        <v>0</v>
      </c>
      <c r="EL1509">
        <f t="shared" si="1226"/>
        <v>5.1332273576025464</v>
      </c>
      <c r="EO1509">
        <v>1502</v>
      </c>
      <c r="EP1509">
        <v>20.252239096929891</v>
      </c>
      <c r="EQ1509">
        <v>25.167684876714144</v>
      </c>
      <c r="ES1509">
        <f t="shared" si="1227"/>
        <v>0</v>
      </c>
      <c r="ET1509">
        <f t="shared" si="1228"/>
        <v>1</v>
      </c>
      <c r="EU1509">
        <f t="shared" si="1229"/>
        <v>4.9154457797842532</v>
      </c>
    </row>
    <row r="1510" spans="1:151" x14ac:dyDescent="0.25">
      <c r="A1510">
        <v>1503</v>
      </c>
      <c r="B1510">
        <v>8.6081746309791516</v>
      </c>
      <c r="C1510">
        <v>18.215354996130763</v>
      </c>
      <c r="E1510">
        <f t="shared" si="1179"/>
        <v>0</v>
      </c>
      <c r="F1510">
        <f t="shared" si="1181"/>
        <v>1</v>
      </c>
      <c r="G1510">
        <f t="shared" si="1180"/>
        <v>9.6071803651516117</v>
      </c>
      <c r="J1510">
        <v>1503</v>
      </c>
      <c r="K1510">
        <v>29.278177062266938</v>
      </c>
      <c r="L1510">
        <v>29.792986580153709</v>
      </c>
      <c r="N1510">
        <f t="shared" si="1182"/>
        <v>0</v>
      </c>
      <c r="O1510">
        <f t="shared" si="1183"/>
        <v>1</v>
      </c>
      <c r="P1510">
        <f t="shared" si="1184"/>
        <v>0.51480951788677132</v>
      </c>
      <c r="S1510">
        <v>1503</v>
      </c>
      <c r="T1510">
        <v>14.257107071094843</v>
      </c>
      <c r="U1510">
        <v>0.28410132268428967</v>
      </c>
      <c r="W1510">
        <f t="shared" si="1185"/>
        <v>1</v>
      </c>
      <c r="X1510">
        <f t="shared" si="1186"/>
        <v>0</v>
      </c>
      <c r="Y1510">
        <f t="shared" si="1187"/>
        <v>13.973005748410554</v>
      </c>
      <c r="AB1510">
        <v>1503</v>
      </c>
      <c r="AC1510">
        <v>22.108793132873291</v>
      </c>
      <c r="AD1510">
        <v>17.112931516065863</v>
      </c>
      <c r="AF1510">
        <f t="shared" si="1188"/>
        <v>1</v>
      </c>
      <c r="AG1510">
        <f t="shared" si="1189"/>
        <v>0</v>
      </c>
      <c r="AH1510">
        <f t="shared" si="1190"/>
        <v>4.9958616168074279</v>
      </c>
      <c r="AK1510">
        <v>1503</v>
      </c>
      <c r="AL1510">
        <v>23.944406426201017</v>
      </c>
      <c r="AM1510">
        <v>26.923679528823349</v>
      </c>
      <c r="AO1510">
        <f t="shared" si="1191"/>
        <v>0</v>
      </c>
      <c r="AP1510">
        <f t="shared" si="1192"/>
        <v>1</v>
      </c>
      <c r="AQ1510">
        <f t="shared" si="1193"/>
        <v>2.9792731026223329</v>
      </c>
      <c r="AT1510">
        <v>1503</v>
      </c>
      <c r="AU1510">
        <v>14.35309527186336</v>
      </c>
      <c r="AV1510">
        <v>26.035673247647573</v>
      </c>
      <c r="AX1510">
        <f t="shared" si="1194"/>
        <v>0</v>
      </c>
      <c r="AY1510">
        <f t="shared" si="1195"/>
        <v>1</v>
      </c>
      <c r="AZ1510">
        <f t="shared" si="1196"/>
        <v>11.682577975784213</v>
      </c>
      <c r="BC1510">
        <v>1503</v>
      </c>
      <c r="BD1510" t="e">
        <v>#N/A</v>
      </c>
      <c r="BE1510" t="e">
        <v>#N/A</v>
      </c>
      <c r="BG1510" t="e">
        <f t="shared" si="1197"/>
        <v>#N/A</v>
      </c>
      <c r="BH1510" t="e">
        <f t="shared" si="1198"/>
        <v>#N/A</v>
      </c>
      <c r="BI1510" t="e">
        <f t="shared" si="1199"/>
        <v>#N/A</v>
      </c>
      <c r="BL1510">
        <v>1503</v>
      </c>
      <c r="BM1510">
        <v>30.776481173576741</v>
      </c>
      <c r="BN1510">
        <v>7.8486835000723953</v>
      </c>
      <c r="BP1510">
        <f t="shared" si="1200"/>
        <v>1</v>
      </c>
      <c r="BQ1510">
        <f t="shared" si="1201"/>
        <v>0</v>
      </c>
      <c r="BR1510">
        <f t="shared" si="1202"/>
        <v>22.927797673504344</v>
      </c>
      <c r="BU1510">
        <v>1503</v>
      </c>
      <c r="BV1510">
        <v>21.447537653377502</v>
      </c>
      <c r="BW1510">
        <v>24.329470932630503</v>
      </c>
      <c r="BY1510">
        <f t="shared" si="1203"/>
        <v>0</v>
      </c>
      <c r="BZ1510">
        <f t="shared" si="1204"/>
        <v>1</v>
      </c>
      <c r="CA1510">
        <f t="shared" si="1205"/>
        <v>2.8819332792530012</v>
      </c>
      <c r="CD1510">
        <v>1503</v>
      </c>
      <c r="CE1510">
        <v>18.619641558000819</v>
      </c>
      <c r="CF1510">
        <v>19.866644288795761</v>
      </c>
      <c r="CH1510">
        <f t="shared" si="1206"/>
        <v>0</v>
      </c>
      <c r="CI1510">
        <f t="shared" si="1207"/>
        <v>1</v>
      </c>
      <c r="CJ1510">
        <f t="shared" si="1208"/>
        <v>1.2470027307949429</v>
      </c>
      <c r="CM1510">
        <v>1503</v>
      </c>
      <c r="CN1510">
        <v>17.895640796628285</v>
      </c>
      <c r="CO1510">
        <v>11.458240842427291</v>
      </c>
      <c r="CQ1510">
        <f t="shared" si="1209"/>
        <v>1</v>
      </c>
      <c r="CR1510">
        <f t="shared" si="1210"/>
        <v>0</v>
      </c>
      <c r="CS1510">
        <f t="shared" si="1211"/>
        <v>6.4373999542009948</v>
      </c>
      <c r="CV1510">
        <v>1503</v>
      </c>
      <c r="CW1510">
        <v>20.977385611883683</v>
      </c>
      <c r="CX1510">
        <v>23.075109182463283</v>
      </c>
      <c r="CZ1510">
        <f t="shared" si="1212"/>
        <v>0</v>
      </c>
      <c r="DA1510">
        <f t="shared" si="1213"/>
        <v>1</v>
      </c>
      <c r="DB1510">
        <f t="shared" si="1214"/>
        <v>2.0977235705795998</v>
      </c>
      <c r="DE1510">
        <v>1503</v>
      </c>
      <c r="DF1510">
        <v>18.215887907817361</v>
      </c>
      <c r="DG1510">
        <v>24.266731524149108</v>
      </c>
      <c r="DI1510">
        <f t="shared" si="1215"/>
        <v>0</v>
      </c>
      <c r="DJ1510">
        <f t="shared" si="1216"/>
        <v>1</v>
      </c>
      <c r="DK1510">
        <f t="shared" si="1217"/>
        <v>6.0508436163317469</v>
      </c>
      <c r="DN1510">
        <v>1503</v>
      </c>
      <c r="DO1510">
        <v>23.872323871603939</v>
      </c>
      <c r="DP1510">
        <v>27.473504555210582</v>
      </c>
      <c r="DR1510">
        <f t="shared" si="1218"/>
        <v>0</v>
      </c>
      <c r="DS1510">
        <f t="shared" si="1219"/>
        <v>1</v>
      </c>
      <c r="DT1510">
        <f t="shared" si="1220"/>
        <v>3.6011806836066427</v>
      </c>
      <c r="DW1510">
        <v>1503</v>
      </c>
      <c r="DX1510">
        <v>23.352699894067911</v>
      </c>
      <c r="DY1510">
        <v>34.835423733192258</v>
      </c>
      <c r="EA1510">
        <f t="shared" si="1221"/>
        <v>0</v>
      </c>
      <c r="EB1510">
        <f t="shared" si="1222"/>
        <v>1</v>
      </c>
      <c r="EC1510">
        <f t="shared" si="1223"/>
        <v>11.482723839124347</v>
      </c>
      <c r="EF1510">
        <v>1503</v>
      </c>
      <c r="EG1510">
        <v>19.600540557464051</v>
      </c>
      <c r="EH1510">
        <v>17.056658841195794</v>
      </c>
      <c r="EJ1510">
        <f t="shared" si="1224"/>
        <v>1</v>
      </c>
      <c r="EK1510">
        <f t="shared" si="1225"/>
        <v>0</v>
      </c>
      <c r="EL1510">
        <f t="shared" si="1226"/>
        <v>2.5438817162682561</v>
      </c>
      <c r="EO1510">
        <v>1503</v>
      </c>
      <c r="EP1510">
        <v>22.685413392066479</v>
      </c>
      <c r="EQ1510">
        <v>26.98957338518936</v>
      </c>
      <c r="ES1510">
        <f t="shared" si="1227"/>
        <v>0</v>
      </c>
      <c r="ET1510">
        <f t="shared" si="1228"/>
        <v>1</v>
      </c>
      <c r="EU1510">
        <f t="shared" si="1229"/>
        <v>4.3041599931228802</v>
      </c>
    </row>
    <row r="1511" spans="1:151" x14ac:dyDescent="0.25">
      <c r="A1511">
        <v>1504</v>
      </c>
      <c r="B1511">
        <v>12.45321340281324</v>
      </c>
      <c r="C1511">
        <v>31.651901299209158</v>
      </c>
      <c r="E1511">
        <f t="shared" si="1179"/>
        <v>0</v>
      </c>
      <c r="F1511">
        <f t="shared" si="1181"/>
        <v>1</v>
      </c>
      <c r="G1511">
        <f t="shared" si="1180"/>
        <v>19.198687896395917</v>
      </c>
      <c r="J1511">
        <v>1504</v>
      </c>
      <c r="K1511">
        <v>21.228908591787231</v>
      </c>
      <c r="L1511">
        <v>14.892439137825056</v>
      </c>
      <c r="N1511">
        <f t="shared" si="1182"/>
        <v>1</v>
      </c>
      <c r="O1511">
        <f t="shared" si="1183"/>
        <v>0</v>
      </c>
      <c r="P1511">
        <f t="shared" si="1184"/>
        <v>6.3364694539621755</v>
      </c>
      <c r="S1511">
        <v>1504</v>
      </c>
      <c r="T1511">
        <v>17.627534976901018</v>
      </c>
      <c r="U1511">
        <v>28.231823430685772</v>
      </c>
      <c r="W1511">
        <f t="shared" si="1185"/>
        <v>0</v>
      </c>
      <c r="X1511">
        <f t="shared" si="1186"/>
        <v>1</v>
      </c>
      <c r="Y1511">
        <f t="shared" si="1187"/>
        <v>10.604288453784754</v>
      </c>
      <c r="AB1511">
        <v>1504</v>
      </c>
      <c r="AC1511">
        <v>22.439225096296774</v>
      </c>
      <c r="AD1511">
        <v>18.071899341686606</v>
      </c>
      <c r="AF1511">
        <f t="shared" si="1188"/>
        <v>1</v>
      </c>
      <c r="AG1511">
        <f t="shared" si="1189"/>
        <v>0</v>
      </c>
      <c r="AH1511">
        <f t="shared" si="1190"/>
        <v>4.3673257546101674</v>
      </c>
      <c r="AK1511">
        <v>1504</v>
      </c>
      <c r="AL1511">
        <v>24.58827367269669</v>
      </c>
      <c r="AM1511">
        <v>30.783290834701251</v>
      </c>
      <c r="AO1511">
        <f t="shared" si="1191"/>
        <v>0</v>
      </c>
      <c r="AP1511">
        <f t="shared" si="1192"/>
        <v>1</v>
      </c>
      <c r="AQ1511">
        <f t="shared" si="1193"/>
        <v>6.1950171620045609</v>
      </c>
      <c r="AT1511">
        <v>1504</v>
      </c>
      <c r="AU1511">
        <v>18.153014438395164</v>
      </c>
      <c r="AV1511">
        <v>8.9318324422462361</v>
      </c>
      <c r="AX1511">
        <f t="shared" si="1194"/>
        <v>1</v>
      </c>
      <c r="AY1511">
        <f t="shared" si="1195"/>
        <v>0</v>
      </c>
      <c r="AZ1511">
        <f t="shared" si="1196"/>
        <v>9.2211819961489283</v>
      </c>
      <c r="BC1511">
        <v>1504</v>
      </c>
      <c r="BD1511" t="e">
        <v>#N/A</v>
      </c>
      <c r="BE1511" t="e">
        <v>#N/A</v>
      </c>
      <c r="BG1511" t="e">
        <f t="shared" si="1197"/>
        <v>#N/A</v>
      </c>
      <c r="BH1511" t="e">
        <f t="shared" si="1198"/>
        <v>#N/A</v>
      </c>
      <c r="BI1511" t="e">
        <f t="shared" si="1199"/>
        <v>#N/A</v>
      </c>
      <c r="BL1511">
        <v>1504</v>
      </c>
      <c r="BM1511">
        <v>42.435654205004766</v>
      </c>
      <c r="BN1511">
        <v>10.207419797210722</v>
      </c>
      <c r="BP1511">
        <f t="shared" si="1200"/>
        <v>1</v>
      </c>
      <c r="BQ1511">
        <f t="shared" si="1201"/>
        <v>0</v>
      </c>
      <c r="BR1511">
        <f t="shared" si="1202"/>
        <v>32.228234407794048</v>
      </c>
      <c r="BU1511">
        <v>1504</v>
      </c>
      <c r="BV1511">
        <v>19.682835067972462</v>
      </c>
      <c r="BW1511">
        <v>23.31335012146128</v>
      </c>
      <c r="BY1511">
        <f t="shared" si="1203"/>
        <v>0</v>
      </c>
      <c r="BZ1511">
        <f t="shared" si="1204"/>
        <v>1</v>
      </c>
      <c r="CA1511">
        <f t="shared" si="1205"/>
        <v>3.6305150534888178</v>
      </c>
      <c r="CD1511">
        <v>1504</v>
      </c>
      <c r="CE1511">
        <v>29.764526953207806</v>
      </c>
      <c r="CF1511">
        <v>31.94951515217004</v>
      </c>
      <c r="CH1511">
        <f t="shared" si="1206"/>
        <v>0</v>
      </c>
      <c r="CI1511">
        <f t="shared" si="1207"/>
        <v>1</v>
      </c>
      <c r="CJ1511">
        <f t="shared" si="1208"/>
        <v>2.184988198962234</v>
      </c>
      <c r="CM1511">
        <v>1504</v>
      </c>
      <c r="CN1511">
        <v>24.277415078787321</v>
      </c>
      <c r="CO1511">
        <v>24.841522156211234</v>
      </c>
      <c r="CQ1511">
        <f t="shared" si="1209"/>
        <v>0</v>
      </c>
      <c r="CR1511">
        <f t="shared" si="1210"/>
        <v>1</v>
      </c>
      <c r="CS1511">
        <f t="shared" si="1211"/>
        <v>0.56410707742391253</v>
      </c>
      <c r="CV1511">
        <v>1504</v>
      </c>
      <c r="CW1511">
        <v>25.41504612175989</v>
      </c>
      <c r="CX1511">
        <v>22.564643103840904</v>
      </c>
      <c r="CZ1511">
        <f t="shared" si="1212"/>
        <v>1</v>
      </c>
      <c r="DA1511">
        <f t="shared" si="1213"/>
        <v>0</v>
      </c>
      <c r="DB1511">
        <f t="shared" si="1214"/>
        <v>2.8504030179189854</v>
      </c>
      <c r="DE1511">
        <v>1504</v>
      </c>
      <c r="DF1511">
        <v>21.948537959496271</v>
      </c>
      <c r="DG1511">
        <v>19.847642429025175</v>
      </c>
      <c r="DI1511">
        <f t="shared" si="1215"/>
        <v>1</v>
      </c>
      <c r="DJ1511">
        <f t="shared" si="1216"/>
        <v>0</v>
      </c>
      <c r="DK1511">
        <f t="shared" si="1217"/>
        <v>2.1008955304710959</v>
      </c>
      <c r="DN1511">
        <v>1504</v>
      </c>
      <c r="DO1511">
        <v>24.267823943145636</v>
      </c>
      <c r="DP1511">
        <v>23.226409123367123</v>
      </c>
      <c r="DR1511">
        <f t="shared" si="1218"/>
        <v>1</v>
      </c>
      <c r="DS1511">
        <f t="shared" si="1219"/>
        <v>0</v>
      </c>
      <c r="DT1511">
        <f t="shared" si="1220"/>
        <v>1.0414148197785131</v>
      </c>
      <c r="DW1511">
        <v>1504</v>
      </c>
      <c r="DX1511">
        <v>17.0703161756166</v>
      </c>
      <c r="DY1511">
        <v>27.348124500939257</v>
      </c>
      <c r="EA1511">
        <f t="shared" si="1221"/>
        <v>0</v>
      </c>
      <c r="EB1511">
        <f t="shared" si="1222"/>
        <v>1</v>
      </c>
      <c r="EC1511">
        <f t="shared" si="1223"/>
        <v>10.277808325322656</v>
      </c>
      <c r="EF1511">
        <v>1504</v>
      </c>
      <c r="EG1511">
        <v>21.70522032101076</v>
      </c>
      <c r="EH1511">
        <v>16.699819397274819</v>
      </c>
      <c r="EJ1511">
        <f t="shared" si="1224"/>
        <v>1</v>
      </c>
      <c r="EK1511">
        <f t="shared" si="1225"/>
        <v>0</v>
      </c>
      <c r="EL1511">
        <f t="shared" si="1226"/>
        <v>5.0054009237359409</v>
      </c>
      <c r="EO1511">
        <v>1504</v>
      </c>
      <c r="EP1511">
        <v>19.229208083852594</v>
      </c>
      <c r="EQ1511">
        <v>25.876113540144825</v>
      </c>
      <c r="ES1511">
        <f t="shared" si="1227"/>
        <v>0</v>
      </c>
      <c r="ET1511">
        <f t="shared" si="1228"/>
        <v>1</v>
      </c>
      <c r="EU1511">
        <f t="shared" si="1229"/>
        <v>6.646905456292231</v>
      </c>
    </row>
    <row r="1512" spans="1:151" x14ac:dyDescent="0.25">
      <c r="A1512">
        <v>1505</v>
      </c>
      <c r="B1512">
        <v>11.673086213007242</v>
      </c>
      <c r="C1512">
        <v>18.671853501499761</v>
      </c>
      <c r="E1512">
        <f t="shared" si="1179"/>
        <v>0</v>
      </c>
      <c r="F1512">
        <f t="shared" si="1181"/>
        <v>1</v>
      </c>
      <c r="G1512">
        <f t="shared" si="1180"/>
        <v>6.9987672884925196</v>
      </c>
      <c r="J1512">
        <v>1505</v>
      </c>
      <c r="K1512">
        <v>13.701095475096757</v>
      </c>
      <c r="L1512">
        <v>23.377146699288364</v>
      </c>
      <c r="N1512">
        <f t="shared" si="1182"/>
        <v>0</v>
      </c>
      <c r="O1512">
        <f t="shared" si="1183"/>
        <v>1</v>
      </c>
      <c r="P1512">
        <f t="shared" si="1184"/>
        <v>9.6760512241916068</v>
      </c>
      <c r="S1512">
        <v>1505</v>
      </c>
      <c r="T1512">
        <v>20.120974301440107</v>
      </c>
      <c r="U1512">
        <v>35.581517992313742</v>
      </c>
      <c r="W1512">
        <f t="shared" si="1185"/>
        <v>0</v>
      </c>
      <c r="X1512">
        <f t="shared" si="1186"/>
        <v>1</v>
      </c>
      <c r="Y1512">
        <f t="shared" si="1187"/>
        <v>15.460543690873635</v>
      </c>
      <c r="AB1512">
        <v>1505</v>
      </c>
      <c r="AC1512">
        <v>20.640361609890292</v>
      </c>
      <c r="AD1512">
        <v>15.934249938122782</v>
      </c>
      <c r="AF1512">
        <f t="shared" si="1188"/>
        <v>1</v>
      </c>
      <c r="AG1512">
        <f t="shared" si="1189"/>
        <v>0</v>
      </c>
      <c r="AH1512">
        <f t="shared" si="1190"/>
        <v>4.7061116717675091</v>
      </c>
      <c r="AK1512">
        <v>1505</v>
      </c>
      <c r="AL1512">
        <v>14.292195037914986</v>
      </c>
      <c r="AM1512">
        <v>32.651159523029676</v>
      </c>
      <c r="AO1512">
        <f t="shared" si="1191"/>
        <v>0</v>
      </c>
      <c r="AP1512">
        <f t="shared" si="1192"/>
        <v>1</v>
      </c>
      <c r="AQ1512">
        <f t="shared" si="1193"/>
        <v>18.35896448511469</v>
      </c>
      <c r="AT1512">
        <v>1505</v>
      </c>
      <c r="AU1512">
        <v>16.498047329660746</v>
      </c>
      <c r="AV1512">
        <v>31.585667577223077</v>
      </c>
      <c r="AX1512">
        <f t="shared" si="1194"/>
        <v>0</v>
      </c>
      <c r="AY1512">
        <f t="shared" si="1195"/>
        <v>1</v>
      </c>
      <c r="AZ1512">
        <f t="shared" si="1196"/>
        <v>15.087620247562331</v>
      </c>
      <c r="BC1512">
        <v>1505</v>
      </c>
      <c r="BD1512" t="e">
        <v>#N/A</v>
      </c>
      <c r="BE1512" t="e">
        <v>#N/A</v>
      </c>
      <c r="BG1512" t="e">
        <f t="shared" si="1197"/>
        <v>#N/A</v>
      </c>
      <c r="BH1512" t="e">
        <f t="shared" si="1198"/>
        <v>#N/A</v>
      </c>
      <c r="BI1512" t="e">
        <f t="shared" si="1199"/>
        <v>#N/A</v>
      </c>
      <c r="BL1512">
        <v>1505</v>
      </c>
      <c r="BM1512">
        <v>23.575415221175476</v>
      </c>
      <c r="BN1512">
        <v>13.824303682479394</v>
      </c>
      <c r="BP1512">
        <f t="shared" si="1200"/>
        <v>1</v>
      </c>
      <c r="BQ1512">
        <f t="shared" si="1201"/>
        <v>0</v>
      </c>
      <c r="BR1512">
        <f t="shared" si="1202"/>
        <v>9.7511115386960814</v>
      </c>
      <c r="BU1512">
        <v>1505</v>
      </c>
      <c r="BV1512">
        <v>20.799891452253895</v>
      </c>
      <c r="BW1512">
        <v>18.737834894390261</v>
      </c>
      <c r="BY1512">
        <f t="shared" si="1203"/>
        <v>1</v>
      </c>
      <c r="BZ1512">
        <f t="shared" si="1204"/>
        <v>0</v>
      </c>
      <c r="CA1512">
        <f t="shared" si="1205"/>
        <v>2.0620565578636345</v>
      </c>
      <c r="CD1512">
        <v>1505</v>
      </c>
      <c r="CE1512">
        <v>27.466417434270607</v>
      </c>
      <c r="CF1512">
        <v>22.105113295963019</v>
      </c>
      <c r="CH1512">
        <f t="shared" si="1206"/>
        <v>1</v>
      </c>
      <c r="CI1512">
        <f t="shared" si="1207"/>
        <v>0</v>
      </c>
      <c r="CJ1512">
        <f t="shared" si="1208"/>
        <v>5.3613041383075881</v>
      </c>
      <c r="CM1512">
        <v>1505</v>
      </c>
      <c r="CN1512">
        <v>18.963296087011098</v>
      </c>
      <c r="CO1512">
        <v>34.347795199084288</v>
      </c>
      <c r="CQ1512">
        <f t="shared" si="1209"/>
        <v>0</v>
      </c>
      <c r="CR1512">
        <f t="shared" si="1210"/>
        <v>1</v>
      </c>
      <c r="CS1512">
        <f t="shared" si="1211"/>
        <v>15.38449911207319</v>
      </c>
      <c r="CV1512">
        <v>1505</v>
      </c>
      <c r="CW1512">
        <v>21.475131228436371</v>
      </c>
      <c r="CX1512">
        <v>14.324563875222445</v>
      </c>
      <c r="CZ1512">
        <f t="shared" si="1212"/>
        <v>1</v>
      </c>
      <c r="DA1512">
        <f t="shared" si="1213"/>
        <v>0</v>
      </c>
      <c r="DB1512">
        <f t="shared" si="1214"/>
        <v>7.1505673532139262</v>
      </c>
      <c r="DE1512">
        <v>1505</v>
      </c>
      <c r="DF1512">
        <v>21.13342759197397</v>
      </c>
      <c r="DG1512">
        <v>24.00240456430662</v>
      </c>
      <c r="DI1512">
        <f t="shared" si="1215"/>
        <v>0</v>
      </c>
      <c r="DJ1512">
        <f t="shared" si="1216"/>
        <v>1</v>
      </c>
      <c r="DK1512">
        <f t="shared" si="1217"/>
        <v>2.8689769723326499</v>
      </c>
      <c r="DN1512">
        <v>1505</v>
      </c>
      <c r="DO1512">
        <v>22.03741010946769</v>
      </c>
      <c r="DP1512">
        <v>16.860366697846601</v>
      </c>
      <c r="DR1512">
        <f t="shared" si="1218"/>
        <v>1</v>
      </c>
      <c r="DS1512">
        <f t="shared" si="1219"/>
        <v>0</v>
      </c>
      <c r="DT1512">
        <f t="shared" si="1220"/>
        <v>5.1770434116210886</v>
      </c>
      <c r="DW1512">
        <v>1505</v>
      </c>
      <c r="DX1512">
        <v>14.348273409843255</v>
      </c>
      <c r="DY1512">
        <v>18.230945964598114</v>
      </c>
      <c r="EA1512">
        <f t="shared" si="1221"/>
        <v>0</v>
      </c>
      <c r="EB1512">
        <f t="shared" si="1222"/>
        <v>1</v>
      </c>
      <c r="EC1512">
        <f t="shared" si="1223"/>
        <v>3.8826725547548584</v>
      </c>
      <c r="EF1512">
        <v>1505</v>
      </c>
      <c r="EG1512">
        <v>18.254029176770537</v>
      </c>
      <c r="EH1512">
        <v>15.119085183498129</v>
      </c>
      <c r="EJ1512">
        <f t="shared" si="1224"/>
        <v>1</v>
      </c>
      <c r="EK1512">
        <f t="shared" si="1225"/>
        <v>0</v>
      </c>
      <c r="EL1512">
        <f t="shared" si="1226"/>
        <v>3.1349439932724081</v>
      </c>
      <c r="EO1512">
        <v>1505</v>
      </c>
      <c r="EP1512">
        <v>23.110198436272718</v>
      </c>
      <c r="EQ1512">
        <v>20.201262918009057</v>
      </c>
      <c r="ES1512">
        <f t="shared" si="1227"/>
        <v>1</v>
      </c>
      <c r="ET1512">
        <f t="shared" si="1228"/>
        <v>0</v>
      </c>
      <c r="EU1512">
        <f t="shared" si="1229"/>
        <v>2.9089355182636609</v>
      </c>
    </row>
    <row r="1513" spans="1:151" x14ac:dyDescent="0.25">
      <c r="A1513">
        <v>1506</v>
      </c>
      <c r="B1513">
        <v>10.735312215390355</v>
      </c>
      <c r="C1513">
        <v>-3.4838200591934658</v>
      </c>
      <c r="E1513">
        <f t="shared" si="1179"/>
        <v>1</v>
      </c>
      <c r="F1513">
        <f t="shared" si="1181"/>
        <v>0</v>
      </c>
      <c r="G1513">
        <f t="shared" si="1180"/>
        <v>14.219132274583821</v>
      </c>
      <c r="J1513">
        <v>1506</v>
      </c>
      <c r="K1513">
        <v>16.573678168738351</v>
      </c>
      <c r="L1513">
        <v>21.912427370751921</v>
      </c>
      <c r="N1513">
        <f t="shared" si="1182"/>
        <v>0</v>
      </c>
      <c r="O1513">
        <f t="shared" si="1183"/>
        <v>1</v>
      </c>
      <c r="P1513">
        <f t="shared" si="1184"/>
        <v>5.3387492020135703</v>
      </c>
      <c r="S1513">
        <v>1506</v>
      </c>
      <c r="T1513">
        <v>17.628913849572371</v>
      </c>
      <c r="U1513">
        <v>6.7619165723689463</v>
      </c>
      <c r="W1513">
        <f t="shared" si="1185"/>
        <v>1</v>
      </c>
      <c r="X1513">
        <f t="shared" si="1186"/>
        <v>0</v>
      </c>
      <c r="Y1513">
        <f t="shared" si="1187"/>
        <v>10.866997277203424</v>
      </c>
      <c r="AB1513">
        <v>1506</v>
      </c>
      <c r="AC1513">
        <v>18.437053011350187</v>
      </c>
      <c r="AD1513">
        <v>16.714085257496176</v>
      </c>
      <c r="AF1513">
        <f t="shared" si="1188"/>
        <v>1</v>
      </c>
      <c r="AG1513">
        <f t="shared" si="1189"/>
        <v>0</v>
      </c>
      <c r="AH1513">
        <f t="shared" si="1190"/>
        <v>1.7229677538540109</v>
      </c>
      <c r="AK1513">
        <v>1506</v>
      </c>
      <c r="AL1513">
        <v>26.900963046198001</v>
      </c>
      <c r="AM1513">
        <v>22.842673174687413</v>
      </c>
      <c r="AO1513">
        <f t="shared" si="1191"/>
        <v>1</v>
      </c>
      <c r="AP1513">
        <f t="shared" si="1192"/>
        <v>0</v>
      </c>
      <c r="AQ1513">
        <f t="shared" si="1193"/>
        <v>4.0582898715105884</v>
      </c>
      <c r="AT1513">
        <v>1506</v>
      </c>
      <c r="AU1513">
        <v>13.60973101033029</v>
      </c>
      <c r="AV1513">
        <v>18.086847892663354</v>
      </c>
      <c r="AX1513">
        <f t="shared" si="1194"/>
        <v>0</v>
      </c>
      <c r="AY1513">
        <f t="shared" si="1195"/>
        <v>1</v>
      </c>
      <c r="AZ1513">
        <f t="shared" si="1196"/>
        <v>4.477116882333064</v>
      </c>
      <c r="BC1513">
        <v>1506</v>
      </c>
      <c r="BD1513" t="e">
        <v>#N/A</v>
      </c>
      <c r="BE1513" t="e">
        <v>#N/A</v>
      </c>
      <c r="BG1513" t="e">
        <f t="shared" si="1197"/>
        <v>#N/A</v>
      </c>
      <c r="BH1513" t="e">
        <f t="shared" si="1198"/>
        <v>#N/A</v>
      </c>
      <c r="BI1513" t="e">
        <f t="shared" si="1199"/>
        <v>#N/A</v>
      </c>
      <c r="BL1513">
        <v>1506</v>
      </c>
      <c r="BM1513">
        <v>30.926772376900978</v>
      </c>
      <c r="BN1513">
        <v>13.765322406883502</v>
      </c>
      <c r="BP1513">
        <f t="shared" si="1200"/>
        <v>1</v>
      </c>
      <c r="BQ1513">
        <f t="shared" si="1201"/>
        <v>0</v>
      </c>
      <c r="BR1513">
        <f t="shared" si="1202"/>
        <v>17.161449970017475</v>
      </c>
      <c r="BU1513">
        <v>1506</v>
      </c>
      <c r="BV1513">
        <v>26.338680139930293</v>
      </c>
      <c r="BW1513">
        <v>16.335152963062178</v>
      </c>
      <c r="BY1513">
        <f t="shared" si="1203"/>
        <v>1</v>
      </c>
      <c r="BZ1513">
        <f t="shared" si="1204"/>
        <v>0</v>
      </c>
      <c r="CA1513">
        <f t="shared" si="1205"/>
        <v>10.003527176868115</v>
      </c>
      <c r="CD1513">
        <v>1506</v>
      </c>
      <c r="CE1513">
        <v>15.800701167622977</v>
      </c>
      <c r="CF1513">
        <v>34.382133327009392</v>
      </c>
      <c r="CH1513">
        <f t="shared" si="1206"/>
        <v>0</v>
      </c>
      <c r="CI1513">
        <f t="shared" si="1207"/>
        <v>1</v>
      </c>
      <c r="CJ1513">
        <f t="shared" si="1208"/>
        <v>18.581432159386416</v>
      </c>
      <c r="CM1513">
        <v>1506</v>
      </c>
      <c r="CN1513">
        <v>22.26250407655111</v>
      </c>
      <c r="CO1513">
        <v>5.8712670738400057</v>
      </c>
      <c r="CQ1513">
        <f t="shared" si="1209"/>
        <v>1</v>
      </c>
      <c r="CR1513">
        <f t="shared" si="1210"/>
        <v>0</v>
      </c>
      <c r="CS1513">
        <f t="shared" si="1211"/>
        <v>16.391237002711105</v>
      </c>
      <c r="CV1513">
        <v>1506</v>
      </c>
      <c r="CW1513">
        <v>24.303677881649929</v>
      </c>
      <c r="CX1513">
        <v>26.005562068969873</v>
      </c>
      <c r="CZ1513">
        <f t="shared" si="1212"/>
        <v>0</v>
      </c>
      <c r="DA1513">
        <f t="shared" si="1213"/>
        <v>1</v>
      </c>
      <c r="DB1513">
        <f t="shared" si="1214"/>
        <v>1.7018841873199442</v>
      </c>
      <c r="DE1513">
        <v>1506</v>
      </c>
      <c r="DF1513">
        <v>11.82657195787278</v>
      </c>
      <c r="DG1513">
        <v>22.243243326612191</v>
      </c>
      <c r="DI1513">
        <f t="shared" si="1215"/>
        <v>0</v>
      </c>
      <c r="DJ1513">
        <f t="shared" si="1216"/>
        <v>1</v>
      </c>
      <c r="DK1513">
        <f t="shared" si="1217"/>
        <v>10.416671368739411</v>
      </c>
      <c r="DN1513">
        <v>1506</v>
      </c>
      <c r="DO1513">
        <v>22.015332105418992</v>
      </c>
      <c r="DP1513">
        <v>17.919858766037922</v>
      </c>
      <c r="DR1513">
        <f t="shared" si="1218"/>
        <v>1</v>
      </c>
      <c r="DS1513">
        <f t="shared" si="1219"/>
        <v>0</v>
      </c>
      <c r="DT1513">
        <f t="shared" si="1220"/>
        <v>4.0954733393810692</v>
      </c>
      <c r="DW1513">
        <v>1506</v>
      </c>
      <c r="DX1513">
        <v>12.163809195101383</v>
      </c>
      <c r="DY1513">
        <v>20.209689342991449</v>
      </c>
      <c r="EA1513">
        <f t="shared" si="1221"/>
        <v>0</v>
      </c>
      <c r="EB1513">
        <f t="shared" si="1222"/>
        <v>1</v>
      </c>
      <c r="EC1513">
        <f t="shared" si="1223"/>
        <v>8.0458801478900668</v>
      </c>
      <c r="EF1513">
        <v>1506</v>
      </c>
      <c r="EG1513">
        <v>22.009677291772146</v>
      </c>
      <c r="EH1513">
        <v>14.282927396723705</v>
      </c>
      <c r="EJ1513">
        <f t="shared" si="1224"/>
        <v>1</v>
      </c>
      <c r="EK1513">
        <f t="shared" si="1225"/>
        <v>0</v>
      </c>
      <c r="EL1513">
        <f t="shared" si="1226"/>
        <v>7.7267498950484406</v>
      </c>
      <c r="EO1513">
        <v>1506</v>
      </c>
      <c r="EP1513">
        <v>23.509854851398359</v>
      </c>
      <c r="EQ1513">
        <v>40.595144637491813</v>
      </c>
      <c r="ES1513">
        <f t="shared" si="1227"/>
        <v>0</v>
      </c>
      <c r="ET1513">
        <f t="shared" si="1228"/>
        <v>1</v>
      </c>
      <c r="EU1513">
        <f t="shared" si="1229"/>
        <v>17.085289786093455</v>
      </c>
    </row>
    <row r="1514" spans="1:151" x14ac:dyDescent="0.25">
      <c r="A1514">
        <v>1507</v>
      </c>
      <c r="B1514">
        <v>9.9620949907418765</v>
      </c>
      <c r="C1514">
        <v>19.234690478837965</v>
      </c>
      <c r="E1514">
        <f t="shared" si="1179"/>
        <v>0</v>
      </c>
      <c r="F1514">
        <f t="shared" si="1181"/>
        <v>1</v>
      </c>
      <c r="G1514">
        <f t="shared" si="1180"/>
        <v>9.2725954880960888</v>
      </c>
      <c r="J1514">
        <v>1507</v>
      </c>
      <c r="K1514">
        <v>35.15224114957482</v>
      </c>
      <c r="L1514">
        <v>28.200484479462851</v>
      </c>
      <c r="N1514">
        <f t="shared" si="1182"/>
        <v>1</v>
      </c>
      <c r="O1514">
        <f t="shared" si="1183"/>
        <v>0</v>
      </c>
      <c r="P1514">
        <f t="shared" si="1184"/>
        <v>6.9517566701119691</v>
      </c>
      <c r="S1514">
        <v>1507</v>
      </c>
      <c r="T1514">
        <v>18.455597027419916</v>
      </c>
      <c r="U1514">
        <v>31.097175322938188</v>
      </c>
      <c r="W1514">
        <f t="shared" si="1185"/>
        <v>0</v>
      </c>
      <c r="X1514">
        <f t="shared" si="1186"/>
        <v>1</v>
      </c>
      <c r="Y1514">
        <f t="shared" si="1187"/>
        <v>12.641578295518272</v>
      </c>
      <c r="AB1514">
        <v>1507</v>
      </c>
      <c r="AC1514">
        <v>20.231252723443841</v>
      </c>
      <c r="AD1514">
        <v>16.803922263872089</v>
      </c>
      <c r="AF1514">
        <f t="shared" si="1188"/>
        <v>1</v>
      </c>
      <c r="AG1514">
        <f t="shared" si="1189"/>
        <v>0</v>
      </c>
      <c r="AH1514">
        <f t="shared" si="1190"/>
        <v>3.4273304595717526</v>
      </c>
      <c r="AK1514">
        <v>1507</v>
      </c>
      <c r="AL1514">
        <v>14.166109631953438</v>
      </c>
      <c r="AM1514">
        <v>24.404934972926416</v>
      </c>
      <c r="AO1514">
        <f t="shared" si="1191"/>
        <v>0</v>
      </c>
      <c r="AP1514">
        <f t="shared" si="1192"/>
        <v>1</v>
      </c>
      <c r="AQ1514">
        <f t="shared" si="1193"/>
        <v>10.238825340972978</v>
      </c>
      <c r="AT1514">
        <v>1507</v>
      </c>
      <c r="AU1514">
        <v>15.081540562804202</v>
      </c>
      <c r="AV1514">
        <v>14.75529456270845</v>
      </c>
      <c r="AX1514">
        <f t="shared" si="1194"/>
        <v>1</v>
      </c>
      <c r="AY1514">
        <f t="shared" si="1195"/>
        <v>0</v>
      </c>
      <c r="AZ1514">
        <f t="shared" si="1196"/>
        <v>0.32624600009575211</v>
      </c>
      <c r="BC1514">
        <v>1507</v>
      </c>
      <c r="BD1514" t="e">
        <v>#N/A</v>
      </c>
      <c r="BE1514" t="e">
        <v>#N/A</v>
      </c>
      <c r="BG1514" t="e">
        <f t="shared" si="1197"/>
        <v>#N/A</v>
      </c>
      <c r="BH1514" t="e">
        <f t="shared" si="1198"/>
        <v>#N/A</v>
      </c>
      <c r="BI1514" t="e">
        <f t="shared" si="1199"/>
        <v>#N/A</v>
      </c>
      <c r="BL1514">
        <v>1507</v>
      </c>
      <c r="BM1514">
        <v>21.116018017042983</v>
      </c>
      <c r="BN1514">
        <v>16.400587014008224</v>
      </c>
      <c r="BP1514">
        <f t="shared" si="1200"/>
        <v>1</v>
      </c>
      <c r="BQ1514">
        <f t="shared" si="1201"/>
        <v>0</v>
      </c>
      <c r="BR1514">
        <f t="shared" si="1202"/>
        <v>4.7154310030347588</v>
      </c>
      <c r="BU1514">
        <v>1507</v>
      </c>
      <c r="BV1514">
        <v>23.511574777969216</v>
      </c>
      <c r="BW1514">
        <v>20.633213075939061</v>
      </c>
      <c r="BY1514">
        <f t="shared" si="1203"/>
        <v>1</v>
      </c>
      <c r="BZ1514">
        <f t="shared" si="1204"/>
        <v>0</v>
      </c>
      <c r="CA1514">
        <f t="shared" si="1205"/>
        <v>2.8783617020301548</v>
      </c>
      <c r="CD1514">
        <v>1507</v>
      </c>
      <c r="CE1514">
        <v>17.703347967386499</v>
      </c>
      <c r="CF1514">
        <v>30.380250273637134</v>
      </c>
      <c r="CH1514">
        <f t="shared" si="1206"/>
        <v>0</v>
      </c>
      <c r="CI1514">
        <f t="shared" si="1207"/>
        <v>1</v>
      </c>
      <c r="CJ1514">
        <f t="shared" si="1208"/>
        <v>12.676902306250636</v>
      </c>
      <c r="CM1514">
        <v>1507</v>
      </c>
      <c r="CN1514">
        <v>20.10561184931467</v>
      </c>
      <c r="CO1514">
        <v>19.77818816532487</v>
      </c>
      <c r="CQ1514">
        <f t="shared" si="1209"/>
        <v>1</v>
      </c>
      <c r="CR1514">
        <f t="shared" si="1210"/>
        <v>0</v>
      </c>
      <c r="CS1514">
        <f t="shared" si="1211"/>
        <v>0.32742368398979949</v>
      </c>
      <c r="CV1514">
        <v>1507</v>
      </c>
      <c r="CW1514">
        <v>25.067014880881228</v>
      </c>
      <c r="CX1514">
        <v>18.472537850328532</v>
      </c>
      <c r="CZ1514">
        <f t="shared" si="1212"/>
        <v>1</v>
      </c>
      <c r="DA1514">
        <f t="shared" si="1213"/>
        <v>0</v>
      </c>
      <c r="DB1514">
        <f t="shared" si="1214"/>
        <v>6.5944770305526959</v>
      </c>
      <c r="DE1514">
        <v>1507</v>
      </c>
      <c r="DF1514">
        <v>28.959156491726972</v>
      </c>
      <c r="DG1514">
        <v>16.940552568721557</v>
      </c>
      <c r="DI1514">
        <f t="shared" si="1215"/>
        <v>1</v>
      </c>
      <c r="DJ1514">
        <f t="shared" si="1216"/>
        <v>0</v>
      </c>
      <c r="DK1514">
        <f t="shared" si="1217"/>
        <v>12.018603923005415</v>
      </c>
      <c r="DN1514">
        <v>1507</v>
      </c>
      <c r="DO1514">
        <v>20.631136451298975</v>
      </c>
      <c r="DP1514">
        <v>21.746244607516459</v>
      </c>
      <c r="DR1514">
        <f t="shared" si="1218"/>
        <v>0</v>
      </c>
      <c r="DS1514">
        <f t="shared" si="1219"/>
        <v>1</v>
      </c>
      <c r="DT1514">
        <f t="shared" si="1220"/>
        <v>1.1151081562174845</v>
      </c>
      <c r="DW1514">
        <v>1507</v>
      </c>
      <c r="DX1514">
        <v>11.203511114681076</v>
      </c>
      <c r="DY1514">
        <v>28.540376470240354</v>
      </c>
      <c r="EA1514">
        <f t="shared" si="1221"/>
        <v>0</v>
      </c>
      <c r="EB1514">
        <f t="shared" si="1222"/>
        <v>1</v>
      </c>
      <c r="EC1514">
        <f t="shared" si="1223"/>
        <v>17.336865355559276</v>
      </c>
      <c r="EF1514">
        <v>1507</v>
      </c>
      <c r="EG1514">
        <v>23.681071310981348</v>
      </c>
      <c r="EH1514">
        <v>14.761237774288437</v>
      </c>
      <c r="EJ1514">
        <f t="shared" si="1224"/>
        <v>1</v>
      </c>
      <c r="EK1514">
        <f t="shared" si="1225"/>
        <v>0</v>
      </c>
      <c r="EL1514">
        <f t="shared" si="1226"/>
        <v>8.9198335366929111</v>
      </c>
      <c r="EO1514">
        <v>1507</v>
      </c>
      <c r="EP1514">
        <v>21.922718896065028</v>
      </c>
      <c r="EQ1514">
        <v>20.97879657224501</v>
      </c>
      <c r="ES1514">
        <f t="shared" si="1227"/>
        <v>1</v>
      </c>
      <c r="ET1514">
        <f t="shared" si="1228"/>
        <v>0</v>
      </c>
      <c r="EU1514">
        <f t="shared" si="1229"/>
        <v>0.94392232382001851</v>
      </c>
    </row>
    <row r="1515" spans="1:151" x14ac:dyDescent="0.25">
      <c r="A1515">
        <v>1508</v>
      </c>
      <c r="B1515">
        <v>14.2238862219114</v>
      </c>
      <c r="C1515">
        <v>2.238853102896261</v>
      </c>
      <c r="E1515">
        <f t="shared" si="1179"/>
        <v>1</v>
      </c>
      <c r="F1515">
        <f t="shared" si="1181"/>
        <v>0</v>
      </c>
      <c r="G1515">
        <f t="shared" si="1180"/>
        <v>11.985033119015139</v>
      </c>
      <c r="J1515">
        <v>1508</v>
      </c>
      <c r="K1515">
        <v>17.02214664878802</v>
      </c>
      <c r="L1515">
        <v>26.036836212529352</v>
      </c>
      <c r="N1515">
        <f t="shared" si="1182"/>
        <v>0</v>
      </c>
      <c r="O1515">
        <f t="shared" si="1183"/>
        <v>1</v>
      </c>
      <c r="P1515">
        <f t="shared" si="1184"/>
        <v>9.0146895637413316</v>
      </c>
      <c r="S1515">
        <v>1508</v>
      </c>
      <c r="T1515">
        <v>24.578567548757292</v>
      </c>
      <c r="U1515">
        <v>19.023442441665779</v>
      </c>
      <c r="W1515">
        <f t="shared" si="1185"/>
        <v>1</v>
      </c>
      <c r="X1515">
        <f t="shared" si="1186"/>
        <v>0</v>
      </c>
      <c r="Y1515">
        <f t="shared" si="1187"/>
        <v>5.5551251070915129</v>
      </c>
      <c r="AB1515">
        <v>1508</v>
      </c>
      <c r="AC1515">
        <v>20.528392469648061</v>
      </c>
      <c r="AD1515">
        <v>17.502971425689914</v>
      </c>
      <c r="AF1515">
        <f t="shared" si="1188"/>
        <v>1</v>
      </c>
      <c r="AG1515">
        <f t="shared" si="1189"/>
        <v>0</v>
      </c>
      <c r="AH1515">
        <f t="shared" si="1190"/>
        <v>3.025421043958147</v>
      </c>
      <c r="AK1515">
        <v>1508</v>
      </c>
      <c r="AL1515">
        <v>25.097419311317406</v>
      </c>
      <c r="AM1515">
        <v>41.894709869372562</v>
      </c>
      <c r="AO1515">
        <f t="shared" si="1191"/>
        <v>0</v>
      </c>
      <c r="AP1515">
        <f t="shared" si="1192"/>
        <v>1</v>
      </c>
      <c r="AQ1515">
        <f t="shared" si="1193"/>
        <v>16.797290558055156</v>
      </c>
      <c r="AT1515">
        <v>1508</v>
      </c>
      <c r="AU1515">
        <v>15.904262106162054</v>
      </c>
      <c r="AV1515">
        <v>33.227283007679773</v>
      </c>
      <c r="AX1515">
        <f t="shared" si="1194"/>
        <v>0</v>
      </c>
      <c r="AY1515">
        <f t="shared" si="1195"/>
        <v>1</v>
      </c>
      <c r="AZ1515">
        <f t="shared" si="1196"/>
        <v>17.323020901517719</v>
      </c>
      <c r="BC1515">
        <v>1508</v>
      </c>
      <c r="BD1515" t="e">
        <v>#N/A</v>
      </c>
      <c r="BE1515" t="e">
        <v>#N/A</v>
      </c>
      <c r="BG1515" t="e">
        <f t="shared" si="1197"/>
        <v>#N/A</v>
      </c>
      <c r="BH1515" t="e">
        <f t="shared" si="1198"/>
        <v>#N/A</v>
      </c>
      <c r="BI1515" t="e">
        <f t="shared" si="1199"/>
        <v>#N/A</v>
      </c>
      <c r="BL1515">
        <v>1508</v>
      </c>
      <c r="BM1515">
        <v>32.191651835229251</v>
      </c>
      <c r="BN1515">
        <v>11.238677738720686</v>
      </c>
      <c r="BP1515">
        <f t="shared" si="1200"/>
        <v>1</v>
      </c>
      <c r="BQ1515">
        <f t="shared" si="1201"/>
        <v>0</v>
      </c>
      <c r="BR1515">
        <f t="shared" si="1202"/>
        <v>20.952974096508566</v>
      </c>
      <c r="BU1515">
        <v>1508</v>
      </c>
      <c r="BV1515">
        <v>27.27147367485621</v>
      </c>
      <c r="BW1515">
        <v>28.307788488374797</v>
      </c>
      <c r="BY1515">
        <f t="shared" si="1203"/>
        <v>0</v>
      </c>
      <c r="BZ1515">
        <f t="shared" si="1204"/>
        <v>1</v>
      </c>
      <c r="CA1515">
        <f t="shared" si="1205"/>
        <v>1.0363148135185867</v>
      </c>
      <c r="CD1515">
        <v>1508</v>
      </c>
      <c r="CE1515">
        <v>25.866993226641465</v>
      </c>
      <c r="CF1515">
        <v>26.731387386606603</v>
      </c>
      <c r="CH1515">
        <f t="shared" si="1206"/>
        <v>0</v>
      </c>
      <c r="CI1515">
        <f t="shared" si="1207"/>
        <v>1</v>
      </c>
      <c r="CJ1515">
        <f t="shared" si="1208"/>
        <v>0.86439415996513702</v>
      </c>
      <c r="CM1515">
        <v>1508</v>
      </c>
      <c r="CN1515">
        <v>22.78018030256219</v>
      </c>
      <c r="CO1515">
        <v>24.193350343414661</v>
      </c>
      <c r="CQ1515">
        <f t="shared" si="1209"/>
        <v>0</v>
      </c>
      <c r="CR1515">
        <f t="shared" si="1210"/>
        <v>1</v>
      </c>
      <c r="CS1515">
        <f t="shared" si="1211"/>
        <v>1.4131700408524708</v>
      </c>
      <c r="CV1515">
        <v>1508</v>
      </c>
      <c r="CW1515">
        <v>24.406168833487921</v>
      </c>
      <c r="CX1515">
        <v>16.150857053913828</v>
      </c>
      <c r="CZ1515">
        <f t="shared" si="1212"/>
        <v>1</v>
      </c>
      <c r="DA1515">
        <f t="shared" si="1213"/>
        <v>0</v>
      </c>
      <c r="DB1515">
        <f t="shared" si="1214"/>
        <v>8.2553117795740931</v>
      </c>
      <c r="DE1515">
        <v>1508</v>
      </c>
      <c r="DF1515">
        <v>16.398921155885635</v>
      </c>
      <c r="DG1515">
        <v>22.656047536313107</v>
      </c>
      <c r="DI1515">
        <f t="shared" si="1215"/>
        <v>0</v>
      </c>
      <c r="DJ1515">
        <f t="shared" si="1216"/>
        <v>1</v>
      </c>
      <c r="DK1515">
        <f t="shared" si="1217"/>
        <v>6.2571263804274722</v>
      </c>
      <c r="DN1515">
        <v>1508</v>
      </c>
      <c r="DO1515">
        <v>28.729723794826718</v>
      </c>
      <c r="DP1515">
        <v>20.46127262647309</v>
      </c>
      <c r="DR1515">
        <f t="shared" si="1218"/>
        <v>1</v>
      </c>
      <c r="DS1515">
        <f t="shared" si="1219"/>
        <v>0</v>
      </c>
      <c r="DT1515">
        <f t="shared" si="1220"/>
        <v>8.2684511683536286</v>
      </c>
      <c r="DW1515">
        <v>1508</v>
      </c>
      <c r="DX1515">
        <v>22.643620479090636</v>
      </c>
      <c r="DY1515">
        <v>23.167143807582406</v>
      </c>
      <c r="EA1515">
        <f t="shared" si="1221"/>
        <v>0</v>
      </c>
      <c r="EB1515">
        <f t="shared" si="1222"/>
        <v>1</v>
      </c>
      <c r="EC1515">
        <f t="shared" si="1223"/>
        <v>0.52352332849176975</v>
      </c>
      <c r="EF1515">
        <v>1508</v>
      </c>
      <c r="EG1515">
        <v>19.664330178827406</v>
      </c>
      <c r="EH1515">
        <v>10.910012350377094</v>
      </c>
      <c r="EJ1515">
        <f t="shared" si="1224"/>
        <v>1</v>
      </c>
      <c r="EK1515">
        <f t="shared" si="1225"/>
        <v>0</v>
      </c>
      <c r="EL1515">
        <f t="shared" si="1226"/>
        <v>8.7543178284503114</v>
      </c>
      <c r="EO1515">
        <v>1508</v>
      </c>
      <c r="EP1515">
        <v>24.79973683160695</v>
      </c>
      <c r="EQ1515">
        <v>34.791556591259223</v>
      </c>
      <c r="ES1515">
        <f t="shared" si="1227"/>
        <v>0</v>
      </c>
      <c r="ET1515">
        <f t="shared" si="1228"/>
        <v>1</v>
      </c>
      <c r="EU1515">
        <f t="shared" si="1229"/>
        <v>9.9918197596522731</v>
      </c>
    </row>
    <row r="1516" spans="1:151" x14ac:dyDescent="0.25">
      <c r="A1516">
        <v>1509</v>
      </c>
      <c r="B1516">
        <v>7.2880509566403884</v>
      </c>
      <c r="C1516">
        <v>28.087124365577708</v>
      </c>
      <c r="E1516">
        <f t="shared" ref="E1516:E1579" si="1230">IF(B1516&gt;C1516,1,0)</f>
        <v>0</v>
      </c>
      <c r="F1516">
        <f t="shared" si="1181"/>
        <v>1</v>
      </c>
      <c r="G1516">
        <f t="shared" ref="G1516:G1579" si="1231">IF(B1516&gt;C1516,B1516-C1516,C1516-B1516)</f>
        <v>20.799073408937318</v>
      </c>
      <c r="J1516">
        <v>1509</v>
      </c>
      <c r="K1516">
        <v>25.298788470749571</v>
      </c>
      <c r="L1516">
        <v>22.238616558604665</v>
      </c>
      <c r="N1516">
        <f t="shared" si="1182"/>
        <v>1</v>
      </c>
      <c r="O1516">
        <f t="shared" si="1183"/>
        <v>0</v>
      </c>
      <c r="P1516">
        <f t="shared" si="1184"/>
        <v>3.0601719121449058</v>
      </c>
      <c r="S1516">
        <v>1509</v>
      </c>
      <c r="T1516">
        <v>28.074493139976223</v>
      </c>
      <c r="U1516">
        <v>25.594916783288799</v>
      </c>
      <c r="W1516">
        <f t="shared" si="1185"/>
        <v>1</v>
      </c>
      <c r="X1516">
        <f t="shared" si="1186"/>
        <v>0</v>
      </c>
      <c r="Y1516">
        <f t="shared" si="1187"/>
        <v>2.4795763566874243</v>
      </c>
      <c r="AB1516">
        <v>1509</v>
      </c>
      <c r="AC1516">
        <v>22.807455064124639</v>
      </c>
      <c r="AD1516">
        <v>17.633510371032965</v>
      </c>
      <c r="AF1516">
        <f t="shared" si="1188"/>
        <v>1</v>
      </c>
      <c r="AG1516">
        <f t="shared" si="1189"/>
        <v>0</v>
      </c>
      <c r="AH1516">
        <f t="shared" si="1190"/>
        <v>5.1739446930916735</v>
      </c>
      <c r="AK1516">
        <v>1509</v>
      </c>
      <c r="AL1516">
        <v>15.197970219775424</v>
      </c>
      <c r="AM1516">
        <v>16.277353317094196</v>
      </c>
      <c r="AO1516">
        <f t="shared" si="1191"/>
        <v>0</v>
      </c>
      <c r="AP1516">
        <f t="shared" si="1192"/>
        <v>1</v>
      </c>
      <c r="AQ1516">
        <f t="shared" si="1193"/>
        <v>1.0793830973187717</v>
      </c>
      <c r="AT1516">
        <v>1509</v>
      </c>
      <c r="AU1516">
        <v>17.528984973483865</v>
      </c>
      <c r="AV1516">
        <v>26.572862930043478</v>
      </c>
      <c r="AX1516">
        <f t="shared" si="1194"/>
        <v>0</v>
      </c>
      <c r="AY1516">
        <f t="shared" si="1195"/>
        <v>1</v>
      </c>
      <c r="AZ1516">
        <f t="shared" si="1196"/>
        <v>9.0438779565596121</v>
      </c>
      <c r="BC1516">
        <v>1509</v>
      </c>
      <c r="BD1516" t="e">
        <v>#N/A</v>
      </c>
      <c r="BE1516" t="e">
        <v>#N/A</v>
      </c>
      <c r="BG1516" t="e">
        <f t="shared" si="1197"/>
        <v>#N/A</v>
      </c>
      <c r="BH1516" t="e">
        <f t="shared" si="1198"/>
        <v>#N/A</v>
      </c>
      <c r="BI1516" t="e">
        <f t="shared" si="1199"/>
        <v>#N/A</v>
      </c>
      <c r="BL1516">
        <v>1509</v>
      </c>
      <c r="BM1516">
        <v>32.043364896879027</v>
      </c>
      <c r="BN1516">
        <v>17.822303514926404</v>
      </c>
      <c r="BP1516">
        <f t="shared" si="1200"/>
        <v>1</v>
      </c>
      <c r="BQ1516">
        <f t="shared" si="1201"/>
        <v>0</v>
      </c>
      <c r="BR1516">
        <f t="shared" si="1202"/>
        <v>14.221061381952623</v>
      </c>
      <c r="BU1516">
        <v>1509</v>
      </c>
      <c r="BV1516">
        <v>26.553208810510561</v>
      </c>
      <c r="BW1516">
        <v>19.181390332496782</v>
      </c>
      <c r="BY1516">
        <f t="shared" si="1203"/>
        <v>1</v>
      </c>
      <c r="BZ1516">
        <f t="shared" si="1204"/>
        <v>0</v>
      </c>
      <c r="CA1516">
        <f t="shared" si="1205"/>
        <v>7.371818478013779</v>
      </c>
      <c r="CD1516">
        <v>1509</v>
      </c>
      <c r="CE1516">
        <v>37.950890497072848</v>
      </c>
      <c r="CF1516">
        <v>26.232360344173479</v>
      </c>
      <c r="CH1516">
        <f t="shared" si="1206"/>
        <v>1</v>
      </c>
      <c r="CI1516">
        <f t="shared" si="1207"/>
        <v>0</v>
      </c>
      <c r="CJ1516">
        <f t="shared" si="1208"/>
        <v>11.718530152899369</v>
      </c>
      <c r="CM1516">
        <v>1509</v>
      </c>
      <c r="CN1516">
        <v>17.254544031448596</v>
      </c>
      <c r="CO1516">
        <v>32.379417294142513</v>
      </c>
      <c r="CQ1516">
        <f t="shared" si="1209"/>
        <v>0</v>
      </c>
      <c r="CR1516">
        <f t="shared" si="1210"/>
        <v>1</v>
      </c>
      <c r="CS1516">
        <f t="shared" si="1211"/>
        <v>15.124873262693917</v>
      </c>
      <c r="CV1516">
        <v>1509</v>
      </c>
      <c r="CW1516">
        <v>23.171097076840002</v>
      </c>
      <c r="CX1516">
        <v>20.885962172519974</v>
      </c>
      <c r="CZ1516">
        <f t="shared" si="1212"/>
        <v>1</v>
      </c>
      <c r="DA1516">
        <f t="shared" si="1213"/>
        <v>0</v>
      </c>
      <c r="DB1516">
        <f t="shared" si="1214"/>
        <v>2.285134904320028</v>
      </c>
      <c r="DE1516">
        <v>1509</v>
      </c>
      <c r="DF1516">
        <v>25.764292833792652</v>
      </c>
      <c r="DG1516">
        <v>26.689913101550388</v>
      </c>
      <c r="DI1516">
        <f t="shared" si="1215"/>
        <v>0</v>
      </c>
      <c r="DJ1516">
        <f t="shared" si="1216"/>
        <v>1</v>
      </c>
      <c r="DK1516">
        <f t="shared" si="1217"/>
        <v>0.92562026775773631</v>
      </c>
      <c r="DN1516">
        <v>1509</v>
      </c>
      <c r="DO1516">
        <v>22.063179524856295</v>
      </c>
      <c r="DP1516">
        <v>26.931921699679584</v>
      </c>
      <c r="DR1516">
        <f t="shared" si="1218"/>
        <v>0</v>
      </c>
      <c r="DS1516">
        <f t="shared" si="1219"/>
        <v>1</v>
      </c>
      <c r="DT1516">
        <f t="shared" si="1220"/>
        <v>4.8687421748232893</v>
      </c>
      <c r="DW1516">
        <v>1509</v>
      </c>
      <c r="DX1516">
        <v>26.992675942185588</v>
      </c>
      <c r="DY1516">
        <v>23.392355875959609</v>
      </c>
      <c r="EA1516">
        <f t="shared" si="1221"/>
        <v>1</v>
      </c>
      <c r="EB1516">
        <f t="shared" si="1222"/>
        <v>0</v>
      </c>
      <c r="EC1516">
        <f t="shared" si="1223"/>
        <v>3.6003200662259793</v>
      </c>
      <c r="EF1516">
        <v>1509</v>
      </c>
      <c r="EG1516">
        <v>19.805994939178909</v>
      </c>
      <c r="EH1516">
        <v>15.653385584806083</v>
      </c>
      <c r="EJ1516">
        <f t="shared" si="1224"/>
        <v>1</v>
      </c>
      <c r="EK1516">
        <f t="shared" si="1225"/>
        <v>0</v>
      </c>
      <c r="EL1516">
        <f t="shared" si="1226"/>
        <v>4.1526093543728262</v>
      </c>
      <c r="EO1516">
        <v>1509</v>
      </c>
      <c r="EP1516">
        <v>23.204600722266377</v>
      </c>
      <c r="EQ1516">
        <v>24.982714331522416</v>
      </c>
      <c r="ES1516">
        <f t="shared" si="1227"/>
        <v>0</v>
      </c>
      <c r="ET1516">
        <f t="shared" si="1228"/>
        <v>1</v>
      </c>
      <c r="EU1516">
        <f t="shared" si="1229"/>
        <v>1.7781136092560388</v>
      </c>
    </row>
    <row r="1517" spans="1:151" x14ac:dyDescent="0.25">
      <c r="A1517">
        <v>1510</v>
      </c>
      <c r="B1517">
        <v>13.427682732921289</v>
      </c>
      <c r="C1517">
        <v>31.471755176411421</v>
      </c>
      <c r="E1517">
        <f t="shared" si="1230"/>
        <v>0</v>
      </c>
      <c r="F1517">
        <f t="shared" si="1181"/>
        <v>1</v>
      </c>
      <c r="G1517">
        <f t="shared" si="1231"/>
        <v>18.04407244349013</v>
      </c>
      <c r="J1517">
        <v>1510</v>
      </c>
      <c r="K1517">
        <v>27.60602551283618</v>
      </c>
      <c r="L1517">
        <v>20.520470683965083</v>
      </c>
      <c r="N1517">
        <f t="shared" si="1182"/>
        <v>1</v>
      </c>
      <c r="O1517">
        <f t="shared" si="1183"/>
        <v>0</v>
      </c>
      <c r="P1517">
        <f t="shared" si="1184"/>
        <v>7.0855548288710963</v>
      </c>
      <c r="S1517">
        <v>1510</v>
      </c>
      <c r="T1517">
        <v>13.901224939477041</v>
      </c>
      <c r="U1517">
        <v>13.586980207607356</v>
      </c>
      <c r="W1517">
        <f t="shared" si="1185"/>
        <v>1</v>
      </c>
      <c r="X1517">
        <f t="shared" si="1186"/>
        <v>0</v>
      </c>
      <c r="Y1517">
        <f t="shared" si="1187"/>
        <v>0.31424473186968527</v>
      </c>
      <c r="AB1517">
        <v>1510</v>
      </c>
      <c r="AC1517">
        <v>20.054156656965919</v>
      </c>
      <c r="AD1517">
        <v>15.865649562278852</v>
      </c>
      <c r="AF1517">
        <f t="shared" si="1188"/>
        <v>1</v>
      </c>
      <c r="AG1517">
        <f t="shared" si="1189"/>
        <v>0</v>
      </c>
      <c r="AH1517">
        <f t="shared" si="1190"/>
        <v>4.1885070946870666</v>
      </c>
      <c r="AK1517">
        <v>1510</v>
      </c>
      <c r="AL1517">
        <v>33.890703328380958</v>
      </c>
      <c r="AM1517">
        <v>17.553929311875983</v>
      </c>
      <c r="AO1517">
        <f t="shared" si="1191"/>
        <v>1</v>
      </c>
      <c r="AP1517">
        <f t="shared" si="1192"/>
        <v>0</v>
      </c>
      <c r="AQ1517">
        <f t="shared" si="1193"/>
        <v>16.336774016504975</v>
      </c>
      <c r="AT1517">
        <v>1510</v>
      </c>
      <c r="AU1517">
        <v>19.624820432832948</v>
      </c>
      <c r="AV1517">
        <v>23.324097192596579</v>
      </c>
      <c r="AX1517">
        <f t="shared" si="1194"/>
        <v>0</v>
      </c>
      <c r="AY1517">
        <f t="shared" si="1195"/>
        <v>1</v>
      </c>
      <c r="AZ1517">
        <f t="shared" si="1196"/>
        <v>3.6992767597636309</v>
      </c>
      <c r="BC1517">
        <v>1510</v>
      </c>
      <c r="BD1517" t="e">
        <v>#N/A</v>
      </c>
      <c r="BE1517" t="e">
        <v>#N/A</v>
      </c>
      <c r="BG1517" t="e">
        <f t="shared" si="1197"/>
        <v>#N/A</v>
      </c>
      <c r="BH1517" t="e">
        <f t="shared" si="1198"/>
        <v>#N/A</v>
      </c>
      <c r="BI1517" t="e">
        <f t="shared" si="1199"/>
        <v>#N/A</v>
      </c>
      <c r="BL1517">
        <v>1510</v>
      </c>
      <c r="BM1517">
        <v>22.935001629913231</v>
      </c>
      <c r="BN1517">
        <v>10.311637381219958</v>
      </c>
      <c r="BP1517">
        <f t="shared" si="1200"/>
        <v>1</v>
      </c>
      <c r="BQ1517">
        <f t="shared" si="1201"/>
        <v>0</v>
      </c>
      <c r="BR1517">
        <f t="shared" si="1202"/>
        <v>12.623364248693273</v>
      </c>
      <c r="BU1517">
        <v>1510</v>
      </c>
      <c r="BV1517">
        <v>20.815463960764287</v>
      </c>
      <c r="BW1517">
        <v>35.153390391354954</v>
      </c>
      <c r="BY1517">
        <f t="shared" si="1203"/>
        <v>0</v>
      </c>
      <c r="BZ1517">
        <f t="shared" si="1204"/>
        <v>1</v>
      </c>
      <c r="CA1517">
        <f t="shared" si="1205"/>
        <v>14.337926430590667</v>
      </c>
      <c r="CD1517">
        <v>1510</v>
      </c>
      <c r="CE1517">
        <v>24.877378317979289</v>
      </c>
      <c r="CF1517">
        <v>36.65817460843796</v>
      </c>
      <c r="CH1517">
        <f t="shared" si="1206"/>
        <v>0</v>
      </c>
      <c r="CI1517">
        <f t="shared" si="1207"/>
        <v>1</v>
      </c>
      <c r="CJ1517">
        <f t="shared" si="1208"/>
        <v>11.780796290458671</v>
      </c>
      <c r="CM1517">
        <v>1510</v>
      </c>
      <c r="CN1517">
        <v>18.917062144935329</v>
      </c>
      <c r="CO1517">
        <v>30.156309502628545</v>
      </c>
      <c r="CQ1517">
        <f t="shared" si="1209"/>
        <v>0</v>
      </c>
      <c r="CR1517">
        <f t="shared" si="1210"/>
        <v>1</v>
      </c>
      <c r="CS1517">
        <f t="shared" si="1211"/>
        <v>11.239247357693216</v>
      </c>
      <c r="CV1517">
        <v>1510</v>
      </c>
      <c r="CW1517">
        <v>26.765264794559418</v>
      </c>
      <c r="CX1517">
        <v>9.8900712343732096</v>
      </c>
      <c r="CZ1517">
        <f t="shared" si="1212"/>
        <v>1</v>
      </c>
      <c r="DA1517">
        <f t="shared" si="1213"/>
        <v>0</v>
      </c>
      <c r="DB1517">
        <f t="shared" si="1214"/>
        <v>16.875193560186208</v>
      </c>
      <c r="DE1517">
        <v>1510</v>
      </c>
      <c r="DF1517">
        <v>27.547160628428337</v>
      </c>
      <c r="DG1517">
        <v>18.894249589523959</v>
      </c>
      <c r="DI1517">
        <f t="shared" si="1215"/>
        <v>1</v>
      </c>
      <c r="DJ1517">
        <f t="shared" si="1216"/>
        <v>0</v>
      </c>
      <c r="DK1517">
        <f t="shared" si="1217"/>
        <v>8.652911038904378</v>
      </c>
      <c r="DN1517">
        <v>1510</v>
      </c>
      <c r="DO1517">
        <v>24.042582247938192</v>
      </c>
      <c r="DP1517">
        <v>15.889649854674058</v>
      </c>
      <c r="DR1517">
        <f t="shared" si="1218"/>
        <v>1</v>
      </c>
      <c r="DS1517">
        <f t="shared" si="1219"/>
        <v>0</v>
      </c>
      <c r="DT1517">
        <f t="shared" si="1220"/>
        <v>8.152932393264134</v>
      </c>
      <c r="DW1517">
        <v>1510</v>
      </c>
      <c r="DX1517">
        <v>12.70452784208398</v>
      </c>
      <c r="DY1517">
        <v>8.3996555704655993</v>
      </c>
      <c r="EA1517">
        <f t="shared" si="1221"/>
        <v>1</v>
      </c>
      <c r="EB1517">
        <f t="shared" si="1222"/>
        <v>0</v>
      </c>
      <c r="EC1517">
        <f t="shared" si="1223"/>
        <v>4.3048722716183807</v>
      </c>
      <c r="EF1517">
        <v>1510</v>
      </c>
      <c r="EG1517">
        <v>24.817629646281151</v>
      </c>
      <c r="EH1517">
        <v>23.706341924792852</v>
      </c>
      <c r="EJ1517">
        <f t="shared" si="1224"/>
        <v>1</v>
      </c>
      <c r="EK1517">
        <f t="shared" si="1225"/>
        <v>0</v>
      </c>
      <c r="EL1517">
        <f t="shared" si="1226"/>
        <v>1.1112877214882992</v>
      </c>
      <c r="EO1517">
        <v>1510</v>
      </c>
      <c r="EP1517">
        <v>22.340997786489286</v>
      </c>
      <c r="EQ1517">
        <v>36.54422155452913</v>
      </c>
      <c r="ES1517">
        <f t="shared" si="1227"/>
        <v>0</v>
      </c>
      <c r="ET1517">
        <f t="shared" si="1228"/>
        <v>1</v>
      </c>
      <c r="EU1517">
        <f t="shared" si="1229"/>
        <v>14.203223768039845</v>
      </c>
    </row>
    <row r="1518" spans="1:151" x14ac:dyDescent="0.25">
      <c r="A1518">
        <v>1511</v>
      </c>
      <c r="B1518">
        <v>14.303898137216944</v>
      </c>
      <c r="C1518">
        <v>21.119807387052475</v>
      </c>
      <c r="E1518">
        <f t="shared" si="1230"/>
        <v>0</v>
      </c>
      <c r="F1518">
        <f t="shared" si="1181"/>
        <v>1</v>
      </c>
      <c r="G1518">
        <f t="shared" si="1231"/>
        <v>6.8159092498355314</v>
      </c>
      <c r="J1518">
        <v>1511</v>
      </c>
      <c r="K1518">
        <v>22.82681118214413</v>
      </c>
      <c r="L1518">
        <v>20.795037547021302</v>
      </c>
      <c r="N1518">
        <f t="shared" si="1182"/>
        <v>1</v>
      </c>
      <c r="O1518">
        <f t="shared" si="1183"/>
        <v>0</v>
      </c>
      <c r="P1518">
        <f t="shared" si="1184"/>
        <v>2.0317736351228284</v>
      </c>
      <c r="S1518">
        <v>1511</v>
      </c>
      <c r="T1518">
        <v>17.3706574258708</v>
      </c>
      <c r="U1518">
        <v>23.961642710792152</v>
      </c>
      <c r="W1518">
        <f t="shared" si="1185"/>
        <v>0</v>
      </c>
      <c r="X1518">
        <f t="shared" si="1186"/>
        <v>1</v>
      </c>
      <c r="Y1518">
        <f t="shared" si="1187"/>
        <v>6.5909852849213522</v>
      </c>
      <c r="AB1518">
        <v>1511</v>
      </c>
      <c r="AC1518">
        <v>26.33319610313605</v>
      </c>
      <c r="AD1518">
        <v>16.870469399130553</v>
      </c>
      <c r="AF1518">
        <f t="shared" si="1188"/>
        <v>1</v>
      </c>
      <c r="AG1518">
        <f t="shared" si="1189"/>
        <v>0</v>
      </c>
      <c r="AH1518">
        <f t="shared" si="1190"/>
        <v>9.4627267040054974</v>
      </c>
      <c r="AK1518">
        <v>1511</v>
      </c>
      <c r="AL1518">
        <v>20.725231184258373</v>
      </c>
      <c r="AM1518">
        <v>23.102043182104811</v>
      </c>
      <c r="AO1518">
        <f t="shared" si="1191"/>
        <v>0</v>
      </c>
      <c r="AP1518">
        <f t="shared" si="1192"/>
        <v>1</v>
      </c>
      <c r="AQ1518">
        <f t="shared" si="1193"/>
        <v>2.3768119978464384</v>
      </c>
      <c r="AT1518">
        <v>1511</v>
      </c>
      <c r="AU1518">
        <v>21.623416857163523</v>
      </c>
      <c r="AV1518">
        <v>31.819373493363415</v>
      </c>
      <c r="AX1518">
        <f t="shared" si="1194"/>
        <v>0</v>
      </c>
      <c r="AY1518">
        <f t="shared" si="1195"/>
        <v>1</v>
      </c>
      <c r="AZ1518">
        <f t="shared" si="1196"/>
        <v>10.195956636199892</v>
      </c>
      <c r="BC1518">
        <v>1511</v>
      </c>
      <c r="BD1518" t="e">
        <v>#N/A</v>
      </c>
      <c r="BE1518" t="e">
        <v>#N/A</v>
      </c>
      <c r="BG1518" t="e">
        <f t="shared" si="1197"/>
        <v>#N/A</v>
      </c>
      <c r="BH1518" t="e">
        <f t="shared" si="1198"/>
        <v>#N/A</v>
      </c>
      <c r="BI1518" t="e">
        <f t="shared" si="1199"/>
        <v>#N/A</v>
      </c>
      <c r="BL1518">
        <v>1511</v>
      </c>
      <c r="BM1518">
        <v>28.103622232789629</v>
      </c>
      <c r="BN1518">
        <v>11.089310116724524</v>
      </c>
      <c r="BP1518">
        <f t="shared" si="1200"/>
        <v>1</v>
      </c>
      <c r="BQ1518">
        <f t="shared" si="1201"/>
        <v>0</v>
      </c>
      <c r="BR1518">
        <f t="shared" si="1202"/>
        <v>17.014312116065106</v>
      </c>
      <c r="BU1518">
        <v>1511</v>
      </c>
      <c r="BV1518">
        <v>27.077180899222007</v>
      </c>
      <c r="BW1518">
        <v>28.143829078010512</v>
      </c>
      <c r="BY1518">
        <f t="shared" si="1203"/>
        <v>0</v>
      </c>
      <c r="BZ1518">
        <f t="shared" si="1204"/>
        <v>1</v>
      </c>
      <c r="CA1518">
        <f t="shared" si="1205"/>
        <v>1.0666481787885047</v>
      </c>
      <c r="CD1518">
        <v>1511</v>
      </c>
      <c r="CE1518">
        <v>29.255927157078304</v>
      </c>
      <c r="CF1518">
        <v>30.462494801907649</v>
      </c>
      <c r="CH1518">
        <f t="shared" si="1206"/>
        <v>0</v>
      </c>
      <c r="CI1518">
        <f t="shared" si="1207"/>
        <v>1</v>
      </c>
      <c r="CJ1518">
        <f t="shared" si="1208"/>
        <v>1.2065676448293452</v>
      </c>
      <c r="CM1518">
        <v>1511</v>
      </c>
      <c r="CN1518">
        <v>22.733827657564362</v>
      </c>
      <c r="CO1518">
        <v>11.192109953567691</v>
      </c>
      <c r="CQ1518">
        <f t="shared" si="1209"/>
        <v>1</v>
      </c>
      <c r="CR1518">
        <f t="shared" si="1210"/>
        <v>0</v>
      </c>
      <c r="CS1518">
        <f t="shared" si="1211"/>
        <v>11.541717703996671</v>
      </c>
      <c r="CV1518">
        <v>1511</v>
      </c>
      <c r="CW1518">
        <v>20.513005887379315</v>
      </c>
      <c r="CX1518">
        <v>22.347633048895435</v>
      </c>
      <c r="CZ1518">
        <f t="shared" si="1212"/>
        <v>0</v>
      </c>
      <c r="DA1518">
        <f t="shared" si="1213"/>
        <v>1</v>
      </c>
      <c r="DB1518">
        <f t="shared" si="1214"/>
        <v>1.8346271615161207</v>
      </c>
      <c r="DE1518">
        <v>1511</v>
      </c>
      <c r="DF1518">
        <v>8.3345854612386514</v>
      </c>
      <c r="DG1518">
        <v>22.815364201916662</v>
      </c>
      <c r="DI1518">
        <f t="shared" si="1215"/>
        <v>0</v>
      </c>
      <c r="DJ1518">
        <f t="shared" si="1216"/>
        <v>1</v>
      </c>
      <c r="DK1518">
        <f t="shared" si="1217"/>
        <v>14.48077874067801</v>
      </c>
      <c r="DN1518">
        <v>1511</v>
      </c>
      <c r="DO1518">
        <v>25.375661792992272</v>
      </c>
      <c r="DP1518">
        <v>17.705052602941862</v>
      </c>
      <c r="DR1518">
        <f t="shared" si="1218"/>
        <v>1</v>
      </c>
      <c r="DS1518">
        <f t="shared" si="1219"/>
        <v>0</v>
      </c>
      <c r="DT1518">
        <f t="shared" si="1220"/>
        <v>7.6706091900504099</v>
      </c>
      <c r="DW1518">
        <v>1511</v>
      </c>
      <c r="DX1518">
        <v>7.1719012675763238</v>
      </c>
      <c r="DY1518">
        <v>12.181656817819375</v>
      </c>
      <c r="EA1518">
        <f t="shared" si="1221"/>
        <v>0</v>
      </c>
      <c r="EB1518">
        <f t="shared" si="1222"/>
        <v>1</v>
      </c>
      <c r="EC1518">
        <f t="shared" si="1223"/>
        <v>5.0097555502430513</v>
      </c>
      <c r="EF1518">
        <v>1511</v>
      </c>
      <c r="EG1518">
        <v>21.605438550610685</v>
      </c>
      <c r="EH1518">
        <v>17.731641014087337</v>
      </c>
      <c r="EJ1518">
        <f t="shared" si="1224"/>
        <v>1</v>
      </c>
      <c r="EK1518">
        <f t="shared" si="1225"/>
        <v>0</v>
      </c>
      <c r="EL1518">
        <f t="shared" si="1226"/>
        <v>3.8737975365233481</v>
      </c>
      <c r="EO1518">
        <v>1511</v>
      </c>
      <c r="EP1518">
        <v>19.092367881473084</v>
      </c>
      <c r="EQ1518">
        <v>42.532152525461413</v>
      </c>
      <c r="ES1518">
        <f t="shared" si="1227"/>
        <v>0</v>
      </c>
      <c r="ET1518">
        <f t="shared" si="1228"/>
        <v>1</v>
      </c>
      <c r="EU1518">
        <f t="shared" si="1229"/>
        <v>23.439784643988329</v>
      </c>
    </row>
    <row r="1519" spans="1:151" x14ac:dyDescent="0.25">
      <c r="A1519">
        <v>1512</v>
      </c>
      <c r="B1519">
        <v>9.7492888846622918</v>
      </c>
      <c r="C1519">
        <v>23.465934875703304</v>
      </c>
      <c r="E1519">
        <f t="shared" si="1230"/>
        <v>0</v>
      </c>
      <c r="F1519">
        <f t="shared" si="1181"/>
        <v>1</v>
      </c>
      <c r="G1519">
        <f t="shared" si="1231"/>
        <v>13.716645991041013</v>
      </c>
      <c r="J1519">
        <v>1512</v>
      </c>
      <c r="K1519">
        <v>12.120865671289669</v>
      </c>
      <c r="L1519">
        <v>29.773086647347395</v>
      </c>
      <c r="N1519">
        <f t="shared" si="1182"/>
        <v>0</v>
      </c>
      <c r="O1519">
        <f t="shared" si="1183"/>
        <v>1</v>
      </c>
      <c r="P1519">
        <f t="shared" si="1184"/>
        <v>17.652220976057727</v>
      </c>
      <c r="S1519">
        <v>1512</v>
      </c>
      <c r="T1519">
        <v>18.928360065592951</v>
      </c>
      <c r="U1519">
        <v>27.143174916072685</v>
      </c>
      <c r="W1519">
        <f t="shared" si="1185"/>
        <v>0</v>
      </c>
      <c r="X1519">
        <f t="shared" si="1186"/>
        <v>1</v>
      </c>
      <c r="Y1519">
        <f t="shared" si="1187"/>
        <v>8.2148148504797334</v>
      </c>
      <c r="AB1519">
        <v>1512</v>
      </c>
      <c r="AC1519">
        <v>25.17399729729248</v>
      </c>
      <c r="AD1519">
        <v>17.152878333663939</v>
      </c>
      <c r="AF1519">
        <f t="shared" si="1188"/>
        <v>1</v>
      </c>
      <c r="AG1519">
        <f t="shared" si="1189"/>
        <v>0</v>
      </c>
      <c r="AH1519">
        <f t="shared" si="1190"/>
        <v>8.0211189636285418</v>
      </c>
      <c r="AK1519">
        <v>1512</v>
      </c>
      <c r="AL1519">
        <v>7.6561346301458748</v>
      </c>
      <c r="AM1519">
        <v>31.759987677727505</v>
      </c>
      <c r="AO1519">
        <f t="shared" si="1191"/>
        <v>0</v>
      </c>
      <c r="AP1519">
        <f t="shared" si="1192"/>
        <v>1</v>
      </c>
      <c r="AQ1519">
        <f t="shared" si="1193"/>
        <v>24.10385304758163</v>
      </c>
      <c r="AT1519">
        <v>1512</v>
      </c>
      <c r="AU1519">
        <v>12.221111650518131</v>
      </c>
      <c r="AV1519">
        <v>23.905248487710576</v>
      </c>
      <c r="AX1519">
        <f t="shared" si="1194"/>
        <v>0</v>
      </c>
      <c r="AY1519">
        <f t="shared" si="1195"/>
        <v>1</v>
      </c>
      <c r="AZ1519">
        <f t="shared" si="1196"/>
        <v>11.684136837192446</v>
      </c>
      <c r="BC1519">
        <v>1512</v>
      </c>
      <c r="BD1519" t="e">
        <v>#N/A</v>
      </c>
      <c r="BE1519" t="e">
        <v>#N/A</v>
      </c>
      <c r="BG1519" t="e">
        <f t="shared" si="1197"/>
        <v>#N/A</v>
      </c>
      <c r="BH1519" t="e">
        <f t="shared" si="1198"/>
        <v>#N/A</v>
      </c>
      <c r="BI1519" t="e">
        <f t="shared" si="1199"/>
        <v>#N/A</v>
      </c>
      <c r="BL1519">
        <v>1512</v>
      </c>
      <c r="BM1519">
        <v>36.912914082119627</v>
      </c>
      <c r="BN1519">
        <v>9.5009362884022508</v>
      </c>
      <c r="BP1519">
        <f t="shared" si="1200"/>
        <v>1</v>
      </c>
      <c r="BQ1519">
        <f t="shared" si="1201"/>
        <v>0</v>
      </c>
      <c r="BR1519">
        <f t="shared" si="1202"/>
        <v>27.411977793717377</v>
      </c>
      <c r="BU1519">
        <v>1512</v>
      </c>
      <c r="BV1519">
        <v>10.167236418179261</v>
      </c>
      <c r="BW1519">
        <v>16.921652912890497</v>
      </c>
      <c r="BY1519">
        <f t="shared" si="1203"/>
        <v>0</v>
      </c>
      <c r="BZ1519">
        <f t="shared" si="1204"/>
        <v>1</v>
      </c>
      <c r="CA1519">
        <f t="shared" si="1205"/>
        <v>6.7544164947112364</v>
      </c>
      <c r="CD1519">
        <v>1512</v>
      </c>
      <c r="CE1519">
        <v>22.097698732764769</v>
      </c>
      <c r="CF1519">
        <v>19.501613029873173</v>
      </c>
      <c r="CH1519">
        <f t="shared" si="1206"/>
        <v>1</v>
      </c>
      <c r="CI1519">
        <f t="shared" si="1207"/>
        <v>0</v>
      </c>
      <c r="CJ1519">
        <f t="shared" si="1208"/>
        <v>2.596085702891596</v>
      </c>
      <c r="CM1519">
        <v>1512</v>
      </c>
      <c r="CN1519">
        <v>21.754792670033748</v>
      </c>
      <c r="CO1519">
        <v>27.03246775967434</v>
      </c>
      <c r="CQ1519">
        <f t="shared" si="1209"/>
        <v>0</v>
      </c>
      <c r="CR1519">
        <f t="shared" si="1210"/>
        <v>1</v>
      </c>
      <c r="CS1519">
        <f t="shared" si="1211"/>
        <v>5.2776750896405922</v>
      </c>
      <c r="CV1519">
        <v>1512</v>
      </c>
      <c r="CW1519">
        <v>23.202404353968706</v>
      </c>
      <c r="CX1519">
        <v>19.008783560054425</v>
      </c>
      <c r="CZ1519">
        <f t="shared" si="1212"/>
        <v>1</v>
      </c>
      <c r="DA1519">
        <f t="shared" si="1213"/>
        <v>0</v>
      </c>
      <c r="DB1519">
        <f t="shared" si="1214"/>
        <v>4.1936207939142811</v>
      </c>
      <c r="DE1519">
        <v>1512</v>
      </c>
      <c r="DF1519">
        <v>16.983400920781317</v>
      </c>
      <c r="DG1519">
        <v>37.79469308311392</v>
      </c>
      <c r="DI1519">
        <f t="shared" si="1215"/>
        <v>0</v>
      </c>
      <c r="DJ1519">
        <f t="shared" si="1216"/>
        <v>1</v>
      </c>
      <c r="DK1519">
        <f t="shared" si="1217"/>
        <v>20.811292162332602</v>
      </c>
      <c r="DN1519">
        <v>1512</v>
      </c>
      <c r="DO1519">
        <v>20.912289592000793</v>
      </c>
      <c r="DP1519">
        <v>21.001716757390408</v>
      </c>
      <c r="DR1519">
        <f t="shared" si="1218"/>
        <v>0</v>
      </c>
      <c r="DS1519">
        <f t="shared" si="1219"/>
        <v>1</v>
      </c>
      <c r="DT1519">
        <f t="shared" si="1220"/>
        <v>8.9427165389615482E-2</v>
      </c>
      <c r="DW1519">
        <v>1512</v>
      </c>
      <c r="DX1519">
        <v>19.903941326516783</v>
      </c>
      <c r="DY1519">
        <v>29.439768588849368</v>
      </c>
      <c r="EA1519">
        <f t="shared" si="1221"/>
        <v>0</v>
      </c>
      <c r="EB1519">
        <f t="shared" si="1222"/>
        <v>1</v>
      </c>
      <c r="EC1519">
        <f t="shared" si="1223"/>
        <v>9.5358272623325853</v>
      </c>
      <c r="EF1519">
        <v>1512</v>
      </c>
      <c r="EG1519">
        <v>19.834842502069517</v>
      </c>
      <c r="EH1519">
        <v>15.911305305853771</v>
      </c>
      <c r="EJ1519">
        <f t="shared" si="1224"/>
        <v>1</v>
      </c>
      <c r="EK1519">
        <f t="shared" si="1225"/>
        <v>0</v>
      </c>
      <c r="EL1519">
        <f t="shared" si="1226"/>
        <v>3.9235371962157455</v>
      </c>
      <c r="EO1519">
        <v>1512</v>
      </c>
      <c r="EP1519">
        <v>21.312560024300648</v>
      </c>
      <c r="EQ1519">
        <v>21.400958379461475</v>
      </c>
      <c r="ES1519">
        <f t="shared" si="1227"/>
        <v>0</v>
      </c>
      <c r="ET1519">
        <f t="shared" si="1228"/>
        <v>1</v>
      </c>
      <c r="EU1519">
        <f t="shared" si="1229"/>
        <v>8.8398355160826725E-2</v>
      </c>
    </row>
    <row r="1520" spans="1:151" x14ac:dyDescent="0.25">
      <c r="A1520">
        <v>1513</v>
      </c>
      <c r="B1520">
        <v>9.9203372452808214</v>
      </c>
      <c r="C1520">
        <v>24.587829669263439</v>
      </c>
      <c r="E1520">
        <f t="shared" si="1230"/>
        <v>0</v>
      </c>
      <c r="F1520">
        <f t="shared" si="1181"/>
        <v>1</v>
      </c>
      <c r="G1520">
        <f t="shared" si="1231"/>
        <v>14.667492423982617</v>
      </c>
      <c r="J1520">
        <v>1513</v>
      </c>
      <c r="K1520">
        <v>26.935823371798353</v>
      </c>
      <c r="L1520">
        <v>25.678763333249453</v>
      </c>
      <c r="N1520">
        <f t="shared" si="1182"/>
        <v>1</v>
      </c>
      <c r="O1520">
        <f t="shared" si="1183"/>
        <v>0</v>
      </c>
      <c r="P1520">
        <f t="shared" si="1184"/>
        <v>1.2570600385489001</v>
      </c>
      <c r="S1520">
        <v>1513</v>
      </c>
      <c r="T1520">
        <v>17.423417403662242</v>
      </c>
      <c r="U1520">
        <v>16.812919855991304</v>
      </c>
      <c r="W1520">
        <f t="shared" si="1185"/>
        <v>1</v>
      </c>
      <c r="X1520">
        <f t="shared" si="1186"/>
        <v>0</v>
      </c>
      <c r="Y1520">
        <f t="shared" si="1187"/>
        <v>0.61049754767093845</v>
      </c>
      <c r="AB1520">
        <v>1513</v>
      </c>
      <c r="AC1520">
        <v>35.99834730677847</v>
      </c>
      <c r="AD1520">
        <v>16.942356469763631</v>
      </c>
      <c r="AF1520">
        <f t="shared" si="1188"/>
        <v>1</v>
      </c>
      <c r="AG1520">
        <f t="shared" si="1189"/>
        <v>0</v>
      </c>
      <c r="AH1520">
        <f t="shared" si="1190"/>
        <v>19.055990837014839</v>
      </c>
      <c r="AK1520">
        <v>1513</v>
      </c>
      <c r="AL1520">
        <v>17.57994049140364</v>
      </c>
      <c r="AM1520">
        <v>42.07605882333597</v>
      </c>
      <c r="AO1520">
        <f t="shared" si="1191"/>
        <v>0</v>
      </c>
      <c r="AP1520">
        <f t="shared" si="1192"/>
        <v>1</v>
      </c>
      <c r="AQ1520">
        <f t="shared" si="1193"/>
        <v>24.49611833193233</v>
      </c>
      <c r="AT1520">
        <v>1513</v>
      </c>
      <c r="AU1520">
        <v>20.055261920001904</v>
      </c>
      <c r="AV1520">
        <v>18.164781464451103</v>
      </c>
      <c r="AX1520">
        <f t="shared" si="1194"/>
        <v>1</v>
      </c>
      <c r="AY1520">
        <f t="shared" si="1195"/>
        <v>0</v>
      </c>
      <c r="AZ1520">
        <f t="shared" si="1196"/>
        <v>1.8904804555508008</v>
      </c>
      <c r="BC1520">
        <v>1513</v>
      </c>
      <c r="BD1520" t="e">
        <v>#N/A</v>
      </c>
      <c r="BE1520" t="e">
        <v>#N/A</v>
      </c>
      <c r="BG1520" t="e">
        <f t="shared" si="1197"/>
        <v>#N/A</v>
      </c>
      <c r="BH1520" t="e">
        <f t="shared" si="1198"/>
        <v>#N/A</v>
      </c>
      <c r="BI1520" t="e">
        <f t="shared" si="1199"/>
        <v>#N/A</v>
      </c>
      <c r="BL1520">
        <v>1513</v>
      </c>
      <c r="BM1520">
        <v>25.81217804863202</v>
      </c>
      <c r="BN1520">
        <v>16.552199357719289</v>
      </c>
      <c r="BP1520">
        <f t="shared" si="1200"/>
        <v>1</v>
      </c>
      <c r="BQ1520">
        <f t="shared" si="1201"/>
        <v>0</v>
      </c>
      <c r="BR1520">
        <f t="shared" si="1202"/>
        <v>9.2599786909127317</v>
      </c>
      <c r="BU1520">
        <v>1513</v>
      </c>
      <c r="BV1520">
        <v>26.401518967796637</v>
      </c>
      <c r="BW1520">
        <v>27.291764866139317</v>
      </c>
      <c r="BY1520">
        <f t="shared" si="1203"/>
        <v>0</v>
      </c>
      <c r="BZ1520">
        <f t="shared" si="1204"/>
        <v>1</v>
      </c>
      <c r="CA1520">
        <f t="shared" si="1205"/>
        <v>0.89024589834268042</v>
      </c>
      <c r="CD1520">
        <v>1513</v>
      </c>
      <c r="CE1520">
        <v>19.226648562521746</v>
      </c>
      <c r="CF1520">
        <v>23.868900387702634</v>
      </c>
      <c r="CH1520">
        <f t="shared" si="1206"/>
        <v>0</v>
      </c>
      <c r="CI1520">
        <f t="shared" si="1207"/>
        <v>1</v>
      </c>
      <c r="CJ1520">
        <f t="shared" si="1208"/>
        <v>4.6422518251808889</v>
      </c>
      <c r="CM1520">
        <v>1513</v>
      </c>
      <c r="CN1520">
        <v>27.026880113019921</v>
      </c>
      <c r="CO1520">
        <v>16.98619194732979</v>
      </c>
      <c r="CQ1520">
        <f t="shared" si="1209"/>
        <v>1</v>
      </c>
      <c r="CR1520">
        <f t="shared" si="1210"/>
        <v>0</v>
      </c>
      <c r="CS1520">
        <f t="shared" si="1211"/>
        <v>10.040688165690131</v>
      </c>
      <c r="CV1520">
        <v>1513</v>
      </c>
      <c r="CW1520">
        <v>22.75724035146559</v>
      </c>
      <c r="CX1520">
        <v>22.008942460927457</v>
      </c>
      <c r="CZ1520">
        <f t="shared" si="1212"/>
        <v>1</v>
      </c>
      <c r="DA1520">
        <f t="shared" si="1213"/>
        <v>0</v>
      </c>
      <c r="DB1520">
        <f t="shared" si="1214"/>
        <v>0.748297890538133</v>
      </c>
      <c r="DE1520">
        <v>1513</v>
      </c>
      <c r="DF1520">
        <v>16.94051909093233</v>
      </c>
      <c r="DG1520">
        <v>31.329976028392355</v>
      </c>
      <c r="DI1520">
        <f t="shared" si="1215"/>
        <v>0</v>
      </c>
      <c r="DJ1520">
        <f t="shared" si="1216"/>
        <v>1</v>
      </c>
      <c r="DK1520">
        <f t="shared" si="1217"/>
        <v>14.389456937460025</v>
      </c>
      <c r="DN1520">
        <v>1513</v>
      </c>
      <c r="DO1520">
        <v>20.843130411529003</v>
      </c>
      <c r="DP1520">
        <v>10.731435894495871</v>
      </c>
      <c r="DR1520">
        <f t="shared" si="1218"/>
        <v>1</v>
      </c>
      <c r="DS1520">
        <f t="shared" si="1219"/>
        <v>0</v>
      </c>
      <c r="DT1520">
        <f t="shared" si="1220"/>
        <v>10.111694517033133</v>
      </c>
      <c r="DW1520">
        <v>1513</v>
      </c>
      <c r="DX1520">
        <v>9.6939345357703584</v>
      </c>
      <c r="DY1520">
        <v>11.06443143420473</v>
      </c>
      <c r="EA1520">
        <f t="shared" si="1221"/>
        <v>0</v>
      </c>
      <c r="EB1520">
        <f t="shared" si="1222"/>
        <v>1</v>
      </c>
      <c r="EC1520">
        <f t="shared" si="1223"/>
        <v>1.3704968984343715</v>
      </c>
      <c r="EF1520">
        <v>1513</v>
      </c>
      <c r="EG1520">
        <v>22.974356245582591</v>
      </c>
      <c r="EH1520">
        <v>14.719559028915512</v>
      </c>
      <c r="EJ1520">
        <f t="shared" si="1224"/>
        <v>1</v>
      </c>
      <c r="EK1520">
        <f t="shared" si="1225"/>
        <v>0</v>
      </c>
      <c r="EL1520">
        <f t="shared" si="1226"/>
        <v>8.2547972166670789</v>
      </c>
      <c r="EO1520">
        <v>1513</v>
      </c>
      <c r="EP1520">
        <v>17.123164191978319</v>
      </c>
      <c r="EQ1520">
        <v>34.628850002065825</v>
      </c>
      <c r="ES1520">
        <f t="shared" si="1227"/>
        <v>0</v>
      </c>
      <c r="ET1520">
        <f t="shared" si="1228"/>
        <v>1</v>
      </c>
      <c r="EU1520">
        <f t="shared" si="1229"/>
        <v>17.505685810087506</v>
      </c>
    </row>
    <row r="1521" spans="1:151" x14ac:dyDescent="0.25">
      <c r="A1521">
        <v>1514</v>
      </c>
      <c r="B1521">
        <v>12.198364417615318</v>
      </c>
      <c r="C1521">
        <v>12.961637296064085</v>
      </c>
      <c r="E1521">
        <f t="shared" si="1230"/>
        <v>0</v>
      </c>
      <c r="F1521">
        <f t="shared" si="1181"/>
        <v>1</v>
      </c>
      <c r="G1521">
        <f t="shared" si="1231"/>
        <v>0.76327287844876679</v>
      </c>
      <c r="J1521">
        <v>1514</v>
      </c>
      <c r="K1521">
        <v>9.2873020327995093</v>
      </c>
      <c r="L1521">
        <v>32.601186328627385</v>
      </c>
      <c r="N1521">
        <f t="shared" si="1182"/>
        <v>0</v>
      </c>
      <c r="O1521">
        <f t="shared" si="1183"/>
        <v>1</v>
      </c>
      <c r="P1521">
        <f t="shared" si="1184"/>
        <v>23.313884295827876</v>
      </c>
      <c r="S1521">
        <v>1514</v>
      </c>
      <c r="T1521">
        <v>17.384329032501711</v>
      </c>
      <c r="U1521">
        <v>38.749280483125069</v>
      </c>
      <c r="W1521">
        <f t="shared" si="1185"/>
        <v>0</v>
      </c>
      <c r="X1521">
        <f t="shared" si="1186"/>
        <v>1</v>
      </c>
      <c r="Y1521">
        <f t="shared" si="1187"/>
        <v>21.364951450623359</v>
      </c>
      <c r="AB1521">
        <v>1514</v>
      </c>
      <c r="AC1521">
        <v>21.568163257705177</v>
      </c>
      <c r="AD1521">
        <v>16.93550899507505</v>
      </c>
      <c r="AF1521">
        <f t="shared" si="1188"/>
        <v>1</v>
      </c>
      <c r="AG1521">
        <f t="shared" si="1189"/>
        <v>0</v>
      </c>
      <c r="AH1521">
        <f t="shared" si="1190"/>
        <v>4.6326542626301261</v>
      </c>
      <c r="AK1521">
        <v>1514</v>
      </c>
      <c r="AL1521">
        <v>23.56564865723897</v>
      </c>
      <c r="AM1521">
        <v>19.353583739867126</v>
      </c>
      <c r="AO1521">
        <f t="shared" si="1191"/>
        <v>1</v>
      </c>
      <c r="AP1521">
        <f t="shared" si="1192"/>
        <v>0</v>
      </c>
      <c r="AQ1521">
        <f t="shared" si="1193"/>
        <v>4.2120649173718441</v>
      </c>
      <c r="AT1521">
        <v>1514</v>
      </c>
      <c r="AU1521">
        <v>19.090883151548901</v>
      </c>
      <c r="AV1521">
        <v>19.402727626189918</v>
      </c>
      <c r="AX1521">
        <f t="shared" si="1194"/>
        <v>0</v>
      </c>
      <c r="AY1521">
        <f t="shared" si="1195"/>
        <v>1</v>
      </c>
      <c r="AZ1521">
        <f t="shared" si="1196"/>
        <v>0.31184447464101694</v>
      </c>
      <c r="BC1521">
        <v>1514</v>
      </c>
      <c r="BD1521" t="e">
        <v>#N/A</v>
      </c>
      <c r="BE1521" t="e">
        <v>#N/A</v>
      </c>
      <c r="BG1521" t="e">
        <f t="shared" si="1197"/>
        <v>#N/A</v>
      </c>
      <c r="BH1521" t="e">
        <f t="shared" si="1198"/>
        <v>#N/A</v>
      </c>
      <c r="BI1521" t="e">
        <f t="shared" si="1199"/>
        <v>#N/A</v>
      </c>
      <c r="BL1521">
        <v>1514</v>
      </c>
      <c r="BM1521">
        <v>27.356001409573537</v>
      </c>
      <c r="BN1521">
        <v>13.927865556078119</v>
      </c>
      <c r="BP1521">
        <f t="shared" si="1200"/>
        <v>1</v>
      </c>
      <c r="BQ1521">
        <f t="shared" si="1201"/>
        <v>0</v>
      </c>
      <c r="BR1521">
        <f t="shared" si="1202"/>
        <v>13.428135853495418</v>
      </c>
      <c r="BU1521">
        <v>1514</v>
      </c>
      <c r="BV1521">
        <v>15.744667552627847</v>
      </c>
      <c r="BW1521">
        <v>16.787532814945621</v>
      </c>
      <c r="BY1521">
        <f t="shared" si="1203"/>
        <v>0</v>
      </c>
      <c r="BZ1521">
        <f t="shared" si="1204"/>
        <v>1</v>
      </c>
      <c r="CA1521">
        <f t="shared" si="1205"/>
        <v>1.0428652623177737</v>
      </c>
      <c r="CD1521">
        <v>1514</v>
      </c>
      <c r="CE1521">
        <v>30.963087591307271</v>
      </c>
      <c r="CF1521">
        <v>39.235063506778218</v>
      </c>
      <c r="CH1521">
        <f t="shared" si="1206"/>
        <v>0</v>
      </c>
      <c r="CI1521">
        <f t="shared" si="1207"/>
        <v>1</v>
      </c>
      <c r="CJ1521">
        <f t="shared" si="1208"/>
        <v>8.2719759154709465</v>
      </c>
      <c r="CM1521">
        <v>1514</v>
      </c>
      <c r="CN1521">
        <v>19.406207772190076</v>
      </c>
      <c r="CO1521">
        <v>43.959088546256069</v>
      </c>
      <c r="CQ1521">
        <f t="shared" si="1209"/>
        <v>0</v>
      </c>
      <c r="CR1521">
        <f t="shared" si="1210"/>
        <v>1</v>
      </c>
      <c r="CS1521">
        <f t="shared" si="1211"/>
        <v>24.552880774065994</v>
      </c>
      <c r="CV1521">
        <v>1514</v>
      </c>
      <c r="CW1521">
        <v>22.808336739626967</v>
      </c>
      <c r="CX1521">
        <v>17.365919757336854</v>
      </c>
      <c r="CZ1521">
        <f t="shared" si="1212"/>
        <v>1</v>
      </c>
      <c r="DA1521">
        <f t="shared" si="1213"/>
        <v>0</v>
      </c>
      <c r="DB1521">
        <f t="shared" si="1214"/>
        <v>5.4424169822901121</v>
      </c>
      <c r="DE1521">
        <v>1514</v>
      </c>
      <c r="DF1521">
        <v>11.640015012664975</v>
      </c>
      <c r="DG1521">
        <v>23.287478379522213</v>
      </c>
      <c r="DI1521">
        <f t="shared" si="1215"/>
        <v>0</v>
      </c>
      <c r="DJ1521">
        <f t="shared" si="1216"/>
        <v>1</v>
      </c>
      <c r="DK1521">
        <f t="shared" si="1217"/>
        <v>11.647463366857238</v>
      </c>
      <c r="DN1521">
        <v>1514</v>
      </c>
      <c r="DO1521">
        <v>22.650791953319153</v>
      </c>
      <c r="DP1521">
        <v>14.839571387666583</v>
      </c>
      <c r="DR1521">
        <f t="shared" si="1218"/>
        <v>1</v>
      </c>
      <c r="DS1521">
        <f t="shared" si="1219"/>
        <v>0</v>
      </c>
      <c r="DT1521">
        <f t="shared" si="1220"/>
        <v>7.8112205656525706</v>
      </c>
      <c r="DW1521">
        <v>1514</v>
      </c>
      <c r="DX1521">
        <v>19.655950431977942</v>
      </c>
      <c r="DY1521">
        <v>16.743790642456219</v>
      </c>
      <c r="EA1521">
        <f t="shared" si="1221"/>
        <v>1</v>
      </c>
      <c r="EB1521">
        <f t="shared" si="1222"/>
        <v>0</v>
      </c>
      <c r="EC1521">
        <f t="shared" si="1223"/>
        <v>2.9121597895217235</v>
      </c>
      <c r="EF1521">
        <v>1514</v>
      </c>
      <c r="EG1521">
        <v>20.864775817787404</v>
      </c>
      <c r="EH1521">
        <v>12.472268291644195</v>
      </c>
      <c r="EJ1521">
        <f t="shared" si="1224"/>
        <v>1</v>
      </c>
      <c r="EK1521">
        <f t="shared" si="1225"/>
        <v>0</v>
      </c>
      <c r="EL1521">
        <f t="shared" si="1226"/>
        <v>8.3925075261432092</v>
      </c>
      <c r="EO1521">
        <v>1514</v>
      </c>
      <c r="EP1521">
        <v>20.927542951332192</v>
      </c>
      <c r="EQ1521">
        <v>32.592400096046092</v>
      </c>
      <c r="ES1521">
        <f t="shared" si="1227"/>
        <v>0</v>
      </c>
      <c r="ET1521">
        <f t="shared" si="1228"/>
        <v>1</v>
      </c>
      <c r="EU1521">
        <f t="shared" si="1229"/>
        <v>11.664857144713899</v>
      </c>
    </row>
    <row r="1522" spans="1:151" x14ac:dyDescent="0.25">
      <c r="A1522">
        <v>1515</v>
      </c>
      <c r="B1522">
        <v>10.545808747649808</v>
      </c>
      <c r="C1522">
        <v>18.769237263778606</v>
      </c>
      <c r="E1522">
        <f t="shared" si="1230"/>
        <v>0</v>
      </c>
      <c r="F1522">
        <f t="shared" si="1181"/>
        <v>1</v>
      </c>
      <c r="G1522">
        <f t="shared" si="1231"/>
        <v>8.2234285161287985</v>
      </c>
      <c r="J1522">
        <v>1515</v>
      </c>
      <c r="K1522">
        <v>22.672370033705786</v>
      </c>
      <c r="L1522">
        <v>32.527273046143698</v>
      </c>
      <c r="N1522">
        <f t="shared" si="1182"/>
        <v>0</v>
      </c>
      <c r="O1522">
        <f t="shared" si="1183"/>
        <v>1</v>
      </c>
      <c r="P1522">
        <f t="shared" si="1184"/>
        <v>9.8549030124379122</v>
      </c>
      <c r="S1522">
        <v>1515</v>
      </c>
      <c r="T1522">
        <v>20.289450415349236</v>
      </c>
      <c r="U1522">
        <v>40.022034336885305</v>
      </c>
      <c r="W1522">
        <f t="shared" si="1185"/>
        <v>0</v>
      </c>
      <c r="X1522">
        <f t="shared" si="1186"/>
        <v>1</v>
      </c>
      <c r="Y1522">
        <f t="shared" si="1187"/>
        <v>19.732583921536069</v>
      </c>
      <c r="AB1522">
        <v>1515</v>
      </c>
      <c r="AC1522">
        <v>25.362990490291807</v>
      </c>
      <c r="AD1522">
        <v>18.676435777218295</v>
      </c>
      <c r="AF1522">
        <f t="shared" si="1188"/>
        <v>1</v>
      </c>
      <c r="AG1522">
        <f t="shared" si="1189"/>
        <v>0</v>
      </c>
      <c r="AH1522">
        <f t="shared" si="1190"/>
        <v>6.6865547130735123</v>
      </c>
      <c r="AK1522">
        <v>1515</v>
      </c>
      <c r="AL1522">
        <v>10.419102520957242</v>
      </c>
      <c r="AM1522">
        <v>11.384561490025474</v>
      </c>
      <c r="AO1522">
        <f t="shared" si="1191"/>
        <v>0</v>
      </c>
      <c r="AP1522">
        <f t="shared" si="1192"/>
        <v>1</v>
      </c>
      <c r="AQ1522">
        <f t="shared" si="1193"/>
        <v>0.96545896906823181</v>
      </c>
      <c r="AT1522">
        <v>1515</v>
      </c>
      <c r="AU1522">
        <v>16.606694966115072</v>
      </c>
      <c r="AV1522">
        <v>22.731286988566215</v>
      </c>
      <c r="AX1522">
        <f t="shared" si="1194"/>
        <v>0</v>
      </c>
      <c r="AY1522">
        <f t="shared" si="1195"/>
        <v>1</v>
      </c>
      <c r="AZ1522">
        <f t="shared" si="1196"/>
        <v>6.124592022451143</v>
      </c>
      <c r="BC1522">
        <v>1515</v>
      </c>
      <c r="BD1522" t="e">
        <v>#N/A</v>
      </c>
      <c r="BE1522" t="e">
        <v>#N/A</v>
      </c>
      <c r="BG1522" t="e">
        <f t="shared" si="1197"/>
        <v>#N/A</v>
      </c>
      <c r="BH1522" t="e">
        <f t="shared" si="1198"/>
        <v>#N/A</v>
      </c>
      <c r="BI1522" t="e">
        <f t="shared" si="1199"/>
        <v>#N/A</v>
      </c>
      <c r="BL1522">
        <v>1515</v>
      </c>
      <c r="BM1522">
        <v>26.388469966556716</v>
      </c>
      <c r="BN1522">
        <v>10.231366222480386</v>
      </c>
      <c r="BP1522">
        <f t="shared" si="1200"/>
        <v>1</v>
      </c>
      <c r="BQ1522">
        <f t="shared" si="1201"/>
        <v>0</v>
      </c>
      <c r="BR1522">
        <f t="shared" si="1202"/>
        <v>16.157103744076331</v>
      </c>
      <c r="BU1522">
        <v>1515</v>
      </c>
      <c r="BV1522">
        <v>23.106422071785659</v>
      </c>
      <c r="BW1522">
        <v>25.700472126230704</v>
      </c>
      <c r="BY1522">
        <f t="shared" si="1203"/>
        <v>0</v>
      </c>
      <c r="BZ1522">
        <f t="shared" si="1204"/>
        <v>1</v>
      </c>
      <c r="CA1522">
        <f t="shared" si="1205"/>
        <v>2.5940500544450451</v>
      </c>
      <c r="CD1522">
        <v>1515</v>
      </c>
      <c r="CE1522">
        <v>13.145604395001012</v>
      </c>
      <c r="CF1522">
        <v>19.87372716037968</v>
      </c>
      <c r="CH1522">
        <f t="shared" si="1206"/>
        <v>0</v>
      </c>
      <c r="CI1522">
        <f t="shared" si="1207"/>
        <v>1</v>
      </c>
      <c r="CJ1522">
        <f t="shared" si="1208"/>
        <v>6.7281227653786679</v>
      </c>
      <c r="CM1522">
        <v>1515</v>
      </c>
      <c r="CN1522">
        <v>24.474891157954534</v>
      </c>
      <c r="CO1522">
        <v>25.70609229565968</v>
      </c>
      <c r="CQ1522">
        <f t="shared" si="1209"/>
        <v>0</v>
      </c>
      <c r="CR1522">
        <f t="shared" si="1210"/>
        <v>1</v>
      </c>
      <c r="CS1522">
        <f t="shared" si="1211"/>
        <v>1.2312011377051455</v>
      </c>
      <c r="CV1522">
        <v>1515</v>
      </c>
      <c r="CW1522">
        <v>22.844806586799841</v>
      </c>
      <c r="CX1522">
        <v>21.571570883424855</v>
      </c>
      <c r="CZ1522">
        <f t="shared" si="1212"/>
        <v>1</v>
      </c>
      <c r="DA1522">
        <f t="shared" si="1213"/>
        <v>0</v>
      </c>
      <c r="DB1522">
        <f t="shared" si="1214"/>
        <v>1.2732357033749864</v>
      </c>
      <c r="DE1522">
        <v>1515</v>
      </c>
      <c r="DF1522">
        <v>11.879309586299247</v>
      </c>
      <c r="DG1522">
        <v>23.113284359836832</v>
      </c>
      <c r="DI1522">
        <f t="shared" si="1215"/>
        <v>0</v>
      </c>
      <c r="DJ1522">
        <f t="shared" si="1216"/>
        <v>1</v>
      </c>
      <c r="DK1522">
        <f t="shared" si="1217"/>
        <v>11.233974773537586</v>
      </c>
      <c r="DN1522">
        <v>1515</v>
      </c>
      <c r="DO1522">
        <v>25.892775591289265</v>
      </c>
      <c r="DP1522">
        <v>10.608648075409491</v>
      </c>
      <c r="DR1522">
        <f t="shared" si="1218"/>
        <v>1</v>
      </c>
      <c r="DS1522">
        <f t="shared" si="1219"/>
        <v>0</v>
      </c>
      <c r="DT1522">
        <f t="shared" si="1220"/>
        <v>15.284127515879774</v>
      </c>
      <c r="DW1522">
        <v>1515</v>
      </c>
      <c r="DX1522">
        <v>20.031681448952256</v>
      </c>
      <c r="DY1522">
        <v>14.775390234880813</v>
      </c>
      <c r="EA1522">
        <f t="shared" si="1221"/>
        <v>1</v>
      </c>
      <c r="EB1522">
        <f t="shared" si="1222"/>
        <v>0</v>
      </c>
      <c r="EC1522">
        <f t="shared" si="1223"/>
        <v>5.2562912140714424</v>
      </c>
      <c r="EF1522">
        <v>1515</v>
      </c>
      <c r="EG1522">
        <v>21.77256478317555</v>
      </c>
      <c r="EH1522">
        <v>13.680700191660691</v>
      </c>
      <c r="EJ1522">
        <f t="shared" si="1224"/>
        <v>1</v>
      </c>
      <c r="EK1522">
        <f t="shared" si="1225"/>
        <v>0</v>
      </c>
      <c r="EL1522">
        <f t="shared" si="1226"/>
        <v>8.0918645915148595</v>
      </c>
      <c r="EO1522">
        <v>1515</v>
      </c>
      <c r="EP1522">
        <v>18.581318406943197</v>
      </c>
      <c r="EQ1522">
        <v>32.237439613489933</v>
      </c>
      <c r="ES1522">
        <f t="shared" si="1227"/>
        <v>0</v>
      </c>
      <c r="ET1522">
        <f t="shared" si="1228"/>
        <v>1</v>
      </c>
      <c r="EU1522">
        <f t="shared" si="1229"/>
        <v>13.656121206546736</v>
      </c>
    </row>
    <row r="1523" spans="1:151" x14ac:dyDescent="0.25">
      <c r="A1523">
        <v>1516</v>
      </c>
      <c r="B1523">
        <v>8.3735472592241162</v>
      </c>
      <c r="C1523">
        <v>44.676506897796102</v>
      </c>
      <c r="E1523">
        <f t="shared" si="1230"/>
        <v>0</v>
      </c>
      <c r="F1523">
        <f t="shared" si="1181"/>
        <v>1</v>
      </c>
      <c r="G1523">
        <f t="shared" si="1231"/>
        <v>36.302959638571984</v>
      </c>
      <c r="J1523">
        <v>1516</v>
      </c>
      <c r="K1523">
        <v>23.871591338639668</v>
      </c>
      <c r="L1523">
        <v>29.85272801707977</v>
      </c>
      <c r="N1523">
        <f t="shared" si="1182"/>
        <v>0</v>
      </c>
      <c r="O1523">
        <f t="shared" si="1183"/>
        <v>1</v>
      </c>
      <c r="P1523">
        <f t="shared" si="1184"/>
        <v>5.9811366784401017</v>
      </c>
      <c r="S1523">
        <v>1516</v>
      </c>
      <c r="T1523">
        <v>19.580099191579617</v>
      </c>
      <c r="U1523">
        <v>8.028780629502144</v>
      </c>
      <c r="W1523">
        <f t="shared" si="1185"/>
        <v>1</v>
      </c>
      <c r="X1523">
        <f t="shared" si="1186"/>
        <v>0</v>
      </c>
      <c r="Y1523">
        <f t="shared" si="1187"/>
        <v>11.551318562077473</v>
      </c>
      <c r="AB1523">
        <v>1516</v>
      </c>
      <c r="AC1523">
        <v>19.323899721710411</v>
      </c>
      <c r="AD1523">
        <v>16.933502662080429</v>
      </c>
      <c r="AF1523">
        <f t="shared" si="1188"/>
        <v>1</v>
      </c>
      <c r="AG1523">
        <f t="shared" si="1189"/>
        <v>0</v>
      </c>
      <c r="AH1523">
        <f t="shared" si="1190"/>
        <v>2.3903970596299828</v>
      </c>
      <c r="AK1523">
        <v>1516</v>
      </c>
      <c r="AL1523">
        <v>24.754692315781366</v>
      </c>
      <c r="AM1523">
        <v>28.910718595445552</v>
      </c>
      <c r="AO1523">
        <f t="shared" si="1191"/>
        <v>0</v>
      </c>
      <c r="AP1523">
        <f t="shared" si="1192"/>
        <v>1</v>
      </c>
      <c r="AQ1523">
        <f t="shared" si="1193"/>
        <v>4.1560262796641858</v>
      </c>
      <c r="AT1523">
        <v>1516</v>
      </c>
      <c r="AU1523">
        <v>19.193873463086977</v>
      </c>
      <c r="AV1523">
        <v>32.430936773749224</v>
      </c>
      <c r="AX1523">
        <f t="shared" si="1194"/>
        <v>0</v>
      </c>
      <c r="AY1523">
        <f t="shared" si="1195"/>
        <v>1</v>
      </c>
      <c r="AZ1523">
        <f t="shared" si="1196"/>
        <v>13.237063310662247</v>
      </c>
      <c r="BC1523">
        <v>1516</v>
      </c>
      <c r="BD1523" t="e">
        <v>#N/A</v>
      </c>
      <c r="BE1523" t="e">
        <v>#N/A</v>
      </c>
      <c r="BG1523" t="e">
        <f t="shared" si="1197"/>
        <v>#N/A</v>
      </c>
      <c r="BH1523" t="e">
        <f t="shared" si="1198"/>
        <v>#N/A</v>
      </c>
      <c r="BI1523" t="e">
        <f t="shared" si="1199"/>
        <v>#N/A</v>
      </c>
      <c r="BL1523">
        <v>1516</v>
      </c>
      <c r="BM1523">
        <v>19.939057726223091</v>
      </c>
      <c r="BN1523">
        <v>11.287554634854912</v>
      </c>
      <c r="BP1523">
        <f t="shared" si="1200"/>
        <v>1</v>
      </c>
      <c r="BQ1523">
        <f t="shared" si="1201"/>
        <v>0</v>
      </c>
      <c r="BR1523">
        <f t="shared" si="1202"/>
        <v>8.6515030913681787</v>
      </c>
      <c r="BU1523">
        <v>1516</v>
      </c>
      <c r="BV1523">
        <v>14.646322113171241</v>
      </c>
      <c r="BW1523">
        <v>15.898475282880426</v>
      </c>
      <c r="BY1523">
        <f t="shared" si="1203"/>
        <v>0</v>
      </c>
      <c r="BZ1523">
        <f t="shared" si="1204"/>
        <v>1</v>
      </c>
      <c r="CA1523">
        <f t="shared" si="1205"/>
        <v>1.2521531697091852</v>
      </c>
      <c r="CD1523">
        <v>1516</v>
      </c>
      <c r="CE1523">
        <v>25.179200531165428</v>
      </c>
      <c r="CF1523">
        <v>13.966582073630697</v>
      </c>
      <c r="CH1523">
        <f t="shared" si="1206"/>
        <v>1</v>
      </c>
      <c r="CI1523">
        <f t="shared" si="1207"/>
        <v>0</v>
      </c>
      <c r="CJ1523">
        <f t="shared" si="1208"/>
        <v>11.212618457534731</v>
      </c>
      <c r="CM1523">
        <v>1516</v>
      </c>
      <c r="CN1523">
        <v>22.066690923233853</v>
      </c>
      <c r="CO1523">
        <v>2.3994535766612799</v>
      </c>
      <c r="CQ1523">
        <f t="shared" si="1209"/>
        <v>1</v>
      </c>
      <c r="CR1523">
        <f t="shared" si="1210"/>
        <v>0</v>
      </c>
      <c r="CS1523">
        <f t="shared" si="1211"/>
        <v>19.667237346572573</v>
      </c>
      <c r="CV1523">
        <v>1516</v>
      </c>
      <c r="CW1523">
        <v>27.002229390111339</v>
      </c>
      <c r="CX1523">
        <v>21.456465997015961</v>
      </c>
      <c r="CZ1523">
        <f t="shared" si="1212"/>
        <v>1</v>
      </c>
      <c r="DA1523">
        <f t="shared" si="1213"/>
        <v>0</v>
      </c>
      <c r="DB1523">
        <f t="shared" si="1214"/>
        <v>5.5457633930953776</v>
      </c>
      <c r="DE1523">
        <v>1516</v>
      </c>
      <c r="DF1523">
        <v>26.315821640917495</v>
      </c>
      <c r="DG1523">
        <v>22.626039970580436</v>
      </c>
      <c r="DI1523">
        <f t="shared" si="1215"/>
        <v>1</v>
      </c>
      <c r="DJ1523">
        <f t="shared" si="1216"/>
        <v>0</v>
      </c>
      <c r="DK1523">
        <f t="shared" si="1217"/>
        <v>3.6897816703370587</v>
      </c>
      <c r="DN1523">
        <v>1516</v>
      </c>
      <c r="DO1523">
        <v>22.640414943139589</v>
      </c>
      <c r="DP1523">
        <v>24.133542394587312</v>
      </c>
      <c r="DR1523">
        <f t="shared" si="1218"/>
        <v>0</v>
      </c>
      <c r="DS1523">
        <f t="shared" si="1219"/>
        <v>1</v>
      </c>
      <c r="DT1523">
        <f t="shared" si="1220"/>
        <v>1.4931274514477231</v>
      </c>
      <c r="DW1523">
        <v>1516</v>
      </c>
      <c r="DX1523">
        <v>20.766842471514767</v>
      </c>
      <c r="DY1523">
        <v>24.505061963274869</v>
      </c>
      <c r="EA1523">
        <f t="shared" si="1221"/>
        <v>0</v>
      </c>
      <c r="EB1523">
        <f t="shared" si="1222"/>
        <v>1</v>
      </c>
      <c r="EC1523">
        <f t="shared" si="1223"/>
        <v>3.7382194917601019</v>
      </c>
      <c r="EF1523">
        <v>1516</v>
      </c>
      <c r="EG1523">
        <v>20.999445905587461</v>
      </c>
      <c r="EH1523">
        <v>16.488723969750314</v>
      </c>
      <c r="EJ1523">
        <f t="shared" si="1224"/>
        <v>1</v>
      </c>
      <c r="EK1523">
        <f t="shared" si="1225"/>
        <v>0</v>
      </c>
      <c r="EL1523">
        <f t="shared" si="1226"/>
        <v>4.5107219358371466</v>
      </c>
      <c r="EO1523">
        <v>1516</v>
      </c>
      <c r="EP1523">
        <v>21.068024785099151</v>
      </c>
      <c r="EQ1523">
        <v>31.380045020307122</v>
      </c>
      <c r="ES1523">
        <f t="shared" si="1227"/>
        <v>0</v>
      </c>
      <c r="ET1523">
        <f t="shared" si="1228"/>
        <v>1</v>
      </c>
      <c r="EU1523">
        <f t="shared" si="1229"/>
        <v>10.312020235207971</v>
      </c>
    </row>
    <row r="1524" spans="1:151" x14ac:dyDescent="0.25">
      <c r="A1524">
        <v>1517</v>
      </c>
      <c r="B1524">
        <v>12.756674080153024</v>
      </c>
      <c r="C1524">
        <v>18.808450708068854</v>
      </c>
      <c r="E1524">
        <f t="shared" si="1230"/>
        <v>0</v>
      </c>
      <c r="F1524">
        <f t="shared" si="1181"/>
        <v>1</v>
      </c>
      <c r="G1524">
        <f t="shared" si="1231"/>
        <v>6.0517766279158298</v>
      </c>
      <c r="J1524">
        <v>1517</v>
      </c>
      <c r="K1524">
        <v>25.468404206799143</v>
      </c>
      <c r="L1524">
        <v>32.721334619612975</v>
      </c>
      <c r="N1524">
        <f t="shared" si="1182"/>
        <v>0</v>
      </c>
      <c r="O1524">
        <f t="shared" si="1183"/>
        <v>1</v>
      </c>
      <c r="P1524">
        <f t="shared" si="1184"/>
        <v>7.2529304128138321</v>
      </c>
      <c r="S1524">
        <v>1517</v>
      </c>
      <c r="T1524">
        <v>15.100191303057846</v>
      </c>
      <c r="U1524">
        <v>22.211066665658912</v>
      </c>
      <c r="W1524">
        <f t="shared" si="1185"/>
        <v>0</v>
      </c>
      <c r="X1524">
        <f t="shared" si="1186"/>
        <v>1</v>
      </c>
      <c r="Y1524">
        <f t="shared" si="1187"/>
        <v>7.1108753626010657</v>
      </c>
      <c r="AB1524">
        <v>1517</v>
      </c>
      <c r="AC1524">
        <v>18.448123877163923</v>
      </c>
      <c r="AD1524">
        <v>18.159139423172686</v>
      </c>
      <c r="AF1524">
        <f t="shared" si="1188"/>
        <v>1</v>
      </c>
      <c r="AG1524">
        <f t="shared" si="1189"/>
        <v>0</v>
      </c>
      <c r="AH1524">
        <f t="shared" si="1190"/>
        <v>0.28898445399123673</v>
      </c>
      <c r="AK1524">
        <v>1517</v>
      </c>
      <c r="AL1524">
        <v>27.523546957449366</v>
      </c>
      <c r="AM1524">
        <v>8.7742141071075395</v>
      </c>
      <c r="AO1524">
        <f t="shared" si="1191"/>
        <v>1</v>
      </c>
      <c r="AP1524">
        <f t="shared" si="1192"/>
        <v>0</v>
      </c>
      <c r="AQ1524">
        <f t="shared" si="1193"/>
        <v>18.749332850341826</v>
      </c>
      <c r="AT1524">
        <v>1517</v>
      </c>
      <c r="AU1524">
        <v>14.593953451452169</v>
      </c>
      <c r="AV1524">
        <v>29.4214015394261</v>
      </c>
      <c r="AX1524">
        <f t="shared" si="1194"/>
        <v>0</v>
      </c>
      <c r="AY1524">
        <f t="shared" si="1195"/>
        <v>1</v>
      </c>
      <c r="AZ1524">
        <f t="shared" si="1196"/>
        <v>14.827448087973931</v>
      </c>
      <c r="BC1524">
        <v>1517</v>
      </c>
      <c r="BD1524" t="e">
        <v>#N/A</v>
      </c>
      <c r="BE1524" t="e">
        <v>#N/A</v>
      </c>
      <c r="BG1524" t="e">
        <f t="shared" si="1197"/>
        <v>#N/A</v>
      </c>
      <c r="BH1524" t="e">
        <f t="shared" si="1198"/>
        <v>#N/A</v>
      </c>
      <c r="BI1524" t="e">
        <f t="shared" si="1199"/>
        <v>#N/A</v>
      </c>
      <c r="BL1524">
        <v>1517</v>
      </c>
      <c r="BM1524">
        <v>24.742437340192041</v>
      </c>
      <c r="BN1524">
        <v>14.485860911021978</v>
      </c>
      <c r="BP1524">
        <f t="shared" si="1200"/>
        <v>1</v>
      </c>
      <c r="BQ1524">
        <f t="shared" si="1201"/>
        <v>0</v>
      </c>
      <c r="BR1524">
        <f t="shared" si="1202"/>
        <v>10.256576429170062</v>
      </c>
      <c r="BU1524">
        <v>1517</v>
      </c>
      <c r="BV1524">
        <v>16.793782318879565</v>
      </c>
      <c r="BW1524">
        <v>29.402317878916481</v>
      </c>
      <c r="BY1524">
        <f t="shared" si="1203"/>
        <v>0</v>
      </c>
      <c r="BZ1524">
        <f t="shared" si="1204"/>
        <v>1</v>
      </c>
      <c r="CA1524">
        <f t="shared" si="1205"/>
        <v>12.608535560036916</v>
      </c>
      <c r="CD1524">
        <v>1517</v>
      </c>
      <c r="CE1524">
        <v>18.121846542325279</v>
      </c>
      <c r="CF1524">
        <v>15.539011539494156</v>
      </c>
      <c r="CH1524">
        <f t="shared" si="1206"/>
        <v>1</v>
      </c>
      <c r="CI1524">
        <f t="shared" si="1207"/>
        <v>0</v>
      </c>
      <c r="CJ1524">
        <f t="shared" si="1208"/>
        <v>2.5828350028311231</v>
      </c>
      <c r="CM1524">
        <v>1517</v>
      </c>
      <c r="CN1524">
        <v>17.70629022638412</v>
      </c>
      <c r="CO1524">
        <v>23.074885527134249</v>
      </c>
      <c r="CQ1524">
        <f t="shared" si="1209"/>
        <v>0</v>
      </c>
      <c r="CR1524">
        <f t="shared" si="1210"/>
        <v>1</v>
      </c>
      <c r="CS1524">
        <f t="shared" si="1211"/>
        <v>5.3685953007501297</v>
      </c>
      <c r="CV1524">
        <v>1517</v>
      </c>
      <c r="CW1524">
        <v>21.461659848270536</v>
      </c>
      <c r="CX1524">
        <v>14.479105649384881</v>
      </c>
      <c r="CZ1524">
        <f t="shared" si="1212"/>
        <v>1</v>
      </c>
      <c r="DA1524">
        <f t="shared" si="1213"/>
        <v>0</v>
      </c>
      <c r="DB1524">
        <f t="shared" si="1214"/>
        <v>6.982554198885655</v>
      </c>
      <c r="DE1524">
        <v>1517</v>
      </c>
      <c r="DF1524">
        <v>27.928825774764537</v>
      </c>
      <c r="DG1524">
        <v>20.081358588967291</v>
      </c>
      <c r="DI1524">
        <f t="shared" si="1215"/>
        <v>1</v>
      </c>
      <c r="DJ1524">
        <f t="shared" si="1216"/>
        <v>0</v>
      </c>
      <c r="DK1524">
        <f t="shared" si="1217"/>
        <v>7.847467185797246</v>
      </c>
      <c r="DN1524">
        <v>1517</v>
      </c>
      <c r="DO1524">
        <v>20.603181934273813</v>
      </c>
      <c r="DP1524">
        <v>16.407093073825159</v>
      </c>
      <c r="DR1524">
        <f t="shared" si="1218"/>
        <v>1</v>
      </c>
      <c r="DS1524">
        <f t="shared" si="1219"/>
        <v>0</v>
      </c>
      <c r="DT1524">
        <f t="shared" si="1220"/>
        <v>4.1960888604486541</v>
      </c>
      <c r="DW1524">
        <v>1517</v>
      </c>
      <c r="DX1524">
        <v>23.02021599407459</v>
      </c>
      <c r="DY1524">
        <v>22.659473532585402</v>
      </c>
      <c r="EA1524">
        <f t="shared" si="1221"/>
        <v>1</v>
      </c>
      <c r="EB1524">
        <f t="shared" si="1222"/>
        <v>0</v>
      </c>
      <c r="EC1524">
        <f t="shared" si="1223"/>
        <v>0.36074246148918832</v>
      </c>
      <c r="EF1524">
        <v>1517</v>
      </c>
      <c r="EG1524">
        <v>20.956468699235842</v>
      </c>
      <c r="EH1524">
        <v>17.811891907480245</v>
      </c>
      <c r="EJ1524">
        <f t="shared" si="1224"/>
        <v>1</v>
      </c>
      <c r="EK1524">
        <f t="shared" si="1225"/>
        <v>0</v>
      </c>
      <c r="EL1524">
        <f t="shared" si="1226"/>
        <v>3.1445767917555969</v>
      </c>
      <c r="EO1524">
        <v>1517</v>
      </c>
      <c r="EP1524">
        <v>24.384445540983943</v>
      </c>
      <c r="EQ1524">
        <v>21.707564513715418</v>
      </c>
      <c r="ES1524">
        <f t="shared" si="1227"/>
        <v>1</v>
      </c>
      <c r="ET1524">
        <f t="shared" si="1228"/>
        <v>0</v>
      </c>
      <c r="EU1524">
        <f t="shared" si="1229"/>
        <v>2.6768810272685251</v>
      </c>
    </row>
    <row r="1525" spans="1:151" x14ac:dyDescent="0.25">
      <c r="A1525">
        <v>1518</v>
      </c>
      <c r="B1525">
        <v>1.9923237091833172</v>
      </c>
      <c r="C1525">
        <v>22.502025678576789</v>
      </c>
      <c r="E1525">
        <f t="shared" si="1230"/>
        <v>0</v>
      </c>
      <c r="F1525">
        <f t="shared" si="1181"/>
        <v>1</v>
      </c>
      <c r="G1525">
        <f t="shared" si="1231"/>
        <v>20.509701969393472</v>
      </c>
      <c r="J1525">
        <v>1518</v>
      </c>
      <c r="K1525">
        <v>20.43118967526858</v>
      </c>
      <c r="L1525">
        <v>14.205020372288091</v>
      </c>
      <c r="N1525">
        <f t="shared" si="1182"/>
        <v>1</v>
      </c>
      <c r="O1525">
        <f t="shared" si="1183"/>
        <v>0</v>
      </c>
      <c r="P1525">
        <f t="shared" si="1184"/>
        <v>6.2261693029804892</v>
      </c>
      <c r="S1525">
        <v>1518</v>
      </c>
      <c r="T1525">
        <v>23.840880143530558</v>
      </c>
      <c r="U1525">
        <v>34.657342977360884</v>
      </c>
      <c r="W1525">
        <f t="shared" si="1185"/>
        <v>0</v>
      </c>
      <c r="X1525">
        <f t="shared" si="1186"/>
        <v>1</v>
      </c>
      <c r="Y1525">
        <f t="shared" si="1187"/>
        <v>10.816462833830325</v>
      </c>
      <c r="AB1525">
        <v>1518</v>
      </c>
      <c r="AC1525">
        <v>13.668225292605667</v>
      </c>
      <c r="AD1525">
        <v>16.583934812453002</v>
      </c>
      <c r="AF1525">
        <f t="shared" si="1188"/>
        <v>0</v>
      </c>
      <c r="AG1525">
        <f t="shared" si="1189"/>
        <v>1</v>
      </c>
      <c r="AH1525">
        <f t="shared" si="1190"/>
        <v>2.9157095198473346</v>
      </c>
      <c r="AK1525">
        <v>1518</v>
      </c>
      <c r="AL1525">
        <v>13.26628615426894</v>
      </c>
      <c r="AM1525">
        <v>25.256384522788554</v>
      </c>
      <c r="AO1525">
        <f t="shared" si="1191"/>
        <v>0</v>
      </c>
      <c r="AP1525">
        <f t="shared" si="1192"/>
        <v>1</v>
      </c>
      <c r="AQ1525">
        <f t="shared" si="1193"/>
        <v>11.990098368519615</v>
      </c>
      <c r="AT1525">
        <v>1518</v>
      </c>
      <c r="AU1525">
        <v>14.85243470706205</v>
      </c>
      <c r="AV1525">
        <v>18.370556368348343</v>
      </c>
      <c r="AX1525">
        <f t="shared" si="1194"/>
        <v>0</v>
      </c>
      <c r="AY1525">
        <f t="shared" si="1195"/>
        <v>1</v>
      </c>
      <c r="AZ1525">
        <f t="shared" si="1196"/>
        <v>3.5181216612862922</v>
      </c>
      <c r="BC1525">
        <v>1518</v>
      </c>
      <c r="BD1525" t="e">
        <v>#N/A</v>
      </c>
      <c r="BE1525" t="e">
        <v>#N/A</v>
      </c>
      <c r="BG1525" t="e">
        <f t="shared" si="1197"/>
        <v>#N/A</v>
      </c>
      <c r="BH1525" t="e">
        <f t="shared" si="1198"/>
        <v>#N/A</v>
      </c>
      <c r="BI1525" t="e">
        <f t="shared" si="1199"/>
        <v>#N/A</v>
      </c>
      <c r="BL1525">
        <v>1518</v>
      </c>
      <c r="BM1525">
        <v>26.253788836738707</v>
      </c>
      <c r="BN1525">
        <v>11.354986719277893</v>
      </c>
      <c r="BP1525">
        <f t="shared" si="1200"/>
        <v>1</v>
      </c>
      <c r="BQ1525">
        <f t="shared" si="1201"/>
        <v>0</v>
      </c>
      <c r="BR1525">
        <f t="shared" si="1202"/>
        <v>14.898802117460814</v>
      </c>
      <c r="BU1525">
        <v>1518</v>
      </c>
      <c r="BV1525">
        <v>26.535537325348997</v>
      </c>
      <c r="BW1525">
        <v>29.036725421092903</v>
      </c>
      <c r="BY1525">
        <f t="shared" si="1203"/>
        <v>0</v>
      </c>
      <c r="BZ1525">
        <f t="shared" si="1204"/>
        <v>1</v>
      </c>
      <c r="CA1525">
        <f t="shared" si="1205"/>
        <v>2.5011880957439061</v>
      </c>
      <c r="CD1525">
        <v>1518</v>
      </c>
      <c r="CE1525">
        <v>21.386307117213452</v>
      </c>
      <c r="CF1525">
        <v>23.830631645153424</v>
      </c>
      <c r="CH1525">
        <f t="shared" si="1206"/>
        <v>0</v>
      </c>
      <c r="CI1525">
        <f t="shared" si="1207"/>
        <v>1</v>
      </c>
      <c r="CJ1525">
        <f t="shared" si="1208"/>
        <v>2.4443245279399726</v>
      </c>
      <c r="CM1525">
        <v>1518</v>
      </c>
      <c r="CN1525">
        <v>22.975845893207211</v>
      </c>
      <c r="CO1525">
        <v>17.901973509757465</v>
      </c>
      <c r="CQ1525">
        <f t="shared" si="1209"/>
        <v>1</v>
      </c>
      <c r="CR1525">
        <f t="shared" si="1210"/>
        <v>0</v>
      </c>
      <c r="CS1525">
        <f t="shared" si="1211"/>
        <v>5.0738723834497463</v>
      </c>
      <c r="CV1525">
        <v>1518</v>
      </c>
      <c r="CW1525">
        <v>19.683772634835712</v>
      </c>
      <c r="CX1525">
        <v>18.724435721631473</v>
      </c>
      <c r="CZ1525">
        <f t="shared" si="1212"/>
        <v>1</v>
      </c>
      <c r="DA1525">
        <f t="shared" si="1213"/>
        <v>0</v>
      </c>
      <c r="DB1525">
        <f t="shared" si="1214"/>
        <v>0.95933691320423975</v>
      </c>
      <c r="DE1525">
        <v>1518</v>
      </c>
      <c r="DF1525">
        <v>17.187631184794661</v>
      </c>
      <c r="DG1525">
        <v>21.297838989071632</v>
      </c>
      <c r="DI1525">
        <f t="shared" si="1215"/>
        <v>0</v>
      </c>
      <c r="DJ1525">
        <f t="shared" si="1216"/>
        <v>1</v>
      </c>
      <c r="DK1525">
        <f t="shared" si="1217"/>
        <v>4.1102078042769712</v>
      </c>
      <c r="DN1525">
        <v>1518</v>
      </c>
      <c r="DO1525">
        <v>23.082504122770455</v>
      </c>
      <c r="DP1525">
        <v>19.145759336617964</v>
      </c>
      <c r="DR1525">
        <f t="shared" si="1218"/>
        <v>1</v>
      </c>
      <c r="DS1525">
        <f t="shared" si="1219"/>
        <v>0</v>
      </c>
      <c r="DT1525">
        <f t="shared" si="1220"/>
        <v>3.9367447861524916</v>
      </c>
      <c r="DW1525">
        <v>1518</v>
      </c>
      <c r="DX1525">
        <v>16.982420659179532</v>
      </c>
      <c r="DY1525">
        <v>30.544339997633926</v>
      </c>
      <c r="EA1525">
        <f t="shared" si="1221"/>
        <v>0</v>
      </c>
      <c r="EB1525">
        <f t="shared" si="1222"/>
        <v>1</v>
      </c>
      <c r="EC1525">
        <f t="shared" si="1223"/>
        <v>13.561919338454395</v>
      </c>
      <c r="EF1525">
        <v>1518</v>
      </c>
      <c r="EG1525">
        <v>19.673474285882609</v>
      </c>
      <c r="EH1525">
        <v>13.926622892663513</v>
      </c>
      <c r="EJ1525">
        <f t="shared" si="1224"/>
        <v>1</v>
      </c>
      <c r="EK1525">
        <f t="shared" si="1225"/>
        <v>0</v>
      </c>
      <c r="EL1525">
        <f t="shared" si="1226"/>
        <v>5.7468513932190959</v>
      </c>
      <c r="EO1525">
        <v>1518</v>
      </c>
      <c r="EP1525">
        <v>23.653027226920301</v>
      </c>
      <c r="EQ1525">
        <v>25.126201959266897</v>
      </c>
      <c r="ES1525">
        <f t="shared" si="1227"/>
        <v>0</v>
      </c>
      <c r="ET1525">
        <f t="shared" si="1228"/>
        <v>1</v>
      </c>
      <c r="EU1525">
        <f t="shared" si="1229"/>
        <v>1.473174732346596</v>
      </c>
    </row>
    <row r="1526" spans="1:151" x14ac:dyDescent="0.25">
      <c r="A1526">
        <v>1519</v>
      </c>
      <c r="B1526">
        <v>11.483730670475724</v>
      </c>
      <c r="C1526">
        <v>40.525225040687161</v>
      </c>
      <c r="E1526">
        <f t="shared" si="1230"/>
        <v>0</v>
      </c>
      <c r="F1526">
        <f t="shared" si="1181"/>
        <v>1</v>
      </c>
      <c r="G1526">
        <f t="shared" si="1231"/>
        <v>29.041494370211439</v>
      </c>
      <c r="J1526">
        <v>1519</v>
      </c>
      <c r="K1526">
        <v>19.139752526697634</v>
      </c>
      <c r="L1526">
        <v>24.467006992480837</v>
      </c>
      <c r="N1526">
        <f t="shared" si="1182"/>
        <v>0</v>
      </c>
      <c r="O1526">
        <f t="shared" si="1183"/>
        <v>1</v>
      </c>
      <c r="P1526">
        <f t="shared" si="1184"/>
        <v>5.3272544657832022</v>
      </c>
      <c r="S1526">
        <v>1519</v>
      </c>
      <c r="T1526">
        <v>16.241515775292431</v>
      </c>
      <c r="U1526">
        <v>16.119586841736925</v>
      </c>
      <c r="W1526">
        <f t="shared" si="1185"/>
        <v>1</v>
      </c>
      <c r="X1526">
        <f t="shared" si="1186"/>
        <v>0</v>
      </c>
      <c r="Y1526">
        <f t="shared" si="1187"/>
        <v>0.12192893355550538</v>
      </c>
      <c r="AB1526">
        <v>1519</v>
      </c>
      <c r="AC1526">
        <v>30.305516479960296</v>
      </c>
      <c r="AD1526">
        <v>17.343168734588229</v>
      </c>
      <c r="AF1526">
        <f t="shared" si="1188"/>
        <v>1</v>
      </c>
      <c r="AG1526">
        <f t="shared" si="1189"/>
        <v>0</v>
      </c>
      <c r="AH1526">
        <f t="shared" si="1190"/>
        <v>12.962347745372067</v>
      </c>
      <c r="AK1526">
        <v>1519</v>
      </c>
      <c r="AL1526">
        <v>24.065255725649454</v>
      </c>
      <c r="AM1526">
        <v>37.681692305438446</v>
      </c>
      <c r="AO1526">
        <f t="shared" si="1191"/>
        <v>0</v>
      </c>
      <c r="AP1526">
        <f t="shared" si="1192"/>
        <v>1</v>
      </c>
      <c r="AQ1526">
        <f t="shared" si="1193"/>
        <v>13.616436579788992</v>
      </c>
      <c r="AT1526">
        <v>1519</v>
      </c>
      <c r="AU1526">
        <v>20.401471627596276</v>
      </c>
      <c r="AV1526">
        <v>4.8421765544962874</v>
      </c>
      <c r="AX1526">
        <f t="shared" si="1194"/>
        <v>1</v>
      </c>
      <c r="AY1526">
        <f t="shared" si="1195"/>
        <v>0</v>
      </c>
      <c r="AZ1526">
        <f t="shared" si="1196"/>
        <v>15.559295073099989</v>
      </c>
      <c r="BC1526">
        <v>1519</v>
      </c>
      <c r="BD1526" t="e">
        <v>#N/A</v>
      </c>
      <c r="BE1526" t="e">
        <v>#N/A</v>
      </c>
      <c r="BG1526" t="e">
        <f t="shared" si="1197"/>
        <v>#N/A</v>
      </c>
      <c r="BH1526" t="e">
        <f t="shared" si="1198"/>
        <v>#N/A</v>
      </c>
      <c r="BI1526" t="e">
        <f t="shared" si="1199"/>
        <v>#N/A</v>
      </c>
      <c r="BL1526">
        <v>1519</v>
      </c>
      <c r="BM1526">
        <v>35.570977851514343</v>
      </c>
      <c r="BN1526">
        <v>12.214146840626135</v>
      </c>
      <c r="BP1526">
        <f t="shared" si="1200"/>
        <v>1</v>
      </c>
      <c r="BQ1526">
        <f t="shared" si="1201"/>
        <v>0</v>
      </c>
      <c r="BR1526">
        <f t="shared" si="1202"/>
        <v>23.356831010888207</v>
      </c>
      <c r="BU1526">
        <v>1519</v>
      </c>
      <c r="BV1526">
        <v>24.370311549618652</v>
      </c>
      <c r="BW1526">
        <v>28.062913572754688</v>
      </c>
      <c r="BY1526">
        <f t="shared" si="1203"/>
        <v>0</v>
      </c>
      <c r="BZ1526">
        <f t="shared" si="1204"/>
        <v>1</v>
      </c>
      <c r="CA1526">
        <f t="shared" si="1205"/>
        <v>3.6926020231360361</v>
      </c>
      <c r="CD1526">
        <v>1519</v>
      </c>
      <c r="CE1526">
        <v>16.84184632540132</v>
      </c>
      <c r="CF1526">
        <v>38.190148174008215</v>
      </c>
      <c r="CH1526">
        <f t="shared" si="1206"/>
        <v>0</v>
      </c>
      <c r="CI1526">
        <f t="shared" si="1207"/>
        <v>1</v>
      </c>
      <c r="CJ1526">
        <f t="shared" si="1208"/>
        <v>21.348301848606894</v>
      </c>
      <c r="CM1526">
        <v>1519</v>
      </c>
      <c r="CN1526">
        <v>20.155469585611083</v>
      </c>
      <c r="CO1526">
        <v>19.355359366150498</v>
      </c>
      <c r="CQ1526">
        <f t="shared" si="1209"/>
        <v>1</v>
      </c>
      <c r="CR1526">
        <f t="shared" si="1210"/>
        <v>0</v>
      </c>
      <c r="CS1526">
        <f t="shared" si="1211"/>
        <v>0.80011021946058491</v>
      </c>
      <c r="CV1526">
        <v>1519</v>
      </c>
      <c r="CW1526">
        <v>21.409425461609658</v>
      </c>
      <c r="CX1526">
        <v>16.182714482315124</v>
      </c>
      <c r="CZ1526">
        <f t="shared" si="1212"/>
        <v>1</v>
      </c>
      <c r="DA1526">
        <f t="shared" si="1213"/>
        <v>0</v>
      </c>
      <c r="DB1526">
        <f t="shared" si="1214"/>
        <v>5.2267109792945341</v>
      </c>
      <c r="DE1526">
        <v>1519</v>
      </c>
      <c r="DF1526">
        <v>18.701495740123235</v>
      </c>
      <c r="DG1526">
        <v>24.611547696424239</v>
      </c>
      <c r="DI1526">
        <f t="shared" si="1215"/>
        <v>0</v>
      </c>
      <c r="DJ1526">
        <f t="shared" si="1216"/>
        <v>1</v>
      </c>
      <c r="DK1526">
        <f t="shared" si="1217"/>
        <v>5.9100519563010039</v>
      </c>
      <c r="DN1526">
        <v>1519</v>
      </c>
      <c r="DO1526">
        <v>26.948527386712755</v>
      </c>
      <c r="DP1526">
        <v>20.973987893506617</v>
      </c>
      <c r="DR1526">
        <f t="shared" si="1218"/>
        <v>1</v>
      </c>
      <c r="DS1526">
        <f t="shared" si="1219"/>
        <v>0</v>
      </c>
      <c r="DT1526">
        <f t="shared" si="1220"/>
        <v>5.9745394932061373</v>
      </c>
      <c r="DW1526">
        <v>1519</v>
      </c>
      <c r="DX1526">
        <v>17.369332284989071</v>
      </c>
      <c r="DY1526">
        <v>23.782556380621685</v>
      </c>
      <c r="EA1526">
        <f t="shared" si="1221"/>
        <v>0</v>
      </c>
      <c r="EB1526">
        <f t="shared" si="1222"/>
        <v>1</v>
      </c>
      <c r="EC1526">
        <f t="shared" si="1223"/>
        <v>6.4132240956326143</v>
      </c>
      <c r="EF1526">
        <v>1519</v>
      </c>
      <c r="EG1526">
        <v>20.132018170205612</v>
      </c>
      <c r="EH1526">
        <v>16.577696014085742</v>
      </c>
      <c r="EJ1526">
        <f t="shared" si="1224"/>
        <v>1</v>
      </c>
      <c r="EK1526">
        <f t="shared" si="1225"/>
        <v>0</v>
      </c>
      <c r="EL1526">
        <f t="shared" si="1226"/>
        <v>3.5543221561198699</v>
      </c>
      <c r="EO1526">
        <v>1519</v>
      </c>
      <c r="EP1526">
        <v>18.825085877571595</v>
      </c>
      <c r="EQ1526">
        <v>10.546300371517233</v>
      </c>
      <c r="ES1526">
        <f t="shared" si="1227"/>
        <v>1</v>
      </c>
      <c r="ET1526">
        <f t="shared" si="1228"/>
        <v>0</v>
      </c>
      <c r="EU1526">
        <f t="shared" si="1229"/>
        <v>8.278785506054362</v>
      </c>
    </row>
    <row r="1527" spans="1:151" x14ac:dyDescent="0.25">
      <c r="A1527">
        <v>1520</v>
      </c>
      <c r="B1527">
        <v>10.036321372057103</v>
      </c>
      <c r="C1527">
        <v>-6.6290261683817384</v>
      </c>
      <c r="E1527">
        <f t="shared" si="1230"/>
        <v>1</v>
      </c>
      <c r="F1527">
        <f t="shared" si="1181"/>
        <v>0</v>
      </c>
      <c r="G1527">
        <f t="shared" si="1231"/>
        <v>16.665347540438841</v>
      </c>
      <c r="J1527">
        <v>1520</v>
      </c>
      <c r="K1527">
        <v>21.154529376500665</v>
      </c>
      <c r="L1527">
        <v>24.188260208750403</v>
      </c>
      <c r="N1527">
        <f t="shared" si="1182"/>
        <v>0</v>
      </c>
      <c r="O1527">
        <f t="shared" si="1183"/>
        <v>1</v>
      </c>
      <c r="P1527">
        <f t="shared" si="1184"/>
        <v>3.0337308322497378</v>
      </c>
      <c r="S1527">
        <v>1520</v>
      </c>
      <c r="T1527">
        <v>20.300994659686758</v>
      </c>
      <c r="U1527">
        <v>38.004312325124651</v>
      </c>
      <c r="W1527">
        <f t="shared" si="1185"/>
        <v>0</v>
      </c>
      <c r="X1527">
        <f t="shared" si="1186"/>
        <v>1</v>
      </c>
      <c r="Y1527">
        <f t="shared" si="1187"/>
        <v>17.703317665437893</v>
      </c>
      <c r="AB1527">
        <v>1520</v>
      </c>
      <c r="AC1527">
        <v>29.122495814402825</v>
      </c>
      <c r="AD1527">
        <v>16.780829216276793</v>
      </c>
      <c r="AF1527">
        <f t="shared" si="1188"/>
        <v>1</v>
      </c>
      <c r="AG1527">
        <f t="shared" si="1189"/>
        <v>0</v>
      </c>
      <c r="AH1527">
        <f t="shared" si="1190"/>
        <v>12.341666598126032</v>
      </c>
      <c r="AK1527">
        <v>1520</v>
      </c>
      <c r="AL1527">
        <v>26.144796775505565</v>
      </c>
      <c r="AM1527">
        <v>17.294044535144256</v>
      </c>
      <c r="AO1527">
        <f t="shared" si="1191"/>
        <v>1</v>
      </c>
      <c r="AP1527">
        <f t="shared" si="1192"/>
        <v>0</v>
      </c>
      <c r="AQ1527">
        <f t="shared" si="1193"/>
        <v>8.8507522403613095</v>
      </c>
      <c r="AT1527">
        <v>1520</v>
      </c>
      <c r="AU1527">
        <v>23.43026675898637</v>
      </c>
      <c r="AV1527">
        <v>27.695131422387867</v>
      </c>
      <c r="AX1527">
        <f t="shared" si="1194"/>
        <v>0</v>
      </c>
      <c r="AY1527">
        <f t="shared" si="1195"/>
        <v>1</v>
      </c>
      <c r="AZ1527">
        <f t="shared" si="1196"/>
        <v>4.2648646634014966</v>
      </c>
      <c r="BC1527">
        <v>1520</v>
      </c>
      <c r="BD1527" t="e">
        <v>#N/A</v>
      </c>
      <c r="BE1527" t="e">
        <v>#N/A</v>
      </c>
      <c r="BG1527" t="e">
        <f t="shared" si="1197"/>
        <v>#N/A</v>
      </c>
      <c r="BH1527" t="e">
        <f t="shared" si="1198"/>
        <v>#N/A</v>
      </c>
      <c r="BI1527" t="e">
        <f t="shared" si="1199"/>
        <v>#N/A</v>
      </c>
      <c r="BL1527">
        <v>1520</v>
      </c>
      <c r="BM1527">
        <v>30.153081522522506</v>
      </c>
      <c r="BN1527">
        <v>14.708777677202928</v>
      </c>
      <c r="BP1527">
        <f t="shared" si="1200"/>
        <v>1</v>
      </c>
      <c r="BQ1527">
        <f t="shared" si="1201"/>
        <v>0</v>
      </c>
      <c r="BR1527">
        <f t="shared" si="1202"/>
        <v>15.444303845319578</v>
      </c>
      <c r="BU1527">
        <v>1520</v>
      </c>
      <c r="BV1527">
        <v>17.99706352380975</v>
      </c>
      <c r="BW1527">
        <v>13.98241727571984</v>
      </c>
      <c r="BY1527">
        <f t="shared" si="1203"/>
        <v>1</v>
      </c>
      <c r="BZ1527">
        <f t="shared" si="1204"/>
        <v>0</v>
      </c>
      <c r="CA1527">
        <f t="shared" si="1205"/>
        <v>4.0146462480899103</v>
      </c>
      <c r="CD1527">
        <v>1520</v>
      </c>
      <c r="CE1527">
        <v>20.814927074207176</v>
      </c>
      <c r="CF1527">
        <v>24.30804188194082</v>
      </c>
      <c r="CH1527">
        <f t="shared" si="1206"/>
        <v>0</v>
      </c>
      <c r="CI1527">
        <f t="shared" si="1207"/>
        <v>1</v>
      </c>
      <c r="CJ1527">
        <f t="shared" si="1208"/>
        <v>3.4931148077336438</v>
      </c>
      <c r="CM1527">
        <v>1520</v>
      </c>
      <c r="CN1527">
        <v>18.761765968230847</v>
      </c>
      <c r="CO1527">
        <v>30.794237286598246</v>
      </c>
      <c r="CQ1527">
        <f t="shared" si="1209"/>
        <v>0</v>
      </c>
      <c r="CR1527">
        <f t="shared" si="1210"/>
        <v>1</v>
      </c>
      <c r="CS1527">
        <f t="shared" si="1211"/>
        <v>12.032471318367399</v>
      </c>
      <c r="CV1527">
        <v>1520</v>
      </c>
      <c r="CW1527">
        <v>27.972007799587693</v>
      </c>
      <c r="CX1527">
        <v>13.191725780524495</v>
      </c>
      <c r="CZ1527">
        <f t="shared" si="1212"/>
        <v>1</v>
      </c>
      <c r="DA1527">
        <f t="shared" si="1213"/>
        <v>0</v>
      </c>
      <c r="DB1527">
        <f t="shared" si="1214"/>
        <v>14.780282019063199</v>
      </c>
      <c r="DE1527">
        <v>1520</v>
      </c>
      <c r="DF1527">
        <v>12.315535361318519</v>
      </c>
      <c r="DG1527">
        <v>12.422313833951421</v>
      </c>
      <c r="DI1527">
        <f t="shared" si="1215"/>
        <v>0</v>
      </c>
      <c r="DJ1527">
        <f t="shared" si="1216"/>
        <v>1</v>
      </c>
      <c r="DK1527">
        <f t="shared" si="1217"/>
        <v>0.10677847263290197</v>
      </c>
      <c r="DN1527">
        <v>1520</v>
      </c>
      <c r="DO1527">
        <v>21.042698875979902</v>
      </c>
      <c r="DP1527">
        <v>21.39579969015897</v>
      </c>
      <c r="DR1527">
        <f t="shared" si="1218"/>
        <v>0</v>
      </c>
      <c r="DS1527">
        <f t="shared" si="1219"/>
        <v>1</v>
      </c>
      <c r="DT1527">
        <f t="shared" si="1220"/>
        <v>0.35310081417906858</v>
      </c>
      <c r="DW1527">
        <v>1520</v>
      </c>
      <c r="DX1527">
        <v>15.917707579421011</v>
      </c>
      <c r="DY1527">
        <v>7.743262274470073</v>
      </c>
      <c r="EA1527">
        <f t="shared" si="1221"/>
        <v>1</v>
      </c>
      <c r="EB1527">
        <f t="shared" si="1222"/>
        <v>0</v>
      </c>
      <c r="EC1527">
        <f t="shared" si="1223"/>
        <v>8.1744453049509378</v>
      </c>
      <c r="EF1527">
        <v>1520</v>
      </c>
      <c r="EG1527">
        <v>22.062035350700857</v>
      </c>
      <c r="EH1527">
        <v>11.923748786648755</v>
      </c>
      <c r="EJ1527">
        <f t="shared" si="1224"/>
        <v>1</v>
      </c>
      <c r="EK1527">
        <f t="shared" si="1225"/>
        <v>0</v>
      </c>
      <c r="EL1527">
        <f t="shared" si="1226"/>
        <v>10.138286564052102</v>
      </c>
      <c r="EO1527">
        <v>1520</v>
      </c>
      <c r="EP1527">
        <v>24.410357289413753</v>
      </c>
      <c r="EQ1527">
        <v>22.852455013828102</v>
      </c>
      <c r="ES1527">
        <f t="shared" si="1227"/>
        <v>1</v>
      </c>
      <c r="ET1527">
        <f t="shared" si="1228"/>
        <v>0</v>
      </c>
      <c r="EU1527">
        <f t="shared" si="1229"/>
        <v>1.5579022755856506</v>
      </c>
    </row>
    <row r="1528" spans="1:151" x14ac:dyDescent="0.25">
      <c r="A1528">
        <v>1521</v>
      </c>
      <c r="B1528">
        <v>14.026265507869343</v>
      </c>
      <c r="C1528">
        <v>29.736713365513282</v>
      </c>
      <c r="E1528">
        <f t="shared" si="1230"/>
        <v>0</v>
      </c>
      <c r="F1528">
        <f t="shared" si="1181"/>
        <v>1</v>
      </c>
      <c r="G1528">
        <f t="shared" si="1231"/>
        <v>15.710447857643938</v>
      </c>
      <c r="J1528">
        <v>1521</v>
      </c>
      <c r="K1528">
        <v>12.349653230533775</v>
      </c>
      <c r="L1528">
        <v>24.75464303855733</v>
      </c>
      <c r="N1528">
        <f t="shared" si="1182"/>
        <v>0</v>
      </c>
      <c r="O1528">
        <f t="shared" si="1183"/>
        <v>1</v>
      </c>
      <c r="P1528">
        <f t="shared" si="1184"/>
        <v>12.404989808023554</v>
      </c>
      <c r="S1528">
        <v>1521</v>
      </c>
      <c r="T1528">
        <v>23.371372909529764</v>
      </c>
      <c r="U1528">
        <v>46.062018801290648</v>
      </c>
      <c r="W1528">
        <f t="shared" si="1185"/>
        <v>0</v>
      </c>
      <c r="X1528">
        <f t="shared" si="1186"/>
        <v>1</v>
      </c>
      <c r="Y1528">
        <f t="shared" si="1187"/>
        <v>22.690645891760884</v>
      </c>
      <c r="AB1528">
        <v>1521</v>
      </c>
      <c r="AC1528">
        <v>25.399844442409371</v>
      </c>
      <c r="AD1528">
        <v>17.005059266984539</v>
      </c>
      <c r="AF1528">
        <f t="shared" si="1188"/>
        <v>1</v>
      </c>
      <c r="AG1528">
        <f t="shared" si="1189"/>
        <v>0</v>
      </c>
      <c r="AH1528">
        <f t="shared" si="1190"/>
        <v>8.3947851754248326</v>
      </c>
      <c r="AK1528">
        <v>1521</v>
      </c>
      <c r="AL1528">
        <v>14.524001909769961</v>
      </c>
      <c r="AM1528">
        <v>36.447699621442517</v>
      </c>
      <c r="AO1528">
        <f t="shared" si="1191"/>
        <v>0</v>
      </c>
      <c r="AP1528">
        <f t="shared" si="1192"/>
        <v>1</v>
      </c>
      <c r="AQ1528">
        <f t="shared" si="1193"/>
        <v>21.923697711672556</v>
      </c>
      <c r="AT1528">
        <v>1521</v>
      </c>
      <c r="AU1528">
        <v>17.567355998961716</v>
      </c>
      <c r="AV1528">
        <v>18.594435280958994</v>
      </c>
      <c r="AX1528">
        <f t="shared" si="1194"/>
        <v>0</v>
      </c>
      <c r="AY1528">
        <f t="shared" si="1195"/>
        <v>1</v>
      </c>
      <c r="AZ1528">
        <f t="shared" si="1196"/>
        <v>1.0270792819972776</v>
      </c>
      <c r="BC1528">
        <v>1521</v>
      </c>
      <c r="BD1528" t="e">
        <v>#N/A</v>
      </c>
      <c r="BE1528" t="e">
        <v>#N/A</v>
      </c>
      <c r="BG1528" t="e">
        <f t="shared" si="1197"/>
        <v>#N/A</v>
      </c>
      <c r="BH1528" t="e">
        <f t="shared" si="1198"/>
        <v>#N/A</v>
      </c>
      <c r="BI1528" t="e">
        <f t="shared" si="1199"/>
        <v>#N/A</v>
      </c>
      <c r="BL1528">
        <v>1521</v>
      </c>
      <c r="BM1528">
        <v>30.607971414039927</v>
      </c>
      <c r="BN1528">
        <v>8.977572948436201</v>
      </c>
      <c r="BP1528">
        <f t="shared" si="1200"/>
        <v>1</v>
      </c>
      <c r="BQ1528">
        <f t="shared" si="1201"/>
        <v>0</v>
      </c>
      <c r="BR1528">
        <f t="shared" si="1202"/>
        <v>21.630398465603726</v>
      </c>
      <c r="BU1528">
        <v>1521</v>
      </c>
      <c r="BV1528">
        <v>25.055617317031881</v>
      </c>
      <c r="BW1528">
        <v>19.24880356644266</v>
      </c>
      <c r="BY1528">
        <f t="shared" si="1203"/>
        <v>1</v>
      </c>
      <c r="BZ1528">
        <f t="shared" si="1204"/>
        <v>0</v>
      </c>
      <c r="CA1528">
        <f t="shared" si="1205"/>
        <v>5.806813750589221</v>
      </c>
      <c r="CD1528">
        <v>1521</v>
      </c>
      <c r="CE1528">
        <v>14.493033162731013</v>
      </c>
      <c r="CF1528">
        <v>22.067692439054404</v>
      </c>
      <c r="CH1528">
        <f t="shared" si="1206"/>
        <v>0</v>
      </c>
      <c r="CI1528">
        <f t="shared" si="1207"/>
        <v>1</v>
      </c>
      <c r="CJ1528">
        <f t="shared" si="1208"/>
        <v>7.5746592763233913</v>
      </c>
      <c r="CM1528">
        <v>1521</v>
      </c>
      <c r="CN1528">
        <v>20.579698256211781</v>
      </c>
      <c r="CO1528">
        <v>35.669466952191236</v>
      </c>
      <c r="CQ1528">
        <f t="shared" si="1209"/>
        <v>0</v>
      </c>
      <c r="CR1528">
        <f t="shared" si="1210"/>
        <v>1</v>
      </c>
      <c r="CS1528">
        <f t="shared" si="1211"/>
        <v>15.089768695979455</v>
      </c>
      <c r="CV1528">
        <v>1521</v>
      </c>
      <c r="CW1528">
        <v>25.518035479960758</v>
      </c>
      <c r="CX1528">
        <v>18.132441563469239</v>
      </c>
      <c r="CZ1528">
        <f t="shared" si="1212"/>
        <v>1</v>
      </c>
      <c r="DA1528">
        <f t="shared" si="1213"/>
        <v>0</v>
      </c>
      <c r="DB1528">
        <f t="shared" si="1214"/>
        <v>7.3855939164915192</v>
      </c>
      <c r="DE1528">
        <v>1521</v>
      </c>
      <c r="DF1528">
        <v>19.047954083853558</v>
      </c>
      <c r="DG1528">
        <v>21.106786351713005</v>
      </c>
      <c r="DI1528">
        <f t="shared" si="1215"/>
        <v>0</v>
      </c>
      <c r="DJ1528">
        <f t="shared" si="1216"/>
        <v>1</v>
      </c>
      <c r="DK1528">
        <f t="shared" si="1217"/>
        <v>2.0588322678594473</v>
      </c>
      <c r="DN1528">
        <v>1521</v>
      </c>
      <c r="DO1528">
        <v>21.370817760236719</v>
      </c>
      <c r="DP1528">
        <v>22.181830791831473</v>
      </c>
      <c r="DR1528">
        <f t="shared" si="1218"/>
        <v>0</v>
      </c>
      <c r="DS1528">
        <f t="shared" si="1219"/>
        <v>1</v>
      </c>
      <c r="DT1528">
        <f t="shared" si="1220"/>
        <v>0.81101303159475435</v>
      </c>
      <c r="DW1528">
        <v>1521</v>
      </c>
      <c r="DX1528">
        <v>15.924054380022465</v>
      </c>
      <c r="DY1528">
        <v>20.987875897526809</v>
      </c>
      <c r="EA1528">
        <f t="shared" si="1221"/>
        <v>0</v>
      </c>
      <c r="EB1528">
        <f t="shared" si="1222"/>
        <v>1</v>
      </c>
      <c r="EC1528">
        <f t="shared" si="1223"/>
        <v>5.0638215175043442</v>
      </c>
      <c r="EF1528">
        <v>1521</v>
      </c>
      <c r="EG1528">
        <v>16.575560713491882</v>
      </c>
      <c r="EH1528">
        <v>14.973447469227823</v>
      </c>
      <c r="EJ1528">
        <f t="shared" si="1224"/>
        <v>1</v>
      </c>
      <c r="EK1528">
        <f t="shared" si="1225"/>
        <v>0</v>
      </c>
      <c r="EL1528">
        <f t="shared" si="1226"/>
        <v>1.6021132442640589</v>
      </c>
      <c r="EO1528">
        <v>1521</v>
      </c>
      <c r="EP1528">
        <v>23.68662623572456</v>
      </c>
      <c r="EQ1528">
        <v>48.518315349921991</v>
      </c>
      <c r="ES1528">
        <f t="shared" si="1227"/>
        <v>0</v>
      </c>
      <c r="ET1528">
        <f t="shared" si="1228"/>
        <v>1</v>
      </c>
      <c r="EU1528">
        <f t="shared" si="1229"/>
        <v>24.831689114197431</v>
      </c>
    </row>
    <row r="1529" spans="1:151" x14ac:dyDescent="0.25">
      <c r="A1529">
        <v>1522</v>
      </c>
      <c r="B1529">
        <v>15.338948652755381</v>
      </c>
      <c r="C1529">
        <v>13.11468541062737</v>
      </c>
      <c r="E1529">
        <f t="shared" si="1230"/>
        <v>1</v>
      </c>
      <c r="F1529">
        <f t="shared" si="1181"/>
        <v>0</v>
      </c>
      <c r="G1529">
        <f t="shared" si="1231"/>
        <v>2.2242632421280106</v>
      </c>
      <c r="J1529">
        <v>1522</v>
      </c>
      <c r="K1529">
        <v>19.01675636488531</v>
      </c>
      <c r="L1529">
        <v>26.412499416529226</v>
      </c>
      <c r="N1529">
        <f t="shared" si="1182"/>
        <v>0</v>
      </c>
      <c r="O1529">
        <f t="shared" si="1183"/>
        <v>1</v>
      </c>
      <c r="P1529">
        <f t="shared" si="1184"/>
        <v>7.3957430516439153</v>
      </c>
      <c r="S1529">
        <v>1522</v>
      </c>
      <c r="T1529">
        <v>23.665091188114602</v>
      </c>
      <c r="U1529">
        <v>28.437005650280998</v>
      </c>
      <c r="W1529">
        <f t="shared" si="1185"/>
        <v>0</v>
      </c>
      <c r="X1529">
        <f t="shared" si="1186"/>
        <v>1</v>
      </c>
      <c r="Y1529">
        <f t="shared" si="1187"/>
        <v>4.7719144621663965</v>
      </c>
      <c r="AB1529">
        <v>1522</v>
      </c>
      <c r="AC1529">
        <v>16.167072754789682</v>
      </c>
      <c r="AD1529">
        <v>18.241176502076691</v>
      </c>
      <c r="AF1529">
        <f t="shared" si="1188"/>
        <v>0</v>
      </c>
      <c r="AG1529">
        <f t="shared" si="1189"/>
        <v>1</v>
      </c>
      <c r="AH1529">
        <f t="shared" si="1190"/>
        <v>2.0741037472870083</v>
      </c>
      <c r="AK1529">
        <v>1522</v>
      </c>
      <c r="AL1529">
        <v>19.301301185534932</v>
      </c>
      <c r="AM1529">
        <v>10.222674310484006</v>
      </c>
      <c r="AO1529">
        <f t="shared" si="1191"/>
        <v>1</v>
      </c>
      <c r="AP1529">
        <f t="shared" si="1192"/>
        <v>0</v>
      </c>
      <c r="AQ1529">
        <f t="shared" si="1193"/>
        <v>9.0786268750509258</v>
      </c>
      <c r="AT1529">
        <v>1522</v>
      </c>
      <c r="AU1529">
        <v>18.898120820558393</v>
      </c>
      <c r="AV1529">
        <v>28.684205437132398</v>
      </c>
      <c r="AX1529">
        <f t="shared" si="1194"/>
        <v>0</v>
      </c>
      <c r="AY1529">
        <f t="shared" si="1195"/>
        <v>1</v>
      </c>
      <c r="AZ1529">
        <f t="shared" si="1196"/>
        <v>9.786084616574005</v>
      </c>
      <c r="BC1529">
        <v>1522</v>
      </c>
      <c r="BD1529" t="e">
        <v>#N/A</v>
      </c>
      <c r="BE1529" t="e">
        <v>#N/A</v>
      </c>
      <c r="BG1529" t="e">
        <f t="shared" si="1197"/>
        <v>#N/A</v>
      </c>
      <c r="BH1529" t="e">
        <f t="shared" si="1198"/>
        <v>#N/A</v>
      </c>
      <c r="BI1529" t="e">
        <f t="shared" si="1199"/>
        <v>#N/A</v>
      </c>
      <c r="BL1529">
        <v>1522</v>
      </c>
      <c r="BM1529">
        <v>18.543563923506387</v>
      </c>
      <c r="BN1529">
        <v>14.40031340969068</v>
      </c>
      <c r="BP1529">
        <f t="shared" si="1200"/>
        <v>1</v>
      </c>
      <c r="BQ1529">
        <f t="shared" si="1201"/>
        <v>0</v>
      </c>
      <c r="BR1529">
        <f t="shared" si="1202"/>
        <v>4.1432505138157065</v>
      </c>
      <c r="BU1529">
        <v>1522</v>
      </c>
      <c r="BV1529">
        <v>25.037969992180628</v>
      </c>
      <c r="BW1529">
        <v>26.682962142581452</v>
      </c>
      <c r="BY1529">
        <f t="shared" si="1203"/>
        <v>0</v>
      </c>
      <c r="BZ1529">
        <f t="shared" si="1204"/>
        <v>1</v>
      </c>
      <c r="CA1529">
        <f t="shared" si="1205"/>
        <v>1.6449921504008245</v>
      </c>
      <c r="CD1529">
        <v>1522</v>
      </c>
      <c r="CE1529">
        <v>18.858961675772903</v>
      </c>
      <c r="CF1529">
        <v>33.91923944244629</v>
      </c>
      <c r="CH1529">
        <f t="shared" si="1206"/>
        <v>0</v>
      </c>
      <c r="CI1529">
        <f t="shared" si="1207"/>
        <v>1</v>
      </c>
      <c r="CJ1529">
        <f t="shared" si="1208"/>
        <v>15.060277766673387</v>
      </c>
      <c r="CM1529">
        <v>1522</v>
      </c>
      <c r="CN1529">
        <v>22.268554030345715</v>
      </c>
      <c r="CO1529">
        <v>30.415857044038574</v>
      </c>
      <c r="CQ1529">
        <f t="shared" si="1209"/>
        <v>0</v>
      </c>
      <c r="CR1529">
        <f t="shared" si="1210"/>
        <v>1</v>
      </c>
      <c r="CS1529">
        <f t="shared" si="1211"/>
        <v>8.1473030136928593</v>
      </c>
      <c r="CV1529">
        <v>1522</v>
      </c>
      <c r="CW1529">
        <v>21.770071219764038</v>
      </c>
      <c r="CX1529">
        <v>19.46423472327584</v>
      </c>
      <c r="CZ1529">
        <f t="shared" si="1212"/>
        <v>1</v>
      </c>
      <c r="DA1529">
        <f t="shared" si="1213"/>
        <v>0</v>
      </c>
      <c r="DB1529">
        <f t="shared" si="1214"/>
        <v>2.3058364964881974</v>
      </c>
      <c r="DE1529">
        <v>1522</v>
      </c>
      <c r="DF1529">
        <v>30.544159289914852</v>
      </c>
      <c r="DG1529">
        <v>23.249367486715393</v>
      </c>
      <c r="DI1529">
        <f t="shared" si="1215"/>
        <v>1</v>
      </c>
      <c r="DJ1529">
        <f t="shared" si="1216"/>
        <v>0</v>
      </c>
      <c r="DK1529">
        <f t="shared" si="1217"/>
        <v>7.294791803199459</v>
      </c>
      <c r="DN1529">
        <v>1522</v>
      </c>
      <c r="DO1529">
        <v>27.806243438849965</v>
      </c>
      <c r="DP1529">
        <v>21.596196998660211</v>
      </c>
      <c r="DR1529">
        <f t="shared" si="1218"/>
        <v>1</v>
      </c>
      <c r="DS1529">
        <f t="shared" si="1219"/>
        <v>0</v>
      </c>
      <c r="DT1529">
        <f t="shared" si="1220"/>
        <v>6.2100464401897533</v>
      </c>
      <c r="DW1529">
        <v>1522</v>
      </c>
      <c r="DX1529">
        <v>18.43038875460169</v>
      </c>
      <c r="DY1529">
        <v>7.7382332882383622</v>
      </c>
      <c r="EA1529">
        <f t="shared" si="1221"/>
        <v>1</v>
      </c>
      <c r="EB1529">
        <f t="shared" si="1222"/>
        <v>0</v>
      </c>
      <c r="EC1529">
        <f t="shared" si="1223"/>
        <v>10.692155466363328</v>
      </c>
      <c r="EF1529">
        <v>1522</v>
      </c>
      <c r="EG1529">
        <v>24.423470625249166</v>
      </c>
      <c r="EH1529">
        <v>18.404162076815048</v>
      </c>
      <c r="EJ1529">
        <f t="shared" si="1224"/>
        <v>1</v>
      </c>
      <c r="EK1529">
        <f t="shared" si="1225"/>
        <v>0</v>
      </c>
      <c r="EL1529">
        <f t="shared" si="1226"/>
        <v>6.0193085484341182</v>
      </c>
      <c r="EO1529">
        <v>1522</v>
      </c>
      <c r="EP1529">
        <v>22.494683637720435</v>
      </c>
      <c r="EQ1529">
        <v>31.23180599847587</v>
      </c>
      <c r="ES1529">
        <f t="shared" si="1227"/>
        <v>0</v>
      </c>
      <c r="ET1529">
        <f t="shared" si="1228"/>
        <v>1</v>
      </c>
      <c r="EU1529">
        <f t="shared" si="1229"/>
        <v>8.7371223607554356</v>
      </c>
    </row>
    <row r="1530" spans="1:151" x14ac:dyDescent="0.25">
      <c r="A1530">
        <v>1523</v>
      </c>
      <c r="B1530">
        <v>12.039719480102443</v>
      </c>
      <c r="C1530">
        <v>21.009954202458701</v>
      </c>
      <c r="E1530">
        <f t="shared" si="1230"/>
        <v>0</v>
      </c>
      <c r="F1530">
        <f t="shared" si="1181"/>
        <v>1</v>
      </c>
      <c r="G1530">
        <f t="shared" si="1231"/>
        <v>8.970234722356258</v>
      </c>
      <c r="J1530">
        <v>1523</v>
      </c>
      <c r="K1530">
        <v>20.518739562126839</v>
      </c>
      <c r="L1530">
        <v>19.256786929777597</v>
      </c>
      <c r="N1530">
        <f t="shared" si="1182"/>
        <v>1</v>
      </c>
      <c r="O1530">
        <f t="shared" si="1183"/>
        <v>0</v>
      </c>
      <c r="P1530">
        <f t="shared" si="1184"/>
        <v>1.2619526323492423</v>
      </c>
      <c r="S1530">
        <v>1523</v>
      </c>
      <c r="T1530">
        <v>14.718760132218772</v>
      </c>
      <c r="U1530">
        <v>16.326339995247125</v>
      </c>
      <c r="W1530">
        <f t="shared" si="1185"/>
        <v>0</v>
      </c>
      <c r="X1530">
        <f t="shared" si="1186"/>
        <v>1</v>
      </c>
      <c r="Y1530">
        <f t="shared" si="1187"/>
        <v>1.6075798630283522</v>
      </c>
      <c r="AB1530">
        <v>1523</v>
      </c>
      <c r="AC1530">
        <v>15.912040767690703</v>
      </c>
      <c r="AD1530">
        <v>17.045725337292559</v>
      </c>
      <c r="AF1530">
        <f t="shared" si="1188"/>
        <v>0</v>
      </c>
      <c r="AG1530">
        <f t="shared" si="1189"/>
        <v>1</v>
      </c>
      <c r="AH1530">
        <f t="shared" si="1190"/>
        <v>1.133684569601856</v>
      </c>
      <c r="AK1530">
        <v>1523</v>
      </c>
      <c r="AL1530">
        <v>14.767422503778699</v>
      </c>
      <c r="AM1530">
        <v>25.528411823840525</v>
      </c>
      <c r="AO1530">
        <f t="shared" si="1191"/>
        <v>0</v>
      </c>
      <c r="AP1530">
        <f t="shared" si="1192"/>
        <v>1</v>
      </c>
      <c r="AQ1530">
        <f t="shared" si="1193"/>
        <v>10.760989320061826</v>
      </c>
      <c r="AT1530">
        <v>1523</v>
      </c>
      <c r="AU1530">
        <v>20.624337587744503</v>
      </c>
      <c r="AV1530">
        <v>18.643355248991437</v>
      </c>
      <c r="AX1530">
        <f t="shared" si="1194"/>
        <v>1</v>
      </c>
      <c r="AY1530">
        <f t="shared" si="1195"/>
        <v>0</v>
      </c>
      <c r="AZ1530">
        <f t="shared" si="1196"/>
        <v>1.9809823387530656</v>
      </c>
      <c r="BC1530">
        <v>1523</v>
      </c>
      <c r="BD1530" t="e">
        <v>#N/A</v>
      </c>
      <c r="BE1530" t="e">
        <v>#N/A</v>
      </c>
      <c r="BG1530" t="e">
        <f t="shared" si="1197"/>
        <v>#N/A</v>
      </c>
      <c r="BH1530" t="e">
        <f t="shared" si="1198"/>
        <v>#N/A</v>
      </c>
      <c r="BI1530" t="e">
        <f t="shared" si="1199"/>
        <v>#N/A</v>
      </c>
      <c r="BL1530">
        <v>1523</v>
      </c>
      <c r="BM1530">
        <v>37.404722812686281</v>
      </c>
      <c r="BN1530">
        <v>13.464531067014393</v>
      </c>
      <c r="BP1530">
        <f t="shared" si="1200"/>
        <v>1</v>
      </c>
      <c r="BQ1530">
        <f t="shared" si="1201"/>
        <v>0</v>
      </c>
      <c r="BR1530">
        <f t="shared" si="1202"/>
        <v>23.940191745671889</v>
      </c>
      <c r="BU1530">
        <v>1523</v>
      </c>
      <c r="BV1530">
        <v>24.452459630903327</v>
      </c>
      <c r="BW1530">
        <v>29.120817261941188</v>
      </c>
      <c r="BY1530">
        <f t="shared" si="1203"/>
        <v>0</v>
      </c>
      <c r="BZ1530">
        <f t="shared" si="1204"/>
        <v>1</v>
      </c>
      <c r="CA1530">
        <f t="shared" si="1205"/>
        <v>4.6683576310378605</v>
      </c>
      <c r="CD1530">
        <v>1523</v>
      </c>
      <c r="CE1530">
        <v>16.135927701111807</v>
      </c>
      <c r="CF1530">
        <v>18.696317529085519</v>
      </c>
      <c r="CH1530">
        <f t="shared" si="1206"/>
        <v>0</v>
      </c>
      <c r="CI1530">
        <f t="shared" si="1207"/>
        <v>1</v>
      </c>
      <c r="CJ1530">
        <f t="shared" si="1208"/>
        <v>2.5603898279737116</v>
      </c>
      <c r="CM1530">
        <v>1523</v>
      </c>
      <c r="CN1530">
        <v>18.199343551893783</v>
      </c>
      <c r="CO1530">
        <v>27.808541617456175</v>
      </c>
      <c r="CQ1530">
        <f t="shared" si="1209"/>
        <v>0</v>
      </c>
      <c r="CR1530">
        <f t="shared" si="1210"/>
        <v>1</v>
      </c>
      <c r="CS1530">
        <f t="shared" si="1211"/>
        <v>9.6091980655623921</v>
      </c>
      <c r="CV1530">
        <v>1523</v>
      </c>
      <c r="CW1530">
        <v>24.00804363722489</v>
      </c>
      <c r="CX1530">
        <v>19.081135649498364</v>
      </c>
      <c r="CZ1530">
        <f t="shared" si="1212"/>
        <v>1</v>
      </c>
      <c r="DA1530">
        <f t="shared" si="1213"/>
        <v>0</v>
      </c>
      <c r="DB1530">
        <f t="shared" si="1214"/>
        <v>4.9269079877265263</v>
      </c>
      <c r="DE1530">
        <v>1523</v>
      </c>
      <c r="DF1530">
        <v>21.833010600990225</v>
      </c>
      <c r="DG1530">
        <v>27.235433202152926</v>
      </c>
      <c r="DI1530">
        <f t="shared" si="1215"/>
        <v>0</v>
      </c>
      <c r="DJ1530">
        <f t="shared" si="1216"/>
        <v>1</v>
      </c>
      <c r="DK1530">
        <f t="shared" si="1217"/>
        <v>5.4024226011627015</v>
      </c>
      <c r="DN1530">
        <v>1523</v>
      </c>
      <c r="DO1530">
        <v>21.564295170976063</v>
      </c>
      <c r="DP1530">
        <v>18.14746283258393</v>
      </c>
      <c r="DR1530">
        <f t="shared" si="1218"/>
        <v>1</v>
      </c>
      <c r="DS1530">
        <f t="shared" si="1219"/>
        <v>0</v>
      </c>
      <c r="DT1530">
        <f t="shared" si="1220"/>
        <v>3.4168323383921333</v>
      </c>
      <c r="DW1530">
        <v>1523</v>
      </c>
      <c r="DX1530">
        <v>15.473262064363107</v>
      </c>
      <c r="DY1530">
        <v>17.010992691892895</v>
      </c>
      <c r="EA1530">
        <f t="shared" si="1221"/>
        <v>0</v>
      </c>
      <c r="EB1530">
        <f t="shared" si="1222"/>
        <v>1</v>
      </c>
      <c r="EC1530">
        <f t="shared" si="1223"/>
        <v>1.537730627529788</v>
      </c>
      <c r="EF1530">
        <v>1523</v>
      </c>
      <c r="EG1530">
        <v>17.064025780631297</v>
      </c>
      <c r="EH1530">
        <v>16.245863056636452</v>
      </c>
      <c r="EJ1530">
        <f t="shared" si="1224"/>
        <v>1</v>
      </c>
      <c r="EK1530">
        <f t="shared" si="1225"/>
        <v>0</v>
      </c>
      <c r="EL1530">
        <f t="shared" si="1226"/>
        <v>0.81816272399484546</v>
      </c>
      <c r="EO1530">
        <v>1523</v>
      </c>
      <c r="EP1530">
        <v>20.744172776343575</v>
      </c>
      <c r="EQ1530">
        <v>19.767733399025413</v>
      </c>
      <c r="ES1530">
        <f t="shared" si="1227"/>
        <v>1</v>
      </c>
      <c r="ET1530">
        <f t="shared" si="1228"/>
        <v>0</v>
      </c>
      <c r="EU1530">
        <f t="shared" si="1229"/>
        <v>0.97643937731816166</v>
      </c>
    </row>
    <row r="1531" spans="1:151" x14ac:dyDescent="0.25">
      <c r="A1531">
        <v>1524</v>
      </c>
      <c r="B1531">
        <v>7.1324933081308863</v>
      </c>
      <c r="C1531">
        <v>24.620334975940651</v>
      </c>
      <c r="E1531">
        <f t="shared" si="1230"/>
        <v>0</v>
      </c>
      <c r="F1531">
        <f t="shared" si="1181"/>
        <v>1</v>
      </c>
      <c r="G1531">
        <f t="shared" si="1231"/>
        <v>17.487841667809764</v>
      </c>
      <c r="J1531">
        <v>1524</v>
      </c>
      <c r="K1531">
        <v>22.181256867671188</v>
      </c>
      <c r="L1531">
        <v>21.188567876844587</v>
      </c>
      <c r="N1531">
        <f t="shared" si="1182"/>
        <v>1</v>
      </c>
      <c r="O1531">
        <f t="shared" si="1183"/>
        <v>0</v>
      </c>
      <c r="P1531">
        <f t="shared" si="1184"/>
        <v>0.99268899082660056</v>
      </c>
      <c r="S1531">
        <v>1524</v>
      </c>
      <c r="T1531">
        <v>19.397013001438975</v>
      </c>
      <c r="U1531">
        <v>8.4622734678046498</v>
      </c>
      <c r="W1531">
        <f t="shared" si="1185"/>
        <v>1</v>
      </c>
      <c r="X1531">
        <f t="shared" si="1186"/>
        <v>0</v>
      </c>
      <c r="Y1531">
        <f t="shared" si="1187"/>
        <v>10.934739533634325</v>
      </c>
      <c r="AB1531">
        <v>1524</v>
      </c>
      <c r="AC1531">
        <v>27.404492092772351</v>
      </c>
      <c r="AD1531">
        <v>17.244483825463615</v>
      </c>
      <c r="AF1531">
        <f t="shared" si="1188"/>
        <v>1</v>
      </c>
      <c r="AG1531">
        <f t="shared" si="1189"/>
        <v>0</v>
      </c>
      <c r="AH1531">
        <f t="shared" si="1190"/>
        <v>10.160008267308736</v>
      </c>
      <c r="AK1531">
        <v>1524</v>
      </c>
      <c r="AL1531">
        <v>15.797931071731465</v>
      </c>
      <c r="AM1531">
        <v>41.319460233290506</v>
      </c>
      <c r="AO1531">
        <f t="shared" si="1191"/>
        <v>0</v>
      </c>
      <c r="AP1531">
        <f t="shared" si="1192"/>
        <v>1</v>
      </c>
      <c r="AQ1531">
        <f t="shared" si="1193"/>
        <v>25.521529161559041</v>
      </c>
      <c r="AT1531">
        <v>1524</v>
      </c>
      <c r="AU1531">
        <v>12.2095771269503</v>
      </c>
      <c r="AV1531">
        <v>35.713122950571531</v>
      </c>
      <c r="AX1531">
        <f t="shared" si="1194"/>
        <v>0</v>
      </c>
      <c r="AY1531">
        <f t="shared" si="1195"/>
        <v>1</v>
      </c>
      <c r="AZ1531">
        <f t="shared" si="1196"/>
        <v>23.503545823621231</v>
      </c>
      <c r="BC1531">
        <v>1524</v>
      </c>
      <c r="BD1531" t="e">
        <v>#N/A</v>
      </c>
      <c r="BE1531" t="e">
        <v>#N/A</v>
      </c>
      <c r="BG1531" t="e">
        <f t="shared" si="1197"/>
        <v>#N/A</v>
      </c>
      <c r="BH1531" t="e">
        <f t="shared" si="1198"/>
        <v>#N/A</v>
      </c>
      <c r="BI1531" t="e">
        <f t="shared" si="1199"/>
        <v>#N/A</v>
      </c>
      <c r="BL1531">
        <v>1524</v>
      </c>
      <c r="BM1531">
        <v>39.282146334170051</v>
      </c>
      <c r="BN1531">
        <v>22.419225917219354</v>
      </c>
      <c r="BP1531">
        <f t="shared" si="1200"/>
        <v>1</v>
      </c>
      <c r="BQ1531">
        <f t="shared" si="1201"/>
        <v>0</v>
      </c>
      <c r="BR1531">
        <f t="shared" si="1202"/>
        <v>16.862920416950697</v>
      </c>
      <c r="BU1531">
        <v>1524</v>
      </c>
      <c r="BV1531">
        <v>18.880097613851696</v>
      </c>
      <c r="BW1531">
        <v>28.952274978237902</v>
      </c>
      <c r="BY1531">
        <f t="shared" si="1203"/>
        <v>0</v>
      </c>
      <c r="BZ1531">
        <f t="shared" si="1204"/>
        <v>1</v>
      </c>
      <c r="CA1531">
        <f t="shared" si="1205"/>
        <v>10.072177364386206</v>
      </c>
      <c r="CD1531">
        <v>1524</v>
      </c>
      <c r="CE1531">
        <v>26.465876547798072</v>
      </c>
      <c r="CF1531">
        <v>42.538939547979183</v>
      </c>
      <c r="CH1531">
        <f t="shared" si="1206"/>
        <v>0</v>
      </c>
      <c r="CI1531">
        <f t="shared" si="1207"/>
        <v>1</v>
      </c>
      <c r="CJ1531">
        <f t="shared" si="1208"/>
        <v>16.073063000181111</v>
      </c>
      <c r="CM1531">
        <v>1524</v>
      </c>
      <c r="CN1531">
        <v>20.79286119572053</v>
      </c>
      <c r="CO1531">
        <v>20.773870262228353</v>
      </c>
      <c r="CQ1531">
        <f t="shared" si="1209"/>
        <v>1</v>
      </c>
      <c r="CR1531">
        <f t="shared" si="1210"/>
        <v>0</v>
      </c>
      <c r="CS1531">
        <f t="shared" si="1211"/>
        <v>1.8990933492176509E-2</v>
      </c>
      <c r="CV1531">
        <v>1524</v>
      </c>
      <c r="CW1531">
        <v>21.897860285393929</v>
      </c>
      <c r="CX1531">
        <v>14.340626606098766</v>
      </c>
      <c r="CZ1531">
        <f t="shared" si="1212"/>
        <v>1</v>
      </c>
      <c r="DA1531">
        <f t="shared" si="1213"/>
        <v>0</v>
      </c>
      <c r="DB1531">
        <f t="shared" si="1214"/>
        <v>7.5572336792951624</v>
      </c>
      <c r="DE1531">
        <v>1524</v>
      </c>
      <c r="DF1531">
        <v>12.916025128832912</v>
      </c>
      <c r="DG1531">
        <v>10.163055100733553</v>
      </c>
      <c r="DI1531">
        <f t="shared" si="1215"/>
        <v>1</v>
      </c>
      <c r="DJ1531">
        <f t="shared" si="1216"/>
        <v>0</v>
      </c>
      <c r="DK1531">
        <f t="shared" si="1217"/>
        <v>2.7529700280993588</v>
      </c>
      <c r="DN1531">
        <v>1524</v>
      </c>
      <c r="DO1531">
        <v>25.36550131377167</v>
      </c>
      <c r="DP1531">
        <v>24.041896131902369</v>
      </c>
      <c r="DR1531">
        <f t="shared" si="1218"/>
        <v>1</v>
      </c>
      <c r="DS1531">
        <f t="shared" si="1219"/>
        <v>0</v>
      </c>
      <c r="DT1531">
        <f t="shared" si="1220"/>
        <v>1.3236051818693007</v>
      </c>
      <c r="DW1531">
        <v>1524</v>
      </c>
      <c r="DX1531">
        <v>20.122031788066725</v>
      </c>
      <c r="DY1531">
        <v>38.038242963756836</v>
      </c>
      <c r="EA1531">
        <f t="shared" si="1221"/>
        <v>0</v>
      </c>
      <c r="EB1531">
        <f t="shared" si="1222"/>
        <v>1</v>
      </c>
      <c r="EC1531">
        <f t="shared" si="1223"/>
        <v>17.916211175690112</v>
      </c>
      <c r="EF1531">
        <v>1524</v>
      </c>
      <c r="EG1531">
        <v>18.002008968921238</v>
      </c>
      <c r="EH1531">
        <v>15.867828418102668</v>
      </c>
      <c r="EJ1531">
        <f t="shared" si="1224"/>
        <v>1</v>
      </c>
      <c r="EK1531">
        <f t="shared" si="1225"/>
        <v>0</v>
      </c>
      <c r="EL1531">
        <f t="shared" si="1226"/>
        <v>2.1341805508185701</v>
      </c>
      <c r="EO1531">
        <v>1524</v>
      </c>
      <c r="EP1531">
        <v>23.419524961161905</v>
      </c>
      <c r="EQ1531">
        <v>10.842376765130581</v>
      </c>
      <c r="ES1531">
        <f t="shared" si="1227"/>
        <v>1</v>
      </c>
      <c r="ET1531">
        <f t="shared" si="1228"/>
        <v>0</v>
      </c>
      <c r="EU1531">
        <f t="shared" si="1229"/>
        <v>12.577148196031324</v>
      </c>
    </row>
    <row r="1532" spans="1:151" x14ac:dyDescent="0.25">
      <c r="A1532">
        <v>1525</v>
      </c>
      <c r="B1532">
        <v>11.18766048960946</v>
      </c>
      <c r="C1532">
        <v>35.355960611343789</v>
      </c>
      <c r="E1532">
        <f t="shared" si="1230"/>
        <v>0</v>
      </c>
      <c r="F1532">
        <f t="shared" si="1181"/>
        <v>1</v>
      </c>
      <c r="G1532">
        <f t="shared" si="1231"/>
        <v>24.16830012173433</v>
      </c>
      <c r="J1532">
        <v>1525</v>
      </c>
      <c r="K1532">
        <v>21.699121614104364</v>
      </c>
      <c r="L1532">
        <v>26.191204307688178</v>
      </c>
      <c r="N1532">
        <f t="shared" si="1182"/>
        <v>0</v>
      </c>
      <c r="O1532">
        <f t="shared" si="1183"/>
        <v>1</v>
      </c>
      <c r="P1532">
        <f t="shared" si="1184"/>
        <v>4.4920826935838143</v>
      </c>
      <c r="S1532">
        <v>1525</v>
      </c>
      <c r="T1532">
        <v>13.572693725144209</v>
      </c>
      <c r="U1532">
        <v>30.333897121861106</v>
      </c>
      <c r="W1532">
        <f t="shared" si="1185"/>
        <v>0</v>
      </c>
      <c r="X1532">
        <f t="shared" si="1186"/>
        <v>1</v>
      </c>
      <c r="Y1532">
        <f t="shared" si="1187"/>
        <v>16.761203396716898</v>
      </c>
      <c r="AB1532">
        <v>1525</v>
      </c>
      <c r="AC1532">
        <v>13.908728332381354</v>
      </c>
      <c r="AD1532">
        <v>18.149955320747015</v>
      </c>
      <c r="AF1532">
        <f t="shared" si="1188"/>
        <v>0</v>
      </c>
      <c r="AG1532">
        <f t="shared" si="1189"/>
        <v>1</v>
      </c>
      <c r="AH1532">
        <f t="shared" si="1190"/>
        <v>4.2412269883656606</v>
      </c>
      <c r="AK1532">
        <v>1525</v>
      </c>
      <c r="AL1532">
        <v>9.0154485512881273</v>
      </c>
      <c r="AM1532">
        <v>22.418424277545508</v>
      </c>
      <c r="AO1532">
        <f t="shared" si="1191"/>
        <v>0</v>
      </c>
      <c r="AP1532">
        <f t="shared" si="1192"/>
        <v>1</v>
      </c>
      <c r="AQ1532">
        <f t="shared" si="1193"/>
        <v>13.402975726257381</v>
      </c>
      <c r="AT1532">
        <v>1525</v>
      </c>
      <c r="AU1532">
        <v>10.980018918090378</v>
      </c>
      <c r="AV1532">
        <v>20.55927560732961</v>
      </c>
      <c r="AX1532">
        <f t="shared" si="1194"/>
        <v>0</v>
      </c>
      <c r="AY1532">
        <f t="shared" si="1195"/>
        <v>1</v>
      </c>
      <c r="AZ1532">
        <f t="shared" si="1196"/>
        <v>9.5792566892392319</v>
      </c>
      <c r="BC1532">
        <v>1525</v>
      </c>
      <c r="BD1532" t="e">
        <v>#N/A</v>
      </c>
      <c r="BE1532" t="e">
        <v>#N/A</v>
      </c>
      <c r="BG1532" t="e">
        <f t="shared" si="1197"/>
        <v>#N/A</v>
      </c>
      <c r="BH1532" t="e">
        <f t="shared" si="1198"/>
        <v>#N/A</v>
      </c>
      <c r="BI1532" t="e">
        <f t="shared" si="1199"/>
        <v>#N/A</v>
      </c>
      <c r="BL1532">
        <v>1525</v>
      </c>
      <c r="BM1532">
        <v>31.509689843037172</v>
      </c>
      <c r="BN1532">
        <v>8.9146511662343126</v>
      </c>
      <c r="BP1532">
        <f t="shared" si="1200"/>
        <v>1</v>
      </c>
      <c r="BQ1532">
        <f t="shared" si="1201"/>
        <v>0</v>
      </c>
      <c r="BR1532">
        <f t="shared" si="1202"/>
        <v>22.595038676802858</v>
      </c>
      <c r="BU1532">
        <v>1525</v>
      </c>
      <c r="BV1532">
        <v>13.770773286091352</v>
      </c>
      <c r="BW1532">
        <v>18.299313908204162</v>
      </c>
      <c r="BY1532">
        <f t="shared" si="1203"/>
        <v>0</v>
      </c>
      <c r="BZ1532">
        <f t="shared" si="1204"/>
        <v>1</v>
      </c>
      <c r="CA1532">
        <f t="shared" si="1205"/>
        <v>4.5285406221128106</v>
      </c>
      <c r="CD1532">
        <v>1525</v>
      </c>
      <c r="CE1532">
        <v>18.384121443855932</v>
      </c>
      <c r="CF1532">
        <v>23.773138932639316</v>
      </c>
      <c r="CH1532">
        <f t="shared" si="1206"/>
        <v>0</v>
      </c>
      <c r="CI1532">
        <f t="shared" si="1207"/>
        <v>1</v>
      </c>
      <c r="CJ1532">
        <f t="shared" si="1208"/>
        <v>5.3890174887833844</v>
      </c>
      <c r="CM1532">
        <v>1525</v>
      </c>
      <c r="CN1532">
        <v>20.742984847134974</v>
      </c>
      <c r="CO1532">
        <v>32.644667509940909</v>
      </c>
      <c r="CQ1532">
        <f t="shared" si="1209"/>
        <v>0</v>
      </c>
      <c r="CR1532">
        <f t="shared" si="1210"/>
        <v>1</v>
      </c>
      <c r="CS1532">
        <f t="shared" si="1211"/>
        <v>11.901682662805936</v>
      </c>
      <c r="CV1532">
        <v>1525</v>
      </c>
      <c r="CW1532">
        <v>22.551328256452525</v>
      </c>
      <c r="CX1532">
        <v>18.307146840674971</v>
      </c>
      <c r="CZ1532">
        <f t="shared" si="1212"/>
        <v>1</v>
      </c>
      <c r="DA1532">
        <f t="shared" si="1213"/>
        <v>0</v>
      </c>
      <c r="DB1532">
        <f t="shared" si="1214"/>
        <v>4.2441814157775539</v>
      </c>
      <c r="DE1532">
        <v>1525</v>
      </c>
      <c r="DF1532">
        <v>25.881666351711509</v>
      </c>
      <c r="DG1532">
        <v>22.21795808655277</v>
      </c>
      <c r="DI1532">
        <f t="shared" si="1215"/>
        <v>1</v>
      </c>
      <c r="DJ1532">
        <f t="shared" si="1216"/>
        <v>0</v>
      </c>
      <c r="DK1532">
        <f t="shared" si="1217"/>
        <v>3.6637082651587392</v>
      </c>
      <c r="DN1532">
        <v>1525</v>
      </c>
      <c r="DO1532">
        <v>28.568657878429246</v>
      </c>
      <c r="DP1532">
        <v>13.773349032282951</v>
      </c>
      <c r="DR1532">
        <f t="shared" si="1218"/>
        <v>1</v>
      </c>
      <c r="DS1532">
        <f t="shared" si="1219"/>
        <v>0</v>
      </c>
      <c r="DT1532">
        <f t="shared" si="1220"/>
        <v>14.795308846146295</v>
      </c>
      <c r="DW1532">
        <v>1525</v>
      </c>
      <c r="DX1532">
        <v>15.850803471565371</v>
      </c>
      <c r="DY1532">
        <v>23.477394264696564</v>
      </c>
      <c r="EA1532">
        <f t="shared" si="1221"/>
        <v>0</v>
      </c>
      <c r="EB1532">
        <f t="shared" si="1222"/>
        <v>1</v>
      </c>
      <c r="EC1532">
        <f t="shared" si="1223"/>
        <v>7.6265907931311929</v>
      </c>
      <c r="EF1532">
        <v>1525</v>
      </c>
      <c r="EG1532">
        <v>19.645934814762736</v>
      </c>
      <c r="EH1532">
        <v>20.251982405147391</v>
      </c>
      <c r="EJ1532">
        <f t="shared" si="1224"/>
        <v>0</v>
      </c>
      <c r="EK1532">
        <f t="shared" si="1225"/>
        <v>1</v>
      </c>
      <c r="EL1532">
        <f t="shared" si="1226"/>
        <v>0.60604759038465517</v>
      </c>
      <c r="EO1532">
        <v>1525</v>
      </c>
      <c r="EP1532">
        <v>20.566456202339577</v>
      </c>
      <c r="EQ1532">
        <v>11.369651560257703</v>
      </c>
      <c r="ES1532">
        <f t="shared" si="1227"/>
        <v>1</v>
      </c>
      <c r="ET1532">
        <f t="shared" si="1228"/>
        <v>0</v>
      </c>
      <c r="EU1532">
        <f t="shared" si="1229"/>
        <v>9.1968046420818741</v>
      </c>
    </row>
    <row r="1533" spans="1:151" x14ac:dyDescent="0.25">
      <c r="A1533">
        <v>1526</v>
      </c>
      <c r="B1533">
        <v>14.836583088022415</v>
      </c>
      <c r="C1533">
        <v>22.510212834235851</v>
      </c>
      <c r="E1533">
        <f t="shared" si="1230"/>
        <v>0</v>
      </c>
      <c r="F1533">
        <f t="shared" si="1181"/>
        <v>1</v>
      </c>
      <c r="G1533">
        <f t="shared" si="1231"/>
        <v>7.673629746213436</v>
      </c>
      <c r="J1533">
        <v>1526</v>
      </c>
      <c r="K1533">
        <v>20.081191083755794</v>
      </c>
      <c r="L1533">
        <v>20.11788052118527</v>
      </c>
      <c r="N1533">
        <f t="shared" si="1182"/>
        <v>0</v>
      </c>
      <c r="O1533">
        <f t="shared" si="1183"/>
        <v>1</v>
      </c>
      <c r="P1533">
        <f t="shared" si="1184"/>
        <v>3.6689437429476612E-2</v>
      </c>
      <c r="S1533">
        <v>1526</v>
      </c>
      <c r="T1533">
        <v>16.913398556850275</v>
      </c>
      <c r="U1533">
        <v>3.1824517534834591</v>
      </c>
      <c r="W1533">
        <f t="shared" si="1185"/>
        <v>1</v>
      </c>
      <c r="X1533">
        <f t="shared" si="1186"/>
        <v>0</v>
      </c>
      <c r="Y1533">
        <f t="shared" si="1187"/>
        <v>13.730946803366816</v>
      </c>
      <c r="AB1533">
        <v>1526</v>
      </c>
      <c r="AC1533">
        <v>22.680326245397342</v>
      </c>
      <c r="AD1533">
        <v>18.462997682676786</v>
      </c>
      <c r="AF1533">
        <f t="shared" si="1188"/>
        <v>1</v>
      </c>
      <c r="AG1533">
        <f t="shared" si="1189"/>
        <v>0</v>
      </c>
      <c r="AH1533">
        <f t="shared" si="1190"/>
        <v>4.2173285627205566</v>
      </c>
      <c r="AK1533">
        <v>1526</v>
      </c>
      <c r="AL1533">
        <v>23.856253377955735</v>
      </c>
      <c r="AM1533">
        <v>21.457956132803112</v>
      </c>
      <c r="AO1533">
        <f t="shared" si="1191"/>
        <v>1</v>
      </c>
      <c r="AP1533">
        <f t="shared" si="1192"/>
        <v>0</v>
      </c>
      <c r="AQ1533">
        <f t="shared" si="1193"/>
        <v>2.398297245152623</v>
      </c>
      <c r="AT1533">
        <v>1526</v>
      </c>
      <c r="AU1533">
        <v>23.01139985451352</v>
      </c>
      <c r="AV1533">
        <v>28.732191939907239</v>
      </c>
      <c r="AX1533">
        <f t="shared" si="1194"/>
        <v>0</v>
      </c>
      <c r="AY1533">
        <f t="shared" si="1195"/>
        <v>1</v>
      </c>
      <c r="AZ1533">
        <f t="shared" si="1196"/>
        <v>5.7207920853937182</v>
      </c>
      <c r="BC1533">
        <v>1526</v>
      </c>
      <c r="BD1533" t="e">
        <v>#N/A</v>
      </c>
      <c r="BE1533" t="e">
        <v>#N/A</v>
      </c>
      <c r="BG1533" t="e">
        <f t="shared" si="1197"/>
        <v>#N/A</v>
      </c>
      <c r="BH1533" t="e">
        <f t="shared" si="1198"/>
        <v>#N/A</v>
      </c>
      <c r="BI1533" t="e">
        <f t="shared" si="1199"/>
        <v>#N/A</v>
      </c>
      <c r="BL1533">
        <v>1526</v>
      </c>
      <c r="BM1533">
        <v>30.311448146975934</v>
      </c>
      <c r="BN1533">
        <v>7.8929478403878894</v>
      </c>
      <c r="BP1533">
        <f t="shared" si="1200"/>
        <v>1</v>
      </c>
      <c r="BQ1533">
        <f t="shared" si="1201"/>
        <v>0</v>
      </c>
      <c r="BR1533">
        <f t="shared" si="1202"/>
        <v>22.418500306588044</v>
      </c>
      <c r="BU1533">
        <v>1526</v>
      </c>
      <c r="BV1533">
        <v>23.09625301840202</v>
      </c>
      <c r="BW1533">
        <v>30.895070374362163</v>
      </c>
      <c r="BY1533">
        <f t="shared" si="1203"/>
        <v>0</v>
      </c>
      <c r="BZ1533">
        <f t="shared" si="1204"/>
        <v>1</v>
      </c>
      <c r="CA1533">
        <f t="shared" si="1205"/>
        <v>7.7988173559601428</v>
      </c>
      <c r="CD1533">
        <v>1526</v>
      </c>
      <c r="CE1533">
        <v>27.696043983465088</v>
      </c>
      <c r="CF1533">
        <v>11.303468200207638</v>
      </c>
      <c r="CH1533">
        <f t="shared" si="1206"/>
        <v>1</v>
      </c>
      <c r="CI1533">
        <f t="shared" si="1207"/>
        <v>0</v>
      </c>
      <c r="CJ1533">
        <f t="shared" si="1208"/>
        <v>16.392575783257449</v>
      </c>
      <c r="CM1533">
        <v>1526</v>
      </c>
      <c r="CN1533">
        <v>16.141468660616965</v>
      </c>
      <c r="CO1533">
        <v>20.413444512622942</v>
      </c>
      <c r="CQ1533">
        <f t="shared" si="1209"/>
        <v>0</v>
      </c>
      <c r="CR1533">
        <f t="shared" si="1210"/>
        <v>1</v>
      </c>
      <c r="CS1533">
        <f t="shared" si="1211"/>
        <v>4.2719758520059763</v>
      </c>
      <c r="CV1533">
        <v>1526</v>
      </c>
      <c r="CW1533">
        <v>25.663033109062514</v>
      </c>
      <c r="CX1533">
        <v>18.064608149117422</v>
      </c>
      <c r="CZ1533">
        <f t="shared" si="1212"/>
        <v>1</v>
      </c>
      <c r="DA1533">
        <f t="shared" si="1213"/>
        <v>0</v>
      </c>
      <c r="DB1533">
        <f t="shared" si="1214"/>
        <v>7.5984249599450919</v>
      </c>
      <c r="DE1533">
        <v>1526</v>
      </c>
      <c r="DF1533">
        <v>23.224175327408112</v>
      </c>
      <c r="DG1533">
        <v>25.030357282432487</v>
      </c>
      <c r="DI1533">
        <f t="shared" si="1215"/>
        <v>0</v>
      </c>
      <c r="DJ1533">
        <f t="shared" si="1216"/>
        <v>1</v>
      </c>
      <c r="DK1533">
        <f t="shared" si="1217"/>
        <v>1.8061819550243747</v>
      </c>
      <c r="DN1533">
        <v>1526</v>
      </c>
      <c r="DO1533">
        <v>25.182454147890613</v>
      </c>
      <c r="DP1533">
        <v>18.811842395203097</v>
      </c>
      <c r="DR1533">
        <f t="shared" si="1218"/>
        <v>1</v>
      </c>
      <c r="DS1533">
        <f t="shared" si="1219"/>
        <v>0</v>
      </c>
      <c r="DT1533">
        <f t="shared" si="1220"/>
        <v>6.3706117526875161</v>
      </c>
      <c r="DW1533">
        <v>1526</v>
      </c>
      <c r="DX1533">
        <v>23.082364706451145</v>
      </c>
      <c r="DY1533">
        <v>22.148998573458186</v>
      </c>
      <c r="EA1533">
        <f t="shared" si="1221"/>
        <v>1</v>
      </c>
      <c r="EB1533">
        <f t="shared" si="1222"/>
        <v>0</v>
      </c>
      <c r="EC1533">
        <f t="shared" si="1223"/>
        <v>0.93336613299295834</v>
      </c>
      <c r="EF1533">
        <v>1526</v>
      </c>
      <c r="EG1533">
        <v>24.220304011100101</v>
      </c>
      <c r="EH1533">
        <v>16.291682708201996</v>
      </c>
      <c r="EJ1533">
        <f t="shared" si="1224"/>
        <v>1</v>
      </c>
      <c r="EK1533">
        <f t="shared" si="1225"/>
        <v>0</v>
      </c>
      <c r="EL1533">
        <f t="shared" si="1226"/>
        <v>7.9286213028981045</v>
      </c>
      <c r="EO1533">
        <v>1526</v>
      </c>
      <c r="EP1533">
        <v>24.522934086325822</v>
      </c>
      <c r="EQ1533">
        <v>40.064701655857881</v>
      </c>
      <c r="ES1533">
        <f t="shared" si="1227"/>
        <v>0</v>
      </c>
      <c r="ET1533">
        <f t="shared" si="1228"/>
        <v>1</v>
      </c>
      <c r="EU1533">
        <f t="shared" si="1229"/>
        <v>15.541767569532059</v>
      </c>
    </row>
    <row r="1534" spans="1:151" x14ac:dyDescent="0.25">
      <c r="A1534">
        <v>1527</v>
      </c>
      <c r="B1534">
        <v>16.259726113644067</v>
      </c>
      <c r="C1534">
        <v>40.531403995389908</v>
      </c>
      <c r="E1534">
        <f t="shared" si="1230"/>
        <v>0</v>
      </c>
      <c r="F1534">
        <f t="shared" si="1181"/>
        <v>1</v>
      </c>
      <c r="G1534">
        <f t="shared" si="1231"/>
        <v>24.271677881745841</v>
      </c>
      <c r="J1534">
        <v>1527</v>
      </c>
      <c r="K1534">
        <v>33.191896073263969</v>
      </c>
      <c r="L1534">
        <v>22.911707244296348</v>
      </c>
      <c r="N1534">
        <f t="shared" si="1182"/>
        <v>1</v>
      </c>
      <c r="O1534">
        <f t="shared" si="1183"/>
        <v>0</v>
      </c>
      <c r="P1534">
        <f t="shared" si="1184"/>
        <v>10.280188828967621</v>
      </c>
      <c r="S1534">
        <v>1527</v>
      </c>
      <c r="T1534">
        <v>16.029552330522808</v>
      </c>
      <c r="U1534">
        <v>31.036478672992306</v>
      </c>
      <c r="W1534">
        <f t="shared" si="1185"/>
        <v>0</v>
      </c>
      <c r="X1534">
        <f t="shared" si="1186"/>
        <v>1</v>
      </c>
      <c r="Y1534">
        <f t="shared" si="1187"/>
        <v>15.006926342469498</v>
      </c>
      <c r="AB1534">
        <v>1527</v>
      </c>
      <c r="AC1534">
        <v>18.268426681674139</v>
      </c>
      <c r="AD1534">
        <v>16.432649831070634</v>
      </c>
      <c r="AF1534">
        <f t="shared" si="1188"/>
        <v>1</v>
      </c>
      <c r="AG1534">
        <f t="shared" si="1189"/>
        <v>0</v>
      </c>
      <c r="AH1534">
        <f t="shared" si="1190"/>
        <v>1.835776850603505</v>
      </c>
      <c r="AK1534">
        <v>1527</v>
      </c>
      <c r="AL1534">
        <v>13.538177941441349</v>
      </c>
      <c r="AM1534">
        <v>21.273117633131676</v>
      </c>
      <c r="AO1534">
        <f t="shared" si="1191"/>
        <v>0</v>
      </c>
      <c r="AP1534">
        <f t="shared" si="1192"/>
        <v>1</v>
      </c>
      <c r="AQ1534">
        <f t="shared" si="1193"/>
        <v>7.734939691690327</v>
      </c>
      <c r="AT1534">
        <v>1527</v>
      </c>
      <c r="AU1534">
        <v>19.997940070544345</v>
      </c>
      <c r="AV1534">
        <v>36.380311645545518</v>
      </c>
      <c r="AX1534">
        <f t="shared" si="1194"/>
        <v>0</v>
      </c>
      <c r="AY1534">
        <f t="shared" si="1195"/>
        <v>1</v>
      </c>
      <c r="AZ1534">
        <f t="shared" si="1196"/>
        <v>16.382371575001173</v>
      </c>
      <c r="BC1534">
        <v>1527</v>
      </c>
      <c r="BD1534" t="e">
        <v>#N/A</v>
      </c>
      <c r="BE1534" t="e">
        <v>#N/A</v>
      </c>
      <c r="BG1534" t="e">
        <f t="shared" si="1197"/>
        <v>#N/A</v>
      </c>
      <c r="BH1534" t="e">
        <f t="shared" si="1198"/>
        <v>#N/A</v>
      </c>
      <c r="BI1534" t="e">
        <f t="shared" si="1199"/>
        <v>#N/A</v>
      </c>
      <c r="BL1534">
        <v>1527</v>
      </c>
      <c r="BM1534">
        <v>27.343919586296153</v>
      </c>
      <c r="BN1534">
        <v>15.740157192861998</v>
      </c>
      <c r="BP1534">
        <f t="shared" si="1200"/>
        <v>1</v>
      </c>
      <c r="BQ1534">
        <f t="shared" si="1201"/>
        <v>0</v>
      </c>
      <c r="BR1534">
        <f t="shared" si="1202"/>
        <v>11.603762393434154</v>
      </c>
      <c r="BU1534">
        <v>1527</v>
      </c>
      <c r="BV1534">
        <v>22.171464875622103</v>
      </c>
      <c r="BW1534">
        <v>32.997079231338788</v>
      </c>
      <c r="BY1534">
        <f t="shared" si="1203"/>
        <v>0</v>
      </c>
      <c r="BZ1534">
        <f t="shared" si="1204"/>
        <v>1</v>
      </c>
      <c r="CA1534">
        <f t="shared" si="1205"/>
        <v>10.825614355716684</v>
      </c>
      <c r="CD1534">
        <v>1527</v>
      </c>
      <c r="CE1534">
        <v>12.888637729844861</v>
      </c>
      <c r="CF1534">
        <v>49.194866110712667</v>
      </c>
      <c r="CH1534">
        <f t="shared" si="1206"/>
        <v>0</v>
      </c>
      <c r="CI1534">
        <f t="shared" si="1207"/>
        <v>1</v>
      </c>
      <c r="CJ1534">
        <f t="shared" si="1208"/>
        <v>36.306228380867807</v>
      </c>
      <c r="CM1534">
        <v>1527</v>
      </c>
      <c r="CN1534">
        <v>25.305682924766302</v>
      </c>
      <c r="CO1534">
        <v>21.016696948988663</v>
      </c>
      <c r="CQ1534">
        <f t="shared" si="1209"/>
        <v>1</v>
      </c>
      <c r="CR1534">
        <f t="shared" si="1210"/>
        <v>0</v>
      </c>
      <c r="CS1534">
        <f t="shared" si="1211"/>
        <v>4.2889859757776385</v>
      </c>
      <c r="CV1534">
        <v>1527</v>
      </c>
      <c r="CW1534">
        <v>22.786495208861094</v>
      </c>
      <c r="CX1534">
        <v>19.197565561140721</v>
      </c>
      <c r="CZ1534">
        <f t="shared" si="1212"/>
        <v>1</v>
      </c>
      <c r="DA1534">
        <f t="shared" si="1213"/>
        <v>0</v>
      </c>
      <c r="DB1534">
        <f t="shared" si="1214"/>
        <v>3.5889296477203736</v>
      </c>
      <c r="DE1534">
        <v>1527</v>
      </c>
      <c r="DF1534">
        <v>17.326702093247061</v>
      </c>
      <c r="DG1534">
        <v>22.560288967035788</v>
      </c>
      <c r="DI1534">
        <f t="shared" si="1215"/>
        <v>0</v>
      </c>
      <c r="DJ1534">
        <f t="shared" si="1216"/>
        <v>1</v>
      </c>
      <c r="DK1534">
        <f t="shared" si="1217"/>
        <v>5.2335868737887274</v>
      </c>
      <c r="DN1534">
        <v>1527</v>
      </c>
      <c r="DO1534">
        <v>19.681414432666109</v>
      </c>
      <c r="DP1534">
        <v>28.643296235935424</v>
      </c>
      <c r="DR1534">
        <f t="shared" si="1218"/>
        <v>0</v>
      </c>
      <c r="DS1534">
        <f t="shared" si="1219"/>
        <v>1</v>
      </c>
      <c r="DT1534">
        <f t="shared" si="1220"/>
        <v>8.9618818032693142</v>
      </c>
      <c r="DW1534">
        <v>1527</v>
      </c>
      <c r="DX1534">
        <v>13.904347837580833</v>
      </c>
      <c r="DY1534">
        <v>24.169095596032637</v>
      </c>
      <c r="EA1534">
        <f t="shared" si="1221"/>
        <v>0</v>
      </c>
      <c r="EB1534">
        <f t="shared" si="1222"/>
        <v>1</v>
      </c>
      <c r="EC1534">
        <f t="shared" si="1223"/>
        <v>10.264747758451804</v>
      </c>
      <c r="EF1534">
        <v>1527</v>
      </c>
      <c r="EG1534">
        <v>17.669915662777939</v>
      </c>
      <c r="EH1534">
        <v>17.570852213538533</v>
      </c>
      <c r="EJ1534">
        <f t="shared" si="1224"/>
        <v>1</v>
      </c>
      <c r="EK1534">
        <f t="shared" si="1225"/>
        <v>0</v>
      </c>
      <c r="EL1534">
        <f t="shared" si="1226"/>
        <v>9.9063449239405799E-2</v>
      </c>
      <c r="EO1534">
        <v>1527</v>
      </c>
      <c r="EP1534">
        <v>22.314402424002871</v>
      </c>
      <c r="EQ1534">
        <v>31.238133573490508</v>
      </c>
      <c r="ES1534">
        <f t="shared" si="1227"/>
        <v>0</v>
      </c>
      <c r="ET1534">
        <f t="shared" si="1228"/>
        <v>1</v>
      </c>
      <c r="EU1534">
        <f t="shared" si="1229"/>
        <v>8.9237311494876366</v>
      </c>
    </row>
    <row r="1535" spans="1:151" x14ac:dyDescent="0.25">
      <c r="A1535">
        <v>1528</v>
      </c>
      <c r="B1535">
        <v>9.0864273130938749</v>
      </c>
      <c r="C1535">
        <v>20.674202684378773</v>
      </c>
      <c r="E1535">
        <f t="shared" si="1230"/>
        <v>0</v>
      </c>
      <c r="F1535">
        <f t="shared" si="1181"/>
        <v>1</v>
      </c>
      <c r="G1535">
        <f t="shared" si="1231"/>
        <v>11.587775371284899</v>
      </c>
      <c r="J1535">
        <v>1528</v>
      </c>
      <c r="K1535">
        <v>18.748481350672762</v>
      </c>
      <c r="L1535">
        <v>23.226613341828358</v>
      </c>
      <c r="N1535">
        <f t="shared" si="1182"/>
        <v>0</v>
      </c>
      <c r="O1535">
        <f t="shared" si="1183"/>
        <v>1</v>
      </c>
      <c r="P1535">
        <f t="shared" si="1184"/>
        <v>4.4781319911555961</v>
      </c>
      <c r="S1535">
        <v>1528</v>
      </c>
      <c r="T1535">
        <v>16.941545483408184</v>
      </c>
      <c r="U1535">
        <v>45.725754702946467</v>
      </c>
      <c r="W1535">
        <f t="shared" si="1185"/>
        <v>0</v>
      </c>
      <c r="X1535">
        <f t="shared" si="1186"/>
        <v>1</v>
      </c>
      <c r="Y1535">
        <f t="shared" si="1187"/>
        <v>28.784209219538283</v>
      </c>
      <c r="AB1535">
        <v>1528</v>
      </c>
      <c r="AC1535">
        <v>18.338512058023948</v>
      </c>
      <c r="AD1535">
        <v>17.203145617653586</v>
      </c>
      <c r="AF1535">
        <f t="shared" si="1188"/>
        <v>1</v>
      </c>
      <c r="AG1535">
        <f t="shared" si="1189"/>
        <v>0</v>
      </c>
      <c r="AH1535">
        <f t="shared" si="1190"/>
        <v>1.1353664403703618</v>
      </c>
      <c r="AK1535">
        <v>1528</v>
      </c>
      <c r="AL1535">
        <v>19.59061685149268</v>
      </c>
      <c r="AM1535">
        <v>43.438967159738795</v>
      </c>
      <c r="AO1535">
        <f t="shared" si="1191"/>
        <v>0</v>
      </c>
      <c r="AP1535">
        <f t="shared" si="1192"/>
        <v>1</v>
      </c>
      <c r="AQ1535">
        <f t="shared" si="1193"/>
        <v>23.848350308246115</v>
      </c>
      <c r="AT1535">
        <v>1528</v>
      </c>
      <c r="AU1535">
        <v>17.456361289842359</v>
      </c>
      <c r="AV1535">
        <v>24.205494280286196</v>
      </c>
      <c r="AX1535">
        <f t="shared" si="1194"/>
        <v>0</v>
      </c>
      <c r="AY1535">
        <f t="shared" si="1195"/>
        <v>1</v>
      </c>
      <c r="AZ1535">
        <f t="shared" si="1196"/>
        <v>6.7491329904438366</v>
      </c>
      <c r="BC1535">
        <v>1528</v>
      </c>
      <c r="BD1535" t="e">
        <v>#N/A</v>
      </c>
      <c r="BE1535" t="e">
        <v>#N/A</v>
      </c>
      <c r="BG1535" t="e">
        <f t="shared" si="1197"/>
        <v>#N/A</v>
      </c>
      <c r="BH1535" t="e">
        <f t="shared" si="1198"/>
        <v>#N/A</v>
      </c>
      <c r="BI1535" t="e">
        <f t="shared" si="1199"/>
        <v>#N/A</v>
      </c>
      <c r="BL1535">
        <v>1528</v>
      </c>
      <c r="BM1535">
        <v>29.491460225407039</v>
      </c>
      <c r="BN1535">
        <v>13.657350798059527</v>
      </c>
      <c r="BP1535">
        <f t="shared" si="1200"/>
        <v>1</v>
      </c>
      <c r="BQ1535">
        <f t="shared" si="1201"/>
        <v>0</v>
      </c>
      <c r="BR1535">
        <f t="shared" si="1202"/>
        <v>15.834109427347512</v>
      </c>
      <c r="BU1535">
        <v>1528</v>
      </c>
      <c r="BV1535">
        <v>20.427499363847229</v>
      </c>
      <c r="BW1535">
        <v>25.592143910752796</v>
      </c>
      <c r="BY1535">
        <f t="shared" si="1203"/>
        <v>0</v>
      </c>
      <c r="BZ1535">
        <f t="shared" si="1204"/>
        <v>1</v>
      </c>
      <c r="CA1535">
        <f t="shared" si="1205"/>
        <v>5.1646445469055671</v>
      </c>
      <c r="CD1535">
        <v>1528</v>
      </c>
      <c r="CE1535">
        <v>20.403992198431922</v>
      </c>
      <c r="CF1535">
        <v>17.311809914622231</v>
      </c>
      <c r="CH1535">
        <f t="shared" si="1206"/>
        <v>1</v>
      </c>
      <c r="CI1535">
        <f t="shared" si="1207"/>
        <v>0</v>
      </c>
      <c r="CJ1535">
        <f t="shared" si="1208"/>
        <v>3.0921822838096915</v>
      </c>
      <c r="CM1535">
        <v>1528</v>
      </c>
      <c r="CN1535">
        <v>23.549518195450744</v>
      </c>
      <c r="CO1535">
        <v>27.512663454607043</v>
      </c>
      <c r="CQ1535">
        <f t="shared" si="1209"/>
        <v>0</v>
      </c>
      <c r="CR1535">
        <f t="shared" si="1210"/>
        <v>1</v>
      </c>
      <c r="CS1535">
        <f t="shared" si="1211"/>
        <v>3.963145259156299</v>
      </c>
      <c r="CV1535">
        <v>1528</v>
      </c>
      <c r="CW1535">
        <v>23.90428230230934</v>
      </c>
      <c r="CX1535">
        <v>17.439169903643304</v>
      </c>
      <c r="CZ1535">
        <f t="shared" si="1212"/>
        <v>1</v>
      </c>
      <c r="DA1535">
        <f t="shared" si="1213"/>
        <v>0</v>
      </c>
      <c r="DB1535">
        <f t="shared" si="1214"/>
        <v>6.4651123986660366</v>
      </c>
      <c r="DE1535">
        <v>1528</v>
      </c>
      <c r="DF1535">
        <v>17.829344294623297</v>
      </c>
      <c r="DG1535">
        <v>25.164926836463486</v>
      </c>
      <c r="DI1535">
        <f t="shared" si="1215"/>
        <v>0</v>
      </c>
      <c r="DJ1535">
        <f t="shared" si="1216"/>
        <v>1</v>
      </c>
      <c r="DK1535">
        <f t="shared" si="1217"/>
        <v>7.3355825418401892</v>
      </c>
      <c r="DN1535">
        <v>1528</v>
      </c>
      <c r="DO1535">
        <v>23.572211731353484</v>
      </c>
      <c r="DP1535">
        <v>23.615434227459257</v>
      </c>
      <c r="DR1535">
        <f t="shared" si="1218"/>
        <v>0</v>
      </c>
      <c r="DS1535">
        <f t="shared" si="1219"/>
        <v>1</v>
      </c>
      <c r="DT1535">
        <f t="shared" si="1220"/>
        <v>4.3222496105773445E-2</v>
      </c>
      <c r="DW1535">
        <v>1528</v>
      </c>
      <c r="DX1535">
        <v>18.955283888324189</v>
      </c>
      <c r="DY1535">
        <v>10.665479093143954</v>
      </c>
      <c r="EA1535">
        <f t="shared" si="1221"/>
        <v>1</v>
      </c>
      <c r="EB1535">
        <f t="shared" si="1222"/>
        <v>0</v>
      </c>
      <c r="EC1535">
        <f t="shared" si="1223"/>
        <v>8.2898047951802347</v>
      </c>
      <c r="EF1535">
        <v>1528</v>
      </c>
      <c r="EG1535">
        <v>20.556007224834858</v>
      </c>
      <c r="EH1535">
        <v>15.543677213413865</v>
      </c>
      <c r="EJ1535">
        <f t="shared" si="1224"/>
        <v>1</v>
      </c>
      <c r="EK1535">
        <f t="shared" si="1225"/>
        <v>0</v>
      </c>
      <c r="EL1535">
        <f t="shared" si="1226"/>
        <v>5.0123300114209925</v>
      </c>
      <c r="EO1535">
        <v>1528</v>
      </c>
      <c r="EP1535">
        <v>20.157161663129902</v>
      </c>
      <c r="EQ1535">
        <v>23.064531269198557</v>
      </c>
      <c r="ES1535">
        <f t="shared" si="1227"/>
        <v>0</v>
      </c>
      <c r="ET1535">
        <f t="shared" si="1228"/>
        <v>1</v>
      </c>
      <c r="EU1535">
        <f t="shared" si="1229"/>
        <v>2.9073696060686558</v>
      </c>
    </row>
    <row r="1536" spans="1:151" x14ac:dyDescent="0.25">
      <c r="A1536">
        <v>1529</v>
      </c>
      <c r="B1536">
        <v>8.8977149031396863</v>
      </c>
      <c r="C1536">
        <v>18.657541015165819</v>
      </c>
      <c r="E1536">
        <f t="shared" si="1230"/>
        <v>0</v>
      </c>
      <c r="F1536">
        <f t="shared" si="1181"/>
        <v>1</v>
      </c>
      <c r="G1536">
        <f t="shared" si="1231"/>
        <v>9.7598261120261327</v>
      </c>
      <c r="J1536">
        <v>1529</v>
      </c>
      <c r="K1536">
        <v>32.180273585091626</v>
      </c>
      <c r="L1536">
        <v>19.220014669081777</v>
      </c>
      <c r="N1536">
        <f t="shared" si="1182"/>
        <v>1</v>
      </c>
      <c r="O1536">
        <f t="shared" si="1183"/>
        <v>0</v>
      </c>
      <c r="P1536">
        <f t="shared" si="1184"/>
        <v>12.960258916009849</v>
      </c>
      <c r="S1536">
        <v>1529</v>
      </c>
      <c r="T1536">
        <v>16.127306380812783</v>
      </c>
      <c r="U1536">
        <v>6.8281638356947667</v>
      </c>
      <c r="W1536">
        <f t="shared" si="1185"/>
        <v>1</v>
      </c>
      <c r="X1536">
        <f t="shared" si="1186"/>
        <v>0</v>
      </c>
      <c r="Y1536">
        <f t="shared" si="1187"/>
        <v>9.2991425451180163</v>
      </c>
      <c r="AB1536">
        <v>1529</v>
      </c>
      <c r="AC1536">
        <v>19.543745725925305</v>
      </c>
      <c r="AD1536">
        <v>15.961026327573824</v>
      </c>
      <c r="AF1536">
        <f t="shared" si="1188"/>
        <v>1</v>
      </c>
      <c r="AG1536">
        <f t="shared" si="1189"/>
        <v>0</v>
      </c>
      <c r="AH1536">
        <f t="shared" si="1190"/>
        <v>3.5827193983514807</v>
      </c>
      <c r="AK1536">
        <v>1529</v>
      </c>
      <c r="AL1536">
        <v>24.307842628427078</v>
      </c>
      <c r="AM1536">
        <v>19.678005864952706</v>
      </c>
      <c r="AO1536">
        <f t="shared" si="1191"/>
        <v>1</v>
      </c>
      <c r="AP1536">
        <f t="shared" si="1192"/>
        <v>0</v>
      </c>
      <c r="AQ1536">
        <f t="shared" si="1193"/>
        <v>4.6298367634743727</v>
      </c>
      <c r="AT1536">
        <v>1529</v>
      </c>
      <c r="AU1536">
        <v>19.359843924501558</v>
      </c>
      <c r="AV1536">
        <v>26.75998601906127</v>
      </c>
      <c r="AX1536">
        <f t="shared" si="1194"/>
        <v>0</v>
      </c>
      <c r="AY1536">
        <f t="shared" si="1195"/>
        <v>1</v>
      </c>
      <c r="AZ1536">
        <f t="shared" si="1196"/>
        <v>7.4001420945597118</v>
      </c>
      <c r="BC1536">
        <v>1529</v>
      </c>
      <c r="BD1536" t="e">
        <v>#N/A</v>
      </c>
      <c r="BE1536" t="e">
        <v>#N/A</v>
      </c>
      <c r="BG1536" t="e">
        <f t="shared" si="1197"/>
        <v>#N/A</v>
      </c>
      <c r="BH1536" t="e">
        <f t="shared" si="1198"/>
        <v>#N/A</v>
      </c>
      <c r="BI1536" t="e">
        <f t="shared" si="1199"/>
        <v>#N/A</v>
      </c>
      <c r="BL1536">
        <v>1529</v>
      </c>
      <c r="BM1536">
        <v>22.855526407953434</v>
      </c>
      <c r="BN1536">
        <v>9.4555359247104125</v>
      </c>
      <c r="BP1536">
        <f t="shared" si="1200"/>
        <v>1</v>
      </c>
      <c r="BQ1536">
        <f t="shared" si="1201"/>
        <v>0</v>
      </c>
      <c r="BR1536">
        <f t="shared" si="1202"/>
        <v>13.399990483243021</v>
      </c>
      <c r="BU1536">
        <v>1529</v>
      </c>
      <c r="BV1536">
        <v>17.385881005831497</v>
      </c>
      <c r="BW1536">
        <v>18.169633090458586</v>
      </c>
      <c r="BY1536">
        <f t="shared" si="1203"/>
        <v>0</v>
      </c>
      <c r="BZ1536">
        <f t="shared" si="1204"/>
        <v>1</v>
      </c>
      <c r="CA1536">
        <f t="shared" si="1205"/>
        <v>0.78375208462708912</v>
      </c>
      <c r="CD1536">
        <v>1529</v>
      </c>
      <c r="CE1536">
        <v>21.195503607692963</v>
      </c>
      <c r="CF1536">
        <v>25.377290846542124</v>
      </c>
      <c r="CH1536">
        <f t="shared" si="1206"/>
        <v>0</v>
      </c>
      <c r="CI1536">
        <f t="shared" si="1207"/>
        <v>1</v>
      </c>
      <c r="CJ1536">
        <f t="shared" si="1208"/>
        <v>4.1817872388491608</v>
      </c>
      <c r="CM1536">
        <v>1529</v>
      </c>
      <c r="CN1536">
        <v>23.186576437156805</v>
      </c>
      <c r="CO1536">
        <v>2.8155191844504728</v>
      </c>
      <c r="CQ1536">
        <f t="shared" si="1209"/>
        <v>1</v>
      </c>
      <c r="CR1536">
        <f t="shared" si="1210"/>
        <v>0</v>
      </c>
      <c r="CS1536">
        <f t="shared" si="1211"/>
        <v>20.371057252706333</v>
      </c>
      <c r="CV1536">
        <v>1529</v>
      </c>
      <c r="CW1536">
        <v>23.449662644634806</v>
      </c>
      <c r="CX1536">
        <v>19.478659177461921</v>
      </c>
      <c r="CZ1536">
        <f t="shared" si="1212"/>
        <v>1</v>
      </c>
      <c r="DA1536">
        <f t="shared" si="1213"/>
        <v>0</v>
      </c>
      <c r="DB1536">
        <f t="shared" si="1214"/>
        <v>3.9710034671728849</v>
      </c>
      <c r="DE1536">
        <v>1529</v>
      </c>
      <c r="DF1536">
        <v>24.426517709904061</v>
      </c>
      <c r="DG1536">
        <v>12.29821510990066</v>
      </c>
      <c r="DI1536">
        <f t="shared" si="1215"/>
        <v>1</v>
      </c>
      <c r="DJ1536">
        <f t="shared" si="1216"/>
        <v>0</v>
      </c>
      <c r="DK1536">
        <f t="shared" si="1217"/>
        <v>12.128302600003401</v>
      </c>
      <c r="DN1536">
        <v>1529</v>
      </c>
      <c r="DO1536">
        <v>27.260897314374652</v>
      </c>
      <c r="DP1536">
        <v>12.111754147832523</v>
      </c>
      <c r="DR1536">
        <f t="shared" si="1218"/>
        <v>1</v>
      </c>
      <c r="DS1536">
        <f t="shared" si="1219"/>
        <v>0</v>
      </c>
      <c r="DT1536">
        <f t="shared" si="1220"/>
        <v>15.14914316654213</v>
      </c>
      <c r="DW1536">
        <v>1529</v>
      </c>
      <c r="DX1536">
        <v>22.033405662843471</v>
      </c>
      <c r="DY1536">
        <v>5.1151143952676037</v>
      </c>
      <c r="EA1536">
        <f t="shared" si="1221"/>
        <v>1</v>
      </c>
      <c r="EB1536">
        <f t="shared" si="1222"/>
        <v>0</v>
      </c>
      <c r="EC1536">
        <f t="shared" si="1223"/>
        <v>16.918291267575867</v>
      </c>
      <c r="EF1536">
        <v>1529</v>
      </c>
      <c r="EG1536">
        <v>19.579184722642651</v>
      </c>
      <c r="EH1536">
        <v>16.409929212015903</v>
      </c>
      <c r="EJ1536">
        <f t="shared" si="1224"/>
        <v>1</v>
      </c>
      <c r="EK1536">
        <f t="shared" si="1225"/>
        <v>0</v>
      </c>
      <c r="EL1536">
        <f t="shared" si="1226"/>
        <v>3.1692555106267477</v>
      </c>
      <c r="EO1536">
        <v>1529</v>
      </c>
      <c r="EP1536">
        <v>25.076890975425307</v>
      </c>
      <c r="EQ1536">
        <v>36.996085478615441</v>
      </c>
      <c r="ES1536">
        <f t="shared" si="1227"/>
        <v>0</v>
      </c>
      <c r="ET1536">
        <f t="shared" si="1228"/>
        <v>1</v>
      </c>
      <c r="EU1536">
        <f t="shared" si="1229"/>
        <v>11.919194503190134</v>
      </c>
    </row>
    <row r="1537" spans="1:151" x14ac:dyDescent="0.25">
      <c r="A1537">
        <v>1530</v>
      </c>
      <c r="B1537">
        <v>12.375138257906833</v>
      </c>
      <c r="C1537">
        <v>25.197907277775464</v>
      </c>
      <c r="E1537">
        <f t="shared" si="1230"/>
        <v>0</v>
      </c>
      <c r="F1537">
        <f t="shared" si="1181"/>
        <v>1</v>
      </c>
      <c r="G1537">
        <f t="shared" si="1231"/>
        <v>12.82276901986863</v>
      </c>
      <c r="J1537">
        <v>1530</v>
      </c>
      <c r="K1537">
        <v>22.964979210290721</v>
      </c>
      <c r="L1537">
        <v>24.692552120628878</v>
      </c>
      <c r="N1537">
        <f t="shared" si="1182"/>
        <v>0</v>
      </c>
      <c r="O1537">
        <f t="shared" si="1183"/>
        <v>1</v>
      </c>
      <c r="P1537">
        <f t="shared" si="1184"/>
        <v>1.7275729103381572</v>
      </c>
      <c r="S1537">
        <v>1530</v>
      </c>
      <c r="T1537">
        <v>17.937536473382774</v>
      </c>
      <c r="U1537">
        <v>24.32045703719885</v>
      </c>
      <c r="W1537">
        <f t="shared" si="1185"/>
        <v>0</v>
      </c>
      <c r="X1537">
        <f t="shared" si="1186"/>
        <v>1</v>
      </c>
      <c r="Y1537">
        <f t="shared" si="1187"/>
        <v>6.3829205638160751</v>
      </c>
      <c r="AB1537">
        <v>1530</v>
      </c>
      <c r="AC1537">
        <v>24.872208579719715</v>
      </c>
      <c r="AD1537">
        <v>17.176878100451638</v>
      </c>
      <c r="AF1537">
        <f t="shared" si="1188"/>
        <v>1</v>
      </c>
      <c r="AG1537">
        <f t="shared" si="1189"/>
        <v>0</v>
      </c>
      <c r="AH1537">
        <f t="shared" si="1190"/>
        <v>7.6953304792680761</v>
      </c>
      <c r="AK1537">
        <v>1530</v>
      </c>
      <c r="AL1537">
        <v>22.30065023361589</v>
      </c>
      <c r="AM1537">
        <v>48.941659123073791</v>
      </c>
      <c r="AO1537">
        <f t="shared" si="1191"/>
        <v>0</v>
      </c>
      <c r="AP1537">
        <f t="shared" si="1192"/>
        <v>1</v>
      </c>
      <c r="AQ1537">
        <f t="shared" si="1193"/>
        <v>26.6410088894579</v>
      </c>
      <c r="AT1537">
        <v>1530</v>
      </c>
      <c r="AU1537">
        <v>16.969831635660846</v>
      </c>
      <c r="AV1537">
        <v>17.719756452529612</v>
      </c>
      <c r="AX1537">
        <f t="shared" si="1194"/>
        <v>0</v>
      </c>
      <c r="AY1537">
        <f t="shared" si="1195"/>
        <v>1</v>
      </c>
      <c r="AZ1537">
        <f t="shared" si="1196"/>
        <v>0.74992481686876644</v>
      </c>
      <c r="BC1537">
        <v>1530</v>
      </c>
      <c r="BD1537" t="e">
        <v>#N/A</v>
      </c>
      <c r="BE1537" t="e">
        <v>#N/A</v>
      </c>
      <c r="BG1537" t="e">
        <f t="shared" si="1197"/>
        <v>#N/A</v>
      </c>
      <c r="BH1537" t="e">
        <f t="shared" si="1198"/>
        <v>#N/A</v>
      </c>
      <c r="BI1537" t="e">
        <f t="shared" si="1199"/>
        <v>#N/A</v>
      </c>
      <c r="BL1537">
        <v>1530</v>
      </c>
      <c r="BM1537">
        <v>17.004154475167386</v>
      </c>
      <c r="BN1537">
        <v>7.5295865064966856</v>
      </c>
      <c r="BP1537">
        <f t="shared" si="1200"/>
        <v>1</v>
      </c>
      <c r="BQ1537">
        <f t="shared" si="1201"/>
        <v>0</v>
      </c>
      <c r="BR1537">
        <f t="shared" si="1202"/>
        <v>9.4745679686707014</v>
      </c>
      <c r="BU1537">
        <v>1530</v>
      </c>
      <c r="BV1537">
        <v>21.386354843600422</v>
      </c>
      <c r="BW1537">
        <v>28.199159320534303</v>
      </c>
      <c r="BY1537">
        <f t="shared" si="1203"/>
        <v>0</v>
      </c>
      <c r="BZ1537">
        <f t="shared" si="1204"/>
        <v>1</v>
      </c>
      <c r="CA1537">
        <f t="shared" si="1205"/>
        <v>6.8128044769338807</v>
      </c>
      <c r="CD1537">
        <v>1530</v>
      </c>
      <c r="CE1537">
        <v>28.247105151297689</v>
      </c>
      <c r="CF1537">
        <v>35.95724141127441</v>
      </c>
      <c r="CH1537">
        <f t="shared" si="1206"/>
        <v>0</v>
      </c>
      <c r="CI1537">
        <f t="shared" si="1207"/>
        <v>1</v>
      </c>
      <c r="CJ1537">
        <f t="shared" si="1208"/>
        <v>7.7101362599767214</v>
      </c>
      <c r="CM1537">
        <v>1530</v>
      </c>
      <c r="CN1537">
        <v>17.565919136070626</v>
      </c>
      <c r="CO1537">
        <v>14.772770114500016</v>
      </c>
      <c r="CQ1537">
        <f t="shared" si="1209"/>
        <v>1</v>
      </c>
      <c r="CR1537">
        <f t="shared" si="1210"/>
        <v>0</v>
      </c>
      <c r="CS1537">
        <f t="shared" si="1211"/>
        <v>2.7931490215706098</v>
      </c>
      <c r="CV1537">
        <v>1530</v>
      </c>
      <c r="CW1537">
        <v>20.613736224447855</v>
      </c>
      <c r="CX1537">
        <v>18.452199023114574</v>
      </c>
      <c r="CZ1537">
        <f t="shared" si="1212"/>
        <v>1</v>
      </c>
      <c r="DA1537">
        <f t="shared" si="1213"/>
        <v>0</v>
      </c>
      <c r="DB1537">
        <f t="shared" si="1214"/>
        <v>2.1615372013332816</v>
      </c>
      <c r="DE1537">
        <v>1530</v>
      </c>
      <c r="DF1537">
        <v>11.574093205174584</v>
      </c>
      <c r="DG1537">
        <v>22.363919439372903</v>
      </c>
      <c r="DI1537">
        <f t="shared" si="1215"/>
        <v>0</v>
      </c>
      <c r="DJ1537">
        <f t="shared" si="1216"/>
        <v>1</v>
      </c>
      <c r="DK1537">
        <f t="shared" si="1217"/>
        <v>10.789826234198319</v>
      </c>
      <c r="DN1537">
        <v>1530</v>
      </c>
      <c r="DO1537">
        <v>24.41424540027711</v>
      </c>
      <c r="DP1537">
        <v>24.478046998228347</v>
      </c>
      <c r="DR1537">
        <f t="shared" si="1218"/>
        <v>0</v>
      </c>
      <c r="DS1537">
        <f t="shared" si="1219"/>
        <v>1</v>
      </c>
      <c r="DT1537">
        <f t="shared" si="1220"/>
        <v>6.3801597951236744E-2</v>
      </c>
      <c r="DW1537">
        <v>1530</v>
      </c>
      <c r="DX1537">
        <v>15.719455167145625</v>
      </c>
      <c r="DY1537">
        <v>22.253985726124355</v>
      </c>
      <c r="EA1537">
        <f t="shared" si="1221"/>
        <v>0</v>
      </c>
      <c r="EB1537">
        <f t="shared" si="1222"/>
        <v>1</v>
      </c>
      <c r="EC1537">
        <f t="shared" si="1223"/>
        <v>6.5345305589787301</v>
      </c>
      <c r="EF1537">
        <v>1530</v>
      </c>
      <c r="EG1537">
        <v>19.442462897684244</v>
      </c>
      <c r="EH1537">
        <v>16.818487815367511</v>
      </c>
      <c r="EJ1537">
        <f t="shared" si="1224"/>
        <v>1</v>
      </c>
      <c r="EK1537">
        <f t="shared" si="1225"/>
        <v>0</v>
      </c>
      <c r="EL1537">
        <f t="shared" si="1226"/>
        <v>2.6239750823167327</v>
      </c>
      <c r="EO1537">
        <v>1530</v>
      </c>
      <c r="EP1537">
        <v>19.700472461716334</v>
      </c>
      <c r="EQ1537">
        <v>13.114810852524837</v>
      </c>
      <c r="ES1537">
        <f t="shared" si="1227"/>
        <v>1</v>
      </c>
      <c r="ET1537">
        <f t="shared" si="1228"/>
        <v>0</v>
      </c>
      <c r="EU1537">
        <f t="shared" si="1229"/>
        <v>6.5856616091914972</v>
      </c>
    </row>
    <row r="1538" spans="1:151" x14ac:dyDescent="0.25">
      <c r="A1538">
        <v>1531</v>
      </c>
      <c r="B1538">
        <v>13.359266309292122</v>
      </c>
      <c r="C1538">
        <v>-7.7826964493062185</v>
      </c>
      <c r="E1538">
        <f t="shared" si="1230"/>
        <v>1</v>
      </c>
      <c r="F1538">
        <f t="shared" si="1181"/>
        <v>0</v>
      </c>
      <c r="G1538">
        <f t="shared" si="1231"/>
        <v>21.141962758598339</v>
      </c>
      <c r="J1538">
        <v>1531</v>
      </c>
      <c r="K1538">
        <v>17.314229146801654</v>
      </c>
      <c r="L1538">
        <v>21.764623381267953</v>
      </c>
      <c r="N1538">
        <f t="shared" si="1182"/>
        <v>0</v>
      </c>
      <c r="O1538">
        <f t="shared" si="1183"/>
        <v>1</v>
      </c>
      <c r="P1538">
        <f t="shared" si="1184"/>
        <v>4.4503942344662981</v>
      </c>
      <c r="S1538">
        <v>1531</v>
      </c>
      <c r="T1538">
        <v>15.934824046054057</v>
      </c>
      <c r="U1538">
        <v>31.001502662803048</v>
      </c>
      <c r="W1538">
        <f t="shared" si="1185"/>
        <v>0</v>
      </c>
      <c r="X1538">
        <f t="shared" si="1186"/>
        <v>1</v>
      </c>
      <c r="Y1538">
        <f t="shared" si="1187"/>
        <v>15.066678616748991</v>
      </c>
      <c r="AB1538">
        <v>1531</v>
      </c>
      <c r="AC1538">
        <v>23.740047129086946</v>
      </c>
      <c r="AD1538">
        <v>17.90536798145024</v>
      </c>
      <c r="AF1538">
        <f t="shared" si="1188"/>
        <v>1</v>
      </c>
      <c r="AG1538">
        <f t="shared" si="1189"/>
        <v>0</v>
      </c>
      <c r="AH1538">
        <f t="shared" si="1190"/>
        <v>5.8346791476367059</v>
      </c>
      <c r="AK1538">
        <v>1531</v>
      </c>
      <c r="AL1538">
        <v>24.442816019014508</v>
      </c>
      <c r="AM1538">
        <v>21.97659482963331</v>
      </c>
      <c r="AO1538">
        <f t="shared" si="1191"/>
        <v>1</v>
      </c>
      <c r="AP1538">
        <f t="shared" si="1192"/>
        <v>0</v>
      </c>
      <c r="AQ1538">
        <f t="shared" si="1193"/>
        <v>2.4662211893811978</v>
      </c>
      <c r="AT1538">
        <v>1531</v>
      </c>
      <c r="AU1538">
        <v>17.903923141607716</v>
      </c>
      <c r="AV1538">
        <v>14.1083157586339</v>
      </c>
      <c r="AX1538">
        <f t="shared" si="1194"/>
        <v>1</v>
      </c>
      <c r="AY1538">
        <f t="shared" si="1195"/>
        <v>0</v>
      </c>
      <c r="AZ1538">
        <f t="shared" si="1196"/>
        <v>3.7956073829738166</v>
      </c>
      <c r="BC1538">
        <v>1531</v>
      </c>
      <c r="BD1538" t="e">
        <v>#N/A</v>
      </c>
      <c r="BE1538" t="e">
        <v>#N/A</v>
      </c>
      <c r="BG1538" t="e">
        <f t="shared" si="1197"/>
        <v>#N/A</v>
      </c>
      <c r="BH1538" t="e">
        <f t="shared" si="1198"/>
        <v>#N/A</v>
      </c>
      <c r="BI1538" t="e">
        <f t="shared" si="1199"/>
        <v>#N/A</v>
      </c>
      <c r="BL1538">
        <v>1531</v>
      </c>
      <c r="BM1538">
        <v>18.855074820313497</v>
      </c>
      <c r="BN1538">
        <v>11.283117271513003</v>
      </c>
      <c r="BP1538">
        <f t="shared" si="1200"/>
        <v>1</v>
      </c>
      <c r="BQ1538">
        <f t="shared" si="1201"/>
        <v>0</v>
      </c>
      <c r="BR1538">
        <f t="shared" si="1202"/>
        <v>7.5719575488004942</v>
      </c>
      <c r="BU1538">
        <v>1531</v>
      </c>
      <c r="BV1538">
        <v>20.350961951582068</v>
      </c>
      <c r="BW1538">
        <v>15.455345233163985</v>
      </c>
      <c r="BY1538">
        <f t="shared" si="1203"/>
        <v>1</v>
      </c>
      <c r="BZ1538">
        <f t="shared" si="1204"/>
        <v>0</v>
      </c>
      <c r="CA1538">
        <f t="shared" si="1205"/>
        <v>4.8956167184180828</v>
      </c>
      <c r="CD1538">
        <v>1531</v>
      </c>
      <c r="CE1538">
        <v>31.863498801013051</v>
      </c>
      <c r="CF1538">
        <v>31.15715151359224</v>
      </c>
      <c r="CH1538">
        <f t="shared" si="1206"/>
        <v>1</v>
      </c>
      <c r="CI1538">
        <f t="shared" si="1207"/>
        <v>0</v>
      </c>
      <c r="CJ1538">
        <f t="shared" si="1208"/>
        <v>0.70634728742081165</v>
      </c>
      <c r="CM1538">
        <v>1531</v>
      </c>
      <c r="CN1538">
        <v>17.629082044809959</v>
      </c>
      <c r="CO1538">
        <v>26.514106849348579</v>
      </c>
      <c r="CQ1538">
        <f t="shared" si="1209"/>
        <v>0</v>
      </c>
      <c r="CR1538">
        <f t="shared" si="1210"/>
        <v>1</v>
      </c>
      <c r="CS1538">
        <f t="shared" si="1211"/>
        <v>8.8850248045386202</v>
      </c>
      <c r="CV1538">
        <v>1531</v>
      </c>
      <c r="CW1538">
        <v>20.993029935865867</v>
      </c>
      <c r="CX1538">
        <v>11.867477309868589</v>
      </c>
      <c r="CZ1538">
        <f t="shared" si="1212"/>
        <v>1</v>
      </c>
      <c r="DA1538">
        <f t="shared" si="1213"/>
        <v>0</v>
      </c>
      <c r="DB1538">
        <f t="shared" si="1214"/>
        <v>9.1255526259972779</v>
      </c>
      <c r="DE1538">
        <v>1531</v>
      </c>
      <c r="DF1538">
        <v>25.425193999047004</v>
      </c>
      <c r="DG1538">
        <v>23.864425313749791</v>
      </c>
      <c r="DI1538">
        <f t="shared" si="1215"/>
        <v>1</v>
      </c>
      <c r="DJ1538">
        <f t="shared" si="1216"/>
        <v>0</v>
      </c>
      <c r="DK1538">
        <f t="shared" si="1217"/>
        <v>1.5607686852972122</v>
      </c>
      <c r="DN1538">
        <v>1531</v>
      </c>
      <c r="DO1538">
        <v>17.002240917974575</v>
      </c>
      <c r="DP1538">
        <v>13.45578095136883</v>
      </c>
      <c r="DR1538">
        <f t="shared" si="1218"/>
        <v>1</v>
      </c>
      <c r="DS1538">
        <f t="shared" si="1219"/>
        <v>0</v>
      </c>
      <c r="DT1538">
        <f t="shared" si="1220"/>
        <v>3.5464599666057453</v>
      </c>
      <c r="DW1538">
        <v>1531</v>
      </c>
      <c r="DX1538">
        <v>12.80649266951438</v>
      </c>
      <c r="DY1538">
        <v>14.869683538596883</v>
      </c>
      <c r="EA1538">
        <f t="shared" si="1221"/>
        <v>0</v>
      </c>
      <c r="EB1538">
        <f t="shared" si="1222"/>
        <v>1</v>
      </c>
      <c r="EC1538">
        <f t="shared" si="1223"/>
        <v>2.0631908690825025</v>
      </c>
      <c r="EF1538">
        <v>1531</v>
      </c>
      <c r="EG1538">
        <v>23.60571635009385</v>
      </c>
      <c r="EH1538">
        <v>15.124797672260597</v>
      </c>
      <c r="EJ1538">
        <f t="shared" si="1224"/>
        <v>1</v>
      </c>
      <c r="EK1538">
        <f t="shared" si="1225"/>
        <v>0</v>
      </c>
      <c r="EL1538">
        <f t="shared" si="1226"/>
        <v>8.4809186778332535</v>
      </c>
      <c r="EO1538">
        <v>1531</v>
      </c>
      <c r="EP1538">
        <v>20.717603440162947</v>
      </c>
      <c r="EQ1538">
        <v>23.364468098143082</v>
      </c>
      <c r="ES1538">
        <f t="shared" si="1227"/>
        <v>0</v>
      </c>
      <c r="ET1538">
        <f t="shared" si="1228"/>
        <v>1</v>
      </c>
      <c r="EU1538">
        <f t="shared" si="1229"/>
        <v>2.6468646579801351</v>
      </c>
    </row>
    <row r="1539" spans="1:151" x14ac:dyDescent="0.25">
      <c r="A1539">
        <v>1532</v>
      </c>
      <c r="B1539">
        <v>12.781746485010764</v>
      </c>
      <c r="C1539">
        <v>38.510505891727135</v>
      </c>
      <c r="E1539">
        <f t="shared" si="1230"/>
        <v>0</v>
      </c>
      <c r="F1539">
        <f t="shared" si="1181"/>
        <v>1</v>
      </c>
      <c r="G1539">
        <f t="shared" si="1231"/>
        <v>25.728759406716371</v>
      </c>
      <c r="J1539">
        <v>1532</v>
      </c>
      <c r="K1539">
        <v>19.597620011457288</v>
      </c>
      <c r="L1539">
        <v>18.499058961491382</v>
      </c>
      <c r="N1539">
        <f t="shared" si="1182"/>
        <v>1</v>
      </c>
      <c r="O1539">
        <f t="shared" si="1183"/>
        <v>0</v>
      </c>
      <c r="P1539">
        <f t="shared" si="1184"/>
        <v>1.0985610499659053</v>
      </c>
      <c r="S1539">
        <v>1532</v>
      </c>
      <c r="T1539">
        <v>16.157312795967577</v>
      </c>
      <c r="U1539">
        <v>29.308728384915298</v>
      </c>
      <c r="W1539">
        <f t="shared" si="1185"/>
        <v>0</v>
      </c>
      <c r="X1539">
        <f t="shared" si="1186"/>
        <v>1</v>
      </c>
      <c r="Y1539">
        <f t="shared" si="1187"/>
        <v>13.151415588947721</v>
      </c>
      <c r="AB1539">
        <v>1532</v>
      </c>
      <c r="AC1539">
        <v>22.457097317932423</v>
      </c>
      <c r="AD1539">
        <v>17.4948078977907</v>
      </c>
      <c r="AF1539">
        <f t="shared" si="1188"/>
        <v>1</v>
      </c>
      <c r="AG1539">
        <f t="shared" si="1189"/>
        <v>0</v>
      </c>
      <c r="AH1539">
        <f t="shared" si="1190"/>
        <v>4.9622894201417225</v>
      </c>
      <c r="AK1539">
        <v>1532</v>
      </c>
      <c r="AL1539">
        <v>14.441692092249632</v>
      </c>
      <c r="AM1539">
        <v>22.436240816743652</v>
      </c>
      <c r="AO1539">
        <f t="shared" si="1191"/>
        <v>0</v>
      </c>
      <c r="AP1539">
        <f t="shared" si="1192"/>
        <v>1</v>
      </c>
      <c r="AQ1539">
        <f t="shared" si="1193"/>
        <v>7.9945487244940203</v>
      </c>
      <c r="AT1539">
        <v>1532</v>
      </c>
      <c r="AU1539">
        <v>21.620083519721156</v>
      </c>
      <c r="AV1539">
        <v>15.927900288200336</v>
      </c>
      <c r="AX1539">
        <f t="shared" si="1194"/>
        <v>1</v>
      </c>
      <c r="AY1539">
        <f t="shared" si="1195"/>
        <v>0</v>
      </c>
      <c r="AZ1539">
        <f t="shared" si="1196"/>
        <v>5.6921832315208203</v>
      </c>
      <c r="BC1539">
        <v>1532</v>
      </c>
      <c r="BD1539" t="e">
        <v>#N/A</v>
      </c>
      <c r="BE1539" t="e">
        <v>#N/A</v>
      </c>
      <c r="BG1539" t="e">
        <f t="shared" si="1197"/>
        <v>#N/A</v>
      </c>
      <c r="BH1539" t="e">
        <f t="shared" si="1198"/>
        <v>#N/A</v>
      </c>
      <c r="BI1539" t="e">
        <f t="shared" si="1199"/>
        <v>#N/A</v>
      </c>
      <c r="BL1539">
        <v>1532</v>
      </c>
      <c r="BM1539">
        <v>28.37070882875442</v>
      </c>
      <c r="BN1539">
        <v>15.568123999196597</v>
      </c>
      <c r="BP1539">
        <f t="shared" si="1200"/>
        <v>1</v>
      </c>
      <c r="BQ1539">
        <f t="shared" si="1201"/>
        <v>0</v>
      </c>
      <c r="BR1539">
        <f t="shared" si="1202"/>
        <v>12.802584829557823</v>
      </c>
      <c r="BU1539">
        <v>1532</v>
      </c>
      <c r="BV1539">
        <v>20.999875078292987</v>
      </c>
      <c r="BW1539">
        <v>25.300238953519806</v>
      </c>
      <c r="BY1539">
        <f t="shared" si="1203"/>
        <v>0</v>
      </c>
      <c r="BZ1539">
        <f t="shared" si="1204"/>
        <v>1</v>
      </c>
      <c r="CA1539">
        <f t="shared" si="1205"/>
        <v>4.3003638752268181</v>
      </c>
      <c r="CD1539">
        <v>1532</v>
      </c>
      <c r="CE1539">
        <v>23.619002484249965</v>
      </c>
      <c r="CF1539">
        <v>33.73497507136382</v>
      </c>
      <c r="CH1539">
        <f t="shared" si="1206"/>
        <v>0</v>
      </c>
      <c r="CI1539">
        <f t="shared" si="1207"/>
        <v>1</v>
      </c>
      <c r="CJ1539">
        <f t="shared" si="1208"/>
        <v>10.115972587113855</v>
      </c>
      <c r="CM1539">
        <v>1532</v>
      </c>
      <c r="CN1539">
        <v>20.855501429544262</v>
      </c>
      <c r="CO1539">
        <v>36.302929724402446</v>
      </c>
      <c r="CQ1539">
        <f t="shared" si="1209"/>
        <v>0</v>
      </c>
      <c r="CR1539">
        <f t="shared" si="1210"/>
        <v>1</v>
      </c>
      <c r="CS1539">
        <f t="shared" si="1211"/>
        <v>15.447428294858184</v>
      </c>
      <c r="CV1539">
        <v>1532</v>
      </c>
      <c r="CW1539">
        <v>24.378201710874443</v>
      </c>
      <c r="CX1539">
        <v>14.851935927519786</v>
      </c>
      <c r="CZ1539">
        <f t="shared" si="1212"/>
        <v>1</v>
      </c>
      <c r="DA1539">
        <f t="shared" si="1213"/>
        <v>0</v>
      </c>
      <c r="DB1539">
        <f t="shared" si="1214"/>
        <v>9.5262657833546562</v>
      </c>
      <c r="DE1539">
        <v>1532</v>
      </c>
      <c r="DF1539">
        <v>13.414247079915938</v>
      </c>
      <c r="DG1539">
        <v>12.92074365492536</v>
      </c>
      <c r="DI1539">
        <f t="shared" si="1215"/>
        <v>1</v>
      </c>
      <c r="DJ1539">
        <f t="shared" si="1216"/>
        <v>0</v>
      </c>
      <c r="DK1539">
        <f t="shared" si="1217"/>
        <v>0.49350342499057831</v>
      </c>
      <c r="DN1539">
        <v>1532</v>
      </c>
      <c r="DO1539">
        <v>25.289642812728822</v>
      </c>
      <c r="DP1539">
        <v>12.485581116423818</v>
      </c>
      <c r="DR1539">
        <f t="shared" si="1218"/>
        <v>1</v>
      </c>
      <c r="DS1539">
        <f t="shared" si="1219"/>
        <v>0</v>
      </c>
      <c r="DT1539">
        <f t="shared" si="1220"/>
        <v>12.804061696305004</v>
      </c>
      <c r="DW1539">
        <v>1532</v>
      </c>
      <c r="DX1539">
        <v>15.695657016287768</v>
      </c>
      <c r="DY1539">
        <v>28.407755818567818</v>
      </c>
      <c r="EA1539">
        <f t="shared" si="1221"/>
        <v>0</v>
      </c>
      <c r="EB1539">
        <f t="shared" si="1222"/>
        <v>1</v>
      </c>
      <c r="EC1539">
        <f t="shared" si="1223"/>
        <v>12.71209880228005</v>
      </c>
      <c r="EF1539">
        <v>1532</v>
      </c>
      <c r="EG1539">
        <v>27.956515778195843</v>
      </c>
      <c r="EH1539">
        <v>16.238199976195947</v>
      </c>
      <c r="EJ1539">
        <f t="shared" si="1224"/>
        <v>1</v>
      </c>
      <c r="EK1539">
        <f t="shared" si="1225"/>
        <v>0</v>
      </c>
      <c r="EL1539">
        <f t="shared" si="1226"/>
        <v>11.718315801999896</v>
      </c>
      <c r="EO1539">
        <v>1532</v>
      </c>
      <c r="EP1539">
        <v>19.691485395565245</v>
      </c>
      <c r="EQ1539">
        <v>35.615255721625722</v>
      </c>
      <c r="ES1539">
        <f t="shared" si="1227"/>
        <v>0</v>
      </c>
      <c r="ET1539">
        <f t="shared" si="1228"/>
        <v>1</v>
      </c>
      <c r="EU1539">
        <f t="shared" si="1229"/>
        <v>15.923770326060477</v>
      </c>
    </row>
    <row r="1540" spans="1:151" x14ac:dyDescent="0.25">
      <c r="A1540">
        <v>1533</v>
      </c>
      <c r="B1540">
        <v>10.007355658348724</v>
      </c>
      <c r="C1540">
        <v>9.8436102269581944</v>
      </c>
      <c r="E1540">
        <f t="shared" si="1230"/>
        <v>1</v>
      </c>
      <c r="F1540">
        <f t="shared" si="1181"/>
        <v>0</v>
      </c>
      <c r="G1540">
        <f t="shared" si="1231"/>
        <v>0.16374543139052911</v>
      </c>
      <c r="J1540">
        <v>1533</v>
      </c>
      <c r="K1540">
        <v>13.664388160026135</v>
      </c>
      <c r="L1540">
        <v>33.632095731121389</v>
      </c>
      <c r="N1540">
        <f t="shared" si="1182"/>
        <v>0</v>
      </c>
      <c r="O1540">
        <f t="shared" si="1183"/>
        <v>1</v>
      </c>
      <c r="P1540">
        <f t="shared" si="1184"/>
        <v>19.967707571095254</v>
      </c>
      <c r="S1540">
        <v>1533</v>
      </c>
      <c r="T1540">
        <v>11.728818408149404</v>
      </c>
      <c r="U1540">
        <v>4.5547223722832371</v>
      </c>
      <c r="W1540">
        <f t="shared" si="1185"/>
        <v>1</v>
      </c>
      <c r="X1540">
        <f t="shared" si="1186"/>
        <v>0</v>
      </c>
      <c r="Y1540">
        <f t="shared" si="1187"/>
        <v>7.1740960358661674</v>
      </c>
      <c r="AB1540">
        <v>1533</v>
      </c>
      <c r="AC1540">
        <v>22.880668653654109</v>
      </c>
      <c r="AD1540">
        <v>15.926667311651087</v>
      </c>
      <c r="AF1540">
        <f t="shared" si="1188"/>
        <v>1</v>
      </c>
      <c r="AG1540">
        <f t="shared" si="1189"/>
        <v>0</v>
      </c>
      <c r="AH1540">
        <f t="shared" si="1190"/>
        <v>6.9540013420030213</v>
      </c>
      <c r="AK1540">
        <v>1533</v>
      </c>
      <c r="AL1540">
        <v>19.906502313436008</v>
      </c>
      <c r="AM1540">
        <v>20.842341649787997</v>
      </c>
      <c r="AO1540">
        <f t="shared" si="1191"/>
        <v>0</v>
      </c>
      <c r="AP1540">
        <f t="shared" si="1192"/>
        <v>1</v>
      </c>
      <c r="AQ1540">
        <f t="shared" si="1193"/>
        <v>0.93583933635198946</v>
      </c>
      <c r="AT1540">
        <v>1533</v>
      </c>
      <c r="AU1540">
        <v>23.057391638919363</v>
      </c>
      <c r="AV1540">
        <v>20.801411112652808</v>
      </c>
      <c r="AX1540">
        <f t="shared" si="1194"/>
        <v>1</v>
      </c>
      <c r="AY1540">
        <f t="shared" si="1195"/>
        <v>0</v>
      </c>
      <c r="AZ1540">
        <f t="shared" si="1196"/>
        <v>2.2559805262665549</v>
      </c>
      <c r="BC1540">
        <v>1533</v>
      </c>
      <c r="BD1540" t="e">
        <v>#N/A</v>
      </c>
      <c r="BE1540" t="e">
        <v>#N/A</v>
      </c>
      <c r="BG1540" t="e">
        <f t="shared" si="1197"/>
        <v>#N/A</v>
      </c>
      <c r="BH1540" t="e">
        <f t="shared" si="1198"/>
        <v>#N/A</v>
      </c>
      <c r="BI1540" t="e">
        <f t="shared" si="1199"/>
        <v>#N/A</v>
      </c>
      <c r="BL1540">
        <v>1533</v>
      </c>
      <c r="BM1540">
        <v>21.177599300473119</v>
      </c>
      <c r="BN1540">
        <v>10.452145538308358</v>
      </c>
      <c r="BP1540">
        <f t="shared" si="1200"/>
        <v>1</v>
      </c>
      <c r="BQ1540">
        <f t="shared" si="1201"/>
        <v>0</v>
      </c>
      <c r="BR1540">
        <f t="shared" si="1202"/>
        <v>10.725453762164761</v>
      </c>
      <c r="BU1540">
        <v>1533</v>
      </c>
      <c r="BV1540">
        <v>18.065200533476805</v>
      </c>
      <c r="BW1540">
        <v>44.969792723768201</v>
      </c>
      <c r="BY1540">
        <f t="shared" si="1203"/>
        <v>0</v>
      </c>
      <c r="BZ1540">
        <f t="shared" si="1204"/>
        <v>1</v>
      </c>
      <c r="CA1540">
        <f t="shared" si="1205"/>
        <v>26.904592190291396</v>
      </c>
      <c r="CD1540">
        <v>1533</v>
      </c>
      <c r="CE1540">
        <v>14.558543548942321</v>
      </c>
      <c r="CF1540">
        <v>28.164768299630829</v>
      </c>
      <c r="CH1540">
        <f t="shared" si="1206"/>
        <v>0</v>
      </c>
      <c r="CI1540">
        <f t="shared" si="1207"/>
        <v>1</v>
      </c>
      <c r="CJ1540">
        <f t="shared" si="1208"/>
        <v>13.606224750688508</v>
      </c>
      <c r="CM1540">
        <v>1533</v>
      </c>
      <c r="CN1540">
        <v>24.195055012991673</v>
      </c>
      <c r="CO1540">
        <v>15.607904765358553</v>
      </c>
      <c r="CQ1540">
        <f t="shared" si="1209"/>
        <v>1</v>
      </c>
      <c r="CR1540">
        <f t="shared" si="1210"/>
        <v>0</v>
      </c>
      <c r="CS1540">
        <f t="shared" si="1211"/>
        <v>8.5871502476331205</v>
      </c>
      <c r="CV1540">
        <v>1533</v>
      </c>
      <c r="CW1540">
        <v>20.922745327817246</v>
      </c>
      <c r="CX1540">
        <v>15.27000613374542</v>
      </c>
      <c r="CZ1540">
        <f t="shared" si="1212"/>
        <v>1</v>
      </c>
      <c r="DA1540">
        <f t="shared" si="1213"/>
        <v>0</v>
      </c>
      <c r="DB1540">
        <f t="shared" si="1214"/>
        <v>5.6527391940718257</v>
      </c>
      <c r="DE1540">
        <v>1533</v>
      </c>
      <c r="DF1540">
        <v>15.05444382017874</v>
      </c>
      <c r="DG1540">
        <v>10.814202253100522</v>
      </c>
      <c r="DI1540">
        <f t="shared" si="1215"/>
        <v>1</v>
      </c>
      <c r="DJ1540">
        <f t="shared" si="1216"/>
        <v>0</v>
      </c>
      <c r="DK1540">
        <f t="shared" si="1217"/>
        <v>4.2402415670782183</v>
      </c>
      <c r="DN1540">
        <v>1533</v>
      </c>
      <c r="DO1540">
        <v>25.50011967332026</v>
      </c>
      <c r="DP1540">
        <v>25.992543785677142</v>
      </c>
      <c r="DR1540">
        <f t="shared" si="1218"/>
        <v>0</v>
      </c>
      <c r="DS1540">
        <f t="shared" si="1219"/>
        <v>1</v>
      </c>
      <c r="DT1540">
        <f t="shared" si="1220"/>
        <v>0.49242411235688266</v>
      </c>
      <c r="DW1540">
        <v>1533</v>
      </c>
      <c r="DX1540">
        <v>14.615746339066419</v>
      </c>
      <c r="DY1540">
        <v>21.006613747843744</v>
      </c>
      <c r="EA1540">
        <f t="shared" si="1221"/>
        <v>0</v>
      </c>
      <c r="EB1540">
        <f t="shared" si="1222"/>
        <v>1</v>
      </c>
      <c r="EC1540">
        <f t="shared" si="1223"/>
        <v>6.390867408777325</v>
      </c>
      <c r="EF1540">
        <v>1533</v>
      </c>
      <c r="EG1540">
        <v>15.027690005442345</v>
      </c>
      <c r="EH1540">
        <v>14.210991820234371</v>
      </c>
      <c r="EJ1540">
        <f t="shared" si="1224"/>
        <v>1</v>
      </c>
      <c r="EK1540">
        <f t="shared" si="1225"/>
        <v>0</v>
      </c>
      <c r="EL1540">
        <f t="shared" si="1226"/>
        <v>0.81669818520797399</v>
      </c>
      <c r="EO1540">
        <v>1533</v>
      </c>
      <c r="EP1540">
        <v>21.20506540054258</v>
      </c>
      <c r="EQ1540">
        <v>25.677360285449424</v>
      </c>
      <c r="ES1540">
        <f t="shared" si="1227"/>
        <v>0</v>
      </c>
      <c r="ET1540">
        <f t="shared" si="1228"/>
        <v>1</v>
      </c>
      <c r="EU1540">
        <f t="shared" si="1229"/>
        <v>4.4722948849068445</v>
      </c>
    </row>
    <row r="1541" spans="1:151" x14ac:dyDescent="0.25">
      <c r="A1541">
        <v>1534</v>
      </c>
      <c r="B1541">
        <v>15.919530801528282</v>
      </c>
      <c r="C1541">
        <v>26.897742266507827</v>
      </c>
      <c r="E1541">
        <f t="shared" si="1230"/>
        <v>0</v>
      </c>
      <c r="F1541">
        <f t="shared" si="1181"/>
        <v>1</v>
      </c>
      <c r="G1541">
        <f t="shared" si="1231"/>
        <v>10.978211464979545</v>
      </c>
      <c r="J1541">
        <v>1534</v>
      </c>
      <c r="K1541">
        <v>33.273121058078921</v>
      </c>
      <c r="L1541">
        <v>22.543395778485646</v>
      </c>
      <c r="N1541">
        <f t="shared" si="1182"/>
        <v>1</v>
      </c>
      <c r="O1541">
        <f t="shared" si="1183"/>
        <v>0</v>
      </c>
      <c r="P1541">
        <f t="shared" si="1184"/>
        <v>10.729725279593275</v>
      </c>
      <c r="S1541">
        <v>1534</v>
      </c>
      <c r="T1541">
        <v>19.385254736507566</v>
      </c>
      <c r="U1541">
        <v>28.81237259500465</v>
      </c>
      <c r="W1541">
        <f t="shared" si="1185"/>
        <v>0</v>
      </c>
      <c r="X1541">
        <f t="shared" si="1186"/>
        <v>1</v>
      </c>
      <c r="Y1541">
        <f t="shared" si="1187"/>
        <v>9.4271178584970841</v>
      </c>
      <c r="AB1541">
        <v>1534</v>
      </c>
      <c r="AC1541">
        <v>10.532174580703963</v>
      </c>
      <c r="AD1541">
        <v>19.049875930915121</v>
      </c>
      <c r="AF1541">
        <f t="shared" si="1188"/>
        <v>0</v>
      </c>
      <c r="AG1541">
        <f t="shared" si="1189"/>
        <v>1</v>
      </c>
      <c r="AH1541">
        <f t="shared" si="1190"/>
        <v>8.5177013502111585</v>
      </c>
      <c r="AK1541">
        <v>1534</v>
      </c>
      <c r="AL1541">
        <v>10.588435478934798</v>
      </c>
      <c r="AM1541">
        <v>37.821028305277892</v>
      </c>
      <c r="AO1541">
        <f t="shared" si="1191"/>
        <v>0</v>
      </c>
      <c r="AP1541">
        <f t="shared" si="1192"/>
        <v>1</v>
      </c>
      <c r="AQ1541">
        <f t="shared" si="1193"/>
        <v>27.232592826343094</v>
      </c>
      <c r="AT1541">
        <v>1534</v>
      </c>
      <c r="AU1541">
        <v>17.620847455182091</v>
      </c>
      <c r="AV1541">
        <v>23.181961456303959</v>
      </c>
      <c r="AX1541">
        <f t="shared" si="1194"/>
        <v>0</v>
      </c>
      <c r="AY1541">
        <f t="shared" si="1195"/>
        <v>1</v>
      </c>
      <c r="AZ1541">
        <f t="shared" si="1196"/>
        <v>5.5611140011218687</v>
      </c>
      <c r="BC1541">
        <v>1534</v>
      </c>
      <c r="BD1541" t="e">
        <v>#N/A</v>
      </c>
      <c r="BE1541" t="e">
        <v>#N/A</v>
      </c>
      <c r="BG1541" t="e">
        <f t="shared" si="1197"/>
        <v>#N/A</v>
      </c>
      <c r="BH1541" t="e">
        <f t="shared" si="1198"/>
        <v>#N/A</v>
      </c>
      <c r="BI1541" t="e">
        <f t="shared" si="1199"/>
        <v>#N/A</v>
      </c>
      <c r="BL1541">
        <v>1534</v>
      </c>
      <c r="BM1541">
        <v>34.446541407080318</v>
      </c>
      <c r="BN1541">
        <v>12.170362471512071</v>
      </c>
      <c r="BP1541">
        <f t="shared" si="1200"/>
        <v>1</v>
      </c>
      <c r="BQ1541">
        <f t="shared" si="1201"/>
        <v>0</v>
      </c>
      <c r="BR1541">
        <f t="shared" si="1202"/>
        <v>22.276178935568247</v>
      </c>
      <c r="BU1541">
        <v>1534</v>
      </c>
      <c r="BV1541">
        <v>24.68733809004971</v>
      </c>
      <c r="BW1541">
        <v>22.009657223505819</v>
      </c>
      <c r="BY1541">
        <f t="shared" si="1203"/>
        <v>1</v>
      </c>
      <c r="BZ1541">
        <f t="shared" si="1204"/>
        <v>0</v>
      </c>
      <c r="CA1541">
        <f t="shared" si="1205"/>
        <v>2.6776808665438914</v>
      </c>
      <c r="CD1541">
        <v>1534</v>
      </c>
      <c r="CE1541">
        <v>23.146770925212902</v>
      </c>
      <c r="CF1541">
        <v>37.851720287408732</v>
      </c>
      <c r="CH1541">
        <f t="shared" si="1206"/>
        <v>0</v>
      </c>
      <c r="CI1541">
        <f t="shared" si="1207"/>
        <v>1</v>
      </c>
      <c r="CJ1541">
        <f t="shared" si="1208"/>
        <v>14.70494936219583</v>
      </c>
      <c r="CM1541">
        <v>1534</v>
      </c>
      <c r="CN1541">
        <v>18.289988624371794</v>
      </c>
      <c r="CO1541">
        <v>20.107642923370197</v>
      </c>
      <c r="CQ1541">
        <f t="shared" si="1209"/>
        <v>0</v>
      </c>
      <c r="CR1541">
        <f t="shared" si="1210"/>
        <v>1</v>
      </c>
      <c r="CS1541">
        <f t="shared" si="1211"/>
        <v>1.8176542989984021</v>
      </c>
      <c r="CV1541">
        <v>1534</v>
      </c>
      <c r="CW1541">
        <v>18.189046239052544</v>
      </c>
      <c r="CX1541">
        <v>20.334980970855128</v>
      </c>
      <c r="CZ1541">
        <f t="shared" si="1212"/>
        <v>0</v>
      </c>
      <c r="DA1541">
        <f t="shared" si="1213"/>
        <v>1</v>
      </c>
      <c r="DB1541">
        <f t="shared" si="1214"/>
        <v>2.1459347318025834</v>
      </c>
      <c r="DE1541">
        <v>1534</v>
      </c>
      <c r="DF1541">
        <v>28.574692498335533</v>
      </c>
      <c r="DG1541">
        <v>34.02029224543913</v>
      </c>
      <c r="DI1541">
        <f t="shared" si="1215"/>
        <v>0</v>
      </c>
      <c r="DJ1541">
        <f t="shared" si="1216"/>
        <v>1</v>
      </c>
      <c r="DK1541">
        <f t="shared" si="1217"/>
        <v>5.4455997471035964</v>
      </c>
      <c r="DN1541">
        <v>1534</v>
      </c>
      <c r="DO1541">
        <v>19.963224555268511</v>
      </c>
      <c r="DP1541">
        <v>8.5950608338171257</v>
      </c>
      <c r="DR1541">
        <f t="shared" si="1218"/>
        <v>1</v>
      </c>
      <c r="DS1541">
        <f t="shared" si="1219"/>
        <v>0</v>
      </c>
      <c r="DT1541">
        <f t="shared" si="1220"/>
        <v>11.368163721451385</v>
      </c>
      <c r="DW1541">
        <v>1534</v>
      </c>
      <c r="DX1541">
        <v>23.322647304969298</v>
      </c>
      <c r="DY1541">
        <v>25.039693955630277</v>
      </c>
      <c r="EA1541">
        <f t="shared" si="1221"/>
        <v>0</v>
      </c>
      <c r="EB1541">
        <f t="shared" si="1222"/>
        <v>1</v>
      </c>
      <c r="EC1541">
        <f t="shared" si="1223"/>
        <v>1.7170466506609792</v>
      </c>
      <c r="EF1541">
        <v>1534</v>
      </c>
      <c r="EG1541">
        <v>15.389325359754125</v>
      </c>
      <c r="EH1541">
        <v>18.736890487292598</v>
      </c>
      <c r="EJ1541">
        <f t="shared" si="1224"/>
        <v>0</v>
      </c>
      <c r="EK1541">
        <f t="shared" si="1225"/>
        <v>1</v>
      </c>
      <c r="EL1541">
        <f t="shared" si="1226"/>
        <v>3.3475651275384735</v>
      </c>
      <c r="EO1541">
        <v>1534</v>
      </c>
      <c r="EP1541">
        <v>21.508687341007459</v>
      </c>
      <c r="EQ1541">
        <v>23.854827242748943</v>
      </c>
      <c r="ES1541">
        <f t="shared" si="1227"/>
        <v>0</v>
      </c>
      <c r="ET1541">
        <f t="shared" si="1228"/>
        <v>1</v>
      </c>
      <c r="EU1541">
        <f t="shared" si="1229"/>
        <v>2.3461399017414841</v>
      </c>
    </row>
    <row r="1542" spans="1:151" x14ac:dyDescent="0.25">
      <c r="A1542">
        <v>1535</v>
      </c>
      <c r="B1542">
        <v>8.142606279930229</v>
      </c>
      <c r="C1542">
        <v>38.742551613750713</v>
      </c>
      <c r="E1542">
        <f t="shared" si="1230"/>
        <v>0</v>
      </c>
      <c r="F1542">
        <f t="shared" si="1181"/>
        <v>1</v>
      </c>
      <c r="G1542">
        <f t="shared" si="1231"/>
        <v>30.599945333820486</v>
      </c>
      <c r="J1542">
        <v>1535</v>
      </c>
      <c r="K1542">
        <v>24.63024522779687</v>
      </c>
      <c r="L1542">
        <v>16.239006180886975</v>
      </c>
      <c r="N1542">
        <f t="shared" si="1182"/>
        <v>1</v>
      </c>
      <c r="O1542">
        <f t="shared" si="1183"/>
        <v>0</v>
      </c>
      <c r="P1542">
        <f t="shared" si="1184"/>
        <v>8.3912390469098952</v>
      </c>
      <c r="S1542">
        <v>1535</v>
      </c>
      <c r="T1542">
        <v>17.648366770137905</v>
      </c>
      <c r="U1542">
        <v>28.861004449888419</v>
      </c>
      <c r="W1542">
        <f t="shared" si="1185"/>
        <v>0</v>
      </c>
      <c r="X1542">
        <f t="shared" si="1186"/>
        <v>1</v>
      </c>
      <c r="Y1542">
        <f t="shared" si="1187"/>
        <v>11.212637679750515</v>
      </c>
      <c r="AB1542">
        <v>1535</v>
      </c>
      <c r="AC1542">
        <v>19.816413929406014</v>
      </c>
      <c r="AD1542">
        <v>18.628514561928014</v>
      </c>
      <c r="AF1542">
        <f t="shared" si="1188"/>
        <v>1</v>
      </c>
      <c r="AG1542">
        <f t="shared" si="1189"/>
        <v>0</v>
      </c>
      <c r="AH1542">
        <f t="shared" si="1190"/>
        <v>1.1878993674779998</v>
      </c>
      <c r="AK1542">
        <v>1535</v>
      </c>
      <c r="AL1542">
        <v>25.442780690378054</v>
      </c>
      <c r="AM1542">
        <v>33.732415001910674</v>
      </c>
      <c r="AO1542">
        <f t="shared" si="1191"/>
        <v>0</v>
      </c>
      <c r="AP1542">
        <f t="shared" si="1192"/>
        <v>1</v>
      </c>
      <c r="AQ1542">
        <f t="shared" si="1193"/>
        <v>8.2896343115326196</v>
      </c>
      <c r="AT1542">
        <v>1535</v>
      </c>
      <c r="AU1542">
        <v>23.659855762545916</v>
      </c>
      <c r="AV1542">
        <v>14.880931472139791</v>
      </c>
      <c r="AX1542">
        <f t="shared" si="1194"/>
        <v>1</v>
      </c>
      <c r="AY1542">
        <f t="shared" si="1195"/>
        <v>0</v>
      </c>
      <c r="AZ1542">
        <f t="shared" si="1196"/>
        <v>8.7789242904061258</v>
      </c>
      <c r="BC1542">
        <v>1535</v>
      </c>
      <c r="BD1542" t="e">
        <v>#N/A</v>
      </c>
      <c r="BE1542" t="e">
        <v>#N/A</v>
      </c>
      <c r="BG1542" t="e">
        <f t="shared" si="1197"/>
        <v>#N/A</v>
      </c>
      <c r="BH1542" t="e">
        <f t="shared" si="1198"/>
        <v>#N/A</v>
      </c>
      <c r="BI1542" t="e">
        <f t="shared" si="1199"/>
        <v>#N/A</v>
      </c>
      <c r="BL1542">
        <v>1535</v>
      </c>
      <c r="BM1542">
        <v>21.941375368048689</v>
      </c>
      <c r="BN1542">
        <v>13.350989715549986</v>
      </c>
      <c r="BP1542">
        <f t="shared" si="1200"/>
        <v>1</v>
      </c>
      <c r="BQ1542">
        <f t="shared" si="1201"/>
        <v>0</v>
      </c>
      <c r="BR1542">
        <f t="shared" si="1202"/>
        <v>8.5903856524987035</v>
      </c>
      <c r="BU1542">
        <v>1535</v>
      </c>
      <c r="BV1542">
        <v>15.32055067906601</v>
      </c>
      <c r="BW1542">
        <v>22.004921137724018</v>
      </c>
      <c r="BY1542">
        <f t="shared" si="1203"/>
        <v>0</v>
      </c>
      <c r="BZ1542">
        <f t="shared" si="1204"/>
        <v>1</v>
      </c>
      <c r="CA1542">
        <f t="shared" si="1205"/>
        <v>6.6843704586580088</v>
      </c>
      <c r="CD1542">
        <v>1535</v>
      </c>
      <c r="CE1542">
        <v>26.000107397200019</v>
      </c>
      <c r="CF1542">
        <v>48.823016065046417</v>
      </c>
      <c r="CH1542">
        <f t="shared" si="1206"/>
        <v>0</v>
      </c>
      <c r="CI1542">
        <f t="shared" si="1207"/>
        <v>1</v>
      </c>
      <c r="CJ1542">
        <f t="shared" si="1208"/>
        <v>22.822908667846399</v>
      </c>
      <c r="CM1542">
        <v>1535</v>
      </c>
      <c r="CN1542">
        <v>17.351228335055787</v>
      </c>
      <c r="CO1542">
        <v>10.128166296152529</v>
      </c>
      <c r="CQ1542">
        <f t="shared" si="1209"/>
        <v>1</v>
      </c>
      <c r="CR1542">
        <f t="shared" si="1210"/>
        <v>0</v>
      </c>
      <c r="CS1542">
        <f t="shared" si="1211"/>
        <v>7.223062038903258</v>
      </c>
      <c r="CV1542">
        <v>1535</v>
      </c>
      <c r="CW1542">
        <v>26.636897028789519</v>
      </c>
      <c r="CX1542">
        <v>17.074260813242432</v>
      </c>
      <c r="CZ1542">
        <f t="shared" si="1212"/>
        <v>1</v>
      </c>
      <c r="DA1542">
        <f t="shared" si="1213"/>
        <v>0</v>
      </c>
      <c r="DB1542">
        <f t="shared" si="1214"/>
        <v>9.5626362155470872</v>
      </c>
      <c r="DE1542">
        <v>1535</v>
      </c>
      <c r="DF1542">
        <v>14.61641617383745</v>
      </c>
      <c r="DG1542">
        <v>19.35715752614048</v>
      </c>
      <c r="DI1542">
        <f t="shared" si="1215"/>
        <v>0</v>
      </c>
      <c r="DJ1542">
        <f t="shared" si="1216"/>
        <v>1</v>
      </c>
      <c r="DK1542">
        <f t="shared" si="1217"/>
        <v>4.7407413523030293</v>
      </c>
      <c r="DN1542">
        <v>1535</v>
      </c>
      <c r="DO1542">
        <v>24.06118331744684</v>
      </c>
      <c r="DP1542">
        <v>14.823240530970695</v>
      </c>
      <c r="DR1542">
        <f t="shared" si="1218"/>
        <v>1</v>
      </c>
      <c r="DS1542">
        <f t="shared" si="1219"/>
        <v>0</v>
      </c>
      <c r="DT1542">
        <f t="shared" si="1220"/>
        <v>9.237942786476145</v>
      </c>
      <c r="DW1542">
        <v>1535</v>
      </c>
      <c r="DX1542">
        <v>15.138519937723499</v>
      </c>
      <c r="DY1542">
        <v>27.527527915265967</v>
      </c>
      <c r="EA1542">
        <f t="shared" si="1221"/>
        <v>0</v>
      </c>
      <c r="EB1542">
        <f t="shared" si="1222"/>
        <v>1</v>
      </c>
      <c r="EC1542">
        <f t="shared" si="1223"/>
        <v>12.389007977542468</v>
      </c>
      <c r="EF1542">
        <v>1535</v>
      </c>
      <c r="EG1542">
        <v>25.526377451594772</v>
      </c>
      <c r="EH1542">
        <v>16.255456782874681</v>
      </c>
      <c r="EJ1542">
        <f t="shared" si="1224"/>
        <v>1</v>
      </c>
      <c r="EK1542">
        <f t="shared" si="1225"/>
        <v>0</v>
      </c>
      <c r="EL1542">
        <f t="shared" si="1226"/>
        <v>9.2709206687200911</v>
      </c>
      <c r="EO1542">
        <v>1535</v>
      </c>
      <c r="EP1542">
        <v>21.22106025722346</v>
      </c>
      <c r="EQ1542">
        <v>28.417556018012917</v>
      </c>
      <c r="ES1542">
        <f t="shared" si="1227"/>
        <v>0</v>
      </c>
      <c r="ET1542">
        <f t="shared" si="1228"/>
        <v>1</v>
      </c>
      <c r="EU1542">
        <f t="shared" si="1229"/>
        <v>7.1964957607894569</v>
      </c>
    </row>
    <row r="1543" spans="1:151" x14ac:dyDescent="0.25">
      <c r="A1543">
        <v>1536</v>
      </c>
      <c r="B1543">
        <v>15.97176749418256</v>
      </c>
      <c r="C1543">
        <v>7.1440142450860336</v>
      </c>
      <c r="E1543">
        <f t="shared" si="1230"/>
        <v>1</v>
      </c>
      <c r="F1543">
        <f t="shared" si="1181"/>
        <v>0</v>
      </c>
      <c r="G1543">
        <f t="shared" si="1231"/>
        <v>8.827753249096526</v>
      </c>
      <c r="J1543">
        <v>1536</v>
      </c>
      <c r="K1543">
        <v>20.995678594446012</v>
      </c>
      <c r="L1543">
        <v>19.852255104142074</v>
      </c>
      <c r="N1543">
        <f t="shared" si="1182"/>
        <v>1</v>
      </c>
      <c r="O1543">
        <f t="shared" si="1183"/>
        <v>0</v>
      </c>
      <c r="P1543">
        <f t="shared" si="1184"/>
        <v>1.1434234903039382</v>
      </c>
      <c r="S1543">
        <v>1536</v>
      </c>
      <c r="T1543">
        <v>14.71752047795699</v>
      </c>
      <c r="U1543">
        <v>11.869062251127321</v>
      </c>
      <c r="W1543">
        <f t="shared" si="1185"/>
        <v>1</v>
      </c>
      <c r="X1543">
        <f t="shared" si="1186"/>
        <v>0</v>
      </c>
      <c r="Y1543">
        <f t="shared" si="1187"/>
        <v>2.8484582268296688</v>
      </c>
      <c r="AB1543">
        <v>1536</v>
      </c>
      <c r="AC1543">
        <v>27.66581596801748</v>
      </c>
      <c r="AD1543">
        <v>15.750884206373037</v>
      </c>
      <c r="AF1543">
        <f t="shared" si="1188"/>
        <v>1</v>
      </c>
      <c r="AG1543">
        <f t="shared" si="1189"/>
        <v>0</v>
      </c>
      <c r="AH1543">
        <f t="shared" si="1190"/>
        <v>11.914931761644443</v>
      </c>
      <c r="AK1543">
        <v>1536</v>
      </c>
      <c r="AL1543">
        <v>18.248163473451495</v>
      </c>
      <c r="AM1543">
        <v>17.766981268802979</v>
      </c>
      <c r="AO1543">
        <f t="shared" si="1191"/>
        <v>1</v>
      </c>
      <c r="AP1543">
        <f t="shared" si="1192"/>
        <v>0</v>
      </c>
      <c r="AQ1543">
        <f t="shared" si="1193"/>
        <v>0.48118220464851547</v>
      </c>
      <c r="AT1543">
        <v>1536</v>
      </c>
      <c r="AU1543">
        <v>19.152448257727031</v>
      </c>
      <c r="AV1543">
        <v>17.533972810018142</v>
      </c>
      <c r="AX1543">
        <f t="shared" si="1194"/>
        <v>1</v>
      </c>
      <c r="AY1543">
        <f t="shared" si="1195"/>
        <v>0</v>
      </c>
      <c r="AZ1543">
        <f t="shared" si="1196"/>
        <v>1.6184754477088887</v>
      </c>
      <c r="BC1543">
        <v>1536</v>
      </c>
      <c r="BD1543" t="e">
        <v>#N/A</v>
      </c>
      <c r="BE1543" t="e">
        <v>#N/A</v>
      </c>
      <c r="BG1543" t="e">
        <f t="shared" si="1197"/>
        <v>#N/A</v>
      </c>
      <c r="BH1543" t="e">
        <f t="shared" si="1198"/>
        <v>#N/A</v>
      </c>
      <c r="BI1543" t="e">
        <f t="shared" si="1199"/>
        <v>#N/A</v>
      </c>
      <c r="BL1543">
        <v>1536</v>
      </c>
      <c r="BM1543">
        <v>23.475830889928861</v>
      </c>
      <c r="BN1543">
        <v>11.227346365027266</v>
      </c>
      <c r="BP1543">
        <f t="shared" si="1200"/>
        <v>1</v>
      </c>
      <c r="BQ1543">
        <f t="shared" si="1201"/>
        <v>0</v>
      </c>
      <c r="BR1543">
        <f t="shared" si="1202"/>
        <v>12.248484524901595</v>
      </c>
      <c r="BU1543">
        <v>1536</v>
      </c>
      <c r="BV1543">
        <v>24.647062534895841</v>
      </c>
      <c r="BW1543">
        <v>15.489273542442163</v>
      </c>
      <c r="BY1543">
        <f t="shared" si="1203"/>
        <v>1</v>
      </c>
      <c r="BZ1543">
        <f t="shared" si="1204"/>
        <v>0</v>
      </c>
      <c r="CA1543">
        <f t="shared" si="1205"/>
        <v>9.1577889924536784</v>
      </c>
      <c r="CD1543">
        <v>1536</v>
      </c>
      <c r="CE1543">
        <v>23.998195114097637</v>
      </c>
      <c r="CF1543">
        <v>33.099551778471898</v>
      </c>
      <c r="CH1543">
        <f t="shared" si="1206"/>
        <v>0</v>
      </c>
      <c r="CI1543">
        <f t="shared" si="1207"/>
        <v>1</v>
      </c>
      <c r="CJ1543">
        <f t="shared" si="1208"/>
        <v>9.1013566643742614</v>
      </c>
      <c r="CM1543">
        <v>1536</v>
      </c>
      <c r="CN1543">
        <v>19.990852375379394</v>
      </c>
      <c r="CO1543">
        <v>4.8387543991838271</v>
      </c>
      <c r="CQ1543">
        <f t="shared" si="1209"/>
        <v>1</v>
      </c>
      <c r="CR1543">
        <f t="shared" si="1210"/>
        <v>0</v>
      </c>
      <c r="CS1543">
        <f t="shared" si="1211"/>
        <v>15.152097976195567</v>
      </c>
      <c r="CV1543">
        <v>1536</v>
      </c>
      <c r="CW1543">
        <v>24.522500921009318</v>
      </c>
      <c r="CX1543">
        <v>17.809615809027523</v>
      </c>
      <c r="CZ1543">
        <f t="shared" si="1212"/>
        <v>1</v>
      </c>
      <c r="DA1543">
        <f t="shared" si="1213"/>
        <v>0</v>
      </c>
      <c r="DB1543">
        <f t="shared" si="1214"/>
        <v>6.7128851119817945</v>
      </c>
      <c r="DE1543">
        <v>1536</v>
      </c>
      <c r="DF1543">
        <v>9.7389909005173205</v>
      </c>
      <c r="DG1543">
        <v>20.774306825636387</v>
      </c>
      <c r="DI1543">
        <f t="shared" si="1215"/>
        <v>0</v>
      </c>
      <c r="DJ1543">
        <f t="shared" si="1216"/>
        <v>1</v>
      </c>
      <c r="DK1543">
        <f t="shared" si="1217"/>
        <v>11.035315925119066</v>
      </c>
      <c r="DN1543">
        <v>1536</v>
      </c>
      <c r="DO1543">
        <v>26.237913386980125</v>
      </c>
      <c r="DP1543">
        <v>14.714216809196216</v>
      </c>
      <c r="DR1543">
        <f t="shared" si="1218"/>
        <v>1</v>
      </c>
      <c r="DS1543">
        <f t="shared" si="1219"/>
        <v>0</v>
      </c>
      <c r="DT1543">
        <f t="shared" si="1220"/>
        <v>11.523696577783909</v>
      </c>
      <c r="DW1543">
        <v>1536</v>
      </c>
      <c r="DX1543">
        <v>11.406145033628004</v>
      </c>
      <c r="DY1543">
        <v>17.436603284751875</v>
      </c>
      <c r="EA1543">
        <f t="shared" si="1221"/>
        <v>0</v>
      </c>
      <c r="EB1543">
        <f t="shared" si="1222"/>
        <v>1</v>
      </c>
      <c r="EC1543">
        <f t="shared" si="1223"/>
        <v>6.0304582511238713</v>
      </c>
      <c r="EF1543">
        <v>1536</v>
      </c>
      <c r="EG1543">
        <v>23.985719238494053</v>
      </c>
      <c r="EH1543">
        <v>15.912681969370853</v>
      </c>
      <c r="EJ1543">
        <f t="shared" si="1224"/>
        <v>1</v>
      </c>
      <c r="EK1543">
        <f t="shared" si="1225"/>
        <v>0</v>
      </c>
      <c r="EL1543">
        <f t="shared" si="1226"/>
        <v>8.0730372691231995</v>
      </c>
      <c r="EO1543">
        <v>1536</v>
      </c>
      <c r="EP1543">
        <v>27.712649777927766</v>
      </c>
      <c r="EQ1543">
        <v>0.40362591870433562</v>
      </c>
      <c r="ES1543">
        <f t="shared" si="1227"/>
        <v>1</v>
      </c>
      <c r="ET1543">
        <f t="shared" si="1228"/>
        <v>0</v>
      </c>
      <c r="EU1543">
        <f t="shared" si="1229"/>
        <v>27.30902385922343</v>
      </c>
    </row>
    <row r="1544" spans="1:151" x14ac:dyDescent="0.25">
      <c r="A1544">
        <v>1537</v>
      </c>
      <c r="B1544">
        <v>14.577479704855286</v>
      </c>
      <c r="C1544">
        <v>21.783911143110107</v>
      </c>
      <c r="E1544">
        <f t="shared" si="1230"/>
        <v>0</v>
      </c>
      <c r="F1544">
        <f t="shared" ref="F1544:F1607" si="1232">IF(E1544&gt;0,0,1)</f>
        <v>1</v>
      </c>
      <c r="G1544">
        <f t="shared" si="1231"/>
        <v>7.2064314382548211</v>
      </c>
      <c r="J1544">
        <v>1537</v>
      </c>
      <c r="K1544">
        <v>23.33233623200541</v>
      </c>
      <c r="L1544">
        <v>10.651093195268793</v>
      </c>
      <c r="N1544">
        <f t="shared" ref="N1544:N1607" si="1233">IF(K1544&gt;L1544,1,0)</f>
        <v>1</v>
      </c>
      <c r="O1544">
        <f t="shared" ref="O1544:O1607" si="1234">IF(N1544&gt;0,0,1)</f>
        <v>0</v>
      </c>
      <c r="P1544">
        <f t="shared" ref="P1544:P1607" si="1235">IF(K1544&gt;L1544,K1544-L1544,L1544-K1544)</f>
        <v>12.681243036736618</v>
      </c>
      <c r="S1544">
        <v>1537</v>
      </c>
      <c r="T1544">
        <v>24.804607970984257</v>
      </c>
      <c r="U1544">
        <v>52.929104161621389</v>
      </c>
      <c r="W1544">
        <f t="shared" ref="W1544:W1607" si="1236">IF(T1544&gt;U1544,1,0)</f>
        <v>0</v>
      </c>
      <c r="X1544">
        <f t="shared" ref="X1544:X1607" si="1237">IF(W1544&gt;0,0,1)</f>
        <v>1</v>
      </c>
      <c r="Y1544">
        <f t="shared" ref="Y1544:Y1607" si="1238">IF(T1544&gt;U1544,T1544-U1544,U1544-T1544)</f>
        <v>28.124496190637132</v>
      </c>
      <c r="AB1544">
        <v>1537</v>
      </c>
      <c r="AC1544">
        <v>26.490131332583946</v>
      </c>
      <c r="AD1544">
        <v>16.381102472907447</v>
      </c>
      <c r="AF1544">
        <f t="shared" ref="AF1544:AF1607" si="1239">IF(AC1544&gt;AD1544,1,0)</f>
        <v>1</v>
      </c>
      <c r="AG1544">
        <f t="shared" ref="AG1544:AG1607" si="1240">IF(AF1544&gt;0,0,1)</f>
        <v>0</v>
      </c>
      <c r="AH1544">
        <f t="shared" ref="AH1544:AH1607" si="1241">IF(AC1544&gt;AD1544,AC1544-AD1544,AD1544-AC1544)</f>
        <v>10.109028859676499</v>
      </c>
      <c r="AK1544">
        <v>1537</v>
      </c>
      <c r="AL1544">
        <v>25.432464313728818</v>
      </c>
      <c r="AM1544">
        <v>29.335695220511045</v>
      </c>
      <c r="AO1544">
        <f t="shared" ref="AO1544:AO1607" si="1242">IF(AL1544&gt;AM1544,1,0)</f>
        <v>0</v>
      </c>
      <c r="AP1544">
        <f t="shared" ref="AP1544:AP1607" si="1243">IF(AO1544&gt;0,0,1)</f>
        <v>1</v>
      </c>
      <c r="AQ1544">
        <f t="shared" ref="AQ1544:AQ1607" si="1244">IF(AL1544&gt;AM1544,AL1544-AM1544,AM1544-AL1544)</f>
        <v>3.9032309067822268</v>
      </c>
      <c r="AT1544">
        <v>1537</v>
      </c>
      <c r="AU1544">
        <v>20.899096499760127</v>
      </c>
      <c r="AV1544">
        <v>25.872430464344994</v>
      </c>
      <c r="AX1544">
        <f t="shared" ref="AX1544:AX1607" si="1245">IF(AU1544&gt;AV1544,1,0)</f>
        <v>0</v>
      </c>
      <c r="AY1544">
        <f t="shared" ref="AY1544:AY1607" si="1246">IF(AX1544&gt;0,0,1)</f>
        <v>1</v>
      </c>
      <c r="AZ1544">
        <f t="shared" ref="AZ1544:AZ1607" si="1247">IF(AU1544&gt;AV1544,AU1544-AV1544,AV1544-AU1544)</f>
        <v>4.9733339645848673</v>
      </c>
      <c r="BC1544">
        <v>1537</v>
      </c>
      <c r="BD1544" t="e">
        <v>#N/A</v>
      </c>
      <c r="BE1544" t="e">
        <v>#N/A</v>
      </c>
      <c r="BG1544" t="e">
        <f t="shared" ref="BG1544:BG1607" si="1248">IF(BD1544&gt;BE1544,1,0)</f>
        <v>#N/A</v>
      </c>
      <c r="BH1544" t="e">
        <f t="shared" ref="BH1544:BH1607" si="1249">IF(BG1544&gt;0,0,1)</f>
        <v>#N/A</v>
      </c>
      <c r="BI1544" t="e">
        <f t="shared" ref="BI1544:BI1607" si="1250">IF(BD1544&gt;BE1544,BD1544-BE1544,BE1544-BD1544)</f>
        <v>#N/A</v>
      </c>
      <c r="BL1544">
        <v>1537</v>
      </c>
      <c r="BM1544">
        <v>26.65174578099516</v>
      </c>
      <c r="BN1544">
        <v>12.915886390342665</v>
      </c>
      <c r="BP1544">
        <f t="shared" ref="BP1544:BP1607" si="1251">IF(BM1544&gt;BN1544,1,0)</f>
        <v>1</v>
      </c>
      <c r="BQ1544">
        <f t="shared" ref="BQ1544:BQ1607" si="1252">IF(BP1544&gt;0,0,1)</f>
        <v>0</v>
      </c>
      <c r="BR1544">
        <f t="shared" ref="BR1544:BR1607" si="1253">IF(BM1544&gt;BN1544,BM1544-BN1544,BN1544-BM1544)</f>
        <v>13.735859390652495</v>
      </c>
      <c r="BU1544">
        <v>1537</v>
      </c>
      <c r="BV1544">
        <v>24.571324829527967</v>
      </c>
      <c r="BW1544">
        <v>18.266785907444685</v>
      </c>
      <c r="BY1544">
        <f t="shared" ref="BY1544:BY1607" si="1254">IF(BV1544&gt;BW1544,1,0)</f>
        <v>1</v>
      </c>
      <c r="BZ1544">
        <f t="shared" ref="BZ1544:BZ1607" si="1255">IF(BY1544&gt;0,0,1)</f>
        <v>0</v>
      </c>
      <c r="CA1544">
        <f t="shared" ref="CA1544:CA1607" si="1256">IF(BV1544&gt;BW1544,BV1544-BW1544,BW1544-BV1544)</f>
        <v>6.3045389220832817</v>
      </c>
      <c r="CD1544">
        <v>1537</v>
      </c>
      <c r="CE1544">
        <v>18.173474508258447</v>
      </c>
      <c r="CF1544">
        <v>34.050812884293627</v>
      </c>
      <c r="CH1544">
        <f t="shared" ref="CH1544:CH1607" si="1257">IF(CE1544&gt;CF1544,1,0)</f>
        <v>0</v>
      </c>
      <c r="CI1544">
        <f t="shared" ref="CI1544:CI1607" si="1258">IF(CH1544&gt;0,0,1)</f>
        <v>1</v>
      </c>
      <c r="CJ1544">
        <f t="shared" ref="CJ1544:CJ1607" si="1259">IF(CE1544&gt;CF1544,CE1544-CF1544,CF1544-CE1544)</f>
        <v>15.87733837603518</v>
      </c>
      <c r="CM1544">
        <v>1537</v>
      </c>
      <c r="CN1544">
        <v>25.274696965390611</v>
      </c>
      <c r="CO1544">
        <v>12.233496106096712</v>
      </c>
      <c r="CQ1544">
        <f t="shared" ref="CQ1544:CQ1607" si="1260">IF(CN1544&gt;CO1544,1,0)</f>
        <v>1</v>
      </c>
      <c r="CR1544">
        <f t="shared" ref="CR1544:CR1607" si="1261">IF(CQ1544&gt;0,0,1)</f>
        <v>0</v>
      </c>
      <c r="CS1544">
        <f t="shared" ref="CS1544:CS1607" si="1262">IF(CN1544&gt;CO1544,CN1544-CO1544,CO1544-CN1544)</f>
        <v>13.041200859293898</v>
      </c>
      <c r="CV1544">
        <v>1537</v>
      </c>
      <c r="CW1544">
        <v>23.590980777421091</v>
      </c>
      <c r="CX1544">
        <v>18.224208125806019</v>
      </c>
      <c r="CZ1544">
        <f t="shared" ref="CZ1544:CZ1607" si="1263">IF(CW1544&gt;CX1544,1,0)</f>
        <v>1</v>
      </c>
      <c r="DA1544">
        <f t="shared" ref="DA1544:DA1607" si="1264">IF(CZ1544&gt;0,0,1)</f>
        <v>0</v>
      </c>
      <c r="DB1544">
        <f t="shared" ref="DB1544:DB1607" si="1265">IF(CW1544&gt;CX1544,CW1544-CX1544,CX1544-CW1544)</f>
        <v>5.3667726516150722</v>
      </c>
      <c r="DE1544">
        <v>1537</v>
      </c>
      <c r="DF1544">
        <v>13.38342856685902</v>
      </c>
      <c r="DG1544">
        <v>16.307553399983405</v>
      </c>
      <c r="DI1544">
        <f t="shared" ref="DI1544:DI1607" si="1266">IF(DF1544&gt;DG1544,1,0)</f>
        <v>0</v>
      </c>
      <c r="DJ1544">
        <f t="shared" ref="DJ1544:DJ1607" si="1267">IF(DI1544&gt;0,0,1)</f>
        <v>1</v>
      </c>
      <c r="DK1544">
        <f t="shared" ref="DK1544:DK1607" si="1268">IF(DF1544&gt;DG1544,DF1544-DG1544,DG1544-DF1544)</f>
        <v>2.9241248331243845</v>
      </c>
      <c r="DN1544">
        <v>1537</v>
      </c>
      <c r="DO1544">
        <v>23.920514497392688</v>
      </c>
      <c r="DP1544">
        <v>16.526793178215247</v>
      </c>
      <c r="DR1544">
        <f t="shared" ref="DR1544:DR1607" si="1269">IF(DO1544&gt;DP1544,1,0)</f>
        <v>1</v>
      </c>
      <c r="DS1544">
        <f t="shared" ref="DS1544:DS1607" si="1270">IF(DR1544&gt;0,0,1)</f>
        <v>0</v>
      </c>
      <c r="DT1544">
        <f t="shared" ref="DT1544:DT1607" si="1271">IF(DO1544&gt;DP1544,DO1544-DP1544,DP1544-DO1544)</f>
        <v>7.3937213191774411</v>
      </c>
      <c r="DW1544">
        <v>1537</v>
      </c>
      <c r="DX1544">
        <v>8.6397961593723451</v>
      </c>
      <c r="DY1544">
        <v>21.011010674952445</v>
      </c>
      <c r="EA1544">
        <f t="shared" ref="EA1544:EA1607" si="1272">IF(DX1544&gt;DY1544,1,0)</f>
        <v>0</v>
      </c>
      <c r="EB1544">
        <f t="shared" ref="EB1544:EB1607" si="1273">IF(EA1544&gt;0,0,1)</f>
        <v>1</v>
      </c>
      <c r="EC1544">
        <f t="shared" ref="EC1544:EC1607" si="1274">IF(DX1544&gt;DY1544,DX1544-DY1544,DY1544-DX1544)</f>
        <v>12.3712145155801</v>
      </c>
      <c r="EF1544">
        <v>1537</v>
      </c>
      <c r="EG1544">
        <v>22.237221874103586</v>
      </c>
      <c r="EH1544">
        <v>20.32553500976065</v>
      </c>
      <c r="EJ1544">
        <f t="shared" ref="EJ1544:EJ1607" si="1275">IF(EG1544&gt;EH1544,1,0)</f>
        <v>1</v>
      </c>
      <c r="EK1544">
        <f t="shared" ref="EK1544:EK1607" si="1276">IF(EJ1544&gt;0,0,1)</f>
        <v>0</v>
      </c>
      <c r="EL1544">
        <f t="shared" ref="EL1544:EL1607" si="1277">IF(EG1544&gt;EH1544,EG1544-EH1544,EH1544-EG1544)</f>
        <v>1.9116868643429363</v>
      </c>
      <c r="EO1544">
        <v>1537</v>
      </c>
      <c r="EP1544">
        <v>21.220679356931608</v>
      </c>
      <c r="EQ1544">
        <v>20.003501526312327</v>
      </c>
      <c r="ES1544">
        <f t="shared" ref="ES1544:ES1607" si="1278">IF(EP1544&gt;EQ1544,1,0)</f>
        <v>1</v>
      </c>
      <c r="ET1544">
        <f t="shared" ref="ET1544:ET1607" si="1279">IF(ES1544&gt;0,0,1)</f>
        <v>0</v>
      </c>
      <c r="EU1544">
        <f t="shared" ref="EU1544:EU1607" si="1280">IF(EP1544&gt;EQ1544,EP1544-EQ1544,EQ1544-EP1544)</f>
        <v>1.2171778306192813</v>
      </c>
    </row>
    <row r="1545" spans="1:151" x14ac:dyDescent="0.25">
      <c r="A1545">
        <v>1538</v>
      </c>
      <c r="B1545">
        <v>7.9110117365901829</v>
      </c>
      <c r="C1545">
        <v>41.690101545825577</v>
      </c>
      <c r="E1545">
        <f t="shared" si="1230"/>
        <v>0</v>
      </c>
      <c r="F1545">
        <f t="shared" si="1232"/>
        <v>1</v>
      </c>
      <c r="G1545">
        <f t="shared" si="1231"/>
        <v>33.779089809235394</v>
      </c>
      <c r="J1545">
        <v>1538</v>
      </c>
      <c r="K1545">
        <v>25.887239399259439</v>
      </c>
      <c r="L1545">
        <v>20.372851704084081</v>
      </c>
      <c r="N1545">
        <f t="shared" si="1233"/>
        <v>1</v>
      </c>
      <c r="O1545">
        <f t="shared" si="1234"/>
        <v>0</v>
      </c>
      <c r="P1545">
        <f t="shared" si="1235"/>
        <v>5.5143876951753583</v>
      </c>
      <c r="S1545">
        <v>1538</v>
      </c>
      <c r="T1545">
        <v>17.961093573230929</v>
      </c>
      <c r="U1545">
        <v>13.747702330984128</v>
      </c>
      <c r="W1545">
        <f t="shared" si="1236"/>
        <v>1</v>
      </c>
      <c r="X1545">
        <f t="shared" si="1237"/>
        <v>0</v>
      </c>
      <c r="Y1545">
        <f t="shared" si="1238"/>
        <v>4.2133912422468018</v>
      </c>
      <c r="AB1545">
        <v>1538</v>
      </c>
      <c r="AC1545">
        <v>18.952829322201275</v>
      </c>
      <c r="AD1545">
        <v>15.738935711525624</v>
      </c>
      <c r="AF1545">
        <f t="shared" si="1239"/>
        <v>1</v>
      </c>
      <c r="AG1545">
        <f t="shared" si="1240"/>
        <v>0</v>
      </c>
      <c r="AH1545">
        <f t="shared" si="1241"/>
        <v>3.213893610675651</v>
      </c>
      <c r="AK1545">
        <v>1538</v>
      </c>
      <c r="AL1545">
        <v>20.16567844503933</v>
      </c>
      <c r="AM1545">
        <v>35.558867519663885</v>
      </c>
      <c r="AO1545">
        <f t="shared" si="1242"/>
        <v>0</v>
      </c>
      <c r="AP1545">
        <f t="shared" si="1243"/>
        <v>1</v>
      </c>
      <c r="AQ1545">
        <f t="shared" si="1244"/>
        <v>15.393189074624555</v>
      </c>
      <c r="AT1545">
        <v>1538</v>
      </c>
      <c r="AU1545">
        <v>26.340338344636891</v>
      </c>
      <c r="AV1545">
        <v>30.04696045017652</v>
      </c>
      <c r="AX1545">
        <f t="shared" si="1245"/>
        <v>0</v>
      </c>
      <c r="AY1545">
        <f t="shared" si="1246"/>
        <v>1</v>
      </c>
      <c r="AZ1545">
        <f t="shared" si="1247"/>
        <v>3.7066221055396298</v>
      </c>
      <c r="BC1545">
        <v>1538</v>
      </c>
      <c r="BD1545" t="e">
        <v>#N/A</v>
      </c>
      <c r="BE1545" t="e">
        <v>#N/A</v>
      </c>
      <c r="BG1545" t="e">
        <f t="shared" si="1248"/>
        <v>#N/A</v>
      </c>
      <c r="BH1545" t="e">
        <f t="shared" si="1249"/>
        <v>#N/A</v>
      </c>
      <c r="BI1545" t="e">
        <f t="shared" si="1250"/>
        <v>#N/A</v>
      </c>
      <c r="BL1545">
        <v>1538</v>
      </c>
      <c r="BM1545">
        <v>31.342094455533193</v>
      </c>
      <c r="BN1545">
        <v>14.51323901805856</v>
      </c>
      <c r="BP1545">
        <f t="shared" si="1251"/>
        <v>1</v>
      </c>
      <c r="BQ1545">
        <f t="shared" si="1252"/>
        <v>0</v>
      </c>
      <c r="BR1545">
        <f t="shared" si="1253"/>
        <v>16.828855437474633</v>
      </c>
      <c r="BU1545">
        <v>1538</v>
      </c>
      <c r="BV1545">
        <v>23.554153549432929</v>
      </c>
      <c r="BW1545">
        <v>11.129698628148745</v>
      </c>
      <c r="BY1545">
        <f t="shared" si="1254"/>
        <v>1</v>
      </c>
      <c r="BZ1545">
        <f t="shared" si="1255"/>
        <v>0</v>
      </c>
      <c r="CA1545">
        <f t="shared" si="1256"/>
        <v>12.424454921284184</v>
      </c>
      <c r="CD1545">
        <v>1538</v>
      </c>
      <c r="CE1545">
        <v>21.622005108561581</v>
      </c>
      <c r="CF1545">
        <v>11.312505408280487</v>
      </c>
      <c r="CH1545">
        <f t="shared" si="1257"/>
        <v>1</v>
      </c>
      <c r="CI1545">
        <f t="shared" si="1258"/>
        <v>0</v>
      </c>
      <c r="CJ1545">
        <f t="shared" si="1259"/>
        <v>10.309499700281094</v>
      </c>
      <c r="CM1545">
        <v>1538</v>
      </c>
      <c r="CN1545">
        <v>17.961859401744622</v>
      </c>
      <c r="CO1545">
        <v>21.685550584860614</v>
      </c>
      <c r="CQ1545">
        <f t="shared" si="1260"/>
        <v>0</v>
      </c>
      <c r="CR1545">
        <f t="shared" si="1261"/>
        <v>1</v>
      </c>
      <c r="CS1545">
        <f t="shared" si="1262"/>
        <v>3.7236911831159922</v>
      </c>
      <c r="CV1545">
        <v>1538</v>
      </c>
      <c r="CW1545">
        <v>24.507068318684851</v>
      </c>
      <c r="CX1545">
        <v>13.480132308572813</v>
      </c>
      <c r="CZ1545">
        <f t="shared" si="1263"/>
        <v>1</v>
      </c>
      <c r="DA1545">
        <f t="shared" si="1264"/>
        <v>0</v>
      </c>
      <c r="DB1545">
        <f t="shared" si="1265"/>
        <v>11.026936010112038</v>
      </c>
      <c r="DE1545">
        <v>1538</v>
      </c>
      <c r="DF1545">
        <v>37.360136585775081</v>
      </c>
      <c r="DG1545">
        <v>24.068508761515222</v>
      </c>
      <c r="DI1545">
        <f t="shared" si="1266"/>
        <v>1</v>
      </c>
      <c r="DJ1545">
        <f t="shared" si="1267"/>
        <v>0</v>
      </c>
      <c r="DK1545">
        <f t="shared" si="1268"/>
        <v>13.291627824259859</v>
      </c>
      <c r="DN1545">
        <v>1538</v>
      </c>
      <c r="DO1545">
        <v>26.223604993378984</v>
      </c>
      <c r="DP1545">
        <v>24.501545789620938</v>
      </c>
      <c r="DR1545">
        <f t="shared" si="1269"/>
        <v>1</v>
      </c>
      <c r="DS1545">
        <f t="shared" si="1270"/>
        <v>0</v>
      </c>
      <c r="DT1545">
        <f t="shared" si="1271"/>
        <v>1.7220592037580467</v>
      </c>
      <c r="DW1545">
        <v>1538</v>
      </c>
      <c r="DX1545">
        <v>19.402558303857813</v>
      </c>
      <c r="DY1545">
        <v>23.741173812786982</v>
      </c>
      <c r="EA1545">
        <f t="shared" si="1272"/>
        <v>0</v>
      </c>
      <c r="EB1545">
        <f t="shared" si="1273"/>
        <v>1</v>
      </c>
      <c r="EC1545">
        <f t="shared" si="1274"/>
        <v>4.3386155089291698</v>
      </c>
      <c r="EF1545">
        <v>1538</v>
      </c>
      <c r="EG1545">
        <v>22.195299743259319</v>
      </c>
      <c r="EH1545">
        <v>20.996731037648534</v>
      </c>
      <c r="EJ1545">
        <f t="shared" si="1275"/>
        <v>1</v>
      </c>
      <c r="EK1545">
        <f t="shared" si="1276"/>
        <v>0</v>
      </c>
      <c r="EL1545">
        <f t="shared" si="1277"/>
        <v>1.1985687056107857</v>
      </c>
      <c r="EO1545">
        <v>1538</v>
      </c>
      <c r="EP1545">
        <v>21.902047811626623</v>
      </c>
      <c r="EQ1545">
        <v>50.880851211074742</v>
      </c>
      <c r="ES1545">
        <f t="shared" si="1278"/>
        <v>0</v>
      </c>
      <c r="ET1545">
        <f t="shared" si="1279"/>
        <v>1</v>
      </c>
      <c r="EU1545">
        <f t="shared" si="1280"/>
        <v>28.978803399448118</v>
      </c>
    </row>
    <row r="1546" spans="1:151" x14ac:dyDescent="0.25">
      <c r="A1546">
        <v>1539</v>
      </c>
      <c r="B1546">
        <v>11.882667622533134</v>
      </c>
      <c r="C1546">
        <v>64.585049782098025</v>
      </c>
      <c r="E1546">
        <f t="shared" si="1230"/>
        <v>0</v>
      </c>
      <c r="F1546">
        <f t="shared" si="1232"/>
        <v>1</v>
      </c>
      <c r="G1546">
        <f t="shared" si="1231"/>
        <v>52.702382159564891</v>
      </c>
      <c r="J1546">
        <v>1539</v>
      </c>
      <c r="K1546">
        <v>21.140135263961092</v>
      </c>
      <c r="L1546">
        <v>32.870080330843464</v>
      </c>
      <c r="N1546">
        <f t="shared" si="1233"/>
        <v>0</v>
      </c>
      <c r="O1546">
        <f t="shared" si="1234"/>
        <v>1</v>
      </c>
      <c r="P1546">
        <f t="shared" si="1235"/>
        <v>11.729945066882372</v>
      </c>
      <c r="S1546">
        <v>1539</v>
      </c>
      <c r="T1546">
        <v>17.38233656537631</v>
      </c>
      <c r="U1546">
        <v>49.365862812111104</v>
      </c>
      <c r="W1546">
        <f t="shared" si="1236"/>
        <v>0</v>
      </c>
      <c r="X1546">
        <f t="shared" si="1237"/>
        <v>1</v>
      </c>
      <c r="Y1546">
        <f t="shared" si="1238"/>
        <v>31.983526246734794</v>
      </c>
      <c r="AB1546">
        <v>1539</v>
      </c>
      <c r="AC1546">
        <v>11.891284968886103</v>
      </c>
      <c r="AD1546">
        <v>17.181371600794282</v>
      </c>
      <c r="AF1546">
        <f t="shared" si="1239"/>
        <v>0</v>
      </c>
      <c r="AG1546">
        <f t="shared" si="1240"/>
        <v>1</v>
      </c>
      <c r="AH1546">
        <f t="shared" si="1241"/>
        <v>5.2900866319081796</v>
      </c>
      <c r="AK1546">
        <v>1539</v>
      </c>
      <c r="AL1546">
        <v>14.166991539022778</v>
      </c>
      <c r="AM1546">
        <v>30.058633436785776</v>
      </c>
      <c r="AO1546">
        <f t="shared" si="1242"/>
        <v>0</v>
      </c>
      <c r="AP1546">
        <f t="shared" si="1243"/>
        <v>1</v>
      </c>
      <c r="AQ1546">
        <f t="shared" si="1244"/>
        <v>15.891641897762998</v>
      </c>
      <c r="AT1546">
        <v>1539</v>
      </c>
      <c r="AU1546">
        <v>19.85640731076397</v>
      </c>
      <c r="AV1546">
        <v>26.51465669577459</v>
      </c>
      <c r="AX1546">
        <f t="shared" si="1245"/>
        <v>0</v>
      </c>
      <c r="AY1546">
        <f t="shared" si="1246"/>
        <v>1</v>
      </c>
      <c r="AZ1546">
        <f t="shared" si="1247"/>
        <v>6.6582493850106204</v>
      </c>
      <c r="BC1546">
        <v>1539</v>
      </c>
      <c r="BD1546" t="e">
        <v>#N/A</v>
      </c>
      <c r="BE1546" t="e">
        <v>#N/A</v>
      </c>
      <c r="BG1546" t="e">
        <f t="shared" si="1248"/>
        <v>#N/A</v>
      </c>
      <c r="BH1546" t="e">
        <f t="shared" si="1249"/>
        <v>#N/A</v>
      </c>
      <c r="BI1546" t="e">
        <f t="shared" si="1250"/>
        <v>#N/A</v>
      </c>
      <c r="BL1546">
        <v>1539</v>
      </c>
      <c r="BM1546">
        <v>30.902262361929061</v>
      </c>
      <c r="BN1546">
        <v>11.409975310291797</v>
      </c>
      <c r="BP1546">
        <f t="shared" si="1251"/>
        <v>1</v>
      </c>
      <c r="BQ1546">
        <f t="shared" si="1252"/>
        <v>0</v>
      </c>
      <c r="BR1546">
        <f t="shared" si="1253"/>
        <v>19.492287051637263</v>
      </c>
      <c r="BU1546">
        <v>1539</v>
      </c>
      <c r="BV1546">
        <v>6.5605537533061771</v>
      </c>
      <c r="BW1546">
        <v>19.762622354664071</v>
      </c>
      <c r="BY1546">
        <f t="shared" si="1254"/>
        <v>0</v>
      </c>
      <c r="BZ1546">
        <f t="shared" si="1255"/>
        <v>1</v>
      </c>
      <c r="CA1546">
        <f t="shared" si="1256"/>
        <v>13.202068601357894</v>
      </c>
      <c r="CD1546">
        <v>1539</v>
      </c>
      <c r="CE1546">
        <v>25.088638846483029</v>
      </c>
      <c r="CF1546">
        <v>25.454501769260219</v>
      </c>
      <c r="CH1546">
        <f t="shared" si="1257"/>
        <v>0</v>
      </c>
      <c r="CI1546">
        <f t="shared" si="1258"/>
        <v>1</v>
      </c>
      <c r="CJ1546">
        <f t="shared" si="1259"/>
        <v>0.36586292277718968</v>
      </c>
      <c r="CM1546">
        <v>1539</v>
      </c>
      <c r="CN1546">
        <v>23.766154228165856</v>
      </c>
      <c r="CO1546">
        <v>28.47379408559534</v>
      </c>
      <c r="CQ1546">
        <f t="shared" si="1260"/>
        <v>0</v>
      </c>
      <c r="CR1546">
        <f t="shared" si="1261"/>
        <v>1</v>
      </c>
      <c r="CS1546">
        <f t="shared" si="1262"/>
        <v>4.7076398574294842</v>
      </c>
      <c r="CV1546">
        <v>1539</v>
      </c>
      <c r="CW1546">
        <v>21.570741428161352</v>
      </c>
      <c r="CX1546">
        <v>17.202844245462511</v>
      </c>
      <c r="CZ1546">
        <f t="shared" si="1263"/>
        <v>1</v>
      </c>
      <c r="DA1546">
        <f t="shared" si="1264"/>
        <v>0</v>
      </c>
      <c r="DB1546">
        <f t="shared" si="1265"/>
        <v>4.3678971826988402</v>
      </c>
      <c r="DE1546">
        <v>1539</v>
      </c>
      <c r="DF1546">
        <v>9.7045799470979262</v>
      </c>
      <c r="DG1546">
        <v>15.789216214401158</v>
      </c>
      <c r="DI1546">
        <f t="shared" si="1266"/>
        <v>0</v>
      </c>
      <c r="DJ1546">
        <f t="shared" si="1267"/>
        <v>1</v>
      </c>
      <c r="DK1546">
        <f t="shared" si="1268"/>
        <v>6.0846362673032317</v>
      </c>
      <c r="DN1546">
        <v>1539</v>
      </c>
      <c r="DO1546">
        <v>23.394282272886077</v>
      </c>
      <c r="DP1546">
        <v>17.886513644972588</v>
      </c>
      <c r="DR1546">
        <f t="shared" si="1269"/>
        <v>1</v>
      </c>
      <c r="DS1546">
        <f t="shared" si="1270"/>
        <v>0</v>
      </c>
      <c r="DT1546">
        <f t="shared" si="1271"/>
        <v>5.5077686279134888</v>
      </c>
      <c r="DW1546">
        <v>1539</v>
      </c>
      <c r="DX1546">
        <v>14.665287261088544</v>
      </c>
      <c r="DY1546">
        <v>18.72059463970637</v>
      </c>
      <c r="EA1546">
        <f t="shared" si="1272"/>
        <v>0</v>
      </c>
      <c r="EB1546">
        <f t="shared" si="1273"/>
        <v>1</v>
      </c>
      <c r="EC1546">
        <f t="shared" si="1274"/>
        <v>4.055307378617826</v>
      </c>
      <c r="EF1546">
        <v>1539</v>
      </c>
      <c r="EG1546">
        <v>21.223142143842097</v>
      </c>
      <c r="EH1546">
        <v>19.561905947626606</v>
      </c>
      <c r="EJ1546">
        <f t="shared" si="1275"/>
        <v>1</v>
      </c>
      <c r="EK1546">
        <f t="shared" si="1276"/>
        <v>0</v>
      </c>
      <c r="EL1546">
        <f t="shared" si="1277"/>
        <v>1.6612361962154907</v>
      </c>
      <c r="EO1546">
        <v>1539</v>
      </c>
      <c r="EP1546">
        <v>23.140202440582513</v>
      </c>
      <c r="EQ1546">
        <v>26.016321536730011</v>
      </c>
      <c r="ES1546">
        <f t="shared" si="1278"/>
        <v>0</v>
      </c>
      <c r="ET1546">
        <f t="shared" si="1279"/>
        <v>1</v>
      </c>
      <c r="EU1546">
        <f t="shared" si="1280"/>
        <v>2.8761190961474981</v>
      </c>
    </row>
    <row r="1547" spans="1:151" x14ac:dyDescent="0.25">
      <c r="A1547">
        <v>1540</v>
      </c>
      <c r="B1547">
        <v>12.398624263526576</v>
      </c>
      <c r="C1547">
        <v>24.068911637131063</v>
      </c>
      <c r="E1547">
        <f t="shared" si="1230"/>
        <v>0</v>
      </c>
      <c r="F1547">
        <f t="shared" si="1232"/>
        <v>1</v>
      </c>
      <c r="G1547">
        <f t="shared" si="1231"/>
        <v>11.670287373604486</v>
      </c>
      <c r="J1547">
        <v>1540</v>
      </c>
      <c r="K1547">
        <v>15.623221904541404</v>
      </c>
      <c r="L1547">
        <v>21.935562994183712</v>
      </c>
      <c r="N1547">
        <f t="shared" si="1233"/>
        <v>0</v>
      </c>
      <c r="O1547">
        <f t="shared" si="1234"/>
        <v>1</v>
      </c>
      <c r="P1547">
        <f t="shared" si="1235"/>
        <v>6.3123410896423078</v>
      </c>
      <c r="S1547">
        <v>1540</v>
      </c>
      <c r="T1547">
        <v>14.663037522206594</v>
      </c>
      <c r="U1547">
        <v>44.887334726628922</v>
      </c>
      <c r="W1547">
        <f t="shared" si="1236"/>
        <v>0</v>
      </c>
      <c r="X1547">
        <f t="shared" si="1237"/>
        <v>1</v>
      </c>
      <c r="Y1547">
        <f t="shared" si="1238"/>
        <v>30.224297204422328</v>
      </c>
      <c r="AB1547">
        <v>1540</v>
      </c>
      <c r="AC1547">
        <v>17.234621084052673</v>
      </c>
      <c r="AD1547">
        <v>17.330261320324333</v>
      </c>
      <c r="AF1547">
        <f t="shared" si="1239"/>
        <v>0</v>
      </c>
      <c r="AG1547">
        <f t="shared" si="1240"/>
        <v>1</v>
      </c>
      <c r="AH1547">
        <f t="shared" si="1241"/>
        <v>9.5640236271659518E-2</v>
      </c>
      <c r="AK1547">
        <v>1540</v>
      </c>
      <c r="AL1547">
        <v>26.509125928571116</v>
      </c>
      <c r="AM1547">
        <v>37.406054561483295</v>
      </c>
      <c r="AO1547">
        <f t="shared" si="1242"/>
        <v>0</v>
      </c>
      <c r="AP1547">
        <f t="shared" si="1243"/>
        <v>1</v>
      </c>
      <c r="AQ1547">
        <f t="shared" si="1244"/>
        <v>10.896928632912179</v>
      </c>
      <c r="AT1547">
        <v>1540</v>
      </c>
      <c r="AU1547">
        <v>22.967571556482866</v>
      </c>
      <c r="AV1547">
        <v>37.138422706766107</v>
      </c>
      <c r="AX1547">
        <f t="shared" si="1245"/>
        <v>0</v>
      </c>
      <c r="AY1547">
        <f t="shared" si="1246"/>
        <v>1</v>
      </c>
      <c r="AZ1547">
        <f t="shared" si="1247"/>
        <v>14.170851150283241</v>
      </c>
      <c r="BC1547">
        <v>1540</v>
      </c>
      <c r="BD1547" t="e">
        <v>#N/A</v>
      </c>
      <c r="BE1547" t="e">
        <v>#N/A</v>
      </c>
      <c r="BG1547" t="e">
        <f t="shared" si="1248"/>
        <v>#N/A</v>
      </c>
      <c r="BH1547" t="e">
        <f t="shared" si="1249"/>
        <v>#N/A</v>
      </c>
      <c r="BI1547" t="e">
        <f t="shared" si="1250"/>
        <v>#N/A</v>
      </c>
      <c r="BL1547">
        <v>1540</v>
      </c>
      <c r="BM1547">
        <v>19.671500960259038</v>
      </c>
      <c r="BN1547">
        <v>14.537014233047389</v>
      </c>
      <c r="BP1547">
        <f t="shared" si="1251"/>
        <v>1</v>
      </c>
      <c r="BQ1547">
        <f t="shared" si="1252"/>
        <v>0</v>
      </c>
      <c r="BR1547">
        <f t="shared" si="1253"/>
        <v>5.1344867272116499</v>
      </c>
      <c r="BU1547">
        <v>1540</v>
      </c>
      <c r="BV1547">
        <v>27.367301155114788</v>
      </c>
      <c r="BW1547">
        <v>27.829463767904429</v>
      </c>
      <c r="BY1547">
        <f t="shared" si="1254"/>
        <v>0</v>
      </c>
      <c r="BZ1547">
        <f t="shared" si="1255"/>
        <v>1</v>
      </c>
      <c r="CA1547">
        <f t="shared" si="1256"/>
        <v>0.46216261278964055</v>
      </c>
      <c r="CD1547">
        <v>1540</v>
      </c>
      <c r="CE1547">
        <v>23.022580630176254</v>
      </c>
      <c r="CF1547">
        <v>24.432126348396004</v>
      </c>
      <c r="CH1547">
        <f t="shared" si="1257"/>
        <v>0</v>
      </c>
      <c r="CI1547">
        <f t="shared" si="1258"/>
        <v>1</v>
      </c>
      <c r="CJ1547">
        <f t="shared" si="1259"/>
        <v>1.4095457182197499</v>
      </c>
      <c r="CM1547">
        <v>1540</v>
      </c>
      <c r="CN1547">
        <v>19.000843161640518</v>
      </c>
      <c r="CO1547">
        <v>2.6347603322925437</v>
      </c>
      <c r="CQ1547">
        <f t="shared" si="1260"/>
        <v>1</v>
      </c>
      <c r="CR1547">
        <f t="shared" si="1261"/>
        <v>0</v>
      </c>
      <c r="CS1547">
        <f t="shared" si="1262"/>
        <v>16.366082829347974</v>
      </c>
      <c r="CV1547">
        <v>1540</v>
      </c>
      <c r="CW1547">
        <v>21.002606251059824</v>
      </c>
      <c r="CX1547">
        <v>14.809956350470664</v>
      </c>
      <c r="CZ1547">
        <f t="shared" si="1263"/>
        <v>1</v>
      </c>
      <c r="DA1547">
        <f t="shared" si="1264"/>
        <v>0</v>
      </c>
      <c r="DB1547">
        <f t="shared" si="1265"/>
        <v>6.19264990058916</v>
      </c>
      <c r="DE1547">
        <v>1540</v>
      </c>
      <c r="DF1547">
        <v>25.455409222438252</v>
      </c>
      <c r="DG1547">
        <v>22.51018495720016</v>
      </c>
      <c r="DI1547">
        <f t="shared" si="1266"/>
        <v>1</v>
      </c>
      <c r="DJ1547">
        <f t="shared" si="1267"/>
        <v>0</v>
      </c>
      <c r="DK1547">
        <f t="shared" si="1268"/>
        <v>2.9452242652380924</v>
      </c>
      <c r="DN1547">
        <v>1540</v>
      </c>
      <c r="DO1547">
        <v>14.535709329600026</v>
      </c>
      <c r="DP1547">
        <v>14.054455999396593</v>
      </c>
      <c r="DR1547">
        <f t="shared" si="1269"/>
        <v>1</v>
      </c>
      <c r="DS1547">
        <f t="shared" si="1270"/>
        <v>0</v>
      </c>
      <c r="DT1547">
        <f t="shared" si="1271"/>
        <v>0.48125333020343319</v>
      </c>
      <c r="DW1547">
        <v>1540</v>
      </c>
      <c r="DX1547">
        <v>19.925468113631119</v>
      </c>
      <c r="DY1547">
        <v>18.606279628974761</v>
      </c>
      <c r="EA1547">
        <f t="shared" si="1272"/>
        <v>1</v>
      </c>
      <c r="EB1547">
        <f t="shared" si="1273"/>
        <v>0</v>
      </c>
      <c r="EC1547">
        <f t="shared" si="1274"/>
        <v>1.3191884846563582</v>
      </c>
      <c r="EF1547">
        <v>1540</v>
      </c>
      <c r="EG1547">
        <v>23.933794601448174</v>
      </c>
      <c r="EH1547">
        <v>17.166051625646972</v>
      </c>
      <c r="EJ1547">
        <f t="shared" si="1275"/>
        <v>1</v>
      </c>
      <c r="EK1547">
        <f t="shared" si="1276"/>
        <v>0</v>
      </c>
      <c r="EL1547">
        <f t="shared" si="1277"/>
        <v>6.7677429758012018</v>
      </c>
      <c r="EO1547">
        <v>1540</v>
      </c>
      <c r="EP1547">
        <v>22.079784504654967</v>
      </c>
      <c r="EQ1547">
        <v>18.080112148628004</v>
      </c>
      <c r="ES1547">
        <f t="shared" si="1278"/>
        <v>1</v>
      </c>
      <c r="ET1547">
        <f t="shared" si="1279"/>
        <v>0</v>
      </c>
      <c r="EU1547">
        <f t="shared" si="1280"/>
        <v>3.9996723560269629</v>
      </c>
    </row>
    <row r="1548" spans="1:151" x14ac:dyDescent="0.25">
      <c r="A1548">
        <v>1541</v>
      </c>
      <c r="B1548">
        <v>15.063338393984042</v>
      </c>
      <c r="C1548">
        <v>39.135791608990743</v>
      </c>
      <c r="E1548">
        <f t="shared" si="1230"/>
        <v>0</v>
      </c>
      <c r="F1548">
        <f t="shared" si="1232"/>
        <v>1</v>
      </c>
      <c r="G1548">
        <f t="shared" si="1231"/>
        <v>24.072453215006703</v>
      </c>
      <c r="J1548">
        <v>1541</v>
      </c>
      <c r="K1548">
        <v>8.3716036716490621</v>
      </c>
      <c r="L1548">
        <v>23.066550667932084</v>
      </c>
      <c r="N1548">
        <f t="shared" si="1233"/>
        <v>0</v>
      </c>
      <c r="O1548">
        <f t="shared" si="1234"/>
        <v>1</v>
      </c>
      <c r="P1548">
        <f t="shared" si="1235"/>
        <v>14.694946996283022</v>
      </c>
      <c r="S1548">
        <v>1541</v>
      </c>
      <c r="T1548">
        <v>20.348080239477625</v>
      </c>
      <c r="U1548">
        <v>49.71872794247016</v>
      </c>
      <c r="W1548">
        <f t="shared" si="1236"/>
        <v>0</v>
      </c>
      <c r="X1548">
        <f t="shared" si="1237"/>
        <v>1</v>
      </c>
      <c r="Y1548">
        <f t="shared" si="1238"/>
        <v>29.370647702992535</v>
      </c>
      <c r="AB1548">
        <v>1541</v>
      </c>
      <c r="AC1548">
        <v>17.11890825951901</v>
      </c>
      <c r="AD1548">
        <v>18.620459106312332</v>
      </c>
      <c r="AF1548">
        <f t="shared" si="1239"/>
        <v>0</v>
      </c>
      <c r="AG1548">
        <f t="shared" si="1240"/>
        <v>1</v>
      </c>
      <c r="AH1548">
        <f t="shared" si="1241"/>
        <v>1.5015508467933216</v>
      </c>
      <c r="AK1548">
        <v>1541</v>
      </c>
      <c r="AL1548">
        <v>33.515300742576557</v>
      </c>
      <c r="AM1548">
        <v>27.139895829597865</v>
      </c>
      <c r="AO1548">
        <f t="shared" si="1242"/>
        <v>1</v>
      </c>
      <c r="AP1548">
        <f t="shared" si="1243"/>
        <v>0</v>
      </c>
      <c r="AQ1548">
        <f t="shared" si="1244"/>
        <v>6.3754049129786914</v>
      </c>
      <c r="AT1548">
        <v>1541</v>
      </c>
      <c r="AU1548">
        <v>19.452470535078589</v>
      </c>
      <c r="AV1548">
        <v>21.296428271181991</v>
      </c>
      <c r="AX1548">
        <f t="shared" si="1245"/>
        <v>0</v>
      </c>
      <c r="AY1548">
        <f t="shared" si="1246"/>
        <v>1</v>
      </c>
      <c r="AZ1548">
        <f t="shared" si="1247"/>
        <v>1.8439577361034019</v>
      </c>
      <c r="BC1548">
        <v>1541</v>
      </c>
      <c r="BD1548" t="e">
        <v>#N/A</v>
      </c>
      <c r="BE1548" t="e">
        <v>#N/A</v>
      </c>
      <c r="BG1548" t="e">
        <f t="shared" si="1248"/>
        <v>#N/A</v>
      </c>
      <c r="BH1548" t="e">
        <f t="shared" si="1249"/>
        <v>#N/A</v>
      </c>
      <c r="BI1548" t="e">
        <f t="shared" si="1250"/>
        <v>#N/A</v>
      </c>
      <c r="BL1548">
        <v>1541</v>
      </c>
      <c r="BM1548">
        <v>26.748083151107739</v>
      </c>
      <c r="BN1548">
        <v>11.346597280524456</v>
      </c>
      <c r="BP1548">
        <f t="shared" si="1251"/>
        <v>1</v>
      </c>
      <c r="BQ1548">
        <f t="shared" si="1252"/>
        <v>0</v>
      </c>
      <c r="BR1548">
        <f t="shared" si="1253"/>
        <v>15.401485870583283</v>
      </c>
      <c r="BU1548">
        <v>1541</v>
      </c>
      <c r="BV1548">
        <v>17.325047354171488</v>
      </c>
      <c r="BW1548">
        <v>24.449625967234649</v>
      </c>
      <c r="BY1548">
        <f t="shared" si="1254"/>
        <v>0</v>
      </c>
      <c r="BZ1548">
        <f t="shared" si="1255"/>
        <v>1</v>
      </c>
      <c r="CA1548">
        <f t="shared" si="1256"/>
        <v>7.1245786130631608</v>
      </c>
      <c r="CD1548">
        <v>1541</v>
      </c>
      <c r="CE1548">
        <v>23.317552201557888</v>
      </c>
      <c r="CF1548">
        <v>24.465206038466413</v>
      </c>
      <c r="CH1548">
        <f t="shared" si="1257"/>
        <v>0</v>
      </c>
      <c r="CI1548">
        <f t="shared" si="1258"/>
        <v>1</v>
      </c>
      <c r="CJ1548">
        <f t="shared" si="1259"/>
        <v>1.1476538369085247</v>
      </c>
      <c r="CM1548">
        <v>1541</v>
      </c>
      <c r="CN1548">
        <v>19.512710856599554</v>
      </c>
      <c r="CO1548">
        <v>22.700728695512066</v>
      </c>
      <c r="CQ1548">
        <f t="shared" si="1260"/>
        <v>0</v>
      </c>
      <c r="CR1548">
        <f t="shared" si="1261"/>
        <v>1</v>
      </c>
      <c r="CS1548">
        <f t="shared" si="1262"/>
        <v>3.1880178389125113</v>
      </c>
      <c r="CV1548">
        <v>1541</v>
      </c>
      <c r="CW1548">
        <v>23.449115977865929</v>
      </c>
      <c r="CX1548">
        <v>15.503678736903812</v>
      </c>
      <c r="CZ1548">
        <f t="shared" si="1263"/>
        <v>1</v>
      </c>
      <c r="DA1548">
        <f t="shared" si="1264"/>
        <v>0</v>
      </c>
      <c r="DB1548">
        <f t="shared" si="1265"/>
        <v>7.9454372409621179</v>
      </c>
      <c r="DE1548">
        <v>1541</v>
      </c>
      <c r="DF1548">
        <v>25.207240477990958</v>
      </c>
      <c r="DG1548">
        <v>36.735064272372881</v>
      </c>
      <c r="DI1548">
        <f t="shared" si="1266"/>
        <v>0</v>
      </c>
      <c r="DJ1548">
        <f t="shared" si="1267"/>
        <v>1</v>
      </c>
      <c r="DK1548">
        <f t="shared" si="1268"/>
        <v>11.527823794381924</v>
      </c>
      <c r="DN1548">
        <v>1541</v>
      </c>
      <c r="DO1548">
        <v>19.272052199205621</v>
      </c>
      <c r="DP1548">
        <v>26.59210931936218</v>
      </c>
      <c r="DR1548">
        <f t="shared" si="1269"/>
        <v>0</v>
      </c>
      <c r="DS1548">
        <f t="shared" si="1270"/>
        <v>1</v>
      </c>
      <c r="DT1548">
        <f t="shared" si="1271"/>
        <v>7.3200571201565587</v>
      </c>
      <c r="DW1548">
        <v>1541</v>
      </c>
      <c r="DX1548">
        <v>12.296628902995639</v>
      </c>
      <c r="DY1548">
        <v>15.555264119751978</v>
      </c>
      <c r="EA1548">
        <f t="shared" si="1272"/>
        <v>0</v>
      </c>
      <c r="EB1548">
        <f t="shared" si="1273"/>
        <v>1</v>
      </c>
      <c r="EC1548">
        <f t="shared" si="1274"/>
        <v>3.258635216756339</v>
      </c>
      <c r="EF1548">
        <v>1541</v>
      </c>
      <c r="EG1548">
        <v>24.883444731051327</v>
      </c>
      <c r="EH1548">
        <v>17.127025048606342</v>
      </c>
      <c r="EJ1548">
        <f t="shared" si="1275"/>
        <v>1</v>
      </c>
      <c r="EK1548">
        <f t="shared" si="1276"/>
        <v>0</v>
      </c>
      <c r="EL1548">
        <f t="shared" si="1277"/>
        <v>7.7564196824449851</v>
      </c>
      <c r="EO1548">
        <v>1541</v>
      </c>
      <c r="EP1548">
        <v>23.679659901156114</v>
      </c>
      <c r="EQ1548">
        <v>16.531852405698846</v>
      </c>
      <c r="ES1548">
        <f t="shared" si="1278"/>
        <v>1</v>
      </c>
      <c r="ET1548">
        <f t="shared" si="1279"/>
        <v>0</v>
      </c>
      <c r="EU1548">
        <f t="shared" si="1280"/>
        <v>7.1478074954572683</v>
      </c>
    </row>
    <row r="1549" spans="1:151" x14ac:dyDescent="0.25">
      <c r="A1549">
        <v>1542</v>
      </c>
      <c r="B1549">
        <v>11.594015812667191</v>
      </c>
      <c r="C1549">
        <v>27.085194869588086</v>
      </c>
      <c r="E1549">
        <f t="shared" si="1230"/>
        <v>0</v>
      </c>
      <c r="F1549">
        <f t="shared" si="1232"/>
        <v>1</v>
      </c>
      <c r="G1549">
        <f t="shared" si="1231"/>
        <v>15.491179056920895</v>
      </c>
      <c r="J1549">
        <v>1542</v>
      </c>
      <c r="K1549">
        <v>19.277334084446057</v>
      </c>
      <c r="L1549">
        <v>31.555557408998709</v>
      </c>
      <c r="N1549">
        <f t="shared" si="1233"/>
        <v>0</v>
      </c>
      <c r="O1549">
        <f t="shared" si="1234"/>
        <v>1</v>
      </c>
      <c r="P1549">
        <f t="shared" si="1235"/>
        <v>12.278223324552652</v>
      </c>
      <c r="S1549">
        <v>1542</v>
      </c>
      <c r="T1549">
        <v>18.345707117719183</v>
      </c>
      <c r="U1549">
        <v>41.169483205736498</v>
      </c>
      <c r="W1549">
        <f t="shared" si="1236"/>
        <v>0</v>
      </c>
      <c r="X1549">
        <f t="shared" si="1237"/>
        <v>1</v>
      </c>
      <c r="Y1549">
        <f t="shared" si="1238"/>
        <v>22.823776088017315</v>
      </c>
      <c r="AB1549">
        <v>1542</v>
      </c>
      <c r="AC1549">
        <v>29.122325921175623</v>
      </c>
      <c r="AD1549">
        <v>17.470566661695525</v>
      </c>
      <c r="AF1549">
        <f t="shared" si="1239"/>
        <v>1</v>
      </c>
      <c r="AG1549">
        <f t="shared" si="1240"/>
        <v>0</v>
      </c>
      <c r="AH1549">
        <f t="shared" si="1241"/>
        <v>11.651759259480098</v>
      </c>
      <c r="AK1549">
        <v>1542</v>
      </c>
      <c r="AL1549">
        <v>29.001866329802859</v>
      </c>
      <c r="AM1549">
        <v>13.216185973596811</v>
      </c>
      <c r="AO1549">
        <f t="shared" si="1242"/>
        <v>1</v>
      </c>
      <c r="AP1549">
        <f t="shared" si="1243"/>
        <v>0</v>
      </c>
      <c r="AQ1549">
        <f t="shared" si="1244"/>
        <v>15.785680356206047</v>
      </c>
      <c r="AT1549">
        <v>1542</v>
      </c>
      <c r="AU1549">
        <v>14.646835671102071</v>
      </c>
      <c r="AV1549">
        <v>23.099688637803133</v>
      </c>
      <c r="AX1549">
        <f t="shared" si="1245"/>
        <v>0</v>
      </c>
      <c r="AY1549">
        <f t="shared" si="1246"/>
        <v>1</v>
      </c>
      <c r="AZ1549">
        <f t="shared" si="1247"/>
        <v>8.4528529667010623</v>
      </c>
      <c r="BC1549">
        <v>1542</v>
      </c>
      <c r="BD1549" t="e">
        <v>#N/A</v>
      </c>
      <c r="BE1549" t="e">
        <v>#N/A</v>
      </c>
      <c r="BG1549" t="e">
        <f t="shared" si="1248"/>
        <v>#N/A</v>
      </c>
      <c r="BH1549" t="e">
        <f t="shared" si="1249"/>
        <v>#N/A</v>
      </c>
      <c r="BI1549" t="e">
        <f t="shared" si="1250"/>
        <v>#N/A</v>
      </c>
      <c r="BL1549">
        <v>1542</v>
      </c>
      <c r="BM1549">
        <v>25.374687256634768</v>
      </c>
      <c r="BN1549">
        <v>12.373398237948523</v>
      </c>
      <c r="BP1549">
        <f t="shared" si="1251"/>
        <v>1</v>
      </c>
      <c r="BQ1549">
        <f t="shared" si="1252"/>
        <v>0</v>
      </c>
      <c r="BR1549">
        <f t="shared" si="1253"/>
        <v>13.001289018686245</v>
      </c>
      <c r="BU1549">
        <v>1542</v>
      </c>
      <c r="BV1549">
        <v>20.454502449577525</v>
      </c>
      <c r="BW1549">
        <v>19.510130748748832</v>
      </c>
      <c r="BY1549">
        <f t="shared" si="1254"/>
        <v>1</v>
      </c>
      <c r="BZ1549">
        <f t="shared" si="1255"/>
        <v>0</v>
      </c>
      <c r="CA1549">
        <f t="shared" si="1256"/>
        <v>0.94437170082869315</v>
      </c>
      <c r="CD1549">
        <v>1542</v>
      </c>
      <c r="CE1549">
        <v>17.529144202728723</v>
      </c>
      <c r="CF1549">
        <v>16.418668050839639</v>
      </c>
      <c r="CH1549">
        <f t="shared" si="1257"/>
        <v>1</v>
      </c>
      <c r="CI1549">
        <f t="shared" si="1258"/>
        <v>0</v>
      </c>
      <c r="CJ1549">
        <f t="shared" si="1259"/>
        <v>1.1104761518890847</v>
      </c>
      <c r="CM1549">
        <v>1542</v>
      </c>
      <c r="CN1549">
        <v>20.327832189781049</v>
      </c>
      <c r="CO1549">
        <v>26.280430659833105</v>
      </c>
      <c r="CQ1549">
        <f t="shared" si="1260"/>
        <v>0</v>
      </c>
      <c r="CR1549">
        <f t="shared" si="1261"/>
        <v>1</v>
      </c>
      <c r="CS1549">
        <f t="shared" si="1262"/>
        <v>5.952598470052056</v>
      </c>
      <c r="CV1549">
        <v>1542</v>
      </c>
      <c r="CW1549">
        <v>26.477425270857982</v>
      </c>
      <c r="CX1549">
        <v>20.742007510237954</v>
      </c>
      <c r="CZ1549">
        <f t="shared" si="1263"/>
        <v>1</v>
      </c>
      <c r="DA1549">
        <f t="shared" si="1264"/>
        <v>0</v>
      </c>
      <c r="DB1549">
        <f t="shared" si="1265"/>
        <v>5.7354177606200274</v>
      </c>
      <c r="DE1549">
        <v>1542</v>
      </c>
      <c r="DF1549">
        <v>25.678586693742268</v>
      </c>
      <c r="DG1549">
        <v>22.898212104887691</v>
      </c>
      <c r="DI1549">
        <f t="shared" si="1266"/>
        <v>1</v>
      </c>
      <c r="DJ1549">
        <f t="shared" si="1267"/>
        <v>0</v>
      </c>
      <c r="DK1549">
        <f t="shared" si="1268"/>
        <v>2.7803745888545777</v>
      </c>
      <c r="DN1549">
        <v>1542</v>
      </c>
      <c r="DO1549">
        <v>26.777268728359807</v>
      </c>
      <c r="DP1549">
        <v>24.006904577455785</v>
      </c>
      <c r="DR1549">
        <f t="shared" si="1269"/>
        <v>1</v>
      </c>
      <c r="DS1549">
        <f t="shared" si="1270"/>
        <v>0</v>
      </c>
      <c r="DT1549">
        <f t="shared" si="1271"/>
        <v>2.7703641509040224</v>
      </c>
      <c r="DW1549">
        <v>1542</v>
      </c>
      <c r="DX1549">
        <v>24.220276112257125</v>
      </c>
      <c r="DY1549">
        <v>24.938191086836397</v>
      </c>
      <c r="EA1549">
        <f t="shared" si="1272"/>
        <v>0</v>
      </c>
      <c r="EB1549">
        <f t="shared" si="1273"/>
        <v>1</v>
      </c>
      <c r="EC1549">
        <f t="shared" si="1274"/>
        <v>0.71791497457927278</v>
      </c>
      <c r="EF1549">
        <v>1542</v>
      </c>
      <c r="EG1549">
        <v>19.383128099891682</v>
      </c>
      <c r="EH1549">
        <v>15.698463867975768</v>
      </c>
      <c r="EJ1549">
        <f t="shared" si="1275"/>
        <v>1</v>
      </c>
      <c r="EK1549">
        <f t="shared" si="1276"/>
        <v>0</v>
      </c>
      <c r="EL1549">
        <f t="shared" si="1277"/>
        <v>3.6846642319159137</v>
      </c>
      <c r="EO1549">
        <v>1542</v>
      </c>
      <c r="EP1549">
        <v>19.217051518073152</v>
      </c>
      <c r="EQ1549">
        <v>52.382839055182117</v>
      </c>
      <c r="ES1549">
        <f t="shared" si="1278"/>
        <v>0</v>
      </c>
      <c r="ET1549">
        <f t="shared" si="1279"/>
        <v>1</v>
      </c>
      <c r="EU1549">
        <f t="shared" si="1280"/>
        <v>33.165787537108969</v>
      </c>
    </row>
    <row r="1550" spans="1:151" x14ac:dyDescent="0.25">
      <c r="A1550">
        <v>1543</v>
      </c>
      <c r="B1550">
        <v>9.182608946261654</v>
      </c>
      <c r="C1550">
        <v>15.490058712382829</v>
      </c>
      <c r="E1550">
        <f t="shared" si="1230"/>
        <v>0</v>
      </c>
      <c r="F1550">
        <f t="shared" si="1232"/>
        <v>1</v>
      </c>
      <c r="G1550">
        <f t="shared" si="1231"/>
        <v>6.3074497661211755</v>
      </c>
      <c r="J1550">
        <v>1543</v>
      </c>
      <c r="K1550">
        <v>36.30560295633164</v>
      </c>
      <c r="L1550">
        <v>23.223210581463555</v>
      </c>
      <c r="N1550">
        <f t="shared" si="1233"/>
        <v>1</v>
      </c>
      <c r="O1550">
        <f t="shared" si="1234"/>
        <v>0</v>
      </c>
      <c r="P1550">
        <f t="shared" si="1235"/>
        <v>13.082392374868085</v>
      </c>
      <c r="S1550">
        <v>1543</v>
      </c>
      <c r="T1550">
        <v>15.826374957240093</v>
      </c>
      <c r="U1550">
        <v>31.765263941283024</v>
      </c>
      <c r="W1550">
        <f t="shared" si="1236"/>
        <v>0</v>
      </c>
      <c r="X1550">
        <f t="shared" si="1237"/>
        <v>1</v>
      </c>
      <c r="Y1550">
        <f t="shared" si="1238"/>
        <v>15.938888984042931</v>
      </c>
      <c r="AB1550">
        <v>1543</v>
      </c>
      <c r="AC1550">
        <v>21.57736164157415</v>
      </c>
      <c r="AD1550">
        <v>19.190009694939313</v>
      </c>
      <c r="AF1550">
        <f t="shared" si="1239"/>
        <v>1</v>
      </c>
      <c r="AG1550">
        <f t="shared" si="1240"/>
        <v>0</v>
      </c>
      <c r="AH1550">
        <f t="shared" si="1241"/>
        <v>2.387351946634837</v>
      </c>
      <c r="AK1550">
        <v>1543</v>
      </c>
      <c r="AL1550">
        <v>19.782670463577858</v>
      </c>
      <c r="AM1550">
        <v>36.48935737539513</v>
      </c>
      <c r="AO1550">
        <f t="shared" si="1242"/>
        <v>0</v>
      </c>
      <c r="AP1550">
        <f t="shared" si="1243"/>
        <v>1</v>
      </c>
      <c r="AQ1550">
        <f t="shared" si="1244"/>
        <v>16.706686911817272</v>
      </c>
      <c r="AT1550">
        <v>1543</v>
      </c>
      <c r="AU1550">
        <v>19.970533449564464</v>
      </c>
      <c r="AV1550">
        <v>25.728801709127787</v>
      </c>
      <c r="AX1550">
        <f t="shared" si="1245"/>
        <v>0</v>
      </c>
      <c r="AY1550">
        <f t="shared" si="1246"/>
        <v>1</v>
      </c>
      <c r="AZ1550">
        <f t="shared" si="1247"/>
        <v>5.758268259563323</v>
      </c>
      <c r="BC1550">
        <v>1543</v>
      </c>
      <c r="BD1550" t="e">
        <v>#N/A</v>
      </c>
      <c r="BE1550" t="e">
        <v>#N/A</v>
      </c>
      <c r="BG1550" t="e">
        <f t="shared" si="1248"/>
        <v>#N/A</v>
      </c>
      <c r="BH1550" t="e">
        <f t="shared" si="1249"/>
        <v>#N/A</v>
      </c>
      <c r="BI1550" t="e">
        <f t="shared" si="1250"/>
        <v>#N/A</v>
      </c>
      <c r="BL1550">
        <v>1543</v>
      </c>
      <c r="BM1550">
        <v>37.390244770615553</v>
      </c>
      <c r="BN1550">
        <v>13.266334808056815</v>
      </c>
      <c r="BP1550">
        <f t="shared" si="1251"/>
        <v>1</v>
      </c>
      <c r="BQ1550">
        <f t="shared" si="1252"/>
        <v>0</v>
      </c>
      <c r="BR1550">
        <f t="shared" si="1253"/>
        <v>24.123909962558738</v>
      </c>
      <c r="BU1550">
        <v>1543</v>
      </c>
      <c r="BV1550">
        <v>27.395920287221827</v>
      </c>
      <c r="BW1550">
        <v>27.355995724730562</v>
      </c>
      <c r="BY1550">
        <f t="shared" si="1254"/>
        <v>1</v>
      </c>
      <c r="BZ1550">
        <f t="shared" si="1255"/>
        <v>0</v>
      </c>
      <c r="CA1550">
        <f t="shared" si="1256"/>
        <v>3.9924562491265192E-2</v>
      </c>
      <c r="CD1550">
        <v>1543</v>
      </c>
      <c r="CE1550">
        <v>25.100671359286</v>
      </c>
      <c r="CF1550">
        <v>23.655724097609085</v>
      </c>
      <c r="CH1550">
        <f t="shared" si="1257"/>
        <v>1</v>
      </c>
      <c r="CI1550">
        <f t="shared" si="1258"/>
        <v>0</v>
      </c>
      <c r="CJ1550">
        <f t="shared" si="1259"/>
        <v>1.4449472616769157</v>
      </c>
      <c r="CM1550">
        <v>1543</v>
      </c>
      <c r="CN1550">
        <v>24.321817354237417</v>
      </c>
      <c r="CO1550">
        <v>12.381247017410601</v>
      </c>
      <c r="CQ1550">
        <f t="shared" si="1260"/>
        <v>1</v>
      </c>
      <c r="CR1550">
        <f t="shared" si="1261"/>
        <v>0</v>
      </c>
      <c r="CS1550">
        <f t="shared" si="1262"/>
        <v>11.940570336826816</v>
      </c>
      <c r="CV1550">
        <v>1543</v>
      </c>
      <c r="CW1550">
        <v>21.727946636506001</v>
      </c>
      <c r="CX1550">
        <v>18.068793304091791</v>
      </c>
      <c r="CZ1550">
        <f t="shared" si="1263"/>
        <v>1</v>
      </c>
      <c r="DA1550">
        <f t="shared" si="1264"/>
        <v>0</v>
      </c>
      <c r="DB1550">
        <f t="shared" si="1265"/>
        <v>3.6591533324142098</v>
      </c>
      <c r="DE1550">
        <v>1543</v>
      </c>
      <c r="DF1550">
        <v>13.226754964550071</v>
      </c>
      <c r="DG1550">
        <v>20.84827099336621</v>
      </c>
      <c r="DI1550">
        <f t="shared" si="1266"/>
        <v>0</v>
      </c>
      <c r="DJ1550">
        <f t="shared" si="1267"/>
        <v>1</v>
      </c>
      <c r="DK1550">
        <f t="shared" si="1268"/>
        <v>7.6215160288161385</v>
      </c>
      <c r="DN1550">
        <v>1543</v>
      </c>
      <c r="DO1550">
        <v>20.752893025059119</v>
      </c>
      <c r="DP1550">
        <v>14.439180663116971</v>
      </c>
      <c r="DR1550">
        <f t="shared" si="1269"/>
        <v>1</v>
      </c>
      <c r="DS1550">
        <f t="shared" si="1270"/>
        <v>0</v>
      </c>
      <c r="DT1550">
        <f t="shared" si="1271"/>
        <v>6.313712361942148</v>
      </c>
      <c r="DW1550">
        <v>1543</v>
      </c>
      <c r="DX1550">
        <v>11.675399657085647</v>
      </c>
      <c r="DY1550">
        <v>21.467342012107174</v>
      </c>
      <c r="EA1550">
        <f t="shared" si="1272"/>
        <v>0</v>
      </c>
      <c r="EB1550">
        <f t="shared" si="1273"/>
        <v>1</v>
      </c>
      <c r="EC1550">
        <f t="shared" si="1274"/>
        <v>9.7919423550215274</v>
      </c>
      <c r="EF1550">
        <v>1543</v>
      </c>
      <c r="EG1550">
        <v>21.385919694409065</v>
      </c>
      <c r="EH1550">
        <v>16.199915460877701</v>
      </c>
      <c r="EJ1550">
        <f t="shared" si="1275"/>
        <v>1</v>
      </c>
      <c r="EK1550">
        <f t="shared" si="1276"/>
        <v>0</v>
      </c>
      <c r="EL1550">
        <f t="shared" si="1277"/>
        <v>5.1860042335313636</v>
      </c>
      <c r="EO1550">
        <v>1543</v>
      </c>
      <c r="EP1550">
        <v>23.364150187172989</v>
      </c>
      <c r="EQ1550">
        <v>21.610430066936772</v>
      </c>
      <c r="ES1550">
        <f t="shared" si="1278"/>
        <v>1</v>
      </c>
      <c r="ET1550">
        <f t="shared" si="1279"/>
        <v>0</v>
      </c>
      <c r="EU1550">
        <f t="shared" si="1280"/>
        <v>1.7537201202362169</v>
      </c>
    </row>
    <row r="1551" spans="1:151" x14ac:dyDescent="0.25">
      <c r="A1551">
        <v>1544</v>
      </c>
      <c r="B1551">
        <v>11.711480112878629</v>
      </c>
      <c r="C1551">
        <v>49.104871303049208</v>
      </c>
      <c r="E1551">
        <f t="shared" si="1230"/>
        <v>0</v>
      </c>
      <c r="F1551">
        <f t="shared" si="1232"/>
        <v>1</v>
      </c>
      <c r="G1551">
        <f t="shared" si="1231"/>
        <v>37.393391190170576</v>
      </c>
      <c r="J1551">
        <v>1544</v>
      </c>
      <c r="K1551">
        <v>10.727709848958046</v>
      </c>
      <c r="L1551">
        <v>18.788787356774574</v>
      </c>
      <c r="N1551">
        <f t="shared" si="1233"/>
        <v>0</v>
      </c>
      <c r="O1551">
        <f t="shared" si="1234"/>
        <v>1</v>
      </c>
      <c r="P1551">
        <f t="shared" si="1235"/>
        <v>8.0610775078165275</v>
      </c>
      <c r="S1551">
        <v>1544</v>
      </c>
      <c r="T1551">
        <v>22.477680573704291</v>
      </c>
      <c r="U1551">
        <v>2.4410794717425226</v>
      </c>
      <c r="W1551">
        <f t="shared" si="1236"/>
        <v>1</v>
      </c>
      <c r="X1551">
        <f t="shared" si="1237"/>
        <v>0</v>
      </c>
      <c r="Y1551">
        <f t="shared" si="1238"/>
        <v>20.036601101961768</v>
      </c>
      <c r="AB1551">
        <v>1544</v>
      </c>
      <c r="AC1551">
        <v>15.090742297318783</v>
      </c>
      <c r="AD1551">
        <v>17.49890567740664</v>
      </c>
      <c r="AF1551">
        <f t="shared" si="1239"/>
        <v>0</v>
      </c>
      <c r="AG1551">
        <f t="shared" si="1240"/>
        <v>1</v>
      </c>
      <c r="AH1551">
        <f t="shared" si="1241"/>
        <v>2.4081633800878564</v>
      </c>
      <c r="AK1551">
        <v>1544</v>
      </c>
      <c r="AL1551">
        <v>21.721081994064065</v>
      </c>
      <c r="AM1551">
        <v>28.444829134300136</v>
      </c>
      <c r="AO1551">
        <f t="shared" si="1242"/>
        <v>0</v>
      </c>
      <c r="AP1551">
        <f t="shared" si="1243"/>
        <v>1</v>
      </c>
      <c r="AQ1551">
        <f t="shared" si="1244"/>
        <v>6.7237471402360711</v>
      </c>
      <c r="AT1551">
        <v>1544</v>
      </c>
      <c r="AU1551">
        <v>17.256537552633791</v>
      </c>
      <c r="AV1551">
        <v>18.218187239082475</v>
      </c>
      <c r="AX1551">
        <f t="shared" si="1245"/>
        <v>0</v>
      </c>
      <c r="AY1551">
        <f t="shared" si="1246"/>
        <v>1</v>
      </c>
      <c r="AZ1551">
        <f t="shared" si="1247"/>
        <v>0.96164968644868409</v>
      </c>
      <c r="BC1551">
        <v>1544</v>
      </c>
      <c r="BD1551" t="e">
        <v>#N/A</v>
      </c>
      <c r="BE1551" t="e">
        <v>#N/A</v>
      </c>
      <c r="BG1551" t="e">
        <f t="shared" si="1248"/>
        <v>#N/A</v>
      </c>
      <c r="BH1551" t="e">
        <f t="shared" si="1249"/>
        <v>#N/A</v>
      </c>
      <c r="BI1551" t="e">
        <f t="shared" si="1250"/>
        <v>#N/A</v>
      </c>
      <c r="BL1551">
        <v>1544</v>
      </c>
      <c r="BM1551">
        <v>12.977728576390684</v>
      </c>
      <c r="BN1551">
        <v>13.92133604999078</v>
      </c>
      <c r="BP1551">
        <f t="shared" si="1251"/>
        <v>0</v>
      </c>
      <c r="BQ1551">
        <f t="shared" si="1252"/>
        <v>1</v>
      </c>
      <c r="BR1551">
        <f t="shared" si="1253"/>
        <v>0.94360747360009611</v>
      </c>
      <c r="BU1551">
        <v>1544</v>
      </c>
      <c r="BV1551">
        <v>23.10352045145115</v>
      </c>
      <c r="BW1551">
        <v>33.397567277955389</v>
      </c>
      <c r="BY1551">
        <f t="shared" si="1254"/>
        <v>0</v>
      </c>
      <c r="BZ1551">
        <f t="shared" si="1255"/>
        <v>1</v>
      </c>
      <c r="CA1551">
        <f t="shared" si="1256"/>
        <v>10.294046826504239</v>
      </c>
      <c r="CD1551">
        <v>1544</v>
      </c>
      <c r="CE1551">
        <v>33.222360773420974</v>
      </c>
      <c r="CF1551">
        <v>21.551287440621074</v>
      </c>
      <c r="CH1551">
        <f t="shared" si="1257"/>
        <v>1</v>
      </c>
      <c r="CI1551">
        <f t="shared" si="1258"/>
        <v>0</v>
      </c>
      <c r="CJ1551">
        <f t="shared" si="1259"/>
        <v>11.671073332799899</v>
      </c>
      <c r="CM1551">
        <v>1544</v>
      </c>
      <c r="CN1551">
        <v>20.99207503998705</v>
      </c>
      <c r="CO1551">
        <v>37.841386106321195</v>
      </c>
      <c r="CQ1551">
        <f t="shared" si="1260"/>
        <v>0</v>
      </c>
      <c r="CR1551">
        <f t="shared" si="1261"/>
        <v>1</v>
      </c>
      <c r="CS1551">
        <f t="shared" si="1262"/>
        <v>16.849311066334145</v>
      </c>
      <c r="CV1551">
        <v>1544</v>
      </c>
      <c r="CW1551">
        <v>18.470068589428109</v>
      </c>
      <c r="CX1551">
        <v>20.513897903897774</v>
      </c>
      <c r="CZ1551">
        <f t="shared" si="1263"/>
        <v>0</v>
      </c>
      <c r="DA1551">
        <f t="shared" si="1264"/>
        <v>1</v>
      </c>
      <c r="DB1551">
        <f t="shared" si="1265"/>
        <v>2.0438293144696651</v>
      </c>
      <c r="DE1551">
        <v>1544</v>
      </c>
      <c r="DF1551">
        <v>21.827940842953012</v>
      </c>
      <c r="DG1551">
        <v>17.773637145570163</v>
      </c>
      <c r="DI1551">
        <f t="shared" si="1266"/>
        <v>1</v>
      </c>
      <c r="DJ1551">
        <f t="shared" si="1267"/>
        <v>0</v>
      </c>
      <c r="DK1551">
        <f t="shared" si="1268"/>
        <v>4.0543036973828492</v>
      </c>
      <c r="DN1551">
        <v>1544</v>
      </c>
      <c r="DO1551">
        <v>23.641355271544548</v>
      </c>
      <c r="DP1551">
        <v>21.79379759389024</v>
      </c>
      <c r="DR1551">
        <f t="shared" si="1269"/>
        <v>1</v>
      </c>
      <c r="DS1551">
        <f t="shared" si="1270"/>
        <v>0</v>
      </c>
      <c r="DT1551">
        <f t="shared" si="1271"/>
        <v>1.8475576776543079</v>
      </c>
      <c r="DW1551">
        <v>1544</v>
      </c>
      <c r="DX1551">
        <v>18.689322584215667</v>
      </c>
      <c r="DY1551">
        <v>22.404222669611173</v>
      </c>
      <c r="EA1551">
        <f t="shared" si="1272"/>
        <v>0</v>
      </c>
      <c r="EB1551">
        <f t="shared" si="1273"/>
        <v>1</v>
      </c>
      <c r="EC1551">
        <f t="shared" si="1274"/>
        <v>3.7149000853955059</v>
      </c>
      <c r="EF1551">
        <v>1544</v>
      </c>
      <c r="EG1551">
        <v>18.058567771617888</v>
      </c>
      <c r="EH1551">
        <v>18.225600957924769</v>
      </c>
      <c r="EJ1551">
        <f t="shared" si="1275"/>
        <v>0</v>
      </c>
      <c r="EK1551">
        <f t="shared" si="1276"/>
        <v>1</v>
      </c>
      <c r="EL1551">
        <f t="shared" si="1277"/>
        <v>0.16703318630688102</v>
      </c>
      <c r="EO1551">
        <v>1544</v>
      </c>
      <c r="EP1551">
        <v>19.74622719044832</v>
      </c>
      <c r="EQ1551">
        <v>-11.319034785132789</v>
      </c>
      <c r="ES1551">
        <f t="shared" si="1278"/>
        <v>1</v>
      </c>
      <c r="ET1551">
        <f t="shared" si="1279"/>
        <v>0</v>
      </c>
      <c r="EU1551">
        <f t="shared" si="1280"/>
        <v>31.065261975581109</v>
      </c>
    </row>
    <row r="1552" spans="1:151" x14ac:dyDescent="0.25">
      <c r="A1552">
        <v>1545</v>
      </c>
      <c r="B1552">
        <v>9.2634836903783047</v>
      </c>
      <c r="C1552">
        <v>21.588639850843194</v>
      </c>
      <c r="E1552">
        <f t="shared" si="1230"/>
        <v>0</v>
      </c>
      <c r="F1552">
        <f t="shared" si="1232"/>
        <v>1</v>
      </c>
      <c r="G1552">
        <f t="shared" si="1231"/>
        <v>12.325156160464889</v>
      </c>
      <c r="J1552">
        <v>1545</v>
      </c>
      <c r="K1552">
        <v>31.861666078778754</v>
      </c>
      <c r="L1552">
        <v>31.77783268445884</v>
      </c>
      <c r="N1552">
        <f t="shared" si="1233"/>
        <v>1</v>
      </c>
      <c r="O1552">
        <f t="shared" si="1234"/>
        <v>0</v>
      </c>
      <c r="P1552">
        <f t="shared" si="1235"/>
        <v>8.3833394319913879E-2</v>
      </c>
      <c r="S1552">
        <v>1545</v>
      </c>
      <c r="T1552">
        <v>22.357430824329576</v>
      </c>
      <c r="U1552">
        <v>-5.5421180166290043</v>
      </c>
      <c r="W1552">
        <f t="shared" si="1236"/>
        <v>1</v>
      </c>
      <c r="X1552">
        <f t="shared" si="1237"/>
        <v>0</v>
      </c>
      <c r="Y1552">
        <f t="shared" si="1238"/>
        <v>27.89954884095858</v>
      </c>
      <c r="AB1552">
        <v>1545</v>
      </c>
      <c r="AC1552">
        <v>25.568528794049023</v>
      </c>
      <c r="AD1552">
        <v>17.692319868683779</v>
      </c>
      <c r="AF1552">
        <f t="shared" si="1239"/>
        <v>1</v>
      </c>
      <c r="AG1552">
        <f t="shared" si="1240"/>
        <v>0</v>
      </c>
      <c r="AH1552">
        <f t="shared" si="1241"/>
        <v>7.8762089253652441</v>
      </c>
      <c r="AK1552">
        <v>1545</v>
      </c>
      <c r="AL1552">
        <v>20.379176575716063</v>
      </c>
      <c r="AM1552">
        <v>13.651189906896933</v>
      </c>
      <c r="AO1552">
        <f t="shared" si="1242"/>
        <v>1</v>
      </c>
      <c r="AP1552">
        <f t="shared" si="1243"/>
        <v>0</v>
      </c>
      <c r="AQ1552">
        <f t="shared" si="1244"/>
        <v>6.7279866688191294</v>
      </c>
      <c r="AT1552">
        <v>1545</v>
      </c>
      <c r="AU1552">
        <v>11.531070489581856</v>
      </c>
      <c r="AV1552">
        <v>9.4241868829485629</v>
      </c>
      <c r="AX1552">
        <f t="shared" si="1245"/>
        <v>1</v>
      </c>
      <c r="AY1552">
        <f t="shared" si="1246"/>
        <v>0</v>
      </c>
      <c r="AZ1552">
        <f t="shared" si="1247"/>
        <v>2.1068836066332928</v>
      </c>
      <c r="BC1552">
        <v>1545</v>
      </c>
      <c r="BD1552" t="e">
        <v>#N/A</v>
      </c>
      <c r="BE1552" t="e">
        <v>#N/A</v>
      </c>
      <c r="BG1552" t="e">
        <f t="shared" si="1248"/>
        <v>#N/A</v>
      </c>
      <c r="BH1552" t="e">
        <f t="shared" si="1249"/>
        <v>#N/A</v>
      </c>
      <c r="BI1552" t="e">
        <f t="shared" si="1250"/>
        <v>#N/A</v>
      </c>
      <c r="BL1552">
        <v>1545</v>
      </c>
      <c r="BM1552">
        <v>31.993253937096803</v>
      </c>
      <c r="BN1552">
        <v>13.823449378386469</v>
      </c>
      <c r="BP1552">
        <f t="shared" si="1251"/>
        <v>1</v>
      </c>
      <c r="BQ1552">
        <f t="shared" si="1252"/>
        <v>0</v>
      </c>
      <c r="BR1552">
        <f t="shared" si="1253"/>
        <v>18.169804558710332</v>
      </c>
      <c r="BU1552">
        <v>1545</v>
      </c>
      <c r="BV1552">
        <v>33.407080934151139</v>
      </c>
      <c r="BW1552">
        <v>25.007728222636082</v>
      </c>
      <c r="BY1552">
        <f t="shared" si="1254"/>
        <v>1</v>
      </c>
      <c r="BZ1552">
        <f t="shared" si="1255"/>
        <v>0</v>
      </c>
      <c r="CA1552">
        <f t="shared" si="1256"/>
        <v>8.399352711515057</v>
      </c>
      <c r="CD1552">
        <v>1545</v>
      </c>
      <c r="CE1552">
        <v>24.184758703840593</v>
      </c>
      <c r="CF1552">
        <v>13.855619829469184</v>
      </c>
      <c r="CH1552">
        <f t="shared" si="1257"/>
        <v>1</v>
      </c>
      <c r="CI1552">
        <f t="shared" si="1258"/>
        <v>0</v>
      </c>
      <c r="CJ1552">
        <f t="shared" si="1259"/>
        <v>10.329138874371409</v>
      </c>
      <c r="CM1552">
        <v>1545</v>
      </c>
      <c r="CN1552">
        <v>15.504051541557708</v>
      </c>
      <c r="CO1552">
        <v>27.485136738663311</v>
      </c>
      <c r="CQ1552">
        <f t="shared" si="1260"/>
        <v>0</v>
      </c>
      <c r="CR1552">
        <f t="shared" si="1261"/>
        <v>1</v>
      </c>
      <c r="CS1552">
        <f t="shared" si="1262"/>
        <v>11.981085197105603</v>
      </c>
      <c r="CV1552">
        <v>1545</v>
      </c>
      <c r="CW1552">
        <v>20.177770148591858</v>
      </c>
      <c r="CX1552">
        <v>15.891742933835571</v>
      </c>
      <c r="CZ1552">
        <f t="shared" si="1263"/>
        <v>1</v>
      </c>
      <c r="DA1552">
        <f t="shared" si="1264"/>
        <v>0</v>
      </c>
      <c r="DB1552">
        <f t="shared" si="1265"/>
        <v>4.2860272147562863</v>
      </c>
      <c r="DE1552">
        <v>1545</v>
      </c>
      <c r="DF1552">
        <v>19.872889669387554</v>
      </c>
      <c r="DG1552">
        <v>30.721366777455692</v>
      </c>
      <c r="DI1552">
        <f t="shared" si="1266"/>
        <v>0</v>
      </c>
      <c r="DJ1552">
        <f t="shared" si="1267"/>
        <v>1</v>
      </c>
      <c r="DK1552">
        <f t="shared" si="1268"/>
        <v>10.848477108068138</v>
      </c>
      <c r="DN1552">
        <v>1545</v>
      </c>
      <c r="DO1552">
        <v>27.620711538466949</v>
      </c>
      <c r="DP1552">
        <v>20.571614583059191</v>
      </c>
      <c r="DR1552">
        <f t="shared" si="1269"/>
        <v>1</v>
      </c>
      <c r="DS1552">
        <f t="shared" si="1270"/>
        <v>0</v>
      </c>
      <c r="DT1552">
        <f t="shared" si="1271"/>
        <v>7.0490969554077587</v>
      </c>
      <c r="DW1552">
        <v>1545</v>
      </c>
      <c r="DX1552">
        <v>17.691002364666893</v>
      </c>
      <c r="DY1552">
        <v>19.20763948168053</v>
      </c>
      <c r="EA1552">
        <f t="shared" si="1272"/>
        <v>0</v>
      </c>
      <c r="EB1552">
        <f t="shared" si="1273"/>
        <v>1</v>
      </c>
      <c r="EC1552">
        <f t="shared" si="1274"/>
        <v>1.5166371170136372</v>
      </c>
      <c r="EF1552">
        <v>1545</v>
      </c>
      <c r="EG1552">
        <v>21.981036964641365</v>
      </c>
      <c r="EH1552">
        <v>14.799433186055396</v>
      </c>
      <c r="EJ1552">
        <f t="shared" si="1275"/>
        <v>1</v>
      </c>
      <c r="EK1552">
        <f t="shared" si="1276"/>
        <v>0</v>
      </c>
      <c r="EL1552">
        <f t="shared" si="1277"/>
        <v>7.1816037785859699</v>
      </c>
      <c r="EO1552">
        <v>1545</v>
      </c>
      <c r="EP1552">
        <v>21.164676340182957</v>
      </c>
      <c r="EQ1552">
        <v>36.035240036075116</v>
      </c>
      <c r="ES1552">
        <f t="shared" si="1278"/>
        <v>0</v>
      </c>
      <c r="ET1552">
        <f t="shared" si="1279"/>
        <v>1</v>
      </c>
      <c r="EU1552">
        <f t="shared" si="1280"/>
        <v>14.870563695892159</v>
      </c>
    </row>
    <row r="1553" spans="1:151" x14ac:dyDescent="0.25">
      <c r="A1553">
        <v>1546</v>
      </c>
      <c r="B1553">
        <v>14.28229562311582</v>
      </c>
      <c r="C1553">
        <v>26.36792311791508</v>
      </c>
      <c r="E1553">
        <f t="shared" si="1230"/>
        <v>0</v>
      </c>
      <c r="F1553">
        <f t="shared" si="1232"/>
        <v>1</v>
      </c>
      <c r="G1553">
        <f t="shared" si="1231"/>
        <v>12.08562749479926</v>
      </c>
      <c r="J1553">
        <v>1546</v>
      </c>
      <c r="K1553">
        <v>24.295214885829466</v>
      </c>
      <c r="L1553">
        <v>13.54388035031344</v>
      </c>
      <c r="N1553">
        <f t="shared" si="1233"/>
        <v>1</v>
      </c>
      <c r="O1553">
        <f t="shared" si="1234"/>
        <v>0</v>
      </c>
      <c r="P1553">
        <f t="shared" si="1235"/>
        <v>10.751334535516026</v>
      </c>
      <c r="S1553">
        <v>1546</v>
      </c>
      <c r="T1553">
        <v>22.072690858419779</v>
      </c>
      <c r="U1553">
        <v>1.0443058660991724</v>
      </c>
      <c r="W1553">
        <f t="shared" si="1236"/>
        <v>1</v>
      </c>
      <c r="X1553">
        <f t="shared" si="1237"/>
        <v>0</v>
      </c>
      <c r="Y1553">
        <f t="shared" si="1238"/>
        <v>21.028384992320607</v>
      </c>
      <c r="AB1553">
        <v>1546</v>
      </c>
      <c r="AC1553">
        <v>25.166298705635523</v>
      </c>
      <c r="AD1553">
        <v>18.455034130246599</v>
      </c>
      <c r="AF1553">
        <f t="shared" si="1239"/>
        <v>1</v>
      </c>
      <c r="AG1553">
        <f t="shared" si="1240"/>
        <v>0</v>
      </c>
      <c r="AH1553">
        <f t="shared" si="1241"/>
        <v>6.711264575388924</v>
      </c>
      <c r="AK1553">
        <v>1546</v>
      </c>
      <c r="AL1553">
        <v>21.725715183583805</v>
      </c>
      <c r="AM1553">
        <v>32.459297683258718</v>
      </c>
      <c r="AO1553">
        <f t="shared" si="1242"/>
        <v>0</v>
      </c>
      <c r="AP1553">
        <f t="shared" si="1243"/>
        <v>1</v>
      </c>
      <c r="AQ1553">
        <f t="shared" si="1244"/>
        <v>10.733582499674913</v>
      </c>
      <c r="AT1553">
        <v>1546</v>
      </c>
      <c r="AU1553">
        <v>15.873531049452863</v>
      </c>
      <c r="AV1553">
        <v>23.976183058000707</v>
      </c>
      <c r="AX1553">
        <f t="shared" si="1245"/>
        <v>0</v>
      </c>
      <c r="AY1553">
        <f t="shared" si="1246"/>
        <v>1</v>
      </c>
      <c r="AZ1553">
        <f t="shared" si="1247"/>
        <v>8.1026520085478442</v>
      </c>
      <c r="BC1553">
        <v>1546</v>
      </c>
      <c r="BD1553" t="e">
        <v>#N/A</v>
      </c>
      <c r="BE1553" t="e">
        <v>#N/A</v>
      </c>
      <c r="BG1553" t="e">
        <f t="shared" si="1248"/>
        <v>#N/A</v>
      </c>
      <c r="BH1553" t="e">
        <f t="shared" si="1249"/>
        <v>#N/A</v>
      </c>
      <c r="BI1553" t="e">
        <f t="shared" si="1250"/>
        <v>#N/A</v>
      </c>
      <c r="BL1553">
        <v>1546</v>
      </c>
      <c r="BM1553">
        <v>22.343075206855978</v>
      </c>
      <c r="BN1553">
        <v>13.940439999160617</v>
      </c>
      <c r="BP1553">
        <f t="shared" si="1251"/>
        <v>1</v>
      </c>
      <c r="BQ1553">
        <f t="shared" si="1252"/>
        <v>0</v>
      </c>
      <c r="BR1553">
        <f t="shared" si="1253"/>
        <v>8.4026352076953614</v>
      </c>
      <c r="BU1553">
        <v>1546</v>
      </c>
      <c r="BV1553">
        <v>18.957038321583184</v>
      </c>
      <c r="BW1553">
        <v>19.594433529996227</v>
      </c>
      <c r="BY1553">
        <f t="shared" si="1254"/>
        <v>0</v>
      </c>
      <c r="BZ1553">
        <f t="shared" si="1255"/>
        <v>1</v>
      </c>
      <c r="CA1553">
        <f t="shared" si="1256"/>
        <v>0.63739520841304298</v>
      </c>
      <c r="CD1553">
        <v>1546</v>
      </c>
      <c r="CE1553">
        <v>35.906865304357915</v>
      </c>
      <c r="CF1553">
        <v>45.325568003368133</v>
      </c>
      <c r="CH1553">
        <f t="shared" si="1257"/>
        <v>0</v>
      </c>
      <c r="CI1553">
        <f t="shared" si="1258"/>
        <v>1</v>
      </c>
      <c r="CJ1553">
        <f t="shared" si="1259"/>
        <v>9.4187026990102183</v>
      </c>
      <c r="CM1553">
        <v>1546</v>
      </c>
      <c r="CN1553">
        <v>23.546643538820746</v>
      </c>
      <c r="CO1553">
        <v>15.439059295245972</v>
      </c>
      <c r="CQ1553">
        <f t="shared" si="1260"/>
        <v>1</v>
      </c>
      <c r="CR1553">
        <f t="shared" si="1261"/>
        <v>0</v>
      </c>
      <c r="CS1553">
        <f t="shared" si="1262"/>
        <v>8.1075842435747738</v>
      </c>
      <c r="CV1553">
        <v>1546</v>
      </c>
      <c r="CW1553">
        <v>22.298531291107196</v>
      </c>
      <c r="CX1553">
        <v>19.847954666784087</v>
      </c>
      <c r="CZ1553">
        <f t="shared" si="1263"/>
        <v>1</v>
      </c>
      <c r="DA1553">
        <f t="shared" si="1264"/>
        <v>0</v>
      </c>
      <c r="DB1553">
        <f t="shared" si="1265"/>
        <v>2.4505766243231086</v>
      </c>
      <c r="DE1553">
        <v>1546</v>
      </c>
      <c r="DF1553">
        <v>8.4508276311152883</v>
      </c>
      <c r="DG1553">
        <v>28.462347903128247</v>
      </c>
      <c r="DI1553">
        <f t="shared" si="1266"/>
        <v>0</v>
      </c>
      <c r="DJ1553">
        <f t="shared" si="1267"/>
        <v>1</v>
      </c>
      <c r="DK1553">
        <f t="shared" si="1268"/>
        <v>20.011520272012959</v>
      </c>
      <c r="DN1553">
        <v>1546</v>
      </c>
      <c r="DO1553">
        <v>27.995941309217301</v>
      </c>
      <c r="DP1553">
        <v>23.828813123435502</v>
      </c>
      <c r="DR1553">
        <f t="shared" si="1269"/>
        <v>1</v>
      </c>
      <c r="DS1553">
        <f t="shared" si="1270"/>
        <v>0</v>
      </c>
      <c r="DT1553">
        <f t="shared" si="1271"/>
        <v>4.1671281857817988</v>
      </c>
      <c r="DW1553">
        <v>1546</v>
      </c>
      <c r="DX1553">
        <v>23.627125458829418</v>
      </c>
      <c r="DY1553">
        <v>18.684762819315822</v>
      </c>
      <c r="EA1553">
        <f t="shared" si="1272"/>
        <v>1</v>
      </c>
      <c r="EB1553">
        <f t="shared" si="1273"/>
        <v>0</v>
      </c>
      <c r="EC1553">
        <f t="shared" si="1274"/>
        <v>4.9423626395135969</v>
      </c>
      <c r="EF1553">
        <v>1546</v>
      </c>
      <c r="EG1553">
        <v>16.693038635308579</v>
      </c>
      <c r="EH1553">
        <v>16.495624141082843</v>
      </c>
      <c r="EJ1553">
        <f t="shared" si="1275"/>
        <v>1</v>
      </c>
      <c r="EK1553">
        <f t="shared" si="1276"/>
        <v>0</v>
      </c>
      <c r="EL1553">
        <f t="shared" si="1277"/>
        <v>0.19741449422573609</v>
      </c>
      <c r="EO1553">
        <v>1546</v>
      </c>
      <c r="EP1553">
        <v>23.515823512383196</v>
      </c>
      <c r="EQ1553">
        <v>19.089391180120195</v>
      </c>
      <c r="ES1553">
        <f t="shared" si="1278"/>
        <v>1</v>
      </c>
      <c r="ET1553">
        <f t="shared" si="1279"/>
        <v>0</v>
      </c>
      <c r="EU1553">
        <f t="shared" si="1280"/>
        <v>4.4264323322630013</v>
      </c>
    </row>
    <row r="1554" spans="1:151" x14ac:dyDescent="0.25">
      <c r="A1554">
        <v>1547</v>
      </c>
      <c r="B1554">
        <v>11.189041301021025</v>
      </c>
      <c r="C1554">
        <v>19.079971022395984</v>
      </c>
      <c r="E1554">
        <f t="shared" si="1230"/>
        <v>0</v>
      </c>
      <c r="F1554">
        <f t="shared" si="1232"/>
        <v>1</v>
      </c>
      <c r="G1554">
        <f t="shared" si="1231"/>
        <v>7.8909297213749596</v>
      </c>
      <c r="J1554">
        <v>1547</v>
      </c>
      <c r="K1554">
        <v>8.4807237601864394</v>
      </c>
      <c r="L1554">
        <v>29.011432590067933</v>
      </c>
      <c r="N1554">
        <f t="shared" si="1233"/>
        <v>0</v>
      </c>
      <c r="O1554">
        <f t="shared" si="1234"/>
        <v>1</v>
      </c>
      <c r="P1554">
        <f t="shared" si="1235"/>
        <v>20.530708829881494</v>
      </c>
      <c r="S1554">
        <v>1547</v>
      </c>
      <c r="T1554">
        <v>17.545964029098094</v>
      </c>
      <c r="U1554">
        <v>23.682564108372958</v>
      </c>
      <c r="W1554">
        <f t="shared" si="1236"/>
        <v>0</v>
      </c>
      <c r="X1554">
        <f t="shared" si="1237"/>
        <v>1</v>
      </c>
      <c r="Y1554">
        <f t="shared" si="1238"/>
        <v>6.1366000792748636</v>
      </c>
      <c r="AB1554">
        <v>1547</v>
      </c>
      <c r="AC1554">
        <v>31.221460002519407</v>
      </c>
      <c r="AD1554">
        <v>19.40045967213419</v>
      </c>
      <c r="AF1554">
        <f t="shared" si="1239"/>
        <v>1</v>
      </c>
      <c r="AG1554">
        <f t="shared" si="1240"/>
        <v>0</v>
      </c>
      <c r="AH1554">
        <f t="shared" si="1241"/>
        <v>11.821000330385218</v>
      </c>
      <c r="AK1554">
        <v>1547</v>
      </c>
      <c r="AL1554">
        <v>29.806520412840005</v>
      </c>
      <c r="AM1554">
        <v>24.788481121126129</v>
      </c>
      <c r="AO1554">
        <f t="shared" si="1242"/>
        <v>1</v>
      </c>
      <c r="AP1554">
        <f t="shared" si="1243"/>
        <v>0</v>
      </c>
      <c r="AQ1554">
        <f t="shared" si="1244"/>
        <v>5.0180392917138761</v>
      </c>
      <c r="AT1554">
        <v>1547</v>
      </c>
      <c r="AU1554">
        <v>20.518415394628345</v>
      </c>
      <c r="AV1554">
        <v>16.964550708189577</v>
      </c>
      <c r="AX1554">
        <f t="shared" si="1245"/>
        <v>1</v>
      </c>
      <c r="AY1554">
        <f t="shared" si="1246"/>
        <v>0</v>
      </c>
      <c r="AZ1554">
        <f t="shared" si="1247"/>
        <v>3.553864686438768</v>
      </c>
      <c r="BC1554">
        <v>1547</v>
      </c>
      <c r="BD1554" t="e">
        <v>#N/A</v>
      </c>
      <c r="BE1554" t="e">
        <v>#N/A</v>
      </c>
      <c r="BG1554" t="e">
        <f t="shared" si="1248"/>
        <v>#N/A</v>
      </c>
      <c r="BH1554" t="e">
        <f t="shared" si="1249"/>
        <v>#N/A</v>
      </c>
      <c r="BI1554" t="e">
        <f t="shared" si="1250"/>
        <v>#N/A</v>
      </c>
      <c r="BL1554">
        <v>1547</v>
      </c>
      <c r="BM1554">
        <v>31.049254926349036</v>
      </c>
      <c r="BN1554">
        <v>6.2491800124840875</v>
      </c>
      <c r="BP1554">
        <f t="shared" si="1251"/>
        <v>1</v>
      </c>
      <c r="BQ1554">
        <f t="shared" si="1252"/>
        <v>0</v>
      </c>
      <c r="BR1554">
        <f t="shared" si="1253"/>
        <v>24.800074913864947</v>
      </c>
      <c r="BU1554">
        <v>1547</v>
      </c>
      <c r="BV1554">
        <v>35.991261601098408</v>
      </c>
      <c r="BW1554">
        <v>26.720585091277442</v>
      </c>
      <c r="BY1554">
        <f t="shared" si="1254"/>
        <v>1</v>
      </c>
      <c r="BZ1554">
        <f t="shared" si="1255"/>
        <v>0</v>
      </c>
      <c r="CA1554">
        <f t="shared" si="1256"/>
        <v>9.2706765098209658</v>
      </c>
      <c r="CD1554">
        <v>1547</v>
      </c>
      <c r="CE1554">
        <v>22.033555726685741</v>
      </c>
      <c r="CF1554">
        <v>47.574851913551541</v>
      </c>
      <c r="CH1554">
        <f t="shared" si="1257"/>
        <v>0</v>
      </c>
      <c r="CI1554">
        <f t="shared" si="1258"/>
        <v>1</v>
      </c>
      <c r="CJ1554">
        <f t="shared" si="1259"/>
        <v>25.5412961868658</v>
      </c>
      <c r="CM1554">
        <v>1547</v>
      </c>
      <c r="CN1554">
        <v>15.150850463247894</v>
      </c>
      <c r="CO1554">
        <v>21.945956321775061</v>
      </c>
      <c r="CQ1554">
        <f t="shared" si="1260"/>
        <v>0</v>
      </c>
      <c r="CR1554">
        <f t="shared" si="1261"/>
        <v>1</v>
      </c>
      <c r="CS1554">
        <f t="shared" si="1262"/>
        <v>6.7951058585271671</v>
      </c>
      <c r="CV1554">
        <v>1547</v>
      </c>
      <c r="CW1554">
        <v>20.983065690704553</v>
      </c>
      <c r="CX1554">
        <v>25.449173346109543</v>
      </c>
      <c r="CZ1554">
        <f t="shared" si="1263"/>
        <v>0</v>
      </c>
      <c r="DA1554">
        <f t="shared" si="1264"/>
        <v>1</v>
      </c>
      <c r="DB1554">
        <f t="shared" si="1265"/>
        <v>4.4661076554049899</v>
      </c>
      <c r="DE1554">
        <v>1547</v>
      </c>
      <c r="DF1554">
        <v>19.278313200918447</v>
      </c>
      <c r="DG1554">
        <v>22.93761423833265</v>
      </c>
      <c r="DI1554">
        <f t="shared" si="1266"/>
        <v>0</v>
      </c>
      <c r="DJ1554">
        <f t="shared" si="1267"/>
        <v>1</v>
      </c>
      <c r="DK1554">
        <f t="shared" si="1268"/>
        <v>3.6593010374142025</v>
      </c>
      <c r="DN1554">
        <v>1547</v>
      </c>
      <c r="DO1554">
        <v>23.877124399245048</v>
      </c>
      <c r="DP1554">
        <v>17.592720443676313</v>
      </c>
      <c r="DR1554">
        <f t="shared" si="1269"/>
        <v>1</v>
      </c>
      <c r="DS1554">
        <f t="shared" si="1270"/>
        <v>0</v>
      </c>
      <c r="DT1554">
        <f t="shared" si="1271"/>
        <v>6.2844039555687345</v>
      </c>
      <c r="DW1554">
        <v>1547</v>
      </c>
      <c r="DX1554">
        <v>14.502467455705691</v>
      </c>
      <c r="DY1554">
        <v>27.288467642583914</v>
      </c>
      <c r="EA1554">
        <f t="shared" si="1272"/>
        <v>0</v>
      </c>
      <c r="EB1554">
        <f t="shared" si="1273"/>
        <v>1</v>
      </c>
      <c r="EC1554">
        <f t="shared" si="1274"/>
        <v>12.786000186878223</v>
      </c>
      <c r="EF1554">
        <v>1547</v>
      </c>
      <c r="EG1554">
        <v>16.18449177990874</v>
      </c>
      <c r="EH1554">
        <v>16.493444387469484</v>
      </c>
      <c r="EJ1554">
        <f t="shared" si="1275"/>
        <v>0</v>
      </c>
      <c r="EK1554">
        <f t="shared" si="1276"/>
        <v>1</v>
      </c>
      <c r="EL1554">
        <f t="shared" si="1277"/>
        <v>0.3089526075607445</v>
      </c>
      <c r="EO1554">
        <v>1547</v>
      </c>
      <c r="EP1554">
        <v>20.442875881908783</v>
      </c>
      <c r="EQ1554">
        <v>13.258738816105026</v>
      </c>
      <c r="ES1554">
        <f t="shared" si="1278"/>
        <v>1</v>
      </c>
      <c r="ET1554">
        <f t="shared" si="1279"/>
        <v>0</v>
      </c>
      <c r="EU1554">
        <f t="shared" si="1280"/>
        <v>7.1841370658037569</v>
      </c>
    </row>
    <row r="1555" spans="1:151" x14ac:dyDescent="0.25">
      <c r="A1555">
        <v>1548</v>
      </c>
      <c r="B1555">
        <v>9.1185430207362632</v>
      </c>
      <c r="C1555">
        <v>13.127434300348048</v>
      </c>
      <c r="E1555">
        <f t="shared" si="1230"/>
        <v>0</v>
      </c>
      <c r="F1555">
        <f t="shared" si="1232"/>
        <v>1</v>
      </c>
      <c r="G1555">
        <f t="shared" si="1231"/>
        <v>4.0088912796117846</v>
      </c>
      <c r="J1555">
        <v>1548</v>
      </c>
      <c r="K1555">
        <v>22.441245003907216</v>
      </c>
      <c r="L1555">
        <v>26.615523702312156</v>
      </c>
      <c r="N1555">
        <f t="shared" si="1233"/>
        <v>0</v>
      </c>
      <c r="O1555">
        <f t="shared" si="1234"/>
        <v>1</v>
      </c>
      <c r="P1555">
        <f t="shared" si="1235"/>
        <v>4.1742786984049403</v>
      </c>
      <c r="S1555">
        <v>1548</v>
      </c>
      <c r="T1555">
        <v>20.183661958112122</v>
      </c>
      <c r="U1555">
        <v>24.282697701421217</v>
      </c>
      <c r="W1555">
        <f t="shared" si="1236"/>
        <v>0</v>
      </c>
      <c r="X1555">
        <f t="shared" si="1237"/>
        <v>1</v>
      </c>
      <c r="Y1555">
        <f t="shared" si="1238"/>
        <v>4.0990357433090949</v>
      </c>
      <c r="AB1555">
        <v>1548</v>
      </c>
      <c r="AC1555">
        <v>31.589306427063242</v>
      </c>
      <c r="AD1555">
        <v>17.635180018951068</v>
      </c>
      <c r="AF1555">
        <f t="shared" si="1239"/>
        <v>1</v>
      </c>
      <c r="AG1555">
        <f t="shared" si="1240"/>
        <v>0</v>
      </c>
      <c r="AH1555">
        <f t="shared" si="1241"/>
        <v>13.954126408112174</v>
      </c>
      <c r="AK1555">
        <v>1548</v>
      </c>
      <c r="AL1555">
        <v>13.992821446887739</v>
      </c>
      <c r="AM1555">
        <v>33.660939659317556</v>
      </c>
      <c r="AO1555">
        <f t="shared" si="1242"/>
        <v>0</v>
      </c>
      <c r="AP1555">
        <f t="shared" si="1243"/>
        <v>1</v>
      </c>
      <c r="AQ1555">
        <f t="shared" si="1244"/>
        <v>19.668118212429818</v>
      </c>
      <c r="AT1555">
        <v>1548</v>
      </c>
      <c r="AU1555">
        <v>15.636603453375697</v>
      </c>
      <c r="AV1555">
        <v>20.669867848520134</v>
      </c>
      <c r="AX1555">
        <f t="shared" si="1245"/>
        <v>0</v>
      </c>
      <c r="AY1555">
        <f t="shared" si="1246"/>
        <v>1</v>
      </c>
      <c r="AZ1555">
        <f t="shared" si="1247"/>
        <v>5.0332643951444371</v>
      </c>
      <c r="BC1555">
        <v>1548</v>
      </c>
      <c r="BD1555" t="e">
        <v>#N/A</v>
      </c>
      <c r="BE1555" t="e">
        <v>#N/A</v>
      </c>
      <c r="BG1555" t="e">
        <f t="shared" si="1248"/>
        <v>#N/A</v>
      </c>
      <c r="BH1555" t="e">
        <f t="shared" si="1249"/>
        <v>#N/A</v>
      </c>
      <c r="BI1555" t="e">
        <f t="shared" si="1250"/>
        <v>#N/A</v>
      </c>
      <c r="BL1555">
        <v>1548</v>
      </c>
      <c r="BM1555">
        <v>21.220701163379029</v>
      </c>
      <c r="BN1555">
        <v>12.30311768463846</v>
      </c>
      <c r="BP1555">
        <f t="shared" si="1251"/>
        <v>1</v>
      </c>
      <c r="BQ1555">
        <f t="shared" si="1252"/>
        <v>0</v>
      </c>
      <c r="BR1555">
        <f t="shared" si="1253"/>
        <v>8.9175834787405694</v>
      </c>
      <c r="BU1555">
        <v>1548</v>
      </c>
      <c r="BV1555">
        <v>26.988870540810332</v>
      </c>
      <c r="BW1555">
        <v>19.300646449597775</v>
      </c>
      <c r="BY1555">
        <f t="shared" si="1254"/>
        <v>1</v>
      </c>
      <c r="BZ1555">
        <f t="shared" si="1255"/>
        <v>0</v>
      </c>
      <c r="CA1555">
        <f t="shared" si="1256"/>
        <v>7.6882240912125575</v>
      </c>
      <c r="CD1555">
        <v>1548</v>
      </c>
      <c r="CE1555">
        <v>36.717105265354846</v>
      </c>
      <c r="CF1555">
        <v>30.415094014686609</v>
      </c>
      <c r="CH1555">
        <f t="shared" si="1257"/>
        <v>1</v>
      </c>
      <c r="CI1555">
        <f t="shared" si="1258"/>
        <v>0</v>
      </c>
      <c r="CJ1555">
        <f t="shared" si="1259"/>
        <v>6.3020112506682366</v>
      </c>
      <c r="CM1555">
        <v>1548</v>
      </c>
      <c r="CN1555">
        <v>20.969688364712091</v>
      </c>
      <c r="CO1555">
        <v>30.781380135516059</v>
      </c>
      <c r="CQ1555">
        <f t="shared" si="1260"/>
        <v>0</v>
      </c>
      <c r="CR1555">
        <f t="shared" si="1261"/>
        <v>1</v>
      </c>
      <c r="CS1555">
        <f t="shared" si="1262"/>
        <v>9.8116917708039679</v>
      </c>
      <c r="CV1555">
        <v>1548</v>
      </c>
      <c r="CW1555">
        <v>22.19100597807596</v>
      </c>
      <c r="CX1555">
        <v>14.498609556619215</v>
      </c>
      <c r="CZ1555">
        <f t="shared" si="1263"/>
        <v>1</v>
      </c>
      <c r="DA1555">
        <f t="shared" si="1264"/>
        <v>0</v>
      </c>
      <c r="DB1555">
        <f t="shared" si="1265"/>
        <v>7.6923964214567455</v>
      </c>
      <c r="DE1555">
        <v>1548</v>
      </c>
      <c r="DF1555">
        <v>18.811599619405921</v>
      </c>
      <c r="DG1555">
        <v>30.728498598287029</v>
      </c>
      <c r="DI1555">
        <f t="shared" si="1266"/>
        <v>0</v>
      </c>
      <c r="DJ1555">
        <f t="shared" si="1267"/>
        <v>1</v>
      </c>
      <c r="DK1555">
        <f t="shared" si="1268"/>
        <v>11.916898978881107</v>
      </c>
      <c r="DN1555">
        <v>1548</v>
      </c>
      <c r="DO1555">
        <v>21.253507554264893</v>
      </c>
      <c r="DP1555">
        <v>11.53748598775911</v>
      </c>
      <c r="DR1555">
        <f t="shared" si="1269"/>
        <v>1</v>
      </c>
      <c r="DS1555">
        <f t="shared" si="1270"/>
        <v>0</v>
      </c>
      <c r="DT1555">
        <f t="shared" si="1271"/>
        <v>9.7160215665057823</v>
      </c>
      <c r="DW1555">
        <v>1548</v>
      </c>
      <c r="DX1555">
        <v>24.748003879582335</v>
      </c>
      <c r="DY1555">
        <v>21.462768518308408</v>
      </c>
      <c r="EA1555">
        <f t="shared" si="1272"/>
        <v>1</v>
      </c>
      <c r="EB1555">
        <f t="shared" si="1273"/>
        <v>0</v>
      </c>
      <c r="EC1555">
        <f t="shared" si="1274"/>
        <v>3.2852353612739265</v>
      </c>
      <c r="EF1555">
        <v>1548</v>
      </c>
      <c r="EG1555">
        <v>16.974258102852865</v>
      </c>
      <c r="EH1555">
        <v>16.696441770365709</v>
      </c>
      <c r="EJ1555">
        <f t="shared" si="1275"/>
        <v>1</v>
      </c>
      <c r="EK1555">
        <f t="shared" si="1276"/>
        <v>0</v>
      </c>
      <c r="EL1555">
        <f t="shared" si="1277"/>
        <v>0.27781633248715565</v>
      </c>
      <c r="EO1555">
        <v>1548</v>
      </c>
      <c r="EP1555">
        <v>17.627910681464126</v>
      </c>
      <c r="EQ1555">
        <v>56.31521398494786</v>
      </c>
      <c r="ES1555">
        <f t="shared" si="1278"/>
        <v>0</v>
      </c>
      <c r="ET1555">
        <f t="shared" si="1279"/>
        <v>1</v>
      </c>
      <c r="EU1555">
        <f t="shared" si="1280"/>
        <v>38.687303303483731</v>
      </c>
    </row>
    <row r="1556" spans="1:151" x14ac:dyDescent="0.25">
      <c r="A1556">
        <v>1549</v>
      </c>
      <c r="B1556">
        <v>16.929784985860909</v>
      </c>
      <c r="C1556">
        <v>48.903175451823614</v>
      </c>
      <c r="E1556">
        <f t="shared" si="1230"/>
        <v>0</v>
      </c>
      <c r="F1556">
        <f t="shared" si="1232"/>
        <v>1</v>
      </c>
      <c r="G1556">
        <f t="shared" si="1231"/>
        <v>31.973390465962705</v>
      </c>
      <c r="J1556">
        <v>1549</v>
      </c>
      <c r="K1556">
        <v>29.371363654979138</v>
      </c>
      <c r="L1556">
        <v>17.59532718174566</v>
      </c>
      <c r="N1556">
        <f t="shared" si="1233"/>
        <v>1</v>
      </c>
      <c r="O1556">
        <f t="shared" si="1234"/>
        <v>0</v>
      </c>
      <c r="P1556">
        <f t="shared" si="1235"/>
        <v>11.776036473233479</v>
      </c>
      <c r="S1556">
        <v>1549</v>
      </c>
      <c r="T1556">
        <v>20.888105942805971</v>
      </c>
      <c r="U1556">
        <v>33.607569952837174</v>
      </c>
      <c r="W1556">
        <f t="shared" si="1236"/>
        <v>0</v>
      </c>
      <c r="X1556">
        <f t="shared" si="1237"/>
        <v>1</v>
      </c>
      <c r="Y1556">
        <f t="shared" si="1238"/>
        <v>12.719464010031203</v>
      </c>
      <c r="AB1556">
        <v>1549</v>
      </c>
      <c r="AC1556">
        <v>30.175928751703172</v>
      </c>
      <c r="AD1556">
        <v>17.638074524091291</v>
      </c>
      <c r="AF1556">
        <f t="shared" si="1239"/>
        <v>1</v>
      </c>
      <c r="AG1556">
        <f t="shared" si="1240"/>
        <v>0</v>
      </c>
      <c r="AH1556">
        <f t="shared" si="1241"/>
        <v>12.537854227611881</v>
      </c>
      <c r="AK1556">
        <v>1549</v>
      </c>
      <c r="AL1556">
        <v>14.68446200092032</v>
      </c>
      <c r="AM1556">
        <v>26.009990613443065</v>
      </c>
      <c r="AO1556">
        <f t="shared" si="1242"/>
        <v>0</v>
      </c>
      <c r="AP1556">
        <f t="shared" si="1243"/>
        <v>1</v>
      </c>
      <c r="AQ1556">
        <f t="shared" si="1244"/>
        <v>11.325528612522746</v>
      </c>
      <c r="AT1556">
        <v>1549</v>
      </c>
      <c r="AU1556">
        <v>18.161938974266867</v>
      </c>
      <c r="AV1556">
        <v>19.646550586075314</v>
      </c>
      <c r="AX1556">
        <f t="shared" si="1245"/>
        <v>0</v>
      </c>
      <c r="AY1556">
        <f t="shared" si="1246"/>
        <v>1</v>
      </c>
      <c r="AZ1556">
        <f t="shared" si="1247"/>
        <v>1.4846116118084467</v>
      </c>
      <c r="BC1556">
        <v>1549</v>
      </c>
      <c r="BD1556" t="e">
        <v>#N/A</v>
      </c>
      <c r="BE1556" t="e">
        <v>#N/A</v>
      </c>
      <c r="BG1556" t="e">
        <f t="shared" si="1248"/>
        <v>#N/A</v>
      </c>
      <c r="BH1556" t="e">
        <f t="shared" si="1249"/>
        <v>#N/A</v>
      </c>
      <c r="BI1556" t="e">
        <f t="shared" si="1250"/>
        <v>#N/A</v>
      </c>
      <c r="BL1556">
        <v>1549</v>
      </c>
      <c r="BM1556">
        <v>20.717198295007105</v>
      </c>
      <c r="BN1556">
        <v>10.818359353107555</v>
      </c>
      <c r="BP1556">
        <f t="shared" si="1251"/>
        <v>1</v>
      </c>
      <c r="BQ1556">
        <f t="shared" si="1252"/>
        <v>0</v>
      </c>
      <c r="BR1556">
        <f t="shared" si="1253"/>
        <v>9.8988389418995499</v>
      </c>
      <c r="BU1556">
        <v>1549</v>
      </c>
      <c r="BV1556">
        <v>22.415097588919004</v>
      </c>
      <c r="BW1556">
        <v>18.734216527240356</v>
      </c>
      <c r="BY1556">
        <f t="shared" si="1254"/>
        <v>1</v>
      </c>
      <c r="BZ1556">
        <f t="shared" si="1255"/>
        <v>0</v>
      </c>
      <c r="CA1556">
        <f t="shared" si="1256"/>
        <v>3.6808810616786474</v>
      </c>
      <c r="CD1556">
        <v>1549</v>
      </c>
      <c r="CE1556">
        <v>14.145156127448331</v>
      </c>
      <c r="CF1556">
        <v>46.004019434805329</v>
      </c>
      <c r="CH1556">
        <f t="shared" si="1257"/>
        <v>0</v>
      </c>
      <c r="CI1556">
        <f t="shared" si="1258"/>
        <v>1</v>
      </c>
      <c r="CJ1556">
        <f t="shared" si="1259"/>
        <v>31.858863307356998</v>
      </c>
      <c r="CM1556">
        <v>1549</v>
      </c>
      <c r="CN1556">
        <v>22.070523942322531</v>
      </c>
      <c r="CO1556">
        <v>39.248346241077542</v>
      </c>
      <c r="CQ1556">
        <f t="shared" si="1260"/>
        <v>0</v>
      </c>
      <c r="CR1556">
        <f t="shared" si="1261"/>
        <v>1</v>
      </c>
      <c r="CS1556">
        <f t="shared" si="1262"/>
        <v>17.177822298755011</v>
      </c>
      <c r="CV1556">
        <v>1549</v>
      </c>
      <c r="CW1556">
        <v>24.538714604617049</v>
      </c>
      <c r="CX1556">
        <v>17.769306435119638</v>
      </c>
      <c r="CZ1556">
        <f t="shared" si="1263"/>
        <v>1</v>
      </c>
      <c r="DA1556">
        <f t="shared" si="1264"/>
        <v>0</v>
      </c>
      <c r="DB1556">
        <f t="shared" si="1265"/>
        <v>6.7694081694974102</v>
      </c>
      <c r="DE1556">
        <v>1549</v>
      </c>
      <c r="DF1556">
        <v>12.949510647746173</v>
      </c>
      <c r="DG1556">
        <v>16.023945991849665</v>
      </c>
      <c r="DI1556">
        <f t="shared" si="1266"/>
        <v>0</v>
      </c>
      <c r="DJ1556">
        <f t="shared" si="1267"/>
        <v>1</v>
      </c>
      <c r="DK1556">
        <f t="shared" si="1268"/>
        <v>3.0744353441034917</v>
      </c>
      <c r="DN1556">
        <v>1549</v>
      </c>
      <c r="DO1556">
        <v>22.354047094131737</v>
      </c>
      <c r="DP1556">
        <v>18.513099832541727</v>
      </c>
      <c r="DR1556">
        <f t="shared" si="1269"/>
        <v>1</v>
      </c>
      <c r="DS1556">
        <f t="shared" si="1270"/>
        <v>0</v>
      </c>
      <c r="DT1556">
        <f t="shared" si="1271"/>
        <v>3.84094726159001</v>
      </c>
      <c r="DW1556">
        <v>1549</v>
      </c>
      <c r="DX1556">
        <v>25.391428478729487</v>
      </c>
      <c r="DY1556">
        <v>24.191570585277461</v>
      </c>
      <c r="EA1556">
        <f t="shared" si="1272"/>
        <v>1</v>
      </c>
      <c r="EB1556">
        <f t="shared" si="1273"/>
        <v>0</v>
      </c>
      <c r="EC1556">
        <f t="shared" si="1274"/>
        <v>1.1998578934520268</v>
      </c>
      <c r="EF1556">
        <v>1549</v>
      </c>
      <c r="EG1556">
        <v>18.644278050080437</v>
      </c>
      <c r="EH1556">
        <v>17.551532709929113</v>
      </c>
      <c r="EJ1556">
        <f t="shared" si="1275"/>
        <v>1</v>
      </c>
      <c r="EK1556">
        <f t="shared" si="1276"/>
        <v>0</v>
      </c>
      <c r="EL1556">
        <f t="shared" si="1277"/>
        <v>1.0927453401513247</v>
      </c>
      <c r="EO1556">
        <v>1549</v>
      </c>
      <c r="EP1556">
        <v>19.383319000118334</v>
      </c>
      <c r="EQ1556">
        <v>30.979371566743737</v>
      </c>
      <c r="ES1556">
        <f t="shared" si="1278"/>
        <v>0</v>
      </c>
      <c r="ET1556">
        <f t="shared" si="1279"/>
        <v>1</v>
      </c>
      <c r="EU1556">
        <f t="shared" si="1280"/>
        <v>11.596052566625403</v>
      </c>
    </row>
    <row r="1557" spans="1:151" x14ac:dyDescent="0.25">
      <c r="A1557">
        <v>1550</v>
      </c>
      <c r="B1557">
        <v>8.7533794669890064</v>
      </c>
      <c r="C1557">
        <v>37.867422686014834</v>
      </c>
      <c r="E1557">
        <f t="shared" si="1230"/>
        <v>0</v>
      </c>
      <c r="F1557">
        <f t="shared" si="1232"/>
        <v>1</v>
      </c>
      <c r="G1557">
        <f t="shared" si="1231"/>
        <v>29.114043219025827</v>
      </c>
      <c r="J1557">
        <v>1550</v>
      </c>
      <c r="K1557">
        <v>18.72856662375272</v>
      </c>
      <c r="L1557">
        <v>27.446373410475331</v>
      </c>
      <c r="N1557">
        <f t="shared" si="1233"/>
        <v>0</v>
      </c>
      <c r="O1557">
        <f t="shared" si="1234"/>
        <v>1</v>
      </c>
      <c r="P1557">
        <f t="shared" si="1235"/>
        <v>8.7178067867226119</v>
      </c>
      <c r="S1557">
        <v>1550</v>
      </c>
      <c r="T1557">
        <v>18.511586464548024</v>
      </c>
      <c r="U1557">
        <v>25.754661482311437</v>
      </c>
      <c r="W1557">
        <f t="shared" si="1236"/>
        <v>0</v>
      </c>
      <c r="X1557">
        <f t="shared" si="1237"/>
        <v>1</v>
      </c>
      <c r="Y1557">
        <f t="shared" si="1238"/>
        <v>7.2430750177634131</v>
      </c>
      <c r="AB1557">
        <v>1550</v>
      </c>
      <c r="AC1557">
        <v>25.933410356620438</v>
      </c>
      <c r="AD1557">
        <v>15.584511012315154</v>
      </c>
      <c r="AF1557">
        <f t="shared" si="1239"/>
        <v>1</v>
      </c>
      <c r="AG1557">
        <f t="shared" si="1240"/>
        <v>0</v>
      </c>
      <c r="AH1557">
        <f t="shared" si="1241"/>
        <v>10.348899344305284</v>
      </c>
      <c r="AK1557">
        <v>1550</v>
      </c>
      <c r="AL1557">
        <v>24.312209087135727</v>
      </c>
      <c r="AM1557">
        <v>46.107420898513951</v>
      </c>
      <c r="AO1557">
        <f t="shared" si="1242"/>
        <v>0</v>
      </c>
      <c r="AP1557">
        <f t="shared" si="1243"/>
        <v>1</v>
      </c>
      <c r="AQ1557">
        <f t="shared" si="1244"/>
        <v>21.795211811378223</v>
      </c>
      <c r="AT1557">
        <v>1550</v>
      </c>
      <c r="AU1557">
        <v>21.960502137553284</v>
      </c>
      <c r="AV1557">
        <v>16.947509963027514</v>
      </c>
      <c r="AX1557">
        <f t="shared" si="1245"/>
        <v>1</v>
      </c>
      <c r="AY1557">
        <f t="shared" si="1246"/>
        <v>0</v>
      </c>
      <c r="AZ1557">
        <f t="shared" si="1247"/>
        <v>5.0129921745257704</v>
      </c>
      <c r="BC1557">
        <v>1550</v>
      </c>
      <c r="BD1557" t="e">
        <v>#N/A</v>
      </c>
      <c r="BE1557" t="e">
        <v>#N/A</v>
      </c>
      <c r="BG1557" t="e">
        <f t="shared" si="1248"/>
        <v>#N/A</v>
      </c>
      <c r="BH1557" t="e">
        <f t="shared" si="1249"/>
        <v>#N/A</v>
      </c>
      <c r="BI1557" t="e">
        <f t="shared" si="1250"/>
        <v>#N/A</v>
      </c>
      <c r="BL1557">
        <v>1550</v>
      </c>
      <c r="BM1557">
        <v>23.613198311654504</v>
      </c>
      <c r="BN1557">
        <v>11.528377034560375</v>
      </c>
      <c r="BP1557">
        <f t="shared" si="1251"/>
        <v>1</v>
      </c>
      <c r="BQ1557">
        <f t="shared" si="1252"/>
        <v>0</v>
      </c>
      <c r="BR1557">
        <f t="shared" si="1253"/>
        <v>12.084821277094129</v>
      </c>
      <c r="BU1557">
        <v>1550</v>
      </c>
      <c r="BV1557">
        <v>15.567491634165201</v>
      </c>
      <c r="BW1557">
        <v>20.129664284201702</v>
      </c>
      <c r="BY1557">
        <f t="shared" si="1254"/>
        <v>0</v>
      </c>
      <c r="BZ1557">
        <f t="shared" si="1255"/>
        <v>1</v>
      </c>
      <c r="CA1557">
        <f t="shared" si="1256"/>
        <v>4.5621726500365014</v>
      </c>
      <c r="CD1557">
        <v>1550</v>
      </c>
      <c r="CE1557">
        <v>17.642212858287429</v>
      </c>
      <c r="CF1557">
        <v>41.978323617604218</v>
      </c>
      <c r="CH1557">
        <f t="shared" si="1257"/>
        <v>0</v>
      </c>
      <c r="CI1557">
        <f t="shared" si="1258"/>
        <v>1</v>
      </c>
      <c r="CJ1557">
        <f t="shared" si="1259"/>
        <v>24.336110759316789</v>
      </c>
      <c r="CM1557">
        <v>1550</v>
      </c>
      <c r="CN1557">
        <v>21.103193152681627</v>
      </c>
      <c r="CO1557">
        <v>21.694858607703296</v>
      </c>
      <c r="CQ1557">
        <f t="shared" si="1260"/>
        <v>0</v>
      </c>
      <c r="CR1557">
        <f t="shared" si="1261"/>
        <v>1</v>
      </c>
      <c r="CS1557">
        <f t="shared" si="1262"/>
        <v>0.59166545502166912</v>
      </c>
      <c r="CV1557">
        <v>1550</v>
      </c>
      <c r="CW1557">
        <v>20.564832573078501</v>
      </c>
      <c r="CX1557">
        <v>12.915424621618552</v>
      </c>
      <c r="CZ1557">
        <f t="shared" si="1263"/>
        <v>1</v>
      </c>
      <c r="DA1557">
        <f t="shared" si="1264"/>
        <v>0</v>
      </c>
      <c r="DB1557">
        <f t="shared" si="1265"/>
        <v>7.6494079514599491</v>
      </c>
      <c r="DE1557">
        <v>1550</v>
      </c>
      <c r="DF1557">
        <v>16.811399067621785</v>
      </c>
      <c r="DG1557">
        <v>25.723957839236736</v>
      </c>
      <c r="DI1557">
        <f t="shared" si="1266"/>
        <v>0</v>
      </c>
      <c r="DJ1557">
        <f t="shared" si="1267"/>
        <v>1</v>
      </c>
      <c r="DK1557">
        <f t="shared" si="1268"/>
        <v>8.9125587716149504</v>
      </c>
      <c r="DN1557">
        <v>1550</v>
      </c>
      <c r="DO1557">
        <v>23.450538790336086</v>
      </c>
      <c r="DP1557">
        <v>13.242719296291781</v>
      </c>
      <c r="DR1557">
        <f t="shared" si="1269"/>
        <v>1</v>
      </c>
      <c r="DS1557">
        <f t="shared" si="1270"/>
        <v>0</v>
      </c>
      <c r="DT1557">
        <f t="shared" si="1271"/>
        <v>10.207819494044305</v>
      </c>
      <c r="DW1557">
        <v>1550</v>
      </c>
      <c r="DX1557">
        <v>17.061255256888632</v>
      </c>
      <c r="DY1557">
        <v>15.870276840663575</v>
      </c>
      <c r="EA1557">
        <f t="shared" si="1272"/>
        <v>1</v>
      </c>
      <c r="EB1557">
        <f t="shared" si="1273"/>
        <v>0</v>
      </c>
      <c r="EC1557">
        <f t="shared" si="1274"/>
        <v>1.1909784162250574</v>
      </c>
      <c r="EF1557">
        <v>1550</v>
      </c>
      <c r="EG1557">
        <v>22.691760804813324</v>
      </c>
      <c r="EH1557">
        <v>13.226980689110977</v>
      </c>
      <c r="EJ1557">
        <f t="shared" si="1275"/>
        <v>1</v>
      </c>
      <c r="EK1557">
        <f t="shared" si="1276"/>
        <v>0</v>
      </c>
      <c r="EL1557">
        <f t="shared" si="1277"/>
        <v>9.4647801157023466</v>
      </c>
      <c r="EO1557">
        <v>1550</v>
      </c>
      <c r="EP1557">
        <v>21.705188220838139</v>
      </c>
      <c r="EQ1557">
        <v>27.292452016480478</v>
      </c>
      <c r="ES1557">
        <f t="shared" si="1278"/>
        <v>0</v>
      </c>
      <c r="ET1557">
        <f t="shared" si="1279"/>
        <v>1</v>
      </c>
      <c r="EU1557">
        <f t="shared" si="1280"/>
        <v>5.5872637956423397</v>
      </c>
    </row>
    <row r="1558" spans="1:151" x14ac:dyDescent="0.25">
      <c r="A1558">
        <v>1551</v>
      </c>
      <c r="B1558">
        <v>15.399280039674725</v>
      </c>
      <c r="C1558">
        <v>11.587955563940074</v>
      </c>
      <c r="E1558">
        <f t="shared" si="1230"/>
        <v>1</v>
      </c>
      <c r="F1558">
        <f t="shared" si="1232"/>
        <v>0</v>
      </c>
      <c r="G1558">
        <f t="shared" si="1231"/>
        <v>3.8113244757346507</v>
      </c>
      <c r="J1558">
        <v>1551</v>
      </c>
      <c r="K1558">
        <v>21.273937485476615</v>
      </c>
      <c r="L1558">
        <v>25.288903530409115</v>
      </c>
      <c r="N1558">
        <f t="shared" si="1233"/>
        <v>0</v>
      </c>
      <c r="O1558">
        <f t="shared" si="1234"/>
        <v>1</v>
      </c>
      <c r="P1558">
        <f t="shared" si="1235"/>
        <v>4.0149660449324998</v>
      </c>
      <c r="S1558">
        <v>1551</v>
      </c>
      <c r="T1558">
        <v>14.279813810734066</v>
      </c>
      <c r="U1558">
        <v>48.766059512223549</v>
      </c>
      <c r="W1558">
        <f t="shared" si="1236"/>
        <v>0</v>
      </c>
      <c r="X1558">
        <f t="shared" si="1237"/>
        <v>1</v>
      </c>
      <c r="Y1558">
        <f t="shared" si="1238"/>
        <v>34.48624570148948</v>
      </c>
      <c r="AB1558">
        <v>1551</v>
      </c>
      <c r="AC1558">
        <v>15.21764189247374</v>
      </c>
      <c r="AD1558">
        <v>18.516245182957025</v>
      </c>
      <c r="AF1558">
        <f t="shared" si="1239"/>
        <v>0</v>
      </c>
      <c r="AG1558">
        <f t="shared" si="1240"/>
        <v>1</v>
      </c>
      <c r="AH1558">
        <f t="shared" si="1241"/>
        <v>3.2986032904832854</v>
      </c>
      <c r="AK1558">
        <v>1551</v>
      </c>
      <c r="AL1558">
        <v>16.317851007101702</v>
      </c>
      <c r="AM1558">
        <v>13.12437444215711</v>
      </c>
      <c r="AO1558">
        <f t="shared" si="1242"/>
        <v>1</v>
      </c>
      <c r="AP1558">
        <f t="shared" si="1243"/>
        <v>0</v>
      </c>
      <c r="AQ1558">
        <f t="shared" si="1244"/>
        <v>3.1934765649445911</v>
      </c>
      <c r="AT1558">
        <v>1551</v>
      </c>
      <c r="AU1558">
        <v>18.085536784827735</v>
      </c>
      <c r="AV1558">
        <v>15.441793633738762</v>
      </c>
      <c r="AX1558">
        <f t="shared" si="1245"/>
        <v>1</v>
      </c>
      <c r="AY1558">
        <f t="shared" si="1246"/>
        <v>0</v>
      </c>
      <c r="AZ1558">
        <f t="shared" si="1247"/>
        <v>2.6437431510889731</v>
      </c>
      <c r="BC1558">
        <v>1551</v>
      </c>
      <c r="BD1558" t="e">
        <v>#N/A</v>
      </c>
      <c r="BE1558" t="e">
        <v>#N/A</v>
      </c>
      <c r="BG1558" t="e">
        <f t="shared" si="1248"/>
        <v>#N/A</v>
      </c>
      <c r="BH1558" t="e">
        <f t="shared" si="1249"/>
        <v>#N/A</v>
      </c>
      <c r="BI1558" t="e">
        <f t="shared" si="1250"/>
        <v>#N/A</v>
      </c>
      <c r="BL1558">
        <v>1551</v>
      </c>
      <c r="BM1558">
        <v>21.231810634840606</v>
      </c>
      <c r="BN1558">
        <v>12.04096831633613</v>
      </c>
      <c r="BP1558">
        <f t="shared" si="1251"/>
        <v>1</v>
      </c>
      <c r="BQ1558">
        <f t="shared" si="1252"/>
        <v>0</v>
      </c>
      <c r="BR1558">
        <f t="shared" si="1253"/>
        <v>9.1908423185044761</v>
      </c>
      <c r="BU1558">
        <v>1551</v>
      </c>
      <c r="BV1558">
        <v>15.998259972199389</v>
      </c>
      <c r="BW1558">
        <v>33.498898269689597</v>
      </c>
      <c r="BY1558">
        <f t="shared" si="1254"/>
        <v>0</v>
      </c>
      <c r="BZ1558">
        <f t="shared" si="1255"/>
        <v>1</v>
      </c>
      <c r="CA1558">
        <f t="shared" si="1256"/>
        <v>17.500638297490209</v>
      </c>
      <c r="CD1558">
        <v>1551</v>
      </c>
      <c r="CE1558">
        <v>12.858244483683587</v>
      </c>
      <c r="CF1558">
        <v>30.59054764055702</v>
      </c>
      <c r="CH1558">
        <f t="shared" si="1257"/>
        <v>0</v>
      </c>
      <c r="CI1558">
        <f t="shared" si="1258"/>
        <v>1</v>
      </c>
      <c r="CJ1558">
        <f t="shared" si="1259"/>
        <v>17.732303156873435</v>
      </c>
      <c r="CM1558">
        <v>1551</v>
      </c>
      <c r="CN1558">
        <v>27.514035526686804</v>
      </c>
      <c r="CO1558">
        <v>27.749942545943895</v>
      </c>
      <c r="CQ1558">
        <f t="shared" si="1260"/>
        <v>0</v>
      </c>
      <c r="CR1558">
        <f t="shared" si="1261"/>
        <v>1</v>
      </c>
      <c r="CS1558">
        <f t="shared" si="1262"/>
        <v>0.23590701925709112</v>
      </c>
      <c r="CV1558">
        <v>1551</v>
      </c>
      <c r="CW1558">
        <v>24.889712064425687</v>
      </c>
      <c r="CX1558">
        <v>17.268489076562059</v>
      </c>
      <c r="CZ1558">
        <f t="shared" si="1263"/>
        <v>1</v>
      </c>
      <c r="DA1558">
        <f t="shared" si="1264"/>
        <v>0</v>
      </c>
      <c r="DB1558">
        <f t="shared" si="1265"/>
        <v>7.6212229878636286</v>
      </c>
      <c r="DE1558">
        <v>1551</v>
      </c>
      <c r="DF1558">
        <v>11.928799409751916</v>
      </c>
      <c r="DG1558">
        <v>21.081582009857517</v>
      </c>
      <c r="DI1558">
        <f t="shared" si="1266"/>
        <v>0</v>
      </c>
      <c r="DJ1558">
        <f t="shared" si="1267"/>
        <v>1</v>
      </c>
      <c r="DK1558">
        <f t="shared" si="1268"/>
        <v>9.152782600105601</v>
      </c>
      <c r="DN1558">
        <v>1551</v>
      </c>
      <c r="DO1558">
        <v>21.213212488306979</v>
      </c>
      <c r="DP1558">
        <v>21.378324267331671</v>
      </c>
      <c r="DR1558">
        <f t="shared" si="1269"/>
        <v>0</v>
      </c>
      <c r="DS1558">
        <f t="shared" si="1270"/>
        <v>1</v>
      </c>
      <c r="DT1558">
        <f t="shared" si="1271"/>
        <v>0.16511177902469143</v>
      </c>
      <c r="DW1558">
        <v>1551</v>
      </c>
      <c r="DX1558">
        <v>19.133330781719977</v>
      </c>
      <c r="DY1558">
        <v>20.398110266478355</v>
      </c>
      <c r="EA1558">
        <f t="shared" si="1272"/>
        <v>0</v>
      </c>
      <c r="EB1558">
        <f t="shared" si="1273"/>
        <v>1</v>
      </c>
      <c r="EC1558">
        <f t="shared" si="1274"/>
        <v>1.2647794847583782</v>
      </c>
      <c r="EF1558">
        <v>1551</v>
      </c>
      <c r="EG1558">
        <v>20.031827079995992</v>
      </c>
      <c r="EH1558">
        <v>21.516823038574163</v>
      </c>
      <c r="EJ1558">
        <f t="shared" si="1275"/>
        <v>0</v>
      </c>
      <c r="EK1558">
        <f t="shared" si="1276"/>
        <v>1</v>
      </c>
      <c r="EL1558">
        <f t="shared" si="1277"/>
        <v>1.4849959585781711</v>
      </c>
      <c r="EO1558">
        <v>1551</v>
      </c>
      <c r="EP1558">
        <v>22.554447142152544</v>
      </c>
      <c r="EQ1558">
        <v>40.033124462913769</v>
      </c>
      <c r="ES1558">
        <f t="shared" si="1278"/>
        <v>0</v>
      </c>
      <c r="ET1558">
        <f t="shared" si="1279"/>
        <v>1</v>
      </c>
      <c r="EU1558">
        <f t="shared" si="1280"/>
        <v>17.478677320761225</v>
      </c>
    </row>
    <row r="1559" spans="1:151" x14ac:dyDescent="0.25">
      <c r="A1559">
        <v>1552</v>
      </c>
      <c r="B1559">
        <v>9.5140643325541046</v>
      </c>
      <c r="C1559">
        <v>15.607387086299266</v>
      </c>
      <c r="E1559">
        <f t="shared" si="1230"/>
        <v>0</v>
      </c>
      <c r="F1559">
        <f t="shared" si="1232"/>
        <v>1</v>
      </c>
      <c r="G1559">
        <f t="shared" si="1231"/>
        <v>6.0933227537451611</v>
      </c>
      <c r="J1559">
        <v>1552</v>
      </c>
      <c r="K1559">
        <v>21.776789117937096</v>
      </c>
      <c r="L1559">
        <v>22.744047786113477</v>
      </c>
      <c r="N1559">
        <f t="shared" si="1233"/>
        <v>0</v>
      </c>
      <c r="O1559">
        <f t="shared" si="1234"/>
        <v>1</v>
      </c>
      <c r="P1559">
        <f t="shared" si="1235"/>
        <v>0.96725866817638106</v>
      </c>
      <c r="S1559">
        <v>1552</v>
      </c>
      <c r="T1559">
        <v>14.438152207250633</v>
      </c>
      <c r="U1559">
        <v>26.13941625008124</v>
      </c>
      <c r="W1559">
        <f t="shared" si="1236"/>
        <v>0</v>
      </c>
      <c r="X1559">
        <f t="shared" si="1237"/>
        <v>1</v>
      </c>
      <c r="Y1559">
        <f t="shared" si="1238"/>
        <v>11.701264042830607</v>
      </c>
      <c r="AB1559">
        <v>1552</v>
      </c>
      <c r="AC1559">
        <v>26.975162377468877</v>
      </c>
      <c r="AD1559">
        <v>18.645192582733596</v>
      </c>
      <c r="AF1559">
        <f t="shared" si="1239"/>
        <v>1</v>
      </c>
      <c r="AG1559">
        <f t="shared" si="1240"/>
        <v>0</v>
      </c>
      <c r="AH1559">
        <f t="shared" si="1241"/>
        <v>8.3299697947352804</v>
      </c>
      <c r="AK1559">
        <v>1552</v>
      </c>
      <c r="AL1559">
        <v>11.959155875026831</v>
      </c>
      <c r="AM1559">
        <v>32.353554173551743</v>
      </c>
      <c r="AO1559">
        <f t="shared" si="1242"/>
        <v>0</v>
      </c>
      <c r="AP1559">
        <f t="shared" si="1243"/>
        <v>1</v>
      </c>
      <c r="AQ1559">
        <f t="shared" si="1244"/>
        <v>20.394398298524912</v>
      </c>
      <c r="AT1559">
        <v>1552</v>
      </c>
      <c r="AU1559">
        <v>18.676589208988975</v>
      </c>
      <c r="AV1559">
        <v>30.171179470028825</v>
      </c>
      <c r="AX1559">
        <f t="shared" si="1245"/>
        <v>0</v>
      </c>
      <c r="AY1559">
        <f t="shared" si="1246"/>
        <v>1</v>
      </c>
      <c r="AZ1559">
        <f t="shared" si="1247"/>
        <v>11.49459026103985</v>
      </c>
      <c r="BC1559">
        <v>1552</v>
      </c>
      <c r="BD1559" t="e">
        <v>#N/A</v>
      </c>
      <c r="BE1559" t="e">
        <v>#N/A</v>
      </c>
      <c r="BG1559" t="e">
        <f t="shared" si="1248"/>
        <v>#N/A</v>
      </c>
      <c r="BH1559" t="e">
        <f t="shared" si="1249"/>
        <v>#N/A</v>
      </c>
      <c r="BI1559" t="e">
        <f t="shared" si="1250"/>
        <v>#N/A</v>
      </c>
      <c r="BL1559">
        <v>1552</v>
      </c>
      <c r="BM1559">
        <v>21.798866652932148</v>
      </c>
      <c r="BN1559">
        <v>12.682207269736937</v>
      </c>
      <c r="BP1559">
        <f t="shared" si="1251"/>
        <v>1</v>
      </c>
      <c r="BQ1559">
        <f t="shared" si="1252"/>
        <v>0</v>
      </c>
      <c r="BR1559">
        <f t="shared" si="1253"/>
        <v>9.116659383195211</v>
      </c>
      <c r="BU1559">
        <v>1552</v>
      </c>
      <c r="BV1559">
        <v>19.851180112670619</v>
      </c>
      <c r="BW1559">
        <v>27.022974162684051</v>
      </c>
      <c r="BY1559">
        <f t="shared" si="1254"/>
        <v>0</v>
      </c>
      <c r="BZ1559">
        <f t="shared" si="1255"/>
        <v>1</v>
      </c>
      <c r="CA1559">
        <f t="shared" si="1256"/>
        <v>7.1717940500134318</v>
      </c>
      <c r="CD1559">
        <v>1552</v>
      </c>
      <c r="CE1559">
        <v>17.545864022641037</v>
      </c>
      <c r="CF1559">
        <v>20.526158705179451</v>
      </c>
      <c r="CH1559">
        <f t="shared" si="1257"/>
        <v>0</v>
      </c>
      <c r="CI1559">
        <f t="shared" si="1258"/>
        <v>1</v>
      </c>
      <c r="CJ1559">
        <f t="shared" si="1259"/>
        <v>2.980294682538414</v>
      </c>
      <c r="CM1559">
        <v>1552</v>
      </c>
      <c r="CN1559">
        <v>18.75459818448941</v>
      </c>
      <c r="CO1559">
        <v>33.442064841898365</v>
      </c>
      <c r="CQ1559">
        <f t="shared" si="1260"/>
        <v>0</v>
      </c>
      <c r="CR1559">
        <f t="shared" si="1261"/>
        <v>1</v>
      </c>
      <c r="CS1559">
        <f t="shared" si="1262"/>
        <v>14.687466657408955</v>
      </c>
      <c r="CV1559">
        <v>1552</v>
      </c>
      <c r="CW1559">
        <v>16.59622675244292</v>
      </c>
      <c r="CX1559">
        <v>21.25752265526161</v>
      </c>
      <c r="CZ1559">
        <f t="shared" si="1263"/>
        <v>0</v>
      </c>
      <c r="DA1559">
        <f t="shared" si="1264"/>
        <v>1</v>
      </c>
      <c r="DB1559">
        <f t="shared" si="1265"/>
        <v>4.66129590281869</v>
      </c>
      <c r="DE1559">
        <v>1552</v>
      </c>
      <c r="DF1559">
        <v>19.569197157916907</v>
      </c>
      <c r="DG1559">
        <v>20.209086587612692</v>
      </c>
      <c r="DI1559">
        <f t="shared" si="1266"/>
        <v>0</v>
      </c>
      <c r="DJ1559">
        <f t="shared" si="1267"/>
        <v>1</v>
      </c>
      <c r="DK1559">
        <f t="shared" si="1268"/>
        <v>0.63988942969578488</v>
      </c>
      <c r="DN1559">
        <v>1552</v>
      </c>
      <c r="DO1559">
        <v>28.824946004118246</v>
      </c>
      <c r="DP1559">
        <v>21.733239332036465</v>
      </c>
      <c r="DR1559">
        <f t="shared" si="1269"/>
        <v>1</v>
      </c>
      <c r="DS1559">
        <f t="shared" si="1270"/>
        <v>0</v>
      </c>
      <c r="DT1559">
        <f t="shared" si="1271"/>
        <v>7.0917066720817807</v>
      </c>
      <c r="DW1559">
        <v>1552</v>
      </c>
      <c r="DX1559">
        <v>19.960881315794158</v>
      </c>
      <c r="DY1559">
        <v>19.838385457470789</v>
      </c>
      <c r="EA1559">
        <f t="shared" si="1272"/>
        <v>1</v>
      </c>
      <c r="EB1559">
        <f t="shared" si="1273"/>
        <v>0</v>
      </c>
      <c r="EC1559">
        <f t="shared" si="1274"/>
        <v>0.12249585832336862</v>
      </c>
      <c r="EF1559">
        <v>1552</v>
      </c>
      <c r="EG1559">
        <v>20.77671552808296</v>
      </c>
      <c r="EH1559">
        <v>15.77329904591986</v>
      </c>
      <c r="EJ1559">
        <f t="shared" si="1275"/>
        <v>1</v>
      </c>
      <c r="EK1559">
        <f t="shared" si="1276"/>
        <v>0</v>
      </c>
      <c r="EL1559">
        <f t="shared" si="1277"/>
        <v>5.0034164821631002</v>
      </c>
      <c r="EO1559">
        <v>1552</v>
      </c>
      <c r="EP1559">
        <v>22.035951211952256</v>
      </c>
      <c r="EQ1559">
        <v>65.191236601887681</v>
      </c>
      <c r="ES1559">
        <f t="shared" si="1278"/>
        <v>0</v>
      </c>
      <c r="ET1559">
        <f t="shared" si="1279"/>
        <v>1</v>
      </c>
      <c r="EU1559">
        <f t="shared" si="1280"/>
        <v>43.155285389935429</v>
      </c>
    </row>
    <row r="1560" spans="1:151" x14ac:dyDescent="0.25">
      <c r="A1560">
        <v>1553</v>
      </c>
      <c r="B1560">
        <v>12.454085846863233</v>
      </c>
      <c r="C1560">
        <v>26.576108119392597</v>
      </c>
      <c r="E1560">
        <f t="shared" si="1230"/>
        <v>0</v>
      </c>
      <c r="F1560">
        <f t="shared" si="1232"/>
        <v>1</v>
      </c>
      <c r="G1560">
        <f t="shared" si="1231"/>
        <v>14.122022272529364</v>
      </c>
      <c r="J1560">
        <v>1553</v>
      </c>
      <c r="K1560">
        <v>28.290279739838926</v>
      </c>
      <c r="L1560">
        <v>19.248868744117932</v>
      </c>
      <c r="N1560">
        <f t="shared" si="1233"/>
        <v>1</v>
      </c>
      <c r="O1560">
        <f t="shared" si="1234"/>
        <v>0</v>
      </c>
      <c r="P1560">
        <f t="shared" si="1235"/>
        <v>9.0414109957209945</v>
      </c>
      <c r="S1560">
        <v>1553</v>
      </c>
      <c r="T1560">
        <v>17.397141447198099</v>
      </c>
      <c r="U1560">
        <v>25.997435656444431</v>
      </c>
      <c r="W1560">
        <f t="shared" si="1236"/>
        <v>0</v>
      </c>
      <c r="X1560">
        <f t="shared" si="1237"/>
        <v>1</v>
      </c>
      <c r="Y1560">
        <f t="shared" si="1238"/>
        <v>8.6002942092463321</v>
      </c>
      <c r="AB1560">
        <v>1553</v>
      </c>
      <c r="AC1560">
        <v>26.82299892911832</v>
      </c>
      <c r="AD1560">
        <v>16.09389208033453</v>
      </c>
      <c r="AF1560">
        <f t="shared" si="1239"/>
        <v>1</v>
      </c>
      <c r="AG1560">
        <f t="shared" si="1240"/>
        <v>0</v>
      </c>
      <c r="AH1560">
        <f t="shared" si="1241"/>
        <v>10.72910684878379</v>
      </c>
      <c r="AK1560">
        <v>1553</v>
      </c>
      <c r="AL1560">
        <v>16.416712119917069</v>
      </c>
      <c r="AM1560">
        <v>28.193517031692302</v>
      </c>
      <c r="AO1560">
        <f t="shared" si="1242"/>
        <v>0</v>
      </c>
      <c r="AP1560">
        <f t="shared" si="1243"/>
        <v>1</v>
      </c>
      <c r="AQ1560">
        <f t="shared" si="1244"/>
        <v>11.776804911775233</v>
      </c>
      <c r="AT1560">
        <v>1553</v>
      </c>
      <c r="AU1560">
        <v>14.612958774585856</v>
      </c>
      <c r="AV1560">
        <v>18.372407893593667</v>
      </c>
      <c r="AX1560">
        <f t="shared" si="1245"/>
        <v>0</v>
      </c>
      <c r="AY1560">
        <f t="shared" si="1246"/>
        <v>1</v>
      </c>
      <c r="AZ1560">
        <f t="shared" si="1247"/>
        <v>3.7594491190078116</v>
      </c>
      <c r="BC1560">
        <v>1553</v>
      </c>
      <c r="BD1560" t="e">
        <v>#N/A</v>
      </c>
      <c r="BE1560" t="e">
        <v>#N/A</v>
      </c>
      <c r="BG1560" t="e">
        <f t="shared" si="1248"/>
        <v>#N/A</v>
      </c>
      <c r="BH1560" t="e">
        <f t="shared" si="1249"/>
        <v>#N/A</v>
      </c>
      <c r="BI1560" t="e">
        <f t="shared" si="1250"/>
        <v>#N/A</v>
      </c>
      <c r="BL1560">
        <v>1553</v>
      </c>
      <c r="BM1560">
        <v>40.23838041403711</v>
      </c>
      <c r="BN1560">
        <v>13.5217493755835</v>
      </c>
      <c r="BP1560">
        <f t="shared" si="1251"/>
        <v>1</v>
      </c>
      <c r="BQ1560">
        <f t="shared" si="1252"/>
        <v>0</v>
      </c>
      <c r="BR1560">
        <f t="shared" si="1253"/>
        <v>26.71663103845361</v>
      </c>
      <c r="BU1560">
        <v>1553</v>
      </c>
      <c r="BV1560">
        <v>29.085265693162523</v>
      </c>
      <c r="BW1560">
        <v>23.68831981151212</v>
      </c>
      <c r="BY1560">
        <f t="shared" si="1254"/>
        <v>1</v>
      </c>
      <c r="BZ1560">
        <f t="shared" si="1255"/>
        <v>0</v>
      </c>
      <c r="CA1560">
        <f t="shared" si="1256"/>
        <v>5.396945881650403</v>
      </c>
      <c r="CD1560">
        <v>1553</v>
      </c>
      <c r="CE1560">
        <v>18.212683483791579</v>
      </c>
      <c r="CF1560">
        <v>25.015514907367251</v>
      </c>
      <c r="CH1560">
        <f t="shared" si="1257"/>
        <v>0</v>
      </c>
      <c r="CI1560">
        <f t="shared" si="1258"/>
        <v>1</v>
      </c>
      <c r="CJ1560">
        <f t="shared" si="1259"/>
        <v>6.8028314235756717</v>
      </c>
      <c r="CM1560">
        <v>1553</v>
      </c>
      <c r="CN1560">
        <v>21.54966085194345</v>
      </c>
      <c r="CO1560">
        <v>22.088235412185632</v>
      </c>
      <c r="CQ1560">
        <f t="shared" si="1260"/>
        <v>0</v>
      </c>
      <c r="CR1560">
        <f t="shared" si="1261"/>
        <v>1</v>
      </c>
      <c r="CS1560">
        <f t="shared" si="1262"/>
        <v>0.53857456024218209</v>
      </c>
      <c r="CV1560">
        <v>1553</v>
      </c>
      <c r="CW1560">
        <v>21.627413331758394</v>
      </c>
      <c r="CX1560">
        <v>11.918459067265452</v>
      </c>
      <c r="CZ1560">
        <f t="shared" si="1263"/>
        <v>1</v>
      </c>
      <c r="DA1560">
        <f t="shared" si="1264"/>
        <v>0</v>
      </c>
      <c r="DB1560">
        <f t="shared" si="1265"/>
        <v>9.7089542644929416</v>
      </c>
      <c r="DE1560">
        <v>1553</v>
      </c>
      <c r="DF1560">
        <v>10.715066016169922</v>
      </c>
      <c r="DG1560">
        <v>22.132290405458551</v>
      </c>
      <c r="DI1560">
        <f t="shared" si="1266"/>
        <v>0</v>
      </c>
      <c r="DJ1560">
        <f t="shared" si="1267"/>
        <v>1</v>
      </c>
      <c r="DK1560">
        <f t="shared" si="1268"/>
        <v>11.417224389288629</v>
      </c>
      <c r="DN1560">
        <v>1553</v>
      </c>
      <c r="DO1560">
        <v>23.948115891634526</v>
      </c>
      <c r="DP1560">
        <v>23.399821780388677</v>
      </c>
      <c r="DR1560">
        <f t="shared" si="1269"/>
        <v>1</v>
      </c>
      <c r="DS1560">
        <f t="shared" si="1270"/>
        <v>0</v>
      </c>
      <c r="DT1560">
        <f t="shared" si="1271"/>
        <v>0.54829411124584837</v>
      </c>
      <c r="DW1560">
        <v>1553</v>
      </c>
      <c r="DX1560">
        <v>20.771361608536907</v>
      </c>
      <c r="DY1560">
        <v>28.691200691147358</v>
      </c>
      <c r="EA1560">
        <f t="shared" si="1272"/>
        <v>0</v>
      </c>
      <c r="EB1560">
        <f t="shared" si="1273"/>
        <v>1</v>
      </c>
      <c r="EC1560">
        <f t="shared" si="1274"/>
        <v>7.9198390826104514</v>
      </c>
      <c r="EF1560">
        <v>1553</v>
      </c>
      <c r="EG1560">
        <v>21.581551588121048</v>
      </c>
      <c r="EH1560">
        <v>21.26484877511588</v>
      </c>
      <c r="EJ1560">
        <f t="shared" si="1275"/>
        <v>1</v>
      </c>
      <c r="EK1560">
        <f t="shared" si="1276"/>
        <v>0</v>
      </c>
      <c r="EL1560">
        <f t="shared" si="1277"/>
        <v>0.31670281300516834</v>
      </c>
      <c r="EO1560">
        <v>1553</v>
      </c>
      <c r="EP1560">
        <v>22.62493293138326</v>
      </c>
      <c r="EQ1560">
        <v>18.731578663350973</v>
      </c>
      <c r="ES1560">
        <f t="shared" si="1278"/>
        <v>1</v>
      </c>
      <c r="ET1560">
        <f t="shared" si="1279"/>
        <v>0</v>
      </c>
      <c r="EU1560">
        <f t="shared" si="1280"/>
        <v>3.8933542680322866</v>
      </c>
    </row>
    <row r="1561" spans="1:151" x14ac:dyDescent="0.25">
      <c r="A1561">
        <v>1554</v>
      </c>
      <c r="B1561">
        <v>12.762617076886551</v>
      </c>
      <c r="C1561">
        <v>56.954744153805223</v>
      </c>
      <c r="E1561">
        <f t="shared" si="1230"/>
        <v>0</v>
      </c>
      <c r="F1561">
        <f t="shared" si="1232"/>
        <v>1</v>
      </c>
      <c r="G1561">
        <f t="shared" si="1231"/>
        <v>44.192127076918673</v>
      </c>
      <c r="J1561">
        <v>1554</v>
      </c>
      <c r="K1561">
        <v>22.497668748767911</v>
      </c>
      <c r="L1561">
        <v>20.740093809994541</v>
      </c>
      <c r="N1561">
        <f t="shared" si="1233"/>
        <v>1</v>
      </c>
      <c r="O1561">
        <f t="shared" si="1234"/>
        <v>0</v>
      </c>
      <c r="P1561">
        <f t="shared" si="1235"/>
        <v>1.7575749387733701</v>
      </c>
      <c r="S1561">
        <v>1554</v>
      </c>
      <c r="T1561">
        <v>21.050436108607208</v>
      </c>
      <c r="U1561">
        <v>12.372817336740475</v>
      </c>
      <c r="W1561">
        <f t="shared" si="1236"/>
        <v>1</v>
      </c>
      <c r="X1561">
        <f t="shared" si="1237"/>
        <v>0</v>
      </c>
      <c r="Y1561">
        <f t="shared" si="1238"/>
        <v>8.677618771866733</v>
      </c>
      <c r="AB1561">
        <v>1554</v>
      </c>
      <c r="AC1561">
        <v>27.504260752138251</v>
      </c>
      <c r="AD1561">
        <v>18.545047411967403</v>
      </c>
      <c r="AF1561">
        <f t="shared" si="1239"/>
        <v>1</v>
      </c>
      <c r="AG1561">
        <f t="shared" si="1240"/>
        <v>0</v>
      </c>
      <c r="AH1561">
        <f t="shared" si="1241"/>
        <v>8.959213340170848</v>
      </c>
      <c r="AK1561">
        <v>1554</v>
      </c>
      <c r="AL1561">
        <v>13.266644206210497</v>
      </c>
      <c r="AM1561">
        <v>33.044352863869555</v>
      </c>
      <c r="AO1561">
        <f t="shared" si="1242"/>
        <v>0</v>
      </c>
      <c r="AP1561">
        <f t="shared" si="1243"/>
        <v>1</v>
      </c>
      <c r="AQ1561">
        <f t="shared" si="1244"/>
        <v>19.777708657659058</v>
      </c>
      <c r="AT1561">
        <v>1554</v>
      </c>
      <c r="AU1561">
        <v>17.528796933741653</v>
      </c>
      <c r="AV1561">
        <v>19.301858737775444</v>
      </c>
      <c r="AX1561">
        <f t="shared" si="1245"/>
        <v>0</v>
      </c>
      <c r="AY1561">
        <f t="shared" si="1246"/>
        <v>1</v>
      </c>
      <c r="AZ1561">
        <f t="shared" si="1247"/>
        <v>1.7730618040337909</v>
      </c>
      <c r="BC1561">
        <v>1554</v>
      </c>
      <c r="BD1561" t="e">
        <v>#N/A</v>
      </c>
      <c r="BE1561" t="e">
        <v>#N/A</v>
      </c>
      <c r="BG1561" t="e">
        <f t="shared" si="1248"/>
        <v>#N/A</v>
      </c>
      <c r="BH1561" t="e">
        <f t="shared" si="1249"/>
        <v>#N/A</v>
      </c>
      <c r="BI1561" t="e">
        <f t="shared" si="1250"/>
        <v>#N/A</v>
      </c>
      <c r="BL1561">
        <v>1554</v>
      </c>
      <c r="BM1561">
        <v>25.573131885477025</v>
      </c>
      <c r="BN1561">
        <v>13.595473551908974</v>
      </c>
      <c r="BP1561">
        <f t="shared" si="1251"/>
        <v>1</v>
      </c>
      <c r="BQ1561">
        <f t="shared" si="1252"/>
        <v>0</v>
      </c>
      <c r="BR1561">
        <f t="shared" si="1253"/>
        <v>11.977658333568051</v>
      </c>
      <c r="BU1561">
        <v>1554</v>
      </c>
      <c r="BV1561">
        <v>11.547823471491366</v>
      </c>
      <c r="BW1561">
        <v>10.665015365339382</v>
      </c>
      <c r="BY1561">
        <f t="shared" si="1254"/>
        <v>1</v>
      </c>
      <c r="BZ1561">
        <f t="shared" si="1255"/>
        <v>0</v>
      </c>
      <c r="CA1561">
        <f t="shared" si="1256"/>
        <v>0.88280810615198391</v>
      </c>
      <c r="CD1561">
        <v>1554</v>
      </c>
      <c r="CE1561">
        <v>27.680159327671582</v>
      </c>
      <c r="CF1561">
        <v>29.204138850568008</v>
      </c>
      <c r="CH1561">
        <f t="shared" si="1257"/>
        <v>0</v>
      </c>
      <c r="CI1561">
        <f t="shared" si="1258"/>
        <v>1</v>
      </c>
      <c r="CJ1561">
        <f t="shared" si="1259"/>
        <v>1.5239795228964255</v>
      </c>
      <c r="CM1561">
        <v>1554</v>
      </c>
      <c r="CN1561">
        <v>20.859233339455741</v>
      </c>
      <c r="CO1561">
        <v>0.52933081514112956</v>
      </c>
      <c r="CQ1561">
        <f t="shared" si="1260"/>
        <v>1</v>
      </c>
      <c r="CR1561">
        <f t="shared" si="1261"/>
        <v>0</v>
      </c>
      <c r="CS1561">
        <f t="shared" si="1262"/>
        <v>20.329902524314612</v>
      </c>
      <c r="CV1561">
        <v>1554</v>
      </c>
      <c r="CW1561">
        <v>23.776964390741828</v>
      </c>
      <c r="CX1561">
        <v>17.640655905030776</v>
      </c>
      <c r="CZ1561">
        <f t="shared" si="1263"/>
        <v>1</v>
      </c>
      <c r="DA1561">
        <f t="shared" si="1264"/>
        <v>0</v>
      </c>
      <c r="DB1561">
        <f t="shared" si="1265"/>
        <v>6.1363084857110515</v>
      </c>
      <c r="DE1561">
        <v>1554</v>
      </c>
      <c r="DF1561">
        <v>16.014190627355418</v>
      </c>
      <c r="DG1561">
        <v>16.377848479868796</v>
      </c>
      <c r="DI1561">
        <f t="shared" si="1266"/>
        <v>0</v>
      </c>
      <c r="DJ1561">
        <f t="shared" si="1267"/>
        <v>1</v>
      </c>
      <c r="DK1561">
        <f t="shared" si="1268"/>
        <v>0.36365785251337712</v>
      </c>
      <c r="DN1561">
        <v>1554</v>
      </c>
      <c r="DO1561">
        <v>22.687659870002996</v>
      </c>
      <c r="DP1561">
        <v>23.48455794865103</v>
      </c>
      <c r="DR1561">
        <f t="shared" si="1269"/>
        <v>0</v>
      </c>
      <c r="DS1561">
        <f t="shared" si="1270"/>
        <v>1</v>
      </c>
      <c r="DT1561">
        <f t="shared" si="1271"/>
        <v>0.79689807864803441</v>
      </c>
      <c r="DW1561">
        <v>1554</v>
      </c>
      <c r="DX1561">
        <v>28.32035156132202</v>
      </c>
      <c r="DY1561">
        <v>21.780901809074638</v>
      </c>
      <c r="EA1561">
        <f t="shared" si="1272"/>
        <v>1</v>
      </c>
      <c r="EB1561">
        <f t="shared" si="1273"/>
        <v>0</v>
      </c>
      <c r="EC1561">
        <f t="shared" si="1274"/>
        <v>6.539449752247382</v>
      </c>
      <c r="EF1561">
        <v>1554</v>
      </c>
      <c r="EG1561">
        <v>20.22838959592865</v>
      </c>
      <c r="EH1561">
        <v>19.915577358515105</v>
      </c>
      <c r="EJ1561">
        <f t="shared" si="1275"/>
        <v>1</v>
      </c>
      <c r="EK1561">
        <f t="shared" si="1276"/>
        <v>0</v>
      </c>
      <c r="EL1561">
        <f t="shared" si="1277"/>
        <v>0.3128122374135458</v>
      </c>
      <c r="EO1561">
        <v>1554</v>
      </c>
      <c r="EP1561">
        <v>21.996311670117294</v>
      </c>
      <c r="EQ1561">
        <v>19.444228344039161</v>
      </c>
      <c r="ES1561">
        <f t="shared" si="1278"/>
        <v>1</v>
      </c>
      <c r="ET1561">
        <f t="shared" si="1279"/>
        <v>0</v>
      </c>
      <c r="EU1561">
        <f t="shared" si="1280"/>
        <v>2.552083326078133</v>
      </c>
    </row>
    <row r="1562" spans="1:151" x14ac:dyDescent="0.25">
      <c r="A1562">
        <v>1555</v>
      </c>
      <c r="B1562">
        <v>10.682676434333185</v>
      </c>
      <c r="C1562">
        <v>31.752302090478871</v>
      </c>
      <c r="E1562">
        <f t="shared" si="1230"/>
        <v>0</v>
      </c>
      <c r="F1562">
        <f t="shared" si="1232"/>
        <v>1</v>
      </c>
      <c r="G1562">
        <f t="shared" si="1231"/>
        <v>21.069625656145686</v>
      </c>
      <c r="J1562">
        <v>1555</v>
      </c>
      <c r="K1562">
        <v>16.985993690394057</v>
      </c>
      <c r="L1562">
        <v>23.687919374982371</v>
      </c>
      <c r="N1562">
        <f t="shared" si="1233"/>
        <v>0</v>
      </c>
      <c r="O1562">
        <f t="shared" si="1234"/>
        <v>1</v>
      </c>
      <c r="P1562">
        <f t="shared" si="1235"/>
        <v>6.7019256845883142</v>
      </c>
      <c r="S1562">
        <v>1555</v>
      </c>
      <c r="T1562">
        <v>21.60550821582564</v>
      </c>
      <c r="U1562">
        <v>11.322750152989562</v>
      </c>
      <c r="W1562">
        <f t="shared" si="1236"/>
        <v>1</v>
      </c>
      <c r="X1562">
        <f t="shared" si="1237"/>
        <v>0</v>
      </c>
      <c r="Y1562">
        <f t="shared" si="1238"/>
        <v>10.282758062836079</v>
      </c>
      <c r="AB1562">
        <v>1555</v>
      </c>
      <c r="AC1562">
        <v>17.781357278352999</v>
      </c>
      <c r="AD1562">
        <v>18.63193228343615</v>
      </c>
      <c r="AF1562">
        <f t="shared" si="1239"/>
        <v>0</v>
      </c>
      <c r="AG1562">
        <f t="shared" si="1240"/>
        <v>1</v>
      </c>
      <c r="AH1562">
        <f t="shared" si="1241"/>
        <v>0.85057500508315087</v>
      </c>
      <c r="AK1562">
        <v>1555</v>
      </c>
      <c r="AL1562">
        <v>17.716701953908007</v>
      </c>
      <c r="AM1562">
        <v>34.576415786152111</v>
      </c>
      <c r="AO1562">
        <f t="shared" si="1242"/>
        <v>0</v>
      </c>
      <c r="AP1562">
        <f t="shared" si="1243"/>
        <v>1</v>
      </c>
      <c r="AQ1562">
        <f t="shared" si="1244"/>
        <v>16.859713832244104</v>
      </c>
      <c r="AT1562">
        <v>1555</v>
      </c>
      <c r="AU1562">
        <v>16.571388568201588</v>
      </c>
      <c r="AV1562">
        <v>18.025388609598942</v>
      </c>
      <c r="AX1562">
        <f t="shared" si="1245"/>
        <v>0</v>
      </c>
      <c r="AY1562">
        <f t="shared" si="1246"/>
        <v>1</v>
      </c>
      <c r="AZ1562">
        <f t="shared" si="1247"/>
        <v>1.4540000413973537</v>
      </c>
      <c r="BC1562">
        <v>1555</v>
      </c>
      <c r="BD1562" t="e">
        <v>#N/A</v>
      </c>
      <c r="BE1562" t="e">
        <v>#N/A</v>
      </c>
      <c r="BG1562" t="e">
        <f t="shared" si="1248"/>
        <v>#N/A</v>
      </c>
      <c r="BH1562" t="e">
        <f t="shared" si="1249"/>
        <v>#N/A</v>
      </c>
      <c r="BI1562" t="e">
        <f t="shared" si="1250"/>
        <v>#N/A</v>
      </c>
      <c r="BL1562">
        <v>1555</v>
      </c>
      <c r="BM1562">
        <v>34.221533281040479</v>
      </c>
      <c r="BN1562">
        <v>10.637525829564499</v>
      </c>
      <c r="BP1562">
        <f t="shared" si="1251"/>
        <v>1</v>
      </c>
      <c r="BQ1562">
        <f t="shared" si="1252"/>
        <v>0</v>
      </c>
      <c r="BR1562">
        <f t="shared" si="1253"/>
        <v>23.58400745147598</v>
      </c>
      <c r="BU1562">
        <v>1555</v>
      </c>
      <c r="BV1562">
        <v>30.217568617289174</v>
      </c>
      <c r="BW1562">
        <v>21.035368756602761</v>
      </c>
      <c r="BY1562">
        <f t="shared" si="1254"/>
        <v>1</v>
      </c>
      <c r="BZ1562">
        <f t="shared" si="1255"/>
        <v>0</v>
      </c>
      <c r="CA1562">
        <f t="shared" si="1256"/>
        <v>9.1821998606864135</v>
      </c>
      <c r="CD1562">
        <v>1555</v>
      </c>
      <c r="CE1562">
        <v>22.437329049468563</v>
      </c>
      <c r="CF1562">
        <v>10.150299408689129</v>
      </c>
      <c r="CH1562">
        <f t="shared" si="1257"/>
        <v>1</v>
      </c>
      <c r="CI1562">
        <f t="shared" si="1258"/>
        <v>0</v>
      </c>
      <c r="CJ1562">
        <f t="shared" si="1259"/>
        <v>12.287029640779433</v>
      </c>
      <c r="CM1562">
        <v>1555</v>
      </c>
      <c r="CN1562">
        <v>23.273612588464943</v>
      </c>
      <c r="CO1562">
        <v>22.134493386408803</v>
      </c>
      <c r="CQ1562">
        <f t="shared" si="1260"/>
        <v>1</v>
      </c>
      <c r="CR1562">
        <f t="shared" si="1261"/>
        <v>0</v>
      </c>
      <c r="CS1562">
        <f t="shared" si="1262"/>
        <v>1.1391192020561398</v>
      </c>
      <c r="CV1562">
        <v>1555</v>
      </c>
      <c r="CW1562">
        <v>20.971949515740466</v>
      </c>
      <c r="CX1562">
        <v>15.098499959206855</v>
      </c>
      <c r="CZ1562">
        <f t="shared" si="1263"/>
        <v>1</v>
      </c>
      <c r="DA1562">
        <f t="shared" si="1264"/>
        <v>0</v>
      </c>
      <c r="DB1562">
        <f t="shared" si="1265"/>
        <v>5.8734495565336111</v>
      </c>
      <c r="DE1562">
        <v>1555</v>
      </c>
      <c r="DF1562">
        <v>22.387999427118427</v>
      </c>
      <c r="DG1562">
        <v>23.912598059251508</v>
      </c>
      <c r="DI1562">
        <f t="shared" si="1266"/>
        <v>0</v>
      </c>
      <c r="DJ1562">
        <f t="shared" si="1267"/>
        <v>1</v>
      </c>
      <c r="DK1562">
        <f t="shared" si="1268"/>
        <v>1.5245986321330811</v>
      </c>
      <c r="DN1562">
        <v>1555</v>
      </c>
      <c r="DO1562">
        <v>23.809203225092073</v>
      </c>
      <c r="DP1562">
        <v>17.805269148853235</v>
      </c>
      <c r="DR1562">
        <f t="shared" si="1269"/>
        <v>1</v>
      </c>
      <c r="DS1562">
        <f t="shared" si="1270"/>
        <v>0</v>
      </c>
      <c r="DT1562">
        <f t="shared" si="1271"/>
        <v>6.0039340762388385</v>
      </c>
      <c r="DW1562">
        <v>1555</v>
      </c>
      <c r="DX1562">
        <v>16.542852158514787</v>
      </c>
      <c r="DY1562">
        <v>20.046653184823551</v>
      </c>
      <c r="EA1562">
        <f t="shared" si="1272"/>
        <v>0</v>
      </c>
      <c r="EB1562">
        <f t="shared" si="1273"/>
        <v>1</v>
      </c>
      <c r="EC1562">
        <f t="shared" si="1274"/>
        <v>3.5038010263087642</v>
      </c>
      <c r="EF1562">
        <v>1555</v>
      </c>
      <c r="EG1562">
        <v>20.151766606668229</v>
      </c>
      <c r="EH1562">
        <v>18.290083674176174</v>
      </c>
      <c r="EJ1562">
        <f t="shared" si="1275"/>
        <v>1</v>
      </c>
      <c r="EK1562">
        <f t="shared" si="1276"/>
        <v>0</v>
      </c>
      <c r="EL1562">
        <f t="shared" si="1277"/>
        <v>1.8616829324920552</v>
      </c>
      <c r="EO1562">
        <v>1555</v>
      </c>
      <c r="EP1562">
        <v>26.980956918491401</v>
      </c>
      <c r="EQ1562">
        <v>-0.10249651890437761</v>
      </c>
      <c r="ES1562">
        <f t="shared" si="1278"/>
        <v>1</v>
      </c>
      <c r="ET1562">
        <f t="shared" si="1279"/>
        <v>0</v>
      </c>
      <c r="EU1562">
        <f t="shared" si="1280"/>
        <v>27.083453437395779</v>
      </c>
    </row>
    <row r="1563" spans="1:151" x14ac:dyDescent="0.25">
      <c r="A1563">
        <v>1556</v>
      </c>
      <c r="B1563">
        <v>13.641576281589828</v>
      </c>
      <c r="C1563">
        <v>40.927207237468231</v>
      </c>
      <c r="E1563">
        <f t="shared" si="1230"/>
        <v>0</v>
      </c>
      <c r="F1563">
        <f t="shared" si="1232"/>
        <v>1</v>
      </c>
      <c r="G1563">
        <f t="shared" si="1231"/>
        <v>27.285630955878403</v>
      </c>
      <c r="J1563">
        <v>1556</v>
      </c>
      <c r="K1563">
        <v>18.251429829001559</v>
      </c>
      <c r="L1563">
        <v>23.500570384423177</v>
      </c>
      <c r="N1563">
        <f t="shared" si="1233"/>
        <v>0</v>
      </c>
      <c r="O1563">
        <f t="shared" si="1234"/>
        <v>1</v>
      </c>
      <c r="P1563">
        <f t="shared" si="1235"/>
        <v>5.2491405554216186</v>
      </c>
      <c r="S1563">
        <v>1556</v>
      </c>
      <c r="T1563">
        <v>16.047445915354139</v>
      </c>
      <c r="U1563">
        <v>41.088759969961174</v>
      </c>
      <c r="W1563">
        <f t="shared" si="1236"/>
        <v>0</v>
      </c>
      <c r="X1563">
        <f t="shared" si="1237"/>
        <v>1</v>
      </c>
      <c r="Y1563">
        <f t="shared" si="1238"/>
        <v>25.041314054607035</v>
      </c>
      <c r="AB1563">
        <v>1556</v>
      </c>
      <c r="AC1563">
        <v>30.687767004185787</v>
      </c>
      <c r="AD1563">
        <v>17.742248595165716</v>
      </c>
      <c r="AF1563">
        <f t="shared" si="1239"/>
        <v>1</v>
      </c>
      <c r="AG1563">
        <f t="shared" si="1240"/>
        <v>0</v>
      </c>
      <c r="AH1563">
        <f t="shared" si="1241"/>
        <v>12.945518409020071</v>
      </c>
      <c r="AK1563">
        <v>1556</v>
      </c>
      <c r="AL1563">
        <v>16.155009648858343</v>
      </c>
      <c r="AM1563">
        <v>14.962031918791535</v>
      </c>
      <c r="AO1563">
        <f t="shared" si="1242"/>
        <v>1</v>
      </c>
      <c r="AP1563">
        <f t="shared" si="1243"/>
        <v>0</v>
      </c>
      <c r="AQ1563">
        <f t="shared" si="1244"/>
        <v>1.1929777300668079</v>
      </c>
      <c r="AT1563">
        <v>1556</v>
      </c>
      <c r="AU1563">
        <v>16.666288124110832</v>
      </c>
      <c r="AV1563">
        <v>29.201091414172176</v>
      </c>
      <c r="AX1563">
        <f t="shared" si="1245"/>
        <v>0</v>
      </c>
      <c r="AY1563">
        <f t="shared" si="1246"/>
        <v>1</v>
      </c>
      <c r="AZ1563">
        <f t="shared" si="1247"/>
        <v>12.534803290061344</v>
      </c>
      <c r="BC1563">
        <v>1556</v>
      </c>
      <c r="BD1563" t="e">
        <v>#N/A</v>
      </c>
      <c r="BE1563" t="e">
        <v>#N/A</v>
      </c>
      <c r="BG1563" t="e">
        <f t="shared" si="1248"/>
        <v>#N/A</v>
      </c>
      <c r="BH1563" t="e">
        <f t="shared" si="1249"/>
        <v>#N/A</v>
      </c>
      <c r="BI1563" t="e">
        <f t="shared" si="1250"/>
        <v>#N/A</v>
      </c>
      <c r="BL1563">
        <v>1556</v>
      </c>
      <c r="BM1563">
        <v>31.709787726352275</v>
      </c>
      <c r="BN1563">
        <v>6.807196558699661</v>
      </c>
      <c r="BP1563">
        <f t="shared" si="1251"/>
        <v>1</v>
      </c>
      <c r="BQ1563">
        <f t="shared" si="1252"/>
        <v>0</v>
      </c>
      <c r="BR1563">
        <f t="shared" si="1253"/>
        <v>24.902591167652613</v>
      </c>
      <c r="BU1563">
        <v>1556</v>
      </c>
      <c r="BV1563">
        <v>25.604044459523507</v>
      </c>
      <c r="BW1563">
        <v>21.258121179660183</v>
      </c>
      <c r="BY1563">
        <f t="shared" si="1254"/>
        <v>1</v>
      </c>
      <c r="BZ1563">
        <f t="shared" si="1255"/>
        <v>0</v>
      </c>
      <c r="CA1563">
        <f t="shared" si="1256"/>
        <v>4.3459232798633245</v>
      </c>
      <c r="CD1563">
        <v>1556</v>
      </c>
      <c r="CE1563">
        <v>16.243624573346914</v>
      </c>
      <c r="CF1563">
        <v>20.372989813583203</v>
      </c>
      <c r="CH1563">
        <f t="shared" si="1257"/>
        <v>0</v>
      </c>
      <c r="CI1563">
        <f t="shared" si="1258"/>
        <v>1</v>
      </c>
      <c r="CJ1563">
        <f t="shared" si="1259"/>
        <v>4.1293652402362895</v>
      </c>
      <c r="CM1563">
        <v>1556</v>
      </c>
      <c r="CN1563">
        <v>19.011488497966326</v>
      </c>
      <c r="CO1563">
        <v>33.764407483916749</v>
      </c>
      <c r="CQ1563">
        <f t="shared" si="1260"/>
        <v>0</v>
      </c>
      <c r="CR1563">
        <f t="shared" si="1261"/>
        <v>1</v>
      </c>
      <c r="CS1563">
        <f t="shared" si="1262"/>
        <v>14.752918985950423</v>
      </c>
      <c r="CV1563">
        <v>1556</v>
      </c>
      <c r="CW1563">
        <v>23.073742759612017</v>
      </c>
      <c r="CX1563">
        <v>13.539370545773847</v>
      </c>
      <c r="CZ1563">
        <f t="shared" si="1263"/>
        <v>1</v>
      </c>
      <c r="DA1563">
        <f t="shared" si="1264"/>
        <v>0</v>
      </c>
      <c r="DB1563">
        <f t="shared" si="1265"/>
        <v>9.5343722138381697</v>
      </c>
      <c r="DE1563">
        <v>1556</v>
      </c>
      <c r="DF1563">
        <v>25.639665484175119</v>
      </c>
      <c r="DG1563">
        <v>16.444626521037307</v>
      </c>
      <c r="DI1563">
        <f t="shared" si="1266"/>
        <v>1</v>
      </c>
      <c r="DJ1563">
        <f t="shared" si="1267"/>
        <v>0</v>
      </c>
      <c r="DK1563">
        <f t="shared" si="1268"/>
        <v>9.1950389631378115</v>
      </c>
      <c r="DN1563">
        <v>1556</v>
      </c>
      <c r="DO1563">
        <v>16.833281875632927</v>
      </c>
      <c r="DP1563">
        <v>14.565434331085477</v>
      </c>
      <c r="DR1563">
        <f t="shared" si="1269"/>
        <v>1</v>
      </c>
      <c r="DS1563">
        <f t="shared" si="1270"/>
        <v>0</v>
      </c>
      <c r="DT1563">
        <f t="shared" si="1271"/>
        <v>2.2678475445474504</v>
      </c>
      <c r="DW1563">
        <v>1556</v>
      </c>
      <c r="DX1563">
        <v>15.383218900161266</v>
      </c>
      <c r="DY1563">
        <v>11.395304671519373</v>
      </c>
      <c r="EA1563">
        <f t="shared" si="1272"/>
        <v>1</v>
      </c>
      <c r="EB1563">
        <f t="shared" si="1273"/>
        <v>0</v>
      </c>
      <c r="EC1563">
        <f t="shared" si="1274"/>
        <v>3.9879142286418929</v>
      </c>
      <c r="EF1563">
        <v>1556</v>
      </c>
      <c r="EG1563">
        <v>18.415208511890484</v>
      </c>
      <c r="EH1563">
        <v>18.348073376121636</v>
      </c>
      <c r="EJ1563">
        <f t="shared" si="1275"/>
        <v>1</v>
      </c>
      <c r="EK1563">
        <f t="shared" si="1276"/>
        <v>0</v>
      </c>
      <c r="EL1563">
        <f t="shared" si="1277"/>
        <v>6.7135135768847221E-2</v>
      </c>
      <c r="EO1563">
        <v>1556</v>
      </c>
      <c r="EP1563">
        <v>24.44398985228851</v>
      </c>
      <c r="EQ1563">
        <v>3.5339945374855333</v>
      </c>
      <c r="ES1563">
        <f t="shared" si="1278"/>
        <v>1</v>
      </c>
      <c r="ET1563">
        <f t="shared" si="1279"/>
        <v>0</v>
      </c>
      <c r="EU1563">
        <f t="shared" si="1280"/>
        <v>20.909995314802977</v>
      </c>
    </row>
    <row r="1564" spans="1:151" x14ac:dyDescent="0.25">
      <c r="A1564">
        <v>1557</v>
      </c>
      <c r="B1564">
        <v>19.66863725546779</v>
      </c>
      <c r="C1564">
        <v>26.356024272244564</v>
      </c>
      <c r="E1564">
        <f t="shared" si="1230"/>
        <v>0</v>
      </c>
      <c r="F1564">
        <f t="shared" si="1232"/>
        <v>1</v>
      </c>
      <c r="G1564">
        <f t="shared" si="1231"/>
        <v>6.6873870167767748</v>
      </c>
      <c r="J1564">
        <v>1557</v>
      </c>
      <c r="K1564">
        <v>26.332379923936823</v>
      </c>
      <c r="L1564">
        <v>29.180768107989003</v>
      </c>
      <c r="N1564">
        <f t="shared" si="1233"/>
        <v>0</v>
      </c>
      <c r="O1564">
        <f t="shared" si="1234"/>
        <v>1</v>
      </c>
      <c r="P1564">
        <f t="shared" si="1235"/>
        <v>2.8483881840521796</v>
      </c>
      <c r="S1564">
        <v>1557</v>
      </c>
      <c r="T1564">
        <v>20.3351032202577</v>
      </c>
      <c r="U1564">
        <v>34.408858185051841</v>
      </c>
      <c r="W1564">
        <f t="shared" si="1236"/>
        <v>0</v>
      </c>
      <c r="X1564">
        <f t="shared" si="1237"/>
        <v>1</v>
      </c>
      <c r="Y1564">
        <f t="shared" si="1238"/>
        <v>14.073754964794141</v>
      </c>
      <c r="AB1564">
        <v>1557</v>
      </c>
      <c r="AC1564">
        <v>20.334214585144615</v>
      </c>
      <c r="AD1564">
        <v>18.04391265407957</v>
      </c>
      <c r="AF1564">
        <f t="shared" si="1239"/>
        <v>1</v>
      </c>
      <c r="AG1564">
        <f t="shared" si="1240"/>
        <v>0</v>
      </c>
      <c r="AH1564">
        <f t="shared" si="1241"/>
        <v>2.290301931065045</v>
      </c>
      <c r="AK1564">
        <v>1557</v>
      </c>
      <c r="AL1564">
        <v>29.631648903185116</v>
      </c>
      <c r="AM1564">
        <v>14.982027911547487</v>
      </c>
      <c r="AO1564">
        <f t="shared" si="1242"/>
        <v>1</v>
      </c>
      <c r="AP1564">
        <f t="shared" si="1243"/>
        <v>0</v>
      </c>
      <c r="AQ1564">
        <f t="shared" si="1244"/>
        <v>14.649620991637629</v>
      </c>
      <c r="AT1564">
        <v>1557</v>
      </c>
      <c r="AU1564">
        <v>19.565833416959592</v>
      </c>
      <c r="AV1564">
        <v>10.700046087502011</v>
      </c>
      <c r="AX1564">
        <f t="shared" si="1245"/>
        <v>1</v>
      </c>
      <c r="AY1564">
        <f t="shared" si="1246"/>
        <v>0</v>
      </c>
      <c r="AZ1564">
        <f t="shared" si="1247"/>
        <v>8.8657873294575804</v>
      </c>
      <c r="BC1564">
        <v>1557</v>
      </c>
      <c r="BD1564" t="e">
        <v>#N/A</v>
      </c>
      <c r="BE1564" t="e">
        <v>#N/A</v>
      </c>
      <c r="BG1564" t="e">
        <f t="shared" si="1248"/>
        <v>#N/A</v>
      </c>
      <c r="BH1564" t="e">
        <f t="shared" si="1249"/>
        <v>#N/A</v>
      </c>
      <c r="BI1564" t="e">
        <f t="shared" si="1250"/>
        <v>#N/A</v>
      </c>
      <c r="BL1564">
        <v>1557</v>
      </c>
      <c r="BM1564">
        <v>24.75978123877147</v>
      </c>
      <c r="BN1564">
        <v>11.74991351319513</v>
      </c>
      <c r="BP1564">
        <f t="shared" si="1251"/>
        <v>1</v>
      </c>
      <c r="BQ1564">
        <f t="shared" si="1252"/>
        <v>0</v>
      </c>
      <c r="BR1564">
        <f t="shared" si="1253"/>
        <v>13.00986772557634</v>
      </c>
      <c r="BU1564">
        <v>1557</v>
      </c>
      <c r="BV1564">
        <v>28.539080587811</v>
      </c>
      <c r="BW1564">
        <v>15.716826061251597</v>
      </c>
      <c r="BY1564">
        <f t="shared" si="1254"/>
        <v>1</v>
      </c>
      <c r="BZ1564">
        <f t="shared" si="1255"/>
        <v>0</v>
      </c>
      <c r="CA1564">
        <f t="shared" si="1256"/>
        <v>12.822254526559403</v>
      </c>
      <c r="CD1564">
        <v>1557</v>
      </c>
      <c r="CE1564">
        <v>25.883467431374914</v>
      </c>
      <c r="CF1564">
        <v>13.108050381144187</v>
      </c>
      <c r="CH1564">
        <f t="shared" si="1257"/>
        <v>1</v>
      </c>
      <c r="CI1564">
        <f t="shared" si="1258"/>
        <v>0</v>
      </c>
      <c r="CJ1564">
        <f t="shared" si="1259"/>
        <v>12.775417050230727</v>
      </c>
      <c r="CM1564">
        <v>1557</v>
      </c>
      <c r="CN1564">
        <v>22.384808246589799</v>
      </c>
      <c r="CO1564">
        <v>33.763321781864335</v>
      </c>
      <c r="CQ1564">
        <f t="shared" si="1260"/>
        <v>0</v>
      </c>
      <c r="CR1564">
        <f t="shared" si="1261"/>
        <v>1</v>
      </c>
      <c r="CS1564">
        <f t="shared" si="1262"/>
        <v>11.378513535274536</v>
      </c>
      <c r="CV1564">
        <v>1557</v>
      </c>
      <c r="CW1564">
        <v>23.198955549600598</v>
      </c>
      <c r="CX1564">
        <v>18.649368649825629</v>
      </c>
      <c r="CZ1564">
        <f t="shared" si="1263"/>
        <v>1</v>
      </c>
      <c r="DA1564">
        <f t="shared" si="1264"/>
        <v>0</v>
      </c>
      <c r="DB1564">
        <f t="shared" si="1265"/>
        <v>4.5495868997749689</v>
      </c>
      <c r="DE1564">
        <v>1557</v>
      </c>
      <c r="DF1564">
        <v>18.463745136605709</v>
      </c>
      <c r="DG1564">
        <v>25.361173339695807</v>
      </c>
      <c r="DI1564">
        <f t="shared" si="1266"/>
        <v>0</v>
      </c>
      <c r="DJ1564">
        <f t="shared" si="1267"/>
        <v>1</v>
      </c>
      <c r="DK1564">
        <f t="shared" si="1268"/>
        <v>6.8974282030900973</v>
      </c>
      <c r="DN1564">
        <v>1557</v>
      </c>
      <c r="DO1564">
        <v>22.097555901123791</v>
      </c>
      <c r="DP1564">
        <v>12.525508577366422</v>
      </c>
      <c r="DR1564">
        <f t="shared" si="1269"/>
        <v>1</v>
      </c>
      <c r="DS1564">
        <f t="shared" si="1270"/>
        <v>0</v>
      </c>
      <c r="DT1564">
        <f t="shared" si="1271"/>
        <v>9.5720473237573689</v>
      </c>
      <c r="DW1564">
        <v>1557</v>
      </c>
      <c r="DX1564">
        <v>24.857513993883401</v>
      </c>
      <c r="DY1564">
        <v>20.696345630007389</v>
      </c>
      <c r="EA1564">
        <f t="shared" si="1272"/>
        <v>1</v>
      </c>
      <c r="EB1564">
        <f t="shared" si="1273"/>
        <v>0</v>
      </c>
      <c r="EC1564">
        <f t="shared" si="1274"/>
        <v>4.161168363876012</v>
      </c>
      <c r="EF1564">
        <v>1557</v>
      </c>
      <c r="EG1564">
        <v>20.15300478977306</v>
      </c>
      <c r="EH1564">
        <v>11.569752298886506</v>
      </c>
      <c r="EJ1564">
        <f t="shared" si="1275"/>
        <v>1</v>
      </c>
      <c r="EK1564">
        <f t="shared" si="1276"/>
        <v>0</v>
      </c>
      <c r="EL1564">
        <f t="shared" si="1277"/>
        <v>8.5832524908865544</v>
      </c>
      <c r="EO1564">
        <v>1557</v>
      </c>
      <c r="EP1564">
        <v>24.206726708146004</v>
      </c>
      <c r="EQ1564">
        <v>33.902508233217006</v>
      </c>
      <c r="ES1564">
        <f t="shared" si="1278"/>
        <v>0</v>
      </c>
      <c r="ET1564">
        <f t="shared" si="1279"/>
        <v>1</v>
      </c>
      <c r="EU1564">
        <f t="shared" si="1280"/>
        <v>9.695781525071002</v>
      </c>
    </row>
    <row r="1565" spans="1:151" x14ac:dyDescent="0.25">
      <c r="A1565">
        <v>1558</v>
      </c>
      <c r="B1565">
        <v>15.983153892587449</v>
      </c>
      <c r="C1565">
        <v>22.845171373826265</v>
      </c>
      <c r="E1565">
        <f t="shared" si="1230"/>
        <v>0</v>
      </c>
      <c r="F1565">
        <f t="shared" si="1232"/>
        <v>1</v>
      </c>
      <c r="G1565">
        <f t="shared" si="1231"/>
        <v>6.8620174812388157</v>
      </c>
      <c r="J1565">
        <v>1558</v>
      </c>
      <c r="K1565">
        <v>19.110551783965626</v>
      </c>
      <c r="L1565">
        <v>23.633429547733371</v>
      </c>
      <c r="N1565">
        <f t="shared" si="1233"/>
        <v>0</v>
      </c>
      <c r="O1565">
        <f t="shared" si="1234"/>
        <v>1</v>
      </c>
      <c r="P1565">
        <f t="shared" si="1235"/>
        <v>4.5228777637677453</v>
      </c>
      <c r="S1565">
        <v>1558</v>
      </c>
      <c r="T1565">
        <v>22.316331127672623</v>
      </c>
      <c r="U1565">
        <v>8.3286745634027284</v>
      </c>
      <c r="W1565">
        <f t="shared" si="1236"/>
        <v>1</v>
      </c>
      <c r="X1565">
        <f t="shared" si="1237"/>
        <v>0</v>
      </c>
      <c r="Y1565">
        <f t="shared" si="1238"/>
        <v>13.987656564269894</v>
      </c>
      <c r="AB1565">
        <v>1558</v>
      </c>
      <c r="AC1565">
        <v>14.363291547370181</v>
      </c>
      <c r="AD1565">
        <v>18.915594605339923</v>
      </c>
      <c r="AF1565">
        <f t="shared" si="1239"/>
        <v>0</v>
      </c>
      <c r="AG1565">
        <f t="shared" si="1240"/>
        <v>1</v>
      </c>
      <c r="AH1565">
        <f t="shared" si="1241"/>
        <v>4.5523030579697412</v>
      </c>
      <c r="AK1565">
        <v>1558</v>
      </c>
      <c r="AL1565">
        <v>14.383958654513812</v>
      </c>
      <c r="AM1565">
        <v>19.316104108666785</v>
      </c>
      <c r="AO1565">
        <f t="shared" si="1242"/>
        <v>0</v>
      </c>
      <c r="AP1565">
        <f t="shared" si="1243"/>
        <v>1</v>
      </c>
      <c r="AQ1565">
        <f t="shared" si="1244"/>
        <v>4.9321454541529732</v>
      </c>
      <c r="AT1565">
        <v>1558</v>
      </c>
      <c r="AU1565">
        <v>14.519564464275826</v>
      </c>
      <c r="AV1565">
        <v>31.171573171516904</v>
      </c>
      <c r="AX1565">
        <f t="shared" si="1245"/>
        <v>0</v>
      </c>
      <c r="AY1565">
        <f t="shared" si="1246"/>
        <v>1</v>
      </c>
      <c r="AZ1565">
        <f t="shared" si="1247"/>
        <v>16.65200870724108</v>
      </c>
      <c r="BC1565">
        <v>1558</v>
      </c>
      <c r="BD1565" t="e">
        <v>#N/A</v>
      </c>
      <c r="BE1565" t="e">
        <v>#N/A</v>
      </c>
      <c r="BG1565" t="e">
        <f t="shared" si="1248"/>
        <v>#N/A</v>
      </c>
      <c r="BH1565" t="e">
        <f t="shared" si="1249"/>
        <v>#N/A</v>
      </c>
      <c r="BI1565" t="e">
        <f t="shared" si="1250"/>
        <v>#N/A</v>
      </c>
      <c r="BL1565">
        <v>1558</v>
      </c>
      <c r="BM1565">
        <v>18.161201778728625</v>
      </c>
      <c r="BN1565">
        <v>14.668932743251641</v>
      </c>
      <c r="BP1565">
        <f t="shared" si="1251"/>
        <v>1</v>
      </c>
      <c r="BQ1565">
        <f t="shared" si="1252"/>
        <v>0</v>
      </c>
      <c r="BR1565">
        <f t="shared" si="1253"/>
        <v>3.4922690354769834</v>
      </c>
      <c r="BU1565">
        <v>1558</v>
      </c>
      <c r="BV1565">
        <v>15.684044175941125</v>
      </c>
      <c r="BW1565">
        <v>12.32827136839321</v>
      </c>
      <c r="BY1565">
        <f t="shared" si="1254"/>
        <v>1</v>
      </c>
      <c r="BZ1565">
        <f t="shared" si="1255"/>
        <v>0</v>
      </c>
      <c r="CA1565">
        <f t="shared" si="1256"/>
        <v>3.3557728075479147</v>
      </c>
      <c r="CD1565">
        <v>1558</v>
      </c>
      <c r="CE1565">
        <v>21.355295414268095</v>
      </c>
      <c r="CF1565">
        <v>9.659633755101428</v>
      </c>
      <c r="CH1565">
        <f t="shared" si="1257"/>
        <v>1</v>
      </c>
      <c r="CI1565">
        <f t="shared" si="1258"/>
        <v>0</v>
      </c>
      <c r="CJ1565">
        <f t="shared" si="1259"/>
        <v>11.695661659166667</v>
      </c>
      <c r="CM1565">
        <v>1558</v>
      </c>
      <c r="CN1565">
        <v>18.182924886085367</v>
      </c>
      <c r="CO1565">
        <v>23.795921542239594</v>
      </c>
      <c r="CQ1565">
        <f t="shared" si="1260"/>
        <v>0</v>
      </c>
      <c r="CR1565">
        <f t="shared" si="1261"/>
        <v>1</v>
      </c>
      <c r="CS1565">
        <f t="shared" si="1262"/>
        <v>5.6129966561542268</v>
      </c>
      <c r="CV1565">
        <v>1558</v>
      </c>
      <c r="CW1565">
        <v>18.382720824427125</v>
      </c>
      <c r="CX1565">
        <v>23.426302182066657</v>
      </c>
      <c r="CZ1565">
        <f t="shared" si="1263"/>
        <v>0</v>
      </c>
      <c r="DA1565">
        <f t="shared" si="1264"/>
        <v>1</v>
      </c>
      <c r="DB1565">
        <f t="shared" si="1265"/>
        <v>5.0435813576395319</v>
      </c>
      <c r="DE1565">
        <v>1558</v>
      </c>
      <c r="DF1565">
        <v>25.580305437566302</v>
      </c>
      <c r="DG1565">
        <v>29.148249065425382</v>
      </c>
      <c r="DI1565">
        <f t="shared" si="1266"/>
        <v>0</v>
      </c>
      <c r="DJ1565">
        <f t="shared" si="1267"/>
        <v>1</v>
      </c>
      <c r="DK1565">
        <f t="shared" si="1268"/>
        <v>3.5679436278590799</v>
      </c>
      <c r="DN1565">
        <v>1558</v>
      </c>
      <c r="DO1565">
        <v>17.101044745252601</v>
      </c>
      <c r="DP1565">
        <v>11.777358786955137</v>
      </c>
      <c r="DR1565">
        <f t="shared" si="1269"/>
        <v>1</v>
      </c>
      <c r="DS1565">
        <f t="shared" si="1270"/>
        <v>0</v>
      </c>
      <c r="DT1565">
        <f t="shared" si="1271"/>
        <v>5.3236859582974638</v>
      </c>
      <c r="DW1565">
        <v>1558</v>
      </c>
      <c r="DX1565">
        <v>22.757476145547258</v>
      </c>
      <c r="DY1565">
        <v>20.338219240172339</v>
      </c>
      <c r="EA1565">
        <f t="shared" si="1272"/>
        <v>1</v>
      </c>
      <c r="EB1565">
        <f t="shared" si="1273"/>
        <v>0</v>
      </c>
      <c r="EC1565">
        <f t="shared" si="1274"/>
        <v>2.4192569053749189</v>
      </c>
      <c r="EF1565">
        <v>1558</v>
      </c>
      <c r="EG1565">
        <v>17.664185769065536</v>
      </c>
      <c r="EH1565">
        <v>17.001139315297223</v>
      </c>
      <c r="EJ1565">
        <f t="shared" si="1275"/>
        <v>1</v>
      </c>
      <c r="EK1565">
        <f t="shared" si="1276"/>
        <v>0</v>
      </c>
      <c r="EL1565">
        <f t="shared" si="1277"/>
        <v>0.66304645376831317</v>
      </c>
      <c r="EO1565">
        <v>1558</v>
      </c>
      <c r="EP1565">
        <v>19.701977313350781</v>
      </c>
      <c r="EQ1565">
        <v>38.458700044668554</v>
      </c>
      <c r="ES1565">
        <f t="shared" si="1278"/>
        <v>0</v>
      </c>
      <c r="ET1565">
        <f t="shared" si="1279"/>
        <v>1</v>
      </c>
      <c r="EU1565">
        <f t="shared" si="1280"/>
        <v>18.756722731317772</v>
      </c>
    </row>
    <row r="1566" spans="1:151" x14ac:dyDescent="0.25">
      <c r="A1566">
        <v>1559</v>
      </c>
      <c r="B1566">
        <v>11.665849471409105</v>
      </c>
      <c r="C1566">
        <v>13.848085330133195</v>
      </c>
      <c r="E1566">
        <f t="shared" si="1230"/>
        <v>0</v>
      </c>
      <c r="F1566">
        <f t="shared" si="1232"/>
        <v>1</v>
      </c>
      <c r="G1566">
        <f t="shared" si="1231"/>
        <v>2.1822358587240895</v>
      </c>
      <c r="J1566">
        <v>1559</v>
      </c>
      <c r="K1566">
        <v>15.806744963655905</v>
      </c>
      <c r="L1566">
        <v>30.026466110711702</v>
      </c>
      <c r="N1566">
        <f t="shared" si="1233"/>
        <v>0</v>
      </c>
      <c r="O1566">
        <f t="shared" si="1234"/>
        <v>1</v>
      </c>
      <c r="P1566">
        <f t="shared" si="1235"/>
        <v>14.219721147055797</v>
      </c>
      <c r="S1566">
        <v>1559</v>
      </c>
      <c r="T1566">
        <v>19.880061124680189</v>
      </c>
      <c r="U1566">
        <v>33.412318482918856</v>
      </c>
      <c r="W1566">
        <f t="shared" si="1236"/>
        <v>0</v>
      </c>
      <c r="X1566">
        <f t="shared" si="1237"/>
        <v>1</v>
      </c>
      <c r="Y1566">
        <f t="shared" si="1238"/>
        <v>13.532257358238667</v>
      </c>
      <c r="AB1566">
        <v>1559</v>
      </c>
      <c r="AC1566">
        <v>27.945470307459225</v>
      </c>
      <c r="AD1566">
        <v>18.627341045235802</v>
      </c>
      <c r="AF1566">
        <f t="shared" si="1239"/>
        <v>1</v>
      </c>
      <c r="AG1566">
        <f t="shared" si="1240"/>
        <v>0</v>
      </c>
      <c r="AH1566">
        <f t="shared" si="1241"/>
        <v>9.3181292622234224</v>
      </c>
      <c r="AK1566">
        <v>1559</v>
      </c>
      <c r="AL1566">
        <v>14.208710789720515</v>
      </c>
      <c r="AM1566">
        <v>21.056319341153703</v>
      </c>
      <c r="AO1566">
        <f t="shared" si="1242"/>
        <v>0</v>
      </c>
      <c r="AP1566">
        <f t="shared" si="1243"/>
        <v>1</v>
      </c>
      <c r="AQ1566">
        <f t="shared" si="1244"/>
        <v>6.8476085514331881</v>
      </c>
      <c r="AT1566">
        <v>1559</v>
      </c>
      <c r="AU1566">
        <v>16.838021208754125</v>
      </c>
      <c r="AV1566">
        <v>23.011319067380548</v>
      </c>
      <c r="AX1566">
        <f t="shared" si="1245"/>
        <v>0</v>
      </c>
      <c r="AY1566">
        <f t="shared" si="1246"/>
        <v>1</v>
      </c>
      <c r="AZ1566">
        <f t="shared" si="1247"/>
        <v>6.1732978586264231</v>
      </c>
      <c r="BC1566">
        <v>1559</v>
      </c>
      <c r="BD1566" t="e">
        <v>#N/A</v>
      </c>
      <c r="BE1566" t="e">
        <v>#N/A</v>
      </c>
      <c r="BG1566" t="e">
        <f t="shared" si="1248"/>
        <v>#N/A</v>
      </c>
      <c r="BH1566" t="e">
        <f t="shared" si="1249"/>
        <v>#N/A</v>
      </c>
      <c r="BI1566" t="e">
        <f t="shared" si="1250"/>
        <v>#N/A</v>
      </c>
      <c r="BL1566">
        <v>1559</v>
      </c>
      <c r="BM1566">
        <v>32.1018724955957</v>
      </c>
      <c r="BN1566">
        <v>11.587663467456636</v>
      </c>
      <c r="BP1566">
        <f t="shared" si="1251"/>
        <v>1</v>
      </c>
      <c r="BQ1566">
        <f t="shared" si="1252"/>
        <v>0</v>
      </c>
      <c r="BR1566">
        <f t="shared" si="1253"/>
        <v>20.514209028139064</v>
      </c>
      <c r="BU1566">
        <v>1559</v>
      </c>
      <c r="BV1566">
        <v>14.462908087067023</v>
      </c>
      <c r="BW1566">
        <v>16.618852807200874</v>
      </c>
      <c r="BY1566">
        <f t="shared" si="1254"/>
        <v>0</v>
      </c>
      <c r="BZ1566">
        <f t="shared" si="1255"/>
        <v>1</v>
      </c>
      <c r="CA1566">
        <f t="shared" si="1256"/>
        <v>2.1559447201338511</v>
      </c>
      <c r="CD1566">
        <v>1559</v>
      </c>
      <c r="CE1566">
        <v>20.57814576012338</v>
      </c>
      <c r="CF1566">
        <v>24.44701038731413</v>
      </c>
      <c r="CH1566">
        <f t="shared" si="1257"/>
        <v>0</v>
      </c>
      <c r="CI1566">
        <f t="shared" si="1258"/>
        <v>1</v>
      </c>
      <c r="CJ1566">
        <f t="shared" si="1259"/>
        <v>3.8688646271907494</v>
      </c>
      <c r="CM1566">
        <v>1559</v>
      </c>
      <c r="CN1566">
        <v>19.18571452956364</v>
      </c>
      <c r="CO1566">
        <v>12.294318688302889</v>
      </c>
      <c r="CQ1566">
        <f t="shared" si="1260"/>
        <v>1</v>
      </c>
      <c r="CR1566">
        <f t="shared" si="1261"/>
        <v>0</v>
      </c>
      <c r="CS1566">
        <f t="shared" si="1262"/>
        <v>6.891395841260751</v>
      </c>
      <c r="CV1566">
        <v>1559</v>
      </c>
      <c r="CW1566">
        <v>22.262530039137928</v>
      </c>
      <c r="CX1566">
        <v>15.247788872331487</v>
      </c>
      <c r="CZ1566">
        <f t="shared" si="1263"/>
        <v>1</v>
      </c>
      <c r="DA1566">
        <f t="shared" si="1264"/>
        <v>0</v>
      </c>
      <c r="DB1566">
        <f t="shared" si="1265"/>
        <v>7.0147411668064414</v>
      </c>
      <c r="DE1566">
        <v>1559</v>
      </c>
      <c r="DF1566">
        <v>20.41349713586451</v>
      </c>
      <c r="DG1566">
        <v>32.662579765808083</v>
      </c>
      <c r="DI1566">
        <f t="shared" si="1266"/>
        <v>0</v>
      </c>
      <c r="DJ1566">
        <f t="shared" si="1267"/>
        <v>1</v>
      </c>
      <c r="DK1566">
        <f t="shared" si="1268"/>
        <v>12.249082629943572</v>
      </c>
      <c r="DN1566">
        <v>1559</v>
      </c>
      <c r="DO1566">
        <v>20.135740795372641</v>
      </c>
      <c r="DP1566">
        <v>18.858318150157</v>
      </c>
      <c r="DR1566">
        <f t="shared" si="1269"/>
        <v>1</v>
      </c>
      <c r="DS1566">
        <f t="shared" si="1270"/>
        <v>0</v>
      </c>
      <c r="DT1566">
        <f t="shared" si="1271"/>
        <v>1.2774226452156405</v>
      </c>
      <c r="DW1566">
        <v>1559</v>
      </c>
      <c r="DX1566">
        <v>12.608140746339501</v>
      </c>
      <c r="DY1566">
        <v>14.94607686218102</v>
      </c>
      <c r="EA1566">
        <f t="shared" si="1272"/>
        <v>0</v>
      </c>
      <c r="EB1566">
        <f t="shared" si="1273"/>
        <v>1</v>
      </c>
      <c r="EC1566">
        <f t="shared" si="1274"/>
        <v>2.3379361158415186</v>
      </c>
      <c r="EF1566">
        <v>1559</v>
      </c>
      <c r="EG1566">
        <v>22.315407612761586</v>
      </c>
      <c r="EH1566">
        <v>14.515510683488383</v>
      </c>
      <c r="EJ1566">
        <f t="shared" si="1275"/>
        <v>1</v>
      </c>
      <c r="EK1566">
        <f t="shared" si="1276"/>
        <v>0</v>
      </c>
      <c r="EL1566">
        <f t="shared" si="1277"/>
        <v>7.7998969292732028</v>
      </c>
      <c r="EO1566">
        <v>1559</v>
      </c>
      <c r="EP1566">
        <v>24.970315194596516</v>
      </c>
      <c r="EQ1566">
        <v>6.8059811965998058</v>
      </c>
      <c r="ES1566">
        <f t="shared" si="1278"/>
        <v>1</v>
      </c>
      <c r="ET1566">
        <f t="shared" si="1279"/>
        <v>0</v>
      </c>
      <c r="EU1566">
        <f t="shared" si="1280"/>
        <v>18.16433399799671</v>
      </c>
    </row>
    <row r="1567" spans="1:151" x14ac:dyDescent="0.25">
      <c r="A1567">
        <v>1560</v>
      </c>
      <c r="B1567">
        <v>8.5267396123047536</v>
      </c>
      <c r="C1567">
        <v>29.960315744314663</v>
      </c>
      <c r="E1567">
        <f t="shared" si="1230"/>
        <v>0</v>
      </c>
      <c r="F1567">
        <f t="shared" si="1232"/>
        <v>1</v>
      </c>
      <c r="G1567">
        <f t="shared" si="1231"/>
        <v>21.433576132009911</v>
      </c>
      <c r="J1567">
        <v>1560</v>
      </c>
      <c r="K1567">
        <v>25.08610223829735</v>
      </c>
      <c r="L1567">
        <v>35.044586292733754</v>
      </c>
      <c r="N1567">
        <f t="shared" si="1233"/>
        <v>0</v>
      </c>
      <c r="O1567">
        <f t="shared" si="1234"/>
        <v>1</v>
      </c>
      <c r="P1567">
        <f t="shared" si="1235"/>
        <v>9.9584840544364042</v>
      </c>
      <c r="S1567">
        <v>1560</v>
      </c>
      <c r="T1567">
        <v>20.649166893907793</v>
      </c>
      <c r="U1567">
        <v>23.206647183720502</v>
      </c>
      <c r="W1567">
        <f t="shared" si="1236"/>
        <v>0</v>
      </c>
      <c r="X1567">
        <f t="shared" si="1237"/>
        <v>1</v>
      </c>
      <c r="Y1567">
        <f t="shared" si="1238"/>
        <v>2.5574802898127089</v>
      </c>
      <c r="AB1567">
        <v>1560</v>
      </c>
      <c r="AC1567">
        <v>13.324057170210835</v>
      </c>
      <c r="AD1567">
        <v>18.32242301223226</v>
      </c>
      <c r="AF1567">
        <f t="shared" si="1239"/>
        <v>0</v>
      </c>
      <c r="AG1567">
        <f t="shared" si="1240"/>
        <v>1</v>
      </c>
      <c r="AH1567">
        <f t="shared" si="1241"/>
        <v>4.9983658420214248</v>
      </c>
      <c r="AK1567">
        <v>1560</v>
      </c>
      <c r="AL1567">
        <v>26.335982106096857</v>
      </c>
      <c r="AM1567">
        <v>8.7004743670290736</v>
      </c>
      <c r="AO1567">
        <f t="shared" si="1242"/>
        <v>1</v>
      </c>
      <c r="AP1567">
        <f t="shared" si="1243"/>
        <v>0</v>
      </c>
      <c r="AQ1567">
        <f t="shared" si="1244"/>
        <v>17.635507739067783</v>
      </c>
      <c r="AT1567">
        <v>1560</v>
      </c>
      <c r="AU1567">
        <v>17.91072719421058</v>
      </c>
      <c r="AV1567">
        <v>24.732334570028573</v>
      </c>
      <c r="AX1567">
        <f t="shared" si="1245"/>
        <v>0</v>
      </c>
      <c r="AY1567">
        <f t="shared" si="1246"/>
        <v>1</v>
      </c>
      <c r="AZ1567">
        <f t="shared" si="1247"/>
        <v>6.8216073758179938</v>
      </c>
      <c r="BC1567">
        <v>1560</v>
      </c>
      <c r="BD1567" t="e">
        <v>#N/A</v>
      </c>
      <c r="BE1567" t="e">
        <v>#N/A</v>
      </c>
      <c r="BG1567" t="e">
        <f t="shared" si="1248"/>
        <v>#N/A</v>
      </c>
      <c r="BH1567" t="e">
        <f t="shared" si="1249"/>
        <v>#N/A</v>
      </c>
      <c r="BI1567" t="e">
        <f t="shared" si="1250"/>
        <v>#N/A</v>
      </c>
      <c r="BL1567">
        <v>1560</v>
      </c>
      <c r="BM1567">
        <v>25.722844288155038</v>
      </c>
      <c r="BN1567">
        <v>13.587768634694442</v>
      </c>
      <c r="BP1567">
        <f t="shared" si="1251"/>
        <v>1</v>
      </c>
      <c r="BQ1567">
        <f t="shared" si="1252"/>
        <v>0</v>
      </c>
      <c r="BR1567">
        <f t="shared" si="1253"/>
        <v>12.135075653460596</v>
      </c>
      <c r="BU1567">
        <v>1560</v>
      </c>
      <c r="BV1567">
        <v>27.084334099417681</v>
      </c>
      <c r="BW1567">
        <v>22.550720019111196</v>
      </c>
      <c r="BY1567">
        <f t="shared" si="1254"/>
        <v>1</v>
      </c>
      <c r="BZ1567">
        <f t="shared" si="1255"/>
        <v>0</v>
      </c>
      <c r="CA1567">
        <f t="shared" si="1256"/>
        <v>4.5336140803064851</v>
      </c>
      <c r="CD1567">
        <v>1560</v>
      </c>
      <c r="CE1567">
        <v>25.561376941301162</v>
      </c>
      <c r="CF1567">
        <v>34.136016599471354</v>
      </c>
      <c r="CH1567">
        <f t="shared" si="1257"/>
        <v>0</v>
      </c>
      <c r="CI1567">
        <f t="shared" si="1258"/>
        <v>1</v>
      </c>
      <c r="CJ1567">
        <f t="shared" si="1259"/>
        <v>8.5746396581701916</v>
      </c>
      <c r="CM1567">
        <v>1560</v>
      </c>
      <c r="CN1567">
        <v>22.080971260205672</v>
      </c>
      <c r="CO1567">
        <v>25.640379424166888</v>
      </c>
      <c r="CQ1567">
        <f t="shared" si="1260"/>
        <v>0</v>
      </c>
      <c r="CR1567">
        <f t="shared" si="1261"/>
        <v>1</v>
      </c>
      <c r="CS1567">
        <f t="shared" si="1262"/>
        <v>3.5594081639612156</v>
      </c>
      <c r="CV1567">
        <v>1560</v>
      </c>
      <c r="CW1567">
        <v>28.82714743542391</v>
      </c>
      <c r="CX1567">
        <v>12.206242025165633</v>
      </c>
      <c r="CZ1567">
        <f t="shared" si="1263"/>
        <v>1</v>
      </c>
      <c r="DA1567">
        <f t="shared" si="1264"/>
        <v>0</v>
      </c>
      <c r="DB1567">
        <f t="shared" si="1265"/>
        <v>16.620905410258278</v>
      </c>
      <c r="DE1567">
        <v>1560</v>
      </c>
      <c r="DF1567">
        <v>20.059262067722091</v>
      </c>
      <c r="DG1567">
        <v>25.77436370989912</v>
      </c>
      <c r="DI1567">
        <f t="shared" si="1266"/>
        <v>0</v>
      </c>
      <c r="DJ1567">
        <f t="shared" si="1267"/>
        <v>1</v>
      </c>
      <c r="DK1567">
        <f t="shared" si="1268"/>
        <v>5.7151016421770287</v>
      </c>
      <c r="DN1567">
        <v>1560</v>
      </c>
      <c r="DO1567">
        <v>23.62703590622754</v>
      </c>
      <c r="DP1567">
        <v>18.301833141121296</v>
      </c>
      <c r="DR1567">
        <f t="shared" si="1269"/>
        <v>1</v>
      </c>
      <c r="DS1567">
        <f t="shared" si="1270"/>
        <v>0</v>
      </c>
      <c r="DT1567">
        <f t="shared" si="1271"/>
        <v>5.3252027651062441</v>
      </c>
      <c r="DW1567">
        <v>1560</v>
      </c>
      <c r="DX1567">
        <v>17.734660419100784</v>
      </c>
      <c r="DY1567">
        <v>31.931011464637287</v>
      </c>
      <c r="EA1567">
        <f t="shared" si="1272"/>
        <v>0</v>
      </c>
      <c r="EB1567">
        <f t="shared" si="1273"/>
        <v>1</v>
      </c>
      <c r="EC1567">
        <f t="shared" si="1274"/>
        <v>14.196351045536503</v>
      </c>
      <c r="EF1567">
        <v>1560</v>
      </c>
      <c r="EG1567">
        <v>21.219286521747893</v>
      </c>
      <c r="EH1567">
        <v>21.265459857331649</v>
      </c>
      <c r="EJ1567">
        <f t="shared" si="1275"/>
        <v>0</v>
      </c>
      <c r="EK1567">
        <f t="shared" si="1276"/>
        <v>1</v>
      </c>
      <c r="EL1567">
        <f t="shared" si="1277"/>
        <v>4.6173335583755915E-2</v>
      </c>
      <c r="EO1567">
        <v>1560</v>
      </c>
      <c r="EP1567">
        <v>21.699579514098996</v>
      </c>
      <c r="EQ1567">
        <v>53.007153139763354</v>
      </c>
      <c r="ES1567">
        <f t="shared" si="1278"/>
        <v>0</v>
      </c>
      <c r="ET1567">
        <f t="shared" si="1279"/>
        <v>1</v>
      </c>
      <c r="EU1567">
        <f t="shared" si="1280"/>
        <v>31.307573625664357</v>
      </c>
    </row>
    <row r="1568" spans="1:151" x14ac:dyDescent="0.25">
      <c r="A1568">
        <v>1561</v>
      </c>
      <c r="B1568">
        <v>6.7281348793073725</v>
      </c>
      <c r="C1568">
        <v>11.332325349218696</v>
      </c>
      <c r="E1568">
        <f t="shared" si="1230"/>
        <v>0</v>
      </c>
      <c r="F1568">
        <f t="shared" si="1232"/>
        <v>1</v>
      </c>
      <c r="G1568">
        <f t="shared" si="1231"/>
        <v>4.6041904699113232</v>
      </c>
      <c r="J1568">
        <v>1561</v>
      </c>
      <c r="K1568">
        <v>18.616124271461167</v>
      </c>
      <c r="L1568">
        <v>20.705503345962661</v>
      </c>
      <c r="N1568">
        <f t="shared" si="1233"/>
        <v>0</v>
      </c>
      <c r="O1568">
        <f t="shared" si="1234"/>
        <v>1</v>
      </c>
      <c r="P1568">
        <f t="shared" si="1235"/>
        <v>2.089379074501494</v>
      </c>
      <c r="S1568">
        <v>1561</v>
      </c>
      <c r="T1568">
        <v>17.828256073725935</v>
      </c>
      <c r="U1568">
        <v>30.579843168214996</v>
      </c>
      <c r="W1568">
        <f t="shared" si="1236"/>
        <v>0</v>
      </c>
      <c r="X1568">
        <f t="shared" si="1237"/>
        <v>1</v>
      </c>
      <c r="Y1568">
        <f t="shared" si="1238"/>
        <v>12.751587094489061</v>
      </c>
      <c r="AB1568">
        <v>1561</v>
      </c>
      <c r="AC1568">
        <v>14.636739666373417</v>
      </c>
      <c r="AD1568">
        <v>16.425339072976289</v>
      </c>
      <c r="AF1568">
        <f t="shared" si="1239"/>
        <v>0</v>
      </c>
      <c r="AG1568">
        <f t="shared" si="1240"/>
        <v>1</v>
      </c>
      <c r="AH1568">
        <f t="shared" si="1241"/>
        <v>1.7885994066028719</v>
      </c>
      <c r="AK1568">
        <v>1561</v>
      </c>
      <c r="AL1568">
        <v>12.396769857806472</v>
      </c>
      <c r="AM1568">
        <v>28.008978946830851</v>
      </c>
      <c r="AO1568">
        <f t="shared" si="1242"/>
        <v>0</v>
      </c>
      <c r="AP1568">
        <f t="shared" si="1243"/>
        <v>1</v>
      </c>
      <c r="AQ1568">
        <f t="shared" si="1244"/>
        <v>15.612209089024379</v>
      </c>
      <c r="AT1568">
        <v>1561</v>
      </c>
      <c r="AU1568">
        <v>18.496446463773548</v>
      </c>
      <c r="AV1568">
        <v>17.244215698223933</v>
      </c>
      <c r="AX1568">
        <f t="shared" si="1245"/>
        <v>1</v>
      </c>
      <c r="AY1568">
        <f t="shared" si="1246"/>
        <v>0</v>
      </c>
      <c r="AZ1568">
        <f t="shared" si="1247"/>
        <v>1.2522307655496157</v>
      </c>
      <c r="BC1568">
        <v>1561</v>
      </c>
      <c r="BD1568" t="e">
        <v>#N/A</v>
      </c>
      <c r="BE1568" t="e">
        <v>#N/A</v>
      </c>
      <c r="BG1568" t="e">
        <f t="shared" si="1248"/>
        <v>#N/A</v>
      </c>
      <c r="BH1568" t="e">
        <f t="shared" si="1249"/>
        <v>#N/A</v>
      </c>
      <c r="BI1568" t="e">
        <f t="shared" si="1250"/>
        <v>#N/A</v>
      </c>
      <c r="BL1568">
        <v>1561</v>
      </c>
      <c r="BM1568">
        <v>22.280815326730568</v>
      </c>
      <c r="BN1568">
        <v>13.523770835041226</v>
      </c>
      <c r="BP1568">
        <f t="shared" si="1251"/>
        <v>1</v>
      </c>
      <c r="BQ1568">
        <f t="shared" si="1252"/>
        <v>0</v>
      </c>
      <c r="BR1568">
        <f t="shared" si="1253"/>
        <v>8.7570444916893422</v>
      </c>
      <c r="BU1568">
        <v>1561</v>
      </c>
      <c r="BV1568">
        <v>21.53061758134071</v>
      </c>
      <c r="BW1568">
        <v>24.117066415948642</v>
      </c>
      <c r="BY1568">
        <f t="shared" si="1254"/>
        <v>0</v>
      </c>
      <c r="BZ1568">
        <f t="shared" si="1255"/>
        <v>1</v>
      </c>
      <c r="CA1568">
        <f t="shared" si="1256"/>
        <v>2.586448834607932</v>
      </c>
      <c r="CD1568">
        <v>1561</v>
      </c>
      <c r="CE1568">
        <v>17.378281222961945</v>
      </c>
      <c r="CF1568">
        <v>22.963138104809275</v>
      </c>
      <c r="CH1568">
        <f t="shared" si="1257"/>
        <v>0</v>
      </c>
      <c r="CI1568">
        <f t="shared" si="1258"/>
        <v>1</v>
      </c>
      <c r="CJ1568">
        <f t="shared" si="1259"/>
        <v>5.5848568818473296</v>
      </c>
      <c r="CM1568">
        <v>1561</v>
      </c>
      <c r="CN1568">
        <v>21.67784356412167</v>
      </c>
      <c r="CO1568">
        <v>28.329729846871224</v>
      </c>
      <c r="CQ1568">
        <f t="shared" si="1260"/>
        <v>0</v>
      </c>
      <c r="CR1568">
        <f t="shared" si="1261"/>
        <v>1</v>
      </c>
      <c r="CS1568">
        <f t="shared" si="1262"/>
        <v>6.6518862827495546</v>
      </c>
      <c r="CV1568">
        <v>1561</v>
      </c>
      <c r="CW1568">
        <v>21.261482953272157</v>
      </c>
      <c r="CX1568">
        <v>15.952839960191474</v>
      </c>
      <c r="CZ1568">
        <f t="shared" si="1263"/>
        <v>1</v>
      </c>
      <c r="DA1568">
        <f t="shared" si="1264"/>
        <v>0</v>
      </c>
      <c r="DB1568">
        <f t="shared" si="1265"/>
        <v>5.3086429930806833</v>
      </c>
      <c r="DE1568">
        <v>1561</v>
      </c>
      <c r="DF1568">
        <v>13.941086463689825</v>
      </c>
      <c r="DG1568">
        <v>16.649879309618111</v>
      </c>
      <c r="DI1568">
        <f t="shared" si="1266"/>
        <v>0</v>
      </c>
      <c r="DJ1568">
        <f t="shared" si="1267"/>
        <v>1</v>
      </c>
      <c r="DK1568">
        <f t="shared" si="1268"/>
        <v>2.7087928459282864</v>
      </c>
      <c r="DN1568">
        <v>1561</v>
      </c>
      <c r="DO1568">
        <v>21.539982165863901</v>
      </c>
      <c r="DP1568">
        <v>13.874722562475178</v>
      </c>
      <c r="DR1568">
        <f t="shared" si="1269"/>
        <v>1</v>
      </c>
      <c r="DS1568">
        <f t="shared" si="1270"/>
        <v>0</v>
      </c>
      <c r="DT1568">
        <f t="shared" si="1271"/>
        <v>7.6652596033887228</v>
      </c>
      <c r="DW1568">
        <v>1561</v>
      </c>
      <c r="DX1568">
        <v>23.765206390999996</v>
      </c>
      <c r="DY1568">
        <v>20.778954213713149</v>
      </c>
      <c r="EA1568">
        <f t="shared" si="1272"/>
        <v>1</v>
      </c>
      <c r="EB1568">
        <f t="shared" si="1273"/>
        <v>0</v>
      </c>
      <c r="EC1568">
        <f t="shared" si="1274"/>
        <v>2.9862521772868469</v>
      </c>
      <c r="EF1568">
        <v>1561</v>
      </c>
      <c r="EG1568">
        <v>20.094618098556431</v>
      </c>
      <c r="EH1568">
        <v>16.6526982858461</v>
      </c>
      <c r="EJ1568">
        <f t="shared" si="1275"/>
        <v>1</v>
      </c>
      <c r="EK1568">
        <f t="shared" si="1276"/>
        <v>0</v>
      </c>
      <c r="EL1568">
        <f t="shared" si="1277"/>
        <v>3.4419198127103314</v>
      </c>
      <c r="EO1568">
        <v>1561</v>
      </c>
      <c r="EP1568">
        <v>24.552747968050806</v>
      </c>
      <c r="EQ1568">
        <v>8.4402518365080503</v>
      </c>
      <c r="ES1568">
        <f t="shared" si="1278"/>
        <v>1</v>
      </c>
      <c r="ET1568">
        <f t="shared" si="1279"/>
        <v>0</v>
      </c>
      <c r="EU1568">
        <f t="shared" si="1280"/>
        <v>16.112496131542756</v>
      </c>
    </row>
    <row r="1569" spans="1:151" x14ac:dyDescent="0.25">
      <c r="A1569">
        <v>1562</v>
      </c>
      <c r="B1569">
        <v>9.8697054397119182</v>
      </c>
      <c r="C1569">
        <v>14.336711308560858</v>
      </c>
      <c r="E1569">
        <f t="shared" si="1230"/>
        <v>0</v>
      </c>
      <c r="F1569">
        <f t="shared" si="1232"/>
        <v>1</v>
      </c>
      <c r="G1569">
        <f t="shared" si="1231"/>
        <v>4.4670058688489398</v>
      </c>
      <c r="J1569">
        <v>1562</v>
      </c>
      <c r="K1569">
        <v>25.830245807781388</v>
      </c>
      <c r="L1569">
        <v>19.767106728648933</v>
      </c>
      <c r="N1569">
        <f t="shared" si="1233"/>
        <v>1</v>
      </c>
      <c r="O1569">
        <f t="shared" si="1234"/>
        <v>0</v>
      </c>
      <c r="P1569">
        <f t="shared" si="1235"/>
        <v>6.0631390791324549</v>
      </c>
      <c r="S1569">
        <v>1562</v>
      </c>
      <c r="T1569">
        <v>18.823480519652787</v>
      </c>
      <c r="U1569">
        <v>39.198873842681309</v>
      </c>
      <c r="W1569">
        <f t="shared" si="1236"/>
        <v>0</v>
      </c>
      <c r="X1569">
        <f t="shared" si="1237"/>
        <v>1</v>
      </c>
      <c r="Y1569">
        <f t="shared" si="1238"/>
        <v>20.375393323028522</v>
      </c>
      <c r="AB1569">
        <v>1562</v>
      </c>
      <c r="AC1569">
        <v>26.772073116222693</v>
      </c>
      <c r="AD1569">
        <v>17.074665080579319</v>
      </c>
      <c r="AF1569">
        <f t="shared" si="1239"/>
        <v>1</v>
      </c>
      <c r="AG1569">
        <f t="shared" si="1240"/>
        <v>0</v>
      </c>
      <c r="AH1569">
        <f t="shared" si="1241"/>
        <v>9.6974080356433738</v>
      </c>
      <c r="AK1569">
        <v>1562</v>
      </c>
      <c r="AL1569">
        <v>28.449633231144016</v>
      </c>
      <c r="AM1569">
        <v>39.756035538567922</v>
      </c>
      <c r="AO1569">
        <f t="shared" si="1242"/>
        <v>0</v>
      </c>
      <c r="AP1569">
        <f t="shared" si="1243"/>
        <v>1</v>
      </c>
      <c r="AQ1569">
        <f t="shared" si="1244"/>
        <v>11.306402307423905</v>
      </c>
      <c r="AT1569">
        <v>1562</v>
      </c>
      <c r="AU1569">
        <v>21.812380395815676</v>
      </c>
      <c r="AV1569">
        <v>18.964051493621788</v>
      </c>
      <c r="AX1569">
        <f t="shared" si="1245"/>
        <v>1</v>
      </c>
      <c r="AY1569">
        <f t="shared" si="1246"/>
        <v>0</v>
      </c>
      <c r="AZ1569">
        <f t="shared" si="1247"/>
        <v>2.848328902193888</v>
      </c>
      <c r="BC1569">
        <v>1562</v>
      </c>
      <c r="BD1569" t="e">
        <v>#N/A</v>
      </c>
      <c r="BE1569" t="e">
        <v>#N/A</v>
      </c>
      <c r="BG1569" t="e">
        <f t="shared" si="1248"/>
        <v>#N/A</v>
      </c>
      <c r="BH1569" t="e">
        <f t="shared" si="1249"/>
        <v>#N/A</v>
      </c>
      <c r="BI1569" t="e">
        <f t="shared" si="1250"/>
        <v>#N/A</v>
      </c>
      <c r="BL1569">
        <v>1562</v>
      </c>
      <c r="BM1569">
        <v>37.137106881679031</v>
      </c>
      <c r="BN1569">
        <v>15.961640825726972</v>
      </c>
      <c r="BP1569">
        <f t="shared" si="1251"/>
        <v>1</v>
      </c>
      <c r="BQ1569">
        <f t="shared" si="1252"/>
        <v>0</v>
      </c>
      <c r="BR1569">
        <f t="shared" si="1253"/>
        <v>21.175466055952057</v>
      </c>
      <c r="BU1569">
        <v>1562</v>
      </c>
      <c r="BV1569">
        <v>28.60108500785061</v>
      </c>
      <c r="BW1569">
        <v>20.117331792329033</v>
      </c>
      <c r="BY1569">
        <f t="shared" si="1254"/>
        <v>1</v>
      </c>
      <c r="BZ1569">
        <f t="shared" si="1255"/>
        <v>0</v>
      </c>
      <c r="CA1569">
        <f t="shared" si="1256"/>
        <v>8.4837532155215776</v>
      </c>
      <c r="CD1569">
        <v>1562</v>
      </c>
      <c r="CE1569">
        <v>15.252937187287639</v>
      </c>
      <c r="CF1569">
        <v>25.049498165006025</v>
      </c>
      <c r="CH1569">
        <f t="shared" si="1257"/>
        <v>0</v>
      </c>
      <c r="CI1569">
        <f t="shared" si="1258"/>
        <v>1</v>
      </c>
      <c r="CJ1569">
        <f t="shared" si="1259"/>
        <v>9.7965609777183857</v>
      </c>
      <c r="CM1569">
        <v>1562</v>
      </c>
      <c r="CN1569">
        <v>21.127443152671916</v>
      </c>
      <c r="CO1569">
        <v>13.154902736989708</v>
      </c>
      <c r="CQ1569">
        <f t="shared" si="1260"/>
        <v>1</v>
      </c>
      <c r="CR1569">
        <f t="shared" si="1261"/>
        <v>0</v>
      </c>
      <c r="CS1569">
        <f t="shared" si="1262"/>
        <v>7.9725404156822073</v>
      </c>
      <c r="CV1569">
        <v>1562</v>
      </c>
      <c r="CW1569">
        <v>22.164289041647649</v>
      </c>
      <c r="CX1569">
        <v>17.752603984556245</v>
      </c>
      <c r="CZ1569">
        <f t="shared" si="1263"/>
        <v>1</v>
      </c>
      <c r="DA1569">
        <f t="shared" si="1264"/>
        <v>0</v>
      </c>
      <c r="DB1569">
        <f t="shared" si="1265"/>
        <v>4.4116850570914039</v>
      </c>
      <c r="DE1569">
        <v>1562</v>
      </c>
      <c r="DF1569">
        <v>12.56667763079837</v>
      </c>
      <c r="DG1569">
        <v>27.868575600904698</v>
      </c>
      <c r="DI1569">
        <f t="shared" si="1266"/>
        <v>0</v>
      </c>
      <c r="DJ1569">
        <f t="shared" si="1267"/>
        <v>1</v>
      </c>
      <c r="DK1569">
        <f t="shared" si="1268"/>
        <v>15.301897970106328</v>
      </c>
      <c r="DN1569">
        <v>1562</v>
      </c>
      <c r="DO1569">
        <v>25.946679276077646</v>
      </c>
      <c r="DP1569">
        <v>17.93095083832954</v>
      </c>
      <c r="DR1569">
        <f t="shared" si="1269"/>
        <v>1</v>
      </c>
      <c r="DS1569">
        <f t="shared" si="1270"/>
        <v>0</v>
      </c>
      <c r="DT1569">
        <f t="shared" si="1271"/>
        <v>8.0157284377481055</v>
      </c>
      <c r="DW1569">
        <v>1562</v>
      </c>
      <c r="DX1569">
        <v>10.584566930184014</v>
      </c>
      <c r="DY1569">
        <v>19.612204862300793</v>
      </c>
      <c r="EA1569">
        <f t="shared" si="1272"/>
        <v>0</v>
      </c>
      <c r="EB1569">
        <f t="shared" si="1273"/>
        <v>1</v>
      </c>
      <c r="EC1569">
        <f t="shared" si="1274"/>
        <v>9.0276379321167788</v>
      </c>
      <c r="EF1569">
        <v>1562</v>
      </c>
      <c r="EG1569">
        <v>27.250258190033374</v>
      </c>
      <c r="EH1569">
        <v>10.840057105525357</v>
      </c>
      <c r="EJ1569">
        <f t="shared" si="1275"/>
        <v>1</v>
      </c>
      <c r="EK1569">
        <f t="shared" si="1276"/>
        <v>0</v>
      </c>
      <c r="EL1569">
        <f t="shared" si="1277"/>
        <v>16.410201084508017</v>
      </c>
      <c r="EO1569">
        <v>1562</v>
      </c>
      <c r="EP1569">
        <v>25.134435006197926</v>
      </c>
      <c r="EQ1569">
        <v>33.53846842221062</v>
      </c>
      <c r="ES1569">
        <f t="shared" si="1278"/>
        <v>0</v>
      </c>
      <c r="ET1569">
        <f t="shared" si="1279"/>
        <v>1</v>
      </c>
      <c r="EU1569">
        <f t="shared" si="1280"/>
        <v>8.4040334160126946</v>
      </c>
    </row>
    <row r="1570" spans="1:151" x14ac:dyDescent="0.25">
      <c r="A1570">
        <v>1563</v>
      </c>
      <c r="B1570">
        <v>14.21693435426805</v>
      </c>
      <c r="C1570">
        <v>38.905190215301076</v>
      </c>
      <c r="E1570">
        <f t="shared" si="1230"/>
        <v>0</v>
      </c>
      <c r="F1570">
        <f t="shared" si="1232"/>
        <v>1</v>
      </c>
      <c r="G1570">
        <f t="shared" si="1231"/>
        <v>24.688255861033028</v>
      </c>
      <c r="J1570">
        <v>1563</v>
      </c>
      <c r="K1570">
        <v>15.147149483121026</v>
      </c>
      <c r="L1570">
        <v>21.113311973119053</v>
      </c>
      <c r="N1570">
        <f t="shared" si="1233"/>
        <v>0</v>
      </c>
      <c r="O1570">
        <f t="shared" si="1234"/>
        <v>1</v>
      </c>
      <c r="P1570">
        <f t="shared" si="1235"/>
        <v>5.9661624899980268</v>
      </c>
      <c r="S1570">
        <v>1563</v>
      </c>
      <c r="T1570">
        <v>23.087886257137498</v>
      </c>
      <c r="U1570">
        <v>8.1231709187278298</v>
      </c>
      <c r="W1570">
        <f t="shared" si="1236"/>
        <v>1</v>
      </c>
      <c r="X1570">
        <f t="shared" si="1237"/>
        <v>0</v>
      </c>
      <c r="Y1570">
        <f t="shared" si="1238"/>
        <v>14.964715338409668</v>
      </c>
      <c r="AB1570">
        <v>1563</v>
      </c>
      <c r="AC1570">
        <v>29.809888950300625</v>
      </c>
      <c r="AD1570">
        <v>18.602154350921975</v>
      </c>
      <c r="AF1570">
        <f t="shared" si="1239"/>
        <v>1</v>
      </c>
      <c r="AG1570">
        <f t="shared" si="1240"/>
        <v>0</v>
      </c>
      <c r="AH1570">
        <f t="shared" si="1241"/>
        <v>11.20773459937865</v>
      </c>
      <c r="AK1570">
        <v>1563</v>
      </c>
      <c r="AL1570">
        <v>33.726355854657385</v>
      </c>
      <c r="AM1570">
        <v>33.647330953028217</v>
      </c>
      <c r="AO1570">
        <f t="shared" si="1242"/>
        <v>1</v>
      </c>
      <c r="AP1570">
        <f t="shared" si="1243"/>
        <v>0</v>
      </c>
      <c r="AQ1570">
        <f t="shared" si="1244"/>
        <v>7.9024901629168198E-2</v>
      </c>
      <c r="AT1570">
        <v>1563</v>
      </c>
      <c r="AU1570">
        <v>18.239934167972752</v>
      </c>
      <c r="AV1570">
        <v>28.641360227115033</v>
      </c>
      <c r="AX1570">
        <f t="shared" si="1245"/>
        <v>0</v>
      </c>
      <c r="AY1570">
        <f t="shared" si="1246"/>
        <v>1</v>
      </c>
      <c r="AZ1570">
        <f t="shared" si="1247"/>
        <v>10.401426059142281</v>
      </c>
      <c r="BC1570">
        <v>1563</v>
      </c>
      <c r="BD1570" t="e">
        <v>#N/A</v>
      </c>
      <c r="BE1570" t="e">
        <v>#N/A</v>
      </c>
      <c r="BG1570" t="e">
        <f t="shared" si="1248"/>
        <v>#N/A</v>
      </c>
      <c r="BH1570" t="e">
        <f t="shared" si="1249"/>
        <v>#N/A</v>
      </c>
      <c r="BI1570" t="e">
        <f t="shared" si="1250"/>
        <v>#N/A</v>
      </c>
      <c r="BL1570">
        <v>1563</v>
      </c>
      <c r="BM1570">
        <v>30.682306423191456</v>
      </c>
      <c r="BN1570">
        <v>9.9740368752763953</v>
      </c>
      <c r="BP1570">
        <f t="shared" si="1251"/>
        <v>1</v>
      </c>
      <c r="BQ1570">
        <f t="shared" si="1252"/>
        <v>0</v>
      </c>
      <c r="BR1570">
        <f t="shared" si="1253"/>
        <v>20.708269547915059</v>
      </c>
      <c r="BU1570">
        <v>1563</v>
      </c>
      <c r="BV1570">
        <v>24.783906170916254</v>
      </c>
      <c r="BW1570">
        <v>30.440748967601472</v>
      </c>
      <c r="BY1570">
        <f t="shared" si="1254"/>
        <v>0</v>
      </c>
      <c r="BZ1570">
        <f t="shared" si="1255"/>
        <v>1</v>
      </c>
      <c r="CA1570">
        <f t="shared" si="1256"/>
        <v>5.6568427966852184</v>
      </c>
      <c r="CD1570">
        <v>1563</v>
      </c>
      <c r="CE1570">
        <v>24.299589056787426</v>
      </c>
      <c r="CF1570">
        <v>21.953051762350864</v>
      </c>
      <c r="CH1570">
        <f t="shared" si="1257"/>
        <v>1</v>
      </c>
      <c r="CI1570">
        <f t="shared" si="1258"/>
        <v>0</v>
      </c>
      <c r="CJ1570">
        <f t="shared" si="1259"/>
        <v>2.3465372944365619</v>
      </c>
      <c r="CM1570">
        <v>1563</v>
      </c>
      <c r="CN1570">
        <v>23.702287939365323</v>
      </c>
      <c r="CO1570">
        <v>20.349869332062013</v>
      </c>
      <c r="CQ1570">
        <f t="shared" si="1260"/>
        <v>1</v>
      </c>
      <c r="CR1570">
        <f t="shared" si="1261"/>
        <v>0</v>
      </c>
      <c r="CS1570">
        <f t="shared" si="1262"/>
        <v>3.35241860730331</v>
      </c>
      <c r="CV1570">
        <v>1563</v>
      </c>
      <c r="CW1570">
        <v>27.451904235241724</v>
      </c>
      <c r="CX1570">
        <v>19.420637501754683</v>
      </c>
      <c r="CZ1570">
        <f t="shared" si="1263"/>
        <v>1</v>
      </c>
      <c r="DA1570">
        <f t="shared" si="1264"/>
        <v>0</v>
      </c>
      <c r="DB1570">
        <f t="shared" si="1265"/>
        <v>8.0312667334870405</v>
      </c>
      <c r="DE1570">
        <v>1563</v>
      </c>
      <c r="DF1570">
        <v>10.57773205193066</v>
      </c>
      <c r="DG1570">
        <v>18.82086593855907</v>
      </c>
      <c r="DI1570">
        <f t="shared" si="1266"/>
        <v>0</v>
      </c>
      <c r="DJ1570">
        <f t="shared" si="1267"/>
        <v>1</v>
      </c>
      <c r="DK1570">
        <f t="shared" si="1268"/>
        <v>8.2431338866284101</v>
      </c>
      <c r="DN1570">
        <v>1563</v>
      </c>
      <c r="DO1570">
        <v>18.823277613105176</v>
      </c>
      <c r="DP1570">
        <v>17.927632303484678</v>
      </c>
      <c r="DR1570">
        <f t="shared" si="1269"/>
        <v>1</v>
      </c>
      <c r="DS1570">
        <f t="shared" si="1270"/>
        <v>0</v>
      </c>
      <c r="DT1570">
        <f t="shared" si="1271"/>
        <v>0.89564530962049815</v>
      </c>
      <c r="DW1570">
        <v>1563</v>
      </c>
      <c r="DX1570">
        <v>10.554749597863918</v>
      </c>
      <c r="DY1570">
        <v>20.691178152032315</v>
      </c>
      <c r="EA1570">
        <f t="shared" si="1272"/>
        <v>0</v>
      </c>
      <c r="EB1570">
        <f t="shared" si="1273"/>
        <v>1</v>
      </c>
      <c r="EC1570">
        <f t="shared" si="1274"/>
        <v>10.136428554168397</v>
      </c>
      <c r="EF1570">
        <v>1563</v>
      </c>
      <c r="EG1570">
        <v>25.673691863525541</v>
      </c>
      <c r="EH1570">
        <v>15.201527095988387</v>
      </c>
      <c r="EJ1570">
        <f t="shared" si="1275"/>
        <v>1</v>
      </c>
      <c r="EK1570">
        <f t="shared" si="1276"/>
        <v>0</v>
      </c>
      <c r="EL1570">
        <f t="shared" si="1277"/>
        <v>10.472164767537153</v>
      </c>
      <c r="EO1570">
        <v>1563</v>
      </c>
      <c r="EP1570">
        <v>18.61874599175869</v>
      </c>
      <c r="EQ1570">
        <v>18.18926506384566</v>
      </c>
      <c r="ES1570">
        <f t="shared" si="1278"/>
        <v>1</v>
      </c>
      <c r="ET1570">
        <f t="shared" si="1279"/>
        <v>0</v>
      </c>
      <c r="EU1570">
        <f t="shared" si="1280"/>
        <v>0.42948092791302983</v>
      </c>
    </row>
    <row r="1571" spans="1:151" x14ac:dyDescent="0.25">
      <c r="A1571">
        <v>1564</v>
      </c>
      <c r="B1571">
        <v>16.388906618040398</v>
      </c>
      <c r="C1571">
        <v>59.202943894581821</v>
      </c>
      <c r="E1571">
        <f t="shared" si="1230"/>
        <v>0</v>
      </c>
      <c r="F1571">
        <f t="shared" si="1232"/>
        <v>1</v>
      </c>
      <c r="G1571">
        <f t="shared" si="1231"/>
        <v>42.814037276541427</v>
      </c>
      <c r="J1571">
        <v>1564</v>
      </c>
      <c r="K1571">
        <v>14.738394349979359</v>
      </c>
      <c r="L1571">
        <v>21.78823341318672</v>
      </c>
      <c r="N1571">
        <f t="shared" si="1233"/>
        <v>0</v>
      </c>
      <c r="O1571">
        <f t="shared" si="1234"/>
        <v>1</v>
      </c>
      <c r="P1571">
        <f t="shared" si="1235"/>
        <v>7.0498390632073615</v>
      </c>
      <c r="S1571">
        <v>1564</v>
      </c>
      <c r="T1571">
        <v>26.064586566160358</v>
      </c>
      <c r="U1571">
        <v>23.144944374783172</v>
      </c>
      <c r="W1571">
        <f t="shared" si="1236"/>
        <v>1</v>
      </c>
      <c r="X1571">
        <f t="shared" si="1237"/>
        <v>0</v>
      </c>
      <c r="Y1571">
        <f t="shared" si="1238"/>
        <v>2.9196421913771857</v>
      </c>
      <c r="AB1571">
        <v>1564</v>
      </c>
      <c r="AC1571">
        <v>22.754487417595325</v>
      </c>
      <c r="AD1571">
        <v>18.307590426154</v>
      </c>
      <c r="AF1571">
        <f t="shared" si="1239"/>
        <v>1</v>
      </c>
      <c r="AG1571">
        <f t="shared" si="1240"/>
        <v>0</v>
      </c>
      <c r="AH1571">
        <f t="shared" si="1241"/>
        <v>4.4468969914413243</v>
      </c>
      <c r="AK1571">
        <v>1564</v>
      </c>
      <c r="AL1571">
        <v>30.123028942731253</v>
      </c>
      <c r="AM1571">
        <v>27.664256401425643</v>
      </c>
      <c r="AO1571">
        <f t="shared" si="1242"/>
        <v>1</v>
      </c>
      <c r="AP1571">
        <f t="shared" si="1243"/>
        <v>0</v>
      </c>
      <c r="AQ1571">
        <f t="shared" si="1244"/>
        <v>2.4587725413056098</v>
      </c>
      <c r="AT1571">
        <v>1564</v>
      </c>
      <c r="AU1571">
        <v>16.620936577213428</v>
      </c>
      <c r="AV1571">
        <v>17.272974800911761</v>
      </c>
      <c r="AX1571">
        <f t="shared" si="1245"/>
        <v>0</v>
      </c>
      <c r="AY1571">
        <f t="shared" si="1246"/>
        <v>1</v>
      </c>
      <c r="AZ1571">
        <f t="shared" si="1247"/>
        <v>0.65203822369833375</v>
      </c>
      <c r="BC1571">
        <v>1564</v>
      </c>
      <c r="BD1571" t="e">
        <v>#N/A</v>
      </c>
      <c r="BE1571" t="e">
        <v>#N/A</v>
      </c>
      <c r="BG1571" t="e">
        <f t="shared" si="1248"/>
        <v>#N/A</v>
      </c>
      <c r="BH1571" t="e">
        <f t="shared" si="1249"/>
        <v>#N/A</v>
      </c>
      <c r="BI1571" t="e">
        <f t="shared" si="1250"/>
        <v>#N/A</v>
      </c>
      <c r="BL1571">
        <v>1564</v>
      </c>
      <c r="BM1571">
        <v>31.340897965523911</v>
      </c>
      <c r="BN1571">
        <v>17.121925230593394</v>
      </c>
      <c r="BP1571">
        <f t="shared" si="1251"/>
        <v>1</v>
      </c>
      <c r="BQ1571">
        <f t="shared" si="1252"/>
        <v>0</v>
      </c>
      <c r="BR1571">
        <f t="shared" si="1253"/>
        <v>14.218972734930517</v>
      </c>
      <c r="BU1571">
        <v>1564</v>
      </c>
      <c r="BV1571">
        <v>13.983485497431287</v>
      </c>
      <c r="BW1571">
        <v>25.155725190051658</v>
      </c>
      <c r="BY1571">
        <f t="shared" si="1254"/>
        <v>0</v>
      </c>
      <c r="BZ1571">
        <f t="shared" si="1255"/>
        <v>1</v>
      </c>
      <c r="CA1571">
        <f t="shared" si="1256"/>
        <v>11.172239692620371</v>
      </c>
      <c r="CD1571">
        <v>1564</v>
      </c>
      <c r="CE1571">
        <v>20.031479783652788</v>
      </c>
      <c r="CF1571">
        <v>36.481194546160467</v>
      </c>
      <c r="CH1571">
        <f t="shared" si="1257"/>
        <v>0</v>
      </c>
      <c r="CI1571">
        <f t="shared" si="1258"/>
        <v>1</v>
      </c>
      <c r="CJ1571">
        <f t="shared" si="1259"/>
        <v>16.449714762507679</v>
      </c>
      <c r="CM1571">
        <v>1564</v>
      </c>
      <c r="CN1571">
        <v>19.962741813542259</v>
      </c>
      <c r="CO1571">
        <v>33.030830715147125</v>
      </c>
      <c r="CQ1571">
        <f t="shared" si="1260"/>
        <v>0</v>
      </c>
      <c r="CR1571">
        <f t="shared" si="1261"/>
        <v>1</v>
      </c>
      <c r="CS1571">
        <f t="shared" si="1262"/>
        <v>13.068088901604867</v>
      </c>
      <c r="CV1571">
        <v>1564</v>
      </c>
      <c r="CW1571">
        <v>26.679913993468347</v>
      </c>
      <c r="CX1571">
        <v>13.461754739829169</v>
      </c>
      <c r="CZ1571">
        <f t="shared" si="1263"/>
        <v>1</v>
      </c>
      <c r="DA1571">
        <f t="shared" si="1264"/>
        <v>0</v>
      </c>
      <c r="DB1571">
        <f t="shared" si="1265"/>
        <v>13.218159253639177</v>
      </c>
      <c r="DE1571">
        <v>1564</v>
      </c>
      <c r="DF1571">
        <v>24.29390843881572</v>
      </c>
      <c r="DG1571">
        <v>23.695194120911314</v>
      </c>
      <c r="DI1571">
        <f t="shared" si="1266"/>
        <v>1</v>
      </c>
      <c r="DJ1571">
        <f t="shared" si="1267"/>
        <v>0</v>
      </c>
      <c r="DK1571">
        <f t="shared" si="1268"/>
        <v>0.5987143179044061</v>
      </c>
      <c r="DN1571">
        <v>1564</v>
      </c>
      <c r="DO1571">
        <v>20.330205519566373</v>
      </c>
      <c r="DP1571">
        <v>31.353204071254634</v>
      </c>
      <c r="DR1571">
        <f t="shared" si="1269"/>
        <v>0</v>
      </c>
      <c r="DS1571">
        <f t="shared" si="1270"/>
        <v>1</v>
      </c>
      <c r="DT1571">
        <f t="shared" si="1271"/>
        <v>11.022998551688261</v>
      </c>
      <c r="DW1571">
        <v>1564</v>
      </c>
      <c r="DX1571">
        <v>17.229954677075529</v>
      </c>
      <c r="DY1571">
        <v>23.685005217415085</v>
      </c>
      <c r="EA1571">
        <f t="shared" si="1272"/>
        <v>0</v>
      </c>
      <c r="EB1571">
        <f t="shared" si="1273"/>
        <v>1</v>
      </c>
      <c r="EC1571">
        <f t="shared" si="1274"/>
        <v>6.4550505403395562</v>
      </c>
      <c r="EF1571">
        <v>1564</v>
      </c>
      <c r="EG1571">
        <v>20.649780219355367</v>
      </c>
      <c r="EH1571">
        <v>12.707396550613673</v>
      </c>
      <c r="EJ1571">
        <f t="shared" si="1275"/>
        <v>1</v>
      </c>
      <c r="EK1571">
        <f t="shared" si="1276"/>
        <v>0</v>
      </c>
      <c r="EL1571">
        <f t="shared" si="1277"/>
        <v>7.9423836687416944</v>
      </c>
      <c r="EO1571">
        <v>1564</v>
      </c>
      <c r="EP1571">
        <v>19.629461432112517</v>
      </c>
      <c r="EQ1571">
        <v>22.57709053508831</v>
      </c>
      <c r="ES1571">
        <f t="shared" si="1278"/>
        <v>0</v>
      </c>
      <c r="ET1571">
        <f t="shared" si="1279"/>
        <v>1</v>
      </c>
      <c r="EU1571">
        <f t="shared" si="1280"/>
        <v>2.9476291029757924</v>
      </c>
    </row>
    <row r="1572" spans="1:151" x14ac:dyDescent="0.25">
      <c r="A1572">
        <v>1565</v>
      </c>
      <c r="B1572">
        <v>9.5531750524015226</v>
      </c>
      <c r="C1572">
        <v>-1.5701622234503709</v>
      </c>
      <c r="E1572">
        <f t="shared" si="1230"/>
        <v>1</v>
      </c>
      <c r="F1572">
        <f t="shared" si="1232"/>
        <v>0</v>
      </c>
      <c r="G1572">
        <f t="shared" si="1231"/>
        <v>11.123337275851894</v>
      </c>
      <c r="J1572">
        <v>1565</v>
      </c>
      <c r="K1572">
        <v>23.716981694558349</v>
      </c>
      <c r="L1572">
        <v>17.415993693024383</v>
      </c>
      <c r="N1572">
        <f t="shared" si="1233"/>
        <v>1</v>
      </c>
      <c r="O1572">
        <f t="shared" si="1234"/>
        <v>0</v>
      </c>
      <c r="P1572">
        <f t="shared" si="1235"/>
        <v>6.3009880015339661</v>
      </c>
      <c r="S1572">
        <v>1565</v>
      </c>
      <c r="T1572">
        <v>21.970370836341885</v>
      </c>
      <c r="U1572">
        <v>21.217836213793937</v>
      </c>
      <c r="W1572">
        <f t="shared" si="1236"/>
        <v>1</v>
      </c>
      <c r="X1572">
        <f t="shared" si="1237"/>
        <v>0</v>
      </c>
      <c r="Y1572">
        <f t="shared" si="1238"/>
        <v>0.75253462254794812</v>
      </c>
      <c r="AB1572">
        <v>1565</v>
      </c>
      <c r="AC1572">
        <v>15.73093817377973</v>
      </c>
      <c r="AD1572">
        <v>18.594381297565715</v>
      </c>
      <c r="AF1572">
        <f t="shared" si="1239"/>
        <v>0</v>
      </c>
      <c r="AG1572">
        <f t="shared" si="1240"/>
        <v>1</v>
      </c>
      <c r="AH1572">
        <f t="shared" si="1241"/>
        <v>2.8634431237859843</v>
      </c>
      <c r="AK1572">
        <v>1565</v>
      </c>
      <c r="AL1572">
        <v>35.949181515343469</v>
      </c>
      <c r="AM1572">
        <v>22.966917297698597</v>
      </c>
      <c r="AO1572">
        <f t="shared" si="1242"/>
        <v>1</v>
      </c>
      <c r="AP1572">
        <f t="shared" si="1243"/>
        <v>0</v>
      </c>
      <c r="AQ1572">
        <f t="shared" si="1244"/>
        <v>12.982264217644872</v>
      </c>
      <c r="AT1572">
        <v>1565</v>
      </c>
      <c r="AU1572">
        <v>18.565027397007505</v>
      </c>
      <c r="AV1572">
        <v>25.863647300370925</v>
      </c>
      <c r="AX1572">
        <f t="shared" si="1245"/>
        <v>0</v>
      </c>
      <c r="AY1572">
        <f t="shared" si="1246"/>
        <v>1</v>
      </c>
      <c r="AZ1572">
        <f t="shared" si="1247"/>
        <v>7.29861990336342</v>
      </c>
      <c r="BC1572">
        <v>1565</v>
      </c>
      <c r="BD1572" t="e">
        <v>#N/A</v>
      </c>
      <c r="BE1572" t="e">
        <v>#N/A</v>
      </c>
      <c r="BG1572" t="e">
        <f t="shared" si="1248"/>
        <v>#N/A</v>
      </c>
      <c r="BH1572" t="e">
        <f t="shared" si="1249"/>
        <v>#N/A</v>
      </c>
      <c r="BI1572" t="e">
        <f t="shared" si="1250"/>
        <v>#N/A</v>
      </c>
      <c r="BL1572">
        <v>1565</v>
      </c>
      <c r="BM1572">
        <v>34.014596861619083</v>
      </c>
      <c r="BN1572">
        <v>14.402719304388278</v>
      </c>
      <c r="BP1572">
        <f t="shared" si="1251"/>
        <v>1</v>
      </c>
      <c r="BQ1572">
        <f t="shared" si="1252"/>
        <v>0</v>
      </c>
      <c r="BR1572">
        <f t="shared" si="1253"/>
        <v>19.611877557230805</v>
      </c>
      <c r="BU1572">
        <v>1565</v>
      </c>
      <c r="BV1572">
        <v>21.893064770142338</v>
      </c>
      <c r="BW1572">
        <v>17.245613999755385</v>
      </c>
      <c r="BY1572">
        <f t="shared" si="1254"/>
        <v>1</v>
      </c>
      <c r="BZ1572">
        <f t="shared" si="1255"/>
        <v>0</v>
      </c>
      <c r="CA1572">
        <f t="shared" si="1256"/>
        <v>4.6474507703869534</v>
      </c>
      <c r="CD1572">
        <v>1565</v>
      </c>
      <c r="CE1572">
        <v>24.488655512466458</v>
      </c>
      <c r="CF1572">
        <v>36.329170812402189</v>
      </c>
      <c r="CH1572">
        <f t="shared" si="1257"/>
        <v>0</v>
      </c>
      <c r="CI1572">
        <f t="shared" si="1258"/>
        <v>1</v>
      </c>
      <c r="CJ1572">
        <f t="shared" si="1259"/>
        <v>11.840515299935731</v>
      </c>
      <c r="CM1572">
        <v>1565</v>
      </c>
      <c r="CN1572">
        <v>22.563374936900679</v>
      </c>
      <c r="CO1572">
        <v>15.918867095612685</v>
      </c>
      <c r="CQ1572">
        <f t="shared" si="1260"/>
        <v>1</v>
      </c>
      <c r="CR1572">
        <f t="shared" si="1261"/>
        <v>0</v>
      </c>
      <c r="CS1572">
        <f t="shared" si="1262"/>
        <v>6.6445078412879948</v>
      </c>
      <c r="CV1572">
        <v>1565</v>
      </c>
      <c r="CW1572">
        <v>26.301168264863684</v>
      </c>
      <c r="CX1572">
        <v>18.721313474319356</v>
      </c>
      <c r="CZ1572">
        <f t="shared" si="1263"/>
        <v>1</v>
      </c>
      <c r="DA1572">
        <f t="shared" si="1264"/>
        <v>0</v>
      </c>
      <c r="DB1572">
        <f t="shared" si="1265"/>
        <v>7.5798547905443279</v>
      </c>
      <c r="DE1572">
        <v>1565</v>
      </c>
      <c r="DF1572">
        <v>19.205811339238167</v>
      </c>
      <c r="DG1572">
        <v>27.293102432222923</v>
      </c>
      <c r="DI1572">
        <f t="shared" si="1266"/>
        <v>0</v>
      </c>
      <c r="DJ1572">
        <f t="shared" si="1267"/>
        <v>1</v>
      </c>
      <c r="DK1572">
        <f t="shared" si="1268"/>
        <v>8.0872910929847563</v>
      </c>
      <c r="DN1572">
        <v>1565</v>
      </c>
      <c r="DO1572">
        <v>20.010034101611978</v>
      </c>
      <c r="DP1572">
        <v>13.200175649698595</v>
      </c>
      <c r="DR1572">
        <f t="shared" si="1269"/>
        <v>1</v>
      </c>
      <c r="DS1572">
        <f t="shared" si="1270"/>
        <v>0</v>
      </c>
      <c r="DT1572">
        <f t="shared" si="1271"/>
        <v>6.8098584519133833</v>
      </c>
      <c r="DW1572">
        <v>1565</v>
      </c>
      <c r="DX1572">
        <v>16.279345247726859</v>
      </c>
      <c r="DY1572">
        <v>22.922165853249389</v>
      </c>
      <c r="EA1572">
        <f t="shared" si="1272"/>
        <v>0</v>
      </c>
      <c r="EB1572">
        <f t="shared" si="1273"/>
        <v>1</v>
      </c>
      <c r="EC1572">
        <f t="shared" si="1274"/>
        <v>6.6428206055225303</v>
      </c>
      <c r="EF1572">
        <v>1565</v>
      </c>
      <c r="EG1572">
        <v>18.927817077479524</v>
      </c>
      <c r="EH1572">
        <v>13.189666348132231</v>
      </c>
      <c r="EJ1572">
        <f t="shared" si="1275"/>
        <v>1</v>
      </c>
      <c r="EK1572">
        <f t="shared" si="1276"/>
        <v>0</v>
      </c>
      <c r="EL1572">
        <f t="shared" si="1277"/>
        <v>5.7381507293472929</v>
      </c>
      <c r="EO1572">
        <v>1565</v>
      </c>
      <c r="EP1572">
        <v>21.546586135613996</v>
      </c>
      <c r="EQ1572">
        <v>15.669703685043572</v>
      </c>
      <c r="ES1572">
        <f t="shared" si="1278"/>
        <v>1</v>
      </c>
      <c r="ET1572">
        <f t="shared" si="1279"/>
        <v>0</v>
      </c>
      <c r="EU1572">
        <f t="shared" si="1280"/>
        <v>5.8768824505704238</v>
      </c>
    </row>
    <row r="1573" spans="1:151" x14ac:dyDescent="0.25">
      <c r="A1573">
        <v>1566</v>
      </c>
      <c r="B1573">
        <v>8.3900636348789952</v>
      </c>
      <c r="C1573">
        <v>7.4646966299417166</v>
      </c>
      <c r="E1573">
        <f t="shared" si="1230"/>
        <v>1</v>
      </c>
      <c r="F1573">
        <f t="shared" si="1232"/>
        <v>0</v>
      </c>
      <c r="G1573">
        <f t="shared" si="1231"/>
        <v>0.92536700493727864</v>
      </c>
      <c r="J1573">
        <v>1566</v>
      </c>
      <c r="K1573">
        <v>26.404083748467414</v>
      </c>
      <c r="L1573">
        <v>27.503475526458629</v>
      </c>
      <c r="N1573">
        <f t="shared" si="1233"/>
        <v>0</v>
      </c>
      <c r="O1573">
        <f t="shared" si="1234"/>
        <v>1</v>
      </c>
      <c r="P1573">
        <f t="shared" si="1235"/>
        <v>1.0993917779912152</v>
      </c>
      <c r="S1573">
        <v>1566</v>
      </c>
      <c r="T1573">
        <v>20.104491808731961</v>
      </c>
      <c r="U1573">
        <v>25.30784693461138</v>
      </c>
      <c r="W1573">
        <f t="shared" si="1236"/>
        <v>0</v>
      </c>
      <c r="X1573">
        <f t="shared" si="1237"/>
        <v>1</v>
      </c>
      <c r="Y1573">
        <f t="shared" si="1238"/>
        <v>5.2033551258794191</v>
      </c>
      <c r="AB1573">
        <v>1566</v>
      </c>
      <c r="AC1573">
        <v>28.802175456387786</v>
      </c>
      <c r="AD1573">
        <v>17.60905892345043</v>
      </c>
      <c r="AF1573">
        <f t="shared" si="1239"/>
        <v>1</v>
      </c>
      <c r="AG1573">
        <f t="shared" si="1240"/>
        <v>0</v>
      </c>
      <c r="AH1573">
        <f t="shared" si="1241"/>
        <v>11.193116532937356</v>
      </c>
      <c r="AK1573">
        <v>1566</v>
      </c>
      <c r="AL1573">
        <v>32.558444219857961</v>
      </c>
      <c r="AM1573">
        <v>23.533980318553368</v>
      </c>
      <c r="AO1573">
        <f t="shared" si="1242"/>
        <v>1</v>
      </c>
      <c r="AP1573">
        <f t="shared" si="1243"/>
        <v>0</v>
      </c>
      <c r="AQ1573">
        <f t="shared" si="1244"/>
        <v>9.0244639013045926</v>
      </c>
      <c r="AT1573">
        <v>1566</v>
      </c>
      <c r="AU1573">
        <v>20.141598889259164</v>
      </c>
      <c r="AV1573">
        <v>13.527772678535491</v>
      </c>
      <c r="AX1573">
        <f t="shared" si="1245"/>
        <v>1</v>
      </c>
      <c r="AY1573">
        <f t="shared" si="1246"/>
        <v>0</v>
      </c>
      <c r="AZ1573">
        <f t="shared" si="1247"/>
        <v>6.6138262107236727</v>
      </c>
      <c r="BC1573">
        <v>1566</v>
      </c>
      <c r="BD1573" t="e">
        <v>#N/A</v>
      </c>
      <c r="BE1573" t="e">
        <v>#N/A</v>
      </c>
      <c r="BG1573" t="e">
        <f t="shared" si="1248"/>
        <v>#N/A</v>
      </c>
      <c r="BH1573" t="e">
        <f t="shared" si="1249"/>
        <v>#N/A</v>
      </c>
      <c r="BI1573" t="e">
        <f t="shared" si="1250"/>
        <v>#N/A</v>
      </c>
      <c r="BL1573">
        <v>1566</v>
      </c>
      <c r="BM1573">
        <v>21.46275766982972</v>
      </c>
      <c r="BN1573">
        <v>14.515864058668317</v>
      </c>
      <c r="BP1573">
        <f t="shared" si="1251"/>
        <v>1</v>
      </c>
      <c r="BQ1573">
        <f t="shared" si="1252"/>
        <v>0</v>
      </c>
      <c r="BR1573">
        <f t="shared" si="1253"/>
        <v>6.9468936111614035</v>
      </c>
      <c r="BU1573">
        <v>1566</v>
      </c>
      <c r="BV1573">
        <v>16.827404169986018</v>
      </c>
      <c r="BW1573">
        <v>23.546318712185666</v>
      </c>
      <c r="BY1573">
        <f t="shared" si="1254"/>
        <v>0</v>
      </c>
      <c r="BZ1573">
        <f t="shared" si="1255"/>
        <v>1</v>
      </c>
      <c r="CA1573">
        <f t="shared" si="1256"/>
        <v>6.7189145421996486</v>
      </c>
      <c r="CD1573">
        <v>1566</v>
      </c>
      <c r="CE1573">
        <v>34.270586093493385</v>
      </c>
      <c r="CF1573">
        <v>25.284449143135177</v>
      </c>
      <c r="CH1573">
        <f t="shared" si="1257"/>
        <v>1</v>
      </c>
      <c r="CI1573">
        <f t="shared" si="1258"/>
        <v>0</v>
      </c>
      <c r="CJ1573">
        <f t="shared" si="1259"/>
        <v>8.9861369503582083</v>
      </c>
      <c r="CM1573">
        <v>1566</v>
      </c>
      <c r="CN1573">
        <v>16.86342663860205</v>
      </c>
      <c r="CO1573">
        <v>23.88932082531425</v>
      </c>
      <c r="CQ1573">
        <f t="shared" si="1260"/>
        <v>0</v>
      </c>
      <c r="CR1573">
        <f t="shared" si="1261"/>
        <v>1</v>
      </c>
      <c r="CS1573">
        <f t="shared" si="1262"/>
        <v>7.0258941867122005</v>
      </c>
      <c r="CV1573">
        <v>1566</v>
      </c>
      <c r="CW1573">
        <v>22.579858382638825</v>
      </c>
      <c r="CX1573">
        <v>14.214755604412574</v>
      </c>
      <c r="CZ1573">
        <f t="shared" si="1263"/>
        <v>1</v>
      </c>
      <c r="DA1573">
        <f t="shared" si="1264"/>
        <v>0</v>
      </c>
      <c r="DB1573">
        <f t="shared" si="1265"/>
        <v>8.3651027782262517</v>
      </c>
      <c r="DE1573">
        <v>1566</v>
      </c>
      <c r="DF1573">
        <v>27.89712818038506</v>
      </c>
      <c r="DG1573">
        <v>27.269800705440918</v>
      </c>
      <c r="DI1573">
        <f t="shared" si="1266"/>
        <v>1</v>
      </c>
      <c r="DJ1573">
        <f t="shared" si="1267"/>
        <v>0</v>
      </c>
      <c r="DK1573">
        <f t="shared" si="1268"/>
        <v>0.62732747494414198</v>
      </c>
      <c r="DN1573">
        <v>1566</v>
      </c>
      <c r="DO1573">
        <v>24.826739918366552</v>
      </c>
      <c r="DP1573">
        <v>15.266521164250594</v>
      </c>
      <c r="DR1573">
        <f t="shared" si="1269"/>
        <v>1</v>
      </c>
      <c r="DS1573">
        <f t="shared" si="1270"/>
        <v>0</v>
      </c>
      <c r="DT1573">
        <f t="shared" si="1271"/>
        <v>9.560218754115958</v>
      </c>
      <c r="DW1573">
        <v>1566</v>
      </c>
      <c r="DX1573">
        <v>16.888611787822935</v>
      </c>
      <c r="DY1573">
        <v>36.97607349464765</v>
      </c>
      <c r="EA1573">
        <f t="shared" si="1272"/>
        <v>0</v>
      </c>
      <c r="EB1573">
        <f t="shared" si="1273"/>
        <v>1</v>
      </c>
      <c r="EC1573">
        <f t="shared" si="1274"/>
        <v>20.087461706824715</v>
      </c>
      <c r="EF1573">
        <v>1566</v>
      </c>
      <c r="EG1573">
        <v>26.649451611826127</v>
      </c>
      <c r="EH1573">
        <v>12.21459564400767</v>
      </c>
      <c r="EJ1573">
        <f t="shared" si="1275"/>
        <v>1</v>
      </c>
      <c r="EK1573">
        <f t="shared" si="1276"/>
        <v>0</v>
      </c>
      <c r="EL1573">
        <f t="shared" si="1277"/>
        <v>14.434855967818457</v>
      </c>
      <c r="EO1573">
        <v>1566</v>
      </c>
      <c r="EP1573">
        <v>22.510829156573209</v>
      </c>
      <c r="EQ1573">
        <v>30.205970509802484</v>
      </c>
      <c r="ES1573">
        <f t="shared" si="1278"/>
        <v>0</v>
      </c>
      <c r="ET1573">
        <f t="shared" si="1279"/>
        <v>1</v>
      </c>
      <c r="EU1573">
        <f t="shared" si="1280"/>
        <v>7.6951413532292747</v>
      </c>
    </row>
    <row r="1574" spans="1:151" x14ac:dyDescent="0.25">
      <c r="A1574">
        <v>1567</v>
      </c>
      <c r="B1574">
        <v>10.614258387886707</v>
      </c>
      <c r="C1574">
        <v>18.798106640927507</v>
      </c>
      <c r="E1574">
        <f t="shared" si="1230"/>
        <v>0</v>
      </c>
      <c r="F1574">
        <f t="shared" si="1232"/>
        <v>1</v>
      </c>
      <c r="G1574">
        <f t="shared" si="1231"/>
        <v>8.1838482530408001</v>
      </c>
      <c r="J1574">
        <v>1567</v>
      </c>
      <c r="K1574">
        <v>22.181933735346814</v>
      </c>
      <c r="L1574">
        <v>35.265186937999729</v>
      </c>
      <c r="N1574">
        <f t="shared" si="1233"/>
        <v>0</v>
      </c>
      <c r="O1574">
        <f t="shared" si="1234"/>
        <v>1</v>
      </c>
      <c r="P1574">
        <f t="shared" si="1235"/>
        <v>13.083253202652916</v>
      </c>
      <c r="S1574">
        <v>1567</v>
      </c>
      <c r="T1574">
        <v>16.813603717925673</v>
      </c>
      <c r="U1574">
        <v>28.303201148540712</v>
      </c>
      <c r="W1574">
        <f t="shared" si="1236"/>
        <v>0</v>
      </c>
      <c r="X1574">
        <f t="shared" si="1237"/>
        <v>1</v>
      </c>
      <c r="Y1574">
        <f t="shared" si="1238"/>
        <v>11.489597430615039</v>
      </c>
      <c r="AB1574">
        <v>1567</v>
      </c>
      <c r="AC1574">
        <v>23.073672437484984</v>
      </c>
      <c r="AD1574">
        <v>18.769542965114887</v>
      </c>
      <c r="AF1574">
        <f t="shared" si="1239"/>
        <v>1</v>
      </c>
      <c r="AG1574">
        <f t="shared" si="1240"/>
        <v>0</v>
      </c>
      <c r="AH1574">
        <f t="shared" si="1241"/>
        <v>4.3041294723700965</v>
      </c>
      <c r="AK1574">
        <v>1567</v>
      </c>
      <c r="AL1574">
        <v>25.640569779685194</v>
      </c>
      <c r="AM1574">
        <v>21.097547602917061</v>
      </c>
      <c r="AO1574">
        <f t="shared" si="1242"/>
        <v>1</v>
      </c>
      <c r="AP1574">
        <f t="shared" si="1243"/>
        <v>0</v>
      </c>
      <c r="AQ1574">
        <f t="shared" si="1244"/>
        <v>4.5430221767681331</v>
      </c>
      <c r="AT1574">
        <v>1567</v>
      </c>
      <c r="AU1574">
        <v>18.775165328954046</v>
      </c>
      <c r="AV1574">
        <v>14.264883552901615</v>
      </c>
      <c r="AX1574">
        <f t="shared" si="1245"/>
        <v>1</v>
      </c>
      <c r="AY1574">
        <f t="shared" si="1246"/>
        <v>0</v>
      </c>
      <c r="AZ1574">
        <f t="shared" si="1247"/>
        <v>4.5102817760524303</v>
      </c>
      <c r="BC1574">
        <v>1567</v>
      </c>
      <c r="BD1574" t="e">
        <v>#N/A</v>
      </c>
      <c r="BE1574" t="e">
        <v>#N/A</v>
      </c>
      <c r="BG1574" t="e">
        <f t="shared" si="1248"/>
        <v>#N/A</v>
      </c>
      <c r="BH1574" t="e">
        <f t="shared" si="1249"/>
        <v>#N/A</v>
      </c>
      <c r="BI1574" t="e">
        <f t="shared" si="1250"/>
        <v>#N/A</v>
      </c>
      <c r="BL1574">
        <v>1567</v>
      </c>
      <c r="BM1574">
        <v>24.946755982261553</v>
      </c>
      <c r="BN1574">
        <v>10.943643733201924</v>
      </c>
      <c r="BP1574">
        <f t="shared" si="1251"/>
        <v>1</v>
      </c>
      <c r="BQ1574">
        <f t="shared" si="1252"/>
        <v>0</v>
      </c>
      <c r="BR1574">
        <f t="shared" si="1253"/>
        <v>14.00311224905963</v>
      </c>
      <c r="BU1574">
        <v>1567</v>
      </c>
      <c r="BV1574">
        <v>29.067809979186684</v>
      </c>
      <c r="BW1574">
        <v>16.292761161789521</v>
      </c>
      <c r="BY1574">
        <f t="shared" si="1254"/>
        <v>1</v>
      </c>
      <c r="BZ1574">
        <f t="shared" si="1255"/>
        <v>0</v>
      </c>
      <c r="CA1574">
        <f t="shared" si="1256"/>
        <v>12.775048817397163</v>
      </c>
      <c r="CD1574">
        <v>1567</v>
      </c>
      <c r="CE1574">
        <v>21.535311770138502</v>
      </c>
      <c r="CF1574">
        <v>18.826036636432992</v>
      </c>
      <c r="CH1574">
        <f t="shared" si="1257"/>
        <v>1</v>
      </c>
      <c r="CI1574">
        <f t="shared" si="1258"/>
        <v>0</v>
      </c>
      <c r="CJ1574">
        <f t="shared" si="1259"/>
        <v>2.7092751337055105</v>
      </c>
      <c r="CM1574">
        <v>1567</v>
      </c>
      <c r="CN1574">
        <v>15.7429663663653</v>
      </c>
      <c r="CO1574">
        <v>15.940434951087203</v>
      </c>
      <c r="CQ1574">
        <f t="shared" si="1260"/>
        <v>0</v>
      </c>
      <c r="CR1574">
        <f t="shared" si="1261"/>
        <v>1</v>
      </c>
      <c r="CS1574">
        <f t="shared" si="1262"/>
        <v>0.19746858472190354</v>
      </c>
      <c r="CV1574">
        <v>1567</v>
      </c>
      <c r="CW1574">
        <v>22.921941506956969</v>
      </c>
      <c r="CX1574">
        <v>18.666689041222305</v>
      </c>
      <c r="CZ1574">
        <f t="shared" si="1263"/>
        <v>1</v>
      </c>
      <c r="DA1574">
        <f t="shared" si="1264"/>
        <v>0</v>
      </c>
      <c r="DB1574">
        <f t="shared" si="1265"/>
        <v>4.2552524657346638</v>
      </c>
      <c r="DE1574">
        <v>1567</v>
      </c>
      <c r="DF1574">
        <v>16.089048147282334</v>
      </c>
      <c r="DG1574">
        <v>30.655956784951279</v>
      </c>
      <c r="DI1574">
        <f t="shared" si="1266"/>
        <v>0</v>
      </c>
      <c r="DJ1574">
        <f t="shared" si="1267"/>
        <v>1</v>
      </c>
      <c r="DK1574">
        <f t="shared" si="1268"/>
        <v>14.566908637668945</v>
      </c>
      <c r="DN1574">
        <v>1567</v>
      </c>
      <c r="DO1574">
        <v>27.294345790753283</v>
      </c>
      <c r="DP1574">
        <v>13.891063053270084</v>
      </c>
      <c r="DR1574">
        <f t="shared" si="1269"/>
        <v>1</v>
      </c>
      <c r="DS1574">
        <f t="shared" si="1270"/>
        <v>0</v>
      </c>
      <c r="DT1574">
        <f t="shared" si="1271"/>
        <v>13.403282737483199</v>
      </c>
      <c r="DW1574">
        <v>1567</v>
      </c>
      <c r="DX1574">
        <v>14.450441184526031</v>
      </c>
      <c r="DY1574">
        <v>14.990408001040059</v>
      </c>
      <c r="EA1574">
        <f t="shared" si="1272"/>
        <v>0</v>
      </c>
      <c r="EB1574">
        <f t="shared" si="1273"/>
        <v>1</v>
      </c>
      <c r="EC1574">
        <f t="shared" si="1274"/>
        <v>0.53996681651402767</v>
      </c>
      <c r="EF1574">
        <v>1567</v>
      </c>
      <c r="EG1574">
        <v>22.236734942598812</v>
      </c>
      <c r="EH1574">
        <v>17.880960621923283</v>
      </c>
      <c r="EJ1574">
        <f t="shared" si="1275"/>
        <v>1</v>
      </c>
      <c r="EK1574">
        <f t="shared" si="1276"/>
        <v>0</v>
      </c>
      <c r="EL1574">
        <f t="shared" si="1277"/>
        <v>4.3557743206755291</v>
      </c>
      <c r="EO1574">
        <v>1567</v>
      </c>
      <c r="EP1574">
        <v>19.813959003363873</v>
      </c>
      <c r="EQ1574">
        <v>30.340581060431099</v>
      </c>
      <c r="ES1574">
        <f t="shared" si="1278"/>
        <v>0</v>
      </c>
      <c r="ET1574">
        <f t="shared" si="1279"/>
        <v>1</v>
      </c>
      <c r="EU1574">
        <f t="shared" si="1280"/>
        <v>10.526622057067225</v>
      </c>
    </row>
    <row r="1575" spans="1:151" x14ac:dyDescent="0.25">
      <c r="A1575">
        <v>1568</v>
      </c>
      <c r="B1575">
        <v>13.330752043140457</v>
      </c>
      <c r="C1575">
        <v>32.327999674762161</v>
      </c>
      <c r="E1575">
        <f t="shared" si="1230"/>
        <v>0</v>
      </c>
      <c r="F1575">
        <f t="shared" si="1232"/>
        <v>1</v>
      </c>
      <c r="G1575">
        <f t="shared" si="1231"/>
        <v>18.997247631621704</v>
      </c>
      <c r="J1575">
        <v>1568</v>
      </c>
      <c r="K1575">
        <v>25.128532650023075</v>
      </c>
      <c r="L1575">
        <v>22.765442437815494</v>
      </c>
      <c r="N1575">
        <f t="shared" si="1233"/>
        <v>1</v>
      </c>
      <c r="O1575">
        <f t="shared" si="1234"/>
        <v>0</v>
      </c>
      <c r="P1575">
        <f t="shared" si="1235"/>
        <v>2.363090212207581</v>
      </c>
      <c r="S1575">
        <v>1568</v>
      </c>
      <c r="T1575">
        <v>20.523260544030922</v>
      </c>
      <c r="U1575">
        <v>21.131813597586692</v>
      </c>
      <c r="W1575">
        <f t="shared" si="1236"/>
        <v>0</v>
      </c>
      <c r="X1575">
        <f t="shared" si="1237"/>
        <v>1</v>
      </c>
      <c r="Y1575">
        <f t="shared" si="1238"/>
        <v>0.60855305355577016</v>
      </c>
      <c r="AB1575">
        <v>1568</v>
      </c>
      <c r="AC1575">
        <v>29.408829629203659</v>
      </c>
      <c r="AD1575">
        <v>17.024114480789898</v>
      </c>
      <c r="AF1575">
        <f t="shared" si="1239"/>
        <v>1</v>
      </c>
      <c r="AG1575">
        <f t="shared" si="1240"/>
        <v>0</v>
      </c>
      <c r="AH1575">
        <f t="shared" si="1241"/>
        <v>12.384715148413761</v>
      </c>
      <c r="AK1575">
        <v>1568</v>
      </c>
      <c r="AL1575">
        <v>19.785293563440515</v>
      </c>
      <c r="AM1575">
        <v>8.9565768050142722</v>
      </c>
      <c r="AO1575">
        <f t="shared" si="1242"/>
        <v>1</v>
      </c>
      <c r="AP1575">
        <f t="shared" si="1243"/>
        <v>0</v>
      </c>
      <c r="AQ1575">
        <f t="shared" si="1244"/>
        <v>10.828716758426243</v>
      </c>
      <c r="AT1575">
        <v>1568</v>
      </c>
      <c r="AU1575">
        <v>20.098363250136341</v>
      </c>
      <c r="AV1575">
        <v>20.099038767358479</v>
      </c>
      <c r="AX1575">
        <f t="shared" si="1245"/>
        <v>0</v>
      </c>
      <c r="AY1575">
        <f t="shared" si="1246"/>
        <v>1</v>
      </c>
      <c r="AZ1575">
        <f t="shared" si="1247"/>
        <v>6.7551722213821108E-4</v>
      </c>
      <c r="BC1575">
        <v>1568</v>
      </c>
      <c r="BD1575" t="e">
        <v>#N/A</v>
      </c>
      <c r="BE1575" t="e">
        <v>#N/A</v>
      </c>
      <c r="BG1575" t="e">
        <f t="shared" si="1248"/>
        <v>#N/A</v>
      </c>
      <c r="BH1575" t="e">
        <f t="shared" si="1249"/>
        <v>#N/A</v>
      </c>
      <c r="BI1575" t="e">
        <f t="shared" si="1250"/>
        <v>#N/A</v>
      </c>
      <c r="BL1575">
        <v>1568</v>
      </c>
      <c r="BM1575">
        <v>33.235818115273311</v>
      </c>
      <c r="BN1575">
        <v>16.815667359219709</v>
      </c>
      <c r="BP1575">
        <f t="shared" si="1251"/>
        <v>1</v>
      </c>
      <c r="BQ1575">
        <f t="shared" si="1252"/>
        <v>0</v>
      </c>
      <c r="BR1575">
        <f t="shared" si="1253"/>
        <v>16.420150756053602</v>
      </c>
      <c r="BU1575">
        <v>1568</v>
      </c>
      <c r="BV1575">
        <v>18.209036926741064</v>
      </c>
      <c r="BW1575">
        <v>21.890380962331246</v>
      </c>
      <c r="BY1575">
        <f t="shared" si="1254"/>
        <v>0</v>
      </c>
      <c r="BZ1575">
        <f t="shared" si="1255"/>
        <v>1</v>
      </c>
      <c r="CA1575">
        <f t="shared" si="1256"/>
        <v>3.6813440355901825</v>
      </c>
      <c r="CD1575">
        <v>1568</v>
      </c>
      <c r="CE1575">
        <v>14.766366497786857</v>
      </c>
      <c r="CF1575">
        <v>24.488891094304812</v>
      </c>
      <c r="CH1575">
        <f t="shared" si="1257"/>
        <v>0</v>
      </c>
      <c r="CI1575">
        <f t="shared" si="1258"/>
        <v>1</v>
      </c>
      <c r="CJ1575">
        <f t="shared" si="1259"/>
        <v>9.722524596517955</v>
      </c>
      <c r="CM1575">
        <v>1568</v>
      </c>
      <c r="CN1575">
        <v>18.854439555265472</v>
      </c>
      <c r="CO1575">
        <v>29.014080868830899</v>
      </c>
      <c r="CQ1575">
        <f t="shared" si="1260"/>
        <v>0</v>
      </c>
      <c r="CR1575">
        <f t="shared" si="1261"/>
        <v>1</v>
      </c>
      <c r="CS1575">
        <f t="shared" si="1262"/>
        <v>10.159641313565427</v>
      </c>
      <c r="CV1575">
        <v>1568</v>
      </c>
      <c r="CW1575">
        <v>17.852068467005605</v>
      </c>
      <c r="CX1575">
        <v>17.476480956315328</v>
      </c>
      <c r="CZ1575">
        <f t="shared" si="1263"/>
        <v>1</v>
      </c>
      <c r="DA1575">
        <f t="shared" si="1264"/>
        <v>0</v>
      </c>
      <c r="DB1575">
        <f t="shared" si="1265"/>
        <v>0.37558751069027707</v>
      </c>
      <c r="DE1575">
        <v>1568</v>
      </c>
      <c r="DF1575">
        <v>11.763177766602819</v>
      </c>
      <c r="DG1575">
        <v>31.932418635321209</v>
      </c>
      <c r="DI1575">
        <f t="shared" si="1266"/>
        <v>0</v>
      </c>
      <c r="DJ1575">
        <f t="shared" si="1267"/>
        <v>1</v>
      </c>
      <c r="DK1575">
        <f t="shared" si="1268"/>
        <v>20.16924086871839</v>
      </c>
      <c r="DN1575">
        <v>1568</v>
      </c>
      <c r="DO1575">
        <v>24.544136670541391</v>
      </c>
      <c r="DP1575">
        <v>21.319303477483405</v>
      </c>
      <c r="DR1575">
        <f t="shared" si="1269"/>
        <v>1</v>
      </c>
      <c r="DS1575">
        <f t="shared" si="1270"/>
        <v>0</v>
      </c>
      <c r="DT1575">
        <f t="shared" si="1271"/>
        <v>3.2248331930579859</v>
      </c>
      <c r="DW1575">
        <v>1568</v>
      </c>
      <c r="DX1575">
        <v>16.960843502905565</v>
      </c>
      <c r="DY1575">
        <v>31.184838233385491</v>
      </c>
      <c r="EA1575">
        <f t="shared" si="1272"/>
        <v>0</v>
      </c>
      <c r="EB1575">
        <f t="shared" si="1273"/>
        <v>1</v>
      </c>
      <c r="EC1575">
        <f t="shared" si="1274"/>
        <v>14.223994730479927</v>
      </c>
      <c r="EF1575">
        <v>1568</v>
      </c>
      <c r="EG1575">
        <v>19.325705976474726</v>
      </c>
      <c r="EH1575">
        <v>13.390537250695179</v>
      </c>
      <c r="EJ1575">
        <f t="shared" si="1275"/>
        <v>1</v>
      </c>
      <c r="EK1575">
        <f t="shared" si="1276"/>
        <v>0</v>
      </c>
      <c r="EL1575">
        <f t="shared" si="1277"/>
        <v>5.9351687257795476</v>
      </c>
      <c r="EO1575">
        <v>1568</v>
      </c>
      <c r="EP1575">
        <v>24.139258334257708</v>
      </c>
      <c r="EQ1575">
        <v>38.749114705311754</v>
      </c>
      <c r="ES1575">
        <f t="shared" si="1278"/>
        <v>0</v>
      </c>
      <c r="ET1575">
        <f t="shared" si="1279"/>
        <v>1</v>
      </c>
      <c r="EU1575">
        <f t="shared" si="1280"/>
        <v>14.609856371054047</v>
      </c>
    </row>
    <row r="1576" spans="1:151" x14ac:dyDescent="0.25">
      <c r="A1576">
        <v>1569</v>
      </c>
      <c r="B1576">
        <v>11.070289508179725</v>
      </c>
      <c r="C1576">
        <v>17.923931942989803</v>
      </c>
      <c r="E1576">
        <f t="shared" si="1230"/>
        <v>0</v>
      </c>
      <c r="F1576">
        <f t="shared" si="1232"/>
        <v>1</v>
      </c>
      <c r="G1576">
        <f t="shared" si="1231"/>
        <v>6.8536424348100784</v>
      </c>
      <c r="J1576">
        <v>1569</v>
      </c>
      <c r="K1576">
        <v>22.582926766628823</v>
      </c>
      <c r="L1576">
        <v>26.073969185311192</v>
      </c>
      <c r="N1576">
        <f t="shared" si="1233"/>
        <v>0</v>
      </c>
      <c r="O1576">
        <f t="shared" si="1234"/>
        <v>1</v>
      </c>
      <c r="P1576">
        <f t="shared" si="1235"/>
        <v>3.491042418682369</v>
      </c>
      <c r="S1576">
        <v>1569</v>
      </c>
      <c r="T1576">
        <v>21.146255832262703</v>
      </c>
      <c r="U1576">
        <v>26.837964215839527</v>
      </c>
      <c r="W1576">
        <f t="shared" si="1236"/>
        <v>0</v>
      </c>
      <c r="X1576">
        <f t="shared" si="1237"/>
        <v>1</v>
      </c>
      <c r="Y1576">
        <f t="shared" si="1238"/>
        <v>5.6917083835768238</v>
      </c>
      <c r="AB1576">
        <v>1569</v>
      </c>
      <c r="AC1576">
        <v>27.443407369781536</v>
      </c>
      <c r="AD1576">
        <v>17.511072969933775</v>
      </c>
      <c r="AF1576">
        <f t="shared" si="1239"/>
        <v>1</v>
      </c>
      <c r="AG1576">
        <f t="shared" si="1240"/>
        <v>0</v>
      </c>
      <c r="AH1576">
        <f t="shared" si="1241"/>
        <v>9.9323343998477611</v>
      </c>
      <c r="AK1576">
        <v>1569</v>
      </c>
      <c r="AL1576">
        <v>14.409282488273735</v>
      </c>
      <c r="AM1576">
        <v>15.492618718541369</v>
      </c>
      <c r="AO1576">
        <f t="shared" si="1242"/>
        <v>0</v>
      </c>
      <c r="AP1576">
        <f t="shared" si="1243"/>
        <v>1</v>
      </c>
      <c r="AQ1576">
        <f t="shared" si="1244"/>
        <v>1.0833362302676335</v>
      </c>
      <c r="AT1576">
        <v>1569</v>
      </c>
      <c r="AU1576">
        <v>23.062850784209381</v>
      </c>
      <c r="AV1576">
        <v>28.969701708204546</v>
      </c>
      <c r="AX1576">
        <f t="shared" si="1245"/>
        <v>0</v>
      </c>
      <c r="AY1576">
        <f t="shared" si="1246"/>
        <v>1</v>
      </c>
      <c r="AZ1576">
        <f t="shared" si="1247"/>
        <v>5.9068509239951652</v>
      </c>
      <c r="BC1576">
        <v>1569</v>
      </c>
      <c r="BD1576" t="e">
        <v>#N/A</v>
      </c>
      <c r="BE1576" t="e">
        <v>#N/A</v>
      </c>
      <c r="BG1576" t="e">
        <f t="shared" si="1248"/>
        <v>#N/A</v>
      </c>
      <c r="BH1576" t="e">
        <f t="shared" si="1249"/>
        <v>#N/A</v>
      </c>
      <c r="BI1576" t="e">
        <f t="shared" si="1250"/>
        <v>#N/A</v>
      </c>
      <c r="BL1576">
        <v>1569</v>
      </c>
      <c r="BM1576">
        <v>30.539254343108134</v>
      </c>
      <c r="BN1576">
        <v>13.732982457607143</v>
      </c>
      <c r="BP1576">
        <f t="shared" si="1251"/>
        <v>1</v>
      </c>
      <c r="BQ1576">
        <f t="shared" si="1252"/>
        <v>0</v>
      </c>
      <c r="BR1576">
        <f t="shared" si="1253"/>
        <v>16.80627188550099</v>
      </c>
      <c r="BU1576">
        <v>1569</v>
      </c>
      <c r="BV1576">
        <v>26.042387261705507</v>
      </c>
      <c r="BW1576">
        <v>28.78515749114905</v>
      </c>
      <c r="BY1576">
        <f t="shared" si="1254"/>
        <v>0</v>
      </c>
      <c r="BZ1576">
        <f t="shared" si="1255"/>
        <v>1</v>
      </c>
      <c r="CA1576">
        <f t="shared" si="1256"/>
        <v>2.7427702294435434</v>
      </c>
      <c r="CD1576">
        <v>1569</v>
      </c>
      <c r="CE1576">
        <v>13.367702463183885</v>
      </c>
      <c r="CF1576">
        <v>34.054528708956482</v>
      </c>
      <c r="CH1576">
        <f t="shared" si="1257"/>
        <v>0</v>
      </c>
      <c r="CI1576">
        <f t="shared" si="1258"/>
        <v>1</v>
      </c>
      <c r="CJ1576">
        <f t="shared" si="1259"/>
        <v>20.686826245772597</v>
      </c>
      <c r="CM1576">
        <v>1569</v>
      </c>
      <c r="CN1576">
        <v>16.325785094863981</v>
      </c>
      <c r="CO1576">
        <v>20.756346516369124</v>
      </c>
      <c r="CQ1576">
        <f t="shared" si="1260"/>
        <v>0</v>
      </c>
      <c r="CR1576">
        <f t="shared" si="1261"/>
        <v>1</v>
      </c>
      <c r="CS1576">
        <f t="shared" si="1262"/>
        <v>4.4305614215051428</v>
      </c>
      <c r="CV1576">
        <v>1569</v>
      </c>
      <c r="CW1576">
        <v>27.31387826980864</v>
      </c>
      <c r="CX1576">
        <v>19.956266100104269</v>
      </c>
      <c r="CZ1576">
        <f t="shared" si="1263"/>
        <v>1</v>
      </c>
      <c r="DA1576">
        <f t="shared" si="1264"/>
        <v>0</v>
      </c>
      <c r="DB1576">
        <f t="shared" si="1265"/>
        <v>7.357612169704371</v>
      </c>
      <c r="DE1576">
        <v>1569</v>
      </c>
      <c r="DF1576">
        <v>23.674295872343706</v>
      </c>
      <c r="DG1576">
        <v>16.093678915912463</v>
      </c>
      <c r="DI1576">
        <f t="shared" si="1266"/>
        <v>1</v>
      </c>
      <c r="DJ1576">
        <f t="shared" si="1267"/>
        <v>0</v>
      </c>
      <c r="DK1576">
        <f t="shared" si="1268"/>
        <v>7.5806169564312427</v>
      </c>
      <c r="DN1576">
        <v>1569</v>
      </c>
      <c r="DO1576">
        <v>23.090808979681178</v>
      </c>
      <c r="DP1576">
        <v>7.5917063568919652</v>
      </c>
      <c r="DR1576">
        <f t="shared" si="1269"/>
        <v>1</v>
      </c>
      <c r="DS1576">
        <f t="shared" si="1270"/>
        <v>0</v>
      </c>
      <c r="DT1576">
        <f t="shared" si="1271"/>
        <v>15.499102622789213</v>
      </c>
      <c r="DW1576">
        <v>1569</v>
      </c>
      <c r="DX1576">
        <v>13.580876567592785</v>
      </c>
      <c r="DY1576">
        <v>24.903049159866551</v>
      </c>
      <c r="EA1576">
        <f t="shared" si="1272"/>
        <v>0</v>
      </c>
      <c r="EB1576">
        <f t="shared" si="1273"/>
        <v>1</v>
      </c>
      <c r="EC1576">
        <f t="shared" si="1274"/>
        <v>11.322172592273766</v>
      </c>
      <c r="EF1576">
        <v>1569</v>
      </c>
      <c r="EG1576">
        <v>21.573207378619333</v>
      </c>
      <c r="EH1576">
        <v>12.886382948772763</v>
      </c>
      <c r="EJ1576">
        <f t="shared" si="1275"/>
        <v>1</v>
      </c>
      <c r="EK1576">
        <f t="shared" si="1276"/>
        <v>0</v>
      </c>
      <c r="EL1576">
        <f t="shared" si="1277"/>
        <v>8.6868244298465704</v>
      </c>
      <c r="EO1576">
        <v>1569</v>
      </c>
      <c r="EP1576">
        <v>18.229870081675095</v>
      </c>
      <c r="EQ1576">
        <v>19.980182236169064</v>
      </c>
      <c r="ES1576">
        <f t="shared" si="1278"/>
        <v>0</v>
      </c>
      <c r="ET1576">
        <f t="shared" si="1279"/>
        <v>1</v>
      </c>
      <c r="EU1576">
        <f t="shared" si="1280"/>
        <v>1.7503121544939688</v>
      </c>
    </row>
    <row r="1577" spans="1:151" x14ac:dyDescent="0.25">
      <c r="A1577">
        <v>1570</v>
      </c>
      <c r="B1577">
        <v>10.382310102234143</v>
      </c>
      <c r="C1577">
        <v>41.176762484137882</v>
      </c>
      <c r="E1577">
        <f t="shared" si="1230"/>
        <v>0</v>
      </c>
      <c r="F1577">
        <f t="shared" si="1232"/>
        <v>1</v>
      </c>
      <c r="G1577">
        <f t="shared" si="1231"/>
        <v>30.794452381903739</v>
      </c>
      <c r="J1577">
        <v>1570</v>
      </c>
      <c r="K1577">
        <v>19.12171913693513</v>
      </c>
      <c r="L1577">
        <v>26.318199399902412</v>
      </c>
      <c r="N1577">
        <f t="shared" si="1233"/>
        <v>0</v>
      </c>
      <c r="O1577">
        <f t="shared" si="1234"/>
        <v>1</v>
      </c>
      <c r="P1577">
        <f t="shared" si="1235"/>
        <v>7.196480262967281</v>
      </c>
      <c r="S1577">
        <v>1570</v>
      </c>
      <c r="T1577">
        <v>20.806273339991339</v>
      </c>
      <c r="U1577">
        <v>28.048784120825086</v>
      </c>
      <c r="W1577">
        <f t="shared" si="1236"/>
        <v>0</v>
      </c>
      <c r="X1577">
        <f t="shared" si="1237"/>
        <v>1</v>
      </c>
      <c r="Y1577">
        <f t="shared" si="1238"/>
        <v>7.2425107808337472</v>
      </c>
      <c r="AB1577">
        <v>1570</v>
      </c>
      <c r="AC1577">
        <v>15.589006196952118</v>
      </c>
      <c r="AD1577">
        <v>17.252478866293242</v>
      </c>
      <c r="AF1577">
        <f t="shared" si="1239"/>
        <v>0</v>
      </c>
      <c r="AG1577">
        <f t="shared" si="1240"/>
        <v>1</v>
      </c>
      <c r="AH1577">
        <f t="shared" si="1241"/>
        <v>1.6634726693411235</v>
      </c>
      <c r="AK1577">
        <v>1570</v>
      </c>
      <c r="AL1577">
        <v>15.841891514067628</v>
      </c>
      <c r="AM1577">
        <v>19.764370233124911</v>
      </c>
      <c r="AO1577">
        <f t="shared" si="1242"/>
        <v>0</v>
      </c>
      <c r="AP1577">
        <f t="shared" si="1243"/>
        <v>1</v>
      </c>
      <c r="AQ1577">
        <f t="shared" si="1244"/>
        <v>3.922478719057283</v>
      </c>
      <c r="AT1577">
        <v>1570</v>
      </c>
      <c r="AU1577">
        <v>18.426739458281801</v>
      </c>
      <c r="AV1577">
        <v>24.352122208787872</v>
      </c>
      <c r="AX1577">
        <f t="shared" si="1245"/>
        <v>0</v>
      </c>
      <c r="AY1577">
        <f t="shared" si="1246"/>
        <v>1</v>
      </c>
      <c r="AZ1577">
        <f t="shared" si="1247"/>
        <v>5.9253827505060706</v>
      </c>
      <c r="BC1577">
        <v>1570</v>
      </c>
      <c r="BD1577" t="e">
        <v>#N/A</v>
      </c>
      <c r="BE1577" t="e">
        <v>#N/A</v>
      </c>
      <c r="BG1577" t="e">
        <f t="shared" si="1248"/>
        <v>#N/A</v>
      </c>
      <c r="BH1577" t="e">
        <f t="shared" si="1249"/>
        <v>#N/A</v>
      </c>
      <c r="BI1577" t="e">
        <f t="shared" si="1250"/>
        <v>#N/A</v>
      </c>
      <c r="BL1577">
        <v>1570</v>
      </c>
      <c r="BM1577">
        <v>30.873838748303822</v>
      </c>
      <c r="BN1577">
        <v>13.26732945291849</v>
      </c>
      <c r="BP1577">
        <f t="shared" si="1251"/>
        <v>1</v>
      </c>
      <c r="BQ1577">
        <f t="shared" si="1252"/>
        <v>0</v>
      </c>
      <c r="BR1577">
        <f t="shared" si="1253"/>
        <v>17.606509295385329</v>
      </c>
      <c r="BU1577">
        <v>1570</v>
      </c>
      <c r="BV1577">
        <v>28.416737070971433</v>
      </c>
      <c r="BW1577">
        <v>19.693576479627637</v>
      </c>
      <c r="BY1577">
        <f t="shared" si="1254"/>
        <v>1</v>
      </c>
      <c r="BZ1577">
        <f t="shared" si="1255"/>
        <v>0</v>
      </c>
      <c r="CA1577">
        <f t="shared" si="1256"/>
        <v>8.7231605913437953</v>
      </c>
      <c r="CD1577">
        <v>1570</v>
      </c>
      <c r="CE1577">
        <v>27.919634814689243</v>
      </c>
      <c r="CF1577">
        <v>36.626503077490902</v>
      </c>
      <c r="CH1577">
        <f t="shared" si="1257"/>
        <v>0</v>
      </c>
      <c r="CI1577">
        <f t="shared" si="1258"/>
        <v>1</v>
      </c>
      <c r="CJ1577">
        <f t="shared" si="1259"/>
        <v>8.7068682628016596</v>
      </c>
      <c r="CM1577">
        <v>1570</v>
      </c>
      <c r="CN1577">
        <v>18.454424169862367</v>
      </c>
      <c r="CO1577">
        <v>24.365876195000727</v>
      </c>
      <c r="CQ1577">
        <f t="shared" si="1260"/>
        <v>0</v>
      </c>
      <c r="CR1577">
        <f t="shared" si="1261"/>
        <v>1</v>
      </c>
      <c r="CS1577">
        <f t="shared" si="1262"/>
        <v>5.9114520251383595</v>
      </c>
      <c r="CV1577">
        <v>1570</v>
      </c>
      <c r="CW1577">
        <v>21.143438793071102</v>
      </c>
      <c r="CX1577">
        <v>19.596513607557448</v>
      </c>
      <c r="CZ1577">
        <f t="shared" si="1263"/>
        <v>1</v>
      </c>
      <c r="DA1577">
        <f t="shared" si="1264"/>
        <v>0</v>
      </c>
      <c r="DB1577">
        <f t="shared" si="1265"/>
        <v>1.5469251855136541</v>
      </c>
      <c r="DE1577">
        <v>1570</v>
      </c>
      <c r="DF1577">
        <v>16.808579993684059</v>
      </c>
      <c r="DG1577">
        <v>9.8804552386810158</v>
      </c>
      <c r="DI1577">
        <f t="shared" si="1266"/>
        <v>1</v>
      </c>
      <c r="DJ1577">
        <f t="shared" si="1267"/>
        <v>0</v>
      </c>
      <c r="DK1577">
        <f t="shared" si="1268"/>
        <v>6.9281247550030436</v>
      </c>
      <c r="DN1577">
        <v>1570</v>
      </c>
      <c r="DO1577">
        <v>28.784516403572013</v>
      </c>
      <c r="DP1577">
        <v>16.597799650833061</v>
      </c>
      <c r="DR1577">
        <f t="shared" si="1269"/>
        <v>1</v>
      </c>
      <c r="DS1577">
        <f t="shared" si="1270"/>
        <v>0</v>
      </c>
      <c r="DT1577">
        <f t="shared" si="1271"/>
        <v>12.186716752738953</v>
      </c>
      <c r="DW1577">
        <v>1570</v>
      </c>
      <c r="DX1577">
        <v>9.9441558204933838</v>
      </c>
      <c r="DY1577">
        <v>20.471946106889078</v>
      </c>
      <c r="EA1577">
        <f t="shared" si="1272"/>
        <v>0</v>
      </c>
      <c r="EB1577">
        <f t="shared" si="1273"/>
        <v>1</v>
      </c>
      <c r="EC1577">
        <f t="shared" si="1274"/>
        <v>10.527790286395694</v>
      </c>
      <c r="EF1577">
        <v>1570</v>
      </c>
      <c r="EG1577">
        <v>19.259346549080465</v>
      </c>
      <c r="EH1577">
        <v>13.642249839409605</v>
      </c>
      <c r="EJ1577">
        <f t="shared" si="1275"/>
        <v>1</v>
      </c>
      <c r="EK1577">
        <f t="shared" si="1276"/>
        <v>0</v>
      </c>
      <c r="EL1577">
        <f t="shared" si="1277"/>
        <v>5.6170967096708608</v>
      </c>
      <c r="EO1577">
        <v>1570</v>
      </c>
      <c r="EP1577">
        <v>26.442866928620823</v>
      </c>
      <c r="EQ1577">
        <v>36.784103300064572</v>
      </c>
      <c r="ES1577">
        <f t="shared" si="1278"/>
        <v>0</v>
      </c>
      <c r="ET1577">
        <f t="shared" si="1279"/>
        <v>1</v>
      </c>
      <c r="EU1577">
        <f t="shared" si="1280"/>
        <v>10.341236371443749</v>
      </c>
    </row>
    <row r="1578" spans="1:151" x14ac:dyDescent="0.25">
      <c r="A1578">
        <v>1571</v>
      </c>
      <c r="B1578">
        <v>8.7395613597877411</v>
      </c>
      <c r="C1578">
        <v>36.697358391751933</v>
      </c>
      <c r="E1578">
        <f t="shared" si="1230"/>
        <v>0</v>
      </c>
      <c r="F1578">
        <f t="shared" si="1232"/>
        <v>1</v>
      </c>
      <c r="G1578">
        <f t="shared" si="1231"/>
        <v>27.957797031964191</v>
      </c>
      <c r="J1578">
        <v>1571</v>
      </c>
      <c r="K1578">
        <v>19.403450746869666</v>
      </c>
      <c r="L1578">
        <v>17.782090733588522</v>
      </c>
      <c r="N1578">
        <f t="shared" si="1233"/>
        <v>1</v>
      </c>
      <c r="O1578">
        <f t="shared" si="1234"/>
        <v>0</v>
      </c>
      <c r="P1578">
        <f t="shared" si="1235"/>
        <v>1.6213600132811443</v>
      </c>
      <c r="S1578">
        <v>1571</v>
      </c>
      <c r="T1578">
        <v>17.419771359621858</v>
      </c>
      <c r="U1578">
        <v>32.666500381514894</v>
      </c>
      <c r="W1578">
        <f t="shared" si="1236"/>
        <v>0</v>
      </c>
      <c r="X1578">
        <f t="shared" si="1237"/>
        <v>1</v>
      </c>
      <c r="Y1578">
        <f t="shared" si="1238"/>
        <v>15.246729021893035</v>
      </c>
      <c r="AB1578">
        <v>1571</v>
      </c>
      <c r="AC1578">
        <v>21.273306718252758</v>
      </c>
      <c r="AD1578">
        <v>17.471803592462553</v>
      </c>
      <c r="AF1578">
        <f t="shared" si="1239"/>
        <v>1</v>
      </c>
      <c r="AG1578">
        <f t="shared" si="1240"/>
        <v>0</v>
      </c>
      <c r="AH1578">
        <f t="shared" si="1241"/>
        <v>3.8015031257902052</v>
      </c>
      <c r="AK1578">
        <v>1571</v>
      </c>
      <c r="AL1578">
        <v>14.626626474706434</v>
      </c>
      <c r="AM1578">
        <v>14.289578847931264</v>
      </c>
      <c r="AO1578">
        <f t="shared" si="1242"/>
        <v>1</v>
      </c>
      <c r="AP1578">
        <f t="shared" si="1243"/>
        <v>0</v>
      </c>
      <c r="AQ1578">
        <f t="shared" si="1244"/>
        <v>0.33704762677517053</v>
      </c>
      <c r="AT1578">
        <v>1571</v>
      </c>
      <c r="AU1578">
        <v>22.406064973334793</v>
      </c>
      <c r="AV1578">
        <v>31.526185724621378</v>
      </c>
      <c r="AX1578">
        <f t="shared" si="1245"/>
        <v>0</v>
      </c>
      <c r="AY1578">
        <f t="shared" si="1246"/>
        <v>1</v>
      </c>
      <c r="AZ1578">
        <f t="shared" si="1247"/>
        <v>9.1201207512865849</v>
      </c>
      <c r="BC1578">
        <v>1571</v>
      </c>
      <c r="BD1578" t="e">
        <v>#N/A</v>
      </c>
      <c r="BE1578" t="e">
        <v>#N/A</v>
      </c>
      <c r="BG1578" t="e">
        <f t="shared" si="1248"/>
        <v>#N/A</v>
      </c>
      <c r="BH1578" t="e">
        <f t="shared" si="1249"/>
        <v>#N/A</v>
      </c>
      <c r="BI1578" t="e">
        <f t="shared" si="1250"/>
        <v>#N/A</v>
      </c>
      <c r="BL1578">
        <v>1571</v>
      </c>
      <c r="BM1578">
        <v>26.956908502502106</v>
      </c>
      <c r="BN1578">
        <v>3.2006035962404926</v>
      </c>
      <c r="BP1578">
        <f t="shared" si="1251"/>
        <v>1</v>
      </c>
      <c r="BQ1578">
        <f t="shared" si="1252"/>
        <v>0</v>
      </c>
      <c r="BR1578">
        <f t="shared" si="1253"/>
        <v>23.756304906261612</v>
      </c>
      <c r="BU1578">
        <v>1571</v>
      </c>
      <c r="BV1578">
        <v>31.98322443763443</v>
      </c>
      <c r="BW1578">
        <v>15.307024074345929</v>
      </c>
      <c r="BY1578">
        <f t="shared" si="1254"/>
        <v>1</v>
      </c>
      <c r="BZ1578">
        <f t="shared" si="1255"/>
        <v>0</v>
      </c>
      <c r="CA1578">
        <f t="shared" si="1256"/>
        <v>16.676200363288501</v>
      </c>
      <c r="CD1578">
        <v>1571</v>
      </c>
      <c r="CE1578">
        <v>19.163761577005303</v>
      </c>
      <c r="CF1578">
        <v>20.491404729306307</v>
      </c>
      <c r="CH1578">
        <f t="shared" si="1257"/>
        <v>0</v>
      </c>
      <c r="CI1578">
        <f t="shared" si="1258"/>
        <v>1</v>
      </c>
      <c r="CJ1578">
        <f t="shared" si="1259"/>
        <v>1.3276431523010039</v>
      </c>
      <c r="CM1578">
        <v>1571</v>
      </c>
      <c r="CN1578">
        <v>22.641293853959951</v>
      </c>
      <c r="CO1578">
        <v>15.601908848414352</v>
      </c>
      <c r="CQ1578">
        <f t="shared" si="1260"/>
        <v>1</v>
      </c>
      <c r="CR1578">
        <f t="shared" si="1261"/>
        <v>0</v>
      </c>
      <c r="CS1578">
        <f t="shared" si="1262"/>
        <v>7.0393850055455989</v>
      </c>
      <c r="CV1578">
        <v>1571</v>
      </c>
      <c r="CW1578">
        <v>20.870134049184013</v>
      </c>
      <c r="CX1578">
        <v>18.595202101596666</v>
      </c>
      <c r="CZ1578">
        <f t="shared" si="1263"/>
        <v>1</v>
      </c>
      <c r="DA1578">
        <f t="shared" si="1264"/>
        <v>0</v>
      </c>
      <c r="DB1578">
        <f t="shared" si="1265"/>
        <v>2.2749319475873477</v>
      </c>
      <c r="DE1578">
        <v>1571</v>
      </c>
      <c r="DF1578">
        <v>23.126247487247596</v>
      </c>
      <c r="DG1578">
        <v>23.570610012014562</v>
      </c>
      <c r="DI1578">
        <f t="shared" si="1266"/>
        <v>0</v>
      </c>
      <c r="DJ1578">
        <f t="shared" si="1267"/>
        <v>1</v>
      </c>
      <c r="DK1578">
        <f t="shared" si="1268"/>
        <v>0.44436252476696581</v>
      </c>
      <c r="DN1578">
        <v>1571</v>
      </c>
      <c r="DO1578">
        <v>25.952996556345525</v>
      </c>
      <c r="DP1578">
        <v>10.858256519742948</v>
      </c>
      <c r="DR1578">
        <f t="shared" si="1269"/>
        <v>1</v>
      </c>
      <c r="DS1578">
        <f t="shared" si="1270"/>
        <v>0</v>
      </c>
      <c r="DT1578">
        <f t="shared" si="1271"/>
        <v>15.094740036602577</v>
      </c>
      <c r="DW1578">
        <v>1571</v>
      </c>
      <c r="DX1578">
        <v>15.186648813231068</v>
      </c>
      <c r="DY1578">
        <v>21.305255971465392</v>
      </c>
      <c r="EA1578">
        <f t="shared" si="1272"/>
        <v>0</v>
      </c>
      <c r="EB1578">
        <f t="shared" si="1273"/>
        <v>1</v>
      </c>
      <c r="EC1578">
        <f t="shared" si="1274"/>
        <v>6.1186071582343242</v>
      </c>
      <c r="EF1578">
        <v>1571</v>
      </c>
      <c r="EG1578">
        <v>22.130754344518277</v>
      </c>
      <c r="EH1578">
        <v>14.570907432487093</v>
      </c>
      <c r="EJ1578">
        <f t="shared" si="1275"/>
        <v>1</v>
      </c>
      <c r="EK1578">
        <f t="shared" si="1276"/>
        <v>0</v>
      </c>
      <c r="EL1578">
        <f t="shared" si="1277"/>
        <v>7.5598469120311833</v>
      </c>
      <c r="EO1578">
        <v>1571</v>
      </c>
      <c r="EP1578">
        <v>21.55677523343665</v>
      </c>
      <c r="EQ1578">
        <v>27.061956827234468</v>
      </c>
      <c r="ES1578">
        <f t="shared" si="1278"/>
        <v>0</v>
      </c>
      <c r="ET1578">
        <f t="shared" si="1279"/>
        <v>1</v>
      </c>
      <c r="EU1578">
        <f t="shared" si="1280"/>
        <v>5.5051815937978184</v>
      </c>
    </row>
    <row r="1579" spans="1:151" x14ac:dyDescent="0.25">
      <c r="A1579">
        <v>1572</v>
      </c>
      <c r="B1579">
        <v>10.571165071234626</v>
      </c>
      <c r="C1579">
        <v>29.172420011691514</v>
      </c>
      <c r="E1579">
        <f t="shared" si="1230"/>
        <v>0</v>
      </c>
      <c r="F1579">
        <f t="shared" si="1232"/>
        <v>1</v>
      </c>
      <c r="G1579">
        <f t="shared" si="1231"/>
        <v>18.60125494045689</v>
      </c>
      <c r="J1579">
        <v>1572</v>
      </c>
      <c r="K1579">
        <v>22.417575448717752</v>
      </c>
      <c r="L1579">
        <v>24.61990795515149</v>
      </c>
      <c r="N1579">
        <f t="shared" si="1233"/>
        <v>0</v>
      </c>
      <c r="O1579">
        <f t="shared" si="1234"/>
        <v>1</v>
      </c>
      <c r="P1579">
        <f t="shared" si="1235"/>
        <v>2.2023325064337378</v>
      </c>
      <c r="S1579">
        <v>1572</v>
      </c>
      <c r="T1579">
        <v>16.675800014888598</v>
      </c>
      <c r="U1579">
        <v>26.787523351636374</v>
      </c>
      <c r="W1579">
        <f t="shared" si="1236"/>
        <v>0</v>
      </c>
      <c r="X1579">
        <f t="shared" si="1237"/>
        <v>1</v>
      </c>
      <c r="Y1579">
        <f t="shared" si="1238"/>
        <v>10.111723336747776</v>
      </c>
      <c r="AB1579">
        <v>1572</v>
      </c>
      <c r="AC1579">
        <v>16.153408167247093</v>
      </c>
      <c r="AD1579">
        <v>16.796343827334024</v>
      </c>
      <c r="AF1579">
        <f t="shared" si="1239"/>
        <v>0</v>
      </c>
      <c r="AG1579">
        <f t="shared" si="1240"/>
        <v>1</v>
      </c>
      <c r="AH1579">
        <f t="shared" si="1241"/>
        <v>0.64293566008693048</v>
      </c>
      <c r="AK1579">
        <v>1572</v>
      </c>
      <c r="AL1579">
        <v>16.064937048268213</v>
      </c>
      <c r="AM1579">
        <v>27.901925656828666</v>
      </c>
      <c r="AO1579">
        <f t="shared" si="1242"/>
        <v>0</v>
      </c>
      <c r="AP1579">
        <f t="shared" si="1243"/>
        <v>1</v>
      </c>
      <c r="AQ1579">
        <f t="shared" si="1244"/>
        <v>11.836988608560453</v>
      </c>
      <c r="AT1579">
        <v>1572</v>
      </c>
      <c r="AU1579">
        <v>20.418705004000714</v>
      </c>
      <c r="AV1579">
        <v>28.758043962444589</v>
      </c>
      <c r="AX1579">
        <f t="shared" si="1245"/>
        <v>0</v>
      </c>
      <c r="AY1579">
        <f t="shared" si="1246"/>
        <v>1</v>
      </c>
      <c r="AZ1579">
        <f t="shared" si="1247"/>
        <v>8.3393389584438751</v>
      </c>
      <c r="BC1579">
        <v>1572</v>
      </c>
      <c r="BD1579" t="e">
        <v>#N/A</v>
      </c>
      <c r="BE1579" t="e">
        <v>#N/A</v>
      </c>
      <c r="BG1579" t="e">
        <f t="shared" si="1248"/>
        <v>#N/A</v>
      </c>
      <c r="BH1579" t="e">
        <f t="shared" si="1249"/>
        <v>#N/A</v>
      </c>
      <c r="BI1579" t="e">
        <f t="shared" si="1250"/>
        <v>#N/A</v>
      </c>
      <c r="BL1579">
        <v>1572</v>
      </c>
      <c r="BM1579">
        <v>19.458662726701171</v>
      </c>
      <c r="BN1579">
        <v>18.20526453637758</v>
      </c>
      <c r="BP1579">
        <f t="shared" si="1251"/>
        <v>1</v>
      </c>
      <c r="BQ1579">
        <f t="shared" si="1252"/>
        <v>0</v>
      </c>
      <c r="BR1579">
        <f t="shared" si="1253"/>
        <v>1.2533981903235905</v>
      </c>
      <c r="BU1579">
        <v>1572</v>
      </c>
      <c r="BV1579">
        <v>23.081480548812596</v>
      </c>
      <c r="BW1579">
        <v>19.068505359710642</v>
      </c>
      <c r="BY1579">
        <f t="shared" si="1254"/>
        <v>1</v>
      </c>
      <c r="BZ1579">
        <f t="shared" si="1255"/>
        <v>0</v>
      </c>
      <c r="CA1579">
        <f t="shared" si="1256"/>
        <v>4.0129751891019545</v>
      </c>
      <c r="CD1579">
        <v>1572</v>
      </c>
      <c r="CE1579">
        <v>22.515898725941945</v>
      </c>
      <c r="CF1579">
        <v>24.745632857322406</v>
      </c>
      <c r="CH1579">
        <f t="shared" si="1257"/>
        <v>0</v>
      </c>
      <c r="CI1579">
        <f t="shared" si="1258"/>
        <v>1</v>
      </c>
      <c r="CJ1579">
        <f t="shared" si="1259"/>
        <v>2.2297341313804608</v>
      </c>
      <c r="CM1579">
        <v>1572</v>
      </c>
      <c r="CN1579">
        <v>22.899864233154446</v>
      </c>
      <c r="CO1579">
        <v>29.694728427499221</v>
      </c>
      <c r="CQ1579">
        <f t="shared" si="1260"/>
        <v>0</v>
      </c>
      <c r="CR1579">
        <f t="shared" si="1261"/>
        <v>1</v>
      </c>
      <c r="CS1579">
        <f t="shared" si="1262"/>
        <v>6.7948641943447754</v>
      </c>
      <c r="CV1579">
        <v>1572</v>
      </c>
      <c r="CW1579">
        <v>21.464669117388755</v>
      </c>
      <c r="CX1579">
        <v>13.557220259490796</v>
      </c>
      <c r="CZ1579">
        <f t="shared" si="1263"/>
        <v>1</v>
      </c>
      <c r="DA1579">
        <f t="shared" si="1264"/>
        <v>0</v>
      </c>
      <c r="DB1579">
        <f t="shared" si="1265"/>
        <v>7.9074488578979594</v>
      </c>
      <c r="DE1579">
        <v>1572</v>
      </c>
      <c r="DF1579">
        <v>24.399380422339746</v>
      </c>
      <c r="DG1579">
        <v>11.685087332167711</v>
      </c>
      <c r="DI1579">
        <f t="shared" si="1266"/>
        <v>1</v>
      </c>
      <c r="DJ1579">
        <f t="shared" si="1267"/>
        <v>0</v>
      </c>
      <c r="DK1579">
        <f t="shared" si="1268"/>
        <v>12.714293090172035</v>
      </c>
      <c r="DN1579">
        <v>1572</v>
      </c>
      <c r="DO1579">
        <v>24.115192583249765</v>
      </c>
      <c r="DP1579">
        <v>19.032060559676172</v>
      </c>
      <c r="DR1579">
        <f t="shared" si="1269"/>
        <v>1</v>
      </c>
      <c r="DS1579">
        <f t="shared" si="1270"/>
        <v>0</v>
      </c>
      <c r="DT1579">
        <f t="shared" si="1271"/>
        <v>5.0831320235735937</v>
      </c>
      <c r="DW1579">
        <v>1572</v>
      </c>
      <c r="DX1579">
        <v>24.1271203384341</v>
      </c>
      <c r="DY1579">
        <v>25.495359984041322</v>
      </c>
      <c r="EA1579">
        <f t="shared" si="1272"/>
        <v>0</v>
      </c>
      <c r="EB1579">
        <f t="shared" si="1273"/>
        <v>1</v>
      </c>
      <c r="EC1579">
        <f t="shared" si="1274"/>
        <v>1.3682396456072219</v>
      </c>
      <c r="EF1579">
        <v>1572</v>
      </c>
      <c r="EG1579">
        <v>26.199172628298076</v>
      </c>
      <c r="EH1579">
        <v>9.851441260338591</v>
      </c>
      <c r="EJ1579">
        <f t="shared" si="1275"/>
        <v>1</v>
      </c>
      <c r="EK1579">
        <f t="shared" si="1276"/>
        <v>0</v>
      </c>
      <c r="EL1579">
        <f t="shared" si="1277"/>
        <v>16.347731367959483</v>
      </c>
      <c r="EO1579">
        <v>1572</v>
      </c>
      <c r="EP1579">
        <v>19.263927622267101</v>
      </c>
      <c r="EQ1579">
        <v>-5.0463635868056436</v>
      </c>
      <c r="ES1579">
        <f t="shared" si="1278"/>
        <v>1</v>
      </c>
      <c r="ET1579">
        <f t="shared" si="1279"/>
        <v>0</v>
      </c>
      <c r="EU1579">
        <f t="shared" si="1280"/>
        <v>24.310291209072744</v>
      </c>
    </row>
    <row r="1580" spans="1:151" x14ac:dyDescent="0.25">
      <c r="A1580">
        <v>1573</v>
      </c>
      <c r="B1580">
        <v>11.350662300046093</v>
      </c>
      <c r="C1580">
        <v>18.117704145548828</v>
      </c>
      <c r="E1580">
        <f t="shared" ref="E1580:E1643" si="1281">IF(B1580&gt;C1580,1,0)</f>
        <v>0</v>
      </c>
      <c r="F1580">
        <f t="shared" si="1232"/>
        <v>1</v>
      </c>
      <c r="G1580">
        <f t="shared" ref="G1580:G1643" si="1282">IF(B1580&gt;C1580,B1580-C1580,C1580-B1580)</f>
        <v>6.7670418455027352</v>
      </c>
      <c r="J1580">
        <v>1573</v>
      </c>
      <c r="K1580">
        <v>16.184246403934278</v>
      </c>
      <c r="L1580">
        <v>21.44485672930054</v>
      </c>
      <c r="N1580">
        <f t="shared" si="1233"/>
        <v>0</v>
      </c>
      <c r="O1580">
        <f t="shared" si="1234"/>
        <v>1</v>
      </c>
      <c r="P1580">
        <f t="shared" si="1235"/>
        <v>5.2606103253662617</v>
      </c>
      <c r="S1580">
        <v>1573</v>
      </c>
      <c r="T1580">
        <v>20.738112450659056</v>
      </c>
      <c r="U1580">
        <v>16.253792257880576</v>
      </c>
      <c r="W1580">
        <f t="shared" si="1236"/>
        <v>1</v>
      </c>
      <c r="X1580">
        <f t="shared" si="1237"/>
        <v>0</v>
      </c>
      <c r="Y1580">
        <f t="shared" si="1238"/>
        <v>4.4843201927784797</v>
      </c>
      <c r="AB1580">
        <v>1573</v>
      </c>
      <c r="AC1580">
        <v>23.614073818324663</v>
      </c>
      <c r="AD1580">
        <v>17.199662755698114</v>
      </c>
      <c r="AF1580">
        <f t="shared" si="1239"/>
        <v>1</v>
      </c>
      <c r="AG1580">
        <f t="shared" si="1240"/>
        <v>0</v>
      </c>
      <c r="AH1580">
        <f t="shared" si="1241"/>
        <v>6.4144110626265487</v>
      </c>
      <c r="AK1580">
        <v>1573</v>
      </c>
      <c r="AL1580">
        <v>30.733503250158268</v>
      </c>
      <c r="AM1580">
        <v>0.25971630381214794</v>
      </c>
      <c r="AO1580">
        <f t="shared" si="1242"/>
        <v>1</v>
      </c>
      <c r="AP1580">
        <f t="shared" si="1243"/>
        <v>0</v>
      </c>
      <c r="AQ1580">
        <f t="shared" si="1244"/>
        <v>30.47378694634612</v>
      </c>
      <c r="AT1580">
        <v>1573</v>
      </c>
      <c r="AU1580">
        <v>19.924786802983117</v>
      </c>
      <c r="AV1580">
        <v>14.890116635057705</v>
      </c>
      <c r="AX1580">
        <f t="shared" si="1245"/>
        <v>1</v>
      </c>
      <c r="AY1580">
        <f t="shared" si="1246"/>
        <v>0</v>
      </c>
      <c r="AZ1580">
        <f t="shared" si="1247"/>
        <v>5.0346701679254124</v>
      </c>
      <c r="BC1580">
        <v>1573</v>
      </c>
      <c r="BD1580" t="e">
        <v>#N/A</v>
      </c>
      <c r="BE1580" t="e">
        <v>#N/A</v>
      </c>
      <c r="BG1580" t="e">
        <f t="shared" si="1248"/>
        <v>#N/A</v>
      </c>
      <c r="BH1580" t="e">
        <f t="shared" si="1249"/>
        <v>#N/A</v>
      </c>
      <c r="BI1580" t="e">
        <f t="shared" si="1250"/>
        <v>#N/A</v>
      </c>
      <c r="BL1580">
        <v>1573</v>
      </c>
      <c r="BM1580">
        <v>34.072443334688082</v>
      </c>
      <c r="BN1580">
        <v>14.117356874625234</v>
      </c>
      <c r="BP1580">
        <f t="shared" si="1251"/>
        <v>1</v>
      </c>
      <c r="BQ1580">
        <f t="shared" si="1252"/>
        <v>0</v>
      </c>
      <c r="BR1580">
        <f t="shared" si="1253"/>
        <v>19.955086460062848</v>
      </c>
      <c r="BU1580">
        <v>1573</v>
      </c>
      <c r="BV1580">
        <v>31.074492643285087</v>
      </c>
      <c r="BW1580">
        <v>25.537509246171471</v>
      </c>
      <c r="BY1580">
        <f t="shared" si="1254"/>
        <v>1</v>
      </c>
      <c r="BZ1580">
        <f t="shared" si="1255"/>
        <v>0</v>
      </c>
      <c r="CA1580">
        <f t="shared" si="1256"/>
        <v>5.536983397113616</v>
      </c>
      <c r="CD1580">
        <v>1573</v>
      </c>
      <c r="CE1580">
        <v>29.637743805810054</v>
      </c>
      <c r="CF1580">
        <v>27.784983862221015</v>
      </c>
      <c r="CH1580">
        <f t="shared" si="1257"/>
        <v>1</v>
      </c>
      <c r="CI1580">
        <f t="shared" si="1258"/>
        <v>0</v>
      </c>
      <c r="CJ1580">
        <f t="shared" si="1259"/>
        <v>1.8527599435890387</v>
      </c>
      <c r="CM1580">
        <v>1573</v>
      </c>
      <c r="CN1580">
        <v>16.258910488212255</v>
      </c>
      <c r="CO1580">
        <v>24.934797105101989</v>
      </c>
      <c r="CQ1580">
        <f t="shared" si="1260"/>
        <v>0</v>
      </c>
      <c r="CR1580">
        <f t="shared" si="1261"/>
        <v>1</v>
      </c>
      <c r="CS1580">
        <f t="shared" si="1262"/>
        <v>8.6758866168897342</v>
      </c>
      <c r="CV1580">
        <v>1573</v>
      </c>
      <c r="CW1580">
        <v>21.481143447005195</v>
      </c>
      <c r="CX1580">
        <v>18.874418110490542</v>
      </c>
      <c r="CZ1580">
        <f t="shared" si="1263"/>
        <v>1</v>
      </c>
      <c r="DA1580">
        <f t="shared" si="1264"/>
        <v>0</v>
      </c>
      <c r="DB1580">
        <f t="shared" si="1265"/>
        <v>2.6067253365146534</v>
      </c>
      <c r="DE1580">
        <v>1573</v>
      </c>
      <c r="DF1580">
        <v>17.829002082536263</v>
      </c>
      <c r="DG1580">
        <v>26.37394202537202</v>
      </c>
      <c r="DI1580">
        <f t="shared" si="1266"/>
        <v>0</v>
      </c>
      <c r="DJ1580">
        <f t="shared" si="1267"/>
        <v>1</v>
      </c>
      <c r="DK1580">
        <f t="shared" si="1268"/>
        <v>8.5449399428357573</v>
      </c>
      <c r="DN1580">
        <v>1573</v>
      </c>
      <c r="DO1580">
        <v>22.052259501752751</v>
      </c>
      <c r="DP1580">
        <v>12.129660816970732</v>
      </c>
      <c r="DR1580">
        <f t="shared" si="1269"/>
        <v>1</v>
      </c>
      <c r="DS1580">
        <f t="shared" si="1270"/>
        <v>0</v>
      </c>
      <c r="DT1580">
        <f t="shared" si="1271"/>
        <v>9.9225986847820185</v>
      </c>
      <c r="DW1580">
        <v>1573</v>
      </c>
      <c r="DX1580">
        <v>19.478688704409002</v>
      </c>
      <c r="DY1580">
        <v>7.9769173192846914</v>
      </c>
      <c r="EA1580">
        <f t="shared" si="1272"/>
        <v>1</v>
      </c>
      <c r="EB1580">
        <f t="shared" si="1273"/>
        <v>0</v>
      </c>
      <c r="EC1580">
        <f t="shared" si="1274"/>
        <v>11.501771385124311</v>
      </c>
      <c r="EF1580">
        <v>1573</v>
      </c>
      <c r="EG1580">
        <v>22.400816232971451</v>
      </c>
      <c r="EH1580">
        <v>15.581362978399275</v>
      </c>
      <c r="EJ1580">
        <f t="shared" si="1275"/>
        <v>1</v>
      </c>
      <c r="EK1580">
        <f t="shared" si="1276"/>
        <v>0</v>
      </c>
      <c r="EL1580">
        <f t="shared" si="1277"/>
        <v>6.819453254572176</v>
      </c>
      <c r="EO1580">
        <v>1573</v>
      </c>
      <c r="EP1580">
        <v>22.194043162086057</v>
      </c>
      <c r="EQ1580">
        <v>49.873101911840855</v>
      </c>
      <c r="ES1580">
        <f t="shared" si="1278"/>
        <v>0</v>
      </c>
      <c r="ET1580">
        <f t="shared" si="1279"/>
        <v>1</v>
      </c>
      <c r="EU1580">
        <f t="shared" si="1280"/>
        <v>27.679058749754798</v>
      </c>
    </row>
    <row r="1581" spans="1:151" x14ac:dyDescent="0.25">
      <c r="A1581">
        <v>1574</v>
      </c>
      <c r="B1581">
        <v>9.1958656830038041</v>
      </c>
      <c r="C1581">
        <v>13.841756799108506</v>
      </c>
      <c r="E1581">
        <f t="shared" si="1281"/>
        <v>0</v>
      </c>
      <c r="F1581">
        <f t="shared" si="1232"/>
        <v>1</v>
      </c>
      <c r="G1581">
        <f t="shared" si="1282"/>
        <v>4.6458911161047016</v>
      </c>
      <c r="J1581">
        <v>1574</v>
      </c>
      <c r="K1581">
        <v>13.199470489369014</v>
      </c>
      <c r="L1581">
        <v>26.880419619112999</v>
      </c>
      <c r="N1581">
        <f t="shared" si="1233"/>
        <v>0</v>
      </c>
      <c r="O1581">
        <f t="shared" si="1234"/>
        <v>1</v>
      </c>
      <c r="P1581">
        <f t="shared" si="1235"/>
        <v>13.680949129743984</v>
      </c>
      <c r="S1581">
        <v>1574</v>
      </c>
      <c r="T1581">
        <v>17.693475091348567</v>
      </c>
      <c r="U1581">
        <v>30.621795262848174</v>
      </c>
      <c r="W1581">
        <f t="shared" si="1236"/>
        <v>0</v>
      </c>
      <c r="X1581">
        <f t="shared" si="1237"/>
        <v>1</v>
      </c>
      <c r="Y1581">
        <f t="shared" si="1238"/>
        <v>12.928320171499607</v>
      </c>
      <c r="AB1581">
        <v>1574</v>
      </c>
      <c r="AC1581">
        <v>19.115270812009641</v>
      </c>
      <c r="AD1581">
        <v>18.623403353205344</v>
      </c>
      <c r="AF1581">
        <f t="shared" si="1239"/>
        <v>1</v>
      </c>
      <c r="AG1581">
        <f t="shared" si="1240"/>
        <v>0</v>
      </c>
      <c r="AH1581">
        <f t="shared" si="1241"/>
        <v>0.49186745880429683</v>
      </c>
      <c r="AK1581">
        <v>1574</v>
      </c>
      <c r="AL1581">
        <v>18.404266755393397</v>
      </c>
      <c r="AM1581">
        <v>18.686331117262551</v>
      </c>
      <c r="AO1581">
        <f t="shared" si="1242"/>
        <v>0</v>
      </c>
      <c r="AP1581">
        <f t="shared" si="1243"/>
        <v>1</v>
      </c>
      <c r="AQ1581">
        <f t="shared" si="1244"/>
        <v>0.2820643618691534</v>
      </c>
      <c r="AT1581">
        <v>1574</v>
      </c>
      <c r="AU1581">
        <v>12.830286830267157</v>
      </c>
      <c r="AV1581">
        <v>23.729577656249003</v>
      </c>
      <c r="AX1581">
        <f t="shared" si="1245"/>
        <v>0</v>
      </c>
      <c r="AY1581">
        <f t="shared" si="1246"/>
        <v>1</v>
      </c>
      <c r="AZ1581">
        <f t="shared" si="1247"/>
        <v>10.899290825981845</v>
      </c>
      <c r="BC1581">
        <v>1574</v>
      </c>
      <c r="BD1581" t="e">
        <v>#N/A</v>
      </c>
      <c r="BE1581" t="e">
        <v>#N/A</v>
      </c>
      <c r="BG1581" t="e">
        <f t="shared" si="1248"/>
        <v>#N/A</v>
      </c>
      <c r="BH1581" t="e">
        <f t="shared" si="1249"/>
        <v>#N/A</v>
      </c>
      <c r="BI1581" t="e">
        <f t="shared" si="1250"/>
        <v>#N/A</v>
      </c>
      <c r="BL1581">
        <v>1574</v>
      </c>
      <c r="BM1581">
        <v>23.563116515989616</v>
      </c>
      <c r="BN1581">
        <v>9.8066074036777522</v>
      </c>
      <c r="BP1581">
        <f t="shared" si="1251"/>
        <v>1</v>
      </c>
      <c r="BQ1581">
        <f t="shared" si="1252"/>
        <v>0</v>
      </c>
      <c r="BR1581">
        <f t="shared" si="1253"/>
        <v>13.756509112311864</v>
      </c>
      <c r="BU1581">
        <v>1574</v>
      </c>
      <c r="BV1581">
        <v>32.35953471406927</v>
      </c>
      <c r="BW1581">
        <v>12.934531161829321</v>
      </c>
      <c r="BY1581">
        <f t="shared" si="1254"/>
        <v>1</v>
      </c>
      <c r="BZ1581">
        <f t="shared" si="1255"/>
        <v>0</v>
      </c>
      <c r="CA1581">
        <f t="shared" si="1256"/>
        <v>19.42500355223995</v>
      </c>
      <c r="CD1581">
        <v>1574</v>
      </c>
      <c r="CE1581">
        <v>24.859948833009742</v>
      </c>
      <c r="CF1581">
        <v>28.134530234024268</v>
      </c>
      <c r="CH1581">
        <f t="shared" si="1257"/>
        <v>0</v>
      </c>
      <c r="CI1581">
        <f t="shared" si="1258"/>
        <v>1</v>
      </c>
      <c r="CJ1581">
        <f t="shared" si="1259"/>
        <v>3.274581401014526</v>
      </c>
      <c r="CM1581">
        <v>1574</v>
      </c>
      <c r="CN1581">
        <v>24.888833497563802</v>
      </c>
      <c r="CO1581">
        <v>14.014444568765162</v>
      </c>
      <c r="CQ1581">
        <f t="shared" si="1260"/>
        <v>1</v>
      </c>
      <c r="CR1581">
        <f t="shared" si="1261"/>
        <v>0</v>
      </c>
      <c r="CS1581">
        <f t="shared" si="1262"/>
        <v>10.874388928798639</v>
      </c>
      <c r="CV1581">
        <v>1574</v>
      </c>
      <c r="CW1581">
        <v>18.756413141363186</v>
      </c>
      <c r="CX1581">
        <v>17.963228941819509</v>
      </c>
      <c r="CZ1581">
        <f t="shared" si="1263"/>
        <v>1</v>
      </c>
      <c r="DA1581">
        <f t="shared" si="1264"/>
        <v>0</v>
      </c>
      <c r="DB1581">
        <f t="shared" si="1265"/>
        <v>0.79318419954367769</v>
      </c>
      <c r="DE1581">
        <v>1574</v>
      </c>
      <c r="DF1581">
        <v>24.956253815582961</v>
      </c>
      <c r="DG1581">
        <v>25.329022125845178</v>
      </c>
      <c r="DI1581">
        <f t="shared" si="1266"/>
        <v>0</v>
      </c>
      <c r="DJ1581">
        <f t="shared" si="1267"/>
        <v>1</v>
      </c>
      <c r="DK1581">
        <f t="shared" si="1268"/>
        <v>0.37276831026221657</v>
      </c>
      <c r="DN1581">
        <v>1574</v>
      </c>
      <c r="DO1581">
        <v>19.582573231555926</v>
      </c>
      <c r="DP1581">
        <v>25.22149191202098</v>
      </c>
      <c r="DR1581">
        <f t="shared" si="1269"/>
        <v>0</v>
      </c>
      <c r="DS1581">
        <f t="shared" si="1270"/>
        <v>1</v>
      </c>
      <c r="DT1581">
        <f t="shared" si="1271"/>
        <v>5.6389186804650535</v>
      </c>
      <c r="DW1581">
        <v>1574</v>
      </c>
      <c r="DX1581">
        <v>17.1303307930561</v>
      </c>
      <c r="DY1581">
        <v>35.720905191690193</v>
      </c>
      <c r="EA1581">
        <f t="shared" si="1272"/>
        <v>0</v>
      </c>
      <c r="EB1581">
        <f t="shared" si="1273"/>
        <v>1</v>
      </c>
      <c r="EC1581">
        <f t="shared" si="1274"/>
        <v>18.590574398634093</v>
      </c>
      <c r="EF1581">
        <v>1574</v>
      </c>
      <c r="EG1581">
        <v>22.602463661356875</v>
      </c>
      <c r="EH1581">
        <v>19.742046822539763</v>
      </c>
      <c r="EJ1581">
        <f t="shared" si="1275"/>
        <v>1</v>
      </c>
      <c r="EK1581">
        <f t="shared" si="1276"/>
        <v>0</v>
      </c>
      <c r="EL1581">
        <f t="shared" si="1277"/>
        <v>2.8604168388171125</v>
      </c>
      <c r="EO1581">
        <v>1574</v>
      </c>
      <c r="EP1581">
        <v>21.644147351258553</v>
      </c>
      <c r="EQ1581">
        <v>34.099130292989649</v>
      </c>
      <c r="ES1581">
        <f t="shared" si="1278"/>
        <v>0</v>
      </c>
      <c r="ET1581">
        <f t="shared" si="1279"/>
        <v>1</v>
      </c>
      <c r="EU1581">
        <f t="shared" si="1280"/>
        <v>12.454982941731096</v>
      </c>
    </row>
    <row r="1582" spans="1:151" x14ac:dyDescent="0.25">
      <c r="A1582">
        <v>1575</v>
      </c>
      <c r="B1582">
        <v>13.836541400977264</v>
      </c>
      <c r="C1582">
        <v>24.901151971593489</v>
      </c>
      <c r="E1582">
        <f t="shared" si="1281"/>
        <v>0</v>
      </c>
      <c r="F1582">
        <f t="shared" si="1232"/>
        <v>1</v>
      </c>
      <c r="G1582">
        <f t="shared" si="1282"/>
        <v>11.064610570616225</v>
      </c>
      <c r="J1582">
        <v>1575</v>
      </c>
      <c r="K1582">
        <v>25.041923392572983</v>
      </c>
      <c r="L1582">
        <v>20.918871545294145</v>
      </c>
      <c r="N1582">
        <f t="shared" si="1233"/>
        <v>1</v>
      </c>
      <c r="O1582">
        <f t="shared" si="1234"/>
        <v>0</v>
      </c>
      <c r="P1582">
        <f t="shared" si="1235"/>
        <v>4.1230518472788376</v>
      </c>
      <c r="S1582">
        <v>1575</v>
      </c>
      <c r="T1582">
        <v>16.624119264133906</v>
      </c>
      <c r="U1582">
        <v>10.120096883439409</v>
      </c>
      <c r="W1582">
        <f t="shared" si="1236"/>
        <v>1</v>
      </c>
      <c r="X1582">
        <f t="shared" si="1237"/>
        <v>0</v>
      </c>
      <c r="Y1582">
        <f t="shared" si="1238"/>
        <v>6.5040223806944972</v>
      </c>
      <c r="AB1582">
        <v>1575</v>
      </c>
      <c r="AC1582">
        <v>27.832369621461332</v>
      </c>
      <c r="AD1582">
        <v>17.850014410422126</v>
      </c>
      <c r="AF1582">
        <f t="shared" si="1239"/>
        <v>1</v>
      </c>
      <c r="AG1582">
        <f t="shared" si="1240"/>
        <v>0</v>
      </c>
      <c r="AH1582">
        <f t="shared" si="1241"/>
        <v>9.9823552110392058</v>
      </c>
      <c r="AK1582">
        <v>1575</v>
      </c>
      <c r="AL1582">
        <v>30.008195778128318</v>
      </c>
      <c r="AM1582">
        <v>20.42217047835204</v>
      </c>
      <c r="AO1582">
        <f t="shared" si="1242"/>
        <v>1</v>
      </c>
      <c r="AP1582">
        <f t="shared" si="1243"/>
        <v>0</v>
      </c>
      <c r="AQ1582">
        <f t="shared" si="1244"/>
        <v>9.5860252997762778</v>
      </c>
      <c r="AT1582">
        <v>1575</v>
      </c>
      <c r="AU1582">
        <v>16.236283555869456</v>
      </c>
      <c r="AV1582">
        <v>27.290106971970523</v>
      </c>
      <c r="AX1582">
        <f t="shared" si="1245"/>
        <v>0</v>
      </c>
      <c r="AY1582">
        <f t="shared" si="1246"/>
        <v>1</v>
      </c>
      <c r="AZ1582">
        <f t="shared" si="1247"/>
        <v>11.053823416101068</v>
      </c>
      <c r="BC1582">
        <v>1575</v>
      </c>
      <c r="BD1582" t="e">
        <v>#N/A</v>
      </c>
      <c r="BE1582" t="e">
        <v>#N/A</v>
      </c>
      <c r="BG1582" t="e">
        <f t="shared" si="1248"/>
        <v>#N/A</v>
      </c>
      <c r="BH1582" t="e">
        <f t="shared" si="1249"/>
        <v>#N/A</v>
      </c>
      <c r="BI1582" t="e">
        <f t="shared" si="1250"/>
        <v>#N/A</v>
      </c>
      <c r="BL1582">
        <v>1575</v>
      </c>
      <c r="BM1582">
        <v>24.657665847732797</v>
      </c>
      <c r="BN1582">
        <v>11.130427008170722</v>
      </c>
      <c r="BP1582">
        <f t="shared" si="1251"/>
        <v>1</v>
      </c>
      <c r="BQ1582">
        <f t="shared" si="1252"/>
        <v>0</v>
      </c>
      <c r="BR1582">
        <f t="shared" si="1253"/>
        <v>13.527238839562076</v>
      </c>
      <c r="BU1582">
        <v>1575</v>
      </c>
      <c r="BV1582">
        <v>22.889166738711651</v>
      </c>
      <c r="BW1582">
        <v>27.131107451815147</v>
      </c>
      <c r="BY1582">
        <f t="shared" si="1254"/>
        <v>0</v>
      </c>
      <c r="BZ1582">
        <f t="shared" si="1255"/>
        <v>1</v>
      </c>
      <c r="CA1582">
        <f t="shared" si="1256"/>
        <v>4.2419407131034959</v>
      </c>
      <c r="CD1582">
        <v>1575</v>
      </c>
      <c r="CE1582">
        <v>34.688628612627724</v>
      </c>
      <c r="CF1582">
        <v>29.076255161086745</v>
      </c>
      <c r="CH1582">
        <f t="shared" si="1257"/>
        <v>1</v>
      </c>
      <c r="CI1582">
        <f t="shared" si="1258"/>
        <v>0</v>
      </c>
      <c r="CJ1582">
        <f t="shared" si="1259"/>
        <v>5.6123734515409787</v>
      </c>
      <c r="CM1582">
        <v>1575</v>
      </c>
      <c r="CN1582">
        <v>19.130591792465992</v>
      </c>
      <c r="CO1582">
        <v>-1.0377283286754846</v>
      </c>
      <c r="CQ1582">
        <f t="shared" si="1260"/>
        <v>1</v>
      </c>
      <c r="CR1582">
        <f t="shared" si="1261"/>
        <v>0</v>
      </c>
      <c r="CS1582">
        <f t="shared" si="1262"/>
        <v>20.168320121141477</v>
      </c>
      <c r="CV1582">
        <v>1575</v>
      </c>
      <c r="CW1582">
        <v>21.595748869490937</v>
      </c>
      <c r="CX1582">
        <v>17.201845204280083</v>
      </c>
      <c r="CZ1582">
        <f t="shared" si="1263"/>
        <v>1</v>
      </c>
      <c r="DA1582">
        <f t="shared" si="1264"/>
        <v>0</v>
      </c>
      <c r="DB1582">
        <f t="shared" si="1265"/>
        <v>4.3939036652108534</v>
      </c>
      <c r="DE1582">
        <v>1575</v>
      </c>
      <c r="DF1582">
        <v>28.317426634247632</v>
      </c>
      <c r="DG1582">
        <v>27.746936729214255</v>
      </c>
      <c r="DI1582">
        <f t="shared" si="1266"/>
        <v>1</v>
      </c>
      <c r="DJ1582">
        <f t="shared" si="1267"/>
        <v>0</v>
      </c>
      <c r="DK1582">
        <f t="shared" si="1268"/>
        <v>0.57048990503337649</v>
      </c>
      <c r="DN1582">
        <v>1575</v>
      </c>
      <c r="DO1582">
        <v>23.46035264240178</v>
      </c>
      <c r="DP1582">
        <v>5.8846432864997045</v>
      </c>
      <c r="DR1582">
        <f t="shared" si="1269"/>
        <v>1</v>
      </c>
      <c r="DS1582">
        <f t="shared" si="1270"/>
        <v>0</v>
      </c>
      <c r="DT1582">
        <f t="shared" si="1271"/>
        <v>17.575709355902077</v>
      </c>
      <c r="DW1582">
        <v>1575</v>
      </c>
      <c r="DX1582">
        <v>2.2933209748624357</v>
      </c>
      <c r="DY1582">
        <v>25.102396549493911</v>
      </c>
      <c r="EA1582">
        <f t="shared" si="1272"/>
        <v>0</v>
      </c>
      <c r="EB1582">
        <f t="shared" si="1273"/>
        <v>1</v>
      </c>
      <c r="EC1582">
        <f t="shared" si="1274"/>
        <v>22.809075574631475</v>
      </c>
      <c r="EF1582">
        <v>1575</v>
      </c>
      <c r="EG1582">
        <v>19.751328080133742</v>
      </c>
      <c r="EH1582">
        <v>14.138704089539852</v>
      </c>
      <c r="EJ1582">
        <f t="shared" si="1275"/>
        <v>1</v>
      </c>
      <c r="EK1582">
        <f t="shared" si="1276"/>
        <v>0</v>
      </c>
      <c r="EL1582">
        <f t="shared" si="1277"/>
        <v>5.6126239905938906</v>
      </c>
      <c r="EO1582">
        <v>1575</v>
      </c>
      <c r="EP1582">
        <v>20.484486193339517</v>
      </c>
      <c r="EQ1582">
        <v>38.159849715694861</v>
      </c>
      <c r="ES1582">
        <f t="shared" si="1278"/>
        <v>0</v>
      </c>
      <c r="ET1582">
        <f t="shared" si="1279"/>
        <v>1</v>
      </c>
      <c r="EU1582">
        <f t="shared" si="1280"/>
        <v>17.675363522355344</v>
      </c>
    </row>
    <row r="1583" spans="1:151" x14ac:dyDescent="0.25">
      <c r="A1583">
        <v>1576</v>
      </c>
      <c r="B1583">
        <v>3.0026290311280182</v>
      </c>
      <c r="C1583">
        <v>16.502842952486457</v>
      </c>
      <c r="E1583">
        <f t="shared" si="1281"/>
        <v>0</v>
      </c>
      <c r="F1583">
        <f t="shared" si="1232"/>
        <v>1</v>
      </c>
      <c r="G1583">
        <f t="shared" si="1282"/>
        <v>13.500213921358439</v>
      </c>
      <c r="J1583">
        <v>1576</v>
      </c>
      <c r="K1583">
        <v>17.053075289836929</v>
      </c>
      <c r="L1583">
        <v>22.929147069559484</v>
      </c>
      <c r="N1583">
        <f t="shared" si="1233"/>
        <v>0</v>
      </c>
      <c r="O1583">
        <f t="shared" si="1234"/>
        <v>1</v>
      </c>
      <c r="P1583">
        <f t="shared" si="1235"/>
        <v>5.8760717797225546</v>
      </c>
      <c r="S1583">
        <v>1576</v>
      </c>
      <c r="T1583">
        <v>14.698482546061651</v>
      </c>
      <c r="U1583">
        <v>45.41404143246497</v>
      </c>
      <c r="W1583">
        <f t="shared" si="1236"/>
        <v>0</v>
      </c>
      <c r="X1583">
        <f t="shared" si="1237"/>
        <v>1</v>
      </c>
      <c r="Y1583">
        <f t="shared" si="1238"/>
        <v>30.715558886403318</v>
      </c>
      <c r="AB1583">
        <v>1576</v>
      </c>
      <c r="AC1583">
        <v>24.585598053597984</v>
      </c>
      <c r="AD1583">
        <v>18.152388534843166</v>
      </c>
      <c r="AF1583">
        <f t="shared" si="1239"/>
        <v>1</v>
      </c>
      <c r="AG1583">
        <f t="shared" si="1240"/>
        <v>0</v>
      </c>
      <c r="AH1583">
        <f t="shared" si="1241"/>
        <v>6.4332095187548184</v>
      </c>
      <c r="AK1583">
        <v>1576</v>
      </c>
      <c r="AL1583">
        <v>25.183346230117898</v>
      </c>
      <c r="AM1583">
        <v>24.919643953990018</v>
      </c>
      <c r="AO1583">
        <f t="shared" si="1242"/>
        <v>1</v>
      </c>
      <c r="AP1583">
        <f t="shared" si="1243"/>
        <v>0</v>
      </c>
      <c r="AQ1583">
        <f t="shared" si="1244"/>
        <v>0.26370227612788</v>
      </c>
      <c r="AT1583">
        <v>1576</v>
      </c>
      <c r="AU1583">
        <v>13.711225060511584</v>
      </c>
      <c r="AV1583">
        <v>24.857650704361006</v>
      </c>
      <c r="AX1583">
        <f t="shared" si="1245"/>
        <v>0</v>
      </c>
      <c r="AY1583">
        <f t="shared" si="1246"/>
        <v>1</v>
      </c>
      <c r="AZ1583">
        <f t="shared" si="1247"/>
        <v>11.146425643849422</v>
      </c>
      <c r="BC1583">
        <v>1576</v>
      </c>
      <c r="BD1583" t="e">
        <v>#N/A</v>
      </c>
      <c r="BE1583" t="e">
        <v>#N/A</v>
      </c>
      <c r="BG1583" t="e">
        <f t="shared" si="1248"/>
        <v>#N/A</v>
      </c>
      <c r="BH1583" t="e">
        <f t="shared" si="1249"/>
        <v>#N/A</v>
      </c>
      <c r="BI1583" t="e">
        <f t="shared" si="1250"/>
        <v>#N/A</v>
      </c>
      <c r="BL1583">
        <v>1576</v>
      </c>
      <c r="BM1583">
        <v>36.953262347844984</v>
      </c>
      <c r="BN1583">
        <v>15.17648353694651</v>
      </c>
      <c r="BP1583">
        <f t="shared" si="1251"/>
        <v>1</v>
      </c>
      <c r="BQ1583">
        <f t="shared" si="1252"/>
        <v>0</v>
      </c>
      <c r="BR1583">
        <f t="shared" si="1253"/>
        <v>21.776778810898474</v>
      </c>
      <c r="BU1583">
        <v>1576</v>
      </c>
      <c r="BV1583">
        <v>17.570294668237938</v>
      </c>
      <c r="BW1583">
        <v>16.627374683219642</v>
      </c>
      <c r="BY1583">
        <f t="shared" si="1254"/>
        <v>1</v>
      </c>
      <c r="BZ1583">
        <f t="shared" si="1255"/>
        <v>0</v>
      </c>
      <c r="CA1583">
        <f t="shared" si="1256"/>
        <v>0.9429199850182961</v>
      </c>
      <c r="CD1583">
        <v>1576</v>
      </c>
      <c r="CE1583">
        <v>11.788861049662488</v>
      </c>
      <c r="CF1583">
        <v>23.389050986511645</v>
      </c>
      <c r="CH1583">
        <f t="shared" si="1257"/>
        <v>0</v>
      </c>
      <c r="CI1583">
        <f t="shared" si="1258"/>
        <v>1</v>
      </c>
      <c r="CJ1583">
        <f t="shared" si="1259"/>
        <v>11.600189936849157</v>
      </c>
      <c r="CM1583">
        <v>1576</v>
      </c>
      <c r="CN1583">
        <v>22.061773743097227</v>
      </c>
      <c r="CO1583">
        <v>4.1727296972368251</v>
      </c>
      <c r="CQ1583">
        <f t="shared" si="1260"/>
        <v>1</v>
      </c>
      <c r="CR1583">
        <f t="shared" si="1261"/>
        <v>0</v>
      </c>
      <c r="CS1583">
        <f t="shared" si="1262"/>
        <v>17.889044045860402</v>
      </c>
      <c r="CV1583">
        <v>1576</v>
      </c>
      <c r="CW1583">
        <v>26.70733437175749</v>
      </c>
      <c r="CX1583">
        <v>22.366156456510879</v>
      </c>
      <c r="CZ1583">
        <f t="shared" si="1263"/>
        <v>1</v>
      </c>
      <c r="DA1583">
        <f t="shared" si="1264"/>
        <v>0</v>
      </c>
      <c r="DB1583">
        <f t="shared" si="1265"/>
        <v>4.341177915246611</v>
      </c>
      <c r="DE1583">
        <v>1576</v>
      </c>
      <c r="DF1583">
        <v>21.252047879705206</v>
      </c>
      <c r="DG1583">
        <v>23.971081623914866</v>
      </c>
      <c r="DI1583">
        <f t="shared" si="1266"/>
        <v>0</v>
      </c>
      <c r="DJ1583">
        <f t="shared" si="1267"/>
        <v>1</v>
      </c>
      <c r="DK1583">
        <f t="shared" si="1268"/>
        <v>2.7190337442096606</v>
      </c>
      <c r="DN1583">
        <v>1576</v>
      </c>
      <c r="DO1583">
        <v>22.584352470186268</v>
      </c>
      <c r="DP1583">
        <v>14.932117900886142</v>
      </c>
      <c r="DR1583">
        <f t="shared" si="1269"/>
        <v>1</v>
      </c>
      <c r="DS1583">
        <f t="shared" si="1270"/>
        <v>0</v>
      </c>
      <c r="DT1583">
        <f t="shared" si="1271"/>
        <v>7.6522345693001252</v>
      </c>
      <c r="DW1583">
        <v>1576</v>
      </c>
      <c r="DX1583">
        <v>18.071412045819592</v>
      </c>
      <c r="DY1583">
        <v>24.257613143252684</v>
      </c>
      <c r="EA1583">
        <f t="shared" si="1272"/>
        <v>0</v>
      </c>
      <c r="EB1583">
        <f t="shared" si="1273"/>
        <v>1</v>
      </c>
      <c r="EC1583">
        <f t="shared" si="1274"/>
        <v>6.1862010974330914</v>
      </c>
      <c r="EF1583">
        <v>1576</v>
      </c>
      <c r="EG1583">
        <v>19.256286580846446</v>
      </c>
      <c r="EH1583">
        <v>21.686776098863589</v>
      </c>
      <c r="EJ1583">
        <f t="shared" si="1275"/>
        <v>0</v>
      </c>
      <c r="EK1583">
        <f t="shared" si="1276"/>
        <v>1</v>
      </c>
      <c r="EL1583">
        <f t="shared" si="1277"/>
        <v>2.4304895180171435</v>
      </c>
      <c r="EO1583">
        <v>1576</v>
      </c>
      <c r="EP1583">
        <v>23.644887975074937</v>
      </c>
      <c r="EQ1583">
        <v>46.953184519840974</v>
      </c>
      <c r="ES1583">
        <f t="shared" si="1278"/>
        <v>0</v>
      </c>
      <c r="ET1583">
        <f t="shared" si="1279"/>
        <v>1</v>
      </c>
      <c r="EU1583">
        <f t="shared" si="1280"/>
        <v>23.308296544766037</v>
      </c>
    </row>
    <row r="1584" spans="1:151" x14ac:dyDescent="0.25">
      <c r="A1584">
        <v>1577</v>
      </c>
      <c r="B1584">
        <v>6.92046174414586</v>
      </c>
      <c r="C1584">
        <v>8.2670804375017184</v>
      </c>
      <c r="E1584">
        <f t="shared" si="1281"/>
        <v>0</v>
      </c>
      <c r="F1584">
        <f t="shared" si="1232"/>
        <v>1</v>
      </c>
      <c r="G1584">
        <f t="shared" si="1282"/>
        <v>1.3466186933558584</v>
      </c>
      <c r="J1584">
        <v>1577</v>
      </c>
      <c r="K1584">
        <v>15.499315906366594</v>
      </c>
      <c r="L1584">
        <v>22.444342118023123</v>
      </c>
      <c r="N1584">
        <f t="shared" si="1233"/>
        <v>0</v>
      </c>
      <c r="O1584">
        <f t="shared" si="1234"/>
        <v>1</v>
      </c>
      <c r="P1584">
        <f t="shared" si="1235"/>
        <v>6.9450262116565291</v>
      </c>
      <c r="S1584">
        <v>1577</v>
      </c>
      <c r="T1584">
        <v>20.543775241736235</v>
      </c>
      <c r="U1584">
        <v>40.035284596180169</v>
      </c>
      <c r="W1584">
        <f t="shared" si="1236"/>
        <v>0</v>
      </c>
      <c r="X1584">
        <f t="shared" si="1237"/>
        <v>1</v>
      </c>
      <c r="Y1584">
        <f t="shared" si="1238"/>
        <v>19.491509354443934</v>
      </c>
      <c r="AB1584">
        <v>1577</v>
      </c>
      <c r="AC1584">
        <v>23.315389631380558</v>
      </c>
      <c r="AD1584">
        <v>16.415846764039703</v>
      </c>
      <c r="AF1584">
        <f t="shared" si="1239"/>
        <v>1</v>
      </c>
      <c r="AG1584">
        <f t="shared" si="1240"/>
        <v>0</v>
      </c>
      <c r="AH1584">
        <f t="shared" si="1241"/>
        <v>6.8995428673408554</v>
      </c>
      <c r="AK1584">
        <v>1577</v>
      </c>
      <c r="AL1584">
        <v>26.932351162095486</v>
      </c>
      <c r="AM1584">
        <v>27.833840018052726</v>
      </c>
      <c r="AO1584">
        <f t="shared" si="1242"/>
        <v>0</v>
      </c>
      <c r="AP1584">
        <f t="shared" si="1243"/>
        <v>1</v>
      </c>
      <c r="AQ1584">
        <f t="shared" si="1244"/>
        <v>0.90148885595723982</v>
      </c>
      <c r="AT1584">
        <v>1577</v>
      </c>
      <c r="AU1584">
        <v>17.319552250618706</v>
      </c>
      <c r="AV1584">
        <v>21.920923665783612</v>
      </c>
      <c r="AX1584">
        <f t="shared" si="1245"/>
        <v>0</v>
      </c>
      <c r="AY1584">
        <f t="shared" si="1246"/>
        <v>1</v>
      </c>
      <c r="AZ1584">
        <f t="shared" si="1247"/>
        <v>4.6013714151649054</v>
      </c>
      <c r="BC1584">
        <v>1577</v>
      </c>
      <c r="BD1584" t="e">
        <v>#N/A</v>
      </c>
      <c r="BE1584" t="e">
        <v>#N/A</v>
      </c>
      <c r="BG1584" t="e">
        <f t="shared" si="1248"/>
        <v>#N/A</v>
      </c>
      <c r="BH1584" t="e">
        <f t="shared" si="1249"/>
        <v>#N/A</v>
      </c>
      <c r="BI1584" t="e">
        <f t="shared" si="1250"/>
        <v>#N/A</v>
      </c>
      <c r="BL1584">
        <v>1577</v>
      </c>
      <c r="BM1584">
        <v>28.455139957726882</v>
      </c>
      <c r="BN1584">
        <v>10.993456818748227</v>
      </c>
      <c r="BP1584">
        <f t="shared" si="1251"/>
        <v>1</v>
      </c>
      <c r="BQ1584">
        <f t="shared" si="1252"/>
        <v>0</v>
      </c>
      <c r="BR1584">
        <f t="shared" si="1253"/>
        <v>17.461683138978657</v>
      </c>
      <c r="BU1584">
        <v>1577</v>
      </c>
      <c r="BV1584">
        <v>29.219176202258687</v>
      </c>
      <c r="BW1584">
        <v>23.169500683987291</v>
      </c>
      <c r="BY1584">
        <f t="shared" si="1254"/>
        <v>1</v>
      </c>
      <c r="BZ1584">
        <f t="shared" si="1255"/>
        <v>0</v>
      </c>
      <c r="CA1584">
        <f t="shared" si="1256"/>
        <v>6.0496755182713962</v>
      </c>
      <c r="CD1584">
        <v>1577</v>
      </c>
      <c r="CE1584">
        <v>25.390983826715519</v>
      </c>
      <c r="CF1584">
        <v>21.416316500560054</v>
      </c>
      <c r="CH1584">
        <f t="shared" si="1257"/>
        <v>1</v>
      </c>
      <c r="CI1584">
        <f t="shared" si="1258"/>
        <v>0</v>
      </c>
      <c r="CJ1584">
        <f t="shared" si="1259"/>
        <v>3.9746673261554655</v>
      </c>
      <c r="CM1584">
        <v>1577</v>
      </c>
      <c r="CN1584">
        <v>19.341304430745353</v>
      </c>
      <c r="CO1584">
        <v>13.05098821339671</v>
      </c>
      <c r="CQ1584">
        <f t="shared" si="1260"/>
        <v>1</v>
      </c>
      <c r="CR1584">
        <f t="shared" si="1261"/>
        <v>0</v>
      </c>
      <c r="CS1584">
        <f t="shared" si="1262"/>
        <v>6.2903162173486429</v>
      </c>
      <c r="CV1584">
        <v>1577</v>
      </c>
      <c r="CW1584">
        <v>28.297703393057677</v>
      </c>
      <c r="CX1584">
        <v>21.797000485647793</v>
      </c>
      <c r="CZ1584">
        <f t="shared" si="1263"/>
        <v>1</v>
      </c>
      <c r="DA1584">
        <f t="shared" si="1264"/>
        <v>0</v>
      </c>
      <c r="DB1584">
        <f t="shared" si="1265"/>
        <v>6.5007029074098845</v>
      </c>
      <c r="DE1584">
        <v>1577</v>
      </c>
      <c r="DF1584">
        <v>15.06019257000759</v>
      </c>
      <c r="DG1584">
        <v>7.308611960413538</v>
      </c>
      <c r="DI1584">
        <f t="shared" si="1266"/>
        <v>1</v>
      </c>
      <c r="DJ1584">
        <f t="shared" si="1267"/>
        <v>0</v>
      </c>
      <c r="DK1584">
        <f t="shared" si="1268"/>
        <v>7.7515806095940523</v>
      </c>
      <c r="DN1584">
        <v>1577</v>
      </c>
      <c r="DO1584">
        <v>19.375312588809884</v>
      </c>
      <c r="DP1584">
        <v>10.124760736754144</v>
      </c>
      <c r="DR1584">
        <f t="shared" si="1269"/>
        <v>1</v>
      </c>
      <c r="DS1584">
        <f t="shared" si="1270"/>
        <v>0</v>
      </c>
      <c r="DT1584">
        <f t="shared" si="1271"/>
        <v>9.2505518520557395</v>
      </c>
      <c r="DW1584">
        <v>1577</v>
      </c>
      <c r="DX1584">
        <v>11.989987702972829</v>
      </c>
      <c r="DY1584">
        <v>30.886267041184887</v>
      </c>
      <c r="EA1584">
        <f t="shared" si="1272"/>
        <v>0</v>
      </c>
      <c r="EB1584">
        <f t="shared" si="1273"/>
        <v>1</v>
      </c>
      <c r="EC1584">
        <f t="shared" si="1274"/>
        <v>18.896279338212057</v>
      </c>
      <c r="EF1584">
        <v>1577</v>
      </c>
      <c r="EG1584">
        <v>20.399235453760578</v>
      </c>
      <c r="EH1584">
        <v>13.803917573751797</v>
      </c>
      <c r="EJ1584">
        <f t="shared" si="1275"/>
        <v>1</v>
      </c>
      <c r="EK1584">
        <f t="shared" si="1276"/>
        <v>0</v>
      </c>
      <c r="EL1584">
        <f t="shared" si="1277"/>
        <v>6.5953178800087819</v>
      </c>
      <c r="EO1584">
        <v>1577</v>
      </c>
      <c r="EP1584">
        <v>18.403000774623131</v>
      </c>
      <c r="EQ1584">
        <v>50.706781736466425</v>
      </c>
      <c r="ES1584">
        <f t="shared" si="1278"/>
        <v>0</v>
      </c>
      <c r="ET1584">
        <f t="shared" si="1279"/>
        <v>1</v>
      </c>
      <c r="EU1584">
        <f t="shared" si="1280"/>
        <v>32.303780961843295</v>
      </c>
    </row>
    <row r="1585" spans="1:151" x14ac:dyDescent="0.25">
      <c r="A1585">
        <v>1578</v>
      </c>
      <c r="B1585">
        <v>10.767731835480975</v>
      </c>
      <c r="C1585">
        <v>32.689722601630315</v>
      </c>
      <c r="E1585">
        <f t="shared" si="1281"/>
        <v>0</v>
      </c>
      <c r="F1585">
        <f t="shared" si="1232"/>
        <v>1</v>
      </c>
      <c r="G1585">
        <f t="shared" si="1282"/>
        <v>21.921990766149342</v>
      </c>
      <c r="J1585">
        <v>1578</v>
      </c>
      <c r="K1585">
        <v>21.914974395447597</v>
      </c>
      <c r="L1585">
        <v>32.978319102413892</v>
      </c>
      <c r="N1585">
        <f t="shared" si="1233"/>
        <v>0</v>
      </c>
      <c r="O1585">
        <f t="shared" si="1234"/>
        <v>1</v>
      </c>
      <c r="P1585">
        <f t="shared" si="1235"/>
        <v>11.063344706966294</v>
      </c>
      <c r="S1585">
        <v>1578</v>
      </c>
      <c r="T1585">
        <v>15.245887286746013</v>
      </c>
      <c r="U1585">
        <v>-1.9076218506859703</v>
      </c>
      <c r="W1585">
        <f t="shared" si="1236"/>
        <v>1</v>
      </c>
      <c r="X1585">
        <f t="shared" si="1237"/>
        <v>0</v>
      </c>
      <c r="Y1585">
        <f t="shared" si="1238"/>
        <v>17.153509137431982</v>
      </c>
      <c r="AB1585">
        <v>1578</v>
      </c>
      <c r="AC1585">
        <v>27.37167722917096</v>
      </c>
      <c r="AD1585">
        <v>17.971662220778789</v>
      </c>
      <c r="AF1585">
        <f t="shared" si="1239"/>
        <v>1</v>
      </c>
      <c r="AG1585">
        <f t="shared" si="1240"/>
        <v>0</v>
      </c>
      <c r="AH1585">
        <f t="shared" si="1241"/>
        <v>9.4000150083921703</v>
      </c>
      <c r="AK1585">
        <v>1578</v>
      </c>
      <c r="AL1585">
        <v>29.192238727379014</v>
      </c>
      <c r="AM1585">
        <v>36.710586684681751</v>
      </c>
      <c r="AO1585">
        <f t="shared" si="1242"/>
        <v>0</v>
      </c>
      <c r="AP1585">
        <f t="shared" si="1243"/>
        <v>1</v>
      </c>
      <c r="AQ1585">
        <f t="shared" si="1244"/>
        <v>7.518347957302737</v>
      </c>
      <c r="AT1585">
        <v>1578</v>
      </c>
      <c r="AU1585">
        <v>19.078427464491945</v>
      </c>
      <c r="AV1585">
        <v>19.407658478943649</v>
      </c>
      <c r="AX1585">
        <f t="shared" si="1245"/>
        <v>0</v>
      </c>
      <c r="AY1585">
        <f t="shared" si="1246"/>
        <v>1</v>
      </c>
      <c r="AZ1585">
        <f t="shared" si="1247"/>
        <v>0.32923101445170389</v>
      </c>
      <c r="BC1585">
        <v>1578</v>
      </c>
      <c r="BD1585" t="e">
        <v>#N/A</v>
      </c>
      <c r="BE1585" t="e">
        <v>#N/A</v>
      </c>
      <c r="BG1585" t="e">
        <f t="shared" si="1248"/>
        <v>#N/A</v>
      </c>
      <c r="BH1585" t="e">
        <f t="shared" si="1249"/>
        <v>#N/A</v>
      </c>
      <c r="BI1585" t="e">
        <f t="shared" si="1250"/>
        <v>#N/A</v>
      </c>
      <c r="BL1585">
        <v>1578</v>
      </c>
      <c r="BM1585">
        <v>26.374374392712681</v>
      </c>
      <c r="BN1585">
        <v>13.265138646078338</v>
      </c>
      <c r="BP1585">
        <f t="shared" si="1251"/>
        <v>1</v>
      </c>
      <c r="BQ1585">
        <f t="shared" si="1252"/>
        <v>0</v>
      </c>
      <c r="BR1585">
        <f t="shared" si="1253"/>
        <v>13.109235746634344</v>
      </c>
      <c r="BU1585">
        <v>1578</v>
      </c>
      <c r="BV1585">
        <v>24.123901505654775</v>
      </c>
      <c r="BW1585">
        <v>31.712312472617018</v>
      </c>
      <c r="BY1585">
        <f t="shared" si="1254"/>
        <v>0</v>
      </c>
      <c r="BZ1585">
        <f t="shared" si="1255"/>
        <v>1</v>
      </c>
      <c r="CA1585">
        <f t="shared" si="1256"/>
        <v>7.5884109669622433</v>
      </c>
      <c r="CD1585">
        <v>1578</v>
      </c>
      <c r="CE1585">
        <v>11.105608794223215</v>
      </c>
      <c r="CF1585">
        <v>26.414582191112398</v>
      </c>
      <c r="CH1585">
        <f t="shared" si="1257"/>
        <v>0</v>
      </c>
      <c r="CI1585">
        <f t="shared" si="1258"/>
        <v>1</v>
      </c>
      <c r="CJ1585">
        <f t="shared" si="1259"/>
        <v>15.308973396889183</v>
      </c>
      <c r="CM1585">
        <v>1578</v>
      </c>
      <c r="CN1585">
        <v>27.100959152005622</v>
      </c>
      <c r="CO1585">
        <v>8.5882638488433312</v>
      </c>
      <c r="CQ1585">
        <f t="shared" si="1260"/>
        <v>1</v>
      </c>
      <c r="CR1585">
        <f t="shared" si="1261"/>
        <v>0</v>
      </c>
      <c r="CS1585">
        <f t="shared" si="1262"/>
        <v>18.512695303162289</v>
      </c>
      <c r="CV1585">
        <v>1578</v>
      </c>
      <c r="CW1585">
        <v>22.331586729011658</v>
      </c>
      <c r="CX1585">
        <v>18.596721512008749</v>
      </c>
      <c r="CZ1585">
        <f t="shared" si="1263"/>
        <v>1</v>
      </c>
      <c r="DA1585">
        <f t="shared" si="1264"/>
        <v>0</v>
      </c>
      <c r="DB1585">
        <f t="shared" si="1265"/>
        <v>3.7348652170029091</v>
      </c>
      <c r="DE1585">
        <v>1578</v>
      </c>
      <c r="DF1585">
        <v>21.242678170133182</v>
      </c>
      <c r="DG1585">
        <v>21.326062366292749</v>
      </c>
      <c r="DI1585">
        <f t="shared" si="1266"/>
        <v>0</v>
      </c>
      <c r="DJ1585">
        <f t="shared" si="1267"/>
        <v>1</v>
      </c>
      <c r="DK1585">
        <f t="shared" si="1268"/>
        <v>8.3384196159567381E-2</v>
      </c>
      <c r="DN1585">
        <v>1578</v>
      </c>
      <c r="DO1585">
        <v>23.635906378193805</v>
      </c>
      <c r="DP1585">
        <v>27.165115292936814</v>
      </c>
      <c r="DR1585">
        <f t="shared" si="1269"/>
        <v>0</v>
      </c>
      <c r="DS1585">
        <f t="shared" si="1270"/>
        <v>1</v>
      </c>
      <c r="DT1585">
        <f t="shared" si="1271"/>
        <v>3.529208914743009</v>
      </c>
      <c r="DW1585">
        <v>1578</v>
      </c>
      <c r="DX1585">
        <v>20.685147837972767</v>
      </c>
      <c r="DY1585">
        <v>13.79256427490254</v>
      </c>
      <c r="EA1585">
        <f t="shared" si="1272"/>
        <v>1</v>
      </c>
      <c r="EB1585">
        <f t="shared" si="1273"/>
        <v>0</v>
      </c>
      <c r="EC1585">
        <f t="shared" si="1274"/>
        <v>6.892583563070227</v>
      </c>
      <c r="EF1585">
        <v>1578</v>
      </c>
      <c r="EG1585">
        <v>19.914118582529053</v>
      </c>
      <c r="EH1585">
        <v>20.23521819359835</v>
      </c>
      <c r="EJ1585">
        <f t="shared" si="1275"/>
        <v>0</v>
      </c>
      <c r="EK1585">
        <f t="shared" si="1276"/>
        <v>1</v>
      </c>
      <c r="EL1585">
        <f t="shared" si="1277"/>
        <v>0.32109961106929674</v>
      </c>
      <c r="EO1585">
        <v>1578</v>
      </c>
      <c r="EP1585">
        <v>20.493292221629982</v>
      </c>
      <c r="EQ1585">
        <v>22.5596945428697</v>
      </c>
      <c r="ES1585">
        <f t="shared" si="1278"/>
        <v>0</v>
      </c>
      <c r="ET1585">
        <f t="shared" si="1279"/>
        <v>1</v>
      </c>
      <c r="EU1585">
        <f t="shared" si="1280"/>
        <v>2.0664023212397176</v>
      </c>
    </row>
    <row r="1586" spans="1:151" x14ac:dyDescent="0.25">
      <c r="A1586">
        <v>1579</v>
      </c>
      <c r="B1586">
        <v>9.7323449203110002</v>
      </c>
      <c r="C1586">
        <v>31.716357509562176</v>
      </c>
      <c r="E1586">
        <f t="shared" si="1281"/>
        <v>0</v>
      </c>
      <c r="F1586">
        <f t="shared" si="1232"/>
        <v>1</v>
      </c>
      <c r="G1586">
        <f t="shared" si="1282"/>
        <v>21.984012589251176</v>
      </c>
      <c r="J1586">
        <v>1579</v>
      </c>
      <c r="K1586">
        <v>28.883116716273271</v>
      </c>
      <c r="L1586">
        <v>16.246053042089585</v>
      </c>
      <c r="N1586">
        <f t="shared" si="1233"/>
        <v>1</v>
      </c>
      <c r="O1586">
        <f t="shared" si="1234"/>
        <v>0</v>
      </c>
      <c r="P1586">
        <f t="shared" si="1235"/>
        <v>12.637063674183686</v>
      </c>
      <c r="S1586">
        <v>1579</v>
      </c>
      <c r="T1586">
        <v>17.69385853192825</v>
      </c>
      <c r="U1586">
        <v>27.962801413761749</v>
      </c>
      <c r="W1586">
        <f t="shared" si="1236"/>
        <v>0</v>
      </c>
      <c r="X1586">
        <f t="shared" si="1237"/>
        <v>1</v>
      </c>
      <c r="Y1586">
        <f t="shared" si="1238"/>
        <v>10.2689428818335</v>
      </c>
      <c r="AB1586">
        <v>1579</v>
      </c>
      <c r="AC1586">
        <v>15.904503329265136</v>
      </c>
      <c r="AD1586">
        <v>18.381882163877716</v>
      </c>
      <c r="AF1586">
        <f t="shared" si="1239"/>
        <v>0</v>
      </c>
      <c r="AG1586">
        <f t="shared" si="1240"/>
        <v>1</v>
      </c>
      <c r="AH1586">
        <f t="shared" si="1241"/>
        <v>2.4773788346125798</v>
      </c>
      <c r="AK1586">
        <v>1579</v>
      </c>
      <c r="AL1586">
        <v>27.175674021451208</v>
      </c>
      <c r="AM1586">
        <v>15.86155171201618</v>
      </c>
      <c r="AO1586">
        <f t="shared" si="1242"/>
        <v>1</v>
      </c>
      <c r="AP1586">
        <f t="shared" si="1243"/>
        <v>0</v>
      </c>
      <c r="AQ1586">
        <f t="shared" si="1244"/>
        <v>11.314122309435028</v>
      </c>
      <c r="AT1586">
        <v>1579</v>
      </c>
      <c r="AU1586">
        <v>17.989191945562069</v>
      </c>
      <c r="AV1586">
        <v>20.939551984478236</v>
      </c>
      <c r="AX1586">
        <f t="shared" si="1245"/>
        <v>0</v>
      </c>
      <c r="AY1586">
        <f t="shared" si="1246"/>
        <v>1</v>
      </c>
      <c r="AZ1586">
        <f t="shared" si="1247"/>
        <v>2.9503600389161662</v>
      </c>
      <c r="BC1586">
        <v>1579</v>
      </c>
      <c r="BD1586" t="e">
        <v>#N/A</v>
      </c>
      <c r="BE1586" t="e">
        <v>#N/A</v>
      </c>
      <c r="BG1586" t="e">
        <f t="shared" si="1248"/>
        <v>#N/A</v>
      </c>
      <c r="BH1586" t="e">
        <f t="shared" si="1249"/>
        <v>#N/A</v>
      </c>
      <c r="BI1586" t="e">
        <f t="shared" si="1250"/>
        <v>#N/A</v>
      </c>
      <c r="BL1586">
        <v>1579</v>
      </c>
      <c r="BM1586">
        <v>18.428631230103409</v>
      </c>
      <c r="BN1586">
        <v>12.55802482460377</v>
      </c>
      <c r="BP1586">
        <f t="shared" si="1251"/>
        <v>1</v>
      </c>
      <c r="BQ1586">
        <f t="shared" si="1252"/>
        <v>0</v>
      </c>
      <c r="BR1586">
        <f t="shared" si="1253"/>
        <v>5.8706064054996396</v>
      </c>
      <c r="BU1586">
        <v>1579</v>
      </c>
      <c r="BV1586">
        <v>17.856352820587773</v>
      </c>
      <c r="BW1586">
        <v>25.412356432189522</v>
      </c>
      <c r="BY1586">
        <f t="shared" si="1254"/>
        <v>0</v>
      </c>
      <c r="BZ1586">
        <f t="shared" si="1255"/>
        <v>1</v>
      </c>
      <c r="CA1586">
        <f t="shared" si="1256"/>
        <v>7.5560036116017493</v>
      </c>
      <c r="CD1586">
        <v>1579</v>
      </c>
      <c r="CE1586">
        <v>29.763640312933241</v>
      </c>
      <c r="CF1586">
        <v>16.73397454737896</v>
      </c>
      <c r="CH1586">
        <f t="shared" si="1257"/>
        <v>1</v>
      </c>
      <c r="CI1586">
        <f t="shared" si="1258"/>
        <v>0</v>
      </c>
      <c r="CJ1586">
        <f t="shared" si="1259"/>
        <v>13.029665765554281</v>
      </c>
      <c r="CM1586">
        <v>1579</v>
      </c>
      <c r="CN1586">
        <v>21.566771415194768</v>
      </c>
      <c r="CO1586">
        <v>14.500989202930132</v>
      </c>
      <c r="CQ1586">
        <f t="shared" si="1260"/>
        <v>1</v>
      </c>
      <c r="CR1586">
        <f t="shared" si="1261"/>
        <v>0</v>
      </c>
      <c r="CS1586">
        <f t="shared" si="1262"/>
        <v>7.0657822122646365</v>
      </c>
      <c r="CV1586">
        <v>1579</v>
      </c>
      <c r="CW1586">
        <v>21.157376242819897</v>
      </c>
      <c r="CX1586">
        <v>21.863845776629791</v>
      </c>
      <c r="CZ1586">
        <f t="shared" si="1263"/>
        <v>0</v>
      </c>
      <c r="DA1586">
        <f t="shared" si="1264"/>
        <v>1</v>
      </c>
      <c r="DB1586">
        <f t="shared" si="1265"/>
        <v>0.7064695338098943</v>
      </c>
      <c r="DE1586">
        <v>1579</v>
      </c>
      <c r="DF1586">
        <v>20.249702465690842</v>
      </c>
      <c r="DG1586">
        <v>14.840095474334852</v>
      </c>
      <c r="DI1586">
        <f t="shared" si="1266"/>
        <v>1</v>
      </c>
      <c r="DJ1586">
        <f t="shared" si="1267"/>
        <v>0</v>
      </c>
      <c r="DK1586">
        <f t="shared" si="1268"/>
        <v>5.4096069913559894</v>
      </c>
      <c r="DN1586">
        <v>1579</v>
      </c>
      <c r="DO1586">
        <v>20.006177333989619</v>
      </c>
      <c r="DP1586">
        <v>24.374469672958259</v>
      </c>
      <c r="DR1586">
        <f t="shared" si="1269"/>
        <v>0</v>
      </c>
      <c r="DS1586">
        <f t="shared" si="1270"/>
        <v>1</v>
      </c>
      <c r="DT1586">
        <f t="shared" si="1271"/>
        <v>4.3682923389686401</v>
      </c>
      <c r="DW1586">
        <v>1579</v>
      </c>
      <c r="DX1586">
        <v>12.34501622680475</v>
      </c>
      <c r="DY1586">
        <v>25.487747155358935</v>
      </c>
      <c r="EA1586">
        <f t="shared" si="1272"/>
        <v>0</v>
      </c>
      <c r="EB1586">
        <f t="shared" si="1273"/>
        <v>1</v>
      </c>
      <c r="EC1586">
        <f t="shared" si="1274"/>
        <v>13.142730928554185</v>
      </c>
      <c r="EF1586">
        <v>1579</v>
      </c>
      <c r="EG1586">
        <v>21.802669825896032</v>
      </c>
      <c r="EH1586">
        <v>9.7555754496266935</v>
      </c>
      <c r="EJ1586">
        <f t="shared" si="1275"/>
        <v>1</v>
      </c>
      <c r="EK1586">
        <f t="shared" si="1276"/>
        <v>0</v>
      </c>
      <c r="EL1586">
        <f t="shared" si="1277"/>
        <v>12.047094376269339</v>
      </c>
      <c r="EO1586">
        <v>1579</v>
      </c>
      <c r="EP1586">
        <v>21.472616538242953</v>
      </c>
      <c r="EQ1586">
        <v>38.64140793944771</v>
      </c>
      <c r="ES1586">
        <f t="shared" si="1278"/>
        <v>0</v>
      </c>
      <c r="ET1586">
        <f t="shared" si="1279"/>
        <v>1</v>
      </c>
      <c r="EU1586">
        <f t="shared" si="1280"/>
        <v>17.168791401204757</v>
      </c>
    </row>
    <row r="1587" spans="1:151" x14ac:dyDescent="0.25">
      <c r="A1587">
        <v>1580</v>
      </c>
      <c r="B1587">
        <v>11.758924966069372</v>
      </c>
      <c r="C1587">
        <v>38.529703651406692</v>
      </c>
      <c r="E1587">
        <f t="shared" si="1281"/>
        <v>0</v>
      </c>
      <c r="F1587">
        <f t="shared" si="1232"/>
        <v>1</v>
      </c>
      <c r="G1587">
        <f t="shared" si="1282"/>
        <v>26.770778685337319</v>
      </c>
      <c r="J1587">
        <v>1580</v>
      </c>
      <c r="K1587">
        <v>22.374164486438158</v>
      </c>
      <c r="L1587">
        <v>33.014580745203148</v>
      </c>
      <c r="N1587">
        <f t="shared" si="1233"/>
        <v>0</v>
      </c>
      <c r="O1587">
        <f t="shared" si="1234"/>
        <v>1</v>
      </c>
      <c r="P1587">
        <f t="shared" si="1235"/>
        <v>10.64041625876499</v>
      </c>
      <c r="S1587">
        <v>1580</v>
      </c>
      <c r="T1587">
        <v>17.673506504856157</v>
      </c>
      <c r="U1587">
        <v>46.064276367260646</v>
      </c>
      <c r="W1587">
        <f t="shared" si="1236"/>
        <v>0</v>
      </c>
      <c r="X1587">
        <f t="shared" si="1237"/>
        <v>1</v>
      </c>
      <c r="Y1587">
        <f t="shared" si="1238"/>
        <v>28.39076986240449</v>
      </c>
      <c r="AB1587">
        <v>1580</v>
      </c>
      <c r="AC1587">
        <v>3.8466429281196532</v>
      </c>
      <c r="AD1587">
        <v>17.949934274497064</v>
      </c>
      <c r="AF1587">
        <f t="shared" si="1239"/>
        <v>0</v>
      </c>
      <c r="AG1587">
        <f t="shared" si="1240"/>
        <v>1</v>
      </c>
      <c r="AH1587">
        <f t="shared" si="1241"/>
        <v>14.103291346377411</v>
      </c>
      <c r="AK1587">
        <v>1580</v>
      </c>
      <c r="AL1587">
        <v>27.184879364881724</v>
      </c>
      <c r="AM1587">
        <v>30.012771802465711</v>
      </c>
      <c r="AO1587">
        <f t="shared" si="1242"/>
        <v>0</v>
      </c>
      <c r="AP1587">
        <f t="shared" si="1243"/>
        <v>1</v>
      </c>
      <c r="AQ1587">
        <f t="shared" si="1244"/>
        <v>2.8278924375839871</v>
      </c>
      <c r="AT1587">
        <v>1580</v>
      </c>
      <c r="AU1587">
        <v>20.224805175509331</v>
      </c>
      <c r="AV1587">
        <v>29.560548092766354</v>
      </c>
      <c r="AX1587">
        <f t="shared" si="1245"/>
        <v>0</v>
      </c>
      <c r="AY1587">
        <f t="shared" si="1246"/>
        <v>1</v>
      </c>
      <c r="AZ1587">
        <f t="shared" si="1247"/>
        <v>9.3357429172570221</v>
      </c>
      <c r="BC1587">
        <v>1580</v>
      </c>
      <c r="BD1587" t="e">
        <v>#N/A</v>
      </c>
      <c r="BE1587" t="e">
        <v>#N/A</v>
      </c>
      <c r="BG1587" t="e">
        <f t="shared" si="1248"/>
        <v>#N/A</v>
      </c>
      <c r="BH1587" t="e">
        <f t="shared" si="1249"/>
        <v>#N/A</v>
      </c>
      <c r="BI1587" t="e">
        <f t="shared" si="1250"/>
        <v>#N/A</v>
      </c>
      <c r="BL1587">
        <v>1580</v>
      </c>
      <c r="BM1587">
        <v>28.579048519634267</v>
      </c>
      <c r="BN1587">
        <v>11.686652722153411</v>
      </c>
      <c r="BP1587">
        <f t="shared" si="1251"/>
        <v>1</v>
      </c>
      <c r="BQ1587">
        <f t="shared" si="1252"/>
        <v>0</v>
      </c>
      <c r="BR1587">
        <f t="shared" si="1253"/>
        <v>16.892395797480855</v>
      </c>
      <c r="BU1587">
        <v>1580</v>
      </c>
      <c r="BV1587">
        <v>27.073456744715752</v>
      </c>
      <c r="BW1587">
        <v>29.940194585568165</v>
      </c>
      <c r="BY1587">
        <f t="shared" si="1254"/>
        <v>0</v>
      </c>
      <c r="BZ1587">
        <f t="shared" si="1255"/>
        <v>1</v>
      </c>
      <c r="CA1587">
        <f t="shared" si="1256"/>
        <v>2.8667378408524122</v>
      </c>
      <c r="CD1587">
        <v>1580</v>
      </c>
      <c r="CE1587">
        <v>26.144225723513983</v>
      </c>
      <c r="CF1587">
        <v>23.406873403241015</v>
      </c>
      <c r="CH1587">
        <f t="shared" si="1257"/>
        <v>1</v>
      </c>
      <c r="CI1587">
        <f t="shared" si="1258"/>
        <v>0</v>
      </c>
      <c r="CJ1587">
        <f t="shared" si="1259"/>
        <v>2.7373523202729686</v>
      </c>
      <c r="CM1587">
        <v>1580</v>
      </c>
      <c r="CN1587">
        <v>19.665768204064854</v>
      </c>
      <c r="CO1587">
        <v>8.6754673311992985</v>
      </c>
      <c r="CQ1587">
        <f t="shared" si="1260"/>
        <v>1</v>
      </c>
      <c r="CR1587">
        <f t="shared" si="1261"/>
        <v>0</v>
      </c>
      <c r="CS1587">
        <f t="shared" si="1262"/>
        <v>10.990300872865555</v>
      </c>
      <c r="CV1587">
        <v>1580</v>
      </c>
      <c r="CW1587">
        <v>19.446652067468648</v>
      </c>
      <c r="CX1587">
        <v>15.45093083819879</v>
      </c>
      <c r="CZ1587">
        <f t="shared" si="1263"/>
        <v>1</v>
      </c>
      <c r="DA1587">
        <f t="shared" si="1264"/>
        <v>0</v>
      </c>
      <c r="DB1587">
        <f t="shared" si="1265"/>
        <v>3.9957212292698578</v>
      </c>
      <c r="DE1587">
        <v>1580</v>
      </c>
      <c r="DF1587">
        <v>31.741008058534575</v>
      </c>
      <c r="DG1587">
        <v>25.334979477567039</v>
      </c>
      <c r="DI1587">
        <f t="shared" si="1266"/>
        <v>1</v>
      </c>
      <c r="DJ1587">
        <f t="shared" si="1267"/>
        <v>0</v>
      </c>
      <c r="DK1587">
        <f t="shared" si="1268"/>
        <v>6.4060285809675364</v>
      </c>
      <c r="DN1587">
        <v>1580</v>
      </c>
      <c r="DO1587">
        <v>19.458466121841113</v>
      </c>
      <c r="DP1587">
        <v>29.019739700824601</v>
      </c>
      <c r="DR1587">
        <f t="shared" si="1269"/>
        <v>0</v>
      </c>
      <c r="DS1587">
        <f t="shared" si="1270"/>
        <v>1</v>
      </c>
      <c r="DT1587">
        <f t="shared" si="1271"/>
        <v>9.5612735789834886</v>
      </c>
      <c r="DW1587">
        <v>1580</v>
      </c>
      <c r="DX1587">
        <v>19.302260982327159</v>
      </c>
      <c r="DY1587">
        <v>21.694323129617107</v>
      </c>
      <c r="EA1587">
        <f t="shared" si="1272"/>
        <v>0</v>
      </c>
      <c r="EB1587">
        <f t="shared" si="1273"/>
        <v>1</v>
      </c>
      <c r="EC1587">
        <f t="shared" si="1274"/>
        <v>2.3920621472899484</v>
      </c>
      <c r="EF1587">
        <v>1580</v>
      </c>
      <c r="EG1587">
        <v>21.867532703105677</v>
      </c>
      <c r="EH1587">
        <v>12.088414541541258</v>
      </c>
      <c r="EJ1587">
        <f t="shared" si="1275"/>
        <v>1</v>
      </c>
      <c r="EK1587">
        <f t="shared" si="1276"/>
        <v>0</v>
      </c>
      <c r="EL1587">
        <f t="shared" si="1277"/>
        <v>9.7791181615644192</v>
      </c>
      <c r="EO1587">
        <v>1580</v>
      </c>
      <c r="EP1587">
        <v>22.86313747021287</v>
      </c>
      <c r="EQ1587">
        <v>22.68300801018421</v>
      </c>
      <c r="ES1587">
        <f t="shared" si="1278"/>
        <v>1</v>
      </c>
      <c r="ET1587">
        <f t="shared" si="1279"/>
        <v>0</v>
      </c>
      <c r="EU1587">
        <f t="shared" si="1280"/>
        <v>0.18012946002865959</v>
      </c>
    </row>
    <row r="1588" spans="1:151" x14ac:dyDescent="0.25">
      <c r="A1588">
        <v>1581</v>
      </c>
      <c r="B1588">
        <v>12.110013686987369</v>
      </c>
      <c r="C1588">
        <v>23.942043605418263</v>
      </c>
      <c r="E1588">
        <f t="shared" si="1281"/>
        <v>0</v>
      </c>
      <c r="F1588">
        <f t="shared" si="1232"/>
        <v>1</v>
      </c>
      <c r="G1588">
        <f t="shared" si="1282"/>
        <v>11.832029918430894</v>
      </c>
      <c r="J1588">
        <v>1581</v>
      </c>
      <c r="K1588">
        <v>13.775399899742299</v>
      </c>
      <c r="L1588">
        <v>28.679272429783943</v>
      </c>
      <c r="N1588">
        <f t="shared" si="1233"/>
        <v>0</v>
      </c>
      <c r="O1588">
        <f t="shared" si="1234"/>
        <v>1</v>
      </c>
      <c r="P1588">
        <f t="shared" si="1235"/>
        <v>14.903872530041644</v>
      </c>
      <c r="S1588">
        <v>1581</v>
      </c>
      <c r="T1588">
        <v>17.08554218632003</v>
      </c>
      <c r="U1588">
        <v>59.494730513921425</v>
      </c>
      <c r="W1588">
        <f t="shared" si="1236"/>
        <v>0</v>
      </c>
      <c r="X1588">
        <f t="shared" si="1237"/>
        <v>1</v>
      </c>
      <c r="Y1588">
        <f t="shared" si="1238"/>
        <v>42.409188327601399</v>
      </c>
      <c r="AB1588">
        <v>1581</v>
      </c>
      <c r="AC1588">
        <v>25.314937374325527</v>
      </c>
      <c r="AD1588">
        <v>17.858575442988059</v>
      </c>
      <c r="AF1588">
        <f t="shared" si="1239"/>
        <v>1</v>
      </c>
      <c r="AG1588">
        <f t="shared" si="1240"/>
        <v>0</v>
      </c>
      <c r="AH1588">
        <f t="shared" si="1241"/>
        <v>7.4563619313374687</v>
      </c>
      <c r="AK1588">
        <v>1581</v>
      </c>
      <c r="AL1588">
        <v>12.26306037544057</v>
      </c>
      <c r="AM1588">
        <v>19.660345483048093</v>
      </c>
      <c r="AO1588">
        <f t="shared" si="1242"/>
        <v>0</v>
      </c>
      <c r="AP1588">
        <f t="shared" si="1243"/>
        <v>1</v>
      </c>
      <c r="AQ1588">
        <f t="shared" si="1244"/>
        <v>7.397285107607523</v>
      </c>
      <c r="AT1588">
        <v>1581</v>
      </c>
      <c r="AU1588">
        <v>19.711575180544543</v>
      </c>
      <c r="AV1588">
        <v>8.9001610684480301</v>
      </c>
      <c r="AX1588">
        <f t="shared" si="1245"/>
        <v>1</v>
      </c>
      <c r="AY1588">
        <f t="shared" si="1246"/>
        <v>0</v>
      </c>
      <c r="AZ1588">
        <f t="shared" si="1247"/>
        <v>10.811414112096513</v>
      </c>
      <c r="BC1588">
        <v>1581</v>
      </c>
      <c r="BD1588" t="e">
        <v>#N/A</v>
      </c>
      <c r="BE1588" t="e">
        <v>#N/A</v>
      </c>
      <c r="BG1588" t="e">
        <f t="shared" si="1248"/>
        <v>#N/A</v>
      </c>
      <c r="BH1588" t="e">
        <f t="shared" si="1249"/>
        <v>#N/A</v>
      </c>
      <c r="BI1588" t="e">
        <f t="shared" si="1250"/>
        <v>#N/A</v>
      </c>
      <c r="BL1588">
        <v>1581</v>
      </c>
      <c r="BM1588">
        <v>18.787711518707738</v>
      </c>
      <c r="BN1588">
        <v>15.315520721079979</v>
      </c>
      <c r="BP1588">
        <f t="shared" si="1251"/>
        <v>1</v>
      </c>
      <c r="BQ1588">
        <f t="shared" si="1252"/>
        <v>0</v>
      </c>
      <c r="BR1588">
        <f t="shared" si="1253"/>
        <v>3.4721907976277588</v>
      </c>
      <c r="BU1588">
        <v>1581</v>
      </c>
      <c r="BV1588">
        <v>30.463796206671699</v>
      </c>
      <c r="BW1588">
        <v>16.615628519650368</v>
      </c>
      <c r="BY1588">
        <f t="shared" si="1254"/>
        <v>1</v>
      </c>
      <c r="BZ1588">
        <f t="shared" si="1255"/>
        <v>0</v>
      </c>
      <c r="CA1588">
        <f t="shared" si="1256"/>
        <v>13.848167687021331</v>
      </c>
      <c r="CD1588">
        <v>1581</v>
      </c>
      <c r="CE1588">
        <v>22.30588841946377</v>
      </c>
      <c r="CF1588">
        <v>23.814932925861545</v>
      </c>
      <c r="CH1588">
        <f t="shared" si="1257"/>
        <v>0</v>
      </c>
      <c r="CI1588">
        <f t="shared" si="1258"/>
        <v>1</v>
      </c>
      <c r="CJ1588">
        <f t="shared" si="1259"/>
        <v>1.5090445063977747</v>
      </c>
      <c r="CM1588">
        <v>1581</v>
      </c>
      <c r="CN1588">
        <v>21.558261721628323</v>
      </c>
      <c r="CO1588">
        <v>20.493503776491867</v>
      </c>
      <c r="CQ1588">
        <f t="shared" si="1260"/>
        <v>1</v>
      </c>
      <c r="CR1588">
        <f t="shared" si="1261"/>
        <v>0</v>
      </c>
      <c r="CS1588">
        <f t="shared" si="1262"/>
        <v>1.0647579451364564</v>
      </c>
      <c r="CV1588">
        <v>1581</v>
      </c>
      <c r="CW1588">
        <v>25.666773977188257</v>
      </c>
      <c r="CX1588">
        <v>19.995083182649175</v>
      </c>
      <c r="CZ1588">
        <f t="shared" si="1263"/>
        <v>1</v>
      </c>
      <c r="DA1588">
        <f t="shared" si="1264"/>
        <v>0</v>
      </c>
      <c r="DB1588">
        <f t="shared" si="1265"/>
        <v>5.6716907945390815</v>
      </c>
      <c r="DE1588">
        <v>1581</v>
      </c>
      <c r="DF1588">
        <v>28.118742203606587</v>
      </c>
      <c r="DG1588">
        <v>18.234503877353387</v>
      </c>
      <c r="DI1588">
        <f t="shared" si="1266"/>
        <v>1</v>
      </c>
      <c r="DJ1588">
        <f t="shared" si="1267"/>
        <v>0</v>
      </c>
      <c r="DK1588">
        <f t="shared" si="1268"/>
        <v>9.8842383262532003</v>
      </c>
      <c r="DN1588">
        <v>1581</v>
      </c>
      <c r="DO1588">
        <v>24.613129459493834</v>
      </c>
      <c r="DP1588">
        <v>21.78669219295092</v>
      </c>
      <c r="DR1588">
        <f t="shared" si="1269"/>
        <v>1</v>
      </c>
      <c r="DS1588">
        <f t="shared" si="1270"/>
        <v>0</v>
      </c>
      <c r="DT1588">
        <f t="shared" si="1271"/>
        <v>2.8264372665429143</v>
      </c>
      <c r="DW1588">
        <v>1581</v>
      </c>
      <c r="DX1588">
        <v>13.639478909098292</v>
      </c>
      <c r="DY1588">
        <v>19.404715637295268</v>
      </c>
      <c r="EA1588">
        <f t="shared" si="1272"/>
        <v>0</v>
      </c>
      <c r="EB1588">
        <f t="shared" si="1273"/>
        <v>1</v>
      </c>
      <c r="EC1588">
        <f t="shared" si="1274"/>
        <v>5.7652367281969763</v>
      </c>
      <c r="EF1588">
        <v>1581</v>
      </c>
      <c r="EG1588">
        <v>23.178827166613505</v>
      </c>
      <c r="EH1588">
        <v>17.403242064004335</v>
      </c>
      <c r="EJ1588">
        <f t="shared" si="1275"/>
        <v>1</v>
      </c>
      <c r="EK1588">
        <f t="shared" si="1276"/>
        <v>0</v>
      </c>
      <c r="EL1588">
        <f t="shared" si="1277"/>
        <v>5.7755851026091705</v>
      </c>
      <c r="EO1588">
        <v>1581</v>
      </c>
      <c r="EP1588">
        <v>25.39903381265318</v>
      </c>
      <c r="EQ1588">
        <v>42.616986541225742</v>
      </c>
      <c r="ES1588">
        <f t="shared" si="1278"/>
        <v>0</v>
      </c>
      <c r="ET1588">
        <f t="shared" si="1279"/>
        <v>1</v>
      </c>
      <c r="EU1588">
        <f t="shared" si="1280"/>
        <v>17.217952728572563</v>
      </c>
    </row>
    <row r="1589" spans="1:151" x14ac:dyDescent="0.25">
      <c r="A1589">
        <v>1582</v>
      </c>
      <c r="B1589">
        <v>16.838155045919862</v>
      </c>
      <c r="C1589">
        <v>33.360790191242543</v>
      </c>
      <c r="E1589">
        <f t="shared" si="1281"/>
        <v>0</v>
      </c>
      <c r="F1589">
        <f t="shared" si="1232"/>
        <v>1</v>
      </c>
      <c r="G1589">
        <f t="shared" si="1282"/>
        <v>16.522635145322681</v>
      </c>
      <c r="J1589">
        <v>1582</v>
      </c>
      <c r="K1589">
        <v>26.680512618664743</v>
      </c>
      <c r="L1589">
        <v>33.889876012134664</v>
      </c>
      <c r="N1589">
        <f t="shared" si="1233"/>
        <v>0</v>
      </c>
      <c r="O1589">
        <f t="shared" si="1234"/>
        <v>1</v>
      </c>
      <c r="P1589">
        <f t="shared" si="1235"/>
        <v>7.2093633934699213</v>
      </c>
      <c r="S1589">
        <v>1582</v>
      </c>
      <c r="T1589">
        <v>18.294779844586341</v>
      </c>
      <c r="U1589">
        <v>26.668613789095762</v>
      </c>
      <c r="W1589">
        <f t="shared" si="1236"/>
        <v>0</v>
      </c>
      <c r="X1589">
        <f t="shared" si="1237"/>
        <v>1</v>
      </c>
      <c r="Y1589">
        <f t="shared" si="1238"/>
        <v>8.3738339445094212</v>
      </c>
      <c r="AB1589">
        <v>1582</v>
      </c>
      <c r="AC1589">
        <v>28.416506841710753</v>
      </c>
      <c r="AD1589">
        <v>17.303422838575564</v>
      </c>
      <c r="AF1589">
        <f t="shared" si="1239"/>
        <v>1</v>
      </c>
      <c r="AG1589">
        <f t="shared" si="1240"/>
        <v>0</v>
      </c>
      <c r="AH1589">
        <f t="shared" si="1241"/>
        <v>11.113084003135189</v>
      </c>
      <c r="AK1589">
        <v>1582</v>
      </c>
      <c r="AL1589">
        <v>20.177037947677331</v>
      </c>
      <c r="AM1589">
        <v>34.336188068655282</v>
      </c>
      <c r="AO1589">
        <f t="shared" si="1242"/>
        <v>0</v>
      </c>
      <c r="AP1589">
        <f t="shared" si="1243"/>
        <v>1</v>
      </c>
      <c r="AQ1589">
        <f t="shared" si="1244"/>
        <v>14.159150120977952</v>
      </c>
      <c r="AT1589">
        <v>1582</v>
      </c>
      <c r="AU1589">
        <v>22.721721684263727</v>
      </c>
      <c r="AV1589">
        <v>27.887954113722078</v>
      </c>
      <c r="AX1589">
        <f t="shared" si="1245"/>
        <v>0</v>
      </c>
      <c r="AY1589">
        <f t="shared" si="1246"/>
        <v>1</v>
      </c>
      <c r="AZ1589">
        <f t="shared" si="1247"/>
        <v>5.1662324294583506</v>
      </c>
      <c r="BC1589">
        <v>1582</v>
      </c>
      <c r="BD1589" t="e">
        <v>#N/A</v>
      </c>
      <c r="BE1589" t="e">
        <v>#N/A</v>
      </c>
      <c r="BG1589" t="e">
        <f t="shared" si="1248"/>
        <v>#N/A</v>
      </c>
      <c r="BH1589" t="e">
        <f t="shared" si="1249"/>
        <v>#N/A</v>
      </c>
      <c r="BI1589" t="e">
        <f t="shared" si="1250"/>
        <v>#N/A</v>
      </c>
      <c r="BL1589">
        <v>1582</v>
      </c>
      <c r="BM1589">
        <v>25.20802843127376</v>
      </c>
      <c r="BN1589">
        <v>9.5933500222443069</v>
      </c>
      <c r="BP1589">
        <f t="shared" si="1251"/>
        <v>1</v>
      </c>
      <c r="BQ1589">
        <f t="shared" si="1252"/>
        <v>0</v>
      </c>
      <c r="BR1589">
        <f t="shared" si="1253"/>
        <v>15.614678409029453</v>
      </c>
      <c r="BU1589">
        <v>1582</v>
      </c>
      <c r="BV1589">
        <v>18.214449473878812</v>
      </c>
      <c r="BW1589">
        <v>24.206015632700591</v>
      </c>
      <c r="BY1589">
        <f t="shared" si="1254"/>
        <v>0</v>
      </c>
      <c r="BZ1589">
        <f t="shared" si="1255"/>
        <v>1</v>
      </c>
      <c r="CA1589">
        <f t="shared" si="1256"/>
        <v>5.9915661588217795</v>
      </c>
      <c r="CD1589">
        <v>1582</v>
      </c>
      <c r="CE1589">
        <v>17.36514240824771</v>
      </c>
      <c r="CF1589">
        <v>36.855940703871639</v>
      </c>
      <c r="CH1589">
        <f t="shared" si="1257"/>
        <v>0</v>
      </c>
      <c r="CI1589">
        <f t="shared" si="1258"/>
        <v>1</v>
      </c>
      <c r="CJ1589">
        <f t="shared" si="1259"/>
        <v>19.490798295623929</v>
      </c>
      <c r="CM1589">
        <v>1582</v>
      </c>
      <c r="CN1589">
        <v>17.349885660530035</v>
      </c>
      <c r="CO1589">
        <v>17.896615170346742</v>
      </c>
      <c r="CQ1589">
        <f t="shared" si="1260"/>
        <v>0</v>
      </c>
      <c r="CR1589">
        <f t="shared" si="1261"/>
        <v>1</v>
      </c>
      <c r="CS1589">
        <f t="shared" si="1262"/>
        <v>0.54672950981670709</v>
      </c>
      <c r="CV1589">
        <v>1582</v>
      </c>
      <c r="CW1589">
        <v>22.614598258959319</v>
      </c>
      <c r="CX1589">
        <v>17.396945054915918</v>
      </c>
      <c r="CZ1589">
        <f t="shared" si="1263"/>
        <v>1</v>
      </c>
      <c r="DA1589">
        <f t="shared" si="1264"/>
        <v>0</v>
      </c>
      <c r="DB1589">
        <f t="shared" si="1265"/>
        <v>5.2176532040434012</v>
      </c>
      <c r="DE1589">
        <v>1582</v>
      </c>
      <c r="DF1589">
        <v>26.695349198286735</v>
      </c>
      <c r="DG1589">
        <v>27.850421388542856</v>
      </c>
      <c r="DI1589">
        <f t="shared" si="1266"/>
        <v>0</v>
      </c>
      <c r="DJ1589">
        <f t="shared" si="1267"/>
        <v>1</v>
      </c>
      <c r="DK1589">
        <f t="shared" si="1268"/>
        <v>1.1550721902561207</v>
      </c>
      <c r="DN1589">
        <v>1582</v>
      </c>
      <c r="DO1589">
        <v>28.879883207802692</v>
      </c>
      <c r="DP1589">
        <v>19.059755789165223</v>
      </c>
      <c r="DR1589">
        <f t="shared" si="1269"/>
        <v>1</v>
      </c>
      <c r="DS1589">
        <f t="shared" si="1270"/>
        <v>0</v>
      </c>
      <c r="DT1589">
        <f t="shared" si="1271"/>
        <v>9.820127418637469</v>
      </c>
      <c r="DW1589">
        <v>1582</v>
      </c>
      <c r="DX1589">
        <v>23.313468671684621</v>
      </c>
      <c r="DY1589">
        <v>24.908173038650528</v>
      </c>
      <c r="EA1589">
        <f t="shared" si="1272"/>
        <v>0</v>
      </c>
      <c r="EB1589">
        <f t="shared" si="1273"/>
        <v>1</v>
      </c>
      <c r="EC1589">
        <f t="shared" si="1274"/>
        <v>1.5947043669659067</v>
      </c>
      <c r="EF1589">
        <v>1582</v>
      </c>
      <c r="EG1589">
        <v>20.703935763749811</v>
      </c>
      <c r="EH1589">
        <v>13.975946379229068</v>
      </c>
      <c r="EJ1589">
        <f t="shared" si="1275"/>
        <v>1</v>
      </c>
      <c r="EK1589">
        <f t="shared" si="1276"/>
        <v>0</v>
      </c>
      <c r="EL1589">
        <f t="shared" si="1277"/>
        <v>6.7279893845207432</v>
      </c>
      <c r="EO1589">
        <v>1582</v>
      </c>
      <c r="EP1589">
        <v>27.780988762727585</v>
      </c>
      <c r="EQ1589">
        <v>20.783280822107351</v>
      </c>
      <c r="ES1589">
        <f t="shared" si="1278"/>
        <v>1</v>
      </c>
      <c r="ET1589">
        <f t="shared" si="1279"/>
        <v>0</v>
      </c>
      <c r="EU1589">
        <f t="shared" si="1280"/>
        <v>6.9977079406202343</v>
      </c>
    </row>
    <row r="1590" spans="1:151" x14ac:dyDescent="0.25">
      <c r="A1590">
        <v>1583</v>
      </c>
      <c r="B1590">
        <v>8.1081913115738082</v>
      </c>
      <c r="C1590">
        <v>41.807946180180799</v>
      </c>
      <c r="E1590">
        <f t="shared" si="1281"/>
        <v>0</v>
      </c>
      <c r="F1590">
        <f t="shared" si="1232"/>
        <v>1</v>
      </c>
      <c r="G1590">
        <f t="shared" si="1282"/>
        <v>33.699754868606988</v>
      </c>
      <c r="J1590">
        <v>1583</v>
      </c>
      <c r="K1590">
        <v>19.870257390007204</v>
      </c>
      <c r="L1590">
        <v>32.440402600563957</v>
      </c>
      <c r="N1590">
        <f t="shared" si="1233"/>
        <v>0</v>
      </c>
      <c r="O1590">
        <f t="shared" si="1234"/>
        <v>1</v>
      </c>
      <c r="P1590">
        <f t="shared" si="1235"/>
        <v>12.570145210556753</v>
      </c>
      <c r="S1590">
        <v>1583</v>
      </c>
      <c r="T1590">
        <v>20.712328127770046</v>
      </c>
      <c r="U1590">
        <v>48.429699734906194</v>
      </c>
      <c r="W1590">
        <f t="shared" si="1236"/>
        <v>0</v>
      </c>
      <c r="X1590">
        <f t="shared" si="1237"/>
        <v>1</v>
      </c>
      <c r="Y1590">
        <f t="shared" si="1238"/>
        <v>27.717371607136148</v>
      </c>
      <c r="AB1590">
        <v>1583</v>
      </c>
      <c r="AC1590">
        <v>22.205728275092206</v>
      </c>
      <c r="AD1590">
        <v>17.967420904636757</v>
      </c>
      <c r="AF1590">
        <f t="shared" si="1239"/>
        <v>1</v>
      </c>
      <c r="AG1590">
        <f t="shared" si="1240"/>
        <v>0</v>
      </c>
      <c r="AH1590">
        <f t="shared" si="1241"/>
        <v>4.2383073704554484</v>
      </c>
      <c r="AK1590">
        <v>1583</v>
      </c>
      <c r="AL1590">
        <v>27.406654351219657</v>
      </c>
      <c r="AM1590">
        <v>23.421487026877628</v>
      </c>
      <c r="AO1590">
        <f t="shared" si="1242"/>
        <v>1</v>
      </c>
      <c r="AP1590">
        <f t="shared" si="1243"/>
        <v>0</v>
      </c>
      <c r="AQ1590">
        <f t="shared" si="1244"/>
        <v>3.9851673243420294</v>
      </c>
      <c r="AT1590">
        <v>1583</v>
      </c>
      <c r="AU1590">
        <v>14.587496266498844</v>
      </c>
      <c r="AV1590">
        <v>12.199275322186441</v>
      </c>
      <c r="AX1590">
        <f t="shared" si="1245"/>
        <v>1</v>
      </c>
      <c r="AY1590">
        <f t="shared" si="1246"/>
        <v>0</v>
      </c>
      <c r="AZ1590">
        <f t="shared" si="1247"/>
        <v>2.3882209443124029</v>
      </c>
      <c r="BC1590">
        <v>1583</v>
      </c>
      <c r="BD1590" t="e">
        <v>#N/A</v>
      </c>
      <c r="BE1590" t="e">
        <v>#N/A</v>
      </c>
      <c r="BG1590" t="e">
        <f t="shared" si="1248"/>
        <v>#N/A</v>
      </c>
      <c r="BH1590" t="e">
        <f t="shared" si="1249"/>
        <v>#N/A</v>
      </c>
      <c r="BI1590" t="e">
        <f t="shared" si="1250"/>
        <v>#N/A</v>
      </c>
      <c r="BL1590">
        <v>1583</v>
      </c>
      <c r="BM1590">
        <v>32.05870143974078</v>
      </c>
      <c r="BN1590">
        <v>12.415537479625536</v>
      </c>
      <c r="BP1590">
        <f t="shared" si="1251"/>
        <v>1</v>
      </c>
      <c r="BQ1590">
        <f t="shared" si="1252"/>
        <v>0</v>
      </c>
      <c r="BR1590">
        <f t="shared" si="1253"/>
        <v>19.643163960115245</v>
      </c>
      <c r="BU1590">
        <v>1583</v>
      </c>
      <c r="BV1590">
        <v>7.3001112087735791</v>
      </c>
      <c r="BW1590">
        <v>25.320792949942728</v>
      </c>
      <c r="BY1590">
        <f t="shared" si="1254"/>
        <v>0</v>
      </c>
      <c r="BZ1590">
        <f t="shared" si="1255"/>
        <v>1</v>
      </c>
      <c r="CA1590">
        <f t="shared" si="1256"/>
        <v>18.020681741169149</v>
      </c>
      <c r="CD1590">
        <v>1583</v>
      </c>
      <c r="CE1590">
        <v>20.050385252840854</v>
      </c>
      <c r="CF1590">
        <v>33.345140520965359</v>
      </c>
      <c r="CH1590">
        <f t="shared" si="1257"/>
        <v>0</v>
      </c>
      <c r="CI1590">
        <f t="shared" si="1258"/>
        <v>1</v>
      </c>
      <c r="CJ1590">
        <f t="shared" si="1259"/>
        <v>13.294755268124504</v>
      </c>
      <c r="CM1590">
        <v>1583</v>
      </c>
      <c r="CN1590">
        <v>22.633615536404491</v>
      </c>
      <c r="CO1590">
        <v>18.945785017085456</v>
      </c>
      <c r="CQ1590">
        <f t="shared" si="1260"/>
        <v>1</v>
      </c>
      <c r="CR1590">
        <f t="shared" si="1261"/>
        <v>0</v>
      </c>
      <c r="CS1590">
        <f t="shared" si="1262"/>
        <v>3.6878305193190357</v>
      </c>
      <c r="CV1590">
        <v>1583</v>
      </c>
      <c r="CW1590">
        <v>23.173519391708954</v>
      </c>
      <c r="CX1590">
        <v>10.053841205058511</v>
      </c>
      <c r="CZ1590">
        <f t="shared" si="1263"/>
        <v>1</v>
      </c>
      <c r="DA1590">
        <f t="shared" si="1264"/>
        <v>0</v>
      </c>
      <c r="DB1590">
        <f t="shared" si="1265"/>
        <v>13.119678186650443</v>
      </c>
      <c r="DE1590">
        <v>1583</v>
      </c>
      <c r="DF1590">
        <v>25.613848694084346</v>
      </c>
      <c r="DG1590">
        <v>9.4828145753787538</v>
      </c>
      <c r="DI1590">
        <f t="shared" si="1266"/>
        <v>1</v>
      </c>
      <c r="DJ1590">
        <f t="shared" si="1267"/>
        <v>0</v>
      </c>
      <c r="DK1590">
        <f t="shared" si="1268"/>
        <v>16.131034118705593</v>
      </c>
      <c r="DN1590">
        <v>1583</v>
      </c>
      <c r="DO1590">
        <v>27.048519030450876</v>
      </c>
      <c r="DP1590">
        <v>24.310141391276989</v>
      </c>
      <c r="DR1590">
        <f t="shared" si="1269"/>
        <v>1</v>
      </c>
      <c r="DS1590">
        <f t="shared" si="1270"/>
        <v>0</v>
      </c>
      <c r="DT1590">
        <f t="shared" si="1271"/>
        <v>2.738377639173887</v>
      </c>
      <c r="DW1590">
        <v>1583</v>
      </c>
      <c r="DX1590">
        <v>17.644986936434353</v>
      </c>
      <c r="DY1590">
        <v>37.634462394481218</v>
      </c>
      <c r="EA1590">
        <f t="shared" si="1272"/>
        <v>0</v>
      </c>
      <c r="EB1590">
        <f t="shared" si="1273"/>
        <v>1</v>
      </c>
      <c r="EC1590">
        <f t="shared" si="1274"/>
        <v>19.989475458046865</v>
      </c>
      <c r="EF1590">
        <v>1583</v>
      </c>
      <c r="EG1590">
        <v>18.041164775688095</v>
      </c>
      <c r="EH1590">
        <v>13.051636792666205</v>
      </c>
      <c r="EJ1590">
        <f t="shared" si="1275"/>
        <v>1</v>
      </c>
      <c r="EK1590">
        <f t="shared" si="1276"/>
        <v>0</v>
      </c>
      <c r="EL1590">
        <f t="shared" si="1277"/>
        <v>4.9895279830218904</v>
      </c>
      <c r="EO1590">
        <v>1583</v>
      </c>
      <c r="EP1590">
        <v>20.426679615959131</v>
      </c>
      <c r="EQ1590">
        <v>0.72514721446281882</v>
      </c>
      <c r="ES1590">
        <f t="shared" si="1278"/>
        <v>1</v>
      </c>
      <c r="ET1590">
        <f t="shared" si="1279"/>
        <v>0</v>
      </c>
      <c r="EU1590">
        <f t="shared" si="1280"/>
        <v>19.701532401496312</v>
      </c>
    </row>
    <row r="1591" spans="1:151" x14ac:dyDescent="0.25">
      <c r="A1591">
        <v>1584</v>
      </c>
      <c r="B1591">
        <v>11.497908901203292</v>
      </c>
      <c r="C1591">
        <v>22.782388819589706</v>
      </c>
      <c r="E1591">
        <f t="shared" si="1281"/>
        <v>0</v>
      </c>
      <c r="F1591">
        <f t="shared" si="1232"/>
        <v>1</v>
      </c>
      <c r="G1591">
        <f t="shared" si="1282"/>
        <v>11.284479918386413</v>
      </c>
      <c r="J1591">
        <v>1584</v>
      </c>
      <c r="K1591">
        <v>12.608686033795287</v>
      </c>
      <c r="L1591">
        <v>23.927228473980751</v>
      </c>
      <c r="N1591">
        <f t="shared" si="1233"/>
        <v>0</v>
      </c>
      <c r="O1591">
        <f t="shared" si="1234"/>
        <v>1</v>
      </c>
      <c r="P1591">
        <f t="shared" si="1235"/>
        <v>11.318542440185464</v>
      </c>
      <c r="S1591">
        <v>1584</v>
      </c>
      <c r="T1591">
        <v>19.69933936287023</v>
      </c>
      <c r="U1591">
        <v>30.276027129554876</v>
      </c>
      <c r="W1591">
        <f t="shared" si="1236"/>
        <v>0</v>
      </c>
      <c r="X1591">
        <f t="shared" si="1237"/>
        <v>1</v>
      </c>
      <c r="Y1591">
        <f t="shared" si="1238"/>
        <v>10.576687766684646</v>
      </c>
      <c r="AB1591">
        <v>1584</v>
      </c>
      <c r="AC1591">
        <v>26.442665325642366</v>
      </c>
      <c r="AD1591">
        <v>17.056894313931753</v>
      </c>
      <c r="AF1591">
        <f t="shared" si="1239"/>
        <v>1</v>
      </c>
      <c r="AG1591">
        <f t="shared" si="1240"/>
        <v>0</v>
      </c>
      <c r="AH1591">
        <f t="shared" si="1241"/>
        <v>9.385771011710613</v>
      </c>
      <c r="AK1591">
        <v>1584</v>
      </c>
      <c r="AL1591">
        <v>12.855658228274624</v>
      </c>
      <c r="AM1591">
        <v>33.811346402871649</v>
      </c>
      <c r="AO1591">
        <f t="shared" si="1242"/>
        <v>0</v>
      </c>
      <c r="AP1591">
        <f t="shared" si="1243"/>
        <v>1</v>
      </c>
      <c r="AQ1591">
        <f t="shared" si="1244"/>
        <v>20.955688174597025</v>
      </c>
      <c r="AT1591">
        <v>1584</v>
      </c>
      <c r="AU1591">
        <v>18.69588604227641</v>
      </c>
      <c r="AV1591">
        <v>25.795086846383022</v>
      </c>
      <c r="AX1591">
        <f t="shared" si="1245"/>
        <v>0</v>
      </c>
      <c r="AY1591">
        <f t="shared" si="1246"/>
        <v>1</v>
      </c>
      <c r="AZ1591">
        <f t="shared" si="1247"/>
        <v>7.0992008041066121</v>
      </c>
      <c r="BC1591">
        <v>1584</v>
      </c>
      <c r="BD1591" t="e">
        <v>#N/A</v>
      </c>
      <c r="BE1591" t="e">
        <v>#N/A</v>
      </c>
      <c r="BG1591" t="e">
        <f t="shared" si="1248"/>
        <v>#N/A</v>
      </c>
      <c r="BH1591" t="e">
        <f t="shared" si="1249"/>
        <v>#N/A</v>
      </c>
      <c r="BI1591" t="e">
        <f t="shared" si="1250"/>
        <v>#N/A</v>
      </c>
      <c r="BL1591">
        <v>1584</v>
      </c>
      <c r="BM1591">
        <v>32.661011950203566</v>
      </c>
      <c r="BN1591">
        <v>12.048625384777475</v>
      </c>
      <c r="BP1591">
        <f t="shared" si="1251"/>
        <v>1</v>
      </c>
      <c r="BQ1591">
        <f t="shared" si="1252"/>
        <v>0</v>
      </c>
      <c r="BR1591">
        <f t="shared" si="1253"/>
        <v>20.612386565426092</v>
      </c>
      <c r="BU1591">
        <v>1584</v>
      </c>
      <c r="BV1591">
        <v>26.575152537276729</v>
      </c>
      <c r="BW1591">
        <v>25.929651544864292</v>
      </c>
      <c r="BY1591">
        <f t="shared" si="1254"/>
        <v>1</v>
      </c>
      <c r="BZ1591">
        <f t="shared" si="1255"/>
        <v>0</v>
      </c>
      <c r="CA1591">
        <f t="shared" si="1256"/>
        <v>0.64550099241243686</v>
      </c>
      <c r="CD1591">
        <v>1584</v>
      </c>
      <c r="CE1591">
        <v>24.345573050189728</v>
      </c>
      <c r="CF1591">
        <v>31.583885989872634</v>
      </c>
      <c r="CH1591">
        <f t="shared" si="1257"/>
        <v>0</v>
      </c>
      <c r="CI1591">
        <f t="shared" si="1258"/>
        <v>1</v>
      </c>
      <c r="CJ1591">
        <f t="shared" si="1259"/>
        <v>7.2383129396829062</v>
      </c>
      <c r="CM1591">
        <v>1584</v>
      </c>
      <c r="CN1591">
        <v>20.369006021705573</v>
      </c>
      <c r="CO1591">
        <v>23.341214590214705</v>
      </c>
      <c r="CQ1591">
        <f t="shared" si="1260"/>
        <v>0</v>
      </c>
      <c r="CR1591">
        <f t="shared" si="1261"/>
        <v>1</v>
      </c>
      <c r="CS1591">
        <f t="shared" si="1262"/>
        <v>2.9722085685091315</v>
      </c>
      <c r="CV1591">
        <v>1584</v>
      </c>
      <c r="CW1591">
        <v>25.894951328344231</v>
      </c>
      <c r="CX1591">
        <v>18.286814355156444</v>
      </c>
      <c r="CZ1591">
        <f t="shared" si="1263"/>
        <v>1</v>
      </c>
      <c r="DA1591">
        <f t="shared" si="1264"/>
        <v>0</v>
      </c>
      <c r="DB1591">
        <f t="shared" si="1265"/>
        <v>7.6081369731877864</v>
      </c>
      <c r="DE1591">
        <v>1584</v>
      </c>
      <c r="DF1591">
        <v>20.676237093964478</v>
      </c>
      <c r="DG1591">
        <v>13.282880734959591</v>
      </c>
      <c r="DI1591">
        <f t="shared" si="1266"/>
        <v>1</v>
      </c>
      <c r="DJ1591">
        <f t="shared" si="1267"/>
        <v>0</v>
      </c>
      <c r="DK1591">
        <f t="shared" si="1268"/>
        <v>7.393356359004887</v>
      </c>
      <c r="DN1591">
        <v>1584</v>
      </c>
      <c r="DO1591">
        <v>25.887218947694695</v>
      </c>
      <c r="DP1591">
        <v>14.83479497476092</v>
      </c>
      <c r="DR1591">
        <f t="shared" si="1269"/>
        <v>1</v>
      </c>
      <c r="DS1591">
        <f t="shared" si="1270"/>
        <v>0</v>
      </c>
      <c r="DT1591">
        <f t="shared" si="1271"/>
        <v>11.052423972933775</v>
      </c>
      <c r="DW1591">
        <v>1584</v>
      </c>
      <c r="DX1591">
        <v>23.310630680817535</v>
      </c>
      <c r="DY1591">
        <v>12.610651318199018</v>
      </c>
      <c r="EA1591">
        <f t="shared" si="1272"/>
        <v>1</v>
      </c>
      <c r="EB1591">
        <f t="shared" si="1273"/>
        <v>0</v>
      </c>
      <c r="EC1591">
        <f t="shared" si="1274"/>
        <v>10.699979362618517</v>
      </c>
      <c r="EF1591">
        <v>1584</v>
      </c>
      <c r="EG1591">
        <v>22.078755141091186</v>
      </c>
      <c r="EH1591">
        <v>14.172504585876984</v>
      </c>
      <c r="EJ1591">
        <f t="shared" si="1275"/>
        <v>1</v>
      </c>
      <c r="EK1591">
        <f t="shared" si="1276"/>
        <v>0</v>
      </c>
      <c r="EL1591">
        <f t="shared" si="1277"/>
        <v>7.9062505552142017</v>
      </c>
      <c r="EO1591">
        <v>1584</v>
      </c>
      <c r="EP1591">
        <v>24.900292881147593</v>
      </c>
      <c r="EQ1591">
        <v>20.864295471509831</v>
      </c>
      <c r="ES1591">
        <f t="shared" si="1278"/>
        <v>1</v>
      </c>
      <c r="ET1591">
        <f t="shared" si="1279"/>
        <v>0</v>
      </c>
      <c r="EU1591">
        <f t="shared" si="1280"/>
        <v>4.035997409637762</v>
      </c>
    </row>
    <row r="1592" spans="1:151" x14ac:dyDescent="0.25">
      <c r="A1592">
        <v>1585</v>
      </c>
      <c r="B1592">
        <v>9.5788674490738099</v>
      </c>
      <c r="C1592">
        <v>37.919101990979016</v>
      </c>
      <c r="E1592">
        <f t="shared" si="1281"/>
        <v>0</v>
      </c>
      <c r="F1592">
        <f t="shared" si="1232"/>
        <v>1</v>
      </c>
      <c r="G1592">
        <f t="shared" si="1282"/>
        <v>28.340234541905204</v>
      </c>
      <c r="J1592">
        <v>1585</v>
      </c>
      <c r="K1592">
        <v>12.649795342150982</v>
      </c>
      <c r="L1592">
        <v>28.324666043803319</v>
      </c>
      <c r="N1592">
        <f t="shared" si="1233"/>
        <v>0</v>
      </c>
      <c r="O1592">
        <f t="shared" si="1234"/>
        <v>1</v>
      </c>
      <c r="P1592">
        <f t="shared" si="1235"/>
        <v>15.674870701652337</v>
      </c>
      <c r="S1592">
        <v>1585</v>
      </c>
      <c r="T1592">
        <v>21.54032365203765</v>
      </c>
      <c r="U1592">
        <v>12.115313604916349</v>
      </c>
      <c r="W1592">
        <f t="shared" si="1236"/>
        <v>1</v>
      </c>
      <c r="X1592">
        <f t="shared" si="1237"/>
        <v>0</v>
      </c>
      <c r="Y1592">
        <f t="shared" si="1238"/>
        <v>9.425010047121301</v>
      </c>
      <c r="AB1592">
        <v>1585</v>
      </c>
      <c r="AC1592">
        <v>35.211996142796373</v>
      </c>
      <c r="AD1592">
        <v>16.124010039966905</v>
      </c>
      <c r="AF1592">
        <f t="shared" si="1239"/>
        <v>1</v>
      </c>
      <c r="AG1592">
        <f t="shared" si="1240"/>
        <v>0</v>
      </c>
      <c r="AH1592">
        <f t="shared" si="1241"/>
        <v>19.087986102829468</v>
      </c>
      <c r="AK1592">
        <v>1585</v>
      </c>
      <c r="AL1592">
        <v>11.422217447861978</v>
      </c>
      <c r="AM1592">
        <v>31.438470773731332</v>
      </c>
      <c r="AO1592">
        <f t="shared" si="1242"/>
        <v>0</v>
      </c>
      <c r="AP1592">
        <f t="shared" si="1243"/>
        <v>1</v>
      </c>
      <c r="AQ1592">
        <f t="shared" si="1244"/>
        <v>20.016253325869354</v>
      </c>
      <c r="AT1592">
        <v>1585</v>
      </c>
      <c r="AU1592">
        <v>20.676795020985313</v>
      </c>
      <c r="AV1592">
        <v>28.916962881862002</v>
      </c>
      <c r="AX1592">
        <f t="shared" si="1245"/>
        <v>0</v>
      </c>
      <c r="AY1592">
        <f t="shared" si="1246"/>
        <v>1</v>
      </c>
      <c r="AZ1592">
        <f t="shared" si="1247"/>
        <v>8.2401678608766886</v>
      </c>
      <c r="BC1592">
        <v>1585</v>
      </c>
      <c r="BD1592" t="e">
        <v>#N/A</v>
      </c>
      <c r="BE1592" t="e">
        <v>#N/A</v>
      </c>
      <c r="BG1592" t="e">
        <f t="shared" si="1248"/>
        <v>#N/A</v>
      </c>
      <c r="BH1592" t="e">
        <f t="shared" si="1249"/>
        <v>#N/A</v>
      </c>
      <c r="BI1592" t="e">
        <f t="shared" si="1250"/>
        <v>#N/A</v>
      </c>
      <c r="BL1592">
        <v>1585</v>
      </c>
      <c r="BM1592">
        <v>29.635536181157597</v>
      </c>
      <c r="BN1592">
        <v>10.63367706853913</v>
      </c>
      <c r="BP1592">
        <f t="shared" si="1251"/>
        <v>1</v>
      </c>
      <c r="BQ1592">
        <f t="shared" si="1252"/>
        <v>0</v>
      </c>
      <c r="BR1592">
        <f t="shared" si="1253"/>
        <v>19.001859112618469</v>
      </c>
      <c r="BU1592">
        <v>1585</v>
      </c>
      <c r="BV1592">
        <v>16.925786328881617</v>
      </c>
      <c r="BW1592">
        <v>26.371722555243771</v>
      </c>
      <c r="BY1592">
        <f t="shared" si="1254"/>
        <v>0</v>
      </c>
      <c r="BZ1592">
        <f t="shared" si="1255"/>
        <v>1</v>
      </c>
      <c r="CA1592">
        <f t="shared" si="1256"/>
        <v>9.4459362263621536</v>
      </c>
      <c r="CD1592">
        <v>1585</v>
      </c>
      <c r="CE1592">
        <v>14.403863865969788</v>
      </c>
      <c r="CF1592">
        <v>9.2055702002438338</v>
      </c>
      <c r="CH1592">
        <f t="shared" si="1257"/>
        <v>1</v>
      </c>
      <c r="CI1592">
        <f t="shared" si="1258"/>
        <v>0</v>
      </c>
      <c r="CJ1592">
        <f t="shared" si="1259"/>
        <v>5.198293665725954</v>
      </c>
      <c r="CM1592">
        <v>1585</v>
      </c>
      <c r="CN1592">
        <v>16.675873076437803</v>
      </c>
      <c r="CO1592">
        <v>11.916254521751174</v>
      </c>
      <c r="CQ1592">
        <f t="shared" si="1260"/>
        <v>1</v>
      </c>
      <c r="CR1592">
        <f t="shared" si="1261"/>
        <v>0</v>
      </c>
      <c r="CS1592">
        <f t="shared" si="1262"/>
        <v>4.7596185546866288</v>
      </c>
      <c r="CV1592">
        <v>1585</v>
      </c>
      <c r="CW1592">
        <v>24.015413881237212</v>
      </c>
      <c r="CX1592">
        <v>20.000180028720482</v>
      </c>
      <c r="CZ1592">
        <f t="shared" si="1263"/>
        <v>1</v>
      </c>
      <c r="DA1592">
        <f t="shared" si="1264"/>
        <v>0</v>
      </c>
      <c r="DB1592">
        <f t="shared" si="1265"/>
        <v>4.0152338525167295</v>
      </c>
      <c r="DE1592">
        <v>1585</v>
      </c>
      <c r="DF1592">
        <v>35.788957729769812</v>
      </c>
      <c r="DG1592">
        <v>17.607768740068924</v>
      </c>
      <c r="DI1592">
        <f t="shared" si="1266"/>
        <v>1</v>
      </c>
      <c r="DJ1592">
        <f t="shared" si="1267"/>
        <v>0</v>
      </c>
      <c r="DK1592">
        <f t="shared" si="1268"/>
        <v>18.181188989700889</v>
      </c>
      <c r="DN1592">
        <v>1585</v>
      </c>
      <c r="DO1592">
        <v>24.219034652964922</v>
      </c>
      <c r="DP1592">
        <v>20.824506962198779</v>
      </c>
      <c r="DR1592">
        <f t="shared" si="1269"/>
        <v>1</v>
      </c>
      <c r="DS1592">
        <f t="shared" si="1270"/>
        <v>0</v>
      </c>
      <c r="DT1592">
        <f t="shared" si="1271"/>
        <v>3.394527690766143</v>
      </c>
      <c r="DW1592">
        <v>1585</v>
      </c>
      <c r="DX1592">
        <v>27.619492657023176</v>
      </c>
      <c r="DY1592">
        <v>15.822442936252514</v>
      </c>
      <c r="EA1592">
        <f t="shared" si="1272"/>
        <v>1</v>
      </c>
      <c r="EB1592">
        <f t="shared" si="1273"/>
        <v>0</v>
      </c>
      <c r="EC1592">
        <f t="shared" si="1274"/>
        <v>11.797049720770662</v>
      </c>
      <c r="EF1592">
        <v>1585</v>
      </c>
      <c r="EG1592">
        <v>21.864943972288835</v>
      </c>
      <c r="EH1592">
        <v>14.298654196952846</v>
      </c>
      <c r="EJ1592">
        <f t="shared" si="1275"/>
        <v>1</v>
      </c>
      <c r="EK1592">
        <f t="shared" si="1276"/>
        <v>0</v>
      </c>
      <c r="EL1592">
        <f t="shared" si="1277"/>
        <v>7.5662897753359886</v>
      </c>
      <c r="EO1592">
        <v>1585</v>
      </c>
      <c r="EP1592">
        <v>26.186000964746377</v>
      </c>
      <c r="EQ1592">
        <v>26.036326802380223</v>
      </c>
      <c r="ES1592">
        <f t="shared" si="1278"/>
        <v>1</v>
      </c>
      <c r="ET1592">
        <f t="shared" si="1279"/>
        <v>0</v>
      </c>
      <c r="EU1592">
        <f t="shared" si="1280"/>
        <v>0.1496741623661535</v>
      </c>
    </row>
    <row r="1593" spans="1:151" x14ac:dyDescent="0.25">
      <c r="A1593">
        <v>1586</v>
      </c>
      <c r="B1593">
        <v>12.347631200156419</v>
      </c>
      <c r="C1593">
        <v>42.860028765726646</v>
      </c>
      <c r="E1593">
        <f t="shared" si="1281"/>
        <v>0</v>
      </c>
      <c r="F1593">
        <f t="shared" si="1232"/>
        <v>1</v>
      </c>
      <c r="G1593">
        <f t="shared" si="1282"/>
        <v>30.512397565570225</v>
      </c>
      <c r="J1593">
        <v>1586</v>
      </c>
      <c r="K1593">
        <v>12.394700766181789</v>
      </c>
      <c r="L1593">
        <v>34.930256394382795</v>
      </c>
      <c r="N1593">
        <f t="shared" si="1233"/>
        <v>0</v>
      </c>
      <c r="O1593">
        <f t="shared" si="1234"/>
        <v>1</v>
      </c>
      <c r="P1593">
        <f t="shared" si="1235"/>
        <v>22.535555628201006</v>
      </c>
      <c r="S1593">
        <v>1586</v>
      </c>
      <c r="T1593">
        <v>17.56834522065952</v>
      </c>
      <c r="U1593">
        <v>18.354785888294899</v>
      </c>
      <c r="W1593">
        <f t="shared" si="1236"/>
        <v>0</v>
      </c>
      <c r="X1593">
        <f t="shared" si="1237"/>
        <v>1</v>
      </c>
      <c r="Y1593">
        <f t="shared" si="1238"/>
        <v>0.78644066763537879</v>
      </c>
      <c r="AB1593">
        <v>1586</v>
      </c>
      <c r="AC1593">
        <v>27.928486592849008</v>
      </c>
      <c r="AD1593">
        <v>16.996885931702252</v>
      </c>
      <c r="AF1593">
        <f t="shared" si="1239"/>
        <v>1</v>
      </c>
      <c r="AG1593">
        <f t="shared" si="1240"/>
        <v>0</v>
      </c>
      <c r="AH1593">
        <f t="shared" si="1241"/>
        <v>10.931600661146756</v>
      </c>
      <c r="AK1593">
        <v>1586</v>
      </c>
      <c r="AL1593">
        <v>25.835924155326929</v>
      </c>
      <c r="AM1593">
        <v>27.891762745602584</v>
      </c>
      <c r="AO1593">
        <f t="shared" si="1242"/>
        <v>0</v>
      </c>
      <c r="AP1593">
        <f t="shared" si="1243"/>
        <v>1</v>
      </c>
      <c r="AQ1593">
        <f t="shared" si="1244"/>
        <v>2.0558385902756555</v>
      </c>
      <c r="AT1593">
        <v>1586</v>
      </c>
      <c r="AU1593">
        <v>15.47706644169695</v>
      </c>
      <c r="AV1593">
        <v>17.425817096043492</v>
      </c>
      <c r="AX1593">
        <f t="shared" si="1245"/>
        <v>0</v>
      </c>
      <c r="AY1593">
        <f t="shared" si="1246"/>
        <v>1</v>
      </c>
      <c r="AZ1593">
        <f t="shared" si="1247"/>
        <v>1.9487506543465418</v>
      </c>
      <c r="BC1593">
        <v>1586</v>
      </c>
      <c r="BD1593" t="e">
        <v>#N/A</v>
      </c>
      <c r="BE1593" t="e">
        <v>#N/A</v>
      </c>
      <c r="BG1593" t="e">
        <f t="shared" si="1248"/>
        <v>#N/A</v>
      </c>
      <c r="BH1593" t="e">
        <f t="shared" si="1249"/>
        <v>#N/A</v>
      </c>
      <c r="BI1593" t="e">
        <f t="shared" si="1250"/>
        <v>#N/A</v>
      </c>
      <c r="BL1593">
        <v>1586</v>
      </c>
      <c r="BM1593">
        <v>26.931684489887424</v>
      </c>
      <c r="BN1593">
        <v>8.2658727481531589</v>
      </c>
      <c r="BP1593">
        <f t="shared" si="1251"/>
        <v>1</v>
      </c>
      <c r="BQ1593">
        <f t="shared" si="1252"/>
        <v>0</v>
      </c>
      <c r="BR1593">
        <f t="shared" si="1253"/>
        <v>18.665811741734267</v>
      </c>
      <c r="BU1593">
        <v>1586</v>
      </c>
      <c r="BV1593">
        <v>9.9182938631049851</v>
      </c>
      <c r="BW1593">
        <v>24.625407130652185</v>
      </c>
      <c r="BY1593">
        <f t="shared" si="1254"/>
        <v>0</v>
      </c>
      <c r="BZ1593">
        <f t="shared" si="1255"/>
        <v>1</v>
      </c>
      <c r="CA1593">
        <f t="shared" si="1256"/>
        <v>14.7071132675472</v>
      </c>
      <c r="CD1593">
        <v>1586</v>
      </c>
      <c r="CE1593">
        <v>13.93636704784576</v>
      </c>
      <c r="CF1593">
        <v>48.653798239909733</v>
      </c>
      <c r="CH1593">
        <f t="shared" si="1257"/>
        <v>0</v>
      </c>
      <c r="CI1593">
        <f t="shared" si="1258"/>
        <v>1</v>
      </c>
      <c r="CJ1593">
        <f t="shared" si="1259"/>
        <v>34.71743119206397</v>
      </c>
      <c r="CM1593">
        <v>1586</v>
      </c>
      <c r="CN1593">
        <v>22.67298942015184</v>
      </c>
      <c r="CO1593">
        <v>22.560127640317567</v>
      </c>
      <c r="CQ1593">
        <f t="shared" si="1260"/>
        <v>1</v>
      </c>
      <c r="CR1593">
        <f t="shared" si="1261"/>
        <v>0</v>
      </c>
      <c r="CS1593">
        <f t="shared" si="1262"/>
        <v>0.11286177983427237</v>
      </c>
      <c r="CV1593">
        <v>1586</v>
      </c>
      <c r="CW1593">
        <v>20.901723491245392</v>
      </c>
      <c r="CX1593">
        <v>24.679833283661019</v>
      </c>
      <c r="CZ1593">
        <f t="shared" si="1263"/>
        <v>0</v>
      </c>
      <c r="DA1593">
        <f t="shared" si="1264"/>
        <v>1</v>
      </c>
      <c r="DB1593">
        <f t="shared" si="1265"/>
        <v>3.7781097924156271</v>
      </c>
      <c r="DE1593">
        <v>1586</v>
      </c>
      <c r="DF1593">
        <v>9.3163681504106464</v>
      </c>
      <c r="DG1593">
        <v>12.034719062831282</v>
      </c>
      <c r="DI1593">
        <f t="shared" si="1266"/>
        <v>0</v>
      </c>
      <c r="DJ1593">
        <f t="shared" si="1267"/>
        <v>1</v>
      </c>
      <c r="DK1593">
        <f t="shared" si="1268"/>
        <v>2.718350912420636</v>
      </c>
      <c r="DN1593">
        <v>1586</v>
      </c>
      <c r="DO1593">
        <v>20.304803089312912</v>
      </c>
      <c r="DP1593">
        <v>27.371789628459844</v>
      </c>
      <c r="DR1593">
        <f t="shared" si="1269"/>
        <v>0</v>
      </c>
      <c r="DS1593">
        <f t="shared" si="1270"/>
        <v>1</v>
      </c>
      <c r="DT1593">
        <f t="shared" si="1271"/>
        <v>7.0669865391469315</v>
      </c>
      <c r="DW1593">
        <v>1586</v>
      </c>
      <c r="DX1593">
        <v>17.747689009194453</v>
      </c>
      <c r="DY1593">
        <v>16.153033543275608</v>
      </c>
      <c r="EA1593">
        <f t="shared" si="1272"/>
        <v>1</v>
      </c>
      <c r="EB1593">
        <f t="shared" si="1273"/>
        <v>0</v>
      </c>
      <c r="EC1593">
        <f t="shared" si="1274"/>
        <v>1.5946554659188443</v>
      </c>
      <c r="EF1593">
        <v>1586</v>
      </c>
      <c r="EG1593">
        <v>19.81218655263411</v>
      </c>
      <c r="EH1593">
        <v>16.883911397820619</v>
      </c>
      <c r="EJ1593">
        <f t="shared" si="1275"/>
        <v>1</v>
      </c>
      <c r="EK1593">
        <f t="shared" si="1276"/>
        <v>0</v>
      </c>
      <c r="EL1593">
        <f t="shared" si="1277"/>
        <v>2.9282751548134911</v>
      </c>
      <c r="EO1593">
        <v>1586</v>
      </c>
      <c r="EP1593">
        <v>21.282191719323038</v>
      </c>
      <c r="EQ1593">
        <v>29.337732783442309</v>
      </c>
      <c r="ES1593">
        <f t="shared" si="1278"/>
        <v>0</v>
      </c>
      <c r="ET1593">
        <f t="shared" si="1279"/>
        <v>1</v>
      </c>
      <c r="EU1593">
        <f t="shared" si="1280"/>
        <v>8.0555410641192715</v>
      </c>
    </row>
    <row r="1594" spans="1:151" x14ac:dyDescent="0.25">
      <c r="A1594">
        <v>1587</v>
      </c>
      <c r="B1594">
        <v>9.4048769344331333</v>
      </c>
      <c r="C1594">
        <v>30.349007531195284</v>
      </c>
      <c r="E1594">
        <f t="shared" si="1281"/>
        <v>0</v>
      </c>
      <c r="F1594">
        <f t="shared" si="1232"/>
        <v>1</v>
      </c>
      <c r="G1594">
        <f t="shared" si="1282"/>
        <v>20.94413059676215</v>
      </c>
      <c r="J1594">
        <v>1587</v>
      </c>
      <c r="K1594">
        <v>23.969737609481115</v>
      </c>
      <c r="L1594">
        <v>26.094510199474172</v>
      </c>
      <c r="N1594">
        <f t="shared" si="1233"/>
        <v>0</v>
      </c>
      <c r="O1594">
        <f t="shared" si="1234"/>
        <v>1</v>
      </c>
      <c r="P1594">
        <f t="shared" si="1235"/>
        <v>2.1247725899930572</v>
      </c>
      <c r="S1594">
        <v>1587</v>
      </c>
      <c r="T1594">
        <v>19.021197566084865</v>
      </c>
      <c r="U1594">
        <v>27.743412694714259</v>
      </c>
      <c r="W1594">
        <f t="shared" si="1236"/>
        <v>0</v>
      </c>
      <c r="X1594">
        <f t="shared" si="1237"/>
        <v>1</v>
      </c>
      <c r="Y1594">
        <f t="shared" si="1238"/>
        <v>8.7222151286293936</v>
      </c>
      <c r="AB1594">
        <v>1587</v>
      </c>
      <c r="AC1594">
        <v>17.716692719943765</v>
      </c>
      <c r="AD1594">
        <v>17.413008553774912</v>
      </c>
      <c r="AF1594">
        <f t="shared" si="1239"/>
        <v>1</v>
      </c>
      <c r="AG1594">
        <f t="shared" si="1240"/>
        <v>0</v>
      </c>
      <c r="AH1594">
        <f t="shared" si="1241"/>
        <v>0.30368416616885341</v>
      </c>
      <c r="AK1594">
        <v>1587</v>
      </c>
      <c r="AL1594">
        <v>16.497383735653067</v>
      </c>
      <c r="AM1594">
        <v>33.031144087348565</v>
      </c>
      <c r="AO1594">
        <f t="shared" si="1242"/>
        <v>0</v>
      </c>
      <c r="AP1594">
        <f t="shared" si="1243"/>
        <v>1</v>
      </c>
      <c r="AQ1594">
        <f t="shared" si="1244"/>
        <v>16.533760351695499</v>
      </c>
      <c r="AT1594">
        <v>1587</v>
      </c>
      <c r="AU1594">
        <v>14.514984985472678</v>
      </c>
      <c r="AV1594">
        <v>32.691655867626558</v>
      </c>
      <c r="AX1594">
        <f t="shared" si="1245"/>
        <v>0</v>
      </c>
      <c r="AY1594">
        <f t="shared" si="1246"/>
        <v>1</v>
      </c>
      <c r="AZ1594">
        <f t="shared" si="1247"/>
        <v>18.176670882153878</v>
      </c>
      <c r="BC1594">
        <v>1587</v>
      </c>
      <c r="BD1594" t="e">
        <v>#N/A</v>
      </c>
      <c r="BE1594" t="e">
        <v>#N/A</v>
      </c>
      <c r="BG1594" t="e">
        <f t="shared" si="1248"/>
        <v>#N/A</v>
      </c>
      <c r="BH1594" t="e">
        <f t="shared" si="1249"/>
        <v>#N/A</v>
      </c>
      <c r="BI1594" t="e">
        <f t="shared" si="1250"/>
        <v>#N/A</v>
      </c>
      <c r="BL1594">
        <v>1587</v>
      </c>
      <c r="BM1594">
        <v>32.65754719018895</v>
      </c>
      <c r="BN1594">
        <v>10.668441975724878</v>
      </c>
      <c r="BP1594">
        <f t="shared" si="1251"/>
        <v>1</v>
      </c>
      <c r="BQ1594">
        <f t="shared" si="1252"/>
        <v>0</v>
      </c>
      <c r="BR1594">
        <f t="shared" si="1253"/>
        <v>21.989105214464072</v>
      </c>
      <c r="BU1594">
        <v>1587</v>
      </c>
      <c r="BV1594">
        <v>5.5815422257155802</v>
      </c>
      <c r="BW1594">
        <v>19.567622891556173</v>
      </c>
      <c r="BY1594">
        <f t="shared" si="1254"/>
        <v>0</v>
      </c>
      <c r="BZ1594">
        <f t="shared" si="1255"/>
        <v>1</v>
      </c>
      <c r="CA1594">
        <f t="shared" si="1256"/>
        <v>13.986080665840593</v>
      </c>
      <c r="CD1594">
        <v>1587</v>
      </c>
      <c r="CE1594">
        <v>20.903993198289577</v>
      </c>
      <c r="CF1594">
        <v>21.551063070898714</v>
      </c>
      <c r="CH1594">
        <f t="shared" si="1257"/>
        <v>0</v>
      </c>
      <c r="CI1594">
        <f t="shared" si="1258"/>
        <v>1</v>
      </c>
      <c r="CJ1594">
        <f t="shared" si="1259"/>
        <v>0.64706987260913706</v>
      </c>
      <c r="CM1594">
        <v>1587</v>
      </c>
      <c r="CN1594">
        <v>25.073524296026999</v>
      </c>
      <c r="CO1594">
        <v>17.459966588889198</v>
      </c>
      <c r="CQ1594">
        <f t="shared" si="1260"/>
        <v>1</v>
      </c>
      <c r="CR1594">
        <f t="shared" si="1261"/>
        <v>0</v>
      </c>
      <c r="CS1594">
        <f t="shared" si="1262"/>
        <v>7.6135577071378009</v>
      </c>
      <c r="CV1594">
        <v>1587</v>
      </c>
      <c r="CW1594">
        <v>21.257447650519428</v>
      </c>
      <c r="CX1594">
        <v>14.371277795803961</v>
      </c>
      <c r="CZ1594">
        <f t="shared" si="1263"/>
        <v>1</v>
      </c>
      <c r="DA1594">
        <f t="shared" si="1264"/>
        <v>0</v>
      </c>
      <c r="DB1594">
        <f t="shared" si="1265"/>
        <v>6.8861698547154671</v>
      </c>
      <c r="DE1594">
        <v>1587</v>
      </c>
      <c r="DF1594">
        <v>33.677629075674062</v>
      </c>
      <c r="DG1594">
        <v>24.564715097576766</v>
      </c>
      <c r="DI1594">
        <f t="shared" si="1266"/>
        <v>1</v>
      </c>
      <c r="DJ1594">
        <f t="shared" si="1267"/>
        <v>0</v>
      </c>
      <c r="DK1594">
        <f t="shared" si="1268"/>
        <v>9.1129139780972963</v>
      </c>
      <c r="DN1594">
        <v>1587</v>
      </c>
      <c r="DO1594">
        <v>22.871467464394723</v>
      </c>
      <c r="DP1594">
        <v>22.096424067608154</v>
      </c>
      <c r="DR1594">
        <f t="shared" si="1269"/>
        <v>1</v>
      </c>
      <c r="DS1594">
        <f t="shared" si="1270"/>
        <v>0</v>
      </c>
      <c r="DT1594">
        <f t="shared" si="1271"/>
        <v>0.7750433967865682</v>
      </c>
      <c r="DW1594">
        <v>1587</v>
      </c>
      <c r="DX1594">
        <v>7.9789546172822341</v>
      </c>
      <c r="DY1594">
        <v>12.051814671259248</v>
      </c>
      <c r="EA1594">
        <f t="shared" si="1272"/>
        <v>0</v>
      </c>
      <c r="EB1594">
        <f t="shared" si="1273"/>
        <v>1</v>
      </c>
      <c r="EC1594">
        <f t="shared" si="1274"/>
        <v>4.0728600539770135</v>
      </c>
      <c r="EF1594">
        <v>1587</v>
      </c>
      <c r="EG1594">
        <v>20.333088024082439</v>
      </c>
      <c r="EH1594">
        <v>16.267161175405047</v>
      </c>
      <c r="EJ1594">
        <f t="shared" si="1275"/>
        <v>1</v>
      </c>
      <c r="EK1594">
        <f t="shared" si="1276"/>
        <v>0</v>
      </c>
      <c r="EL1594">
        <f t="shared" si="1277"/>
        <v>4.0659268486773925</v>
      </c>
      <c r="EO1594">
        <v>1587</v>
      </c>
      <c r="EP1594">
        <v>22.76825887224836</v>
      </c>
      <c r="EQ1594">
        <v>22.386300934135949</v>
      </c>
      <c r="ES1594">
        <f t="shared" si="1278"/>
        <v>1</v>
      </c>
      <c r="ET1594">
        <f t="shared" si="1279"/>
        <v>0</v>
      </c>
      <c r="EU1594">
        <f t="shared" si="1280"/>
        <v>0.38195793811241074</v>
      </c>
    </row>
    <row r="1595" spans="1:151" x14ac:dyDescent="0.25">
      <c r="A1595">
        <v>1588</v>
      </c>
      <c r="B1595">
        <v>13.374600142919864</v>
      </c>
      <c r="C1595">
        <v>11.779777999030443</v>
      </c>
      <c r="E1595">
        <f t="shared" si="1281"/>
        <v>1</v>
      </c>
      <c r="F1595">
        <f t="shared" si="1232"/>
        <v>0</v>
      </c>
      <c r="G1595">
        <f t="shared" si="1282"/>
        <v>1.5948221438894201</v>
      </c>
      <c r="J1595">
        <v>1588</v>
      </c>
      <c r="K1595">
        <v>9.5814460731197926</v>
      </c>
      <c r="L1595">
        <v>21.9165388989592</v>
      </c>
      <c r="N1595">
        <f t="shared" si="1233"/>
        <v>0</v>
      </c>
      <c r="O1595">
        <f t="shared" si="1234"/>
        <v>1</v>
      </c>
      <c r="P1595">
        <f t="shared" si="1235"/>
        <v>12.335092825839407</v>
      </c>
      <c r="S1595">
        <v>1588</v>
      </c>
      <c r="T1595">
        <v>19.492633939289789</v>
      </c>
      <c r="U1595">
        <v>19.219657605516872</v>
      </c>
      <c r="W1595">
        <f t="shared" si="1236"/>
        <v>1</v>
      </c>
      <c r="X1595">
        <f t="shared" si="1237"/>
        <v>0</v>
      </c>
      <c r="Y1595">
        <f t="shared" si="1238"/>
        <v>0.27297633377291675</v>
      </c>
      <c r="AB1595">
        <v>1588</v>
      </c>
      <c r="AC1595">
        <v>26.13974550225516</v>
      </c>
      <c r="AD1595">
        <v>18.938564708845554</v>
      </c>
      <c r="AF1595">
        <f t="shared" si="1239"/>
        <v>1</v>
      </c>
      <c r="AG1595">
        <f t="shared" si="1240"/>
        <v>0</v>
      </c>
      <c r="AH1595">
        <f t="shared" si="1241"/>
        <v>7.2011807934096055</v>
      </c>
      <c r="AK1595">
        <v>1588</v>
      </c>
      <c r="AL1595">
        <v>28.243442151244622</v>
      </c>
      <c r="AM1595">
        <v>23.096802227238289</v>
      </c>
      <c r="AO1595">
        <f t="shared" si="1242"/>
        <v>1</v>
      </c>
      <c r="AP1595">
        <f t="shared" si="1243"/>
        <v>0</v>
      </c>
      <c r="AQ1595">
        <f t="shared" si="1244"/>
        <v>5.1466399240063332</v>
      </c>
      <c r="AT1595">
        <v>1588</v>
      </c>
      <c r="AU1595">
        <v>21.538911625901054</v>
      </c>
      <c r="AV1595">
        <v>25.776018481573942</v>
      </c>
      <c r="AX1595">
        <f t="shared" si="1245"/>
        <v>0</v>
      </c>
      <c r="AY1595">
        <f t="shared" si="1246"/>
        <v>1</v>
      </c>
      <c r="AZ1595">
        <f t="shared" si="1247"/>
        <v>4.2371068556728879</v>
      </c>
      <c r="BC1595">
        <v>1588</v>
      </c>
      <c r="BD1595" t="e">
        <v>#N/A</v>
      </c>
      <c r="BE1595" t="e">
        <v>#N/A</v>
      </c>
      <c r="BG1595" t="e">
        <f t="shared" si="1248"/>
        <v>#N/A</v>
      </c>
      <c r="BH1595" t="e">
        <f t="shared" si="1249"/>
        <v>#N/A</v>
      </c>
      <c r="BI1595" t="e">
        <f t="shared" si="1250"/>
        <v>#N/A</v>
      </c>
      <c r="BL1595">
        <v>1588</v>
      </c>
      <c r="BM1595">
        <v>22.068515000653424</v>
      </c>
      <c r="BN1595">
        <v>6.0480466291134771</v>
      </c>
      <c r="BP1595">
        <f t="shared" si="1251"/>
        <v>1</v>
      </c>
      <c r="BQ1595">
        <f t="shared" si="1252"/>
        <v>0</v>
      </c>
      <c r="BR1595">
        <f t="shared" si="1253"/>
        <v>16.020468371539948</v>
      </c>
      <c r="BU1595">
        <v>1588</v>
      </c>
      <c r="BV1595">
        <v>34.780037116390844</v>
      </c>
      <c r="BW1595">
        <v>20.666614496370151</v>
      </c>
      <c r="BY1595">
        <f t="shared" si="1254"/>
        <v>1</v>
      </c>
      <c r="BZ1595">
        <f t="shared" si="1255"/>
        <v>0</v>
      </c>
      <c r="CA1595">
        <f t="shared" si="1256"/>
        <v>14.113422620020692</v>
      </c>
      <c r="CD1595">
        <v>1588</v>
      </c>
      <c r="CE1595">
        <v>23.588351461224669</v>
      </c>
      <c r="CF1595">
        <v>33.11050722291688</v>
      </c>
      <c r="CH1595">
        <f t="shared" si="1257"/>
        <v>0</v>
      </c>
      <c r="CI1595">
        <f t="shared" si="1258"/>
        <v>1</v>
      </c>
      <c r="CJ1595">
        <f t="shared" si="1259"/>
        <v>9.5221557616922112</v>
      </c>
      <c r="CM1595">
        <v>1588</v>
      </c>
      <c r="CN1595">
        <v>15.561924266579583</v>
      </c>
      <c r="CO1595">
        <v>32.84143145381011</v>
      </c>
      <c r="CQ1595">
        <f t="shared" si="1260"/>
        <v>0</v>
      </c>
      <c r="CR1595">
        <f t="shared" si="1261"/>
        <v>1</v>
      </c>
      <c r="CS1595">
        <f t="shared" si="1262"/>
        <v>17.279507187230529</v>
      </c>
      <c r="CV1595">
        <v>1588</v>
      </c>
      <c r="CW1595">
        <v>18.941796986181295</v>
      </c>
      <c r="CX1595">
        <v>17.95615813105859</v>
      </c>
      <c r="CZ1595">
        <f t="shared" si="1263"/>
        <v>1</v>
      </c>
      <c r="DA1595">
        <f t="shared" si="1264"/>
        <v>0</v>
      </c>
      <c r="DB1595">
        <f t="shared" si="1265"/>
        <v>0.98563885512270488</v>
      </c>
      <c r="DE1595">
        <v>1588</v>
      </c>
      <c r="DF1595">
        <v>28.869286221408597</v>
      </c>
      <c r="DG1595">
        <v>23.293725158303726</v>
      </c>
      <c r="DI1595">
        <f t="shared" si="1266"/>
        <v>1</v>
      </c>
      <c r="DJ1595">
        <f t="shared" si="1267"/>
        <v>0</v>
      </c>
      <c r="DK1595">
        <f t="shared" si="1268"/>
        <v>5.5755610631048711</v>
      </c>
      <c r="DN1595">
        <v>1588</v>
      </c>
      <c r="DO1595">
        <v>22.220350275520168</v>
      </c>
      <c r="DP1595">
        <v>13.45445392058647</v>
      </c>
      <c r="DR1595">
        <f t="shared" si="1269"/>
        <v>1</v>
      </c>
      <c r="DS1595">
        <f t="shared" si="1270"/>
        <v>0</v>
      </c>
      <c r="DT1595">
        <f t="shared" si="1271"/>
        <v>8.7658963549336981</v>
      </c>
      <c r="DW1595">
        <v>1588</v>
      </c>
      <c r="DX1595">
        <v>28.351241025785882</v>
      </c>
      <c r="DY1595">
        <v>11.536804692380414</v>
      </c>
      <c r="EA1595">
        <f t="shared" si="1272"/>
        <v>1</v>
      </c>
      <c r="EB1595">
        <f t="shared" si="1273"/>
        <v>0</v>
      </c>
      <c r="EC1595">
        <f t="shared" si="1274"/>
        <v>16.814436333405467</v>
      </c>
      <c r="EF1595">
        <v>1588</v>
      </c>
      <c r="EG1595">
        <v>23.582947286026226</v>
      </c>
      <c r="EH1595">
        <v>15.033229085407308</v>
      </c>
      <c r="EJ1595">
        <f t="shared" si="1275"/>
        <v>1</v>
      </c>
      <c r="EK1595">
        <f t="shared" si="1276"/>
        <v>0</v>
      </c>
      <c r="EL1595">
        <f t="shared" si="1277"/>
        <v>8.5497182006189174</v>
      </c>
      <c r="EO1595">
        <v>1588</v>
      </c>
      <c r="EP1595">
        <v>22.455260396068496</v>
      </c>
      <c r="EQ1595">
        <v>27.38523165819911</v>
      </c>
      <c r="ES1595">
        <f t="shared" si="1278"/>
        <v>0</v>
      </c>
      <c r="ET1595">
        <f t="shared" si="1279"/>
        <v>1</v>
      </c>
      <c r="EU1595">
        <f t="shared" si="1280"/>
        <v>4.9299712621306142</v>
      </c>
    </row>
    <row r="1596" spans="1:151" x14ac:dyDescent="0.25">
      <c r="A1596">
        <v>1589</v>
      </c>
      <c r="B1596">
        <v>13.535433873961075</v>
      </c>
      <c r="C1596">
        <v>26.950438046781937</v>
      </c>
      <c r="E1596">
        <f t="shared" si="1281"/>
        <v>0</v>
      </c>
      <c r="F1596">
        <f t="shared" si="1232"/>
        <v>1</v>
      </c>
      <c r="G1596">
        <f t="shared" si="1282"/>
        <v>13.415004172820861</v>
      </c>
      <c r="J1596">
        <v>1589</v>
      </c>
      <c r="K1596">
        <v>16.756980337691719</v>
      </c>
      <c r="L1596">
        <v>21.410139669808608</v>
      </c>
      <c r="N1596">
        <f t="shared" si="1233"/>
        <v>0</v>
      </c>
      <c r="O1596">
        <f t="shared" si="1234"/>
        <v>1</v>
      </c>
      <c r="P1596">
        <f t="shared" si="1235"/>
        <v>4.6531593321168891</v>
      </c>
      <c r="S1596">
        <v>1589</v>
      </c>
      <c r="T1596">
        <v>17.822893767911317</v>
      </c>
      <c r="U1596">
        <v>29.957823455002675</v>
      </c>
      <c r="W1596">
        <f t="shared" si="1236"/>
        <v>0</v>
      </c>
      <c r="X1596">
        <f t="shared" si="1237"/>
        <v>1</v>
      </c>
      <c r="Y1596">
        <f t="shared" si="1238"/>
        <v>12.134929687091358</v>
      </c>
      <c r="AB1596">
        <v>1589</v>
      </c>
      <c r="AC1596">
        <v>14.267031076052268</v>
      </c>
      <c r="AD1596">
        <v>17.891789945741092</v>
      </c>
      <c r="AF1596">
        <f t="shared" si="1239"/>
        <v>0</v>
      </c>
      <c r="AG1596">
        <f t="shared" si="1240"/>
        <v>1</v>
      </c>
      <c r="AH1596">
        <f t="shared" si="1241"/>
        <v>3.624758869688824</v>
      </c>
      <c r="AK1596">
        <v>1589</v>
      </c>
      <c r="AL1596">
        <v>21.352674770689216</v>
      </c>
      <c r="AM1596">
        <v>37.533127995187556</v>
      </c>
      <c r="AO1596">
        <f t="shared" si="1242"/>
        <v>0</v>
      </c>
      <c r="AP1596">
        <f t="shared" si="1243"/>
        <v>1</v>
      </c>
      <c r="AQ1596">
        <f t="shared" si="1244"/>
        <v>16.18045322449834</v>
      </c>
      <c r="AT1596">
        <v>1589</v>
      </c>
      <c r="AU1596">
        <v>18.823898655342372</v>
      </c>
      <c r="AV1596">
        <v>24.521345645734705</v>
      </c>
      <c r="AX1596">
        <f t="shared" si="1245"/>
        <v>0</v>
      </c>
      <c r="AY1596">
        <f t="shared" si="1246"/>
        <v>1</v>
      </c>
      <c r="AZ1596">
        <f t="shared" si="1247"/>
        <v>5.6974469903923328</v>
      </c>
      <c r="BC1596">
        <v>1589</v>
      </c>
      <c r="BD1596" t="e">
        <v>#N/A</v>
      </c>
      <c r="BE1596" t="e">
        <v>#N/A</v>
      </c>
      <c r="BG1596" t="e">
        <f t="shared" si="1248"/>
        <v>#N/A</v>
      </c>
      <c r="BH1596" t="e">
        <f t="shared" si="1249"/>
        <v>#N/A</v>
      </c>
      <c r="BI1596" t="e">
        <f t="shared" si="1250"/>
        <v>#N/A</v>
      </c>
      <c r="BL1596">
        <v>1589</v>
      </c>
      <c r="BM1596">
        <v>27.295040432675894</v>
      </c>
      <c r="BN1596">
        <v>10.973895040112168</v>
      </c>
      <c r="BP1596">
        <f t="shared" si="1251"/>
        <v>1</v>
      </c>
      <c r="BQ1596">
        <f t="shared" si="1252"/>
        <v>0</v>
      </c>
      <c r="BR1596">
        <f t="shared" si="1253"/>
        <v>16.321145392563725</v>
      </c>
      <c r="BU1596">
        <v>1589</v>
      </c>
      <c r="BV1596">
        <v>0.54107903140114999</v>
      </c>
      <c r="BW1596">
        <v>26.478332086872488</v>
      </c>
      <c r="BY1596">
        <f t="shared" si="1254"/>
        <v>0</v>
      </c>
      <c r="BZ1596">
        <f t="shared" si="1255"/>
        <v>1</v>
      </c>
      <c r="CA1596">
        <f t="shared" si="1256"/>
        <v>25.937253055471338</v>
      </c>
      <c r="CD1596">
        <v>1589</v>
      </c>
      <c r="CE1596">
        <v>22.709616389444008</v>
      </c>
      <c r="CF1596">
        <v>18.943669028344001</v>
      </c>
      <c r="CH1596">
        <f t="shared" si="1257"/>
        <v>1</v>
      </c>
      <c r="CI1596">
        <f t="shared" si="1258"/>
        <v>0</v>
      </c>
      <c r="CJ1596">
        <f t="shared" si="1259"/>
        <v>3.7659473611000074</v>
      </c>
      <c r="CM1596">
        <v>1589</v>
      </c>
      <c r="CN1596">
        <v>18.085172824415299</v>
      </c>
      <c r="CO1596">
        <v>20.015410454097509</v>
      </c>
      <c r="CQ1596">
        <f t="shared" si="1260"/>
        <v>0</v>
      </c>
      <c r="CR1596">
        <f t="shared" si="1261"/>
        <v>1</v>
      </c>
      <c r="CS1596">
        <f t="shared" si="1262"/>
        <v>1.9302376296822104</v>
      </c>
      <c r="CV1596">
        <v>1589</v>
      </c>
      <c r="CW1596">
        <v>26.04681913055008</v>
      </c>
      <c r="CX1596">
        <v>20.691511169736899</v>
      </c>
      <c r="CZ1596">
        <f t="shared" si="1263"/>
        <v>1</v>
      </c>
      <c r="DA1596">
        <f t="shared" si="1264"/>
        <v>0</v>
      </c>
      <c r="DB1596">
        <f t="shared" si="1265"/>
        <v>5.3553079608131817</v>
      </c>
      <c r="DE1596">
        <v>1589</v>
      </c>
      <c r="DF1596">
        <v>14.347644990396123</v>
      </c>
      <c r="DG1596">
        <v>9.3539985213454244</v>
      </c>
      <c r="DI1596">
        <f t="shared" si="1266"/>
        <v>1</v>
      </c>
      <c r="DJ1596">
        <f t="shared" si="1267"/>
        <v>0</v>
      </c>
      <c r="DK1596">
        <f t="shared" si="1268"/>
        <v>4.9936464690506988</v>
      </c>
      <c r="DN1596">
        <v>1589</v>
      </c>
      <c r="DO1596">
        <v>23.533854126897882</v>
      </c>
      <c r="DP1596">
        <v>23.483449208745792</v>
      </c>
      <c r="DR1596">
        <f t="shared" si="1269"/>
        <v>1</v>
      </c>
      <c r="DS1596">
        <f t="shared" si="1270"/>
        <v>0</v>
      </c>
      <c r="DT1596">
        <f t="shared" si="1271"/>
        <v>5.0404918152089806E-2</v>
      </c>
      <c r="DW1596">
        <v>1589</v>
      </c>
      <c r="DX1596">
        <v>21.696519816380992</v>
      </c>
      <c r="DY1596">
        <v>27.173684402772327</v>
      </c>
      <c r="EA1596">
        <f t="shared" si="1272"/>
        <v>0</v>
      </c>
      <c r="EB1596">
        <f t="shared" si="1273"/>
        <v>1</v>
      </c>
      <c r="EC1596">
        <f t="shared" si="1274"/>
        <v>5.4771645863913356</v>
      </c>
      <c r="EF1596">
        <v>1589</v>
      </c>
      <c r="EG1596">
        <v>15.630420363231638</v>
      </c>
      <c r="EH1596">
        <v>19.197945672025291</v>
      </c>
      <c r="EJ1596">
        <f t="shared" si="1275"/>
        <v>0</v>
      </c>
      <c r="EK1596">
        <f t="shared" si="1276"/>
        <v>1</v>
      </c>
      <c r="EL1596">
        <f t="shared" si="1277"/>
        <v>3.5675253087936536</v>
      </c>
      <c r="EO1596">
        <v>1589</v>
      </c>
      <c r="EP1596">
        <v>21.564628363956214</v>
      </c>
      <c r="EQ1596">
        <v>30.526426123716718</v>
      </c>
      <c r="ES1596">
        <f t="shared" si="1278"/>
        <v>0</v>
      </c>
      <c r="ET1596">
        <f t="shared" si="1279"/>
        <v>1</v>
      </c>
      <c r="EU1596">
        <f t="shared" si="1280"/>
        <v>8.9617977597605041</v>
      </c>
    </row>
    <row r="1597" spans="1:151" x14ac:dyDescent="0.25">
      <c r="A1597">
        <v>1590</v>
      </c>
      <c r="B1597">
        <v>15.57446141258537</v>
      </c>
      <c r="C1597">
        <v>46.26140545829994</v>
      </c>
      <c r="E1597">
        <f t="shared" si="1281"/>
        <v>0</v>
      </c>
      <c r="F1597">
        <f t="shared" si="1232"/>
        <v>1</v>
      </c>
      <c r="G1597">
        <f t="shared" si="1282"/>
        <v>30.686944045714569</v>
      </c>
      <c r="J1597">
        <v>1590</v>
      </c>
      <c r="K1597">
        <v>15.841579337644864</v>
      </c>
      <c r="L1597">
        <v>20.907976883676092</v>
      </c>
      <c r="N1597">
        <f t="shared" si="1233"/>
        <v>0</v>
      </c>
      <c r="O1597">
        <f t="shared" si="1234"/>
        <v>1</v>
      </c>
      <c r="P1597">
        <f t="shared" si="1235"/>
        <v>5.0663975460312276</v>
      </c>
      <c r="S1597">
        <v>1590</v>
      </c>
      <c r="T1597">
        <v>23.48595362094812</v>
      </c>
      <c r="U1597">
        <v>36.114321337204458</v>
      </c>
      <c r="W1597">
        <f t="shared" si="1236"/>
        <v>0</v>
      </c>
      <c r="X1597">
        <f t="shared" si="1237"/>
        <v>1</v>
      </c>
      <c r="Y1597">
        <f t="shared" si="1238"/>
        <v>12.628367716256339</v>
      </c>
      <c r="AB1597">
        <v>1590</v>
      </c>
      <c r="AC1597">
        <v>18.909666839562899</v>
      </c>
      <c r="AD1597">
        <v>18.61157858132978</v>
      </c>
      <c r="AF1597">
        <f t="shared" si="1239"/>
        <v>1</v>
      </c>
      <c r="AG1597">
        <f t="shared" si="1240"/>
        <v>0</v>
      </c>
      <c r="AH1597">
        <f t="shared" si="1241"/>
        <v>0.29808825823311835</v>
      </c>
      <c r="AK1597">
        <v>1590</v>
      </c>
      <c r="AL1597">
        <v>14.593147606518063</v>
      </c>
      <c r="AM1597">
        <v>23.69166719040566</v>
      </c>
      <c r="AO1597">
        <f t="shared" si="1242"/>
        <v>0</v>
      </c>
      <c r="AP1597">
        <f t="shared" si="1243"/>
        <v>1</v>
      </c>
      <c r="AQ1597">
        <f t="shared" si="1244"/>
        <v>9.0985195838875974</v>
      </c>
      <c r="AT1597">
        <v>1590</v>
      </c>
      <c r="AU1597">
        <v>18.84005486561583</v>
      </c>
      <c r="AV1597">
        <v>22.929164781834242</v>
      </c>
      <c r="AX1597">
        <f t="shared" si="1245"/>
        <v>0</v>
      </c>
      <c r="AY1597">
        <f t="shared" si="1246"/>
        <v>1</v>
      </c>
      <c r="AZ1597">
        <f t="shared" si="1247"/>
        <v>4.0891099162184119</v>
      </c>
      <c r="BC1597">
        <v>1590</v>
      </c>
      <c r="BD1597" t="e">
        <v>#N/A</v>
      </c>
      <c r="BE1597" t="e">
        <v>#N/A</v>
      </c>
      <c r="BG1597" t="e">
        <f t="shared" si="1248"/>
        <v>#N/A</v>
      </c>
      <c r="BH1597" t="e">
        <f t="shared" si="1249"/>
        <v>#N/A</v>
      </c>
      <c r="BI1597" t="e">
        <f t="shared" si="1250"/>
        <v>#N/A</v>
      </c>
      <c r="BL1597">
        <v>1590</v>
      </c>
      <c r="BM1597">
        <v>19.353766285062665</v>
      </c>
      <c r="BN1597">
        <v>11.791995924158449</v>
      </c>
      <c r="BP1597">
        <f t="shared" si="1251"/>
        <v>1</v>
      </c>
      <c r="BQ1597">
        <f t="shared" si="1252"/>
        <v>0</v>
      </c>
      <c r="BR1597">
        <f t="shared" si="1253"/>
        <v>7.5617703609042159</v>
      </c>
      <c r="BU1597">
        <v>1590</v>
      </c>
      <c r="BV1597">
        <v>21.455090596272097</v>
      </c>
      <c r="BW1597">
        <v>26.483711515728274</v>
      </c>
      <c r="BY1597">
        <f t="shared" si="1254"/>
        <v>0</v>
      </c>
      <c r="BZ1597">
        <f t="shared" si="1255"/>
        <v>1</v>
      </c>
      <c r="CA1597">
        <f t="shared" si="1256"/>
        <v>5.0286209194561771</v>
      </c>
      <c r="CD1597">
        <v>1590</v>
      </c>
      <c r="CE1597">
        <v>17.75896511519473</v>
      </c>
      <c r="CF1597">
        <v>28.456821264219982</v>
      </c>
      <c r="CH1597">
        <f t="shared" si="1257"/>
        <v>0</v>
      </c>
      <c r="CI1597">
        <f t="shared" si="1258"/>
        <v>1</v>
      </c>
      <c r="CJ1597">
        <f t="shared" si="1259"/>
        <v>10.697856149025252</v>
      </c>
      <c r="CM1597">
        <v>1590</v>
      </c>
      <c r="CN1597">
        <v>20.340607226121548</v>
      </c>
      <c r="CO1597">
        <v>19.430265380363824</v>
      </c>
      <c r="CQ1597">
        <f t="shared" si="1260"/>
        <v>1</v>
      </c>
      <c r="CR1597">
        <f t="shared" si="1261"/>
        <v>0</v>
      </c>
      <c r="CS1597">
        <f t="shared" si="1262"/>
        <v>0.91034184575772414</v>
      </c>
      <c r="CV1597">
        <v>1590</v>
      </c>
      <c r="CW1597">
        <v>22.850530273741978</v>
      </c>
      <c r="CX1597">
        <v>16.130717448510637</v>
      </c>
      <c r="CZ1597">
        <f t="shared" si="1263"/>
        <v>1</v>
      </c>
      <c r="DA1597">
        <f t="shared" si="1264"/>
        <v>0</v>
      </c>
      <c r="DB1597">
        <f t="shared" si="1265"/>
        <v>6.7198128252313403</v>
      </c>
      <c r="DE1597">
        <v>1590</v>
      </c>
      <c r="DF1597">
        <v>25.574834627450421</v>
      </c>
      <c r="DG1597">
        <v>25.820409599299534</v>
      </c>
      <c r="DI1597">
        <f t="shared" si="1266"/>
        <v>0</v>
      </c>
      <c r="DJ1597">
        <f t="shared" si="1267"/>
        <v>1</v>
      </c>
      <c r="DK1597">
        <f t="shared" si="1268"/>
        <v>0.2455749718491127</v>
      </c>
      <c r="DN1597">
        <v>1590</v>
      </c>
      <c r="DO1597">
        <v>26.254655072109802</v>
      </c>
      <c r="DP1597">
        <v>13.871799576282791</v>
      </c>
      <c r="DR1597">
        <f t="shared" si="1269"/>
        <v>1</v>
      </c>
      <c r="DS1597">
        <f t="shared" si="1270"/>
        <v>0</v>
      </c>
      <c r="DT1597">
        <f t="shared" si="1271"/>
        <v>12.382855495827011</v>
      </c>
      <c r="DW1597">
        <v>1590</v>
      </c>
      <c r="DX1597">
        <v>21.879939926014185</v>
      </c>
      <c r="DY1597">
        <v>21.075789411378651</v>
      </c>
      <c r="EA1597">
        <f t="shared" si="1272"/>
        <v>1</v>
      </c>
      <c r="EB1597">
        <f t="shared" si="1273"/>
        <v>0</v>
      </c>
      <c r="EC1597">
        <f t="shared" si="1274"/>
        <v>0.80415051463553411</v>
      </c>
      <c r="EF1597">
        <v>1590</v>
      </c>
      <c r="EG1597">
        <v>18.122350613222842</v>
      </c>
      <c r="EH1597">
        <v>18.298770719375007</v>
      </c>
      <c r="EJ1597">
        <f t="shared" si="1275"/>
        <v>0</v>
      </c>
      <c r="EK1597">
        <f t="shared" si="1276"/>
        <v>1</v>
      </c>
      <c r="EL1597">
        <f t="shared" si="1277"/>
        <v>0.17642010615216464</v>
      </c>
      <c r="EO1597">
        <v>1590</v>
      </c>
      <c r="EP1597">
        <v>19.760886565514802</v>
      </c>
      <c r="EQ1597">
        <v>42.182794588109914</v>
      </c>
      <c r="ES1597">
        <f t="shared" si="1278"/>
        <v>0</v>
      </c>
      <c r="ET1597">
        <f t="shared" si="1279"/>
        <v>1</v>
      </c>
      <c r="EU1597">
        <f t="shared" si="1280"/>
        <v>22.421908022595112</v>
      </c>
    </row>
    <row r="1598" spans="1:151" x14ac:dyDescent="0.25">
      <c r="A1598">
        <v>1591</v>
      </c>
      <c r="B1598">
        <v>9.450383316912168</v>
      </c>
      <c r="C1598">
        <v>16.356406331164418</v>
      </c>
      <c r="E1598">
        <f t="shared" si="1281"/>
        <v>0</v>
      </c>
      <c r="F1598">
        <f t="shared" si="1232"/>
        <v>1</v>
      </c>
      <c r="G1598">
        <f t="shared" si="1282"/>
        <v>6.9060230142522503</v>
      </c>
      <c r="J1598">
        <v>1591</v>
      </c>
      <c r="K1598">
        <v>17.014269178458147</v>
      </c>
      <c r="L1598">
        <v>18.616010027524503</v>
      </c>
      <c r="N1598">
        <f t="shared" si="1233"/>
        <v>0</v>
      </c>
      <c r="O1598">
        <f t="shared" si="1234"/>
        <v>1</v>
      </c>
      <c r="P1598">
        <f t="shared" si="1235"/>
        <v>1.6017408490663563</v>
      </c>
      <c r="S1598">
        <v>1591</v>
      </c>
      <c r="T1598">
        <v>18.852811795689064</v>
      </c>
      <c r="U1598">
        <v>18.671041915428098</v>
      </c>
      <c r="W1598">
        <f t="shared" si="1236"/>
        <v>1</v>
      </c>
      <c r="X1598">
        <f t="shared" si="1237"/>
        <v>0</v>
      </c>
      <c r="Y1598">
        <f t="shared" si="1238"/>
        <v>0.18176988026096552</v>
      </c>
      <c r="AB1598">
        <v>1591</v>
      </c>
      <c r="AC1598">
        <v>22.939225811545128</v>
      </c>
      <c r="AD1598">
        <v>18.733918167509522</v>
      </c>
      <c r="AF1598">
        <f t="shared" si="1239"/>
        <v>1</v>
      </c>
      <c r="AG1598">
        <f t="shared" si="1240"/>
        <v>0</v>
      </c>
      <c r="AH1598">
        <f t="shared" si="1241"/>
        <v>4.2053076440356065</v>
      </c>
      <c r="AK1598">
        <v>1591</v>
      </c>
      <c r="AL1598">
        <v>25.291874663866203</v>
      </c>
      <c r="AM1598">
        <v>14.397614737877555</v>
      </c>
      <c r="AO1598">
        <f t="shared" si="1242"/>
        <v>1</v>
      </c>
      <c r="AP1598">
        <f t="shared" si="1243"/>
        <v>0</v>
      </c>
      <c r="AQ1598">
        <f t="shared" si="1244"/>
        <v>10.894259925988647</v>
      </c>
      <c r="AT1598">
        <v>1591</v>
      </c>
      <c r="AU1598">
        <v>20.56998470817269</v>
      </c>
      <c r="AV1598">
        <v>21.747823627930007</v>
      </c>
      <c r="AX1598">
        <f t="shared" si="1245"/>
        <v>0</v>
      </c>
      <c r="AY1598">
        <f t="shared" si="1246"/>
        <v>1</v>
      </c>
      <c r="AZ1598">
        <f t="shared" si="1247"/>
        <v>1.1778389197573169</v>
      </c>
      <c r="BC1598">
        <v>1591</v>
      </c>
      <c r="BD1598" t="e">
        <v>#N/A</v>
      </c>
      <c r="BE1598" t="e">
        <v>#N/A</v>
      </c>
      <c r="BG1598" t="e">
        <f t="shared" si="1248"/>
        <v>#N/A</v>
      </c>
      <c r="BH1598" t="e">
        <f t="shared" si="1249"/>
        <v>#N/A</v>
      </c>
      <c r="BI1598" t="e">
        <f t="shared" si="1250"/>
        <v>#N/A</v>
      </c>
      <c r="BL1598">
        <v>1591</v>
      </c>
      <c r="BM1598">
        <v>28.551649517887423</v>
      </c>
      <c r="BN1598">
        <v>14.076590381717438</v>
      </c>
      <c r="BP1598">
        <f t="shared" si="1251"/>
        <v>1</v>
      </c>
      <c r="BQ1598">
        <f t="shared" si="1252"/>
        <v>0</v>
      </c>
      <c r="BR1598">
        <f t="shared" si="1253"/>
        <v>14.475059136169985</v>
      </c>
      <c r="BU1598">
        <v>1591</v>
      </c>
      <c r="BV1598">
        <v>32.660714470442592</v>
      </c>
      <c r="BW1598">
        <v>27.153869971789298</v>
      </c>
      <c r="BY1598">
        <f t="shared" si="1254"/>
        <v>1</v>
      </c>
      <c r="BZ1598">
        <f t="shared" si="1255"/>
        <v>0</v>
      </c>
      <c r="CA1598">
        <f t="shared" si="1256"/>
        <v>5.5068444986532938</v>
      </c>
      <c r="CD1598">
        <v>1591</v>
      </c>
      <c r="CE1598">
        <v>24.038545844214923</v>
      </c>
      <c r="CF1598">
        <v>45.125244316647169</v>
      </c>
      <c r="CH1598">
        <f t="shared" si="1257"/>
        <v>0</v>
      </c>
      <c r="CI1598">
        <f t="shared" si="1258"/>
        <v>1</v>
      </c>
      <c r="CJ1598">
        <f t="shared" si="1259"/>
        <v>21.086698472432246</v>
      </c>
      <c r="CM1598">
        <v>1591</v>
      </c>
      <c r="CN1598">
        <v>24.640570810201048</v>
      </c>
      <c r="CO1598">
        <v>38.218538247716481</v>
      </c>
      <c r="CQ1598">
        <f t="shared" si="1260"/>
        <v>0</v>
      </c>
      <c r="CR1598">
        <f t="shared" si="1261"/>
        <v>1</v>
      </c>
      <c r="CS1598">
        <f t="shared" si="1262"/>
        <v>13.577967437515433</v>
      </c>
      <c r="CV1598">
        <v>1591</v>
      </c>
      <c r="CW1598">
        <v>21.973896478397236</v>
      </c>
      <c r="CX1598">
        <v>18.188842593974698</v>
      </c>
      <c r="CZ1598">
        <f t="shared" si="1263"/>
        <v>1</v>
      </c>
      <c r="DA1598">
        <f t="shared" si="1264"/>
        <v>0</v>
      </c>
      <c r="DB1598">
        <f t="shared" si="1265"/>
        <v>3.7850538844225383</v>
      </c>
      <c r="DE1598">
        <v>1591</v>
      </c>
      <c r="DF1598">
        <v>17.711014226645755</v>
      </c>
      <c r="DG1598">
        <v>16.03715672346916</v>
      </c>
      <c r="DI1598">
        <f t="shared" si="1266"/>
        <v>1</v>
      </c>
      <c r="DJ1598">
        <f t="shared" si="1267"/>
        <v>0</v>
      </c>
      <c r="DK1598">
        <f t="shared" si="1268"/>
        <v>1.6738575031765954</v>
      </c>
      <c r="DN1598">
        <v>1591</v>
      </c>
      <c r="DO1598">
        <v>21.138804421732729</v>
      </c>
      <c r="DP1598">
        <v>27.935975688929823</v>
      </c>
      <c r="DR1598">
        <f t="shared" si="1269"/>
        <v>0</v>
      </c>
      <c r="DS1598">
        <f t="shared" si="1270"/>
        <v>1</v>
      </c>
      <c r="DT1598">
        <f t="shared" si="1271"/>
        <v>6.7971712671970934</v>
      </c>
      <c r="DW1598">
        <v>1591</v>
      </c>
      <c r="DX1598">
        <v>5.7028645697177147</v>
      </c>
      <c r="DY1598">
        <v>21.318091334241156</v>
      </c>
      <c r="EA1598">
        <f t="shared" si="1272"/>
        <v>0</v>
      </c>
      <c r="EB1598">
        <f t="shared" si="1273"/>
        <v>1</v>
      </c>
      <c r="EC1598">
        <f t="shared" si="1274"/>
        <v>15.615226764523442</v>
      </c>
      <c r="EF1598">
        <v>1591</v>
      </c>
      <c r="EG1598">
        <v>19.997744809589399</v>
      </c>
      <c r="EH1598">
        <v>12.325308505010394</v>
      </c>
      <c r="EJ1598">
        <f t="shared" si="1275"/>
        <v>1</v>
      </c>
      <c r="EK1598">
        <f t="shared" si="1276"/>
        <v>0</v>
      </c>
      <c r="EL1598">
        <f t="shared" si="1277"/>
        <v>7.6724363045790049</v>
      </c>
      <c r="EO1598">
        <v>1591</v>
      </c>
      <c r="EP1598">
        <v>20.912401336581539</v>
      </c>
      <c r="EQ1598">
        <v>39.669057640037217</v>
      </c>
      <c r="ES1598">
        <f t="shared" si="1278"/>
        <v>0</v>
      </c>
      <c r="ET1598">
        <f t="shared" si="1279"/>
        <v>1</v>
      </c>
      <c r="EU1598">
        <f t="shared" si="1280"/>
        <v>18.756656303455678</v>
      </c>
    </row>
    <row r="1599" spans="1:151" x14ac:dyDescent="0.25">
      <c r="A1599">
        <v>1592</v>
      </c>
      <c r="B1599">
        <v>14.105301175506106</v>
      </c>
      <c r="C1599">
        <v>34.044797416810709</v>
      </c>
      <c r="E1599">
        <f t="shared" si="1281"/>
        <v>0</v>
      </c>
      <c r="F1599">
        <f t="shared" si="1232"/>
        <v>1</v>
      </c>
      <c r="G1599">
        <f t="shared" si="1282"/>
        <v>19.939496241304603</v>
      </c>
      <c r="J1599">
        <v>1592</v>
      </c>
      <c r="K1599">
        <v>14.871566406753143</v>
      </c>
      <c r="L1599">
        <v>24.084118779996576</v>
      </c>
      <c r="N1599">
        <f t="shared" si="1233"/>
        <v>0</v>
      </c>
      <c r="O1599">
        <f t="shared" si="1234"/>
        <v>1</v>
      </c>
      <c r="P1599">
        <f t="shared" si="1235"/>
        <v>9.2125523732434331</v>
      </c>
      <c r="S1599">
        <v>1592</v>
      </c>
      <c r="T1599">
        <v>14.49822851842959</v>
      </c>
      <c r="U1599">
        <v>45.191436915861459</v>
      </c>
      <c r="W1599">
        <f t="shared" si="1236"/>
        <v>0</v>
      </c>
      <c r="X1599">
        <f t="shared" si="1237"/>
        <v>1</v>
      </c>
      <c r="Y1599">
        <f t="shared" si="1238"/>
        <v>30.693208397431867</v>
      </c>
      <c r="AB1599">
        <v>1592</v>
      </c>
      <c r="AC1599">
        <v>19.499057650361458</v>
      </c>
      <c r="AD1599">
        <v>18.407522779907623</v>
      </c>
      <c r="AF1599">
        <f t="shared" si="1239"/>
        <v>1</v>
      </c>
      <c r="AG1599">
        <f t="shared" si="1240"/>
        <v>0</v>
      </c>
      <c r="AH1599">
        <f t="shared" si="1241"/>
        <v>1.0915348704538346</v>
      </c>
      <c r="AK1599">
        <v>1592</v>
      </c>
      <c r="AL1599">
        <v>22.051899316943238</v>
      </c>
      <c r="AM1599">
        <v>20.248867734251636</v>
      </c>
      <c r="AO1599">
        <f t="shared" si="1242"/>
        <v>1</v>
      </c>
      <c r="AP1599">
        <f t="shared" si="1243"/>
        <v>0</v>
      </c>
      <c r="AQ1599">
        <f t="shared" si="1244"/>
        <v>1.8030315826916024</v>
      </c>
      <c r="AT1599">
        <v>1592</v>
      </c>
      <c r="AU1599">
        <v>18.039293751275299</v>
      </c>
      <c r="AV1599">
        <v>17.164090008137116</v>
      </c>
      <c r="AX1599">
        <f t="shared" si="1245"/>
        <v>1</v>
      </c>
      <c r="AY1599">
        <f t="shared" si="1246"/>
        <v>0</v>
      </c>
      <c r="AZ1599">
        <f t="shared" si="1247"/>
        <v>0.87520374313818294</v>
      </c>
      <c r="BC1599">
        <v>1592</v>
      </c>
      <c r="BD1599" t="e">
        <v>#N/A</v>
      </c>
      <c r="BE1599" t="e">
        <v>#N/A</v>
      </c>
      <c r="BG1599" t="e">
        <f t="shared" si="1248"/>
        <v>#N/A</v>
      </c>
      <c r="BH1599" t="e">
        <f t="shared" si="1249"/>
        <v>#N/A</v>
      </c>
      <c r="BI1599" t="e">
        <f t="shared" si="1250"/>
        <v>#N/A</v>
      </c>
      <c r="BL1599">
        <v>1592</v>
      </c>
      <c r="BM1599">
        <v>28.810840730899614</v>
      </c>
      <c r="BN1599">
        <v>11.613203790845184</v>
      </c>
      <c r="BP1599">
        <f t="shared" si="1251"/>
        <v>1</v>
      </c>
      <c r="BQ1599">
        <f t="shared" si="1252"/>
        <v>0</v>
      </c>
      <c r="BR1599">
        <f t="shared" si="1253"/>
        <v>17.19763694005443</v>
      </c>
      <c r="BU1599">
        <v>1592</v>
      </c>
      <c r="BV1599">
        <v>18.772704827173836</v>
      </c>
      <c r="BW1599">
        <v>18.516146978834144</v>
      </c>
      <c r="BY1599">
        <f t="shared" si="1254"/>
        <v>1</v>
      </c>
      <c r="BZ1599">
        <f t="shared" si="1255"/>
        <v>0</v>
      </c>
      <c r="CA1599">
        <f t="shared" si="1256"/>
        <v>0.25655784833969264</v>
      </c>
      <c r="CD1599">
        <v>1592</v>
      </c>
      <c r="CE1599">
        <v>27.429497914115696</v>
      </c>
      <c r="CF1599">
        <v>25.20696562541767</v>
      </c>
      <c r="CH1599">
        <f t="shared" si="1257"/>
        <v>1</v>
      </c>
      <c r="CI1599">
        <f t="shared" si="1258"/>
        <v>0</v>
      </c>
      <c r="CJ1599">
        <f t="shared" si="1259"/>
        <v>2.2225322886980265</v>
      </c>
      <c r="CM1599">
        <v>1592</v>
      </c>
      <c r="CN1599">
        <v>22.906642296758719</v>
      </c>
      <c r="CO1599">
        <v>26.865151391123906</v>
      </c>
      <c r="CQ1599">
        <f t="shared" si="1260"/>
        <v>0</v>
      </c>
      <c r="CR1599">
        <f t="shared" si="1261"/>
        <v>1</v>
      </c>
      <c r="CS1599">
        <f t="shared" si="1262"/>
        <v>3.9585090943651871</v>
      </c>
      <c r="CV1599">
        <v>1592</v>
      </c>
      <c r="CW1599">
        <v>24.294363194516396</v>
      </c>
      <c r="CX1599">
        <v>20.312782863261017</v>
      </c>
      <c r="CZ1599">
        <f t="shared" si="1263"/>
        <v>1</v>
      </c>
      <c r="DA1599">
        <f t="shared" si="1264"/>
        <v>0</v>
      </c>
      <c r="DB1599">
        <f t="shared" si="1265"/>
        <v>3.9815803312553797</v>
      </c>
      <c r="DE1599">
        <v>1592</v>
      </c>
      <c r="DF1599">
        <v>32.158209079703418</v>
      </c>
      <c r="DG1599">
        <v>16.225872188814122</v>
      </c>
      <c r="DI1599">
        <f t="shared" si="1266"/>
        <v>1</v>
      </c>
      <c r="DJ1599">
        <f t="shared" si="1267"/>
        <v>0</v>
      </c>
      <c r="DK1599">
        <f t="shared" si="1268"/>
        <v>15.932336890889296</v>
      </c>
      <c r="DN1599">
        <v>1592</v>
      </c>
      <c r="DO1599">
        <v>18.865262914791856</v>
      </c>
      <c r="DP1599">
        <v>20.648540962765832</v>
      </c>
      <c r="DR1599">
        <f t="shared" si="1269"/>
        <v>0</v>
      </c>
      <c r="DS1599">
        <f t="shared" si="1270"/>
        <v>1</v>
      </c>
      <c r="DT1599">
        <f t="shared" si="1271"/>
        <v>1.783278047973976</v>
      </c>
      <c r="DW1599">
        <v>1592</v>
      </c>
      <c r="DX1599">
        <v>20.602979289301988</v>
      </c>
      <c r="DY1599">
        <v>17.464042769679722</v>
      </c>
      <c r="EA1599">
        <f t="shared" si="1272"/>
        <v>1</v>
      </c>
      <c r="EB1599">
        <f t="shared" si="1273"/>
        <v>0</v>
      </c>
      <c r="EC1599">
        <f t="shared" si="1274"/>
        <v>3.1389365196222663</v>
      </c>
      <c r="EF1599">
        <v>1592</v>
      </c>
      <c r="EG1599">
        <v>20.258992413983762</v>
      </c>
      <c r="EH1599">
        <v>18.447418758963707</v>
      </c>
      <c r="EJ1599">
        <f t="shared" si="1275"/>
        <v>1</v>
      </c>
      <c r="EK1599">
        <f t="shared" si="1276"/>
        <v>0</v>
      </c>
      <c r="EL1599">
        <f t="shared" si="1277"/>
        <v>1.8115736550200552</v>
      </c>
      <c r="EO1599">
        <v>1592</v>
      </c>
      <c r="EP1599">
        <v>26.5016259789438</v>
      </c>
      <c r="EQ1599">
        <v>42.1723441216635</v>
      </c>
      <c r="ES1599">
        <f t="shared" si="1278"/>
        <v>0</v>
      </c>
      <c r="ET1599">
        <f t="shared" si="1279"/>
        <v>1</v>
      </c>
      <c r="EU1599">
        <f t="shared" si="1280"/>
        <v>15.6707181427197</v>
      </c>
    </row>
    <row r="1600" spans="1:151" x14ac:dyDescent="0.25">
      <c r="A1600">
        <v>1593</v>
      </c>
      <c r="B1600">
        <v>8.0138018572140162</v>
      </c>
      <c r="C1600">
        <v>39.176339742632663</v>
      </c>
      <c r="E1600">
        <f t="shared" si="1281"/>
        <v>0</v>
      </c>
      <c r="F1600">
        <f t="shared" si="1232"/>
        <v>1</v>
      </c>
      <c r="G1600">
        <f t="shared" si="1282"/>
        <v>31.162537885418647</v>
      </c>
      <c r="J1600">
        <v>1593</v>
      </c>
      <c r="K1600">
        <v>26.354867436949458</v>
      </c>
      <c r="L1600">
        <v>28.008614845813312</v>
      </c>
      <c r="N1600">
        <f t="shared" si="1233"/>
        <v>0</v>
      </c>
      <c r="O1600">
        <f t="shared" si="1234"/>
        <v>1</v>
      </c>
      <c r="P1600">
        <f t="shared" si="1235"/>
        <v>1.653747408863854</v>
      </c>
      <c r="S1600">
        <v>1593</v>
      </c>
      <c r="T1600">
        <v>15.213969422887073</v>
      </c>
      <c r="U1600">
        <v>15.378501577180096</v>
      </c>
      <c r="W1600">
        <f t="shared" si="1236"/>
        <v>0</v>
      </c>
      <c r="X1600">
        <f t="shared" si="1237"/>
        <v>1</v>
      </c>
      <c r="Y1600">
        <f t="shared" si="1238"/>
        <v>0.16453215429302226</v>
      </c>
      <c r="AB1600">
        <v>1593</v>
      </c>
      <c r="AC1600">
        <v>20.816689649412975</v>
      </c>
      <c r="AD1600">
        <v>17.631368605308246</v>
      </c>
      <c r="AF1600">
        <f t="shared" si="1239"/>
        <v>1</v>
      </c>
      <c r="AG1600">
        <f t="shared" si="1240"/>
        <v>0</v>
      </c>
      <c r="AH1600">
        <f t="shared" si="1241"/>
        <v>3.1853210441047288</v>
      </c>
      <c r="AK1600">
        <v>1593</v>
      </c>
      <c r="AL1600">
        <v>14.392936475007598</v>
      </c>
      <c r="AM1600">
        <v>19.57638472828495</v>
      </c>
      <c r="AO1600">
        <f t="shared" si="1242"/>
        <v>0</v>
      </c>
      <c r="AP1600">
        <f t="shared" si="1243"/>
        <v>1</v>
      </c>
      <c r="AQ1600">
        <f t="shared" si="1244"/>
        <v>5.1834482532773514</v>
      </c>
      <c r="AT1600">
        <v>1593</v>
      </c>
      <c r="AU1600">
        <v>11.425765711824463</v>
      </c>
      <c r="AV1600">
        <v>11.056744878948141</v>
      </c>
      <c r="AX1600">
        <f t="shared" si="1245"/>
        <v>1</v>
      </c>
      <c r="AY1600">
        <f t="shared" si="1246"/>
        <v>0</v>
      </c>
      <c r="AZ1600">
        <f t="shared" si="1247"/>
        <v>0.36902083287632159</v>
      </c>
      <c r="BC1600">
        <v>1593</v>
      </c>
      <c r="BD1600" t="e">
        <v>#N/A</v>
      </c>
      <c r="BE1600" t="e">
        <v>#N/A</v>
      </c>
      <c r="BG1600" t="e">
        <f t="shared" si="1248"/>
        <v>#N/A</v>
      </c>
      <c r="BH1600" t="e">
        <f t="shared" si="1249"/>
        <v>#N/A</v>
      </c>
      <c r="BI1600" t="e">
        <f t="shared" si="1250"/>
        <v>#N/A</v>
      </c>
      <c r="BL1600">
        <v>1593</v>
      </c>
      <c r="BM1600">
        <v>31.211441541035345</v>
      </c>
      <c r="BN1600">
        <v>8.858157359307242</v>
      </c>
      <c r="BP1600">
        <f t="shared" si="1251"/>
        <v>1</v>
      </c>
      <c r="BQ1600">
        <f t="shared" si="1252"/>
        <v>0</v>
      </c>
      <c r="BR1600">
        <f t="shared" si="1253"/>
        <v>22.353284181728103</v>
      </c>
      <c r="BU1600">
        <v>1593</v>
      </c>
      <c r="BV1600">
        <v>25.722137574252713</v>
      </c>
      <c r="BW1600">
        <v>24.412013834632223</v>
      </c>
      <c r="BY1600">
        <f t="shared" si="1254"/>
        <v>1</v>
      </c>
      <c r="BZ1600">
        <f t="shared" si="1255"/>
        <v>0</v>
      </c>
      <c r="CA1600">
        <f t="shared" si="1256"/>
        <v>1.3101237396204901</v>
      </c>
      <c r="CD1600">
        <v>1593</v>
      </c>
      <c r="CE1600">
        <v>24.079458446535291</v>
      </c>
      <c r="CF1600">
        <v>29.432513174982489</v>
      </c>
      <c r="CH1600">
        <f t="shared" si="1257"/>
        <v>0</v>
      </c>
      <c r="CI1600">
        <f t="shared" si="1258"/>
        <v>1</v>
      </c>
      <c r="CJ1600">
        <f t="shared" si="1259"/>
        <v>5.3530547284471979</v>
      </c>
      <c r="CM1600">
        <v>1593</v>
      </c>
      <c r="CN1600">
        <v>22.50102207493801</v>
      </c>
      <c r="CO1600">
        <v>21.418389273427071</v>
      </c>
      <c r="CQ1600">
        <f t="shared" si="1260"/>
        <v>1</v>
      </c>
      <c r="CR1600">
        <f t="shared" si="1261"/>
        <v>0</v>
      </c>
      <c r="CS1600">
        <f t="shared" si="1262"/>
        <v>1.0826328015109397</v>
      </c>
      <c r="CV1600">
        <v>1593</v>
      </c>
      <c r="CW1600">
        <v>22.603992860791028</v>
      </c>
      <c r="CX1600">
        <v>18.779728537754604</v>
      </c>
      <c r="CZ1600">
        <f t="shared" si="1263"/>
        <v>1</v>
      </c>
      <c r="DA1600">
        <f t="shared" si="1264"/>
        <v>0</v>
      </c>
      <c r="DB1600">
        <f t="shared" si="1265"/>
        <v>3.8242643230364237</v>
      </c>
      <c r="DE1600">
        <v>1593</v>
      </c>
      <c r="DF1600">
        <v>22.204783134940691</v>
      </c>
      <c r="DG1600">
        <v>22.496882362527142</v>
      </c>
      <c r="DI1600">
        <f t="shared" si="1266"/>
        <v>0</v>
      </c>
      <c r="DJ1600">
        <f t="shared" si="1267"/>
        <v>1</v>
      </c>
      <c r="DK1600">
        <f t="shared" si="1268"/>
        <v>0.29209922758645135</v>
      </c>
      <c r="DN1600">
        <v>1593</v>
      </c>
      <c r="DO1600">
        <v>23.110626826599152</v>
      </c>
      <c r="DP1600">
        <v>24.023049094094233</v>
      </c>
      <c r="DR1600">
        <f t="shared" si="1269"/>
        <v>0</v>
      </c>
      <c r="DS1600">
        <f t="shared" si="1270"/>
        <v>1</v>
      </c>
      <c r="DT1600">
        <f t="shared" si="1271"/>
        <v>0.91242226749508148</v>
      </c>
      <c r="DW1600">
        <v>1593</v>
      </c>
      <c r="DX1600">
        <v>13.843639350822009</v>
      </c>
      <c r="DY1600">
        <v>11.558194831298909</v>
      </c>
      <c r="EA1600">
        <f t="shared" si="1272"/>
        <v>1</v>
      </c>
      <c r="EB1600">
        <f t="shared" si="1273"/>
        <v>0</v>
      </c>
      <c r="EC1600">
        <f t="shared" si="1274"/>
        <v>2.2854445195231001</v>
      </c>
      <c r="EF1600">
        <v>1593</v>
      </c>
      <c r="EG1600">
        <v>16.903352446701351</v>
      </c>
      <c r="EH1600">
        <v>14.411240153191342</v>
      </c>
      <c r="EJ1600">
        <f t="shared" si="1275"/>
        <v>1</v>
      </c>
      <c r="EK1600">
        <f t="shared" si="1276"/>
        <v>0</v>
      </c>
      <c r="EL1600">
        <f t="shared" si="1277"/>
        <v>2.4921122935100097</v>
      </c>
      <c r="EO1600">
        <v>1593</v>
      </c>
      <c r="EP1600">
        <v>21.762724202200705</v>
      </c>
      <c r="EQ1600">
        <v>43.686709621874058</v>
      </c>
      <c r="ES1600">
        <f t="shared" si="1278"/>
        <v>0</v>
      </c>
      <c r="ET1600">
        <f t="shared" si="1279"/>
        <v>1</v>
      </c>
      <c r="EU1600">
        <f t="shared" si="1280"/>
        <v>21.923985419673354</v>
      </c>
    </row>
    <row r="1601" spans="1:151" x14ac:dyDescent="0.25">
      <c r="A1601">
        <v>1594</v>
      </c>
      <c r="B1601">
        <v>13.811155265438309</v>
      </c>
      <c r="C1601">
        <v>57.076012627878427</v>
      </c>
      <c r="E1601">
        <f t="shared" si="1281"/>
        <v>0</v>
      </c>
      <c r="F1601">
        <f t="shared" si="1232"/>
        <v>1</v>
      </c>
      <c r="G1601">
        <f t="shared" si="1282"/>
        <v>43.264857362440118</v>
      </c>
      <c r="J1601">
        <v>1594</v>
      </c>
      <c r="K1601">
        <v>22.32004397138682</v>
      </c>
      <c r="L1601">
        <v>28.478725165521002</v>
      </c>
      <c r="N1601">
        <f t="shared" si="1233"/>
        <v>0</v>
      </c>
      <c r="O1601">
        <f t="shared" si="1234"/>
        <v>1</v>
      </c>
      <c r="P1601">
        <f t="shared" si="1235"/>
        <v>6.1586811941341821</v>
      </c>
      <c r="S1601">
        <v>1594</v>
      </c>
      <c r="T1601">
        <v>22.169846768997097</v>
      </c>
      <c r="U1601">
        <v>25.735504819713483</v>
      </c>
      <c r="W1601">
        <f t="shared" si="1236"/>
        <v>0</v>
      </c>
      <c r="X1601">
        <f t="shared" si="1237"/>
        <v>1</v>
      </c>
      <c r="Y1601">
        <f t="shared" si="1238"/>
        <v>3.5656580507163866</v>
      </c>
      <c r="AB1601">
        <v>1594</v>
      </c>
      <c r="AC1601">
        <v>18.159741656370429</v>
      </c>
      <c r="AD1601">
        <v>18.363593293971615</v>
      </c>
      <c r="AF1601">
        <f t="shared" si="1239"/>
        <v>0</v>
      </c>
      <c r="AG1601">
        <f t="shared" si="1240"/>
        <v>1</v>
      </c>
      <c r="AH1601">
        <f t="shared" si="1241"/>
        <v>0.2038516376011863</v>
      </c>
      <c r="AK1601">
        <v>1594</v>
      </c>
      <c r="AL1601">
        <v>13.829377144766671</v>
      </c>
      <c r="AM1601">
        <v>43.867686813771542</v>
      </c>
      <c r="AO1601">
        <f t="shared" si="1242"/>
        <v>0</v>
      </c>
      <c r="AP1601">
        <f t="shared" si="1243"/>
        <v>1</v>
      </c>
      <c r="AQ1601">
        <f t="shared" si="1244"/>
        <v>30.038309669004871</v>
      </c>
      <c r="AT1601">
        <v>1594</v>
      </c>
      <c r="AU1601">
        <v>16.171090988876546</v>
      </c>
      <c r="AV1601">
        <v>28.100723848372002</v>
      </c>
      <c r="AX1601">
        <f t="shared" si="1245"/>
        <v>0</v>
      </c>
      <c r="AY1601">
        <f t="shared" si="1246"/>
        <v>1</v>
      </c>
      <c r="AZ1601">
        <f t="shared" si="1247"/>
        <v>11.929632859495456</v>
      </c>
      <c r="BC1601">
        <v>1594</v>
      </c>
      <c r="BD1601" t="e">
        <v>#N/A</v>
      </c>
      <c r="BE1601" t="e">
        <v>#N/A</v>
      </c>
      <c r="BG1601" t="e">
        <f t="shared" si="1248"/>
        <v>#N/A</v>
      </c>
      <c r="BH1601" t="e">
        <f t="shared" si="1249"/>
        <v>#N/A</v>
      </c>
      <c r="BI1601" t="e">
        <f t="shared" si="1250"/>
        <v>#N/A</v>
      </c>
      <c r="BL1601">
        <v>1594</v>
      </c>
      <c r="BM1601">
        <v>22.491486705578669</v>
      </c>
      <c r="BN1601">
        <v>12.052935599339897</v>
      </c>
      <c r="BP1601">
        <f t="shared" si="1251"/>
        <v>1</v>
      </c>
      <c r="BQ1601">
        <f t="shared" si="1252"/>
        <v>0</v>
      </c>
      <c r="BR1601">
        <f t="shared" si="1253"/>
        <v>10.438551106238773</v>
      </c>
      <c r="BU1601">
        <v>1594</v>
      </c>
      <c r="BV1601">
        <v>24.119043821147176</v>
      </c>
      <c r="BW1601">
        <v>21.795213636066443</v>
      </c>
      <c r="BY1601">
        <f t="shared" si="1254"/>
        <v>1</v>
      </c>
      <c r="BZ1601">
        <f t="shared" si="1255"/>
        <v>0</v>
      </c>
      <c r="CA1601">
        <f t="shared" si="1256"/>
        <v>2.3238301850807339</v>
      </c>
      <c r="CD1601">
        <v>1594</v>
      </c>
      <c r="CE1601">
        <v>34.495272304164331</v>
      </c>
      <c r="CF1601">
        <v>21.893529091659673</v>
      </c>
      <c r="CH1601">
        <f t="shared" si="1257"/>
        <v>1</v>
      </c>
      <c r="CI1601">
        <f t="shared" si="1258"/>
        <v>0</v>
      </c>
      <c r="CJ1601">
        <f t="shared" si="1259"/>
        <v>12.601743212504658</v>
      </c>
      <c r="CM1601">
        <v>1594</v>
      </c>
      <c r="CN1601">
        <v>21.345550409560744</v>
      </c>
      <c r="CO1601">
        <v>22.569055860825642</v>
      </c>
      <c r="CQ1601">
        <f t="shared" si="1260"/>
        <v>0</v>
      </c>
      <c r="CR1601">
        <f t="shared" si="1261"/>
        <v>1</v>
      </c>
      <c r="CS1601">
        <f t="shared" si="1262"/>
        <v>1.2235054512648986</v>
      </c>
      <c r="CV1601">
        <v>1594</v>
      </c>
      <c r="CW1601">
        <v>22.702442106986418</v>
      </c>
      <c r="CX1601">
        <v>15.797520819499333</v>
      </c>
      <c r="CZ1601">
        <f t="shared" si="1263"/>
        <v>1</v>
      </c>
      <c r="DA1601">
        <f t="shared" si="1264"/>
        <v>0</v>
      </c>
      <c r="DB1601">
        <f t="shared" si="1265"/>
        <v>6.9049212874870847</v>
      </c>
      <c r="DE1601">
        <v>1594</v>
      </c>
      <c r="DF1601">
        <v>20.4171900088336</v>
      </c>
      <c r="DG1601">
        <v>25.35595696446785</v>
      </c>
      <c r="DI1601">
        <f t="shared" si="1266"/>
        <v>0</v>
      </c>
      <c r="DJ1601">
        <f t="shared" si="1267"/>
        <v>1</v>
      </c>
      <c r="DK1601">
        <f t="shared" si="1268"/>
        <v>4.9387669556342502</v>
      </c>
      <c r="DN1601">
        <v>1594</v>
      </c>
      <c r="DO1601">
        <v>22.290863154778812</v>
      </c>
      <c r="DP1601">
        <v>27.499174941312024</v>
      </c>
      <c r="DR1601">
        <f t="shared" si="1269"/>
        <v>0</v>
      </c>
      <c r="DS1601">
        <f t="shared" si="1270"/>
        <v>1</v>
      </c>
      <c r="DT1601">
        <f t="shared" si="1271"/>
        <v>5.208311786533212</v>
      </c>
      <c r="DW1601">
        <v>1594</v>
      </c>
      <c r="DX1601">
        <v>13.319258662457433</v>
      </c>
      <c r="DY1601">
        <v>24.78191898218051</v>
      </c>
      <c r="EA1601">
        <f t="shared" si="1272"/>
        <v>0</v>
      </c>
      <c r="EB1601">
        <f t="shared" si="1273"/>
        <v>1</v>
      </c>
      <c r="EC1601">
        <f t="shared" si="1274"/>
        <v>11.462660319723078</v>
      </c>
      <c r="EF1601">
        <v>1594</v>
      </c>
      <c r="EG1601">
        <v>18.706765346670558</v>
      </c>
      <c r="EH1601">
        <v>14.185380852994186</v>
      </c>
      <c r="EJ1601">
        <f t="shared" si="1275"/>
        <v>1</v>
      </c>
      <c r="EK1601">
        <f t="shared" si="1276"/>
        <v>0</v>
      </c>
      <c r="EL1601">
        <f t="shared" si="1277"/>
        <v>4.5213844936763721</v>
      </c>
      <c r="EO1601">
        <v>1594</v>
      </c>
      <c r="EP1601">
        <v>20.623562485777477</v>
      </c>
      <c r="EQ1601">
        <v>15.188770576150395</v>
      </c>
      <c r="ES1601">
        <f t="shared" si="1278"/>
        <v>1</v>
      </c>
      <c r="ET1601">
        <f t="shared" si="1279"/>
        <v>0</v>
      </c>
      <c r="EU1601">
        <f t="shared" si="1280"/>
        <v>5.4347919096270818</v>
      </c>
    </row>
    <row r="1602" spans="1:151" x14ac:dyDescent="0.25">
      <c r="A1602">
        <v>1595</v>
      </c>
      <c r="B1602">
        <v>17.908063153866649</v>
      </c>
      <c r="C1602">
        <v>9.9917237713267131</v>
      </c>
      <c r="E1602">
        <f t="shared" si="1281"/>
        <v>1</v>
      </c>
      <c r="F1602">
        <f t="shared" si="1232"/>
        <v>0</v>
      </c>
      <c r="G1602">
        <f t="shared" si="1282"/>
        <v>7.9163393825399364</v>
      </c>
      <c r="J1602">
        <v>1595</v>
      </c>
      <c r="K1602">
        <v>10.83205720365417</v>
      </c>
      <c r="L1602">
        <v>23.492578086661766</v>
      </c>
      <c r="N1602">
        <f t="shared" si="1233"/>
        <v>0</v>
      </c>
      <c r="O1602">
        <f t="shared" si="1234"/>
        <v>1</v>
      </c>
      <c r="P1602">
        <f t="shared" si="1235"/>
        <v>12.660520883007596</v>
      </c>
      <c r="S1602">
        <v>1595</v>
      </c>
      <c r="T1602">
        <v>15.130385085696918</v>
      </c>
      <c r="U1602">
        <v>8.4796637000794171</v>
      </c>
      <c r="W1602">
        <f t="shared" si="1236"/>
        <v>1</v>
      </c>
      <c r="X1602">
        <f t="shared" si="1237"/>
        <v>0</v>
      </c>
      <c r="Y1602">
        <f t="shared" si="1238"/>
        <v>6.6507213856175014</v>
      </c>
      <c r="AB1602">
        <v>1595</v>
      </c>
      <c r="AC1602">
        <v>22.651900336852346</v>
      </c>
      <c r="AD1602">
        <v>17.067185896024846</v>
      </c>
      <c r="AF1602">
        <f t="shared" si="1239"/>
        <v>1</v>
      </c>
      <c r="AG1602">
        <f t="shared" si="1240"/>
        <v>0</v>
      </c>
      <c r="AH1602">
        <f t="shared" si="1241"/>
        <v>5.5847144408275007</v>
      </c>
      <c r="AK1602">
        <v>1595</v>
      </c>
      <c r="AL1602">
        <v>33.138611484158979</v>
      </c>
      <c r="AM1602">
        <v>38.350677029623505</v>
      </c>
      <c r="AO1602">
        <f t="shared" si="1242"/>
        <v>0</v>
      </c>
      <c r="AP1602">
        <f t="shared" si="1243"/>
        <v>1</v>
      </c>
      <c r="AQ1602">
        <f t="shared" si="1244"/>
        <v>5.2120655454645259</v>
      </c>
      <c r="AT1602">
        <v>1595</v>
      </c>
      <c r="AU1602">
        <v>17.347276600571071</v>
      </c>
      <c r="AV1602">
        <v>24.578511839518498</v>
      </c>
      <c r="AX1602">
        <f t="shared" si="1245"/>
        <v>0</v>
      </c>
      <c r="AY1602">
        <f t="shared" si="1246"/>
        <v>1</v>
      </c>
      <c r="AZ1602">
        <f t="shared" si="1247"/>
        <v>7.231235238947427</v>
      </c>
      <c r="BC1602">
        <v>1595</v>
      </c>
      <c r="BD1602" t="e">
        <v>#N/A</v>
      </c>
      <c r="BE1602" t="e">
        <v>#N/A</v>
      </c>
      <c r="BG1602" t="e">
        <f t="shared" si="1248"/>
        <v>#N/A</v>
      </c>
      <c r="BH1602" t="e">
        <f t="shared" si="1249"/>
        <v>#N/A</v>
      </c>
      <c r="BI1602" t="e">
        <f t="shared" si="1250"/>
        <v>#N/A</v>
      </c>
      <c r="BL1602">
        <v>1595</v>
      </c>
      <c r="BM1602">
        <v>19.879317094429471</v>
      </c>
      <c r="BN1602">
        <v>9.2492062305070988</v>
      </c>
      <c r="BP1602">
        <f t="shared" si="1251"/>
        <v>1</v>
      </c>
      <c r="BQ1602">
        <f t="shared" si="1252"/>
        <v>0</v>
      </c>
      <c r="BR1602">
        <f t="shared" si="1253"/>
        <v>10.630110863922372</v>
      </c>
      <c r="BU1602">
        <v>1595</v>
      </c>
      <c r="BV1602">
        <v>26.744234554740405</v>
      </c>
      <c r="BW1602">
        <v>18.22383712223904</v>
      </c>
      <c r="BY1602">
        <f t="shared" si="1254"/>
        <v>1</v>
      </c>
      <c r="BZ1602">
        <f t="shared" si="1255"/>
        <v>0</v>
      </c>
      <c r="CA1602">
        <f t="shared" si="1256"/>
        <v>8.5203974325013654</v>
      </c>
      <c r="CD1602">
        <v>1595</v>
      </c>
      <c r="CE1602">
        <v>16.093653315371455</v>
      </c>
      <c r="CF1602">
        <v>32.324374831750447</v>
      </c>
      <c r="CH1602">
        <f t="shared" si="1257"/>
        <v>0</v>
      </c>
      <c r="CI1602">
        <f t="shared" si="1258"/>
        <v>1</v>
      </c>
      <c r="CJ1602">
        <f t="shared" si="1259"/>
        <v>16.230721516378992</v>
      </c>
      <c r="CM1602">
        <v>1595</v>
      </c>
      <c r="CN1602">
        <v>18.639051978160126</v>
      </c>
      <c r="CO1602">
        <v>7.6428711480098404</v>
      </c>
      <c r="CQ1602">
        <f t="shared" si="1260"/>
        <v>1</v>
      </c>
      <c r="CR1602">
        <f t="shared" si="1261"/>
        <v>0</v>
      </c>
      <c r="CS1602">
        <f t="shared" si="1262"/>
        <v>10.996180830150285</v>
      </c>
      <c r="CV1602">
        <v>1595</v>
      </c>
      <c r="CW1602">
        <v>21.915192045076587</v>
      </c>
      <c r="CX1602">
        <v>23.179123265675578</v>
      </c>
      <c r="CZ1602">
        <f t="shared" si="1263"/>
        <v>0</v>
      </c>
      <c r="DA1602">
        <f t="shared" si="1264"/>
        <v>1</v>
      </c>
      <c r="DB1602">
        <f t="shared" si="1265"/>
        <v>1.263931220598991</v>
      </c>
      <c r="DE1602">
        <v>1595</v>
      </c>
      <c r="DF1602">
        <v>28.693199147358232</v>
      </c>
      <c r="DG1602">
        <v>12.521323480997777</v>
      </c>
      <c r="DI1602">
        <f t="shared" si="1266"/>
        <v>1</v>
      </c>
      <c r="DJ1602">
        <f t="shared" si="1267"/>
        <v>0</v>
      </c>
      <c r="DK1602">
        <f t="shared" si="1268"/>
        <v>16.171875666360457</v>
      </c>
      <c r="DN1602">
        <v>1595</v>
      </c>
      <c r="DO1602">
        <v>20.97735570222083</v>
      </c>
      <c r="DP1602">
        <v>23.531837752084762</v>
      </c>
      <c r="DR1602">
        <f t="shared" si="1269"/>
        <v>0</v>
      </c>
      <c r="DS1602">
        <f t="shared" si="1270"/>
        <v>1</v>
      </c>
      <c r="DT1602">
        <f t="shared" si="1271"/>
        <v>2.5544820498639318</v>
      </c>
      <c r="DW1602">
        <v>1595</v>
      </c>
      <c r="DX1602">
        <v>13.527905950357905</v>
      </c>
      <c r="DY1602">
        <v>14.820732166532155</v>
      </c>
      <c r="EA1602">
        <f t="shared" si="1272"/>
        <v>0</v>
      </c>
      <c r="EB1602">
        <f t="shared" si="1273"/>
        <v>1</v>
      </c>
      <c r="EC1602">
        <f t="shared" si="1274"/>
        <v>1.2928262161742499</v>
      </c>
      <c r="EF1602">
        <v>1595</v>
      </c>
      <c r="EG1602">
        <v>17.305180734605919</v>
      </c>
      <c r="EH1602">
        <v>15.431815799882946</v>
      </c>
      <c r="EJ1602">
        <f t="shared" si="1275"/>
        <v>1</v>
      </c>
      <c r="EK1602">
        <f t="shared" si="1276"/>
        <v>0</v>
      </c>
      <c r="EL1602">
        <f t="shared" si="1277"/>
        <v>1.8733649347229733</v>
      </c>
      <c r="EO1602">
        <v>1595</v>
      </c>
      <c r="EP1602">
        <v>20.311604326948352</v>
      </c>
      <c r="EQ1602">
        <v>20.394486483773751</v>
      </c>
      <c r="ES1602">
        <f t="shared" si="1278"/>
        <v>0</v>
      </c>
      <c r="ET1602">
        <f t="shared" si="1279"/>
        <v>1</v>
      </c>
      <c r="EU1602">
        <f t="shared" si="1280"/>
        <v>8.2882156825398567E-2</v>
      </c>
    </row>
    <row r="1603" spans="1:151" x14ac:dyDescent="0.25">
      <c r="A1603">
        <v>1596</v>
      </c>
      <c r="B1603">
        <v>13.23645219715918</v>
      </c>
      <c r="C1603">
        <v>37.037750955991505</v>
      </c>
      <c r="E1603">
        <f t="shared" si="1281"/>
        <v>0</v>
      </c>
      <c r="F1603">
        <f t="shared" si="1232"/>
        <v>1</v>
      </c>
      <c r="G1603">
        <f t="shared" si="1282"/>
        <v>23.801298758832324</v>
      </c>
      <c r="J1603">
        <v>1596</v>
      </c>
      <c r="K1603">
        <v>7.9395162919280899</v>
      </c>
      <c r="L1603">
        <v>21.440463691907517</v>
      </c>
      <c r="N1603">
        <f t="shared" si="1233"/>
        <v>0</v>
      </c>
      <c r="O1603">
        <f t="shared" si="1234"/>
        <v>1</v>
      </c>
      <c r="P1603">
        <f t="shared" si="1235"/>
        <v>13.500947399979427</v>
      </c>
      <c r="S1603">
        <v>1596</v>
      </c>
      <c r="T1603">
        <v>20.135915783981666</v>
      </c>
      <c r="U1603">
        <v>37.502238839528857</v>
      </c>
      <c r="W1603">
        <f t="shared" si="1236"/>
        <v>0</v>
      </c>
      <c r="X1603">
        <f t="shared" si="1237"/>
        <v>1</v>
      </c>
      <c r="Y1603">
        <f t="shared" si="1238"/>
        <v>17.366323055547191</v>
      </c>
      <c r="AB1603">
        <v>1596</v>
      </c>
      <c r="AC1603">
        <v>27.409367812753416</v>
      </c>
      <c r="AD1603">
        <v>16.279014037380655</v>
      </c>
      <c r="AF1603">
        <f t="shared" si="1239"/>
        <v>1</v>
      </c>
      <c r="AG1603">
        <f t="shared" si="1240"/>
        <v>0</v>
      </c>
      <c r="AH1603">
        <f t="shared" si="1241"/>
        <v>11.130353775372761</v>
      </c>
      <c r="AK1603">
        <v>1596</v>
      </c>
      <c r="AL1603">
        <v>15.804732456096001</v>
      </c>
      <c r="AM1603">
        <v>27.320853653485944</v>
      </c>
      <c r="AO1603">
        <f t="shared" si="1242"/>
        <v>0</v>
      </c>
      <c r="AP1603">
        <f t="shared" si="1243"/>
        <v>1</v>
      </c>
      <c r="AQ1603">
        <f t="shared" si="1244"/>
        <v>11.516121197389943</v>
      </c>
      <c r="AT1603">
        <v>1596</v>
      </c>
      <c r="AU1603">
        <v>16.477332066462694</v>
      </c>
      <c r="AV1603">
        <v>35.087139504881748</v>
      </c>
      <c r="AX1603">
        <f t="shared" si="1245"/>
        <v>0</v>
      </c>
      <c r="AY1603">
        <f t="shared" si="1246"/>
        <v>1</v>
      </c>
      <c r="AZ1603">
        <f t="shared" si="1247"/>
        <v>18.609807438419054</v>
      </c>
      <c r="BC1603">
        <v>1596</v>
      </c>
      <c r="BD1603" t="e">
        <v>#N/A</v>
      </c>
      <c r="BE1603" t="e">
        <v>#N/A</v>
      </c>
      <c r="BG1603" t="e">
        <f t="shared" si="1248"/>
        <v>#N/A</v>
      </c>
      <c r="BH1603" t="e">
        <f t="shared" si="1249"/>
        <v>#N/A</v>
      </c>
      <c r="BI1603" t="e">
        <f t="shared" si="1250"/>
        <v>#N/A</v>
      </c>
      <c r="BL1603">
        <v>1596</v>
      </c>
      <c r="BM1603">
        <v>24.53197818304459</v>
      </c>
      <c r="BN1603">
        <v>13.154674397983996</v>
      </c>
      <c r="BP1603">
        <f t="shared" si="1251"/>
        <v>1</v>
      </c>
      <c r="BQ1603">
        <f t="shared" si="1252"/>
        <v>0</v>
      </c>
      <c r="BR1603">
        <f t="shared" si="1253"/>
        <v>11.377303785060594</v>
      </c>
      <c r="BU1603">
        <v>1596</v>
      </c>
      <c r="BV1603">
        <v>22.822143152513128</v>
      </c>
      <c r="BW1603">
        <v>21.585538572111467</v>
      </c>
      <c r="BY1603">
        <f t="shared" si="1254"/>
        <v>1</v>
      </c>
      <c r="BZ1603">
        <f t="shared" si="1255"/>
        <v>0</v>
      </c>
      <c r="CA1603">
        <f t="shared" si="1256"/>
        <v>1.2366045804016608</v>
      </c>
      <c r="CD1603">
        <v>1596</v>
      </c>
      <c r="CE1603">
        <v>20.848070223962907</v>
      </c>
      <c r="CF1603">
        <v>21.388652026277136</v>
      </c>
      <c r="CH1603">
        <f t="shared" si="1257"/>
        <v>0</v>
      </c>
      <c r="CI1603">
        <f t="shared" si="1258"/>
        <v>1</v>
      </c>
      <c r="CJ1603">
        <f t="shared" si="1259"/>
        <v>0.54058180231422881</v>
      </c>
      <c r="CM1603">
        <v>1596</v>
      </c>
      <c r="CN1603">
        <v>16.461779187256948</v>
      </c>
      <c r="CO1603">
        <v>19.601811962554251</v>
      </c>
      <c r="CQ1603">
        <f t="shared" si="1260"/>
        <v>0</v>
      </c>
      <c r="CR1603">
        <f t="shared" si="1261"/>
        <v>1</v>
      </c>
      <c r="CS1603">
        <f t="shared" si="1262"/>
        <v>3.1400327752973034</v>
      </c>
      <c r="CV1603">
        <v>1596</v>
      </c>
      <c r="CW1603">
        <v>22.71850347945507</v>
      </c>
      <c r="CX1603">
        <v>21.00332807067219</v>
      </c>
      <c r="CZ1603">
        <f t="shared" si="1263"/>
        <v>1</v>
      </c>
      <c r="DA1603">
        <f t="shared" si="1264"/>
        <v>0</v>
      </c>
      <c r="DB1603">
        <f t="shared" si="1265"/>
        <v>1.7151754087828799</v>
      </c>
      <c r="DE1603">
        <v>1596</v>
      </c>
      <c r="DF1603">
        <v>31.061971902162391</v>
      </c>
      <c r="DG1603">
        <v>27.900135918401585</v>
      </c>
      <c r="DI1603">
        <f t="shared" si="1266"/>
        <v>1</v>
      </c>
      <c r="DJ1603">
        <f t="shared" si="1267"/>
        <v>0</v>
      </c>
      <c r="DK1603">
        <f t="shared" si="1268"/>
        <v>3.1618359837608061</v>
      </c>
      <c r="DN1603">
        <v>1596</v>
      </c>
      <c r="DO1603">
        <v>21.429668454649224</v>
      </c>
      <c r="DP1603">
        <v>18.094318382761791</v>
      </c>
      <c r="DR1603">
        <f t="shared" si="1269"/>
        <v>1</v>
      </c>
      <c r="DS1603">
        <f t="shared" si="1270"/>
        <v>0</v>
      </c>
      <c r="DT1603">
        <f t="shared" si="1271"/>
        <v>3.3353500718874329</v>
      </c>
      <c r="DW1603">
        <v>1596</v>
      </c>
      <c r="DX1603">
        <v>29.162318480485897</v>
      </c>
      <c r="DY1603">
        <v>21.198477564867954</v>
      </c>
      <c r="EA1603">
        <f t="shared" si="1272"/>
        <v>1</v>
      </c>
      <c r="EB1603">
        <f t="shared" si="1273"/>
        <v>0</v>
      </c>
      <c r="EC1603">
        <f t="shared" si="1274"/>
        <v>7.9638409156179435</v>
      </c>
      <c r="EF1603">
        <v>1596</v>
      </c>
      <c r="EG1603">
        <v>22.481215066111051</v>
      </c>
      <c r="EH1603">
        <v>17.344723535503729</v>
      </c>
      <c r="EJ1603">
        <f t="shared" si="1275"/>
        <v>1</v>
      </c>
      <c r="EK1603">
        <f t="shared" si="1276"/>
        <v>0</v>
      </c>
      <c r="EL1603">
        <f t="shared" si="1277"/>
        <v>5.1364915306073229</v>
      </c>
      <c r="EO1603">
        <v>1596</v>
      </c>
      <c r="EP1603">
        <v>17.502698072422568</v>
      </c>
      <c r="EQ1603">
        <v>30.468648083186572</v>
      </c>
      <c r="ES1603">
        <f t="shared" si="1278"/>
        <v>0</v>
      </c>
      <c r="ET1603">
        <f t="shared" si="1279"/>
        <v>1</v>
      </c>
      <c r="EU1603">
        <f t="shared" si="1280"/>
        <v>12.965950010764004</v>
      </c>
    </row>
    <row r="1604" spans="1:151" x14ac:dyDescent="0.25">
      <c r="A1604">
        <v>1597</v>
      </c>
      <c r="B1604">
        <v>11.980750673974136</v>
      </c>
      <c r="C1604">
        <v>31.02252328637546</v>
      </c>
      <c r="E1604">
        <f t="shared" si="1281"/>
        <v>0</v>
      </c>
      <c r="F1604">
        <f t="shared" si="1232"/>
        <v>1</v>
      </c>
      <c r="G1604">
        <f t="shared" si="1282"/>
        <v>19.041772612401324</v>
      </c>
      <c r="J1604">
        <v>1597</v>
      </c>
      <c r="K1604">
        <v>18.271279854428059</v>
      </c>
      <c r="L1604">
        <v>22.274341722978281</v>
      </c>
      <c r="N1604">
        <f t="shared" si="1233"/>
        <v>0</v>
      </c>
      <c r="O1604">
        <f t="shared" si="1234"/>
        <v>1</v>
      </c>
      <c r="P1604">
        <f t="shared" si="1235"/>
        <v>4.0030618685502226</v>
      </c>
      <c r="S1604">
        <v>1597</v>
      </c>
      <c r="T1604">
        <v>10.144612686928561</v>
      </c>
      <c r="U1604">
        <v>33.508537955930002</v>
      </c>
      <c r="W1604">
        <f t="shared" si="1236"/>
        <v>0</v>
      </c>
      <c r="X1604">
        <f t="shared" si="1237"/>
        <v>1</v>
      </c>
      <c r="Y1604">
        <f t="shared" si="1238"/>
        <v>23.363925269001442</v>
      </c>
      <c r="AB1604">
        <v>1597</v>
      </c>
      <c r="AC1604">
        <v>28.782273822121603</v>
      </c>
      <c r="AD1604">
        <v>16.681720976709364</v>
      </c>
      <c r="AF1604">
        <f t="shared" si="1239"/>
        <v>1</v>
      </c>
      <c r="AG1604">
        <f t="shared" si="1240"/>
        <v>0</v>
      </c>
      <c r="AH1604">
        <f t="shared" si="1241"/>
        <v>12.100552845412238</v>
      </c>
      <c r="AK1604">
        <v>1597</v>
      </c>
      <c r="AL1604">
        <v>32.078835505852318</v>
      </c>
      <c r="AM1604">
        <v>17.738166491584664</v>
      </c>
      <c r="AO1604">
        <f t="shared" si="1242"/>
        <v>1</v>
      </c>
      <c r="AP1604">
        <f t="shared" si="1243"/>
        <v>0</v>
      </c>
      <c r="AQ1604">
        <f t="shared" si="1244"/>
        <v>14.340669014267654</v>
      </c>
      <c r="AT1604">
        <v>1597</v>
      </c>
      <c r="AU1604">
        <v>19.235104252250302</v>
      </c>
      <c r="AV1604">
        <v>17.446245608607054</v>
      </c>
      <c r="AX1604">
        <f t="shared" si="1245"/>
        <v>1</v>
      </c>
      <c r="AY1604">
        <f t="shared" si="1246"/>
        <v>0</v>
      </c>
      <c r="AZ1604">
        <f t="shared" si="1247"/>
        <v>1.7888586436432483</v>
      </c>
      <c r="BC1604">
        <v>1597</v>
      </c>
      <c r="BD1604" t="e">
        <v>#N/A</v>
      </c>
      <c r="BE1604" t="e">
        <v>#N/A</v>
      </c>
      <c r="BG1604" t="e">
        <f t="shared" si="1248"/>
        <v>#N/A</v>
      </c>
      <c r="BH1604" t="e">
        <f t="shared" si="1249"/>
        <v>#N/A</v>
      </c>
      <c r="BI1604" t="e">
        <f t="shared" si="1250"/>
        <v>#N/A</v>
      </c>
      <c r="BL1604">
        <v>1597</v>
      </c>
      <c r="BM1604">
        <v>27.668028354116686</v>
      </c>
      <c r="BN1604">
        <v>12.105081221608875</v>
      </c>
      <c r="BP1604">
        <f t="shared" si="1251"/>
        <v>1</v>
      </c>
      <c r="BQ1604">
        <f t="shared" si="1252"/>
        <v>0</v>
      </c>
      <c r="BR1604">
        <f t="shared" si="1253"/>
        <v>15.56294713250781</v>
      </c>
      <c r="BU1604">
        <v>1597</v>
      </c>
      <c r="BV1604">
        <v>19.987783623932078</v>
      </c>
      <c r="BW1604">
        <v>19.689201881227113</v>
      </c>
      <c r="BY1604">
        <f t="shared" si="1254"/>
        <v>1</v>
      </c>
      <c r="BZ1604">
        <f t="shared" si="1255"/>
        <v>0</v>
      </c>
      <c r="CA1604">
        <f t="shared" si="1256"/>
        <v>0.29858174270496463</v>
      </c>
      <c r="CD1604">
        <v>1597</v>
      </c>
      <c r="CE1604">
        <v>11.985013815271834</v>
      </c>
      <c r="CF1604">
        <v>28.242054960108369</v>
      </c>
      <c r="CH1604">
        <f t="shared" si="1257"/>
        <v>0</v>
      </c>
      <c r="CI1604">
        <f t="shared" si="1258"/>
        <v>1</v>
      </c>
      <c r="CJ1604">
        <f t="shared" si="1259"/>
        <v>16.257041144836535</v>
      </c>
      <c r="CM1604">
        <v>1597</v>
      </c>
      <c r="CN1604">
        <v>20.607928380784234</v>
      </c>
      <c r="CO1604">
        <v>30.732985169028225</v>
      </c>
      <c r="CQ1604">
        <f t="shared" si="1260"/>
        <v>0</v>
      </c>
      <c r="CR1604">
        <f t="shared" si="1261"/>
        <v>1</v>
      </c>
      <c r="CS1604">
        <f t="shared" si="1262"/>
        <v>10.125056788243992</v>
      </c>
      <c r="CV1604">
        <v>1597</v>
      </c>
      <c r="CW1604">
        <v>20.568783587918162</v>
      </c>
      <c r="CX1604">
        <v>13.376559472727038</v>
      </c>
      <c r="CZ1604">
        <f t="shared" si="1263"/>
        <v>1</v>
      </c>
      <c r="DA1604">
        <f t="shared" si="1264"/>
        <v>0</v>
      </c>
      <c r="DB1604">
        <f t="shared" si="1265"/>
        <v>7.1922241151911237</v>
      </c>
      <c r="DE1604">
        <v>1597</v>
      </c>
      <c r="DF1604">
        <v>20.658489009675623</v>
      </c>
      <c r="DG1604">
        <v>27.529060860843963</v>
      </c>
      <c r="DI1604">
        <f t="shared" si="1266"/>
        <v>0</v>
      </c>
      <c r="DJ1604">
        <f t="shared" si="1267"/>
        <v>1</v>
      </c>
      <c r="DK1604">
        <f t="shared" si="1268"/>
        <v>6.8705718511683394</v>
      </c>
      <c r="DN1604">
        <v>1597</v>
      </c>
      <c r="DO1604">
        <v>22.084979477001625</v>
      </c>
      <c r="DP1604">
        <v>18.273816319472562</v>
      </c>
      <c r="DR1604">
        <f t="shared" si="1269"/>
        <v>1</v>
      </c>
      <c r="DS1604">
        <f t="shared" si="1270"/>
        <v>0</v>
      </c>
      <c r="DT1604">
        <f t="shared" si="1271"/>
        <v>3.8111631575290623</v>
      </c>
      <c r="DW1604">
        <v>1597</v>
      </c>
      <c r="DX1604">
        <v>20.254645456889996</v>
      </c>
      <c r="DY1604">
        <v>23.392250939093095</v>
      </c>
      <c r="EA1604">
        <f t="shared" si="1272"/>
        <v>0</v>
      </c>
      <c r="EB1604">
        <f t="shared" si="1273"/>
        <v>1</v>
      </c>
      <c r="EC1604">
        <f t="shared" si="1274"/>
        <v>3.1376054822030994</v>
      </c>
      <c r="EF1604">
        <v>1597</v>
      </c>
      <c r="EG1604">
        <v>17.653764297010042</v>
      </c>
      <c r="EH1604">
        <v>17.069473809460156</v>
      </c>
      <c r="EJ1604">
        <f t="shared" si="1275"/>
        <v>1</v>
      </c>
      <c r="EK1604">
        <f t="shared" si="1276"/>
        <v>0</v>
      </c>
      <c r="EL1604">
        <f t="shared" si="1277"/>
        <v>0.584290487549886</v>
      </c>
      <c r="EO1604">
        <v>1597</v>
      </c>
      <c r="EP1604">
        <v>24.326227911477361</v>
      </c>
      <c r="EQ1604">
        <v>33.107489287675719</v>
      </c>
      <c r="ES1604">
        <f t="shared" si="1278"/>
        <v>0</v>
      </c>
      <c r="ET1604">
        <f t="shared" si="1279"/>
        <v>1</v>
      </c>
      <c r="EU1604">
        <f t="shared" si="1280"/>
        <v>8.7812613761983584</v>
      </c>
    </row>
    <row r="1605" spans="1:151" x14ac:dyDescent="0.25">
      <c r="A1605">
        <v>1598</v>
      </c>
      <c r="B1605">
        <v>14.783558378471879</v>
      </c>
      <c r="C1605">
        <v>10.991578910578019</v>
      </c>
      <c r="E1605">
        <f t="shared" si="1281"/>
        <v>1</v>
      </c>
      <c r="F1605">
        <f t="shared" si="1232"/>
        <v>0</v>
      </c>
      <c r="G1605">
        <f t="shared" si="1282"/>
        <v>3.7919794678938601</v>
      </c>
      <c r="J1605">
        <v>1598</v>
      </c>
      <c r="K1605">
        <v>8.2828166028835888</v>
      </c>
      <c r="L1605">
        <v>13.821552547163272</v>
      </c>
      <c r="N1605">
        <f t="shared" si="1233"/>
        <v>0</v>
      </c>
      <c r="O1605">
        <f t="shared" si="1234"/>
        <v>1</v>
      </c>
      <c r="P1605">
        <f t="shared" si="1235"/>
        <v>5.5387359442796829</v>
      </c>
      <c r="S1605">
        <v>1598</v>
      </c>
      <c r="T1605">
        <v>11.73586162045433</v>
      </c>
      <c r="U1605">
        <v>41.356190659777781</v>
      </c>
      <c r="W1605">
        <f t="shared" si="1236"/>
        <v>0</v>
      </c>
      <c r="X1605">
        <f t="shared" si="1237"/>
        <v>1</v>
      </c>
      <c r="Y1605">
        <f t="shared" si="1238"/>
        <v>29.620329039323451</v>
      </c>
      <c r="AB1605">
        <v>1598</v>
      </c>
      <c r="AC1605">
        <v>20.247145347085283</v>
      </c>
      <c r="AD1605">
        <v>18.696024405263469</v>
      </c>
      <c r="AF1605">
        <f t="shared" si="1239"/>
        <v>1</v>
      </c>
      <c r="AG1605">
        <f t="shared" si="1240"/>
        <v>0</v>
      </c>
      <c r="AH1605">
        <f t="shared" si="1241"/>
        <v>1.5511209418218144</v>
      </c>
      <c r="AK1605">
        <v>1598</v>
      </c>
      <c r="AL1605">
        <v>19.89484578714001</v>
      </c>
      <c r="AM1605">
        <v>24.706670992906282</v>
      </c>
      <c r="AO1605">
        <f t="shared" si="1242"/>
        <v>0</v>
      </c>
      <c r="AP1605">
        <f t="shared" si="1243"/>
        <v>1</v>
      </c>
      <c r="AQ1605">
        <f t="shared" si="1244"/>
        <v>4.8118252057662723</v>
      </c>
      <c r="AT1605">
        <v>1598</v>
      </c>
      <c r="AU1605">
        <v>20.102684848624417</v>
      </c>
      <c r="AV1605">
        <v>9.057041681374395</v>
      </c>
      <c r="AX1605">
        <f t="shared" si="1245"/>
        <v>1</v>
      </c>
      <c r="AY1605">
        <f t="shared" si="1246"/>
        <v>0</v>
      </c>
      <c r="AZ1605">
        <f t="shared" si="1247"/>
        <v>11.045643167250022</v>
      </c>
      <c r="BC1605">
        <v>1598</v>
      </c>
      <c r="BD1605" t="e">
        <v>#N/A</v>
      </c>
      <c r="BE1605" t="e">
        <v>#N/A</v>
      </c>
      <c r="BG1605" t="e">
        <f t="shared" si="1248"/>
        <v>#N/A</v>
      </c>
      <c r="BH1605" t="e">
        <f t="shared" si="1249"/>
        <v>#N/A</v>
      </c>
      <c r="BI1605" t="e">
        <f t="shared" si="1250"/>
        <v>#N/A</v>
      </c>
      <c r="BL1605">
        <v>1598</v>
      </c>
      <c r="BM1605">
        <v>27.749570054262367</v>
      </c>
      <c r="BN1605">
        <v>17.322324797349388</v>
      </c>
      <c r="BP1605">
        <f t="shared" si="1251"/>
        <v>1</v>
      </c>
      <c r="BQ1605">
        <f t="shared" si="1252"/>
        <v>0</v>
      </c>
      <c r="BR1605">
        <f t="shared" si="1253"/>
        <v>10.427245256912979</v>
      </c>
      <c r="BU1605">
        <v>1598</v>
      </c>
      <c r="BV1605">
        <v>20.711738613189603</v>
      </c>
      <c r="BW1605">
        <v>11.385787793929435</v>
      </c>
      <c r="BY1605">
        <f t="shared" si="1254"/>
        <v>1</v>
      </c>
      <c r="BZ1605">
        <f t="shared" si="1255"/>
        <v>0</v>
      </c>
      <c r="CA1605">
        <f t="shared" si="1256"/>
        <v>9.3259508192601679</v>
      </c>
      <c r="CD1605">
        <v>1598</v>
      </c>
      <c r="CE1605">
        <v>18.93844808149824</v>
      </c>
      <c r="CF1605">
        <v>37.761235983682354</v>
      </c>
      <c r="CH1605">
        <f t="shared" si="1257"/>
        <v>0</v>
      </c>
      <c r="CI1605">
        <f t="shared" si="1258"/>
        <v>1</v>
      </c>
      <c r="CJ1605">
        <f t="shared" si="1259"/>
        <v>18.822787902184114</v>
      </c>
      <c r="CM1605">
        <v>1598</v>
      </c>
      <c r="CN1605">
        <v>26.064282430257919</v>
      </c>
      <c r="CO1605">
        <v>32.934928074577797</v>
      </c>
      <c r="CQ1605">
        <f t="shared" si="1260"/>
        <v>0</v>
      </c>
      <c r="CR1605">
        <f t="shared" si="1261"/>
        <v>1</v>
      </c>
      <c r="CS1605">
        <f t="shared" si="1262"/>
        <v>6.8706456443198789</v>
      </c>
      <c r="CV1605">
        <v>1598</v>
      </c>
      <c r="CW1605">
        <v>23.762664687813167</v>
      </c>
      <c r="CX1605">
        <v>14.685983576410148</v>
      </c>
      <c r="CZ1605">
        <f t="shared" si="1263"/>
        <v>1</v>
      </c>
      <c r="DA1605">
        <f t="shared" si="1264"/>
        <v>0</v>
      </c>
      <c r="DB1605">
        <f t="shared" si="1265"/>
        <v>9.076681111403019</v>
      </c>
      <c r="DE1605">
        <v>1598</v>
      </c>
      <c r="DF1605">
        <v>24.149105471138107</v>
      </c>
      <c r="DG1605">
        <v>20.880476661239353</v>
      </c>
      <c r="DI1605">
        <f t="shared" si="1266"/>
        <v>1</v>
      </c>
      <c r="DJ1605">
        <f t="shared" si="1267"/>
        <v>0</v>
      </c>
      <c r="DK1605">
        <f t="shared" si="1268"/>
        <v>3.2686288098987539</v>
      </c>
      <c r="DN1605">
        <v>1598</v>
      </c>
      <c r="DO1605">
        <v>23.410827481118282</v>
      </c>
      <c r="DP1605">
        <v>20.696185179207369</v>
      </c>
      <c r="DR1605">
        <f t="shared" si="1269"/>
        <v>1</v>
      </c>
      <c r="DS1605">
        <f t="shared" si="1270"/>
        <v>0</v>
      </c>
      <c r="DT1605">
        <f t="shared" si="1271"/>
        <v>2.7146423019109136</v>
      </c>
      <c r="DW1605">
        <v>1598</v>
      </c>
      <c r="DX1605">
        <v>19.50726387412633</v>
      </c>
      <c r="DY1605">
        <v>21.496282595868184</v>
      </c>
      <c r="EA1605">
        <f t="shared" si="1272"/>
        <v>0</v>
      </c>
      <c r="EB1605">
        <f t="shared" si="1273"/>
        <v>1</v>
      </c>
      <c r="EC1605">
        <f t="shared" si="1274"/>
        <v>1.9890187217418536</v>
      </c>
      <c r="EF1605">
        <v>1598</v>
      </c>
      <c r="EG1605">
        <v>22.377573387792982</v>
      </c>
      <c r="EH1605">
        <v>18.951580486111052</v>
      </c>
      <c r="EJ1605">
        <f t="shared" si="1275"/>
        <v>1</v>
      </c>
      <c r="EK1605">
        <f t="shared" si="1276"/>
        <v>0</v>
      </c>
      <c r="EL1605">
        <f t="shared" si="1277"/>
        <v>3.4259929016819299</v>
      </c>
      <c r="EO1605">
        <v>1598</v>
      </c>
      <c r="EP1605">
        <v>26.864034606930133</v>
      </c>
      <c r="EQ1605">
        <v>37.138731924413413</v>
      </c>
      <c r="ES1605">
        <f t="shared" si="1278"/>
        <v>0</v>
      </c>
      <c r="ET1605">
        <f t="shared" si="1279"/>
        <v>1</v>
      </c>
      <c r="EU1605">
        <f t="shared" si="1280"/>
        <v>10.27469731748328</v>
      </c>
    </row>
    <row r="1606" spans="1:151" x14ac:dyDescent="0.25">
      <c r="A1606">
        <v>1599</v>
      </c>
      <c r="B1606">
        <v>10.413879409546583</v>
      </c>
      <c r="C1606">
        <v>20.47780414242348</v>
      </c>
      <c r="E1606">
        <f t="shared" si="1281"/>
        <v>0</v>
      </c>
      <c r="F1606">
        <f t="shared" si="1232"/>
        <v>1</v>
      </c>
      <c r="G1606">
        <f t="shared" si="1282"/>
        <v>10.063924732876897</v>
      </c>
      <c r="J1606">
        <v>1599</v>
      </c>
      <c r="K1606">
        <v>21.100804374999605</v>
      </c>
      <c r="L1606">
        <v>15.724076981108157</v>
      </c>
      <c r="N1606">
        <f t="shared" si="1233"/>
        <v>1</v>
      </c>
      <c r="O1606">
        <f t="shared" si="1234"/>
        <v>0</v>
      </c>
      <c r="P1606">
        <f t="shared" si="1235"/>
        <v>5.3767273938914482</v>
      </c>
      <c r="S1606">
        <v>1599</v>
      </c>
      <c r="T1606">
        <v>20.650676024267426</v>
      </c>
      <c r="U1606">
        <v>40.545970438546277</v>
      </c>
      <c r="W1606">
        <f t="shared" si="1236"/>
        <v>0</v>
      </c>
      <c r="X1606">
        <f t="shared" si="1237"/>
        <v>1</v>
      </c>
      <c r="Y1606">
        <f t="shared" si="1238"/>
        <v>19.895294414278851</v>
      </c>
      <c r="AB1606">
        <v>1599</v>
      </c>
      <c r="AC1606">
        <v>16.12771727409902</v>
      </c>
      <c r="AD1606">
        <v>18.119083869590337</v>
      </c>
      <c r="AF1606">
        <f t="shared" si="1239"/>
        <v>0</v>
      </c>
      <c r="AG1606">
        <f t="shared" si="1240"/>
        <v>1</v>
      </c>
      <c r="AH1606">
        <f t="shared" si="1241"/>
        <v>1.9913665954913178</v>
      </c>
      <c r="AK1606">
        <v>1599</v>
      </c>
      <c r="AL1606">
        <v>23.953132633023756</v>
      </c>
      <c r="AM1606">
        <v>24.108179650094939</v>
      </c>
      <c r="AO1606">
        <f t="shared" si="1242"/>
        <v>0</v>
      </c>
      <c r="AP1606">
        <f t="shared" si="1243"/>
        <v>1</v>
      </c>
      <c r="AQ1606">
        <f t="shared" si="1244"/>
        <v>0.15504701707118329</v>
      </c>
      <c r="AT1606">
        <v>1599</v>
      </c>
      <c r="AU1606">
        <v>18.472533126898536</v>
      </c>
      <c r="AV1606">
        <v>25.177455385175989</v>
      </c>
      <c r="AX1606">
        <f t="shared" si="1245"/>
        <v>0</v>
      </c>
      <c r="AY1606">
        <f t="shared" si="1246"/>
        <v>1</v>
      </c>
      <c r="AZ1606">
        <f t="shared" si="1247"/>
        <v>6.7049222582774526</v>
      </c>
      <c r="BC1606">
        <v>1599</v>
      </c>
      <c r="BD1606" t="e">
        <v>#N/A</v>
      </c>
      <c r="BE1606" t="e">
        <v>#N/A</v>
      </c>
      <c r="BG1606" t="e">
        <f t="shared" si="1248"/>
        <v>#N/A</v>
      </c>
      <c r="BH1606" t="e">
        <f t="shared" si="1249"/>
        <v>#N/A</v>
      </c>
      <c r="BI1606" t="e">
        <f t="shared" si="1250"/>
        <v>#N/A</v>
      </c>
      <c r="BL1606">
        <v>1599</v>
      </c>
      <c r="BM1606">
        <v>31.930704047634908</v>
      </c>
      <c r="BN1606">
        <v>14.295612344481853</v>
      </c>
      <c r="BP1606">
        <f t="shared" si="1251"/>
        <v>1</v>
      </c>
      <c r="BQ1606">
        <f t="shared" si="1252"/>
        <v>0</v>
      </c>
      <c r="BR1606">
        <f t="shared" si="1253"/>
        <v>17.635091703153055</v>
      </c>
      <c r="BU1606">
        <v>1599</v>
      </c>
      <c r="BV1606">
        <v>24.940306042112454</v>
      </c>
      <c r="BW1606">
        <v>6.1967526405344664</v>
      </c>
      <c r="BY1606">
        <f t="shared" si="1254"/>
        <v>1</v>
      </c>
      <c r="BZ1606">
        <f t="shared" si="1255"/>
        <v>0</v>
      </c>
      <c r="CA1606">
        <f t="shared" si="1256"/>
        <v>18.743553401577987</v>
      </c>
      <c r="CD1606">
        <v>1599</v>
      </c>
      <c r="CE1606">
        <v>25.519206708150524</v>
      </c>
      <c r="CF1606">
        <v>17.378110379238784</v>
      </c>
      <c r="CH1606">
        <f t="shared" si="1257"/>
        <v>1</v>
      </c>
      <c r="CI1606">
        <f t="shared" si="1258"/>
        <v>0</v>
      </c>
      <c r="CJ1606">
        <f t="shared" si="1259"/>
        <v>8.1410963289117397</v>
      </c>
      <c r="CM1606">
        <v>1599</v>
      </c>
      <c r="CN1606">
        <v>23.493064312167277</v>
      </c>
      <c r="CO1606">
        <v>17.153417199611308</v>
      </c>
      <c r="CQ1606">
        <f t="shared" si="1260"/>
        <v>1</v>
      </c>
      <c r="CR1606">
        <f t="shared" si="1261"/>
        <v>0</v>
      </c>
      <c r="CS1606">
        <f t="shared" si="1262"/>
        <v>6.3396471125559692</v>
      </c>
      <c r="CV1606">
        <v>1599</v>
      </c>
      <c r="CW1606">
        <v>24.160789886872372</v>
      </c>
      <c r="CX1606">
        <v>19.266402942418349</v>
      </c>
      <c r="CZ1606">
        <f t="shared" si="1263"/>
        <v>1</v>
      </c>
      <c r="DA1606">
        <f t="shared" si="1264"/>
        <v>0</v>
      </c>
      <c r="DB1606">
        <f t="shared" si="1265"/>
        <v>4.8943869444540233</v>
      </c>
      <c r="DE1606">
        <v>1599</v>
      </c>
      <c r="DF1606">
        <v>28.22944756383146</v>
      </c>
      <c r="DG1606">
        <v>7.9400146623672363</v>
      </c>
      <c r="DI1606">
        <f t="shared" si="1266"/>
        <v>1</v>
      </c>
      <c r="DJ1606">
        <f t="shared" si="1267"/>
        <v>0</v>
      </c>
      <c r="DK1606">
        <f t="shared" si="1268"/>
        <v>20.289432901464224</v>
      </c>
      <c r="DN1606">
        <v>1599</v>
      </c>
      <c r="DO1606">
        <v>20.990208675059577</v>
      </c>
      <c r="DP1606">
        <v>18.322662100185024</v>
      </c>
      <c r="DR1606">
        <f t="shared" si="1269"/>
        <v>1</v>
      </c>
      <c r="DS1606">
        <f t="shared" si="1270"/>
        <v>0</v>
      </c>
      <c r="DT1606">
        <f t="shared" si="1271"/>
        <v>2.667546574874553</v>
      </c>
      <c r="DW1606">
        <v>1599</v>
      </c>
      <c r="DX1606">
        <v>11.594469290989743</v>
      </c>
      <c r="DY1606">
        <v>20.222387569118549</v>
      </c>
      <c r="EA1606">
        <f t="shared" si="1272"/>
        <v>0</v>
      </c>
      <c r="EB1606">
        <f t="shared" si="1273"/>
        <v>1</v>
      </c>
      <c r="EC1606">
        <f t="shared" si="1274"/>
        <v>8.6279182781288064</v>
      </c>
      <c r="EF1606">
        <v>1599</v>
      </c>
      <c r="EG1606">
        <v>19.210516352935507</v>
      </c>
      <c r="EH1606">
        <v>15.763682343411768</v>
      </c>
      <c r="EJ1606">
        <f t="shared" si="1275"/>
        <v>1</v>
      </c>
      <c r="EK1606">
        <f t="shared" si="1276"/>
        <v>0</v>
      </c>
      <c r="EL1606">
        <f t="shared" si="1277"/>
        <v>3.4468340095237391</v>
      </c>
      <c r="EO1606">
        <v>1599</v>
      </c>
      <c r="EP1606">
        <v>21.247001187280777</v>
      </c>
      <c r="EQ1606">
        <v>25.073675222918151</v>
      </c>
      <c r="ES1606">
        <f t="shared" si="1278"/>
        <v>0</v>
      </c>
      <c r="ET1606">
        <f t="shared" si="1279"/>
        <v>1</v>
      </c>
      <c r="EU1606">
        <f t="shared" si="1280"/>
        <v>3.8266740356373745</v>
      </c>
    </row>
    <row r="1607" spans="1:151" x14ac:dyDescent="0.25">
      <c r="A1607">
        <v>1600</v>
      </c>
      <c r="B1607">
        <v>8.7075392212579121</v>
      </c>
      <c r="C1607">
        <v>21.922570695916558</v>
      </c>
      <c r="E1607">
        <f t="shared" si="1281"/>
        <v>0</v>
      </c>
      <c r="F1607">
        <f t="shared" si="1232"/>
        <v>1</v>
      </c>
      <c r="G1607">
        <f t="shared" si="1282"/>
        <v>13.215031474658646</v>
      </c>
      <c r="J1607">
        <v>1600</v>
      </c>
      <c r="K1607">
        <v>31.973012009320492</v>
      </c>
      <c r="L1607">
        <v>20.907637876813009</v>
      </c>
      <c r="N1607">
        <f t="shared" si="1233"/>
        <v>1</v>
      </c>
      <c r="O1607">
        <f t="shared" si="1234"/>
        <v>0</v>
      </c>
      <c r="P1607">
        <f t="shared" si="1235"/>
        <v>11.065374132507483</v>
      </c>
      <c r="S1607">
        <v>1600</v>
      </c>
      <c r="T1607">
        <v>17.707462586014721</v>
      </c>
      <c r="U1607">
        <v>22.933045945632905</v>
      </c>
      <c r="W1607">
        <f t="shared" si="1236"/>
        <v>0</v>
      </c>
      <c r="X1607">
        <f t="shared" si="1237"/>
        <v>1</v>
      </c>
      <c r="Y1607">
        <f t="shared" si="1238"/>
        <v>5.2255833596181844</v>
      </c>
      <c r="AB1607">
        <v>1600</v>
      </c>
      <c r="AC1607">
        <v>25.170928350822091</v>
      </c>
      <c r="AD1607">
        <v>17.804263161140515</v>
      </c>
      <c r="AF1607">
        <f t="shared" si="1239"/>
        <v>1</v>
      </c>
      <c r="AG1607">
        <f t="shared" si="1240"/>
        <v>0</v>
      </c>
      <c r="AH1607">
        <f t="shared" si="1241"/>
        <v>7.3666651896815765</v>
      </c>
      <c r="AK1607">
        <v>1600</v>
      </c>
      <c r="AL1607">
        <v>20.007475798128091</v>
      </c>
      <c r="AM1607">
        <v>22.730407182729209</v>
      </c>
      <c r="AO1607">
        <f t="shared" si="1242"/>
        <v>0</v>
      </c>
      <c r="AP1607">
        <f t="shared" si="1243"/>
        <v>1</v>
      </c>
      <c r="AQ1607">
        <f t="shared" si="1244"/>
        <v>2.7229313846011181</v>
      </c>
      <c r="AT1607">
        <v>1600</v>
      </c>
      <c r="AU1607">
        <v>23.201363881464207</v>
      </c>
      <c r="AV1607">
        <v>34.687269000124886</v>
      </c>
      <c r="AX1607">
        <f t="shared" si="1245"/>
        <v>0</v>
      </c>
      <c r="AY1607">
        <f t="shared" si="1246"/>
        <v>1</v>
      </c>
      <c r="AZ1607">
        <f t="shared" si="1247"/>
        <v>11.485905118660678</v>
      </c>
      <c r="BC1607">
        <v>1600</v>
      </c>
      <c r="BD1607" t="e">
        <v>#N/A</v>
      </c>
      <c r="BE1607" t="e">
        <v>#N/A</v>
      </c>
      <c r="BG1607" t="e">
        <f t="shared" si="1248"/>
        <v>#N/A</v>
      </c>
      <c r="BH1607" t="e">
        <f t="shared" si="1249"/>
        <v>#N/A</v>
      </c>
      <c r="BI1607" t="e">
        <f t="shared" si="1250"/>
        <v>#N/A</v>
      </c>
      <c r="BL1607">
        <v>1600</v>
      </c>
      <c r="BM1607">
        <v>22.284315402910082</v>
      </c>
      <c r="BN1607">
        <v>10.110982011667531</v>
      </c>
      <c r="BP1607">
        <f t="shared" si="1251"/>
        <v>1</v>
      </c>
      <c r="BQ1607">
        <f t="shared" si="1252"/>
        <v>0</v>
      </c>
      <c r="BR1607">
        <f t="shared" si="1253"/>
        <v>12.173333391242551</v>
      </c>
      <c r="BU1607">
        <v>1600</v>
      </c>
      <c r="BV1607">
        <v>24.432129011479969</v>
      </c>
      <c r="BW1607">
        <v>16.843907852820166</v>
      </c>
      <c r="BY1607">
        <f t="shared" si="1254"/>
        <v>1</v>
      </c>
      <c r="BZ1607">
        <f t="shared" si="1255"/>
        <v>0</v>
      </c>
      <c r="CA1607">
        <f t="shared" si="1256"/>
        <v>7.5882211586598025</v>
      </c>
      <c r="CD1607">
        <v>1600</v>
      </c>
      <c r="CE1607">
        <v>23.489619790049574</v>
      </c>
      <c r="CF1607">
        <v>7.7471533983585452</v>
      </c>
      <c r="CH1607">
        <f t="shared" si="1257"/>
        <v>1</v>
      </c>
      <c r="CI1607">
        <f t="shared" si="1258"/>
        <v>0</v>
      </c>
      <c r="CJ1607">
        <f t="shared" si="1259"/>
        <v>15.742466391691028</v>
      </c>
      <c r="CM1607">
        <v>1600</v>
      </c>
      <c r="CN1607">
        <v>21.350356660056146</v>
      </c>
      <c r="CO1607">
        <v>21.627875598782865</v>
      </c>
      <c r="CQ1607">
        <f t="shared" si="1260"/>
        <v>0</v>
      </c>
      <c r="CR1607">
        <f t="shared" si="1261"/>
        <v>1</v>
      </c>
      <c r="CS1607">
        <f t="shared" si="1262"/>
        <v>0.27751893872671829</v>
      </c>
      <c r="CV1607">
        <v>1600</v>
      </c>
      <c r="CW1607">
        <v>22.344695628937245</v>
      </c>
      <c r="CX1607">
        <v>17.294455213389039</v>
      </c>
      <c r="CZ1607">
        <f t="shared" si="1263"/>
        <v>1</v>
      </c>
      <c r="DA1607">
        <f t="shared" si="1264"/>
        <v>0</v>
      </c>
      <c r="DB1607">
        <f t="shared" si="1265"/>
        <v>5.0502404155482061</v>
      </c>
      <c r="DE1607">
        <v>1600</v>
      </c>
      <c r="DF1607">
        <v>13.623372846886003</v>
      </c>
      <c r="DG1607">
        <v>1.9175161823405134</v>
      </c>
      <c r="DI1607">
        <f t="shared" si="1266"/>
        <v>1</v>
      </c>
      <c r="DJ1607">
        <f t="shared" si="1267"/>
        <v>0</v>
      </c>
      <c r="DK1607">
        <f t="shared" si="1268"/>
        <v>11.70585666454549</v>
      </c>
      <c r="DN1607">
        <v>1600</v>
      </c>
      <c r="DO1607">
        <v>20.115500219123806</v>
      </c>
      <c r="DP1607">
        <v>21.027102196566108</v>
      </c>
      <c r="DR1607">
        <f t="shared" si="1269"/>
        <v>0</v>
      </c>
      <c r="DS1607">
        <f t="shared" si="1270"/>
        <v>1</v>
      </c>
      <c r="DT1607">
        <f t="shared" si="1271"/>
        <v>0.91160197744230231</v>
      </c>
      <c r="DW1607">
        <v>1600</v>
      </c>
      <c r="DX1607">
        <v>18.130715440366295</v>
      </c>
      <c r="DY1607">
        <v>22.25400734128424</v>
      </c>
      <c r="EA1607">
        <f t="shared" si="1272"/>
        <v>0</v>
      </c>
      <c r="EB1607">
        <f t="shared" si="1273"/>
        <v>1</v>
      </c>
      <c r="EC1607">
        <f t="shared" si="1274"/>
        <v>4.1232919009179447</v>
      </c>
      <c r="EF1607">
        <v>1600</v>
      </c>
      <c r="EG1607">
        <v>19.564977940041775</v>
      </c>
      <c r="EH1607">
        <v>18.80846890368591</v>
      </c>
      <c r="EJ1607">
        <f t="shared" si="1275"/>
        <v>1</v>
      </c>
      <c r="EK1607">
        <f t="shared" si="1276"/>
        <v>0</v>
      </c>
      <c r="EL1607">
        <f t="shared" si="1277"/>
        <v>0.75650903635586531</v>
      </c>
      <c r="EO1607">
        <v>1600</v>
      </c>
      <c r="EP1607">
        <v>22.253866553639728</v>
      </c>
      <c r="EQ1607">
        <v>36.084755627636781</v>
      </c>
      <c r="ES1607">
        <f t="shared" si="1278"/>
        <v>0</v>
      </c>
      <c r="ET1607">
        <f t="shared" si="1279"/>
        <v>1</v>
      </c>
      <c r="EU1607">
        <f t="shared" si="1280"/>
        <v>13.830889073997053</v>
      </c>
    </row>
    <row r="1608" spans="1:151" x14ac:dyDescent="0.25">
      <c r="A1608">
        <v>1601</v>
      </c>
      <c r="B1608">
        <v>11.422463681206908</v>
      </c>
      <c r="C1608">
        <v>7.65887881579172</v>
      </c>
      <c r="E1608">
        <f t="shared" si="1281"/>
        <v>1</v>
      </c>
      <c r="F1608">
        <f t="shared" ref="F1608:F1671" si="1283">IF(E1608&gt;0,0,1)</f>
        <v>0</v>
      </c>
      <c r="G1608">
        <f t="shared" si="1282"/>
        <v>3.7635848654151882</v>
      </c>
      <c r="J1608">
        <v>1601</v>
      </c>
      <c r="K1608">
        <v>17.970615433109323</v>
      </c>
      <c r="L1608">
        <v>19.606232956718564</v>
      </c>
      <c r="N1608">
        <f t="shared" ref="N1608:N1671" si="1284">IF(K1608&gt;L1608,1,0)</f>
        <v>0</v>
      </c>
      <c r="O1608">
        <f t="shared" ref="O1608:O1671" si="1285">IF(N1608&gt;0,0,1)</f>
        <v>1</v>
      </c>
      <c r="P1608">
        <f t="shared" ref="P1608:P1671" si="1286">IF(K1608&gt;L1608,K1608-L1608,L1608-K1608)</f>
        <v>1.6356175236092412</v>
      </c>
      <c r="S1608">
        <v>1601</v>
      </c>
      <c r="T1608">
        <v>18.54915176834534</v>
      </c>
      <c r="U1608">
        <v>34.25454418881656</v>
      </c>
      <c r="W1608">
        <f t="shared" ref="W1608:W1671" si="1287">IF(T1608&gt;U1608,1,0)</f>
        <v>0</v>
      </c>
      <c r="X1608">
        <f t="shared" ref="X1608:X1671" si="1288">IF(W1608&gt;0,0,1)</f>
        <v>1</v>
      </c>
      <c r="Y1608">
        <f t="shared" ref="Y1608:Y1671" si="1289">IF(T1608&gt;U1608,T1608-U1608,U1608-T1608)</f>
        <v>15.70539242047122</v>
      </c>
      <c r="AB1608">
        <v>1601</v>
      </c>
      <c r="AC1608">
        <v>29.533618231792286</v>
      </c>
      <c r="AD1608">
        <v>17.880470687534849</v>
      </c>
      <c r="AF1608">
        <f t="shared" ref="AF1608:AF1671" si="1290">IF(AC1608&gt;AD1608,1,0)</f>
        <v>1</v>
      </c>
      <c r="AG1608">
        <f t="shared" ref="AG1608:AG1671" si="1291">IF(AF1608&gt;0,0,1)</f>
        <v>0</v>
      </c>
      <c r="AH1608">
        <f t="shared" ref="AH1608:AH1671" si="1292">IF(AC1608&gt;AD1608,AC1608-AD1608,AD1608-AC1608)</f>
        <v>11.653147544257436</v>
      </c>
      <c r="AK1608">
        <v>1601</v>
      </c>
      <c r="AL1608">
        <v>21.823518223695544</v>
      </c>
      <c r="AM1608">
        <v>32.813487758934308</v>
      </c>
      <c r="AO1608">
        <f t="shared" ref="AO1608:AO1671" si="1293">IF(AL1608&gt;AM1608,1,0)</f>
        <v>0</v>
      </c>
      <c r="AP1608">
        <f t="shared" ref="AP1608:AP1671" si="1294">IF(AO1608&gt;0,0,1)</f>
        <v>1</v>
      </c>
      <c r="AQ1608">
        <f t="shared" ref="AQ1608:AQ1671" si="1295">IF(AL1608&gt;AM1608,AL1608-AM1608,AM1608-AL1608)</f>
        <v>10.989969535238764</v>
      </c>
      <c r="AT1608">
        <v>1601</v>
      </c>
      <c r="AU1608">
        <v>11.377603369289755</v>
      </c>
      <c r="AV1608">
        <v>22.429150346683812</v>
      </c>
      <c r="AX1608">
        <f t="shared" ref="AX1608:AX1671" si="1296">IF(AU1608&gt;AV1608,1,0)</f>
        <v>0</v>
      </c>
      <c r="AY1608">
        <f t="shared" ref="AY1608:AY1671" si="1297">IF(AX1608&gt;0,0,1)</f>
        <v>1</v>
      </c>
      <c r="AZ1608">
        <f t="shared" ref="AZ1608:AZ1671" si="1298">IF(AU1608&gt;AV1608,AU1608-AV1608,AV1608-AU1608)</f>
        <v>11.051546977394057</v>
      </c>
      <c r="BC1608">
        <v>1601</v>
      </c>
      <c r="BD1608" t="e">
        <v>#N/A</v>
      </c>
      <c r="BE1608" t="e">
        <v>#N/A</v>
      </c>
      <c r="BG1608" t="e">
        <f t="shared" ref="BG1608:BG1671" si="1299">IF(BD1608&gt;BE1608,1,0)</f>
        <v>#N/A</v>
      </c>
      <c r="BH1608" t="e">
        <f t="shared" ref="BH1608:BH1671" si="1300">IF(BG1608&gt;0,0,1)</f>
        <v>#N/A</v>
      </c>
      <c r="BI1608" t="e">
        <f t="shared" ref="BI1608:BI1671" si="1301">IF(BD1608&gt;BE1608,BD1608-BE1608,BE1608-BD1608)</f>
        <v>#N/A</v>
      </c>
      <c r="BL1608">
        <v>1601</v>
      </c>
      <c r="BM1608">
        <v>29.314161938511113</v>
      </c>
      <c r="BN1608">
        <v>9.5659386722711304</v>
      </c>
      <c r="BP1608">
        <f t="shared" ref="BP1608:BP1671" si="1302">IF(BM1608&gt;BN1608,1,0)</f>
        <v>1</v>
      </c>
      <c r="BQ1608">
        <f t="shared" ref="BQ1608:BQ1671" si="1303">IF(BP1608&gt;0,0,1)</f>
        <v>0</v>
      </c>
      <c r="BR1608">
        <f t="shared" ref="BR1608:BR1671" si="1304">IF(BM1608&gt;BN1608,BM1608-BN1608,BN1608-BM1608)</f>
        <v>19.748223266239982</v>
      </c>
      <c r="BU1608">
        <v>1601</v>
      </c>
      <c r="BV1608">
        <v>18.094191647078429</v>
      </c>
      <c r="BW1608">
        <v>20.83017053836857</v>
      </c>
      <c r="BY1608">
        <f t="shared" ref="BY1608:BY1671" si="1305">IF(BV1608&gt;BW1608,1,0)</f>
        <v>0</v>
      </c>
      <c r="BZ1608">
        <f t="shared" ref="BZ1608:BZ1671" si="1306">IF(BY1608&gt;0,0,1)</f>
        <v>1</v>
      </c>
      <c r="CA1608">
        <f t="shared" ref="CA1608:CA1671" si="1307">IF(BV1608&gt;BW1608,BV1608-BW1608,BW1608-BV1608)</f>
        <v>2.7359788912901415</v>
      </c>
      <c r="CD1608">
        <v>1601</v>
      </c>
      <c r="CE1608">
        <v>27.774475010780929</v>
      </c>
      <c r="CF1608">
        <v>36.016645896708596</v>
      </c>
      <c r="CH1608">
        <f t="shared" ref="CH1608:CH1671" si="1308">IF(CE1608&gt;CF1608,1,0)</f>
        <v>0</v>
      </c>
      <c r="CI1608">
        <f t="shared" ref="CI1608:CI1671" si="1309">IF(CH1608&gt;0,0,1)</f>
        <v>1</v>
      </c>
      <c r="CJ1608">
        <f t="shared" ref="CJ1608:CJ1671" si="1310">IF(CE1608&gt;CF1608,CE1608-CF1608,CF1608-CE1608)</f>
        <v>8.242170885927667</v>
      </c>
      <c r="CM1608">
        <v>1601</v>
      </c>
      <c r="CN1608">
        <v>17.791946175924632</v>
      </c>
      <c r="CO1608">
        <v>14.734717430975541</v>
      </c>
      <c r="CQ1608">
        <f t="shared" ref="CQ1608:CQ1671" si="1311">IF(CN1608&gt;CO1608,1,0)</f>
        <v>1</v>
      </c>
      <c r="CR1608">
        <f t="shared" ref="CR1608:CR1671" si="1312">IF(CQ1608&gt;0,0,1)</f>
        <v>0</v>
      </c>
      <c r="CS1608">
        <f t="shared" ref="CS1608:CS1671" si="1313">IF(CN1608&gt;CO1608,CN1608-CO1608,CO1608-CN1608)</f>
        <v>3.0572287449490911</v>
      </c>
      <c r="CV1608">
        <v>1601</v>
      </c>
      <c r="CW1608">
        <v>21.439266357132446</v>
      </c>
      <c r="CX1608">
        <v>21.09050574192333</v>
      </c>
      <c r="CZ1608">
        <f t="shared" ref="CZ1608:CZ1671" si="1314">IF(CW1608&gt;CX1608,1,0)</f>
        <v>1</v>
      </c>
      <c r="DA1608">
        <f t="shared" ref="DA1608:DA1671" si="1315">IF(CZ1608&gt;0,0,1)</f>
        <v>0</v>
      </c>
      <c r="DB1608">
        <f t="shared" ref="DB1608:DB1671" si="1316">IF(CW1608&gt;CX1608,CW1608-CX1608,CX1608-CW1608)</f>
        <v>0.34876061520911605</v>
      </c>
      <c r="DE1608">
        <v>1601</v>
      </c>
      <c r="DF1608">
        <v>18.456965133383335</v>
      </c>
      <c r="DG1608">
        <v>35.061453837036908</v>
      </c>
      <c r="DI1608">
        <f t="shared" ref="DI1608:DI1671" si="1317">IF(DF1608&gt;DG1608,1,0)</f>
        <v>0</v>
      </c>
      <c r="DJ1608">
        <f t="shared" ref="DJ1608:DJ1671" si="1318">IF(DI1608&gt;0,0,1)</f>
        <v>1</v>
      </c>
      <c r="DK1608">
        <f t="shared" ref="DK1608:DK1671" si="1319">IF(DF1608&gt;DG1608,DF1608-DG1608,DG1608-DF1608)</f>
        <v>16.604488703653573</v>
      </c>
      <c r="DN1608">
        <v>1601</v>
      </c>
      <c r="DO1608">
        <v>26.977649177748617</v>
      </c>
      <c r="DP1608">
        <v>14.828927487355987</v>
      </c>
      <c r="DR1608">
        <f t="shared" ref="DR1608:DR1671" si="1320">IF(DO1608&gt;DP1608,1,0)</f>
        <v>1</v>
      </c>
      <c r="DS1608">
        <f t="shared" ref="DS1608:DS1671" si="1321">IF(DR1608&gt;0,0,1)</f>
        <v>0</v>
      </c>
      <c r="DT1608">
        <f t="shared" ref="DT1608:DT1671" si="1322">IF(DO1608&gt;DP1608,DO1608-DP1608,DP1608-DO1608)</f>
        <v>12.14872169039263</v>
      </c>
      <c r="DW1608">
        <v>1601</v>
      </c>
      <c r="DX1608">
        <v>14.670406534241833</v>
      </c>
      <c r="DY1608">
        <v>19.063385218266824</v>
      </c>
      <c r="EA1608">
        <f t="shared" ref="EA1608:EA1671" si="1323">IF(DX1608&gt;DY1608,1,0)</f>
        <v>0</v>
      </c>
      <c r="EB1608">
        <f t="shared" ref="EB1608:EB1671" si="1324">IF(EA1608&gt;0,0,1)</f>
        <v>1</v>
      </c>
      <c r="EC1608">
        <f t="shared" ref="EC1608:EC1671" si="1325">IF(DX1608&gt;DY1608,DX1608-DY1608,DY1608-DX1608)</f>
        <v>4.3929786840249907</v>
      </c>
      <c r="EF1608">
        <v>1601</v>
      </c>
      <c r="EG1608">
        <v>21.470337931012782</v>
      </c>
      <c r="EH1608">
        <v>15.517016779013939</v>
      </c>
      <c r="EJ1608">
        <f t="shared" ref="EJ1608:EJ1671" si="1326">IF(EG1608&gt;EH1608,1,0)</f>
        <v>1</v>
      </c>
      <c r="EK1608">
        <f t="shared" ref="EK1608:EK1671" si="1327">IF(EJ1608&gt;0,0,1)</f>
        <v>0</v>
      </c>
      <c r="EL1608">
        <f t="shared" ref="EL1608:EL1671" si="1328">IF(EG1608&gt;EH1608,EG1608-EH1608,EH1608-EG1608)</f>
        <v>5.9533211519988427</v>
      </c>
      <c r="EO1608">
        <v>1601</v>
      </c>
      <c r="EP1608">
        <v>21.429378725232169</v>
      </c>
      <c r="EQ1608">
        <v>43.626746673605297</v>
      </c>
      <c r="ES1608">
        <f t="shared" ref="ES1608:ES1671" si="1329">IF(EP1608&gt;EQ1608,1,0)</f>
        <v>0</v>
      </c>
      <c r="ET1608">
        <f t="shared" ref="ET1608:ET1671" si="1330">IF(ES1608&gt;0,0,1)</f>
        <v>1</v>
      </c>
      <c r="EU1608">
        <f t="shared" ref="EU1608:EU1671" si="1331">IF(EP1608&gt;EQ1608,EP1608-EQ1608,EQ1608-EP1608)</f>
        <v>22.197367948373127</v>
      </c>
    </row>
    <row r="1609" spans="1:151" x14ac:dyDescent="0.25">
      <c r="A1609">
        <v>1602</v>
      </c>
      <c r="B1609">
        <v>9.5316542936150093</v>
      </c>
      <c r="C1609">
        <v>15.083254590717134</v>
      </c>
      <c r="E1609">
        <f t="shared" si="1281"/>
        <v>0</v>
      </c>
      <c r="F1609">
        <f t="shared" si="1283"/>
        <v>1</v>
      </c>
      <c r="G1609">
        <f t="shared" si="1282"/>
        <v>5.5516002971021248</v>
      </c>
      <c r="J1609">
        <v>1602</v>
      </c>
      <c r="K1609">
        <v>19.121513398937395</v>
      </c>
      <c r="L1609">
        <v>26.878174793931262</v>
      </c>
      <c r="N1609">
        <f t="shared" si="1284"/>
        <v>0</v>
      </c>
      <c r="O1609">
        <f t="shared" si="1285"/>
        <v>1</v>
      </c>
      <c r="P1609">
        <f t="shared" si="1286"/>
        <v>7.7566613949938663</v>
      </c>
      <c r="S1609">
        <v>1602</v>
      </c>
      <c r="T1609">
        <v>13.26191403158742</v>
      </c>
      <c r="U1609">
        <v>43.19449350063428</v>
      </c>
      <c r="W1609">
        <f t="shared" si="1287"/>
        <v>0</v>
      </c>
      <c r="X1609">
        <f t="shared" si="1288"/>
        <v>1</v>
      </c>
      <c r="Y1609">
        <f t="shared" si="1289"/>
        <v>29.932579469046861</v>
      </c>
      <c r="AB1609">
        <v>1602</v>
      </c>
      <c r="AC1609">
        <v>29.84152634770377</v>
      </c>
      <c r="AD1609">
        <v>19.126635715236858</v>
      </c>
      <c r="AF1609">
        <f t="shared" si="1290"/>
        <v>1</v>
      </c>
      <c r="AG1609">
        <f t="shared" si="1291"/>
        <v>0</v>
      </c>
      <c r="AH1609">
        <f t="shared" si="1292"/>
        <v>10.714890632466911</v>
      </c>
      <c r="AK1609">
        <v>1602</v>
      </c>
      <c r="AL1609">
        <v>20.075695437334257</v>
      </c>
      <c r="AM1609">
        <v>37.694146178843603</v>
      </c>
      <c r="AO1609">
        <f t="shared" si="1293"/>
        <v>0</v>
      </c>
      <c r="AP1609">
        <f t="shared" si="1294"/>
        <v>1</v>
      </c>
      <c r="AQ1609">
        <f t="shared" si="1295"/>
        <v>17.618450741509346</v>
      </c>
      <c r="AT1609">
        <v>1602</v>
      </c>
      <c r="AU1609">
        <v>19.377326732445763</v>
      </c>
      <c r="AV1609">
        <v>33.246315036819979</v>
      </c>
      <c r="AX1609">
        <f t="shared" si="1296"/>
        <v>0</v>
      </c>
      <c r="AY1609">
        <f t="shared" si="1297"/>
        <v>1</v>
      </c>
      <c r="AZ1609">
        <f t="shared" si="1298"/>
        <v>13.868988304374216</v>
      </c>
      <c r="BC1609">
        <v>1602</v>
      </c>
      <c r="BD1609" t="e">
        <v>#N/A</v>
      </c>
      <c r="BE1609" t="e">
        <v>#N/A</v>
      </c>
      <c r="BG1609" t="e">
        <f t="shared" si="1299"/>
        <v>#N/A</v>
      </c>
      <c r="BH1609" t="e">
        <f t="shared" si="1300"/>
        <v>#N/A</v>
      </c>
      <c r="BI1609" t="e">
        <f t="shared" si="1301"/>
        <v>#N/A</v>
      </c>
      <c r="BL1609">
        <v>1602</v>
      </c>
      <c r="BM1609">
        <v>36.234332553955362</v>
      </c>
      <c r="BN1609">
        <v>15.597965175842523</v>
      </c>
      <c r="BP1609">
        <f t="shared" si="1302"/>
        <v>1</v>
      </c>
      <c r="BQ1609">
        <f t="shared" si="1303"/>
        <v>0</v>
      </c>
      <c r="BR1609">
        <f t="shared" si="1304"/>
        <v>20.636367378112837</v>
      </c>
      <c r="BU1609">
        <v>1602</v>
      </c>
      <c r="BV1609">
        <v>16.732341004287129</v>
      </c>
      <c r="BW1609">
        <v>27.484252091282219</v>
      </c>
      <c r="BY1609">
        <f t="shared" si="1305"/>
        <v>0</v>
      </c>
      <c r="BZ1609">
        <f t="shared" si="1306"/>
        <v>1</v>
      </c>
      <c r="CA1609">
        <f t="shared" si="1307"/>
        <v>10.75191108699509</v>
      </c>
      <c r="CD1609">
        <v>1602</v>
      </c>
      <c r="CE1609">
        <v>13.587927978192315</v>
      </c>
      <c r="CF1609">
        <v>24.462010303582485</v>
      </c>
      <c r="CH1609">
        <f t="shared" si="1308"/>
        <v>0</v>
      </c>
      <c r="CI1609">
        <f t="shared" si="1309"/>
        <v>1</v>
      </c>
      <c r="CJ1609">
        <f t="shared" si="1310"/>
        <v>10.87408232539017</v>
      </c>
      <c r="CM1609">
        <v>1602</v>
      </c>
      <c r="CN1609">
        <v>24.029777814710052</v>
      </c>
      <c r="CO1609">
        <v>15.897275901509047</v>
      </c>
      <c r="CQ1609">
        <f t="shared" si="1311"/>
        <v>1</v>
      </c>
      <c r="CR1609">
        <f t="shared" si="1312"/>
        <v>0</v>
      </c>
      <c r="CS1609">
        <f t="shared" si="1313"/>
        <v>8.1325019132010041</v>
      </c>
      <c r="CV1609">
        <v>1602</v>
      </c>
      <c r="CW1609">
        <v>18.760584442466659</v>
      </c>
      <c r="CX1609">
        <v>19.461069473727541</v>
      </c>
      <c r="CZ1609">
        <f t="shared" si="1314"/>
        <v>0</v>
      </c>
      <c r="DA1609">
        <f t="shared" si="1315"/>
        <v>1</v>
      </c>
      <c r="DB1609">
        <f t="shared" si="1316"/>
        <v>0.70048503126088235</v>
      </c>
      <c r="DE1609">
        <v>1602</v>
      </c>
      <c r="DF1609">
        <v>17.269970895534627</v>
      </c>
      <c r="DG1609">
        <v>18.675524091890725</v>
      </c>
      <c r="DI1609">
        <f t="shared" si="1317"/>
        <v>0</v>
      </c>
      <c r="DJ1609">
        <f t="shared" si="1318"/>
        <v>1</v>
      </c>
      <c r="DK1609">
        <f t="shared" si="1319"/>
        <v>1.4055531963560988</v>
      </c>
      <c r="DN1609">
        <v>1602</v>
      </c>
      <c r="DO1609">
        <v>23.139483734188044</v>
      </c>
      <c r="DP1609">
        <v>21.526531696411332</v>
      </c>
      <c r="DR1609">
        <f t="shared" si="1320"/>
        <v>1</v>
      </c>
      <c r="DS1609">
        <f t="shared" si="1321"/>
        <v>0</v>
      </c>
      <c r="DT1609">
        <f t="shared" si="1322"/>
        <v>1.6129520377767115</v>
      </c>
      <c r="DW1609">
        <v>1602</v>
      </c>
      <c r="DX1609">
        <v>20.401495768290538</v>
      </c>
      <c r="DY1609">
        <v>14.225002994802081</v>
      </c>
      <c r="EA1609">
        <f t="shared" si="1323"/>
        <v>1</v>
      </c>
      <c r="EB1609">
        <f t="shared" si="1324"/>
        <v>0</v>
      </c>
      <c r="EC1609">
        <f t="shared" si="1325"/>
        <v>6.1764927734884569</v>
      </c>
      <c r="EF1609">
        <v>1602</v>
      </c>
      <c r="EG1609">
        <v>24.939205864856142</v>
      </c>
      <c r="EH1609">
        <v>11.458907498887108</v>
      </c>
      <c r="EJ1609">
        <f t="shared" si="1326"/>
        <v>1</v>
      </c>
      <c r="EK1609">
        <f t="shared" si="1327"/>
        <v>0</v>
      </c>
      <c r="EL1609">
        <f t="shared" si="1328"/>
        <v>13.480298365969034</v>
      </c>
      <c r="EO1609">
        <v>1602</v>
      </c>
      <c r="EP1609">
        <v>21.008593526235362</v>
      </c>
      <c r="EQ1609">
        <v>36.872203357148528</v>
      </c>
      <c r="ES1609">
        <f t="shared" si="1329"/>
        <v>0</v>
      </c>
      <c r="ET1609">
        <f t="shared" si="1330"/>
        <v>1</v>
      </c>
      <c r="EU1609">
        <f t="shared" si="1331"/>
        <v>15.863609830913166</v>
      </c>
    </row>
    <row r="1610" spans="1:151" x14ac:dyDescent="0.25">
      <c r="A1610">
        <v>1603</v>
      </c>
      <c r="B1610">
        <v>12.622665391103396</v>
      </c>
      <c r="C1610">
        <v>22.669224479246676</v>
      </c>
      <c r="E1610">
        <f t="shared" si="1281"/>
        <v>0</v>
      </c>
      <c r="F1610">
        <f t="shared" si="1283"/>
        <v>1</v>
      </c>
      <c r="G1610">
        <f t="shared" si="1282"/>
        <v>10.04655908814328</v>
      </c>
      <c r="J1610">
        <v>1603</v>
      </c>
      <c r="K1610">
        <v>29.734309450888524</v>
      </c>
      <c r="L1610">
        <v>30.368020074475531</v>
      </c>
      <c r="N1610">
        <f t="shared" si="1284"/>
        <v>0</v>
      </c>
      <c r="O1610">
        <f t="shared" si="1285"/>
        <v>1</v>
      </c>
      <c r="P1610">
        <f t="shared" si="1286"/>
        <v>0.63371062358700669</v>
      </c>
      <c r="S1610">
        <v>1603</v>
      </c>
      <c r="T1610">
        <v>22.587910051732713</v>
      </c>
      <c r="U1610">
        <v>25.738004313216347</v>
      </c>
      <c r="W1610">
        <f t="shared" si="1287"/>
        <v>0</v>
      </c>
      <c r="X1610">
        <f t="shared" si="1288"/>
        <v>1</v>
      </c>
      <c r="Y1610">
        <f t="shared" si="1289"/>
        <v>3.150094261483634</v>
      </c>
      <c r="AB1610">
        <v>1603</v>
      </c>
      <c r="AC1610">
        <v>13.348387919288101</v>
      </c>
      <c r="AD1610">
        <v>19.001242917326852</v>
      </c>
      <c r="AF1610">
        <f t="shared" si="1290"/>
        <v>0</v>
      </c>
      <c r="AG1610">
        <f t="shared" si="1291"/>
        <v>1</v>
      </c>
      <c r="AH1610">
        <f t="shared" si="1292"/>
        <v>5.6528549980387517</v>
      </c>
      <c r="AK1610">
        <v>1603</v>
      </c>
      <c r="AL1610">
        <v>21.981152617597381</v>
      </c>
      <c r="AM1610">
        <v>36.418192849579597</v>
      </c>
      <c r="AO1610">
        <f t="shared" si="1293"/>
        <v>0</v>
      </c>
      <c r="AP1610">
        <f t="shared" si="1294"/>
        <v>1</v>
      </c>
      <c r="AQ1610">
        <f t="shared" si="1295"/>
        <v>14.437040231982216</v>
      </c>
      <c r="AT1610">
        <v>1603</v>
      </c>
      <c r="AU1610">
        <v>20.02457519214277</v>
      </c>
      <c r="AV1610">
        <v>28.764315203175322</v>
      </c>
      <c r="AX1610">
        <f t="shared" si="1296"/>
        <v>0</v>
      </c>
      <c r="AY1610">
        <f t="shared" si="1297"/>
        <v>1</v>
      </c>
      <c r="AZ1610">
        <f t="shared" si="1298"/>
        <v>8.739740011032552</v>
      </c>
      <c r="BC1610">
        <v>1603</v>
      </c>
      <c r="BD1610" t="e">
        <v>#N/A</v>
      </c>
      <c r="BE1610" t="e">
        <v>#N/A</v>
      </c>
      <c r="BG1610" t="e">
        <f t="shared" si="1299"/>
        <v>#N/A</v>
      </c>
      <c r="BH1610" t="e">
        <f t="shared" si="1300"/>
        <v>#N/A</v>
      </c>
      <c r="BI1610" t="e">
        <f t="shared" si="1301"/>
        <v>#N/A</v>
      </c>
      <c r="BL1610">
        <v>1603</v>
      </c>
      <c r="BM1610">
        <v>22.091751429454426</v>
      </c>
      <c r="BN1610">
        <v>19.920868287492446</v>
      </c>
      <c r="BP1610">
        <f t="shared" si="1302"/>
        <v>1</v>
      </c>
      <c r="BQ1610">
        <f t="shared" si="1303"/>
        <v>0</v>
      </c>
      <c r="BR1610">
        <f t="shared" si="1304"/>
        <v>2.1708831419619798</v>
      </c>
      <c r="BU1610">
        <v>1603</v>
      </c>
      <c r="BV1610">
        <v>31.093018941703178</v>
      </c>
      <c r="BW1610">
        <v>25.407752293455633</v>
      </c>
      <c r="BY1610">
        <f t="shared" si="1305"/>
        <v>1</v>
      </c>
      <c r="BZ1610">
        <f t="shared" si="1306"/>
        <v>0</v>
      </c>
      <c r="CA1610">
        <f t="shared" si="1307"/>
        <v>5.6852666482475449</v>
      </c>
      <c r="CD1610">
        <v>1603</v>
      </c>
      <c r="CE1610">
        <v>24.613688610422312</v>
      </c>
      <c r="CF1610">
        <v>12.021047323722783</v>
      </c>
      <c r="CH1610">
        <f t="shared" si="1308"/>
        <v>1</v>
      </c>
      <c r="CI1610">
        <f t="shared" si="1309"/>
        <v>0</v>
      </c>
      <c r="CJ1610">
        <f t="shared" si="1310"/>
        <v>12.592641286699529</v>
      </c>
      <c r="CM1610">
        <v>1603</v>
      </c>
      <c r="CN1610">
        <v>25.364294445037302</v>
      </c>
      <c r="CO1610">
        <v>25.028084656809419</v>
      </c>
      <c r="CQ1610">
        <f t="shared" si="1311"/>
        <v>1</v>
      </c>
      <c r="CR1610">
        <f t="shared" si="1312"/>
        <v>0</v>
      </c>
      <c r="CS1610">
        <f t="shared" si="1313"/>
        <v>0.33620978822788317</v>
      </c>
      <c r="CV1610">
        <v>1603</v>
      </c>
      <c r="CW1610">
        <v>20.898764299875143</v>
      </c>
      <c r="CX1610">
        <v>21.067290200685086</v>
      </c>
      <c r="CZ1610">
        <f t="shared" si="1314"/>
        <v>0</v>
      </c>
      <c r="DA1610">
        <f t="shared" si="1315"/>
        <v>1</v>
      </c>
      <c r="DB1610">
        <f t="shared" si="1316"/>
        <v>0.1685259008099429</v>
      </c>
      <c r="DE1610">
        <v>1603</v>
      </c>
      <c r="DF1610">
        <v>10.151712965897788</v>
      </c>
      <c r="DG1610">
        <v>26.112695364307736</v>
      </c>
      <c r="DI1610">
        <f t="shared" si="1317"/>
        <v>0</v>
      </c>
      <c r="DJ1610">
        <f t="shared" si="1318"/>
        <v>1</v>
      </c>
      <c r="DK1610">
        <f t="shared" si="1319"/>
        <v>15.960982398409948</v>
      </c>
      <c r="DN1610">
        <v>1603</v>
      </c>
      <c r="DO1610">
        <v>27.476918626259899</v>
      </c>
      <c r="DP1610">
        <v>31.348410466539868</v>
      </c>
      <c r="DR1610">
        <f t="shared" si="1320"/>
        <v>0</v>
      </c>
      <c r="DS1610">
        <f t="shared" si="1321"/>
        <v>1</v>
      </c>
      <c r="DT1610">
        <f t="shared" si="1322"/>
        <v>3.871491840279969</v>
      </c>
      <c r="DW1610">
        <v>1603</v>
      </c>
      <c r="DX1610">
        <v>20.854514451265302</v>
      </c>
      <c r="DY1610">
        <v>12.083074871343481</v>
      </c>
      <c r="EA1610">
        <f t="shared" si="1323"/>
        <v>1</v>
      </c>
      <c r="EB1610">
        <f t="shared" si="1324"/>
        <v>0</v>
      </c>
      <c r="EC1610">
        <f t="shared" si="1325"/>
        <v>8.7714395799218217</v>
      </c>
      <c r="EF1610">
        <v>1603</v>
      </c>
      <c r="EG1610">
        <v>21.340416819496969</v>
      </c>
      <c r="EH1610">
        <v>14.501294623737049</v>
      </c>
      <c r="EJ1610">
        <f t="shared" si="1326"/>
        <v>1</v>
      </c>
      <c r="EK1610">
        <f t="shared" si="1327"/>
        <v>0</v>
      </c>
      <c r="EL1610">
        <f t="shared" si="1328"/>
        <v>6.83912219575992</v>
      </c>
      <c r="EO1610">
        <v>1603</v>
      </c>
      <c r="EP1610">
        <v>19.778377694512159</v>
      </c>
      <c r="EQ1610">
        <v>23.416349628113053</v>
      </c>
      <c r="ES1610">
        <f t="shared" si="1329"/>
        <v>0</v>
      </c>
      <c r="ET1610">
        <f t="shared" si="1330"/>
        <v>1</v>
      </c>
      <c r="EU1610">
        <f t="shared" si="1331"/>
        <v>3.6379719336008947</v>
      </c>
    </row>
    <row r="1611" spans="1:151" x14ac:dyDescent="0.25">
      <c r="A1611">
        <v>1604</v>
      </c>
      <c r="B1611">
        <v>13.738474500309799</v>
      </c>
      <c r="C1611">
        <v>18.967394522460232</v>
      </c>
      <c r="E1611">
        <f t="shared" si="1281"/>
        <v>0</v>
      </c>
      <c r="F1611">
        <f t="shared" si="1283"/>
        <v>1</v>
      </c>
      <c r="G1611">
        <f t="shared" si="1282"/>
        <v>5.2289200221504331</v>
      </c>
      <c r="J1611">
        <v>1604</v>
      </c>
      <c r="K1611">
        <v>24.283015393478845</v>
      </c>
      <c r="L1611">
        <v>18.728510341799986</v>
      </c>
      <c r="N1611">
        <f t="shared" si="1284"/>
        <v>1</v>
      </c>
      <c r="O1611">
        <f t="shared" si="1285"/>
        <v>0</v>
      </c>
      <c r="P1611">
        <f t="shared" si="1286"/>
        <v>5.5545050516788592</v>
      </c>
      <c r="S1611">
        <v>1604</v>
      </c>
      <c r="T1611">
        <v>16.864438610600892</v>
      </c>
      <c r="U1611">
        <v>27.172728334708864</v>
      </c>
      <c r="W1611">
        <f t="shared" si="1287"/>
        <v>0</v>
      </c>
      <c r="X1611">
        <f t="shared" si="1288"/>
        <v>1</v>
      </c>
      <c r="Y1611">
        <f t="shared" si="1289"/>
        <v>10.308289724107972</v>
      </c>
      <c r="AB1611">
        <v>1604</v>
      </c>
      <c r="AC1611">
        <v>23.461382154258551</v>
      </c>
      <c r="AD1611">
        <v>17.731900143313279</v>
      </c>
      <c r="AF1611">
        <f t="shared" si="1290"/>
        <v>1</v>
      </c>
      <c r="AG1611">
        <f t="shared" si="1291"/>
        <v>0</v>
      </c>
      <c r="AH1611">
        <f t="shared" si="1292"/>
        <v>5.7294820109452722</v>
      </c>
      <c r="AK1611">
        <v>1604</v>
      </c>
      <c r="AL1611">
        <v>19.358554533495145</v>
      </c>
      <c r="AM1611">
        <v>35.025612175943102</v>
      </c>
      <c r="AO1611">
        <f t="shared" si="1293"/>
        <v>0</v>
      </c>
      <c r="AP1611">
        <f t="shared" si="1294"/>
        <v>1</v>
      </c>
      <c r="AQ1611">
        <f t="shared" si="1295"/>
        <v>15.667057642447958</v>
      </c>
      <c r="AT1611">
        <v>1604</v>
      </c>
      <c r="AU1611">
        <v>20.221877293936153</v>
      </c>
      <c r="AV1611">
        <v>12.121875568187779</v>
      </c>
      <c r="AX1611">
        <f t="shared" si="1296"/>
        <v>1</v>
      </c>
      <c r="AY1611">
        <f t="shared" si="1297"/>
        <v>0</v>
      </c>
      <c r="AZ1611">
        <f t="shared" si="1298"/>
        <v>8.1000017257483741</v>
      </c>
      <c r="BC1611">
        <v>1604</v>
      </c>
      <c r="BD1611" t="e">
        <v>#N/A</v>
      </c>
      <c r="BE1611" t="e">
        <v>#N/A</v>
      </c>
      <c r="BG1611" t="e">
        <f t="shared" si="1299"/>
        <v>#N/A</v>
      </c>
      <c r="BH1611" t="e">
        <f t="shared" si="1300"/>
        <v>#N/A</v>
      </c>
      <c r="BI1611" t="e">
        <f t="shared" si="1301"/>
        <v>#N/A</v>
      </c>
      <c r="BL1611">
        <v>1604</v>
      </c>
      <c r="BM1611">
        <v>33.45699718790982</v>
      </c>
      <c r="BN1611">
        <v>15.745957249492628</v>
      </c>
      <c r="BP1611">
        <f t="shared" si="1302"/>
        <v>1</v>
      </c>
      <c r="BQ1611">
        <f t="shared" si="1303"/>
        <v>0</v>
      </c>
      <c r="BR1611">
        <f t="shared" si="1304"/>
        <v>17.711039938417194</v>
      </c>
      <c r="BU1611">
        <v>1604</v>
      </c>
      <c r="BV1611">
        <v>26.279436143297474</v>
      </c>
      <c r="BW1611">
        <v>30.263521512762722</v>
      </c>
      <c r="BY1611">
        <f t="shared" si="1305"/>
        <v>0</v>
      </c>
      <c r="BZ1611">
        <f t="shared" si="1306"/>
        <v>1</v>
      </c>
      <c r="CA1611">
        <f t="shared" si="1307"/>
        <v>3.984085369465248</v>
      </c>
      <c r="CD1611">
        <v>1604</v>
      </c>
      <c r="CE1611">
        <v>16.115041130406965</v>
      </c>
      <c r="CF1611">
        <v>29.137695097497172</v>
      </c>
      <c r="CH1611">
        <f t="shared" si="1308"/>
        <v>0</v>
      </c>
      <c r="CI1611">
        <f t="shared" si="1309"/>
        <v>1</v>
      </c>
      <c r="CJ1611">
        <f t="shared" si="1310"/>
        <v>13.022653967090207</v>
      </c>
      <c r="CM1611">
        <v>1604</v>
      </c>
      <c r="CN1611">
        <v>19.552456194636097</v>
      </c>
      <c r="CO1611">
        <v>26.554437190336163</v>
      </c>
      <c r="CQ1611">
        <f t="shared" si="1311"/>
        <v>0</v>
      </c>
      <c r="CR1611">
        <f t="shared" si="1312"/>
        <v>1</v>
      </c>
      <c r="CS1611">
        <f t="shared" si="1313"/>
        <v>7.001980995700066</v>
      </c>
      <c r="CV1611">
        <v>1604</v>
      </c>
      <c r="CW1611">
        <v>24.934337463464448</v>
      </c>
      <c r="CX1611">
        <v>17.989849508897805</v>
      </c>
      <c r="CZ1611">
        <f t="shared" si="1314"/>
        <v>1</v>
      </c>
      <c r="DA1611">
        <f t="shared" si="1315"/>
        <v>0</v>
      </c>
      <c r="DB1611">
        <f t="shared" si="1316"/>
        <v>6.9444879545666431</v>
      </c>
      <c r="DE1611">
        <v>1604</v>
      </c>
      <c r="DF1611">
        <v>26.473354277355227</v>
      </c>
      <c r="DG1611">
        <v>22.505722754866483</v>
      </c>
      <c r="DI1611">
        <f t="shared" si="1317"/>
        <v>1</v>
      </c>
      <c r="DJ1611">
        <f t="shared" si="1318"/>
        <v>0</v>
      </c>
      <c r="DK1611">
        <f t="shared" si="1319"/>
        <v>3.9676315224887446</v>
      </c>
      <c r="DN1611">
        <v>1604</v>
      </c>
      <c r="DO1611">
        <v>25.159129817551737</v>
      </c>
      <c r="DP1611">
        <v>22.543731138722933</v>
      </c>
      <c r="DR1611">
        <f t="shared" si="1320"/>
        <v>1</v>
      </c>
      <c r="DS1611">
        <f t="shared" si="1321"/>
        <v>0</v>
      </c>
      <c r="DT1611">
        <f t="shared" si="1322"/>
        <v>2.6153986788288037</v>
      </c>
      <c r="DW1611">
        <v>1604</v>
      </c>
      <c r="DX1611">
        <v>18.508691883047909</v>
      </c>
      <c r="DY1611">
        <v>17.58724875063141</v>
      </c>
      <c r="EA1611">
        <f t="shared" si="1323"/>
        <v>1</v>
      </c>
      <c r="EB1611">
        <f t="shared" si="1324"/>
        <v>0</v>
      </c>
      <c r="EC1611">
        <f t="shared" si="1325"/>
        <v>0.92144313241649911</v>
      </c>
      <c r="EF1611">
        <v>1604</v>
      </c>
      <c r="EG1611">
        <v>13.855639611328636</v>
      </c>
      <c r="EH1611">
        <v>21.018924204253935</v>
      </c>
      <c r="EJ1611">
        <f t="shared" si="1326"/>
        <v>0</v>
      </c>
      <c r="EK1611">
        <f t="shared" si="1327"/>
        <v>1</v>
      </c>
      <c r="EL1611">
        <f t="shared" si="1328"/>
        <v>7.1632845929252991</v>
      </c>
      <c r="EO1611">
        <v>1604</v>
      </c>
      <c r="EP1611">
        <v>23.132623509973605</v>
      </c>
      <c r="EQ1611">
        <v>47.272625895325589</v>
      </c>
      <c r="ES1611">
        <f t="shared" si="1329"/>
        <v>0</v>
      </c>
      <c r="ET1611">
        <f t="shared" si="1330"/>
        <v>1</v>
      </c>
      <c r="EU1611">
        <f t="shared" si="1331"/>
        <v>24.140002385351984</v>
      </c>
    </row>
    <row r="1612" spans="1:151" x14ac:dyDescent="0.25">
      <c r="A1612">
        <v>1605</v>
      </c>
      <c r="B1612">
        <v>11.909392743102675</v>
      </c>
      <c r="C1612">
        <v>35.930484340181472</v>
      </c>
      <c r="E1612">
        <f t="shared" si="1281"/>
        <v>0</v>
      </c>
      <c r="F1612">
        <f t="shared" si="1283"/>
        <v>1</v>
      </c>
      <c r="G1612">
        <f t="shared" si="1282"/>
        <v>24.021091597078797</v>
      </c>
      <c r="J1612">
        <v>1605</v>
      </c>
      <c r="K1612">
        <v>17.462682251684289</v>
      </c>
      <c r="L1612">
        <v>16.851363098849536</v>
      </c>
      <c r="N1612">
        <f t="shared" si="1284"/>
        <v>1</v>
      </c>
      <c r="O1612">
        <f t="shared" si="1285"/>
        <v>0</v>
      </c>
      <c r="P1612">
        <f t="shared" si="1286"/>
        <v>0.6113191528347528</v>
      </c>
      <c r="S1612">
        <v>1605</v>
      </c>
      <c r="T1612">
        <v>12.808248815741864</v>
      </c>
      <c r="U1612">
        <v>39.322925778599256</v>
      </c>
      <c r="W1612">
        <f t="shared" si="1287"/>
        <v>0</v>
      </c>
      <c r="X1612">
        <f t="shared" si="1288"/>
        <v>1</v>
      </c>
      <c r="Y1612">
        <f t="shared" si="1289"/>
        <v>26.514676962857394</v>
      </c>
      <c r="AB1612">
        <v>1605</v>
      </c>
      <c r="AC1612">
        <v>21.722168086806448</v>
      </c>
      <c r="AD1612">
        <v>15.461549464914739</v>
      </c>
      <c r="AF1612">
        <f t="shared" si="1290"/>
        <v>1</v>
      </c>
      <c r="AG1612">
        <f t="shared" si="1291"/>
        <v>0</v>
      </c>
      <c r="AH1612">
        <f t="shared" si="1292"/>
        <v>6.2606186218917088</v>
      </c>
      <c r="AK1612">
        <v>1605</v>
      </c>
      <c r="AL1612">
        <v>15.418210137326559</v>
      </c>
      <c r="AM1612">
        <v>34.520212266724918</v>
      </c>
      <c r="AO1612">
        <f t="shared" si="1293"/>
        <v>0</v>
      </c>
      <c r="AP1612">
        <f t="shared" si="1294"/>
        <v>1</v>
      </c>
      <c r="AQ1612">
        <f t="shared" si="1295"/>
        <v>19.102002129398358</v>
      </c>
      <c r="AT1612">
        <v>1605</v>
      </c>
      <c r="AU1612">
        <v>13.476904986119651</v>
      </c>
      <c r="AV1612">
        <v>24.369198292470788</v>
      </c>
      <c r="AX1612">
        <f t="shared" si="1296"/>
        <v>0</v>
      </c>
      <c r="AY1612">
        <f t="shared" si="1297"/>
        <v>1</v>
      </c>
      <c r="AZ1612">
        <f t="shared" si="1298"/>
        <v>10.892293306351137</v>
      </c>
      <c r="BC1612">
        <v>1605</v>
      </c>
      <c r="BD1612" t="e">
        <v>#N/A</v>
      </c>
      <c r="BE1612" t="e">
        <v>#N/A</v>
      </c>
      <c r="BG1612" t="e">
        <f t="shared" si="1299"/>
        <v>#N/A</v>
      </c>
      <c r="BH1612" t="e">
        <f t="shared" si="1300"/>
        <v>#N/A</v>
      </c>
      <c r="BI1612" t="e">
        <f t="shared" si="1301"/>
        <v>#N/A</v>
      </c>
      <c r="BL1612">
        <v>1605</v>
      </c>
      <c r="BM1612">
        <v>24.602841827552599</v>
      </c>
      <c r="BN1612">
        <v>7.5078907970933102</v>
      </c>
      <c r="BP1612">
        <f t="shared" si="1302"/>
        <v>1</v>
      </c>
      <c r="BQ1612">
        <f t="shared" si="1303"/>
        <v>0</v>
      </c>
      <c r="BR1612">
        <f t="shared" si="1304"/>
        <v>17.094951030459288</v>
      </c>
      <c r="BU1612">
        <v>1605</v>
      </c>
      <c r="BV1612">
        <v>26.408756415372991</v>
      </c>
      <c r="BW1612">
        <v>9.8008378058792047</v>
      </c>
      <c r="BY1612">
        <f t="shared" si="1305"/>
        <v>1</v>
      </c>
      <c r="BZ1612">
        <f t="shared" si="1306"/>
        <v>0</v>
      </c>
      <c r="CA1612">
        <f t="shared" si="1307"/>
        <v>16.607918609493787</v>
      </c>
      <c r="CD1612">
        <v>1605</v>
      </c>
      <c r="CE1612">
        <v>25.464354246023738</v>
      </c>
      <c r="CF1612">
        <v>15.405204251054641</v>
      </c>
      <c r="CH1612">
        <f t="shared" si="1308"/>
        <v>1</v>
      </c>
      <c r="CI1612">
        <f t="shared" si="1309"/>
        <v>0</v>
      </c>
      <c r="CJ1612">
        <f t="shared" si="1310"/>
        <v>10.059149994969097</v>
      </c>
      <c r="CM1612">
        <v>1605</v>
      </c>
      <c r="CN1612">
        <v>23.592259314372125</v>
      </c>
      <c r="CO1612">
        <v>23.882642306758235</v>
      </c>
      <c r="CQ1612">
        <f t="shared" si="1311"/>
        <v>0</v>
      </c>
      <c r="CR1612">
        <f t="shared" si="1312"/>
        <v>1</v>
      </c>
      <c r="CS1612">
        <f t="shared" si="1313"/>
        <v>0.29038299238611032</v>
      </c>
      <c r="CV1612">
        <v>1605</v>
      </c>
      <c r="CW1612">
        <v>22.121221325455547</v>
      </c>
      <c r="CX1612">
        <v>13.754270624692129</v>
      </c>
      <c r="CZ1612">
        <f t="shared" si="1314"/>
        <v>1</v>
      </c>
      <c r="DA1612">
        <f t="shared" si="1315"/>
        <v>0</v>
      </c>
      <c r="DB1612">
        <f t="shared" si="1316"/>
        <v>8.3669507007634181</v>
      </c>
      <c r="DE1612">
        <v>1605</v>
      </c>
      <c r="DF1612">
        <v>15.600148638384045</v>
      </c>
      <c r="DG1612">
        <v>31.92663755175273</v>
      </c>
      <c r="DI1612">
        <f t="shared" si="1317"/>
        <v>0</v>
      </c>
      <c r="DJ1612">
        <f t="shared" si="1318"/>
        <v>1</v>
      </c>
      <c r="DK1612">
        <f t="shared" si="1319"/>
        <v>16.326488913368685</v>
      </c>
      <c r="DN1612">
        <v>1605</v>
      </c>
      <c r="DO1612">
        <v>22.664951824148449</v>
      </c>
      <c r="DP1612">
        <v>13.409328541253656</v>
      </c>
      <c r="DR1612">
        <f t="shared" si="1320"/>
        <v>1</v>
      </c>
      <c r="DS1612">
        <f t="shared" si="1321"/>
        <v>0</v>
      </c>
      <c r="DT1612">
        <f t="shared" si="1322"/>
        <v>9.2556232828947937</v>
      </c>
      <c r="DW1612">
        <v>1605</v>
      </c>
      <c r="DX1612">
        <v>14.828521872418108</v>
      </c>
      <c r="DY1612">
        <v>21.614525414970199</v>
      </c>
      <c r="EA1612">
        <f t="shared" si="1323"/>
        <v>0</v>
      </c>
      <c r="EB1612">
        <f t="shared" si="1324"/>
        <v>1</v>
      </c>
      <c r="EC1612">
        <f t="shared" si="1325"/>
        <v>6.7860035425520913</v>
      </c>
      <c r="EF1612">
        <v>1605</v>
      </c>
      <c r="EG1612">
        <v>21.19266154762493</v>
      </c>
      <c r="EH1612">
        <v>16.169106665287657</v>
      </c>
      <c r="EJ1612">
        <f t="shared" si="1326"/>
        <v>1</v>
      </c>
      <c r="EK1612">
        <f t="shared" si="1327"/>
        <v>0</v>
      </c>
      <c r="EL1612">
        <f t="shared" si="1328"/>
        <v>5.0235548823372724</v>
      </c>
      <c r="EO1612">
        <v>1605</v>
      </c>
      <c r="EP1612">
        <v>20.323438761450817</v>
      </c>
      <c r="EQ1612">
        <v>27.630980874731176</v>
      </c>
      <c r="ES1612">
        <f t="shared" si="1329"/>
        <v>0</v>
      </c>
      <c r="ET1612">
        <f t="shared" si="1330"/>
        <v>1</v>
      </c>
      <c r="EU1612">
        <f t="shared" si="1331"/>
        <v>7.3075421132803591</v>
      </c>
    </row>
    <row r="1613" spans="1:151" x14ac:dyDescent="0.25">
      <c r="A1613">
        <v>1606</v>
      </c>
      <c r="B1613">
        <v>13.321717355981535</v>
      </c>
      <c r="C1613">
        <v>36.765202892032477</v>
      </c>
      <c r="E1613">
        <f t="shared" si="1281"/>
        <v>0</v>
      </c>
      <c r="F1613">
        <f t="shared" si="1283"/>
        <v>1</v>
      </c>
      <c r="G1613">
        <f t="shared" si="1282"/>
        <v>23.443485536050943</v>
      </c>
      <c r="J1613">
        <v>1606</v>
      </c>
      <c r="K1613">
        <v>22.712777400535757</v>
      </c>
      <c r="L1613">
        <v>28.398008348425574</v>
      </c>
      <c r="N1613">
        <f t="shared" si="1284"/>
        <v>0</v>
      </c>
      <c r="O1613">
        <f t="shared" si="1285"/>
        <v>1</v>
      </c>
      <c r="P1613">
        <f t="shared" si="1286"/>
        <v>5.6852309478898171</v>
      </c>
      <c r="S1613">
        <v>1606</v>
      </c>
      <c r="T1613">
        <v>21.741023012206604</v>
      </c>
      <c r="U1613">
        <v>5.0782409945929139</v>
      </c>
      <c r="W1613">
        <f t="shared" si="1287"/>
        <v>1</v>
      </c>
      <c r="X1613">
        <f t="shared" si="1288"/>
        <v>0</v>
      </c>
      <c r="Y1613">
        <f t="shared" si="1289"/>
        <v>16.66278201761369</v>
      </c>
      <c r="AB1613">
        <v>1606</v>
      </c>
      <c r="AC1613">
        <v>18.583417603112753</v>
      </c>
      <c r="AD1613">
        <v>17.688082994784573</v>
      </c>
      <c r="AF1613">
        <f t="shared" si="1290"/>
        <v>1</v>
      </c>
      <c r="AG1613">
        <f t="shared" si="1291"/>
        <v>0</v>
      </c>
      <c r="AH1613">
        <f t="shared" si="1292"/>
        <v>0.89533460832818079</v>
      </c>
      <c r="AK1613">
        <v>1606</v>
      </c>
      <c r="AL1613">
        <v>13.456326809844814</v>
      </c>
      <c r="AM1613">
        <v>27.969212933154814</v>
      </c>
      <c r="AO1613">
        <f t="shared" si="1293"/>
        <v>0</v>
      </c>
      <c r="AP1613">
        <f t="shared" si="1294"/>
        <v>1</v>
      </c>
      <c r="AQ1613">
        <f t="shared" si="1295"/>
        <v>14.51288612331</v>
      </c>
      <c r="AT1613">
        <v>1606</v>
      </c>
      <c r="AU1613">
        <v>17.677705429047297</v>
      </c>
      <c r="AV1613">
        <v>21.349035654780746</v>
      </c>
      <c r="AX1613">
        <f t="shared" si="1296"/>
        <v>0</v>
      </c>
      <c r="AY1613">
        <f t="shared" si="1297"/>
        <v>1</v>
      </c>
      <c r="AZ1613">
        <f t="shared" si="1298"/>
        <v>3.671330225733449</v>
      </c>
      <c r="BC1613">
        <v>1606</v>
      </c>
      <c r="BD1613" t="e">
        <v>#N/A</v>
      </c>
      <c r="BE1613" t="e">
        <v>#N/A</v>
      </c>
      <c r="BG1613" t="e">
        <f t="shared" si="1299"/>
        <v>#N/A</v>
      </c>
      <c r="BH1613" t="e">
        <f t="shared" si="1300"/>
        <v>#N/A</v>
      </c>
      <c r="BI1613" t="e">
        <f t="shared" si="1301"/>
        <v>#N/A</v>
      </c>
      <c r="BL1613">
        <v>1606</v>
      </c>
      <c r="BM1613">
        <v>34.204719785576458</v>
      </c>
      <c r="BN1613">
        <v>12.349838483793432</v>
      </c>
      <c r="BP1613">
        <f t="shared" si="1302"/>
        <v>1</v>
      </c>
      <c r="BQ1613">
        <f t="shared" si="1303"/>
        <v>0</v>
      </c>
      <c r="BR1613">
        <f t="shared" si="1304"/>
        <v>21.854881301783024</v>
      </c>
      <c r="BU1613">
        <v>1606</v>
      </c>
      <c r="BV1613">
        <v>23.562372967827695</v>
      </c>
      <c r="BW1613">
        <v>27.851028755276019</v>
      </c>
      <c r="BY1613">
        <f t="shared" si="1305"/>
        <v>0</v>
      </c>
      <c r="BZ1613">
        <f t="shared" si="1306"/>
        <v>1</v>
      </c>
      <c r="CA1613">
        <f t="shared" si="1307"/>
        <v>4.2886557874483238</v>
      </c>
      <c r="CD1613">
        <v>1606</v>
      </c>
      <c r="CE1613">
        <v>28.173462433975992</v>
      </c>
      <c r="CF1613">
        <v>16.835587186729654</v>
      </c>
      <c r="CH1613">
        <f t="shared" si="1308"/>
        <v>1</v>
      </c>
      <c r="CI1613">
        <f t="shared" si="1309"/>
        <v>0</v>
      </c>
      <c r="CJ1613">
        <f t="shared" si="1310"/>
        <v>11.337875247246338</v>
      </c>
      <c r="CM1613">
        <v>1606</v>
      </c>
      <c r="CN1613">
        <v>25.290381334315168</v>
      </c>
      <c r="CO1613">
        <v>24.236190714513434</v>
      </c>
      <c r="CQ1613">
        <f t="shared" si="1311"/>
        <v>1</v>
      </c>
      <c r="CR1613">
        <f t="shared" si="1312"/>
        <v>0</v>
      </c>
      <c r="CS1613">
        <f t="shared" si="1313"/>
        <v>1.0541906198017337</v>
      </c>
      <c r="CV1613">
        <v>1606</v>
      </c>
      <c r="CW1613">
        <v>20.309440000049118</v>
      </c>
      <c r="CX1613">
        <v>20.072174532379226</v>
      </c>
      <c r="CZ1613">
        <f t="shared" si="1314"/>
        <v>1</v>
      </c>
      <c r="DA1613">
        <f t="shared" si="1315"/>
        <v>0</v>
      </c>
      <c r="DB1613">
        <f t="shared" si="1316"/>
        <v>0.23726546766989287</v>
      </c>
      <c r="DE1613">
        <v>1606</v>
      </c>
      <c r="DF1613">
        <v>27.182973047517667</v>
      </c>
      <c r="DG1613">
        <v>22.653636504245249</v>
      </c>
      <c r="DI1613">
        <f t="shared" si="1317"/>
        <v>1</v>
      </c>
      <c r="DJ1613">
        <f t="shared" si="1318"/>
        <v>0</v>
      </c>
      <c r="DK1613">
        <f t="shared" si="1319"/>
        <v>4.529336543272418</v>
      </c>
      <c r="DN1613">
        <v>1606</v>
      </c>
      <c r="DO1613">
        <v>20.9384439195818</v>
      </c>
      <c r="DP1613">
        <v>17.750994232388599</v>
      </c>
      <c r="DR1613">
        <f t="shared" si="1320"/>
        <v>1</v>
      </c>
      <c r="DS1613">
        <f t="shared" si="1321"/>
        <v>0</v>
      </c>
      <c r="DT1613">
        <f t="shared" si="1322"/>
        <v>3.187449687193201</v>
      </c>
      <c r="DW1613">
        <v>1606</v>
      </c>
      <c r="DX1613">
        <v>22.714516152855456</v>
      </c>
      <c r="DY1613">
        <v>17.845850430265749</v>
      </c>
      <c r="EA1613">
        <f t="shared" si="1323"/>
        <v>1</v>
      </c>
      <c r="EB1613">
        <f t="shared" si="1324"/>
        <v>0</v>
      </c>
      <c r="EC1613">
        <f t="shared" si="1325"/>
        <v>4.8686657225897072</v>
      </c>
      <c r="EF1613">
        <v>1606</v>
      </c>
      <c r="EG1613">
        <v>23.104395222188234</v>
      </c>
      <c r="EH1613">
        <v>14.321758046061436</v>
      </c>
      <c r="EJ1613">
        <f t="shared" si="1326"/>
        <v>1</v>
      </c>
      <c r="EK1613">
        <f t="shared" si="1327"/>
        <v>0</v>
      </c>
      <c r="EL1613">
        <f t="shared" si="1328"/>
        <v>8.7826371761267978</v>
      </c>
      <c r="EO1613">
        <v>1606</v>
      </c>
      <c r="EP1613">
        <v>21.077836041952708</v>
      </c>
      <c r="EQ1613">
        <v>38.788975084207571</v>
      </c>
      <c r="ES1613">
        <f t="shared" si="1329"/>
        <v>0</v>
      </c>
      <c r="ET1613">
        <f t="shared" si="1330"/>
        <v>1</v>
      </c>
      <c r="EU1613">
        <f t="shared" si="1331"/>
        <v>17.711139042254864</v>
      </c>
    </row>
    <row r="1614" spans="1:151" x14ac:dyDescent="0.25">
      <c r="A1614">
        <v>1607</v>
      </c>
      <c r="B1614">
        <v>14.902791333209549</v>
      </c>
      <c r="C1614">
        <v>24.183826445699893</v>
      </c>
      <c r="E1614">
        <f t="shared" si="1281"/>
        <v>0</v>
      </c>
      <c r="F1614">
        <f t="shared" si="1283"/>
        <v>1</v>
      </c>
      <c r="G1614">
        <f t="shared" si="1282"/>
        <v>9.2810351124903434</v>
      </c>
      <c r="J1614">
        <v>1607</v>
      </c>
      <c r="K1614">
        <v>19.233361126524301</v>
      </c>
      <c r="L1614">
        <v>27.436020493035834</v>
      </c>
      <c r="N1614">
        <f t="shared" si="1284"/>
        <v>0</v>
      </c>
      <c r="O1614">
        <f t="shared" si="1285"/>
        <v>1</v>
      </c>
      <c r="P1614">
        <f t="shared" si="1286"/>
        <v>8.2026593665115328</v>
      </c>
      <c r="S1614">
        <v>1607</v>
      </c>
      <c r="T1614">
        <v>17.515236567126127</v>
      </c>
      <c r="U1614">
        <v>10.987973146488683</v>
      </c>
      <c r="W1614">
        <f t="shared" si="1287"/>
        <v>1</v>
      </c>
      <c r="X1614">
        <f t="shared" si="1288"/>
        <v>0</v>
      </c>
      <c r="Y1614">
        <f t="shared" si="1289"/>
        <v>6.5272634206374445</v>
      </c>
      <c r="AB1614">
        <v>1607</v>
      </c>
      <c r="AC1614">
        <v>12.722055119075531</v>
      </c>
      <c r="AD1614">
        <v>16.987880168704763</v>
      </c>
      <c r="AF1614">
        <f t="shared" si="1290"/>
        <v>0</v>
      </c>
      <c r="AG1614">
        <f t="shared" si="1291"/>
        <v>1</v>
      </c>
      <c r="AH1614">
        <f t="shared" si="1292"/>
        <v>4.2658250496292318</v>
      </c>
      <c r="AK1614">
        <v>1607</v>
      </c>
      <c r="AL1614">
        <v>15.108551633650009</v>
      </c>
      <c r="AM1614">
        <v>32.206569418662184</v>
      </c>
      <c r="AO1614">
        <f t="shared" si="1293"/>
        <v>0</v>
      </c>
      <c r="AP1614">
        <f t="shared" si="1294"/>
        <v>1</v>
      </c>
      <c r="AQ1614">
        <f t="shared" si="1295"/>
        <v>17.098017785012175</v>
      </c>
      <c r="AT1614">
        <v>1607</v>
      </c>
      <c r="AU1614">
        <v>16.53038961240139</v>
      </c>
      <c r="AV1614">
        <v>18.508915634805671</v>
      </c>
      <c r="AX1614">
        <f t="shared" si="1296"/>
        <v>0</v>
      </c>
      <c r="AY1614">
        <f t="shared" si="1297"/>
        <v>1</v>
      </c>
      <c r="AZ1614">
        <f t="shared" si="1298"/>
        <v>1.9785260224042815</v>
      </c>
      <c r="BC1614">
        <v>1607</v>
      </c>
      <c r="BD1614" t="e">
        <v>#N/A</v>
      </c>
      <c r="BE1614" t="e">
        <v>#N/A</v>
      </c>
      <c r="BG1614" t="e">
        <f t="shared" si="1299"/>
        <v>#N/A</v>
      </c>
      <c r="BH1614" t="e">
        <f t="shared" si="1300"/>
        <v>#N/A</v>
      </c>
      <c r="BI1614" t="e">
        <f t="shared" si="1301"/>
        <v>#N/A</v>
      </c>
      <c r="BL1614">
        <v>1607</v>
      </c>
      <c r="BM1614">
        <v>33.345499338629921</v>
      </c>
      <c r="BN1614">
        <v>12.687709795184345</v>
      </c>
      <c r="BP1614">
        <f t="shared" si="1302"/>
        <v>1</v>
      </c>
      <c r="BQ1614">
        <f t="shared" si="1303"/>
        <v>0</v>
      </c>
      <c r="BR1614">
        <f t="shared" si="1304"/>
        <v>20.657789543445574</v>
      </c>
      <c r="BU1614">
        <v>1607</v>
      </c>
      <c r="BV1614">
        <v>21.896760899424351</v>
      </c>
      <c r="BW1614">
        <v>13.792843219631692</v>
      </c>
      <c r="BY1614">
        <f t="shared" si="1305"/>
        <v>1</v>
      </c>
      <c r="BZ1614">
        <f t="shared" si="1306"/>
        <v>0</v>
      </c>
      <c r="CA1614">
        <f t="shared" si="1307"/>
        <v>8.1039176797926586</v>
      </c>
      <c r="CD1614">
        <v>1607</v>
      </c>
      <c r="CE1614">
        <v>29.042049074411331</v>
      </c>
      <c r="CF1614">
        <v>11.592554850814672</v>
      </c>
      <c r="CH1614">
        <f t="shared" si="1308"/>
        <v>1</v>
      </c>
      <c r="CI1614">
        <f t="shared" si="1309"/>
        <v>0</v>
      </c>
      <c r="CJ1614">
        <f t="shared" si="1310"/>
        <v>17.449494223596659</v>
      </c>
      <c r="CM1614">
        <v>1607</v>
      </c>
      <c r="CN1614">
        <v>21.008372713167745</v>
      </c>
      <c r="CO1614">
        <v>23.525613746829087</v>
      </c>
      <c r="CQ1614">
        <f t="shared" si="1311"/>
        <v>0</v>
      </c>
      <c r="CR1614">
        <f t="shared" si="1312"/>
        <v>1</v>
      </c>
      <c r="CS1614">
        <f t="shared" si="1313"/>
        <v>2.5172410336613424</v>
      </c>
      <c r="CV1614">
        <v>1607</v>
      </c>
      <c r="CW1614">
        <v>24.332756633518681</v>
      </c>
      <c r="CX1614">
        <v>19.440364662093739</v>
      </c>
      <c r="CZ1614">
        <f t="shared" si="1314"/>
        <v>1</v>
      </c>
      <c r="DA1614">
        <f t="shared" si="1315"/>
        <v>0</v>
      </c>
      <c r="DB1614">
        <f t="shared" si="1316"/>
        <v>4.8923919714249422</v>
      </c>
      <c r="DE1614">
        <v>1607</v>
      </c>
      <c r="DF1614">
        <v>17.934156031311407</v>
      </c>
      <c r="DG1614">
        <v>16.318882922375892</v>
      </c>
      <c r="DI1614">
        <f t="shared" si="1317"/>
        <v>1</v>
      </c>
      <c r="DJ1614">
        <f t="shared" si="1318"/>
        <v>0</v>
      </c>
      <c r="DK1614">
        <f t="shared" si="1319"/>
        <v>1.615273108935515</v>
      </c>
      <c r="DN1614">
        <v>1607</v>
      </c>
      <c r="DO1614">
        <v>27.962140635131249</v>
      </c>
      <c r="DP1614">
        <v>30.417368607138137</v>
      </c>
      <c r="DR1614">
        <f t="shared" si="1320"/>
        <v>0</v>
      </c>
      <c r="DS1614">
        <f t="shared" si="1321"/>
        <v>1</v>
      </c>
      <c r="DT1614">
        <f t="shared" si="1322"/>
        <v>2.4552279720068881</v>
      </c>
      <c r="DW1614">
        <v>1607</v>
      </c>
      <c r="DX1614">
        <v>10.305051379058112</v>
      </c>
      <c r="DY1614">
        <v>20.950735944086691</v>
      </c>
      <c r="EA1614">
        <f t="shared" si="1323"/>
        <v>0</v>
      </c>
      <c r="EB1614">
        <f t="shared" si="1324"/>
        <v>1</v>
      </c>
      <c r="EC1614">
        <f t="shared" si="1325"/>
        <v>10.64568456502858</v>
      </c>
      <c r="EF1614">
        <v>1607</v>
      </c>
      <c r="EG1614">
        <v>22.235201463387131</v>
      </c>
      <c r="EH1614">
        <v>11.463581673449042</v>
      </c>
      <c r="EJ1614">
        <f t="shared" si="1326"/>
        <v>1</v>
      </c>
      <c r="EK1614">
        <f t="shared" si="1327"/>
        <v>0</v>
      </c>
      <c r="EL1614">
        <f t="shared" si="1328"/>
        <v>10.771619789938089</v>
      </c>
      <c r="EO1614">
        <v>1607</v>
      </c>
      <c r="EP1614">
        <v>18.779200915686545</v>
      </c>
      <c r="EQ1614">
        <v>38.195054029173008</v>
      </c>
      <c r="ES1614">
        <f t="shared" si="1329"/>
        <v>0</v>
      </c>
      <c r="ET1614">
        <f t="shared" si="1330"/>
        <v>1</v>
      </c>
      <c r="EU1614">
        <f t="shared" si="1331"/>
        <v>19.415853113486463</v>
      </c>
    </row>
    <row r="1615" spans="1:151" x14ac:dyDescent="0.25">
      <c r="A1615">
        <v>1608</v>
      </c>
      <c r="B1615">
        <v>9.7025535594162786</v>
      </c>
      <c r="C1615">
        <v>61.693554185304961</v>
      </c>
      <c r="E1615">
        <f t="shared" si="1281"/>
        <v>0</v>
      </c>
      <c r="F1615">
        <f t="shared" si="1283"/>
        <v>1</v>
      </c>
      <c r="G1615">
        <f t="shared" si="1282"/>
        <v>51.991000625888681</v>
      </c>
      <c r="J1615">
        <v>1608</v>
      </c>
      <c r="K1615">
        <v>26.374590375927653</v>
      </c>
      <c r="L1615">
        <v>18.597969810424871</v>
      </c>
      <c r="N1615">
        <f t="shared" si="1284"/>
        <v>1</v>
      </c>
      <c r="O1615">
        <f t="shared" si="1285"/>
        <v>0</v>
      </c>
      <c r="P1615">
        <f t="shared" si="1286"/>
        <v>7.7766205655027818</v>
      </c>
      <c r="S1615">
        <v>1608</v>
      </c>
      <c r="T1615">
        <v>18.751301219859197</v>
      </c>
      <c r="U1615">
        <v>35.486534232564516</v>
      </c>
      <c r="W1615">
        <f t="shared" si="1287"/>
        <v>0</v>
      </c>
      <c r="X1615">
        <f t="shared" si="1288"/>
        <v>1</v>
      </c>
      <c r="Y1615">
        <f t="shared" si="1289"/>
        <v>16.735233012705319</v>
      </c>
      <c r="AB1615">
        <v>1608</v>
      </c>
      <c r="AC1615">
        <v>7.398884162514527</v>
      </c>
      <c r="AD1615">
        <v>17.210378900186523</v>
      </c>
      <c r="AF1615">
        <f t="shared" si="1290"/>
        <v>0</v>
      </c>
      <c r="AG1615">
        <f t="shared" si="1291"/>
        <v>1</v>
      </c>
      <c r="AH1615">
        <f t="shared" si="1292"/>
        <v>9.8114947376719961</v>
      </c>
      <c r="AK1615">
        <v>1608</v>
      </c>
      <c r="AL1615">
        <v>26.31396196306083</v>
      </c>
      <c r="AM1615">
        <v>22.0274327681629</v>
      </c>
      <c r="AO1615">
        <f t="shared" si="1293"/>
        <v>1</v>
      </c>
      <c r="AP1615">
        <f t="shared" si="1294"/>
        <v>0</v>
      </c>
      <c r="AQ1615">
        <f t="shared" si="1295"/>
        <v>4.2865291948979305</v>
      </c>
      <c r="AT1615">
        <v>1608</v>
      </c>
      <c r="AU1615">
        <v>20.912432237112849</v>
      </c>
      <c r="AV1615">
        <v>13.033011383853134</v>
      </c>
      <c r="AX1615">
        <f t="shared" si="1296"/>
        <v>1</v>
      </c>
      <c r="AY1615">
        <f t="shared" si="1297"/>
        <v>0</v>
      </c>
      <c r="AZ1615">
        <f t="shared" si="1298"/>
        <v>7.879420853259715</v>
      </c>
      <c r="BC1615">
        <v>1608</v>
      </c>
      <c r="BD1615" t="e">
        <v>#N/A</v>
      </c>
      <c r="BE1615" t="e">
        <v>#N/A</v>
      </c>
      <c r="BG1615" t="e">
        <f t="shared" si="1299"/>
        <v>#N/A</v>
      </c>
      <c r="BH1615" t="e">
        <f t="shared" si="1300"/>
        <v>#N/A</v>
      </c>
      <c r="BI1615" t="e">
        <f t="shared" si="1301"/>
        <v>#N/A</v>
      </c>
      <c r="BL1615">
        <v>1608</v>
      </c>
      <c r="BM1615">
        <v>22.182881507139097</v>
      </c>
      <c r="BN1615">
        <v>8.2798537402358612</v>
      </c>
      <c r="BP1615">
        <f t="shared" si="1302"/>
        <v>1</v>
      </c>
      <c r="BQ1615">
        <f t="shared" si="1303"/>
        <v>0</v>
      </c>
      <c r="BR1615">
        <f t="shared" si="1304"/>
        <v>13.903027766903236</v>
      </c>
      <c r="BU1615">
        <v>1608</v>
      </c>
      <c r="BV1615">
        <v>18.042093907194342</v>
      </c>
      <c r="BW1615">
        <v>29.119962472087209</v>
      </c>
      <c r="BY1615">
        <f t="shared" si="1305"/>
        <v>0</v>
      </c>
      <c r="BZ1615">
        <f t="shared" si="1306"/>
        <v>1</v>
      </c>
      <c r="CA1615">
        <f t="shared" si="1307"/>
        <v>11.077868564892867</v>
      </c>
      <c r="CD1615">
        <v>1608</v>
      </c>
      <c r="CE1615">
        <v>28.087141616401226</v>
      </c>
      <c r="CF1615">
        <v>31.405874749933485</v>
      </c>
      <c r="CH1615">
        <f t="shared" si="1308"/>
        <v>0</v>
      </c>
      <c r="CI1615">
        <f t="shared" si="1309"/>
        <v>1</v>
      </c>
      <c r="CJ1615">
        <f t="shared" si="1310"/>
        <v>3.318733133532259</v>
      </c>
      <c r="CM1615">
        <v>1608</v>
      </c>
      <c r="CN1615">
        <v>18.993286999661645</v>
      </c>
      <c r="CO1615">
        <v>25.455378949265427</v>
      </c>
      <c r="CQ1615">
        <f t="shared" si="1311"/>
        <v>0</v>
      </c>
      <c r="CR1615">
        <f t="shared" si="1312"/>
        <v>1</v>
      </c>
      <c r="CS1615">
        <f t="shared" si="1313"/>
        <v>6.4620919496037814</v>
      </c>
      <c r="CV1615">
        <v>1608</v>
      </c>
      <c r="CW1615">
        <v>24.225698053317618</v>
      </c>
      <c r="CX1615">
        <v>13.467888583259729</v>
      </c>
      <c r="CZ1615">
        <f t="shared" si="1314"/>
        <v>1</v>
      </c>
      <c r="DA1615">
        <f t="shared" si="1315"/>
        <v>0</v>
      </c>
      <c r="DB1615">
        <f t="shared" si="1316"/>
        <v>10.757809470057889</v>
      </c>
      <c r="DE1615">
        <v>1608</v>
      </c>
      <c r="DF1615">
        <v>10.901771827466661</v>
      </c>
      <c r="DG1615">
        <v>22.421321278679144</v>
      </c>
      <c r="DI1615">
        <f t="shared" si="1317"/>
        <v>0</v>
      </c>
      <c r="DJ1615">
        <f t="shared" si="1318"/>
        <v>1</v>
      </c>
      <c r="DK1615">
        <f t="shared" si="1319"/>
        <v>11.519549451212484</v>
      </c>
      <c r="DN1615">
        <v>1608</v>
      </c>
      <c r="DO1615">
        <v>27.612701099011517</v>
      </c>
      <c r="DP1615">
        <v>24.772881839780347</v>
      </c>
      <c r="DR1615">
        <f t="shared" si="1320"/>
        <v>1</v>
      </c>
      <c r="DS1615">
        <f t="shared" si="1321"/>
        <v>0</v>
      </c>
      <c r="DT1615">
        <f t="shared" si="1322"/>
        <v>2.8398192592311702</v>
      </c>
      <c r="DW1615">
        <v>1608</v>
      </c>
      <c r="DX1615">
        <v>16.866088012395362</v>
      </c>
      <c r="DY1615">
        <v>17.304642340241546</v>
      </c>
      <c r="EA1615">
        <f t="shared" si="1323"/>
        <v>0</v>
      </c>
      <c r="EB1615">
        <f t="shared" si="1324"/>
        <v>1</v>
      </c>
      <c r="EC1615">
        <f t="shared" si="1325"/>
        <v>0.43855432784618387</v>
      </c>
      <c r="EF1615">
        <v>1608</v>
      </c>
      <c r="EG1615">
        <v>20.518953674723591</v>
      </c>
      <c r="EH1615">
        <v>17.127755347436285</v>
      </c>
      <c r="EJ1615">
        <f t="shared" si="1326"/>
        <v>1</v>
      </c>
      <c r="EK1615">
        <f t="shared" si="1327"/>
        <v>0</v>
      </c>
      <c r="EL1615">
        <f t="shared" si="1328"/>
        <v>3.3911983272873059</v>
      </c>
      <c r="EO1615">
        <v>1608</v>
      </c>
      <c r="EP1615">
        <v>23.364012017943125</v>
      </c>
      <c r="EQ1615">
        <v>27.065235080987726</v>
      </c>
      <c r="ES1615">
        <f t="shared" si="1329"/>
        <v>0</v>
      </c>
      <c r="ET1615">
        <f t="shared" si="1330"/>
        <v>1</v>
      </c>
      <c r="EU1615">
        <f t="shared" si="1331"/>
        <v>3.7012230630446012</v>
      </c>
    </row>
    <row r="1616" spans="1:151" x14ac:dyDescent="0.25">
      <c r="A1616">
        <v>1609</v>
      </c>
      <c r="B1616">
        <v>10.12105498835118</v>
      </c>
      <c r="C1616">
        <v>31.698712745042442</v>
      </c>
      <c r="E1616">
        <f t="shared" si="1281"/>
        <v>0</v>
      </c>
      <c r="F1616">
        <f t="shared" si="1283"/>
        <v>1</v>
      </c>
      <c r="G1616">
        <f t="shared" si="1282"/>
        <v>21.577657756691263</v>
      </c>
      <c r="J1616">
        <v>1609</v>
      </c>
      <c r="K1616">
        <v>26.342217454915222</v>
      </c>
      <c r="L1616">
        <v>14.614627469933247</v>
      </c>
      <c r="N1616">
        <f t="shared" si="1284"/>
        <v>1</v>
      </c>
      <c r="O1616">
        <f t="shared" si="1285"/>
        <v>0</v>
      </c>
      <c r="P1616">
        <f t="shared" si="1286"/>
        <v>11.727589984981975</v>
      </c>
      <c r="S1616">
        <v>1609</v>
      </c>
      <c r="T1616">
        <v>19.481143113949024</v>
      </c>
      <c r="U1616">
        <v>33.105570823979008</v>
      </c>
      <c r="W1616">
        <f t="shared" si="1287"/>
        <v>0</v>
      </c>
      <c r="X1616">
        <f t="shared" si="1288"/>
        <v>1</v>
      </c>
      <c r="Y1616">
        <f t="shared" si="1289"/>
        <v>13.624427710029984</v>
      </c>
      <c r="AB1616">
        <v>1609</v>
      </c>
      <c r="AC1616">
        <v>22.203310235626027</v>
      </c>
      <c r="AD1616">
        <v>18.021907932029304</v>
      </c>
      <c r="AF1616">
        <f t="shared" si="1290"/>
        <v>1</v>
      </c>
      <c r="AG1616">
        <f t="shared" si="1291"/>
        <v>0</v>
      </c>
      <c r="AH1616">
        <f t="shared" si="1292"/>
        <v>4.1814023035967232</v>
      </c>
      <c r="AK1616">
        <v>1609</v>
      </c>
      <c r="AL1616">
        <v>25.248551754986593</v>
      </c>
      <c r="AM1616">
        <v>24.242123336373705</v>
      </c>
      <c r="AO1616">
        <f t="shared" si="1293"/>
        <v>1</v>
      </c>
      <c r="AP1616">
        <f t="shared" si="1294"/>
        <v>0</v>
      </c>
      <c r="AQ1616">
        <f t="shared" si="1295"/>
        <v>1.006428418612888</v>
      </c>
      <c r="AT1616">
        <v>1609</v>
      </c>
      <c r="AU1616">
        <v>20.094511814570762</v>
      </c>
      <c r="AV1616">
        <v>19.913147618154895</v>
      </c>
      <c r="AX1616">
        <f t="shared" si="1296"/>
        <v>1</v>
      </c>
      <c r="AY1616">
        <f t="shared" si="1297"/>
        <v>0</v>
      </c>
      <c r="AZ1616">
        <f t="shared" si="1298"/>
        <v>0.18136419641586699</v>
      </c>
      <c r="BC1616">
        <v>1609</v>
      </c>
      <c r="BD1616" t="e">
        <v>#N/A</v>
      </c>
      <c r="BE1616" t="e">
        <v>#N/A</v>
      </c>
      <c r="BG1616" t="e">
        <f t="shared" si="1299"/>
        <v>#N/A</v>
      </c>
      <c r="BH1616" t="e">
        <f t="shared" si="1300"/>
        <v>#N/A</v>
      </c>
      <c r="BI1616" t="e">
        <f t="shared" si="1301"/>
        <v>#N/A</v>
      </c>
      <c r="BL1616">
        <v>1609</v>
      </c>
      <c r="BM1616">
        <v>24.154487737383157</v>
      </c>
      <c r="BN1616">
        <v>12.592075954039633</v>
      </c>
      <c r="BP1616">
        <f t="shared" si="1302"/>
        <v>1</v>
      </c>
      <c r="BQ1616">
        <f t="shared" si="1303"/>
        <v>0</v>
      </c>
      <c r="BR1616">
        <f t="shared" si="1304"/>
        <v>11.562411783343524</v>
      </c>
      <c r="BU1616">
        <v>1609</v>
      </c>
      <c r="BV1616">
        <v>13.781072981771882</v>
      </c>
      <c r="BW1616">
        <v>19.626295520235313</v>
      </c>
      <c r="BY1616">
        <f t="shared" si="1305"/>
        <v>0</v>
      </c>
      <c r="BZ1616">
        <f t="shared" si="1306"/>
        <v>1</v>
      </c>
      <c r="CA1616">
        <f t="shared" si="1307"/>
        <v>5.8452225384634318</v>
      </c>
      <c r="CD1616">
        <v>1609</v>
      </c>
      <c r="CE1616">
        <v>28.572471217106433</v>
      </c>
      <c r="CF1616">
        <v>27.303561039193795</v>
      </c>
      <c r="CH1616">
        <f t="shared" si="1308"/>
        <v>1</v>
      </c>
      <c r="CI1616">
        <f t="shared" si="1309"/>
        <v>0</v>
      </c>
      <c r="CJ1616">
        <f t="shared" si="1310"/>
        <v>1.2689101779126375</v>
      </c>
      <c r="CM1616">
        <v>1609</v>
      </c>
      <c r="CN1616">
        <v>20.390458067599301</v>
      </c>
      <c r="CO1616">
        <v>12.670580705971604</v>
      </c>
      <c r="CQ1616">
        <f t="shared" si="1311"/>
        <v>1</v>
      </c>
      <c r="CR1616">
        <f t="shared" si="1312"/>
        <v>0</v>
      </c>
      <c r="CS1616">
        <f t="shared" si="1313"/>
        <v>7.719877361627697</v>
      </c>
      <c r="CV1616">
        <v>1609</v>
      </c>
      <c r="CW1616">
        <v>23.633767716278893</v>
      </c>
      <c r="CX1616">
        <v>18.731542259472118</v>
      </c>
      <c r="CZ1616">
        <f t="shared" si="1314"/>
        <v>1</v>
      </c>
      <c r="DA1616">
        <f t="shared" si="1315"/>
        <v>0</v>
      </c>
      <c r="DB1616">
        <f t="shared" si="1316"/>
        <v>4.9022254568067751</v>
      </c>
      <c r="DE1616">
        <v>1609</v>
      </c>
      <c r="DF1616">
        <v>11.001159059175698</v>
      </c>
      <c r="DG1616">
        <v>15.504824112724867</v>
      </c>
      <c r="DI1616">
        <f t="shared" si="1317"/>
        <v>0</v>
      </c>
      <c r="DJ1616">
        <f t="shared" si="1318"/>
        <v>1</v>
      </c>
      <c r="DK1616">
        <f t="shared" si="1319"/>
        <v>4.5036650535491685</v>
      </c>
      <c r="DN1616">
        <v>1609</v>
      </c>
      <c r="DO1616">
        <v>30.902748578488357</v>
      </c>
      <c r="DP1616">
        <v>20.795665952037712</v>
      </c>
      <c r="DR1616">
        <f t="shared" si="1320"/>
        <v>1</v>
      </c>
      <c r="DS1616">
        <f t="shared" si="1321"/>
        <v>0</v>
      </c>
      <c r="DT1616">
        <f t="shared" si="1322"/>
        <v>10.107082626450644</v>
      </c>
      <c r="DW1616">
        <v>1609</v>
      </c>
      <c r="DX1616">
        <v>10.481082850825381</v>
      </c>
      <c r="DY1616">
        <v>20.635047299230092</v>
      </c>
      <c r="EA1616">
        <f t="shared" si="1323"/>
        <v>0</v>
      </c>
      <c r="EB1616">
        <f t="shared" si="1324"/>
        <v>1</v>
      </c>
      <c r="EC1616">
        <f t="shared" si="1325"/>
        <v>10.153964448404711</v>
      </c>
      <c r="EF1616">
        <v>1609</v>
      </c>
      <c r="EG1616">
        <v>21.055412195540857</v>
      </c>
      <c r="EH1616">
        <v>16.736156271361335</v>
      </c>
      <c r="EJ1616">
        <f t="shared" si="1326"/>
        <v>1</v>
      </c>
      <c r="EK1616">
        <f t="shared" si="1327"/>
        <v>0</v>
      </c>
      <c r="EL1616">
        <f t="shared" si="1328"/>
        <v>4.3192559241795223</v>
      </c>
      <c r="EO1616">
        <v>1609</v>
      </c>
      <c r="EP1616">
        <v>20.257347970935914</v>
      </c>
      <c r="EQ1616">
        <v>34.114235778263023</v>
      </c>
      <c r="ES1616">
        <f t="shared" si="1329"/>
        <v>0</v>
      </c>
      <c r="ET1616">
        <f t="shared" si="1330"/>
        <v>1</v>
      </c>
      <c r="EU1616">
        <f t="shared" si="1331"/>
        <v>13.856887807327109</v>
      </c>
    </row>
    <row r="1617" spans="1:151" x14ac:dyDescent="0.25">
      <c r="A1617">
        <v>1610</v>
      </c>
      <c r="B1617">
        <v>8.1696171668550139</v>
      </c>
      <c r="C1617">
        <v>24.740667763183616</v>
      </c>
      <c r="E1617">
        <f t="shared" si="1281"/>
        <v>0</v>
      </c>
      <c r="F1617">
        <f t="shared" si="1283"/>
        <v>1</v>
      </c>
      <c r="G1617">
        <f t="shared" si="1282"/>
        <v>16.571050596328604</v>
      </c>
      <c r="J1617">
        <v>1610</v>
      </c>
      <c r="K1617">
        <v>21.76122593872531</v>
      </c>
      <c r="L1617">
        <v>10.117967524325898</v>
      </c>
      <c r="N1617">
        <f t="shared" si="1284"/>
        <v>1</v>
      </c>
      <c r="O1617">
        <f t="shared" si="1285"/>
        <v>0</v>
      </c>
      <c r="P1617">
        <f t="shared" si="1286"/>
        <v>11.643258414399412</v>
      </c>
      <c r="S1617">
        <v>1610</v>
      </c>
      <c r="T1617">
        <v>15.423877838453944</v>
      </c>
      <c r="U1617">
        <v>46.359684283304006</v>
      </c>
      <c r="W1617">
        <f t="shared" si="1287"/>
        <v>0</v>
      </c>
      <c r="X1617">
        <f t="shared" si="1288"/>
        <v>1</v>
      </c>
      <c r="Y1617">
        <f t="shared" si="1289"/>
        <v>30.935806444850062</v>
      </c>
      <c r="AB1617">
        <v>1610</v>
      </c>
      <c r="AC1617">
        <v>8.7837507586743726</v>
      </c>
      <c r="AD1617">
        <v>15.278177695949196</v>
      </c>
      <c r="AF1617">
        <f t="shared" si="1290"/>
        <v>0</v>
      </c>
      <c r="AG1617">
        <f t="shared" si="1291"/>
        <v>1</v>
      </c>
      <c r="AH1617">
        <f t="shared" si="1292"/>
        <v>6.4944269372748238</v>
      </c>
      <c r="AK1617">
        <v>1610</v>
      </c>
      <c r="AL1617">
        <v>20.330989677158772</v>
      </c>
      <c r="AM1617">
        <v>28.78126767708752</v>
      </c>
      <c r="AO1617">
        <f t="shared" si="1293"/>
        <v>0</v>
      </c>
      <c r="AP1617">
        <f t="shared" si="1294"/>
        <v>1</v>
      </c>
      <c r="AQ1617">
        <f t="shared" si="1295"/>
        <v>8.4502779999287476</v>
      </c>
      <c r="AT1617">
        <v>1610</v>
      </c>
      <c r="AU1617">
        <v>15.742011707198774</v>
      </c>
      <c r="AV1617">
        <v>34.850718856037624</v>
      </c>
      <c r="AX1617">
        <f t="shared" si="1296"/>
        <v>0</v>
      </c>
      <c r="AY1617">
        <f t="shared" si="1297"/>
        <v>1</v>
      </c>
      <c r="AZ1617">
        <f t="shared" si="1298"/>
        <v>19.10870714883885</v>
      </c>
      <c r="BC1617">
        <v>1610</v>
      </c>
      <c r="BD1617" t="e">
        <v>#N/A</v>
      </c>
      <c r="BE1617" t="e">
        <v>#N/A</v>
      </c>
      <c r="BG1617" t="e">
        <f t="shared" si="1299"/>
        <v>#N/A</v>
      </c>
      <c r="BH1617" t="e">
        <f t="shared" si="1300"/>
        <v>#N/A</v>
      </c>
      <c r="BI1617" t="e">
        <f t="shared" si="1301"/>
        <v>#N/A</v>
      </c>
      <c r="BL1617">
        <v>1610</v>
      </c>
      <c r="BM1617">
        <v>22.797535232834967</v>
      </c>
      <c r="BN1617">
        <v>11.504666526946453</v>
      </c>
      <c r="BP1617">
        <f t="shared" si="1302"/>
        <v>1</v>
      </c>
      <c r="BQ1617">
        <f t="shared" si="1303"/>
        <v>0</v>
      </c>
      <c r="BR1617">
        <f t="shared" si="1304"/>
        <v>11.292868705888514</v>
      </c>
      <c r="BU1617">
        <v>1610</v>
      </c>
      <c r="BV1617">
        <v>18.439145815909111</v>
      </c>
      <c r="BW1617">
        <v>19.746397990628189</v>
      </c>
      <c r="BY1617">
        <f t="shared" si="1305"/>
        <v>0</v>
      </c>
      <c r="BZ1617">
        <f t="shared" si="1306"/>
        <v>1</v>
      </c>
      <c r="CA1617">
        <f t="shared" si="1307"/>
        <v>1.3072521747190784</v>
      </c>
      <c r="CD1617">
        <v>1610</v>
      </c>
      <c r="CE1617">
        <v>13.454919223672981</v>
      </c>
      <c r="CF1617">
        <v>25.00450270594698</v>
      </c>
      <c r="CH1617">
        <f t="shared" si="1308"/>
        <v>0</v>
      </c>
      <c r="CI1617">
        <f t="shared" si="1309"/>
        <v>1</v>
      </c>
      <c r="CJ1617">
        <f t="shared" si="1310"/>
        <v>11.549583482273999</v>
      </c>
      <c r="CM1617">
        <v>1610</v>
      </c>
      <c r="CN1617">
        <v>21.300678474414859</v>
      </c>
      <c r="CO1617">
        <v>26.256231098274942</v>
      </c>
      <c r="CQ1617">
        <f t="shared" si="1311"/>
        <v>0</v>
      </c>
      <c r="CR1617">
        <f t="shared" si="1312"/>
        <v>1</v>
      </c>
      <c r="CS1617">
        <f t="shared" si="1313"/>
        <v>4.9555526238600827</v>
      </c>
      <c r="CV1617">
        <v>1610</v>
      </c>
      <c r="CW1617">
        <v>24.781373773148644</v>
      </c>
      <c r="CX1617">
        <v>14.151636133923549</v>
      </c>
      <c r="CZ1617">
        <f t="shared" si="1314"/>
        <v>1</v>
      </c>
      <c r="DA1617">
        <f t="shared" si="1315"/>
        <v>0</v>
      </c>
      <c r="DB1617">
        <f t="shared" si="1316"/>
        <v>10.629737639225095</v>
      </c>
      <c r="DE1617">
        <v>1610</v>
      </c>
      <c r="DF1617">
        <v>10.831498464910489</v>
      </c>
      <c r="DG1617">
        <v>23.771395835121425</v>
      </c>
      <c r="DI1617">
        <f t="shared" si="1317"/>
        <v>0</v>
      </c>
      <c r="DJ1617">
        <f t="shared" si="1318"/>
        <v>1</v>
      </c>
      <c r="DK1617">
        <f t="shared" si="1319"/>
        <v>12.939897370210936</v>
      </c>
      <c r="DN1617">
        <v>1610</v>
      </c>
      <c r="DO1617">
        <v>24.73024002561359</v>
      </c>
      <c r="DP1617">
        <v>13.826165503302029</v>
      </c>
      <c r="DR1617">
        <f t="shared" si="1320"/>
        <v>1</v>
      </c>
      <c r="DS1617">
        <f t="shared" si="1321"/>
        <v>0</v>
      </c>
      <c r="DT1617">
        <f t="shared" si="1322"/>
        <v>10.904074522311561</v>
      </c>
      <c r="DW1617">
        <v>1610</v>
      </c>
      <c r="DX1617">
        <v>15.895721670966914</v>
      </c>
      <c r="DY1617">
        <v>19.207053621911115</v>
      </c>
      <c r="EA1617">
        <f t="shared" si="1323"/>
        <v>0</v>
      </c>
      <c r="EB1617">
        <f t="shared" si="1324"/>
        <v>1</v>
      </c>
      <c r="EC1617">
        <f t="shared" si="1325"/>
        <v>3.3113319509442007</v>
      </c>
      <c r="EF1617">
        <v>1610</v>
      </c>
      <c r="EG1617">
        <v>26.508571404593468</v>
      </c>
      <c r="EH1617">
        <v>15.095952476710103</v>
      </c>
      <c r="EJ1617">
        <f t="shared" si="1326"/>
        <v>1</v>
      </c>
      <c r="EK1617">
        <f t="shared" si="1327"/>
        <v>0</v>
      </c>
      <c r="EL1617">
        <f t="shared" si="1328"/>
        <v>11.412618927883365</v>
      </c>
      <c r="EO1617">
        <v>1610</v>
      </c>
      <c r="EP1617">
        <v>21.067231098567543</v>
      </c>
      <c r="EQ1617">
        <v>30.60962119881728</v>
      </c>
      <c r="ES1617">
        <f t="shared" si="1329"/>
        <v>0</v>
      </c>
      <c r="ET1617">
        <f t="shared" si="1330"/>
        <v>1</v>
      </c>
      <c r="EU1617">
        <f t="shared" si="1331"/>
        <v>9.5423901002497367</v>
      </c>
    </row>
    <row r="1618" spans="1:151" x14ac:dyDescent="0.25">
      <c r="A1618">
        <v>1611</v>
      </c>
      <c r="B1618">
        <v>9.3621911851135486</v>
      </c>
      <c r="C1618">
        <v>43.972659671493489</v>
      </c>
      <c r="E1618">
        <f t="shared" si="1281"/>
        <v>0</v>
      </c>
      <c r="F1618">
        <f t="shared" si="1283"/>
        <v>1</v>
      </c>
      <c r="G1618">
        <f t="shared" si="1282"/>
        <v>34.610468486379943</v>
      </c>
      <c r="J1618">
        <v>1611</v>
      </c>
      <c r="K1618">
        <v>25.332055657139545</v>
      </c>
      <c r="L1618">
        <v>32.539620405465541</v>
      </c>
      <c r="N1618">
        <f t="shared" si="1284"/>
        <v>0</v>
      </c>
      <c r="O1618">
        <f t="shared" si="1285"/>
        <v>1</v>
      </c>
      <c r="P1618">
        <f t="shared" si="1286"/>
        <v>7.2075647483259964</v>
      </c>
      <c r="S1618">
        <v>1611</v>
      </c>
      <c r="T1618">
        <v>16.566043732489653</v>
      </c>
      <c r="U1618">
        <v>33.796869044126069</v>
      </c>
      <c r="W1618">
        <f t="shared" si="1287"/>
        <v>0</v>
      </c>
      <c r="X1618">
        <f t="shared" si="1288"/>
        <v>1</v>
      </c>
      <c r="Y1618">
        <f t="shared" si="1289"/>
        <v>17.230825311636416</v>
      </c>
      <c r="AB1618">
        <v>1611</v>
      </c>
      <c r="AC1618">
        <v>24.390902277244827</v>
      </c>
      <c r="AD1618">
        <v>17.867245743346128</v>
      </c>
      <c r="AF1618">
        <f t="shared" si="1290"/>
        <v>1</v>
      </c>
      <c r="AG1618">
        <f t="shared" si="1291"/>
        <v>0</v>
      </c>
      <c r="AH1618">
        <f t="shared" si="1292"/>
        <v>6.5236565338986985</v>
      </c>
      <c r="AK1618">
        <v>1611</v>
      </c>
      <c r="AL1618">
        <v>22.148372608910883</v>
      </c>
      <c r="AM1618">
        <v>21.15954753062416</v>
      </c>
      <c r="AO1618">
        <f t="shared" si="1293"/>
        <v>1</v>
      </c>
      <c r="AP1618">
        <f t="shared" si="1294"/>
        <v>0</v>
      </c>
      <c r="AQ1618">
        <f t="shared" si="1295"/>
        <v>0.98882507828672317</v>
      </c>
      <c r="AT1618">
        <v>1611</v>
      </c>
      <c r="AU1618">
        <v>16.738194580349226</v>
      </c>
      <c r="AV1618">
        <v>21.498426065086896</v>
      </c>
      <c r="AX1618">
        <f t="shared" si="1296"/>
        <v>0</v>
      </c>
      <c r="AY1618">
        <f t="shared" si="1297"/>
        <v>1</v>
      </c>
      <c r="AZ1618">
        <f t="shared" si="1298"/>
        <v>4.7602314847376697</v>
      </c>
      <c r="BC1618">
        <v>1611</v>
      </c>
      <c r="BD1618" t="e">
        <v>#N/A</v>
      </c>
      <c r="BE1618" t="e">
        <v>#N/A</v>
      </c>
      <c r="BG1618" t="e">
        <f t="shared" si="1299"/>
        <v>#N/A</v>
      </c>
      <c r="BH1618" t="e">
        <f t="shared" si="1300"/>
        <v>#N/A</v>
      </c>
      <c r="BI1618" t="e">
        <f t="shared" si="1301"/>
        <v>#N/A</v>
      </c>
      <c r="BL1618">
        <v>1611</v>
      </c>
      <c r="BM1618">
        <v>25.403553936164759</v>
      </c>
      <c r="BN1618">
        <v>9.8448214796851463</v>
      </c>
      <c r="BP1618">
        <f t="shared" si="1302"/>
        <v>1</v>
      </c>
      <c r="BQ1618">
        <f t="shared" si="1303"/>
        <v>0</v>
      </c>
      <c r="BR1618">
        <f t="shared" si="1304"/>
        <v>15.558732456479612</v>
      </c>
      <c r="BU1618">
        <v>1611</v>
      </c>
      <c r="BV1618">
        <v>24.662942354484944</v>
      </c>
      <c r="BW1618">
        <v>17.442124167923282</v>
      </c>
      <c r="BY1618">
        <f t="shared" si="1305"/>
        <v>1</v>
      </c>
      <c r="BZ1618">
        <f t="shared" si="1306"/>
        <v>0</v>
      </c>
      <c r="CA1618">
        <f t="shared" si="1307"/>
        <v>7.2208181865616616</v>
      </c>
      <c r="CD1618">
        <v>1611</v>
      </c>
      <c r="CE1618">
        <v>27.93237179050978</v>
      </c>
      <c r="CF1618">
        <v>11.846320735230055</v>
      </c>
      <c r="CH1618">
        <f t="shared" si="1308"/>
        <v>1</v>
      </c>
      <c r="CI1618">
        <f t="shared" si="1309"/>
        <v>0</v>
      </c>
      <c r="CJ1618">
        <f t="shared" si="1310"/>
        <v>16.086051055279725</v>
      </c>
      <c r="CM1618">
        <v>1611</v>
      </c>
      <c r="CN1618">
        <v>27.154842822783763</v>
      </c>
      <c r="CO1618">
        <v>25.10979370525186</v>
      </c>
      <c r="CQ1618">
        <f t="shared" si="1311"/>
        <v>1</v>
      </c>
      <c r="CR1618">
        <f t="shared" si="1312"/>
        <v>0</v>
      </c>
      <c r="CS1618">
        <f t="shared" si="1313"/>
        <v>2.045049117531903</v>
      </c>
      <c r="CV1618">
        <v>1611</v>
      </c>
      <c r="CW1618">
        <v>24.185116506162501</v>
      </c>
      <c r="CX1618">
        <v>21.316254821620575</v>
      </c>
      <c r="CZ1618">
        <f t="shared" si="1314"/>
        <v>1</v>
      </c>
      <c r="DA1618">
        <f t="shared" si="1315"/>
        <v>0</v>
      </c>
      <c r="DB1618">
        <f t="shared" si="1316"/>
        <v>2.8688616845419261</v>
      </c>
      <c r="DE1618">
        <v>1611</v>
      </c>
      <c r="DF1618">
        <v>30.382686499316037</v>
      </c>
      <c r="DG1618">
        <v>27.170159333629559</v>
      </c>
      <c r="DI1618">
        <f t="shared" si="1317"/>
        <v>1</v>
      </c>
      <c r="DJ1618">
        <f t="shared" si="1318"/>
        <v>0</v>
      </c>
      <c r="DK1618">
        <f t="shared" si="1319"/>
        <v>3.2125271656864776</v>
      </c>
      <c r="DN1618">
        <v>1611</v>
      </c>
      <c r="DO1618">
        <v>23.565771636087057</v>
      </c>
      <c r="DP1618">
        <v>16.274381886928268</v>
      </c>
      <c r="DR1618">
        <f t="shared" si="1320"/>
        <v>1</v>
      </c>
      <c r="DS1618">
        <f t="shared" si="1321"/>
        <v>0</v>
      </c>
      <c r="DT1618">
        <f t="shared" si="1322"/>
        <v>7.2913897491587889</v>
      </c>
      <c r="DW1618">
        <v>1611</v>
      </c>
      <c r="DX1618">
        <v>24.218618500854031</v>
      </c>
      <c r="DY1618">
        <v>18.216100114530104</v>
      </c>
      <c r="EA1618">
        <f t="shared" si="1323"/>
        <v>1</v>
      </c>
      <c r="EB1618">
        <f t="shared" si="1324"/>
        <v>0</v>
      </c>
      <c r="EC1618">
        <f t="shared" si="1325"/>
        <v>6.0025183863239278</v>
      </c>
      <c r="EF1618">
        <v>1611</v>
      </c>
      <c r="EG1618">
        <v>21.15375955080177</v>
      </c>
      <c r="EH1618">
        <v>14.985630927118081</v>
      </c>
      <c r="EJ1618">
        <f t="shared" si="1326"/>
        <v>1</v>
      </c>
      <c r="EK1618">
        <f t="shared" si="1327"/>
        <v>0</v>
      </c>
      <c r="EL1618">
        <f t="shared" si="1328"/>
        <v>6.168128623683689</v>
      </c>
      <c r="EO1618">
        <v>1611</v>
      </c>
      <c r="EP1618">
        <v>19.40644547435074</v>
      </c>
      <c r="EQ1618">
        <v>22.427830035377859</v>
      </c>
      <c r="ES1618">
        <f t="shared" si="1329"/>
        <v>0</v>
      </c>
      <c r="ET1618">
        <f t="shared" si="1330"/>
        <v>1</v>
      </c>
      <c r="EU1618">
        <f t="shared" si="1331"/>
        <v>3.0213845610271193</v>
      </c>
    </row>
    <row r="1619" spans="1:151" x14ac:dyDescent="0.25">
      <c r="A1619">
        <v>1612</v>
      </c>
      <c r="B1619">
        <v>8.4548031735970852</v>
      </c>
      <c r="C1619">
        <v>19.597297801312024</v>
      </c>
      <c r="E1619">
        <f t="shared" si="1281"/>
        <v>0</v>
      </c>
      <c r="F1619">
        <f t="shared" si="1283"/>
        <v>1</v>
      </c>
      <c r="G1619">
        <f t="shared" si="1282"/>
        <v>11.142494627714939</v>
      </c>
      <c r="J1619">
        <v>1612</v>
      </c>
      <c r="K1619">
        <v>13.873012304824805</v>
      </c>
      <c r="L1619">
        <v>22.705930272831676</v>
      </c>
      <c r="N1619">
        <f t="shared" si="1284"/>
        <v>0</v>
      </c>
      <c r="O1619">
        <f t="shared" si="1285"/>
        <v>1</v>
      </c>
      <c r="P1619">
        <f t="shared" si="1286"/>
        <v>8.8329179680068712</v>
      </c>
      <c r="S1619">
        <v>1612</v>
      </c>
      <c r="T1619">
        <v>20.484828701359923</v>
      </c>
      <c r="U1619">
        <v>48.924986922195536</v>
      </c>
      <c r="W1619">
        <f t="shared" si="1287"/>
        <v>0</v>
      </c>
      <c r="X1619">
        <f t="shared" si="1288"/>
        <v>1</v>
      </c>
      <c r="Y1619">
        <f t="shared" si="1289"/>
        <v>28.440158220835613</v>
      </c>
      <c r="AB1619">
        <v>1612</v>
      </c>
      <c r="AC1619">
        <v>13.457104206204587</v>
      </c>
      <c r="AD1619">
        <v>19.777553325385941</v>
      </c>
      <c r="AF1619">
        <f t="shared" si="1290"/>
        <v>0</v>
      </c>
      <c r="AG1619">
        <f t="shared" si="1291"/>
        <v>1</v>
      </c>
      <c r="AH1619">
        <f t="shared" si="1292"/>
        <v>6.3204491191813545</v>
      </c>
      <c r="AK1619">
        <v>1612</v>
      </c>
      <c r="AL1619">
        <v>13.360727356431699</v>
      </c>
      <c r="AM1619">
        <v>8.9517850483980013</v>
      </c>
      <c r="AO1619">
        <f t="shared" si="1293"/>
        <v>1</v>
      </c>
      <c r="AP1619">
        <f t="shared" si="1294"/>
        <v>0</v>
      </c>
      <c r="AQ1619">
        <f t="shared" si="1295"/>
        <v>4.4089423080336978</v>
      </c>
      <c r="AT1619">
        <v>1612</v>
      </c>
      <c r="AU1619">
        <v>23.669208700444116</v>
      </c>
      <c r="AV1619">
        <v>31.196479689153982</v>
      </c>
      <c r="AX1619">
        <f t="shared" si="1296"/>
        <v>0</v>
      </c>
      <c r="AY1619">
        <f t="shared" si="1297"/>
        <v>1</v>
      </c>
      <c r="AZ1619">
        <f t="shared" si="1298"/>
        <v>7.5272709887098657</v>
      </c>
      <c r="BC1619">
        <v>1612</v>
      </c>
      <c r="BD1619" t="e">
        <v>#N/A</v>
      </c>
      <c r="BE1619" t="e">
        <v>#N/A</v>
      </c>
      <c r="BG1619" t="e">
        <f t="shared" si="1299"/>
        <v>#N/A</v>
      </c>
      <c r="BH1619" t="e">
        <f t="shared" si="1300"/>
        <v>#N/A</v>
      </c>
      <c r="BI1619" t="e">
        <f t="shared" si="1301"/>
        <v>#N/A</v>
      </c>
      <c r="BL1619">
        <v>1612</v>
      </c>
      <c r="BM1619">
        <v>31.90736673778531</v>
      </c>
      <c r="BN1619">
        <v>11.915609759149458</v>
      </c>
      <c r="BP1619">
        <f t="shared" si="1302"/>
        <v>1</v>
      </c>
      <c r="BQ1619">
        <f t="shared" si="1303"/>
        <v>0</v>
      </c>
      <c r="BR1619">
        <f t="shared" si="1304"/>
        <v>19.991756978635852</v>
      </c>
      <c r="BU1619">
        <v>1612</v>
      </c>
      <c r="BV1619">
        <v>29.816899815008519</v>
      </c>
      <c r="BW1619">
        <v>24.924043683658851</v>
      </c>
      <c r="BY1619">
        <f t="shared" si="1305"/>
        <v>1</v>
      </c>
      <c r="BZ1619">
        <f t="shared" si="1306"/>
        <v>0</v>
      </c>
      <c r="CA1619">
        <f t="shared" si="1307"/>
        <v>4.8928561313496672</v>
      </c>
      <c r="CD1619">
        <v>1612</v>
      </c>
      <c r="CE1619">
        <v>21.888753293496418</v>
      </c>
      <c r="CF1619">
        <v>22.447885774318557</v>
      </c>
      <c r="CH1619">
        <f t="shared" si="1308"/>
        <v>0</v>
      </c>
      <c r="CI1619">
        <f t="shared" si="1309"/>
        <v>1</v>
      </c>
      <c r="CJ1619">
        <f t="shared" si="1310"/>
        <v>0.5591324808221394</v>
      </c>
      <c r="CM1619">
        <v>1612</v>
      </c>
      <c r="CN1619">
        <v>20.096251373642112</v>
      </c>
      <c r="CO1619">
        <v>7.5516604091424924</v>
      </c>
      <c r="CQ1619">
        <f t="shared" si="1311"/>
        <v>1</v>
      </c>
      <c r="CR1619">
        <f t="shared" si="1312"/>
        <v>0</v>
      </c>
      <c r="CS1619">
        <f t="shared" si="1313"/>
        <v>12.544590964499619</v>
      </c>
      <c r="CV1619">
        <v>1612</v>
      </c>
      <c r="CW1619">
        <v>23.683617076434864</v>
      </c>
      <c r="CX1619">
        <v>16.199571666462823</v>
      </c>
      <c r="CZ1619">
        <f t="shared" si="1314"/>
        <v>1</v>
      </c>
      <c r="DA1619">
        <f t="shared" si="1315"/>
        <v>0</v>
      </c>
      <c r="DB1619">
        <f t="shared" si="1316"/>
        <v>7.4840454099720404</v>
      </c>
      <c r="DE1619">
        <v>1612</v>
      </c>
      <c r="DF1619">
        <v>20.742789339690066</v>
      </c>
      <c r="DG1619">
        <v>30.541632995053988</v>
      </c>
      <c r="DI1619">
        <f t="shared" si="1317"/>
        <v>0</v>
      </c>
      <c r="DJ1619">
        <f t="shared" si="1318"/>
        <v>1</v>
      </c>
      <c r="DK1619">
        <f t="shared" si="1319"/>
        <v>9.7988436553639211</v>
      </c>
      <c r="DN1619">
        <v>1612</v>
      </c>
      <c r="DO1619">
        <v>25.551979381307866</v>
      </c>
      <c r="DP1619">
        <v>20.702421429630331</v>
      </c>
      <c r="DR1619">
        <f t="shared" si="1320"/>
        <v>1</v>
      </c>
      <c r="DS1619">
        <f t="shared" si="1321"/>
        <v>0</v>
      </c>
      <c r="DT1619">
        <f t="shared" si="1322"/>
        <v>4.8495579516775358</v>
      </c>
      <c r="DW1619">
        <v>1612</v>
      </c>
      <c r="DX1619">
        <v>10.958184529767991</v>
      </c>
      <c r="DY1619">
        <v>16.101795066747574</v>
      </c>
      <c r="EA1619">
        <f t="shared" si="1323"/>
        <v>0</v>
      </c>
      <c r="EB1619">
        <f t="shared" si="1324"/>
        <v>1</v>
      </c>
      <c r="EC1619">
        <f t="shared" si="1325"/>
        <v>5.1436105369795833</v>
      </c>
      <c r="EF1619">
        <v>1612</v>
      </c>
      <c r="EG1619">
        <v>20.392307835475059</v>
      </c>
      <c r="EH1619">
        <v>21.451974113832584</v>
      </c>
      <c r="EJ1619">
        <f t="shared" si="1326"/>
        <v>0</v>
      </c>
      <c r="EK1619">
        <f t="shared" si="1327"/>
        <v>1</v>
      </c>
      <c r="EL1619">
        <f t="shared" si="1328"/>
        <v>1.0596662783575255</v>
      </c>
      <c r="EO1619">
        <v>1612</v>
      </c>
      <c r="EP1619">
        <v>22.123392200813324</v>
      </c>
      <c r="EQ1619">
        <v>5.3037155622764054</v>
      </c>
      <c r="ES1619">
        <f t="shared" si="1329"/>
        <v>1</v>
      </c>
      <c r="ET1619">
        <f t="shared" si="1330"/>
        <v>0</v>
      </c>
      <c r="EU1619">
        <f t="shared" si="1331"/>
        <v>16.819676638536919</v>
      </c>
    </row>
    <row r="1620" spans="1:151" x14ac:dyDescent="0.25">
      <c r="A1620">
        <v>1613</v>
      </c>
      <c r="B1620">
        <v>9.2162556566454796</v>
      </c>
      <c r="C1620">
        <v>0.15773257652287143</v>
      </c>
      <c r="E1620">
        <f t="shared" si="1281"/>
        <v>1</v>
      </c>
      <c r="F1620">
        <f t="shared" si="1283"/>
        <v>0</v>
      </c>
      <c r="G1620">
        <f t="shared" si="1282"/>
        <v>9.0585230801226082</v>
      </c>
      <c r="J1620">
        <v>1613</v>
      </c>
      <c r="K1620">
        <v>22.328938968503238</v>
      </c>
      <c r="L1620">
        <v>22.753166021912165</v>
      </c>
      <c r="N1620">
        <f t="shared" si="1284"/>
        <v>0</v>
      </c>
      <c r="O1620">
        <f t="shared" si="1285"/>
        <v>1</v>
      </c>
      <c r="P1620">
        <f t="shared" si="1286"/>
        <v>0.42422705340892719</v>
      </c>
      <c r="S1620">
        <v>1613</v>
      </c>
      <c r="T1620">
        <v>19.503506795481133</v>
      </c>
      <c r="U1620">
        <v>41.339541276788729</v>
      </c>
      <c r="W1620">
        <f t="shared" si="1287"/>
        <v>0</v>
      </c>
      <c r="X1620">
        <f t="shared" si="1288"/>
        <v>1</v>
      </c>
      <c r="Y1620">
        <f t="shared" si="1289"/>
        <v>21.836034481307596</v>
      </c>
      <c r="AB1620">
        <v>1613</v>
      </c>
      <c r="AC1620">
        <v>22.034900768866507</v>
      </c>
      <c r="AD1620">
        <v>19.667545555750593</v>
      </c>
      <c r="AF1620">
        <f t="shared" si="1290"/>
        <v>1</v>
      </c>
      <c r="AG1620">
        <f t="shared" si="1291"/>
        <v>0</v>
      </c>
      <c r="AH1620">
        <f t="shared" si="1292"/>
        <v>2.3673552131159141</v>
      </c>
      <c r="AK1620">
        <v>1613</v>
      </c>
      <c r="AL1620">
        <v>15.764225278222867</v>
      </c>
      <c r="AM1620">
        <v>45.095736054763407</v>
      </c>
      <c r="AO1620">
        <f t="shared" si="1293"/>
        <v>0</v>
      </c>
      <c r="AP1620">
        <f t="shared" si="1294"/>
        <v>1</v>
      </c>
      <c r="AQ1620">
        <f t="shared" si="1295"/>
        <v>29.33151077654054</v>
      </c>
      <c r="AT1620">
        <v>1613</v>
      </c>
      <c r="AU1620">
        <v>15.434728310578338</v>
      </c>
      <c r="AV1620">
        <v>19.421406256293199</v>
      </c>
      <c r="AX1620">
        <f t="shared" si="1296"/>
        <v>0</v>
      </c>
      <c r="AY1620">
        <f t="shared" si="1297"/>
        <v>1</v>
      </c>
      <c r="AZ1620">
        <f t="shared" si="1298"/>
        <v>3.9866779457148613</v>
      </c>
      <c r="BC1620">
        <v>1613</v>
      </c>
      <c r="BD1620" t="e">
        <v>#N/A</v>
      </c>
      <c r="BE1620" t="e">
        <v>#N/A</v>
      </c>
      <c r="BG1620" t="e">
        <f t="shared" si="1299"/>
        <v>#N/A</v>
      </c>
      <c r="BH1620" t="e">
        <f t="shared" si="1300"/>
        <v>#N/A</v>
      </c>
      <c r="BI1620" t="e">
        <f t="shared" si="1301"/>
        <v>#N/A</v>
      </c>
      <c r="BL1620">
        <v>1613</v>
      </c>
      <c r="BM1620">
        <v>29.716033114502736</v>
      </c>
      <c r="BN1620">
        <v>14.875592843100854</v>
      </c>
      <c r="BP1620">
        <f t="shared" si="1302"/>
        <v>1</v>
      </c>
      <c r="BQ1620">
        <f t="shared" si="1303"/>
        <v>0</v>
      </c>
      <c r="BR1620">
        <f t="shared" si="1304"/>
        <v>14.840440271401881</v>
      </c>
      <c r="BU1620">
        <v>1613</v>
      </c>
      <c r="BV1620">
        <v>25.026759241063452</v>
      </c>
      <c r="BW1620">
        <v>10.344364433757004</v>
      </c>
      <c r="BY1620">
        <f t="shared" si="1305"/>
        <v>1</v>
      </c>
      <c r="BZ1620">
        <f t="shared" si="1306"/>
        <v>0</v>
      </c>
      <c r="CA1620">
        <f t="shared" si="1307"/>
        <v>14.682394807306448</v>
      </c>
      <c r="CD1620">
        <v>1613</v>
      </c>
      <c r="CE1620">
        <v>34.969210474723781</v>
      </c>
      <c r="CF1620">
        <v>23.020215318567836</v>
      </c>
      <c r="CH1620">
        <f t="shared" si="1308"/>
        <v>1</v>
      </c>
      <c r="CI1620">
        <f t="shared" si="1309"/>
        <v>0</v>
      </c>
      <c r="CJ1620">
        <f t="shared" si="1310"/>
        <v>11.948995156155945</v>
      </c>
      <c r="CM1620">
        <v>1613</v>
      </c>
      <c r="CN1620">
        <v>21.285898516627721</v>
      </c>
      <c r="CO1620">
        <v>25.579862988711497</v>
      </c>
      <c r="CQ1620">
        <f t="shared" si="1311"/>
        <v>0</v>
      </c>
      <c r="CR1620">
        <f t="shared" si="1312"/>
        <v>1</v>
      </c>
      <c r="CS1620">
        <f t="shared" si="1313"/>
        <v>4.2939644720837755</v>
      </c>
      <c r="CV1620">
        <v>1613</v>
      </c>
      <c r="CW1620">
        <v>22.974947769780599</v>
      </c>
      <c r="CX1620">
        <v>18.327015349044068</v>
      </c>
      <c r="CZ1620">
        <f t="shared" si="1314"/>
        <v>1</v>
      </c>
      <c r="DA1620">
        <f t="shared" si="1315"/>
        <v>0</v>
      </c>
      <c r="DB1620">
        <f t="shared" si="1316"/>
        <v>4.6479324207365309</v>
      </c>
      <c r="DE1620">
        <v>1613</v>
      </c>
      <c r="DF1620">
        <v>10.926989828362089</v>
      </c>
      <c r="DG1620">
        <v>23.661768482743874</v>
      </c>
      <c r="DI1620">
        <f t="shared" si="1317"/>
        <v>0</v>
      </c>
      <c r="DJ1620">
        <f t="shared" si="1318"/>
        <v>1</v>
      </c>
      <c r="DK1620">
        <f t="shared" si="1319"/>
        <v>12.734778654381785</v>
      </c>
      <c r="DN1620">
        <v>1613</v>
      </c>
      <c r="DO1620">
        <v>22.409326448128688</v>
      </c>
      <c r="DP1620">
        <v>21.265361091212878</v>
      </c>
      <c r="DR1620">
        <f t="shared" si="1320"/>
        <v>1</v>
      </c>
      <c r="DS1620">
        <f t="shared" si="1321"/>
        <v>0</v>
      </c>
      <c r="DT1620">
        <f t="shared" si="1322"/>
        <v>1.1439653569158104</v>
      </c>
      <c r="DW1620">
        <v>1613</v>
      </c>
      <c r="DX1620">
        <v>9.313865666433772</v>
      </c>
      <c r="DY1620">
        <v>18.121679522392789</v>
      </c>
      <c r="EA1620">
        <f t="shared" si="1323"/>
        <v>0</v>
      </c>
      <c r="EB1620">
        <f t="shared" si="1324"/>
        <v>1</v>
      </c>
      <c r="EC1620">
        <f t="shared" si="1325"/>
        <v>8.8078138559590169</v>
      </c>
      <c r="EF1620">
        <v>1613</v>
      </c>
      <c r="EG1620">
        <v>23.665046097373871</v>
      </c>
      <c r="EH1620">
        <v>13.451597139405175</v>
      </c>
      <c r="EJ1620">
        <f t="shared" si="1326"/>
        <v>1</v>
      </c>
      <c r="EK1620">
        <f t="shared" si="1327"/>
        <v>0</v>
      </c>
      <c r="EL1620">
        <f t="shared" si="1328"/>
        <v>10.213448957968696</v>
      </c>
      <c r="EO1620">
        <v>1613</v>
      </c>
      <c r="EP1620">
        <v>22.19038591298143</v>
      </c>
      <c r="EQ1620">
        <v>46.789834590966301</v>
      </c>
      <c r="ES1620">
        <f t="shared" si="1329"/>
        <v>0</v>
      </c>
      <c r="ET1620">
        <f t="shared" si="1330"/>
        <v>1</v>
      </c>
      <c r="EU1620">
        <f t="shared" si="1331"/>
        <v>24.599448677984871</v>
      </c>
    </row>
    <row r="1621" spans="1:151" x14ac:dyDescent="0.25">
      <c r="A1621">
        <v>1614</v>
      </c>
      <c r="B1621">
        <v>10.729813328168653</v>
      </c>
      <c r="C1621">
        <v>11.667460569068522</v>
      </c>
      <c r="E1621">
        <f t="shared" si="1281"/>
        <v>0</v>
      </c>
      <c r="F1621">
        <f t="shared" si="1283"/>
        <v>1</v>
      </c>
      <c r="G1621">
        <f t="shared" si="1282"/>
        <v>0.93764724089986906</v>
      </c>
      <c r="J1621">
        <v>1614</v>
      </c>
      <c r="K1621">
        <v>29.795095644494637</v>
      </c>
      <c r="L1621">
        <v>22.10100920973716</v>
      </c>
      <c r="N1621">
        <f t="shared" si="1284"/>
        <v>1</v>
      </c>
      <c r="O1621">
        <f t="shared" si="1285"/>
        <v>0</v>
      </c>
      <c r="P1621">
        <f t="shared" si="1286"/>
        <v>7.6940864347574767</v>
      </c>
      <c r="S1621">
        <v>1614</v>
      </c>
      <c r="T1621">
        <v>20.515380468144997</v>
      </c>
      <c r="U1621">
        <v>24.015546172635524</v>
      </c>
      <c r="W1621">
        <f t="shared" si="1287"/>
        <v>0</v>
      </c>
      <c r="X1621">
        <f t="shared" si="1288"/>
        <v>1</v>
      </c>
      <c r="Y1621">
        <f t="shared" si="1289"/>
        <v>3.5001657044905272</v>
      </c>
      <c r="AB1621">
        <v>1614</v>
      </c>
      <c r="AC1621">
        <v>20.789150995031182</v>
      </c>
      <c r="AD1621">
        <v>16.175427716148679</v>
      </c>
      <c r="AF1621">
        <f t="shared" si="1290"/>
        <v>1</v>
      </c>
      <c r="AG1621">
        <f t="shared" si="1291"/>
        <v>0</v>
      </c>
      <c r="AH1621">
        <f t="shared" si="1292"/>
        <v>4.6137232788825031</v>
      </c>
      <c r="AK1621">
        <v>1614</v>
      </c>
      <c r="AL1621">
        <v>30.613210676809608</v>
      </c>
      <c r="AM1621">
        <v>37.582634550022526</v>
      </c>
      <c r="AO1621">
        <f t="shared" si="1293"/>
        <v>0</v>
      </c>
      <c r="AP1621">
        <f t="shared" si="1294"/>
        <v>1</v>
      </c>
      <c r="AQ1621">
        <f t="shared" si="1295"/>
        <v>6.9694238732129179</v>
      </c>
      <c r="AT1621">
        <v>1614</v>
      </c>
      <c r="AU1621">
        <v>22.889983290832724</v>
      </c>
      <c r="AV1621">
        <v>26.86510136695199</v>
      </c>
      <c r="AX1621">
        <f t="shared" si="1296"/>
        <v>0</v>
      </c>
      <c r="AY1621">
        <f t="shared" si="1297"/>
        <v>1</v>
      </c>
      <c r="AZ1621">
        <f t="shared" si="1298"/>
        <v>3.9751180761192657</v>
      </c>
      <c r="BC1621">
        <v>1614</v>
      </c>
      <c r="BD1621" t="e">
        <v>#N/A</v>
      </c>
      <c r="BE1621" t="e">
        <v>#N/A</v>
      </c>
      <c r="BG1621" t="e">
        <f t="shared" si="1299"/>
        <v>#N/A</v>
      </c>
      <c r="BH1621" t="e">
        <f t="shared" si="1300"/>
        <v>#N/A</v>
      </c>
      <c r="BI1621" t="e">
        <f t="shared" si="1301"/>
        <v>#N/A</v>
      </c>
      <c r="BL1621">
        <v>1614</v>
      </c>
      <c r="BM1621">
        <v>27.506232987137977</v>
      </c>
      <c r="BN1621">
        <v>16.025092640825243</v>
      </c>
      <c r="BP1621">
        <f t="shared" si="1302"/>
        <v>1</v>
      </c>
      <c r="BQ1621">
        <f t="shared" si="1303"/>
        <v>0</v>
      </c>
      <c r="BR1621">
        <f t="shared" si="1304"/>
        <v>11.481140346312735</v>
      </c>
      <c r="BU1621">
        <v>1614</v>
      </c>
      <c r="BV1621">
        <v>27.434925691141189</v>
      </c>
      <c r="BW1621">
        <v>27.567152851906378</v>
      </c>
      <c r="BY1621">
        <f t="shared" si="1305"/>
        <v>0</v>
      </c>
      <c r="BZ1621">
        <f t="shared" si="1306"/>
        <v>1</v>
      </c>
      <c r="CA1621">
        <f t="shared" si="1307"/>
        <v>0.13222716076518992</v>
      </c>
      <c r="CD1621">
        <v>1614</v>
      </c>
      <c r="CE1621">
        <v>27.238357187119767</v>
      </c>
      <c r="CF1621">
        <v>10.180989895552576</v>
      </c>
      <c r="CH1621">
        <f t="shared" si="1308"/>
        <v>1</v>
      </c>
      <c r="CI1621">
        <f t="shared" si="1309"/>
        <v>0</v>
      </c>
      <c r="CJ1621">
        <f t="shared" si="1310"/>
        <v>17.057367291567189</v>
      </c>
      <c r="CM1621">
        <v>1614</v>
      </c>
      <c r="CN1621">
        <v>19.780692015422851</v>
      </c>
      <c r="CO1621">
        <v>28.513081444320136</v>
      </c>
      <c r="CQ1621">
        <f t="shared" si="1311"/>
        <v>0</v>
      </c>
      <c r="CR1621">
        <f t="shared" si="1312"/>
        <v>1</v>
      </c>
      <c r="CS1621">
        <f t="shared" si="1313"/>
        <v>8.7323894288972852</v>
      </c>
      <c r="CV1621">
        <v>1614</v>
      </c>
      <c r="CW1621">
        <v>24.742760400133243</v>
      </c>
      <c r="CX1621">
        <v>18.990465191317519</v>
      </c>
      <c r="CZ1621">
        <f t="shared" si="1314"/>
        <v>1</v>
      </c>
      <c r="DA1621">
        <f t="shared" si="1315"/>
        <v>0</v>
      </c>
      <c r="DB1621">
        <f t="shared" si="1316"/>
        <v>5.752295208815724</v>
      </c>
      <c r="DE1621">
        <v>1614</v>
      </c>
      <c r="DF1621">
        <v>17.4975837065092</v>
      </c>
      <c r="DG1621">
        <v>13.58846393199636</v>
      </c>
      <c r="DI1621">
        <f t="shared" si="1317"/>
        <v>1</v>
      </c>
      <c r="DJ1621">
        <f t="shared" si="1318"/>
        <v>0</v>
      </c>
      <c r="DK1621">
        <f t="shared" si="1319"/>
        <v>3.9091197745128401</v>
      </c>
      <c r="DN1621">
        <v>1614</v>
      </c>
      <c r="DO1621">
        <v>19.577407663948801</v>
      </c>
      <c r="DP1621">
        <v>16.41705588449782</v>
      </c>
      <c r="DR1621">
        <f t="shared" si="1320"/>
        <v>1</v>
      </c>
      <c r="DS1621">
        <f t="shared" si="1321"/>
        <v>0</v>
      </c>
      <c r="DT1621">
        <f t="shared" si="1322"/>
        <v>3.1603517794509806</v>
      </c>
      <c r="DW1621">
        <v>1614</v>
      </c>
      <c r="DX1621">
        <v>12.536608049949878</v>
      </c>
      <c r="DY1621">
        <v>18.499117319480057</v>
      </c>
      <c r="EA1621">
        <f t="shared" si="1323"/>
        <v>0</v>
      </c>
      <c r="EB1621">
        <f t="shared" si="1324"/>
        <v>1</v>
      </c>
      <c r="EC1621">
        <f t="shared" si="1325"/>
        <v>5.9625092695301785</v>
      </c>
      <c r="EF1621">
        <v>1614</v>
      </c>
      <c r="EG1621">
        <v>18.43796627652252</v>
      </c>
      <c r="EH1621">
        <v>14.771094264638144</v>
      </c>
      <c r="EJ1621">
        <f t="shared" si="1326"/>
        <v>1</v>
      </c>
      <c r="EK1621">
        <f t="shared" si="1327"/>
        <v>0</v>
      </c>
      <c r="EL1621">
        <f t="shared" si="1328"/>
        <v>3.6668720118843758</v>
      </c>
      <c r="EO1621">
        <v>1614</v>
      </c>
      <c r="EP1621">
        <v>24.568344626173843</v>
      </c>
      <c r="EQ1621">
        <v>-4.559450122580639</v>
      </c>
      <c r="ES1621">
        <f t="shared" si="1329"/>
        <v>1</v>
      </c>
      <c r="ET1621">
        <f t="shared" si="1330"/>
        <v>0</v>
      </c>
      <c r="EU1621">
        <f t="shared" si="1331"/>
        <v>29.127794748754482</v>
      </c>
    </row>
    <row r="1622" spans="1:151" x14ac:dyDescent="0.25">
      <c r="A1622">
        <v>1615</v>
      </c>
      <c r="B1622">
        <v>13.119147979710901</v>
      </c>
      <c r="C1622">
        <v>24.152574595332101</v>
      </c>
      <c r="E1622">
        <f t="shared" si="1281"/>
        <v>0</v>
      </c>
      <c r="F1622">
        <f t="shared" si="1283"/>
        <v>1</v>
      </c>
      <c r="G1622">
        <f t="shared" si="1282"/>
        <v>11.033426615621201</v>
      </c>
      <c r="J1622">
        <v>1615</v>
      </c>
      <c r="K1622">
        <v>28.540120395727794</v>
      </c>
      <c r="L1622">
        <v>32.120401700825695</v>
      </c>
      <c r="N1622">
        <f t="shared" si="1284"/>
        <v>0</v>
      </c>
      <c r="O1622">
        <f t="shared" si="1285"/>
        <v>1</v>
      </c>
      <c r="P1622">
        <f t="shared" si="1286"/>
        <v>3.5802813050979019</v>
      </c>
      <c r="S1622">
        <v>1615</v>
      </c>
      <c r="T1622">
        <v>23.056047216220115</v>
      </c>
      <c r="U1622">
        <v>13.906030580213883</v>
      </c>
      <c r="W1622">
        <f t="shared" si="1287"/>
        <v>1</v>
      </c>
      <c r="X1622">
        <f t="shared" si="1288"/>
        <v>0</v>
      </c>
      <c r="Y1622">
        <f t="shared" si="1289"/>
        <v>9.1500166360062316</v>
      </c>
      <c r="AB1622">
        <v>1615</v>
      </c>
      <c r="AC1622">
        <v>17.533507842496206</v>
      </c>
      <c r="AD1622">
        <v>16.532146518805053</v>
      </c>
      <c r="AF1622">
        <f t="shared" si="1290"/>
        <v>1</v>
      </c>
      <c r="AG1622">
        <f t="shared" si="1291"/>
        <v>0</v>
      </c>
      <c r="AH1622">
        <f t="shared" si="1292"/>
        <v>1.0013613236911532</v>
      </c>
      <c r="AK1622">
        <v>1615</v>
      </c>
      <c r="AL1622">
        <v>27.118731420198156</v>
      </c>
      <c r="AM1622">
        <v>25.194847971277419</v>
      </c>
      <c r="AO1622">
        <f t="shared" si="1293"/>
        <v>1</v>
      </c>
      <c r="AP1622">
        <f t="shared" si="1294"/>
        <v>0</v>
      </c>
      <c r="AQ1622">
        <f t="shared" si="1295"/>
        <v>1.923883448920737</v>
      </c>
      <c r="AT1622">
        <v>1615</v>
      </c>
      <c r="AU1622">
        <v>12.229572527183956</v>
      </c>
      <c r="AV1622">
        <v>23.692501549364184</v>
      </c>
      <c r="AX1622">
        <f t="shared" si="1296"/>
        <v>0</v>
      </c>
      <c r="AY1622">
        <f t="shared" si="1297"/>
        <v>1</v>
      </c>
      <c r="AZ1622">
        <f t="shared" si="1298"/>
        <v>11.462929022180228</v>
      </c>
      <c r="BC1622">
        <v>1615</v>
      </c>
      <c r="BD1622" t="e">
        <v>#N/A</v>
      </c>
      <c r="BE1622" t="e">
        <v>#N/A</v>
      </c>
      <c r="BG1622" t="e">
        <f t="shared" si="1299"/>
        <v>#N/A</v>
      </c>
      <c r="BH1622" t="e">
        <f t="shared" si="1300"/>
        <v>#N/A</v>
      </c>
      <c r="BI1622" t="e">
        <f t="shared" si="1301"/>
        <v>#N/A</v>
      </c>
      <c r="BL1622">
        <v>1615</v>
      </c>
      <c r="BM1622">
        <v>29.095454664313838</v>
      </c>
      <c r="BN1622">
        <v>10.903012845146819</v>
      </c>
      <c r="BP1622">
        <f t="shared" si="1302"/>
        <v>1</v>
      </c>
      <c r="BQ1622">
        <f t="shared" si="1303"/>
        <v>0</v>
      </c>
      <c r="BR1622">
        <f t="shared" si="1304"/>
        <v>18.192441819167019</v>
      </c>
      <c r="BU1622">
        <v>1615</v>
      </c>
      <c r="BV1622">
        <v>14.680059833769285</v>
      </c>
      <c r="BW1622">
        <v>17.495959604978864</v>
      </c>
      <c r="BY1622">
        <f t="shared" si="1305"/>
        <v>0</v>
      </c>
      <c r="BZ1622">
        <f t="shared" si="1306"/>
        <v>1</v>
      </c>
      <c r="CA1622">
        <f t="shared" si="1307"/>
        <v>2.8158997712095797</v>
      </c>
      <c r="CD1622">
        <v>1615</v>
      </c>
      <c r="CE1622">
        <v>30.173666805688981</v>
      </c>
      <c r="CF1622">
        <v>22.026543940678199</v>
      </c>
      <c r="CH1622">
        <f t="shared" si="1308"/>
        <v>1</v>
      </c>
      <c r="CI1622">
        <f t="shared" si="1309"/>
        <v>0</v>
      </c>
      <c r="CJ1622">
        <f t="shared" si="1310"/>
        <v>8.1471228650107825</v>
      </c>
      <c r="CM1622">
        <v>1615</v>
      </c>
      <c r="CN1622">
        <v>19.638535486246425</v>
      </c>
      <c r="CO1622">
        <v>36.600718193303109</v>
      </c>
      <c r="CQ1622">
        <f t="shared" si="1311"/>
        <v>0</v>
      </c>
      <c r="CR1622">
        <f t="shared" si="1312"/>
        <v>1</v>
      </c>
      <c r="CS1622">
        <f t="shared" si="1313"/>
        <v>16.962182707056684</v>
      </c>
      <c r="CV1622">
        <v>1615</v>
      </c>
      <c r="CW1622">
        <v>18.531233832945922</v>
      </c>
      <c r="CX1622">
        <v>18.191762982342496</v>
      </c>
      <c r="CZ1622">
        <f t="shared" si="1314"/>
        <v>1</v>
      </c>
      <c r="DA1622">
        <f t="shared" si="1315"/>
        <v>0</v>
      </c>
      <c r="DB1622">
        <f t="shared" si="1316"/>
        <v>0.3394708506034263</v>
      </c>
      <c r="DE1622">
        <v>1615</v>
      </c>
      <c r="DF1622">
        <v>7.9708042644747223</v>
      </c>
      <c r="DG1622">
        <v>18.160531983818387</v>
      </c>
      <c r="DI1622">
        <f t="shared" si="1317"/>
        <v>0</v>
      </c>
      <c r="DJ1622">
        <f t="shared" si="1318"/>
        <v>1</v>
      </c>
      <c r="DK1622">
        <f t="shared" si="1319"/>
        <v>10.189727719343665</v>
      </c>
      <c r="DN1622">
        <v>1615</v>
      </c>
      <c r="DO1622">
        <v>18.110627456256946</v>
      </c>
      <c r="DP1622">
        <v>21.910152109792694</v>
      </c>
      <c r="DR1622">
        <f t="shared" si="1320"/>
        <v>0</v>
      </c>
      <c r="DS1622">
        <f t="shared" si="1321"/>
        <v>1</v>
      </c>
      <c r="DT1622">
        <f t="shared" si="1322"/>
        <v>3.7995246535357481</v>
      </c>
      <c r="DW1622">
        <v>1615</v>
      </c>
      <c r="DX1622">
        <v>19.918644948267691</v>
      </c>
      <c r="DY1622">
        <v>14.279683147449273</v>
      </c>
      <c r="EA1622">
        <f t="shared" si="1323"/>
        <v>1</v>
      </c>
      <c r="EB1622">
        <f t="shared" si="1324"/>
        <v>0</v>
      </c>
      <c r="EC1622">
        <f t="shared" si="1325"/>
        <v>5.6389618008184179</v>
      </c>
      <c r="EF1622">
        <v>1615</v>
      </c>
      <c r="EG1622">
        <v>21.025879798035177</v>
      </c>
      <c r="EH1622">
        <v>11.042912720990136</v>
      </c>
      <c r="EJ1622">
        <f t="shared" si="1326"/>
        <v>1</v>
      </c>
      <c r="EK1622">
        <f t="shared" si="1327"/>
        <v>0</v>
      </c>
      <c r="EL1622">
        <f t="shared" si="1328"/>
        <v>9.9829670770450409</v>
      </c>
      <c r="EO1622">
        <v>1615</v>
      </c>
      <c r="EP1622">
        <v>17.744693947229162</v>
      </c>
      <c r="EQ1622">
        <v>28.042024002582618</v>
      </c>
      <c r="ES1622">
        <f t="shared" si="1329"/>
        <v>0</v>
      </c>
      <c r="ET1622">
        <f t="shared" si="1330"/>
        <v>1</v>
      </c>
      <c r="EU1622">
        <f t="shared" si="1331"/>
        <v>10.297330055353456</v>
      </c>
    </row>
    <row r="1623" spans="1:151" x14ac:dyDescent="0.25">
      <c r="A1623">
        <v>1616</v>
      </c>
      <c r="B1623">
        <v>8.7755661230757784</v>
      </c>
      <c r="C1623">
        <v>30.519502693242767</v>
      </c>
      <c r="E1623">
        <f t="shared" si="1281"/>
        <v>0</v>
      </c>
      <c r="F1623">
        <f t="shared" si="1283"/>
        <v>1</v>
      </c>
      <c r="G1623">
        <f t="shared" si="1282"/>
        <v>21.743936570166987</v>
      </c>
      <c r="J1623">
        <v>1616</v>
      </c>
      <c r="K1623">
        <v>25.443463015287826</v>
      </c>
      <c r="L1623">
        <v>24.701540981882658</v>
      </c>
      <c r="N1623">
        <f t="shared" si="1284"/>
        <v>1</v>
      </c>
      <c r="O1623">
        <f t="shared" si="1285"/>
        <v>0</v>
      </c>
      <c r="P1623">
        <f t="shared" si="1286"/>
        <v>0.74192203340516727</v>
      </c>
      <c r="S1623">
        <v>1616</v>
      </c>
      <c r="T1623">
        <v>17.115952796150967</v>
      </c>
      <c r="U1623">
        <v>15.141104157614745</v>
      </c>
      <c r="W1623">
        <f t="shared" si="1287"/>
        <v>1</v>
      </c>
      <c r="X1623">
        <f t="shared" si="1288"/>
        <v>0</v>
      </c>
      <c r="Y1623">
        <f t="shared" si="1289"/>
        <v>1.9748486385362227</v>
      </c>
      <c r="AB1623">
        <v>1616</v>
      </c>
      <c r="AC1623">
        <v>33.23632189088935</v>
      </c>
      <c r="AD1623">
        <v>17.600247908240991</v>
      </c>
      <c r="AF1623">
        <f t="shared" si="1290"/>
        <v>1</v>
      </c>
      <c r="AG1623">
        <f t="shared" si="1291"/>
        <v>0</v>
      </c>
      <c r="AH1623">
        <f t="shared" si="1292"/>
        <v>15.636073982648359</v>
      </c>
      <c r="AK1623">
        <v>1616</v>
      </c>
      <c r="AL1623">
        <v>22.362185289781429</v>
      </c>
      <c r="AM1623">
        <v>23.575466384766436</v>
      </c>
      <c r="AO1623">
        <f t="shared" si="1293"/>
        <v>0</v>
      </c>
      <c r="AP1623">
        <f t="shared" si="1294"/>
        <v>1</v>
      </c>
      <c r="AQ1623">
        <f t="shared" si="1295"/>
        <v>1.2132810949850068</v>
      </c>
      <c r="AT1623">
        <v>1616</v>
      </c>
      <c r="AU1623">
        <v>19.158648472011599</v>
      </c>
      <c r="AV1623">
        <v>34.107794776435078</v>
      </c>
      <c r="AX1623">
        <f t="shared" si="1296"/>
        <v>0</v>
      </c>
      <c r="AY1623">
        <f t="shared" si="1297"/>
        <v>1</v>
      </c>
      <c r="AZ1623">
        <f t="shared" si="1298"/>
        <v>14.949146304423479</v>
      </c>
      <c r="BC1623">
        <v>1616</v>
      </c>
      <c r="BD1623" t="e">
        <v>#N/A</v>
      </c>
      <c r="BE1623" t="e">
        <v>#N/A</v>
      </c>
      <c r="BG1623" t="e">
        <f t="shared" si="1299"/>
        <v>#N/A</v>
      </c>
      <c r="BH1623" t="e">
        <f t="shared" si="1300"/>
        <v>#N/A</v>
      </c>
      <c r="BI1623" t="e">
        <f t="shared" si="1301"/>
        <v>#N/A</v>
      </c>
      <c r="BL1623">
        <v>1616</v>
      </c>
      <c r="BM1623">
        <v>21.319672648949407</v>
      </c>
      <c r="BN1623">
        <v>12.340921123525771</v>
      </c>
      <c r="BP1623">
        <f t="shared" si="1302"/>
        <v>1</v>
      </c>
      <c r="BQ1623">
        <f t="shared" si="1303"/>
        <v>0</v>
      </c>
      <c r="BR1623">
        <f t="shared" si="1304"/>
        <v>8.9787515254236361</v>
      </c>
      <c r="BU1623">
        <v>1616</v>
      </c>
      <c r="BV1623">
        <v>14.671886105296677</v>
      </c>
      <c r="BW1623">
        <v>30.620541127362493</v>
      </c>
      <c r="BY1623">
        <f t="shared" si="1305"/>
        <v>0</v>
      </c>
      <c r="BZ1623">
        <f t="shared" si="1306"/>
        <v>1</v>
      </c>
      <c r="CA1623">
        <f t="shared" si="1307"/>
        <v>15.948655022065816</v>
      </c>
      <c r="CD1623">
        <v>1616</v>
      </c>
      <c r="CE1623">
        <v>12.409719836318835</v>
      </c>
      <c r="CF1623">
        <v>26.279962470616642</v>
      </c>
      <c r="CH1623">
        <f t="shared" si="1308"/>
        <v>0</v>
      </c>
      <c r="CI1623">
        <f t="shared" si="1309"/>
        <v>1</v>
      </c>
      <c r="CJ1623">
        <f t="shared" si="1310"/>
        <v>13.870242634297806</v>
      </c>
      <c r="CM1623">
        <v>1616</v>
      </c>
      <c r="CN1623">
        <v>19.28283260516271</v>
      </c>
      <c r="CO1623">
        <v>8.9974800891578628</v>
      </c>
      <c r="CQ1623">
        <f t="shared" si="1311"/>
        <v>1</v>
      </c>
      <c r="CR1623">
        <f t="shared" si="1312"/>
        <v>0</v>
      </c>
      <c r="CS1623">
        <f t="shared" si="1313"/>
        <v>10.285352516004847</v>
      </c>
      <c r="CV1623">
        <v>1616</v>
      </c>
      <c r="CW1623">
        <v>22.003156297865921</v>
      </c>
      <c r="CX1623">
        <v>11.609470295972979</v>
      </c>
      <c r="CZ1623">
        <f t="shared" si="1314"/>
        <v>1</v>
      </c>
      <c r="DA1623">
        <f t="shared" si="1315"/>
        <v>0</v>
      </c>
      <c r="DB1623">
        <f t="shared" si="1316"/>
        <v>10.393686001892942</v>
      </c>
      <c r="DE1623">
        <v>1616</v>
      </c>
      <c r="DF1623">
        <v>29.74311272722294</v>
      </c>
      <c r="DG1623">
        <v>20.668840368694287</v>
      </c>
      <c r="DI1623">
        <f t="shared" si="1317"/>
        <v>1</v>
      </c>
      <c r="DJ1623">
        <f t="shared" si="1318"/>
        <v>0</v>
      </c>
      <c r="DK1623">
        <f t="shared" si="1319"/>
        <v>9.0742723585286527</v>
      </c>
      <c r="DN1623">
        <v>1616</v>
      </c>
      <c r="DO1623">
        <v>17.50387959808711</v>
      </c>
      <c r="DP1623">
        <v>21.630280246626565</v>
      </c>
      <c r="DR1623">
        <f t="shared" si="1320"/>
        <v>0</v>
      </c>
      <c r="DS1623">
        <f t="shared" si="1321"/>
        <v>1</v>
      </c>
      <c r="DT1623">
        <f t="shared" si="1322"/>
        <v>4.1264006485394553</v>
      </c>
      <c r="DW1623">
        <v>1616</v>
      </c>
      <c r="DX1623">
        <v>13.377910655530549</v>
      </c>
      <c r="DY1623">
        <v>13.743553104470863</v>
      </c>
      <c r="EA1623">
        <f t="shared" si="1323"/>
        <v>0</v>
      </c>
      <c r="EB1623">
        <f t="shared" si="1324"/>
        <v>1</v>
      </c>
      <c r="EC1623">
        <f t="shared" si="1325"/>
        <v>0.36564244894031361</v>
      </c>
      <c r="EF1623">
        <v>1616</v>
      </c>
      <c r="EG1623">
        <v>19.009396907358976</v>
      </c>
      <c r="EH1623">
        <v>16.384616038088836</v>
      </c>
      <c r="EJ1623">
        <f t="shared" si="1326"/>
        <v>1</v>
      </c>
      <c r="EK1623">
        <f t="shared" si="1327"/>
        <v>0</v>
      </c>
      <c r="EL1623">
        <f t="shared" si="1328"/>
        <v>2.6247808692701398</v>
      </c>
      <c r="EO1623">
        <v>1616</v>
      </c>
      <c r="EP1623">
        <v>18.497439659385002</v>
      </c>
      <c r="EQ1623">
        <v>21.693923909828285</v>
      </c>
      <c r="ES1623">
        <f t="shared" si="1329"/>
        <v>0</v>
      </c>
      <c r="ET1623">
        <f t="shared" si="1330"/>
        <v>1</v>
      </c>
      <c r="EU1623">
        <f t="shared" si="1331"/>
        <v>3.1964842504432838</v>
      </c>
    </row>
    <row r="1624" spans="1:151" x14ac:dyDescent="0.25">
      <c r="A1624">
        <v>1617</v>
      </c>
      <c r="B1624">
        <v>18.629117958641093</v>
      </c>
      <c r="C1624">
        <v>25.433461385395741</v>
      </c>
      <c r="E1624">
        <f t="shared" si="1281"/>
        <v>0</v>
      </c>
      <c r="F1624">
        <f t="shared" si="1283"/>
        <v>1</v>
      </c>
      <c r="G1624">
        <f t="shared" si="1282"/>
        <v>6.8043434267546488</v>
      </c>
      <c r="J1624">
        <v>1617</v>
      </c>
      <c r="K1624">
        <v>20.91701716006671</v>
      </c>
      <c r="L1624">
        <v>25.22996290899999</v>
      </c>
      <c r="N1624">
        <f t="shared" si="1284"/>
        <v>0</v>
      </c>
      <c r="O1624">
        <f t="shared" si="1285"/>
        <v>1</v>
      </c>
      <c r="P1624">
        <f t="shared" si="1286"/>
        <v>4.3129457489332808</v>
      </c>
      <c r="S1624">
        <v>1617</v>
      </c>
      <c r="T1624">
        <v>18.264990038279127</v>
      </c>
      <c r="U1624">
        <v>52.049367791645814</v>
      </c>
      <c r="W1624">
        <f t="shared" si="1287"/>
        <v>0</v>
      </c>
      <c r="X1624">
        <f t="shared" si="1288"/>
        <v>1</v>
      </c>
      <c r="Y1624">
        <f t="shared" si="1289"/>
        <v>33.784377753366684</v>
      </c>
      <c r="AB1624">
        <v>1617</v>
      </c>
      <c r="AC1624">
        <v>25.487929694389209</v>
      </c>
      <c r="AD1624">
        <v>16.833715159008946</v>
      </c>
      <c r="AF1624">
        <f t="shared" si="1290"/>
        <v>1</v>
      </c>
      <c r="AG1624">
        <f t="shared" si="1291"/>
        <v>0</v>
      </c>
      <c r="AH1624">
        <f t="shared" si="1292"/>
        <v>8.6542145353802624</v>
      </c>
      <c r="AK1624">
        <v>1617</v>
      </c>
      <c r="AL1624">
        <v>6.2994736410275607</v>
      </c>
      <c r="AM1624">
        <v>24.207997179140929</v>
      </c>
      <c r="AO1624">
        <f t="shared" si="1293"/>
        <v>0</v>
      </c>
      <c r="AP1624">
        <f t="shared" si="1294"/>
        <v>1</v>
      </c>
      <c r="AQ1624">
        <f t="shared" si="1295"/>
        <v>17.908523538113368</v>
      </c>
      <c r="AT1624">
        <v>1617</v>
      </c>
      <c r="AU1624">
        <v>15.852531767773153</v>
      </c>
      <c r="AV1624">
        <v>27.398003735275733</v>
      </c>
      <c r="AX1624">
        <f t="shared" si="1296"/>
        <v>0</v>
      </c>
      <c r="AY1624">
        <f t="shared" si="1297"/>
        <v>1</v>
      </c>
      <c r="AZ1624">
        <f t="shared" si="1298"/>
        <v>11.54547196750258</v>
      </c>
      <c r="BC1624">
        <v>1617</v>
      </c>
      <c r="BD1624" t="e">
        <v>#N/A</v>
      </c>
      <c r="BE1624" t="e">
        <v>#N/A</v>
      </c>
      <c r="BG1624" t="e">
        <f t="shared" si="1299"/>
        <v>#N/A</v>
      </c>
      <c r="BH1624" t="e">
        <f t="shared" si="1300"/>
        <v>#N/A</v>
      </c>
      <c r="BI1624" t="e">
        <f t="shared" si="1301"/>
        <v>#N/A</v>
      </c>
      <c r="BL1624">
        <v>1617</v>
      </c>
      <c r="BM1624">
        <v>23.24628176802355</v>
      </c>
      <c r="BN1624">
        <v>14.983220769698171</v>
      </c>
      <c r="BP1624">
        <f t="shared" si="1302"/>
        <v>1</v>
      </c>
      <c r="BQ1624">
        <f t="shared" si="1303"/>
        <v>0</v>
      </c>
      <c r="BR1624">
        <f t="shared" si="1304"/>
        <v>8.2630609983253791</v>
      </c>
      <c r="BU1624">
        <v>1617</v>
      </c>
      <c r="BV1624">
        <v>16.009871804720518</v>
      </c>
      <c r="BW1624">
        <v>26.697323890511687</v>
      </c>
      <c r="BY1624">
        <f t="shared" si="1305"/>
        <v>0</v>
      </c>
      <c r="BZ1624">
        <f t="shared" si="1306"/>
        <v>1</v>
      </c>
      <c r="CA1624">
        <f t="shared" si="1307"/>
        <v>10.687452085791168</v>
      </c>
      <c r="CD1624">
        <v>1617</v>
      </c>
      <c r="CE1624">
        <v>25.351787284815934</v>
      </c>
      <c r="CF1624">
        <v>21.060515639688454</v>
      </c>
      <c r="CH1624">
        <f t="shared" si="1308"/>
        <v>1</v>
      </c>
      <c r="CI1624">
        <f t="shared" si="1309"/>
        <v>0</v>
      </c>
      <c r="CJ1624">
        <f t="shared" si="1310"/>
        <v>4.2912716451274804</v>
      </c>
      <c r="CM1624">
        <v>1617</v>
      </c>
      <c r="CN1624">
        <v>18.226719495864945</v>
      </c>
      <c r="CO1624">
        <v>22.489380756714056</v>
      </c>
      <c r="CQ1624">
        <f t="shared" si="1311"/>
        <v>0</v>
      </c>
      <c r="CR1624">
        <f t="shared" si="1312"/>
        <v>1</v>
      </c>
      <c r="CS1624">
        <f t="shared" si="1313"/>
        <v>4.2626612608491108</v>
      </c>
      <c r="CV1624">
        <v>1617</v>
      </c>
      <c r="CW1624">
        <v>24.152318543160867</v>
      </c>
      <c r="CX1624">
        <v>18.903571579229414</v>
      </c>
      <c r="CZ1624">
        <f t="shared" si="1314"/>
        <v>1</v>
      </c>
      <c r="DA1624">
        <f t="shared" si="1315"/>
        <v>0</v>
      </c>
      <c r="DB1624">
        <f t="shared" si="1316"/>
        <v>5.2487469639314526</v>
      </c>
      <c r="DE1624">
        <v>1617</v>
      </c>
      <c r="DF1624">
        <v>23.823831141684988</v>
      </c>
      <c r="DG1624">
        <v>20.6100157455916</v>
      </c>
      <c r="DI1624">
        <f t="shared" si="1317"/>
        <v>1</v>
      </c>
      <c r="DJ1624">
        <f t="shared" si="1318"/>
        <v>0</v>
      </c>
      <c r="DK1624">
        <f t="shared" si="1319"/>
        <v>3.2138153960933877</v>
      </c>
      <c r="DN1624">
        <v>1617</v>
      </c>
      <c r="DO1624">
        <v>19.438734188588189</v>
      </c>
      <c r="DP1624">
        <v>14.188998523486081</v>
      </c>
      <c r="DR1624">
        <f t="shared" si="1320"/>
        <v>1</v>
      </c>
      <c r="DS1624">
        <f t="shared" si="1321"/>
        <v>0</v>
      </c>
      <c r="DT1624">
        <f t="shared" si="1322"/>
        <v>5.2497356651021079</v>
      </c>
      <c r="DW1624">
        <v>1617</v>
      </c>
      <c r="DX1624">
        <v>13.295800144164668</v>
      </c>
      <c r="DY1624">
        <v>9.8309695395656469</v>
      </c>
      <c r="EA1624">
        <f t="shared" si="1323"/>
        <v>1</v>
      </c>
      <c r="EB1624">
        <f t="shared" si="1324"/>
        <v>0</v>
      </c>
      <c r="EC1624">
        <f t="shared" si="1325"/>
        <v>3.4648306045990207</v>
      </c>
      <c r="EF1624">
        <v>1617</v>
      </c>
      <c r="EG1624">
        <v>29.696571807973523</v>
      </c>
      <c r="EH1624">
        <v>6.943749355739163</v>
      </c>
      <c r="EJ1624">
        <f t="shared" si="1326"/>
        <v>1</v>
      </c>
      <c r="EK1624">
        <f t="shared" si="1327"/>
        <v>0</v>
      </c>
      <c r="EL1624">
        <f t="shared" si="1328"/>
        <v>22.752822452234362</v>
      </c>
      <c r="EO1624">
        <v>1617</v>
      </c>
      <c r="EP1624">
        <v>18.188743994796948</v>
      </c>
      <c r="EQ1624">
        <v>60.946636153475836</v>
      </c>
      <c r="ES1624">
        <f t="shared" si="1329"/>
        <v>0</v>
      </c>
      <c r="ET1624">
        <f t="shared" si="1330"/>
        <v>1</v>
      </c>
      <c r="EU1624">
        <f t="shared" si="1331"/>
        <v>42.757892158678885</v>
      </c>
    </row>
    <row r="1625" spans="1:151" x14ac:dyDescent="0.25">
      <c r="A1625">
        <v>1618</v>
      </c>
      <c r="B1625">
        <v>13.563599984601339</v>
      </c>
      <c r="C1625">
        <v>-0.97657112110313449</v>
      </c>
      <c r="E1625">
        <f t="shared" si="1281"/>
        <v>1</v>
      </c>
      <c r="F1625">
        <f t="shared" si="1283"/>
        <v>0</v>
      </c>
      <c r="G1625">
        <f t="shared" si="1282"/>
        <v>14.540171105704474</v>
      </c>
      <c r="J1625">
        <v>1618</v>
      </c>
      <c r="K1625">
        <v>16.416857099519781</v>
      </c>
      <c r="L1625">
        <v>23.015037572615629</v>
      </c>
      <c r="N1625">
        <f t="shared" si="1284"/>
        <v>0</v>
      </c>
      <c r="O1625">
        <f t="shared" si="1285"/>
        <v>1</v>
      </c>
      <c r="P1625">
        <f t="shared" si="1286"/>
        <v>6.598180473095848</v>
      </c>
      <c r="S1625">
        <v>1618</v>
      </c>
      <c r="T1625">
        <v>19.866285869935034</v>
      </c>
      <c r="U1625">
        <v>30.859412597749028</v>
      </c>
      <c r="W1625">
        <f t="shared" si="1287"/>
        <v>0</v>
      </c>
      <c r="X1625">
        <f t="shared" si="1288"/>
        <v>1</v>
      </c>
      <c r="Y1625">
        <f t="shared" si="1289"/>
        <v>10.993126727813994</v>
      </c>
      <c r="AB1625">
        <v>1618</v>
      </c>
      <c r="AC1625">
        <v>15.355990955188144</v>
      </c>
      <c r="AD1625">
        <v>17.997219804987719</v>
      </c>
      <c r="AF1625">
        <f t="shared" si="1290"/>
        <v>0</v>
      </c>
      <c r="AG1625">
        <f t="shared" si="1291"/>
        <v>1</v>
      </c>
      <c r="AH1625">
        <f t="shared" si="1292"/>
        <v>2.6412288497995746</v>
      </c>
      <c r="AK1625">
        <v>1618</v>
      </c>
      <c r="AL1625">
        <v>18.736654410027803</v>
      </c>
      <c r="AM1625">
        <v>28.441545385774941</v>
      </c>
      <c r="AO1625">
        <f t="shared" si="1293"/>
        <v>0</v>
      </c>
      <c r="AP1625">
        <f t="shared" si="1294"/>
        <v>1</v>
      </c>
      <c r="AQ1625">
        <f t="shared" si="1295"/>
        <v>9.7048909757471371</v>
      </c>
      <c r="AT1625">
        <v>1618</v>
      </c>
      <c r="AU1625">
        <v>15.791703307178366</v>
      </c>
      <c r="AV1625">
        <v>17.558172925962488</v>
      </c>
      <c r="AX1625">
        <f t="shared" si="1296"/>
        <v>0</v>
      </c>
      <c r="AY1625">
        <f t="shared" si="1297"/>
        <v>1</v>
      </c>
      <c r="AZ1625">
        <f t="shared" si="1298"/>
        <v>1.7664696187841216</v>
      </c>
      <c r="BC1625">
        <v>1618</v>
      </c>
      <c r="BD1625" t="e">
        <v>#N/A</v>
      </c>
      <c r="BE1625" t="e">
        <v>#N/A</v>
      </c>
      <c r="BG1625" t="e">
        <f t="shared" si="1299"/>
        <v>#N/A</v>
      </c>
      <c r="BH1625" t="e">
        <f t="shared" si="1300"/>
        <v>#N/A</v>
      </c>
      <c r="BI1625" t="e">
        <f t="shared" si="1301"/>
        <v>#N/A</v>
      </c>
      <c r="BL1625">
        <v>1618</v>
      </c>
      <c r="BM1625">
        <v>21.122693916041278</v>
      </c>
      <c r="BN1625">
        <v>13.472347687951736</v>
      </c>
      <c r="BP1625">
        <f t="shared" si="1302"/>
        <v>1</v>
      </c>
      <c r="BQ1625">
        <f t="shared" si="1303"/>
        <v>0</v>
      </c>
      <c r="BR1625">
        <f t="shared" si="1304"/>
        <v>7.6503462280895427</v>
      </c>
      <c r="BU1625">
        <v>1618</v>
      </c>
      <c r="BV1625">
        <v>19.586061914373328</v>
      </c>
      <c r="BW1625">
        <v>22.389486520918776</v>
      </c>
      <c r="BY1625">
        <f t="shared" si="1305"/>
        <v>0</v>
      </c>
      <c r="BZ1625">
        <f t="shared" si="1306"/>
        <v>1</v>
      </c>
      <c r="CA1625">
        <f t="shared" si="1307"/>
        <v>2.8034246065454482</v>
      </c>
      <c r="CD1625">
        <v>1618</v>
      </c>
      <c r="CE1625">
        <v>21.726434672354941</v>
      </c>
      <c r="CF1625">
        <v>33.580299818408051</v>
      </c>
      <c r="CH1625">
        <f t="shared" si="1308"/>
        <v>0</v>
      </c>
      <c r="CI1625">
        <f t="shared" si="1309"/>
        <v>1</v>
      </c>
      <c r="CJ1625">
        <f t="shared" si="1310"/>
        <v>11.85386514605311</v>
      </c>
      <c r="CM1625">
        <v>1618</v>
      </c>
      <c r="CN1625">
        <v>18.454625649518924</v>
      </c>
      <c r="CO1625">
        <v>22.212222636679396</v>
      </c>
      <c r="CQ1625">
        <f t="shared" si="1311"/>
        <v>0</v>
      </c>
      <c r="CR1625">
        <f t="shared" si="1312"/>
        <v>1</v>
      </c>
      <c r="CS1625">
        <f t="shared" si="1313"/>
        <v>3.757596987160472</v>
      </c>
      <c r="CV1625">
        <v>1618</v>
      </c>
      <c r="CW1625">
        <v>25.494452027560314</v>
      </c>
      <c r="CX1625">
        <v>16.67566419542775</v>
      </c>
      <c r="CZ1625">
        <f t="shared" si="1314"/>
        <v>1</v>
      </c>
      <c r="DA1625">
        <f t="shared" si="1315"/>
        <v>0</v>
      </c>
      <c r="DB1625">
        <f t="shared" si="1316"/>
        <v>8.8187878321325641</v>
      </c>
      <c r="DE1625">
        <v>1618</v>
      </c>
      <c r="DF1625">
        <v>26.471179169143969</v>
      </c>
      <c r="DG1625">
        <v>20.703173918338905</v>
      </c>
      <c r="DI1625">
        <f t="shared" si="1317"/>
        <v>1</v>
      </c>
      <c r="DJ1625">
        <f t="shared" si="1318"/>
        <v>0</v>
      </c>
      <c r="DK1625">
        <f t="shared" si="1319"/>
        <v>5.7680052508050643</v>
      </c>
      <c r="DN1625">
        <v>1618</v>
      </c>
      <c r="DO1625">
        <v>19.541440921285972</v>
      </c>
      <c r="DP1625">
        <v>20.331614898842847</v>
      </c>
      <c r="DR1625">
        <f t="shared" si="1320"/>
        <v>0</v>
      </c>
      <c r="DS1625">
        <f t="shared" si="1321"/>
        <v>1</v>
      </c>
      <c r="DT1625">
        <f t="shared" si="1322"/>
        <v>0.79017397755687568</v>
      </c>
      <c r="DW1625">
        <v>1618</v>
      </c>
      <c r="DX1625">
        <v>12.532364841512369</v>
      </c>
      <c r="DY1625">
        <v>11.723014176223105</v>
      </c>
      <c r="EA1625">
        <f t="shared" si="1323"/>
        <v>1</v>
      </c>
      <c r="EB1625">
        <f t="shared" si="1324"/>
        <v>0</v>
      </c>
      <c r="EC1625">
        <f t="shared" si="1325"/>
        <v>0.80935066528926392</v>
      </c>
      <c r="EF1625">
        <v>1618</v>
      </c>
      <c r="EG1625">
        <v>17.947715453515677</v>
      </c>
      <c r="EH1625">
        <v>11.022915970534843</v>
      </c>
      <c r="EJ1625">
        <f t="shared" si="1326"/>
        <v>1</v>
      </c>
      <c r="EK1625">
        <f t="shared" si="1327"/>
        <v>0</v>
      </c>
      <c r="EL1625">
        <f t="shared" si="1328"/>
        <v>6.9247994829808341</v>
      </c>
      <c r="EO1625">
        <v>1618</v>
      </c>
      <c r="EP1625">
        <v>14.754830627140066</v>
      </c>
      <c r="EQ1625">
        <v>47.096408356184355</v>
      </c>
      <c r="ES1625">
        <f t="shared" si="1329"/>
        <v>0</v>
      </c>
      <c r="ET1625">
        <f t="shared" si="1330"/>
        <v>1</v>
      </c>
      <c r="EU1625">
        <f t="shared" si="1331"/>
        <v>32.341577729044289</v>
      </c>
    </row>
    <row r="1626" spans="1:151" x14ac:dyDescent="0.25">
      <c r="A1626">
        <v>1619</v>
      </c>
      <c r="B1626">
        <v>9.9546392300024458</v>
      </c>
      <c r="C1626">
        <v>11.952403323756036</v>
      </c>
      <c r="E1626">
        <f t="shared" si="1281"/>
        <v>0</v>
      </c>
      <c r="F1626">
        <f t="shared" si="1283"/>
        <v>1</v>
      </c>
      <c r="G1626">
        <f t="shared" si="1282"/>
        <v>1.9977640937535899</v>
      </c>
      <c r="J1626">
        <v>1619</v>
      </c>
      <c r="K1626">
        <v>28.756637127709094</v>
      </c>
      <c r="L1626">
        <v>20.428001426270832</v>
      </c>
      <c r="N1626">
        <f t="shared" si="1284"/>
        <v>1</v>
      </c>
      <c r="O1626">
        <f t="shared" si="1285"/>
        <v>0</v>
      </c>
      <c r="P1626">
        <f t="shared" si="1286"/>
        <v>8.3286357014382624</v>
      </c>
      <c r="S1626">
        <v>1619</v>
      </c>
      <c r="T1626">
        <v>21.711533102222162</v>
      </c>
      <c r="U1626">
        <v>22.816607180539496</v>
      </c>
      <c r="W1626">
        <f t="shared" si="1287"/>
        <v>0</v>
      </c>
      <c r="X1626">
        <f t="shared" si="1288"/>
        <v>1</v>
      </c>
      <c r="Y1626">
        <f t="shared" si="1289"/>
        <v>1.1050740783173332</v>
      </c>
      <c r="AB1626">
        <v>1619</v>
      </c>
      <c r="AC1626">
        <v>16.542563921838386</v>
      </c>
      <c r="AD1626">
        <v>16.758422040541507</v>
      </c>
      <c r="AF1626">
        <f t="shared" si="1290"/>
        <v>0</v>
      </c>
      <c r="AG1626">
        <f t="shared" si="1291"/>
        <v>1</v>
      </c>
      <c r="AH1626">
        <f t="shared" si="1292"/>
        <v>0.21585811870312099</v>
      </c>
      <c r="AK1626">
        <v>1619</v>
      </c>
      <c r="AL1626">
        <v>23.521649182808645</v>
      </c>
      <c r="AM1626">
        <v>35.675163230445747</v>
      </c>
      <c r="AO1626">
        <f t="shared" si="1293"/>
        <v>0</v>
      </c>
      <c r="AP1626">
        <f t="shared" si="1294"/>
        <v>1</v>
      </c>
      <c r="AQ1626">
        <f t="shared" si="1295"/>
        <v>12.153514047637103</v>
      </c>
      <c r="AT1626">
        <v>1619</v>
      </c>
      <c r="AU1626">
        <v>19.361215811354587</v>
      </c>
      <c r="AV1626">
        <v>10.76444412531321</v>
      </c>
      <c r="AX1626">
        <f t="shared" si="1296"/>
        <v>1</v>
      </c>
      <c r="AY1626">
        <f t="shared" si="1297"/>
        <v>0</v>
      </c>
      <c r="AZ1626">
        <f t="shared" si="1298"/>
        <v>8.596771686041377</v>
      </c>
      <c r="BC1626">
        <v>1619</v>
      </c>
      <c r="BD1626" t="e">
        <v>#N/A</v>
      </c>
      <c r="BE1626" t="e">
        <v>#N/A</v>
      </c>
      <c r="BG1626" t="e">
        <f t="shared" si="1299"/>
        <v>#N/A</v>
      </c>
      <c r="BH1626" t="e">
        <f t="shared" si="1300"/>
        <v>#N/A</v>
      </c>
      <c r="BI1626" t="e">
        <f t="shared" si="1301"/>
        <v>#N/A</v>
      </c>
      <c r="BL1626">
        <v>1619</v>
      </c>
      <c r="BM1626">
        <v>30.631032376592</v>
      </c>
      <c r="BN1626">
        <v>10.795152578547016</v>
      </c>
      <c r="BP1626">
        <f t="shared" si="1302"/>
        <v>1</v>
      </c>
      <c r="BQ1626">
        <f t="shared" si="1303"/>
        <v>0</v>
      </c>
      <c r="BR1626">
        <f t="shared" si="1304"/>
        <v>19.835879798044985</v>
      </c>
      <c r="BU1626">
        <v>1619</v>
      </c>
      <c r="BV1626">
        <v>23.99612553813509</v>
      </c>
      <c r="BW1626">
        <v>20.828677516133496</v>
      </c>
      <c r="BY1626">
        <f t="shared" si="1305"/>
        <v>1</v>
      </c>
      <c r="BZ1626">
        <f t="shared" si="1306"/>
        <v>0</v>
      </c>
      <c r="CA1626">
        <f t="shared" si="1307"/>
        <v>3.1674480220015937</v>
      </c>
      <c r="CD1626">
        <v>1619</v>
      </c>
      <c r="CE1626">
        <v>21.0500424972339</v>
      </c>
      <c r="CF1626">
        <v>28.36089687442141</v>
      </c>
      <c r="CH1626">
        <f t="shared" si="1308"/>
        <v>0</v>
      </c>
      <c r="CI1626">
        <f t="shared" si="1309"/>
        <v>1</v>
      </c>
      <c r="CJ1626">
        <f t="shared" si="1310"/>
        <v>7.3108543771875105</v>
      </c>
      <c r="CM1626">
        <v>1619</v>
      </c>
      <c r="CN1626">
        <v>26.498434521279588</v>
      </c>
      <c r="CO1626">
        <v>12.371222038164689</v>
      </c>
      <c r="CQ1626">
        <f t="shared" si="1311"/>
        <v>1</v>
      </c>
      <c r="CR1626">
        <f t="shared" si="1312"/>
        <v>0</v>
      </c>
      <c r="CS1626">
        <f t="shared" si="1313"/>
        <v>14.127212483114899</v>
      </c>
      <c r="CV1626">
        <v>1619</v>
      </c>
      <c r="CW1626">
        <v>23.005459413099921</v>
      </c>
      <c r="CX1626">
        <v>19.652777551322718</v>
      </c>
      <c r="CZ1626">
        <f t="shared" si="1314"/>
        <v>1</v>
      </c>
      <c r="DA1626">
        <f t="shared" si="1315"/>
        <v>0</v>
      </c>
      <c r="DB1626">
        <f t="shared" si="1316"/>
        <v>3.352681861777203</v>
      </c>
      <c r="DE1626">
        <v>1619</v>
      </c>
      <c r="DF1626">
        <v>15.012506359565045</v>
      </c>
      <c r="DG1626">
        <v>17.22075288834791</v>
      </c>
      <c r="DI1626">
        <f t="shared" si="1317"/>
        <v>0</v>
      </c>
      <c r="DJ1626">
        <f t="shared" si="1318"/>
        <v>1</v>
      </c>
      <c r="DK1626">
        <f t="shared" si="1319"/>
        <v>2.2082465287828654</v>
      </c>
      <c r="DN1626">
        <v>1619</v>
      </c>
      <c r="DO1626">
        <v>27.875455625021438</v>
      </c>
      <c r="DP1626">
        <v>13.282393983504051</v>
      </c>
      <c r="DR1626">
        <f t="shared" si="1320"/>
        <v>1</v>
      </c>
      <c r="DS1626">
        <f t="shared" si="1321"/>
        <v>0</v>
      </c>
      <c r="DT1626">
        <f t="shared" si="1322"/>
        <v>14.593061641517387</v>
      </c>
      <c r="DW1626">
        <v>1619</v>
      </c>
      <c r="DX1626">
        <v>25.802227016070553</v>
      </c>
      <c r="DY1626">
        <v>18.796090671166994</v>
      </c>
      <c r="EA1626">
        <f t="shared" si="1323"/>
        <v>1</v>
      </c>
      <c r="EB1626">
        <f t="shared" si="1324"/>
        <v>0</v>
      </c>
      <c r="EC1626">
        <f t="shared" si="1325"/>
        <v>7.0061363449035596</v>
      </c>
      <c r="EF1626">
        <v>1619</v>
      </c>
      <c r="EG1626">
        <v>18.792916052364863</v>
      </c>
      <c r="EH1626">
        <v>19.901277752757778</v>
      </c>
      <c r="EJ1626">
        <f t="shared" si="1326"/>
        <v>0</v>
      </c>
      <c r="EK1626">
        <f t="shared" si="1327"/>
        <v>1</v>
      </c>
      <c r="EL1626">
        <f t="shared" si="1328"/>
        <v>1.1083617003929156</v>
      </c>
      <c r="EO1626">
        <v>1619</v>
      </c>
      <c r="EP1626">
        <v>23.24144247797512</v>
      </c>
      <c r="EQ1626">
        <v>22.319193787356483</v>
      </c>
      <c r="ES1626">
        <f t="shared" si="1329"/>
        <v>1</v>
      </c>
      <c r="ET1626">
        <f t="shared" si="1330"/>
        <v>0</v>
      </c>
      <c r="EU1626">
        <f t="shared" si="1331"/>
        <v>0.92224869061863757</v>
      </c>
    </row>
    <row r="1627" spans="1:151" x14ac:dyDescent="0.25">
      <c r="A1627">
        <v>1620</v>
      </c>
      <c r="B1627">
        <v>8.9299443222788053</v>
      </c>
      <c r="C1627">
        <v>8.3170041205431993</v>
      </c>
      <c r="E1627">
        <f t="shared" si="1281"/>
        <v>1</v>
      </c>
      <c r="F1627">
        <f t="shared" si="1283"/>
        <v>0</v>
      </c>
      <c r="G1627">
        <f t="shared" si="1282"/>
        <v>0.61294020173560604</v>
      </c>
      <c r="J1627">
        <v>1620</v>
      </c>
      <c r="K1627">
        <v>21.44833267661248</v>
      </c>
      <c r="L1627">
        <v>27.745675600957906</v>
      </c>
      <c r="N1627">
        <f t="shared" si="1284"/>
        <v>0</v>
      </c>
      <c r="O1627">
        <f t="shared" si="1285"/>
        <v>1</v>
      </c>
      <c r="P1627">
        <f t="shared" si="1286"/>
        <v>6.2973429243454255</v>
      </c>
      <c r="S1627">
        <v>1620</v>
      </c>
      <c r="T1627">
        <v>19.100497285270365</v>
      </c>
      <c r="U1627">
        <v>49.266261023883644</v>
      </c>
      <c r="W1627">
        <f t="shared" si="1287"/>
        <v>0</v>
      </c>
      <c r="X1627">
        <f t="shared" si="1288"/>
        <v>1</v>
      </c>
      <c r="Y1627">
        <f t="shared" si="1289"/>
        <v>30.165763738613279</v>
      </c>
      <c r="AB1627">
        <v>1620</v>
      </c>
      <c r="AC1627">
        <v>28.220686267118797</v>
      </c>
      <c r="AD1627">
        <v>18.018238061228196</v>
      </c>
      <c r="AF1627">
        <f t="shared" si="1290"/>
        <v>1</v>
      </c>
      <c r="AG1627">
        <f t="shared" si="1291"/>
        <v>0</v>
      </c>
      <c r="AH1627">
        <f t="shared" si="1292"/>
        <v>10.202448205890601</v>
      </c>
      <c r="AK1627">
        <v>1620</v>
      </c>
      <c r="AL1627">
        <v>33.263693706324247</v>
      </c>
      <c r="AM1627">
        <v>35.429800484192306</v>
      </c>
      <c r="AO1627">
        <f t="shared" si="1293"/>
        <v>0</v>
      </c>
      <c r="AP1627">
        <f t="shared" si="1294"/>
        <v>1</v>
      </c>
      <c r="AQ1627">
        <f t="shared" si="1295"/>
        <v>2.1661067778680589</v>
      </c>
      <c r="AT1627">
        <v>1620</v>
      </c>
      <c r="AU1627">
        <v>17.624848413285704</v>
      </c>
      <c r="AV1627">
        <v>34.931422897503523</v>
      </c>
      <c r="AX1627">
        <f t="shared" si="1296"/>
        <v>0</v>
      </c>
      <c r="AY1627">
        <f t="shared" si="1297"/>
        <v>1</v>
      </c>
      <c r="AZ1627">
        <f t="shared" si="1298"/>
        <v>17.306574484217819</v>
      </c>
      <c r="BC1627">
        <v>1620</v>
      </c>
      <c r="BD1627" t="e">
        <v>#N/A</v>
      </c>
      <c r="BE1627" t="e">
        <v>#N/A</v>
      </c>
      <c r="BG1627" t="e">
        <f t="shared" si="1299"/>
        <v>#N/A</v>
      </c>
      <c r="BH1627" t="e">
        <f t="shared" si="1300"/>
        <v>#N/A</v>
      </c>
      <c r="BI1627" t="e">
        <f t="shared" si="1301"/>
        <v>#N/A</v>
      </c>
      <c r="BL1627">
        <v>1620</v>
      </c>
      <c r="BM1627">
        <v>30.393355691891593</v>
      </c>
      <c r="BN1627">
        <v>8.7917818495780971</v>
      </c>
      <c r="BP1627">
        <f t="shared" si="1302"/>
        <v>1</v>
      </c>
      <c r="BQ1627">
        <f t="shared" si="1303"/>
        <v>0</v>
      </c>
      <c r="BR1627">
        <f t="shared" si="1304"/>
        <v>21.601573842313496</v>
      </c>
      <c r="BU1627">
        <v>1620</v>
      </c>
      <c r="BV1627">
        <v>15.452139835839453</v>
      </c>
      <c r="BW1627">
        <v>31.384613270985902</v>
      </c>
      <c r="BY1627">
        <f t="shared" si="1305"/>
        <v>0</v>
      </c>
      <c r="BZ1627">
        <f t="shared" si="1306"/>
        <v>1</v>
      </c>
      <c r="CA1627">
        <f t="shared" si="1307"/>
        <v>15.932473435146449</v>
      </c>
      <c r="CD1627">
        <v>1620</v>
      </c>
      <c r="CE1627">
        <v>12.605475667179036</v>
      </c>
      <c r="CF1627">
        <v>24.238490547479991</v>
      </c>
      <c r="CH1627">
        <f t="shared" si="1308"/>
        <v>0</v>
      </c>
      <c r="CI1627">
        <f t="shared" si="1309"/>
        <v>1</v>
      </c>
      <c r="CJ1627">
        <f t="shared" si="1310"/>
        <v>11.633014880300955</v>
      </c>
      <c r="CM1627">
        <v>1620</v>
      </c>
      <c r="CN1627">
        <v>13.709115027198482</v>
      </c>
      <c r="CO1627">
        <v>12.755212288368266</v>
      </c>
      <c r="CQ1627">
        <f t="shared" si="1311"/>
        <v>1</v>
      </c>
      <c r="CR1627">
        <f t="shared" si="1312"/>
        <v>0</v>
      </c>
      <c r="CS1627">
        <f t="shared" si="1313"/>
        <v>0.95390273883021592</v>
      </c>
      <c r="CV1627">
        <v>1620</v>
      </c>
      <c r="CW1627">
        <v>21.976262531787079</v>
      </c>
      <c r="CX1627">
        <v>19.321782451905062</v>
      </c>
      <c r="CZ1627">
        <f t="shared" si="1314"/>
        <v>1</v>
      </c>
      <c r="DA1627">
        <f t="shared" si="1315"/>
        <v>0</v>
      </c>
      <c r="DB1627">
        <f t="shared" si="1316"/>
        <v>2.654480079882017</v>
      </c>
      <c r="DE1627">
        <v>1620</v>
      </c>
      <c r="DF1627">
        <v>13.373938641264472</v>
      </c>
      <c r="DG1627">
        <v>25.053896810278648</v>
      </c>
      <c r="DI1627">
        <f t="shared" si="1317"/>
        <v>0</v>
      </c>
      <c r="DJ1627">
        <f t="shared" si="1318"/>
        <v>1</v>
      </c>
      <c r="DK1627">
        <f t="shared" si="1319"/>
        <v>11.679958169014176</v>
      </c>
      <c r="DN1627">
        <v>1620</v>
      </c>
      <c r="DO1627">
        <v>22.215487315750746</v>
      </c>
      <c r="DP1627">
        <v>23.788679056945753</v>
      </c>
      <c r="DR1627">
        <f t="shared" si="1320"/>
        <v>0</v>
      </c>
      <c r="DS1627">
        <f t="shared" si="1321"/>
        <v>1</v>
      </c>
      <c r="DT1627">
        <f t="shared" si="1322"/>
        <v>1.5731917411950072</v>
      </c>
      <c r="DW1627">
        <v>1620</v>
      </c>
      <c r="DX1627">
        <v>20.586212520486761</v>
      </c>
      <c r="DY1627">
        <v>18.862202977488387</v>
      </c>
      <c r="EA1627">
        <f t="shared" si="1323"/>
        <v>1</v>
      </c>
      <c r="EB1627">
        <f t="shared" si="1324"/>
        <v>0</v>
      </c>
      <c r="EC1627">
        <f t="shared" si="1325"/>
        <v>1.7240095429983739</v>
      </c>
      <c r="EF1627">
        <v>1620</v>
      </c>
      <c r="EG1627">
        <v>24.00294865885423</v>
      </c>
      <c r="EH1627">
        <v>9.9383511788290235</v>
      </c>
      <c r="EJ1627">
        <f t="shared" si="1326"/>
        <v>1</v>
      </c>
      <c r="EK1627">
        <f t="shared" si="1327"/>
        <v>0</v>
      </c>
      <c r="EL1627">
        <f t="shared" si="1328"/>
        <v>14.064597480025206</v>
      </c>
      <c r="EO1627">
        <v>1620</v>
      </c>
      <c r="EP1627">
        <v>22.51201124931298</v>
      </c>
      <c r="EQ1627">
        <v>21.845543158203046</v>
      </c>
      <c r="ES1627">
        <f t="shared" si="1329"/>
        <v>1</v>
      </c>
      <c r="ET1627">
        <f t="shared" si="1330"/>
        <v>0</v>
      </c>
      <c r="EU1627">
        <f t="shared" si="1331"/>
        <v>0.66646809110993388</v>
      </c>
    </row>
    <row r="1628" spans="1:151" x14ac:dyDescent="0.25">
      <c r="A1628">
        <v>1621</v>
      </c>
      <c r="B1628">
        <v>17.138012545973595</v>
      </c>
      <c r="C1628">
        <v>31.546569757020176</v>
      </c>
      <c r="E1628">
        <f t="shared" si="1281"/>
        <v>0</v>
      </c>
      <c r="F1628">
        <f t="shared" si="1283"/>
        <v>1</v>
      </c>
      <c r="G1628">
        <f t="shared" si="1282"/>
        <v>14.408557211046581</v>
      </c>
      <c r="J1628">
        <v>1621</v>
      </c>
      <c r="K1628">
        <v>8.3809528561435336</v>
      </c>
      <c r="L1628">
        <v>25.595088346341345</v>
      </c>
      <c r="N1628">
        <f t="shared" si="1284"/>
        <v>0</v>
      </c>
      <c r="O1628">
        <f t="shared" si="1285"/>
        <v>1</v>
      </c>
      <c r="P1628">
        <f t="shared" si="1286"/>
        <v>17.214135490197812</v>
      </c>
      <c r="S1628">
        <v>1621</v>
      </c>
      <c r="T1628">
        <v>15.697555279549075</v>
      </c>
      <c r="U1628">
        <v>13.427318404887746</v>
      </c>
      <c r="W1628">
        <f t="shared" si="1287"/>
        <v>1</v>
      </c>
      <c r="X1628">
        <f t="shared" si="1288"/>
        <v>0</v>
      </c>
      <c r="Y1628">
        <f t="shared" si="1289"/>
        <v>2.2702368746613288</v>
      </c>
      <c r="AB1628">
        <v>1621</v>
      </c>
      <c r="AC1628">
        <v>30.996525941978625</v>
      </c>
      <c r="AD1628">
        <v>17.583737331257527</v>
      </c>
      <c r="AF1628">
        <f t="shared" si="1290"/>
        <v>1</v>
      </c>
      <c r="AG1628">
        <f t="shared" si="1291"/>
        <v>0</v>
      </c>
      <c r="AH1628">
        <f t="shared" si="1292"/>
        <v>13.412788610721098</v>
      </c>
      <c r="AK1628">
        <v>1621</v>
      </c>
      <c r="AL1628">
        <v>18.44611275661396</v>
      </c>
      <c r="AM1628">
        <v>7.7750472308290419</v>
      </c>
      <c r="AO1628">
        <f t="shared" si="1293"/>
        <v>1</v>
      </c>
      <c r="AP1628">
        <f t="shared" si="1294"/>
        <v>0</v>
      </c>
      <c r="AQ1628">
        <f t="shared" si="1295"/>
        <v>10.671065525784918</v>
      </c>
      <c r="AT1628">
        <v>1621</v>
      </c>
      <c r="AU1628">
        <v>21.903364193007974</v>
      </c>
      <c r="AV1628">
        <v>20.452949019646795</v>
      </c>
      <c r="AX1628">
        <f t="shared" si="1296"/>
        <v>1</v>
      </c>
      <c r="AY1628">
        <f t="shared" si="1297"/>
        <v>0</v>
      </c>
      <c r="AZ1628">
        <f t="shared" si="1298"/>
        <v>1.4504151733611792</v>
      </c>
      <c r="BC1628">
        <v>1621</v>
      </c>
      <c r="BD1628" t="e">
        <v>#N/A</v>
      </c>
      <c r="BE1628" t="e">
        <v>#N/A</v>
      </c>
      <c r="BG1628" t="e">
        <f t="shared" si="1299"/>
        <v>#N/A</v>
      </c>
      <c r="BH1628" t="e">
        <f t="shared" si="1300"/>
        <v>#N/A</v>
      </c>
      <c r="BI1628" t="e">
        <f t="shared" si="1301"/>
        <v>#N/A</v>
      </c>
      <c r="BL1628">
        <v>1621</v>
      </c>
      <c r="BM1628">
        <v>35.176932512508458</v>
      </c>
      <c r="BN1628">
        <v>13.030255484386966</v>
      </c>
      <c r="BP1628">
        <f t="shared" si="1302"/>
        <v>1</v>
      </c>
      <c r="BQ1628">
        <f t="shared" si="1303"/>
        <v>0</v>
      </c>
      <c r="BR1628">
        <f t="shared" si="1304"/>
        <v>22.146677028121491</v>
      </c>
      <c r="BU1628">
        <v>1621</v>
      </c>
      <c r="BV1628">
        <v>23.212591693415462</v>
      </c>
      <c r="BW1628">
        <v>27.642485607282502</v>
      </c>
      <c r="BY1628">
        <f t="shared" si="1305"/>
        <v>0</v>
      </c>
      <c r="BZ1628">
        <f t="shared" si="1306"/>
        <v>1</v>
      </c>
      <c r="CA1628">
        <f t="shared" si="1307"/>
        <v>4.4298939138670406</v>
      </c>
      <c r="CD1628">
        <v>1621</v>
      </c>
      <c r="CE1628">
        <v>29.092340211665338</v>
      </c>
      <c r="CF1628">
        <v>44.808227895496174</v>
      </c>
      <c r="CH1628">
        <f t="shared" si="1308"/>
        <v>0</v>
      </c>
      <c r="CI1628">
        <f t="shared" si="1309"/>
        <v>1</v>
      </c>
      <c r="CJ1628">
        <f t="shared" si="1310"/>
        <v>15.715887683830836</v>
      </c>
      <c r="CM1628">
        <v>1621</v>
      </c>
      <c r="CN1628">
        <v>22.164321312225198</v>
      </c>
      <c r="CO1628">
        <v>31.222339877824069</v>
      </c>
      <c r="CQ1628">
        <f t="shared" si="1311"/>
        <v>0</v>
      </c>
      <c r="CR1628">
        <f t="shared" si="1312"/>
        <v>1</v>
      </c>
      <c r="CS1628">
        <f t="shared" si="1313"/>
        <v>9.0580185655988714</v>
      </c>
      <c r="CV1628">
        <v>1621</v>
      </c>
      <c r="CW1628">
        <v>19.665070217101423</v>
      </c>
      <c r="CX1628">
        <v>20.074148432805721</v>
      </c>
      <c r="CZ1628">
        <f t="shared" si="1314"/>
        <v>0</v>
      </c>
      <c r="DA1628">
        <f t="shared" si="1315"/>
        <v>1</v>
      </c>
      <c r="DB1628">
        <f t="shared" si="1316"/>
        <v>0.40907821570429803</v>
      </c>
      <c r="DE1628">
        <v>1621</v>
      </c>
      <c r="DF1628">
        <v>10.753130479463019</v>
      </c>
      <c r="DG1628">
        <v>20.805578591787786</v>
      </c>
      <c r="DI1628">
        <f t="shared" si="1317"/>
        <v>0</v>
      </c>
      <c r="DJ1628">
        <f t="shared" si="1318"/>
        <v>1</v>
      </c>
      <c r="DK1628">
        <f t="shared" si="1319"/>
        <v>10.052448112324766</v>
      </c>
      <c r="DN1628">
        <v>1621</v>
      </c>
      <c r="DO1628">
        <v>26.489200345112266</v>
      </c>
      <c r="DP1628">
        <v>13.472054837661847</v>
      </c>
      <c r="DR1628">
        <f t="shared" si="1320"/>
        <v>1</v>
      </c>
      <c r="DS1628">
        <f t="shared" si="1321"/>
        <v>0</v>
      </c>
      <c r="DT1628">
        <f t="shared" si="1322"/>
        <v>13.017145507450419</v>
      </c>
      <c r="DW1628">
        <v>1621</v>
      </c>
      <c r="DX1628">
        <v>14.584628464537676</v>
      </c>
      <c r="DY1628">
        <v>28.044612509507512</v>
      </c>
      <c r="EA1628">
        <f t="shared" si="1323"/>
        <v>0</v>
      </c>
      <c r="EB1628">
        <f t="shared" si="1324"/>
        <v>1</v>
      </c>
      <c r="EC1628">
        <f t="shared" si="1325"/>
        <v>13.459984044969836</v>
      </c>
      <c r="EF1628">
        <v>1621</v>
      </c>
      <c r="EG1628">
        <v>20.722064522251461</v>
      </c>
      <c r="EH1628">
        <v>13.952069190797985</v>
      </c>
      <c r="EJ1628">
        <f t="shared" si="1326"/>
        <v>1</v>
      </c>
      <c r="EK1628">
        <f t="shared" si="1327"/>
        <v>0</v>
      </c>
      <c r="EL1628">
        <f t="shared" si="1328"/>
        <v>6.769995331453476</v>
      </c>
      <c r="EO1628">
        <v>1621</v>
      </c>
      <c r="EP1628">
        <v>22.087586928888353</v>
      </c>
      <c r="EQ1628">
        <v>50.974774626875572</v>
      </c>
      <c r="ES1628">
        <f t="shared" si="1329"/>
        <v>0</v>
      </c>
      <c r="ET1628">
        <f t="shared" si="1330"/>
        <v>1</v>
      </c>
      <c r="EU1628">
        <f t="shared" si="1331"/>
        <v>28.887187697987219</v>
      </c>
    </row>
    <row r="1629" spans="1:151" x14ac:dyDescent="0.25">
      <c r="A1629">
        <v>1622</v>
      </c>
      <c r="B1629">
        <v>9.638268906482109</v>
      </c>
      <c r="C1629">
        <v>16.845033467878746</v>
      </c>
      <c r="E1629">
        <f t="shared" si="1281"/>
        <v>0</v>
      </c>
      <c r="F1629">
        <f t="shared" si="1283"/>
        <v>1</v>
      </c>
      <c r="G1629">
        <f t="shared" si="1282"/>
        <v>7.2067645613966373</v>
      </c>
      <c r="J1629">
        <v>1622</v>
      </c>
      <c r="K1629">
        <v>15.584878912984802</v>
      </c>
      <c r="L1629">
        <v>27.512026401414939</v>
      </c>
      <c r="N1629">
        <f t="shared" si="1284"/>
        <v>0</v>
      </c>
      <c r="O1629">
        <f t="shared" si="1285"/>
        <v>1</v>
      </c>
      <c r="P1629">
        <f t="shared" si="1286"/>
        <v>11.927147488430137</v>
      </c>
      <c r="S1629">
        <v>1622</v>
      </c>
      <c r="T1629">
        <v>14.660222605030308</v>
      </c>
      <c r="U1629">
        <v>24.927050688541268</v>
      </c>
      <c r="W1629">
        <f t="shared" si="1287"/>
        <v>0</v>
      </c>
      <c r="X1629">
        <f t="shared" si="1288"/>
        <v>1</v>
      </c>
      <c r="Y1629">
        <f t="shared" si="1289"/>
        <v>10.26682808351096</v>
      </c>
      <c r="AB1629">
        <v>1622</v>
      </c>
      <c r="AC1629">
        <v>20.719112180962817</v>
      </c>
      <c r="AD1629">
        <v>16.652700218998515</v>
      </c>
      <c r="AF1629">
        <f t="shared" si="1290"/>
        <v>1</v>
      </c>
      <c r="AG1629">
        <f t="shared" si="1291"/>
        <v>0</v>
      </c>
      <c r="AH1629">
        <f t="shared" si="1292"/>
        <v>4.0664119619643024</v>
      </c>
      <c r="AK1629">
        <v>1622</v>
      </c>
      <c r="AL1629">
        <v>23.218158534648644</v>
      </c>
      <c r="AM1629">
        <v>18.492545874421019</v>
      </c>
      <c r="AO1629">
        <f t="shared" si="1293"/>
        <v>1</v>
      </c>
      <c r="AP1629">
        <f t="shared" si="1294"/>
        <v>0</v>
      </c>
      <c r="AQ1629">
        <f t="shared" si="1295"/>
        <v>4.7256126602276254</v>
      </c>
      <c r="AT1629">
        <v>1622</v>
      </c>
      <c r="AU1629">
        <v>21.470414815264174</v>
      </c>
      <c r="AV1629">
        <v>10.294297921155108</v>
      </c>
      <c r="AX1629">
        <f t="shared" si="1296"/>
        <v>1</v>
      </c>
      <c r="AY1629">
        <f t="shared" si="1297"/>
        <v>0</v>
      </c>
      <c r="AZ1629">
        <f t="shared" si="1298"/>
        <v>11.176116894109066</v>
      </c>
      <c r="BC1629">
        <v>1622</v>
      </c>
      <c r="BD1629" t="e">
        <v>#N/A</v>
      </c>
      <c r="BE1629" t="e">
        <v>#N/A</v>
      </c>
      <c r="BG1629" t="e">
        <f t="shared" si="1299"/>
        <v>#N/A</v>
      </c>
      <c r="BH1629" t="e">
        <f t="shared" si="1300"/>
        <v>#N/A</v>
      </c>
      <c r="BI1629" t="e">
        <f t="shared" si="1301"/>
        <v>#N/A</v>
      </c>
      <c r="BL1629">
        <v>1622</v>
      </c>
      <c r="BM1629">
        <v>23.671577128157146</v>
      </c>
      <c r="BN1629">
        <v>9.4654976585120778</v>
      </c>
      <c r="BP1629">
        <f t="shared" si="1302"/>
        <v>1</v>
      </c>
      <c r="BQ1629">
        <f t="shared" si="1303"/>
        <v>0</v>
      </c>
      <c r="BR1629">
        <f t="shared" si="1304"/>
        <v>14.206079469645069</v>
      </c>
      <c r="BU1629">
        <v>1622</v>
      </c>
      <c r="BV1629">
        <v>24.935262119979697</v>
      </c>
      <c r="BW1629">
        <v>27.150683573910044</v>
      </c>
      <c r="BY1629">
        <f t="shared" si="1305"/>
        <v>0</v>
      </c>
      <c r="BZ1629">
        <f t="shared" si="1306"/>
        <v>1</v>
      </c>
      <c r="CA1629">
        <f t="shared" si="1307"/>
        <v>2.2154214539303467</v>
      </c>
      <c r="CD1629">
        <v>1622</v>
      </c>
      <c r="CE1629">
        <v>25.2599745636455</v>
      </c>
      <c r="CF1629">
        <v>27.801480464859324</v>
      </c>
      <c r="CH1629">
        <f t="shared" si="1308"/>
        <v>0</v>
      </c>
      <c r="CI1629">
        <f t="shared" si="1309"/>
        <v>1</v>
      </c>
      <c r="CJ1629">
        <f t="shared" si="1310"/>
        <v>2.5415059012138244</v>
      </c>
      <c r="CM1629">
        <v>1622</v>
      </c>
      <c r="CN1629">
        <v>20.824960650884467</v>
      </c>
      <c r="CO1629">
        <v>29.49811057365477</v>
      </c>
      <c r="CQ1629">
        <f t="shared" si="1311"/>
        <v>0</v>
      </c>
      <c r="CR1629">
        <f t="shared" si="1312"/>
        <v>1</v>
      </c>
      <c r="CS1629">
        <f t="shared" si="1313"/>
        <v>8.6731499227703033</v>
      </c>
      <c r="CV1629">
        <v>1622</v>
      </c>
      <c r="CW1629">
        <v>26.823553561447987</v>
      </c>
      <c r="CX1629">
        <v>16.785348460785542</v>
      </c>
      <c r="CZ1629">
        <f t="shared" si="1314"/>
        <v>1</v>
      </c>
      <c r="DA1629">
        <f t="shared" si="1315"/>
        <v>0</v>
      </c>
      <c r="DB1629">
        <f t="shared" si="1316"/>
        <v>10.038205100662445</v>
      </c>
      <c r="DE1629">
        <v>1622</v>
      </c>
      <c r="DF1629">
        <v>22.790585898730885</v>
      </c>
      <c r="DG1629">
        <v>26.729670721309027</v>
      </c>
      <c r="DI1629">
        <f t="shared" si="1317"/>
        <v>0</v>
      </c>
      <c r="DJ1629">
        <f t="shared" si="1318"/>
        <v>1</v>
      </c>
      <c r="DK1629">
        <f t="shared" si="1319"/>
        <v>3.9390848225781419</v>
      </c>
      <c r="DN1629">
        <v>1622</v>
      </c>
      <c r="DO1629">
        <v>26.631526258735732</v>
      </c>
      <c r="DP1629">
        <v>17.637016927730336</v>
      </c>
      <c r="DR1629">
        <f t="shared" si="1320"/>
        <v>1</v>
      </c>
      <c r="DS1629">
        <f t="shared" si="1321"/>
        <v>0</v>
      </c>
      <c r="DT1629">
        <f t="shared" si="1322"/>
        <v>8.9945093310053963</v>
      </c>
      <c r="DW1629">
        <v>1622</v>
      </c>
      <c r="DX1629">
        <v>19.474154277301224</v>
      </c>
      <c r="DY1629">
        <v>15.793542702498003</v>
      </c>
      <c r="EA1629">
        <f t="shared" si="1323"/>
        <v>1</v>
      </c>
      <c r="EB1629">
        <f t="shared" si="1324"/>
        <v>0</v>
      </c>
      <c r="EC1629">
        <f t="shared" si="1325"/>
        <v>3.6806115748032209</v>
      </c>
      <c r="EF1629">
        <v>1622</v>
      </c>
      <c r="EG1629">
        <v>23.891542387405956</v>
      </c>
      <c r="EH1629">
        <v>16.218092104118707</v>
      </c>
      <c r="EJ1629">
        <f t="shared" si="1326"/>
        <v>1</v>
      </c>
      <c r="EK1629">
        <f t="shared" si="1327"/>
        <v>0</v>
      </c>
      <c r="EL1629">
        <f t="shared" si="1328"/>
        <v>7.6734502832872487</v>
      </c>
      <c r="EO1629">
        <v>1622</v>
      </c>
      <c r="EP1629">
        <v>26.763471073126887</v>
      </c>
      <c r="EQ1629">
        <v>43.550523929026212</v>
      </c>
      <c r="ES1629">
        <f t="shared" si="1329"/>
        <v>0</v>
      </c>
      <c r="ET1629">
        <f t="shared" si="1330"/>
        <v>1</v>
      </c>
      <c r="EU1629">
        <f t="shared" si="1331"/>
        <v>16.787052855899326</v>
      </c>
    </row>
    <row r="1630" spans="1:151" x14ac:dyDescent="0.25">
      <c r="A1630">
        <v>1623</v>
      </c>
      <c r="B1630">
        <v>13.464034137501223</v>
      </c>
      <c r="C1630">
        <v>49.307037744721853</v>
      </c>
      <c r="E1630">
        <f t="shared" si="1281"/>
        <v>0</v>
      </c>
      <c r="F1630">
        <f t="shared" si="1283"/>
        <v>1</v>
      </c>
      <c r="G1630">
        <f t="shared" si="1282"/>
        <v>35.843003607220631</v>
      </c>
      <c r="J1630">
        <v>1623</v>
      </c>
      <c r="K1630">
        <v>22.548499548988623</v>
      </c>
      <c r="L1630">
        <v>23.185379568631738</v>
      </c>
      <c r="N1630">
        <f t="shared" si="1284"/>
        <v>0</v>
      </c>
      <c r="O1630">
        <f t="shared" si="1285"/>
        <v>1</v>
      </c>
      <c r="P1630">
        <f t="shared" si="1286"/>
        <v>0.63688001964311525</v>
      </c>
      <c r="S1630">
        <v>1623</v>
      </c>
      <c r="T1630">
        <v>16.838926576859471</v>
      </c>
      <c r="U1630">
        <v>24.197231232590973</v>
      </c>
      <c r="W1630">
        <f t="shared" si="1287"/>
        <v>0</v>
      </c>
      <c r="X1630">
        <f t="shared" si="1288"/>
        <v>1</v>
      </c>
      <c r="Y1630">
        <f t="shared" si="1289"/>
        <v>7.3583046557315015</v>
      </c>
      <c r="AB1630">
        <v>1623</v>
      </c>
      <c r="AC1630">
        <v>25.535908178619405</v>
      </c>
      <c r="AD1630">
        <v>16.050639677912141</v>
      </c>
      <c r="AF1630">
        <f t="shared" si="1290"/>
        <v>1</v>
      </c>
      <c r="AG1630">
        <f t="shared" si="1291"/>
        <v>0</v>
      </c>
      <c r="AH1630">
        <f t="shared" si="1292"/>
        <v>9.4852685007072637</v>
      </c>
      <c r="AK1630">
        <v>1623</v>
      </c>
      <c r="AL1630">
        <v>25.073906678643823</v>
      </c>
      <c r="AM1630">
        <v>19.781271319705798</v>
      </c>
      <c r="AO1630">
        <f t="shared" si="1293"/>
        <v>1</v>
      </c>
      <c r="AP1630">
        <f t="shared" si="1294"/>
        <v>0</v>
      </c>
      <c r="AQ1630">
        <f t="shared" si="1295"/>
        <v>5.2926353589380248</v>
      </c>
      <c r="AT1630">
        <v>1623</v>
      </c>
      <c r="AU1630">
        <v>15.758185406805055</v>
      </c>
      <c r="AV1630">
        <v>32.526178745330355</v>
      </c>
      <c r="AX1630">
        <f t="shared" si="1296"/>
        <v>0</v>
      </c>
      <c r="AY1630">
        <f t="shared" si="1297"/>
        <v>1</v>
      </c>
      <c r="AZ1630">
        <f t="shared" si="1298"/>
        <v>16.767993338525301</v>
      </c>
      <c r="BC1630">
        <v>1623</v>
      </c>
      <c r="BD1630" t="e">
        <v>#N/A</v>
      </c>
      <c r="BE1630" t="e">
        <v>#N/A</v>
      </c>
      <c r="BG1630" t="e">
        <f t="shared" si="1299"/>
        <v>#N/A</v>
      </c>
      <c r="BH1630" t="e">
        <f t="shared" si="1300"/>
        <v>#N/A</v>
      </c>
      <c r="BI1630" t="e">
        <f t="shared" si="1301"/>
        <v>#N/A</v>
      </c>
      <c r="BL1630">
        <v>1623</v>
      </c>
      <c r="BM1630">
        <v>28.915126370780659</v>
      </c>
      <c r="BN1630">
        <v>7.3824327091208488</v>
      </c>
      <c r="BP1630">
        <f t="shared" si="1302"/>
        <v>1</v>
      </c>
      <c r="BQ1630">
        <f t="shared" si="1303"/>
        <v>0</v>
      </c>
      <c r="BR1630">
        <f t="shared" si="1304"/>
        <v>21.53269366165981</v>
      </c>
      <c r="BU1630">
        <v>1623</v>
      </c>
      <c r="BV1630">
        <v>23.037316856459515</v>
      </c>
      <c r="BW1630">
        <v>17.560938177038974</v>
      </c>
      <c r="BY1630">
        <f t="shared" si="1305"/>
        <v>1</v>
      </c>
      <c r="BZ1630">
        <f t="shared" si="1306"/>
        <v>0</v>
      </c>
      <c r="CA1630">
        <f t="shared" si="1307"/>
        <v>5.4763786794205416</v>
      </c>
      <c r="CD1630">
        <v>1623</v>
      </c>
      <c r="CE1630">
        <v>20.428287653968109</v>
      </c>
      <c r="CF1630">
        <v>33.293544214201944</v>
      </c>
      <c r="CH1630">
        <f t="shared" si="1308"/>
        <v>0</v>
      </c>
      <c r="CI1630">
        <f t="shared" si="1309"/>
        <v>1</v>
      </c>
      <c r="CJ1630">
        <f t="shared" si="1310"/>
        <v>12.865256560233835</v>
      </c>
      <c r="CM1630">
        <v>1623</v>
      </c>
      <c r="CN1630">
        <v>18.062295795781573</v>
      </c>
      <c r="CO1630">
        <v>33.735246676384037</v>
      </c>
      <c r="CQ1630">
        <f t="shared" si="1311"/>
        <v>0</v>
      </c>
      <c r="CR1630">
        <f t="shared" si="1312"/>
        <v>1</v>
      </c>
      <c r="CS1630">
        <f t="shared" si="1313"/>
        <v>15.672950880602464</v>
      </c>
      <c r="CV1630">
        <v>1623</v>
      </c>
      <c r="CW1630">
        <v>24.028975723490902</v>
      </c>
      <c r="CX1630">
        <v>16.509033820599331</v>
      </c>
      <c r="CZ1630">
        <f t="shared" si="1314"/>
        <v>1</v>
      </c>
      <c r="DA1630">
        <f t="shared" si="1315"/>
        <v>0</v>
      </c>
      <c r="DB1630">
        <f t="shared" si="1316"/>
        <v>7.5199419028915706</v>
      </c>
      <c r="DE1630">
        <v>1623</v>
      </c>
      <c r="DF1630">
        <v>17.421202178518335</v>
      </c>
      <c r="DG1630">
        <v>7.6396141820332204</v>
      </c>
      <c r="DI1630">
        <f t="shared" si="1317"/>
        <v>1</v>
      </c>
      <c r="DJ1630">
        <f t="shared" si="1318"/>
        <v>0</v>
      </c>
      <c r="DK1630">
        <f t="shared" si="1319"/>
        <v>9.7815879964851149</v>
      </c>
      <c r="DN1630">
        <v>1623</v>
      </c>
      <c r="DO1630">
        <v>25.947497624258517</v>
      </c>
      <c r="DP1630">
        <v>28.576812006986458</v>
      </c>
      <c r="DR1630">
        <f t="shared" si="1320"/>
        <v>0</v>
      </c>
      <c r="DS1630">
        <f t="shared" si="1321"/>
        <v>1</v>
      </c>
      <c r="DT1630">
        <f t="shared" si="1322"/>
        <v>2.6293143827279408</v>
      </c>
      <c r="DW1630">
        <v>1623</v>
      </c>
      <c r="DX1630">
        <v>17.954689137689563</v>
      </c>
      <c r="DY1630">
        <v>16.949239554300572</v>
      </c>
      <c r="EA1630">
        <f t="shared" si="1323"/>
        <v>1</v>
      </c>
      <c r="EB1630">
        <f t="shared" si="1324"/>
        <v>0</v>
      </c>
      <c r="EC1630">
        <f t="shared" si="1325"/>
        <v>1.0054495833889909</v>
      </c>
      <c r="EF1630">
        <v>1623</v>
      </c>
      <c r="EG1630">
        <v>16.10022464408441</v>
      </c>
      <c r="EH1630">
        <v>14.977641537969092</v>
      </c>
      <c r="EJ1630">
        <f t="shared" si="1326"/>
        <v>1</v>
      </c>
      <c r="EK1630">
        <f t="shared" si="1327"/>
        <v>0</v>
      </c>
      <c r="EL1630">
        <f t="shared" si="1328"/>
        <v>1.122583106115318</v>
      </c>
      <c r="EO1630">
        <v>1623</v>
      </c>
      <c r="EP1630">
        <v>20.153972095801311</v>
      </c>
      <c r="EQ1630">
        <v>55.757982418394391</v>
      </c>
      <c r="ES1630">
        <f t="shared" si="1329"/>
        <v>0</v>
      </c>
      <c r="ET1630">
        <f t="shared" si="1330"/>
        <v>1</v>
      </c>
      <c r="EU1630">
        <f t="shared" si="1331"/>
        <v>35.604010322593084</v>
      </c>
    </row>
    <row r="1631" spans="1:151" x14ac:dyDescent="0.25">
      <c r="A1631">
        <v>1624</v>
      </c>
      <c r="B1631">
        <v>11.536462477630236</v>
      </c>
      <c r="C1631">
        <v>8.2455542242627722</v>
      </c>
      <c r="E1631">
        <f t="shared" si="1281"/>
        <v>1</v>
      </c>
      <c r="F1631">
        <f t="shared" si="1283"/>
        <v>0</v>
      </c>
      <c r="G1631">
        <f t="shared" si="1282"/>
        <v>3.2909082533674638</v>
      </c>
      <c r="J1631">
        <v>1624</v>
      </c>
      <c r="K1631">
        <v>17.239019116106679</v>
      </c>
      <c r="L1631">
        <v>22.400192307113606</v>
      </c>
      <c r="N1631">
        <f t="shared" si="1284"/>
        <v>0</v>
      </c>
      <c r="O1631">
        <f t="shared" si="1285"/>
        <v>1</v>
      </c>
      <c r="P1631">
        <f t="shared" si="1286"/>
        <v>5.1611731910069274</v>
      </c>
      <c r="S1631">
        <v>1624</v>
      </c>
      <c r="T1631">
        <v>22.718764562715513</v>
      </c>
      <c r="U1631">
        <v>31.189007479722235</v>
      </c>
      <c r="W1631">
        <f t="shared" si="1287"/>
        <v>0</v>
      </c>
      <c r="X1631">
        <f t="shared" si="1288"/>
        <v>1</v>
      </c>
      <c r="Y1631">
        <f t="shared" si="1289"/>
        <v>8.4702429170067219</v>
      </c>
      <c r="AB1631">
        <v>1624</v>
      </c>
      <c r="AC1631">
        <v>9.6885481179630393</v>
      </c>
      <c r="AD1631">
        <v>17.537511111051824</v>
      </c>
      <c r="AF1631">
        <f t="shared" si="1290"/>
        <v>0</v>
      </c>
      <c r="AG1631">
        <f t="shared" si="1291"/>
        <v>1</v>
      </c>
      <c r="AH1631">
        <f t="shared" si="1292"/>
        <v>7.8489629930887848</v>
      </c>
      <c r="AK1631">
        <v>1624</v>
      </c>
      <c r="AL1631">
        <v>20.333034104189338</v>
      </c>
      <c r="AM1631">
        <v>28.60606386856313</v>
      </c>
      <c r="AO1631">
        <f t="shared" si="1293"/>
        <v>0</v>
      </c>
      <c r="AP1631">
        <f t="shared" si="1294"/>
        <v>1</v>
      </c>
      <c r="AQ1631">
        <f t="shared" si="1295"/>
        <v>8.273029764373792</v>
      </c>
      <c r="AT1631">
        <v>1624</v>
      </c>
      <c r="AU1631">
        <v>18.120588175104011</v>
      </c>
      <c r="AV1631">
        <v>17.454418629461415</v>
      </c>
      <c r="AX1631">
        <f t="shared" si="1296"/>
        <v>1</v>
      </c>
      <c r="AY1631">
        <f t="shared" si="1297"/>
        <v>0</v>
      </c>
      <c r="AZ1631">
        <f t="shared" si="1298"/>
        <v>0.66616954564259601</v>
      </c>
      <c r="BC1631">
        <v>1624</v>
      </c>
      <c r="BD1631" t="e">
        <v>#N/A</v>
      </c>
      <c r="BE1631" t="e">
        <v>#N/A</v>
      </c>
      <c r="BG1631" t="e">
        <f t="shared" si="1299"/>
        <v>#N/A</v>
      </c>
      <c r="BH1631" t="e">
        <f t="shared" si="1300"/>
        <v>#N/A</v>
      </c>
      <c r="BI1631" t="e">
        <f t="shared" si="1301"/>
        <v>#N/A</v>
      </c>
      <c r="BL1631">
        <v>1624</v>
      </c>
      <c r="BM1631">
        <v>18.855367622873537</v>
      </c>
      <c r="BN1631">
        <v>12.269312464525537</v>
      </c>
      <c r="BP1631">
        <f t="shared" si="1302"/>
        <v>1</v>
      </c>
      <c r="BQ1631">
        <f t="shared" si="1303"/>
        <v>0</v>
      </c>
      <c r="BR1631">
        <f t="shared" si="1304"/>
        <v>6.5860551583479996</v>
      </c>
      <c r="BU1631">
        <v>1624</v>
      </c>
      <c r="BV1631">
        <v>10.200230205393705</v>
      </c>
      <c r="BW1631">
        <v>23.667484112008243</v>
      </c>
      <c r="BY1631">
        <f t="shared" si="1305"/>
        <v>0</v>
      </c>
      <c r="BZ1631">
        <f t="shared" si="1306"/>
        <v>1</v>
      </c>
      <c r="CA1631">
        <f t="shared" si="1307"/>
        <v>13.467253906614538</v>
      </c>
      <c r="CD1631">
        <v>1624</v>
      </c>
      <c r="CE1631">
        <v>19.144587014653403</v>
      </c>
      <c r="CF1631">
        <v>33.470439974100643</v>
      </c>
      <c r="CH1631">
        <f t="shared" si="1308"/>
        <v>0</v>
      </c>
      <c r="CI1631">
        <f t="shared" si="1309"/>
        <v>1</v>
      </c>
      <c r="CJ1631">
        <f t="shared" si="1310"/>
        <v>14.325852959447239</v>
      </c>
      <c r="CM1631">
        <v>1624</v>
      </c>
      <c r="CN1631">
        <v>23.010964855579168</v>
      </c>
      <c r="CO1631">
        <v>11.239741017351223</v>
      </c>
      <c r="CQ1631">
        <f t="shared" si="1311"/>
        <v>1</v>
      </c>
      <c r="CR1631">
        <f t="shared" si="1312"/>
        <v>0</v>
      </c>
      <c r="CS1631">
        <f t="shared" si="1313"/>
        <v>11.771223838227945</v>
      </c>
      <c r="CV1631">
        <v>1624</v>
      </c>
      <c r="CW1631">
        <v>22.029360870160211</v>
      </c>
      <c r="CX1631">
        <v>17.396333669239535</v>
      </c>
      <c r="CZ1631">
        <f t="shared" si="1314"/>
        <v>1</v>
      </c>
      <c r="DA1631">
        <f t="shared" si="1315"/>
        <v>0</v>
      </c>
      <c r="DB1631">
        <f t="shared" si="1316"/>
        <v>4.6330272009206759</v>
      </c>
      <c r="DE1631">
        <v>1624</v>
      </c>
      <c r="DF1631">
        <v>20.392294257677467</v>
      </c>
      <c r="DG1631">
        <v>30.727310776301607</v>
      </c>
      <c r="DI1631">
        <f t="shared" si="1317"/>
        <v>0</v>
      </c>
      <c r="DJ1631">
        <f t="shared" si="1318"/>
        <v>1</v>
      </c>
      <c r="DK1631">
        <f t="shared" si="1319"/>
        <v>10.335016518624141</v>
      </c>
      <c r="DN1631">
        <v>1624</v>
      </c>
      <c r="DO1631">
        <v>22.271006796021879</v>
      </c>
      <c r="DP1631">
        <v>28.313438501119517</v>
      </c>
      <c r="DR1631">
        <f t="shared" si="1320"/>
        <v>0</v>
      </c>
      <c r="DS1631">
        <f t="shared" si="1321"/>
        <v>1</v>
      </c>
      <c r="DT1631">
        <f t="shared" si="1322"/>
        <v>6.0424317050976377</v>
      </c>
      <c r="DW1631">
        <v>1624</v>
      </c>
      <c r="DX1631">
        <v>15.855510226188549</v>
      </c>
      <c r="DY1631">
        <v>18.799726431021416</v>
      </c>
      <c r="EA1631">
        <f t="shared" si="1323"/>
        <v>0</v>
      </c>
      <c r="EB1631">
        <f t="shared" si="1324"/>
        <v>1</v>
      </c>
      <c r="EC1631">
        <f t="shared" si="1325"/>
        <v>2.9442162048328662</v>
      </c>
      <c r="EF1631">
        <v>1624</v>
      </c>
      <c r="EG1631">
        <v>23.575630177424557</v>
      </c>
      <c r="EH1631">
        <v>15.069296821533424</v>
      </c>
      <c r="EJ1631">
        <f t="shared" si="1326"/>
        <v>1</v>
      </c>
      <c r="EK1631">
        <f t="shared" si="1327"/>
        <v>0</v>
      </c>
      <c r="EL1631">
        <f t="shared" si="1328"/>
        <v>8.5063333558911332</v>
      </c>
      <c r="EO1631">
        <v>1624</v>
      </c>
      <c r="EP1631">
        <v>22.456094663486699</v>
      </c>
      <c r="EQ1631">
        <v>30.933493529592301</v>
      </c>
      <c r="ES1631">
        <f t="shared" si="1329"/>
        <v>0</v>
      </c>
      <c r="ET1631">
        <f t="shared" si="1330"/>
        <v>1</v>
      </c>
      <c r="EU1631">
        <f t="shared" si="1331"/>
        <v>8.4773988661056023</v>
      </c>
    </row>
    <row r="1632" spans="1:151" x14ac:dyDescent="0.25">
      <c r="A1632">
        <v>1625</v>
      </c>
      <c r="B1632">
        <v>11.869308378755129</v>
      </c>
      <c r="C1632">
        <v>28.620429095929808</v>
      </c>
      <c r="E1632">
        <f t="shared" si="1281"/>
        <v>0</v>
      </c>
      <c r="F1632">
        <f t="shared" si="1283"/>
        <v>1</v>
      </c>
      <c r="G1632">
        <f t="shared" si="1282"/>
        <v>16.751120717174679</v>
      </c>
      <c r="J1632">
        <v>1625</v>
      </c>
      <c r="K1632">
        <v>11.751710578287042</v>
      </c>
      <c r="L1632">
        <v>22.89926090332607</v>
      </c>
      <c r="N1632">
        <f t="shared" si="1284"/>
        <v>0</v>
      </c>
      <c r="O1632">
        <f t="shared" si="1285"/>
        <v>1</v>
      </c>
      <c r="P1632">
        <f t="shared" si="1286"/>
        <v>11.147550325039028</v>
      </c>
      <c r="S1632">
        <v>1625</v>
      </c>
      <c r="T1632">
        <v>20.125062139541164</v>
      </c>
      <c r="U1632">
        <v>12.740087268461906</v>
      </c>
      <c r="W1632">
        <f t="shared" si="1287"/>
        <v>1</v>
      </c>
      <c r="X1632">
        <f t="shared" si="1288"/>
        <v>0</v>
      </c>
      <c r="Y1632">
        <f t="shared" si="1289"/>
        <v>7.3849748710792582</v>
      </c>
      <c r="AB1632">
        <v>1625</v>
      </c>
      <c r="AC1632">
        <v>20.061394440699623</v>
      </c>
      <c r="AD1632">
        <v>17.755595387927826</v>
      </c>
      <c r="AF1632">
        <f t="shared" si="1290"/>
        <v>1</v>
      </c>
      <c r="AG1632">
        <f t="shared" si="1291"/>
        <v>0</v>
      </c>
      <c r="AH1632">
        <f t="shared" si="1292"/>
        <v>2.3057990527717962</v>
      </c>
      <c r="AK1632">
        <v>1625</v>
      </c>
      <c r="AL1632">
        <v>20.560072132340217</v>
      </c>
      <c r="AM1632">
        <v>33.518504760559622</v>
      </c>
      <c r="AO1632">
        <f t="shared" si="1293"/>
        <v>0</v>
      </c>
      <c r="AP1632">
        <f t="shared" si="1294"/>
        <v>1</v>
      </c>
      <c r="AQ1632">
        <f t="shared" si="1295"/>
        <v>12.958432628219406</v>
      </c>
      <c r="AT1632">
        <v>1625</v>
      </c>
      <c r="AU1632">
        <v>20.526546319312459</v>
      </c>
      <c r="AV1632">
        <v>25.528714672776218</v>
      </c>
      <c r="AX1632">
        <f t="shared" si="1296"/>
        <v>0</v>
      </c>
      <c r="AY1632">
        <f t="shared" si="1297"/>
        <v>1</v>
      </c>
      <c r="AZ1632">
        <f t="shared" si="1298"/>
        <v>5.0021683534637589</v>
      </c>
      <c r="BC1632">
        <v>1625</v>
      </c>
      <c r="BD1632" t="e">
        <v>#N/A</v>
      </c>
      <c r="BE1632" t="e">
        <v>#N/A</v>
      </c>
      <c r="BG1632" t="e">
        <f t="shared" si="1299"/>
        <v>#N/A</v>
      </c>
      <c r="BH1632" t="e">
        <f t="shared" si="1300"/>
        <v>#N/A</v>
      </c>
      <c r="BI1632" t="e">
        <f t="shared" si="1301"/>
        <v>#N/A</v>
      </c>
      <c r="BL1632">
        <v>1625</v>
      </c>
      <c r="BM1632">
        <v>29.513799310631054</v>
      </c>
      <c r="BN1632">
        <v>13.466335861222404</v>
      </c>
      <c r="BP1632">
        <f t="shared" si="1302"/>
        <v>1</v>
      </c>
      <c r="BQ1632">
        <f t="shared" si="1303"/>
        <v>0</v>
      </c>
      <c r="BR1632">
        <f t="shared" si="1304"/>
        <v>16.047463449408649</v>
      </c>
      <c r="BU1632">
        <v>1625</v>
      </c>
      <c r="BV1632">
        <v>28.929751155239469</v>
      </c>
      <c r="BW1632">
        <v>18.519534526048247</v>
      </c>
      <c r="BY1632">
        <f t="shared" si="1305"/>
        <v>1</v>
      </c>
      <c r="BZ1632">
        <f t="shared" si="1306"/>
        <v>0</v>
      </c>
      <c r="CA1632">
        <f t="shared" si="1307"/>
        <v>10.410216629191222</v>
      </c>
      <c r="CD1632">
        <v>1625</v>
      </c>
      <c r="CE1632">
        <v>24.244093683964039</v>
      </c>
      <c r="CF1632">
        <v>25.916854272665123</v>
      </c>
      <c r="CH1632">
        <f t="shared" si="1308"/>
        <v>0</v>
      </c>
      <c r="CI1632">
        <f t="shared" si="1309"/>
        <v>1</v>
      </c>
      <c r="CJ1632">
        <f t="shared" si="1310"/>
        <v>1.6727605887010846</v>
      </c>
      <c r="CM1632">
        <v>1625</v>
      </c>
      <c r="CN1632">
        <v>17.664968851316694</v>
      </c>
      <c r="CO1632">
        <v>29.123430743968562</v>
      </c>
      <c r="CQ1632">
        <f t="shared" si="1311"/>
        <v>0</v>
      </c>
      <c r="CR1632">
        <f t="shared" si="1312"/>
        <v>1</v>
      </c>
      <c r="CS1632">
        <f t="shared" si="1313"/>
        <v>11.458461892651869</v>
      </c>
      <c r="CV1632">
        <v>1625</v>
      </c>
      <c r="CW1632">
        <v>22.087871050801702</v>
      </c>
      <c r="CX1632">
        <v>15.326314167499502</v>
      </c>
      <c r="CZ1632">
        <f t="shared" si="1314"/>
        <v>1</v>
      </c>
      <c r="DA1632">
        <f t="shared" si="1315"/>
        <v>0</v>
      </c>
      <c r="DB1632">
        <f t="shared" si="1316"/>
        <v>6.7615568833021999</v>
      </c>
      <c r="DE1632">
        <v>1625</v>
      </c>
      <c r="DF1632">
        <v>16.893629697282282</v>
      </c>
      <c r="DG1632">
        <v>21.729690586448225</v>
      </c>
      <c r="DI1632">
        <f t="shared" si="1317"/>
        <v>0</v>
      </c>
      <c r="DJ1632">
        <f t="shared" si="1318"/>
        <v>1</v>
      </c>
      <c r="DK1632">
        <f t="shared" si="1319"/>
        <v>4.8360608891659425</v>
      </c>
      <c r="DN1632">
        <v>1625</v>
      </c>
      <c r="DO1632">
        <v>21.2495667441679</v>
      </c>
      <c r="DP1632">
        <v>24.297205953007065</v>
      </c>
      <c r="DR1632">
        <f t="shared" si="1320"/>
        <v>0</v>
      </c>
      <c r="DS1632">
        <f t="shared" si="1321"/>
        <v>1</v>
      </c>
      <c r="DT1632">
        <f t="shared" si="1322"/>
        <v>3.0476392088391648</v>
      </c>
      <c r="DW1632">
        <v>1625</v>
      </c>
      <c r="DX1632">
        <v>21.41783571198048</v>
      </c>
      <c r="DY1632">
        <v>23.650993942927286</v>
      </c>
      <c r="EA1632">
        <f t="shared" si="1323"/>
        <v>0</v>
      </c>
      <c r="EB1632">
        <f t="shared" si="1324"/>
        <v>1</v>
      </c>
      <c r="EC1632">
        <f t="shared" si="1325"/>
        <v>2.2331582309468061</v>
      </c>
      <c r="EF1632">
        <v>1625</v>
      </c>
      <c r="EG1632">
        <v>16.98910265000768</v>
      </c>
      <c r="EH1632">
        <v>15.23300053732677</v>
      </c>
      <c r="EJ1632">
        <f t="shared" si="1326"/>
        <v>1</v>
      </c>
      <c r="EK1632">
        <f t="shared" si="1327"/>
        <v>0</v>
      </c>
      <c r="EL1632">
        <f t="shared" si="1328"/>
        <v>1.7561021126809102</v>
      </c>
      <c r="EO1632">
        <v>1625</v>
      </c>
      <c r="EP1632">
        <v>17.509691172536236</v>
      </c>
      <c r="EQ1632">
        <v>3.5456894110213923</v>
      </c>
      <c r="ES1632">
        <f t="shared" si="1329"/>
        <v>1</v>
      </c>
      <c r="ET1632">
        <f t="shared" si="1330"/>
        <v>0</v>
      </c>
      <c r="EU1632">
        <f t="shared" si="1331"/>
        <v>13.964001761514844</v>
      </c>
    </row>
    <row r="1633" spans="1:151" x14ac:dyDescent="0.25">
      <c r="A1633">
        <v>1626</v>
      </c>
      <c r="B1633">
        <v>10.093333286748516</v>
      </c>
      <c r="C1633">
        <v>28.748338542840383</v>
      </c>
      <c r="E1633">
        <f t="shared" si="1281"/>
        <v>0</v>
      </c>
      <c r="F1633">
        <f t="shared" si="1283"/>
        <v>1</v>
      </c>
      <c r="G1633">
        <f t="shared" si="1282"/>
        <v>18.655005256091869</v>
      </c>
      <c r="J1633">
        <v>1626</v>
      </c>
      <c r="K1633">
        <v>21.866733760627415</v>
      </c>
      <c r="L1633">
        <v>22.472128357834372</v>
      </c>
      <c r="N1633">
        <f t="shared" si="1284"/>
        <v>0</v>
      </c>
      <c r="O1633">
        <f t="shared" si="1285"/>
        <v>1</v>
      </c>
      <c r="P1633">
        <f t="shared" si="1286"/>
        <v>0.60539459720695632</v>
      </c>
      <c r="S1633">
        <v>1626</v>
      </c>
      <c r="T1633">
        <v>16.111535808395811</v>
      </c>
      <c r="U1633">
        <v>30.277606921732161</v>
      </c>
      <c r="W1633">
        <f t="shared" si="1287"/>
        <v>0</v>
      </c>
      <c r="X1633">
        <f t="shared" si="1288"/>
        <v>1</v>
      </c>
      <c r="Y1633">
        <f t="shared" si="1289"/>
        <v>14.166071113336351</v>
      </c>
      <c r="AB1633">
        <v>1626</v>
      </c>
      <c r="AC1633">
        <v>13.883486150219891</v>
      </c>
      <c r="AD1633">
        <v>17.548614502017525</v>
      </c>
      <c r="AF1633">
        <f t="shared" si="1290"/>
        <v>0</v>
      </c>
      <c r="AG1633">
        <f t="shared" si="1291"/>
        <v>1</v>
      </c>
      <c r="AH1633">
        <f t="shared" si="1292"/>
        <v>3.6651283517976339</v>
      </c>
      <c r="AK1633">
        <v>1626</v>
      </c>
      <c r="AL1633">
        <v>21.338470542718152</v>
      </c>
      <c r="AM1633">
        <v>21.296114448792473</v>
      </c>
      <c r="AO1633">
        <f t="shared" si="1293"/>
        <v>1</v>
      </c>
      <c r="AP1633">
        <f t="shared" si="1294"/>
        <v>0</v>
      </c>
      <c r="AQ1633">
        <f t="shared" si="1295"/>
        <v>4.2356093925679517E-2</v>
      </c>
      <c r="AT1633">
        <v>1626</v>
      </c>
      <c r="AU1633">
        <v>22.065307363728639</v>
      </c>
      <c r="AV1633">
        <v>31.610295228987415</v>
      </c>
      <c r="AX1633">
        <f t="shared" si="1296"/>
        <v>0</v>
      </c>
      <c r="AY1633">
        <f t="shared" si="1297"/>
        <v>1</v>
      </c>
      <c r="AZ1633">
        <f t="shared" si="1298"/>
        <v>9.5449878652587756</v>
      </c>
      <c r="BC1633">
        <v>1626</v>
      </c>
      <c r="BD1633" t="e">
        <v>#N/A</v>
      </c>
      <c r="BE1633" t="e">
        <v>#N/A</v>
      </c>
      <c r="BG1633" t="e">
        <f t="shared" si="1299"/>
        <v>#N/A</v>
      </c>
      <c r="BH1633" t="e">
        <f t="shared" si="1300"/>
        <v>#N/A</v>
      </c>
      <c r="BI1633" t="e">
        <f t="shared" si="1301"/>
        <v>#N/A</v>
      </c>
      <c r="BL1633">
        <v>1626</v>
      </c>
      <c r="BM1633">
        <v>26.262220218044966</v>
      </c>
      <c r="BN1633">
        <v>9.058101466356387</v>
      </c>
      <c r="BP1633">
        <f t="shared" si="1302"/>
        <v>1</v>
      </c>
      <c r="BQ1633">
        <f t="shared" si="1303"/>
        <v>0</v>
      </c>
      <c r="BR1633">
        <f t="shared" si="1304"/>
        <v>17.204118751688579</v>
      </c>
      <c r="BU1633">
        <v>1626</v>
      </c>
      <c r="BV1633">
        <v>31.023062379897141</v>
      </c>
      <c r="BW1633">
        <v>22.619403268182321</v>
      </c>
      <c r="BY1633">
        <f t="shared" si="1305"/>
        <v>1</v>
      </c>
      <c r="BZ1633">
        <f t="shared" si="1306"/>
        <v>0</v>
      </c>
      <c r="CA1633">
        <f t="shared" si="1307"/>
        <v>8.4036591117148198</v>
      </c>
      <c r="CD1633">
        <v>1626</v>
      </c>
      <c r="CE1633">
        <v>19.160267793974199</v>
      </c>
      <c r="CF1633">
        <v>20.555852303858266</v>
      </c>
      <c r="CH1633">
        <f t="shared" si="1308"/>
        <v>0</v>
      </c>
      <c r="CI1633">
        <f t="shared" si="1309"/>
        <v>1</v>
      </c>
      <c r="CJ1633">
        <f t="shared" si="1310"/>
        <v>1.3955845098840669</v>
      </c>
      <c r="CM1633">
        <v>1626</v>
      </c>
      <c r="CN1633">
        <v>18.951524965814649</v>
      </c>
      <c r="CO1633">
        <v>7.3998637239509897</v>
      </c>
      <c r="CQ1633">
        <f t="shared" si="1311"/>
        <v>1</v>
      </c>
      <c r="CR1633">
        <f t="shared" si="1312"/>
        <v>0</v>
      </c>
      <c r="CS1633">
        <f t="shared" si="1313"/>
        <v>11.551661241863659</v>
      </c>
      <c r="CV1633">
        <v>1626</v>
      </c>
      <c r="CW1633">
        <v>24.284668848452384</v>
      </c>
      <c r="CX1633">
        <v>14.319584221784048</v>
      </c>
      <c r="CZ1633">
        <f t="shared" si="1314"/>
        <v>1</v>
      </c>
      <c r="DA1633">
        <f t="shared" si="1315"/>
        <v>0</v>
      </c>
      <c r="DB1633">
        <f t="shared" si="1316"/>
        <v>9.9650846266683359</v>
      </c>
      <c r="DE1633">
        <v>1626</v>
      </c>
      <c r="DF1633">
        <v>25.044483838471798</v>
      </c>
      <c r="DG1633">
        <v>25.159280504275181</v>
      </c>
      <c r="DI1633">
        <f t="shared" si="1317"/>
        <v>0</v>
      </c>
      <c r="DJ1633">
        <f t="shared" si="1318"/>
        <v>1</v>
      </c>
      <c r="DK1633">
        <f t="shared" si="1319"/>
        <v>0.11479666580338233</v>
      </c>
      <c r="DN1633">
        <v>1626</v>
      </c>
      <c r="DO1633">
        <v>29.988674369174564</v>
      </c>
      <c r="DP1633">
        <v>4.0969012613625182</v>
      </c>
      <c r="DR1633">
        <f t="shared" si="1320"/>
        <v>1</v>
      </c>
      <c r="DS1633">
        <f t="shared" si="1321"/>
        <v>0</v>
      </c>
      <c r="DT1633">
        <f t="shared" si="1322"/>
        <v>25.891773107812046</v>
      </c>
      <c r="DW1633">
        <v>1626</v>
      </c>
      <c r="DX1633">
        <v>21.841508767784731</v>
      </c>
      <c r="DY1633">
        <v>23.455423059707833</v>
      </c>
      <c r="EA1633">
        <f t="shared" si="1323"/>
        <v>0</v>
      </c>
      <c r="EB1633">
        <f t="shared" si="1324"/>
        <v>1</v>
      </c>
      <c r="EC1633">
        <f t="shared" si="1325"/>
        <v>1.613914291923102</v>
      </c>
      <c r="EF1633">
        <v>1626</v>
      </c>
      <c r="EG1633">
        <v>20.401423871291183</v>
      </c>
      <c r="EH1633">
        <v>14.717013164502944</v>
      </c>
      <c r="EJ1633">
        <f t="shared" si="1326"/>
        <v>1</v>
      </c>
      <c r="EK1633">
        <f t="shared" si="1327"/>
        <v>0</v>
      </c>
      <c r="EL1633">
        <f t="shared" si="1328"/>
        <v>5.6844107067882383</v>
      </c>
      <c r="EO1633">
        <v>1626</v>
      </c>
      <c r="EP1633">
        <v>21.814886586669918</v>
      </c>
      <c r="EQ1633">
        <v>10.250430416701523</v>
      </c>
      <c r="ES1633">
        <f t="shared" si="1329"/>
        <v>1</v>
      </c>
      <c r="ET1633">
        <f t="shared" si="1330"/>
        <v>0</v>
      </c>
      <c r="EU1633">
        <f t="shared" si="1331"/>
        <v>11.564456169968395</v>
      </c>
    </row>
    <row r="1634" spans="1:151" x14ac:dyDescent="0.25">
      <c r="A1634">
        <v>1627</v>
      </c>
      <c r="B1634">
        <v>10.051299709370724</v>
      </c>
      <c r="C1634">
        <v>26.514838207197599</v>
      </c>
      <c r="E1634">
        <f t="shared" si="1281"/>
        <v>0</v>
      </c>
      <c r="F1634">
        <f t="shared" si="1283"/>
        <v>1</v>
      </c>
      <c r="G1634">
        <f t="shared" si="1282"/>
        <v>16.463538497826875</v>
      </c>
      <c r="J1634">
        <v>1627</v>
      </c>
      <c r="K1634">
        <v>26.664902547271069</v>
      </c>
      <c r="L1634">
        <v>24.792302162917156</v>
      </c>
      <c r="N1634">
        <f t="shared" si="1284"/>
        <v>1</v>
      </c>
      <c r="O1634">
        <f t="shared" si="1285"/>
        <v>0</v>
      </c>
      <c r="P1634">
        <f t="shared" si="1286"/>
        <v>1.8726003843539125</v>
      </c>
      <c r="S1634">
        <v>1627</v>
      </c>
      <c r="T1634">
        <v>18.420224048541172</v>
      </c>
      <c r="U1634">
        <v>49.73881828430752</v>
      </c>
      <c r="W1634">
        <f t="shared" si="1287"/>
        <v>0</v>
      </c>
      <c r="X1634">
        <f t="shared" si="1288"/>
        <v>1</v>
      </c>
      <c r="Y1634">
        <f t="shared" si="1289"/>
        <v>31.318594235766348</v>
      </c>
      <c r="AB1634">
        <v>1627</v>
      </c>
      <c r="AC1634">
        <v>29.511292944400829</v>
      </c>
      <c r="AD1634">
        <v>17.202464683506903</v>
      </c>
      <c r="AF1634">
        <f t="shared" si="1290"/>
        <v>1</v>
      </c>
      <c r="AG1634">
        <f t="shared" si="1291"/>
        <v>0</v>
      </c>
      <c r="AH1634">
        <f t="shared" si="1292"/>
        <v>12.308828260893925</v>
      </c>
      <c r="AK1634">
        <v>1627</v>
      </c>
      <c r="AL1634">
        <v>30.973468562220095</v>
      </c>
      <c r="AM1634">
        <v>16.500440299173231</v>
      </c>
      <c r="AO1634">
        <f t="shared" si="1293"/>
        <v>1</v>
      </c>
      <c r="AP1634">
        <f t="shared" si="1294"/>
        <v>0</v>
      </c>
      <c r="AQ1634">
        <f t="shared" si="1295"/>
        <v>14.473028263046864</v>
      </c>
      <c r="AT1634">
        <v>1627</v>
      </c>
      <c r="AU1634">
        <v>15.929046880623632</v>
      </c>
      <c r="AV1634">
        <v>22.895980336733952</v>
      </c>
      <c r="AX1634">
        <f t="shared" si="1296"/>
        <v>0</v>
      </c>
      <c r="AY1634">
        <f t="shared" si="1297"/>
        <v>1</v>
      </c>
      <c r="AZ1634">
        <f t="shared" si="1298"/>
        <v>6.9669334561103202</v>
      </c>
      <c r="BC1634">
        <v>1627</v>
      </c>
      <c r="BD1634" t="e">
        <v>#N/A</v>
      </c>
      <c r="BE1634" t="e">
        <v>#N/A</v>
      </c>
      <c r="BG1634" t="e">
        <f t="shared" si="1299"/>
        <v>#N/A</v>
      </c>
      <c r="BH1634" t="e">
        <f t="shared" si="1300"/>
        <v>#N/A</v>
      </c>
      <c r="BI1634" t="e">
        <f t="shared" si="1301"/>
        <v>#N/A</v>
      </c>
      <c r="BL1634">
        <v>1627</v>
      </c>
      <c r="BM1634">
        <v>22.566156391696701</v>
      </c>
      <c r="BN1634">
        <v>11.524180772704648</v>
      </c>
      <c r="BP1634">
        <f t="shared" si="1302"/>
        <v>1</v>
      </c>
      <c r="BQ1634">
        <f t="shared" si="1303"/>
        <v>0</v>
      </c>
      <c r="BR1634">
        <f t="shared" si="1304"/>
        <v>11.041975618992053</v>
      </c>
      <c r="BU1634">
        <v>1627</v>
      </c>
      <c r="BV1634">
        <v>16.820620075410854</v>
      </c>
      <c r="BW1634">
        <v>16.386501325709922</v>
      </c>
      <c r="BY1634">
        <f t="shared" si="1305"/>
        <v>1</v>
      </c>
      <c r="BZ1634">
        <f t="shared" si="1306"/>
        <v>0</v>
      </c>
      <c r="CA1634">
        <f t="shared" si="1307"/>
        <v>0.43411874970093223</v>
      </c>
      <c r="CD1634">
        <v>1627</v>
      </c>
      <c r="CE1634">
        <v>19.663828071421115</v>
      </c>
      <c r="CF1634">
        <v>32.523179778174786</v>
      </c>
      <c r="CH1634">
        <f t="shared" si="1308"/>
        <v>0</v>
      </c>
      <c r="CI1634">
        <f t="shared" si="1309"/>
        <v>1</v>
      </c>
      <c r="CJ1634">
        <f t="shared" si="1310"/>
        <v>12.859351706753671</v>
      </c>
      <c r="CM1634">
        <v>1627</v>
      </c>
      <c r="CN1634">
        <v>18.940756275588466</v>
      </c>
      <c r="CO1634">
        <v>12.0482587457577</v>
      </c>
      <c r="CQ1634">
        <f t="shared" si="1311"/>
        <v>1</v>
      </c>
      <c r="CR1634">
        <f t="shared" si="1312"/>
        <v>0</v>
      </c>
      <c r="CS1634">
        <f t="shared" si="1313"/>
        <v>6.8924975298307665</v>
      </c>
      <c r="CV1634">
        <v>1627</v>
      </c>
      <c r="CW1634">
        <v>25.5331517249131</v>
      </c>
      <c r="CX1634">
        <v>16.277869586906672</v>
      </c>
      <c r="CZ1634">
        <f t="shared" si="1314"/>
        <v>1</v>
      </c>
      <c r="DA1634">
        <f t="shared" si="1315"/>
        <v>0</v>
      </c>
      <c r="DB1634">
        <f t="shared" si="1316"/>
        <v>9.2552821380064287</v>
      </c>
      <c r="DE1634">
        <v>1627</v>
      </c>
      <c r="DF1634">
        <v>27.105780603254324</v>
      </c>
      <c r="DG1634">
        <v>27.627253999308138</v>
      </c>
      <c r="DI1634">
        <f t="shared" si="1317"/>
        <v>0</v>
      </c>
      <c r="DJ1634">
        <f t="shared" si="1318"/>
        <v>1</v>
      </c>
      <c r="DK1634">
        <f t="shared" si="1319"/>
        <v>0.52147339605381404</v>
      </c>
      <c r="DN1634">
        <v>1627</v>
      </c>
      <c r="DO1634">
        <v>19.287407776085963</v>
      </c>
      <c r="DP1634">
        <v>25.294890850300092</v>
      </c>
      <c r="DR1634">
        <f t="shared" si="1320"/>
        <v>0</v>
      </c>
      <c r="DS1634">
        <f t="shared" si="1321"/>
        <v>1</v>
      </c>
      <c r="DT1634">
        <f t="shared" si="1322"/>
        <v>6.0074830742141287</v>
      </c>
      <c r="DW1634">
        <v>1627</v>
      </c>
      <c r="DX1634">
        <v>25.888179610058472</v>
      </c>
      <c r="DY1634">
        <v>29.268340625139302</v>
      </c>
      <c r="EA1634">
        <f t="shared" si="1323"/>
        <v>0</v>
      </c>
      <c r="EB1634">
        <f t="shared" si="1324"/>
        <v>1</v>
      </c>
      <c r="EC1634">
        <f t="shared" si="1325"/>
        <v>3.3801610150808301</v>
      </c>
      <c r="EF1634">
        <v>1627</v>
      </c>
      <c r="EG1634">
        <v>25.851212411787774</v>
      </c>
      <c r="EH1634">
        <v>15.160623258617003</v>
      </c>
      <c r="EJ1634">
        <f t="shared" si="1326"/>
        <v>1</v>
      </c>
      <c r="EK1634">
        <f t="shared" si="1327"/>
        <v>0</v>
      </c>
      <c r="EL1634">
        <f t="shared" si="1328"/>
        <v>10.690589153170771</v>
      </c>
      <c r="EO1634">
        <v>1627</v>
      </c>
      <c r="EP1634">
        <v>23.06994307430201</v>
      </c>
      <c r="EQ1634">
        <v>44.997443643551435</v>
      </c>
      <c r="ES1634">
        <f t="shared" si="1329"/>
        <v>0</v>
      </c>
      <c r="ET1634">
        <f t="shared" si="1330"/>
        <v>1</v>
      </c>
      <c r="EU1634">
        <f t="shared" si="1331"/>
        <v>21.927500569249425</v>
      </c>
    </row>
    <row r="1635" spans="1:151" x14ac:dyDescent="0.25">
      <c r="A1635">
        <v>1628</v>
      </c>
      <c r="B1635">
        <v>11.46224600822846</v>
      </c>
      <c r="C1635">
        <v>18.337430347359572</v>
      </c>
      <c r="E1635">
        <f t="shared" si="1281"/>
        <v>0</v>
      </c>
      <c r="F1635">
        <f t="shared" si="1283"/>
        <v>1</v>
      </c>
      <c r="G1635">
        <f t="shared" si="1282"/>
        <v>6.8751843391311116</v>
      </c>
      <c r="J1635">
        <v>1628</v>
      </c>
      <c r="K1635">
        <v>22.799990103702889</v>
      </c>
      <c r="L1635">
        <v>27.361169783500081</v>
      </c>
      <c r="N1635">
        <f t="shared" si="1284"/>
        <v>0</v>
      </c>
      <c r="O1635">
        <f t="shared" si="1285"/>
        <v>1</v>
      </c>
      <c r="P1635">
        <f t="shared" si="1286"/>
        <v>4.561179679797192</v>
      </c>
      <c r="S1635">
        <v>1628</v>
      </c>
      <c r="T1635">
        <v>17.06556722714782</v>
      </c>
      <c r="U1635">
        <v>30.304882393194728</v>
      </c>
      <c r="W1635">
        <f t="shared" si="1287"/>
        <v>0</v>
      </c>
      <c r="X1635">
        <f t="shared" si="1288"/>
        <v>1</v>
      </c>
      <c r="Y1635">
        <f t="shared" si="1289"/>
        <v>13.239315166046907</v>
      </c>
      <c r="AB1635">
        <v>1628</v>
      </c>
      <c r="AC1635">
        <v>36.329737668714444</v>
      </c>
      <c r="AD1635">
        <v>18.502394772416345</v>
      </c>
      <c r="AF1635">
        <f t="shared" si="1290"/>
        <v>1</v>
      </c>
      <c r="AG1635">
        <f t="shared" si="1291"/>
        <v>0</v>
      </c>
      <c r="AH1635">
        <f t="shared" si="1292"/>
        <v>17.827342896298099</v>
      </c>
      <c r="AK1635">
        <v>1628</v>
      </c>
      <c r="AL1635">
        <v>36.075201074606682</v>
      </c>
      <c r="AM1635">
        <v>36.227924862344793</v>
      </c>
      <c r="AO1635">
        <f t="shared" si="1293"/>
        <v>0</v>
      </c>
      <c r="AP1635">
        <f t="shared" si="1294"/>
        <v>1</v>
      </c>
      <c r="AQ1635">
        <f t="shared" si="1295"/>
        <v>0.15272378773811113</v>
      </c>
      <c r="AT1635">
        <v>1628</v>
      </c>
      <c r="AU1635">
        <v>17.137488333589449</v>
      </c>
      <c r="AV1635">
        <v>20.348721365015138</v>
      </c>
      <c r="AX1635">
        <f t="shared" si="1296"/>
        <v>0</v>
      </c>
      <c r="AY1635">
        <f t="shared" si="1297"/>
        <v>1</v>
      </c>
      <c r="AZ1635">
        <f t="shared" si="1298"/>
        <v>3.2112330314256887</v>
      </c>
      <c r="BC1635">
        <v>1628</v>
      </c>
      <c r="BD1635" t="e">
        <v>#N/A</v>
      </c>
      <c r="BE1635" t="e">
        <v>#N/A</v>
      </c>
      <c r="BG1635" t="e">
        <f t="shared" si="1299"/>
        <v>#N/A</v>
      </c>
      <c r="BH1635" t="e">
        <f t="shared" si="1300"/>
        <v>#N/A</v>
      </c>
      <c r="BI1635" t="e">
        <f t="shared" si="1301"/>
        <v>#N/A</v>
      </c>
      <c r="BL1635">
        <v>1628</v>
      </c>
      <c r="BM1635">
        <v>19.918546949601811</v>
      </c>
      <c r="BN1635">
        <v>9.6508922488121769</v>
      </c>
      <c r="BP1635">
        <f t="shared" si="1302"/>
        <v>1</v>
      </c>
      <c r="BQ1635">
        <f t="shared" si="1303"/>
        <v>0</v>
      </c>
      <c r="BR1635">
        <f t="shared" si="1304"/>
        <v>10.267654700789635</v>
      </c>
      <c r="BU1635">
        <v>1628</v>
      </c>
      <c r="BV1635">
        <v>21.370779346759832</v>
      </c>
      <c r="BW1635">
        <v>23.136694722053605</v>
      </c>
      <c r="BY1635">
        <f t="shared" si="1305"/>
        <v>0</v>
      </c>
      <c r="BZ1635">
        <f t="shared" si="1306"/>
        <v>1</v>
      </c>
      <c r="CA1635">
        <f t="shared" si="1307"/>
        <v>1.7659153752937726</v>
      </c>
      <c r="CD1635">
        <v>1628</v>
      </c>
      <c r="CE1635">
        <v>32.771803949143354</v>
      </c>
      <c r="CF1635">
        <v>18.483259490137904</v>
      </c>
      <c r="CH1635">
        <f t="shared" si="1308"/>
        <v>1</v>
      </c>
      <c r="CI1635">
        <f t="shared" si="1309"/>
        <v>0</v>
      </c>
      <c r="CJ1635">
        <f t="shared" si="1310"/>
        <v>14.28854445900545</v>
      </c>
      <c r="CM1635">
        <v>1628</v>
      </c>
      <c r="CN1635">
        <v>15.553254934409695</v>
      </c>
      <c r="CO1635">
        <v>27.386744977303067</v>
      </c>
      <c r="CQ1635">
        <f t="shared" si="1311"/>
        <v>0</v>
      </c>
      <c r="CR1635">
        <f t="shared" si="1312"/>
        <v>1</v>
      </c>
      <c r="CS1635">
        <f t="shared" si="1313"/>
        <v>11.833490042893372</v>
      </c>
      <c r="CV1635">
        <v>1628</v>
      </c>
      <c r="CW1635">
        <v>20.487074067671607</v>
      </c>
      <c r="CX1635">
        <v>22.543232081677136</v>
      </c>
      <c r="CZ1635">
        <f t="shared" si="1314"/>
        <v>0</v>
      </c>
      <c r="DA1635">
        <f t="shared" si="1315"/>
        <v>1</v>
      </c>
      <c r="DB1635">
        <f t="shared" si="1316"/>
        <v>2.0561580140055291</v>
      </c>
      <c r="DE1635">
        <v>1628</v>
      </c>
      <c r="DF1635">
        <v>12.611885188742376</v>
      </c>
      <c r="DG1635">
        <v>20.495819915741535</v>
      </c>
      <c r="DI1635">
        <f t="shared" si="1317"/>
        <v>0</v>
      </c>
      <c r="DJ1635">
        <f t="shared" si="1318"/>
        <v>1</v>
      </c>
      <c r="DK1635">
        <f t="shared" si="1319"/>
        <v>7.8839347269991595</v>
      </c>
      <c r="DN1635">
        <v>1628</v>
      </c>
      <c r="DO1635">
        <v>21.994079867734921</v>
      </c>
      <c r="DP1635">
        <v>19.519403746814699</v>
      </c>
      <c r="DR1635">
        <f t="shared" si="1320"/>
        <v>1</v>
      </c>
      <c r="DS1635">
        <f t="shared" si="1321"/>
        <v>0</v>
      </c>
      <c r="DT1635">
        <f t="shared" si="1322"/>
        <v>2.4746761209202219</v>
      </c>
      <c r="DW1635">
        <v>1628</v>
      </c>
      <c r="DX1635">
        <v>12.437764031750868</v>
      </c>
      <c r="DY1635">
        <v>22.594162524062796</v>
      </c>
      <c r="EA1635">
        <f t="shared" si="1323"/>
        <v>0</v>
      </c>
      <c r="EB1635">
        <f t="shared" si="1324"/>
        <v>1</v>
      </c>
      <c r="EC1635">
        <f t="shared" si="1325"/>
        <v>10.156398492311927</v>
      </c>
      <c r="EF1635">
        <v>1628</v>
      </c>
      <c r="EG1635">
        <v>25.786773011153848</v>
      </c>
      <c r="EH1635">
        <v>13.510905436696326</v>
      </c>
      <c r="EJ1635">
        <f t="shared" si="1326"/>
        <v>1</v>
      </c>
      <c r="EK1635">
        <f t="shared" si="1327"/>
        <v>0</v>
      </c>
      <c r="EL1635">
        <f t="shared" si="1328"/>
        <v>12.275867574457521</v>
      </c>
      <c r="EO1635">
        <v>1628</v>
      </c>
      <c r="EP1635">
        <v>23.085109557003502</v>
      </c>
      <c r="EQ1635">
        <v>29.818721069439309</v>
      </c>
      <c r="ES1635">
        <f t="shared" si="1329"/>
        <v>0</v>
      </c>
      <c r="ET1635">
        <f t="shared" si="1330"/>
        <v>1</v>
      </c>
      <c r="EU1635">
        <f t="shared" si="1331"/>
        <v>6.7336115124358074</v>
      </c>
    </row>
    <row r="1636" spans="1:151" x14ac:dyDescent="0.25">
      <c r="A1636">
        <v>1629</v>
      </c>
      <c r="B1636">
        <v>10.004207269925434</v>
      </c>
      <c r="C1636">
        <v>27.180496693983986</v>
      </c>
      <c r="E1636">
        <f t="shared" si="1281"/>
        <v>0</v>
      </c>
      <c r="F1636">
        <f t="shared" si="1283"/>
        <v>1</v>
      </c>
      <c r="G1636">
        <f t="shared" si="1282"/>
        <v>17.176289424058552</v>
      </c>
      <c r="J1636">
        <v>1629</v>
      </c>
      <c r="K1636">
        <v>25.287930859239268</v>
      </c>
      <c r="L1636">
        <v>22.520823609287262</v>
      </c>
      <c r="N1636">
        <f t="shared" si="1284"/>
        <v>1</v>
      </c>
      <c r="O1636">
        <f t="shared" si="1285"/>
        <v>0</v>
      </c>
      <c r="P1636">
        <f t="shared" si="1286"/>
        <v>2.7671072499520051</v>
      </c>
      <c r="S1636">
        <v>1629</v>
      </c>
      <c r="T1636">
        <v>17.01534203528573</v>
      </c>
      <c r="U1636">
        <v>5.1997751209494609</v>
      </c>
      <c r="W1636">
        <f t="shared" si="1287"/>
        <v>1</v>
      </c>
      <c r="X1636">
        <f t="shared" si="1288"/>
        <v>0</v>
      </c>
      <c r="Y1636">
        <f t="shared" si="1289"/>
        <v>11.815566914336269</v>
      </c>
      <c r="AB1636">
        <v>1629</v>
      </c>
      <c r="AC1636">
        <v>17.773889242623536</v>
      </c>
      <c r="AD1636">
        <v>16.84297786061817</v>
      </c>
      <c r="AF1636">
        <f t="shared" si="1290"/>
        <v>1</v>
      </c>
      <c r="AG1636">
        <f t="shared" si="1291"/>
        <v>0</v>
      </c>
      <c r="AH1636">
        <f t="shared" si="1292"/>
        <v>0.93091138200536605</v>
      </c>
      <c r="AK1636">
        <v>1629</v>
      </c>
      <c r="AL1636">
        <v>27.83215072290858</v>
      </c>
      <c r="AM1636">
        <v>44.005040695587965</v>
      </c>
      <c r="AO1636">
        <f t="shared" si="1293"/>
        <v>0</v>
      </c>
      <c r="AP1636">
        <f t="shared" si="1294"/>
        <v>1</v>
      </c>
      <c r="AQ1636">
        <f t="shared" si="1295"/>
        <v>16.172889972679386</v>
      </c>
      <c r="AT1636">
        <v>1629</v>
      </c>
      <c r="AU1636">
        <v>17.6313284493182</v>
      </c>
      <c r="AV1636">
        <v>24.724651302185521</v>
      </c>
      <c r="AX1636">
        <f t="shared" si="1296"/>
        <v>0</v>
      </c>
      <c r="AY1636">
        <f t="shared" si="1297"/>
        <v>1</v>
      </c>
      <c r="AZ1636">
        <f t="shared" si="1298"/>
        <v>7.0933228528673204</v>
      </c>
      <c r="BC1636">
        <v>1629</v>
      </c>
      <c r="BD1636" t="e">
        <v>#N/A</v>
      </c>
      <c r="BE1636" t="e">
        <v>#N/A</v>
      </c>
      <c r="BG1636" t="e">
        <f t="shared" si="1299"/>
        <v>#N/A</v>
      </c>
      <c r="BH1636" t="e">
        <f t="shared" si="1300"/>
        <v>#N/A</v>
      </c>
      <c r="BI1636" t="e">
        <f t="shared" si="1301"/>
        <v>#N/A</v>
      </c>
      <c r="BL1636">
        <v>1629</v>
      </c>
      <c r="BM1636">
        <v>23.505883148281939</v>
      </c>
      <c r="BN1636">
        <v>10.250086055316048</v>
      </c>
      <c r="BP1636">
        <f t="shared" si="1302"/>
        <v>1</v>
      </c>
      <c r="BQ1636">
        <f t="shared" si="1303"/>
        <v>0</v>
      </c>
      <c r="BR1636">
        <f t="shared" si="1304"/>
        <v>13.25579709296589</v>
      </c>
      <c r="BU1636">
        <v>1629</v>
      </c>
      <c r="BV1636">
        <v>15.938275818466444</v>
      </c>
      <c r="BW1636">
        <v>29.398634893535792</v>
      </c>
      <c r="BY1636">
        <f t="shared" si="1305"/>
        <v>0</v>
      </c>
      <c r="BZ1636">
        <f t="shared" si="1306"/>
        <v>1</v>
      </c>
      <c r="CA1636">
        <f t="shared" si="1307"/>
        <v>13.460359075069348</v>
      </c>
      <c r="CD1636">
        <v>1629</v>
      </c>
      <c r="CE1636">
        <v>31.10671257303331</v>
      </c>
      <c r="CF1636">
        <v>23.421157775411483</v>
      </c>
      <c r="CH1636">
        <f t="shared" si="1308"/>
        <v>1</v>
      </c>
      <c r="CI1636">
        <f t="shared" si="1309"/>
        <v>0</v>
      </c>
      <c r="CJ1636">
        <f t="shared" si="1310"/>
        <v>7.6855547976218261</v>
      </c>
      <c r="CM1636">
        <v>1629</v>
      </c>
      <c r="CN1636">
        <v>16.613237626449866</v>
      </c>
      <c r="CO1636">
        <v>24.727291409477079</v>
      </c>
      <c r="CQ1636">
        <f t="shared" si="1311"/>
        <v>0</v>
      </c>
      <c r="CR1636">
        <f t="shared" si="1312"/>
        <v>1</v>
      </c>
      <c r="CS1636">
        <f t="shared" si="1313"/>
        <v>8.114053783027213</v>
      </c>
      <c r="CV1636">
        <v>1629</v>
      </c>
      <c r="CW1636">
        <v>21.2879968114684</v>
      </c>
      <c r="CX1636">
        <v>18.968390449172503</v>
      </c>
      <c r="CZ1636">
        <f t="shared" si="1314"/>
        <v>1</v>
      </c>
      <c r="DA1636">
        <f t="shared" si="1315"/>
        <v>0</v>
      </c>
      <c r="DB1636">
        <f t="shared" si="1316"/>
        <v>2.3196063622958967</v>
      </c>
      <c r="DE1636">
        <v>1629</v>
      </c>
      <c r="DF1636">
        <v>7.6703217706208378</v>
      </c>
      <c r="DG1636">
        <v>34.746240196488877</v>
      </c>
      <c r="DI1636">
        <f t="shared" si="1317"/>
        <v>0</v>
      </c>
      <c r="DJ1636">
        <f t="shared" si="1318"/>
        <v>1</v>
      </c>
      <c r="DK1636">
        <f t="shared" si="1319"/>
        <v>27.075918425868039</v>
      </c>
      <c r="DN1636">
        <v>1629</v>
      </c>
      <c r="DO1636">
        <v>25.948832432426109</v>
      </c>
      <c r="DP1636">
        <v>21.719262033864212</v>
      </c>
      <c r="DR1636">
        <f t="shared" si="1320"/>
        <v>1</v>
      </c>
      <c r="DS1636">
        <f t="shared" si="1321"/>
        <v>0</v>
      </c>
      <c r="DT1636">
        <f t="shared" si="1322"/>
        <v>4.2295703985618971</v>
      </c>
      <c r="DW1636">
        <v>1629</v>
      </c>
      <c r="DX1636">
        <v>19.774156716885248</v>
      </c>
      <c r="DY1636">
        <v>14.950785420055166</v>
      </c>
      <c r="EA1636">
        <f t="shared" si="1323"/>
        <v>1</v>
      </c>
      <c r="EB1636">
        <f t="shared" si="1324"/>
        <v>0</v>
      </c>
      <c r="EC1636">
        <f t="shared" si="1325"/>
        <v>4.8233712968300821</v>
      </c>
      <c r="EF1636">
        <v>1629</v>
      </c>
      <c r="EG1636">
        <v>23.157624136160745</v>
      </c>
      <c r="EH1636">
        <v>14.238677174737253</v>
      </c>
      <c r="EJ1636">
        <f t="shared" si="1326"/>
        <v>1</v>
      </c>
      <c r="EK1636">
        <f t="shared" si="1327"/>
        <v>0</v>
      </c>
      <c r="EL1636">
        <f t="shared" si="1328"/>
        <v>8.918946961423492</v>
      </c>
      <c r="EO1636">
        <v>1629</v>
      </c>
      <c r="EP1636">
        <v>20.988192566480496</v>
      </c>
      <c r="EQ1636">
        <v>36.539326105491099</v>
      </c>
      <c r="ES1636">
        <f t="shared" si="1329"/>
        <v>0</v>
      </c>
      <c r="ET1636">
        <f t="shared" si="1330"/>
        <v>1</v>
      </c>
      <c r="EU1636">
        <f t="shared" si="1331"/>
        <v>15.551133539010603</v>
      </c>
    </row>
    <row r="1637" spans="1:151" x14ac:dyDescent="0.25">
      <c r="A1637">
        <v>1630</v>
      </c>
      <c r="B1637">
        <v>10.650285904753535</v>
      </c>
      <c r="C1637">
        <v>19.303451126842752</v>
      </c>
      <c r="E1637">
        <f t="shared" si="1281"/>
        <v>0</v>
      </c>
      <c r="F1637">
        <f t="shared" si="1283"/>
        <v>1</v>
      </c>
      <c r="G1637">
        <f t="shared" si="1282"/>
        <v>8.6531652220892177</v>
      </c>
      <c r="J1637">
        <v>1630</v>
      </c>
      <c r="K1637">
        <v>15.585105380822</v>
      </c>
      <c r="L1637">
        <v>27.912511640276616</v>
      </c>
      <c r="N1637">
        <f t="shared" si="1284"/>
        <v>0</v>
      </c>
      <c r="O1637">
        <f t="shared" si="1285"/>
        <v>1</v>
      </c>
      <c r="P1637">
        <f t="shared" si="1286"/>
        <v>12.327406259454616</v>
      </c>
      <c r="S1637">
        <v>1630</v>
      </c>
      <c r="T1637">
        <v>18.002525701483471</v>
      </c>
      <c r="U1637">
        <v>33.120812162041524</v>
      </c>
      <c r="W1637">
        <f t="shared" si="1287"/>
        <v>0</v>
      </c>
      <c r="X1637">
        <f t="shared" si="1288"/>
        <v>1</v>
      </c>
      <c r="Y1637">
        <f t="shared" si="1289"/>
        <v>15.118286460558053</v>
      </c>
      <c r="AB1637">
        <v>1630</v>
      </c>
      <c r="AC1637">
        <v>22.4476251698113</v>
      </c>
      <c r="AD1637">
        <v>17.088404587667362</v>
      </c>
      <c r="AF1637">
        <f t="shared" si="1290"/>
        <v>1</v>
      </c>
      <c r="AG1637">
        <f t="shared" si="1291"/>
        <v>0</v>
      </c>
      <c r="AH1637">
        <f t="shared" si="1292"/>
        <v>5.3592205821439372</v>
      </c>
      <c r="AK1637">
        <v>1630</v>
      </c>
      <c r="AL1637">
        <v>19.491527657054561</v>
      </c>
      <c r="AM1637">
        <v>26.280330940837398</v>
      </c>
      <c r="AO1637">
        <f t="shared" si="1293"/>
        <v>0</v>
      </c>
      <c r="AP1637">
        <f t="shared" si="1294"/>
        <v>1</v>
      </c>
      <c r="AQ1637">
        <f t="shared" si="1295"/>
        <v>6.7888032837828369</v>
      </c>
      <c r="AT1637">
        <v>1630</v>
      </c>
      <c r="AU1637">
        <v>22.338442326118258</v>
      </c>
      <c r="AV1637">
        <v>20.027956882307436</v>
      </c>
      <c r="AX1637">
        <f t="shared" si="1296"/>
        <v>1</v>
      </c>
      <c r="AY1637">
        <f t="shared" si="1297"/>
        <v>0</v>
      </c>
      <c r="AZ1637">
        <f t="shared" si="1298"/>
        <v>2.3104854438108227</v>
      </c>
      <c r="BC1637">
        <v>1630</v>
      </c>
      <c r="BD1637" t="e">
        <v>#N/A</v>
      </c>
      <c r="BE1637" t="e">
        <v>#N/A</v>
      </c>
      <c r="BG1637" t="e">
        <f t="shared" si="1299"/>
        <v>#N/A</v>
      </c>
      <c r="BH1637" t="e">
        <f t="shared" si="1300"/>
        <v>#N/A</v>
      </c>
      <c r="BI1637" t="e">
        <f t="shared" si="1301"/>
        <v>#N/A</v>
      </c>
      <c r="BL1637">
        <v>1630</v>
      </c>
      <c r="BM1637">
        <v>30.616970263641299</v>
      </c>
      <c r="BN1637">
        <v>10.961002131175103</v>
      </c>
      <c r="BP1637">
        <f t="shared" si="1302"/>
        <v>1</v>
      </c>
      <c r="BQ1637">
        <f t="shared" si="1303"/>
        <v>0</v>
      </c>
      <c r="BR1637">
        <f t="shared" si="1304"/>
        <v>19.655968132466196</v>
      </c>
      <c r="BU1637">
        <v>1630</v>
      </c>
      <c r="BV1637">
        <v>24.268925739360252</v>
      </c>
      <c r="BW1637">
        <v>25.585528732851419</v>
      </c>
      <c r="BY1637">
        <f t="shared" si="1305"/>
        <v>0</v>
      </c>
      <c r="BZ1637">
        <f t="shared" si="1306"/>
        <v>1</v>
      </c>
      <c r="CA1637">
        <f t="shared" si="1307"/>
        <v>1.3166029934911663</v>
      </c>
      <c r="CD1637">
        <v>1630</v>
      </c>
      <c r="CE1637">
        <v>18.121777948183578</v>
      </c>
      <c r="CF1637">
        <v>10.85230082948055</v>
      </c>
      <c r="CH1637">
        <f t="shared" si="1308"/>
        <v>1</v>
      </c>
      <c r="CI1637">
        <f t="shared" si="1309"/>
        <v>0</v>
      </c>
      <c r="CJ1637">
        <f t="shared" si="1310"/>
        <v>7.269477118703028</v>
      </c>
      <c r="CM1637">
        <v>1630</v>
      </c>
      <c r="CN1637">
        <v>21.723811535096747</v>
      </c>
      <c r="CO1637">
        <v>17.792669778348781</v>
      </c>
      <c r="CQ1637">
        <f t="shared" si="1311"/>
        <v>1</v>
      </c>
      <c r="CR1637">
        <f t="shared" si="1312"/>
        <v>0</v>
      </c>
      <c r="CS1637">
        <f t="shared" si="1313"/>
        <v>3.9311417567479658</v>
      </c>
      <c r="CV1637">
        <v>1630</v>
      </c>
      <c r="CW1637">
        <v>20.829501568050127</v>
      </c>
      <c r="CX1637">
        <v>14.083814028580541</v>
      </c>
      <c r="CZ1637">
        <f t="shared" si="1314"/>
        <v>1</v>
      </c>
      <c r="DA1637">
        <f t="shared" si="1315"/>
        <v>0</v>
      </c>
      <c r="DB1637">
        <f t="shared" si="1316"/>
        <v>6.7456875394695857</v>
      </c>
      <c r="DE1637">
        <v>1630</v>
      </c>
      <c r="DF1637">
        <v>11.219144926977105</v>
      </c>
      <c r="DG1637">
        <v>23.71069494538574</v>
      </c>
      <c r="DI1637">
        <f t="shared" si="1317"/>
        <v>0</v>
      </c>
      <c r="DJ1637">
        <f t="shared" si="1318"/>
        <v>1</v>
      </c>
      <c r="DK1637">
        <f t="shared" si="1319"/>
        <v>12.491550018408635</v>
      </c>
      <c r="DN1637">
        <v>1630</v>
      </c>
      <c r="DO1637">
        <v>23.025234020437484</v>
      </c>
      <c r="DP1637">
        <v>14.898092807694598</v>
      </c>
      <c r="DR1637">
        <f t="shared" si="1320"/>
        <v>1</v>
      </c>
      <c r="DS1637">
        <f t="shared" si="1321"/>
        <v>0</v>
      </c>
      <c r="DT1637">
        <f t="shared" si="1322"/>
        <v>8.1271412127428864</v>
      </c>
      <c r="DW1637">
        <v>1630</v>
      </c>
      <c r="DX1637">
        <v>15.214999305442619</v>
      </c>
      <c r="DY1637">
        <v>27.688330690498415</v>
      </c>
      <c r="EA1637">
        <f t="shared" si="1323"/>
        <v>0</v>
      </c>
      <c r="EB1637">
        <f t="shared" si="1324"/>
        <v>1</v>
      </c>
      <c r="EC1637">
        <f t="shared" si="1325"/>
        <v>12.473331385055795</v>
      </c>
      <c r="EF1637">
        <v>1630</v>
      </c>
      <c r="EG1637">
        <v>24.414115344554602</v>
      </c>
      <c r="EH1637">
        <v>13.209132288189277</v>
      </c>
      <c r="EJ1637">
        <f t="shared" si="1326"/>
        <v>1</v>
      </c>
      <c r="EK1637">
        <f t="shared" si="1327"/>
        <v>0</v>
      </c>
      <c r="EL1637">
        <f t="shared" si="1328"/>
        <v>11.204983056365325</v>
      </c>
      <c r="EO1637">
        <v>1630</v>
      </c>
      <c r="EP1637">
        <v>21.169826312391155</v>
      </c>
      <c r="EQ1637">
        <v>18.612599997037734</v>
      </c>
      <c r="ES1637">
        <f t="shared" si="1329"/>
        <v>1</v>
      </c>
      <c r="ET1637">
        <f t="shared" si="1330"/>
        <v>0</v>
      </c>
      <c r="EU1637">
        <f t="shared" si="1331"/>
        <v>2.5572263153534216</v>
      </c>
    </row>
    <row r="1638" spans="1:151" x14ac:dyDescent="0.25">
      <c r="A1638">
        <v>1631</v>
      </c>
      <c r="B1638">
        <v>13.014260316836916</v>
      </c>
      <c r="C1638">
        <v>21.04232200575477</v>
      </c>
      <c r="E1638">
        <f t="shared" si="1281"/>
        <v>0</v>
      </c>
      <c r="F1638">
        <f t="shared" si="1283"/>
        <v>1</v>
      </c>
      <c r="G1638">
        <f t="shared" si="1282"/>
        <v>8.0280616889178535</v>
      </c>
      <c r="J1638">
        <v>1631</v>
      </c>
      <c r="K1638">
        <v>28.957484333387267</v>
      </c>
      <c r="L1638">
        <v>29.50679334771403</v>
      </c>
      <c r="N1638">
        <f t="shared" si="1284"/>
        <v>0</v>
      </c>
      <c r="O1638">
        <f t="shared" si="1285"/>
        <v>1</v>
      </c>
      <c r="P1638">
        <f t="shared" si="1286"/>
        <v>0.54930901432676293</v>
      </c>
      <c r="S1638">
        <v>1631</v>
      </c>
      <c r="T1638">
        <v>25.26402697840453</v>
      </c>
      <c r="U1638">
        <v>35.768109309427992</v>
      </c>
      <c r="W1638">
        <f t="shared" si="1287"/>
        <v>0</v>
      </c>
      <c r="X1638">
        <f t="shared" si="1288"/>
        <v>1</v>
      </c>
      <c r="Y1638">
        <f t="shared" si="1289"/>
        <v>10.504082331023461</v>
      </c>
      <c r="AB1638">
        <v>1631</v>
      </c>
      <c r="AC1638">
        <v>18.974086327650053</v>
      </c>
      <c r="AD1638">
        <v>16.752729928717329</v>
      </c>
      <c r="AF1638">
        <f t="shared" si="1290"/>
        <v>1</v>
      </c>
      <c r="AG1638">
        <f t="shared" si="1291"/>
        <v>0</v>
      </c>
      <c r="AH1638">
        <f t="shared" si="1292"/>
        <v>2.2213563989327234</v>
      </c>
      <c r="AK1638">
        <v>1631</v>
      </c>
      <c r="AL1638">
        <v>21.726534515354558</v>
      </c>
      <c r="AM1638">
        <v>35.582669792594658</v>
      </c>
      <c r="AO1638">
        <f t="shared" si="1293"/>
        <v>0</v>
      </c>
      <c r="AP1638">
        <f t="shared" si="1294"/>
        <v>1</v>
      </c>
      <c r="AQ1638">
        <f t="shared" si="1295"/>
        <v>13.856135277240099</v>
      </c>
      <c r="AT1638">
        <v>1631</v>
      </c>
      <c r="AU1638">
        <v>22.10058693592406</v>
      </c>
      <c r="AV1638">
        <v>14.224539507935635</v>
      </c>
      <c r="AX1638">
        <f t="shared" si="1296"/>
        <v>1</v>
      </c>
      <c r="AY1638">
        <f t="shared" si="1297"/>
        <v>0</v>
      </c>
      <c r="AZ1638">
        <f t="shared" si="1298"/>
        <v>7.8760474279884249</v>
      </c>
      <c r="BC1638">
        <v>1631</v>
      </c>
      <c r="BD1638" t="e">
        <v>#N/A</v>
      </c>
      <c r="BE1638" t="e">
        <v>#N/A</v>
      </c>
      <c r="BG1638" t="e">
        <f t="shared" si="1299"/>
        <v>#N/A</v>
      </c>
      <c r="BH1638" t="e">
        <f t="shared" si="1300"/>
        <v>#N/A</v>
      </c>
      <c r="BI1638" t="e">
        <f t="shared" si="1301"/>
        <v>#N/A</v>
      </c>
      <c r="BL1638">
        <v>1631</v>
      </c>
      <c r="BM1638">
        <v>28.125919103221971</v>
      </c>
      <c r="BN1638">
        <v>12.98218224860263</v>
      </c>
      <c r="BP1638">
        <f t="shared" si="1302"/>
        <v>1</v>
      </c>
      <c r="BQ1638">
        <f t="shared" si="1303"/>
        <v>0</v>
      </c>
      <c r="BR1638">
        <f t="shared" si="1304"/>
        <v>15.143736854619341</v>
      </c>
      <c r="BU1638">
        <v>1631</v>
      </c>
      <c r="BV1638">
        <v>24.420849202378992</v>
      </c>
      <c r="BW1638">
        <v>25.73431915920245</v>
      </c>
      <c r="BY1638">
        <f t="shared" si="1305"/>
        <v>0</v>
      </c>
      <c r="BZ1638">
        <f t="shared" si="1306"/>
        <v>1</v>
      </c>
      <c r="CA1638">
        <f t="shared" si="1307"/>
        <v>1.3134699568234574</v>
      </c>
      <c r="CD1638">
        <v>1631</v>
      </c>
      <c r="CE1638">
        <v>24.355231518336012</v>
      </c>
      <c r="CF1638">
        <v>30.055802826444097</v>
      </c>
      <c r="CH1638">
        <f t="shared" si="1308"/>
        <v>0</v>
      </c>
      <c r="CI1638">
        <f t="shared" si="1309"/>
        <v>1</v>
      </c>
      <c r="CJ1638">
        <f t="shared" si="1310"/>
        <v>5.7005713081080849</v>
      </c>
      <c r="CM1638">
        <v>1631</v>
      </c>
      <c r="CN1638">
        <v>20.794543402823567</v>
      </c>
      <c r="CO1638">
        <v>23.029413144399136</v>
      </c>
      <c r="CQ1638">
        <f t="shared" si="1311"/>
        <v>0</v>
      </c>
      <c r="CR1638">
        <f t="shared" si="1312"/>
        <v>1</v>
      </c>
      <c r="CS1638">
        <f t="shared" si="1313"/>
        <v>2.2348697415755687</v>
      </c>
      <c r="CV1638">
        <v>1631</v>
      </c>
      <c r="CW1638">
        <v>17.329318321339777</v>
      </c>
      <c r="CX1638">
        <v>22.777787327466392</v>
      </c>
      <c r="CZ1638">
        <f t="shared" si="1314"/>
        <v>0</v>
      </c>
      <c r="DA1638">
        <f t="shared" si="1315"/>
        <v>1</v>
      </c>
      <c r="DB1638">
        <f t="shared" si="1316"/>
        <v>5.448469006126615</v>
      </c>
      <c r="DE1638">
        <v>1631</v>
      </c>
      <c r="DF1638">
        <v>10.150955919244879</v>
      </c>
      <c r="DG1638">
        <v>22.922531879833212</v>
      </c>
      <c r="DI1638">
        <f t="shared" si="1317"/>
        <v>0</v>
      </c>
      <c r="DJ1638">
        <f t="shared" si="1318"/>
        <v>1</v>
      </c>
      <c r="DK1638">
        <f t="shared" si="1319"/>
        <v>12.771575960588333</v>
      </c>
      <c r="DN1638">
        <v>1631</v>
      </c>
      <c r="DO1638">
        <v>24.159936132132902</v>
      </c>
      <c r="DP1638">
        <v>19.133972333526195</v>
      </c>
      <c r="DR1638">
        <f t="shared" si="1320"/>
        <v>1</v>
      </c>
      <c r="DS1638">
        <f t="shared" si="1321"/>
        <v>0</v>
      </c>
      <c r="DT1638">
        <f t="shared" si="1322"/>
        <v>5.0259637986067069</v>
      </c>
      <c r="DW1638">
        <v>1631</v>
      </c>
      <c r="DX1638">
        <v>14.38486952191024</v>
      </c>
      <c r="DY1638">
        <v>18.570308481210358</v>
      </c>
      <c r="EA1638">
        <f t="shared" si="1323"/>
        <v>0</v>
      </c>
      <c r="EB1638">
        <f t="shared" si="1324"/>
        <v>1</v>
      </c>
      <c r="EC1638">
        <f t="shared" si="1325"/>
        <v>4.185438959300118</v>
      </c>
      <c r="EF1638">
        <v>1631</v>
      </c>
      <c r="EG1638">
        <v>18.233378424703258</v>
      </c>
      <c r="EH1638">
        <v>18.480933618213069</v>
      </c>
      <c r="EJ1638">
        <f t="shared" si="1326"/>
        <v>0</v>
      </c>
      <c r="EK1638">
        <f t="shared" si="1327"/>
        <v>1</v>
      </c>
      <c r="EL1638">
        <f t="shared" si="1328"/>
        <v>0.24755519350981103</v>
      </c>
      <c r="EO1638">
        <v>1631</v>
      </c>
      <c r="EP1638">
        <v>25.015719146595703</v>
      </c>
      <c r="EQ1638">
        <v>19.415302907834491</v>
      </c>
      <c r="ES1638">
        <f t="shared" si="1329"/>
        <v>1</v>
      </c>
      <c r="ET1638">
        <f t="shared" si="1330"/>
        <v>0</v>
      </c>
      <c r="EU1638">
        <f t="shared" si="1331"/>
        <v>5.6004162387612126</v>
      </c>
    </row>
    <row r="1639" spans="1:151" x14ac:dyDescent="0.25">
      <c r="A1639">
        <v>1632</v>
      </c>
      <c r="B1639">
        <v>10.553164555704742</v>
      </c>
      <c r="C1639">
        <v>18.334884743838458</v>
      </c>
      <c r="E1639">
        <f t="shared" si="1281"/>
        <v>0</v>
      </c>
      <c r="F1639">
        <f t="shared" si="1283"/>
        <v>1</v>
      </c>
      <c r="G1639">
        <f t="shared" si="1282"/>
        <v>7.7817201881337166</v>
      </c>
      <c r="J1639">
        <v>1632</v>
      </c>
      <c r="K1639">
        <v>25.084434691770984</v>
      </c>
      <c r="L1639">
        <v>24.349628933596499</v>
      </c>
      <c r="N1639">
        <f t="shared" si="1284"/>
        <v>1</v>
      </c>
      <c r="O1639">
        <f t="shared" si="1285"/>
        <v>0</v>
      </c>
      <c r="P1639">
        <f t="shared" si="1286"/>
        <v>0.73480575817448468</v>
      </c>
      <c r="S1639">
        <v>1632</v>
      </c>
      <c r="T1639">
        <v>20.034604522134316</v>
      </c>
      <c r="U1639">
        <v>24.119641088317895</v>
      </c>
      <c r="W1639">
        <f t="shared" si="1287"/>
        <v>0</v>
      </c>
      <c r="X1639">
        <f t="shared" si="1288"/>
        <v>1</v>
      </c>
      <c r="Y1639">
        <f t="shared" si="1289"/>
        <v>4.0850365661835788</v>
      </c>
      <c r="AB1639">
        <v>1632</v>
      </c>
      <c r="AC1639">
        <v>24.491812578916143</v>
      </c>
      <c r="AD1639">
        <v>19.581132380095212</v>
      </c>
      <c r="AF1639">
        <f t="shared" si="1290"/>
        <v>1</v>
      </c>
      <c r="AG1639">
        <f t="shared" si="1291"/>
        <v>0</v>
      </c>
      <c r="AH1639">
        <f t="shared" si="1292"/>
        <v>4.9106801988209305</v>
      </c>
      <c r="AK1639">
        <v>1632</v>
      </c>
      <c r="AL1639">
        <v>29.558341064680377</v>
      </c>
      <c r="AM1639">
        <v>18.813314181325367</v>
      </c>
      <c r="AO1639">
        <f t="shared" si="1293"/>
        <v>1</v>
      </c>
      <c r="AP1639">
        <f t="shared" si="1294"/>
        <v>0</v>
      </c>
      <c r="AQ1639">
        <f t="shared" si="1295"/>
        <v>10.74502688335501</v>
      </c>
      <c r="AT1639">
        <v>1632</v>
      </c>
      <c r="AU1639">
        <v>18.355943147008297</v>
      </c>
      <c r="AV1639">
        <v>33.162863376149701</v>
      </c>
      <c r="AX1639">
        <f t="shared" si="1296"/>
        <v>0</v>
      </c>
      <c r="AY1639">
        <f t="shared" si="1297"/>
        <v>1</v>
      </c>
      <c r="AZ1639">
        <f t="shared" si="1298"/>
        <v>14.806920229141404</v>
      </c>
      <c r="BC1639">
        <v>1632</v>
      </c>
      <c r="BD1639" t="e">
        <v>#N/A</v>
      </c>
      <c r="BE1639" t="e">
        <v>#N/A</v>
      </c>
      <c r="BG1639" t="e">
        <f t="shared" si="1299"/>
        <v>#N/A</v>
      </c>
      <c r="BH1639" t="e">
        <f t="shared" si="1300"/>
        <v>#N/A</v>
      </c>
      <c r="BI1639" t="e">
        <f t="shared" si="1301"/>
        <v>#N/A</v>
      </c>
      <c r="BL1639">
        <v>1632</v>
      </c>
      <c r="BM1639">
        <v>22.729263680996745</v>
      </c>
      <c r="BN1639">
        <v>7.7310610617268756</v>
      </c>
      <c r="BP1639">
        <f t="shared" si="1302"/>
        <v>1</v>
      </c>
      <c r="BQ1639">
        <f t="shared" si="1303"/>
        <v>0</v>
      </c>
      <c r="BR1639">
        <f t="shared" si="1304"/>
        <v>14.998202619269868</v>
      </c>
      <c r="BU1639">
        <v>1632</v>
      </c>
      <c r="BV1639">
        <v>17.601050685834785</v>
      </c>
      <c r="BW1639">
        <v>23.740799553914158</v>
      </c>
      <c r="BY1639">
        <f t="shared" si="1305"/>
        <v>0</v>
      </c>
      <c r="BZ1639">
        <f t="shared" si="1306"/>
        <v>1</v>
      </c>
      <c r="CA1639">
        <f t="shared" si="1307"/>
        <v>6.1397488680793728</v>
      </c>
      <c r="CD1639">
        <v>1632</v>
      </c>
      <c r="CE1639">
        <v>16.942704898839366</v>
      </c>
      <c r="CF1639">
        <v>20.363542426895968</v>
      </c>
      <c r="CH1639">
        <f t="shared" si="1308"/>
        <v>0</v>
      </c>
      <c r="CI1639">
        <f t="shared" si="1309"/>
        <v>1</v>
      </c>
      <c r="CJ1639">
        <f t="shared" si="1310"/>
        <v>3.4208375280566017</v>
      </c>
      <c r="CM1639">
        <v>1632</v>
      </c>
      <c r="CN1639">
        <v>15.084933985668167</v>
      </c>
      <c r="CO1639">
        <v>25.085218238506727</v>
      </c>
      <c r="CQ1639">
        <f t="shared" si="1311"/>
        <v>0</v>
      </c>
      <c r="CR1639">
        <f t="shared" si="1312"/>
        <v>1</v>
      </c>
      <c r="CS1639">
        <f t="shared" si="1313"/>
        <v>10.00028425283856</v>
      </c>
      <c r="CV1639">
        <v>1632</v>
      </c>
      <c r="CW1639">
        <v>22.813339905947785</v>
      </c>
      <c r="CX1639">
        <v>15.451388131516627</v>
      </c>
      <c r="CZ1639">
        <f t="shared" si="1314"/>
        <v>1</v>
      </c>
      <c r="DA1639">
        <f t="shared" si="1315"/>
        <v>0</v>
      </c>
      <c r="DB1639">
        <f t="shared" si="1316"/>
        <v>7.3619517744311587</v>
      </c>
      <c r="DE1639">
        <v>1632</v>
      </c>
      <c r="DF1639">
        <v>23.579129592168137</v>
      </c>
      <c r="DG1639">
        <v>24.391837964154568</v>
      </c>
      <c r="DI1639">
        <f t="shared" si="1317"/>
        <v>0</v>
      </c>
      <c r="DJ1639">
        <f t="shared" si="1318"/>
        <v>1</v>
      </c>
      <c r="DK1639">
        <f t="shared" si="1319"/>
        <v>0.81270837198643164</v>
      </c>
      <c r="DN1639">
        <v>1632</v>
      </c>
      <c r="DO1639">
        <v>25.265052381554597</v>
      </c>
      <c r="DP1639">
        <v>21.482792540060615</v>
      </c>
      <c r="DR1639">
        <f t="shared" si="1320"/>
        <v>1</v>
      </c>
      <c r="DS1639">
        <f t="shared" si="1321"/>
        <v>0</v>
      </c>
      <c r="DT1639">
        <f t="shared" si="1322"/>
        <v>3.7822598414939819</v>
      </c>
      <c r="DW1639">
        <v>1632</v>
      </c>
      <c r="DX1639">
        <v>24.20956283346321</v>
      </c>
      <c r="DY1639">
        <v>26.273726849948183</v>
      </c>
      <c r="EA1639">
        <f t="shared" si="1323"/>
        <v>0</v>
      </c>
      <c r="EB1639">
        <f t="shared" si="1324"/>
        <v>1</v>
      </c>
      <c r="EC1639">
        <f t="shared" si="1325"/>
        <v>2.0641640164849733</v>
      </c>
      <c r="EF1639">
        <v>1632</v>
      </c>
      <c r="EG1639">
        <v>26.154023705167639</v>
      </c>
      <c r="EH1639">
        <v>18.08203478593979</v>
      </c>
      <c r="EJ1639">
        <f t="shared" si="1326"/>
        <v>1</v>
      </c>
      <c r="EK1639">
        <f t="shared" si="1327"/>
        <v>0</v>
      </c>
      <c r="EL1639">
        <f t="shared" si="1328"/>
        <v>8.0719889192278487</v>
      </c>
      <c r="EO1639">
        <v>1632</v>
      </c>
      <c r="EP1639">
        <v>19.55603859632938</v>
      </c>
      <c r="EQ1639">
        <v>34.947478024614462</v>
      </c>
      <c r="ES1639">
        <f t="shared" si="1329"/>
        <v>0</v>
      </c>
      <c r="ET1639">
        <f t="shared" si="1330"/>
        <v>1</v>
      </c>
      <c r="EU1639">
        <f t="shared" si="1331"/>
        <v>15.391439428285082</v>
      </c>
    </row>
    <row r="1640" spans="1:151" x14ac:dyDescent="0.25">
      <c r="A1640">
        <v>1633</v>
      </c>
      <c r="B1640">
        <v>12.484901447740221</v>
      </c>
      <c r="C1640">
        <v>35.223719688454025</v>
      </c>
      <c r="E1640">
        <f t="shared" si="1281"/>
        <v>0</v>
      </c>
      <c r="F1640">
        <f t="shared" si="1283"/>
        <v>1</v>
      </c>
      <c r="G1640">
        <f t="shared" si="1282"/>
        <v>22.738818240713805</v>
      </c>
      <c r="J1640">
        <v>1633</v>
      </c>
      <c r="K1640">
        <v>15.441608831325812</v>
      </c>
      <c r="L1640">
        <v>21.423660695418242</v>
      </c>
      <c r="N1640">
        <f t="shared" si="1284"/>
        <v>0</v>
      </c>
      <c r="O1640">
        <f t="shared" si="1285"/>
        <v>1</v>
      </c>
      <c r="P1640">
        <f t="shared" si="1286"/>
        <v>5.9820518640924298</v>
      </c>
      <c r="S1640">
        <v>1633</v>
      </c>
      <c r="T1640">
        <v>22.718758602469819</v>
      </c>
      <c r="U1640">
        <v>34.551616621126726</v>
      </c>
      <c r="W1640">
        <f t="shared" si="1287"/>
        <v>0</v>
      </c>
      <c r="X1640">
        <f t="shared" si="1288"/>
        <v>1</v>
      </c>
      <c r="Y1640">
        <f t="shared" si="1289"/>
        <v>11.832858018656907</v>
      </c>
      <c r="AB1640">
        <v>1633</v>
      </c>
      <c r="AC1640">
        <v>18.871995825792936</v>
      </c>
      <c r="AD1640">
        <v>16.804143775848015</v>
      </c>
      <c r="AF1640">
        <f t="shared" si="1290"/>
        <v>1</v>
      </c>
      <c r="AG1640">
        <f t="shared" si="1291"/>
        <v>0</v>
      </c>
      <c r="AH1640">
        <f t="shared" si="1292"/>
        <v>2.0678520499449213</v>
      </c>
      <c r="AK1640">
        <v>1633</v>
      </c>
      <c r="AL1640">
        <v>30.252679663092671</v>
      </c>
      <c r="AM1640">
        <v>28.79094487058871</v>
      </c>
      <c r="AO1640">
        <f t="shared" si="1293"/>
        <v>1</v>
      </c>
      <c r="AP1640">
        <f t="shared" si="1294"/>
        <v>0</v>
      </c>
      <c r="AQ1640">
        <f t="shared" si="1295"/>
        <v>1.461734792503961</v>
      </c>
      <c r="AT1640">
        <v>1633</v>
      </c>
      <c r="AU1640">
        <v>16.470218592668203</v>
      </c>
      <c r="AV1640">
        <v>19.074119071866107</v>
      </c>
      <c r="AX1640">
        <f t="shared" si="1296"/>
        <v>0</v>
      </c>
      <c r="AY1640">
        <f t="shared" si="1297"/>
        <v>1</v>
      </c>
      <c r="AZ1640">
        <f t="shared" si="1298"/>
        <v>2.6039004791979039</v>
      </c>
      <c r="BC1640">
        <v>1633</v>
      </c>
      <c r="BD1640" t="e">
        <v>#N/A</v>
      </c>
      <c r="BE1640" t="e">
        <v>#N/A</v>
      </c>
      <c r="BG1640" t="e">
        <f t="shared" si="1299"/>
        <v>#N/A</v>
      </c>
      <c r="BH1640" t="e">
        <f t="shared" si="1300"/>
        <v>#N/A</v>
      </c>
      <c r="BI1640" t="e">
        <f t="shared" si="1301"/>
        <v>#N/A</v>
      </c>
      <c r="BL1640">
        <v>1633</v>
      </c>
      <c r="BM1640">
        <v>19.5772818585362</v>
      </c>
      <c r="BN1640">
        <v>11.887075142531739</v>
      </c>
      <c r="BP1640">
        <f t="shared" si="1302"/>
        <v>1</v>
      </c>
      <c r="BQ1640">
        <f t="shared" si="1303"/>
        <v>0</v>
      </c>
      <c r="BR1640">
        <f t="shared" si="1304"/>
        <v>7.6902067160044609</v>
      </c>
      <c r="BU1640">
        <v>1633</v>
      </c>
      <c r="BV1640">
        <v>20.843267824825471</v>
      </c>
      <c r="BW1640">
        <v>29.756422498578669</v>
      </c>
      <c r="BY1640">
        <f t="shared" si="1305"/>
        <v>0</v>
      </c>
      <c r="BZ1640">
        <f t="shared" si="1306"/>
        <v>1</v>
      </c>
      <c r="CA1640">
        <f t="shared" si="1307"/>
        <v>8.9131546737531977</v>
      </c>
      <c r="CD1640">
        <v>1633</v>
      </c>
      <c r="CE1640">
        <v>25.960477597749971</v>
      </c>
      <c r="CF1640">
        <v>12.330792548886947</v>
      </c>
      <c r="CH1640">
        <f t="shared" si="1308"/>
        <v>1</v>
      </c>
      <c r="CI1640">
        <f t="shared" si="1309"/>
        <v>0</v>
      </c>
      <c r="CJ1640">
        <f t="shared" si="1310"/>
        <v>13.629685048863024</v>
      </c>
      <c r="CM1640">
        <v>1633</v>
      </c>
      <c r="CN1640">
        <v>22.267720590752933</v>
      </c>
      <c r="CO1640">
        <v>42.311664858183235</v>
      </c>
      <c r="CQ1640">
        <f t="shared" si="1311"/>
        <v>0</v>
      </c>
      <c r="CR1640">
        <f t="shared" si="1312"/>
        <v>1</v>
      </c>
      <c r="CS1640">
        <f t="shared" si="1313"/>
        <v>20.043944267430302</v>
      </c>
      <c r="CV1640">
        <v>1633</v>
      </c>
      <c r="CW1640">
        <v>21.682018608225995</v>
      </c>
      <c r="CX1640">
        <v>17.77460839992272</v>
      </c>
      <c r="CZ1640">
        <f t="shared" si="1314"/>
        <v>1</v>
      </c>
      <c r="DA1640">
        <f t="shared" si="1315"/>
        <v>0</v>
      </c>
      <c r="DB1640">
        <f t="shared" si="1316"/>
        <v>3.9074102083032756</v>
      </c>
      <c r="DE1640">
        <v>1633</v>
      </c>
      <c r="DF1640">
        <v>15.419244714713749</v>
      </c>
      <c r="DG1640">
        <v>22.045477115149041</v>
      </c>
      <c r="DI1640">
        <f t="shared" si="1317"/>
        <v>0</v>
      </c>
      <c r="DJ1640">
        <f t="shared" si="1318"/>
        <v>1</v>
      </c>
      <c r="DK1640">
        <f t="shared" si="1319"/>
        <v>6.6262324004352919</v>
      </c>
      <c r="DN1640">
        <v>1633</v>
      </c>
      <c r="DO1640">
        <v>23.813478050914341</v>
      </c>
      <c r="DP1640">
        <v>18.792670191854459</v>
      </c>
      <c r="DR1640">
        <f t="shared" si="1320"/>
        <v>1</v>
      </c>
      <c r="DS1640">
        <f t="shared" si="1321"/>
        <v>0</v>
      </c>
      <c r="DT1640">
        <f t="shared" si="1322"/>
        <v>5.0208078590598824</v>
      </c>
      <c r="DW1640">
        <v>1633</v>
      </c>
      <c r="DX1640">
        <v>29.259985380639126</v>
      </c>
      <c r="DY1640">
        <v>19.231642037387495</v>
      </c>
      <c r="EA1640">
        <f t="shared" si="1323"/>
        <v>1</v>
      </c>
      <c r="EB1640">
        <f t="shared" si="1324"/>
        <v>0</v>
      </c>
      <c r="EC1640">
        <f t="shared" si="1325"/>
        <v>10.028343343251631</v>
      </c>
      <c r="EF1640">
        <v>1633</v>
      </c>
      <c r="EG1640">
        <v>24.349698618820216</v>
      </c>
      <c r="EH1640">
        <v>12.943820053604236</v>
      </c>
      <c r="EJ1640">
        <f t="shared" si="1326"/>
        <v>1</v>
      </c>
      <c r="EK1640">
        <f t="shared" si="1327"/>
        <v>0</v>
      </c>
      <c r="EL1640">
        <f t="shared" si="1328"/>
        <v>11.40587856521598</v>
      </c>
      <c r="EO1640">
        <v>1633</v>
      </c>
      <c r="EP1640">
        <v>23.044843182784224</v>
      </c>
      <c r="EQ1640">
        <v>13.116678401982659</v>
      </c>
      <c r="ES1640">
        <f t="shared" si="1329"/>
        <v>1</v>
      </c>
      <c r="ET1640">
        <f t="shared" si="1330"/>
        <v>0</v>
      </c>
      <c r="EU1640">
        <f t="shared" si="1331"/>
        <v>9.9281647808015645</v>
      </c>
    </row>
    <row r="1641" spans="1:151" x14ac:dyDescent="0.25">
      <c r="A1641">
        <v>1634</v>
      </c>
      <c r="B1641">
        <v>11.045869808857827</v>
      </c>
      <c r="C1641">
        <v>19.331235980951178</v>
      </c>
      <c r="E1641">
        <f t="shared" si="1281"/>
        <v>0</v>
      </c>
      <c r="F1641">
        <f t="shared" si="1283"/>
        <v>1</v>
      </c>
      <c r="G1641">
        <f t="shared" si="1282"/>
        <v>8.2853661720933509</v>
      </c>
      <c r="J1641">
        <v>1634</v>
      </c>
      <c r="K1641">
        <v>26.130685973222072</v>
      </c>
      <c r="L1641">
        <v>23.989076091504984</v>
      </c>
      <c r="N1641">
        <f t="shared" si="1284"/>
        <v>1</v>
      </c>
      <c r="O1641">
        <f t="shared" si="1285"/>
        <v>0</v>
      </c>
      <c r="P1641">
        <f t="shared" si="1286"/>
        <v>2.1416098817170877</v>
      </c>
      <c r="S1641">
        <v>1634</v>
      </c>
      <c r="T1641">
        <v>19.253814721684705</v>
      </c>
      <c r="U1641">
        <v>56.039966272884712</v>
      </c>
      <c r="W1641">
        <f t="shared" si="1287"/>
        <v>0</v>
      </c>
      <c r="X1641">
        <f t="shared" si="1288"/>
        <v>1</v>
      </c>
      <c r="Y1641">
        <f t="shared" si="1289"/>
        <v>36.786151551200007</v>
      </c>
      <c r="AB1641">
        <v>1634</v>
      </c>
      <c r="AC1641">
        <v>30.658491981850542</v>
      </c>
      <c r="AD1641">
        <v>19.766069770504156</v>
      </c>
      <c r="AF1641">
        <f t="shared" si="1290"/>
        <v>1</v>
      </c>
      <c r="AG1641">
        <f t="shared" si="1291"/>
        <v>0</v>
      </c>
      <c r="AH1641">
        <f t="shared" si="1292"/>
        <v>10.892422211346386</v>
      </c>
      <c r="AK1641">
        <v>1634</v>
      </c>
      <c r="AL1641">
        <v>17.507383569848994</v>
      </c>
      <c r="AM1641">
        <v>30.450335648550531</v>
      </c>
      <c r="AO1641">
        <f t="shared" si="1293"/>
        <v>0</v>
      </c>
      <c r="AP1641">
        <f t="shared" si="1294"/>
        <v>1</v>
      </c>
      <c r="AQ1641">
        <f t="shared" si="1295"/>
        <v>12.942952078701538</v>
      </c>
      <c r="AT1641">
        <v>1634</v>
      </c>
      <c r="AU1641">
        <v>21.642122575306502</v>
      </c>
      <c r="AV1641">
        <v>22.250067322229611</v>
      </c>
      <c r="AX1641">
        <f t="shared" si="1296"/>
        <v>0</v>
      </c>
      <c r="AY1641">
        <f t="shared" si="1297"/>
        <v>1</v>
      </c>
      <c r="AZ1641">
        <f t="shared" si="1298"/>
        <v>0.60794474692310985</v>
      </c>
      <c r="BC1641">
        <v>1634</v>
      </c>
      <c r="BD1641" t="e">
        <v>#N/A</v>
      </c>
      <c r="BE1641" t="e">
        <v>#N/A</v>
      </c>
      <c r="BG1641" t="e">
        <f t="shared" si="1299"/>
        <v>#N/A</v>
      </c>
      <c r="BH1641" t="e">
        <f t="shared" si="1300"/>
        <v>#N/A</v>
      </c>
      <c r="BI1641" t="e">
        <f t="shared" si="1301"/>
        <v>#N/A</v>
      </c>
      <c r="BL1641">
        <v>1634</v>
      </c>
      <c r="BM1641">
        <v>29.522457003640085</v>
      </c>
      <c r="BN1641">
        <v>14.102228093722191</v>
      </c>
      <c r="BP1641">
        <f t="shared" si="1302"/>
        <v>1</v>
      </c>
      <c r="BQ1641">
        <f t="shared" si="1303"/>
        <v>0</v>
      </c>
      <c r="BR1641">
        <f t="shared" si="1304"/>
        <v>15.420228909917894</v>
      </c>
      <c r="BU1641">
        <v>1634</v>
      </c>
      <c r="BV1641">
        <v>20.312810899706946</v>
      </c>
      <c r="BW1641">
        <v>19.617341131153033</v>
      </c>
      <c r="BY1641">
        <f t="shared" si="1305"/>
        <v>1</v>
      </c>
      <c r="BZ1641">
        <f t="shared" si="1306"/>
        <v>0</v>
      </c>
      <c r="CA1641">
        <f t="shared" si="1307"/>
        <v>0.69546976855391307</v>
      </c>
      <c r="CD1641">
        <v>1634</v>
      </c>
      <c r="CE1641">
        <v>36.609835145980057</v>
      </c>
      <c r="CF1641">
        <v>-2.6403728021120365</v>
      </c>
      <c r="CH1641">
        <f t="shared" si="1308"/>
        <v>1</v>
      </c>
      <c r="CI1641">
        <f t="shared" si="1309"/>
        <v>0</v>
      </c>
      <c r="CJ1641">
        <f t="shared" si="1310"/>
        <v>39.250207948092097</v>
      </c>
      <c r="CM1641">
        <v>1634</v>
      </c>
      <c r="CN1641">
        <v>16.696155811873659</v>
      </c>
      <c r="CO1641">
        <v>10.704057351826382</v>
      </c>
      <c r="CQ1641">
        <f t="shared" si="1311"/>
        <v>1</v>
      </c>
      <c r="CR1641">
        <f t="shared" si="1312"/>
        <v>0</v>
      </c>
      <c r="CS1641">
        <f t="shared" si="1313"/>
        <v>5.9920984600472771</v>
      </c>
      <c r="CV1641">
        <v>1634</v>
      </c>
      <c r="CW1641">
        <v>23.536266573483715</v>
      </c>
      <c r="CX1641">
        <v>17.898687239694286</v>
      </c>
      <c r="CZ1641">
        <f t="shared" si="1314"/>
        <v>1</v>
      </c>
      <c r="DA1641">
        <f t="shared" si="1315"/>
        <v>0</v>
      </c>
      <c r="DB1641">
        <f t="shared" si="1316"/>
        <v>5.6375793337894287</v>
      </c>
      <c r="DE1641">
        <v>1634</v>
      </c>
      <c r="DF1641">
        <v>26.877922819841888</v>
      </c>
      <c r="DG1641">
        <v>18.040040901458529</v>
      </c>
      <c r="DI1641">
        <f t="shared" si="1317"/>
        <v>1</v>
      </c>
      <c r="DJ1641">
        <f t="shared" si="1318"/>
        <v>0</v>
      </c>
      <c r="DK1641">
        <f t="shared" si="1319"/>
        <v>8.8378819183833599</v>
      </c>
      <c r="DN1641">
        <v>1634</v>
      </c>
      <c r="DO1641">
        <v>25.121030268577691</v>
      </c>
      <c r="DP1641">
        <v>8.6721082470768529</v>
      </c>
      <c r="DR1641">
        <f t="shared" si="1320"/>
        <v>1</v>
      </c>
      <c r="DS1641">
        <f t="shared" si="1321"/>
        <v>0</v>
      </c>
      <c r="DT1641">
        <f t="shared" si="1322"/>
        <v>16.448922021500838</v>
      </c>
      <c r="DW1641">
        <v>1634</v>
      </c>
      <c r="DX1641">
        <v>16.898003633684183</v>
      </c>
      <c r="DY1641">
        <v>29.405813490175369</v>
      </c>
      <c r="EA1641">
        <f t="shared" si="1323"/>
        <v>0</v>
      </c>
      <c r="EB1641">
        <f t="shared" si="1324"/>
        <v>1</v>
      </c>
      <c r="EC1641">
        <f t="shared" si="1325"/>
        <v>12.507809856491185</v>
      </c>
      <c r="EF1641">
        <v>1634</v>
      </c>
      <c r="EG1641">
        <v>21.145949804956103</v>
      </c>
      <c r="EH1641">
        <v>14.115134489532318</v>
      </c>
      <c r="EJ1641">
        <f t="shared" si="1326"/>
        <v>1</v>
      </c>
      <c r="EK1641">
        <f t="shared" si="1327"/>
        <v>0</v>
      </c>
      <c r="EL1641">
        <f t="shared" si="1328"/>
        <v>7.0308153154237853</v>
      </c>
      <c r="EO1641">
        <v>1634</v>
      </c>
      <c r="EP1641">
        <v>20.257785055783064</v>
      </c>
      <c r="EQ1641">
        <v>57.069120309444628</v>
      </c>
      <c r="ES1641">
        <f t="shared" si="1329"/>
        <v>0</v>
      </c>
      <c r="ET1641">
        <f t="shared" si="1330"/>
        <v>1</v>
      </c>
      <c r="EU1641">
        <f t="shared" si="1331"/>
        <v>36.811335253661568</v>
      </c>
    </row>
    <row r="1642" spans="1:151" x14ac:dyDescent="0.25">
      <c r="A1642">
        <v>1635</v>
      </c>
      <c r="B1642">
        <v>14.271737155352358</v>
      </c>
      <c r="C1642">
        <v>15.368666731080614</v>
      </c>
      <c r="E1642">
        <f t="shared" si="1281"/>
        <v>0</v>
      </c>
      <c r="F1642">
        <f t="shared" si="1283"/>
        <v>1</v>
      </c>
      <c r="G1642">
        <f t="shared" si="1282"/>
        <v>1.0969295757282556</v>
      </c>
      <c r="J1642">
        <v>1635</v>
      </c>
      <c r="K1642">
        <v>21.105831365281819</v>
      </c>
      <c r="L1642">
        <v>22.670168898702208</v>
      </c>
      <c r="N1642">
        <f t="shared" si="1284"/>
        <v>0</v>
      </c>
      <c r="O1642">
        <f t="shared" si="1285"/>
        <v>1</v>
      </c>
      <c r="P1642">
        <f t="shared" si="1286"/>
        <v>1.5643375334203888</v>
      </c>
      <c r="S1642">
        <v>1635</v>
      </c>
      <c r="T1642">
        <v>18.010453064786059</v>
      </c>
      <c r="U1642">
        <v>62.696225658265988</v>
      </c>
      <c r="W1642">
        <f t="shared" si="1287"/>
        <v>0</v>
      </c>
      <c r="X1642">
        <f t="shared" si="1288"/>
        <v>1</v>
      </c>
      <c r="Y1642">
        <f t="shared" si="1289"/>
        <v>44.685772593479925</v>
      </c>
      <c r="AB1642">
        <v>1635</v>
      </c>
      <c r="AC1642">
        <v>21.499275649192082</v>
      </c>
      <c r="AD1642">
        <v>17.753607616897813</v>
      </c>
      <c r="AF1642">
        <f t="shared" si="1290"/>
        <v>1</v>
      </c>
      <c r="AG1642">
        <f t="shared" si="1291"/>
        <v>0</v>
      </c>
      <c r="AH1642">
        <f t="shared" si="1292"/>
        <v>3.7456680322942688</v>
      </c>
      <c r="AK1642">
        <v>1635</v>
      </c>
      <c r="AL1642">
        <v>22.190919715276138</v>
      </c>
      <c r="AM1642">
        <v>40.146865255595301</v>
      </c>
      <c r="AO1642">
        <f t="shared" si="1293"/>
        <v>0</v>
      </c>
      <c r="AP1642">
        <f t="shared" si="1294"/>
        <v>1</v>
      </c>
      <c r="AQ1642">
        <f t="shared" si="1295"/>
        <v>17.955945540319163</v>
      </c>
      <c r="AT1642">
        <v>1635</v>
      </c>
      <c r="AU1642">
        <v>15.794992128243146</v>
      </c>
      <c r="AV1642">
        <v>14.069328022763489</v>
      </c>
      <c r="AX1642">
        <f t="shared" si="1296"/>
        <v>1</v>
      </c>
      <c r="AY1642">
        <f t="shared" si="1297"/>
        <v>0</v>
      </c>
      <c r="AZ1642">
        <f t="shared" si="1298"/>
        <v>1.7256641054796571</v>
      </c>
      <c r="BC1642">
        <v>1635</v>
      </c>
      <c r="BD1642" t="e">
        <v>#N/A</v>
      </c>
      <c r="BE1642" t="e">
        <v>#N/A</v>
      </c>
      <c r="BG1642" t="e">
        <f t="shared" si="1299"/>
        <v>#N/A</v>
      </c>
      <c r="BH1642" t="e">
        <f t="shared" si="1300"/>
        <v>#N/A</v>
      </c>
      <c r="BI1642" t="e">
        <f t="shared" si="1301"/>
        <v>#N/A</v>
      </c>
      <c r="BL1642">
        <v>1635</v>
      </c>
      <c r="BM1642">
        <v>39.994266750141598</v>
      </c>
      <c r="BN1642">
        <v>11.400325941782977</v>
      </c>
      <c r="BP1642">
        <f t="shared" si="1302"/>
        <v>1</v>
      </c>
      <c r="BQ1642">
        <f t="shared" si="1303"/>
        <v>0</v>
      </c>
      <c r="BR1642">
        <f t="shared" si="1304"/>
        <v>28.593940808358621</v>
      </c>
      <c r="BU1642">
        <v>1635</v>
      </c>
      <c r="BV1642">
        <v>22.579457048131061</v>
      </c>
      <c r="BW1642">
        <v>19.477468664537572</v>
      </c>
      <c r="BY1642">
        <f t="shared" si="1305"/>
        <v>1</v>
      </c>
      <c r="BZ1642">
        <f t="shared" si="1306"/>
        <v>0</v>
      </c>
      <c r="CA1642">
        <f t="shared" si="1307"/>
        <v>3.1019883835934898</v>
      </c>
      <c r="CD1642">
        <v>1635</v>
      </c>
      <c r="CE1642">
        <v>14.284376670967422</v>
      </c>
      <c r="CF1642">
        <v>32.546140206481624</v>
      </c>
      <c r="CH1642">
        <f t="shared" si="1308"/>
        <v>0</v>
      </c>
      <c r="CI1642">
        <f t="shared" si="1309"/>
        <v>1</v>
      </c>
      <c r="CJ1642">
        <f t="shared" si="1310"/>
        <v>18.261763535514202</v>
      </c>
      <c r="CM1642">
        <v>1635</v>
      </c>
      <c r="CN1642">
        <v>21.43986763268591</v>
      </c>
      <c r="CO1642">
        <v>38.290281723195662</v>
      </c>
      <c r="CQ1642">
        <f t="shared" si="1311"/>
        <v>0</v>
      </c>
      <c r="CR1642">
        <f t="shared" si="1312"/>
        <v>1</v>
      </c>
      <c r="CS1642">
        <f t="shared" si="1313"/>
        <v>16.850414090509751</v>
      </c>
      <c r="CV1642">
        <v>1635</v>
      </c>
      <c r="CW1642">
        <v>16.88325071277788</v>
      </c>
      <c r="CX1642">
        <v>16.551647205195685</v>
      </c>
      <c r="CZ1642">
        <f t="shared" si="1314"/>
        <v>1</v>
      </c>
      <c r="DA1642">
        <f t="shared" si="1315"/>
        <v>0</v>
      </c>
      <c r="DB1642">
        <f t="shared" si="1316"/>
        <v>0.33160350758219437</v>
      </c>
      <c r="DE1642">
        <v>1635</v>
      </c>
      <c r="DF1642">
        <v>22.895141006160419</v>
      </c>
      <c r="DG1642">
        <v>14.06113329097489</v>
      </c>
      <c r="DI1642">
        <f t="shared" si="1317"/>
        <v>1</v>
      </c>
      <c r="DJ1642">
        <f t="shared" si="1318"/>
        <v>0</v>
      </c>
      <c r="DK1642">
        <f t="shared" si="1319"/>
        <v>8.8340077151855283</v>
      </c>
      <c r="DN1642">
        <v>1635</v>
      </c>
      <c r="DO1642">
        <v>23.618194580904074</v>
      </c>
      <c r="DP1642">
        <v>16.080346994198901</v>
      </c>
      <c r="DR1642">
        <f t="shared" si="1320"/>
        <v>1</v>
      </c>
      <c r="DS1642">
        <f t="shared" si="1321"/>
        <v>0</v>
      </c>
      <c r="DT1642">
        <f t="shared" si="1322"/>
        <v>7.5378475867051726</v>
      </c>
      <c r="DW1642">
        <v>1635</v>
      </c>
      <c r="DX1642">
        <v>21.433181468714281</v>
      </c>
      <c r="DY1642">
        <v>17.986652936449946</v>
      </c>
      <c r="EA1642">
        <f t="shared" si="1323"/>
        <v>1</v>
      </c>
      <c r="EB1642">
        <f t="shared" si="1324"/>
        <v>0</v>
      </c>
      <c r="EC1642">
        <f t="shared" si="1325"/>
        <v>3.4465285322643346</v>
      </c>
      <c r="EF1642">
        <v>1635</v>
      </c>
      <c r="EG1642">
        <v>23.097354515632741</v>
      </c>
      <c r="EH1642">
        <v>17.344094691403857</v>
      </c>
      <c r="EJ1642">
        <f t="shared" si="1326"/>
        <v>1</v>
      </c>
      <c r="EK1642">
        <f t="shared" si="1327"/>
        <v>0</v>
      </c>
      <c r="EL1642">
        <f t="shared" si="1328"/>
        <v>5.7532598242288842</v>
      </c>
      <c r="EO1642">
        <v>1635</v>
      </c>
      <c r="EP1642">
        <v>23.601673478556993</v>
      </c>
      <c r="EQ1642">
        <v>5.5280648594644859</v>
      </c>
      <c r="ES1642">
        <f t="shared" si="1329"/>
        <v>1</v>
      </c>
      <c r="ET1642">
        <f t="shared" si="1330"/>
        <v>0</v>
      </c>
      <c r="EU1642">
        <f t="shared" si="1331"/>
        <v>18.073608619092507</v>
      </c>
    </row>
    <row r="1643" spans="1:151" x14ac:dyDescent="0.25">
      <c r="A1643">
        <v>1636</v>
      </c>
      <c r="B1643">
        <v>10.202246590595976</v>
      </c>
      <c r="C1643">
        <v>43.184647588853807</v>
      </c>
      <c r="E1643">
        <f t="shared" si="1281"/>
        <v>0</v>
      </c>
      <c r="F1643">
        <f t="shared" si="1283"/>
        <v>1</v>
      </c>
      <c r="G1643">
        <f t="shared" si="1282"/>
        <v>32.98240099825783</v>
      </c>
      <c r="J1643">
        <v>1636</v>
      </c>
      <c r="K1643">
        <v>27.547377079046775</v>
      </c>
      <c r="L1643">
        <v>23.370139327405816</v>
      </c>
      <c r="N1643">
        <f t="shared" si="1284"/>
        <v>1</v>
      </c>
      <c r="O1643">
        <f t="shared" si="1285"/>
        <v>0</v>
      </c>
      <c r="P1643">
        <f t="shared" si="1286"/>
        <v>4.1772377516409591</v>
      </c>
      <c r="S1643">
        <v>1636</v>
      </c>
      <c r="T1643">
        <v>18.753895179145982</v>
      </c>
      <c r="U1643">
        <v>41.159402215722714</v>
      </c>
      <c r="W1643">
        <f t="shared" si="1287"/>
        <v>0</v>
      </c>
      <c r="X1643">
        <f t="shared" si="1288"/>
        <v>1</v>
      </c>
      <c r="Y1643">
        <f t="shared" si="1289"/>
        <v>22.405507036576733</v>
      </c>
      <c r="AB1643">
        <v>1636</v>
      </c>
      <c r="AC1643">
        <v>24.477868203186979</v>
      </c>
      <c r="AD1643">
        <v>18.099459695079581</v>
      </c>
      <c r="AF1643">
        <f t="shared" si="1290"/>
        <v>1</v>
      </c>
      <c r="AG1643">
        <f t="shared" si="1291"/>
        <v>0</v>
      </c>
      <c r="AH1643">
        <f t="shared" si="1292"/>
        <v>6.3784085081073982</v>
      </c>
      <c r="AK1643">
        <v>1636</v>
      </c>
      <c r="AL1643">
        <v>31.761529268629424</v>
      </c>
      <c r="AM1643">
        <v>60.802982056877255</v>
      </c>
      <c r="AO1643">
        <f t="shared" si="1293"/>
        <v>0</v>
      </c>
      <c r="AP1643">
        <f t="shared" si="1294"/>
        <v>1</v>
      </c>
      <c r="AQ1643">
        <f t="shared" si="1295"/>
        <v>29.041452788247831</v>
      </c>
      <c r="AT1643">
        <v>1636</v>
      </c>
      <c r="AU1643">
        <v>19.779586905365626</v>
      </c>
      <c r="AV1643">
        <v>19.075773407910237</v>
      </c>
      <c r="AX1643">
        <f t="shared" si="1296"/>
        <v>1</v>
      </c>
      <c r="AY1643">
        <f t="shared" si="1297"/>
        <v>0</v>
      </c>
      <c r="AZ1643">
        <f t="shared" si="1298"/>
        <v>0.70381349745538913</v>
      </c>
      <c r="BC1643">
        <v>1636</v>
      </c>
      <c r="BD1643" t="e">
        <v>#N/A</v>
      </c>
      <c r="BE1643" t="e">
        <v>#N/A</v>
      </c>
      <c r="BG1643" t="e">
        <f t="shared" si="1299"/>
        <v>#N/A</v>
      </c>
      <c r="BH1643" t="e">
        <f t="shared" si="1300"/>
        <v>#N/A</v>
      </c>
      <c r="BI1643" t="e">
        <f t="shared" si="1301"/>
        <v>#N/A</v>
      </c>
      <c r="BL1643">
        <v>1636</v>
      </c>
      <c r="BM1643">
        <v>29.142146877820416</v>
      </c>
      <c r="BN1643">
        <v>10.042623617019983</v>
      </c>
      <c r="BP1643">
        <f t="shared" si="1302"/>
        <v>1</v>
      </c>
      <c r="BQ1643">
        <f t="shared" si="1303"/>
        <v>0</v>
      </c>
      <c r="BR1643">
        <f t="shared" si="1304"/>
        <v>19.099523260800432</v>
      </c>
      <c r="BU1643">
        <v>1636</v>
      </c>
      <c r="BV1643">
        <v>16.985629308513669</v>
      </c>
      <c r="BW1643">
        <v>19.79510441128425</v>
      </c>
      <c r="BY1643">
        <f t="shared" si="1305"/>
        <v>0</v>
      </c>
      <c r="BZ1643">
        <f t="shared" si="1306"/>
        <v>1</v>
      </c>
      <c r="CA1643">
        <f t="shared" si="1307"/>
        <v>2.8094751027705804</v>
      </c>
      <c r="CD1643">
        <v>1636</v>
      </c>
      <c r="CE1643">
        <v>28.784971618170562</v>
      </c>
      <c r="CF1643">
        <v>32.942899930230382</v>
      </c>
      <c r="CH1643">
        <f t="shared" si="1308"/>
        <v>0</v>
      </c>
      <c r="CI1643">
        <f t="shared" si="1309"/>
        <v>1</v>
      </c>
      <c r="CJ1643">
        <f t="shared" si="1310"/>
        <v>4.1579283120598198</v>
      </c>
      <c r="CM1643">
        <v>1636</v>
      </c>
      <c r="CN1643">
        <v>22.590264041904426</v>
      </c>
      <c r="CO1643">
        <v>23.533673731780784</v>
      </c>
      <c r="CQ1643">
        <f t="shared" si="1311"/>
        <v>0</v>
      </c>
      <c r="CR1643">
        <f t="shared" si="1312"/>
        <v>1</v>
      </c>
      <c r="CS1643">
        <f t="shared" si="1313"/>
        <v>0.94340968987635776</v>
      </c>
      <c r="CV1643">
        <v>1636</v>
      </c>
      <c r="CW1643">
        <v>18.474833356607899</v>
      </c>
      <c r="CX1643">
        <v>14.093477665562146</v>
      </c>
      <c r="CZ1643">
        <f t="shared" si="1314"/>
        <v>1</v>
      </c>
      <c r="DA1643">
        <f t="shared" si="1315"/>
        <v>0</v>
      </c>
      <c r="DB1643">
        <f t="shared" si="1316"/>
        <v>4.3813556910457532</v>
      </c>
      <c r="DE1643">
        <v>1636</v>
      </c>
      <c r="DF1643">
        <v>21.290210529154454</v>
      </c>
      <c r="DG1643">
        <v>23.44119001385053</v>
      </c>
      <c r="DI1643">
        <f t="shared" si="1317"/>
        <v>0</v>
      </c>
      <c r="DJ1643">
        <f t="shared" si="1318"/>
        <v>1</v>
      </c>
      <c r="DK1643">
        <f t="shared" si="1319"/>
        <v>2.1509794846960766</v>
      </c>
      <c r="DN1643">
        <v>1636</v>
      </c>
      <c r="DO1643">
        <v>22.070267230005197</v>
      </c>
      <c r="DP1643">
        <v>18.520659811797099</v>
      </c>
      <c r="DR1643">
        <f t="shared" si="1320"/>
        <v>1</v>
      </c>
      <c r="DS1643">
        <f t="shared" si="1321"/>
        <v>0</v>
      </c>
      <c r="DT1643">
        <f t="shared" si="1322"/>
        <v>3.5496074182080974</v>
      </c>
      <c r="DW1643">
        <v>1636</v>
      </c>
      <c r="DX1643">
        <v>18.318649161267523</v>
      </c>
      <c r="DY1643">
        <v>9.9074394983935807</v>
      </c>
      <c r="EA1643">
        <f t="shared" si="1323"/>
        <v>1</v>
      </c>
      <c r="EB1643">
        <f t="shared" si="1324"/>
        <v>0</v>
      </c>
      <c r="EC1643">
        <f t="shared" si="1325"/>
        <v>8.4112096628739419</v>
      </c>
      <c r="EF1643">
        <v>1636</v>
      </c>
      <c r="EG1643">
        <v>18.612494076520914</v>
      </c>
      <c r="EH1643">
        <v>18.836743131391916</v>
      </c>
      <c r="EJ1643">
        <f t="shared" si="1326"/>
        <v>0</v>
      </c>
      <c r="EK1643">
        <f t="shared" si="1327"/>
        <v>1</v>
      </c>
      <c r="EL1643">
        <f t="shared" si="1328"/>
        <v>0.22424905487100233</v>
      </c>
      <c r="EO1643">
        <v>1636</v>
      </c>
      <c r="EP1643">
        <v>22.910794031493957</v>
      </c>
      <c r="EQ1643">
        <v>29.244152604913356</v>
      </c>
      <c r="ES1643">
        <f t="shared" si="1329"/>
        <v>0</v>
      </c>
      <c r="ET1643">
        <f t="shared" si="1330"/>
        <v>1</v>
      </c>
      <c r="EU1643">
        <f t="shared" si="1331"/>
        <v>6.3333585734193996</v>
      </c>
    </row>
    <row r="1644" spans="1:151" x14ac:dyDescent="0.25">
      <c r="A1644">
        <v>1637</v>
      </c>
      <c r="B1644">
        <v>4.4836397422767043</v>
      </c>
      <c r="C1644">
        <v>14.807596765285592</v>
      </c>
      <c r="E1644">
        <f t="shared" ref="E1644:E1707" si="1332">IF(B1644&gt;C1644,1,0)</f>
        <v>0</v>
      </c>
      <c r="F1644">
        <f t="shared" si="1283"/>
        <v>1</v>
      </c>
      <c r="G1644">
        <f t="shared" ref="G1644:G1707" si="1333">IF(B1644&gt;C1644,B1644-C1644,C1644-B1644)</f>
        <v>10.323957023008887</v>
      </c>
      <c r="J1644">
        <v>1637</v>
      </c>
      <c r="K1644">
        <v>30.74147334476395</v>
      </c>
      <c r="L1644">
        <v>23.192013915522061</v>
      </c>
      <c r="N1644">
        <f t="shared" si="1284"/>
        <v>1</v>
      </c>
      <c r="O1644">
        <f t="shared" si="1285"/>
        <v>0</v>
      </c>
      <c r="P1644">
        <f t="shared" si="1286"/>
        <v>7.5494594292418888</v>
      </c>
      <c r="S1644">
        <v>1637</v>
      </c>
      <c r="T1644">
        <v>13.153750546997095</v>
      </c>
      <c r="U1644">
        <v>53.462884587455534</v>
      </c>
      <c r="W1644">
        <f t="shared" si="1287"/>
        <v>0</v>
      </c>
      <c r="X1644">
        <f t="shared" si="1288"/>
        <v>1</v>
      </c>
      <c r="Y1644">
        <f t="shared" si="1289"/>
        <v>40.309134040458439</v>
      </c>
      <c r="AB1644">
        <v>1637</v>
      </c>
      <c r="AC1644">
        <v>10.59727718552044</v>
      </c>
      <c r="AD1644">
        <v>18.607888224086892</v>
      </c>
      <c r="AF1644">
        <f t="shared" si="1290"/>
        <v>0</v>
      </c>
      <c r="AG1644">
        <f t="shared" si="1291"/>
        <v>1</v>
      </c>
      <c r="AH1644">
        <f t="shared" si="1292"/>
        <v>8.0106110385664522</v>
      </c>
      <c r="AK1644">
        <v>1637</v>
      </c>
      <c r="AL1644">
        <v>18.145285933681187</v>
      </c>
      <c r="AM1644">
        <v>39.379312441212129</v>
      </c>
      <c r="AO1644">
        <f t="shared" si="1293"/>
        <v>0</v>
      </c>
      <c r="AP1644">
        <f t="shared" si="1294"/>
        <v>1</v>
      </c>
      <c r="AQ1644">
        <f t="shared" si="1295"/>
        <v>21.234026507530942</v>
      </c>
      <c r="AT1644">
        <v>1637</v>
      </c>
      <c r="AU1644">
        <v>16.897932018010778</v>
      </c>
      <c r="AV1644">
        <v>23.683908471050152</v>
      </c>
      <c r="AX1644">
        <f t="shared" si="1296"/>
        <v>0</v>
      </c>
      <c r="AY1644">
        <f t="shared" si="1297"/>
        <v>1</v>
      </c>
      <c r="AZ1644">
        <f t="shared" si="1298"/>
        <v>6.7859764530393747</v>
      </c>
      <c r="BC1644">
        <v>1637</v>
      </c>
      <c r="BD1644" t="e">
        <v>#N/A</v>
      </c>
      <c r="BE1644" t="e">
        <v>#N/A</v>
      </c>
      <c r="BG1644" t="e">
        <f t="shared" si="1299"/>
        <v>#N/A</v>
      </c>
      <c r="BH1644" t="e">
        <f t="shared" si="1300"/>
        <v>#N/A</v>
      </c>
      <c r="BI1644" t="e">
        <f t="shared" si="1301"/>
        <v>#N/A</v>
      </c>
      <c r="BL1644">
        <v>1637</v>
      </c>
      <c r="BM1644">
        <v>31.833846421242811</v>
      </c>
      <c r="BN1644">
        <v>13.1051395725285</v>
      </c>
      <c r="BP1644">
        <f t="shared" si="1302"/>
        <v>1</v>
      </c>
      <c r="BQ1644">
        <f t="shared" si="1303"/>
        <v>0</v>
      </c>
      <c r="BR1644">
        <f t="shared" si="1304"/>
        <v>18.72870684871431</v>
      </c>
      <c r="BU1644">
        <v>1637</v>
      </c>
      <c r="BV1644">
        <v>21.269597295935409</v>
      </c>
      <c r="BW1644">
        <v>28.368382782531274</v>
      </c>
      <c r="BY1644">
        <f t="shared" si="1305"/>
        <v>0</v>
      </c>
      <c r="BZ1644">
        <f t="shared" si="1306"/>
        <v>1</v>
      </c>
      <c r="CA1644">
        <f t="shared" si="1307"/>
        <v>7.0987854865958653</v>
      </c>
      <c r="CD1644">
        <v>1637</v>
      </c>
      <c r="CE1644">
        <v>24.290594847674775</v>
      </c>
      <c r="CF1644">
        <v>42.258345779795846</v>
      </c>
      <c r="CH1644">
        <f t="shared" si="1308"/>
        <v>0</v>
      </c>
      <c r="CI1644">
        <f t="shared" si="1309"/>
        <v>1</v>
      </c>
      <c r="CJ1644">
        <f t="shared" si="1310"/>
        <v>17.967750932121071</v>
      </c>
      <c r="CM1644">
        <v>1637</v>
      </c>
      <c r="CN1644">
        <v>17.113025438082982</v>
      </c>
      <c r="CO1644">
        <v>17.572213799308699</v>
      </c>
      <c r="CQ1644">
        <f t="shared" si="1311"/>
        <v>0</v>
      </c>
      <c r="CR1644">
        <f t="shared" si="1312"/>
        <v>1</v>
      </c>
      <c r="CS1644">
        <f t="shared" si="1313"/>
        <v>0.45918836122571705</v>
      </c>
      <c r="CV1644">
        <v>1637</v>
      </c>
      <c r="CW1644">
        <v>20.51618978522993</v>
      </c>
      <c r="CX1644">
        <v>12.059160872082172</v>
      </c>
      <c r="CZ1644">
        <f t="shared" si="1314"/>
        <v>1</v>
      </c>
      <c r="DA1644">
        <f t="shared" si="1315"/>
        <v>0</v>
      </c>
      <c r="DB1644">
        <f t="shared" si="1316"/>
        <v>8.4570289131477576</v>
      </c>
      <c r="DE1644">
        <v>1637</v>
      </c>
      <c r="DF1644">
        <v>23.174508634988797</v>
      </c>
      <c r="DG1644">
        <v>27.322787275146222</v>
      </c>
      <c r="DI1644">
        <f t="shared" si="1317"/>
        <v>0</v>
      </c>
      <c r="DJ1644">
        <f t="shared" si="1318"/>
        <v>1</v>
      </c>
      <c r="DK1644">
        <f t="shared" si="1319"/>
        <v>4.1482786401574252</v>
      </c>
      <c r="DN1644">
        <v>1637</v>
      </c>
      <c r="DO1644">
        <v>18.097739242718553</v>
      </c>
      <c r="DP1644">
        <v>10.373013208358458</v>
      </c>
      <c r="DR1644">
        <f t="shared" si="1320"/>
        <v>1</v>
      </c>
      <c r="DS1644">
        <f t="shared" si="1321"/>
        <v>0</v>
      </c>
      <c r="DT1644">
        <f t="shared" si="1322"/>
        <v>7.7247260343600956</v>
      </c>
      <c r="DW1644">
        <v>1637</v>
      </c>
      <c r="DX1644">
        <v>5.3930548729128827</v>
      </c>
      <c r="DY1644">
        <v>10.803993131515911</v>
      </c>
      <c r="EA1644">
        <f t="shared" si="1323"/>
        <v>0</v>
      </c>
      <c r="EB1644">
        <f t="shared" si="1324"/>
        <v>1</v>
      </c>
      <c r="EC1644">
        <f t="shared" si="1325"/>
        <v>5.4109382586030286</v>
      </c>
      <c r="EF1644">
        <v>1637</v>
      </c>
      <c r="EG1644">
        <v>24.266872850222192</v>
      </c>
      <c r="EH1644">
        <v>19.282832770595686</v>
      </c>
      <c r="EJ1644">
        <f t="shared" si="1326"/>
        <v>1</v>
      </c>
      <c r="EK1644">
        <f t="shared" si="1327"/>
        <v>0</v>
      </c>
      <c r="EL1644">
        <f t="shared" si="1328"/>
        <v>4.9840400796265065</v>
      </c>
      <c r="EO1644">
        <v>1637</v>
      </c>
      <c r="EP1644">
        <v>22.733247110106404</v>
      </c>
      <c r="EQ1644">
        <v>27.233812836227269</v>
      </c>
      <c r="ES1644">
        <f t="shared" si="1329"/>
        <v>0</v>
      </c>
      <c r="ET1644">
        <f t="shared" si="1330"/>
        <v>1</v>
      </c>
      <c r="EU1644">
        <f t="shared" si="1331"/>
        <v>4.5005657261208647</v>
      </c>
    </row>
    <row r="1645" spans="1:151" x14ac:dyDescent="0.25">
      <c r="A1645">
        <v>1638</v>
      </c>
      <c r="B1645">
        <v>13.999095942220961</v>
      </c>
      <c r="C1645">
        <v>32.54902300076732</v>
      </c>
      <c r="E1645">
        <f t="shared" si="1332"/>
        <v>0</v>
      </c>
      <c r="F1645">
        <f t="shared" si="1283"/>
        <v>1</v>
      </c>
      <c r="G1645">
        <f t="shared" si="1333"/>
        <v>18.549927058546359</v>
      </c>
      <c r="J1645">
        <v>1638</v>
      </c>
      <c r="K1645">
        <v>21.302745745645584</v>
      </c>
      <c r="L1645">
        <v>34.857672143394218</v>
      </c>
      <c r="N1645">
        <f t="shared" si="1284"/>
        <v>0</v>
      </c>
      <c r="O1645">
        <f t="shared" si="1285"/>
        <v>1</v>
      </c>
      <c r="P1645">
        <f t="shared" si="1286"/>
        <v>13.554926397748634</v>
      </c>
      <c r="S1645">
        <v>1638</v>
      </c>
      <c r="T1645">
        <v>14.344848115741421</v>
      </c>
      <c r="U1645">
        <v>34.120330111905254</v>
      </c>
      <c r="W1645">
        <f t="shared" si="1287"/>
        <v>0</v>
      </c>
      <c r="X1645">
        <f t="shared" si="1288"/>
        <v>1</v>
      </c>
      <c r="Y1645">
        <f t="shared" si="1289"/>
        <v>19.775481996163833</v>
      </c>
      <c r="AB1645">
        <v>1638</v>
      </c>
      <c r="AC1645">
        <v>26.581670036660725</v>
      </c>
      <c r="AD1645">
        <v>16.272036481955848</v>
      </c>
      <c r="AF1645">
        <f t="shared" si="1290"/>
        <v>1</v>
      </c>
      <c r="AG1645">
        <f t="shared" si="1291"/>
        <v>0</v>
      </c>
      <c r="AH1645">
        <f t="shared" si="1292"/>
        <v>10.309633554704877</v>
      </c>
      <c r="AK1645">
        <v>1638</v>
      </c>
      <c r="AL1645">
        <v>23.495905131806957</v>
      </c>
      <c r="AM1645">
        <v>25.321226552394716</v>
      </c>
      <c r="AO1645">
        <f t="shared" si="1293"/>
        <v>0</v>
      </c>
      <c r="AP1645">
        <f t="shared" si="1294"/>
        <v>1</v>
      </c>
      <c r="AQ1645">
        <f t="shared" si="1295"/>
        <v>1.825321420587759</v>
      </c>
      <c r="AT1645">
        <v>1638</v>
      </c>
      <c r="AU1645">
        <v>23.185598834176592</v>
      </c>
      <c r="AV1645">
        <v>24.194804550430209</v>
      </c>
      <c r="AX1645">
        <f t="shared" si="1296"/>
        <v>0</v>
      </c>
      <c r="AY1645">
        <f t="shared" si="1297"/>
        <v>1</v>
      </c>
      <c r="AZ1645">
        <f t="shared" si="1298"/>
        <v>1.0092057162536179</v>
      </c>
      <c r="BC1645">
        <v>1638</v>
      </c>
      <c r="BD1645" t="e">
        <v>#N/A</v>
      </c>
      <c r="BE1645" t="e">
        <v>#N/A</v>
      </c>
      <c r="BG1645" t="e">
        <f t="shared" si="1299"/>
        <v>#N/A</v>
      </c>
      <c r="BH1645" t="e">
        <f t="shared" si="1300"/>
        <v>#N/A</v>
      </c>
      <c r="BI1645" t="e">
        <f t="shared" si="1301"/>
        <v>#N/A</v>
      </c>
      <c r="BL1645">
        <v>1638</v>
      </c>
      <c r="BM1645">
        <v>30.683648902141137</v>
      </c>
      <c r="BN1645">
        <v>11.347091874474332</v>
      </c>
      <c r="BP1645">
        <f t="shared" si="1302"/>
        <v>1</v>
      </c>
      <c r="BQ1645">
        <f t="shared" si="1303"/>
        <v>0</v>
      </c>
      <c r="BR1645">
        <f t="shared" si="1304"/>
        <v>19.336557027666807</v>
      </c>
      <c r="BU1645">
        <v>1638</v>
      </c>
      <c r="BV1645">
        <v>14.575198100121929</v>
      </c>
      <c r="BW1645">
        <v>29.663060485763825</v>
      </c>
      <c r="BY1645">
        <f t="shared" si="1305"/>
        <v>0</v>
      </c>
      <c r="BZ1645">
        <f t="shared" si="1306"/>
        <v>1</v>
      </c>
      <c r="CA1645">
        <f t="shared" si="1307"/>
        <v>15.087862385641897</v>
      </c>
      <c r="CD1645">
        <v>1638</v>
      </c>
      <c r="CE1645">
        <v>19.875277185130717</v>
      </c>
      <c r="CF1645">
        <v>49.340449616934663</v>
      </c>
      <c r="CH1645">
        <f t="shared" si="1308"/>
        <v>0</v>
      </c>
      <c r="CI1645">
        <f t="shared" si="1309"/>
        <v>1</v>
      </c>
      <c r="CJ1645">
        <f t="shared" si="1310"/>
        <v>29.465172431803946</v>
      </c>
      <c r="CM1645">
        <v>1638</v>
      </c>
      <c r="CN1645">
        <v>23.876679738966121</v>
      </c>
      <c r="CO1645">
        <v>21.800066013295407</v>
      </c>
      <c r="CQ1645">
        <f t="shared" si="1311"/>
        <v>1</v>
      </c>
      <c r="CR1645">
        <f t="shared" si="1312"/>
        <v>0</v>
      </c>
      <c r="CS1645">
        <f t="shared" si="1313"/>
        <v>2.0766137256707147</v>
      </c>
      <c r="CV1645">
        <v>1638</v>
      </c>
      <c r="CW1645">
        <v>25.575077539246372</v>
      </c>
      <c r="CX1645">
        <v>24.788397871583513</v>
      </c>
      <c r="CZ1645">
        <f t="shared" si="1314"/>
        <v>1</v>
      </c>
      <c r="DA1645">
        <f t="shared" si="1315"/>
        <v>0</v>
      </c>
      <c r="DB1645">
        <f t="shared" si="1316"/>
        <v>0.78667966766285957</v>
      </c>
      <c r="DE1645">
        <v>1638</v>
      </c>
      <c r="DF1645">
        <v>19.94336806124306</v>
      </c>
      <c r="DG1645">
        <v>18.727391591833584</v>
      </c>
      <c r="DI1645">
        <f t="shared" si="1317"/>
        <v>1</v>
      </c>
      <c r="DJ1645">
        <f t="shared" si="1318"/>
        <v>0</v>
      </c>
      <c r="DK1645">
        <f t="shared" si="1319"/>
        <v>1.2159764694094761</v>
      </c>
      <c r="DN1645">
        <v>1638</v>
      </c>
      <c r="DO1645">
        <v>26.033582038427696</v>
      </c>
      <c r="DP1645">
        <v>19.08847343363232</v>
      </c>
      <c r="DR1645">
        <f t="shared" si="1320"/>
        <v>1</v>
      </c>
      <c r="DS1645">
        <f t="shared" si="1321"/>
        <v>0</v>
      </c>
      <c r="DT1645">
        <f t="shared" si="1322"/>
        <v>6.9451086047953758</v>
      </c>
      <c r="DW1645">
        <v>1638</v>
      </c>
      <c r="DX1645">
        <v>13.412240111804021</v>
      </c>
      <c r="DY1645">
        <v>27.470152016968264</v>
      </c>
      <c r="EA1645">
        <f t="shared" si="1323"/>
        <v>0</v>
      </c>
      <c r="EB1645">
        <f t="shared" si="1324"/>
        <v>1</v>
      </c>
      <c r="EC1645">
        <f t="shared" si="1325"/>
        <v>14.057911905164243</v>
      </c>
      <c r="EF1645">
        <v>1638</v>
      </c>
      <c r="EG1645">
        <v>24.883122812907096</v>
      </c>
      <c r="EH1645">
        <v>10.645093985411712</v>
      </c>
      <c r="EJ1645">
        <f t="shared" si="1326"/>
        <v>1</v>
      </c>
      <c r="EK1645">
        <f t="shared" si="1327"/>
        <v>0</v>
      </c>
      <c r="EL1645">
        <f t="shared" si="1328"/>
        <v>14.238028827495384</v>
      </c>
      <c r="EO1645">
        <v>1638</v>
      </c>
      <c r="EP1645">
        <v>19.73542117985377</v>
      </c>
      <c r="EQ1645">
        <v>23.684908242998755</v>
      </c>
      <c r="ES1645">
        <f t="shared" si="1329"/>
        <v>0</v>
      </c>
      <c r="ET1645">
        <f t="shared" si="1330"/>
        <v>1</v>
      </c>
      <c r="EU1645">
        <f t="shared" si="1331"/>
        <v>3.9494870631449857</v>
      </c>
    </row>
    <row r="1646" spans="1:151" x14ac:dyDescent="0.25">
      <c r="A1646">
        <v>1639</v>
      </c>
      <c r="B1646">
        <v>13.674558853674331</v>
      </c>
      <c r="C1646">
        <v>9.1606637282917021</v>
      </c>
      <c r="E1646">
        <f t="shared" si="1332"/>
        <v>1</v>
      </c>
      <c r="F1646">
        <f t="shared" si="1283"/>
        <v>0</v>
      </c>
      <c r="G1646">
        <f t="shared" si="1333"/>
        <v>4.5138951253826285</v>
      </c>
      <c r="J1646">
        <v>1639</v>
      </c>
      <c r="K1646">
        <v>25.331144313502389</v>
      </c>
      <c r="L1646">
        <v>32.35066341188832</v>
      </c>
      <c r="N1646">
        <f t="shared" si="1284"/>
        <v>0</v>
      </c>
      <c r="O1646">
        <f t="shared" si="1285"/>
        <v>1</v>
      </c>
      <c r="P1646">
        <f t="shared" si="1286"/>
        <v>7.0195190983859312</v>
      </c>
      <c r="S1646">
        <v>1639</v>
      </c>
      <c r="T1646">
        <v>20.065322855801021</v>
      </c>
      <c r="U1646">
        <v>15.69983254185879</v>
      </c>
      <c r="W1646">
        <f t="shared" si="1287"/>
        <v>1</v>
      </c>
      <c r="X1646">
        <f t="shared" si="1288"/>
        <v>0</v>
      </c>
      <c r="Y1646">
        <f t="shared" si="1289"/>
        <v>4.3654903139422316</v>
      </c>
      <c r="AB1646">
        <v>1639</v>
      </c>
      <c r="AC1646">
        <v>21.090026314095038</v>
      </c>
      <c r="AD1646">
        <v>18.693329796311183</v>
      </c>
      <c r="AF1646">
        <f t="shared" si="1290"/>
        <v>1</v>
      </c>
      <c r="AG1646">
        <f t="shared" si="1291"/>
        <v>0</v>
      </c>
      <c r="AH1646">
        <f t="shared" si="1292"/>
        <v>2.3966965177838553</v>
      </c>
      <c r="AK1646">
        <v>1639</v>
      </c>
      <c r="AL1646">
        <v>26.043696671274951</v>
      </c>
      <c r="AM1646">
        <v>11.815847834981069</v>
      </c>
      <c r="AO1646">
        <f t="shared" si="1293"/>
        <v>1</v>
      </c>
      <c r="AP1646">
        <f t="shared" si="1294"/>
        <v>0</v>
      </c>
      <c r="AQ1646">
        <f t="shared" si="1295"/>
        <v>14.227848836293882</v>
      </c>
      <c r="AT1646">
        <v>1639</v>
      </c>
      <c r="AU1646">
        <v>21.563777197178073</v>
      </c>
      <c r="AV1646">
        <v>28.398427339134965</v>
      </c>
      <c r="AX1646">
        <f t="shared" si="1296"/>
        <v>0</v>
      </c>
      <c r="AY1646">
        <f t="shared" si="1297"/>
        <v>1</v>
      </c>
      <c r="AZ1646">
        <f t="shared" si="1298"/>
        <v>6.8346501419568924</v>
      </c>
      <c r="BC1646">
        <v>1639</v>
      </c>
      <c r="BD1646" t="e">
        <v>#N/A</v>
      </c>
      <c r="BE1646" t="e">
        <v>#N/A</v>
      </c>
      <c r="BG1646" t="e">
        <f t="shared" si="1299"/>
        <v>#N/A</v>
      </c>
      <c r="BH1646" t="e">
        <f t="shared" si="1300"/>
        <v>#N/A</v>
      </c>
      <c r="BI1646" t="e">
        <f t="shared" si="1301"/>
        <v>#N/A</v>
      </c>
      <c r="BL1646">
        <v>1639</v>
      </c>
      <c r="BM1646">
        <v>29.504491092378213</v>
      </c>
      <c r="BN1646">
        <v>10.725093634326988</v>
      </c>
      <c r="BP1646">
        <f t="shared" si="1302"/>
        <v>1</v>
      </c>
      <c r="BQ1646">
        <f t="shared" si="1303"/>
        <v>0</v>
      </c>
      <c r="BR1646">
        <f t="shared" si="1304"/>
        <v>18.779397458051225</v>
      </c>
      <c r="BU1646">
        <v>1639</v>
      </c>
      <c r="BV1646">
        <v>17.345395460695237</v>
      </c>
      <c r="BW1646">
        <v>26.146860063344384</v>
      </c>
      <c r="BY1646">
        <f t="shared" si="1305"/>
        <v>0</v>
      </c>
      <c r="BZ1646">
        <f t="shared" si="1306"/>
        <v>1</v>
      </c>
      <c r="CA1646">
        <f t="shared" si="1307"/>
        <v>8.8014646026491477</v>
      </c>
      <c r="CD1646">
        <v>1639</v>
      </c>
      <c r="CE1646">
        <v>24.319733398468401</v>
      </c>
      <c r="CF1646">
        <v>12.318976984842578</v>
      </c>
      <c r="CH1646">
        <f t="shared" si="1308"/>
        <v>1</v>
      </c>
      <c r="CI1646">
        <f t="shared" si="1309"/>
        <v>0</v>
      </c>
      <c r="CJ1646">
        <f t="shared" si="1310"/>
        <v>12.000756413625822</v>
      </c>
      <c r="CM1646">
        <v>1639</v>
      </c>
      <c r="CN1646">
        <v>23.470249579253764</v>
      </c>
      <c r="CO1646">
        <v>27.68378818459944</v>
      </c>
      <c r="CQ1646">
        <f t="shared" si="1311"/>
        <v>0</v>
      </c>
      <c r="CR1646">
        <f t="shared" si="1312"/>
        <v>1</v>
      </c>
      <c r="CS1646">
        <f t="shared" si="1313"/>
        <v>4.2135386053456756</v>
      </c>
      <c r="CV1646">
        <v>1639</v>
      </c>
      <c r="CW1646">
        <v>18.622448967139967</v>
      </c>
      <c r="CX1646">
        <v>14.781217038483634</v>
      </c>
      <c r="CZ1646">
        <f t="shared" si="1314"/>
        <v>1</v>
      </c>
      <c r="DA1646">
        <f t="shared" si="1315"/>
        <v>0</v>
      </c>
      <c r="DB1646">
        <f t="shared" si="1316"/>
        <v>3.8412319286563328</v>
      </c>
      <c r="DE1646">
        <v>1639</v>
      </c>
      <c r="DF1646">
        <v>24.149937024307501</v>
      </c>
      <c r="DG1646">
        <v>26.552846551077629</v>
      </c>
      <c r="DI1646">
        <f t="shared" si="1317"/>
        <v>0</v>
      </c>
      <c r="DJ1646">
        <f t="shared" si="1318"/>
        <v>1</v>
      </c>
      <c r="DK1646">
        <f t="shared" si="1319"/>
        <v>2.4029095267701273</v>
      </c>
      <c r="DN1646">
        <v>1639</v>
      </c>
      <c r="DO1646">
        <v>19.116347308540423</v>
      </c>
      <c r="DP1646">
        <v>18.397373184194759</v>
      </c>
      <c r="DR1646">
        <f t="shared" si="1320"/>
        <v>1</v>
      </c>
      <c r="DS1646">
        <f t="shared" si="1321"/>
        <v>0</v>
      </c>
      <c r="DT1646">
        <f t="shared" si="1322"/>
        <v>0.71897412434566377</v>
      </c>
      <c r="DW1646">
        <v>1639</v>
      </c>
      <c r="DX1646">
        <v>18.801407262481931</v>
      </c>
      <c r="DY1646">
        <v>21.574644312818517</v>
      </c>
      <c r="EA1646">
        <f t="shared" si="1323"/>
        <v>0</v>
      </c>
      <c r="EB1646">
        <f t="shared" si="1324"/>
        <v>1</v>
      </c>
      <c r="EC1646">
        <f t="shared" si="1325"/>
        <v>2.7732370503365864</v>
      </c>
      <c r="EF1646">
        <v>1639</v>
      </c>
      <c r="EG1646">
        <v>25.645703386062028</v>
      </c>
      <c r="EH1646">
        <v>16.260473478544267</v>
      </c>
      <c r="EJ1646">
        <f t="shared" si="1326"/>
        <v>1</v>
      </c>
      <c r="EK1646">
        <f t="shared" si="1327"/>
        <v>0</v>
      </c>
      <c r="EL1646">
        <f t="shared" si="1328"/>
        <v>9.3852299075177612</v>
      </c>
      <c r="EO1646">
        <v>1639</v>
      </c>
      <c r="EP1646">
        <v>20.60088883743828</v>
      </c>
      <c r="EQ1646">
        <v>55.149098243780827</v>
      </c>
      <c r="ES1646">
        <f t="shared" si="1329"/>
        <v>0</v>
      </c>
      <c r="ET1646">
        <f t="shared" si="1330"/>
        <v>1</v>
      </c>
      <c r="EU1646">
        <f t="shared" si="1331"/>
        <v>34.548209406342551</v>
      </c>
    </row>
    <row r="1647" spans="1:151" x14ac:dyDescent="0.25">
      <c r="A1647">
        <v>1640</v>
      </c>
      <c r="B1647">
        <v>15.630146982921834</v>
      </c>
      <c r="C1647">
        <v>8.8087410254983389</v>
      </c>
      <c r="E1647">
        <f t="shared" si="1332"/>
        <v>1</v>
      </c>
      <c r="F1647">
        <f t="shared" si="1283"/>
        <v>0</v>
      </c>
      <c r="G1647">
        <f t="shared" si="1333"/>
        <v>6.8214059574234955</v>
      </c>
      <c r="J1647">
        <v>1640</v>
      </c>
      <c r="K1647">
        <v>25.372028272457626</v>
      </c>
      <c r="L1647">
        <v>21.332096920987183</v>
      </c>
      <c r="N1647">
        <f t="shared" si="1284"/>
        <v>1</v>
      </c>
      <c r="O1647">
        <f t="shared" si="1285"/>
        <v>0</v>
      </c>
      <c r="P1647">
        <f t="shared" si="1286"/>
        <v>4.0399313514704431</v>
      </c>
      <c r="S1647">
        <v>1640</v>
      </c>
      <c r="T1647">
        <v>17.023977023320803</v>
      </c>
      <c r="U1647">
        <v>11.144152571639042</v>
      </c>
      <c r="W1647">
        <f t="shared" si="1287"/>
        <v>1</v>
      </c>
      <c r="X1647">
        <f t="shared" si="1288"/>
        <v>0</v>
      </c>
      <c r="Y1647">
        <f t="shared" si="1289"/>
        <v>5.8798244516817615</v>
      </c>
      <c r="AB1647">
        <v>1640</v>
      </c>
      <c r="AC1647">
        <v>19.501439170277315</v>
      </c>
      <c r="AD1647">
        <v>17.358027760641615</v>
      </c>
      <c r="AF1647">
        <f t="shared" si="1290"/>
        <v>1</v>
      </c>
      <c r="AG1647">
        <f t="shared" si="1291"/>
        <v>0</v>
      </c>
      <c r="AH1647">
        <f t="shared" si="1292"/>
        <v>2.1434114096357</v>
      </c>
      <c r="AK1647">
        <v>1640</v>
      </c>
      <c r="AL1647">
        <v>18.219532939495387</v>
      </c>
      <c r="AM1647">
        <v>37.945698750819815</v>
      </c>
      <c r="AO1647">
        <f t="shared" si="1293"/>
        <v>0</v>
      </c>
      <c r="AP1647">
        <f t="shared" si="1294"/>
        <v>1</v>
      </c>
      <c r="AQ1647">
        <f t="shared" si="1295"/>
        <v>19.726165811324428</v>
      </c>
      <c r="AT1647">
        <v>1640</v>
      </c>
      <c r="AU1647">
        <v>16.411940824398837</v>
      </c>
      <c r="AV1647">
        <v>19.240669172036103</v>
      </c>
      <c r="AX1647">
        <f t="shared" si="1296"/>
        <v>0</v>
      </c>
      <c r="AY1647">
        <f t="shared" si="1297"/>
        <v>1</v>
      </c>
      <c r="AZ1647">
        <f t="shared" si="1298"/>
        <v>2.8287283476372664</v>
      </c>
      <c r="BC1647">
        <v>1640</v>
      </c>
      <c r="BD1647" t="e">
        <v>#N/A</v>
      </c>
      <c r="BE1647" t="e">
        <v>#N/A</v>
      </c>
      <c r="BG1647" t="e">
        <f t="shared" si="1299"/>
        <v>#N/A</v>
      </c>
      <c r="BH1647" t="e">
        <f t="shared" si="1300"/>
        <v>#N/A</v>
      </c>
      <c r="BI1647" t="e">
        <f t="shared" si="1301"/>
        <v>#N/A</v>
      </c>
      <c r="BL1647">
        <v>1640</v>
      </c>
      <c r="BM1647">
        <v>24.067563065900657</v>
      </c>
      <c r="BN1647">
        <v>16.866411276775374</v>
      </c>
      <c r="BP1647">
        <f t="shared" si="1302"/>
        <v>1</v>
      </c>
      <c r="BQ1647">
        <f t="shared" si="1303"/>
        <v>0</v>
      </c>
      <c r="BR1647">
        <f t="shared" si="1304"/>
        <v>7.2011517891252836</v>
      </c>
      <c r="BU1647">
        <v>1640</v>
      </c>
      <c r="BV1647">
        <v>21.478409103298535</v>
      </c>
      <c r="BW1647">
        <v>24.977294835759579</v>
      </c>
      <c r="BY1647">
        <f t="shared" si="1305"/>
        <v>0</v>
      </c>
      <c r="BZ1647">
        <f t="shared" si="1306"/>
        <v>1</v>
      </c>
      <c r="CA1647">
        <f t="shared" si="1307"/>
        <v>3.4988857324610443</v>
      </c>
      <c r="CD1647">
        <v>1640</v>
      </c>
      <c r="CE1647">
        <v>15.8616730690003</v>
      </c>
      <c r="CF1647">
        <v>21.621081655572414</v>
      </c>
      <c r="CH1647">
        <f t="shared" si="1308"/>
        <v>0</v>
      </c>
      <c r="CI1647">
        <f t="shared" si="1309"/>
        <v>1</v>
      </c>
      <c r="CJ1647">
        <f t="shared" si="1310"/>
        <v>5.7594085865721141</v>
      </c>
      <c r="CM1647">
        <v>1640</v>
      </c>
      <c r="CN1647">
        <v>20.760080883143139</v>
      </c>
      <c r="CO1647">
        <v>19.409016482804613</v>
      </c>
      <c r="CQ1647">
        <f t="shared" si="1311"/>
        <v>1</v>
      </c>
      <c r="CR1647">
        <f t="shared" si="1312"/>
        <v>0</v>
      </c>
      <c r="CS1647">
        <f t="shared" si="1313"/>
        <v>1.3510644003385259</v>
      </c>
      <c r="CV1647">
        <v>1640</v>
      </c>
      <c r="CW1647">
        <v>22.872022762281048</v>
      </c>
      <c r="CX1647">
        <v>18.572361115891709</v>
      </c>
      <c r="CZ1647">
        <f t="shared" si="1314"/>
        <v>1</v>
      </c>
      <c r="DA1647">
        <f t="shared" si="1315"/>
        <v>0</v>
      </c>
      <c r="DB1647">
        <f t="shared" si="1316"/>
        <v>4.2996616463893389</v>
      </c>
      <c r="DE1647">
        <v>1640</v>
      </c>
      <c r="DF1647">
        <v>18.779095953077</v>
      </c>
      <c r="DG1647">
        <v>14.762631017922908</v>
      </c>
      <c r="DI1647">
        <f t="shared" si="1317"/>
        <v>1</v>
      </c>
      <c r="DJ1647">
        <f t="shared" si="1318"/>
        <v>0</v>
      </c>
      <c r="DK1647">
        <f t="shared" si="1319"/>
        <v>4.016464935154092</v>
      </c>
      <c r="DN1647">
        <v>1640</v>
      </c>
      <c r="DO1647">
        <v>28.574740623227086</v>
      </c>
      <c r="DP1647">
        <v>19.821821226846321</v>
      </c>
      <c r="DR1647">
        <f t="shared" si="1320"/>
        <v>1</v>
      </c>
      <c r="DS1647">
        <f t="shared" si="1321"/>
        <v>0</v>
      </c>
      <c r="DT1647">
        <f t="shared" si="1322"/>
        <v>8.752919396380765</v>
      </c>
      <c r="DW1647">
        <v>1640</v>
      </c>
      <c r="DX1647">
        <v>15.149090244811518</v>
      </c>
      <c r="DY1647">
        <v>28.080591521522752</v>
      </c>
      <c r="EA1647">
        <f t="shared" si="1323"/>
        <v>0</v>
      </c>
      <c r="EB1647">
        <f t="shared" si="1324"/>
        <v>1</v>
      </c>
      <c r="EC1647">
        <f t="shared" si="1325"/>
        <v>12.931501276711234</v>
      </c>
      <c r="EF1647">
        <v>1640</v>
      </c>
      <c r="EG1647">
        <v>17.265342523300138</v>
      </c>
      <c r="EH1647">
        <v>19.134152040669846</v>
      </c>
      <c r="EJ1647">
        <f t="shared" si="1326"/>
        <v>0</v>
      </c>
      <c r="EK1647">
        <f t="shared" si="1327"/>
        <v>1</v>
      </c>
      <c r="EL1647">
        <f t="shared" si="1328"/>
        <v>1.8688095173697086</v>
      </c>
      <c r="EO1647">
        <v>1640</v>
      </c>
      <c r="EP1647">
        <v>26.495240525752642</v>
      </c>
      <c r="EQ1647">
        <v>3.4335677022783919</v>
      </c>
      <c r="ES1647">
        <f t="shared" si="1329"/>
        <v>1</v>
      </c>
      <c r="ET1647">
        <f t="shared" si="1330"/>
        <v>0</v>
      </c>
      <c r="EU1647">
        <f t="shared" si="1331"/>
        <v>23.06167282347425</v>
      </c>
    </row>
    <row r="1648" spans="1:151" x14ac:dyDescent="0.25">
      <c r="A1648">
        <v>1641</v>
      </c>
      <c r="B1648">
        <v>6.2523649821618159</v>
      </c>
      <c r="C1648">
        <v>46.221117125434063</v>
      </c>
      <c r="E1648">
        <f t="shared" si="1332"/>
        <v>0</v>
      </c>
      <c r="F1648">
        <f t="shared" si="1283"/>
        <v>1</v>
      </c>
      <c r="G1648">
        <f t="shared" si="1333"/>
        <v>39.968752143272248</v>
      </c>
      <c r="J1648">
        <v>1641</v>
      </c>
      <c r="K1648">
        <v>25.604119930726682</v>
      </c>
      <c r="L1648">
        <v>19.353191414230565</v>
      </c>
      <c r="N1648">
        <f t="shared" si="1284"/>
        <v>1</v>
      </c>
      <c r="O1648">
        <f t="shared" si="1285"/>
        <v>0</v>
      </c>
      <c r="P1648">
        <f t="shared" si="1286"/>
        <v>6.250928516496117</v>
      </c>
      <c r="S1648">
        <v>1641</v>
      </c>
      <c r="T1648">
        <v>16.17625560457774</v>
      </c>
      <c r="U1648">
        <v>38.072793610679255</v>
      </c>
      <c r="W1648">
        <f t="shared" si="1287"/>
        <v>0</v>
      </c>
      <c r="X1648">
        <f t="shared" si="1288"/>
        <v>1</v>
      </c>
      <c r="Y1648">
        <f t="shared" si="1289"/>
        <v>21.896538006101515</v>
      </c>
      <c r="AB1648">
        <v>1641</v>
      </c>
      <c r="AC1648">
        <v>25.289935786478964</v>
      </c>
      <c r="AD1648">
        <v>15.701510477126817</v>
      </c>
      <c r="AF1648">
        <f t="shared" si="1290"/>
        <v>1</v>
      </c>
      <c r="AG1648">
        <f t="shared" si="1291"/>
        <v>0</v>
      </c>
      <c r="AH1648">
        <f t="shared" si="1292"/>
        <v>9.5884253093521465</v>
      </c>
      <c r="AK1648">
        <v>1641</v>
      </c>
      <c r="AL1648">
        <v>26.13249258850599</v>
      </c>
      <c r="AM1648">
        <v>30.91971367547044</v>
      </c>
      <c r="AO1648">
        <f t="shared" si="1293"/>
        <v>0</v>
      </c>
      <c r="AP1648">
        <f t="shared" si="1294"/>
        <v>1</v>
      </c>
      <c r="AQ1648">
        <f t="shared" si="1295"/>
        <v>4.7872210869644505</v>
      </c>
      <c r="AT1648">
        <v>1641</v>
      </c>
      <c r="AU1648">
        <v>24.020205097757412</v>
      </c>
      <c r="AV1648">
        <v>25.955197975824461</v>
      </c>
      <c r="AX1648">
        <f t="shared" si="1296"/>
        <v>0</v>
      </c>
      <c r="AY1648">
        <f t="shared" si="1297"/>
        <v>1</v>
      </c>
      <c r="AZ1648">
        <f t="shared" si="1298"/>
        <v>1.9349928780670496</v>
      </c>
      <c r="BC1648">
        <v>1641</v>
      </c>
      <c r="BD1648" t="e">
        <v>#N/A</v>
      </c>
      <c r="BE1648" t="e">
        <v>#N/A</v>
      </c>
      <c r="BG1648" t="e">
        <f t="shared" si="1299"/>
        <v>#N/A</v>
      </c>
      <c r="BH1648" t="e">
        <f t="shared" si="1300"/>
        <v>#N/A</v>
      </c>
      <c r="BI1648" t="e">
        <f t="shared" si="1301"/>
        <v>#N/A</v>
      </c>
      <c r="BL1648">
        <v>1641</v>
      </c>
      <c r="BM1648">
        <v>32.615268426720377</v>
      </c>
      <c r="BN1648">
        <v>10.396053969549055</v>
      </c>
      <c r="BP1648">
        <f t="shared" si="1302"/>
        <v>1</v>
      </c>
      <c r="BQ1648">
        <f t="shared" si="1303"/>
        <v>0</v>
      </c>
      <c r="BR1648">
        <f t="shared" si="1304"/>
        <v>22.219214457171322</v>
      </c>
      <c r="BU1648">
        <v>1641</v>
      </c>
      <c r="BV1648">
        <v>17.273593392351394</v>
      </c>
      <c r="BW1648">
        <v>22.882634774827274</v>
      </c>
      <c r="BY1648">
        <f t="shared" si="1305"/>
        <v>0</v>
      </c>
      <c r="BZ1648">
        <f t="shared" si="1306"/>
        <v>1</v>
      </c>
      <c r="CA1648">
        <f t="shared" si="1307"/>
        <v>5.6090413824758798</v>
      </c>
      <c r="CD1648">
        <v>1641</v>
      </c>
      <c r="CE1648">
        <v>10.346061635554513</v>
      </c>
      <c r="CF1648">
        <v>21.65457978300466</v>
      </c>
      <c r="CH1648">
        <f t="shared" si="1308"/>
        <v>0</v>
      </c>
      <c r="CI1648">
        <f t="shared" si="1309"/>
        <v>1</v>
      </c>
      <c r="CJ1648">
        <f t="shared" si="1310"/>
        <v>11.308518147450147</v>
      </c>
      <c r="CM1648">
        <v>1641</v>
      </c>
      <c r="CN1648">
        <v>16.510457370466291</v>
      </c>
      <c r="CO1648">
        <v>29.646300878288791</v>
      </c>
      <c r="CQ1648">
        <f t="shared" si="1311"/>
        <v>0</v>
      </c>
      <c r="CR1648">
        <f t="shared" si="1312"/>
        <v>1</v>
      </c>
      <c r="CS1648">
        <f t="shared" si="1313"/>
        <v>13.1358435078225</v>
      </c>
      <c r="CV1648">
        <v>1641</v>
      </c>
      <c r="CW1648">
        <v>22.297467576529264</v>
      </c>
      <c r="CX1648">
        <v>19.351988721788842</v>
      </c>
      <c r="CZ1648">
        <f t="shared" si="1314"/>
        <v>1</v>
      </c>
      <c r="DA1648">
        <f t="shared" si="1315"/>
        <v>0</v>
      </c>
      <c r="DB1648">
        <f t="shared" si="1316"/>
        <v>2.945478854740422</v>
      </c>
      <c r="DE1648">
        <v>1641</v>
      </c>
      <c r="DF1648">
        <v>21.976218931178241</v>
      </c>
      <c r="DG1648">
        <v>22.23648581735123</v>
      </c>
      <c r="DI1648">
        <f t="shared" si="1317"/>
        <v>0</v>
      </c>
      <c r="DJ1648">
        <f t="shared" si="1318"/>
        <v>1</v>
      </c>
      <c r="DK1648">
        <f t="shared" si="1319"/>
        <v>0.26026688617298888</v>
      </c>
      <c r="DN1648">
        <v>1641</v>
      </c>
      <c r="DO1648">
        <v>27.560332778729929</v>
      </c>
      <c r="DP1648">
        <v>22.736191094908314</v>
      </c>
      <c r="DR1648">
        <f t="shared" si="1320"/>
        <v>1</v>
      </c>
      <c r="DS1648">
        <f t="shared" si="1321"/>
        <v>0</v>
      </c>
      <c r="DT1648">
        <f t="shared" si="1322"/>
        <v>4.8241416838216153</v>
      </c>
      <c r="DW1648">
        <v>1641</v>
      </c>
      <c r="DX1648">
        <v>9.363823963334557</v>
      </c>
      <c r="DY1648">
        <v>8.459802590638871</v>
      </c>
      <c r="EA1648">
        <f t="shared" si="1323"/>
        <v>1</v>
      </c>
      <c r="EB1648">
        <f t="shared" si="1324"/>
        <v>0</v>
      </c>
      <c r="EC1648">
        <f t="shared" si="1325"/>
        <v>0.90402137269568605</v>
      </c>
      <c r="EF1648">
        <v>1641</v>
      </c>
      <c r="EG1648">
        <v>17.495063337515081</v>
      </c>
      <c r="EH1648">
        <v>15.502412720506753</v>
      </c>
      <c r="EJ1648">
        <f t="shared" si="1326"/>
        <v>1</v>
      </c>
      <c r="EK1648">
        <f t="shared" si="1327"/>
        <v>0</v>
      </c>
      <c r="EL1648">
        <f t="shared" si="1328"/>
        <v>1.9926506170083282</v>
      </c>
      <c r="EO1648">
        <v>1641</v>
      </c>
      <c r="EP1648">
        <v>17.70510626232473</v>
      </c>
      <c r="EQ1648">
        <v>25.122379407367482</v>
      </c>
      <c r="ES1648">
        <f t="shared" si="1329"/>
        <v>0</v>
      </c>
      <c r="ET1648">
        <f t="shared" si="1330"/>
        <v>1</v>
      </c>
      <c r="EU1648">
        <f t="shared" si="1331"/>
        <v>7.4172731450427527</v>
      </c>
    </row>
    <row r="1649" spans="1:151" x14ac:dyDescent="0.25">
      <c r="A1649">
        <v>1642</v>
      </c>
      <c r="B1649">
        <v>13.16080510564187</v>
      </c>
      <c r="C1649">
        <v>-14.29973455179427</v>
      </c>
      <c r="E1649">
        <f t="shared" si="1332"/>
        <v>1</v>
      </c>
      <c r="F1649">
        <f t="shared" si="1283"/>
        <v>0</v>
      </c>
      <c r="G1649">
        <f t="shared" si="1333"/>
        <v>27.46053965743614</v>
      </c>
      <c r="J1649">
        <v>1642</v>
      </c>
      <c r="K1649">
        <v>10.296976210245099</v>
      </c>
      <c r="L1649">
        <v>20.281735737997202</v>
      </c>
      <c r="N1649">
        <f t="shared" si="1284"/>
        <v>0</v>
      </c>
      <c r="O1649">
        <f t="shared" si="1285"/>
        <v>1</v>
      </c>
      <c r="P1649">
        <f t="shared" si="1286"/>
        <v>9.9847595277521037</v>
      </c>
      <c r="S1649">
        <v>1642</v>
      </c>
      <c r="T1649">
        <v>22.24940187569948</v>
      </c>
      <c r="U1649">
        <v>22.416900466971263</v>
      </c>
      <c r="W1649">
        <f t="shared" si="1287"/>
        <v>0</v>
      </c>
      <c r="X1649">
        <f t="shared" si="1288"/>
        <v>1</v>
      </c>
      <c r="Y1649">
        <f t="shared" si="1289"/>
        <v>0.16749859127178368</v>
      </c>
      <c r="AB1649">
        <v>1642</v>
      </c>
      <c r="AC1649">
        <v>21.206593412990212</v>
      </c>
      <c r="AD1649">
        <v>16.737812963060836</v>
      </c>
      <c r="AF1649">
        <f t="shared" si="1290"/>
        <v>1</v>
      </c>
      <c r="AG1649">
        <f t="shared" si="1291"/>
        <v>0</v>
      </c>
      <c r="AH1649">
        <f t="shared" si="1292"/>
        <v>4.4687804499293762</v>
      </c>
      <c r="AK1649">
        <v>1642</v>
      </c>
      <c r="AL1649">
        <v>26.661352509929777</v>
      </c>
      <c r="AM1649">
        <v>30.426191823358572</v>
      </c>
      <c r="AO1649">
        <f t="shared" si="1293"/>
        <v>0</v>
      </c>
      <c r="AP1649">
        <f t="shared" si="1294"/>
        <v>1</v>
      </c>
      <c r="AQ1649">
        <f t="shared" si="1295"/>
        <v>3.7648393134287943</v>
      </c>
      <c r="AT1649">
        <v>1642</v>
      </c>
      <c r="AU1649">
        <v>18.423866244807879</v>
      </c>
      <c r="AV1649">
        <v>14.853515850414961</v>
      </c>
      <c r="AX1649">
        <f t="shared" si="1296"/>
        <v>1</v>
      </c>
      <c r="AY1649">
        <f t="shared" si="1297"/>
        <v>0</v>
      </c>
      <c r="AZ1649">
        <f t="shared" si="1298"/>
        <v>3.5703503943929178</v>
      </c>
      <c r="BC1649">
        <v>1642</v>
      </c>
      <c r="BD1649" t="e">
        <v>#N/A</v>
      </c>
      <c r="BE1649" t="e">
        <v>#N/A</v>
      </c>
      <c r="BG1649" t="e">
        <f t="shared" si="1299"/>
        <v>#N/A</v>
      </c>
      <c r="BH1649" t="e">
        <f t="shared" si="1300"/>
        <v>#N/A</v>
      </c>
      <c r="BI1649" t="e">
        <f t="shared" si="1301"/>
        <v>#N/A</v>
      </c>
      <c r="BL1649">
        <v>1642</v>
      </c>
      <c r="BM1649">
        <v>24.114234313563596</v>
      </c>
      <c r="BN1649">
        <v>11.841947694024068</v>
      </c>
      <c r="BP1649">
        <f t="shared" si="1302"/>
        <v>1</v>
      </c>
      <c r="BQ1649">
        <f t="shared" si="1303"/>
        <v>0</v>
      </c>
      <c r="BR1649">
        <f t="shared" si="1304"/>
        <v>12.272286619539528</v>
      </c>
      <c r="BU1649">
        <v>1642</v>
      </c>
      <c r="BV1649">
        <v>20.224419672147842</v>
      </c>
      <c r="BW1649">
        <v>33.526894966889515</v>
      </c>
      <c r="BY1649">
        <f t="shared" si="1305"/>
        <v>0</v>
      </c>
      <c r="BZ1649">
        <f t="shared" si="1306"/>
        <v>1</v>
      </c>
      <c r="CA1649">
        <f t="shared" si="1307"/>
        <v>13.302475294741672</v>
      </c>
      <c r="CD1649">
        <v>1642</v>
      </c>
      <c r="CE1649">
        <v>15.684355042817698</v>
      </c>
      <c r="CF1649">
        <v>26.857386544116427</v>
      </c>
      <c r="CH1649">
        <f t="shared" si="1308"/>
        <v>0</v>
      </c>
      <c r="CI1649">
        <f t="shared" si="1309"/>
        <v>1</v>
      </c>
      <c r="CJ1649">
        <f t="shared" si="1310"/>
        <v>11.173031501298729</v>
      </c>
      <c r="CM1649">
        <v>1642</v>
      </c>
      <c r="CN1649">
        <v>19.192776288289178</v>
      </c>
      <c r="CO1649">
        <v>14.097033633965649</v>
      </c>
      <c r="CQ1649">
        <f t="shared" si="1311"/>
        <v>1</v>
      </c>
      <c r="CR1649">
        <f t="shared" si="1312"/>
        <v>0</v>
      </c>
      <c r="CS1649">
        <f t="shared" si="1313"/>
        <v>5.0957426543235282</v>
      </c>
      <c r="CV1649">
        <v>1642</v>
      </c>
      <c r="CW1649">
        <v>22.625852486114937</v>
      </c>
      <c r="CX1649">
        <v>17.039158662736522</v>
      </c>
      <c r="CZ1649">
        <f t="shared" si="1314"/>
        <v>1</v>
      </c>
      <c r="DA1649">
        <f t="shared" si="1315"/>
        <v>0</v>
      </c>
      <c r="DB1649">
        <f t="shared" si="1316"/>
        <v>5.5866938233784147</v>
      </c>
      <c r="DE1649">
        <v>1642</v>
      </c>
      <c r="DF1649">
        <v>28.621572367660828</v>
      </c>
      <c r="DG1649">
        <v>29.108169303445528</v>
      </c>
      <c r="DI1649">
        <f t="shared" si="1317"/>
        <v>0</v>
      </c>
      <c r="DJ1649">
        <f t="shared" si="1318"/>
        <v>1</v>
      </c>
      <c r="DK1649">
        <f t="shared" si="1319"/>
        <v>0.48659693578469998</v>
      </c>
      <c r="DN1649">
        <v>1642</v>
      </c>
      <c r="DO1649">
        <v>21.236019808434094</v>
      </c>
      <c r="DP1649">
        <v>18.841971915033838</v>
      </c>
      <c r="DR1649">
        <f t="shared" si="1320"/>
        <v>1</v>
      </c>
      <c r="DS1649">
        <f t="shared" si="1321"/>
        <v>0</v>
      </c>
      <c r="DT1649">
        <f t="shared" si="1322"/>
        <v>2.3940478934002556</v>
      </c>
      <c r="DW1649">
        <v>1642</v>
      </c>
      <c r="DX1649">
        <v>24.949809893523764</v>
      </c>
      <c r="DY1649">
        <v>19.287042398863001</v>
      </c>
      <c r="EA1649">
        <f t="shared" si="1323"/>
        <v>1</v>
      </c>
      <c r="EB1649">
        <f t="shared" si="1324"/>
        <v>0</v>
      </c>
      <c r="EC1649">
        <f t="shared" si="1325"/>
        <v>5.6627674946607627</v>
      </c>
      <c r="EF1649">
        <v>1642</v>
      </c>
      <c r="EG1649">
        <v>20.064729268172574</v>
      </c>
      <c r="EH1649">
        <v>17.3969975624303</v>
      </c>
      <c r="EJ1649">
        <f t="shared" si="1326"/>
        <v>1</v>
      </c>
      <c r="EK1649">
        <f t="shared" si="1327"/>
        <v>0</v>
      </c>
      <c r="EL1649">
        <f t="shared" si="1328"/>
        <v>2.6677317057422734</v>
      </c>
      <c r="EO1649">
        <v>1642</v>
      </c>
      <c r="EP1649">
        <v>25.150517486612987</v>
      </c>
      <c r="EQ1649">
        <v>7.9395332050006644</v>
      </c>
      <c r="ES1649">
        <f t="shared" si="1329"/>
        <v>1</v>
      </c>
      <c r="ET1649">
        <f t="shared" si="1330"/>
        <v>0</v>
      </c>
      <c r="EU1649">
        <f t="shared" si="1331"/>
        <v>17.210984281612323</v>
      </c>
    </row>
    <row r="1650" spans="1:151" x14ac:dyDescent="0.25">
      <c r="A1650">
        <v>1643</v>
      </c>
      <c r="B1650">
        <v>10.058309591779285</v>
      </c>
      <c r="C1650">
        <v>20.101152596847946</v>
      </c>
      <c r="E1650">
        <f t="shared" si="1332"/>
        <v>0</v>
      </c>
      <c r="F1650">
        <f t="shared" si="1283"/>
        <v>1</v>
      </c>
      <c r="G1650">
        <f t="shared" si="1333"/>
        <v>10.042843005068661</v>
      </c>
      <c r="J1650">
        <v>1643</v>
      </c>
      <c r="K1650">
        <v>23.517621600829948</v>
      </c>
      <c r="L1650">
        <v>14.541491638473452</v>
      </c>
      <c r="N1650">
        <f t="shared" si="1284"/>
        <v>1</v>
      </c>
      <c r="O1650">
        <f t="shared" si="1285"/>
        <v>0</v>
      </c>
      <c r="P1650">
        <f t="shared" si="1286"/>
        <v>8.9761299623564952</v>
      </c>
      <c r="S1650">
        <v>1643</v>
      </c>
      <c r="T1650">
        <v>20.441150891257923</v>
      </c>
      <c r="U1650">
        <v>21.396281701132938</v>
      </c>
      <c r="W1650">
        <f t="shared" si="1287"/>
        <v>0</v>
      </c>
      <c r="X1650">
        <f t="shared" si="1288"/>
        <v>1</v>
      </c>
      <c r="Y1650">
        <f t="shared" si="1289"/>
        <v>0.95513080987501553</v>
      </c>
      <c r="AB1650">
        <v>1643</v>
      </c>
      <c r="AC1650">
        <v>24.05841885497717</v>
      </c>
      <c r="AD1650">
        <v>17.303393656525959</v>
      </c>
      <c r="AF1650">
        <f t="shared" si="1290"/>
        <v>1</v>
      </c>
      <c r="AG1650">
        <f t="shared" si="1291"/>
        <v>0</v>
      </c>
      <c r="AH1650">
        <f t="shared" si="1292"/>
        <v>6.7550251984512109</v>
      </c>
      <c r="AK1650">
        <v>1643</v>
      </c>
      <c r="AL1650">
        <v>26.374858512624051</v>
      </c>
      <c r="AM1650">
        <v>35.26770009837518</v>
      </c>
      <c r="AO1650">
        <f t="shared" si="1293"/>
        <v>0</v>
      </c>
      <c r="AP1650">
        <f t="shared" si="1294"/>
        <v>1</v>
      </c>
      <c r="AQ1650">
        <f t="shared" si="1295"/>
        <v>8.8928415857511283</v>
      </c>
      <c r="AT1650">
        <v>1643</v>
      </c>
      <c r="AU1650">
        <v>21.294186224919031</v>
      </c>
      <c r="AV1650">
        <v>25.083958786191495</v>
      </c>
      <c r="AX1650">
        <f t="shared" si="1296"/>
        <v>0</v>
      </c>
      <c r="AY1650">
        <f t="shared" si="1297"/>
        <v>1</v>
      </c>
      <c r="AZ1650">
        <f t="shared" si="1298"/>
        <v>3.7897725612724642</v>
      </c>
      <c r="BC1650">
        <v>1643</v>
      </c>
      <c r="BD1650" t="e">
        <v>#N/A</v>
      </c>
      <c r="BE1650" t="e">
        <v>#N/A</v>
      </c>
      <c r="BG1650" t="e">
        <f t="shared" si="1299"/>
        <v>#N/A</v>
      </c>
      <c r="BH1650" t="e">
        <f t="shared" si="1300"/>
        <v>#N/A</v>
      </c>
      <c r="BI1650" t="e">
        <f t="shared" si="1301"/>
        <v>#N/A</v>
      </c>
      <c r="BL1650">
        <v>1643</v>
      </c>
      <c r="BM1650">
        <v>20.007873032451123</v>
      </c>
      <c r="BN1650">
        <v>8.3491906429638867</v>
      </c>
      <c r="BP1650">
        <f t="shared" si="1302"/>
        <v>1</v>
      </c>
      <c r="BQ1650">
        <f t="shared" si="1303"/>
        <v>0</v>
      </c>
      <c r="BR1650">
        <f t="shared" si="1304"/>
        <v>11.658682389487236</v>
      </c>
      <c r="BU1650">
        <v>1643</v>
      </c>
      <c r="BV1650">
        <v>13.112781894379218</v>
      </c>
      <c r="BW1650">
        <v>23.054882078089438</v>
      </c>
      <c r="BY1650">
        <f t="shared" si="1305"/>
        <v>0</v>
      </c>
      <c r="BZ1650">
        <f t="shared" si="1306"/>
        <v>1</v>
      </c>
      <c r="CA1650">
        <f t="shared" si="1307"/>
        <v>9.9421001837102203</v>
      </c>
      <c r="CD1650">
        <v>1643</v>
      </c>
      <c r="CE1650">
        <v>18.844436450537081</v>
      </c>
      <c r="CF1650">
        <v>23.143160756675286</v>
      </c>
      <c r="CH1650">
        <f t="shared" si="1308"/>
        <v>0</v>
      </c>
      <c r="CI1650">
        <f t="shared" si="1309"/>
        <v>1</v>
      </c>
      <c r="CJ1650">
        <f t="shared" si="1310"/>
        <v>4.2987243061382046</v>
      </c>
      <c r="CM1650">
        <v>1643</v>
      </c>
      <c r="CN1650">
        <v>21.73421940473888</v>
      </c>
      <c r="CO1650">
        <v>27.952685019476224</v>
      </c>
      <c r="CQ1650">
        <f t="shared" si="1311"/>
        <v>0</v>
      </c>
      <c r="CR1650">
        <f t="shared" si="1312"/>
        <v>1</v>
      </c>
      <c r="CS1650">
        <f t="shared" si="1313"/>
        <v>6.2184656147373438</v>
      </c>
      <c r="CV1650">
        <v>1643</v>
      </c>
      <c r="CW1650">
        <v>21.822475201884551</v>
      </c>
      <c r="CX1650">
        <v>17.299567866946191</v>
      </c>
      <c r="CZ1650">
        <f t="shared" si="1314"/>
        <v>1</v>
      </c>
      <c r="DA1650">
        <f t="shared" si="1315"/>
        <v>0</v>
      </c>
      <c r="DB1650">
        <f t="shared" si="1316"/>
        <v>4.5229073349383597</v>
      </c>
      <c r="DE1650">
        <v>1643</v>
      </c>
      <c r="DF1650">
        <v>19.108870127073619</v>
      </c>
      <c r="DG1650">
        <v>17.913375204192917</v>
      </c>
      <c r="DI1650">
        <f t="shared" si="1317"/>
        <v>1</v>
      </c>
      <c r="DJ1650">
        <f t="shared" si="1318"/>
        <v>0</v>
      </c>
      <c r="DK1650">
        <f t="shared" si="1319"/>
        <v>1.1954949228807017</v>
      </c>
      <c r="DN1650">
        <v>1643</v>
      </c>
      <c r="DO1650">
        <v>29.097437101264941</v>
      </c>
      <c r="DP1650">
        <v>20.817815013903573</v>
      </c>
      <c r="DR1650">
        <f t="shared" si="1320"/>
        <v>1</v>
      </c>
      <c r="DS1650">
        <f t="shared" si="1321"/>
        <v>0</v>
      </c>
      <c r="DT1650">
        <f t="shared" si="1322"/>
        <v>8.2796220873613677</v>
      </c>
      <c r="DW1650">
        <v>1643</v>
      </c>
      <c r="DX1650">
        <v>10.681059996408585</v>
      </c>
      <c r="DY1650">
        <v>21.455357971497264</v>
      </c>
      <c r="EA1650">
        <f t="shared" si="1323"/>
        <v>0</v>
      </c>
      <c r="EB1650">
        <f t="shared" si="1324"/>
        <v>1</v>
      </c>
      <c r="EC1650">
        <f t="shared" si="1325"/>
        <v>10.774297975088679</v>
      </c>
      <c r="EF1650">
        <v>1643</v>
      </c>
      <c r="EG1650">
        <v>20.958900830054958</v>
      </c>
      <c r="EH1650">
        <v>8.8091716538831317</v>
      </c>
      <c r="EJ1650">
        <f t="shared" si="1326"/>
        <v>1</v>
      </c>
      <c r="EK1650">
        <f t="shared" si="1327"/>
        <v>0</v>
      </c>
      <c r="EL1650">
        <f t="shared" si="1328"/>
        <v>12.149729176171826</v>
      </c>
      <c r="EO1650">
        <v>1643</v>
      </c>
      <c r="EP1650">
        <v>23.501383479044254</v>
      </c>
      <c r="EQ1650">
        <v>32.405022059357208</v>
      </c>
      <c r="ES1650">
        <f t="shared" si="1329"/>
        <v>0</v>
      </c>
      <c r="ET1650">
        <f t="shared" si="1330"/>
        <v>1</v>
      </c>
      <c r="EU1650">
        <f t="shared" si="1331"/>
        <v>8.9036385803129541</v>
      </c>
    </row>
    <row r="1651" spans="1:151" x14ac:dyDescent="0.25">
      <c r="A1651">
        <v>1644</v>
      </c>
      <c r="B1651">
        <v>13.257295481042412</v>
      </c>
      <c r="C1651">
        <v>22.816480609490227</v>
      </c>
      <c r="E1651">
        <f t="shared" si="1332"/>
        <v>0</v>
      </c>
      <c r="F1651">
        <f t="shared" si="1283"/>
        <v>1</v>
      </c>
      <c r="G1651">
        <f t="shared" si="1333"/>
        <v>9.5591851284478153</v>
      </c>
      <c r="J1651">
        <v>1644</v>
      </c>
      <c r="K1651">
        <v>28.475339607569541</v>
      </c>
      <c r="L1651">
        <v>28.604010095624719</v>
      </c>
      <c r="N1651">
        <f t="shared" si="1284"/>
        <v>0</v>
      </c>
      <c r="O1651">
        <f t="shared" si="1285"/>
        <v>1</v>
      </c>
      <c r="P1651">
        <f t="shared" si="1286"/>
        <v>0.12867048805517811</v>
      </c>
      <c r="S1651">
        <v>1644</v>
      </c>
      <c r="T1651">
        <v>17.914809935287042</v>
      </c>
      <c r="U1651">
        <v>19.158268279472992</v>
      </c>
      <c r="W1651">
        <f t="shared" si="1287"/>
        <v>0</v>
      </c>
      <c r="X1651">
        <f t="shared" si="1288"/>
        <v>1</v>
      </c>
      <c r="Y1651">
        <f t="shared" si="1289"/>
        <v>1.2434583441859495</v>
      </c>
      <c r="AB1651">
        <v>1644</v>
      </c>
      <c r="AC1651">
        <v>26.740010504916025</v>
      </c>
      <c r="AD1651">
        <v>18.291695225727125</v>
      </c>
      <c r="AF1651">
        <f t="shared" si="1290"/>
        <v>1</v>
      </c>
      <c r="AG1651">
        <f t="shared" si="1291"/>
        <v>0</v>
      </c>
      <c r="AH1651">
        <f t="shared" si="1292"/>
        <v>8.4483152791889005</v>
      </c>
      <c r="AK1651">
        <v>1644</v>
      </c>
      <c r="AL1651">
        <v>17.544252639509146</v>
      </c>
      <c r="AM1651">
        <v>28.955047000719404</v>
      </c>
      <c r="AO1651">
        <f t="shared" si="1293"/>
        <v>0</v>
      </c>
      <c r="AP1651">
        <f t="shared" si="1294"/>
        <v>1</v>
      </c>
      <c r="AQ1651">
        <f t="shared" si="1295"/>
        <v>11.410794361210257</v>
      </c>
      <c r="AT1651">
        <v>1644</v>
      </c>
      <c r="AU1651">
        <v>16.095776215694645</v>
      </c>
      <c r="AV1651">
        <v>14.129023536347386</v>
      </c>
      <c r="AX1651">
        <f t="shared" si="1296"/>
        <v>1</v>
      </c>
      <c r="AY1651">
        <f t="shared" si="1297"/>
        <v>0</v>
      </c>
      <c r="AZ1651">
        <f t="shared" si="1298"/>
        <v>1.9667526793472589</v>
      </c>
      <c r="BC1651">
        <v>1644</v>
      </c>
      <c r="BD1651" t="e">
        <v>#N/A</v>
      </c>
      <c r="BE1651" t="e">
        <v>#N/A</v>
      </c>
      <c r="BG1651" t="e">
        <f t="shared" si="1299"/>
        <v>#N/A</v>
      </c>
      <c r="BH1651" t="e">
        <f t="shared" si="1300"/>
        <v>#N/A</v>
      </c>
      <c r="BI1651" t="e">
        <f t="shared" si="1301"/>
        <v>#N/A</v>
      </c>
      <c r="BL1651">
        <v>1644</v>
      </c>
      <c r="BM1651">
        <v>18.550127642257337</v>
      </c>
      <c r="BN1651">
        <v>8.2656447324272353</v>
      </c>
      <c r="BP1651">
        <f t="shared" si="1302"/>
        <v>1</v>
      </c>
      <c r="BQ1651">
        <f t="shared" si="1303"/>
        <v>0</v>
      </c>
      <c r="BR1651">
        <f t="shared" si="1304"/>
        <v>10.284482909830102</v>
      </c>
      <c r="BU1651">
        <v>1644</v>
      </c>
      <c r="BV1651">
        <v>27.656582715615656</v>
      </c>
      <c r="BW1651">
        <v>23.038642093359403</v>
      </c>
      <c r="BY1651">
        <f t="shared" si="1305"/>
        <v>1</v>
      </c>
      <c r="BZ1651">
        <f t="shared" si="1306"/>
        <v>0</v>
      </c>
      <c r="CA1651">
        <f t="shared" si="1307"/>
        <v>4.6179406222562527</v>
      </c>
      <c r="CD1651">
        <v>1644</v>
      </c>
      <c r="CE1651">
        <v>35.678250416699157</v>
      </c>
      <c r="CF1651">
        <v>24.773391509574058</v>
      </c>
      <c r="CH1651">
        <f t="shared" si="1308"/>
        <v>1</v>
      </c>
      <c r="CI1651">
        <f t="shared" si="1309"/>
        <v>0</v>
      </c>
      <c r="CJ1651">
        <f t="shared" si="1310"/>
        <v>10.904858907125099</v>
      </c>
      <c r="CM1651">
        <v>1644</v>
      </c>
      <c r="CN1651">
        <v>14.11361839806699</v>
      </c>
      <c r="CO1651">
        <v>15.011886859503011</v>
      </c>
      <c r="CQ1651">
        <f t="shared" si="1311"/>
        <v>0</v>
      </c>
      <c r="CR1651">
        <f t="shared" si="1312"/>
        <v>1</v>
      </c>
      <c r="CS1651">
        <f t="shared" si="1313"/>
        <v>0.89826846143602168</v>
      </c>
      <c r="CV1651">
        <v>1644</v>
      </c>
      <c r="CW1651">
        <v>28.047107163952926</v>
      </c>
      <c r="CX1651">
        <v>16.652320728840131</v>
      </c>
      <c r="CZ1651">
        <f t="shared" si="1314"/>
        <v>1</v>
      </c>
      <c r="DA1651">
        <f t="shared" si="1315"/>
        <v>0</v>
      </c>
      <c r="DB1651">
        <f t="shared" si="1316"/>
        <v>11.394786435112795</v>
      </c>
      <c r="DE1651">
        <v>1644</v>
      </c>
      <c r="DF1651">
        <v>25.203006906554197</v>
      </c>
      <c r="DG1651">
        <v>21.039955593436542</v>
      </c>
      <c r="DI1651">
        <f t="shared" si="1317"/>
        <v>1</v>
      </c>
      <c r="DJ1651">
        <f t="shared" si="1318"/>
        <v>0</v>
      </c>
      <c r="DK1651">
        <f t="shared" si="1319"/>
        <v>4.1630513131176556</v>
      </c>
      <c r="DN1651">
        <v>1644</v>
      </c>
      <c r="DO1651">
        <v>21.98861349893658</v>
      </c>
      <c r="DP1651">
        <v>25.062715232861834</v>
      </c>
      <c r="DR1651">
        <f t="shared" si="1320"/>
        <v>0</v>
      </c>
      <c r="DS1651">
        <f t="shared" si="1321"/>
        <v>1</v>
      </c>
      <c r="DT1651">
        <f t="shared" si="1322"/>
        <v>3.0741017339252537</v>
      </c>
      <c r="DW1651">
        <v>1644</v>
      </c>
      <c r="DX1651">
        <v>13.107856216888223</v>
      </c>
      <c r="DY1651">
        <v>23.358589770186803</v>
      </c>
      <c r="EA1651">
        <f t="shared" si="1323"/>
        <v>0</v>
      </c>
      <c r="EB1651">
        <f t="shared" si="1324"/>
        <v>1</v>
      </c>
      <c r="EC1651">
        <f t="shared" si="1325"/>
        <v>10.250733553298581</v>
      </c>
      <c r="EF1651">
        <v>1644</v>
      </c>
      <c r="EG1651">
        <v>18.840654977241222</v>
      </c>
      <c r="EH1651">
        <v>8.8161481221368945</v>
      </c>
      <c r="EJ1651">
        <f t="shared" si="1326"/>
        <v>1</v>
      </c>
      <c r="EK1651">
        <f t="shared" si="1327"/>
        <v>0</v>
      </c>
      <c r="EL1651">
        <f t="shared" si="1328"/>
        <v>10.024506855104327</v>
      </c>
      <c r="EO1651">
        <v>1644</v>
      </c>
      <c r="EP1651">
        <v>17.139016744922053</v>
      </c>
      <c r="EQ1651">
        <v>14.171607694981303</v>
      </c>
      <c r="ES1651">
        <f t="shared" si="1329"/>
        <v>1</v>
      </c>
      <c r="ET1651">
        <f t="shared" si="1330"/>
        <v>0</v>
      </c>
      <c r="EU1651">
        <f t="shared" si="1331"/>
        <v>2.9674090499407502</v>
      </c>
    </row>
    <row r="1652" spans="1:151" x14ac:dyDescent="0.25">
      <c r="A1652">
        <v>1645</v>
      </c>
      <c r="B1652">
        <v>7.4939361792359014</v>
      </c>
      <c r="C1652">
        <v>9.4932717644272664</v>
      </c>
      <c r="E1652">
        <f t="shared" si="1332"/>
        <v>0</v>
      </c>
      <c r="F1652">
        <f t="shared" si="1283"/>
        <v>1</v>
      </c>
      <c r="G1652">
        <f t="shared" si="1333"/>
        <v>1.999335585191365</v>
      </c>
      <c r="J1652">
        <v>1645</v>
      </c>
      <c r="K1652">
        <v>17.237438850112255</v>
      </c>
      <c r="L1652">
        <v>30.84872492729005</v>
      </c>
      <c r="N1652">
        <f t="shared" si="1284"/>
        <v>0</v>
      </c>
      <c r="O1652">
        <f t="shared" si="1285"/>
        <v>1</v>
      </c>
      <c r="P1652">
        <f t="shared" si="1286"/>
        <v>13.611286077177795</v>
      </c>
      <c r="S1652">
        <v>1645</v>
      </c>
      <c r="T1652">
        <v>23.085511892644771</v>
      </c>
      <c r="U1652">
        <v>13.708720254328911</v>
      </c>
      <c r="W1652">
        <f t="shared" si="1287"/>
        <v>1</v>
      </c>
      <c r="X1652">
        <f t="shared" si="1288"/>
        <v>0</v>
      </c>
      <c r="Y1652">
        <f t="shared" si="1289"/>
        <v>9.3767916383158596</v>
      </c>
      <c r="AB1652">
        <v>1645</v>
      </c>
      <c r="AC1652">
        <v>29.265636193450046</v>
      </c>
      <c r="AD1652">
        <v>18.690633907222445</v>
      </c>
      <c r="AF1652">
        <f t="shared" si="1290"/>
        <v>1</v>
      </c>
      <c r="AG1652">
        <f t="shared" si="1291"/>
        <v>0</v>
      </c>
      <c r="AH1652">
        <f t="shared" si="1292"/>
        <v>10.575002286227601</v>
      </c>
      <c r="AK1652">
        <v>1645</v>
      </c>
      <c r="AL1652">
        <v>20.614683170665344</v>
      </c>
      <c r="AM1652">
        <v>24.149119976011349</v>
      </c>
      <c r="AO1652">
        <f t="shared" si="1293"/>
        <v>0</v>
      </c>
      <c r="AP1652">
        <f t="shared" si="1294"/>
        <v>1</v>
      </c>
      <c r="AQ1652">
        <f t="shared" si="1295"/>
        <v>3.5344368053460045</v>
      </c>
      <c r="AT1652">
        <v>1645</v>
      </c>
      <c r="AU1652">
        <v>16.72454839475764</v>
      </c>
      <c r="AV1652">
        <v>13.496895754910934</v>
      </c>
      <c r="AX1652">
        <f t="shared" si="1296"/>
        <v>1</v>
      </c>
      <c r="AY1652">
        <f t="shared" si="1297"/>
        <v>0</v>
      </c>
      <c r="AZ1652">
        <f t="shared" si="1298"/>
        <v>3.2276526398467063</v>
      </c>
      <c r="BC1652">
        <v>1645</v>
      </c>
      <c r="BD1652" t="e">
        <v>#N/A</v>
      </c>
      <c r="BE1652" t="e">
        <v>#N/A</v>
      </c>
      <c r="BG1652" t="e">
        <f t="shared" si="1299"/>
        <v>#N/A</v>
      </c>
      <c r="BH1652" t="e">
        <f t="shared" si="1300"/>
        <v>#N/A</v>
      </c>
      <c r="BI1652" t="e">
        <f t="shared" si="1301"/>
        <v>#N/A</v>
      </c>
      <c r="BL1652">
        <v>1645</v>
      </c>
      <c r="BM1652">
        <v>45.301370078432953</v>
      </c>
      <c r="BN1652">
        <v>11.203356910952923</v>
      </c>
      <c r="BP1652">
        <f t="shared" si="1302"/>
        <v>1</v>
      </c>
      <c r="BQ1652">
        <f t="shared" si="1303"/>
        <v>0</v>
      </c>
      <c r="BR1652">
        <f t="shared" si="1304"/>
        <v>34.098013167480033</v>
      </c>
      <c r="BU1652">
        <v>1645</v>
      </c>
      <c r="BV1652">
        <v>25.960655813783511</v>
      </c>
      <c r="BW1652">
        <v>21.094126117561316</v>
      </c>
      <c r="BY1652">
        <f t="shared" si="1305"/>
        <v>1</v>
      </c>
      <c r="BZ1652">
        <f t="shared" si="1306"/>
        <v>0</v>
      </c>
      <c r="CA1652">
        <f t="shared" si="1307"/>
        <v>4.8665296962221944</v>
      </c>
      <c r="CD1652">
        <v>1645</v>
      </c>
      <c r="CE1652">
        <v>16.532528864901938</v>
      </c>
      <c r="CF1652">
        <v>23.23471338702992</v>
      </c>
      <c r="CH1652">
        <f t="shared" si="1308"/>
        <v>0</v>
      </c>
      <c r="CI1652">
        <f t="shared" si="1309"/>
        <v>1</v>
      </c>
      <c r="CJ1652">
        <f t="shared" si="1310"/>
        <v>6.7021845221279825</v>
      </c>
      <c r="CM1652">
        <v>1645</v>
      </c>
      <c r="CN1652">
        <v>19.794275187868912</v>
      </c>
      <c r="CO1652">
        <v>13.683481410593652</v>
      </c>
      <c r="CQ1652">
        <f t="shared" si="1311"/>
        <v>1</v>
      </c>
      <c r="CR1652">
        <f t="shared" si="1312"/>
        <v>0</v>
      </c>
      <c r="CS1652">
        <f t="shared" si="1313"/>
        <v>6.1107937772752603</v>
      </c>
      <c r="CV1652">
        <v>1645</v>
      </c>
      <c r="CW1652">
        <v>23.018494094028171</v>
      </c>
      <c r="CX1652">
        <v>16.349118392768133</v>
      </c>
      <c r="CZ1652">
        <f t="shared" si="1314"/>
        <v>1</v>
      </c>
      <c r="DA1652">
        <f t="shared" si="1315"/>
        <v>0</v>
      </c>
      <c r="DB1652">
        <f t="shared" si="1316"/>
        <v>6.6693757012600372</v>
      </c>
      <c r="DE1652">
        <v>1645</v>
      </c>
      <c r="DF1652">
        <v>26.832055410999391</v>
      </c>
      <c r="DG1652">
        <v>7.0891881755912749</v>
      </c>
      <c r="DI1652">
        <f t="shared" si="1317"/>
        <v>1</v>
      </c>
      <c r="DJ1652">
        <f t="shared" si="1318"/>
        <v>0</v>
      </c>
      <c r="DK1652">
        <f t="shared" si="1319"/>
        <v>19.742867235408116</v>
      </c>
      <c r="DN1652">
        <v>1645</v>
      </c>
      <c r="DO1652">
        <v>21.536637404725482</v>
      </c>
      <c r="DP1652">
        <v>26.509352714364063</v>
      </c>
      <c r="DR1652">
        <f t="shared" si="1320"/>
        <v>0</v>
      </c>
      <c r="DS1652">
        <f t="shared" si="1321"/>
        <v>1</v>
      </c>
      <c r="DT1652">
        <f t="shared" si="1322"/>
        <v>4.9727153096385805</v>
      </c>
      <c r="DW1652">
        <v>1645</v>
      </c>
      <c r="DX1652">
        <v>14.610051431848291</v>
      </c>
      <c r="DY1652">
        <v>20.989013752097719</v>
      </c>
      <c r="EA1652">
        <f t="shared" si="1323"/>
        <v>0</v>
      </c>
      <c r="EB1652">
        <f t="shared" si="1324"/>
        <v>1</v>
      </c>
      <c r="EC1652">
        <f t="shared" si="1325"/>
        <v>6.3789623202494283</v>
      </c>
      <c r="EF1652">
        <v>1645</v>
      </c>
      <c r="EG1652">
        <v>21.95914299660684</v>
      </c>
      <c r="EH1652">
        <v>13.092880501472006</v>
      </c>
      <c r="EJ1652">
        <f t="shared" si="1326"/>
        <v>1</v>
      </c>
      <c r="EK1652">
        <f t="shared" si="1327"/>
        <v>0</v>
      </c>
      <c r="EL1652">
        <f t="shared" si="1328"/>
        <v>8.8662624951348334</v>
      </c>
      <c r="EO1652">
        <v>1645</v>
      </c>
      <c r="EP1652">
        <v>18.378152474030053</v>
      </c>
      <c r="EQ1652">
        <v>28.12490733175753</v>
      </c>
      <c r="ES1652">
        <f t="shared" si="1329"/>
        <v>0</v>
      </c>
      <c r="ET1652">
        <f t="shared" si="1330"/>
        <v>1</v>
      </c>
      <c r="EU1652">
        <f t="shared" si="1331"/>
        <v>9.7467548577274776</v>
      </c>
    </row>
    <row r="1653" spans="1:151" x14ac:dyDescent="0.25">
      <c r="A1653">
        <v>1646</v>
      </c>
      <c r="B1653">
        <v>7.5101879742504751</v>
      </c>
      <c r="C1653">
        <v>20.530369722212299</v>
      </c>
      <c r="E1653">
        <f t="shared" si="1332"/>
        <v>0</v>
      </c>
      <c r="F1653">
        <f t="shared" si="1283"/>
        <v>1</v>
      </c>
      <c r="G1653">
        <f t="shared" si="1333"/>
        <v>13.020181747961825</v>
      </c>
      <c r="J1653">
        <v>1646</v>
      </c>
      <c r="K1653">
        <v>26.528495394518178</v>
      </c>
      <c r="L1653">
        <v>34.005911944605842</v>
      </c>
      <c r="N1653">
        <f t="shared" si="1284"/>
        <v>0</v>
      </c>
      <c r="O1653">
        <f t="shared" si="1285"/>
        <v>1</v>
      </c>
      <c r="P1653">
        <f t="shared" si="1286"/>
        <v>7.4774165500876641</v>
      </c>
      <c r="S1653">
        <v>1646</v>
      </c>
      <c r="T1653">
        <v>18.795034379537537</v>
      </c>
      <c r="U1653">
        <v>35.165659898589027</v>
      </c>
      <c r="W1653">
        <f t="shared" si="1287"/>
        <v>0</v>
      </c>
      <c r="X1653">
        <f t="shared" si="1288"/>
        <v>1</v>
      </c>
      <c r="Y1653">
        <f t="shared" si="1289"/>
        <v>16.37062551905149</v>
      </c>
      <c r="AB1653">
        <v>1646</v>
      </c>
      <c r="AC1653">
        <v>22.854581288615243</v>
      </c>
      <c r="AD1653">
        <v>16.130535677126819</v>
      </c>
      <c r="AF1653">
        <f t="shared" si="1290"/>
        <v>1</v>
      </c>
      <c r="AG1653">
        <f t="shared" si="1291"/>
        <v>0</v>
      </c>
      <c r="AH1653">
        <f t="shared" si="1292"/>
        <v>6.7240456114884246</v>
      </c>
      <c r="AK1653">
        <v>1646</v>
      </c>
      <c r="AL1653">
        <v>31.431220638289645</v>
      </c>
      <c r="AM1653">
        <v>27.927183152296738</v>
      </c>
      <c r="AO1653">
        <f t="shared" si="1293"/>
        <v>1</v>
      </c>
      <c r="AP1653">
        <f t="shared" si="1294"/>
        <v>0</v>
      </c>
      <c r="AQ1653">
        <f t="shared" si="1295"/>
        <v>3.5040374859929067</v>
      </c>
      <c r="AT1653">
        <v>1646</v>
      </c>
      <c r="AU1653">
        <v>17.327832497790535</v>
      </c>
      <c r="AV1653">
        <v>23.636695353041546</v>
      </c>
      <c r="AX1653">
        <f t="shared" si="1296"/>
        <v>0</v>
      </c>
      <c r="AY1653">
        <f t="shared" si="1297"/>
        <v>1</v>
      </c>
      <c r="AZ1653">
        <f t="shared" si="1298"/>
        <v>6.3088628552510109</v>
      </c>
      <c r="BC1653">
        <v>1646</v>
      </c>
      <c r="BD1653" t="e">
        <v>#N/A</v>
      </c>
      <c r="BE1653" t="e">
        <v>#N/A</v>
      </c>
      <c r="BG1653" t="e">
        <f t="shared" si="1299"/>
        <v>#N/A</v>
      </c>
      <c r="BH1653" t="e">
        <f t="shared" si="1300"/>
        <v>#N/A</v>
      </c>
      <c r="BI1653" t="e">
        <f t="shared" si="1301"/>
        <v>#N/A</v>
      </c>
      <c r="BL1653">
        <v>1646</v>
      </c>
      <c r="BM1653">
        <v>23.559140325873059</v>
      </c>
      <c r="BN1653">
        <v>13.607248257119545</v>
      </c>
      <c r="BP1653">
        <f t="shared" si="1302"/>
        <v>1</v>
      </c>
      <c r="BQ1653">
        <f t="shared" si="1303"/>
        <v>0</v>
      </c>
      <c r="BR1653">
        <f t="shared" si="1304"/>
        <v>9.951892068753514</v>
      </c>
      <c r="BU1653">
        <v>1646</v>
      </c>
      <c r="BV1653">
        <v>26.772266688641174</v>
      </c>
      <c r="BW1653">
        <v>23.186959638190583</v>
      </c>
      <c r="BY1653">
        <f t="shared" si="1305"/>
        <v>1</v>
      </c>
      <c r="BZ1653">
        <f t="shared" si="1306"/>
        <v>0</v>
      </c>
      <c r="CA1653">
        <f t="shared" si="1307"/>
        <v>3.5853070504505915</v>
      </c>
      <c r="CD1653">
        <v>1646</v>
      </c>
      <c r="CE1653">
        <v>13.314077320295088</v>
      </c>
      <c r="CF1653">
        <v>38.50884064415817</v>
      </c>
      <c r="CH1653">
        <f t="shared" si="1308"/>
        <v>0</v>
      </c>
      <c r="CI1653">
        <f t="shared" si="1309"/>
        <v>1</v>
      </c>
      <c r="CJ1653">
        <f t="shared" si="1310"/>
        <v>25.194763323863082</v>
      </c>
      <c r="CM1653">
        <v>1646</v>
      </c>
      <c r="CN1653">
        <v>22.657171480825731</v>
      </c>
      <c r="CO1653">
        <v>10.873071539480879</v>
      </c>
      <c r="CQ1653">
        <f t="shared" si="1311"/>
        <v>1</v>
      </c>
      <c r="CR1653">
        <f t="shared" si="1312"/>
        <v>0</v>
      </c>
      <c r="CS1653">
        <f t="shared" si="1313"/>
        <v>11.784099941344852</v>
      </c>
      <c r="CV1653">
        <v>1646</v>
      </c>
      <c r="CW1653">
        <v>27.406938158457258</v>
      </c>
      <c r="CX1653">
        <v>14.919948078818683</v>
      </c>
      <c r="CZ1653">
        <f t="shared" si="1314"/>
        <v>1</v>
      </c>
      <c r="DA1653">
        <f t="shared" si="1315"/>
        <v>0</v>
      </c>
      <c r="DB1653">
        <f t="shared" si="1316"/>
        <v>12.486990079638575</v>
      </c>
      <c r="DE1653">
        <v>1646</v>
      </c>
      <c r="DF1653">
        <v>23.904625617554281</v>
      </c>
      <c r="DG1653">
        <v>25.751291188837619</v>
      </c>
      <c r="DI1653">
        <f t="shared" si="1317"/>
        <v>0</v>
      </c>
      <c r="DJ1653">
        <f t="shared" si="1318"/>
        <v>1</v>
      </c>
      <c r="DK1653">
        <f t="shared" si="1319"/>
        <v>1.8466655712833386</v>
      </c>
      <c r="DN1653">
        <v>1646</v>
      </c>
      <c r="DO1653">
        <v>22.032748845185068</v>
      </c>
      <c r="DP1653">
        <v>23.104314080783571</v>
      </c>
      <c r="DR1653">
        <f t="shared" si="1320"/>
        <v>0</v>
      </c>
      <c r="DS1653">
        <f t="shared" si="1321"/>
        <v>1</v>
      </c>
      <c r="DT1653">
        <f t="shared" si="1322"/>
        <v>1.0715652355985021</v>
      </c>
      <c r="DW1653">
        <v>1646</v>
      </c>
      <c r="DX1653">
        <v>10.529578083120889</v>
      </c>
      <c r="DY1653">
        <v>8.7064876824338349</v>
      </c>
      <c r="EA1653">
        <f t="shared" si="1323"/>
        <v>1</v>
      </c>
      <c r="EB1653">
        <f t="shared" si="1324"/>
        <v>0</v>
      </c>
      <c r="EC1653">
        <f t="shared" si="1325"/>
        <v>1.8230904006870539</v>
      </c>
      <c r="EF1653">
        <v>1646</v>
      </c>
      <c r="EG1653">
        <v>22.862850585328168</v>
      </c>
      <c r="EH1653">
        <v>15.151278564257815</v>
      </c>
      <c r="EJ1653">
        <f t="shared" si="1326"/>
        <v>1</v>
      </c>
      <c r="EK1653">
        <f t="shared" si="1327"/>
        <v>0</v>
      </c>
      <c r="EL1653">
        <f t="shared" si="1328"/>
        <v>7.7115720210703529</v>
      </c>
      <c r="EO1653">
        <v>1646</v>
      </c>
      <c r="EP1653">
        <v>17.494552141861387</v>
      </c>
      <c r="EQ1653">
        <v>47.205429608122003</v>
      </c>
      <c r="ES1653">
        <f t="shared" si="1329"/>
        <v>0</v>
      </c>
      <c r="ET1653">
        <f t="shared" si="1330"/>
        <v>1</v>
      </c>
      <c r="EU1653">
        <f t="shared" si="1331"/>
        <v>29.710877466260616</v>
      </c>
    </row>
    <row r="1654" spans="1:151" x14ac:dyDescent="0.25">
      <c r="A1654">
        <v>1647</v>
      </c>
      <c r="B1654">
        <v>10.628378113429008</v>
      </c>
      <c r="C1654">
        <v>31.996406083936147</v>
      </c>
      <c r="E1654">
        <f t="shared" si="1332"/>
        <v>0</v>
      </c>
      <c r="F1654">
        <f t="shared" si="1283"/>
        <v>1</v>
      </c>
      <c r="G1654">
        <f t="shared" si="1333"/>
        <v>21.368027970507139</v>
      </c>
      <c r="J1654">
        <v>1647</v>
      </c>
      <c r="K1654">
        <v>16.52454864907866</v>
      </c>
      <c r="L1654">
        <v>16.690194176813399</v>
      </c>
      <c r="N1654">
        <f t="shared" si="1284"/>
        <v>0</v>
      </c>
      <c r="O1654">
        <f t="shared" si="1285"/>
        <v>1</v>
      </c>
      <c r="P1654">
        <f t="shared" si="1286"/>
        <v>0.16564552773473906</v>
      </c>
      <c r="S1654">
        <v>1647</v>
      </c>
      <c r="T1654">
        <v>15.021816389962368</v>
      </c>
      <c r="U1654">
        <v>41.463078806809733</v>
      </c>
      <c r="W1654">
        <f t="shared" si="1287"/>
        <v>0</v>
      </c>
      <c r="X1654">
        <f t="shared" si="1288"/>
        <v>1</v>
      </c>
      <c r="Y1654">
        <f t="shared" si="1289"/>
        <v>26.441262416847366</v>
      </c>
      <c r="AB1654">
        <v>1647</v>
      </c>
      <c r="AC1654">
        <v>25.618335091674457</v>
      </c>
      <c r="AD1654">
        <v>17.282087455591409</v>
      </c>
      <c r="AF1654">
        <f t="shared" si="1290"/>
        <v>1</v>
      </c>
      <c r="AG1654">
        <f t="shared" si="1291"/>
        <v>0</v>
      </c>
      <c r="AH1654">
        <f t="shared" si="1292"/>
        <v>8.3362476360830478</v>
      </c>
      <c r="AK1654">
        <v>1647</v>
      </c>
      <c r="AL1654">
        <v>14.263616596875474</v>
      </c>
      <c r="AM1654">
        <v>34.257067672293701</v>
      </c>
      <c r="AO1654">
        <f t="shared" si="1293"/>
        <v>0</v>
      </c>
      <c r="AP1654">
        <f t="shared" si="1294"/>
        <v>1</v>
      </c>
      <c r="AQ1654">
        <f t="shared" si="1295"/>
        <v>19.993451075418228</v>
      </c>
      <c r="AT1654">
        <v>1647</v>
      </c>
      <c r="AU1654">
        <v>15.047600822272548</v>
      </c>
      <c r="AV1654">
        <v>25.014079295114428</v>
      </c>
      <c r="AX1654">
        <f t="shared" si="1296"/>
        <v>0</v>
      </c>
      <c r="AY1654">
        <f t="shared" si="1297"/>
        <v>1</v>
      </c>
      <c r="AZ1654">
        <f t="shared" si="1298"/>
        <v>9.9664784728418798</v>
      </c>
      <c r="BC1654">
        <v>1647</v>
      </c>
      <c r="BD1654" t="e">
        <v>#N/A</v>
      </c>
      <c r="BE1654" t="e">
        <v>#N/A</v>
      </c>
      <c r="BG1654" t="e">
        <f t="shared" si="1299"/>
        <v>#N/A</v>
      </c>
      <c r="BH1654" t="e">
        <f t="shared" si="1300"/>
        <v>#N/A</v>
      </c>
      <c r="BI1654" t="e">
        <f t="shared" si="1301"/>
        <v>#N/A</v>
      </c>
      <c r="BL1654">
        <v>1647</v>
      </c>
      <c r="BM1654">
        <v>29.220952732397837</v>
      </c>
      <c r="BN1654">
        <v>11.961275333439312</v>
      </c>
      <c r="BP1654">
        <f t="shared" si="1302"/>
        <v>1</v>
      </c>
      <c r="BQ1654">
        <f t="shared" si="1303"/>
        <v>0</v>
      </c>
      <c r="BR1654">
        <f t="shared" si="1304"/>
        <v>17.259677398958523</v>
      </c>
      <c r="BU1654">
        <v>1647</v>
      </c>
      <c r="BV1654">
        <v>21.174785321239856</v>
      </c>
      <c r="BW1654">
        <v>27.329461049100555</v>
      </c>
      <c r="BY1654">
        <f t="shared" si="1305"/>
        <v>0</v>
      </c>
      <c r="BZ1654">
        <f t="shared" si="1306"/>
        <v>1</v>
      </c>
      <c r="CA1654">
        <f t="shared" si="1307"/>
        <v>6.1546757278606989</v>
      </c>
      <c r="CD1654">
        <v>1647</v>
      </c>
      <c r="CE1654">
        <v>15.578437553910735</v>
      </c>
      <c r="CF1654">
        <v>30.436655302722109</v>
      </c>
      <c r="CH1654">
        <f t="shared" si="1308"/>
        <v>0</v>
      </c>
      <c r="CI1654">
        <f t="shared" si="1309"/>
        <v>1</v>
      </c>
      <c r="CJ1654">
        <f t="shared" si="1310"/>
        <v>14.858217748811374</v>
      </c>
      <c r="CM1654">
        <v>1647</v>
      </c>
      <c r="CN1654">
        <v>22.080212137157293</v>
      </c>
      <c r="CO1654">
        <v>33.853781004493797</v>
      </c>
      <c r="CQ1654">
        <f t="shared" si="1311"/>
        <v>0</v>
      </c>
      <c r="CR1654">
        <f t="shared" si="1312"/>
        <v>1</v>
      </c>
      <c r="CS1654">
        <f t="shared" si="1313"/>
        <v>11.773568867336504</v>
      </c>
      <c r="CV1654">
        <v>1647</v>
      </c>
      <c r="CW1654">
        <v>24.685112602345164</v>
      </c>
      <c r="CX1654">
        <v>14.460810060086745</v>
      </c>
      <c r="CZ1654">
        <f t="shared" si="1314"/>
        <v>1</v>
      </c>
      <c r="DA1654">
        <f t="shared" si="1315"/>
        <v>0</v>
      </c>
      <c r="DB1654">
        <f t="shared" si="1316"/>
        <v>10.224302542258419</v>
      </c>
      <c r="DE1654">
        <v>1647</v>
      </c>
      <c r="DF1654">
        <v>20.851979770458147</v>
      </c>
      <c r="DG1654">
        <v>19.533780454496778</v>
      </c>
      <c r="DI1654">
        <f t="shared" si="1317"/>
        <v>1</v>
      </c>
      <c r="DJ1654">
        <f t="shared" si="1318"/>
        <v>0</v>
      </c>
      <c r="DK1654">
        <f t="shared" si="1319"/>
        <v>1.318199315961369</v>
      </c>
      <c r="DN1654">
        <v>1647</v>
      </c>
      <c r="DO1654">
        <v>18.180553384763392</v>
      </c>
      <c r="DP1654">
        <v>24.436642352896477</v>
      </c>
      <c r="DR1654">
        <f t="shared" si="1320"/>
        <v>0</v>
      </c>
      <c r="DS1654">
        <f t="shared" si="1321"/>
        <v>1</v>
      </c>
      <c r="DT1654">
        <f t="shared" si="1322"/>
        <v>6.2560889681330849</v>
      </c>
      <c r="DW1654">
        <v>1647</v>
      </c>
      <c r="DX1654">
        <v>19.472595121963561</v>
      </c>
      <c r="DY1654">
        <v>17.943336142904062</v>
      </c>
      <c r="EA1654">
        <f t="shared" si="1323"/>
        <v>1</v>
      </c>
      <c r="EB1654">
        <f t="shared" si="1324"/>
        <v>0</v>
      </c>
      <c r="EC1654">
        <f t="shared" si="1325"/>
        <v>1.5292589790594988</v>
      </c>
      <c r="EF1654">
        <v>1647</v>
      </c>
      <c r="EG1654">
        <v>23.475397706281235</v>
      </c>
      <c r="EH1654">
        <v>13.637007665686024</v>
      </c>
      <c r="EJ1654">
        <f t="shared" si="1326"/>
        <v>1</v>
      </c>
      <c r="EK1654">
        <f t="shared" si="1327"/>
        <v>0</v>
      </c>
      <c r="EL1654">
        <f t="shared" si="1328"/>
        <v>9.8383900405952112</v>
      </c>
      <c r="EO1654">
        <v>1647</v>
      </c>
      <c r="EP1654">
        <v>23.869989939296783</v>
      </c>
      <c r="EQ1654">
        <v>20.228259359104371</v>
      </c>
      <c r="ES1654">
        <f t="shared" si="1329"/>
        <v>1</v>
      </c>
      <c r="ET1654">
        <f t="shared" si="1330"/>
        <v>0</v>
      </c>
      <c r="EU1654">
        <f t="shared" si="1331"/>
        <v>3.6417305801924122</v>
      </c>
    </row>
    <row r="1655" spans="1:151" x14ac:dyDescent="0.25">
      <c r="A1655">
        <v>1648</v>
      </c>
      <c r="B1655">
        <v>15.111670692028724</v>
      </c>
      <c r="C1655">
        <v>-1.6851781704305857</v>
      </c>
      <c r="E1655">
        <f t="shared" si="1332"/>
        <v>1</v>
      </c>
      <c r="F1655">
        <f t="shared" si="1283"/>
        <v>0</v>
      </c>
      <c r="G1655">
        <f t="shared" si="1333"/>
        <v>16.79684886245931</v>
      </c>
      <c r="J1655">
        <v>1648</v>
      </c>
      <c r="K1655">
        <v>10.593110668791727</v>
      </c>
      <c r="L1655">
        <v>29.759495433040076</v>
      </c>
      <c r="N1655">
        <f t="shared" si="1284"/>
        <v>0</v>
      </c>
      <c r="O1655">
        <f t="shared" si="1285"/>
        <v>1</v>
      </c>
      <c r="P1655">
        <f t="shared" si="1286"/>
        <v>19.166384764248349</v>
      </c>
      <c r="S1655">
        <v>1648</v>
      </c>
      <c r="T1655">
        <v>15.125385955711888</v>
      </c>
      <c r="U1655">
        <v>37.630765288116166</v>
      </c>
      <c r="W1655">
        <f t="shared" si="1287"/>
        <v>0</v>
      </c>
      <c r="X1655">
        <f t="shared" si="1288"/>
        <v>1</v>
      </c>
      <c r="Y1655">
        <f t="shared" si="1289"/>
        <v>22.505379332404278</v>
      </c>
      <c r="AB1655">
        <v>1648</v>
      </c>
      <c r="AC1655">
        <v>13.547668526787803</v>
      </c>
      <c r="AD1655">
        <v>18.2443475195102</v>
      </c>
      <c r="AF1655">
        <f t="shared" si="1290"/>
        <v>0</v>
      </c>
      <c r="AG1655">
        <f t="shared" si="1291"/>
        <v>1</v>
      </c>
      <c r="AH1655">
        <f t="shared" si="1292"/>
        <v>4.6966789927223971</v>
      </c>
      <c r="AK1655">
        <v>1648</v>
      </c>
      <c r="AL1655">
        <v>20.261123863139908</v>
      </c>
      <c r="AM1655">
        <v>34.710604658469698</v>
      </c>
      <c r="AO1655">
        <f t="shared" si="1293"/>
        <v>0</v>
      </c>
      <c r="AP1655">
        <f t="shared" si="1294"/>
        <v>1</v>
      </c>
      <c r="AQ1655">
        <f t="shared" si="1295"/>
        <v>14.449480795329791</v>
      </c>
      <c r="AT1655">
        <v>1648</v>
      </c>
      <c r="AU1655">
        <v>19.023139592571983</v>
      </c>
      <c r="AV1655">
        <v>18.824199659707801</v>
      </c>
      <c r="AX1655">
        <f t="shared" si="1296"/>
        <v>1</v>
      </c>
      <c r="AY1655">
        <f t="shared" si="1297"/>
        <v>0</v>
      </c>
      <c r="AZ1655">
        <f t="shared" si="1298"/>
        <v>0.19893993286418166</v>
      </c>
      <c r="BC1655">
        <v>1648</v>
      </c>
      <c r="BD1655" t="e">
        <v>#N/A</v>
      </c>
      <c r="BE1655" t="e">
        <v>#N/A</v>
      </c>
      <c r="BG1655" t="e">
        <f t="shared" si="1299"/>
        <v>#N/A</v>
      </c>
      <c r="BH1655" t="e">
        <f t="shared" si="1300"/>
        <v>#N/A</v>
      </c>
      <c r="BI1655" t="e">
        <f t="shared" si="1301"/>
        <v>#N/A</v>
      </c>
      <c r="BL1655">
        <v>1648</v>
      </c>
      <c r="BM1655">
        <v>23.46196539728491</v>
      </c>
      <c r="BN1655">
        <v>9.4906388977876279</v>
      </c>
      <c r="BP1655">
        <f t="shared" si="1302"/>
        <v>1</v>
      </c>
      <c r="BQ1655">
        <f t="shared" si="1303"/>
        <v>0</v>
      </c>
      <c r="BR1655">
        <f t="shared" si="1304"/>
        <v>13.971326499497282</v>
      </c>
      <c r="BU1655">
        <v>1648</v>
      </c>
      <c r="BV1655">
        <v>14.53231968750071</v>
      </c>
      <c r="BW1655">
        <v>13.448918613614891</v>
      </c>
      <c r="BY1655">
        <f t="shared" si="1305"/>
        <v>1</v>
      </c>
      <c r="BZ1655">
        <f t="shared" si="1306"/>
        <v>0</v>
      </c>
      <c r="CA1655">
        <f t="shared" si="1307"/>
        <v>1.0834010738858186</v>
      </c>
      <c r="CD1655">
        <v>1648</v>
      </c>
      <c r="CE1655">
        <v>10.622604651634624</v>
      </c>
      <c r="CF1655">
        <v>9.4572744105525253</v>
      </c>
      <c r="CH1655">
        <f t="shared" si="1308"/>
        <v>1</v>
      </c>
      <c r="CI1655">
        <f t="shared" si="1309"/>
        <v>0</v>
      </c>
      <c r="CJ1655">
        <f t="shared" si="1310"/>
        <v>1.1653302410820991</v>
      </c>
      <c r="CM1655">
        <v>1648</v>
      </c>
      <c r="CN1655">
        <v>25.443836366118738</v>
      </c>
      <c r="CO1655">
        <v>26.481394755595439</v>
      </c>
      <c r="CQ1655">
        <f t="shared" si="1311"/>
        <v>0</v>
      </c>
      <c r="CR1655">
        <f t="shared" si="1312"/>
        <v>1</v>
      </c>
      <c r="CS1655">
        <f t="shared" si="1313"/>
        <v>1.0375583894767004</v>
      </c>
      <c r="CV1655">
        <v>1648</v>
      </c>
      <c r="CW1655">
        <v>28.523982638312269</v>
      </c>
      <c r="CX1655">
        <v>15.415468966469913</v>
      </c>
      <c r="CZ1655">
        <f t="shared" si="1314"/>
        <v>1</v>
      </c>
      <c r="DA1655">
        <f t="shared" si="1315"/>
        <v>0</v>
      </c>
      <c r="DB1655">
        <f t="shared" si="1316"/>
        <v>13.108513671842356</v>
      </c>
      <c r="DE1655">
        <v>1648</v>
      </c>
      <c r="DF1655">
        <v>16.496425141587462</v>
      </c>
      <c r="DG1655">
        <v>13.028890030296893</v>
      </c>
      <c r="DI1655">
        <f t="shared" si="1317"/>
        <v>1</v>
      </c>
      <c r="DJ1655">
        <f t="shared" si="1318"/>
        <v>0</v>
      </c>
      <c r="DK1655">
        <f t="shared" si="1319"/>
        <v>3.4675351112905695</v>
      </c>
      <c r="DN1655">
        <v>1648</v>
      </c>
      <c r="DO1655">
        <v>22.080785108784621</v>
      </c>
      <c r="DP1655">
        <v>19.437156124688528</v>
      </c>
      <c r="DR1655">
        <f t="shared" si="1320"/>
        <v>1</v>
      </c>
      <c r="DS1655">
        <f t="shared" si="1321"/>
        <v>0</v>
      </c>
      <c r="DT1655">
        <f t="shared" si="1322"/>
        <v>2.6436289840960931</v>
      </c>
      <c r="DW1655">
        <v>1648</v>
      </c>
      <c r="DX1655">
        <v>24.353966987502805</v>
      </c>
      <c r="DY1655">
        <v>24.965021093394615</v>
      </c>
      <c r="EA1655">
        <f t="shared" si="1323"/>
        <v>0</v>
      </c>
      <c r="EB1655">
        <f t="shared" si="1324"/>
        <v>1</v>
      </c>
      <c r="EC1655">
        <f t="shared" si="1325"/>
        <v>0.6110541058918102</v>
      </c>
      <c r="EF1655">
        <v>1648</v>
      </c>
      <c r="EG1655">
        <v>18.811062588830048</v>
      </c>
      <c r="EH1655">
        <v>14.24787728965158</v>
      </c>
      <c r="EJ1655">
        <f t="shared" si="1326"/>
        <v>1</v>
      </c>
      <c r="EK1655">
        <f t="shared" si="1327"/>
        <v>0</v>
      </c>
      <c r="EL1655">
        <f t="shared" si="1328"/>
        <v>4.5631852991784676</v>
      </c>
      <c r="EO1655">
        <v>1648</v>
      </c>
      <c r="EP1655">
        <v>21.721418385984673</v>
      </c>
      <c r="EQ1655">
        <v>43.305570666887832</v>
      </c>
      <c r="ES1655">
        <f t="shared" si="1329"/>
        <v>0</v>
      </c>
      <c r="ET1655">
        <f t="shared" si="1330"/>
        <v>1</v>
      </c>
      <c r="EU1655">
        <f t="shared" si="1331"/>
        <v>21.584152280903158</v>
      </c>
    </row>
    <row r="1656" spans="1:151" x14ac:dyDescent="0.25">
      <c r="A1656">
        <v>1649</v>
      </c>
      <c r="B1656">
        <v>15.181161829011646</v>
      </c>
      <c r="C1656">
        <v>11.738462748395927</v>
      </c>
      <c r="E1656">
        <f t="shared" si="1332"/>
        <v>1</v>
      </c>
      <c r="F1656">
        <f t="shared" si="1283"/>
        <v>0</v>
      </c>
      <c r="G1656">
        <f t="shared" si="1333"/>
        <v>3.4426990806157196</v>
      </c>
      <c r="J1656">
        <v>1649</v>
      </c>
      <c r="K1656">
        <v>16.877221548217861</v>
      </c>
      <c r="L1656">
        <v>13.437435137264444</v>
      </c>
      <c r="N1656">
        <f t="shared" si="1284"/>
        <v>1</v>
      </c>
      <c r="O1656">
        <f t="shared" si="1285"/>
        <v>0</v>
      </c>
      <c r="P1656">
        <f t="shared" si="1286"/>
        <v>3.4397864109534169</v>
      </c>
      <c r="S1656">
        <v>1649</v>
      </c>
      <c r="T1656">
        <v>18.992267459764665</v>
      </c>
      <c r="U1656">
        <v>29.807820695478679</v>
      </c>
      <c r="W1656">
        <f t="shared" si="1287"/>
        <v>0</v>
      </c>
      <c r="X1656">
        <f t="shared" si="1288"/>
        <v>1</v>
      </c>
      <c r="Y1656">
        <f t="shared" si="1289"/>
        <v>10.815553235714013</v>
      </c>
      <c r="AB1656">
        <v>1649</v>
      </c>
      <c r="AC1656">
        <v>22.042149272014953</v>
      </c>
      <c r="AD1656">
        <v>18.50675709914071</v>
      </c>
      <c r="AF1656">
        <f t="shared" si="1290"/>
        <v>1</v>
      </c>
      <c r="AG1656">
        <f t="shared" si="1291"/>
        <v>0</v>
      </c>
      <c r="AH1656">
        <f t="shared" si="1292"/>
        <v>3.5353921728742428</v>
      </c>
      <c r="AK1656">
        <v>1649</v>
      </c>
      <c r="AL1656">
        <v>13.606474921907802</v>
      </c>
      <c r="AM1656">
        <v>28.883722899552289</v>
      </c>
      <c r="AO1656">
        <f t="shared" si="1293"/>
        <v>0</v>
      </c>
      <c r="AP1656">
        <f t="shared" si="1294"/>
        <v>1</v>
      </c>
      <c r="AQ1656">
        <f t="shared" si="1295"/>
        <v>15.277247977644487</v>
      </c>
      <c r="AT1656">
        <v>1649</v>
      </c>
      <c r="AU1656">
        <v>19.631371817704878</v>
      </c>
      <c r="AV1656">
        <v>8.7153239039395132</v>
      </c>
      <c r="AX1656">
        <f t="shared" si="1296"/>
        <v>1</v>
      </c>
      <c r="AY1656">
        <f t="shared" si="1297"/>
        <v>0</v>
      </c>
      <c r="AZ1656">
        <f t="shared" si="1298"/>
        <v>10.916047913765365</v>
      </c>
      <c r="BC1656">
        <v>1649</v>
      </c>
      <c r="BD1656" t="e">
        <v>#N/A</v>
      </c>
      <c r="BE1656" t="e">
        <v>#N/A</v>
      </c>
      <c r="BG1656" t="e">
        <f t="shared" si="1299"/>
        <v>#N/A</v>
      </c>
      <c r="BH1656" t="e">
        <f t="shared" si="1300"/>
        <v>#N/A</v>
      </c>
      <c r="BI1656" t="e">
        <f t="shared" si="1301"/>
        <v>#N/A</v>
      </c>
      <c r="BL1656">
        <v>1649</v>
      </c>
      <c r="BM1656">
        <v>28.355828458245185</v>
      </c>
      <c r="BN1656">
        <v>11.40982003041924</v>
      </c>
      <c r="BP1656">
        <f t="shared" si="1302"/>
        <v>1</v>
      </c>
      <c r="BQ1656">
        <f t="shared" si="1303"/>
        <v>0</v>
      </c>
      <c r="BR1656">
        <f t="shared" si="1304"/>
        <v>16.946008427825944</v>
      </c>
      <c r="BU1656">
        <v>1649</v>
      </c>
      <c r="BV1656">
        <v>19.950759166836189</v>
      </c>
      <c r="BW1656">
        <v>19.915862703335815</v>
      </c>
      <c r="BY1656">
        <f t="shared" si="1305"/>
        <v>1</v>
      </c>
      <c r="BZ1656">
        <f t="shared" si="1306"/>
        <v>0</v>
      </c>
      <c r="CA1656">
        <f t="shared" si="1307"/>
        <v>3.4896463500373898E-2</v>
      </c>
      <c r="CD1656">
        <v>1649</v>
      </c>
      <c r="CE1656">
        <v>27.555084702638943</v>
      </c>
      <c r="CF1656">
        <v>14.292442958361519</v>
      </c>
      <c r="CH1656">
        <f t="shared" si="1308"/>
        <v>1</v>
      </c>
      <c r="CI1656">
        <f t="shared" si="1309"/>
        <v>0</v>
      </c>
      <c r="CJ1656">
        <f t="shared" si="1310"/>
        <v>13.262641744277424</v>
      </c>
      <c r="CM1656">
        <v>1649</v>
      </c>
      <c r="CN1656">
        <v>15.808112816951883</v>
      </c>
      <c r="CO1656">
        <v>18.236727447062112</v>
      </c>
      <c r="CQ1656">
        <f t="shared" si="1311"/>
        <v>0</v>
      </c>
      <c r="CR1656">
        <f t="shared" si="1312"/>
        <v>1</v>
      </c>
      <c r="CS1656">
        <f t="shared" si="1313"/>
        <v>2.4286146301102285</v>
      </c>
      <c r="CV1656">
        <v>1649</v>
      </c>
      <c r="CW1656">
        <v>25.488773858834506</v>
      </c>
      <c r="CX1656">
        <v>14.761313490532856</v>
      </c>
      <c r="CZ1656">
        <f t="shared" si="1314"/>
        <v>1</v>
      </c>
      <c r="DA1656">
        <f t="shared" si="1315"/>
        <v>0</v>
      </c>
      <c r="DB1656">
        <f t="shared" si="1316"/>
        <v>10.727460368301649</v>
      </c>
      <c r="DE1656">
        <v>1649</v>
      </c>
      <c r="DF1656">
        <v>25.420167258191192</v>
      </c>
      <c r="DG1656">
        <v>11.588325241007496</v>
      </c>
      <c r="DI1656">
        <f t="shared" si="1317"/>
        <v>1</v>
      </c>
      <c r="DJ1656">
        <f t="shared" si="1318"/>
        <v>0</v>
      </c>
      <c r="DK1656">
        <f t="shared" si="1319"/>
        <v>13.831842017183696</v>
      </c>
      <c r="DN1656">
        <v>1649</v>
      </c>
      <c r="DO1656">
        <v>20.381641257780629</v>
      </c>
      <c r="DP1656">
        <v>26.895623358270388</v>
      </c>
      <c r="DR1656">
        <f t="shared" si="1320"/>
        <v>0</v>
      </c>
      <c r="DS1656">
        <f t="shared" si="1321"/>
        <v>1</v>
      </c>
      <c r="DT1656">
        <f t="shared" si="1322"/>
        <v>6.5139821004897591</v>
      </c>
      <c r="DW1656">
        <v>1649</v>
      </c>
      <c r="DX1656">
        <v>16.668419341836966</v>
      </c>
      <c r="DY1656">
        <v>20.481728949226458</v>
      </c>
      <c r="EA1656">
        <f t="shared" si="1323"/>
        <v>0</v>
      </c>
      <c r="EB1656">
        <f t="shared" si="1324"/>
        <v>1</v>
      </c>
      <c r="EC1656">
        <f t="shared" si="1325"/>
        <v>3.8133096073894919</v>
      </c>
      <c r="EF1656">
        <v>1649</v>
      </c>
      <c r="EG1656">
        <v>21.454131960518946</v>
      </c>
      <c r="EH1656">
        <v>16.266796668238296</v>
      </c>
      <c r="EJ1656">
        <f t="shared" si="1326"/>
        <v>1</v>
      </c>
      <c r="EK1656">
        <f t="shared" si="1327"/>
        <v>0</v>
      </c>
      <c r="EL1656">
        <f t="shared" si="1328"/>
        <v>5.1873352922806504</v>
      </c>
      <c r="EO1656">
        <v>1649</v>
      </c>
      <c r="EP1656">
        <v>20.634004965653755</v>
      </c>
      <c r="EQ1656">
        <v>17.127771866830223</v>
      </c>
      <c r="ES1656">
        <f t="shared" si="1329"/>
        <v>1</v>
      </c>
      <c r="ET1656">
        <f t="shared" si="1330"/>
        <v>0</v>
      </c>
      <c r="EU1656">
        <f t="shared" si="1331"/>
        <v>3.5062330988235324</v>
      </c>
    </row>
    <row r="1657" spans="1:151" x14ac:dyDescent="0.25">
      <c r="A1657">
        <v>1650</v>
      </c>
      <c r="B1657">
        <v>9.555629646474781</v>
      </c>
      <c r="C1657">
        <v>41.98991945592757</v>
      </c>
      <c r="E1657">
        <f t="shared" si="1332"/>
        <v>0</v>
      </c>
      <c r="F1657">
        <f t="shared" si="1283"/>
        <v>1</v>
      </c>
      <c r="G1657">
        <f t="shared" si="1333"/>
        <v>32.434289809452792</v>
      </c>
      <c r="J1657">
        <v>1650</v>
      </c>
      <c r="K1657">
        <v>18.790534658792929</v>
      </c>
      <c r="L1657">
        <v>27.334102921319417</v>
      </c>
      <c r="N1657">
        <f t="shared" si="1284"/>
        <v>0</v>
      </c>
      <c r="O1657">
        <f t="shared" si="1285"/>
        <v>1</v>
      </c>
      <c r="P1657">
        <f t="shared" si="1286"/>
        <v>8.5435682625264882</v>
      </c>
      <c r="S1657">
        <v>1650</v>
      </c>
      <c r="T1657">
        <v>19.922875366427792</v>
      </c>
      <c r="U1657">
        <v>52.660826266323639</v>
      </c>
      <c r="W1657">
        <f t="shared" si="1287"/>
        <v>0</v>
      </c>
      <c r="X1657">
        <f t="shared" si="1288"/>
        <v>1</v>
      </c>
      <c r="Y1657">
        <f t="shared" si="1289"/>
        <v>32.73795089989585</v>
      </c>
      <c r="AB1657">
        <v>1650</v>
      </c>
      <c r="AC1657">
        <v>21.263983986123424</v>
      </c>
      <c r="AD1657">
        <v>17.016939657376927</v>
      </c>
      <c r="AF1657">
        <f t="shared" si="1290"/>
        <v>1</v>
      </c>
      <c r="AG1657">
        <f t="shared" si="1291"/>
        <v>0</v>
      </c>
      <c r="AH1657">
        <f t="shared" si="1292"/>
        <v>4.2470443287464974</v>
      </c>
      <c r="AK1657">
        <v>1650</v>
      </c>
      <c r="AL1657">
        <v>22.364513481617127</v>
      </c>
      <c r="AM1657">
        <v>24.668698497663886</v>
      </c>
      <c r="AO1657">
        <f t="shared" si="1293"/>
        <v>0</v>
      </c>
      <c r="AP1657">
        <f t="shared" si="1294"/>
        <v>1</v>
      </c>
      <c r="AQ1657">
        <f t="shared" si="1295"/>
        <v>2.304185016046759</v>
      </c>
      <c r="AT1657">
        <v>1650</v>
      </c>
      <c r="AU1657">
        <v>18.93688931097865</v>
      </c>
      <c r="AV1657">
        <v>21.434997677463365</v>
      </c>
      <c r="AX1657">
        <f t="shared" si="1296"/>
        <v>0</v>
      </c>
      <c r="AY1657">
        <f t="shared" si="1297"/>
        <v>1</v>
      </c>
      <c r="AZ1657">
        <f t="shared" si="1298"/>
        <v>2.4981083664847148</v>
      </c>
      <c r="BC1657">
        <v>1650</v>
      </c>
      <c r="BD1657" t="e">
        <v>#N/A</v>
      </c>
      <c r="BE1657" t="e">
        <v>#N/A</v>
      </c>
      <c r="BG1657" t="e">
        <f t="shared" si="1299"/>
        <v>#N/A</v>
      </c>
      <c r="BH1657" t="e">
        <f t="shared" si="1300"/>
        <v>#N/A</v>
      </c>
      <c r="BI1657" t="e">
        <f t="shared" si="1301"/>
        <v>#N/A</v>
      </c>
      <c r="BL1657">
        <v>1650</v>
      </c>
      <c r="BM1657">
        <v>27.315794209790354</v>
      </c>
      <c r="BN1657">
        <v>11.080300795873063</v>
      </c>
      <c r="BP1657">
        <f t="shared" si="1302"/>
        <v>1</v>
      </c>
      <c r="BQ1657">
        <f t="shared" si="1303"/>
        <v>0</v>
      </c>
      <c r="BR1657">
        <f t="shared" si="1304"/>
        <v>16.23549341391729</v>
      </c>
      <c r="BU1657">
        <v>1650</v>
      </c>
      <c r="BV1657">
        <v>28.653803726327602</v>
      </c>
      <c r="BW1657">
        <v>15.372505467918391</v>
      </c>
      <c r="BY1657">
        <f t="shared" si="1305"/>
        <v>1</v>
      </c>
      <c r="BZ1657">
        <f t="shared" si="1306"/>
        <v>0</v>
      </c>
      <c r="CA1657">
        <f t="shared" si="1307"/>
        <v>13.281298258409212</v>
      </c>
      <c r="CD1657">
        <v>1650</v>
      </c>
      <c r="CE1657">
        <v>23.119376290964674</v>
      </c>
      <c r="CF1657">
        <v>27.49196850116823</v>
      </c>
      <c r="CH1657">
        <f t="shared" si="1308"/>
        <v>0</v>
      </c>
      <c r="CI1657">
        <f t="shared" si="1309"/>
        <v>1</v>
      </c>
      <c r="CJ1657">
        <f t="shared" si="1310"/>
        <v>4.3725922102035568</v>
      </c>
      <c r="CM1657">
        <v>1650</v>
      </c>
      <c r="CN1657">
        <v>19.231823745200593</v>
      </c>
      <c r="CO1657">
        <v>14.111666764160907</v>
      </c>
      <c r="CQ1657">
        <f t="shared" si="1311"/>
        <v>1</v>
      </c>
      <c r="CR1657">
        <f t="shared" si="1312"/>
        <v>0</v>
      </c>
      <c r="CS1657">
        <f t="shared" si="1313"/>
        <v>5.1201569810396865</v>
      </c>
      <c r="CV1657">
        <v>1650</v>
      </c>
      <c r="CW1657">
        <v>25.44592753956087</v>
      </c>
      <c r="CX1657">
        <v>14.882802419394467</v>
      </c>
      <c r="CZ1657">
        <f t="shared" si="1314"/>
        <v>1</v>
      </c>
      <c r="DA1657">
        <f t="shared" si="1315"/>
        <v>0</v>
      </c>
      <c r="DB1657">
        <f t="shared" si="1316"/>
        <v>10.563125120166402</v>
      </c>
      <c r="DE1657">
        <v>1650</v>
      </c>
      <c r="DF1657">
        <v>17.068338668065273</v>
      </c>
      <c r="DG1657">
        <v>19.742200919796101</v>
      </c>
      <c r="DI1657">
        <f t="shared" si="1317"/>
        <v>0</v>
      </c>
      <c r="DJ1657">
        <f t="shared" si="1318"/>
        <v>1</v>
      </c>
      <c r="DK1657">
        <f t="shared" si="1319"/>
        <v>2.6738622517308279</v>
      </c>
      <c r="DN1657">
        <v>1650</v>
      </c>
      <c r="DO1657">
        <v>21.480794031615162</v>
      </c>
      <c r="DP1657">
        <v>11.751177813970742</v>
      </c>
      <c r="DR1657">
        <f t="shared" si="1320"/>
        <v>1</v>
      </c>
      <c r="DS1657">
        <f t="shared" si="1321"/>
        <v>0</v>
      </c>
      <c r="DT1657">
        <f t="shared" si="1322"/>
        <v>9.7296162176444199</v>
      </c>
      <c r="DW1657">
        <v>1650</v>
      </c>
      <c r="DX1657">
        <v>17.953265746789302</v>
      </c>
      <c r="DY1657">
        <v>17.190346230027288</v>
      </c>
      <c r="EA1657">
        <f t="shared" si="1323"/>
        <v>1</v>
      </c>
      <c r="EB1657">
        <f t="shared" si="1324"/>
        <v>0</v>
      </c>
      <c r="EC1657">
        <f t="shared" si="1325"/>
        <v>0.76291951676201464</v>
      </c>
      <c r="EF1657">
        <v>1650</v>
      </c>
      <c r="EG1657">
        <v>16.38141284177744</v>
      </c>
      <c r="EH1657">
        <v>19.871910694297995</v>
      </c>
      <c r="EJ1657">
        <f t="shared" si="1326"/>
        <v>0</v>
      </c>
      <c r="EK1657">
        <f t="shared" si="1327"/>
        <v>1</v>
      </c>
      <c r="EL1657">
        <f t="shared" si="1328"/>
        <v>3.490497852520555</v>
      </c>
      <c r="EO1657">
        <v>1650</v>
      </c>
      <c r="EP1657">
        <v>22.307007484582289</v>
      </c>
      <c r="EQ1657">
        <v>10.343811199074576</v>
      </c>
      <c r="ES1657">
        <f t="shared" si="1329"/>
        <v>1</v>
      </c>
      <c r="ET1657">
        <f t="shared" si="1330"/>
        <v>0</v>
      </c>
      <c r="EU1657">
        <f t="shared" si="1331"/>
        <v>11.963196285507713</v>
      </c>
    </row>
    <row r="1658" spans="1:151" x14ac:dyDescent="0.25">
      <c r="A1658">
        <v>1651</v>
      </c>
      <c r="B1658">
        <v>10.676315900883854</v>
      </c>
      <c r="C1658">
        <v>22.277704591310624</v>
      </c>
      <c r="E1658">
        <f t="shared" si="1332"/>
        <v>0</v>
      </c>
      <c r="F1658">
        <f t="shared" si="1283"/>
        <v>1</v>
      </c>
      <c r="G1658">
        <f t="shared" si="1333"/>
        <v>11.60138869042677</v>
      </c>
      <c r="J1658">
        <v>1651</v>
      </c>
      <c r="K1658">
        <v>23.67952251418858</v>
      </c>
      <c r="L1658">
        <v>29.581907967876592</v>
      </c>
      <c r="N1658">
        <f t="shared" si="1284"/>
        <v>0</v>
      </c>
      <c r="O1658">
        <f t="shared" si="1285"/>
        <v>1</v>
      </c>
      <c r="P1658">
        <f t="shared" si="1286"/>
        <v>5.9023854536880123</v>
      </c>
      <c r="S1658">
        <v>1651</v>
      </c>
      <c r="T1658">
        <v>24.025561470566664</v>
      </c>
      <c r="U1658">
        <v>43.613218264711179</v>
      </c>
      <c r="W1658">
        <f t="shared" si="1287"/>
        <v>0</v>
      </c>
      <c r="X1658">
        <f t="shared" si="1288"/>
        <v>1</v>
      </c>
      <c r="Y1658">
        <f t="shared" si="1289"/>
        <v>19.587656794144515</v>
      </c>
      <c r="AB1658">
        <v>1651</v>
      </c>
      <c r="AC1658">
        <v>22.188543650336776</v>
      </c>
      <c r="AD1658">
        <v>16.505295746955806</v>
      </c>
      <c r="AF1658">
        <f t="shared" si="1290"/>
        <v>1</v>
      </c>
      <c r="AG1658">
        <f t="shared" si="1291"/>
        <v>0</v>
      </c>
      <c r="AH1658">
        <f t="shared" si="1292"/>
        <v>5.6832479033809697</v>
      </c>
      <c r="AK1658">
        <v>1651</v>
      </c>
      <c r="AL1658">
        <v>19.430733576909269</v>
      </c>
      <c r="AM1658">
        <v>6.3808035841254416</v>
      </c>
      <c r="AO1658">
        <f t="shared" si="1293"/>
        <v>1</v>
      </c>
      <c r="AP1658">
        <f t="shared" si="1294"/>
        <v>0</v>
      </c>
      <c r="AQ1658">
        <f t="shared" si="1295"/>
        <v>13.049929992783827</v>
      </c>
      <c r="AT1658">
        <v>1651</v>
      </c>
      <c r="AU1658">
        <v>15.226123665700239</v>
      </c>
      <c r="AV1658">
        <v>25.790327298827236</v>
      </c>
      <c r="AX1658">
        <f t="shared" si="1296"/>
        <v>0</v>
      </c>
      <c r="AY1658">
        <f t="shared" si="1297"/>
        <v>1</v>
      </c>
      <c r="AZ1658">
        <f t="shared" si="1298"/>
        <v>10.564203633126997</v>
      </c>
      <c r="BC1658">
        <v>1651</v>
      </c>
      <c r="BD1658" t="e">
        <v>#N/A</v>
      </c>
      <c r="BE1658" t="e">
        <v>#N/A</v>
      </c>
      <c r="BG1658" t="e">
        <f t="shared" si="1299"/>
        <v>#N/A</v>
      </c>
      <c r="BH1658" t="e">
        <f t="shared" si="1300"/>
        <v>#N/A</v>
      </c>
      <c r="BI1658" t="e">
        <f t="shared" si="1301"/>
        <v>#N/A</v>
      </c>
      <c r="BL1658">
        <v>1651</v>
      </c>
      <c r="BM1658">
        <v>31.422635039273242</v>
      </c>
      <c r="BN1658">
        <v>15.132426533195613</v>
      </c>
      <c r="BP1658">
        <f t="shared" si="1302"/>
        <v>1</v>
      </c>
      <c r="BQ1658">
        <f t="shared" si="1303"/>
        <v>0</v>
      </c>
      <c r="BR1658">
        <f t="shared" si="1304"/>
        <v>16.290208506077629</v>
      </c>
      <c r="BU1658">
        <v>1651</v>
      </c>
      <c r="BV1658">
        <v>28.396728080420743</v>
      </c>
      <c r="BW1658">
        <v>21.654253961061233</v>
      </c>
      <c r="BY1658">
        <f t="shared" si="1305"/>
        <v>1</v>
      </c>
      <c r="BZ1658">
        <f t="shared" si="1306"/>
        <v>0</v>
      </c>
      <c r="CA1658">
        <f t="shared" si="1307"/>
        <v>6.7424741193595104</v>
      </c>
      <c r="CD1658">
        <v>1651</v>
      </c>
      <c r="CE1658">
        <v>3.2555594964402275</v>
      </c>
      <c r="CF1658">
        <v>29.875266540861631</v>
      </c>
      <c r="CH1658">
        <f t="shared" si="1308"/>
        <v>0</v>
      </c>
      <c r="CI1658">
        <f t="shared" si="1309"/>
        <v>1</v>
      </c>
      <c r="CJ1658">
        <f t="shared" si="1310"/>
        <v>26.619707044421403</v>
      </c>
      <c r="CM1658">
        <v>1651</v>
      </c>
      <c r="CN1658">
        <v>18.39702944120727</v>
      </c>
      <c r="CO1658">
        <v>24.088159952626739</v>
      </c>
      <c r="CQ1658">
        <f t="shared" si="1311"/>
        <v>0</v>
      </c>
      <c r="CR1658">
        <f t="shared" si="1312"/>
        <v>1</v>
      </c>
      <c r="CS1658">
        <f t="shared" si="1313"/>
        <v>5.6911305114194697</v>
      </c>
      <c r="CV1658">
        <v>1651</v>
      </c>
      <c r="CW1658">
        <v>18.999074480270313</v>
      </c>
      <c r="CX1658">
        <v>13.150293010131993</v>
      </c>
      <c r="CZ1658">
        <f t="shared" si="1314"/>
        <v>1</v>
      </c>
      <c r="DA1658">
        <f t="shared" si="1315"/>
        <v>0</v>
      </c>
      <c r="DB1658">
        <f t="shared" si="1316"/>
        <v>5.8487814701383201</v>
      </c>
      <c r="DE1658">
        <v>1651</v>
      </c>
      <c r="DF1658">
        <v>11.101199191209407</v>
      </c>
      <c r="DG1658">
        <v>15.17993470619736</v>
      </c>
      <c r="DI1658">
        <f t="shared" si="1317"/>
        <v>0</v>
      </c>
      <c r="DJ1658">
        <f t="shared" si="1318"/>
        <v>1</v>
      </c>
      <c r="DK1658">
        <f t="shared" si="1319"/>
        <v>4.0787355149879527</v>
      </c>
      <c r="DN1658">
        <v>1651</v>
      </c>
      <c r="DO1658">
        <v>28.647730454348125</v>
      </c>
      <c r="DP1658">
        <v>18.047484340758146</v>
      </c>
      <c r="DR1658">
        <f t="shared" si="1320"/>
        <v>1</v>
      </c>
      <c r="DS1658">
        <f t="shared" si="1321"/>
        <v>0</v>
      </c>
      <c r="DT1658">
        <f t="shared" si="1322"/>
        <v>10.600246113589979</v>
      </c>
      <c r="DW1658">
        <v>1651</v>
      </c>
      <c r="DX1658">
        <v>20.143695017050174</v>
      </c>
      <c r="DY1658">
        <v>22.028079633351421</v>
      </c>
      <c r="EA1658">
        <f t="shared" si="1323"/>
        <v>0</v>
      </c>
      <c r="EB1658">
        <f t="shared" si="1324"/>
        <v>1</v>
      </c>
      <c r="EC1658">
        <f t="shared" si="1325"/>
        <v>1.8843846163012472</v>
      </c>
      <c r="EF1658">
        <v>1651</v>
      </c>
      <c r="EG1658">
        <v>22.002969445702604</v>
      </c>
      <c r="EH1658">
        <v>17.88074952449961</v>
      </c>
      <c r="EJ1658">
        <f t="shared" si="1326"/>
        <v>1</v>
      </c>
      <c r="EK1658">
        <f t="shared" si="1327"/>
        <v>0</v>
      </c>
      <c r="EL1658">
        <f t="shared" si="1328"/>
        <v>4.1222199212029942</v>
      </c>
      <c r="EO1658">
        <v>1651</v>
      </c>
      <c r="EP1658">
        <v>20.934940614222537</v>
      </c>
      <c r="EQ1658">
        <v>18.350682212285143</v>
      </c>
      <c r="ES1658">
        <f t="shared" si="1329"/>
        <v>1</v>
      </c>
      <c r="ET1658">
        <f t="shared" si="1330"/>
        <v>0</v>
      </c>
      <c r="EU1658">
        <f t="shared" si="1331"/>
        <v>2.5842584019373938</v>
      </c>
    </row>
    <row r="1659" spans="1:151" x14ac:dyDescent="0.25">
      <c r="A1659">
        <v>1652</v>
      </c>
      <c r="B1659">
        <v>9.9498909398284638</v>
      </c>
      <c r="C1659">
        <v>31.003303439764771</v>
      </c>
      <c r="E1659">
        <f t="shared" si="1332"/>
        <v>0</v>
      </c>
      <c r="F1659">
        <f t="shared" si="1283"/>
        <v>1</v>
      </c>
      <c r="G1659">
        <f t="shared" si="1333"/>
        <v>21.053412499936307</v>
      </c>
      <c r="J1659">
        <v>1652</v>
      </c>
      <c r="K1659">
        <v>25.516297178910285</v>
      </c>
      <c r="L1659">
        <v>19.249926165343769</v>
      </c>
      <c r="N1659">
        <f t="shared" si="1284"/>
        <v>1</v>
      </c>
      <c r="O1659">
        <f t="shared" si="1285"/>
        <v>0</v>
      </c>
      <c r="P1659">
        <f t="shared" si="1286"/>
        <v>6.2663710135665163</v>
      </c>
      <c r="S1659">
        <v>1652</v>
      </c>
      <c r="T1659">
        <v>17.502098289442102</v>
      </c>
      <c r="U1659">
        <v>22.332558386755501</v>
      </c>
      <c r="W1659">
        <f t="shared" si="1287"/>
        <v>0</v>
      </c>
      <c r="X1659">
        <f t="shared" si="1288"/>
        <v>1</v>
      </c>
      <c r="Y1659">
        <f t="shared" si="1289"/>
        <v>4.8304600973133986</v>
      </c>
      <c r="AB1659">
        <v>1652</v>
      </c>
      <c r="AC1659">
        <v>20.190186362633092</v>
      </c>
      <c r="AD1659">
        <v>18.670074551779198</v>
      </c>
      <c r="AF1659">
        <f t="shared" si="1290"/>
        <v>1</v>
      </c>
      <c r="AG1659">
        <f t="shared" si="1291"/>
        <v>0</v>
      </c>
      <c r="AH1659">
        <f t="shared" si="1292"/>
        <v>1.5201118108538942</v>
      </c>
      <c r="AK1659">
        <v>1652</v>
      </c>
      <c r="AL1659">
        <v>33.886433782635692</v>
      </c>
      <c r="AM1659">
        <v>13.484696286598934</v>
      </c>
      <c r="AO1659">
        <f t="shared" si="1293"/>
        <v>1</v>
      </c>
      <c r="AP1659">
        <f t="shared" si="1294"/>
        <v>0</v>
      </c>
      <c r="AQ1659">
        <f t="shared" si="1295"/>
        <v>20.401737496036759</v>
      </c>
      <c r="AT1659">
        <v>1652</v>
      </c>
      <c r="AU1659">
        <v>21.567755816737687</v>
      </c>
      <c r="AV1659">
        <v>21.387283190452788</v>
      </c>
      <c r="AX1659">
        <f t="shared" si="1296"/>
        <v>1</v>
      </c>
      <c r="AY1659">
        <f t="shared" si="1297"/>
        <v>0</v>
      </c>
      <c r="AZ1659">
        <f t="shared" si="1298"/>
        <v>0.18047262628489946</v>
      </c>
      <c r="BC1659">
        <v>1652</v>
      </c>
      <c r="BD1659" t="e">
        <v>#N/A</v>
      </c>
      <c r="BE1659" t="e">
        <v>#N/A</v>
      </c>
      <c r="BG1659" t="e">
        <f t="shared" si="1299"/>
        <v>#N/A</v>
      </c>
      <c r="BH1659" t="e">
        <f t="shared" si="1300"/>
        <v>#N/A</v>
      </c>
      <c r="BI1659" t="e">
        <f t="shared" si="1301"/>
        <v>#N/A</v>
      </c>
      <c r="BL1659">
        <v>1652</v>
      </c>
      <c r="BM1659">
        <v>22.880718797312163</v>
      </c>
      <c r="BN1659">
        <v>10.442330906582281</v>
      </c>
      <c r="BP1659">
        <f t="shared" si="1302"/>
        <v>1</v>
      </c>
      <c r="BQ1659">
        <f t="shared" si="1303"/>
        <v>0</v>
      </c>
      <c r="BR1659">
        <f t="shared" si="1304"/>
        <v>12.438387890729881</v>
      </c>
      <c r="BU1659">
        <v>1652</v>
      </c>
      <c r="BV1659">
        <v>34.508581929210024</v>
      </c>
      <c r="BW1659">
        <v>22.56723406010299</v>
      </c>
      <c r="BY1659">
        <f t="shared" si="1305"/>
        <v>1</v>
      </c>
      <c r="BZ1659">
        <f t="shared" si="1306"/>
        <v>0</v>
      </c>
      <c r="CA1659">
        <f t="shared" si="1307"/>
        <v>11.941347869107034</v>
      </c>
      <c r="CD1659">
        <v>1652</v>
      </c>
      <c r="CE1659">
        <v>21.496994538572174</v>
      </c>
      <c r="CF1659">
        <v>7.8357052613716398</v>
      </c>
      <c r="CH1659">
        <f t="shared" si="1308"/>
        <v>1</v>
      </c>
      <c r="CI1659">
        <f t="shared" si="1309"/>
        <v>0</v>
      </c>
      <c r="CJ1659">
        <f t="shared" si="1310"/>
        <v>13.661289277200535</v>
      </c>
      <c r="CM1659">
        <v>1652</v>
      </c>
      <c r="CN1659">
        <v>21.58243263368017</v>
      </c>
      <c r="CO1659">
        <v>18.515633499061696</v>
      </c>
      <c r="CQ1659">
        <f t="shared" si="1311"/>
        <v>1</v>
      </c>
      <c r="CR1659">
        <f t="shared" si="1312"/>
        <v>0</v>
      </c>
      <c r="CS1659">
        <f t="shared" si="1313"/>
        <v>3.0667991346184742</v>
      </c>
      <c r="CV1659">
        <v>1652</v>
      </c>
      <c r="CW1659">
        <v>26.015491171348202</v>
      </c>
      <c r="CX1659">
        <v>15.830572509283089</v>
      </c>
      <c r="CZ1659">
        <f t="shared" si="1314"/>
        <v>1</v>
      </c>
      <c r="DA1659">
        <f t="shared" si="1315"/>
        <v>0</v>
      </c>
      <c r="DB1659">
        <f t="shared" si="1316"/>
        <v>10.184918662065114</v>
      </c>
      <c r="DE1659">
        <v>1652</v>
      </c>
      <c r="DF1659">
        <v>22.075974131908556</v>
      </c>
      <c r="DG1659">
        <v>23.779908186805894</v>
      </c>
      <c r="DI1659">
        <f t="shared" si="1317"/>
        <v>0</v>
      </c>
      <c r="DJ1659">
        <f t="shared" si="1318"/>
        <v>1</v>
      </c>
      <c r="DK1659">
        <f t="shared" si="1319"/>
        <v>1.7039340548973385</v>
      </c>
      <c r="DN1659">
        <v>1652</v>
      </c>
      <c r="DO1659">
        <v>27.060985332721756</v>
      </c>
      <c r="DP1659">
        <v>23.430485486057258</v>
      </c>
      <c r="DR1659">
        <f t="shared" si="1320"/>
        <v>1</v>
      </c>
      <c r="DS1659">
        <f t="shared" si="1321"/>
        <v>0</v>
      </c>
      <c r="DT1659">
        <f t="shared" si="1322"/>
        <v>3.6304998466644989</v>
      </c>
      <c r="DW1659">
        <v>1652</v>
      </c>
      <c r="DX1659">
        <v>13.084819747809487</v>
      </c>
      <c r="DY1659">
        <v>11.097569961876134</v>
      </c>
      <c r="EA1659">
        <f t="shared" si="1323"/>
        <v>1</v>
      </c>
      <c r="EB1659">
        <f t="shared" si="1324"/>
        <v>0</v>
      </c>
      <c r="EC1659">
        <f t="shared" si="1325"/>
        <v>1.9872497859333524</v>
      </c>
      <c r="EF1659">
        <v>1652</v>
      </c>
      <c r="EG1659">
        <v>17.680911486327965</v>
      </c>
      <c r="EH1659">
        <v>10.739542481297077</v>
      </c>
      <c r="EJ1659">
        <f t="shared" si="1326"/>
        <v>1</v>
      </c>
      <c r="EK1659">
        <f t="shared" si="1327"/>
        <v>0</v>
      </c>
      <c r="EL1659">
        <f t="shared" si="1328"/>
        <v>6.9413690050308876</v>
      </c>
      <c r="EO1659">
        <v>1652</v>
      </c>
      <c r="EP1659">
        <v>23.012959549563266</v>
      </c>
      <c r="EQ1659">
        <v>4.7167523743825619</v>
      </c>
      <c r="ES1659">
        <f t="shared" si="1329"/>
        <v>1</v>
      </c>
      <c r="ET1659">
        <f t="shared" si="1330"/>
        <v>0</v>
      </c>
      <c r="EU1659">
        <f t="shared" si="1331"/>
        <v>18.296207175180704</v>
      </c>
    </row>
    <row r="1660" spans="1:151" x14ac:dyDescent="0.25">
      <c r="A1660">
        <v>1653</v>
      </c>
      <c r="B1660">
        <v>11.482843603918568</v>
      </c>
      <c r="C1660">
        <v>-4.1344056096397779</v>
      </c>
      <c r="E1660">
        <f t="shared" si="1332"/>
        <v>1</v>
      </c>
      <c r="F1660">
        <f t="shared" si="1283"/>
        <v>0</v>
      </c>
      <c r="G1660">
        <f t="shared" si="1333"/>
        <v>15.617249213558345</v>
      </c>
      <c r="J1660">
        <v>1653</v>
      </c>
      <c r="K1660">
        <v>19.779053107412082</v>
      </c>
      <c r="L1660">
        <v>28.681632046197901</v>
      </c>
      <c r="N1660">
        <f t="shared" si="1284"/>
        <v>0</v>
      </c>
      <c r="O1660">
        <f t="shared" si="1285"/>
        <v>1</v>
      </c>
      <c r="P1660">
        <f t="shared" si="1286"/>
        <v>8.902578938785819</v>
      </c>
      <c r="S1660">
        <v>1653</v>
      </c>
      <c r="T1660">
        <v>17.636312058382227</v>
      </c>
      <c r="U1660">
        <v>37.69860758313601</v>
      </c>
      <c r="W1660">
        <f t="shared" si="1287"/>
        <v>0</v>
      </c>
      <c r="X1660">
        <f t="shared" si="1288"/>
        <v>1</v>
      </c>
      <c r="Y1660">
        <f t="shared" si="1289"/>
        <v>20.062295524753782</v>
      </c>
      <c r="AB1660">
        <v>1653</v>
      </c>
      <c r="AC1660">
        <v>28.193540040771623</v>
      </c>
      <c r="AD1660">
        <v>18.819977537850104</v>
      </c>
      <c r="AF1660">
        <f t="shared" si="1290"/>
        <v>1</v>
      </c>
      <c r="AG1660">
        <f t="shared" si="1291"/>
        <v>0</v>
      </c>
      <c r="AH1660">
        <f t="shared" si="1292"/>
        <v>9.3735625029215193</v>
      </c>
      <c r="AK1660">
        <v>1653</v>
      </c>
      <c r="AL1660">
        <v>18.622527612792688</v>
      </c>
      <c r="AM1660">
        <v>34.761476197314821</v>
      </c>
      <c r="AO1660">
        <f t="shared" si="1293"/>
        <v>0</v>
      </c>
      <c r="AP1660">
        <f t="shared" si="1294"/>
        <v>1</v>
      </c>
      <c r="AQ1660">
        <f t="shared" si="1295"/>
        <v>16.138948584522133</v>
      </c>
      <c r="AT1660">
        <v>1653</v>
      </c>
      <c r="AU1660">
        <v>13.156973635546453</v>
      </c>
      <c r="AV1660">
        <v>22.163217578547648</v>
      </c>
      <c r="AX1660">
        <f t="shared" si="1296"/>
        <v>0</v>
      </c>
      <c r="AY1660">
        <f t="shared" si="1297"/>
        <v>1</v>
      </c>
      <c r="AZ1660">
        <f t="shared" si="1298"/>
        <v>9.0062439430011949</v>
      </c>
      <c r="BC1660">
        <v>1653</v>
      </c>
      <c r="BD1660" t="e">
        <v>#N/A</v>
      </c>
      <c r="BE1660" t="e">
        <v>#N/A</v>
      </c>
      <c r="BG1660" t="e">
        <f t="shared" si="1299"/>
        <v>#N/A</v>
      </c>
      <c r="BH1660" t="e">
        <f t="shared" si="1300"/>
        <v>#N/A</v>
      </c>
      <c r="BI1660" t="e">
        <f t="shared" si="1301"/>
        <v>#N/A</v>
      </c>
      <c r="BL1660">
        <v>1653</v>
      </c>
      <c r="BM1660">
        <v>25.615770516589791</v>
      </c>
      <c r="BN1660">
        <v>12.72041557802099</v>
      </c>
      <c r="BP1660">
        <f t="shared" si="1302"/>
        <v>1</v>
      </c>
      <c r="BQ1660">
        <f t="shared" si="1303"/>
        <v>0</v>
      </c>
      <c r="BR1660">
        <f t="shared" si="1304"/>
        <v>12.895354938568801</v>
      </c>
      <c r="BU1660">
        <v>1653</v>
      </c>
      <c r="BV1660">
        <v>33.15417557761527</v>
      </c>
      <c r="BW1660">
        <v>27.773455552323792</v>
      </c>
      <c r="BY1660">
        <f t="shared" si="1305"/>
        <v>1</v>
      </c>
      <c r="BZ1660">
        <f t="shared" si="1306"/>
        <v>0</v>
      </c>
      <c r="CA1660">
        <f t="shared" si="1307"/>
        <v>5.3807200252914775</v>
      </c>
      <c r="CD1660">
        <v>1653</v>
      </c>
      <c r="CE1660">
        <v>14.90731327820435</v>
      </c>
      <c r="CF1660">
        <v>13.015511237789569</v>
      </c>
      <c r="CH1660">
        <f t="shared" si="1308"/>
        <v>1</v>
      </c>
      <c r="CI1660">
        <f t="shared" si="1309"/>
        <v>0</v>
      </c>
      <c r="CJ1660">
        <f t="shared" si="1310"/>
        <v>1.8918020404147811</v>
      </c>
      <c r="CM1660">
        <v>1653</v>
      </c>
      <c r="CN1660">
        <v>24.327837171801647</v>
      </c>
      <c r="CO1660">
        <v>12.739056980560777</v>
      </c>
      <c r="CQ1660">
        <f t="shared" si="1311"/>
        <v>1</v>
      </c>
      <c r="CR1660">
        <f t="shared" si="1312"/>
        <v>0</v>
      </c>
      <c r="CS1660">
        <f t="shared" si="1313"/>
        <v>11.58878019124087</v>
      </c>
      <c r="CV1660">
        <v>1653</v>
      </c>
      <c r="CW1660">
        <v>21.147625696837853</v>
      </c>
      <c r="CX1660">
        <v>20.170233200329768</v>
      </c>
      <c r="CZ1660">
        <f t="shared" si="1314"/>
        <v>1</v>
      </c>
      <c r="DA1660">
        <f t="shared" si="1315"/>
        <v>0</v>
      </c>
      <c r="DB1660">
        <f t="shared" si="1316"/>
        <v>0.97739249650808446</v>
      </c>
      <c r="DE1660">
        <v>1653</v>
      </c>
      <c r="DF1660">
        <v>14.882170704562771</v>
      </c>
      <c r="DG1660">
        <v>24.926561721434332</v>
      </c>
      <c r="DI1660">
        <f t="shared" si="1317"/>
        <v>0</v>
      </c>
      <c r="DJ1660">
        <f t="shared" si="1318"/>
        <v>1</v>
      </c>
      <c r="DK1660">
        <f t="shared" si="1319"/>
        <v>10.044391016871561</v>
      </c>
      <c r="DN1660">
        <v>1653</v>
      </c>
      <c r="DO1660">
        <v>17.640056955423173</v>
      </c>
      <c r="DP1660">
        <v>20.046760479578055</v>
      </c>
      <c r="DR1660">
        <f t="shared" si="1320"/>
        <v>0</v>
      </c>
      <c r="DS1660">
        <f t="shared" si="1321"/>
        <v>1</v>
      </c>
      <c r="DT1660">
        <f t="shared" si="1322"/>
        <v>2.4067035241548815</v>
      </c>
      <c r="DW1660">
        <v>1653</v>
      </c>
      <c r="DX1660">
        <v>15.625789121556924</v>
      </c>
      <c r="DY1660">
        <v>28.990947447737781</v>
      </c>
      <c r="EA1660">
        <f t="shared" si="1323"/>
        <v>0</v>
      </c>
      <c r="EB1660">
        <f t="shared" si="1324"/>
        <v>1</v>
      </c>
      <c r="EC1660">
        <f t="shared" si="1325"/>
        <v>13.365158326180858</v>
      </c>
      <c r="EF1660">
        <v>1653</v>
      </c>
      <c r="EG1660">
        <v>17.306615834455069</v>
      </c>
      <c r="EH1660">
        <v>15.886958612717425</v>
      </c>
      <c r="EJ1660">
        <f t="shared" si="1326"/>
        <v>1</v>
      </c>
      <c r="EK1660">
        <f t="shared" si="1327"/>
        <v>0</v>
      </c>
      <c r="EL1660">
        <f t="shared" si="1328"/>
        <v>1.4196572217376442</v>
      </c>
      <c r="EO1660">
        <v>1653</v>
      </c>
      <c r="EP1660">
        <v>21.671989082107586</v>
      </c>
      <c r="EQ1660">
        <v>32.681509818761235</v>
      </c>
      <c r="ES1660">
        <f t="shared" si="1329"/>
        <v>0</v>
      </c>
      <c r="ET1660">
        <f t="shared" si="1330"/>
        <v>1</v>
      </c>
      <c r="EU1660">
        <f t="shared" si="1331"/>
        <v>11.009520736653648</v>
      </c>
    </row>
    <row r="1661" spans="1:151" x14ac:dyDescent="0.25">
      <c r="A1661">
        <v>1654</v>
      </c>
      <c r="B1661">
        <v>13.60221412716022</v>
      </c>
      <c r="C1661">
        <v>18.611988778142287</v>
      </c>
      <c r="E1661">
        <f t="shared" si="1332"/>
        <v>0</v>
      </c>
      <c r="F1661">
        <f t="shared" si="1283"/>
        <v>1</v>
      </c>
      <c r="G1661">
        <f t="shared" si="1333"/>
        <v>5.0097746509820666</v>
      </c>
      <c r="J1661">
        <v>1654</v>
      </c>
      <c r="K1661">
        <v>33.461843687351433</v>
      </c>
      <c r="L1661">
        <v>30.779382174560109</v>
      </c>
      <c r="N1661">
        <f t="shared" si="1284"/>
        <v>1</v>
      </c>
      <c r="O1661">
        <f t="shared" si="1285"/>
        <v>0</v>
      </c>
      <c r="P1661">
        <f t="shared" si="1286"/>
        <v>2.6824615127913241</v>
      </c>
      <c r="S1661">
        <v>1654</v>
      </c>
      <c r="T1661">
        <v>18.355083483394314</v>
      </c>
      <c r="U1661">
        <v>38.751408356389462</v>
      </c>
      <c r="W1661">
        <f t="shared" si="1287"/>
        <v>0</v>
      </c>
      <c r="X1661">
        <f t="shared" si="1288"/>
        <v>1</v>
      </c>
      <c r="Y1661">
        <f t="shared" si="1289"/>
        <v>20.396324872995148</v>
      </c>
      <c r="AB1661">
        <v>1654</v>
      </c>
      <c r="AC1661">
        <v>17.287882001912109</v>
      </c>
      <c r="AD1661">
        <v>19.250474413240351</v>
      </c>
      <c r="AF1661">
        <f t="shared" si="1290"/>
        <v>0</v>
      </c>
      <c r="AG1661">
        <f t="shared" si="1291"/>
        <v>1</v>
      </c>
      <c r="AH1661">
        <f t="shared" si="1292"/>
        <v>1.9625924113282416</v>
      </c>
      <c r="AK1661">
        <v>1654</v>
      </c>
      <c r="AL1661">
        <v>27.370840877061021</v>
      </c>
      <c r="AM1661">
        <v>23.533618796229913</v>
      </c>
      <c r="AO1661">
        <f t="shared" si="1293"/>
        <v>1</v>
      </c>
      <c r="AP1661">
        <f t="shared" si="1294"/>
        <v>0</v>
      </c>
      <c r="AQ1661">
        <f t="shared" si="1295"/>
        <v>3.8372220808311077</v>
      </c>
      <c r="AT1661">
        <v>1654</v>
      </c>
      <c r="AU1661">
        <v>15.165737879851072</v>
      </c>
      <c r="AV1661">
        <v>31.199041145907731</v>
      </c>
      <c r="AX1661">
        <f t="shared" si="1296"/>
        <v>0</v>
      </c>
      <c r="AY1661">
        <f t="shared" si="1297"/>
        <v>1</v>
      </c>
      <c r="AZ1661">
        <f t="shared" si="1298"/>
        <v>16.033303266056659</v>
      </c>
      <c r="BC1661">
        <v>1654</v>
      </c>
      <c r="BD1661" t="e">
        <v>#N/A</v>
      </c>
      <c r="BE1661" t="e">
        <v>#N/A</v>
      </c>
      <c r="BG1661" t="e">
        <f t="shared" si="1299"/>
        <v>#N/A</v>
      </c>
      <c r="BH1661" t="e">
        <f t="shared" si="1300"/>
        <v>#N/A</v>
      </c>
      <c r="BI1661" t="e">
        <f t="shared" si="1301"/>
        <v>#N/A</v>
      </c>
      <c r="BL1661">
        <v>1654</v>
      </c>
      <c r="BM1661">
        <v>15.473500828068191</v>
      </c>
      <c r="BN1661">
        <v>18.429906546728791</v>
      </c>
      <c r="BP1661">
        <f t="shared" si="1302"/>
        <v>0</v>
      </c>
      <c r="BQ1661">
        <f t="shared" si="1303"/>
        <v>1</v>
      </c>
      <c r="BR1661">
        <f t="shared" si="1304"/>
        <v>2.9564057186605996</v>
      </c>
      <c r="BU1661">
        <v>1654</v>
      </c>
      <c r="BV1661">
        <v>7.3146405905022647</v>
      </c>
      <c r="BW1661">
        <v>26.540885580856468</v>
      </c>
      <c r="BY1661">
        <f t="shared" si="1305"/>
        <v>0</v>
      </c>
      <c r="BZ1661">
        <f t="shared" si="1306"/>
        <v>1</v>
      </c>
      <c r="CA1661">
        <f t="shared" si="1307"/>
        <v>19.226244990354203</v>
      </c>
      <c r="CD1661">
        <v>1654</v>
      </c>
      <c r="CE1661">
        <v>14.761381946162022</v>
      </c>
      <c r="CF1661">
        <v>26.199873270356555</v>
      </c>
      <c r="CH1661">
        <f t="shared" si="1308"/>
        <v>0</v>
      </c>
      <c r="CI1661">
        <f t="shared" si="1309"/>
        <v>1</v>
      </c>
      <c r="CJ1661">
        <f t="shared" si="1310"/>
        <v>11.438491324194533</v>
      </c>
      <c r="CM1661">
        <v>1654</v>
      </c>
      <c r="CN1661">
        <v>21.513873451156485</v>
      </c>
      <c r="CO1661">
        <v>28.504404799959914</v>
      </c>
      <c r="CQ1661">
        <f t="shared" si="1311"/>
        <v>0</v>
      </c>
      <c r="CR1661">
        <f t="shared" si="1312"/>
        <v>1</v>
      </c>
      <c r="CS1661">
        <f t="shared" si="1313"/>
        <v>6.9905313488034295</v>
      </c>
      <c r="CV1661">
        <v>1654</v>
      </c>
      <c r="CW1661">
        <v>18.273482461978169</v>
      </c>
      <c r="CX1661">
        <v>15.36073536713389</v>
      </c>
      <c r="CZ1661">
        <f t="shared" si="1314"/>
        <v>1</v>
      </c>
      <c r="DA1661">
        <f t="shared" si="1315"/>
        <v>0</v>
      </c>
      <c r="DB1661">
        <f t="shared" si="1316"/>
        <v>2.9127470948442795</v>
      </c>
      <c r="DE1661">
        <v>1654</v>
      </c>
      <c r="DF1661">
        <v>25.979041598951003</v>
      </c>
      <c r="DG1661">
        <v>26.14211136186298</v>
      </c>
      <c r="DI1661">
        <f t="shared" si="1317"/>
        <v>0</v>
      </c>
      <c r="DJ1661">
        <f t="shared" si="1318"/>
        <v>1</v>
      </c>
      <c r="DK1661">
        <f t="shared" si="1319"/>
        <v>0.16306976291197728</v>
      </c>
      <c r="DN1661">
        <v>1654</v>
      </c>
      <c r="DO1661">
        <v>24.795212955766516</v>
      </c>
      <c r="DP1661">
        <v>14.612273311693825</v>
      </c>
      <c r="DR1661">
        <f t="shared" si="1320"/>
        <v>1</v>
      </c>
      <c r="DS1661">
        <f t="shared" si="1321"/>
        <v>0</v>
      </c>
      <c r="DT1661">
        <f t="shared" si="1322"/>
        <v>10.182939644072691</v>
      </c>
      <c r="DW1661">
        <v>1654</v>
      </c>
      <c r="DX1661">
        <v>10.551105508274507</v>
      </c>
      <c r="DY1661">
        <v>23.180592027800106</v>
      </c>
      <c r="EA1661">
        <f t="shared" si="1323"/>
        <v>0</v>
      </c>
      <c r="EB1661">
        <f t="shared" si="1324"/>
        <v>1</v>
      </c>
      <c r="EC1661">
        <f t="shared" si="1325"/>
        <v>12.629486519525599</v>
      </c>
      <c r="EF1661">
        <v>1654</v>
      </c>
      <c r="EG1661">
        <v>21.386503209495519</v>
      </c>
      <c r="EH1661">
        <v>12.230221528461751</v>
      </c>
      <c r="EJ1661">
        <f t="shared" si="1326"/>
        <v>1</v>
      </c>
      <c r="EK1661">
        <f t="shared" si="1327"/>
        <v>0</v>
      </c>
      <c r="EL1661">
        <f t="shared" si="1328"/>
        <v>9.1562816810337679</v>
      </c>
      <c r="EO1661">
        <v>1654</v>
      </c>
      <c r="EP1661">
        <v>23.788623728852222</v>
      </c>
      <c r="EQ1661">
        <v>5.6302888666243796</v>
      </c>
      <c r="ES1661">
        <f t="shared" si="1329"/>
        <v>1</v>
      </c>
      <c r="ET1661">
        <f t="shared" si="1330"/>
        <v>0</v>
      </c>
      <c r="EU1661">
        <f t="shared" si="1331"/>
        <v>18.158334862227843</v>
      </c>
    </row>
    <row r="1662" spans="1:151" x14ac:dyDescent="0.25">
      <c r="A1662">
        <v>1655</v>
      </c>
      <c r="B1662">
        <v>14.404144807702405</v>
      </c>
      <c r="C1662">
        <v>4.7099037136388695</v>
      </c>
      <c r="E1662">
        <f t="shared" si="1332"/>
        <v>1</v>
      </c>
      <c r="F1662">
        <f t="shared" si="1283"/>
        <v>0</v>
      </c>
      <c r="G1662">
        <f t="shared" si="1333"/>
        <v>9.6942410940635355</v>
      </c>
      <c r="J1662">
        <v>1655</v>
      </c>
      <c r="K1662">
        <v>21.866124773731777</v>
      </c>
      <c r="L1662">
        <v>28.852699288322135</v>
      </c>
      <c r="N1662">
        <f t="shared" si="1284"/>
        <v>0</v>
      </c>
      <c r="O1662">
        <f t="shared" si="1285"/>
        <v>1</v>
      </c>
      <c r="P1662">
        <f t="shared" si="1286"/>
        <v>6.9865745145903588</v>
      </c>
      <c r="S1662">
        <v>1655</v>
      </c>
      <c r="T1662">
        <v>15.277426282852499</v>
      </c>
      <c r="U1662">
        <v>19.659416391620979</v>
      </c>
      <c r="W1662">
        <f t="shared" si="1287"/>
        <v>0</v>
      </c>
      <c r="X1662">
        <f t="shared" si="1288"/>
        <v>1</v>
      </c>
      <c r="Y1662">
        <f t="shared" si="1289"/>
        <v>4.3819901087684805</v>
      </c>
      <c r="AB1662">
        <v>1655</v>
      </c>
      <c r="AC1662">
        <v>24.374652712450583</v>
      </c>
      <c r="AD1662">
        <v>18.809795966282493</v>
      </c>
      <c r="AF1662">
        <f t="shared" si="1290"/>
        <v>1</v>
      </c>
      <c r="AG1662">
        <f t="shared" si="1291"/>
        <v>0</v>
      </c>
      <c r="AH1662">
        <f t="shared" si="1292"/>
        <v>5.5648567461680898</v>
      </c>
      <c r="AK1662">
        <v>1655</v>
      </c>
      <c r="AL1662">
        <v>19.178380883899948</v>
      </c>
      <c r="AM1662">
        <v>31.85351240376168</v>
      </c>
      <c r="AO1662">
        <f t="shared" si="1293"/>
        <v>0</v>
      </c>
      <c r="AP1662">
        <f t="shared" si="1294"/>
        <v>1</v>
      </c>
      <c r="AQ1662">
        <f t="shared" si="1295"/>
        <v>12.675131519861733</v>
      </c>
      <c r="AT1662">
        <v>1655</v>
      </c>
      <c r="AU1662">
        <v>19.789822510173106</v>
      </c>
      <c r="AV1662">
        <v>26.244578160345668</v>
      </c>
      <c r="AX1662">
        <f t="shared" si="1296"/>
        <v>0</v>
      </c>
      <c r="AY1662">
        <f t="shared" si="1297"/>
        <v>1</v>
      </c>
      <c r="AZ1662">
        <f t="shared" si="1298"/>
        <v>6.4547556501725616</v>
      </c>
      <c r="BC1662">
        <v>1655</v>
      </c>
      <c r="BD1662" t="e">
        <v>#N/A</v>
      </c>
      <c r="BE1662" t="e">
        <v>#N/A</v>
      </c>
      <c r="BG1662" t="e">
        <f t="shared" si="1299"/>
        <v>#N/A</v>
      </c>
      <c r="BH1662" t="e">
        <f t="shared" si="1300"/>
        <v>#N/A</v>
      </c>
      <c r="BI1662" t="e">
        <f t="shared" si="1301"/>
        <v>#N/A</v>
      </c>
      <c r="BL1662">
        <v>1655</v>
      </c>
      <c r="BM1662">
        <v>34.685487754760018</v>
      </c>
      <c r="BN1662">
        <v>10.291789140550733</v>
      </c>
      <c r="BP1662">
        <f t="shared" si="1302"/>
        <v>1</v>
      </c>
      <c r="BQ1662">
        <f t="shared" si="1303"/>
        <v>0</v>
      </c>
      <c r="BR1662">
        <f t="shared" si="1304"/>
        <v>24.393698614209285</v>
      </c>
      <c r="BU1662">
        <v>1655</v>
      </c>
      <c r="BV1662">
        <v>25.006137753300667</v>
      </c>
      <c r="BW1662">
        <v>19.442372232686061</v>
      </c>
      <c r="BY1662">
        <f t="shared" si="1305"/>
        <v>1</v>
      </c>
      <c r="BZ1662">
        <f t="shared" si="1306"/>
        <v>0</v>
      </c>
      <c r="CA1662">
        <f t="shared" si="1307"/>
        <v>5.5637655206146057</v>
      </c>
      <c r="CD1662">
        <v>1655</v>
      </c>
      <c r="CE1662">
        <v>14.403567116286666</v>
      </c>
      <c r="CF1662">
        <v>24.190623538702695</v>
      </c>
      <c r="CH1662">
        <f t="shared" si="1308"/>
        <v>0</v>
      </c>
      <c r="CI1662">
        <f t="shared" si="1309"/>
        <v>1</v>
      </c>
      <c r="CJ1662">
        <f t="shared" si="1310"/>
        <v>9.787056422416029</v>
      </c>
      <c r="CM1662">
        <v>1655</v>
      </c>
      <c r="CN1662">
        <v>23.688566301536827</v>
      </c>
      <c r="CO1662">
        <v>42.233146486909646</v>
      </c>
      <c r="CQ1662">
        <f t="shared" si="1311"/>
        <v>0</v>
      </c>
      <c r="CR1662">
        <f t="shared" si="1312"/>
        <v>1</v>
      </c>
      <c r="CS1662">
        <f t="shared" si="1313"/>
        <v>18.544580185372819</v>
      </c>
      <c r="CV1662">
        <v>1655</v>
      </c>
      <c r="CW1662">
        <v>22.474143716113758</v>
      </c>
      <c r="CX1662">
        <v>18.431005332789802</v>
      </c>
      <c r="CZ1662">
        <f t="shared" si="1314"/>
        <v>1</v>
      </c>
      <c r="DA1662">
        <f t="shared" si="1315"/>
        <v>0</v>
      </c>
      <c r="DB1662">
        <f t="shared" si="1316"/>
        <v>4.0431383833239565</v>
      </c>
      <c r="DE1662">
        <v>1655</v>
      </c>
      <c r="DF1662">
        <v>25.9503786798685</v>
      </c>
      <c r="DG1662">
        <v>8.6636823063809381</v>
      </c>
      <c r="DI1662">
        <f t="shared" si="1317"/>
        <v>1</v>
      </c>
      <c r="DJ1662">
        <f t="shared" si="1318"/>
        <v>0</v>
      </c>
      <c r="DK1662">
        <f t="shared" si="1319"/>
        <v>17.286696373487562</v>
      </c>
      <c r="DN1662">
        <v>1655</v>
      </c>
      <c r="DO1662">
        <v>23.910791202698622</v>
      </c>
      <c r="DP1662">
        <v>16.391962130918035</v>
      </c>
      <c r="DR1662">
        <f t="shared" si="1320"/>
        <v>1</v>
      </c>
      <c r="DS1662">
        <f t="shared" si="1321"/>
        <v>0</v>
      </c>
      <c r="DT1662">
        <f t="shared" si="1322"/>
        <v>7.518829071780587</v>
      </c>
      <c r="DW1662">
        <v>1655</v>
      </c>
      <c r="DX1662">
        <v>15.537287416518081</v>
      </c>
      <c r="DY1662">
        <v>20.722841335948811</v>
      </c>
      <c r="EA1662">
        <f t="shared" si="1323"/>
        <v>0</v>
      </c>
      <c r="EB1662">
        <f t="shared" si="1324"/>
        <v>1</v>
      </c>
      <c r="EC1662">
        <f t="shared" si="1325"/>
        <v>5.1855539194307294</v>
      </c>
      <c r="EF1662">
        <v>1655</v>
      </c>
      <c r="EG1662">
        <v>23.625387428601289</v>
      </c>
      <c r="EH1662">
        <v>16.048144551122146</v>
      </c>
      <c r="EJ1662">
        <f t="shared" si="1326"/>
        <v>1</v>
      </c>
      <c r="EK1662">
        <f t="shared" si="1327"/>
        <v>0</v>
      </c>
      <c r="EL1662">
        <f t="shared" si="1328"/>
        <v>7.5772428774791436</v>
      </c>
      <c r="EO1662">
        <v>1655</v>
      </c>
      <c r="EP1662">
        <v>21.988673235162207</v>
      </c>
      <c r="EQ1662">
        <v>14.512830527389365</v>
      </c>
      <c r="ES1662">
        <f t="shared" si="1329"/>
        <v>1</v>
      </c>
      <c r="ET1662">
        <f t="shared" si="1330"/>
        <v>0</v>
      </c>
      <c r="EU1662">
        <f t="shared" si="1331"/>
        <v>7.4758427077728413</v>
      </c>
    </row>
    <row r="1663" spans="1:151" x14ac:dyDescent="0.25">
      <c r="A1663">
        <v>1656</v>
      </c>
      <c r="B1663">
        <v>10.460026883364279</v>
      </c>
      <c r="C1663">
        <v>22.794042951967299</v>
      </c>
      <c r="E1663">
        <f t="shared" si="1332"/>
        <v>0</v>
      </c>
      <c r="F1663">
        <f t="shared" si="1283"/>
        <v>1</v>
      </c>
      <c r="G1663">
        <f t="shared" si="1333"/>
        <v>12.33401606860302</v>
      </c>
      <c r="J1663">
        <v>1656</v>
      </c>
      <c r="K1663">
        <v>19.419049819461328</v>
      </c>
      <c r="L1663">
        <v>15.581446742566127</v>
      </c>
      <c r="N1663">
        <f t="shared" si="1284"/>
        <v>1</v>
      </c>
      <c r="O1663">
        <f t="shared" si="1285"/>
        <v>0</v>
      </c>
      <c r="P1663">
        <f t="shared" si="1286"/>
        <v>3.837603076895201</v>
      </c>
      <c r="S1663">
        <v>1656</v>
      </c>
      <c r="T1663">
        <v>17.947544156760131</v>
      </c>
      <c r="U1663">
        <v>21.560895590059829</v>
      </c>
      <c r="W1663">
        <f t="shared" si="1287"/>
        <v>0</v>
      </c>
      <c r="X1663">
        <f t="shared" si="1288"/>
        <v>1</v>
      </c>
      <c r="Y1663">
        <f t="shared" si="1289"/>
        <v>3.6133514332996981</v>
      </c>
      <c r="AB1663">
        <v>1656</v>
      </c>
      <c r="AC1663">
        <v>28.488158569000419</v>
      </c>
      <c r="AD1663">
        <v>16.552528426961089</v>
      </c>
      <c r="AF1663">
        <f t="shared" si="1290"/>
        <v>1</v>
      </c>
      <c r="AG1663">
        <f t="shared" si="1291"/>
        <v>0</v>
      </c>
      <c r="AH1663">
        <f t="shared" si="1292"/>
        <v>11.935630142039329</v>
      </c>
      <c r="AK1663">
        <v>1656</v>
      </c>
      <c r="AL1663">
        <v>20.614179293287076</v>
      </c>
      <c r="AM1663">
        <v>40.047235376184176</v>
      </c>
      <c r="AO1663">
        <f t="shared" si="1293"/>
        <v>0</v>
      </c>
      <c r="AP1663">
        <f t="shared" si="1294"/>
        <v>1</v>
      </c>
      <c r="AQ1663">
        <f t="shared" si="1295"/>
        <v>19.4330560828971</v>
      </c>
      <c r="AT1663">
        <v>1656</v>
      </c>
      <c r="AU1663">
        <v>19.03006671578418</v>
      </c>
      <c r="AV1663">
        <v>20.044101231327883</v>
      </c>
      <c r="AX1663">
        <f t="shared" si="1296"/>
        <v>0</v>
      </c>
      <c r="AY1663">
        <f t="shared" si="1297"/>
        <v>1</v>
      </c>
      <c r="AZ1663">
        <f t="shared" si="1298"/>
        <v>1.0140345155437025</v>
      </c>
      <c r="BC1663">
        <v>1656</v>
      </c>
      <c r="BD1663" t="e">
        <v>#N/A</v>
      </c>
      <c r="BE1663" t="e">
        <v>#N/A</v>
      </c>
      <c r="BG1663" t="e">
        <f t="shared" si="1299"/>
        <v>#N/A</v>
      </c>
      <c r="BH1663" t="e">
        <f t="shared" si="1300"/>
        <v>#N/A</v>
      </c>
      <c r="BI1663" t="e">
        <f t="shared" si="1301"/>
        <v>#N/A</v>
      </c>
      <c r="BL1663">
        <v>1656</v>
      </c>
      <c r="BM1663">
        <v>36.138457728531087</v>
      </c>
      <c r="BN1663">
        <v>13.83307241800971</v>
      </c>
      <c r="BP1663">
        <f t="shared" si="1302"/>
        <v>1</v>
      </c>
      <c r="BQ1663">
        <f t="shared" si="1303"/>
        <v>0</v>
      </c>
      <c r="BR1663">
        <f t="shared" si="1304"/>
        <v>22.305385310521377</v>
      </c>
      <c r="BU1663">
        <v>1656</v>
      </c>
      <c r="BV1663">
        <v>24.217730111775012</v>
      </c>
      <c r="BW1663">
        <v>25.888873283177251</v>
      </c>
      <c r="BY1663">
        <f t="shared" si="1305"/>
        <v>0</v>
      </c>
      <c r="BZ1663">
        <f t="shared" si="1306"/>
        <v>1</v>
      </c>
      <c r="CA1663">
        <f t="shared" si="1307"/>
        <v>1.6711431714022389</v>
      </c>
      <c r="CD1663">
        <v>1656</v>
      </c>
      <c r="CE1663">
        <v>33.286205976100092</v>
      </c>
      <c r="CF1663">
        <v>43.728328774005718</v>
      </c>
      <c r="CH1663">
        <f t="shared" si="1308"/>
        <v>0</v>
      </c>
      <c r="CI1663">
        <f t="shared" si="1309"/>
        <v>1</v>
      </c>
      <c r="CJ1663">
        <f t="shared" si="1310"/>
        <v>10.442122797905625</v>
      </c>
      <c r="CM1663">
        <v>1656</v>
      </c>
      <c r="CN1663">
        <v>23.606611531196076</v>
      </c>
      <c r="CO1663">
        <v>24.905499676082513</v>
      </c>
      <c r="CQ1663">
        <f t="shared" si="1311"/>
        <v>0</v>
      </c>
      <c r="CR1663">
        <f t="shared" si="1312"/>
        <v>1</v>
      </c>
      <c r="CS1663">
        <f t="shared" si="1313"/>
        <v>1.2988881448864369</v>
      </c>
      <c r="CV1663">
        <v>1656</v>
      </c>
      <c r="CW1663">
        <v>23.931007431896322</v>
      </c>
      <c r="CX1663">
        <v>17.083480214529516</v>
      </c>
      <c r="CZ1663">
        <f t="shared" si="1314"/>
        <v>1</v>
      </c>
      <c r="DA1663">
        <f t="shared" si="1315"/>
        <v>0</v>
      </c>
      <c r="DB1663">
        <f t="shared" si="1316"/>
        <v>6.8475272173668067</v>
      </c>
      <c r="DE1663">
        <v>1656</v>
      </c>
      <c r="DF1663">
        <v>13.180544646147073</v>
      </c>
      <c r="DG1663">
        <v>22.975226186116377</v>
      </c>
      <c r="DI1663">
        <f t="shared" si="1317"/>
        <v>0</v>
      </c>
      <c r="DJ1663">
        <f t="shared" si="1318"/>
        <v>1</v>
      </c>
      <c r="DK1663">
        <f t="shared" si="1319"/>
        <v>9.7946815399693037</v>
      </c>
      <c r="DN1663">
        <v>1656</v>
      </c>
      <c r="DO1663">
        <v>21.111214783249117</v>
      </c>
      <c r="DP1663">
        <v>18.133262336639252</v>
      </c>
      <c r="DR1663">
        <f t="shared" si="1320"/>
        <v>1</v>
      </c>
      <c r="DS1663">
        <f t="shared" si="1321"/>
        <v>0</v>
      </c>
      <c r="DT1663">
        <f t="shared" si="1322"/>
        <v>2.9779524466098657</v>
      </c>
      <c r="DW1663">
        <v>1656</v>
      </c>
      <c r="DX1663">
        <v>17.220805462239355</v>
      </c>
      <c r="DY1663">
        <v>16.826997265344939</v>
      </c>
      <c r="EA1663">
        <f t="shared" si="1323"/>
        <v>1</v>
      </c>
      <c r="EB1663">
        <f t="shared" si="1324"/>
        <v>0</v>
      </c>
      <c r="EC1663">
        <f t="shared" si="1325"/>
        <v>0.39380819689441537</v>
      </c>
      <c r="EF1663">
        <v>1656</v>
      </c>
      <c r="EG1663">
        <v>20.366881657567301</v>
      </c>
      <c r="EH1663">
        <v>14.232605217165094</v>
      </c>
      <c r="EJ1663">
        <f t="shared" si="1326"/>
        <v>1</v>
      </c>
      <c r="EK1663">
        <f t="shared" si="1327"/>
        <v>0</v>
      </c>
      <c r="EL1663">
        <f t="shared" si="1328"/>
        <v>6.134276440402207</v>
      </c>
      <c r="EO1663">
        <v>1656</v>
      </c>
      <c r="EP1663">
        <v>23.483758710861792</v>
      </c>
      <c r="EQ1663">
        <v>41.267291910405568</v>
      </c>
      <c r="ES1663">
        <f t="shared" si="1329"/>
        <v>0</v>
      </c>
      <c r="ET1663">
        <f t="shared" si="1330"/>
        <v>1</v>
      </c>
      <c r="EU1663">
        <f t="shared" si="1331"/>
        <v>17.783533199543776</v>
      </c>
    </row>
    <row r="1664" spans="1:151" x14ac:dyDescent="0.25">
      <c r="A1664">
        <v>1657</v>
      </c>
      <c r="B1664">
        <v>15.146990178175486</v>
      </c>
      <c r="C1664">
        <v>21.173440411279138</v>
      </c>
      <c r="E1664">
        <f t="shared" si="1332"/>
        <v>0</v>
      </c>
      <c r="F1664">
        <f t="shared" si="1283"/>
        <v>1</v>
      </c>
      <c r="G1664">
        <f t="shared" si="1333"/>
        <v>6.0264502331036525</v>
      </c>
      <c r="J1664">
        <v>1657</v>
      </c>
      <c r="K1664">
        <v>26.680955157530697</v>
      </c>
      <c r="L1664">
        <v>27.938247363722169</v>
      </c>
      <c r="N1664">
        <f t="shared" si="1284"/>
        <v>0</v>
      </c>
      <c r="O1664">
        <f t="shared" si="1285"/>
        <v>1</v>
      </c>
      <c r="P1664">
        <f t="shared" si="1286"/>
        <v>1.2572922061914724</v>
      </c>
      <c r="S1664">
        <v>1657</v>
      </c>
      <c r="T1664">
        <v>14.932309337249924</v>
      </c>
      <c r="U1664">
        <v>20.82314716964013</v>
      </c>
      <c r="W1664">
        <f t="shared" si="1287"/>
        <v>0</v>
      </c>
      <c r="X1664">
        <f t="shared" si="1288"/>
        <v>1</v>
      </c>
      <c r="Y1664">
        <f t="shared" si="1289"/>
        <v>5.890837832390206</v>
      </c>
      <c r="AB1664">
        <v>1657</v>
      </c>
      <c r="AC1664">
        <v>24.458417197948087</v>
      </c>
      <c r="AD1664">
        <v>17.448358987125339</v>
      </c>
      <c r="AF1664">
        <f t="shared" si="1290"/>
        <v>1</v>
      </c>
      <c r="AG1664">
        <f t="shared" si="1291"/>
        <v>0</v>
      </c>
      <c r="AH1664">
        <f t="shared" si="1292"/>
        <v>7.0100582108227485</v>
      </c>
      <c r="AK1664">
        <v>1657</v>
      </c>
      <c r="AL1664">
        <v>24.08813645470028</v>
      </c>
      <c r="AM1664">
        <v>21.603799926102248</v>
      </c>
      <c r="AO1664">
        <f t="shared" si="1293"/>
        <v>1</v>
      </c>
      <c r="AP1664">
        <f t="shared" si="1294"/>
        <v>0</v>
      </c>
      <c r="AQ1664">
        <f t="shared" si="1295"/>
        <v>2.4843365285980319</v>
      </c>
      <c r="AT1664">
        <v>1657</v>
      </c>
      <c r="AU1664">
        <v>17.68130678567573</v>
      </c>
      <c r="AV1664">
        <v>27.05882682411</v>
      </c>
      <c r="AX1664">
        <f t="shared" si="1296"/>
        <v>0</v>
      </c>
      <c r="AY1664">
        <f t="shared" si="1297"/>
        <v>1</v>
      </c>
      <c r="AZ1664">
        <f t="shared" si="1298"/>
        <v>9.3775200384342696</v>
      </c>
      <c r="BC1664">
        <v>1657</v>
      </c>
      <c r="BD1664" t="e">
        <v>#N/A</v>
      </c>
      <c r="BE1664" t="e">
        <v>#N/A</v>
      </c>
      <c r="BG1664" t="e">
        <f t="shared" si="1299"/>
        <v>#N/A</v>
      </c>
      <c r="BH1664" t="e">
        <f t="shared" si="1300"/>
        <v>#N/A</v>
      </c>
      <c r="BI1664" t="e">
        <f t="shared" si="1301"/>
        <v>#N/A</v>
      </c>
      <c r="BL1664">
        <v>1657</v>
      </c>
      <c r="BM1664">
        <v>34.534877400472048</v>
      </c>
      <c r="BN1664">
        <v>13.672958211530993</v>
      </c>
      <c r="BP1664">
        <f t="shared" si="1302"/>
        <v>1</v>
      </c>
      <c r="BQ1664">
        <f t="shared" si="1303"/>
        <v>0</v>
      </c>
      <c r="BR1664">
        <f t="shared" si="1304"/>
        <v>20.861919188941055</v>
      </c>
      <c r="BU1664">
        <v>1657</v>
      </c>
      <c r="BV1664">
        <v>11.978160317738919</v>
      </c>
      <c r="BW1664">
        <v>21.202066955308542</v>
      </c>
      <c r="BY1664">
        <f t="shared" si="1305"/>
        <v>0</v>
      </c>
      <c r="BZ1664">
        <f t="shared" si="1306"/>
        <v>1</v>
      </c>
      <c r="CA1664">
        <f t="shared" si="1307"/>
        <v>9.2239066375696233</v>
      </c>
      <c r="CD1664">
        <v>1657</v>
      </c>
      <c r="CE1664">
        <v>24.458873236675707</v>
      </c>
      <c r="CF1664">
        <v>23.883007520653706</v>
      </c>
      <c r="CH1664">
        <f t="shared" si="1308"/>
        <v>1</v>
      </c>
      <c r="CI1664">
        <f t="shared" si="1309"/>
        <v>0</v>
      </c>
      <c r="CJ1664">
        <f t="shared" si="1310"/>
        <v>0.5758657160220011</v>
      </c>
      <c r="CM1664">
        <v>1657</v>
      </c>
      <c r="CN1664">
        <v>21.422701439344291</v>
      </c>
      <c r="CO1664">
        <v>30.389600594553215</v>
      </c>
      <c r="CQ1664">
        <f t="shared" si="1311"/>
        <v>0</v>
      </c>
      <c r="CR1664">
        <f t="shared" si="1312"/>
        <v>1</v>
      </c>
      <c r="CS1664">
        <f t="shared" si="1313"/>
        <v>8.9668991552089246</v>
      </c>
      <c r="CV1664">
        <v>1657</v>
      </c>
      <c r="CW1664">
        <v>27.255807422675815</v>
      </c>
      <c r="CX1664">
        <v>16.190111319630656</v>
      </c>
      <c r="CZ1664">
        <f t="shared" si="1314"/>
        <v>1</v>
      </c>
      <c r="DA1664">
        <f t="shared" si="1315"/>
        <v>0</v>
      </c>
      <c r="DB1664">
        <f t="shared" si="1316"/>
        <v>11.065696103045159</v>
      </c>
      <c r="DE1664">
        <v>1657</v>
      </c>
      <c r="DF1664">
        <v>17.617717805941101</v>
      </c>
      <c r="DG1664">
        <v>25.244193829007401</v>
      </c>
      <c r="DI1664">
        <f t="shared" si="1317"/>
        <v>0</v>
      </c>
      <c r="DJ1664">
        <f t="shared" si="1318"/>
        <v>1</v>
      </c>
      <c r="DK1664">
        <f t="shared" si="1319"/>
        <v>7.6264760230662993</v>
      </c>
      <c r="DN1664">
        <v>1657</v>
      </c>
      <c r="DO1664">
        <v>22.651231654548308</v>
      </c>
      <c r="DP1664">
        <v>19.424056330777393</v>
      </c>
      <c r="DR1664">
        <f t="shared" si="1320"/>
        <v>1</v>
      </c>
      <c r="DS1664">
        <f t="shared" si="1321"/>
        <v>0</v>
      </c>
      <c r="DT1664">
        <f t="shared" si="1322"/>
        <v>3.2271753237709149</v>
      </c>
      <c r="DW1664">
        <v>1657</v>
      </c>
      <c r="DX1664">
        <v>28.610213018798088</v>
      </c>
      <c r="DY1664">
        <v>6.1132320494151813</v>
      </c>
      <c r="EA1664">
        <f t="shared" si="1323"/>
        <v>1</v>
      </c>
      <c r="EB1664">
        <f t="shared" si="1324"/>
        <v>0</v>
      </c>
      <c r="EC1664">
        <f t="shared" si="1325"/>
        <v>22.496980969382907</v>
      </c>
      <c r="EF1664">
        <v>1657</v>
      </c>
      <c r="EG1664">
        <v>21.93280428630603</v>
      </c>
      <c r="EH1664">
        <v>14.355441278357718</v>
      </c>
      <c r="EJ1664">
        <f t="shared" si="1326"/>
        <v>1</v>
      </c>
      <c r="EK1664">
        <f t="shared" si="1327"/>
        <v>0</v>
      </c>
      <c r="EL1664">
        <f t="shared" si="1328"/>
        <v>7.5773630079483123</v>
      </c>
      <c r="EO1664">
        <v>1657</v>
      </c>
      <c r="EP1664">
        <v>20.975191204821353</v>
      </c>
      <c r="EQ1664">
        <v>11.121938498502384</v>
      </c>
      <c r="ES1664">
        <f t="shared" si="1329"/>
        <v>1</v>
      </c>
      <c r="ET1664">
        <f t="shared" si="1330"/>
        <v>0</v>
      </c>
      <c r="EU1664">
        <f t="shared" si="1331"/>
        <v>9.853252706318969</v>
      </c>
    </row>
    <row r="1665" spans="1:151" x14ac:dyDescent="0.25">
      <c r="A1665">
        <v>1658</v>
      </c>
      <c r="B1665">
        <v>8.6939842368713105</v>
      </c>
      <c r="C1665">
        <v>36.222535395395937</v>
      </c>
      <c r="E1665">
        <f t="shared" si="1332"/>
        <v>0</v>
      </c>
      <c r="F1665">
        <f t="shared" si="1283"/>
        <v>1</v>
      </c>
      <c r="G1665">
        <f t="shared" si="1333"/>
        <v>27.528551158524628</v>
      </c>
      <c r="J1665">
        <v>1658</v>
      </c>
      <c r="K1665">
        <v>23.523609211213692</v>
      </c>
      <c r="L1665">
        <v>15.856817173608839</v>
      </c>
      <c r="N1665">
        <f t="shared" si="1284"/>
        <v>1</v>
      </c>
      <c r="O1665">
        <f t="shared" si="1285"/>
        <v>0</v>
      </c>
      <c r="P1665">
        <f t="shared" si="1286"/>
        <v>7.6667920376048535</v>
      </c>
      <c r="S1665">
        <v>1658</v>
      </c>
      <c r="T1665">
        <v>17.639251710678728</v>
      </c>
      <c r="U1665">
        <v>30.845621654044368</v>
      </c>
      <c r="W1665">
        <f t="shared" si="1287"/>
        <v>0</v>
      </c>
      <c r="X1665">
        <f t="shared" si="1288"/>
        <v>1</v>
      </c>
      <c r="Y1665">
        <f t="shared" si="1289"/>
        <v>13.20636994336564</v>
      </c>
      <c r="AB1665">
        <v>1658</v>
      </c>
      <c r="AC1665">
        <v>19.402988950058649</v>
      </c>
      <c r="AD1665">
        <v>15.897541471713671</v>
      </c>
      <c r="AF1665">
        <f t="shared" si="1290"/>
        <v>1</v>
      </c>
      <c r="AG1665">
        <f t="shared" si="1291"/>
        <v>0</v>
      </c>
      <c r="AH1665">
        <f t="shared" si="1292"/>
        <v>3.5054474783449781</v>
      </c>
      <c r="AK1665">
        <v>1658</v>
      </c>
      <c r="AL1665">
        <v>15.189183703588537</v>
      </c>
      <c r="AM1665">
        <v>46.660124899759047</v>
      </c>
      <c r="AO1665">
        <f t="shared" si="1293"/>
        <v>0</v>
      </c>
      <c r="AP1665">
        <f t="shared" si="1294"/>
        <v>1</v>
      </c>
      <c r="AQ1665">
        <f t="shared" si="1295"/>
        <v>31.470941196170511</v>
      </c>
      <c r="AT1665">
        <v>1658</v>
      </c>
      <c r="AU1665">
        <v>19.120922680014871</v>
      </c>
      <c r="AV1665">
        <v>17.986392041617144</v>
      </c>
      <c r="AX1665">
        <f t="shared" si="1296"/>
        <v>1</v>
      </c>
      <c r="AY1665">
        <f t="shared" si="1297"/>
        <v>0</v>
      </c>
      <c r="AZ1665">
        <f t="shared" si="1298"/>
        <v>1.1345306383977274</v>
      </c>
      <c r="BC1665">
        <v>1658</v>
      </c>
      <c r="BD1665" t="e">
        <v>#N/A</v>
      </c>
      <c r="BE1665" t="e">
        <v>#N/A</v>
      </c>
      <c r="BG1665" t="e">
        <f t="shared" si="1299"/>
        <v>#N/A</v>
      </c>
      <c r="BH1665" t="e">
        <f t="shared" si="1300"/>
        <v>#N/A</v>
      </c>
      <c r="BI1665" t="e">
        <f t="shared" si="1301"/>
        <v>#N/A</v>
      </c>
      <c r="BL1665">
        <v>1658</v>
      </c>
      <c r="BM1665">
        <v>32.394266463590171</v>
      </c>
      <c r="BN1665">
        <v>10.60406727015588</v>
      </c>
      <c r="BP1665">
        <f t="shared" si="1302"/>
        <v>1</v>
      </c>
      <c r="BQ1665">
        <f t="shared" si="1303"/>
        <v>0</v>
      </c>
      <c r="BR1665">
        <f t="shared" si="1304"/>
        <v>21.79019919343429</v>
      </c>
      <c r="BU1665">
        <v>1658</v>
      </c>
      <c r="BV1665">
        <v>26.87073047466188</v>
      </c>
      <c r="BW1665">
        <v>27.854241797278704</v>
      </c>
      <c r="BY1665">
        <f t="shared" si="1305"/>
        <v>0</v>
      </c>
      <c r="BZ1665">
        <f t="shared" si="1306"/>
        <v>1</v>
      </c>
      <c r="CA1665">
        <f t="shared" si="1307"/>
        <v>0.98351132261682395</v>
      </c>
      <c r="CD1665">
        <v>1658</v>
      </c>
      <c r="CE1665">
        <v>26.651889356571623</v>
      </c>
      <c r="CF1665">
        <v>25.622082938985365</v>
      </c>
      <c r="CH1665">
        <f t="shared" si="1308"/>
        <v>1</v>
      </c>
      <c r="CI1665">
        <f t="shared" si="1309"/>
        <v>0</v>
      </c>
      <c r="CJ1665">
        <f t="shared" si="1310"/>
        <v>1.0298064175862578</v>
      </c>
      <c r="CM1665">
        <v>1658</v>
      </c>
      <c r="CN1665">
        <v>24.560963348122321</v>
      </c>
      <c r="CO1665">
        <v>15.19862799282437</v>
      </c>
      <c r="CQ1665">
        <f t="shared" si="1311"/>
        <v>1</v>
      </c>
      <c r="CR1665">
        <f t="shared" si="1312"/>
        <v>0</v>
      </c>
      <c r="CS1665">
        <f t="shared" si="1313"/>
        <v>9.3623353552979509</v>
      </c>
      <c r="CV1665">
        <v>1658</v>
      </c>
      <c r="CW1665">
        <v>26.65178195287772</v>
      </c>
      <c r="CX1665">
        <v>20.550566519575511</v>
      </c>
      <c r="CZ1665">
        <f t="shared" si="1314"/>
        <v>1</v>
      </c>
      <c r="DA1665">
        <f t="shared" si="1315"/>
        <v>0</v>
      </c>
      <c r="DB1665">
        <f t="shared" si="1316"/>
        <v>6.1012154333022082</v>
      </c>
      <c r="DE1665">
        <v>1658</v>
      </c>
      <c r="DF1665">
        <v>30.300478494440668</v>
      </c>
      <c r="DG1665">
        <v>18.83358893898135</v>
      </c>
      <c r="DI1665">
        <f t="shared" si="1317"/>
        <v>1</v>
      </c>
      <c r="DJ1665">
        <f t="shared" si="1318"/>
        <v>0</v>
      </c>
      <c r="DK1665">
        <f t="shared" si="1319"/>
        <v>11.466889555459318</v>
      </c>
      <c r="DN1665">
        <v>1658</v>
      </c>
      <c r="DO1665">
        <v>25.95477620298653</v>
      </c>
      <c r="DP1665">
        <v>29.538623932679201</v>
      </c>
      <c r="DR1665">
        <f t="shared" si="1320"/>
        <v>0</v>
      </c>
      <c r="DS1665">
        <f t="shared" si="1321"/>
        <v>1</v>
      </c>
      <c r="DT1665">
        <f t="shared" si="1322"/>
        <v>3.5838477296926712</v>
      </c>
      <c r="DW1665">
        <v>1658</v>
      </c>
      <c r="DX1665">
        <v>20.922124541325573</v>
      </c>
      <c r="DY1665">
        <v>14.588210292168206</v>
      </c>
      <c r="EA1665">
        <f t="shared" si="1323"/>
        <v>1</v>
      </c>
      <c r="EB1665">
        <f t="shared" si="1324"/>
        <v>0</v>
      </c>
      <c r="EC1665">
        <f t="shared" si="1325"/>
        <v>6.3339142491573668</v>
      </c>
      <c r="EF1665">
        <v>1658</v>
      </c>
      <c r="EG1665">
        <v>22.158901793487093</v>
      </c>
      <c r="EH1665">
        <v>19.419608010593475</v>
      </c>
      <c r="EJ1665">
        <f t="shared" si="1326"/>
        <v>1</v>
      </c>
      <c r="EK1665">
        <f t="shared" si="1327"/>
        <v>0</v>
      </c>
      <c r="EL1665">
        <f t="shared" si="1328"/>
        <v>2.7392937828936184</v>
      </c>
      <c r="EO1665">
        <v>1658</v>
      </c>
      <c r="EP1665">
        <v>20.037867685511529</v>
      </c>
      <c r="EQ1665">
        <v>20.224819796600908</v>
      </c>
      <c r="ES1665">
        <f t="shared" si="1329"/>
        <v>0</v>
      </c>
      <c r="ET1665">
        <f t="shared" si="1330"/>
        <v>1</v>
      </c>
      <c r="EU1665">
        <f t="shared" si="1331"/>
        <v>0.18695211108937926</v>
      </c>
    </row>
    <row r="1666" spans="1:151" x14ac:dyDescent="0.25">
      <c r="A1666">
        <v>1659</v>
      </c>
      <c r="B1666">
        <v>15.135243589752227</v>
      </c>
      <c r="C1666">
        <v>43.476054047109372</v>
      </c>
      <c r="E1666">
        <f t="shared" si="1332"/>
        <v>0</v>
      </c>
      <c r="F1666">
        <f t="shared" si="1283"/>
        <v>1</v>
      </c>
      <c r="G1666">
        <f t="shared" si="1333"/>
        <v>28.340810457357144</v>
      </c>
      <c r="J1666">
        <v>1659</v>
      </c>
      <c r="K1666">
        <v>30.289033253020882</v>
      </c>
      <c r="L1666">
        <v>22.377607004401156</v>
      </c>
      <c r="N1666">
        <f t="shared" si="1284"/>
        <v>1</v>
      </c>
      <c r="O1666">
        <f t="shared" si="1285"/>
        <v>0</v>
      </c>
      <c r="P1666">
        <f t="shared" si="1286"/>
        <v>7.9114262486197262</v>
      </c>
      <c r="S1666">
        <v>1659</v>
      </c>
      <c r="T1666">
        <v>22.203763989334082</v>
      </c>
      <c r="U1666">
        <v>43.499330582294263</v>
      </c>
      <c r="W1666">
        <f t="shared" si="1287"/>
        <v>0</v>
      </c>
      <c r="X1666">
        <f t="shared" si="1288"/>
        <v>1</v>
      </c>
      <c r="Y1666">
        <f t="shared" si="1289"/>
        <v>21.295566592960181</v>
      </c>
      <c r="AB1666">
        <v>1659</v>
      </c>
      <c r="AC1666">
        <v>28.542904071877764</v>
      </c>
      <c r="AD1666">
        <v>17.650000895691637</v>
      </c>
      <c r="AF1666">
        <f t="shared" si="1290"/>
        <v>1</v>
      </c>
      <c r="AG1666">
        <f t="shared" si="1291"/>
        <v>0</v>
      </c>
      <c r="AH1666">
        <f t="shared" si="1292"/>
        <v>10.892903176186127</v>
      </c>
      <c r="AK1666">
        <v>1659</v>
      </c>
      <c r="AL1666">
        <v>23.677429538794712</v>
      </c>
      <c r="AM1666">
        <v>-0.90282031672569474</v>
      </c>
      <c r="AO1666">
        <f t="shared" si="1293"/>
        <v>1</v>
      </c>
      <c r="AP1666">
        <f t="shared" si="1294"/>
        <v>0</v>
      </c>
      <c r="AQ1666">
        <f t="shared" si="1295"/>
        <v>24.580249855520407</v>
      </c>
      <c r="AT1666">
        <v>1659</v>
      </c>
      <c r="AU1666">
        <v>18.391826914604305</v>
      </c>
      <c r="AV1666">
        <v>3.4520280378455759</v>
      </c>
      <c r="AX1666">
        <f t="shared" si="1296"/>
        <v>1</v>
      </c>
      <c r="AY1666">
        <f t="shared" si="1297"/>
        <v>0</v>
      </c>
      <c r="AZ1666">
        <f t="shared" si="1298"/>
        <v>14.939798876758729</v>
      </c>
      <c r="BC1666">
        <v>1659</v>
      </c>
      <c r="BD1666" t="e">
        <v>#N/A</v>
      </c>
      <c r="BE1666" t="e">
        <v>#N/A</v>
      </c>
      <c r="BG1666" t="e">
        <f t="shared" si="1299"/>
        <v>#N/A</v>
      </c>
      <c r="BH1666" t="e">
        <f t="shared" si="1300"/>
        <v>#N/A</v>
      </c>
      <c r="BI1666" t="e">
        <f t="shared" si="1301"/>
        <v>#N/A</v>
      </c>
      <c r="BL1666">
        <v>1659</v>
      </c>
      <c r="BM1666">
        <v>30.058872884659483</v>
      </c>
      <c r="BN1666">
        <v>13.711804077848251</v>
      </c>
      <c r="BP1666">
        <f t="shared" si="1302"/>
        <v>1</v>
      </c>
      <c r="BQ1666">
        <f t="shared" si="1303"/>
        <v>0</v>
      </c>
      <c r="BR1666">
        <f t="shared" si="1304"/>
        <v>16.34706880681123</v>
      </c>
      <c r="BU1666">
        <v>1659</v>
      </c>
      <c r="BV1666">
        <v>15.720383314361172</v>
      </c>
      <c r="BW1666">
        <v>33.274723156279116</v>
      </c>
      <c r="BY1666">
        <f t="shared" si="1305"/>
        <v>0</v>
      </c>
      <c r="BZ1666">
        <f t="shared" si="1306"/>
        <v>1</v>
      </c>
      <c r="CA1666">
        <f t="shared" si="1307"/>
        <v>17.554339841917944</v>
      </c>
      <c r="CD1666">
        <v>1659</v>
      </c>
      <c r="CE1666">
        <v>17.139481609354096</v>
      </c>
      <c r="CF1666">
        <v>7.9197191016069439</v>
      </c>
      <c r="CH1666">
        <f t="shared" si="1308"/>
        <v>1</v>
      </c>
      <c r="CI1666">
        <f t="shared" si="1309"/>
        <v>0</v>
      </c>
      <c r="CJ1666">
        <f t="shared" si="1310"/>
        <v>9.2197625077471521</v>
      </c>
      <c r="CM1666">
        <v>1659</v>
      </c>
      <c r="CN1666">
        <v>21.062616259200208</v>
      </c>
      <c r="CO1666">
        <v>27.897329460331299</v>
      </c>
      <c r="CQ1666">
        <f t="shared" si="1311"/>
        <v>0</v>
      </c>
      <c r="CR1666">
        <f t="shared" si="1312"/>
        <v>1</v>
      </c>
      <c r="CS1666">
        <f t="shared" si="1313"/>
        <v>6.8347132011310912</v>
      </c>
      <c r="CV1666">
        <v>1659</v>
      </c>
      <c r="CW1666">
        <v>18.307889815128426</v>
      </c>
      <c r="CX1666">
        <v>21.496284740685322</v>
      </c>
      <c r="CZ1666">
        <f t="shared" si="1314"/>
        <v>0</v>
      </c>
      <c r="DA1666">
        <f t="shared" si="1315"/>
        <v>1</v>
      </c>
      <c r="DB1666">
        <f t="shared" si="1316"/>
        <v>3.1883949255568957</v>
      </c>
      <c r="DE1666">
        <v>1659</v>
      </c>
      <c r="DF1666">
        <v>28.809771851806993</v>
      </c>
      <c r="DG1666">
        <v>6.0225604045077077</v>
      </c>
      <c r="DI1666">
        <f t="shared" si="1317"/>
        <v>1</v>
      </c>
      <c r="DJ1666">
        <f t="shared" si="1318"/>
        <v>0</v>
      </c>
      <c r="DK1666">
        <f t="shared" si="1319"/>
        <v>22.787211447299285</v>
      </c>
      <c r="DN1666">
        <v>1659</v>
      </c>
      <c r="DO1666">
        <v>24.800709621984652</v>
      </c>
      <c r="DP1666">
        <v>27.601048054739344</v>
      </c>
      <c r="DR1666">
        <f t="shared" si="1320"/>
        <v>0</v>
      </c>
      <c r="DS1666">
        <f t="shared" si="1321"/>
        <v>1</v>
      </c>
      <c r="DT1666">
        <f t="shared" si="1322"/>
        <v>2.8003384327546925</v>
      </c>
      <c r="DW1666">
        <v>1659</v>
      </c>
      <c r="DX1666">
        <v>8.3420288109881895</v>
      </c>
      <c r="DY1666">
        <v>25.832359166494808</v>
      </c>
      <c r="EA1666">
        <f t="shared" si="1323"/>
        <v>0</v>
      </c>
      <c r="EB1666">
        <f t="shared" si="1324"/>
        <v>1</v>
      </c>
      <c r="EC1666">
        <f t="shared" si="1325"/>
        <v>17.490330355506618</v>
      </c>
      <c r="EF1666">
        <v>1659</v>
      </c>
      <c r="EG1666">
        <v>16.059806392664925</v>
      </c>
      <c r="EH1666">
        <v>19.477121932192908</v>
      </c>
      <c r="EJ1666">
        <f t="shared" si="1326"/>
        <v>0</v>
      </c>
      <c r="EK1666">
        <f t="shared" si="1327"/>
        <v>1</v>
      </c>
      <c r="EL1666">
        <f t="shared" si="1328"/>
        <v>3.4173155395279835</v>
      </c>
      <c r="EO1666">
        <v>1659</v>
      </c>
      <c r="EP1666">
        <v>21.655084214511948</v>
      </c>
      <c r="EQ1666">
        <v>30.958852347160622</v>
      </c>
      <c r="ES1666">
        <f t="shared" si="1329"/>
        <v>0</v>
      </c>
      <c r="ET1666">
        <f t="shared" si="1330"/>
        <v>1</v>
      </c>
      <c r="EU1666">
        <f t="shared" si="1331"/>
        <v>9.3037681326486741</v>
      </c>
    </row>
    <row r="1667" spans="1:151" x14ac:dyDescent="0.25">
      <c r="A1667">
        <v>1660</v>
      </c>
      <c r="B1667">
        <v>16.556950732708835</v>
      </c>
      <c r="C1667">
        <v>18.495726340086001</v>
      </c>
      <c r="E1667">
        <f t="shared" si="1332"/>
        <v>0</v>
      </c>
      <c r="F1667">
        <f t="shared" si="1283"/>
        <v>1</v>
      </c>
      <c r="G1667">
        <f t="shared" si="1333"/>
        <v>1.9387756073771669</v>
      </c>
      <c r="J1667">
        <v>1660</v>
      </c>
      <c r="K1667">
        <v>23.919898448932209</v>
      </c>
      <c r="L1667">
        <v>33.860139598104993</v>
      </c>
      <c r="N1667">
        <f t="shared" si="1284"/>
        <v>0</v>
      </c>
      <c r="O1667">
        <f t="shared" si="1285"/>
        <v>1</v>
      </c>
      <c r="P1667">
        <f t="shared" si="1286"/>
        <v>9.9402411491727847</v>
      </c>
      <c r="S1667">
        <v>1660</v>
      </c>
      <c r="T1667">
        <v>17.964149853239633</v>
      </c>
      <c r="U1667">
        <v>25.28532685787842</v>
      </c>
      <c r="W1667">
        <f t="shared" si="1287"/>
        <v>0</v>
      </c>
      <c r="X1667">
        <f t="shared" si="1288"/>
        <v>1</v>
      </c>
      <c r="Y1667">
        <f t="shared" si="1289"/>
        <v>7.3211770046387876</v>
      </c>
      <c r="AB1667">
        <v>1660</v>
      </c>
      <c r="AC1667">
        <v>26.636671547278407</v>
      </c>
      <c r="AD1667">
        <v>17.623767383855139</v>
      </c>
      <c r="AF1667">
        <f t="shared" si="1290"/>
        <v>1</v>
      </c>
      <c r="AG1667">
        <f t="shared" si="1291"/>
        <v>0</v>
      </c>
      <c r="AH1667">
        <f t="shared" si="1292"/>
        <v>9.0129041634232685</v>
      </c>
      <c r="AK1667">
        <v>1660</v>
      </c>
      <c r="AL1667">
        <v>20.014267976136292</v>
      </c>
      <c r="AM1667">
        <v>15.402271495821116</v>
      </c>
      <c r="AO1667">
        <f t="shared" si="1293"/>
        <v>1</v>
      </c>
      <c r="AP1667">
        <f t="shared" si="1294"/>
        <v>0</v>
      </c>
      <c r="AQ1667">
        <f t="shared" si="1295"/>
        <v>4.6119964803151756</v>
      </c>
      <c r="AT1667">
        <v>1660</v>
      </c>
      <c r="AU1667">
        <v>17.608232908691889</v>
      </c>
      <c r="AV1667">
        <v>22.304466840448747</v>
      </c>
      <c r="AX1667">
        <f t="shared" si="1296"/>
        <v>0</v>
      </c>
      <c r="AY1667">
        <f t="shared" si="1297"/>
        <v>1</v>
      </c>
      <c r="AZ1667">
        <f t="shared" si="1298"/>
        <v>4.6962339317568578</v>
      </c>
      <c r="BC1667">
        <v>1660</v>
      </c>
      <c r="BD1667" t="e">
        <v>#N/A</v>
      </c>
      <c r="BE1667" t="e">
        <v>#N/A</v>
      </c>
      <c r="BG1667" t="e">
        <f t="shared" si="1299"/>
        <v>#N/A</v>
      </c>
      <c r="BH1667" t="e">
        <f t="shared" si="1300"/>
        <v>#N/A</v>
      </c>
      <c r="BI1667" t="e">
        <f t="shared" si="1301"/>
        <v>#N/A</v>
      </c>
      <c r="BL1667">
        <v>1660</v>
      </c>
      <c r="BM1667">
        <v>30.526169352894563</v>
      </c>
      <c r="BN1667">
        <v>12.346079556050642</v>
      </c>
      <c r="BP1667">
        <f t="shared" si="1302"/>
        <v>1</v>
      </c>
      <c r="BQ1667">
        <f t="shared" si="1303"/>
        <v>0</v>
      </c>
      <c r="BR1667">
        <f t="shared" si="1304"/>
        <v>18.180089796843923</v>
      </c>
      <c r="BU1667">
        <v>1660</v>
      </c>
      <c r="BV1667">
        <v>26.019982171058775</v>
      </c>
      <c r="BW1667">
        <v>25.185933250653022</v>
      </c>
      <c r="BY1667">
        <f t="shared" si="1305"/>
        <v>1</v>
      </c>
      <c r="BZ1667">
        <f t="shared" si="1306"/>
        <v>0</v>
      </c>
      <c r="CA1667">
        <f t="shared" si="1307"/>
        <v>0.83404892040575263</v>
      </c>
      <c r="CD1667">
        <v>1660</v>
      </c>
      <c r="CE1667">
        <v>30.781608541973192</v>
      </c>
      <c r="CF1667">
        <v>32.987393426705133</v>
      </c>
      <c r="CH1667">
        <f t="shared" si="1308"/>
        <v>0</v>
      </c>
      <c r="CI1667">
        <f t="shared" si="1309"/>
        <v>1</v>
      </c>
      <c r="CJ1667">
        <f t="shared" si="1310"/>
        <v>2.2057848847319406</v>
      </c>
      <c r="CM1667">
        <v>1660</v>
      </c>
      <c r="CN1667">
        <v>18.998614558839378</v>
      </c>
      <c r="CO1667">
        <v>31.753283126426044</v>
      </c>
      <c r="CQ1667">
        <f t="shared" si="1311"/>
        <v>0</v>
      </c>
      <c r="CR1667">
        <f t="shared" si="1312"/>
        <v>1</v>
      </c>
      <c r="CS1667">
        <f t="shared" si="1313"/>
        <v>12.754668567586666</v>
      </c>
      <c r="CV1667">
        <v>1660</v>
      </c>
      <c r="CW1667">
        <v>21.165375136675042</v>
      </c>
      <c r="CX1667">
        <v>19.522095996068916</v>
      </c>
      <c r="CZ1667">
        <f t="shared" si="1314"/>
        <v>1</v>
      </c>
      <c r="DA1667">
        <f t="shared" si="1315"/>
        <v>0</v>
      </c>
      <c r="DB1667">
        <f t="shared" si="1316"/>
        <v>1.6432791406061256</v>
      </c>
      <c r="DE1667">
        <v>1660</v>
      </c>
      <c r="DF1667">
        <v>36.170323543545166</v>
      </c>
      <c r="DG1667">
        <v>17.914552526274505</v>
      </c>
      <c r="DI1667">
        <f t="shared" si="1317"/>
        <v>1</v>
      </c>
      <c r="DJ1667">
        <f t="shared" si="1318"/>
        <v>0</v>
      </c>
      <c r="DK1667">
        <f t="shared" si="1319"/>
        <v>18.255771017270661</v>
      </c>
      <c r="DN1667">
        <v>1660</v>
      </c>
      <c r="DO1667">
        <v>24.143768231714809</v>
      </c>
      <c r="DP1667">
        <v>35.646397070817756</v>
      </c>
      <c r="DR1667">
        <f t="shared" si="1320"/>
        <v>0</v>
      </c>
      <c r="DS1667">
        <f t="shared" si="1321"/>
        <v>1</v>
      </c>
      <c r="DT1667">
        <f t="shared" si="1322"/>
        <v>11.502628839102947</v>
      </c>
      <c r="DW1667">
        <v>1660</v>
      </c>
      <c r="DX1667">
        <v>14.45128207114734</v>
      </c>
      <c r="DY1667">
        <v>19.736616121864834</v>
      </c>
      <c r="EA1667">
        <f t="shared" si="1323"/>
        <v>0</v>
      </c>
      <c r="EB1667">
        <f t="shared" si="1324"/>
        <v>1</v>
      </c>
      <c r="EC1667">
        <f t="shared" si="1325"/>
        <v>5.2853340507174948</v>
      </c>
      <c r="EF1667">
        <v>1660</v>
      </c>
      <c r="EG1667">
        <v>15.156320284333873</v>
      </c>
      <c r="EH1667">
        <v>14.227478788141616</v>
      </c>
      <c r="EJ1667">
        <f t="shared" si="1326"/>
        <v>1</v>
      </c>
      <c r="EK1667">
        <f t="shared" si="1327"/>
        <v>0</v>
      </c>
      <c r="EL1667">
        <f t="shared" si="1328"/>
        <v>0.92884149619225731</v>
      </c>
      <c r="EO1667">
        <v>1660</v>
      </c>
      <c r="EP1667">
        <v>20.03118728283274</v>
      </c>
      <c r="EQ1667">
        <v>18.631495660161328</v>
      </c>
      <c r="ES1667">
        <f t="shared" si="1329"/>
        <v>1</v>
      </c>
      <c r="ET1667">
        <f t="shared" si="1330"/>
        <v>0</v>
      </c>
      <c r="EU1667">
        <f t="shared" si="1331"/>
        <v>1.399691622671412</v>
      </c>
    </row>
    <row r="1668" spans="1:151" x14ac:dyDescent="0.25">
      <c r="A1668">
        <v>1661</v>
      </c>
      <c r="B1668">
        <v>14.851887243033872</v>
      </c>
      <c r="C1668">
        <v>39.256938653562067</v>
      </c>
      <c r="E1668">
        <f t="shared" si="1332"/>
        <v>0</v>
      </c>
      <c r="F1668">
        <f t="shared" si="1283"/>
        <v>1</v>
      </c>
      <c r="G1668">
        <f t="shared" si="1333"/>
        <v>24.405051410528195</v>
      </c>
      <c r="J1668">
        <v>1661</v>
      </c>
      <c r="K1668">
        <v>19.949783699246229</v>
      </c>
      <c r="L1668">
        <v>28.225778271161538</v>
      </c>
      <c r="N1668">
        <f t="shared" si="1284"/>
        <v>0</v>
      </c>
      <c r="O1668">
        <f t="shared" si="1285"/>
        <v>1</v>
      </c>
      <c r="P1668">
        <f t="shared" si="1286"/>
        <v>8.2759945719153087</v>
      </c>
      <c r="S1668">
        <v>1661</v>
      </c>
      <c r="T1668">
        <v>16.548606419048763</v>
      </c>
      <c r="U1668">
        <v>25.908761399920071</v>
      </c>
      <c r="W1668">
        <f t="shared" si="1287"/>
        <v>0</v>
      </c>
      <c r="X1668">
        <f t="shared" si="1288"/>
        <v>1</v>
      </c>
      <c r="Y1668">
        <f t="shared" si="1289"/>
        <v>9.3601549808713074</v>
      </c>
      <c r="AB1668">
        <v>1661</v>
      </c>
      <c r="AC1668">
        <v>35.662850378310345</v>
      </c>
      <c r="AD1668">
        <v>17.378299491910514</v>
      </c>
      <c r="AF1668">
        <f t="shared" si="1290"/>
        <v>1</v>
      </c>
      <c r="AG1668">
        <f t="shared" si="1291"/>
        <v>0</v>
      </c>
      <c r="AH1668">
        <f t="shared" si="1292"/>
        <v>18.284550886399831</v>
      </c>
      <c r="AK1668">
        <v>1661</v>
      </c>
      <c r="AL1668">
        <v>17.991394268116224</v>
      </c>
      <c r="AM1668">
        <v>29.959394207652664</v>
      </c>
      <c r="AO1668">
        <f t="shared" si="1293"/>
        <v>0</v>
      </c>
      <c r="AP1668">
        <f t="shared" si="1294"/>
        <v>1</v>
      </c>
      <c r="AQ1668">
        <f t="shared" si="1295"/>
        <v>11.96799993953644</v>
      </c>
      <c r="AT1668">
        <v>1661</v>
      </c>
      <c r="AU1668">
        <v>15.727661558245066</v>
      </c>
      <c r="AV1668">
        <v>30.330463998784328</v>
      </c>
      <c r="AX1668">
        <f t="shared" si="1296"/>
        <v>0</v>
      </c>
      <c r="AY1668">
        <f t="shared" si="1297"/>
        <v>1</v>
      </c>
      <c r="AZ1668">
        <f t="shared" si="1298"/>
        <v>14.602802440539262</v>
      </c>
      <c r="BC1668">
        <v>1661</v>
      </c>
      <c r="BD1668" t="e">
        <v>#N/A</v>
      </c>
      <c r="BE1668" t="e">
        <v>#N/A</v>
      </c>
      <c r="BG1668" t="e">
        <f t="shared" si="1299"/>
        <v>#N/A</v>
      </c>
      <c r="BH1668" t="e">
        <f t="shared" si="1300"/>
        <v>#N/A</v>
      </c>
      <c r="BI1668" t="e">
        <f t="shared" si="1301"/>
        <v>#N/A</v>
      </c>
      <c r="BL1668">
        <v>1661</v>
      </c>
      <c r="BM1668">
        <v>36.379214564747748</v>
      </c>
      <c r="BN1668">
        <v>8.7528270354738016</v>
      </c>
      <c r="BP1668">
        <f t="shared" si="1302"/>
        <v>1</v>
      </c>
      <c r="BQ1668">
        <f t="shared" si="1303"/>
        <v>0</v>
      </c>
      <c r="BR1668">
        <f t="shared" si="1304"/>
        <v>27.626387529273948</v>
      </c>
      <c r="BU1668">
        <v>1661</v>
      </c>
      <c r="BV1668">
        <v>22.62586214543991</v>
      </c>
      <c r="BW1668">
        <v>35.780386742448741</v>
      </c>
      <c r="BY1668">
        <f t="shared" si="1305"/>
        <v>0</v>
      </c>
      <c r="BZ1668">
        <f t="shared" si="1306"/>
        <v>1</v>
      </c>
      <c r="CA1668">
        <f t="shared" si="1307"/>
        <v>13.15452459700883</v>
      </c>
      <c r="CD1668">
        <v>1661</v>
      </c>
      <c r="CE1668">
        <v>20.834895911384624</v>
      </c>
      <c r="CF1668">
        <v>43.343633785807285</v>
      </c>
      <c r="CH1668">
        <f t="shared" si="1308"/>
        <v>0</v>
      </c>
      <c r="CI1668">
        <f t="shared" si="1309"/>
        <v>1</v>
      </c>
      <c r="CJ1668">
        <f t="shared" si="1310"/>
        <v>22.50873787442266</v>
      </c>
      <c r="CM1668">
        <v>1661</v>
      </c>
      <c r="CN1668">
        <v>20.942934478611235</v>
      </c>
      <c r="CO1668">
        <v>11.030381041164119</v>
      </c>
      <c r="CQ1668">
        <f t="shared" si="1311"/>
        <v>1</v>
      </c>
      <c r="CR1668">
        <f t="shared" si="1312"/>
        <v>0</v>
      </c>
      <c r="CS1668">
        <f t="shared" si="1313"/>
        <v>9.9125534374471158</v>
      </c>
      <c r="CV1668">
        <v>1661</v>
      </c>
      <c r="CW1668">
        <v>24.061763174819617</v>
      </c>
      <c r="CX1668">
        <v>15.582041419059562</v>
      </c>
      <c r="CZ1668">
        <f t="shared" si="1314"/>
        <v>1</v>
      </c>
      <c r="DA1668">
        <f t="shared" si="1315"/>
        <v>0</v>
      </c>
      <c r="DB1668">
        <f t="shared" si="1316"/>
        <v>8.479721755760055</v>
      </c>
      <c r="DE1668">
        <v>1661</v>
      </c>
      <c r="DF1668">
        <v>29.364404485256788</v>
      </c>
      <c r="DG1668">
        <v>20.356779935001569</v>
      </c>
      <c r="DI1668">
        <f t="shared" si="1317"/>
        <v>1</v>
      </c>
      <c r="DJ1668">
        <f t="shared" si="1318"/>
        <v>0</v>
      </c>
      <c r="DK1668">
        <f t="shared" si="1319"/>
        <v>9.007624550255219</v>
      </c>
      <c r="DN1668">
        <v>1661</v>
      </c>
      <c r="DO1668">
        <v>30.877363776614956</v>
      </c>
      <c r="DP1668">
        <v>16.695667067840436</v>
      </c>
      <c r="DR1668">
        <f t="shared" si="1320"/>
        <v>1</v>
      </c>
      <c r="DS1668">
        <f t="shared" si="1321"/>
        <v>0</v>
      </c>
      <c r="DT1668">
        <f t="shared" si="1322"/>
        <v>14.18169670877452</v>
      </c>
      <c r="DW1668">
        <v>1661</v>
      </c>
      <c r="DX1668">
        <v>27.982607119488925</v>
      </c>
      <c r="DY1668">
        <v>28.46089953158943</v>
      </c>
      <c r="EA1668">
        <f t="shared" si="1323"/>
        <v>0</v>
      </c>
      <c r="EB1668">
        <f t="shared" si="1324"/>
        <v>1</v>
      </c>
      <c r="EC1668">
        <f t="shared" si="1325"/>
        <v>0.47829241210050455</v>
      </c>
      <c r="EF1668">
        <v>1661</v>
      </c>
      <c r="EG1668">
        <v>23.612859464134896</v>
      </c>
      <c r="EH1668">
        <v>12.659250916350357</v>
      </c>
      <c r="EJ1668">
        <f t="shared" si="1326"/>
        <v>1</v>
      </c>
      <c r="EK1668">
        <f t="shared" si="1327"/>
        <v>0</v>
      </c>
      <c r="EL1668">
        <f t="shared" si="1328"/>
        <v>10.953608547784539</v>
      </c>
      <c r="EO1668">
        <v>1661</v>
      </c>
      <c r="EP1668">
        <v>27.499454059047061</v>
      </c>
      <c r="EQ1668">
        <v>32.425769423900277</v>
      </c>
      <c r="ES1668">
        <f t="shared" si="1329"/>
        <v>0</v>
      </c>
      <c r="ET1668">
        <f t="shared" si="1330"/>
        <v>1</v>
      </c>
      <c r="EU1668">
        <f t="shared" si="1331"/>
        <v>4.9263153648532167</v>
      </c>
    </row>
    <row r="1669" spans="1:151" x14ac:dyDescent="0.25">
      <c r="A1669">
        <v>1662</v>
      </c>
      <c r="B1669">
        <v>15.088414082190077</v>
      </c>
      <c r="C1669">
        <v>28.224058030189102</v>
      </c>
      <c r="E1669">
        <f t="shared" si="1332"/>
        <v>0</v>
      </c>
      <c r="F1669">
        <f t="shared" si="1283"/>
        <v>1</v>
      </c>
      <c r="G1669">
        <f t="shared" si="1333"/>
        <v>13.135643947999025</v>
      </c>
      <c r="J1669">
        <v>1662</v>
      </c>
      <c r="K1669">
        <v>20.436695137693103</v>
      </c>
      <c r="L1669">
        <v>29.140726937534531</v>
      </c>
      <c r="N1669">
        <f t="shared" si="1284"/>
        <v>0</v>
      </c>
      <c r="O1669">
        <f t="shared" si="1285"/>
        <v>1</v>
      </c>
      <c r="P1669">
        <f t="shared" si="1286"/>
        <v>8.7040317998414274</v>
      </c>
      <c r="S1669">
        <v>1662</v>
      </c>
      <c r="T1669">
        <v>24.86166757446253</v>
      </c>
      <c r="U1669">
        <v>16.139720651759003</v>
      </c>
      <c r="W1669">
        <f t="shared" si="1287"/>
        <v>1</v>
      </c>
      <c r="X1669">
        <f t="shared" si="1288"/>
        <v>0</v>
      </c>
      <c r="Y1669">
        <f t="shared" si="1289"/>
        <v>8.7219469227035269</v>
      </c>
      <c r="AB1669">
        <v>1662</v>
      </c>
      <c r="AC1669">
        <v>31.75911926174782</v>
      </c>
      <c r="AD1669">
        <v>18.033762779953673</v>
      </c>
      <c r="AF1669">
        <f t="shared" si="1290"/>
        <v>1</v>
      </c>
      <c r="AG1669">
        <f t="shared" si="1291"/>
        <v>0</v>
      </c>
      <c r="AH1669">
        <f t="shared" si="1292"/>
        <v>13.725356481794147</v>
      </c>
      <c r="AK1669">
        <v>1662</v>
      </c>
      <c r="AL1669">
        <v>22.67352651822641</v>
      </c>
      <c r="AM1669">
        <v>16.386299166444338</v>
      </c>
      <c r="AO1669">
        <f t="shared" si="1293"/>
        <v>1</v>
      </c>
      <c r="AP1669">
        <f t="shared" si="1294"/>
        <v>0</v>
      </c>
      <c r="AQ1669">
        <f t="shared" si="1295"/>
        <v>6.2872273517820716</v>
      </c>
      <c r="AT1669">
        <v>1662</v>
      </c>
      <c r="AU1669">
        <v>20.235892852457177</v>
      </c>
      <c r="AV1669">
        <v>23.917208213171985</v>
      </c>
      <c r="AX1669">
        <f t="shared" si="1296"/>
        <v>0</v>
      </c>
      <c r="AY1669">
        <f t="shared" si="1297"/>
        <v>1</v>
      </c>
      <c r="AZ1669">
        <f t="shared" si="1298"/>
        <v>3.6813153607148088</v>
      </c>
      <c r="BC1669">
        <v>1662</v>
      </c>
      <c r="BD1669" t="e">
        <v>#N/A</v>
      </c>
      <c r="BE1669" t="e">
        <v>#N/A</v>
      </c>
      <c r="BG1669" t="e">
        <f t="shared" si="1299"/>
        <v>#N/A</v>
      </c>
      <c r="BH1669" t="e">
        <f t="shared" si="1300"/>
        <v>#N/A</v>
      </c>
      <c r="BI1669" t="e">
        <f t="shared" si="1301"/>
        <v>#N/A</v>
      </c>
      <c r="BL1669">
        <v>1662</v>
      </c>
      <c r="BM1669">
        <v>36.7943629639107</v>
      </c>
      <c r="BN1669">
        <v>12.056500341131001</v>
      </c>
      <c r="BP1669">
        <f t="shared" si="1302"/>
        <v>1</v>
      </c>
      <c r="BQ1669">
        <f t="shared" si="1303"/>
        <v>0</v>
      </c>
      <c r="BR1669">
        <f t="shared" si="1304"/>
        <v>24.737862622779701</v>
      </c>
      <c r="BU1669">
        <v>1662</v>
      </c>
      <c r="BV1669">
        <v>23.130749195961329</v>
      </c>
      <c r="BW1669">
        <v>18.34121741077449</v>
      </c>
      <c r="BY1669">
        <f t="shared" si="1305"/>
        <v>1</v>
      </c>
      <c r="BZ1669">
        <f t="shared" si="1306"/>
        <v>0</v>
      </c>
      <c r="CA1669">
        <f t="shared" si="1307"/>
        <v>4.7895317851868384</v>
      </c>
      <c r="CD1669">
        <v>1662</v>
      </c>
      <c r="CE1669">
        <v>28.902336215833078</v>
      </c>
      <c r="CF1669">
        <v>38.221243852573124</v>
      </c>
      <c r="CH1669">
        <f t="shared" si="1308"/>
        <v>0</v>
      </c>
      <c r="CI1669">
        <f t="shared" si="1309"/>
        <v>1</v>
      </c>
      <c r="CJ1669">
        <f t="shared" si="1310"/>
        <v>9.3189076367400467</v>
      </c>
      <c r="CM1669">
        <v>1662</v>
      </c>
      <c r="CN1669">
        <v>22.611620148667001</v>
      </c>
      <c r="CO1669">
        <v>25.735068238123489</v>
      </c>
      <c r="CQ1669">
        <f t="shared" si="1311"/>
        <v>0</v>
      </c>
      <c r="CR1669">
        <f t="shared" si="1312"/>
        <v>1</v>
      </c>
      <c r="CS1669">
        <f t="shared" si="1313"/>
        <v>3.1234480894564882</v>
      </c>
      <c r="CV1669">
        <v>1662</v>
      </c>
      <c r="CW1669">
        <v>23.498615296923084</v>
      </c>
      <c r="CX1669">
        <v>18.048155433919487</v>
      </c>
      <c r="CZ1669">
        <f t="shared" si="1314"/>
        <v>1</v>
      </c>
      <c r="DA1669">
        <f t="shared" si="1315"/>
        <v>0</v>
      </c>
      <c r="DB1669">
        <f t="shared" si="1316"/>
        <v>5.4504598630035979</v>
      </c>
      <c r="DE1669">
        <v>1662</v>
      </c>
      <c r="DF1669">
        <v>37.729343378550496</v>
      </c>
      <c r="DG1669">
        <v>15.154258957144277</v>
      </c>
      <c r="DI1669">
        <f t="shared" si="1317"/>
        <v>1</v>
      </c>
      <c r="DJ1669">
        <f t="shared" si="1318"/>
        <v>0</v>
      </c>
      <c r="DK1669">
        <f t="shared" si="1319"/>
        <v>22.575084421406217</v>
      </c>
      <c r="DN1669">
        <v>1662</v>
      </c>
      <c r="DO1669">
        <v>26.351072648300232</v>
      </c>
      <c r="DP1669">
        <v>14.769292219811705</v>
      </c>
      <c r="DR1669">
        <f t="shared" si="1320"/>
        <v>1</v>
      </c>
      <c r="DS1669">
        <f t="shared" si="1321"/>
        <v>0</v>
      </c>
      <c r="DT1669">
        <f t="shared" si="1322"/>
        <v>11.581780428488527</v>
      </c>
      <c r="DW1669">
        <v>1662</v>
      </c>
      <c r="DX1669">
        <v>13.289533413926737</v>
      </c>
      <c r="DY1669">
        <v>5.3002681962189726</v>
      </c>
      <c r="EA1669">
        <f t="shared" si="1323"/>
        <v>1</v>
      </c>
      <c r="EB1669">
        <f t="shared" si="1324"/>
        <v>0</v>
      </c>
      <c r="EC1669">
        <f t="shared" si="1325"/>
        <v>7.9892652177077643</v>
      </c>
      <c r="EF1669">
        <v>1662</v>
      </c>
      <c r="EG1669">
        <v>22.751542434974951</v>
      </c>
      <c r="EH1669">
        <v>18.562178059102575</v>
      </c>
      <c r="EJ1669">
        <f t="shared" si="1326"/>
        <v>1</v>
      </c>
      <c r="EK1669">
        <f t="shared" si="1327"/>
        <v>0</v>
      </c>
      <c r="EL1669">
        <f t="shared" si="1328"/>
        <v>4.1893643758723762</v>
      </c>
      <c r="EO1669">
        <v>1662</v>
      </c>
      <c r="EP1669">
        <v>20.520559622250545</v>
      </c>
      <c r="EQ1669">
        <v>31.041144392646551</v>
      </c>
      <c r="ES1669">
        <f t="shared" si="1329"/>
        <v>0</v>
      </c>
      <c r="ET1669">
        <f t="shared" si="1330"/>
        <v>1</v>
      </c>
      <c r="EU1669">
        <f t="shared" si="1331"/>
        <v>10.520584770396006</v>
      </c>
    </row>
    <row r="1670" spans="1:151" x14ac:dyDescent="0.25">
      <c r="A1670">
        <v>1663</v>
      </c>
      <c r="B1670">
        <v>10.95672346302014</v>
      </c>
      <c r="C1670">
        <v>22.879257175730512</v>
      </c>
      <c r="E1670">
        <f t="shared" si="1332"/>
        <v>0</v>
      </c>
      <c r="F1670">
        <f t="shared" si="1283"/>
        <v>1</v>
      </c>
      <c r="G1670">
        <f t="shared" si="1333"/>
        <v>11.922533712710372</v>
      </c>
      <c r="J1670">
        <v>1663</v>
      </c>
      <c r="K1670">
        <v>15.855660225164435</v>
      </c>
      <c r="L1670">
        <v>15.473249281849837</v>
      </c>
      <c r="N1670">
        <f t="shared" si="1284"/>
        <v>1</v>
      </c>
      <c r="O1670">
        <f t="shared" si="1285"/>
        <v>0</v>
      </c>
      <c r="P1670">
        <f t="shared" si="1286"/>
        <v>0.38241094331459813</v>
      </c>
      <c r="S1670">
        <v>1663</v>
      </c>
      <c r="T1670">
        <v>15.726930473006091</v>
      </c>
      <c r="U1670">
        <v>25.475636513493541</v>
      </c>
      <c r="W1670">
        <f t="shared" si="1287"/>
        <v>0</v>
      </c>
      <c r="X1670">
        <f t="shared" si="1288"/>
        <v>1</v>
      </c>
      <c r="Y1670">
        <f t="shared" si="1289"/>
        <v>9.7487060404874502</v>
      </c>
      <c r="AB1670">
        <v>1663</v>
      </c>
      <c r="AC1670">
        <v>16.406329362178589</v>
      </c>
      <c r="AD1670">
        <v>16.480506383831749</v>
      </c>
      <c r="AF1670">
        <f t="shared" si="1290"/>
        <v>0</v>
      </c>
      <c r="AG1670">
        <f t="shared" si="1291"/>
        <v>1</v>
      </c>
      <c r="AH1670">
        <f t="shared" si="1292"/>
        <v>7.4177021653159869E-2</v>
      </c>
      <c r="AK1670">
        <v>1663</v>
      </c>
      <c r="AL1670">
        <v>24.386214245771395</v>
      </c>
      <c r="AM1670">
        <v>8.1214866392172063</v>
      </c>
      <c r="AO1670">
        <f t="shared" si="1293"/>
        <v>1</v>
      </c>
      <c r="AP1670">
        <f t="shared" si="1294"/>
        <v>0</v>
      </c>
      <c r="AQ1670">
        <f t="shared" si="1295"/>
        <v>16.264727606554189</v>
      </c>
      <c r="AT1670">
        <v>1663</v>
      </c>
      <c r="AU1670">
        <v>16.088281013844252</v>
      </c>
      <c r="AV1670">
        <v>25.7588547674384</v>
      </c>
      <c r="AX1670">
        <f t="shared" si="1296"/>
        <v>0</v>
      </c>
      <c r="AY1670">
        <f t="shared" si="1297"/>
        <v>1</v>
      </c>
      <c r="AZ1670">
        <f t="shared" si="1298"/>
        <v>9.6705737535941481</v>
      </c>
      <c r="BC1670">
        <v>1663</v>
      </c>
      <c r="BD1670" t="e">
        <v>#N/A</v>
      </c>
      <c r="BE1670" t="e">
        <v>#N/A</v>
      </c>
      <c r="BG1670" t="e">
        <f t="shared" si="1299"/>
        <v>#N/A</v>
      </c>
      <c r="BH1670" t="e">
        <f t="shared" si="1300"/>
        <v>#N/A</v>
      </c>
      <c r="BI1670" t="e">
        <f t="shared" si="1301"/>
        <v>#N/A</v>
      </c>
      <c r="BL1670">
        <v>1663</v>
      </c>
      <c r="BM1670">
        <v>24.867847647524734</v>
      </c>
      <c r="BN1670">
        <v>13.669506861684981</v>
      </c>
      <c r="BP1670">
        <f t="shared" si="1302"/>
        <v>1</v>
      </c>
      <c r="BQ1670">
        <f t="shared" si="1303"/>
        <v>0</v>
      </c>
      <c r="BR1670">
        <f t="shared" si="1304"/>
        <v>11.198340785839752</v>
      </c>
      <c r="BU1670">
        <v>1663</v>
      </c>
      <c r="BV1670">
        <v>16.834233312416039</v>
      </c>
      <c r="BW1670">
        <v>26.851209162529891</v>
      </c>
      <c r="BY1670">
        <f t="shared" si="1305"/>
        <v>0</v>
      </c>
      <c r="BZ1670">
        <f t="shared" si="1306"/>
        <v>1</v>
      </c>
      <c r="CA1670">
        <f t="shared" si="1307"/>
        <v>10.016975850113852</v>
      </c>
      <c r="CD1670">
        <v>1663</v>
      </c>
      <c r="CE1670">
        <v>29.472208198004601</v>
      </c>
      <c r="CF1670">
        <v>17.806412851685227</v>
      </c>
      <c r="CH1670">
        <f t="shared" si="1308"/>
        <v>1</v>
      </c>
      <c r="CI1670">
        <f t="shared" si="1309"/>
        <v>0</v>
      </c>
      <c r="CJ1670">
        <f t="shared" si="1310"/>
        <v>11.665795346319374</v>
      </c>
      <c r="CM1670">
        <v>1663</v>
      </c>
      <c r="CN1670">
        <v>21.846127420402482</v>
      </c>
      <c r="CO1670">
        <v>5.9948570916543531</v>
      </c>
      <c r="CQ1670">
        <f t="shared" si="1311"/>
        <v>1</v>
      </c>
      <c r="CR1670">
        <f t="shared" si="1312"/>
        <v>0</v>
      </c>
      <c r="CS1670">
        <f t="shared" si="1313"/>
        <v>15.851270328748129</v>
      </c>
      <c r="CV1670">
        <v>1663</v>
      </c>
      <c r="CW1670">
        <v>26.170016407693446</v>
      </c>
      <c r="CX1670">
        <v>24.332197852945818</v>
      </c>
      <c r="CZ1670">
        <f t="shared" si="1314"/>
        <v>1</v>
      </c>
      <c r="DA1670">
        <f t="shared" si="1315"/>
        <v>0</v>
      </c>
      <c r="DB1670">
        <f t="shared" si="1316"/>
        <v>1.8378185547476278</v>
      </c>
      <c r="DE1670">
        <v>1663</v>
      </c>
      <c r="DF1670">
        <v>17.401975356906501</v>
      </c>
      <c r="DG1670">
        <v>23.89584789503407</v>
      </c>
      <c r="DI1670">
        <f t="shared" si="1317"/>
        <v>0</v>
      </c>
      <c r="DJ1670">
        <f t="shared" si="1318"/>
        <v>1</v>
      </c>
      <c r="DK1670">
        <f t="shared" si="1319"/>
        <v>6.4938725381275688</v>
      </c>
      <c r="DN1670">
        <v>1663</v>
      </c>
      <c r="DO1670">
        <v>24.002442340748022</v>
      </c>
      <c r="DP1670">
        <v>11.154260978621194</v>
      </c>
      <c r="DR1670">
        <f t="shared" si="1320"/>
        <v>1</v>
      </c>
      <c r="DS1670">
        <f t="shared" si="1321"/>
        <v>0</v>
      </c>
      <c r="DT1670">
        <f t="shared" si="1322"/>
        <v>12.848181362126828</v>
      </c>
      <c r="DW1670">
        <v>1663</v>
      </c>
      <c r="DX1670">
        <v>34.616447791043917</v>
      </c>
      <c r="DY1670">
        <v>20.652771731556332</v>
      </c>
      <c r="EA1670">
        <f t="shared" si="1323"/>
        <v>1</v>
      </c>
      <c r="EB1670">
        <f t="shared" si="1324"/>
        <v>0</v>
      </c>
      <c r="EC1670">
        <f t="shared" si="1325"/>
        <v>13.963676059487586</v>
      </c>
      <c r="EF1670">
        <v>1663</v>
      </c>
      <c r="EG1670">
        <v>26.099454209223456</v>
      </c>
      <c r="EH1670">
        <v>14.867229634237496</v>
      </c>
      <c r="EJ1670">
        <f t="shared" si="1326"/>
        <v>1</v>
      </c>
      <c r="EK1670">
        <f t="shared" si="1327"/>
        <v>0</v>
      </c>
      <c r="EL1670">
        <f t="shared" si="1328"/>
        <v>11.23222457498596</v>
      </c>
      <c r="EO1670">
        <v>1663</v>
      </c>
      <c r="EP1670">
        <v>24.790984242113009</v>
      </c>
      <c r="EQ1670">
        <v>35.671062230232359</v>
      </c>
      <c r="ES1670">
        <f t="shared" si="1329"/>
        <v>0</v>
      </c>
      <c r="ET1670">
        <f t="shared" si="1330"/>
        <v>1</v>
      </c>
      <c r="EU1670">
        <f t="shared" si="1331"/>
        <v>10.88007798811935</v>
      </c>
    </row>
    <row r="1671" spans="1:151" x14ac:dyDescent="0.25">
      <c r="A1671">
        <v>1664</v>
      </c>
      <c r="B1671">
        <v>13.928248446929501</v>
      </c>
      <c r="C1671">
        <v>25.891300814022365</v>
      </c>
      <c r="E1671">
        <f t="shared" si="1332"/>
        <v>0</v>
      </c>
      <c r="F1671">
        <f t="shared" si="1283"/>
        <v>1</v>
      </c>
      <c r="G1671">
        <f t="shared" si="1333"/>
        <v>11.963052367092864</v>
      </c>
      <c r="J1671">
        <v>1664</v>
      </c>
      <c r="K1671">
        <v>28.03071296014739</v>
      </c>
      <c r="L1671">
        <v>35.052672457696382</v>
      </c>
      <c r="N1671">
        <f t="shared" si="1284"/>
        <v>0</v>
      </c>
      <c r="O1671">
        <f t="shared" si="1285"/>
        <v>1</v>
      </c>
      <c r="P1671">
        <f t="shared" si="1286"/>
        <v>7.0219594975489912</v>
      </c>
      <c r="S1671">
        <v>1664</v>
      </c>
      <c r="T1671">
        <v>17.636004294303671</v>
      </c>
      <c r="U1671">
        <v>15.812953898035319</v>
      </c>
      <c r="W1671">
        <f t="shared" si="1287"/>
        <v>1</v>
      </c>
      <c r="X1671">
        <f t="shared" si="1288"/>
        <v>0</v>
      </c>
      <c r="Y1671">
        <f t="shared" si="1289"/>
        <v>1.8230503962683517</v>
      </c>
      <c r="AB1671">
        <v>1664</v>
      </c>
      <c r="AC1671">
        <v>8.3087587105632164</v>
      </c>
      <c r="AD1671">
        <v>19.186960741966114</v>
      </c>
      <c r="AF1671">
        <f t="shared" si="1290"/>
        <v>0</v>
      </c>
      <c r="AG1671">
        <f t="shared" si="1291"/>
        <v>1</v>
      </c>
      <c r="AH1671">
        <f t="shared" si="1292"/>
        <v>10.878202031402898</v>
      </c>
      <c r="AK1671">
        <v>1664</v>
      </c>
      <c r="AL1671">
        <v>13.307212850468634</v>
      </c>
      <c r="AM1671">
        <v>40.326299337577119</v>
      </c>
      <c r="AO1671">
        <f t="shared" si="1293"/>
        <v>0</v>
      </c>
      <c r="AP1671">
        <f t="shared" si="1294"/>
        <v>1</v>
      </c>
      <c r="AQ1671">
        <f t="shared" si="1295"/>
        <v>27.019086487108485</v>
      </c>
      <c r="AT1671">
        <v>1664</v>
      </c>
      <c r="AU1671">
        <v>16.973528300323327</v>
      </c>
      <c r="AV1671">
        <v>29.183513148453965</v>
      </c>
      <c r="AX1671">
        <f t="shared" si="1296"/>
        <v>0</v>
      </c>
      <c r="AY1671">
        <f t="shared" si="1297"/>
        <v>1</v>
      </c>
      <c r="AZ1671">
        <f t="shared" si="1298"/>
        <v>12.209984848130638</v>
      </c>
      <c r="BC1671">
        <v>1664</v>
      </c>
      <c r="BD1671" t="e">
        <v>#N/A</v>
      </c>
      <c r="BE1671" t="e">
        <v>#N/A</v>
      </c>
      <c r="BG1671" t="e">
        <f t="shared" si="1299"/>
        <v>#N/A</v>
      </c>
      <c r="BH1671" t="e">
        <f t="shared" si="1300"/>
        <v>#N/A</v>
      </c>
      <c r="BI1671" t="e">
        <f t="shared" si="1301"/>
        <v>#N/A</v>
      </c>
      <c r="BL1671">
        <v>1664</v>
      </c>
      <c r="BM1671">
        <v>28.862741626681391</v>
      </c>
      <c r="BN1671">
        <v>10.686544240334687</v>
      </c>
      <c r="BP1671">
        <f t="shared" si="1302"/>
        <v>1</v>
      </c>
      <c r="BQ1671">
        <f t="shared" si="1303"/>
        <v>0</v>
      </c>
      <c r="BR1671">
        <f t="shared" si="1304"/>
        <v>18.176197386346704</v>
      </c>
      <c r="BU1671">
        <v>1664</v>
      </c>
      <c r="BV1671">
        <v>31.706868863143988</v>
      </c>
      <c r="BW1671">
        <v>21.896045562571132</v>
      </c>
      <c r="BY1671">
        <f t="shared" si="1305"/>
        <v>1</v>
      </c>
      <c r="BZ1671">
        <f t="shared" si="1306"/>
        <v>0</v>
      </c>
      <c r="CA1671">
        <f t="shared" si="1307"/>
        <v>9.8108233005728565</v>
      </c>
      <c r="CD1671">
        <v>1664</v>
      </c>
      <c r="CE1671">
        <v>26.816920949559812</v>
      </c>
      <c r="CF1671">
        <v>14.790506674908109</v>
      </c>
      <c r="CH1671">
        <f t="shared" si="1308"/>
        <v>1</v>
      </c>
      <c r="CI1671">
        <f t="shared" si="1309"/>
        <v>0</v>
      </c>
      <c r="CJ1671">
        <f t="shared" si="1310"/>
        <v>12.026414274651703</v>
      </c>
      <c r="CM1671">
        <v>1664</v>
      </c>
      <c r="CN1671">
        <v>22.781004452858717</v>
      </c>
      <c r="CO1671">
        <v>13.802001981520654</v>
      </c>
      <c r="CQ1671">
        <f t="shared" si="1311"/>
        <v>1</v>
      </c>
      <c r="CR1671">
        <f t="shared" si="1312"/>
        <v>0</v>
      </c>
      <c r="CS1671">
        <f t="shared" si="1313"/>
        <v>8.9790024713380632</v>
      </c>
      <c r="CV1671">
        <v>1664</v>
      </c>
      <c r="CW1671">
        <v>23.455676429806889</v>
      </c>
      <c r="CX1671">
        <v>16.929527265227378</v>
      </c>
      <c r="CZ1671">
        <f t="shared" si="1314"/>
        <v>1</v>
      </c>
      <c r="DA1671">
        <f t="shared" si="1315"/>
        <v>0</v>
      </c>
      <c r="DB1671">
        <f t="shared" si="1316"/>
        <v>6.5261491645795111</v>
      </c>
      <c r="DE1671">
        <v>1664</v>
      </c>
      <c r="DF1671">
        <v>36.059306037162997</v>
      </c>
      <c r="DG1671">
        <v>22.361818438296961</v>
      </c>
      <c r="DI1671">
        <f t="shared" si="1317"/>
        <v>1</v>
      </c>
      <c r="DJ1671">
        <f t="shared" si="1318"/>
        <v>0</v>
      </c>
      <c r="DK1671">
        <f t="shared" si="1319"/>
        <v>13.697487598866037</v>
      </c>
      <c r="DN1671">
        <v>1664</v>
      </c>
      <c r="DO1671">
        <v>20.829023207599885</v>
      </c>
      <c r="DP1671">
        <v>12.643561321601016</v>
      </c>
      <c r="DR1671">
        <f t="shared" si="1320"/>
        <v>1</v>
      </c>
      <c r="DS1671">
        <f t="shared" si="1321"/>
        <v>0</v>
      </c>
      <c r="DT1671">
        <f t="shared" si="1322"/>
        <v>8.185461885998869</v>
      </c>
      <c r="DW1671">
        <v>1664</v>
      </c>
      <c r="DX1671">
        <v>11.02269902650397</v>
      </c>
      <c r="DY1671">
        <v>11.238354144257285</v>
      </c>
      <c r="EA1671">
        <f t="shared" si="1323"/>
        <v>0</v>
      </c>
      <c r="EB1671">
        <f t="shared" si="1324"/>
        <v>1</v>
      </c>
      <c r="EC1671">
        <f t="shared" si="1325"/>
        <v>0.21565511775331458</v>
      </c>
      <c r="EF1671">
        <v>1664</v>
      </c>
      <c r="EG1671">
        <v>19.879671270112709</v>
      </c>
      <c r="EH1671">
        <v>15.120752452162334</v>
      </c>
      <c r="EJ1671">
        <f t="shared" si="1326"/>
        <v>1</v>
      </c>
      <c r="EK1671">
        <f t="shared" si="1327"/>
        <v>0</v>
      </c>
      <c r="EL1671">
        <f t="shared" si="1328"/>
        <v>4.7589188179503754</v>
      </c>
      <c r="EO1671">
        <v>1664</v>
      </c>
      <c r="EP1671">
        <v>21.610265348458128</v>
      </c>
      <c r="EQ1671">
        <v>20.838802917589419</v>
      </c>
      <c r="ES1671">
        <f t="shared" si="1329"/>
        <v>1</v>
      </c>
      <c r="ET1671">
        <f t="shared" si="1330"/>
        <v>0</v>
      </c>
      <c r="EU1671">
        <f t="shared" si="1331"/>
        <v>0.77146243086870925</v>
      </c>
    </row>
    <row r="1672" spans="1:151" x14ac:dyDescent="0.25">
      <c r="A1672">
        <v>1665</v>
      </c>
      <c r="B1672">
        <v>11.470467409245456</v>
      </c>
      <c r="C1672">
        <v>12.818797248876702</v>
      </c>
      <c r="E1672">
        <f t="shared" si="1332"/>
        <v>0</v>
      </c>
      <c r="F1672">
        <f t="shared" ref="F1672:F1735" si="1334">IF(E1672&gt;0,0,1)</f>
        <v>1</v>
      </c>
      <c r="G1672">
        <f t="shared" si="1333"/>
        <v>1.348329839631246</v>
      </c>
      <c r="J1672">
        <v>1665</v>
      </c>
      <c r="K1672">
        <v>12.399483984263421</v>
      </c>
      <c r="L1672">
        <v>27.507387664028219</v>
      </c>
      <c r="N1672">
        <f t="shared" ref="N1672:N1735" si="1335">IF(K1672&gt;L1672,1,0)</f>
        <v>0</v>
      </c>
      <c r="O1672">
        <f t="shared" ref="O1672:O1735" si="1336">IF(N1672&gt;0,0,1)</f>
        <v>1</v>
      </c>
      <c r="P1672">
        <f t="shared" ref="P1672:P1735" si="1337">IF(K1672&gt;L1672,K1672-L1672,L1672-K1672)</f>
        <v>15.107903679764798</v>
      </c>
      <c r="S1672">
        <v>1665</v>
      </c>
      <c r="T1672">
        <v>17.67033313928059</v>
      </c>
      <c r="U1672">
        <v>44.239627883501086</v>
      </c>
      <c r="W1672">
        <f t="shared" ref="W1672:W1735" si="1338">IF(T1672&gt;U1672,1,0)</f>
        <v>0</v>
      </c>
      <c r="X1672">
        <f t="shared" ref="X1672:X1735" si="1339">IF(W1672&gt;0,0,1)</f>
        <v>1</v>
      </c>
      <c r="Y1672">
        <f t="shared" ref="Y1672:Y1735" si="1340">IF(T1672&gt;U1672,T1672-U1672,U1672-T1672)</f>
        <v>26.569294744220496</v>
      </c>
      <c r="AB1672">
        <v>1665</v>
      </c>
      <c r="AC1672">
        <v>12.437784967992382</v>
      </c>
      <c r="AD1672">
        <v>19.652607566278562</v>
      </c>
      <c r="AF1672">
        <f t="shared" ref="AF1672:AF1735" si="1341">IF(AC1672&gt;AD1672,1,0)</f>
        <v>0</v>
      </c>
      <c r="AG1672">
        <f t="shared" ref="AG1672:AG1735" si="1342">IF(AF1672&gt;0,0,1)</f>
        <v>1</v>
      </c>
      <c r="AH1672">
        <f t="shared" ref="AH1672:AH1735" si="1343">IF(AC1672&gt;AD1672,AC1672-AD1672,AD1672-AC1672)</f>
        <v>7.2148225982861796</v>
      </c>
      <c r="AK1672">
        <v>1665</v>
      </c>
      <c r="AL1672">
        <v>20.020057811609696</v>
      </c>
      <c r="AM1672">
        <v>25.089205285677721</v>
      </c>
      <c r="AO1672">
        <f t="shared" ref="AO1672:AO1735" si="1344">IF(AL1672&gt;AM1672,1,0)</f>
        <v>0</v>
      </c>
      <c r="AP1672">
        <f t="shared" ref="AP1672:AP1735" si="1345">IF(AO1672&gt;0,0,1)</f>
        <v>1</v>
      </c>
      <c r="AQ1672">
        <f t="shared" ref="AQ1672:AQ1735" si="1346">IF(AL1672&gt;AM1672,AL1672-AM1672,AM1672-AL1672)</f>
        <v>5.0691474740680249</v>
      </c>
      <c r="AT1672">
        <v>1665</v>
      </c>
      <c r="AU1672">
        <v>12.439238167305978</v>
      </c>
      <c r="AV1672">
        <v>22.555929924739289</v>
      </c>
      <c r="AX1672">
        <f t="shared" ref="AX1672:AX1735" si="1347">IF(AU1672&gt;AV1672,1,0)</f>
        <v>0</v>
      </c>
      <c r="AY1672">
        <f t="shared" ref="AY1672:AY1735" si="1348">IF(AX1672&gt;0,0,1)</f>
        <v>1</v>
      </c>
      <c r="AZ1672">
        <f t="shared" ref="AZ1672:AZ1735" si="1349">IF(AU1672&gt;AV1672,AU1672-AV1672,AV1672-AU1672)</f>
        <v>10.11669175743331</v>
      </c>
      <c r="BC1672">
        <v>1665</v>
      </c>
      <c r="BD1672" t="e">
        <v>#N/A</v>
      </c>
      <c r="BE1672" t="e">
        <v>#N/A</v>
      </c>
      <c r="BG1672" t="e">
        <f t="shared" ref="BG1672:BG1735" si="1350">IF(BD1672&gt;BE1672,1,0)</f>
        <v>#N/A</v>
      </c>
      <c r="BH1672" t="e">
        <f t="shared" ref="BH1672:BH1735" si="1351">IF(BG1672&gt;0,0,1)</f>
        <v>#N/A</v>
      </c>
      <c r="BI1672" t="e">
        <f t="shared" ref="BI1672:BI1735" si="1352">IF(BD1672&gt;BE1672,BD1672-BE1672,BE1672-BD1672)</f>
        <v>#N/A</v>
      </c>
      <c r="BL1672">
        <v>1665</v>
      </c>
      <c r="BM1672">
        <v>31.87700412167856</v>
      </c>
      <c r="BN1672">
        <v>12.444595022369779</v>
      </c>
      <c r="BP1672">
        <f t="shared" ref="BP1672:BP1735" si="1353">IF(BM1672&gt;BN1672,1,0)</f>
        <v>1</v>
      </c>
      <c r="BQ1672">
        <f t="shared" ref="BQ1672:BQ1735" si="1354">IF(BP1672&gt;0,0,1)</f>
        <v>0</v>
      </c>
      <c r="BR1672">
        <f t="shared" ref="BR1672:BR1735" si="1355">IF(BM1672&gt;BN1672,BM1672-BN1672,BN1672-BM1672)</f>
        <v>19.432409099308781</v>
      </c>
      <c r="BU1672">
        <v>1665</v>
      </c>
      <c r="BV1672">
        <v>29.441534012779638</v>
      </c>
      <c r="BW1672">
        <v>11.83993535770113</v>
      </c>
      <c r="BY1672">
        <f t="shared" ref="BY1672:BY1735" si="1356">IF(BV1672&gt;BW1672,1,0)</f>
        <v>1</v>
      </c>
      <c r="BZ1672">
        <f t="shared" ref="BZ1672:BZ1735" si="1357">IF(BY1672&gt;0,0,1)</f>
        <v>0</v>
      </c>
      <c r="CA1672">
        <f t="shared" ref="CA1672:CA1735" si="1358">IF(BV1672&gt;BW1672,BV1672-BW1672,BW1672-BV1672)</f>
        <v>17.601598655078508</v>
      </c>
      <c r="CD1672">
        <v>1665</v>
      </c>
      <c r="CE1672">
        <v>9.4607099222214472</v>
      </c>
      <c r="CF1672">
        <v>31.345855526294315</v>
      </c>
      <c r="CH1672">
        <f t="shared" ref="CH1672:CH1735" si="1359">IF(CE1672&gt;CF1672,1,0)</f>
        <v>0</v>
      </c>
      <c r="CI1672">
        <f t="shared" ref="CI1672:CI1735" si="1360">IF(CH1672&gt;0,0,1)</f>
        <v>1</v>
      </c>
      <c r="CJ1672">
        <f t="shared" ref="CJ1672:CJ1735" si="1361">IF(CE1672&gt;CF1672,CE1672-CF1672,CF1672-CE1672)</f>
        <v>21.885145604072868</v>
      </c>
      <c r="CM1672">
        <v>1665</v>
      </c>
      <c r="CN1672">
        <v>24.923233743854308</v>
      </c>
      <c r="CO1672">
        <v>19.303425442312051</v>
      </c>
      <c r="CQ1672">
        <f t="shared" ref="CQ1672:CQ1735" si="1362">IF(CN1672&gt;CO1672,1,0)</f>
        <v>1</v>
      </c>
      <c r="CR1672">
        <f t="shared" ref="CR1672:CR1735" si="1363">IF(CQ1672&gt;0,0,1)</f>
        <v>0</v>
      </c>
      <c r="CS1672">
        <f t="shared" ref="CS1672:CS1735" si="1364">IF(CN1672&gt;CO1672,CN1672-CO1672,CO1672-CN1672)</f>
        <v>5.6198083015422569</v>
      </c>
      <c r="CV1672">
        <v>1665</v>
      </c>
      <c r="CW1672">
        <v>21.09306425704025</v>
      </c>
      <c r="CX1672">
        <v>11.050956765982498</v>
      </c>
      <c r="CZ1672">
        <f t="shared" ref="CZ1672:CZ1735" si="1365">IF(CW1672&gt;CX1672,1,0)</f>
        <v>1</v>
      </c>
      <c r="DA1672">
        <f t="shared" ref="DA1672:DA1735" si="1366">IF(CZ1672&gt;0,0,1)</f>
        <v>0</v>
      </c>
      <c r="DB1672">
        <f t="shared" ref="DB1672:DB1735" si="1367">IF(CW1672&gt;CX1672,CW1672-CX1672,CX1672-CW1672)</f>
        <v>10.042107491057752</v>
      </c>
      <c r="DE1672">
        <v>1665</v>
      </c>
      <c r="DF1672">
        <v>23.970535051699038</v>
      </c>
      <c r="DG1672">
        <v>19.196422110873904</v>
      </c>
      <c r="DI1672">
        <f t="shared" ref="DI1672:DI1735" si="1368">IF(DF1672&gt;DG1672,1,0)</f>
        <v>1</v>
      </c>
      <c r="DJ1672">
        <f t="shared" ref="DJ1672:DJ1735" si="1369">IF(DI1672&gt;0,0,1)</f>
        <v>0</v>
      </c>
      <c r="DK1672">
        <f t="shared" ref="DK1672:DK1735" si="1370">IF(DF1672&gt;DG1672,DF1672-DG1672,DG1672-DF1672)</f>
        <v>4.7741129408251339</v>
      </c>
      <c r="DN1672">
        <v>1665</v>
      </c>
      <c r="DO1672">
        <v>20.020815018838498</v>
      </c>
      <c r="DP1672">
        <v>20.952577370832525</v>
      </c>
      <c r="DR1672">
        <f t="shared" ref="DR1672:DR1735" si="1371">IF(DO1672&gt;DP1672,1,0)</f>
        <v>0</v>
      </c>
      <c r="DS1672">
        <f t="shared" ref="DS1672:DS1735" si="1372">IF(DR1672&gt;0,0,1)</f>
        <v>1</v>
      </c>
      <c r="DT1672">
        <f t="shared" ref="DT1672:DT1735" si="1373">IF(DO1672&gt;DP1672,DO1672-DP1672,DP1672-DO1672)</f>
        <v>0.93176235199402768</v>
      </c>
      <c r="DW1672">
        <v>1665</v>
      </c>
      <c r="DX1672">
        <v>16.391811516812179</v>
      </c>
      <c r="DY1672">
        <v>26.863546634317249</v>
      </c>
      <c r="EA1672">
        <f t="shared" ref="EA1672:EA1735" si="1374">IF(DX1672&gt;DY1672,1,0)</f>
        <v>0</v>
      </c>
      <c r="EB1672">
        <f t="shared" ref="EB1672:EB1735" si="1375">IF(EA1672&gt;0,0,1)</f>
        <v>1</v>
      </c>
      <c r="EC1672">
        <f t="shared" ref="EC1672:EC1735" si="1376">IF(DX1672&gt;DY1672,DX1672-DY1672,DY1672-DX1672)</f>
        <v>10.471735117505069</v>
      </c>
      <c r="EF1672">
        <v>1665</v>
      </c>
      <c r="EG1672">
        <v>24.48929022842638</v>
      </c>
      <c r="EH1672">
        <v>14.873214985757642</v>
      </c>
      <c r="EJ1672">
        <f t="shared" ref="EJ1672:EJ1735" si="1377">IF(EG1672&gt;EH1672,1,0)</f>
        <v>1</v>
      </c>
      <c r="EK1672">
        <f t="shared" ref="EK1672:EK1735" si="1378">IF(EJ1672&gt;0,0,1)</f>
        <v>0</v>
      </c>
      <c r="EL1672">
        <f t="shared" ref="EL1672:EL1735" si="1379">IF(EG1672&gt;EH1672,EG1672-EH1672,EH1672-EG1672)</f>
        <v>9.6160752426687388</v>
      </c>
      <c r="EO1672">
        <v>1665</v>
      </c>
      <c r="EP1672">
        <v>22.18296588545229</v>
      </c>
      <c r="EQ1672">
        <v>24.884554617905245</v>
      </c>
      <c r="ES1672">
        <f t="shared" ref="ES1672:ES1735" si="1380">IF(EP1672&gt;EQ1672,1,0)</f>
        <v>0</v>
      </c>
      <c r="ET1672">
        <f t="shared" ref="ET1672:ET1735" si="1381">IF(ES1672&gt;0,0,1)</f>
        <v>1</v>
      </c>
      <c r="EU1672">
        <f t="shared" ref="EU1672:EU1735" si="1382">IF(EP1672&gt;EQ1672,EP1672-EQ1672,EQ1672-EP1672)</f>
        <v>2.7015887324529544</v>
      </c>
    </row>
    <row r="1673" spans="1:151" x14ac:dyDescent="0.25">
      <c r="A1673">
        <v>1666</v>
      </c>
      <c r="B1673">
        <v>13.418532388331077</v>
      </c>
      <c r="C1673">
        <v>16.092688092169197</v>
      </c>
      <c r="E1673">
        <f t="shared" si="1332"/>
        <v>0</v>
      </c>
      <c r="F1673">
        <f t="shared" si="1334"/>
        <v>1</v>
      </c>
      <c r="G1673">
        <f t="shared" si="1333"/>
        <v>2.674155703838121</v>
      </c>
      <c r="J1673">
        <v>1666</v>
      </c>
      <c r="K1673">
        <v>19.316819630363383</v>
      </c>
      <c r="L1673">
        <v>20.35142671536137</v>
      </c>
      <c r="N1673">
        <f t="shared" si="1335"/>
        <v>0</v>
      </c>
      <c r="O1673">
        <f t="shared" si="1336"/>
        <v>1</v>
      </c>
      <c r="P1673">
        <f t="shared" si="1337"/>
        <v>1.0346070849979867</v>
      </c>
      <c r="S1673">
        <v>1666</v>
      </c>
      <c r="T1673">
        <v>18.344219602483566</v>
      </c>
      <c r="U1673">
        <v>15.483717283671357</v>
      </c>
      <c r="W1673">
        <f t="shared" si="1338"/>
        <v>1</v>
      </c>
      <c r="X1673">
        <f t="shared" si="1339"/>
        <v>0</v>
      </c>
      <c r="Y1673">
        <f t="shared" si="1340"/>
        <v>2.860502318812209</v>
      </c>
      <c r="AB1673">
        <v>1666</v>
      </c>
      <c r="AC1673">
        <v>20.906349204623645</v>
      </c>
      <c r="AD1673">
        <v>16.107452244613352</v>
      </c>
      <c r="AF1673">
        <f t="shared" si="1341"/>
        <v>1</v>
      </c>
      <c r="AG1673">
        <f t="shared" si="1342"/>
        <v>0</v>
      </c>
      <c r="AH1673">
        <f t="shared" si="1343"/>
        <v>4.7988969600102926</v>
      </c>
      <c r="AK1673">
        <v>1666</v>
      </c>
      <c r="AL1673">
        <v>18.334228173234997</v>
      </c>
      <c r="AM1673">
        <v>1.2588694695055658</v>
      </c>
      <c r="AO1673">
        <f t="shared" si="1344"/>
        <v>1</v>
      </c>
      <c r="AP1673">
        <f t="shared" si="1345"/>
        <v>0</v>
      </c>
      <c r="AQ1673">
        <f t="shared" si="1346"/>
        <v>17.075358703729432</v>
      </c>
      <c r="AT1673">
        <v>1666</v>
      </c>
      <c r="AU1673">
        <v>19.071731133977416</v>
      </c>
      <c r="AV1673">
        <v>24.472686505971957</v>
      </c>
      <c r="AX1673">
        <f t="shared" si="1347"/>
        <v>0</v>
      </c>
      <c r="AY1673">
        <f t="shared" si="1348"/>
        <v>1</v>
      </c>
      <c r="AZ1673">
        <f t="shared" si="1349"/>
        <v>5.4009553719945416</v>
      </c>
      <c r="BC1673">
        <v>1666</v>
      </c>
      <c r="BD1673" t="e">
        <v>#N/A</v>
      </c>
      <c r="BE1673" t="e">
        <v>#N/A</v>
      </c>
      <c r="BG1673" t="e">
        <f t="shared" si="1350"/>
        <v>#N/A</v>
      </c>
      <c r="BH1673" t="e">
        <f t="shared" si="1351"/>
        <v>#N/A</v>
      </c>
      <c r="BI1673" t="e">
        <f t="shared" si="1352"/>
        <v>#N/A</v>
      </c>
      <c r="BL1673">
        <v>1666</v>
      </c>
      <c r="BM1673">
        <v>31.892245321223744</v>
      </c>
      <c r="BN1673">
        <v>15.677681117009648</v>
      </c>
      <c r="BP1673">
        <f t="shared" si="1353"/>
        <v>1</v>
      </c>
      <c r="BQ1673">
        <f t="shared" si="1354"/>
        <v>0</v>
      </c>
      <c r="BR1673">
        <f t="shared" si="1355"/>
        <v>16.214564204214096</v>
      </c>
      <c r="BU1673">
        <v>1666</v>
      </c>
      <c r="BV1673">
        <v>26.531820446599802</v>
      </c>
      <c r="BW1673">
        <v>28.662822302532881</v>
      </c>
      <c r="BY1673">
        <f t="shared" si="1356"/>
        <v>0</v>
      </c>
      <c r="BZ1673">
        <f t="shared" si="1357"/>
        <v>1</v>
      </c>
      <c r="CA1673">
        <f t="shared" si="1358"/>
        <v>2.1310018559330786</v>
      </c>
      <c r="CD1673">
        <v>1666</v>
      </c>
      <c r="CE1673">
        <v>8.8582755903291961</v>
      </c>
      <c r="CF1673">
        <v>33.600140420939603</v>
      </c>
      <c r="CH1673">
        <f t="shared" si="1359"/>
        <v>0</v>
      </c>
      <c r="CI1673">
        <f t="shared" si="1360"/>
        <v>1</v>
      </c>
      <c r="CJ1673">
        <f t="shared" si="1361"/>
        <v>24.741864830610407</v>
      </c>
      <c r="CM1673">
        <v>1666</v>
      </c>
      <c r="CN1673">
        <v>22.542233559194454</v>
      </c>
      <c r="CO1673">
        <v>10.681233352687377</v>
      </c>
      <c r="CQ1673">
        <f t="shared" si="1362"/>
        <v>1</v>
      </c>
      <c r="CR1673">
        <f t="shared" si="1363"/>
        <v>0</v>
      </c>
      <c r="CS1673">
        <f t="shared" si="1364"/>
        <v>11.861000206507077</v>
      </c>
      <c r="CV1673">
        <v>1666</v>
      </c>
      <c r="CW1673">
        <v>21.987746216018735</v>
      </c>
      <c r="CX1673">
        <v>14.942981983690933</v>
      </c>
      <c r="CZ1673">
        <f t="shared" si="1365"/>
        <v>1</v>
      </c>
      <c r="DA1673">
        <f t="shared" si="1366"/>
        <v>0</v>
      </c>
      <c r="DB1673">
        <f t="shared" si="1367"/>
        <v>7.0447642323278021</v>
      </c>
      <c r="DE1673">
        <v>1666</v>
      </c>
      <c r="DF1673">
        <v>17.487894083594014</v>
      </c>
      <c r="DG1673">
        <v>21.749753875723894</v>
      </c>
      <c r="DI1673">
        <f t="shared" si="1368"/>
        <v>0</v>
      </c>
      <c r="DJ1673">
        <f t="shared" si="1369"/>
        <v>1</v>
      </c>
      <c r="DK1673">
        <f t="shared" si="1370"/>
        <v>4.2618597921298793</v>
      </c>
      <c r="DN1673">
        <v>1666</v>
      </c>
      <c r="DO1673">
        <v>23.69401683724081</v>
      </c>
      <c r="DP1673">
        <v>9.303360459845857</v>
      </c>
      <c r="DR1673">
        <f t="shared" si="1371"/>
        <v>1</v>
      </c>
      <c r="DS1673">
        <f t="shared" si="1372"/>
        <v>0</v>
      </c>
      <c r="DT1673">
        <f t="shared" si="1373"/>
        <v>14.390656377394953</v>
      </c>
      <c r="DW1673">
        <v>1666</v>
      </c>
      <c r="DX1673">
        <v>8.0632089477075723</v>
      </c>
      <c r="DY1673">
        <v>20.020057386827748</v>
      </c>
      <c r="EA1673">
        <f t="shared" si="1374"/>
        <v>0</v>
      </c>
      <c r="EB1673">
        <f t="shared" si="1375"/>
        <v>1</v>
      </c>
      <c r="EC1673">
        <f t="shared" si="1376"/>
        <v>11.956848439120176</v>
      </c>
      <c r="EF1673">
        <v>1666</v>
      </c>
      <c r="EG1673">
        <v>25.382477645790264</v>
      </c>
      <c r="EH1673">
        <v>14.815001509917044</v>
      </c>
      <c r="EJ1673">
        <f t="shared" si="1377"/>
        <v>1</v>
      </c>
      <c r="EK1673">
        <f t="shared" si="1378"/>
        <v>0</v>
      </c>
      <c r="EL1673">
        <f t="shared" si="1379"/>
        <v>10.567476135873219</v>
      </c>
      <c r="EO1673">
        <v>1666</v>
      </c>
      <c r="EP1673">
        <v>21.748913258152587</v>
      </c>
      <c r="EQ1673">
        <v>32.490145390185418</v>
      </c>
      <c r="ES1673">
        <f t="shared" si="1380"/>
        <v>0</v>
      </c>
      <c r="ET1673">
        <f t="shared" si="1381"/>
        <v>1</v>
      </c>
      <c r="EU1673">
        <f t="shared" si="1382"/>
        <v>10.741232132032831</v>
      </c>
    </row>
    <row r="1674" spans="1:151" x14ac:dyDescent="0.25">
      <c r="A1674">
        <v>1667</v>
      </c>
      <c r="B1674">
        <v>10.437149278218588</v>
      </c>
      <c r="C1674">
        <v>33.588444305964089</v>
      </c>
      <c r="E1674">
        <f t="shared" si="1332"/>
        <v>0</v>
      </c>
      <c r="F1674">
        <f t="shared" si="1334"/>
        <v>1</v>
      </c>
      <c r="G1674">
        <f t="shared" si="1333"/>
        <v>23.151295027745501</v>
      </c>
      <c r="J1674">
        <v>1667</v>
      </c>
      <c r="K1674">
        <v>10.872383940265276</v>
      </c>
      <c r="L1674">
        <v>24.087051649070748</v>
      </c>
      <c r="N1674">
        <f t="shared" si="1335"/>
        <v>0</v>
      </c>
      <c r="O1674">
        <f t="shared" si="1336"/>
        <v>1</v>
      </c>
      <c r="P1674">
        <f t="shared" si="1337"/>
        <v>13.214667708805472</v>
      </c>
      <c r="S1674">
        <v>1667</v>
      </c>
      <c r="T1674">
        <v>21.433006162931633</v>
      </c>
      <c r="U1674">
        <v>30.133615488143551</v>
      </c>
      <c r="W1674">
        <f t="shared" si="1338"/>
        <v>0</v>
      </c>
      <c r="X1674">
        <f t="shared" si="1339"/>
        <v>1</v>
      </c>
      <c r="Y1674">
        <f t="shared" si="1340"/>
        <v>8.7006093252119179</v>
      </c>
      <c r="AB1674">
        <v>1667</v>
      </c>
      <c r="AC1674">
        <v>20.407333602860003</v>
      </c>
      <c r="AD1674">
        <v>17.253232773694592</v>
      </c>
      <c r="AF1674">
        <f t="shared" si="1341"/>
        <v>1</v>
      </c>
      <c r="AG1674">
        <f t="shared" si="1342"/>
        <v>0</v>
      </c>
      <c r="AH1674">
        <f t="shared" si="1343"/>
        <v>3.1541008291654116</v>
      </c>
      <c r="AK1674">
        <v>1667</v>
      </c>
      <c r="AL1674">
        <v>14.192133257275174</v>
      </c>
      <c r="AM1674">
        <v>14.135781342858834</v>
      </c>
      <c r="AO1674">
        <f t="shared" si="1344"/>
        <v>1</v>
      </c>
      <c r="AP1674">
        <f t="shared" si="1345"/>
        <v>0</v>
      </c>
      <c r="AQ1674">
        <f t="shared" si="1346"/>
        <v>5.6351914416339355E-2</v>
      </c>
      <c r="AT1674">
        <v>1667</v>
      </c>
      <c r="AU1674">
        <v>20.746585619548906</v>
      </c>
      <c r="AV1674">
        <v>37.205010342388434</v>
      </c>
      <c r="AX1674">
        <f t="shared" si="1347"/>
        <v>0</v>
      </c>
      <c r="AY1674">
        <f t="shared" si="1348"/>
        <v>1</v>
      </c>
      <c r="AZ1674">
        <f t="shared" si="1349"/>
        <v>16.458424722839528</v>
      </c>
      <c r="BC1674">
        <v>1667</v>
      </c>
      <c r="BD1674" t="e">
        <v>#N/A</v>
      </c>
      <c r="BE1674" t="e">
        <v>#N/A</v>
      </c>
      <c r="BG1674" t="e">
        <f t="shared" si="1350"/>
        <v>#N/A</v>
      </c>
      <c r="BH1674" t="e">
        <f t="shared" si="1351"/>
        <v>#N/A</v>
      </c>
      <c r="BI1674" t="e">
        <f t="shared" si="1352"/>
        <v>#N/A</v>
      </c>
      <c r="BL1674">
        <v>1667</v>
      </c>
      <c r="BM1674">
        <v>26.081630336782073</v>
      </c>
      <c r="BN1674">
        <v>10.397167002889146</v>
      </c>
      <c r="BP1674">
        <f t="shared" si="1353"/>
        <v>1</v>
      </c>
      <c r="BQ1674">
        <f t="shared" si="1354"/>
        <v>0</v>
      </c>
      <c r="BR1674">
        <f t="shared" si="1355"/>
        <v>15.684463333892927</v>
      </c>
      <c r="BU1674">
        <v>1667</v>
      </c>
      <c r="BV1674">
        <v>12.801089881706748</v>
      </c>
      <c r="BW1674">
        <v>22.00245331747653</v>
      </c>
      <c r="BY1674">
        <f t="shared" si="1356"/>
        <v>0</v>
      </c>
      <c r="BZ1674">
        <f t="shared" si="1357"/>
        <v>1</v>
      </c>
      <c r="CA1674">
        <f t="shared" si="1358"/>
        <v>9.2013634357697818</v>
      </c>
      <c r="CD1674">
        <v>1667</v>
      </c>
      <c r="CE1674">
        <v>15.244969923564572</v>
      </c>
      <c r="CF1674">
        <v>14.675038497480067</v>
      </c>
      <c r="CH1674">
        <f t="shared" si="1359"/>
        <v>1</v>
      </c>
      <c r="CI1674">
        <f t="shared" si="1360"/>
        <v>0</v>
      </c>
      <c r="CJ1674">
        <f t="shared" si="1361"/>
        <v>0.56993142608450498</v>
      </c>
      <c r="CM1674">
        <v>1667</v>
      </c>
      <c r="CN1674">
        <v>21.989728871501246</v>
      </c>
      <c r="CO1674">
        <v>20.41295433860169</v>
      </c>
      <c r="CQ1674">
        <f t="shared" si="1362"/>
        <v>1</v>
      </c>
      <c r="CR1674">
        <f t="shared" si="1363"/>
        <v>0</v>
      </c>
      <c r="CS1674">
        <f t="shared" si="1364"/>
        <v>1.5767745328995559</v>
      </c>
      <c r="CV1674">
        <v>1667</v>
      </c>
      <c r="CW1674">
        <v>19.833488984578729</v>
      </c>
      <c r="CX1674">
        <v>15.388937107479361</v>
      </c>
      <c r="CZ1674">
        <f t="shared" si="1365"/>
        <v>1</v>
      </c>
      <c r="DA1674">
        <f t="shared" si="1366"/>
        <v>0</v>
      </c>
      <c r="DB1674">
        <f t="shared" si="1367"/>
        <v>4.4445518770993679</v>
      </c>
      <c r="DE1674">
        <v>1667</v>
      </c>
      <c r="DF1674">
        <v>21.021401085120168</v>
      </c>
      <c r="DG1674">
        <v>25.970525896820611</v>
      </c>
      <c r="DI1674">
        <f t="shared" si="1368"/>
        <v>0</v>
      </c>
      <c r="DJ1674">
        <f t="shared" si="1369"/>
        <v>1</v>
      </c>
      <c r="DK1674">
        <f t="shared" si="1370"/>
        <v>4.9491248117004432</v>
      </c>
      <c r="DN1674">
        <v>1667</v>
      </c>
      <c r="DO1674">
        <v>22.620014701063052</v>
      </c>
      <c r="DP1674">
        <v>13.310709266139249</v>
      </c>
      <c r="DR1674">
        <f t="shared" si="1371"/>
        <v>1</v>
      </c>
      <c r="DS1674">
        <f t="shared" si="1372"/>
        <v>0</v>
      </c>
      <c r="DT1674">
        <f t="shared" si="1373"/>
        <v>9.3093054349238038</v>
      </c>
      <c r="DW1674">
        <v>1667</v>
      </c>
      <c r="DX1674">
        <v>21.154824876482898</v>
      </c>
      <c r="DY1674">
        <v>20.048900730159438</v>
      </c>
      <c r="EA1674">
        <f t="shared" si="1374"/>
        <v>1</v>
      </c>
      <c r="EB1674">
        <f t="shared" si="1375"/>
        <v>0</v>
      </c>
      <c r="EC1674">
        <f t="shared" si="1376"/>
        <v>1.1059241463234599</v>
      </c>
      <c r="EF1674">
        <v>1667</v>
      </c>
      <c r="EG1674">
        <v>21.057010561626477</v>
      </c>
      <c r="EH1674">
        <v>17.983112998356365</v>
      </c>
      <c r="EJ1674">
        <f t="shared" si="1377"/>
        <v>1</v>
      </c>
      <c r="EK1674">
        <f t="shared" si="1378"/>
        <v>0</v>
      </c>
      <c r="EL1674">
        <f t="shared" si="1379"/>
        <v>3.073897563270112</v>
      </c>
      <c r="EO1674">
        <v>1667</v>
      </c>
      <c r="EP1674">
        <v>23.257102144334098</v>
      </c>
      <c r="EQ1674">
        <v>41.943209738532417</v>
      </c>
      <c r="ES1674">
        <f t="shared" si="1380"/>
        <v>0</v>
      </c>
      <c r="ET1674">
        <f t="shared" si="1381"/>
        <v>1</v>
      </c>
      <c r="EU1674">
        <f t="shared" si="1382"/>
        <v>18.686107594198319</v>
      </c>
    </row>
    <row r="1675" spans="1:151" x14ac:dyDescent="0.25">
      <c r="A1675">
        <v>1668</v>
      </c>
      <c r="B1675">
        <v>12.832973174362579</v>
      </c>
      <c r="C1675">
        <v>14.449131460472943</v>
      </c>
      <c r="E1675">
        <f t="shared" si="1332"/>
        <v>0</v>
      </c>
      <c r="F1675">
        <f t="shared" si="1334"/>
        <v>1</v>
      </c>
      <c r="G1675">
        <f t="shared" si="1333"/>
        <v>1.6161582861103643</v>
      </c>
      <c r="J1675">
        <v>1668</v>
      </c>
      <c r="K1675">
        <v>23.348683755692221</v>
      </c>
      <c r="L1675">
        <v>23.758376419712484</v>
      </c>
      <c r="N1675">
        <f t="shared" si="1335"/>
        <v>0</v>
      </c>
      <c r="O1675">
        <f t="shared" si="1336"/>
        <v>1</v>
      </c>
      <c r="P1675">
        <f t="shared" si="1337"/>
        <v>0.4096926640202625</v>
      </c>
      <c r="S1675">
        <v>1668</v>
      </c>
      <c r="T1675">
        <v>12.905904395108928</v>
      </c>
      <c r="U1675">
        <v>39.289860684717269</v>
      </c>
      <c r="W1675">
        <f t="shared" si="1338"/>
        <v>0</v>
      </c>
      <c r="X1675">
        <f t="shared" si="1339"/>
        <v>1</v>
      </c>
      <c r="Y1675">
        <f t="shared" si="1340"/>
        <v>26.383956289608342</v>
      </c>
      <c r="AB1675">
        <v>1668</v>
      </c>
      <c r="AC1675">
        <v>22.343669330774631</v>
      </c>
      <c r="AD1675">
        <v>17.280216175575518</v>
      </c>
      <c r="AF1675">
        <f t="shared" si="1341"/>
        <v>1</v>
      </c>
      <c r="AG1675">
        <f t="shared" si="1342"/>
        <v>0</v>
      </c>
      <c r="AH1675">
        <f t="shared" si="1343"/>
        <v>5.0634531551991131</v>
      </c>
      <c r="AK1675">
        <v>1668</v>
      </c>
      <c r="AL1675">
        <v>23.023674124605105</v>
      </c>
      <c r="AM1675">
        <v>23.390768602178046</v>
      </c>
      <c r="AO1675">
        <f t="shared" si="1344"/>
        <v>0</v>
      </c>
      <c r="AP1675">
        <f t="shared" si="1345"/>
        <v>1</v>
      </c>
      <c r="AQ1675">
        <f t="shared" si="1346"/>
        <v>0.367094477572941</v>
      </c>
      <c r="AT1675">
        <v>1668</v>
      </c>
      <c r="AU1675">
        <v>13.576221195438018</v>
      </c>
      <c r="AV1675">
        <v>19.242711372157828</v>
      </c>
      <c r="AX1675">
        <f t="shared" si="1347"/>
        <v>0</v>
      </c>
      <c r="AY1675">
        <f t="shared" si="1348"/>
        <v>1</v>
      </c>
      <c r="AZ1675">
        <f t="shared" si="1349"/>
        <v>5.6664901767198099</v>
      </c>
      <c r="BC1675">
        <v>1668</v>
      </c>
      <c r="BD1675" t="e">
        <v>#N/A</v>
      </c>
      <c r="BE1675" t="e">
        <v>#N/A</v>
      </c>
      <c r="BG1675" t="e">
        <f t="shared" si="1350"/>
        <v>#N/A</v>
      </c>
      <c r="BH1675" t="e">
        <f t="shared" si="1351"/>
        <v>#N/A</v>
      </c>
      <c r="BI1675" t="e">
        <f t="shared" si="1352"/>
        <v>#N/A</v>
      </c>
      <c r="BL1675">
        <v>1668</v>
      </c>
      <c r="BM1675">
        <v>19.935951245069024</v>
      </c>
      <c r="BN1675">
        <v>13.488868185828737</v>
      </c>
      <c r="BP1675">
        <f t="shared" si="1353"/>
        <v>1</v>
      </c>
      <c r="BQ1675">
        <f t="shared" si="1354"/>
        <v>0</v>
      </c>
      <c r="BR1675">
        <f t="shared" si="1355"/>
        <v>6.4470830592402866</v>
      </c>
      <c r="BU1675">
        <v>1668</v>
      </c>
      <c r="BV1675">
        <v>-0.39821949454463024</v>
      </c>
      <c r="BW1675">
        <v>29.621991075323564</v>
      </c>
      <c r="BY1675">
        <f t="shared" si="1356"/>
        <v>0</v>
      </c>
      <c r="BZ1675">
        <f t="shared" si="1357"/>
        <v>1</v>
      </c>
      <c r="CA1675">
        <f t="shared" si="1358"/>
        <v>30.020210569868194</v>
      </c>
      <c r="CD1675">
        <v>1668</v>
      </c>
      <c r="CE1675">
        <v>16.488056323267287</v>
      </c>
      <c r="CF1675">
        <v>32.673131881978421</v>
      </c>
      <c r="CH1675">
        <f t="shared" si="1359"/>
        <v>0</v>
      </c>
      <c r="CI1675">
        <f t="shared" si="1360"/>
        <v>1</v>
      </c>
      <c r="CJ1675">
        <f t="shared" si="1361"/>
        <v>16.185075558711134</v>
      </c>
      <c r="CM1675">
        <v>1668</v>
      </c>
      <c r="CN1675">
        <v>19.998561113343428</v>
      </c>
      <c r="CO1675">
        <v>31.755864462916158</v>
      </c>
      <c r="CQ1675">
        <f t="shared" si="1362"/>
        <v>0</v>
      </c>
      <c r="CR1675">
        <f t="shared" si="1363"/>
        <v>1</v>
      </c>
      <c r="CS1675">
        <f t="shared" si="1364"/>
        <v>11.75730334957273</v>
      </c>
      <c r="CV1675">
        <v>1668</v>
      </c>
      <c r="CW1675">
        <v>24.955132528493191</v>
      </c>
      <c r="CX1675">
        <v>13.884895322146875</v>
      </c>
      <c r="CZ1675">
        <f t="shared" si="1365"/>
        <v>1</v>
      </c>
      <c r="DA1675">
        <f t="shared" si="1366"/>
        <v>0</v>
      </c>
      <c r="DB1675">
        <f t="shared" si="1367"/>
        <v>11.070237206346317</v>
      </c>
      <c r="DE1675">
        <v>1668</v>
      </c>
      <c r="DF1675">
        <v>23.757323801183276</v>
      </c>
      <c r="DG1675">
        <v>30.472115294368081</v>
      </c>
      <c r="DI1675">
        <f t="shared" si="1368"/>
        <v>0</v>
      </c>
      <c r="DJ1675">
        <f t="shared" si="1369"/>
        <v>1</v>
      </c>
      <c r="DK1675">
        <f t="shared" si="1370"/>
        <v>6.7147914931848049</v>
      </c>
      <c r="DN1675">
        <v>1668</v>
      </c>
      <c r="DO1675">
        <v>27.888261898229281</v>
      </c>
      <c r="DP1675">
        <v>18.603960017210994</v>
      </c>
      <c r="DR1675">
        <f t="shared" si="1371"/>
        <v>1</v>
      </c>
      <c r="DS1675">
        <f t="shared" si="1372"/>
        <v>0</v>
      </c>
      <c r="DT1675">
        <f t="shared" si="1373"/>
        <v>9.2843018810182869</v>
      </c>
      <c r="DW1675">
        <v>1668</v>
      </c>
      <c r="DX1675">
        <v>15.910010079089444</v>
      </c>
      <c r="DY1675">
        <v>30.778712009661373</v>
      </c>
      <c r="EA1675">
        <f t="shared" si="1374"/>
        <v>0</v>
      </c>
      <c r="EB1675">
        <f t="shared" si="1375"/>
        <v>1</v>
      </c>
      <c r="EC1675">
        <f t="shared" si="1376"/>
        <v>14.868701930571929</v>
      </c>
      <c r="EF1675">
        <v>1668</v>
      </c>
      <c r="EG1675">
        <v>17.557425598303357</v>
      </c>
      <c r="EH1675">
        <v>18.523062505536469</v>
      </c>
      <c r="EJ1675">
        <f t="shared" si="1377"/>
        <v>0</v>
      </c>
      <c r="EK1675">
        <f t="shared" si="1378"/>
        <v>1</v>
      </c>
      <c r="EL1675">
        <f t="shared" si="1379"/>
        <v>0.96563690723311169</v>
      </c>
      <c r="EO1675">
        <v>1668</v>
      </c>
      <c r="EP1675">
        <v>23.918372690257701</v>
      </c>
      <c r="EQ1675">
        <v>42.604603419566459</v>
      </c>
      <c r="ES1675">
        <f t="shared" si="1380"/>
        <v>0</v>
      </c>
      <c r="ET1675">
        <f t="shared" si="1381"/>
        <v>1</v>
      </c>
      <c r="EU1675">
        <f t="shared" si="1382"/>
        <v>18.686230729308758</v>
      </c>
    </row>
    <row r="1676" spans="1:151" x14ac:dyDescent="0.25">
      <c r="A1676">
        <v>1669</v>
      </c>
      <c r="B1676">
        <v>9.4149868557411942</v>
      </c>
      <c r="C1676">
        <v>39.484487255992988</v>
      </c>
      <c r="E1676">
        <f t="shared" si="1332"/>
        <v>0</v>
      </c>
      <c r="F1676">
        <f t="shared" si="1334"/>
        <v>1</v>
      </c>
      <c r="G1676">
        <f t="shared" si="1333"/>
        <v>30.069500400251794</v>
      </c>
      <c r="J1676">
        <v>1669</v>
      </c>
      <c r="K1676">
        <v>15.264284156763205</v>
      </c>
      <c r="L1676">
        <v>34.508291640890867</v>
      </c>
      <c r="N1676">
        <f t="shared" si="1335"/>
        <v>0</v>
      </c>
      <c r="O1676">
        <f t="shared" si="1336"/>
        <v>1</v>
      </c>
      <c r="P1676">
        <f t="shared" si="1337"/>
        <v>19.244007484127664</v>
      </c>
      <c r="S1676">
        <v>1669</v>
      </c>
      <c r="T1676">
        <v>14.856760940016159</v>
      </c>
      <c r="U1676">
        <v>58.004860723619728</v>
      </c>
      <c r="W1676">
        <f t="shared" si="1338"/>
        <v>0</v>
      </c>
      <c r="X1676">
        <f t="shared" si="1339"/>
        <v>1</v>
      </c>
      <c r="Y1676">
        <f t="shared" si="1340"/>
        <v>43.14809978360357</v>
      </c>
      <c r="AB1676">
        <v>1669</v>
      </c>
      <c r="AC1676">
        <v>21.106251642683802</v>
      </c>
      <c r="AD1676">
        <v>17.152356702776451</v>
      </c>
      <c r="AF1676">
        <f t="shared" si="1341"/>
        <v>1</v>
      </c>
      <c r="AG1676">
        <f t="shared" si="1342"/>
        <v>0</v>
      </c>
      <c r="AH1676">
        <f t="shared" si="1343"/>
        <v>3.9538949399073502</v>
      </c>
      <c r="AK1676">
        <v>1669</v>
      </c>
      <c r="AL1676">
        <v>22.803224709076385</v>
      </c>
      <c r="AM1676">
        <v>45.484009565165607</v>
      </c>
      <c r="AO1676">
        <f t="shared" si="1344"/>
        <v>0</v>
      </c>
      <c r="AP1676">
        <f t="shared" si="1345"/>
        <v>1</v>
      </c>
      <c r="AQ1676">
        <f t="shared" si="1346"/>
        <v>22.680784856089222</v>
      </c>
      <c r="AT1676">
        <v>1669</v>
      </c>
      <c r="AU1676">
        <v>11.703094720233297</v>
      </c>
      <c r="AV1676">
        <v>29.440136507216828</v>
      </c>
      <c r="AX1676">
        <f t="shared" si="1347"/>
        <v>0</v>
      </c>
      <c r="AY1676">
        <f t="shared" si="1348"/>
        <v>1</v>
      </c>
      <c r="AZ1676">
        <f t="shared" si="1349"/>
        <v>17.737041786983532</v>
      </c>
      <c r="BC1676">
        <v>1669</v>
      </c>
      <c r="BD1676" t="e">
        <v>#N/A</v>
      </c>
      <c r="BE1676" t="e">
        <v>#N/A</v>
      </c>
      <c r="BG1676" t="e">
        <f t="shared" si="1350"/>
        <v>#N/A</v>
      </c>
      <c r="BH1676" t="e">
        <f t="shared" si="1351"/>
        <v>#N/A</v>
      </c>
      <c r="BI1676" t="e">
        <f t="shared" si="1352"/>
        <v>#N/A</v>
      </c>
      <c r="BL1676">
        <v>1669</v>
      </c>
      <c r="BM1676">
        <v>28.221557596144617</v>
      </c>
      <c r="BN1676">
        <v>6.9842343666997202</v>
      </c>
      <c r="BP1676">
        <f t="shared" si="1353"/>
        <v>1</v>
      </c>
      <c r="BQ1676">
        <f t="shared" si="1354"/>
        <v>0</v>
      </c>
      <c r="BR1676">
        <f t="shared" si="1355"/>
        <v>21.237323229444897</v>
      </c>
      <c r="BU1676">
        <v>1669</v>
      </c>
      <c r="BV1676">
        <v>19.693530942700104</v>
      </c>
      <c r="BW1676">
        <v>20.633327331358601</v>
      </c>
      <c r="BY1676">
        <f t="shared" si="1356"/>
        <v>0</v>
      </c>
      <c r="BZ1676">
        <f t="shared" si="1357"/>
        <v>1</v>
      </c>
      <c r="CA1676">
        <f t="shared" si="1358"/>
        <v>0.9397963886584968</v>
      </c>
      <c r="CD1676">
        <v>1669</v>
      </c>
      <c r="CE1676">
        <v>10.064621995011155</v>
      </c>
      <c r="CF1676">
        <v>34.484501328737508</v>
      </c>
      <c r="CH1676">
        <f t="shared" si="1359"/>
        <v>0</v>
      </c>
      <c r="CI1676">
        <f t="shared" si="1360"/>
        <v>1</v>
      </c>
      <c r="CJ1676">
        <f t="shared" si="1361"/>
        <v>24.419879333726353</v>
      </c>
      <c r="CM1676">
        <v>1669</v>
      </c>
      <c r="CN1676">
        <v>23.168507395868563</v>
      </c>
      <c r="CO1676">
        <v>30.719232825086817</v>
      </c>
      <c r="CQ1676">
        <f t="shared" si="1362"/>
        <v>0</v>
      </c>
      <c r="CR1676">
        <f t="shared" si="1363"/>
        <v>1</v>
      </c>
      <c r="CS1676">
        <f t="shared" si="1364"/>
        <v>7.5507254292182537</v>
      </c>
      <c r="CV1676">
        <v>1669</v>
      </c>
      <c r="CW1676">
        <v>22.971927429801806</v>
      </c>
      <c r="CX1676">
        <v>13.948821058780357</v>
      </c>
      <c r="CZ1676">
        <f t="shared" si="1365"/>
        <v>1</v>
      </c>
      <c r="DA1676">
        <f t="shared" si="1366"/>
        <v>0</v>
      </c>
      <c r="DB1676">
        <f t="shared" si="1367"/>
        <v>9.0231063710214485</v>
      </c>
      <c r="DE1676">
        <v>1669</v>
      </c>
      <c r="DF1676">
        <v>14.738255138441453</v>
      </c>
      <c r="DG1676">
        <v>16.06306984774114</v>
      </c>
      <c r="DI1676">
        <f t="shared" si="1368"/>
        <v>0</v>
      </c>
      <c r="DJ1676">
        <f t="shared" si="1369"/>
        <v>1</v>
      </c>
      <c r="DK1676">
        <f t="shared" si="1370"/>
        <v>1.3248147092996874</v>
      </c>
      <c r="DN1676">
        <v>1669</v>
      </c>
      <c r="DO1676">
        <v>21.972552233949219</v>
      </c>
      <c r="DP1676">
        <v>15.61769653547144</v>
      </c>
      <c r="DR1676">
        <f t="shared" si="1371"/>
        <v>1</v>
      </c>
      <c r="DS1676">
        <f t="shared" si="1372"/>
        <v>0</v>
      </c>
      <c r="DT1676">
        <f t="shared" si="1373"/>
        <v>6.3548556984777793</v>
      </c>
      <c r="DW1676">
        <v>1669</v>
      </c>
      <c r="DX1676">
        <v>15.051636450041055</v>
      </c>
      <c r="DY1676">
        <v>11.749895056534974</v>
      </c>
      <c r="EA1676">
        <f t="shared" si="1374"/>
        <v>1</v>
      </c>
      <c r="EB1676">
        <f t="shared" si="1375"/>
        <v>0</v>
      </c>
      <c r="EC1676">
        <f t="shared" si="1376"/>
        <v>3.3017413935060809</v>
      </c>
      <c r="EF1676">
        <v>1669</v>
      </c>
      <c r="EG1676">
        <v>22.645536151967825</v>
      </c>
      <c r="EH1676">
        <v>11.578931221281978</v>
      </c>
      <c r="EJ1676">
        <f t="shared" si="1377"/>
        <v>1</v>
      </c>
      <c r="EK1676">
        <f t="shared" si="1378"/>
        <v>0</v>
      </c>
      <c r="EL1676">
        <f t="shared" si="1379"/>
        <v>11.066604930685846</v>
      </c>
      <c r="EO1676">
        <v>1669</v>
      </c>
      <c r="EP1676">
        <v>25.730668086922915</v>
      </c>
      <c r="EQ1676">
        <v>43.491999683095102</v>
      </c>
      <c r="ES1676">
        <f t="shared" si="1380"/>
        <v>0</v>
      </c>
      <c r="ET1676">
        <f t="shared" si="1381"/>
        <v>1</v>
      </c>
      <c r="EU1676">
        <f t="shared" si="1382"/>
        <v>17.761331596172187</v>
      </c>
    </row>
    <row r="1677" spans="1:151" x14ac:dyDescent="0.25">
      <c r="A1677">
        <v>1670</v>
      </c>
      <c r="B1677">
        <v>13.875501864873527</v>
      </c>
      <c r="C1677">
        <v>10.761355737181471</v>
      </c>
      <c r="E1677">
        <f t="shared" si="1332"/>
        <v>1</v>
      </c>
      <c r="F1677">
        <f t="shared" si="1334"/>
        <v>0</v>
      </c>
      <c r="G1677">
        <f t="shared" si="1333"/>
        <v>3.1141461276920559</v>
      </c>
      <c r="J1677">
        <v>1670</v>
      </c>
      <c r="K1677">
        <v>21.470856484738867</v>
      </c>
      <c r="L1677">
        <v>25.888547194869826</v>
      </c>
      <c r="N1677">
        <f t="shared" si="1335"/>
        <v>0</v>
      </c>
      <c r="O1677">
        <f t="shared" si="1336"/>
        <v>1</v>
      </c>
      <c r="P1677">
        <f t="shared" si="1337"/>
        <v>4.4176907101309588</v>
      </c>
      <c r="S1677">
        <v>1670</v>
      </c>
      <c r="T1677">
        <v>16.509884752083277</v>
      </c>
      <c r="U1677">
        <v>38.627510126186195</v>
      </c>
      <c r="W1677">
        <f t="shared" si="1338"/>
        <v>0</v>
      </c>
      <c r="X1677">
        <f t="shared" si="1339"/>
        <v>1</v>
      </c>
      <c r="Y1677">
        <f t="shared" si="1340"/>
        <v>22.117625374102918</v>
      </c>
      <c r="AB1677">
        <v>1670</v>
      </c>
      <c r="AC1677">
        <v>23.36363327762778</v>
      </c>
      <c r="AD1677">
        <v>18.492366387120637</v>
      </c>
      <c r="AF1677">
        <f t="shared" si="1341"/>
        <v>1</v>
      </c>
      <c r="AG1677">
        <f t="shared" si="1342"/>
        <v>0</v>
      </c>
      <c r="AH1677">
        <f t="shared" si="1343"/>
        <v>4.8712668905071439</v>
      </c>
      <c r="AK1677">
        <v>1670</v>
      </c>
      <c r="AL1677">
        <v>15.980996801530239</v>
      </c>
      <c r="AM1677">
        <v>21.888418227179333</v>
      </c>
      <c r="AO1677">
        <f t="shared" si="1344"/>
        <v>0</v>
      </c>
      <c r="AP1677">
        <f t="shared" si="1345"/>
        <v>1</v>
      </c>
      <c r="AQ1677">
        <f t="shared" si="1346"/>
        <v>5.907421425649094</v>
      </c>
      <c r="AT1677">
        <v>1670</v>
      </c>
      <c r="AU1677">
        <v>19.577013542034265</v>
      </c>
      <c r="AV1677">
        <v>23.242927084934255</v>
      </c>
      <c r="AX1677">
        <f t="shared" si="1347"/>
        <v>0</v>
      </c>
      <c r="AY1677">
        <f t="shared" si="1348"/>
        <v>1</v>
      </c>
      <c r="AZ1677">
        <f t="shared" si="1349"/>
        <v>3.6659135428999896</v>
      </c>
      <c r="BC1677">
        <v>1670</v>
      </c>
      <c r="BD1677" t="e">
        <v>#N/A</v>
      </c>
      <c r="BE1677" t="e">
        <v>#N/A</v>
      </c>
      <c r="BG1677" t="e">
        <f t="shared" si="1350"/>
        <v>#N/A</v>
      </c>
      <c r="BH1677" t="e">
        <f t="shared" si="1351"/>
        <v>#N/A</v>
      </c>
      <c r="BI1677" t="e">
        <f t="shared" si="1352"/>
        <v>#N/A</v>
      </c>
      <c r="BL1677">
        <v>1670</v>
      </c>
      <c r="BM1677">
        <v>28.861659533992881</v>
      </c>
      <c r="BN1677">
        <v>5.611935096512525</v>
      </c>
      <c r="BP1677">
        <f t="shared" si="1353"/>
        <v>1</v>
      </c>
      <c r="BQ1677">
        <f t="shared" si="1354"/>
        <v>0</v>
      </c>
      <c r="BR1677">
        <f t="shared" si="1355"/>
        <v>23.249724437480356</v>
      </c>
      <c r="BU1677">
        <v>1670</v>
      </c>
      <c r="BV1677">
        <v>20.529842663523741</v>
      </c>
      <c r="BW1677">
        <v>23.661907453493246</v>
      </c>
      <c r="BY1677">
        <f t="shared" si="1356"/>
        <v>0</v>
      </c>
      <c r="BZ1677">
        <f t="shared" si="1357"/>
        <v>1</v>
      </c>
      <c r="CA1677">
        <f t="shared" si="1358"/>
        <v>3.1320647899695047</v>
      </c>
      <c r="CD1677">
        <v>1670</v>
      </c>
      <c r="CE1677">
        <v>25.956930896489755</v>
      </c>
      <c r="CF1677">
        <v>43.913159635397847</v>
      </c>
      <c r="CH1677">
        <f t="shared" si="1359"/>
        <v>0</v>
      </c>
      <c r="CI1677">
        <f t="shared" si="1360"/>
        <v>1</v>
      </c>
      <c r="CJ1677">
        <f t="shared" si="1361"/>
        <v>17.956228738908091</v>
      </c>
      <c r="CM1677">
        <v>1670</v>
      </c>
      <c r="CN1677">
        <v>17.657284172049501</v>
      </c>
      <c r="CO1677">
        <v>3.2587073229622945</v>
      </c>
      <c r="CQ1677">
        <f t="shared" si="1362"/>
        <v>1</v>
      </c>
      <c r="CR1677">
        <f t="shared" si="1363"/>
        <v>0</v>
      </c>
      <c r="CS1677">
        <f t="shared" si="1364"/>
        <v>14.398576849087206</v>
      </c>
      <c r="CV1677">
        <v>1670</v>
      </c>
      <c r="CW1677">
        <v>15.4197252576803</v>
      </c>
      <c r="CX1677">
        <v>15.848732745780545</v>
      </c>
      <c r="CZ1677">
        <f t="shared" si="1365"/>
        <v>0</v>
      </c>
      <c r="DA1677">
        <f t="shared" si="1366"/>
        <v>1</v>
      </c>
      <c r="DB1677">
        <f t="shared" si="1367"/>
        <v>0.42900748810024503</v>
      </c>
      <c r="DE1677">
        <v>1670</v>
      </c>
      <c r="DF1677">
        <v>21.782701240843792</v>
      </c>
      <c r="DG1677">
        <v>21.541414627620256</v>
      </c>
      <c r="DI1677">
        <f t="shared" si="1368"/>
        <v>1</v>
      </c>
      <c r="DJ1677">
        <f t="shared" si="1369"/>
        <v>0</v>
      </c>
      <c r="DK1677">
        <f t="shared" si="1370"/>
        <v>0.24128661322353651</v>
      </c>
      <c r="DN1677">
        <v>1670</v>
      </c>
      <c r="DO1677">
        <v>29.133446069447746</v>
      </c>
      <c r="DP1677">
        <v>17.957917048951092</v>
      </c>
      <c r="DR1677">
        <f t="shared" si="1371"/>
        <v>1</v>
      </c>
      <c r="DS1677">
        <f t="shared" si="1372"/>
        <v>0</v>
      </c>
      <c r="DT1677">
        <f t="shared" si="1373"/>
        <v>11.175529020496654</v>
      </c>
      <c r="DW1677">
        <v>1670</v>
      </c>
      <c r="DX1677">
        <v>21.403424509327586</v>
      </c>
      <c r="DY1677">
        <v>10.908613385223271</v>
      </c>
      <c r="EA1677">
        <f t="shared" si="1374"/>
        <v>1</v>
      </c>
      <c r="EB1677">
        <f t="shared" si="1375"/>
        <v>0</v>
      </c>
      <c r="EC1677">
        <f t="shared" si="1376"/>
        <v>10.494811124104315</v>
      </c>
      <c r="EF1677">
        <v>1670</v>
      </c>
      <c r="EG1677">
        <v>22.307298378967101</v>
      </c>
      <c r="EH1677">
        <v>16.267591405362843</v>
      </c>
      <c r="EJ1677">
        <f t="shared" si="1377"/>
        <v>1</v>
      </c>
      <c r="EK1677">
        <f t="shared" si="1378"/>
        <v>0</v>
      </c>
      <c r="EL1677">
        <f t="shared" si="1379"/>
        <v>6.0397069736042575</v>
      </c>
      <c r="EO1677">
        <v>1670</v>
      </c>
      <c r="EP1677">
        <v>30.322145459939748</v>
      </c>
      <c r="EQ1677">
        <v>31.809196785118857</v>
      </c>
      <c r="ES1677">
        <f t="shared" si="1380"/>
        <v>0</v>
      </c>
      <c r="ET1677">
        <f t="shared" si="1381"/>
        <v>1</v>
      </c>
      <c r="EU1677">
        <f t="shared" si="1382"/>
        <v>1.4870513251791095</v>
      </c>
    </row>
    <row r="1678" spans="1:151" x14ac:dyDescent="0.25">
      <c r="A1678">
        <v>1671</v>
      </c>
      <c r="B1678">
        <v>16.752573571384094</v>
      </c>
      <c r="C1678">
        <v>27.292286857386379</v>
      </c>
      <c r="E1678">
        <f t="shared" si="1332"/>
        <v>0</v>
      </c>
      <c r="F1678">
        <f t="shared" si="1334"/>
        <v>1</v>
      </c>
      <c r="G1678">
        <f t="shared" si="1333"/>
        <v>10.539713286002286</v>
      </c>
      <c r="J1678">
        <v>1671</v>
      </c>
      <c r="K1678">
        <v>29.014522608662705</v>
      </c>
      <c r="L1678">
        <v>23.920000976943058</v>
      </c>
      <c r="N1678">
        <f t="shared" si="1335"/>
        <v>1</v>
      </c>
      <c r="O1678">
        <f t="shared" si="1336"/>
        <v>0</v>
      </c>
      <c r="P1678">
        <f t="shared" si="1337"/>
        <v>5.0945216317196476</v>
      </c>
      <c r="S1678">
        <v>1671</v>
      </c>
      <c r="T1678">
        <v>17.863040964088736</v>
      </c>
      <c r="U1678">
        <v>-0.65658007822136355</v>
      </c>
      <c r="W1678">
        <f t="shared" si="1338"/>
        <v>1</v>
      </c>
      <c r="X1678">
        <f t="shared" si="1339"/>
        <v>0</v>
      </c>
      <c r="Y1678">
        <f t="shared" si="1340"/>
        <v>18.519621042310099</v>
      </c>
      <c r="AB1678">
        <v>1671</v>
      </c>
      <c r="AC1678">
        <v>15.732007794398447</v>
      </c>
      <c r="AD1678">
        <v>17.502192500726593</v>
      </c>
      <c r="AF1678">
        <f t="shared" si="1341"/>
        <v>0</v>
      </c>
      <c r="AG1678">
        <f t="shared" si="1342"/>
        <v>1</v>
      </c>
      <c r="AH1678">
        <f t="shared" si="1343"/>
        <v>1.7701847063281466</v>
      </c>
      <c r="AK1678">
        <v>1671</v>
      </c>
      <c r="AL1678">
        <v>21.710063305111525</v>
      </c>
      <c r="AM1678">
        <v>29.348237375868155</v>
      </c>
      <c r="AO1678">
        <f t="shared" si="1344"/>
        <v>0</v>
      </c>
      <c r="AP1678">
        <f t="shared" si="1345"/>
        <v>1</v>
      </c>
      <c r="AQ1678">
        <f t="shared" si="1346"/>
        <v>7.6381740707566301</v>
      </c>
      <c r="AT1678">
        <v>1671</v>
      </c>
      <c r="AU1678">
        <v>15.825535520259836</v>
      </c>
      <c r="AV1678">
        <v>21.200009369545455</v>
      </c>
      <c r="AX1678">
        <f t="shared" si="1347"/>
        <v>0</v>
      </c>
      <c r="AY1678">
        <f t="shared" si="1348"/>
        <v>1</v>
      </c>
      <c r="AZ1678">
        <f t="shared" si="1349"/>
        <v>5.3744738492856197</v>
      </c>
      <c r="BC1678">
        <v>1671</v>
      </c>
      <c r="BD1678" t="e">
        <v>#N/A</v>
      </c>
      <c r="BE1678" t="e">
        <v>#N/A</v>
      </c>
      <c r="BG1678" t="e">
        <f t="shared" si="1350"/>
        <v>#N/A</v>
      </c>
      <c r="BH1678" t="e">
        <f t="shared" si="1351"/>
        <v>#N/A</v>
      </c>
      <c r="BI1678" t="e">
        <f t="shared" si="1352"/>
        <v>#N/A</v>
      </c>
      <c r="BL1678">
        <v>1671</v>
      </c>
      <c r="BM1678">
        <v>32.345446748754227</v>
      </c>
      <c r="BN1678">
        <v>10.880172632328408</v>
      </c>
      <c r="BP1678">
        <f t="shared" si="1353"/>
        <v>1</v>
      </c>
      <c r="BQ1678">
        <f t="shared" si="1354"/>
        <v>0</v>
      </c>
      <c r="BR1678">
        <f t="shared" si="1355"/>
        <v>21.465274116425817</v>
      </c>
      <c r="BU1678">
        <v>1671</v>
      </c>
      <c r="BV1678">
        <v>23.014275714809795</v>
      </c>
      <c r="BW1678">
        <v>28.439214296364788</v>
      </c>
      <c r="BY1678">
        <f t="shared" si="1356"/>
        <v>0</v>
      </c>
      <c r="BZ1678">
        <f t="shared" si="1357"/>
        <v>1</v>
      </c>
      <c r="CA1678">
        <f t="shared" si="1358"/>
        <v>5.4249385815549935</v>
      </c>
      <c r="CD1678">
        <v>1671</v>
      </c>
      <c r="CE1678">
        <v>19.466721002585665</v>
      </c>
      <c r="CF1678">
        <v>30.463884086135195</v>
      </c>
      <c r="CH1678">
        <f t="shared" si="1359"/>
        <v>0</v>
      </c>
      <c r="CI1678">
        <f t="shared" si="1360"/>
        <v>1</v>
      </c>
      <c r="CJ1678">
        <f t="shared" si="1361"/>
        <v>10.99716308354953</v>
      </c>
      <c r="CM1678">
        <v>1671</v>
      </c>
      <c r="CN1678">
        <v>16.734166510581044</v>
      </c>
      <c r="CO1678">
        <v>16.293539330307773</v>
      </c>
      <c r="CQ1678">
        <f t="shared" si="1362"/>
        <v>1</v>
      </c>
      <c r="CR1678">
        <f t="shared" si="1363"/>
        <v>0</v>
      </c>
      <c r="CS1678">
        <f t="shared" si="1364"/>
        <v>0.44062718027327108</v>
      </c>
      <c r="CV1678">
        <v>1671</v>
      </c>
      <c r="CW1678">
        <v>19.293187116869767</v>
      </c>
      <c r="CX1678">
        <v>16.128070726076214</v>
      </c>
      <c r="CZ1678">
        <f t="shared" si="1365"/>
        <v>1</v>
      </c>
      <c r="DA1678">
        <f t="shared" si="1366"/>
        <v>0</v>
      </c>
      <c r="DB1678">
        <f t="shared" si="1367"/>
        <v>3.1651163907935533</v>
      </c>
      <c r="DE1678">
        <v>1671</v>
      </c>
      <c r="DF1678">
        <v>28.807935656306871</v>
      </c>
      <c r="DG1678">
        <v>21.233397659320762</v>
      </c>
      <c r="DI1678">
        <f t="shared" si="1368"/>
        <v>1</v>
      </c>
      <c r="DJ1678">
        <f t="shared" si="1369"/>
        <v>0</v>
      </c>
      <c r="DK1678">
        <f t="shared" si="1370"/>
        <v>7.5745379969861091</v>
      </c>
      <c r="DN1678">
        <v>1671</v>
      </c>
      <c r="DO1678">
        <v>24.174415995803308</v>
      </c>
      <c r="DP1678">
        <v>22.6080404036956</v>
      </c>
      <c r="DR1678">
        <f t="shared" si="1371"/>
        <v>1</v>
      </c>
      <c r="DS1678">
        <f t="shared" si="1372"/>
        <v>0</v>
      </c>
      <c r="DT1678">
        <f t="shared" si="1373"/>
        <v>1.5663755921077076</v>
      </c>
      <c r="DW1678">
        <v>1671</v>
      </c>
      <c r="DX1678">
        <v>26.317732222924874</v>
      </c>
      <c r="DY1678">
        <v>15.717668726991239</v>
      </c>
      <c r="EA1678">
        <f t="shared" si="1374"/>
        <v>1</v>
      </c>
      <c r="EB1678">
        <f t="shared" si="1375"/>
        <v>0</v>
      </c>
      <c r="EC1678">
        <f t="shared" si="1376"/>
        <v>10.600063495933636</v>
      </c>
      <c r="EF1678">
        <v>1671</v>
      </c>
      <c r="EG1678">
        <v>16.928301657447555</v>
      </c>
      <c r="EH1678">
        <v>14.192440785189365</v>
      </c>
      <c r="EJ1678">
        <f t="shared" si="1377"/>
        <v>1</v>
      </c>
      <c r="EK1678">
        <f t="shared" si="1378"/>
        <v>0</v>
      </c>
      <c r="EL1678">
        <f t="shared" si="1379"/>
        <v>2.7358608722581899</v>
      </c>
      <c r="EO1678">
        <v>1671</v>
      </c>
      <c r="EP1678">
        <v>16.898893968674876</v>
      </c>
      <c r="EQ1678">
        <v>49.335199021802751</v>
      </c>
      <c r="ES1678">
        <f t="shared" si="1380"/>
        <v>0</v>
      </c>
      <c r="ET1678">
        <f t="shared" si="1381"/>
        <v>1</v>
      </c>
      <c r="EU1678">
        <f t="shared" si="1382"/>
        <v>32.436305053127874</v>
      </c>
    </row>
    <row r="1679" spans="1:151" x14ac:dyDescent="0.25">
      <c r="A1679">
        <v>1672</v>
      </c>
      <c r="B1679">
        <v>2.7749931560032159</v>
      </c>
      <c r="C1679">
        <v>0.26604521644317458</v>
      </c>
      <c r="E1679">
        <f t="shared" si="1332"/>
        <v>1</v>
      </c>
      <c r="F1679">
        <f t="shared" si="1334"/>
        <v>0</v>
      </c>
      <c r="G1679">
        <f t="shared" si="1333"/>
        <v>2.5089479395600414</v>
      </c>
      <c r="J1679">
        <v>1672</v>
      </c>
      <c r="K1679">
        <v>11.389712086364332</v>
      </c>
      <c r="L1679">
        <v>32.834076842226843</v>
      </c>
      <c r="N1679">
        <f t="shared" si="1335"/>
        <v>0</v>
      </c>
      <c r="O1679">
        <f t="shared" si="1336"/>
        <v>1</v>
      </c>
      <c r="P1679">
        <f t="shared" si="1337"/>
        <v>21.444364755862509</v>
      </c>
      <c r="S1679">
        <v>1672</v>
      </c>
      <c r="T1679">
        <v>17.768196347792415</v>
      </c>
      <c r="U1679">
        <v>26.350324512635861</v>
      </c>
      <c r="W1679">
        <f t="shared" si="1338"/>
        <v>0</v>
      </c>
      <c r="X1679">
        <f t="shared" si="1339"/>
        <v>1</v>
      </c>
      <c r="Y1679">
        <f t="shared" si="1340"/>
        <v>8.5821281648434464</v>
      </c>
      <c r="AB1679">
        <v>1672</v>
      </c>
      <c r="AC1679">
        <v>29.043282622951359</v>
      </c>
      <c r="AD1679">
        <v>17.002588150893573</v>
      </c>
      <c r="AF1679">
        <f t="shared" si="1341"/>
        <v>1</v>
      </c>
      <c r="AG1679">
        <f t="shared" si="1342"/>
        <v>0</v>
      </c>
      <c r="AH1679">
        <f t="shared" si="1343"/>
        <v>12.040694472057787</v>
      </c>
      <c r="AK1679">
        <v>1672</v>
      </c>
      <c r="AL1679">
        <v>29.805966938269165</v>
      </c>
      <c r="AM1679">
        <v>35.913148988825881</v>
      </c>
      <c r="AO1679">
        <f t="shared" si="1344"/>
        <v>0</v>
      </c>
      <c r="AP1679">
        <f t="shared" si="1345"/>
        <v>1</v>
      </c>
      <c r="AQ1679">
        <f t="shared" si="1346"/>
        <v>6.107182050556716</v>
      </c>
      <c r="AT1679">
        <v>1672</v>
      </c>
      <c r="AU1679">
        <v>18.149691024121832</v>
      </c>
      <c r="AV1679">
        <v>9.1384359315020198</v>
      </c>
      <c r="AX1679">
        <f t="shared" si="1347"/>
        <v>1</v>
      </c>
      <c r="AY1679">
        <f t="shared" si="1348"/>
        <v>0</v>
      </c>
      <c r="AZ1679">
        <f t="shared" si="1349"/>
        <v>9.0112550926198125</v>
      </c>
      <c r="BC1679">
        <v>1672</v>
      </c>
      <c r="BD1679" t="e">
        <v>#N/A</v>
      </c>
      <c r="BE1679" t="e">
        <v>#N/A</v>
      </c>
      <c r="BG1679" t="e">
        <f t="shared" si="1350"/>
        <v>#N/A</v>
      </c>
      <c r="BH1679" t="e">
        <f t="shared" si="1351"/>
        <v>#N/A</v>
      </c>
      <c r="BI1679" t="e">
        <f t="shared" si="1352"/>
        <v>#N/A</v>
      </c>
      <c r="BL1679">
        <v>1672</v>
      </c>
      <c r="BM1679">
        <v>31.981308232964942</v>
      </c>
      <c r="BN1679">
        <v>14.014285757280453</v>
      </c>
      <c r="BP1679">
        <f t="shared" si="1353"/>
        <v>1</v>
      </c>
      <c r="BQ1679">
        <f t="shared" si="1354"/>
        <v>0</v>
      </c>
      <c r="BR1679">
        <f t="shared" si="1355"/>
        <v>17.967022475684487</v>
      </c>
      <c r="BU1679">
        <v>1672</v>
      </c>
      <c r="BV1679">
        <v>12.445274587377225</v>
      </c>
      <c r="BW1679">
        <v>18.274490663252685</v>
      </c>
      <c r="BY1679">
        <f t="shared" si="1356"/>
        <v>0</v>
      </c>
      <c r="BZ1679">
        <f t="shared" si="1357"/>
        <v>1</v>
      </c>
      <c r="CA1679">
        <f t="shared" si="1358"/>
        <v>5.8292160758754594</v>
      </c>
      <c r="CD1679">
        <v>1672</v>
      </c>
      <c r="CE1679">
        <v>21.864036438382051</v>
      </c>
      <c r="CF1679">
        <v>23.622111050698205</v>
      </c>
      <c r="CH1679">
        <f t="shared" si="1359"/>
        <v>0</v>
      </c>
      <c r="CI1679">
        <f t="shared" si="1360"/>
        <v>1</v>
      </c>
      <c r="CJ1679">
        <f t="shared" si="1361"/>
        <v>1.7580746123161539</v>
      </c>
      <c r="CM1679">
        <v>1672</v>
      </c>
      <c r="CN1679">
        <v>24.295960576407928</v>
      </c>
      <c r="CO1679">
        <v>38.540000354606768</v>
      </c>
      <c r="CQ1679">
        <f t="shared" si="1362"/>
        <v>0</v>
      </c>
      <c r="CR1679">
        <f t="shared" si="1363"/>
        <v>1</v>
      </c>
      <c r="CS1679">
        <f t="shared" si="1364"/>
        <v>14.244039778198839</v>
      </c>
      <c r="CV1679">
        <v>1672</v>
      </c>
      <c r="CW1679">
        <v>24.128334954761169</v>
      </c>
      <c r="CX1679">
        <v>19.819567958862816</v>
      </c>
      <c r="CZ1679">
        <f t="shared" si="1365"/>
        <v>1</v>
      </c>
      <c r="DA1679">
        <f t="shared" si="1366"/>
        <v>0</v>
      </c>
      <c r="DB1679">
        <f t="shared" si="1367"/>
        <v>4.3087669958983525</v>
      </c>
      <c r="DE1679">
        <v>1672</v>
      </c>
      <c r="DF1679">
        <v>21.832285432503785</v>
      </c>
      <c r="DG1679">
        <v>12.955571483660638</v>
      </c>
      <c r="DI1679">
        <f t="shared" si="1368"/>
        <v>1</v>
      </c>
      <c r="DJ1679">
        <f t="shared" si="1369"/>
        <v>0</v>
      </c>
      <c r="DK1679">
        <f t="shared" si="1370"/>
        <v>8.8767139488431468</v>
      </c>
      <c r="DN1679">
        <v>1672</v>
      </c>
      <c r="DO1679">
        <v>27.262865836875939</v>
      </c>
      <c r="DP1679">
        <v>21.979692533325096</v>
      </c>
      <c r="DR1679">
        <f t="shared" si="1371"/>
        <v>1</v>
      </c>
      <c r="DS1679">
        <f t="shared" si="1372"/>
        <v>0</v>
      </c>
      <c r="DT1679">
        <f t="shared" si="1373"/>
        <v>5.2831733035508428</v>
      </c>
      <c r="DW1679">
        <v>1672</v>
      </c>
      <c r="DX1679">
        <v>15.717505331924944</v>
      </c>
      <c r="DY1679">
        <v>20.174953289406314</v>
      </c>
      <c r="EA1679">
        <f t="shared" si="1374"/>
        <v>0</v>
      </c>
      <c r="EB1679">
        <f t="shared" si="1375"/>
        <v>1</v>
      </c>
      <c r="EC1679">
        <f t="shared" si="1376"/>
        <v>4.4574479574813708</v>
      </c>
      <c r="EF1679">
        <v>1672</v>
      </c>
      <c r="EG1679">
        <v>20.042299115606649</v>
      </c>
      <c r="EH1679">
        <v>17.921201755064306</v>
      </c>
      <c r="EJ1679">
        <f t="shared" si="1377"/>
        <v>1</v>
      </c>
      <c r="EK1679">
        <f t="shared" si="1378"/>
        <v>0</v>
      </c>
      <c r="EL1679">
        <f t="shared" si="1379"/>
        <v>2.1210973605423433</v>
      </c>
      <c r="EO1679">
        <v>1672</v>
      </c>
      <c r="EP1679">
        <v>23.916529115113288</v>
      </c>
      <c r="EQ1679">
        <v>18.414802410814957</v>
      </c>
      <c r="ES1679">
        <f t="shared" si="1380"/>
        <v>1</v>
      </c>
      <c r="ET1679">
        <f t="shared" si="1381"/>
        <v>0</v>
      </c>
      <c r="EU1679">
        <f t="shared" si="1382"/>
        <v>5.5017267042983313</v>
      </c>
    </row>
    <row r="1680" spans="1:151" x14ac:dyDescent="0.25">
      <c r="A1680">
        <v>1673</v>
      </c>
      <c r="B1680">
        <v>13.387868892590586</v>
      </c>
      <c r="C1680">
        <v>26.562718057285704</v>
      </c>
      <c r="E1680">
        <f t="shared" si="1332"/>
        <v>0</v>
      </c>
      <c r="F1680">
        <f t="shared" si="1334"/>
        <v>1</v>
      </c>
      <c r="G1680">
        <f t="shared" si="1333"/>
        <v>13.174849164695118</v>
      </c>
      <c r="J1680">
        <v>1673</v>
      </c>
      <c r="K1680">
        <v>9.8318414338111424</v>
      </c>
      <c r="L1680">
        <v>28.753836814824506</v>
      </c>
      <c r="N1680">
        <f t="shared" si="1335"/>
        <v>0</v>
      </c>
      <c r="O1680">
        <f t="shared" si="1336"/>
        <v>1</v>
      </c>
      <c r="P1680">
        <f t="shared" si="1337"/>
        <v>18.921995381013364</v>
      </c>
      <c r="S1680">
        <v>1673</v>
      </c>
      <c r="T1680">
        <v>15.191898897994662</v>
      </c>
      <c r="U1680">
        <v>0.16048749400613715</v>
      </c>
      <c r="W1680">
        <f t="shared" si="1338"/>
        <v>1</v>
      </c>
      <c r="X1680">
        <f t="shared" si="1339"/>
        <v>0</v>
      </c>
      <c r="Y1680">
        <f t="shared" si="1340"/>
        <v>15.031411403988525</v>
      </c>
      <c r="AB1680">
        <v>1673</v>
      </c>
      <c r="AC1680">
        <v>26.500875092531377</v>
      </c>
      <c r="AD1680">
        <v>17.20562587858014</v>
      </c>
      <c r="AF1680">
        <f t="shared" si="1341"/>
        <v>1</v>
      </c>
      <c r="AG1680">
        <f t="shared" si="1342"/>
        <v>0</v>
      </c>
      <c r="AH1680">
        <f t="shared" si="1343"/>
        <v>9.2952492139512373</v>
      </c>
      <c r="AK1680">
        <v>1673</v>
      </c>
      <c r="AL1680">
        <v>32.444246049589083</v>
      </c>
      <c r="AM1680">
        <v>40.658173636970766</v>
      </c>
      <c r="AO1680">
        <f t="shared" si="1344"/>
        <v>0</v>
      </c>
      <c r="AP1680">
        <f t="shared" si="1345"/>
        <v>1</v>
      </c>
      <c r="AQ1680">
        <f t="shared" si="1346"/>
        <v>8.2139275873816828</v>
      </c>
      <c r="AT1680">
        <v>1673</v>
      </c>
      <c r="AU1680">
        <v>17.188149214694871</v>
      </c>
      <c r="AV1680">
        <v>26.136477208313881</v>
      </c>
      <c r="AX1680">
        <f t="shared" si="1347"/>
        <v>0</v>
      </c>
      <c r="AY1680">
        <f t="shared" si="1348"/>
        <v>1</v>
      </c>
      <c r="AZ1680">
        <f t="shared" si="1349"/>
        <v>8.9483279936190101</v>
      </c>
      <c r="BC1680">
        <v>1673</v>
      </c>
      <c r="BD1680" t="e">
        <v>#N/A</v>
      </c>
      <c r="BE1680" t="e">
        <v>#N/A</v>
      </c>
      <c r="BG1680" t="e">
        <f t="shared" si="1350"/>
        <v>#N/A</v>
      </c>
      <c r="BH1680" t="e">
        <f t="shared" si="1351"/>
        <v>#N/A</v>
      </c>
      <c r="BI1680" t="e">
        <f t="shared" si="1352"/>
        <v>#N/A</v>
      </c>
      <c r="BL1680">
        <v>1673</v>
      </c>
      <c r="BM1680">
        <v>20.440528420150539</v>
      </c>
      <c r="BN1680">
        <v>13.231369273983962</v>
      </c>
      <c r="BP1680">
        <f t="shared" si="1353"/>
        <v>1</v>
      </c>
      <c r="BQ1680">
        <f t="shared" si="1354"/>
        <v>0</v>
      </c>
      <c r="BR1680">
        <f t="shared" si="1355"/>
        <v>7.2091591461665772</v>
      </c>
      <c r="BU1680">
        <v>1673</v>
      </c>
      <c r="BV1680">
        <v>26.590873416723287</v>
      </c>
      <c r="BW1680">
        <v>12.508140113760804</v>
      </c>
      <c r="BY1680">
        <f t="shared" si="1356"/>
        <v>1</v>
      </c>
      <c r="BZ1680">
        <f t="shared" si="1357"/>
        <v>0</v>
      </c>
      <c r="CA1680">
        <f t="shared" si="1358"/>
        <v>14.082733302962483</v>
      </c>
      <c r="CD1680">
        <v>1673</v>
      </c>
      <c r="CE1680">
        <v>33.660365250427901</v>
      </c>
      <c r="CF1680">
        <v>38.839056387991604</v>
      </c>
      <c r="CH1680">
        <f t="shared" si="1359"/>
        <v>0</v>
      </c>
      <c r="CI1680">
        <f t="shared" si="1360"/>
        <v>1</v>
      </c>
      <c r="CJ1680">
        <f t="shared" si="1361"/>
        <v>5.1786911375637033</v>
      </c>
      <c r="CM1680">
        <v>1673</v>
      </c>
      <c r="CN1680">
        <v>18.3819401853922</v>
      </c>
      <c r="CO1680">
        <v>11.532642241786219</v>
      </c>
      <c r="CQ1680">
        <f t="shared" si="1362"/>
        <v>1</v>
      </c>
      <c r="CR1680">
        <f t="shared" si="1363"/>
        <v>0</v>
      </c>
      <c r="CS1680">
        <f t="shared" si="1364"/>
        <v>6.8492979436059809</v>
      </c>
      <c r="CV1680">
        <v>1673</v>
      </c>
      <c r="CW1680">
        <v>22.070122463365102</v>
      </c>
      <c r="CX1680">
        <v>16.836128816102057</v>
      </c>
      <c r="CZ1680">
        <f t="shared" si="1365"/>
        <v>1</v>
      </c>
      <c r="DA1680">
        <f t="shared" si="1366"/>
        <v>0</v>
      </c>
      <c r="DB1680">
        <f t="shared" si="1367"/>
        <v>5.2339936472630448</v>
      </c>
      <c r="DE1680">
        <v>1673</v>
      </c>
      <c r="DF1680">
        <v>10.757983332030667</v>
      </c>
      <c r="DG1680">
        <v>28.547443274239374</v>
      </c>
      <c r="DI1680">
        <f t="shared" si="1368"/>
        <v>0</v>
      </c>
      <c r="DJ1680">
        <f t="shared" si="1369"/>
        <v>1</v>
      </c>
      <c r="DK1680">
        <f t="shared" si="1370"/>
        <v>17.789459942208708</v>
      </c>
      <c r="DN1680">
        <v>1673</v>
      </c>
      <c r="DO1680">
        <v>23.375238569993304</v>
      </c>
      <c r="DP1680">
        <v>25.588927403033011</v>
      </c>
      <c r="DR1680">
        <f t="shared" si="1371"/>
        <v>0</v>
      </c>
      <c r="DS1680">
        <f t="shared" si="1372"/>
        <v>1</v>
      </c>
      <c r="DT1680">
        <f t="shared" si="1373"/>
        <v>2.2136888330397078</v>
      </c>
      <c r="DW1680">
        <v>1673</v>
      </c>
      <c r="DX1680">
        <v>17.160379585383982</v>
      </c>
      <c r="DY1680">
        <v>25.763136250153558</v>
      </c>
      <c r="EA1680">
        <f t="shared" si="1374"/>
        <v>0</v>
      </c>
      <c r="EB1680">
        <f t="shared" si="1375"/>
        <v>1</v>
      </c>
      <c r="EC1680">
        <f t="shared" si="1376"/>
        <v>8.6027566647695757</v>
      </c>
      <c r="EF1680">
        <v>1673</v>
      </c>
      <c r="EG1680">
        <v>17.992584439176447</v>
      </c>
      <c r="EH1680">
        <v>10.430014933362916</v>
      </c>
      <c r="EJ1680">
        <f t="shared" si="1377"/>
        <v>1</v>
      </c>
      <c r="EK1680">
        <f t="shared" si="1378"/>
        <v>0</v>
      </c>
      <c r="EL1680">
        <f t="shared" si="1379"/>
        <v>7.5625695058135314</v>
      </c>
      <c r="EO1680">
        <v>1673</v>
      </c>
      <c r="EP1680">
        <v>23.39145493714835</v>
      </c>
      <c r="EQ1680">
        <v>15.355806304026235</v>
      </c>
      <c r="ES1680">
        <f t="shared" si="1380"/>
        <v>1</v>
      </c>
      <c r="ET1680">
        <f t="shared" si="1381"/>
        <v>0</v>
      </c>
      <c r="EU1680">
        <f t="shared" si="1382"/>
        <v>8.0356486331221149</v>
      </c>
    </row>
    <row r="1681" spans="1:151" x14ac:dyDescent="0.25">
      <c r="A1681">
        <v>1674</v>
      </c>
      <c r="B1681">
        <v>11.910740751212597</v>
      </c>
      <c r="C1681">
        <v>20.892896765717357</v>
      </c>
      <c r="E1681">
        <f t="shared" si="1332"/>
        <v>0</v>
      </c>
      <c r="F1681">
        <f t="shared" si="1334"/>
        <v>1</v>
      </c>
      <c r="G1681">
        <f t="shared" si="1333"/>
        <v>8.9821560145047599</v>
      </c>
      <c r="J1681">
        <v>1674</v>
      </c>
      <c r="K1681">
        <v>25.121393382664568</v>
      </c>
      <c r="L1681">
        <v>28.074184842062408</v>
      </c>
      <c r="N1681">
        <f t="shared" si="1335"/>
        <v>0</v>
      </c>
      <c r="O1681">
        <f t="shared" si="1336"/>
        <v>1</v>
      </c>
      <c r="P1681">
        <f t="shared" si="1337"/>
        <v>2.9527914593978402</v>
      </c>
      <c r="S1681">
        <v>1674</v>
      </c>
      <c r="T1681">
        <v>17.83248235967438</v>
      </c>
      <c r="U1681">
        <v>22.754387636090843</v>
      </c>
      <c r="W1681">
        <f t="shared" si="1338"/>
        <v>0</v>
      </c>
      <c r="X1681">
        <f t="shared" si="1339"/>
        <v>1</v>
      </c>
      <c r="Y1681">
        <f t="shared" si="1340"/>
        <v>4.9219052764164637</v>
      </c>
      <c r="AB1681">
        <v>1674</v>
      </c>
      <c r="AC1681">
        <v>13.860744951546941</v>
      </c>
      <c r="AD1681">
        <v>17.002286085795298</v>
      </c>
      <c r="AF1681">
        <f t="shared" si="1341"/>
        <v>0</v>
      </c>
      <c r="AG1681">
        <f t="shared" si="1342"/>
        <v>1</v>
      </c>
      <c r="AH1681">
        <f t="shared" si="1343"/>
        <v>3.1415411342483566</v>
      </c>
      <c r="AK1681">
        <v>1674</v>
      </c>
      <c r="AL1681">
        <v>36.850660425829481</v>
      </c>
      <c r="AM1681">
        <v>28.425016855321758</v>
      </c>
      <c r="AO1681">
        <f t="shared" si="1344"/>
        <v>1</v>
      </c>
      <c r="AP1681">
        <f t="shared" si="1345"/>
        <v>0</v>
      </c>
      <c r="AQ1681">
        <f t="shared" si="1346"/>
        <v>8.4256435705077237</v>
      </c>
      <c r="AT1681">
        <v>1674</v>
      </c>
      <c r="AU1681">
        <v>19.364930830094316</v>
      </c>
      <c r="AV1681">
        <v>17.162712982766656</v>
      </c>
      <c r="AX1681">
        <f t="shared" si="1347"/>
        <v>1</v>
      </c>
      <c r="AY1681">
        <f t="shared" si="1348"/>
        <v>0</v>
      </c>
      <c r="AZ1681">
        <f t="shared" si="1349"/>
        <v>2.2022178473276597</v>
      </c>
      <c r="BC1681">
        <v>1674</v>
      </c>
      <c r="BD1681" t="e">
        <v>#N/A</v>
      </c>
      <c r="BE1681" t="e">
        <v>#N/A</v>
      </c>
      <c r="BG1681" t="e">
        <f t="shared" si="1350"/>
        <v>#N/A</v>
      </c>
      <c r="BH1681" t="e">
        <f t="shared" si="1351"/>
        <v>#N/A</v>
      </c>
      <c r="BI1681" t="e">
        <f t="shared" si="1352"/>
        <v>#N/A</v>
      </c>
      <c r="BL1681">
        <v>1674</v>
      </c>
      <c r="BM1681">
        <v>24.297816526918748</v>
      </c>
      <c r="BN1681">
        <v>12.656413171321862</v>
      </c>
      <c r="BP1681">
        <f t="shared" si="1353"/>
        <v>1</v>
      </c>
      <c r="BQ1681">
        <f t="shared" si="1354"/>
        <v>0</v>
      </c>
      <c r="BR1681">
        <f t="shared" si="1355"/>
        <v>11.641403355596886</v>
      </c>
      <c r="BU1681">
        <v>1674</v>
      </c>
      <c r="BV1681">
        <v>20.813859010156982</v>
      </c>
      <c r="BW1681">
        <v>21.238976487496821</v>
      </c>
      <c r="BY1681">
        <f t="shared" si="1356"/>
        <v>0</v>
      </c>
      <c r="BZ1681">
        <f t="shared" si="1357"/>
        <v>1</v>
      </c>
      <c r="CA1681">
        <f t="shared" si="1358"/>
        <v>0.42511747733983896</v>
      </c>
      <c r="CD1681">
        <v>1674</v>
      </c>
      <c r="CE1681">
        <v>33.347823731355049</v>
      </c>
      <c r="CF1681">
        <v>26.018203184911698</v>
      </c>
      <c r="CH1681">
        <f t="shared" si="1359"/>
        <v>1</v>
      </c>
      <c r="CI1681">
        <f t="shared" si="1360"/>
        <v>0</v>
      </c>
      <c r="CJ1681">
        <f t="shared" si="1361"/>
        <v>7.3296205464433513</v>
      </c>
      <c r="CM1681">
        <v>1674</v>
      </c>
      <c r="CN1681">
        <v>19.047134646403443</v>
      </c>
      <c r="CO1681">
        <v>18.084367180686435</v>
      </c>
      <c r="CQ1681">
        <f t="shared" si="1362"/>
        <v>1</v>
      </c>
      <c r="CR1681">
        <f t="shared" si="1363"/>
        <v>0</v>
      </c>
      <c r="CS1681">
        <f t="shared" si="1364"/>
        <v>0.96276746571700755</v>
      </c>
      <c r="CV1681">
        <v>1674</v>
      </c>
      <c r="CW1681">
        <v>20.430261482904054</v>
      </c>
      <c r="CX1681">
        <v>15.655144415207216</v>
      </c>
      <c r="CZ1681">
        <f t="shared" si="1365"/>
        <v>1</v>
      </c>
      <c r="DA1681">
        <f t="shared" si="1366"/>
        <v>0</v>
      </c>
      <c r="DB1681">
        <f t="shared" si="1367"/>
        <v>4.7751170676968382</v>
      </c>
      <c r="DE1681">
        <v>1674</v>
      </c>
      <c r="DF1681">
        <v>23.344808519825847</v>
      </c>
      <c r="DG1681">
        <v>24.548079880677872</v>
      </c>
      <c r="DI1681">
        <f t="shared" si="1368"/>
        <v>0</v>
      </c>
      <c r="DJ1681">
        <f t="shared" si="1369"/>
        <v>1</v>
      </c>
      <c r="DK1681">
        <f t="shared" si="1370"/>
        <v>1.2032713608520247</v>
      </c>
      <c r="DN1681">
        <v>1674</v>
      </c>
      <c r="DO1681">
        <v>24.152483467553829</v>
      </c>
      <c r="DP1681">
        <v>21.823399347493719</v>
      </c>
      <c r="DR1681">
        <f t="shared" si="1371"/>
        <v>1</v>
      </c>
      <c r="DS1681">
        <f t="shared" si="1372"/>
        <v>0</v>
      </c>
      <c r="DT1681">
        <f t="shared" si="1373"/>
        <v>2.3290841200601093</v>
      </c>
      <c r="DW1681">
        <v>1674</v>
      </c>
      <c r="DX1681">
        <v>9.7776082685761825</v>
      </c>
      <c r="DY1681">
        <v>21.225182285989941</v>
      </c>
      <c r="EA1681">
        <f t="shared" si="1374"/>
        <v>0</v>
      </c>
      <c r="EB1681">
        <f t="shared" si="1375"/>
        <v>1</v>
      </c>
      <c r="EC1681">
        <f t="shared" si="1376"/>
        <v>11.447574017413759</v>
      </c>
      <c r="EF1681">
        <v>1674</v>
      </c>
      <c r="EG1681">
        <v>22.532533815006424</v>
      </c>
      <c r="EH1681">
        <v>17.760908327636962</v>
      </c>
      <c r="EJ1681">
        <f t="shared" si="1377"/>
        <v>1</v>
      </c>
      <c r="EK1681">
        <f t="shared" si="1378"/>
        <v>0</v>
      </c>
      <c r="EL1681">
        <f t="shared" si="1379"/>
        <v>4.7716254873694623</v>
      </c>
      <c r="EO1681">
        <v>1674</v>
      </c>
      <c r="EP1681">
        <v>25.211668041570974</v>
      </c>
      <c r="EQ1681">
        <v>33.731361007619363</v>
      </c>
      <c r="ES1681">
        <f t="shared" si="1380"/>
        <v>0</v>
      </c>
      <c r="ET1681">
        <f t="shared" si="1381"/>
        <v>1</v>
      </c>
      <c r="EU1681">
        <f t="shared" si="1382"/>
        <v>8.5196929660483889</v>
      </c>
    </row>
    <row r="1682" spans="1:151" x14ac:dyDescent="0.25">
      <c r="A1682">
        <v>1675</v>
      </c>
      <c r="B1682">
        <v>10.419410752136287</v>
      </c>
      <c r="C1682">
        <v>24.635638574588391</v>
      </c>
      <c r="E1682">
        <f t="shared" si="1332"/>
        <v>0</v>
      </c>
      <c r="F1682">
        <f t="shared" si="1334"/>
        <v>1</v>
      </c>
      <c r="G1682">
        <f t="shared" si="1333"/>
        <v>14.216227822452105</v>
      </c>
      <c r="J1682">
        <v>1675</v>
      </c>
      <c r="K1682">
        <v>26.41076802310458</v>
      </c>
      <c r="L1682">
        <v>25.311661411192564</v>
      </c>
      <c r="N1682">
        <f t="shared" si="1335"/>
        <v>1</v>
      </c>
      <c r="O1682">
        <f t="shared" si="1336"/>
        <v>0</v>
      </c>
      <c r="P1682">
        <f t="shared" si="1337"/>
        <v>1.099106611912017</v>
      </c>
      <c r="S1682">
        <v>1675</v>
      </c>
      <c r="T1682">
        <v>24.731503531009849</v>
      </c>
      <c r="U1682">
        <v>40.486620724126126</v>
      </c>
      <c r="W1682">
        <f t="shared" si="1338"/>
        <v>0</v>
      </c>
      <c r="X1682">
        <f t="shared" si="1339"/>
        <v>1</v>
      </c>
      <c r="Y1682">
        <f t="shared" si="1340"/>
        <v>15.755117193116277</v>
      </c>
      <c r="AB1682">
        <v>1675</v>
      </c>
      <c r="AC1682">
        <v>33.602766938284446</v>
      </c>
      <c r="AD1682">
        <v>16.657476844093942</v>
      </c>
      <c r="AF1682">
        <f t="shared" si="1341"/>
        <v>1</v>
      </c>
      <c r="AG1682">
        <f t="shared" si="1342"/>
        <v>0</v>
      </c>
      <c r="AH1682">
        <f t="shared" si="1343"/>
        <v>16.945290094190504</v>
      </c>
      <c r="AK1682">
        <v>1675</v>
      </c>
      <c r="AL1682">
        <v>15.208928970660512</v>
      </c>
      <c r="AM1682">
        <v>29.817364726695697</v>
      </c>
      <c r="AO1682">
        <f t="shared" si="1344"/>
        <v>0</v>
      </c>
      <c r="AP1682">
        <f t="shared" si="1345"/>
        <v>1</v>
      </c>
      <c r="AQ1682">
        <f t="shared" si="1346"/>
        <v>14.608435756035185</v>
      </c>
      <c r="AT1682">
        <v>1675</v>
      </c>
      <c r="AU1682">
        <v>20.067854200328334</v>
      </c>
      <c r="AV1682">
        <v>11.149731029161615</v>
      </c>
      <c r="AX1682">
        <f t="shared" si="1347"/>
        <v>1</v>
      </c>
      <c r="AY1682">
        <f t="shared" si="1348"/>
        <v>0</v>
      </c>
      <c r="AZ1682">
        <f t="shared" si="1349"/>
        <v>8.9181231711667195</v>
      </c>
      <c r="BC1682">
        <v>1675</v>
      </c>
      <c r="BD1682" t="e">
        <v>#N/A</v>
      </c>
      <c r="BE1682" t="e">
        <v>#N/A</v>
      </c>
      <c r="BG1682" t="e">
        <f t="shared" si="1350"/>
        <v>#N/A</v>
      </c>
      <c r="BH1682" t="e">
        <f t="shared" si="1351"/>
        <v>#N/A</v>
      </c>
      <c r="BI1682" t="e">
        <f t="shared" si="1352"/>
        <v>#N/A</v>
      </c>
      <c r="BL1682">
        <v>1675</v>
      </c>
      <c r="BM1682">
        <v>34.127710518031279</v>
      </c>
      <c r="BN1682">
        <v>20.733180363661546</v>
      </c>
      <c r="BP1682">
        <f t="shared" si="1353"/>
        <v>1</v>
      </c>
      <c r="BQ1682">
        <f t="shared" si="1354"/>
        <v>0</v>
      </c>
      <c r="BR1682">
        <f t="shared" si="1355"/>
        <v>13.394530154369733</v>
      </c>
      <c r="BU1682">
        <v>1675</v>
      </c>
      <c r="BV1682">
        <v>27.075829517238702</v>
      </c>
      <c r="BW1682">
        <v>31.370663147584622</v>
      </c>
      <c r="BY1682">
        <f t="shared" si="1356"/>
        <v>0</v>
      </c>
      <c r="BZ1682">
        <f t="shared" si="1357"/>
        <v>1</v>
      </c>
      <c r="CA1682">
        <f t="shared" si="1358"/>
        <v>4.29483363034592</v>
      </c>
      <c r="CD1682">
        <v>1675</v>
      </c>
      <c r="CE1682">
        <v>21.985255021590369</v>
      </c>
      <c r="CF1682">
        <v>9.4726174378486601</v>
      </c>
      <c r="CH1682">
        <f t="shared" si="1359"/>
        <v>1</v>
      </c>
      <c r="CI1682">
        <f t="shared" si="1360"/>
        <v>0</v>
      </c>
      <c r="CJ1682">
        <f t="shared" si="1361"/>
        <v>12.512637583741709</v>
      </c>
      <c r="CM1682">
        <v>1675</v>
      </c>
      <c r="CN1682">
        <v>22.706082302235451</v>
      </c>
      <c r="CO1682">
        <v>41.026894772632069</v>
      </c>
      <c r="CQ1682">
        <f t="shared" si="1362"/>
        <v>0</v>
      </c>
      <c r="CR1682">
        <f t="shared" si="1363"/>
        <v>1</v>
      </c>
      <c r="CS1682">
        <f t="shared" si="1364"/>
        <v>18.320812470396618</v>
      </c>
      <c r="CV1682">
        <v>1675</v>
      </c>
      <c r="CW1682">
        <v>27.150860929734996</v>
      </c>
      <c r="CX1682">
        <v>12.20642274433736</v>
      </c>
      <c r="CZ1682">
        <f t="shared" si="1365"/>
        <v>1</v>
      </c>
      <c r="DA1682">
        <f t="shared" si="1366"/>
        <v>0</v>
      </c>
      <c r="DB1682">
        <f t="shared" si="1367"/>
        <v>14.944438185397637</v>
      </c>
      <c r="DE1682">
        <v>1675</v>
      </c>
      <c r="DF1682">
        <v>23.266466446899372</v>
      </c>
      <c r="DG1682">
        <v>26.226843238596725</v>
      </c>
      <c r="DI1682">
        <f t="shared" si="1368"/>
        <v>0</v>
      </c>
      <c r="DJ1682">
        <f t="shared" si="1369"/>
        <v>1</v>
      </c>
      <c r="DK1682">
        <f t="shared" si="1370"/>
        <v>2.9603767916973531</v>
      </c>
      <c r="DN1682">
        <v>1675</v>
      </c>
      <c r="DO1682">
        <v>22.948725433903263</v>
      </c>
      <c r="DP1682">
        <v>29.448076878883263</v>
      </c>
      <c r="DR1682">
        <f t="shared" si="1371"/>
        <v>0</v>
      </c>
      <c r="DS1682">
        <f t="shared" si="1372"/>
        <v>1</v>
      </c>
      <c r="DT1682">
        <f t="shared" si="1373"/>
        <v>6.4993514449800003</v>
      </c>
      <c r="DW1682">
        <v>1675</v>
      </c>
      <c r="DX1682">
        <v>20.435666732539893</v>
      </c>
      <c r="DY1682">
        <v>20.642409407015663</v>
      </c>
      <c r="EA1682">
        <f t="shared" si="1374"/>
        <v>0</v>
      </c>
      <c r="EB1682">
        <f t="shared" si="1375"/>
        <v>1</v>
      </c>
      <c r="EC1682">
        <f t="shared" si="1376"/>
        <v>0.20674267447576966</v>
      </c>
      <c r="EF1682">
        <v>1675</v>
      </c>
      <c r="EG1682">
        <v>23.198006012639411</v>
      </c>
      <c r="EH1682">
        <v>15.891311383837403</v>
      </c>
      <c r="EJ1682">
        <f t="shared" si="1377"/>
        <v>1</v>
      </c>
      <c r="EK1682">
        <f t="shared" si="1378"/>
        <v>0</v>
      </c>
      <c r="EL1682">
        <f t="shared" si="1379"/>
        <v>7.306694628802008</v>
      </c>
      <c r="EO1682">
        <v>1675</v>
      </c>
      <c r="EP1682">
        <v>23.202052171120595</v>
      </c>
      <c r="EQ1682">
        <v>15.869385506146566</v>
      </c>
      <c r="ES1682">
        <f t="shared" si="1380"/>
        <v>1</v>
      </c>
      <c r="ET1682">
        <f t="shared" si="1381"/>
        <v>0</v>
      </c>
      <c r="EU1682">
        <f t="shared" si="1382"/>
        <v>7.3326666649740293</v>
      </c>
    </row>
    <row r="1683" spans="1:151" x14ac:dyDescent="0.25">
      <c r="A1683">
        <v>1676</v>
      </c>
      <c r="B1683">
        <v>9.3113107480651287</v>
      </c>
      <c r="C1683">
        <v>30.143520342051104</v>
      </c>
      <c r="E1683">
        <f t="shared" si="1332"/>
        <v>0</v>
      </c>
      <c r="F1683">
        <f t="shared" si="1334"/>
        <v>1</v>
      </c>
      <c r="G1683">
        <f t="shared" si="1333"/>
        <v>20.832209593985976</v>
      </c>
      <c r="J1683">
        <v>1676</v>
      </c>
      <c r="K1683">
        <v>35.529828958226361</v>
      </c>
      <c r="L1683">
        <v>32.144831147032541</v>
      </c>
      <c r="N1683">
        <f t="shared" si="1335"/>
        <v>1</v>
      </c>
      <c r="O1683">
        <f t="shared" si="1336"/>
        <v>0</v>
      </c>
      <c r="P1683">
        <f t="shared" si="1337"/>
        <v>3.3849978111938199</v>
      </c>
      <c r="S1683">
        <v>1676</v>
      </c>
      <c r="T1683">
        <v>26.560957256260522</v>
      </c>
      <c r="U1683">
        <v>25.744484670666957</v>
      </c>
      <c r="W1683">
        <f t="shared" si="1338"/>
        <v>1</v>
      </c>
      <c r="X1683">
        <f t="shared" si="1339"/>
        <v>0</v>
      </c>
      <c r="Y1683">
        <f t="shared" si="1340"/>
        <v>0.81647258559356573</v>
      </c>
      <c r="AB1683">
        <v>1676</v>
      </c>
      <c r="AC1683">
        <v>24.493517745935954</v>
      </c>
      <c r="AD1683">
        <v>18.835645202857886</v>
      </c>
      <c r="AF1683">
        <f t="shared" si="1341"/>
        <v>1</v>
      </c>
      <c r="AG1683">
        <f t="shared" si="1342"/>
        <v>0</v>
      </c>
      <c r="AH1683">
        <f t="shared" si="1343"/>
        <v>5.6578725430780672</v>
      </c>
      <c r="AK1683">
        <v>1676</v>
      </c>
      <c r="AL1683">
        <v>19.334920765820414</v>
      </c>
      <c r="AM1683">
        <v>33.157209272592063</v>
      </c>
      <c r="AO1683">
        <f t="shared" si="1344"/>
        <v>0</v>
      </c>
      <c r="AP1683">
        <f t="shared" si="1345"/>
        <v>1</v>
      </c>
      <c r="AQ1683">
        <f t="shared" si="1346"/>
        <v>13.822288506771649</v>
      </c>
      <c r="AT1683">
        <v>1676</v>
      </c>
      <c r="AU1683">
        <v>23.081485360682017</v>
      </c>
      <c r="AV1683">
        <v>21.675045218423396</v>
      </c>
      <c r="AX1683">
        <f t="shared" si="1347"/>
        <v>1</v>
      </c>
      <c r="AY1683">
        <f t="shared" si="1348"/>
        <v>0</v>
      </c>
      <c r="AZ1683">
        <f t="shared" si="1349"/>
        <v>1.4064401422586208</v>
      </c>
      <c r="BC1683">
        <v>1676</v>
      </c>
      <c r="BD1683" t="e">
        <v>#N/A</v>
      </c>
      <c r="BE1683" t="e">
        <v>#N/A</v>
      </c>
      <c r="BG1683" t="e">
        <f t="shared" si="1350"/>
        <v>#N/A</v>
      </c>
      <c r="BH1683" t="e">
        <f t="shared" si="1351"/>
        <v>#N/A</v>
      </c>
      <c r="BI1683" t="e">
        <f t="shared" si="1352"/>
        <v>#N/A</v>
      </c>
      <c r="BL1683">
        <v>1676</v>
      </c>
      <c r="BM1683">
        <v>36.466829270330201</v>
      </c>
      <c r="BN1683">
        <v>8.2369677126050451</v>
      </c>
      <c r="BP1683">
        <f t="shared" si="1353"/>
        <v>1</v>
      </c>
      <c r="BQ1683">
        <f t="shared" si="1354"/>
        <v>0</v>
      </c>
      <c r="BR1683">
        <f t="shared" si="1355"/>
        <v>28.229861557725158</v>
      </c>
      <c r="BU1683">
        <v>1676</v>
      </c>
      <c r="BV1683">
        <v>32.464838820128797</v>
      </c>
      <c r="BW1683">
        <v>23.143048974950247</v>
      </c>
      <c r="BY1683">
        <f t="shared" si="1356"/>
        <v>1</v>
      </c>
      <c r="BZ1683">
        <f t="shared" si="1357"/>
        <v>0</v>
      </c>
      <c r="CA1683">
        <f t="shared" si="1358"/>
        <v>9.3217898451785501</v>
      </c>
      <c r="CD1683">
        <v>1676</v>
      </c>
      <c r="CE1683">
        <v>29.807669646029176</v>
      </c>
      <c r="CF1683">
        <v>17.425301716391186</v>
      </c>
      <c r="CH1683">
        <f t="shared" si="1359"/>
        <v>1</v>
      </c>
      <c r="CI1683">
        <f t="shared" si="1360"/>
        <v>0</v>
      </c>
      <c r="CJ1683">
        <f t="shared" si="1361"/>
        <v>12.38236792963799</v>
      </c>
      <c r="CM1683">
        <v>1676</v>
      </c>
      <c r="CN1683">
        <v>20.842213847689383</v>
      </c>
      <c r="CO1683">
        <v>26.052996121759616</v>
      </c>
      <c r="CQ1683">
        <f t="shared" si="1362"/>
        <v>0</v>
      </c>
      <c r="CR1683">
        <f t="shared" si="1363"/>
        <v>1</v>
      </c>
      <c r="CS1683">
        <f t="shared" si="1364"/>
        <v>5.2107822740702332</v>
      </c>
      <c r="CV1683">
        <v>1676</v>
      </c>
      <c r="CW1683">
        <v>24.91524382902114</v>
      </c>
      <c r="CX1683">
        <v>19.23621594162806</v>
      </c>
      <c r="CZ1683">
        <f t="shared" si="1365"/>
        <v>1</v>
      </c>
      <c r="DA1683">
        <f t="shared" si="1366"/>
        <v>0</v>
      </c>
      <c r="DB1683">
        <f t="shared" si="1367"/>
        <v>5.6790278873930795</v>
      </c>
      <c r="DE1683">
        <v>1676</v>
      </c>
      <c r="DF1683">
        <v>22.438852848067786</v>
      </c>
      <c r="DG1683">
        <v>14.550785886539302</v>
      </c>
      <c r="DI1683">
        <f t="shared" si="1368"/>
        <v>1</v>
      </c>
      <c r="DJ1683">
        <f t="shared" si="1369"/>
        <v>0</v>
      </c>
      <c r="DK1683">
        <f t="shared" si="1370"/>
        <v>7.8880669615284837</v>
      </c>
      <c r="DN1683">
        <v>1676</v>
      </c>
      <c r="DO1683">
        <v>27.941862807643144</v>
      </c>
      <c r="DP1683">
        <v>24.343854989955446</v>
      </c>
      <c r="DR1683">
        <f t="shared" si="1371"/>
        <v>1</v>
      </c>
      <c r="DS1683">
        <f t="shared" si="1372"/>
        <v>0</v>
      </c>
      <c r="DT1683">
        <f t="shared" si="1373"/>
        <v>3.598007817687698</v>
      </c>
      <c r="DW1683">
        <v>1676</v>
      </c>
      <c r="DX1683">
        <v>12.023730295082425</v>
      </c>
      <c r="DY1683">
        <v>23.526872719770324</v>
      </c>
      <c r="EA1683">
        <f t="shared" si="1374"/>
        <v>0</v>
      </c>
      <c r="EB1683">
        <f t="shared" si="1375"/>
        <v>1</v>
      </c>
      <c r="EC1683">
        <f t="shared" si="1376"/>
        <v>11.503142424687899</v>
      </c>
      <c r="EF1683">
        <v>1676</v>
      </c>
      <c r="EG1683">
        <v>23.186195061419262</v>
      </c>
      <c r="EH1683">
        <v>14.425328683731069</v>
      </c>
      <c r="EJ1683">
        <f t="shared" si="1377"/>
        <v>1</v>
      </c>
      <c r="EK1683">
        <f t="shared" si="1378"/>
        <v>0</v>
      </c>
      <c r="EL1683">
        <f t="shared" si="1379"/>
        <v>8.7608663776881937</v>
      </c>
      <c r="EO1683">
        <v>1676</v>
      </c>
      <c r="EP1683">
        <v>19.620493900702783</v>
      </c>
      <c r="EQ1683">
        <v>22.380304184614818</v>
      </c>
      <c r="ES1683">
        <f t="shared" si="1380"/>
        <v>0</v>
      </c>
      <c r="ET1683">
        <f t="shared" si="1381"/>
        <v>1</v>
      </c>
      <c r="EU1683">
        <f t="shared" si="1382"/>
        <v>2.7598102839120351</v>
      </c>
    </row>
    <row r="1684" spans="1:151" x14ac:dyDescent="0.25">
      <c r="A1684">
        <v>1677</v>
      </c>
      <c r="B1684">
        <v>14.503019579543739</v>
      </c>
      <c r="C1684">
        <v>48.485595178587246</v>
      </c>
      <c r="E1684">
        <f t="shared" si="1332"/>
        <v>0</v>
      </c>
      <c r="F1684">
        <f t="shared" si="1334"/>
        <v>1</v>
      </c>
      <c r="G1684">
        <f t="shared" si="1333"/>
        <v>33.982575599043507</v>
      </c>
      <c r="J1684">
        <v>1677</v>
      </c>
      <c r="K1684">
        <v>25.553418160706798</v>
      </c>
      <c r="L1684">
        <v>13.68147904657495</v>
      </c>
      <c r="N1684">
        <f t="shared" si="1335"/>
        <v>1</v>
      </c>
      <c r="O1684">
        <f t="shared" si="1336"/>
        <v>0</v>
      </c>
      <c r="P1684">
        <f t="shared" si="1337"/>
        <v>11.871939114131848</v>
      </c>
      <c r="S1684">
        <v>1677</v>
      </c>
      <c r="T1684">
        <v>18.519242140099855</v>
      </c>
      <c r="U1684">
        <v>15.59988208643723</v>
      </c>
      <c r="W1684">
        <f t="shared" si="1338"/>
        <v>1</v>
      </c>
      <c r="X1684">
        <f t="shared" si="1339"/>
        <v>0</v>
      </c>
      <c r="Y1684">
        <f t="shared" si="1340"/>
        <v>2.9193600536626256</v>
      </c>
      <c r="AB1684">
        <v>1677</v>
      </c>
      <c r="AC1684">
        <v>28.660639793983737</v>
      </c>
      <c r="AD1684">
        <v>17.975666937844551</v>
      </c>
      <c r="AF1684">
        <f t="shared" si="1341"/>
        <v>1</v>
      </c>
      <c r="AG1684">
        <f t="shared" si="1342"/>
        <v>0</v>
      </c>
      <c r="AH1684">
        <f t="shared" si="1343"/>
        <v>10.684972856139186</v>
      </c>
      <c r="AK1684">
        <v>1677</v>
      </c>
      <c r="AL1684">
        <v>20.168569832136534</v>
      </c>
      <c r="AM1684">
        <v>29.472952394549612</v>
      </c>
      <c r="AO1684">
        <f t="shared" si="1344"/>
        <v>0</v>
      </c>
      <c r="AP1684">
        <f t="shared" si="1345"/>
        <v>1</v>
      </c>
      <c r="AQ1684">
        <f t="shared" si="1346"/>
        <v>9.3043825624130783</v>
      </c>
      <c r="AT1684">
        <v>1677</v>
      </c>
      <c r="AU1684">
        <v>18.105223606181269</v>
      </c>
      <c r="AV1684">
        <v>22.82443108014424</v>
      </c>
      <c r="AX1684">
        <f t="shared" si="1347"/>
        <v>0</v>
      </c>
      <c r="AY1684">
        <f t="shared" si="1348"/>
        <v>1</v>
      </c>
      <c r="AZ1684">
        <f t="shared" si="1349"/>
        <v>4.719207473962971</v>
      </c>
      <c r="BC1684">
        <v>1677</v>
      </c>
      <c r="BD1684" t="e">
        <v>#N/A</v>
      </c>
      <c r="BE1684" t="e">
        <v>#N/A</v>
      </c>
      <c r="BG1684" t="e">
        <f t="shared" si="1350"/>
        <v>#N/A</v>
      </c>
      <c r="BH1684" t="e">
        <f t="shared" si="1351"/>
        <v>#N/A</v>
      </c>
      <c r="BI1684" t="e">
        <f t="shared" si="1352"/>
        <v>#N/A</v>
      </c>
      <c r="BL1684">
        <v>1677</v>
      </c>
      <c r="BM1684">
        <v>26.302765866917344</v>
      </c>
      <c r="BN1684">
        <v>10.24223206537776</v>
      </c>
      <c r="BP1684">
        <f t="shared" si="1353"/>
        <v>1</v>
      </c>
      <c r="BQ1684">
        <f t="shared" si="1354"/>
        <v>0</v>
      </c>
      <c r="BR1684">
        <f t="shared" si="1355"/>
        <v>16.060533801539584</v>
      </c>
      <c r="BU1684">
        <v>1677</v>
      </c>
      <c r="BV1684">
        <v>23.675602200687479</v>
      </c>
      <c r="BW1684">
        <v>18.52612011190487</v>
      </c>
      <c r="BY1684">
        <f t="shared" si="1356"/>
        <v>1</v>
      </c>
      <c r="BZ1684">
        <f t="shared" si="1357"/>
        <v>0</v>
      </c>
      <c r="CA1684">
        <f t="shared" si="1358"/>
        <v>5.1494820887826087</v>
      </c>
      <c r="CD1684">
        <v>1677</v>
      </c>
      <c r="CE1684">
        <v>20.275759231929783</v>
      </c>
      <c r="CF1684">
        <v>30.847994052275236</v>
      </c>
      <c r="CH1684">
        <f t="shared" si="1359"/>
        <v>0</v>
      </c>
      <c r="CI1684">
        <f t="shared" si="1360"/>
        <v>1</v>
      </c>
      <c r="CJ1684">
        <f t="shared" si="1361"/>
        <v>10.572234820345454</v>
      </c>
      <c r="CM1684">
        <v>1677</v>
      </c>
      <c r="CN1684">
        <v>24.787737034677949</v>
      </c>
      <c r="CO1684">
        <v>24.433227327227094</v>
      </c>
      <c r="CQ1684">
        <f t="shared" si="1362"/>
        <v>1</v>
      </c>
      <c r="CR1684">
        <f t="shared" si="1363"/>
        <v>0</v>
      </c>
      <c r="CS1684">
        <f t="shared" si="1364"/>
        <v>0.35450970745085542</v>
      </c>
      <c r="CV1684">
        <v>1677</v>
      </c>
      <c r="CW1684">
        <v>25.17673841021444</v>
      </c>
      <c r="CX1684">
        <v>13.412840391750951</v>
      </c>
      <c r="CZ1684">
        <f t="shared" si="1365"/>
        <v>1</v>
      </c>
      <c r="DA1684">
        <f t="shared" si="1366"/>
        <v>0</v>
      </c>
      <c r="DB1684">
        <f t="shared" si="1367"/>
        <v>11.76389801846349</v>
      </c>
      <c r="DE1684">
        <v>1677</v>
      </c>
      <c r="DF1684">
        <v>19.547692615322426</v>
      </c>
      <c r="DG1684">
        <v>17.4595981076451</v>
      </c>
      <c r="DI1684">
        <f t="shared" si="1368"/>
        <v>1</v>
      </c>
      <c r="DJ1684">
        <f t="shared" si="1369"/>
        <v>0</v>
      </c>
      <c r="DK1684">
        <f t="shared" si="1370"/>
        <v>2.0880945076773259</v>
      </c>
      <c r="DN1684">
        <v>1677</v>
      </c>
      <c r="DO1684">
        <v>23.148624540615852</v>
      </c>
      <c r="DP1684">
        <v>19.212031432415149</v>
      </c>
      <c r="DR1684">
        <f t="shared" si="1371"/>
        <v>1</v>
      </c>
      <c r="DS1684">
        <f t="shared" si="1372"/>
        <v>0</v>
      </c>
      <c r="DT1684">
        <f t="shared" si="1373"/>
        <v>3.9365931082007037</v>
      </c>
      <c r="DW1684">
        <v>1677</v>
      </c>
      <c r="DX1684">
        <v>27.805009344395913</v>
      </c>
      <c r="DY1684">
        <v>16.696285671369903</v>
      </c>
      <c r="EA1684">
        <f t="shared" si="1374"/>
        <v>1</v>
      </c>
      <c r="EB1684">
        <f t="shared" si="1375"/>
        <v>0</v>
      </c>
      <c r="EC1684">
        <f t="shared" si="1376"/>
        <v>11.108723673026009</v>
      </c>
      <c r="EF1684">
        <v>1677</v>
      </c>
      <c r="EG1684">
        <v>17.902476384398934</v>
      </c>
      <c r="EH1684">
        <v>13.380351863994202</v>
      </c>
      <c r="EJ1684">
        <f t="shared" si="1377"/>
        <v>1</v>
      </c>
      <c r="EK1684">
        <f t="shared" si="1378"/>
        <v>0</v>
      </c>
      <c r="EL1684">
        <f t="shared" si="1379"/>
        <v>4.5221245204047325</v>
      </c>
      <c r="EO1684">
        <v>1677</v>
      </c>
      <c r="EP1684">
        <v>15.992899066040909</v>
      </c>
      <c r="EQ1684">
        <v>37.578329931825131</v>
      </c>
      <c r="ES1684">
        <f t="shared" si="1380"/>
        <v>0</v>
      </c>
      <c r="ET1684">
        <f t="shared" si="1381"/>
        <v>1</v>
      </c>
      <c r="EU1684">
        <f t="shared" si="1382"/>
        <v>21.585430865784222</v>
      </c>
    </row>
    <row r="1685" spans="1:151" x14ac:dyDescent="0.25">
      <c r="A1685">
        <v>1678</v>
      </c>
      <c r="B1685">
        <v>10.71469593979209</v>
      </c>
      <c r="C1685">
        <v>-3.0666045342687909E-2</v>
      </c>
      <c r="E1685">
        <f t="shared" si="1332"/>
        <v>1</v>
      </c>
      <c r="F1685">
        <f t="shared" si="1334"/>
        <v>0</v>
      </c>
      <c r="G1685">
        <f t="shared" si="1333"/>
        <v>10.745361985134778</v>
      </c>
      <c r="J1685">
        <v>1678</v>
      </c>
      <c r="K1685">
        <v>19.660444445736648</v>
      </c>
      <c r="L1685">
        <v>27.735122691253807</v>
      </c>
      <c r="N1685">
        <f t="shared" si="1335"/>
        <v>0</v>
      </c>
      <c r="O1685">
        <f t="shared" si="1336"/>
        <v>1</v>
      </c>
      <c r="P1685">
        <f t="shared" si="1337"/>
        <v>8.0746782455171591</v>
      </c>
      <c r="S1685">
        <v>1678</v>
      </c>
      <c r="T1685">
        <v>19.484342044367544</v>
      </c>
      <c r="U1685">
        <v>30.567295208927781</v>
      </c>
      <c r="W1685">
        <f t="shared" si="1338"/>
        <v>0</v>
      </c>
      <c r="X1685">
        <f t="shared" si="1339"/>
        <v>1</v>
      </c>
      <c r="Y1685">
        <f t="shared" si="1340"/>
        <v>11.082953164560237</v>
      </c>
      <c r="AB1685">
        <v>1678</v>
      </c>
      <c r="AC1685">
        <v>16.275681792615131</v>
      </c>
      <c r="AD1685">
        <v>16.812745822063583</v>
      </c>
      <c r="AF1685">
        <f t="shared" si="1341"/>
        <v>0</v>
      </c>
      <c r="AG1685">
        <f t="shared" si="1342"/>
        <v>1</v>
      </c>
      <c r="AH1685">
        <f t="shared" si="1343"/>
        <v>0.53706402944845166</v>
      </c>
      <c r="AK1685">
        <v>1678</v>
      </c>
      <c r="AL1685">
        <v>23.154842968918658</v>
      </c>
      <c r="AM1685">
        <v>9.510541696316043</v>
      </c>
      <c r="AO1685">
        <f t="shared" si="1344"/>
        <v>1</v>
      </c>
      <c r="AP1685">
        <f t="shared" si="1345"/>
        <v>0</v>
      </c>
      <c r="AQ1685">
        <f t="shared" si="1346"/>
        <v>13.644301272602615</v>
      </c>
      <c r="AT1685">
        <v>1678</v>
      </c>
      <c r="AU1685">
        <v>19.801470169476389</v>
      </c>
      <c r="AV1685">
        <v>29.481263370846985</v>
      </c>
      <c r="AX1685">
        <f t="shared" si="1347"/>
        <v>0</v>
      </c>
      <c r="AY1685">
        <f t="shared" si="1348"/>
        <v>1</v>
      </c>
      <c r="AZ1685">
        <f t="shared" si="1349"/>
        <v>9.6797932013705967</v>
      </c>
      <c r="BC1685">
        <v>1678</v>
      </c>
      <c r="BD1685" t="e">
        <v>#N/A</v>
      </c>
      <c r="BE1685" t="e">
        <v>#N/A</v>
      </c>
      <c r="BG1685" t="e">
        <f t="shared" si="1350"/>
        <v>#N/A</v>
      </c>
      <c r="BH1685" t="e">
        <f t="shared" si="1351"/>
        <v>#N/A</v>
      </c>
      <c r="BI1685" t="e">
        <f t="shared" si="1352"/>
        <v>#N/A</v>
      </c>
      <c r="BL1685">
        <v>1678</v>
      </c>
      <c r="BM1685">
        <v>28.46337829050524</v>
      </c>
      <c r="BN1685">
        <v>9.3299577865380972</v>
      </c>
      <c r="BP1685">
        <f t="shared" si="1353"/>
        <v>1</v>
      </c>
      <c r="BQ1685">
        <f t="shared" si="1354"/>
        <v>0</v>
      </c>
      <c r="BR1685">
        <f t="shared" si="1355"/>
        <v>19.133420503967145</v>
      </c>
      <c r="BU1685">
        <v>1678</v>
      </c>
      <c r="BV1685">
        <v>19.386132435698659</v>
      </c>
      <c r="BW1685">
        <v>22.791757933862257</v>
      </c>
      <c r="BY1685">
        <f t="shared" si="1356"/>
        <v>0</v>
      </c>
      <c r="BZ1685">
        <f t="shared" si="1357"/>
        <v>1</v>
      </c>
      <c r="CA1685">
        <f t="shared" si="1358"/>
        <v>3.4056254981635981</v>
      </c>
      <c r="CD1685">
        <v>1678</v>
      </c>
      <c r="CE1685">
        <v>23.740211395705892</v>
      </c>
      <c r="CF1685">
        <v>20.215973497912309</v>
      </c>
      <c r="CH1685">
        <f t="shared" si="1359"/>
        <v>1</v>
      </c>
      <c r="CI1685">
        <f t="shared" si="1360"/>
        <v>0</v>
      </c>
      <c r="CJ1685">
        <f t="shared" si="1361"/>
        <v>3.5242378977935829</v>
      </c>
      <c r="CM1685">
        <v>1678</v>
      </c>
      <c r="CN1685">
        <v>19.931635502146513</v>
      </c>
      <c r="CO1685">
        <v>23.931605857463328</v>
      </c>
      <c r="CQ1685">
        <f t="shared" si="1362"/>
        <v>0</v>
      </c>
      <c r="CR1685">
        <f t="shared" si="1363"/>
        <v>1</v>
      </c>
      <c r="CS1685">
        <f t="shared" si="1364"/>
        <v>3.9999703553168153</v>
      </c>
      <c r="CV1685">
        <v>1678</v>
      </c>
      <c r="CW1685">
        <v>24.345959498949359</v>
      </c>
      <c r="CX1685">
        <v>18.463241917783719</v>
      </c>
      <c r="CZ1685">
        <f t="shared" si="1365"/>
        <v>1</v>
      </c>
      <c r="DA1685">
        <f t="shared" si="1366"/>
        <v>0</v>
      </c>
      <c r="DB1685">
        <f t="shared" si="1367"/>
        <v>5.8827175811656396</v>
      </c>
      <c r="DE1685">
        <v>1678</v>
      </c>
      <c r="DF1685">
        <v>16.885192142265474</v>
      </c>
      <c r="DG1685">
        <v>13.960041811251649</v>
      </c>
      <c r="DI1685">
        <f t="shared" si="1368"/>
        <v>1</v>
      </c>
      <c r="DJ1685">
        <f t="shared" si="1369"/>
        <v>0</v>
      </c>
      <c r="DK1685">
        <f t="shared" si="1370"/>
        <v>2.9251503310138247</v>
      </c>
      <c r="DN1685">
        <v>1678</v>
      </c>
      <c r="DO1685">
        <v>23.487860652313444</v>
      </c>
      <c r="DP1685">
        <v>21.265817984438701</v>
      </c>
      <c r="DR1685">
        <f t="shared" si="1371"/>
        <v>1</v>
      </c>
      <c r="DS1685">
        <f t="shared" si="1372"/>
        <v>0</v>
      </c>
      <c r="DT1685">
        <f t="shared" si="1373"/>
        <v>2.2220426678747422</v>
      </c>
      <c r="DW1685">
        <v>1678</v>
      </c>
      <c r="DX1685">
        <v>17.199948488052975</v>
      </c>
      <c r="DY1685">
        <v>18.555773800804225</v>
      </c>
      <c r="EA1685">
        <f t="shared" si="1374"/>
        <v>0</v>
      </c>
      <c r="EB1685">
        <f t="shared" si="1375"/>
        <v>1</v>
      </c>
      <c r="EC1685">
        <f t="shared" si="1376"/>
        <v>1.3558253127512501</v>
      </c>
      <c r="EF1685">
        <v>1678</v>
      </c>
      <c r="EG1685">
        <v>20.454890156643497</v>
      </c>
      <c r="EH1685">
        <v>14.183114473744606</v>
      </c>
      <c r="EJ1685">
        <f t="shared" si="1377"/>
        <v>1</v>
      </c>
      <c r="EK1685">
        <f t="shared" si="1378"/>
        <v>0</v>
      </c>
      <c r="EL1685">
        <f t="shared" si="1379"/>
        <v>6.2717756828988911</v>
      </c>
      <c r="EO1685">
        <v>1678</v>
      </c>
      <c r="EP1685">
        <v>21.570438057429456</v>
      </c>
      <c r="EQ1685">
        <v>34.344148798261408</v>
      </c>
      <c r="ES1685">
        <f t="shared" si="1380"/>
        <v>0</v>
      </c>
      <c r="ET1685">
        <f t="shared" si="1381"/>
        <v>1</v>
      </c>
      <c r="EU1685">
        <f t="shared" si="1382"/>
        <v>12.773710740831952</v>
      </c>
    </row>
    <row r="1686" spans="1:151" x14ac:dyDescent="0.25">
      <c r="A1686">
        <v>1679</v>
      </c>
      <c r="B1686">
        <v>8.2486617522478358</v>
      </c>
      <c r="C1686">
        <v>31.724875972782854</v>
      </c>
      <c r="E1686">
        <f t="shared" si="1332"/>
        <v>0</v>
      </c>
      <c r="F1686">
        <f t="shared" si="1334"/>
        <v>1</v>
      </c>
      <c r="G1686">
        <f t="shared" si="1333"/>
        <v>23.47621422053502</v>
      </c>
      <c r="J1686">
        <v>1679</v>
      </c>
      <c r="K1686">
        <v>26.978978367112145</v>
      </c>
      <c r="L1686">
        <v>23.313902867372711</v>
      </c>
      <c r="N1686">
        <f t="shared" si="1335"/>
        <v>1</v>
      </c>
      <c r="O1686">
        <f t="shared" si="1336"/>
        <v>0</v>
      </c>
      <c r="P1686">
        <f t="shared" si="1337"/>
        <v>3.6650754997394337</v>
      </c>
      <c r="S1686">
        <v>1679</v>
      </c>
      <c r="T1686">
        <v>26.866037141567059</v>
      </c>
      <c r="U1686">
        <v>19.503754302283792</v>
      </c>
      <c r="W1686">
        <f t="shared" si="1338"/>
        <v>1</v>
      </c>
      <c r="X1686">
        <f t="shared" si="1339"/>
        <v>0</v>
      </c>
      <c r="Y1686">
        <f t="shared" si="1340"/>
        <v>7.3622828392832673</v>
      </c>
      <c r="AB1686">
        <v>1679</v>
      </c>
      <c r="AC1686">
        <v>29.572802424254874</v>
      </c>
      <c r="AD1686">
        <v>18.007259505052481</v>
      </c>
      <c r="AF1686">
        <f t="shared" si="1341"/>
        <v>1</v>
      </c>
      <c r="AG1686">
        <f t="shared" si="1342"/>
        <v>0</v>
      </c>
      <c r="AH1686">
        <f t="shared" si="1343"/>
        <v>11.565542919202393</v>
      </c>
      <c r="AK1686">
        <v>1679</v>
      </c>
      <c r="AL1686">
        <v>20.637130494438384</v>
      </c>
      <c r="AM1686">
        <v>46.717540992951299</v>
      </c>
      <c r="AO1686">
        <f t="shared" si="1344"/>
        <v>0</v>
      </c>
      <c r="AP1686">
        <f t="shared" si="1345"/>
        <v>1</v>
      </c>
      <c r="AQ1686">
        <f t="shared" si="1346"/>
        <v>26.080410498512915</v>
      </c>
      <c r="AT1686">
        <v>1679</v>
      </c>
      <c r="AU1686">
        <v>19.454731234175998</v>
      </c>
      <c r="AV1686">
        <v>24.200120693023415</v>
      </c>
      <c r="AX1686">
        <f t="shared" si="1347"/>
        <v>0</v>
      </c>
      <c r="AY1686">
        <f t="shared" si="1348"/>
        <v>1</v>
      </c>
      <c r="AZ1686">
        <f t="shared" si="1349"/>
        <v>4.7453894588474164</v>
      </c>
      <c r="BC1686">
        <v>1679</v>
      </c>
      <c r="BD1686" t="e">
        <v>#N/A</v>
      </c>
      <c r="BE1686" t="e">
        <v>#N/A</v>
      </c>
      <c r="BG1686" t="e">
        <f t="shared" si="1350"/>
        <v>#N/A</v>
      </c>
      <c r="BH1686" t="e">
        <f t="shared" si="1351"/>
        <v>#N/A</v>
      </c>
      <c r="BI1686" t="e">
        <f t="shared" si="1352"/>
        <v>#N/A</v>
      </c>
      <c r="BL1686">
        <v>1679</v>
      </c>
      <c r="BM1686">
        <v>29.301058384881927</v>
      </c>
      <c r="BN1686">
        <v>8.7608148484007682</v>
      </c>
      <c r="BP1686">
        <f t="shared" si="1353"/>
        <v>1</v>
      </c>
      <c r="BQ1686">
        <f t="shared" si="1354"/>
        <v>0</v>
      </c>
      <c r="BR1686">
        <f t="shared" si="1355"/>
        <v>20.540243536481157</v>
      </c>
      <c r="BU1686">
        <v>1679</v>
      </c>
      <c r="BV1686">
        <v>20.937612829085957</v>
      </c>
      <c r="BW1686">
        <v>23.082863133510354</v>
      </c>
      <c r="BY1686">
        <f t="shared" si="1356"/>
        <v>0</v>
      </c>
      <c r="BZ1686">
        <f t="shared" si="1357"/>
        <v>1</v>
      </c>
      <c r="CA1686">
        <f t="shared" si="1358"/>
        <v>2.1452503044243976</v>
      </c>
      <c r="CD1686">
        <v>1679</v>
      </c>
      <c r="CE1686">
        <v>33.115105388421227</v>
      </c>
      <c r="CF1686">
        <v>13.738538083020678</v>
      </c>
      <c r="CH1686">
        <f t="shared" si="1359"/>
        <v>1</v>
      </c>
      <c r="CI1686">
        <f t="shared" si="1360"/>
        <v>0</v>
      </c>
      <c r="CJ1686">
        <f t="shared" si="1361"/>
        <v>19.376567305400549</v>
      </c>
      <c r="CM1686">
        <v>1679</v>
      </c>
      <c r="CN1686">
        <v>22.512879558304089</v>
      </c>
      <c r="CO1686">
        <v>24.408431381757339</v>
      </c>
      <c r="CQ1686">
        <f t="shared" si="1362"/>
        <v>0</v>
      </c>
      <c r="CR1686">
        <f t="shared" si="1363"/>
        <v>1</v>
      </c>
      <c r="CS1686">
        <f t="shared" si="1364"/>
        <v>1.8955518234532498</v>
      </c>
      <c r="CV1686">
        <v>1679</v>
      </c>
      <c r="CW1686">
        <v>27.710369498439757</v>
      </c>
      <c r="CX1686">
        <v>22.122828414918178</v>
      </c>
      <c r="CZ1686">
        <f t="shared" si="1365"/>
        <v>1</v>
      </c>
      <c r="DA1686">
        <f t="shared" si="1366"/>
        <v>0</v>
      </c>
      <c r="DB1686">
        <f t="shared" si="1367"/>
        <v>5.5875410835215789</v>
      </c>
      <c r="DE1686">
        <v>1679</v>
      </c>
      <c r="DF1686">
        <v>23.765016982032449</v>
      </c>
      <c r="DG1686">
        <v>10.396190560483234</v>
      </c>
      <c r="DI1686">
        <f t="shared" si="1368"/>
        <v>1</v>
      </c>
      <c r="DJ1686">
        <f t="shared" si="1369"/>
        <v>0</v>
      </c>
      <c r="DK1686">
        <f t="shared" si="1370"/>
        <v>13.368826421549215</v>
      </c>
      <c r="DN1686">
        <v>1679</v>
      </c>
      <c r="DO1686">
        <v>22.552943325240722</v>
      </c>
      <c r="DP1686">
        <v>13.967925504561508</v>
      </c>
      <c r="DR1686">
        <f t="shared" si="1371"/>
        <v>1</v>
      </c>
      <c r="DS1686">
        <f t="shared" si="1372"/>
        <v>0</v>
      </c>
      <c r="DT1686">
        <f t="shared" si="1373"/>
        <v>8.585017820679214</v>
      </c>
      <c r="DW1686">
        <v>1679</v>
      </c>
      <c r="DX1686">
        <v>17.564895386339337</v>
      </c>
      <c r="DY1686">
        <v>19.163727292775473</v>
      </c>
      <c r="EA1686">
        <f t="shared" si="1374"/>
        <v>0</v>
      </c>
      <c r="EB1686">
        <f t="shared" si="1375"/>
        <v>1</v>
      </c>
      <c r="EC1686">
        <f t="shared" si="1376"/>
        <v>1.5988319064361356</v>
      </c>
      <c r="EF1686">
        <v>1679</v>
      </c>
      <c r="EG1686">
        <v>15.584433905164444</v>
      </c>
      <c r="EH1686">
        <v>9.7232815160365291</v>
      </c>
      <c r="EJ1686">
        <f t="shared" si="1377"/>
        <v>1</v>
      </c>
      <c r="EK1686">
        <f t="shared" si="1378"/>
        <v>0</v>
      </c>
      <c r="EL1686">
        <f t="shared" si="1379"/>
        <v>5.8611523891279145</v>
      </c>
      <c r="EO1686">
        <v>1679</v>
      </c>
      <c r="EP1686">
        <v>20.364843495676663</v>
      </c>
      <c r="EQ1686">
        <v>19.105277746243488</v>
      </c>
      <c r="ES1686">
        <f t="shared" si="1380"/>
        <v>1</v>
      </c>
      <c r="ET1686">
        <f t="shared" si="1381"/>
        <v>0</v>
      </c>
      <c r="EU1686">
        <f t="shared" si="1382"/>
        <v>1.2595657494331753</v>
      </c>
    </row>
    <row r="1687" spans="1:151" x14ac:dyDescent="0.25">
      <c r="A1687">
        <v>1680</v>
      </c>
      <c r="B1687">
        <v>14.539451431680721</v>
      </c>
      <c r="C1687">
        <v>21.98272423325151</v>
      </c>
      <c r="E1687">
        <f t="shared" si="1332"/>
        <v>0</v>
      </c>
      <c r="F1687">
        <f t="shared" si="1334"/>
        <v>1</v>
      </c>
      <c r="G1687">
        <f t="shared" si="1333"/>
        <v>7.4432728015707887</v>
      </c>
      <c r="J1687">
        <v>1680</v>
      </c>
      <c r="K1687">
        <v>16.991015639468504</v>
      </c>
      <c r="L1687">
        <v>23.780650704102143</v>
      </c>
      <c r="N1687">
        <f t="shared" si="1335"/>
        <v>0</v>
      </c>
      <c r="O1687">
        <f t="shared" si="1336"/>
        <v>1</v>
      </c>
      <c r="P1687">
        <f t="shared" si="1337"/>
        <v>6.7896350646336394</v>
      </c>
      <c r="S1687">
        <v>1680</v>
      </c>
      <c r="T1687">
        <v>17.433526286091986</v>
      </c>
      <c r="U1687">
        <v>21.560821455969329</v>
      </c>
      <c r="W1687">
        <f t="shared" si="1338"/>
        <v>0</v>
      </c>
      <c r="X1687">
        <f t="shared" si="1339"/>
        <v>1</v>
      </c>
      <c r="Y1687">
        <f t="shared" si="1340"/>
        <v>4.1272951698773426</v>
      </c>
      <c r="AB1687">
        <v>1680</v>
      </c>
      <c r="AC1687">
        <v>22.674435313324611</v>
      </c>
      <c r="AD1687">
        <v>17.107499110010053</v>
      </c>
      <c r="AF1687">
        <f t="shared" si="1341"/>
        <v>1</v>
      </c>
      <c r="AG1687">
        <f t="shared" si="1342"/>
        <v>0</v>
      </c>
      <c r="AH1687">
        <f t="shared" si="1343"/>
        <v>5.5669362033145582</v>
      </c>
      <c r="AK1687">
        <v>1680</v>
      </c>
      <c r="AL1687">
        <v>21.44252361663893</v>
      </c>
      <c r="AM1687">
        <v>34.248873256203488</v>
      </c>
      <c r="AO1687">
        <f t="shared" si="1344"/>
        <v>0</v>
      </c>
      <c r="AP1687">
        <f t="shared" si="1345"/>
        <v>1</v>
      </c>
      <c r="AQ1687">
        <f t="shared" si="1346"/>
        <v>12.806349639564559</v>
      </c>
      <c r="AT1687">
        <v>1680</v>
      </c>
      <c r="AU1687">
        <v>15.027178560968499</v>
      </c>
      <c r="AV1687">
        <v>26.122271837682216</v>
      </c>
      <c r="AX1687">
        <f t="shared" si="1347"/>
        <v>0</v>
      </c>
      <c r="AY1687">
        <f t="shared" si="1348"/>
        <v>1</v>
      </c>
      <c r="AZ1687">
        <f t="shared" si="1349"/>
        <v>11.095093276713717</v>
      </c>
      <c r="BC1687">
        <v>1680</v>
      </c>
      <c r="BD1687" t="e">
        <v>#N/A</v>
      </c>
      <c r="BE1687" t="e">
        <v>#N/A</v>
      </c>
      <c r="BG1687" t="e">
        <f t="shared" si="1350"/>
        <v>#N/A</v>
      </c>
      <c r="BH1687" t="e">
        <f t="shared" si="1351"/>
        <v>#N/A</v>
      </c>
      <c r="BI1687" t="e">
        <f t="shared" si="1352"/>
        <v>#N/A</v>
      </c>
      <c r="BL1687">
        <v>1680</v>
      </c>
      <c r="BM1687">
        <v>24.450170199289023</v>
      </c>
      <c r="BN1687">
        <v>8.6139804792977124</v>
      </c>
      <c r="BP1687">
        <f t="shared" si="1353"/>
        <v>1</v>
      </c>
      <c r="BQ1687">
        <f t="shared" si="1354"/>
        <v>0</v>
      </c>
      <c r="BR1687">
        <f t="shared" si="1355"/>
        <v>15.83618971999131</v>
      </c>
      <c r="BU1687">
        <v>1680</v>
      </c>
      <c r="BV1687">
        <v>25.876320893871231</v>
      </c>
      <c r="BW1687">
        <v>13.605404298017554</v>
      </c>
      <c r="BY1687">
        <f t="shared" si="1356"/>
        <v>1</v>
      </c>
      <c r="BZ1687">
        <f t="shared" si="1357"/>
        <v>0</v>
      </c>
      <c r="CA1687">
        <f t="shared" si="1358"/>
        <v>12.270916595853677</v>
      </c>
      <c r="CD1687">
        <v>1680</v>
      </c>
      <c r="CE1687">
        <v>8.4095461715772739</v>
      </c>
      <c r="CF1687">
        <v>21.777916160316916</v>
      </c>
      <c r="CH1687">
        <f t="shared" si="1359"/>
        <v>0</v>
      </c>
      <c r="CI1687">
        <f t="shared" si="1360"/>
        <v>1</v>
      </c>
      <c r="CJ1687">
        <f t="shared" si="1361"/>
        <v>13.368369988739643</v>
      </c>
      <c r="CM1687">
        <v>1680</v>
      </c>
      <c r="CN1687">
        <v>19.654080400973296</v>
      </c>
      <c r="CO1687">
        <v>13.506349732401491</v>
      </c>
      <c r="CQ1687">
        <f t="shared" si="1362"/>
        <v>1</v>
      </c>
      <c r="CR1687">
        <f t="shared" si="1363"/>
        <v>0</v>
      </c>
      <c r="CS1687">
        <f t="shared" si="1364"/>
        <v>6.1477306685718052</v>
      </c>
      <c r="CV1687">
        <v>1680</v>
      </c>
      <c r="CW1687">
        <v>26.993927569019064</v>
      </c>
      <c r="CX1687">
        <v>20.909103742175169</v>
      </c>
      <c r="CZ1687">
        <f t="shared" si="1365"/>
        <v>1</v>
      </c>
      <c r="DA1687">
        <f t="shared" si="1366"/>
        <v>0</v>
      </c>
      <c r="DB1687">
        <f t="shared" si="1367"/>
        <v>6.0848238268438948</v>
      </c>
      <c r="DE1687">
        <v>1680</v>
      </c>
      <c r="DF1687">
        <v>19.606484918371031</v>
      </c>
      <c r="DG1687">
        <v>25.516517522598335</v>
      </c>
      <c r="DI1687">
        <f t="shared" si="1368"/>
        <v>0</v>
      </c>
      <c r="DJ1687">
        <f t="shared" si="1369"/>
        <v>1</v>
      </c>
      <c r="DK1687">
        <f t="shared" si="1370"/>
        <v>5.9100326042273039</v>
      </c>
      <c r="DN1687">
        <v>1680</v>
      </c>
      <c r="DO1687">
        <v>28.295200662732626</v>
      </c>
      <c r="DP1687">
        <v>17.189033168856731</v>
      </c>
      <c r="DR1687">
        <f t="shared" si="1371"/>
        <v>1</v>
      </c>
      <c r="DS1687">
        <f t="shared" si="1372"/>
        <v>0</v>
      </c>
      <c r="DT1687">
        <f t="shared" si="1373"/>
        <v>11.106167493875894</v>
      </c>
      <c r="DW1687">
        <v>1680</v>
      </c>
      <c r="DX1687">
        <v>14.711544429792305</v>
      </c>
      <c r="DY1687">
        <v>23.618953432213445</v>
      </c>
      <c r="EA1687">
        <f t="shared" si="1374"/>
        <v>0</v>
      </c>
      <c r="EB1687">
        <f t="shared" si="1375"/>
        <v>1</v>
      </c>
      <c r="EC1687">
        <f t="shared" si="1376"/>
        <v>8.9074090024211401</v>
      </c>
      <c r="EF1687">
        <v>1680</v>
      </c>
      <c r="EG1687">
        <v>23.441351719469992</v>
      </c>
      <c r="EH1687">
        <v>17.451468252824224</v>
      </c>
      <c r="EJ1687">
        <f t="shared" si="1377"/>
        <v>1</v>
      </c>
      <c r="EK1687">
        <f t="shared" si="1378"/>
        <v>0</v>
      </c>
      <c r="EL1687">
        <f t="shared" si="1379"/>
        <v>5.9898834666457681</v>
      </c>
      <c r="EO1687">
        <v>1680</v>
      </c>
      <c r="EP1687">
        <v>25.1464749303871</v>
      </c>
      <c r="EQ1687">
        <v>29.500982784774781</v>
      </c>
      <c r="ES1687">
        <f t="shared" si="1380"/>
        <v>0</v>
      </c>
      <c r="ET1687">
        <f t="shared" si="1381"/>
        <v>1</v>
      </c>
      <c r="EU1687">
        <f t="shared" si="1382"/>
        <v>4.3545078543876805</v>
      </c>
    </row>
    <row r="1688" spans="1:151" x14ac:dyDescent="0.25">
      <c r="A1688">
        <v>1681</v>
      </c>
      <c r="B1688">
        <v>17.485706069297407</v>
      </c>
      <c r="C1688">
        <v>41.13070003180966</v>
      </c>
      <c r="E1688">
        <f t="shared" si="1332"/>
        <v>0</v>
      </c>
      <c r="F1688">
        <f t="shared" si="1334"/>
        <v>1</v>
      </c>
      <c r="G1688">
        <f t="shared" si="1333"/>
        <v>23.644993962512252</v>
      </c>
      <c r="J1688">
        <v>1681</v>
      </c>
      <c r="K1688">
        <v>14.689547498029491</v>
      </c>
      <c r="L1688">
        <v>16.71746529826175</v>
      </c>
      <c r="N1688">
        <f t="shared" si="1335"/>
        <v>0</v>
      </c>
      <c r="O1688">
        <f t="shared" si="1336"/>
        <v>1</v>
      </c>
      <c r="P1688">
        <f t="shared" si="1337"/>
        <v>2.0279178002322595</v>
      </c>
      <c r="S1688">
        <v>1681</v>
      </c>
      <c r="T1688">
        <v>12.379910888976752</v>
      </c>
      <c r="U1688">
        <v>30.359260157834893</v>
      </c>
      <c r="W1688">
        <f t="shared" si="1338"/>
        <v>0</v>
      </c>
      <c r="X1688">
        <f t="shared" si="1339"/>
        <v>1</v>
      </c>
      <c r="Y1688">
        <f t="shared" si="1340"/>
        <v>17.97934926885814</v>
      </c>
      <c r="AB1688">
        <v>1681</v>
      </c>
      <c r="AC1688">
        <v>25.395522068487914</v>
      </c>
      <c r="AD1688">
        <v>16.905737076173025</v>
      </c>
      <c r="AF1688">
        <f t="shared" si="1341"/>
        <v>1</v>
      </c>
      <c r="AG1688">
        <f t="shared" si="1342"/>
        <v>0</v>
      </c>
      <c r="AH1688">
        <f t="shared" si="1343"/>
        <v>8.4897849923148883</v>
      </c>
      <c r="AK1688">
        <v>1681</v>
      </c>
      <c r="AL1688">
        <v>24.202114365279691</v>
      </c>
      <c r="AM1688">
        <v>-2.2582045626704463</v>
      </c>
      <c r="AO1688">
        <f t="shared" si="1344"/>
        <v>1</v>
      </c>
      <c r="AP1688">
        <f t="shared" si="1345"/>
        <v>0</v>
      </c>
      <c r="AQ1688">
        <f t="shared" si="1346"/>
        <v>26.460318927950137</v>
      </c>
      <c r="AT1688">
        <v>1681</v>
      </c>
      <c r="AU1688">
        <v>14.873968839982966</v>
      </c>
      <c r="AV1688">
        <v>19.660802441652169</v>
      </c>
      <c r="AX1688">
        <f t="shared" si="1347"/>
        <v>0</v>
      </c>
      <c r="AY1688">
        <f t="shared" si="1348"/>
        <v>1</v>
      </c>
      <c r="AZ1688">
        <f t="shared" si="1349"/>
        <v>4.786833601669203</v>
      </c>
      <c r="BC1688">
        <v>1681</v>
      </c>
      <c r="BD1688" t="e">
        <v>#N/A</v>
      </c>
      <c r="BE1688" t="e">
        <v>#N/A</v>
      </c>
      <c r="BG1688" t="e">
        <f t="shared" si="1350"/>
        <v>#N/A</v>
      </c>
      <c r="BH1688" t="e">
        <f t="shared" si="1351"/>
        <v>#N/A</v>
      </c>
      <c r="BI1688" t="e">
        <f t="shared" si="1352"/>
        <v>#N/A</v>
      </c>
      <c r="BL1688">
        <v>1681</v>
      </c>
      <c r="BM1688">
        <v>28.995154760387919</v>
      </c>
      <c r="BN1688">
        <v>11.312452944919015</v>
      </c>
      <c r="BP1688">
        <f t="shared" si="1353"/>
        <v>1</v>
      </c>
      <c r="BQ1688">
        <f t="shared" si="1354"/>
        <v>0</v>
      </c>
      <c r="BR1688">
        <f t="shared" si="1355"/>
        <v>17.682701815468903</v>
      </c>
      <c r="BU1688">
        <v>1681</v>
      </c>
      <c r="BV1688">
        <v>24.529130588816564</v>
      </c>
      <c r="BW1688">
        <v>20.098285365021674</v>
      </c>
      <c r="BY1688">
        <f t="shared" si="1356"/>
        <v>1</v>
      </c>
      <c r="BZ1688">
        <f t="shared" si="1357"/>
        <v>0</v>
      </c>
      <c r="CA1688">
        <f t="shared" si="1358"/>
        <v>4.4308452237948899</v>
      </c>
      <c r="CD1688">
        <v>1681</v>
      </c>
      <c r="CE1688">
        <v>25.116404131613887</v>
      </c>
      <c r="CF1688">
        <v>21.725122518686348</v>
      </c>
      <c r="CH1688">
        <f t="shared" si="1359"/>
        <v>1</v>
      </c>
      <c r="CI1688">
        <f t="shared" si="1360"/>
        <v>0</v>
      </c>
      <c r="CJ1688">
        <f t="shared" si="1361"/>
        <v>3.3912816129275392</v>
      </c>
      <c r="CM1688">
        <v>1681</v>
      </c>
      <c r="CN1688">
        <v>16.287418410706664</v>
      </c>
      <c r="CO1688">
        <v>10.087765947246984</v>
      </c>
      <c r="CQ1688">
        <f t="shared" si="1362"/>
        <v>1</v>
      </c>
      <c r="CR1688">
        <f t="shared" si="1363"/>
        <v>0</v>
      </c>
      <c r="CS1688">
        <f t="shared" si="1364"/>
        <v>6.1996524634596799</v>
      </c>
      <c r="CV1688">
        <v>1681</v>
      </c>
      <c r="CW1688">
        <v>20.735084467252335</v>
      </c>
      <c r="CX1688">
        <v>16.520803838860935</v>
      </c>
      <c r="CZ1688">
        <f t="shared" si="1365"/>
        <v>1</v>
      </c>
      <c r="DA1688">
        <f t="shared" si="1366"/>
        <v>0</v>
      </c>
      <c r="DB1688">
        <f t="shared" si="1367"/>
        <v>4.2142806283913998</v>
      </c>
      <c r="DE1688">
        <v>1681</v>
      </c>
      <c r="DF1688">
        <v>19.881621434649372</v>
      </c>
      <c r="DG1688">
        <v>22.899143359331561</v>
      </c>
      <c r="DI1688">
        <f t="shared" si="1368"/>
        <v>0</v>
      </c>
      <c r="DJ1688">
        <f t="shared" si="1369"/>
        <v>1</v>
      </c>
      <c r="DK1688">
        <f t="shared" si="1370"/>
        <v>3.0175219246821889</v>
      </c>
      <c r="DN1688">
        <v>1681</v>
      </c>
      <c r="DO1688">
        <v>25.552587837348629</v>
      </c>
      <c r="DP1688">
        <v>15.938689320910775</v>
      </c>
      <c r="DR1688">
        <f t="shared" si="1371"/>
        <v>1</v>
      </c>
      <c r="DS1688">
        <f t="shared" si="1372"/>
        <v>0</v>
      </c>
      <c r="DT1688">
        <f t="shared" si="1373"/>
        <v>9.6138985164378532</v>
      </c>
      <c r="DW1688">
        <v>1681</v>
      </c>
      <c r="DX1688">
        <v>14.214598579518494</v>
      </c>
      <c r="DY1688">
        <v>20.477117384313612</v>
      </c>
      <c r="EA1688">
        <f t="shared" si="1374"/>
        <v>0</v>
      </c>
      <c r="EB1688">
        <f t="shared" si="1375"/>
        <v>1</v>
      </c>
      <c r="EC1688">
        <f t="shared" si="1376"/>
        <v>6.2625188047951177</v>
      </c>
      <c r="EF1688">
        <v>1681</v>
      </c>
      <c r="EG1688">
        <v>22.351110383375435</v>
      </c>
      <c r="EH1688">
        <v>12.0490404734955</v>
      </c>
      <c r="EJ1688">
        <f t="shared" si="1377"/>
        <v>1</v>
      </c>
      <c r="EK1688">
        <f t="shared" si="1378"/>
        <v>0</v>
      </c>
      <c r="EL1688">
        <f t="shared" si="1379"/>
        <v>10.302069909879934</v>
      </c>
      <c r="EO1688">
        <v>1681</v>
      </c>
      <c r="EP1688">
        <v>21.289466235252661</v>
      </c>
      <c r="EQ1688">
        <v>18.575550504604998</v>
      </c>
      <c r="ES1688">
        <f t="shared" si="1380"/>
        <v>1</v>
      </c>
      <c r="ET1688">
        <f t="shared" si="1381"/>
        <v>0</v>
      </c>
      <c r="EU1688">
        <f t="shared" si="1382"/>
        <v>2.7139157306476633</v>
      </c>
    </row>
    <row r="1689" spans="1:151" x14ac:dyDescent="0.25">
      <c r="A1689">
        <v>1682</v>
      </c>
      <c r="B1689">
        <v>13.47802719499488</v>
      </c>
      <c r="C1689">
        <v>15.004562645788717</v>
      </c>
      <c r="E1689">
        <f t="shared" si="1332"/>
        <v>0</v>
      </c>
      <c r="F1689">
        <f t="shared" si="1334"/>
        <v>1</v>
      </c>
      <c r="G1689">
        <f t="shared" si="1333"/>
        <v>1.5265354507938369</v>
      </c>
      <c r="J1689">
        <v>1682</v>
      </c>
      <c r="K1689">
        <v>12.950158616301259</v>
      </c>
      <c r="L1689">
        <v>25.347525438121917</v>
      </c>
      <c r="N1689">
        <f t="shared" si="1335"/>
        <v>0</v>
      </c>
      <c r="O1689">
        <f t="shared" si="1336"/>
        <v>1</v>
      </c>
      <c r="P1689">
        <f t="shared" si="1337"/>
        <v>12.397366821820658</v>
      </c>
      <c r="S1689">
        <v>1682</v>
      </c>
      <c r="T1689">
        <v>18.822190838131039</v>
      </c>
      <c r="U1689">
        <v>57.694587347555135</v>
      </c>
      <c r="W1689">
        <f t="shared" si="1338"/>
        <v>0</v>
      </c>
      <c r="X1689">
        <f t="shared" si="1339"/>
        <v>1</v>
      </c>
      <c r="Y1689">
        <f t="shared" si="1340"/>
        <v>38.872396509424092</v>
      </c>
      <c r="AB1689">
        <v>1682</v>
      </c>
      <c r="AC1689">
        <v>15.181584918122914</v>
      </c>
      <c r="AD1689">
        <v>17.410417312615774</v>
      </c>
      <c r="AF1689">
        <f t="shared" si="1341"/>
        <v>0</v>
      </c>
      <c r="AG1689">
        <f t="shared" si="1342"/>
        <v>1</v>
      </c>
      <c r="AH1689">
        <f t="shared" si="1343"/>
        <v>2.2288323944928603</v>
      </c>
      <c r="AK1689">
        <v>1682</v>
      </c>
      <c r="AL1689">
        <v>29.079801020369288</v>
      </c>
      <c r="AM1689">
        <v>26.008961376236094</v>
      </c>
      <c r="AO1689">
        <f t="shared" si="1344"/>
        <v>1</v>
      </c>
      <c r="AP1689">
        <f t="shared" si="1345"/>
        <v>0</v>
      </c>
      <c r="AQ1689">
        <f t="shared" si="1346"/>
        <v>3.0708396441331942</v>
      </c>
      <c r="AT1689">
        <v>1682</v>
      </c>
      <c r="AU1689">
        <v>15.53664101702363</v>
      </c>
      <c r="AV1689">
        <v>25.240918193902043</v>
      </c>
      <c r="AX1689">
        <f t="shared" si="1347"/>
        <v>0</v>
      </c>
      <c r="AY1689">
        <f t="shared" si="1348"/>
        <v>1</v>
      </c>
      <c r="AZ1689">
        <f t="shared" si="1349"/>
        <v>9.7042771768784135</v>
      </c>
      <c r="BC1689">
        <v>1682</v>
      </c>
      <c r="BD1689" t="e">
        <v>#N/A</v>
      </c>
      <c r="BE1689" t="e">
        <v>#N/A</v>
      </c>
      <c r="BG1689" t="e">
        <f t="shared" si="1350"/>
        <v>#N/A</v>
      </c>
      <c r="BH1689" t="e">
        <f t="shared" si="1351"/>
        <v>#N/A</v>
      </c>
      <c r="BI1689" t="e">
        <f t="shared" si="1352"/>
        <v>#N/A</v>
      </c>
      <c r="BL1689">
        <v>1682</v>
      </c>
      <c r="BM1689">
        <v>26.789118172433653</v>
      </c>
      <c r="BN1689">
        <v>10.176893543144233</v>
      </c>
      <c r="BP1689">
        <f t="shared" si="1353"/>
        <v>1</v>
      </c>
      <c r="BQ1689">
        <f t="shared" si="1354"/>
        <v>0</v>
      </c>
      <c r="BR1689">
        <f t="shared" si="1355"/>
        <v>16.612224629289422</v>
      </c>
      <c r="BU1689">
        <v>1682</v>
      </c>
      <c r="BV1689">
        <v>25.804933978198843</v>
      </c>
      <c r="BW1689">
        <v>12.437140294202685</v>
      </c>
      <c r="BY1689">
        <f t="shared" si="1356"/>
        <v>1</v>
      </c>
      <c r="BZ1689">
        <f t="shared" si="1357"/>
        <v>0</v>
      </c>
      <c r="CA1689">
        <f t="shared" si="1358"/>
        <v>13.367793683996158</v>
      </c>
      <c r="CD1689">
        <v>1682</v>
      </c>
      <c r="CE1689">
        <v>27.858149468473098</v>
      </c>
      <c r="CF1689">
        <v>39.750917595809504</v>
      </c>
      <c r="CH1689">
        <f t="shared" si="1359"/>
        <v>0</v>
      </c>
      <c r="CI1689">
        <f t="shared" si="1360"/>
        <v>1</v>
      </c>
      <c r="CJ1689">
        <f t="shared" si="1361"/>
        <v>11.892768127336407</v>
      </c>
      <c r="CM1689">
        <v>1682</v>
      </c>
      <c r="CN1689">
        <v>22.890780206804838</v>
      </c>
      <c r="CO1689">
        <v>25.432991978837524</v>
      </c>
      <c r="CQ1689">
        <f t="shared" si="1362"/>
        <v>0</v>
      </c>
      <c r="CR1689">
        <f t="shared" si="1363"/>
        <v>1</v>
      </c>
      <c r="CS1689">
        <f t="shared" si="1364"/>
        <v>2.5422117720326867</v>
      </c>
      <c r="CV1689">
        <v>1682</v>
      </c>
      <c r="CW1689">
        <v>20.472678380266764</v>
      </c>
      <c r="CX1689">
        <v>17.461620194665123</v>
      </c>
      <c r="CZ1689">
        <f t="shared" si="1365"/>
        <v>1</v>
      </c>
      <c r="DA1689">
        <f t="shared" si="1366"/>
        <v>0</v>
      </c>
      <c r="DB1689">
        <f t="shared" si="1367"/>
        <v>3.011058185601641</v>
      </c>
      <c r="DE1689">
        <v>1682</v>
      </c>
      <c r="DF1689">
        <v>24.0874254849703</v>
      </c>
      <c r="DG1689">
        <v>23.968976406341309</v>
      </c>
      <c r="DI1689">
        <f t="shared" si="1368"/>
        <v>1</v>
      </c>
      <c r="DJ1689">
        <f t="shared" si="1369"/>
        <v>0</v>
      </c>
      <c r="DK1689">
        <f t="shared" si="1370"/>
        <v>0.11844907862899134</v>
      </c>
      <c r="DN1689">
        <v>1682</v>
      </c>
      <c r="DO1689">
        <v>24.521830981935036</v>
      </c>
      <c r="DP1689">
        <v>17.346699026753036</v>
      </c>
      <c r="DR1689">
        <f t="shared" si="1371"/>
        <v>1</v>
      </c>
      <c r="DS1689">
        <f t="shared" si="1372"/>
        <v>0</v>
      </c>
      <c r="DT1689">
        <f t="shared" si="1373"/>
        <v>7.1751319551819996</v>
      </c>
      <c r="DW1689">
        <v>1682</v>
      </c>
      <c r="DX1689">
        <v>16.082023649347391</v>
      </c>
      <c r="DY1689">
        <v>26.273425035590662</v>
      </c>
      <c r="EA1689">
        <f t="shared" si="1374"/>
        <v>0</v>
      </c>
      <c r="EB1689">
        <f t="shared" si="1375"/>
        <v>1</v>
      </c>
      <c r="EC1689">
        <f t="shared" si="1376"/>
        <v>10.191401386243271</v>
      </c>
      <c r="EF1689">
        <v>1682</v>
      </c>
      <c r="EG1689">
        <v>17.044753283318261</v>
      </c>
      <c r="EH1689">
        <v>21.477834502497281</v>
      </c>
      <c r="EJ1689">
        <f t="shared" si="1377"/>
        <v>0</v>
      </c>
      <c r="EK1689">
        <f t="shared" si="1378"/>
        <v>1</v>
      </c>
      <c r="EL1689">
        <f t="shared" si="1379"/>
        <v>4.4330812191790194</v>
      </c>
      <c r="EO1689">
        <v>1682</v>
      </c>
      <c r="EP1689">
        <v>21.899737114461491</v>
      </c>
      <c r="EQ1689">
        <v>11.753168169326187</v>
      </c>
      <c r="ES1689">
        <f t="shared" si="1380"/>
        <v>1</v>
      </c>
      <c r="ET1689">
        <f t="shared" si="1381"/>
        <v>0</v>
      </c>
      <c r="EU1689">
        <f t="shared" si="1382"/>
        <v>10.146568945135304</v>
      </c>
    </row>
    <row r="1690" spans="1:151" x14ac:dyDescent="0.25">
      <c r="A1690">
        <v>1683</v>
      </c>
      <c r="B1690">
        <v>10.934320242297927</v>
      </c>
      <c r="C1690">
        <v>19.651844543248217</v>
      </c>
      <c r="E1690">
        <f t="shared" si="1332"/>
        <v>0</v>
      </c>
      <c r="F1690">
        <f t="shared" si="1334"/>
        <v>1</v>
      </c>
      <c r="G1690">
        <f t="shared" si="1333"/>
        <v>8.7175243009502896</v>
      </c>
      <c r="J1690">
        <v>1683</v>
      </c>
      <c r="K1690">
        <v>24.119032763706269</v>
      </c>
      <c r="L1690">
        <v>30.308570690465942</v>
      </c>
      <c r="N1690">
        <f t="shared" si="1335"/>
        <v>0</v>
      </c>
      <c r="O1690">
        <f t="shared" si="1336"/>
        <v>1</v>
      </c>
      <c r="P1690">
        <f t="shared" si="1337"/>
        <v>6.1895379267596731</v>
      </c>
      <c r="S1690">
        <v>1683</v>
      </c>
      <c r="T1690">
        <v>18.046453317448297</v>
      </c>
      <c r="U1690">
        <v>37.719658802333683</v>
      </c>
      <c r="W1690">
        <f t="shared" si="1338"/>
        <v>0</v>
      </c>
      <c r="X1690">
        <f t="shared" si="1339"/>
        <v>1</v>
      </c>
      <c r="Y1690">
        <f t="shared" si="1340"/>
        <v>19.673205484885386</v>
      </c>
      <c r="AB1690">
        <v>1683</v>
      </c>
      <c r="AC1690">
        <v>22.673613524503782</v>
      </c>
      <c r="AD1690">
        <v>17.494571865997628</v>
      </c>
      <c r="AF1690">
        <f t="shared" si="1341"/>
        <v>1</v>
      </c>
      <c r="AG1690">
        <f t="shared" si="1342"/>
        <v>0</v>
      </c>
      <c r="AH1690">
        <f t="shared" si="1343"/>
        <v>5.1790416585061543</v>
      </c>
      <c r="AK1690">
        <v>1683</v>
      </c>
      <c r="AL1690">
        <v>15.479732853247208</v>
      </c>
      <c r="AM1690">
        <v>24.546834436340347</v>
      </c>
      <c r="AO1690">
        <f t="shared" si="1344"/>
        <v>0</v>
      </c>
      <c r="AP1690">
        <f t="shared" si="1345"/>
        <v>1</v>
      </c>
      <c r="AQ1690">
        <f t="shared" si="1346"/>
        <v>9.0671015830931392</v>
      </c>
      <c r="AT1690">
        <v>1683</v>
      </c>
      <c r="AU1690">
        <v>18.267372638890915</v>
      </c>
      <c r="AV1690">
        <v>31.754798260047085</v>
      </c>
      <c r="AX1690">
        <f t="shared" si="1347"/>
        <v>0</v>
      </c>
      <c r="AY1690">
        <f t="shared" si="1348"/>
        <v>1</v>
      </c>
      <c r="AZ1690">
        <f t="shared" si="1349"/>
        <v>13.48742562115617</v>
      </c>
      <c r="BC1690">
        <v>1683</v>
      </c>
      <c r="BD1690" t="e">
        <v>#N/A</v>
      </c>
      <c r="BE1690" t="e">
        <v>#N/A</v>
      </c>
      <c r="BG1690" t="e">
        <f t="shared" si="1350"/>
        <v>#N/A</v>
      </c>
      <c r="BH1690" t="e">
        <f t="shared" si="1351"/>
        <v>#N/A</v>
      </c>
      <c r="BI1690" t="e">
        <f t="shared" si="1352"/>
        <v>#N/A</v>
      </c>
      <c r="BL1690">
        <v>1683</v>
      </c>
      <c r="BM1690">
        <v>34.333659411785192</v>
      </c>
      <c r="BN1690">
        <v>11.341910811292021</v>
      </c>
      <c r="BP1690">
        <f t="shared" si="1353"/>
        <v>1</v>
      </c>
      <c r="BQ1690">
        <f t="shared" si="1354"/>
        <v>0</v>
      </c>
      <c r="BR1690">
        <f t="shared" si="1355"/>
        <v>22.991748600493171</v>
      </c>
      <c r="BU1690">
        <v>1683</v>
      </c>
      <c r="BV1690">
        <v>21.635468316493828</v>
      </c>
      <c r="BW1690">
        <v>27.362489819502535</v>
      </c>
      <c r="BY1690">
        <f t="shared" si="1356"/>
        <v>0</v>
      </c>
      <c r="BZ1690">
        <f t="shared" si="1357"/>
        <v>1</v>
      </c>
      <c r="CA1690">
        <f t="shared" si="1358"/>
        <v>5.7270215030087073</v>
      </c>
      <c r="CD1690">
        <v>1683</v>
      </c>
      <c r="CE1690">
        <v>20.014743969991979</v>
      </c>
      <c r="CF1690">
        <v>2.3077148971712234</v>
      </c>
      <c r="CH1690">
        <f t="shared" si="1359"/>
        <v>1</v>
      </c>
      <c r="CI1690">
        <f t="shared" si="1360"/>
        <v>0</v>
      </c>
      <c r="CJ1690">
        <f t="shared" si="1361"/>
        <v>17.707029072820756</v>
      </c>
      <c r="CM1690">
        <v>1683</v>
      </c>
      <c r="CN1690">
        <v>17.376135924224336</v>
      </c>
      <c r="CO1690">
        <v>21.314536818615231</v>
      </c>
      <c r="CQ1690">
        <f t="shared" si="1362"/>
        <v>0</v>
      </c>
      <c r="CR1690">
        <f t="shared" si="1363"/>
        <v>1</v>
      </c>
      <c r="CS1690">
        <f t="shared" si="1364"/>
        <v>3.9384008943908952</v>
      </c>
      <c r="CV1690">
        <v>1683</v>
      </c>
      <c r="CW1690">
        <v>25.763506162907586</v>
      </c>
      <c r="CX1690">
        <v>15.349891534197539</v>
      </c>
      <c r="CZ1690">
        <f t="shared" si="1365"/>
        <v>1</v>
      </c>
      <c r="DA1690">
        <f t="shared" si="1366"/>
        <v>0</v>
      </c>
      <c r="DB1690">
        <f t="shared" si="1367"/>
        <v>10.413614628710047</v>
      </c>
      <c r="DE1690">
        <v>1683</v>
      </c>
      <c r="DF1690">
        <v>20.471690444292388</v>
      </c>
      <c r="DG1690">
        <v>15.367765182895889</v>
      </c>
      <c r="DI1690">
        <f t="shared" si="1368"/>
        <v>1</v>
      </c>
      <c r="DJ1690">
        <f t="shared" si="1369"/>
        <v>0</v>
      </c>
      <c r="DK1690">
        <f t="shared" si="1370"/>
        <v>5.1039252613964994</v>
      </c>
      <c r="DN1690">
        <v>1683</v>
      </c>
      <c r="DO1690">
        <v>22.052420491961954</v>
      </c>
      <c r="DP1690">
        <v>18.734139773606227</v>
      </c>
      <c r="DR1690">
        <f t="shared" si="1371"/>
        <v>1</v>
      </c>
      <c r="DS1690">
        <f t="shared" si="1372"/>
        <v>0</v>
      </c>
      <c r="DT1690">
        <f t="shared" si="1373"/>
        <v>3.3182807183557266</v>
      </c>
      <c r="DW1690">
        <v>1683</v>
      </c>
      <c r="DX1690">
        <v>15.017088741558279</v>
      </c>
      <c r="DY1690">
        <v>21.048279627753875</v>
      </c>
      <c r="EA1690">
        <f t="shared" si="1374"/>
        <v>0</v>
      </c>
      <c r="EB1690">
        <f t="shared" si="1375"/>
        <v>1</v>
      </c>
      <c r="EC1690">
        <f t="shared" si="1376"/>
        <v>6.0311908861955956</v>
      </c>
      <c r="EF1690">
        <v>1683</v>
      </c>
      <c r="EG1690">
        <v>20.445048583685796</v>
      </c>
      <c r="EH1690">
        <v>15.372652355054441</v>
      </c>
      <c r="EJ1690">
        <f t="shared" si="1377"/>
        <v>1</v>
      </c>
      <c r="EK1690">
        <f t="shared" si="1378"/>
        <v>0</v>
      </c>
      <c r="EL1690">
        <f t="shared" si="1379"/>
        <v>5.0723962286313551</v>
      </c>
      <c r="EO1690">
        <v>1683</v>
      </c>
      <c r="EP1690">
        <v>24.996733272545494</v>
      </c>
      <c r="EQ1690">
        <v>3.1845879797318375</v>
      </c>
      <c r="ES1690">
        <f t="shared" si="1380"/>
        <v>1</v>
      </c>
      <c r="ET1690">
        <f t="shared" si="1381"/>
        <v>0</v>
      </c>
      <c r="EU1690">
        <f t="shared" si="1382"/>
        <v>21.812145292813657</v>
      </c>
    </row>
    <row r="1691" spans="1:151" x14ac:dyDescent="0.25">
      <c r="A1691">
        <v>1684</v>
      </c>
      <c r="B1691">
        <v>12.171054093061118</v>
      </c>
      <c r="C1691">
        <v>8.3294984840211406</v>
      </c>
      <c r="E1691">
        <f t="shared" si="1332"/>
        <v>1</v>
      </c>
      <c r="F1691">
        <f t="shared" si="1334"/>
        <v>0</v>
      </c>
      <c r="G1691">
        <f t="shared" si="1333"/>
        <v>3.8415556090399772</v>
      </c>
      <c r="J1691">
        <v>1684</v>
      </c>
      <c r="K1691">
        <v>27.70698820541709</v>
      </c>
      <c r="L1691">
        <v>14.68070572933158</v>
      </c>
      <c r="N1691">
        <f t="shared" si="1335"/>
        <v>1</v>
      </c>
      <c r="O1691">
        <f t="shared" si="1336"/>
        <v>0</v>
      </c>
      <c r="P1691">
        <f t="shared" si="1337"/>
        <v>13.026282476085511</v>
      </c>
      <c r="S1691">
        <v>1684</v>
      </c>
      <c r="T1691">
        <v>16.124607285852814</v>
      </c>
      <c r="U1691">
        <v>19.35971288982903</v>
      </c>
      <c r="W1691">
        <f t="shared" si="1338"/>
        <v>0</v>
      </c>
      <c r="X1691">
        <f t="shared" si="1339"/>
        <v>1</v>
      </c>
      <c r="Y1691">
        <f t="shared" si="1340"/>
        <v>3.2351056039762156</v>
      </c>
      <c r="AB1691">
        <v>1684</v>
      </c>
      <c r="AC1691">
        <v>26.085106327163512</v>
      </c>
      <c r="AD1691">
        <v>17.154324922122509</v>
      </c>
      <c r="AF1691">
        <f t="shared" si="1341"/>
        <v>1</v>
      </c>
      <c r="AG1691">
        <f t="shared" si="1342"/>
        <v>0</v>
      </c>
      <c r="AH1691">
        <f t="shared" si="1343"/>
        <v>8.930781405041003</v>
      </c>
      <c r="AK1691">
        <v>1684</v>
      </c>
      <c r="AL1691">
        <v>16.567516806904788</v>
      </c>
      <c r="AM1691">
        <v>19.542231169117336</v>
      </c>
      <c r="AO1691">
        <f t="shared" si="1344"/>
        <v>0</v>
      </c>
      <c r="AP1691">
        <f t="shared" si="1345"/>
        <v>1</v>
      </c>
      <c r="AQ1691">
        <f t="shared" si="1346"/>
        <v>2.9747143622125485</v>
      </c>
      <c r="AT1691">
        <v>1684</v>
      </c>
      <c r="AU1691">
        <v>19.573160764044822</v>
      </c>
      <c r="AV1691">
        <v>23.504464046362802</v>
      </c>
      <c r="AX1691">
        <f t="shared" si="1347"/>
        <v>0</v>
      </c>
      <c r="AY1691">
        <f t="shared" si="1348"/>
        <v>1</v>
      </c>
      <c r="AZ1691">
        <f t="shared" si="1349"/>
        <v>3.9313032823179803</v>
      </c>
      <c r="BC1691">
        <v>1684</v>
      </c>
      <c r="BD1691" t="e">
        <v>#N/A</v>
      </c>
      <c r="BE1691" t="e">
        <v>#N/A</v>
      </c>
      <c r="BG1691" t="e">
        <f t="shared" si="1350"/>
        <v>#N/A</v>
      </c>
      <c r="BH1691" t="e">
        <f t="shared" si="1351"/>
        <v>#N/A</v>
      </c>
      <c r="BI1691" t="e">
        <f t="shared" si="1352"/>
        <v>#N/A</v>
      </c>
      <c r="BL1691">
        <v>1684</v>
      </c>
      <c r="BM1691">
        <v>23.042071654101708</v>
      </c>
      <c r="BN1691">
        <v>14.7156717733844</v>
      </c>
      <c r="BP1691">
        <f t="shared" si="1353"/>
        <v>1</v>
      </c>
      <c r="BQ1691">
        <f t="shared" si="1354"/>
        <v>0</v>
      </c>
      <c r="BR1691">
        <f t="shared" si="1355"/>
        <v>8.3263998807173074</v>
      </c>
      <c r="BU1691">
        <v>1684</v>
      </c>
      <c r="BV1691">
        <v>11.98458602776266</v>
      </c>
      <c r="BW1691">
        <v>15.644807260257025</v>
      </c>
      <c r="BY1691">
        <f t="shared" si="1356"/>
        <v>0</v>
      </c>
      <c r="BZ1691">
        <f t="shared" si="1357"/>
        <v>1</v>
      </c>
      <c r="CA1691">
        <f t="shared" si="1358"/>
        <v>3.660221232494365</v>
      </c>
      <c r="CD1691">
        <v>1684</v>
      </c>
      <c r="CE1691">
        <v>20.129030396731821</v>
      </c>
      <c r="CF1691">
        <v>29.062265627076023</v>
      </c>
      <c r="CH1691">
        <f t="shared" si="1359"/>
        <v>0</v>
      </c>
      <c r="CI1691">
        <f t="shared" si="1360"/>
        <v>1</v>
      </c>
      <c r="CJ1691">
        <f t="shared" si="1361"/>
        <v>8.9332352303442022</v>
      </c>
      <c r="CM1691">
        <v>1684</v>
      </c>
      <c r="CN1691">
        <v>18.729721912192474</v>
      </c>
      <c r="CO1691">
        <v>16.161445766051138</v>
      </c>
      <c r="CQ1691">
        <f t="shared" si="1362"/>
        <v>1</v>
      </c>
      <c r="CR1691">
        <f t="shared" si="1363"/>
        <v>0</v>
      </c>
      <c r="CS1691">
        <f t="shared" si="1364"/>
        <v>2.5682761461413364</v>
      </c>
      <c r="CV1691">
        <v>1684</v>
      </c>
      <c r="CW1691">
        <v>17.126798060791124</v>
      </c>
      <c r="CX1691">
        <v>14.920189904313398</v>
      </c>
      <c r="CZ1691">
        <f t="shared" si="1365"/>
        <v>1</v>
      </c>
      <c r="DA1691">
        <f t="shared" si="1366"/>
        <v>0</v>
      </c>
      <c r="DB1691">
        <f t="shared" si="1367"/>
        <v>2.206608156477726</v>
      </c>
      <c r="DE1691">
        <v>1684</v>
      </c>
      <c r="DF1691">
        <v>31.498746138975843</v>
      </c>
      <c r="DG1691">
        <v>35.476098466800565</v>
      </c>
      <c r="DI1691">
        <f t="shared" si="1368"/>
        <v>0</v>
      </c>
      <c r="DJ1691">
        <f t="shared" si="1369"/>
        <v>1</v>
      </c>
      <c r="DK1691">
        <f t="shared" si="1370"/>
        <v>3.9773523278247218</v>
      </c>
      <c r="DN1691">
        <v>1684</v>
      </c>
      <c r="DO1691">
        <v>26.273821505432757</v>
      </c>
      <c r="DP1691">
        <v>19.097848957437602</v>
      </c>
      <c r="DR1691">
        <f t="shared" si="1371"/>
        <v>1</v>
      </c>
      <c r="DS1691">
        <f t="shared" si="1372"/>
        <v>0</v>
      </c>
      <c r="DT1691">
        <f t="shared" si="1373"/>
        <v>7.1759725479951548</v>
      </c>
      <c r="DW1691">
        <v>1684</v>
      </c>
      <c r="DX1691">
        <v>18.637046429965924</v>
      </c>
      <c r="DY1691">
        <v>18.170142442474621</v>
      </c>
      <c r="EA1691">
        <f t="shared" si="1374"/>
        <v>1</v>
      </c>
      <c r="EB1691">
        <f t="shared" si="1375"/>
        <v>0</v>
      </c>
      <c r="EC1691">
        <f t="shared" si="1376"/>
        <v>0.46690398749130324</v>
      </c>
      <c r="EF1691">
        <v>1684</v>
      </c>
      <c r="EG1691">
        <v>19.236597187479369</v>
      </c>
      <c r="EH1691">
        <v>17.105385297571743</v>
      </c>
      <c r="EJ1691">
        <f t="shared" si="1377"/>
        <v>1</v>
      </c>
      <c r="EK1691">
        <f t="shared" si="1378"/>
        <v>0</v>
      </c>
      <c r="EL1691">
        <f t="shared" si="1379"/>
        <v>2.1312118899076253</v>
      </c>
      <c r="EO1691">
        <v>1684</v>
      </c>
      <c r="EP1691">
        <v>23.614845055668148</v>
      </c>
      <c r="EQ1691">
        <v>13.294721979074023</v>
      </c>
      <c r="ES1691">
        <f t="shared" si="1380"/>
        <v>1</v>
      </c>
      <c r="ET1691">
        <f t="shared" si="1381"/>
        <v>0</v>
      </c>
      <c r="EU1691">
        <f t="shared" si="1382"/>
        <v>10.320123076594125</v>
      </c>
    </row>
    <row r="1692" spans="1:151" x14ac:dyDescent="0.25">
      <c r="A1692">
        <v>1685</v>
      </c>
      <c r="B1692">
        <v>9.4966457194791474</v>
      </c>
      <c r="C1692">
        <v>37.799744500021291</v>
      </c>
      <c r="E1692">
        <f t="shared" si="1332"/>
        <v>0</v>
      </c>
      <c r="F1692">
        <f t="shared" si="1334"/>
        <v>1</v>
      </c>
      <c r="G1692">
        <f t="shared" si="1333"/>
        <v>28.303098780542143</v>
      </c>
      <c r="J1692">
        <v>1685</v>
      </c>
      <c r="K1692">
        <v>17.207237977746427</v>
      </c>
      <c r="L1692">
        <v>28.047070380147051</v>
      </c>
      <c r="N1692">
        <f t="shared" si="1335"/>
        <v>0</v>
      </c>
      <c r="O1692">
        <f t="shared" si="1336"/>
        <v>1</v>
      </c>
      <c r="P1692">
        <f t="shared" si="1337"/>
        <v>10.839832402400624</v>
      </c>
      <c r="S1692">
        <v>1685</v>
      </c>
      <c r="T1692">
        <v>16.151576125012276</v>
      </c>
      <c r="U1692">
        <v>11.418438129500826</v>
      </c>
      <c r="W1692">
        <f t="shared" si="1338"/>
        <v>1</v>
      </c>
      <c r="X1692">
        <f t="shared" si="1339"/>
        <v>0</v>
      </c>
      <c r="Y1692">
        <f t="shared" si="1340"/>
        <v>4.7331379955114503</v>
      </c>
      <c r="AB1692">
        <v>1685</v>
      </c>
      <c r="AC1692">
        <v>21.183169906041122</v>
      </c>
      <c r="AD1692">
        <v>18.041873291413232</v>
      </c>
      <c r="AF1692">
        <f t="shared" si="1341"/>
        <v>1</v>
      </c>
      <c r="AG1692">
        <f t="shared" si="1342"/>
        <v>0</v>
      </c>
      <c r="AH1692">
        <f t="shared" si="1343"/>
        <v>3.1412966146278904</v>
      </c>
      <c r="AK1692">
        <v>1685</v>
      </c>
      <c r="AL1692">
        <v>18.799937299092232</v>
      </c>
      <c r="AM1692">
        <v>18.506897443663263</v>
      </c>
      <c r="AO1692">
        <f t="shared" si="1344"/>
        <v>1</v>
      </c>
      <c r="AP1692">
        <f t="shared" si="1345"/>
        <v>0</v>
      </c>
      <c r="AQ1692">
        <f t="shared" si="1346"/>
        <v>0.29303985542896882</v>
      </c>
      <c r="AT1692">
        <v>1685</v>
      </c>
      <c r="AU1692">
        <v>15.745318727242669</v>
      </c>
      <c r="AV1692">
        <v>22.327802057069182</v>
      </c>
      <c r="AX1692">
        <f t="shared" si="1347"/>
        <v>0</v>
      </c>
      <c r="AY1692">
        <f t="shared" si="1348"/>
        <v>1</v>
      </c>
      <c r="AZ1692">
        <f t="shared" si="1349"/>
        <v>6.5824833298265126</v>
      </c>
      <c r="BC1692">
        <v>1685</v>
      </c>
      <c r="BD1692" t="e">
        <v>#N/A</v>
      </c>
      <c r="BE1692" t="e">
        <v>#N/A</v>
      </c>
      <c r="BG1692" t="e">
        <f t="shared" si="1350"/>
        <v>#N/A</v>
      </c>
      <c r="BH1692" t="e">
        <f t="shared" si="1351"/>
        <v>#N/A</v>
      </c>
      <c r="BI1692" t="e">
        <f t="shared" si="1352"/>
        <v>#N/A</v>
      </c>
      <c r="BL1692">
        <v>1685</v>
      </c>
      <c r="BM1692">
        <v>27.426325171911841</v>
      </c>
      <c r="BN1692">
        <v>13.522853983131821</v>
      </c>
      <c r="BP1692">
        <f t="shared" si="1353"/>
        <v>1</v>
      </c>
      <c r="BQ1692">
        <f t="shared" si="1354"/>
        <v>0</v>
      </c>
      <c r="BR1692">
        <f t="shared" si="1355"/>
        <v>13.903471188780021</v>
      </c>
      <c r="BU1692">
        <v>1685</v>
      </c>
      <c r="BV1692">
        <v>9.4451831157255146</v>
      </c>
      <c r="BW1692">
        <v>32.257088860481375</v>
      </c>
      <c r="BY1692">
        <f t="shared" si="1356"/>
        <v>0</v>
      </c>
      <c r="BZ1692">
        <f t="shared" si="1357"/>
        <v>1</v>
      </c>
      <c r="CA1692">
        <f t="shared" si="1358"/>
        <v>22.811905744755862</v>
      </c>
      <c r="CD1692">
        <v>1685</v>
      </c>
      <c r="CE1692">
        <v>20.717068601403401</v>
      </c>
      <c r="CF1692">
        <v>21.389265918409265</v>
      </c>
      <c r="CH1692">
        <f t="shared" si="1359"/>
        <v>0</v>
      </c>
      <c r="CI1692">
        <f t="shared" si="1360"/>
        <v>1</v>
      </c>
      <c r="CJ1692">
        <f t="shared" si="1361"/>
        <v>0.67219731700586394</v>
      </c>
      <c r="CM1692">
        <v>1685</v>
      </c>
      <c r="CN1692">
        <v>16.495661438588499</v>
      </c>
      <c r="CO1692">
        <v>21.183995641849201</v>
      </c>
      <c r="CQ1692">
        <f t="shared" si="1362"/>
        <v>0</v>
      </c>
      <c r="CR1692">
        <f t="shared" si="1363"/>
        <v>1</v>
      </c>
      <c r="CS1692">
        <f t="shared" si="1364"/>
        <v>4.6883342032607018</v>
      </c>
      <c r="CV1692">
        <v>1685</v>
      </c>
      <c r="CW1692">
        <v>25.553854808608829</v>
      </c>
      <c r="CX1692">
        <v>24.094057340226012</v>
      </c>
      <c r="CZ1692">
        <f t="shared" si="1365"/>
        <v>1</v>
      </c>
      <c r="DA1692">
        <f t="shared" si="1366"/>
        <v>0</v>
      </c>
      <c r="DB1692">
        <f t="shared" si="1367"/>
        <v>1.459797468382817</v>
      </c>
      <c r="DE1692">
        <v>1685</v>
      </c>
      <c r="DF1692">
        <v>30.823617899238997</v>
      </c>
      <c r="DG1692">
        <v>19.327892524394514</v>
      </c>
      <c r="DI1692">
        <f t="shared" si="1368"/>
        <v>1</v>
      </c>
      <c r="DJ1692">
        <f t="shared" si="1369"/>
        <v>0</v>
      </c>
      <c r="DK1692">
        <f t="shared" si="1370"/>
        <v>11.495725374844483</v>
      </c>
      <c r="DN1692">
        <v>1685</v>
      </c>
      <c r="DO1692">
        <v>26.754191027084993</v>
      </c>
      <c r="DP1692">
        <v>37.620400567692869</v>
      </c>
      <c r="DR1692">
        <f t="shared" si="1371"/>
        <v>0</v>
      </c>
      <c r="DS1692">
        <f t="shared" si="1372"/>
        <v>1</v>
      </c>
      <c r="DT1692">
        <f t="shared" si="1373"/>
        <v>10.866209540607876</v>
      </c>
      <c r="DW1692">
        <v>1685</v>
      </c>
      <c r="DX1692">
        <v>15.90377562658057</v>
      </c>
      <c r="DY1692">
        <v>17.596778038548045</v>
      </c>
      <c r="EA1692">
        <f t="shared" si="1374"/>
        <v>0</v>
      </c>
      <c r="EB1692">
        <f t="shared" si="1375"/>
        <v>1</v>
      </c>
      <c r="EC1692">
        <f t="shared" si="1376"/>
        <v>1.6930024119674751</v>
      </c>
      <c r="EF1692">
        <v>1685</v>
      </c>
      <c r="EG1692">
        <v>18.902424340135713</v>
      </c>
      <c r="EH1692">
        <v>19.403388386470546</v>
      </c>
      <c r="EJ1692">
        <f t="shared" si="1377"/>
        <v>0</v>
      </c>
      <c r="EK1692">
        <f t="shared" si="1378"/>
        <v>1</v>
      </c>
      <c r="EL1692">
        <f t="shared" si="1379"/>
        <v>0.5009640463348326</v>
      </c>
      <c r="EO1692">
        <v>1685</v>
      </c>
      <c r="EP1692">
        <v>24.906326007291625</v>
      </c>
      <c r="EQ1692">
        <v>29.656106433101961</v>
      </c>
      <c r="ES1692">
        <f t="shared" si="1380"/>
        <v>0</v>
      </c>
      <c r="ET1692">
        <f t="shared" si="1381"/>
        <v>1</v>
      </c>
      <c r="EU1692">
        <f t="shared" si="1382"/>
        <v>4.7497804258103358</v>
      </c>
    </row>
    <row r="1693" spans="1:151" x14ac:dyDescent="0.25">
      <c r="A1693">
        <v>1686</v>
      </c>
      <c r="B1693">
        <v>17.36268901033219</v>
      </c>
      <c r="C1693">
        <v>21.574820969408968</v>
      </c>
      <c r="E1693">
        <f t="shared" si="1332"/>
        <v>0</v>
      </c>
      <c r="F1693">
        <f t="shared" si="1334"/>
        <v>1</v>
      </c>
      <c r="G1693">
        <f t="shared" si="1333"/>
        <v>4.2121319590767783</v>
      </c>
      <c r="J1693">
        <v>1686</v>
      </c>
      <c r="K1693">
        <v>25.882530728612373</v>
      </c>
      <c r="L1693">
        <v>31.295631899267438</v>
      </c>
      <c r="N1693">
        <f t="shared" si="1335"/>
        <v>0</v>
      </c>
      <c r="O1693">
        <f t="shared" si="1336"/>
        <v>1</v>
      </c>
      <c r="P1693">
        <f t="shared" si="1337"/>
        <v>5.4131011706550645</v>
      </c>
      <c r="S1693">
        <v>1686</v>
      </c>
      <c r="T1693">
        <v>16.989732698077773</v>
      </c>
      <c r="U1693">
        <v>29.063219592658736</v>
      </c>
      <c r="W1693">
        <f t="shared" si="1338"/>
        <v>0</v>
      </c>
      <c r="X1693">
        <f t="shared" si="1339"/>
        <v>1</v>
      </c>
      <c r="Y1693">
        <f t="shared" si="1340"/>
        <v>12.073486894580963</v>
      </c>
      <c r="AB1693">
        <v>1686</v>
      </c>
      <c r="AC1693">
        <v>24.923309236749144</v>
      </c>
      <c r="AD1693">
        <v>17.193332318632404</v>
      </c>
      <c r="AF1693">
        <f t="shared" si="1341"/>
        <v>1</v>
      </c>
      <c r="AG1693">
        <f t="shared" si="1342"/>
        <v>0</v>
      </c>
      <c r="AH1693">
        <f t="shared" si="1343"/>
        <v>7.7299769181167406</v>
      </c>
      <c r="AK1693">
        <v>1686</v>
      </c>
      <c r="AL1693">
        <v>24.869978055508611</v>
      </c>
      <c r="AM1693">
        <v>22.252454393668753</v>
      </c>
      <c r="AO1693">
        <f t="shared" si="1344"/>
        <v>1</v>
      </c>
      <c r="AP1693">
        <f t="shared" si="1345"/>
        <v>0</v>
      </c>
      <c r="AQ1693">
        <f t="shared" si="1346"/>
        <v>2.6175236618398579</v>
      </c>
      <c r="AT1693">
        <v>1686</v>
      </c>
      <c r="AU1693">
        <v>19.970483058850807</v>
      </c>
      <c r="AV1693">
        <v>12.133620551749779</v>
      </c>
      <c r="AX1693">
        <f t="shared" si="1347"/>
        <v>1</v>
      </c>
      <c r="AY1693">
        <f t="shared" si="1348"/>
        <v>0</v>
      </c>
      <c r="AZ1693">
        <f t="shared" si="1349"/>
        <v>7.8368625071010278</v>
      </c>
      <c r="BC1693">
        <v>1686</v>
      </c>
      <c r="BD1693" t="e">
        <v>#N/A</v>
      </c>
      <c r="BE1693" t="e">
        <v>#N/A</v>
      </c>
      <c r="BG1693" t="e">
        <f t="shared" si="1350"/>
        <v>#N/A</v>
      </c>
      <c r="BH1693" t="e">
        <f t="shared" si="1351"/>
        <v>#N/A</v>
      </c>
      <c r="BI1693" t="e">
        <f t="shared" si="1352"/>
        <v>#N/A</v>
      </c>
      <c r="BL1693">
        <v>1686</v>
      </c>
      <c r="BM1693">
        <v>27.453360917558953</v>
      </c>
      <c r="BN1693">
        <v>16.909615197625708</v>
      </c>
      <c r="BP1693">
        <f t="shared" si="1353"/>
        <v>1</v>
      </c>
      <c r="BQ1693">
        <f t="shared" si="1354"/>
        <v>0</v>
      </c>
      <c r="BR1693">
        <f t="shared" si="1355"/>
        <v>10.543745719933245</v>
      </c>
      <c r="BU1693">
        <v>1686</v>
      </c>
      <c r="BV1693">
        <v>7.6802258830185295</v>
      </c>
      <c r="BW1693">
        <v>28.399950554564676</v>
      </c>
      <c r="BY1693">
        <f t="shared" si="1356"/>
        <v>0</v>
      </c>
      <c r="BZ1693">
        <f t="shared" si="1357"/>
        <v>1</v>
      </c>
      <c r="CA1693">
        <f t="shared" si="1358"/>
        <v>20.719724671546146</v>
      </c>
      <c r="CD1693">
        <v>1686</v>
      </c>
      <c r="CE1693">
        <v>22.341575087941081</v>
      </c>
      <c r="CF1693">
        <v>47.285361154363784</v>
      </c>
      <c r="CH1693">
        <f t="shared" si="1359"/>
        <v>0</v>
      </c>
      <c r="CI1693">
        <f t="shared" si="1360"/>
        <v>1</v>
      </c>
      <c r="CJ1693">
        <f t="shared" si="1361"/>
        <v>24.943786066422703</v>
      </c>
      <c r="CM1693">
        <v>1686</v>
      </c>
      <c r="CN1693">
        <v>21.653877747537329</v>
      </c>
      <c r="CO1693">
        <v>33.198998156380846</v>
      </c>
      <c r="CQ1693">
        <f t="shared" si="1362"/>
        <v>0</v>
      </c>
      <c r="CR1693">
        <f t="shared" si="1363"/>
        <v>1</v>
      </c>
      <c r="CS1693">
        <f t="shared" si="1364"/>
        <v>11.545120408843516</v>
      </c>
      <c r="CV1693">
        <v>1686</v>
      </c>
      <c r="CW1693">
        <v>22.001204199854318</v>
      </c>
      <c r="CX1693">
        <v>14.891175165908438</v>
      </c>
      <c r="CZ1693">
        <f t="shared" si="1365"/>
        <v>1</v>
      </c>
      <c r="DA1693">
        <f t="shared" si="1366"/>
        <v>0</v>
      </c>
      <c r="DB1693">
        <f t="shared" si="1367"/>
        <v>7.1100290339458798</v>
      </c>
      <c r="DE1693">
        <v>1686</v>
      </c>
      <c r="DF1693">
        <v>26.430078935876342</v>
      </c>
      <c r="DG1693">
        <v>19.923814714518866</v>
      </c>
      <c r="DI1693">
        <f t="shared" si="1368"/>
        <v>1</v>
      </c>
      <c r="DJ1693">
        <f t="shared" si="1369"/>
        <v>0</v>
      </c>
      <c r="DK1693">
        <f t="shared" si="1370"/>
        <v>6.5062642213574762</v>
      </c>
      <c r="DN1693">
        <v>1686</v>
      </c>
      <c r="DO1693">
        <v>16.376468117829425</v>
      </c>
      <c r="DP1693">
        <v>22.519498353500669</v>
      </c>
      <c r="DR1693">
        <f t="shared" si="1371"/>
        <v>0</v>
      </c>
      <c r="DS1693">
        <f t="shared" si="1372"/>
        <v>1</v>
      </c>
      <c r="DT1693">
        <f t="shared" si="1373"/>
        <v>6.1430302356712438</v>
      </c>
      <c r="DW1693">
        <v>1686</v>
      </c>
      <c r="DX1693">
        <v>17.200813169029537</v>
      </c>
      <c r="DY1693">
        <v>14.945208974336236</v>
      </c>
      <c r="EA1693">
        <f t="shared" si="1374"/>
        <v>1</v>
      </c>
      <c r="EB1693">
        <f t="shared" si="1375"/>
        <v>0</v>
      </c>
      <c r="EC1693">
        <f t="shared" si="1376"/>
        <v>2.2556041946933014</v>
      </c>
      <c r="EF1693">
        <v>1686</v>
      </c>
      <c r="EG1693">
        <v>18.668111953094716</v>
      </c>
      <c r="EH1693">
        <v>16.250436126661675</v>
      </c>
      <c r="EJ1693">
        <f t="shared" si="1377"/>
        <v>1</v>
      </c>
      <c r="EK1693">
        <f t="shared" si="1378"/>
        <v>0</v>
      </c>
      <c r="EL1693">
        <f t="shared" si="1379"/>
        <v>2.4176758264330402</v>
      </c>
      <c r="EO1693">
        <v>1686</v>
      </c>
      <c r="EP1693">
        <v>17.317539093991819</v>
      </c>
      <c r="EQ1693">
        <v>31.072118345136857</v>
      </c>
      <c r="ES1693">
        <f t="shared" si="1380"/>
        <v>0</v>
      </c>
      <c r="ET1693">
        <f t="shared" si="1381"/>
        <v>1</v>
      </c>
      <c r="EU1693">
        <f t="shared" si="1382"/>
        <v>13.754579251145039</v>
      </c>
    </row>
    <row r="1694" spans="1:151" x14ac:dyDescent="0.25">
      <c r="A1694">
        <v>1687</v>
      </c>
      <c r="B1694">
        <v>10.946032196949218</v>
      </c>
      <c r="C1694">
        <v>30.087474585975063</v>
      </c>
      <c r="E1694">
        <f t="shared" si="1332"/>
        <v>0</v>
      </c>
      <c r="F1694">
        <f t="shared" si="1334"/>
        <v>1</v>
      </c>
      <c r="G1694">
        <f t="shared" si="1333"/>
        <v>19.141442389025844</v>
      </c>
      <c r="J1694">
        <v>1687</v>
      </c>
      <c r="K1694">
        <v>25.559865019494303</v>
      </c>
      <c r="L1694">
        <v>28.027234532043309</v>
      </c>
      <c r="N1694">
        <f t="shared" si="1335"/>
        <v>0</v>
      </c>
      <c r="O1694">
        <f t="shared" si="1336"/>
        <v>1</v>
      </c>
      <c r="P1694">
        <f t="shared" si="1337"/>
        <v>2.4673695125490056</v>
      </c>
      <c r="S1694">
        <v>1687</v>
      </c>
      <c r="T1694">
        <v>17.319690193740808</v>
      </c>
      <c r="U1694">
        <v>15.76688036545519</v>
      </c>
      <c r="W1694">
        <f t="shared" si="1338"/>
        <v>1</v>
      </c>
      <c r="X1694">
        <f t="shared" si="1339"/>
        <v>0</v>
      </c>
      <c r="Y1694">
        <f t="shared" si="1340"/>
        <v>1.5528098282856178</v>
      </c>
      <c r="AB1694">
        <v>1687</v>
      </c>
      <c r="AC1694">
        <v>26.969683607317862</v>
      </c>
      <c r="AD1694">
        <v>17.190706756019321</v>
      </c>
      <c r="AF1694">
        <f t="shared" si="1341"/>
        <v>1</v>
      </c>
      <c r="AG1694">
        <f t="shared" si="1342"/>
        <v>0</v>
      </c>
      <c r="AH1694">
        <f t="shared" si="1343"/>
        <v>9.7789768512985411</v>
      </c>
      <c r="AK1694">
        <v>1687</v>
      </c>
      <c r="AL1694">
        <v>23.667292764626865</v>
      </c>
      <c r="AM1694">
        <v>28.537136609251828</v>
      </c>
      <c r="AO1694">
        <f t="shared" si="1344"/>
        <v>0</v>
      </c>
      <c r="AP1694">
        <f t="shared" si="1345"/>
        <v>1</v>
      </c>
      <c r="AQ1694">
        <f t="shared" si="1346"/>
        <v>4.8698438446249632</v>
      </c>
      <c r="AT1694">
        <v>1687</v>
      </c>
      <c r="AU1694">
        <v>16.245487861943875</v>
      </c>
      <c r="AV1694">
        <v>38.603303432620592</v>
      </c>
      <c r="AX1694">
        <f t="shared" si="1347"/>
        <v>0</v>
      </c>
      <c r="AY1694">
        <f t="shared" si="1348"/>
        <v>1</v>
      </c>
      <c r="AZ1694">
        <f t="shared" si="1349"/>
        <v>22.357815570676717</v>
      </c>
      <c r="BC1694">
        <v>1687</v>
      </c>
      <c r="BD1694" t="e">
        <v>#N/A</v>
      </c>
      <c r="BE1694" t="e">
        <v>#N/A</v>
      </c>
      <c r="BG1694" t="e">
        <f t="shared" si="1350"/>
        <v>#N/A</v>
      </c>
      <c r="BH1694" t="e">
        <f t="shared" si="1351"/>
        <v>#N/A</v>
      </c>
      <c r="BI1694" t="e">
        <f t="shared" si="1352"/>
        <v>#N/A</v>
      </c>
      <c r="BL1694">
        <v>1687</v>
      </c>
      <c r="BM1694">
        <v>35.324529646757746</v>
      </c>
      <c r="BN1694">
        <v>15.82670897923194</v>
      </c>
      <c r="BP1694">
        <f t="shared" si="1353"/>
        <v>1</v>
      </c>
      <c r="BQ1694">
        <f t="shared" si="1354"/>
        <v>0</v>
      </c>
      <c r="BR1694">
        <f t="shared" si="1355"/>
        <v>19.497820667525808</v>
      </c>
      <c r="BU1694">
        <v>1687</v>
      </c>
      <c r="BV1694">
        <v>28.083143576246105</v>
      </c>
      <c r="BW1694">
        <v>33.319964389432542</v>
      </c>
      <c r="BY1694">
        <f t="shared" si="1356"/>
        <v>0</v>
      </c>
      <c r="BZ1694">
        <f t="shared" si="1357"/>
        <v>1</v>
      </c>
      <c r="CA1694">
        <f t="shared" si="1358"/>
        <v>5.2368208131864371</v>
      </c>
      <c r="CD1694">
        <v>1687</v>
      </c>
      <c r="CE1694">
        <v>25.988108206067526</v>
      </c>
      <c r="CF1694">
        <v>23.083663313124966</v>
      </c>
      <c r="CH1694">
        <f t="shared" si="1359"/>
        <v>1</v>
      </c>
      <c r="CI1694">
        <f t="shared" si="1360"/>
        <v>0</v>
      </c>
      <c r="CJ1694">
        <f t="shared" si="1361"/>
        <v>2.9044448929425606</v>
      </c>
      <c r="CM1694">
        <v>1687</v>
      </c>
      <c r="CN1694">
        <v>17.625760834067606</v>
      </c>
      <c r="CO1694">
        <v>16.614083404487754</v>
      </c>
      <c r="CQ1694">
        <f t="shared" si="1362"/>
        <v>1</v>
      </c>
      <c r="CR1694">
        <f t="shared" si="1363"/>
        <v>0</v>
      </c>
      <c r="CS1694">
        <f t="shared" si="1364"/>
        <v>1.0116774295798514</v>
      </c>
      <c r="CV1694">
        <v>1687</v>
      </c>
      <c r="CW1694">
        <v>24.580526828898432</v>
      </c>
      <c r="CX1694">
        <v>19.768274147954273</v>
      </c>
      <c r="CZ1694">
        <f t="shared" si="1365"/>
        <v>1</v>
      </c>
      <c r="DA1694">
        <f t="shared" si="1366"/>
        <v>0</v>
      </c>
      <c r="DB1694">
        <f t="shared" si="1367"/>
        <v>4.8122526809441588</v>
      </c>
      <c r="DE1694">
        <v>1687</v>
      </c>
      <c r="DF1694">
        <v>21.465898844308214</v>
      </c>
      <c r="DG1694">
        <v>18.797176689920725</v>
      </c>
      <c r="DI1694">
        <f t="shared" si="1368"/>
        <v>1</v>
      </c>
      <c r="DJ1694">
        <f t="shared" si="1369"/>
        <v>0</v>
      </c>
      <c r="DK1694">
        <f t="shared" si="1370"/>
        <v>2.6687221543874884</v>
      </c>
      <c r="DN1694">
        <v>1687</v>
      </c>
      <c r="DO1694">
        <v>24.967643780166735</v>
      </c>
      <c r="DP1694">
        <v>28.941369316345693</v>
      </c>
      <c r="DR1694">
        <f t="shared" si="1371"/>
        <v>0</v>
      </c>
      <c r="DS1694">
        <f t="shared" si="1372"/>
        <v>1</v>
      </c>
      <c r="DT1694">
        <f t="shared" si="1373"/>
        <v>3.9737255361789572</v>
      </c>
      <c r="DW1694">
        <v>1687</v>
      </c>
      <c r="DX1694">
        <v>5.1592004766237665</v>
      </c>
      <c r="DY1694">
        <v>29.056322007954282</v>
      </c>
      <c r="EA1694">
        <f t="shared" si="1374"/>
        <v>0</v>
      </c>
      <c r="EB1694">
        <f t="shared" si="1375"/>
        <v>1</v>
      </c>
      <c r="EC1694">
        <f t="shared" si="1376"/>
        <v>23.897121531330516</v>
      </c>
      <c r="EF1694">
        <v>1687</v>
      </c>
      <c r="EG1694">
        <v>24.861478752203102</v>
      </c>
      <c r="EH1694">
        <v>13.632244468691235</v>
      </c>
      <c r="EJ1694">
        <f t="shared" si="1377"/>
        <v>1</v>
      </c>
      <c r="EK1694">
        <f t="shared" si="1378"/>
        <v>0</v>
      </c>
      <c r="EL1694">
        <f t="shared" si="1379"/>
        <v>11.229234283511866</v>
      </c>
      <c r="EO1694">
        <v>1687</v>
      </c>
      <c r="EP1694">
        <v>19.89967719623445</v>
      </c>
      <c r="EQ1694">
        <v>21.987787673276948</v>
      </c>
      <c r="ES1694">
        <f t="shared" si="1380"/>
        <v>0</v>
      </c>
      <c r="ET1694">
        <f t="shared" si="1381"/>
        <v>1</v>
      </c>
      <c r="EU1694">
        <f t="shared" si="1382"/>
        <v>2.0881104770424983</v>
      </c>
    </row>
    <row r="1695" spans="1:151" x14ac:dyDescent="0.25">
      <c r="A1695">
        <v>1688</v>
      </c>
      <c r="B1695">
        <v>4.3397433598003623</v>
      </c>
      <c r="C1695">
        <v>23.91393492010846</v>
      </c>
      <c r="E1695">
        <f t="shared" si="1332"/>
        <v>0</v>
      </c>
      <c r="F1695">
        <f t="shared" si="1334"/>
        <v>1</v>
      </c>
      <c r="G1695">
        <f t="shared" si="1333"/>
        <v>19.574191560308098</v>
      </c>
      <c r="J1695">
        <v>1688</v>
      </c>
      <c r="K1695">
        <v>21.020212993750068</v>
      </c>
      <c r="L1695">
        <v>26.485224607704026</v>
      </c>
      <c r="N1695">
        <f t="shared" si="1335"/>
        <v>0</v>
      </c>
      <c r="O1695">
        <f t="shared" si="1336"/>
        <v>1</v>
      </c>
      <c r="P1695">
        <f t="shared" si="1337"/>
        <v>5.4650116139539584</v>
      </c>
      <c r="S1695">
        <v>1688</v>
      </c>
      <c r="T1695">
        <v>21.750117878115116</v>
      </c>
      <c r="U1695">
        <v>24.051251090054297</v>
      </c>
      <c r="W1695">
        <f t="shared" si="1338"/>
        <v>0</v>
      </c>
      <c r="X1695">
        <f t="shared" si="1339"/>
        <v>1</v>
      </c>
      <c r="Y1695">
        <f t="shared" si="1340"/>
        <v>2.301133211939181</v>
      </c>
      <c r="AB1695">
        <v>1688</v>
      </c>
      <c r="AC1695">
        <v>29.308868279251612</v>
      </c>
      <c r="AD1695">
        <v>19.716686084323172</v>
      </c>
      <c r="AF1695">
        <f t="shared" si="1341"/>
        <v>1</v>
      </c>
      <c r="AG1695">
        <f t="shared" si="1342"/>
        <v>0</v>
      </c>
      <c r="AH1695">
        <f t="shared" si="1343"/>
        <v>9.5921821949284407</v>
      </c>
      <c r="AK1695">
        <v>1688</v>
      </c>
      <c r="AL1695">
        <v>20.348466994485364</v>
      </c>
      <c r="AM1695">
        <v>29.989581546170093</v>
      </c>
      <c r="AO1695">
        <f t="shared" si="1344"/>
        <v>0</v>
      </c>
      <c r="AP1695">
        <f t="shared" si="1345"/>
        <v>1</v>
      </c>
      <c r="AQ1695">
        <f t="shared" si="1346"/>
        <v>9.6411145516847299</v>
      </c>
      <c r="AT1695">
        <v>1688</v>
      </c>
      <c r="AU1695">
        <v>13.358692465795933</v>
      </c>
      <c r="AV1695">
        <v>20.926328620469786</v>
      </c>
      <c r="AX1695">
        <f t="shared" si="1347"/>
        <v>0</v>
      </c>
      <c r="AY1695">
        <f t="shared" si="1348"/>
        <v>1</v>
      </c>
      <c r="AZ1695">
        <f t="shared" si="1349"/>
        <v>7.5676361546738526</v>
      </c>
      <c r="BC1695">
        <v>1688</v>
      </c>
      <c r="BD1695" t="e">
        <v>#N/A</v>
      </c>
      <c r="BE1695" t="e">
        <v>#N/A</v>
      </c>
      <c r="BG1695" t="e">
        <f t="shared" si="1350"/>
        <v>#N/A</v>
      </c>
      <c r="BH1695" t="e">
        <f t="shared" si="1351"/>
        <v>#N/A</v>
      </c>
      <c r="BI1695" t="e">
        <f t="shared" si="1352"/>
        <v>#N/A</v>
      </c>
      <c r="BL1695">
        <v>1688</v>
      </c>
      <c r="BM1695">
        <v>22.785706221102636</v>
      </c>
      <c r="BN1695">
        <v>14.731897904482334</v>
      </c>
      <c r="BP1695">
        <f t="shared" si="1353"/>
        <v>1</v>
      </c>
      <c r="BQ1695">
        <f t="shared" si="1354"/>
        <v>0</v>
      </c>
      <c r="BR1695">
        <f t="shared" si="1355"/>
        <v>8.0538083166203016</v>
      </c>
      <c r="BU1695">
        <v>1688</v>
      </c>
      <c r="BV1695">
        <v>24.00945038490914</v>
      </c>
      <c r="BW1695">
        <v>17.111271904243189</v>
      </c>
      <c r="BY1695">
        <f t="shared" si="1356"/>
        <v>1</v>
      </c>
      <c r="BZ1695">
        <f t="shared" si="1357"/>
        <v>0</v>
      </c>
      <c r="CA1695">
        <f t="shared" si="1358"/>
        <v>6.8981784806659512</v>
      </c>
      <c r="CD1695">
        <v>1688</v>
      </c>
      <c r="CE1695">
        <v>25.960991454673199</v>
      </c>
      <c r="CF1695">
        <v>20.124509297143593</v>
      </c>
      <c r="CH1695">
        <f t="shared" si="1359"/>
        <v>1</v>
      </c>
      <c r="CI1695">
        <f t="shared" si="1360"/>
        <v>0</v>
      </c>
      <c r="CJ1695">
        <f t="shared" si="1361"/>
        <v>5.8364821575296055</v>
      </c>
      <c r="CM1695">
        <v>1688</v>
      </c>
      <c r="CN1695">
        <v>23.108875890103477</v>
      </c>
      <c r="CO1695">
        <v>25.140360209130044</v>
      </c>
      <c r="CQ1695">
        <f t="shared" si="1362"/>
        <v>0</v>
      </c>
      <c r="CR1695">
        <f t="shared" si="1363"/>
        <v>1</v>
      </c>
      <c r="CS1695">
        <f t="shared" si="1364"/>
        <v>2.0314843190265677</v>
      </c>
      <c r="CV1695">
        <v>1688</v>
      </c>
      <c r="CW1695">
        <v>26.020902595980466</v>
      </c>
      <c r="CX1695">
        <v>14.84366885066526</v>
      </c>
      <c r="CZ1695">
        <f t="shared" si="1365"/>
        <v>1</v>
      </c>
      <c r="DA1695">
        <f t="shared" si="1366"/>
        <v>0</v>
      </c>
      <c r="DB1695">
        <f t="shared" si="1367"/>
        <v>11.177233745315206</v>
      </c>
      <c r="DE1695">
        <v>1688</v>
      </c>
      <c r="DF1695">
        <v>21.682860143242102</v>
      </c>
      <c r="DG1695">
        <v>17.422527578675549</v>
      </c>
      <c r="DI1695">
        <f t="shared" si="1368"/>
        <v>1</v>
      </c>
      <c r="DJ1695">
        <f t="shared" si="1369"/>
        <v>0</v>
      </c>
      <c r="DK1695">
        <f t="shared" si="1370"/>
        <v>4.2603325645665535</v>
      </c>
      <c r="DN1695">
        <v>1688</v>
      </c>
      <c r="DO1695">
        <v>25.348261750055851</v>
      </c>
      <c r="DP1695">
        <v>20.530608433379747</v>
      </c>
      <c r="DR1695">
        <f t="shared" si="1371"/>
        <v>1</v>
      </c>
      <c r="DS1695">
        <f t="shared" si="1372"/>
        <v>0</v>
      </c>
      <c r="DT1695">
        <f t="shared" si="1373"/>
        <v>4.817653316676104</v>
      </c>
      <c r="DW1695">
        <v>1688</v>
      </c>
      <c r="DX1695">
        <v>12.889202736963458</v>
      </c>
      <c r="DY1695">
        <v>25.166547124639823</v>
      </c>
      <c r="EA1695">
        <f t="shared" si="1374"/>
        <v>0</v>
      </c>
      <c r="EB1695">
        <f t="shared" si="1375"/>
        <v>1</v>
      </c>
      <c r="EC1695">
        <f t="shared" si="1376"/>
        <v>12.277344387676365</v>
      </c>
      <c r="EF1695">
        <v>1688</v>
      </c>
      <c r="EG1695">
        <v>19.821851768424711</v>
      </c>
      <c r="EH1695">
        <v>11.712396291114317</v>
      </c>
      <c r="EJ1695">
        <f t="shared" si="1377"/>
        <v>1</v>
      </c>
      <c r="EK1695">
        <f t="shared" si="1378"/>
        <v>0</v>
      </c>
      <c r="EL1695">
        <f t="shared" si="1379"/>
        <v>8.1094554773103944</v>
      </c>
      <c r="EO1695">
        <v>1688</v>
      </c>
      <c r="EP1695">
        <v>26.551038184850974</v>
      </c>
      <c r="EQ1695">
        <v>40.42159263379201</v>
      </c>
      <c r="ES1695">
        <f t="shared" si="1380"/>
        <v>0</v>
      </c>
      <c r="ET1695">
        <f t="shared" si="1381"/>
        <v>1</v>
      </c>
      <c r="EU1695">
        <f t="shared" si="1382"/>
        <v>13.870554448941036</v>
      </c>
    </row>
    <row r="1696" spans="1:151" x14ac:dyDescent="0.25">
      <c r="A1696">
        <v>1689</v>
      </c>
      <c r="B1696">
        <v>9.8106821870788004</v>
      </c>
      <c r="C1696">
        <v>23.625739689363023</v>
      </c>
      <c r="E1696">
        <f t="shared" si="1332"/>
        <v>0</v>
      </c>
      <c r="F1696">
        <f t="shared" si="1334"/>
        <v>1</v>
      </c>
      <c r="G1696">
        <f t="shared" si="1333"/>
        <v>13.815057502284223</v>
      </c>
      <c r="J1696">
        <v>1689</v>
      </c>
      <c r="K1696">
        <v>21.707387344136365</v>
      </c>
      <c r="L1696">
        <v>22.277621532792814</v>
      </c>
      <c r="N1696">
        <f t="shared" si="1335"/>
        <v>0</v>
      </c>
      <c r="O1696">
        <f t="shared" si="1336"/>
        <v>1</v>
      </c>
      <c r="P1696">
        <f t="shared" si="1337"/>
        <v>0.5702341886564497</v>
      </c>
      <c r="S1696">
        <v>1689</v>
      </c>
      <c r="T1696">
        <v>22.526325614518498</v>
      </c>
      <c r="U1696">
        <v>31.391059414501861</v>
      </c>
      <c r="W1696">
        <f t="shared" si="1338"/>
        <v>0</v>
      </c>
      <c r="X1696">
        <f t="shared" si="1339"/>
        <v>1</v>
      </c>
      <c r="Y1696">
        <f t="shared" si="1340"/>
        <v>8.8647337999833624</v>
      </c>
      <c r="AB1696">
        <v>1689</v>
      </c>
      <c r="AC1696">
        <v>16.802808524189487</v>
      </c>
      <c r="AD1696">
        <v>18.083085525200612</v>
      </c>
      <c r="AF1696">
        <f t="shared" si="1341"/>
        <v>0</v>
      </c>
      <c r="AG1696">
        <f t="shared" si="1342"/>
        <v>1</v>
      </c>
      <c r="AH1696">
        <f t="shared" si="1343"/>
        <v>1.2802770010111253</v>
      </c>
      <c r="AK1696">
        <v>1689</v>
      </c>
      <c r="AL1696">
        <v>18.190961050881562</v>
      </c>
      <c r="AM1696">
        <v>39.650003685250198</v>
      </c>
      <c r="AO1696">
        <f t="shared" si="1344"/>
        <v>0</v>
      </c>
      <c r="AP1696">
        <f t="shared" si="1345"/>
        <v>1</v>
      </c>
      <c r="AQ1696">
        <f t="shared" si="1346"/>
        <v>21.459042634368636</v>
      </c>
      <c r="AT1696">
        <v>1689</v>
      </c>
      <c r="AU1696">
        <v>18.066612319625918</v>
      </c>
      <c r="AV1696">
        <v>21.537354094403959</v>
      </c>
      <c r="AX1696">
        <f t="shared" si="1347"/>
        <v>0</v>
      </c>
      <c r="AY1696">
        <f t="shared" si="1348"/>
        <v>1</v>
      </c>
      <c r="AZ1696">
        <f t="shared" si="1349"/>
        <v>3.4707417747780411</v>
      </c>
      <c r="BC1696">
        <v>1689</v>
      </c>
      <c r="BD1696" t="e">
        <v>#N/A</v>
      </c>
      <c r="BE1696" t="e">
        <v>#N/A</v>
      </c>
      <c r="BG1696" t="e">
        <f t="shared" si="1350"/>
        <v>#N/A</v>
      </c>
      <c r="BH1696" t="e">
        <f t="shared" si="1351"/>
        <v>#N/A</v>
      </c>
      <c r="BI1696" t="e">
        <f t="shared" si="1352"/>
        <v>#N/A</v>
      </c>
      <c r="BL1696">
        <v>1689</v>
      </c>
      <c r="BM1696">
        <v>29.527195165823471</v>
      </c>
      <c r="BN1696">
        <v>12.185498003791601</v>
      </c>
      <c r="BP1696">
        <f t="shared" si="1353"/>
        <v>1</v>
      </c>
      <c r="BQ1696">
        <f t="shared" si="1354"/>
        <v>0</v>
      </c>
      <c r="BR1696">
        <f t="shared" si="1355"/>
        <v>17.341697162031871</v>
      </c>
      <c r="BU1696">
        <v>1689</v>
      </c>
      <c r="BV1696">
        <v>15.778435669953824</v>
      </c>
      <c r="BW1696">
        <v>18.57884419079846</v>
      </c>
      <c r="BY1696">
        <f t="shared" si="1356"/>
        <v>0</v>
      </c>
      <c r="BZ1696">
        <f t="shared" si="1357"/>
        <v>1</v>
      </c>
      <c r="CA1696">
        <f t="shared" si="1358"/>
        <v>2.8004085208446359</v>
      </c>
      <c r="CD1696">
        <v>1689</v>
      </c>
      <c r="CE1696">
        <v>20.12350624909422</v>
      </c>
      <c r="CF1696">
        <v>20.378930518290069</v>
      </c>
      <c r="CH1696">
        <f t="shared" si="1359"/>
        <v>0</v>
      </c>
      <c r="CI1696">
        <f t="shared" si="1360"/>
        <v>1</v>
      </c>
      <c r="CJ1696">
        <f t="shared" si="1361"/>
        <v>0.25542426919584926</v>
      </c>
      <c r="CM1696">
        <v>1689</v>
      </c>
      <c r="CN1696">
        <v>20.738545396848401</v>
      </c>
      <c r="CO1696">
        <v>22.400937506239504</v>
      </c>
      <c r="CQ1696">
        <f t="shared" si="1362"/>
        <v>0</v>
      </c>
      <c r="CR1696">
        <f t="shared" si="1363"/>
        <v>1</v>
      </c>
      <c r="CS1696">
        <f t="shared" si="1364"/>
        <v>1.6623921093911029</v>
      </c>
      <c r="CV1696">
        <v>1689</v>
      </c>
      <c r="CW1696">
        <v>22.378153859813441</v>
      </c>
      <c r="CX1696">
        <v>14.196782880573759</v>
      </c>
      <c r="CZ1696">
        <f t="shared" si="1365"/>
        <v>1</v>
      </c>
      <c r="DA1696">
        <f t="shared" si="1366"/>
        <v>0</v>
      </c>
      <c r="DB1696">
        <f t="shared" si="1367"/>
        <v>8.1813709792396825</v>
      </c>
      <c r="DE1696">
        <v>1689</v>
      </c>
      <c r="DF1696">
        <v>17.669627204373473</v>
      </c>
      <c r="DG1696">
        <v>14.717162183425115</v>
      </c>
      <c r="DI1696">
        <f t="shared" si="1368"/>
        <v>1</v>
      </c>
      <c r="DJ1696">
        <f t="shared" si="1369"/>
        <v>0</v>
      </c>
      <c r="DK1696">
        <f t="shared" si="1370"/>
        <v>2.9524650209483578</v>
      </c>
      <c r="DN1696">
        <v>1689</v>
      </c>
      <c r="DO1696">
        <v>15.646906289733689</v>
      </c>
      <c r="DP1696">
        <v>35.325246234344824</v>
      </c>
      <c r="DR1696">
        <f t="shared" si="1371"/>
        <v>0</v>
      </c>
      <c r="DS1696">
        <f t="shared" si="1372"/>
        <v>1</v>
      </c>
      <c r="DT1696">
        <f t="shared" si="1373"/>
        <v>19.678339944611135</v>
      </c>
      <c r="DW1696">
        <v>1689</v>
      </c>
      <c r="DX1696">
        <v>19.915694716676253</v>
      </c>
      <c r="DY1696">
        <v>28.399405139013474</v>
      </c>
      <c r="EA1696">
        <f t="shared" si="1374"/>
        <v>0</v>
      </c>
      <c r="EB1696">
        <f t="shared" si="1375"/>
        <v>1</v>
      </c>
      <c r="EC1696">
        <f t="shared" si="1376"/>
        <v>8.4837104223372215</v>
      </c>
      <c r="EF1696">
        <v>1689</v>
      </c>
      <c r="EG1696">
        <v>15.250872737073799</v>
      </c>
      <c r="EH1696">
        <v>17.106559234082503</v>
      </c>
      <c r="EJ1696">
        <f t="shared" si="1377"/>
        <v>0</v>
      </c>
      <c r="EK1696">
        <f t="shared" si="1378"/>
        <v>1</v>
      </c>
      <c r="EL1696">
        <f t="shared" si="1379"/>
        <v>1.8556864970087048</v>
      </c>
      <c r="EO1696">
        <v>1689</v>
      </c>
      <c r="EP1696">
        <v>22.604589091022309</v>
      </c>
      <c r="EQ1696">
        <v>30.34843563210686</v>
      </c>
      <c r="ES1696">
        <f t="shared" si="1380"/>
        <v>0</v>
      </c>
      <c r="ET1696">
        <f t="shared" si="1381"/>
        <v>1</v>
      </c>
      <c r="EU1696">
        <f t="shared" si="1382"/>
        <v>7.7438465410845509</v>
      </c>
    </row>
    <row r="1697" spans="1:151" x14ac:dyDescent="0.25">
      <c r="A1697">
        <v>1690</v>
      </c>
      <c r="B1697">
        <v>15.692927294112183</v>
      </c>
      <c r="C1697">
        <v>56.404437838072369</v>
      </c>
      <c r="E1697">
        <f t="shared" si="1332"/>
        <v>0</v>
      </c>
      <c r="F1697">
        <f t="shared" si="1334"/>
        <v>1</v>
      </c>
      <c r="G1697">
        <f t="shared" si="1333"/>
        <v>40.711510543960188</v>
      </c>
      <c r="J1697">
        <v>1690</v>
      </c>
      <c r="K1697">
        <v>27.127691694276169</v>
      </c>
      <c r="L1697">
        <v>25.750939153980287</v>
      </c>
      <c r="N1697">
        <f t="shared" si="1335"/>
        <v>1</v>
      </c>
      <c r="O1697">
        <f t="shared" si="1336"/>
        <v>0</v>
      </c>
      <c r="P1697">
        <f t="shared" si="1337"/>
        <v>1.3767525402958825</v>
      </c>
      <c r="S1697">
        <v>1690</v>
      </c>
      <c r="T1697">
        <v>16.008087922690155</v>
      </c>
      <c r="U1697">
        <v>40.824658030318531</v>
      </c>
      <c r="W1697">
        <f t="shared" si="1338"/>
        <v>0</v>
      </c>
      <c r="X1697">
        <f t="shared" si="1339"/>
        <v>1</v>
      </c>
      <c r="Y1697">
        <f t="shared" si="1340"/>
        <v>24.816570107628376</v>
      </c>
      <c r="AB1697">
        <v>1690</v>
      </c>
      <c r="AC1697">
        <v>30.698045544357541</v>
      </c>
      <c r="AD1697">
        <v>19.558480749168616</v>
      </c>
      <c r="AF1697">
        <f t="shared" si="1341"/>
        <v>1</v>
      </c>
      <c r="AG1697">
        <f t="shared" si="1342"/>
        <v>0</v>
      </c>
      <c r="AH1697">
        <f t="shared" si="1343"/>
        <v>11.139564795188925</v>
      </c>
      <c r="AK1697">
        <v>1690</v>
      </c>
      <c r="AL1697">
        <v>15.684458725989053</v>
      </c>
      <c r="AM1697">
        <v>25.995330541923373</v>
      </c>
      <c r="AO1697">
        <f t="shared" si="1344"/>
        <v>0</v>
      </c>
      <c r="AP1697">
        <f t="shared" si="1345"/>
        <v>1</v>
      </c>
      <c r="AQ1697">
        <f t="shared" si="1346"/>
        <v>10.31087181593432</v>
      </c>
      <c r="AT1697">
        <v>1690</v>
      </c>
      <c r="AU1697">
        <v>18.357048401583281</v>
      </c>
      <c r="AV1697">
        <v>12.353896636464892</v>
      </c>
      <c r="AX1697">
        <f t="shared" si="1347"/>
        <v>1</v>
      </c>
      <c r="AY1697">
        <f t="shared" si="1348"/>
        <v>0</v>
      </c>
      <c r="AZ1697">
        <f t="shared" si="1349"/>
        <v>6.003151765118389</v>
      </c>
      <c r="BC1697">
        <v>1690</v>
      </c>
      <c r="BD1697" t="e">
        <v>#N/A</v>
      </c>
      <c r="BE1697" t="e">
        <v>#N/A</v>
      </c>
      <c r="BG1697" t="e">
        <f t="shared" si="1350"/>
        <v>#N/A</v>
      </c>
      <c r="BH1697" t="e">
        <f t="shared" si="1351"/>
        <v>#N/A</v>
      </c>
      <c r="BI1697" t="e">
        <f t="shared" si="1352"/>
        <v>#N/A</v>
      </c>
      <c r="BL1697">
        <v>1690</v>
      </c>
      <c r="BM1697">
        <v>25.278774225212604</v>
      </c>
      <c r="BN1697">
        <v>13.159698741198454</v>
      </c>
      <c r="BP1697">
        <f t="shared" si="1353"/>
        <v>1</v>
      </c>
      <c r="BQ1697">
        <f t="shared" si="1354"/>
        <v>0</v>
      </c>
      <c r="BR1697">
        <f t="shared" si="1355"/>
        <v>12.11907548401415</v>
      </c>
      <c r="BU1697">
        <v>1690</v>
      </c>
      <c r="BV1697">
        <v>19.980391355518542</v>
      </c>
      <c r="BW1697">
        <v>25.337280347191761</v>
      </c>
      <c r="BY1697">
        <f t="shared" si="1356"/>
        <v>0</v>
      </c>
      <c r="BZ1697">
        <f t="shared" si="1357"/>
        <v>1</v>
      </c>
      <c r="CA1697">
        <f t="shared" si="1358"/>
        <v>5.3568889916732196</v>
      </c>
      <c r="CD1697">
        <v>1690</v>
      </c>
      <c r="CE1697">
        <v>19.91007924938522</v>
      </c>
      <c r="CF1697">
        <v>34.307772970260729</v>
      </c>
      <c r="CH1697">
        <f t="shared" si="1359"/>
        <v>0</v>
      </c>
      <c r="CI1697">
        <f t="shared" si="1360"/>
        <v>1</v>
      </c>
      <c r="CJ1697">
        <f t="shared" si="1361"/>
        <v>14.397693720875509</v>
      </c>
      <c r="CM1697">
        <v>1690</v>
      </c>
      <c r="CN1697">
        <v>19.375049920159977</v>
      </c>
      <c r="CO1697">
        <v>26.32328028618965</v>
      </c>
      <c r="CQ1697">
        <f t="shared" si="1362"/>
        <v>0</v>
      </c>
      <c r="CR1697">
        <f t="shared" si="1363"/>
        <v>1</v>
      </c>
      <c r="CS1697">
        <f t="shared" si="1364"/>
        <v>6.9482303660296729</v>
      </c>
      <c r="CV1697">
        <v>1690</v>
      </c>
      <c r="CW1697">
        <v>24.110272865532139</v>
      </c>
      <c r="CX1697">
        <v>14.05120561803956</v>
      </c>
      <c r="CZ1697">
        <f t="shared" si="1365"/>
        <v>1</v>
      </c>
      <c r="DA1697">
        <f t="shared" si="1366"/>
        <v>0</v>
      </c>
      <c r="DB1697">
        <f t="shared" si="1367"/>
        <v>10.059067247492578</v>
      </c>
      <c r="DE1697">
        <v>1690</v>
      </c>
      <c r="DF1697">
        <v>19.730629502065717</v>
      </c>
      <c r="DG1697">
        <v>28.869306264827841</v>
      </c>
      <c r="DI1697">
        <f t="shared" si="1368"/>
        <v>0</v>
      </c>
      <c r="DJ1697">
        <f t="shared" si="1369"/>
        <v>1</v>
      </c>
      <c r="DK1697">
        <f t="shared" si="1370"/>
        <v>9.1386767627621239</v>
      </c>
      <c r="DN1697">
        <v>1690</v>
      </c>
      <c r="DO1697">
        <v>24.495288981124386</v>
      </c>
      <c r="DP1697">
        <v>30.47916067612968</v>
      </c>
      <c r="DR1697">
        <f t="shared" si="1371"/>
        <v>0</v>
      </c>
      <c r="DS1697">
        <f t="shared" si="1372"/>
        <v>1</v>
      </c>
      <c r="DT1697">
        <f t="shared" si="1373"/>
        <v>5.9838716950052948</v>
      </c>
      <c r="DW1697">
        <v>1690</v>
      </c>
      <c r="DX1697">
        <v>19.107852002425695</v>
      </c>
      <c r="DY1697">
        <v>24.956035834215903</v>
      </c>
      <c r="EA1697">
        <f t="shared" si="1374"/>
        <v>0</v>
      </c>
      <c r="EB1697">
        <f t="shared" si="1375"/>
        <v>1</v>
      </c>
      <c r="EC1697">
        <f t="shared" si="1376"/>
        <v>5.8481838317902088</v>
      </c>
      <c r="EF1697">
        <v>1690</v>
      </c>
      <c r="EG1697">
        <v>20.651054406814676</v>
      </c>
      <c r="EH1697">
        <v>18.350448336383852</v>
      </c>
      <c r="EJ1697">
        <f t="shared" si="1377"/>
        <v>1</v>
      </c>
      <c r="EK1697">
        <f t="shared" si="1378"/>
        <v>0</v>
      </c>
      <c r="EL1697">
        <f t="shared" si="1379"/>
        <v>2.300606070430824</v>
      </c>
      <c r="EO1697">
        <v>1690</v>
      </c>
      <c r="EP1697">
        <v>15.88282082312594</v>
      </c>
      <c r="EQ1697">
        <v>37.19541788267766</v>
      </c>
      <c r="ES1697">
        <f t="shared" si="1380"/>
        <v>0</v>
      </c>
      <c r="ET1697">
        <f t="shared" si="1381"/>
        <v>1</v>
      </c>
      <c r="EU1697">
        <f t="shared" si="1382"/>
        <v>21.31259705955172</v>
      </c>
    </row>
    <row r="1698" spans="1:151" x14ac:dyDescent="0.25">
      <c r="A1698">
        <v>1691</v>
      </c>
      <c r="B1698">
        <v>9.2702800244781542</v>
      </c>
      <c r="C1698">
        <v>30.676365435190529</v>
      </c>
      <c r="E1698">
        <f t="shared" si="1332"/>
        <v>0</v>
      </c>
      <c r="F1698">
        <f t="shared" si="1334"/>
        <v>1</v>
      </c>
      <c r="G1698">
        <f t="shared" si="1333"/>
        <v>21.406085410712375</v>
      </c>
      <c r="J1698">
        <v>1691</v>
      </c>
      <c r="K1698">
        <v>22.082545584594484</v>
      </c>
      <c r="L1698">
        <v>29.819909717215069</v>
      </c>
      <c r="N1698">
        <f t="shared" si="1335"/>
        <v>0</v>
      </c>
      <c r="O1698">
        <f t="shared" si="1336"/>
        <v>1</v>
      </c>
      <c r="P1698">
        <f t="shared" si="1337"/>
        <v>7.7373641326205842</v>
      </c>
      <c r="S1698">
        <v>1691</v>
      </c>
      <c r="T1698">
        <v>17.146782162001568</v>
      </c>
      <c r="U1698">
        <v>8.0261918501374439</v>
      </c>
      <c r="W1698">
        <f t="shared" si="1338"/>
        <v>1</v>
      </c>
      <c r="X1698">
        <f t="shared" si="1339"/>
        <v>0</v>
      </c>
      <c r="Y1698">
        <f t="shared" si="1340"/>
        <v>9.1205903118641238</v>
      </c>
      <c r="AB1698">
        <v>1691</v>
      </c>
      <c r="AC1698">
        <v>18.592777389507592</v>
      </c>
      <c r="AD1698">
        <v>18.98191460239158</v>
      </c>
      <c r="AF1698">
        <f t="shared" si="1341"/>
        <v>0</v>
      </c>
      <c r="AG1698">
        <f t="shared" si="1342"/>
        <v>1</v>
      </c>
      <c r="AH1698">
        <f t="shared" si="1343"/>
        <v>0.38913721288398762</v>
      </c>
      <c r="AK1698">
        <v>1691</v>
      </c>
      <c r="AL1698">
        <v>30.249932252502195</v>
      </c>
      <c r="AM1698">
        <v>21.074291328596047</v>
      </c>
      <c r="AO1698">
        <f t="shared" si="1344"/>
        <v>1</v>
      </c>
      <c r="AP1698">
        <f t="shared" si="1345"/>
        <v>0</v>
      </c>
      <c r="AQ1698">
        <f t="shared" si="1346"/>
        <v>9.1756409239061476</v>
      </c>
      <c r="AT1698">
        <v>1691</v>
      </c>
      <c r="AU1698">
        <v>17.807618934850424</v>
      </c>
      <c r="AV1698">
        <v>16.979887430596662</v>
      </c>
      <c r="AX1698">
        <f t="shared" si="1347"/>
        <v>1</v>
      </c>
      <c r="AY1698">
        <f t="shared" si="1348"/>
        <v>0</v>
      </c>
      <c r="AZ1698">
        <f t="shared" si="1349"/>
        <v>0.8277315042537623</v>
      </c>
      <c r="BC1698">
        <v>1691</v>
      </c>
      <c r="BD1698" t="e">
        <v>#N/A</v>
      </c>
      <c r="BE1698" t="e">
        <v>#N/A</v>
      </c>
      <c r="BG1698" t="e">
        <f t="shared" si="1350"/>
        <v>#N/A</v>
      </c>
      <c r="BH1698" t="e">
        <f t="shared" si="1351"/>
        <v>#N/A</v>
      </c>
      <c r="BI1698" t="e">
        <f t="shared" si="1352"/>
        <v>#N/A</v>
      </c>
      <c r="BL1698">
        <v>1691</v>
      </c>
      <c r="BM1698">
        <v>32.384367281773379</v>
      </c>
      <c r="BN1698">
        <v>16.775287358480416</v>
      </c>
      <c r="BP1698">
        <f t="shared" si="1353"/>
        <v>1</v>
      </c>
      <c r="BQ1698">
        <f t="shared" si="1354"/>
        <v>0</v>
      </c>
      <c r="BR1698">
        <f t="shared" si="1355"/>
        <v>15.609079923292963</v>
      </c>
      <c r="BU1698">
        <v>1691</v>
      </c>
      <c r="BV1698">
        <v>27.164148574871426</v>
      </c>
      <c r="BW1698">
        <v>28.384766703946291</v>
      </c>
      <c r="BY1698">
        <f t="shared" si="1356"/>
        <v>0</v>
      </c>
      <c r="BZ1698">
        <f t="shared" si="1357"/>
        <v>1</v>
      </c>
      <c r="CA1698">
        <f t="shared" si="1358"/>
        <v>1.2206181290748646</v>
      </c>
      <c r="CD1698">
        <v>1691</v>
      </c>
      <c r="CE1698">
        <v>16.346572528901739</v>
      </c>
      <c r="CF1698">
        <v>22.249760875446221</v>
      </c>
      <c r="CH1698">
        <f t="shared" si="1359"/>
        <v>0</v>
      </c>
      <c r="CI1698">
        <f t="shared" si="1360"/>
        <v>1</v>
      </c>
      <c r="CJ1698">
        <f t="shared" si="1361"/>
        <v>5.9031883465444821</v>
      </c>
      <c r="CM1698">
        <v>1691</v>
      </c>
      <c r="CN1698">
        <v>19.554865089388471</v>
      </c>
      <c r="CO1698">
        <v>19.188249955776815</v>
      </c>
      <c r="CQ1698">
        <f t="shared" si="1362"/>
        <v>1</v>
      </c>
      <c r="CR1698">
        <f t="shared" si="1363"/>
        <v>0</v>
      </c>
      <c r="CS1698">
        <f t="shared" si="1364"/>
        <v>0.36661513361165632</v>
      </c>
      <c r="CV1698">
        <v>1691</v>
      </c>
      <c r="CW1698">
        <v>21.132206365003213</v>
      </c>
      <c r="CX1698">
        <v>19.265585773349464</v>
      </c>
      <c r="CZ1698">
        <f t="shared" si="1365"/>
        <v>1</v>
      </c>
      <c r="DA1698">
        <f t="shared" si="1366"/>
        <v>0</v>
      </c>
      <c r="DB1698">
        <f t="shared" si="1367"/>
        <v>1.8666205916537493</v>
      </c>
      <c r="DE1698">
        <v>1691</v>
      </c>
      <c r="DF1698">
        <v>11.118219736268415</v>
      </c>
      <c r="DG1698">
        <v>26.464582495783858</v>
      </c>
      <c r="DI1698">
        <f t="shared" si="1368"/>
        <v>0</v>
      </c>
      <c r="DJ1698">
        <f t="shared" si="1369"/>
        <v>1</v>
      </c>
      <c r="DK1698">
        <f t="shared" si="1370"/>
        <v>15.346362759515443</v>
      </c>
      <c r="DN1698">
        <v>1691</v>
      </c>
      <c r="DO1698">
        <v>20.073785882210561</v>
      </c>
      <c r="DP1698">
        <v>15.942316136726214</v>
      </c>
      <c r="DR1698">
        <f t="shared" si="1371"/>
        <v>1</v>
      </c>
      <c r="DS1698">
        <f t="shared" si="1372"/>
        <v>0</v>
      </c>
      <c r="DT1698">
        <f t="shared" si="1373"/>
        <v>4.1314697454843472</v>
      </c>
      <c r="DW1698">
        <v>1691</v>
      </c>
      <c r="DX1698">
        <v>16.179887805499426</v>
      </c>
      <c r="DY1698">
        <v>16.854870274937852</v>
      </c>
      <c r="EA1698">
        <f t="shared" si="1374"/>
        <v>0</v>
      </c>
      <c r="EB1698">
        <f t="shared" si="1375"/>
        <v>1</v>
      </c>
      <c r="EC1698">
        <f t="shared" si="1376"/>
        <v>0.67498246943842588</v>
      </c>
      <c r="EF1698">
        <v>1691</v>
      </c>
      <c r="EG1698">
        <v>25.564590546399423</v>
      </c>
      <c r="EH1698">
        <v>17.021895352006187</v>
      </c>
      <c r="EJ1698">
        <f t="shared" si="1377"/>
        <v>1</v>
      </c>
      <c r="EK1698">
        <f t="shared" si="1378"/>
        <v>0</v>
      </c>
      <c r="EL1698">
        <f t="shared" si="1379"/>
        <v>8.5426951943932359</v>
      </c>
      <c r="EO1698">
        <v>1691</v>
      </c>
      <c r="EP1698">
        <v>17.658779734511484</v>
      </c>
      <c r="EQ1698">
        <v>58.738557986842899</v>
      </c>
      <c r="ES1698">
        <f t="shared" si="1380"/>
        <v>0</v>
      </c>
      <c r="ET1698">
        <f t="shared" si="1381"/>
        <v>1</v>
      </c>
      <c r="EU1698">
        <f t="shared" si="1382"/>
        <v>41.079778252331415</v>
      </c>
    </row>
    <row r="1699" spans="1:151" x14ac:dyDescent="0.25">
      <c r="A1699">
        <v>1692</v>
      </c>
      <c r="B1699">
        <v>13.416757850103057</v>
      </c>
      <c r="C1699">
        <v>35.245312896927501</v>
      </c>
      <c r="E1699">
        <f t="shared" si="1332"/>
        <v>0</v>
      </c>
      <c r="F1699">
        <f t="shared" si="1334"/>
        <v>1</v>
      </c>
      <c r="G1699">
        <f t="shared" si="1333"/>
        <v>21.828555046824444</v>
      </c>
      <c r="J1699">
        <v>1692</v>
      </c>
      <c r="K1699">
        <v>26.020019595741715</v>
      </c>
      <c r="L1699">
        <v>30.207571524116638</v>
      </c>
      <c r="N1699">
        <f t="shared" si="1335"/>
        <v>0</v>
      </c>
      <c r="O1699">
        <f t="shared" si="1336"/>
        <v>1</v>
      </c>
      <c r="P1699">
        <f t="shared" si="1337"/>
        <v>4.1875519283749227</v>
      </c>
      <c r="S1699">
        <v>1692</v>
      </c>
      <c r="T1699">
        <v>19.201080661015038</v>
      </c>
      <c r="U1699">
        <v>40.189615394916224</v>
      </c>
      <c r="W1699">
        <f t="shared" si="1338"/>
        <v>0</v>
      </c>
      <c r="X1699">
        <f t="shared" si="1339"/>
        <v>1</v>
      </c>
      <c r="Y1699">
        <f t="shared" si="1340"/>
        <v>20.988534733901187</v>
      </c>
      <c r="AB1699">
        <v>1692</v>
      </c>
      <c r="AC1699">
        <v>15.625747783283783</v>
      </c>
      <c r="AD1699">
        <v>15.486558709950248</v>
      </c>
      <c r="AF1699">
        <f t="shared" si="1341"/>
        <v>1</v>
      </c>
      <c r="AG1699">
        <f t="shared" si="1342"/>
        <v>0</v>
      </c>
      <c r="AH1699">
        <f t="shared" si="1343"/>
        <v>0.13918907333353481</v>
      </c>
      <c r="AK1699">
        <v>1692</v>
      </c>
      <c r="AL1699">
        <v>22.176706340154546</v>
      </c>
      <c r="AM1699">
        <v>12.755721237410574</v>
      </c>
      <c r="AO1699">
        <f t="shared" si="1344"/>
        <v>1</v>
      </c>
      <c r="AP1699">
        <f t="shared" si="1345"/>
        <v>0</v>
      </c>
      <c r="AQ1699">
        <f t="shared" si="1346"/>
        <v>9.4209851027439715</v>
      </c>
      <c r="AT1699">
        <v>1692</v>
      </c>
      <c r="AU1699">
        <v>21.259463656441259</v>
      </c>
      <c r="AV1699">
        <v>18.457890603045605</v>
      </c>
      <c r="AX1699">
        <f t="shared" si="1347"/>
        <v>1</v>
      </c>
      <c r="AY1699">
        <f t="shared" si="1348"/>
        <v>0</v>
      </c>
      <c r="AZ1699">
        <f t="shared" si="1349"/>
        <v>2.8015730533956535</v>
      </c>
      <c r="BC1699">
        <v>1692</v>
      </c>
      <c r="BD1699" t="e">
        <v>#N/A</v>
      </c>
      <c r="BE1699" t="e">
        <v>#N/A</v>
      </c>
      <c r="BG1699" t="e">
        <f t="shared" si="1350"/>
        <v>#N/A</v>
      </c>
      <c r="BH1699" t="e">
        <f t="shared" si="1351"/>
        <v>#N/A</v>
      </c>
      <c r="BI1699" t="e">
        <f t="shared" si="1352"/>
        <v>#N/A</v>
      </c>
      <c r="BL1699">
        <v>1692</v>
      </c>
      <c r="BM1699">
        <v>19.098161007562311</v>
      </c>
      <c r="BN1699">
        <v>11.017199097984594</v>
      </c>
      <c r="BP1699">
        <f t="shared" si="1353"/>
        <v>1</v>
      </c>
      <c r="BQ1699">
        <f t="shared" si="1354"/>
        <v>0</v>
      </c>
      <c r="BR1699">
        <f t="shared" si="1355"/>
        <v>8.0809619095777165</v>
      </c>
      <c r="BU1699">
        <v>1692</v>
      </c>
      <c r="BV1699">
        <v>20.899648395921545</v>
      </c>
      <c r="BW1699">
        <v>20.573891187801184</v>
      </c>
      <c r="BY1699">
        <f t="shared" si="1356"/>
        <v>1</v>
      </c>
      <c r="BZ1699">
        <f t="shared" si="1357"/>
        <v>0</v>
      </c>
      <c r="CA1699">
        <f t="shared" si="1358"/>
        <v>0.32575720812036124</v>
      </c>
      <c r="CD1699">
        <v>1692</v>
      </c>
      <c r="CE1699">
        <v>24.157587327133726</v>
      </c>
      <c r="CF1699">
        <v>25.421683998991476</v>
      </c>
      <c r="CH1699">
        <f t="shared" si="1359"/>
        <v>0</v>
      </c>
      <c r="CI1699">
        <f t="shared" si="1360"/>
        <v>1</v>
      </c>
      <c r="CJ1699">
        <f t="shared" si="1361"/>
        <v>1.2640966718577502</v>
      </c>
      <c r="CM1699">
        <v>1692</v>
      </c>
      <c r="CN1699">
        <v>16.172359216890005</v>
      </c>
      <c r="CO1699">
        <v>11.787442693931462</v>
      </c>
      <c r="CQ1699">
        <f t="shared" si="1362"/>
        <v>1</v>
      </c>
      <c r="CR1699">
        <f t="shared" si="1363"/>
        <v>0</v>
      </c>
      <c r="CS1699">
        <f t="shared" si="1364"/>
        <v>4.3849165229585427</v>
      </c>
      <c r="CV1699">
        <v>1692</v>
      </c>
      <c r="CW1699">
        <v>23.591427977757164</v>
      </c>
      <c r="CX1699">
        <v>22.224143984483007</v>
      </c>
      <c r="CZ1699">
        <f t="shared" si="1365"/>
        <v>1</v>
      </c>
      <c r="DA1699">
        <f t="shared" si="1366"/>
        <v>0</v>
      </c>
      <c r="DB1699">
        <f t="shared" si="1367"/>
        <v>1.3672839932741567</v>
      </c>
      <c r="DE1699">
        <v>1692</v>
      </c>
      <c r="DF1699">
        <v>8.6789406193784071</v>
      </c>
      <c r="DG1699">
        <v>26.7823713097252</v>
      </c>
      <c r="DI1699">
        <f t="shared" si="1368"/>
        <v>0</v>
      </c>
      <c r="DJ1699">
        <f t="shared" si="1369"/>
        <v>1</v>
      </c>
      <c r="DK1699">
        <f t="shared" si="1370"/>
        <v>18.103430690346791</v>
      </c>
      <c r="DN1699">
        <v>1692</v>
      </c>
      <c r="DO1699">
        <v>20.734242436731215</v>
      </c>
      <c r="DP1699">
        <v>14.534424105199339</v>
      </c>
      <c r="DR1699">
        <f t="shared" si="1371"/>
        <v>1</v>
      </c>
      <c r="DS1699">
        <f t="shared" si="1372"/>
        <v>0</v>
      </c>
      <c r="DT1699">
        <f t="shared" si="1373"/>
        <v>6.1998183315318762</v>
      </c>
      <c r="DW1699">
        <v>1692</v>
      </c>
      <c r="DX1699">
        <v>22.936626827191901</v>
      </c>
      <c r="DY1699">
        <v>14.572140142247353</v>
      </c>
      <c r="EA1699">
        <f t="shared" si="1374"/>
        <v>1</v>
      </c>
      <c r="EB1699">
        <f t="shared" si="1375"/>
        <v>0</v>
      </c>
      <c r="EC1699">
        <f t="shared" si="1376"/>
        <v>8.3644866849445485</v>
      </c>
      <c r="EF1699">
        <v>1692</v>
      </c>
      <c r="EG1699">
        <v>22.942774986493887</v>
      </c>
      <c r="EH1699">
        <v>13.053382657441649</v>
      </c>
      <c r="EJ1699">
        <f t="shared" si="1377"/>
        <v>1</v>
      </c>
      <c r="EK1699">
        <f t="shared" si="1378"/>
        <v>0</v>
      </c>
      <c r="EL1699">
        <f t="shared" si="1379"/>
        <v>9.8893923290522388</v>
      </c>
      <c r="EO1699">
        <v>1692</v>
      </c>
      <c r="EP1699">
        <v>25.834820918745443</v>
      </c>
      <c r="EQ1699">
        <v>17.738319447384889</v>
      </c>
      <c r="ES1699">
        <f t="shared" si="1380"/>
        <v>1</v>
      </c>
      <c r="ET1699">
        <f t="shared" si="1381"/>
        <v>0</v>
      </c>
      <c r="EU1699">
        <f t="shared" si="1382"/>
        <v>8.0965014713605541</v>
      </c>
    </row>
    <row r="1700" spans="1:151" x14ac:dyDescent="0.25">
      <c r="A1700">
        <v>1693</v>
      </c>
      <c r="B1700">
        <v>15.037937852889975</v>
      </c>
      <c r="C1700">
        <v>19.623960586149842</v>
      </c>
      <c r="E1700">
        <f t="shared" si="1332"/>
        <v>0</v>
      </c>
      <c r="F1700">
        <f t="shared" si="1334"/>
        <v>1</v>
      </c>
      <c r="G1700">
        <f t="shared" si="1333"/>
        <v>4.5860227332598669</v>
      </c>
      <c r="J1700">
        <v>1693</v>
      </c>
      <c r="K1700">
        <v>16.105700259171133</v>
      </c>
      <c r="L1700">
        <v>34.391450976646155</v>
      </c>
      <c r="N1700">
        <f t="shared" si="1335"/>
        <v>0</v>
      </c>
      <c r="O1700">
        <f t="shared" si="1336"/>
        <v>1</v>
      </c>
      <c r="P1700">
        <f t="shared" si="1337"/>
        <v>18.285750717475022</v>
      </c>
      <c r="S1700">
        <v>1693</v>
      </c>
      <c r="T1700">
        <v>14.193198516249819</v>
      </c>
      <c r="U1700">
        <v>41.024357701741529</v>
      </c>
      <c r="W1700">
        <f t="shared" si="1338"/>
        <v>0</v>
      </c>
      <c r="X1700">
        <f t="shared" si="1339"/>
        <v>1</v>
      </c>
      <c r="Y1700">
        <f t="shared" si="1340"/>
        <v>26.83115918549171</v>
      </c>
      <c r="AB1700">
        <v>1693</v>
      </c>
      <c r="AC1700">
        <v>24.949815667255301</v>
      </c>
      <c r="AD1700">
        <v>17.394374410178923</v>
      </c>
      <c r="AF1700">
        <f t="shared" si="1341"/>
        <v>1</v>
      </c>
      <c r="AG1700">
        <f t="shared" si="1342"/>
        <v>0</v>
      </c>
      <c r="AH1700">
        <f t="shared" si="1343"/>
        <v>7.555441257076378</v>
      </c>
      <c r="AK1700">
        <v>1693</v>
      </c>
      <c r="AL1700">
        <v>24.864130041147479</v>
      </c>
      <c r="AM1700">
        <v>52.002568071258651</v>
      </c>
      <c r="AO1700">
        <f t="shared" si="1344"/>
        <v>0</v>
      </c>
      <c r="AP1700">
        <f t="shared" si="1345"/>
        <v>1</v>
      </c>
      <c r="AQ1700">
        <f t="shared" si="1346"/>
        <v>27.138438030111171</v>
      </c>
      <c r="AT1700">
        <v>1693</v>
      </c>
      <c r="AU1700">
        <v>15.932140914680673</v>
      </c>
      <c r="AV1700">
        <v>11.941239857469419</v>
      </c>
      <c r="AX1700">
        <f t="shared" si="1347"/>
        <v>1</v>
      </c>
      <c r="AY1700">
        <f t="shared" si="1348"/>
        <v>0</v>
      </c>
      <c r="AZ1700">
        <f t="shared" si="1349"/>
        <v>3.9909010572112535</v>
      </c>
      <c r="BC1700">
        <v>1693</v>
      </c>
      <c r="BD1700" t="e">
        <v>#N/A</v>
      </c>
      <c r="BE1700" t="e">
        <v>#N/A</v>
      </c>
      <c r="BG1700" t="e">
        <f t="shared" si="1350"/>
        <v>#N/A</v>
      </c>
      <c r="BH1700" t="e">
        <f t="shared" si="1351"/>
        <v>#N/A</v>
      </c>
      <c r="BI1700" t="e">
        <f t="shared" si="1352"/>
        <v>#N/A</v>
      </c>
      <c r="BL1700">
        <v>1693</v>
      </c>
      <c r="BM1700">
        <v>18.178374904837767</v>
      </c>
      <c r="BN1700">
        <v>13.852389110768858</v>
      </c>
      <c r="BP1700">
        <f t="shared" si="1353"/>
        <v>1</v>
      </c>
      <c r="BQ1700">
        <f t="shared" si="1354"/>
        <v>0</v>
      </c>
      <c r="BR1700">
        <f t="shared" si="1355"/>
        <v>4.3259857940689095</v>
      </c>
      <c r="BU1700">
        <v>1693</v>
      </c>
      <c r="BV1700">
        <v>32.424098887941405</v>
      </c>
      <c r="BW1700">
        <v>20.419322724020628</v>
      </c>
      <c r="BY1700">
        <f t="shared" si="1356"/>
        <v>1</v>
      </c>
      <c r="BZ1700">
        <f t="shared" si="1357"/>
        <v>0</v>
      </c>
      <c r="CA1700">
        <f t="shared" si="1358"/>
        <v>12.004776163920777</v>
      </c>
      <c r="CD1700">
        <v>1693</v>
      </c>
      <c r="CE1700">
        <v>18.529481422014996</v>
      </c>
      <c r="CF1700">
        <v>15.544988900158119</v>
      </c>
      <c r="CH1700">
        <f t="shared" si="1359"/>
        <v>1</v>
      </c>
      <c r="CI1700">
        <f t="shared" si="1360"/>
        <v>0</v>
      </c>
      <c r="CJ1700">
        <f t="shared" si="1361"/>
        <v>2.9844925218568772</v>
      </c>
      <c r="CM1700">
        <v>1693</v>
      </c>
      <c r="CN1700">
        <v>18.817907902895598</v>
      </c>
      <c r="CO1700">
        <v>22.37763425312566</v>
      </c>
      <c r="CQ1700">
        <f t="shared" si="1362"/>
        <v>0</v>
      </c>
      <c r="CR1700">
        <f t="shared" si="1363"/>
        <v>1</v>
      </c>
      <c r="CS1700">
        <f t="shared" si="1364"/>
        <v>3.5597263502300613</v>
      </c>
      <c r="CV1700">
        <v>1693</v>
      </c>
      <c r="CW1700">
        <v>23.581355419379914</v>
      </c>
      <c r="CX1700">
        <v>21.100299729552688</v>
      </c>
      <c r="CZ1700">
        <f t="shared" si="1365"/>
        <v>1</v>
      </c>
      <c r="DA1700">
        <f t="shared" si="1366"/>
        <v>0</v>
      </c>
      <c r="DB1700">
        <f t="shared" si="1367"/>
        <v>2.481055689827226</v>
      </c>
      <c r="DE1700">
        <v>1693</v>
      </c>
      <c r="DF1700">
        <v>21.691723919760996</v>
      </c>
      <c r="DG1700">
        <v>14.210786375232926</v>
      </c>
      <c r="DI1700">
        <f t="shared" si="1368"/>
        <v>1</v>
      </c>
      <c r="DJ1700">
        <f t="shared" si="1369"/>
        <v>0</v>
      </c>
      <c r="DK1700">
        <f t="shared" si="1370"/>
        <v>7.4809375445280697</v>
      </c>
      <c r="DN1700">
        <v>1693</v>
      </c>
      <c r="DO1700">
        <v>26.064052275590807</v>
      </c>
      <c r="DP1700">
        <v>22.053146210533534</v>
      </c>
      <c r="DR1700">
        <f t="shared" si="1371"/>
        <v>1</v>
      </c>
      <c r="DS1700">
        <f t="shared" si="1372"/>
        <v>0</v>
      </c>
      <c r="DT1700">
        <f t="shared" si="1373"/>
        <v>4.0109060650572737</v>
      </c>
      <c r="DW1700">
        <v>1693</v>
      </c>
      <c r="DX1700">
        <v>22.708111402849774</v>
      </c>
      <c r="DY1700">
        <v>20.536006570464277</v>
      </c>
      <c r="EA1700">
        <f t="shared" si="1374"/>
        <v>1</v>
      </c>
      <c r="EB1700">
        <f t="shared" si="1375"/>
        <v>0</v>
      </c>
      <c r="EC1700">
        <f t="shared" si="1376"/>
        <v>2.1721048323854966</v>
      </c>
      <c r="EF1700">
        <v>1693</v>
      </c>
      <c r="EG1700">
        <v>18.583557488029715</v>
      </c>
      <c r="EH1700">
        <v>15.702738447988798</v>
      </c>
      <c r="EJ1700">
        <f t="shared" si="1377"/>
        <v>1</v>
      </c>
      <c r="EK1700">
        <f t="shared" si="1378"/>
        <v>0</v>
      </c>
      <c r="EL1700">
        <f t="shared" si="1379"/>
        <v>2.880819040040917</v>
      </c>
      <c r="EO1700">
        <v>1693</v>
      </c>
      <c r="EP1700">
        <v>25.830431272130316</v>
      </c>
      <c r="EQ1700">
        <v>41.313785964120079</v>
      </c>
      <c r="ES1700">
        <f t="shared" si="1380"/>
        <v>0</v>
      </c>
      <c r="ET1700">
        <f t="shared" si="1381"/>
        <v>1</v>
      </c>
      <c r="EU1700">
        <f t="shared" si="1382"/>
        <v>15.483354691989764</v>
      </c>
    </row>
    <row r="1701" spans="1:151" x14ac:dyDescent="0.25">
      <c r="A1701">
        <v>1694</v>
      </c>
      <c r="B1701">
        <v>6.1466484550899247</v>
      </c>
      <c r="C1701">
        <v>28.037663401699763</v>
      </c>
      <c r="E1701">
        <f t="shared" si="1332"/>
        <v>0</v>
      </c>
      <c r="F1701">
        <f t="shared" si="1334"/>
        <v>1</v>
      </c>
      <c r="G1701">
        <f t="shared" si="1333"/>
        <v>21.89101494660984</v>
      </c>
      <c r="J1701">
        <v>1694</v>
      </c>
      <c r="K1701">
        <v>23.817161587767551</v>
      </c>
      <c r="L1701">
        <v>26.728299553089066</v>
      </c>
      <c r="N1701">
        <f t="shared" si="1335"/>
        <v>0</v>
      </c>
      <c r="O1701">
        <f t="shared" si="1336"/>
        <v>1</v>
      </c>
      <c r="P1701">
        <f t="shared" si="1337"/>
        <v>2.9111379653215153</v>
      </c>
      <c r="S1701">
        <v>1694</v>
      </c>
      <c r="T1701">
        <v>16.847548136909644</v>
      </c>
      <c r="U1701">
        <v>22.916141094722349</v>
      </c>
      <c r="W1701">
        <f t="shared" si="1338"/>
        <v>0</v>
      </c>
      <c r="X1701">
        <f t="shared" si="1339"/>
        <v>1</v>
      </c>
      <c r="Y1701">
        <f t="shared" si="1340"/>
        <v>6.0685929578127045</v>
      </c>
      <c r="AB1701">
        <v>1694</v>
      </c>
      <c r="AC1701">
        <v>28.283027667453396</v>
      </c>
      <c r="AD1701">
        <v>17.493898143021141</v>
      </c>
      <c r="AF1701">
        <f t="shared" si="1341"/>
        <v>1</v>
      </c>
      <c r="AG1701">
        <f t="shared" si="1342"/>
        <v>0</v>
      </c>
      <c r="AH1701">
        <f t="shared" si="1343"/>
        <v>10.789129524432255</v>
      </c>
      <c r="AK1701">
        <v>1694</v>
      </c>
      <c r="AL1701">
        <v>27.146634822733745</v>
      </c>
      <c r="AM1701">
        <v>20.731523997834827</v>
      </c>
      <c r="AO1701">
        <f t="shared" si="1344"/>
        <v>1</v>
      </c>
      <c r="AP1701">
        <f t="shared" si="1345"/>
        <v>0</v>
      </c>
      <c r="AQ1701">
        <f t="shared" si="1346"/>
        <v>6.4151108248989175</v>
      </c>
      <c r="AT1701">
        <v>1694</v>
      </c>
      <c r="AU1701">
        <v>18.455324536494633</v>
      </c>
      <c r="AV1701">
        <v>20.751563438361885</v>
      </c>
      <c r="AX1701">
        <f t="shared" si="1347"/>
        <v>0</v>
      </c>
      <c r="AY1701">
        <f t="shared" si="1348"/>
        <v>1</v>
      </c>
      <c r="AZ1701">
        <f t="shared" si="1349"/>
        <v>2.2962389018672518</v>
      </c>
      <c r="BC1701">
        <v>1694</v>
      </c>
      <c r="BD1701" t="e">
        <v>#N/A</v>
      </c>
      <c r="BE1701" t="e">
        <v>#N/A</v>
      </c>
      <c r="BG1701" t="e">
        <f t="shared" si="1350"/>
        <v>#N/A</v>
      </c>
      <c r="BH1701" t="e">
        <f t="shared" si="1351"/>
        <v>#N/A</v>
      </c>
      <c r="BI1701" t="e">
        <f t="shared" si="1352"/>
        <v>#N/A</v>
      </c>
      <c r="BL1701">
        <v>1694</v>
      </c>
      <c r="BM1701">
        <v>28.710746101684357</v>
      </c>
      <c r="BN1701">
        <v>16.180391561976251</v>
      </c>
      <c r="BP1701">
        <f t="shared" si="1353"/>
        <v>1</v>
      </c>
      <c r="BQ1701">
        <f t="shared" si="1354"/>
        <v>0</v>
      </c>
      <c r="BR1701">
        <f t="shared" si="1355"/>
        <v>12.530354539708107</v>
      </c>
      <c r="BU1701">
        <v>1694</v>
      </c>
      <c r="BV1701">
        <v>22.683132581919921</v>
      </c>
      <c r="BW1701">
        <v>21.938182927368107</v>
      </c>
      <c r="BY1701">
        <f t="shared" si="1356"/>
        <v>1</v>
      </c>
      <c r="BZ1701">
        <f t="shared" si="1357"/>
        <v>0</v>
      </c>
      <c r="CA1701">
        <f t="shared" si="1358"/>
        <v>0.74494965455181372</v>
      </c>
      <c r="CD1701">
        <v>1694</v>
      </c>
      <c r="CE1701">
        <v>25.21052370474742</v>
      </c>
      <c r="CF1701">
        <v>22.711588828712628</v>
      </c>
      <c r="CH1701">
        <f t="shared" si="1359"/>
        <v>1</v>
      </c>
      <c r="CI1701">
        <f t="shared" si="1360"/>
        <v>0</v>
      </c>
      <c r="CJ1701">
        <f t="shared" si="1361"/>
        <v>2.4989348760347916</v>
      </c>
      <c r="CM1701">
        <v>1694</v>
      </c>
      <c r="CN1701">
        <v>22.170935673616935</v>
      </c>
      <c r="CO1701">
        <v>5.7978355730365472</v>
      </c>
      <c r="CQ1701">
        <f t="shared" si="1362"/>
        <v>1</v>
      </c>
      <c r="CR1701">
        <f t="shared" si="1363"/>
        <v>0</v>
      </c>
      <c r="CS1701">
        <f t="shared" si="1364"/>
        <v>16.373100100580388</v>
      </c>
      <c r="CV1701">
        <v>1694</v>
      </c>
      <c r="CW1701">
        <v>18.319198926690625</v>
      </c>
      <c r="CX1701">
        <v>16.201814119532475</v>
      </c>
      <c r="CZ1701">
        <f t="shared" si="1365"/>
        <v>1</v>
      </c>
      <c r="DA1701">
        <f t="shared" si="1366"/>
        <v>0</v>
      </c>
      <c r="DB1701">
        <f t="shared" si="1367"/>
        <v>2.1173848071581496</v>
      </c>
      <c r="DE1701">
        <v>1694</v>
      </c>
      <c r="DF1701">
        <v>26.109264738908891</v>
      </c>
      <c r="DG1701">
        <v>24.155057947126501</v>
      </c>
      <c r="DI1701">
        <f t="shared" si="1368"/>
        <v>1</v>
      </c>
      <c r="DJ1701">
        <f t="shared" si="1369"/>
        <v>0</v>
      </c>
      <c r="DK1701">
        <f t="shared" si="1370"/>
        <v>1.95420679178239</v>
      </c>
      <c r="DN1701">
        <v>1694</v>
      </c>
      <c r="DO1701">
        <v>19.516556896918345</v>
      </c>
      <c r="DP1701">
        <v>20.100890363753479</v>
      </c>
      <c r="DR1701">
        <f t="shared" si="1371"/>
        <v>0</v>
      </c>
      <c r="DS1701">
        <f t="shared" si="1372"/>
        <v>1</v>
      </c>
      <c r="DT1701">
        <f t="shared" si="1373"/>
        <v>0.58433346683513321</v>
      </c>
      <c r="DW1701">
        <v>1694</v>
      </c>
      <c r="DX1701">
        <v>26.180942694633977</v>
      </c>
      <c r="DY1701">
        <v>18.271912402355461</v>
      </c>
      <c r="EA1701">
        <f t="shared" si="1374"/>
        <v>1</v>
      </c>
      <c r="EB1701">
        <f t="shared" si="1375"/>
        <v>0</v>
      </c>
      <c r="EC1701">
        <f t="shared" si="1376"/>
        <v>7.9090302922785156</v>
      </c>
      <c r="EF1701">
        <v>1694</v>
      </c>
      <c r="EG1701">
        <v>19.48055349800676</v>
      </c>
      <c r="EH1701">
        <v>19.296724682677151</v>
      </c>
      <c r="EJ1701">
        <f t="shared" si="1377"/>
        <v>1</v>
      </c>
      <c r="EK1701">
        <f t="shared" si="1378"/>
        <v>0</v>
      </c>
      <c r="EL1701">
        <f t="shared" si="1379"/>
        <v>0.18382881532960837</v>
      </c>
      <c r="EO1701">
        <v>1694</v>
      </c>
      <c r="EP1701">
        <v>19.810153946983341</v>
      </c>
      <c r="EQ1701">
        <v>25.215754845657898</v>
      </c>
      <c r="ES1701">
        <f t="shared" si="1380"/>
        <v>0</v>
      </c>
      <c r="ET1701">
        <f t="shared" si="1381"/>
        <v>1</v>
      </c>
      <c r="EU1701">
        <f t="shared" si="1382"/>
        <v>5.4056008986745567</v>
      </c>
    </row>
    <row r="1702" spans="1:151" x14ac:dyDescent="0.25">
      <c r="A1702">
        <v>1695</v>
      </c>
      <c r="B1702">
        <v>10.957215525696386</v>
      </c>
      <c r="C1702">
        <v>19.578692079990105</v>
      </c>
      <c r="E1702">
        <f t="shared" si="1332"/>
        <v>0</v>
      </c>
      <c r="F1702">
        <f t="shared" si="1334"/>
        <v>1</v>
      </c>
      <c r="G1702">
        <f t="shared" si="1333"/>
        <v>8.6214765542937197</v>
      </c>
      <c r="J1702">
        <v>1695</v>
      </c>
      <c r="K1702">
        <v>16.668464021044574</v>
      </c>
      <c r="L1702">
        <v>15.957317060986989</v>
      </c>
      <c r="N1702">
        <f t="shared" si="1335"/>
        <v>1</v>
      </c>
      <c r="O1702">
        <f t="shared" si="1336"/>
        <v>0</v>
      </c>
      <c r="P1702">
        <f t="shared" si="1337"/>
        <v>0.71114696005758482</v>
      </c>
      <c r="S1702">
        <v>1695</v>
      </c>
      <c r="T1702">
        <v>17.532575290226994</v>
      </c>
      <c r="U1702">
        <v>15.742496889041586</v>
      </c>
      <c r="W1702">
        <f t="shared" si="1338"/>
        <v>1</v>
      </c>
      <c r="X1702">
        <f t="shared" si="1339"/>
        <v>0</v>
      </c>
      <c r="Y1702">
        <f t="shared" si="1340"/>
        <v>1.7900784011854078</v>
      </c>
      <c r="AB1702">
        <v>1695</v>
      </c>
      <c r="AC1702">
        <v>24.086972888871951</v>
      </c>
      <c r="AD1702">
        <v>17.560730456512228</v>
      </c>
      <c r="AF1702">
        <f t="shared" si="1341"/>
        <v>1</v>
      </c>
      <c r="AG1702">
        <f t="shared" si="1342"/>
        <v>0</v>
      </c>
      <c r="AH1702">
        <f t="shared" si="1343"/>
        <v>6.526242432359723</v>
      </c>
      <c r="AK1702">
        <v>1695</v>
      </c>
      <c r="AL1702">
        <v>12.458988587684239</v>
      </c>
      <c r="AM1702">
        <v>25.805841958931929</v>
      </c>
      <c r="AO1702">
        <f t="shared" si="1344"/>
        <v>0</v>
      </c>
      <c r="AP1702">
        <f t="shared" si="1345"/>
        <v>1</v>
      </c>
      <c r="AQ1702">
        <f t="shared" si="1346"/>
        <v>13.34685337124769</v>
      </c>
      <c r="AT1702">
        <v>1695</v>
      </c>
      <c r="AU1702">
        <v>18.877796768679154</v>
      </c>
      <c r="AV1702">
        <v>22.741451592951151</v>
      </c>
      <c r="AX1702">
        <f t="shared" si="1347"/>
        <v>0</v>
      </c>
      <c r="AY1702">
        <f t="shared" si="1348"/>
        <v>1</v>
      </c>
      <c r="AZ1702">
        <f t="shared" si="1349"/>
        <v>3.8636548242719968</v>
      </c>
      <c r="BC1702">
        <v>1695</v>
      </c>
      <c r="BD1702" t="e">
        <v>#N/A</v>
      </c>
      <c r="BE1702" t="e">
        <v>#N/A</v>
      </c>
      <c r="BG1702" t="e">
        <f t="shared" si="1350"/>
        <v>#N/A</v>
      </c>
      <c r="BH1702" t="e">
        <f t="shared" si="1351"/>
        <v>#N/A</v>
      </c>
      <c r="BI1702" t="e">
        <f t="shared" si="1352"/>
        <v>#N/A</v>
      </c>
      <c r="BL1702">
        <v>1695</v>
      </c>
      <c r="BM1702">
        <v>24.221884508512016</v>
      </c>
      <c r="BN1702">
        <v>12.618381847344651</v>
      </c>
      <c r="BP1702">
        <f t="shared" si="1353"/>
        <v>1</v>
      </c>
      <c r="BQ1702">
        <f t="shared" si="1354"/>
        <v>0</v>
      </c>
      <c r="BR1702">
        <f t="shared" si="1355"/>
        <v>11.603502661167365</v>
      </c>
      <c r="BU1702">
        <v>1695</v>
      </c>
      <c r="BV1702">
        <v>24.47104159772384</v>
      </c>
      <c r="BW1702">
        <v>16.449639076491223</v>
      </c>
      <c r="BY1702">
        <f t="shared" si="1356"/>
        <v>1</v>
      </c>
      <c r="BZ1702">
        <f t="shared" si="1357"/>
        <v>0</v>
      </c>
      <c r="CA1702">
        <f t="shared" si="1358"/>
        <v>8.0214025212326163</v>
      </c>
      <c r="CD1702">
        <v>1695</v>
      </c>
      <c r="CE1702">
        <v>24.463544600840862</v>
      </c>
      <c r="CF1702">
        <v>26.583738447161871</v>
      </c>
      <c r="CH1702">
        <f t="shared" si="1359"/>
        <v>0</v>
      </c>
      <c r="CI1702">
        <f t="shared" si="1360"/>
        <v>1</v>
      </c>
      <c r="CJ1702">
        <f t="shared" si="1361"/>
        <v>2.1201938463210084</v>
      </c>
      <c r="CM1702">
        <v>1695</v>
      </c>
      <c r="CN1702">
        <v>22.921823902886576</v>
      </c>
      <c r="CO1702">
        <v>35.4543710761196</v>
      </c>
      <c r="CQ1702">
        <f t="shared" si="1362"/>
        <v>0</v>
      </c>
      <c r="CR1702">
        <f t="shared" si="1363"/>
        <v>1</v>
      </c>
      <c r="CS1702">
        <f t="shared" si="1364"/>
        <v>12.532547173233024</v>
      </c>
      <c r="CV1702">
        <v>1695</v>
      </c>
      <c r="CW1702">
        <v>24.410556508339884</v>
      </c>
      <c r="CX1702">
        <v>12.738563981700636</v>
      </c>
      <c r="CZ1702">
        <f t="shared" si="1365"/>
        <v>1</v>
      </c>
      <c r="DA1702">
        <f t="shared" si="1366"/>
        <v>0</v>
      </c>
      <c r="DB1702">
        <f t="shared" si="1367"/>
        <v>11.671992526639247</v>
      </c>
      <c r="DE1702">
        <v>1695</v>
      </c>
      <c r="DF1702">
        <v>23.61365186835274</v>
      </c>
      <c r="DG1702">
        <v>13.699488038490742</v>
      </c>
      <c r="DI1702">
        <f t="shared" si="1368"/>
        <v>1</v>
      </c>
      <c r="DJ1702">
        <f t="shared" si="1369"/>
        <v>0</v>
      </c>
      <c r="DK1702">
        <f t="shared" si="1370"/>
        <v>9.9141638298619981</v>
      </c>
      <c r="DN1702">
        <v>1695</v>
      </c>
      <c r="DO1702">
        <v>23.729976338684779</v>
      </c>
      <c r="DP1702">
        <v>24.948792455700396</v>
      </c>
      <c r="DR1702">
        <f t="shared" si="1371"/>
        <v>0</v>
      </c>
      <c r="DS1702">
        <f t="shared" si="1372"/>
        <v>1</v>
      </c>
      <c r="DT1702">
        <f t="shared" si="1373"/>
        <v>1.2188161170156171</v>
      </c>
      <c r="DW1702">
        <v>1695</v>
      </c>
      <c r="DX1702">
        <v>17.310922135993678</v>
      </c>
      <c r="DY1702">
        <v>21.237926452101167</v>
      </c>
      <c r="EA1702">
        <f t="shared" si="1374"/>
        <v>0</v>
      </c>
      <c r="EB1702">
        <f t="shared" si="1375"/>
        <v>1</v>
      </c>
      <c r="EC1702">
        <f t="shared" si="1376"/>
        <v>3.9270043161074888</v>
      </c>
      <c r="EF1702">
        <v>1695</v>
      </c>
      <c r="EG1702">
        <v>25.502359584770204</v>
      </c>
      <c r="EH1702">
        <v>16.559472762649683</v>
      </c>
      <c r="EJ1702">
        <f t="shared" si="1377"/>
        <v>1</v>
      </c>
      <c r="EK1702">
        <f t="shared" si="1378"/>
        <v>0</v>
      </c>
      <c r="EL1702">
        <f t="shared" si="1379"/>
        <v>8.9428868221205207</v>
      </c>
      <c r="EO1702">
        <v>1695</v>
      </c>
      <c r="EP1702">
        <v>15.545926150318415</v>
      </c>
      <c r="EQ1702">
        <v>35.607151413165738</v>
      </c>
      <c r="ES1702">
        <f t="shared" si="1380"/>
        <v>0</v>
      </c>
      <c r="ET1702">
        <f t="shared" si="1381"/>
        <v>1</v>
      </c>
      <c r="EU1702">
        <f t="shared" si="1382"/>
        <v>20.061225262847323</v>
      </c>
    </row>
    <row r="1703" spans="1:151" x14ac:dyDescent="0.25">
      <c r="A1703">
        <v>1696</v>
      </c>
      <c r="B1703">
        <v>9.6898208082390305</v>
      </c>
      <c r="C1703">
        <v>27.330877609318701</v>
      </c>
      <c r="E1703">
        <f t="shared" si="1332"/>
        <v>0</v>
      </c>
      <c r="F1703">
        <f t="shared" si="1334"/>
        <v>1</v>
      </c>
      <c r="G1703">
        <f t="shared" si="1333"/>
        <v>17.641056801079671</v>
      </c>
      <c r="J1703">
        <v>1696</v>
      </c>
      <c r="K1703">
        <v>19.709783741750769</v>
      </c>
      <c r="L1703">
        <v>14.37736762618362</v>
      </c>
      <c r="N1703">
        <f t="shared" si="1335"/>
        <v>1</v>
      </c>
      <c r="O1703">
        <f t="shared" si="1336"/>
        <v>0</v>
      </c>
      <c r="P1703">
        <f t="shared" si="1337"/>
        <v>5.332416115567149</v>
      </c>
      <c r="S1703">
        <v>1696</v>
      </c>
      <c r="T1703">
        <v>15.353248434547323</v>
      </c>
      <c r="U1703">
        <v>41.301175164509068</v>
      </c>
      <c r="W1703">
        <f t="shared" si="1338"/>
        <v>0</v>
      </c>
      <c r="X1703">
        <f t="shared" si="1339"/>
        <v>1</v>
      </c>
      <c r="Y1703">
        <f t="shared" si="1340"/>
        <v>25.947926729961743</v>
      </c>
      <c r="AB1703">
        <v>1696</v>
      </c>
      <c r="AC1703">
        <v>25.481643235433499</v>
      </c>
      <c r="AD1703">
        <v>19.190636347422643</v>
      </c>
      <c r="AF1703">
        <f t="shared" si="1341"/>
        <v>1</v>
      </c>
      <c r="AG1703">
        <f t="shared" si="1342"/>
        <v>0</v>
      </c>
      <c r="AH1703">
        <f t="shared" si="1343"/>
        <v>6.2910068880108554</v>
      </c>
      <c r="AK1703">
        <v>1696</v>
      </c>
      <c r="AL1703">
        <v>21.332878318445424</v>
      </c>
      <c r="AM1703">
        <v>24.443734362741242</v>
      </c>
      <c r="AO1703">
        <f t="shared" si="1344"/>
        <v>0</v>
      </c>
      <c r="AP1703">
        <f t="shared" si="1345"/>
        <v>1</v>
      </c>
      <c r="AQ1703">
        <f t="shared" si="1346"/>
        <v>3.1108560442958186</v>
      </c>
      <c r="AT1703">
        <v>1696</v>
      </c>
      <c r="AU1703">
        <v>20.688566719688165</v>
      </c>
      <c r="AV1703">
        <v>20.521071669391485</v>
      </c>
      <c r="AX1703">
        <f t="shared" si="1347"/>
        <v>1</v>
      </c>
      <c r="AY1703">
        <f t="shared" si="1348"/>
        <v>0</v>
      </c>
      <c r="AZ1703">
        <f t="shared" si="1349"/>
        <v>0.16749505029667944</v>
      </c>
      <c r="BC1703">
        <v>1696</v>
      </c>
      <c r="BD1703" t="e">
        <v>#N/A</v>
      </c>
      <c r="BE1703" t="e">
        <v>#N/A</v>
      </c>
      <c r="BG1703" t="e">
        <f t="shared" si="1350"/>
        <v>#N/A</v>
      </c>
      <c r="BH1703" t="e">
        <f t="shared" si="1351"/>
        <v>#N/A</v>
      </c>
      <c r="BI1703" t="e">
        <f t="shared" si="1352"/>
        <v>#N/A</v>
      </c>
      <c r="BL1703">
        <v>1696</v>
      </c>
      <c r="BM1703">
        <v>24.697013084027347</v>
      </c>
      <c r="BN1703">
        <v>12.157742325416415</v>
      </c>
      <c r="BP1703">
        <f t="shared" si="1353"/>
        <v>1</v>
      </c>
      <c r="BQ1703">
        <f t="shared" si="1354"/>
        <v>0</v>
      </c>
      <c r="BR1703">
        <f t="shared" si="1355"/>
        <v>12.539270758610932</v>
      </c>
      <c r="BU1703">
        <v>1696</v>
      </c>
      <c r="BV1703">
        <v>25.7874322139659</v>
      </c>
      <c r="BW1703">
        <v>23.483410870283805</v>
      </c>
      <c r="BY1703">
        <f t="shared" si="1356"/>
        <v>1</v>
      </c>
      <c r="BZ1703">
        <f t="shared" si="1357"/>
        <v>0</v>
      </c>
      <c r="CA1703">
        <f t="shared" si="1358"/>
        <v>2.3040213436820949</v>
      </c>
      <c r="CD1703">
        <v>1696</v>
      </c>
      <c r="CE1703">
        <v>18.482758997910977</v>
      </c>
      <c r="CF1703">
        <v>32.367064239521923</v>
      </c>
      <c r="CH1703">
        <f t="shared" si="1359"/>
        <v>0</v>
      </c>
      <c r="CI1703">
        <f t="shared" si="1360"/>
        <v>1</v>
      </c>
      <c r="CJ1703">
        <f t="shared" si="1361"/>
        <v>13.884305241610946</v>
      </c>
      <c r="CM1703">
        <v>1696</v>
      </c>
      <c r="CN1703">
        <v>21.497718794572261</v>
      </c>
      <c r="CO1703">
        <v>10.334860643888728</v>
      </c>
      <c r="CQ1703">
        <f t="shared" si="1362"/>
        <v>1</v>
      </c>
      <c r="CR1703">
        <f t="shared" si="1363"/>
        <v>0</v>
      </c>
      <c r="CS1703">
        <f t="shared" si="1364"/>
        <v>11.162858150683533</v>
      </c>
      <c r="CV1703">
        <v>1696</v>
      </c>
      <c r="CW1703">
        <v>24.949058558639543</v>
      </c>
      <c r="CX1703">
        <v>17.062327607695366</v>
      </c>
      <c r="CZ1703">
        <f t="shared" si="1365"/>
        <v>1</v>
      </c>
      <c r="DA1703">
        <f t="shared" si="1366"/>
        <v>0</v>
      </c>
      <c r="DB1703">
        <f t="shared" si="1367"/>
        <v>7.8867309509441768</v>
      </c>
      <c r="DE1703">
        <v>1696</v>
      </c>
      <c r="DF1703">
        <v>11.262658245308954</v>
      </c>
      <c r="DG1703">
        <v>32.012069153792112</v>
      </c>
      <c r="DI1703">
        <f t="shared" si="1368"/>
        <v>0</v>
      </c>
      <c r="DJ1703">
        <f t="shared" si="1369"/>
        <v>1</v>
      </c>
      <c r="DK1703">
        <f t="shared" si="1370"/>
        <v>20.749410908483156</v>
      </c>
      <c r="DN1703">
        <v>1696</v>
      </c>
      <c r="DO1703">
        <v>20.530471700061021</v>
      </c>
      <c r="DP1703">
        <v>19.931474326283126</v>
      </c>
      <c r="DR1703">
        <f t="shared" si="1371"/>
        <v>1</v>
      </c>
      <c r="DS1703">
        <f t="shared" si="1372"/>
        <v>0</v>
      </c>
      <c r="DT1703">
        <f t="shared" si="1373"/>
        <v>0.59899737377789464</v>
      </c>
      <c r="DW1703">
        <v>1696</v>
      </c>
      <c r="DX1703">
        <v>31.652688918940981</v>
      </c>
      <c r="DY1703">
        <v>28.896176108578441</v>
      </c>
      <c r="EA1703">
        <f t="shared" si="1374"/>
        <v>1</v>
      </c>
      <c r="EB1703">
        <f t="shared" si="1375"/>
        <v>0</v>
      </c>
      <c r="EC1703">
        <f t="shared" si="1376"/>
        <v>2.7565128103625405</v>
      </c>
      <c r="EF1703">
        <v>1696</v>
      </c>
      <c r="EG1703">
        <v>22.368777162284488</v>
      </c>
      <c r="EH1703">
        <v>16.132083404356141</v>
      </c>
      <c r="EJ1703">
        <f t="shared" si="1377"/>
        <v>1</v>
      </c>
      <c r="EK1703">
        <f t="shared" si="1378"/>
        <v>0</v>
      </c>
      <c r="EL1703">
        <f t="shared" si="1379"/>
        <v>6.2366937579283466</v>
      </c>
      <c r="EO1703">
        <v>1696</v>
      </c>
      <c r="EP1703">
        <v>19.674611558476805</v>
      </c>
      <c r="EQ1703">
        <v>37.70930837134788</v>
      </c>
      <c r="ES1703">
        <f t="shared" si="1380"/>
        <v>0</v>
      </c>
      <c r="ET1703">
        <f t="shared" si="1381"/>
        <v>1</v>
      </c>
      <c r="EU1703">
        <f t="shared" si="1382"/>
        <v>18.034696812871076</v>
      </c>
    </row>
    <row r="1704" spans="1:151" x14ac:dyDescent="0.25">
      <c r="A1704">
        <v>1697</v>
      </c>
      <c r="B1704">
        <v>9.0485925725627112</v>
      </c>
      <c r="C1704">
        <v>41.005091197130724</v>
      </c>
      <c r="E1704">
        <f t="shared" si="1332"/>
        <v>0</v>
      </c>
      <c r="F1704">
        <f t="shared" si="1334"/>
        <v>1</v>
      </c>
      <c r="G1704">
        <f t="shared" si="1333"/>
        <v>31.956498624568013</v>
      </c>
      <c r="J1704">
        <v>1697</v>
      </c>
      <c r="K1704">
        <v>17.731529531894321</v>
      </c>
      <c r="L1704">
        <v>31.756635123454053</v>
      </c>
      <c r="N1704">
        <f t="shared" si="1335"/>
        <v>0</v>
      </c>
      <c r="O1704">
        <f t="shared" si="1336"/>
        <v>1</v>
      </c>
      <c r="P1704">
        <f t="shared" si="1337"/>
        <v>14.025105591559733</v>
      </c>
      <c r="S1704">
        <v>1697</v>
      </c>
      <c r="T1704">
        <v>22.255248005339343</v>
      </c>
      <c r="U1704">
        <v>8.0730413785333965</v>
      </c>
      <c r="W1704">
        <f t="shared" si="1338"/>
        <v>1</v>
      </c>
      <c r="X1704">
        <f t="shared" si="1339"/>
        <v>0</v>
      </c>
      <c r="Y1704">
        <f t="shared" si="1340"/>
        <v>14.182206626805947</v>
      </c>
      <c r="AB1704">
        <v>1697</v>
      </c>
      <c r="AC1704">
        <v>20.274998466917523</v>
      </c>
      <c r="AD1704">
        <v>17.904820064434425</v>
      </c>
      <c r="AF1704">
        <f t="shared" si="1341"/>
        <v>1</v>
      </c>
      <c r="AG1704">
        <f t="shared" si="1342"/>
        <v>0</v>
      </c>
      <c r="AH1704">
        <f t="shared" si="1343"/>
        <v>2.3701784024830985</v>
      </c>
      <c r="AK1704">
        <v>1697</v>
      </c>
      <c r="AL1704">
        <v>16.066723261468155</v>
      </c>
      <c r="AM1704">
        <v>49.870472795389304</v>
      </c>
      <c r="AO1704">
        <f t="shared" si="1344"/>
        <v>0</v>
      </c>
      <c r="AP1704">
        <f t="shared" si="1345"/>
        <v>1</v>
      </c>
      <c r="AQ1704">
        <f t="shared" si="1346"/>
        <v>33.803749533921149</v>
      </c>
      <c r="AT1704">
        <v>1697</v>
      </c>
      <c r="AU1704">
        <v>18.092342645799484</v>
      </c>
      <c r="AV1704">
        <v>30.281266355594852</v>
      </c>
      <c r="AX1704">
        <f t="shared" si="1347"/>
        <v>0</v>
      </c>
      <c r="AY1704">
        <f t="shared" si="1348"/>
        <v>1</v>
      </c>
      <c r="AZ1704">
        <f t="shared" si="1349"/>
        <v>12.188923709795368</v>
      </c>
      <c r="BC1704">
        <v>1697</v>
      </c>
      <c r="BD1704" t="e">
        <v>#N/A</v>
      </c>
      <c r="BE1704" t="e">
        <v>#N/A</v>
      </c>
      <c r="BG1704" t="e">
        <f t="shared" si="1350"/>
        <v>#N/A</v>
      </c>
      <c r="BH1704" t="e">
        <f t="shared" si="1351"/>
        <v>#N/A</v>
      </c>
      <c r="BI1704" t="e">
        <f t="shared" si="1352"/>
        <v>#N/A</v>
      </c>
      <c r="BL1704">
        <v>1697</v>
      </c>
      <c r="BM1704">
        <v>30.184127634187721</v>
      </c>
      <c r="BN1704">
        <v>9.0294146627972793</v>
      </c>
      <c r="BP1704">
        <f t="shared" si="1353"/>
        <v>1</v>
      </c>
      <c r="BQ1704">
        <f t="shared" si="1354"/>
        <v>0</v>
      </c>
      <c r="BR1704">
        <f t="shared" si="1355"/>
        <v>21.154712971390442</v>
      </c>
      <c r="BU1704">
        <v>1697</v>
      </c>
      <c r="BV1704">
        <v>21.940437018533597</v>
      </c>
      <c r="BW1704">
        <v>21.754147360119113</v>
      </c>
      <c r="BY1704">
        <f t="shared" si="1356"/>
        <v>1</v>
      </c>
      <c r="BZ1704">
        <f t="shared" si="1357"/>
        <v>0</v>
      </c>
      <c r="CA1704">
        <f t="shared" si="1358"/>
        <v>0.18628965841448419</v>
      </c>
      <c r="CD1704">
        <v>1697</v>
      </c>
      <c r="CE1704">
        <v>15.379713030122442</v>
      </c>
      <c r="CF1704">
        <v>18.596018205545434</v>
      </c>
      <c r="CH1704">
        <f t="shared" si="1359"/>
        <v>0</v>
      </c>
      <c r="CI1704">
        <f t="shared" si="1360"/>
        <v>1</v>
      </c>
      <c r="CJ1704">
        <f t="shared" si="1361"/>
        <v>3.2163051754229919</v>
      </c>
      <c r="CM1704">
        <v>1697</v>
      </c>
      <c r="CN1704">
        <v>22.616707625797943</v>
      </c>
      <c r="CO1704">
        <v>16.099599096370351</v>
      </c>
      <c r="CQ1704">
        <f t="shared" si="1362"/>
        <v>1</v>
      </c>
      <c r="CR1704">
        <f t="shared" si="1363"/>
        <v>0</v>
      </c>
      <c r="CS1704">
        <f t="shared" si="1364"/>
        <v>6.5171085294275919</v>
      </c>
      <c r="CV1704">
        <v>1697</v>
      </c>
      <c r="CW1704">
        <v>23.902348046249454</v>
      </c>
      <c r="CX1704">
        <v>16.627441124287593</v>
      </c>
      <c r="CZ1704">
        <f t="shared" si="1365"/>
        <v>1</v>
      </c>
      <c r="DA1704">
        <f t="shared" si="1366"/>
        <v>0</v>
      </c>
      <c r="DB1704">
        <f t="shared" si="1367"/>
        <v>7.2749069219618612</v>
      </c>
      <c r="DE1704">
        <v>1697</v>
      </c>
      <c r="DF1704">
        <v>28.554699293438375</v>
      </c>
      <c r="DG1704">
        <v>21.558098132382298</v>
      </c>
      <c r="DI1704">
        <f t="shared" si="1368"/>
        <v>1</v>
      </c>
      <c r="DJ1704">
        <f t="shared" si="1369"/>
        <v>0</v>
      </c>
      <c r="DK1704">
        <f t="shared" si="1370"/>
        <v>6.996601161056077</v>
      </c>
      <c r="DN1704">
        <v>1697</v>
      </c>
      <c r="DO1704">
        <v>23.211829775887658</v>
      </c>
      <c r="DP1704">
        <v>29.695485337597905</v>
      </c>
      <c r="DR1704">
        <f t="shared" si="1371"/>
        <v>0</v>
      </c>
      <c r="DS1704">
        <f t="shared" si="1372"/>
        <v>1</v>
      </c>
      <c r="DT1704">
        <f t="shared" si="1373"/>
        <v>6.4836555617102469</v>
      </c>
      <c r="DW1704">
        <v>1697</v>
      </c>
      <c r="DX1704">
        <v>25.959820244395839</v>
      </c>
      <c r="DY1704">
        <v>15.283628241630934</v>
      </c>
      <c r="EA1704">
        <f t="shared" si="1374"/>
        <v>1</v>
      </c>
      <c r="EB1704">
        <f t="shared" si="1375"/>
        <v>0</v>
      </c>
      <c r="EC1704">
        <f t="shared" si="1376"/>
        <v>10.676192002764905</v>
      </c>
      <c r="EF1704">
        <v>1697</v>
      </c>
      <c r="EG1704">
        <v>24.475315617763073</v>
      </c>
      <c r="EH1704">
        <v>21.422505126869165</v>
      </c>
      <c r="EJ1704">
        <f t="shared" si="1377"/>
        <v>1</v>
      </c>
      <c r="EK1704">
        <f t="shared" si="1378"/>
        <v>0</v>
      </c>
      <c r="EL1704">
        <f t="shared" si="1379"/>
        <v>3.0528104908939078</v>
      </c>
      <c r="EO1704">
        <v>1697</v>
      </c>
      <c r="EP1704">
        <v>17.588787980762479</v>
      </c>
      <c r="EQ1704">
        <v>31.6185146699397</v>
      </c>
      <c r="ES1704">
        <f t="shared" si="1380"/>
        <v>0</v>
      </c>
      <c r="ET1704">
        <f t="shared" si="1381"/>
        <v>1</v>
      </c>
      <c r="EU1704">
        <f t="shared" si="1382"/>
        <v>14.02972668917722</v>
      </c>
    </row>
    <row r="1705" spans="1:151" x14ac:dyDescent="0.25">
      <c r="A1705">
        <v>1698</v>
      </c>
      <c r="B1705">
        <v>8.3374930772200919</v>
      </c>
      <c r="C1705">
        <v>24.801092270646802</v>
      </c>
      <c r="E1705">
        <f t="shared" si="1332"/>
        <v>0</v>
      </c>
      <c r="F1705">
        <f t="shared" si="1334"/>
        <v>1</v>
      </c>
      <c r="G1705">
        <f t="shared" si="1333"/>
        <v>16.46359919342671</v>
      </c>
      <c r="J1705">
        <v>1698</v>
      </c>
      <c r="K1705">
        <v>23.888843395282969</v>
      </c>
      <c r="L1705">
        <v>32.51139477167122</v>
      </c>
      <c r="N1705">
        <f t="shared" si="1335"/>
        <v>0</v>
      </c>
      <c r="O1705">
        <f t="shared" si="1336"/>
        <v>1</v>
      </c>
      <c r="P1705">
        <f t="shared" si="1337"/>
        <v>8.6225513763882518</v>
      </c>
      <c r="S1705">
        <v>1698</v>
      </c>
      <c r="T1705">
        <v>19.934630900281832</v>
      </c>
      <c r="U1705">
        <v>12.841999871983525</v>
      </c>
      <c r="W1705">
        <f t="shared" si="1338"/>
        <v>1</v>
      </c>
      <c r="X1705">
        <f t="shared" si="1339"/>
        <v>0</v>
      </c>
      <c r="Y1705">
        <f t="shared" si="1340"/>
        <v>7.0926310282983067</v>
      </c>
      <c r="AB1705">
        <v>1698</v>
      </c>
      <c r="AC1705">
        <v>27.053770774374915</v>
      </c>
      <c r="AD1705">
        <v>16.452491459169629</v>
      </c>
      <c r="AF1705">
        <f t="shared" si="1341"/>
        <v>1</v>
      </c>
      <c r="AG1705">
        <f t="shared" si="1342"/>
        <v>0</v>
      </c>
      <c r="AH1705">
        <f t="shared" si="1343"/>
        <v>10.601279315205286</v>
      </c>
      <c r="AK1705">
        <v>1698</v>
      </c>
      <c r="AL1705">
        <v>19.644892806809125</v>
      </c>
      <c r="AM1705">
        <v>31.831115367301834</v>
      </c>
      <c r="AO1705">
        <f t="shared" si="1344"/>
        <v>0</v>
      </c>
      <c r="AP1705">
        <f t="shared" si="1345"/>
        <v>1</v>
      </c>
      <c r="AQ1705">
        <f t="shared" si="1346"/>
        <v>12.186222560492709</v>
      </c>
      <c r="AT1705">
        <v>1698</v>
      </c>
      <c r="AU1705">
        <v>22.694434575939383</v>
      </c>
      <c r="AV1705">
        <v>17.05735809851593</v>
      </c>
      <c r="AX1705">
        <f t="shared" si="1347"/>
        <v>1</v>
      </c>
      <c r="AY1705">
        <f t="shared" si="1348"/>
        <v>0</v>
      </c>
      <c r="AZ1705">
        <f t="shared" si="1349"/>
        <v>5.6370764774234523</v>
      </c>
      <c r="BC1705">
        <v>1698</v>
      </c>
      <c r="BD1705" t="e">
        <v>#N/A</v>
      </c>
      <c r="BE1705" t="e">
        <v>#N/A</v>
      </c>
      <c r="BG1705" t="e">
        <f t="shared" si="1350"/>
        <v>#N/A</v>
      </c>
      <c r="BH1705" t="e">
        <f t="shared" si="1351"/>
        <v>#N/A</v>
      </c>
      <c r="BI1705" t="e">
        <f t="shared" si="1352"/>
        <v>#N/A</v>
      </c>
      <c r="BL1705">
        <v>1698</v>
      </c>
      <c r="BM1705">
        <v>34.779168884438391</v>
      </c>
      <c r="BN1705">
        <v>12.718871336093008</v>
      </c>
      <c r="BP1705">
        <f t="shared" si="1353"/>
        <v>1</v>
      </c>
      <c r="BQ1705">
        <f t="shared" si="1354"/>
        <v>0</v>
      </c>
      <c r="BR1705">
        <f t="shared" si="1355"/>
        <v>22.060297548345382</v>
      </c>
      <c r="BU1705">
        <v>1698</v>
      </c>
      <c r="BV1705">
        <v>38.60052589921284</v>
      </c>
      <c r="BW1705">
        <v>16.994024154474495</v>
      </c>
      <c r="BY1705">
        <f t="shared" si="1356"/>
        <v>1</v>
      </c>
      <c r="BZ1705">
        <f t="shared" si="1357"/>
        <v>0</v>
      </c>
      <c r="CA1705">
        <f t="shared" si="1358"/>
        <v>21.606501744738345</v>
      </c>
      <c r="CD1705">
        <v>1698</v>
      </c>
      <c r="CE1705">
        <v>22.383339555848256</v>
      </c>
      <c r="CF1705">
        <v>18.69995722530226</v>
      </c>
      <c r="CH1705">
        <f t="shared" si="1359"/>
        <v>1</v>
      </c>
      <c r="CI1705">
        <f t="shared" si="1360"/>
        <v>0</v>
      </c>
      <c r="CJ1705">
        <f t="shared" si="1361"/>
        <v>3.6833823305459958</v>
      </c>
      <c r="CM1705">
        <v>1698</v>
      </c>
      <c r="CN1705">
        <v>22.495107885710791</v>
      </c>
      <c r="CO1705">
        <v>17.659904861395525</v>
      </c>
      <c r="CQ1705">
        <f t="shared" si="1362"/>
        <v>1</v>
      </c>
      <c r="CR1705">
        <f t="shared" si="1363"/>
        <v>0</v>
      </c>
      <c r="CS1705">
        <f t="shared" si="1364"/>
        <v>4.8352030243152662</v>
      </c>
      <c r="CV1705">
        <v>1698</v>
      </c>
      <c r="CW1705">
        <v>21.085328696062451</v>
      </c>
      <c r="CX1705">
        <v>16.683048638043662</v>
      </c>
      <c r="CZ1705">
        <f t="shared" si="1365"/>
        <v>1</v>
      </c>
      <c r="DA1705">
        <f t="shared" si="1366"/>
        <v>0</v>
      </c>
      <c r="DB1705">
        <f t="shared" si="1367"/>
        <v>4.4022800580187891</v>
      </c>
      <c r="DE1705">
        <v>1698</v>
      </c>
      <c r="DF1705">
        <v>27.762605398391603</v>
      </c>
      <c r="DG1705">
        <v>17.999099884741476</v>
      </c>
      <c r="DI1705">
        <f t="shared" si="1368"/>
        <v>1</v>
      </c>
      <c r="DJ1705">
        <f t="shared" si="1369"/>
        <v>0</v>
      </c>
      <c r="DK1705">
        <f t="shared" si="1370"/>
        <v>9.7635055136501272</v>
      </c>
      <c r="DN1705">
        <v>1698</v>
      </c>
      <c r="DO1705">
        <v>22.756705719873668</v>
      </c>
      <c r="DP1705">
        <v>21.134631567495891</v>
      </c>
      <c r="DR1705">
        <f t="shared" si="1371"/>
        <v>1</v>
      </c>
      <c r="DS1705">
        <f t="shared" si="1372"/>
        <v>0</v>
      </c>
      <c r="DT1705">
        <f t="shared" si="1373"/>
        <v>1.6220741523777775</v>
      </c>
      <c r="DW1705">
        <v>1698</v>
      </c>
      <c r="DX1705">
        <v>3.5573489426541212</v>
      </c>
      <c r="DY1705">
        <v>17.724311396680115</v>
      </c>
      <c r="EA1705">
        <f t="shared" si="1374"/>
        <v>0</v>
      </c>
      <c r="EB1705">
        <f t="shared" si="1375"/>
        <v>1</v>
      </c>
      <c r="EC1705">
        <f t="shared" si="1376"/>
        <v>14.166962454025994</v>
      </c>
      <c r="EF1705">
        <v>1698</v>
      </c>
      <c r="EG1705">
        <v>20.336884751837658</v>
      </c>
      <c r="EH1705">
        <v>21.37717652007786</v>
      </c>
      <c r="EJ1705">
        <f t="shared" si="1377"/>
        <v>0</v>
      </c>
      <c r="EK1705">
        <f t="shared" si="1378"/>
        <v>1</v>
      </c>
      <c r="EL1705">
        <f t="shared" si="1379"/>
        <v>1.040291768240202</v>
      </c>
      <c r="EO1705">
        <v>1698</v>
      </c>
      <c r="EP1705">
        <v>25.178608859478558</v>
      </c>
      <c r="EQ1705">
        <v>40.886202002943151</v>
      </c>
      <c r="ES1705">
        <f t="shared" si="1380"/>
        <v>0</v>
      </c>
      <c r="ET1705">
        <f t="shared" si="1381"/>
        <v>1</v>
      </c>
      <c r="EU1705">
        <f t="shared" si="1382"/>
        <v>15.707593143464592</v>
      </c>
    </row>
    <row r="1706" spans="1:151" x14ac:dyDescent="0.25">
      <c r="A1706">
        <v>1699</v>
      </c>
      <c r="B1706">
        <v>11.772755369159052</v>
      </c>
      <c r="C1706">
        <v>34.578580287578774</v>
      </c>
      <c r="E1706">
        <f t="shared" si="1332"/>
        <v>0</v>
      </c>
      <c r="F1706">
        <f t="shared" si="1334"/>
        <v>1</v>
      </c>
      <c r="G1706">
        <f t="shared" si="1333"/>
        <v>22.805824918419724</v>
      </c>
      <c r="J1706">
        <v>1699</v>
      </c>
      <c r="K1706">
        <v>17.718170606815946</v>
      </c>
      <c r="L1706">
        <v>29.68684691907912</v>
      </c>
      <c r="N1706">
        <f t="shared" si="1335"/>
        <v>0</v>
      </c>
      <c r="O1706">
        <f t="shared" si="1336"/>
        <v>1</v>
      </c>
      <c r="P1706">
        <f t="shared" si="1337"/>
        <v>11.968676312263174</v>
      </c>
      <c r="S1706">
        <v>1699</v>
      </c>
      <c r="T1706">
        <v>18.388709166219449</v>
      </c>
      <c r="U1706">
        <v>10.284948426531852</v>
      </c>
      <c r="W1706">
        <f t="shared" si="1338"/>
        <v>1</v>
      </c>
      <c r="X1706">
        <f t="shared" si="1339"/>
        <v>0</v>
      </c>
      <c r="Y1706">
        <f t="shared" si="1340"/>
        <v>8.1037607396875977</v>
      </c>
      <c r="AB1706">
        <v>1699</v>
      </c>
      <c r="AC1706">
        <v>22.027912242129393</v>
      </c>
      <c r="AD1706">
        <v>18.713758232670951</v>
      </c>
      <c r="AF1706">
        <f t="shared" si="1341"/>
        <v>1</v>
      </c>
      <c r="AG1706">
        <f t="shared" si="1342"/>
        <v>0</v>
      </c>
      <c r="AH1706">
        <f t="shared" si="1343"/>
        <v>3.3141540094584414</v>
      </c>
      <c r="AK1706">
        <v>1699</v>
      </c>
      <c r="AL1706">
        <v>27.760058266124965</v>
      </c>
      <c r="AM1706">
        <v>23.453952025695934</v>
      </c>
      <c r="AO1706">
        <f t="shared" si="1344"/>
        <v>1</v>
      </c>
      <c r="AP1706">
        <f t="shared" si="1345"/>
        <v>0</v>
      </c>
      <c r="AQ1706">
        <f t="shared" si="1346"/>
        <v>4.3061062404290311</v>
      </c>
      <c r="AT1706">
        <v>1699</v>
      </c>
      <c r="AU1706">
        <v>11.589325119337216</v>
      </c>
      <c r="AV1706">
        <v>26.74442344793302</v>
      </c>
      <c r="AX1706">
        <f t="shared" si="1347"/>
        <v>0</v>
      </c>
      <c r="AY1706">
        <f t="shared" si="1348"/>
        <v>1</v>
      </c>
      <c r="AZ1706">
        <f t="shared" si="1349"/>
        <v>15.155098328595804</v>
      </c>
      <c r="BC1706">
        <v>1699</v>
      </c>
      <c r="BD1706" t="e">
        <v>#N/A</v>
      </c>
      <c r="BE1706" t="e">
        <v>#N/A</v>
      </c>
      <c r="BG1706" t="e">
        <f t="shared" si="1350"/>
        <v>#N/A</v>
      </c>
      <c r="BH1706" t="e">
        <f t="shared" si="1351"/>
        <v>#N/A</v>
      </c>
      <c r="BI1706" t="e">
        <f t="shared" si="1352"/>
        <v>#N/A</v>
      </c>
      <c r="BL1706">
        <v>1699</v>
      </c>
      <c r="BM1706">
        <v>23.471138109164396</v>
      </c>
      <c r="BN1706">
        <v>9.7451012453486072</v>
      </c>
      <c r="BP1706">
        <f t="shared" si="1353"/>
        <v>1</v>
      </c>
      <c r="BQ1706">
        <f t="shared" si="1354"/>
        <v>0</v>
      </c>
      <c r="BR1706">
        <f t="shared" si="1355"/>
        <v>13.726036863815789</v>
      </c>
      <c r="BU1706">
        <v>1699</v>
      </c>
      <c r="BV1706">
        <v>16.338415578368945</v>
      </c>
      <c r="BW1706">
        <v>30.571750972919595</v>
      </c>
      <c r="BY1706">
        <f t="shared" si="1356"/>
        <v>0</v>
      </c>
      <c r="BZ1706">
        <f t="shared" si="1357"/>
        <v>1</v>
      </c>
      <c r="CA1706">
        <f t="shared" si="1358"/>
        <v>14.23333539455065</v>
      </c>
      <c r="CD1706">
        <v>1699</v>
      </c>
      <c r="CE1706">
        <v>33.416038010907087</v>
      </c>
      <c r="CF1706">
        <v>17.369703125007</v>
      </c>
      <c r="CH1706">
        <f t="shared" si="1359"/>
        <v>1</v>
      </c>
      <c r="CI1706">
        <f t="shared" si="1360"/>
        <v>0</v>
      </c>
      <c r="CJ1706">
        <f t="shared" si="1361"/>
        <v>16.046334885900087</v>
      </c>
      <c r="CM1706">
        <v>1699</v>
      </c>
      <c r="CN1706">
        <v>20.109806742116067</v>
      </c>
      <c r="CO1706">
        <v>12.722503460141697</v>
      </c>
      <c r="CQ1706">
        <f t="shared" si="1362"/>
        <v>1</v>
      </c>
      <c r="CR1706">
        <f t="shared" si="1363"/>
        <v>0</v>
      </c>
      <c r="CS1706">
        <f t="shared" si="1364"/>
        <v>7.3873032819743703</v>
      </c>
      <c r="CV1706">
        <v>1699</v>
      </c>
      <c r="CW1706">
        <v>22.707212778494895</v>
      </c>
      <c r="CX1706">
        <v>14.094398669865491</v>
      </c>
      <c r="CZ1706">
        <f t="shared" si="1365"/>
        <v>1</v>
      </c>
      <c r="DA1706">
        <f t="shared" si="1366"/>
        <v>0</v>
      </c>
      <c r="DB1706">
        <f t="shared" si="1367"/>
        <v>8.6128141086294043</v>
      </c>
      <c r="DE1706">
        <v>1699</v>
      </c>
      <c r="DF1706">
        <v>19.017170426368143</v>
      </c>
      <c r="DG1706">
        <v>27.908871003111752</v>
      </c>
      <c r="DI1706">
        <f t="shared" si="1368"/>
        <v>0</v>
      </c>
      <c r="DJ1706">
        <f t="shared" si="1369"/>
        <v>1</v>
      </c>
      <c r="DK1706">
        <f t="shared" si="1370"/>
        <v>8.8917005767436095</v>
      </c>
      <c r="DN1706">
        <v>1699</v>
      </c>
      <c r="DO1706">
        <v>24.253865918057599</v>
      </c>
      <c r="DP1706">
        <v>18.839413896045357</v>
      </c>
      <c r="DR1706">
        <f t="shared" si="1371"/>
        <v>1</v>
      </c>
      <c r="DS1706">
        <f t="shared" si="1372"/>
        <v>0</v>
      </c>
      <c r="DT1706">
        <f t="shared" si="1373"/>
        <v>5.4144520220122416</v>
      </c>
      <c r="DW1706">
        <v>1699</v>
      </c>
      <c r="DX1706">
        <v>25.869788437719333</v>
      </c>
      <c r="DY1706">
        <v>21.127044791802064</v>
      </c>
      <c r="EA1706">
        <f t="shared" si="1374"/>
        <v>1</v>
      </c>
      <c r="EB1706">
        <f t="shared" si="1375"/>
        <v>0</v>
      </c>
      <c r="EC1706">
        <f t="shared" si="1376"/>
        <v>4.7427436459172689</v>
      </c>
      <c r="EF1706">
        <v>1699</v>
      </c>
      <c r="EG1706">
        <v>18.559294272265525</v>
      </c>
      <c r="EH1706">
        <v>19.551616323635479</v>
      </c>
      <c r="EJ1706">
        <f t="shared" si="1377"/>
        <v>0</v>
      </c>
      <c r="EK1706">
        <f t="shared" si="1378"/>
        <v>1</v>
      </c>
      <c r="EL1706">
        <f t="shared" si="1379"/>
        <v>0.99232205136995333</v>
      </c>
      <c r="EO1706">
        <v>1699</v>
      </c>
      <c r="EP1706">
        <v>24.684488983617609</v>
      </c>
      <c r="EQ1706">
        <v>29.570715699036246</v>
      </c>
      <c r="ES1706">
        <f t="shared" si="1380"/>
        <v>0</v>
      </c>
      <c r="ET1706">
        <f t="shared" si="1381"/>
        <v>1</v>
      </c>
      <c r="EU1706">
        <f t="shared" si="1382"/>
        <v>4.886226715418637</v>
      </c>
    </row>
    <row r="1707" spans="1:151" x14ac:dyDescent="0.25">
      <c r="A1707">
        <v>1700</v>
      </c>
      <c r="B1707">
        <v>10.320611005969942</v>
      </c>
      <c r="C1707">
        <v>28.544270525029528</v>
      </c>
      <c r="E1707">
        <f t="shared" si="1332"/>
        <v>0</v>
      </c>
      <c r="F1707">
        <f t="shared" si="1334"/>
        <v>1</v>
      </c>
      <c r="G1707">
        <f t="shared" si="1333"/>
        <v>18.223659519059588</v>
      </c>
      <c r="J1707">
        <v>1700</v>
      </c>
      <c r="K1707">
        <v>32.142555295343186</v>
      </c>
      <c r="L1707">
        <v>37.620129462542081</v>
      </c>
      <c r="N1707">
        <f t="shared" si="1335"/>
        <v>0</v>
      </c>
      <c r="O1707">
        <f t="shared" si="1336"/>
        <v>1</v>
      </c>
      <c r="P1707">
        <f t="shared" si="1337"/>
        <v>5.4775741671988953</v>
      </c>
      <c r="S1707">
        <v>1700</v>
      </c>
      <c r="T1707">
        <v>14.885044105071492</v>
      </c>
      <c r="U1707">
        <v>28.891545111221447</v>
      </c>
      <c r="W1707">
        <f t="shared" si="1338"/>
        <v>0</v>
      </c>
      <c r="X1707">
        <f t="shared" si="1339"/>
        <v>1</v>
      </c>
      <c r="Y1707">
        <f t="shared" si="1340"/>
        <v>14.006501006149955</v>
      </c>
      <c r="AB1707">
        <v>1700</v>
      </c>
      <c r="AC1707">
        <v>22.152065213362029</v>
      </c>
      <c r="AD1707">
        <v>18.139887388002386</v>
      </c>
      <c r="AF1707">
        <f t="shared" si="1341"/>
        <v>1</v>
      </c>
      <c r="AG1707">
        <f t="shared" si="1342"/>
        <v>0</v>
      </c>
      <c r="AH1707">
        <f t="shared" si="1343"/>
        <v>4.0121778253596432</v>
      </c>
      <c r="AK1707">
        <v>1700</v>
      </c>
      <c r="AL1707">
        <v>23.544814852580579</v>
      </c>
      <c r="AM1707">
        <v>42.334982190217104</v>
      </c>
      <c r="AO1707">
        <f t="shared" si="1344"/>
        <v>0</v>
      </c>
      <c r="AP1707">
        <f t="shared" si="1345"/>
        <v>1</v>
      </c>
      <c r="AQ1707">
        <f t="shared" si="1346"/>
        <v>18.790167337636525</v>
      </c>
      <c r="AT1707">
        <v>1700</v>
      </c>
      <c r="AU1707">
        <v>20.051249297182032</v>
      </c>
      <c r="AV1707">
        <v>24.510457812253868</v>
      </c>
      <c r="AX1707">
        <f t="shared" si="1347"/>
        <v>0</v>
      </c>
      <c r="AY1707">
        <f t="shared" si="1348"/>
        <v>1</v>
      </c>
      <c r="AZ1707">
        <f t="shared" si="1349"/>
        <v>4.4592085150718361</v>
      </c>
      <c r="BC1707">
        <v>1700</v>
      </c>
      <c r="BD1707" t="e">
        <v>#N/A</v>
      </c>
      <c r="BE1707" t="e">
        <v>#N/A</v>
      </c>
      <c r="BG1707" t="e">
        <f t="shared" si="1350"/>
        <v>#N/A</v>
      </c>
      <c r="BH1707" t="e">
        <f t="shared" si="1351"/>
        <v>#N/A</v>
      </c>
      <c r="BI1707" t="e">
        <f t="shared" si="1352"/>
        <v>#N/A</v>
      </c>
      <c r="BL1707">
        <v>1700</v>
      </c>
      <c r="BM1707">
        <v>32.325829730487889</v>
      </c>
      <c r="BN1707">
        <v>12.652365650616074</v>
      </c>
      <c r="BP1707">
        <f t="shared" si="1353"/>
        <v>1</v>
      </c>
      <c r="BQ1707">
        <f t="shared" si="1354"/>
        <v>0</v>
      </c>
      <c r="BR1707">
        <f t="shared" si="1355"/>
        <v>19.673464079871813</v>
      </c>
      <c r="BU1707">
        <v>1700</v>
      </c>
      <c r="BV1707">
        <v>29.306718688303434</v>
      </c>
      <c r="BW1707">
        <v>24.008934547359335</v>
      </c>
      <c r="BY1707">
        <f t="shared" si="1356"/>
        <v>1</v>
      </c>
      <c r="BZ1707">
        <f t="shared" si="1357"/>
        <v>0</v>
      </c>
      <c r="CA1707">
        <f t="shared" si="1358"/>
        <v>5.2977841409440991</v>
      </c>
      <c r="CD1707">
        <v>1700</v>
      </c>
      <c r="CE1707">
        <v>16.735628801439709</v>
      </c>
      <c r="CF1707">
        <v>38.888548502335013</v>
      </c>
      <c r="CH1707">
        <f t="shared" si="1359"/>
        <v>0</v>
      </c>
      <c r="CI1707">
        <f t="shared" si="1360"/>
        <v>1</v>
      </c>
      <c r="CJ1707">
        <f t="shared" si="1361"/>
        <v>22.152919700895303</v>
      </c>
      <c r="CM1707">
        <v>1700</v>
      </c>
      <c r="CN1707">
        <v>18.272180295004208</v>
      </c>
      <c r="CO1707">
        <v>13.990625079720308</v>
      </c>
      <c r="CQ1707">
        <f t="shared" si="1362"/>
        <v>1</v>
      </c>
      <c r="CR1707">
        <f t="shared" si="1363"/>
        <v>0</v>
      </c>
      <c r="CS1707">
        <f t="shared" si="1364"/>
        <v>4.2815552152839</v>
      </c>
      <c r="CV1707">
        <v>1700</v>
      </c>
      <c r="CW1707">
        <v>28.612146967720637</v>
      </c>
      <c r="CX1707">
        <v>20.136473615600728</v>
      </c>
      <c r="CZ1707">
        <f t="shared" si="1365"/>
        <v>1</v>
      </c>
      <c r="DA1707">
        <f t="shared" si="1366"/>
        <v>0</v>
      </c>
      <c r="DB1707">
        <f t="shared" si="1367"/>
        <v>8.4756733521199088</v>
      </c>
      <c r="DE1707">
        <v>1700</v>
      </c>
      <c r="DF1707">
        <v>31.312103700537278</v>
      </c>
      <c r="DG1707">
        <v>20.770289859144462</v>
      </c>
      <c r="DI1707">
        <f t="shared" si="1368"/>
        <v>1</v>
      </c>
      <c r="DJ1707">
        <f t="shared" si="1369"/>
        <v>0</v>
      </c>
      <c r="DK1707">
        <f t="shared" si="1370"/>
        <v>10.541813841392816</v>
      </c>
      <c r="DN1707">
        <v>1700</v>
      </c>
      <c r="DO1707">
        <v>22.478311851152945</v>
      </c>
      <c r="DP1707">
        <v>24.925506799936802</v>
      </c>
      <c r="DR1707">
        <f t="shared" si="1371"/>
        <v>0</v>
      </c>
      <c r="DS1707">
        <f t="shared" si="1372"/>
        <v>1</v>
      </c>
      <c r="DT1707">
        <f t="shared" si="1373"/>
        <v>2.4471949487838565</v>
      </c>
      <c r="DW1707">
        <v>1700</v>
      </c>
      <c r="DX1707">
        <v>12.414450560448268</v>
      </c>
      <c r="DY1707">
        <v>14.080966092315133</v>
      </c>
      <c r="EA1707">
        <f t="shared" si="1374"/>
        <v>0</v>
      </c>
      <c r="EB1707">
        <f t="shared" si="1375"/>
        <v>1</v>
      </c>
      <c r="EC1707">
        <f t="shared" si="1376"/>
        <v>1.6665155318668656</v>
      </c>
      <c r="EF1707">
        <v>1700</v>
      </c>
      <c r="EG1707">
        <v>24.879597462444593</v>
      </c>
      <c r="EH1707">
        <v>14.50442725355593</v>
      </c>
      <c r="EJ1707">
        <f t="shared" si="1377"/>
        <v>1</v>
      </c>
      <c r="EK1707">
        <f t="shared" si="1378"/>
        <v>0</v>
      </c>
      <c r="EL1707">
        <f t="shared" si="1379"/>
        <v>10.375170208888663</v>
      </c>
      <c r="EO1707">
        <v>1700</v>
      </c>
      <c r="EP1707">
        <v>27.179344289656875</v>
      </c>
      <c r="EQ1707">
        <v>49.099112980638751</v>
      </c>
      <c r="ES1707">
        <f t="shared" si="1380"/>
        <v>0</v>
      </c>
      <c r="ET1707">
        <f t="shared" si="1381"/>
        <v>1</v>
      </c>
      <c r="EU1707">
        <f t="shared" si="1382"/>
        <v>21.919768690981876</v>
      </c>
    </row>
    <row r="1708" spans="1:151" x14ac:dyDescent="0.25">
      <c r="A1708">
        <v>1701</v>
      </c>
      <c r="B1708">
        <v>6.8348833089470453</v>
      </c>
      <c r="C1708">
        <v>42.721263078256477</v>
      </c>
      <c r="E1708">
        <f t="shared" ref="E1708:E1771" si="1383">IF(B1708&gt;C1708,1,0)</f>
        <v>0</v>
      </c>
      <c r="F1708">
        <f t="shared" si="1334"/>
        <v>1</v>
      </c>
      <c r="G1708">
        <f t="shared" ref="G1708:G1771" si="1384">IF(B1708&gt;C1708,B1708-C1708,C1708-B1708)</f>
        <v>35.886379769309428</v>
      </c>
      <c r="J1708">
        <v>1701</v>
      </c>
      <c r="K1708">
        <v>27.753044736738048</v>
      </c>
      <c r="L1708">
        <v>26.546417447063309</v>
      </c>
      <c r="N1708">
        <f t="shared" si="1335"/>
        <v>1</v>
      </c>
      <c r="O1708">
        <f t="shared" si="1336"/>
        <v>0</v>
      </c>
      <c r="P1708">
        <f t="shared" si="1337"/>
        <v>1.2066272896747385</v>
      </c>
      <c r="S1708">
        <v>1701</v>
      </c>
      <c r="T1708">
        <v>16.231842875528059</v>
      </c>
      <c r="U1708">
        <v>31.218608261475921</v>
      </c>
      <c r="W1708">
        <f t="shared" si="1338"/>
        <v>0</v>
      </c>
      <c r="X1708">
        <f t="shared" si="1339"/>
        <v>1</v>
      </c>
      <c r="Y1708">
        <f t="shared" si="1340"/>
        <v>14.986765385947862</v>
      </c>
      <c r="AB1708">
        <v>1701</v>
      </c>
      <c r="AC1708">
        <v>19.477344579134702</v>
      </c>
      <c r="AD1708">
        <v>17.339797054847377</v>
      </c>
      <c r="AF1708">
        <f t="shared" si="1341"/>
        <v>1</v>
      </c>
      <c r="AG1708">
        <f t="shared" si="1342"/>
        <v>0</v>
      </c>
      <c r="AH1708">
        <f t="shared" si="1343"/>
        <v>2.1375475242873243</v>
      </c>
      <c r="AK1708">
        <v>1701</v>
      </c>
      <c r="AL1708">
        <v>27.232576934496578</v>
      </c>
      <c r="AM1708">
        <v>20.850813222562454</v>
      </c>
      <c r="AO1708">
        <f t="shared" si="1344"/>
        <v>1</v>
      </c>
      <c r="AP1708">
        <f t="shared" si="1345"/>
        <v>0</v>
      </c>
      <c r="AQ1708">
        <f t="shared" si="1346"/>
        <v>6.3817637119341235</v>
      </c>
      <c r="AT1708">
        <v>1701</v>
      </c>
      <c r="AU1708">
        <v>21.064491413000979</v>
      </c>
      <c r="AV1708">
        <v>18.689498942254168</v>
      </c>
      <c r="AX1708">
        <f t="shared" si="1347"/>
        <v>1</v>
      </c>
      <c r="AY1708">
        <f t="shared" si="1348"/>
        <v>0</v>
      </c>
      <c r="AZ1708">
        <f t="shared" si="1349"/>
        <v>2.3749924707468111</v>
      </c>
      <c r="BC1708">
        <v>1701</v>
      </c>
      <c r="BD1708" t="e">
        <v>#N/A</v>
      </c>
      <c r="BE1708" t="e">
        <v>#N/A</v>
      </c>
      <c r="BG1708" t="e">
        <f t="shared" si="1350"/>
        <v>#N/A</v>
      </c>
      <c r="BH1708" t="e">
        <f t="shared" si="1351"/>
        <v>#N/A</v>
      </c>
      <c r="BI1708" t="e">
        <f t="shared" si="1352"/>
        <v>#N/A</v>
      </c>
      <c r="BL1708">
        <v>1701</v>
      </c>
      <c r="BM1708">
        <v>28.174014923840566</v>
      </c>
      <c r="BN1708">
        <v>15.528027759119098</v>
      </c>
      <c r="BP1708">
        <f t="shared" si="1353"/>
        <v>1</v>
      </c>
      <c r="BQ1708">
        <f t="shared" si="1354"/>
        <v>0</v>
      </c>
      <c r="BR1708">
        <f t="shared" si="1355"/>
        <v>12.645987164721468</v>
      </c>
      <c r="BU1708">
        <v>1701</v>
      </c>
      <c r="BV1708">
        <v>19.463594666332344</v>
      </c>
      <c r="BW1708">
        <v>15.554365666960333</v>
      </c>
      <c r="BY1708">
        <f t="shared" si="1356"/>
        <v>1</v>
      </c>
      <c r="BZ1708">
        <f t="shared" si="1357"/>
        <v>0</v>
      </c>
      <c r="CA1708">
        <f t="shared" si="1358"/>
        <v>3.9092289993720115</v>
      </c>
      <c r="CD1708">
        <v>1701</v>
      </c>
      <c r="CE1708">
        <v>23.848848331373755</v>
      </c>
      <c r="CF1708">
        <v>19.848130914028939</v>
      </c>
      <c r="CH1708">
        <f t="shared" si="1359"/>
        <v>1</v>
      </c>
      <c r="CI1708">
        <f t="shared" si="1360"/>
        <v>0</v>
      </c>
      <c r="CJ1708">
        <f t="shared" si="1361"/>
        <v>4.0007174173448163</v>
      </c>
      <c r="CM1708">
        <v>1701</v>
      </c>
      <c r="CN1708">
        <v>21.087297974810284</v>
      </c>
      <c r="CO1708">
        <v>29.319788808329495</v>
      </c>
      <c r="CQ1708">
        <f t="shared" si="1362"/>
        <v>0</v>
      </c>
      <c r="CR1708">
        <f t="shared" si="1363"/>
        <v>1</v>
      </c>
      <c r="CS1708">
        <f t="shared" si="1364"/>
        <v>8.2324908335192113</v>
      </c>
      <c r="CV1708">
        <v>1701</v>
      </c>
      <c r="CW1708">
        <v>20.074926776186881</v>
      </c>
      <c r="CX1708">
        <v>17.360588952994323</v>
      </c>
      <c r="CZ1708">
        <f t="shared" si="1365"/>
        <v>1</v>
      </c>
      <c r="DA1708">
        <f t="shared" si="1366"/>
        <v>0</v>
      </c>
      <c r="DB1708">
        <f t="shared" si="1367"/>
        <v>2.7143378231925581</v>
      </c>
      <c r="DE1708">
        <v>1701</v>
      </c>
      <c r="DF1708">
        <v>20.552514352897404</v>
      </c>
      <c r="DG1708">
        <v>21.337698341193359</v>
      </c>
      <c r="DI1708">
        <f t="shared" si="1368"/>
        <v>0</v>
      </c>
      <c r="DJ1708">
        <f t="shared" si="1369"/>
        <v>1</v>
      </c>
      <c r="DK1708">
        <f t="shared" si="1370"/>
        <v>0.78518398829595526</v>
      </c>
      <c r="DN1708">
        <v>1701</v>
      </c>
      <c r="DO1708">
        <v>18.682211804288706</v>
      </c>
      <c r="DP1708">
        <v>28.99244836482152</v>
      </c>
      <c r="DR1708">
        <f t="shared" si="1371"/>
        <v>0</v>
      </c>
      <c r="DS1708">
        <f t="shared" si="1372"/>
        <v>1</v>
      </c>
      <c r="DT1708">
        <f t="shared" si="1373"/>
        <v>10.310236560532815</v>
      </c>
      <c r="DW1708">
        <v>1701</v>
      </c>
      <c r="DX1708">
        <v>12.887455534218788</v>
      </c>
      <c r="DY1708">
        <v>14.188212057152164</v>
      </c>
      <c r="EA1708">
        <f t="shared" si="1374"/>
        <v>0</v>
      </c>
      <c r="EB1708">
        <f t="shared" si="1375"/>
        <v>1</v>
      </c>
      <c r="EC1708">
        <f t="shared" si="1376"/>
        <v>1.3007565229333764</v>
      </c>
      <c r="EF1708">
        <v>1701</v>
      </c>
      <c r="EG1708">
        <v>18.925742972661677</v>
      </c>
      <c r="EH1708">
        <v>12.186847248274688</v>
      </c>
      <c r="EJ1708">
        <f t="shared" si="1377"/>
        <v>1</v>
      </c>
      <c r="EK1708">
        <f t="shared" si="1378"/>
        <v>0</v>
      </c>
      <c r="EL1708">
        <f t="shared" si="1379"/>
        <v>6.7388957243869889</v>
      </c>
      <c r="EO1708">
        <v>1701</v>
      </c>
      <c r="EP1708">
        <v>22.828120778330803</v>
      </c>
      <c r="EQ1708">
        <v>20.833989613718302</v>
      </c>
      <c r="ES1708">
        <f t="shared" si="1380"/>
        <v>1</v>
      </c>
      <c r="ET1708">
        <f t="shared" si="1381"/>
        <v>0</v>
      </c>
      <c r="EU1708">
        <f t="shared" si="1382"/>
        <v>1.9941311646125008</v>
      </c>
    </row>
    <row r="1709" spans="1:151" x14ac:dyDescent="0.25">
      <c r="A1709">
        <v>1702</v>
      </c>
      <c r="B1709">
        <v>11.245985898484866</v>
      </c>
      <c r="C1709">
        <v>17.190222803262358</v>
      </c>
      <c r="E1709">
        <f t="shared" si="1383"/>
        <v>0</v>
      </c>
      <c r="F1709">
        <f t="shared" si="1334"/>
        <v>1</v>
      </c>
      <c r="G1709">
        <f t="shared" si="1384"/>
        <v>5.9442369047774921</v>
      </c>
      <c r="J1709">
        <v>1702</v>
      </c>
      <c r="K1709">
        <v>33.79944996451475</v>
      </c>
      <c r="L1709">
        <v>17.553826058238965</v>
      </c>
      <c r="N1709">
        <f t="shared" si="1335"/>
        <v>1</v>
      </c>
      <c r="O1709">
        <f t="shared" si="1336"/>
        <v>0</v>
      </c>
      <c r="P1709">
        <f t="shared" si="1337"/>
        <v>16.245623906275785</v>
      </c>
      <c r="S1709">
        <v>1702</v>
      </c>
      <c r="T1709">
        <v>23.689710390305553</v>
      </c>
      <c r="U1709">
        <v>41.590422008187382</v>
      </c>
      <c r="W1709">
        <f t="shared" si="1338"/>
        <v>0</v>
      </c>
      <c r="X1709">
        <f t="shared" si="1339"/>
        <v>1</v>
      </c>
      <c r="Y1709">
        <f t="shared" si="1340"/>
        <v>17.900711617881829</v>
      </c>
      <c r="AB1709">
        <v>1702</v>
      </c>
      <c r="AC1709">
        <v>26.566397164081803</v>
      </c>
      <c r="AD1709">
        <v>17.238889055231212</v>
      </c>
      <c r="AF1709">
        <f t="shared" si="1341"/>
        <v>1</v>
      </c>
      <c r="AG1709">
        <f t="shared" si="1342"/>
        <v>0</v>
      </c>
      <c r="AH1709">
        <f t="shared" si="1343"/>
        <v>9.3275081088505907</v>
      </c>
      <c r="AK1709">
        <v>1702</v>
      </c>
      <c r="AL1709">
        <v>19.781717654674637</v>
      </c>
      <c r="AM1709">
        <v>28.167917445073318</v>
      </c>
      <c r="AO1709">
        <f t="shared" si="1344"/>
        <v>0</v>
      </c>
      <c r="AP1709">
        <f t="shared" si="1345"/>
        <v>1</v>
      </c>
      <c r="AQ1709">
        <f t="shared" si="1346"/>
        <v>8.3861997903986811</v>
      </c>
      <c r="AT1709">
        <v>1702</v>
      </c>
      <c r="AU1709">
        <v>20.565617119676681</v>
      </c>
      <c r="AV1709">
        <v>24.455728345265427</v>
      </c>
      <c r="AX1709">
        <f t="shared" si="1347"/>
        <v>0</v>
      </c>
      <c r="AY1709">
        <f t="shared" si="1348"/>
        <v>1</v>
      </c>
      <c r="AZ1709">
        <f t="shared" si="1349"/>
        <v>3.8901112255887469</v>
      </c>
      <c r="BC1709">
        <v>1702</v>
      </c>
      <c r="BD1709" t="e">
        <v>#N/A</v>
      </c>
      <c r="BE1709" t="e">
        <v>#N/A</v>
      </c>
      <c r="BG1709" t="e">
        <f t="shared" si="1350"/>
        <v>#N/A</v>
      </c>
      <c r="BH1709" t="e">
        <f t="shared" si="1351"/>
        <v>#N/A</v>
      </c>
      <c r="BI1709" t="e">
        <f t="shared" si="1352"/>
        <v>#N/A</v>
      </c>
      <c r="BL1709">
        <v>1702</v>
      </c>
      <c r="BM1709">
        <v>25.994314307134779</v>
      </c>
      <c r="BN1709">
        <v>13.679154984761077</v>
      </c>
      <c r="BP1709">
        <f t="shared" si="1353"/>
        <v>1</v>
      </c>
      <c r="BQ1709">
        <f t="shared" si="1354"/>
        <v>0</v>
      </c>
      <c r="BR1709">
        <f t="shared" si="1355"/>
        <v>12.315159322373702</v>
      </c>
      <c r="BU1709">
        <v>1702</v>
      </c>
      <c r="BV1709">
        <v>9.7596229068272145</v>
      </c>
      <c r="BW1709">
        <v>22.151487533624223</v>
      </c>
      <c r="BY1709">
        <f t="shared" si="1356"/>
        <v>0</v>
      </c>
      <c r="BZ1709">
        <f t="shared" si="1357"/>
        <v>1</v>
      </c>
      <c r="CA1709">
        <f t="shared" si="1358"/>
        <v>12.391864626797009</v>
      </c>
      <c r="CD1709">
        <v>1702</v>
      </c>
      <c r="CE1709">
        <v>25.340725376694067</v>
      </c>
      <c r="CF1709">
        <v>47.727827854683682</v>
      </c>
      <c r="CH1709">
        <f t="shared" si="1359"/>
        <v>0</v>
      </c>
      <c r="CI1709">
        <f t="shared" si="1360"/>
        <v>1</v>
      </c>
      <c r="CJ1709">
        <f t="shared" si="1361"/>
        <v>22.387102477989615</v>
      </c>
      <c r="CM1709">
        <v>1702</v>
      </c>
      <c r="CN1709">
        <v>16.702859309559916</v>
      </c>
      <c r="CO1709">
        <v>15.716702272375631</v>
      </c>
      <c r="CQ1709">
        <f t="shared" si="1362"/>
        <v>1</v>
      </c>
      <c r="CR1709">
        <f t="shared" si="1363"/>
        <v>0</v>
      </c>
      <c r="CS1709">
        <f t="shared" si="1364"/>
        <v>0.98615703718428449</v>
      </c>
      <c r="CV1709">
        <v>1702</v>
      </c>
      <c r="CW1709">
        <v>25.042285913005681</v>
      </c>
      <c r="CX1709">
        <v>17.772004218398227</v>
      </c>
      <c r="CZ1709">
        <f t="shared" si="1365"/>
        <v>1</v>
      </c>
      <c r="DA1709">
        <f t="shared" si="1366"/>
        <v>0</v>
      </c>
      <c r="DB1709">
        <f t="shared" si="1367"/>
        <v>7.2702816946074549</v>
      </c>
      <c r="DE1709">
        <v>1702</v>
      </c>
      <c r="DF1709">
        <v>20.517938241173145</v>
      </c>
      <c r="DG1709">
        <v>20.090952599312228</v>
      </c>
      <c r="DI1709">
        <f t="shared" si="1368"/>
        <v>1</v>
      </c>
      <c r="DJ1709">
        <f t="shared" si="1369"/>
        <v>0</v>
      </c>
      <c r="DK1709">
        <f t="shared" si="1370"/>
        <v>0.42698564186091659</v>
      </c>
      <c r="DN1709">
        <v>1702</v>
      </c>
      <c r="DO1709">
        <v>26.95836419268619</v>
      </c>
      <c r="DP1709">
        <v>20.069723363495278</v>
      </c>
      <c r="DR1709">
        <f t="shared" si="1371"/>
        <v>1</v>
      </c>
      <c r="DS1709">
        <f t="shared" si="1372"/>
        <v>0</v>
      </c>
      <c r="DT1709">
        <f t="shared" si="1373"/>
        <v>6.888640829190912</v>
      </c>
      <c r="DW1709">
        <v>1702</v>
      </c>
      <c r="DX1709">
        <v>16.842909646137443</v>
      </c>
      <c r="DY1709">
        <v>24.539943354114897</v>
      </c>
      <c r="EA1709">
        <f t="shared" si="1374"/>
        <v>0</v>
      </c>
      <c r="EB1709">
        <f t="shared" si="1375"/>
        <v>1</v>
      </c>
      <c r="EC1709">
        <f t="shared" si="1376"/>
        <v>7.6970337079774538</v>
      </c>
      <c r="EF1709">
        <v>1702</v>
      </c>
      <c r="EG1709">
        <v>27.424476168207491</v>
      </c>
      <c r="EH1709">
        <v>16.777581438545653</v>
      </c>
      <c r="EJ1709">
        <f t="shared" si="1377"/>
        <v>1</v>
      </c>
      <c r="EK1709">
        <f t="shared" si="1378"/>
        <v>0</v>
      </c>
      <c r="EL1709">
        <f t="shared" si="1379"/>
        <v>10.646894729661838</v>
      </c>
      <c r="EO1709">
        <v>1702</v>
      </c>
      <c r="EP1709">
        <v>22.45051184885223</v>
      </c>
      <c r="EQ1709">
        <v>24.220324137864679</v>
      </c>
      <c r="ES1709">
        <f t="shared" si="1380"/>
        <v>0</v>
      </c>
      <c r="ET1709">
        <f t="shared" si="1381"/>
        <v>1</v>
      </c>
      <c r="EU1709">
        <f t="shared" si="1382"/>
        <v>1.7698122890124495</v>
      </c>
    </row>
    <row r="1710" spans="1:151" x14ac:dyDescent="0.25">
      <c r="A1710">
        <v>1703</v>
      </c>
      <c r="B1710">
        <v>10.928796324949333</v>
      </c>
      <c r="C1710">
        <v>12.430065828161119</v>
      </c>
      <c r="E1710">
        <f t="shared" si="1383"/>
        <v>0</v>
      </c>
      <c r="F1710">
        <f t="shared" si="1334"/>
        <v>1</v>
      </c>
      <c r="G1710">
        <f t="shared" si="1384"/>
        <v>1.5012695032117858</v>
      </c>
      <c r="J1710">
        <v>1703</v>
      </c>
      <c r="K1710">
        <v>18.160709212112884</v>
      </c>
      <c r="L1710">
        <v>24.730890870723321</v>
      </c>
      <c r="N1710">
        <f t="shared" si="1335"/>
        <v>0</v>
      </c>
      <c r="O1710">
        <f t="shared" si="1336"/>
        <v>1</v>
      </c>
      <c r="P1710">
        <f t="shared" si="1337"/>
        <v>6.5701816586104371</v>
      </c>
      <c r="S1710">
        <v>1703</v>
      </c>
      <c r="T1710">
        <v>18.01603064650979</v>
      </c>
      <c r="U1710">
        <v>49.05193862477482</v>
      </c>
      <c r="W1710">
        <f t="shared" si="1338"/>
        <v>0</v>
      </c>
      <c r="X1710">
        <f t="shared" si="1339"/>
        <v>1</v>
      </c>
      <c r="Y1710">
        <f t="shared" si="1340"/>
        <v>31.03590797826503</v>
      </c>
      <c r="AB1710">
        <v>1703</v>
      </c>
      <c r="AC1710">
        <v>29.132353347550126</v>
      </c>
      <c r="AD1710">
        <v>17.208928119457109</v>
      </c>
      <c r="AF1710">
        <f t="shared" si="1341"/>
        <v>1</v>
      </c>
      <c r="AG1710">
        <f t="shared" si="1342"/>
        <v>0</v>
      </c>
      <c r="AH1710">
        <f t="shared" si="1343"/>
        <v>11.923425228093016</v>
      </c>
      <c r="AK1710">
        <v>1703</v>
      </c>
      <c r="AL1710">
        <v>17.612698523635011</v>
      </c>
      <c r="AM1710">
        <v>21.917337714954073</v>
      </c>
      <c r="AO1710">
        <f t="shared" si="1344"/>
        <v>0</v>
      </c>
      <c r="AP1710">
        <f t="shared" si="1345"/>
        <v>1</v>
      </c>
      <c r="AQ1710">
        <f t="shared" si="1346"/>
        <v>4.3046391913190618</v>
      </c>
      <c r="AT1710">
        <v>1703</v>
      </c>
      <c r="AU1710">
        <v>17.616624634607497</v>
      </c>
      <c r="AV1710">
        <v>25.407829080289481</v>
      </c>
      <c r="AX1710">
        <f t="shared" si="1347"/>
        <v>0</v>
      </c>
      <c r="AY1710">
        <f t="shared" si="1348"/>
        <v>1</v>
      </c>
      <c r="AZ1710">
        <f t="shared" si="1349"/>
        <v>7.7912044456819842</v>
      </c>
      <c r="BC1710">
        <v>1703</v>
      </c>
      <c r="BD1710" t="e">
        <v>#N/A</v>
      </c>
      <c r="BE1710" t="e">
        <v>#N/A</v>
      </c>
      <c r="BG1710" t="e">
        <f t="shared" si="1350"/>
        <v>#N/A</v>
      </c>
      <c r="BH1710" t="e">
        <f t="shared" si="1351"/>
        <v>#N/A</v>
      </c>
      <c r="BI1710" t="e">
        <f t="shared" si="1352"/>
        <v>#N/A</v>
      </c>
      <c r="BL1710">
        <v>1703</v>
      </c>
      <c r="BM1710">
        <v>25.957445071825166</v>
      </c>
      <c r="BN1710">
        <v>12.406744084972033</v>
      </c>
      <c r="BP1710">
        <f t="shared" si="1353"/>
        <v>1</v>
      </c>
      <c r="BQ1710">
        <f t="shared" si="1354"/>
        <v>0</v>
      </c>
      <c r="BR1710">
        <f t="shared" si="1355"/>
        <v>13.550700986853133</v>
      </c>
      <c r="BU1710">
        <v>1703</v>
      </c>
      <c r="BV1710">
        <v>33.853453600890774</v>
      </c>
      <c r="BW1710">
        <v>18.182403937444082</v>
      </c>
      <c r="BY1710">
        <f t="shared" si="1356"/>
        <v>1</v>
      </c>
      <c r="BZ1710">
        <f t="shared" si="1357"/>
        <v>0</v>
      </c>
      <c r="CA1710">
        <f t="shared" si="1358"/>
        <v>15.671049663446691</v>
      </c>
      <c r="CD1710">
        <v>1703</v>
      </c>
      <c r="CE1710">
        <v>13.833656058176269</v>
      </c>
      <c r="CF1710">
        <v>27.527461340950747</v>
      </c>
      <c r="CH1710">
        <f t="shared" si="1359"/>
        <v>0</v>
      </c>
      <c r="CI1710">
        <f t="shared" si="1360"/>
        <v>1</v>
      </c>
      <c r="CJ1710">
        <f t="shared" si="1361"/>
        <v>13.693805282774479</v>
      </c>
      <c r="CM1710">
        <v>1703</v>
      </c>
      <c r="CN1710">
        <v>20.830616359121404</v>
      </c>
      <c r="CO1710">
        <v>9.5113780867579578</v>
      </c>
      <c r="CQ1710">
        <f t="shared" si="1362"/>
        <v>1</v>
      </c>
      <c r="CR1710">
        <f t="shared" si="1363"/>
        <v>0</v>
      </c>
      <c r="CS1710">
        <f t="shared" si="1364"/>
        <v>11.319238272363446</v>
      </c>
      <c r="CV1710">
        <v>1703</v>
      </c>
      <c r="CW1710">
        <v>27.829562066899179</v>
      </c>
      <c r="CX1710">
        <v>19.84996497464935</v>
      </c>
      <c r="CZ1710">
        <f t="shared" si="1365"/>
        <v>1</v>
      </c>
      <c r="DA1710">
        <f t="shared" si="1366"/>
        <v>0</v>
      </c>
      <c r="DB1710">
        <f t="shared" si="1367"/>
        <v>7.9795970922498292</v>
      </c>
      <c r="DE1710">
        <v>1703</v>
      </c>
      <c r="DF1710">
        <v>21.952911590783401</v>
      </c>
      <c r="DG1710">
        <v>28.81239833896035</v>
      </c>
      <c r="DI1710">
        <f t="shared" si="1368"/>
        <v>0</v>
      </c>
      <c r="DJ1710">
        <f t="shared" si="1369"/>
        <v>1</v>
      </c>
      <c r="DK1710">
        <f t="shared" si="1370"/>
        <v>6.8594867481769484</v>
      </c>
      <c r="DN1710">
        <v>1703</v>
      </c>
      <c r="DO1710">
        <v>23.463738912807333</v>
      </c>
      <c r="DP1710">
        <v>19.086637747019839</v>
      </c>
      <c r="DR1710">
        <f t="shared" si="1371"/>
        <v>1</v>
      </c>
      <c r="DS1710">
        <f t="shared" si="1372"/>
        <v>0</v>
      </c>
      <c r="DT1710">
        <f t="shared" si="1373"/>
        <v>4.3771011657874936</v>
      </c>
      <c r="DW1710">
        <v>1703</v>
      </c>
      <c r="DX1710">
        <v>26.376542545141696</v>
      </c>
      <c r="DY1710">
        <v>18.183878698783246</v>
      </c>
      <c r="EA1710">
        <f t="shared" si="1374"/>
        <v>1</v>
      </c>
      <c r="EB1710">
        <f t="shared" si="1375"/>
        <v>0</v>
      </c>
      <c r="EC1710">
        <f t="shared" si="1376"/>
        <v>8.1926638463584496</v>
      </c>
      <c r="EF1710">
        <v>1703</v>
      </c>
      <c r="EG1710">
        <v>20.551807190624118</v>
      </c>
      <c r="EH1710">
        <v>13.98732766584896</v>
      </c>
      <c r="EJ1710">
        <f t="shared" si="1377"/>
        <v>1</v>
      </c>
      <c r="EK1710">
        <f t="shared" si="1378"/>
        <v>0</v>
      </c>
      <c r="EL1710">
        <f t="shared" si="1379"/>
        <v>6.5644795247751571</v>
      </c>
      <c r="EO1710">
        <v>1703</v>
      </c>
      <c r="EP1710">
        <v>19.90612032435924</v>
      </c>
      <c r="EQ1710">
        <v>26.869984022766143</v>
      </c>
      <c r="ES1710">
        <f t="shared" si="1380"/>
        <v>0</v>
      </c>
      <c r="ET1710">
        <f t="shared" si="1381"/>
        <v>1</v>
      </c>
      <c r="EU1710">
        <f t="shared" si="1382"/>
        <v>6.9638636984069038</v>
      </c>
    </row>
    <row r="1711" spans="1:151" x14ac:dyDescent="0.25">
      <c r="A1711">
        <v>1704</v>
      </c>
      <c r="B1711">
        <v>15.247085527675756</v>
      </c>
      <c r="C1711">
        <v>54.213152131562694</v>
      </c>
      <c r="E1711">
        <f t="shared" si="1383"/>
        <v>0</v>
      </c>
      <c r="F1711">
        <f t="shared" si="1334"/>
        <v>1</v>
      </c>
      <c r="G1711">
        <f t="shared" si="1384"/>
        <v>38.966066603886937</v>
      </c>
      <c r="J1711">
        <v>1704</v>
      </c>
      <c r="K1711">
        <v>28.458669184715077</v>
      </c>
      <c r="L1711">
        <v>27.249880194944939</v>
      </c>
      <c r="N1711">
        <f t="shared" si="1335"/>
        <v>1</v>
      </c>
      <c r="O1711">
        <f t="shared" si="1336"/>
        <v>0</v>
      </c>
      <c r="P1711">
        <f t="shared" si="1337"/>
        <v>1.208788989770138</v>
      </c>
      <c r="S1711">
        <v>1704</v>
      </c>
      <c r="T1711">
        <v>24.019799217280013</v>
      </c>
      <c r="U1711">
        <v>22.698280324665248</v>
      </c>
      <c r="W1711">
        <f t="shared" si="1338"/>
        <v>1</v>
      </c>
      <c r="X1711">
        <f t="shared" si="1339"/>
        <v>0</v>
      </c>
      <c r="Y1711">
        <f t="shared" si="1340"/>
        <v>1.3215188926147654</v>
      </c>
      <c r="AB1711">
        <v>1704</v>
      </c>
      <c r="AC1711">
        <v>30.693799486302666</v>
      </c>
      <c r="AD1711">
        <v>18.710603774598955</v>
      </c>
      <c r="AF1711">
        <f t="shared" si="1341"/>
        <v>1</v>
      </c>
      <c r="AG1711">
        <f t="shared" si="1342"/>
        <v>0</v>
      </c>
      <c r="AH1711">
        <f t="shared" si="1343"/>
        <v>11.983195711703711</v>
      </c>
      <c r="AK1711">
        <v>1704</v>
      </c>
      <c r="AL1711">
        <v>16.866247805262386</v>
      </c>
      <c r="AM1711">
        <v>26.163793559319654</v>
      </c>
      <c r="AO1711">
        <f t="shared" si="1344"/>
        <v>0</v>
      </c>
      <c r="AP1711">
        <f t="shared" si="1345"/>
        <v>1</v>
      </c>
      <c r="AQ1711">
        <f t="shared" si="1346"/>
        <v>9.2975457540572677</v>
      </c>
      <c r="AT1711">
        <v>1704</v>
      </c>
      <c r="AU1711">
        <v>19.92410975299336</v>
      </c>
      <c r="AV1711">
        <v>14.362137170562182</v>
      </c>
      <c r="AX1711">
        <f t="shared" si="1347"/>
        <v>1</v>
      </c>
      <c r="AY1711">
        <f t="shared" si="1348"/>
        <v>0</v>
      </c>
      <c r="AZ1711">
        <f t="shared" si="1349"/>
        <v>5.5619725824311779</v>
      </c>
      <c r="BC1711">
        <v>1704</v>
      </c>
      <c r="BD1711" t="e">
        <v>#N/A</v>
      </c>
      <c r="BE1711" t="e">
        <v>#N/A</v>
      </c>
      <c r="BG1711" t="e">
        <f t="shared" si="1350"/>
        <v>#N/A</v>
      </c>
      <c r="BH1711" t="e">
        <f t="shared" si="1351"/>
        <v>#N/A</v>
      </c>
      <c r="BI1711" t="e">
        <f t="shared" si="1352"/>
        <v>#N/A</v>
      </c>
      <c r="BL1711">
        <v>1704</v>
      </c>
      <c r="BM1711">
        <v>37.043120971672877</v>
      </c>
      <c r="BN1711">
        <v>17.144772365263901</v>
      </c>
      <c r="BP1711">
        <f t="shared" si="1353"/>
        <v>1</v>
      </c>
      <c r="BQ1711">
        <f t="shared" si="1354"/>
        <v>0</v>
      </c>
      <c r="BR1711">
        <f t="shared" si="1355"/>
        <v>19.898348606408977</v>
      </c>
      <c r="BU1711">
        <v>1704</v>
      </c>
      <c r="BV1711">
        <v>22.40989179868863</v>
      </c>
      <c r="BW1711">
        <v>37.103190427665389</v>
      </c>
      <c r="BY1711">
        <f t="shared" si="1356"/>
        <v>0</v>
      </c>
      <c r="BZ1711">
        <f t="shared" si="1357"/>
        <v>1</v>
      </c>
      <c r="CA1711">
        <f t="shared" si="1358"/>
        <v>14.693298628976759</v>
      </c>
      <c r="CD1711">
        <v>1704</v>
      </c>
      <c r="CE1711">
        <v>31.251995008863652</v>
      </c>
      <c r="CF1711">
        <v>30.185018198433227</v>
      </c>
      <c r="CH1711">
        <f t="shared" si="1359"/>
        <v>1</v>
      </c>
      <c r="CI1711">
        <f t="shared" si="1360"/>
        <v>0</v>
      </c>
      <c r="CJ1711">
        <f t="shared" si="1361"/>
        <v>1.0669768104304254</v>
      </c>
      <c r="CM1711">
        <v>1704</v>
      </c>
      <c r="CN1711">
        <v>16.345087152615729</v>
      </c>
      <c r="CO1711">
        <v>16.344680090630437</v>
      </c>
      <c r="CQ1711">
        <f t="shared" si="1362"/>
        <v>1</v>
      </c>
      <c r="CR1711">
        <f t="shared" si="1363"/>
        <v>0</v>
      </c>
      <c r="CS1711">
        <f t="shared" si="1364"/>
        <v>4.0706198529250059E-4</v>
      </c>
      <c r="CV1711">
        <v>1704</v>
      </c>
      <c r="CW1711">
        <v>18.455097942844208</v>
      </c>
      <c r="CX1711">
        <v>17.428377383563902</v>
      </c>
      <c r="CZ1711">
        <f t="shared" si="1365"/>
        <v>1</v>
      </c>
      <c r="DA1711">
        <f t="shared" si="1366"/>
        <v>0</v>
      </c>
      <c r="DB1711">
        <f t="shared" si="1367"/>
        <v>1.0267205592803066</v>
      </c>
      <c r="DE1711">
        <v>1704</v>
      </c>
      <c r="DF1711">
        <v>10.80193377554474</v>
      </c>
      <c r="DG1711">
        <v>8.9110810586246885</v>
      </c>
      <c r="DI1711">
        <f t="shared" si="1368"/>
        <v>1</v>
      </c>
      <c r="DJ1711">
        <f t="shared" si="1369"/>
        <v>0</v>
      </c>
      <c r="DK1711">
        <f t="shared" si="1370"/>
        <v>1.8908527169200511</v>
      </c>
      <c r="DN1711">
        <v>1704</v>
      </c>
      <c r="DO1711">
        <v>27.884680611112483</v>
      </c>
      <c r="DP1711">
        <v>14.261559695422271</v>
      </c>
      <c r="DR1711">
        <f t="shared" si="1371"/>
        <v>1</v>
      </c>
      <c r="DS1711">
        <f t="shared" si="1372"/>
        <v>0</v>
      </c>
      <c r="DT1711">
        <f t="shared" si="1373"/>
        <v>13.623120915690212</v>
      </c>
      <c r="DW1711">
        <v>1704</v>
      </c>
      <c r="DX1711">
        <v>19.172962585126502</v>
      </c>
      <c r="DY1711">
        <v>27.062882829091087</v>
      </c>
      <c r="EA1711">
        <f t="shared" si="1374"/>
        <v>0</v>
      </c>
      <c r="EB1711">
        <f t="shared" si="1375"/>
        <v>1</v>
      </c>
      <c r="EC1711">
        <f t="shared" si="1376"/>
        <v>7.8899202439645855</v>
      </c>
      <c r="EF1711">
        <v>1704</v>
      </c>
      <c r="EG1711">
        <v>24.038534251403757</v>
      </c>
      <c r="EH1711">
        <v>19.296825225563207</v>
      </c>
      <c r="EJ1711">
        <f t="shared" si="1377"/>
        <v>1</v>
      </c>
      <c r="EK1711">
        <f t="shared" si="1378"/>
        <v>0</v>
      </c>
      <c r="EL1711">
        <f t="shared" si="1379"/>
        <v>4.7417090258405494</v>
      </c>
      <c r="EO1711">
        <v>1704</v>
      </c>
      <c r="EP1711">
        <v>20.242841196322772</v>
      </c>
      <c r="EQ1711">
        <v>33.749759622004881</v>
      </c>
      <c r="ES1711">
        <f t="shared" si="1380"/>
        <v>0</v>
      </c>
      <c r="ET1711">
        <f t="shared" si="1381"/>
        <v>1</v>
      </c>
      <c r="EU1711">
        <f t="shared" si="1382"/>
        <v>13.506918425682109</v>
      </c>
    </row>
    <row r="1712" spans="1:151" x14ac:dyDescent="0.25">
      <c r="A1712">
        <v>1705</v>
      </c>
      <c r="B1712">
        <v>11.896048680272157</v>
      </c>
      <c r="C1712">
        <v>25.842983369910588</v>
      </c>
      <c r="E1712">
        <f t="shared" si="1383"/>
        <v>0</v>
      </c>
      <c r="F1712">
        <f t="shared" si="1334"/>
        <v>1</v>
      </c>
      <c r="G1712">
        <f t="shared" si="1384"/>
        <v>13.946934689638431</v>
      </c>
      <c r="J1712">
        <v>1705</v>
      </c>
      <c r="K1712">
        <v>22.579496743761908</v>
      </c>
      <c r="L1712">
        <v>24.956802007797837</v>
      </c>
      <c r="N1712">
        <f t="shared" si="1335"/>
        <v>0</v>
      </c>
      <c r="O1712">
        <f t="shared" si="1336"/>
        <v>1</v>
      </c>
      <c r="P1712">
        <f t="shared" si="1337"/>
        <v>2.3773052640359289</v>
      </c>
      <c r="S1712">
        <v>1705</v>
      </c>
      <c r="T1712">
        <v>15.771014057857348</v>
      </c>
      <c r="U1712">
        <v>45.515838755329412</v>
      </c>
      <c r="W1712">
        <f t="shared" si="1338"/>
        <v>0</v>
      </c>
      <c r="X1712">
        <f t="shared" si="1339"/>
        <v>1</v>
      </c>
      <c r="Y1712">
        <f t="shared" si="1340"/>
        <v>29.744824697472062</v>
      </c>
      <c r="AB1712">
        <v>1705</v>
      </c>
      <c r="AC1712">
        <v>27.118221167413331</v>
      </c>
      <c r="AD1712">
        <v>16.970601831485997</v>
      </c>
      <c r="AF1712">
        <f t="shared" si="1341"/>
        <v>1</v>
      </c>
      <c r="AG1712">
        <f t="shared" si="1342"/>
        <v>0</v>
      </c>
      <c r="AH1712">
        <f t="shared" si="1343"/>
        <v>10.147619335927335</v>
      </c>
      <c r="AK1712">
        <v>1705</v>
      </c>
      <c r="AL1712">
        <v>30.541973892971178</v>
      </c>
      <c r="AM1712">
        <v>37.93818547495539</v>
      </c>
      <c r="AO1712">
        <f t="shared" si="1344"/>
        <v>0</v>
      </c>
      <c r="AP1712">
        <f t="shared" si="1345"/>
        <v>1</v>
      </c>
      <c r="AQ1712">
        <f t="shared" si="1346"/>
        <v>7.3962115819842111</v>
      </c>
      <c r="AT1712">
        <v>1705</v>
      </c>
      <c r="AU1712">
        <v>19.374678472222882</v>
      </c>
      <c r="AV1712">
        <v>15.479811014320324</v>
      </c>
      <c r="AX1712">
        <f t="shared" si="1347"/>
        <v>1</v>
      </c>
      <c r="AY1712">
        <f t="shared" si="1348"/>
        <v>0</v>
      </c>
      <c r="AZ1712">
        <f t="shared" si="1349"/>
        <v>3.8948674579025582</v>
      </c>
      <c r="BC1712">
        <v>1705</v>
      </c>
      <c r="BD1712" t="e">
        <v>#N/A</v>
      </c>
      <c r="BE1712" t="e">
        <v>#N/A</v>
      </c>
      <c r="BG1712" t="e">
        <f t="shared" si="1350"/>
        <v>#N/A</v>
      </c>
      <c r="BH1712" t="e">
        <f t="shared" si="1351"/>
        <v>#N/A</v>
      </c>
      <c r="BI1712" t="e">
        <f t="shared" si="1352"/>
        <v>#N/A</v>
      </c>
      <c r="BL1712">
        <v>1705</v>
      </c>
      <c r="BM1712">
        <v>16.853949856500904</v>
      </c>
      <c r="BN1712">
        <v>7.2369081128530217</v>
      </c>
      <c r="BP1712">
        <f t="shared" si="1353"/>
        <v>1</v>
      </c>
      <c r="BQ1712">
        <f t="shared" si="1354"/>
        <v>0</v>
      </c>
      <c r="BR1712">
        <f t="shared" si="1355"/>
        <v>9.6170417436478814</v>
      </c>
      <c r="BU1712">
        <v>1705</v>
      </c>
      <c r="BV1712">
        <v>29.919073465423729</v>
      </c>
      <c r="BW1712">
        <v>25.520543754729204</v>
      </c>
      <c r="BY1712">
        <f t="shared" si="1356"/>
        <v>1</v>
      </c>
      <c r="BZ1712">
        <f t="shared" si="1357"/>
        <v>0</v>
      </c>
      <c r="CA1712">
        <f t="shared" si="1358"/>
        <v>4.3985297106945254</v>
      </c>
      <c r="CD1712">
        <v>1705</v>
      </c>
      <c r="CE1712">
        <v>17.311813397399121</v>
      </c>
      <c r="CF1712">
        <v>23.3053944072946</v>
      </c>
      <c r="CH1712">
        <f t="shared" si="1359"/>
        <v>0</v>
      </c>
      <c r="CI1712">
        <f t="shared" si="1360"/>
        <v>1</v>
      </c>
      <c r="CJ1712">
        <f t="shared" si="1361"/>
        <v>5.9935810098954789</v>
      </c>
      <c r="CM1712">
        <v>1705</v>
      </c>
      <c r="CN1712">
        <v>17.632129919026408</v>
      </c>
      <c r="CO1712">
        <v>15.069285554698734</v>
      </c>
      <c r="CQ1712">
        <f t="shared" si="1362"/>
        <v>1</v>
      </c>
      <c r="CR1712">
        <f t="shared" si="1363"/>
        <v>0</v>
      </c>
      <c r="CS1712">
        <f t="shared" si="1364"/>
        <v>2.5628443643276739</v>
      </c>
      <c r="CV1712">
        <v>1705</v>
      </c>
      <c r="CW1712">
        <v>25.345044942370095</v>
      </c>
      <c r="CX1712">
        <v>20.814189978260572</v>
      </c>
      <c r="CZ1712">
        <f t="shared" si="1365"/>
        <v>1</v>
      </c>
      <c r="DA1712">
        <f t="shared" si="1366"/>
        <v>0</v>
      </c>
      <c r="DB1712">
        <f t="shared" si="1367"/>
        <v>4.5308549641095226</v>
      </c>
      <c r="DE1712">
        <v>1705</v>
      </c>
      <c r="DF1712">
        <v>13.326444109076354</v>
      </c>
      <c r="DG1712">
        <v>29.617008712621256</v>
      </c>
      <c r="DI1712">
        <f t="shared" si="1368"/>
        <v>0</v>
      </c>
      <c r="DJ1712">
        <f t="shared" si="1369"/>
        <v>1</v>
      </c>
      <c r="DK1712">
        <f t="shared" si="1370"/>
        <v>16.290564603544901</v>
      </c>
      <c r="DN1712">
        <v>1705</v>
      </c>
      <c r="DO1712">
        <v>23.561421382622044</v>
      </c>
      <c r="DP1712">
        <v>15.447112836477263</v>
      </c>
      <c r="DR1712">
        <f t="shared" si="1371"/>
        <v>1</v>
      </c>
      <c r="DS1712">
        <f t="shared" si="1372"/>
        <v>0</v>
      </c>
      <c r="DT1712">
        <f t="shared" si="1373"/>
        <v>8.1143085461447804</v>
      </c>
      <c r="DW1712">
        <v>1705</v>
      </c>
      <c r="DX1712">
        <v>17.280717572105885</v>
      </c>
      <c r="DY1712">
        <v>11.641733411147303</v>
      </c>
      <c r="EA1712">
        <f t="shared" si="1374"/>
        <v>1</v>
      </c>
      <c r="EB1712">
        <f t="shared" si="1375"/>
        <v>0</v>
      </c>
      <c r="EC1712">
        <f t="shared" si="1376"/>
        <v>5.6389841609585822</v>
      </c>
      <c r="EF1712">
        <v>1705</v>
      </c>
      <c r="EG1712">
        <v>21.853064925861052</v>
      </c>
      <c r="EH1712">
        <v>12.852365278749097</v>
      </c>
      <c r="EJ1712">
        <f t="shared" si="1377"/>
        <v>1</v>
      </c>
      <c r="EK1712">
        <f t="shared" si="1378"/>
        <v>0</v>
      </c>
      <c r="EL1712">
        <f t="shared" si="1379"/>
        <v>9.0006996471119542</v>
      </c>
      <c r="EO1712">
        <v>1705</v>
      </c>
      <c r="EP1712">
        <v>20.098003957877253</v>
      </c>
      <c r="EQ1712">
        <v>13.144866991664429</v>
      </c>
      <c r="ES1712">
        <f t="shared" si="1380"/>
        <v>1</v>
      </c>
      <c r="ET1712">
        <f t="shared" si="1381"/>
        <v>0</v>
      </c>
      <c r="EU1712">
        <f t="shared" si="1382"/>
        <v>6.9531369662128242</v>
      </c>
    </row>
    <row r="1713" spans="1:151" x14ac:dyDescent="0.25">
      <c r="A1713">
        <v>1706</v>
      </c>
      <c r="B1713">
        <v>10.739005437645407</v>
      </c>
      <c r="C1713">
        <v>60.779552136917772</v>
      </c>
      <c r="E1713">
        <f t="shared" si="1383"/>
        <v>0</v>
      </c>
      <c r="F1713">
        <f t="shared" si="1334"/>
        <v>1</v>
      </c>
      <c r="G1713">
        <f t="shared" si="1384"/>
        <v>50.040546699272369</v>
      </c>
      <c r="J1713">
        <v>1706</v>
      </c>
      <c r="K1713">
        <v>20.473549622965557</v>
      </c>
      <c r="L1713">
        <v>21.418696352514154</v>
      </c>
      <c r="N1713">
        <f t="shared" si="1335"/>
        <v>0</v>
      </c>
      <c r="O1713">
        <f t="shared" si="1336"/>
        <v>1</v>
      </c>
      <c r="P1713">
        <f t="shared" si="1337"/>
        <v>0.94514672954859691</v>
      </c>
      <c r="S1713">
        <v>1706</v>
      </c>
      <c r="T1713">
        <v>16.892259263912212</v>
      </c>
      <c r="U1713">
        <v>15.178175724660615</v>
      </c>
      <c r="W1713">
        <f t="shared" si="1338"/>
        <v>1</v>
      </c>
      <c r="X1713">
        <f t="shared" si="1339"/>
        <v>0</v>
      </c>
      <c r="Y1713">
        <f t="shared" si="1340"/>
        <v>1.7140835392515967</v>
      </c>
      <c r="AB1713">
        <v>1706</v>
      </c>
      <c r="AC1713">
        <v>23.873389315241131</v>
      </c>
      <c r="AD1713">
        <v>18.533683334896505</v>
      </c>
      <c r="AF1713">
        <f t="shared" si="1341"/>
        <v>1</v>
      </c>
      <c r="AG1713">
        <f t="shared" si="1342"/>
        <v>0</v>
      </c>
      <c r="AH1713">
        <f t="shared" si="1343"/>
        <v>5.3397059803446254</v>
      </c>
      <c r="AK1713">
        <v>1706</v>
      </c>
      <c r="AL1713">
        <v>26.557509533904238</v>
      </c>
      <c r="AM1713">
        <v>32.803509150941522</v>
      </c>
      <c r="AO1713">
        <f t="shared" si="1344"/>
        <v>0</v>
      </c>
      <c r="AP1713">
        <f t="shared" si="1345"/>
        <v>1</v>
      </c>
      <c r="AQ1713">
        <f t="shared" si="1346"/>
        <v>6.2459996170372847</v>
      </c>
      <c r="AT1713">
        <v>1706</v>
      </c>
      <c r="AU1713">
        <v>19.107388633564035</v>
      </c>
      <c r="AV1713">
        <v>26.277237977287051</v>
      </c>
      <c r="AX1713">
        <f t="shared" si="1347"/>
        <v>0</v>
      </c>
      <c r="AY1713">
        <f t="shared" si="1348"/>
        <v>1</v>
      </c>
      <c r="AZ1713">
        <f t="shared" si="1349"/>
        <v>7.1698493437230155</v>
      </c>
      <c r="BC1713">
        <v>1706</v>
      </c>
      <c r="BD1713" t="e">
        <v>#N/A</v>
      </c>
      <c r="BE1713" t="e">
        <v>#N/A</v>
      </c>
      <c r="BG1713" t="e">
        <f t="shared" si="1350"/>
        <v>#N/A</v>
      </c>
      <c r="BH1713" t="e">
        <f t="shared" si="1351"/>
        <v>#N/A</v>
      </c>
      <c r="BI1713" t="e">
        <f t="shared" si="1352"/>
        <v>#N/A</v>
      </c>
      <c r="BL1713">
        <v>1706</v>
      </c>
      <c r="BM1713">
        <v>25.935373209815431</v>
      </c>
      <c r="BN1713">
        <v>9.4671090315028277</v>
      </c>
      <c r="BP1713">
        <f t="shared" si="1353"/>
        <v>1</v>
      </c>
      <c r="BQ1713">
        <f t="shared" si="1354"/>
        <v>0</v>
      </c>
      <c r="BR1713">
        <f t="shared" si="1355"/>
        <v>16.468264178312602</v>
      </c>
      <c r="BU1713">
        <v>1706</v>
      </c>
      <c r="BV1713">
        <v>16.151339191893396</v>
      </c>
      <c r="BW1713">
        <v>22.977523414089418</v>
      </c>
      <c r="BY1713">
        <f t="shared" si="1356"/>
        <v>0</v>
      </c>
      <c r="BZ1713">
        <f t="shared" si="1357"/>
        <v>1</v>
      </c>
      <c r="CA1713">
        <f t="shared" si="1358"/>
        <v>6.8261842221960229</v>
      </c>
      <c r="CD1713">
        <v>1706</v>
      </c>
      <c r="CE1713">
        <v>31.145969164114835</v>
      </c>
      <c r="CF1713">
        <v>13.155773302484503</v>
      </c>
      <c r="CH1713">
        <f t="shared" si="1359"/>
        <v>1</v>
      </c>
      <c r="CI1713">
        <f t="shared" si="1360"/>
        <v>0</v>
      </c>
      <c r="CJ1713">
        <f t="shared" si="1361"/>
        <v>17.990195861630333</v>
      </c>
      <c r="CM1713">
        <v>1706</v>
      </c>
      <c r="CN1713">
        <v>20.156374013173963</v>
      </c>
      <c r="CO1713">
        <v>27.50406455774635</v>
      </c>
      <c r="CQ1713">
        <f t="shared" si="1362"/>
        <v>0</v>
      </c>
      <c r="CR1713">
        <f t="shared" si="1363"/>
        <v>1</v>
      </c>
      <c r="CS1713">
        <f t="shared" si="1364"/>
        <v>7.3476905445723872</v>
      </c>
      <c r="CV1713">
        <v>1706</v>
      </c>
      <c r="CW1713">
        <v>19.341628525735441</v>
      </c>
      <c r="CX1713">
        <v>19.041191060001847</v>
      </c>
      <c r="CZ1713">
        <f t="shared" si="1365"/>
        <v>1</v>
      </c>
      <c r="DA1713">
        <f t="shared" si="1366"/>
        <v>0</v>
      </c>
      <c r="DB1713">
        <f t="shared" si="1367"/>
        <v>0.30043746573359442</v>
      </c>
      <c r="DE1713">
        <v>1706</v>
      </c>
      <c r="DF1713">
        <v>10.978476250899762</v>
      </c>
      <c r="DG1713">
        <v>14.833682575065849</v>
      </c>
      <c r="DI1713">
        <f t="shared" si="1368"/>
        <v>0</v>
      </c>
      <c r="DJ1713">
        <f t="shared" si="1369"/>
        <v>1</v>
      </c>
      <c r="DK1713">
        <f t="shared" si="1370"/>
        <v>3.8552063241660868</v>
      </c>
      <c r="DN1713">
        <v>1706</v>
      </c>
      <c r="DO1713">
        <v>26.849042116443236</v>
      </c>
      <c r="DP1713">
        <v>23.571190999335975</v>
      </c>
      <c r="DR1713">
        <f t="shared" si="1371"/>
        <v>1</v>
      </c>
      <c r="DS1713">
        <f t="shared" si="1372"/>
        <v>0</v>
      </c>
      <c r="DT1713">
        <f t="shared" si="1373"/>
        <v>3.2778511171072608</v>
      </c>
      <c r="DW1713">
        <v>1706</v>
      </c>
      <c r="DX1713">
        <v>10.314930910374031</v>
      </c>
      <c r="DY1713">
        <v>12.749703378444334</v>
      </c>
      <c r="EA1713">
        <f t="shared" si="1374"/>
        <v>0</v>
      </c>
      <c r="EB1713">
        <f t="shared" si="1375"/>
        <v>1</v>
      </c>
      <c r="EC1713">
        <f t="shared" si="1376"/>
        <v>2.4347724680703031</v>
      </c>
      <c r="EF1713">
        <v>1706</v>
      </c>
      <c r="EG1713">
        <v>26.456200480887663</v>
      </c>
      <c r="EH1713">
        <v>13.145463356486911</v>
      </c>
      <c r="EJ1713">
        <f t="shared" si="1377"/>
        <v>1</v>
      </c>
      <c r="EK1713">
        <f t="shared" si="1378"/>
        <v>0</v>
      </c>
      <c r="EL1713">
        <f t="shared" si="1379"/>
        <v>13.310737124400752</v>
      </c>
      <c r="EO1713">
        <v>1706</v>
      </c>
      <c r="EP1713">
        <v>23.995543857562517</v>
      </c>
      <c r="EQ1713">
        <v>19.970723899291919</v>
      </c>
      <c r="ES1713">
        <f t="shared" si="1380"/>
        <v>1</v>
      </c>
      <c r="ET1713">
        <f t="shared" si="1381"/>
        <v>0</v>
      </c>
      <c r="EU1713">
        <f t="shared" si="1382"/>
        <v>4.0248199582705979</v>
      </c>
    </row>
    <row r="1714" spans="1:151" x14ac:dyDescent="0.25">
      <c r="A1714">
        <v>1707</v>
      </c>
      <c r="B1714">
        <v>12.552836687216262</v>
      </c>
      <c r="C1714">
        <v>8.7781658286970092</v>
      </c>
      <c r="E1714">
        <f t="shared" si="1383"/>
        <v>1</v>
      </c>
      <c r="F1714">
        <f t="shared" si="1334"/>
        <v>0</v>
      </c>
      <c r="G1714">
        <f t="shared" si="1384"/>
        <v>3.7746708585192525</v>
      </c>
      <c r="J1714">
        <v>1707</v>
      </c>
      <c r="K1714">
        <v>16.846418552837225</v>
      </c>
      <c r="L1714">
        <v>17.43643526391692</v>
      </c>
      <c r="N1714">
        <f t="shared" si="1335"/>
        <v>0</v>
      </c>
      <c r="O1714">
        <f t="shared" si="1336"/>
        <v>1</v>
      </c>
      <c r="P1714">
        <f t="shared" si="1337"/>
        <v>0.590016711079695</v>
      </c>
      <c r="S1714">
        <v>1707</v>
      </c>
      <c r="T1714">
        <v>17.255501992949107</v>
      </c>
      <c r="U1714">
        <v>51.959399016659923</v>
      </c>
      <c r="W1714">
        <f t="shared" si="1338"/>
        <v>0</v>
      </c>
      <c r="X1714">
        <f t="shared" si="1339"/>
        <v>1</v>
      </c>
      <c r="Y1714">
        <f t="shared" si="1340"/>
        <v>34.703897023710816</v>
      </c>
      <c r="AB1714">
        <v>1707</v>
      </c>
      <c r="AC1714">
        <v>16.690066216875849</v>
      </c>
      <c r="AD1714">
        <v>17.656751976786879</v>
      </c>
      <c r="AF1714">
        <f t="shared" si="1341"/>
        <v>0</v>
      </c>
      <c r="AG1714">
        <f t="shared" si="1342"/>
        <v>1</v>
      </c>
      <c r="AH1714">
        <f t="shared" si="1343"/>
        <v>0.96668575991103012</v>
      </c>
      <c r="AK1714">
        <v>1707</v>
      </c>
      <c r="AL1714">
        <v>27.857895912176545</v>
      </c>
      <c r="AM1714">
        <v>42.466002599725748</v>
      </c>
      <c r="AO1714">
        <f t="shared" si="1344"/>
        <v>0</v>
      </c>
      <c r="AP1714">
        <f t="shared" si="1345"/>
        <v>1</v>
      </c>
      <c r="AQ1714">
        <f t="shared" si="1346"/>
        <v>14.608106687549203</v>
      </c>
      <c r="AT1714">
        <v>1707</v>
      </c>
      <c r="AU1714">
        <v>18.706196585555261</v>
      </c>
      <c r="AV1714">
        <v>24.833168553688346</v>
      </c>
      <c r="AX1714">
        <f t="shared" si="1347"/>
        <v>0</v>
      </c>
      <c r="AY1714">
        <f t="shared" si="1348"/>
        <v>1</v>
      </c>
      <c r="AZ1714">
        <f t="shared" si="1349"/>
        <v>6.1269719681330841</v>
      </c>
      <c r="BC1714">
        <v>1707</v>
      </c>
      <c r="BD1714" t="e">
        <v>#N/A</v>
      </c>
      <c r="BE1714" t="e">
        <v>#N/A</v>
      </c>
      <c r="BG1714" t="e">
        <f t="shared" si="1350"/>
        <v>#N/A</v>
      </c>
      <c r="BH1714" t="e">
        <f t="shared" si="1351"/>
        <v>#N/A</v>
      </c>
      <c r="BI1714" t="e">
        <f t="shared" si="1352"/>
        <v>#N/A</v>
      </c>
      <c r="BL1714">
        <v>1707</v>
      </c>
      <c r="BM1714">
        <v>25.255679698141925</v>
      </c>
      <c r="BN1714">
        <v>11.045065007610742</v>
      </c>
      <c r="BP1714">
        <f t="shared" si="1353"/>
        <v>1</v>
      </c>
      <c r="BQ1714">
        <f t="shared" si="1354"/>
        <v>0</v>
      </c>
      <c r="BR1714">
        <f t="shared" si="1355"/>
        <v>14.210614690531184</v>
      </c>
      <c r="BU1714">
        <v>1707</v>
      </c>
      <c r="BV1714">
        <v>9.9422681403960382</v>
      </c>
      <c r="BW1714">
        <v>17.478150492839017</v>
      </c>
      <c r="BY1714">
        <f t="shared" si="1356"/>
        <v>0</v>
      </c>
      <c r="BZ1714">
        <f t="shared" si="1357"/>
        <v>1</v>
      </c>
      <c r="CA1714">
        <f t="shared" si="1358"/>
        <v>7.5358823524429788</v>
      </c>
      <c r="CD1714">
        <v>1707</v>
      </c>
      <c r="CE1714">
        <v>16.184103399442684</v>
      </c>
      <c r="CF1714">
        <v>21.393691091926975</v>
      </c>
      <c r="CH1714">
        <f t="shared" si="1359"/>
        <v>0</v>
      </c>
      <c r="CI1714">
        <f t="shared" si="1360"/>
        <v>1</v>
      </c>
      <c r="CJ1714">
        <f t="shared" si="1361"/>
        <v>5.2095876924842912</v>
      </c>
      <c r="CM1714">
        <v>1707</v>
      </c>
      <c r="CN1714">
        <v>21.290029609082815</v>
      </c>
      <c r="CO1714">
        <v>29.882026106407039</v>
      </c>
      <c r="CQ1714">
        <f t="shared" si="1362"/>
        <v>0</v>
      </c>
      <c r="CR1714">
        <f t="shared" si="1363"/>
        <v>1</v>
      </c>
      <c r="CS1714">
        <f t="shared" si="1364"/>
        <v>8.5919964973242244</v>
      </c>
      <c r="CV1714">
        <v>1707</v>
      </c>
      <c r="CW1714">
        <v>17.694175384856383</v>
      </c>
      <c r="CX1714">
        <v>18.946235195863444</v>
      </c>
      <c r="CZ1714">
        <f t="shared" si="1365"/>
        <v>0</v>
      </c>
      <c r="DA1714">
        <f t="shared" si="1366"/>
        <v>1</v>
      </c>
      <c r="DB1714">
        <f t="shared" si="1367"/>
        <v>1.2520598110070615</v>
      </c>
      <c r="DE1714">
        <v>1707</v>
      </c>
      <c r="DF1714">
        <v>19.65066596849195</v>
      </c>
      <c r="DG1714">
        <v>21.684065305237727</v>
      </c>
      <c r="DI1714">
        <f t="shared" si="1368"/>
        <v>0</v>
      </c>
      <c r="DJ1714">
        <f t="shared" si="1369"/>
        <v>1</v>
      </c>
      <c r="DK1714">
        <f t="shared" si="1370"/>
        <v>2.0333993367457772</v>
      </c>
      <c r="DN1714">
        <v>1707</v>
      </c>
      <c r="DO1714">
        <v>26.24134054793106</v>
      </c>
      <c r="DP1714">
        <v>21.57083290677523</v>
      </c>
      <c r="DR1714">
        <f t="shared" si="1371"/>
        <v>1</v>
      </c>
      <c r="DS1714">
        <f t="shared" si="1372"/>
        <v>0</v>
      </c>
      <c r="DT1714">
        <f t="shared" si="1373"/>
        <v>4.6705076411558295</v>
      </c>
      <c r="DW1714">
        <v>1707</v>
      </c>
      <c r="DX1714">
        <v>11.313954722505171</v>
      </c>
      <c r="DY1714">
        <v>21.898146702437788</v>
      </c>
      <c r="EA1714">
        <f t="shared" si="1374"/>
        <v>0</v>
      </c>
      <c r="EB1714">
        <f t="shared" si="1375"/>
        <v>1</v>
      </c>
      <c r="EC1714">
        <f t="shared" si="1376"/>
        <v>10.584191979932617</v>
      </c>
      <c r="EF1714">
        <v>1707</v>
      </c>
      <c r="EG1714">
        <v>16.840297258250544</v>
      </c>
      <c r="EH1714">
        <v>22.784444318059499</v>
      </c>
      <c r="EJ1714">
        <f t="shared" si="1377"/>
        <v>0</v>
      </c>
      <c r="EK1714">
        <f t="shared" si="1378"/>
        <v>1</v>
      </c>
      <c r="EL1714">
        <f t="shared" si="1379"/>
        <v>5.9441470598089552</v>
      </c>
      <c r="EO1714">
        <v>1707</v>
      </c>
      <c r="EP1714">
        <v>23.623539638343971</v>
      </c>
      <c r="EQ1714">
        <v>30.721735410951585</v>
      </c>
      <c r="ES1714">
        <f t="shared" si="1380"/>
        <v>0</v>
      </c>
      <c r="ET1714">
        <f t="shared" si="1381"/>
        <v>1</v>
      </c>
      <c r="EU1714">
        <f t="shared" si="1382"/>
        <v>7.0981957726076139</v>
      </c>
    </row>
    <row r="1715" spans="1:151" x14ac:dyDescent="0.25">
      <c r="A1715">
        <v>1708</v>
      </c>
      <c r="B1715">
        <v>13.094419218464097</v>
      </c>
      <c r="C1715">
        <v>33.001360911961207</v>
      </c>
      <c r="E1715">
        <f t="shared" si="1383"/>
        <v>0</v>
      </c>
      <c r="F1715">
        <f t="shared" si="1334"/>
        <v>1</v>
      </c>
      <c r="G1715">
        <f t="shared" si="1384"/>
        <v>19.90694169349711</v>
      </c>
      <c r="J1715">
        <v>1708</v>
      </c>
      <c r="K1715">
        <v>15.747512165914141</v>
      </c>
      <c r="L1715">
        <v>25.325777452745129</v>
      </c>
      <c r="N1715">
        <f t="shared" si="1335"/>
        <v>0</v>
      </c>
      <c r="O1715">
        <f t="shared" si="1336"/>
        <v>1</v>
      </c>
      <c r="P1715">
        <f t="shared" si="1337"/>
        <v>9.5782652868309874</v>
      </c>
      <c r="S1715">
        <v>1708</v>
      </c>
      <c r="T1715">
        <v>23.759259242373197</v>
      </c>
      <c r="U1715">
        <v>40.579744086806073</v>
      </c>
      <c r="W1715">
        <f t="shared" si="1338"/>
        <v>0</v>
      </c>
      <c r="X1715">
        <f t="shared" si="1339"/>
        <v>1</v>
      </c>
      <c r="Y1715">
        <f t="shared" si="1340"/>
        <v>16.820484844432876</v>
      </c>
      <c r="AB1715">
        <v>1708</v>
      </c>
      <c r="AC1715">
        <v>18.60062612295291</v>
      </c>
      <c r="AD1715">
        <v>19.122231552155075</v>
      </c>
      <c r="AF1715">
        <f t="shared" si="1341"/>
        <v>0</v>
      </c>
      <c r="AG1715">
        <f t="shared" si="1342"/>
        <v>1</v>
      </c>
      <c r="AH1715">
        <f t="shared" si="1343"/>
        <v>0.52160542920216457</v>
      </c>
      <c r="AK1715">
        <v>1708</v>
      </c>
      <c r="AL1715">
        <v>23.167367077500547</v>
      </c>
      <c r="AM1715">
        <v>20.818066181602124</v>
      </c>
      <c r="AO1715">
        <f t="shared" si="1344"/>
        <v>1</v>
      </c>
      <c r="AP1715">
        <f t="shared" si="1345"/>
        <v>0</v>
      </c>
      <c r="AQ1715">
        <f t="shared" si="1346"/>
        <v>2.3493008958984234</v>
      </c>
      <c r="AT1715">
        <v>1708</v>
      </c>
      <c r="AU1715">
        <v>19.228719492579774</v>
      </c>
      <c r="AV1715">
        <v>9.2840859864617045</v>
      </c>
      <c r="AX1715">
        <f t="shared" si="1347"/>
        <v>1</v>
      </c>
      <c r="AY1715">
        <f t="shared" si="1348"/>
        <v>0</v>
      </c>
      <c r="AZ1715">
        <f t="shared" si="1349"/>
        <v>9.9446335061180697</v>
      </c>
      <c r="BC1715">
        <v>1708</v>
      </c>
      <c r="BD1715" t="e">
        <v>#N/A</v>
      </c>
      <c r="BE1715" t="e">
        <v>#N/A</v>
      </c>
      <c r="BG1715" t="e">
        <f t="shared" si="1350"/>
        <v>#N/A</v>
      </c>
      <c r="BH1715" t="e">
        <f t="shared" si="1351"/>
        <v>#N/A</v>
      </c>
      <c r="BI1715" t="e">
        <f t="shared" si="1352"/>
        <v>#N/A</v>
      </c>
      <c r="BL1715">
        <v>1708</v>
      </c>
      <c r="BM1715">
        <v>26.825389038589023</v>
      </c>
      <c r="BN1715">
        <v>8.5695290969364475</v>
      </c>
      <c r="BP1715">
        <f t="shared" si="1353"/>
        <v>1</v>
      </c>
      <c r="BQ1715">
        <f t="shared" si="1354"/>
        <v>0</v>
      </c>
      <c r="BR1715">
        <f t="shared" si="1355"/>
        <v>18.255859941652574</v>
      </c>
      <c r="BU1715">
        <v>1708</v>
      </c>
      <c r="BV1715">
        <v>13.539674191643698</v>
      </c>
      <c r="BW1715">
        <v>21.581592200505007</v>
      </c>
      <c r="BY1715">
        <f t="shared" si="1356"/>
        <v>0</v>
      </c>
      <c r="BZ1715">
        <f t="shared" si="1357"/>
        <v>1</v>
      </c>
      <c r="CA1715">
        <f t="shared" si="1358"/>
        <v>8.0419180088613089</v>
      </c>
      <c r="CD1715">
        <v>1708</v>
      </c>
      <c r="CE1715">
        <v>21.339186252709723</v>
      </c>
      <c r="CF1715">
        <v>38.862122043081214</v>
      </c>
      <c r="CH1715">
        <f t="shared" si="1359"/>
        <v>0</v>
      </c>
      <c r="CI1715">
        <f t="shared" si="1360"/>
        <v>1</v>
      </c>
      <c r="CJ1715">
        <f t="shared" si="1361"/>
        <v>17.522935790371491</v>
      </c>
      <c r="CM1715">
        <v>1708</v>
      </c>
      <c r="CN1715">
        <v>21.203337255077614</v>
      </c>
      <c r="CO1715">
        <v>13.905547410218393</v>
      </c>
      <c r="CQ1715">
        <f t="shared" si="1362"/>
        <v>1</v>
      </c>
      <c r="CR1715">
        <f t="shared" si="1363"/>
        <v>0</v>
      </c>
      <c r="CS1715">
        <f t="shared" si="1364"/>
        <v>7.2977898448592207</v>
      </c>
      <c r="CV1715">
        <v>1708</v>
      </c>
      <c r="CW1715">
        <v>19.743197784895514</v>
      </c>
      <c r="CX1715">
        <v>15.185312767430389</v>
      </c>
      <c r="CZ1715">
        <f t="shared" si="1365"/>
        <v>1</v>
      </c>
      <c r="DA1715">
        <f t="shared" si="1366"/>
        <v>0</v>
      </c>
      <c r="DB1715">
        <f t="shared" si="1367"/>
        <v>4.5578850174651251</v>
      </c>
      <c r="DE1715">
        <v>1708</v>
      </c>
      <c r="DF1715">
        <v>28.66177558701758</v>
      </c>
      <c r="DG1715">
        <v>13.890146184959306</v>
      </c>
      <c r="DI1715">
        <f t="shared" si="1368"/>
        <v>1</v>
      </c>
      <c r="DJ1715">
        <f t="shared" si="1369"/>
        <v>0</v>
      </c>
      <c r="DK1715">
        <f t="shared" si="1370"/>
        <v>14.771629402058274</v>
      </c>
      <c r="DN1715">
        <v>1708</v>
      </c>
      <c r="DO1715">
        <v>26.926459439960528</v>
      </c>
      <c r="DP1715">
        <v>21.916314547254853</v>
      </c>
      <c r="DR1715">
        <f t="shared" si="1371"/>
        <v>1</v>
      </c>
      <c r="DS1715">
        <f t="shared" si="1372"/>
        <v>0</v>
      </c>
      <c r="DT1715">
        <f t="shared" si="1373"/>
        <v>5.0101448927056751</v>
      </c>
      <c r="DW1715">
        <v>1708</v>
      </c>
      <c r="DX1715">
        <v>18.945950182688108</v>
      </c>
      <c r="DY1715">
        <v>28.72588149396918</v>
      </c>
      <c r="EA1715">
        <f t="shared" si="1374"/>
        <v>0</v>
      </c>
      <c r="EB1715">
        <f t="shared" si="1375"/>
        <v>1</v>
      </c>
      <c r="EC1715">
        <f t="shared" si="1376"/>
        <v>9.7799313112810715</v>
      </c>
      <c r="EF1715">
        <v>1708</v>
      </c>
      <c r="EG1715">
        <v>21.55336998715682</v>
      </c>
      <c r="EH1715">
        <v>20.302290940929261</v>
      </c>
      <c r="EJ1715">
        <f t="shared" si="1377"/>
        <v>1</v>
      </c>
      <c r="EK1715">
        <f t="shared" si="1378"/>
        <v>0</v>
      </c>
      <c r="EL1715">
        <f t="shared" si="1379"/>
        <v>1.2510790462275594</v>
      </c>
      <c r="EO1715">
        <v>1708</v>
      </c>
      <c r="EP1715">
        <v>23.196100865527804</v>
      </c>
      <c r="EQ1715">
        <v>28.013393184342412</v>
      </c>
      <c r="ES1715">
        <f t="shared" si="1380"/>
        <v>0</v>
      </c>
      <c r="ET1715">
        <f t="shared" si="1381"/>
        <v>1</v>
      </c>
      <c r="EU1715">
        <f t="shared" si="1382"/>
        <v>4.8172923188146086</v>
      </c>
    </row>
    <row r="1716" spans="1:151" x14ac:dyDescent="0.25">
      <c r="A1716">
        <v>1709</v>
      </c>
      <c r="B1716">
        <v>8.5205045231470411</v>
      </c>
      <c r="C1716">
        <v>28.475713123061794</v>
      </c>
      <c r="E1716">
        <f t="shared" si="1383"/>
        <v>0</v>
      </c>
      <c r="F1716">
        <f t="shared" si="1334"/>
        <v>1</v>
      </c>
      <c r="G1716">
        <f t="shared" si="1384"/>
        <v>19.955208599914755</v>
      </c>
      <c r="J1716">
        <v>1709</v>
      </c>
      <c r="K1716">
        <v>31.395312321506683</v>
      </c>
      <c r="L1716">
        <v>26.32455735835136</v>
      </c>
      <c r="N1716">
        <f t="shared" si="1335"/>
        <v>1</v>
      </c>
      <c r="O1716">
        <f t="shared" si="1336"/>
        <v>0</v>
      </c>
      <c r="P1716">
        <f t="shared" si="1337"/>
        <v>5.0707549631553235</v>
      </c>
      <c r="S1716">
        <v>1709</v>
      </c>
      <c r="T1716">
        <v>21.351684451219739</v>
      </c>
      <c r="U1716">
        <v>28.535365296025414</v>
      </c>
      <c r="W1716">
        <f t="shared" si="1338"/>
        <v>0</v>
      </c>
      <c r="X1716">
        <f t="shared" si="1339"/>
        <v>1</v>
      </c>
      <c r="Y1716">
        <f t="shared" si="1340"/>
        <v>7.183680844805675</v>
      </c>
      <c r="AB1716">
        <v>1709</v>
      </c>
      <c r="AC1716">
        <v>22.133081694728819</v>
      </c>
      <c r="AD1716">
        <v>18.048345082867129</v>
      </c>
      <c r="AF1716">
        <f t="shared" si="1341"/>
        <v>1</v>
      </c>
      <c r="AG1716">
        <f t="shared" si="1342"/>
        <v>0</v>
      </c>
      <c r="AH1716">
        <f t="shared" si="1343"/>
        <v>4.0847366118616897</v>
      </c>
      <c r="AK1716">
        <v>1709</v>
      </c>
      <c r="AL1716">
        <v>21.756607982187454</v>
      </c>
      <c r="AM1716">
        <v>39.265547367030663</v>
      </c>
      <c r="AO1716">
        <f t="shared" si="1344"/>
        <v>0</v>
      </c>
      <c r="AP1716">
        <f t="shared" si="1345"/>
        <v>1</v>
      </c>
      <c r="AQ1716">
        <f t="shared" si="1346"/>
        <v>17.50893938484321</v>
      </c>
      <c r="AT1716">
        <v>1709</v>
      </c>
      <c r="AU1716">
        <v>15.078715769897212</v>
      </c>
      <c r="AV1716">
        <v>12.599358618812104</v>
      </c>
      <c r="AX1716">
        <f t="shared" si="1347"/>
        <v>1</v>
      </c>
      <c r="AY1716">
        <f t="shared" si="1348"/>
        <v>0</v>
      </c>
      <c r="AZ1716">
        <f t="shared" si="1349"/>
        <v>2.4793571510851073</v>
      </c>
      <c r="BC1716">
        <v>1709</v>
      </c>
      <c r="BD1716" t="e">
        <v>#N/A</v>
      </c>
      <c r="BE1716" t="e">
        <v>#N/A</v>
      </c>
      <c r="BG1716" t="e">
        <f t="shared" si="1350"/>
        <v>#N/A</v>
      </c>
      <c r="BH1716" t="e">
        <f t="shared" si="1351"/>
        <v>#N/A</v>
      </c>
      <c r="BI1716" t="e">
        <f t="shared" si="1352"/>
        <v>#N/A</v>
      </c>
      <c r="BL1716">
        <v>1709</v>
      </c>
      <c r="BM1716">
        <v>24.048902316245879</v>
      </c>
      <c r="BN1716">
        <v>9.218866734507408</v>
      </c>
      <c r="BP1716">
        <f t="shared" si="1353"/>
        <v>1</v>
      </c>
      <c r="BQ1716">
        <f t="shared" si="1354"/>
        <v>0</v>
      </c>
      <c r="BR1716">
        <f t="shared" si="1355"/>
        <v>14.830035581738471</v>
      </c>
      <c r="BU1716">
        <v>1709</v>
      </c>
      <c r="BV1716">
        <v>21.841484215373058</v>
      </c>
      <c r="BW1716">
        <v>15.058435508704363</v>
      </c>
      <c r="BY1716">
        <f t="shared" si="1356"/>
        <v>1</v>
      </c>
      <c r="BZ1716">
        <f t="shared" si="1357"/>
        <v>0</v>
      </c>
      <c r="CA1716">
        <f t="shared" si="1358"/>
        <v>6.7830487066686942</v>
      </c>
      <c r="CD1716">
        <v>1709</v>
      </c>
      <c r="CE1716">
        <v>18.035179537205366</v>
      </c>
      <c r="CF1716">
        <v>20.660506932653163</v>
      </c>
      <c r="CH1716">
        <f t="shared" si="1359"/>
        <v>0</v>
      </c>
      <c r="CI1716">
        <f t="shared" si="1360"/>
        <v>1</v>
      </c>
      <c r="CJ1716">
        <f t="shared" si="1361"/>
        <v>2.6253273954477976</v>
      </c>
      <c r="CM1716">
        <v>1709</v>
      </c>
      <c r="CN1716">
        <v>24.487853050462075</v>
      </c>
      <c r="CO1716">
        <v>28.017847262115716</v>
      </c>
      <c r="CQ1716">
        <f t="shared" si="1362"/>
        <v>0</v>
      </c>
      <c r="CR1716">
        <f t="shared" si="1363"/>
        <v>1</v>
      </c>
      <c r="CS1716">
        <f t="shared" si="1364"/>
        <v>3.5299942116536407</v>
      </c>
      <c r="CV1716">
        <v>1709</v>
      </c>
      <c r="CW1716">
        <v>26.585207045685827</v>
      </c>
      <c r="CX1716">
        <v>11.991523638020222</v>
      </c>
      <c r="CZ1716">
        <f t="shared" si="1365"/>
        <v>1</v>
      </c>
      <c r="DA1716">
        <f t="shared" si="1366"/>
        <v>0</v>
      </c>
      <c r="DB1716">
        <f t="shared" si="1367"/>
        <v>14.593683407665605</v>
      </c>
      <c r="DE1716">
        <v>1709</v>
      </c>
      <c r="DF1716">
        <v>15.619466823548793</v>
      </c>
      <c r="DG1716">
        <v>16.594615410660175</v>
      </c>
      <c r="DI1716">
        <f t="shared" si="1368"/>
        <v>0</v>
      </c>
      <c r="DJ1716">
        <f t="shared" si="1369"/>
        <v>1</v>
      </c>
      <c r="DK1716">
        <f t="shared" si="1370"/>
        <v>0.97514858711138253</v>
      </c>
      <c r="DN1716">
        <v>1709</v>
      </c>
      <c r="DO1716">
        <v>20.532972935791957</v>
      </c>
      <c r="DP1716">
        <v>17.872057652701198</v>
      </c>
      <c r="DR1716">
        <f t="shared" si="1371"/>
        <v>1</v>
      </c>
      <c r="DS1716">
        <f t="shared" si="1372"/>
        <v>0</v>
      </c>
      <c r="DT1716">
        <f t="shared" si="1373"/>
        <v>2.660915283090759</v>
      </c>
      <c r="DW1716">
        <v>1709</v>
      </c>
      <c r="DX1716">
        <v>23.049670564987139</v>
      </c>
      <c r="DY1716">
        <v>12.062748269633209</v>
      </c>
      <c r="EA1716">
        <f t="shared" si="1374"/>
        <v>1</v>
      </c>
      <c r="EB1716">
        <f t="shared" si="1375"/>
        <v>0</v>
      </c>
      <c r="EC1716">
        <f t="shared" si="1376"/>
        <v>10.98692229535393</v>
      </c>
      <c r="EF1716">
        <v>1709</v>
      </c>
      <c r="EG1716">
        <v>24.86845063243787</v>
      </c>
      <c r="EH1716">
        <v>18.039538610658795</v>
      </c>
      <c r="EJ1716">
        <f t="shared" si="1377"/>
        <v>1</v>
      </c>
      <c r="EK1716">
        <f t="shared" si="1378"/>
        <v>0</v>
      </c>
      <c r="EL1716">
        <f t="shared" si="1379"/>
        <v>6.8289120217790753</v>
      </c>
      <c r="EO1716">
        <v>1709</v>
      </c>
      <c r="EP1716">
        <v>20.532707026933828</v>
      </c>
      <c r="EQ1716">
        <v>21.92816576691256</v>
      </c>
      <c r="ES1716">
        <f t="shared" si="1380"/>
        <v>0</v>
      </c>
      <c r="ET1716">
        <f t="shared" si="1381"/>
        <v>1</v>
      </c>
      <c r="EU1716">
        <f t="shared" si="1382"/>
        <v>1.3954587399787322</v>
      </c>
    </row>
    <row r="1717" spans="1:151" x14ac:dyDescent="0.25">
      <c r="A1717">
        <v>1710</v>
      </c>
      <c r="B1717">
        <v>10.998345314990758</v>
      </c>
      <c r="C1717">
        <v>37.545680614563423</v>
      </c>
      <c r="E1717">
        <f t="shared" si="1383"/>
        <v>0</v>
      </c>
      <c r="F1717">
        <f t="shared" si="1334"/>
        <v>1</v>
      </c>
      <c r="G1717">
        <f t="shared" si="1384"/>
        <v>26.547335299572666</v>
      </c>
      <c r="J1717">
        <v>1710</v>
      </c>
      <c r="K1717">
        <v>17.02351476288332</v>
      </c>
      <c r="L1717">
        <v>18.520185405504471</v>
      </c>
      <c r="N1717">
        <f t="shared" si="1335"/>
        <v>0</v>
      </c>
      <c r="O1717">
        <f t="shared" si="1336"/>
        <v>1</v>
      </c>
      <c r="P1717">
        <f t="shared" si="1337"/>
        <v>1.4966706426211509</v>
      </c>
      <c r="S1717">
        <v>1710</v>
      </c>
      <c r="T1717">
        <v>16.100384453653117</v>
      </c>
      <c r="U1717">
        <v>17.149329312938715</v>
      </c>
      <c r="W1717">
        <f t="shared" si="1338"/>
        <v>0</v>
      </c>
      <c r="X1717">
        <f t="shared" si="1339"/>
        <v>1</v>
      </c>
      <c r="Y1717">
        <f t="shared" si="1340"/>
        <v>1.0489448592855979</v>
      </c>
      <c r="AB1717">
        <v>1710</v>
      </c>
      <c r="AC1717">
        <v>14.523825184484213</v>
      </c>
      <c r="AD1717">
        <v>17.953953135174341</v>
      </c>
      <c r="AF1717">
        <f t="shared" si="1341"/>
        <v>0</v>
      </c>
      <c r="AG1717">
        <f t="shared" si="1342"/>
        <v>1</v>
      </c>
      <c r="AH1717">
        <f t="shared" si="1343"/>
        <v>3.4301279506901281</v>
      </c>
      <c r="AK1717">
        <v>1710</v>
      </c>
      <c r="AL1717">
        <v>23.594911537441366</v>
      </c>
      <c r="AM1717">
        <v>31.361948278331294</v>
      </c>
      <c r="AO1717">
        <f t="shared" si="1344"/>
        <v>0</v>
      </c>
      <c r="AP1717">
        <f t="shared" si="1345"/>
        <v>1</v>
      </c>
      <c r="AQ1717">
        <f t="shared" si="1346"/>
        <v>7.7670367408899281</v>
      </c>
      <c r="AT1717">
        <v>1710</v>
      </c>
      <c r="AU1717">
        <v>20.870154187178535</v>
      </c>
      <c r="AV1717">
        <v>14.609382942667377</v>
      </c>
      <c r="AX1717">
        <f t="shared" si="1347"/>
        <v>1</v>
      </c>
      <c r="AY1717">
        <f t="shared" si="1348"/>
        <v>0</v>
      </c>
      <c r="AZ1717">
        <f t="shared" si="1349"/>
        <v>6.2607712445111581</v>
      </c>
      <c r="BC1717">
        <v>1710</v>
      </c>
      <c r="BD1717" t="e">
        <v>#N/A</v>
      </c>
      <c r="BE1717" t="e">
        <v>#N/A</v>
      </c>
      <c r="BG1717" t="e">
        <f t="shared" si="1350"/>
        <v>#N/A</v>
      </c>
      <c r="BH1717" t="e">
        <f t="shared" si="1351"/>
        <v>#N/A</v>
      </c>
      <c r="BI1717" t="e">
        <f t="shared" si="1352"/>
        <v>#N/A</v>
      </c>
      <c r="BL1717">
        <v>1710</v>
      </c>
      <c r="BM1717">
        <v>27.859880762068649</v>
      </c>
      <c r="BN1717">
        <v>16.785954265149712</v>
      </c>
      <c r="BP1717">
        <f t="shared" si="1353"/>
        <v>1</v>
      </c>
      <c r="BQ1717">
        <f t="shared" si="1354"/>
        <v>0</v>
      </c>
      <c r="BR1717">
        <f t="shared" si="1355"/>
        <v>11.073926496918936</v>
      </c>
      <c r="BU1717">
        <v>1710</v>
      </c>
      <c r="BV1717">
        <v>18.949158421060805</v>
      </c>
      <c r="BW1717">
        <v>16.908687572534518</v>
      </c>
      <c r="BY1717">
        <f t="shared" si="1356"/>
        <v>1</v>
      </c>
      <c r="BZ1717">
        <f t="shared" si="1357"/>
        <v>0</v>
      </c>
      <c r="CA1717">
        <f t="shared" si="1358"/>
        <v>2.0404708485262866</v>
      </c>
      <c r="CD1717">
        <v>1710</v>
      </c>
      <c r="CE1717">
        <v>25.727893287039795</v>
      </c>
      <c r="CF1717">
        <v>30.248691349618312</v>
      </c>
      <c r="CH1717">
        <f t="shared" si="1359"/>
        <v>0</v>
      </c>
      <c r="CI1717">
        <f t="shared" si="1360"/>
        <v>1</v>
      </c>
      <c r="CJ1717">
        <f t="shared" si="1361"/>
        <v>4.5207980625785176</v>
      </c>
      <c r="CM1717">
        <v>1710</v>
      </c>
      <c r="CN1717">
        <v>24.631535219224002</v>
      </c>
      <c r="CO1717">
        <v>30.139971462582213</v>
      </c>
      <c r="CQ1717">
        <f t="shared" si="1362"/>
        <v>0</v>
      </c>
      <c r="CR1717">
        <f t="shared" si="1363"/>
        <v>1</v>
      </c>
      <c r="CS1717">
        <f t="shared" si="1364"/>
        <v>5.5084362433582115</v>
      </c>
      <c r="CV1717">
        <v>1710</v>
      </c>
      <c r="CW1717">
        <v>25.510090127421037</v>
      </c>
      <c r="CX1717">
        <v>19.154597471830105</v>
      </c>
      <c r="CZ1717">
        <f t="shared" si="1365"/>
        <v>1</v>
      </c>
      <c r="DA1717">
        <f t="shared" si="1366"/>
        <v>0</v>
      </c>
      <c r="DB1717">
        <f t="shared" si="1367"/>
        <v>6.3554926555909326</v>
      </c>
      <c r="DE1717">
        <v>1710</v>
      </c>
      <c r="DF1717">
        <v>23.232936493739246</v>
      </c>
      <c r="DG1717">
        <v>21.982344102876922</v>
      </c>
      <c r="DI1717">
        <f t="shared" si="1368"/>
        <v>1</v>
      </c>
      <c r="DJ1717">
        <f t="shared" si="1369"/>
        <v>0</v>
      </c>
      <c r="DK1717">
        <f t="shared" si="1370"/>
        <v>1.2505923908623231</v>
      </c>
      <c r="DN1717">
        <v>1710</v>
      </c>
      <c r="DO1717">
        <v>27.901907418308873</v>
      </c>
      <c r="DP1717">
        <v>21.769518932084171</v>
      </c>
      <c r="DR1717">
        <f t="shared" si="1371"/>
        <v>1</v>
      </c>
      <c r="DS1717">
        <f t="shared" si="1372"/>
        <v>0</v>
      </c>
      <c r="DT1717">
        <f t="shared" si="1373"/>
        <v>6.132388486224702</v>
      </c>
      <c r="DW1717">
        <v>1710</v>
      </c>
      <c r="DX1717">
        <v>14.499863100794633</v>
      </c>
      <c r="DY1717">
        <v>17.531907854771536</v>
      </c>
      <c r="EA1717">
        <f t="shared" si="1374"/>
        <v>0</v>
      </c>
      <c r="EB1717">
        <f t="shared" si="1375"/>
        <v>1</v>
      </c>
      <c r="EC1717">
        <f t="shared" si="1376"/>
        <v>3.0320447539769031</v>
      </c>
      <c r="EF1717">
        <v>1710</v>
      </c>
      <c r="EG1717">
        <v>26.686774138395609</v>
      </c>
      <c r="EH1717">
        <v>19.301086066782627</v>
      </c>
      <c r="EJ1717">
        <f t="shared" si="1377"/>
        <v>1</v>
      </c>
      <c r="EK1717">
        <f t="shared" si="1378"/>
        <v>0</v>
      </c>
      <c r="EL1717">
        <f t="shared" si="1379"/>
        <v>7.3856880716129822</v>
      </c>
      <c r="EO1717">
        <v>1710</v>
      </c>
      <c r="EP1717">
        <v>19.388138193776111</v>
      </c>
      <c r="EQ1717">
        <v>50.099415088255206</v>
      </c>
      <c r="ES1717">
        <f t="shared" si="1380"/>
        <v>0</v>
      </c>
      <c r="ET1717">
        <f t="shared" si="1381"/>
        <v>1</v>
      </c>
      <c r="EU1717">
        <f t="shared" si="1382"/>
        <v>30.711276894479095</v>
      </c>
    </row>
    <row r="1718" spans="1:151" x14ac:dyDescent="0.25">
      <c r="A1718">
        <v>1711</v>
      </c>
      <c r="B1718">
        <v>7.2031817378591603</v>
      </c>
      <c r="C1718">
        <v>38.135673534654153</v>
      </c>
      <c r="E1718">
        <f t="shared" si="1383"/>
        <v>0</v>
      </c>
      <c r="F1718">
        <f t="shared" si="1334"/>
        <v>1</v>
      </c>
      <c r="G1718">
        <f t="shared" si="1384"/>
        <v>30.932491796794992</v>
      </c>
      <c r="J1718">
        <v>1711</v>
      </c>
      <c r="K1718">
        <v>17.895749501679067</v>
      </c>
      <c r="L1718">
        <v>19.421520637742638</v>
      </c>
      <c r="N1718">
        <f t="shared" si="1335"/>
        <v>0</v>
      </c>
      <c r="O1718">
        <f t="shared" si="1336"/>
        <v>1</v>
      </c>
      <c r="P1718">
        <f t="shared" si="1337"/>
        <v>1.5257711360635717</v>
      </c>
      <c r="S1718">
        <v>1711</v>
      </c>
      <c r="T1718">
        <v>17.355025657736942</v>
      </c>
      <c r="U1718">
        <v>22.81391844290884</v>
      </c>
      <c r="W1718">
        <f t="shared" si="1338"/>
        <v>0</v>
      </c>
      <c r="X1718">
        <f t="shared" si="1339"/>
        <v>1</v>
      </c>
      <c r="Y1718">
        <f t="shared" si="1340"/>
        <v>5.4588927851718978</v>
      </c>
      <c r="AB1718">
        <v>1711</v>
      </c>
      <c r="AC1718">
        <v>27.002307598823705</v>
      </c>
      <c r="AD1718">
        <v>17.186560636616527</v>
      </c>
      <c r="AF1718">
        <f t="shared" si="1341"/>
        <v>1</v>
      </c>
      <c r="AG1718">
        <f t="shared" si="1342"/>
        <v>0</v>
      </c>
      <c r="AH1718">
        <f t="shared" si="1343"/>
        <v>9.8157469622071787</v>
      </c>
      <c r="AK1718">
        <v>1711</v>
      </c>
      <c r="AL1718">
        <v>23.713863478437982</v>
      </c>
      <c r="AM1718">
        <v>34.231308753514035</v>
      </c>
      <c r="AO1718">
        <f t="shared" si="1344"/>
        <v>0</v>
      </c>
      <c r="AP1718">
        <f t="shared" si="1345"/>
        <v>1</v>
      </c>
      <c r="AQ1718">
        <f t="shared" si="1346"/>
        <v>10.517445275076053</v>
      </c>
      <c r="AT1718">
        <v>1711</v>
      </c>
      <c r="AU1718">
        <v>20.24709816742298</v>
      </c>
      <c r="AV1718">
        <v>18.331905933418412</v>
      </c>
      <c r="AX1718">
        <f t="shared" si="1347"/>
        <v>1</v>
      </c>
      <c r="AY1718">
        <f t="shared" si="1348"/>
        <v>0</v>
      </c>
      <c r="AZ1718">
        <f t="shared" si="1349"/>
        <v>1.915192234004568</v>
      </c>
      <c r="BC1718">
        <v>1711</v>
      </c>
      <c r="BD1718" t="e">
        <v>#N/A</v>
      </c>
      <c r="BE1718" t="e">
        <v>#N/A</v>
      </c>
      <c r="BG1718" t="e">
        <f t="shared" si="1350"/>
        <v>#N/A</v>
      </c>
      <c r="BH1718" t="e">
        <f t="shared" si="1351"/>
        <v>#N/A</v>
      </c>
      <c r="BI1718" t="e">
        <f t="shared" si="1352"/>
        <v>#N/A</v>
      </c>
      <c r="BL1718">
        <v>1711</v>
      </c>
      <c r="BM1718">
        <v>30.065854126734681</v>
      </c>
      <c r="BN1718">
        <v>9.3988441509595049</v>
      </c>
      <c r="BP1718">
        <f t="shared" si="1353"/>
        <v>1</v>
      </c>
      <c r="BQ1718">
        <f t="shared" si="1354"/>
        <v>0</v>
      </c>
      <c r="BR1718">
        <f t="shared" si="1355"/>
        <v>20.667009975775176</v>
      </c>
      <c r="BU1718">
        <v>1711</v>
      </c>
      <c r="BV1718">
        <v>19.190242093050589</v>
      </c>
      <c r="BW1718">
        <v>22.209139182947943</v>
      </c>
      <c r="BY1718">
        <f t="shared" si="1356"/>
        <v>0</v>
      </c>
      <c r="BZ1718">
        <f t="shared" si="1357"/>
        <v>1</v>
      </c>
      <c r="CA1718">
        <f t="shared" si="1358"/>
        <v>3.0188970898973544</v>
      </c>
      <c r="CD1718">
        <v>1711</v>
      </c>
      <c r="CE1718">
        <v>25.622580745296208</v>
      </c>
      <c r="CF1718">
        <v>47.03320014890646</v>
      </c>
      <c r="CH1718">
        <f t="shared" si="1359"/>
        <v>0</v>
      </c>
      <c r="CI1718">
        <f t="shared" si="1360"/>
        <v>1</v>
      </c>
      <c r="CJ1718">
        <f t="shared" si="1361"/>
        <v>21.410619403610252</v>
      </c>
      <c r="CM1718">
        <v>1711</v>
      </c>
      <c r="CN1718">
        <v>25.833378916085678</v>
      </c>
      <c r="CO1718">
        <v>22.133414528635921</v>
      </c>
      <c r="CQ1718">
        <f t="shared" si="1362"/>
        <v>1</v>
      </c>
      <c r="CR1718">
        <f t="shared" si="1363"/>
        <v>0</v>
      </c>
      <c r="CS1718">
        <f t="shared" si="1364"/>
        <v>3.6999643874497572</v>
      </c>
      <c r="CV1718">
        <v>1711</v>
      </c>
      <c r="CW1718">
        <v>25.23693759433068</v>
      </c>
      <c r="CX1718">
        <v>18.209494423777294</v>
      </c>
      <c r="CZ1718">
        <f t="shared" si="1365"/>
        <v>1</v>
      </c>
      <c r="DA1718">
        <f t="shared" si="1366"/>
        <v>0</v>
      </c>
      <c r="DB1718">
        <f t="shared" si="1367"/>
        <v>7.0274431705533864</v>
      </c>
      <c r="DE1718">
        <v>1711</v>
      </c>
      <c r="DF1718">
        <v>28.789644643665881</v>
      </c>
      <c r="DG1718">
        <v>21.566262853923593</v>
      </c>
      <c r="DI1718">
        <f t="shared" si="1368"/>
        <v>1</v>
      </c>
      <c r="DJ1718">
        <f t="shared" si="1369"/>
        <v>0</v>
      </c>
      <c r="DK1718">
        <f t="shared" si="1370"/>
        <v>7.2233817897422874</v>
      </c>
      <c r="DN1718">
        <v>1711</v>
      </c>
      <c r="DO1718">
        <v>29.8575346055053</v>
      </c>
      <c r="DP1718">
        <v>18.220822629483131</v>
      </c>
      <c r="DR1718">
        <f t="shared" si="1371"/>
        <v>1</v>
      </c>
      <c r="DS1718">
        <f t="shared" si="1372"/>
        <v>0</v>
      </c>
      <c r="DT1718">
        <f t="shared" si="1373"/>
        <v>11.63671197602217</v>
      </c>
      <c r="DW1718">
        <v>1711</v>
      </c>
      <c r="DX1718">
        <v>10.259879908807935</v>
      </c>
      <c r="DY1718">
        <v>13.582533930388513</v>
      </c>
      <c r="EA1718">
        <f t="shared" si="1374"/>
        <v>0</v>
      </c>
      <c r="EB1718">
        <f t="shared" si="1375"/>
        <v>1</v>
      </c>
      <c r="EC1718">
        <f t="shared" si="1376"/>
        <v>3.3226540215805773</v>
      </c>
      <c r="EF1718">
        <v>1711</v>
      </c>
      <c r="EG1718">
        <v>17.468442293151178</v>
      </c>
      <c r="EH1718">
        <v>17.315797760918905</v>
      </c>
      <c r="EJ1718">
        <f t="shared" si="1377"/>
        <v>1</v>
      </c>
      <c r="EK1718">
        <f t="shared" si="1378"/>
        <v>0</v>
      </c>
      <c r="EL1718">
        <f t="shared" si="1379"/>
        <v>0.15264453223227292</v>
      </c>
      <c r="EO1718">
        <v>1711</v>
      </c>
      <c r="EP1718">
        <v>25.715423620751217</v>
      </c>
      <c r="EQ1718">
        <v>47.077226433046292</v>
      </c>
      <c r="ES1718">
        <f t="shared" si="1380"/>
        <v>0</v>
      </c>
      <c r="ET1718">
        <f t="shared" si="1381"/>
        <v>1</v>
      </c>
      <c r="EU1718">
        <f t="shared" si="1382"/>
        <v>21.361802812295075</v>
      </c>
    </row>
    <row r="1719" spans="1:151" x14ac:dyDescent="0.25">
      <c r="A1719">
        <v>1712</v>
      </c>
      <c r="B1719">
        <v>14.579963887330123</v>
      </c>
      <c r="C1719">
        <v>30.494499079177899</v>
      </c>
      <c r="E1719">
        <f t="shared" si="1383"/>
        <v>0</v>
      </c>
      <c r="F1719">
        <f t="shared" si="1334"/>
        <v>1</v>
      </c>
      <c r="G1719">
        <f t="shared" si="1384"/>
        <v>15.914535191847776</v>
      </c>
      <c r="J1719">
        <v>1712</v>
      </c>
      <c r="K1719">
        <v>18.429119591678042</v>
      </c>
      <c r="L1719">
        <v>26.20864952240094</v>
      </c>
      <c r="N1719">
        <f t="shared" si="1335"/>
        <v>0</v>
      </c>
      <c r="O1719">
        <f t="shared" si="1336"/>
        <v>1</v>
      </c>
      <c r="P1719">
        <f t="shared" si="1337"/>
        <v>7.779529930722898</v>
      </c>
      <c r="S1719">
        <v>1712</v>
      </c>
      <c r="T1719">
        <v>20.761411142319947</v>
      </c>
      <c r="U1719">
        <v>51.830389472795765</v>
      </c>
      <c r="W1719">
        <f t="shared" si="1338"/>
        <v>0</v>
      </c>
      <c r="X1719">
        <f t="shared" si="1339"/>
        <v>1</v>
      </c>
      <c r="Y1719">
        <f t="shared" si="1340"/>
        <v>31.068978330475819</v>
      </c>
      <c r="AB1719">
        <v>1712</v>
      </c>
      <c r="AC1719">
        <v>20.835466448185734</v>
      </c>
      <c r="AD1719">
        <v>19.991977986067923</v>
      </c>
      <c r="AF1719">
        <f t="shared" si="1341"/>
        <v>1</v>
      </c>
      <c r="AG1719">
        <f t="shared" si="1342"/>
        <v>0</v>
      </c>
      <c r="AH1719">
        <f t="shared" si="1343"/>
        <v>0.84348846211781137</v>
      </c>
      <c r="AK1719">
        <v>1712</v>
      </c>
      <c r="AL1719">
        <v>14.157349341150251</v>
      </c>
      <c r="AM1719">
        <v>20.479541549262635</v>
      </c>
      <c r="AO1719">
        <f t="shared" si="1344"/>
        <v>0</v>
      </c>
      <c r="AP1719">
        <f t="shared" si="1345"/>
        <v>1</v>
      </c>
      <c r="AQ1719">
        <f t="shared" si="1346"/>
        <v>6.3221922081123836</v>
      </c>
      <c r="AT1719">
        <v>1712</v>
      </c>
      <c r="AU1719">
        <v>18.593431502946466</v>
      </c>
      <c r="AV1719">
        <v>6.1558997627296499</v>
      </c>
      <c r="AX1719">
        <f t="shared" si="1347"/>
        <v>1</v>
      </c>
      <c r="AY1719">
        <f t="shared" si="1348"/>
        <v>0</v>
      </c>
      <c r="AZ1719">
        <f t="shared" si="1349"/>
        <v>12.437531740216816</v>
      </c>
      <c r="BC1719">
        <v>1712</v>
      </c>
      <c r="BD1719" t="e">
        <v>#N/A</v>
      </c>
      <c r="BE1719" t="e">
        <v>#N/A</v>
      </c>
      <c r="BG1719" t="e">
        <f t="shared" si="1350"/>
        <v>#N/A</v>
      </c>
      <c r="BH1719" t="e">
        <f t="shared" si="1351"/>
        <v>#N/A</v>
      </c>
      <c r="BI1719" t="e">
        <f t="shared" si="1352"/>
        <v>#N/A</v>
      </c>
      <c r="BL1719">
        <v>1712</v>
      </c>
      <c r="BM1719">
        <v>21.844326141727628</v>
      </c>
      <c r="BN1719">
        <v>14.964578195029834</v>
      </c>
      <c r="BP1719">
        <f t="shared" si="1353"/>
        <v>1</v>
      </c>
      <c r="BQ1719">
        <f t="shared" si="1354"/>
        <v>0</v>
      </c>
      <c r="BR1719">
        <f t="shared" si="1355"/>
        <v>6.879747946697794</v>
      </c>
      <c r="BU1719">
        <v>1712</v>
      </c>
      <c r="BV1719">
        <v>25.15606101931046</v>
      </c>
      <c r="BW1719">
        <v>15.338046438095212</v>
      </c>
      <c r="BY1719">
        <f t="shared" si="1356"/>
        <v>1</v>
      </c>
      <c r="BZ1719">
        <f t="shared" si="1357"/>
        <v>0</v>
      </c>
      <c r="CA1719">
        <f t="shared" si="1358"/>
        <v>9.8180145812152482</v>
      </c>
      <c r="CD1719">
        <v>1712</v>
      </c>
      <c r="CE1719">
        <v>24.515309793193566</v>
      </c>
      <c r="CF1719">
        <v>42.710213739121436</v>
      </c>
      <c r="CH1719">
        <f t="shared" si="1359"/>
        <v>0</v>
      </c>
      <c r="CI1719">
        <f t="shared" si="1360"/>
        <v>1</v>
      </c>
      <c r="CJ1719">
        <f t="shared" si="1361"/>
        <v>18.194903945927869</v>
      </c>
      <c r="CM1719">
        <v>1712</v>
      </c>
      <c r="CN1719">
        <v>20.345814040933728</v>
      </c>
      <c r="CO1719">
        <v>8.2274035631491689</v>
      </c>
      <c r="CQ1719">
        <f t="shared" si="1362"/>
        <v>1</v>
      </c>
      <c r="CR1719">
        <f t="shared" si="1363"/>
        <v>0</v>
      </c>
      <c r="CS1719">
        <f t="shared" si="1364"/>
        <v>12.118410477784559</v>
      </c>
      <c r="CV1719">
        <v>1712</v>
      </c>
      <c r="CW1719">
        <v>20.231525474352246</v>
      </c>
      <c r="CX1719">
        <v>19.249698129054821</v>
      </c>
      <c r="CZ1719">
        <f t="shared" si="1365"/>
        <v>1</v>
      </c>
      <c r="DA1719">
        <f t="shared" si="1366"/>
        <v>0</v>
      </c>
      <c r="DB1719">
        <f t="shared" si="1367"/>
        <v>0.98182734529742532</v>
      </c>
      <c r="DE1719">
        <v>1712</v>
      </c>
      <c r="DF1719">
        <v>23.734065691462494</v>
      </c>
      <c r="DG1719">
        <v>22.634562464636883</v>
      </c>
      <c r="DI1719">
        <f t="shared" si="1368"/>
        <v>1</v>
      </c>
      <c r="DJ1719">
        <f t="shared" si="1369"/>
        <v>0</v>
      </c>
      <c r="DK1719">
        <f t="shared" si="1370"/>
        <v>1.0995032268256111</v>
      </c>
      <c r="DN1719">
        <v>1712</v>
      </c>
      <c r="DO1719">
        <v>22.431179413129833</v>
      </c>
      <c r="DP1719">
        <v>23.988699260344774</v>
      </c>
      <c r="DR1719">
        <f t="shared" si="1371"/>
        <v>0</v>
      </c>
      <c r="DS1719">
        <f t="shared" si="1372"/>
        <v>1</v>
      </c>
      <c r="DT1719">
        <f t="shared" si="1373"/>
        <v>1.557519847214941</v>
      </c>
      <c r="DW1719">
        <v>1712</v>
      </c>
      <c r="DX1719">
        <v>21.087297325021385</v>
      </c>
      <c r="DY1719">
        <v>20.264539277261093</v>
      </c>
      <c r="EA1719">
        <f t="shared" si="1374"/>
        <v>1</v>
      </c>
      <c r="EB1719">
        <f t="shared" si="1375"/>
        <v>0</v>
      </c>
      <c r="EC1719">
        <f t="shared" si="1376"/>
        <v>0.82275804776029204</v>
      </c>
      <c r="EF1719">
        <v>1712</v>
      </c>
      <c r="EG1719">
        <v>17.239597013539871</v>
      </c>
      <c r="EH1719">
        <v>14.292170263559973</v>
      </c>
      <c r="EJ1719">
        <f t="shared" si="1377"/>
        <v>1</v>
      </c>
      <c r="EK1719">
        <f t="shared" si="1378"/>
        <v>0</v>
      </c>
      <c r="EL1719">
        <f t="shared" si="1379"/>
        <v>2.9474267499798987</v>
      </c>
      <c r="EO1719">
        <v>1712</v>
      </c>
      <c r="EP1719">
        <v>22.944442509828111</v>
      </c>
      <c r="EQ1719">
        <v>29.796321681525999</v>
      </c>
      <c r="ES1719">
        <f t="shared" si="1380"/>
        <v>0</v>
      </c>
      <c r="ET1719">
        <f t="shared" si="1381"/>
        <v>1</v>
      </c>
      <c r="EU1719">
        <f t="shared" si="1382"/>
        <v>6.8518791716978882</v>
      </c>
    </row>
    <row r="1720" spans="1:151" x14ac:dyDescent="0.25">
      <c r="A1720">
        <v>1713</v>
      </c>
      <c r="B1720">
        <v>15.176608844705898</v>
      </c>
      <c r="C1720">
        <v>5.8250570561036952</v>
      </c>
      <c r="E1720">
        <f t="shared" si="1383"/>
        <v>1</v>
      </c>
      <c r="F1720">
        <f t="shared" si="1334"/>
        <v>0</v>
      </c>
      <c r="G1720">
        <f t="shared" si="1384"/>
        <v>9.3515517886022028</v>
      </c>
      <c r="J1720">
        <v>1713</v>
      </c>
      <c r="K1720">
        <v>22.963393349617277</v>
      </c>
      <c r="L1720">
        <v>28.086917815736697</v>
      </c>
      <c r="N1720">
        <f t="shared" si="1335"/>
        <v>0</v>
      </c>
      <c r="O1720">
        <f t="shared" si="1336"/>
        <v>1</v>
      </c>
      <c r="P1720">
        <f t="shared" si="1337"/>
        <v>5.1235244661194201</v>
      </c>
      <c r="S1720">
        <v>1713</v>
      </c>
      <c r="T1720">
        <v>20.131994590139499</v>
      </c>
      <c r="U1720">
        <v>34.078187053389833</v>
      </c>
      <c r="W1720">
        <f t="shared" si="1338"/>
        <v>0</v>
      </c>
      <c r="X1720">
        <f t="shared" si="1339"/>
        <v>1</v>
      </c>
      <c r="Y1720">
        <f t="shared" si="1340"/>
        <v>13.946192463250334</v>
      </c>
      <c r="AB1720">
        <v>1713</v>
      </c>
      <c r="AC1720">
        <v>26.671233725301352</v>
      </c>
      <c r="AD1720">
        <v>18.196663663459486</v>
      </c>
      <c r="AF1720">
        <f t="shared" si="1341"/>
        <v>1</v>
      </c>
      <c r="AG1720">
        <f t="shared" si="1342"/>
        <v>0</v>
      </c>
      <c r="AH1720">
        <f t="shared" si="1343"/>
        <v>8.4745700618418667</v>
      </c>
      <c r="AK1720">
        <v>1713</v>
      </c>
      <c r="AL1720">
        <v>18.761062651419007</v>
      </c>
      <c r="AM1720">
        <v>33.597918714656245</v>
      </c>
      <c r="AO1720">
        <f t="shared" si="1344"/>
        <v>0</v>
      </c>
      <c r="AP1720">
        <f t="shared" si="1345"/>
        <v>1</v>
      </c>
      <c r="AQ1720">
        <f t="shared" si="1346"/>
        <v>14.836856063237239</v>
      </c>
      <c r="AT1720">
        <v>1713</v>
      </c>
      <c r="AU1720">
        <v>23.191860962487048</v>
      </c>
      <c r="AV1720">
        <v>14.086900885741692</v>
      </c>
      <c r="AX1720">
        <f t="shared" si="1347"/>
        <v>1</v>
      </c>
      <c r="AY1720">
        <f t="shared" si="1348"/>
        <v>0</v>
      </c>
      <c r="AZ1720">
        <f t="shared" si="1349"/>
        <v>9.1049600767453569</v>
      </c>
      <c r="BC1720">
        <v>1713</v>
      </c>
      <c r="BD1720" t="e">
        <v>#N/A</v>
      </c>
      <c r="BE1720" t="e">
        <v>#N/A</v>
      </c>
      <c r="BG1720" t="e">
        <f t="shared" si="1350"/>
        <v>#N/A</v>
      </c>
      <c r="BH1720" t="e">
        <f t="shared" si="1351"/>
        <v>#N/A</v>
      </c>
      <c r="BI1720" t="e">
        <f t="shared" si="1352"/>
        <v>#N/A</v>
      </c>
      <c r="BL1720">
        <v>1713</v>
      </c>
      <c r="BM1720">
        <v>21.871918162633772</v>
      </c>
      <c r="BN1720">
        <v>10.122272201348657</v>
      </c>
      <c r="BP1720">
        <f t="shared" si="1353"/>
        <v>1</v>
      </c>
      <c r="BQ1720">
        <f t="shared" si="1354"/>
        <v>0</v>
      </c>
      <c r="BR1720">
        <f t="shared" si="1355"/>
        <v>11.749645961285115</v>
      </c>
      <c r="BU1720">
        <v>1713</v>
      </c>
      <c r="BV1720">
        <v>13.504222565282804</v>
      </c>
      <c r="BW1720">
        <v>18.026886640793386</v>
      </c>
      <c r="BY1720">
        <f t="shared" si="1356"/>
        <v>0</v>
      </c>
      <c r="BZ1720">
        <f t="shared" si="1357"/>
        <v>1</v>
      </c>
      <c r="CA1720">
        <f t="shared" si="1358"/>
        <v>4.5226640755105816</v>
      </c>
      <c r="CD1720">
        <v>1713</v>
      </c>
      <c r="CE1720">
        <v>16.373109145942205</v>
      </c>
      <c r="CF1720">
        <v>7.2700579570860491</v>
      </c>
      <c r="CH1720">
        <f t="shared" si="1359"/>
        <v>1</v>
      </c>
      <c r="CI1720">
        <f t="shared" si="1360"/>
        <v>0</v>
      </c>
      <c r="CJ1720">
        <f t="shared" si="1361"/>
        <v>9.1030511888561563</v>
      </c>
      <c r="CM1720">
        <v>1713</v>
      </c>
      <c r="CN1720">
        <v>23.836827835105503</v>
      </c>
      <c r="CO1720">
        <v>36.854936589607746</v>
      </c>
      <c r="CQ1720">
        <f t="shared" si="1362"/>
        <v>0</v>
      </c>
      <c r="CR1720">
        <f t="shared" si="1363"/>
        <v>1</v>
      </c>
      <c r="CS1720">
        <f t="shared" si="1364"/>
        <v>13.018108754502244</v>
      </c>
      <c r="CV1720">
        <v>1713</v>
      </c>
      <c r="CW1720">
        <v>24.198221829824803</v>
      </c>
      <c r="CX1720">
        <v>18.230999166788866</v>
      </c>
      <c r="CZ1720">
        <f t="shared" si="1365"/>
        <v>1</v>
      </c>
      <c r="DA1720">
        <f t="shared" si="1366"/>
        <v>0</v>
      </c>
      <c r="DB1720">
        <f t="shared" si="1367"/>
        <v>5.9672226630359368</v>
      </c>
      <c r="DE1720">
        <v>1713</v>
      </c>
      <c r="DF1720">
        <v>15.015752899050035</v>
      </c>
      <c r="DG1720">
        <v>30.529668068247059</v>
      </c>
      <c r="DI1720">
        <f t="shared" si="1368"/>
        <v>0</v>
      </c>
      <c r="DJ1720">
        <f t="shared" si="1369"/>
        <v>1</v>
      </c>
      <c r="DK1720">
        <f t="shared" si="1370"/>
        <v>15.513915169197023</v>
      </c>
      <c r="DN1720">
        <v>1713</v>
      </c>
      <c r="DO1720">
        <v>20.119053265605558</v>
      </c>
      <c r="DP1720">
        <v>15.542431852594557</v>
      </c>
      <c r="DR1720">
        <f t="shared" si="1371"/>
        <v>1</v>
      </c>
      <c r="DS1720">
        <f t="shared" si="1372"/>
        <v>0</v>
      </c>
      <c r="DT1720">
        <f t="shared" si="1373"/>
        <v>4.5766214130110008</v>
      </c>
      <c r="DW1720">
        <v>1713</v>
      </c>
      <c r="DX1720">
        <v>11.349106142984741</v>
      </c>
      <c r="DY1720">
        <v>19.677155109286382</v>
      </c>
      <c r="EA1720">
        <f t="shared" si="1374"/>
        <v>0</v>
      </c>
      <c r="EB1720">
        <f t="shared" si="1375"/>
        <v>1</v>
      </c>
      <c r="EC1720">
        <f t="shared" si="1376"/>
        <v>8.3280489663016404</v>
      </c>
      <c r="EF1720">
        <v>1713</v>
      </c>
      <c r="EG1720">
        <v>23.626301136736028</v>
      </c>
      <c r="EH1720">
        <v>20.15819894292208</v>
      </c>
      <c r="EJ1720">
        <f t="shared" si="1377"/>
        <v>1</v>
      </c>
      <c r="EK1720">
        <f t="shared" si="1378"/>
        <v>0</v>
      </c>
      <c r="EL1720">
        <f t="shared" si="1379"/>
        <v>3.468102193813948</v>
      </c>
      <c r="EO1720">
        <v>1713</v>
      </c>
      <c r="EP1720">
        <v>20.004516519173158</v>
      </c>
      <c r="EQ1720">
        <v>22.41405600826026</v>
      </c>
      <c r="ES1720">
        <f t="shared" si="1380"/>
        <v>0</v>
      </c>
      <c r="ET1720">
        <f t="shared" si="1381"/>
        <v>1</v>
      </c>
      <c r="EU1720">
        <f t="shared" si="1382"/>
        <v>2.409539489087102</v>
      </c>
    </row>
    <row r="1721" spans="1:151" x14ac:dyDescent="0.25">
      <c r="A1721">
        <v>1714</v>
      </c>
      <c r="B1721">
        <v>12.478100005860965</v>
      </c>
      <c r="C1721">
        <v>24.794572012377049</v>
      </c>
      <c r="E1721">
        <f t="shared" si="1383"/>
        <v>0</v>
      </c>
      <c r="F1721">
        <f t="shared" si="1334"/>
        <v>1</v>
      </c>
      <c r="G1721">
        <f t="shared" si="1384"/>
        <v>12.316472006516085</v>
      </c>
      <c r="J1721">
        <v>1714</v>
      </c>
      <c r="K1721">
        <v>14.407254420289771</v>
      </c>
      <c r="L1721">
        <v>31.025251950123799</v>
      </c>
      <c r="N1721">
        <f t="shared" si="1335"/>
        <v>0</v>
      </c>
      <c r="O1721">
        <f t="shared" si="1336"/>
        <v>1</v>
      </c>
      <c r="P1721">
        <f t="shared" si="1337"/>
        <v>16.617997529834028</v>
      </c>
      <c r="S1721">
        <v>1714</v>
      </c>
      <c r="T1721">
        <v>19.058568403445506</v>
      </c>
      <c r="U1721">
        <v>25.152816072714302</v>
      </c>
      <c r="W1721">
        <f t="shared" si="1338"/>
        <v>0</v>
      </c>
      <c r="X1721">
        <f t="shared" si="1339"/>
        <v>1</v>
      </c>
      <c r="Y1721">
        <f t="shared" si="1340"/>
        <v>6.0942476692687961</v>
      </c>
      <c r="AB1721">
        <v>1714</v>
      </c>
      <c r="AC1721">
        <v>23.864470865567149</v>
      </c>
      <c r="AD1721">
        <v>16.286019033014153</v>
      </c>
      <c r="AF1721">
        <f t="shared" si="1341"/>
        <v>1</v>
      </c>
      <c r="AG1721">
        <f t="shared" si="1342"/>
        <v>0</v>
      </c>
      <c r="AH1721">
        <f t="shared" si="1343"/>
        <v>7.5784518325529966</v>
      </c>
      <c r="AK1721">
        <v>1714</v>
      </c>
      <c r="AL1721">
        <v>20.061187400001078</v>
      </c>
      <c r="AM1721">
        <v>43.939802759629103</v>
      </c>
      <c r="AO1721">
        <f t="shared" si="1344"/>
        <v>0</v>
      </c>
      <c r="AP1721">
        <f t="shared" si="1345"/>
        <v>1</v>
      </c>
      <c r="AQ1721">
        <f t="shared" si="1346"/>
        <v>23.878615359628025</v>
      </c>
      <c r="AT1721">
        <v>1714</v>
      </c>
      <c r="AU1721">
        <v>18.993004258687161</v>
      </c>
      <c r="AV1721">
        <v>13.574968971248863</v>
      </c>
      <c r="AX1721">
        <f t="shared" si="1347"/>
        <v>1</v>
      </c>
      <c r="AY1721">
        <f t="shared" si="1348"/>
        <v>0</v>
      </c>
      <c r="AZ1721">
        <f t="shared" si="1349"/>
        <v>5.4180352874382987</v>
      </c>
      <c r="BC1721">
        <v>1714</v>
      </c>
      <c r="BD1721" t="e">
        <v>#N/A</v>
      </c>
      <c r="BE1721" t="e">
        <v>#N/A</v>
      </c>
      <c r="BG1721" t="e">
        <f t="shared" si="1350"/>
        <v>#N/A</v>
      </c>
      <c r="BH1721" t="e">
        <f t="shared" si="1351"/>
        <v>#N/A</v>
      </c>
      <c r="BI1721" t="e">
        <f t="shared" si="1352"/>
        <v>#N/A</v>
      </c>
      <c r="BL1721">
        <v>1714</v>
      </c>
      <c r="BM1721">
        <v>16.758435883184205</v>
      </c>
      <c r="BN1721">
        <v>14.99835169927595</v>
      </c>
      <c r="BP1721">
        <f t="shared" si="1353"/>
        <v>1</v>
      </c>
      <c r="BQ1721">
        <f t="shared" si="1354"/>
        <v>0</v>
      </c>
      <c r="BR1721">
        <f t="shared" si="1355"/>
        <v>1.7600841839082548</v>
      </c>
      <c r="BU1721">
        <v>1714</v>
      </c>
      <c r="BV1721">
        <v>22.438971108626099</v>
      </c>
      <c r="BW1721">
        <v>29.738433024646717</v>
      </c>
      <c r="BY1721">
        <f t="shared" si="1356"/>
        <v>0</v>
      </c>
      <c r="BZ1721">
        <f t="shared" si="1357"/>
        <v>1</v>
      </c>
      <c r="CA1721">
        <f t="shared" si="1358"/>
        <v>7.2994619160206184</v>
      </c>
      <c r="CD1721">
        <v>1714</v>
      </c>
      <c r="CE1721">
        <v>23.609691757803471</v>
      </c>
      <c r="CF1721">
        <v>32.248903180503454</v>
      </c>
      <c r="CH1721">
        <f t="shared" si="1359"/>
        <v>0</v>
      </c>
      <c r="CI1721">
        <f t="shared" si="1360"/>
        <v>1</v>
      </c>
      <c r="CJ1721">
        <f t="shared" si="1361"/>
        <v>8.639211422699983</v>
      </c>
      <c r="CM1721">
        <v>1714</v>
      </c>
      <c r="CN1721">
        <v>22.389950436852043</v>
      </c>
      <c r="CO1721">
        <v>27.590782355814518</v>
      </c>
      <c r="CQ1721">
        <f t="shared" si="1362"/>
        <v>0</v>
      </c>
      <c r="CR1721">
        <f t="shared" si="1363"/>
        <v>1</v>
      </c>
      <c r="CS1721">
        <f t="shared" si="1364"/>
        <v>5.200831918962475</v>
      </c>
      <c r="CV1721">
        <v>1714</v>
      </c>
      <c r="CW1721">
        <v>28.08046084442022</v>
      </c>
      <c r="CX1721">
        <v>17.479746090579528</v>
      </c>
      <c r="CZ1721">
        <f t="shared" si="1365"/>
        <v>1</v>
      </c>
      <c r="DA1721">
        <f t="shared" si="1366"/>
        <v>0</v>
      </c>
      <c r="DB1721">
        <f t="shared" si="1367"/>
        <v>10.600714753840691</v>
      </c>
      <c r="DE1721">
        <v>1714</v>
      </c>
      <c r="DF1721">
        <v>19.759855393942487</v>
      </c>
      <c r="DG1721">
        <v>14.854035726120232</v>
      </c>
      <c r="DI1721">
        <f t="shared" si="1368"/>
        <v>1</v>
      </c>
      <c r="DJ1721">
        <f t="shared" si="1369"/>
        <v>0</v>
      </c>
      <c r="DK1721">
        <f t="shared" si="1370"/>
        <v>4.9058196678222554</v>
      </c>
      <c r="DN1721">
        <v>1714</v>
      </c>
      <c r="DO1721">
        <v>27.498974210779835</v>
      </c>
      <c r="DP1721">
        <v>25.625143155457565</v>
      </c>
      <c r="DR1721">
        <f t="shared" si="1371"/>
        <v>1</v>
      </c>
      <c r="DS1721">
        <f t="shared" si="1372"/>
        <v>0</v>
      </c>
      <c r="DT1721">
        <f t="shared" si="1373"/>
        <v>1.8738310553222703</v>
      </c>
      <c r="DW1721">
        <v>1714</v>
      </c>
      <c r="DX1721">
        <v>15.847805603115519</v>
      </c>
      <c r="DY1721">
        <v>19.137957010698148</v>
      </c>
      <c r="EA1721">
        <f t="shared" si="1374"/>
        <v>0</v>
      </c>
      <c r="EB1721">
        <f t="shared" si="1375"/>
        <v>1</v>
      </c>
      <c r="EC1721">
        <f t="shared" si="1376"/>
        <v>3.2901514075826288</v>
      </c>
      <c r="EF1721">
        <v>1714</v>
      </c>
      <c r="EG1721">
        <v>16.602650496541351</v>
      </c>
      <c r="EH1721">
        <v>11.798656857473585</v>
      </c>
      <c r="EJ1721">
        <f t="shared" si="1377"/>
        <v>1</v>
      </c>
      <c r="EK1721">
        <f t="shared" si="1378"/>
        <v>0</v>
      </c>
      <c r="EL1721">
        <f t="shared" si="1379"/>
        <v>4.803993639067766</v>
      </c>
      <c r="EO1721">
        <v>1714</v>
      </c>
      <c r="EP1721">
        <v>23.110435515591206</v>
      </c>
      <c r="EQ1721">
        <v>20.138239605273728</v>
      </c>
      <c r="ES1721">
        <f t="shared" si="1380"/>
        <v>1</v>
      </c>
      <c r="ET1721">
        <f t="shared" si="1381"/>
        <v>0</v>
      </c>
      <c r="EU1721">
        <f t="shared" si="1382"/>
        <v>2.9721959103174775</v>
      </c>
    </row>
    <row r="1722" spans="1:151" x14ac:dyDescent="0.25">
      <c r="A1722">
        <v>1715</v>
      </c>
      <c r="B1722">
        <v>11.30464234269331</v>
      </c>
      <c r="C1722">
        <v>33.018336079701982</v>
      </c>
      <c r="E1722">
        <f t="shared" si="1383"/>
        <v>0</v>
      </c>
      <c r="F1722">
        <f t="shared" si="1334"/>
        <v>1</v>
      </c>
      <c r="G1722">
        <f t="shared" si="1384"/>
        <v>21.713693737008672</v>
      </c>
      <c r="J1722">
        <v>1715</v>
      </c>
      <c r="K1722">
        <v>29.445588013083871</v>
      </c>
      <c r="L1722">
        <v>30.820289931012368</v>
      </c>
      <c r="N1722">
        <f t="shared" si="1335"/>
        <v>0</v>
      </c>
      <c r="O1722">
        <f t="shared" si="1336"/>
        <v>1</v>
      </c>
      <c r="P1722">
        <f t="shared" si="1337"/>
        <v>1.3747019179284976</v>
      </c>
      <c r="S1722">
        <v>1715</v>
      </c>
      <c r="T1722">
        <v>15.702309296335295</v>
      </c>
      <c r="U1722">
        <v>38.00245670414062</v>
      </c>
      <c r="W1722">
        <f t="shared" si="1338"/>
        <v>0</v>
      </c>
      <c r="X1722">
        <f t="shared" si="1339"/>
        <v>1</v>
      </c>
      <c r="Y1722">
        <f t="shared" si="1340"/>
        <v>22.300147407805326</v>
      </c>
      <c r="AB1722">
        <v>1715</v>
      </c>
      <c r="AC1722">
        <v>27.930629810842575</v>
      </c>
      <c r="AD1722">
        <v>16.273720883734239</v>
      </c>
      <c r="AF1722">
        <f t="shared" si="1341"/>
        <v>1</v>
      </c>
      <c r="AG1722">
        <f t="shared" si="1342"/>
        <v>0</v>
      </c>
      <c r="AH1722">
        <f t="shared" si="1343"/>
        <v>11.656908927108336</v>
      </c>
      <c r="AK1722">
        <v>1715</v>
      </c>
      <c r="AL1722">
        <v>21.023592624275192</v>
      </c>
      <c r="AM1722">
        <v>11.823178845719749</v>
      </c>
      <c r="AO1722">
        <f t="shared" si="1344"/>
        <v>1</v>
      </c>
      <c r="AP1722">
        <f t="shared" si="1345"/>
        <v>0</v>
      </c>
      <c r="AQ1722">
        <f t="shared" si="1346"/>
        <v>9.2004137785554434</v>
      </c>
      <c r="AT1722">
        <v>1715</v>
      </c>
      <c r="AU1722">
        <v>15.237490791234961</v>
      </c>
      <c r="AV1722">
        <v>29.522040057721995</v>
      </c>
      <c r="AX1722">
        <f t="shared" si="1347"/>
        <v>0</v>
      </c>
      <c r="AY1722">
        <f t="shared" si="1348"/>
        <v>1</v>
      </c>
      <c r="AZ1722">
        <f t="shared" si="1349"/>
        <v>14.284549266487033</v>
      </c>
      <c r="BC1722">
        <v>1715</v>
      </c>
      <c r="BD1722" t="e">
        <v>#N/A</v>
      </c>
      <c r="BE1722" t="e">
        <v>#N/A</v>
      </c>
      <c r="BG1722" t="e">
        <f t="shared" si="1350"/>
        <v>#N/A</v>
      </c>
      <c r="BH1722" t="e">
        <f t="shared" si="1351"/>
        <v>#N/A</v>
      </c>
      <c r="BI1722" t="e">
        <f t="shared" si="1352"/>
        <v>#N/A</v>
      </c>
      <c r="BL1722">
        <v>1715</v>
      </c>
      <c r="BM1722">
        <v>22.252314031477574</v>
      </c>
      <c r="BN1722">
        <v>8.2373539558687945</v>
      </c>
      <c r="BP1722">
        <f t="shared" si="1353"/>
        <v>1</v>
      </c>
      <c r="BQ1722">
        <f t="shared" si="1354"/>
        <v>0</v>
      </c>
      <c r="BR1722">
        <f t="shared" si="1355"/>
        <v>14.01496007560878</v>
      </c>
      <c r="BU1722">
        <v>1715</v>
      </c>
      <c r="BV1722">
        <v>8.1627361241246774</v>
      </c>
      <c r="BW1722">
        <v>33.568976758787954</v>
      </c>
      <c r="BY1722">
        <f t="shared" si="1356"/>
        <v>0</v>
      </c>
      <c r="BZ1722">
        <f t="shared" si="1357"/>
        <v>1</v>
      </c>
      <c r="CA1722">
        <f t="shared" si="1358"/>
        <v>25.406240634663277</v>
      </c>
      <c r="CD1722">
        <v>1715</v>
      </c>
      <c r="CE1722">
        <v>14.094729356581333</v>
      </c>
      <c r="CF1722">
        <v>25.589557182167791</v>
      </c>
      <c r="CH1722">
        <f t="shared" si="1359"/>
        <v>0</v>
      </c>
      <c r="CI1722">
        <f t="shared" si="1360"/>
        <v>1</v>
      </c>
      <c r="CJ1722">
        <f t="shared" si="1361"/>
        <v>11.494827825586459</v>
      </c>
      <c r="CM1722">
        <v>1715</v>
      </c>
      <c r="CN1722">
        <v>22.858274617821401</v>
      </c>
      <c r="CO1722">
        <v>28.511595404707986</v>
      </c>
      <c r="CQ1722">
        <f t="shared" si="1362"/>
        <v>0</v>
      </c>
      <c r="CR1722">
        <f t="shared" si="1363"/>
        <v>1</v>
      </c>
      <c r="CS1722">
        <f t="shared" si="1364"/>
        <v>5.6533207868865851</v>
      </c>
      <c r="CV1722">
        <v>1715</v>
      </c>
      <c r="CW1722">
        <v>26.071766305127568</v>
      </c>
      <c r="CX1722">
        <v>14.282554688173391</v>
      </c>
      <c r="CZ1722">
        <f t="shared" si="1365"/>
        <v>1</v>
      </c>
      <c r="DA1722">
        <f t="shared" si="1366"/>
        <v>0</v>
      </c>
      <c r="DB1722">
        <f t="shared" si="1367"/>
        <v>11.789211616954177</v>
      </c>
      <c r="DE1722">
        <v>1715</v>
      </c>
      <c r="DF1722">
        <v>24.026832705034742</v>
      </c>
      <c r="DG1722">
        <v>29.963891954865826</v>
      </c>
      <c r="DI1722">
        <f t="shared" si="1368"/>
        <v>0</v>
      </c>
      <c r="DJ1722">
        <f t="shared" si="1369"/>
        <v>1</v>
      </c>
      <c r="DK1722">
        <f t="shared" si="1370"/>
        <v>5.9370592498310835</v>
      </c>
      <c r="DN1722">
        <v>1715</v>
      </c>
      <c r="DO1722">
        <v>26.128844282320355</v>
      </c>
      <c r="DP1722">
        <v>29.488284380577696</v>
      </c>
      <c r="DR1722">
        <f t="shared" si="1371"/>
        <v>0</v>
      </c>
      <c r="DS1722">
        <f t="shared" si="1372"/>
        <v>1</v>
      </c>
      <c r="DT1722">
        <f t="shared" si="1373"/>
        <v>3.3594400982573411</v>
      </c>
      <c r="DW1722">
        <v>1715</v>
      </c>
      <c r="DX1722">
        <v>27.713979273215365</v>
      </c>
      <c r="DY1722">
        <v>25.418946958417678</v>
      </c>
      <c r="EA1722">
        <f t="shared" si="1374"/>
        <v>1</v>
      </c>
      <c r="EB1722">
        <f t="shared" si="1375"/>
        <v>0</v>
      </c>
      <c r="EC1722">
        <f t="shared" si="1376"/>
        <v>2.2950323147976874</v>
      </c>
      <c r="EF1722">
        <v>1715</v>
      </c>
      <c r="EG1722">
        <v>22.505057486846898</v>
      </c>
      <c r="EH1722">
        <v>15.539091608184222</v>
      </c>
      <c r="EJ1722">
        <f t="shared" si="1377"/>
        <v>1</v>
      </c>
      <c r="EK1722">
        <f t="shared" si="1378"/>
        <v>0</v>
      </c>
      <c r="EL1722">
        <f t="shared" si="1379"/>
        <v>6.9659658786626757</v>
      </c>
      <c r="EO1722">
        <v>1715</v>
      </c>
      <c r="EP1722">
        <v>23.691159146521926</v>
      </c>
      <c r="EQ1722">
        <v>30.097773502255539</v>
      </c>
      <c r="ES1722">
        <f t="shared" si="1380"/>
        <v>0</v>
      </c>
      <c r="ET1722">
        <f t="shared" si="1381"/>
        <v>1</v>
      </c>
      <c r="EU1722">
        <f t="shared" si="1382"/>
        <v>6.4066143557336126</v>
      </c>
    </row>
    <row r="1723" spans="1:151" x14ac:dyDescent="0.25">
      <c r="A1723">
        <v>1716</v>
      </c>
      <c r="B1723">
        <v>10.800608934252169</v>
      </c>
      <c r="C1723">
        <v>32.272052125387646</v>
      </c>
      <c r="E1723">
        <f t="shared" si="1383"/>
        <v>0</v>
      </c>
      <c r="F1723">
        <f t="shared" si="1334"/>
        <v>1</v>
      </c>
      <c r="G1723">
        <f t="shared" si="1384"/>
        <v>21.471443191135478</v>
      </c>
      <c r="J1723">
        <v>1716</v>
      </c>
      <c r="K1723">
        <v>17.987827151046819</v>
      </c>
      <c r="L1723">
        <v>24.92915124200151</v>
      </c>
      <c r="N1723">
        <f t="shared" si="1335"/>
        <v>0</v>
      </c>
      <c r="O1723">
        <f t="shared" si="1336"/>
        <v>1</v>
      </c>
      <c r="P1723">
        <f t="shared" si="1337"/>
        <v>6.9413240909546907</v>
      </c>
      <c r="S1723">
        <v>1716</v>
      </c>
      <c r="T1723">
        <v>8.9437721353043571</v>
      </c>
      <c r="U1723">
        <v>24.066006247923593</v>
      </c>
      <c r="W1723">
        <f t="shared" si="1338"/>
        <v>0</v>
      </c>
      <c r="X1723">
        <f t="shared" si="1339"/>
        <v>1</v>
      </c>
      <c r="Y1723">
        <f t="shared" si="1340"/>
        <v>15.122234112619235</v>
      </c>
      <c r="AB1723">
        <v>1716</v>
      </c>
      <c r="AC1723">
        <v>25.358389685905422</v>
      </c>
      <c r="AD1723">
        <v>17.786468460110992</v>
      </c>
      <c r="AF1723">
        <f t="shared" si="1341"/>
        <v>1</v>
      </c>
      <c r="AG1723">
        <f t="shared" si="1342"/>
        <v>0</v>
      </c>
      <c r="AH1723">
        <f t="shared" si="1343"/>
        <v>7.5719212257944299</v>
      </c>
      <c r="AK1723">
        <v>1716</v>
      </c>
      <c r="AL1723">
        <v>20.279387631702885</v>
      </c>
      <c r="AM1723">
        <v>12.192522136647055</v>
      </c>
      <c r="AO1723">
        <f t="shared" si="1344"/>
        <v>1</v>
      </c>
      <c r="AP1723">
        <f t="shared" si="1345"/>
        <v>0</v>
      </c>
      <c r="AQ1723">
        <f t="shared" si="1346"/>
        <v>8.0868654950558305</v>
      </c>
      <c r="AT1723">
        <v>1716</v>
      </c>
      <c r="AU1723">
        <v>24.221366260825583</v>
      </c>
      <c r="AV1723">
        <v>23.348100479867522</v>
      </c>
      <c r="AX1723">
        <f t="shared" si="1347"/>
        <v>1</v>
      </c>
      <c r="AY1723">
        <f t="shared" si="1348"/>
        <v>0</v>
      </c>
      <c r="AZ1723">
        <f t="shared" si="1349"/>
        <v>0.87326578095806084</v>
      </c>
      <c r="BC1723">
        <v>1716</v>
      </c>
      <c r="BD1723" t="e">
        <v>#N/A</v>
      </c>
      <c r="BE1723" t="e">
        <v>#N/A</v>
      </c>
      <c r="BG1723" t="e">
        <f t="shared" si="1350"/>
        <v>#N/A</v>
      </c>
      <c r="BH1723" t="e">
        <f t="shared" si="1351"/>
        <v>#N/A</v>
      </c>
      <c r="BI1723" t="e">
        <f t="shared" si="1352"/>
        <v>#N/A</v>
      </c>
      <c r="BL1723">
        <v>1716</v>
      </c>
      <c r="BM1723">
        <v>29.781155446504524</v>
      </c>
      <c r="BN1723">
        <v>10.396206565791976</v>
      </c>
      <c r="BP1723">
        <f t="shared" si="1353"/>
        <v>1</v>
      </c>
      <c r="BQ1723">
        <f t="shared" si="1354"/>
        <v>0</v>
      </c>
      <c r="BR1723">
        <f t="shared" si="1355"/>
        <v>19.38494888071255</v>
      </c>
      <c r="BU1723">
        <v>1716</v>
      </c>
      <c r="BV1723">
        <v>17.577895483135102</v>
      </c>
      <c r="BW1723">
        <v>20.403825626743537</v>
      </c>
      <c r="BY1723">
        <f t="shared" si="1356"/>
        <v>0</v>
      </c>
      <c r="BZ1723">
        <f t="shared" si="1357"/>
        <v>1</v>
      </c>
      <c r="CA1723">
        <f t="shared" si="1358"/>
        <v>2.825930143608435</v>
      </c>
      <c r="CD1723">
        <v>1716</v>
      </c>
      <c r="CE1723">
        <v>13.144977691906304</v>
      </c>
      <c r="CF1723">
        <v>11.634591123908006</v>
      </c>
      <c r="CH1723">
        <f t="shared" si="1359"/>
        <v>1</v>
      </c>
      <c r="CI1723">
        <f t="shared" si="1360"/>
        <v>0</v>
      </c>
      <c r="CJ1723">
        <f t="shared" si="1361"/>
        <v>1.5103865679982977</v>
      </c>
      <c r="CM1723">
        <v>1716</v>
      </c>
      <c r="CN1723">
        <v>21.538584811751498</v>
      </c>
      <c r="CO1723">
        <v>18.201809607927345</v>
      </c>
      <c r="CQ1723">
        <f t="shared" si="1362"/>
        <v>1</v>
      </c>
      <c r="CR1723">
        <f t="shared" si="1363"/>
        <v>0</v>
      </c>
      <c r="CS1723">
        <f t="shared" si="1364"/>
        <v>3.3367752038241534</v>
      </c>
      <c r="CV1723">
        <v>1716</v>
      </c>
      <c r="CW1723">
        <v>23.477111411761069</v>
      </c>
      <c r="CX1723">
        <v>16.973849211984827</v>
      </c>
      <c r="CZ1723">
        <f t="shared" si="1365"/>
        <v>1</v>
      </c>
      <c r="DA1723">
        <f t="shared" si="1366"/>
        <v>0</v>
      </c>
      <c r="DB1723">
        <f t="shared" si="1367"/>
        <v>6.5032621997762412</v>
      </c>
      <c r="DE1723">
        <v>1716</v>
      </c>
      <c r="DF1723">
        <v>27.142034075065194</v>
      </c>
      <c r="DG1723">
        <v>26.14931055623704</v>
      </c>
      <c r="DI1723">
        <f t="shared" si="1368"/>
        <v>1</v>
      </c>
      <c r="DJ1723">
        <f t="shared" si="1369"/>
        <v>0</v>
      </c>
      <c r="DK1723">
        <f t="shared" si="1370"/>
        <v>0.99272351882815357</v>
      </c>
      <c r="DN1723">
        <v>1716</v>
      </c>
      <c r="DO1723">
        <v>21.317963958341856</v>
      </c>
      <c r="DP1723">
        <v>21.625568364642305</v>
      </c>
      <c r="DR1723">
        <f t="shared" si="1371"/>
        <v>0</v>
      </c>
      <c r="DS1723">
        <f t="shared" si="1372"/>
        <v>1</v>
      </c>
      <c r="DT1723">
        <f t="shared" si="1373"/>
        <v>0.30760440630044883</v>
      </c>
      <c r="DW1723">
        <v>1716</v>
      </c>
      <c r="DX1723">
        <v>9.9980118223234555</v>
      </c>
      <c r="DY1723">
        <v>10.797497468579785</v>
      </c>
      <c r="EA1723">
        <f t="shared" si="1374"/>
        <v>0</v>
      </c>
      <c r="EB1723">
        <f t="shared" si="1375"/>
        <v>1</v>
      </c>
      <c r="EC1723">
        <f t="shared" si="1376"/>
        <v>0.79948564625632912</v>
      </c>
      <c r="EF1723">
        <v>1716</v>
      </c>
      <c r="EG1723">
        <v>25.800710016604739</v>
      </c>
      <c r="EH1723">
        <v>14.609391947486909</v>
      </c>
      <c r="EJ1723">
        <f t="shared" si="1377"/>
        <v>1</v>
      </c>
      <c r="EK1723">
        <f t="shared" si="1378"/>
        <v>0</v>
      </c>
      <c r="EL1723">
        <f t="shared" si="1379"/>
        <v>11.19131806911783</v>
      </c>
      <c r="EO1723">
        <v>1716</v>
      </c>
      <c r="EP1723">
        <v>25.150645636781427</v>
      </c>
      <c r="EQ1723">
        <v>20.817262694336474</v>
      </c>
      <c r="ES1723">
        <f t="shared" si="1380"/>
        <v>1</v>
      </c>
      <c r="ET1723">
        <f t="shared" si="1381"/>
        <v>0</v>
      </c>
      <c r="EU1723">
        <f t="shared" si="1382"/>
        <v>4.3333829424449526</v>
      </c>
    </row>
    <row r="1724" spans="1:151" x14ac:dyDescent="0.25">
      <c r="A1724">
        <v>1717</v>
      </c>
      <c r="B1724">
        <v>13.646274965805343</v>
      </c>
      <c r="C1724">
        <v>28.620173230079551</v>
      </c>
      <c r="E1724">
        <f t="shared" si="1383"/>
        <v>0</v>
      </c>
      <c r="F1724">
        <f t="shared" si="1334"/>
        <v>1</v>
      </c>
      <c r="G1724">
        <f t="shared" si="1384"/>
        <v>14.973898264274208</v>
      </c>
      <c r="J1724">
        <v>1717</v>
      </c>
      <c r="K1724">
        <v>25.94330538365638</v>
      </c>
      <c r="L1724">
        <v>28.93145815846686</v>
      </c>
      <c r="N1724">
        <f t="shared" si="1335"/>
        <v>0</v>
      </c>
      <c r="O1724">
        <f t="shared" si="1336"/>
        <v>1</v>
      </c>
      <c r="P1724">
        <f t="shared" si="1337"/>
        <v>2.9881527748104801</v>
      </c>
      <c r="S1724">
        <v>1717</v>
      </c>
      <c r="T1724">
        <v>20.337331498502579</v>
      </c>
      <c r="U1724">
        <v>25.425161143734144</v>
      </c>
      <c r="W1724">
        <f t="shared" si="1338"/>
        <v>0</v>
      </c>
      <c r="X1724">
        <f t="shared" si="1339"/>
        <v>1</v>
      </c>
      <c r="Y1724">
        <f t="shared" si="1340"/>
        <v>5.0878296452315652</v>
      </c>
      <c r="AB1724">
        <v>1717</v>
      </c>
      <c r="AC1724">
        <v>20.887352581875327</v>
      </c>
      <c r="AD1724">
        <v>16.559656264773547</v>
      </c>
      <c r="AF1724">
        <f t="shared" si="1341"/>
        <v>1</v>
      </c>
      <c r="AG1724">
        <f t="shared" si="1342"/>
        <v>0</v>
      </c>
      <c r="AH1724">
        <f t="shared" si="1343"/>
        <v>4.327696317101779</v>
      </c>
      <c r="AK1724">
        <v>1717</v>
      </c>
      <c r="AL1724">
        <v>28.88949343918366</v>
      </c>
      <c r="AM1724">
        <v>32.878554528952691</v>
      </c>
      <c r="AO1724">
        <f t="shared" si="1344"/>
        <v>0</v>
      </c>
      <c r="AP1724">
        <f t="shared" si="1345"/>
        <v>1</v>
      </c>
      <c r="AQ1724">
        <f t="shared" si="1346"/>
        <v>3.9890610897690308</v>
      </c>
      <c r="AT1724">
        <v>1717</v>
      </c>
      <c r="AU1724">
        <v>18.506620390131285</v>
      </c>
      <c r="AV1724">
        <v>17.223448761078444</v>
      </c>
      <c r="AX1724">
        <f t="shared" si="1347"/>
        <v>1</v>
      </c>
      <c r="AY1724">
        <f t="shared" si="1348"/>
        <v>0</v>
      </c>
      <c r="AZ1724">
        <f t="shared" si="1349"/>
        <v>1.2831716290528412</v>
      </c>
      <c r="BC1724">
        <v>1717</v>
      </c>
      <c r="BD1724" t="e">
        <v>#N/A</v>
      </c>
      <c r="BE1724" t="e">
        <v>#N/A</v>
      </c>
      <c r="BG1724" t="e">
        <f t="shared" si="1350"/>
        <v>#N/A</v>
      </c>
      <c r="BH1724" t="e">
        <f t="shared" si="1351"/>
        <v>#N/A</v>
      </c>
      <c r="BI1724" t="e">
        <f t="shared" si="1352"/>
        <v>#N/A</v>
      </c>
      <c r="BL1724">
        <v>1717</v>
      </c>
      <c r="BM1724">
        <v>32.275373535453497</v>
      </c>
      <c r="BN1724">
        <v>7.5328504008633503</v>
      </c>
      <c r="BP1724">
        <f t="shared" si="1353"/>
        <v>1</v>
      </c>
      <c r="BQ1724">
        <f t="shared" si="1354"/>
        <v>0</v>
      </c>
      <c r="BR1724">
        <f t="shared" si="1355"/>
        <v>24.742523134590147</v>
      </c>
      <c r="BU1724">
        <v>1717</v>
      </c>
      <c r="BV1724">
        <v>20.9106353920541</v>
      </c>
      <c r="BW1724">
        <v>20.919071565432432</v>
      </c>
      <c r="BY1724">
        <f t="shared" si="1356"/>
        <v>0</v>
      </c>
      <c r="BZ1724">
        <f t="shared" si="1357"/>
        <v>1</v>
      </c>
      <c r="CA1724">
        <f t="shared" si="1358"/>
        <v>8.4361733783318016E-3</v>
      </c>
      <c r="CD1724">
        <v>1717</v>
      </c>
      <c r="CE1724">
        <v>21.409131227228539</v>
      </c>
      <c r="CF1724">
        <v>18.075449205586523</v>
      </c>
      <c r="CH1724">
        <f t="shared" si="1359"/>
        <v>1</v>
      </c>
      <c r="CI1724">
        <f t="shared" si="1360"/>
        <v>0</v>
      </c>
      <c r="CJ1724">
        <f t="shared" si="1361"/>
        <v>3.3336820216420158</v>
      </c>
      <c r="CM1724">
        <v>1717</v>
      </c>
      <c r="CN1724">
        <v>20.976294267445809</v>
      </c>
      <c r="CO1724">
        <v>14.180282843826573</v>
      </c>
      <c r="CQ1724">
        <f t="shared" si="1362"/>
        <v>1</v>
      </c>
      <c r="CR1724">
        <f t="shared" si="1363"/>
        <v>0</v>
      </c>
      <c r="CS1724">
        <f t="shared" si="1364"/>
        <v>6.7960114236192357</v>
      </c>
      <c r="CV1724">
        <v>1717</v>
      </c>
      <c r="CW1724">
        <v>22.827401258349237</v>
      </c>
      <c r="CX1724">
        <v>16.659010780835271</v>
      </c>
      <c r="CZ1724">
        <f t="shared" si="1365"/>
        <v>1</v>
      </c>
      <c r="DA1724">
        <f t="shared" si="1366"/>
        <v>0</v>
      </c>
      <c r="DB1724">
        <f t="shared" si="1367"/>
        <v>6.1683904775139666</v>
      </c>
      <c r="DE1724">
        <v>1717</v>
      </c>
      <c r="DF1724">
        <v>27.236885107728895</v>
      </c>
      <c r="DG1724">
        <v>26.94928355928964</v>
      </c>
      <c r="DI1724">
        <f t="shared" si="1368"/>
        <v>1</v>
      </c>
      <c r="DJ1724">
        <f t="shared" si="1369"/>
        <v>0</v>
      </c>
      <c r="DK1724">
        <f t="shared" si="1370"/>
        <v>0.28760154843925534</v>
      </c>
      <c r="DN1724">
        <v>1717</v>
      </c>
      <c r="DO1724">
        <v>25.093750085703387</v>
      </c>
      <c r="DP1724">
        <v>20.082220294222424</v>
      </c>
      <c r="DR1724">
        <f t="shared" si="1371"/>
        <v>1</v>
      </c>
      <c r="DS1724">
        <f t="shared" si="1372"/>
        <v>0</v>
      </c>
      <c r="DT1724">
        <f t="shared" si="1373"/>
        <v>5.0115297914809638</v>
      </c>
      <c r="DW1724">
        <v>1717</v>
      </c>
      <c r="DX1724">
        <v>7.8031093161757497</v>
      </c>
      <c r="DY1724">
        <v>20.545512150850065</v>
      </c>
      <c r="EA1724">
        <f t="shared" si="1374"/>
        <v>0</v>
      </c>
      <c r="EB1724">
        <f t="shared" si="1375"/>
        <v>1</v>
      </c>
      <c r="EC1724">
        <f t="shared" si="1376"/>
        <v>12.742402834674316</v>
      </c>
      <c r="EF1724">
        <v>1717</v>
      </c>
      <c r="EG1724">
        <v>18.217312375325978</v>
      </c>
      <c r="EH1724">
        <v>18.472076135000886</v>
      </c>
      <c r="EJ1724">
        <f t="shared" si="1377"/>
        <v>0</v>
      </c>
      <c r="EK1724">
        <f t="shared" si="1378"/>
        <v>1</v>
      </c>
      <c r="EL1724">
        <f t="shared" si="1379"/>
        <v>0.25476375967490839</v>
      </c>
      <c r="EO1724">
        <v>1717</v>
      </c>
      <c r="EP1724">
        <v>16.488355580258066</v>
      </c>
      <c r="EQ1724">
        <v>35.23789380606658</v>
      </c>
      <c r="ES1724">
        <f t="shared" si="1380"/>
        <v>0</v>
      </c>
      <c r="ET1724">
        <f t="shared" si="1381"/>
        <v>1</v>
      </c>
      <c r="EU1724">
        <f t="shared" si="1382"/>
        <v>18.749538225808514</v>
      </c>
    </row>
    <row r="1725" spans="1:151" x14ac:dyDescent="0.25">
      <c r="A1725">
        <v>1718</v>
      </c>
      <c r="B1725">
        <v>7.7892307412345074</v>
      </c>
      <c r="C1725">
        <v>3.6003892937880089</v>
      </c>
      <c r="E1725">
        <f t="shared" si="1383"/>
        <v>1</v>
      </c>
      <c r="F1725">
        <f t="shared" si="1334"/>
        <v>0</v>
      </c>
      <c r="G1725">
        <f t="shared" si="1384"/>
        <v>4.1888414474464986</v>
      </c>
      <c r="J1725">
        <v>1718</v>
      </c>
      <c r="K1725">
        <v>29.547808022642506</v>
      </c>
      <c r="L1725">
        <v>26.527294386634345</v>
      </c>
      <c r="N1725">
        <f t="shared" si="1335"/>
        <v>1</v>
      </c>
      <c r="O1725">
        <f t="shared" si="1336"/>
        <v>0</v>
      </c>
      <c r="P1725">
        <f t="shared" si="1337"/>
        <v>3.020513636008161</v>
      </c>
      <c r="S1725">
        <v>1718</v>
      </c>
      <c r="T1725">
        <v>21.315917315594543</v>
      </c>
      <c r="U1725">
        <v>26.522338906344945</v>
      </c>
      <c r="W1725">
        <f t="shared" si="1338"/>
        <v>0</v>
      </c>
      <c r="X1725">
        <f t="shared" si="1339"/>
        <v>1</v>
      </c>
      <c r="Y1725">
        <f t="shared" si="1340"/>
        <v>5.2064215907504021</v>
      </c>
      <c r="AB1725">
        <v>1718</v>
      </c>
      <c r="AC1725">
        <v>26.372459122066608</v>
      </c>
      <c r="AD1725">
        <v>17.750018964561932</v>
      </c>
      <c r="AF1725">
        <f t="shared" si="1341"/>
        <v>1</v>
      </c>
      <c r="AG1725">
        <f t="shared" si="1342"/>
        <v>0</v>
      </c>
      <c r="AH1725">
        <f t="shared" si="1343"/>
        <v>8.622440157504677</v>
      </c>
      <c r="AK1725">
        <v>1718</v>
      </c>
      <c r="AL1725">
        <v>14.873430456548178</v>
      </c>
      <c r="AM1725">
        <v>18.75874645772684</v>
      </c>
      <c r="AO1725">
        <f t="shared" si="1344"/>
        <v>0</v>
      </c>
      <c r="AP1725">
        <f t="shared" si="1345"/>
        <v>1</v>
      </c>
      <c r="AQ1725">
        <f t="shared" si="1346"/>
        <v>3.885316001178662</v>
      </c>
      <c r="AT1725">
        <v>1718</v>
      </c>
      <c r="AU1725">
        <v>27.033320801839199</v>
      </c>
      <c r="AV1725">
        <v>37.829808996640637</v>
      </c>
      <c r="AX1725">
        <f t="shared" si="1347"/>
        <v>0</v>
      </c>
      <c r="AY1725">
        <f t="shared" si="1348"/>
        <v>1</v>
      </c>
      <c r="AZ1725">
        <f t="shared" si="1349"/>
        <v>10.796488194801437</v>
      </c>
      <c r="BC1725">
        <v>1718</v>
      </c>
      <c r="BD1725" t="e">
        <v>#N/A</v>
      </c>
      <c r="BE1725" t="e">
        <v>#N/A</v>
      </c>
      <c r="BG1725" t="e">
        <f t="shared" si="1350"/>
        <v>#N/A</v>
      </c>
      <c r="BH1725" t="e">
        <f t="shared" si="1351"/>
        <v>#N/A</v>
      </c>
      <c r="BI1725" t="e">
        <f t="shared" si="1352"/>
        <v>#N/A</v>
      </c>
      <c r="BL1725">
        <v>1718</v>
      </c>
      <c r="BM1725">
        <v>26.191360917439912</v>
      </c>
      <c r="BN1725">
        <v>14.729368988996013</v>
      </c>
      <c r="BP1725">
        <f t="shared" si="1353"/>
        <v>1</v>
      </c>
      <c r="BQ1725">
        <f t="shared" si="1354"/>
        <v>0</v>
      </c>
      <c r="BR1725">
        <f t="shared" si="1355"/>
        <v>11.461991928443899</v>
      </c>
      <c r="BU1725">
        <v>1718</v>
      </c>
      <c r="BV1725">
        <v>21.79463745747481</v>
      </c>
      <c r="BW1725">
        <v>21.430671471568136</v>
      </c>
      <c r="BY1725">
        <f t="shared" si="1356"/>
        <v>1</v>
      </c>
      <c r="BZ1725">
        <f t="shared" si="1357"/>
        <v>0</v>
      </c>
      <c r="CA1725">
        <f t="shared" si="1358"/>
        <v>0.36396598590667395</v>
      </c>
      <c r="CD1725">
        <v>1718</v>
      </c>
      <c r="CE1725">
        <v>14.213897201008656</v>
      </c>
      <c r="CF1725">
        <v>27.641757056623675</v>
      </c>
      <c r="CH1725">
        <f t="shared" si="1359"/>
        <v>0</v>
      </c>
      <c r="CI1725">
        <f t="shared" si="1360"/>
        <v>1</v>
      </c>
      <c r="CJ1725">
        <f t="shared" si="1361"/>
        <v>13.427859855615019</v>
      </c>
      <c r="CM1725">
        <v>1718</v>
      </c>
      <c r="CN1725">
        <v>21.748425268113699</v>
      </c>
      <c r="CO1725">
        <v>21.21372230222137</v>
      </c>
      <c r="CQ1725">
        <f t="shared" si="1362"/>
        <v>1</v>
      </c>
      <c r="CR1725">
        <f t="shared" si="1363"/>
        <v>0</v>
      </c>
      <c r="CS1725">
        <f t="shared" si="1364"/>
        <v>0.53470296589232902</v>
      </c>
      <c r="CV1725">
        <v>1718</v>
      </c>
      <c r="CW1725">
        <v>18.97948064114992</v>
      </c>
      <c r="CX1725">
        <v>15.808539289689246</v>
      </c>
      <c r="CZ1725">
        <f t="shared" si="1365"/>
        <v>1</v>
      </c>
      <c r="DA1725">
        <f t="shared" si="1366"/>
        <v>0</v>
      </c>
      <c r="DB1725">
        <f t="shared" si="1367"/>
        <v>3.170941351460673</v>
      </c>
      <c r="DE1725">
        <v>1718</v>
      </c>
      <c r="DF1725">
        <v>13.615191173477845</v>
      </c>
      <c r="DG1725">
        <v>35.851615464174515</v>
      </c>
      <c r="DI1725">
        <f t="shared" si="1368"/>
        <v>0</v>
      </c>
      <c r="DJ1725">
        <f t="shared" si="1369"/>
        <v>1</v>
      </c>
      <c r="DK1725">
        <f t="shared" si="1370"/>
        <v>22.236424290696668</v>
      </c>
      <c r="DN1725">
        <v>1718</v>
      </c>
      <c r="DO1725">
        <v>18.280291369529625</v>
      </c>
      <c r="DP1725">
        <v>11.497417826753244</v>
      </c>
      <c r="DR1725">
        <f t="shared" si="1371"/>
        <v>1</v>
      </c>
      <c r="DS1725">
        <f t="shared" si="1372"/>
        <v>0</v>
      </c>
      <c r="DT1725">
        <f t="shared" si="1373"/>
        <v>6.7828735427763807</v>
      </c>
      <c r="DW1725">
        <v>1718</v>
      </c>
      <c r="DX1725">
        <v>23.599326917076631</v>
      </c>
      <c r="DY1725">
        <v>17.612127405381344</v>
      </c>
      <c r="EA1725">
        <f t="shared" si="1374"/>
        <v>1</v>
      </c>
      <c r="EB1725">
        <f t="shared" si="1375"/>
        <v>0</v>
      </c>
      <c r="EC1725">
        <f t="shared" si="1376"/>
        <v>5.9871995116952874</v>
      </c>
      <c r="EF1725">
        <v>1718</v>
      </c>
      <c r="EG1725">
        <v>21.351547897136896</v>
      </c>
      <c r="EH1725">
        <v>20.399131953705307</v>
      </c>
      <c r="EJ1725">
        <f t="shared" si="1377"/>
        <v>1</v>
      </c>
      <c r="EK1725">
        <f t="shared" si="1378"/>
        <v>0</v>
      </c>
      <c r="EL1725">
        <f t="shared" si="1379"/>
        <v>0.95241594343158908</v>
      </c>
      <c r="EO1725">
        <v>1718</v>
      </c>
      <c r="EP1725">
        <v>21.59649947302681</v>
      </c>
      <c r="EQ1725">
        <v>39.255038052783981</v>
      </c>
      <c r="ES1725">
        <f t="shared" si="1380"/>
        <v>0</v>
      </c>
      <c r="ET1725">
        <f t="shared" si="1381"/>
        <v>1</v>
      </c>
      <c r="EU1725">
        <f t="shared" si="1382"/>
        <v>17.65853857975717</v>
      </c>
    </row>
    <row r="1726" spans="1:151" x14ac:dyDescent="0.25">
      <c r="A1726">
        <v>1719</v>
      </c>
      <c r="B1726">
        <v>11.608831547849103</v>
      </c>
      <c r="C1726">
        <v>8.4971429952501154</v>
      </c>
      <c r="E1726">
        <f t="shared" si="1383"/>
        <v>1</v>
      </c>
      <c r="F1726">
        <f t="shared" si="1334"/>
        <v>0</v>
      </c>
      <c r="G1726">
        <f t="shared" si="1384"/>
        <v>3.1116885525989879</v>
      </c>
      <c r="J1726">
        <v>1719</v>
      </c>
      <c r="K1726">
        <v>23.348801273107092</v>
      </c>
      <c r="L1726">
        <v>23.192724086366219</v>
      </c>
      <c r="N1726">
        <f t="shared" si="1335"/>
        <v>1</v>
      </c>
      <c r="O1726">
        <f t="shared" si="1336"/>
        <v>0</v>
      </c>
      <c r="P1726">
        <f t="shared" si="1337"/>
        <v>0.15607718674087323</v>
      </c>
      <c r="S1726">
        <v>1719</v>
      </c>
      <c r="T1726">
        <v>18.180361740127271</v>
      </c>
      <c r="U1726">
        <v>42.037706045290662</v>
      </c>
      <c r="W1726">
        <f t="shared" si="1338"/>
        <v>0</v>
      </c>
      <c r="X1726">
        <f t="shared" si="1339"/>
        <v>1</v>
      </c>
      <c r="Y1726">
        <f t="shared" si="1340"/>
        <v>23.857344305163391</v>
      </c>
      <c r="AB1726">
        <v>1719</v>
      </c>
      <c r="AC1726">
        <v>31.022123412379678</v>
      </c>
      <c r="AD1726">
        <v>16.347288932335314</v>
      </c>
      <c r="AF1726">
        <f t="shared" si="1341"/>
        <v>1</v>
      </c>
      <c r="AG1726">
        <f t="shared" si="1342"/>
        <v>0</v>
      </c>
      <c r="AH1726">
        <f t="shared" si="1343"/>
        <v>14.674834480044364</v>
      </c>
      <c r="AK1726">
        <v>1719</v>
      </c>
      <c r="AL1726">
        <v>9.2978620429536445</v>
      </c>
      <c r="AM1726">
        <v>55.660128464655784</v>
      </c>
      <c r="AO1726">
        <f t="shared" si="1344"/>
        <v>0</v>
      </c>
      <c r="AP1726">
        <f t="shared" si="1345"/>
        <v>1</v>
      </c>
      <c r="AQ1726">
        <f t="shared" si="1346"/>
        <v>46.362266421702138</v>
      </c>
      <c r="AT1726">
        <v>1719</v>
      </c>
      <c r="AU1726">
        <v>19.431288288864618</v>
      </c>
      <c r="AV1726">
        <v>14.46649644138432</v>
      </c>
      <c r="AX1726">
        <f t="shared" si="1347"/>
        <v>1</v>
      </c>
      <c r="AY1726">
        <f t="shared" si="1348"/>
        <v>0</v>
      </c>
      <c r="AZ1726">
        <f t="shared" si="1349"/>
        <v>4.9647918474802974</v>
      </c>
      <c r="BC1726">
        <v>1719</v>
      </c>
      <c r="BD1726" t="e">
        <v>#N/A</v>
      </c>
      <c r="BE1726" t="e">
        <v>#N/A</v>
      </c>
      <c r="BG1726" t="e">
        <f t="shared" si="1350"/>
        <v>#N/A</v>
      </c>
      <c r="BH1726" t="e">
        <f t="shared" si="1351"/>
        <v>#N/A</v>
      </c>
      <c r="BI1726" t="e">
        <f t="shared" si="1352"/>
        <v>#N/A</v>
      </c>
      <c r="BL1726">
        <v>1719</v>
      </c>
      <c r="BM1726">
        <v>37.413438444416755</v>
      </c>
      <c r="BN1726">
        <v>14.196954657375603</v>
      </c>
      <c r="BP1726">
        <f t="shared" si="1353"/>
        <v>1</v>
      </c>
      <c r="BQ1726">
        <f t="shared" si="1354"/>
        <v>0</v>
      </c>
      <c r="BR1726">
        <f t="shared" si="1355"/>
        <v>23.216483787041152</v>
      </c>
      <c r="BU1726">
        <v>1719</v>
      </c>
      <c r="BV1726">
        <v>25.173716018895107</v>
      </c>
      <c r="BW1726">
        <v>30.772333032921317</v>
      </c>
      <c r="BY1726">
        <f t="shared" si="1356"/>
        <v>0</v>
      </c>
      <c r="BZ1726">
        <f t="shared" si="1357"/>
        <v>1</v>
      </c>
      <c r="CA1726">
        <f t="shared" si="1358"/>
        <v>5.5986170140262104</v>
      </c>
      <c r="CD1726">
        <v>1719</v>
      </c>
      <c r="CE1726">
        <v>17.812784269455154</v>
      </c>
      <c r="CF1726">
        <v>13.528517496650702</v>
      </c>
      <c r="CH1726">
        <f t="shared" si="1359"/>
        <v>1</v>
      </c>
      <c r="CI1726">
        <f t="shared" si="1360"/>
        <v>0</v>
      </c>
      <c r="CJ1726">
        <f t="shared" si="1361"/>
        <v>4.2842667728044521</v>
      </c>
      <c r="CM1726">
        <v>1719</v>
      </c>
      <c r="CN1726">
        <v>21.725745075975329</v>
      </c>
      <c r="CO1726">
        <v>12.499330935189462</v>
      </c>
      <c r="CQ1726">
        <f t="shared" si="1362"/>
        <v>1</v>
      </c>
      <c r="CR1726">
        <f t="shared" si="1363"/>
        <v>0</v>
      </c>
      <c r="CS1726">
        <f t="shared" si="1364"/>
        <v>9.2264141407858666</v>
      </c>
      <c r="CV1726">
        <v>1719</v>
      </c>
      <c r="CW1726">
        <v>20.607900808358238</v>
      </c>
      <c r="CX1726">
        <v>13.100025154483973</v>
      </c>
      <c r="CZ1726">
        <f t="shared" si="1365"/>
        <v>1</v>
      </c>
      <c r="DA1726">
        <f t="shared" si="1366"/>
        <v>0</v>
      </c>
      <c r="DB1726">
        <f t="shared" si="1367"/>
        <v>7.5078756538742653</v>
      </c>
      <c r="DE1726">
        <v>1719</v>
      </c>
      <c r="DF1726">
        <v>30.495172308738518</v>
      </c>
      <c r="DG1726">
        <v>18.97448099223508</v>
      </c>
      <c r="DI1726">
        <f t="shared" si="1368"/>
        <v>1</v>
      </c>
      <c r="DJ1726">
        <f t="shared" si="1369"/>
        <v>0</v>
      </c>
      <c r="DK1726">
        <f t="shared" si="1370"/>
        <v>11.520691316503438</v>
      </c>
      <c r="DN1726">
        <v>1719</v>
      </c>
      <c r="DO1726">
        <v>26.393144458066708</v>
      </c>
      <c r="DP1726">
        <v>20.749901758016481</v>
      </c>
      <c r="DR1726">
        <f t="shared" si="1371"/>
        <v>1</v>
      </c>
      <c r="DS1726">
        <f t="shared" si="1372"/>
        <v>0</v>
      </c>
      <c r="DT1726">
        <f t="shared" si="1373"/>
        <v>5.6432427000502265</v>
      </c>
      <c r="DW1726">
        <v>1719</v>
      </c>
      <c r="DX1726">
        <v>22.617581281927432</v>
      </c>
      <c r="DY1726">
        <v>14.287479007064887</v>
      </c>
      <c r="EA1726">
        <f t="shared" si="1374"/>
        <v>1</v>
      </c>
      <c r="EB1726">
        <f t="shared" si="1375"/>
        <v>0</v>
      </c>
      <c r="EC1726">
        <f t="shared" si="1376"/>
        <v>8.3301022748625453</v>
      </c>
      <c r="EF1726">
        <v>1719</v>
      </c>
      <c r="EG1726">
        <v>19.352981220593485</v>
      </c>
      <c r="EH1726">
        <v>15.706417739480178</v>
      </c>
      <c r="EJ1726">
        <f t="shared" si="1377"/>
        <v>1</v>
      </c>
      <c r="EK1726">
        <f t="shared" si="1378"/>
        <v>0</v>
      </c>
      <c r="EL1726">
        <f t="shared" si="1379"/>
        <v>3.6465634811133061</v>
      </c>
      <c r="EO1726">
        <v>1719</v>
      </c>
      <c r="EP1726">
        <v>21.749718530940314</v>
      </c>
      <c r="EQ1726">
        <v>30.679324585724544</v>
      </c>
      <c r="ES1726">
        <f t="shared" si="1380"/>
        <v>0</v>
      </c>
      <c r="ET1726">
        <f t="shared" si="1381"/>
        <v>1</v>
      </c>
      <c r="EU1726">
        <f t="shared" si="1382"/>
        <v>8.9296060547842302</v>
      </c>
    </row>
    <row r="1727" spans="1:151" x14ac:dyDescent="0.25">
      <c r="A1727">
        <v>1720</v>
      </c>
      <c r="B1727">
        <v>13.447888549724127</v>
      </c>
      <c r="C1727">
        <v>34.243382372515583</v>
      </c>
      <c r="E1727">
        <f t="shared" si="1383"/>
        <v>0</v>
      </c>
      <c r="F1727">
        <f t="shared" si="1334"/>
        <v>1</v>
      </c>
      <c r="G1727">
        <f t="shared" si="1384"/>
        <v>20.795493822791457</v>
      </c>
      <c r="J1727">
        <v>1720</v>
      </c>
      <c r="K1727">
        <v>22.284282376203116</v>
      </c>
      <c r="L1727">
        <v>28.081525349841087</v>
      </c>
      <c r="N1727">
        <f t="shared" si="1335"/>
        <v>0</v>
      </c>
      <c r="O1727">
        <f t="shared" si="1336"/>
        <v>1</v>
      </c>
      <c r="P1727">
        <f t="shared" si="1337"/>
        <v>5.7972429736379709</v>
      </c>
      <c r="S1727">
        <v>1720</v>
      </c>
      <c r="T1727">
        <v>14.851870140596818</v>
      </c>
      <c r="U1727">
        <v>57.227906973020325</v>
      </c>
      <c r="W1727">
        <f t="shared" si="1338"/>
        <v>0</v>
      </c>
      <c r="X1727">
        <f t="shared" si="1339"/>
        <v>1</v>
      </c>
      <c r="Y1727">
        <f t="shared" si="1340"/>
        <v>42.376036832423509</v>
      </c>
      <c r="AB1727">
        <v>1720</v>
      </c>
      <c r="AC1727">
        <v>19.828240562385258</v>
      </c>
      <c r="AD1727">
        <v>18.366666409850534</v>
      </c>
      <c r="AF1727">
        <f t="shared" si="1341"/>
        <v>1</v>
      </c>
      <c r="AG1727">
        <f t="shared" si="1342"/>
        <v>0</v>
      </c>
      <c r="AH1727">
        <f t="shared" si="1343"/>
        <v>1.4615741525347232</v>
      </c>
      <c r="AK1727">
        <v>1720</v>
      </c>
      <c r="AL1727">
        <v>16.357615207830111</v>
      </c>
      <c r="AM1727">
        <v>14.368523356653085</v>
      </c>
      <c r="AO1727">
        <f t="shared" si="1344"/>
        <v>1</v>
      </c>
      <c r="AP1727">
        <f t="shared" si="1345"/>
        <v>0</v>
      </c>
      <c r="AQ1727">
        <f t="shared" si="1346"/>
        <v>1.9890918511770259</v>
      </c>
      <c r="AT1727">
        <v>1720</v>
      </c>
      <c r="AU1727">
        <v>12.658385802190676</v>
      </c>
      <c r="AV1727">
        <v>21.686294161906154</v>
      </c>
      <c r="AX1727">
        <f t="shared" si="1347"/>
        <v>0</v>
      </c>
      <c r="AY1727">
        <f t="shared" si="1348"/>
        <v>1</v>
      </c>
      <c r="AZ1727">
        <f t="shared" si="1349"/>
        <v>9.0279083597154788</v>
      </c>
      <c r="BC1727">
        <v>1720</v>
      </c>
      <c r="BD1727" t="e">
        <v>#N/A</v>
      </c>
      <c r="BE1727" t="e">
        <v>#N/A</v>
      </c>
      <c r="BG1727" t="e">
        <f t="shared" si="1350"/>
        <v>#N/A</v>
      </c>
      <c r="BH1727" t="e">
        <f t="shared" si="1351"/>
        <v>#N/A</v>
      </c>
      <c r="BI1727" t="e">
        <f t="shared" si="1352"/>
        <v>#N/A</v>
      </c>
      <c r="BL1727">
        <v>1720</v>
      </c>
      <c r="BM1727">
        <v>34.02377245034117</v>
      </c>
      <c r="BN1727">
        <v>7.3694320761530561</v>
      </c>
      <c r="BP1727">
        <f t="shared" si="1353"/>
        <v>1</v>
      </c>
      <c r="BQ1727">
        <f t="shared" si="1354"/>
        <v>0</v>
      </c>
      <c r="BR1727">
        <f t="shared" si="1355"/>
        <v>26.654340374188113</v>
      </c>
      <c r="BU1727">
        <v>1720</v>
      </c>
      <c r="BV1727">
        <v>21.397095438041397</v>
      </c>
      <c r="BW1727">
        <v>15.611478272124218</v>
      </c>
      <c r="BY1727">
        <f t="shared" si="1356"/>
        <v>1</v>
      </c>
      <c r="BZ1727">
        <f t="shared" si="1357"/>
        <v>0</v>
      </c>
      <c r="CA1727">
        <f t="shared" si="1358"/>
        <v>5.7856171659171789</v>
      </c>
      <c r="CD1727">
        <v>1720</v>
      </c>
      <c r="CE1727">
        <v>26.83257407556518</v>
      </c>
      <c r="CF1727">
        <v>35.22126199599073</v>
      </c>
      <c r="CH1727">
        <f t="shared" si="1359"/>
        <v>0</v>
      </c>
      <c r="CI1727">
        <f t="shared" si="1360"/>
        <v>1</v>
      </c>
      <c r="CJ1727">
        <f t="shared" si="1361"/>
        <v>8.38868792042555</v>
      </c>
      <c r="CM1727">
        <v>1720</v>
      </c>
      <c r="CN1727">
        <v>23.260007103751288</v>
      </c>
      <c r="CO1727">
        <v>17.54032974584878</v>
      </c>
      <c r="CQ1727">
        <f t="shared" si="1362"/>
        <v>1</v>
      </c>
      <c r="CR1727">
        <f t="shared" si="1363"/>
        <v>0</v>
      </c>
      <c r="CS1727">
        <f t="shared" si="1364"/>
        <v>5.7196773579025084</v>
      </c>
      <c r="CV1727">
        <v>1720</v>
      </c>
      <c r="CW1727">
        <v>20.385742411353469</v>
      </c>
      <c r="CX1727">
        <v>22.743362850709214</v>
      </c>
      <c r="CZ1727">
        <f t="shared" si="1365"/>
        <v>0</v>
      </c>
      <c r="DA1727">
        <f t="shared" si="1366"/>
        <v>1</v>
      </c>
      <c r="DB1727">
        <f t="shared" si="1367"/>
        <v>2.3576204393557454</v>
      </c>
      <c r="DE1727">
        <v>1720</v>
      </c>
      <c r="DF1727">
        <v>17.562760064069526</v>
      </c>
      <c r="DG1727">
        <v>20.486001626671001</v>
      </c>
      <c r="DI1727">
        <f t="shared" si="1368"/>
        <v>0</v>
      </c>
      <c r="DJ1727">
        <f t="shared" si="1369"/>
        <v>1</v>
      </c>
      <c r="DK1727">
        <f t="shared" si="1370"/>
        <v>2.9232415626014756</v>
      </c>
      <c r="DN1727">
        <v>1720</v>
      </c>
      <c r="DO1727">
        <v>21.987139689001065</v>
      </c>
      <c r="DP1727">
        <v>20.883921217309641</v>
      </c>
      <c r="DR1727">
        <f t="shared" si="1371"/>
        <v>1</v>
      </c>
      <c r="DS1727">
        <f t="shared" si="1372"/>
        <v>0</v>
      </c>
      <c r="DT1727">
        <f t="shared" si="1373"/>
        <v>1.1032184716914237</v>
      </c>
      <c r="DW1727">
        <v>1720</v>
      </c>
      <c r="DX1727">
        <v>15.322683629305061</v>
      </c>
      <c r="DY1727">
        <v>16.925354644710701</v>
      </c>
      <c r="EA1727">
        <f t="shared" si="1374"/>
        <v>0</v>
      </c>
      <c r="EB1727">
        <f t="shared" si="1375"/>
        <v>1</v>
      </c>
      <c r="EC1727">
        <f t="shared" si="1376"/>
        <v>1.6026710154056403</v>
      </c>
      <c r="EF1727">
        <v>1720</v>
      </c>
      <c r="EG1727">
        <v>20.916023550820025</v>
      </c>
      <c r="EH1727">
        <v>17.949497555612439</v>
      </c>
      <c r="EJ1727">
        <f t="shared" si="1377"/>
        <v>1</v>
      </c>
      <c r="EK1727">
        <f t="shared" si="1378"/>
        <v>0</v>
      </c>
      <c r="EL1727">
        <f t="shared" si="1379"/>
        <v>2.9665259952075864</v>
      </c>
      <c r="EO1727">
        <v>1720</v>
      </c>
      <c r="EP1727">
        <v>29.477840913632388</v>
      </c>
      <c r="EQ1727">
        <v>20.095162196151307</v>
      </c>
      <c r="ES1727">
        <f t="shared" si="1380"/>
        <v>1</v>
      </c>
      <c r="ET1727">
        <f t="shared" si="1381"/>
        <v>0</v>
      </c>
      <c r="EU1727">
        <f t="shared" si="1382"/>
        <v>9.3826787174810811</v>
      </c>
    </row>
    <row r="1728" spans="1:151" x14ac:dyDescent="0.25">
      <c r="A1728">
        <v>1721</v>
      </c>
      <c r="B1728">
        <v>7.7131163423412978</v>
      </c>
      <c r="C1728">
        <v>24.97868612343898</v>
      </c>
      <c r="E1728">
        <f t="shared" si="1383"/>
        <v>0</v>
      </c>
      <c r="F1728">
        <f t="shared" si="1334"/>
        <v>1</v>
      </c>
      <c r="G1728">
        <f t="shared" si="1384"/>
        <v>17.265569781097682</v>
      </c>
      <c r="J1728">
        <v>1721</v>
      </c>
      <c r="K1728">
        <v>20.300086135117631</v>
      </c>
      <c r="L1728">
        <v>18.447809944657969</v>
      </c>
      <c r="N1728">
        <f t="shared" si="1335"/>
        <v>1</v>
      </c>
      <c r="O1728">
        <f t="shared" si="1336"/>
        <v>0</v>
      </c>
      <c r="P1728">
        <f t="shared" si="1337"/>
        <v>1.8522761904596621</v>
      </c>
      <c r="S1728">
        <v>1721</v>
      </c>
      <c r="T1728">
        <v>14.591400978467775</v>
      </c>
      <c r="U1728">
        <v>27.20877664749063</v>
      </c>
      <c r="W1728">
        <f t="shared" si="1338"/>
        <v>0</v>
      </c>
      <c r="X1728">
        <f t="shared" si="1339"/>
        <v>1</v>
      </c>
      <c r="Y1728">
        <f t="shared" si="1340"/>
        <v>12.617375669022856</v>
      </c>
      <c r="AB1728">
        <v>1721</v>
      </c>
      <c r="AC1728">
        <v>25.318055383809636</v>
      </c>
      <c r="AD1728">
        <v>18.388315258337183</v>
      </c>
      <c r="AF1728">
        <f t="shared" si="1341"/>
        <v>1</v>
      </c>
      <c r="AG1728">
        <f t="shared" si="1342"/>
        <v>0</v>
      </c>
      <c r="AH1728">
        <f t="shared" si="1343"/>
        <v>6.9297401254724527</v>
      </c>
      <c r="AK1728">
        <v>1721</v>
      </c>
      <c r="AL1728">
        <v>23.52848963711509</v>
      </c>
      <c r="AM1728">
        <v>40.601273713942028</v>
      </c>
      <c r="AO1728">
        <f t="shared" si="1344"/>
        <v>0</v>
      </c>
      <c r="AP1728">
        <f t="shared" si="1345"/>
        <v>1</v>
      </c>
      <c r="AQ1728">
        <f t="shared" si="1346"/>
        <v>17.072784076826938</v>
      </c>
      <c r="AT1728">
        <v>1721</v>
      </c>
      <c r="AU1728">
        <v>16.305071335227012</v>
      </c>
      <c r="AV1728">
        <v>24.985594580880665</v>
      </c>
      <c r="AX1728">
        <f t="shared" si="1347"/>
        <v>0</v>
      </c>
      <c r="AY1728">
        <f t="shared" si="1348"/>
        <v>1</v>
      </c>
      <c r="AZ1728">
        <f t="shared" si="1349"/>
        <v>8.680523245653653</v>
      </c>
      <c r="BC1728">
        <v>1721</v>
      </c>
      <c r="BD1728" t="e">
        <v>#N/A</v>
      </c>
      <c r="BE1728" t="e">
        <v>#N/A</v>
      </c>
      <c r="BG1728" t="e">
        <f t="shared" si="1350"/>
        <v>#N/A</v>
      </c>
      <c r="BH1728" t="e">
        <f t="shared" si="1351"/>
        <v>#N/A</v>
      </c>
      <c r="BI1728" t="e">
        <f t="shared" si="1352"/>
        <v>#N/A</v>
      </c>
      <c r="BL1728">
        <v>1721</v>
      </c>
      <c r="BM1728">
        <v>33.290878398356639</v>
      </c>
      <c r="BN1728">
        <v>5.6725069423433201</v>
      </c>
      <c r="BP1728">
        <f t="shared" si="1353"/>
        <v>1</v>
      </c>
      <c r="BQ1728">
        <f t="shared" si="1354"/>
        <v>0</v>
      </c>
      <c r="BR1728">
        <f t="shared" si="1355"/>
        <v>27.618371456013321</v>
      </c>
      <c r="BU1728">
        <v>1721</v>
      </c>
      <c r="BV1728">
        <v>21.686787145366395</v>
      </c>
      <c r="BW1728">
        <v>25.534186074377502</v>
      </c>
      <c r="BY1728">
        <f t="shared" si="1356"/>
        <v>0</v>
      </c>
      <c r="BZ1728">
        <f t="shared" si="1357"/>
        <v>1</v>
      </c>
      <c r="CA1728">
        <f t="shared" si="1358"/>
        <v>3.8473989290111064</v>
      </c>
      <c r="CD1728">
        <v>1721</v>
      </c>
      <c r="CE1728">
        <v>10.891990325829559</v>
      </c>
      <c r="CF1728">
        <v>20.385726987825407</v>
      </c>
      <c r="CH1728">
        <f t="shared" si="1359"/>
        <v>0</v>
      </c>
      <c r="CI1728">
        <f t="shared" si="1360"/>
        <v>1</v>
      </c>
      <c r="CJ1728">
        <f t="shared" si="1361"/>
        <v>9.4937366619958485</v>
      </c>
      <c r="CM1728">
        <v>1721</v>
      </c>
      <c r="CN1728">
        <v>21.260059364781327</v>
      </c>
      <c r="CO1728">
        <v>5.4447858459304754</v>
      </c>
      <c r="CQ1728">
        <f t="shared" si="1362"/>
        <v>1</v>
      </c>
      <c r="CR1728">
        <f t="shared" si="1363"/>
        <v>0</v>
      </c>
      <c r="CS1728">
        <f t="shared" si="1364"/>
        <v>15.815273518850852</v>
      </c>
      <c r="CV1728">
        <v>1721</v>
      </c>
      <c r="CW1728">
        <v>23.625553267521347</v>
      </c>
      <c r="CX1728">
        <v>18.859161209664666</v>
      </c>
      <c r="CZ1728">
        <f t="shared" si="1365"/>
        <v>1</v>
      </c>
      <c r="DA1728">
        <f t="shared" si="1366"/>
        <v>0</v>
      </c>
      <c r="DB1728">
        <f t="shared" si="1367"/>
        <v>4.766392057856681</v>
      </c>
      <c r="DE1728">
        <v>1721</v>
      </c>
      <c r="DF1728">
        <v>22.754577722257523</v>
      </c>
      <c r="DG1728">
        <v>17.947239670495893</v>
      </c>
      <c r="DI1728">
        <f t="shared" si="1368"/>
        <v>1</v>
      </c>
      <c r="DJ1728">
        <f t="shared" si="1369"/>
        <v>0</v>
      </c>
      <c r="DK1728">
        <f t="shared" si="1370"/>
        <v>4.8073380517616293</v>
      </c>
      <c r="DN1728">
        <v>1721</v>
      </c>
      <c r="DO1728">
        <v>21.028673933118686</v>
      </c>
      <c r="DP1728">
        <v>19.978522019758898</v>
      </c>
      <c r="DR1728">
        <f t="shared" si="1371"/>
        <v>1</v>
      </c>
      <c r="DS1728">
        <f t="shared" si="1372"/>
        <v>0</v>
      </c>
      <c r="DT1728">
        <f t="shared" si="1373"/>
        <v>1.0501519133597874</v>
      </c>
      <c r="DW1728">
        <v>1721</v>
      </c>
      <c r="DX1728">
        <v>26.902289595716731</v>
      </c>
      <c r="DY1728">
        <v>20.545840709342407</v>
      </c>
      <c r="EA1728">
        <f t="shared" si="1374"/>
        <v>1</v>
      </c>
      <c r="EB1728">
        <f t="shared" si="1375"/>
        <v>0</v>
      </c>
      <c r="EC1728">
        <f t="shared" si="1376"/>
        <v>6.3564488863743236</v>
      </c>
      <c r="EF1728">
        <v>1721</v>
      </c>
      <c r="EG1728">
        <v>21.25338894421353</v>
      </c>
      <c r="EH1728">
        <v>13.016286909275607</v>
      </c>
      <c r="EJ1728">
        <f t="shared" si="1377"/>
        <v>1</v>
      </c>
      <c r="EK1728">
        <f t="shared" si="1378"/>
        <v>0</v>
      </c>
      <c r="EL1728">
        <f t="shared" si="1379"/>
        <v>8.2371020349379229</v>
      </c>
      <c r="EO1728">
        <v>1721</v>
      </c>
      <c r="EP1728">
        <v>21.599487863207546</v>
      </c>
      <c r="EQ1728">
        <v>28.028820839972209</v>
      </c>
      <c r="ES1728">
        <f t="shared" si="1380"/>
        <v>0</v>
      </c>
      <c r="ET1728">
        <f t="shared" si="1381"/>
        <v>1</v>
      </c>
      <c r="EU1728">
        <f t="shared" si="1382"/>
        <v>6.4293329767646625</v>
      </c>
    </row>
    <row r="1729" spans="1:151" x14ac:dyDescent="0.25">
      <c r="A1729">
        <v>1722</v>
      </c>
      <c r="B1729">
        <v>12.764956419018954</v>
      </c>
      <c r="C1729">
        <v>0.61668638053279423</v>
      </c>
      <c r="E1729">
        <f t="shared" si="1383"/>
        <v>1</v>
      </c>
      <c r="F1729">
        <f t="shared" si="1334"/>
        <v>0</v>
      </c>
      <c r="G1729">
        <f t="shared" si="1384"/>
        <v>12.14827003848616</v>
      </c>
      <c r="J1729">
        <v>1722</v>
      </c>
      <c r="K1729">
        <v>30.06156802575147</v>
      </c>
      <c r="L1729">
        <v>23.550532945461413</v>
      </c>
      <c r="N1729">
        <f t="shared" si="1335"/>
        <v>1</v>
      </c>
      <c r="O1729">
        <f t="shared" si="1336"/>
        <v>0</v>
      </c>
      <c r="P1729">
        <f t="shared" si="1337"/>
        <v>6.511035080290057</v>
      </c>
      <c r="S1729">
        <v>1722</v>
      </c>
      <c r="T1729">
        <v>18.784077665240979</v>
      </c>
      <c r="U1729">
        <v>2.6111508006764055</v>
      </c>
      <c r="W1729">
        <f t="shared" si="1338"/>
        <v>1</v>
      </c>
      <c r="X1729">
        <f t="shared" si="1339"/>
        <v>0</v>
      </c>
      <c r="Y1729">
        <f t="shared" si="1340"/>
        <v>16.172926864564573</v>
      </c>
      <c r="AB1729">
        <v>1722</v>
      </c>
      <c r="AC1729">
        <v>27.086845366020302</v>
      </c>
      <c r="AD1729">
        <v>17.854569237291301</v>
      </c>
      <c r="AF1729">
        <f t="shared" si="1341"/>
        <v>1</v>
      </c>
      <c r="AG1729">
        <f t="shared" si="1342"/>
        <v>0</v>
      </c>
      <c r="AH1729">
        <f t="shared" si="1343"/>
        <v>9.2322761287290014</v>
      </c>
      <c r="AK1729">
        <v>1722</v>
      </c>
      <c r="AL1729">
        <v>24.498248464827682</v>
      </c>
      <c r="AM1729">
        <v>29.836846561435177</v>
      </c>
      <c r="AO1729">
        <f t="shared" si="1344"/>
        <v>0</v>
      </c>
      <c r="AP1729">
        <f t="shared" si="1345"/>
        <v>1</v>
      </c>
      <c r="AQ1729">
        <f t="shared" si="1346"/>
        <v>5.3385980966074946</v>
      </c>
      <c r="AT1729">
        <v>1722</v>
      </c>
      <c r="AU1729">
        <v>22.073792846641247</v>
      </c>
      <c r="AV1729">
        <v>23.497237675033009</v>
      </c>
      <c r="AX1729">
        <f t="shared" si="1347"/>
        <v>0</v>
      </c>
      <c r="AY1729">
        <f t="shared" si="1348"/>
        <v>1</v>
      </c>
      <c r="AZ1729">
        <f t="shared" si="1349"/>
        <v>1.4234448283917622</v>
      </c>
      <c r="BC1729">
        <v>1722</v>
      </c>
      <c r="BD1729" t="e">
        <v>#N/A</v>
      </c>
      <c r="BE1729" t="e">
        <v>#N/A</v>
      </c>
      <c r="BG1729" t="e">
        <f t="shared" si="1350"/>
        <v>#N/A</v>
      </c>
      <c r="BH1729" t="e">
        <f t="shared" si="1351"/>
        <v>#N/A</v>
      </c>
      <c r="BI1729" t="e">
        <f t="shared" si="1352"/>
        <v>#N/A</v>
      </c>
      <c r="BL1729">
        <v>1722</v>
      </c>
      <c r="BM1729">
        <v>26.497974201540021</v>
      </c>
      <c r="BN1729">
        <v>12.279548865335197</v>
      </c>
      <c r="BP1729">
        <f t="shared" si="1353"/>
        <v>1</v>
      </c>
      <c r="BQ1729">
        <f t="shared" si="1354"/>
        <v>0</v>
      </c>
      <c r="BR1729">
        <f t="shared" si="1355"/>
        <v>14.218425336204824</v>
      </c>
      <c r="BU1729">
        <v>1722</v>
      </c>
      <c r="BV1729">
        <v>28.603418766404744</v>
      </c>
      <c r="BW1729">
        <v>31.363798012160753</v>
      </c>
      <c r="BY1729">
        <f t="shared" si="1356"/>
        <v>0</v>
      </c>
      <c r="BZ1729">
        <f t="shared" si="1357"/>
        <v>1</v>
      </c>
      <c r="CA1729">
        <f t="shared" si="1358"/>
        <v>2.7603792457560097</v>
      </c>
      <c r="CD1729">
        <v>1722</v>
      </c>
      <c r="CE1729">
        <v>21.670353712458326</v>
      </c>
      <c r="CF1729">
        <v>19.687337141062322</v>
      </c>
      <c r="CH1729">
        <f t="shared" si="1359"/>
        <v>1</v>
      </c>
      <c r="CI1729">
        <f t="shared" si="1360"/>
        <v>0</v>
      </c>
      <c r="CJ1729">
        <f t="shared" si="1361"/>
        <v>1.9830165713960035</v>
      </c>
      <c r="CM1729">
        <v>1722</v>
      </c>
      <c r="CN1729">
        <v>25.619225232157511</v>
      </c>
      <c r="CO1729">
        <v>36.546100582993304</v>
      </c>
      <c r="CQ1729">
        <f t="shared" si="1362"/>
        <v>0</v>
      </c>
      <c r="CR1729">
        <f t="shared" si="1363"/>
        <v>1</v>
      </c>
      <c r="CS1729">
        <f t="shared" si="1364"/>
        <v>10.926875350835793</v>
      </c>
      <c r="CV1729">
        <v>1722</v>
      </c>
      <c r="CW1729">
        <v>22.35341276042179</v>
      </c>
      <c r="CX1729">
        <v>18.419121019687502</v>
      </c>
      <c r="CZ1729">
        <f t="shared" si="1365"/>
        <v>1</v>
      </c>
      <c r="DA1729">
        <f t="shared" si="1366"/>
        <v>0</v>
      </c>
      <c r="DB1729">
        <f t="shared" si="1367"/>
        <v>3.9342917407342881</v>
      </c>
      <c r="DE1729">
        <v>1722</v>
      </c>
      <c r="DF1729">
        <v>8.3985512152611346</v>
      </c>
      <c r="DG1729">
        <v>24.456696012913184</v>
      </c>
      <c r="DI1729">
        <f t="shared" si="1368"/>
        <v>0</v>
      </c>
      <c r="DJ1729">
        <f t="shared" si="1369"/>
        <v>1</v>
      </c>
      <c r="DK1729">
        <f t="shared" si="1370"/>
        <v>16.058144797652048</v>
      </c>
      <c r="DN1729">
        <v>1722</v>
      </c>
      <c r="DO1729">
        <v>24.126570571015602</v>
      </c>
      <c r="DP1729">
        <v>8.6451079990635726</v>
      </c>
      <c r="DR1729">
        <f t="shared" si="1371"/>
        <v>1</v>
      </c>
      <c r="DS1729">
        <f t="shared" si="1372"/>
        <v>0</v>
      </c>
      <c r="DT1729">
        <f t="shared" si="1373"/>
        <v>15.481462571952029</v>
      </c>
      <c r="DW1729">
        <v>1722</v>
      </c>
      <c r="DX1729">
        <v>20.403492762869046</v>
      </c>
      <c r="DY1729">
        <v>21.636858160768732</v>
      </c>
      <c r="EA1729">
        <f t="shared" si="1374"/>
        <v>0</v>
      </c>
      <c r="EB1729">
        <f t="shared" si="1375"/>
        <v>1</v>
      </c>
      <c r="EC1729">
        <f t="shared" si="1376"/>
        <v>1.2333653978996857</v>
      </c>
      <c r="EF1729">
        <v>1722</v>
      </c>
      <c r="EG1729">
        <v>19.921327124603032</v>
      </c>
      <c r="EH1729">
        <v>14.873242190108295</v>
      </c>
      <c r="EJ1729">
        <f t="shared" si="1377"/>
        <v>1</v>
      </c>
      <c r="EK1729">
        <f t="shared" si="1378"/>
        <v>0</v>
      </c>
      <c r="EL1729">
        <f t="shared" si="1379"/>
        <v>5.0480849344947369</v>
      </c>
      <c r="EO1729">
        <v>1722</v>
      </c>
      <c r="EP1729">
        <v>16.387564611875394</v>
      </c>
      <c r="EQ1729">
        <v>35.12936020521078</v>
      </c>
      <c r="ES1729">
        <f t="shared" si="1380"/>
        <v>0</v>
      </c>
      <c r="ET1729">
        <f t="shared" si="1381"/>
        <v>1</v>
      </c>
      <c r="EU1729">
        <f t="shared" si="1382"/>
        <v>18.741795593335386</v>
      </c>
    </row>
    <row r="1730" spans="1:151" x14ac:dyDescent="0.25">
      <c r="A1730">
        <v>1723</v>
      </c>
      <c r="B1730">
        <v>9.5486354578714323</v>
      </c>
      <c r="C1730">
        <v>30.816993928372565</v>
      </c>
      <c r="E1730">
        <f t="shared" si="1383"/>
        <v>0</v>
      </c>
      <c r="F1730">
        <f t="shared" si="1334"/>
        <v>1</v>
      </c>
      <c r="G1730">
        <f t="shared" si="1384"/>
        <v>21.268358470501134</v>
      </c>
      <c r="J1730">
        <v>1723</v>
      </c>
      <c r="K1730">
        <v>30.000105708887183</v>
      </c>
      <c r="L1730">
        <v>4.4393366578513707</v>
      </c>
      <c r="N1730">
        <f t="shared" si="1335"/>
        <v>1</v>
      </c>
      <c r="O1730">
        <f t="shared" si="1336"/>
        <v>0</v>
      </c>
      <c r="P1730">
        <f t="shared" si="1337"/>
        <v>25.560769051035813</v>
      </c>
      <c r="S1730">
        <v>1723</v>
      </c>
      <c r="T1730">
        <v>20.763650334560882</v>
      </c>
      <c r="U1730">
        <v>11.124268284146254</v>
      </c>
      <c r="W1730">
        <f t="shared" si="1338"/>
        <v>1</v>
      </c>
      <c r="X1730">
        <f t="shared" si="1339"/>
        <v>0</v>
      </c>
      <c r="Y1730">
        <f t="shared" si="1340"/>
        <v>9.6393820504146284</v>
      </c>
      <c r="AB1730">
        <v>1723</v>
      </c>
      <c r="AC1730">
        <v>14.391264567240688</v>
      </c>
      <c r="AD1730">
        <v>17.812403146767696</v>
      </c>
      <c r="AF1730">
        <f t="shared" si="1341"/>
        <v>0</v>
      </c>
      <c r="AG1730">
        <f t="shared" si="1342"/>
        <v>1</v>
      </c>
      <c r="AH1730">
        <f t="shared" si="1343"/>
        <v>3.4211385795270086</v>
      </c>
      <c r="AK1730">
        <v>1723</v>
      </c>
      <c r="AL1730">
        <v>15.42456248519029</v>
      </c>
      <c r="AM1730">
        <v>13.723226526425313</v>
      </c>
      <c r="AO1730">
        <f t="shared" si="1344"/>
        <v>1</v>
      </c>
      <c r="AP1730">
        <f t="shared" si="1345"/>
        <v>0</v>
      </c>
      <c r="AQ1730">
        <f t="shared" si="1346"/>
        <v>1.701335958764977</v>
      </c>
      <c r="AT1730">
        <v>1723</v>
      </c>
      <c r="AU1730">
        <v>15.97441016793829</v>
      </c>
      <c r="AV1730">
        <v>14.462434869576498</v>
      </c>
      <c r="AX1730">
        <f t="shared" si="1347"/>
        <v>1</v>
      </c>
      <c r="AY1730">
        <f t="shared" si="1348"/>
        <v>0</v>
      </c>
      <c r="AZ1730">
        <f t="shared" si="1349"/>
        <v>1.5119752983617918</v>
      </c>
      <c r="BC1730">
        <v>1723</v>
      </c>
      <c r="BD1730" t="e">
        <v>#N/A</v>
      </c>
      <c r="BE1730" t="e">
        <v>#N/A</v>
      </c>
      <c r="BG1730" t="e">
        <f t="shared" si="1350"/>
        <v>#N/A</v>
      </c>
      <c r="BH1730" t="e">
        <f t="shared" si="1351"/>
        <v>#N/A</v>
      </c>
      <c r="BI1730" t="e">
        <f t="shared" si="1352"/>
        <v>#N/A</v>
      </c>
      <c r="BL1730">
        <v>1723</v>
      </c>
      <c r="BM1730">
        <v>38.210102895450277</v>
      </c>
      <c r="BN1730">
        <v>6.9252763308988179</v>
      </c>
      <c r="BP1730">
        <f t="shared" si="1353"/>
        <v>1</v>
      </c>
      <c r="BQ1730">
        <f t="shared" si="1354"/>
        <v>0</v>
      </c>
      <c r="BR1730">
        <f t="shared" si="1355"/>
        <v>31.284826564551459</v>
      </c>
      <c r="BU1730">
        <v>1723</v>
      </c>
      <c r="BV1730">
        <v>26.826437760267275</v>
      </c>
      <c r="BW1730">
        <v>25.360667615318448</v>
      </c>
      <c r="BY1730">
        <f t="shared" si="1356"/>
        <v>1</v>
      </c>
      <c r="BZ1730">
        <f t="shared" si="1357"/>
        <v>0</v>
      </c>
      <c r="CA1730">
        <f t="shared" si="1358"/>
        <v>1.4657701449488272</v>
      </c>
      <c r="CD1730">
        <v>1723</v>
      </c>
      <c r="CE1730">
        <v>18.713257915436202</v>
      </c>
      <c r="CF1730">
        <v>23.721458367631364</v>
      </c>
      <c r="CH1730">
        <f t="shared" si="1359"/>
        <v>0</v>
      </c>
      <c r="CI1730">
        <f t="shared" si="1360"/>
        <v>1</v>
      </c>
      <c r="CJ1730">
        <f t="shared" si="1361"/>
        <v>5.0082004521951617</v>
      </c>
      <c r="CM1730">
        <v>1723</v>
      </c>
      <c r="CN1730">
        <v>20.569899873925184</v>
      </c>
      <c r="CO1730">
        <v>35.342766267629798</v>
      </c>
      <c r="CQ1730">
        <f t="shared" si="1362"/>
        <v>0</v>
      </c>
      <c r="CR1730">
        <f t="shared" si="1363"/>
        <v>1</v>
      </c>
      <c r="CS1730">
        <f t="shared" si="1364"/>
        <v>14.772866393704614</v>
      </c>
      <c r="CV1730">
        <v>1723</v>
      </c>
      <c r="CW1730">
        <v>26.277502933210428</v>
      </c>
      <c r="CX1730">
        <v>19.268584078864798</v>
      </c>
      <c r="CZ1730">
        <f t="shared" si="1365"/>
        <v>1</v>
      </c>
      <c r="DA1730">
        <f t="shared" si="1366"/>
        <v>0</v>
      </c>
      <c r="DB1730">
        <f t="shared" si="1367"/>
        <v>7.0089188543456302</v>
      </c>
      <c r="DE1730">
        <v>1723</v>
      </c>
      <c r="DF1730">
        <v>25.639003432779724</v>
      </c>
      <c r="DG1730">
        <v>30.103712220364105</v>
      </c>
      <c r="DI1730">
        <f t="shared" si="1368"/>
        <v>0</v>
      </c>
      <c r="DJ1730">
        <f t="shared" si="1369"/>
        <v>1</v>
      </c>
      <c r="DK1730">
        <f t="shared" si="1370"/>
        <v>4.4647087875843816</v>
      </c>
      <c r="DN1730">
        <v>1723</v>
      </c>
      <c r="DO1730">
        <v>25.037560525373511</v>
      </c>
      <c r="DP1730">
        <v>28.978930222607723</v>
      </c>
      <c r="DR1730">
        <f t="shared" si="1371"/>
        <v>0</v>
      </c>
      <c r="DS1730">
        <f t="shared" si="1372"/>
        <v>1</v>
      </c>
      <c r="DT1730">
        <f t="shared" si="1373"/>
        <v>3.9413696972342116</v>
      </c>
      <c r="DW1730">
        <v>1723</v>
      </c>
      <c r="DX1730">
        <v>25.216852718082063</v>
      </c>
      <c r="DY1730">
        <v>23.198733629816342</v>
      </c>
      <c r="EA1730">
        <f t="shared" si="1374"/>
        <v>1</v>
      </c>
      <c r="EB1730">
        <f t="shared" si="1375"/>
        <v>0</v>
      </c>
      <c r="EC1730">
        <f t="shared" si="1376"/>
        <v>2.0181190882657205</v>
      </c>
      <c r="EF1730">
        <v>1723</v>
      </c>
      <c r="EG1730">
        <v>21.366121047825878</v>
      </c>
      <c r="EH1730">
        <v>14.415915018160057</v>
      </c>
      <c r="EJ1730">
        <f t="shared" si="1377"/>
        <v>1</v>
      </c>
      <c r="EK1730">
        <f t="shared" si="1378"/>
        <v>0</v>
      </c>
      <c r="EL1730">
        <f t="shared" si="1379"/>
        <v>6.9502060296658215</v>
      </c>
      <c r="EO1730">
        <v>1723</v>
      </c>
      <c r="EP1730">
        <v>22.363022859529966</v>
      </c>
      <c r="EQ1730">
        <v>21.105866473091417</v>
      </c>
      <c r="ES1730">
        <f t="shared" si="1380"/>
        <v>1</v>
      </c>
      <c r="ET1730">
        <f t="shared" si="1381"/>
        <v>0</v>
      </c>
      <c r="EU1730">
        <f t="shared" si="1382"/>
        <v>1.2571563864385489</v>
      </c>
    </row>
    <row r="1731" spans="1:151" x14ac:dyDescent="0.25">
      <c r="A1731">
        <v>1724</v>
      </c>
      <c r="B1731">
        <v>8.4241590859832236</v>
      </c>
      <c r="C1731">
        <v>16.771813928109857</v>
      </c>
      <c r="E1731">
        <f t="shared" si="1383"/>
        <v>0</v>
      </c>
      <c r="F1731">
        <f t="shared" si="1334"/>
        <v>1</v>
      </c>
      <c r="G1731">
        <f t="shared" si="1384"/>
        <v>8.3476548421266337</v>
      </c>
      <c r="J1731">
        <v>1724</v>
      </c>
      <c r="K1731">
        <v>22.305480728434958</v>
      </c>
      <c r="L1731">
        <v>18.884741358072333</v>
      </c>
      <c r="N1731">
        <f t="shared" si="1335"/>
        <v>1</v>
      </c>
      <c r="O1731">
        <f t="shared" si="1336"/>
        <v>0</v>
      </c>
      <c r="P1731">
        <f t="shared" si="1337"/>
        <v>3.4207393703626252</v>
      </c>
      <c r="S1731">
        <v>1724</v>
      </c>
      <c r="T1731">
        <v>20.868878389866886</v>
      </c>
      <c r="U1731">
        <v>40.097509059934723</v>
      </c>
      <c r="W1731">
        <f t="shared" si="1338"/>
        <v>0</v>
      </c>
      <c r="X1731">
        <f t="shared" si="1339"/>
        <v>1</v>
      </c>
      <c r="Y1731">
        <f t="shared" si="1340"/>
        <v>19.228630670067837</v>
      </c>
      <c r="AB1731">
        <v>1724</v>
      </c>
      <c r="AC1731">
        <v>17.154099528339131</v>
      </c>
      <c r="AD1731">
        <v>17.751438977582691</v>
      </c>
      <c r="AF1731">
        <f t="shared" si="1341"/>
        <v>0</v>
      </c>
      <c r="AG1731">
        <f t="shared" si="1342"/>
        <v>1</v>
      </c>
      <c r="AH1731">
        <f t="shared" si="1343"/>
        <v>0.59733944924355953</v>
      </c>
      <c r="AK1731">
        <v>1724</v>
      </c>
      <c r="AL1731">
        <v>18.861222720503591</v>
      </c>
      <c r="AM1731">
        <v>27.275063929834353</v>
      </c>
      <c r="AO1731">
        <f t="shared" si="1344"/>
        <v>0</v>
      </c>
      <c r="AP1731">
        <f t="shared" si="1345"/>
        <v>1</v>
      </c>
      <c r="AQ1731">
        <f t="shared" si="1346"/>
        <v>8.4138412093307622</v>
      </c>
      <c r="AT1731">
        <v>1724</v>
      </c>
      <c r="AU1731">
        <v>16.457794889202095</v>
      </c>
      <c r="AV1731">
        <v>20.245929688211223</v>
      </c>
      <c r="AX1731">
        <f t="shared" si="1347"/>
        <v>0</v>
      </c>
      <c r="AY1731">
        <f t="shared" si="1348"/>
        <v>1</v>
      </c>
      <c r="AZ1731">
        <f t="shared" si="1349"/>
        <v>3.7881347990091285</v>
      </c>
      <c r="BC1731">
        <v>1724</v>
      </c>
      <c r="BD1731" t="e">
        <v>#N/A</v>
      </c>
      <c r="BE1731" t="e">
        <v>#N/A</v>
      </c>
      <c r="BG1731" t="e">
        <f t="shared" si="1350"/>
        <v>#N/A</v>
      </c>
      <c r="BH1731" t="e">
        <f t="shared" si="1351"/>
        <v>#N/A</v>
      </c>
      <c r="BI1731" t="e">
        <f t="shared" si="1352"/>
        <v>#N/A</v>
      </c>
      <c r="BL1731">
        <v>1724</v>
      </c>
      <c r="BM1731">
        <v>13.829286200698508</v>
      </c>
      <c r="BN1731">
        <v>14.328051978413331</v>
      </c>
      <c r="BP1731">
        <f t="shared" si="1353"/>
        <v>0</v>
      </c>
      <c r="BQ1731">
        <f t="shared" si="1354"/>
        <v>1</v>
      </c>
      <c r="BR1731">
        <f t="shared" si="1355"/>
        <v>0.49876577771482289</v>
      </c>
      <c r="BU1731">
        <v>1724</v>
      </c>
      <c r="BV1731">
        <v>19.266648622687441</v>
      </c>
      <c r="BW1731">
        <v>28.05734755800842</v>
      </c>
      <c r="BY1731">
        <f t="shared" si="1356"/>
        <v>0</v>
      </c>
      <c r="BZ1731">
        <f t="shared" si="1357"/>
        <v>1</v>
      </c>
      <c r="CA1731">
        <f t="shared" si="1358"/>
        <v>8.7906989353209788</v>
      </c>
      <c r="CD1731">
        <v>1724</v>
      </c>
      <c r="CE1731">
        <v>21.77860895676011</v>
      </c>
      <c r="CF1731">
        <v>33.270058527593044</v>
      </c>
      <c r="CH1731">
        <f t="shared" si="1359"/>
        <v>0</v>
      </c>
      <c r="CI1731">
        <f t="shared" si="1360"/>
        <v>1</v>
      </c>
      <c r="CJ1731">
        <f t="shared" si="1361"/>
        <v>11.491449570832934</v>
      </c>
      <c r="CM1731">
        <v>1724</v>
      </c>
      <c r="CN1731">
        <v>14.349716074531395</v>
      </c>
      <c r="CO1731">
        <v>29.141727146245543</v>
      </c>
      <c r="CQ1731">
        <f t="shared" si="1362"/>
        <v>0</v>
      </c>
      <c r="CR1731">
        <f t="shared" si="1363"/>
        <v>1</v>
      </c>
      <c r="CS1731">
        <f t="shared" si="1364"/>
        <v>14.792011071714148</v>
      </c>
      <c r="CV1731">
        <v>1724</v>
      </c>
      <c r="CW1731">
        <v>19.881753494075344</v>
      </c>
      <c r="CX1731">
        <v>21.011734093295459</v>
      </c>
      <c r="CZ1731">
        <f t="shared" si="1365"/>
        <v>0</v>
      </c>
      <c r="DA1731">
        <f t="shared" si="1366"/>
        <v>1</v>
      </c>
      <c r="DB1731">
        <f t="shared" si="1367"/>
        <v>1.1299805992201151</v>
      </c>
      <c r="DE1731">
        <v>1724</v>
      </c>
      <c r="DF1731">
        <v>21.583511416438434</v>
      </c>
      <c r="DG1731">
        <v>27.305098612170443</v>
      </c>
      <c r="DI1731">
        <f t="shared" si="1368"/>
        <v>0</v>
      </c>
      <c r="DJ1731">
        <f t="shared" si="1369"/>
        <v>1</v>
      </c>
      <c r="DK1731">
        <f t="shared" si="1370"/>
        <v>5.7215871957320097</v>
      </c>
      <c r="DN1731">
        <v>1724</v>
      </c>
      <c r="DO1731">
        <v>23.635356729374845</v>
      </c>
      <c r="DP1731">
        <v>10.233175498049274</v>
      </c>
      <c r="DR1731">
        <f t="shared" si="1371"/>
        <v>1</v>
      </c>
      <c r="DS1731">
        <f t="shared" si="1372"/>
        <v>0</v>
      </c>
      <c r="DT1731">
        <f t="shared" si="1373"/>
        <v>13.402181231325571</v>
      </c>
      <c r="DW1731">
        <v>1724</v>
      </c>
      <c r="DX1731">
        <v>14.236818177906436</v>
      </c>
      <c r="DY1731">
        <v>11.879732933400167</v>
      </c>
      <c r="EA1731">
        <f t="shared" si="1374"/>
        <v>1</v>
      </c>
      <c r="EB1731">
        <f t="shared" si="1375"/>
        <v>0</v>
      </c>
      <c r="EC1731">
        <f t="shared" si="1376"/>
        <v>2.3570852445062691</v>
      </c>
      <c r="EF1731">
        <v>1724</v>
      </c>
      <c r="EG1731">
        <v>19.76855799689589</v>
      </c>
      <c r="EH1731">
        <v>15.072427541774216</v>
      </c>
      <c r="EJ1731">
        <f t="shared" si="1377"/>
        <v>1</v>
      </c>
      <c r="EK1731">
        <f t="shared" si="1378"/>
        <v>0</v>
      </c>
      <c r="EL1731">
        <f t="shared" si="1379"/>
        <v>4.6961304551216738</v>
      </c>
      <c r="EO1731">
        <v>1724</v>
      </c>
      <c r="EP1731">
        <v>22.128433304668121</v>
      </c>
      <c r="EQ1731">
        <v>12.47798089130066</v>
      </c>
      <c r="ES1731">
        <f t="shared" si="1380"/>
        <v>1</v>
      </c>
      <c r="ET1731">
        <f t="shared" si="1381"/>
        <v>0</v>
      </c>
      <c r="EU1731">
        <f t="shared" si="1382"/>
        <v>9.6504524133674607</v>
      </c>
    </row>
    <row r="1732" spans="1:151" x14ac:dyDescent="0.25">
      <c r="A1732">
        <v>1725</v>
      </c>
      <c r="B1732">
        <v>10.358055866275121</v>
      </c>
      <c r="C1732">
        <v>31.318470397355178</v>
      </c>
      <c r="E1732">
        <f t="shared" si="1383"/>
        <v>0</v>
      </c>
      <c r="F1732">
        <f t="shared" si="1334"/>
        <v>1</v>
      </c>
      <c r="G1732">
        <f t="shared" si="1384"/>
        <v>20.960414531080055</v>
      </c>
      <c r="J1732">
        <v>1725</v>
      </c>
      <c r="K1732">
        <v>14.798216983343757</v>
      </c>
      <c r="L1732">
        <v>29.386260996218606</v>
      </c>
      <c r="N1732">
        <f t="shared" si="1335"/>
        <v>0</v>
      </c>
      <c r="O1732">
        <f t="shared" si="1336"/>
        <v>1</v>
      </c>
      <c r="P1732">
        <f t="shared" si="1337"/>
        <v>14.58804401287485</v>
      </c>
      <c r="S1732">
        <v>1725</v>
      </c>
      <c r="T1732">
        <v>19.843572520467514</v>
      </c>
      <c r="U1732">
        <v>40.267050101624761</v>
      </c>
      <c r="W1732">
        <f t="shared" si="1338"/>
        <v>0</v>
      </c>
      <c r="X1732">
        <f t="shared" si="1339"/>
        <v>1</v>
      </c>
      <c r="Y1732">
        <f t="shared" si="1340"/>
        <v>20.423477581157247</v>
      </c>
      <c r="AB1732">
        <v>1725</v>
      </c>
      <c r="AC1732">
        <v>13.52269243953973</v>
      </c>
      <c r="AD1732">
        <v>15.583915725052293</v>
      </c>
      <c r="AF1732">
        <f t="shared" si="1341"/>
        <v>0</v>
      </c>
      <c r="AG1732">
        <f t="shared" si="1342"/>
        <v>1</v>
      </c>
      <c r="AH1732">
        <f t="shared" si="1343"/>
        <v>2.061223285512563</v>
      </c>
      <c r="AK1732">
        <v>1725</v>
      </c>
      <c r="AL1732">
        <v>22.550201173099932</v>
      </c>
      <c r="AM1732">
        <v>23.315730056958589</v>
      </c>
      <c r="AO1732">
        <f t="shared" si="1344"/>
        <v>0</v>
      </c>
      <c r="AP1732">
        <f t="shared" si="1345"/>
        <v>1</v>
      </c>
      <c r="AQ1732">
        <f t="shared" si="1346"/>
        <v>0.76552888385865714</v>
      </c>
      <c r="AT1732">
        <v>1725</v>
      </c>
      <c r="AU1732">
        <v>15.784185452462081</v>
      </c>
      <c r="AV1732">
        <v>29.050460226530628</v>
      </c>
      <c r="AX1732">
        <f t="shared" si="1347"/>
        <v>0</v>
      </c>
      <c r="AY1732">
        <f t="shared" si="1348"/>
        <v>1</v>
      </c>
      <c r="AZ1732">
        <f t="shared" si="1349"/>
        <v>13.266274774068547</v>
      </c>
      <c r="BC1732">
        <v>1725</v>
      </c>
      <c r="BD1732" t="e">
        <v>#N/A</v>
      </c>
      <c r="BE1732" t="e">
        <v>#N/A</v>
      </c>
      <c r="BG1732" t="e">
        <f t="shared" si="1350"/>
        <v>#N/A</v>
      </c>
      <c r="BH1732" t="e">
        <f t="shared" si="1351"/>
        <v>#N/A</v>
      </c>
      <c r="BI1732" t="e">
        <f t="shared" si="1352"/>
        <v>#N/A</v>
      </c>
      <c r="BL1732">
        <v>1725</v>
      </c>
      <c r="BM1732">
        <v>35.568444009477375</v>
      </c>
      <c r="BN1732">
        <v>16.466954544041172</v>
      </c>
      <c r="BP1732">
        <f t="shared" si="1353"/>
        <v>1</v>
      </c>
      <c r="BQ1732">
        <f t="shared" si="1354"/>
        <v>0</v>
      </c>
      <c r="BR1732">
        <f t="shared" si="1355"/>
        <v>19.101489465436202</v>
      </c>
      <c r="BU1732">
        <v>1725</v>
      </c>
      <c r="BV1732">
        <v>21.263140700878719</v>
      </c>
      <c r="BW1732">
        <v>14.942539603387365</v>
      </c>
      <c r="BY1732">
        <f t="shared" si="1356"/>
        <v>1</v>
      </c>
      <c r="BZ1732">
        <f t="shared" si="1357"/>
        <v>0</v>
      </c>
      <c r="CA1732">
        <f t="shared" si="1358"/>
        <v>6.3206010974913536</v>
      </c>
      <c r="CD1732">
        <v>1725</v>
      </c>
      <c r="CE1732">
        <v>21.598043125648964</v>
      </c>
      <c r="CF1732">
        <v>22.999529619744052</v>
      </c>
      <c r="CH1732">
        <f t="shared" si="1359"/>
        <v>0</v>
      </c>
      <c r="CI1732">
        <f t="shared" si="1360"/>
        <v>1</v>
      </c>
      <c r="CJ1732">
        <f t="shared" si="1361"/>
        <v>1.4014864940950886</v>
      </c>
      <c r="CM1732">
        <v>1725</v>
      </c>
      <c r="CN1732">
        <v>21.659229453699535</v>
      </c>
      <c r="CO1732">
        <v>8.9340588963096774</v>
      </c>
      <c r="CQ1732">
        <f t="shared" si="1362"/>
        <v>1</v>
      </c>
      <c r="CR1732">
        <f t="shared" si="1363"/>
        <v>0</v>
      </c>
      <c r="CS1732">
        <f t="shared" si="1364"/>
        <v>12.725170557389857</v>
      </c>
      <c r="CV1732">
        <v>1725</v>
      </c>
      <c r="CW1732">
        <v>28.037144344925593</v>
      </c>
      <c r="CX1732">
        <v>16.654444916150119</v>
      </c>
      <c r="CZ1732">
        <f t="shared" si="1365"/>
        <v>1</v>
      </c>
      <c r="DA1732">
        <f t="shared" si="1366"/>
        <v>0</v>
      </c>
      <c r="DB1732">
        <f t="shared" si="1367"/>
        <v>11.382699428775474</v>
      </c>
      <c r="DE1732">
        <v>1725</v>
      </c>
      <c r="DF1732">
        <v>10.131163383093234</v>
      </c>
      <c r="DG1732">
        <v>21.164701671903988</v>
      </c>
      <c r="DI1732">
        <f t="shared" si="1368"/>
        <v>0</v>
      </c>
      <c r="DJ1732">
        <f t="shared" si="1369"/>
        <v>1</v>
      </c>
      <c r="DK1732">
        <f t="shared" si="1370"/>
        <v>11.033538288810753</v>
      </c>
      <c r="DN1732">
        <v>1725</v>
      </c>
      <c r="DO1732">
        <v>27.432738866217537</v>
      </c>
      <c r="DP1732">
        <v>20.868165313771691</v>
      </c>
      <c r="DR1732">
        <f t="shared" si="1371"/>
        <v>1</v>
      </c>
      <c r="DS1732">
        <f t="shared" si="1372"/>
        <v>0</v>
      </c>
      <c r="DT1732">
        <f t="shared" si="1373"/>
        <v>6.5645735524458466</v>
      </c>
      <c r="DW1732">
        <v>1725</v>
      </c>
      <c r="DX1732">
        <v>21.71616956240365</v>
      </c>
      <c r="DY1732">
        <v>8.8188486672715065</v>
      </c>
      <c r="EA1732">
        <f t="shared" si="1374"/>
        <v>1</v>
      </c>
      <c r="EB1732">
        <f t="shared" si="1375"/>
        <v>0</v>
      </c>
      <c r="EC1732">
        <f t="shared" si="1376"/>
        <v>12.897320895132143</v>
      </c>
      <c r="EF1732">
        <v>1725</v>
      </c>
      <c r="EG1732">
        <v>25.653420530218956</v>
      </c>
      <c r="EH1732">
        <v>23.689083869047941</v>
      </c>
      <c r="EJ1732">
        <f t="shared" si="1377"/>
        <v>1</v>
      </c>
      <c r="EK1732">
        <f t="shared" si="1378"/>
        <v>0</v>
      </c>
      <c r="EL1732">
        <f t="shared" si="1379"/>
        <v>1.9643366611710142</v>
      </c>
      <c r="EO1732">
        <v>1725</v>
      </c>
      <c r="EP1732">
        <v>20.238361217670576</v>
      </c>
      <c r="EQ1732">
        <v>40.977536743679039</v>
      </c>
      <c r="ES1732">
        <f t="shared" si="1380"/>
        <v>0</v>
      </c>
      <c r="ET1732">
        <f t="shared" si="1381"/>
        <v>1</v>
      </c>
      <c r="EU1732">
        <f t="shared" si="1382"/>
        <v>20.739175526008463</v>
      </c>
    </row>
    <row r="1733" spans="1:151" x14ac:dyDescent="0.25">
      <c r="A1733">
        <v>1726</v>
      </c>
      <c r="B1733">
        <v>11.850727055911179</v>
      </c>
      <c r="C1733">
        <v>36.225240761626488</v>
      </c>
      <c r="E1733">
        <f t="shared" si="1383"/>
        <v>0</v>
      </c>
      <c r="F1733">
        <f t="shared" si="1334"/>
        <v>1</v>
      </c>
      <c r="G1733">
        <f t="shared" si="1384"/>
        <v>24.374513705715309</v>
      </c>
      <c r="J1733">
        <v>1726</v>
      </c>
      <c r="K1733">
        <v>11.370990812496196</v>
      </c>
      <c r="L1733">
        <v>29.815685719162218</v>
      </c>
      <c r="N1733">
        <f t="shared" si="1335"/>
        <v>0</v>
      </c>
      <c r="O1733">
        <f t="shared" si="1336"/>
        <v>1</v>
      </c>
      <c r="P1733">
        <f t="shared" si="1337"/>
        <v>18.444694906666022</v>
      </c>
      <c r="S1733">
        <v>1726</v>
      </c>
      <c r="T1733">
        <v>23.085616368105235</v>
      </c>
      <c r="U1733">
        <v>42.518130105467407</v>
      </c>
      <c r="W1733">
        <f t="shared" si="1338"/>
        <v>0</v>
      </c>
      <c r="X1733">
        <f t="shared" si="1339"/>
        <v>1</v>
      </c>
      <c r="Y1733">
        <f t="shared" si="1340"/>
        <v>19.432513737362171</v>
      </c>
      <c r="AB1733">
        <v>1726</v>
      </c>
      <c r="AC1733">
        <v>26.735032232430637</v>
      </c>
      <c r="AD1733">
        <v>18.814989288156454</v>
      </c>
      <c r="AF1733">
        <f t="shared" si="1341"/>
        <v>1</v>
      </c>
      <c r="AG1733">
        <f t="shared" si="1342"/>
        <v>0</v>
      </c>
      <c r="AH1733">
        <f t="shared" si="1343"/>
        <v>7.9200429442741829</v>
      </c>
      <c r="AK1733">
        <v>1726</v>
      </c>
      <c r="AL1733">
        <v>18.239877893457436</v>
      </c>
      <c r="AM1733">
        <v>41.580441477502163</v>
      </c>
      <c r="AO1733">
        <f t="shared" si="1344"/>
        <v>0</v>
      </c>
      <c r="AP1733">
        <f t="shared" si="1345"/>
        <v>1</v>
      </c>
      <c r="AQ1733">
        <f t="shared" si="1346"/>
        <v>23.340563584044727</v>
      </c>
      <c r="AT1733">
        <v>1726</v>
      </c>
      <c r="AU1733">
        <v>23.79951474563709</v>
      </c>
      <c r="AV1733">
        <v>21.945516112605343</v>
      </c>
      <c r="AX1733">
        <f t="shared" si="1347"/>
        <v>1</v>
      </c>
      <c r="AY1733">
        <f t="shared" si="1348"/>
        <v>0</v>
      </c>
      <c r="AZ1733">
        <f t="shared" si="1349"/>
        <v>1.8539986330317468</v>
      </c>
      <c r="BC1733">
        <v>1726</v>
      </c>
      <c r="BD1733" t="e">
        <v>#N/A</v>
      </c>
      <c r="BE1733" t="e">
        <v>#N/A</v>
      </c>
      <c r="BG1733" t="e">
        <f t="shared" si="1350"/>
        <v>#N/A</v>
      </c>
      <c r="BH1733" t="e">
        <f t="shared" si="1351"/>
        <v>#N/A</v>
      </c>
      <c r="BI1733" t="e">
        <f t="shared" si="1352"/>
        <v>#N/A</v>
      </c>
      <c r="BL1733">
        <v>1726</v>
      </c>
      <c r="BM1733">
        <v>17.352532505040216</v>
      </c>
      <c r="BN1733">
        <v>6.7836744115315728</v>
      </c>
      <c r="BP1733">
        <f t="shared" si="1353"/>
        <v>1</v>
      </c>
      <c r="BQ1733">
        <f t="shared" si="1354"/>
        <v>0</v>
      </c>
      <c r="BR1733">
        <f t="shared" si="1355"/>
        <v>10.568858093508643</v>
      </c>
      <c r="BU1733">
        <v>1726</v>
      </c>
      <c r="BV1733">
        <v>21.83206894456627</v>
      </c>
      <c r="BW1733">
        <v>28.578133446236006</v>
      </c>
      <c r="BY1733">
        <f t="shared" si="1356"/>
        <v>0</v>
      </c>
      <c r="BZ1733">
        <f t="shared" si="1357"/>
        <v>1</v>
      </c>
      <c r="CA1733">
        <f t="shared" si="1358"/>
        <v>6.7460645016697356</v>
      </c>
      <c r="CD1733">
        <v>1726</v>
      </c>
      <c r="CE1733">
        <v>22.411577111070333</v>
      </c>
      <c r="CF1733">
        <v>16.536922123307932</v>
      </c>
      <c r="CH1733">
        <f t="shared" si="1359"/>
        <v>1</v>
      </c>
      <c r="CI1733">
        <f t="shared" si="1360"/>
        <v>0</v>
      </c>
      <c r="CJ1733">
        <f t="shared" si="1361"/>
        <v>5.8746549877624012</v>
      </c>
      <c r="CM1733">
        <v>1726</v>
      </c>
      <c r="CN1733">
        <v>19.414720242707816</v>
      </c>
      <c r="CO1733">
        <v>30.142517583808015</v>
      </c>
      <c r="CQ1733">
        <f t="shared" si="1362"/>
        <v>0</v>
      </c>
      <c r="CR1733">
        <f t="shared" si="1363"/>
        <v>1</v>
      </c>
      <c r="CS1733">
        <f t="shared" si="1364"/>
        <v>10.727797341100199</v>
      </c>
      <c r="CV1733">
        <v>1726</v>
      </c>
      <c r="CW1733">
        <v>28.018972254470043</v>
      </c>
      <c r="CX1733">
        <v>15.612068684073456</v>
      </c>
      <c r="CZ1733">
        <f t="shared" si="1365"/>
        <v>1</v>
      </c>
      <c r="DA1733">
        <f t="shared" si="1366"/>
        <v>0</v>
      </c>
      <c r="DB1733">
        <f t="shared" si="1367"/>
        <v>12.406903570396587</v>
      </c>
      <c r="DE1733">
        <v>1726</v>
      </c>
      <c r="DF1733">
        <v>32.411471015895984</v>
      </c>
      <c r="DG1733">
        <v>18.980342281272993</v>
      </c>
      <c r="DI1733">
        <f t="shared" si="1368"/>
        <v>1</v>
      </c>
      <c r="DJ1733">
        <f t="shared" si="1369"/>
        <v>0</v>
      </c>
      <c r="DK1733">
        <f t="shared" si="1370"/>
        <v>13.431128734622991</v>
      </c>
      <c r="DN1733">
        <v>1726</v>
      </c>
      <c r="DO1733">
        <v>24.123156620640923</v>
      </c>
      <c r="DP1733">
        <v>17.133701292829748</v>
      </c>
      <c r="DR1733">
        <f t="shared" si="1371"/>
        <v>1</v>
      </c>
      <c r="DS1733">
        <f t="shared" si="1372"/>
        <v>0</v>
      </c>
      <c r="DT1733">
        <f t="shared" si="1373"/>
        <v>6.9894553278111751</v>
      </c>
      <c r="DW1733">
        <v>1726</v>
      </c>
      <c r="DX1733">
        <v>12.103208015003684</v>
      </c>
      <c r="DY1733">
        <v>11.764807542051027</v>
      </c>
      <c r="EA1733">
        <f t="shared" si="1374"/>
        <v>1</v>
      </c>
      <c r="EB1733">
        <f t="shared" si="1375"/>
        <v>0</v>
      </c>
      <c r="EC1733">
        <f t="shared" si="1376"/>
        <v>0.33840047295265663</v>
      </c>
      <c r="EF1733">
        <v>1726</v>
      </c>
      <c r="EG1733">
        <v>19.372921866312492</v>
      </c>
      <c r="EH1733">
        <v>14.824912403307096</v>
      </c>
      <c r="EJ1733">
        <f t="shared" si="1377"/>
        <v>1</v>
      </c>
      <c r="EK1733">
        <f t="shared" si="1378"/>
        <v>0</v>
      </c>
      <c r="EL1733">
        <f t="shared" si="1379"/>
        <v>4.5480094630053962</v>
      </c>
      <c r="EO1733">
        <v>1726</v>
      </c>
      <c r="EP1733">
        <v>22.790270581424874</v>
      </c>
      <c r="EQ1733">
        <v>5.9978355208419103</v>
      </c>
      <c r="ES1733">
        <f t="shared" si="1380"/>
        <v>1</v>
      </c>
      <c r="ET1733">
        <f t="shared" si="1381"/>
        <v>0</v>
      </c>
      <c r="EU1733">
        <f t="shared" si="1382"/>
        <v>16.792435060582964</v>
      </c>
    </row>
    <row r="1734" spans="1:151" x14ac:dyDescent="0.25">
      <c r="A1734">
        <v>1727</v>
      </c>
      <c r="B1734">
        <v>8.1066330008183272</v>
      </c>
      <c r="C1734">
        <v>28.748208031827595</v>
      </c>
      <c r="E1734">
        <f t="shared" si="1383"/>
        <v>0</v>
      </c>
      <c r="F1734">
        <f t="shared" si="1334"/>
        <v>1</v>
      </c>
      <c r="G1734">
        <f t="shared" si="1384"/>
        <v>20.641575031009268</v>
      </c>
      <c r="J1734">
        <v>1727</v>
      </c>
      <c r="K1734">
        <v>14.833116166836829</v>
      </c>
      <c r="L1734">
        <v>26.134609769075055</v>
      </c>
      <c r="N1734">
        <f t="shared" si="1335"/>
        <v>0</v>
      </c>
      <c r="O1734">
        <f t="shared" si="1336"/>
        <v>1</v>
      </c>
      <c r="P1734">
        <f t="shared" si="1337"/>
        <v>11.301493602238226</v>
      </c>
      <c r="S1734">
        <v>1727</v>
      </c>
      <c r="T1734">
        <v>19.590342730838199</v>
      </c>
      <c r="U1734">
        <v>23.570651231363179</v>
      </c>
      <c r="W1734">
        <f t="shared" si="1338"/>
        <v>0</v>
      </c>
      <c r="X1734">
        <f t="shared" si="1339"/>
        <v>1</v>
      </c>
      <c r="Y1734">
        <f t="shared" si="1340"/>
        <v>3.9803085005249805</v>
      </c>
      <c r="AB1734">
        <v>1727</v>
      </c>
      <c r="AC1734">
        <v>18.475667393665354</v>
      </c>
      <c r="AD1734">
        <v>17.801804569079309</v>
      </c>
      <c r="AF1734">
        <f t="shared" si="1341"/>
        <v>1</v>
      </c>
      <c r="AG1734">
        <f t="shared" si="1342"/>
        <v>0</v>
      </c>
      <c r="AH1734">
        <f t="shared" si="1343"/>
        <v>0.67386282458604541</v>
      </c>
      <c r="AK1734">
        <v>1727</v>
      </c>
      <c r="AL1734">
        <v>17.096165089785291</v>
      </c>
      <c r="AM1734">
        <v>22.129429726723789</v>
      </c>
      <c r="AO1734">
        <f t="shared" si="1344"/>
        <v>0</v>
      </c>
      <c r="AP1734">
        <f t="shared" si="1345"/>
        <v>1</v>
      </c>
      <c r="AQ1734">
        <f t="shared" si="1346"/>
        <v>5.0332646369384975</v>
      </c>
      <c r="AT1734">
        <v>1727</v>
      </c>
      <c r="AU1734">
        <v>18.224236935175988</v>
      </c>
      <c r="AV1734">
        <v>12.022520613657226</v>
      </c>
      <c r="AX1734">
        <f t="shared" si="1347"/>
        <v>1</v>
      </c>
      <c r="AY1734">
        <f t="shared" si="1348"/>
        <v>0</v>
      </c>
      <c r="AZ1734">
        <f t="shared" si="1349"/>
        <v>6.2017163215187612</v>
      </c>
      <c r="BC1734">
        <v>1727</v>
      </c>
      <c r="BD1734" t="e">
        <v>#N/A</v>
      </c>
      <c r="BE1734" t="e">
        <v>#N/A</v>
      </c>
      <c r="BG1734" t="e">
        <f t="shared" si="1350"/>
        <v>#N/A</v>
      </c>
      <c r="BH1734" t="e">
        <f t="shared" si="1351"/>
        <v>#N/A</v>
      </c>
      <c r="BI1734" t="e">
        <f t="shared" si="1352"/>
        <v>#N/A</v>
      </c>
      <c r="BL1734">
        <v>1727</v>
      </c>
      <c r="BM1734">
        <v>24.539056116126304</v>
      </c>
      <c r="BN1734">
        <v>11.25046013020844</v>
      </c>
      <c r="BP1734">
        <f t="shared" si="1353"/>
        <v>1</v>
      </c>
      <c r="BQ1734">
        <f t="shared" si="1354"/>
        <v>0</v>
      </c>
      <c r="BR1734">
        <f t="shared" si="1355"/>
        <v>13.288595985917864</v>
      </c>
      <c r="BU1734">
        <v>1727</v>
      </c>
      <c r="BV1734">
        <v>24.825063129358437</v>
      </c>
      <c r="BW1734">
        <v>17.240399080008917</v>
      </c>
      <c r="BY1734">
        <f t="shared" si="1356"/>
        <v>1</v>
      </c>
      <c r="BZ1734">
        <f t="shared" si="1357"/>
        <v>0</v>
      </c>
      <c r="CA1734">
        <f t="shared" si="1358"/>
        <v>7.5846640493495201</v>
      </c>
      <c r="CD1734">
        <v>1727</v>
      </c>
      <c r="CE1734">
        <v>13.765403519120046</v>
      </c>
      <c r="CF1734">
        <v>13.443926913662123</v>
      </c>
      <c r="CH1734">
        <f t="shared" si="1359"/>
        <v>1</v>
      </c>
      <c r="CI1734">
        <f t="shared" si="1360"/>
        <v>0</v>
      </c>
      <c r="CJ1734">
        <f t="shared" si="1361"/>
        <v>0.32147660545792256</v>
      </c>
      <c r="CM1734">
        <v>1727</v>
      </c>
      <c r="CN1734">
        <v>22.172794713348924</v>
      </c>
      <c r="CO1734">
        <v>15.720446080132856</v>
      </c>
      <c r="CQ1734">
        <f t="shared" si="1362"/>
        <v>1</v>
      </c>
      <c r="CR1734">
        <f t="shared" si="1363"/>
        <v>0</v>
      </c>
      <c r="CS1734">
        <f t="shared" si="1364"/>
        <v>6.4523486332160687</v>
      </c>
      <c r="CV1734">
        <v>1727</v>
      </c>
      <c r="CW1734">
        <v>26.288869115139278</v>
      </c>
      <c r="CX1734">
        <v>19.029601673567605</v>
      </c>
      <c r="CZ1734">
        <f t="shared" si="1365"/>
        <v>1</v>
      </c>
      <c r="DA1734">
        <f t="shared" si="1366"/>
        <v>0</v>
      </c>
      <c r="DB1734">
        <f t="shared" si="1367"/>
        <v>7.2592674415716729</v>
      </c>
      <c r="DE1734">
        <v>1727</v>
      </c>
      <c r="DF1734">
        <v>27.74659363383288</v>
      </c>
      <c r="DG1734">
        <v>23.305940646981075</v>
      </c>
      <c r="DI1734">
        <f t="shared" si="1368"/>
        <v>1</v>
      </c>
      <c r="DJ1734">
        <f t="shared" si="1369"/>
        <v>0</v>
      </c>
      <c r="DK1734">
        <f t="shared" si="1370"/>
        <v>4.4406529868518057</v>
      </c>
      <c r="DN1734">
        <v>1727</v>
      </c>
      <c r="DO1734">
        <v>26.658192039130284</v>
      </c>
      <c r="DP1734">
        <v>20.847614657438811</v>
      </c>
      <c r="DR1734">
        <f t="shared" si="1371"/>
        <v>1</v>
      </c>
      <c r="DS1734">
        <f t="shared" si="1372"/>
        <v>0</v>
      </c>
      <c r="DT1734">
        <f t="shared" si="1373"/>
        <v>5.8105773816914734</v>
      </c>
      <c r="DW1734">
        <v>1727</v>
      </c>
      <c r="DX1734">
        <v>30.45539799514539</v>
      </c>
      <c r="DY1734">
        <v>23.837652746764213</v>
      </c>
      <c r="EA1734">
        <f t="shared" si="1374"/>
        <v>1</v>
      </c>
      <c r="EB1734">
        <f t="shared" si="1375"/>
        <v>0</v>
      </c>
      <c r="EC1734">
        <f t="shared" si="1376"/>
        <v>6.6177452483811763</v>
      </c>
      <c r="EF1734">
        <v>1727</v>
      </c>
      <c r="EG1734">
        <v>18.796739319391392</v>
      </c>
      <c r="EH1734">
        <v>19.981211463015033</v>
      </c>
      <c r="EJ1734">
        <f t="shared" si="1377"/>
        <v>0</v>
      </c>
      <c r="EK1734">
        <f t="shared" si="1378"/>
        <v>1</v>
      </c>
      <c r="EL1734">
        <f t="shared" si="1379"/>
        <v>1.1844721436236405</v>
      </c>
      <c r="EO1734">
        <v>1727</v>
      </c>
      <c r="EP1734">
        <v>24.544174207383705</v>
      </c>
      <c r="EQ1734">
        <v>22.873303583469671</v>
      </c>
      <c r="ES1734">
        <f t="shared" si="1380"/>
        <v>1</v>
      </c>
      <c r="ET1734">
        <f t="shared" si="1381"/>
        <v>0</v>
      </c>
      <c r="EU1734">
        <f t="shared" si="1382"/>
        <v>1.6708706239140341</v>
      </c>
    </row>
    <row r="1735" spans="1:151" x14ac:dyDescent="0.25">
      <c r="A1735">
        <v>1728</v>
      </c>
      <c r="B1735">
        <v>10.261027901891808</v>
      </c>
      <c r="C1735">
        <v>41.082425735230309</v>
      </c>
      <c r="E1735">
        <f t="shared" si="1383"/>
        <v>0</v>
      </c>
      <c r="F1735">
        <f t="shared" si="1334"/>
        <v>1</v>
      </c>
      <c r="G1735">
        <f t="shared" si="1384"/>
        <v>30.821397833338501</v>
      </c>
      <c r="J1735">
        <v>1728</v>
      </c>
      <c r="K1735">
        <v>19.776825819711043</v>
      </c>
      <c r="L1735">
        <v>29.515057869069626</v>
      </c>
      <c r="N1735">
        <f t="shared" si="1335"/>
        <v>0</v>
      </c>
      <c r="O1735">
        <f t="shared" si="1336"/>
        <v>1</v>
      </c>
      <c r="P1735">
        <f t="shared" si="1337"/>
        <v>9.738232049358583</v>
      </c>
      <c r="S1735">
        <v>1728</v>
      </c>
      <c r="T1735">
        <v>19.40749202487736</v>
      </c>
      <c r="U1735">
        <v>1.8644981952445647</v>
      </c>
      <c r="W1735">
        <f t="shared" si="1338"/>
        <v>1</v>
      </c>
      <c r="X1735">
        <f t="shared" si="1339"/>
        <v>0</v>
      </c>
      <c r="Y1735">
        <f t="shared" si="1340"/>
        <v>17.542993829632795</v>
      </c>
      <c r="AB1735">
        <v>1728</v>
      </c>
      <c r="AC1735">
        <v>27.358575348088198</v>
      </c>
      <c r="AD1735">
        <v>16.977612987656901</v>
      </c>
      <c r="AF1735">
        <f t="shared" si="1341"/>
        <v>1</v>
      </c>
      <c r="AG1735">
        <f t="shared" si="1342"/>
        <v>0</v>
      </c>
      <c r="AH1735">
        <f t="shared" si="1343"/>
        <v>10.380962360431297</v>
      </c>
      <c r="AK1735">
        <v>1728</v>
      </c>
      <c r="AL1735">
        <v>21.10834118244993</v>
      </c>
      <c r="AM1735">
        <v>31.626754561128593</v>
      </c>
      <c r="AO1735">
        <f t="shared" si="1344"/>
        <v>0</v>
      </c>
      <c r="AP1735">
        <f t="shared" si="1345"/>
        <v>1</v>
      </c>
      <c r="AQ1735">
        <f t="shared" si="1346"/>
        <v>10.518413378678662</v>
      </c>
      <c r="AT1735">
        <v>1728</v>
      </c>
      <c r="AU1735">
        <v>17.143900546445593</v>
      </c>
      <c r="AV1735">
        <v>20.424630397671308</v>
      </c>
      <c r="AX1735">
        <f t="shared" si="1347"/>
        <v>0</v>
      </c>
      <c r="AY1735">
        <f t="shared" si="1348"/>
        <v>1</v>
      </c>
      <c r="AZ1735">
        <f t="shared" si="1349"/>
        <v>3.2807298512257148</v>
      </c>
      <c r="BC1735">
        <v>1728</v>
      </c>
      <c r="BD1735" t="e">
        <v>#N/A</v>
      </c>
      <c r="BE1735" t="e">
        <v>#N/A</v>
      </c>
      <c r="BG1735" t="e">
        <f t="shared" si="1350"/>
        <v>#N/A</v>
      </c>
      <c r="BH1735" t="e">
        <f t="shared" si="1351"/>
        <v>#N/A</v>
      </c>
      <c r="BI1735" t="e">
        <f t="shared" si="1352"/>
        <v>#N/A</v>
      </c>
      <c r="BL1735">
        <v>1728</v>
      </c>
      <c r="BM1735">
        <v>33.52748321918255</v>
      </c>
      <c r="BN1735">
        <v>12.622603325096469</v>
      </c>
      <c r="BP1735">
        <f t="shared" si="1353"/>
        <v>1</v>
      </c>
      <c r="BQ1735">
        <f t="shared" si="1354"/>
        <v>0</v>
      </c>
      <c r="BR1735">
        <f t="shared" si="1355"/>
        <v>20.904879894086079</v>
      </c>
      <c r="BU1735">
        <v>1728</v>
      </c>
      <c r="BV1735">
        <v>15.562025794330449</v>
      </c>
      <c r="BW1735">
        <v>23.483101354004209</v>
      </c>
      <c r="BY1735">
        <f t="shared" si="1356"/>
        <v>0</v>
      </c>
      <c r="BZ1735">
        <f t="shared" si="1357"/>
        <v>1</v>
      </c>
      <c r="CA1735">
        <f t="shared" si="1358"/>
        <v>7.9210755596737599</v>
      </c>
      <c r="CD1735">
        <v>1728</v>
      </c>
      <c r="CE1735">
        <v>20.935529449287909</v>
      </c>
      <c r="CF1735">
        <v>7.1058038774062453</v>
      </c>
      <c r="CH1735">
        <f t="shared" si="1359"/>
        <v>1</v>
      </c>
      <c r="CI1735">
        <f t="shared" si="1360"/>
        <v>0</v>
      </c>
      <c r="CJ1735">
        <f t="shared" si="1361"/>
        <v>13.829725571881664</v>
      </c>
      <c r="CM1735">
        <v>1728</v>
      </c>
      <c r="CN1735">
        <v>18.211189138916509</v>
      </c>
      <c r="CO1735">
        <v>19.165895233206459</v>
      </c>
      <c r="CQ1735">
        <f t="shared" si="1362"/>
        <v>0</v>
      </c>
      <c r="CR1735">
        <f t="shared" si="1363"/>
        <v>1</v>
      </c>
      <c r="CS1735">
        <f t="shared" si="1364"/>
        <v>0.9547060942899499</v>
      </c>
      <c r="CV1735">
        <v>1728</v>
      </c>
      <c r="CW1735">
        <v>24.870511036538826</v>
      </c>
      <c r="CX1735">
        <v>13.949602039198281</v>
      </c>
      <c r="CZ1735">
        <f t="shared" si="1365"/>
        <v>1</v>
      </c>
      <c r="DA1735">
        <f t="shared" si="1366"/>
        <v>0</v>
      </c>
      <c r="DB1735">
        <f t="shared" si="1367"/>
        <v>10.920908997340545</v>
      </c>
      <c r="DE1735">
        <v>1728</v>
      </c>
      <c r="DF1735">
        <v>10.056505578118818</v>
      </c>
      <c r="DG1735">
        <v>20.423718642791549</v>
      </c>
      <c r="DI1735">
        <f t="shared" si="1368"/>
        <v>0</v>
      </c>
      <c r="DJ1735">
        <f t="shared" si="1369"/>
        <v>1</v>
      </c>
      <c r="DK1735">
        <f t="shared" si="1370"/>
        <v>10.367213064672731</v>
      </c>
      <c r="DN1735">
        <v>1728</v>
      </c>
      <c r="DO1735">
        <v>18.838881857503747</v>
      </c>
      <c r="DP1735">
        <v>21.169500251299937</v>
      </c>
      <c r="DR1735">
        <f t="shared" si="1371"/>
        <v>0</v>
      </c>
      <c r="DS1735">
        <f t="shared" si="1372"/>
        <v>1</v>
      </c>
      <c r="DT1735">
        <f t="shared" si="1373"/>
        <v>2.3306183937961897</v>
      </c>
      <c r="DW1735">
        <v>1728</v>
      </c>
      <c r="DX1735">
        <v>13.200317968578101</v>
      </c>
      <c r="DY1735">
        <v>29.21312470537865</v>
      </c>
      <c r="EA1735">
        <f t="shared" si="1374"/>
        <v>0</v>
      </c>
      <c r="EB1735">
        <f t="shared" si="1375"/>
        <v>1</v>
      </c>
      <c r="EC1735">
        <f t="shared" si="1376"/>
        <v>16.012806736800549</v>
      </c>
      <c r="EF1735">
        <v>1728</v>
      </c>
      <c r="EG1735">
        <v>18.323716097211651</v>
      </c>
      <c r="EH1735">
        <v>18.722432210853835</v>
      </c>
      <c r="EJ1735">
        <f t="shared" si="1377"/>
        <v>0</v>
      </c>
      <c r="EK1735">
        <f t="shared" si="1378"/>
        <v>1</v>
      </c>
      <c r="EL1735">
        <f t="shared" si="1379"/>
        <v>0.39871611364218396</v>
      </c>
      <c r="EO1735">
        <v>1728</v>
      </c>
      <c r="EP1735">
        <v>19.780909874082354</v>
      </c>
      <c r="EQ1735">
        <v>48.039495911016033</v>
      </c>
      <c r="ES1735">
        <f t="shared" si="1380"/>
        <v>0</v>
      </c>
      <c r="ET1735">
        <f t="shared" si="1381"/>
        <v>1</v>
      </c>
      <c r="EU1735">
        <f t="shared" si="1382"/>
        <v>28.258586036933679</v>
      </c>
    </row>
    <row r="1736" spans="1:151" x14ac:dyDescent="0.25">
      <c r="A1736">
        <v>1729</v>
      </c>
      <c r="B1736">
        <v>8.435186671006214</v>
      </c>
      <c r="C1736">
        <v>13.985078184236555</v>
      </c>
      <c r="E1736">
        <f t="shared" si="1383"/>
        <v>0</v>
      </c>
      <c r="F1736">
        <f t="shared" ref="F1736:F1799" si="1385">IF(E1736&gt;0,0,1)</f>
        <v>1</v>
      </c>
      <c r="G1736">
        <f t="shared" si="1384"/>
        <v>5.5498915132303406</v>
      </c>
      <c r="J1736">
        <v>1729</v>
      </c>
      <c r="K1736">
        <v>12.214482408050843</v>
      </c>
      <c r="L1736">
        <v>27.618004157633681</v>
      </c>
      <c r="N1736">
        <f t="shared" ref="N1736:N1799" si="1386">IF(K1736&gt;L1736,1,0)</f>
        <v>0</v>
      </c>
      <c r="O1736">
        <f t="shared" ref="O1736:O1799" si="1387">IF(N1736&gt;0,0,1)</f>
        <v>1</v>
      </c>
      <c r="P1736">
        <f t="shared" ref="P1736:P1799" si="1388">IF(K1736&gt;L1736,K1736-L1736,L1736-K1736)</f>
        <v>15.403521749582838</v>
      </c>
      <c r="S1736">
        <v>1729</v>
      </c>
      <c r="T1736">
        <v>17.116961971214572</v>
      </c>
      <c r="U1736">
        <v>44.557410710414501</v>
      </c>
      <c r="W1736">
        <f t="shared" ref="W1736:W1799" si="1389">IF(T1736&gt;U1736,1,0)</f>
        <v>0</v>
      </c>
      <c r="X1736">
        <f t="shared" ref="X1736:X1799" si="1390">IF(W1736&gt;0,0,1)</f>
        <v>1</v>
      </c>
      <c r="Y1736">
        <f t="shared" ref="Y1736:Y1799" si="1391">IF(T1736&gt;U1736,T1736-U1736,U1736-T1736)</f>
        <v>27.44044873919993</v>
      </c>
      <c r="AB1736">
        <v>1729</v>
      </c>
      <c r="AC1736">
        <v>19.641337003844761</v>
      </c>
      <c r="AD1736">
        <v>18.392357155025685</v>
      </c>
      <c r="AF1736">
        <f t="shared" ref="AF1736:AF1799" si="1392">IF(AC1736&gt;AD1736,1,0)</f>
        <v>1</v>
      </c>
      <c r="AG1736">
        <f t="shared" ref="AG1736:AG1799" si="1393">IF(AF1736&gt;0,0,1)</f>
        <v>0</v>
      </c>
      <c r="AH1736">
        <f t="shared" ref="AH1736:AH1799" si="1394">IF(AC1736&gt;AD1736,AC1736-AD1736,AD1736-AC1736)</f>
        <v>1.2489798488190758</v>
      </c>
      <c r="AK1736">
        <v>1729</v>
      </c>
      <c r="AL1736">
        <v>18.313312111349461</v>
      </c>
      <c r="AM1736">
        <v>22.029237926015544</v>
      </c>
      <c r="AO1736">
        <f t="shared" ref="AO1736:AO1799" si="1395">IF(AL1736&gt;AM1736,1,0)</f>
        <v>0</v>
      </c>
      <c r="AP1736">
        <f t="shared" ref="AP1736:AP1799" si="1396">IF(AO1736&gt;0,0,1)</f>
        <v>1</v>
      </c>
      <c r="AQ1736">
        <f t="shared" ref="AQ1736:AQ1799" si="1397">IF(AL1736&gt;AM1736,AL1736-AM1736,AM1736-AL1736)</f>
        <v>3.7159258146660825</v>
      </c>
      <c r="AT1736">
        <v>1729</v>
      </c>
      <c r="AU1736">
        <v>19.290960853383567</v>
      </c>
      <c r="AV1736">
        <v>17.26004195022438</v>
      </c>
      <c r="AX1736">
        <f t="shared" ref="AX1736:AX1799" si="1398">IF(AU1736&gt;AV1736,1,0)</f>
        <v>1</v>
      </c>
      <c r="AY1736">
        <f t="shared" ref="AY1736:AY1799" si="1399">IF(AX1736&gt;0,0,1)</f>
        <v>0</v>
      </c>
      <c r="AZ1736">
        <f t="shared" ref="AZ1736:AZ1799" si="1400">IF(AU1736&gt;AV1736,AU1736-AV1736,AV1736-AU1736)</f>
        <v>2.0309189031591863</v>
      </c>
      <c r="BC1736">
        <v>1729</v>
      </c>
      <c r="BD1736" t="e">
        <v>#N/A</v>
      </c>
      <c r="BE1736" t="e">
        <v>#N/A</v>
      </c>
      <c r="BG1736" t="e">
        <f t="shared" ref="BG1736:BG1799" si="1401">IF(BD1736&gt;BE1736,1,0)</f>
        <v>#N/A</v>
      </c>
      <c r="BH1736" t="e">
        <f t="shared" ref="BH1736:BH1799" si="1402">IF(BG1736&gt;0,0,1)</f>
        <v>#N/A</v>
      </c>
      <c r="BI1736" t="e">
        <f t="shared" ref="BI1736:BI1799" si="1403">IF(BD1736&gt;BE1736,BD1736-BE1736,BE1736-BD1736)</f>
        <v>#N/A</v>
      </c>
      <c r="BL1736">
        <v>1729</v>
      </c>
      <c r="BM1736">
        <v>24.83098490206541</v>
      </c>
      <c r="BN1736">
        <v>12.977495965072077</v>
      </c>
      <c r="BP1736">
        <f t="shared" ref="BP1736:BP1799" si="1404">IF(BM1736&gt;BN1736,1,0)</f>
        <v>1</v>
      </c>
      <c r="BQ1736">
        <f t="shared" ref="BQ1736:BQ1799" si="1405">IF(BP1736&gt;0,0,1)</f>
        <v>0</v>
      </c>
      <c r="BR1736">
        <f t="shared" ref="BR1736:BR1799" si="1406">IF(BM1736&gt;BN1736,BM1736-BN1736,BN1736-BM1736)</f>
        <v>11.853488936993333</v>
      </c>
      <c r="BU1736">
        <v>1729</v>
      </c>
      <c r="BV1736">
        <v>21.897552841981145</v>
      </c>
      <c r="BW1736">
        <v>15.170867153443586</v>
      </c>
      <c r="BY1736">
        <f t="shared" ref="BY1736:BY1799" si="1407">IF(BV1736&gt;BW1736,1,0)</f>
        <v>1</v>
      </c>
      <c r="BZ1736">
        <f t="shared" ref="BZ1736:BZ1799" si="1408">IF(BY1736&gt;0,0,1)</f>
        <v>0</v>
      </c>
      <c r="CA1736">
        <f t="shared" ref="CA1736:CA1799" si="1409">IF(BV1736&gt;BW1736,BV1736-BW1736,BW1736-BV1736)</f>
        <v>6.7266856885375592</v>
      </c>
      <c r="CD1736">
        <v>1729</v>
      </c>
      <c r="CE1736">
        <v>21.650879854626798</v>
      </c>
      <c r="CF1736">
        <v>22.372954997885152</v>
      </c>
      <c r="CH1736">
        <f t="shared" ref="CH1736:CH1799" si="1410">IF(CE1736&gt;CF1736,1,0)</f>
        <v>0</v>
      </c>
      <c r="CI1736">
        <f t="shared" ref="CI1736:CI1799" si="1411">IF(CH1736&gt;0,0,1)</f>
        <v>1</v>
      </c>
      <c r="CJ1736">
        <f t="shared" ref="CJ1736:CJ1799" si="1412">IF(CE1736&gt;CF1736,CE1736-CF1736,CF1736-CE1736)</f>
        <v>0.72207514325835476</v>
      </c>
      <c r="CM1736">
        <v>1729</v>
      </c>
      <c r="CN1736">
        <v>18.460881361861617</v>
      </c>
      <c r="CO1736">
        <v>18.988569739530053</v>
      </c>
      <c r="CQ1736">
        <f t="shared" ref="CQ1736:CQ1799" si="1413">IF(CN1736&gt;CO1736,1,0)</f>
        <v>0</v>
      </c>
      <c r="CR1736">
        <f t="shared" ref="CR1736:CR1799" si="1414">IF(CQ1736&gt;0,0,1)</f>
        <v>1</v>
      </c>
      <c r="CS1736">
        <f t="shared" ref="CS1736:CS1799" si="1415">IF(CN1736&gt;CO1736,CN1736-CO1736,CO1736-CN1736)</f>
        <v>0.52768837766843646</v>
      </c>
      <c r="CV1736">
        <v>1729</v>
      </c>
      <c r="CW1736">
        <v>23.84495570424922</v>
      </c>
      <c r="CX1736">
        <v>16.588351146836342</v>
      </c>
      <c r="CZ1736">
        <f t="shared" ref="CZ1736:CZ1799" si="1416">IF(CW1736&gt;CX1736,1,0)</f>
        <v>1</v>
      </c>
      <c r="DA1736">
        <f t="shared" ref="DA1736:DA1799" si="1417">IF(CZ1736&gt;0,0,1)</f>
        <v>0</v>
      </c>
      <c r="DB1736">
        <f t="shared" ref="DB1736:DB1799" si="1418">IF(CW1736&gt;CX1736,CW1736-CX1736,CX1736-CW1736)</f>
        <v>7.2566045574128779</v>
      </c>
      <c r="DE1736">
        <v>1729</v>
      </c>
      <c r="DF1736">
        <v>9.6422120915564413</v>
      </c>
      <c r="DG1736">
        <v>23.972035848384898</v>
      </c>
      <c r="DI1736">
        <f t="shared" ref="DI1736:DI1799" si="1419">IF(DF1736&gt;DG1736,1,0)</f>
        <v>0</v>
      </c>
      <c r="DJ1736">
        <f t="shared" ref="DJ1736:DJ1799" si="1420">IF(DI1736&gt;0,0,1)</f>
        <v>1</v>
      </c>
      <c r="DK1736">
        <f t="shared" ref="DK1736:DK1799" si="1421">IF(DF1736&gt;DG1736,DF1736-DG1736,DG1736-DF1736)</f>
        <v>14.329823756828457</v>
      </c>
      <c r="DN1736">
        <v>1729</v>
      </c>
      <c r="DO1736">
        <v>25.355598824963195</v>
      </c>
      <c r="DP1736">
        <v>18.061562588138823</v>
      </c>
      <c r="DR1736">
        <f t="shared" ref="DR1736:DR1799" si="1422">IF(DO1736&gt;DP1736,1,0)</f>
        <v>1</v>
      </c>
      <c r="DS1736">
        <f t="shared" ref="DS1736:DS1799" si="1423">IF(DR1736&gt;0,0,1)</f>
        <v>0</v>
      </c>
      <c r="DT1736">
        <f t="shared" ref="DT1736:DT1799" si="1424">IF(DO1736&gt;DP1736,DO1736-DP1736,DP1736-DO1736)</f>
        <v>7.2940362368243719</v>
      </c>
      <c r="DW1736">
        <v>1729</v>
      </c>
      <c r="DX1736">
        <v>14.88257179805278</v>
      </c>
      <c r="DY1736">
        <v>18.226778223394774</v>
      </c>
      <c r="EA1736">
        <f t="shared" ref="EA1736:EA1799" si="1425">IF(DX1736&gt;DY1736,1,0)</f>
        <v>0</v>
      </c>
      <c r="EB1736">
        <f t="shared" ref="EB1736:EB1799" si="1426">IF(EA1736&gt;0,0,1)</f>
        <v>1</v>
      </c>
      <c r="EC1736">
        <f t="shared" ref="EC1736:EC1799" si="1427">IF(DX1736&gt;DY1736,DX1736-DY1736,DY1736-DX1736)</f>
        <v>3.3442064253419943</v>
      </c>
      <c r="EF1736">
        <v>1729</v>
      </c>
      <c r="EG1736">
        <v>16.038378348206766</v>
      </c>
      <c r="EH1736">
        <v>13.603576200524444</v>
      </c>
      <c r="EJ1736">
        <f t="shared" ref="EJ1736:EJ1799" si="1428">IF(EG1736&gt;EH1736,1,0)</f>
        <v>1</v>
      </c>
      <c r="EK1736">
        <f t="shared" ref="EK1736:EK1799" si="1429">IF(EJ1736&gt;0,0,1)</f>
        <v>0</v>
      </c>
      <c r="EL1736">
        <f t="shared" ref="EL1736:EL1799" si="1430">IF(EG1736&gt;EH1736,EG1736-EH1736,EH1736-EG1736)</f>
        <v>2.4348021476823227</v>
      </c>
      <c r="EO1736">
        <v>1729</v>
      </c>
      <c r="EP1736">
        <v>18.450765508593729</v>
      </c>
      <c r="EQ1736">
        <v>34.442850752511774</v>
      </c>
      <c r="ES1736">
        <f t="shared" ref="ES1736:ES1799" si="1431">IF(EP1736&gt;EQ1736,1,0)</f>
        <v>0</v>
      </c>
      <c r="ET1736">
        <f t="shared" ref="ET1736:ET1799" si="1432">IF(ES1736&gt;0,0,1)</f>
        <v>1</v>
      </c>
      <c r="EU1736">
        <f t="shared" ref="EU1736:EU1799" si="1433">IF(EP1736&gt;EQ1736,EP1736-EQ1736,EQ1736-EP1736)</f>
        <v>15.992085243918044</v>
      </c>
    </row>
    <row r="1737" spans="1:151" x14ac:dyDescent="0.25">
      <c r="A1737">
        <v>1730</v>
      </c>
      <c r="B1737">
        <v>10.633046626361629</v>
      </c>
      <c r="C1737">
        <v>37.64125535181401</v>
      </c>
      <c r="E1737">
        <f t="shared" si="1383"/>
        <v>0</v>
      </c>
      <c r="F1737">
        <f t="shared" si="1385"/>
        <v>1</v>
      </c>
      <c r="G1737">
        <f t="shared" si="1384"/>
        <v>27.008208725452381</v>
      </c>
      <c r="J1737">
        <v>1730</v>
      </c>
      <c r="K1737">
        <v>23.238755141616117</v>
      </c>
      <c r="L1737">
        <v>29.615822113709363</v>
      </c>
      <c r="N1737">
        <f t="shared" si="1386"/>
        <v>0</v>
      </c>
      <c r="O1737">
        <f t="shared" si="1387"/>
        <v>1</v>
      </c>
      <c r="P1737">
        <f t="shared" si="1388"/>
        <v>6.377066972093246</v>
      </c>
      <c r="S1737">
        <v>1730</v>
      </c>
      <c r="T1737">
        <v>23.057564429275303</v>
      </c>
      <c r="U1737">
        <v>46.719529831413993</v>
      </c>
      <c r="W1737">
        <f t="shared" si="1389"/>
        <v>0</v>
      </c>
      <c r="X1737">
        <f t="shared" si="1390"/>
        <v>1</v>
      </c>
      <c r="Y1737">
        <f t="shared" si="1391"/>
        <v>23.661965402138691</v>
      </c>
      <c r="AB1737">
        <v>1730</v>
      </c>
      <c r="AC1737">
        <v>18.479097685162188</v>
      </c>
      <c r="AD1737">
        <v>17.063086768265912</v>
      </c>
      <c r="AF1737">
        <f t="shared" si="1392"/>
        <v>1</v>
      </c>
      <c r="AG1737">
        <f t="shared" si="1393"/>
        <v>0</v>
      </c>
      <c r="AH1737">
        <f t="shared" si="1394"/>
        <v>1.4160109168962762</v>
      </c>
      <c r="AK1737">
        <v>1730</v>
      </c>
      <c r="AL1737">
        <v>32.448835744557272</v>
      </c>
      <c r="AM1737">
        <v>19.254805672124817</v>
      </c>
      <c r="AO1737">
        <f t="shared" si="1395"/>
        <v>1</v>
      </c>
      <c r="AP1737">
        <f t="shared" si="1396"/>
        <v>0</v>
      </c>
      <c r="AQ1737">
        <f t="shared" si="1397"/>
        <v>13.194030072432454</v>
      </c>
      <c r="AT1737">
        <v>1730</v>
      </c>
      <c r="AU1737">
        <v>16.095192376542201</v>
      </c>
      <c r="AV1737">
        <v>20.344861937311862</v>
      </c>
      <c r="AX1737">
        <f t="shared" si="1398"/>
        <v>0</v>
      </c>
      <c r="AY1737">
        <f t="shared" si="1399"/>
        <v>1</v>
      </c>
      <c r="AZ1737">
        <f t="shared" si="1400"/>
        <v>4.2496695607696608</v>
      </c>
      <c r="BC1737">
        <v>1730</v>
      </c>
      <c r="BD1737" t="e">
        <v>#N/A</v>
      </c>
      <c r="BE1737" t="e">
        <v>#N/A</v>
      </c>
      <c r="BG1737" t="e">
        <f t="shared" si="1401"/>
        <v>#N/A</v>
      </c>
      <c r="BH1737" t="e">
        <f t="shared" si="1402"/>
        <v>#N/A</v>
      </c>
      <c r="BI1737" t="e">
        <f t="shared" si="1403"/>
        <v>#N/A</v>
      </c>
      <c r="BL1737">
        <v>1730</v>
      </c>
      <c r="BM1737">
        <v>28.495651833541253</v>
      </c>
      <c r="BN1737">
        <v>8.6368571887153429</v>
      </c>
      <c r="BP1737">
        <f t="shared" si="1404"/>
        <v>1</v>
      </c>
      <c r="BQ1737">
        <f t="shared" si="1405"/>
        <v>0</v>
      </c>
      <c r="BR1737">
        <f t="shared" si="1406"/>
        <v>19.85879464482591</v>
      </c>
      <c r="BU1737">
        <v>1730</v>
      </c>
      <c r="BV1737">
        <v>26.095575248671572</v>
      </c>
      <c r="BW1737">
        <v>17.112511143352769</v>
      </c>
      <c r="BY1737">
        <f t="shared" si="1407"/>
        <v>1</v>
      </c>
      <c r="BZ1737">
        <f t="shared" si="1408"/>
        <v>0</v>
      </c>
      <c r="CA1737">
        <f t="shared" si="1409"/>
        <v>8.9830641053188032</v>
      </c>
      <c r="CD1737">
        <v>1730</v>
      </c>
      <c r="CE1737">
        <v>22.88921788693548</v>
      </c>
      <c r="CF1737">
        <v>13.524770630290483</v>
      </c>
      <c r="CH1737">
        <f t="shared" si="1410"/>
        <v>1</v>
      </c>
      <c r="CI1737">
        <f t="shared" si="1411"/>
        <v>0</v>
      </c>
      <c r="CJ1737">
        <f t="shared" si="1412"/>
        <v>9.364447256644997</v>
      </c>
      <c r="CM1737">
        <v>1730</v>
      </c>
      <c r="CN1737">
        <v>24.012839053217931</v>
      </c>
      <c r="CO1737">
        <v>30.183298387368144</v>
      </c>
      <c r="CQ1737">
        <f t="shared" si="1413"/>
        <v>0</v>
      </c>
      <c r="CR1737">
        <f t="shared" si="1414"/>
        <v>1</v>
      </c>
      <c r="CS1737">
        <f t="shared" si="1415"/>
        <v>6.1704593341502125</v>
      </c>
      <c r="CV1737">
        <v>1730</v>
      </c>
      <c r="CW1737">
        <v>24.531506176892872</v>
      </c>
      <c r="CX1737">
        <v>12.186891158561428</v>
      </c>
      <c r="CZ1737">
        <f t="shared" si="1416"/>
        <v>1</v>
      </c>
      <c r="DA1737">
        <f t="shared" si="1417"/>
        <v>0</v>
      </c>
      <c r="DB1737">
        <f t="shared" si="1418"/>
        <v>12.344615018331444</v>
      </c>
      <c r="DE1737">
        <v>1730</v>
      </c>
      <c r="DF1737">
        <v>19.812660701166912</v>
      </c>
      <c r="DG1737">
        <v>22.247309586007045</v>
      </c>
      <c r="DI1737">
        <f t="shared" si="1419"/>
        <v>0</v>
      </c>
      <c r="DJ1737">
        <f t="shared" si="1420"/>
        <v>1</v>
      </c>
      <c r="DK1737">
        <f t="shared" si="1421"/>
        <v>2.4346488848401329</v>
      </c>
      <c r="DN1737">
        <v>1730</v>
      </c>
      <c r="DO1737">
        <v>19.769204106983668</v>
      </c>
      <c r="DP1737">
        <v>18.917112588527853</v>
      </c>
      <c r="DR1737">
        <f t="shared" si="1422"/>
        <v>1</v>
      </c>
      <c r="DS1737">
        <f t="shared" si="1423"/>
        <v>0</v>
      </c>
      <c r="DT1737">
        <f t="shared" si="1424"/>
        <v>0.85209151845581488</v>
      </c>
      <c r="DW1737">
        <v>1730</v>
      </c>
      <c r="DX1737">
        <v>17.895491766666321</v>
      </c>
      <c r="DY1737">
        <v>17.145086749919013</v>
      </c>
      <c r="EA1737">
        <f t="shared" si="1425"/>
        <v>1</v>
      </c>
      <c r="EB1737">
        <f t="shared" si="1426"/>
        <v>0</v>
      </c>
      <c r="EC1737">
        <f t="shared" si="1427"/>
        <v>0.7504050167473082</v>
      </c>
      <c r="EF1737">
        <v>1730</v>
      </c>
      <c r="EG1737">
        <v>23.15516851392475</v>
      </c>
      <c r="EH1737">
        <v>15.869368953446385</v>
      </c>
      <c r="EJ1737">
        <f t="shared" si="1428"/>
        <v>1</v>
      </c>
      <c r="EK1737">
        <f t="shared" si="1429"/>
        <v>0</v>
      </c>
      <c r="EL1737">
        <f t="shared" si="1430"/>
        <v>7.285799560478365</v>
      </c>
      <c r="EO1737">
        <v>1730</v>
      </c>
      <c r="EP1737">
        <v>24.664377438045946</v>
      </c>
      <c r="EQ1737">
        <v>25.603700675881576</v>
      </c>
      <c r="ES1737">
        <f t="shared" si="1431"/>
        <v>0</v>
      </c>
      <c r="ET1737">
        <f t="shared" si="1432"/>
        <v>1</v>
      </c>
      <c r="EU1737">
        <f t="shared" si="1433"/>
        <v>0.93932323783563021</v>
      </c>
    </row>
    <row r="1738" spans="1:151" x14ac:dyDescent="0.25">
      <c r="A1738">
        <v>1731</v>
      </c>
      <c r="B1738">
        <v>10.658220774725418</v>
      </c>
      <c r="C1738">
        <v>18.963360078053775</v>
      </c>
      <c r="E1738">
        <f t="shared" si="1383"/>
        <v>0</v>
      </c>
      <c r="F1738">
        <f t="shared" si="1385"/>
        <v>1</v>
      </c>
      <c r="G1738">
        <f t="shared" si="1384"/>
        <v>8.3051393033283567</v>
      </c>
      <c r="J1738">
        <v>1731</v>
      </c>
      <c r="K1738">
        <v>12.602681961389447</v>
      </c>
      <c r="L1738">
        <v>23.903471775402839</v>
      </c>
      <c r="N1738">
        <f t="shared" si="1386"/>
        <v>0</v>
      </c>
      <c r="O1738">
        <f t="shared" si="1387"/>
        <v>1</v>
      </c>
      <c r="P1738">
        <f t="shared" si="1388"/>
        <v>11.300789814013392</v>
      </c>
      <c r="S1738">
        <v>1731</v>
      </c>
      <c r="T1738">
        <v>16.521730510032061</v>
      </c>
      <c r="U1738">
        <v>9.3484960297428863</v>
      </c>
      <c r="W1738">
        <f t="shared" si="1389"/>
        <v>1</v>
      </c>
      <c r="X1738">
        <f t="shared" si="1390"/>
        <v>0</v>
      </c>
      <c r="Y1738">
        <f t="shared" si="1391"/>
        <v>7.1732344802891745</v>
      </c>
      <c r="AB1738">
        <v>1731</v>
      </c>
      <c r="AC1738">
        <v>24.686445010569418</v>
      </c>
      <c r="AD1738">
        <v>17.565406030619044</v>
      </c>
      <c r="AF1738">
        <f t="shared" si="1392"/>
        <v>1</v>
      </c>
      <c r="AG1738">
        <f t="shared" si="1393"/>
        <v>0</v>
      </c>
      <c r="AH1738">
        <f t="shared" si="1394"/>
        <v>7.1210389799503737</v>
      </c>
      <c r="AK1738">
        <v>1731</v>
      </c>
      <c r="AL1738">
        <v>25.961349518153497</v>
      </c>
      <c r="AM1738">
        <v>18.16377694802884</v>
      </c>
      <c r="AO1738">
        <f t="shared" si="1395"/>
        <v>1</v>
      </c>
      <c r="AP1738">
        <f t="shared" si="1396"/>
        <v>0</v>
      </c>
      <c r="AQ1738">
        <f t="shared" si="1397"/>
        <v>7.7975725701246574</v>
      </c>
      <c r="AT1738">
        <v>1731</v>
      </c>
      <c r="AU1738">
        <v>14.738457181836321</v>
      </c>
      <c r="AV1738">
        <v>20.12635756207014</v>
      </c>
      <c r="AX1738">
        <f t="shared" si="1398"/>
        <v>0</v>
      </c>
      <c r="AY1738">
        <f t="shared" si="1399"/>
        <v>1</v>
      </c>
      <c r="AZ1738">
        <f t="shared" si="1400"/>
        <v>5.3879003802338197</v>
      </c>
      <c r="BC1738">
        <v>1731</v>
      </c>
      <c r="BD1738" t="e">
        <v>#N/A</v>
      </c>
      <c r="BE1738" t="e">
        <v>#N/A</v>
      </c>
      <c r="BG1738" t="e">
        <f t="shared" si="1401"/>
        <v>#N/A</v>
      </c>
      <c r="BH1738" t="e">
        <f t="shared" si="1402"/>
        <v>#N/A</v>
      </c>
      <c r="BI1738" t="e">
        <f t="shared" si="1403"/>
        <v>#N/A</v>
      </c>
      <c r="BL1738">
        <v>1731</v>
      </c>
      <c r="BM1738">
        <v>23.674927152486219</v>
      </c>
      <c r="BN1738">
        <v>12.604643304135315</v>
      </c>
      <c r="BP1738">
        <f t="shared" si="1404"/>
        <v>1</v>
      </c>
      <c r="BQ1738">
        <f t="shared" si="1405"/>
        <v>0</v>
      </c>
      <c r="BR1738">
        <f t="shared" si="1406"/>
        <v>11.070283848350904</v>
      </c>
      <c r="BU1738">
        <v>1731</v>
      </c>
      <c r="BV1738">
        <v>20.647285875289821</v>
      </c>
      <c r="BW1738">
        <v>23.549183460640592</v>
      </c>
      <c r="BY1738">
        <f t="shared" si="1407"/>
        <v>0</v>
      </c>
      <c r="BZ1738">
        <f t="shared" si="1408"/>
        <v>1</v>
      </c>
      <c r="CA1738">
        <f t="shared" si="1409"/>
        <v>2.9018975853507705</v>
      </c>
      <c r="CD1738">
        <v>1731</v>
      </c>
      <c r="CE1738">
        <v>25.392373909063004</v>
      </c>
      <c r="CF1738">
        <v>16.305156847442067</v>
      </c>
      <c r="CH1738">
        <f t="shared" si="1410"/>
        <v>1</v>
      </c>
      <c r="CI1738">
        <f t="shared" si="1411"/>
        <v>0</v>
      </c>
      <c r="CJ1738">
        <f t="shared" si="1412"/>
        <v>9.0872170616209367</v>
      </c>
      <c r="CM1738">
        <v>1731</v>
      </c>
      <c r="CN1738">
        <v>21.651423780635824</v>
      </c>
      <c r="CO1738">
        <v>28.577593561215217</v>
      </c>
      <c r="CQ1738">
        <f t="shared" si="1413"/>
        <v>0</v>
      </c>
      <c r="CR1738">
        <f t="shared" si="1414"/>
        <v>1</v>
      </c>
      <c r="CS1738">
        <f t="shared" si="1415"/>
        <v>6.9261697805793929</v>
      </c>
      <c r="CV1738">
        <v>1731</v>
      </c>
      <c r="CW1738">
        <v>19.836312305747516</v>
      </c>
      <c r="CX1738">
        <v>22.300391068978001</v>
      </c>
      <c r="CZ1738">
        <f t="shared" si="1416"/>
        <v>0</v>
      </c>
      <c r="DA1738">
        <f t="shared" si="1417"/>
        <v>1</v>
      </c>
      <c r="DB1738">
        <f t="shared" si="1418"/>
        <v>2.4640787632304857</v>
      </c>
      <c r="DE1738">
        <v>1731</v>
      </c>
      <c r="DF1738">
        <v>19.838231162215013</v>
      </c>
      <c r="DG1738">
        <v>22.385107328188301</v>
      </c>
      <c r="DI1738">
        <f t="shared" si="1419"/>
        <v>0</v>
      </c>
      <c r="DJ1738">
        <f t="shared" si="1420"/>
        <v>1</v>
      </c>
      <c r="DK1738">
        <f t="shared" si="1421"/>
        <v>2.5468761659732877</v>
      </c>
      <c r="DN1738">
        <v>1731</v>
      </c>
      <c r="DO1738">
        <v>16.984372723159684</v>
      </c>
      <c r="DP1738">
        <v>12.317115626769176</v>
      </c>
      <c r="DR1738">
        <f t="shared" si="1422"/>
        <v>1</v>
      </c>
      <c r="DS1738">
        <f t="shared" si="1423"/>
        <v>0</v>
      </c>
      <c r="DT1738">
        <f t="shared" si="1424"/>
        <v>4.6672570963905073</v>
      </c>
      <c r="DW1738">
        <v>1731</v>
      </c>
      <c r="DX1738">
        <v>13.278778450520177</v>
      </c>
      <c r="DY1738">
        <v>27.529459681765417</v>
      </c>
      <c r="EA1738">
        <f t="shared" si="1425"/>
        <v>0</v>
      </c>
      <c r="EB1738">
        <f t="shared" si="1426"/>
        <v>1</v>
      </c>
      <c r="EC1738">
        <f t="shared" si="1427"/>
        <v>14.25068123124524</v>
      </c>
      <c r="EF1738">
        <v>1731</v>
      </c>
      <c r="EG1738">
        <v>18.755330547855024</v>
      </c>
      <c r="EH1738">
        <v>18.627094595845893</v>
      </c>
      <c r="EJ1738">
        <f t="shared" si="1428"/>
        <v>1</v>
      </c>
      <c r="EK1738">
        <f t="shared" si="1429"/>
        <v>0</v>
      </c>
      <c r="EL1738">
        <f t="shared" si="1430"/>
        <v>0.12823595200913118</v>
      </c>
      <c r="EO1738">
        <v>1731</v>
      </c>
      <c r="EP1738">
        <v>25.578184864440431</v>
      </c>
      <c r="EQ1738">
        <v>8.2424917713899859</v>
      </c>
      <c r="ES1738">
        <f t="shared" si="1431"/>
        <v>1</v>
      </c>
      <c r="ET1738">
        <f t="shared" si="1432"/>
        <v>0</v>
      </c>
      <c r="EU1738">
        <f t="shared" si="1433"/>
        <v>17.335693093050445</v>
      </c>
    </row>
    <row r="1739" spans="1:151" x14ac:dyDescent="0.25">
      <c r="A1739">
        <v>1732</v>
      </c>
      <c r="B1739">
        <v>8.9065239962048395</v>
      </c>
      <c r="C1739">
        <v>30.49218713983494</v>
      </c>
      <c r="E1739">
        <f t="shared" si="1383"/>
        <v>0</v>
      </c>
      <c r="F1739">
        <f t="shared" si="1385"/>
        <v>1</v>
      </c>
      <c r="G1739">
        <f t="shared" si="1384"/>
        <v>21.5856631436301</v>
      </c>
      <c r="J1739">
        <v>1732</v>
      </c>
      <c r="K1739">
        <v>26.691083589318165</v>
      </c>
      <c r="L1739">
        <v>33.476585503129407</v>
      </c>
      <c r="N1739">
        <f t="shared" si="1386"/>
        <v>0</v>
      </c>
      <c r="O1739">
        <f t="shared" si="1387"/>
        <v>1</v>
      </c>
      <c r="P1739">
        <f t="shared" si="1388"/>
        <v>6.7855019138112418</v>
      </c>
      <c r="S1739">
        <v>1732</v>
      </c>
      <c r="T1739">
        <v>16.956884348136363</v>
      </c>
      <c r="U1739">
        <v>35.831925034770784</v>
      </c>
      <c r="W1739">
        <f t="shared" si="1389"/>
        <v>0</v>
      </c>
      <c r="X1739">
        <f t="shared" si="1390"/>
        <v>1</v>
      </c>
      <c r="Y1739">
        <f t="shared" si="1391"/>
        <v>18.875040686634421</v>
      </c>
      <c r="AB1739">
        <v>1732</v>
      </c>
      <c r="AC1739">
        <v>25.223287191597734</v>
      </c>
      <c r="AD1739">
        <v>15.851393940474919</v>
      </c>
      <c r="AF1739">
        <f t="shared" si="1392"/>
        <v>1</v>
      </c>
      <c r="AG1739">
        <f t="shared" si="1393"/>
        <v>0</v>
      </c>
      <c r="AH1739">
        <f t="shared" si="1394"/>
        <v>9.371893251122815</v>
      </c>
      <c r="AK1739">
        <v>1732</v>
      </c>
      <c r="AL1739">
        <v>24.571163998834773</v>
      </c>
      <c r="AM1739">
        <v>18.230003735888992</v>
      </c>
      <c r="AO1739">
        <f t="shared" si="1395"/>
        <v>1</v>
      </c>
      <c r="AP1739">
        <f t="shared" si="1396"/>
        <v>0</v>
      </c>
      <c r="AQ1739">
        <f t="shared" si="1397"/>
        <v>6.3411602629457811</v>
      </c>
      <c r="AT1739">
        <v>1732</v>
      </c>
      <c r="AU1739">
        <v>22.14138959440951</v>
      </c>
      <c r="AV1739">
        <v>15.271406416201049</v>
      </c>
      <c r="AX1739">
        <f t="shared" si="1398"/>
        <v>1</v>
      </c>
      <c r="AY1739">
        <f t="shared" si="1399"/>
        <v>0</v>
      </c>
      <c r="AZ1739">
        <f t="shared" si="1400"/>
        <v>6.8699831782084608</v>
      </c>
      <c r="BC1739">
        <v>1732</v>
      </c>
      <c r="BD1739" t="e">
        <v>#N/A</v>
      </c>
      <c r="BE1739" t="e">
        <v>#N/A</v>
      </c>
      <c r="BG1739" t="e">
        <f t="shared" si="1401"/>
        <v>#N/A</v>
      </c>
      <c r="BH1739" t="e">
        <f t="shared" si="1402"/>
        <v>#N/A</v>
      </c>
      <c r="BI1739" t="e">
        <f t="shared" si="1403"/>
        <v>#N/A</v>
      </c>
      <c r="BL1739">
        <v>1732</v>
      </c>
      <c r="BM1739">
        <v>26.607539031586665</v>
      </c>
      <c r="BN1739">
        <v>14.079587434347239</v>
      </c>
      <c r="BP1739">
        <f t="shared" si="1404"/>
        <v>1</v>
      </c>
      <c r="BQ1739">
        <f t="shared" si="1405"/>
        <v>0</v>
      </c>
      <c r="BR1739">
        <f t="shared" si="1406"/>
        <v>12.527951597239426</v>
      </c>
      <c r="BU1739">
        <v>1732</v>
      </c>
      <c r="BV1739">
        <v>10.680159461286818</v>
      </c>
      <c r="BW1739">
        <v>28.966579606930484</v>
      </c>
      <c r="BY1739">
        <f t="shared" si="1407"/>
        <v>0</v>
      </c>
      <c r="BZ1739">
        <f t="shared" si="1408"/>
        <v>1</v>
      </c>
      <c r="CA1739">
        <f t="shared" si="1409"/>
        <v>18.286420145643667</v>
      </c>
      <c r="CD1739">
        <v>1732</v>
      </c>
      <c r="CE1739">
        <v>11.6535495534403</v>
      </c>
      <c r="CF1739">
        <v>12.744626397196232</v>
      </c>
      <c r="CH1739">
        <f t="shared" si="1410"/>
        <v>0</v>
      </c>
      <c r="CI1739">
        <f t="shared" si="1411"/>
        <v>1</v>
      </c>
      <c r="CJ1739">
        <f t="shared" si="1412"/>
        <v>1.0910768437559319</v>
      </c>
      <c r="CM1739">
        <v>1732</v>
      </c>
      <c r="CN1739">
        <v>20.618766159511459</v>
      </c>
      <c r="CO1739">
        <v>24.879227409346811</v>
      </c>
      <c r="CQ1739">
        <f t="shared" si="1413"/>
        <v>0</v>
      </c>
      <c r="CR1739">
        <f t="shared" si="1414"/>
        <v>1</v>
      </c>
      <c r="CS1739">
        <f t="shared" si="1415"/>
        <v>4.2604612498353518</v>
      </c>
      <c r="CV1739">
        <v>1732</v>
      </c>
      <c r="CW1739">
        <v>22.129351751141321</v>
      </c>
      <c r="CX1739">
        <v>13.605595372618932</v>
      </c>
      <c r="CZ1739">
        <f t="shared" si="1416"/>
        <v>1</v>
      </c>
      <c r="DA1739">
        <f t="shared" si="1417"/>
        <v>0</v>
      </c>
      <c r="DB1739">
        <f t="shared" si="1418"/>
        <v>8.5237563785223891</v>
      </c>
      <c r="DE1739">
        <v>1732</v>
      </c>
      <c r="DF1739">
        <v>27.761028991154987</v>
      </c>
      <c r="DG1739">
        <v>25.611712145182096</v>
      </c>
      <c r="DI1739">
        <f t="shared" si="1419"/>
        <v>1</v>
      </c>
      <c r="DJ1739">
        <f t="shared" si="1420"/>
        <v>0</v>
      </c>
      <c r="DK1739">
        <f t="shared" si="1421"/>
        <v>2.1493168459728906</v>
      </c>
      <c r="DN1739">
        <v>1732</v>
      </c>
      <c r="DO1739">
        <v>23.670519275182105</v>
      </c>
      <c r="DP1739">
        <v>19.991019414996344</v>
      </c>
      <c r="DR1739">
        <f t="shared" si="1422"/>
        <v>1</v>
      </c>
      <c r="DS1739">
        <f t="shared" si="1423"/>
        <v>0</v>
      </c>
      <c r="DT1739">
        <f t="shared" si="1424"/>
        <v>3.6794998601857607</v>
      </c>
      <c r="DW1739">
        <v>1732</v>
      </c>
      <c r="DX1739">
        <v>16.73397799816745</v>
      </c>
      <c r="DY1739">
        <v>26.07830410602427</v>
      </c>
      <c r="EA1739">
        <f t="shared" si="1425"/>
        <v>0</v>
      </c>
      <c r="EB1739">
        <f t="shared" si="1426"/>
        <v>1</v>
      </c>
      <c r="EC1739">
        <f t="shared" si="1427"/>
        <v>9.3443261078568192</v>
      </c>
      <c r="EF1739">
        <v>1732</v>
      </c>
      <c r="EG1739">
        <v>20.378486423385144</v>
      </c>
      <c r="EH1739">
        <v>18.244130060717993</v>
      </c>
      <c r="EJ1739">
        <f t="shared" si="1428"/>
        <v>1</v>
      </c>
      <c r="EK1739">
        <f t="shared" si="1429"/>
        <v>0</v>
      </c>
      <c r="EL1739">
        <f t="shared" si="1430"/>
        <v>2.1343563626671518</v>
      </c>
      <c r="EO1739">
        <v>1732</v>
      </c>
      <c r="EP1739">
        <v>22.65115157033442</v>
      </c>
      <c r="EQ1739">
        <v>18.11815640300307</v>
      </c>
      <c r="ES1739">
        <f t="shared" si="1431"/>
        <v>1</v>
      </c>
      <c r="ET1739">
        <f t="shared" si="1432"/>
        <v>0</v>
      </c>
      <c r="EU1739">
        <f t="shared" si="1433"/>
        <v>4.5329951673313502</v>
      </c>
    </row>
    <row r="1740" spans="1:151" x14ac:dyDescent="0.25">
      <c r="A1740">
        <v>1733</v>
      </c>
      <c r="B1740">
        <v>14.093531742486139</v>
      </c>
      <c r="C1740">
        <v>63.039697495482457</v>
      </c>
      <c r="E1740">
        <f t="shared" si="1383"/>
        <v>0</v>
      </c>
      <c r="F1740">
        <f t="shared" si="1385"/>
        <v>1</v>
      </c>
      <c r="G1740">
        <f t="shared" si="1384"/>
        <v>48.946165752996322</v>
      </c>
      <c r="J1740">
        <v>1733</v>
      </c>
      <c r="K1740">
        <v>18.043223170760744</v>
      </c>
      <c r="L1740">
        <v>20.863304461517902</v>
      </c>
      <c r="N1740">
        <f t="shared" si="1386"/>
        <v>0</v>
      </c>
      <c r="O1740">
        <f t="shared" si="1387"/>
        <v>1</v>
      </c>
      <c r="P1740">
        <f t="shared" si="1388"/>
        <v>2.8200812907571589</v>
      </c>
      <c r="S1740">
        <v>1733</v>
      </c>
      <c r="T1740">
        <v>14.048994542939013</v>
      </c>
      <c r="U1740">
        <v>39.743147723949654</v>
      </c>
      <c r="W1740">
        <f t="shared" si="1389"/>
        <v>0</v>
      </c>
      <c r="X1740">
        <f t="shared" si="1390"/>
        <v>1</v>
      </c>
      <c r="Y1740">
        <f t="shared" si="1391"/>
        <v>25.694153181010641</v>
      </c>
      <c r="AB1740">
        <v>1733</v>
      </c>
      <c r="AC1740">
        <v>28.396931157995731</v>
      </c>
      <c r="AD1740">
        <v>16.260296598903285</v>
      </c>
      <c r="AF1740">
        <f t="shared" si="1392"/>
        <v>1</v>
      </c>
      <c r="AG1740">
        <f t="shared" si="1393"/>
        <v>0</v>
      </c>
      <c r="AH1740">
        <f t="shared" si="1394"/>
        <v>12.136634559092446</v>
      </c>
      <c r="AK1740">
        <v>1733</v>
      </c>
      <c r="AL1740">
        <v>19.151826609400388</v>
      </c>
      <c r="AM1740">
        <v>28.093231031745081</v>
      </c>
      <c r="AO1740">
        <f t="shared" si="1395"/>
        <v>0</v>
      </c>
      <c r="AP1740">
        <f t="shared" si="1396"/>
        <v>1</v>
      </c>
      <c r="AQ1740">
        <f t="shared" si="1397"/>
        <v>8.9414044223446929</v>
      </c>
      <c r="AT1740">
        <v>1733</v>
      </c>
      <c r="AU1740">
        <v>19.02326235707438</v>
      </c>
      <c r="AV1740">
        <v>19.059451285937094</v>
      </c>
      <c r="AX1740">
        <f t="shared" si="1398"/>
        <v>0</v>
      </c>
      <c r="AY1740">
        <f t="shared" si="1399"/>
        <v>1</v>
      </c>
      <c r="AZ1740">
        <f t="shared" si="1400"/>
        <v>3.6188928862713965E-2</v>
      </c>
      <c r="BC1740">
        <v>1733</v>
      </c>
      <c r="BD1740" t="e">
        <v>#N/A</v>
      </c>
      <c r="BE1740" t="e">
        <v>#N/A</v>
      </c>
      <c r="BG1740" t="e">
        <f t="shared" si="1401"/>
        <v>#N/A</v>
      </c>
      <c r="BH1740" t="e">
        <f t="shared" si="1402"/>
        <v>#N/A</v>
      </c>
      <c r="BI1740" t="e">
        <f t="shared" si="1403"/>
        <v>#N/A</v>
      </c>
      <c r="BL1740">
        <v>1733</v>
      </c>
      <c r="BM1740">
        <v>41.714980609581538</v>
      </c>
      <c r="BN1740">
        <v>7.696294858509412</v>
      </c>
      <c r="BP1740">
        <f t="shared" si="1404"/>
        <v>1</v>
      </c>
      <c r="BQ1740">
        <f t="shared" si="1405"/>
        <v>0</v>
      </c>
      <c r="BR1740">
        <f t="shared" si="1406"/>
        <v>34.018685751072127</v>
      </c>
      <c r="BU1740">
        <v>1733</v>
      </c>
      <c r="BV1740">
        <v>19.673150417598706</v>
      </c>
      <c r="BW1740">
        <v>20.609754164761821</v>
      </c>
      <c r="BY1740">
        <f t="shared" si="1407"/>
        <v>0</v>
      </c>
      <c r="BZ1740">
        <f t="shared" si="1408"/>
        <v>1</v>
      </c>
      <c r="CA1740">
        <f t="shared" si="1409"/>
        <v>0.93660374716311523</v>
      </c>
      <c r="CD1740">
        <v>1733</v>
      </c>
      <c r="CE1740">
        <v>24.12288736131033</v>
      </c>
      <c r="CF1740">
        <v>16.473565363526596</v>
      </c>
      <c r="CH1740">
        <f t="shared" si="1410"/>
        <v>1</v>
      </c>
      <c r="CI1740">
        <f t="shared" si="1411"/>
        <v>0</v>
      </c>
      <c r="CJ1740">
        <f t="shared" si="1412"/>
        <v>7.6493219977837335</v>
      </c>
      <c r="CM1740">
        <v>1733</v>
      </c>
      <c r="CN1740">
        <v>21.091381889692538</v>
      </c>
      <c r="CO1740">
        <v>35.870686548424175</v>
      </c>
      <c r="CQ1740">
        <f t="shared" si="1413"/>
        <v>0</v>
      </c>
      <c r="CR1740">
        <f t="shared" si="1414"/>
        <v>1</v>
      </c>
      <c r="CS1740">
        <f t="shared" si="1415"/>
        <v>14.779304658731636</v>
      </c>
      <c r="CV1740">
        <v>1733</v>
      </c>
      <c r="CW1740">
        <v>22.364011265502786</v>
      </c>
      <c r="CX1740">
        <v>20.717182315048969</v>
      </c>
      <c r="CZ1740">
        <f t="shared" si="1416"/>
        <v>1</v>
      </c>
      <c r="DA1740">
        <f t="shared" si="1417"/>
        <v>0</v>
      </c>
      <c r="DB1740">
        <f t="shared" si="1418"/>
        <v>1.6468289504538163</v>
      </c>
      <c r="DE1740">
        <v>1733</v>
      </c>
      <c r="DF1740">
        <v>18.019418594355816</v>
      </c>
      <c r="DG1740">
        <v>13.9573433204919</v>
      </c>
      <c r="DI1740">
        <f t="shared" si="1419"/>
        <v>1</v>
      </c>
      <c r="DJ1740">
        <f t="shared" si="1420"/>
        <v>0</v>
      </c>
      <c r="DK1740">
        <f t="shared" si="1421"/>
        <v>4.0620752738639165</v>
      </c>
      <c r="DN1740">
        <v>1733</v>
      </c>
      <c r="DO1740">
        <v>23.856292235264085</v>
      </c>
      <c r="DP1740">
        <v>21.890273311298571</v>
      </c>
      <c r="DR1740">
        <f t="shared" si="1422"/>
        <v>1</v>
      </c>
      <c r="DS1740">
        <f t="shared" si="1423"/>
        <v>0</v>
      </c>
      <c r="DT1740">
        <f t="shared" si="1424"/>
        <v>1.9660189239655139</v>
      </c>
      <c r="DW1740">
        <v>1733</v>
      </c>
      <c r="DX1740">
        <v>22.681784712229828</v>
      </c>
      <c r="DY1740">
        <v>28.052089916604956</v>
      </c>
      <c r="EA1740">
        <f t="shared" si="1425"/>
        <v>0</v>
      </c>
      <c r="EB1740">
        <f t="shared" si="1426"/>
        <v>1</v>
      </c>
      <c r="EC1740">
        <f t="shared" si="1427"/>
        <v>5.3703052043751285</v>
      </c>
      <c r="EF1740">
        <v>1733</v>
      </c>
      <c r="EG1740">
        <v>24.043187906109395</v>
      </c>
      <c r="EH1740">
        <v>18.272364111135058</v>
      </c>
      <c r="EJ1740">
        <f t="shared" si="1428"/>
        <v>1</v>
      </c>
      <c r="EK1740">
        <f t="shared" si="1429"/>
        <v>0</v>
      </c>
      <c r="EL1740">
        <f t="shared" si="1430"/>
        <v>5.7708237949743371</v>
      </c>
      <c r="EO1740">
        <v>1733</v>
      </c>
      <c r="EP1740">
        <v>24.73980822354342</v>
      </c>
      <c r="EQ1740">
        <v>15.855284287548981</v>
      </c>
      <c r="ES1740">
        <f t="shared" si="1431"/>
        <v>1</v>
      </c>
      <c r="ET1740">
        <f t="shared" si="1432"/>
        <v>0</v>
      </c>
      <c r="EU1740">
        <f t="shared" si="1433"/>
        <v>8.884523935994439</v>
      </c>
    </row>
    <row r="1741" spans="1:151" x14ac:dyDescent="0.25">
      <c r="A1741">
        <v>1734</v>
      </c>
      <c r="B1741">
        <v>12.752441758496378</v>
      </c>
      <c r="C1741">
        <v>24.127607845608427</v>
      </c>
      <c r="E1741">
        <f t="shared" si="1383"/>
        <v>0</v>
      </c>
      <c r="F1741">
        <f t="shared" si="1385"/>
        <v>1</v>
      </c>
      <c r="G1741">
        <f t="shared" si="1384"/>
        <v>11.375166087112049</v>
      </c>
      <c r="J1741">
        <v>1734</v>
      </c>
      <c r="K1741">
        <v>17.189320754089806</v>
      </c>
      <c r="L1741">
        <v>31.11754918923209</v>
      </c>
      <c r="N1741">
        <f t="shared" si="1386"/>
        <v>0</v>
      </c>
      <c r="O1741">
        <f t="shared" si="1387"/>
        <v>1</v>
      </c>
      <c r="P1741">
        <f t="shared" si="1388"/>
        <v>13.928228435142284</v>
      </c>
      <c r="S1741">
        <v>1734</v>
      </c>
      <c r="T1741">
        <v>22.676713966447625</v>
      </c>
      <c r="U1741">
        <v>41.302215978016406</v>
      </c>
      <c r="W1741">
        <f t="shared" si="1389"/>
        <v>0</v>
      </c>
      <c r="X1741">
        <f t="shared" si="1390"/>
        <v>1</v>
      </c>
      <c r="Y1741">
        <f t="shared" si="1391"/>
        <v>18.625502011568781</v>
      </c>
      <c r="AB1741">
        <v>1734</v>
      </c>
      <c r="AC1741">
        <v>11.546967639028843</v>
      </c>
      <c r="AD1741">
        <v>18.429899617217828</v>
      </c>
      <c r="AF1741">
        <f t="shared" si="1392"/>
        <v>0</v>
      </c>
      <c r="AG1741">
        <f t="shared" si="1393"/>
        <v>1</v>
      </c>
      <c r="AH1741">
        <f t="shared" si="1394"/>
        <v>6.8829319781889851</v>
      </c>
      <c r="AK1741">
        <v>1734</v>
      </c>
      <c r="AL1741">
        <v>25.033893417876833</v>
      </c>
      <c r="AM1741">
        <v>29.432053301191655</v>
      </c>
      <c r="AO1741">
        <f t="shared" si="1395"/>
        <v>0</v>
      </c>
      <c r="AP1741">
        <f t="shared" si="1396"/>
        <v>1</v>
      </c>
      <c r="AQ1741">
        <f t="shared" si="1397"/>
        <v>4.3981598833148219</v>
      </c>
      <c r="AT1741">
        <v>1734</v>
      </c>
      <c r="AU1741">
        <v>16.148154848819441</v>
      </c>
      <c r="AV1741">
        <v>13.345892990501483</v>
      </c>
      <c r="AX1741">
        <f t="shared" si="1398"/>
        <v>1</v>
      </c>
      <c r="AY1741">
        <f t="shared" si="1399"/>
        <v>0</v>
      </c>
      <c r="AZ1741">
        <f t="shared" si="1400"/>
        <v>2.8022618583179586</v>
      </c>
      <c r="BC1741">
        <v>1734</v>
      </c>
      <c r="BD1741" t="e">
        <v>#N/A</v>
      </c>
      <c r="BE1741" t="e">
        <v>#N/A</v>
      </c>
      <c r="BG1741" t="e">
        <f t="shared" si="1401"/>
        <v>#N/A</v>
      </c>
      <c r="BH1741" t="e">
        <f t="shared" si="1402"/>
        <v>#N/A</v>
      </c>
      <c r="BI1741" t="e">
        <f t="shared" si="1403"/>
        <v>#N/A</v>
      </c>
      <c r="BL1741">
        <v>1734</v>
      </c>
      <c r="BM1741">
        <v>25.114792154203425</v>
      </c>
      <c r="BN1741">
        <v>8.2689862368002185</v>
      </c>
      <c r="BP1741">
        <f t="shared" si="1404"/>
        <v>1</v>
      </c>
      <c r="BQ1741">
        <f t="shared" si="1405"/>
        <v>0</v>
      </c>
      <c r="BR1741">
        <f t="shared" si="1406"/>
        <v>16.845805917403204</v>
      </c>
      <c r="BU1741">
        <v>1734</v>
      </c>
      <c r="BV1741">
        <v>20.026594178976591</v>
      </c>
      <c r="BW1741">
        <v>25.251254821609681</v>
      </c>
      <c r="BY1741">
        <f t="shared" si="1407"/>
        <v>0</v>
      </c>
      <c r="BZ1741">
        <f t="shared" si="1408"/>
        <v>1</v>
      </c>
      <c r="CA1741">
        <f t="shared" si="1409"/>
        <v>5.2246606426330899</v>
      </c>
      <c r="CD1741">
        <v>1734</v>
      </c>
      <c r="CE1741">
        <v>26.198248778817998</v>
      </c>
      <c r="CF1741">
        <v>16.539331433670387</v>
      </c>
      <c r="CH1741">
        <f t="shared" si="1410"/>
        <v>1</v>
      </c>
      <c r="CI1741">
        <f t="shared" si="1411"/>
        <v>0</v>
      </c>
      <c r="CJ1741">
        <f t="shared" si="1412"/>
        <v>9.6589173451476107</v>
      </c>
      <c r="CM1741">
        <v>1734</v>
      </c>
      <c r="CN1741">
        <v>23.70895198526858</v>
      </c>
      <c r="CO1741">
        <v>39.130334676270408</v>
      </c>
      <c r="CQ1741">
        <f t="shared" si="1413"/>
        <v>0</v>
      </c>
      <c r="CR1741">
        <f t="shared" si="1414"/>
        <v>1</v>
      </c>
      <c r="CS1741">
        <f t="shared" si="1415"/>
        <v>15.421382691001828</v>
      </c>
      <c r="CV1741">
        <v>1734</v>
      </c>
      <c r="CW1741">
        <v>22.839179575571301</v>
      </c>
      <c r="CX1741">
        <v>20.78324907793148</v>
      </c>
      <c r="CZ1741">
        <f t="shared" si="1416"/>
        <v>1</v>
      </c>
      <c r="DA1741">
        <f t="shared" si="1417"/>
        <v>0</v>
      </c>
      <c r="DB1741">
        <f t="shared" si="1418"/>
        <v>2.0559304976398209</v>
      </c>
      <c r="DE1741">
        <v>1734</v>
      </c>
      <c r="DF1741">
        <v>18.818428331614463</v>
      </c>
      <c r="DG1741">
        <v>23.469049476346989</v>
      </c>
      <c r="DI1741">
        <f t="shared" si="1419"/>
        <v>0</v>
      </c>
      <c r="DJ1741">
        <f t="shared" si="1420"/>
        <v>1</v>
      </c>
      <c r="DK1741">
        <f t="shared" si="1421"/>
        <v>4.6506211447325256</v>
      </c>
      <c r="DN1741">
        <v>1734</v>
      </c>
      <c r="DO1741">
        <v>28.890659464163615</v>
      </c>
      <c r="DP1741">
        <v>16.868818667972064</v>
      </c>
      <c r="DR1741">
        <f t="shared" si="1422"/>
        <v>1</v>
      </c>
      <c r="DS1741">
        <f t="shared" si="1423"/>
        <v>0</v>
      </c>
      <c r="DT1741">
        <f t="shared" si="1424"/>
        <v>12.021840796191551</v>
      </c>
      <c r="DW1741">
        <v>1734</v>
      </c>
      <c r="DX1741">
        <v>19.050597707356008</v>
      </c>
      <c r="DY1741">
        <v>16.983388862695765</v>
      </c>
      <c r="EA1741">
        <f t="shared" si="1425"/>
        <v>1</v>
      </c>
      <c r="EB1741">
        <f t="shared" si="1426"/>
        <v>0</v>
      </c>
      <c r="EC1741">
        <f t="shared" si="1427"/>
        <v>2.067208844660243</v>
      </c>
      <c r="EF1741">
        <v>1734</v>
      </c>
      <c r="EG1741">
        <v>21.323571870086173</v>
      </c>
      <c r="EH1741">
        <v>13.306577626526172</v>
      </c>
      <c r="EJ1741">
        <f t="shared" si="1428"/>
        <v>1</v>
      </c>
      <c r="EK1741">
        <f t="shared" si="1429"/>
        <v>0</v>
      </c>
      <c r="EL1741">
        <f t="shared" si="1430"/>
        <v>8.016994243560001</v>
      </c>
      <c r="EO1741">
        <v>1734</v>
      </c>
      <c r="EP1741">
        <v>22.198610893122709</v>
      </c>
      <c r="EQ1741">
        <v>22.295430198906089</v>
      </c>
      <c r="ES1741">
        <f t="shared" si="1431"/>
        <v>0</v>
      </c>
      <c r="ET1741">
        <f t="shared" si="1432"/>
        <v>1</v>
      </c>
      <c r="EU1741">
        <f t="shared" si="1433"/>
        <v>9.6819305783380827E-2</v>
      </c>
    </row>
    <row r="1742" spans="1:151" x14ac:dyDescent="0.25">
      <c r="A1742">
        <v>1735</v>
      </c>
      <c r="B1742">
        <v>5.3965300136989285</v>
      </c>
      <c r="C1742">
        <v>33.924063570822113</v>
      </c>
      <c r="E1742">
        <f t="shared" si="1383"/>
        <v>0</v>
      </c>
      <c r="F1742">
        <f t="shared" si="1385"/>
        <v>1</v>
      </c>
      <c r="G1742">
        <f t="shared" si="1384"/>
        <v>28.527533557123185</v>
      </c>
      <c r="J1742">
        <v>1735</v>
      </c>
      <c r="K1742">
        <v>10.27558529003892</v>
      </c>
      <c r="L1742">
        <v>26.314647427971369</v>
      </c>
      <c r="N1742">
        <f t="shared" si="1386"/>
        <v>0</v>
      </c>
      <c r="O1742">
        <f t="shared" si="1387"/>
        <v>1</v>
      </c>
      <c r="P1742">
        <f t="shared" si="1388"/>
        <v>16.039062137932447</v>
      </c>
      <c r="S1742">
        <v>1735</v>
      </c>
      <c r="T1742">
        <v>18.093028094520779</v>
      </c>
      <c r="U1742">
        <v>19.733491977757097</v>
      </c>
      <c r="W1742">
        <f t="shared" si="1389"/>
        <v>0</v>
      </c>
      <c r="X1742">
        <f t="shared" si="1390"/>
        <v>1</v>
      </c>
      <c r="Y1742">
        <f t="shared" si="1391"/>
        <v>1.6404638832363183</v>
      </c>
      <c r="AB1742">
        <v>1735</v>
      </c>
      <c r="AC1742">
        <v>31.195645966317763</v>
      </c>
      <c r="AD1742">
        <v>17.458238903644144</v>
      </c>
      <c r="AF1742">
        <f t="shared" si="1392"/>
        <v>1</v>
      </c>
      <c r="AG1742">
        <f t="shared" si="1393"/>
        <v>0</v>
      </c>
      <c r="AH1742">
        <f t="shared" si="1394"/>
        <v>13.737407062673618</v>
      </c>
      <c r="AK1742">
        <v>1735</v>
      </c>
      <c r="AL1742">
        <v>18.451176549431686</v>
      </c>
      <c r="AM1742">
        <v>7.1365359111236053</v>
      </c>
      <c r="AO1742">
        <f t="shared" si="1395"/>
        <v>1</v>
      </c>
      <c r="AP1742">
        <f t="shared" si="1396"/>
        <v>0</v>
      </c>
      <c r="AQ1742">
        <f t="shared" si="1397"/>
        <v>11.314640638308081</v>
      </c>
      <c r="AT1742">
        <v>1735</v>
      </c>
      <c r="AU1742">
        <v>19.616467273243313</v>
      </c>
      <c r="AV1742">
        <v>19.388778706964334</v>
      </c>
      <c r="AX1742">
        <f t="shared" si="1398"/>
        <v>1</v>
      </c>
      <c r="AY1742">
        <f t="shared" si="1399"/>
        <v>0</v>
      </c>
      <c r="AZ1742">
        <f t="shared" si="1400"/>
        <v>0.22768856627897804</v>
      </c>
      <c r="BC1742">
        <v>1735</v>
      </c>
      <c r="BD1742" t="e">
        <v>#N/A</v>
      </c>
      <c r="BE1742" t="e">
        <v>#N/A</v>
      </c>
      <c r="BG1742" t="e">
        <f t="shared" si="1401"/>
        <v>#N/A</v>
      </c>
      <c r="BH1742" t="e">
        <f t="shared" si="1402"/>
        <v>#N/A</v>
      </c>
      <c r="BI1742" t="e">
        <f t="shared" si="1403"/>
        <v>#N/A</v>
      </c>
      <c r="BL1742">
        <v>1735</v>
      </c>
      <c r="BM1742">
        <v>42.050460260186682</v>
      </c>
      <c r="BN1742">
        <v>13.326455356939412</v>
      </c>
      <c r="BP1742">
        <f t="shared" si="1404"/>
        <v>1</v>
      </c>
      <c r="BQ1742">
        <f t="shared" si="1405"/>
        <v>0</v>
      </c>
      <c r="BR1742">
        <f t="shared" si="1406"/>
        <v>28.72400490324727</v>
      </c>
      <c r="BU1742">
        <v>1735</v>
      </c>
      <c r="BV1742">
        <v>16.068120207166594</v>
      </c>
      <c r="BW1742">
        <v>20.573524470825966</v>
      </c>
      <c r="BY1742">
        <f t="shared" si="1407"/>
        <v>0</v>
      </c>
      <c r="BZ1742">
        <f t="shared" si="1408"/>
        <v>1</v>
      </c>
      <c r="CA1742">
        <f t="shared" si="1409"/>
        <v>4.5054042636593721</v>
      </c>
      <c r="CD1742">
        <v>1735</v>
      </c>
      <c r="CE1742">
        <v>15.509824202785046</v>
      </c>
      <c r="CF1742">
        <v>11.852281071340634</v>
      </c>
      <c r="CH1742">
        <f t="shared" si="1410"/>
        <v>1</v>
      </c>
      <c r="CI1742">
        <f t="shared" si="1411"/>
        <v>0</v>
      </c>
      <c r="CJ1742">
        <f t="shared" si="1412"/>
        <v>3.6575431314444113</v>
      </c>
      <c r="CM1742">
        <v>1735</v>
      </c>
      <c r="CN1742">
        <v>20.336656456153456</v>
      </c>
      <c r="CO1742">
        <v>8.0924894434041832</v>
      </c>
      <c r="CQ1742">
        <f t="shared" si="1413"/>
        <v>1</v>
      </c>
      <c r="CR1742">
        <f t="shared" si="1414"/>
        <v>0</v>
      </c>
      <c r="CS1742">
        <f t="shared" si="1415"/>
        <v>12.244167012749273</v>
      </c>
      <c r="CV1742">
        <v>1735</v>
      </c>
      <c r="CW1742">
        <v>30.256226107812115</v>
      </c>
      <c r="CX1742">
        <v>19.313856802662606</v>
      </c>
      <c r="CZ1742">
        <f t="shared" si="1416"/>
        <v>1</v>
      </c>
      <c r="DA1742">
        <f t="shared" si="1417"/>
        <v>0</v>
      </c>
      <c r="DB1742">
        <f t="shared" si="1418"/>
        <v>10.942369305149509</v>
      </c>
      <c r="DE1742">
        <v>1735</v>
      </c>
      <c r="DF1742">
        <v>28.02709412110719</v>
      </c>
      <c r="DG1742">
        <v>17.406815817954431</v>
      </c>
      <c r="DI1742">
        <f t="shared" si="1419"/>
        <v>1</v>
      </c>
      <c r="DJ1742">
        <f t="shared" si="1420"/>
        <v>0</v>
      </c>
      <c r="DK1742">
        <f t="shared" si="1421"/>
        <v>10.620278303152759</v>
      </c>
      <c r="DN1742">
        <v>1735</v>
      </c>
      <c r="DO1742">
        <v>25.809934874584993</v>
      </c>
      <c r="DP1742">
        <v>19.666631338736973</v>
      </c>
      <c r="DR1742">
        <f t="shared" si="1422"/>
        <v>1</v>
      </c>
      <c r="DS1742">
        <f t="shared" si="1423"/>
        <v>0</v>
      </c>
      <c r="DT1742">
        <f t="shared" si="1424"/>
        <v>6.1433035358480197</v>
      </c>
      <c r="DW1742">
        <v>1735</v>
      </c>
      <c r="DX1742">
        <v>14.672675116334355</v>
      </c>
      <c r="DY1742">
        <v>23.214048690735609</v>
      </c>
      <c r="EA1742">
        <f t="shared" si="1425"/>
        <v>0</v>
      </c>
      <c r="EB1742">
        <f t="shared" si="1426"/>
        <v>1</v>
      </c>
      <c r="EC1742">
        <f t="shared" si="1427"/>
        <v>8.5413735744012538</v>
      </c>
      <c r="EF1742">
        <v>1735</v>
      </c>
      <c r="EG1742">
        <v>24.307101644027519</v>
      </c>
      <c r="EH1742">
        <v>11.95962860870798</v>
      </c>
      <c r="EJ1742">
        <f t="shared" si="1428"/>
        <v>1</v>
      </c>
      <c r="EK1742">
        <f t="shared" si="1429"/>
        <v>0</v>
      </c>
      <c r="EL1742">
        <f t="shared" si="1430"/>
        <v>12.347473035319538</v>
      </c>
      <c r="EO1742">
        <v>1735</v>
      </c>
      <c r="EP1742">
        <v>20.454577909660507</v>
      </c>
      <c r="EQ1742">
        <v>-3.4064130713742919</v>
      </c>
      <c r="ES1742">
        <f t="shared" si="1431"/>
        <v>1</v>
      </c>
      <c r="ET1742">
        <f t="shared" si="1432"/>
        <v>0</v>
      </c>
      <c r="EU1742">
        <f t="shared" si="1433"/>
        <v>23.860990981034799</v>
      </c>
    </row>
    <row r="1743" spans="1:151" x14ac:dyDescent="0.25">
      <c r="A1743">
        <v>1736</v>
      </c>
      <c r="B1743">
        <v>10.422816203842823</v>
      </c>
      <c r="C1743">
        <v>26.507632416888242</v>
      </c>
      <c r="E1743">
        <f t="shared" si="1383"/>
        <v>0</v>
      </c>
      <c r="F1743">
        <f t="shared" si="1385"/>
        <v>1</v>
      </c>
      <c r="G1743">
        <f t="shared" si="1384"/>
        <v>16.084816213045421</v>
      </c>
      <c r="J1743">
        <v>1736</v>
      </c>
      <c r="K1743">
        <v>22.745432807466749</v>
      </c>
      <c r="L1743">
        <v>19.457740560770251</v>
      </c>
      <c r="N1743">
        <f t="shared" si="1386"/>
        <v>1</v>
      </c>
      <c r="O1743">
        <f t="shared" si="1387"/>
        <v>0</v>
      </c>
      <c r="P1743">
        <f t="shared" si="1388"/>
        <v>3.2876922466964977</v>
      </c>
      <c r="S1743">
        <v>1736</v>
      </c>
      <c r="T1743">
        <v>20.394375557530555</v>
      </c>
      <c r="U1743">
        <v>22.677537802510678</v>
      </c>
      <c r="W1743">
        <f t="shared" si="1389"/>
        <v>0</v>
      </c>
      <c r="X1743">
        <f t="shared" si="1390"/>
        <v>1</v>
      </c>
      <c r="Y1743">
        <f t="shared" si="1391"/>
        <v>2.2831622449801223</v>
      </c>
      <c r="AB1743">
        <v>1736</v>
      </c>
      <c r="AC1743">
        <v>18.147872619466128</v>
      </c>
      <c r="AD1743">
        <v>17.692102141471583</v>
      </c>
      <c r="AF1743">
        <f t="shared" si="1392"/>
        <v>1</v>
      </c>
      <c r="AG1743">
        <f t="shared" si="1393"/>
        <v>0</v>
      </c>
      <c r="AH1743">
        <f t="shared" si="1394"/>
        <v>0.45577047799454462</v>
      </c>
      <c r="AK1743">
        <v>1736</v>
      </c>
      <c r="AL1743">
        <v>30.796215774744649</v>
      </c>
      <c r="AM1743">
        <v>31.142661752070211</v>
      </c>
      <c r="AO1743">
        <f t="shared" si="1395"/>
        <v>0</v>
      </c>
      <c r="AP1743">
        <f t="shared" si="1396"/>
        <v>1</v>
      </c>
      <c r="AQ1743">
        <f t="shared" si="1397"/>
        <v>0.34644597732556193</v>
      </c>
      <c r="AT1743">
        <v>1736</v>
      </c>
      <c r="AU1743">
        <v>19.773533363442588</v>
      </c>
      <c r="AV1743">
        <v>22.178540458819921</v>
      </c>
      <c r="AX1743">
        <f t="shared" si="1398"/>
        <v>0</v>
      </c>
      <c r="AY1743">
        <f t="shared" si="1399"/>
        <v>1</v>
      </c>
      <c r="AZ1743">
        <f t="shared" si="1400"/>
        <v>2.4050070953773321</v>
      </c>
      <c r="BC1743">
        <v>1736</v>
      </c>
      <c r="BD1743" t="e">
        <v>#N/A</v>
      </c>
      <c r="BE1743" t="e">
        <v>#N/A</v>
      </c>
      <c r="BG1743" t="e">
        <f t="shared" si="1401"/>
        <v>#N/A</v>
      </c>
      <c r="BH1743" t="e">
        <f t="shared" si="1402"/>
        <v>#N/A</v>
      </c>
      <c r="BI1743" t="e">
        <f t="shared" si="1403"/>
        <v>#N/A</v>
      </c>
      <c r="BL1743">
        <v>1736</v>
      </c>
      <c r="BM1743">
        <v>21.007003446275085</v>
      </c>
      <c r="BN1743">
        <v>12.01047514467427</v>
      </c>
      <c r="BP1743">
        <f t="shared" si="1404"/>
        <v>1</v>
      </c>
      <c r="BQ1743">
        <f t="shared" si="1405"/>
        <v>0</v>
      </c>
      <c r="BR1743">
        <f t="shared" si="1406"/>
        <v>8.9965283016008151</v>
      </c>
      <c r="BU1743">
        <v>1736</v>
      </c>
      <c r="BV1743">
        <v>9.7220445469305119</v>
      </c>
      <c r="BW1743">
        <v>25.554095989528079</v>
      </c>
      <c r="BY1743">
        <f t="shared" si="1407"/>
        <v>0</v>
      </c>
      <c r="BZ1743">
        <f t="shared" si="1408"/>
        <v>1</v>
      </c>
      <c r="CA1743">
        <f t="shared" si="1409"/>
        <v>15.832051442597567</v>
      </c>
      <c r="CD1743">
        <v>1736</v>
      </c>
      <c r="CE1743">
        <v>23.363572584286324</v>
      </c>
      <c r="CF1743">
        <v>29.153918148491684</v>
      </c>
      <c r="CH1743">
        <f t="shared" si="1410"/>
        <v>0</v>
      </c>
      <c r="CI1743">
        <f t="shared" si="1411"/>
        <v>1</v>
      </c>
      <c r="CJ1743">
        <f t="shared" si="1412"/>
        <v>5.7903455642053601</v>
      </c>
      <c r="CM1743">
        <v>1736</v>
      </c>
      <c r="CN1743">
        <v>25.077356299551205</v>
      </c>
      <c r="CO1743">
        <v>21.959805335537602</v>
      </c>
      <c r="CQ1743">
        <f t="shared" si="1413"/>
        <v>1</v>
      </c>
      <c r="CR1743">
        <f t="shared" si="1414"/>
        <v>0</v>
      </c>
      <c r="CS1743">
        <f t="shared" si="1415"/>
        <v>3.1175509640136028</v>
      </c>
      <c r="CV1743">
        <v>1736</v>
      </c>
      <c r="CW1743">
        <v>21.735257290258875</v>
      </c>
      <c r="CX1743">
        <v>14.966754702406012</v>
      </c>
      <c r="CZ1743">
        <f t="shared" si="1416"/>
        <v>1</v>
      </c>
      <c r="DA1743">
        <f t="shared" si="1417"/>
        <v>0</v>
      </c>
      <c r="DB1743">
        <f t="shared" si="1418"/>
        <v>6.7685025878528631</v>
      </c>
      <c r="DE1743">
        <v>1736</v>
      </c>
      <c r="DF1743">
        <v>30.987097760965199</v>
      </c>
      <c r="DG1743">
        <v>19.10944374015385</v>
      </c>
      <c r="DI1743">
        <f t="shared" si="1419"/>
        <v>1</v>
      </c>
      <c r="DJ1743">
        <f t="shared" si="1420"/>
        <v>0</v>
      </c>
      <c r="DK1743">
        <f t="shared" si="1421"/>
        <v>11.877654020811349</v>
      </c>
      <c r="DN1743">
        <v>1736</v>
      </c>
      <c r="DO1743">
        <v>23.498806815211246</v>
      </c>
      <c r="DP1743">
        <v>28.83361080957717</v>
      </c>
      <c r="DR1743">
        <f t="shared" si="1422"/>
        <v>0</v>
      </c>
      <c r="DS1743">
        <f t="shared" si="1423"/>
        <v>1</v>
      </c>
      <c r="DT1743">
        <f t="shared" si="1424"/>
        <v>5.3348039943659238</v>
      </c>
      <c r="DW1743">
        <v>1736</v>
      </c>
      <c r="DX1743">
        <v>20.284745398507823</v>
      </c>
      <c r="DY1743">
        <v>26.253407749499278</v>
      </c>
      <c r="EA1743">
        <f t="shared" si="1425"/>
        <v>0</v>
      </c>
      <c r="EB1743">
        <f t="shared" si="1426"/>
        <v>1</v>
      </c>
      <c r="EC1743">
        <f t="shared" si="1427"/>
        <v>5.9686623509914547</v>
      </c>
      <c r="EF1743">
        <v>1736</v>
      </c>
      <c r="EG1743">
        <v>19.881879301114051</v>
      </c>
      <c r="EH1743">
        <v>10.25047815638175</v>
      </c>
      <c r="EJ1743">
        <f t="shared" si="1428"/>
        <v>1</v>
      </c>
      <c r="EK1743">
        <f t="shared" si="1429"/>
        <v>0</v>
      </c>
      <c r="EL1743">
        <f t="shared" si="1430"/>
        <v>9.6314011447323011</v>
      </c>
      <c r="EO1743">
        <v>1736</v>
      </c>
      <c r="EP1743">
        <v>20.293698584544359</v>
      </c>
      <c r="EQ1743">
        <v>42.512848732306246</v>
      </c>
      <c r="ES1743">
        <f t="shared" si="1431"/>
        <v>0</v>
      </c>
      <c r="ET1743">
        <f t="shared" si="1432"/>
        <v>1</v>
      </c>
      <c r="EU1743">
        <f t="shared" si="1433"/>
        <v>22.219150147761887</v>
      </c>
    </row>
    <row r="1744" spans="1:151" x14ac:dyDescent="0.25">
      <c r="A1744">
        <v>1737</v>
      </c>
      <c r="B1744">
        <v>12.14648717198132</v>
      </c>
      <c r="C1744">
        <v>8.8603540809232797</v>
      </c>
      <c r="E1744">
        <f t="shared" si="1383"/>
        <v>1</v>
      </c>
      <c r="F1744">
        <f t="shared" si="1385"/>
        <v>0</v>
      </c>
      <c r="G1744">
        <f t="shared" si="1384"/>
        <v>3.2861330910580406</v>
      </c>
      <c r="J1744">
        <v>1737</v>
      </c>
      <c r="K1744">
        <v>22.260565571561216</v>
      </c>
      <c r="L1744">
        <v>14.894170397123409</v>
      </c>
      <c r="N1744">
        <f t="shared" si="1386"/>
        <v>1</v>
      </c>
      <c r="O1744">
        <f t="shared" si="1387"/>
        <v>0</v>
      </c>
      <c r="P1744">
        <f t="shared" si="1388"/>
        <v>7.3663951744378071</v>
      </c>
      <c r="S1744">
        <v>1737</v>
      </c>
      <c r="T1744">
        <v>18.637338952439702</v>
      </c>
      <c r="U1744">
        <v>39.178410508732298</v>
      </c>
      <c r="W1744">
        <f t="shared" si="1389"/>
        <v>0</v>
      </c>
      <c r="X1744">
        <f t="shared" si="1390"/>
        <v>1</v>
      </c>
      <c r="Y1744">
        <f t="shared" si="1391"/>
        <v>20.541071556292597</v>
      </c>
      <c r="AB1744">
        <v>1737</v>
      </c>
      <c r="AC1744">
        <v>22.838688858391272</v>
      </c>
      <c r="AD1744">
        <v>16.712019509581584</v>
      </c>
      <c r="AF1744">
        <f t="shared" si="1392"/>
        <v>1</v>
      </c>
      <c r="AG1744">
        <f t="shared" si="1393"/>
        <v>0</v>
      </c>
      <c r="AH1744">
        <f t="shared" si="1394"/>
        <v>6.1266693488096884</v>
      </c>
      <c r="AK1744">
        <v>1737</v>
      </c>
      <c r="AL1744">
        <v>20.712040705908851</v>
      </c>
      <c r="AM1744">
        <v>20.199487155206533</v>
      </c>
      <c r="AO1744">
        <f t="shared" si="1395"/>
        <v>1</v>
      </c>
      <c r="AP1744">
        <f t="shared" si="1396"/>
        <v>0</v>
      </c>
      <c r="AQ1744">
        <f t="shared" si="1397"/>
        <v>0.51255355070231801</v>
      </c>
      <c r="AT1744">
        <v>1737</v>
      </c>
      <c r="AU1744">
        <v>23.370151979474265</v>
      </c>
      <c r="AV1744">
        <v>19.48256827500137</v>
      </c>
      <c r="AX1744">
        <f t="shared" si="1398"/>
        <v>1</v>
      </c>
      <c r="AY1744">
        <f t="shared" si="1399"/>
        <v>0</v>
      </c>
      <c r="AZ1744">
        <f t="shared" si="1400"/>
        <v>3.8875837044728954</v>
      </c>
      <c r="BC1744">
        <v>1737</v>
      </c>
      <c r="BD1744" t="e">
        <v>#N/A</v>
      </c>
      <c r="BE1744" t="e">
        <v>#N/A</v>
      </c>
      <c r="BG1744" t="e">
        <f t="shared" si="1401"/>
        <v>#N/A</v>
      </c>
      <c r="BH1744" t="e">
        <f t="shared" si="1402"/>
        <v>#N/A</v>
      </c>
      <c r="BI1744" t="e">
        <f t="shared" si="1403"/>
        <v>#N/A</v>
      </c>
      <c r="BL1744">
        <v>1737</v>
      </c>
      <c r="BM1744">
        <v>32.130689905032213</v>
      </c>
      <c r="BN1744">
        <v>15.318473053157133</v>
      </c>
      <c r="BP1744">
        <f t="shared" si="1404"/>
        <v>1</v>
      </c>
      <c r="BQ1744">
        <f t="shared" si="1405"/>
        <v>0</v>
      </c>
      <c r="BR1744">
        <f t="shared" si="1406"/>
        <v>16.812216851875078</v>
      </c>
      <c r="BU1744">
        <v>1737</v>
      </c>
      <c r="BV1744">
        <v>21.174357520139345</v>
      </c>
      <c r="BW1744">
        <v>29.070452590080709</v>
      </c>
      <c r="BY1744">
        <f t="shared" si="1407"/>
        <v>0</v>
      </c>
      <c r="BZ1744">
        <f t="shared" si="1408"/>
        <v>1</v>
      </c>
      <c r="CA1744">
        <f t="shared" si="1409"/>
        <v>7.8960950699413637</v>
      </c>
      <c r="CD1744">
        <v>1737</v>
      </c>
      <c r="CE1744">
        <v>25.361933664476361</v>
      </c>
      <c r="CF1744">
        <v>31.746094302128093</v>
      </c>
      <c r="CH1744">
        <f t="shared" si="1410"/>
        <v>0</v>
      </c>
      <c r="CI1744">
        <f t="shared" si="1411"/>
        <v>1</v>
      </c>
      <c r="CJ1744">
        <f t="shared" si="1412"/>
        <v>6.3841606376517319</v>
      </c>
      <c r="CM1744">
        <v>1737</v>
      </c>
      <c r="CN1744">
        <v>22.483502637803824</v>
      </c>
      <c r="CO1744">
        <v>17.962193923562783</v>
      </c>
      <c r="CQ1744">
        <f t="shared" si="1413"/>
        <v>1</v>
      </c>
      <c r="CR1744">
        <f t="shared" si="1414"/>
        <v>0</v>
      </c>
      <c r="CS1744">
        <f t="shared" si="1415"/>
        <v>4.5213087142410409</v>
      </c>
      <c r="CV1744">
        <v>1737</v>
      </c>
      <c r="CW1744">
        <v>24.583338705495983</v>
      </c>
      <c r="CX1744">
        <v>16.794026967912689</v>
      </c>
      <c r="CZ1744">
        <f t="shared" si="1416"/>
        <v>1</v>
      </c>
      <c r="DA1744">
        <f t="shared" si="1417"/>
        <v>0</v>
      </c>
      <c r="DB1744">
        <f t="shared" si="1418"/>
        <v>7.7893117375832936</v>
      </c>
      <c r="DE1744">
        <v>1737</v>
      </c>
      <c r="DF1744">
        <v>8.9051961754129074</v>
      </c>
      <c r="DG1744">
        <v>7.7548753591787509</v>
      </c>
      <c r="DI1744">
        <f t="shared" si="1419"/>
        <v>1</v>
      </c>
      <c r="DJ1744">
        <f t="shared" si="1420"/>
        <v>0</v>
      </c>
      <c r="DK1744">
        <f t="shared" si="1421"/>
        <v>1.1503208162341565</v>
      </c>
      <c r="DN1744">
        <v>1737</v>
      </c>
      <c r="DO1744">
        <v>25.360505817774342</v>
      </c>
      <c r="DP1744">
        <v>17.681916535594922</v>
      </c>
      <c r="DR1744">
        <f t="shared" si="1422"/>
        <v>1</v>
      </c>
      <c r="DS1744">
        <f t="shared" si="1423"/>
        <v>0</v>
      </c>
      <c r="DT1744">
        <f t="shared" si="1424"/>
        <v>7.6785892821794199</v>
      </c>
      <c r="DW1744">
        <v>1737</v>
      </c>
      <c r="DX1744">
        <v>12.875460064248617</v>
      </c>
      <c r="DY1744">
        <v>20.861526655749049</v>
      </c>
      <c r="EA1744">
        <f t="shared" si="1425"/>
        <v>0</v>
      </c>
      <c r="EB1744">
        <f t="shared" si="1426"/>
        <v>1</v>
      </c>
      <c r="EC1744">
        <f t="shared" si="1427"/>
        <v>7.9860665915004319</v>
      </c>
      <c r="EF1744">
        <v>1737</v>
      </c>
      <c r="EG1744">
        <v>22.995607927292642</v>
      </c>
      <c r="EH1744">
        <v>15.048563686675584</v>
      </c>
      <c r="EJ1744">
        <f t="shared" si="1428"/>
        <v>1</v>
      </c>
      <c r="EK1744">
        <f t="shared" si="1429"/>
        <v>0</v>
      </c>
      <c r="EL1744">
        <f t="shared" si="1430"/>
        <v>7.9470442406170587</v>
      </c>
      <c r="EO1744">
        <v>1737</v>
      </c>
      <c r="EP1744">
        <v>22.732678525946774</v>
      </c>
      <c r="EQ1744">
        <v>15.764048323194222</v>
      </c>
      <c r="ES1744">
        <f t="shared" si="1431"/>
        <v>1</v>
      </c>
      <c r="ET1744">
        <f t="shared" si="1432"/>
        <v>0</v>
      </c>
      <c r="EU1744">
        <f t="shared" si="1433"/>
        <v>6.9686302027525517</v>
      </c>
    </row>
    <row r="1745" spans="1:151" x14ac:dyDescent="0.25">
      <c r="A1745">
        <v>1738</v>
      </c>
      <c r="B1745">
        <v>14.929604408411553</v>
      </c>
      <c r="C1745">
        <v>21.84433831406286</v>
      </c>
      <c r="E1745">
        <f t="shared" si="1383"/>
        <v>0</v>
      </c>
      <c r="F1745">
        <f t="shared" si="1385"/>
        <v>1</v>
      </c>
      <c r="G1745">
        <f t="shared" si="1384"/>
        <v>6.9147339056513069</v>
      </c>
      <c r="J1745">
        <v>1738</v>
      </c>
      <c r="K1745">
        <v>16.938394000284177</v>
      </c>
      <c r="L1745">
        <v>26.575312296010264</v>
      </c>
      <c r="N1745">
        <f t="shared" si="1386"/>
        <v>0</v>
      </c>
      <c r="O1745">
        <f t="shared" si="1387"/>
        <v>1</v>
      </c>
      <c r="P1745">
        <f t="shared" si="1388"/>
        <v>9.6369182957260868</v>
      </c>
      <c r="S1745">
        <v>1738</v>
      </c>
      <c r="T1745">
        <v>23.140692431318069</v>
      </c>
      <c r="U1745">
        <v>21.99118905211072</v>
      </c>
      <c r="W1745">
        <f t="shared" si="1389"/>
        <v>1</v>
      </c>
      <c r="X1745">
        <f t="shared" si="1390"/>
        <v>0</v>
      </c>
      <c r="Y1745">
        <f t="shared" si="1391"/>
        <v>1.1495033792073492</v>
      </c>
      <c r="AB1745">
        <v>1738</v>
      </c>
      <c r="AC1745">
        <v>23.60219130127194</v>
      </c>
      <c r="AD1745">
        <v>16.841824547744721</v>
      </c>
      <c r="AF1745">
        <f t="shared" si="1392"/>
        <v>1</v>
      </c>
      <c r="AG1745">
        <f t="shared" si="1393"/>
        <v>0</v>
      </c>
      <c r="AH1745">
        <f t="shared" si="1394"/>
        <v>6.7603667535272187</v>
      </c>
      <c r="AK1745">
        <v>1738</v>
      </c>
      <c r="AL1745">
        <v>23.356972710529675</v>
      </c>
      <c r="AM1745">
        <v>14.175946630417926</v>
      </c>
      <c r="AO1745">
        <f t="shared" si="1395"/>
        <v>1</v>
      </c>
      <c r="AP1745">
        <f t="shared" si="1396"/>
        <v>0</v>
      </c>
      <c r="AQ1745">
        <f t="shared" si="1397"/>
        <v>9.1810260801117494</v>
      </c>
      <c r="AT1745">
        <v>1738</v>
      </c>
      <c r="AU1745">
        <v>14.90654354900029</v>
      </c>
      <c r="AV1745">
        <v>25.627373694216985</v>
      </c>
      <c r="AX1745">
        <f t="shared" si="1398"/>
        <v>0</v>
      </c>
      <c r="AY1745">
        <f t="shared" si="1399"/>
        <v>1</v>
      </c>
      <c r="AZ1745">
        <f t="shared" si="1400"/>
        <v>10.720830145216695</v>
      </c>
      <c r="BC1745">
        <v>1738</v>
      </c>
      <c r="BD1745" t="e">
        <v>#N/A</v>
      </c>
      <c r="BE1745" t="e">
        <v>#N/A</v>
      </c>
      <c r="BG1745" t="e">
        <f t="shared" si="1401"/>
        <v>#N/A</v>
      </c>
      <c r="BH1745" t="e">
        <f t="shared" si="1402"/>
        <v>#N/A</v>
      </c>
      <c r="BI1745" t="e">
        <f t="shared" si="1403"/>
        <v>#N/A</v>
      </c>
      <c r="BL1745">
        <v>1738</v>
      </c>
      <c r="BM1745">
        <v>36.029106209023453</v>
      </c>
      <c r="BN1745">
        <v>12.720267420970112</v>
      </c>
      <c r="BP1745">
        <f t="shared" si="1404"/>
        <v>1</v>
      </c>
      <c r="BQ1745">
        <f t="shared" si="1405"/>
        <v>0</v>
      </c>
      <c r="BR1745">
        <f t="shared" si="1406"/>
        <v>23.308838788053343</v>
      </c>
      <c r="BU1745">
        <v>1738</v>
      </c>
      <c r="BV1745">
        <v>16.78005599590233</v>
      </c>
      <c r="BW1745">
        <v>16.257273911518084</v>
      </c>
      <c r="BY1745">
        <f t="shared" si="1407"/>
        <v>1</v>
      </c>
      <c r="BZ1745">
        <f t="shared" si="1408"/>
        <v>0</v>
      </c>
      <c r="CA1745">
        <f t="shared" si="1409"/>
        <v>0.52278208438424656</v>
      </c>
      <c r="CD1745">
        <v>1738</v>
      </c>
      <c r="CE1745">
        <v>23.722893048753683</v>
      </c>
      <c r="CF1745">
        <v>24.556687749448209</v>
      </c>
      <c r="CH1745">
        <f t="shared" si="1410"/>
        <v>0</v>
      </c>
      <c r="CI1745">
        <f t="shared" si="1411"/>
        <v>1</v>
      </c>
      <c r="CJ1745">
        <f t="shared" si="1412"/>
        <v>0.83379470069452566</v>
      </c>
      <c r="CM1745">
        <v>1738</v>
      </c>
      <c r="CN1745">
        <v>19.242601554303086</v>
      </c>
      <c r="CO1745">
        <v>13.344418435398977</v>
      </c>
      <c r="CQ1745">
        <f t="shared" si="1413"/>
        <v>1</v>
      </c>
      <c r="CR1745">
        <f t="shared" si="1414"/>
        <v>0</v>
      </c>
      <c r="CS1745">
        <f t="shared" si="1415"/>
        <v>5.8981831189041092</v>
      </c>
      <c r="CV1745">
        <v>1738</v>
      </c>
      <c r="CW1745">
        <v>22.357363600906918</v>
      </c>
      <c r="CX1745">
        <v>17.207059838139045</v>
      </c>
      <c r="CZ1745">
        <f t="shared" si="1416"/>
        <v>1</v>
      </c>
      <c r="DA1745">
        <f t="shared" si="1417"/>
        <v>0</v>
      </c>
      <c r="DB1745">
        <f t="shared" si="1418"/>
        <v>5.1503037627678729</v>
      </c>
      <c r="DE1745">
        <v>1738</v>
      </c>
      <c r="DF1745">
        <v>19.771136889490251</v>
      </c>
      <c r="DG1745">
        <v>23.122699875095069</v>
      </c>
      <c r="DI1745">
        <f t="shared" si="1419"/>
        <v>0</v>
      </c>
      <c r="DJ1745">
        <f t="shared" si="1420"/>
        <v>1</v>
      </c>
      <c r="DK1745">
        <f t="shared" si="1421"/>
        <v>3.3515629856048186</v>
      </c>
      <c r="DN1745">
        <v>1738</v>
      </c>
      <c r="DO1745">
        <v>24.686463318790384</v>
      </c>
      <c r="DP1745">
        <v>17.017406015944491</v>
      </c>
      <c r="DR1745">
        <f t="shared" si="1422"/>
        <v>1</v>
      </c>
      <c r="DS1745">
        <f t="shared" si="1423"/>
        <v>0</v>
      </c>
      <c r="DT1745">
        <f t="shared" si="1424"/>
        <v>7.6690573028458928</v>
      </c>
      <c r="DW1745">
        <v>1738</v>
      </c>
      <c r="DX1745">
        <v>22.306811558619721</v>
      </c>
      <c r="DY1745">
        <v>10.864890441777476</v>
      </c>
      <c r="EA1745">
        <f t="shared" si="1425"/>
        <v>1</v>
      </c>
      <c r="EB1745">
        <f t="shared" si="1426"/>
        <v>0</v>
      </c>
      <c r="EC1745">
        <f t="shared" si="1427"/>
        <v>11.441921116842245</v>
      </c>
      <c r="EF1745">
        <v>1738</v>
      </c>
      <c r="EG1745">
        <v>16.692692214011029</v>
      </c>
      <c r="EH1745">
        <v>15.818183755379581</v>
      </c>
      <c r="EJ1745">
        <f t="shared" si="1428"/>
        <v>1</v>
      </c>
      <c r="EK1745">
        <f t="shared" si="1429"/>
        <v>0</v>
      </c>
      <c r="EL1745">
        <f t="shared" si="1430"/>
        <v>0.87450845863144799</v>
      </c>
      <c r="EO1745">
        <v>1738</v>
      </c>
      <c r="EP1745">
        <v>24.176425116480406</v>
      </c>
      <c r="EQ1745">
        <v>46.364536687052997</v>
      </c>
      <c r="ES1745">
        <f t="shared" si="1431"/>
        <v>0</v>
      </c>
      <c r="ET1745">
        <f t="shared" si="1432"/>
        <v>1</v>
      </c>
      <c r="EU1745">
        <f t="shared" si="1433"/>
        <v>22.188111570572591</v>
      </c>
    </row>
    <row r="1746" spans="1:151" x14ac:dyDescent="0.25">
      <c r="A1746">
        <v>1739</v>
      </c>
      <c r="B1746">
        <v>11.484767790864064</v>
      </c>
      <c r="C1746">
        <v>9.9040473834275886</v>
      </c>
      <c r="E1746">
        <f t="shared" si="1383"/>
        <v>1</v>
      </c>
      <c r="F1746">
        <f t="shared" si="1385"/>
        <v>0</v>
      </c>
      <c r="G1746">
        <f t="shared" si="1384"/>
        <v>1.5807204074364751</v>
      </c>
      <c r="J1746">
        <v>1739</v>
      </c>
      <c r="K1746">
        <v>15.967440965071596</v>
      </c>
      <c r="L1746">
        <v>26.754116755473071</v>
      </c>
      <c r="N1746">
        <f t="shared" si="1386"/>
        <v>0</v>
      </c>
      <c r="O1746">
        <f t="shared" si="1387"/>
        <v>1</v>
      </c>
      <c r="P1746">
        <f t="shared" si="1388"/>
        <v>10.786675790401475</v>
      </c>
      <c r="S1746">
        <v>1739</v>
      </c>
      <c r="T1746">
        <v>13.90754000948202</v>
      </c>
      <c r="U1746">
        <v>28.977440759336407</v>
      </c>
      <c r="W1746">
        <f t="shared" si="1389"/>
        <v>0</v>
      </c>
      <c r="X1746">
        <f t="shared" si="1390"/>
        <v>1</v>
      </c>
      <c r="Y1746">
        <f t="shared" si="1391"/>
        <v>15.069900749854387</v>
      </c>
      <c r="AB1746">
        <v>1739</v>
      </c>
      <c r="AC1746">
        <v>13.725264892727809</v>
      </c>
      <c r="AD1746">
        <v>16.344509719991454</v>
      </c>
      <c r="AF1746">
        <f t="shared" si="1392"/>
        <v>0</v>
      </c>
      <c r="AG1746">
        <f t="shared" si="1393"/>
        <v>1</v>
      </c>
      <c r="AH1746">
        <f t="shared" si="1394"/>
        <v>2.6192448272636444</v>
      </c>
      <c r="AK1746">
        <v>1739</v>
      </c>
      <c r="AL1746">
        <v>20.734177350149704</v>
      </c>
      <c r="AM1746">
        <v>26.745030509920248</v>
      </c>
      <c r="AO1746">
        <f t="shared" si="1395"/>
        <v>0</v>
      </c>
      <c r="AP1746">
        <f t="shared" si="1396"/>
        <v>1</v>
      </c>
      <c r="AQ1746">
        <f t="shared" si="1397"/>
        <v>6.0108531597705444</v>
      </c>
      <c r="AT1746">
        <v>1739</v>
      </c>
      <c r="AU1746">
        <v>19.594005412520588</v>
      </c>
      <c r="AV1746">
        <v>20.279751999589667</v>
      </c>
      <c r="AX1746">
        <f t="shared" si="1398"/>
        <v>0</v>
      </c>
      <c r="AY1746">
        <f t="shared" si="1399"/>
        <v>1</v>
      </c>
      <c r="AZ1746">
        <f t="shared" si="1400"/>
        <v>0.68574658706907954</v>
      </c>
      <c r="BC1746">
        <v>1739</v>
      </c>
      <c r="BD1746" t="e">
        <v>#N/A</v>
      </c>
      <c r="BE1746" t="e">
        <v>#N/A</v>
      </c>
      <c r="BG1746" t="e">
        <f t="shared" si="1401"/>
        <v>#N/A</v>
      </c>
      <c r="BH1746" t="e">
        <f t="shared" si="1402"/>
        <v>#N/A</v>
      </c>
      <c r="BI1746" t="e">
        <f t="shared" si="1403"/>
        <v>#N/A</v>
      </c>
      <c r="BL1746">
        <v>1739</v>
      </c>
      <c r="BM1746">
        <v>25.712164302069546</v>
      </c>
      <c r="BN1746">
        <v>14.060393374323105</v>
      </c>
      <c r="BP1746">
        <f t="shared" si="1404"/>
        <v>1</v>
      </c>
      <c r="BQ1746">
        <f t="shared" si="1405"/>
        <v>0</v>
      </c>
      <c r="BR1746">
        <f t="shared" si="1406"/>
        <v>11.651770927746441</v>
      </c>
      <c r="BU1746">
        <v>1739</v>
      </c>
      <c r="BV1746">
        <v>27.258371026167062</v>
      </c>
      <c r="BW1746">
        <v>31.808386119489498</v>
      </c>
      <c r="BY1746">
        <f t="shared" si="1407"/>
        <v>0</v>
      </c>
      <c r="BZ1746">
        <f t="shared" si="1408"/>
        <v>1</v>
      </c>
      <c r="CA1746">
        <f t="shared" si="1409"/>
        <v>4.5500150933224361</v>
      </c>
      <c r="CD1746">
        <v>1739</v>
      </c>
      <c r="CE1746">
        <v>19.921267957297641</v>
      </c>
      <c r="CF1746">
        <v>38.562930691351241</v>
      </c>
      <c r="CH1746">
        <f t="shared" si="1410"/>
        <v>0</v>
      </c>
      <c r="CI1746">
        <f t="shared" si="1411"/>
        <v>1</v>
      </c>
      <c r="CJ1746">
        <f t="shared" si="1412"/>
        <v>18.6416627340536</v>
      </c>
      <c r="CM1746">
        <v>1739</v>
      </c>
      <c r="CN1746">
        <v>17.289928651187431</v>
      </c>
      <c r="CO1746">
        <v>23.223313409953079</v>
      </c>
      <c r="CQ1746">
        <f t="shared" si="1413"/>
        <v>0</v>
      </c>
      <c r="CR1746">
        <f t="shared" si="1414"/>
        <v>1</v>
      </c>
      <c r="CS1746">
        <f t="shared" si="1415"/>
        <v>5.9333847587656479</v>
      </c>
      <c r="CV1746">
        <v>1739</v>
      </c>
      <c r="CW1746">
        <v>22.935520232704146</v>
      </c>
      <c r="CX1746">
        <v>19.793529245515128</v>
      </c>
      <c r="CZ1746">
        <f t="shared" si="1416"/>
        <v>1</v>
      </c>
      <c r="DA1746">
        <f t="shared" si="1417"/>
        <v>0</v>
      </c>
      <c r="DB1746">
        <f t="shared" si="1418"/>
        <v>3.1419909871890184</v>
      </c>
      <c r="DE1746">
        <v>1739</v>
      </c>
      <c r="DF1746">
        <v>11.244367915990509</v>
      </c>
      <c r="DG1746">
        <v>16.970791247845053</v>
      </c>
      <c r="DI1746">
        <f t="shared" si="1419"/>
        <v>0</v>
      </c>
      <c r="DJ1746">
        <f t="shared" si="1420"/>
        <v>1</v>
      </c>
      <c r="DK1746">
        <f t="shared" si="1421"/>
        <v>5.7264233318545443</v>
      </c>
      <c r="DN1746">
        <v>1739</v>
      </c>
      <c r="DO1746">
        <v>17.918718700148606</v>
      </c>
      <c r="DP1746">
        <v>12.846577729295593</v>
      </c>
      <c r="DR1746">
        <f t="shared" si="1422"/>
        <v>1</v>
      </c>
      <c r="DS1746">
        <f t="shared" si="1423"/>
        <v>0</v>
      </c>
      <c r="DT1746">
        <f t="shared" si="1424"/>
        <v>5.0721409708530132</v>
      </c>
      <c r="DW1746">
        <v>1739</v>
      </c>
      <c r="DX1746">
        <v>14.35260514259968</v>
      </c>
      <c r="DY1746">
        <v>12.936936044498106</v>
      </c>
      <c r="EA1746">
        <f t="shared" si="1425"/>
        <v>1</v>
      </c>
      <c r="EB1746">
        <f t="shared" si="1426"/>
        <v>0</v>
      </c>
      <c r="EC1746">
        <f t="shared" si="1427"/>
        <v>1.4156690981015743</v>
      </c>
      <c r="EF1746">
        <v>1739</v>
      </c>
      <c r="EG1746">
        <v>15.496174147600357</v>
      </c>
      <c r="EH1746">
        <v>18.442738684647324</v>
      </c>
      <c r="EJ1746">
        <f t="shared" si="1428"/>
        <v>0</v>
      </c>
      <c r="EK1746">
        <f t="shared" si="1429"/>
        <v>1</v>
      </c>
      <c r="EL1746">
        <f t="shared" si="1430"/>
        <v>2.9465645370469673</v>
      </c>
      <c r="EO1746">
        <v>1739</v>
      </c>
      <c r="EP1746">
        <v>20.880184295281424</v>
      </c>
      <c r="EQ1746">
        <v>44.007397448118496</v>
      </c>
      <c r="ES1746">
        <f t="shared" si="1431"/>
        <v>0</v>
      </c>
      <c r="ET1746">
        <f t="shared" si="1432"/>
        <v>1</v>
      </c>
      <c r="EU1746">
        <f t="shared" si="1433"/>
        <v>23.127213152837072</v>
      </c>
    </row>
    <row r="1747" spans="1:151" x14ac:dyDescent="0.25">
      <c r="A1747">
        <v>1740</v>
      </c>
      <c r="B1747">
        <v>6.507629227108243</v>
      </c>
      <c r="C1747">
        <v>15.861368966666328</v>
      </c>
      <c r="E1747">
        <f t="shared" si="1383"/>
        <v>0</v>
      </c>
      <c r="F1747">
        <f t="shared" si="1385"/>
        <v>1</v>
      </c>
      <c r="G1747">
        <f t="shared" si="1384"/>
        <v>9.353739739558085</v>
      </c>
      <c r="J1747">
        <v>1740</v>
      </c>
      <c r="K1747">
        <v>13.883241485125509</v>
      </c>
      <c r="L1747">
        <v>22.974399384072978</v>
      </c>
      <c r="N1747">
        <f t="shared" si="1386"/>
        <v>0</v>
      </c>
      <c r="O1747">
        <f t="shared" si="1387"/>
        <v>1</v>
      </c>
      <c r="P1747">
        <f t="shared" si="1388"/>
        <v>9.0911578989474684</v>
      </c>
      <c r="S1747">
        <v>1740</v>
      </c>
      <c r="T1747">
        <v>20.136746295794314</v>
      </c>
      <c r="U1747">
        <v>18.823976187868951</v>
      </c>
      <c r="W1747">
        <f t="shared" si="1389"/>
        <v>1</v>
      </c>
      <c r="X1747">
        <f t="shared" si="1390"/>
        <v>0</v>
      </c>
      <c r="Y1747">
        <f t="shared" si="1391"/>
        <v>1.3127701079253633</v>
      </c>
      <c r="AB1747">
        <v>1740</v>
      </c>
      <c r="AC1747">
        <v>25.738647411877885</v>
      </c>
      <c r="AD1747">
        <v>18.1659143809431</v>
      </c>
      <c r="AF1747">
        <f t="shared" si="1392"/>
        <v>1</v>
      </c>
      <c r="AG1747">
        <f t="shared" si="1393"/>
        <v>0</v>
      </c>
      <c r="AH1747">
        <f t="shared" si="1394"/>
        <v>7.5727330309347849</v>
      </c>
      <c r="AK1747">
        <v>1740</v>
      </c>
      <c r="AL1747">
        <v>31.131935989925708</v>
      </c>
      <c r="AM1747">
        <v>29.565395844052784</v>
      </c>
      <c r="AO1747">
        <f t="shared" si="1395"/>
        <v>1</v>
      </c>
      <c r="AP1747">
        <f t="shared" si="1396"/>
        <v>0</v>
      </c>
      <c r="AQ1747">
        <f t="shared" si="1397"/>
        <v>1.5665401458729242</v>
      </c>
      <c r="AT1747">
        <v>1740</v>
      </c>
      <c r="AU1747">
        <v>19.827682021344312</v>
      </c>
      <c r="AV1747">
        <v>16.238195803373657</v>
      </c>
      <c r="AX1747">
        <f t="shared" si="1398"/>
        <v>1</v>
      </c>
      <c r="AY1747">
        <f t="shared" si="1399"/>
        <v>0</v>
      </c>
      <c r="AZ1747">
        <f t="shared" si="1400"/>
        <v>3.5894862179706557</v>
      </c>
      <c r="BC1747">
        <v>1740</v>
      </c>
      <c r="BD1747" t="e">
        <v>#N/A</v>
      </c>
      <c r="BE1747" t="e">
        <v>#N/A</v>
      </c>
      <c r="BG1747" t="e">
        <f t="shared" si="1401"/>
        <v>#N/A</v>
      </c>
      <c r="BH1747" t="e">
        <f t="shared" si="1402"/>
        <v>#N/A</v>
      </c>
      <c r="BI1747" t="e">
        <f t="shared" si="1403"/>
        <v>#N/A</v>
      </c>
      <c r="BL1747">
        <v>1740</v>
      </c>
      <c r="BM1747">
        <v>31.144109044944727</v>
      </c>
      <c r="BN1747">
        <v>15.34197233714487</v>
      </c>
      <c r="BP1747">
        <f t="shared" si="1404"/>
        <v>1</v>
      </c>
      <c r="BQ1747">
        <f t="shared" si="1405"/>
        <v>0</v>
      </c>
      <c r="BR1747">
        <f t="shared" si="1406"/>
        <v>15.802136707799857</v>
      </c>
      <c r="BU1747">
        <v>1740</v>
      </c>
      <c r="BV1747">
        <v>24.201742198808947</v>
      </c>
      <c r="BW1747">
        <v>18.441889075618278</v>
      </c>
      <c r="BY1747">
        <f t="shared" si="1407"/>
        <v>1</v>
      </c>
      <c r="BZ1747">
        <f t="shared" si="1408"/>
        <v>0</v>
      </c>
      <c r="CA1747">
        <f t="shared" si="1409"/>
        <v>5.7598531231906698</v>
      </c>
      <c r="CD1747">
        <v>1740</v>
      </c>
      <c r="CE1747">
        <v>23.165127185183664</v>
      </c>
      <c r="CF1747">
        <v>13.013201507992612</v>
      </c>
      <c r="CH1747">
        <f t="shared" si="1410"/>
        <v>1</v>
      </c>
      <c r="CI1747">
        <f t="shared" si="1411"/>
        <v>0</v>
      </c>
      <c r="CJ1747">
        <f t="shared" si="1412"/>
        <v>10.151925677191052</v>
      </c>
      <c r="CM1747">
        <v>1740</v>
      </c>
      <c r="CN1747">
        <v>22.776987705698186</v>
      </c>
      <c r="CO1747">
        <v>22.652235683561024</v>
      </c>
      <c r="CQ1747">
        <f t="shared" si="1413"/>
        <v>1</v>
      </c>
      <c r="CR1747">
        <f t="shared" si="1414"/>
        <v>0</v>
      </c>
      <c r="CS1747">
        <f t="shared" si="1415"/>
        <v>0.1247520221371623</v>
      </c>
      <c r="CV1747">
        <v>1740</v>
      </c>
      <c r="CW1747">
        <v>19.7367711162603</v>
      </c>
      <c r="CX1747">
        <v>18.815620213563413</v>
      </c>
      <c r="CZ1747">
        <f t="shared" si="1416"/>
        <v>1</v>
      </c>
      <c r="DA1747">
        <f t="shared" si="1417"/>
        <v>0</v>
      </c>
      <c r="DB1747">
        <f t="shared" si="1418"/>
        <v>0.92115090269688693</v>
      </c>
      <c r="DE1747">
        <v>1740</v>
      </c>
      <c r="DF1747">
        <v>24.808775902436128</v>
      </c>
      <c r="DG1747">
        <v>22.097086001991656</v>
      </c>
      <c r="DI1747">
        <f t="shared" si="1419"/>
        <v>1</v>
      </c>
      <c r="DJ1747">
        <f t="shared" si="1420"/>
        <v>0</v>
      </c>
      <c r="DK1747">
        <f t="shared" si="1421"/>
        <v>2.7116899004444726</v>
      </c>
      <c r="DN1747">
        <v>1740</v>
      </c>
      <c r="DO1747">
        <v>22.31092017746888</v>
      </c>
      <c r="DP1747">
        <v>30.562442651956388</v>
      </c>
      <c r="DR1747">
        <f t="shared" si="1422"/>
        <v>0</v>
      </c>
      <c r="DS1747">
        <f t="shared" si="1423"/>
        <v>1</v>
      </c>
      <c r="DT1747">
        <f t="shared" si="1424"/>
        <v>8.2515224744875084</v>
      </c>
      <c r="DW1747">
        <v>1740</v>
      </c>
      <c r="DX1747">
        <v>21.193278883602478</v>
      </c>
      <c r="DY1747">
        <v>8.5050533965003972</v>
      </c>
      <c r="EA1747">
        <f t="shared" si="1425"/>
        <v>1</v>
      </c>
      <c r="EB1747">
        <f t="shared" si="1426"/>
        <v>0</v>
      </c>
      <c r="EC1747">
        <f t="shared" si="1427"/>
        <v>12.688225487102081</v>
      </c>
      <c r="EF1747">
        <v>1740</v>
      </c>
      <c r="EG1747">
        <v>21.464951152703524</v>
      </c>
      <c r="EH1747">
        <v>21.64122219895204</v>
      </c>
      <c r="EJ1747">
        <f t="shared" si="1428"/>
        <v>0</v>
      </c>
      <c r="EK1747">
        <f t="shared" si="1429"/>
        <v>1</v>
      </c>
      <c r="EL1747">
        <f t="shared" si="1430"/>
        <v>0.17627104624851597</v>
      </c>
      <c r="EO1747">
        <v>1740</v>
      </c>
      <c r="EP1747">
        <v>14.242737822092124</v>
      </c>
      <c r="EQ1747">
        <v>42.193011936863762</v>
      </c>
      <c r="ES1747">
        <f t="shared" si="1431"/>
        <v>0</v>
      </c>
      <c r="ET1747">
        <f t="shared" si="1432"/>
        <v>1</v>
      </c>
      <c r="EU1747">
        <f t="shared" si="1433"/>
        <v>27.950274114771638</v>
      </c>
    </row>
    <row r="1748" spans="1:151" x14ac:dyDescent="0.25">
      <c r="A1748">
        <v>1741</v>
      </c>
      <c r="B1748">
        <v>7.6151862449766075</v>
      </c>
      <c r="C1748">
        <v>21.914473709683257</v>
      </c>
      <c r="E1748">
        <f t="shared" si="1383"/>
        <v>0</v>
      </c>
      <c r="F1748">
        <f t="shared" si="1385"/>
        <v>1</v>
      </c>
      <c r="G1748">
        <f t="shared" si="1384"/>
        <v>14.29928746470665</v>
      </c>
      <c r="J1748">
        <v>1741</v>
      </c>
      <c r="K1748">
        <v>14.801654794541641</v>
      </c>
      <c r="L1748">
        <v>36.770847878578394</v>
      </c>
      <c r="N1748">
        <f t="shared" si="1386"/>
        <v>0</v>
      </c>
      <c r="O1748">
        <f t="shared" si="1387"/>
        <v>1</v>
      </c>
      <c r="P1748">
        <f t="shared" si="1388"/>
        <v>21.969193084036753</v>
      </c>
      <c r="S1748">
        <v>1741</v>
      </c>
      <c r="T1748">
        <v>19.907847626701411</v>
      </c>
      <c r="U1748">
        <v>42.157941568192427</v>
      </c>
      <c r="W1748">
        <f t="shared" si="1389"/>
        <v>0</v>
      </c>
      <c r="X1748">
        <f t="shared" si="1390"/>
        <v>1</v>
      </c>
      <c r="Y1748">
        <f t="shared" si="1391"/>
        <v>22.250093941491016</v>
      </c>
      <c r="AB1748">
        <v>1741</v>
      </c>
      <c r="AC1748">
        <v>19.69719428732693</v>
      </c>
      <c r="AD1748">
        <v>18.379425583344275</v>
      </c>
      <c r="AF1748">
        <f t="shared" si="1392"/>
        <v>1</v>
      </c>
      <c r="AG1748">
        <f t="shared" si="1393"/>
        <v>0</v>
      </c>
      <c r="AH1748">
        <f t="shared" si="1394"/>
        <v>1.3177687039826544</v>
      </c>
      <c r="AK1748">
        <v>1741</v>
      </c>
      <c r="AL1748">
        <v>16.970590079852869</v>
      </c>
      <c r="AM1748">
        <v>24.771295292723892</v>
      </c>
      <c r="AO1748">
        <f t="shared" si="1395"/>
        <v>0</v>
      </c>
      <c r="AP1748">
        <f t="shared" si="1396"/>
        <v>1</v>
      </c>
      <c r="AQ1748">
        <f t="shared" si="1397"/>
        <v>7.8007052128710228</v>
      </c>
      <c r="AT1748">
        <v>1741</v>
      </c>
      <c r="AU1748">
        <v>23.528595869751424</v>
      </c>
      <c r="AV1748">
        <v>23.695524328676406</v>
      </c>
      <c r="AX1748">
        <f t="shared" si="1398"/>
        <v>0</v>
      </c>
      <c r="AY1748">
        <f t="shared" si="1399"/>
        <v>1</v>
      </c>
      <c r="AZ1748">
        <f t="shared" si="1400"/>
        <v>0.16692845892498198</v>
      </c>
      <c r="BC1748">
        <v>1741</v>
      </c>
      <c r="BD1748" t="e">
        <v>#N/A</v>
      </c>
      <c r="BE1748" t="e">
        <v>#N/A</v>
      </c>
      <c r="BG1748" t="e">
        <f t="shared" si="1401"/>
        <v>#N/A</v>
      </c>
      <c r="BH1748" t="e">
        <f t="shared" si="1402"/>
        <v>#N/A</v>
      </c>
      <c r="BI1748" t="e">
        <f t="shared" si="1403"/>
        <v>#N/A</v>
      </c>
      <c r="BL1748">
        <v>1741</v>
      </c>
      <c r="BM1748">
        <v>32.963711827215839</v>
      </c>
      <c r="BN1748">
        <v>10.918779725736798</v>
      </c>
      <c r="BP1748">
        <f t="shared" si="1404"/>
        <v>1</v>
      </c>
      <c r="BQ1748">
        <f t="shared" si="1405"/>
        <v>0</v>
      </c>
      <c r="BR1748">
        <f t="shared" si="1406"/>
        <v>22.044932101479041</v>
      </c>
      <c r="BU1748">
        <v>1741</v>
      </c>
      <c r="BV1748">
        <v>18.156604062014292</v>
      </c>
      <c r="BW1748">
        <v>25.037939568306051</v>
      </c>
      <c r="BY1748">
        <f t="shared" si="1407"/>
        <v>0</v>
      </c>
      <c r="BZ1748">
        <f t="shared" si="1408"/>
        <v>1</v>
      </c>
      <c r="CA1748">
        <f t="shared" si="1409"/>
        <v>6.8813355062917587</v>
      </c>
      <c r="CD1748">
        <v>1741</v>
      </c>
      <c r="CE1748">
        <v>23.316786684824852</v>
      </c>
      <c r="CF1748">
        <v>7.022825244920238</v>
      </c>
      <c r="CH1748">
        <f t="shared" si="1410"/>
        <v>1</v>
      </c>
      <c r="CI1748">
        <f t="shared" si="1411"/>
        <v>0</v>
      </c>
      <c r="CJ1748">
        <f t="shared" si="1412"/>
        <v>16.293961439904614</v>
      </c>
      <c r="CM1748">
        <v>1741</v>
      </c>
      <c r="CN1748">
        <v>19.671345329320236</v>
      </c>
      <c r="CO1748">
        <v>14.792250823352578</v>
      </c>
      <c r="CQ1748">
        <f t="shared" si="1413"/>
        <v>1</v>
      </c>
      <c r="CR1748">
        <f t="shared" si="1414"/>
        <v>0</v>
      </c>
      <c r="CS1748">
        <f t="shared" si="1415"/>
        <v>4.8790945059676574</v>
      </c>
      <c r="CV1748">
        <v>1741</v>
      </c>
      <c r="CW1748">
        <v>23.233777868460656</v>
      </c>
      <c r="CX1748">
        <v>16.223140075735337</v>
      </c>
      <c r="CZ1748">
        <f t="shared" si="1416"/>
        <v>1</v>
      </c>
      <c r="DA1748">
        <f t="shared" si="1417"/>
        <v>0</v>
      </c>
      <c r="DB1748">
        <f t="shared" si="1418"/>
        <v>7.0106377927253192</v>
      </c>
      <c r="DE1748">
        <v>1741</v>
      </c>
      <c r="DF1748">
        <v>24.748973463862232</v>
      </c>
      <c r="DG1748">
        <v>30.435351263387659</v>
      </c>
      <c r="DI1748">
        <f t="shared" si="1419"/>
        <v>0</v>
      </c>
      <c r="DJ1748">
        <f t="shared" si="1420"/>
        <v>1</v>
      </c>
      <c r="DK1748">
        <f t="shared" si="1421"/>
        <v>5.6863777995254274</v>
      </c>
      <c r="DN1748">
        <v>1741</v>
      </c>
      <c r="DO1748">
        <v>22.113132817042388</v>
      </c>
      <c r="DP1748">
        <v>13.695508426700513</v>
      </c>
      <c r="DR1748">
        <f t="shared" si="1422"/>
        <v>1</v>
      </c>
      <c r="DS1748">
        <f t="shared" si="1423"/>
        <v>0</v>
      </c>
      <c r="DT1748">
        <f t="shared" si="1424"/>
        <v>8.4176243903418744</v>
      </c>
      <c r="DW1748">
        <v>1741</v>
      </c>
      <c r="DX1748">
        <v>26.82324127746547</v>
      </c>
      <c r="DY1748">
        <v>21.080774557932248</v>
      </c>
      <c r="EA1748">
        <f t="shared" si="1425"/>
        <v>1</v>
      </c>
      <c r="EB1748">
        <f t="shared" si="1426"/>
        <v>0</v>
      </c>
      <c r="EC1748">
        <f t="shared" si="1427"/>
        <v>5.7424667195332226</v>
      </c>
      <c r="EF1748">
        <v>1741</v>
      </c>
      <c r="EG1748">
        <v>21.635775429319132</v>
      </c>
      <c r="EH1748">
        <v>16.945094906568155</v>
      </c>
      <c r="EJ1748">
        <f t="shared" si="1428"/>
        <v>1</v>
      </c>
      <c r="EK1748">
        <f t="shared" si="1429"/>
        <v>0</v>
      </c>
      <c r="EL1748">
        <f t="shared" si="1430"/>
        <v>4.6906805227509771</v>
      </c>
      <c r="EO1748">
        <v>1741</v>
      </c>
      <c r="EP1748">
        <v>26.333809013339739</v>
      </c>
      <c r="EQ1748">
        <v>30.932968266585601</v>
      </c>
      <c r="ES1748">
        <f t="shared" si="1431"/>
        <v>0</v>
      </c>
      <c r="ET1748">
        <f t="shared" si="1432"/>
        <v>1</v>
      </c>
      <c r="EU1748">
        <f t="shared" si="1433"/>
        <v>4.5991592532458618</v>
      </c>
    </row>
    <row r="1749" spans="1:151" x14ac:dyDescent="0.25">
      <c r="A1749">
        <v>1742</v>
      </c>
      <c r="B1749">
        <v>11.859288377857135</v>
      </c>
      <c r="C1749">
        <v>17.956982932907181</v>
      </c>
      <c r="E1749">
        <f t="shared" si="1383"/>
        <v>0</v>
      </c>
      <c r="F1749">
        <f t="shared" si="1385"/>
        <v>1</v>
      </c>
      <c r="G1749">
        <f t="shared" si="1384"/>
        <v>6.0976945550500457</v>
      </c>
      <c r="J1749">
        <v>1742</v>
      </c>
      <c r="K1749">
        <v>34.990572277925587</v>
      </c>
      <c r="L1749">
        <v>26.865921857281869</v>
      </c>
      <c r="N1749">
        <f t="shared" si="1386"/>
        <v>1</v>
      </c>
      <c r="O1749">
        <f t="shared" si="1387"/>
        <v>0</v>
      </c>
      <c r="P1749">
        <f t="shared" si="1388"/>
        <v>8.124650420643718</v>
      </c>
      <c r="S1749">
        <v>1742</v>
      </c>
      <c r="T1749">
        <v>16.477126026185953</v>
      </c>
      <c r="U1749">
        <v>54.431279776929884</v>
      </c>
      <c r="W1749">
        <f t="shared" si="1389"/>
        <v>0</v>
      </c>
      <c r="X1749">
        <f t="shared" si="1390"/>
        <v>1</v>
      </c>
      <c r="Y1749">
        <f t="shared" si="1391"/>
        <v>37.954153750743927</v>
      </c>
      <c r="AB1749">
        <v>1742</v>
      </c>
      <c r="AC1749">
        <v>23.723486955737481</v>
      </c>
      <c r="AD1749">
        <v>15.647514679803439</v>
      </c>
      <c r="AF1749">
        <f t="shared" si="1392"/>
        <v>1</v>
      </c>
      <c r="AG1749">
        <f t="shared" si="1393"/>
        <v>0</v>
      </c>
      <c r="AH1749">
        <f t="shared" si="1394"/>
        <v>8.075972275934042</v>
      </c>
      <c r="AK1749">
        <v>1742</v>
      </c>
      <c r="AL1749">
        <v>19.328363690639407</v>
      </c>
      <c r="AM1749">
        <v>35.595006224867234</v>
      </c>
      <c r="AO1749">
        <f t="shared" si="1395"/>
        <v>0</v>
      </c>
      <c r="AP1749">
        <f t="shared" si="1396"/>
        <v>1</v>
      </c>
      <c r="AQ1749">
        <f t="shared" si="1397"/>
        <v>16.266642534227827</v>
      </c>
      <c r="AT1749">
        <v>1742</v>
      </c>
      <c r="AU1749">
        <v>22.432280276631616</v>
      </c>
      <c r="AV1749">
        <v>23.624922756674856</v>
      </c>
      <c r="AX1749">
        <f t="shared" si="1398"/>
        <v>0</v>
      </c>
      <c r="AY1749">
        <f t="shared" si="1399"/>
        <v>1</v>
      </c>
      <c r="AZ1749">
        <f t="shared" si="1400"/>
        <v>1.19264248004324</v>
      </c>
      <c r="BC1749">
        <v>1742</v>
      </c>
      <c r="BD1749" t="e">
        <v>#N/A</v>
      </c>
      <c r="BE1749" t="e">
        <v>#N/A</v>
      </c>
      <c r="BG1749" t="e">
        <f t="shared" si="1401"/>
        <v>#N/A</v>
      </c>
      <c r="BH1749" t="e">
        <f t="shared" si="1402"/>
        <v>#N/A</v>
      </c>
      <c r="BI1749" t="e">
        <f t="shared" si="1403"/>
        <v>#N/A</v>
      </c>
      <c r="BL1749">
        <v>1742</v>
      </c>
      <c r="BM1749">
        <v>29.80629605244232</v>
      </c>
      <c r="BN1749">
        <v>9.6471723971080667</v>
      </c>
      <c r="BP1749">
        <f t="shared" si="1404"/>
        <v>1</v>
      </c>
      <c r="BQ1749">
        <f t="shared" si="1405"/>
        <v>0</v>
      </c>
      <c r="BR1749">
        <f t="shared" si="1406"/>
        <v>20.159123655334255</v>
      </c>
      <c r="BU1749">
        <v>1742</v>
      </c>
      <c r="BV1749">
        <v>26.046224229162075</v>
      </c>
      <c r="BW1749">
        <v>26.3016315095837</v>
      </c>
      <c r="BY1749">
        <f t="shared" si="1407"/>
        <v>0</v>
      </c>
      <c r="BZ1749">
        <f t="shared" si="1408"/>
        <v>1</v>
      </c>
      <c r="CA1749">
        <f t="shared" si="1409"/>
        <v>0.25540728042162542</v>
      </c>
      <c r="CD1749">
        <v>1742</v>
      </c>
      <c r="CE1749">
        <v>30.116927866224145</v>
      </c>
      <c r="CF1749">
        <v>37.688323522849487</v>
      </c>
      <c r="CH1749">
        <f t="shared" si="1410"/>
        <v>0</v>
      </c>
      <c r="CI1749">
        <f t="shared" si="1411"/>
        <v>1</v>
      </c>
      <c r="CJ1749">
        <f t="shared" si="1412"/>
        <v>7.5713956566253415</v>
      </c>
      <c r="CM1749">
        <v>1742</v>
      </c>
      <c r="CN1749">
        <v>21.85396726647123</v>
      </c>
      <c r="CO1749">
        <v>15.725639724676569</v>
      </c>
      <c r="CQ1749">
        <f t="shared" si="1413"/>
        <v>1</v>
      </c>
      <c r="CR1749">
        <f t="shared" si="1414"/>
        <v>0</v>
      </c>
      <c r="CS1749">
        <f t="shared" si="1415"/>
        <v>6.1283275417946612</v>
      </c>
      <c r="CV1749">
        <v>1742</v>
      </c>
      <c r="CW1749">
        <v>26.164545179546611</v>
      </c>
      <c r="CX1749">
        <v>18.545444505346175</v>
      </c>
      <c r="CZ1749">
        <f t="shared" si="1416"/>
        <v>1</v>
      </c>
      <c r="DA1749">
        <f t="shared" si="1417"/>
        <v>0</v>
      </c>
      <c r="DB1749">
        <f t="shared" si="1418"/>
        <v>7.6191006742004355</v>
      </c>
      <c r="DE1749">
        <v>1742</v>
      </c>
      <c r="DF1749">
        <v>15.693879898038528</v>
      </c>
      <c r="DG1749">
        <v>20.716913542191737</v>
      </c>
      <c r="DI1749">
        <f t="shared" si="1419"/>
        <v>0</v>
      </c>
      <c r="DJ1749">
        <f t="shared" si="1420"/>
        <v>1</v>
      </c>
      <c r="DK1749">
        <f t="shared" si="1421"/>
        <v>5.0230336441532089</v>
      </c>
      <c r="DN1749">
        <v>1742</v>
      </c>
      <c r="DO1749">
        <v>23.149789494065406</v>
      </c>
      <c r="DP1749">
        <v>11.916143011303024</v>
      </c>
      <c r="DR1749">
        <f t="shared" si="1422"/>
        <v>1</v>
      </c>
      <c r="DS1749">
        <f t="shared" si="1423"/>
        <v>0</v>
      </c>
      <c r="DT1749">
        <f t="shared" si="1424"/>
        <v>11.233646482762381</v>
      </c>
      <c r="DW1749">
        <v>1742</v>
      </c>
      <c r="DX1749">
        <v>11.202118626169757</v>
      </c>
      <c r="DY1749">
        <v>17.105903330833705</v>
      </c>
      <c r="EA1749">
        <f t="shared" si="1425"/>
        <v>0</v>
      </c>
      <c r="EB1749">
        <f t="shared" si="1426"/>
        <v>1</v>
      </c>
      <c r="EC1749">
        <f t="shared" si="1427"/>
        <v>5.9037847046639484</v>
      </c>
      <c r="EF1749">
        <v>1742</v>
      </c>
      <c r="EG1749">
        <v>19.203043408097336</v>
      </c>
      <c r="EH1749">
        <v>14.300287739762817</v>
      </c>
      <c r="EJ1749">
        <f t="shared" si="1428"/>
        <v>1</v>
      </c>
      <c r="EK1749">
        <f t="shared" si="1429"/>
        <v>0</v>
      </c>
      <c r="EL1749">
        <f t="shared" si="1430"/>
        <v>4.9027556683345193</v>
      </c>
      <c r="EO1749">
        <v>1742</v>
      </c>
      <c r="EP1749">
        <v>21.386858366325534</v>
      </c>
      <c r="EQ1749">
        <v>38.787759346048809</v>
      </c>
      <c r="ES1749">
        <f t="shared" si="1431"/>
        <v>0</v>
      </c>
      <c r="ET1749">
        <f t="shared" si="1432"/>
        <v>1</v>
      </c>
      <c r="EU1749">
        <f t="shared" si="1433"/>
        <v>17.400900979723275</v>
      </c>
    </row>
    <row r="1750" spans="1:151" x14ac:dyDescent="0.25">
      <c r="A1750">
        <v>1743</v>
      </c>
      <c r="B1750">
        <v>10.199298959116389</v>
      </c>
      <c r="C1750">
        <v>8.33926070205138</v>
      </c>
      <c r="E1750">
        <f t="shared" si="1383"/>
        <v>1</v>
      </c>
      <c r="F1750">
        <f t="shared" si="1385"/>
        <v>0</v>
      </c>
      <c r="G1750">
        <f t="shared" si="1384"/>
        <v>1.8600382570650087</v>
      </c>
      <c r="J1750">
        <v>1743</v>
      </c>
      <c r="K1750">
        <v>20.285027649255735</v>
      </c>
      <c r="L1750">
        <v>23.334931370327716</v>
      </c>
      <c r="N1750">
        <f t="shared" si="1386"/>
        <v>0</v>
      </c>
      <c r="O1750">
        <f t="shared" si="1387"/>
        <v>1</v>
      </c>
      <c r="P1750">
        <f t="shared" si="1388"/>
        <v>3.0499037210719813</v>
      </c>
      <c r="S1750">
        <v>1743</v>
      </c>
      <c r="T1750">
        <v>15.283250808157792</v>
      </c>
      <c r="U1750">
        <v>55.595493963934786</v>
      </c>
      <c r="W1750">
        <f t="shared" si="1389"/>
        <v>0</v>
      </c>
      <c r="X1750">
        <f t="shared" si="1390"/>
        <v>1</v>
      </c>
      <c r="Y1750">
        <f t="shared" si="1391"/>
        <v>40.312243155776997</v>
      </c>
      <c r="AB1750">
        <v>1743</v>
      </c>
      <c r="AC1750">
        <v>11.986561254131482</v>
      </c>
      <c r="AD1750">
        <v>15.696470250079855</v>
      </c>
      <c r="AF1750">
        <f t="shared" si="1392"/>
        <v>0</v>
      </c>
      <c r="AG1750">
        <f t="shared" si="1393"/>
        <v>1</v>
      </c>
      <c r="AH1750">
        <f t="shared" si="1394"/>
        <v>3.7099089959483731</v>
      </c>
      <c r="AK1750">
        <v>1743</v>
      </c>
      <c r="AL1750">
        <v>37.050985652916111</v>
      </c>
      <c r="AM1750">
        <v>15.110495023322297</v>
      </c>
      <c r="AO1750">
        <f t="shared" si="1395"/>
        <v>1</v>
      </c>
      <c r="AP1750">
        <f t="shared" si="1396"/>
        <v>0</v>
      </c>
      <c r="AQ1750">
        <f t="shared" si="1397"/>
        <v>21.940490629593814</v>
      </c>
      <c r="AT1750">
        <v>1743</v>
      </c>
      <c r="AU1750">
        <v>19.237219073347429</v>
      </c>
      <c r="AV1750">
        <v>36.430172147025942</v>
      </c>
      <c r="AX1750">
        <f t="shared" si="1398"/>
        <v>0</v>
      </c>
      <c r="AY1750">
        <f t="shared" si="1399"/>
        <v>1</v>
      </c>
      <c r="AZ1750">
        <f t="shared" si="1400"/>
        <v>17.192953073678513</v>
      </c>
      <c r="BC1750">
        <v>1743</v>
      </c>
      <c r="BD1750" t="e">
        <v>#N/A</v>
      </c>
      <c r="BE1750" t="e">
        <v>#N/A</v>
      </c>
      <c r="BG1750" t="e">
        <f t="shared" si="1401"/>
        <v>#N/A</v>
      </c>
      <c r="BH1750" t="e">
        <f t="shared" si="1402"/>
        <v>#N/A</v>
      </c>
      <c r="BI1750" t="e">
        <f t="shared" si="1403"/>
        <v>#N/A</v>
      </c>
      <c r="BL1750">
        <v>1743</v>
      </c>
      <c r="BM1750">
        <v>16.986091791203691</v>
      </c>
      <c r="BN1750">
        <v>15.793070262177327</v>
      </c>
      <c r="BP1750">
        <f t="shared" si="1404"/>
        <v>1</v>
      </c>
      <c r="BQ1750">
        <f t="shared" si="1405"/>
        <v>0</v>
      </c>
      <c r="BR1750">
        <f t="shared" si="1406"/>
        <v>1.1930215290263639</v>
      </c>
      <c r="BU1750">
        <v>1743</v>
      </c>
      <c r="BV1750">
        <v>17.00350387302921</v>
      </c>
      <c r="BW1750">
        <v>22.35870982510097</v>
      </c>
      <c r="BY1750">
        <f t="shared" si="1407"/>
        <v>0</v>
      </c>
      <c r="BZ1750">
        <f t="shared" si="1408"/>
        <v>1</v>
      </c>
      <c r="CA1750">
        <f t="shared" si="1409"/>
        <v>5.3552059520717599</v>
      </c>
      <c r="CD1750">
        <v>1743</v>
      </c>
      <c r="CE1750">
        <v>34.818633042863503</v>
      </c>
      <c r="CF1750">
        <v>38.49494729893474</v>
      </c>
      <c r="CH1750">
        <f t="shared" si="1410"/>
        <v>0</v>
      </c>
      <c r="CI1750">
        <f t="shared" si="1411"/>
        <v>1</v>
      </c>
      <c r="CJ1750">
        <f t="shared" si="1412"/>
        <v>3.6763142560712367</v>
      </c>
      <c r="CM1750">
        <v>1743</v>
      </c>
      <c r="CN1750">
        <v>16.864504203417159</v>
      </c>
      <c r="CO1750">
        <v>24.721310315805038</v>
      </c>
      <c r="CQ1750">
        <f t="shared" si="1413"/>
        <v>0</v>
      </c>
      <c r="CR1750">
        <f t="shared" si="1414"/>
        <v>1</v>
      </c>
      <c r="CS1750">
        <f t="shared" si="1415"/>
        <v>7.8568061123878792</v>
      </c>
      <c r="CV1750">
        <v>1743</v>
      </c>
      <c r="CW1750">
        <v>22.147852532032758</v>
      </c>
      <c r="CX1750">
        <v>25.272879932935638</v>
      </c>
      <c r="CZ1750">
        <f t="shared" si="1416"/>
        <v>0</v>
      </c>
      <c r="DA1750">
        <f t="shared" si="1417"/>
        <v>1</v>
      </c>
      <c r="DB1750">
        <f t="shared" si="1418"/>
        <v>3.12502740090288</v>
      </c>
      <c r="DE1750">
        <v>1743</v>
      </c>
      <c r="DF1750">
        <v>16.812077275400316</v>
      </c>
      <c r="DG1750">
        <v>10.518515404766687</v>
      </c>
      <c r="DI1750">
        <f t="shared" si="1419"/>
        <v>1</v>
      </c>
      <c r="DJ1750">
        <f t="shared" si="1420"/>
        <v>0</v>
      </c>
      <c r="DK1750">
        <f t="shared" si="1421"/>
        <v>6.2935618706336296</v>
      </c>
      <c r="DN1750">
        <v>1743</v>
      </c>
      <c r="DO1750">
        <v>23.47737172264738</v>
      </c>
      <c r="DP1750">
        <v>4.5878173714389394</v>
      </c>
      <c r="DR1750">
        <f t="shared" si="1422"/>
        <v>1</v>
      </c>
      <c r="DS1750">
        <f t="shared" si="1423"/>
        <v>0</v>
      </c>
      <c r="DT1750">
        <f t="shared" si="1424"/>
        <v>18.889554351208439</v>
      </c>
      <c r="DW1750">
        <v>1743</v>
      </c>
      <c r="DX1750">
        <v>26.277159768569696</v>
      </c>
      <c r="DY1750">
        <v>14.133312316109739</v>
      </c>
      <c r="EA1750">
        <f t="shared" si="1425"/>
        <v>1</v>
      </c>
      <c r="EB1750">
        <f t="shared" si="1426"/>
        <v>0</v>
      </c>
      <c r="EC1750">
        <f t="shared" si="1427"/>
        <v>12.143847452459957</v>
      </c>
      <c r="EF1750">
        <v>1743</v>
      </c>
      <c r="EG1750">
        <v>21.04553940033205</v>
      </c>
      <c r="EH1750">
        <v>19.283084331397259</v>
      </c>
      <c r="EJ1750">
        <f t="shared" si="1428"/>
        <v>1</v>
      </c>
      <c r="EK1750">
        <f t="shared" si="1429"/>
        <v>0</v>
      </c>
      <c r="EL1750">
        <f t="shared" si="1430"/>
        <v>1.7624550689347913</v>
      </c>
      <c r="EO1750">
        <v>1743</v>
      </c>
      <c r="EP1750">
        <v>23.895582438047683</v>
      </c>
      <c r="EQ1750">
        <v>51.281140302729213</v>
      </c>
      <c r="ES1750">
        <f t="shared" si="1431"/>
        <v>0</v>
      </c>
      <c r="ET1750">
        <f t="shared" si="1432"/>
        <v>1</v>
      </c>
      <c r="EU1750">
        <f t="shared" si="1433"/>
        <v>27.38555786468153</v>
      </c>
    </row>
    <row r="1751" spans="1:151" x14ac:dyDescent="0.25">
      <c r="A1751">
        <v>1744</v>
      </c>
      <c r="B1751">
        <v>13.377556923015359</v>
      </c>
      <c r="C1751">
        <v>35.229637367708136</v>
      </c>
      <c r="E1751">
        <f t="shared" si="1383"/>
        <v>0</v>
      </c>
      <c r="F1751">
        <f t="shared" si="1385"/>
        <v>1</v>
      </c>
      <c r="G1751">
        <f t="shared" si="1384"/>
        <v>21.852080444692778</v>
      </c>
      <c r="J1751">
        <v>1744</v>
      </c>
      <c r="K1751">
        <v>26.441101902126274</v>
      </c>
      <c r="L1751">
        <v>27.877579095645672</v>
      </c>
      <c r="N1751">
        <f t="shared" si="1386"/>
        <v>0</v>
      </c>
      <c r="O1751">
        <f t="shared" si="1387"/>
        <v>1</v>
      </c>
      <c r="P1751">
        <f t="shared" si="1388"/>
        <v>1.4364771935193978</v>
      </c>
      <c r="S1751">
        <v>1744</v>
      </c>
      <c r="T1751">
        <v>20.192826343333319</v>
      </c>
      <c r="U1751">
        <v>15.692171456706051</v>
      </c>
      <c r="W1751">
        <f t="shared" si="1389"/>
        <v>1</v>
      </c>
      <c r="X1751">
        <f t="shared" si="1390"/>
        <v>0</v>
      </c>
      <c r="Y1751">
        <f t="shared" si="1391"/>
        <v>4.5006548866272684</v>
      </c>
      <c r="AB1751">
        <v>1744</v>
      </c>
      <c r="AC1751">
        <v>6.8016981966200127</v>
      </c>
      <c r="AD1751">
        <v>18.123569761441683</v>
      </c>
      <c r="AF1751">
        <f t="shared" si="1392"/>
        <v>0</v>
      </c>
      <c r="AG1751">
        <f t="shared" si="1393"/>
        <v>1</v>
      </c>
      <c r="AH1751">
        <f t="shared" si="1394"/>
        <v>11.32187156482167</v>
      </c>
      <c r="AK1751">
        <v>1744</v>
      </c>
      <c r="AL1751">
        <v>24.440539031053891</v>
      </c>
      <c r="AM1751">
        <v>17.25412092769001</v>
      </c>
      <c r="AO1751">
        <f t="shared" si="1395"/>
        <v>1</v>
      </c>
      <c r="AP1751">
        <f t="shared" si="1396"/>
        <v>0</v>
      </c>
      <c r="AQ1751">
        <f t="shared" si="1397"/>
        <v>7.1864181033638808</v>
      </c>
      <c r="AT1751">
        <v>1744</v>
      </c>
      <c r="AU1751">
        <v>16.318204432206436</v>
      </c>
      <c r="AV1751">
        <v>23.849232408822274</v>
      </c>
      <c r="AX1751">
        <f t="shared" si="1398"/>
        <v>0</v>
      </c>
      <c r="AY1751">
        <f t="shared" si="1399"/>
        <v>1</v>
      </c>
      <c r="AZ1751">
        <f t="shared" si="1400"/>
        <v>7.5310279766158388</v>
      </c>
      <c r="BC1751">
        <v>1744</v>
      </c>
      <c r="BD1751" t="e">
        <v>#N/A</v>
      </c>
      <c r="BE1751" t="e">
        <v>#N/A</v>
      </c>
      <c r="BG1751" t="e">
        <f t="shared" si="1401"/>
        <v>#N/A</v>
      </c>
      <c r="BH1751" t="e">
        <f t="shared" si="1402"/>
        <v>#N/A</v>
      </c>
      <c r="BI1751" t="e">
        <f t="shared" si="1403"/>
        <v>#N/A</v>
      </c>
      <c r="BL1751">
        <v>1744</v>
      </c>
      <c r="BM1751">
        <v>30.969734943707753</v>
      </c>
      <c r="BN1751">
        <v>10.518007716667094</v>
      </c>
      <c r="BP1751">
        <f t="shared" si="1404"/>
        <v>1</v>
      </c>
      <c r="BQ1751">
        <f t="shared" si="1405"/>
        <v>0</v>
      </c>
      <c r="BR1751">
        <f t="shared" si="1406"/>
        <v>20.451727227040656</v>
      </c>
      <c r="BU1751">
        <v>1744</v>
      </c>
      <c r="BV1751">
        <v>33.518674438309688</v>
      </c>
      <c r="BW1751">
        <v>29.174035126117182</v>
      </c>
      <c r="BY1751">
        <f t="shared" si="1407"/>
        <v>1</v>
      </c>
      <c r="BZ1751">
        <f t="shared" si="1408"/>
        <v>0</v>
      </c>
      <c r="CA1751">
        <f t="shared" si="1409"/>
        <v>4.3446393121925055</v>
      </c>
      <c r="CD1751">
        <v>1744</v>
      </c>
      <c r="CE1751">
        <v>22.564440807951019</v>
      </c>
      <c r="CF1751">
        <v>29.885707909065207</v>
      </c>
      <c r="CH1751">
        <f t="shared" si="1410"/>
        <v>0</v>
      </c>
      <c r="CI1751">
        <f t="shared" si="1411"/>
        <v>1</v>
      </c>
      <c r="CJ1751">
        <f t="shared" si="1412"/>
        <v>7.3212671011141879</v>
      </c>
      <c r="CM1751">
        <v>1744</v>
      </c>
      <c r="CN1751">
        <v>22.703910112932277</v>
      </c>
      <c r="CO1751">
        <v>16.284979194205675</v>
      </c>
      <c r="CQ1751">
        <f t="shared" si="1413"/>
        <v>1</v>
      </c>
      <c r="CR1751">
        <f t="shared" si="1414"/>
        <v>0</v>
      </c>
      <c r="CS1751">
        <f t="shared" si="1415"/>
        <v>6.4189309187266019</v>
      </c>
      <c r="CV1751">
        <v>1744</v>
      </c>
      <c r="CW1751">
        <v>24.155228709142186</v>
      </c>
      <c r="CX1751">
        <v>21.333326189214674</v>
      </c>
      <c r="CZ1751">
        <f t="shared" si="1416"/>
        <v>1</v>
      </c>
      <c r="DA1751">
        <f t="shared" si="1417"/>
        <v>0</v>
      </c>
      <c r="DB1751">
        <f t="shared" si="1418"/>
        <v>2.8219025199275123</v>
      </c>
      <c r="DE1751">
        <v>1744</v>
      </c>
      <c r="DF1751">
        <v>24.613309618114897</v>
      </c>
      <c r="DG1751">
        <v>28.85494227528174</v>
      </c>
      <c r="DI1751">
        <f t="shared" si="1419"/>
        <v>0</v>
      </c>
      <c r="DJ1751">
        <f t="shared" si="1420"/>
        <v>1</v>
      </c>
      <c r="DK1751">
        <f t="shared" si="1421"/>
        <v>4.2416326571668428</v>
      </c>
      <c r="DN1751">
        <v>1744</v>
      </c>
      <c r="DO1751">
        <v>21.329260713863647</v>
      </c>
      <c r="DP1751">
        <v>10.69124178736395</v>
      </c>
      <c r="DR1751">
        <f t="shared" si="1422"/>
        <v>1</v>
      </c>
      <c r="DS1751">
        <f t="shared" si="1423"/>
        <v>0</v>
      </c>
      <c r="DT1751">
        <f t="shared" si="1424"/>
        <v>10.638018926499697</v>
      </c>
      <c r="DW1751">
        <v>1744</v>
      </c>
      <c r="DX1751">
        <v>12.888617020441735</v>
      </c>
      <c r="DY1751">
        <v>14.772128487863071</v>
      </c>
      <c r="EA1751">
        <f t="shared" si="1425"/>
        <v>0</v>
      </c>
      <c r="EB1751">
        <f t="shared" si="1426"/>
        <v>1</v>
      </c>
      <c r="EC1751">
        <f t="shared" si="1427"/>
        <v>1.8835114674213358</v>
      </c>
      <c r="EF1751">
        <v>1744</v>
      </c>
      <c r="EG1751">
        <v>20.680865892569308</v>
      </c>
      <c r="EH1751">
        <v>19.707372244690553</v>
      </c>
      <c r="EJ1751">
        <f t="shared" si="1428"/>
        <v>1</v>
      </c>
      <c r="EK1751">
        <f t="shared" si="1429"/>
        <v>0</v>
      </c>
      <c r="EL1751">
        <f t="shared" si="1430"/>
        <v>0.97349364787875459</v>
      </c>
      <c r="EO1751">
        <v>1744</v>
      </c>
      <c r="EP1751">
        <v>20.905311439089807</v>
      </c>
      <c r="EQ1751">
        <v>21.904176441647873</v>
      </c>
      <c r="ES1751">
        <f t="shared" si="1431"/>
        <v>0</v>
      </c>
      <c r="ET1751">
        <f t="shared" si="1432"/>
        <v>1</v>
      </c>
      <c r="EU1751">
        <f t="shared" si="1433"/>
        <v>0.9988650025580661</v>
      </c>
    </row>
    <row r="1752" spans="1:151" x14ac:dyDescent="0.25">
      <c r="A1752">
        <v>1745</v>
      </c>
      <c r="B1752">
        <v>10.682886058888936</v>
      </c>
      <c r="C1752">
        <v>14.676833282768641</v>
      </c>
      <c r="E1752">
        <f t="shared" si="1383"/>
        <v>0</v>
      </c>
      <c r="F1752">
        <f t="shared" si="1385"/>
        <v>1</v>
      </c>
      <c r="G1752">
        <f t="shared" si="1384"/>
        <v>3.9939472238797045</v>
      </c>
      <c r="J1752">
        <v>1745</v>
      </c>
      <c r="K1752">
        <v>15.910517517119748</v>
      </c>
      <c r="L1752">
        <v>26.876282646533245</v>
      </c>
      <c r="N1752">
        <f t="shared" si="1386"/>
        <v>0</v>
      </c>
      <c r="O1752">
        <f t="shared" si="1387"/>
        <v>1</v>
      </c>
      <c r="P1752">
        <f t="shared" si="1388"/>
        <v>10.965765129413496</v>
      </c>
      <c r="S1752">
        <v>1745</v>
      </c>
      <c r="T1752">
        <v>25.888436716205344</v>
      </c>
      <c r="U1752">
        <v>45.603949467806366</v>
      </c>
      <c r="W1752">
        <f t="shared" si="1389"/>
        <v>0</v>
      </c>
      <c r="X1752">
        <f t="shared" si="1390"/>
        <v>1</v>
      </c>
      <c r="Y1752">
        <f t="shared" si="1391"/>
        <v>19.715512751601022</v>
      </c>
      <c r="AB1752">
        <v>1745</v>
      </c>
      <c r="AC1752">
        <v>19.643992812212105</v>
      </c>
      <c r="AD1752">
        <v>17.275636446207315</v>
      </c>
      <c r="AF1752">
        <f t="shared" si="1392"/>
        <v>1</v>
      </c>
      <c r="AG1752">
        <f t="shared" si="1393"/>
        <v>0</v>
      </c>
      <c r="AH1752">
        <f t="shared" si="1394"/>
        <v>2.3683563660047895</v>
      </c>
      <c r="AK1752">
        <v>1745</v>
      </c>
      <c r="AL1752">
        <v>27.357440540575439</v>
      </c>
      <c r="AM1752">
        <v>25.901319397915007</v>
      </c>
      <c r="AO1752">
        <f t="shared" si="1395"/>
        <v>1</v>
      </c>
      <c r="AP1752">
        <f t="shared" si="1396"/>
        <v>0</v>
      </c>
      <c r="AQ1752">
        <f t="shared" si="1397"/>
        <v>1.4561211426604324</v>
      </c>
      <c r="AT1752">
        <v>1745</v>
      </c>
      <c r="AU1752">
        <v>19.359260037246177</v>
      </c>
      <c r="AV1752">
        <v>24.62884479098442</v>
      </c>
      <c r="AX1752">
        <f t="shared" si="1398"/>
        <v>0</v>
      </c>
      <c r="AY1752">
        <f t="shared" si="1399"/>
        <v>1</v>
      </c>
      <c r="AZ1752">
        <f t="shared" si="1400"/>
        <v>5.2695847537382434</v>
      </c>
      <c r="BC1752">
        <v>1745</v>
      </c>
      <c r="BD1752" t="e">
        <v>#N/A</v>
      </c>
      <c r="BE1752" t="e">
        <v>#N/A</v>
      </c>
      <c r="BG1752" t="e">
        <f t="shared" si="1401"/>
        <v>#N/A</v>
      </c>
      <c r="BH1752" t="e">
        <f t="shared" si="1402"/>
        <v>#N/A</v>
      </c>
      <c r="BI1752" t="e">
        <f t="shared" si="1403"/>
        <v>#N/A</v>
      </c>
      <c r="BL1752">
        <v>1745</v>
      </c>
      <c r="BM1752">
        <v>25.686446158535816</v>
      </c>
      <c r="BN1752">
        <v>5.6172004113788514</v>
      </c>
      <c r="BP1752">
        <f t="shared" si="1404"/>
        <v>1</v>
      </c>
      <c r="BQ1752">
        <f t="shared" si="1405"/>
        <v>0</v>
      </c>
      <c r="BR1752">
        <f t="shared" si="1406"/>
        <v>20.069245747156963</v>
      </c>
      <c r="BU1752">
        <v>1745</v>
      </c>
      <c r="BV1752">
        <v>21.235826971848031</v>
      </c>
      <c r="BW1752">
        <v>26.885030944149264</v>
      </c>
      <c r="BY1752">
        <f t="shared" si="1407"/>
        <v>0</v>
      </c>
      <c r="BZ1752">
        <f t="shared" si="1408"/>
        <v>1</v>
      </c>
      <c r="CA1752">
        <f t="shared" si="1409"/>
        <v>5.6492039723012333</v>
      </c>
      <c r="CD1752">
        <v>1745</v>
      </c>
      <c r="CE1752">
        <v>17.211361562395933</v>
      </c>
      <c r="CF1752">
        <v>27.84153795740216</v>
      </c>
      <c r="CH1752">
        <f t="shared" si="1410"/>
        <v>0</v>
      </c>
      <c r="CI1752">
        <f t="shared" si="1411"/>
        <v>1</v>
      </c>
      <c r="CJ1752">
        <f t="shared" si="1412"/>
        <v>10.630176395006227</v>
      </c>
      <c r="CM1752">
        <v>1745</v>
      </c>
      <c r="CN1752">
        <v>20.091960538422178</v>
      </c>
      <c r="CO1752">
        <v>14.988682480295139</v>
      </c>
      <c r="CQ1752">
        <f t="shared" si="1413"/>
        <v>1</v>
      </c>
      <c r="CR1752">
        <f t="shared" si="1414"/>
        <v>0</v>
      </c>
      <c r="CS1752">
        <f t="shared" si="1415"/>
        <v>5.1032780581270387</v>
      </c>
      <c r="CV1752">
        <v>1745</v>
      </c>
      <c r="CW1752">
        <v>20.749616051868848</v>
      </c>
      <c r="CX1752">
        <v>15.176584317197166</v>
      </c>
      <c r="CZ1752">
        <f t="shared" si="1416"/>
        <v>1</v>
      </c>
      <c r="DA1752">
        <f t="shared" si="1417"/>
        <v>0</v>
      </c>
      <c r="DB1752">
        <f t="shared" si="1418"/>
        <v>5.573031734671682</v>
      </c>
      <c r="DE1752">
        <v>1745</v>
      </c>
      <c r="DF1752">
        <v>30.026900563477675</v>
      </c>
      <c r="DG1752">
        <v>23.107257058675419</v>
      </c>
      <c r="DI1752">
        <f t="shared" si="1419"/>
        <v>1</v>
      </c>
      <c r="DJ1752">
        <f t="shared" si="1420"/>
        <v>0</v>
      </c>
      <c r="DK1752">
        <f t="shared" si="1421"/>
        <v>6.9196435048022558</v>
      </c>
      <c r="DN1752">
        <v>1745</v>
      </c>
      <c r="DO1752">
        <v>20.920740765381847</v>
      </c>
      <c r="DP1752">
        <v>21.879052513872939</v>
      </c>
      <c r="DR1752">
        <f t="shared" si="1422"/>
        <v>0</v>
      </c>
      <c r="DS1752">
        <f t="shared" si="1423"/>
        <v>1</v>
      </c>
      <c r="DT1752">
        <f t="shared" si="1424"/>
        <v>0.95831174849109146</v>
      </c>
      <c r="DW1752">
        <v>1745</v>
      </c>
      <c r="DX1752">
        <v>26.388101672420504</v>
      </c>
      <c r="DY1752">
        <v>25.714258030840806</v>
      </c>
      <c r="EA1752">
        <f t="shared" si="1425"/>
        <v>1</v>
      </c>
      <c r="EB1752">
        <f t="shared" si="1426"/>
        <v>0</v>
      </c>
      <c r="EC1752">
        <f t="shared" si="1427"/>
        <v>0.67384364157969756</v>
      </c>
      <c r="EF1752">
        <v>1745</v>
      </c>
      <c r="EG1752">
        <v>11.583198259315953</v>
      </c>
      <c r="EH1752">
        <v>17.355756019542607</v>
      </c>
      <c r="EJ1752">
        <f t="shared" si="1428"/>
        <v>0</v>
      </c>
      <c r="EK1752">
        <f t="shared" si="1429"/>
        <v>1</v>
      </c>
      <c r="EL1752">
        <f t="shared" si="1430"/>
        <v>5.772557760226654</v>
      </c>
      <c r="EO1752">
        <v>1745</v>
      </c>
      <c r="EP1752">
        <v>20.165649512535232</v>
      </c>
      <c r="EQ1752">
        <v>30.135204909328788</v>
      </c>
      <c r="ES1752">
        <f t="shared" si="1431"/>
        <v>0</v>
      </c>
      <c r="ET1752">
        <f t="shared" si="1432"/>
        <v>1</v>
      </c>
      <c r="EU1752">
        <f t="shared" si="1433"/>
        <v>9.969555396793556</v>
      </c>
    </row>
    <row r="1753" spans="1:151" x14ac:dyDescent="0.25">
      <c r="A1753">
        <v>1746</v>
      </c>
      <c r="B1753">
        <v>15.385605115910934</v>
      </c>
      <c r="C1753">
        <v>25.744194177907531</v>
      </c>
      <c r="E1753">
        <f t="shared" si="1383"/>
        <v>0</v>
      </c>
      <c r="F1753">
        <f t="shared" si="1385"/>
        <v>1</v>
      </c>
      <c r="G1753">
        <f t="shared" si="1384"/>
        <v>10.358589061996597</v>
      </c>
      <c r="J1753">
        <v>1746</v>
      </c>
      <c r="K1753">
        <v>23.214058683261477</v>
      </c>
      <c r="L1753">
        <v>10.878889113968798</v>
      </c>
      <c r="N1753">
        <f t="shared" si="1386"/>
        <v>1</v>
      </c>
      <c r="O1753">
        <f t="shared" si="1387"/>
        <v>0</v>
      </c>
      <c r="P1753">
        <f t="shared" si="1388"/>
        <v>12.335169569292679</v>
      </c>
      <c r="S1753">
        <v>1746</v>
      </c>
      <c r="T1753">
        <v>17.915061737958002</v>
      </c>
      <c r="U1753">
        <v>-7.0683506799795879</v>
      </c>
      <c r="W1753">
        <f t="shared" si="1389"/>
        <v>1</v>
      </c>
      <c r="X1753">
        <f t="shared" si="1390"/>
        <v>0</v>
      </c>
      <c r="Y1753">
        <f t="shared" si="1391"/>
        <v>24.98341241793759</v>
      </c>
      <c r="AB1753">
        <v>1746</v>
      </c>
      <c r="AC1753">
        <v>31.443697598422276</v>
      </c>
      <c r="AD1753">
        <v>17.601002201505505</v>
      </c>
      <c r="AF1753">
        <f t="shared" si="1392"/>
        <v>1</v>
      </c>
      <c r="AG1753">
        <f t="shared" si="1393"/>
        <v>0</v>
      </c>
      <c r="AH1753">
        <f t="shared" si="1394"/>
        <v>13.842695396916771</v>
      </c>
      <c r="AK1753">
        <v>1746</v>
      </c>
      <c r="AL1753">
        <v>11.888001195917102</v>
      </c>
      <c r="AM1753">
        <v>30.015588043920431</v>
      </c>
      <c r="AO1753">
        <f t="shared" si="1395"/>
        <v>0</v>
      </c>
      <c r="AP1753">
        <f t="shared" si="1396"/>
        <v>1</v>
      </c>
      <c r="AQ1753">
        <f t="shared" si="1397"/>
        <v>18.127586848003329</v>
      </c>
      <c r="AT1753">
        <v>1746</v>
      </c>
      <c r="AU1753">
        <v>15.545404902390182</v>
      </c>
      <c r="AV1753">
        <v>25.526056053114061</v>
      </c>
      <c r="AX1753">
        <f t="shared" si="1398"/>
        <v>0</v>
      </c>
      <c r="AY1753">
        <f t="shared" si="1399"/>
        <v>1</v>
      </c>
      <c r="AZ1753">
        <f t="shared" si="1400"/>
        <v>9.9806511507238795</v>
      </c>
      <c r="BC1753">
        <v>1746</v>
      </c>
      <c r="BD1753" t="e">
        <v>#N/A</v>
      </c>
      <c r="BE1753" t="e">
        <v>#N/A</v>
      </c>
      <c r="BG1753" t="e">
        <f t="shared" si="1401"/>
        <v>#N/A</v>
      </c>
      <c r="BH1753" t="e">
        <f t="shared" si="1402"/>
        <v>#N/A</v>
      </c>
      <c r="BI1753" t="e">
        <f t="shared" si="1403"/>
        <v>#N/A</v>
      </c>
      <c r="BL1753">
        <v>1746</v>
      </c>
      <c r="BM1753">
        <v>20.138593274603899</v>
      </c>
      <c r="BN1753">
        <v>1.8702094119661226</v>
      </c>
      <c r="BP1753">
        <f t="shared" si="1404"/>
        <v>1</v>
      </c>
      <c r="BQ1753">
        <f t="shared" si="1405"/>
        <v>0</v>
      </c>
      <c r="BR1753">
        <f t="shared" si="1406"/>
        <v>18.268383862637776</v>
      </c>
      <c r="BU1753">
        <v>1746</v>
      </c>
      <c r="BV1753">
        <v>20.822654223700923</v>
      </c>
      <c r="BW1753">
        <v>30.627117232801211</v>
      </c>
      <c r="BY1753">
        <f t="shared" si="1407"/>
        <v>0</v>
      </c>
      <c r="BZ1753">
        <f t="shared" si="1408"/>
        <v>1</v>
      </c>
      <c r="CA1753">
        <f t="shared" si="1409"/>
        <v>9.8044630091002887</v>
      </c>
      <c r="CD1753">
        <v>1746</v>
      </c>
      <c r="CE1753">
        <v>25.916880686469753</v>
      </c>
      <c r="CF1753">
        <v>40.656202692780489</v>
      </c>
      <c r="CH1753">
        <f t="shared" si="1410"/>
        <v>0</v>
      </c>
      <c r="CI1753">
        <f t="shared" si="1411"/>
        <v>1</v>
      </c>
      <c r="CJ1753">
        <f t="shared" si="1412"/>
        <v>14.739322006310736</v>
      </c>
      <c r="CM1753">
        <v>1746</v>
      </c>
      <c r="CN1753">
        <v>22.22530656913391</v>
      </c>
      <c r="CO1753">
        <v>19.075210098323126</v>
      </c>
      <c r="CQ1753">
        <f t="shared" si="1413"/>
        <v>1</v>
      </c>
      <c r="CR1753">
        <f t="shared" si="1414"/>
        <v>0</v>
      </c>
      <c r="CS1753">
        <f t="shared" si="1415"/>
        <v>3.1500964708107837</v>
      </c>
      <c r="CV1753">
        <v>1746</v>
      </c>
      <c r="CW1753">
        <v>26.828280613990835</v>
      </c>
      <c r="CX1753">
        <v>19.595339830824415</v>
      </c>
      <c r="CZ1753">
        <f t="shared" si="1416"/>
        <v>1</v>
      </c>
      <c r="DA1753">
        <f t="shared" si="1417"/>
        <v>0</v>
      </c>
      <c r="DB1753">
        <f t="shared" si="1418"/>
        <v>7.2329407831664199</v>
      </c>
      <c r="DE1753">
        <v>1746</v>
      </c>
      <c r="DF1753">
        <v>24.666835131185437</v>
      </c>
      <c r="DG1753">
        <v>21.244905166993117</v>
      </c>
      <c r="DI1753">
        <f t="shared" si="1419"/>
        <v>1</v>
      </c>
      <c r="DJ1753">
        <f t="shared" si="1420"/>
        <v>0</v>
      </c>
      <c r="DK1753">
        <f t="shared" si="1421"/>
        <v>3.4219299641923193</v>
      </c>
      <c r="DN1753">
        <v>1746</v>
      </c>
      <c r="DO1753">
        <v>24.368570955180626</v>
      </c>
      <c r="DP1753">
        <v>21.709549303207133</v>
      </c>
      <c r="DR1753">
        <f t="shared" si="1422"/>
        <v>1</v>
      </c>
      <c r="DS1753">
        <f t="shared" si="1423"/>
        <v>0</v>
      </c>
      <c r="DT1753">
        <f t="shared" si="1424"/>
        <v>2.6590216519734931</v>
      </c>
      <c r="DW1753">
        <v>1746</v>
      </c>
      <c r="DX1753">
        <v>22.230882762264663</v>
      </c>
      <c r="DY1753">
        <v>19.655966367150764</v>
      </c>
      <c r="EA1753">
        <f t="shared" si="1425"/>
        <v>1</v>
      </c>
      <c r="EB1753">
        <f t="shared" si="1426"/>
        <v>0</v>
      </c>
      <c r="EC1753">
        <f t="shared" si="1427"/>
        <v>2.5749163951138989</v>
      </c>
      <c r="EF1753">
        <v>1746</v>
      </c>
      <c r="EG1753">
        <v>21.893866201996232</v>
      </c>
      <c r="EH1753">
        <v>16.446759873371665</v>
      </c>
      <c r="EJ1753">
        <f t="shared" si="1428"/>
        <v>1</v>
      </c>
      <c r="EK1753">
        <f t="shared" si="1429"/>
        <v>0</v>
      </c>
      <c r="EL1753">
        <f t="shared" si="1430"/>
        <v>5.4471063286245673</v>
      </c>
      <c r="EO1753">
        <v>1746</v>
      </c>
      <c r="EP1753">
        <v>21.343972756262517</v>
      </c>
      <c r="EQ1753">
        <v>22.521573586649115</v>
      </c>
      <c r="ES1753">
        <f t="shared" si="1431"/>
        <v>0</v>
      </c>
      <c r="ET1753">
        <f t="shared" si="1432"/>
        <v>1</v>
      </c>
      <c r="EU1753">
        <f t="shared" si="1433"/>
        <v>1.1776008303865986</v>
      </c>
    </row>
    <row r="1754" spans="1:151" x14ac:dyDescent="0.25">
      <c r="A1754">
        <v>1747</v>
      </c>
      <c r="B1754">
        <v>12.866162053785372</v>
      </c>
      <c r="C1754">
        <v>33.038193780335583</v>
      </c>
      <c r="E1754">
        <f t="shared" si="1383"/>
        <v>0</v>
      </c>
      <c r="F1754">
        <f t="shared" si="1385"/>
        <v>1</v>
      </c>
      <c r="G1754">
        <f t="shared" si="1384"/>
        <v>20.172031726550209</v>
      </c>
      <c r="J1754">
        <v>1747</v>
      </c>
      <c r="K1754">
        <v>29.488293127304345</v>
      </c>
      <c r="L1754">
        <v>26.103002783198008</v>
      </c>
      <c r="N1754">
        <f t="shared" si="1386"/>
        <v>1</v>
      </c>
      <c r="O1754">
        <f t="shared" si="1387"/>
        <v>0</v>
      </c>
      <c r="P1754">
        <f t="shared" si="1388"/>
        <v>3.3852903441063376</v>
      </c>
      <c r="S1754">
        <v>1747</v>
      </c>
      <c r="T1754">
        <v>19.342644551444934</v>
      </c>
      <c r="U1754">
        <v>39.071680889075722</v>
      </c>
      <c r="W1754">
        <f t="shared" si="1389"/>
        <v>0</v>
      </c>
      <c r="X1754">
        <f t="shared" si="1390"/>
        <v>1</v>
      </c>
      <c r="Y1754">
        <f t="shared" si="1391"/>
        <v>19.729036337630788</v>
      </c>
      <c r="AB1754">
        <v>1747</v>
      </c>
      <c r="AC1754">
        <v>22.321368344386293</v>
      </c>
      <c r="AD1754">
        <v>17.631778825779787</v>
      </c>
      <c r="AF1754">
        <f t="shared" si="1392"/>
        <v>1</v>
      </c>
      <c r="AG1754">
        <f t="shared" si="1393"/>
        <v>0</v>
      </c>
      <c r="AH1754">
        <f t="shared" si="1394"/>
        <v>4.6895895186065069</v>
      </c>
      <c r="AK1754">
        <v>1747</v>
      </c>
      <c r="AL1754">
        <v>23.944017191423082</v>
      </c>
      <c r="AM1754">
        <v>21.593482315718838</v>
      </c>
      <c r="AO1754">
        <f t="shared" si="1395"/>
        <v>1</v>
      </c>
      <c r="AP1754">
        <f t="shared" si="1396"/>
        <v>0</v>
      </c>
      <c r="AQ1754">
        <f t="shared" si="1397"/>
        <v>2.3505348757042448</v>
      </c>
      <c r="AT1754">
        <v>1747</v>
      </c>
      <c r="AU1754">
        <v>24.069767105083983</v>
      </c>
      <c r="AV1754">
        <v>18.329689633623211</v>
      </c>
      <c r="AX1754">
        <f t="shared" si="1398"/>
        <v>1</v>
      </c>
      <c r="AY1754">
        <f t="shared" si="1399"/>
        <v>0</v>
      </c>
      <c r="AZ1754">
        <f t="shared" si="1400"/>
        <v>5.7400774714607721</v>
      </c>
      <c r="BC1754">
        <v>1747</v>
      </c>
      <c r="BD1754" t="e">
        <v>#N/A</v>
      </c>
      <c r="BE1754" t="e">
        <v>#N/A</v>
      </c>
      <c r="BG1754" t="e">
        <f t="shared" si="1401"/>
        <v>#N/A</v>
      </c>
      <c r="BH1754" t="e">
        <f t="shared" si="1402"/>
        <v>#N/A</v>
      </c>
      <c r="BI1754" t="e">
        <f t="shared" si="1403"/>
        <v>#N/A</v>
      </c>
      <c r="BL1754">
        <v>1747</v>
      </c>
      <c r="BM1754">
        <v>25.681683746722314</v>
      </c>
      <c r="BN1754">
        <v>8.9429317433672466</v>
      </c>
      <c r="BP1754">
        <f t="shared" si="1404"/>
        <v>1</v>
      </c>
      <c r="BQ1754">
        <f t="shared" si="1405"/>
        <v>0</v>
      </c>
      <c r="BR1754">
        <f t="shared" si="1406"/>
        <v>16.738752003355067</v>
      </c>
      <c r="BU1754">
        <v>1747</v>
      </c>
      <c r="BV1754">
        <v>16.751250239175384</v>
      </c>
      <c r="BW1754">
        <v>26.228918634785639</v>
      </c>
      <c r="BY1754">
        <f t="shared" si="1407"/>
        <v>0</v>
      </c>
      <c r="BZ1754">
        <f t="shared" si="1408"/>
        <v>1</v>
      </c>
      <c r="CA1754">
        <f t="shared" si="1409"/>
        <v>9.4776683956102552</v>
      </c>
      <c r="CD1754">
        <v>1747</v>
      </c>
      <c r="CE1754">
        <v>16.083282058364887</v>
      </c>
      <c r="CF1754">
        <v>19.331621734608589</v>
      </c>
      <c r="CH1754">
        <f t="shared" si="1410"/>
        <v>0</v>
      </c>
      <c r="CI1754">
        <f t="shared" si="1411"/>
        <v>1</v>
      </c>
      <c r="CJ1754">
        <f t="shared" si="1412"/>
        <v>3.2483396762437025</v>
      </c>
      <c r="CM1754">
        <v>1747</v>
      </c>
      <c r="CN1754">
        <v>20.435572876547461</v>
      </c>
      <c r="CO1754">
        <v>35.15448290407744</v>
      </c>
      <c r="CQ1754">
        <f t="shared" si="1413"/>
        <v>0</v>
      </c>
      <c r="CR1754">
        <f t="shared" si="1414"/>
        <v>1</v>
      </c>
      <c r="CS1754">
        <f t="shared" si="1415"/>
        <v>14.718910027529979</v>
      </c>
      <c r="CV1754">
        <v>1747</v>
      </c>
      <c r="CW1754">
        <v>24.654850794399881</v>
      </c>
      <c r="CX1754">
        <v>23.765599257676058</v>
      </c>
      <c r="CZ1754">
        <f t="shared" si="1416"/>
        <v>1</v>
      </c>
      <c r="DA1754">
        <f t="shared" si="1417"/>
        <v>0</v>
      </c>
      <c r="DB1754">
        <f t="shared" si="1418"/>
        <v>0.88925153672382251</v>
      </c>
      <c r="DE1754">
        <v>1747</v>
      </c>
      <c r="DF1754">
        <v>18.14403836987891</v>
      </c>
      <c r="DG1754">
        <v>14.583101075681078</v>
      </c>
      <c r="DI1754">
        <f t="shared" si="1419"/>
        <v>1</v>
      </c>
      <c r="DJ1754">
        <f t="shared" si="1420"/>
        <v>0</v>
      </c>
      <c r="DK1754">
        <f t="shared" si="1421"/>
        <v>3.5609372941978314</v>
      </c>
      <c r="DN1754">
        <v>1747</v>
      </c>
      <c r="DO1754">
        <v>19.319010241144671</v>
      </c>
      <c r="DP1754">
        <v>19.281098823103981</v>
      </c>
      <c r="DR1754">
        <f t="shared" si="1422"/>
        <v>1</v>
      </c>
      <c r="DS1754">
        <f t="shared" si="1423"/>
        <v>0</v>
      </c>
      <c r="DT1754">
        <f t="shared" si="1424"/>
        <v>3.7911418040689426E-2</v>
      </c>
      <c r="DW1754">
        <v>1747</v>
      </c>
      <c r="DX1754">
        <v>17.796594550528681</v>
      </c>
      <c r="DY1754">
        <v>19.119839416041888</v>
      </c>
      <c r="EA1754">
        <f t="shared" si="1425"/>
        <v>0</v>
      </c>
      <c r="EB1754">
        <f t="shared" si="1426"/>
        <v>1</v>
      </c>
      <c r="EC1754">
        <f t="shared" si="1427"/>
        <v>1.3232448655132067</v>
      </c>
      <c r="EF1754">
        <v>1747</v>
      </c>
      <c r="EG1754">
        <v>22.255880958984303</v>
      </c>
      <c r="EH1754">
        <v>18.696336404762576</v>
      </c>
      <c r="EJ1754">
        <f t="shared" si="1428"/>
        <v>1</v>
      </c>
      <c r="EK1754">
        <f t="shared" si="1429"/>
        <v>0</v>
      </c>
      <c r="EL1754">
        <f t="shared" si="1430"/>
        <v>3.559544554221727</v>
      </c>
      <c r="EO1754">
        <v>1747</v>
      </c>
      <c r="EP1754">
        <v>15.236724093172896</v>
      </c>
      <c r="EQ1754">
        <v>29.194486577213734</v>
      </c>
      <c r="ES1754">
        <f t="shared" si="1431"/>
        <v>0</v>
      </c>
      <c r="ET1754">
        <f t="shared" si="1432"/>
        <v>1</v>
      </c>
      <c r="EU1754">
        <f t="shared" si="1433"/>
        <v>13.957762484040838</v>
      </c>
    </row>
    <row r="1755" spans="1:151" x14ac:dyDescent="0.25">
      <c r="A1755">
        <v>1748</v>
      </c>
      <c r="B1755">
        <v>14.962206306360212</v>
      </c>
      <c r="C1755">
        <v>18.211206177346007</v>
      </c>
      <c r="E1755">
        <f t="shared" si="1383"/>
        <v>0</v>
      </c>
      <c r="F1755">
        <f t="shared" si="1385"/>
        <v>1</v>
      </c>
      <c r="G1755">
        <f t="shared" si="1384"/>
        <v>3.248999870985795</v>
      </c>
      <c r="J1755">
        <v>1748</v>
      </c>
      <c r="K1755">
        <v>16.30400735404103</v>
      </c>
      <c r="L1755">
        <v>21.258023405869313</v>
      </c>
      <c r="N1755">
        <f t="shared" si="1386"/>
        <v>0</v>
      </c>
      <c r="O1755">
        <f t="shared" si="1387"/>
        <v>1</v>
      </c>
      <c r="P1755">
        <f t="shared" si="1388"/>
        <v>4.9540160518282832</v>
      </c>
      <c r="S1755">
        <v>1748</v>
      </c>
      <c r="T1755">
        <v>14.968505784517372</v>
      </c>
      <c r="U1755">
        <v>42.184997543403469</v>
      </c>
      <c r="W1755">
        <f t="shared" si="1389"/>
        <v>0</v>
      </c>
      <c r="X1755">
        <f t="shared" si="1390"/>
        <v>1</v>
      </c>
      <c r="Y1755">
        <f t="shared" si="1391"/>
        <v>27.216491758886097</v>
      </c>
      <c r="AB1755">
        <v>1748</v>
      </c>
      <c r="AC1755">
        <v>16.058724452182751</v>
      </c>
      <c r="AD1755">
        <v>17.810478777801954</v>
      </c>
      <c r="AF1755">
        <f t="shared" si="1392"/>
        <v>0</v>
      </c>
      <c r="AG1755">
        <f t="shared" si="1393"/>
        <v>1</v>
      </c>
      <c r="AH1755">
        <f t="shared" si="1394"/>
        <v>1.7517543256192027</v>
      </c>
      <c r="AK1755">
        <v>1748</v>
      </c>
      <c r="AL1755">
        <v>13.239309827776912</v>
      </c>
      <c r="AM1755">
        <v>41.287262157655448</v>
      </c>
      <c r="AO1755">
        <f t="shared" si="1395"/>
        <v>0</v>
      </c>
      <c r="AP1755">
        <f t="shared" si="1396"/>
        <v>1</v>
      </c>
      <c r="AQ1755">
        <f t="shared" si="1397"/>
        <v>28.047952329878534</v>
      </c>
      <c r="AT1755">
        <v>1748</v>
      </c>
      <c r="AU1755">
        <v>21.00729335450162</v>
      </c>
      <c r="AV1755">
        <v>21.891222179868318</v>
      </c>
      <c r="AX1755">
        <f t="shared" si="1398"/>
        <v>0</v>
      </c>
      <c r="AY1755">
        <f t="shared" si="1399"/>
        <v>1</v>
      </c>
      <c r="AZ1755">
        <f t="shared" si="1400"/>
        <v>0.88392882536669859</v>
      </c>
      <c r="BC1755">
        <v>1748</v>
      </c>
      <c r="BD1755" t="e">
        <v>#N/A</v>
      </c>
      <c r="BE1755" t="e">
        <v>#N/A</v>
      </c>
      <c r="BG1755" t="e">
        <f t="shared" si="1401"/>
        <v>#N/A</v>
      </c>
      <c r="BH1755" t="e">
        <f t="shared" si="1402"/>
        <v>#N/A</v>
      </c>
      <c r="BI1755" t="e">
        <f t="shared" si="1403"/>
        <v>#N/A</v>
      </c>
      <c r="BL1755">
        <v>1748</v>
      </c>
      <c r="BM1755">
        <v>24.925917267189888</v>
      </c>
      <c r="BN1755">
        <v>13.033422444916074</v>
      </c>
      <c r="BP1755">
        <f t="shared" si="1404"/>
        <v>1</v>
      </c>
      <c r="BQ1755">
        <f t="shared" si="1405"/>
        <v>0</v>
      </c>
      <c r="BR1755">
        <f t="shared" si="1406"/>
        <v>11.892494822273814</v>
      </c>
      <c r="BU1755">
        <v>1748</v>
      </c>
      <c r="BV1755">
        <v>19.014896859872461</v>
      </c>
      <c r="BW1755">
        <v>19.084178510868199</v>
      </c>
      <c r="BY1755">
        <f t="shared" si="1407"/>
        <v>0</v>
      </c>
      <c r="BZ1755">
        <f t="shared" si="1408"/>
        <v>1</v>
      </c>
      <c r="CA1755">
        <f t="shared" si="1409"/>
        <v>6.9281650995737465E-2</v>
      </c>
      <c r="CD1755">
        <v>1748</v>
      </c>
      <c r="CE1755">
        <v>17.380559303459023</v>
      </c>
      <c r="CF1755">
        <v>23.253871246605211</v>
      </c>
      <c r="CH1755">
        <f t="shared" si="1410"/>
        <v>0</v>
      </c>
      <c r="CI1755">
        <f t="shared" si="1411"/>
        <v>1</v>
      </c>
      <c r="CJ1755">
        <f t="shared" si="1412"/>
        <v>5.873311943146188</v>
      </c>
      <c r="CM1755">
        <v>1748</v>
      </c>
      <c r="CN1755">
        <v>18.100033265898634</v>
      </c>
      <c r="CO1755">
        <v>32.1836115910275</v>
      </c>
      <c r="CQ1755">
        <f t="shared" si="1413"/>
        <v>0</v>
      </c>
      <c r="CR1755">
        <f t="shared" si="1414"/>
        <v>1</v>
      </c>
      <c r="CS1755">
        <f t="shared" si="1415"/>
        <v>14.083578325128865</v>
      </c>
      <c r="CV1755">
        <v>1748</v>
      </c>
      <c r="CW1755">
        <v>25.504737881217618</v>
      </c>
      <c r="CX1755">
        <v>21.15871809917962</v>
      </c>
      <c r="CZ1755">
        <f t="shared" si="1416"/>
        <v>1</v>
      </c>
      <c r="DA1755">
        <f t="shared" si="1417"/>
        <v>0</v>
      </c>
      <c r="DB1755">
        <f t="shared" si="1418"/>
        <v>4.3460197820379989</v>
      </c>
      <c r="DE1755">
        <v>1748</v>
      </c>
      <c r="DF1755">
        <v>27.179092129670916</v>
      </c>
      <c r="DG1755">
        <v>36.827478805023077</v>
      </c>
      <c r="DI1755">
        <f t="shared" si="1419"/>
        <v>0</v>
      </c>
      <c r="DJ1755">
        <f t="shared" si="1420"/>
        <v>1</v>
      </c>
      <c r="DK1755">
        <f t="shared" si="1421"/>
        <v>9.6483866753521603</v>
      </c>
      <c r="DN1755">
        <v>1748</v>
      </c>
      <c r="DO1755">
        <v>20.149854871477686</v>
      </c>
      <c r="DP1755">
        <v>25.094170649179453</v>
      </c>
      <c r="DR1755">
        <f t="shared" si="1422"/>
        <v>0</v>
      </c>
      <c r="DS1755">
        <f t="shared" si="1423"/>
        <v>1</v>
      </c>
      <c r="DT1755">
        <f t="shared" si="1424"/>
        <v>4.9443157777017674</v>
      </c>
      <c r="DW1755">
        <v>1748</v>
      </c>
      <c r="DX1755">
        <v>19.957642535260401</v>
      </c>
      <c r="DY1755">
        <v>26.752458561230281</v>
      </c>
      <c r="EA1755">
        <f t="shared" si="1425"/>
        <v>0</v>
      </c>
      <c r="EB1755">
        <f t="shared" si="1426"/>
        <v>1</v>
      </c>
      <c r="EC1755">
        <f t="shared" si="1427"/>
        <v>6.7948160259698795</v>
      </c>
      <c r="EF1755">
        <v>1748</v>
      </c>
      <c r="EG1755">
        <v>19.085006023457865</v>
      </c>
      <c r="EH1755">
        <v>15.814748551782598</v>
      </c>
      <c r="EJ1755">
        <f t="shared" si="1428"/>
        <v>1</v>
      </c>
      <c r="EK1755">
        <f t="shared" si="1429"/>
        <v>0</v>
      </c>
      <c r="EL1755">
        <f t="shared" si="1430"/>
        <v>3.2702574716752668</v>
      </c>
      <c r="EO1755">
        <v>1748</v>
      </c>
      <c r="EP1755">
        <v>20.055392364746197</v>
      </c>
      <c r="EQ1755">
        <v>14.619275743108071</v>
      </c>
      <c r="ES1755">
        <f t="shared" si="1431"/>
        <v>1</v>
      </c>
      <c r="ET1755">
        <f t="shared" si="1432"/>
        <v>0</v>
      </c>
      <c r="EU1755">
        <f t="shared" si="1433"/>
        <v>5.436116621638126</v>
      </c>
    </row>
    <row r="1756" spans="1:151" x14ac:dyDescent="0.25">
      <c r="A1756">
        <v>1749</v>
      </c>
      <c r="B1756">
        <v>7.9893034740001632</v>
      </c>
      <c r="C1756">
        <v>41.840854730814513</v>
      </c>
      <c r="E1756">
        <f t="shared" si="1383"/>
        <v>0</v>
      </c>
      <c r="F1756">
        <f t="shared" si="1385"/>
        <v>1</v>
      </c>
      <c r="G1756">
        <f t="shared" si="1384"/>
        <v>33.851551256814346</v>
      </c>
      <c r="J1756">
        <v>1749</v>
      </c>
      <c r="K1756">
        <v>22.435067344430156</v>
      </c>
      <c r="L1756">
        <v>26.764617245505136</v>
      </c>
      <c r="N1756">
        <f t="shared" si="1386"/>
        <v>0</v>
      </c>
      <c r="O1756">
        <f t="shared" si="1387"/>
        <v>1</v>
      </c>
      <c r="P1756">
        <f t="shared" si="1388"/>
        <v>4.3295499010749801</v>
      </c>
      <c r="S1756">
        <v>1749</v>
      </c>
      <c r="T1756">
        <v>17.399132288941178</v>
      </c>
      <c r="U1756">
        <v>42.68913642546417</v>
      </c>
      <c r="W1756">
        <f t="shared" si="1389"/>
        <v>0</v>
      </c>
      <c r="X1756">
        <f t="shared" si="1390"/>
        <v>1</v>
      </c>
      <c r="Y1756">
        <f t="shared" si="1391"/>
        <v>25.290004136522992</v>
      </c>
      <c r="AB1756">
        <v>1749</v>
      </c>
      <c r="AC1756">
        <v>13.606467672016507</v>
      </c>
      <c r="AD1756">
        <v>17.171407848133008</v>
      </c>
      <c r="AF1756">
        <f t="shared" si="1392"/>
        <v>0</v>
      </c>
      <c r="AG1756">
        <f t="shared" si="1393"/>
        <v>1</v>
      </c>
      <c r="AH1756">
        <f t="shared" si="1394"/>
        <v>3.5649401761165009</v>
      </c>
      <c r="AK1756">
        <v>1749</v>
      </c>
      <c r="AL1756">
        <v>21.384844524123086</v>
      </c>
      <c r="AM1756">
        <v>18.750866594158758</v>
      </c>
      <c r="AO1756">
        <f t="shared" si="1395"/>
        <v>1</v>
      </c>
      <c r="AP1756">
        <f t="shared" si="1396"/>
        <v>0</v>
      </c>
      <c r="AQ1756">
        <f t="shared" si="1397"/>
        <v>2.6339779299643276</v>
      </c>
      <c r="AT1756">
        <v>1749</v>
      </c>
      <c r="AU1756">
        <v>16.816662982033357</v>
      </c>
      <c r="AV1756">
        <v>24.687388998880877</v>
      </c>
      <c r="AX1756">
        <f t="shared" si="1398"/>
        <v>0</v>
      </c>
      <c r="AY1756">
        <f t="shared" si="1399"/>
        <v>1</v>
      </c>
      <c r="AZ1756">
        <f t="shared" si="1400"/>
        <v>7.8707260168475202</v>
      </c>
      <c r="BC1756">
        <v>1749</v>
      </c>
      <c r="BD1756" t="e">
        <v>#N/A</v>
      </c>
      <c r="BE1756" t="e">
        <v>#N/A</v>
      </c>
      <c r="BG1756" t="e">
        <f t="shared" si="1401"/>
        <v>#N/A</v>
      </c>
      <c r="BH1756" t="e">
        <f t="shared" si="1402"/>
        <v>#N/A</v>
      </c>
      <c r="BI1756" t="e">
        <f t="shared" si="1403"/>
        <v>#N/A</v>
      </c>
      <c r="BL1756">
        <v>1749</v>
      </c>
      <c r="BM1756">
        <v>28.153502018033041</v>
      </c>
      <c r="BN1756">
        <v>16.400213785308132</v>
      </c>
      <c r="BP1756">
        <f t="shared" si="1404"/>
        <v>1</v>
      </c>
      <c r="BQ1756">
        <f t="shared" si="1405"/>
        <v>0</v>
      </c>
      <c r="BR1756">
        <f t="shared" si="1406"/>
        <v>11.753288232724909</v>
      </c>
      <c r="BU1756">
        <v>1749</v>
      </c>
      <c r="BV1756">
        <v>20.119462973471641</v>
      </c>
      <c r="BW1756">
        <v>20.216453820735563</v>
      </c>
      <c r="BY1756">
        <f t="shared" si="1407"/>
        <v>0</v>
      </c>
      <c r="BZ1756">
        <f t="shared" si="1408"/>
        <v>1</v>
      </c>
      <c r="CA1756">
        <f t="shared" si="1409"/>
        <v>9.6990847263921154E-2</v>
      </c>
      <c r="CD1756">
        <v>1749</v>
      </c>
      <c r="CE1756">
        <v>26.580036425264609</v>
      </c>
      <c r="CF1756">
        <v>18.902388779856317</v>
      </c>
      <c r="CH1756">
        <f t="shared" si="1410"/>
        <v>1</v>
      </c>
      <c r="CI1756">
        <f t="shared" si="1411"/>
        <v>0</v>
      </c>
      <c r="CJ1756">
        <f t="shared" si="1412"/>
        <v>7.6776476454082925</v>
      </c>
      <c r="CM1756">
        <v>1749</v>
      </c>
      <c r="CN1756">
        <v>21.180144677872537</v>
      </c>
      <c r="CO1756">
        <v>25.554674062087642</v>
      </c>
      <c r="CQ1756">
        <f t="shared" si="1413"/>
        <v>0</v>
      </c>
      <c r="CR1756">
        <f t="shared" si="1414"/>
        <v>1</v>
      </c>
      <c r="CS1756">
        <f t="shared" si="1415"/>
        <v>4.374529384215105</v>
      </c>
      <c r="CV1756">
        <v>1749</v>
      </c>
      <c r="CW1756">
        <v>17.317554954967218</v>
      </c>
      <c r="CX1756">
        <v>14.618159160442387</v>
      </c>
      <c r="CZ1756">
        <f t="shared" si="1416"/>
        <v>1</v>
      </c>
      <c r="DA1756">
        <f t="shared" si="1417"/>
        <v>0</v>
      </c>
      <c r="DB1756">
        <f t="shared" si="1418"/>
        <v>2.6993957945248308</v>
      </c>
      <c r="DE1756">
        <v>1749</v>
      </c>
      <c r="DF1756">
        <v>24.421040763836331</v>
      </c>
      <c r="DG1756">
        <v>31.347848816228307</v>
      </c>
      <c r="DI1756">
        <f t="shared" si="1419"/>
        <v>0</v>
      </c>
      <c r="DJ1756">
        <f t="shared" si="1420"/>
        <v>1</v>
      </c>
      <c r="DK1756">
        <f t="shared" si="1421"/>
        <v>6.9268080523919764</v>
      </c>
      <c r="DN1756">
        <v>1749</v>
      </c>
      <c r="DO1756">
        <v>23.533378377645938</v>
      </c>
      <c r="DP1756">
        <v>20.07074115580749</v>
      </c>
      <c r="DR1756">
        <f t="shared" si="1422"/>
        <v>1</v>
      </c>
      <c r="DS1756">
        <f t="shared" si="1423"/>
        <v>0</v>
      </c>
      <c r="DT1756">
        <f t="shared" si="1424"/>
        <v>3.4626372218384489</v>
      </c>
      <c r="DW1756">
        <v>1749</v>
      </c>
      <c r="DX1756">
        <v>13.869793415695712</v>
      </c>
      <c r="DY1756">
        <v>26.823686553600247</v>
      </c>
      <c r="EA1756">
        <f t="shared" si="1425"/>
        <v>0</v>
      </c>
      <c r="EB1756">
        <f t="shared" si="1426"/>
        <v>1</v>
      </c>
      <c r="EC1756">
        <f t="shared" si="1427"/>
        <v>12.953893137904535</v>
      </c>
      <c r="EF1756">
        <v>1749</v>
      </c>
      <c r="EG1756">
        <v>18.351337592542553</v>
      </c>
      <c r="EH1756">
        <v>11.369445228872824</v>
      </c>
      <c r="EJ1756">
        <f t="shared" si="1428"/>
        <v>1</v>
      </c>
      <c r="EK1756">
        <f t="shared" si="1429"/>
        <v>0</v>
      </c>
      <c r="EL1756">
        <f t="shared" si="1430"/>
        <v>6.9818923636697292</v>
      </c>
      <c r="EO1756">
        <v>1749</v>
      </c>
      <c r="EP1756">
        <v>22.608134310878224</v>
      </c>
      <c r="EQ1756">
        <v>42.101024059194245</v>
      </c>
      <c r="ES1756">
        <f t="shared" si="1431"/>
        <v>0</v>
      </c>
      <c r="ET1756">
        <f t="shared" si="1432"/>
        <v>1</v>
      </c>
      <c r="EU1756">
        <f t="shared" si="1433"/>
        <v>19.492889748316021</v>
      </c>
    </row>
    <row r="1757" spans="1:151" x14ac:dyDescent="0.25">
      <c r="A1757">
        <v>1750</v>
      </c>
      <c r="B1757">
        <v>12.777522736813975</v>
      </c>
      <c r="C1757">
        <v>38.368922253848879</v>
      </c>
      <c r="E1757">
        <f t="shared" si="1383"/>
        <v>0</v>
      </c>
      <c r="F1757">
        <f t="shared" si="1385"/>
        <v>1</v>
      </c>
      <c r="G1757">
        <f t="shared" si="1384"/>
        <v>25.591399517034905</v>
      </c>
      <c r="J1757">
        <v>1750</v>
      </c>
      <c r="K1757">
        <v>17.540978022923191</v>
      </c>
      <c r="L1757">
        <v>27.733773916960605</v>
      </c>
      <c r="N1757">
        <f t="shared" si="1386"/>
        <v>0</v>
      </c>
      <c r="O1757">
        <f t="shared" si="1387"/>
        <v>1</v>
      </c>
      <c r="P1757">
        <f t="shared" si="1388"/>
        <v>10.192795894037413</v>
      </c>
      <c r="S1757">
        <v>1750</v>
      </c>
      <c r="T1757">
        <v>21.51660612161287</v>
      </c>
      <c r="U1757">
        <v>23.232623691417103</v>
      </c>
      <c r="W1757">
        <f t="shared" si="1389"/>
        <v>0</v>
      </c>
      <c r="X1757">
        <f t="shared" si="1390"/>
        <v>1</v>
      </c>
      <c r="Y1757">
        <f t="shared" si="1391"/>
        <v>1.716017569804233</v>
      </c>
      <c r="AB1757">
        <v>1750</v>
      </c>
      <c r="AC1757">
        <v>21.487691427491207</v>
      </c>
      <c r="AD1757">
        <v>15.71495341192529</v>
      </c>
      <c r="AF1757">
        <f t="shared" si="1392"/>
        <v>1</v>
      </c>
      <c r="AG1757">
        <f t="shared" si="1393"/>
        <v>0</v>
      </c>
      <c r="AH1757">
        <f t="shared" si="1394"/>
        <v>5.7727380155659169</v>
      </c>
      <c r="AK1757">
        <v>1750</v>
      </c>
      <c r="AL1757">
        <v>15.064782722709953</v>
      </c>
      <c r="AM1757">
        <v>23.938022965888024</v>
      </c>
      <c r="AO1757">
        <f t="shared" si="1395"/>
        <v>0</v>
      </c>
      <c r="AP1757">
        <f t="shared" si="1396"/>
        <v>1</v>
      </c>
      <c r="AQ1757">
        <f t="shared" si="1397"/>
        <v>8.8732402431780706</v>
      </c>
      <c r="AT1757">
        <v>1750</v>
      </c>
      <c r="AU1757">
        <v>16.550365361559908</v>
      </c>
      <c r="AV1757">
        <v>16.999987660845939</v>
      </c>
      <c r="AX1757">
        <f t="shared" si="1398"/>
        <v>0</v>
      </c>
      <c r="AY1757">
        <f t="shared" si="1399"/>
        <v>1</v>
      </c>
      <c r="AZ1757">
        <f t="shared" si="1400"/>
        <v>0.44962229928603037</v>
      </c>
      <c r="BC1757">
        <v>1750</v>
      </c>
      <c r="BD1757" t="e">
        <v>#N/A</v>
      </c>
      <c r="BE1757" t="e">
        <v>#N/A</v>
      </c>
      <c r="BG1757" t="e">
        <f t="shared" si="1401"/>
        <v>#N/A</v>
      </c>
      <c r="BH1757" t="e">
        <f t="shared" si="1402"/>
        <v>#N/A</v>
      </c>
      <c r="BI1757" t="e">
        <f t="shared" si="1403"/>
        <v>#N/A</v>
      </c>
      <c r="BL1757">
        <v>1750</v>
      </c>
      <c r="BM1757">
        <v>26.169697387246636</v>
      </c>
      <c r="BN1757">
        <v>17.328297468810291</v>
      </c>
      <c r="BP1757">
        <f t="shared" si="1404"/>
        <v>1</v>
      </c>
      <c r="BQ1757">
        <f t="shared" si="1405"/>
        <v>0</v>
      </c>
      <c r="BR1757">
        <f t="shared" si="1406"/>
        <v>8.8413999184363448</v>
      </c>
      <c r="BU1757">
        <v>1750</v>
      </c>
      <c r="BV1757">
        <v>25.763682142798231</v>
      </c>
      <c r="BW1757">
        <v>27.119483773828282</v>
      </c>
      <c r="BY1757">
        <f t="shared" si="1407"/>
        <v>0</v>
      </c>
      <c r="BZ1757">
        <f t="shared" si="1408"/>
        <v>1</v>
      </c>
      <c r="CA1757">
        <f t="shared" si="1409"/>
        <v>1.3558016310300509</v>
      </c>
      <c r="CD1757">
        <v>1750</v>
      </c>
      <c r="CE1757">
        <v>24.105048549876841</v>
      </c>
      <c r="CF1757">
        <v>23.175810828180374</v>
      </c>
      <c r="CH1757">
        <f t="shared" si="1410"/>
        <v>1</v>
      </c>
      <c r="CI1757">
        <f t="shared" si="1411"/>
        <v>0</v>
      </c>
      <c r="CJ1757">
        <f t="shared" si="1412"/>
        <v>0.92923772169646668</v>
      </c>
      <c r="CM1757">
        <v>1750</v>
      </c>
      <c r="CN1757">
        <v>19.761814911531971</v>
      </c>
      <c r="CO1757">
        <v>28.045780735988323</v>
      </c>
      <c r="CQ1757">
        <f t="shared" si="1413"/>
        <v>0</v>
      </c>
      <c r="CR1757">
        <f t="shared" si="1414"/>
        <v>1</v>
      </c>
      <c r="CS1757">
        <f t="shared" si="1415"/>
        <v>8.2839658244563523</v>
      </c>
      <c r="CV1757">
        <v>1750</v>
      </c>
      <c r="CW1757">
        <v>19.085804253368789</v>
      </c>
      <c r="CX1757">
        <v>17.038484702031653</v>
      </c>
      <c r="CZ1757">
        <f t="shared" si="1416"/>
        <v>1</v>
      </c>
      <c r="DA1757">
        <f t="shared" si="1417"/>
        <v>0</v>
      </c>
      <c r="DB1757">
        <f t="shared" si="1418"/>
        <v>2.0473195513371358</v>
      </c>
      <c r="DE1757">
        <v>1750</v>
      </c>
      <c r="DF1757">
        <v>20.271632449833088</v>
      </c>
      <c r="DG1757">
        <v>22.743940178527133</v>
      </c>
      <c r="DI1757">
        <f t="shared" si="1419"/>
        <v>0</v>
      </c>
      <c r="DJ1757">
        <f t="shared" si="1420"/>
        <v>1</v>
      </c>
      <c r="DK1757">
        <f t="shared" si="1421"/>
        <v>2.4723077286940445</v>
      </c>
      <c r="DN1757">
        <v>1750</v>
      </c>
      <c r="DO1757">
        <v>16.416592405472734</v>
      </c>
      <c r="DP1757">
        <v>23.943382678118127</v>
      </c>
      <c r="DR1757">
        <f t="shared" si="1422"/>
        <v>0</v>
      </c>
      <c r="DS1757">
        <f t="shared" si="1423"/>
        <v>1</v>
      </c>
      <c r="DT1757">
        <f t="shared" si="1424"/>
        <v>7.5267902726453926</v>
      </c>
      <c r="DW1757">
        <v>1750</v>
      </c>
      <c r="DX1757">
        <v>17.348425338730621</v>
      </c>
      <c r="DY1757">
        <v>23.185137350336046</v>
      </c>
      <c r="EA1757">
        <f t="shared" si="1425"/>
        <v>0</v>
      </c>
      <c r="EB1757">
        <f t="shared" si="1426"/>
        <v>1</v>
      </c>
      <c r="EC1757">
        <f t="shared" si="1427"/>
        <v>5.8367120116054245</v>
      </c>
      <c r="EF1757">
        <v>1750</v>
      </c>
      <c r="EG1757">
        <v>20.722934326296691</v>
      </c>
      <c r="EH1757">
        <v>14.750542373654797</v>
      </c>
      <c r="EJ1757">
        <f t="shared" si="1428"/>
        <v>1</v>
      </c>
      <c r="EK1757">
        <f t="shared" si="1429"/>
        <v>0</v>
      </c>
      <c r="EL1757">
        <f t="shared" si="1430"/>
        <v>5.9723919526418943</v>
      </c>
      <c r="EO1757">
        <v>1750</v>
      </c>
      <c r="EP1757">
        <v>26.237357206529516</v>
      </c>
      <c r="EQ1757">
        <v>27.001275455440386</v>
      </c>
      <c r="ES1757">
        <f t="shared" si="1431"/>
        <v>0</v>
      </c>
      <c r="ET1757">
        <f t="shared" si="1432"/>
        <v>1</v>
      </c>
      <c r="EU1757">
        <f t="shared" si="1433"/>
        <v>0.76391824891086912</v>
      </c>
    </row>
    <row r="1758" spans="1:151" x14ac:dyDescent="0.25">
      <c r="A1758">
        <v>1751</v>
      </c>
      <c r="B1758">
        <v>10.813477454856789</v>
      </c>
      <c r="C1758">
        <v>14.901044750335213</v>
      </c>
      <c r="E1758">
        <f t="shared" si="1383"/>
        <v>0</v>
      </c>
      <c r="F1758">
        <f t="shared" si="1385"/>
        <v>1</v>
      </c>
      <c r="G1758">
        <f t="shared" si="1384"/>
        <v>4.0875672954784239</v>
      </c>
      <c r="J1758">
        <v>1751</v>
      </c>
      <c r="K1758">
        <v>23.729488616704881</v>
      </c>
      <c r="L1758">
        <v>12.660714207888626</v>
      </c>
      <c r="N1758">
        <f t="shared" si="1386"/>
        <v>1</v>
      </c>
      <c r="O1758">
        <f t="shared" si="1387"/>
        <v>0</v>
      </c>
      <c r="P1758">
        <f t="shared" si="1388"/>
        <v>11.068774408816255</v>
      </c>
      <c r="S1758">
        <v>1751</v>
      </c>
      <c r="T1758">
        <v>14.414996989900214</v>
      </c>
      <c r="U1758">
        <v>15.510466450208291</v>
      </c>
      <c r="W1758">
        <f t="shared" si="1389"/>
        <v>0</v>
      </c>
      <c r="X1758">
        <f t="shared" si="1390"/>
        <v>1</v>
      </c>
      <c r="Y1758">
        <f t="shared" si="1391"/>
        <v>1.0954694603080775</v>
      </c>
      <c r="AB1758">
        <v>1751</v>
      </c>
      <c r="AC1758">
        <v>26.584280128763176</v>
      </c>
      <c r="AD1758">
        <v>18.506061578718452</v>
      </c>
      <c r="AF1758">
        <f t="shared" si="1392"/>
        <v>1</v>
      </c>
      <c r="AG1758">
        <f t="shared" si="1393"/>
        <v>0</v>
      </c>
      <c r="AH1758">
        <f t="shared" si="1394"/>
        <v>8.0782185500447241</v>
      </c>
      <c r="AK1758">
        <v>1751</v>
      </c>
      <c r="AL1758">
        <v>20.591149931348845</v>
      </c>
      <c r="AM1758">
        <v>28.116316007943674</v>
      </c>
      <c r="AO1758">
        <f t="shared" si="1395"/>
        <v>0</v>
      </c>
      <c r="AP1758">
        <f t="shared" si="1396"/>
        <v>1</v>
      </c>
      <c r="AQ1758">
        <f t="shared" si="1397"/>
        <v>7.5251660765948287</v>
      </c>
      <c r="AT1758">
        <v>1751</v>
      </c>
      <c r="AU1758">
        <v>20.062610369163878</v>
      </c>
      <c r="AV1758">
        <v>19.434485091380342</v>
      </c>
      <c r="AX1758">
        <f t="shared" si="1398"/>
        <v>1</v>
      </c>
      <c r="AY1758">
        <f t="shared" si="1399"/>
        <v>0</v>
      </c>
      <c r="AZ1758">
        <f t="shared" si="1400"/>
        <v>0.62812527778353555</v>
      </c>
      <c r="BC1758">
        <v>1751</v>
      </c>
      <c r="BD1758" t="e">
        <v>#N/A</v>
      </c>
      <c r="BE1758" t="e">
        <v>#N/A</v>
      </c>
      <c r="BG1758" t="e">
        <f t="shared" si="1401"/>
        <v>#N/A</v>
      </c>
      <c r="BH1758" t="e">
        <f t="shared" si="1402"/>
        <v>#N/A</v>
      </c>
      <c r="BI1758" t="e">
        <f t="shared" si="1403"/>
        <v>#N/A</v>
      </c>
      <c r="BL1758">
        <v>1751</v>
      </c>
      <c r="BM1758">
        <v>32.094968055080351</v>
      </c>
      <c r="BN1758">
        <v>10.229773575621632</v>
      </c>
      <c r="BP1758">
        <f t="shared" si="1404"/>
        <v>1</v>
      </c>
      <c r="BQ1758">
        <f t="shared" si="1405"/>
        <v>0</v>
      </c>
      <c r="BR1758">
        <f t="shared" si="1406"/>
        <v>21.865194479458719</v>
      </c>
      <c r="BU1758">
        <v>1751</v>
      </c>
      <c r="BV1758">
        <v>11.757432253098164</v>
      </c>
      <c r="BW1758">
        <v>34.356523041636983</v>
      </c>
      <c r="BY1758">
        <f t="shared" si="1407"/>
        <v>0</v>
      </c>
      <c r="BZ1758">
        <f t="shared" si="1408"/>
        <v>1</v>
      </c>
      <c r="CA1758">
        <f t="shared" si="1409"/>
        <v>22.599090788538817</v>
      </c>
      <c r="CD1758">
        <v>1751</v>
      </c>
      <c r="CE1758">
        <v>29.750254364970779</v>
      </c>
      <c r="CF1758">
        <v>35.42987942532487</v>
      </c>
      <c r="CH1758">
        <f t="shared" si="1410"/>
        <v>0</v>
      </c>
      <c r="CI1758">
        <f t="shared" si="1411"/>
        <v>1</v>
      </c>
      <c r="CJ1758">
        <f t="shared" si="1412"/>
        <v>5.6796250603540912</v>
      </c>
      <c r="CM1758">
        <v>1751</v>
      </c>
      <c r="CN1758">
        <v>19.890642482832117</v>
      </c>
      <c r="CO1758">
        <v>23.524543739865397</v>
      </c>
      <c r="CQ1758">
        <f t="shared" si="1413"/>
        <v>0</v>
      </c>
      <c r="CR1758">
        <f t="shared" si="1414"/>
        <v>1</v>
      </c>
      <c r="CS1758">
        <f t="shared" si="1415"/>
        <v>3.6339012570332798</v>
      </c>
      <c r="CV1758">
        <v>1751</v>
      </c>
      <c r="CW1758">
        <v>24.16208572460333</v>
      </c>
      <c r="CX1758">
        <v>9.0955061062424711</v>
      </c>
      <c r="CZ1758">
        <f t="shared" si="1416"/>
        <v>1</v>
      </c>
      <c r="DA1758">
        <f t="shared" si="1417"/>
        <v>0</v>
      </c>
      <c r="DB1758">
        <f t="shared" si="1418"/>
        <v>15.066579618360858</v>
      </c>
      <c r="DE1758">
        <v>1751</v>
      </c>
      <c r="DF1758">
        <v>29.769178718447652</v>
      </c>
      <c r="DG1758">
        <v>13.118087770811371</v>
      </c>
      <c r="DI1758">
        <f t="shared" si="1419"/>
        <v>1</v>
      </c>
      <c r="DJ1758">
        <f t="shared" si="1420"/>
        <v>0</v>
      </c>
      <c r="DK1758">
        <f t="shared" si="1421"/>
        <v>16.651090947636281</v>
      </c>
      <c r="DN1758">
        <v>1751</v>
      </c>
      <c r="DO1758">
        <v>22.07462144200295</v>
      </c>
      <c r="DP1758">
        <v>26.697158530176129</v>
      </c>
      <c r="DR1758">
        <f t="shared" si="1422"/>
        <v>0</v>
      </c>
      <c r="DS1758">
        <f t="shared" si="1423"/>
        <v>1</v>
      </c>
      <c r="DT1758">
        <f t="shared" si="1424"/>
        <v>4.6225370881731784</v>
      </c>
      <c r="DW1758">
        <v>1751</v>
      </c>
      <c r="DX1758">
        <v>15.061640418849056</v>
      </c>
      <c r="DY1758">
        <v>26.061045115668755</v>
      </c>
      <c r="EA1758">
        <f t="shared" si="1425"/>
        <v>0</v>
      </c>
      <c r="EB1758">
        <f t="shared" si="1426"/>
        <v>1</v>
      </c>
      <c r="EC1758">
        <f t="shared" si="1427"/>
        <v>10.999404696819699</v>
      </c>
      <c r="EF1758">
        <v>1751</v>
      </c>
      <c r="EG1758">
        <v>23.980014125517858</v>
      </c>
      <c r="EH1758">
        <v>15.556452907820571</v>
      </c>
      <c r="EJ1758">
        <f t="shared" si="1428"/>
        <v>1</v>
      </c>
      <c r="EK1758">
        <f t="shared" si="1429"/>
        <v>0</v>
      </c>
      <c r="EL1758">
        <f t="shared" si="1430"/>
        <v>8.4235612176972872</v>
      </c>
      <c r="EO1758">
        <v>1751</v>
      </c>
      <c r="EP1758">
        <v>17.782124950490953</v>
      </c>
      <c r="EQ1758">
        <v>46.262948891895235</v>
      </c>
      <c r="ES1758">
        <f t="shared" si="1431"/>
        <v>0</v>
      </c>
      <c r="ET1758">
        <f t="shared" si="1432"/>
        <v>1</v>
      </c>
      <c r="EU1758">
        <f t="shared" si="1433"/>
        <v>28.480823941404282</v>
      </c>
    </row>
    <row r="1759" spans="1:151" x14ac:dyDescent="0.25">
      <c r="A1759">
        <v>1752</v>
      </c>
      <c r="B1759">
        <v>11.022690038483509</v>
      </c>
      <c r="C1759">
        <v>37.91188709503492</v>
      </c>
      <c r="E1759">
        <f t="shared" si="1383"/>
        <v>0</v>
      </c>
      <c r="F1759">
        <f t="shared" si="1385"/>
        <v>1</v>
      </c>
      <c r="G1759">
        <f t="shared" si="1384"/>
        <v>26.88919705655141</v>
      </c>
      <c r="J1759">
        <v>1752</v>
      </c>
      <c r="K1759">
        <v>21.538781994047429</v>
      </c>
      <c r="L1759">
        <v>25.221981164222001</v>
      </c>
      <c r="N1759">
        <f t="shared" si="1386"/>
        <v>0</v>
      </c>
      <c r="O1759">
        <f t="shared" si="1387"/>
        <v>1</v>
      </c>
      <c r="P1759">
        <f t="shared" si="1388"/>
        <v>3.6831991701745714</v>
      </c>
      <c r="S1759">
        <v>1752</v>
      </c>
      <c r="T1759">
        <v>17.497121296377262</v>
      </c>
      <c r="U1759">
        <v>39.025683654277969</v>
      </c>
      <c r="W1759">
        <f t="shared" si="1389"/>
        <v>0</v>
      </c>
      <c r="X1759">
        <f t="shared" si="1390"/>
        <v>1</v>
      </c>
      <c r="Y1759">
        <f t="shared" si="1391"/>
        <v>21.528562357900707</v>
      </c>
      <c r="AB1759">
        <v>1752</v>
      </c>
      <c r="AC1759">
        <v>18.416762199305239</v>
      </c>
      <c r="AD1759">
        <v>18.735432823490296</v>
      </c>
      <c r="AF1759">
        <f t="shared" si="1392"/>
        <v>0</v>
      </c>
      <c r="AG1759">
        <f t="shared" si="1393"/>
        <v>1</v>
      </c>
      <c r="AH1759">
        <f t="shared" si="1394"/>
        <v>0.31867062418505654</v>
      </c>
      <c r="AK1759">
        <v>1752</v>
      </c>
      <c r="AL1759">
        <v>21.107621084518357</v>
      </c>
      <c r="AM1759">
        <v>23.104504549633415</v>
      </c>
      <c r="AO1759">
        <f t="shared" si="1395"/>
        <v>0</v>
      </c>
      <c r="AP1759">
        <f t="shared" si="1396"/>
        <v>1</v>
      </c>
      <c r="AQ1759">
        <f t="shared" si="1397"/>
        <v>1.996883465115058</v>
      </c>
      <c r="AT1759">
        <v>1752</v>
      </c>
      <c r="AU1759">
        <v>18.424888900392205</v>
      </c>
      <c r="AV1759">
        <v>23.941461192917295</v>
      </c>
      <c r="AX1759">
        <f t="shared" si="1398"/>
        <v>0</v>
      </c>
      <c r="AY1759">
        <f t="shared" si="1399"/>
        <v>1</v>
      </c>
      <c r="AZ1759">
        <f t="shared" si="1400"/>
        <v>5.5165722925250904</v>
      </c>
      <c r="BC1759">
        <v>1752</v>
      </c>
      <c r="BD1759" t="e">
        <v>#N/A</v>
      </c>
      <c r="BE1759" t="e">
        <v>#N/A</v>
      </c>
      <c r="BG1759" t="e">
        <f t="shared" si="1401"/>
        <v>#N/A</v>
      </c>
      <c r="BH1759" t="e">
        <f t="shared" si="1402"/>
        <v>#N/A</v>
      </c>
      <c r="BI1759" t="e">
        <f t="shared" si="1403"/>
        <v>#N/A</v>
      </c>
      <c r="BL1759">
        <v>1752</v>
      </c>
      <c r="BM1759">
        <v>28.537335413184096</v>
      </c>
      <c r="BN1759">
        <v>8.0741249651497782</v>
      </c>
      <c r="BP1759">
        <f t="shared" si="1404"/>
        <v>1</v>
      </c>
      <c r="BQ1759">
        <f t="shared" si="1405"/>
        <v>0</v>
      </c>
      <c r="BR1759">
        <f t="shared" si="1406"/>
        <v>20.463210448034317</v>
      </c>
      <c r="BU1759">
        <v>1752</v>
      </c>
      <c r="BV1759">
        <v>20.275710691260322</v>
      </c>
      <c r="BW1759">
        <v>27.271995996800758</v>
      </c>
      <c r="BY1759">
        <f t="shared" si="1407"/>
        <v>0</v>
      </c>
      <c r="BZ1759">
        <f t="shared" si="1408"/>
        <v>1</v>
      </c>
      <c r="CA1759">
        <f t="shared" si="1409"/>
        <v>6.9962853055404359</v>
      </c>
      <c r="CD1759">
        <v>1752</v>
      </c>
      <c r="CE1759">
        <v>23.042449600773217</v>
      </c>
      <c r="CF1759">
        <v>21.844955515159182</v>
      </c>
      <c r="CH1759">
        <f t="shared" si="1410"/>
        <v>1</v>
      </c>
      <c r="CI1759">
        <f t="shared" si="1411"/>
        <v>0</v>
      </c>
      <c r="CJ1759">
        <f t="shared" si="1412"/>
        <v>1.1974940856140357</v>
      </c>
      <c r="CM1759">
        <v>1752</v>
      </c>
      <c r="CN1759">
        <v>24.988061863496995</v>
      </c>
      <c r="CO1759">
        <v>13.549401701637391</v>
      </c>
      <c r="CQ1759">
        <f t="shared" si="1413"/>
        <v>1</v>
      </c>
      <c r="CR1759">
        <f t="shared" si="1414"/>
        <v>0</v>
      </c>
      <c r="CS1759">
        <f t="shared" si="1415"/>
        <v>11.438660161859604</v>
      </c>
      <c r="CV1759">
        <v>1752</v>
      </c>
      <c r="CW1759">
        <v>23.742769199470992</v>
      </c>
      <c r="CX1759">
        <v>17.123941764120257</v>
      </c>
      <c r="CZ1759">
        <f t="shared" si="1416"/>
        <v>1</v>
      </c>
      <c r="DA1759">
        <f t="shared" si="1417"/>
        <v>0</v>
      </c>
      <c r="DB1759">
        <f t="shared" si="1418"/>
        <v>6.6188274353507346</v>
      </c>
      <c r="DE1759">
        <v>1752</v>
      </c>
      <c r="DF1759">
        <v>17.296921118625093</v>
      </c>
      <c r="DG1759">
        <v>17.029070037748863</v>
      </c>
      <c r="DI1759">
        <f t="shared" si="1419"/>
        <v>1</v>
      </c>
      <c r="DJ1759">
        <f t="shared" si="1420"/>
        <v>0</v>
      </c>
      <c r="DK1759">
        <f t="shared" si="1421"/>
        <v>0.26785108087623044</v>
      </c>
      <c r="DN1759">
        <v>1752</v>
      </c>
      <c r="DO1759">
        <v>22.288738014037005</v>
      </c>
      <c r="DP1759">
        <v>21.774428277608479</v>
      </c>
      <c r="DR1759">
        <f t="shared" si="1422"/>
        <v>1</v>
      </c>
      <c r="DS1759">
        <f t="shared" si="1423"/>
        <v>0</v>
      </c>
      <c r="DT1759">
        <f t="shared" si="1424"/>
        <v>0.51430973642852607</v>
      </c>
      <c r="DW1759">
        <v>1752</v>
      </c>
      <c r="DX1759">
        <v>14.598425171401388</v>
      </c>
      <c r="DY1759">
        <v>33.123055989328435</v>
      </c>
      <c r="EA1759">
        <f t="shared" si="1425"/>
        <v>0</v>
      </c>
      <c r="EB1759">
        <f t="shared" si="1426"/>
        <v>1</v>
      </c>
      <c r="EC1759">
        <f t="shared" si="1427"/>
        <v>18.524630817927047</v>
      </c>
      <c r="EF1759">
        <v>1752</v>
      </c>
      <c r="EG1759">
        <v>29.858712603575711</v>
      </c>
      <c r="EH1759">
        <v>20.33754509723601</v>
      </c>
      <c r="EJ1759">
        <f t="shared" si="1428"/>
        <v>1</v>
      </c>
      <c r="EK1759">
        <f t="shared" si="1429"/>
        <v>0</v>
      </c>
      <c r="EL1759">
        <f t="shared" si="1430"/>
        <v>9.521167506339701</v>
      </c>
      <c r="EO1759">
        <v>1752</v>
      </c>
      <c r="EP1759">
        <v>20.594553038756594</v>
      </c>
      <c r="EQ1759">
        <v>11.157776670611007</v>
      </c>
      <c r="ES1759">
        <f t="shared" si="1431"/>
        <v>1</v>
      </c>
      <c r="ET1759">
        <f t="shared" si="1432"/>
        <v>0</v>
      </c>
      <c r="EU1759">
        <f t="shared" si="1433"/>
        <v>9.436776368145587</v>
      </c>
    </row>
    <row r="1760" spans="1:151" x14ac:dyDescent="0.25">
      <c r="A1760">
        <v>1753</v>
      </c>
      <c r="B1760">
        <v>4.1104389143249183</v>
      </c>
      <c r="C1760">
        <v>5.871969227092908</v>
      </c>
      <c r="E1760">
        <f t="shared" si="1383"/>
        <v>0</v>
      </c>
      <c r="F1760">
        <f t="shared" si="1385"/>
        <v>1</v>
      </c>
      <c r="G1760">
        <f t="shared" si="1384"/>
        <v>1.7615303127679898</v>
      </c>
      <c r="J1760">
        <v>1753</v>
      </c>
      <c r="K1760">
        <v>17.94135278302268</v>
      </c>
      <c r="L1760">
        <v>24.936249895460321</v>
      </c>
      <c r="N1760">
        <f t="shared" si="1386"/>
        <v>0</v>
      </c>
      <c r="O1760">
        <f t="shared" si="1387"/>
        <v>1</v>
      </c>
      <c r="P1760">
        <f t="shared" si="1388"/>
        <v>6.9948971124376413</v>
      </c>
      <c r="S1760">
        <v>1753</v>
      </c>
      <c r="T1760">
        <v>18.04778882497499</v>
      </c>
      <c r="U1760">
        <v>12.304673738190857</v>
      </c>
      <c r="W1760">
        <f t="shared" si="1389"/>
        <v>1</v>
      </c>
      <c r="X1760">
        <f t="shared" si="1390"/>
        <v>0</v>
      </c>
      <c r="Y1760">
        <f t="shared" si="1391"/>
        <v>5.7431150867841332</v>
      </c>
      <c r="AB1760">
        <v>1753</v>
      </c>
      <c r="AC1760">
        <v>31.93440887217881</v>
      </c>
      <c r="AD1760">
        <v>17.85119485136147</v>
      </c>
      <c r="AF1760">
        <f t="shared" si="1392"/>
        <v>1</v>
      </c>
      <c r="AG1760">
        <f t="shared" si="1393"/>
        <v>0</v>
      </c>
      <c r="AH1760">
        <f t="shared" si="1394"/>
        <v>14.083214020817341</v>
      </c>
      <c r="AK1760">
        <v>1753</v>
      </c>
      <c r="AL1760">
        <v>18.073403937045498</v>
      </c>
      <c r="AM1760">
        <v>36.69501706459512</v>
      </c>
      <c r="AO1760">
        <f t="shared" si="1395"/>
        <v>0</v>
      </c>
      <c r="AP1760">
        <f t="shared" si="1396"/>
        <v>1</v>
      </c>
      <c r="AQ1760">
        <f t="shared" si="1397"/>
        <v>18.621613127549622</v>
      </c>
      <c r="AT1760">
        <v>1753</v>
      </c>
      <c r="AU1760">
        <v>19.363689112774999</v>
      </c>
      <c r="AV1760">
        <v>26.333074055468856</v>
      </c>
      <c r="AX1760">
        <f t="shared" si="1398"/>
        <v>0</v>
      </c>
      <c r="AY1760">
        <f t="shared" si="1399"/>
        <v>1</v>
      </c>
      <c r="AZ1760">
        <f t="shared" si="1400"/>
        <v>6.969384942693857</v>
      </c>
      <c r="BC1760">
        <v>1753</v>
      </c>
      <c r="BD1760" t="e">
        <v>#N/A</v>
      </c>
      <c r="BE1760" t="e">
        <v>#N/A</v>
      </c>
      <c r="BG1760" t="e">
        <f t="shared" si="1401"/>
        <v>#N/A</v>
      </c>
      <c r="BH1760" t="e">
        <f t="shared" si="1402"/>
        <v>#N/A</v>
      </c>
      <c r="BI1760" t="e">
        <f t="shared" si="1403"/>
        <v>#N/A</v>
      </c>
      <c r="BL1760">
        <v>1753</v>
      </c>
      <c r="BM1760">
        <v>24.878292374926968</v>
      </c>
      <c r="BN1760">
        <v>14.140409625353694</v>
      </c>
      <c r="BP1760">
        <f t="shared" si="1404"/>
        <v>1</v>
      </c>
      <c r="BQ1760">
        <f t="shared" si="1405"/>
        <v>0</v>
      </c>
      <c r="BR1760">
        <f t="shared" si="1406"/>
        <v>10.737882749573274</v>
      </c>
      <c r="BU1760">
        <v>1753</v>
      </c>
      <c r="BV1760">
        <v>23.547371164816319</v>
      </c>
      <c r="BW1760">
        <v>25.304888462058521</v>
      </c>
      <c r="BY1760">
        <f t="shared" si="1407"/>
        <v>0</v>
      </c>
      <c r="BZ1760">
        <f t="shared" si="1408"/>
        <v>1</v>
      </c>
      <c r="CA1760">
        <f t="shared" si="1409"/>
        <v>1.7575172972422024</v>
      </c>
      <c r="CD1760">
        <v>1753</v>
      </c>
      <c r="CE1760">
        <v>30.214494026014854</v>
      </c>
      <c r="CF1760">
        <v>19.468484300066685</v>
      </c>
      <c r="CH1760">
        <f t="shared" si="1410"/>
        <v>1</v>
      </c>
      <c r="CI1760">
        <f t="shared" si="1411"/>
        <v>0</v>
      </c>
      <c r="CJ1760">
        <f t="shared" si="1412"/>
        <v>10.74600972594817</v>
      </c>
      <c r="CM1760">
        <v>1753</v>
      </c>
      <c r="CN1760">
        <v>21.951266270487654</v>
      </c>
      <c r="CO1760">
        <v>29.233736435026415</v>
      </c>
      <c r="CQ1760">
        <f t="shared" si="1413"/>
        <v>0</v>
      </c>
      <c r="CR1760">
        <f t="shared" si="1414"/>
        <v>1</v>
      </c>
      <c r="CS1760">
        <f t="shared" si="1415"/>
        <v>7.2824701645387613</v>
      </c>
      <c r="CV1760">
        <v>1753</v>
      </c>
      <c r="CW1760">
        <v>26.904111191725725</v>
      </c>
      <c r="CX1760">
        <v>19.339597781551593</v>
      </c>
      <c r="CZ1760">
        <f t="shared" si="1416"/>
        <v>1</v>
      </c>
      <c r="DA1760">
        <f t="shared" si="1417"/>
        <v>0</v>
      </c>
      <c r="DB1760">
        <f t="shared" si="1418"/>
        <v>7.5645134101741327</v>
      </c>
      <c r="DE1760">
        <v>1753</v>
      </c>
      <c r="DF1760">
        <v>16.019531790935073</v>
      </c>
      <c r="DG1760">
        <v>23.990697436819126</v>
      </c>
      <c r="DI1760">
        <f t="shared" si="1419"/>
        <v>0</v>
      </c>
      <c r="DJ1760">
        <f t="shared" si="1420"/>
        <v>1</v>
      </c>
      <c r="DK1760">
        <f t="shared" si="1421"/>
        <v>7.971165645884053</v>
      </c>
      <c r="DN1760">
        <v>1753</v>
      </c>
      <c r="DO1760">
        <v>24.115772140699253</v>
      </c>
      <c r="DP1760">
        <v>20.98214683825805</v>
      </c>
      <c r="DR1760">
        <f t="shared" si="1422"/>
        <v>1</v>
      </c>
      <c r="DS1760">
        <f t="shared" si="1423"/>
        <v>0</v>
      </c>
      <c r="DT1760">
        <f t="shared" si="1424"/>
        <v>3.1336253024412031</v>
      </c>
      <c r="DW1760">
        <v>1753</v>
      </c>
      <c r="DX1760">
        <v>29.570831081483352</v>
      </c>
      <c r="DY1760">
        <v>26.067380558050278</v>
      </c>
      <c r="EA1760">
        <f t="shared" si="1425"/>
        <v>1</v>
      </c>
      <c r="EB1760">
        <f t="shared" si="1426"/>
        <v>0</v>
      </c>
      <c r="EC1760">
        <f t="shared" si="1427"/>
        <v>3.5034505234330737</v>
      </c>
      <c r="EF1760">
        <v>1753</v>
      </c>
      <c r="EG1760">
        <v>20.798393517931473</v>
      </c>
      <c r="EH1760">
        <v>15.563986195582967</v>
      </c>
      <c r="EJ1760">
        <f t="shared" si="1428"/>
        <v>1</v>
      </c>
      <c r="EK1760">
        <f t="shared" si="1429"/>
        <v>0</v>
      </c>
      <c r="EL1760">
        <f t="shared" si="1430"/>
        <v>5.2344073223485061</v>
      </c>
      <c r="EO1760">
        <v>1753</v>
      </c>
      <c r="EP1760">
        <v>22.609576673047645</v>
      </c>
      <c r="EQ1760">
        <v>13.881483274479745</v>
      </c>
      <c r="ES1760">
        <f t="shared" si="1431"/>
        <v>1</v>
      </c>
      <c r="ET1760">
        <f t="shared" si="1432"/>
        <v>0</v>
      </c>
      <c r="EU1760">
        <f t="shared" si="1433"/>
        <v>8.7280933985678999</v>
      </c>
    </row>
    <row r="1761" spans="1:151" x14ac:dyDescent="0.25">
      <c r="A1761">
        <v>1754</v>
      </c>
      <c r="B1761">
        <v>14.224870088519717</v>
      </c>
      <c r="C1761">
        <v>18.041335060069294</v>
      </c>
      <c r="E1761">
        <f t="shared" si="1383"/>
        <v>0</v>
      </c>
      <c r="F1761">
        <f t="shared" si="1385"/>
        <v>1</v>
      </c>
      <c r="G1761">
        <f t="shared" si="1384"/>
        <v>3.8164649715495766</v>
      </c>
      <c r="J1761">
        <v>1754</v>
      </c>
      <c r="K1761">
        <v>14.558717916434095</v>
      </c>
      <c r="L1761">
        <v>20.307346604060037</v>
      </c>
      <c r="N1761">
        <f t="shared" si="1386"/>
        <v>0</v>
      </c>
      <c r="O1761">
        <f t="shared" si="1387"/>
        <v>1</v>
      </c>
      <c r="P1761">
        <f t="shared" si="1388"/>
        <v>5.748628687625942</v>
      </c>
      <c r="S1761">
        <v>1754</v>
      </c>
      <c r="T1761">
        <v>14.972193502060737</v>
      </c>
      <c r="U1761">
        <v>31.60942007495116</v>
      </c>
      <c r="W1761">
        <f t="shared" si="1389"/>
        <v>0</v>
      </c>
      <c r="X1761">
        <f t="shared" si="1390"/>
        <v>1</v>
      </c>
      <c r="Y1761">
        <f t="shared" si="1391"/>
        <v>16.637226572890423</v>
      </c>
      <c r="AB1761">
        <v>1754</v>
      </c>
      <c r="AC1761">
        <v>29.761783286750266</v>
      </c>
      <c r="AD1761">
        <v>17.101697956652551</v>
      </c>
      <c r="AF1761">
        <f t="shared" si="1392"/>
        <v>1</v>
      </c>
      <c r="AG1761">
        <f t="shared" si="1393"/>
        <v>0</v>
      </c>
      <c r="AH1761">
        <f t="shared" si="1394"/>
        <v>12.660085330097715</v>
      </c>
      <c r="AK1761">
        <v>1754</v>
      </c>
      <c r="AL1761">
        <v>27.255567269494065</v>
      </c>
      <c r="AM1761">
        <v>32.072029498079338</v>
      </c>
      <c r="AO1761">
        <f t="shared" si="1395"/>
        <v>0</v>
      </c>
      <c r="AP1761">
        <f t="shared" si="1396"/>
        <v>1</v>
      </c>
      <c r="AQ1761">
        <f t="shared" si="1397"/>
        <v>4.816462228585273</v>
      </c>
      <c r="AT1761">
        <v>1754</v>
      </c>
      <c r="AU1761">
        <v>16.326817217125686</v>
      </c>
      <c r="AV1761">
        <v>14.618484348352368</v>
      </c>
      <c r="AX1761">
        <f t="shared" si="1398"/>
        <v>1</v>
      </c>
      <c r="AY1761">
        <f t="shared" si="1399"/>
        <v>0</v>
      </c>
      <c r="AZ1761">
        <f t="shared" si="1400"/>
        <v>1.7083328687733186</v>
      </c>
      <c r="BC1761">
        <v>1754</v>
      </c>
      <c r="BD1761" t="e">
        <v>#N/A</v>
      </c>
      <c r="BE1761" t="e">
        <v>#N/A</v>
      </c>
      <c r="BG1761" t="e">
        <f t="shared" si="1401"/>
        <v>#N/A</v>
      </c>
      <c r="BH1761" t="e">
        <f t="shared" si="1402"/>
        <v>#N/A</v>
      </c>
      <c r="BI1761" t="e">
        <f t="shared" si="1403"/>
        <v>#N/A</v>
      </c>
      <c r="BL1761">
        <v>1754</v>
      </c>
      <c r="BM1761">
        <v>19.571950513089966</v>
      </c>
      <c r="BN1761">
        <v>11.705624373700601</v>
      </c>
      <c r="BP1761">
        <f t="shared" si="1404"/>
        <v>1</v>
      </c>
      <c r="BQ1761">
        <f t="shared" si="1405"/>
        <v>0</v>
      </c>
      <c r="BR1761">
        <f t="shared" si="1406"/>
        <v>7.8663261393893649</v>
      </c>
      <c r="BU1761">
        <v>1754</v>
      </c>
      <c r="BV1761">
        <v>21.471643232293921</v>
      </c>
      <c r="BW1761">
        <v>16.907712575818092</v>
      </c>
      <c r="BY1761">
        <f t="shared" si="1407"/>
        <v>1</v>
      </c>
      <c r="BZ1761">
        <f t="shared" si="1408"/>
        <v>0</v>
      </c>
      <c r="CA1761">
        <f t="shared" si="1409"/>
        <v>4.5639306564758293</v>
      </c>
      <c r="CD1761">
        <v>1754</v>
      </c>
      <c r="CE1761">
        <v>25.179514727200779</v>
      </c>
      <c r="CF1761">
        <v>5.6071026511810551</v>
      </c>
      <c r="CH1761">
        <f t="shared" si="1410"/>
        <v>1</v>
      </c>
      <c r="CI1761">
        <f t="shared" si="1411"/>
        <v>0</v>
      </c>
      <c r="CJ1761">
        <f t="shared" si="1412"/>
        <v>19.572412076019724</v>
      </c>
      <c r="CM1761">
        <v>1754</v>
      </c>
      <c r="CN1761">
        <v>21.77257723392712</v>
      </c>
      <c r="CO1761">
        <v>12.011064369758998</v>
      </c>
      <c r="CQ1761">
        <f t="shared" si="1413"/>
        <v>1</v>
      </c>
      <c r="CR1761">
        <f t="shared" si="1414"/>
        <v>0</v>
      </c>
      <c r="CS1761">
        <f t="shared" si="1415"/>
        <v>9.7615128641681217</v>
      </c>
      <c r="CV1761">
        <v>1754</v>
      </c>
      <c r="CW1761">
        <v>15.503482275873132</v>
      </c>
      <c r="CX1761">
        <v>16.057007576631456</v>
      </c>
      <c r="CZ1761">
        <f t="shared" si="1416"/>
        <v>0</v>
      </c>
      <c r="DA1761">
        <f t="shared" si="1417"/>
        <v>1</v>
      </c>
      <c r="DB1761">
        <f t="shared" si="1418"/>
        <v>0.55352530075832362</v>
      </c>
      <c r="DE1761">
        <v>1754</v>
      </c>
      <c r="DF1761">
        <v>15.600829221240986</v>
      </c>
      <c r="DG1761">
        <v>23.636965299100108</v>
      </c>
      <c r="DI1761">
        <f t="shared" si="1419"/>
        <v>0</v>
      </c>
      <c r="DJ1761">
        <f t="shared" si="1420"/>
        <v>1</v>
      </c>
      <c r="DK1761">
        <f t="shared" si="1421"/>
        <v>8.0361360778591227</v>
      </c>
      <c r="DN1761">
        <v>1754</v>
      </c>
      <c r="DO1761">
        <v>24.130295506833914</v>
      </c>
      <c r="DP1761">
        <v>27.968501554872645</v>
      </c>
      <c r="DR1761">
        <f t="shared" si="1422"/>
        <v>0</v>
      </c>
      <c r="DS1761">
        <f t="shared" si="1423"/>
        <v>1</v>
      </c>
      <c r="DT1761">
        <f t="shared" si="1424"/>
        <v>3.8382060480387317</v>
      </c>
      <c r="DW1761">
        <v>1754</v>
      </c>
      <c r="DX1761">
        <v>16.292684709577056</v>
      </c>
      <c r="DY1761">
        <v>19.320422784994925</v>
      </c>
      <c r="EA1761">
        <f t="shared" si="1425"/>
        <v>0</v>
      </c>
      <c r="EB1761">
        <f t="shared" si="1426"/>
        <v>1</v>
      </c>
      <c r="EC1761">
        <f t="shared" si="1427"/>
        <v>3.0277380754178687</v>
      </c>
      <c r="EF1761">
        <v>1754</v>
      </c>
      <c r="EG1761">
        <v>28.492896751715264</v>
      </c>
      <c r="EH1761">
        <v>10.767983826992044</v>
      </c>
      <c r="EJ1761">
        <f t="shared" si="1428"/>
        <v>1</v>
      </c>
      <c r="EK1761">
        <f t="shared" si="1429"/>
        <v>0</v>
      </c>
      <c r="EL1761">
        <f t="shared" si="1430"/>
        <v>17.72491292472322</v>
      </c>
      <c r="EO1761">
        <v>1754</v>
      </c>
      <c r="EP1761">
        <v>28.080604498693475</v>
      </c>
      <c r="EQ1761">
        <v>17.632935074486351</v>
      </c>
      <c r="ES1761">
        <f t="shared" si="1431"/>
        <v>1</v>
      </c>
      <c r="ET1761">
        <f t="shared" si="1432"/>
        <v>0</v>
      </c>
      <c r="EU1761">
        <f t="shared" si="1433"/>
        <v>10.447669424207124</v>
      </c>
    </row>
    <row r="1762" spans="1:151" x14ac:dyDescent="0.25">
      <c r="A1762">
        <v>1755</v>
      </c>
      <c r="B1762">
        <v>10.340075308840362</v>
      </c>
      <c r="C1762">
        <v>10.914046407365246</v>
      </c>
      <c r="E1762">
        <f t="shared" si="1383"/>
        <v>0</v>
      </c>
      <c r="F1762">
        <f t="shared" si="1385"/>
        <v>1</v>
      </c>
      <c r="G1762">
        <f t="shared" si="1384"/>
        <v>0.57397109852488448</v>
      </c>
      <c r="J1762">
        <v>1755</v>
      </c>
      <c r="K1762">
        <v>16.803159711538321</v>
      </c>
      <c r="L1762">
        <v>24.343474294096143</v>
      </c>
      <c r="N1762">
        <f t="shared" si="1386"/>
        <v>0</v>
      </c>
      <c r="O1762">
        <f t="shared" si="1387"/>
        <v>1</v>
      </c>
      <c r="P1762">
        <f t="shared" si="1388"/>
        <v>7.5403145825578228</v>
      </c>
      <c r="S1762">
        <v>1755</v>
      </c>
      <c r="T1762">
        <v>17.338934475039384</v>
      </c>
      <c r="U1762">
        <v>20.342919981063254</v>
      </c>
      <c r="W1762">
        <f t="shared" si="1389"/>
        <v>0</v>
      </c>
      <c r="X1762">
        <f t="shared" si="1390"/>
        <v>1</v>
      </c>
      <c r="Y1762">
        <f t="shared" si="1391"/>
        <v>3.00398550602387</v>
      </c>
      <c r="AB1762">
        <v>1755</v>
      </c>
      <c r="AC1762">
        <v>15.143641926436315</v>
      </c>
      <c r="AD1762">
        <v>18.350154094234465</v>
      </c>
      <c r="AF1762">
        <f t="shared" si="1392"/>
        <v>0</v>
      </c>
      <c r="AG1762">
        <f t="shared" si="1393"/>
        <v>1</v>
      </c>
      <c r="AH1762">
        <f t="shared" si="1394"/>
        <v>3.2065121677981505</v>
      </c>
      <c r="AK1762">
        <v>1755</v>
      </c>
      <c r="AL1762">
        <v>12.100066831672077</v>
      </c>
      <c r="AM1762">
        <v>34.992142305776227</v>
      </c>
      <c r="AO1762">
        <f t="shared" si="1395"/>
        <v>0</v>
      </c>
      <c r="AP1762">
        <f t="shared" si="1396"/>
        <v>1</v>
      </c>
      <c r="AQ1762">
        <f t="shared" si="1397"/>
        <v>22.89207547410415</v>
      </c>
      <c r="AT1762">
        <v>1755</v>
      </c>
      <c r="AU1762">
        <v>13.846740472097537</v>
      </c>
      <c r="AV1762">
        <v>16.437061264770342</v>
      </c>
      <c r="AX1762">
        <f t="shared" si="1398"/>
        <v>0</v>
      </c>
      <c r="AY1762">
        <f t="shared" si="1399"/>
        <v>1</v>
      </c>
      <c r="AZ1762">
        <f t="shared" si="1400"/>
        <v>2.5903207926728058</v>
      </c>
      <c r="BC1762">
        <v>1755</v>
      </c>
      <c r="BD1762" t="e">
        <v>#N/A</v>
      </c>
      <c r="BE1762" t="e">
        <v>#N/A</v>
      </c>
      <c r="BG1762" t="e">
        <f t="shared" si="1401"/>
        <v>#N/A</v>
      </c>
      <c r="BH1762" t="e">
        <f t="shared" si="1402"/>
        <v>#N/A</v>
      </c>
      <c r="BI1762" t="e">
        <f t="shared" si="1403"/>
        <v>#N/A</v>
      </c>
      <c r="BL1762">
        <v>1755</v>
      </c>
      <c r="BM1762">
        <v>26.616606346065495</v>
      </c>
      <c r="BN1762">
        <v>13.869014646644059</v>
      </c>
      <c r="BP1762">
        <f t="shared" si="1404"/>
        <v>1</v>
      </c>
      <c r="BQ1762">
        <f t="shared" si="1405"/>
        <v>0</v>
      </c>
      <c r="BR1762">
        <f t="shared" si="1406"/>
        <v>12.747591699421436</v>
      </c>
      <c r="BU1762">
        <v>1755</v>
      </c>
      <c r="BV1762">
        <v>22.439709738408315</v>
      </c>
      <c r="BW1762">
        <v>18.458761514727343</v>
      </c>
      <c r="BY1762">
        <f t="shared" si="1407"/>
        <v>1</v>
      </c>
      <c r="BZ1762">
        <f t="shared" si="1408"/>
        <v>0</v>
      </c>
      <c r="CA1762">
        <f t="shared" si="1409"/>
        <v>3.9809482236809721</v>
      </c>
      <c r="CD1762">
        <v>1755</v>
      </c>
      <c r="CE1762">
        <v>14.474436593325215</v>
      </c>
      <c r="CF1762">
        <v>22.360010337912289</v>
      </c>
      <c r="CH1762">
        <f t="shared" si="1410"/>
        <v>0</v>
      </c>
      <c r="CI1762">
        <f t="shared" si="1411"/>
        <v>1</v>
      </c>
      <c r="CJ1762">
        <f t="shared" si="1412"/>
        <v>7.8855737445870737</v>
      </c>
      <c r="CM1762">
        <v>1755</v>
      </c>
      <c r="CN1762">
        <v>22.049385458607809</v>
      </c>
      <c r="CO1762">
        <v>19.297974112540825</v>
      </c>
      <c r="CQ1762">
        <f t="shared" si="1413"/>
        <v>1</v>
      </c>
      <c r="CR1762">
        <f t="shared" si="1414"/>
        <v>0</v>
      </c>
      <c r="CS1762">
        <f t="shared" si="1415"/>
        <v>2.751411346066984</v>
      </c>
      <c r="CV1762">
        <v>1755</v>
      </c>
      <c r="CW1762">
        <v>18.117692517249822</v>
      </c>
      <c r="CX1762">
        <v>16.857135962790654</v>
      </c>
      <c r="CZ1762">
        <f t="shared" si="1416"/>
        <v>1</v>
      </c>
      <c r="DA1762">
        <f t="shared" si="1417"/>
        <v>0</v>
      </c>
      <c r="DB1762">
        <f t="shared" si="1418"/>
        <v>1.2605565544591677</v>
      </c>
      <c r="DE1762">
        <v>1755</v>
      </c>
      <c r="DF1762">
        <v>20.480139522187223</v>
      </c>
      <c r="DG1762">
        <v>18.543740606877524</v>
      </c>
      <c r="DI1762">
        <f t="shared" si="1419"/>
        <v>1</v>
      </c>
      <c r="DJ1762">
        <f t="shared" si="1420"/>
        <v>0</v>
      </c>
      <c r="DK1762">
        <f t="shared" si="1421"/>
        <v>1.9363989153096988</v>
      </c>
      <c r="DN1762">
        <v>1755</v>
      </c>
      <c r="DO1762">
        <v>22.807095333365357</v>
      </c>
      <c r="DP1762">
        <v>28.691883141405071</v>
      </c>
      <c r="DR1762">
        <f t="shared" si="1422"/>
        <v>0</v>
      </c>
      <c r="DS1762">
        <f t="shared" si="1423"/>
        <v>1</v>
      </c>
      <c r="DT1762">
        <f t="shared" si="1424"/>
        <v>5.8847878080397145</v>
      </c>
      <c r="DW1762">
        <v>1755</v>
      </c>
      <c r="DX1762">
        <v>6.9215729938808099</v>
      </c>
      <c r="DY1762">
        <v>14.750219968988894</v>
      </c>
      <c r="EA1762">
        <f t="shared" si="1425"/>
        <v>0</v>
      </c>
      <c r="EB1762">
        <f t="shared" si="1426"/>
        <v>1</v>
      </c>
      <c r="EC1762">
        <f t="shared" si="1427"/>
        <v>7.828646975108084</v>
      </c>
      <c r="EF1762">
        <v>1755</v>
      </c>
      <c r="EG1762">
        <v>16.610950800892944</v>
      </c>
      <c r="EH1762">
        <v>15.649852568555092</v>
      </c>
      <c r="EJ1762">
        <f t="shared" si="1428"/>
        <v>1</v>
      </c>
      <c r="EK1762">
        <f t="shared" si="1429"/>
        <v>0</v>
      </c>
      <c r="EL1762">
        <f t="shared" si="1430"/>
        <v>0.96109823233785185</v>
      </c>
      <c r="EO1762">
        <v>1755</v>
      </c>
      <c r="EP1762">
        <v>23.832374852680012</v>
      </c>
      <c r="EQ1762">
        <v>19.446632360469025</v>
      </c>
      <c r="ES1762">
        <f t="shared" si="1431"/>
        <v>1</v>
      </c>
      <c r="ET1762">
        <f t="shared" si="1432"/>
        <v>0</v>
      </c>
      <c r="EU1762">
        <f t="shared" si="1433"/>
        <v>4.3857424922109871</v>
      </c>
    </row>
    <row r="1763" spans="1:151" x14ac:dyDescent="0.25">
      <c r="A1763">
        <v>1756</v>
      </c>
      <c r="B1763">
        <v>9.7511309889280984</v>
      </c>
      <c r="C1763">
        <v>28.802288478907201</v>
      </c>
      <c r="E1763">
        <f t="shared" si="1383"/>
        <v>0</v>
      </c>
      <c r="F1763">
        <f t="shared" si="1385"/>
        <v>1</v>
      </c>
      <c r="G1763">
        <f t="shared" si="1384"/>
        <v>19.051157489979104</v>
      </c>
      <c r="J1763">
        <v>1756</v>
      </c>
      <c r="K1763">
        <v>9.6753342951507442</v>
      </c>
      <c r="L1763">
        <v>16.886987916648394</v>
      </c>
      <c r="N1763">
        <f t="shared" si="1386"/>
        <v>0</v>
      </c>
      <c r="O1763">
        <f t="shared" si="1387"/>
        <v>1</v>
      </c>
      <c r="P1763">
        <f t="shared" si="1388"/>
        <v>7.2116536214976499</v>
      </c>
      <c r="S1763">
        <v>1756</v>
      </c>
      <c r="T1763">
        <v>17.770321105863406</v>
      </c>
      <c r="U1763">
        <v>32.127127808639258</v>
      </c>
      <c r="W1763">
        <f t="shared" si="1389"/>
        <v>0</v>
      </c>
      <c r="X1763">
        <f t="shared" si="1390"/>
        <v>1</v>
      </c>
      <c r="Y1763">
        <f t="shared" si="1391"/>
        <v>14.356806702775852</v>
      </c>
      <c r="AB1763">
        <v>1756</v>
      </c>
      <c r="AC1763">
        <v>15.665430204801156</v>
      </c>
      <c r="AD1763">
        <v>16.429866395587677</v>
      </c>
      <c r="AF1763">
        <f t="shared" si="1392"/>
        <v>0</v>
      </c>
      <c r="AG1763">
        <f t="shared" si="1393"/>
        <v>1</v>
      </c>
      <c r="AH1763">
        <f t="shared" si="1394"/>
        <v>0.7644361907865207</v>
      </c>
      <c r="AK1763">
        <v>1756</v>
      </c>
      <c r="AL1763">
        <v>28.999449688418608</v>
      </c>
      <c r="AM1763">
        <v>24.126378333039444</v>
      </c>
      <c r="AO1763">
        <f t="shared" si="1395"/>
        <v>1</v>
      </c>
      <c r="AP1763">
        <f t="shared" si="1396"/>
        <v>0</v>
      </c>
      <c r="AQ1763">
        <f t="shared" si="1397"/>
        <v>4.8730713553791638</v>
      </c>
      <c r="AT1763">
        <v>1756</v>
      </c>
      <c r="AU1763">
        <v>20.108244691045797</v>
      </c>
      <c r="AV1763">
        <v>13.133680352363541</v>
      </c>
      <c r="AX1763">
        <f t="shared" si="1398"/>
        <v>1</v>
      </c>
      <c r="AY1763">
        <f t="shared" si="1399"/>
        <v>0</v>
      </c>
      <c r="AZ1763">
        <f t="shared" si="1400"/>
        <v>6.9745643386822564</v>
      </c>
      <c r="BC1763">
        <v>1756</v>
      </c>
      <c r="BD1763" t="e">
        <v>#N/A</v>
      </c>
      <c r="BE1763" t="e">
        <v>#N/A</v>
      </c>
      <c r="BG1763" t="e">
        <f t="shared" si="1401"/>
        <v>#N/A</v>
      </c>
      <c r="BH1763" t="e">
        <f t="shared" si="1402"/>
        <v>#N/A</v>
      </c>
      <c r="BI1763" t="e">
        <f t="shared" si="1403"/>
        <v>#N/A</v>
      </c>
      <c r="BL1763">
        <v>1756</v>
      </c>
      <c r="BM1763">
        <v>22.48117903892166</v>
      </c>
      <c r="BN1763">
        <v>11.300451055204642</v>
      </c>
      <c r="BP1763">
        <f t="shared" si="1404"/>
        <v>1</v>
      </c>
      <c r="BQ1763">
        <f t="shared" si="1405"/>
        <v>0</v>
      </c>
      <c r="BR1763">
        <f t="shared" si="1406"/>
        <v>11.180727983717018</v>
      </c>
      <c r="BU1763">
        <v>1756</v>
      </c>
      <c r="BV1763">
        <v>16.358188112352657</v>
      </c>
      <c r="BW1763">
        <v>22.887112293761248</v>
      </c>
      <c r="BY1763">
        <f t="shared" si="1407"/>
        <v>0</v>
      </c>
      <c r="BZ1763">
        <f t="shared" si="1408"/>
        <v>1</v>
      </c>
      <c r="CA1763">
        <f t="shared" si="1409"/>
        <v>6.5289241814085912</v>
      </c>
      <c r="CD1763">
        <v>1756</v>
      </c>
      <c r="CE1763">
        <v>18.979760970762943</v>
      </c>
      <c r="CF1763">
        <v>17.646125009428001</v>
      </c>
      <c r="CH1763">
        <f t="shared" si="1410"/>
        <v>1</v>
      </c>
      <c r="CI1763">
        <f t="shared" si="1411"/>
        <v>0</v>
      </c>
      <c r="CJ1763">
        <f t="shared" si="1412"/>
        <v>1.3336359613349416</v>
      </c>
      <c r="CM1763">
        <v>1756</v>
      </c>
      <c r="CN1763">
        <v>20.510469312287064</v>
      </c>
      <c r="CO1763">
        <v>26.846241347053258</v>
      </c>
      <c r="CQ1763">
        <f t="shared" si="1413"/>
        <v>0</v>
      </c>
      <c r="CR1763">
        <f t="shared" si="1414"/>
        <v>1</v>
      </c>
      <c r="CS1763">
        <f t="shared" si="1415"/>
        <v>6.3357720347661939</v>
      </c>
      <c r="CV1763">
        <v>1756</v>
      </c>
      <c r="CW1763">
        <v>19.641021962861142</v>
      </c>
      <c r="CX1763">
        <v>23.345403926015067</v>
      </c>
      <c r="CZ1763">
        <f t="shared" si="1416"/>
        <v>0</v>
      </c>
      <c r="DA1763">
        <f t="shared" si="1417"/>
        <v>1</v>
      </c>
      <c r="DB1763">
        <f t="shared" si="1418"/>
        <v>3.7043819631539243</v>
      </c>
      <c r="DE1763">
        <v>1756</v>
      </c>
      <c r="DF1763">
        <v>18.281208119298217</v>
      </c>
      <c r="DG1763">
        <v>34.072324630932776</v>
      </c>
      <c r="DI1763">
        <f t="shared" si="1419"/>
        <v>0</v>
      </c>
      <c r="DJ1763">
        <f t="shared" si="1420"/>
        <v>1</v>
      </c>
      <c r="DK1763">
        <f t="shared" si="1421"/>
        <v>15.791116511634559</v>
      </c>
      <c r="DN1763">
        <v>1756</v>
      </c>
      <c r="DO1763">
        <v>18.164748118055634</v>
      </c>
      <c r="DP1763">
        <v>16.399089424428027</v>
      </c>
      <c r="DR1763">
        <f t="shared" si="1422"/>
        <v>1</v>
      </c>
      <c r="DS1763">
        <f t="shared" si="1423"/>
        <v>0</v>
      </c>
      <c r="DT1763">
        <f t="shared" si="1424"/>
        <v>1.7656586936276071</v>
      </c>
      <c r="DW1763">
        <v>1756</v>
      </c>
      <c r="DX1763">
        <v>17.38138189329058</v>
      </c>
      <c r="DY1763">
        <v>21.809492668077215</v>
      </c>
      <c r="EA1763">
        <f t="shared" si="1425"/>
        <v>0</v>
      </c>
      <c r="EB1763">
        <f t="shared" si="1426"/>
        <v>1</v>
      </c>
      <c r="EC1763">
        <f t="shared" si="1427"/>
        <v>4.4281107747866351</v>
      </c>
      <c r="EF1763">
        <v>1756</v>
      </c>
      <c r="EG1763">
        <v>19.873307401292831</v>
      </c>
      <c r="EH1763">
        <v>12.077478695198113</v>
      </c>
      <c r="EJ1763">
        <f t="shared" si="1428"/>
        <v>1</v>
      </c>
      <c r="EK1763">
        <f t="shared" si="1429"/>
        <v>0</v>
      </c>
      <c r="EL1763">
        <f t="shared" si="1430"/>
        <v>7.7958287060947171</v>
      </c>
      <c r="EO1763">
        <v>1756</v>
      </c>
      <c r="EP1763">
        <v>20.59547695190718</v>
      </c>
      <c r="EQ1763">
        <v>15.436523162275622</v>
      </c>
      <c r="ES1763">
        <f t="shared" si="1431"/>
        <v>1</v>
      </c>
      <c r="ET1763">
        <f t="shared" si="1432"/>
        <v>0</v>
      </c>
      <c r="EU1763">
        <f t="shared" si="1433"/>
        <v>5.1589537896315587</v>
      </c>
    </row>
    <row r="1764" spans="1:151" x14ac:dyDescent="0.25">
      <c r="A1764">
        <v>1757</v>
      </c>
      <c r="B1764">
        <v>9.3370714868112294</v>
      </c>
      <c r="C1764">
        <v>24.138818901826621</v>
      </c>
      <c r="E1764">
        <f t="shared" si="1383"/>
        <v>0</v>
      </c>
      <c r="F1764">
        <f t="shared" si="1385"/>
        <v>1</v>
      </c>
      <c r="G1764">
        <f t="shared" si="1384"/>
        <v>14.801747415015392</v>
      </c>
      <c r="J1764">
        <v>1757</v>
      </c>
      <c r="K1764">
        <v>23.459915294530155</v>
      </c>
      <c r="L1764">
        <v>20.550234583588271</v>
      </c>
      <c r="N1764">
        <f t="shared" si="1386"/>
        <v>1</v>
      </c>
      <c r="O1764">
        <f t="shared" si="1387"/>
        <v>0</v>
      </c>
      <c r="P1764">
        <f t="shared" si="1388"/>
        <v>2.9096807109418847</v>
      </c>
      <c r="S1764">
        <v>1757</v>
      </c>
      <c r="T1764">
        <v>16.95165097918494</v>
      </c>
      <c r="U1764">
        <v>25.798533288974742</v>
      </c>
      <c r="W1764">
        <f t="shared" si="1389"/>
        <v>0</v>
      </c>
      <c r="X1764">
        <f t="shared" si="1390"/>
        <v>1</v>
      </c>
      <c r="Y1764">
        <f t="shared" si="1391"/>
        <v>8.8468823097898017</v>
      </c>
      <c r="AB1764">
        <v>1757</v>
      </c>
      <c r="AC1764">
        <v>14.354550148809114</v>
      </c>
      <c r="AD1764">
        <v>18.998572601855887</v>
      </c>
      <c r="AF1764">
        <f t="shared" si="1392"/>
        <v>0</v>
      </c>
      <c r="AG1764">
        <f t="shared" si="1393"/>
        <v>1</v>
      </c>
      <c r="AH1764">
        <f t="shared" si="1394"/>
        <v>4.6440224530467731</v>
      </c>
      <c r="AK1764">
        <v>1757</v>
      </c>
      <c r="AL1764">
        <v>13.453173579513184</v>
      </c>
      <c r="AM1764">
        <v>27.314471523739883</v>
      </c>
      <c r="AO1764">
        <f t="shared" si="1395"/>
        <v>0</v>
      </c>
      <c r="AP1764">
        <f t="shared" si="1396"/>
        <v>1</v>
      </c>
      <c r="AQ1764">
        <f t="shared" si="1397"/>
        <v>13.861297944226699</v>
      </c>
      <c r="AT1764">
        <v>1757</v>
      </c>
      <c r="AU1764">
        <v>17.518956790208208</v>
      </c>
      <c r="AV1764">
        <v>21.810683299192043</v>
      </c>
      <c r="AX1764">
        <f t="shared" si="1398"/>
        <v>0</v>
      </c>
      <c r="AY1764">
        <f t="shared" si="1399"/>
        <v>1</v>
      </c>
      <c r="AZ1764">
        <f t="shared" si="1400"/>
        <v>4.2917265089838352</v>
      </c>
      <c r="BC1764">
        <v>1757</v>
      </c>
      <c r="BD1764" t="e">
        <v>#N/A</v>
      </c>
      <c r="BE1764" t="e">
        <v>#N/A</v>
      </c>
      <c r="BG1764" t="e">
        <f t="shared" si="1401"/>
        <v>#N/A</v>
      </c>
      <c r="BH1764" t="e">
        <f t="shared" si="1402"/>
        <v>#N/A</v>
      </c>
      <c r="BI1764" t="e">
        <f t="shared" si="1403"/>
        <v>#N/A</v>
      </c>
      <c r="BL1764">
        <v>1757</v>
      </c>
      <c r="BM1764">
        <v>28.793689545742978</v>
      </c>
      <c r="BN1764">
        <v>10.23575250946376</v>
      </c>
      <c r="BP1764">
        <f t="shared" si="1404"/>
        <v>1</v>
      </c>
      <c r="BQ1764">
        <f t="shared" si="1405"/>
        <v>0</v>
      </c>
      <c r="BR1764">
        <f t="shared" si="1406"/>
        <v>18.55793703627922</v>
      </c>
      <c r="BU1764">
        <v>1757</v>
      </c>
      <c r="BV1764">
        <v>22.796116693955035</v>
      </c>
      <c r="BW1764">
        <v>26.56155554484171</v>
      </c>
      <c r="BY1764">
        <f t="shared" si="1407"/>
        <v>0</v>
      </c>
      <c r="BZ1764">
        <f t="shared" si="1408"/>
        <v>1</v>
      </c>
      <c r="CA1764">
        <f t="shared" si="1409"/>
        <v>3.7654388508866745</v>
      </c>
      <c r="CD1764">
        <v>1757</v>
      </c>
      <c r="CE1764">
        <v>22.55410257040031</v>
      </c>
      <c r="CF1764">
        <v>20.899893743460847</v>
      </c>
      <c r="CH1764">
        <f t="shared" si="1410"/>
        <v>1</v>
      </c>
      <c r="CI1764">
        <f t="shared" si="1411"/>
        <v>0</v>
      </c>
      <c r="CJ1764">
        <f t="shared" si="1412"/>
        <v>1.6542088269394633</v>
      </c>
      <c r="CM1764">
        <v>1757</v>
      </c>
      <c r="CN1764">
        <v>23.499174940121815</v>
      </c>
      <c r="CO1764">
        <v>19.992559628805633</v>
      </c>
      <c r="CQ1764">
        <f t="shared" si="1413"/>
        <v>1</v>
      </c>
      <c r="CR1764">
        <f t="shared" si="1414"/>
        <v>0</v>
      </c>
      <c r="CS1764">
        <f t="shared" si="1415"/>
        <v>3.5066153113161818</v>
      </c>
      <c r="CV1764">
        <v>1757</v>
      </c>
      <c r="CW1764">
        <v>22.804844830126772</v>
      </c>
      <c r="CX1764">
        <v>14.92365206640374</v>
      </c>
      <c r="CZ1764">
        <f t="shared" si="1416"/>
        <v>1</v>
      </c>
      <c r="DA1764">
        <f t="shared" si="1417"/>
        <v>0</v>
      </c>
      <c r="DB1764">
        <f t="shared" si="1418"/>
        <v>7.8811927637230319</v>
      </c>
      <c r="DE1764">
        <v>1757</v>
      </c>
      <c r="DF1764">
        <v>14.258614923872397</v>
      </c>
      <c r="DG1764">
        <v>12.993731953691945</v>
      </c>
      <c r="DI1764">
        <f t="shared" si="1419"/>
        <v>1</v>
      </c>
      <c r="DJ1764">
        <f t="shared" si="1420"/>
        <v>0</v>
      </c>
      <c r="DK1764">
        <f t="shared" si="1421"/>
        <v>1.2648829701804516</v>
      </c>
      <c r="DN1764">
        <v>1757</v>
      </c>
      <c r="DO1764">
        <v>17.323937942884388</v>
      </c>
      <c r="DP1764">
        <v>27.996387174264527</v>
      </c>
      <c r="DR1764">
        <f t="shared" si="1422"/>
        <v>0</v>
      </c>
      <c r="DS1764">
        <f t="shared" si="1423"/>
        <v>1</v>
      </c>
      <c r="DT1764">
        <f t="shared" si="1424"/>
        <v>10.672449231380138</v>
      </c>
      <c r="DW1764">
        <v>1757</v>
      </c>
      <c r="DX1764">
        <v>21.732169111749268</v>
      </c>
      <c r="DY1764">
        <v>19.158945235614247</v>
      </c>
      <c r="EA1764">
        <f t="shared" si="1425"/>
        <v>1</v>
      </c>
      <c r="EB1764">
        <f t="shared" si="1426"/>
        <v>0</v>
      </c>
      <c r="EC1764">
        <f t="shared" si="1427"/>
        <v>2.573223876135021</v>
      </c>
      <c r="EF1764">
        <v>1757</v>
      </c>
      <c r="EG1764">
        <v>23.097406834686414</v>
      </c>
      <c r="EH1764">
        <v>14.283059123117683</v>
      </c>
      <c r="EJ1764">
        <f t="shared" si="1428"/>
        <v>1</v>
      </c>
      <c r="EK1764">
        <f t="shared" si="1429"/>
        <v>0</v>
      </c>
      <c r="EL1764">
        <f t="shared" si="1430"/>
        <v>8.8143477115687308</v>
      </c>
      <c r="EO1764">
        <v>1757</v>
      </c>
      <c r="EP1764">
        <v>24.308995693214769</v>
      </c>
      <c r="EQ1764">
        <v>32.205880075074276</v>
      </c>
      <c r="ES1764">
        <f t="shared" si="1431"/>
        <v>0</v>
      </c>
      <c r="ET1764">
        <f t="shared" si="1432"/>
        <v>1</v>
      </c>
      <c r="EU1764">
        <f t="shared" si="1433"/>
        <v>7.8968843818595076</v>
      </c>
    </row>
    <row r="1765" spans="1:151" x14ac:dyDescent="0.25">
      <c r="A1765">
        <v>1758</v>
      </c>
      <c r="B1765">
        <v>13.843978735018011</v>
      </c>
      <c r="C1765">
        <v>17.862216353019154</v>
      </c>
      <c r="E1765">
        <f t="shared" si="1383"/>
        <v>0</v>
      </c>
      <c r="F1765">
        <f t="shared" si="1385"/>
        <v>1</v>
      </c>
      <c r="G1765">
        <f t="shared" si="1384"/>
        <v>4.0182376180011428</v>
      </c>
      <c r="J1765">
        <v>1758</v>
      </c>
      <c r="K1765">
        <v>16.051579541840127</v>
      </c>
      <c r="L1765">
        <v>25.257477860719607</v>
      </c>
      <c r="N1765">
        <f t="shared" si="1386"/>
        <v>0</v>
      </c>
      <c r="O1765">
        <f t="shared" si="1387"/>
        <v>1</v>
      </c>
      <c r="P1765">
        <f t="shared" si="1388"/>
        <v>9.2058983188794805</v>
      </c>
      <c r="S1765">
        <v>1758</v>
      </c>
      <c r="T1765">
        <v>17.974933891858161</v>
      </c>
      <c r="U1765">
        <v>4.5458725745127992E-2</v>
      </c>
      <c r="W1765">
        <f t="shared" si="1389"/>
        <v>1</v>
      </c>
      <c r="X1765">
        <f t="shared" si="1390"/>
        <v>0</v>
      </c>
      <c r="Y1765">
        <f t="shared" si="1391"/>
        <v>17.929475166113033</v>
      </c>
      <c r="AB1765">
        <v>1758</v>
      </c>
      <c r="AC1765">
        <v>28.329801172708677</v>
      </c>
      <c r="AD1765">
        <v>18.593868331575013</v>
      </c>
      <c r="AF1765">
        <f t="shared" si="1392"/>
        <v>1</v>
      </c>
      <c r="AG1765">
        <f t="shared" si="1393"/>
        <v>0</v>
      </c>
      <c r="AH1765">
        <f t="shared" si="1394"/>
        <v>9.7359328411336641</v>
      </c>
      <c r="AK1765">
        <v>1758</v>
      </c>
      <c r="AL1765">
        <v>19.907652323780024</v>
      </c>
      <c r="AM1765">
        <v>37.386044697965431</v>
      </c>
      <c r="AO1765">
        <f t="shared" si="1395"/>
        <v>0</v>
      </c>
      <c r="AP1765">
        <f t="shared" si="1396"/>
        <v>1</v>
      </c>
      <c r="AQ1765">
        <f t="shared" si="1397"/>
        <v>17.478392374185407</v>
      </c>
      <c r="AT1765">
        <v>1758</v>
      </c>
      <c r="AU1765">
        <v>19.221530895524403</v>
      </c>
      <c r="AV1765">
        <v>26.040405619295576</v>
      </c>
      <c r="AX1765">
        <f t="shared" si="1398"/>
        <v>0</v>
      </c>
      <c r="AY1765">
        <f t="shared" si="1399"/>
        <v>1</v>
      </c>
      <c r="AZ1765">
        <f t="shared" si="1400"/>
        <v>6.8188747237711738</v>
      </c>
      <c r="BC1765">
        <v>1758</v>
      </c>
      <c r="BD1765" t="e">
        <v>#N/A</v>
      </c>
      <c r="BE1765" t="e">
        <v>#N/A</v>
      </c>
      <c r="BG1765" t="e">
        <f t="shared" si="1401"/>
        <v>#N/A</v>
      </c>
      <c r="BH1765" t="e">
        <f t="shared" si="1402"/>
        <v>#N/A</v>
      </c>
      <c r="BI1765" t="e">
        <f t="shared" si="1403"/>
        <v>#N/A</v>
      </c>
      <c r="BL1765">
        <v>1758</v>
      </c>
      <c r="BM1765">
        <v>19.98955384138403</v>
      </c>
      <c r="BN1765">
        <v>11.574086364480893</v>
      </c>
      <c r="BP1765">
        <f t="shared" si="1404"/>
        <v>1</v>
      </c>
      <c r="BQ1765">
        <f t="shared" si="1405"/>
        <v>0</v>
      </c>
      <c r="BR1765">
        <f t="shared" si="1406"/>
        <v>8.415467476903137</v>
      </c>
      <c r="BU1765">
        <v>1758</v>
      </c>
      <c r="BV1765">
        <v>27.394079701393725</v>
      </c>
      <c r="BW1765">
        <v>21.051448641559695</v>
      </c>
      <c r="BY1765">
        <f t="shared" si="1407"/>
        <v>1</v>
      </c>
      <c r="BZ1765">
        <f t="shared" si="1408"/>
        <v>0</v>
      </c>
      <c r="CA1765">
        <f t="shared" si="1409"/>
        <v>6.3426310598340301</v>
      </c>
      <c r="CD1765">
        <v>1758</v>
      </c>
      <c r="CE1765">
        <v>25.02106816013713</v>
      </c>
      <c r="CF1765">
        <v>26.276797380868409</v>
      </c>
      <c r="CH1765">
        <f t="shared" si="1410"/>
        <v>0</v>
      </c>
      <c r="CI1765">
        <f t="shared" si="1411"/>
        <v>1</v>
      </c>
      <c r="CJ1765">
        <f t="shared" si="1412"/>
        <v>1.2557292207312791</v>
      </c>
      <c r="CM1765">
        <v>1758</v>
      </c>
      <c r="CN1765">
        <v>17.742461013084167</v>
      </c>
      <c r="CO1765">
        <v>15.323868413019429</v>
      </c>
      <c r="CQ1765">
        <f t="shared" si="1413"/>
        <v>1</v>
      </c>
      <c r="CR1765">
        <f t="shared" si="1414"/>
        <v>0</v>
      </c>
      <c r="CS1765">
        <f t="shared" si="1415"/>
        <v>2.4185926000647378</v>
      </c>
      <c r="CV1765">
        <v>1758</v>
      </c>
      <c r="CW1765">
        <v>27.635844010866208</v>
      </c>
      <c r="CX1765">
        <v>13.633403892832289</v>
      </c>
      <c r="CZ1765">
        <f t="shared" si="1416"/>
        <v>1</v>
      </c>
      <c r="DA1765">
        <f t="shared" si="1417"/>
        <v>0</v>
      </c>
      <c r="DB1765">
        <f t="shared" si="1418"/>
        <v>14.002440118033919</v>
      </c>
      <c r="DE1765">
        <v>1758</v>
      </c>
      <c r="DF1765">
        <v>38.545773627034521</v>
      </c>
      <c r="DG1765">
        <v>23.855038589933152</v>
      </c>
      <c r="DI1765">
        <f t="shared" si="1419"/>
        <v>1</v>
      </c>
      <c r="DJ1765">
        <f t="shared" si="1420"/>
        <v>0</v>
      </c>
      <c r="DK1765">
        <f t="shared" si="1421"/>
        <v>14.690735037101369</v>
      </c>
      <c r="DN1765">
        <v>1758</v>
      </c>
      <c r="DO1765">
        <v>26.321525287148663</v>
      </c>
      <c r="DP1765">
        <v>18.688696148536046</v>
      </c>
      <c r="DR1765">
        <f t="shared" si="1422"/>
        <v>1</v>
      </c>
      <c r="DS1765">
        <f t="shared" si="1423"/>
        <v>0</v>
      </c>
      <c r="DT1765">
        <f t="shared" si="1424"/>
        <v>7.6328291386126175</v>
      </c>
      <c r="DW1765">
        <v>1758</v>
      </c>
      <c r="DX1765">
        <v>22.860812295353647</v>
      </c>
      <c r="DY1765">
        <v>20.524971102439014</v>
      </c>
      <c r="EA1765">
        <f t="shared" si="1425"/>
        <v>1</v>
      </c>
      <c r="EB1765">
        <f t="shared" si="1426"/>
        <v>0</v>
      </c>
      <c r="EC1765">
        <f t="shared" si="1427"/>
        <v>2.3358411929146321</v>
      </c>
      <c r="EF1765">
        <v>1758</v>
      </c>
      <c r="EG1765">
        <v>20.880169374708615</v>
      </c>
      <c r="EH1765">
        <v>16.210321835627063</v>
      </c>
      <c r="EJ1765">
        <f t="shared" si="1428"/>
        <v>1</v>
      </c>
      <c r="EK1765">
        <f t="shared" si="1429"/>
        <v>0</v>
      </c>
      <c r="EL1765">
        <f t="shared" si="1430"/>
        <v>4.6698475390815517</v>
      </c>
      <c r="EO1765">
        <v>1758</v>
      </c>
      <c r="EP1765">
        <v>21.261075180919839</v>
      </c>
      <c r="EQ1765">
        <v>19.211808619842685</v>
      </c>
      <c r="ES1765">
        <f t="shared" si="1431"/>
        <v>1</v>
      </c>
      <c r="ET1765">
        <f t="shared" si="1432"/>
        <v>0</v>
      </c>
      <c r="EU1765">
        <f t="shared" si="1433"/>
        <v>2.0492665610771539</v>
      </c>
    </row>
    <row r="1766" spans="1:151" x14ac:dyDescent="0.25">
      <c r="A1766">
        <v>1759</v>
      </c>
      <c r="B1766">
        <v>8.9897404218089356</v>
      </c>
      <c r="C1766">
        <v>38.27539721021229</v>
      </c>
      <c r="E1766">
        <f t="shared" si="1383"/>
        <v>0</v>
      </c>
      <c r="F1766">
        <f t="shared" si="1385"/>
        <v>1</v>
      </c>
      <c r="G1766">
        <f t="shared" si="1384"/>
        <v>29.285656788403355</v>
      </c>
      <c r="J1766">
        <v>1759</v>
      </c>
      <c r="K1766">
        <v>26.079939157466079</v>
      </c>
      <c r="L1766">
        <v>24.672336842272401</v>
      </c>
      <c r="N1766">
        <f t="shared" si="1386"/>
        <v>1</v>
      </c>
      <c r="O1766">
        <f t="shared" si="1387"/>
        <v>0</v>
      </c>
      <c r="P1766">
        <f t="shared" si="1388"/>
        <v>1.4076023151936781</v>
      </c>
      <c r="S1766">
        <v>1759</v>
      </c>
      <c r="T1766">
        <v>18.857963454317247</v>
      </c>
      <c r="U1766">
        <v>39.702287287048485</v>
      </c>
      <c r="W1766">
        <f t="shared" si="1389"/>
        <v>0</v>
      </c>
      <c r="X1766">
        <f t="shared" si="1390"/>
        <v>1</v>
      </c>
      <c r="Y1766">
        <f t="shared" si="1391"/>
        <v>20.844323832731238</v>
      </c>
      <c r="AB1766">
        <v>1759</v>
      </c>
      <c r="AC1766">
        <v>23.873949658624447</v>
      </c>
      <c r="AD1766">
        <v>17.862120226374572</v>
      </c>
      <c r="AF1766">
        <f t="shared" si="1392"/>
        <v>1</v>
      </c>
      <c r="AG1766">
        <f t="shared" si="1393"/>
        <v>0</v>
      </c>
      <c r="AH1766">
        <f t="shared" si="1394"/>
        <v>6.0118294322498755</v>
      </c>
      <c r="AK1766">
        <v>1759</v>
      </c>
      <c r="AL1766">
        <v>23.747750649681453</v>
      </c>
      <c r="AM1766">
        <v>12.250443621606349</v>
      </c>
      <c r="AO1766">
        <f t="shared" si="1395"/>
        <v>1</v>
      </c>
      <c r="AP1766">
        <f t="shared" si="1396"/>
        <v>0</v>
      </c>
      <c r="AQ1766">
        <f t="shared" si="1397"/>
        <v>11.497307028075104</v>
      </c>
      <c r="AT1766">
        <v>1759</v>
      </c>
      <c r="AU1766">
        <v>18.008502632056537</v>
      </c>
      <c r="AV1766">
        <v>15.256050694049904</v>
      </c>
      <c r="AX1766">
        <f t="shared" si="1398"/>
        <v>1</v>
      </c>
      <c r="AY1766">
        <f t="shared" si="1399"/>
        <v>0</v>
      </c>
      <c r="AZ1766">
        <f t="shared" si="1400"/>
        <v>2.752451938006633</v>
      </c>
      <c r="BC1766">
        <v>1759</v>
      </c>
      <c r="BD1766" t="e">
        <v>#N/A</v>
      </c>
      <c r="BE1766" t="e">
        <v>#N/A</v>
      </c>
      <c r="BG1766" t="e">
        <f t="shared" si="1401"/>
        <v>#N/A</v>
      </c>
      <c r="BH1766" t="e">
        <f t="shared" si="1402"/>
        <v>#N/A</v>
      </c>
      <c r="BI1766" t="e">
        <f t="shared" si="1403"/>
        <v>#N/A</v>
      </c>
      <c r="BL1766">
        <v>1759</v>
      </c>
      <c r="BM1766">
        <v>29.006151089564892</v>
      </c>
      <c r="BN1766">
        <v>13.320438571926891</v>
      </c>
      <c r="BP1766">
        <f t="shared" si="1404"/>
        <v>1</v>
      </c>
      <c r="BQ1766">
        <f t="shared" si="1405"/>
        <v>0</v>
      </c>
      <c r="BR1766">
        <f t="shared" si="1406"/>
        <v>15.685712517638001</v>
      </c>
      <c r="BU1766">
        <v>1759</v>
      </c>
      <c r="BV1766">
        <v>14.952008706438015</v>
      </c>
      <c r="BW1766">
        <v>28.459317450086505</v>
      </c>
      <c r="BY1766">
        <f t="shared" si="1407"/>
        <v>0</v>
      </c>
      <c r="BZ1766">
        <f t="shared" si="1408"/>
        <v>1</v>
      </c>
      <c r="CA1766">
        <f t="shared" si="1409"/>
        <v>13.50730874364849</v>
      </c>
      <c r="CD1766">
        <v>1759</v>
      </c>
      <c r="CE1766">
        <v>21.120024851172833</v>
      </c>
      <c r="CF1766">
        <v>19.110438442330182</v>
      </c>
      <c r="CH1766">
        <f t="shared" si="1410"/>
        <v>1</v>
      </c>
      <c r="CI1766">
        <f t="shared" si="1411"/>
        <v>0</v>
      </c>
      <c r="CJ1766">
        <f t="shared" si="1412"/>
        <v>2.0095864088426509</v>
      </c>
      <c r="CM1766">
        <v>1759</v>
      </c>
      <c r="CN1766">
        <v>22.820936262795161</v>
      </c>
      <c r="CO1766">
        <v>14.289353537812897</v>
      </c>
      <c r="CQ1766">
        <f t="shared" si="1413"/>
        <v>1</v>
      </c>
      <c r="CR1766">
        <f t="shared" si="1414"/>
        <v>0</v>
      </c>
      <c r="CS1766">
        <f t="shared" si="1415"/>
        <v>8.5315827249822647</v>
      </c>
      <c r="CV1766">
        <v>1759</v>
      </c>
      <c r="CW1766">
        <v>23.722547068122491</v>
      </c>
      <c r="CX1766">
        <v>21.488432109574997</v>
      </c>
      <c r="CZ1766">
        <f t="shared" si="1416"/>
        <v>1</v>
      </c>
      <c r="DA1766">
        <f t="shared" si="1417"/>
        <v>0</v>
      </c>
      <c r="DB1766">
        <f t="shared" si="1418"/>
        <v>2.2341149585474938</v>
      </c>
      <c r="DE1766">
        <v>1759</v>
      </c>
      <c r="DF1766">
        <v>25.030703991465778</v>
      </c>
      <c r="DG1766">
        <v>31.738692353209558</v>
      </c>
      <c r="DI1766">
        <f t="shared" si="1419"/>
        <v>0</v>
      </c>
      <c r="DJ1766">
        <f t="shared" si="1420"/>
        <v>1</v>
      </c>
      <c r="DK1766">
        <f t="shared" si="1421"/>
        <v>6.7079883617437801</v>
      </c>
      <c r="DN1766">
        <v>1759</v>
      </c>
      <c r="DO1766">
        <v>20.043281118768192</v>
      </c>
      <c r="DP1766">
        <v>18.155649094198701</v>
      </c>
      <c r="DR1766">
        <f t="shared" si="1422"/>
        <v>1</v>
      </c>
      <c r="DS1766">
        <f t="shared" si="1423"/>
        <v>0</v>
      </c>
      <c r="DT1766">
        <f t="shared" si="1424"/>
        <v>1.8876320245694913</v>
      </c>
      <c r="DW1766">
        <v>1759</v>
      </c>
      <c r="DX1766">
        <v>21.875585414094886</v>
      </c>
      <c r="DY1766">
        <v>25.223835557436935</v>
      </c>
      <c r="EA1766">
        <f t="shared" si="1425"/>
        <v>0</v>
      </c>
      <c r="EB1766">
        <f t="shared" si="1426"/>
        <v>1</v>
      </c>
      <c r="EC1766">
        <f t="shared" si="1427"/>
        <v>3.3482501433420495</v>
      </c>
      <c r="EF1766">
        <v>1759</v>
      </c>
      <c r="EG1766">
        <v>15.948021978405972</v>
      </c>
      <c r="EH1766">
        <v>17.181435114594308</v>
      </c>
      <c r="EJ1766">
        <f t="shared" si="1428"/>
        <v>0</v>
      </c>
      <c r="EK1766">
        <f t="shared" si="1429"/>
        <v>1</v>
      </c>
      <c r="EL1766">
        <f t="shared" si="1430"/>
        <v>1.2334131361883358</v>
      </c>
      <c r="EO1766">
        <v>1759</v>
      </c>
      <c r="EP1766">
        <v>22.21973542752751</v>
      </c>
      <c r="EQ1766">
        <v>19.73580738656327</v>
      </c>
      <c r="ES1766">
        <f t="shared" si="1431"/>
        <v>1</v>
      </c>
      <c r="ET1766">
        <f t="shared" si="1432"/>
        <v>0</v>
      </c>
      <c r="EU1766">
        <f t="shared" si="1433"/>
        <v>2.4839280409642406</v>
      </c>
    </row>
    <row r="1767" spans="1:151" x14ac:dyDescent="0.25">
      <c r="A1767">
        <v>1760</v>
      </c>
      <c r="B1767">
        <v>11.008549439373336</v>
      </c>
      <c r="C1767">
        <v>17.604528854135658</v>
      </c>
      <c r="E1767">
        <f t="shared" si="1383"/>
        <v>0</v>
      </c>
      <c r="F1767">
        <f t="shared" si="1385"/>
        <v>1</v>
      </c>
      <c r="G1767">
        <f t="shared" si="1384"/>
        <v>6.5959794147623221</v>
      </c>
      <c r="J1767">
        <v>1760</v>
      </c>
      <c r="K1767">
        <v>23.638897984290359</v>
      </c>
      <c r="L1767">
        <v>24.704086612195368</v>
      </c>
      <c r="N1767">
        <f t="shared" si="1386"/>
        <v>0</v>
      </c>
      <c r="O1767">
        <f t="shared" si="1387"/>
        <v>1</v>
      </c>
      <c r="P1767">
        <f t="shared" si="1388"/>
        <v>1.0651886279050089</v>
      </c>
      <c r="S1767">
        <v>1760</v>
      </c>
      <c r="T1767">
        <v>20.103047184562282</v>
      </c>
      <c r="U1767">
        <v>40.179081500532128</v>
      </c>
      <c r="W1767">
        <f t="shared" si="1389"/>
        <v>0</v>
      </c>
      <c r="X1767">
        <f t="shared" si="1390"/>
        <v>1</v>
      </c>
      <c r="Y1767">
        <f t="shared" si="1391"/>
        <v>20.076034315969846</v>
      </c>
      <c r="AB1767">
        <v>1760</v>
      </c>
      <c r="AC1767">
        <v>19.894995452459728</v>
      </c>
      <c r="AD1767">
        <v>18.933155833754725</v>
      </c>
      <c r="AF1767">
        <f t="shared" si="1392"/>
        <v>1</v>
      </c>
      <c r="AG1767">
        <f t="shared" si="1393"/>
        <v>0</v>
      </c>
      <c r="AH1767">
        <f t="shared" si="1394"/>
        <v>0.96183961870500312</v>
      </c>
      <c r="AK1767">
        <v>1760</v>
      </c>
      <c r="AL1767">
        <v>24.391183119567675</v>
      </c>
      <c r="AM1767">
        <v>23.358867638606419</v>
      </c>
      <c r="AO1767">
        <f t="shared" si="1395"/>
        <v>1</v>
      </c>
      <c r="AP1767">
        <f t="shared" si="1396"/>
        <v>0</v>
      </c>
      <c r="AQ1767">
        <f t="shared" si="1397"/>
        <v>1.0323154809612554</v>
      </c>
      <c r="AT1767">
        <v>1760</v>
      </c>
      <c r="AU1767">
        <v>20.925459090441461</v>
      </c>
      <c r="AV1767">
        <v>20.672363724179068</v>
      </c>
      <c r="AX1767">
        <f t="shared" si="1398"/>
        <v>1</v>
      </c>
      <c r="AY1767">
        <f t="shared" si="1399"/>
        <v>0</v>
      </c>
      <c r="AZ1767">
        <f t="shared" si="1400"/>
        <v>0.25309536626239293</v>
      </c>
      <c r="BC1767">
        <v>1760</v>
      </c>
      <c r="BD1767" t="e">
        <v>#N/A</v>
      </c>
      <c r="BE1767" t="e">
        <v>#N/A</v>
      </c>
      <c r="BG1767" t="e">
        <f t="shared" si="1401"/>
        <v>#N/A</v>
      </c>
      <c r="BH1767" t="e">
        <f t="shared" si="1402"/>
        <v>#N/A</v>
      </c>
      <c r="BI1767" t="e">
        <f t="shared" si="1403"/>
        <v>#N/A</v>
      </c>
      <c r="BL1767">
        <v>1760</v>
      </c>
      <c r="BM1767">
        <v>30.419499001857176</v>
      </c>
      <c r="BN1767">
        <v>10.846036540572099</v>
      </c>
      <c r="BP1767">
        <f t="shared" si="1404"/>
        <v>1</v>
      </c>
      <c r="BQ1767">
        <f t="shared" si="1405"/>
        <v>0</v>
      </c>
      <c r="BR1767">
        <f t="shared" si="1406"/>
        <v>19.573462461285075</v>
      </c>
      <c r="BU1767">
        <v>1760</v>
      </c>
      <c r="BV1767">
        <v>28.094566416044451</v>
      </c>
      <c r="BW1767">
        <v>22.835854483544239</v>
      </c>
      <c r="BY1767">
        <f t="shared" si="1407"/>
        <v>1</v>
      </c>
      <c r="BZ1767">
        <f t="shared" si="1408"/>
        <v>0</v>
      </c>
      <c r="CA1767">
        <f t="shared" si="1409"/>
        <v>5.2587119325002121</v>
      </c>
      <c r="CD1767">
        <v>1760</v>
      </c>
      <c r="CE1767">
        <v>26.955912134178035</v>
      </c>
      <c r="CF1767">
        <v>20.547968903015185</v>
      </c>
      <c r="CH1767">
        <f t="shared" si="1410"/>
        <v>1</v>
      </c>
      <c r="CI1767">
        <f t="shared" si="1411"/>
        <v>0</v>
      </c>
      <c r="CJ1767">
        <f t="shared" si="1412"/>
        <v>6.4079432311628501</v>
      </c>
      <c r="CM1767">
        <v>1760</v>
      </c>
      <c r="CN1767">
        <v>26.927347376821928</v>
      </c>
      <c r="CO1767">
        <v>26.077698555264327</v>
      </c>
      <c r="CQ1767">
        <f t="shared" si="1413"/>
        <v>1</v>
      </c>
      <c r="CR1767">
        <f t="shared" si="1414"/>
        <v>0</v>
      </c>
      <c r="CS1767">
        <f t="shared" si="1415"/>
        <v>0.8496488215576008</v>
      </c>
      <c r="CV1767">
        <v>1760</v>
      </c>
      <c r="CW1767">
        <v>23.227726574605782</v>
      </c>
      <c r="CX1767">
        <v>19.12010003612632</v>
      </c>
      <c r="CZ1767">
        <f t="shared" si="1416"/>
        <v>1</v>
      </c>
      <c r="DA1767">
        <f t="shared" si="1417"/>
        <v>0</v>
      </c>
      <c r="DB1767">
        <f t="shared" si="1418"/>
        <v>4.1076265384794617</v>
      </c>
      <c r="DE1767">
        <v>1760</v>
      </c>
      <c r="DF1767">
        <v>31.056728721669643</v>
      </c>
      <c r="DG1767">
        <v>24.199319095872216</v>
      </c>
      <c r="DI1767">
        <f t="shared" si="1419"/>
        <v>1</v>
      </c>
      <c r="DJ1767">
        <f t="shared" si="1420"/>
        <v>0</v>
      </c>
      <c r="DK1767">
        <f t="shared" si="1421"/>
        <v>6.8574096257974269</v>
      </c>
      <c r="DN1767">
        <v>1760</v>
      </c>
      <c r="DO1767">
        <v>26.636428301678208</v>
      </c>
      <c r="DP1767">
        <v>24.754323693627576</v>
      </c>
      <c r="DR1767">
        <f t="shared" si="1422"/>
        <v>1</v>
      </c>
      <c r="DS1767">
        <f t="shared" si="1423"/>
        <v>0</v>
      </c>
      <c r="DT1767">
        <f t="shared" si="1424"/>
        <v>1.8821046080506321</v>
      </c>
      <c r="DW1767">
        <v>1760</v>
      </c>
      <c r="DX1767">
        <v>12.280725498309167</v>
      </c>
      <c r="DY1767">
        <v>7.7605727945106331</v>
      </c>
      <c r="EA1767">
        <f t="shared" si="1425"/>
        <v>1</v>
      </c>
      <c r="EB1767">
        <f t="shared" si="1426"/>
        <v>0</v>
      </c>
      <c r="EC1767">
        <f t="shared" si="1427"/>
        <v>4.5201527037985336</v>
      </c>
      <c r="EF1767">
        <v>1760</v>
      </c>
      <c r="EG1767">
        <v>23.470376543238082</v>
      </c>
      <c r="EH1767">
        <v>12.748158550723769</v>
      </c>
      <c r="EJ1767">
        <f t="shared" si="1428"/>
        <v>1</v>
      </c>
      <c r="EK1767">
        <f t="shared" si="1429"/>
        <v>0</v>
      </c>
      <c r="EL1767">
        <f t="shared" si="1430"/>
        <v>10.722217992514313</v>
      </c>
      <c r="EO1767">
        <v>1760</v>
      </c>
      <c r="EP1767">
        <v>21.741422425862808</v>
      </c>
      <c r="EQ1767">
        <v>43.453809853828375</v>
      </c>
      <c r="ES1767">
        <f t="shared" si="1431"/>
        <v>0</v>
      </c>
      <c r="ET1767">
        <f t="shared" si="1432"/>
        <v>1</v>
      </c>
      <c r="EU1767">
        <f t="shared" si="1433"/>
        <v>21.712387427965567</v>
      </c>
    </row>
    <row r="1768" spans="1:151" x14ac:dyDescent="0.25">
      <c r="A1768">
        <v>1761</v>
      </c>
      <c r="B1768">
        <v>9.7706508643247005</v>
      </c>
      <c r="C1768">
        <v>10.390476022453512</v>
      </c>
      <c r="E1768">
        <f t="shared" si="1383"/>
        <v>0</v>
      </c>
      <c r="F1768">
        <f t="shared" si="1385"/>
        <v>1</v>
      </c>
      <c r="G1768">
        <f t="shared" si="1384"/>
        <v>0.61982515812881189</v>
      </c>
      <c r="J1768">
        <v>1761</v>
      </c>
      <c r="K1768">
        <v>24.04250587717604</v>
      </c>
      <c r="L1768">
        <v>22.611307329635203</v>
      </c>
      <c r="N1768">
        <f t="shared" si="1386"/>
        <v>1</v>
      </c>
      <c r="O1768">
        <f t="shared" si="1387"/>
        <v>0</v>
      </c>
      <c r="P1768">
        <f t="shared" si="1388"/>
        <v>1.4311985475408378</v>
      </c>
      <c r="S1768">
        <v>1761</v>
      </c>
      <c r="T1768">
        <v>18.062606695953654</v>
      </c>
      <c r="U1768">
        <v>23.303699772734763</v>
      </c>
      <c r="W1768">
        <f t="shared" si="1389"/>
        <v>0</v>
      </c>
      <c r="X1768">
        <f t="shared" si="1390"/>
        <v>1</v>
      </c>
      <c r="Y1768">
        <f t="shared" si="1391"/>
        <v>5.2410930767811088</v>
      </c>
      <c r="AB1768">
        <v>1761</v>
      </c>
      <c r="AC1768">
        <v>24.723671393448821</v>
      </c>
      <c r="AD1768">
        <v>18.312910558212415</v>
      </c>
      <c r="AF1768">
        <f t="shared" si="1392"/>
        <v>1</v>
      </c>
      <c r="AG1768">
        <f t="shared" si="1393"/>
        <v>0</v>
      </c>
      <c r="AH1768">
        <f t="shared" si="1394"/>
        <v>6.4107608352364061</v>
      </c>
      <c r="AK1768">
        <v>1761</v>
      </c>
      <c r="AL1768">
        <v>26.6303437842862</v>
      </c>
      <c r="AM1768">
        <v>25.448342035067384</v>
      </c>
      <c r="AO1768">
        <f t="shared" si="1395"/>
        <v>1</v>
      </c>
      <c r="AP1768">
        <f t="shared" si="1396"/>
        <v>0</v>
      </c>
      <c r="AQ1768">
        <f t="shared" si="1397"/>
        <v>1.1820017492188164</v>
      </c>
      <c r="AT1768">
        <v>1761</v>
      </c>
      <c r="AU1768">
        <v>18.684629643705229</v>
      </c>
      <c r="AV1768">
        <v>31.509066719300051</v>
      </c>
      <c r="AX1768">
        <f t="shared" si="1398"/>
        <v>0</v>
      </c>
      <c r="AY1768">
        <f t="shared" si="1399"/>
        <v>1</v>
      </c>
      <c r="AZ1768">
        <f t="shared" si="1400"/>
        <v>12.824437075594822</v>
      </c>
      <c r="BC1768">
        <v>1761</v>
      </c>
      <c r="BD1768" t="e">
        <v>#N/A</v>
      </c>
      <c r="BE1768" t="e">
        <v>#N/A</v>
      </c>
      <c r="BG1768" t="e">
        <f t="shared" si="1401"/>
        <v>#N/A</v>
      </c>
      <c r="BH1768" t="e">
        <f t="shared" si="1402"/>
        <v>#N/A</v>
      </c>
      <c r="BI1768" t="e">
        <f t="shared" si="1403"/>
        <v>#N/A</v>
      </c>
      <c r="BL1768">
        <v>1761</v>
      </c>
      <c r="BM1768">
        <v>31.690771119589364</v>
      </c>
      <c r="BN1768">
        <v>17.907693043933424</v>
      </c>
      <c r="BP1768">
        <f t="shared" si="1404"/>
        <v>1</v>
      </c>
      <c r="BQ1768">
        <f t="shared" si="1405"/>
        <v>0</v>
      </c>
      <c r="BR1768">
        <f t="shared" si="1406"/>
        <v>13.78307807565594</v>
      </c>
      <c r="BU1768">
        <v>1761</v>
      </c>
      <c r="BV1768">
        <v>22.517309742696888</v>
      </c>
      <c r="BW1768">
        <v>21.858337455340536</v>
      </c>
      <c r="BY1768">
        <f t="shared" si="1407"/>
        <v>1</v>
      </c>
      <c r="BZ1768">
        <f t="shared" si="1408"/>
        <v>0</v>
      </c>
      <c r="CA1768">
        <f t="shared" si="1409"/>
        <v>0.65897228735635238</v>
      </c>
      <c r="CD1768">
        <v>1761</v>
      </c>
      <c r="CE1768">
        <v>27.834559000432137</v>
      </c>
      <c r="CF1768">
        <v>29.86301339915244</v>
      </c>
      <c r="CH1768">
        <f t="shared" si="1410"/>
        <v>0</v>
      </c>
      <c r="CI1768">
        <f t="shared" si="1411"/>
        <v>1</v>
      </c>
      <c r="CJ1768">
        <f t="shared" si="1412"/>
        <v>2.028454398720303</v>
      </c>
      <c r="CM1768">
        <v>1761</v>
      </c>
      <c r="CN1768">
        <v>14.808637519839696</v>
      </c>
      <c r="CO1768">
        <v>27.049354273664637</v>
      </c>
      <c r="CQ1768">
        <f t="shared" si="1413"/>
        <v>0</v>
      </c>
      <c r="CR1768">
        <f t="shared" si="1414"/>
        <v>1</v>
      </c>
      <c r="CS1768">
        <f t="shared" si="1415"/>
        <v>12.240716753824941</v>
      </c>
      <c r="CV1768">
        <v>1761</v>
      </c>
      <c r="CW1768">
        <v>23.861607991712152</v>
      </c>
      <c r="CX1768">
        <v>19.611549744529079</v>
      </c>
      <c r="CZ1768">
        <f t="shared" si="1416"/>
        <v>1</v>
      </c>
      <c r="DA1768">
        <f t="shared" si="1417"/>
        <v>0</v>
      </c>
      <c r="DB1768">
        <f t="shared" si="1418"/>
        <v>4.2500582471830732</v>
      </c>
      <c r="DE1768">
        <v>1761</v>
      </c>
      <c r="DF1768">
        <v>27.250242106393468</v>
      </c>
      <c r="DG1768">
        <v>26.261365171887192</v>
      </c>
      <c r="DI1768">
        <f t="shared" si="1419"/>
        <v>1</v>
      </c>
      <c r="DJ1768">
        <f t="shared" si="1420"/>
        <v>0</v>
      </c>
      <c r="DK1768">
        <f t="shared" si="1421"/>
        <v>0.98887693450627623</v>
      </c>
      <c r="DN1768">
        <v>1761</v>
      </c>
      <c r="DO1768">
        <v>23.184823870713746</v>
      </c>
      <c r="DP1768">
        <v>9.4864736924624058</v>
      </c>
      <c r="DR1768">
        <f t="shared" si="1422"/>
        <v>1</v>
      </c>
      <c r="DS1768">
        <f t="shared" si="1423"/>
        <v>0</v>
      </c>
      <c r="DT1768">
        <f t="shared" si="1424"/>
        <v>13.69835017825134</v>
      </c>
      <c r="DW1768">
        <v>1761</v>
      </c>
      <c r="DX1768">
        <v>6.5442387475089863</v>
      </c>
      <c r="DY1768">
        <v>21.407629869430728</v>
      </c>
      <c r="EA1768">
        <f t="shared" si="1425"/>
        <v>0</v>
      </c>
      <c r="EB1768">
        <f t="shared" si="1426"/>
        <v>1</v>
      </c>
      <c r="EC1768">
        <f t="shared" si="1427"/>
        <v>14.863391121921742</v>
      </c>
      <c r="EF1768">
        <v>1761</v>
      </c>
      <c r="EG1768">
        <v>18.671633876020351</v>
      </c>
      <c r="EH1768">
        <v>13.679060192221186</v>
      </c>
      <c r="EJ1768">
        <f t="shared" si="1428"/>
        <v>1</v>
      </c>
      <c r="EK1768">
        <f t="shared" si="1429"/>
        <v>0</v>
      </c>
      <c r="EL1768">
        <f t="shared" si="1430"/>
        <v>4.992573683799165</v>
      </c>
      <c r="EO1768">
        <v>1761</v>
      </c>
      <c r="EP1768">
        <v>16.307527046716011</v>
      </c>
      <c r="EQ1768">
        <v>20.550469929695577</v>
      </c>
      <c r="ES1768">
        <f t="shared" si="1431"/>
        <v>0</v>
      </c>
      <c r="ET1768">
        <f t="shared" si="1432"/>
        <v>1</v>
      </c>
      <c r="EU1768">
        <f t="shared" si="1433"/>
        <v>4.2429428829795661</v>
      </c>
    </row>
    <row r="1769" spans="1:151" x14ac:dyDescent="0.25">
      <c r="A1769">
        <v>1762</v>
      </c>
      <c r="B1769">
        <v>13.08748206684524</v>
      </c>
      <c r="C1769">
        <v>17.214428868005459</v>
      </c>
      <c r="E1769">
        <f t="shared" si="1383"/>
        <v>0</v>
      </c>
      <c r="F1769">
        <f t="shared" si="1385"/>
        <v>1</v>
      </c>
      <c r="G1769">
        <f t="shared" si="1384"/>
        <v>4.1269468011602193</v>
      </c>
      <c r="J1769">
        <v>1762</v>
      </c>
      <c r="K1769">
        <v>18.516905981662585</v>
      </c>
      <c r="L1769">
        <v>22.9897777038003</v>
      </c>
      <c r="N1769">
        <f t="shared" si="1386"/>
        <v>0</v>
      </c>
      <c r="O1769">
        <f t="shared" si="1387"/>
        <v>1</v>
      </c>
      <c r="P1769">
        <f t="shared" si="1388"/>
        <v>4.4728717221377146</v>
      </c>
      <c r="S1769">
        <v>1762</v>
      </c>
      <c r="T1769">
        <v>17.900609703585619</v>
      </c>
      <c r="U1769">
        <v>33.586603719815173</v>
      </c>
      <c r="W1769">
        <f t="shared" si="1389"/>
        <v>0</v>
      </c>
      <c r="X1769">
        <f t="shared" si="1390"/>
        <v>1</v>
      </c>
      <c r="Y1769">
        <f t="shared" si="1391"/>
        <v>15.685994016229554</v>
      </c>
      <c r="AB1769">
        <v>1762</v>
      </c>
      <c r="AC1769">
        <v>29.304716872847152</v>
      </c>
      <c r="AD1769">
        <v>16.787140627965311</v>
      </c>
      <c r="AF1769">
        <f t="shared" si="1392"/>
        <v>1</v>
      </c>
      <c r="AG1769">
        <f t="shared" si="1393"/>
        <v>0</v>
      </c>
      <c r="AH1769">
        <f t="shared" si="1394"/>
        <v>12.517576244881841</v>
      </c>
      <c r="AK1769">
        <v>1762</v>
      </c>
      <c r="AL1769">
        <v>25.156660352159776</v>
      </c>
      <c r="AM1769">
        <v>30.023715239375683</v>
      </c>
      <c r="AO1769">
        <f t="shared" si="1395"/>
        <v>0</v>
      </c>
      <c r="AP1769">
        <f t="shared" si="1396"/>
        <v>1</v>
      </c>
      <c r="AQ1769">
        <f t="shared" si="1397"/>
        <v>4.8670548872159074</v>
      </c>
      <c r="AT1769">
        <v>1762</v>
      </c>
      <c r="AU1769">
        <v>16.734132695164707</v>
      </c>
      <c r="AV1769">
        <v>14.852513098353773</v>
      </c>
      <c r="AX1769">
        <f t="shared" si="1398"/>
        <v>1</v>
      </c>
      <c r="AY1769">
        <f t="shared" si="1399"/>
        <v>0</v>
      </c>
      <c r="AZ1769">
        <f t="shared" si="1400"/>
        <v>1.8816195968109337</v>
      </c>
      <c r="BC1769">
        <v>1762</v>
      </c>
      <c r="BD1769" t="e">
        <v>#N/A</v>
      </c>
      <c r="BE1769" t="e">
        <v>#N/A</v>
      </c>
      <c r="BG1769" t="e">
        <f t="shared" si="1401"/>
        <v>#N/A</v>
      </c>
      <c r="BH1769" t="e">
        <f t="shared" si="1402"/>
        <v>#N/A</v>
      </c>
      <c r="BI1769" t="e">
        <f t="shared" si="1403"/>
        <v>#N/A</v>
      </c>
      <c r="BL1769">
        <v>1762</v>
      </c>
      <c r="BM1769">
        <v>29.901117488928286</v>
      </c>
      <c r="BN1769">
        <v>7.8078969542524854</v>
      </c>
      <c r="BP1769">
        <f t="shared" si="1404"/>
        <v>1</v>
      </c>
      <c r="BQ1769">
        <f t="shared" si="1405"/>
        <v>0</v>
      </c>
      <c r="BR1769">
        <f t="shared" si="1406"/>
        <v>22.093220534675801</v>
      </c>
      <c r="BU1769">
        <v>1762</v>
      </c>
      <c r="BV1769">
        <v>23.556636901081887</v>
      </c>
      <c r="BW1769">
        <v>14.991139673038589</v>
      </c>
      <c r="BY1769">
        <f t="shared" si="1407"/>
        <v>1</v>
      </c>
      <c r="BZ1769">
        <f t="shared" si="1408"/>
        <v>0</v>
      </c>
      <c r="CA1769">
        <f t="shared" si="1409"/>
        <v>8.5654972280432986</v>
      </c>
      <c r="CD1769">
        <v>1762</v>
      </c>
      <c r="CE1769">
        <v>23.787106510802261</v>
      </c>
      <c r="CF1769">
        <v>27.70440360868114</v>
      </c>
      <c r="CH1769">
        <f t="shared" si="1410"/>
        <v>0</v>
      </c>
      <c r="CI1769">
        <f t="shared" si="1411"/>
        <v>1</v>
      </c>
      <c r="CJ1769">
        <f t="shared" si="1412"/>
        <v>3.9172970978788797</v>
      </c>
      <c r="CM1769">
        <v>1762</v>
      </c>
      <c r="CN1769">
        <v>20.7200221794741</v>
      </c>
      <c r="CO1769">
        <v>12.397124055900933</v>
      </c>
      <c r="CQ1769">
        <f t="shared" si="1413"/>
        <v>1</v>
      </c>
      <c r="CR1769">
        <f t="shared" si="1414"/>
        <v>0</v>
      </c>
      <c r="CS1769">
        <f t="shared" si="1415"/>
        <v>8.3228981235731663</v>
      </c>
      <c r="CV1769">
        <v>1762</v>
      </c>
      <c r="CW1769">
        <v>23.232319652395766</v>
      </c>
      <c r="CX1769">
        <v>16.969000873522486</v>
      </c>
      <c r="CZ1769">
        <f t="shared" si="1416"/>
        <v>1</v>
      </c>
      <c r="DA1769">
        <f t="shared" si="1417"/>
        <v>0</v>
      </c>
      <c r="DB1769">
        <f t="shared" si="1418"/>
        <v>6.2633187788732805</v>
      </c>
      <c r="DE1769">
        <v>1762</v>
      </c>
      <c r="DF1769">
        <v>16.825265621974218</v>
      </c>
      <c r="DG1769">
        <v>28.326802139084862</v>
      </c>
      <c r="DI1769">
        <f t="shared" si="1419"/>
        <v>0</v>
      </c>
      <c r="DJ1769">
        <f t="shared" si="1420"/>
        <v>1</v>
      </c>
      <c r="DK1769">
        <f t="shared" si="1421"/>
        <v>11.501536517110644</v>
      </c>
      <c r="DN1769">
        <v>1762</v>
      </c>
      <c r="DO1769">
        <v>25.536953413855834</v>
      </c>
      <c r="DP1769">
        <v>12.87660644675905</v>
      </c>
      <c r="DR1769">
        <f t="shared" si="1422"/>
        <v>1</v>
      </c>
      <c r="DS1769">
        <f t="shared" si="1423"/>
        <v>0</v>
      </c>
      <c r="DT1769">
        <f t="shared" si="1424"/>
        <v>12.660346967096784</v>
      </c>
      <c r="DW1769">
        <v>1762</v>
      </c>
      <c r="DX1769">
        <v>21.325831394918527</v>
      </c>
      <c r="DY1769">
        <v>23.706335255546271</v>
      </c>
      <c r="EA1769">
        <f t="shared" si="1425"/>
        <v>0</v>
      </c>
      <c r="EB1769">
        <f t="shared" si="1426"/>
        <v>1</v>
      </c>
      <c r="EC1769">
        <f t="shared" si="1427"/>
        <v>2.3805038606277442</v>
      </c>
      <c r="EF1769">
        <v>1762</v>
      </c>
      <c r="EG1769">
        <v>23.978496577512626</v>
      </c>
      <c r="EH1769">
        <v>13.73252087199927</v>
      </c>
      <c r="EJ1769">
        <f t="shared" si="1428"/>
        <v>1</v>
      </c>
      <c r="EK1769">
        <f t="shared" si="1429"/>
        <v>0</v>
      </c>
      <c r="EL1769">
        <f t="shared" si="1430"/>
        <v>10.245975705513356</v>
      </c>
      <c r="EO1769">
        <v>1762</v>
      </c>
      <c r="EP1769">
        <v>15.552964288351625</v>
      </c>
      <c r="EQ1769">
        <v>23.648956864539123</v>
      </c>
      <c r="ES1769">
        <f t="shared" si="1431"/>
        <v>0</v>
      </c>
      <c r="ET1769">
        <f t="shared" si="1432"/>
        <v>1</v>
      </c>
      <c r="EU1769">
        <f t="shared" si="1433"/>
        <v>8.0959925761874985</v>
      </c>
    </row>
    <row r="1770" spans="1:151" x14ac:dyDescent="0.25">
      <c r="A1770">
        <v>1763</v>
      </c>
      <c r="B1770">
        <v>6.4729055499360042</v>
      </c>
      <c r="C1770">
        <v>27.34478095045494</v>
      </c>
      <c r="E1770">
        <f t="shared" si="1383"/>
        <v>0</v>
      </c>
      <c r="F1770">
        <f t="shared" si="1385"/>
        <v>1</v>
      </c>
      <c r="G1770">
        <f t="shared" si="1384"/>
        <v>20.871875400518935</v>
      </c>
      <c r="J1770">
        <v>1763</v>
      </c>
      <c r="K1770">
        <v>15.886561358359401</v>
      </c>
      <c r="L1770">
        <v>10.973936095121772</v>
      </c>
      <c r="N1770">
        <f t="shared" si="1386"/>
        <v>1</v>
      </c>
      <c r="O1770">
        <f t="shared" si="1387"/>
        <v>0</v>
      </c>
      <c r="P1770">
        <f t="shared" si="1388"/>
        <v>4.9126252632376293</v>
      </c>
      <c r="S1770">
        <v>1763</v>
      </c>
      <c r="T1770">
        <v>15.264321442232275</v>
      </c>
      <c r="U1770">
        <v>17.418480599351646</v>
      </c>
      <c r="W1770">
        <f t="shared" si="1389"/>
        <v>0</v>
      </c>
      <c r="X1770">
        <f t="shared" si="1390"/>
        <v>1</v>
      </c>
      <c r="Y1770">
        <f t="shared" si="1391"/>
        <v>2.1541591571193717</v>
      </c>
      <c r="AB1770">
        <v>1763</v>
      </c>
      <c r="AC1770">
        <v>32.044102182582563</v>
      </c>
      <c r="AD1770">
        <v>18.80704904359245</v>
      </c>
      <c r="AF1770">
        <f t="shared" si="1392"/>
        <v>1</v>
      </c>
      <c r="AG1770">
        <f t="shared" si="1393"/>
        <v>0</v>
      </c>
      <c r="AH1770">
        <f t="shared" si="1394"/>
        <v>13.237053138990113</v>
      </c>
      <c r="AK1770">
        <v>1763</v>
      </c>
      <c r="AL1770">
        <v>33.829152144766923</v>
      </c>
      <c r="AM1770">
        <v>34.903729448010807</v>
      </c>
      <c r="AO1770">
        <f t="shared" si="1395"/>
        <v>0</v>
      </c>
      <c r="AP1770">
        <f t="shared" si="1396"/>
        <v>1</v>
      </c>
      <c r="AQ1770">
        <f t="shared" si="1397"/>
        <v>1.0745773032438848</v>
      </c>
      <c r="AT1770">
        <v>1763</v>
      </c>
      <c r="AU1770">
        <v>14.969282368756497</v>
      </c>
      <c r="AV1770">
        <v>29.404820152454434</v>
      </c>
      <c r="AX1770">
        <f t="shared" si="1398"/>
        <v>0</v>
      </c>
      <c r="AY1770">
        <f t="shared" si="1399"/>
        <v>1</v>
      </c>
      <c r="AZ1770">
        <f t="shared" si="1400"/>
        <v>14.435537783697937</v>
      </c>
      <c r="BC1770">
        <v>1763</v>
      </c>
      <c r="BD1770" t="e">
        <v>#N/A</v>
      </c>
      <c r="BE1770" t="e">
        <v>#N/A</v>
      </c>
      <c r="BG1770" t="e">
        <f t="shared" si="1401"/>
        <v>#N/A</v>
      </c>
      <c r="BH1770" t="e">
        <f t="shared" si="1402"/>
        <v>#N/A</v>
      </c>
      <c r="BI1770" t="e">
        <f t="shared" si="1403"/>
        <v>#N/A</v>
      </c>
      <c r="BL1770">
        <v>1763</v>
      </c>
      <c r="BM1770">
        <v>33.554688752298837</v>
      </c>
      <c r="BN1770">
        <v>14.123998364805196</v>
      </c>
      <c r="BP1770">
        <f t="shared" si="1404"/>
        <v>1</v>
      </c>
      <c r="BQ1770">
        <f t="shared" si="1405"/>
        <v>0</v>
      </c>
      <c r="BR1770">
        <f t="shared" si="1406"/>
        <v>19.430690387493641</v>
      </c>
      <c r="BU1770">
        <v>1763</v>
      </c>
      <c r="BV1770">
        <v>26.790542036628452</v>
      </c>
      <c r="BW1770">
        <v>31.389954182055046</v>
      </c>
      <c r="BY1770">
        <f t="shared" si="1407"/>
        <v>0</v>
      </c>
      <c r="BZ1770">
        <f t="shared" si="1408"/>
        <v>1</v>
      </c>
      <c r="CA1770">
        <f t="shared" si="1409"/>
        <v>4.5994121454265944</v>
      </c>
      <c r="CD1770">
        <v>1763</v>
      </c>
      <c r="CE1770">
        <v>25.57106101838967</v>
      </c>
      <c r="CF1770">
        <v>49.487136108671734</v>
      </c>
      <c r="CH1770">
        <f t="shared" si="1410"/>
        <v>0</v>
      </c>
      <c r="CI1770">
        <f t="shared" si="1411"/>
        <v>1</v>
      </c>
      <c r="CJ1770">
        <f t="shared" si="1412"/>
        <v>23.916075090282064</v>
      </c>
      <c r="CM1770">
        <v>1763</v>
      </c>
      <c r="CN1770">
        <v>22.995584093928414</v>
      </c>
      <c r="CO1770">
        <v>25.853975015487613</v>
      </c>
      <c r="CQ1770">
        <f t="shared" si="1413"/>
        <v>0</v>
      </c>
      <c r="CR1770">
        <f t="shared" si="1414"/>
        <v>1</v>
      </c>
      <c r="CS1770">
        <f t="shared" si="1415"/>
        <v>2.8583909215591987</v>
      </c>
      <c r="CV1770">
        <v>1763</v>
      </c>
      <c r="CW1770">
        <v>23.781710599525365</v>
      </c>
      <c r="CX1770">
        <v>20.438876109020359</v>
      </c>
      <c r="CZ1770">
        <f t="shared" si="1416"/>
        <v>1</v>
      </c>
      <c r="DA1770">
        <f t="shared" si="1417"/>
        <v>0</v>
      </c>
      <c r="DB1770">
        <f t="shared" si="1418"/>
        <v>3.3428344905050054</v>
      </c>
      <c r="DE1770">
        <v>1763</v>
      </c>
      <c r="DF1770">
        <v>26.984008091852772</v>
      </c>
      <c r="DG1770">
        <v>19.269551901886398</v>
      </c>
      <c r="DI1770">
        <f t="shared" si="1419"/>
        <v>1</v>
      </c>
      <c r="DJ1770">
        <f t="shared" si="1420"/>
        <v>0</v>
      </c>
      <c r="DK1770">
        <f t="shared" si="1421"/>
        <v>7.7144561899663735</v>
      </c>
      <c r="DN1770">
        <v>1763</v>
      </c>
      <c r="DO1770">
        <v>28.098290958272461</v>
      </c>
      <c r="DP1770">
        <v>26.93434465912943</v>
      </c>
      <c r="DR1770">
        <f t="shared" si="1422"/>
        <v>1</v>
      </c>
      <c r="DS1770">
        <f t="shared" si="1423"/>
        <v>0</v>
      </c>
      <c r="DT1770">
        <f t="shared" si="1424"/>
        <v>1.1639462991430314</v>
      </c>
      <c r="DW1770">
        <v>1763</v>
      </c>
      <c r="DX1770">
        <v>18.981190814504146</v>
      </c>
      <c r="DY1770">
        <v>9.3573897651582048</v>
      </c>
      <c r="EA1770">
        <f t="shared" si="1425"/>
        <v>1</v>
      </c>
      <c r="EB1770">
        <f t="shared" si="1426"/>
        <v>0</v>
      </c>
      <c r="EC1770">
        <f t="shared" si="1427"/>
        <v>9.6238010493459409</v>
      </c>
      <c r="EF1770">
        <v>1763</v>
      </c>
      <c r="EG1770">
        <v>25.471257785396606</v>
      </c>
      <c r="EH1770">
        <v>13.681427521704549</v>
      </c>
      <c r="EJ1770">
        <f t="shared" si="1428"/>
        <v>1</v>
      </c>
      <c r="EK1770">
        <f t="shared" si="1429"/>
        <v>0</v>
      </c>
      <c r="EL1770">
        <f t="shared" si="1430"/>
        <v>11.789830263692057</v>
      </c>
      <c r="EO1770">
        <v>1763</v>
      </c>
      <c r="EP1770">
        <v>22.117193021758968</v>
      </c>
      <c r="EQ1770">
        <v>46.794859011606306</v>
      </c>
      <c r="ES1770">
        <f t="shared" si="1431"/>
        <v>0</v>
      </c>
      <c r="ET1770">
        <f t="shared" si="1432"/>
        <v>1</v>
      </c>
      <c r="EU1770">
        <f t="shared" si="1433"/>
        <v>24.677665989847338</v>
      </c>
    </row>
    <row r="1771" spans="1:151" x14ac:dyDescent="0.25">
      <c r="A1771">
        <v>1764</v>
      </c>
      <c r="B1771">
        <v>9.3244779890879226</v>
      </c>
      <c r="C1771">
        <v>15.14925701526516</v>
      </c>
      <c r="E1771">
        <f t="shared" si="1383"/>
        <v>0</v>
      </c>
      <c r="F1771">
        <f t="shared" si="1385"/>
        <v>1</v>
      </c>
      <c r="G1771">
        <f t="shared" si="1384"/>
        <v>5.8247790261772376</v>
      </c>
      <c r="J1771">
        <v>1764</v>
      </c>
      <c r="K1771">
        <v>15.294304247157841</v>
      </c>
      <c r="L1771">
        <v>24.763785974171874</v>
      </c>
      <c r="N1771">
        <f t="shared" si="1386"/>
        <v>0</v>
      </c>
      <c r="O1771">
        <f t="shared" si="1387"/>
        <v>1</v>
      </c>
      <c r="P1771">
        <f t="shared" si="1388"/>
        <v>9.469481727014033</v>
      </c>
      <c r="S1771">
        <v>1764</v>
      </c>
      <c r="T1771">
        <v>17.222320340223533</v>
      </c>
      <c r="U1771">
        <v>38.420184045884604</v>
      </c>
      <c r="W1771">
        <f t="shared" si="1389"/>
        <v>0</v>
      </c>
      <c r="X1771">
        <f t="shared" si="1390"/>
        <v>1</v>
      </c>
      <c r="Y1771">
        <f t="shared" si="1391"/>
        <v>21.197863705661071</v>
      </c>
      <c r="AB1771">
        <v>1764</v>
      </c>
      <c r="AC1771">
        <v>13.629772473575732</v>
      </c>
      <c r="AD1771">
        <v>18.127889868238274</v>
      </c>
      <c r="AF1771">
        <f t="shared" si="1392"/>
        <v>0</v>
      </c>
      <c r="AG1771">
        <f t="shared" si="1393"/>
        <v>1</v>
      </c>
      <c r="AH1771">
        <f t="shared" si="1394"/>
        <v>4.4981173946625415</v>
      </c>
      <c r="AK1771">
        <v>1764</v>
      </c>
      <c r="AL1771">
        <v>22.303503534428433</v>
      </c>
      <c r="AM1771">
        <v>20.413555502420898</v>
      </c>
      <c r="AO1771">
        <f t="shared" si="1395"/>
        <v>1</v>
      </c>
      <c r="AP1771">
        <f t="shared" si="1396"/>
        <v>0</v>
      </c>
      <c r="AQ1771">
        <f t="shared" si="1397"/>
        <v>1.8899480320075348</v>
      </c>
      <c r="AT1771">
        <v>1764</v>
      </c>
      <c r="AU1771">
        <v>20.338901728680472</v>
      </c>
      <c r="AV1771">
        <v>16.999672966568834</v>
      </c>
      <c r="AX1771">
        <f t="shared" si="1398"/>
        <v>1</v>
      </c>
      <c r="AY1771">
        <f t="shared" si="1399"/>
        <v>0</v>
      </c>
      <c r="AZ1771">
        <f t="shared" si="1400"/>
        <v>3.3392287621116381</v>
      </c>
      <c r="BC1771">
        <v>1764</v>
      </c>
      <c r="BD1771" t="e">
        <v>#N/A</v>
      </c>
      <c r="BE1771" t="e">
        <v>#N/A</v>
      </c>
      <c r="BG1771" t="e">
        <f t="shared" si="1401"/>
        <v>#N/A</v>
      </c>
      <c r="BH1771" t="e">
        <f t="shared" si="1402"/>
        <v>#N/A</v>
      </c>
      <c r="BI1771" t="e">
        <f t="shared" si="1403"/>
        <v>#N/A</v>
      </c>
      <c r="BL1771">
        <v>1764</v>
      </c>
      <c r="BM1771">
        <v>26.059072941552706</v>
      </c>
      <c r="BN1771">
        <v>8.1359654126643832</v>
      </c>
      <c r="BP1771">
        <f t="shared" si="1404"/>
        <v>1</v>
      </c>
      <c r="BQ1771">
        <f t="shared" si="1405"/>
        <v>0</v>
      </c>
      <c r="BR1771">
        <f t="shared" si="1406"/>
        <v>17.923107528888323</v>
      </c>
      <c r="BU1771">
        <v>1764</v>
      </c>
      <c r="BV1771">
        <v>26.03411262876719</v>
      </c>
      <c r="BW1771">
        <v>29.203324841662166</v>
      </c>
      <c r="BY1771">
        <f t="shared" si="1407"/>
        <v>0</v>
      </c>
      <c r="BZ1771">
        <f t="shared" si="1408"/>
        <v>1</v>
      </c>
      <c r="CA1771">
        <f t="shared" si="1409"/>
        <v>3.1692122128949762</v>
      </c>
      <c r="CD1771">
        <v>1764</v>
      </c>
      <c r="CE1771">
        <v>18.630635853424259</v>
      </c>
      <c r="CF1771">
        <v>22.155020195693503</v>
      </c>
      <c r="CH1771">
        <f t="shared" si="1410"/>
        <v>0</v>
      </c>
      <c r="CI1771">
        <f t="shared" si="1411"/>
        <v>1</v>
      </c>
      <c r="CJ1771">
        <f t="shared" si="1412"/>
        <v>3.5243843422692436</v>
      </c>
      <c r="CM1771">
        <v>1764</v>
      </c>
      <c r="CN1771">
        <v>17.628132124050893</v>
      </c>
      <c r="CO1771">
        <v>29.132824150202779</v>
      </c>
      <c r="CQ1771">
        <f t="shared" si="1413"/>
        <v>0</v>
      </c>
      <c r="CR1771">
        <f t="shared" si="1414"/>
        <v>1</v>
      </c>
      <c r="CS1771">
        <f t="shared" si="1415"/>
        <v>11.504692026151886</v>
      </c>
      <c r="CV1771">
        <v>1764</v>
      </c>
      <c r="CW1771">
        <v>26.410193499670207</v>
      </c>
      <c r="CX1771">
        <v>15.227038551079154</v>
      </c>
      <c r="CZ1771">
        <f t="shared" si="1416"/>
        <v>1</v>
      </c>
      <c r="DA1771">
        <f t="shared" si="1417"/>
        <v>0</v>
      </c>
      <c r="DB1771">
        <f t="shared" si="1418"/>
        <v>11.183154948591053</v>
      </c>
      <c r="DE1771">
        <v>1764</v>
      </c>
      <c r="DF1771">
        <v>23.814665515248894</v>
      </c>
      <c r="DG1771">
        <v>13.142974500255679</v>
      </c>
      <c r="DI1771">
        <f t="shared" si="1419"/>
        <v>1</v>
      </c>
      <c r="DJ1771">
        <f t="shared" si="1420"/>
        <v>0</v>
      </c>
      <c r="DK1771">
        <f t="shared" si="1421"/>
        <v>10.671691014993215</v>
      </c>
      <c r="DN1771">
        <v>1764</v>
      </c>
      <c r="DO1771">
        <v>22.91613053993451</v>
      </c>
      <c r="DP1771">
        <v>22.185024056351274</v>
      </c>
      <c r="DR1771">
        <f t="shared" si="1422"/>
        <v>1</v>
      </c>
      <c r="DS1771">
        <f t="shared" si="1423"/>
        <v>0</v>
      </c>
      <c r="DT1771">
        <f t="shared" si="1424"/>
        <v>0.73110648358323616</v>
      </c>
      <c r="DW1771">
        <v>1764</v>
      </c>
      <c r="DX1771">
        <v>20.779686052446642</v>
      </c>
      <c r="DY1771">
        <v>19.227821034112203</v>
      </c>
      <c r="EA1771">
        <f t="shared" si="1425"/>
        <v>1</v>
      </c>
      <c r="EB1771">
        <f t="shared" si="1426"/>
        <v>0</v>
      </c>
      <c r="EC1771">
        <f t="shared" si="1427"/>
        <v>1.5518650183344391</v>
      </c>
      <c r="EF1771">
        <v>1764</v>
      </c>
      <c r="EG1771">
        <v>21.092212776815341</v>
      </c>
      <c r="EH1771">
        <v>21.291678036480171</v>
      </c>
      <c r="EJ1771">
        <f t="shared" si="1428"/>
        <v>0</v>
      </c>
      <c r="EK1771">
        <f t="shared" si="1429"/>
        <v>1</v>
      </c>
      <c r="EL1771">
        <f t="shared" si="1430"/>
        <v>0.19946525966483009</v>
      </c>
      <c r="EO1771">
        <v>1764</v>
      </c>
      <c r="EP1771">
        <v>23.746129020771871</v>
      </c>
      <c r="EQ1771">
        <v>8.0952331923785508</v>
      </c>
      <c r="ES1771">
        <f t="shared" si="1431"/>
        <v>1</v>
      </c>
      <c r="ET1771">
        <f t="shared" si="1432"/>
        <v>0</v>
      </c>
      <c r="EU1771">
        <f t="shared" si="1433"/>
        <v>15.65089582839332</v>
      </c>
    </row>
    <row r="1772" spans="1:151" x14ac:dyDescent="0.25">
      <c r="A1772">
        <v>1765</v>
      </c>
      <c r="B1772">
        <v>13.833277087622019</v>
      </c>
      <c r="C1772">
        <v>9.3964485890030041</v>
      </c>
      <c r="E1772">
        <f t="shared" ref="E1772:E1835" si="1434">IF(B1772&gt;C1772,1,0)</f>
        <v>1</v>
      </c>
      <c r="F1772">
        <f t="shared" si="1385"/>
        <v>0</v>
      </c>
      <c r="G1772">
        <f t="shared" ref="G1772:G1835" si="1435">IF(B1772&gt;C1772,B1772-C1772,C1772-B1772)</f>
        <v>4.4368284986190147</v>
      </c>
      <c r="J1772">
        <v>1765</v>
      </c>
      <c r="K1772">
        <v>8.9403015123702847</v>
      </c>
      <c r="L1772">
        <v>29.214265287855355</v>
      </c>
      <c r="N1772">
        <f t="shared" si="1386"/>
        <v>0</v>
      </c>
      <c r="O1772">
        <f t="shared" si="1387"/>
        <v>1</v>
      </c>
      <c r="P1772">
        <f t="shared" si="1388"/>
        <v>20.273963775485072</v>
      </c>
      <c r="S1772">
        <v>1765</v>
      </c>
      <c r="T1772">
        <v>19.844826342895093</v>
      </c>
      <c r="U1772">
        <v>13.261954954131582</v>
      </c>
      <c r="W1772">
        <f t="shared" si="1389"/>
        <v>1</v>
      </c>
      <c r="X1772">
        <f t="shared" si="1390"/>
        <v>0</v>
      </c>
      <c r="Y1772">
        <f t="shared" si="1391"/>
        <v>6.5828713887635111</v>
      </c>
      <c r="AB1772">
        <v>1765</v>
      </c>
      <c r="AC1772">
        <v>15.204649062832603</v>
      </c>
      <c r="AD1772">
        <v>18.935506549272802</v>
      </c>
      <c r="AF1772">
        <f t="shared" si="1392"/>
        <v>0</v>
      </c>
      <c r="AG1772">
        <f t="shared" si="1393"/>
        <v>1</v>
      </c>
      <c r="AH1772">
        <f t="shared" si="1394"/>
        <v>3.7308574864401987</v>
      </c>
      <c r="AK1772">
        <v>1765</v>
      </c>
      <c r="AL1772">
        <v>18.852531728701319</v>
      </c>
      <c r="AM1772">
        <v>30.447712963624696</v>
      </c>
      <c r="AO1772">
        <f t="shared" si="1395"/>
        <v>0</v>
      </c>
      <c r="AP1772">
        <f t="shared" si="1396"/>
        <v>1</v>
      </c>
      <c r="AQ1772">
        <f t="shared" si="1397"/>
        <v>11.595181234923377</v>
      </c>
      <c r="AT1772">
        <v>1765</v>
      </c>
      <c r="AU1772">
        <v>20.214578002783153</v>
      </c>
      <c r="AV1772">
        <v>24.087808106810471</v>
      </c>
      <c r="AX1772">
        <f t="shared" si="1398"/>
        <v>0</v>
      </c>
      <c r="AY1772">
        <f t="shared" si="1399"/>
        <v>1</v>
      </c>
      <c r="AZ1772">
        <f t="shared" si="1400"/>
        <v>3.8732301040273178</v>
      </c>
      <c r="BC1772">
        <v>1765</v>
      </c>
      <c r="BD1772" t="e">
        <v>#N/A</v>
      </c>
      <c r="BE1772" t="e">
        <v>#N/A</v>
      </c>
      <c r="BG1772" t="e">
        <f t="shared" si="1401"/>
        <v>#N/A</v>
      </c>
      <c r="BH1772" t="e">
        <f t="shared" si="1402"/>
        <v>#N/A</v>
      </c>
      <c r="BI1772" t="e">
        <f t="shared" si="1403"/>
        <v>#N/A</v>
      </c>
      <c r="BL1772">
        <v>1765</v>
      </c>
      <c r="BM1772">
        <v>42.212106903578302</v>
      </c>
      <c r="BN1772">
        <v>6.0506865887019909</v>
      </c>
      <c r="BP1772">
        <f t="shared" si="1404"/>
        <v>1</v>
      </c>
      <c r="BQ1772">
        <f t="shared" si="1405"/>
        <v>0</v>
      </c>
      <c r="BR1772">
        <f t="shared" si="1406"/>
        <v>36.16142031487631</v>
      </c>
      <c r="BU1772">
        <v>1765</v>
      </c>
      <c r="BV1772">
        <v>20.909052747179402</v>
      </c>
      <c r="BW1772">
        <v>23.765388090374774</v>
      </c>
      <c r="BY1772">
        <f t="shared" si="1407"/>
        <v>0</v>
      </c>
      <c r="BZ1772">
        <f t="shared" si="1408"/>
        <v>1</v>
      </c>
      <c r="CA1772">
        <f t="shared" si="1409"/>
        <v>2.8563353431953722</v>
      </c>
      <c r="CD1772">
        <v>1765</v>
      </c>
      <c r="CE1772">
        <v>28.482029948466348</v>
      </c>
      <c r="CF1772">
        <v>48.296391844611009</v>
      </c>
      <c r="CH1772">
        <f t="shared" si="1410"/>
        <v>0</v>
      </c>
      <c r="CI1772">
        <f t="shared" si="1411"/>
        <v>1</v>
      </c>
      <c r="CJ1772">
        <f t="shared" si="1412"/>
        <v>19.814361896144661</v>
      </c>
      <c r="CM1772">
        <v>1765</v>
      </c>
      <c r="CN1772">
        <v>27.451330838468785</v>
      </c>
      <c r="CO1772">
        <v>33.956010000983525</v>
      </c>
      <c r="CQ1772">
        <f t="shared" si="1413"/>
        <v>0</v>
      </c>
      <c r="CR1772">
        <f t="shared" si="1414"/>
        <v>1</v>
      </c>
      <c r="CS1772">
        <f t="shared" si="1415"/>
        <v>6.5046791625147407</v>
      </c>
      <c r="CV1772">
        <v>1765</v>
      </c>
      <c r="CW1772">
        <v>22.791265570753978</v>
      </c>
      <c r="CX1772">
        <v>19.878992336187164</v>
      </c>
      <c r="CZ1772">
        <f t="shared" si="1416"/>
        <v>1</v>
      </c>
      <c r="DA1772">
        <f t="shared" si="1417"/>
        <v>0</v>
      </c>
      <c r="DB1772">
        <f t="shared" si="1418"/>
        <v>2.9122732345668148</v>
      </c>
      <c r="DE1772">
        <v>1765</v>
      </c>
      <c r="DF1772">
        <v>32.003119346510289</v>
      </c>
      <c r="DG1772">
        <v>17.653018280203362</v>
      </c>
      <c r="DI1772">
        <f t="shared" si="1419"/>
        <v>1</v>
      </c>
      <c r="DJ1772">
        <f t="shared" si="1420"/>
        <v>0</v>
      </c>
      <c r="DK1772">
        <f t="shared" si="1421"/>
        <v>14.350101066306927</v>
      </c>
      <c r="DN1772">
        <v>1765</v>
      </c>
      <c r="DO1772">
        <v>28.471961157799409</v>
      </c>
      <c r="DP1772">
        <v>18.759580904759659</v>
      </c>
      <c r="DR1772">
        <f t="shared" si="1422"/>
        <v>1</v>
      </c>
      <c r="DS1772">
        <f t="shared" si="1423"/>
        <v>0</v>
      </c>
      <c r="DT1772">
        <f t="shared" si="1424"/>
        <v>9.7123802530397505</v>
      </c>
      <c r="DW1772">
        <v>1765</v>
      </c>
      <c r="DX1772">
        <v>16.746781220627344</v>
      </c>
      <c r="DY1772">
        <v>33.311097804726472</v>
      </c>
      <c r="EA1772">
        <f t="shared" si="1425"/>
        <v>0</v>
      </c>
      <c r="EB1772">
        <f t="shared" si="1426"/>
        <v>1</v>
      </c>
      <c r="EC1772">
        <f t="shared" si="1427"/>
        <v>16.564316584099128</v>
      </c>
      <c r="EF1772">
        <v>1765</v>
      </c>
      <c r="EG1772">
        <v>20.581111577499215</v>
      </c>
      <c r="EH1772">
        <v>13.535071134050146</v>
      </c>
      <c r="EJ1772">
        <f t="shared" si="1428"/>
        <v>1</v>
      </c>
      <c r="EK1772">
        <f t="shared" si="1429"/>
        <v>0</v>
      </c>
      <c r="EL1772">
        <f t="shared" si="1430"/>
        <v>7.0460404434490691</v>
      </c>
      <c r="EO1772">
        <v>1765</v>
      </c>
      <c r="EP1772">
        <v>22.552792651977629</v>
      </c>
      <c r="EQ1772">
        <v>5.8124580429616124</v>
      </c>
      <c r="ES1772">
        <f t="shared" si="1431"/>
        <v>1</v>
      </c>
      <c r="ET1772">
        <f t="shared" si="1432"/>
        <v>0</v>
      </c>
      <c r="EU1772">
        <f t="shared" si="1433"/>
        <v>16.740334609016017</v>
      </c>
    </row>
    <row r="1773" spans="1:151" x14ac:dyDescent="0.25">
      <c r="A1773">
        <v>1766</v>
      </c>
      <c r="B1773">
        <v>12.177312467907397</v>
      </c>
      <c r="C1773">
        <v>36.364949426238262</v>
      </c>
      <c r="E1773">
        <f t="shared" si="1434"/>
        <v>0</v>
      </c>
      <c r="F1773">
        <f t="shared" si="1385"/>
        <v>1</v>
      </c>
      <c r="G1773">
        <f t="shared" si="1435"/>
        <v>24.187636958330863</v>
      </c>
      <c r="J1773">
        <v>1766</v>
      </c>
      <c r="K1773">
        <v>21.160553662329541</v>
      </c>
      <c r="L1773">
        <v>19.174798985408035</v>
      </c>
      <c r="N1773">
        <f t="shared" si="1386"/>
        <v>1</v>
      </c>
      <c r="O1773">
        <f t="shared" si="1387"/>
        <v>0</v>
      </c>
      <c r="P1773">
        <f t="shared" si="1388"/>
        <v>1.9857546769215055</v>
      </c>
      <c r="S1773">
        <v>1766</v>
      </c>
      <c r="T1773">
        <v>14.945818317712794</v>
      </c>
      <c r="U1773">
        <v>5.2557980047782031</v>
      </c>
      <c r="W1773">
        <f t="shared" si="1389"/>
        <v>1</v>
      </c>
      <c r="X1773">
        <f t="shared" si="1390"/>
        <v>0</v>
      </c>
      <c r="Y1773">
        <f t="shared" si="1391"/>
        <v>9.6900203129345908</v>
      </c>
      <c r="AB1773">
        <v>1766</v>
      </c>
      <c r="AC1773">
        <v>36.638398625196771</v>
      </c>
      <c r="AD1773">
        <v>18.4502593057803</v>
      </c>
      <c r="AF1773">
        <f t="shared" si="1392"/>
        <v>1</v>
      </c>
      <c r="AG1773">
        <f t="shared" si="1393"/>
        <v>0</v>
      </c>
      <c r="AH1773">
        <f t="shared" si="1394"/>
        <v>18.188139319416472</v>
      </c>
      <c r="AK1773">
        <v>1766</v>
      </c>
      <c r="AL1773">
        <v>27.846218530362769</v>
      </c>
      <c r="AM1773">
        <v>21.707376755562418</v>
      </c>
      <c r="AO1773">
        <f t="shared" si="1395"/>
        <v>1</v>
      </c>
      <c r="AP1773">
        <f t="shared" si="1396"/>
        <v>0</v>
      </c>
      <c r="AQ1773">
        <f t="shared" si="1397"/>
        <v>6.1388417748003512</v>
      </c>
      <c r="AT1773">
        <v>1766</v>
      </c>
      <c r="AU1773">
        <v>16.955112169424741</v>
      </c>
      <c r="AV1773">
        <v>30.23755307136128</v>
      </c>
      <c r="AX1773">
        <f t="shared" si="1398"/>
        <v>0</v>
      </c>
      <c r="AY1773">
        <f t="shared" si="1399"/>
        <v>1</v>
      </c>
      <c r="AZ1773">
        <f t="shared" si="1400"/>
        <v>13.282440901936539</v>
      </c>
      <c r="BC1773">
        <v>1766</v>
      </c>
      <c r="BD1773" t="e">
        <v>#N/A</v>
      </c>
      <c r="BE1773" t="e">
        <v>#N/A</v>
      </c>
      <c r="BG1773" t="e">
        <f t="shared" si="1401"/>
        <v>#N/A</v>
      </c>
      <c r="BH1773" t="e">
        <f t="shared" si="1402"/>
        <v>#N/A</v>
      </c>
      <c r="BI1773" t="e">
        <f t="shared" si="1403"/>
        <v>#N/A</v>
      </c>
      <c r="BL1773">
        <v>1766</v>
      </c>
      <c r="BM1773">
        <v>29.005929370016549</v>
      </c>
      <c r="BN1773">
        <v>12.02688997655204</v>
      </c>
      <c r="BP1773">
        <f t="shared" si="1404"/>
        <v>1</v>
      </c>
      <c r="BQ1773">
        <f t="shared" si="1405"/>
        <v>0</v>
      </c>
      <c r="BR1773">
        <f t="shared" si="1406"/>
        <v>16.979039393464511</v>
      </c>
      <c r="BU1773">
        <v>1766</v>
      </c>
      <c r="BV1773">
        <v>30.370532440069741</v>
      </c>
      <c r="BW1773">
        <v>30.776234428720699</v>
      </c>
      <c r="BY1773">
        <f t="shared" si="1407"/>
        <v>0</v>
      </c>
      <c r="BZ1773">
        <f t="shared" si="1408"/>
        <v>1</v>
      </c>
      <c r="CA1773">
        <f t="shared" si="1409"/>
        <v>0.40570198865095719</v>
      </c>
      <c r="CD1773">
        <v>1766</v>
      </c>
      <c r="CE1773">
        <v>16.936233479554815</v>
      </c>
      <c r="CF1773">
        <v>28.182511065577913</v>
      </c>
      <c r="CH1773">
        <f t="shared" si="1410"/>
        <v>0</v>
      </c>
      <c r="CI1773">
        <f t="shared" si="1411"/>
        <v>1</v>
      </c>
      <c r="CJ1773">
        <f t="shared" si="1412"/>
        <v>11.246277586023098</v>
      </c>
      <c r="CM1773">
        <v>1766</v>
      </c>
      <c r="CN1773">
        <v>22.724037658037897</v>
      </c>
      <c r="CO1773">
        <v>18.679100920236486</v>
      </c>
      <c r="CQ1773">
        <f t="shared" si="1413"/>
        <v>1</v>
      </c>
      <c r="CR1773">
        <f t="shared" si="1414"/>
        <v>0</v>
      </c>
      <c r="CS1773">
        <f t="shared" si="1415"/>
        <v>4.0449367378014109</v>
      </c>
      <c r="CV1773">
        <v>1766</v>
      </c>
      <c r="CW1773">
        <v>27.124205833356392</v>
      </c>
      <c r="CX1773">
        <v>14.502676452888569</v>
      </c>
      <c r="CZ1773">
        <f t="shared" si="1416"/>
        <v>1</v>
      </c>
      <c r="DA1773">
        <f t="shared" si="1417"/>
        <v>0</v>
      </c>
      <c r="DB1773">
        <f t="shared" si="1418"/>
        <v>12.621529380467823</v>
      </c>
      <c r="DE1773">
        <v>1766</v>
      </c>
      <c r="DF1773">
        <v>15.297291663822023</v>
      </c>
      <c r="DG1773">
        <v>22.814808320874814</v>
      </c>
      <c r="DI1773">
        <f t="shared" si="1419"/>
        <v>0</v>
      </c>
      <c r="DJ1773">
        <f t="shared" si="1420"/>
        <v>1</v>
      </c>
      <c r="DK1773">
        <f t="shared" si="1421"/>
        <v>7.5175166570527914</v>
      </c>
      <c r="DN1773">
        <v>1766</v>
      </c>
      <c r="DO1773">
        <v>24.003373159454632</v>
      </c>
      <c r="DP1773">
        <v>25.978709111444026</v>
      </c>
      <c r="DR1773">
        <f t="shared" si="1422"/>
        <v>0</v>
      </c>
      <c r="DS1773">
        <f t="shared" si="1423"/>
        <v>1</v>
      </c>
      <c r="DT1773">
        <f t="shared" si="1424"/>
        <v>1.9753359519893934</v>
      </c>
      <c r="DW1773">
        <v>1766</v>
      </c>
      <c r="DX1773">
        <v>18.150566869660363</v>
      </c>
      <c r="DY1773">
        <v>26.758106895076303</v>
      </c>
      <c r="EA1773">
        <f t="shared" si="1425"/>
        <v>0</v>
      </c>
      <c r="EB1773">
        <f t="shared" si="1426"/>
        <v>1</v>
      </c>
      <c r="EC1773">
        <f t="shared" si="1427"/>
        <v>8.6075400254159398</v>
      </c>
      <c r="EF1773">
        <v>1766</v>
      </c>
      <c r="EG1773">
        <v>24.328922325135192</v>
      </c>
      <c r="EH1773">
        <v>15.259215695031555</v>
      </c>
      <c r="EJ1773">
        <f t="shared" si="1428"/>
        <v>1</v>
      </c>
      <c r="EK1773">
        <f t="shared" si="1429"/>
        <v>0</v>
      </c>
      <c r="EL1773">
        <f t="shared" si="1430"/>
        <v>9.0697066301036369</v>
      </c>
      <c r="EO1773">
        <v>1766</v>
      </c>
      <c r="EP1773">
        <v>22.683937931797363</v>
      </c>
      <c r="EQ1773">
        <v>20.322739172348623</v>
      </c>
      <c r="ES1773">
        <f t="shared" si="1431"/>
        <v>1</v>
      </c>
      <c r="ET1773">
        <f t="shared" si="1432"/>
        <v>0</v>
      </c>
      <c r="EU1773">
        <f t="shared" si="1433"/>
        <v>2.3611987594487402</v>
      </c>
    </row>
    <row r="1774" spans="1:151" x14ac:dyDescent="0.25">
      <c r="A1774">
        <v>1767</v>
      </c>
      <c r="B1774">
        <v>6.287403506886462</v>
      </c>
      <c r="C1774">
        <v>26.053815362893094</v>
      </c>
      <c r="E1774">
        <f t="shared" si="1434"/>
        <v>0</v>
      </c>
      <c r="F1774">
        <f t="shared" si="1385"/>
        <v>1</v>
      </c>
      <c r="G1774">
        <f t="shared" si="1435"/>
        <v>19.766411856006631</v>
      </c>
      <c r="J1774">
        <v>1767</v>
      </c>
      <c r="K1774">
        <v>22.66521278392694</v>
      </c>
      <c r="L1774">
        <v>22.849461269346492</v>
      </c>
      <c r="N1774">
        <f t="shared" si="1386"/>
        <v>0</v>
      </c>
      <c r="O1774">
        <f t="shared" si="1387"/>
        <v>1</v>
      </c>
      <c r="P1774">
        <f t="shared" si="1388"/>
        <v>0.18424848541955186</v>
      </c>
      <c r="S1774">
        <v>1767</v>
      </c>
      <c r="T1774">
        <v>18.9592769297366</v>
      </c>
      <c r="U1774">
        <v>29.838357759064479</v>
      </c>
      <c r="W1774">
        <f t="shared" si="1389"/>
        <v>0</v>
      </c>
      <c r="X1774">
        <f t="shared" si="1390"/>
        <v>1</v>
      </c>
      <c r="Y1774">
        <f t="shared" si="1391"/>
        <v>10.879080829327879</v>
      </c>
      <c r="AB1774">
        <v>1767</v>
      </c>
      <c r="AC1774">
        <v>18.016635752708233</v>
      </c>
      <c r="AD1774">
        <v>18.402892155463533</v>
      </c>
      <c r="AF1774">
        <f t="shared" si="1392"/>
        <v>0</v>
      </c>
      <c r="AG1774">
        <f t="shared" si="1393"/>
        <v>1</v>
      </c>
      <c r="AH1774">
        <f t="shared" si="1394"/>
        <v>0.3862564027553006</v>
      </c>
      <c r="AK1774">
        <v>1767</v>
      </c>
      <c r="AL1774">
        <v>20.436163507472241</v>
      </c>
      <c r="AM1774">
        <v>21.627588413413235</v>
      </c>
      <c r="AO1774">
        <f t="shared" si="1395"/>
        <v>0</v>
      </c>
      <c r="AP1774">
        <f t="shared" si="1396"/>
        <v>1</v>
      </c>
      <c r="AQ1774">
        <f t="shared" si="1397"/>
        <v>1.1914249059409947</v>
      </c>
      <c r="AT1774">
        <v>1767</v>
      </c>
      <c r="AU1774">
        <v>16.610423851579565</v>
      </c>
      <c r="AV1774">
        <v>16.106983486987595</v>
      </c>
      <c r="AX1774">
        <f t="shared" si="1398"/>
        <v>1</v>
      </c>
      <c r="AY1774">
        <f t="shared" si="1399"/>
        <v>0</v>
      </c>
      <c r="AZ1774">
        <f t="shared" si="1400"/>
        <v>0.50344036459197028</v>
      </c>
      <c r="BC1774">
        <v>1767</v>
      </c>
      <c r="BD1774" t="e">
        <v>#N/A</v>
      </c>
      <c r="BE1774" t="e">
        <v>#N/A</v>
      </c>
      <c r="BG1774" t="e">
        <f t="shared" si="1401"/>
        <v>#N/A</v>
      </c>
      <c r="BH1774" t="e">
        <f t="shared" si="1402"/>
        <v>#N/A</v>
      </c>
      <c r="BI1774" t="e">
        <f t="shared" si="1403"/>
        <v>#N/A</v>
      </c>
      <c r="BL1774">
        <v>1767</v>
      </c>
      <c r="BM1774">
        <v>21.14045065429584</v>
      </c>
      <c r="BN1774">
        <v>10.392757800490402</v>
      </c>
      <c r="BP1774">
        <f t="shared" si="1404"/>
        <v>1</v>
      </c>
      <c r="BQ1774">
        <f t="shared" si="1405"/>
        <v>0</v>
      </c>
      <c r="BR1774">
        <f t="shared" si="1406"/>
        <v>10.747692853805438</v>
      </c>
      <c r="BU1774">
        <v>1767</v>
      </c>
      <c r="BV1774">
        <v>30.698979905606567</v>
      </c>
      <c r="BW1774">
        <v>22.647582383694775</v>
      </c>
      <c r="BY1774">
        <f t="shared" si="1407"/>
        <v>1</v>
      </c>
      <c r="BZ1774">
        <f t="shared" si="1408"/>
        <v>0</v>
      </c>
      <c r="CA1774">
        <f t="shared" si="1409"/>
        <v>8.0513975219117917</v>
      </c>
      <c r="CD1774">
        <v>1767</v>
      </c>
      <c r="CE1774">
        <v>17.622567532305037</v>
      </c>
      <c r="CF1774">
        <v>29.122616515589637</v>
      </c>
      <c r="CH1774">
        <f t="shared" si="1410"/>
        <v>0</v>
      </c>
      <c r="CI1774">
        <f t="shared" si="1411"/>
        <v>1</v>
      </c>
      <c r="CJ1774">
        <f t="shared" si="1412"/>
        <v>11.5000489832846</v>
      </c>
      <c r="CM1774">
        <v>1767</v>
      </c>
      <c r="CN1774">
        <v>22.186029013029231</v>
      </c>
      <c r="CO1774">
        <v>33.156455048417406</v>
      </c>
      <c r="CQ1774">
        <f t="shared" si="1413"/>
        <v>0</v>
      </c>
      <c r="CR1774">
        <f t="shared" si="1414"/>
        <v>1</v>
      </c>
      <c r="CS1774">
        <f t="shared" si="1415"/>
        <v>10.970426035388176</v>
      </c>
      <c r="CV1774">
        <v>1767</v>
      </c>
      <c r="CW1774">
        <v>26.816242152198051</v>
      </c>
      <c r="CX1774">
        <v>16.867362593953498</v>
      </c>
      <c r="CZ1774">
        <f t="shared" si="1416"/>
        <v>1</v>
      </c>
      <c r="DA1774">
        <f t="shared" si="1417"/>
        <v>0</v>
      </c>
      <c r="DB1774">
        <f t="shared" si="1418"/>
        <v>9.9488795582445526</v>
      </c>
      <c r="DE1774">
        <v>1767</v>
      </c>
      <c r="DF1774">
        <v>23.395620441130674</v>
      </c>
      <c r="DG1774">
        <v>24.992010610162026</v>
      </c>
      <c r="DI1774">
        <f t="shared" si="1419"/>
        <v>0</v>
      </c>
      <c r="DJ1774">
        <f t="shared" si="1420"/>
        <v>1</v>
      </c>
      <c r="DK1774">
        <f t="shared" si="1421"/>
        <v>1.596390169031352</v>
      </c>
      <c r="DN1774">
        <v>1767</v>
      </c>
      <c r="DO1774">
        <v>18.887081607005939</v>
      </c>
      <c r="DP1774">
        <v>20.162032494807743</v>
      </c>
      <c r="DR1774">
        <f t="shared" si="1422"/>
        <v>0</v>
      </c>
      <c r="DS1774">
        <f t="shared" si="1423"/>
        <v>1</v>
      </c>
      <c r="DT1774">
        <f t="shared" si="1424"/>
        <v>1.2749508878018041</v>
      </c>
      <c r="DW1774">
        <v>1767</v>
      </c>
      <c r="DX1774">
        <v>18.270480245764727</v>
      </c>
      <c r="DY1774">
        <v>18.413089072978416</v>
      </c>
      <c r="EA1774">
        <f t="shared" si="1425"/>
        <v>0</v>
      </c>
      <c r="EB1774">
        <f t="shared" si="1426"/>
        <v>1</v>
      </c>
      <c r="EC1774">
        <f t="shared" si="1427"/>
        <v>0.14260882721368873</v>
      </c>
      <c r="EF1774">
        <v>1767</v>
      </c>
      <c r="EG1774">
        <v>24.752217447630084</v>
      </c>
      <c r="EH1774">
        <v>15.473326592399614</v>
      </c>
      <c r="EJ1774">
        <f t="shared" si="1428"/>
        <v>1</v>
      </c>
      <c r="EK1774">
        <f t="shared" si="1429"/>
        <v>0</v>
      </c>
      <c r="EL1774">
        <f t="shared" si="1430"/>
        <v>9.2788908552304701</v>
      </c>
      <c r="EO1774">
        <v>1767</v>
      </c>
      <c r="EP1774">
        <v>24.067171889655821</v>
      </c>
      <c r="EQ1774">
        <v>21.841550342713695</v>
      </c>
      <c r="ES1774">
        <f t="shared" si="1431"/>
        <v>1</v>
      </c>
      <c r="ET1774">
        <f t="shared" si="1432"/>
        <v>0</v>
      </c>
      <c r="EU1774">
        <f t="shared" si="1433"/>
        <v>2.2256215469421257</v>
      </c>
    </row>
    <row r="1775" spans="1:151" x14ac:dyDescent="0.25">
      <c r="A1775">
        <v>1768</v>
      </c>
      <c r="B1775">
        <v>8.8329358185145175</v>
      </c>
      <c r="C1775">
        <v>15.847411413684522</v>
      </c>
      <c r="E1775">
        <f t="shared" si="1434"/>
        <v>0</v>
      </c>
      <c r="F1775">
        <f t="shared" si="1385"/>
        <v>1</v>
      </c>
      <c r="G1775">
        <f t="shared" si="1435"/>
        <v>7.0144755951700049</v>
      </c>
      <c r="J1775">
        <v>1768</v>
      </c>
      <c r="K1775">
        <v>28.593441979835635</v>
      </c>
      <c r="L1775">
        <v>15.391530412927697</v>
      </c>
      <c r="N1775">
        <f t="shared" si="1386"/>
        <v>1</v>
      </c>
      <c r="O1775">
        <f t="shared" si="1387"/>
        <v>0</v>
      </c>
      <c r="P1775">
        <f t="shared" si="1388"/>
        <v>13.201911566907938</v>
      </c>
      <c r="S1775">
        <v>1768</v>
      </c>
      <c r="T1775">
        <v>16.236980206993398</v>
      </c>
      <c r="U1775">
        <v>20.617124310774571</v>
      </c>
      <c r="W1775">
        <f t="shared" si="1389"/>
        <v>0</v>
      </c>
      <c r="X1775">
        <f t="shared" si="1390"/>
        <v>1</v>
      </c>
      <c r="Y1775">
        <f t="shared" si="1391"/>
        <v>4.3801441037811735</v>
      </c>
      <c r="AB1775">
        <v>1768</v>
      </c>
      <c r="AC1775">
        <v>15.373531056446316</v>
      </c>
      <c r="AD1775">
        <v>18.231566753648575</v>
      </c>
      <c r="AF1775">
        <f t="shared" si="1392"/>
        <v>0</v>
      </c>
      <c r="AG1775">
        <f t="shared" si="1393"/>
        <v>1</v>
      </c>
      <c r="AH1775">
        <f t="shared" si="1394"/>
        <v>2.8580356972022596</v>
      </c>
      <c r="AK1775">
        <v>1768</v>
      </c>
      <c r="AL1775">
        <v>16.332340578010466</v>
      </c>
      <c r="AM1775">
        <v>19.403638523901343</v>
      </c>
      <c r="AO1775">
        <f t="shared" si="1395"/>
        <v>0</v>
      </c>
      <c r="AP1775">
        <f t="shared" si="1396"/>
        <v>1</v>
      </c>
      <c r="AQ1775">
        <f t="shared" si="1397"/>
        <v>3.0712979458908762</v>
      </c>
      <c r="AT1775">
        <v>1768</v>
      </c>
      <c r="AU1775">
        <v>19.342148812339435</v>
      </c>
      <c r="AV1775">
        <v>32.782091833285726</v>
      </c>
      <c r="AX1775">
        <f t="shared" si="1398"/>
        <v>0</v>
      </c>
      <c r="AY1775">
        <f t="shared" si="1399"/>
        <v>1</v>
      </c>
      <c r="AZ1775">
        <f t="shared" si="1400"/>
        <v>13.439943020946291</v>
      </c>
      <c r="BC1775">
        <v>1768</v>
      </c>
      <c r="BD1775" t="e">
        <v>#N/A</v>
      </c>
      <c r="BE1775" t="e">
        <v>#N/A</v>
      </c>
      <c r="BG1775" t="e">
        <f t="shared" si="1401"/>
        <v>#N/A</v>
      </c>
      <c r="BH1775" t="e">
        <f t="shared" si="1402"/>
        <v>#N/A</v>
      </c>
      <c r="BI1775" t="e">
        <f t="shared" si="1403"/>
        <v>#N/A</v>
      </c>
      <c r="BL1775">
        <v>1768</v>
      </c>
      <c r="BM1775">
        <v>29.858572783153686</v>
      </c>
      <c r="BN1775">
        <v>10.588665071879028</v>
      </c>
      <c r="BP1775">
        <f t="shared" si="1404"/>
        <v>1</v>
      </c>
      <c r="BQ1775">
        <f t="shared" si="1405"/>
        <v>0</v>
      </c>
      <c r="BR1775">
        <f t="shared" si="1406"/>
        <v>19.269907711274659</v>
      </c>
      <c r="BU1775">
        <v>1768</v>
      </c>
      <c r="BV1775">
        <v>25.349983240967834</v>
      </c>
      <c r="BW1775">
        <v>21.872444256634704</v>
      </c>
      <c r="BY1775">
        <f t="shared" si="1407"/>
        <v>1</v>
      </c>
      <c r="BZ1775">
        <f t="shared" si="1408"/>
        <v>0</v>
      </c>
      <c r="CA1775">
        <f t="shared" si="1409"/>
        <v>3.4775389843331297</v>
      </c>
      <c r="CD1775">
        <v>1768</v>
      </c>
      <c r="CE1775">
        <v>23.422565267315477</v>
      </c>
      <c r="CF1775">
        <v>19.014764716380835</v>
      </c>
      <c r="CH1775">
        <f t="shared" si="1410"/>
        <v>1</v>
      </c>
      <c r="CI1775">
        <f t="shared" si="1411"/>
        <v>0</v>
      </c>
      <c r="CJ1775">
        <f t="shared" si="1412"/>
        <v>4.4078005509346418</v>
      </c>
      <c r="CM1775">
        <v>1768</v>
      </c>
      <c r="CN1775">
        <v>16.695943827002054</v>
      </c>
      <c r="CO1775">
        <v>20.759900824538139</v>
      </c>
      <c r="CQ1775">
        <f t="shared" si="1413"/>
        <v>0</v>
      </c>
      <c r="CR1775">
        <f t="shared" si="1414"/>
        <v>1</v>
      </c>
      <c r="CS1775">
        <f t="shared" si="1415"/>
        <v>4.063956997536085</v>
      </c>
      <c r="CV1775">
        <v>1768</v>
      </c>
      <c r="CW1775">
        <v>21.666639860969589</v>
      </c>
      <c r="CX1775">
        <v>13.044944517191411</v>
      </c>
      <c r="CZ1775">
        <f t="shared" si="1416"/>
        <v>1</v>
      </c>
      <c r="DA1775">
        <f t="shared" si="1417"/>
        <v>0</v>
      </c>
      <c r="DB1775">
        <f t="shared" si="1418"/>
        <v>8.6216953437781783</v>
      </c>
      <c r="DE1775">
        <v>1768</v>
      </c>
      <c r="DF1775">
        <v>12.658571427993937</v>
      </c>
      <c r="DG1775">
        <v>28.544323700672841</v>
      </c>
      <c r="DI1775">
        <f t="shared" si="1419"/>
        <v>0</v>
      </c>
      <c r="DJ1775">
        <f t="shared" si="1420"/>
        <v>1</v>
      </c>
      <c r="DK1775">
        <f t="shared" si="1421"/>
        <v>15.885752272678904</v>
      </c>
      <c r="DN1775">
        <v>1768</v>
      </c>
      <c r="DO1775">
        <v>24.863259479999872</v>
      </c>
      <c r="DP1775">
        <v>21.594103587162984</v>
      </c>
      <c r="DR1775">
        <f t="shared" si="1422"/>
        <v>1</v>
      </c>
      <c r="DS1775">
        <f t="shared" si="1423"/>
        <v>0</v>
      </c>
      <c r="DT1775">
        <f t="shared" si="1424"/>
        <v>3.2691558928368885</v>
      </c>
      <c r="DW1775">
        <v>1768</v>
      </c>
      <c r="DX1775">
        <v>20.457663831837557</v>
      </c>
      <c r="DY1775">
        <v>17.529253650758609</v>
      </c>
      <c r="EA1775">
        <f t="shared" si="1425"/>
        <v>1</v>
      </c>
      <c r="EB1775">
        <f t="shared" si="1426"/>
        <v>0</v>
      </c>
      <c r="EC1775">
        <f t="shared" si="1427"/>
        <v>2.9284101810789487</v>
      </c>
      <c r="EF1775">
        <v>1768</v>
      </c>
      <c r="EG1775">
        <v>22.810884677295309</v>
      </c>
      <c r="EH1775">
        <v>18.117066893489465</v>
      </c>
      <c r="EJ1775">
        <f t="shared" si="1428"/>
        <v>1</v>
      </c>
      <c r="EK1775">
        <f t="shared" si="1429"/>
        <v>0</v>
      </c>
      <c r="EL1775">
        <f t="shared" si="1430"/>
        <v>4.6938177838058444</v>
      </c>
      <c r="EO1775">
        <v>1768</v>
      </c>
      <c r="EP1775">
        <v>20.770571102565398</v>
      </c>
      <c r="EQ1775">
        <v>34.170833140300694</v>
      </c>
      <c r="ES1775">
        <f t="shared" si="1431"/>
        <v>0</v>
      </c>
      <c r="ET1775">
        <f t="shared" si="1432"/>
        <v>1</v>
      </c>
      <c r="EU1775">
        <f t="shared" si="1433"/>
        <v>13.400262037735295</v>
      </c>
    </row>
    <row r="1776" spans="1:151" x14ac:dyDescent="0.25">
      <c r="A1776">
        <v>1769</v>
      </c>
      <c r="B1776">
        <v>12.803789266862168</v>
      </c>
      <c r="C1776">
        <v>32.522693578931772</v>
      </c>
      <c r="E1776">
        <f t="shared" si="1434"/>
        <v>0</v>
      </c>
      <c r="F1776">
        <f t="shared" si="1385"/>
        <v>1</v>
      </c>
      <c r="G1776">
        <f t="shared" si="1435"/>
        <v>19.718904312069604</v>
      </c>
      <c r="J1776">
        <v>1769</v>
      </c>
      <c r="K1776">
        <v>20.43438074372985</v>
      </c>
      <c r="L1776">
        <v>28.004193562279355</v>
      </c>
      <c r="N1776">
        <f t="shared" si="1386"/>
        <v>0</v>
      </c>
      <c r="O1776">
        <f t="shared" si="1387"/>
        <v>1</v>
      </c>
      <c r="P1776">
        <f t="shared" si="1388"/>
        <v>7.5698128185495044</v>
      </c>
      <c r="S1776">
        <v>1769</v>
      </c>
      <c r="T1776">
        <v>22.228981914132284</v>
      </c>
      <c r="U1776">
        <v>23.688435528645979</v>
      </c>
      <c r="W1776">
        <f t="shared" si="1389"/>
        <v>0</v>
      </c>
      <c r="X1776">
        <f t="shared" si="1390"/>
        <v>1</v>
      </c>
      <c r="Y1776">
        <f t="shared" si="1391"/>
        <v>1.4594536145136949</v>
      </c>
      <c r="AB1776">
        <v>1769</v>
      </c>
      <c r="AC1776">
        <v>19.070210175164412</v>
      </c>
      <c r="AD1776">
        <v>15.217704084461108</v>
      </c>
      <c r="AF1776">
        <f t="shared" si="1392"/>
        <v>1</v>
      </c>
      <c r="AG1776">
        <f t="shared" si="1393"/>
        <v>0</v>
      </c>
      <c r="AH1776">
        <f t="shared" si="1394"/>
        <v>3.8525060907033044</v>
      </c>
      <c r="AK1776">
        <v>1769</v>
      </c>
      <c r="AL1776">
        <v>21.982662401883932</v>
      </c>
      <c r="AM1776">
        <v>11.408436849688774</v>
      </c>
      <c r="AO1776">
        <f t="shared" si="1395"/>
        <v>1</v>
      </c>
      <c r="AP1776">
        <f t="shared" si="1396"/>
        <v>0</v>
      </c>
      <c r="AQ1776">
        <f t="shared" si="1397"/>
        <v>10.574225552195157</v>
      </c>
      <c r="AT1776">
        <v>1769</v>
      </c>
      <c r="AU1776">
        <v>16.066444220569835</v>
      </c>
      <c r="AV1776">
        <v>33.226196130399828</v>
      </c>
      <c r="AX1776">
        <f t="shared" si="1398"/>
        <v>0</v>
      </c>
      <c r="AY1776">
        <f t="shared" si="1399"/>
        <v>1</v>
      </c>
      <c r="AZ1776">
        <f t="shared" si="1400"/>
        <v>17.159751909829993</v>
      </c>
      <c r="BC1776">
        <v>1769</v>
      </c>
      <c r="BD1776" t="e">
        <v>#N/A</v>
      </c>
      <c r="BE1776" t="e">
        <v>#N/A</v>
      </c>
      <c r="BG1776" t="e">
        <f t="shared" si="1401"/>
        <v>#N/A</v>
      </c>
      <c r="BH1776" t="e">
        <f t="shared" si="1402"/>
        <v>#N/A</v>
      </c>
      <c r="BI1776" t="e">
        <f t="shared" si="1403"/>
        <v>#N/A</v>
      </c>
      <c r="BL1776">
        <v>1769</v>
      </c>
      <c r="BM1776">
        <v>26.986695541824314</v>
      </c>
      <c r="BN1776">
        <v>13.140180830793001</v>
      </c>
      <c r="BP1776">
        <f t="shared" si="1404"/>
        <v>1</v>
      </c>
      <c r="BQ1776">
        <f t="shared" si="1405"/>
        <v>0</v>
      </c>
      <c r="BR1776">
        <f t="shared" si="1406"/>
        <v>13.846514711031313</v>
      </c>
      <c r="BU1776">
        <v>1769</v>
      </c>
      <c r="BV1776">
        <v>25.222977610930194</v>
      </c>
      <c r="BW1776">
        <v>22.885650575478323</v>
      </c>
      <c r="BY1776">
        <f t="shared" si="1407"/>
        <v>1</v>
      </c>
      <c r="BZ1776">
        <f t="shared" si="1408"/>
        <v>0</v>
      </c>
      <c r="CA1776">
        <f t="shared" si="1409"/>
        <v>2.3373270354518709</v>
      </c>
      <c r="CD1776">
        <v>1769</v>
      </c>
      <c r="CE1776">
        <v>9.2813576310215087</v>
      </c>
      <c r="CF1776">
        <v>32.012374913890476</v>
      </c>
      <c r="CH1776">
        <f t="shared" si="1410"/>
        <v>0</v>
      </c>
      <c r="CI1776">
        <f t="shared" si="1411"/>
        <v>1</v>
      </c>
      <c r="CJ1776">
        <f t="shared" si="1412"/>
        <v>22.731017282868969</v>
      </c>
      <c r="CM1776">
        <v>1769</v>
      </c>
      <c r="CN1776">
        <v>19.262371917261689</v>
      </c>
      <c r="CO1776">
        <v>5.8934297576615009</v>
      </c>
      <c r="CQ1776">
        <f t="shared" si="1413"/>
        <v>1</v>
      </c>
      <c r="CR1776">
        <f t="shared" si="1414"/>
        <v>0</v>
      </c>
      <c r="CS1776">
        <f t="shared" si="1415"/>
        <v>13.368942159600188</v>
      </c>
      <c r="CV1776">
        <v>1769</v>
      </c>
      <c r="CW1776">
        <v>21.235444934268124</v>
      </c>
      <c r="CX1776">
        <v>21.886970348686631</v>
      </c>
      <c r="CZ1776">
        <f t="shared" si="1416"/>
        <v>0</v>
      </c>
      <c r="DA1776">
        <f t="shared" si="1417"/>
        <v>1</v>
      </c>
      <c r="DB1776">
        <f t="shared" si="1418"/>
        <v>0.65152541441850786</v>
      </c>
      <c r="DE1776">
        <v>1769</v>
      </c>
      <c r="DF1776">
        <v>22.350954612324763</v>
      </c>
      <c r="DG1776">
        <v>15.513518848751994</v>
      </c>
      <c r="DI1776">
        <f t="shared" si="1419"/>
        <v>1</v>
      </c>
      <c r="DJ1776">
        <f t="shared" si="1420"/>
        <v>0</v>
      </c>
      <c r="DK1776">
        <f t="shared" si="1421"/>
        <v>6.8374357635727687</v>
      </c>
      <c r="DN1776">
        <v>1769</v>
      </c>
      <c r="DO1776">
        <v>28.317131571838356</v>
      </c>
      <c r="DP1776">
        <v>23.106266967099206</v>
      </c>
      <c r="DR1776">
        <f t="shared" si="1422"/>
        <v>1</v>
      </c>
      <c r="DS1776">
        <f t="shared" si="1423"/>
        <v>0</v>
      </c>
      <c r="DT1776">
        <f t="shared" si="1424"/>
        <v>5.2108646047391503</v>
      </c>
      <c r="DW1776">
        <v>1769</v>
      </c>
      <c r="DX1776">
        <v>22.606581982198652</v>
      </c>
      <c r="DY1776">
        <v>30.335378983166859</v>
      </c>
      <c r="EA1776">
        <f t="shared" si="1425"/>
        <v>0</v>
      </c>
      <c r="EB1776">
        <f t="shared" si="1426"/>
        <v>1</v>
      </c>
      <c r="EC1776">
        <f t="shared" si="1427"/>
        <v>7.728797000968207</v>
      </c>
      <c r="EF1776">
        <v>1769</v>
      </c>
      <c r="EG1776">
        <v>19.846482520675742</v>
      </c>
      <c r="EH1776">
        <v>21.192710356048398</v>
      </c>
      <c r="EJ1776">
        <f t="shared" si="1428"/>
        <v>0</v>
      </c>
      <c r="EK1776">
        <f t="shared" si="1429"/>
        <v>1</v>
      </c>
      <c r="EL1776">
        <f t="shared" si="1430"/>
        <v>1.3462278353726553</v>
      </c>
      <c r="EO1776">
        <v>1769</v>
      </c>
      <c r="EP1776">
        <v>21.545680720423551</v>
      </c>
      <c r="EQ1776">
        <v>8.7648457224989968</v>
      </c>
      <c r="ES1776">
        <f t="shared" si="1431"/>
        <v>1</v>
      </c>
      <c r="ET1776">
        <f t="shared" si="1432"/>
        <v>0</v>
      </c>
      <c r="EU1776">
        <f t="shared" si="1433"/>
        <v>12.780834997924554</v>
      </c>
    </row>
    <row r="1777" spans="1:151" x14ac:dyDescent="0.25">
      <c r="A1777">
        <v>1770</v>
      </c>
      <c r="B1777">
        <v>7.3206920463688228</v>
      </c>
      <c r="C1777">
        <v>27.502591002759303</v>
      </c>
      <c r="E1777">
        <f t="shared" si="1434"/>
        <v>0</v>
      </c>
      <c r="F1777">
        <f t="shared" si="1385"/>
        <v>1</v>
      </c>
      <c r="G1777">
        <f t="shared" si="1435"/>
        <v>20.18189895639048</v>
      </c>
      <c r="J1777">
        <v>1770</v>
      </c>
      <c r="K1777">
        <v>20.030748014430934</v>
      </c>
      <c r="L1777">
        <v>20.073223475157597</v>
      </c>
      <c r="N1777">
        <f t="shared" si="1386"/>
        <v>0</v>
      </c>
      <c r="O1777">
        <f t="shared" si="1387"/>
        <v>1</v>
      </c>
      <c r="P1777">
        <f t="shared" si="1388"/>
        <v>4.2475460726663528E-2</v>
      </c>
      <c r="S1777">
        <v>1770</v>
      </c>
      <c r="T1777">
        <v>25.176683305801234</v>
      </c>
      <c r="U1777">
        <v>25.288187302798914</v>
      </c>
      <c r="W1777">
        <f t="shared" si="1389"/>
        <v>0</v>
      </c>
      <c r="X1777">
        <f t="shared" si="1390"/>
        <v>1</v>
      </c>
      <c r="Y1777">
        <f t="shared" si="1391"/>
        <v>0.11150399699767988</v>
      </c>
      <c r="AB1777">
        <v>1770</v>
      </c>
      <c r="AC1777">
        <v>29.662827343163659</v>
      </c>
      <c r="AD1777">
        <v>18.372371596818422</v>
      </c>
      <c r="AF1777">
        <f t="shared" si="1392"/>
        <v>1</v>
      </c>
      <c r="AG1777">
        <f t="shared" si="1393"/>
        <v>0</v>
      </c>
      <c r="AH1777">
        <f t="shared" si="1394"/>
        <v>11.290455746345238</v>
      </c>
      <c r="AK1777">
        <v>1770</v>
      </c>
      <c r="AL1777">
        <v>26.817809554376879</v>
      </c>
      <c r="AM1777">
        <v>36.453359254109962</v>
      </c>
      <c r="AO1777">
        <f t="shared" si="1395"/>
        <v>0</v>
      </c>
      <c r="AP1777">
        <f t="shared" si="1396"/>
        <v>1</v>
      </c>
      <c r="AQ1777">
        <f t="shared" si="1397"/>
        <v>9.6355496997330832</v>
      </c>
      <c r="AT1777">
        <v>1770</v>
      </c>
      <c r="AU1777">
        <v>18.829745614860279</v>
      </c>
      <c r="AV1777">
        <v>25.536979669021566</v>
      </c>
      <c r="AX1777">
        <f t="shared" si="1398"/>
        <v>0</v>
      </c>
      <c r="AY1777">
        <f t="shared" si="1399"/>
        <v>1</v>
      </c>
      <c r="AZ1777">
        <f t="shared" si="1400"/>
        <v>6.7072340541612867</v>
      </c>
      <c r="BC1777">
        <v>1770</v>
      </c>
      <c r="BD1777" t="e">
        <v>#N/A</v>
      </c>
      <c r="BE1777" t="e">
        <v>#N/A</v>
      </c>
      <c r="BG1777" t="e">
        <f t="shared" si="1401"/>
        <v>#N/A</v>
      </c>
      <c r="BH1777" t="e">
        <f t="shared" si="1402"/>
        <v>#N/A</v>
      </c>
      <c r="BI1777" t="e">
        <f t="shared" si="1403"/>
        <v>#N/A</v>
      </c>
      <c r="BL1777">
        <v>1770</v>
      </c>
      <c r="BM1777">
        <v>18.189278237384038</v>
      </c>
      <c r="BN1777">
        <v>16.574537341325293</v>
      </c>
      <c r="BP1777">
        <f t="shared" si="1404"/>
        <v>1</v>
      </c>
      <c r="BQ1777">
        <f t="shared" si="1405"/>
        <v>0</v>
      </c>
      <c r="BR1777">
        <f t="shared" si="1406"/>
        <v>1.6147408960587448</v>
      </c>
      <c r="BU1777">
        <v>1770</v>
      </c>
      <c r="BV1777">
        <v>22.337969090531249</v>
      </c>
      <c r="BW1777">
        <v>24.893495089204947</v>
      </c>
      <c r="BY1777">
        <f t="shared" si="1407"/>
        <v>0</v>
      </c>
      <c r="BZ1777">
        <f t="shared" si="1408"/>
        <v>1</v>
      </c>
      <c r="CA1777">
        <f t="shared" si="1409"/>
        <v>2.5555259986736978</v>
      </c>
      <c r="CD1777">
        <v>1770</v>
      </c>
      <c r="CE1777">
        <v>13.479831872942892</v>
      </c>
      <c r="CF1777">
        <v>17.901964265443276</v>
      </c>
      <c r="CH1777">
        <f t="shared" si="1410"/>
        <v>0</v>
      </c>
      <c r="CI1777">
        <f t="shared" si="1411"/>
        <v>1</v>
      </c>
      <c r="CJ1777">
        <f t="shared" si="1412"/>
        <v>4.4221323925003837</v>
      </c>
      <c r="CM1777">
        <v>1770</v>
      </c>
      <c r="CN1777">
        <v>21.993338277538751</v>
      </c>
      <c r="CO1777">
        <v>31.098996452282172</v>
      </c>
      <c r="CQ1777">
        <f t="shared" si="1413"/>
        <v>0</v>
      </c>
      <c r="CR1777">
        <f t="shared" si="1414"/>
        <v>1</v>
      </c>
      <c r="CS1777">
        <f t="shared" si="1415"/>
        <v>9.1056581747434215</v>
      </c>
      <c r="CV1777">
        <v>1770</v>
      </c>
      <c r="CW1777">
        <v>20.233068980796265</v>
      </c>
      <c r="CX1777">
        <v>19.6885178038088</v>
      </c>
      <c r="CZ1777">
        <f t="shared" si="1416"/>
        <v>1</v>
      </c>
      <c r="DA1777">
        <f t="shared" si="1417"/>
        <v>0</v>
      </c>
      <c r="DB1777">
        <f t="shared" si="1418"/>
        <v>0.54455117698746491</v>
      </c>
      <c r="DE1777">
        <v>1770</v>
      </c>
      <c r="DF1777">
        <v>33.035011909644524</v>
      </c>
      <c r="DG1777">
        <v>26.532791421004283</v>
      </c>
      <c r="DI1777">
        <f t="shared" si="1419"/>
        <v>1</v>
      </c>
      <c r="DJ1777">
        <f t="shared" si="1420"/>
        <v>0</v>
      </c>
      <c r="DK1777">
        <f t="shared" si="1421"/>
        <v>6.5022204886402406</v>
      </c>
      <c r="DN1777">
        <v>1770</v>
      </c>
      <c r="DO1777">
        <v>26.016397306285562</v>
      </c>
      <c r="DP1777">
        <v>14.307755556305889</v>
      </c>
      <c r="DR1777">
        <f t="shared" si="1422"/>
        <v>1</v>
      </c>
      <c r="DS1777">
        <f t="shared" si="1423"/>
        <v>0</v>
      </c>
      <c r="DT1777">
        <f t="shared" si="1424"/>
        <v>11.708641749979673</v>
      </c>
      <c r="DW1777">
        <v>1770</v>
      </c>
      <c r="DX1777">
        <v>17.395863313965521</v>
      </c>
      <c r="DY1777">
        <v>27.696362883285929</v>
      </c>
      <c r="EA1777">
        <f t="shared" si="1425"/>
        <v>0</v>
      </c>
      <c r="EB1777">
        <f t="shared" si="1426"/>
        <v>1</v>
      </c>
      <c r="EC1777">
        <f t="shared" si="1427"/>
        <v>10.300499569320408</v>
      </c>
      <c r="EF1777">
        <v>1770</v>
      </c>
      <c r="EG1777">
        <v>20.763155299345559</v>
      </c>
      <c r="EH1777">
        <v>11.873609004993373</v>
      </c>
      <c r="EJ1777">
        <f t="shared" si="1428"/>
        <v>1</v>
      </c>
      <c r="EK1777">
        <f t="shared" si="1429"/>
        <v>0</v>
      </c>
      <c r="EL1777">
        <f t="shared" si="1430"/>
        <v>8.8895462943521864</v>
      </c>
      <c r="EO1777">
        <v>1770</v>
      </c>
      <c r="EP1777">
        <v>22.866151379878676</v>
      </c>
      <c r="EQ1777">
        <v>35.957529672076888</v>
      </c>
      <c r="ES1777">
        <f t="shared" si="1431"/>
        <v>0</v>
      </c>
      <c r="ET1777">
        <f t="shared" si="1432"/>
        <v>1</v>
      </c>
      <c r="EU1777">
        <f t="shared" si="1433"/>
        <v>13.091378292198211</v>
      </c>
    </row>
    <row r="1778" spans="1:151" x14ac:dyDescent="0.25">
      <c r="A1778">
        <v>1771</v>
      </c>
      <c r="B1778">
        <v>13.574439105186631</v>
      </c>
      <c r="C1778">
        <v>36.521262475051671</v>
      </c>
      <c r="E1778">
        <f t="shared" si="1434"/>
        <v>0</v>
      </c>
      <c r="F1778">
        <f t="shared" si="1385"/>
        <v>1</v>
      </c>
      <c r="G1778">
        <f t="shared" si="1435"/>
        <v>22.94682336986504</v>
      </c>
      <c r="J1778">
        <v>1771</v>
      </c>
      <c r="K1778">
        <v>24.984292543991451</v>
      </c>
      <c r="L1778">
        <v>28.172936388379568</v>
      </c>
      <c r="N1778">
        <f t="shared" si="1386"/>
        <v>0</v>
      </c>
      <c r="O1778">
        <f t="shared" si="1387"/>
        <v>1</v>
      </c>
      <c r="P1778">
        <f t="shared" si="1388"/>
        <v>3.1886438443881175</v>
      </c>
      <c r="S1778">
        <v>1771</v>
      </c>
      <c r="T1778">
        <v>19.852788396540955</v>
      </c>
      <c r="U1778">
        <v>43.235942607712516</v>
      </c>
      <c r="W1778">
        <f t="shared" si="1389"/>
        <v>0</v>
      </c>
      <c r="X1778">
        <f t="shared" si="1390"/>
        <v>1</v>
      </c>
      <c r="Y1778">
        <f t="shared" si="1391"/>
        <v>23.383154211171561</v>
      </c>
      <c r="AB1778">
        <v>1771</v>
      </c>
      <c r="AC1778">
        <v>23.164536003408237</v>
      </c>
      <c r="AD1778">
        <v>18.796807676321951</v>
      </c>
      <c r="AF1778">
        <f t="shared" si="1392"/>
        <v>1</v>
      </c>
      <c r="AG1778">
        <f t="shared" si="1393"/>
        <v>0</v>
      </c>
      <c r="AH1778">
        <f t="shared" si="1394"/>
        <v>4.3677283270862866</v>
      </c>
      <c r="AK1778">
        <v>1771</v>
      </c>
      <c r="AL1778">
        <v>17.453598563887823</v>
      </c>
      <c r="AM1778">
        <v>40.427818891403149</v>
      </c>
      <c r="AO1778">
        <f t="shared" si="1395"/>
        <v>0</v>
      </c>
      <c r="AP1778">
        <f t="shared" si="1396"/>
        <v>1</v>
      </c>
      <c r="AQ1778">
        <f t="shared" si="1397"/>
        <v>22.974220327515326</v>
      </c>
      <c r="AT1778">
        <v>1771</v>
      </c>
      <c r="AU1778">
        <v>13.190092790960509</v>
      </c>
      <c r="AV1778">
        <v>22.73664538074345</v>
      </c>
      <c r="AX1778">
        <f t="shared" si="1398"/>
        <v>0</v>
      </c>
      <c r="AY1778">
        <f t="shared" si="1399"/>
        <v>1</v>
      </c>
      <c r="AZ1778">
        <f t="shared" si="1400"/>
        <v>9.5465525897829409</v>
      </c>
      <c r="BC1778">
        <v>1771</v>
      </c>
      <c r="BD1778" t="e">
        <v>#N/A</v>
      </c>
      <c r="BE1778" t="e">
        <v>#N/A</v>
      </c>
      <c r="BG1778" t="e">
        <f t="shared" si="1401"/>
        <v>#N/A</v>
      </c>
      <c r="BH1778" t="e">
        <f t="shared" si="1402"/>
        <v>#N/A</v>
      </c>
      <c r="BI1778" t="e">
        <f t="shared" si="1403"/>
        <v>#N/A</v>
      </c>
      <c r="BL1778">
        <v>1771</v>
      </c>
      <c r="BM1778">
        <v>31.853472279067876</v>
      </c>
      <c r="BN1778">
        <v>15.891409016527064</v>
      </c>
      <c r="BP1778">
        <f t="shared" si="1404"/>
        <v>1</v>
      </c>
      <c r="BQ1778">
        <f t="shared" si="1405"/>
        <v>0</v>
      </c>
      <c r="BR1778">
        <f t="shared" si="1406"/>
        <v>15.962063262540813</v>
      </c>
      <c r="BU1778">
        <v>1771</v>
      </c>
      <c r="BV1778">
        <v>22.35192036774702</v>
      </c>
      <c r="BW1778">
        <v>25.808519950781111</v>
      </c>
      <c r="BY1778">
        <f t="shared" si="1407"/>
        <v>0</v>
      </c>
      <c r="BZ1778">
        <f t="shared" si="1408"/>
        <v>1</v>
      </c>
      <c r="CA1778">
        <f t="shared" si="1409"/>
        <v>3.456599583034091</v>
      </c>
      <c r="CD1778">
        <v>1771</v>
      </c>
      <c r="CE1778">
        <v>24.726645436642379</v>
      </c>
      <c r="CF1778">
        <v>16.620211472702103</v>
      </c>
      <c r="CH1778">
        <f t="shared" si="1410"/>
        <v>1</v>
      </c>
      <c r="CI1778">
        <f t="shared" si="1411"/>
        <v>0</v>
      </c>
      <c r="CJ1778">
        <f t="shared" si="1412"/>
        <v>8.106433963940276</v>
      </c>
      <c r="CM1778">
        <v>1771</v>
      </c>
      <c r="CN1778">
        <v>18.355270856905658</v>
      </c>
      <c r="CO1778">
        <v>14.591782798086722</v>
      </c>
      <c r="CQ1778">
        <f t="shared" si="1413"/>
        <v>1</v>
      </c>
      <c r="CR1778">
        <f t="shared" si="1414"/>
        <v>0</v>
      </c>
      <c r="CS1778">
        <f t="shared" si="1415"/>
        <v>3.7634880588189361</v>
      </c>
      <c r="CV1778">
        <v>1771</v>
      </c>
      <c r="CW1778">
        <v>23.979732328569831</v>
      </c>
      <c r="CX1778">
        <v>14.517716829357479</v>
      </c>
      <c r="CZ1778">
        <f t="shared" si="1416"/>
        <v>1</v>
      </c>
      <c r="DA1778">
        <f t="shared" si="1417"/>
        <v>0</v>
      </c>
      <c r="DB1778">
        <f t="shared" si="1418"/>
        <v>9.4620154992123524</v>
      </c>
      <c r="DE1778">
        <v>1771</v>
      </c>
      <c r="DF1778">
        <v>14.641584152197368</v>
      </c>
      <c r="DG1778">
        <v>20.142238909176026</v>
      </c>
      <c r="DI1778">
        <f t="shared" si="1419"/>
        <v>0</v>
      </c>
      <c r="DJ1778">
        <f t="shared" si="1420"/>
        <v>1</v>
      </c>
      <c r="DK1778">
        <f t="shared" si="1421"/>
        <v>5.5006547569786584</v>
      </c>
      <c r="DN1778">
        <v>1771</v>
      </c>
      <c r="DO1778">
        <v>23.184220266954018</v>
      </c>
      <c r="DP1778">
        <v>11.490682174677467</v>
      </c>
      <c r="DR1778">
        <f t="shared" si="1422"/>
        <v>1</v>
      </c>
      <c r="DS1778">
        <f t="shared" si="1423"/>
        <v>0</v>
      </c>
      <c r="DT1778">
        <f t="shared" si="1424"/>
        <v>11.693538092276551</v>
      </c>
      <c r="DW1778">
        <v>1771</v>
      </c>
      <c r="DX1778">
        <v>25.278494576728967</v>
      </c>
      <c r="DY1778">
        <v>19.833683917425727</v>
      </c>
      <c r="EA1778">
        <f t="shared" si="1425"/>
        <v>1</v>
      </c>
      <c r="EB1778">
        <f t="shared" si="1426"/>
        <v>0</v>
      </c>
      <c r="EC1778">
        <f t="shared" si="1427"/>
        <v>5.4448106593032399</v>
      </c>
      <c r="EF1778">
        <v>1771</v>
      </c>
      <c r="EG1778">
        <v>19.117387572465745</v>
      </c>
      <c r="EH1778">
        <v>13.168993474694105</v>
      </c>
      <c r="EJ1778">
        <f t="shared" si="1428"/>
        <v>1</v>
      </c>
      <c r="EK1778">
        <f t="shared" si="1429"/>
        <v>0</v>
      </c>
      <c r="EL1778">
        <f t="shared" si="1430"/>
        <v>5.9483940977716401</v>
      </c>
      <c r="EO1778">
        <v>1771</v>
      </c>
      <c r="EP1778">
        <v>22.76749781471819</v>
      </c>
      <c r="EQ1778">
        <v>35.74008946023838</v>
      </c>
      <c r="ES1778">
        <f t="shared" si="1431"/>
        <v>0</v>
      </c>
      <c r="ET1778">
        <f t="shared" si="1432"/>
        <v>1</v>
      </c>
      <c r="EU1778">
        <f t="shared" si="1433"/>
        <v>12.97259164552019</v>
      </c>
    </row>
    <row r="1779" spans="1:151" x14ac:dyDescent="0.25">
      <c r="A1779">
        <v>1772</v>
      </c>
      <c r="B1779">
        <v>10.67937729286502</v>
      </c>
      <c r="C1779">
        <v>25.104060607802719</v>
      </c>
      <c r="E1779">
        <f t="shared" si="1434"/>
        <v>0</v>
      </c>
      <c r="F1779">
        <f t="shared" si="1385"/>
        <v>1</v>
      </c>
      <c r="G1779">
        <f t="shared" si="1435"/>
        <v>14.424683314937699</v>
      </c>
      <c r="J1779">
        <v>1772</v>
      </c>
      <c r="K1779">
        <v>17.09498554932398</v>
      </c>
      <c r="L1779">
        <v>30.691844388458623</v>
      </c>
      <c r="N1779">
        <f t="shared" si="1386"/>
        <v>0</v>
      </c>
      <c r="O1779">
        <f t="shared" si="1387"/>
        <v>1</v>
      </c>
      <c r="P1779">
        <f t="shared" si="1388"/>
        <v>13.596858839134644</v>
      </c>
      <c r="S1779">
        <v>1772</v>
      </c>
      <c r="T1779">
        <v>18.85692387161113</v>
      </c>
      <c r="U1779">
        <v>14.853785122924565</v>
      </c>
      <c r="W1779">
        <f t="shared" si="1389"/>
        <v>1</v>
      </c>
      <c r="X1779">
        <f t="shared" si="1390"/>
        <v>0</v>
      </c>
      <c r="Y1779">
        <f t="shared" si="1391"/>
        <v>4.0031387486865651</v>
      </c>
      <c r="AB1779">
        <v>1772</v>
      </c>
      <c r="AC1779">
        <v>22.369664076315217</v>
      </c>
      <c r="AD1779">
        <v>17.140433004426367</v>
      </c>
      <c r="AF1779">
        <f t="shared" si="1392"/>
        <v>1</v>
      </c>
      <c r="AG1779">
        <f t="shared" si="1393"/>
        <v>0</v>
      </c>
      <c r="AH1779">
        <f t="shared" si="1394"/>
        <v>5.2292310718888508</v>
      </c>
      <c r="AK1779">
        <v>1772</v>
      </c>
      <c r="AL1779">
        <v>18.950851857241741</v>
      </c>
      <c r="AM1779">
        <v>36.886506803133166</v>
      </c>
      <c r="AO1779">
        <f t="shared" si="1395"/>
        <v>0</v>
      </c>
      <c r="AP1779">
        <f t="shared" si="1396"/>
        <v>1</v>
      </c>
      <c r="AQ1779">
        <f t="shared" si="1397"/>
        <v>17.935654945891425</v>
      </c>
      <c r="AT1779">
        <v>1772</v>
      </c>
      <c r="AU1779">
        <v>16.944305385261544</v>
      </c>
      <c r="AV1779">
        <v>22.940497634909629</v>
      </c>
      <c r="AX1779">
        <f t="shared" si="1398"/>
        <v>0</v>
      </c>
      <c r="AY1779">
        <f t="shared" si="1399"/>
        <v>1</v>
      </c>
      <c r="AZ1779">
        <f t="shared" si="1400"/>
        <v>5.9961922496480859</v>
      </c>
      <c r="BC1779">
        <v>1772</v>
      </c>
      <c r="BD1779" t="e">
        <v>#N/A</v>
      </c>
      <c r="BE1779" t="e">
        <v>#N/A</v>
      </c>
      <c r="BG1779" t="e">
        <f t="shared" si="1401"/>
        <v>#N/A</v>
      </c>
      <c r="BH1779" t="e">
        <f t="shared" si="1402"/>
        <v>#N/A</v>
      </c>
      <c r="BI1779" t="e">
        <f t="shared" si="1403"/>
        <v>#N/A</v>
      </c>
      <c r="BL1779">
        <v>1772</v>
      </c>
      <c r="BM1779">
        <v>32.847208584645621</v>
      </c>
      <c r="BN1779">
        <v>11.346838512657438</v>
      </c>
      <c r="BP1779">
        <f t="shared" si="1404"/>
        <v>1</v>
      </c>
      <c r="BQ1779">
        <f t="shared" si="1405"/>
        <v>0</v>
      </c>
      <c r="BR1779">
        <f t="shared" si="1406"/>
        <v>21.500370071988183</v>
      </c>
      <c r="BU1779">
        <v>1772</v>
      </c>
      <c r="BV1779">
        <v>18.265757597559531</v>
      </c>
      <c r="BW1779">
        <v>22.207743150820864</v>
      </c>
      <c r="BY1779">
        <f t="shared" si="1407"/>
        <v>0</v>
      </c>
      <c r="BZ1779">
        <f t="shared" si="1408"/>
        <v>1</v>
      </c>
      <c r="CA1779">
        <f t="shared" si="1409"/>
        <v>3.9419855532613326</v>
      </c>
      <c r="CD1779">
        <v>1772</v>
      </c>
      <c r="CE1779">
        <v>22.442340202185299</v>
      </c>
      <c r="CF1779">
        <v>11.240762262710465</v>
      </c>
      <c r="CH1779">
        <f t="shared" si="1410"/>
        <v>1</v>
      </c>
      <c r="CI1779">
        <f t="shared" si="1411"/>
        <v>0</v>
      </c>
      <c r="CJ1779">
        <f t="shared" si="1412"/>
        <v>11.201577939474834</v>
      </c>
      <c r="CM1779">
        <v>1772</v>
      </c>
      <c r="CN1779">
        <v>18.12254063143132</v>
      </c>
      <c r="CO1779">
        <v>29.729092528218004</v>
      </c>
      <c r="CQ1779">
        <f t="shared" si="1413"/>
        <v>0</v>
      </c>
      <c r="CR1779">
        <f t="shared" si="1414"/>
        <v>1</v>
      </c>
      <c r="CS1779">
        <f t="shared" si="1415"/>
        <v>11.606551896786684</v>
      </c>
      <c r="CV1779">
        <v>1772</v>
      </c>
      <c r="CW1779">
        <v>21.213140995410591</v>
      </c>
      <c r="CX1779">
        <v>17.000537013643125</v>
      </c>
      <c r="CZ1779">
        <f t="shared" si="1416"/>
        <v>1</v>
      </c>
      <c r="DA1779">
        <f t="shared" si="1417"/>
        <v>0</v>
      </c>
      <c r="DB1779">
        <f t="shared" si="1418"/>
        <v>4.2126039817674652</v>
      </c>
      <c r="DE1779">
        <v>1772</v>
      </c>
      <c r="DF1779">
        <v>12.551519508217915</v>
      </c>
      <c r="DG1779">
        <v>14.585346138755817</v>
      </c>
      <c r="DI1779">
        <f t="shared" si="1419"/>
        <v>0</v>
      </c>
      <c r="DJ1779">
        <f t="shared" si="1420"/>
        <v>1</v>
      </c>
      <c r="DK1779">
        <f t="shared" si="1421"/>
        <v>2.0338266305379022</v>
      </c>
      <c r="DN1779">
        <v>1772</v>
      </c>
      <c r="DO1779">
        <v>24.235731595591389</v>
      </c>
      <c r="DP1779">
        <v>11.747380848678617</v>
      </c>
      <c r="DR1779">
        <f t="shared" si="1422"/>
        <v>1</v>
      </c>
      <c r="DS1779">
        <f t="shared" si="1423"/>
        <v>0</v>
      </c>
      <c r="DT1779">
        <f t="shared" si="1424"/>
        <v>12.488350746912772</v>
      </c>
      <c r="DW1779">
        <v>1772</v>
      </c>
      <c r="DX1779">
        <v>12.998222970971877</v>
      </c>
      <c r="DY1779">
        <v>21.006251002864882</v>
      </c>
      <c r="EA1779">
        <f t="shared" si="1425"/>
        <v>0</v>
      </c>
      <c r="EB1779">
        <f t="shared" si="1426"/>
        <v>1</v>
      </c>
      <c r="EC1779">
        <f t="shared" si="1427"/>
        <v>8.008028031893005</v>
      </c>
      <c r="EF1779">
        <v>1772</v>
      </c>
      <c r="EG1779">
        <v>20.501898250743782</v>
      </c>
      <c r="EH1779">
        <v>19.282907504897139</v>
      </c>
      <c r="EJ1779">
        <f t="shared" si="1428"/>
        <v>1</v>
      </c>
      <c r="EK1779">
        <f t="shared" si="1429"/>
        <v>0</v>
      </c>
      <c r="EL1779">
        <f t="shared" si="1430"/>
        <v>1.2189907458466429</v>
      </c>
      <c r="EO1779">
        <v>1772</v>
      </c>
      <c r="EP1779">
        <v>14.07397609698805</v>
      </c>
      <c r="EQ1779">
        <v>23.807182640357482</v>
      </c>
      <c r="ES1779">
        <f t="shared" si="1431"/>
        <v>0</v>
      </c>
      <c r="ET1779">
        <f t="shared" si="1432"/>
        <v>1</v>
      </c>
      <c r="EU1779">
        <f t="shared" si="1433"/>
        <v>9.7332065433694321</v>
      </c>
    </row>
    <row r="1780" spans="1:151" x14ac:dyDescent="0.25">
      <c r="A1780">
        <v>1773</v>
      </c>
      <c r="B1780">
        <v>12.137776476438997</v>
      </c>
      <c r="C1780">
        <v>8.1154777500715909</v>
      </c>
      <c r="E1780">
        <f t="shared" si="1434"/>
        <v>1</v>
      </c>
      <c r="F1780">
        <f t="shared" si="1385"/>
        <v>0</v>
      </c>
      <c r="G1780">
        <f t="shared" si="1435"/>
        <v>4.0222987263674064</v>
      </c>
      <c r="J1780">
        <v>1773</v>
      </c>
      <c r="K1780">
        <v>19.834294300759101</v>
      </c>
      <c r="L1780">
        <v>20.356683533827805</v>
      </c>
      <c r="N1780">
        <f t="shared" si="1386"/>
        <v>0</v>
      </c>
      <c r="O1780">
        <f t="shared" si="1387"/>
        <v>1</v>
      </c>
      <c r="P1780">
        <f t="shared" si="1388"/>
        <v>0.52238923306870433</v>
      </c>
      <c r="S1780">
        <v>1773</v>
      </c>
      <c r="T1780">
        <v>22.315212994912415</v>
      </c>
      <c r="U1780">
        <v>5.6712011123406754</v>
      </c>
      <c r="W1780">
        <f t="shared" si="1389"/>
        <v>1</v>
      </c>
      <c r="X1780">
        <f t="shared" si="1390"/>
        <v>0</v>
      </c>
      <c r="Y1780">
        <f t="shared" si="1391"/>
        <v>16.644011882571739</v>
      </c>
      <c r="AB1780">
        <v>1773</v>
      </c>
      <c r="AC1780">
        <v>13.174586379434796</v>
      </c>
      <c r="AD1780">
        <v>19.561285032936631</v>
      </c>
      <c r="AF1780">
        <f t="shared" si="1392"/>
        <v>0</v>
      </c>
      <c r="AG1780">
        <f t="shared" si="1393"/>
        <v>1</v>
      </c>
      <c r="AH1780">
        <f t="shared" si="1394"/>
        <v>6.3866986535018349</v>
      </c>
      <c r="AK1780">
        <v>1773</v>
      </c>
      <c r="AL1780">
        <v>30.203909429789572</v>
      </c>
      <c r="AM1780">
        <v>15.147312242601025</v>
      </c>
      <c r="AO1780">
        <f t="shared" si="1395"/>
        <v>1</v>
      </c>
      <c r="AP1780">
        <f t="shared" si="1396"/>
        <v>0</v>
      </c>
      <c r="AQ1780">
        <f t="shared" si="1397"/>
        <v>15.056597187188547</v>
      </c>
      <c r="AT1780">
        <v>1773</v>
      </c>
      <c r="AU1780">
        <v>17.653184207458576</v>
      </c>
      <c r="AV1780">
        <v>20.792801676397744</v>
      </c>
      <c r="AX1780">
        <f t="shared" si="1398"/>
        <v>0</v>
      </c>
      <c r="AY1780">
        <f t="shared" si="1399"/>
        <v>1</v>
      </c>
      <c r="AZ1780">
        <f t="shared" si="1400"/>
        <v>3.1396174689391678</v>
      </c>
      <c r="BC1780">
        <v>1773</v>
      </c>
      <c r="BD1780" t="e">
        <v>#N/A</v>
      </c>
      <c r="BE1780" t="e">
        <v>#N/A</v>
      </c>
      <c r="BG1780" t="e">
        <f t="shared" si="1401"/>
        <v>#N/A</v>
      </c>
      <c r="BH1780" t="e">
        <f t="shared" si="1402"/>
        <v>#N/A</v>
      </c>
      <c r="BI1780" t="e">
        <f t="shared" si="1403"/>
        <v>#N/A</v>
      </c>
      <c r="BL1780">
        <v>1773</v>
      </c>
      <c r="BM1780">
        <v>42.764387359748461</v>
      </c>
      <c r="BN1780">
        <v>11.436537222367749</v>
      </c>
      <c r="BP1780">
        <f t="shared" si="1404"/>
        <v>1</v>
      </c>
      <c r="BQ1780">
        <f t="shared" si="1405"/>
        <v>0</v>
      </c>
      <c r="BR1780">
        <f t="shared" si="1406"/>
        <v>31.327850137380715</v>
      </c>
      <c r="BU1780">
        <v>1773</v>
      </c>
      <c r="BV1780">
        <v>11.375227005442612</v>
      </c>
      <c r="BW1780">
        <v>19.90351433030823</v>
      </c>
      <c r="BY1780">
        <f t="shared" si="1407"/>
        <v>0</v>
      </c>
      <c r="BZ1780">
        <f t="shared" si="1408"/>
        <v>1</v>
      </c>
      <c r="CA1780">
        <f t="shared" si="1409"/>
        <v>8.5282873248656177</v>
      </c>
      <c r="CD1780">
        <v>1773</v>
      </c>
      <c r="CE1780">
        <v>20.458454679301685</v>
      </c>
      <c r="CF1780">
        <v>31.724097808769372</v>
      </c>
      <c r="CH1780">
        <f t="shared" si="1410"/>
        <v>0</v>
      </c>
      <c r="CI1780">
        <f t="shared" si="1411"/>
        <v>1</v>
      </c>
      <c r="CJ1780">
        <f t="shared" si="1412"/>
        <v>11.265643129467687</v>
      </c>
      <c r="CM1780">
        <v>1773</v>
      </c>
      <c r="CN1780">
        <v>24.135532879808668</v>
      </c>
      <c r="CO1780">
        <v>10.475702990962521</v>
      </c>
      <c r="CQ1780">
        <f t="shared" si="1413"/>
        <v>1</v>
      </c>
      <c r="CR1780">
        <f t="shared" si="1414"/>
        <v>0</v>
      </c>
      <c r="CS1780">
        <f t="shared" si="1415"/>
        <v>13.659829888846147</v>
      </c>
      <c r="CV1780">
        <v>1773</v>
      </c>
      <c r="CW1780">
        <v>23.04302901873243</v>
      </c>
      <c r="CX1780">
        <v>19.780497989052989</v>
      </c>
      <c r="CZ1780">
        <f t="shared" si="1416"/>
        <v>1</v>
      </c>
      <c r="DA1780">
        <f t="shared" si="1417"/>
        <v>0</v>
      </c>
      <c r="DB1780">
        <f t="shared" si="1418"/>
        <v>3.2625310296794403</v>
      </c>
      <c r="DE1780">
        <v>1773</v>
      </c>
      <c r="DF1780">
        <v>24.760764408646953</v>
      </c>
      <c r="DG1780">
        <v>24.104836262056992</v>
      </c>
      <c r="DI1780">
        <f t="shared" si="1419"/>
        <v>1</v>
      </c>
      <c r="DJ1780">
        <f t="shared" si="1420"/>
        <v>0</v>
      </c>
      <c r="DK1780">
        <f t="shared" si="1421"/>
        <v>0.6559281465899609</v>
      </c>
      <c r="DN1780">
        <v>1773</v>
      </c>
      <c r="DO1780">
        <v>23.997960982659713</v>
      </c>
      <c r="DP1780">
        <v>28.104397537225438</v>
      </c>
      <c r="DR1780">
        <f t="shared" si="1422"/>
        <v>0</v>
      </c>
      <c r="DS1780">
        <f t="shared" si="1423"/>
        <v>1</v>
      </c>
      <c r="DT1780">
        <f t="shared" si="1424"/>
        <v>4.1064365545657253</v>
      </c>
      <c r="DW1780">
        <v>1773</v>
      </c>
      <c r="DX1780">
        <v>19.058939752624443</v>
      </c>
      <c r="DY1780">
        <v>11.472309697212969</v>
      </c>
      <c r="EA1780">
        <f t="shared" si="1425"/>
        <v>1</v>
      </c>
      <c r="EB1780">
        <f t="shared" si="1426"/>
        <v>0</v>
      </c>
      <c r="EC1780">
        <f t="shared" si="1427"/>
        <v>7.5866300554114741</v>
      </c>
      <c r="EF1780">
        <v>1773</v>
      </c>
      <c r="EG1780">
        <v>22.391661091938424</v>
      </c>
      <c r="EH1780">
        <v>15.172107058112392</v>
      </c>
      <c r="EJ1780">
        <f t="shared" si="1428"/>
        <v>1</v>
      </c>
      <c r="EK1780">
        <f t="shared" si="1429"/>
        <v>0</v>
      </c>
      <c r="EL1780">
        <f t="shared" si="1430"/>
        <v>7.2195540338260322</v>
      </c>
      <c r="EO1780">
        <v>1773</v>
      </c>
      <c r="EP1780">
        <v>19.298155498103615</v>
      </c>
      <c r="EQ1780">
        <v>38.799731388513436</v>
      </c>
      <c r="ES1780">
        <f t="shared" si="1431"/>
        <v>0</v>
      </c>
      <c r="ET1780">
        <f t="shared" si="1432"/>
        <v>1</v>
      </c>
      <c r="EU1780">
        <f t="shared" si="1433"/>
        <v>19.501575890409821</v>
      </c>
    </row>
    <row r="1781" spans="1:151" x14ac:dyDescent="0.25">
      <c r="A1781">
        <v>1774</v>
      </c>
      <c r="B1781">
        <v>8.3022986681534743</v>
      </c>
      <c r="C1781">
        <v>48.971883504636267</v>
      </c>
      <c r="E1781">
        <f t="shared" si="1434"/>
        <v>0</v>
      </c>
      <c r="F1781">
        <f t="shared" si="1385"/>
        <v>1</v>
      </c>
      <c r="G1781">
        <f t="shared" si="1435"/>
        <v>40.669584836482791</v>
      </c>
      <c r="J1781">
        <v>1774</v>
      </c>
      <c r="K1781">
        <v>15.542810842054747</v>
      </c>
      <c r="L1781">
        <v>14.299780024688484</v>
      </c>
      <c r="N1781">
        <f t="shared" si="1386"/>
        <v>1</v>
      </c>
      <c r="O1781">
        <f t="shared" si="1387"/>
        <v>0</v>
      </c>
      <c r="P1781">
        <f t="shared" si="1388"/>
        <v>1.2430308173662628</v>
      </c>
      <c r="S1781">
        <v>1774</v>
      </c>
      <c r="T1781">
        <v>18.897943561411761</v>
      </c>
      <c r="U1781">
        <v>23.198732924455999</v>
      </c>
      <c r="W1781">
        <f t="shared" si="1389"/>
        <v>0</v>
      </c>
      <c r="X1781">
        <f t="shared" si="1390"/>
        <v>1</v>
      </c>
      <c r="Y1781">
        <f t="shared" si="1391"/>
        <v>4.3007893630442382</v>
      </c>
      <c r="AB1781">
        <v>1774</v>
      </c>
      <c r="AC1781">
        <v>15.275259569103444</v>
      </c>
      <c r="AD1781">
        <v>17.030368354483269</v>
      </c>
      <c r="AF1781">
        <f t="shared" si="1392"/>
        <v>0</v>
      </c>
      <c r="AG1781">
        <f t="shared" si="1393"/>
        <v>1</v>
      </c>
      <c r="AH1781">
        <f t="shared" si="1394"/>
        <v>1.7551087853798251</v>
      </c>
      <c r="AK1781">
        <v>1774</v>
      </c>
      <c r="AL1781">
        <v>20.288717668131415</v>
      </c>
      <c r="AM1781">
        <v>28.29301562275241</v>
      </c>
      <c r="AO1781">
        <f t="shared" si="1395"/>
        <v>0</v>
      </c>
      <c r="AP1781">
        <f t="shared" si="1396"/>
        <v>1</v>
      </c>
      <c r="AQ1781">
        <f t="shared" si="1397"/>
        <v>8.0042979546209949</v>
      </c>
      <c r="AT1781">
        <v>1774</v>
      </c>
      <c r="AU1781">
        <v>15.950142357882996</v>
      </c>
      <c r="AV1781">
        <v>18.681239681329743</v>
      </c>
      <c r="AX1781">
        <f t="shared" si="1398"/>
        <v>0</v>
      </c>
      <c r="AY1781">
        <f t="shared" si="1399"/>
        <v>1</v>
      </c>
      <c r="AZ1781">
        <f t="shared" si="1400"/>
        <v>2.7310973234467468</v>
      </c>
      <c r="BC1781">
        <v>1774</v>
      </c>
      <c r="BD1781" t="e">
        <v>#N/A</v>
      </c>
      <c r="BE1781" t="e">
        <v>#N/A</v>
      </c>
      <c r="BG1781" t="e">
        <f t="shared" si="1401"/>
        <v>#N/A</v>
      </c>
      <c r="BH1781" t="e">
        <f t="shared" si="1402"/>
        <v>#N/A</v>
      </c>
      <c r="BI1781" t="e">
        <f t="shared" si="1403"/>
        <v>#N/A</v>
      </c>
      <c r="BL1781">
        <v>1774</v>
      </c>
      <c r="BM1781">
        <v>30.178332803268795</v>
      </c>
      <c r="BN1781">
        <v>14.515552144161697</v>
      </c>
      <c r="BP1781">
        <f t="shared" si="1404"/>
        <v>1</v>
      </c>
      <c r="BQ1781">
        <f t="shared" si="1405"/>
        <v>0</v>
      </c>
      <c r="BR1781">
        <f t="shared" si="1406"/>
        <v>15.662780659107097</v>
      </c>
      <c r="BU1781">
        <v>1774</v>
      </c>
      <c r="BV1781">
        <v>26.306467420749584</v>
      </c>
      <c r="BW1781">
        <v>28.540716813710276</v>
      </c>
      <c r="BY1781">
        <f t="shared" si="1407"/>
        <v>0</v>
      </c>
      <c r="BZ1781">
        <f t="shared" si="1408"/>
        <v>1</v>
      </c>
      <c r="CA1781">
        <f t="shared" si="1409"/>
        <v>2.2342493929606917</v>
      </c>
      <c r="CD1781">
        <v>1774</v>
      </c>
      <c r="CE1781">
        <v>30.340356138447333</v>
      </c>
      <c r="CF1781">
        <v>26.676455603919774</v>
      </c>
      <c r="CH1781">
        <f t="shared" si="1410"/>
        <v>1</v>
      </c>
      <c r="CI1781">
        <f t="shared" si="1411"/>
        <v>0</v>
      </c>
      <c r="CJ1781">
        <f t="shared" si="1412"/>
        <v>3.6639005345275599</v>
      </c>
      <c r="CM1781">
        <v>1774</v>
      </c>
      <c r="CN1781">
        <v>17.494026635417576</v>
      </c>
      <c r="CO1781">
        <v>15.037528402055393</v>
      </c>
      <c r="CQ1781">
        <f t="shared" si="1413"/>
        <v>1</v>
      </c>
      <c r="CR1781">
        <f t="shared" si="1414"/>
        <v>0</v>
      </c>
      <c r="CS1781">
        <f t="shared" si="1415"/>
        <v>2.4564982333621828</v>
      </c>
      <c r="CV1781">
        <v>1774</v>
      </c>
      <c r="CW1781">
        <v>24.68482299751561</v>
      </c>
      <c r="CX1781">
        <v>21.330555266170435</v>
      </c>
      <c r="CZ1781">
        <f t="shared" si="1416"/>
        <v>1</v>
      </c>
      <c r="DA1781">
        <f t="shared" si="1417"/>
        <v>0</v>
      </c>
      <c r="DB1781">
        <f t="shared" si="1418"/>
        <v>3.3542677313451748</v>
      </c>
      <c r="DE1781">
        <v>1774</v>
      </c>
      <c r="DF1781">
        <v>20.692823622593696</v>
      </c>
      <c r="DG1781">
        <v>23.208130169399549</v>
      </c>
      <c r="DI1781">
        <f t="shared" si="1419"/>
        <v>0</v>
      </c>
      <c r="DJ1781">
        <f t="shared" si="1420"/>
        <v>1</v>
      </c>
      <c r="DK1781">
        <f t="shared" si="1421"/>
        <v>2.5153065468058529</v>
      </c>
      <c r="DN1781">
        <v>1774</v>
      </c>
      <c r="DO1781">
        <v>31.886860525281872</v>
      </c>
      <c r="DP1781">
        <v>14.240903215965226</v>
      </c>
      <c r="DR1781">
        <f t="shared" si="1422"/>
        <v>1</v>
      </c>
      <c r="DS1781">
        <f t="shared" si="1423"/>
        <v>0</v>
      </c>
      <c r="DT1781">
        <f t="shared" si="1424"/>
        <v>17.645957309316646</v>
      </c>
      <c r="DW1781">
        <v>1774</v>
      </c>
      <c r="DX1781">
        <v>17.313153575800637</v>
      </c>
      <c r="DY1781">
        <v>1.6050985567018543</v>
      </c>
      <c r="EA1781">
        <f t="shared" si="1425"/>
        <v>1</v>
      </c>
      <c r="EB1781">
        <f t="shared" si="1426"/>
        <v>0</v>
      </c>
      <c r="EC1781">
        <f t="shared" si="1427"/>
        <v>15.708055019098783</v>
      </c>
      <c r="EF1781">
        <v>1774</v>
      </c>
      <c r="EG1781">
        <v>22.474244355122625</v>
      </c>
      <c r="EH1781">
        <v>15.218718780629807</v>
      </c>
      <c r="EJ1781">
        <f t="shared" si="1428"/>
        <v>1</v>
      </c>
      <c r="EK1781">
        <f t="shared" si="1429"/>
        <v>0</v>
      </c>
      <c r="EL1781">
        <f t="shared" si="1430"/>
        <v>7.2555255744928182</v>
      </c>
      <c r="EO1781">
        <v>1774</v>
      </c>
      <c r="EP1781">
        <v>20.584756021645926</v>
      </c>
      <c r="EQ1781">
        <v>12.715408836479133</v>
      </c>
      <c r="ES1781">
        <f t="shared" si="1431"/>
        <v>1</v>
      </c>
      <c r="ET1781">
        <f t="shared" si="1432"/>
        <v>0</v>
      </c>
      <c r="EU1781">
        <f t="shared" si="1433"/>
        <v>7.8693471851667933</v>
      </c>
    </row>
    <row r="1782" spans="1:151" x14ac:dyDescent="0.25">
      <c r="A1782">
        <v>1775</v>
      </c>
      <c r="B1782">
        <v>9.3036647551530987</v>
      </c>
      <c r="C1782">
        <v>35.668997183695524</v>
      </c>
      <c r="E1782">
        <f t="shared" si="1434"/>
        <v>0</v>
      </c>
      <c r="F1782">
        <f t="shared" si="1385"/>
        <v>1</v>
      </c>
      <c r="G1782">
        <f t="shared" si="1435"/>
        <v>26.365332428542423</v>
      </c>
      <c r="J1782">
        <v>1775</v>
      </c>
      <c r="K1782">
        <v>23.89493634980553</v>
      </c>
      <c r="L1782">
        <v>24.055135394581875</v>
      </c>
      <c r="N1782">
        <f t="shared" si="1386"/>
        <v>0</v>
      </c>
      <c r="O1782">
        <f t="shared" si="1387"/>
        <v>1</v>
      </c>
      <c r="P1782">
        <f t="shared" si="1388"/>
        <v>0.16019904477634483</v>
      </c>
      <c r="S1782">
        <v>1775</v>
      </c>
      <c r="T1782">
        <v>16.787133973392823</v>
      </c>
      <c r="U1782">
        <v>17.66938084797517</v>
      </c>
      <c r="W1782">
        <f t="shared" si="1389"/>
        <v>0</v>
      </c>
      <c r="X1782">
        <f t="shared" si="1390"/>
        <v>1</v>
      </c>
      <c r="Y1782">
        <f t="shared" si="1391"/>
        <v>0.88224687458234641</v>
      </c>
      <c r="AB1782">
        <v>1775</v>
      </c>
      <c r="AC1782">
        <v>16.481473867626594</v>
      </c>
      <c r="AD1782">
        <v>17.162675929677821</v>
      </c>
      <c r="AF1782">
        <f t="shared" si="1392"/>
        <v>0</v>
      </c>
      <c r="AG1782">
        <f t="shared" si="1393"/>
        <v>1</v>
      </c>
      <c r="AH1782">
        <f t="shared" si="1394"/>
        <v>0.68120206205122713</v>
      </c>
      <c r="AK1782">
        <v>1775</v>
      </c>
      <c r="AL1782">
        <v>19.563864526155488</v>
      </c>
      <c r="AM1782">
        <v>7.4841500497087274</v>
      </c>
      <c r="AO1782">
        <f t="shared" si="1395"/>
        <v>1</v>
      </c>
      <c r="AP1782">
        <f t="shared" si="1396"/>
        <v>0</v>
      </c>
      <c r="AQ1782">
        <f t="shared" si="1397"/>
        <v>12.07971447644676</v>
      </c>
      <c r="AT1782">
        <v>1775</v>
      </c>
      <c r="AU1782">
        <v>16.731728373140601</v>
      </c>
      <c r="AV1782">
        <v>22.416318925155029</v>
      </c>
      <c r="AX1782">
        <f t="shared" si="1398"/>
        <v>0</v>
      </c>
      <c r="AY1782">
        <f t="shared" si="1399"/>
        <v>1</v>
      </c>
      <c r="AZ1782">
        <f t="shared" si="1400"/>
        <v>5.6845905520144271</v>
      </c>
      <c r="BC1782">
        <v>1775</v>
      </c>
      <c r="BD1782" t="e">
        <v>#N/A</v>
      </c>
      <c r="BE1782" t="e">
        <v>#N/A</v>
      </c>
      <c r="BG1782" t="e">
        <f t="shared" si="1401"/>
        <v>#N/A</v>
      </c>
      <c r="BH1782" t="e">
        <f t="shared" si="1402"/>
        <v>#N/A</v>
      </c>
      <c r="BI1782" t="e">
        <f t="shared" si="1403"/>
        <v>#N/A</v>
      </c>
      <c r="BL1782">
        <v>1775</v>
      </c>
      <c r="BM1782">
        <v>36.2657052579777</v>
      </c>
      <c r="BN1782">
        <v>9.624104345034759</v>
      </c>
      <c r="BP1782">
        <f t="shared" si="1404"/>
        <v>1</v>
      </c>
      <c r="BQ1782">
        <f t="shared" si="1405"/>
        <v>0</v>
      </c>
      <c r="BR1782">
        <f t="shared" si="1406"/>
        <v>26.641600912942941</v>
      </c>
      <c r="BU1782">
        <v>1775</v>
      </c>
      <c r="BV1782">
        <v>20.498077019630006</v>
      </c>
      <c r="BW1782">
        <v>21.024384134629692</v>
      </c>
      <c r="BY1782">
        <f t="shared" si="1407"/>
        <v>0</v>
      </c>
      <c r="BZ1782">
        <f t="shared" si="1408"/>
        <v>1</v>
      </c>
      <c r="CA1782">
        <f t="shared" si="1409"/>
        <v>0.52630711499968541</v>
      </c>
      <c r="CD1782">
        <v>1775</v>
      </c>
      <c r="CE1782">
        <v>24.215844577045594</v>
      </c>
      <c r="CF1782">
        <v>26.230519862495129</v>
      </c>
      <c r="CH1782">
        <f t="shared" si="1410"/>
        <v>0</v>
      </c>
      <c r="CI1782">
        <f t="shared" si="1411"/>
        <v>1</v>
      </c>
      <c r="CJ1782">
        <f t="shared" si="1412"/>
        <v>2.0146752854495347</v>
      </c>
      <c r="CM1782">
        <v>1775</v>
      </c>
      <c r="CN1782">
        <v>19.135288407567529</v>
      </c>
      <c r="CO1782">
        <v>12.996309938465124</v>
      </c>
      <c r="CQ1782">
        <f t="shared" si="1413"/>
        <v>1</v>
      </c>
      <c r="CR1782">
        <f t="shared" si="1414"/>
        <v>0</v>
      </c>
      <c r="CS1782">
        <f t="shared" si="1415"/>
        <v>6.1389784691024047</v>
      </c>
      <c r="CV1782">
        <v>1775</v>
      </c>
      <c r="CW1782">
        <v>22.914567767221644</v>
      </c>
      <c r="CX1782">
        <v>20.327080668222859</v>
      </c>
      <c r="CZ1782">
        <f t="shared" si="1416"/>
        <v>1</v>
      </c>
      <c r="DA1782">
        <f t="shared" si="1417"/>
        <v>0</v>
      </c>
      <c r="DB1782">
        <f t="shared" si="1418"/>
        <v>2.5874870989987855</v>
      </c>
      <c r="DE1782">
        <v>1775</v>
      </c>
      <c r="DF1782">
        <v>28.439238963800015</v>
      </c>
      <c r="DG1782">
        <v>24.518715883084901</v>
      </c>
      <c r="DI1782">
        <f t="shared" si="1419"/>
        <v>1</v>
      </c>
      <c r="DJ1782">
        <f t="shared" si="1420"/>
        <v>0</v>
      </c>
      <c r="DK1782">
        <f t="shared" si="1421"/>
        <v>3.9205230807151139</v>
      </c>
      <c r="DN1782">
        <v>1775</v>
      </c>
      <c r="DO1782">
        <v>19.241075526489119</v>
      </c>
      <c r="DP1782">
        <v>21.240823884783168</v>
      </c>
      <c r="DR1782">
        <f t="shared" si="1422"/>
        <v>0</v>
      </c>
      <c r="DS1782">
        <f t="shared" si="1423"/>
        <v>1</v>
      </c>
      <c r="DT1782">
        <f t="shared" si="1424"/>
        <v>1.999748358294049</v>
      </c>
      <c r="DW1782">
        <v>1775</v>
      </c>
      <c r="DX1782">
        <v>16.987087494959663</v>
      </c>
      <c r="DY1782">
        <v>25.745065287493361</v>
      </c>
      <c r="EA1782">
        <f t="shared" si="1425"/>
        <v>0</v>
      </c>
      <c r="EB1782">
        <f t="shared" si="1426"/>
        <v>1</v>
      </c>
      <c r="EC1782">
        <f t="shared" si="1427"/>
        <v>8.7579777925336977</v>
      </c>
      <c r="EF1782">
        <v>1775</v>
      </c>
      <c r="EG1782">
        <v>18.025125669236871</v>
      </c>
      <c r="EH1782">
        <v>16.290778866912095</v>
      </c>
      <c r="EJ1782">
        <f t="shared" si="1428"/>
        <v>1</v>
      </c>
      <c r="EK1782">
        <f t="shared" si="1429"/>
        <v>0</v>
      </c>
      <c r="EL1782">
        <f t="shared" si="1430"/>
        <v>1.7343468023247759</v>
      </c>
      <c r="EO1782">
        <v>1775</v>
      </c>
      <c r="EP1782">
        <v>17.881146070228588</v>
      </c>
      <c r="EQ1782">
        <v>38.097780871457807</v>
      </c>
      <c r="ES1782">
        <f t="shared" si="1431"/>
        <v>0</v>
      </c>
      <c r="ET1782">
        <f t="shared" si="1432"/>
        <v>1</v>
      </c>
      <c r="EU1782">
        <f t="shared" si="1433"/>
        <v>20.216634801229219</v>
      </c>
    </row>
    <row r="1783" spans="1:151" x14ac:dyDescent="0.25">
      <c r="A1783">
        <v>1776</v>
      </c>
      <c r="B1783">
        <v>9.795189971453846</v>
      </c>
      <c r="C1783">
        <v>3.1575880102536651</v>
      </c>
      <c r="E1783">
        <f t="shared" si="1434"/>
        <v>1</v>
      </c>
      <c r="F1783">
        <f t="shared" si="1385"/>
        <v>0</v>
      </c>
      <c r="G1783">
        <f t="shared" si="1435"/>
        <v>6.6376019612001809</v>
      </c>
      <c r="J1783">
        <v>1776</v>
      </c>
      <c r="K1783">
        <v>16.142962423267477</v>
      </c>
      <c r="L1783">
        <v>29.610778793595525</v>
      </c>
      <c r="N1783">
        <f t="shared" si="1386"/>
        <v>0</v>
      </c>
      <c r="O1783">
        <f t="shared" si="1387"/>
        <v>1</v>
      </c>
      <c r="P1783">
        <f t="shared" si="1388"/>
        <v>13.467816370328048</v>
      </c>
      <c r="S1783">
        <v>1776</v>
      </c>
      <c r="T1783">
        <v>20.899544759307783</v>
      </c>
      <c r="U1783">
        <v>36.373133338742903</v>
      </c>
      <c r="W1783">
        <f t="shared" si="1389"/>
        <v>0</v>
      </c>
      <c r="X1783">
        <f t="shared" si="1390"/>
        <v>1</v>
      </c>
      <c r="Y1783">
        <f t="shared" si="1391"/>
        <v>15.47358857943512</v>
      </c>
      <c r="AB1783">
        <v>1776</v>
      </c>
      <c r="AC1783">
        <v>21.495394644912206</v>
      </c>
      <c r="AD1783">
        <v>18.404006239011743</v>
      </c>
      <c r="AF1783">
        <f t="shared" si="1392"/>
        <v>1</v>
      </c>
      <c r="AG1783">
        <f t="shared" si="1393"/>
        <v>0</v>
      </c>
      <c r="AH1783">
        <f t="shared" si="1394"/>
        <v>3.0913884059004637</v>
      </c>
      <c r="AK1783">
        <v>1776</v>
      </c>
      <c r="AL1783">
        <v>37.744761283632137</v>
      </c>
      <c r="AM1783">
        <v>15.259668653386381</v>
      </c>
      <c r="AO1783">
        <f t="shared" si="1395"/>
        <v>1</v>
      </c>
      <c r="AP1783">
        <f t="shared" si="1396"/>
        <v>0</v>
      </c>
      <c r="AQ1783">
        <f t="shared" si="1397"/>
        <v>22.485092630245756</v>
      </c>
      <c r="AT1783">
        <v>1776</v>
      </c>
      <c r="AU1783">
        <v>18.780502211285473</v>
      </c>
      <c r="AV1783">
        <v>18.086815369200412</v>
      </c>
      <c r="AX1783">
        <f t="shared" si="1398"/>
        <v>1</v>
      </c>
      <c r="AY1783">
        <f t="shared" si="1399"/>
        <v>0</v>
      </c>
      <c r="AZ1783">
        <f t="shared" si="1400"/>
        <v>0.69368684208506082</v>
      </c>
      <c r="BC1783">
        <v>1776</v>
      </c>
      <c r="BD1783" t="e">
        <v>#N/A</v>
      </c>
      <c r="BE1783" t="e">
        <v>#N/A</v>
      </c>
      <c r="BG1783" t="e">
        <f t="shared" si="1401"/>
        <v>#N/A</v>
      </c>
      <c r="BH1783" t="e">
        <f t="shared" si="1402"/>
        <v>#N/A</v>
      </c>
      <c r="BI1783" t="e">
        <f t="shared" si="1403"/>
        <v>#N/A</v>
      </c>
      <c r="BL1783">
        <v>1776</v>
      </c>
      <c r="BM1783">
        <v>36.751460526232719</v>
      </c>
      <c r="BN1783">
        <v>15.067339623599688</v>
      </c>
      <c r="BP1783">
        <f t="shared" si="1404"/>
        <v>1</v>
      </c>
      <c r="BQ1783">
        <f t="shared" si="1405"/>
        <v>0</v>
      </c>
      <c r="BR1783">
        <f t="shared" si="1406"/>
        <v>21.684120902633033</v>
      </c>
      <c r="BU1783">
        <v>1776</v>
      </c>
      <c r="BV1783">
        <v>11.899361149156505</v>
      </c>
      <c r="BW1783">
        <v>29.724032537197587</v>
      </c>
      <c r="BY1783">
        <f t="shared" si="1407"/>
        <v>0</v>
      </c>
      <c r="BZ1783">
        <f t="shared" si="1408"/>
        <v>1</v>
      </c>
      <c r="CA1783">
        <f t="shared" si="1409"/>
        <v>17.824671388041082</v>
      </c>
      <c r="CD1783">
        <v>1776</v>
      </c>
      <c r="CE1783">
        <v>21.123873173510898</v>
      </c>
      <c r="CF1783">
        <v>29.034945247243851</v>
      </c>
      <c r="CH1783">
        <f t="shared" si="1410"/>
        <v>0</v>
      </c>
      <c r="CI1783">
        <f t="shared" si="1411"/>
        <v>1</v>
      </c>
      <c r="CJ1783">
        <f t="shared" si="1412"/>
        <v>7.911072073732953</v>
      </c>
      <c r="CM1783">
        <v>1776</v>
      </c>
      <c r="CN1783">
        <v>23.538569314015486</v>
      </c>
      <c r="CO1783">
        <v>30.481713038703763</v>
      </c>
      <c r="CQ1783">
        <f t="shared" si="1413"/>
        <v>0</v>
      </c>
      <c r="CR1783">
        <f t="shared" si="1414"/>
        <v>1</v>
      </c>
      <c r="CS1783">
        <f t="shared" si="1415"/>
        <v>6.9431437246882766</v>
      </c>
      <c r="CV1783">
        <v>1776</v>
      </c>
      <c r="CW1783">
        <v>25.389399634500887</v>
      </c>
      <c r="CX1783">
        <v>15.908897060893837</v>
      </c>
      <c r="CZ1783">
        <f t="shared" si="1416"/>
        <v>1</v>
      </c>
      <c r="DA1783">
        <f t="shared" si="1417"/>
        <v>0</v>
      </c>
      <c r="DB1783">
        <f t="shared" si="1418"/>
        <v>9.4805025736070494</v>
      </c>
      <c r="DE1783">
        <v>1776</v>
      </c>
      <c r="DF1783">
        <v>19.492562597310968</v>
      </c>
      <c r="DG1783">
        <v>21.815566608410997</v>
      </c>
      <c r="DI1783">
        <f t="shared" si="1419"/>
        <v>0</v>
      </c>
      <c r="DJ1783">
        <f t="shared" si="1420"/>
        <v>1</v>
      </c>
      <c r="DK1783">
        <f t="shared" si="1421"/>
        <v>2.3230040111000285</v>
      </c>
      <c r="DN1783">
        <v>1776</v>
      </c>
      <c r="DO1783">
        <v>27.113375415156757</v>
      </c>
      <c r="DP1783">
        <v>15.202711204612118</v>
      </c>
      <c r="DR1783">
        <f t="shared" si="1422"/>
        <v>1</v>
      </c>
      <c r="DS1783">
        <f t="shared" si="1423"/>
        <v>0</v>
      </c>
      <c r="DT1783">
        <f t="shared" si="1424"/>
        <v>11.910664210544638</v>
      </c>
      <c r="DW1783">
        <v>1776</v>
      </c>
      <c r="DX1783">
        <v>20.889643833126215</v>
      </c>
      <c r="DY1783">
        <v>18.446691228274467</v>
      </c>
      <c r="EA1783">
        <f t="shared" si="1425"/>
        <v>1</v>
      </c>
      <c r="EB1783">
        <f t="shared" si="1426"/>
        <v>0</v>
      </c>
      <c r="EC1783">
        <f t="shared" si="1427"/>
        <v>2.4429526048517474</v>
      </c>
      <c r="EF1783">
        <v>1776</v>
      </c>
      <c r="EG1783">
        <v>15.30677425676752</v>
      </c>
      <c r="EH1783">
        <v>22.120501296168335</v>
      </c>
      <c r="EJ1783">
        <f t="shared" si="1428"/>
        <v>0</v>
      </c>
      <c r="EK1783">
        <f t="shared" si="1429"/>
        <v>1</v>
      </c>
      <c r="EL1783">
        <f t="shared" si="1430"/>
        <v>6.8137270394008151</v>
      </c>
      <c r="EO1783">
        <v>1776</v>
      </c>
      <c r="EP1783">
        <v>20.775298211561658</v>
      </c>
      <c r="EQ1783">
        <v>17.465500931010293</v>
      </c>
      <c r="ES1783">
        <f t="shared" si="1431"/>
        <v>1</v>
      </c>
      <c r="ET1783">
        <f t="shared" si="1432"/>
        <v>0</v>
      </c>
      <c r="EU1783">
        <f t="shared" si="1433"/>
        <v>3.3097972805513649</v>
      </c>
    </row>
    <row r="1784" spans="1:151" x14ac:dyDescent="0.25">
      <c r="A1784">
        <v>1777</v>
      </c>
      <c r="B1784">
        <v>8.5326382393423117</v>
      </c>
      <c r="C1784">
        <v>4.706926784548596</v>
      </c>
      <c r="E1784">
        <f t="shared" si="1434"/>
        <v>1</v>
      </c>
      <c r="F1784">
        <f t="shared" si="1385"/>
        <v>0</v>
      </c>
      <c r="G1784">
        <f t="shared" si="1435"/>
        <v>3.8257114547937157</v>
      </c>
      <c r="J1784">
        <v>1777</v>
      </c>
      <c r="K1784">
        <v>15.222565221979981</v>
      </c>
      <c r="L1784">
        <v>36.192392247531693</v>
      </c>
      <c r="N1784">
        <f t="shared" si="1386"/>
        <v>0</v>
      </c>
      <c r="O1784">
        <f t="shared" si="1387"/>
        <v>1</v>
      </c>
      <c r="P1784">
        <f t="shared" si="1388"/>
        <v>20.969827025551712</v>
      </c>
      <c r="S1784">
        <v>1777</v>
      </c>
      <c r="T1784">
        <v>18.375762467961049</v>
      </c>
      <c r="U1784">
        <v>35.663312932313104</v>
      </c>
      <c r="W1784">
        <f t="shared" si="1389"/>
        <v>0</v>
      </c>
      <c r="X1784">
        <f t="shared" si="1390"/>
        <v>1</v>
      </c>
      <c r="Y1784">
        <f t="shared" si="1391"/>
        <v>17.287550464352055</v>
      </c>
      <c r="AB1784">
        <v>1777</v>
      </c>
      <c r="AC1784">
        <v>12.906616004200121</v>
      </c>
      <c r="AD1784">
        <v>17.780372635256885</v>
      </c>
      <c r="AF1784">
        <f t="shared" si="1392"/>
        <v>0</v>
      </c>
      <c r="AG1784">
        <f t="shared" si="1393"/>
        <v>1</v>
      </c>
      <c r="AH1784">
        <f t="shared" si="1394"/>
        <v>4.8737566310567644</v>
      </c>
      <c r="AK1784">
        <v>1777</v>
      </c>
      <c r="AL1784">
        <v>32.965732406415398</v>
      </c>
      <c r="AM1784">
        <v>33.458113947362037</v>
      </c>
      <c r="AO1784">
        <f t="shared" si="1395"/>
        <v>0</v>
      </c>
      <c r="AP1784">
        <f t="shared" si="1396"/>
        <v>1</v>
      </c>
      <c r="AQ1784">
        <f t="shared" si="1397"/>
        <v>0.49238154094663855</v>
      </c>
      <c r="AT1784">
        <v>1777</v>
      </c>
      <c r="AU1784">
        <v>22.046435924106625</v>
      </c>
      <c r="AV1784">
        <v>24.510443078209352</v>
      </c>
      <c r="AX1784">
        <f t="shared" si="1398"/>
        <v>0</v>
      </c>
      <c r="AY1784">
        <f t="shared" si="1399"/>
        <v>1</v>
      </c>
      <c r="AZ1784">
        <f t="shared" si="1400"/>
        <v>2.4640071541027275</v>
      </c>
      <c r="BC1784">
        <v>1777</v>
      </c>
      <c r="BD1784" t="e">
        <v>#N/A</v>
      </c>
      <c r="BE1784" t="e">
        <v>#N/A</v>
      </c>
      <c r="BG1784" t="e">
        <f t="shared" si="1401"/>
        <v>#N/A</v>
      </c>
      <c r="BH1784" t="e">
        <f t="shared" si="1402"/>
        <v>#N/A</v>
      </c>
      <c r="BI1784" t="e">
        <f t="shared" si="1403"/>
        <v>#N/A</v>
      </c>
      <c r="BL1784">
        <v>1777</v>
      </c>
      <c r="BM1784">
        <v>28.346012928628344</v>
      </c>
      <c r="BN1784">
        <v>11.410252156741171</v>
      </c>
      <c r="BP1784">
        <f t="shared" si="1404"/>
        <v>1</v>
      </c>
      <c r="BQ1784">
        <f t="shared" si="1405"/>
        <v>0</v>
      </c>
      <c r="BR1784">
        <f t="shared" si="1406"/>
        <v>16.935760771887175</v>
      </c>
      <c r="BU1784">
        <v>1777</v>
      </c>
      <c r="BV1784">
        <v>22.054435202424866</v>
      </c>
      <c r="BW1784">
        <v>13.078129696343241</v>
      </c>
      <c r="BY1784">
        <f t="shared" si="1407"/>
        <v>1</v>
      </c>
      <c r="BZ1784">
        <f t="shared" si="1408"/>
        <v>0</v>
      </c>
      <c r="CA1784">
        <f t="shared" si="1409"/>
        <v>8.9763055060816246</v>
      </c>
      <c r="CD1784">
        <v>1777</v>
      </c>
      <c r="CE1784">
        <v>20.504593523494535</v>
      </c>
      <c r="CF1784">
        <v>28.601242840359525</v>
      </c>
      <c r="CH1784">
        <f t="shared" si="1410"/>
        <v>0</v>
      </c>
      <c r="CI1784">
        <f t="shared" si="1411"/>
        <v>1</v>
      </c>
      <c r="CJ1784">
        <f t="shared" si="1412"/>
        <v>8.0966493168649905</v>
      </c>
      <c r="CM1784">
        <v>1777</v>
      </c>
      <c r="CN1784">
        <v>24.188365196818921</v>
      </c>
      <c r="CO1784">
        <v>28.630986052554825</v>
      </c>
      <c r="CQ1784">
        <f t="shared" si="1413"/>
        <v>0</v>
      </c>
      <c r="CR1784">
        <f t="shared" si="1414"/>
        <v>1</v>
      </c>
      <c r="CS1784">
        <f t="shared" si="1415"/>
        <v>4.4426208557359033</v>
      </c>
      <c r="CV1784">
        <v>1777</v>
      </c>
      <c r="CW1784">
        <v>19.326349994911993</v>
      </c>
      <c r="CX1784">
        <v>19.89030636344798</v>
      </c>
      <c r="CZ1784">
        <f t="shared" si="1416"/>
        <v>0</v>
      </c>
      <c r="DA1784">
        <f t="shared" si="1417"/>
        <v>1</v>
      </c>
      <c r="DB1784">
        <f t="shared" si="1418"/>
        <v>0.56395636853598674</v>
      </c>
      <c r="DE1784">
        <v>1777</v>
      </c>
      <c r="DF1784">
        <v>18.723750501195894</v>
      </c>
      <c r="DG1784">
        <v>12.618326341427553</v>
      </c>
      <c r="DI1784">
        <f t="shared" si="1419"/>
        <v>1</v>
      </c>
      <c r="DJ1784">
        <f t="shared" si="1420"/>
        <v>0</v>
      </c>
      <c r="DK1784">
        <f t="shared" si="1421"/>
        <v>6.1054241597683419</v>
      </c>
      <c r="DN1784">
        <v>1777</v>
      </c>
      <c r="DO1784">
        <v>21.983170766216489</v>
      </c>
      <c r="DP1784">
        <v>23.541320606225845</v>
      </c>
      <c r="DR1784">
        <f t="shared" si="1422"/>
        <v>0</v>
      </c>
      <c r="DS1784">
        <f t="shared" si="1423"/>
        <v>1</v>
      </c>
      <c r="DT1784">
        <f t="shared" si="1424"/>
        <v>1.5581498400093565</v>
      </c>
      <c r="DW1784">
        <v>1777</v>
      </c>
      <c r="DX1784">
        <v>4.4548955848687086</v>
      </c>
      <c r="DY1784">
        <v>21.940865794668174</v>
      </c>
      <c r="EA1784">
        <f t="shared" si="1425"/>
        <v>0</v>
      </c>
      <c r="EB1784">
        <f t="shared" si="1426"/>
        <v>1</v>
      </c>
      <c r="EC1784">
        <f t="shared" si="1427"/>
        <v>17.485970209799465</v>
      </c>
      <c r="EF1784">
        <v>1777</v>
      </c>
      <c r="EG1784">
        <v>20.303620208458209</v>
      </c>
      <c r="EH1784">
        <v>12.208179961344591</v>
      </c>
      <c r="EJ1784">
        <f t="shared" si="1428"/>
        <v>1</v>
      </c>
      <c r="EK1784">
        <f t="shared" si="1429"/>
        <v>0</v>
      </c>
      <c r="EL1784">
        <f t="shared" si="1430"/>
        <v>8.0954402471136184</v>
      </c>
      <c r="EO1784">
        <v>1777</v>
      </c>
      <c r="EP1784">
        <v>21.891775178523858</v>
      </c>
      <c r="EQ1784">
        <v>23.002399829751898</v>
      </c>
      <c r="ES1784">
        <f t="shared" si="1431"/>
        <v>0</v>
      </c>
      <c r="ET1784">
        <f t="shared" si="1432"/>
        <v>1</v>
      </c>
      <c r="EU1784">
        <f t="shared" si="1433"/>
        <v>1.11062465122804</v>
      </c>
    </row>
    <row r="1785" spans="1:151" x14ac:dyDescent="0.25">
      <c r="A1785">
        <v>1778</v>
      </c>
      <c r="B1785">
        <v>8.5791648076695317</v>
      </c>
      <c r="C1785">
        <v>20.779256248823344</v>
      </c>
      <c r="E1785">
        <f t="shared" si="1434"/>
        <v>0</v>
      </c>
      <c r="F1785">
        <f t="shared" si="1385"/>
        <v>1</v>
      </c>
      <c r="G1785">
        <f t="shared" si="1435"/>
        <v>12.200091441153813</v>
      </c>
      <c r="J1785">
        <v>1778</v>
      </c>
      <c r="K1785">
        <v>21.499667026070206</v>
      </c>
      <c r="L1785">
        <v>22.468863575413227</v>
      </c>
      <c r="N1785">
        <f t="shared" si="1386"/>
        <v>0</v>
      </c>
      <c r="O1785">
        <f t="shared" si="1387"/>
        <v>1</v>
      </c>
      <c r="P1785">
        <f t="shared" si="1388"/>
        <v>0.96919654934302102</v>
      </c>
      <c r="S1785">
        <v>1778</v>
      </c>
      <c r="T1785">
        <v>25.461075910347567</v>
      </c>
      <c r="U1785">
        <v>6.0037736742270695</v>
      </c>
      <c r="W1785">
        <f t="shared" si="1389"/>
        <v>1</v>
      </c>
      <c r="X1785">
        <f t="shared" si="1390"/>
        <v>0</v>
      </c>
      <c r="Y1785">
        <f t="shared" si="1391"/>
        <v>19.457302236120498</v>
      </c>
      <c r="AB1785">
        <v>1778</v>
      </c>
      <c r="AC1785">
        <v>25.478078858480007</v>
      </c>
      <c r="AD1785">
        <v>18.058609836372383</v>
      </c>
      <c r="AF1785">
        <f t="shared" si="1392"/>
        <v>1</v>
      </c>
      <c r="AG1785">
        <f t="shared" si="1393"/>
        <v>0</v>
      </c>
      <c r="AH1785">
        <f t="shared" si="1394"/>
        <v>7.4194690221076236</v>
      </c>
      <c r="AK1785">
        <v>1778</v>
      </c>
      <c r="AL1785">
        <v>22.457814727023148</v>
      </c>
      <c r="AM1785">
        <v>23.684965878763126</v>
      </c>
      <c r="AO1785">
        <f t="shared" si="1395"/>
        <v>0</v>
      </c>
      <c r="AP1785">
        <f t="shared" si="1396"/>
        <v>1</v>
      </c>
      <c r="AQ1785">
        <f t="shared" si="1397"/>
        <v>1.227151151739978</v>
      </c>
      <c r="AT1785">
        <v>1778</v>
      </c>
      <c r="AU1785">
        <v>16.5220741461996</v>
      </c>
      <c r="AV1785">
        <v>21.244048886738248</v>
      </c>
      <c r="AX1785">
        <f t="shared" si="1398"/>
        <v>0</v>
      </c>
      <c r="AY1785">
        <f t="shared" si="1399"/>
        <v>1</v>
      </c>
      <c r="AZ1785">
        <f t="shared" si="1400"/>
        <v>4.7219747405386485</v>
      </c>
      <c r="BC1785">
        <v>1778</v>
      </c>
      <c r="BD1785" t="e">
        <v>#N/A</v>
      </c>
      <c r="BE1785" t="e">
        <v>#N/A</v>
      </c>
      <c r="BG1785" t="e">
        <f t="shared" si="1401"/>
        <v>#N/A</v>
      </c>
      <c r="BH1785" t="e">
        <f t="shared" si="1402"/>
        <v>#N/A</v>
      </c>
      <c r="BI1785" t="e">
        <f t="shared" si="1403"/>
        <v>#N/A</v>
      </c>
      <c r="BL1785">
        <v>1778</v>
      </c>
      <c r="BM1785">
        <v>31.411227759647865</v>
      </c>
      <c r="BN1785">
        <v>12.390187410415725</v>
      </c>
      <c r="BP1785">
        <f t="shared" si="1404"/>
        <v>1</v>
      </c>
      <c r="BQ1785">
        <f t="shared" si="1405"/>
        <v>0</v>
      </c>
      <c r="BR1785">
        <f t="shared" si="1406"/>
        <v>19.021040349232138</v>
      </c>
      <c r="BU1785">
        <v>1778</v>
      </c>
      <c r="BV1785">
        <v>30.281967608021098</v>
      </c>
      <c r="BW1785">
        <v>24.963899432574461</v>
      </c>
      <c r="BY1785">
        <f t="shared" si="1407"/>
        <v>1</v>
      </c>
      <c r="BZ1785">
        <f t="shared" si="1408"/>
        <v>0</v>
      </c>
      <c r="CA1785">
        <f t="shared" si="1409"/>
        <v>5.318068175446637</v>
      </c>
      <c r="CD1785">
        <v>1778</v>
      </c>
      <c r="CE1785">
        <v>15.497863957575799</v>
      </c>
      <c r="CF1785">
        <v>35.649690597872038</v>
      </c>
      <c r="CH1785">
        <f t="shared" si="1410"/>
        <v>0</v>
      </c>
      <c r="CI1785">
        <f t="shared" si="1411"/>
        <v>1</v>
      </c>
      <c r="CJ1785">
        <f t="shared" si="1412"/>
        <v>20.151826640296239</v>
      </c>
      <c r="CM1785">
        <v>1778</v>
      </c>
      <c r="CN1785">
        <v>17.480142424656258</v>
      </c>
      <c r="CO1785">
        <v>20.392440777208716</v>
      </c>
      <c r="CQ1785">
        <f t="shared" si="1413"/>
        <v>0</v>
      </c>
      <c r="CR1785">
        <f t="shared" si="1414"/>
        <v>1</v>
      </c>
      <c r="CS1785">
        <f t="shared" si="1415"/>
        <v>2.9122983525524582</v>
      </c>
      <c r="CV1785">
        <v>1778</v>
      </c>
      <c r="CW1785">
        <v>21.141689247856014</v>
      </c>
      <c r="CX1785">
        <v>17.430401990232042</v>
      </c>
      <c r="CZ1785">
        <f t="shared" si="1416"/>
        <v>1</v>
      </c>
      <c r="DA1785">
        <f t="shared" si="1417"/>
        <v>0</v>
      </c>
      <c r="DB1785">
        <f t="shared" si="1418"/>
        <v>3.7112872576239724</v>
      </c>
      <c r="DE1785">
        <v>1778</v>
      </c>
      <c r="DF1785">
        <v>11.410655321762981</v>
      </c>
      <c r="DG1785">
        <v>18.127312148113582</v>
      </c>
      <c r="DI1785">
        <f t="shared" si="1419"/>
        <v>0</v>
      </c>
      <c r="DJ1785">
        <f t="shared" si="1420"/>
        <v>1</v>
      </c>
      <c r="DK1785">
        <f t="shared" si="1421"/>
        <v>6.7166568263506008</v>
      </c>
      <c r="DN1785">
        <v>1778</v>
      </c>
      <c r="DO1785">
        <v>32.59541326642249</v>
      </c>
      <c r="DP1785">
        <v>20.097883426295937</v>
      </c>
      <c r="DR1785">
        <f t="shared" si="1422"/>
        <v>1</v>
      </c>
      <c r="DS1785">
        <f t="shared" si="1423"/>
        <v>0</v>
      </c>
      <c r="DT1785">
        <f t="shared" si="1424"/>
        <v>12.497529840126553</v>
      </c>
      <c r="DW1785">
        <v>1778</v>
      </c>
      <c r="DX1785">
        <v>15.937852903840305</v>
      </c>
      <c r="DY1785">
        <v>13.524335113152658</v>
      </c>
      <c r="EA1785">
        <f t="shared" si="1425"/>
        <v>1</v>
      </c>
      <c r="EB1785">
        <f t="shared" si="1426"/>
        <v>0</v>
      </c>
      <c r="EC1785">
        <f t="shared" si="1427"/>
        <v>2.4135177906876475</v>
      </c>
      <c r="EF1785">
        <v>1778</v>
      </c>
      <c r="EG1785">
        <v>19.817899702756804</v>
      </c>
      <c r="EH1785">
        <v>16.819590885586173</v>
      </c>
      <c r="EJ1785">
        <f t="shared" si="1428"/>
        <v>1</v>
      </c>
      <c r="EK1785">
        <f t="shared" si="1429"/>
        <v>0</v>
      </c>
      <c r="EL1785">
        <f t="shared" si="1430"/>
        <v>2.9983088171706314</v>
      </c>
      <c r="EO1785">
        <v>1778</v>
      </c>
      <c r="EP1785">
        <v>16.964124901103673</v>
      </c>
      <c r="EQ1785">
        <v>43.54776693687144</v>
      </c>
      <c r="ES1785">
        <f t="shared" si="1431"/>
        <v>0</v>
      </c>
      <c r="ET1785">
        <f t="shared" si="1432"/>
        <v>1</v>
      </c>
      <c r="EU1785">
        <f t="shared" si="1433"/>
        <v>26.583642035767767</v>
      </c>
    </row>
    <row r="1786" spans="1:151" x14ac:dyDescent="0.25">
      <c r="A1786">
        <v>1779</v>
      </c>
      <c r="B1786">
        <v>9.8028578705404996</v>
      </c>
      <c r="C1786">
        <v>10.034059066222415</v>
      </c>
      <c r="E1786">
        <f t="shared" si="1434"/>
        <v>0</v>
      </c>
      <c r="F1786">
        <f t="shared" si="1385"/>
        <v>1</v>
      </c>
      <c r="G1786">
        <f t="shared" si="1435"/>
        <v>0.23120119568191555</v>
      </c>
      <c r="J1786">
        <v>1779</v>
      </c>
      <c r="K1786">
        <v>24.832826142616891</v>
      </c>
      <c r="L1786">
        <v>27.345620130379189</v>
      </c>
      <c r="N1786">
        <f t="shared" si="1386"/>
        <v>0</v>
      </c>
      <c r="O1786">
        <f t="shared" si="1387"/>
        <v>1</v>
      </c>
      <c r="P1786">
        <f t="shared" si="1388"/>
        <v>2.5127939877622971</v>
      </c>
      <c r="S1786">
        <v>1779</v>
      </c>
      <c r="T1786">
        <v>17.125475297374063</v>
      </c>
      <c r="U1786">
        <v>20.946846983739107</v>
      </c>
      <c r="W1786">
        <f t="shared" si="1389"/>
        <v>0</v>
      </c>
      <c r="X1786">
        <f t="shared" si="1390"/>
        <v>1</v>
      </c>
      <c r="Y1786">
        <f t="shared" si="1391"/>
        <v>3.821371686365044</v>
      </c>
      <c r="AB1786">
        <v>1779</v>
      </c>
      <c r="AC1786">
        <v>27.130879935156827</v>
      </c>
      <c r="AD1786">
        <v>19.365851642422289</v>
      </c>
      <c r="AF1786">
        <f t="shared" si="1392"/>
        <v>1</v>
      </c>
      <c r="AG1786">
        <f t="shared" si="1393"/>
        <v>0</v>
      </c>
      <c r="AH1786">
        <f t="shared" si="1394"/>
        <v>7.765028292734538</v>
      </c>
      <c r="AK1786">
        <v>1779</v>
      </c>
      <c r="AL1786">
        <v>27.220217431204155</v>
      </c>
      <c r="AM1786">
        <v>54.604422125970899</v>
      </c>
      <c r="AO1786">
        <f t="shared" si="1395"/>
        <v>0</v>
      </c>
      <c r="AP1786">
        <f t="shared" si="1396"/>
        <v>1</v>
      </c>
      <c r="AQ1786">
        <f t="shared" si="1397"/>
        <v>27.384204694766744</v>
      </c>
      <c r="AT1786">
        <v>1779</v>
      </c>
      <c r="AU1786">
        <v>16.448493762058614</v>
      </c>
      <c r="AV1786">
        <v>26.534971776727744</v>
      </c>
      <c r="AX1786">
        <f t="shared" si="1398"/>
        <v>0</v>
      </c>
      <c r="AY1786">
        <f t="shared" si="1399"/>
        <v>1</v>
      </c>
      <c r="AZ1786">
        <f t="shared" si="1400"/>
        <v>10.08647801466913</v>
      </c>
      <c r="BC1786">
        <v>1779</v>
      </c>
      <c r="BD1786" t="e">
        <v>#N/A</v>
      </c>
      <c r="BE1786" t="e">
        <v>#N/A</v>
      </c>
      <c r="BG1786" t="e">
        <f t="shared" si="1401"/>
        <v>#N/A</v>
      </c>
      <c r="BH1786" t="e">
        <f t="shared" si="1402"/>
        <v>#N/A</v>
      </c>
      <c r="BI1786" t="e">
        <f t="shared" si="1403"/>
        <v>#N/A</v>
      </c>
      <c r="BL1786">
        <v>1779</v>
      </c>
      <c r="BM1786">
        <v>22.64755316840429</v>
      </c>
      <c r="BN1786">
        <v>7.6172464183534681</v>
      </c>
      <c r="BP1786">
        <f t="shared" si="1404"/>
        <v>1</v>
      </c>
      <c r="BQ1786">
        <f t="shared" si="1405"/>
        <v>0</v>
      </c>
      <c r="BR1786">
        <f t="shared" si="1406"/>
        <v>15.030306750050823</v>
      </c>
      <c r="BU1786">
        <v>1779</v>
      </c>
      <c r="BV1786">
        <v>30.296724048919117</v>
      </c>
      <c r="BW1786">
        <v>10.371620248157576</v>
      </c>
      <c r="BY1786">
        <f t="shared" si="1407"/>
        <v>1</v>
      </c>
      <c r="BZ1786">
        <f t="shared" si="1408"/>
        <v>0</v>
      </c>
      <c r="CA1786">
        <f t="shared" si="1409"/>
        <v>19.925103800761541</v>
      </c>
      <c r="CD1786">
        <v>1779</v>
      </c>
      <c r="CE1786">
        <v>14.879553788979219</v>
      </c>
      <c r="CF1786">
        <v>33.581834667935716</v>
      </c>
      <c r="CH1786">
        <f t="shared" si="1410"/>
        <v>0</v>
      </c>
      <c r="CI1786">
        <f t="shared" si="1411"/>
        <v>1</v>
      </c>
      <c r="CJ1786">
        <f t="shared" si="1412"/>
        <v>18.702280878956497</v>
      </c>
      <c r="CM1786">
        <v>1779</v>
      </c>
      <c r="CN1786">
        <v>22.104359907999303</v>
      </c>
      <c r="CO1786">
        <v>20.117044693470959</v>
      </c>
      <c r="CQ1786">
        <f t="shared" si="1413"/>
        <v>1</v>
      </c>
      <c r="CR1786">
        <f t="shared" si="1414"/>
        <v>0</v>
      </c>
      <c r="CS1786">
        <f t="shared" si="1415"/>
        <v>1.9873152145283441</v>
      </c>
      <c r="CV1786">
        <v>1779</v>
      </c>
      <c r="CW1786">
        <v>20.840197764828581</v>
      </c>
      <c r="CX1786">
        <v>20.514336419455308</v>
      </c>
      <c r="CZ1786">
        <f t="shared" si="1416"/>
        <v>1</v>
      </c>
      <c r="DA1786">
        <f t="shared" si="1417"/>
        <v>0</v>
      </c>
      <c r="DB1786">
        <f t="shared" si="1418"/>
        <v>0.32586134537327283</v>
      </c>
      <c r="DE1786">
        <v>1779</v>
      </c>
      <c r="DF1786">
        <v>23.692310086900449</v>
      </c>
      <c r="DG1786">
        <v>22.745655263212736</v>
      </c>
      <c r="DI1786">
        <f t="shared" si="1419"/>
        <v>1</v>
      </c>
      <c r="DJ1786">
        <f t="shared" si="1420"/>
        <v>0</v>
      </c>
      <c r="DK1786">
        <f t="shared" si="1421"/>
        <v>0.94665482368771237</v>
      </c>
      <c r="DN1786">
        <v>1779</v>
      </c>
      <c r="DO1786">
        <v>24.349126766162783</v>
      </c>
      <c r="DP1786">
        <v>16.399726016158354</v>
      </c>
      <c r="DR1786">
        <f t="shared" si="1422"/>
        <v>1</v>
      </c>
      <c r="DS1786">
        <f t="shared" si="1423"/>
        <v>0</v>
      </c>
      <c r="DT1786">
        <f t="shared" si="1424"/>
        <v>7.949400750004429</v>
      </c>
      <c r="DW1786">
        <v>1779</v>
      </c>
      <c r="DX1786">
        <v>15.325046484726624</v>
      </c>
      <c r="DY1786">
        <v>21.058464928508958</v>
      </c>
      <c r="EA1786">
        <f t="shared" si="1425"/>
        <v>0</v>
      </c>
      <c r="EB1786">
        <f t="shared" si="1426"/>
        <v>1</v>
      </c>
      <c r="EC1786">
        <f t="shared" si="1427"/>
        <v>5.7334184437823339</v>
      </c>
      <c r="EF1786">
        <v>1779</v>
      </c>
      <c r="EG1786">
        <v>20.217922238175031</v>
      </c>
      <c r="EH1786">
        <v>15.175234234151098</v>
      </c>
      <c r="EJ1786">
        <f t="shared" si="1428"/>
        <v>1</v>
      </c>
      <c r="EK1786">
        <f t="shared" si="1429"/>
        <v>0</v>
      </c>
      <c r="EL1786">
        <f t="shared" si="1430"/>
        <v>5.0426880040239332</v>
      </c>
      <c r="EO1786">
        <v>1779</v>
      </c>
      <c r="EP1786">
        <v>23.34927433414709</v>
      </c>
      <c r="EQ1786">
        <v>27.287201389992685</v>
      </c>
      <c r="ES1786">
        <f t="shared" si="1431"/>
        <v>0</v>
      </c>
      <c r="ET1786">
        <f t="shared" si="1432"/>
        <v>1</v>
      </c>
      <c r="EU1786">
        <f t="shared" si="1433"/>
        <v>3.937927055845595</v>
      </c>
    </row>
    <row r="1787" spans="1:151" x14ac:dyDescent="0.25">
      <c r="A1787">
        <v>1780</v>
      </c>
      <c r="B1787">
        <v>15.478939681402313</v>
      </c>
      <c r="C1787">
        <v>29.757697933164202</v>
      </c>
      <c r="E1787">
        <f t="shared" si="1434"/>
        <v>0</v>
      </c>
      <c r="F1787">
        <f t="shared" si="1385"/>
        <v>1</v>
      </c>
      <c r="G1787">
        <f t="shared" si="1435"/>
        <v>14.278758251761889</v>
      </c>
      <c r="J1787">
        <v>1780</v>
      </c>
      <c r="K1787">
        <v>20.101433273995628</v>
      </c>
      <c r="L1787">
        <v>34.349306778390769</v>
      </c>
      <c r="N1787">
        <f t="shared" si="1386"/>
        <v>0</v>
      </c>
      <c r="O1787">
        <f t="shared" si="1387"/>
        <v>1</v>
      </c>
      <c r="P1787">
        <f t="shared" si="1388"/>
        <v>14.247873504395141</v>
      </c>
      <c r="S1787">
        <v>1780</v>
      </c>
      <c r="T1787">
        <v>19.059025103945171</v>
      </c>
      <c r="U1787">
        <v>17.607716299364526</v>
      </c>
      <c r="W1787">
        <f t="shared" si="1389"/>
        <v>1</v>
      </c>
      <c r="X1787">
        <f t="shared" si="1390"/>
        <v>0</v>
      </c>
      <c r="Y1787">
        <f t="shared" si="1391"/>
        <v>1.4513088045806448</v>
      </c>
      <c r="AB1787">
        <v>1780</v>
      </c>
      <c r="AC1787">
        <v>15.150386316134425</v>
      </c>
      <c r="AD1787">
        <v>18.559552740112267</v>
      </c>
      <c r="AF1787">
        <f t="shared" si="1392"/>
        <v>0</v>
      </c>
      <c r="AG1787">
        <f t="shared" si="1393"/>
        <v>1</v>
      </c>
      <c r="AH1787">
        <f t="shared" si="1394"/>
        <v>3.4091664239778421</v>
      </c>
      <c r="AK1787">
        <v>1780</v>
      </c>
      <c r="AL1787">
        <v>7.3713926092701563</v>
      </c>
      <c r="AM1787">
        <v>36.332915669840041</v>
      </c>
      <c r="AO1787">
        <f t="shared" si="1395"/>
        <v>0</v>
      </c>
      <c r="AP1787">
        <f t="shared" si="1396"/>
        <v>1</v>
      </c>
      <c r="AQ1787">
        <f t="shared" si="1397"/>
        <v>28.961523060569885</v>
      </c>
      <c r="AT1787">
        <v>1780</v>
      </c>
      <c r="AU1787">
        <v>13.693481067025616</v>
      </c>
      <c r="AV1787">
        <v>21.739461785261323</v>
      </c>
      <c r="AX1787">
        <f t="shared" si="1398"/>
        <v>0</v>
      </c>
      <c r="AY1787">
        <f t="shared" si="1399"/>
        <v>1</v>
      </c>
      <c r="AZ1787">
        <f t="shared" si="1400"/>
        <v>8.0459807182357075</v>
      </c>
      <c r="BC1787">
        <v>1780</v>
      </c>
      <c r="BD1787" t="e">
        <v>#N/A</v>
      </c>
      <c r="BE1787" t="e">
        <v>#N/A</v>
      </c>
      <c r="BG1787" t="e">
        <f t="shared" si="1401"/>
        <v>#N/A</v>
      </c>
      <c r="BH1787" t="e">
        <f t="shared" si="1402"/>
        <v>#N/A</v>
      </c>
      <c r="BI1787" t="e">
        <f t="shared" si="1403"/>
        <v>#N/A</v>
      </c>
      <c r="BL1787">
        <v>1780</v>
      </c>
      <c r="BM1787">
        <v>24.367890424545177</v>
      </c>
      <c r="BN1787">
        <v>13.492236683915305</v>
      </c>
      <c r="BP1787">
        <f t="shared" si="1404"/>
        <v>1</v>
      </c>
      <c r="BQ1787">
        <f t="shared" si="1405"/>
        <v>0</v>
      </c>
      <c r="BR1787">
        <f t="shared" si="1406"/>
        <v>10.875653740629872</v>
      </c>
      <c r="BU1787">
        <v>1780</v>
      </c>
      <c r="BV1787">
        <v>27.352792115237058</v>
      </c>
      <c r="BW1787">
        <v>24.386601933163544</v>
      </c>
      <c r="BY1787">
        <f t="shared" si="1407"/>
        <v>1</v>
      </c>
      <c r="BZ1787">
        <f t="shared" si="1408"/>
        <v>0</v>
      </c>
      <c r="CA1787">
        <f t="shared" si="1409"/>
        <v>2.9661901820735146</v>
      </c>
      <c r="CD1787">
        <v>1780</v>
      </c>
      <c r="CE1787">
        <v>27.793506567581712</v>
      </c>
      <c r="CF1787">
        <v>20.663037636515753</v>
      </c>
      <c r="CH1787">
        <f t="shared" si="1410"/>
        <v>1</v>
      </c>
      <c r="CI1787">
        <f t="shared" si="1411"/>
        <v>0</v>
      </c>
      <c r="CJ1787">
        <f t="shared" si="1412"/>
        <v>7.130468931065959</v>
      </c>
      <c r="CM1787">
        <v>1780</v>
      </c>
      <c r="CN1787">
        <v>20.30319462304713</v>
      </c>
      <c r="CO1787">
        <v>11.848735427079895</v>
      </c>
      <c r="CQ1787">
        <f t="shared" si="1413"/>
        <v>1</v>
      </c>
      <c r="CR1787">
        <f t="shared" si="1414"/>
        <v>0</v>
      </c>
      <c r="CS1787">
        <f t="shared" si="1415"/>
        <v>8.4544591959672353</v>
      </c>
      <c r="CV1787">
        <v>1780</v>
      </c>
      <c r="CW1787">
        <v>27.422700790432767</v>
      </c>
      <c r="CX1787">
        <v>21.007761258829284</v>
      </c>
      <c r="CZ1787">
        <f t="shared" si="1416"/>
        <v>1</v>
      </c>
      <c r="DA1787">
        <f t="shared" si="1417"/>
        <v>0</v>
      </c>
      <c r="DB1787">
        <f t="shared" si="1418"/>
        <v>6.4149395316034834</v>
      </c>
      <c r="DE1787">
        <v>1780</v>
      </c>
      <c r="DF1787">
        <v>14.364180329596126</v>
      </c>
      <c r="DG1787">
        <v>30.211880871105365</v>
      </c>
      <c r="DI1787">
        <f t="shared" si="1419"/>
        <v>0</v>
      </c>
      <c r="DJ1787">
        <f t="shared" si="1420"/>
        <v>1</v>
      </c>
      <c r="DK1787">
        <f t="shared" si="1421"/>
        <v>15.847700541509239</v>
      </c>
      <c r="DN1787">
        <v>1780</v>
      </c>
      <c r="DO1787">
        <v>27.93103290791354</v>
      </c>
      <c r="DP1787">
        <v>16.461196965162745</v>
      </c>
      <c r="DR1787">
        <f t="shared" si="1422"/>
        <v>1</v>
      </c>
      <c r="DS1787">
        <f t="shared" si="1423"/>
        <v>0</v>
      </c>
      <c r="DT1787">
        <f t="shared" si="1424"/>
        <v>11.469835942750795</v>
      </c>
      <c r="DW1787">
        <v>1780</v>
      </c>
      <c r="DX1787">
        <v>23.187059636061448</v>
      </c>
      <c r="DY1787">
        <v>14.258873046495626</v>
      </c>
      <c r="EA1787">
        <f t="shared" si="1425"/>
        <v>1</v>
      </c>
      <c r="EB1787">
        <f t="shared" si="1426"/>
        <v>0</v>
      </c>
      <c r="EC1787">
        <f t="shared" si="1427"/>
        <v>8.9281865895658221</v>
      </c>
      <c r="EF1787">
        <v>1780</v>
      </c>
      <c r="EG1787">
        <v>17.296705612315645</v>
      </c>
      <c r="EH1787">
        <v>21.230662356151516</v>
      </c>
      <c r="EJ1787">
        <f t="shared" si="1428"/>
        <v>0</v>
      </c>
      <c r="EK1787">
        <f t="shared" si="1429"/>
        <v>1</v>
      </c>
      <c r="EL1787">
        <f t="shared" si="1430"/>
        <v>3.9339567438358714</v>
      </c>
      <c r="EO1787">
        <v>1780</v>
      </c>
      <c r="EP1787">
        <v>21.402315306550928</v>
      </c>
      <c r="EQ1787">
        <v>17.63809169179526</v>
      </c>
      <c r="ES1787">
        <f t="shared" si="1431"/>
        <v>1</v>
      </c>
      <c r="ET1787">
        <f t="shared" si="1432"/>
        <v>0</v>
      </c>
      <c r="EU1787">
        <f t="shared" si="1433"/>
        <v>3.764223614755668</v>
      </c>
    </row>
    <row r="1788" spans="1:151" x14ac:dyDescent="0.25">
      <c r="A1788">
        <v>1781</v>
      </c>
      <c r="B1788">
        <v>9.724948443487845</v>
      </c>
      <c r="C1788">
        <v>22.620662476865675</v>
      </c>
      <c r="E1788">
        <f t="shared" si="1434"/>
        <v>0</v>
      </c>
      <c r="F1788">
        <f t="shared" si="1385"/>
        <v>1</v>
      </c>
      <c r="G1788">
        <f t="shared" si="1435"/>
        <v>12.89571403337783</v>
      </c>
      <c r="J1788">
        <v>1781</v>
      </c>
      <c r="K1788">
        <v>10.888733446369153</v>
      </c>
      <c r="L1788">
        <v>21.203862370032269</v>
      </c>
      <c r="N1788">
        <f t="shared" si="1386"/>
        <v>0</v>
      </c>
      <c r="O1788">
        <f t="shared" si="1387"/>
        <v>1</v>
      </c>
      <c r="P1788">
        <f t="shared" si="1388"/>
        <v>10.315128923663115</v>
      </c>
      <c r="S1788">
        <v>1781</v>
      </c>
      <c r="T1788">
        <v>18.283624068629695</v>
      </c>
      <c r="U1788">
        <v>42.555375032990824</v>
      </c>
      <c r="W1788">
        <f t="shared" si="1389"/>
        <v>0</v>
      </c>
      <c r="X1788">
        <f t="shared" si="1390"/>
        <v>1</v>
      </c>
      <c r="Y1788">
        <f t="shared" si="1391"/>
        <v>24.271750964361129</v>
      </c>
      <c r="AB1788">
        <v>1781</v>
      </c>
      <c r="AC1788">
        <v>31.060366109379348</v>
      </c>
      <c r="AD1788">
        <v>18.030324675363879</v>
      </c>
      <c r="AF1788">
        <f t="shared" si="1392"/>
        <v>1</v>
      </c>
      <c r="AG1788">
        <f t="shared" si="1393"/>
        <v>0</v>
      </c>
      <c r="AH1788">
        <f t="shared" si="1394"/>
        <v>13.03004143401547</v>
      </c>
      <c r="AK1788">
        <v>1781</v>
      </c>
      <c r="AL1788">
        <v>27.326233160745367</v>
      </c>
      <c r="AM1788">
        <v>40.906880159343622</v>
      </c>
      <c r="AO1788">
        <f t="shared" si="1395"/>
        <v>0</v>
      </c>
      <c r="AP1788">
        <f t="shared" si="1396"/>
        <v>1</v>
      </c>
      <c r="AQ1788">
        <f t="shared" si="1397"/>
        <v>13.580646998598255</v>
      </c>
      <c r="AT1788">
        <v>1781</v>
      </c>
      <c r="AU1788">
        <v>22.126125282999642</v>
      </c>
      <c r="AV1788">
        <v>24.778020554579292</v>
      </c>
      <c r="AX1788">
        <f t="shared" si="1398"/>
        <v>0</v>
      </c>
      <c r="AY1788">
        <f t="shared" si="1399"/>
        <v>1</v>
      </c>
      <c r="AZ1788">
        <f t="shared" si="1400"/>
        <v>2.6518952715796509</v>
      </c>
      <c r="BC1788">
        <v>1781</v>
      </c>
      <c r="BD1788" t="e">
        <v>#N/A</v>
      </c>
      <c r="BE1788" t="e">
        <v>#N/A</v>
      </c>
      <c r="BG1788" t="e">
        <f t="shared" si="1401"/>
        <v>#N/A</v>
      </c>
      <c r="BH1788" t="e">
        <f t="shared" si="1402"/>
        <v>#N/A</v>
      </c>
      <c r="BI1788" t="e">
        <f t="shared" si="1403"/>
        <v>#N/A</v>
      </c>
      <c r="BL1788">
        <v>1781</v>
      </c>
      <c r="BM1788">
        <v>30.523969876800638</v>
      </c>
      <c r="BN1788">
        <v>9.4139674723670588</v>
      </c>
      <c r="BP1788">
        <f t="shared" si="1404"/>
        <v>1</v>
      </c>
      <c r="BQ1788">
        <f t="shared" si="1405"/>
        <v>0</v>
      </c>
      <c r="BR1788">
        <f t="shared" si="1406"/>
        <v>21.11000240443358</v>
      </c>
      <c r="BU1788">
        <v>1781</v>
      </c>
      <c r="BV1788">
        <v>30.131938311005356</v>
      </c>
      <c r="BW1788">
        <v>19.226475342883319</v>
      </c>
      <c r="BY1788">
        <f t="shared" si="1407"/>
        <v>1</v>
      </c>
      <c r="BZ1788">
        <f t="shared" si="1408"/>
        <v>0</v>
      </c>
      <c r="CA1788">
        <f t="shared" si="1409"/>
        <v>10.905462968122038</v>
      </c>
      <c r="CD1788">
        <v>1781</v>
      </c>
      <c r="CE1788">
        <v>21.790731029500531</v>
      </c>
      <c r="CF1788">
        <v>22.622887782196699</v>
      </c>
      <c r="CH1788">
        <f t="shared" si="1410"/>
        <v>0</v>
      </c>
      <c r="CI1788">
        <f t="shared" si="1411"/>
        <v>1</v>
      </c>
      <c r="CJ1788">
        <f t="shared" si="1412"/>
        <v>0.83215675269616796</v>
      </c>
      <c r="CM1788">
        <v>1781</v>
      </c>
      <c r="CN1788">
        <v>22.34666360580292</v>
      </c>
      <c r="CO1788">
        <v>25.492607599197264</v>
      </c>
      <c r="CQ1788">
        <f t="shared" si="1413"/>
        <v>0</v>
      </c>
      <c r="CR1788">
        <f t="shared" si="1414"/>
        <v>1</v>
      </c>
      <c r="CS1788">
        <f t="shared" si="1415"/>
        <v>3.1459439933943436</v>
      </c>
      <c r="CV1788">
        <v>1781</v>
      </c>
      <c r="CW1788">
        <v>22.690853253212566</v>
      </c>
      <c r="CX1788">
        <v>17.910061405217014</v>
      </c>
      <c r="CZ1788">
        <f t="shared" si="1416"/>
        <v>1</v>
      </c>
      <c r="DA1788">
        <f t="shared" si="1417"/>
        <v>0</v>
      </c>
      <c r="DB1788">
        <f t="shared" si="1418"/>
        <v>4.7807918479955518</v>
      </c>
      <c r="DE1788">
        <v>1781</v>
      </c>
      <c r="DF1788">
        <v>15.088953000281835</v>
      </c>
      <c r="DG1788">
        <v>17.76659531581744</v>
      </c>
      <c r="DI1788">
        <f t="shared" si="1419"/>
        <v>0</v>
      </c>
      <c r="DJ1788">
        <f t="shared" si="1420"/>
        <v>1</v>
      </c>
      <c r="DK1788">
        <f t="shared" si="1421"/>
        <v>2.6776423155356053</v>
      </c>
      <c r="DN1788">
        <v>1781</v>
      </c>
      <c r="DO1788">
        <v>23.737026444496959</v>
      </c>
      <c r="DP1788">
        <v>19.389870286792359</v>
      </c>
      <c r="DR1788">
        <f t="shared" si="1422"/>
        <v>1</v>
      </c>
      <c r="DS1788">
        <f t="shared" si="1423"/>
        <v>0</v>
      </c>
      <c r="DT1788">
        <f t="shared" si="1424"/>
        <v>4.3471561577045996</v>
      </c>
      <c r="DW1788">
        <v>1781</v>
      </c>
      <c r="DX1788">
        <v>17.343132241233938</v>
      </c>
      <c r="DY1788">
        <v>23.287545574260069</v>
      </c>
      <c r="EA1788">
        <f t="shared" si="1425"/>
        <v>0</v>
      </c>
      <c r="EB1788">
        <f t="shared" si="1426"/>
        <v>1</v>
      </c>
      <c r="EC1788">
        <f t="shared" si="1427"/>
        <v>5.9444133330261302</v>
      </c>
      <c r="EF1788">
        <v>1781</v>
      </c>
      <c r="EG1788">
        <v>18.744418743454766</v>
      </c>
      <c r="EH1788">
        <v>16.572352757848282</v>
      </c>
      <c r="EJ1788">
        <f t="shared" si="1428"/>
        <v>1</v>
      </c>
      <c r="EK1788">
        <f t="shared" si="1429"/>
        <v>0</v>
      </c>
      <c r="EL1788">
        <f t="shared" si="1430"/>
        <v>2.1720659856064835</v>
      </c>
      <c r="EO1788">
        <v>1781</v>
      </c>
      <c r="EP1788">
        <v>27.305894573354266</v>
      </c>
      <c r="EQ1788">
        <v>23.985850500866654</v>
      </c>
      <c r="ES1788">
        <f t="shared" si="1431"/>
        <v>1</v>
      </c>
      <c r="ET1788">
        <f t="shared" si="1432"/>
        <v>0</v>
      </c>
      <c r="EU1788">
        <f t="shared" si="1433"/>
        <v>3.3200440724876117</v>
      </c>
    </row>
    <row r="1789" spans="1:151" x14ac:dyDescent="0.25">
      <c r="A1789">
        <v>1782</v>
      </c>
      <c r="B1789">
        <v>15.988135276170908</v>
      </c>
      <c r="C1789">
        <v>23.357228386446646</v>
      </c>
      <c r="E1789">
        <f t="shared" si="1434"/>
        <v>0</v>
      </c>
      <c r="F1789">
        <f t="shared" si="1385"/>
        <v>1</v>
      </c>
      <c r="G1789">
        <f t="shared" si="1435"/>
        <v>7.3690931102757382</v>
      </c>
      <c r="J1789">
        <v>1782</v>
      </c>
      <c r="K1789">
        <v>18.769632600769299</v>
      </c>
      <c r="L1789">
        <v>21.218601917962474</v>
      </c>
      <c r="N1789">
        <f t="shared" si="1386"/>
        <v>0</v>
      </c>
      <c r="O1789">
        <f t="shared" si="1387"/>
        <v>1</v>
      </c>
      <c r="P1789">
        <f t="shared" si="1388"/>
        <v>2.4489693171931748</v>
      </c>
      <c r="S1789">
        <v>1782</v>
      </c>
      <c r="T1789">
        <v>16.918074644908273</v>
      </c>
      <c r="U1789">
        <v>24.858711354182343</v>
      </c>
      <c r="W1789">
        <f t="shared" si="1389"/>
        <v>0</v>
      </c>
      <c r="X1789">
        <f t="shared" si="1390"/>
        <v>1</v>
      </c>
      <c r="Y1789">
        <f t="shared" si="1391"/>
        <v>7.9406367092740702</v>
      </c>
      <c r="AB1789">
        <v>1782</v>
      </c>
      <c r="AC1789">
        <v>23.903590043532919</v>
      </c>
      <c r="AD1789">
        <v>17.207743284825426</v>
      </c>
      <c r="AF1789">
        <f t="shared" si="1392"/>
        <v>1</v>
      </c>
      <c r="AG1789">
        <f t="shared" si="1393"/>
        <v>0</v>
      </c>
      <c r="AH1789">
        <f t="shared" si="1394"/>
        <v>6.6958467587074928</v>
      </c>
      <c r="AK1789">
        <v>1782</v>
      </c>
      <c r="AL1789">
        <v>28.900048008484404</v>
      </c>
      <c r="AM1789">
        <v>32.058793786004621</v>
      </c>
      <c r="AO1789">
        <f t="shared" si="1395"/>
        <v>0</v>
      </c>
      <c r="AP1789">
        <f t="shared" si="1396"/>
        <v>1</v>
      </c>
      <c r="AQ1789">
        <f t="shared" si="1397"/>
        <v>3.1587457775202168</v>
      </c>
      <c r="AT1789">
        <v>1782</v>
      </c>
      <c r="AU1789">
        <v>17.491826101398075</v>
      </c>
      <c r="AV1789">
        <v>22.465831792430127</v>
      </c>
      <c r="AX1789">
        <f t="shared" si="1398"/>
        <v>0</v>
      </c>
      <c r="AY1789">
        <f t="shared" si="1399"/>
        <v>1</v>
      </c>
      <c r="AZ1789">
        <f t="shared" si="1400"/>
        <v>4.9740056910320511</v>
      </c>
      <c r="BC1789">
        <v>1782</v>
      </c>
      <c r="BD1789" t="e">
        <v>#N/A</v>
      </c>
      <c r="BE1789" t="e">
        <v>#N/A</v>
      </c>
      <c r="BG1789" t="e">
        <f t="shared" si="1401"/>
        <v>#N/A</v>
      </c>
      <c r="BH1789" t="e">
        <f t="shared" si="1402"/>
        <v>#N/A</v>
      </c>
      <c r="BI1789" t="e">
        <f t="shared" si="1403"/>
        <v>#N/A</v>
      </c>
      <c r="BL1789">
        <v>1782</v>
      </c>
      <c r="BM1789">
        <v>35.282864690563244</v>
      </c>
      <c r="BN1789">
        <v>11.942423191411022</v>
      </c>
      <c r="BP1789">
        <f t="shared" si="1404"/>
        <v>1</v>
      </c>
      <c r="BQ1789">
        <f t="shared" si="1405"/>
        <v>0</v>
      </c>
      <c r="BR1789">
        <f t="shared" si="1406"/>
        <v>23.34044149915222</v>
      </c>
      <c r="BU1789">
        <v>1782</v>
      </c>
      <c r="BV1789">
        <v>21.189134078554382</v>
      </c>
      <c r="BW1789">
        <v>27.409737984846991</v>
      </c>
      <c r="BY1789">
        <f t="shared" si="1407"/>
        <v>0</v>
      </c>
      <c r="BZ1789">
        <f t="shared" si="1408"/>
        <v>1</v>
      </c>
      <c r="CA1789">
        <f t="shared" si="1409"/>
        <v>6.2206039062926095</v>
      </c>
      <c r="CD1789">
        <v>1782</v>
      </c>
      <c r="CE1789">
        <v>24.487368128252058</v>
      </c>
      <c r="CF1789">
        <v>28.043655206348539</v>
      </c>
      <c r="CH1789">
        <f t="shared" si="1410"/>
        <v>0</v>
      </c>
      <c r="CI1789">
        <f t="shared" si="1411"/>
        <v>1</v>
      </c>
      <c r="CJ1789">
        <f t="shared" si="1412"/>
        <v>3.5562870780964815</v>
      </c>
      <c r="CM1789">
        <v>1782</v>
      </c>
      <c r="CN1789">
        <v>21.517964699673207</v>
      </c>
      <c r="CO1789">
        <v>20.145138915918171</v>
      </c>
      <c r="CQ1789">
        <f t="shared" si="1413"/>
        <v>1</v>
      </c>
      <c r="CR1789">
        <f t="shared" si="1414"/>
        <v>0</v>
      </c>
      <c r="CS1789">
        <f t="shared" si="1415"/>
        <v>1.3728257837550366</v>
      </c>
      <c r="CV1789">
        <v>1782</v>
      </c>
      <c r="CW1789">
        <v>24.18891136215715</v>
      </c>
      <c r="CX1789">
        <v>19.107151531567101</v>
      </c>
      <c r="CZ1789">
        <f t="shared" si="1416"/>
        <v>1</v>
      </c>
      <c r="DA1789">
        <f t="shared" si="1417"/>
        <v>0</v>
      </c>
      <c r="DB1789">
        <f t="shared" si="1418"/>
        <v>5.0817598305900482</v>
      </c>
      <c r="DE1789">
        <v>1782</v>
      </c>
      <c r="DF1789">
        <v>31.729226125990458</v>
      </c>
      <c r="DG1789">
        <v>18.315534460763516</v>
      </c>
      <c r="DI1789">
        <f t="shared" si="1419"/>
        <v>1</v>
      </c>
      <c r="DJ1789">
        <f t="shared" si="1420"/>
        <v>0</v>
      </c>
      <c r="DK1789">
        <f t="shared" si="1421"/>
        <v>13.413691665226942</v>
      </c>
      <c r="DN1789">
        <v>1782</v>
      </c>
      <c r="DO1789">
        <v>24.622270704346313</v>
      </c>
      <c r="DP1789">
        <v>23.77261815720269</v>
      </c>
      <c r="DR1789">
        <f t="shared" si="1422"/>
        <v>1</v>
      </c>
      <c r="DS1789">
        <f t="shared" si="1423"/>
        <v>0</v>
      </c>
      <c r="DT1789">
        <f t="shared" si="1424"/>
        <v>0.84965254714362359</v>
      </c>
      <c r="DW1789">
        <v>1782</v>
      </c>
      <c r="DX1789">
        <v>8.83758085593138</v>
      </c>
      <c r="DY1789">
        <v>20.822500525282361</v>
      </c>
      <c r="EA1789">
        <f t="shared" si="1425"/>
        <v>0</v>
      </c>
      <c r="EB1789">
        <f t="shared" si="1426"/>
        <v>1</v>
      </c>
      <c r="EC1789">
        <f t="shared" si="1427"/>
        <v>11.984919669350981</v>
      </c>
      <c r="EF1789">
        <v>1782</v>
      </c>
      <c r="EG1789">
        <v>20.030923253379406</v>
      </c>
      <c r="EH1789">
        <v>13.746808621767425</v>
      </c>
      <c r="EJ1789">
        <f t="shared" si="1428"/>
        <v>1</v>
      </c>
      <c r="EK1789">
        <f t="shared" si="1429"/>
        <v>0</v>
      </c>
      <c r="EL1789">
        <f t="shared" si="1430"/>
        <v>6.2841146316119811</v>
      </c>
      <c r="EO1789">
        <v>1782</v>
      </c>
      <c r="EP1789">
        <v>23.721492253303353</v>
      </c>
      <c r="EQ1789">
        <v>8.5261636001655923</v>
      </c>
      <c r="ES1789">
        <f t="shared" si="1431"/>
        <v>1</v>
      </c>
      <c r="ET1789">
        <f t="shared" si="1432"/>
        <v>0</v>
      </c>
      <c r="EU1789">
        <f t="shared" si="1433"/>
        <v>15.195328653137761</v>
      </c>
    </row>
    <row r="1790" spans="1:151" x14ac:dyDescent="0.25">
      <c r="A1790">
        <v>1783</v>
      </c>
      <c r="B1790">
        <v>8.2978242470854653</v>
      </c>
      <c r="C1790">
        <v>1.2942459150881369</v>
      </c>
      <c r="E1790">
        <f t="shared" si="1434"/>
        <v>1</v>
      </c>
      <c r="F1790">
        <f t="shared" si="1385"/>
        <v>0</v>
      </c>
      <c r="G1790">
        <f t="shared" si="1435"/>
        <v>7.0035783319973284</v>
      </c>
      <c r="J1790">
        <v>1783</v>
      </c>
      <c r="K1790">
        <v>13.939159368967212</v>
      </c>
      <c r="L1790">
        <v>23.534759040494016</v>
      </c>
      <c r="N1790">
        <f t="shared" si="1386"/>
        <v>0</v>
      </c>
      <c r="O1790">
        <f t="shared" si="1387"/>
        <v>1</v>
      </c>
      <c r="P1790">
        <f t="shared" si="1388"/>
        <v>9.5955996715268039</v>
      </c>
      <c r="S1790">
        <v>1783</v>
      </c>
      <c r="T1790">
        <v>22.143939497792083</v>
      </c>
      <c r="U1790">
        <v>2.2083868425637334</v>
      </c>
      <c r="W1790">
        <f t="shared" si="1389"/>
        <v>1</v>
      </c>
      <c r="X1790">
        <f t="shared" si="1390"/>
        <v>0</v>
      </c>
      <c r="Y1790">
        <f t="shared" si="1391"/>
        <v>19.935552655228349</v>
      </c>
      <c r="AB1790">
        <v>1783</v>
      </c>
      <c r="AC1790">
        <v>19.538479331550583</v>
      </c>
      <c r="AD1790">
        <v>18.209357083062507</v>
      </c>
      <c r="AF1790">
        <f t="shared" si="1392"/>
        <v>1</v>
      </c>
      <c r="AG1790">
        <f t="shared" si="1393"/>
        <v>0</v>
      </c>
      <c r="AH1790">
        <f t="shared" si="1394"/>
        <v>1.3291222484880763</v>
      </c>
      <c r="AK1790">
        <v>1783</v>
      </c>
      <c r="AL1790">
        <v>18.471139341663736</v>
      </c>
      <c r="AM1790">
        <v>19.302705183876608</v>
      </c>
      <c r="AO1790">
        <f t="shared" si="1395"/>
        <v>0</v>
      </c>
      <c r="AP1790">
        <f t="shared" si="1396"/>
        <v>1</v>
      </c>
      <c r="AQ1790">
        <f t="shared" si="1397"/>
        <v>0.83156584221287133</v>
      </c>
      <c r="AT1790">
        <v>1783</v>
      </c>
      <c r="AU1790">
        <v>19.300944787186094</v>
      </c>
      <c r="AV1790">
        <v>25.355127082202344</v>
      </c>
      <c r="AX1790">
        <f t="shared" si="1398"/>
        <v>0</v>
      </c>
      <c r="AY1790">
        <f t="shared" si="1399"/>
        <v>1</v>
      </c>
      <c r="AZ1790">
        <f t="shared" si="1400"/>
        <v>6.0541822950162505</v>
      </c>
      <c r="BC1790">
        <v>1783</v>
      </c>
      <c r="BD1790" t="e">
        <v>#N/A</v>
      </c>
      <c r="BE1790" t="e">
        <v>#N/A</v>
      </c>
      <c r="BG1790" t="e">
        <f t="shared" si="1401"/>
        <v>#N/A</v>
      </c>
      <c r="BH1790" t="e">
        <f t="shared" si="1402"/>
        <v>#N/A</v>
      </c>
      <c r="BI1790" t="e">
        <f t="shared" si="1403"/>
        <v>#N/A</v>
      </c>
      <c r="BL1790">
        <v>1783</v>
      </c>
      <c r="BM1790">
        <v>31.886894489380573</v>
      </c>
      <c r="BN1790">
        <v>6.6285205902147535</v>
      </c>
      <c r="BP1790">
        <f t="shared" si="1404"/>
        <v>1</v>
      </c>
      <c r="BQ1790">
        <f t="shared" si="1405"/>
        <v>0</v>
      </c>
      <c r="BR1790">
        <f t="shared" si="1406"/>
        <v>25.258373899165818</v>
      </c>
      <c r="BU1790">
        <v>1783</v>
      </c>
      <c r="BV1790">
        <v>15.598922236843901</v>
      </c>
      <c r="BW1790">
        <v>18.382899855891139</v>
      </c>
      <c r="BY1790">
        <f t="shared" si="1407"/>
        <v>0</v>
      </c>
      <c r="BZ1790">
        <f t="shared" si="1408"/>
        <v>1</v>
      </c>
      <c r="CA1790">
        <f t="shared" si="1409"/>
        <v>2.7839776190472385</v>
      </c>
      <c r="CD1790">
        <v>1783</v>
      </c>
      <c r="CE1790">
        <v>11.474922453089087</v>
      </c>
      <c r="CF1790">
        <v>30.453373514462999</v>
      </c>
      <c r="CH1790">
        <f t="shared" si="1410"/>
        <v>0</v>
      </c>
      <c r="CI1790">
        <f t="shared" si="1411"/>
        <v>1</v>
      </c>
      <c r="CJ1790">
        <f t="shared" si="1412"/>
        <v>18.97845106137391</v>
      </c>
      <c r="CM1790">
        <v>1783</v>
      </c>
      <c r="CN1790">
        <v>28.714447084700655</v>
      </c>
      <c r="CO1790">
        <v>12.671276093455361</v>
      </c>
      <c r="CQ1790">
        <f t="shared" si="1413"/>
        <v>1</v>
      </c>
      <c r="CR1790">
        <f t="shared" si="1414"/>
        <v>0</v>
      </c>
      <c r="CS1790">
        <f t="shared" si="1415"/>
        <v>16.043170991245294</v>
      </c>
      <c r="CV1790">
        <v>1783</v>
      </c>
      <c r="CW1790">
        <v>21.681826208537043</v>
      </c>
      <c r="CX1790">
        <v>18.73321744047205</v>
      </c>
      <c r="CZ1790">
        <f t="shared" si="1416"/>
        <v>1</v>
      </c>
      <c r="DA1790">
        <f t="shared" si="1417"/>
        <v>0</v>
      </c>
      <c r="DB1790">
        <f t="shared" si="1418"/>
        <v>2.9486087680649931</v>
      </c>
      <c r="DE1790">
        <v>1783</v>
      </c>
      <c r="DF1790">
        <v>24.91207566243305</v>
      </c>
      <c r="DG1790">
        <v>17.859775578538923</v>
      </c>
      <c r="DI1790">
        <f t="shared" si="1419"/>
        <v>1</v>
      </c>
      <c r="DJ1790">
        <f t="shared" si="1420"/>
        <v>0</v>
      </c>
      <c r="DK1790">
        <f t="shared" si="1421"/>
        <v>7.0523000838941279</v>
      </c>
      <c r="DN1790">
        <v>1783</v>
      </c>
      <c r="DO1790">
        <v>21.326256973682085</v>
      </c>
      <c r="DP1790">
        <v>22.212291847398898</v>
      </c>
      <c r="DR1790">
        <f t="shared" si="1422"/>
        <v>0</v>
      </c>
      <c r="DS1790">
        <f t="shared" si="1423"/>
        <v>1</v>
      </c>
      <c r="DT1790">
        <f t="shared" si="1424"/>
        <v>0.88603487371681311</v>
      </c>
      <c r="DW1790">
        <v>1783</v>
      </c>
      <c r="DX1790">
        <v>19.50649056931886</v>
      </c>
      <c r="DY1790">
        <v>16.261581113348456</v>
      </c>
      <c r="EA1790">
        <f t="shared" si="1425"/>
        <v>1</v>
      </c>
      <c r="EB1790">
        <f t="shared" si="1426"/>
        <v>0</v>
      </c>
      <c r="EC1790">
        <f t="shared" si="1427"/>
        <v>3.2449094559704044</v>
      </c>
      <c r="EF1790">
        <v>1783</v>
      </c>
      <c r="EG1790">
        <v>25.796913259005315</v>
      </c>
      <c r="EH1790">
        <v>11.482072354187563</v>
      </c>
      <c r="EJ1790">
        <f t="shared" si="1428"/>
        <v>1</v>
      </c>
      <c r="EK1790">
        <f t="shared" si="1429"/>
        <v>0</v>
      </c>
      <c r="EL1790">
        <f t="shared" si="1430"/>
        <v>14.314840904817752</v>
      </c>
      <c r="EO1790">
        <v>1783</v>
      </c>
      <c r="EP1790">
        <v>20.45363096267095</v>
      </c>
      <c r="EQ1790">
        <v>29.577452775836939</v>
      </c>
      <c r="ES1790">
        <f t="shared" si="1431"/>
        <v>0</v>
      </c>
      <c r="ET1790">
        <f t="shared" si="1432"/>
        <v>1</v>
      </c>
      <c r="EU1790">
        <f t="shared" si="1433"/>
        <v>9.1238218131659892</v>
      </c>
    </row>
    <row r="1791" spans="1:151" x14ac:dyDescent="0.25">
      <c r="A1791">
        <v>1784</v>
      </c>
      <c r="B1791">
        <v>9.0794577776890542</v>
      </c>
      <c r="C1791">
        <v>13.74379959336887</v>
      </c>
      <c r="E1791">
        <f t="shared" si="1434"/>
        <v>0</v>
      </c>
      <c r="F1791">
        <f t="shared" si="1385"/>
        <v>1</v>
      </c>
      <c r="G1791">
        <f t="shared" si="1435"/>
        <v>4.6643418156798155</v>
      </c>
      <c r="J1791">
        <v>1784</v>
      </c>
      <c r="K1791">
        <v>23.195958131152484</v>
      </c>
      <c r="L1791">
        <v>13.513134954537867</v>
      </c>
      <c r="N1791">
        <f t="shared" si="1386"/>
        <v>1</v>
      </c>
      <c r="O1791">
        <f t="shared" si="1387"/>
        <v>0</v>
      </c>
      <c r="P1791">
        <f t="shared" si="1388"/>
        <v>9.6828231766146171</v>
      </c>
      <c r="S1791">
        <v>1784</v>
      </c>
      <c r="T1791">
        <v>21.634216612025231</v>
      </c>
      <c r="U1791">
        <v>18.584784749349616</v>
      </c>
      <c r="W1791">
        <f t="shared" si="1389"/>
        <v>1</v>
      </c>
      <c r="X1791">
        <f t="shared" si="1390"/>
        <v>0</v>
      </c>
      <c r="Y1791">
        <f t="shared" si="1391"/>
        <v>3.0494318626756147</v>
      </c>
      <c r="AB1791">
        <v>1784</v>
      </c>
      <c r="AC1791">
        <v>32.899305721427012</v>
      </c>
      <c r="AD1791">
        <v>18.673645653978802</v>
      </c>
      <c r="AF1791">
        <f t="shared" si="1392"/>
        <v>1</v>
      </c>
      <c r="AG1791">
        <f t="shared" si="1393"/>
        <v>0</v>
      </c>
      <c r="AH1791">
        <f t="shared" si="1394"/>
        <v>14.22566006744821</v>
      </c>
      <c r="AK1791">
        <v>1784</v>
      </c>
      <c r="AL1791">
        <v>13.393726726671602</v>
      </c>
      <c r="AM1791">
        <v>37.298423834111198</v>
      </c>
      <c r="AO1791">
        <f t="shared" si="1395"/>
        <v>0</v>
      </c>
      <c r="AP1791">
        <f t="shared" si="1396"/>
        <v>1</v>
      </c>
      <c r="AQ1791">
        <f t="shared" si="1397"/>
        <v>23.904697107439596</v>
      </c>
      <c r="AT1791">
        <v>1784</v>
      </c>
      <c r="AU1791">
        <v>21.649652371713682</v>
      </c>
      <c r="AV1791">
        <v>14.024149066843506</v>
      </c>
      <c r="AX1791">
        <f t="shared" si="1398"/>
        <v>1</v>
      </c>
      <c r="AY1791">
        <f t="shared" si="1399"/>
        <v>0</v>
      </c>
      <c r="AZ1791">
        <f t="shared" si="1400"/>
        <v>7.6255033048701755</v>
      </c>
      <c r="BC1791">
        <v>1784</v>
      </c>
      <c r="BD1791" t="e">
        <v>#N/A</v>
      </c>
      <c r="BE1791" t="e">
        <v>#N/A</v>
      </c>
      <c r="BG1791" t="e">
        <f t="shared" si="1401"/>
        <v>#N/A</v>
      </c>
      <c r="BH1791" t="e">
        <f t="shared" si="1402"/>
        <v>#N/A</v>
      </c>
      <c r="BI1791" t="e">
        <f t="shared" si="1403"/>
        <v>#N/A</v>
      </c>
      <c r="BL1791">
        <v>1784</v>
      </c>
      <c r="BM1791">
        <v>23.375662845415796</v>
      </c>
      <c r="BN1791">
        <v>9.317886957194041</v>
      </c>
      <c r="BP1791">
        <f t="shared" si="1404"/>
        <v>1</v>
      </c>
      <c r="BQ1791">
        <f t="shared" si="1405"/>
        <v>0</v>
      </c>
      <c r="BR1791">
        <f t="shared" si="1406"/>
        <v>14.057775888221755</v>
      </c>
      <c r="BU1791">
        <v>1784</v>
      </c>
      <c r="BV1791">
        <v>30.359069995733236</v>
      </c>
      <c r="BW1791">
        <v>30.43317451072997</v>
      </c>
      <c r="BY1791">
        <f t="shared" si="1407"/>
        <v>0</v>
      </c>
      <c r="BZ1791">
        <f t="shared" si="1408"/>
        <v>1</v>
      </c>
      <c r="CA1791">
        <f t="shared" si="1409"/>
        <v>7.4104514996733428E-2</v>
      </c>
      <c r="CD1791">
        <v>1784</v>
      </c>
      <c r="CE1791">
        <v>26.054435521309266</v>
      </c>
      <c r="CF1791">
        <v>36.035066246844913</v>
      </c>
      <c r="CH1791">
        <f t="shared" si="1410"/>
        <v>0</v>
      </c>
      <c r="CI1791">
        <f t="shared" si="1411"/>
        <v>1</v>
      </c>
      <c r="CJ1791">
        <f t="shared" si="1412"/>
        <v>9.9806307255356472</v>
      </c>
      <c r="CM1791">
        <v>1784</v>
      </c>
      <c r="CN1791">
        <v>20.194286833733162</v>
      </c>
      <c r="CO1791">
        <v>20.264365809254393</v>
      </c>
      <c r="CQ1791">
        <f t="shared" si="1413"/>
        <v>0</v>
      </c>
      <c r="CR1791">
        <f t="shared" si="1414"/>
        <v>1</v>
      </c>
      <c r="CS1791">
        <f t="shared" si="1415"/>
        <v>7.0078975521230547E-2</v>
      </c>
      <c r="CV1791">
        <v>1784</v>
      </c>
      <c r="CW1791">
        <v>29.497757759014931</v>
      </c>
      <c r="CX1791">
        <v>19.017625204009235</v>
      </c>
      <c r="CZ1791">
        <f t="shared" si="1416"/>
        <v>1</v>
      </c>
      <c r="DA1791">
        <f t="shared" si="1417"/>
        <v>0</v>
      </c>
      <c r="DB1791">
        <f t="shared" si="1418"/>
        <v>10.480132555005696</v>
      </c>
      <c r="DE1791">
        <v>1784</v>
      </c>
      <c r="DF1791">
        <v>13.702487452008647</v>
      </c>
      <c r="DG1791">
        <v>28.646060625566207</v>
      </c>
      <c r="DI1791">
        <f t="shared" si="1419"/>
        <v>0</v>
      </c>
      <c r="DJ1791">
        <f t="shared" si="1420"/>
        <v>1</v>
      </c>
      <c r="DK1791">
        <f t="shared" si="1421"/>
        <v>14.94357317355756</v>
      </c>
      <c r="DN1791">
        <v>1784</v>
      </c>
      <c r="DO1791">
        <v>19.686974558351412</v>
      </c>
      <c r="DP1791">
        <v>17.142132217603471</v>
      </c>
      <c r="DR1791">
        <f t="shared" si="1422"/>
        <v>1</v>
      </c>
      <c r="DS1791">
        <f t="shared" si="1423"/>
        <v>0</v>
      </c>
      <c r="DT1791">
        <f t="shared" si="1424"/>
        <v>2.544842340747941</v>
      </c>
      <c r="DW1791">
        <v>1784</v>
      </c>
      <c r="DX1791">
        <v>11.709569214996344</v>
      </c>
      <c r="DY1791">
        <v>22.83059740898636</v>
      </c>
      <c r="EA1791">
        <f t="shared" si="1425"/>
        <v>0</v>
      </c>
      <c r="EB1791">
        <f t="shared" si="1426"/>
        <v>1</v>
      </c>
      <c r="EC1791">
        <f t="shared" si="1427"/>
        <v>11.121028193990016</v>
      </c>
      <c r="EF1791">
        <v>1784</v>
      </c>
      <c r="EG1791">
        <v>18.537525792852279</v>
      </c>
      <c r="EH1791">
        <v>22.275086357083968</v>
      </c>
      <c r="EJ1791">
        <f t="shared" si="1428"/>
        <v>0</v>
      </c>
      <c r="EK1791">
        <f t="shared" si="1429"/>
        <v>1</v>
      </c>
      <c r="EL1791">
        <f t="shared" si="1430"/>
        <v>3.7375605642316891</v>
      </c>
      <c r="EO1791">
        <v>1784</v>
      </c>
      <c r="EP1791">
        <v>23.087918219352932</v>
      </c>
      <c r="EQ1791">
        <v>49.279783866613982</v>
      </c>
      <c r="ES1791">
        <f t="shared" si="1431"/>
        <v>0</v>
      </c>
      <c r="ET1791">
        <f t="shared" si="1432"/>
        <v>1</v>
      </c>
      <c r="EU1791">
        <f t="shared" si="1433"/>
        <v>26.19186564726105</v>
      </c>
    </row>
    <row r="1792" spans="1:151" x14ac:dyDescent="0.25">
      <c r="A1792">
        <v>1785</v>
      </c>
      <c r="B1792">
        <v>11.62414789325109</v>
      </c>
      <c r="C1792">
        <v>46.489192879253437</v>
      </c>
      <c r="E1792">
        <f t="shared" si="1434"/>
        <v>0</v>
      </c>
      <c r="F1792">
        <f t="shared" si="1385"/>
        <v>1</v>
      </c>
      <c r="G1792">
        <f t="shared" si="1435"/>
        <v>34.865044986002346</v>
      </c>
      <c r="J1792">
        <v>1785</v>
      </c>
      <c r="K1792">
        <v>15.175466069160251</v>
      </c>
      <c r="L1792">
        <v>25.762757329260779</v>
      </c>
      <c r="N1792">
        <f t="shared" si="1386"/>
        <v>0</v>
      </c>
      <c r="O1792">
        <f t="shared" si="1387"/>
        <v>1</v>
      </c>
      <c r="P1792">
        <f t="shared" si="1388"/>
        <v>10.587291260100528</v>
      </c>
      <c r="S1792">
        <v>1785</v>
      </c>
      <c r="T1792">
        <v>22.503054598819524</v>
      </c>
      <c r="U1792">
        <v>15.160820153591708</v>
      </c>
      <c r="W1792">
        <f t="shared" si="1389"/>
        <v>1</v>
      </c>
      <c r="X1792">
        <f t="shared" si="1390"/>
        <v>0</v>
      </c>
      <c r="Y1792">
        <f t="shared" si="1391"/>
        <v>7.3422344452278168</v>
      </c>
      <c r="AB1792">
        <v>1785</v>
      </c>
      <c r="AC1792">
        <v>17.872913553982865</v>
      </c>
      <c r="AD1792">
        <v>18.155770681921641</v>
      </c>
      <c r="AF1792">
        <f t="shared" si="1392"/>
        <v>0</v>
      </c>
      <c r="AG1792">
        <f t="shared" si="1393"/>
        <v>1</v>
      </c>
      <c r="AH1792">
        <f t="shared" si="1394"/>
        <v>0.28285712793877593</v>
      </c>
      <c r="AK1792">
        <v>1785</v>
      </c>
      <c r="AL1792">
        <v>8.9454762185772232</v>
      </c>
      <c r="AM1792">
        <v>52.164662892862907</v>
      </c>
      <c r="AO1792">
        <f t="shared" si="1395"/>
        <v>0</v>
      </c>
      <c r="AP1792">
        <f t="shared" si="1396"/>
        <v>1</v>
      </c>
      <c r="AQ1792">
        <f t="shared" si="1397"/>
        <v>43.21918667428568</v>
      </c>
      <c r="AT1792">
        <v>1785</v>
      </c>
      <c r="AU1792">
        <v>14.317504643134228</v>
      </c>
      <c r="AV1792">
        <v>17.86369372741073</v>
      </c>
      <c r="AX1792">
        <f t="shared" si="1398"/>
        <v>0</v>
      </c>
      <c r="AY1792">
        <f t="shared" si="1399"/>
        <v>1</v>
      </c>
      <c r="AZ1792">
        <f t="shared" si="1400"/>
        <v>3.5461890842765023</v>
      </c>
      <c r="BC1792">
        <v>1785</v>
      </c>
      <c r="BD1792" t="e">
        <v>#N/A</v>
      </c>
      <c r="BE1792" t="e">
        <v>#N/A</v>
      </c>
      <c r="BG1792" t="e">
        <f t="shared" si="1401"/>
        <v>#N/A</v>
      </c>
      <c r="BH1792" t="e">
        <f t="shared" si="1402"/>
        <v>#N/A</v>
      </c>
      <c r="BI1792" t="e">
        <f t="shared" si="1403"/>
        <v>#N/A</v>
      </c>
      <c r="BL1792">
        <v>1785</v>
      </c>
      <c r="BM1792">
        <v>21.238730588476002</v>
      </c>
      <c r="BN1792">
        <v>15.770157406015757</v>
      </c>
      <c r="BP1792">
        <f t="shared" si="1404"/>
        <v>1</v>
      </c>
      <c r="BQ1792">
        <f t="shared" si="1405"/>
        <v>0</v>
      </c>
      <c r="BR1792">
        <f t="shared" si="1406"/>
        <v>5.4685731824602453</v>
      </c>
      <c r="BU1792">
        <v>1785</v>
      </c>
      <c r="BV1792">
        <v>20.560375118625561</v>
      </c>
      <c r="BW1792">
        <v>24.247250403004692</v>
      </c>
      <c r="BY1792">
        <f t="shared" si="1407"/>
        <v>0</v>
      </c>
      <c r="BZ1792">
        <f t="shared" si="1408"/>
        <v>1</v>
      </c>
      <c r="CA1792">
        <f t="shared" si="1409"/>
        <v>3.6868752843791306</v>
      </c>
      <c r="CD1792">
        <v>1785</v>
      </c>
      <c r="CE1792">
        <v>31.281998734942398</v>
      </c>
      <c r="CF1792">
        <v>17.344045576522035</v>
      </c>
      <c r="CH1792">
        <f t="shared" si="1410"/>
        <v>1</v>
      </c>
      <c r="CI1792">
        <f t="shared" si="1411"/>
        <v>0</v>
      </c>
      <c r="CJ1792">
        <f t="shared" si="1412"/>
        <v>13.937953158420363</v>
      </c>
      <c r="CM1792">
        <v>1785</v>
      </c>
      <c r="CN1792">
        <v>15.578658005114729</v>
      </c>
      <c r="CO1792">
        <v>16.634497950530442</v>
      </c>
      <c r="CQ1792">
        <f t="shared" si="1413"/>
        <v>0</v>
      </c>
      <c r="CR1792">
        <f t="shared" si="1414"/>
        <v>1</v>
      </c>
      <c r="CS1792">
        <f t="shared" si="1415"/>
        <v>1.0558399454157126</v>
      </c>
      <c r="CV1792">
        <v>1785</v>
      </c>
      <c r="CW1792">
        <v>23.978847498689724</v>
      </c>
      <c r="CX1792">
        <v>16.251504130990906</v>
      </c>
      <c r="CZ1792">
        <f t="shared" si="1416"/>
        <v>1</v>
      </c>
      <c r="DA1792">
        <f t="shared" si="1417"/>
        <v>0</v>
      </c>
      <c r="DB1792">
        <f t="shared" si="1418"/>
        <v>7.7273433676988184</v>
      </c>
      <c r="DE1792">
        <v>1785</v>
      </c>
      <c r="DF1792">
        <v>29.364979961625266</v>
      </c>
      <c r="DG1792">
        <v>22.486063507930339</v>
      </c>
      <c r="DI1792">
        <f t="shared" si="1419"/>
        <v>1</v>
      </c>
      <c r="DJ1792">
        <f t="shared" si="1420"/>
        <v>0</v>
      </c>
      <c r="DK1792">
        <f t="shared" si="1421"/>
        <v>6.8789164536949272</v>
      </c>
      <c r="DN1792">
        <v>1785</v>
      </c>
      <c r="DO1792">
        <v>28.054105876646407</v>
      </c>
      <c r="DP1792">
        <v>14.814755377612251</v>
      </c>
      <c r="DR1792">
        <f t="shared" si="1422"/>
        <v>1</v>
      </c>
      <c r="DS1792">
        <f t="shared" si="1423"/>
        <v>0</v>
      </c>
      <c r="DT1792">
        <f t="shared" si="1424"/>
        <v>13.239350499034156</v>
      </c>
      <c r="DW1792">
        <v>1785</v>
      </c>
      <c r="DX1792">
        <v>16.300678115270031</v>
      </c>
      <c r="DY1792">
        <v>18.641910283937619</v>
      </c>
      <c r="EA1792">
        <f t="shared" si="1425"/>
        <v>0</v>
      </c>
      <c r="EB1792">
        <f t="shared" si="1426"/>
        <v>1</v>
      </c>
      <c r="EC1792">
        <f t="shared" si="1427"/>
        <v>2.3412321686675881</v>
      </c>
      <c r="EF1792">
        <v>1785</v>
      </c>
      <c r="EG1792">
        <v>26.364825465580545</v>
      </c>
      <c r="EH1792">
        <v>13.107042301062791</v>
      </c>
      <c r="EJ1792">
        <f t="shared" si="1428"/>
        <v>1</v>
      </c>
      <c r="EK1792">
        <f t="shared" si="1429"/>
        <v>0</v>
      </c>
      <c r="EL1792">
        <f t="shared" si="1430"/>
        <v>13.257783164517754</v>
      </c>
      <c r="EO1792">
        <v>1785</v>
      </c>
      <c r="EP1792">
        <v>20.745195120874506</v>
      </c>
      <c r="EQ1792">
        <v>40.578268986442751</v>
      </c>
      <c r="ES1792">
        <f t="shared" si="1431"/>
        <v>0</v>
      </c>
      <c r="ET1792">
        <f t="shared" si="1432"/>
        <v>1</v>
      </c>
      <c r="EU1792">
        <f t="shared" si="1433"/>
        <v>19.833073865568245</v>
      </c>
    </row>
    <row r="1793" spans="1:151" x14ac:dyDescent="0.25">
      <c r="A1793">
        <v>1786</v>
      </c>
      <c r="B1793">
        <v>12.852233883928319</v>
      </c>
      <c r="C1793">
        <v>43.635322349779059</v>
      </c>
      <c r="E1793">
        <f t="shared" si="1434"/>
        <v>0</v>
      </c>
      <c r="F1793">
        <f t="shared" si="1385"/>
        <v>1</v>
      </c>
      <c r="G1793">
        <f t="shared" si="1435"/>
        <v>30.783088465850739</v>
      </c>
      <c r="J1793">
        <v>1786</v>
      </c>
      <c r="K1793">
        <v>29.643925593754929</v>
      </c>
      <c r="L1793">
        <v>30.103564504153329</v>
      </c>
      <c r="N1793">
        <f t="shared" si="1386"/>
        <v>0</v>
      </c>
      <c r="O1793">
        <f t="shared" si="1387"/>
        <v>1</v>
      </c>
      <c r="P1793">
        <f t="shared" si="1388"/>
        <v>0.45963891039840021</v>
      </c>
      <c r="S1793">
        <v>1786</v>
      </c>
      <c r="T1793">
        <v>20.567579636480662</v>
      </c>
      <c r="U1793">
        <v>34.0415621828935</v>
      </c>
      <c r="W1793">
        <f t="shared" si="1389"/>
        <v>0</v>
      </c>
      <c r="X1793">
        <f t="shared" si="1390"/>
        <v>1</v>
      </c>
      <c r="Y1793">
        <f t="shared" si="1391"/>
        <v>13.473982546412838</v>
      </c>
      <c r="AB1793">
        <v>1786</v>
      </c>
      <c r="AC1793">
        <v>23.782294998056024</v>
      </c>
      <c r="AD1793">
        <v>17.026467458845548</v>
      </c>
      <c r="AF1793">
        <f t="shared" si="1392"/>
        <v>1</v>
      </c>
      <c r="AG1793">
        <f t="shared" si="1393"/>
        <v>0</v>
      </c>
      <c r="AH1793">
        <f t="shared" si="1394"/>
        <v>6.7558275392104754</v>
      </c>
      <c r="AK1793">
        <v>1786</v>
      </c>
      <c r="AL1793">
        <v>30.371715225654501</v>
      </c>
      <c r="AM1793">
        <v>20.979241363572619</v>
      </c>
      <c r="AO1793">
        <f t="shared" si="1395"/>
        <v>1</v>
      </c>
      <c r="AP1793">
        <f t="shared" si="1396"/>
        <v>0</v>
      </c>
      <c r="AQ1793">
        <f t="shared" si="1397"/>
        <v>9.3924738620818822</v>
      </c>
      <c r="AT1793">
        <v>1786</v>
      </c>
      <c r="AU1793">
        <v>17.028111443637322</v>
      </c>
      <c r="AV1793">
        <v>21.331458843958707</v>
      </c>
      <c r="AX1793">
        <f t="shared" si="1398"/>
        <v>0</v>
      </c>
      <c r="AY1793">
        <f t="shared" si="1399"/>
        <v>1</v>
      </c>
      <c r="AZ1793">
        <f t="shared" si="1400"/>
        <v>4.3033474003213854</v>
      </c>
      <c r="BC1793">
        <v>1786</v>
      </c>
      <c r="BD1793" t="e">
        <v>#N/A</v>
      </c>
      <c r="BE1793" t="e">
        <v>#N/A</v>
      </c>
      <c r="BG1793" t="e">
        <f t="shared" si="1401"/>
        <v>#N/A</v>
      </c>
      <c r="BH1793" t="e">
        <f t="shared" si="1402"/>
        <v>#N/A</v>
      </c>
      <c r="BI1793" t="e">
        <f t="shared" si="1403"/>
        <v>#N/A</v>
      </c>
      <c r="BL1793">
        <v>1786</v>
      </c>
      <c r="BM1793">
        <v>28.80579936535247</v>
      </c>
      <c r="BN1793">
        <v>17.265276005923774</v>
      </c>
      <c r="BP1793">
        <f t="shared" si="1404"/>
        <v>1</v>
      </c>
      <c r="BQ1793">
        <f t="shared" si="1405"/>
        <v>0</v>
      </c>
      <c r="BR1793">
        <f t="shared" si="1406"/>
        <v>11.540523359428697</v>
      </c>
      <c r="BU1793">
        <v>1786</v>
      </c>
      <c r="BV1793">
        <v>21.899309653090789</v>
      </c>
      <c r="BW1793">
        <v>29.10036730746085</v>
      </c>
      <c r="BY1793">
        <f t="shared" si="1407"/>
        <v>0</v>
      </c>
      <c r="BZ1793">
        <f t="shared" si="1408"/>
        <v>1</v>
      </c>
      <c r="CA1793">
        <f t="shared" si="1409"/>
        <v>7.2010576543700608</v>
      </c>
      <c r="CD1793">
        <v>1786</v>
      </c>
      <c r="CE1793">
        <v>18.533054046681826</v>
      </c>
      <c r="CF1793">
        <v>18.397589017022614</v>
      </c>
      <c r="CH1793">
        <f t="shared" si="1410"/>
        <v>1</v>
      </c>
      <c r="CI1793">
        <f t="shared" si="1411"/>
        <v>0</v>
      </c>
      <c r="CJ1793">
        <f t="shared" si="1412"/>
        <v>0.13546502965921192</v>
      </c>
      <c r="CM1793">
        <v>1786</v>
      </c>
      <c r="CN1793">
        <v>20.856803472618221</v>
      </c>
      <c r="CO1793">
        <v>11.554100074970064</v>
      </c>
      <c r="CQ1793">
        <f t="shared" si="1413"/>
        <v>1</v>
      </c>
      <c r="CR1793">
        <f t="shared" si="1414"/>
        <v>0</v>
      </c>
      <c r="CS1793">
        <f t="shared" si="1415"/>
        <v>9.3027033976481572</v>
      </c>
      <c r="CV1793">
        <v>1786</v>
      </c>
      <c r="CW1793">
        <v>17.093652054434656</v>
      </c>
      <c r="CX1793">
        <v>16.813548734287508</v>
      </c>
      <c r="CZ1793">
        <f t="shared" si="1416"/>
        <v>1</v>
      </c>
      <c r="DA1793">
        <f t="shared" si="1417"/>
        <v>0</v>
      </c>
      <c r="DB1793">
        <f t="shared" si="1418"/>
        <v>0.28010332014714834</v>
      </c>
      <c r="DE1793">
        <v>1786</v>
      </c>
      <c r="DF1793">
        <v>26.376045294885191</v>
      </c>
      <c r="DG1793">
        <v>28.085064049464826</v>
      </c>
      <c r="DI1793">
        <f t="shared" si="1419"/>
        <v>0</v>
      </c>
      <c r="DJ1793">
        <f t="shared" si="1420"/>
        <v>1</v>
      </c>
      <c r="DK1793">
        <f t="shared" si="1421"/>
        <v>1.7090187545796347</v>
      </c>
      <c r="DN1793">
        <v>1786</v>
      </c>
      <c r="DO1793">
        <v>25.226730597588574</v>
      </c>
      <c r="DP1793">
        <v>21.86854872831919</v>
      </c>
      <c r="DR1793">
        <f t="shared" si="1422"/>
        <v>1</v>
      </c>
      <c r="DS1793">
        <f t="shared" si="1423"/>
        <v>0</v>
      </c>
      <c r="DT1793">
        <f t="shared" si="1424"/>
        <v>3.3581818692693837</v>
      </c>
      <c r="DW1793">
        <v>1786</v>
      </c>
      <c r="DX1793">
        <v>14.477102863042584</v>
      </c>
      <c r="DY1793">
        <v>17.367186697476399</v>
      </c>
      <c r="EA1793">
        <f t="shared" si="1425"/>
        <v>0</v>
      </c>
      <c r="EB1793">
        <f t="shared" si="1426"/>
        <v>1</v>
      </c>
      <c r="EC1793">
        <f t="shared" si="1427"/>
        <v>2.8900838344338151</v>
      </c>
      <c r="EF1793">
        <v>1786</v>
      </c>
      <c r="EG1793">
        <v>19.280372305953001</v>
      </c>
      <c r="EH1793">
        <v>14.823479521773193</v>
      </c>
      <c r="EJ1793">
        <f t="shared" si="1428"/>
        <v>1</v>
      </c>
      <c r="EK1793">
        <f t="shared" si="1429"/>
        <v>0</v>
      </c>
      <c r="EL1793">
        <f t="shared" si="1430"/>
        <v>4.4568927841798089</v>
      </c>
      <c r="EO1793">
        <v>1786</v>
      </c>
      <c r="EP1793">
        <v>18.594117723329809</v>
      </c>
      <c r="EQ1793">
        <v>7.9473784877648619</v>
      </c>
      <c r="ES1793">
        <f t="shared" si="1431"/>
        <v>1</v>
      </c>
      <c r="ET1793">
        <f t="shared" si="1432"/>
        <v>0</v>
      </c>
      <c r="EU1793">
        <f t="shared" si="1433"/>
        <v>10.646739235564947</v>
      </c>
    </row>
    <row r="1794" spans="1:151" x14ac:dyDescent="0.25">
      <c r="A1794">
        <v>1787</v>
      </c>
      <c r="B1794">
        <v>12.313501375321181</v>
      </c>
      <c r="C1794">
        <v>23.684816383543499</v>
      </c>
      <c r="E1794">
        <f t="shared" si="1434"/>
        <v>0</v>
      </c>
      <c r="F1794">
        <f t="shared" si="1385"/>
        <v>1</v>
      </c>
      <c r="G1794">
        <f t="shared" si="1435"/>
        <v>11.371315008222318</v>
      </c>
      <c r="J1794">
        <v>1787</v>
      </c>
      <c r="K1794">
        <v>23.107260057959753</v>
      </c>
      <c r="L1794">
        <v>8.8751121093781222</v>
      </c>
      <c r="N1794">
        <f t="shared" si="1386"/>
        <v>1</v>
      </c>
      <c r="O1794">
        <f t="shared" si="1387"/>
        <v>0</v>
      </c>
      <c r="P1794">
        <f t="shared" si="1388"/>
        <v>14.23214794858163</v>
      </c>
      <c r="S1794">
        <v>1787</v>
      </c>
      <c r="T1794">
        <v>17.137512226620991</v>
      </c>
      <c r="U1794">
        <v>19.214360136454193</v>
      </c>
      <c r="W1794">
        <f t="shared" si="1389"/>
        <v>0</v>
      </c>
      <c r="X1794">
        <f t="shared" si="1390"/>
        <v>1</v>
      </c>
      <c r="Y1794">
        <f t="shared" si="1391"/>
        <v>2.0768479098332016</v>
      </c>
      <c r="AB1794">
        <v>1787</v>
      </c>
      <c r="AC1794">
        <v>19.690130872390888</v>
      </c>
      <c r="AD1794">
        <v>18.330748065060497</v>
      </c>
      <c r="AF1794">
        <f t="shared" si="1392"/>
        <v>1</v>
      </c>
      <c r="AG1794">
        <f t="shared" si="1393"/>
        <v>0</v>
      </c>
      <c r="AH1794">
        <f t="shared" si="1394"/>
        <v>1.3593828073303911</v>
      </c>
      <c r="AK1794">
        <v>1787</v>
      </c>
      <c r="AL1794">
        <v>16.214731150491232</v>
      </c>
      <c r="AM1794">
        <v>14.426085922564782</v>
      </c>
      <c r="AO1794">
        <f t="shared" si="1395"/>
        <v>1</v>
      </c>
      <c r="AP1794">
        <f t="shared" si="1396"/>
        <v>0</v>
      </c>
      <c r="AQ1794">
        <f t="shared" si="1397"/>
        <v>1.78864522792645</v>
      </c>
      <c r="AT1794">
        <v>1787</v>
      </c>
      <c r="AU1794">
        <v>17.778878770026811</v>
      </c>
      <c r="AV1794">
        <v>18.065726459367887</v>
      </c>
      <c r="AX1794">
        <f t="shared" si="1398"/>
        <v>0</v>
      </c>
      <c r="AY1794">
        <f t="shared" si="1399"/>
        <v>1</v>
      </c>
      <c r="AZ1794">
        <f t="shared" si="1400"/>
        <v>0.28684768934107652</v>
      </c>
      <c r="BC1794">
        <v>1787</v>
      </c>
      <c r="BD1794" t="e">
        <v>#N/A</v>
      </c>
      <c r="BE1794" t="e">
        <v>#N/A</v>
      </c>
      <c r="BG1794" t="e">
        <f t="shared" si="1401"/>
        <v>#N/A</v>
      </c>
      <c r="BH1794" t="e">
        <f t="shared" si="1402"/>
        <v>#N/A</v>
      </c>
      <c r="BI1794" t="e">
        <f t="shared" si="1403"/>
        <v>#N/A</v>
      </c>
      <c r="BL1794">
        <v>1787</v>
      </c>
      <c r="BM1794">
        <v>18.98757894666528</v>
      </c>
      <c r="BN1794">
        <v>11.760707538270243</v>
      </c>
      <c r="BP1794">
        <f t="shared" si="1404"/>
        <v>1</v>
      </c>
      <c r="BQ1794">
        <f t="shared" si="1405"/>
        <v>0</v>
      </c>
      <c r="BR1794">
        <f t="shared" si="1406"/>
        <v>7.2268714083950378</v>
      </c>
      <c r="BU1794">
        <v>1787</v>
      </c>
      <c r="BV1794">
        <v>28.582293726913207</v>
      </c>
      <c r="BW1794">
        <v>29.352166448633962</v>
      </c>
      <c r="BY1794">
        <f t="shared" si="1407"/>
        <v>0</v>
      </c>
      <c r="BZ1794">
        <f t="shared" si="1408"/>
        <v>1</v>
      </c>
      <c r="CA1794">
        <f t="shared" si="1409"/>
        <v>0.76987272172075549</v>
      </c>
      <c r="CD1794">
        <v>1787</v>
      </c>
      <c r="CE1794">
        <v>11.641260770170691</v>
      </c>
      <c r="CF1794">
        <v>40.902504918335595</v>
      </c>
      <c r="CH1794">
        <f t="shared" si="1410"/>
        <v>0</v>
      </c>
      <c r="CI1794">
        <f t="shared" si="1411"/>
        <v>1</v>
      </c>
      <c r="CJ1794">
        <f t="shared" si="1412"/>
        <v>29.261244148164906</v>
      </c>
      <c r="CM1794">
        <v>1787</v>
      </c>
      <c r="CN1794">
        <v>18.542306263337633</v>
      </c>
      <c r="CO1794">
        <v>39.271833267684769</v>
      </c>
      <c r="CQ1794">
        <f t="shared" si="1413"/>
        <v>0</v>
      </c>
      <c r="CR1794">
        <f t="shared" si="1414"/>
        <v>1</v>
      </c>
      <c r="CS1794">
        <f t="shared" si="1415"/>
        <v>20.729527004347137</v>
      </c>
      <c r="CV1794">
        <v>1787</v>
      </c>
      <c r="CW1794">
        <v>23.211023103069088</v>
      </c>
      <c r="CX1794">
        <v>22.287953802510483</v>
      </c>
      <c r="CZ1794">
        <f t="shared" si="1416"/>
        <v>1</v>
      </c>
      <c r="DA1794">
        <f t="shared" si="1417"/>
        <v>0</v>
      </c>
      <c r="DB1794">
        <f t="shared" si="1418"/>
        <v>0.92306930055860548</v>
      </c>
      <c r="DE1794">
        <v>1787</v>
      </c>
      <c r="DF1794">
        <v>17.899192944445183</v>
      </c>
      <c r="DG1794">
        <v>18.982580645846383</v>
      </c>
      <c r="DI1794">
        <f t="shared" si="1419"/>
        <v>0</v>
      </c>
      <c r="DJ1794">
        <f t="shared" si="1420"/>
        <v>1</v>
      </c>
      <c r="DK1794">
        <f t="shared" si="1421"/>
        <v>1.0833877014012003</v>
      </c>
      <c r="DN1794">
        <v>1787</v>
      </c>
      <c r="DO1794">
        <v>21.600503880604048</v>
      </c>
      <c r="DP1794">
        <v>22.532538543009842</v>
      </c>
      <c r="DR1794">
        <f t="shared" si="1422"/>
        <v>0</v>
      </c>
      <c r="DS1794">
        <f t="shared" si="1423"/>
        <v>1</v>
      </c>
      <c r="DT1794">
        <f t="shared" si="1424"/>
        <v>0.93203466240579402</v>
      </c>
      <c r="DW1794">
        <v>1787</v>
      </c>
      <c r="DX1794">
        <v>21.915932943064288</v>
      </c>
      <c r="DY1794">
        <v>16.804132054868816</v>
      </c>
      <c r="EA1794">
        <f t="shared" si="1425"/>
        <v>1</v>
      </c>
      <c r="EB1794">
        <f t="shared" si="1426"/>
        <v>0</v>
      </c>
      <c r="EC1794">
        <f t="shared" si="1427"/>
        <v>5.1118008881954715</v>
      </c>
      <c r="EF1794">
        <v>1787</v>
      </c>
      <c r="EG1794">
        <v>22.334384963089729</v>
      </c>
      <c r="EH1794">
        <v>12.36811664993507</v>
      </c>
      <c r="EJ1794">
        <f t="shared" si="1428"/>
        <v>1</v>
      </c>
      <c r="EK1794">
        <f t="shared" si="1429"/>
        <v>0</v>
      </c>
      <c r="EL1794">
        <f t="shared" si="1430"/>
        <v>9.966268313154659</v>
      </c>
      <c r="EO1794">
        <v>1787</v>
      </c>
      <c r="EP1794">
        <v>25.295544456322478</v>
      </c>
      <c r="EQ1794">
        <v>6.9872721002169982</v>
      </c>
      <c r="ES1794">
        <f t="shared" si="1431"/>
        <v>1</v>
      </c>
      <c r="ET1794">
        <f t="shared" si="1432"/>
        <v>0</v>
      </c>
      <c r="EU1794">
        <f t="shared" si="1433"/>
        <v>18.30827235610548</v>
      </c>
    </row>
    <row r="1795" spans="1:151" x14ac:dyDescent="0.25">
      <c r="A1795">
        <v>1788</v>
      </c>
      <c r="B1795">
        <v>12.375581208330043</v>
      </c>
      <c r="C1795">
        <v>34.030480802513722</v>
      </c>
      <c r="E1795">
        <f t="shared" si="1434"/>
        <v>0</v>
      </c>
      <c r="F1795">
        <f t="shared" si="1385"/>
        <v>1</v>
      </c>
      <c r="G1795">
        <f t="shared" si="1435"/>
        <v>21.654899594183679</v>
      </c>
      <c r="J1795">
        <v>1788</v>
      </c>
      <c r="K1795">
        <v>24.058019985692397</v>
      </c>
      <c r="L1795">
        <v>26.093660727790571</v>
      </c>
      <c r="N1795">
        <f t="shared" si="1386"/>
        <v>0</v>
      </c>
      <c r="O1795">
        <f t="shared" si="1387"/>
        <v>1</v>
      </c>
      <c r="P1795">
        <f t="shared" si="1388"/>
        <v>2.0356407420981739</v>
      </c>
      <c r="S1795">
        <v>1788</v>
      </c>
      <c r="T1795">
        <v>15.375848173374496</v>
      </c>
      <c r="U1795">
        <v>38.293883643002104</v>
      </c>
      <c r="W1795">
        <f t="shared" si="1389"/>
        <v>0</v>
      </c>
      <c r="X1795">
        <f t="shared" si="1390"/>
        <v>1</v>
      </c>
      <c r="Y1795">
        <f t="shared" si="1391"/>
        <v>22.918035469627608</v>
      </c>
      <c r="AB1795">
        <v>1788</v>
      </c>
      <c r="AC1795">
        <v>21.799069829362278</v>
      </c>
      <c r="AD1795">
        <v>19.727876421871393</v>
      </c>
      <c r="AF1795">
        <f t="shared" si="1392"/>
        <v>1</v>
      </c>
      <c r="AG1795">
        <f t="shared" si="1393"/>
        <v>0</v>
      </c>
      <c r="AH1795">
        <f t="shared" si="1394"/>
        <v>2.0711934074908847</v>
      </c>
      <c r="AK1795">
        <v>1788</v>
      </c>
      <c r="AL1795">
        <v>23.884429430321177</v>
      </c>
      <c r="AM1795">
        <v>17.95920312688397</v>
      </c>
      <c r="AO1795">
        <f t="shared" si="1395"/>
        <v>1</v>
      </c>
      <c r="AP1795">
        <f t="shared" si="1396"/>
        <v>0</v>
      </c>
      <c r="AQ1795">
        <f t="shared" si="1397"/>
        <v>5.9252263034372064</v>
      </c>
      <c r="AT1795">
        <v>1788</v>
      </c>
      <c r="AU1795">
        <v>18.837173028645779</v>
      </c>
      <c r="AV1795">
        <v>32.816861036366205</v>
      </c>
      <c r="AX1795">
        <f t="shared" si="1398"/>
        <v>0</v>
      </c>
      <c r="AY1795">
        <f t="shared" si="1399"/>
        <v>1</v>
      </c>
      <c r="AZ1795">
        <f t="shared" si="1400"/>
        <v>13.979688007720426</v>
      </c>
      <c r="BC1795">
        <v>1788</v>
      </c>
      <c r="BD1795" t="e">
        <v>#N/A</v>
      </c>
      <c r="BE1795" t="e">
        <v>#N/A</v>
      </c>
      <c r="BG1795" t="e">
        <f t="shared" si="1401"/>
        <v>#N/A</v>
      </c>
      <c r="BH1795" t="e">
        <f t="shared" si="1402"/>
        <v>#N/A</v>
      </c>
      <c r="BI1795" t="e">
        <f t="shared" si="1403"/>
        <v>#N/A</v>
      </c>
      <c r="BL1795">
        <v>1788</v>
      </c>
      <c r="BM1795">
        <v>33.2731289527473</v>
      </c>
      <c r="BN1795">
        <v>10.927472464652842</v>
      </c>
      <c r="BP1795">
        <f t="shared" si="1404"/>
        <v>1</v>
      </c>
      <c r="BQ1795">
        <f t="shared" si="1405"/>
        <v>0</v>
      </c>
      <c r="BR1795">
        <f t="shared" si="1406"/>
        <v>22.345656488094455</v>
      </c>
      <c r="BU1795">
        <v>1788</v>
      </c>
      <c r="BV1795">
        <v>15.564454553859349</v>
      </c>
      <c r="BW1795">
        <v>23.0219800488576</v>
      </c>
      <c r="BY1795">
        <f t="shared" si="1407"/>
        <v>0</v>
      </c>
      <c r="BZ1795">
        <f t="shared" si="1408"/>
        <v>1</v>
      </c>
      <c r="CA1795">
        <f t="shared" si="1409"/>
        <v>7.4575254949982508</v>
      </c>
      <c r="CD1795">
        <v>1788</v>
      </c>
      <c r="CE1795">
        <v>22.580112511811461</v>
      </c>
      <c r="CF1795">
        <v>24.297413259563942</v>
      </c>
      <c r="CH1795">
        <f t="shared" si="1410"/>
        <v>0</v>
      </c>
      <c r="CI1795">
        <f t="shared" si="1411"/>
        <v>1</v>
      </c>
      <c r="CJ1795">
        <f t="shared" si="1412"/>
        <v>1.717300747752482</v>
      </c>
      <c r="CM1795">
        <v>1788</v>
      </c>
      <c r="CN1795">
        <v>19.454528523244765</v>
      </c>
      <c r="CO1795">
        <v>30.28882613232895</v>
      </c>
      <c r="CQ1795">
        <f t="shared" si="1413"/>
        <v>0</v>
      </c>
      <c r="CR1795">
        <f t="shared" si="1414"/>
        <v>1</v>
      </c>
      <c r="CS1795">
        <f t="shared" si="1415"/>
        <v>10.834297609084185</v>
      </c>
      <c r="CV1795">
        <v>1788</v>
      </c>
      <c r="CW1795">
        <v>22.700151773136668</v>
      </c>
      <c r="CX1795">
        <v>15.69274002549183</v>
      </c>
      <c r="CZ1795">
        <f t="shared" si="1416"/>
        <v>1</v>
      </c>
      <c r="DA1795">
        <f t="shared" si="1417"/>
        <v>0</v>
      </c>
      <c r="DB1795">
        <f t="shared" si="1418"/>
        <v>7.0074117476448379</v>
      </c>
      <c r="DE1795">
        <v>1788</v>
      </c>
      <c r="DF1795">
        <v>27.187274001997206</v>
      </c>
      <c r="DG1795">
        <v>29.766385615540234</v>
      </c>
      <c r="DI1795">
        <f t="shared" si="1419"/>
        <v>0</v>
      </c>
      <c r="DJ1795">
        <f t="shared" si="1420"/>
        <v>1</v>
      </c>
      <c r="DK1795">
        <f t="shared" si="1421"/>
        <v>2.5791116135430272</v>
      </c>
      <c r="DN1795">
        <v>1788</v>
      </c>
      <c r="DO1795">
        <v>21.214697062386549</v>
      </c>
      <c r="DP1795">
        <v>11.395995379356709</v>
      </c>
      <c r="DR1795">
        <f t="shared" si="1422"/>
        <v>1</v>
      </c>
      <c r="DS1795">
        <f t="shared" si="1423"/>
        <v>0</v>
      </c>
      <c r="DT1795">
        <f t="shared" si="1424"/>
        <v>9.8187016830298397</v>
      </c>
      <c r="DW1795">
        <v>1788</v>
      </c>
      <c r="DX1795">
        <v>11.329694045886178</v>
      </c>
      <c r="DY1795">
        <v>6.1353204397057457</v>
      </c>
      <c r="EA1795">
        <f t="shared" si="1425"/>
        <v>1</v>
      </c>
      <c r="EB1795">
        <f t="shared" si="1426"/>
        <v>0</v>
      </c>
      <c r="EC1795">
        <f t="shared" si="1427"/>
        <v>5.1943736061804326</v>
      </c>
      <c r="EF1795">
        <v>1788</v>
      </c>
      <c r="EG1795">
        <v>22.271867231448468</v>
      </c>
      <c r="EH1795">
        <v>17.383705282854052</v>
      </c>
      <c r="EJ1795">
        <f t="shared" si="1428"/>
        <v>1</v>
      </c>
      <c r="EK1795">
        <f t="shared" si="1429"/>
        <v>0</v>
      </c>
      <c r="EL1795">
        <f t="shared" si="1430"/>
        <v>4.8881619485944157</v>
      </c>
      <c r="EO1795">
        <v>1788</v>
      </c>
      <c r="EP1795">
        <v>19.90391408246991</v>
      </c>
      <c r="EQ1795">
        <v>5.1231917434607404</v>
      </c>
      <c r="ES1795">
        <f t="shared" si="1431"/>
        <v>1</v>
      </c>
      <c r="ET1795">
        <f t="shared" si="1432"/>
        <v>0</v>
      </c>
      <c r="EU1795">
        <f t="shared" si="1433"/>
        <v>14.78072233900917</v>
      </c>
    </row>
    <row r="1796" spans="1:151" x14ac:dyDescent="0.25">
      <c r="A1796">
        <v>1789</v>
      </c>
      <c r="B1796">
        <v>12.013935846463287</v>
      </c>
      <c r="C1796">
        <v>23.278568109700352</v>
      </c>
      <c r="E1796">
        <f t="shared" si="1434"/>
        <v>0</v>
      </c>
      <c r="F1796">
        <f t="shared" si="1385"/>
        <v>1</v>
      </c>
      <c r="G1796">
        <f t="shared" si="1435"/>
        <v>11.264632263237065</v>
      </c>
      <c r="J1796">
        <v>1789</v>
      </c>
      <c r="K1796">
        <v>20.015435639577092</v>
      </c>
      <c r="L1796">
        <v>27.119581233562947</v>
      </c>
      <c r="N1796">
        <f t="shared" si="1386"/>
        <v>0</v>
      </c>
      <c r="O1796">
        <f t="shared" si="1387"/>
        <v>1</v>
      </c>
      <c r="P1796">
        <f t="shared" si="1388"/>
        <v>7.1041455939858551</v>
      </c>
      <c r="S1796">
        <v>1789</v>
      </c>
      <c r="T1796">
        <v>14.840570834044962</v>
      </c>
      <c r="U1796">
        <v>40.506003660532208</v>
      </c>
      <c r="W1796">
        <f t="shared" si="1389"/>
        <v>0</v>
      </c>
      <c r="X1796">
        <f t="shared" si="1390"/>
        <v>1</v>
      </c>
      <c r="Y1796">
        <f t="shared" si="1391"/>
        <v>25.665432826487248</v>
      </c>
      <c r="AB1796">
        <v>1789</v>
      </c>
      <c r="AC1796">
        <v>20.769316936513732</v>
      </c>
      <c r="AD1796">
        <v>17.517386669807319</v>
      </c>
      <c r="AF1796">
        <f t="shared" si="1392"/>
        <v>1</v>
      </c>
      <c r="AG1796">
        <f t="shared" si="1393"/>
        <v>0</v>
      </c>
      <c r="AH1796">
        <f t="shared" si="1394"/>
        <v>3.2519302667064132</v>
      </c>
      <c r="AK1796">
        <v>1789</v>
      </c>
      <c r="AL1796">
        <v>32.42280057805808</v>
      </c>
      <c r="AM1796">
        <v>29.859776281167171</v>
      </c>
      <c r="AO1796">
        <f t="shared" si="1395"/>
        <v>1</v>
      </c>
      <c r="AP1796">
        <f t="shared" si="1396"/>
        <v>0</v>
      </c>
      <c r="AQ1796">
        <f t="shared" si="1397"/>
        <v>2.5630242968909087</v>
      </c>
      <c r="AT1796">
        <v>1789</v>
      </c>
      <c r="AU1796">
        <v>17.01176971064459</v>
      </c>
      <c r="AV1796">
        <v>19.236715904817963</v>
      </c>
      <c r="AX1796">
        <f t="shared" si="1398"/>
        <v>0</v>
      </c>
      <c r="AY1796">
        <f t="shared" si="1399"/>
        <v>1</v>
      </c>
      <c r="AZ1796">
        <f t="shared" si="1400"/>
        <v>2.2249461941733735</v>
      </c>
      <c r="BC1796">
        <v>1789</v>
      </c>
      <c r="BD1796" t="e">
        <v>#N/A</v>
      </c>
      <c r="BE1796" t="e">
        <v>#N/A</v>
      </c>
      <c r="BG1796" t="e">
        <f t="shared" si="1401"/>
        <v>#N/A</v>
      </c>
      <c r="BH1796" t="e">
        <f t="shared" si="1402"/>
        <v>#N/A</v>
      </c>
      <c r="BI1796" t="e">
        <f t="shared" si="1403"/>
        <v>#N/A</v>
      </c>
      <c r="BL1796">
        <v>1789</v>
      </c>
      <c r="BM1796">
        <v>34.92547703846229</v>
      </c>
      <c r="BN1796">
        <v>13.647701667880169</v>
      </c>
      <c r="BP1796">
        <f t="shared" si="1404"/>
        <v>1</v>
      </c>
      <c r="BQ1796">
        <f t="shared" si="1405"/>
        <v>0</v>
      </c>
      <c r="BR1796">
        <f t="shared" si="1406"/>
        <v>21.27777537058212</v>
      </c>
      <c r="BU1796">
        <v>1789</v>
      </c>
      <c r="BV1796">
        <v>25.676988177045221</v>
      </c>
      <c r="BW1796">
        <v>20.097101788490125</v>
      </c>
      <c r="BY1796">
        <f t="shared" si="1407"/>
        <v>1</v>
      </c>
      <c r="BZ1796">
        <f t="shared" si="1408"/>
        <v>0</v>
      </c>
      <c r="CA1796">
        <f t="shared" si="1409"/>
        <v>5.5798863885550958</v>
      </c>
      <c r="CD1796">
        <v>1789</v>
      </c>
      <c r="CE1796">
        <v>29.497844494064935</v>
      </c>
      <c r="CF1796">
        <v>41.036403241779588</v>
      </c>
      <c r="CH1796">
        <f t="shared" si="1410"/>
        <v>0</v>
      </c>
      <c r="CI1796">
        <f t="shared" si="1411"/>
        <v>1</v>
      </c>
      <c r="CJ1796">
        <f t="shared" si="1412"/>
        <v>11.538558747714653</v>
      </c>
      <c r="CM1796">
        <v>1789</v>
      </c>
      <c r="CN1796">
        <v>14.731901678352816</v>
      </c>
      <c r="CO1796">
        <v>0.83250623357555753</v>
      </c>
      <c r="CQ1796">
        <f t="shared" si="1413"/>
        <v>1</v>
      </c>
      <c r="CR1796">
        <f t="shared" si="1414"/>
        <v>0</v>
      </c>
      <c r="CS1796">
        <f t="shared" si="1415"/>
        <v>13.899395444777259</v>
      </c>
      <c r="CV1796">
        <v>1789</v>
      </c>
      <c r="CW1796">
        <v>21.378392358750258</v>
      </c>
      <c r="CX1796">
        <v>23.235997223024683</v>
      </c>
      <c r="CZ1796">
        <f t="shared" si="1416"/>
        <v>0</v>
      </c>
      <c r="DA1796">
        <f t="shared" si="1417"/>
        <v>1</v>
      </c>
      <c r="DB1796">
        <f t="shared" si="1418"/>
        <v>1.8576048642744247</v>
      </c>
      <c r="DE1796">
        <v>1789</v>
      </c>
      <c r="DF1796">
        <v>22.477530358723168</v>
      </c>
      <c r="DG1796">
        <v>23.245762316556977</v>
      </c>
      <c r="DI1796">
        <f t="shared" si="1419"/>
        <v>0</v>
      </c>
      <c r="DJ1796">
        <f t="shared" si="1420"/>
        <v>1</v>
      </c>
      <c r="DK1796">
        <f t="shared" si="1421"/>
        <v>0.76823195783380882</v>
      </c>
      <c r="DN1796">
        <v>1789</v>
      </c>
      <c r="DO1796">
        <v>24.764530605239401</v>
      </c>
      <c r="DP1796">
        <v>18.576082156475234</v>
      </c>
      <c r="DR1796">
        <f t="shared" si="1422"/>
        <v>1</v>
      </c>
      <c r="DS1796">
        <f t="shared" si="1423"/>
        <v>0</v>
      </c>
      <c r="DT1796">
        <f t="shared" si="1424"/>
        <v>6.1884484487641664</v>
      </c>
      <c r="DW1796">
        <v>1789</v>
      </c>
      <c r="DX1796">
        <v>10.752289822678012</v>
      </c>
      <c r="DY1796">
        <v>24.853525779914865</v>
      </c>
      <c r="EA1796">
        <f t="shared" si="1425"/>
        <v>0</v>
      </c>
      <c r="EB1796">
        <f t="shared" si="1426"/>
        <v>1</v>
      </c>
      <c r="EC1796">
        <f t="shared" si="1427"/>
        <v>14.101235957236852</v>
      </c>
      <c r="EF1796">
        <v>1789</v>
      </c>
      <c r="EG1796">
        <v>25.229111803100928</v>
      </c>
      <c r="EH1796">
        <v>15.842712329359614</v>
      </c>
      <c r="EJ1796">
        <f t="shared" si="1428"/>
        <v>1</v>
      </c>
      <c r="EK1796">
        <f t="shared" si="1429"/>
        <v>0</v>
      </c>
      <c r="EL1796">
        <f t="shared" si="1430"/>
        <v>9.3863994737413137</v>
      </c>
      <c r="EO1796">
        <v>1789</v>
      </c>
      <c r="EP1796">
        <v>21.743281186657843</v>
      </c>
      <c r="EQ1796">
        <v>27.678078258029057</v>
      </c>
      <c r="ES1796">
        <f t="shared" si="1431"/>
        <v>0</v>
      </c>
      <c r="ET1796">
        <f t="shared" si="1432"/>
        <v>1</v>
      </c>
      <c r="EU1796">
        <f t="shared" si="1433"/>
        <v>5.9347970713712144</v>
      </c>
    </row>
    <row r="1797" spans="1:151" x14ac:dyDescent="0.25">
      <c r="A1797">
        <v>1790</v>
      </c>
      <c r="B1797">
        <v>16.871935336357456</v>
      </c>
      <c r="C1797">
        <v>15.377707716642707</v>
      </c>
      <c r="E1797">
        <f t="shared" si="1434"/>
        <v>1</v>
      </c>
      <c r="F1797">
        <f t="shared" si="1385"/>
        <v>0</v>
      </c>
      <c r="G1797">
        <f t="shared" si="1435"/>
        <v>1.4942276197147493</v>
      </c>
      <c r="J1797">
        <v>1790</v>
      </c>
      <c r="K1797">
        <v>31.357357966724955</v>
      </c>
      <c r="L1797">
        <v>29.509671312286031</v>
      </c>
      <c r="N1797">
        <f t="shared" si="1386"/>
        <v>1</v>
      </c>
      <c r="O1797">
        <f t="shared" si="1387"/>
        <v>0</v>
      </c>
      <c r="P1797">
        <f t="shared" si="1388"/>
        <v>1.8476866544389239</v>
      </c>
      <c r="S1797">
        <v>1790</v>
      </c>
      <c r="T1797">
        <v>15.025062093739807</v>
      </c>
      <c r="U1797">
        <v>28.140569002661604</v>
      </c>
      <c r="W1797">
        <f t="shared" si="1389"/>
        <v>0</v>
      </c>
      <c r="X1797">
        <f t="shared" si="1390"/>
        <v>1</v>
      </c>
      <c r="Y1797">
        <f t="shared" si="1391"/>
        <v>13.115506908921796</v>
      </c>
      <c r="AB1797">
        <v>1790</v>
      </c>
      <c r="AC1797">
        <v>27.54603011148366</v>
      </c>
      <c r="AD1797">
        <v>16.660301180113269</v>
      </c>
      <c r="AF1797">
        <f t="shared" si="1392"/>
        <v>1</v>
      </c>
      <c r="AG1797">
        <f t="shared" si="1393"/>
        <v>0</v>
      </c>
      <c r="AH1797">
        <f t="shared" si="1394"/>
        <v>10.885728931370391</v>
      </c>
      <c r="AK1797">
        <v>1790</v>
      </c>
      <c r="AL1797">
        <v>18.93896438605961</v>
      </c>
      <c r="AM1797">
        <v>27.999039075318464</v>
      </c>
      <c r="AO1797">
        <f t="shared" si="1395"/>
        <v>0</v>
      </c>
      <c r="AP1797">
        <f t="shared" si="1396"/>
        <v>1</v>
      </c>
      <c r="AQ1797">
        <f t="shared" si="1397"/>
        <v>9.0600746892588546</v>
      </c>
      <c r="AT1797">
        <v>1790</v>
      </c>
      <c r="AU1797">
        <v>15.956389051344349</v>
      </c>
      <c r="AV1797">
        <v>23.01751313051172</v>
      </c>
      <c r="AX1797">
        <f t="shared" si="1398"/>
        <v>0</v>
      </c>
      <c r="AY1797">
        <f t="shared" si="1399"/>
        <v>1</v>
      </c>
      <c r="AZ1797">
        <f t="shared" si="1400"/>
        <v>7.0611240791673708</v>
      </c>
      <c r="BC1797">
        <v>1790</v>
      </c>
      <c r="BD1797" t="e">
        <v>#N/A</v>
      </c>
      <c r="BE1797" t="e">
        <v>#N/A</v>
      </c>
      <c r="BG1797" t="e">
        <f t="shared" si="1401"/>
        <v>#N/A</v>
      </c>
      <c r="BH1797" t="e">
        <f t="shared" si="1402"/>
        <v>#N/A</v>
      </c>
      <c r="BI1797" t="e">
        <f t="shared" si="1403"/>
        <v>#N/A</v>
      </c>
      <c r="BL1797">
        <v>1790</v>
      </c>
      <c r="BM1797">
        <v>29.547587999333295</v>
      </c>
      <c r="BN1797">
        <v>7.9644478106924419</v>
      </c>
      <c r="BP1797">
        <f t="shared" si="1404"/>
        <v>1</v>
      </c>
      <c r="BQ1797">
        <f t="shared" si="1405"/>
        <v>0</v>
      </c>
      <c r="BR1797">
        <f t="shared" si="1406"/>
        <v>21.583140188640854</v>
      </c>
      <c r="BU1797">
        <v>1790</v>
      </c>
      <c r="BV1797">
        <v>28.357450380056097</v>
      </c>
      <c r="BW1797">
        <v>20.645574324022384</v>
      </c>
      <c r="BY1797">
        <f t="shared" si="1407"/>
        <v>1</v>
      </c>
      <c r="BZ1797">
        <f t="shared" si="1408"/>
        <v>0</v>
      </c>
      <c r="CA1797">
        <f t="shared" si="1409"/>
        <v>7.711876056033713</v>
      </c>
      <c r="CD1797">
        <v>1790</v>
      </c>
      <c r="CE1797">
        <v>12.208772885726498</v>
      </c>
      <c r="CF1797">
        <v>22.655115469382412</v>
      </c>
      <c r="CH1797">
        <f t="shared" si="1410"/>
        <v>0</v>
      </c>
      <c r="CI1797">
        <f t="shared" si="1411"/>
        <v>1</v>
      </c>
      <c r="CJ1797">
        <f t="shared" si="1412"/>
        <v>10.446342583655914</v>
      </c>
      <c r="CM1797">
        <v>1790</v>
      </c>
      <c r="CN1797">
        <v>25.638057294356827</v>
      </c>
      <c r="CO1797">
        <v>46.041200552976079</v>
      </c>
      <c r="CQ1797">
        <f t="shared" si="1413"/>
        <v>0</v>
      </c>
      <c r="CR1797">
        <f t="shared" si="1414"/>
        <v>1</v>
      </c>
      <c r="CS1797">
        <f t="shared" si="1415"/>
        <v>20.403143258619252</v>
      </c>
      <c r="CV1797">
        <v>1790</v>
      </c>
      <c r="CW1797">
        <v>24.309019809682606</v>
      </c>
      <c r="CX1797">
        <v>18.765481330091927</v>
      </c>
      <c r="CZ1797">
        <f t="shared" si="1416"/>
        <v>1</v>
      </c>
      <c r="DA1797">
        <f t="shared" si="1417"/>
        <v>0</v>
      </c>
      <c r="DB1797">
        <f t="shared" si="1418"/>
        <v>5.5435384795906799</v>
      </c>
      <c r="DE1797">
        <v>1790</v>
      </c>
      <c r="DF1797">
        <v>25.204063235375415</v>
      </c>
      <c r="DG1797">
        <v>22.309567206499718</v>
      </c>
      <c r="DI1797">
        <f t="shared" si="1419"/>
        <v>1</v>
      </c>
      <c r="DJ1797">
        <f t="shared" si="1420"/>
        <v>0</v>
      </c>
      <c r="DK1797">
        <f t="shared" si="1421"/>
        <v>2.8944960288756967</v>
      </c>
      <c r="DN1797">
        <v>1790</v>
      </c>
      <c r="DO1797">
        <v>21.2079618666606</v>
      </c>
      <c r="DP1797">
        <v>22.029220964362054</v>
      </c>
      <c r="DR1797">
        <f t="shared" si="1422"/>
        <v>0</v>
      </c>
      <c r="DS1797">
        <f t="shared" si="1423"/>
        <v>1</v>
      </c>
      <c r="DT1797">
        <f t="shared" si="1424"/>
        <v>0.82125909770145356</v>
      </c>
      <c r="DW1797">
        <v>1790</v>
      </c>
      <c r="DX1797">
        <v>22.298670345724936</v>
      </c>
      <c r="DY1797">
        <v>31.121211292419702</v>
      </c>
      <c r="EA1797">
        <f t="shared" si="1425"/>
        <v>0</v>
      </c>
      <c r="EB1797">
        <f t="shared" si="1426"/>
        <v>1</v>
      </c>
      <c r="EC1797">
        <f t="shared" si="1427"/>
        <v>8.8225409466947653</v>
      </c>
      <c r="EF1797">
        <v>1790</v>
      </c>
      <c r="EG1797">
        <v>22.536041629292477</v>
      </c>
      <c r="EH1797">
        <v>14.979922421524705</v>
      </c>
      <c r="EJ1797">
        <f t="shared" si="1428"/>
        <v>1</v>
      </c>
      <c r="EK1797">
        <f t="shared" si="1429"/>
        <v>0</v>
      </c>
      <c r="EL1797">
        <f t="shared" si="1430"/>
        <v>7.5561192077677717</v>
      </c>
      <c r="EO1797">
        <v>1790</v>
      </c>
      <c r="EP1797">
        <v>23.75297637048752</v>
      </c>
      <c r="EQ1797">
        <v>32.039261220989239</v>
      </c>
      <c r="ES1797">
        <f t="shared" si="1431"/>
        <v>0</v>
      </c>
      <c r="ET1797">
        <f t="shared" si="1432"/>
        <v>1</v>
      </c>
      <c r="EU1797">
        <f t="shared" si="1433"/>
        <v>8.286284850501719</v>
      </c>
    </row>
    <row r="1798" spans="1:151" x14ac:dyDescent="0.25">
      <c r="A1798">
        <v>1791</v>
      </c>
      <c r="B1798">
        <v>9.1684209278084801</v>
      </c>
      <c r="C1798">
        <v>40.025364314921958</v>
      </c>
      <c r="E1798">
        <f t="shared" si="1434"/>
        <v>0</v>
      </c>
      <c r="F1798">
        <f t="shared" si="1385"/>
        <v>1</v>
      </c>
      <c r="G1798">
        <f t="shared" si="1435"/>
        <v>30.856943387113478</v>
      </c>
      <c r="J1798">
        <v>1791</v>
      </c>
      <c r="K1798">
        <v>11.976840490919981</v>
      </c>
      <c r="L1798">
        <v>14.546697875335736</v>
      </c>
      <c r="N1798">
        <f t="shared" si="1386"/>
        <v>0</v>
      </c>
      <c r="O1798">
        <f t="shared" si="1387"/>
        <v>1</v>
      </c>
      <c r="P1798">
        <f t="shared" si="1388"/>
        <v>2.5698573844157551</v>
      </c>
      <c r="S1798">
        <v>1791</v>
      </c>
      <c r="T1798">
        <v>19.295238027943366</v>
      </c>
      <c r="U1798">
        <v>39.101513424817419</v>
      </c>
      <c r="W1798">
        <f t="shared" si="1389"/>
        <v>0</v>
      </c>
      <c r="X1798">
        <f t="shared" si="1390"/>
        <v>1</v>
      </c>
      <c r="Y1798">
        <f t="shared" si="1391"/>
        <v>19.806275396874053</v>
      </c>
      <c r="AB1798">
        <v>1791</v>
      </c>
      <c r="AC1798">
        <v>26.474611198292994</v>
      </c>
      <c r="AD1798">
        <v>17.57660795833408</v>
      </c>
      <c r="AF1798">
        <f t="shared" si="1392"/>
        <v>1</v>
      </c>
      <c r="AG1798">
        <f t="shared" si="1393"/>
        <v>0</v>
      </c>
      <c r="AH1798">
        <f t="shared" si="1394"/>
        <v>8.8980032399589142</v>
      </c>
      <c r="AK1798">
        <v>1791</v>
      </c>
      <c r="AL1798">
        <v>30.265690262316788</v>
      </c>
      <c r="AM1798">
        <v>12.858579082579279</v>
      </c>
      <c r="AO1798">
        <f t="shared" si="1395"/>
        <v>1</v>
      </c>
      <c r="AP1798">
        <f t="shared" si="1396"/>
        <v>0</v>
      </c>
      <c r="AQ1798">
        <f t="shared" si="1397"/>
        <v>17.407111179737509</v>
      </c>
      <c r="AT1798">
        <v>1791</v>
      </c>
      <c r="AU1798">
        <v>20.844632080636892</v>
      </c>
      <c r="AV1798">
        <v>17.234189607798484</v>
      </c>
      <c r="AX1798">
        <f t="shared" si="1398"/>
        <v>1</v>
      </c>
      <c r="AY1798">
        <f t="shared" si="1399"/>
        <v>0</v>
      </c>
      <c r="AZ1798">
        <f t="shared" si="1400"/>
        <v>3.6104424728384075</v>
      </c>
      <c r="BC1798">
        <v>1791</v>
      </c>
      <c r="BD1798" t="e">
        <v>#N/A</v>
      </c>
      <c r="BE1798" t="e">
        <v>#N/A</v>
      </c>
      <c r="BG1798" t="e">
        <f t="shared" si="1401"/>
        <v>#N/A</v>
      </c>
      <c r="BH1798" t="e">
        <f t="shared" si="1402"/>
        <v>#N/A</v>
      </c>
      <c r="BI1798" t="e">
        <f t="shared" si="1403"/>
        <v>#N/A</v>
      </c>
      <c r="BL1798">
        <v>1791</v>
      </c>
      <c r="BM1798">
        <v>28.421870772934486</v>
      </c>
      <c r="BN1798">
        <v>8.9819882645775539</v>
      </c>
      <c r="BP1798">
        <f t="shared" si="1404"/>
        <v>1</v>
      </c>
      <c r="BQ1798">
        <f t="shared" si="1405"/>
        <v>0</v>
      </c>
      <c r="BR1798">
        <f t="shared" si="1406"/>
        <v>19.439882508356931</v>
      </c>
      <c r="BU1798">
        <v>1791</v>
      </c>
      <c r="BV1798">
        <v>28.0321772780025</v>
      </c>
      <c r="BW1798">
        <v>30.651163672173684</v>
      </c>
      <c r="BY1798">
        <f t="shared" si="1407"/>
        <v>0</v>
      </c>
      <c r="BZ1798">
        <f t="shared" si="1408"/>
        <v>1</v>
      </c>
      <c r="CA1798">
        <f t="shared" si="1409"/>
        <v>2.6189863941711842</v>
      </c>
      <c r="CD1798">
        <v>1791</v>
      </c>
      <c r="CE1798">
        <v>29.2749251292751</v>
      </c>
      <c r="CF1798">
        <v>33.888850551297153</v>
      </c>
      <c r="CH1798">
        <f t="shared" si="1410"/>
        <v>0</v>
      </c>
      <c r="CI1798">
        <f t="shared" si="1411"/>
        <v>1</v>
      </c>
      <c r="CJ1798">
        <f t="shared" si="1412"/>
        <v>4.6139254220220529</v>
      </c>
      <c r="CM1798">
        <v>1791</v>
      </c>
      <c r="CN1798">
        <v>24.051303901513613</v>
      </c>
      <c r="CO1798">
        <v>10.955781708638078</v>
      </c>
      <c r="CQ1798">
        <f t="shared" si="1413"/>
        <v>1</v>
      </c>
      <c r="CR1798">
        <f t="shared" si="1414"/>
        <v>0</v>
      </c>
      <c r="CS1798">
        <f t="shared" si="1415"/>
        <v>13.095522192875535</v>
      </c>
      <c r="CV1798">
        <v>1791</v>
      </c>
      <c r="CW1798">
        <v>26.278203533811208</v>
      </c>
      <c r="CX1798">
        <v>22.946157058811679</v>
      </c>
      <c r="CZ1798">
        <f t="shared" si="1416"/>
        <v>1</v>
      </c>
      <c r="DA1798">
        <f t="shared" si="1417"/>
        <v>0</v>
      </c>
      <c r="DB1798">
        <f t="shared" si="1418"/>
        <v>3.3320464749995296</v>
      </c>
      <c r="DE1798">
        <v>1791</v>
      </c>
      <c r="DF1798">
        <v>36.965440590988322</v>
      </c>
      <c r="DG1798">
        <v>12.086485145232404</v>
      </c>
      <c r="DI1798">
        <f t="shared" si="1419"/>
        <v>1</v>
      </c>
      <c r="DJ1798">
        <f t="shared" si="1420"/>
        <v>0</v>
      </c>
      <c r="DK1798">
        <f t="shared" si="1421"/>
        <v>24.878955445755921</v>
      </c>
      <c r="DN1798">
        <v>1791</v>
      </c>
      <c r="DO1798">
        <v>22.808791455986722</v>
      </c>
      <c r="DP1798">
        <v>29.273080621957927</v>
      </c>
      <c r="DR1798">
        <f t="shared" si="1422"/>
        <v>0</v>
      </c>
      <c r="DS1798">
        <f t="shared" si="1423"/>
        <v>1</v>
      </c>
      <c r="DT1798">
        <f t="shared" si="1424"/>
        <v>6.4642891659712056</v>
      </c>
      <c r="DW1798">
        <v>1791</v>
      </c>
      <c r="DX1798">
        <v>16.618981356619251</v>
      </c>
      <c r="DY1798">
        <v>17.66704282033302</v>
      </c>
      <c r="EA1798">
        <f t="shared" si="1425"/>
        <v>0</v>
      </c>
      <c r="EB1798">
        <f t="shared" si="1426"/>
        <v>1</v>
      </c>
      <c r="EC1798">
        <f t="shared" si="1427"/>
        <v>1.0480614637137684</v>
      </c>
      <c r="EF1798">
        <v>1791</v>
      </c>
      <c r="EG1798">
        <v>25.402579729184588</v>
      </c>
      <c r="EH1798">
        <v>15.354842466390629</v>
      </c>
      <c r="EJ1798">
        <f t="shared" si="1428"/>
        <v>1</v>
      </c>
      <c r="EK1798">
        <f t="shared" si="1429"/>
        <v>0</v>
      </c>
      <c r="EL1798">
        <f t="shared" si="1430"/>
        <v>10.047737262793959</v>
      </c>
      <c r="EO1798">
        <v>1791</v>
      </c>
      <c r="EP1798">
        <v>21.227450083483365</v>
      </c>
      <c r="EQ1798">
        <v>36.649863346015394</v>
      </c>
      <c r="ES1798">
        <f t="shared" si="1431"/>
        <v>0</v>
      </c>
      <c r="ET1798">
        <f t="shared" si="1432"/>
        <v>1</v>
      </c>
      <c r="EU1798">
        <f t="shared" si="1433"/>
        <v>15.422413262532029</v>
      </c>
    </row>
    <row r="1799" spans="1:151" x14ac:dyDescent="0.25">
      <c r="A1799">
        <v>1792</v>
      </c>
      <c r="B1799">
        <v>12.410082138713655</v>
      </c>
      <c r="C1799">
        <v>25.030468924640896</v>
      </c>
      <c r="E1799">
        <f t="shared" si="1434"/>
        <v>0</v>
      </c>
      <c r="F1799">
        <f t="shared" si="1385"/>
        <v>1</v>
      </c>
      <c r="G1799">
        <f t="shared" si="1435"/>
        <v>12.620386785927241</v>
      </c>
      <c r="J1799">
        <v>1792</v>
      </c>
      <c r="K1799">
        <v>33.397843201306948</v>
      </c>
      <c r="L1799">
        <v>19.909118956552586</v>
      </c>
      <c r="N1799">
        <f t="shared" si="1386"/>
        <v>1</v>
      </c>
      <c r="O1799">
        <f t="shared" si="1387"/>
        <v>0</v>
      </c>
      <c r="P1799">
        <f t="shared" si="1388"/>
        <v>13.488724244754362</v>
      </c>
      <c r="S1799">
        <v>1792</v>
      </c>
      <c r="T1799">
        <v>14.633351676997853</v>
      </c>
      <c r="U1799">
        <v>9.5660012520991557</v>
      </c>
      <c r="W1799">
        <f t="shared" si="1389"/>
        <v>1</v>
      </c>
      <c r="X1799">
        <f t="shared" si="1390"/>
        <v>0</v>
      </c>
      <c r="Y1799">
        <f t="shared" si="1391"/>
        <v>5.0673504248986969</v>
      </c>
      <c r="AB1799">
        <v>1792</v>
      </c>
      <c r="AC1799">
        <v>27.011687228551871</v>
      </c>
      <c r="AD1799">
        <v>17.284290543905595</v>
      </c>
      <c r="AF1799">
        <f t="shared" si="1392"/>
        <v>1</v>
      </c>
      <c r="AG1799">
        <f t="shared" si="1393"/>
        <v>0</v>
      </c>
      <c r="AH1799">
        <f t="shared" si="1394"/>
        <v>9.7273966846462763</v>
      </c>
      <c r="AK1799">
        <v>1792</v>
      </c>
      <c r="AL1799">
        <v>16.373798811597887</v>
      </c>
      <c r="AM1799">
        <v>28.483493987232119</v>
      </c>
      <c r="AO1799">
        <f t="shared" si="1395"/>
        <v>0</v>
      </c>
      <c r="AP1799">
        <f t="shared" si="1396"/>
        <v>1</v>
      </c>
      <c r="AQ1799">
        <f t="shared" si="1397"/>
        <v>12.109695175634233</v>
      </c>
      <c r="AT1799">
        <v>1792</v>
      </c>
      <c r="AU1799">
        <v>16.648118160042987</v>
      </c>
      <c r="AV1799">
        <v>25.187473054608169</v>
      </c>
      <c r="AX1799">
        <f t="shared" si="1398"/>
        <v>0</v>
      </c>
      <c r="AY1799">
        <f t="shared" si="1399"/>
        <v>1</v>
      </c>
      <c r="AZ1799">
        <f t="shared" si="1400"/>
        <v>8.5393548945651823</v>
      </c>
      <c r="BC1799">
        <v>1792</v>
      </c>
      <c r="BD1799" t="e">
        <v>#N/A</v>
      </c>
      <c r="BE1799" t="e">
        <v>#N/A</v>
      </c>
      <c r="BG1799" t="e">
        <f t="shared" si="1401"/>
        <v>#N/A</v>
      </c>
      <c r="BH1799" t="e">
        <f t="shared" si="1402"/>
        <v>#N/A</v>
      </c>
      <c r="BI1799" t="e">
        <f t="shared" si="1403"/>
        <v>#N/A</v>
      </c>
      <c r="BL1799">
        <v>1792</v>
      </c>
      <c r="BM1799">
        <v>27.840137721000502</v>
      </c>
      <c r="BN1799">
        <v>8.432181347888914</v>
      </c>
      <c r="BP1799">
        <f t="shared" si="1404"/>
        <v>1</v>
      </c>
      <c r="BQ1799">
        <f t="shared" si="1405"/>
        <v>0</v>
      </c>
      <c r="BR1799">
        <f t="shared" si="1406"/>
        <v>19.407956373111588</v>
      </c>
      <c r="BU1799">
        <v>1792</v>
      </c>
      <c r="BV1799">
        <v>22.28303571051827</v>
      </c>
      <c r="BW1799">
        <v>17.177504295282429</v>
      </c>
      <c r="BY1799">
        <f t="shared" si="1407"/>
        <v>1</v>
      </c>
      <c r="BZ1799">
        <f t="shared" si="1408"/>
        <v>0</v>
      </c>
      <c r="CA1799">
        <f t="shared" si="1409"/>
        <v>5.1055314152358413</v>
      </c>
      <c r="CD1799">
        <v>1792</v>
      </c>
      <c r="CE1799">
        <v>26.117163443713132</v>
      </c>
      <c r="CF1799">
        <v>19.696473060902072</v>
      </c>
      <c r="CH1799">
        <f t="shared" si="1410"/>
        <v>1</v>
      </c>
      <c r="CI1799">
        <f t="shared" si="1411"/>
        <v>0</v>
      </c>
      <c r="CJ1799">
        <f t="shared" si="1412"/>
        <v>6.4206903828110597</v>
      </c>
      <c r="CM1799">
        <v>1792</v>
      </c>
      <c r="CN1799">
        <v>20.891570761408492</v>
      </c>
      <c r="CO1799">
        <v>17.115873031194987</v>
      </c>
      <c r="CQ1799">
        <f t="shared" si="1413"/>
        <v>1</v>
      </c>
      <c r="CR1799">
        <f t="shared" si="1414"/>
        <v>0</v>
      </c>
      <c r="CS1799">
        <f t="shared" si="1415"/>
        <v>3.7756977302135049</v>
      </c>
      <c r="CV1799">
        <v>1792</v>
      </c>
      <c r="CW1799">
        <v>25.012875026438639</v>
      </c>
      <c r="CX1799">
        <v>14.292565966243615</v>
      </c>
      <c r="CZ1799">
        <f t="shared" si="1416"/>
        <v>1</v>
      </c>
      <c r="DA1799">
        <f t="shared" si="1417"/>
        <v>0</v>
      </c>
      <c r="DB1799">
        <f t="shared" si="1418"/>
        <v>10.720309060195024</v>
      </c>
      <c r="DE1799">
        <v>1792</v>
      </c>
      <c r="DF1799">
        <v>11.075454048027916</v>
      </c>
      <c r="DG1799">
        <v>29.374628039750935</v>
      </c>
      <c r="DI1799">
        <f t="shared" si="1419"/>
        <v>0</v>
      </c>
      <c r="DJ1799">
        <f t="shared" si="1420"/>
        <v>1</v>
      </c>
      <c r="DK1799">
        <f t="shared" si="1421"/>
        <v>18.299173991723016</v>
      </c>
      <c r="DN1799">
        <v>1792</v>
      </c>
      <c r="DO1799">
        <v>29.215570798205018</v>
      </c>
      <c r="DP1799">
        <v>20.39457664095681</v>
      </c>
      <c r="DR1799">
        <f t="shared" si="1422"/>
        <v>1</v>
      </c>
      <c r="DS1799">
        <f t="shared" si="1423"/>
        <v>0</v>
      </c>
      <c r="DT1799">
        <f t="shared" si="1424"/>
        <v>8.820994157248208</v>
      </c>
      <c r="DW1799">
        <v>1792</v>
      </c>
      <c r="DX1799">
        <v>9.5294380773905019</v>
      </c>
      <c r="DY1799">
        <v>28.17050308156627</v>
      </c>
      <c r="EA1799">
        <f t="shared" si="1425"/>
        <v>0</v>
      </c>
      <c r="EB1799">
        <f t="shared" si="1426"/>
        <v>1</v>
      </c>
      <c r="EC1799">
        <f t="shared" si="1427"/>
        <v>18.641065004175768</v>
      </c>
      <c r="EF1799">
        <v>1792</v>
      </c>
      <c r="EG1799">
        <v>22.403253150611498</v>
      </c>
      <c r="EH1799">
        <v>15.624026971821811</v>
      </c>
      <c r="EJ1799">
        <f t="shared" si="1428"/>
        <v>1</v>
      </c>
      <c r="EK1799">
        <f t="shared" si="1429"/>
        <v>0</v>
      </c>
      <c r="EL1799">
        <f t="shared" si="1430"/>
        <v>6.7792261787896866</v>
      </c>
      <c r="EO1799">
        <v>1792</v>
      </c>
      <c r="EP1799">
        <v>21.593984001561235</v>
      </c>
      <c r="EQ1799">
        <v>40.668547136033375</v>
      </c>
      <c r="ES1799">
        <f t="shared" si="1431"/>
        <v>0</v>
      </c>
      <c r="ET1799">
        <f t="shared" si="1432"/>
        <v>1</v>
      </c>
      <c r="EU1799">
        <f t="shared" si="1433"/>
        <v>19.07456313447214</v>
      </c>
    </row>
    <row r="1800" spans="1:151" x14ac:dyDescent="0.25">
      <c r="A1800">
        <v>1793</v>
      </c>
      <c r="B1800">
        <v>15.257481449356918</v>
      </c>
      <c r="C1800">
        <v>31.61559179856534</v>
      </c>
      <c r="E1800">
        <f t="shared" si="1434"/>
        <v>0</v>
      </c>
      <c r="F1800">
        <f t="shared" ref="F1800:F1863" si="1436">IF(E1800&gt;0,0,1)</f>
        <v>1</v>
      </c>
      <c r="G1800">
        <f t="shared" si="1435"/>
        <v>16.358110349208424</v>
      </c>
      <c r="J1800">
        <v>1793</v>
      </c>
      <c r="K1800">
        <v>22.988746042052231</v>
      </c>
      <c r="L1800">
        <v>25.581853213284322</v>
      </c>
      <c r="N1800">
        <f t="shared" ref="N1800:N1863" si="1437">IF(K1800&gt;L1800,1,0)</f>
        <v>0</v>
      </c>
      <c r="O1800">
        <f t="shared" ref="O1800:O1863" si="1438">IF(N1800&gt;0,0,1)</f>
        <v>1</v>
      </c>
      <c r="P1800">
        <f t="shared" ref="P1800:P1863" si="1439">IF(K1800&gt;L1800,K1800-L1800,L1800-K1800)</f>
        <v>2.5931071712320914</v>
      </c>
      <c r="S1800">
        <v>1793</v>
      </c>
      <c r="T1800">
        <v>17.78897271801819</v>
      </c>
      <c r="U1800">
        <v>13.862947117167472</v>
      </c>
      <c r="W1800">
        <f t="shared" ref="W1800:W1863" si="1440">IF(T1800&gt;U1800,1,0)</f>
        <v>1</v>
      </c>
      <c r="X1800">
        <f t="shared" ref="X1800:X1863" si="1441">IF(W1800&gt;0,0,1)</f>
        <v>0</v>
      </c>
      <c r="Y1800">
        <f t="shared" ref="Y1800:Y1863" si="1442">IF(T1800&gt;U1800,T1800-U1800,U1800-T1800)</f>
        <v>3.9260256008507177</v>
      </c>
      <c r="AB1800">
        <v>1793</v>
      </c>
      <c r="AC1800">
        <v>29.368162385027574</v>
      </c>
      <c r="AD1800">
        <v>18.050661122389101</v>
      </c>
      <c r="AF1800">
        <f t="shared" ref="AF1800:AF1863" si="1443">IF(AC1800&gt;AD1800,1,0)</f>
        <v>1</v>
      </c>
      <c r="AG1800">
        <f t="shared" ref="AG1800:AG1863" si="1444">IF(AF1800&gt;0,0,1)</f>
        <v>0</v>
      </c>
      <c r="AH1800">
        <f t="shared" ref="AH1800:AH1863" si="1445">IF(AC1800&gt;AD1800,AC1800-AD1800,AD1800-AC1800)</f>
        <v>11.317501262638473</v>
      </c>
      <c r="AK1800">
        <v>1793</v>
      </c>
      <c r="AL1800">
        <v>20.492429288202025</v>
      </c>
      <c r="AM1800">
        <v>20.848200341649004</v>
      </c>
      <c r="AO1800">
        <f t="shared" ref="AO1800:AO1863" si="1446">IF(AL1800&gt;AM1800,1,0)</f>
        <v>0</v>
      </c>
      <c r="AP1800">
        <f t="shared" ref="AP1800:AP1863" si="1447">IF(AO1800&gt;0,0,1)</f>
        <v>1</v>
      </c>
      <c r="AQ1800">
        <f t="shared" ref="AQ1800:AQ1863" si="1448">IF(AL1800&gt;AM1800,AL1800-AM1800,AM1800-AL1800)</f>
        <v>0.35577105344697912</v>
      </c>
      <c r="AT1800">
        <v>1793</v>
      </c>
      <c r="AU1800">
        <v>16.400002430345914</v>
      </c>
      <c r="AV1800">
        <v>26.35634966765469</v>
      </c>
      <c r="AX1800">
        <f t="shared" ref="AX1800:AX1863" si="1449">IF(AU1800&gt;AV1800,1,0)</f>
        <v>0</v>
      </c>
      <c r="AY1800">
        <f t="shared" ref="AY1800:AY1863" si="1450">IF(AX1800&gt;0,0,1)</f>
        <v>1</v>
      </c>
      <c r="AZ1800">
        <f t="shared" ref="AZ1800:AZ1863" si="1451">IF(AU1800&gt;AV1800,AU1800-AV1800,AV1800-AU1800)</f>
        <v>9.9563472373087762</v>
      </c>
      <c r="BC1800">
        <v>1793</v>
      </c>
      <c r="BD1800" t="e">
        <v>#N/A</v>
      </c>
      <c r="BE1800" t="e">
        <v>#N/A</v>
      </c>
      <c r="BG1800" t="e">
        <f t="shared" ref="BG1800:BG1863" si="1452">IF(BD1800&gt;BE1800,1,0)</f>
        <v>#N/A</v>
      </c>
      <c r="BH1800" t="e">
        <f t="shared" ref="BH1800:BH1863" si="1453">IF(BG1800&gt;0,0,1)</f>
        <v>#N/A</v>
      </c>
      <c r="BI1800" t="e">
        <f t="shared" ref="BI1800:BI1863" si="1454">IF(BD1800&gt;BE1800,BD1800-BE1800,BE1800-BD1800)</f>
        <v>#N/A</v>
      </c>
      <c r="BL1800">
        <v>1793</v>
      </c>
      <c r="BM1800">
        <v>26.190383360168074</v>
      </c>
      <c r="BN1800">
        <v>9.0099432184681287</v>
      </c>
      <c r="BP1800">
        <f t="shared" ref="BP1800:BP1863" si="1455">IF(BM1800&gt;BN1800,1,0)</f>
        <v>1</v>
      </c>
      <c r="BQ1800">
        <f t="shared" ref="BQ1800:BQ1863" si="1456">IF(BP1800&gt;0,0,1)</f>
        <v>0</v>
      </c>
      <c r="BR1800">
        <f t="shared" ref="BR1800:BR1863" si="1457">IF(BM1800&gt;BN1800,BM1800-BN1800,BN1800-BM1800)</f>
        <v>17.180440141699947</v>
      </c>
      <c r="BU1800">
        <v>1793</v>
      </c>
      <c r="BV1800">
        <v>26.197563253464466</v>
      </c>
      <c r="BW1800">
        <v>14.158186162205114</v>
      </c>
      <c r="BY1800">
        <f t="shared" ref="BY1800:BY1863" si="1458">IF(BV1800&gt;BW1800,1,0)</f>
        <v>1</v>
      </c>
      <c r="BZ1800">
        <f t="shared" ref="BZ1800:BZ1863" si="1459">IF(BY1800&gt;0,0,1)</f>
        <v>0</v>
      </c>
      <c r="CA1800">
        <f t="shared" ref="CA1800:CA1863" si="1460">IF(BV1800&gt;BW1800,BV1800-BW1800,BW1800-BV1800)</f>
        <v>12.039377091259352</v>
      </c>
      <c r="CD1800">
        <v>1793</v>
      </c>
      <c r="CE1800">
        <v>26.932965417806997</v>
      </c>
      <c r="CF1800">
        <v>21.49114141691572</v>
      </c>
      <c r="CH1800">
        <f t="shared" ref="CH1800:CH1863" si="1461">IF(CE1800&gt;CF1800,1,0)</f>
        <v>1</v>
      </c>
      <c r="CI1800">
        <f t="shared" ref="CI1800:CI1863" si="1462">IF(CH1800&gt;0,0,1)</f>
        <v>0</v>
      </c>
      <c r="CJ1800">
        <f t="shared" ref="CJ1800:CJ1863" si="1463">IF(CE1800&gt;CF1800,CE1800-CF1800,CF1800-CE1800)</f>
        <v>5.4418240008912768</v>
      </c>
      <c r="CM1800">
        <v>1793</v>
      </c>
      <c r="CN1800">
        <v>21.709955074728541</v>
      </c>
      <c r="CO1800">
        <v>27.904234398866471</v>
      </c>
      <c r="CQ1800">
        <f t="shared" ref="CQ1800:CQ1863" si="1464">IF(CN1800&gt;CO1800,1,0)</f>
        <v>0</v>
      </c>
      <c r="CR1800">
        <f t="shared" ref="CR1800:CR1863" si="1465">IF(CQ1800&gt;0,0,1)</f>
        <v>1</v>
      </c>
      <c r="CS1800">
        <f t="shared" ref="CS1800:CS1863" si="1466">IF(CN1800&gt;CO1800,CN1800-CO1800,CO1800-CN1800)</f>
        <v>6.1942793241379306</v>
      </c>
      <c r="CV1800">
        <v>1793</v>
      </c>
      <c r="CW1800">
        <v>21.917609128798038</v>
      </c>
      <c r="CX1800">
        <v>19.108956149934706</v>
      </c>
      <c r="CZ1800">
        <f t="shared" ref="CZ1800:CZ1863" si="1467">IF(CW1800&gt;CX1800,1,0)</f>
        <v>1</v>
      </c>
      <c r="DA1800">
        <f t="shared" ref="DA1800:DA1863" si="1468">IF(CZ1800&gt;0,0,1)</f>
        <v>0</v>
      </c>
      <c r="DB1800">
        <f t="shared" ref="DB1800:DB1863" si="1469">IF(CW1800&gt;CX1800,CW1800-CX1800,CX1800-CW1800)</f>
        <v>2.8086529788633321</v>
      </c>
      <c r="DE1800">
        <v>1793</v>
      </c>
      <c r="DF1800">
        <v>24.584241144185267</v>
      </c>
      <c r="DG1800">
        <v>29.69896908547712</v>
      </c>
      <c r="DI1800">
        <f t="shared" ref="DI1800:DI1863" si="1470">IF(DF1800&gt;DG1800,1,0)</f>
        <v>0</v>
      </c>
      <c r="DJ1800">
        <f t="shared" ref="DJ1800:DJ1863" si="1471">IF(DI1800&gt;0,0,1)</f>
        <v>1</v>
      </c>
      <c r="DK1800">
        <f t="shared" ref="DK1800:DK1863" si="1472">IF(DF1800&gt;DG1800,DF1800-DG1800,DG1800-DF1800)</f>
        <v>5.1147279412918536</v>
      </c>
      <c r="DN1800">
        <v>1793</v>
      </c>
      <c r="DO1800">
        <v>22.56781785839804</v>
      </c>
      <c r="DP1800">
        <v>21.394680691081224</v>
      </c>
      <c r="DR1800">
        <f t="shared" ref="DR1800:DR1863" si="1473">IF(DO1800&gt;DP1800,1,0)</f>
        <v>1</v>
      </c>
      <c r="DS1800">
        <f t="shared" ref="DS1800:DS1863" si="1474">IF(DR1800&gt;0,0,1)</f>
        <v>0</v>
      </c>
      <c r="DT1800">
        <f t="shared" ref="DT1800:DT1863" si="1475">IF(DO1800&gt;DP1800,DO1800-DP1800,DP1800-DO1800)</f>
        <v>1.1731371673168169</v>
      </c>
      <c r="DW1800">
        <v>1793</v>
      </c>
      <c r="DX1800">
        <v>12.431518740015298</v>
      </c>
      <c r="DY1800">
        <v>11.664645763648604</v>
      </c>
      <c r="EA1800">
        <f t="shared" ref="EA1800:EA1863" si="1476">IF(DX1800&gt;DY1800,1,0)</f>
        <v>1</v>
      </c>
      <c r="EB1800">
        <f t="shared" ref="EB1800:EB1863" si="1477">IF(EA1800&gt;0,0,1)</f>
        <v>0</v>
      </c>
      <c r="EC1800">
        <f t="shared" ref="EC1800:EC1863" si="1478">IF(DX1800&gt;DY1800,DX1800-DY1800,DY1800-DX1800)</f>
        <v>0.76687297636669349</v>
      </c>
      <c r="EF1800">
        <v>1793</v>
      </c>
      <c r="EG1800">
        <v>20.664731707648603</v>
      </c>
      <c r="EH1800">
        <v>12.290229927576224</v>
      </c>
      <c r="EJ1800">
        <f t="shared" ref="EJ1800:EJ1863" si="1479">IF(EG1800&gt;EH1800,1,0)</f>
        <v>1</v>
      </c>
      <c r="EK1800">
        <f t="shared" ref="EK1800:EK1863" si="1480">IF(EJ1800&gt;0,0,1)</f>
        <v>0</v>
      </c>
      <c r="EL1800">
        <f t="shared" ref="EL1800:EL1863" si="1481">IF(EG1800&gt;EH1800,EG1800-EH1800,EH1800-EG1800)</f>
        <v>8.3745017800723787</v>
      </c>
      <c r="EO1800">
        <v>1793</v>
      </c>
      <c r="EP1800">
        <v>23.057349402640849</v>
      </c>
      <c r="EQ1800">
        <v>36.062908144957206</v>
      </c>
      <c r="ES1800">
        <f t="shared" ref="ES1800:ES1863" si="1482">IF(EP1800&gt;EQ1800,1,0)</f>
        <v>0</v>
      </c>
      <c r="ET1800">
        <f t="shared" ref="ET1800:ET1863" si="1483">IF(ES1800&gt;0,0,1)</f>
        <v>1</v>
      </c>
      <c r="EU1800">
        <f t="shared" ref="EU1800:EU1863" si="1484">IF(EP1800&gt;EQ1800,EP1800-EQ1800,EQ1800-EP1800)</f>
        <v>13.005558742316357</v>
      </c>
    </row>
    <row r="1801" spans="1:151" x14ac:dyDescent="0.25">
      <c r="A1801">
        <v>1794</v>
      </c>
      <c r="B1801">
        <v>7.3937240047327286</v>
      </c>
      <c r="C1801">
        <v>41.222968200826493</v>
      </c>
      <c r="E1801">
        <f t="shared" si="1434"/>
        <v>0</v>
      </c>
      <c r="F1801">
        <f t="shared" si="1436"/>
        <v>1</v>
      </c>
      <c r="G1801">
        <f t="shared" si="1435"/>
        <v>33.829244196093768</v>
      </c>
      <c r="J1801">
        <v>1794</v>
      </c>
      <c r="K1801">
        <v>16.742689250653701</v>
      </c>
      <c r="L1801">
        <v>33.44557318135405</v>
      </c>
      <c r="N1801">
        <f t="shared" si="1437"/>
        <v>0</v>
      </c>
      <c r="O1801">
        <f t="shared" si="1438"/>
        <v>1</v>
      </c>
      <c r="P1801">
        <f t="shared" si="1439"/>
        <v>16.702883930700349</v>
      </c>
      <c r="S1801">
        <v>1794</v>
      </c>
      <c r="T1801">
        <v>21.227626954188622</v>
      </c>
      <c r="U1801">
        <v>19.83045499979244</v>
      </c>
      <c r="W1801">
        <f t="shared" si="1440"/>
        <v>1</v>
      </c>
      <c r="X1801">
        <f t="shared" si="1441"/>
        <v>0</v>
      </c>
      <c r="Y1801">
        <f t="shared" si="1442"/>
        <v>1.3971719543961818</v>
      </c>
      <c r="AB1801">
        <v>1794</v>
      </c>
      <c r="AC1801">
        <v>28.769289868429091</v>
      </c>
      <c r="AD1801">
        <v>19.292543974873066</v>
      </c>
      <c r="AF1801">
        <f t="shared" si="1443"/>
        <v>1</v>
      </c>
      <c r="AG1801">
        <f t="shared" si="1444"/>
        <v>0</v>
      </c>
      <c r="AH1801">
        <f t="shared" si="1445"/>
        <v>9.4767458935560249</v>
      </c>
      <c r="AK1801">
        <v>1794</v>
      </c>
      <c r="AL1801">
        <v>17.761318170692913</v>
      </c>
      <c r="AM1801">
        <v>6.547024531054479</v>
      </c>
      <c r="AO1801">
        <f t="shared" si="1446"/>
        <v>1</v>
      </c>
      <c r="AP1801">
        <f t="shared" si="1447"/>
        <v>0</v>
      </c>
      <c r="AQ1801">
        <f t="shared" si="1448"/>
        <v>11.214293639638434</v>
      </c>
      <c r="AT1801">
        <v>1794</v>
      </c>
      <c r="AU1801">
        <v>19.626506082644607</v>
      </c>
      <c r="AV1801">
        <v>19.662888757337679</v>
      </c>
      <c r="AX1801">
        <f t="shared" si="1449"/>
        <v>0</v>
      </c>
      <c r="AY1801">
        <f t="shared" si="1450"/>
        <v>1</v>
      </c>
      <c r="AZ1801">
        <f t="shared" si="1451"/>
        <v>3.6382674693072659E-2</v>
      </c>
      <c r="BC1801">
        <v>1794</v>
      </c>
      <c r="BD1801" t="e">
        <v>#N/A</v>
      </c>
      <c r="BE1801" t="e">
        <v>#N/A</v>
      </c>
      <c r="BG1801" t="e">
        <f t="shared" si="1452"/>
        <v>#N/A</v>
      </c>
      <c r="BH1801" t="e">
        <f t="shared" si="1453"/>
        <v>#N/A</v>
      </c>
      <c r="BI1801" t="e">
        <f t="shared" si="1454"/>
        <v>#N/A</v>
      </c>
      <c r="BL1801">
        <v>1794</v>
      </c>
      <c r="BM1801">
        <v>31.652473054708668</v>
      </c>
      <c r="BN1801">
        <v>14.043021499426546</v>
      </c>
      <c r="BP1801">
        <f t="shared" si="1455"/>
        <v>1</v>
      </c>
      <c r="BQ1801">
        <f t="shared" si="1456"/>
        <v>0</v>
      </c>
      <c r="BR1801">
        <f t="shared" si="1457"/>
        <v>17.609451555282121</v>
      </c>
      <c r="BU1801">
        <v>1794</v>
      </c>
      <c r="BV1801">
        <v>16.514519210830006</v>
      </c>
      <c r="BW1801">
        <v>17.912618309135112</v>
      </c>
      <c r="BY1801">
        <f t="shared" si="1458"/>
        <v>0</v>
      </c>
      <c r="BZ1801">
        <f t="shared" si="1459"/>
        <v>1</v>
      </c>
      <c r="CA1801">
        <f t="shared" si="1460"/>
        <v>1.3980990983051065</v>
      </c>
      <c r="CD1801">
        <v>1794</v>
      </c>
      <c r="CE1801">
        <v>11.376343368553314</v>
      </c>
      <c r="CF1801">
        <v>12.034571437569198</v>
      </c>
      <c r="CH1801">
        <f t="shared" si="1461"/>
        <v>0</v>
      </c>
      <c r="CI1801">
        <f t="shared" si="1462"/>
        <v>1</v>
      </c>
      <c r="CJ1801">
        <f t="shared" si="1463"/>
        <v>0.65822806901588393</v>
      </c>
      <c r="CM1801">
        <v>1794</v>
      </c>
      <c r="CN1801">
        <v>18.806409719905805</v>
      </c>
      <c r="CO1801">
        <v>14.668861804531183</v>
      </c>
      <c r="CQ1801">
        <f t="shared" si="1464"/>
        <v>1</v>
      </c>
      <c r="CR1801">
        <f t="shared" si="1465"/>
        <v>0</v>
      </c>
      <c r="CS1801">
        <f t="shared" si="1466"/>
        <v>4.137547915374622</v>
      </c>
      <c r="CV1801">
        <v>1794</v>
      </c>
      <c r="CW1801">
        <v>20.185779033856679</v>
      </c>
      <c r="CX1801">
        <v>15.100764645921615</v>
      </c>
      <c r="CZ1801">
        <f t="shared" si="1467"/>
        <v>1</v>
      </c>
      <c r="DA1801">
        <f t="shared" si="1468"/>
        <v>0</v>
      </c>
      <c r="DB1801">
        <f t="shared" si="1469"/>
        <v>5.0850143879350647</v>
      </c>
      <c r="DE1801">
        <v>1794</v>
      </c>
      <c r="DF1801">
        <v>15.240779723562147</v>
      </c>
      <c r="DG1801">
        <v>19.429242134352435</v>
      </c>
      <c r="DI1801">
        <f t="shared" si="1470"/>
        <v>0</v>
      </c>
      <c r="DJ1801">
        <f t="shared" si="1471"/>
        <v>1</v>
      </c>
      <c r="DK1801">
        <f t="shared" si="1472"/>
        <v>4.1884624107902884</v>
      </c>
      <c r="DN1801">
        <v>1794</v>
      </c>
      <c r="DO1801">
        <v>22.938610628271789</v>
      </c>
      <c r="DP1801">
        <v>20.219349930345604</v>
      </c>
      <c r="DR1801">
        <f t="shared" si="1473"/>
        <v>1</v>
      </c>
      <c r="DS1801">
        <f t="shared" si="1474"/>
        <v>0</v>
      </c>
      <c r="DT1801">
        <f t="shared" si="1475"/>
        <v>2.7192606979261846</v>
      </c>
      <c r="DW1801">
        <v>1794</v>
      </c>
      <c r="DX1801">
        <v>16.226928770738198</v>
      </c>
      <c r="DY1801">
        <v>19.574476607892787</v>
      </c>
      <c r="EA1801">
        <f t="shared" si="1476"/>
        <v>0</v>
      </c>
      <c r="EB1801">
        <f t="shared" si="1477"/>
        <v>1</v>
      </c>
      <c r="EC1801">
        <f t="shared" si="1478"/>
        <v>3.3475478371545897</v>
      </c>
      <c r="EF1801">
        <v>1794</v>
      </c>
      <c r="EG1801">
        <v>23.804467588704522</v>
      </c>
      <c r="EH1801">
        <v>16.458383141161505</v>
      </c>
      <c r="EJ1801">
        <f t="shared" si="1479"/>
        <v>1</v>
      </c>
      <c r="EK1801">
        <f t="shared" si="1480"/>
        <v>0</v>
      </c>
      <c r="EL1801">
        <f t="shared" si="1481"/>
        <v>7.3460844475430171</v>
      </c>
      <c r="EO1801">
        <v>1794</v>
      </c>
      <c r="EP1801">
        <v>26.029517682868448</v>
      </c>
      <c r="EQ1801">
        <v>23.360635606361978</v>
      </c>
      <c r="ES1801">
        <f t="shared" si="1482"/>
        <v>1</v>
      </c>
      <c r="ET1801">
        <f t="shared" si="1483"/>
        <v>0</v>
      </c>
      <c r="EU1801">
        <f t="shared" si="1484"/>
        <v>2.6688820765064705</v>
      </c>
    </row>
    <row r="1802" spans="1:151" x14ac:dyDescent="0.25">
      <c r="A1802">
        <v>1795</v>
      </c>
      <c r="B1802">
        <v>6.4547940663240979</v>
      </c>
      <c r="C1802">
        <v>28.112244243324302</v>
      </c>
      <c r="E1802">
        <f t="shared" si="1434"/>
        <v>0</v>
      </c>
      <c r="F1802">
        <f t="shared" si="1436"/>
        <v>1</v>
      </c>
      <c r="G1802">
        <f t="shared" si="1435"/>
        <v>21.657450177000204</v>
      </c>
      <c r="J1802">
        <v>1795</v>
      </c>
      <c r="K1802">
        <v>8.0811355430355363</v>
      </c>
      <c r="L1802">
        <v>22.293205388767902</v>
      </c>
      <c r="N1802">
        <f t="shared" si="1437"/>
        <v>0</v>
      </c>
      <c r="O1802">
        <f t="shared" si="1438"/>
        <v>1</v>
      </c>
      <c r="P1802">
        <f t="shared" si="1439"/>
        <v>14.212069845732366</v>
      </c>
      <c r="S1802">
        <v>1795</v>
      </c>
      <c r="T1802">
        <v>17.906737066057328</v>
      </c>
      <c r="U1802">
        <v>23.501339583277261</v>
      </c>
      <c r="W1802">
        <f t="shared" si="1440"/>
        <v>0</v>
      </c>
      <c r="X1802">
        <f t="shared" si="1441"/>
        <v>1</v>
      </c>
      <c r="Y1802">
        <f t="shared" si="1442"/>
        <v>5.5946025172199327</v>
      </c>
      <c r="AB1802">
        <v>1795</v>
      </c>
      <c r="AC1802">
        <v>15.850996020850987</v>
      </c>
      <c r="AD1802">
        <v>16.875550589247986</v>
      </c>
      <c r="AF1802">
        <f t="shared" si="1443"/>
        <v>0</v>
      </c>
      <c r="AG1802">
        <f t="shared" si="1444"/>
        <v>1</v>
      </c>
      <c r="AH1802">
        <f t="shared" si="1445"/>
        <v>1.024554568396999</v>
      </c>
      <c r="AK1802">
        <v>1795</v>
      </c>
      <c r="AL1802">
        <v>26.110768187767668</v>
      </c>
      <c r="AM1802">
        <v>46.613318779308116</v>
      </c>
      <c r="AO1802">
        <f t="shared" si="1446"/>
        <v>0</v>
      </c>
      <c r="AP1802">
        <f t="shared" si="1447"/>
        <v>1</v>
      </c>
      <c r="AQ1802">
        <f t="shared" si="1448"/>
        <v>20.502550591540448</v>
      </c>
      <c r="AT1802">
        <v>1795</v>
      </c>
      <c r="AU1802">
        <v>17.545515158838075</v>
      </c>
      <c r="AV1802">
        <v>28.420615872116894</v>
      </c>
      <c r="AX1802">
        <f t="shared" si="1449"/>
        <v>0</v>
      </c>
      <c r="AY1802">
        <f t="shared" si="1450"/>
        <v>1</v>
      </c>
      <c r="AZ1802">
        <f t="shared" si="1451"/>
        <v>10.875100713278819</v>
      </c>
      <c r="BC1802">
        <v>1795</v>
      </c>
      <c r="BD1802" t="e">
        <v>#N/A</v>
      </c>
      <c r="BE1802" t="e">
        <v>#N/A</v>
      </c>
      <c r="BG1802" t="e">
        <f t="shared" si="1452"/>
        <v>#N/A</v>
      </c>
      <c r="BH1802" t="e">
        <f t="shared" si="1453"/>
        <v>#N/A</v>
      </c>
      <c r="BI1802" t="e">
        <f t="shared" si="1454"/>
        <v>#N/A</v>
      </c>
      <c r="BL1802">
        <v>1795</v>
      </c>
      <c r="BM1802">
        <v>32.78430206287242</v>
      </c>
      <c r="BN1802">
        <v>11.775776655995065</v>
      </c>
      <c r="BP1802">
        <f t="shared" si="1455"/>
        <v>1</v>
      </c>
      <c r="BQ1802">
        <f t="shared" si="1456"/>
        <v>0</v>
      </c>
      <c r="BR1802">
        <f t="shared" si="1457"/>
        <v>21.008525406877354</v>
      </c>
      <c r="BU1802">
        <v>1795</v>
      </c>
      <c r="BV1802">
        <v>26.976090800232686</v>
      </c>
      <c r="BW1802">
        <v>23.020252955200487</v>
      </c>
      <c r="BY1802">
        <f t="shared" si="1458"/>
        <v>1</v>
      </c>
      <c r="BZ1802">
        <f t="shared" si="1459"/>
        <v>0</v>
      </c>
      <c r="CA1802">
        <f t="shared" si="1460"/>
        <v>3.9558378450321996</v>
      </c>
      <c r="CD1802">
        <v>1795</v>
      </c>
      <c r="CE1802">
        <v>25.02566607183515</v>
      </c>
      <c r="CF1802">
        <v>30.235176301344609</v>
      </c>
      <c r="CH1802">
        <f t="shared" si="1461"/>
        <v>0</v>
      </c>
      <c r="CI1802">
        <f t="shared" si="1462"/>
        <v>1</v>
      </c>
      <c r="CJ1802">
        <f t="shared" si="1463"/>
        <v>5.2095102295094584</v>
      </c>
      <c r="CM1802">
        <v>1795</v>
      </c>
      <c r="CN1802">
        <v>19.367877360146643</v>
      </c>
      <c r="CO1802">
        <v>26.923684919536857</v>
      </c>
      <c r="CQ1802">
        <f t="shared" si="1464"/>
        <v>0</v>
      </c>
      <c r="CR1802">
        <f t="shared" si="1465"/>
        <v>1</v>
      </c>
      <c r="CS1802">
        <f t="shared" si="1466"/>
        <v>7.5558075593902139</v>
      </c>
      <c r="CV1802">
        <v>1795</v>
      </c>
      <c r="CW1802">
        <v>24.887928422565356</v>
      </c>
      <c r="CX1802">
        <v>18.740018235852965</v>
      </c>
      <c r="CZ1802">
        <f t="shared" si="1467"/>
        <v>1</v>
      </c>
      <c r="DA1802">
        <f t="shared" si="1468"/>
        <v>0</v>
      </c>
      <c r="DB1802">
        <f t="shared" si="1469"/>
        <v>6.1479101867123909</v>
      </c>
      <c r="DE1802">
        <v>1795</v>
      </c>
      <c r="DF1802">
        <v>23.489824532917542</v>
      </c>
      <c r="DG1802">
        <v>30.090666323067719</v>
      </c>
      <c r="DI1802">
        <f t="shared" si="1470"/>
        <v>0</v>
      </c>
      <c r="DJ1802">
        <f t="shared" si="1471"/>
        <v>1</v>
      </c>
      <c r="DK1802">
        <f t="shared" si="1472"/>
        <v>6.6008417901501772</v>
      </c>
      <c r="DN1802">
        <v>1795</v>
      </c>
      <c r="DO1802">
        <v>23.439538932046148</v>
      </c>
      <c r="DP1802">
        <v>17.316950324379249</v>
      </c>
      <c r="DR1802">
        <f t="shared" si="1473"/>
        <v>1</v>
      </c>
      <c r="DS1802">
        <f t="shared" si="1474"/>
        <v>0</v>
      </c>
      <c r="DT1802">
        <f t="shared" si="1475"/>
        <v>6.1225886076668985</v>
      </c>
      <c r="DW1802">
        <v>1795</v>
      </c>
      <c r="DX1802">
        <v>5.796614632814352</v>
      </c>
      <c r="DY1802">
        <v>17.724399257915408</v>
      </c>
      <c r="EA1802">
        <f t="shared" si="1476"/>
        <v>0</v>
      </c>
      <c r="EB1802">
        <f t="shared" si="1477"/>
        <v>1</v>
      </c>
      <c r="EC1802">
        <f t="shared" si="1478"/>
        <v>11.927784625101056</v>
      </c>
      <c r="EF1802">
        <v>1795</v>
      </c>
      <c r="EG1802">
        <v>21.216035388239558</v>
      </c>
      <c r="EH1802">
        <v>15.51105040964357</v>
      </c>
      <c r="EJ1802">
        <f t="shared" si="1479"/>
        <v>1</v>
      </c>
      <c r="EK1802">
        <f t="shared" si="1480"/>
        <v>0</v>
      </c>
      <c r="EL1802">
        <f t="shared" si="1481"/>
        <v>5.7049849785959879</v>
      </c>
      <c r="EO1802">
        <v>1795</v>
      </c>
      <c r="EP1802">
        <v>24.074396294839733</v>
      </c>
      <c r="EQ1802">
        <v>25.935725516207611</v>
      </c>
      <c r="ES1802">
        <f t="shared" si="1482"/>
        <v>0</v>
      </c>
      <c r="ET1802">
        <f t="shared" si="1483"/>
        <v>1</v>
      </c>
      <c r="EU1802">
        <f t="shared" si="1484"/>
        <v>1.8613292213678783</v>
      </c>
    </row>
    <row r="1803" spans="1:151" x14ac:dyDescent="0.25">
      <c r="A1803">
        <v>1796</v>
      </c>
      <c r="B1803">
        <v>6.4907281522770406</v>
      </c>
      <c r="C1803">
        <v>50.74155022870579</v>
      </c>
      <c r="E1803">
        <f t="shared" si="1434"/>
        <v>0</v>
      </c>
      <c r="F1803">
        <f t="shared" si="1436"/>
        <v>1</v>
      </c>
      <c r="G1803">
        <f t="shared" si="1435"/>
        <v>44.250822076428747</v>
      </c>
      <c r="J1803">
        <v>1796</v>
      </c>
      <c r="K1803">
        <v>14.625942523832048</v>
      </c>
      <c r="L1803">
        <v>32.954914328516992</v>
      </c>
      <c r="N1803">
        <f t="shared" si="1437"/>
        <v>0</v>
      </c>
      <c r="O1803">
        <f t="shared" si="1438"/>
        <v>1</v>
      </c>
      <c r="P1803">
        <f t="shared" si="1439"/>
        <v>18.328971804684944</v>
      </c>
      <c r="S1803">
        <v>1796</v>
      </c>
      <c r="T1803">
        <v>13.084197448260877</v>
      </c>
      <c r="U1803">
        <v>22.000773235185882</v>
      </c>
      <c r="W1803">
        <f t="shared" si="1440"/>
        <v>0</v>
      </c>
      <c r="X1803">
        <f t="shared" si="1441"/>
        <v>1</v>
      </c>
      <c r="Y1803">
        <f t="shared" si="1442"/>
        <v>8.9165757869250051</v>
      </c>
      <c r="AB1803">
        <v>1796</v>
      </c>
      <c r="AC1803">
        <v>13.09412552623137</v>
      </c>
      <c r="AD1803">
        <v>17.035966075655207</v>
      </c>
      <c r="AF1803">
        <f t="shared" si="1443"/>
        <v>0</v>
      </c>
      <c r="AG1803">
        <f t="shared" si="1444"/>
        <v>1</v>
      </c>
      <c r="AH1803">
        <f t="shared" si="1445"/>
        <v>3.9418405494238371</v>
      </c>
      <c r="AK1803">
        <v>1796</v>
      </c>
      <c r="AL1803">
        <v>27.775342700272219</v>
      </c>
      <c r="AM1803">
        <v>6.8961549145886849</v>
      </c>
      <c r="AO1803">
        <f t="shared" si="1446"/>
        <v>1</v>
      </c>
      <c r="AP1803">
        <f t="shared" si="1447"/>
        <v>0</v>
      </c>
      <c r="AQ1803">
        <f t="shared" si="1448"/>
        <v>20.879187785683534</v>
      </c>
      <c r="AT1803">
        <v>1796</v>
      </c>
      <c r="AU1803">
        <v>20.112378096578329</v>
      </c>
      <c r="AV1803">
        <v>15.953067318567943</v>
      </c>
      <c r="AX1803">
        <f t="shared" si="1449"/>
        <v>1</v>
      </c>
      <c r="AY1803">
        <f t="shared" si="1450"/>
        <v>0</v>
      </c>
      <c r="AZ1803">
        <f t="shared" si="1451"/>
        <v>4.1593107780103864</v>
      </c>
      <c r="BC1803">
        <v>1796</v>
      </c>
      <c r="BD1803" t="e">
        <v>#N/A</v>
      </c>
      <c r="BE1803" t="e">
        <v>#N/A</v>
      </c>
      <c r="BG1803" t="e">
        <f t="shared" si="1452"/>
        <v>#N/A</v>
      </c>
      <c r="BH1803" t="e">
        <f t="shared" si="1453"/>
        <v>#N/A</v>
      </c>
      <c r="BI1803" t="e">
        <f t="shared" si="1454"/>
        <v>#N/A</v>
      </c>
      <c r="BL1803">
        <v>1796</v>
      </c>
      <c r="BM1803">
        <v>31.601193810405174</v>
      </c>
      <c r="BN1803">
        <v>13.932515819912009</v>
      </c>
      <c r="BP1803">
        <f t="shared" si="1455"/>
        <v>1</v>
      </c>
      <c r="BQ1803">
        <f t="shared" si="1456"/>
        <v>0</v>
      </c>
      <c r="BR1803">
        <f t="shared" si="1457"/>
        <v>17.668677990493165</v>
      </c>
      <c r="BU1803">
        <v>1796</v>
      </c>
      <c r="BV1803">
        <v>16.295278736519972</v>
      </c>
      <c r="BW1803">
        <v>19.455808749911021</v>
      </c>
      <c r="BY1803">
        <f t="shared" si="1458"/>
        <v>0</v>
      </c>
      <c r="BZ1803">
        <f t="shared" si="1459"/>
        <v>1</v>
      </c>
      <c r="CA1803">
        <f t="shared" si="1460"/>
        <v>3.1605300133910497</v>
      </c>
      <c r="CD1803">
        <v>1796</v>
      </c>
      <c r="CE1803">
        <v>15.214141126132272</v>
      </c>
      <c r="CF1803">
        <v>39.130885966799795</v>
      </c>
      <c r="CH1803">
        <f t="shared" si="1461"/>
        <v>0</v>
      </c>
      <c r="CI1803">
        <f t="shared" si="1462"/>
        <v>1</v>
      </c>
      <c r="CJ1803">
        <f t="shared" si="1463"/>
        <v>23.916744840667523</v>
      </c>
      <c r="CM1803">
        <v>1796</v>
      </c>
      <c r="CN1803">
        <v>20.70874699957913</v>
      </c>
      <c r="CO1803">
        <v>5.4946208733524635</v>
      </c>
      <c r="CQ1803">
        <f t="shared" si="1464"/>
        <v>1</v>
      </c>
      <c r="CR1803">
        <f t="shared" si="1465"/>
        <v>0</v>
      </c>
      <c r="CS1803">
        <f t="shared" si="1466"/>
        <v>15.214126126226667</v>
      </c>
      <c r="CV1803">
        <v>1796</v>
      </c>
      <c r="CW1803">
        <v>25.352372308782574</v>
      </c>
      <c r="CX1803">
        <v>14.155386663421346</v>
      </c>
      <c r="CZ1803">
        <f t="shared" si="1467"/>
        <v>1</v>
      </c>
      <c r="DA1803">
        <f t="shared" si="1468"/>
        <v>0</v>
      </c>
      <c r="DB1803">
        <f t="shared" si="1469"/>
        <v>11.196985645361227</v>
      </c>
      <c r="DE1803">
        <v>1796</v>
      </c>
      <c r="DF1803">
        <v>29.287013663738488</v>
      </c>
      <c r="DG1803">
        <v>25.54588241472262</v>
      </c>
      <c r="DI1803">
        <f t="shared" si="1470"/>
        <v>1</v>
      </c>
      <c r="DJ1803">
        <f t="shared" si="1471"/>
        <v>0</v>
      </c>
      <c r="DK1803">
        <f t="shared" si="1472"/>
        <v>3.7411312490158686</v>
      </c>
      <c r="DN1803">
        <v>1796</v>
      </c>
      <c r="DO1803">
        <v>23.683027296559931</v>
      </c>
      <c r="DP1803">
        <v>13.139947270080517</v>
      </c>
      <c r="DR1803">
        <f t="shared" si="1473"/>
        <v>1</v>
      </c>
      <c r="DS1803">
        <f t="shared" si="1474"/>
        <v>0</v>
      </c>
      <c r="DT1803">
        <f t="shared" si="1475"/>
        <v>10.543080026479414</v>
      </c>
      <c r="DW1803">
        <v>1796</v>
      </c>
      <c r="DX1803">
        <v>21.758321187323915</v>
      </c>
      <c r="DY1803">
        <v>22.127589259045873</v>
      </c>
      <c r="EA1803">
        <f t="shared" si="1476"/>
        <v>0</v>
      </c>
      <c r="EB1803">
        <f t="shared" si="1477"/>
        <v>1</v>
      </c>
      <c r="EC1803">
        <f t="shared" si="1478"/>
        <v>0.36926807172195808</v>
      </c>
      <c r="EF1803">
        <v>1796</v>
      </c>
      <c r="EG1803">
        <v>19.848866951272292</v>
      </c>
      <c r="EH1803">
        <v>12.642079763762878</v>
      </c>
      <c r="EJ1803">
        <f t="shared" si="1479"/>
        <v>1</v>
      </c>
      <c r="EK1803">
        <f t="shared" si="1480"/>
        <v>0</v>
      </c>
      <c r="EL1803">
        <f t="shared" si="1481"/>
        <v>7.2067871875094145</v>
      </c>
      <c r="EO1803">
        <v>1796</v>
      </c>
      <c r="EP1803">
        <v>17.979897593983157</v>
      </c>
      <c r="EQ1803">
        <v>32.306720792166928</v>
      </c>
      <c r="ES1803">
        <f t="shared" si="1482"/>
        <v>0</v>
      </c>
      <c r="ET1803">
        <f t="shared" si="1483"/>
        <v>1</v>
      </c>
      <c r="EU1803">
        <f t="shared" si="1484"/>
        <v>14.326823198183771</v>
      </c>
    </row>
    <row r="1804" spans="1:151" x14ac:dyDescent="0.25">
      <c r="A1804">
        <v>1797</v>
      </c>
      <c r="B1804">
        <v>12.171283165348216</v>
      </c>
      <c r="C1804">
        <v>27.647301198483472</v>
      </c>
      <c r="E1804">
        <f t="shared" si="1434"/>
        <v>0</v>
      </c>
      <c r="F1804">
        <f t="shared" si="1436"/>
        <v>1</v>
      </c>
      <c r="G1804">
        <f t="shared" si="1435"/>
        <v>15.476018033135256</v>
      </c>
      <c r="J1804">
        <v>1797</v>
      </c>
      <c r="K1804">
        <v>17.56550754815343</v>
      </c>
      <c r="L1804">
        <v>22.833675344860996</v>
      </c>
      <c r="N1804">
        <f t="shared" si="1437"/>
        <v>0</v>
      </c>
      <c r="O1804">
        <f t="shared" si="1438"/>
        <v>1</v>
      </c>
      <c r="P1804">
        <f t="shared" si="1439"/>
        <v>5.2681677967075657</v>
      </c>
      <c r="S1804">
        <v>1797</v>
      </c>
      <c r="T1804">
        <v>13.763940115377705</v>
      </c>
      <c r="U1804">
        <v>4.6648950664845614</v>
      </c>
      <c r="W1804">
        <f t="shared" si="1440"/>
        <v>1</v>
      </c>
      <c r="X1804">
        <f t="shared" si="1441"/>
        <v>0</v>
      </c>
      <c r="Y1804">
        <f t="shared" si="1442"/>
        <v>9.099045048893144</v>
      </c>
      <c r="AB1804">
        <v>1797</v>
      </c>
      <c r="AC1804">
        <v>30.872416575544928</v>
      </c>
      <c r="AD1804">
        <v>18.24344849131921</v>
      </c>
      <c r="AF1804">
        <f t="shared" si="1443"/>
        <v>1</v>
      </c>
      <c r="AG1804">
        <f t="shared" si="1444"/>
        <v>0</v>
      </c>
      <c r="AH1804">
        <f t="shared" si="1445"/>
        <v>12.628968084225718</v>
      </c>
      <c r="AK1804">
        <v>1797</v>
      </c>
      <c r="AL1804">
        <v>20.756944927985156</v>
      </c>
      <c r="AM1804">
        <v>26.319593099060786</v>
      </c>
      <c r="AO1804">
        <f t="shared" si="1446"/>
        <v>0</v>
      </c>
      <c r="AP1804">
        <f t="shared" si="1447"/>
        <v>1</v>
      </c>
      <c r="AQ1804">
        <f t="shared" si="1448"/>
        <v>5.5626481710756295</v>
      </c>
      <c r="AT1804">
        <v>1797</v>
      </c>
      <c r="AU1804">
        <v>13.949760422413599</v>
      </c>
      <c r="AV1804">
        <v>16.937028729125402</v>
      </c>
      <c r="AX1804">
        <f t="shared" si="1449"/>
        <v>0</v>
      </c>
      <c r="AY1804">
        <f t="shared" si="1450"/>
        <v>1</v>
      </c>
      <c r="AZ1804">
        <f t="shared" si="1451"/>
        <v>2.9872683067118029</v>
      </c>
      <c r="BC1804">
        <v>1797</v>
      </c>
      <c r="BD1804" t="e">
        <v>#N/A</v>
      </c>
      <c r="BE1804" t="e">
        <v>#N/A</v>
      </c>
      <c r="BG1804" t="e">
        <f t="shared" si="1452"/>
        <v>#N/A</v>
      </c>
      <c r="BH1804" t="e">
        <f t="shared" si="1453"/>
        <v>#N/A</v>
      </c>
      <c r="BI1804" t="e">
        <f t="shared" si="1454"/>
        <v>#N/A</v>
      </c>
      <c r="BL1804">
        <v>1797</v>
      </c>
      <c r="BM1804">
        <v>26.583598342266207</v>
      </c>
      <c r="BN1804">
        <v>9.651723541387776</v>
      </c>
      <c r="BP1804">
        <f t="shared" si="1455"/>
        <v>1</v>
      </c>
      <c r="BQ1804">
        <f t="shared" si="1456"/>
        <v>0</v>
      </c>
      <c r="BR1804">
        <f t="shared" si="1457"/>
        <v>16.931874800878433</v>
      </c>
      <c r="BU1804">
        <v>1797</v>
      </c>
      <c r="BV1804">
        <v>15.709769390225317</v>
      </c>
      <c r="BW1804">
        <v>21.216352839226197</v>
      </c>
      <c r="BY1804">
        <f t="shared" si="1458"/>
        <v>0</v>
      </c>
      <c r="BZ1804">
        <f t="shared" si="1459"/>
        <v>1</v>
      </c>
      <c r="CA1804">
        <f t="shared" si="1460"/>
        <v>5.50658344900088</v>
      </c>
      <c r="CD1804">
        <v>1797</v>
      </c>
      <c r="CE1804">
        <v>29.35877568266358</v>
      </c>
      <c r="CF1804">
        <v>35.467959732760804</v>
      </c>
      <c r="CH1804">
        <f t="shared" si="1461"/>
        <v>0</v>
      </c>
      <c r="CI1804">
        <f t="shared" si="1462"/>
        <v>1</v>
      </c>
      <c r="CJ1804">
        <f t="shared" si="1463"/>
        <v>6.1091840500972232</v>
      </c>
      <c r="CM1804">
        <v>1797</v>
      </c>
      <c r="CN1804">
        <v>20.212069108350104</v>
      </c>
      <c r="CO1804">
        <v>20.168856644403625</v>
      </c>
      <c r="CQ1804">
        <f t="shared" si="1464"/>
        <v>1</v>
      </c>
      <c r="CR1804">
        <f t="shared" si="1465"/>
        <v>0</v>
      </c>
      <c r="CS1804">
        <f t="shared" si="1466"/>
        <v>4.3212463946478152E-2</v>
      </c>
      <c r="CV1804">
        <v>1797</v>
      </c>
      <c r="CW1804">
        <v>26.033469646975661</v>
      </c>
      <c r="CX1804">
        <v>16.295110771748796</v>
      </c>
      <c r="CZ1804">
        <f t="shared" si="1467"/>
        <v>1</v>
      </c>
      <c r="DA1804">
        <f t="shared" si="1468"/>
        <v>0</v>
      </c>
      <c r="DB1804">
        <f t="shared" si="1469"/>
        <v>9.7383588752268651</v>
      </c>
      <c r="DE1804">
        <v>1797</v>
      </c>
      <c r="DF1804">
        <v>23.643456131214624</v>
      </c>
      <c r="DG1804">
        <v>13.662774324091602</v>
      </c>
      <c r="DI1804">
        <f t="shared" si="1470"/>
        <v>1</v>
      </c>
      <c r="DJ1804">
        <f t="shared" si="1471"/>
        <v>0</v>
      </c>
      <c r="DK1804">
        <f t="shared" si="1472"/>
        <v>9.9806818071230214</v>
      </c>
      <c r="DN1804">
        <v>1797</v>
      </c>
      <c r="DO1804">
        <v>22.552786486591465</v>
      </c>
      <c r="DP1804">
        <v>26.085728151888784</v>
      </c>
      <c r="DR1804">
        <f t="shared" si="1473"/>
        <v>0</v>
      </c>
      <c r="DS1804">
        <f t="shared" si="1474"/>
        <v>1</v>
      </c>
      <c r="DT1804">
        <f t="shared" si="1475"/>
        <v>3.5329416652973187</v>
      </c>
      <c r="DW1804">
        <v>1797</v>
      </c>
      <c r="DX1804">
        <v>20.784042808808035</v>
      </c>
      <c r="DY1804">
        <v>20.462438952670443</v>
      </c>
      <c r="EA1804">
        <f t="shared" si="1476"/>
        <v>1</v>
      </c>
      <c r="EB1804">
        <f t="shared" si="1477"/>
        <v>0</v>
      </c>
      <c r="EC1804">
        <f t="shared" si="1478"/>
        <v>0.32160385613759246</v>
      </c>
      <c r="EF1804">
        <v>1797</v>
      </c>
      <c r="EG1804">
        <v>17.600505616507228</v>
      </c>
      <c r="EH1804">
        <v>16.282415722950525</v>
      </c>
      <c r="EJ1804">
        <f t="shared" si="1479"/>
        <v>1</v>
      </c>
      <c r="EK1804">
        <f t="shared" si="1480"/>
        <v>0</v>
      </c>
      <c r="EL1804">
        <f t="shared" si="1481"/>
        <v>1.3180898935567029</v>
      </c>
      <c r="EO1804">
        <v>1797</v>
      </c>
      <c r="EP1804">
        <v>25.245954040492755</v>
      </c>
      <c r="EQ1804">
        <v>15.204098066959679</v>
      </c>
      <c r="ES1804">
        <f t="shared" si="1482"/>
        <v>1</v>
      </c>
      <c r="ET1804">
        <f t="shared" si="1483"/>
        <v>0</v>
      </c>
      <c r="EU1804">
        <f t="shared" si="1484"/>
        <v>10.041855973533076</v>
      </c>
    </row>
    <row r="1805" spans="1:151" x14ac:dyDescent="0.25">
      <c r="A1805">
        <v>1798</v>
      </c>
      <c r="B1805">
        <v>6.5514994533178914</v>
      </c>
      <c r="C1805">
        <v>34.782347595508888</v>
      </c>
      <c r="E1805">
        <f t="shared" si="1434"/>
        <v>0</v>
      </c>
      <c r="F1805">
        <f t="shared" si="1436"/>
        <v>1</v>
      </c>
      <c r="G1805">
        <f t="shared" si="1435"/>
        <v>28.230848142190997</v>
      </c>
      <c r="J1805">
        <v>1798</v>
      </c>
      <c r="K1805">
        <v>18.827188777558835</v>
      </c>
      <c r="L1805">
        <v>15.135271888678771</v>
      </c>
      <c r="N1805">
        <f t="shared" si="1437"/>
        <v>1</v>
      </c>
      <c r="O1805">
        <f t="shared" si="1438"/>
        <v>0</v>
      </c>
      <c r="P1805">
        <f t="shared" si="1439"/>
        <v>3.6919168888800638</v>
      </c>
      <c r="S1805">
        <v>1798</v>
      </c>
      <c r="T1805">
        <v>21.033228900005536</v>
      </c>
      <c r="U1805">
        <v>9.7180574742706582</v>
      </c>
      <c r="W1805">
        <f t="shared" si="1440"/>
        <v>1</v>
      </c>
      <c r="X1805">
        <f t="shared" si="1441"/>
        <v>0</v>
      </c>
      <c r="Y1805">
        <f t="shared" si="1442"/>
        <v>11.315171425734878</v>
      </c>
      <c r="AB1805">
        <v>1798</v>
      </c>
      <c r="AC1805">
        <v>18.789026370618132</v>
      </c>
      <c r="AD1805">
        <v>17.736224135103136</v>
      </c>
      <c r="AF1805">
        <f t="shared" si="1443"/>
        <v>1</v>
      </c>
      <c r="AG1805">
        <f t="shared" si="1444"/>
        <v>0</v>
      </c>
      <c r="AH1805">
        <f t="shared" si="1445"/>
        <v>1.0528022355149957</v>
      </c>
      <c r="AK1805">
        <v>1798</v>
      </c>
      <c r="AL1805">
        <v>26.35134924520327</v>
      </c>
      <c r="AM1805">
        <v>30.524256843904709</v>
      </c>
      <c r="AO1805">
        <f t="shared" si="1446"/>
        <v>0</v>
      </c>
      <c r="AP1805">
        <f t="shared" si="1447"/>
        <v>1</v>
      </c>
      <c r="AQ1805">
        <f t="shared" si="1448"/>
        <v>4.172907598701439</v>
      </c>
      <c r="AT1805">
        <v>1798</v>
      </c>
      <c r="AU1805">
        <v>16.111632280042528</v>
      </c>
      <c r="AV1805">
        <v>24.965729051505548</v>
      </c>
      <c r="AX1805">
        <f t="shared" si="1449"/>
        <v>0</v>
      </c>
      <c r="AY1805">
        <f t="shared" si="1450"/>
        <v>1</v>
      </c>
      <c r="AZ1805">
        <f t="shared" si="1451"/>
        <v>8.8540967714630199</v>
      </c>
      <c r="BC1805">
        <v>1798</v>
      </c>
      <c r="BD1805" t="e">
        <v>#N/A</v>
      </c>
      <c r="BE1805" t="e">
        <v>#N/A</v>
      </c>
      <c r="BG1805" t="e">
        <f t="shared" si="1452"/>
        <v>#N/A</v>
      </c>
      <c r="BH1805" t="e">
        <f t="shared" si="1453"/>
        <v>#N/A</v>
      </c>
      <c r="BI1805" t="e">
        <f t="shared" si="1454"/>
        <v>#N/A</v>
      </c>
      <c r="BL1805">
        <v>1798</v>
      </c>
      <c r="BM1805">
        <v>27.815366841750688</v>
      </c>
      <c r="BN1805">
        <v>8.8476837836946274</v>
      </c>
      <c r="BP1805">
        <f t="shared" si="1455"/>
        <v>1</v>
      </c>
      <c r="BQ1805">
        <f t="shared" si="1456"/>
        <v>0</v>
      </c>
      <c r="BR1805">
        <f t="shared" si="1457"/>
        <v>18.96768305805606</v>
      </c>
      <c r="BU1805">
        <v>1798</v>
      </c>
      <c r="BV1805">
        <v>28.693805548910817</v>
      </c>
      <c r="BW1805">
        <v>19.559136705781203</v>
      </c>
      <c r="BY1805">
        <f t="shared" si="1458"/>
        <v>1</v>
      </c>
      <c r="BZ1805">
        <f t="shared" si="1459"/>
        <v>0</v>
      </c>
      <c r="CA1805">
        <f t="shared" si="1460"/>
        <v>9.1346688431296137</v>
      </c>
      <c r="CD1805">
        <v>1798</v>
      </c>
      <c r="CE1805">
        <v>14.713533556799753</v>
      </c>
      <c r="CF1805">
        <v>27.461338946420156</v>
      </c>
      <c r="CH1805">
        <f t="shared" si="1461"/>
        <v>0</v>
      </c>
      <c r="CI1805">
        <f t="shared" si="1462"/>
        <v>1</v>
      </c>
      <c r="CJ1805">
        <f t="shared" si="1463"/>
        <v>12.747805389620403</v>
      </c>
      <c r="CM1805">
        <v>1798</v>
      </c>
      <c r="CN1805">
        <v>21.943804635478816</v>
      </c>
      <c r="CO1805">
        <v>29.721290287292437</v>
      </c>
      <c r="CQ1805">
        <f t="shared" si="1464"/>
        <v>0</v>
      </c>
      <c r="CR1805">
        <f t="shared" si="1465"/>
        <v>1</v>
      </c>
      <c r="CS1805">
        <f t="shared" si="1466"/>
        <v>7.7774856518136204</v>
      </c>
      <c r="CV1805">
        <v>1798</v>
      </c>
      <c r="CW1805">
        <v>23.3945949647578</v>
      </c>
      <c r="CX1805">
        <v>13.60861180248879</v>
      </c>
      <c r="CZ1805">
        <f t="shared" si="1467"/>
        <v>1</v>
      </c>
      <c r="DA1805">
        <f t="shared" si="1468"/>
        <v>0</v>
      </c>
      <c r="DB1805">
        <f t="shared" si="1469"/>
        <v>9.7859831622690105</v>
      </c>
      <c r="DE1805">
        <v>1798</v>
      </c>
      <c r="DF1805">
        <v>22.983872934484562</v>
      </c>
      <c r="DG1805">
        <v>24.785770954219814</v>
      </c>
      <c r="DI1805">
        <f t="shared" si="1470"/>
        <v>0</v>
      </c>
      <c r="DJ1805">
        <f t="shared" si="1471"/>
        <v>1</v>
      </c>
      <c r="DK1805">
        <f t="shared" si="1472"/>
        <v>1.8018980197352512</v>
      </c>
      <c r="DN1805">
        <v>1798</v>
      </c>
      <c r="DO1805">
        <v>21.392224655390294</v>
      </c>
      <c r="DP1805">
        <v>12.899818052948941</v>
      </c>
      <c r="DR1805">
        <f t="shared" si="1473"/>
        <v>1</v>
      </c>
      <c r="DS1805">
        <f t="shared" si="1474"/>
        <v>0</v>
      </c>
      <c r="DT1805">
        <f t="shared" si="1475"/>
        <v>8.4924066024413527</v>
      </c>
      <c r="DW1805">
        <v>1798</v>
      </c>
      <c r="DX1805">
        <v>24.071679108163533</v>
      </c>
      <c r="DY1805">
        <v>22.921047571300342</v>
      </c>
      <c r="EA1805">
        <f t="shared" si="1476"/>
        <v>1</v>
      </c>
      <c r="EB1805">
        <f t="shared" si="1477"/>
        <v>0</v>
      </c>
      <c r="EC1805">
        <f t="shared" si="1478"/>
        <v>1.150631536863191</v>
      </c>
      <c r="EF1805">
        <v>1798</v>
      </c>
      <c r="EG1805">
        <v>22.210673961549709</v>
      </c>
      <c r="EH1805">
        <v>16.73364286196858</v>
      </c>
      <c r="EJ1805">
        <f t="shared" si="1479"/>
        <v>1</v>
      </c>
      <c r="EK1805">
        <f t="shared" si="1480"/>
        <v>0</v>
      </c>
      <c r="EL1805">
        <f t="shared" si="1481"/>
        <v>5.4770310995811293</v>
      </c>
      <c r="EO1805">
        <v>1798</v>
      </c>
      <c r="EP1805">
        <v>18.778977763290623</v>
      </c>
      <c r="EQ1805">
        <v>25.916514866577586</v>
      </c>
      <c r="ES1805">
        <f t="shared" si="1482"/>
        <v>0</v>
      </c>
      <c r="ET1805">
        <f t="shared" si="1483"/>
        <v>1</v>
      </c>
      <c r="EU1805">
        <f t="shared" si="1484"/>
        <v>7.137537103286963</v>
      </c>
    </row>
    <row r="1806" spans="1:151" x14ac:dyDescent="0.25">
      <c r="A1806">
        <v>1799</v>
      </c>
      <c r="B1806">
        <v>12.523315704715525</v>
      </c>
      <c r="C1806">
        <v>9.1359535162692787</v>
      </c>
      <c r="E1806">
        <f t="shared" si="1434"/>
        <v>1</v>
      </c>
      <c r="F1806">
        <f t="shared" si="1436"/>
        <v>0</v>
      </c>
      <c r="G1806">
        <f t="shared" si="1435"/>
        <v>3.3873621884462466</v>
      </c>
      <c r="J1806">
        <v>1799</v>
      </c>
      <c r="K1806">
        <v>30.607243515527223</v>
      </c>
      <c r="L1806">
        <v>33.470728384168936</v>
      </c>
      <c r="N1806">
        <f t="shared" si="1437"/>
        <v>0</v>
      </c>
      <c r="O1806">
        <f t="shared" si="1438"/>
        <v>1</v>
      </c>
      <c r="P1806">
        <f t="shared" si="1439"/>
        <v>2.8634848686417129</v>
      </c>
      <c r="S1806">
        <v>1799</v>
      </c>
      <c r="T1806">
        <v>20.380143743108235</v>
      </c>
      <c r="U1806">
        <v>42.675814607877655</v>
      </c>
      <c r="W1806">
        <f t="shared" si="1440"/>
        <v>0</v>
      </c>
      <c r="X1806">
        <f t="shared" si="1441"/>
        <v>1</v>
      </c>
      <c r="Y1806">
        <f t="shared" si="1442"/>
        <v>22.29567086476942</v>
      </c>
      <c r="AB1806">
        <v>1799</v>
      </c>
      <c r="AC1806">
        <v>21.073085618760501</v>
      </c>
      <c r="AD1806">
        <v>16.14729825653821</v>
      </c>
      <c r="AF1806">
        <f t="shared" si="1443"/>
        <v>1</v>
      </c>
      <c r="AG1806">
        <f t="shared" si="1444"/>
        <v>0</v>
      </c>
      <c r="AH1806">
        <f t="shared" si="1445"/>
        <v>4.925787362222291</v>
      </c>
      <c r="AK1806">
        <v>1799</v>
      </c>
      <c r="AL1806">
        <v>15.316640370568381</v>
      </c>
      <c r="AM1806">
        <v>37.149779877215835</v>
      </c>
      <c r="AO1806">
        <f t="shared" si="1446"/>
        <v>0</v>
      </c>
      <c r="AP1806">
        <f t="shared" si="1447"/>
        <v>1</v>
      </c>
      <c r="AQ1806">
        <f t="shared" si="1448"/>
        <v>21.833139506647456</v>
      </c>
      <c r="AT1806">
        <v>1799</v>
      </c>
      <c r="AU1806">
        <v>20.404621385364049</v>
      </c>
      <c r="AV1806">
        <v>7.9193302287397405</v>
      </c>
      <c r="AX1806">
        <f t="shared" si="1449"/>
        <v>1</v>
      </c>
      <c r="AY1806">
        <f t="shared" si="1450"/>
        <v>0</v>
      </c>
      <c r="AZ1806">
        <f t="shared" si="1451"/>
        <v>12.485291156624308</v>
      </c>
      <c r="BC1806">
        <v>1799</v>
      </c>
      <c r="BD1806" t="e">
        <v>#N/A</v>
      </c>
      <c r="BE1806" t="e">
        <v>#N/A</v>
      </c>
      <c r="BG1806" t="e">
        <f t="shared" si="1452"/>
        <v>#N/A</v>
      </c>
      <c r="BH1806" t="e">
        <f t="shared" si="1453"/>
        <v>#N/A</v>
      </c>
      <c r="BI1806" t="e">
        <f t="shared" si="1454"/>
        <v>#N/A</v>
      </c>
      <c r="BL1806">
        <v>1799</v>
      </c>
      <c r="BM1806">
        <v>33.459144519125523</v>
      </c>
      <c r="BN1806">
        <v>12.403716307246841</v>
      </c>
      <c r="BP1806">
        <f t="shared" si="1455"/>
        <v>1</v>
      </c>
      <c r="BQ1806">
        <f t="shared" si="1456"/>
        <v>0</v>
      </c>
      <c r="BR1806">
        <f t="shared" si="1457"/>
        <v>21.055428211878684</v>
      </c>
      <c r="BU1806">
        <v>1799</v>
      </c>
      <c r="BV1806">
        <v>21.063888082465699</v>
      </c>
      <c r="BW1806">
        <v>19.562405007789788</v>
      </c>
      <c r="BY1806">
        <f t="shared" si="1458"/>
        <v>1</v>
      </c>
      <c r="BZ1806">
        <f t="shared" si="1459"/>
        <v>0</v>
      </c>
      <c r="CA1806">
        <f t="shared" si="1460"/>
        <v>1.5014830746759102</v>
      </c>
      <c r="CD1806">
        <v>1799</v>
      </c>
      <c r="CE1806">
        <v>20.974530455954746</v>
      </c>
      <c r="CF1806">
        <v>25.585978336548042</v>
      </c>
      <c r="CH1806">
        <f t="shared" si="1461"/>
        <v>0</v>
      </c>
      <c r="CI1806">
        <f t="shared" si="1462"/>
        <v>1</v>
      </c>
      <c r="CJ1806">
        <f t="shared" si="1463"/>
        <v>4.6114478805932961</v>
      </c>
      <c r="CM1806">
        <v>1799</v>
      </c>
      <c r="CN1806">
        <v>17.896896851161202</v>
      </c>
      <c r="CO1806">
        <v>20.477487031571052</v>
      </c>
      <c r="CQ1806">
        <f t="shared" si="1464"/>
        <v>0</v>
      </c>
      <c r="CR1806">
        <f t="shared" si="1465"/>
        <v>1</v>
      </c>
      <c r="CS1806">
        <f t="shared" si="1466"/>
        <v>2.5805901804098497</v>
      </c>
      <c r="CV1806">
        <v>1799</v>
      </c>
      <c r="CW1806">
        <v>21.842699865307491</v>
      </c>
      <c r="CX1806">
        <v>16.027173505624646</v>
      </c>
      <c r="CZ1806">
        <f t="shared" si="1467"/>
        <v>1</v>
      </c>
      <c r="DA1806">
        <f t="shared" si="1468"/>
        <v>0</v>
      </c>
      <c r="DB1806">
        <f t="shared" si="1469"/>
        <v>5.8155263596828455</v>
      </c>
      <c r="DE1806">
        <v>1799</v>
      </c>
      <c r="DF1806">
        <v>19.692961012043394</v>
      </c>
      <c r="DG1806">
        <v>19.639156815255614</v>
      </c>
      <c r="DI1806">
        <f t="shared" si="1470"/>
        <v>1</v>
      </c>
      <c r="DJ1806">
        <f t="shared" si="1471"/>
        <v>0</v>
      </c>
      <c r="DK1806">
        <f t="shared" si="1472"/>
        <v>5.3804196787780256E-2</v>
      </c>
      <c r="DN1806">
        <v>1799</v>
      </c>
      <c r="DO1806">
        <v>26.553804540542256</v>
      </c>
      <c r="DP1806">
        <v>13.041488192851059</v>
      </c>
      <c r="DR1806">
        <f t="shared" si="1473"/>
        <v>1</v>
      </c>
      <c r="DS1806">
        <f t="shared" si="1474"/>
        <v>0</v>
      </c>
      <c r="DT1806">
        <f t="shared" si="1475"/>
        <v>13.512316347691197</v>
      </c>
      <c r="DW1806">
        <v>1799</v>
      </c>
      <c r="DX1806">
        <v>11.230319945861405</v>
      </c>
      <c r="DY1806">
        <v>4.3145262540627378</v>
      </c>
      <c r="EA1806">
        <f t="shared" si="1476"/>
        <v>1</v>
      </c>
      <c r="EB1806">
        <f t="shared" si="1477"/>
        <v>0</v>
      </c>
      <c r="EC1806">
        <f t="shared" si="1478"/>
        <v>6.9157936917986671</v>
      </c>
      <c r="EF1806">
        <v>1799</v>
      </c>
      <c r="EG1806">
        <v>16.245916917542914</v>
      </c>
      <c r="EH1806">
        <v>14.502221668302436</v>
      </c>
      <c r="EJ1806">
        <f t="shared" si="1479"/>
        <v>1</v>
      </c>
      <c r="EK1806">
        <f t="shared" si="1480"/>
        <v>0</v>
      </c>
      <c r="EL1806">
        <f t="shared" si="1481"/>
        <v>1.7436952492404778</v>
      </c>
      <c r="EO1806">
        <v>1799</v>
      </c>
      <c r="EP1806">
        <v>21.294144502128738</v>
      </c>
      <c r="EQ1806">
        <v>36.354531918839882</v>
      </c>
      <c r="ES1806">
        <f t="shared" si="1482"/>
        <v>0</v>
      </c>
      <c r="ET1806">
        <f t="shared" si="1483"/>
        <v>1</v>
      </c>
      <c r="EU1806">
        <f t="shared" si="1484"/>
        <v>15.060387416711144</v>
      </c>
    </row>
    <row r="1807" spans="1:151" x14ac:dyDescent="0.25">
      <c r="A1807">
        <v>1800</v>
      </c>
      <c r="B1807">
        <v>10.657298807173987</v>
      </c>
      <c r="C1807">
        <v>46.870271312656939</v>
      </c>
      <c r="E1807">
        <f t="shared" si="1434"/>
        <v>0</v>
      </c>
      <c r="F1807">
        <f t="shared" si="1436"/>
        <v>1</v>
      </c>
      <c r="G1807">
        <f t="shared" si="1435"/>
        <v>36.212972505482952</v>
      </c>
      <c r="J1807">
        <v>1800</v>
      </c>
      <c r="K1807">
        <v>24.532205579006249</v>
      </c>
      <c r="L1807">
        <v>23.146585284491632</v>
      </c>
      <c r="N1807">
        <f t="shared" si="1437"/>
        <v>1</v>
      </c>
      <c r="O1807">
        <f t="shared" si="1438"/>
        <v>0</v>
      </c>
      <c r="P1807">
        <f t="shared" si="1439"/>
        <v>1.3856202945146165</v>
      </c>
      <c r="S1807">
        <v>1800</v>
      </c>
      <c r="T1807">
        <v>20.525981165610574</v>
      </c>
      <c r="U1807">
        <v>39.86211594717458</v>
      </c>
      <c r="W1807">
        <f t="shared" si="1440"/>
        <v>0</v>
      </c>
      <c r="X1807">
        <f t="shared" si="1441"/>
        <v>1</v>
      </c>
      <c r="Y1807">
        <f t="shared" si="1442"/>
        <v>19.336134781564006</v>
      </c>
      <c r="AB1807">
        <v>1800</v>
      </c>
      <c r="AC1807">
        <v>31.378123124037135</v>
      </c>
      <c r="AD1807">
        <v>17.889340288939472</v>
      </c>
      <c r="AF1807">
        <f t="shared" si="1443"/>
        <v>1</v>
      </c>
      <c r="AG1807">
        <f t="shared" si="1444"/>
        <v>0</v>
      </c>
      <c r="AH1807">
        <f t="shared" si="1445"/>
        <v>13.488782835097663</v>
      </c>
      <c r="AK1807">
        <v>1800</v>
      </c>
      <c r="AL1807">
        <v>18.561280090360913</v>
      </c>
      <c r="AM1807">
        <v>28.58159958098198</v>
      </c>
      <c r="AO1807">
        <f t="shared" si="1446"/>
        <v>0</v>
      </c>
      <c r="AP1807">
        <f t="shared" si="1447"/>
        <v>1</v>
      </c>
      <c r="AQ1807">
        <f t="shared" si="1448"/>
        <v>10.020319490621066</v>
      </c>
      <c r="AT1807">
        <v>1800</v>
      </c>
      <c r="AU1807">
        <v>20.927525323226945</v>
      </c>
      <c r="AV1807">
        <v>10.09408434002075</v>
      </c>
      <c r="AX1807">
        <f t="shared" si="1449"/>
        <v>1</v>
      </c>
      <c r="AY1807">
        <f t="shared" si="1450"/>
        <v>0</v>
      </c>
      <c r="AZ1807">
        <f t="shared" si="1451"/>
        <v>10.833440983206195</v>
      </c>
      <c r="BC1807">
        <v>1800</v>
      </c>
      <c r="BD1807" t="e">
        <v>#N/A</v>
      </c>
      <c r="BE1807" t="e">
        <v>#N/A</v>
      </c>
      <c r="BG1807" t="e">
        <f t="shared" si="1452"/>
        <v>#N/A</v>
      </c>
      <c r="BH1807" t="e">
        <f t="shared" si="1453"/>
        <v>#N/A</v>
      </c>
      <c r="BI1807" t="e">
        <f t="shared" si="1454"/>
        <v>#N/A</v>
      </c>
      <c r="BL1807">
        <v>1800</v>
      </c>
      <c r="BM1807">
        <v>30.106441096081209</v>
      </c>
      <c r="BN1807">
        <v>12.340853991834452</v>
      </c>
      <c r="BP1807">
        <f t="shared" si="1455"/>
        <v>1</v>
      </c>
      <c r="BQ1807">
        <f t="shared" si="1456"/>
        <v>0</v>
      </c>
      <c r="BR1807">
        <f t="shared" si="1457"/>
        <v>17.765587104246755</v>
      </c>
      <c r="BU1807">
        <v>1800</v>
      </c>
      <c r="BV1807">
        <v>30.757515510060301</v>
      </c>
      <c r="BW1807">
        <v>27.808781998352337</v>
      </c>
      <c r="BY1807">
        <f t="shared" si="1458"/>
        <v>1</v>
      </c>
      <c r="BZ1807">
        <f t="shared" si="1459"/>
        <v>0</v>
      </c>
      <c r="CA1807">
        <f t="shared" si="1460"/>
        <v>2.9487335117079638</v>
      </c>
      <c r="CD1807">
        <v>1800</v>
      </c>
      <c r="CE1807">
        <v>16.682976508224911</v>
      </c>
      <c r="CF1807">
        <v>6.6532288061102243</v>
      </c>
      <c r="CH1807">
        <f t="shared" si="1461"/>
        <v>1</v>
      </c>
      <c r="CI1807">
        <f t="shared" si="1462"/>
        <v>0</v>
      </c>
      <c r="CJ1807">
        <f t="shared" si="1463"/>
        <v>10.029747702114687</v>
      </c>
      <c r="CM1807">
        <v>1800</v>
      </c>
      <c r="CN1807">
        <v>22.324294411681404</v>
      </c>
      <c r="CO1807">
        <v>21.208246326748295</v>
      </c>
      <c r="CQ1807">
        <f t="shared" si="1464"/>
        <v>1</v>
      </c>
      <c r="CR1807">
        <f t="shared" si="1465"/>
        <v>0</v>
      </c>
      <c r="CS1807">
        <f t="shared" si="1466"/>
        <v>1.1160480849331087</v>
      </c>
      <c r="CV1807">
        <v>1800</v>
      </c>
      <c r="CW1807">
        <v>18.735266898179823</v>
      </c>
      <c r="CX1807">
        <v>18.350568603644707</v>
      </c>
      <c r="CZ1807">
        <f t="shared" si="1467"/>
        <v>1</v>
      </c>
      <c r="DA1807">
        <f t="shared" si="1468"/>
        <v>0</v>
      </c>
      <c r="DB1807">
        <f t="shared" si="1469"/>
        <v>0.3846982945351165</v>
      </c>
      <c r="DE1807">
        <v>1800</v>
      </c>
      <c r="DF1807">
        <v>18.320009317383668</v>
      </c>
      <c r="DG1807">
        <v>22.157532439541235</v>
      </c>
      <c r="DI1807">
        <f t="shared" si="1470"/>
        <v>0</v>
      </c>
      <c r="DJ1807">
        <f t="shared" si="1471"/>
        <v>1</v>
      </c>
      <c r="DK1807">
        <f t="shared" si="1472"/>
        <v>3.8375231221575667</v>
      </c>
      <c r="DN1807">
        <v>1800</v>
      </c>
      <c r="DO1807">
        <v>23.987837056522022</v>
      </c>
      <c r="DP1807">
        <v>21.65228921429059</v>
      </c>
      <c r="DR1807">
        <f t="shared" si="1473"/>
        <v>1</v>
      </c>
      <c r="DS1807">
        <f t="shared" si="1474"/>
        <v>0</v>
      </c>
      <c r="DT1807">
        <f t="shared" si="1475"/>
        <v>2.3355478422314313</v>
      </c>
      <c r="DW1807">
        <v>1800</v>
      </c>
      <c r="DX1807">
        <v>25.02108117965663</v>
      </c>
      <c r="DY1807">
        <v>20.772197327913361</v>
      </c>
      <c r="EA1807">
        <f t="shared" si="1476"/>
        <v>1</v>
      </c>
      <c r="EB1807">
        <f t="shared" si="1477"/>
        <v>0</v>
      </c>
      <c r="EC1807">
        <f t="shared" si="1478"/>
        <v>4.248883851743269</v>
      </c>
      <c r="EF1807">
        <v>1800</v>
      </c>
      <c r="EG1807">
        <v>15.404168886616231</v>
      </c>
      <c r="EH1807">
        <v>13.068120029513308</v>
      </c>
      <c r="EJ1807">
        <f t="shared" si="1479"/>
        <v>1</v>
      </c>
      <c r="EK1807">
        <f t="shared" si="1480"/>
        <v>0</v>
      </c>
      <c r="EL1807">
        <f t="shared" si="1481"/>
        <v>2.3360488571029236</v>
      </c>
      <c r="EO1807">
        <v>1800</v>
      </c>
      <c r="EP1807">
        <v>25.828262391678241</v>
      </c>
      <c r="EQ1807">
        <v>21.283103828489168</v>
      </c>
      <c r="ES1807">
        <f t="shared" si="1482"/>
        <v>1</v>
      </c>
      <c r="ET1807">
        <f t="shared" si="1483"/>
        <v>0</v>
      </c>
      <c r="EU1807">
        <f t="shared" si="1484"/>
        <v>4.545158563189073</v>
      </c>
    </row>
    <row r="1808" spans="1:151" x14ac:dyDescent="0.25">
      <c r="A1808">
        <v>1801</v>
      </c>
      <c r="B1808">
        <v>8.9798983845079725</v>
      </c>
      <c r="C1808">
        <v>28.575721660049989</v>
      </c>
      <c r="E1808">
        <f t="shared" si="1434"/>
        <v>0</v>
      </c>
      <c r="F1808">
        <f t="shared" si="1436"/>
        <v>1</v>
      </c>
      <c r="G1808">
        <f t="shared" si="1435"/>
        <v>19.595823275542017</v>
      </c>
      <c r="J1808">
        <v>1801</v>
      </c>
      <c r="K1808">
        <v>16.639823960739484</v>
      </c>
      <c r="L1808">
        <v>17.528934929239032</v>
      </c>
      <c r="N1808">
        <f t="shared" si="1437"/>
        <v>0</v>
      </c>
      <c r="O1808">
        <f t="shared" si="1438"/>
        <v>1</v>
      </c>
      <c r="P1808">
        <f t="shared" si="1439"/>
        <v>0.88911096849954774</v>
      </c>
      <c r="S1808">
        <v>1801</v>
      </c>
      <c r="T1808">
        <v>16.726920672574145</v>
      </c>
      <c r="U1808">
        <v>27.485782353295999</v>
      </c>
      <c r="W1808">
        <f t="shared" si="1440"/>
        <v>0</v>
      </c>
      <c r="X1808">
        <f t="shared" si="1441"/>
        <v>1</v>
      </c>
      <c r="Y1808">
        <f t="shared" si="1442"/>
        <v>10.758861680721854</v>
      </c>
      <c r="AB1808">
        <v>1801</v>
      </c>
      <c r="AC1808">
        <v>18.94572024365651</v>
      </c>
      <c r="AD1808">
        <v>19.011925644812582</v>
      </c>
      <c r="AF1808">
        <f t="shared" si="1443"/>
        <v>0</v>
      </c>
      <c r="AG1808">
        <f t="shared" si="1444"/>
        <v>1</v>
      </c>
      <c r="AH1808">
        <f t="shared" si="1445"/>
        <v>6.6205401156071986E-2</v>
      </c>
      <c r="AK1808">
        <v>1801</v>
      </c>
      <c r="AL1808">
        <v>14.228731482812384</v>
      </c>
      <c r="AM1808">
        <v>15.307564790744419</v>
      </c>
      <c r="AO1808">
        <f t="shared" si="1446"/>
        <v>0</v>
      </c>
      <c r="AP1808">
        <f t="shared" si="1447"/>
        <v>1</v>
      </c>
      <c r="AQ1808">
        <f t="shared" si="1448"/>
        <v>1.0788333079320349</v>
      </c>
      <c r="AT1808">
        <v>1801</v>
      </c>
      <c r="AU1808">
        <v>16.922519362821276</v>
      </c>
      <c r="AV1808">
        <v>24.289889221288867</v>
      </c>
      <c r="AX1808">
        <f t="shared" si="1449"/>
        <v>0</v>
      </c>
      <c r="AY1808">
        <f t="shared" si="1450"/>
        <v>1</v>
      </c>
      <c r="AZ1808">
        <f t="shared" si="1451"/>
        <v>7.3673698584675904</v>
      </c>
      <c r="BC1808">
        <v>1801</v>
      </c>
      <c r="BD1808" t="e">
        <v>#N/A</v>
      </c>
      <c r="BE1808" t="e">
        <v>#N/A</v>
      </c>
      <c r="BG1808" t="e">
        <f t="shared" si="1452"/>
        <v>#N/A</v>
      </c>
      <c r="BH1808" t="e">
        <f t="shared" si="1453"/>
        <v>#N/A</v>
      </c>
      <c r="BI1808" t="e">
        <f t="shared" si="1454"/>
        <v>#N/A</v>
      </c>
      <c r="BL1808">
        <v>1801</v>
      </c>
      <c r="BM1808">
        <v>19.803567884836617</v>
      </c>
      <c r="BN1808">
        <v>12.248106660880067</v>
      </c>
      <c r="BP1808">
        <f t="shared" si="1455"/>
        <v>1</v>
      </c>
      <c r="BQ1808">
        <f t="shared" si="1456"/>
        <v>0</v>
      </c>
      <c r="BR1808">
        <f t="shared" si="1457"/>
        <v>7.5554612239565504</v>
      </c>
      <c r="BU1808">
        <v>1801</v>
      </c>
      <c r="BV1808">
        <v>23.435175235609851</v>
      </c>
      <c r="BW1808">
        <v>15.716909272601782</v>
      </c>
      <c r="BY1808">
        <f t="shared" si="1458"/>
        <v>1</v>
      </c>
      <c r="BZ1808">
        <f t="shared" si="1459"/>
        <v>0</v>
      </c>
      <c r="CA1808">
        <f t="shared" si="1460"/>
        <v>7.7182659630080686</v>
      </c>
      <c r="CD1808">
        <v>1801</v>
      </c>
      <c r="CE1808">
        <v>18.359009697653189</v>
      </c>
      <c r="CF1808">
        <v>39.724490906537298</v>
      </c>
      <c r="CH1808">
        <f t="shared" si="1461"/>
        <v>0</v>
      </c>
      <c r="CI1808">
        <f t="shared" si="1462"/>
        <v>1</v>
      </c>
      <c r="CJ1808">
        <f t="shared" si="1463"/>
        <v>21.365481208884109</v>
      </c>
      <c r="CM1808">
        <v>1801</v>
      </c>
      <c r="CN1808">
        <v>24.940253958696626</v>
      </c>
      <c r="CO1808">
        <v>28.309012282752072</v>
      </c>
      <c r="CQ1808">
        <f t="shared" si="1464"/>
        <v>0</v>
      </c>
      <c r="CR1808">
        <f t="shared" si="1465"/>
        <v>1</v>
      </c>
      <c r="CS1808">
        <f t="shared" si="1466"/>
        <v>3.3687583240554453</v>
      </c>
      <c r="CV1808">
        <v>1801</v>
      </c>
      <c r="CW1808">
        <v>21.633339453857985</v>
      </c>
      <c r="CX1808">
        <v>14.215929764584143</v>
      </c>
      <c r="CZ1808">
        <f t="shared" si="1467"/>
        <v>1</v>
      </c>
      <c r="DA1808">
        <f t="shared" si="1468"/>
        <v>0</v>
      </c>
      <c r="DB1808">
        <f t="shared" si="1469"/>
        <v>7.4174096892738426</v>
      </c>
      <c r="DE1808">
        <v>1801</v>
      </c>
      <c r="DF1808">
        <v>20.216493560311765</v>
      </c>
      <c r="DG1808">
        <v>10.304397790517395</v>
      </c>
      <c r="DI1808">
        <f t="shared" si="1470"/>
        <v>1</v>
      </c>
      <c r="DJ1808">
        <f t="shared" si="1471"/>
        <v>0</v>
      </c>
      <c r="DK1808">
        <f t="shared" si="1472"/>
        <v>9.9120957697943695</v>
      </c>
      <c r="DN1808">
        <v>1801</v>
      </c>
      <c r="DO1808">
        <v>23.421172961071694</v>
      </c>
      <c r="DP1808">
        <v>25.556800861230315</v>
      </c>
      <c r="DR1808">
        <f t="shared" si="1473"/>
        <v>0</v>
      </c>
      <c r="DS1808">
        <f t="shared" si="1474"/>
        <v>1</v>
      </c>
      <c r="DT1808">
        <f t="shared" si="1475"/>
        <v>2.1356279001586209</v>
      </c>
      <c r="DW1808">
        <v>1801</v>
      </c>
      <c r="DX1808">
        <v>18.797283141578909</v>
      </c>
      <c r="DY1808">
        <v>19.381176673422637</v>
      </c>
      <c r="EA1808">
        <f t="shared" si="1476"/>
        <v>0</v>
      </c>
      <c r="EB1808">
        <f t="shared" si="1477"/>
        <v>1</v>
      </c>
      <c r="EC1808">
        <f t="shared" si="1478"/>
        <v>0.58389353184372794</v>
      </c>
      <c r="EF1808">
        <v>1801</v>
      </c>
      <c r="EG1808">
        <v>17.912507926375739</v>
      </c>
      <c r="EH1808">
        <v>18.33157400693603</v>
      </c>
      <c r="EJ1808">
        <f t="shared" si="1479"/>
        <v>0</v>
      </c>
      <c r="EK1808">
        <f t="shared" si="1480"/>
        <v>1</v>
      </c>
      <c r="EL1808">
        <f t="shared" si="1481"/>
        <v>0.41906608056029171</v>
      </c>
      <c r="EO1808">
        <v>1801</v>
      </c>
      <c r="EP1808">
        <v>24.213716405332853</v>
      </c>
      <c r="EQ1808">
        <v>29.109592165280063</v>
      </c>
      <c r="ES1808">
        <f t="shared" si="1482"/>
        <v>0</v>
      </c>
      <c r="ET1808">
        <f t="shared" si="1483"/>
        <v>1</v>
      </c>
      <c r="EU1808">
        <f t="shared" si="1484"/>
        <v>4.8958757599472094</v>
      </c>
    </row>
    <row r="1809" spans="1:151" x14ac:dyDescent="0.25">
      <c r="A1809">
        <v>1802</v>
      </c>
      <c r="B1809">
        <v>8.3952531529298611</v>
      </c>
      <c r="C1809">
        <v>28.06363101366648</v>
      </c>
      <c r="E1809">
        <f t="shared" si="1434"/>
        <v>0</v>
      </c>
      <c r="F1809">
        <f t="shared" si="1436"/>
        <v>1</v>
      </c>
      <c r="G1809">
        <f t="shared" si="1435"/>
        <v>19.668377860736619</v>
      </c>
      <c r="J1809">
        <v>1802</v>
      </c>
      <c r="K1809">
        <v>13.42235238600699</v>
      </c>
      <c r="L1809">
        <v>20.903100462450407</v>
      </c>
      <c r="N1809">
        <f t="shared" si="1437"/>
        <v>0</v>
      </c>
      <c r="O1809">
        <f t="shared" si="1438"/>
        <v>1</v>
      </c>
      <c r="P1809">
        <f t="shared" si="1439"/>
        <v>7.4807480764434171</v>
      </c>
      <c r="S1809">
        <v>1802</v>
      </c>
      <c r="T1809">
        <v>18.557959904783981</v>
      </c>
      <c r="U1809">
        <v>42.418246260692413</v>
      </c>
      <c r="W1809">
        <f t="shared" si="1440"/>
        <v>0</v>
      </c>
      <c r="X1809">
        <f t="shared" si="1441"/>
        <v>1</v>
      </c>
      <c r="Y1809">
        <f t="shared" si="1442"/>
        <v>23.860286355908432</v>
      </c>
      <c r="AB1809">
        <v>1802</v>
      </c>
      <c r="AC1809">
        <v>26.532776560552605</v>
      </c>
      <c r="AD1809">
        <v>16.288764174280558</v>
      </c>
      <c r="AF1809">
        <f t="shared" si="1443"/>
        <v>1</v>
      </c>
      <c r="AG1809">
        <f t="shared" si="1444"/>
        <v>0</v>
      </c>
      <c r="AH1809">
        <f t="shared" si="1445"/>
        <v>10.244012386272047</v>
      </c>
      <c r="AK1809">
        <v>1802</v>
      </c>
      <c r="AL1809">
        <v>17.418203449751012</v>
      </c>
      <c r="AM1809">
        <v>14.352579681655435</v>
      </c>
      <c r="AO1809">
        <f t="shared" si="1446"/>
        <v>1</v>
      </c>
      <c r="AP1809">
        <f t="shared" si="1447"/>
        <v>0</v>
      </c>
      <c r="AQ1809">
        <f t="shared" si="1448"/>
        <v>3.0656237680955769</v>
      </c>
      <c r="AT1809">
        <v>1802</v>
      </c>
      <c r="AU1809">
        <v>18.424764005849539</v>
      </c>
      <c r="AV1809">
        <v>17.574823493079368</v>
      </c>
      <c r="AX1809">
        <f t="shared" si="1449"/>
        <v>1</v>
      </c>
      <c r="AY1809">
        <f t="shared" si="1450"/>
        <v>0</v>
      </c>
      <c r="AZ1809">
        <f t="shared" si="1451"/>
        <v>0.84994051277017135</v>
      </c>
      <c r="BC1809">
        <v>1802</v>
      </c>
      <c r="BD1809" t="e">
        <v>#N/A</v>
      </c>
      <c r="BE1809" t="e">
        <v>#N/A</v>
      </c>
      <c r="BG1809" t="e">
        <f t="shared" si="1452"/>
        <v>#N/A</v>
      </c>
      <c r="BH1809" t="e">
        <f t="shared" si="1453"/>
        <v>#N/A</v>
      </c>
      <c r="BI1809" t="e">
        <f t="shared" si="1454"/>
        <v>#N/A</v>
      </c>
      <c r="BL1809">
        <v>1802</v>
      </c>
      <c r="BM1809">
        <v>33.811966583023342</v>
      </c>
      <c r="BN1809">
        <v>11.58303376475118</v>
      </c>
      <c r="BP1809">
        <f t="shared" si="1455"/>
        <v>1</v>
      </c>
      <c r="BQ1809">
        <f t="shared" si="1456"/>
        <v>0</v>
      </c>
      <c r="BR1809">
        <f t="shared" si="1457"/>
        <v>22.228932818272163</v>
      </c>
      <c r="BU1809">
        <v>1802</v>
      </c>
      <c r="BV1809">
        <v>27.438574607695809</v>
      </c>
      <c r="BW1809">
        <v>17.799837320784711</v>
      </c>
      <c r="BY1809">
        <f t="shared" si="1458"/>
        <v>1</v>
      </c>
      <c r="BZ1809">
        <f t="shared" si="1459"/>
        <v>0</v>
      </c>
      <c r="CA1809">
        <f t="shared" si="1460"/>
        <v>9.6387372869110983</v>
      </c>
      <c r="CD1809">
        <v>1802</v>
      </c>
      <c r="CE1809">
        <v>20.419310276648371</v>
      </c>
      <c r="CF1809">
        <v>9.0341550857882957</v>
      </c>
      <c r="CH1809">
        <f t="shared" si="1461"/>
        <v>1</v>
      </c>
      <c r="CI1809">
        <f t="shared" si="1462"/>
        <v>0</v>
      </c>
      <c r="CJ1809">
        <f t="shared" si="1463"/>
        <v>11.385155190860075</v>
      </c>
      <c r="CM1809">
        <v>1802</v>
      </c>
      <c r="CN1809">
        <v>22.628944190431856</v>
      </c>
      <c r="CO1809">
        <v>27.67692530912651</v>
      </c>
      <c r="CQ1809">
        <f t="shared" si="1464"/>
        <v>0</v>
      </c>
      <c r="CR1809">
        <f t="shared" si="1465"/>
        <v>1</v>
      </c>
      <c r="CS1809">
        <f t="shared" si="1466"/>
        <v>5.0479811186946542</v>
      </c>
      <c r="CV1809">
        <v>1802</v>
      </c>
      <c r="CW1809">
        <v>27.385118439800596</v>
      </c>
      <c r="CX1809">
        <v>20.264389341725376</v>
      </c>
      <c r="CZ1809">
        <f t="shared" si="1467"/>
        <v>1</v>
      </c>
      <c r="DA1809">
        <f t="shared" si="1468"/>
        <v>0</v>
      </c>
      <c r="DB1809">
        <f t="shared" si="1469"/>
        <v>7.1207290980752198</v>
      </c>
      <c r="DE1809">
        <v>1802</v>
      </c>
      <c r="DF1809">
        <v>16.16186213665215</v>
      </c>
      <c r="DG1809">
        <v>19.074055838672017</v>
      </c>
      <c r="DI1809">
        <f t="shared" si="1470"/>
        <v>0</v>
      </c>
      <c r="DJ1809">
        <f t="shared" si="1471"/>
        <v>1</v>
      </c>
      <c r="DK1809">
        <f t="shared" si="1472"/>
        <v>2.9121937020198665</v>
      </c>
      <c r="DN1809">
        <v>1802</v>
      </c>
      <c r="DO1809">
        <v>21.755743269696655</v>
      </c>
      <c r="DP1809">
        <v>17.854723165361186</v>
      </c>
      <c r="DR1809">
        <f t="shared" si="1473"/>
        <v>1</v>
      </c>
      <c r="DS1809">
        <f t="shared" si="1474"/>
        <v>0</v>
      </c>
      <c r="DT1809">
        <f t="shared" si="1475"/>
        <v>3.9010201043354691</v>
      </c>
      <c r="DW1809">
        <v>1802</v>
      </c>
      <c r="DX1809">
        <v>21.662872360540966</v>
      </c>
      <c r="DY1809">
        <v>17.797163545922878</v>
      </c>
      <c r="EA1809">
        <f t="shared" si="1476"/>
        <v>1</v>
      </c>
      <c r="EB1809">
        <f t="shared" si="1477"/>
        <v>0</v>
      </c>
      <c r="EC1809">
        <f t="shared" si="1478"/>
        <v>3.8657088146180882</v>
      </c>
      <c r="EF1809">
        <v>1802</v>
      </c>
      <c r="EG1809">
        <v>26.71433380086134</v>
      </c>
      <c r="EH1809">
        <v>20.274431688117737</v>
      </c>
      <c r="EJ1809">
        <f t="shared" si="1479"/>
        <v>1</v>
      </c>
      <c r="EK1809">
        <f t="shared" si="1480"/>
        <v>0</v>
      </c>
      <c r="EL1809">
        <f t="shared" si="1481"/>
        <v>6.4399021127436029</v>
      </c>
      <c r="EO1809">
        <v>1802</v>
      </c>
      <c r="EP1809">
        <v>20.949234371214974</v>
      </c>
      <c r="EQ1809">
        <v>19.529586526022108</v>
      </c>
      <c r="ES1809">
        <f t="shared" si="1482"/>
        <v>1</v>
      </c>
      <c r="ET1809">
        <f t="shared" si="1483"/>
        <v>0</v>
      </c>
      <c r="EU1809">
        <f t="shared" si="1484"/>
        <v>1.4196478451928662</v>
      </c>
    </row>
    <row r="1810" spans="1:151" x14ac:dyDescent="0.25">
      <c r="A1810">
        <v>1803</v>
      </c>
      <c r="B1810">
        <v>13.272010791115459</v>
      </c>
      <c r="C1810">
        <v>32.026369913138865</v>
      </c>
      <c r="E1810">
        <f t="shared" si="1434"/>
        <v>0</v>
      </c>
      <c r="F1810">
        <f t="shared" si="1436"/>
        <v>1</v>
      </c>
      <c r="G1810">
        <f t="shared" si="1435"/>
        <v>18.754359122023406</v>
      </c>
      <c r="J1810">
        <v>1803</v>
      </c>
      <c r="K1810">
        <v>20.708444725697973</v>
      </c>
      <c r="L1810">
        <v>27.448524411500635</v>
      </c>
      <c r="N1810">
        <f t="shared" si="1437"/>
        <v>0</v>
      </c>
      <c r="O1810">
        <f t="shared" si="1438"/>
        <v>1</v>
      </c>
      <c r="P1810">
        <f t="shared" si="1439"/>
        <v>6.7400796858026624</v>
      </c>
      <c r="S1810">
        <v>1803</v>
      </c>
      <c r="T1810">
        <v>22.227211320757377</v>
      </c>
      <c r="U1810">
        <v>25.679264459505223</v>
      </c>
      <c r="W1810">
        <f t="shared" si="1440"/>
        <v>0</v>
      </c>
      <c r="X1810">
        <f t="shared" si="1441"/>
        <v>1</v>
      </c>
      <c r="Y1810">
        <f t="shared" si="1442"/>
        <v>3.4520531387478464</v>
      </c>
      <c r="AB1810">
        <v>1803</v>
      </c>
      <c r="AC1810">
        <v>25.198393943301763</v>
      </c>
      <c r="AD1810">
        <v>18.132007314802443</v>
      </c>
      <c r="AF1810">
        <f t="shared" si="1443"/>
        <v>1</v>
      </c>
      <c r="AG1810">
        <f t="shared" si="1444"/>
        <v>0</v>
      </c>
      <c r="AH1810">
        <f t="shared" si="1445"/>
        <v>7.0663866284993198</v>
      </c>
      <c r="AK1810">
        <v>1803</v>
      </c>
      <c r="AL1810">
        <v>11.828425961608598</v>
      </c>
      <c r="AM1810">
        <v>16.793187897552002</v>
      </c>
      <c r="AO1810">
        <f t="shared" si="1446"/>
        <v>0</v>
      </c>
      <c r="AP1810">
        <f t="shared" si="1447"/>
        <v>1</v>
      </c>
      <c r="AQ1810">
        <f t="shared" si="1448"/>
        <v>4.9647619359434039</v>
      </c>
      <c r="AT1810">
        <v>1803</v>
      </c>
      <c r="AU1810">
        <v>17.457681961197281</v>
      </c>
      <c r="AV1810">
        <v>19.897688697052473</v>
      </c>
      <c r="AX1810">
        <f t="shared" si="1449"/>
        <v>0</v>
      </c>
      <c r="AY1810">
        <f t="shared" si="1450"/>
        <v>1</v>
      </c>
      <c r="AZ1810">
        <f t="shared" si="1451"/>
        <v>2.4400067358551922</v>
      </c>
      <c r="BC1810">
        <v>1803</v>
      </c>
      <c r="BD1810" t="e">
        <v>#N/A</v>
      </c>
      <c r="BE1810" t="e">
        <v>#N/A</v>
      </c>
      <c r="BG1810" t="e">
        <f t="shared" si="1452"/>
        <v>#N/A</v>
      </c>
      <c r="BH1810" t="e">
        <f t="shared" si="1453"/>
        <v>#N/A</v>
      </c>
      <c r="BI1810" t="e">
        <f t="shared" si="1454"/>
        <v>#N/A</v>
      </c>
      <c r="BL1810">
        <v>1803</v>
      </c>
      <c r="BM1810">
        <v>28.52832939648847</v>
      </c>
      <c r="BN1810">
        <v>12.366315429604144</v>
      </c>
      <c r="BP1810">
        <f t="shared" si="1455"/>
        <v>1</v>
      </c>
      <c r="BQ1810">
        <f t="shared" si="1456"/>
        <v>0</v>
      </c>
      <c r="BR1810">
        <f t="shared" si="1457"/>
        <v>16.162013966884324</v>
      </c>
      <c r="BU1810">
        <v>1803</v>
      </c>
      <c r="BV1810">
        <v>18.940938340296306</v>
      </c>
      <c r="BW1810">
        <v>19.879657093352339</v>
      </c>
      <c r="BY1810">
        <f t="shared" si="1458"/>
        <v>0</v>
      </c>
      <c r="BZ1810">
        <f t="shared" si="1459"/>
        <v>1</v>
      </c>
      <c r="CA1810">
        <f t="shared" si="1460"/>
        <v>0.93871875305603325</v>
      </c>
      <c r="CD1810">
        <v>1803</v>
      </c>
      <c r="CE1810">
        <v>17.513909127413953</v>
      </c>
      <c r="CF1810">
        <v>32.063875585504483</v>
      </c>
      <c r="CH1810">
        <f t="shared" si="1461"/>
        <v>0</v>
      </c>
      <c r="CI1810">
        <f t="shared" si="1462"/>
        <v>1</v>
      </c>
      <c r="CJ1810">
        <f t="shared" si="1463"/>
        <v>14.54996645809053</v>
      </c>
      <c r="CM1810">
        <v>1803</v>
      </c>
      <c r="CN1810">
        <v>15.119961974974022</v>
      </c>
      <c r="CO1810">
        <v>19.99128719017266</v>
      </c>
      <c r="CQ1810">
        <f t="shared" si="1464"/>
        <v>0</v>
      </c>
      <c r="CR1810">
        <f t="shared" si="1465"/>
        <v>1</v>
      </c>
      <c r="CS1810">
        <f t="shared" si="1466"/>
        <v>4.8713252151986381</v>
      </c>
      <c r="CV1810">
        <v>1803</v>
      </c>
      <c r="CW1810">
        <v>22.014230167852556</v>
      </c>
      <c r="CX1810">
        <v>12.676303411320628</v>
      </c>
      <c r="CZ1810">
        <f t="shared" si="1467"/>
        <v>1</v>
      </c>
      <c r="DA1810">
        <f t="shared" si="1468"/>
        <v>0</v>
      </c>
      <c r="DB1810">
        <f t="shared" si="1469"/>
        <v>9.3379267565319282</v>
      </c>
      <c r="DE1810">
        <v>1803</v>
      </c>
      <c r="DF1810">
        <v>19.708275517713197</v>
      </c>
      <c r="DG1810">
        <v>12.437767369201705</v>
      </c>
      <c r="DI1810">
        <f t="shared" si="1470"/>
        <v>1</v>
      </c>
      <c r="DJ1810">
        <f t="shared" si="1471"/>
        <v>0</v>
      </c>
      <c r="DK1810">
        <f t="shared" si="1472"/>
        <v>7.2705081485114924</v>
      </c>
      <c r="DN1810">
        <v>1803</v>
      </c>
      <c r="DO1810">
        <v>20.82064503422011</v>
      </c>
      <c r="DP1810">
        <v>17.766174618830913</v>
      </c>
      <c r="DR1810">
        <f t="shared" si="1473"/>
        <v>1</v>
      </c>
      <c r="DS1810">
        <f t="shared" si="1474"/>
        <v>0</v>
      </c>
      <c r="DT1810">
        <f t="shared" si="1475"/>
        <v>3.0544704153891971</v>
      </c>
      <c r="DW1810">
        <v>1803</v>
      </c>
      <c r="DX1810">
        <v>23.183466553292689</v>
      </c>
      <c r="DY1810">
        <v>28.86386205455868</v>
      </c>
      <c r="EA1810">
        <f t="shared" si="1476"/>
        <v>0</v>
      </c>
      <c r="EB1810">
        <f t="shared" si="1477"/>
        <v>1</v>
      </c>
      <c r="EC1810">
        <f t="shared" si="1478"/>
        <v>5.6803955012659912</v>
      </c>
      <c r="EF1810">
        <v>1803</v>
      </c>
      <c r="EG1810">
        <v>22.806369068391763</v>
      </c>
      <c r="EH1810">
        <v>12.685835132910613</v>
      </c>
      <c r="EJ1810">
        <f t="shared" si="1479"/>
        <v>1</v>
      </c>
      <c r="EK1810">
        <f t="shared" si="1480"/>
        <v>0</v>
      </c>
      <c r="EL1810">
        <f t="shared" si="1481"/>
        <v>10.12053393548115</v>
      </c>
      <c r="EO1810">
        <v>1803</v>
      </c>
      <c r="EP1810">
        <v>27.295655857950216</v>
      </c>
      <c r="EQ1810">
        <v>32.481698931101391</v>
      </c>
      <c r="ES1810">
        <f t="shared" si="1482"/>
        <v>0</v>
      </c>
      <c r="ET1810">
        <f t="shared" si="1483"/>
        <v>1</v>
      </c>
      <c r="EU1810">
        <f t="shared" si="1484"/>
        <v>5.1860430731511755</v>
      </c>
    </row>
    <row r="1811" spans="1:151" x14ac:dyDescent="0.25">
      <c r="A1811">
        <v>1804</v>
      </c>
      <c r="B1811">
        <v>10.999041014250905</v>
      </c>
      <c r="C1811">
        <v>27.85702644220413</v>
      </c>
      <c r="E1811">
        <f t="shared" si="1434"/>
        <v>0</v>
      </c>
      <c r="F1811">
        <f t="shared" si="1436"/>
        <v>1</v>
      </c>
      <c r="G1811">
        <f t="shared" si="1435"/>
        <v>16.857985427953224</v>
      </c>
      <c r="J1811">
        <v>1804</v>
      </c>
      <c r="K1811">
        <v>21.934994665016507</v>
      </c>
      <c r="L1811">
        <v>30.707956032732618</v>
      </c>
      <c r="N1811">
        <f t="shared" si="1437"/>
        <v>0</v>
      </c>
      <c r="O1811">
        <f t="shared" si="1438"/>
        <v>1</v>
      </c>
      <c r="P1811">
        <f t="shared" si="1439"/>
        <v>8.7729613677161105</v>
      </c>
      <c r="S1811">
        <v>1804</v>
      </c>
      <c r="T1811">
        <v>17.195578949947087</v>
      </c>
      <c r="U1811">
        <v>5.4914115918268784</v>
      </c>
      <c r="W1811">
        <f t="shared" si="1440"/>
        <v>1</v>
      </c>
      <c r="X1811">
        <f t="shared" si="1441"/>
        <v>0</v>
      </c>
      <c r="Y1811">
        <f t="shared" si="1442"/>
        <v>11.704167358120209</v>
      </c>
      <c r="AB1811">
        <v>1804</v>
      </c>
      <c r="AC1811">
        <v>25.691915529233441</v>
      </c>
      <c r="AD1811">
        <v>17.057096983461726</v>
      </c>
      <c r="AF1811">
        <f t="shared" si="1443"/>
        <v>1</v>
      </c>
      <c r="AG1811">
        <f t="shared" si="1444"/>
        <v>0</v>
      </c>
      <c r="AH1811">
        <f t="shared" si="1445"/>
        <v>8.634818545771715</v>
      </c>
      <c r="AK1811">
        <v>1804</v>
      </c>
      <c r="AL1811">
        <v>21.153199267913724</v>
      </c>
      <c r="AM1811">
        <v>17.845801546838363</v>
      </c>
      <c r="AO1811">
        <f t="shared" si="1446"/>
        <v>1</v>
      </c>
      <c r="AP1811">
        <f t="shared" si="1447"/>
        <v>0</v>
      </c>
      <c r="AQ1811">
        <f t="shared" si="1448"/>
        <v>3.3073977210753611</v>
      </c>
      <c r="AT1811">
        <v>1804</v>
      </c>
      <c r="AU1811">
        <v>20.835617081117693</v>
      </c>
      <c r="AV1811">
        <v>28.827666875364766</v>
      </c>
      <c r="AX1811">
        <f t="shared" si="1449"/>
        <v>0</v>
      </c>
      <c r="AY1811">
        <f t="shared" si="1450"/>
        <v>1</v>
      </c>
      <c r="AZ1811">
        <f t="shared" si="1451"/>
        <v>7.9920497942470732</v>
      </c>
      <c r="BC1811">
        <v>1804</v>
      </c>
      <c r="BD1811" t="e">
        <v>#N/A</v>
      </c>
      <c r="BE1811" t="e">
        <v>#N/A</v>
      </c>
      <c r="BG1811" t="e">
        <f t="shared" si="1452"/>
        <v>#N/A</v>
      </c>
      <c r="BH1811" t="e">
        <f t="shared" si="1453"/>
        <v>#N/A</v>
      </c>
      <c r="BI1811" t="e">
        <f t="shared" si="1454"/>
        <v>#N/A</v>
      </c>
      <c r="BL1811">
        <v>1804</v>
      </c>
      <c r="BM1811">
        <v>33.438249315601965</v>
      </c>
      <c r="BN1811">
        <v>14.63429121627237</v>
      </c>
      <c r="BP1811">
        <f t="shared" si="1455"/>
        <v>1</v>
      </c>
      <c r="BQ1811">
        <f t="shared" si="1456"/>
        <v>0</v>
      </c>
      <c r="BR1811">
        <f t="shared" si="1457"/>
        <v>18.803958099329595</v>
      </c>
      <c r="BU1811">
        <v>1804</v>
      </c>
      <c r="BV1811">
        <v>25.401754688210158</v>
      </c>
      <c r="BW1811">
        <v>23.86206460361765</v>
      </c>
      <c r="BY1811">
        <f t="shared" si="1458"/>
        <v>1</v>
      </c>
      <c r="BZ1811">
        <f t="shared" si="1459"/>
        <v>0</v>
      </c>
      <c r="CA1811">
        <f t="shared" si="1460"/>
        <v>1.5396900845925074</v>
      </c>
      <c r="CD1811">
        <v>1804</v>
      </c>
      <c r="CE1811">
        <v>29.234745331497095</v>
      </c>
      <c r="CF1811">
        <v>25.446065817242381</v>
      </c>
      <c r="CH1811">
        <f t="shared" si="1461"/>
        <v>1</v>
      </c>
      <c r="CI1811">
        <f t="shared" si="1462"/>
        <v>0</v>
      </c>
      <c r="CJ1811">
        <f t="shared" si="1463"/>
        <v>3.7886795142547136</v>
      </c>
      <c r="CM1811">
        <v>1804</v>
      </c>
      <c r="CN1811">
        <v>23.379775281729792</v>
      </c>
      <c r="CO1811">
        <v>8.9785288219158321</v>
      </c>
      <c r="CQ1811">
        <f t="shared" si="1464"/>
        <v>1</v>
      </c>
      <c r="CR1811">
        <f t="shared" si="1465"/>
        <v>0</v>
      </c>
      <c r="CS1811">
        <f t="shared" si="1466"/>
        <v>14.40124645981396</v>
      </c>
      <c r="CV1811">
        <v>1804</v>
      </c>
      <c r="CW1811">
        <v>21.365851499006823</v>
      </c>
      <c r="CX1811">
        <v>16.456342379830872</v>
      </c>
      <c r="CZ1811">
        <f t="shared" si="1467"/>
        <v>1</v>
      </c>
      <c r="DA1811">
        <f t="shared" si="1468"/>
        <v>0</v>
      </c>
      <c r="DB1811">
        <f t="shared" si="1469"/>
        <v>4.9095091191759508</v>
      </c>
      <c r="DE1811">
        <v>1804</v>
      </c>
      <c r="DF1811">
        <v>31.930195443228101</v>
      </c>
      <c r="DG1811">
        <v>24.347454966176027</v>
      </c>
      <c r="DI1811">
        <f t="shared" si="1470"/>
        <v>1</v>
      </c>
      <c r="DJ1811">
        <f t="shared" si="1471"/>
        <v>0</v>
      </c>
      <c r="DK1811">
        <f t="shared" si="1472"/>
        <v>7.5827404770520737</v>
      </c>
      <c r="DN1811">
        <v>1804</v>
      </c>
      <c r="DO1811">
        <v>16.847129137862538</v>
      </c>
      <c r="DP1811">
        <v>18.829158312535967</v>
      </c>
      <c r="DR1811">
        <f t="shared" si="1473"/>
        <v>0</v>
      </c>
      <c r="DS1811">
        <f t="shared" si="1474"/>
        <v>1</v>
      </c>
      <c r="DT1811">
        <f t="shared" si="1475"/>
        <v>1.9820291746734284</v>
      </c>
      <c r="DW1811">
        <v>1804</v>
      </c>
      <c r="DX1811">
        <v>12.635721249472834</v>
      </c>
      <c r="DY1811">
        <v>16.426342101188016</v>
      </c>
      <c r="EA1811">
        <f t="shared" si="1476"/>
        <v>0</v>
      </c>
      <c r="EB1811">
        <f t="shared" si="1477"/>
        <v>1</v>
      </c>
      <c r="EC1811">
        <f t="shared" si="1478"/>
        <v>3.7906208517151825</v>
      </c>
      <c r="EF1811">
        <v>1804</v>
      </c>
      <c r="EG1811">
        <v>17.501805939724047</v>
      </c>
      <c r="EH1811">
        <v>14.957408909957703</v>
      </c>
      <c r="EJ1811">
        <f t="shared" si="1479"/>
        <v>1</v>
      </c>
      <c r="EK1811">
        <f t="shared" si="1480"/>
        <v>0</v>
      </c>
      <c r="EL1811">
        <f t="shared" si="1481"/>
        <v>2.5443970297663441</v>
      </c>
      <c r="EO1811">
        <v>1804</v>
      </c>
      <c r="EP1811">
        <v>23.220629624810364</v>
      </c>
      <c r="EQ1811">
        <v>28.185196902696855</v>
      </c>
      <c r="ES1811">
        <f t="shared" si="1482"/>
        <v>0</v>
      </c>
      <c r="ET1811">
        <f t="shared" si="1483"/>
        <v>1</v>
      </c>
      <c r="EU1811">
        <f t="shared" si="1484"/>
        <v>4.9645672778864913</v>
      </c>
    </row>
    <row r="1812" spans="1:151" x14ac:dyDescent="0.25">
      <c r="A1812">
        <v>1805</v>
      </c>
      <c r="B1812">
        <v>16.554020943863819</v>
      </c>
      <c r="C1812">
        <v>34.621977753145622</v>
      </c>
      <c r="E1812">
        <f t="shared" si="1434"/>
        <v>0</v>
      </c>
      <c r="F1812">
        <f t="shared" si="1436"/>
        <v>1</v>
      </c>
      <c r="G1812">
        <f t="shared" si="1435"/>
        <v>18.067956809281803</v>
      </c>
      <c r="J1812">
        <v>1805</v>
      </c>
      <c r="K1812">
        <v>11.965049058417955</v>
      </c>
      <c r="L1812">
        <v>21.449090095128195</v>
      </c>
      <c r="N1812">
        <f t="shared" si="1437"/>
        <v>0</v>
      </c>
      <c r="O1812">
        <f t="shared" si="1438"/>
        <v>1</v>
      </c>
      <c r="P1812">
        <f t="shared" si="1439"/>
        <v>9.4840410367102397</v>
      </c>
      <c r="S1812">
        <v>1805</v>
      </c>
      <c r="T1812">
        <v>15.58732271036696</v>
      </c>
      <c r="U1812">
        <v>32.806954466158217</v>
      </c>
      <c r="W1812">
        <f t="shared" si="1440"/>
        <v>0</v>
      </c>
      <c r="X1812">
        <f t="shared" si="1441"/>
        <v>1</v>
      </c>
      <c r="Y1812">
        <f t="shared" si="1442"/>
        <v>17.219631755791255</v>
      </c>
      <c r="AB1812">
        <v>1805</v>
      </c>
      <c r="AC1812">
        <v>28.620258426684789</v>
      </c>
      <c r="AD1812">
        <v>16.019819872644195</v>
      </c>
      <c r="AF1812">
        <f t="shared" si="1443"/>
        <v>1</v>
      </c>
      <c r="AG1812">
        <f t="shared" si="1444"/>
        <v>0</v>
      </c>
      <c r="AH1812">
        <f t="shared" si="1445"/>
        <v>12.600438554040593</v>
      </c>
      <c r="AK1812">
        <v>1805</v>
      </c>
      <c r="AL1812">
        <v>16.936802752056508</v>
      </c>
      <c r="AM1812">
        <v>39.178222177812536</v>
      </c>
      <c r="AO1812">
        <f t="shared" si="1446"/>
        <v>0</v>
      </c>
      <c r="AP1812">
        <f t="shared" si="1447"/>
        <v>1</v>
      </c>
      <c r="AQ1812">
        <f t="shared" si="1448"/>
        <v>22.241419425756028</v>
      </c>
      <c r="AT1812">
        <v>1805</v>
      </c>
      <c r="AU1812">
        <v>21.10142275418859</v>
      </c>
      <c r="AV1812">
        <v>18.479759744899866</v>
      </c>
      <c r="AX1812">
        <f t="shared" si="1449"/>
        <v>1</v>
      </c>
      <c r="AY1812">
        <f t="shared" si="1450"/>
        <v>0</v>
      </c>
      <c r="AZ1812">
        <f t="shared" si="1451"/>
        <v>2.6216630092887243</v>
      </c>
      <c r="BC1812">
        <v>1805</v>
      </c>
      <c r="BD1812" t="e">
        <v>#N/A</v>
      </c>
      <c r="BE1812" t="e">
        <v>#N/A</v>
      </c>
      <c r="BG1812" t="e">
        <f t="shared" si="1452"/>
        <v>#N/A</v>
      </c>
      <c r="BH1812" t="e">
        <f t="shared" si="1453"/>
        <v>#N/A</v>
      </c>
      <c r="BI1812" t="e">
        <f t="shared" si="1454"/>
        <v>#N/A</v>
      </c>
      <c r="BL1812">
        <v>1805</v>
      </c>
      <c r="BM1812">
        <v>30.379773827166144</v>
      </c>
      <c r="BN1812">
        <v>11.562117089955763</v>
      </c>
      <c r="BP1812">
        <f t="shared" si="1455"/>
        <v>1</v>
      </c>
      <c r="BQ1812">
        <f t="shared" si="1456"/>
        <v>0</v>
      </c>
      <c r="BR1812">
        <f t="shared" si="1457"/>
        <v>18.817656737210381</v>
      </c>
      <c r="BU1812">
        <v>1805</v>
      </c>
      <c r="BV1812">
        <v>19.96889950209205</v>
      </c>
      <c r="BW1812">
        <v>25.011777890363508</v>
      </c>
      <c r="BY1812">
        <f t="shared" si="1458"/>
        <v>0</v>
      </c>
      <c r="BZ1812">
        <f t="shared" si="1459"/>
        <v>1</v>
      </c>
      <c r="CA1812">
        <f t="shared" si="1460"/>
        <v>5.0428783882714576</v>
      </c>
      <c r="CD1812">
        <v>1805</v>
      </c>
      <c r="CE1812">
        <v>18.072190890988388</v>
      </c>
      <c r="CF1812">
        <v>29.400142992295052</v>
      </c>
      <c r="CH1812">
        <f t="shared" si="1461"/>
        <v>0</v>
      </c>
      <c r="CI1812">
        <f t="shared" si="1462"/>
        <v>1</v>
      </c>
      <c r="CJ1812">
        <f t="shared" si="1463"/>
        <v>11.327952101306664</v>
      </c>
      <c r="CM1812">
        <v>1805</v>
      </c>
      <c r="CN1812">
        <v>20.304607078644899</v>
      </c>
      <c r="CO1812">
        <v>27.788976181165161</v>
      </c>
      <c r="CQ1812">
        <f t="shared" si="1464"/>
        <v>0</v>
      </c>
      <c r="CR1812">
        <f t="shared" si="1465"/>
        <v>1</v>
      </c>
      <c r="CS1812">
        <f t="shared" si="1466"/>
        <v>7.4843691025202617</v>
      </c>
      <c r="CV1812">
        <v>1805</v>
      </c>
      <c r="CW1812">
        <v>23.819523416005904</v>
      </c>
      <c r="CX1812">
        <v>12.407289767207518</v>
      </c>
      <c r="CZ1812">
        <f t="shared" si="1467"/>
        <v>1</v>
      </c>
      <c r="DA1812">
        <f t="shared" si="1468"/>
        <v>0</v>
      </c>
      <c r="DB1812">
        <f t="shared" si="1469"/>
        <v>11.412233648798386</v>
      </c>
      <c r="DE1812">
        <v>1805</v>
      </c>
      <c r="DF1812">
        <v>9.4406909920891167</v>
      </c>
      <c r="DG1812">
        <v>8.3067469733389689</v>
      </c>
      <c r="DI1812">
        <f t="shared" si="1470"/>
        <v>1</v>
      </c>
      <c r="DJ1812">
        <f t="shared" si="1471"/>
        <v>0</v>
      </c>
      <c r="DK1812">
        <f t="shared" si="1472"/>
        <v>1.1339440187501477</v>
      </c>
      <c r="DN1812">
        <v>1805</v>
      </c>
      <c r="DO1812">
        <v>24.083353155296848</v>
      </c>
      <c r="DP1812">
        <v>13.337847398905588</v>
      </c>
      <c r="DR1812">
        <f t="shared" si="1473"/>
        <v>1</v>
      </c>
      <c r="DS1812">
        <f t="shared" si="1474"/>
        <v>0</v>
      </c>
      <c r="DT1812">
        <f t="shared" si="1475"/>
        <v>10.74550575639126</v>
      </c>
      <c r="DW1812">
        <v>1805</v>
      </c>
      <c r="DX1812">
        <v>24.780129158248052</v>
      </c>
      <c r="DY1812">
        <v>34.367249974088544</v>
      </c>
      <c r="EA1812">
        <f t="shared" si="1476"/>
        <v>0</v>
      </c>
      <c r="EB1812">
        <f t="shared" si="1477"/>
        <v>1</v>
      </c>
      <c r="EC1812">
        <f t="shared" si="1478"/>
        <v>9.5871208158404926</v>
      </c>
      <c r="EF1812">
        <v>1805</v>
      </c>
      <c r="EG1812">
        <v>23.390256920669543</v>
      </c>
      <c r="EH1812">
        <v>20.700891050844824</v>
      </c>
      <c r="EJ1812">
        <f t="shared" si="1479"/>
        <v>1</v>
      </c>
      <c r="EK1812">
        <f t="shared" si="1480"/>
        <v>0</v>
      </c>
      <c r="EL1812">
        <f t="shared" si="1481"/>
        <v>2.6893658698247194</v>
      </c>
      <c r="EO1812">
        <v>1805</v>
      </c>
      <c r="EP1812">
        <v>19.260598725281227</v>
      </c>
      <c r="EQ1812">
        <v>13.934676217026194</v>
      </c>
      <c r="ES1812">
        <f t="shared" si="1482"/>
        <v>1</v>
      </c>
      <c r="ET1812">
        <f t="shared" si="1483"/>
        <v>0</v>
      </c>
      <c r="EU1812">
        <f t="shared" si="1484"/>
        <v>5.325922508255033</v>
      </c>
    </row>
    <row r="1813" spans="1:151" x14ac:dyDescent="0.25">
      <c r="A1813">
        <v>1806</v>
      </c>
      <c r="B1813">
        <v>6.687844328582341</v>
      </c>
      <c r="C1813">
        <v>34.024172816004452</v>
      </c>
      <c r="E1813">
        <f t="shared" si="1434"/>
        <v>0</v>
      </c>
      <c r="F1813">
        <f t="shared" si="1436"/>
        <v>1</v>
      </c>
      <c r="G1813">
        <f t="shared" si="1435"/>
        <v>27.336328487422112</v>
      </c>
      <c r="J1813">
        <v>1806</v>
      </c>
      <c r="K1813">
        <v>28.03706196606116</v>
      </c>
      <c r="L1813">
        <v>23.551654551588673</v>
      </c>
      <c r="N1813">
        <f t="shared" si="1437"/>
        <v>1</v>
      </c>
      <c r="O1813">
        <f t="shared" si="1438"/>
        <v>0</v>
      </c>
      <c r="P1813">
        <f t="shared" si="1439"/>
        <v>4.4854074144724869</v>
      </c>
      <c r="S1813">
        <v>1806</v>
      </c>
      <c r="T1813">
        <v>22.38885996618972</v>
      </c>
      <c r="U1813">
        <v>40.54399226764987</v>
      </c>
      <c r="W1813">
        <f t="shared" si="1440"/>
        <v>0</v>
      </c>
      <c r="X1813">
        <f t="shared" si="1441"/>
        <v>1</v>
      </c>
      <c r="Y1813">
        <f t="shared" si="1442"/>
        <v>18.155132301460149</v>
      </c>
      <c r="AB1813">
        <v>1806</v>
      </c>
      <c r="AC1813">
        <v>26.990708509184493</v>
      </c>
      <c r="AD1813">
        <v>16.740583152832528</v>
      </c>
      <c r="AF1813">
        <f t="shared" si="1443"/>
        <v>1</v>
      </c>
      <c r="AG1813">
        <f t="shared" si="1444"/>
        <v>0</v>
      </c>
      <c r="AH1813">
        <f t="shared" si="1445"/>
        <v>10.250125356351965</v>
      </c>
      <c r="AK1813">
        <v>1806</v>
      </c>
      <c r="AL1813">
        <v>18.666251279573864</v>
      </c>
      <c r="AM1813">
        <v>33.768145939716284</v>
      </c>
      <c r="AO1813">
        <f t="shared" si="1446"/>
        <v>0</v>
      </c>
      <c r="AP1813">
        <f t="shared" si="1447"/>
        <v>1</v>
      </c>
      <c r="AQ1813">
        <f t="shared" si="1448"/>
        <v>15.10189466014242</v>
      </c>
      <c r="AT1813">
        <v>1806</v>
      </c>
      <c r="AU1813">
        <v>20.842879561692907</v>
      </c>
      <c r="AV1813">
        <v>20.268950245410014</v>
      </c>
      <c r="AX1813">
        <f t="shared" si="1449"/>
        <v>1</v>
      </c>
      <c r="AY1813">
        <f t="shared" si="1450"/>
        <v>0</v>
      </c>
      <c r="AZ1813">
        <f t="shared" si="1451"/>
        <v>0.5739293162828929</v>
      </c>
      <c r="BC1813">
        <v>1806</v>
      </c>
      <c r="BD1813" t="e">
        <v>#N/A</v>
      </c>
      <c r="BE1813" t="e">
        <v>#N/A</v>
      </c>
      <c r="BG1813" t="e">
        <f t="shared" si="1452"/>
        <v>#N/A</v>
      </c>
      <c r="BH1813" t="e">
        <f t="shared" si="1453"/>
        <v>#N/A</v>
      </c>
      <c r="BI1813" t="e">
        <f t="shared" si="1454"/>
        <v>#N/A</v>
      </c>
      <c r="BL1813">
        <v>1806</v>
      </c>
      <c r="BM1813">
        <v>33.447756769876037</v>
      </c>
      <c r="BN1813">
        <v>10.942066415933951</v>
      </c>
      <c r="BP1813">
        <f t="shared" si="1455"/>
        <v>1</v>
      </c>
      <c r="BQ1813">
        <f t="shared" si="1456"/>
        <v>0</v>
      </c>
      <c r="BR1813">
        <f t="shared" si="1457"/>
        <v>22.505690353942086</v>
      </c>
      <c r="BU1813">
        <v>1806</v>
      </c>
      <c r="BV1813">
        <v>26.447982466614519</v>
      </c>
      <c r="BW1813">
        <v>23.804634056837578</v>
      </c>
      <c r="BY1813">
        <f t="shared" si="1458"/>
        <v>1</v>
      </c>
      <c r="BZ1813">
        <f t="shared" si="1459"/>
        <v>0</v>
      </c>
      <c r="CA1813">
        <f t="shared" si="1460"/>
        <v>2.6433484097769409</v>
      </c>
      <c r="CD1813">
        <v>1806</v>
      </c>
      <c r="CE1813">
        <v>23.536486836447537</v>
      </c>
      <c r="CF1813">
        <v>14.519052218283203</v>
      </c>
      <c r="CH1813">
        <f t="shared" si="1461"/>
        <v>1</v>
      </c>
      <c r="CI1813">
        <f t="shared" si="1462"/>
        <v>0</v>
      </c>
      <c r="CJ1813">
        <f t="shared" si="1463"/>
        <v>9.0174346181643337</v>
      </c>
      <c r="CM1813">
        <v>1806</v>
      </c>
      <c r="CN1813">
        <v>17.37670528377005</v>
      </c>
      <c r="CO1813">
        <v>20.485429002059544</v>
      </c>
      <c r="CQ1813">
        <f t="shared" si="1464"/>
        <v>0</v>
      </c>
      <c r="CR1813">
        <f t="shared" si="1465"/>
        <v>1</v>
      </c>
      <c r="CS1813">
        <f t="shared" si="1466"/>
        <v>3.1087237182894931</v>
      </c>
      <c r="CV1813">
        <v>1806</v>
      </c>
      <c r="CW1813">
        <v>23.690715069801922</v>
      </c>
      <c r="CX1813">
        <v>17.34183734030514</v>
      </c>
      <c r="CZ1813">
        <f t="shared" si="1467"/>
        <v>1</v>
      </c>
      <c r="DA1813">
        <f t="shared" si="1468"/>
        <v>0</v>
      </c>
      <c r="DB1813">
        <f t="shared" si="1469"/>
        <v>6.3488777294967811</v>
      </c>
      <c r="DE1813">
        <v>1806</v>
      </c>
      <c r="DF1813">
        <v>21.281759914225585</v>
      </c>
      <c r="DG1813">
        <v>21.235696205173369</v>
      </c>
      <c r="DI1813">
        <f t="shared" si="1470"/>
        <v>1</v>
      </c>
      <c r="DJ1813">
        <f t="shared" si="1471"/>
        <v>0</v>
      </c>
      <c r="DK1813">
        <f t="shared" si="1472"/>
        <v>4.606370905221624E-2</v>
      </c>
      <c r="DN1813">
        <v>1806</v>
      </c>
      <c r="DO1813">
        <v>22.442777165980498</v>
      </c>
      <c r="DP1813">
        <v>18.047156745904552</v>
      </c>
      <c r="DR1813">
        <f t="shared" si="1473"/>
        <v>1</v>
      </c>
      <c r="DS1813">
        <f t="shared" si="1474"/>
        <v>0</v>
      </c>
      <c r="DT1813">
        <f t="shared" si="1475"/>
        <v>4.3956204200759466</v>
      </c>
      <c r="DW1813">
        <v>1806</v>
      </c>
      <c r="DX1813">
        <v>12.357428051808375</v>
      </c>
      <c r="DY1813">
        <v>29.855995898436824</v>
      </c>
      <c r="EA1813">
        <f t="shared" si="1476"/>
        <v>0</v>
      </c>
      <c r="EB1813">
        <f t="shared" si="1477"/>
        <v>1</v>
      </c>
      <c r="EC1813">
        <f t="shared" si="1478"/>
        <v>17.498567846628447</v>
      </c>
      <c r="EF1813">
        <v>1806</v>
      </c>
      <c r="EG1813">
        <v>22.02333823133489</v>
      </c>
      <c r="EH1813">
        <v>10.526342242000606</v>
      </c>
      <c r="EJ1813">
        <f t="shared" si="1479"/>
        <v>1</v>
      </c>
      <c r="EK1813">
        <f t="shared" si="1480"/>
        <v>0</v>
      </c>
      <c r="EL1813">
        <f t="shared" si="1481"/>
        <v>11.496995989334284</v>
      </c>
      <c r="EO1813">
        <v>1806</v>
      </c>
      <c r="EP1813">
        <v>24.574232844746327</v>
      </c>
      <c r="EQ1813">
        <v>34.378241912837041</v>
      </c>
      <c r="ES1813">
        <f t="shared" si="1482"/>
        <v>0</v>
      </c>
      <c r="ET1813">
        <f t="shared" si="1483"/>
        <v>1</v>
      </c>
      <c r="EU1813">
        <f t="shared" si="1484"/>
        <v>9.8040090680907142</v>
      </c>
    </row>
    <row r="1814" spans="1:151" x14ac:dyDescent="0.25">
      <c r="A1814">
        <v>1807</v>
      </c>
      <c r="B1814">
        <v>6.2966224597845013</v>
      </c>
      <c r="C1814">
        <v>7.0305509417202217</v>
      </c>
      <c r="E1814">
        <f t="shared" si="1434"/>
        <v>0</v>
      </c>
      <c r="F1814">
        <f t="shared" si="1436"/>
        <v>1</v>
      </c>
      <c r="G1814">
        <f t="shared" si="1435"/>
        <v>0.73392848193572036</v>
      </c>
      <c r="J1814">
        <v>1807</v>
      </c>
      <c r="K1814">
        <v>20.684578848078672</v>
      </c>
      <c r="L1814">
        <v>34.120064356740485</v>
      </c>
      <c r="N1814">
        <f t="shared" si="1437"/>
        <v>0</v>
      </c>
      <c r="O1814">
        <f t="shared" si="1438"/>
        <v>1</v>
      </c>
      <c r="P1814">
        <f t="shared" si="1439"/>
        <v>13.435485508661813</v>
      </c>
      <c r="S1814">
        <v>1807</v>
      </c>
      <c r="T1814">
        <v>16.588636454994937</v>
      </c>
      <c r="U1814">
        <v>53.63674823060574</v>
      </c>
      <c r="W1814">
        <f t="shared" si="1440"/>
        <v>0</v>
      </c>
      <c r="X1814">
        <f t="shared" si="1441"/>
        <v>1</v>
      </c>
      <c r="Y1814">
        <f t="shared" si="1442"/>
        <v>37.048111775610806</v>
      </c>
      <c r="AB1814">
        <v>1807</v>
      </c>
      <c r="AC1814">
        <v>28.127831830887875</v>
      </c>
      <c r="AD1814">
        <v>18.346486587430181</v>
      </c>
      <c r="AF1814">
        <f t="shared" si="1443"/>
        <v>1</v>
      </c>
      <c r="AG1814">
        <f t="shared" si="1444"/>
        <v>0</v>
      </c>
      <c r="AH1814">
        <f t="shared" si="1445"/>
        <v>9.7813452434576931</v>
      </c>
      <c r="AK1814">
        <v>1807</v>
      </c>
      <c r="AL1814">
        <v>19.40254598858149</v>
      </c>
      <c r="AM1814">
        <v>32.173479012029532</v>
      </c>
      <c r="AO1814">
        <f t="shared" si="1446"/>
        <v>0</v>
      </c>
      <c r="AP1814">
        <f t="shared" si="1447"/>
        <v>1</v>
      </c>
      <c r="AQ1814">
        <f t="shared" si="1448"/>
        <v>12.770933023448041</v>
      </c>
      <c r="AT1814">
        <v>1807</v>
      </c>
      <c r="AU1814">
        <v>14.773695287822159</v>
      </c>
      <c r="AV1814">
        <v>10.694735948887557</v>
      </c>
      <c r="AX1814">
        <f t="shared" si="1449"/>
        <v>1</v>
      </c>
      <c r="AY1814">
        <f t="shared" si="1450"/>
        <v>0</v>
      </c>
      <c r="AZ1814">
        <f t="shared" si="1451"/>
        <v>4.0789593389346024</v>
      </c>
      <c r="BC1814">
        <v>1807</v>
      </c>
      <c r="BD1814" t="e">
        <v>#N/A</v>
      </c>
      <c r="BE1814" t="e">
        <v>#N/A</v>
      </c>
      <c r="BG1814" t="e">
        <f t="shared" si="1452"/>
        <v>#N/A</v>
      </c>
      <c r="BH1814" t="e">
        <f t="shared" si="1453"/>
        <v>#N/A</v>
      </c>
      <c r="BI1814" t="e">
        <f t="shared" si="1454"/>
        <v>#N/A</v>
      </c>
      <c r="BL1814">
        <v>1807</v>
      </c>
      <c r="BM1814">
        <v>28.641976859030898</v>
      </c>
      <c r="BN1814">
        <v>15.587340218112434</v>
      </c>
      <c r="BP1814">
        <f t="shared" si="1455"/>
        <v>1</v>
      </c>
      <c r="BQ1814">
        <f t="shared" si="1456"/>
        <v>0</v>
      </c>
      <c r="BR1814">
        <f t="shared" si="1457"/>
        <v>13.054636640918464</v>
      </c>
      <c r="BU1814">
        <v>1807</v>
      </c>
      <c r="BV1814">
        <v>19.322521987000073</v>
      </c>
      <c r="BW1814">
        <v>24.447629688562465</v>
      </c>
      <c r="BY1814">
        <f t="shared" si="1458"/>
        <v>0</v>
      </c>
      <c r="BZ1814">
        <f t="shared" si="1459"/>
        <v>1</v>
      </c>
      <c r="CA1814">
        <f t="shared" si="1460"/>
        <v>5.125107701562392</v>
      </c>
      <c r="CD1814">
        <v>1807</v>
      </c>
      <c r="CE1814">
        <v>30.385618669074876</v>
      </c>
      <c r="CF1814">
        <v>7.6345237214765937</v>
      </c>
      <c r="CH1814">
        <f t="shared" si="1461"/>
        <v>1</v>
      </c>
      <c r="CI1814">
        <f t="shared" si="1462"/>
        <v>0</v>
      </c>
      <c r="CJ1814">
        <f t="shared" si="1463"/>
        <v>22.751094947598283</v>
      </c>
      <c r="CM1814">
        <v>1807</v>
      </c>
      <c r="CN1814">
        <v>20.880880928139284</v>
      </c>
      <c r="CO1814">
        <v>11.300213455694342</v>
      </c>
      <c r="CQ1814">
        <f t="shared" si="1464"/>
        <v>1</v>
      </c>
      <c r="CR1814">
        <f t="shared" si="1465"/>
        <v>0</v>
      </c>
      <c r="CS1814">
        <f t="shared" si="1466"/>
        <v>9.5806674724449419</v>
      </c>
      <c r="CV1814">
        <v>1807</v>
      </c>
      <c r="CW1814">
        <v>23.794628268248456</v>
      </c>
      <c r="CX1814">
        <v>21.00461126728036</v>
      </c>
      <c r="CZ1814">
        <f t="shared" si="1467"/>
        <v>1</v>
      </c>
      <c r="DA1814">
        <f t="shared" si="1468"/>
        <v>0</v>
      </c>
      <c r="DB1814">
        <f t="shared" si="1469"/>
        <v>2.7900170009680956</v>
      </c>
      <c r="DE1814">
        <v>1807</v>
      </c>
      <c r="DF1814">
        <v>9.386998301075046</v>
      </c>
      <c r="DG1814">
        <v>17.274594336983903</v>
      </c>
      <c r="DI1814">
        <f t="shared" si="1470"/>
        <v>0</v>
      </c>
      <c r="DJ1814">
        <f t="shared" si="1471"/>
        <v>1</v>
      </c>
      <c r="DK1814">
        <f t="shared" si="1472"/>
        <v>7.8875960359088566</v>
      </c>
      <c r="DN1814">
        <v>1807</v>
      </c>
      <c r="DO1814">
        <v>24.232553104545609</v>
      </c>
      <c r="DP1814">
        <v>13.978612281159119</v>
      </c>
      <c r="DR1814">
        <f t="shared" si="1473"/>
        <v>1</v>
      </c>
      <c r="DS1814">
        <f t="shared" si="1474"/>
        <v>0</v>
      </c>
      <c r="DT1814">
        <f t="shared" si="1475"/>
        <v>10.25394082338649</v>
      </c>
      <c r="DW1814">
        <v>1807</v>
      </c>
      <c r="DX1814">
        <v>21.269335741097628</v>
      </c>
      <c r="DY1814">
        <v>31.012975312196801</v>
      </c>
      <c r="EA1814">
        <f t="shared" si="1476"/>
        <v>0</v>
      </c>
      <c r="EB1814">
        <f t="shared" si="1477"/>
        <v>1</v>
      </c>
      <c r="EC1814">
        <f t="shared" si="1478"/>
        <v>9.7436395710991732</v>
      </c>
      <c r="EF1814">
        <v>1807</v>
      </c>
      <c r="EG1814">
        <v>22.40743339348969</v>
      </c>
      <c r="EH1814">
        <v>16.527929766613084</v>
      </c>
      <c r="EJ1814">
        <f t="shared" si="1479"/>
        <v>1</v>
      </c>
      <c r="EK1814">
        <f t="shared" si="1480"/>
        <v>0</v>
      </c>
      <c r="EL1814">
        <f t="shared" si="1481"/>
        <v>5.8795036268766054</v>
      </c>
      <c r="EO1814">
        <v>1807</v>
      </c>
      <c r="EP1814">
        <v>24.042312648384538</v>
      </c>
      <c r="EQ1814">
        <v>14.779755330778805</v>
      </c>
      <c r="ES1814">
        <f t="shared" si="1482"/>
        <v>1</v>
      </c>
      <c r="ET1814">
        <f t="shared" si="1483"/>
        <v>0</v>
      </c>
      <c r="EU1814">
        <f t="shared" si="1484"/>
        <v>9.262557317605733</v>
      </c>
    </row>
    <row r="1815" spans="1:151" x14ac:dyDescent="0.25">
      <c r="A1815">
        <v>1808</v>
      </c>
      <c r="B1815">
        <v>16.836459218894774</v>
      </c>
      <c r="C1815">
        <v>17.256976312614682</v>
      </c>
      <c r="E1815">
        <f t="shared" si="1434"/>
        <v>0</v>
      </c>
      <c r="F1815">
        <f t="shared" si="1436"/>
        <v>1</v>
      </c>
      <c r="G1815">
        <f t="shared" si="1435"/>
        <v>0.42051709371990853</v>
      </c>
      <c r="J1815">
        <v>1808</v>
      </c>
      <c r="K1815">
        <v>27.900316133424344</v>
      </c>
      <c r="L1815">
        <v>27.751355773458265</v>
      </c>
      <c r="N1815">
        <f t="shared" si="1437"/>
        <v>1</v>
      </c>
      <c r="O1815">
        <f t="shared" si="1438"/>
        <v>0</v>
      </c>
      <c r="P1815">
        <f t="shared" si="1439"/>
        <v>0.14896035996607893</v>
      </c>
      <c r="S1815">
        <v>1808</v>
      </c>
      <c r="T1815">
        <v>18.146390016794999</v>
      </c>
      <c r="U1815">
        <v>31.18168283634428</v>
      </c>
      <c r="W1815">
        <f t="shared" si="1440"/>
        <v>0</v>
      </c>
      <c r="X1815">
        <f t="shared" si="1441"/>
        <v>1</v>
      </c>
      <c r="Y1815">
        <f t="shared" si="1442"/>
        <v>13.03529281954928</v>
      </c>
      <c r="AB1815">
        <v>1808</v>
      </c>
      <c r="AC1815">
        <v>22.950672144459098</v>
      </c>
      <c r="AD1815">
        <v>17.339806098860606</v>
      </c>
      <c r="AF1815">
        <f t="shared" si="1443"/>
        <v>1</v>
      </c>
      <c r="AG1815">
        <f t="shared" si="1444"/>
        <v>0</v>
      </c>
      <c r="AH1815">
        <f t="shared" si="1445"/>
        <v>5.6108660455984918</v>
      </c>
      <c r="AK1815">
        <v>1808</v>
      </c>
      <c r="AL1815">
        <v>17.301990520522349</v>
      </c>
      <c r="AM1815">
        <v>9.6026691056283369</v>
      </c>
      <c r="AO1815">
        <f t="shared" si="1446"/>
        <v>1</v>
      </c>
      <c r="AP1815">
        <f t="shared" si="1447"/>
        <v>0</v>
      </c>
      <c r="AQ1815">
        <f t="shared" si="1448"/>
        <v>7.6993214148940119</v>
      </c>
      <c r="AT1815">
        <v>1808</v>
      </c>
      <c r="AU1815">
        <v>17.761591386176427</v>
      </c>
      <c r="AV1815">
        <v>12.18752199626485</v>
      </c>
      <c r="AX1815">
        <f t="shared" si="1449"/>
        <v>1</v>
      </c>
      <c r="AY1815">
        <f t="shared" si="1450"/>
        <v>0</v>
      </c>
      <c r="AZ1815">
        <f t="shared" si="1451"/>
        <v>5.5740693899115765</v>
      </c>
      <c r="BC1815">
        <v>1808</v>
      </c>
      <c r="BD1815" t="e">
        <v>#N/A</v>
      </c>
      <c r="BE1815" t="e">
        <v>#N/A</v>
      </c>
      <c r="BG1815" t="e">
        <f t="shared" si="1452"/>
        <v>#N/A</v>
      </c>
      <c r="BH1815" t="e">
        <f t="shared" si="1453"/>
        <v>#N/A</v>
      </c>
      <c r="BI1815" t="e">
        <f t="shared" si="1454"/>
        <v>#N/A</v>
      </c>
      <c r="BL1815">
        <v>1808</v>
      </c>
      <c r="BM1815">
        <v>37.514280254710982</v>
      </c>
      <c r="BN1815">
        <v>15.660886292094464</v>
      </c>
      <c r="BP1815">
        <f t="shared" si="1455"/>
        <v>1</v>
      </c>
      <c r="BQ1815">
        <f t="shared" si="1456"/>
        <v>0</v>
      </c>
      <c r="BR1815">
        <f t="shared" si="1457"/>
        <v>21.853393962616519</v>
      </c>
      <c r="BU1815">
        <v>1808</v>
      </c>
      <c r="BV1815">
        <v>22.092002907433589</v>
      </c>
      <c r="BW1815">
        <v>25.535014011276136</v>
      </c>
      <c r="BY1815">
        <f t="shared" si="1458"/>
        <v>0</v>
      </c>
      <c r="BZ1815">
        <f t="shared" si="1459"/>
        <v>1</v>
      </c>
      <c r="CA1815">
        <f t="shared" si="1460"/>
        <v>3.4430111038425473</v>
      </c>
      <c r="CD1815">
        <v>1808</v>
      </c>
      <c r="CE1815">
        <v>30.175615233161388</v>
      </c>
      <c r="CF1815">
        <v>25.898249466649983</v>
      </c>
      <c r="CH1815">
        <f t="shared" si="1461"/>
        <v>1</v>
      </c>
      <c r="CI1815">
        <f t="shared" si="1462"/>
        <v>0</v>
      </c>
      <c r="CJ1815">
        <f t="shared" si="1463"/>
        <v>4.2773657665114051</v>
      </c>
      <c r="CM1815">
        <v>1808</v>
      </c>
      <c r="CN1815">
        <v>20.655265301938467</v>
      </c>
      <c r="CO1815">
        <v>14.211266074608224</v>
      </c>
      <c r="CQ1815">
        <f t="shared" si="1464"/>
        <v>1</v>
      </c>
      <c r="CR1815">
        <f t="shared" si="1465"/>
        <v>0</v>
      </c>
      <c r="CS1815">
        <f t="shared" si="1466"/>
        <v>6.4439992273302433</v>
      </c>
      <c r="CV1815">
        <v>1808</v>
      </c>
      <c r="CW1815">
        <v>23.639339731054481</v>
      </c>
      <c r="CX1815">
        <v>16.375830770938222</v>
      </c>
      <c r="CZ1815">
        <f t="shared" si="1467"/>
        <v>1</v>
      </c>
      <c r="DA1815">
        <f t="shared" si="1468"/>
        <v>0</v>
      </c>
      <c r="DB1815">
        <f t="shared" si="1469"/>
        <v>7.2635089601162584</v>
      </c>
      <c r="DE1815">
        <v>1808</v>
      </c>
      <c r="DF1815">
        <v>19.64998157898702</v>
      </c>
      <c r="DG1815">
        <v>36.669837664068325</v>
      </c>
      <c r="DI1815">
        <f t="shared" si="1470"/>
        <v>0</v>
      </c>
      <c r="DJ1815">
        <f t="shared" si="1471"/>
        <v>1</v>
      </c>
      <c r="DK1815">
        <f t="shared" si="1472"/>
        <v>17.019856085081305</v>
      </c>
      <c r="DN1815">
        <v>1808</v>
      </c>
      <c r="DO1815">
        <v>20.659837902165233</v>
      </c>
      <c r="DP1815">
        <v>14.834656225828757</v>
      </c>
      <c r="DR1815">
        <f t="shared" si="1473"/>
        <v>1</v>
      </c>
      <c r="DS1815">
        <f t="shared" si="1474"/>
        <v>0</v>
      </c>
      <c r="DT1815">
        <f t="shared" si="1475"/>
        <v>5.8251816763364754</v>
      </c>
      <c r="DW1815">
        <v>1808</v>
      </c>
      <c r="DX1815">
        <v>4.9147097139248075</v>
      </c>
      <c r="DY1815">
        <v>19.579982378524274</v>
      </c>
      <c r="EA1815">
        <f t="shared" si="1476"/>
        <v>0</v>
      </c>
      <c r="EB1815">
        <f t="shared" si="1477"/>
        <v>1</v>
      </c>
      <c r="EC1815">
        <f t="shared" si="1478"/>
        <v>14.665272664599467</v>
      </c>
      <c r="EF1815">
        <v>1808</v>
      </c>
      <c r="EG1815">
        <v>26.108444354531642</v>
      </c>
      <c r="EH1815">
        <v>17.385462981351981</v>
      </c>
      <c r="EJ1815">
        <f t="shared" si="1479"/>
        <v>1</v>
      </c>
      <c r="EK1815">
        <f t="shared" si="1480"/>
        <v>0</v>
      </c>
      <c r="EL1815">
        <f t="shared" si="1481"/>
        <v>8.7229813731796604</v>
      </c>
      <c r="EO1815">
        <v>1808</v>
      </c>
      <c r="EP1815">
        <v>25.449250551867998</v>
      </c>
      <c r="EQ1815">
        <v>14.599901807659295</v>
      </c>
      <c r="ES1815">
        <f t="shared" si="1482"/>
        <v>1</v>
      </c>
      <c r="ET1815">
        <f t="shared" si="1483"/>
        <v>0</v>
      </c>
      <c r="EU1815">
        <f t="shared" si="1484"/>
        <v>10.849348744208703</v>
      </c>
    </row>
    <row r="1816" spans="1:151" x14ac:dyDescent="0.25">
      <c r="A1816">
        <v>1809</v>
      </c>
      <c r="B1816">
        <v>15.517897520153269</v>
      </c>
      <c r="C1816">
        <v>33.5816836361128</v>
      </c>
      <c r="E1816">
        <f t="shared" si="1434"/>
        <v>0</v>
      </c>
      <c r="F1816">
        <f t="shared" si="1436"/>
        <v>1</v>
      </c>
      <c r="G1816">
        <f t="shared" si="1435"/>
        <v>18.06378611595953</v>
      </c>
      <c r="J1816">
        <v>1809</v>
      </c>
      <c r="K1816">
        <v>18.840532355916267</v>
      </c>
      <c r="L1816">
        <v>30.926970258172524</v>
      </c>
      <c r="N1816">
        <f t="shared" si="1437"/>
        <v>0</v>
      </c>
      <c r="O1816">
        <f t="shared" si="1438"/>
        <v>1</v>
      </c>
      <c r="P1816">
        <f t="shared" si="1439"/>
        <v>12.086437902256257</v>
      </c>
      <c r="S1816">
        <v>1809</v>
      </c>
      <c r="T1816">
        <v>25.239380809422769</v>
      </c>
      <c r="U1816">
        <v>20.341631470380502</v>
      </c>
      <c r="W1816">
        <f t="shared" si="1440"/>
        <v>1</v>
      </c>
      <c r="X1816">
        <f t="shared" si="1441"/>
        <v>0</v>
      </c>
      <c r="Y1816">
        <f t="shared" si="1442"/>
        <v>4.8977493390422673</v>
      </c>
      <c r="AB1816">
        <v>1809</v>
      </c>
      <c r="AC1816">
        <v>15.546764696968564</v>
      </c>
      <c r="AD1816">
        <v>17.525246647694711</v>
      </c>
      <c r="AF1816">
        <f t="shared" si="1443"/>
        <v>0</v>
      </c>
      <c r="AG1816">
        <f t="shared" si="1444"/>
        <v>1</v>
      </c>
      <c r="AH1816">
        <f t="shared" si="1445"/>
        <v>1.9784819507261471</v>
      </c>
      <c r="AK1816">
        <v>1809</v>
      </c>
      <c r="AL1816">
        <v>25.551751502606201</v>
      </c>
      <c r="AM1816">
        <v>28.041879013173666</v>
      </c>
      <c r="AO1816">
        <f t="shared" si="1446"/>
        <v>0</v>
      </c>
      <c r="AP1816">
        <f t="shared" si="1447"/>
        <v>1</v>
      </c>
      <c r="AQ1816">
        <f t="shared" si="1448"/>
        <v>2.490127510567465</v>
      </c>
      <c r="AT1816">
        <v>1809</v>
      </c>
      <c r="AU1816">
        <v>22.009129877657834</v>
      </c>
      <c r="AV1816">
        <v>20.819475393264575</v>
      </c>
      <c r="AX1816">
        <f t="shared" si="1449"/>
        <v>1</v>
      </c>
      <c r="AY1816">
        <f t="shared" si="1450"/>
        <v>0</v>
      </c>
      <c r="AZ1816">
        <f t="shared" si="1451"/>
        <v>1.1896544843932588</v>
      </c>
      <c r="BC1816">
        <v>1809</v>
      </c>
      <c r="BD1816" t="e">
        <v>#N/A</v>
      </c>
      <c r="BE1816" t="e">
        <v>#N/A</v>
      </c>
      <c r="BG1816" t="e">
        <f t="shared" si="1452"/>
        <v>#N/A</v>
      </c>
      <c r="BH1816" t="e">
        <f t="shared" si="1453"/>
        <v>#N/A</v>
      </c>
      <c r="BI1816" t="e">
        <f t="shared" si="1454"/>
        <v>#N/A</v>
      </c>
      <c r="BL1816">
        <v>1809</v>
      </c>
      <c r="BM1816">
        <v>33.573867640847027</v>
      </c>
      <c r="BN1816">
        <v>12.749246868217311</v>
      </c>
      <c r="BP1816">
        <f t="shared" si="1455"/>
        <v>1</v>
      </c>
      <c r="BQ1816">
        <f t="shared" si="1456"/>
        <v>0</v>
      </c>
      <c r="BR1816">
        <f t="shared" si="1457"/>
        <v>20.824620772629714</v>
      </c>
      <c r="BU1816">
        <v>1809</v>
      </c>
      <c r="BV1816">
        <v>31.318471450059036</v>
      </c>
      <c r="BW1816">
        <v>20.91648686974154</v>
      </c>
      <c r="BY1816">
        <f t="shared" si="1458"/>
        <v>1</v>
      </c>
      <c r="BZ1816">
        <f t="shared" si="1459"/>
        <v>0</v>
      </c>
      <c r="CA1816">
        <f t="shared" si="1460"/>
        <v>10.401984580317496</v>
      </c>
      <c r="CD1816">
        <v>1809</v>
      </c>
      <c r="CE1816">
        <v>29.211736083993461</v>
      </c>
      <c r="CF1816">
        <v>14.285608507848915</v>
      </c>
      <c r="CH1816">
        <f t="shared" si="1461"/>
        <v>1</v>
      </c>
      <c r="CI1816">
        <f t="shared" si="1462"/>
        <v>0</v>
      </c>
      <c r="CJ1816">
        <f t="shared" si="1463"/>
        <v>14.926127576144546</v>
      </c>
      <c r="CM1816">
        <v>1809</v>
      </c>
      <c r="CN1816">
        <v>18.654661290277097</v>
      </c>
      <c r="CO1816">
        <v>33.557322517124774</v>
      </c>
      <c r="CQ1816">
        <f t="shared" si="1464"/>
        <v>0</v>
      </c>
      <c r="CR1816">
        <f t="shared" si="1465"/>
        <v>1</v>
      </c>
      <c r="CS1816">
        <f t="shared" si="1466"/>
        <v>14.902661226847677</v>
      </c>
      <c r="CV1816">
        <v>1809</v>
      </c>
      <c r="CW1816">
        <v>24.709861180338752</v>
      </c>
      <c r="CX1816">
        <v>18.300527418307784</v>
      </c>
      <c r="CZ1816">
        <f t="shared" si="1467"/>
        <v>1</v>
      </c>
      <c r="DA1816">
        <f t="shared" si="1468"/>
        <v>0</v>
      </c>
      <c r="DB1816">
        <f t="shared" si="1469"/>
        <v>6.4093337620309683</v>
      </c>
      <c r="DE1816">
        <v>1809</v>
      </c>
      <c r="DF1816">
        <v>16.634946515966682</v>
      </c>
      <c r="DG1816">
        <v>14.494928966936081</v>
      </c>
      <c r="DI1816">
        <f t="shared" si="1470"/>
        <v>1</v>
      </c>
      <c r="DJ1816">
        <f t="shared" si="1471"/>
        <v>0</v>
      </c>
      <c r="DK1816">
        <f t="shared" si="1472"/>
        <v>2.1400175490306008</v>
      </c>
      <c r="DN1816">
        <v>1809</v>
      </c>
      <c r="DO1816">
        <v>28.424362075066092</v>
      </c>
      <c r="DP1816">
        <v>11.85315888063308</v>
      </c>
      <c r="DR1816">
        <f t="shared" si="1473"/>
        <v>1</v>
      </c>
      <c r="DS1816">
        <f t="shared" si="1474"/>
        <v>0</v>
      </c>
      <c r="DT1816">
        <f t="shared" si="1475"/>
        <v>16.571203194433011</v>
      </c>
      <c r="DW1816">
        <v>1809</v>
      </c>
      <c r="DX1816">
        <v>26.280673594792017</v>
      </c>
      <c r="DY1816">
        <v>20.898215888046117</v>
      </c>
      <c r="EA1816">
        <f t="shared" si="1476"/>
        <v>1</v>
      </c>
      <c r="EB1816">
        <f t="shared" si="1477"/>
        <v>0</v>
      </c>
      <c r="EC1816">
        <f t="shared" si="1478"/>
        <v>5.3824577067458996</v>
      </c>
      <c r="EF1816">
        <v>1809</v>
      </c>
      <c r="EG1816">
        <v>22.451632280243164</v>
      </c>
      <c r="EH1816">
        <v>16.042906062839648</v>
      </c>
      <c r="EJ1816">
        <f t="shared" si="1479"/>
        <v>1</v>
      </c>
      <c r="EK1816">
        <f t="shared" si="1480"/>
        <v>0</v>
      </c>
      <c r="EL1816">
        <f t="shared" si="1481"/>
        <v>6.4087262174035153</v>
      </c>
      <c r="EO1816">
        <v>1809</v>
      </c>
      <c r="EP1816">
        <v>22.370158045864546</v>
      </c>
      <c r="EQ1816">
        <v>41.544592803308909</v>
      </c>
      <c r="ES1816">
        <f t="shared" si="1482"/>
        <v>0</v>
      </c>
      <c r="ET1816">
        <f t="shared" si="1483"/>
        <v>1</v>
      </c>
      <c r="EU1816">
        <f t="shared" si="1484"/>
        <v>19.174434757444363</v>
      </c>
    </row>
    <row r="1817" spans="1:151" x14ac:dyDescent="0.25">
      <c r="A1817">
        <v>1810</v>
      </c>
      <c r="B1817">
        <v>4.0834779631924301</v>
      </c>
      <c r="C1817">
        <v>37.256545044133034</v>
      </c>
      <c r="E1817">
        <f t="shared" si="1434"/>
        <v>0</v>
      </c>
      <c r="F1817">
        <f t="shared" si="1436"/>
        <v>1</v>
      </c>
      <c r="G1817">
        <f t="shared" si="1435"/>
        <v>33.173067080940605</v>
      </c>
      <c r="J1817">
        <v>1810</v>
      </c>
      <c r="K1817">
        <v>17.955278336092583</v>
      </c>
      <c r="L1817">
        <v>30.786647890456564</v>
      </c>
      <c r="N1817">
        <f t="shared" si="1437"/>
        <v>0</v>
      </c>
      <c r="O1817">
        <f t="shared" si="1438"/>
        <v>1</v>
      </c>
      <c r="P1817">
        <f t="shared" si="1439"/>
        <v>12.831369554363981</v>
      </c>
      <c r="S1817">
        <v>1810</v>
      </c>
      <c r="T1817">
        <v>17.981877964859891</v>
      </c>
      <c r="U1817">
        <v>31.404341364806189</v>
      </c>
      <c r="W1817">
        <f t="shared" si="1440"/>
        <v>0</v>
      </c>
      <c r="X1817">
        <f t="shared" si="1441"/>
        <v>1</v>
      </c>
      <c r="Y1817">
        <f t="shared" si="1442"/>
        <v>13.422463399946299</v>
      </c>
      <c r="AB1817">
        <v>1810</v>
      </c>
      <c r="AC1817">
        <v>24.463708828825315</v>
      </c>
      <c r="AD1817">
        <v>17.497182244036697</v>
      </c>
      <c r="AF1817">
        <f t="shared" si="1443"/>
        <v>1</v>
      </c>
      <c r="AG1817">
        <f t="shared" si="1444"/>
        <v>0</v>
      </c>
      <c r="AH1817">
        <f t="shared" si="1445"/>
        <v>6.9665265847886175</v>
      </c>
      <c r="AK1817">
        <v>1810</v>
      </c>
      <c r="AL1817">
        <v>15.498704221710321</v>
      </c>
      <c r="AM1817">
        <v>19.973048429621322</v>
      </c>
      <c r="AO1817">
        <f t="shared" si="1446"/>
        <v>0</v>
      </c>
      <c r="AP1817">
        <f t="shared" si="1447"/>
        <v>1</v>
      </c>
      <c r="AQ1817">
        <f t="shared" si="1448"/>
        <v>4.4743442079110007</v>
      </c>
      <c r="AT1817">
        <v>1810</v>
      </c>
      <c r="AU1817">
        <v>19.992283833743393</v>
      </c>
      <c r="AV1817">
        <v>19.619082491910124</v>
      </c>
      <c r="AX1817">
        <f t="shared" si="1449"/>
        <v>1</v>
      </c>
      <c r="AY1817">
        <f t="shared" si="1450"/>
        <v>0</v>
      </c>
      <c r="AZ1817">
        <f t="shared" si="1451"/>
        <v>0.37320134183326914</v>
      </c>
      <c r="BC1817">
        <v>1810</v>
      </c>
      <c r="BD1817" t="e">
        <v>#N/A</v>
      </c>
      <c r="BE1817" t="e">
        <v>#N/A</v>
      </c>
      <c r="BG1817" t="e">
        <f t="shared" si="1452"/>
        <v>#N/A</v>
      </c>
      <c r="BH1817" t="e">
        <f t="shared" si="1453"/>
        <v>#N/A</v>
      </c>
      <c r="BI1817" t="e">
        <f t="shared" si="1454"/>
        <v>#N/A</v>
      </c>
      <c r="BL1817">
        <v>1810</v>
      </c>
      <c r="BM1817">
        <v>28.501194826483136</v>
      </c>
      <c r="BN1817">
        <v>10.282249737308815</v>
      </c>
      <c r="BP1817">
        <f t="shared" si="1455"/>
        <v>1</v>
      </c>
      <c r="BQ1817">
        <f t="shared" si="1456"/>
        <v>0</v>
      </c>
      <c r="BR1817">
        <f t="shared" si="1457"/>
        <v>18.218945089174319</v>
      </c>
      <c r="BU1817">
        <v>1810</v>
      </c>
      <c r="BV1817">
        <v>15.428453542246608</v>
      </c>
      <c r="BW1817">
        <v>22.166561578750784</v>
      </c>
      <c r="BY1817">
        <f t="shared" si="1458"/>
        <v>0</v>
      </c>
      <c r="BZ1817">
        <f t="shared" si="1459"/>
        <v>1</v>
      </c>
      <c r="CA1817">
        <f t="shared" si="1460"/>
        <v>6.7381080365041761</v>
      </c>
      <c r="CD1817">
        <v>1810</v>
      </c>
      <c r="CE1817">
        <v>20.291547288964189</v>
      </c>
      <c r="CF1817">
        <v>15.741082674481479</v>
      </c>
      <c r="CH1817">
        <f t="shared" si="1461"/>
        <v>1</v>
      </c>
      <c r="CI1817">
        <f t="shared" si="1462"/>
        <v>0</v>
      </c>
      <c r="CJ1817">
        <f t="shared" si="1463"/>
        <v>4.5504646144827099</v>
      </c>
      <c r="CM1817">
        <v>1810</v>
      </c>
      <c r="CN1817">
        <v>16.535352746683234</v>
      </c>
      <c r="CO1817">
        <v>22.429621060500061</v>
      </c>
      <c r="CQ1817">
        <f t="shared" si="1464"/>
        <v>0</v>
      </c>
      <c r="CR1817">
        <f t="shared" si="1465"/>
        <v>1</v>
      </c>
      <c r="CS1817">
        <f t="shared" si="1466"/>
        <v>5.894268313816827</v>
      </c>
      <c r="CV1817">
        <v>1810</v>
      </c>
      <c r="CW1817">
        <v>24.917380615729293</v>
      </c>
      <c r="CX1817">
        <v>18.917525285746809</v>
      </c>
      <c r="CZ1817">
        <f t="shared" si="1467"/>
        <v>1</v>
      </c>
      <c r="DA1817">
        <f t="shared" si="1468"/>
        <v>0</v>
      </c>
      <c r="DB1817">
        <f t="shared" si="1469"/>
        <v>5.9998553299824842</v>
      </c>
      <c r="DE1817">
        <v>1810</v>
      </c>
      <c r="DF1817">
        <v>19.822966356420594</v>
      </c>
      <c r="DG1817">
        <v>21.682067056847359</v>
      </c>
      <c r="DI1817">
        <f t="shared" si="1470"/>
        <v>0</v>
      </c>
      <c r="DJ1817">
        <f t="shared" si="1471"/>
        <v>1</v>
      </c>
      <c r="DK1817">
        <f t="shared" si="1472"/>
        <v>1.8591007004267652</v>
      </c>
      <c r="DN1817">
        <v>1810</v>
      </c>
      <c r="DO1817">
        <v>24.146362597267007</v>
      </c>
      <c r="DP1817">
        <v>22.950836134084227</v>
      </c>
      <c r="DR1817">
        <f t="shared" si="1473"/>
        <v>1</v>
      </c>
      <c r="DS1817">
        <f t="shared" si="1474"/>
        <v>0</v>
      </c>
      <c r="DT1817">
        <f t="shared" si="1475"/>
        <v>1.1955264631827802</v>
      </c>
      <c r="DW1817">
        <v>1810</v>
      </c>
      <c r="DX1817">
        <v>11.301382173668063</v>
      </c>
      <c r="DY1817">
        <v>25.95301896216327</v>
      </c>
      <c r="EA1817">
        <f t="shared" si="1476"/>
        <v>0</v>
      </c>
      <c r="EB1817">
        <f t="shared" si="1477"/>
        <v>1</v>
      </c>
      <c r="EC1817">
        <f t="shared" si="1478"/>
        <v>14.651636788495207</v>
      </c>
      <c r="EF1817">
        <v>1810</v>
      </c>
      <c r="EG1817">
        <v>26.34078275962435</v>
      </c>
      <c r="EH1817">
        <v>20.75100408383862</v>
      </c>
      <c r="EJ1817">
        <f t="shared" si="1479"/>
        <v>1</v>
      </c>
      <c r="EK1817">
        <f t="shared" si="1480"/>
        <v>0</v>
      </c>
      <c r="EL1817">
        <f t="shared" si="1481"/>
        <v>5.5897786757857304</v>
      </c>
      <c r="EO1817">
        <v>1810</v>
      </c>
      <c r="EP1817">
        <v>22.64832110266579</v>
      </c>
      <c r="EQ1817">
        <v>35.120252857042111</v>
      </c>
      <c r="ES1817">
        <f t="shared" si="1482"/>
        <v>0</v>
      </c>
      <c r="ET1817">
        <f t="shared" si="1483"/>
        <v>1</v>
      </c>
      <c r="EU1817">
        <f t="shared" si="1484"/>
        <v>12.471931754376321</v>
      </c>
    </row>
    <row r="1818" spans="1:151" x14ac:dyDescent="0.25">
      <c r="A1818">
        <v>1811</v>
      </c>
      <c r="B1818">
        <v>16.767496408559722</v>
      </c>
      <c r="C1818">
        <v>39.854447724314632</v>
      </c>
      <c r="E1818">
        <f t="shared" si="1434"/>
        <v>0</v>
      </c>
      <c r="F1818">
        <f t="shared" si="1436"/>
        <v>1</v>
      </c>
      <c r="G1818">
        <f t="shared" si="1435"/>
        <v>23.086951315754909</v>
      </c>
      <c r="J1818">
        <v>1811</v>
      </c>
      <c r="K1818">
        <v>21.515018387658849</v>
      </c>
      <c r="L1818">
        <v>28.349070165436629</v>
      </c>
      <c r="N1818">
        <f t="shared" si="1437"/>
        <v>0</v>
      </c>
      <c r="O1818">
        <f t="shared" si="1438"/>
        <v>1</v>
      </c>
      <c r="P1818">
        <f t="shared" si="1439"/>
        <v>6.8340517777777805</v>
      </c>
      <c r="S1818">
        <v>1811</v>
      </c>
      <c r="T1818">
        <v>13.405922963802743</v>
      </c>
      <c r="U1818">
        <v>45.488301864799638</v>
      </c>
      <c r="W1818">
        <f t="shared" si="1440"/>
        <v>0</v>
      </c>
      <c r="X1818">
        <f t="shared" si="1441"/>
        <v>1</v>
      </c>
      <c r="Y1818">
        <f t="shared" si="1442"/>
        <v>32.082378900996893</v>
      </c>
      <c r="AB1818">
        <v>1811</v>
      </c>
      <c r="AC1818">
        <v>17.855752904840507</v>
      </c>
      <c r="AD1818">
        <v>17.555979908942653</v>
      </c>
      <c r="AF1818">
        <f t="shared" si="1443"/>
        <v>1</v>
      </c>
      <c r="AG1818">
        <f t="shared" si="1444"/>
        <v>0</v>
      </c>
      <c r="AH1818">
        <f t="shared" si="1445"/>
        <v>0.29977299589785389</v>
      </c>
      <c r="AK1818">
        <v>1811</v>
      </c>
      <c r="AL1818">
        <v>25.453290422255584</v>
      </c>
      <c r="AM1818">
        <v>25.253304070627628</v>
      </c>
      <c r="AO1818">
        <f t="shared" si="1446"/>
        <v>1</v>
      </c>
      <c r="AP1818">
        <f t="shared" si="1447"/>
        <v>0</v>
      </c>
      <c r="AQ1818">
        <f t="shared" si="1448"/>
        <v>0.19998635162795608</v>
      </c>
      <c r="AT1818">
        <v>1811</v>
      </c>
      <c r="AU1818">
        <v>22.795984474194714</v>
      </c>
      <c r="AV1818">
        <v>29.775903107433336</v>
      </c>
      <c r="AX1818">
        <f t="shared" si="1449"/>
        <v>0</v>
      </c>
      <c r="AY1818">
        <f t="shared" si="1450"/>
        <v>1</v>
      </c>
      <c r="AZ1818">
        <f t="shared" si="1451"/>
        <v>6.979918633238622</v>
      </c>
      <c r="BC1818">
        <v>1811</v>
      </c>
      <c r="BD1818" t="e">
        <v>#N/A</v>
      </c>
      <c r="BE1818" t="e">
        <v>#N/A</v>
      </c>
      <c r="BG1818" t="e">
        <f t="shared" si="1452"/>
        <v>#N/A</v>
      </c>
      <c r="BH1818" t="e">
        <f t="shared" si="1453"/>
        <v>#N/A</v>
      </c>
      <c r="BI1818" t="e">
        <f t="shared" si="1454"/>
        <v>#N/A</v>
      </c>
      <c r="BL1818">
        <v>1811</v>
      </c>
      <c r="BM1818">
        <v>21.472515180666392</v>
      </c>
      <c r="BN1818">
        <v>11.860418863057065</v>
      </c>
      <c r="BP1818">
        <f t="shared" si="1455"/>
        <v>1</v>
      </c>
      <c r="BQ1818">
        <f t="shared" si="1456"/>
        <v>0</v>
      </c>
      <c r="BR1818">
        <f t="shared" si="1457"/>
        <v>9.6120963176093266</v>
      </c>
      <c r="BU1818">
        <v>1811</v>
      </c>
      <c r="BV1818">
        <v>15.987305345386018</v>
      </c>
      <c r="BW1818">
        <v>32.606204568858146</v>
      </c>
      <c r="BY1818">
        <f t="shared" si="1458"/>
        <v>0</v>
      </c>
      <c r="BZ1818">
        <f t="shared" si="1459"/>
        <v>1</v>
      </c>
      <c r="CA1818">
        <f t="shared" si="1460"/>
        <v>16.618899223472127</v>
      </c>
      <c r="CD1818">
        <v>1811</v>
      </c>
      <c r="CE1818">
        <v>15.020914981827485</v>
      </c>
      <c r="CF1818">
        <v>10.747867621012812</v>
      </c>
      <c r="CH1818">
        <f t="shared" si="1461"/>
        <v>1</v>
      </c>
      <c r="CI1818">
        <f t="shared" si="1462"/>
        <v>0</v>
      </c>
      <c r="CJ1818">
        <f t="shared" si="1463"/>
        <v>4.2730473608146724</v>
      </c>
      <c r="CM1818">
        <v>1811</v>
      </c>
      <c r="CN1818">
        <v>19.30486346789781</v>
      </c>
      <c r="CO1818">
        <v>33.886833375350513</v>
      </c>
      <c r="CQ1818">
        <f t="shared" si="1464"/>
        <v>0</v>
      </c>
      <c r="CR1818">
        <f t="shared" si="1465"/>
        <v>1</v>
      </c>
      <c r="CS1818">
        <f t="shared" si="1466"/>
        <v>14.581969907452702</v>
      </c>
      <c r="CV1818">
        <v>1811</v>
      </c>
      <c r="CW1818">
        <v>23.858690061014048</v>
      </c>
      <c r="CX1818">
        <v>20.607997386400061</v>
      </c>
      <c r="CZ1818">
        <f t="shared" si="1467"/>
        <v>1</v>
      </c>
      <c r="DA1818">
        <f t="shared" si="1468"/>
        <v>0</v>
      </c>
      <c r="DB1818">
        <f t="shared" si="1469"/>
        <v>3.2506926746139868</v>
      </c>
      <c r="DE1818">
        <v>1811</v>
      </c>
      <c r="DF1818">
        <v>2.8720370906951445</v>
      </c>
      <c r="DG1818">
        <v>25.363524640476271</v>
      </c>
      <c r="DI1818">
        <f t="shared" si="1470"/>
        <v>0</v>
      </c>
      <c r="DJ1818">
        <f t="shared" si="1471"/>
        <v>1</v>
      </c>
      <c r="DK1818">
        <f t="shared" si="1472"/>
        <v>22.491487549781127</v>
      </c>
      <c r="DN1818">
        <v>1811</v>
      </c>
      <c r="DO1818">
        <v>27.659592600154301</v>
      </c>
      <c r="DP1818">
        <v>26.077686744177448</v>
      </c>
      <c r="DR1818">
        <f t="shared" si="1473"/>
        <v>1</v>
      </c>
      <c r="DS1818">
        <f t="shared" si="1474"/>
        <v>0</v>
      </c>
      <c r="DT1818">
        <f t="shared" si="1475"/>
        <v>1.5819058559768528</v>
      </c>
      <c r="DW1818">
        <v>1811</v>
      </c>
      <c r="DX1818">
        <v>15.231681330104443</v>
      </c>
      <c r="DY1818">
        <v>24.870231906139445</v>
      </c>
      <c r="EA1818">
        <f t="shared" si="1476"/>
        <v>0</v>
      </c>
      <c r="EB1818">
        <f t="shared" si="1477"/>
        <v>1</v>
      </c>
      <c r="EC1818">
        <f t="shared" si="1478"/>
        <v>9.6385505760350014</v>
      </c>
      <c r="EF1818">
        <v>1811</v>
      </c>
      <c r="EG1818">
        <v>22.944134680375289</v>
      </c>
      <c r="EH1818">
        <v>24.577589861945583</v>
      </c>
      <c r="EJ1818">
        <f t="shared" si="1479"/>
        <v>0</v>
      </c>
      <c r="EK1818">
        <f t="shared" si="1480"/>
        <v>1</v>
      </c>
      <c r="EL1818">
        <f t="shared" si="1481"/>
        <v>1.6334551815702945</v>
      </c>
      <c r="EO1818">
        <v>1811</v>
      </c>
      <c r="EP1818">
        <v>23.607710344610165</v>
      </c>
      <c r="EQ1818">
        <v>39.700050014650415</v>
      </c>
      <c r="ES1818">
        <f t="shared" si="1482"/>
        <v>0</v>
      </c>
      <c r="ET1818">
        <f t="shared" si="1483"/>
        <v>1</v>
      </c>
      <c r="EU1818">
        <f t="shared" si="1484"/>
        <v>16.09233967004025</v>
      </c>
    </row>
    <row r="1819" spans="1:151" x14ac:dyDescent="0.25">
      <c r="A1819">
        <v>1812</v>
      </c>
      <c r="B1819">
        <v>14.237814889559349</v>
      </c>
      <c r="C1819">
        <v>22.196249197471712</v>
      </c>
      <c r="E1819">
        <f t="shared" si="1434"/>
        <v>0</v>
      </c>
      <c r="F1819">
        <f t="shared" si="1436"/>
        <v>1</v>
      </c>
      <c r="G1819">
        <f t="shared" si="1435"/>
        <v>7.9584343079123627</v>
      </c>
      <c r="J1819">
        <v>1812</v>
      </c>
      <c r="K1819">
        <v>17.012873938484269</v>
      </c>
      <c r="L1819">
        <v>25.286584104673626</v>
      </c>
      <c r="N1819">
        <f t="shared" si="1437"/>
        <v>0</v>
      </c>
      <c r="O1819">
        <f t="shared" si="1438"/>
        <v>1</v>
      </c>
      <c r="P1819">
        <f t="shared" si="1439"/>
        <v>8.2737101661893568</v>
      </c>
      <c r="S1819">
        <v>1812</v>
      </c>
      <c r="T1819">
        <v>17.091983386766557</v>
      </c>
      <c r="U1819">
        <v>39.857000979630847</v>
      </c>
      <c r="W1819">
        <f t="shared" si="1440"/>
        <v>0</v>
      </c>
      <c r="X1819">
        <f t="shared" si="1441"/>
        <v>1</v>
      </c>
      <c r="Y1819">
        <f t="shared" si="1442"/>
        <v>22.765017592864289</v>
      </c>
      <c r="AB1819">
        <v>1812</v>
      </c>
      <c r="AC1819">
        <v>26.048084060974986</v>
      </c>
      <c r="AD1819">
        <v>18.528482872817673</v>
      </c>
      <c r="AF1819">
        <f t="shared" si="1443"/>
        <v>1</v>
      </c>
      <c r="AG1819">
        <f t="shared" si="1444"/>
        <v>0</v>
      </c>
      <c r="AH1819">
        <f t="shared" si="1445"/>
        <v>7.5196011881573135</v>
      </c>
      <c r="AK1819">
        <v>1812</v>
      </c>
      <c r="AL1819">
        <v>22.99129210948162</v>
      </c>
      <c r="AM1819">
        <v>48.328435032679351</v>
      </c>
      <c r="AO1819">
        <f t="shared" si="1446"/>
        <v>0</v>
      </c>
      <c r="AP1819">
        <f t="shared" si="1447"/>
        <v>1</v>
      </c>
      <c r="AQ1819">
        <f t="shared" si="1448"/>
        <v>25.337142923197732</v>
      </c>
      <c r="AT1819">
        <v>1812</v>
      </c>
      <c r="AU1819">
        <v>18.26474136950069</v>
      </c>
      <c r="AV1819">
        <v>17.374699187677809</v>
      </c>
      <c r="AX1819">
        <f t="shared" si="1449"/>
        <v>1</v>
      </c>
      <c r="AY1819">
        <f t="shared" si="1450"/>
        <v>0</v>
      </c>
      <c r="AZ1819">
        <f t="shared" si="1451"/>
        <v>0.89004218182288142</v>
      </c>
      <c r="BC1819">
        <v>1812</v>
      </c>
      <c r="BD1819" t="e">
        <v>#N/A</v>
      </c>
      <c r="BE1819" t="e">
        <v>#N/A</v>
      </c>
      <c r="BG1819" t="e">
        <f t="shared" si="1452"/>
        <v>#N/A</v>
      </c>
      <c r="BH1819" t="e">
        <f t="shared" si="1453"/>
        <v>#N/A</v>
      </c>
      <c r="BI1819" t="e">
        <f t="shared" si="1454"/>
        <v>#N/A</v>
      </c>
      <c r="BL1819">
        <v>1812</v>
      </c>
      <c r="BM1819">
        <v>21.350695766045426</v>
      </c>
      <c r="BN1819">
        <v>9.5308500895925743</v>
      </c>
      <c r="BP1819">
        <f t="shared" si="1455"/>
        <v>1</v>
      </c>
      <c r="BQ1819">
        <f t="shared" si="1456"/>
        <v>0</v>
      </c>
      <c r="BR1819">
        <f t="shared" si="1457"/>
        <v>11.819845676452852</v>
      </c>
      <c r="BU1819">
        <v>1812</v>
      </c>
      <c r="BV1819">
        <v>19.23692282931248</v>
      </c>
      <c r="BW1819">
        <v>30.567086288376025</v>
      </c>
      <c r="BY1819">
        <f t="shared" si="1458"/>
        <v>0</v>
      </c>
      <c r="BZ1819">
        <f t="shared" si="1459"/>
        <v>1</v>
      </c>
      <c r="CA1819">
        <f t="shared" si="1460"/>
        <v>11.330163459063545</v>
      </c>
      <c r="CD1819">
        <v>1812</v>
      </c>
      <c r="CE1819">
        <v>26.79570187535003</v>
      </c>
      <c r="CF1819">
        <v>18.64697509850733</v>
      </c>
      <c r="CH1819">
        <f t="shared" si="1461"/>
        <v>1</v>
      </c>
      <c r="CI1819">
        <f t="shared" si="1462"/>
        <v>0</v>
      </c>
      <c r="CJ1819">
        <f t="shared" si="1463"/>
        <v>8.1487267768427003</v>
      </c>
      <c r="CM1819">
        <v>1812</v>
      </c>
      <c r="CN1819">
        <v>24.505292290005663</v>
      </c>
      <c r="CO1819">
        <v>33.602979601411541</v>
      </c>
      <c r="CQ1819">
        <f t="shared" si="1464"/>
        <v>0</v>
      </c>
      <c r="CR1819">
        <f t="shared" si="1465"/>
        <v>1</v>
      </c>
      <c r="CS1819">
        <f t="shared" si="1466"/>
        <v>9.0976873114058776</v>
      </c>
      <c r="CV1819">
        <v>1812</v>
      </c>
      <c r="CW1819">
        <v>20.870505149574388</v>
      </c>
      <c r="CX1819">
        <v>19.120740263399135</v>
      </c>
      <c r="CZ1819">
        <f t="shared" si="1467"/>
        <v>1</v>
      </c>
      <c r="DA1819">
        <f t="shared" si="1468"/>
        <v>0</v>
      </c>
      <c r="DB1819">
        <f t="shared" si="1469"/>
        <v>1.7497648861752531</v>
      </c>
      <c r="DE1819">
        <v>1812</v>
      </c>
      <c r="DF1819">
        <v>27.719975512923057</v>
      </c>
      <c r="DG1819">
        <v>35.148711031005064</v>
      </c>
      <c r="DI1819">
        <f t="shared" si="1470"/>
        <v>0</v>
      </c>
      <c r="DJ1819">
        <f t="shared" si="1471"/>
        <v>1</v>
      </c>
      <c r="DK1819">
        <f t="shared" si="1472"/>
        <v>7.4287355180820072</v>
      </c>
      <c r="DN1819">
        <v>1812</v>
      </c>
      <c r="DO1819">
        <v>17.504822847329987</v>
      </c>
      <c r="DP1819">
        <v>20.581146477495562</v>
      </c>
      <c r="DR1819">
        <f t="shared" si="1473"/>
        <v>0</v>
      </c>
      <c r="DS1819">
        <f t="shared" si="1474"/>
        <v>1</v>
      </c>
      <c r="DT1819">
        <f t="shared" si="1475"/>
        <v>3.0763236301655752</v>
      </c>
      <c r="DW1819">
        <v>1812</v>
      </c>
      <c r="DX1819">
        <v>10.32376995300781</v>
      </c>
      <c r="DY1819">
        <v>21.428788159573557</v>
      </c>
      <c r="EA1819">
        <f t="shared" si="1476"/>
        <v>0</v>
      </c>
      <c r="EB1819">
        <f t="shared" si="1477"/>
        <v>1</v>
      </c>
      <c r="EC1819">
        <f t="shared" si="1478"/>
        <v>11.105018206565747</v>
      </c>
      <c r="EF1819">
        <v>1812</v>
      </c>
      <c r="EG1819">
        <v>24.329276218326338</v>
      </c>
      <c r="EH1819">
        <v>20.644824369110111</v>
      </c>
      <c r="EJ1819">
        <f t="shared" si="1479"/>
        <v>1</v>
      </c>
      <c r="EK1819">
        <f t="shared" si="1480"/>
        <v>0</v>
      </c>
      <c r="EL1819">
        <f t="shared" si="1481"/>
        <v>3.6844518492162273</v>
      </c>
      <c r="EO1819">
        <v>1812</v>
      </c>
      <c r="EP1819">
        <v>16.802328377925726</v>
      </c>
      <c r="EQ1819">
        <v>14.522470696590561</v>
      </c>
      <c r="ES1819">
        <f t="shared" si="1482"/>
        <v>1</v>
      </c>
      <c r="ET1819">
        <f t="shared" si="1483"/>
        <v>0</v>
      </c>
      <c r="EU1819">
        <f t="shared" si="1484"/>
        <v>2.2798576813351641</v>
      </c>
    </row>
    <row r="1820" spans="1:151" x14ac:dyDescent="0.25">
      <c r="A1820">
        <v>1813</v>
      </c>
      <c r="B1820">
        <v>12.423175930019017</v>
      </c>
      <c r="C1820">
        <v>20.841869882555528</v>
      </c>
      <c r="E1820">
        <f t="shared" si="1434"/>
        <v>0</v>
      </c>
      <c r="F1820">
        <f t="shared" si="1436"/>
        <v>1</v>
      </c>
      <c r="G1820">
        <f t="shared" si="1435"/>
        <v>8.4186939525365112</v>
      </c>
      <c r="J1820">
        <v>1813</v>
      </c>
      <c r="K1820">
        <v>15.592164719063637</v>
      </c>
      <c r="L1820">
        <v>23.50659240486571</v>
      </c>
      <c r="N1820">
        <f t="shared" si="1437"/>
        <v>0</v>
      </c>
      <c r="O1820">
        <f t="shared" si="1438"/>
        <v>1</v>
      </c>
      <c r="P1820">
        <f t="shared" si="1439"/>
        <v>7.9144276858020728</v>
      </c>
      <c r="S1820">
        <v>1813</v>
      </c>
      <c r="T1820">
        <v>16.506000937822574</v>
      </c>
      <c r="U1820">
        <v>39.404878022029401</v>
      </c>
      <c r="W1820">
        <f t="shared" si="1440"/>
        <v>0</v>
      </c>
      <c r="X1820">
        <f t="shared" si="1441"/>
        <v>1</v>
      </c>
      <c r="Y1820">
        <f t="shared" si="1442"/>
        <v>22.898877084206827</v>
      </c>
      <c r="AB1820">
        <v>1813</v>
      </c>
      <c r="AC1820">
        <v>18.94670885199632</v>
      </c>
      <c r="AD1820">
        <v>14.703343015306951</v>
      </c>
      <c r="AF1820">
        <f t="shared" si="1443"/>
        <v>1</v>
      </c>
      <c r="AG1820">
        <f t="shared" si="1444"/>
        <v>0</v>
      </c>
      <c r="AH1820">
        <f t="shared" si="1445"/>
        <v>4.2433658366893692</v>
      </c>
      <c r="AK1820">
        <v>1813</v>
      </c>
      <c r="AL1820">
        <v>20.874969090871236</v>
      </c>
      <c r="AM1820">
        <v>29.350919329965571</v>
      </c>
      <c r="AO1820">
        <f t="shared" si="1446"/>
        <v>0</v>
      </c>
      <c r="AP1820">
        <f t="shared" si="1447"/>
        <v>1</v>
      </c>
      <c r="AQ1820">
        <f t="shared" si="1448"/>
        <v>8.4759502390943346</v>
      </c>
      <c r="AT1820">
        <v>1813</v>
      </c>
      <c r="AU1820">
        <v>17.447604124121014</v>
      </c>
      <c r="AV1820">
        <v>18.346361480899684</v>
      </c>
      <c r="AX1820">
        <f t="shared" si="1449"/>
        <v>0</v>
      </c>
      <c r="AY1820">
        <f t="shared" si="1450"/>
        <v>1</v>
      </c>
      <c r="AZ1820">
        <f t="shared" si="1451"/>
        <v>0.89875735677867041</v>
      </c>
      <c r="BC1820">
        <v>1813</v>
      </c>
      <c r="BD1820" t="e">
        <v>#N/A</v>
      </c>
      <c r="BE1820" t="e">
        <v>#N/A</v>
      </c>
      <c r="BG1820" t="e">
        <f t="shared" si="1452"/>
        <v>#N/A</v>
      </c>
      <c r="BH1820" t="e">
        <f t="shared" si="1453"/>
        <v>#N/A</v>
      </c>
      <c r="BI1820" t="e">
        <f t="shared" si="1454"/>
        <v>#N/A</v>
      </c>
      <c r="BL1820">
        <v>1813</v>
      </c>
      <c r="BM1820">
        <v>23.65547219032026</v>
      </c>
      <c r="BN1820">
        <v>9.8486009648553008</v>
      </c>
      <c r="BP1820">
        <f t="shared" si="1455"/>
        <v>1</v>
      </c>
      <c r="BQ1820">
        <f t="shared" si="1456"/>
        <v>0</v>
      </c>
      <c r="BR1820">
        <f t="shared" si="1457"/>
        <v>13.80687122546496</v>
      </c>
      <c r="BU1820">
        <v>1813</v>
      </c>
      <c r="BV1820">
        <v>20.471005187943753</v>
      </c>
      <c r="BW1820">
        <v>24.461344420466069</v>
      </c>
      <c r="BY1820">
        <f t="shared" si="1458"/>
        <v>0</v>
      </c>
      <c r="BZ1820">
        <f t="shared" si="1459"/>
        <v>1</v>
      </c>
      <c r="CA1820">
        <f t="shared" si="1460"/>
        <v>3.9903392325223166</v>
      </c>
      <c r="CD1820">
        <v>1813</v>
      </c>
      <c r="CE1820">
        <v>28.534993694738475</v>
      </c>
      <c r="CF1820">
        <v>15.00385229982559</v>
      </c>
      <c r="CH1820">
        <f t="shared" si="1461"/>
        <v>1</v>
      </c>
      <c r="CI1820">
        <f t="shared" si="1462"/>
        <v>0</v>
      </c>
      <c r="CJ1820">
        <f t="shared" si="1463"/>
        <v>13.531141394912884</v>
      </c>
      <c r="CM1820">
        <v>1813</v>
      </c>
      <c r="CN1820">
        <v>21.79682971294346</v>
      </c>
      <c r="CO1820">
        <v>26.441374416517064</v>
      </c>
      <c r="CQ1820">
        <f t="shared" si="1464"/>
        <v>0</v>
      </c>
      <c r="CR1820">
        <f t="shared" si="1465"/>
        <v>1</v>
      </c>
      <c r="CS1820">
        <f t="shared" si="1466"/>
        <v>4.6445447035736045</v>
      </c>
      <c r="CV1820">
        <v>1813</v>
      </c>
      <c r="CW1820">
        <v>17.266860923334828</v>
      </c>
      <c r="CX1820">
        <v>17.89146574309067</v>
      </c>
      <c r="CZ1820">
        <f t="shared" si="1467"/>
        <v>0</v>
      </c>
      <c r="DA1820">
        <f t="shared" si="1468"/>
        <v>1</v>
      </c>
      <c r="DB1820">
        <f t="shared" si="1469"/>
        <v>0.62460481975584159</v>
      </c>
      <c r="DE1820">
        <v>1813</v>
      </c>
      <c r="DF1820">
        <v>27.326982828835099</v>
      </c>
      <c r="DG1820">
        <v>20.455915302915063</v>
      </c>
      <c r="DI1820">
        <f t="shared" si="1470"/>
        <v>1</v>
      </c>
      <c r="DJ1820">
        <f t="shared" si="1471"/>
        <v>0</v>
      </c>
      <c r="DK1820">
        <f t="shared" si="1472"/>
        <v>6.8710675259200364</v>
      </c>
      <c r="DN1820">
        <v>1813</v>
      </c>
      <c r="DO1820">
        <v>19.874233077419667</v>
      </c>
      <c r="DP1820">
        <v>23.883755851655568</v>
      </c>
      <c r="DR1820">
        <f t="shared" si="1473"/>
        <v>0</v>
      </c>
      <c r="DS1820">
        <f t="shared" si="1474"/>
        <v>1</v>
      </c>
      <c r="DT1820">
        <f t="shared" si="1475"/>
        <v>4.0095227742359008</v>
      </c>
      <c r="DW1820">
        <v>1813</v>
      </c>
      <c r="DX1820">
        <v>10.54611016586254</v>
      </c>
      <c r="DY1820">
        <v>27.747122940807699</v>
      </c>
      <c r="EA1820">
        <f t="shared" si="1476"/>
        <v>0</v>
      </c>
      <c r="EB1820">
        <f t="shared" si="1477"/>
        <v>1</v>
      </c>
      <c r="EC1820">
        <f t="shared" si="1478"/>
        <v>17.201012774945159</v>
      </c>
      <c r="EF1820">
        <v>1813</v>
      </c>
      <c r="EG1820">
        <v>23.763616415358648</v>
      </c>
      <c r="EH1820">
        <v>17.335934983675159</v>
      </c>
      <c r="EJ1820">
        <f t="shared" si="1479"/>
        <v>1</v>
      </c>
      <c r="EK1820">
        <f t="shared" si="1480"/>
        <v>0</v>
      </c>
      <c r="EL1820">
        <f t="shared" si="1481"/>
        <v>6.4276814316834887</v>
      </c>
      <c r="EO1820">
        <v>1813</v>
      </c>
      <c r="EP1820">
        <v>18.227806872285399</v>
      </c>
      <c r="EQ1820">
        <v>38.82661958279985</v>
      </c>
      <c r="ES1820">
        <f t="shared" si="1482"/>
        <v>0</v>
      </c>
      <c r="ET1820">
        <f t="shared" si="1483"/>
        <v>1</v>
      </c>
      <c r="EU1820">
        <f t="shared" si="1484"/>
        <v>20.598812710514451</v>
      </c>
    </row>
    <row r="1821" spans="1:151" x14ac:dyDescent="0.25">
      <c r="A1821">
        <v>1814</v>
      </c>
      <c r="B1821">
        <v>13.950689132541067</v>
      </c>
      <c r="C1821">
        <v>27.440339972853074</v>
      </c>
      <c r="E1821">
        <f t="shared" si="1434"/>
        <v>0</v>
      </c>
      <c r="F1821">
        <f t="shared" si="1436"/>
        <v>1</v>
      </c>
      <c r="G1821">
        <f t="shared" si="1435"/>
        <v>13.489650840312008</v>
      </c>
      <c r="J1821">
        <v>1814</v>
      </c>
      <c r="K1821">
        <v>27.728877588006558</v>
      </c>
      <c r="L1821">
        <v>29.899822574636872</v>
      </c>
      <c r="N1821">
        <f t="shared" si="1437"/>
        <v>0</v>
      </c>
      <c r="O1821">
        <f t="shared" si="1438"/>
        <v>1</v>
      </c>
      <c r="P1821">
        <f t="shared" si="1439"/>
        <v>2.1709449866303139</v>
      </c>
      <c r="S1821">
        <v>1814</v>
      </c>
      <c r="T1821">
        <v>13.026951691767248</v>
      </c>
      <c r="U1821">
        <v>27.556301970553008</v>
      </c>
      <c r="W1821">
        <f t="shared" si="1440"/>
        <v>0</v>
      </c>
      <c r="X1821">
        <f t="shared" si="1441"/>
        <v>1</v>
      </c>
      <c r="Y1821">
        <f t="shared" si="1442"/>
        <v>14.52935027878576</v>
      </c>
      <c r="AB1821">
        <v>1814</v>
      </c>
      <c r="AC1821">
        <v>11.691154847023313</v>
      </c>
      <c r="AD1821">
        <v>17.451443225199487</v>
      </c>
      <c r="AF1821">
        <f t="shared" si="1443"/>
        <v>0</v>
      </c>
      <c r="AG1821">
        <f t="shared" si="1444"/>
        <v>1</v>
      </c>
      <c r="AH1821">
        <f t="shared" si="1445"/>
        <v>5.760288378176174</v>
      </c>
      <c r="AK1821">
        <v>1814</v>
      </c>
      <c r="AL1821">
        <v>23.467057274570962</v>
      </c>
      <c r="AM1821">
        <v>13.490075787830127</v>
      </c>
      <c r="AO1821">
        <f t="shared" si="1446"/>
        <v>1</v>
      </c>
      <c r="AP1821">
        <f t="shared" si="1447"/>
        <v>0</v>
      </c>
      <c r="AQ1821">
        <f t="shared" si="1448"/>
        <v>9.9769814867408346</v>
      </c>
      <c r="AT1821">
        <v>1814</v>
      </c>
      <c r="AU1821">
        <v>18.787317133611104</v>
      </c>
      <c r="AV1821">
        <v>27.880089460869282</v>
      </c>
      <c r="AX1821">
        <f t="shared" si="1449"/>
        <v>0</v>
      </c>
      <c r="AY1821">
        <f t="shared" si="1450"/>
        <v>1</v>
      </c>
      <c r="AZ1821">
        <f t="shared" si="1451"/>
        <v>9.092772327258178</v>
      </c>
      <c r="BC1821">
        <v>1814</v>
      </c>
      <c r="BD1821" t="e">
        <v>#N/A</v>
      </c>
      <c r="BE1821" t="e">
        <v>#N/A</v>
      </c>
      <c r="BG1821" t="e">
        <f t="shared" si="1452"/>
        <v>#N/A</v>
      </c>
      <c r="BH1821" t="e">
        <f t="shared" si="1453"/>
        <v>#N/A</v>
      </c>
      <c r="BI1821" t="e">
        <f t="shared" si="1454"/>
        <v>#N/A</v>
      </c>
      <c r="BL1821">
        <v>1814</v>
      </c>
      <c r="BM1821">
        <v>41.49611624323903</v>
      </c>
      <c r="BN1821">
        <v>12.017938757228462</v>
      </c>
      <c r="BP1821">
        <f t="shared" si="1455"/>
        <v>1</v>
      </c>
      <c r="BQ1821">
        <f t="shared" si="1456"/>
        <v>0</v>
      </c>
      <c r="BR1821">
        <f t="shared" si="1457"/>
        <v>29.478177486010566</v>
      </c>
      <c r="BU1821">
        <v>1814</v>
      </c>
      <c r="BV1821">
        <v>18.064695545397296</v>
      </c>
      <c r="BW1821">
        <v>35.657439529538166</v>
      </c>
      <c r="BY1821">
        <f t="shared" si="1458"/>
        <v>0</v>
      </c>
      <c r="BZ1821">
        <f t="shared" si="1459"/>
        <v>1</v>
      </c>
      <c r="CA1821">
        <f t="shared" si="1460"/>
        <v>17.592743984140871</v>
      </c>
      <c r="CD1821">
        <v>1814</v>
      </c>
      <c r="CE1821">
        <v>18.904703705612928</v>
      </c>
      <c r="CF1821">
        <v>20.068943231075082</v>
      </c>
      <c r="CH1821">
        <f t="shared" si="1461"/>
        <v>0</v>
      </c>
      <c r="CI1821">
        <f t="shared" si="1462"/>
        <v>1</v>
      </c>
      <c r="CJ1821">
        <f t="shared" si="1463"/>
        <v>1.164239525462154</v>
      </c>
      <c r="CM1821">
        <v>1814</v>
      </c>
      <c r="CN1821">
        <v>15.071920231480931</v>
      </c>
      <c r="CO1821">
        <v>48.726737652650947</v>
      </c>
      <c r="CQ1821">
        <f t="shared" si="1464"/>
        <v>0</v>
      </c>
      <c r="CR1821">
        <f t="shared" si="1465"/>
        <v>1</v>
      </c>
      <c r="CS1821">
        <f t="shared" si="1466"/>
        <v>33.654817421170016</v>
      </c>
      <c r="CV1821">
        <v>1814</v>
      </c>
      <c r="CW1821">
        <v>22.73372962666339</v>
      </c>
      <c r="CX1821">
        <v>20.635686067565704</v>
      </c>
      <c r="CZ1821">
        <f t="shared" si="1467"/>
        <v>1</v>
      </c>
      <c r="DA1821">
        <f t="shared" si="1468"/>
        <v>0</v>
      </c>
      <c r="DB1821">
        <f t="shared" si="1469"/>
        <v>2.098043559097686</v>
      </c>
      <c r="DE1821">
        <v>1814</v>
      </c>
      <c r="DF1821">
        <v>21.730403443066091</v>
      </c>
      <c r="DG1821">
        <v>15.549109213545439</v>
      </c>
      <c r="DI1821">
        <f t="shared" si="1470"/>
        <v>1</v>
      </c>
      <c r="DJ1821">
        <f t="shared" si="1471"/>
        <v>0</v>
      </c>
      <c r="DK1821">
        <f t="shared" si="1472"/>
        <v>6.1812942295206526</v>
      </c>
      <c r="DN1821">
        <v>1814</v>
      </c>
      <c r="DO1821">
        <v>17.346798565492797</v>
      </c>
      <c r="DP1821">
        <v>15.49288684347329</v>
      </c>
      <c r="DR1821">
        <f t="shared" si="1473"/>
        <v>1</v>
      </c>
      <c r="DS1821">
        <f t="shared" si="1474"/>
        <v>0</v>
      </c>
      <c r="DT1821">
        <f t="shared" si="1475"/>
        <v>1.8539117220195074</v>
      </c>
      <c r="DW1821">
        <v>1814</v>
      </c>
      <c r="DX1821">
        <v>17.360681950958103</v>
      </c>
      <c r="DY1821">
        <v>16.111864422799208</v>
      </c>
      <c r="EA1821">
        <f t="shared" si="1476"/>
        <v>1</v>
      </c>
      <c r="EB1821">
        <f t="shared" si="1477"/>
        <v>0</v>
      </c>
      <c r="EC1821">
        <f t="shared" si="1478"/>
        <v>1.2488175281588951</v>
      </c>
      <c r="EF1821">
        <v>1814</v>
      </c>
      <c r="EG1821">
        <v>21.566152910282916</v>
      </c>
      <c r="EH1821">
        <v>19.431726189727133</v>
      </c>
      <c r="EJ1821">
        <f t="shared" si="1479"/>
        <v>1</v>
      </c>
      <c r="EK1821">
        <f t="shared" si="1480"/>
        <v>0</v>
      </c>
      <c r="EL1821">
        <f t="shared" si="1481"/>
        <v>2.1344267205557834</v>
      </c>
      <c r="EO1821">
        <v>1814</v>
      </c>
      <c r="EP1821">
        <v>25.159721766940613</v>
      </c>
      <c r="EQ1821">
        <v>29.233423872927464</v>
      </c>
      <c r="ES1821">
        <f t="shared" si="1482"/>
        <v>0</v>
      </c>
      <c r="ET1821">
        <f t="shared" si="1483"/>
        <v>1</v>
      </c>
      <c r="EU1821">
        <f t="shared" si="1484"/>
        <v>4.0737021059868503</v>
      </c>
    </row>
    <row r="1822" spans="1:151" x14ac:dyDescent="0.25">
      <c r="A1822">
        <v>1815</v>
      </c>
      <c r="B1822">
        <v>9.978757507247682</v>
      </c>
      <c r="C1822">
        <v>23.777837303528422</v>
      </c>
      <c r="E1822">
        <f t="shared" si="1434"/>
        <v>0</v>
      </c>
      <c r="F1822">
        <f t="shared" si="1436"/>
        <v>1</v>
      </c>
      <c r="G1822">
        <f t="shared" si="1435"/>
        <v>13.79907979628074</v>
      </c>
      <c r="J1822">
        <v>1815</v>
      </c>
      <c r="K1822">
        <v>26.794742535781047</v>
      </c>
      <c r="L1822">
        <v>20.549023917511004</v>
      </c>
      <c r="N1822">
        <f t="shared" si="1437"/>
        <v>1</v>
      </c>
      <c r="O1822">
        <f t="shared" si="1438"/>
        <v>0</v>
      </c>
      <c r="P1822">
        <f t="shared" si="1439"/>
        <v>6.2457186182700433</v>
      </c>
      <c r="S1822">
        <v>1815</v>
      </c>
      <c r="T1822">
        <v>18.299581824955926</v>
      </c>
      <c r="U1822">
        <v>45.616087049392533</v>
      </c>
      <c r="W1822">
        <f t="shared" si="1440"/>
        <v>0</v>
      </c>
      <c r="X1822">
        <f t="shared" si="1441"/>
        <v>1</v>
      </c>
      <c r="Y1822">
        <f t="shared" si="1442"/>
        <v>27.316505224436607</v>
      </c>
      <c r="AB1822">
        <v>1815</v>
      </c>
      <c r="AC1822">
        <v>23.670053709242673</v>
      </c>
      <c r="AD1822">
        <v>16.330591776372309</v>
      </c>
      <c r="AF1822">
        <f t="shared" si="1443"/>
        <v>1</v>
      </c>
      <c r="AG1822">
        <f t="shared" si="1444"/>
        <v>0</v>
      </c>
      <c r="AH1822">
        <f t="shared" si="1445"/>
        <v>7.3394619328703641</v>
      </c>
      <c r="AK1822">
        <v>1815</v>
      </c>
      <c r="AL1822">
        <v>30.682016397861354</v>
      </c>
      <c r="AM1822">
        <v>17.523520649359526</v>
      </c>
      <c r="AO1822">
        <f t="shared" si="1446"/>
        <v>1</v>
      </c>
      <c r="AP1822">
        <f t="shared" si="1447"/>
        <v>0</v>
      </c>
      <c r="AQ1822">
        <f t="shared" si="1448"/>
        <v>13.158495748501828</v>
      </c>
      <c r="AT1822">
        <v>1815</v>
      </c>
      <c r="AU1822">
        <v>15.71473920830422</v>
      </c>
      <c r="AV1822">
        <v>19.317305020769311</v>
      </c>
      <c r="AX1822">
        <f t="shared" si="1449"/>
        <v>0</v>
      </c>
      <c r="AY1822">
        <f t="shared" si="1450"/>
        <v>1</v>
      </c>
      <c r="AZ1822">
        <f t="shared" si="1451"/>
        <v>3.602565812465091</v>
      </c>
      <c r="BC1822">
        <v>1815</v>
      </c>
      <c r="BD1822" t="e">
        <v>#N/A</v>
      </c>
      <c r="BE1822" t="e">
        <v>#N/A</v>
      </c>
      <c r="BG1822" t="e">
        <f t="shared" si="1452"/>
        <v>#N/A</v>
      </c>
      <c r="BH1822" t="e">
        <f t="shared" si="1453"/>
        <v>#N/A</v>
      </c>
      <c r="BI1822" t="e">
        <f t="shared" si="1454"/>
        <v>#N/A</v>
      </c>
      <c r="BL1822">
        <v>1815</v>
      </c>
      <c r="BM1822">
        <v>34.962407182065448</v>
      </c>
      <c r="BN1822">
        <v>11.333183547808382</v>
      </c>
      <c r="BP1822">
        <f t="shared" si="1455"/>
        <v>1</v>
      </c>
      <c r="BQ1822">
        <f t="shared" si="1456"/>
        <v>0</v>
      </c>
      <c r="BR1822">
        <f t="shared" si="1457"/>
        <v>23.629223634257066</v>
      </c>
      <c r="BU1822">
        <v>1815</v>
      </c>
      <c r="BV1822">
        <v>25.734317234002852</v>
      </c>
      <c r="BW1822">
        <v>5.1043548950660664</v>
      </c>
      <c r="BY1822">
        <f t="shared" si="1458"/>
        <v>1</v>
      </c>
      <c r="BZ1822">
        <f t="shared" si="1459"/>
        <v>0</v>
      </c>
      <c r="CA1822">
        <f t="shared" si="1460"/>
        <v>20.629962338936785</v>
      </c>
      <c r="CD1822">
        <v>1815</v>
      </c>
      <c r="CE1822">
        <v>7.099279421992911</v>
      </c>
      <c r="CF1822">
        <v>26.314064846874707</v>
      </c>
      <c r="CH1822">
        <f t="shared" si="1461"/>
        <v>0</v>
      </c>
      <c r="CI1822">
        <f t="shared" si="1462"/>
        <v>1</v>
      </c>
      <c r="CJ1822">
        <f t="shared" si="1463"/>
        <v>19.214785424881796</v>
      </c>
      <c r="CM1822">
        <v>1815</v>
      </c>
      <c r="CN1822">
        <v>17.927280307974229</v>
      </c>
      <c r="CO1822">
        <v>35.304953192108599</v>
      </c>
      <c r="CQ1822">
        <f t="shared" si="1464"/>
        <v>0</v>
      </c>
      <c r="CR1822">
        <f t="shared" si="1465"/>
        <v>1</v>
      </c>
      <c r="CS1822">
        <f t="shared" si="1466"/>
        <v>17.37767288413437</v>
      </c>
      <c r="CV1822">
        <v>1815</v>
      </c>
      <c r="CW1822">
        <v>24.043603628296715</v>
      </c>
      <c r="CX1822">
        <v>18.667441218125163</v>
      </c>
      <c r="CZ1822">
        <f t="shared" si="1467"/>
        <v>1</v>
      </c>
      <c r="DA1822">
        <f t="shared" si="1468"/>
        <v>0</v>
      </c>
      <c r="DB1822">
        <f t="shared" si="1469"/>
        <v>5.3761624101715526</v>
      </c>
      <c r="DE1822">
        <v>1815</v>
      </c>
      <c r="DF1822">
        <v>20.633348310673693</v>
      </c>
      <c r="DG1822">
        <v>17.537180678232232</v>
      </c>
      <c r="DI1822">
        <f t="shared" si="1470"/>
        <v>1</v>
      </c>
      <c r="DJ1822">
        <f t="shared" si="1471"/>
        <v>0</v>
      </c>
      <c r="DK1822">
        <f t="shared" si="1472"/>
        <v>3.0961676324414604</v>
      </c>
      <c r="DN1822">
        <v>1815</v>
      </c>
      <c r="DO1822">
        <v>23.022030484673657</v>
      </c>
      <c r="DP1822">
        <v>14.988085672381921</v>
      </c>
      <c r="DR1822">
        <f t="shared" si="1473"/>
        <v>1</v>
      </c>
      <c r="DS1822">
        <f t="shared" si="1474"/>
        <v>0</v>
      </c>
      <c r="DT1822">
        <f t="shared" si="1475"/>
        <v>8.0339448122917361</v>
      </c>
      <c r="DW1822">
        <v>1815</v>
      </c>
      <c r="DX1822">
        <v>10.239383086864041</v>
      </c>
      <c r="DY1822">
        <v>17.445324279408066</v>
      </c>
      <c r="EA1822">
        <f t="shared" si="1476"/>
        <v>0</v>
      </c>
      <c r="EB1822">
        <f t="shared" si="1477"/>
        <v>1</v>
      </c>
      <c r="EC1822">
        <f t="shared" si="1478"/>
        <v>7.2059411925440244</v>
      </c>
      <c r="EF1822">
        <v>1815</v>
      </c>
      <c r="EG1822">
        <v>16.653362378906305</v>
      </c>
      <c r="EH1822">
        <v>13.92530387989431</v>
      </c>
      <c r="EJ1822">
        <f t="shared" si="1479"/>
        <v>1</v>
      </c>
      <c r="EK1822">
        <f t="shared" si="1480"/>
        <v>0</v>
      </c>
      <c r="EL1822">
        <f t="shared" si="1481"/>
        <v>2.7280584990119952</v>
      </c>
      <c r="EO1822">
        <v>1815</v>
      </c>
      <c r="EP1822">
        <v>18.696712646832676</v>
      </c>
      <c r="EQ1822">
        <v>3.8969116480456698</v>
      </c>
      <c r="ES1822">
        <f t="shared" si="1482"/>
        <v>1</v>
      </c>
      <c r="ET1822">
        <f t="shared" si="1483"/>
        <v>0</v>
      </c>
      <c r="EU1822">
        <f t="shared" si="1484"/>
        <v>14.799800998787006</v>
      </c>
    </row>
    <row r="1823" spans="1:151" x14ac:dyDescent="0.25">
      <c r="A1823">
        <v>1816</v>
      </c>
      <c r="B1823">
        <v>11.707351690100454</v>
      </c>
      <c r="C1823">
        <v>17.679608528353775</v>
      </c>
      <c r="E1823">
        <f t="shared" si="1434"/>
        <v>0</v>
      </c>
      <c r="F1823">
        <f t="shared" si="1436"/>
        <v>1</v>
      </c>
      <c r="G1823">
        <f t="shared" si="1435"/>
        <v>5.9722568382533208</v>
      </c>
      <c r="J1823">
        <v>1816</v>
      </c>
      <c r="K1823">
        <v>28.663675445303191</v>
      </c>
      <c r="L1823">
        <v>23.454925098526989</v>
      </c>
      <c r="N1823">
        <f t="shared" si="1437"/>
        <v>1</v>
      </c>
      <c r="O1823">
        <f t="shared" si="1438"/>
        <v>0</v>
      </c>
      <c r="P1823">
        <f t="shared" si="1439"/>
        <v>5.2087503467762026</v>
      </c>
      <c r="S1823">
        <v>1816</v>
      </c>
      <c r="T1823">
        <v>17.52733024050276</v>
      </c>
      <c r="U1823">
        <v>34.446339688637948</v>
      </c>
      <c r="W1823">
        <f t="shared" si="1440"/>
        <v>0</v>
      </c>
      <c r="X1823">
        <f t="shared" si="1441"/>
        <v>1</v>
      </c>
      <c r="Y1823">
        <f t="shared" si="1442"/>
        <v>16.919009448135188</v>
      </c>
      <c r="AB1823">
        <v>1816</v>
      </c>
      <c r="AC1823">
        <v>22.136483346193085</v>
      </c>
      <c r="AD1823">
        <v>18.846744015632993</v>
      </c>
      <c r="AF1823">
        <f t="shared" si="1443"/>
        <v>1</v>
      </c>
      <c r="AG1823">
        <f t="shared" si="1444"/>
        <v>0</v>
      </c>
      <c r="AH1823">
        <f t="shared" si="1445"/>
        <v>3.2897393305600922</v>
      </c>
      <c r="AK1823">
        <v>1816</v>
      </c>
      <c r="AL1823">
        <v>24.945184597673236</v>
      </c>
      <c r="AM1823">
        <v>16.748178698181107</v>
      </c>
      <c r="AO1823">
        <f t="shared" si="1446"/>
        <v>1</v>
      </c>
      <c r="AP1823">
        <f t="shared" si="1447"/>
        <v>0</v>
      </c>
      <c r="AQ1823">
        <f t="shared" si="1448"/>
        <v>8.1970058994921295</v>
      </c>
      <c r="AT1823">
        <v>1816</v>
      </c>
      <c r="AU1823">
        <v>15.629515402403937</v>
      </c>
      <c r="AV1823">
        <v>14.741083616852876</v>
      </c>
      <c r="AX1823">
        <f t="shared" si="1449"/>
        <v>1</v>
      </c>
      <c r="AY1823">
        <f t="shared" si="1450"/>
        <v>0</v>
      </c>
      <c r="AZ1823">
        <f t="shared" si="1451"/>
        <v>0.88843178555106128</v>
      </c>
      <c r="BC1823">
        <v>1816</v>
      </c>
      <c r="BD1823" t="e">
        <v>#N/A</v>
      </c>
      <c r="BE1823" t="e">
        <v>#N/A</v>
      </c>
      <c r="BG1823" t="e">
        <f t="shared" si="1452"/>
        <v>#N/A</v>
      </c>
      <c r="BH1823" t="e">
        <f t="shared" si="1453"/>
        <v>#N/A</v>
      </c>
      <c r="BI1823" t="e">
        <f t="shared" si="1454"/>
        <v>#N/A</v>
      </c>
      <c r="BL1823">
        <v>1816</v>
      </c>
      <c r="BM1823">
        <v>28.265353061225269</v>
      </c>
      <c r="BN1823">
        <v>10.376483921769623</v>
      </c>
      <c r="BP1823">
        <f t="shared" si="1455"/>
        <v>1</v>
      </c>
      <c r="BQ1823">
        <f t="shared" si="1456"/>
        <v>0</v>
      </c>
      <c r="BR1823">
        <f t="shared" si="1457"/>
        <v>17.888869139455647</v>
      </c>
      <c r="BU1823">
        <v>1816</v>
      </c>
      <c r="BV1823">
        <v>24.848569315725392</v>
      </c>
      <c r="BW1823">
        <v>27.61003828133811</v>
      </c>
      <c r="BY1823">
        <f t="shared" si="1458"/>
        <v>0</v>
      </c>
      <c r="BZ1823">
        <f t="shared" si="1459"/>
        <v>1</v>
      </c>
      <c r="CA1823">
        <f t="shared" si="1460"/>
        <v>2.7614689656127176</v>
      </c>
      <c r="CD1823">
        <v>1816</v>
      </c>
      <c r="CE1823">
        <v>35.495016411430406</v>
      </c>
      <c r="CF1823">
        <v>28.439498224609732</v>
      </c>
      <c r="CH1823">
        <f t="shared" si="1461"/>
        <v>1</v>
      </c>
      <c r="CI1823">
        <f t="shared" si="1462"/>
        <v>0</v>
      </c>
      <c r="CJ1823">
        <f t="shared" si="1463"/>
        <v>7.0555181868206738</v>
      </c>
      <c r="CM1823">
        <v>1816</v>
      </c>
      <c r="CN1823">
        <v>17.005536772148286</v>
      </c>
      <c r="CO1823">
        <v>13.117747792764975</v>
      </c>
      <c r="CQ1823">
        <f t="shared" si="1464"/>
        <v>1</v>
      </c>
      <c r="CR1823">
        <f t="shared" si="1465"/>
        <v>0</v>
      </c>
      <c r="CS1823">
        <f t="shared" si="1466"/>
        <v>3.8877889793833109</v>
      </c>
      <c r="CV1823">
        <v>1816</v>
      </c>
      <c r="CW1823">
        <v>25.920554923256852</v>
      </c>
      <c r="CX1823">
        <v>16.7754416939752</v>
      </c>
      <c r="CZ1823">
        <f t="shared" si="1467"/>
        <v>1</v>
      </c>
      <c r="DA1823">
        <f t="shared" si="1468"/>
        <v>0</v>
      </c>
      <c r="DB1823">
        <f t="shared" si="1469"/>
        <v>9.1451132292816517</v>
      </c>
      <c r="DE1823">
        <v>1816</v>
      </c>
      <c r="DF1823">
        <v>27.262038125655049</v>
      </c>
      <c r="DG1823">
        <v>19.554319868872586</v>
      </c>
      <c r="DI1823">
        <f t="shared" si="1470"/>
        <v>1</v>
      </c>
      <c r="DJ1823">
        <f t="shared" si="1471"/>
        <v>0</v>
      </c>
      <c r="DK1823">
        <f t="shared" si="1472"/>
        <v>7.7077182567824636</v>
      </c>
      <c r="DN1823">
        <v>1816</v>
      </c>
      <c r="DO1823">
        <v>21.02407158238022</v>
      </c>
      <c r="DP1823">
        <v>20.810290685872204</v>
      </c>
      <c r="DR1823">
        <f t="shared" si="1473"/>
        <v>1</v>
      </c>
      <c r="DS1823">
        <f t="shared" si="1474"/>
        <v>0</v>
      </c>
      <c r="DT1823">
        <f t="shared" si="1475"/>
        <v>0.21378089650801613</v>
      </c>
      <c r="DW1823">
        <v>1816</v>
      </c>
      <c r="DX1823">
        <v>28.553636709724294</v>
      </c>
      <c r="DY1823">
        <v>18.803690898717353</v>
      </c>
      <c r="EA1823">
        <f t="shared" si="1476"/>
        <v>1</v>
      </c>
      <c r="EB1823">
        <f t="shared" si="1477"/>
        <v>0</v>
      </c>
      <c r="EC1823">
        <f t="shared" si="1478"/>
        <v>9.7499458110069419</v>
      </c>
      <c r="EF1823">
        <v>1816</v>
      </c>
      <c r="EG1823">
        <v>21.657542766204589</v>
      </c>
      <c r="EH1823">
        <v>13.025587495178907</v>
      </c>
      <c r="EJ1823">
        <f t="shared" si="1479"/>
        <v>1</v>
      </c>
      <c r="EK1823">
        <f t="shared" si="1480"/>
        <v>0</v>
      </c>
      <c r="EL1823">
        <f t="shared" si="1481"/>
        <v>8.6319552710256815</v>
      </c>
      <c r="EO1823">
        <v>1816</v>
      </c>
      <c r="EP1823">
        <v>20.329214143402833</v>
      </c>
      <c r="EQ1823">
        <v>24.526473739568313</v>
      </c>
      <c r="ES1823">
        <f t="shared" si="1482"/>
        <v>0</v>
      </c>
      <c r="ET1823">
        <f t="shared" si="1483"/>
        <v>1</v>
      </c>
      <c r="EU1823">
        <f t="shared" si="1484"/>
        <v>4.1972595961654804</v>
      </c>
    </row>
    <row r="1824" spans="1:151" x14ac:dyDescent="0.25">
      <c r="A1824">
        <v>1817</v>
      </c>
      <c r="B1824">
        <v>10.122275343212134</v>
      </c>
      <c r="C1824">
        <v>21.984219680842081</v>
      </c>
      <c r="E1824">
        <f t="shared" si="1434"/>
        <v>0</v>
      </c>
      <c r="F1824">
        <f t="shared" si="1436"/>
        <v>1</v>
      </c>
      <c r="G1824">
        <f t="shared" si="1435"/>
        <v>11.861944337629946</v>
      </c>
      <c r="J1824">
        <v>1817</v>
      </c>
      <c r="K1824">
        <v>25.07715258425398</v>
      </c>
      <c r="L1824">
        <v>29.116727007954719</v>
      </c>
      <c r="N1824">
        <f t="shared" si="1437"/>
        <v>0</v>
      </c>
      <c r="O1824">
        <f t="shared" si="1438"/>
        <v>1</v>
      </c>
      <c r="P1824">
        <f t="shared" si="1439"/>
        <v>4.0395744237007385</v>
      </c>
      <c r="S1824">
        <v>1817</v>
      </c>
      <c r="T1824">
        <v>14.202697559596006</v>
      </c>
      <c r="U1824">
        <v>26.71541017714193</v>
      </c>
      <c r="W1824">
        <f t="shared" si="1440"/>
        <v>0</v>
      </c>
      <c r="X1824">
        <f t="shared" si="1441"/>
        <v>1</v>
      </c>
      <c r="Y1824">
        <f t="shared" si="1442"/>
        <v>12.512712617545924</v>
      </c>
      <c r="AB1824">
        <v>1817</v>
      </c>
      <c r="AC1824">
        <v>20.788231144849398</v>
      </c>
      <c r="AD1824">
        <v>17.561926321542607</v>
      </c>
      <c r="AF1824">
        <f t="shared" si="1443"/>
        <v>1</v>
      </c>
      <c r="AG1824">
        <f t="shared" si="1444"/>
        <v>0</v>
      </c>
      <c r="AH1824">
        <f t="shared" si="1445"/>
        <v>3.2263048233067906</v>
      </c>
      <c r="AK1824">
        <v>1817</v>
      </c>
      <c r="AL1824">
        <v>19.0278494170173</v>
      </c>
      <c r="AM1824">
        <v>22.183603502590216</v>
      </c>
      <c r="AO1824">
        <f t="shared" si="1446"/>
        <v>0</v>
      </c>
      <c r="AP1824">
        <f t="shared" si="1447"/>
        <v>1</v>
      </c>
      <c r="AQ1824">
        <f t="shared" si="1448"/>
        <v>3.1557540855729158</v>
      </c>
      <c r="AT1824">
        <v>1817</v>
      </c>
      <c r="AU1824">
        <v>17.945405352030289</v>
      </c>
      <c r="AV1824">
        <v>16.596152042330466</v>
      </c>
      <c r="AX1824">
        <f t="shared" si="1449"/>
        <v>1</v>
      </c>
      <c r="AY1824">
        <f t="shared" si="1450"/>
        <v>0</v>
      </c>
      <c r="AZ1824">
        <f t="shared" si="1451"/>
        <v>1.3492533096998223</v>
      </c>
      <c r="BC1824">
        <v>1817</v>
      </c>
      <c r="BD1824" t="e">
        <v>#N/A</v>
      </c>
      <c r="BE1824" t="e">
        <v>#N/A</v>
      </c>
      <c r="BG1824" t="e">
        <f t="shared" si="1452"/>
        <v>#N/A</v>
      </c>
      <c r="BH1824" t="e">
        <f t="shared" si="1453"/>
        <v>#N/A</v>
      </c>
      <c r="BI1824" t="e">
        <f t="shared" si="1454"/>
        <v>#N/A</v>
      </c>
      <c r="BL1824">
        <v>1817</v>
      </c>
      <c r="BM1824">
        <v>35.458301802822966</v>
      </c>
      <c r="BN1824">
        <v>16.424757594924657</v>
      </c>
      <c r="BP1824">
        <f t="shared" si="1455"/>
        <v>1</v>
      </c>
      <c r="BQ1824">
        <f t="shared" si="1456"/>
        <v>0</v>
      </c>
      <c r="BR1824">
        <f t="shared" si="1457"/>
        <v>19.033544207898309</v>
      </c>
      <c r="BU1824">
        <v>1817</v>
      </c>
      <c r="BV1824">
        <v>22.976616404404545</v>
      </c>
      <c r="BW1824">
        <v>25.189379331226522</v>
      </c>
      <c r="BY1824">
        <f t="shared" si="1458"/>
        <v>0</v>
      </c>
      <c r="BZ1824">
        <f t="shared" si="1459"/>
        <v>1</v>
      </c>
      <c r="CA1824">
        <f t="shared" si="1460"/>
        <v>2.2127629268219771</v>
      </c>
      <c r="CD1824">
        <v>1817</v>
      </c>
      <c r="CE1824">
        <v>19.211081912734119</v>
      </c>
      <c r="CF1824">
        <v>38.298982048547288</v>
      </c>
      <c r="CH1824">
        <f t="shared" si="1461"/>
        <v>0</v>
      </c>
      <c r="CI1824">
        <f t="shared" si="1462"/>
        <v>1</v>
      </c>
      <c r="CJ1824">
        <f t="shared" si="1463"/>
        <v>19.087900135813168</v>
      </c>
      <c r="CM1824">
        <v>1817</v>
      </c>
      <c r="CN1824">
        <v>24.772609244805714</v>
      </c>
      <c r="CO1824">
        <v>27.659555556929909</v>
      </c>
      <c r="CQ1824">
        <f t="shared" si="1464"/>
        <v>0</v>
      </c>
      <c r="CR1824">
        <f t="shared" si="1465"/>
        <v>1</v>
      </c>
      <c r="CS1824">
        <f t="shared" si="1466"/>
        <v>2.8869463121241949</v>
      </c>
      <c r="CV1824">
        <v>1817</v>
      </c>
      <c r="CW1824">
        <v>22.350175878277675</v>
      </c>
      <c r="CX1824">
        <v>19.65746249315016</v>
      </c>
      <c r="CZ1824">
        <f t="shared" si="1467"/>
        <v>1</v>
      </c>
      <c r="DA1824">
        <f t="shared" si="1468"/>
        <v>0</v>
      </c>
      <c r="DB1824">
        <f t="shared" si="1469"/>
        <v>2.6927133851275151</v>
      </c>
      <c r="DE1824">
        <v>1817</v>
      </c>
      <c r="DF1824">
        <v>12.986079891312245</v>
      </c>
      <c r="DG1824">
        <v>17.269331386571942</v>
      </c>
      <c r="DI1824">
        <f t="shared" si="1470"/>
        <v>0</v>
      </c>
      <c r="DJ1824">
        <f t="shared" si="1471"/>
        <v>1</v>
      </c>
      <c r="DK1824">
        <f t="shared" si="1472"/>
        <v>4.2832514952596963</v>
      </c>
      <c r="DN1824">
        <v>1817</v>
      </c>
      <c r="DO1824">
        <v>24.139977832088768</v>
      </c>
      <c r="DP1824">
        <v>28.113448338179552</v>
      </c>
      <c r="DR1824">
        <f t="shared" si="1473"/>
        <v>0</v>
      </c>
      <c r="DS1824">
        <f t="shared" si="1474"/>
        <v>1</v>
      </c>
      <c r="DT1824">
        <f t="shared" si="1475"/>
        <v>3.9734705060907842</v>
      </c>
      <c r="DW1824">
        <v>1817</v>
      </c>
      <c r="DX1824">
        <v>13.09454280704389</v>
      </c>
      <c r="DY1824">
        <v>26.239215533239729</v>
      </c>
      <c r="EA1824">
        <f t="shared" si="1476"/>
        <v>0</v>
      </c>
      <c r="EB1824">
        <f t="shared" si="1477"/>
        <v>1</v>
      </c>
      <c r="EC1824">
        <f t="shared" si="1478"/>
        <v>13.144672726195839</v>
      </c>
      <c r="EF1824">
        <v>1817</v>
      </c>
      <c r="EG1824">
        <v>17.904798961708906</v>
      </c>
      <c r="EH1824">
        <v>12.768508517107135</v>
      </c>
      <c r="EJ1824">
        <f t="shared" si="1479"/>
        <v>1</v>
      </c>
      <c r="EK1824">
        <f t="shared" si="1480"/>
        <v>0</v>
      </c>
      <c r="EL1824">
        <f t="shared" si="1481"/>
        <v>5.1362904446017712</v>
      </c>
      <c r="EO1824">
        <v>1817</v>
      </c>
      <c r="EP1824">
        <v>25.034045900117803</v>
      </c>
      <c r="EQ1824">
        <v>9.0829074005110755</v>
      </c>
      <c r="ES1824">
        <f t="shared" si="1482"/>
        <v>1</v>
      </c>
      <c r="ET1824">
        <f t="shared" si="1483"/>
        <v>0</v>
      </c>
      <c r="EU1824">
        <f t="shared" si="1484"/>
        <v>15.951138499606728</v>
      </c>
    </row>
    <row r="1825" spans="1:151" x14ac:dyDescent="0.25">
      <c r="A1825">
        <v>1818</v>
      </c>
      <c r="B1825">
        <v>13.381757978377152</v>
      </c>
      <c r="C1825">
        <v>30.422173947590323</v>
      </c>
      <c r="E1825">
        <f t="shared" si="1434"/>
        <v>0</v>
      </c>
      <c r="F1825">
        <f t="shared" si="1436"/>
        <v>1</v>
      </c>
      <c r="G1825">
        <f t="shared" si="1435"/>
        <v>17.040415969213171</v>
      </c>
      <c r="J1825">
        <v>1818</v>
      </c>
      <c r="K1825">
        <v>25.615793760841285</v>
      </c>
      <c r="L1825">
        <v>20.39971235839392</v>
      </c>
      <c r="N1825">
        <f t="shared" si="1437"/>
        <v>1</v>
      </c>
      <c r="O1825">
        <f t="shared" si="1438"/>
        <v>0</v>
      </c>
      <c r="P1825">
        <f t="shared" si="1439"/>
        <v>5.2160814024473652</v>
      </c>
      <c r="S1825">
        <v>1818</v>
      </c>
      <c r="T1825">
        <v>15.779334617100034</v>
      </c>
      <c r="U1825">
        <v>37.914734318455373</v>
      </c>
      <c r="W1825">
        <f t="shared" si="1440"/>
        <v>0</v>
      </c>
      <c r="X1825">
        <f t="shared" si="1441"/>
        <v>1</v>
      </c>
      <c r="Y1825">
        <f t="shared" si="1442"/>
        <v>22.13539970135534</v>
      </c>
      <c r="AB1825">
        <v>1818</v>
      </c>
      <c r="AC1825">
        <v>28.279775464311331</v>
      </c>
      <c r="AD1825">
        <v>17.158536123464359</v>
      </c>
      <c r="AF1825">
        <f t="shared" si="1443"/>
        <v>1</v>
      </c>
      <c r="AG1825">
        <f t="shared" si="1444"/>
        <v>0</v>
      </c>
      <c r="AH1825">
        <f t="shared" si="1445"/>
        <v>11.121239340846973</v>
      </c>
      <c r="AK1825">
        <v>1818</v>
      </c>
      <c r="AL1825">
        <v>22.370979855616088</v>
      </c>
      <c r="AM1825">
        <v>20.258158687916389</v>
      </c>
      <c r="AO1825">
        <f t="shared" si="1446"/>
        <v>1</v>
      </c>
      <c r="AP1825">
        <f t="shared" si="1447"/>
        <v>0</v>
      </c>
      <c r="AQ1825">
        <f t="shared" si="1448"/>
        <v>2.1128211676996997</v>
      </c>
      <c r="AT1825">
        <v>1818</v>
      </c>
      <c r="AU1825">
        <v>22.502492102859375</v>
      </c>
      <c r="AV1825">
        <v>26.468402522251893</v>
      </c>
      <c r="AX1825">
        <f t="shared" si="1449"/>
        <v>0</v>
      </c>
      <c r="AY1825">
        <f t="shared" si="1450"/>
        <v>1</v>
      </c>
      <c r="AZ1825">
        <f t="shared" si="1451"/>
        <v>3.9659104193925181</v>
      </c>
      <c r="BC1825">
        <v>1818</v>
      </c>
      <c r="BD1825" t="e">
        <v>#N/A</v>
      </c>
      <c r="BE1825" t="e">
        <v>#N/A</v>
      </c>
      <c r="BG1825" t="e">
        <f t="shared" si="1452"/>
        <v>#N/A</v>
      </c>
      <c r="BH1825" t="e">
        <f t="shared" si="1453"/>
        <v>#N/A</v>
      </c>
      <c r="BI1825" t="e">
        <f t="shared" si="1454"/>
        <v>#N/A</v>
      </c>
      <c r="BL1825">
        <v>1818</v>
      </c>
      <c r="BM1825">
        <v>41.157347744764749</v>
      </c>
      <c r="BN1825">
        <v>15.612507429430886</v>
      </c>
      <c r="BP1825">
        <f t="shared" si="1455"/>
        <v>1</v>
      </c>
      <c r="BQ1825">
        <f t="shared" si="1456"/>
        <v>0</v>
      </c>
      <c r="BR1825">
        <f t="shared" si="1457"/>
        <v>25.544840315333865</v>
      </c>
      <c r="BU1825">
        <v>1818</v>
      </c>
      <c r="BV1825">
        <v>19.3105990081629</v>
      </c>
      <c r="BW1825">
        <v>19.155731131157804</v>
      </c>
      <c r="BY1825">
        <f t="shared" si="1458"/>
        <v>1</v>
      </c>
      <c r="BZ1825">
        <f t="shared" si="1459"/>
        <v>0</v>
      </c>
      <c r="CA1825">
        <f t="shared" si="1460"/>
        <v>0.15486787700509552</v>
      </c>
      <c r="CD1825">
        <v>1818</v>
      </c>
      <c r="CE1825">
        <v>16.896291318717431</v>
      </c>
      <c r="CF1825">
        <v>21.283736311372969</v>
      </c>
      <c r="CH1825">
        <f t="shared" si="1461"/>
        <v>0</v>
      </c>
      <c r="CI1825">
        <f t="shared" si="1462"/>
        <v>1</v>
      </c>
      <c r="CJ1825">
        <f t="shared" si="1463"/>
        <v>4.3874449926555386</v>
      </c>
      <c r="CM1825">
        <v>1818</v>
      </c>
      <c r="CN1825">
        <v>23.495719076726541</v>
      </c>
      <c r="CO1825">
        <v>13.011344989088226</v>
      </c>
      <c r="CQ1825">
        <f t="shared" si="1464"/>
        <v>1</v>
      </c>
      <c r="CR1825">
        <f t="shared" si="1465"/>
        <v>0</v>
      </c>
      <c r="CS1825">
        <f t="shared" si="1466"/>
        <v>10.484374087638315</v>
      </c>
      <c r="CV1825">
        <v>1818</v>
      </c>
      <c r="CW1825">
        <v>27.472573554974417</v>
      </c>
      <c r="CX1825">
        <v>9.716422678324145</v>
      </c>
      <c r="CZ1825">
        <f t="shared" si="1467"/>
        <v>1</v>
      </c>
      <c r="DA1825">
        <f t="shared" si="1468"/>
        <v>0</v>
      </c>
      <c r="DB1825">
        <f t="shared" si="1469"/>
        <v>17.756150876650274</v>
      </c>
      <c r="DE1825">
        <v>1818</v>
      </c>
      <c r="DF1825">
        <v>14.326655747808942</v>
      </c>
      <c r="DG1825">
        <v>18.539517301740279</v>
      </c>
      <c r="DI1825">
        <f t="shared" si="1470"/>
        <v>0</v>
      </c>
      <c r="DJ1825">
        <f t="shared" si="1471"/>
        <v>1</v>
      </c>
      <c r="DK1825">
        <f t="shared" si="1472"/>
        <v>4.2128615539313365</v>
      </c>
      <c r="DN1825">
        <v>1818</v>
      </c>
      <c r="DO1825">
        <v>30.463589731666417</v>
      </c>
      <c r="DP1825">
        <v>24.333068990555947</v>
      </c>
      <c r="DR1825">
        <f t="shared" si="1473"/>
        <v>1</v>
      </c>
      <c r="DS1825">
        <f t="shared" si="1474"/>
        <v>0</v>
      </c>
      <c r="DT1825">
        <f t="shared" si="1475"/>
        <v>6.1305207411104696</v>
      </c>
      <c r="DW1825">
        <v>1818</v>
      </c>
      <c r="DX1825">
        <v>14.676527026628662</v>
      </c>
      <c r="DY1825">
        <v>26.815611493613776</v>
      </c>
      <c r="EA1825">
        <f t="shared" si="1476"/>
        <v>0</v>
      </c>
      <c r="EB1825">
        <f t="shared" si="1477"/>
        <v>1</v>
      </c>
      <c r="EC1825">
        <f t="shared" si="1478"/>
        <v>12.139084466985114</v>
      </c>
      <c r="EF1825">
        <v>1818</v>
      </c>
      <c r="EG1825">
        <v>16.155742826571554</v>
      </c>
      <c r="EH1825">
        <v>14.894228710401885</v>
      </c>
      <c r="EJ1825">
        <f t="shared" si="1479"/>
        <v>1</v>
      </c>
      <c r="EK1825">
        <f t="shared" si="1480"/>
        <v>0</v>
      </c>
      <c r="EL1825">
        <f t="shared" si="1481"/>
        <v>1.2615141161696695</v>
      </c>
      <c r="EO1825">
        <v>1818</v>
      </c>
      <c r="EP1825">
        <v>21.428125402191387</v>
      </c>
      <c r="EQ1825">
        <v>20.63079125818647</v>
      </c>
      <c r="ES1825">
        <f t="shared" si="1482"/>
        <v>1</v>
      </c>
      <c r="ET1825">
        <f t="shared" si="1483"/>
        <v>0</v>
      </c>
      <c r="EU1825">
        <f t="shared" si="1484"/>
        <v>0.79733414400491753</v>
      </c>
    </row>
    <row r="1826" spans="1:151" x14ac:dyDescent="0.25">
      <c r="A1826">
        <v>1819</v>
      </c>
      <c r="B1826">
        <v>8.768606062102414</v>
      </c>
      <c r="C1826">
        <v>47.088332299319774</v>
      </c>
      <c r="E1826">
        <f t="shared" si="1434"/>
        <v>0</v>
      </c>
      <c r="F1826">
        <f t="shared" si="1436"/>
        <v>1</v>
      </c>
      <c r="G1826">
        <f t="shared" si="1435"/>
        <v>38.31972623721736</v>
      </c>
      <c r="J1826">
        <v>1819</v>
      </c>
      <c r="K1826">
        <v>22.22328225633747</v>
      </c>
      <c r="L1826">
        <v>20.229377491956029</v>
      </c>
      <c r="N1826">
        <f t="shared" si="1437"/>
        <v>1</v>
      </c>
      <c r="O1826">
        <f t="shared" si="1438"/>
        <v>0</v>
      </c>
      <c r="P1826">
        <f t="shared" si="1439"/>
        <v>1.9939047643814405</v>
      </c>
      <c r="S1826">
        <v>1819</v>
      </c>
      <c r="T1826">
        <v>15.442024085461959</v>
      </c>
      <c r="U1826">
        <v>-1.3539032288914257</v>
      </c>
      <c r="W1826">
        <f t="shared" si="1440"/>
        <v>1</v>
      </c>
      <c r="X1826">
        <f t="shared" si="1441"/>
        <v>0</v>
      </c>
      <c r="Y1826">
        <f t="shared" si="1442"/>
        <v>16.795927314353385</v>
      </c>
      <c r="AB1826">
        <v>1819</v>
      </c>
      <c r="AC1826">
        <v>24.448501390506486</v>
      </c>
      <c r="AD1826">
        <v>17.242361903303792</v>
      </c>
      <c r="AF1826">
        <f t="shared" si="1443"/>
        <v>1</v>
      </c>
      <c r="AG1826">
        <f t="shared" si="1444"/>
        <v>0</v>
      </c>
      <c r="AH1826">
        <f t="shared" si="1445"/>
        <v>7.2061394872026945</v>
      </c>
      <c r="AK1826">
        <v>1819</v>
      </c>
      <c r="AL1826">
        <v>24.899350152926434</v>
      </c>
      <c r="AM1826">
        <v>18.252800226695925</v>
      </c>
      <c r="AO1826">
        <f t="shared" si="1446"/>
        <v>1</v>
      </c>
      <c r="AP1826">
        <f t="shared" si="1447"/>
        <v>0</v>
      </c>
      <c r="AQ1826">
        <f t="shared" si="1448"/>
        <v>6.6465499262305094</v>
      </c>
      <c r="AT1826">
        <v>1819</v>
      </c>
      <c r="AU1826">
        <v>22.83165890047912</v>
      </c>
      <c r="AV1826">
        <v>9.3052585530957828</v>
      </c>
      <c r="AX1826">
        <f t="shared" si="1449"/>
        <v>1</v>
      </c>
      <c r="AY1826">
        <f t="shared" si="1450"/>
        <v>0</v>
      </c>
      <c r="AZ1826">
        <f t="shared" si="1451"/>
        <v>13.526400347383337</v>
      </c>
      <c r="BC1826">
        <v>1819</v>
      </c>
      <c r="BD1826" t="e">
        <v>#N/A</v>
      </c>
      <c r="BE1826" t="e">
        <v>#N/A</v>
      </c>
      <c r="BG1826" t="e">
        <f t="shared" si="1452"/>
        <v>#N/A</v>
      </c>
      <c r="BH1826" t="e">
        <f t="shared" si="1453"/>
        <v>#N/A</v>
      </c>
      <c r="BI1826" t="e">
        <f t="shared" si="1454"/>
        <v>#N/A</v>
      </c>
      <c r="BL1826">
        <v>1819</v>
      </c>
      <c r="BM1826">
        <v>33.995403941772658</v>
      </c>
      <c r="BN1826">
        <v>8.8494529014788981</v>
      </c>
      <c r="BP1826">
        <f t="shared" si="1455"/>
        <v>1</v>
      </c>
      <c r="BQ1826">
        <f t="shared" si="1456"/>
        <v>0</v>
      </c>
      <c r="BR1826">
        <f t="shared" si="1457"/>
        <v>25.14595104029376</v>
      </c>
      <c r="BU1826">
        <v>1819</v>
      </c>
      <c r="BV1826">
        <v>32.273666144697408</v>
      </c>
      <c r="BW1826">
        <v>24.413708416025337</v>
      </c>
      <c r="BY1826">
        <f t="shared" si="1458"/>
        <v>1</v>
      </c>
      <c r="BZ1826">
        <f t="shared" si="1459"/>
        <v>0</v>
      </c>
      <c r="CA1826">
        <f t="shared" si="1460"/>
        <v>7.8599577286720717</v>
      </c>
      <c r="CD1826">
        <v>1819</v>
      </c>
      <c r="CE1826">
        <v>28.170786914158395</v>
      </c>
      <c r="CF1826">
        <v>22.030610129760255</v>
      </c>
      <c r="CH1826">
        <f t="shared" si="1461"/>
        <v>1</v>
      </c>
      <c r="CI1826">
        <f t="shared" si="1462"/>
        <v>0</v>
      </c>
      <c r="CJ1826">
        <f t="shared" si="1463"/>
        <v>6.1401767843981396</v>
      </c>
      <c r="CM1826">
        <v>1819</v>
      </c>
      <c r="CN1826">
        <v>25.306956659601042</v>
      </c>
      <c r="CO1826">
        <v>27.97072000565306</v>
      </c>
      <c r="CQ1826">
        <f t="shared" si="1464"/>
        <v>0</v>
      </c>
      <c r="CR1826">
        <f t="shared" si="1465"/>
        <v>1</v>
      </c>
      <c r="CS1826">
        <f t="shared" si="1466"/>
        <v>2.6637633460520185</v>
      </c>
      <c r="CV1826">
        <v>1819</v>
      </c>
      <c r="CW1826">
        <v>25.649887551625639</v>
      </c>
      <c r="CX1826">
        <v>17.019050193586921</v>
      </c>
      <c r="CZ1826">
        <f t="shared" si="1467"/>
        <v>1</v>
      </c>
      <c r="DA1826">
        <f t="shared" si="1468"/>
        <v>0</v>
      </c>
      <c r="DB1826">
        <f t="shared" si="1469"/>
        <v>8.6308373580387183</v>
      </c>
      <c r="DE1826">
        <v>1819</v>
      </c>
      <c r="DF1826">
        <v>27.618385085140154</v>
      </c>
      <c r="DG1826">
        <v>18.148729354964455</v>
      </c>
      <c r="DI1826">
        <f t="shared" si="1470"/>
        <v>1</v>
      </c>
      <c r="DJ1826">
        <f t="shared" si="1471"/>
        <v>0</v>
      </c>
      <c r="DK1826">
        <f t="shared" si="1472"/>
        <v>9.4696557301756989</v>
      </c>
      <c r="DN1826">
        <v>1819</v>
      </c>
      <c r="DO1826">
        <v>22.275659405671547</v>
      </c>
      <c r="DP1826">
        <v>22.55194878839076</v>
      </c>
      <c r="DR1826">
        <f t="shared" si="1473"/>
        <v>0</v>
      </c>
      <c r="DS1826">
        <f t="shared" si="1474"/>
        <v>1</v>
      </c>
      <c r="DT1826">
        <f t="shared" si="1475"/>
        <v>0.27628938271921299</v>
      </c>
      <c r="DW1826">
        <v>1819</v>
      </c>
      <c r="DX1826">
        <v>21.443650062521002</v>
      </c>
      <c r="DY1826">
        <v>24.411902193004991</v>
      </c>
      <c r="EA1826">
        <f t="shared" si="1476"/>
        <v>0</v>
      </c>
      <c r="EB1826">
        <f t="shared" si="1477"/>
        <v>1</v>
      </c>
      <c r="EC1826">
        <f t="shared" si="1478"/>
        <v>2.9682521304839895</v>
      </c>
      <c r="EF1826">
        <v>1819</v>
      </c>
      <c r="EG1826">
        <v>21.54428789162808</v>
      </c>
      <c r="EH1826">
        <v>13.375297789106991</v>
      </c>
      <c r="EJ1826">
        <f t="shared" si="1479"/>
        <v>1</v>
      </c>
      <c r="EK1826">
        <f t="shared" si="1480"/>
        <v>0</v>
      </c>
      <c r="EL1826">
        <f t="shared" si="1481"/>
        <v>8.1689901025210894</v>
      </c>
      <c r="EO1826">
        <v>1819</v>
      </c>
      <c r="EP1826">
        <v>21.164472578420746</v>
      </c>
      <c r="EQ1826">
        <v>50.385005047194468</v>
      </c>
      <c r="ES1826">
        <f t="shared" si="1482"/>
        <v>0</v>
      </c>
      <c r="ET1826">
        <f t="shared" si="1483"/>
        <v>1</v>
      </c>
      <c r="EU1826">
        <f t="shared" si="1484"/>
        <v>29.220532468773722</v>
      </c>
    </row>
    <row r="1827" spans="1:151" x14ac:dyDescent="0.25">
      <c r="A1827">
        <v>1820</v>
      </c>
      <c r="B1827">
        <v>9.666959041935387</v>
      </c>
      <c r="C1827">
        <v>29.962910693829315</v>
      </c>
      <c r="E1827">
        <f t="shared" si="1434"/>
        <v>0</v>
      </c>
      <c r="F1827">
        <f t="shared" si="1436"/>
        <v>1</v>
      </c>
      <c r="G1827">
        <f t="shared" si="1435"/>
        <v>20.29595165189393</v>
      </c>
      <c r="J1827">
        <v>1820</v>
      </c>
      <c r="K1827">
        <v>15.072246585193529</v>
      </c>
      <c r="L1827">
        <v>23.795421773741214</v>
      </c>
      <c r="N1827">
        <f t="shared" si="1437"/>
        <v>0</v>
      </c>
      <c r="O1827">
        <f t="shared" si="1438"/>
        <v>1</v>
      </c>
      <c r="P1827">
        <f t="shared" si="1439"/>
        <v>8.7231751885476854</v>
      </c>
      <c r="S1827">
        <v>1820</v>
      </c>
      <c r="T1827">
        <v>13.42971179660805</v>
      </c>
      <c r="U1827">
        <v>16.543051165048453</v>
      </c>
      <c r="W1827">
        <f t="shared" si="1440"/>
        <v>0</v>
      </c>
      <c r="X1827">
        <f t="shared" si="1441"/>
        <v>1</v>
      </c>
      <c r="Y1827">
        <f t="shared" si="1442"/>
        <v>3.1133393684404034</v>
      </c>
      <c r="AB1827">
        <v>1820</v>
      </c>
      <c r="AC1827">
        <v>20.43561196960351</v>
      </c>
      <c r="AD1827">
        <v>16.582652489179818</v>
      </c>
      <c r="AF1827">
        <f t="shared" si="1443"/>
        <v>1</v>
      </c>
      <c r="AG1827">
        <f t="shared" si="1444"/>
        <v>0</v>
      </c>
      <c r="AH1827">
        <f t="shared" si="1445"/>
        <v>3.8529594804236922</v>
      </c>
      <c r="AK1827">
        <v>1820</v>
      </c>
      <c r="AL1827">
        <v>14.858986166272835</v>
      </c>
      <c r="AM1827">
        <v>24.012491023118255</v>
      </c>
      <c r="AO1827">
        <f t="shared" si="1446"/>
        <v>0</v>
      </c>
      <c r="AP1827">
        <f t="shared" si="1447"/>
        <v>1</v>
      </c>
      <c r="AQ1827">
        <f t="shared" si="1448"/>
        <v>9.1535048568454194</v>
      </c>
      <c r="AT1827">
        <v>1820</v>
      </c>
      <c r="AU1827">
        <v>20.153647991075182</v>
      </c>
      <c r="AV1827">
        <v>30.9477269300708</v>
      </c>
      <c r="AX1827">
        <f t="shared" si="1449"/>
        <v>0</v>
      </c>
      <c r="AY1827">
        <f t="shared" si="1450"/>
        <v>1</v>
      </c>
      <c r="AZ1827">
        <f t="shared" si="1451"/>
        <v>10.794078938995618</v>
      </c>
      <c r="BC1827">
        <v>1820</v>
      </c>
      <c r="BD1827" t="e">
        <v>#N/A</v>
      </c>
      <c r="BE1827" t="e">
        <v>#N/A</v>
      </c>
      <c r="BG1827" t="e">
        <f t="shared" si="1452"/>
        <v>#N/A</v>
      </c>
      <c r="BH1827" t="e">
        <f t="shared" si="1453"/>
        <v>#N/A</v>
      </c>
      <c r="BI1827" t="e">
        <f t="shared" si="1454"/>
        <v>#N/A</v>
      </c>
      <c r="BL1827">
        <v>1820</v>
      </c>
      <c r="BM1827">
        <v>35.739598622452661</v>
      </c>
      <c r="BN1827">
        <v>13.291187479102314</v>
      </c>
      <c r="BP1827">
        <f t="shared" si="1455"/>
        <v>1</v>
      </c>
      <c r="BQ1827">
        <f t="shared" si="1456"/>
        <v>0</v>
      </c>
      <c r="BR1827">
        <f t="shared" si="1457"/>
        <v>22.448411143350349</v>
      </c>
      <c r="BU1827">
        <v>1820</v>
      </c>
      <c r="BV1827">
        <v>22.532026999874915</v>
      </c>
      <c r="BW1827">
        <v>22.888384391713281</v>
      </c>
      <c r="BY1827">
        <f t="shared" si="1458"/>
        <v>0</v>
      </c>
      <c r="BZ1827">
        <f t="shared" si="1459"/>
        <v>1</v>
      </c>
      <c r="CA1827">
        <f t="shared" si="1460"/>
        <v>0.35635739183836534</v>
      </c>
      <c r="CD1827">
        <v>1820</v>
      </c>
      <c r="CE1827">
        <v>21.920332478318059</v>
      </c>
      <c r="CF1827">
        <v>10.853162666901923</v>
      </c>
      <c r="CH1827">
        <f t="shared" si="1461"/>
        <v>1</v>
      </c>
      <c r="CI1827">
        <f t="shared" si="1462"/>
        <v>0</v>
      </c>
      <c r="CJ1827">
        <f t="shared" si="1463"/>
        <v>11.067169811416136</v>
      </c>
      <c r="CM1827">
        <v>1820</v>
      </c>
      <c r="CN1827">
        <v>19.923780680118242</v>
      </c>
      <c r="CO1827">
        <v>29.567049832903646</v>
      </c>
      <c r="CQ1827">
        <f t="shared" si="1464"/>
        <v>0</v>
      </c>
      <c r="CR1827">
        <f t="shared" si="1465"/>
        <v>1</v>
      </c>
      <c r="CS1827">
        <f t="shared" si="1466"/>
        <v>9.643269152785404</v>
      </c>
      <c r="CV1827">
        <v>1820</v>
      </c>
      <c r="CW1827">
        <v>24.20452863261956</v>
      </c>
      <c r="CX1827">
        <v>13.083849592881078</v>
      </c>
      <c r="CZ1827">
        <f t="shared" si="1467"/>
        <v>1</v>
      </c>
      <c r="DA1827">
        <f t="shared" si="1468"/>
        <v>0</v>
      </c>
      <c r="DB1827">
        <f t="shared" si="1469"/>
        <v>11.120679039738482</v>
      </c>
      <c r="DE1827">
        <v>1820</v>
      </c>
      <c r="DF1827">
        <v>22.408054914855526</v>
      </c>
      <c r="DG1827">
        <v>25.717611684663193</v>
      </c>
      <c r="DI1827">
        <f t="shared" si="1470"/>
        <v>0</v>
      </c>
      <c r="DJ1827">
        <f t="shared" si="1471"/>
        <v>1</v>
      </c>
      <c r="DK1827">
        <f t="shared" si="1472"/>
        <v>3.3095567698076671</v>
      </c>
      <c r="DN1827">
        <v>1820</v>
      </c>
      <c r="DO1827">
        <v>25.748424542054007</v>
      </c>
      <c r="DP1827">
        <v>23.438989202933875</v>
      </c>
      <c r="DR1827">
        <f t="shared" si="1473"/>
        <v>1</v>
      </c>
      <c r="DS1827">
        <f t="shared" si="1474"/>
        <v>0</v>
      </c>
      <c r="DT1827">
        <f t="shared" si="1475"/>
        <v>2.3094353391201317</v>
      </c>
      <c r="DW1827">
        <v>1820</v>
      </c>
      <c r="DX1827">
        <v>21.526481448522055</v>
      </c>
      <c r="DY1827">
        <v>25.52580147681936</v>
      </c>
      <c r="EA1827">
        <f t="shared" si="1476"/>
        <v>0</v>
      </c>
      <c r="EB1827">
        <f t="shared" si="1477"/>
        <v>1</v>
      </c>
      <c r="EC1827">
        <f t="shared" si="1478"/>
        <v>3.9993200282973049</v>
      </c>
      <c r="EF1827">
        <v>1820</v>
      </c>
      <c r="EG1827">
        <v>21.431685821648692</v>
      </c>
      <c r="EH1827">
        <v>14.480900108553653</v>
      </c>
      <c r="EJ1827">
        <f t="shared" si="1479"/>
        <v>1</v>
      </c>
      <c r="EK1827">
        <f t="shared" si="1480"/>
        <v>0</v>
      </c>
      <c r="EL1827">
        <f t="shared" si="1481"/>
        <v>6.9507857130950388</v>
      </c>
      <c r="EO1827">
        <v>1820</v>
      </c>
      <c r="EP1827">
        <v>21.07650198237128</v>
      </c>
      <c r="EQ1827">
        <v>39.354147521301584</v>
      </c>
      <c r="ES1827">
        <f t="shared" si="1482"/>
        <v>0</v>
      </c>
      <c r="ET1827">
        <f t="shared" si="1483"/>
        <v>1</v>
      </c>
      <c r="EU1827">
        <f t="shared" si="1484"/>
        <v>18.277645538930305</v>
      </c>
    </row>
    <row r="1828" spans="1:151" x14ac:dyDescent="0.25">
      <c r="A1828">
        <v>1821</v>
      </c>
      <c r="B1828">
        <v>7.9838939615436528</v>
      </c>
      <c r="C1828">
        <v>24.837364635156899</v>
      </c>
      <c r="E1828">
        <f t="shared" si="1434"/>
        <v>0</v>
      </c>
      <c r="F1828">
        <f t="shared" si="1436"/>
        <v>1</v>
      </c>
      <c r="G1828">
        <f t="shared" si="1435"/>
        <v>16.853470673613245</v>
      </c>
      <c r="J1828">
        <v>1821</v>
      </c>
      <c r="K1828">
        <v>15.913997202557042</v>
      </c>
      <c r="L1828">
        <v>29.67988228026945</v>
      </c>
      <c r="N1828">
        <f t="shared" si="1437"/>
        <v>0</v>
      </c>
      <c r="O1828">
        <f t="shared" si="1438"/>
        <v>1</v>
      </c>
      <c r="P1828">
        <f t="shared" si="1439"/>
        <v>13.765885077712408</v>
      </c>
      <c r="S1828">
        <v>1821</v>
      </c>
      <c r="T1828">
        <v>23.907415409072229</v>
      </c>
      <c r="U1828">
        <v>12.999921814517615</v>
      </c>
      <c r="W1828">
        <f t="shared" si="1440"/>
        <v>1</v>
      </c>
      <c r="X1828">
        <f t="shared" si="1441"/>
        <v>0</v>
      </c>
      <c r="Y1828">
        <f t="shared" si="1442"/>
        <v>10.907493594554614</v>
      </c>
      <c r="AB1828">
        <v>1821</v>
      </c>
      <c r="AC1828">
        <v>23.49583920239991</v>
      </c>
      <c r="AD1828">
        <v>18.470219021628271</v>
      </c>
      <c r="AF1828">
        <f t="shared" si="1443"/>
        <v>1</v>
      </c>
      <c r="AG1828">
        <f t="shared" si="1444"/>
        <v>0</v>
      </c>
      <c r="AH1828">
        <f t="shared" si="1445"/>
        <v>5.0256201807716394</v>
      </c>
      <c r="AK1828">
        <v>1821</v>
      </c>
      <c r="AL1828">
        <v>22.71237515366386</v>
      </c>
      <c r="AM1828">
        <v>17.491151685309521</v>
      </c>
      <c r="AO1828">
        <f t="shared" si="1446"/>
        <v>1</v>
      </c>
      <c r="AP1828">
        <f t="shared" si="1447"/>
        <v>0</v>
      </c>
      <c r="AQ1828">
        <f t="shared" si="1448"/>
        <v>5.2212234683543386</v>
      </c>
      <c r="AT1828">
        <v>1821</v>
      </c>
      <c r="AU1828">
        <v>19.156469931758359</v>
      </c>
      <c r="AV1828">
        <v>31.311079451379072</v>
      </c>
      <c r="AX1828">
        <f t="shared" si="1449"/>
        <v>0</v>
      </c>
      <c r="AY1828">
        <f t="shared" si="1450"/>
        <v>1</v>
      </c>
      <c r="AZ1828">
        <f t="shared" si="1451"/>
        <v>12.154609519620713</v>
      </c>
      <c r="BC1828">
        <v>1821</v>
      </c>
      <c r="BD1828" t="e">
        <v>#N/A</v>
      </c>
      <c r="BE1828" t="e">
        <v>#N/A</v>
      </c>
      <c r="BG1828" t="e">
        <f t="shared" si="1452"/>
        <v>#N/A</v>
      </c>
      <c r="BH1828" t="e">
        <f t="shared" si="1453"/>
        <v>#N/A</v>
      </c>
      <c r="BI1828" t="e">
        <f t="shared" si="1454"/>
        <v>#N/A</v>
      </c>
      <c r="BL1828">
        <v>1821</v>
      </c>
      <c r="BM1828">
        <v>18.691165556042868</v>
      </c>
      <c r="BN1828">
        <v>14.218491311677019</v>
      </c>
      <c r="BP1828">
        <f t="shared" si="1455"/>
        <v>1</v>
      </c>
      <c r="BQ1828">
        <f t="shared" si="1456"/>
        <v>0</v>
      </c>
      <c r="BR1828">
        <f t="shared" si="1457"/>
        <v>4.4726742443658498</v>
      </c>
      <c r="BU1828">
        <v>1821</v>
      </c>
      <c r="BV1828">
        <v>21.231959635337873</v>
      </c>
      <c r="BW1828">
        <v>21.926666299044641</v>
      </c>
      <c r="BY1828">
        <f t="shared" si="1458"/>
        <v>0</v>
      </c>
      <c r="BZ1828">
        <f t="shared" si="1459"/>
        <v>1</v>
      </c>
      <c r="CA1828">
        <f t="shared" si="1460"/>
        <v>0.69470666370676781</v>
      </c>
      <c r="CD1828">
        <v>1821</v>
      </c>
      <c r="CE1828">
        <v>22.591911468428023</v>
      </c>
      <c r="CF1828">
        <v>31.175566014560676</v>
      </c>
      <c r="CH1828">
        <f t="shared" si="1461"/>
        <v>0</v>
      </c>
      <c r="CI1828">
        <f t="shared" si="1462"/>
        <v>1</v>
      </c>
      <c r="CJ1828">
        <f t="shared" si="1463"/>
        <v>8.583654546132653</v>
      </c>
      <c r="CM1828">
        <v>1821</v>
      </c>
      <c r="CN1828">
        <v>12.15998929088782</v>
      </c>
      <c r="CO1828">
        <v>8.5651162213079122</v>
      </c>
      <c r="CQ1828">
        <f t="shared" si="1464"/>
        <v>1</v>
      </c>
      <c r="CR1828">
        <f t="shared" si="1465"/>
        <v>0</v>
      </c>
      <c r="CS1828">
        <f t="shared" si="1466"/>
        <v>3.5948730695799078</v>
      </c>
      <c r="CV1828">
        <v>1821</v>
      </c>
      <c r="CW1828">
        <v>19.482826407008048</v>
      </c>
      <c r="CX1828">
        <v>15.155067851488461</v>
      </c>
      <c r="CZ1828">
        <f t="shared" si="1467"/>
        <v>1</v>
      </c>
      <c r="DA1828">
        <f t="shared" si="1468"/>
        <v>0</v>
      </c>
      <c r="DB1828">
        <f t="shared" si="1469"/>
        <v>4.327758555519587</v>
      </c>
      <c r="DE1828">
        <v>1821</v>
      </c>
      <c r="DF1828">
        <v>15.734037472815956</v>
      </c>
      <c r="DG1828">
        <v>33.466038705106371</v>
      </c>
      <c r="DI1828">
        <f t="shared" si="1470"/>
        <v>0</v>
      </c>
      <c r="DJ1828">
        <f t="shared" si="1471"/>
        <v>1</v>
      </c>
      <c r="DK1828">
        <f t="shared" si="1472"/>
        <v>17.732001232290415</v>
      </c>
      <c r="DN1828">
        <v>1821</v>
      </c>
      <c r="DO1828">
        <v>20.294748376749517</v>
      </c>
      <c r="DP1828">
        <v>21.340090853459809</v>
      </c>
      <c r="DR1828">
        <f t="shared" si="1473"/>
        <v>0</v>
      </c>
      <c r="DS1828">
        <f t="shared" si="1474"/>
        <v>1</v>
      </c>
      <c r="DT1828">
        <f t="shared" si="1475"/>
        <v>1.0453424767102923</v>
      </c>
      <c r="DW1828">
        <v>1821</v>
      </c>
      <c r="DX1828">
        <v>14.900687665587336</v>
      </c>
      <c r="DY1828">
        <v>16.961751577244531</v>
      </c>
      <c r="EA1828">
        <f t="shared" si="1476"/>
        <v>0</v>
      </c>
      <c r="EB1828">
        <f t="shared" si="1477"/>
        <v>1</v>
      </c>
      <c r="EC1828">
        <f t="shared" si="1478"/>
        <v>2.0610639116571949</v>
      </c>
      <c r="EF1828">
        <v>1821</v>
      </c>
      <c r="EG1828">
        <v>19.449916106483759</v>
      </c>
      <c r="EH1828">
        <v>21.544158955855146</v>
      </c>
      <c r="EJ1828">
        <f t="shared" si="1479"/>
        <v>0</v>
      </c>
      <c r="EK1828">
        <f t="shared" si="1480"/>
        <v>1</v>
      </c>
      <c r="EL1828">
        <f t="shared" si="1481"/>
        <v>2.0942428493713869</v>
      </c>
      <c r="EO1828">
        <v>1821</v>
      </c>
      <c r="EP1828">
        <v>20.959968586697972</v>
      </c>
      <c r="EQ1828">
        <v>36.102057678566197</v>
      </c>
      <c r="ES1828">
        <f t="shared" si="1482"/>
        <v>0</v>
      </c>
      <c r="ET1828">
        <f t="shared" si="1483"/>
        <v>1</v>
      </c>
      <c r="EU1828">
        <f t="shared" si="1484"/>
        <v>15.142089091868225</v>
      </c>
    </row>
    <row r="1829" spans="1:151" x14ac:dyDescent="0.25">
      <c r="A1829">
        <v>1822</v>
      </c>
      <c r="B1829">
        <v>9.1791727489238557</v>
      </c>
      <c r="C1829">
        <v>42.244824092906256</v>
      </c>
      <c r="E1829">
        <f t="shared" si="1434"/>
        <v>0</v>
      </c>
      <c r="F1829">
        <f t="shared" si="1436"/>
        <v>1</v>
      </c>
      <c r="G1829">
        <f t="shared" si="1435"/>
        <v>33.065651343982402</v>
      </c>
      <c r="J1829">
        <v>1822</v>
      </c>
      <c r="K1829">
        <v>10.867914564198255</v>
      </c>
      <c r="L1829">
        <v>22.890386358224593</v>
      </c>
      <c r="N1829">
        <f t="shared" si="1437"/>
        <v>0</v>
      </c>
      <c r="O1829">
        <f t="shared" si="1438"/>
        <v>1</v>
      </c>
      <c r="P1829">
        <f t="shared" si="1439"/>
        <v>12.022471794026337</v>
      </c>
      <c r="S1829">
        <v>1822</v>
      </c>
      <c r="T1829">
        <v>20.512013201810372</v>
      </c>
      <c r="U1829">
        <v>7.301884952036648</v>
      </c>
      <c r="W1829">
        <f t="shared" si="1440"/>
        <v>1</v>
      </c>
      <c r="X1829">
        <f t="shared" si="1441"/>
        <v>0</v>
      </c>
      <c r="Y1829">
        <f t="shared" si="1442"/>
        <v>13.210128249773724</v>
      </c>
      <c r="AB1829">
        <v>1822</v>
      </c>
      <c r="AC1829">
        <v>28.298285796698075</v>
      </c>
      <c r="AD1829">
        <v>19.499899073481</v>
      </c>
      <c r="AF1829">
        <f t="shared" si="1443"/>
        <v>1</v>
      </c>
      <c r="AG1829">
        <f t="shared" si="1444"/>
        <v>0</v>
      </c>
      <c r="AH1829">
        <f t="shared" si="1445"/>
        <v>8.7983867232170745</v>
      </c>
      <c r="AK1829">
        <v>1822</v>
      </c>
      <c r="AL1829">
        <v>14.228612217807735</v>
      </c>
      <c r="AM1829">
        <v>36.000451183365456</v>
      </c>
      <c r="AO1829">
        <f t="shared" si="1446"/>
        <v>0</v>
      </c>
      <c r="AP1829">
        <f t="shared" si="1447"/>
        <v>1</v>
      </c>
      <c r="AQ1829">
        <f t="shared" si="1448"/>
        <v>21.77183896555772</v>
      </c>
      <c r="AT1829">
        <v>1822</v>
      </c>
      <c r="AU1829">
        <v>18.284464148962616</v>
      </c>
      <c r="AV1829">
        <v>23.928133541465208</v>
      </c>
      <c r="AX1829">
        <f t="shared" si="1449"/>
        <v>0</v>
      </c>
      <c r="AY1829">
        <f t="shared" si="1450"/>
        <v>1</v>
      </c>
      <c r="AZ1829">
        <f t="shared" si="1451"/>
        <v>5.6436693925025914</v>
      </c>
      <c r="BC1829">
        <v>1822</v>
      </c>
      <c r="BD1829" t="e">
        <v>#N/A</v>
      </c>
      <c r="BE1829" t="e">
        <v>#N/A</v>
      </c>
      <c r="BG1829" t="e">
        <f t="shared" si="1452"/>
        <v>#N/A</v>
      </c>
      <c r="BH1829" t="e">
        <f t="shared" si="1453"/>
        <v>#N/A</v>
      </c>
      <c r="BI1829" t="e">
        <f t="shared" si="1454"/>
        <v>#N/A</v>
      </c>
      <c r="BL1829">
        <v>1822</v>
      </c>
      <c r="BM1829">
        <v>27.394138254307265</v>
      </c>
      <c r="BN1829">
        <v>10.665733302070297</v>
      </c>
      <c r="BP1829">
        <f t="shared" si="1455"/>
        <v>1</v>
      </c>
      <c r="BQ1829">
        <f t="shared" si="1456"/>
        <v>0</v>
      </c>
      <c r="BR1829">
        <f t="shared" si="1457"/>
        <v>16.728404952236968</v>
      </c>
      <c r="BU1829">
        <v>1822</v>
      </c>
      <c r="BV1829">
        <v>26.538877995269225</v>
      </c>
      <c r="BW1829">
        <v>23.698502215744451</v>
      </c>
      <c r="BY1829">
        <f t="shared" si="1458"/>
        <v>1</v>
      </c>
      <c r="BZ1829">
        <f t="shared" si="1459"/>
        <v>0</v>
      </c>
      <c r="CA1829">
        <f t="shared" si="1460"/>
        <v>2.8403757795247735</v>
      </c>
      <c r="CD1829">
        <v>1822</v>
      </c>
      <c r="CE1829">
        <v>30.202329586935953</v>
      </c>
      <c r="CF1829">
        <v>24.98496321225883</v>
      </c>
      <c r="CH1829">
        <f t="shared" si="1461"/>
        <v>1</v>
      </c>
      <c r="CI1829">
        <f t="shared" si="1462"/>
        <v>0</v>
      </c>
      <c r="CJ1829">
        <f t="shared" si="1463"/>
        <v>5.2173663746771233</v>
      </c>
      <c r="CM1829">
        <v>1822</v>
      </c>
      <c r="CN1829">
        <v>16.546505104849572</v>
      </c>
      <c r="CO1829">
        <v>19.446933267390701</v>
      </c>
      <c r="CQ1829">
        <f t="shared" si="1464"/>
        <v>0</v>
      </c>
      <c r="CR1829">
        <f t="shared" si="1465"/>
        <v>1</v>
      </c>
      <c r="CS1829">
        <f t="shared" si="1466"/>
        <v>2.9004281625411288</v>
      </c>
      <c r="CV1829">
        <v>1822</v>
      </c>
      <c r="CW1829">
        <v>28.411621724971333</v>
      </c>
      <c r="CX1829">
        <v>17.442129249419281</v>
      </c>
      <c r="CZ1829">
        <f t="shared" si="1467"/>
        <v>1</v>
      </c>
      <c r="DA1829">
        <f t="shared" si="1468"/>
        <v>0</v>
      </c>
      <c r="DB1829">
        <f t="shared" si="1469"/>
        <v>10.969492475552052</v>
      </c>
      <c r="DE1829">
        <v>1822</v>
      </c>
      <c r="DF1829">
        <v>14.993722057779628</v>
      </c>
      <c r="DG1829">
        <v>22.039205513171936</v>
      </c>
      <c r="DI1829">
        <f t="shared" si="1470"/>
        <v>0</v>
      </c>
      <c r="DJ1829">
        <f t="shared" si="1471"/>
        <v>1</v>
      </c>
      <c r="DK1829">
        <f t="shared" si="1472"/>
        <v>7.0454834553923078</v>
      </c>
      <c r="DN1829">
        <v>1822</v>
      </c>
      <c r="DO1829">
        <v>22.604085178474321</v>
      </c>
      <c r="DP1829">
        <v>21.151030869624218</v>
      </c>
      <c r="DR1829">
        <f t="shared" si="1473"/>
        <v>1</v>
      </c>
      <c r="DS1829">
        <f t="shared" si="1474"/>
        <v>0</v>
      </c>
      <c r="DT1829">
        <f t="shared" si="1475"/>
        <v>1.4530543088501027</v>
      </c>
      <c r="DW1829">
        <v>1822</v>
      </c>
      <c r="DX1829">
        <v>18.053937016830986</v>
      </c>
      <c r="DY1829">
        <v>22.851768614366939</v>
      </c>
      <c r="EA1829">
        <f t="shared" si="1476"/>
        <v>0</v>
      </c>
      <c r="EB1829">
        <f t="shared" si="1477"/>
        <v>1</v>
      </c>
      <c r="EC1829">
        <f t="shared" si="1478"/>
        <v>4.7978315975359536</v>
      </c>
      <c r="EF1829">
        <v>1822</v>
      </c>
      <c r="EG1829">
        <v>22.307335039097914</v>
      </c>
      <c r="EH1829">
        <v>18.544142575509081</v>
      </c>
      <c r="EJ1829">
        <f t="shared" si="1479"/>
        <v>1</v>
      </c>
      <c r="EK1829">
        <f t="shared" si="1480"/>
        <v>0</v>
      </c>
      <c r="EL1829">
        <f t="shared" si="1481"/>
        <v>3.7631924635888332</v>
      </c>
      <c r="EO1829">
        <v>1822</v>
      </c>
      <c r="EP1829">
        <v>21.92065845409369</v>
      </c>
      <c r="EQ1829">
        <v>22.22659030658221</v>
      </c>
      <c r="ES1829">
        <f t="shared" si="1482"/>
        <v>0</v>
      </c>
      <c r="ET1829">
        <f t="shared" si="1483"/>
        <v>1</v>
      </c>
      <c r="EU1829">
        <f t="shared" si="1484"/>
        <v>0.30593185248851995</v>
      </c>
    </row>
    <row r="1830" spans="1:151" x14ac:dyDescent="0.25">
      <c r="A1830">
        <v>1823</v>
      </c>
      <c r="B1830">
        <v>8.6426299732338148</v>
      </c>
      <c r="C1830">
        <v>16.554323009108941</v>
      </c>
      <c r="E1830">
        <f t="shared" si="1434"/>
        <v>0</v>
      </c>
      <c r="F1830">
        <f t="shared" si="1436"/>
        <v>1</v>
      </c>
      <c r="G1830">
        <f t="shared" si="1435"/>
        <v>7.9116930358751265</v>
      </c>
      <c r="J1830">
        <v>1823</v>
      </c>
      <c r="K1830">
        <v>13.716665579590202</v>
      </c>
      <c r="L1830">
        <v>12.864347414552562</v>
      </c>
      <c r="N1830">
        <f t="shared" si="1437"/>
        <v>1</v>
      </c>
      <c r="O1830">
        <f t="shared" si="1438"/>
        <v>0</v>
      </c>
      <c r="P1830">
        <f t="shared" si="1439"/>
        <v>0.8523181650376408</v>
      </c>
      <c r="S1830">
        <v>1823</v>
      </c>
      <c r="T1830">
        <v>15.906811418563256</v>
      </c>
      <c r="U1830">
        <v>35.193532165837972</v>
      </c>
      <c r="W1830">
        <f t="shared" si="1440"/>
        <v>0</v>
      </c>
      <c r="X1830">
        <f t="shared" si="1441"/>
        <v>1</v>
      </c>
      <c r="Y1830">
        <f t="shared" si="1442"/>
        <v>19.286720747274714</v>
      </c>
      <c r="AB1830">
        <v>1823</v>
      </c>
      <c r="AC1830">
        <v>14.688042322854766</v>
      </c>
      <c r="AD1830">
        <v>17.720043195680489</v>
      </c>
      <c r="AF1830">
        <f t="shared" si="1443"/>
        <v>0</v>
      </c>
      <c r="AG1830">
        <f t="shared" si="1444"/>
        <v>1</v>
      </c>
      <c r="AH1830">
        <f t="shared" si="1445"/>
        <v>3.0320008728257228</v>
      </c>
      <c r="AK1830">
        <v>1823</v>
      </c>
      <c r="AL1830">
        <v>21.727358278712924</v>
      </c>
      <c r="AM1830">
        <v>26.781376024675591</v>
      </c>
      <c r="AO1830">
        <f t="shared" si="1446"/>
        <v>0</v>
      </c>
      <c r="AP1830">
        <f t="shared" si="1447"/>
        <v>1</v>
      </c>
      <c r="AQ1830">
        <f t="shared" si="1448"/>
        <v>5.0540177459626676</v>
      </c>
      <c r="AT1830">
        <v>1823</v>
      </c>
      <c r="AU1830">
        <v>17.583747219852217</v>
      </c>
      <c r="AV1830">
        <v>24.3636146199953</v>
      </c>
      <c r="AX1830">
        <f t="shared" si="1449"/>
        <v>0</v>
      </c>
      <c r="AY1830">
        <f t="shared" si="1450"/>
        <v>1</v>
      </c>
      <c r="AZ1830">
        <f t="shared" si="1451"/>
        <v>6.7798674001430825</v>
      </c>
      <c r="BC1830">
        <v>1823</v>
      </c>
      <c r="BD1830" t="e">
        <v>#N/A</v>
      </c>
      <c r="BE1830" t="e">
        <v>#N/A</v>
      </c>
      <c r="BG1830" t="e">
        <f t="shared" si="1452"/>
        <v>#N/A</v>
      </c>
      <c r="BH1830" t="e">
        <f t="shared" si="1453"/>
        <v>#N/A</v>
      </c>
      <c r="BI1830" t="e">
        <f t="shared" si="1454"/>
        <v>#N/A</v>
      </c>
      <c r="BL1830">
        <v>1823</v>
      </c>
      <c r="BM1830">
        <v>26.616453485583158</v>
      </c>
      <c r="BN1830">
        <v>11.623928413617309</v>
      </c>
      <c r="BP1830">
        <f t="shared" si="1455"/>
        <v>1</v>
      </c>
      <c r="BQ1830">
        <f t="shared" si="1456"/>
        <v>0</v>
      </c>
      <c r="BR1830">
        <f t="shared" si="1457"/>
        <v>14.992525071965849</v>
      </c>
      <c r="BU1830">
        <v>1823</v>
      </c>
      <c r="BV1830">
        <v>21.466746714158262</v>
      </c>
      <c r="BW1830">
        <v>24.224952534724636</v>
      </c>
      <c r="BY1830">
        <f t="shared" si="1458"/>
        <v>0</v>
      </c>
      <c r="BZ1830">
        <f t="shared" si="1459"/>
        <v>1</v>
      </c>
      <c r="CA1830">
        <f t="shared" si="1460"/>
        <v>2.7582058205663742</v>
      </c>
      <c r="CD1830">
        <v>1823</v>
      </c>
      <c r="CE1830">
        <v>29.251934374934585</v>
      </c>
      <c r="CF1830">
        <v>34.613835263074336</v>
      </c>
      <c r="CH1830">
        <f t="shared" si="1461"/>
        <v>0</v>
      </c>
      <c r="CI1830">
        <f t="shared" si="1462"/>
        <v>1</v>
      </c>
      <c r="CJ1830">
        <f t="shared" si="1463"/>
        <v>5.3619008881397505</v>
      </c>
      <c r="CM1830">
        <v>1823</v>
      </c>
      <c r="CN1830">
        <v>20.654643163216544</v>
      </c>
      <c r="CO1830">
        <v>20.552728228058289</v>
      </c>
      <c r="CQ1830">
        <f t="shared" si="1464"/>
        <v>1</v>
      </c>
      <c r="CR1830">
        <f t="shared" si="1465"/>
        <v>0</v>
      </c>
      <c r="CS1830">
        <f t="shared" si="1466"/>
        <v>0.10191493515825556</v>
      </c>
      <c r="CV1830">
        <v>1823</v>
      </c>
      <c r="CW1830">
        <v>22.058723797753895</v>
      </c>
      <c r="CX1830">
        <v>20.344972233589868</v>
      </c>
      <c r="CZ1830">
        <f t="shared" si="1467"/>
        <v>1</v>
      </c>
      <c r="DA1830">
        <f t="shared" si="1468"/>
        <v>0</v>
      </c>
      <c r="DB1830">
        <f t="shared" si="1469"/>
        <v>1.7137515641640277</v>
      </c>
      <c r="DE1830">
        <v>1823</v>
      </c>
      <c r="DF1830">
        <v>22.97079358933351</v>
      </c>
      <c r="DG1830">
        <v>16.4933467325367</v>
      </c>
      <c r="DI1830">
        <f t="shared" si="1470"/>
        <v>1</v>
      </c>
      <c r="DJ1830">
        <f t="shared" si="1471"/>
        <v>0</v>
      </c>
      <c r="DK1830">
        <f t="shared" si="1472"/>
        <v>6.47744685679681</v>
      </c>
      <c r="DN1830">
        <v>1823</v>
      </c>
      <c r="DO1830">
        <v>20.768133731022637</v>
      </c>
      <c r="DP1830">
        <v>30.896627880678139</v>
      </c>
      <c r="DR1830">
        <f t="shared" si="1473"/>
        <v>0</v>
      </c>
      <c r="DS1830">
        <f t="shared" si="1474"/>
        <v>1</v>
      </c>
      <c r="DT1830">
        <f t="shared" si="1475"/>
        <v>10.128494149655502</v>
      </c>
      <c r="DW1830">
        <v>1823</v>
      </c>
      <c r="DX1830">
        <v>17.23561695659383</v>
      </c>
      <c r="DY1830">
        <v>15.568696334493643</v>
      </c>
      <c r="EA1830">
        <f t="shared" si="1476"/>
        <v>1</v>
      </c>
      <c r="EB1830">
        <f t="shared" si="1477"/>
        <v>0</v>
      </c>
      <c r="EC1830">
        <f t="shared" si="1478"/>
        <v>1.6669206221001875</v>
      </c>
      <c r="EF1830">
        <v>1823</v>
      </c>
      <c r="EG1830">
        <v>21.131283737569373</v>
      </c>
      <c r="EH1830">
        <v>13.474914516897282</v>
      </c>
      <c r="EJ1830">
        <f t="shared" si="1479"/>
        <v>1</v>
      </c>
      <c r="EK1830">
        <f t="shared" si="1480"/>
        <v>0</v>
      </c>
      <c r="EL1830">
        <f t="shared" si="1481"/>
        <v>7.6563692206720901</v>
      </c>
      <c r="EO1830">
        <v>1823</v>
      </c>
      <c r="EP1830">
        <v>24.505573732661706</v>
      </c>
      <c r="EQ1830">
        <v>23.316097363001262</v>
      </c>
      <c r="ES1830">
        <f t="shared" si="1482"/>
        <v>1</v>
      </c>
      <c r="ET1830">
        <f t="shared" si="1483"/>
        <v>0</v>
      </c>
      <c r="EU1830">
        <f t="shared" si="1484"/>
        <v>1.1894763696604436</v>
      </c>
    </row>
    <row r="1831" spans="1:151" x14ac:dyDescent="0.25">
      <c r="A1831">
        <v>1824</v>
      </c>
      <c r="B1831">
        <v>19.119975613099065</v>
      </c>
      <c r="C1831">
        <v>-0.46327191502252774</v>
      </c>
      <c r="E1831">
        <f t="shared" si="1434"/>
        <v>1</v>
      </c>
      <c r="F1831">
        <f t="shared" si="1436"/>
        <v>0</v>
      </c>
      <c r="G1831">
        <f t="shared" si="1435"/>
        <v>19.583247528121593</v>
      </c>
      <c r="J1831">
        <v>1824</v>
      </c>
      <c r="K1831">
        <v>17.488267135531409</v>
      </c>
      <c r="L1831">
        <v>14.647615440006131</v>
      </c>
      <c r="N1831">
        <f t="shared" si="1437"/>
        <v>1</v>
      </c>
      <c r="O1831">
        <f t="shared" si="1438"/>
        <v>0</v>
      </c>
      <c r="P1831">
        <f t="shared" si="1439"/>
        <v>2.8406516955252776</v>
      </c>
      <c r="S1831">
        <v>1824</v>
      </c>
      <c r="T1831">
        <v>16.044867073439661</v>
      </c>
      <c r="U1831">
        <v>61.343358662393477</v>
      </c>
      <c r="W1831">
        <f t="shared" si="1440"/>
        <v>0</v>
      </c>
      <c r="X1831">
        <f t="shared" si="1441"/>
        <v>1</v>
      </c>
      <c r="Y1831">
        <f t="shared" si="1442"/>
        <v>45.298491588953816</v>
      </c>
      <c r="AB1831">
        <v>1824</v>
      </c>
      <c r="AC1831">
        <v>21.030426975231276</v>
      </c>
      <c r="AD1831">
        <v>18.427510195478128</v>
      </c>
      <c r="AF1831">
        <f t="shared" si="1443"/>
        <v>1</v>
      </c>
      <c r="AG1831">
        <f t="shared" si="1444"/>
        <v>0</v>
      </c>
      <c r="AH1831">
        <f t="shared" si="1445"/>
        <v>2.6029167797531478</v>
      </c>
      <c r="AK1831">
        <v>1824</v>
      </c>
      <c r="AL1831">
        <v>19.575606042226894</v>
      </c>
      <c r="AM1831">
        <v>32.52650120806625</v>
      </c>
      <c r="AO1831">
        <f t="shared" si="1446"/>
        <v>0</v>
      </c>
      <c r="AP1831">
        <f t="shared" si="1447"/>
        <v>1</v>
      </c>
      <c r="AQ1831">
        <f t="shared" si="1448"/>
        <v>12.950895165839356</v>
      </c>
      <c r="AT1831">
        <v>1824</v>
      </c>
      <c r="AU1831">
        <v>15.095736201116871</v>
      </c>
      <c r="AV1831">
        <v>22.11658175924148</v>
      </c>
      <c r="AX1831">
        <f t="shared" si="1449"/>
        <v>0</v>
      </c>
      <c r="AY1831">
        <f t="shared" si="1450"/>
        <v>1</v>
      </c>
      <c r="AZ1831">
        <f t="shared" si="1451"/>
        <v>7.0208455581246092</v>
      </c>
      <c r="BC1831">
        <v>1824</v>
      </c>
      <c r="BD1831" t="e">
        <v>#N/A</v>
      </c>
      <c r="BE1831" t="e">
        <v>#N/A</v>
      </c>
      <c r="BG1831" t="e">
        <f t="shared" si="1452"/>
        <v>#N/A</v>
      </c>
      <c r="BH1831" t="e">
        <f t="shared" si="1453"/>
        <v>#N/A</v>
      </c>
      <c r="BI1831" t="e">
        <f t="shared" si="1454"/>
        <v>#N/A</v>
      </c>
      <c r="BL1831">
        <v>1824</v>
      </c>
      <c r="BM1831">
        <v>21.9988467652514</v>
      </c>
      <c r="BN1831">
        <v>14.028625133491625</v>
      </c>
      <c r="BP1831">
        <f t="shared" si="1455"/>
        <v>1</v>
      </c>
      <c r="BQ1831">
        <f t="shared" si="1456"/>
        <v>0</v>
      </c>
      <c r="BR1831">
        <f t="shared" si="1457"/>
        <v>7.9702216317597756</v>
      </c>
      <c r="BU1831">
        <v>1824</v>
      </c>
      <c r="BV1831">
        <v>17.357591926914701</v>
      </c>
      <c r="BW1831">
        <v>23.409268116681634</v>
      </c>
      <c r="BY1831">
        <f t="shared" si="1458"/>
        <v>0</v>
      </c>
      <c r="BZ1831">
        <f t="shared" si="1459"/>
        <v>1</v>
      </c>
      <c r="CA1831">
        <f t="shared" si="1460"/>
        <v>6.0516761897669333</v>
      </c>
      <c r="CD1831">
        <v>1824</v>
      </c>
      <c r="CE1831">
        <v>19.372643643257693</v>
      </c>
      <c r="CF1831">
        <v>21.284802333080457</v>
      </c>
      <c r="CH1831">
        <f t="shared" si="1461"/>
        <v>0</v>
      </c>
      <c r="CI1831">
        <f t="shared" si="1462"/>
        <v>1</v>
      </c>
      <c r="CJ1831">
        <f t="shared" si="1463"/>
        <v>1.912158689822764</v>
      </c>
      <c r="CM1831">
        <v>1824</v>
      </c>
      <c r="CN1831">
        <v>26.491166677291073</v>
      </c>
      <c r="CO1831">
        <v>35.887938778660015</v>
      </c>
      <c r="CQ1831">
        <f t="shared" si="1464"/>
        <v>0</v>
      </c>
      <c r="CR1831">
        <f t="shared" si="1465"/>
        <v>1</v>
      </c>
      <c r="CS1831">
        <f t="shared" si="1466"/>
        <v>9.396772101368942</v>
      </c>
      <c r="CV1831">
        <v>1824</v>
      </c>
      <c r="CW1831">
        <v>27.733524216130327</v>
      </c>
      <c r="CX1831">
        <v>19.25322426351962</v>
      </c>
      <c r="CZ1831">
        <f t="shared" si="1467"/>
        <v>1</v>
      </c>
      <c r="DA1831">
        <f t="shared" si="1468"/>
        <v>0</v>
      </c>
      <c r="DB1831">
        <f t="shared" si="1469"/>
        <v>8.4802999526107072</v>
      </c>
      <c r="DE1831">
        <v>1824</v>
      </c>
      <c r="DF1831">
        <v>14.133969855200887</v>
      </c>
      <c r="DG1831">
        <v>22.673661221309512</v>
      </c>
      <c r="DI1831">
        <f t="shared" si="1470"/>
        <v>0</v>
      </c>
      <c r="DJ1831">
        <f t="shared" si="1471"/>
        <v>1</v>
      </c>
      <c r="DK1831">
        <f t="shared" si="1472"/>
        <v>8.5396913661086256</v>
      </c>
      <c r="DN1831">
        <v>1824</v>
      </c>
      <c r="DO1831">
        <v>24.851668944956057</v>
      </c>
      <c r="DP1831">
        <v>23.368000489555648</v>
      </c>
      <c r="DR1831">
        <f t="shared" si="1473"/>
        <v>1</v>
      </c>
      <c r="DS1831">
        <f t="shared" si="1474"/>
        <v>0</v>
      </c>
      <c r="DT1831">
        <f t="shared" si="1475"/>
        <v>1.4836684554004087</v>
      </c>
      <c r="DW1831">
        <v>1824</v>
      </c>
      <c r="DX1831">
        <v>9.9566721676340819</v>
      </c>
      <c r="DY1831">
        <v>28.613239985288875</v>
      </c>
      <c r="EA1831">
        <f t="shared" si="1476"/>
        <v>0</v>
      </c>
      <c r="EB1831">
        <f t="shared" si="1477"/>
        <v>1</v>
      </c>
      <c r="EC1831">
        <f t="shared" si="1478"/>
        <v>18.656567817654793</v>
      </c>
      <c r="EF1831">
        <v>1824</v>
      </c>
      <c r="EG1831">
        <v>20.540184587323356</v>
      </c>
      <c r="EH1831">
        <v>17.829709292833297</v>
      </c>
      <c r="EJ1831">
        <f t="shared" si="1479"/>
        <v>1</v>
      </c>
      <c r="EK1831">
        <f t="shared" si="1480"/>
        <v>0</v>
      </c>
      <c r="EL1831">
        <f t="shared" si="1481"/>
        <v>2.7104752944900596</v>
      </c>
      <c r="EO1831">
        <v>1824</v>
      </c>
      <c r="EP1831">
        <v>19.669178963901423</v>
      </c>
      <c r="EQ1831">
        <v>45.076904422717952</v>
      </c>
      <c r="ES1831">
        <f t="shared" si="1482"/>
        <v>0</v>
      </c>
      <c r="ET1831">
        <f t="shared" si="1483"/>
        <v>1</v>
      </c>
      <c r="EU1831">
        <f t="shared" si="1484"/>
        <v>25.407725458816529</v>
      </c>
    </row>
    <row r="1832" spans="1:151" x14ac:dyDescent="0.25">
      <c r="A1832">
        <v>1825</v>
      </c>
      <c r="B1832">
        <v>13.540259246616268</v>
      </c>
      <c r="C1832">
        <v>27.99447957914288</v>
      </c>
      <c r="E1832">
        <f t="shared" si="1434"/>
        <v>0</v>
      </c>
      <c r="F1832">
        <f t="shared" si="1436"/>
        <v>1</v>
      </c>
      <c r="G1832">
        <f t="shared" si="1435"/>
        <v>14.454220332526612</v>
      </c>
      <c r="J1832">
        <v>1825</v>
      </c>
      <c r="K1832">
        <v>15.26829329853471</v>
      </c>
      <c r="L1832">
        <v>24.379256247200217</v>
      </c>
      <c r="N1832">
        <f t="shared" si="1437"/>
        <v>0</v>
      </c>
      <c r="O1832">
        <f t="shared" si="1438"/>
        <v>1</v>
      </c>
      <c r="P1832">
        <f t="shared" si="1439"/>
        <v>9.1109629486655077</v>
      </c>
      <c r="S1832">
        <v>1825</v>
      </c>
      <c r="T1832">
        <v>21.756422996715958</v>
      </c>
      <c r="U1832">
        <v>27.056172940749001</v>
      </c>
      <c r="W1832">
        <f t="shared" si="1440"/>
        <v>0</v>
      </c>
      <c r="X1832">
        <f t="shared" si="1441"/>
        <v>1</v>
      </c>
      <c r="Y1832">
        <f t="shared" si="1442"/>
        <v>5.2997499440330422</v>
      </c>
      <c r="AB1832">
        <v>1825</v>
      </c>
      <c r="AC1832">
        <v>24.016324080146827</v>
      </c>
      <c r="AD1832">
        <v>17.717964700280774</v>
      </c>
      <c r="AF1832">
        <f t="shared" si="1443"/>
        <v>1</v>
      </c>
      <c r="AG1832">
        <f t="shared" si="1444"/>
        <v>0</v>
      </c>
      <c r="AH1832">
        <f t="shared" si="1445"/>
        <v>6.2983593798660529</v>
      </c>
      <c r="AK1832">
        <v>1825</v>
      </c>
      <c r="AL1832">
        <v>14.274879969122702</v>
      </c>
      <c r="AM1832">
        <v>43.173772937579272</v>
      </c>
      <c r="AO1832">
        <f t="shared" si="1446"/>
        <v>0</v>
      </c>
      <c r="AP1832">
        <f t="shared" si="1447"/>
        <v>1</v>
      </c>
      <c r="AQ1832">
        <f t="shared" si="1448"/>
        <v>28.898892968456572</v>
      </c>
      <c r="AT1832">
        <v>1825</v>
      </c>
      <c r="AU1832">
        <v>16.941581103295704</v>
      </c>
      <c r="AV1832">
        <v>19.319911718913261</v>
      </c>
      <c r="AX1832">
        <f t="shared" si="1449"/>
        <v>0</v>
      </c>
      <c r="AY1832">
        <f t="shared" si="1450"/>
        <v>1</v>
      </c>
      <c r="AZ1832">
        <f t="shared" si="1451"/>
        <v>2.378330615617557</v>
      </c>
      <c r="BC1832">
        <v>1825</v>
      </c>
      <c r="BD1832" t="e">
        <v>#N/A</v>
      </c>
      <c r="BE1832" t="e">
        <v>#N/A</v>
      </c>
      <c r="BG1832" t="e">
        <f t="shared" si="1452"/>
        <v>#N/A</v>
      </c>
      <c r="BH1832" t="e">
        <f t="shared" si="1453"/>
        <v>#N/A</v>
      </c>
      <c r="BI1832" t="e">
        <f t="shared" si="1454"/>
        <v>#N/A</v>
      </c>
      <c r="BL1832">
        <v>1825</v>
      </c>
      <c r="BM1832">
        <v>22.956350437520801</v>
      </c>
      <c r="BN1832">
        <v>11.072209183421618</v>
      </c>
      <c r="BP1832">
        <f t="shared" si="1455"/>
        <v>1</v>
      </c>
      <c r="BQ1832">
        <f t="shared" si="1456"/>
        <v>0</v>
      </c>
      <c r="BR1832">
        <f t="shared" si="1457"/>
        <v>11.884141254099182</v>
      </c>
      <c r="BU1832">
        <v>1825</v>
      </c>
      <c r="BV1832">
        <v>21.649999534913878</v>
      </c>
      <c r="BW1832">
        <v>27.991349229092435</v>
      </c>
      <c r="BY1832">
        <f t="shared" si="1458"/>
        <v>0</v>
      </c>
      <c r="BZ1832">
        <f t="shared" si="1459"/>
        <v>1</v>
      </c>
      <c r="CA1832">
        <f t="shared" si="1460"/>
        <v>6.3413496941785574</v>
      </c>
      <c r="CD1832">
        <v>1825</v>
      </c>
      <c r="CE1832">
        <v>29.748666863219018</v>
      </c>
      <c r="CF1832">
        <v>26.451530668293191</v>
      </c>
      <c r="CH1832">
        <f t="shared" si="1461"/>
        <v>1</v>
      </c>
      <c r="CI1832">
        <f t="shared" si="1462"/>
        <v>0</v>
      </c>
      <c r="CJ1832">
        <f t="shared" si="1463"/>
        <v>3.2971361949258267</v>
      </c>
      <c r="CM1832">
        <v>1825</v>
      </c>
      <c r="CN1832">
        <v>16.158036324428274</v>
      </c>
      <c r="CO1832">
        <v>22.540556179982474</v>
      </c>
      <c r="CQ1832">
        <f t="shared" si="1464"/>
        <v>0</v>
      </c>
      <c r="CR1832">
        <f t="shared" si="1465"/>
        <v>1</v>
      </c>
      <c r="CS1832">
        <f t="shared" si="1466"/>
        <v>6.3825198555542002</v>
      </c>
      <c r="CV1832">
        <v>1825</v>
      </c>
      <c r="CW1832">
        <v>25.837110002227224</v>
      </c>
      <c r="CX1832">
        <v>15.417778943459815</v>
      </c>
      <c r="CZ1832">
        <f t="shared" si="1467"/>
        <v>1</v>
      </c>
      <c r="DA1832">
        <f t="shared" si="1468"/>
        <v>0</v>
      </c>
      <c r="DB1832">
        <f t="shared" si="1469"/>
        <v>10.419331058767408</v>
      </c>
      <c r="DE1832">
        <v>1825</v>
      </c>
      <c r="DF1832">
        <v>17.35242059895117</v>
      </c>
      <c r="DG1832">
        <v>15.940452419816184</v>
      </c>
      <c r="DI1832">
        <f t="shared" si="1470"/>
        <v>1</v>
      </c>
      <c r="DJ1832">
        <f t="shared" si="1471"/>
        <v>0</v>
      </c>
      <c r="DK1832">
        <f t="shared" si="1472"/>
        <v>1.4119681791349858</v>
      </c>
      <c r="DN1832">
        <v>1825</v>
      </c>
      <c r="DO1832">
        <v>24.13431045421563</v>
      </c>
      <c r="DP1832">
        <v>17.958677200324757</v>
      </c>
      <c r="DR1832">
        <f t="shared" si="1473"/>
        <v>1</v>
      </c>
      <c r="DS1832">
        <f t="shared" si="1474"/>
        <v>0</v>
      </c>
      <c r="DT1832">
        <f t="shared" si="1475"/>
        <v>6.1756332538908723</v>
      </c>
      <c r="DW1832">
        <v>1825</v>
      </c>
      <c r="DX1832">
        <v>23.061690215344779</v>
      </c>
      <c r="DY1832">
        <v>14.10526332850355</v>
      </c>
      <c r="EA1832">
        <f t="shared" si="1476"/>
        <v>1</v>
      </c>
      <c r="EB1832">
        <f t="shared" si="1477"/>
        <v>0</v>
      </c>
      <c r="EC1832">
        <f t="shared" si="1478"/>
        <v>8.9564268868412285</v>
      </c>
      <c r="EF1832">
        <v>1825</v>
      </c>
      <c r="EG1832">
        <v>18.758826179380993</v>
      </c>
      <c r="EH1832">
        <v>23.752213981136403</v>
      </c>
      <c r="EJ1832">
        <f t="shared" si="1479"/>
        <v>0</v>
      </c>
      <c r="EK1832">
        <f t="shared" si="1480"/>
        <v>1</v>
      </c>
      <c r="EL1832">
        <f t="shared" si="1481"/>
        <v>4.9933878017554107</v>
      </c>
      <c r="EO1832">
        <v>1825</v>
      </c>
      <c r="EP1832">
        <v>17.1907620837741</v>
      </c>
      <c r="EQ1832">
        <v>22.957054517155306</v>
      </c>
      <c r="ES1832">
        <f t="shared" si="1482"/>
        <v>0</v>
      </c>
      <c r="ET1832">
        <f t="shared" si="1483"/>
        <v>1</v>
      </c>
      <c r="EU1832">
        <f t="shared" si="1484"/>
        <v>5.7662924333812065</v>
      </c>
    </row>
    <row r="1833" spans="1:151" x14ac:dyDescent="0.25">
      <c r="A1833">
        <v>1826</v>
      </c>
      <c r="B1833">
        <v>7.2535838793566434</v>
      </c>
      <c r="C1833">
        <v>11.339433625351782</v>
      </c>
      <c r="E1833">
        <f t="shared" si="1434"/>
        <v>0</v>
      </c>
      <c r="F1833">
        <f t="shared" si="1436"/>
        <v>1</v>
      </c>
      <c r="G1833">
        <f t="shared" si="1435"/>
        <v>4.0858497459951391</v>
      </c>
      <c r="J1833">
        <v>1826</v>
      </c>
      <c r="K1833">
        <v>21.126930905971168</v>
      </c>
      <c r="L1833">
        <v>17.80645718362598</v>
      </c>
      <c r="N1833">
        <f t="shared" si="1437"/>
        <v>1</v>
      </c>
      <c r="O1833">
        <f t="shared" si="1438"/>
        <v>0</v>
      </c>
      <c r="P1833">
        <f t="shared" si="1439"/>
        <v>3.3204737223451879</v>
      </c>
      <c r="S1833">
        <v>1826</v>
      </c>
      <c r="T1833">
        <v>16.291499747195076</v>
      </c>
      <c r="U1833">
        <v>29.888051425928481</v>
      </c>
      <c r="W1833">
        <f t="shared" si="1440"/>
        <v>0</v>
      </c>
      <c r="X1833">
        <f t="shared" si="1441"/>
        <v>1</v>
      </c>
      <c r="Y1833">
        <f t="shared" si="1442"/>
        <v>13.596551678733405</v>
      </c>
      <c r="AB1833">
        <v>1826</v>
      </c>
      <c r="AC1833">
        <v>25.152699043576767</v>
      </c>
      <c r="AD1833">
        <v>18.151145893778516</v>
      </c>
      <c r="AF1833">
        <f t="shared" si="1443"/>
        <v>1</v>
      </c>
      <c r="AG1833">
        <f t="shared" si="1444"/>
        <v>0</v>
      </c>
      <c r="AH1833">
        <f t="shared" si="1445"/>
        <v>7.0015531497982515</v>
      </c>
      <c r="AK1833">
        <v>1826</v>
      </c>
      <c r="AL1833">
        <v>22.131725060533164</v>
      </c>
      <c r="AM1833">
        <v>21.013798530550758</v>
      </c>
      <c r="AO1833">
        <f t="shared" si="1446"/>
        <v>1</v>
      </c>
      <c r="AP1833">
        <f t="shared" si="1447"/>
        <v>0</v>
      </c>
      <c r="AQ1833">
        <f t="shared" si="1448"/>
        <v>1.1179265299824053</v>
      </c>
      <c r="AT1833">
        <v>1826</v>
      </c>
      <c r="AU1833">
        <v>17.123946702302089</v>
      </c>
      <c r="AV1833">
        <v>24.475386812653674</v>
      </c>
      <c r="AX1833">
        <f t="shared" si="1449"/>
        <v>0</v>
      </c>
      <c r="AY1833">
        <f t="shared" si="1450"/>
        <v>1</v>
      </c>
      <c r="AZ1833">
        <f t="shared" si="1451"/>
        <v>7.3514401103515858</v>
      </c>
      <c r="BC1833">
        <v>1826</v>
      </c>
      <c r="BD1833" t="e">
        <v>#N/A</v>
      </c>
      <c r="BE1833" t="e">
        <v>#N/A</v>
      </c>
      <c r="BG1833" t="e">
        <f t="shared" si="1452"/>
        <v>#N/A</v>
      </c>
      <c r="BH1833" t="e">
        <f t="shared" si="1453"/>
        <v>#N/A</v>
      </c>
      <c r="BI1833" t="e">
        <f t="shared" si="1454"/>
        <v>#N/A</v>
      </c>
      <c r="BL1833">
        <v>1826</v>
      </c>
      <c r="BM1833">
        <v>34.100392787814464</v>
      </c>
      <c r="BN1833">
        <v>11.691399018335918</v>
      </c>
      <c r="BP1833">
        <f t="shared" si="1455"/>
        <v>1</v>
      </c>
      <c r="BQ1833">
        <f t="shared" si="1456"/>
        <v>0</v>
      </c>
      <c r="BR1833">
        <f t="shared" si="1457"/>
        <v>22.408993769478545</v>
      </c>
      <c r="BU1833">
        <v>1826</v>
      </c>
      <c r="BV1833">
        <v>16.611931806051984</v>
      </c>
      <c r="BW1833">
        <v>22.670004520370902</v>
      </c>
      <c r="BY1833">
        <f t="shared" si="1458"/>
        <v>0</v>
      </c>
      <c r="BZ1833">
        <f t="shared" si="1459"/>
        <v>1</v>
      </c>
      <c r="CA1833">
        <f t="shared" si="1460"/>
        <v>6.0580727143189179</v>
      </c>
      <c r="CD1833">
        <v>1826</v>
      </c>
      <c r="CE1833">
        <v>23.23731013459982</v>
      </c>
      <c r="CF1833">
        <v>22.097732121473882</v>
      </c>
      <c r="CH1833">
        <f t="shared" si="1461"/>
        <v>1</v>
      </c>
      <c r="CI1833">
        <f t="shared" si="1462"/>
        <v>0</v>
      </c>
      <c r="CJ1833">
        <f t="shared" si="1463"/>
        <v>1.1395780131259379</v>
      </c>
      <c r="CM1833">
        <v>1826</v>
      </c>
      <c r="CN1833">
        <v>23.858474262557344</v>
      </c>
      <c r="CO1833">
        <v>42.344325247131948</v>
      </c>
      <c r="CQ1833">
        <f t="shared" si="1464"/>
        <v>0</v>
      </c>
      <c r="CR1833">
        <f t="shared" si="1465"/>
        <v>1</v>
      </c>
      <c r="CS1833">
        <f t="shared" si="1466"/>
        <v>18.485850984574604</v>
      </c>
      <c r="CV1833">
        <v>1826</v>
      </c>
      <c r="CW1833">
        <v>22.136137729965803</v>
      </c>
      <c r="CX1833">
        <v>15.224376685629759</v>
      </c>
      <c r="CZ1833">
        <f t="shared" si="1467"/>
        <v>1</v>
      </c>
      <c r="DA1833">
        <f t="shared" si="1468"/>
        <v>0</v>
      </c>
      <c r="DB1833">
        <f t="shared" si="1469"/>
        <v>6.9117610443360444</v>
      </c>
      <c r="DE1833">
        <v>1826</v>
      </c>
      <c r="DF1833">
        <v>15.990665187846385</v>
      </c>
      <c r="DG1833">
        <v>29.468538529020361</v>
      </c>
      <c r="DI1833">
        <f t="shared" si="1470"/>
        <v>0</v>
      </c>
      <c r="DJ1833">
        <f t="shared" si="1471"/>
        <v>1</v>
      </c>
      <c r="DK1833">
        <f t="shared" si="1472"/>
        <v>13.477873341173975</v>
      </c>
      <c r="DN1833">
        <v>1826</v>
      </c>
      <c r="DO1833">
        <v>20.551019916508995</v>
      </c>
      <c r="DP1833">
        <v>22.093800738366053</v>
      </c>
      <c r="DR1833">
        <f t="shared" si="1473"/>
        <v>0</v>
      </c>
      <c r="DS1833">
        <f t="shared" si="1474"/>
        <v>1</v>
      </c>
      <c r="DT1833">
        <f t="shared" si="1475"/>
        <v>1.5427808218570576</v>
      </c>
      <c r="DW1833">
        <v>1826</v>
      </c>
      <c r="DX1833">
        <v>24.630678509323545</v>
      </c>
      <c r="DY1833">
        <v>20.767598961079944</v>
      </c>
      <c r="EA1833">
        <f t="shared" si="1476"/>
        <v>1</v>
      </c>
      <c r="EB1833">
        <f t="shared" si="1477"/>
        <v>0</v>
      </c>
      <c r="EC1833">
        <f t="shared" si="1478"/>
        <v>3.8630795482436007</v>
      </c>
      <c r="EF1833">
        <v>1826</v>
      </c>
      <c r="EG1833">
        <v>23.629843769531583</v>
      </c>
      <c r="EH1833">
        <v>20.172239349331274</v>
      </c>
      <c r="EJ1833">
        <f t="shared" si="1479"/>
        <v>1</v>
      </c>
      <c r="EK1833">
        <f t="shared" si="1480"/>
        <v>0</v>
      </c>
      <c r="EL1833">
        <f t="shared" si="1481"/>
        <v>3.4576044202003082</v>
      </c>
      <c r="EO1833">
        <v>1826</v>
      </c>
      <c r="EP1833">
        <v>18.141625365157708</v>
      </c>
      <c r="EQ1833">
        <v>38.118174121108517</v>
      </c>
      <c r="ES1833">
        <f t="shared" si="1482"/>
        <v>0</v>
      </c>
      <c r="ET1833">
        <f t="shared" si="1483"/>
        <v>1</v>
      </c>
      <c r="EU1833">
        <f t="shared" si="1484"/>
        <v>19.976548755950809</v>
      </c>
    </row>
    <row r="1834" spans="1:151" x14ac:dyDescent="0.25">
      <c r="A1834">
        <v>1827</v>
      </c>
      <c r="B1834">
        <v>9.5159315639234521</v>
      </c>
      <c r="C1834">
        <v>17.732657621132283</v>
      </c>
      <c r="E1834">
        <f t="shared" si="1434"/>
        <v>0</v>
      </c>
      <c r="F1834">
        <f t="shared" si="1436"/>
        <v>1</v>
      </c>
      <c r="G1834">
        <f t="shared" si="1435"/>
        <v>8.216726057208831</v>
      </c>
      <c r="J1834">
        <v>1827</v>
      </c>
      <c r="K1834">
        <v>31.411673895049045</v>
      </c>
      <c r="L1834">
        <v>27.184845684787611</v>
      </c>
      <c r="N1834">
        <f t="shared" si="1437"/>
        <v>1</v>
      </c>
      <c r="O1834">
        <f t="shared" si="1438"/>
        <v>0</v>
      </c>
      <c r="P1834">
        <f t="shared" si="1439"/>
        <v>4.2268282102614343</v>
      </c>
      <c r="S1834">
        <v>1827</v>
      </c>
      <c r="T1834">
        <v>17.727718225210442</v>
      </c>
      <c r="U1834">
        <v>10.477545226978805</v>
      </c>
      <c r="W1834">
        <f t="shared" si="1440"/>
        <v>1</v>
      </c>
      <c r="X1834">
        <f t="shared" si="1441"/>
        <v>0</v>
      </c>
      <c r="Y1834">
        <f t="shared" si="1442"/>
        <v>7.250172998231637</v>
      </c>
      <c r="AB1834">
        <v>1827</v>
      </c>
      <c r="AC1834">
        <v>30.569249681253197</v>
      </c>
      <c r="AD1834">
        <v>17.864883434875676</v>
      </c>
      <c r="AF1834">
        <f t="shared" si="1443"/>
        <v>1</v>
      </c>
      <c r="AG1834">
        <f t="shared" si="1444"/>
        <v>0</v>
      </c>
      <c r="AH1834">
        <f t="shared" si="1445"/>
        <v>12.704366246377521</v>
      </c>
      <c r="AK1834">
        <v>1827</v>
      </c>
      <c r="AL1834">
        <v>13.35826161772356</v>
      </c>
      <c r="AM1834">
        <v>38.122336843586382</v>
      </c>
      <c r="AO1834">
        <f t="shared" si="1446"/>
        <v>0</v>
      </c>
      <c r="AP1834">
        <f t="shared" si="1447"/>
        <v>1</v>
      </c>
      <c r="AQ1834">
        <f t="shared" si="1448"/>
        <v>24.764075225862822</v>
      </c>
      <c r="AT1834">
        <v>1827</v>
      </c>
      <c r="AU1834">
        <v>19.131228363499801</v>
      </c>
      <c r="AV1834">
        <v>23.973536884712793</v>
      </c>
      <c r="AX1834">
        <f t="shared" si="1449"/>
        <v>0</v>
      </c>
      <c r="AY1834">
        <f t="shared" si="1450"/>
        <v>1</v>
      </c>
      <c r="AZ1834">
        <f t="shared" si="1451"/>
        <v>4.8423085212129919</v>
      </c>
      <c r="BC1834">
        <v>1827</v>
      </c>
      <c r="BD1834" t="e">
        <v>#N/A</v>
      </c>
      <c r="BE1834" t="e">
        <v>#N/A</v>
      </c>
      <c r="BG1834" t="e">
        <f t="shared" si="1452"/>
        <v>#N/A</v>
      </c>
      <c r="BH1834" t="e">
        <f t="shared" si="1453"/>
        <v>#N/A</v>
      </c>
      <c r="BI1834" t="e">
        <f t="shared" si="1454"/>
        <v>#N/A</v>
      </c>
      <c r="BL1834">
        <v>1827</v>
      </c>
      <c r="BM1834">
        <v>20.256894501817232</v>
      </c>
      <c r="BN1834">
        <v>13.143031413082875</v>
      </c>
      <c r="BP1834">
        <f t="shared" si="1455"/>
        <v>1</v>
      </c>
      <c r="BQ1834">
        <f t="shared" si="1456"/>
        <v>0</v>
      </c>
      <c r="BR1834">
        <f t="shared" si="1457"/>
        <v>7.113863088734357</v>
      </c>
      <c r="BU1834">
        <v>1827</v>
      </c>
      <c r="BV1834">
        <v>23.971161953060136</v>
      </c>
      <c r="BW1834">
        <v>21.008074776937995</v>
      </c>
      <c r="BY1834">
        <f t="shared" si="1458"/>
        <v>1</v>
      </c>
      <c r="BZ1834">
        <f t="shared" si="1459"/>
        <v>0</v>
      </c>
      <c r="CA1834">
        <f t="shared" si="1460"/>
        <v>2.9630871761221407</v>
      </c>
      <c r="CD1834">
        <v>1827</v>
      </c>
      <c r="CE1834">
        <v>30.424057043447423</v>
      </c>
      <c r="CF1834">
        <v>44.475872751475876</v>
      </c>
      <c r="CH1834">
        <f t="shared" si="1461"/>
        <v>0</v>
      </c>
      <c r="CI1834">
        <f t="shared" si="1462"/>
        <v>1</v>
      </c>
      <c r="CJ1834">
        <f t="shared" si="1463"/>
        <v>14.051815708028453</v>
      </c>
      <c r="CM1834">
        <v>1827</v>
      </c>
      <c r="CN1834">
        <v>21.047916607577399</v>
      </c>
      <c r="CO1834">
        <v>40.173486457598713</v>
      </c>
      <c r="CQ1834">
        <f t="shared" si="1464"/>
        <v>0</v>
      </c>
      <c r="CR1834">
        <f t="shared" si="1465"/>
        <v>1</v>
      </c>
      <c r="CS1834">
        <f t="shared" si="1466"/>
        <v>19.125569850021314</v>
      </c>
      <c r="CV1834">
        <v>1827</v>
      </c>
      <c r="CW1834">
        <v>23.498148296926068</v>
      </c>
      <c r="CX1834">
        <v>18.354437576899301</v>
      </c>
      <c r="CZ1834">
        <f t="shared" si="1467"/>
        <v>1</v>
      </c>
      <c r="DA1834">
        <f t="shared" si="1468"/>
        <v>0</v>
      </c>
      <c r="DB1834">
        <f t="shared" si="1469"/>
        <v>5.1437107200267675</v>
      </c>
      <c r="DE1834">
        <v>1827</v>
      </c>
      <c r="DF1834">
        <v>16.888257525500194</v>
      </c>
      <c r="DG1834">
        <v>21.826597237563607</v>
      </c>
      <c r="DI1834">
        <f t="shared" si="1470"/>
        <v>0</v>
      </c>
      <c r="DJ1834">
        <f t="shared" si="1471"/>
        <v>1</v>
      </c>
      <c r="DK1834">
        <f t="shared" si="1472"/>
        <v>4.9383397120634136</v>
      </c>
      <c r="DN1834">
        <v>1827</v>
      </c>
      <c r="DO1834">
        <v>21.0145712133241</v>
      </c>
      <c r="DP1834">
        <v>16.408844861604145</v>
      </c>
      <c r="DR1834">
        <f t="shared" si="1473"/>
        <v>1</v>
      </c>
      <c r="DS1834">
        <f t="shared" si="1474"/>
        <v>0</v>
      </c>
      <c r="DT1834">
        <f t="shared" si="1475"/>
        <v>4.6057263517199551</v>
      </c>
      <c r="DW1834">
        <v>1827</v>
      </c>
      <c r="DX1834">
        <v>9.4896071202022121</v>
      </c>
      <c r="DY1834">
        <v>16.480566038490501</v>
      </c>
      <c r="EA1834">
        <f t="shared" si="1476"/>
        <v>0</v>
      </c>
      <c r="EB1834">
        <f t="shared" si="1477"/>
        <v>1</v>
      </c>
      <c r="EC1834">
        <f t="shared" si="1478"/>
        <v>6.990958918288289</v>
      </c>
      <c r="EF1834">
        <v>1827</v>
      </c>
      <c r="EG1834">
        <v>20.811497143550806</v>
      </c>
      <c r="EH1834">
        <v>18.550341107677053</v>
      </c>
      <c r="EJ1834">
        <f t="shared" si="1479"/>
        <v>1</v>
      </c>
      <c r="EK1834">
        <f t="shared" si="1480"/>
        <v>0</v>
      </c>
      <c r="EL1834">
        <f t="shared" si="1481"/>
        <v>2.2611560358737535</v>
      </c>
      <c r="EO1834">
        <v>1827</v>
      </c>
      <c r="EP1834">
        <v>24.111230650214392</v>
      </c>
      <c r="EQ1834">
        <v>20.990173436137987</v>
      </c>
      <c r="ES1834">
        <f t="shared" si="1482"/>
        <v>1</v>
      </c>
      <c r="ET1834">
        <f t="shared" si="1483"/>
        <v>0</v>
      </c>
      <c r="EU1834">
        <f t="shared" si="1484"/>
        <v>3.121057214076405</v>
      </c>
    </row>
    <row r="1835" spans="1:151" x14ac:dyDescent="0.25">
      <c r="A1835">
        <v>1828</v>
      </c>
      <c r="B1835">
        <v>10.11368683172164</v>
      </c>
      <c r="C1835">
        <v>33.466405423066185</v>
      </c>
      <c r="E1835">
        <f t="shared" si="1434"/>
        <v>0</v>
      </c>
      <c r="F1835">
        <f t="shared" si="1436"/>
        <v>1</v>
      </c>
      <c r="G1835">
        <f t="shared" si="1435"/>
        <v>23.352718591344544</v>
      </c>
      <c r="J1835">
        <v>1828</v>
      </c>
      <c r="K1835">
        <v>22.477921310317946</v>
      </c>
      <c r="L1835">
        <v>13.61040444559633</v>
      </c>
      <c r="N1835">
        <f t="shared" si="1437"/>
        <v>1</v>
      </c>
      <c r="O1835">
        <f t="shared" si="1438"/>
        <v>0</v>
      </c>
      <c r="P1835">
        <f t="shared" si="1439"/>
        <v>8.8675168647216154</v>
      </c>
      <c r="S1835">
        <v>1828</v>
      </c>
      <c r="T1835">
        <v>17.176237225570322</v>
      </c>
      <c r="U1835">
        <v>41.031651407991376</v>
      </c>
      <c r="W1835">
        <f t="shared" si="1440"/>
        <v>0</v>
      </c>
      <c r="X1835">
        <f t="shared" si="1441"/>
        <v>1</v>
      </c>
      <c r="Y1835">
        <f t="shared" si="1442"/>
        <v>23.855414182421054</v>
      </c>
      <c r="AB1835">
        <v>1828</v>
      </c>
      <c r="AC1835">
        <v>23.50466420718735</v>
      </c>
      <c r="AD1835">
        <v>17.265163502338073</v>
      </c>
      <c r="AF1835">
        <f t="shared" si="1443"/>
        <v>1</v>
      </c>
      <c r="AG1835">
        <f t="shared" si="1444"/>
        <v>0</v>
      </c>
      <c r="AH1835">
        <f t="shared" si="1445"/>
        <v>6.2395007048492772</v>
      </c>
      <c r="AK1835">
        <v>1828</v>
      </c>
      <c r="AL1835">
        <v>31.619913722099803</v>
      </c>
      <c r="AM1835">
        <v>26.673786055367195</v>
      </c>
      <c r="AO1835">
        <f t="shared" si="1446"/>
        <v>1</v>
      </c>
      <c r="AP1835">
        <f t="shared" si="1447"/>
        <v>0</v>
      </c>
      <c r="AQ1835">
        <f t="shared" si="1448"/>
        <v>4.9461276667326075</v>
      </c>
      <c r="AT1835">
        <v>1828</v>
      </c>
      <c r="AU1835">
        <v>13.517828169041689</v>
      </c>
      <c r="AV1835">
        <v>23.604289515396221</v>
      </c>
      <c r="AX1835">
        <f t="shared" si="1449"/>
        <v>0</v>
      </c>
      <c r="AY1835">
        <f t="shared" si="1450"/>
        <v>1</v>
      </c>
      <c r="AZ1835">
        <f t="shared" si="1451"/>
        <v>10.086461346354533</v>
      </c>
      <c r="BC1835">
        <v>1828</v>
      </c>
      <c r="BD1835" t="e">
        <v>#N/A</v>
      </c>
      <c r="BE1835" t="e">
        <v>#N/A</v>
      </c>
      <c r="BG1835" t="e">
        <f t="shared" si="1452"/>
        <v>#N/A</v>
      </c>
      <c r="BH1835" t="e">
        <f t="shared" si="1453"/>
        <v>#N/A</v>
      </c>
      <c r="BI1835" t="e">
        <f t="shared" si="1454"/>
        <v>#N/A</v>
      </c>
      <c r="BL1835">
        <v>1828</v>
      </c>
      <c r="BM1835">
        <v>35.268419176232499</v>
      </c>
      <c r="BN1835">
        <v>12.588270992551191</v>
      </c>
      <c r="BP1835">
        <f t="shared" si="1455"/>
        <v>1</v>
      </c>
      <c r="BQ1835">
        <f t="shared" si="1456"/>
        <v>0</v>
      </c>
      <c r="BR1835">
        <f t="shared" si="1457"/>
        <v>22.680148183681307</v>
      </c>
      <c r="BU1835">
        <v>1828</v>
      </c>
      <c r="BV1835">
        <v>23.250513610559914</v>
      </c>
      <c r="BW1835">
        <v>16.414196945810637</v>
      </c>
      <c r="BY1835">
        <f t="shared" si="1458"/>
        <v>1</v>
      </c>
      <c r="BZ1835">
        <f t="shared" si="1459"/>
        <v>0</v>
      </c>
      <c r="CA1835">
        <f t="shared" si="1460"/>
        <v>6.8363166647492761</v>
      </c>
      <c r="CD1835">
        <v>1828</v>
      </c>
      <c r="CE1835">
        <v>23.115429772146317</v>
      </c>
      <c r="CF1835">
        <v>21.107393663051809</v>
      </c>
      <c r="CH1835">
        <f t="shared" si="1461"/>
        <v>1</v>
      </c>
      <c r="CI1835">
        <f t="shared" si="1462"/>
        <v>0</v>
      </c>
      <c r="CJ1835">
        <f t="shared" si="1463"/>
        <v>2.0080361090945082</v>
      </c>
      <c r="CM1835">
        <v>1828</v>
      </c>
      <c r="CN1835">
        <v>19.553802058700327</v>
      </c>
      <c r="CO1835">
        <v>34.080395085626947</v>
      </c>
      <c r="CQ1835">
        <f t="shared" si="1464"/>
        <v>0</v>
      </c>
      <c r="CR1835">
        <f t="shared" si="1465"/>
        <v>1</v>
      </c>
      <c r="CS1835">
        <f t="shared" si="1466"/>
        <v>14.526593026926619</v>
      </c>
      <c r="CV1835">
        <v>1828</v>
      </c>
      <c r="CW1835">
        <v>19.844443409337053</v>
      </c>
      <c r="CX1835">
        <v>17.84237823067982</v>
      </c>
      <c r="CZ1835">
        <f t="shared" si="1467"/>
        <v>1</v>
      </c>
      <c r="DA1835">
        <f t="shared" si="1468"/>
        <v>0</v>
      </c>
      <c r="DB1835">
        <f t="shared" si="1469"/>
        <v>2.002065178657233</v>
      </c>
      <c r="DE1835">
        <v>1828</v>
      </c>
      <c r="DF1835">
        <v>23.995408271677722</v>
      </c>
      <c r="DG1835">
        <v>26.870374316903302</v>
      </c>
      <c r="DI1835">
        <f t="shared" si="1470"/>
        <v>0</v>
      </c>
      <c r="DJ1835">
        <f t="shared" si="1471"/>
        <v>1</v>
      </c>
      <c r="DK1835">
        <f t="shared" si="1472"/>
        <v>2.8749660452255803</v>
      </c>
      <c r="DN1835">
        <v>1828</v>
      </c>
      <c r="DO1835">
        <v>24.143384625880969</v>
      </c>
      <c r="DP1835">
        <v>24.751431829673983</v>
      </c>
      <c r="DR1835">
        <f t="shared" si="1473"/>
        <v>0</v>
      </c>
      <c r="DS1835">
        <f t="shared" si="1474"/>
        <v>1</v>
      </c>
      <c r="DT1835">
        <f t="shared" si="1475"/>
        <v>0.60804720379301358</v>
      </c>
      <c r="DW1835">
        <v>1828</v>
      </c>
      <c r="DX1835">
        <v>14.325821021846846</v>
      </c>
      <c r="DY1835">
        <v>31.52227750652413</v>
      </c>
      <c r="EA1835">
        <f t="shared" si="1476"/>
        <v>0</v>
      </c>
      <c r="EB1835">
        <f t="shared" si="1477"/>
        <v>1</v>
      </c>
      <c r="EC1835">
        <f t="shared" si="1478"/>
        <v>17.196456484677284</v>
      </c>
      <c r="EF1835">
        <v>1828</v>
      </c>
      <c r="EG1835">
        <v>19.611120654473311</v>
      </c>
      <c r="EH1835">
        <v>16.055565893784777</v>
      </c>
      <c r="EJ1835">
        <f t="shared" si="1479"/>
        <v>1</v>
      </c>
      <c r="EK1835">
        <f t="shared" si="1480"/>
        <v>0</v>
      </c>
      <c r="EL1835">
        <f t="shared" si="1481"/>
        <v>3.5555547606885334</v>
      </c>
      <c r="EO1835">
        <v>1828</v>
      </c>
      <c r="EP1835">
        <v>18.322853535478558</v>
      </c>
      <c r="EQ1835">
        <v>20.115174646964228</v>
      </c>
      <c r="ES1835">
        <f t="shared" si="1482"/>
        <v>0</v>
      </c>
      <c r="ET1835">
        <f t="shared" si="1483"/>
        <v>1</v>
      </c>
      <c r="EU1835">
        <f t="shared" si="1484"/>
        <v>1.7923211114856699</v>
      </c>
    </row>
    <row r="1836" spans="1:151" x14ac:dyDescent="0.25">
      <c r="A1836">
        <v>1829</v>
      </c>
      <c r="B1836">
        <v>4.1584208346038896</v>
      </c>
      <c r="C1836">
        <v>-8.1604062614739554</v>
      </c>
      <c r="E1836">
        <f t="shared" ref="E1836:E1899" si="1485">IF(B1836&gt;C1836,1,0)</f>
        <v>1</v>
      </c>
      <c r="F1836">
        <f t="shared" si="1436"/>
        <v>0</v>
      </c>
      <c r="G1836">
        <f t="shared" ref="G1836:G1899" si="1486">IF(B1836&gt;C1836,B1836-C1836,C1836-B1836)</f>
        <v>12.318827096077845</v>
      </c>
      <c r="J1836">
        <v>1829</v>
      </c>
      <c r="K1836">
        <v>29.455418409366235</v>
      </c>
      <c r="L1836">
        <v>21.004110900046435</v>
      </c>
      <c r="N1836">
        <f t="shared" si="1437"/>
        <v>1</v>
      </c>
      <c r="O1836">
        <f t="shared" si="1438"/>
        <v>0</v>
      </c>
      <c r="P1836">
        <f t="shared" si="1439"/>
        <v>8.4513075093198005</v>
      </c>
      <c r="S1836">
        <v>1829</v>
      </c>
      <c r="T1836">
        <v>21.01202144205007</v>
      </c>
      <c r="U1836">
        <v>24.606704242435637</v>
      </c>
      <c r="W1836">
        <f t="shared" si="1440"/>
        <v>0</v>
      </c>
      <c r="X1836">
        <f t="shared" si="1441"/>
        <v>1</v>
      </c>
      <c r="Y1836">
        <f t="shared" si="1442"/>
        <v>3.5946828003855664</v>
      </c>
      <c r="AB1836">
        <v>1829</v>
      </c>
      <c r="AC1836">
        <v>10.125743475472888</v>
      </c>
      <c r="AD1836">
        <v>18.575563929323824</v>
      </c>
      <c r="AF1836">
        <f t="shared" si="1443"/>
        <v>0</v>
      </c>
      <c r="AG1836">
        <f t="shared" si="1444"/>
        <v>1</v>
      </c>
      <c r="AH1836">
        <f t="shared" si="1445"/>
        <v>8.4498204538509363</v>
      </c>
      <c r="AK1836">
        <v>1829</v>
      </c>
      <c r="AL1836">
        <v>14.398441721218388</v>
      </c>
      <c r="AM1836">
        <v>52.136532741143164</v>
      </c>
      <c r="AO1836">
        <f t="shared" si="1446"/>
        <v>0</v>
      </c>
      <c r="AP1836">
        <f t="shared" si="1447"/>
        <v>1</v>
      </c>
      <c r="AQ1836">
        <f t="shared" si="1448"/>
        <v>37.738091019924774</v>
      </c>
      <c r="AT1836">
        <v>1829</v>
      </c>
      <c r="AU1836">
        <v>21.542216849075775</v>
      </c>
      <c r="AV1836">
        <v>28.462760508671636</v>
      </c>
      <c r="AX1836">
        <f t="shared" si="1449"/>
        <v>0</v>
      </c>
      <c r="AY1836">
        <f t="shared" si="1450"/>
        <v>1</v>
      </c>
      <c r="AZ1836">
        <f t="shared" si="1451"/>
        <v>6.9205436595958609</v>
      </c>
      <c r="BC1836">
        <v>1829</v>
      </c>
      <c r="BD1836" t="e">
        <v>#N/A</v>
      </c>
      <c r="BE1836" t="e">
        <v>#N/A</v>
      </c>
      <c r="BG1836" t="e">
        <f t="shared" si="1452"/>
        <v>#N/A</v>
      </c>
      <c r="BH1836" t="e">
        <f t="shared" si="1453"/>
        <v>#N/A</v>
      </c>
      <c r="BI1836" t="e">
        <f t="shared" si="1454"/>
        <v>#N/A</v>
      </c>
      <c r="BL1836">
        <v>1829</v>
      </c>
      <c r="BM1836">
        <v>20.860839472613211</v>
      </c>
      <c r="BN1836">
        <v>11.295693109357266</v>
      </c>
      <c r="BP1836">
        <f t="shared" si="1455"/>
        <v>1</v>
      </c>
      <c r="BQ1836">
        <f t="shared" si="1456"/>
        <v>0</v>
      </c>
      <c r="BR1836">
        <f t="shared" si="1457"/>
        <v>9.5651463632559448</v>
      </c>
      <c r="BU1836">
        <v>1829</v>
      </c>
      <c r="BV1836">
        <v>25.538431306285581</v>
      </c>
      <c r="BW1836">
        <v>17.687426131205072</v>
      </c>
      <c r="BY1836">
        <f t="shared" si="1458"/>
        <v>1</v>
      </c>
      <c r="BZ1836">
        <f t="shared" si="1459"/>
        <v>0</v>
      </c>
      <c r="CA1836">
        <f t="shared" si="1460"/>
        <v>7.851005175080509</v>
      </c>
      <c r="CD1836">
        <v>1829</v>
      </c>
      <c r="CE1836">
        <v>30.096780408044417</v>
      </c>
      <c r="CF1836">
        <v>9.221367730465527</v>
      </c>
      <c r="CH1836">
        <f t="shared" si="1461"/>
        <v>1</v>
      </c>
      <c r="CI1836">
        <f t="shared" si="1462"/>
        <v>0</v>
      </c>
      <c r="CJ1836">
        <f t="shared" si="1463"/>
        <v>20.87541267757889</v>
      </c>
      <c r="CM1836">
        <v>1829</v>
      </c>
      <c r="CN1836">
        <v>21.376512717256794</v>
      </c>
      <c r="CO1836">
        <v>1.8349908825910255</v>
      </c>
      <c r="CQ1836">
        <f t="shared" si="1464"/>
        <v>1</v>
      </c>
      <c r="CR1836">
        <f t="shared" si="1465"/>
        <v>0</v>
      </c>
      <c r="CS1836">
        <f t="shared" si="1466"/>
        <v>19.541521834665769</v>
      </c>
      <c r="CV1836">
        <v>1829</v>
      </c>
      <c r="CW1836">
        <v>23.093705430703032</v>
      </c>
      <c r="CX1836">
        <v>17.635844664309275</v>
      </c>
      <c r="CZ1836">
        <f t="shared" si="1467"/>
        <v>1</v>
      </c>
      <c r="DA1836">
        <f t="shared" si="1468"/>
        <v>0</v>
      </c>
      <c r="DB1836">
        <f t="shared" si="1469"/>
        <v>5.4578607663937575</v>
      </c>
      <c r="DE1836">
        <v>1829</v>
      </c>
      <c r="DF1836">
        <v>23.208098836234218</v>
      </c>
      <c r="DG1836">
        <v>16.469109539914101</v>
      </c>
      <c r="DI1836">
        <f t="shared" si="1470"/>
        <v>1</v>
      </c>
      <c r="DJ1836">
        <f t="shared" si="1471"/>
        <v>0</v>
      </c>
      <c r="DK1836">
        <f t="shared" si="1472"/>
        <v>6.738989296320117</v>
      </c>
      <c r="DN1836">
        <v>1829</v>
      </c>
      <c r="DO1836">
        <v>26.928432066710442</v>
      </c>
      <c r="DP1836">
        <v>15.656807659727608</v>
      </c>
      <c r="DR1836">
        <f t="shared" si="1473"/>
        <v>1</v>
      </c>
      <c r="DS1836">
        <f t="shared" si="1474"/>
        <v>0</v>
      </c>
      <c r="DT1836">
        <f t="shared" si="1475"/>
        <v>11.271624406982834</v>
      </c>
      <c r="DW1836">
        <v>1829</v>
      </c>
      <c r="DX1836">
        <v>34.451680793100572</v>
      </c>
      <c r="DY1836">
        <v>9.2129437063481987</v>
      </c>
      <c r="EA1836">
        <f t="shared" si="1476"/>
        <v>1</v>
      </c>
      <c r="EB1836">
        <f t="shared" si="1477"/>
        <v>0</v>
      </c>
      <c r="EC1836">
        <f t="shared" si="1478"/>
        <v>25.238737086752373</v>
      </c>
      <c r="EF1836">
        <v>1829</v>
      </c>
      <c r="EG1836">
        <v>22.925070393821528</v>
      </c>
      <c r="EH1836">
        <v>10.999138213725217</v>
      </c>
      <c r="EJ1836">
        <f t="shared" si="1479"/>
        <v>1</v>
      </c>
      <c r="EK1836">
        <f t="shared" si="1480"/>
        <v>0</v>
      </c>
      <c r="EL1836">
        <f t="shared" si="1481"/>
        <v>11.925932180096311</v>
      </c>
      <c r="EO1836">
        <v>1829</v>
      </c>
      <c r="EP1836">
        <v>24.422613372356075</v>
      </c>
      <c r="EQ1836">
        <v>40.311188898206716</v>
      </c>
      <c r="ES1836">
        <f t="shared" si="1482"/>
        <v>0</v>
      </c>
      <c r="ET1836">
        <f t="shared" si="1483"/>
        <v>1</v>
      </c>
      <c r="EU1836">
        <f t="shared" si="1484"/>
        <v>15.888575525850641</v>
      </c>
    </row>
    <row r="1837" spans="1:151" x14ac:dyDescent="0.25">
      <c r="A1837">
        <v>1830</v>
      </c>
      <c r="B1837">
        <v>10.760540852559526</v>
      </c>
      <c r="C1837">
        <v>20.918275140663336</v>
      </c>
      <c r="E1837">
        <f t="shared" si="1485"/>
        <v>0</v>
      </c>
      <c r="F1837">
        <f t="shared" si="1436"/>
        <v>1</v>
      </c>
      <c r="G1837">
        <f t="shared" si="1486"/>
        <v>10.157734288103811</v>
      </c>
      <c r="J1837">
        <v>1830</v>
      </c>
      <c r="K1837">
        <v>10.160000146008402</v>
      </c>
      <c r="L1837">
        <v>30.899768344095968</v>
      </c>
      <c r="N1837">
        <f t="shared" si="1437"/>
        <v>0</v>
      </c>
      <c r="O1837">
        <f t="shared" si="1438"/>
        <v>1</v>
      </c>
      <c r="P1837">
        <f t="shared" si="1439"/>
        <v>20.739768198087567</v>
      </c>
      <c r="S1837">
        <v>1830</v>
      </c>
      <c r="T1837">
        <v>22.374136608077357</v>
      </c>
      <c r="U1837">
        <v>37.060651920098564</v>
      </c>
      <c r="W1837">
        <f t="shared" si="1440"/>
        <v>0</v>
      </c>
      <c r="X1837">
        <f t="shared" si="1441"/>
        <v>1</v>
      </c>
      <c r="Y1837">
        <f t="shared" si="1442"/>
        <v>14.686515312021207</v>
      </c>
      <c r="AB1837">
        <v>1830</v>
      </c>
      <c r="AC1837">
        <v>25.009154338062604</v>
      </c>
      <c r="AD1837">
        <v>17.407700571181156</v>
      </c>
      <c r="AF1837">
        <f t="shared" si="1443"/>
        <v>1</v>
      </c>
      <c r="AG1837">
        <f t="shared" si="1444"/>
        <v>0</v>
      </c>
      <c r="AH1837">
        <f t="shared" si="1445"/>
        <v>7.6014537668814484</v>
      </c>
      <c r="AK1837">
        <v>1830</v>
      </c>
      <c r="AL1837">
        <v>18.073609228762447</v>
      </c>
      <c r="AM1837">
        <v>39.890233703819604</v>
      </c>
      <c r="AO1837">
        <f t="shared" si="1446"/>
        <v>0</v>
      </c>
      <c r="AP1837">
        <f t="shared" si="1447"/>
        <v>1</v>
      </c>
      <c r="AQ1837">
        <f t="shared" si="1448"/>
        <v>21.816624475057157</v>
      </c>
      <c r="AT1837">
        <v>1830</v>
      </c>
      <c r="AU1837">
        <v>13.687281453305893</v>
      </c>
      <c r="AV1837">
        <v>25.326099977219222</v>
      </c>
      <c r="AX1837">
        <f t="shared" si="1449"/>
        <v>0</v>
      </c>
      <c r="AY1837">
        <f t="shared" si="1450"/>
        <v>1</v>
      </c>
      <c r="AZ1837">
        <f t="shared" si="1451"/>
        <v>11.638818523913329</v>
      </c>
      <c r="BC1837">
        <v>1830</v>
      </c>
      <c r="BD1837" t="e">
        <v>#N/A</v>
      </c>
      <c r="BE1837" t="e">
        <v>#N/A</v>
      </c>
      <c r="BG1837" t="e">
        <f t="shared" si="1452"/>
        <v>#N/A</v>
      </c>
      <c r="BH1837" t="e">
        <f t="shared" si="1453"/>
        <v>#N/A</v>
      </c>
      <c r="BI1837" t="e">
        <f t="shared" si="1454"/>
        <v>#N/A</v>
      </c>
      <c r="BL1837">
        <v>1830</v>
      </c>
      <c r="BM1837">
        <v>24.229585408616373</v>
      </c>
      <c r="BN1837">
        <v>10.312061837712635</v>
      </c>
      <c r="BP1837">
        <f t="shared" si="1455"/>
        <v>1</v>
      </c>
      <c r="BQ1837">
        <f t="shared" si="1456"/>
        <v>0</v>
      </c>
      <c r="BR1837">
        <f t="shared" si="1457"/>
        <v>13.917523570903738</v>
      </c>
      <c r="BU1837">
        <v>1830</v>
      </c>
      <c r="BV1837">
        <v>16.551762011412887</v>
      </c>
      <c r="BW1837">
        <v>18.580299895266219</v>
      </c>
      <c r="BY1837">
        <f t="shared" si="1458"/>
        <v>0</v>
      </c>
      <c r="BZ1837">
        <f t="shared" si="1459"/>
        <v>1</v>
      </c>
      <c r="CA1837">
        <f t="shared" si="1460"/>
        <v>2.0285378838533319</v>
      </c>
      <c r="CD1837">
        <v>1830</v>
      </c>
      <c r="CE1837">
        <v>16.527173061505778</v>
      </c>
      <c r="CF1837">
        <v>27.482340224344981</v>
      </c>
      <c r="CH1837">
        <f t="shared" si="1461"/>
        <v>0</v>
      </c>
      <c r="CI1837">
        <f t="shared" si="1462"/>
        <v>1</v>
      </c>
      <c r="CJ1837">
        <f t="shared" si="1463"/>
        <v>10.955167162839203</v>
      </c>
      <c r="CM1837">
        <v>1830</v>
      </c>
      <c r="CN1837">
        <v>16.162740346229221</v>
      </c>
      <c r="CO1837">
        <v>27.64150568335527</v>
      </c>
      <c r="CQ1837">
        <f t="shared" si="1464"/>
        <v>0</v>
      </c>
      <c r="CR1837">
        <f t="shared" si="1465"/>
        <v>1</v>
      </c>
      <c r="CS1837">
        <f t="shared" si="1466"/>
        <v>11.478765337126049</v>
      </c>
      <c r="CV1837">
        <v>1830</v>
      </c>
      <c r="CW1837">
        <v>19.585247706588639</v>
      </c>
      <c r="CX1837">
        <v>15.950183090233708</v>
      </c>
      <c r="CZ1837">
        <f t="shared" si="1467"/>
        <v>1</v>
      </c>
      <c r="DA1837">
        <f t="shared" si="1468"/>
        <v>0</v>
      </c>
      <c r="DB1837">
        <f t="shared" si="1469"/>
        <v>3.6350646163549314</v>
      </c>
      <c r="DE1837">
        <v>1830</v>
      </c>
      <c r="DF1837">
        <v>20.451429845946652</v>
      </c>
      <c r="DG1837">
        <v>26.08866921086469</v>
      </c>
      <c r="DI1837">
        <f t="shared" si="1470"/>
        <v>0</v>
      </c>
      <c r="DJ1837">
        <f t="shared" si="1471"/>
        <v>1</v>
      </c>
      <c r="DK1837">
        <f t="shared" si="1472"/>
        <v>5.6372393649180381</v>
      </c>
      <c r="DN1837">
        <v>1830</v>
      </c>
      <c r="DO1837">
        <v>22.122669944876797</v>
      </c>
      <c r="DP1837">
        <v>10.568481793419117</v>
      </c>
      <c r="DR1837">
        <f t="shared" si="1473"/>
        <v>1</v>
      </c>
      <c r="DS1837">
        <f t="shared" si="1474"/>
        <v>0</v>
      </c>
      <c r="DT1837">
        <f t="shared" si="1475"/>
        <v>11.55418815145768</v>
      </c>
      <c r="DW1837">
        <v>1830</v>
      </c>
      <c r="DX1837">
        <v>6.1898790885628046</v>
      </c>
      <c r="DY1837">
        <v>18.804807703699961</v>
      </c>
      <c r="EA1837">
        <f t="shared" si="1476"/>
        <v>0</v>
      </c>
      <c r="EB1837">
        <f t="shared" si="1477"/>
        <v>1</v>
      </c>
      <c r="EC1837">
        <f t="shared" si="1478"/>
        <v>12.614928615137156</v>
      </c>
      <c r="EF1837">
        <v>1830</v>
      </c>
      <c r="EG1837">
        <v>21.13688190458635</v>
      </c>
      <c r="EH1837">
        <v>14.176286274873471</v>
      </c>
      <c r="EJ1837">
        <f t="shared" si="1479"/>
        <v>1</v>
      </c>
      <c r="EK1837">
        <f t="shared" si="1480"/>
        <v>0</v>
      </c>
      <c r="EL1837">
        <f t="shared" si="1481"/>
        <v>6.9605956297128788</v>
      </c>
      <c r="EO1837">
        <v>1830</v>
      </c>
      <c r="EP1837">
        <v>20.831634806615835</v>
      </c>
      <c r="EQ1837">
        <v>16.362063849967072</v>
      </c>
      <c r="ES1837">
        <f t="shared" si="1482"/>
        <v>1</v>
      </c>
      <c r="ET1837">
        <f t="shared" si="1483"/>
        <v>0</v>
      </c>
      <c r="EU1837">
        <f t="shared" si="1484"/>
        <v>4.4695709566487629</v>
      </c>
    </row>
    <row r="1838" spans="1:151" x14ac:dyDescent="0.25">
      <c r="A1838">
        <v>1831</v>
      </c>
      <c r="B1838">
        <v>10.427768627184244</v>
      </c>
      <c r="C1838">
        <v>11.299019236106172</v>
      </c>
      <c r="E1838">
        <f t="shared" si="1485"/>
        <v>0</v>
      </c>
      <c r="F1838">
        <f t="shared" si="1436"/>
        <v>1</v>
      </c>
      <c r="G1838">
        <f t="shared" si="1486"/>
        <v>0.87125060892192785</v>
      </c>
      <c r="J1838">
        <v>1831</v>
      </c>
      <c r="K1838">
        <v>16.382484219541141</v>
      </c>
      <c r="L1838">
        <v>28.00981900504004</v>
      </c>
      <c r="N1838">
        <f t="shared" si="1437"/>
        <v>0</v>
      </c>
      <c r="O1838">
        <f t="shared" si="1438"/>
        <v>1</v>
      </c>
      <c r="P1838">
        <f t="shared" si="1439"/>
        <v>11.627334785498899</v>
      </c>
      <c r="S1838">
        <v>1831</v>
      </c>
      <c r="T1838">
        <v>17.085274383676605</v>
      </c>
      <c r="U1838">
        <v>37.174244737996297</v>
      </c>
      <c r="W1838">
        <f t="shared" si="1440"/>
        <v>0</v>
      </c>
      <c r="X1838">
        <f t="shared" si="1441"/>
        <v>1</v>
      </c>
      <c r="Y1838">
        <f t="shared" si="1442"/>
        <v>20.088970354319692</v>
      </c>
      <c r="AB1838">
        <v>1831</v>
      </c>
      <c r="AC1838">
        <v>24.454209922451966</v>
      </c>
      <c r="AD1838">
        <v>18.580378224298293</v>
      </c>
      <c r="AF1838">
        <f t="shared" si="1443"/>
        <v>1</v>
      </c>
      <c r="AG1838">
        <f t="shared" si="1444"/>
        <v>0</v>
      </c>
      <c r="AH1838">
        <f t="shared" si="1445"/>
        <v>5.8738316981536727</v>
      </c>
      <c r="AK1838">
        <v>1831</v>
      </c>
      <c r="AL1838">
        <v>30.471034398978297</v>
      </c>
      <c r="AM1838">
        <v>31.288001051196421</v>
      </c>
      <c r="AO1838">
        <f t="shared" si="1446"/>
        <v>0</v>
      </c>
      <c r="AP1838">
        <f t="shared" si="1447"/>
        <v>1</v>
      </c>
      <c r="AQ1838">
        <f t="shared" si="1448"/>
        <v>0.81696665221812381</v>
      </c>
      <c r="AT1838">
        <v>1831</v>
      </c>
      <c r="AU1838">
        <v>22.516372055667659</v>
      </c>
      <c r="AV1838">
        <v>19.376082645972811</v>
      </c>
      <c r="AX1838">
        <f t="shared" si="1449"/>
        <v>1</v>
      </c>
      <c r="AY1838">
        <f t="shared" si="1450"/>
        <v>0</v>
      </c>
      <c r="AZ1838">
        <f t="shared" si="1451"/>
        <v>3.1402894096948479</v>
      </c>
      <c r="BC1838">
        <v>1831</v>
      </c>
      <c r="BD1838" t="e">
        <v>#N/A</v>
      </c>
      <c r="BE1838" t="e">
        <v>#N/A</v>
      </c>
      <c r="BG1838" t="e">
        <f t="shared" si="1452"/>
        <v>#N/A</v>
      </c>
      <c r="BH1838" t="e">
        <f t="shared" si="1453"/>
        <v>#N/A</v>
      </c>
      <c r="BI1838" t="e">
        <f t="shared" si="1454"/>
        <v>#N/A</v>
      </c>
      <c r="BL1838">
        <v>1831</v>
      </c>
      <c r="BM1838">
        <v>26.481355136820167</v>
      </c>
      <c r="BN1838">
        <v>10.025157301484509</v>
      </c>
      <c r="BP1838">
        <f t="shared" si="1455"/>
        <v>1</v>
      </c>
      <c r="BQ1838">
        <f t="shared" si="1456"/>
        <v>0</v>
      </c>
      <c r="BR1838">
        <f t="shared" si="1457"/>
        <v>16.456197835335658</v>
      </c>
      <c r="BU1838">
        <v>1831</v>
      </c>
      <c r="BV1838">
        <v>9.3076980486325738</v>
      </c>
      <c r="BW1838">
        <v>21.639595910504497</v>
      </c>
      <c r="BY1838">
        <f t="shared" si="1458"/>
        <v>0</v>
      </c>
      <c r="BZ1838">
        <f t="shared" si="1459"/>
        <v>1</v>
      </c>
      <c r="CA1838">
        <f t="shared" si="1460"/>
        <v>12.331897861871923</v>
      </c>
      <c r="CD1838">
        <v>1831</v>
      </c>
      <c r="CE1838">
        <v>22.830018686720077</v>
      </c>
      <c r="CF1838">
        <v>28.613183885026391</v>
      </c>
      <c r="CH1838">
        <f t="shared" si="1461"/>
        <v>0</v>
      </c>
      <c r="CI1838">
        <f t="shared" si="1462"/>
        <v>1</v>
      </c>
      <c r="CJ1838">
        <f t="shared" si="1463"/>
        <v>5.7831651983063139</v>
      </c>
      <c r="CM1838">
        <v>1831</v>
      </c>
      <c r="CN1838">
        <v>21.144654386646803</v>
      </c>
      <c r="CO1838">
        <v>34.796807251170968</v>
      </c>
      <c r="CQ1838">
        <f t="shared" si="1464"/>
        <v>0</v>
      </c>
      <c r="CR1838">
        <f t="shared" si="1465"/>
        <v>1</v>
      </c>
      <c r="CS1838">
        <f t="shared" si="1466"/>
        <v>13.652152864524165</v>
      </c>
      <c r="CV1838">
        <v>1831</v>
      </c>
      <c r="CW1838">
        <v>18.824765167453531</v>
      </c>
      <c r="CX1838">
        <v>19.81827913578703</v>
      </c>
      <c r="CZ1838">
        <f t="shared" si="1467"/>
        <v>0</v>
      </c>
      <c r="DA1838">
        <f t="shared" si="1468"/>
        <v>1</v>
      </c>
      <c r="DB1838">
        <f t="shared" si="1469"/>
        <v>0.99351396833349881</v>
      </c>
      <c r="DE1838">
        <v>1831</v>
      </c>
      <c r="DF1838">
        <v>21.197263701585442</v>
      </c>
      <c r="DG1838">
        <v>26.207923379218748</v>
      </c>
      <c r="DI1838">
        <f t="shared" si="1470"/>
        <v>0</v>
      </c>
      <c r="DJ1838">
        <f t="shared" si="1471"/>
        <v>1</v>
      </c>
      <c r="DK1838">
        <f t="shared" si="1472"/>
        <v>5.0106596776333063</v>
      </c>
      <c r="DN1838">
        <v>1831</v>
      </c>
      <c r="DO1838">
        <v>22.959210765089171</v>
      </c>
      <c r="DP1838">
        <v>23.047103576093054</v>
      </c>
      <c r="DR1838">
        <f t="shared" si="1473"/>
        <v>0</v>
      </c>
      <c r="DS1838">
        <f t="shared" si="1474"/>
        <v>1</v>
      </c>
      <c r="DT1838">
        <f t="shared" si="1475"/>
        <v>8.7892811003882798E-2</v>
      </c>
      <c r="DW1838">
        <v>1831</v>
      </c>
      <c r="DX1838">
        <v>17.810234251039581</v>
      </c>
      <c r="DY1838">
        <v>13.063286871843125</v>
      </c>
      <c r="EA1838">
        <f t="shared" si="1476"/>
        <v>1</v>
      </c>
      <c r="EB1838">
        <f t="shared" si="1477"/>
        <v>0</v>
      </c>
      <c r="EC1838">
        <f t="shared" si="1478"/>
        <v>4.746947379196456</v>
      </c>
      <c r="EF1838">
        <v>1831</v>
      </c>
      <c r="EG1838">
        <v>26.291128240143834</v>
      </c>
      <c r="EH1838">
        <v>10.951361436518717</v>
      </c>
      <c r="EJ1838">
        <f t="shared" si="1479"/>
        <v>1</v>
      </c>
      <c r="EK1838">
        <f t="shared" si="1480"/>
        <v>0</v>
      </c>
      <c r="EL1838">
        <f t="shared" si="1481"/>
        <v>15.339766803625118</v>
      </c>
      <c r="EO1838">
        <v>1831</v>
      </c>
      <c r="EP1838">
        <v>16.110372497207109</v>
      </c>
      <c r="EQ1838">
        <v>39.96546831054247</v>
      </c>
      <c r="ES1838">
        <f t="shared" si="1482"/>
        <v>0</v>
      </c>
      <c r="ET1838">
        <f t="shared" si="1483"/>
        <v>1</v>
      </c>
      <c r="EU1838">
        <f t="shared" si="1484"/>
        <v>23.85509581333536</v>
      </c>
    </row>
    <row r="1839" spans="1:151" x14ac:dyDescent="0.25">
      <c r="A1839">
        <v>1832</v>
      </c>
      <c r="B1839">
        <v>10.162485832053072</v>
      </c>
      <c r="C1839">
        <v>37.443659733845315</v>
      </c>
      <c r="E1839">
        <f t="shared" si="1485"/>
        <v>0</v>
      </c>
      <c r="F1839">
        <f t="shared" si="1436"/>
        <v>1</v>
      </c>
      <c r="G1839">
        <f t="shared" si="1486"/>
        <v>27.281173901792243</v>
      </c>
      <c r="J1839">
        <v>1832</v>
      </c>
      <c r="K1839">
        <v>25.214091667544302</v>
      </c>
      <c r="L1839">
        <v>24.279561513034452</v>
      </c>
      <c r="N1839">
        <f t="shared" si="1437"/>
        <v>1</v>
      </c>
      <c r="O1839">
        <f t="shared" si="1438"/>
        <v>0</v>
      </c>
      <c r="P1839">
        <f t="shared" si="1439"/>
        <v>0.93453015450985077</v>
      </c>
      <c r="S1839">
        <v>1832</v>
      </c>
      <c r="T1839">
        <v>21.613111364545315</v>
      </c>
      <c r="U1839">
        <v>38.713649154247591</v>
      </c>
      <c r="W1839">
        <f t="shared" si="1440"/>
        <v>0</v>
      </c>
      <c r="X1839">
        <f t="shared" si="1441"/>
        <v>1</v>
      </c>
      <c r="Y1839">
        <f t="shared" si="1442"/>
        <v>17.100537789702276</v>
      </c>
      <c r="AB1839">
        <v>1832</v>
      </c>
      <c r="AC1839">
        <v>28.239063732046588</v>
      </c>
      <c r="AD1839">
        <v>16.110543583669209</v>
      </c>
      <c r="AF1839">
        <f t="shared" si="1443"/>
        <v>1</v>
      </c>
      <c r="AG1839">
        <f t="shared" si="1444"/>
        <v>0</v>
      </c>
      <c r="AH1839">
        <f t="shared" si="1445"/>
        <v>12.12852014837738</v>
      </c>
      <c r="AK1839">
        <v>1832</v>
      </c>
      <c r="AL1839">
        <v>28.860250367132572</v>
      </c>
      <c r="AM1839">
        <v>26.7521170863942</v>
      </c>
      <c r="AO1839">
        <f t="shared" si="1446"/>
        <v>1</v>
      </c>
      <c r="AP1839">
        <f t="shared" si="1447"/>
        <v>0</v>
      </c>
      <c r="AQ1839">
        <f t="shared" si="1448"/>
        <v>2.1081332807383717</v>
      </c>
      <c r="AT1839">
        <v>1832</v>
      </c>
      <c r="AU1839">
        <v>19.734698198359411</v>
      </c>
      <c r="AV1839">
        <v>26.784543247438489</v>
      </c>
      <c r="AX1839">
        <f t="shared" si="1449"/>
        <v>0</v>
      </c>
      <c r="AY1839">
        <f t="shared" si="1450"/>
        <v>1</v>
      </c>
      <c r="AZ1839">
        <f t="shared" si="1451"/>
        <v>7.0498450490790781</v>
      </c>
      <c r="BC1839">
        <v>1832</v>
      </c>
      <c r="BD1839" t="e">
        <v>#N/A</v>
      </c>
      <c r="BE1839" t="e">
        <v>#N/A</v>
      </c>
      <c r="BG1839" t="e">
        <f t="shared" si="1452"/>
        <v>#N/A</v>
      </c>
      <c r="BH1839" t="e">
        <f t="shared" si="1453"/>
        <v>#N/A</v>
      </c>
      <c r="BI1839" t="e">
        <f t="shared" si="1454"/>
        <v>#N/A</v>
      </c>
      <c r="BL1839">
        <v>1832</v>
      </c>
      <c r="BM1839">
        <v>14.056130375072573</v>
      </c>
      <c r="BN1839">
        <v>12.75519532994007</v>
      </c>
      <c r="BP1839">
        <f t="shared" si="1455"/>
        <v>1</v>
      </c>
      <c r="BQ1839">
        <f t="shared" si="1456"/>
        <v>0</v>
      </c>
      <c r="BR1839">
        <f t="shared" si="1457"/>
        <v>1.300935045132503</v>
      </c>
      <c r="BU1839">
        <v>1832</v>
      </c>
      <c r="BV1839">
        <v>18.028653905836602</v>
      </c>
      <c r="BW1839">
        <v>30.035825687586517</v>
      </c>
      <c r="BY1839">
        <f t="shared" si="1458"/>
        <v>0</v>
      </c>
      <c r="BZ1839">
        <f t="shared" si="1459"/>
        <v>1</v>
      </c>
      <c r="CA1839">
        <f t="shared" si="1460"/>
        <v>12.007171781749914</v>
      </c>
      <c r="CD1839">
        <v>1832</v>
      </c>
      <c r="CE1839">
        <v>28.522894477781108</v>
      </c>
      <c r="CF1839">
        <v>33.130451528823052</v>
      </c>
      <c r="CH1839">
        <f t="shared" si="1461"/>
        <v>0</v>
      </c>
      <c r="CI1839">
        <f t="shared" si="1462"/>
        <v>1</v>
      </c>
      <c r="CJ1839">
        <f t="shared" si="1463"/>
        <v>4.6075570510419439</v>
      </c>
      <c r="CM1839">
        <v>1832</v>
      </c>
      <c r="CN1839">
        <v>23.329031971912581</v>
      </c>
      <c r="CO1839">
        <v>19.044946832117329</v>
      </c>
      <c r="CQ1839">
        <f t="shared" si="1464"/>
        <v>1</v>
      </c>
      <c r="CR1839">
        <f t="shared" si="1465"/>
        <v>0</v>
      </c>
      <c r="CS1839">
        <f t="shared" si="1466"/>
        <v>4.284085139795252</v>
      </c>
      <c r="CV1839">
        <v>1832</v>
      </c>
      <c r="CW1839">
        <v>24.782783498717691</v>
      </c>
      <c r="CX1839">
        <v>13.06072424053532</v>
      </c>
      <c r="CZ1839">
        <f t="shared" si="1467"/>
        <v>1</v>
      </c>
      <c r="DA1839">
        <f t="shared" si="1468"/>
        <v>0</v>
      </c>
      <c r="DB1839">
        <f t="shared" si="1469"/>
        <v>11.722059258182371</v>
      </c>
      <c r="DE1839">
        <v>1832</v>
      </c>
      <c r="DF1839">
        <v>26.110765024671519</v>
      </c>
      <c r="DG1839">
        <v>19.057492266216542</v>
      </c>
      <c r="DI1839">
        <f t="shared" si="1470"/>
        <v>1</v>
      </c>
      <c r="DJ1839">
        <f t="shared" si="1471"/>
        <v>0</v>
      </c>
      <c r="DK1839">
        <f t="shared" si="1472"/>
        <v>7.0532727584549768</v>
      </c>
      <c r="DN1839">
        <v>1832</v>
      </c>
      <c r="DO1839">
        <v>20.407054044914112</v>
      </c>
      <c r="DP1839">
        <v>21.984347784775235</v>
      </c>
      <c r="DR1839">
        <f t="shared" si="1473"/>
        <v>0</v>
      </c>
      <c r="DS1839">
        <f t="shared" si="1474"/>
        <v>1</v>
      </c>
      <c r="DT1839">
        <f t="shared" si="1475"/>
        <v>1.5772937398611226</v>
      </c>
      <c r="DW1839">
        <v>1832</v>
      </c>
      <c r="DX1839">
        <v>19.438514788130004</v>
      </c>
      <c r="DY1839">
        <v>21.170858151061818</v>
      </c>
      <c r="EA1839">
        <f t="shared" si="1476"/>
        <v>0</v>
      </c>
      <c r="EB1839">
        <f t="shared" si="1477"/>
        <v>1</v>
      </c>
      <c r="EC1839">
        <f t="shared" si="1478"/>
        <v>1.7323433629318146</v>
      </c>
      <c r="EF1839">
        <v>1832</v>
      </c>
      <c r="EG1839">
        <v>15.930794484499643</v>
      </c>
      <c r="EH1839">
        <v>17.184512764201809</v>
      </c>
      <c r="EJ1839">
        <f t="shared" si="1479"/>
        <v>0</v>
      </c>
      <c r="EK1839">
        <f t="shared" si="1480"/>
        <v>1</v>
      </c>
      <c r="EL1839">
        <f t="shared" si="1481"/>
        <v>1.2537182797021664</v>
      </c>
      <c r="EO1839">
        <v>1832</v>
      </c>
      <c r="EP1839">
        <v>25.581151892218365</v>
      </c>
      <c r="EQ1839">
        <v>48.229976766797463</v>
      </c>
      <c r="ES1839">
        <f t="shared" si="1482"/>
        <v>0</v>
      </c>
      <c r="ET1839">
        <f t="shared" si="1483"/>
        <v>1</v>
      </c>
      <c r="EU1839">
        <f t="shared" si="1484"/>
        <v>22.648824874579098</v>
      </c>
    </row>
    <row r="1840" spans="1:151" x14ac:dyDescent="0.25">
      <c r="A1840">
        <v>1833</v>
      </c>
      <c r="B1840">
        <v>13.183387605007733</v>
      </c>
      <c r="C1840">
        <v>16.907266709674261</v>
      </c>
      <c r="E1840">
        <f t="shared" si="1485"/>
        <v>0</v>
      </c>
      <c r="F1840">
        <f t="shared" si="1436"/>
        <v>1</v>
      </c>
      <c r="G1840">
        <f t="shared" si="1486"/>
        <v>3.7238791046665281</v>
      </c>
      <c r="J1840">
        <v>1833</v>
      </c>
      <c r="K1840">
        <v>29.749209010699815</v>
      </c>
      <c r="L1840">
        <v>10.987441784028025</v>
      </c>
      <c r="N1840">
        <f t="shared" si="1437"/>
        <v>1</v>
      </c>
      <c r="O1840">
        <f t="shared" si="1438"/>
        <v>0</v>
      </c>
      <c r="P1840">
        <f t="shared" si="1439"/>
        <v>18.76176722667179</v>
      </c>
      <c r="S1840">
        <v>1833</v>
      </c>
      <c r="T1840">
        <v>22.351300924977114</v>
      </c>
      <c r="U1840">
        <v>35.473570029120708</v>
      </c>
      <c r="W1840">
        <f t="shared" si="1440"/>
        <v>0</v>
      </c>
      <c r="X1840">
        <f t="shared" si="1441"/>
        <v>1</v>
      </c>
      <c r="Y1840">
        <f t="shared" si="1442"/>
        <v>13.122269104143594</v>
      </c>
      <c r="AB1840">
        <v>1833</v>
      </c>
      <c r="AC1840">
        <v>19.04725374295878</v>
      </c>
      <c r="AD1840">
        <v>17.885168740174944</v>
      </c>
      <c r="AF1840">
        <f t="shared" si="1443"/>
        <v>1</v>
      </c>
      <c r="AG1840">
        <f t="shared" si="1444"/>
        <v>0</v>
      </c>
      <c r="AH1840">
        <f t="shared" si="1445"/>
        <v>1.1620850027838365</v>
      </c>
      <c r="AK1840">
        <v>1833</v>
      </c>
      <c r="AL1840">
        <v>17.861233203291505</v>
      </c>
      <c r="AM1840">
        <v>34.064508776832831</v>
      </c>
      <c r="AO1840">
        <f t="shared" si="1446"/>
        <v>0</v>
      </c>
      <c r="AP1840">
        <f t="shared" si="1447"/>
        <v>1</v>
      </c>
      <c r="AQ1840">
        <f t="shared" si="1448"/>
        <v>16.203275573541326</v>
      </c>
      <c r="AT1840">
        <v>1833</v>
      </c>
      <c r="AU1840">
        <v>22.515290572752303</v>
      </c>
      <c r="AV1840">
        <v>14.746907847643447</v>
      </c>
      <c r="AX1840">
        <f t="shared" si="1449"/>
        <v>1</v>
      </c>
      <c r="AY1840">
        <f t="shared" si="1450"/>
        <v>0</v>
      </c>
      <c r="AZ1840">
        <f t="shared" si="1451"/>
        <v>7.7683827251088555</v>
      </c>
      <c r="BC1840">
        <v>1833</v>
      </c>
      <c r="BD1840" t="e">
        <v>#N/A</v>
      </c>
      <c r="BE1840" t="e">
        <v>#N/A</v>
      </c>
      <c r="BG1840" t="e">
        <f t="shared" si="1452"/>
        <v>#N/A</v>
      </c>
      <c r="BH1840" t="e">
        <f t="shared" si="1453"/>
        <v>#N/A</v>
      </c>
      <c r="BI1840" t="e">
        <f t="shared" si="1454"/>
        <v>#N/A</v>
      </c>
      <c r="BL1840">
        <v>1833</v>
      </c>
      <c r="BM1840">
        <v>21.153247868028838</v>
      </c>
      <c r="BN1840">
        <v>9.7857043118843539</v>
      </c>
      <c r="BP1840">
        <f t="shared" si="1455"/>
        <v>1</v>
      </c>
      <c r="BQ1840">
        <f t="shared" si="1456"/>
        <v>0</v>
      </c>
      <c r="BR1840">
        <f t="shared" si="1457"/>
        <v>11.367543556144485</v>
      </c>
      <c r="BU1840">
        <v>1833</v>
      </c>
      <c r="BV1840">
        <v>21.086531946315478</v>
      </c>
      <c r="BW1840">
        <v>21.331980735863912</v>
      </c>
      <c r="BY1840">
        <f t="shared" si="1458"/>
        <v>0</v>
      </c>
      <c r="BZ1840">
        <f t="shared" si="1459"/>
        <v>1</v>
      </c>
      <c r="CA1840">
        <f t="shared" si="1460"/>
        <v>0.24544878954843341</v>
      </c>
      <c r="CD1840">
        <v>1833</v>
      </c>
      <c r="CE1840">
        <v>23.327760943493402</v>
      </c>
      <c r="CF1840">
        <v>21.547579470450703</v>
      </c>
      <c r="CH1840">
        <f t="shared" si="1461"/>
        <v>1</v>
      </c>
      <c r="CI1840">
        <f t="shared" si="1462"/>
        <v>0</v>
      </c>
      <c r="CJ1840">
        <f t="shared" si="1463"/>
        <v>1.780181473042699</v>
      </c>
      <c r="CM1840">
        <v>1833</v>
      </c>
      <c r="CN1840">
        <v>23.50411234329686</v>
      </c>
      <c r="CO1840">
        <v>15.267663074814521</v>
      </c>
      <c r="CQ1840">
        <f t="shared" si="1464"/>
        <v>1</v>
      </c>
      <c r="CR1840">
        <f t="shared" si="1465"/>
        <v>0</v>
      </c>
      <c r="CS1840">
        <f t="shared" si="1466"/>
        <v>8.2364492684823389</v>
      </c>
      <c r="CV1840">
        <v>1833</v>
      </c>
      <c r="CW1840">
        <v>15.591360040349098</v>
      </c>
      <c r="CX1840">
        <v>14.179566666747249</v>
      </c>
      <c r="CZ1840">
        <f t="shared" si="1467"/>
        <v>1</v>
      </c>
      <c r="DA1840">
        <f t="shared" si="1468"/>
        <v>0</v>
      </c>
      <c r="DB1840">
        <f t="shared" si="1469"/>
        <v>1.4117933736018493</v>
      </c>
      <c r="DE1840">
        <v>1833</v>
      </c>
      <c r="DF1840">
        <v>29.705692998119446</v>
      </c>
      <c r="DG1840">
        <v>26.450797096343464</v>
      </c>
      <c r="DI1840">
        <f t="shared" si="1470"/>
        <v>1</v>
      </c>
      <c r="DJ1840">
        <f t="shared" si="1471"/>
        <v>0</v>
      </c>
      <c r="DK1840">
        <f t="shared" si="1472"/>
        <v>3.2548959017759813</v>
      </c>
      <c r="DN1840">
        <v>1833</v>
      </c>
      <c r="DO1840">
        <v>18.625354852356118</v>
      </c>
      <c r="DP1840">
        <v>15.896859723144139</v>
      </c>
      <c r="DR1840">
        <f t="shared" si="1473"/>
        <v>1</v>
      </c>
      <c r="DS1840">
        <f t="shared" si="1474"/>
        <v>0</v>
      </c>
      <c r="DT1840">
        <f t="shared" si="1475"/>
        <v>2.7284951292119786</v>
      </c>
      <c r="DW1840">
        <v>1833</v>
      </c>
      <c r="DX1840">
        <v>28.997742435142335</v>
      </c>
      <c r="DY1840">
        <v>19.279526388107438</v>
      </c>
      <c r="EA1840">
        <f t="shared" si="1476"/>
        <v>1</v>
      </c>
      <c r="EB1840">
        <f t="shared" si="1477"/>
        <v>0</v>
      </c>
      <c r="EC1840">
        <f t="shared" si="1478"/>
        <v>9.7182160470348968</v>
      </c>
      <c r="EF1840">
        <v>1833</v>
      </c>
      <c r="EG1840">
        <v>15.796916413813328</v>
      </c>
      <c r="EH1840">
        <v>20.402573808121666</v>
      </c>
      <c r="EJ1840">
        <f t="shared" si="1479"/>
        <v>0</v>
      </c>
      <c r="EK1840">
        <f t="shared" si="1480"/>
        <v>1</v>
      </c>
      <c r="EL1840">
        <f t="shared" si="1481"/>
        <v>4.6056573943083379</v>
      </c>
      <c r="EO1840">
        <v>1833</v>
      </c>
      <c r="EP1840">
        <v>21.58508620586743</v>
      </c>
      <c r="EQ1840">
        <v>40.159838120619284</v>
      </c>
      <c r="ES1840">
        <f t="shared" si="1482"/>
        <v>0</v>
      </c>
      <c r="ET1840">
        <f t="shared" si="1483"/>
        <v>1</v>
      </c>
      <c r="EU1840">
        <f t="shared" si="1484"/>
        <v>18.574751914751854</v>
      </c>
    </row>
    <row r="1841" spans="1:151" x14ac:dyDescent="0.25">
      <c r="A1841">
        <v>1834</v>
      </c>
      <c r="B1841">
        <v>11.145345040272819</v>
      </c>
      <c r="C1841">
        <v>20.661300895607305</v>
      </c>
      <c r="E1841">
        <f t="shared" si="1485"/>
        <v>0</v>
      </c>
      <c r="F1841">
        <f t="shared" si="1436"/>
        <v>1</v>
      </c>
      <c r="G1841">
        <f t="shared" si="1486"/>
        <v>9.5159558553344858</v>
      </c>
      <c r="J1841">
        <v>1834</v>
      </c>
      <c r="K1841">
        <v>22.58521110511245</v>
      </c>
      <c r="L1841">
        <v>23.959907881715633</v>
      </c>
      <c r="N1841">
        <f t="shared" si="1437"/>
        <v>0</v>
      </c>
      <c r="O1841">
        <f t="shared" si="1438"/>
        <v>1</v>
      </c>
      <c r="P1841">
        <f t="shared" si="1439"/>
        <v>1.3746967766031837</v>
      </c>
      <c r="S1841">
        <v>1834</v>
      </c>
      <c r="T1841">
        <v>21.408614475143565</v>
      </c>
      <c r="U1841">
        <v>16.830817259272315</v>
      </c>
      <c r="W1841">
        <f t="shared" si="1440"/>
        <v>1</v>
      </c>
      <c r="X1841">
        <f t="shared" si="1441"/>
        <v>0</v>
      </c>
      <c r="Y1841">
        <f t="shared" si="1442"/>
        <v>4.5777972158712501</v>
      </c>
      <c r="AB1841">
        <v>1834</v>
      </c>
      <c r="AC1841">
        <v>20.875552289187542</v>
      </c>
      <c r="AD1841">
        <v>15.964522390599528</v>
      </c>
      <c r="AF1841">
        <f t="shared" si="1443"/>
        <v>1</v>
      </c>
      <c r="AG1841">
        <f t="shared" si="1444"/>
        <v>0</v>
      </c>
      <c r="AH1841">
        <f t="shared" si="1445"/>
        <v>4.9110298985880139</v>
      </c>
      <c r="AK1841">
        <v>1834</v>
      </c>
      <c r="AL1841">
        <v>16.91657444312586</v>
      </c>
      <c r="AM1841">
        <v>28.178367589097022</v>
      </c>
      <c r="AO1841">
        <f t="shared" si="1446"/>
        <v>0</v>
      </c>
      <c r="AP1841">
        <f t="shared" si="1447"/>
        <v>1</v>
      </c>
      <c r="AQ1841">
        <f t="shared" si="1448"/>
        <v>11.261793145971161</v>
      </c>
      <c r="AT1841">
        <v>1834</v>
      </c>
      <c r="AU1841">
        <v>15.920113790547095</v>
      </c>
      <c r="AV1841">
        <v>25.336352737912517</v>
      </c>
      <c r="AX1841">
        <f t="shared" si="1449"/>
        <v>0</v>
      </c>
      <c r="AY1841">
        <f t="shared" si="1450"/>
        <v>1</v>
      </c>
      <c r="AZ1841">
        <f t="shared" si="1451"/>
        <v>9.4162389473654216</v>
      </c>
      <c r="BC1841">
        <v>1834</v>
      </c>
      <c r="BD1841" t="e">
        <v>#N/A</v>
      </c>
      <c r="BE1841" t="e">
        <v>#N/A</v>
      </c>
      <c r="BG1841" t="e">
        <f t="shared" si="1452"/>
        <v>#N/A</v>
      </c>
      <c r="BH1841" t="e">
        <f t="shared" si="1453"/>
        <v>#N/A</v>
      </c>
      <c r="BI1841" t="e">
        <f t="shared" si="1454"/>
        <v>#N/A</v>
      </c>
      <c r="BL1841">
        <v>1834</v>
      </c>
      <c r="BM1841">
        <v>34.405104376257228</v>
      </c>
      <c r="BN1841">
        <v>10.389197510344076</v>
      </c>
      <c r="BP1841">
        <f t="shared" si="1455"/>
        <v>1</v>
      </c>
      <c r="BQ1841">
        <f t="shared" si="1456"/>
        <v>0</v>
      </c>
      <c r="BR1841">
        <f t="shared" si="1457"/>
        <v>24.015906865913152</v>
      </c>
      <c r="BU1841">
        <v>1834</v>
      </c>
      <c r="BV1841">
        <v>32.548046103329277</v>
      </c>
      <c r="BW1841">
        <v>23.45878094375432</v>
      </c>
      <c r="BY1841">
        <f t="shared" si="1458"/>
        <v>1</v>
      </c>
      <c r="BZ1841">
        <f t="shared" si="1459"/>
        <v>0</v>
      </c>
      <c r="CA1841">
        <f t="shared" si="1460"/>
        <v>9.089265159574957</v>
      </c>
      <c r="CD1841">
        <v>1834</v>
      </c>
      <c r="CE1841">
        <v>15.96779597846569</v>
      </c>
      <c r="CF1841">
        <v>34.187575217102996</v>
      </c>
      <c r="CH1841">
        <f t="shared" si="1461"/>
        <v>0</v>
      </c>
      <c r="CI1841">
        <f t="shared" si="1462"/>
        <v>1</v>
      </c>
      <c r="CJ1841">
        <f t="shared" si="1463"/>
        <v>18.219779238637308</v>
      </c>
      <c r="CM1841">
        <v>1834</v>
      </c>
      <c r="CN1841">
        <v>22.845955542281626</v>
      </c>
      <c r="CO1841">
        <v>34.647879937040031</v>
      </c>
      <c r="CQ1841">
        <f t="shared" si="1464"/>
        <v>0</v>
      </c>
      <c r="CR1841">
        <f t="shared" si="1465"/>
        <v>1</v>
      </c>
      <c r="CS1841">
        <f t="shared" si="1466"/>
        <v>11.801924394758405</v>
      </c>
      <c r="CV1841">
        <v>1834</v>
      </c>
      <c r="CW1841">
        <v>24.376572383565353</v>
      </c>
      <c r="CX1841">
        <v>19.478046820069743</v>
      </c>
      <c r="CZ1841">
        <f t="shared" si="1467"/>
        <v>1</v>
      </c>
      <c r="DA1841">
        <f t="shared" si="1468"/>
        <v>0</v>
      </c>
      <c r="DB1841">
        <f t="shared" si="1469"/>
        <v>4.8985255634956104</v>
      </c>
      <c r="DE1841">
        <v>1834</v>
      </c>
      <c r="DF1841">
        <v>17.329943034278966</v>
      </c>
      <c r="DG1841">
        <v>26.423280107362949</v>
      </c>
      <c r="DI1841">
        <f t="shared" si="1470"/>
        <v>0</v>
      </c>
      <c r="DJ1841">
        <f t="shared" si="1471"/>
        <v>1</v>
      </c>
      <c r="DK1841">
        <f t="shared" si="1472"/>
        <v>9.0933370730839833</v>
      </c>
      <c r="DN1841">
        <v>1834</v>
      </c>
      <c r="DO1841">
        <v>24.286686493862693</v>
      </c>
      <c r="DP1841">
        <v>22.507079577480269</v>
      </c>
      <c r="DR1841">
        <f t="shared" si="1473"/>
        <v>1</v>
      </c>
      <c r="DS1841">
        <f t="shared" si="1474"/>
        <v>0</v>
      </c>
      <c r="DT1841">
        <f t="shared" si="1475"/>
        <v>1.7796069163824235</v>
      </c>
      <c r="DW1841">
        <v>1834</v>
      </c>
      <c r="DX1841">
        <v>15.596907856637035</v>
      </c>
      <c r="DY1841">
        <v>19.259065680900665</v>
      </c>
      <c r="EA1841">
        <f t="shared" si="1476"/>
        <v>0</v>
      </c>
      <c r="EB1841">
        <f t="shared" si="1477"/>
        <v>1</v>
      </c>
      <c r="EC1841">
        <f t="shared" si="1478"/>
        <v>3.6621578242636303</v>
      </c>
      <c r="EF1841">
        <v>1834</v>
      </c>
      <c r="EG1841">
        <v>17.354744872784586</v>
      </c>
      <c r="EH1841">
        <v>19.35671226615603</v>
      </c>
      <c r="EJ1841">
        <f t="shared" si="1479"/>
        <v>0</v>
      </c>
      <c r="EK1841">
        <f t="shared" si="1480"/>
        <v>1</v>
      </c>
      <c r="EL1841">
        <f t="shared" si="1481"/>
        <v>2.0019673933714444</v>
      </c>
      <c r="EO1841">
        <v>1834</v>
      </c>
      <c r="EP1841">
        <v>19.982100773116244</v>
      </c>
      <c r="EQ1841">
        <v>37.004720947302133</v>
      </c>
      <c r="ES1841">
        <f t="shared" si="1482"/>
        <v>0</v>
      </c>
      <c r="ET1841">
        <f t="shared" si="1483"/>
        <v>1</v>
      </c>
      <c r="EU1841">
        <f t="shared" si="1484"/>
        <v>17.022620174185889</v>
      </c>
    </row>
    <row r="1842" spans="1:151" x14ac:dyDescent="0.25">
      <c r="A1842">
        <v>1835</v>
      </c>
      <c r="B1842">
        <v>7.3545805138353906</v>
      </c>
      <c r="C1842">
        <v>27.940987436787161</v>
      </c>
      <c r="E1842">
        <f t="shared" si="1485"/>
        <v>0</v>
      </c>
      <c r="F1842">
        <f t="shared" si="1436"/>
        <v>1</v>
      </c>
      <c r="G1842">
        <f t="shared" si="1486"/>
        <v>20.58640692295177</v>
      </c>
      <c r="J1842">
        <v>1835</v>
      </c>
      <c r="K1842">
        <v>16.960489572960832</v>
      </c>
      <c r="L1842">
        <v>24.00746214479296</v>
      </c>
      <c r="N1842">
        <f t="shared" si="1437"/>
        <v>0</v>
      </c>
      <c r="O1842">
        <f t="shared" si="1438"/>
        <v>1</v>
      </c>
      <c r="P1842">
        <f t="shared" si="1439"/>
        <v>7.0469725718321286</v>
      </c>
      <c r="S1842">
        <v>1835</v>
      </c>
      <c r="T1842">
        <v>24.549839703140506</v>
      </c>
      <c r="U1842">
        <v>45.227252778470373</v>
      </c>
      <c r="W1842">
        <f t="shared" si="1440"/>
        <v>0</v>
      </c>
      <c r="X1842">
        <f t="shared" si="1441"/>
        <v>1</v>
      </c>
      <c r="Y1842">
        <f t="shared" si="1442"/>
        <v>20.677413075329866</v>
      </c>
      <c r="AB1842">
        <v>1835</v>
      </c>
      <c r="AC1842">
        <v>15.11060487161987</v>
      </c>
      <c r="AD1842">
        <v>17.521777984589363</v>
      </c>
      <c r="AF1842">
        <f t="shared" si="1443"/>
        <v>0</v>
      </c>
      <c r="AG1842">
        <f t="shared" si="1444"/>
        <v>1</v>
      </c>
      <c r="AH1842">
        <f t="shared" si="1445"/>
        <v>2.4111731129694931</v>
      </c>
      <c r="AK1842">
        <v>1835</v>
      </c>
      <c r="AL1842">
        <v>12.045001707140932</v>
      </c>
      <c r="AM1842">
        <v>38.748620859095269</v>
      </c>
      <c r="AO1842">
        <f t="shared" si="1446"/>
        <v>0</v>
      </c>
      <c r="AP1842">
        <f t="shared" si="1447"/>
        <v>1</v>
      </c>
      <c r="AQ1842">
        <f t="shared" si="1448"/>
        <v>26.703619151954335</v>
      </c>
      <c r="AT1842">
        <v>1835</v>
      </c>
      <c r="AU1842">
        <v>13.720017109114345</v>
      </c>
      <c r="AV1842">
        <v>30.687411960891325</v>
      </c>
      <c r="AX1842">
        <f t="shared" si="1449"/>
        <v>0</v>
      </c>
      <c r="AY1842">
        <f t="shared" si="1450"/>
        <v>1</v>
      </c>
      <c r="AZ1842">
        <f t="shared" si="1451"/>
        <v>16.96739485177698</v>
      </c>
      <c r="BC1842">
        <v>1835</v>
      </c>
      <c r="BD1842" t="e">
        <v>#N/A</v>
      </c>
      <c r="BE1842" t="e">
        <v>#N/A</v>
      </c>
      <c r="BG1842" t="e">
        <f t="shared" si="1452"/>
        <v>#N/A</v>
      </c>
      <c r="BH1842" t="e">
        <f t="shared" si="1453"/>
        <v>#N/A</v>
      </c>
      <c r="BI1842" t="e">
        <f t="shared" si="1454"/>
        <v>#N/A</v>
      </c>
      <c r="BL1842">
        <v>1835</v>
      </c>
      <c r="BM1842">
        <v>15.005668088798885</v>
      </c>
      <c r="BN1842">
        <v>8.7541566391779781</v>
      </c>
      <c r="BP1842">
        <f t="shared" si="1455"/>
        <v>1</v>
      </c>
      <c r="BQ1842">
        <f t="shared" si="1456"/>
        <v>0</v>
      </c>
      <c r="BR1842">
        <f t="shared" si="1457"/>
        <v>6.2515114496209065</v>
      </c>
      <c r="BU1842">
        <v>1835</v>
      </c>
      <c r="BV1842">
        <v>19.097875432938366</v>
      </c>
      <c r="BW1842">
        <v>28.154133300013406</v>
      </c>
      <c r="BY1842">
        <f t="shared" si="1458"/>
        <v>0</v>
      </c>
      <c r="BZ1842">
        <f t="shared" si="1459"/>
        <v>1</v>
      </c>
      <c r="CA1842">
        <f t="shared" si="1460"/>
        <v>9.0562578670750398</v>
      </c>
      <c r="CD1842">
        <v>1835</v>
      </c>
      <c r="CE1842">
        <v>28.102923503738662</v>
      </c>
      <c r="CF1842">
        <v>9.3687851621401741</v>
      </c>
      <c r="CH1842">
        <f t="shared" si="1461"/>
        <v>1</v>
      </c>
      <c r="CI1842">
        <f t="shared" si="1462"/>
        <v>0</v>
      </c>
      <c r="CJ1842">
        <f t="shared" si="1463"/>
        <v>18.734138341598488</v>
      </c>
      <c r="CM1842">
        <v>1835</v>
      </c>
      <c r="CN1842">
        <v>22.282922939490557</v>
      </c>
      <c r="CO1842">
        <v>9.1507265306902426</v>
      </c>
      <c r="CQ1842">
        <f t="shared" si="1464"/>
        <v>1</v>
      </c>
      <c r="CR1842">
        <f t="shared" si="1465"/>
        <v>0</v>
      </c>
      <c r="CS1842">
        <f t="shared" si="1466"/>
        <v>13.132196408800315</v>
      </c>
      <c r="CV1842">
        <v>1835</v>
      </c>
      <c r="CW1842">
        <v>22.640091860650788</v>
      </c>
      <c r="CX1842">
        <v>12.236523405406217</v>
      </c>
      <c r="CZ1842">
        <f t="shared" si="1467"/>
        <v>1</v>
      </c>
      <c r="DA1842">
        <f t="shared" si="1468"/>
        <v>0</v>
      </c>
      <c r="DB1842">
        <f t="shared" si="1469"/>
        <v>10.403568455244571</v>
      </c>
      <c r="DE1842">
        <v>1835</v>
      </c>
      <c r="DF1842">
        <v>33.042096852878799</v>
      </c>
      <c r="DG1842">
        <v>26.314865403340974</v>
      </c>
      <c r="DI1842">
        <f t="shared" si="1470"/>
        <v>1</v>
      </c>
      <c r="DJ1842">
        <f t="shared" si="1471"/>
        <v>0</v>
      </c>
      <c r="DK1842">
        <f t="shared" si="1472"/>
        <v>6.7272314495378254</v>
      </c>
      <c r="DN1842">
        <v>1835</v>
      </c>
      <c r="DO1842">
        <v>21.851395278724894</v>
      </c>
      <c r="DP1842">
        <v>16.145300873161567</v>
      </c>
      <c r="DR1842">
        <f t="shared" si="1473"/>
        <v>1</v>
      </c>
      <c r="DS1842">
        <f t="shared" si="1474"/>
        <v>0</v>
      </c>
      <c r="DT1842">
        <f t="shared" si="1475"/>
        <v>5.7060944055633271</v>
      </c>
      <c r="DW1842">
        <v>1835</v>
      </c>
      <c r="DX1842">
        <v>18.575991673545726</v>
      </c>
      <c r="DY1842">
        <v>19.935908607119085</v>
      </c>
      <c r="EA1842">
        <f t="shared" si="1476"/>
        <v>0</v>
      </c>
      <c r="EB1842">
        <f t="shared" si="1477"/>
        <v>1</v>
      </c>
      <c r="EC1842">
        <f t="shared" si="1478"/>
        <v>1.3599169335733592</v>
      </c>
      <c r="EF1842">
        <v>1835</v>
      </c>
      <c r="EG1842">
        <v>21.580000845870298</v>
      </c>
      <c r="EH1842">
        <v>12.064012524830716</v>
      </c>
      <c r="EJ1842">
        <f t="shared" si="1479"/>
        <v>1</v>
      </c>
      <c r="EK1842">
        <f t="shared" si="1480"/>
        <v>0</v>
      </c>
      <c r="EL1842">
        <f t="shared" si="1481"/>
        <v>9.5159883210395826</v>
      </c>
      <c r="EO1842">
        <v>1835</v>
      </c>
      <c r="EP1842">
        <v>23.214684740237548</v>
      </c>
      <c r="EQ1842">
        <v>33.170033370075231</v>
      </c>
      <c r="ES1842">
        <f t="shared" si="1482"/>
        <v>0</v>
      </c>
      <c r="ET1842">
        <f t="shared" si="1483"/>
        <v>1</v>
      </c>
      <c r="EU1842">
        <f t="shared" si="1484"/>
        <v>9.9553486298376832</v>
      </c>
    </row>
    <row r="1843" spans="1:151" x14ac:dyDescent="0.25">
      <c r="A1843">
        <v>1836</v>
      </c>
      <c r="B1843">
        <v>7.3073279223362357</v>
      </c>
      <c r="C1843">
        <v>19.627327188263642</v>
      </c>
      <c r="E1843">
        <f t="shared" si="1485"/>
        <v>0</v>
      </c>
      <c r="F1843">
        <f t="shared" si="1436"/>
        <v>1</v>
      </c>
      <c r="G1843">
        <f t="shared" si="1486"/>
        <v>12.319999265927407</v>
      </c>
      <c r="J1843">
        <v>1836</v>
      </c>
      <c r="K1843">
        <v>16.147335161108714</v>
      </c>
      <c r="L1843">
        <v>23.198142416847382</v>
      </c>
      <c r="N1843">
        <f t="shared" si="1437"/>
        <v>0</v>
      </c>
      <c r="O1843">
        <f t="shared" si="1438"/>
        <v>1</v>
      </c>
      <c r="P1843">
        <f t="shared" si="1439"/>
        <v>7.0508072557386683</v>
      </c>
      <c r="S1843">
        <v>1836</v>
      </c>
      <c r="T1843">
        <v>14.80268024287313</v>
      </c>
      <c r="U1843">
        <v>33.253059222429549</v>
      </c>
      <c r="W1843">
        <f t="shared" si="1440"/>
        <v>0</v>
      </c>
      <c r="X1843">
        <f t="shared" si="1441"/>
        <v>1</v>
      </c>
      <c r="Y1843">
        <f t="shared" si="1442"/>
        <v>18.450378979556419</v>
      </c>
      <c r="AB1843">
        <v>1836</v>
      </c>
      <c r="AC1843">
        <v>14.553922192428466</v>
      </c>
      <c r="AD1843">
        <v>18.067077573946804</v>
      </c>
      <c r="AF1843">
        <f t="shared" si="1443"/>
        <v>0</v>
      </c>
      <c r="AG1843">
        <f t="shared" si="1444"/>
        <v>1</v>
      </c>
      <c r="AH1843">
        <f t="shared" si="1445"/>
        <v>3.5131553815183381</v>
      </c>
      <c r="AK1843">
        <v>1836</v>
      </c>
      <c r="AL1843">
        <v>29.697032835764666</v>
      </c>
      <c r="AM1843">
        <v>17.172251317665072</v>
      </c>
      <c r="AO1843">
        <f t="shared" si="1446"/>
        <v>1</v>
      </c>
      <c r="AP1843">
        <f t="shared" si="1447"/>
        <v>0</v>
      </c>
      <c r="AQ1843">
        <f t="shared" si="1448"/>
        <v>12.524781518099594</v>
      </c>
      <c r="AT1843">
        <v>1836</v>
      </c>
      <c r="AU1843">
        <v>19.214364820968118</v>
      </c>
      <c r="AV1843">
        <v>23.967713184644847</v>
      </c>
      <c r="AX1843">
        <f t="shared" si="1449"/>
        <v>0</v>
      </c>
      <c r="AY1843">
        <f t="shared" si="1450"/>
        <v>1</v>
      </c>
      <c r="AZ1843">
        <f t="shared" si="1451"/>
        <v>4.7533483636767286</v>
      </c>
      <c r="BC1843">
        <v>1836</v>
      </c>
      <c r="BD1843" t="e">
        <v>#N/A</v>
      </c>
      <c r="BE1843" t="e">
        <v>#N/A</v>
      </c>
      <c r="BG1843" t="e">
        <f t="shared" si="1452"/>
        <v>#N/A</v>
      </c>
      <c r="BH1843" t="e">
        <f t="shared" si="1453"/>
        <v>#N/A</v>
      </c>
      <c r="BI1843" t="e">
        <f t="shared" si="1454"/>
        <v>#N/A</v>
      </c>
      <c r="BL1843">
        <v>1836</v>
      </c>
      <c r="BM1843">
        <v>31.191345422191532</v>
      </c>
      <c r="BN1843">
        <v>7.8082270207632849</v>
      </c>
      <c r="BP1843">
        <f t="shared" si="1455"/>
        <v>1</v>
      </c>
      <c r="BQ1843">
        <f t="shared" si="1456"/>
        <v>0</v>
      </c>
      <c r="BR1843">
        <f t="shared" si="1457"/>
        <v>23.383118401428248</v>
      </c>
      <c r="BU1843">
        <v>1836</v>
      </c>
      <c r="BV1843">
        <v>36.812035546169497</v>
      </c>
      <c r="BW1843">
        <v>16.682065495999005</v>
      </c>
      <c r="BY1843">
        <f t="shared" si="1458"/>
        <v>1</v>
      </c>
      <c r="BZ1843">
        <f t="shared" si="1459"/>
        <v>0</v>
      </c>
      <c r="CA1843">
        <f t="shared" si="1460"/>
        <v>20.129970050170492</v>
      </c>
      <c r="CD1843">
        <v>1836</v>
      </c>
      <c r="CE1843">
        <v>19.957979062818406</v>
      </c>
      <c r="CF1843">
        <v>29.385925587795597</v>
      </c>
      <c r="CH1843">
        <f t="shared" si="1461"/>
        <v>0</v>
      </c>
      <c r="CI1843">
        <f t="shared" si="1462"/>
        <v>1</v>
      </c>
      <c r="CJ1843">
        <f t="shared" si="1463"/>
        <v>9.427946524977191</v>
      </c>
      <c r="CM1843">
        <v>1836</v>
      </c>
      <c r="CN1843">
        <v>26.723254842374814</v>
      </c>
      <c r="CO1843">
        <v>18.931866028801014</v>
      </c>
      <c r="CQ1843">
        <f t="shared" si="1464"/>
        <v>1</v>
      </c>
      <c r="CR1843">
        <f t="shared" si="1465"/>
        <v>0</v>
      </c>
      <c r="CS1843">
        <f t="shared" si="1466"/>
        <v>7.7913888135737999</v>
      </c>
      <c r="CV1843">
        <v>1836</v>
      </c>
      <c r="CW1843">
        <v>18.046905549750278</v>
      </c>
      <c r="CX1843">
        <v>16.365550217621855</v>
      </c>
      <c r="CZ1843">
        <f t="shared" si="1467"/>
        <v>1</v>
      </c>
      <c r="DA1843">
        <f t="shared" si="1468"/>
        <v>0</v>
      </c>
      <c r="DB1843">
        <f t="shared" si="1469"/>
        <v>1.6813553321284225</v>
      </c>
      <c r="DE1843">
        <v>1836</v>
      </c>
      <c r="DF1843">
        <v>32.584496194932392</v>
      </c>
      <c r="DG1843">
        <v>27.533194771012461</v>
      </c>
      <c r="DI1843">
        <f t="shared" si="1470"/>
        <v>1</v>
      </c>
      <c r="DJ1843">
        <f t="shared" si="1471"/>
        <v>0</v>
      </c>
      <c r="DK1843">
        <f t="shared" si="1472"/>
        <v>5.0513014239199308</v>
      </c>
      <c r="DN1843">
        <v>1836</v>
      </c>
      <c r="DO1843">
        <v>16.891160956012865</v>
      </c>
      <c r="DP1843">
        <v>22.524569752088439</v>
      </c>
      <c r="DR1843">
        <f t="shared" si="1473"/>
        <v>0</v>
      </c>
      <c r="DS1843">
        <f t="shared" si="1474"/>
        <v>1</v>
      </c>
      <c r="DT1843">
        <f t="shared" si="1475"/>
        <v>5.6334087960755745</v>
      </c>
      <c r="DW1843">
        <v>1836</v>
      </c>
      <c r="DX1843">
        <v>10.783340514418416</v>
      </c>
      <c r="DY1843">
        <v>19.505084714764067</v>
      </c>
      <c r="EA1843">
        <f t="shared" si="1476"/>
        <v>0</v>
      </c>
      <c r="EB1843">
        <f t="shared" si="1477"/>
        <v>1</v>
      </c>
      <c r="EC1843">
        <f t="shared" si="1478"/>
        <v>8.7217442003456505</v>
      </c>
      <c r="EF1843">
        <v>1836</v>
      </c>
      <c r="EG1843">
        <v>20.560105892357299</v>
      </c>
      <c r="EH1843">
        <v>15.021031842756878</v>
      </c>
      <c r="EJ1843">
        <f t="shared" si="1479"/>
        <v>1</v>
      </c>
      <c r="EK1843">
        <f t="shared" si="1480"/>
        <v>0</v>
      </c>
      <c r="EL1843">
        <f t="shared" si="1481"/>
        <v>5.5390740496004209</v>
      </c>
      <c r="EO1843">
        <v>1836</v>
      </c>
      <c r="EP1843">
        <v>27.64443716667072</v>
      </c>
      <c r="EQ1843">
        <v>37.251389786590778</v>
      </c>
      <c r="ES1843">
        <f t="shared" si="1482"/>
        <v>0</v>
      </c>
      <c r="ET1843">
        <f t="shared" si="1483"/>
        <v>1</v>
      </c>
      <c r="EU1843">
        <f t="shared" si="1484"/>
        <v>9.6069526199200581</v>
      </c>
    </row>
    <row r="1844" spans="1:151" x14ac:dyDescent="0.25">
      <c r="A1844">
        <v>1837</v>
      </c>
      <c r="B1844">
        <v>16.333790525300813</v>
      </c>
      <c r="C1844">
        <v>28.174712347914117</v>
      </c>
      <c r="E1844">
        <f t="shared" si="1485"/>
        <v>0</v>
      </c>
      <c r="F1844">
        <f t="shared" si="1436"/>
        <v>1</v>
      </c>
      <c r="G1844">
        <f t="shared" si="1486"/>
        <v>11.840921822613304</v>
      </c>
      <c r="J1844">
        <v>1837</v>
      </c>
      <c r="K1844">
        <v>24.037817601001642</v>
      </c>
      <c r="L1844">
        <v>23.151035686050626</v>
      </c>
      <c r="N1844">
        <f t="shared" si="1437"/>
        <v>1</v>
      </c>
      <c r="O1844">
        <f t="shared" si="1438"/>
        <v>0</v>
      </c>
      <c r="P1844">
        <f t="shared" si="1439"/>
        <v>0.88678191495101544</v>
      </c>
      <c r="S1844">
        <v>1837</v>
      </c>
      <c r="T1844">
        <v>22.316589965075462</v>
      </c>
      <c r="U1844">
        <v>29.127380314573994</v>
      </c>
      <c r="W1844">
        <f t="shared" si="1440"/>
        <v>0</v>
      </c>
      <c r="X1844">
        <f t="shared" si="1441"/>
        <v>1</v>
      </c>
      <c r="Y1844">
        <f t="shared" si="1442"/>
        <v>6.8107903494985322</v>
      </c>
      <c r="AB1844">
        <v>1837</v>
      </c>
      <c r="AC1844">
        <v>25.895631755739529</v>
      </c>
      <c r="AD1844">
        <v>17.229232096694133</v>
      </c>
      <c r="AF1844">
        <f t="shared" si="1443"/>
        <v>1</v>
      </c>
      <c r="AG1844">
        <f t="shared" si="1444"/>
        <v>0</v>
      </c>
      <c r="AH1844">
        <f t="shared" si="1445"/>
        <v>8.6663996590453962</v>
      </c>
      <c r="AK1844">
        <v>1837</v>
      </c>
      <c r="AL1844">
        <v>31.699389268584191</v>
      </c>
      <c r="AM1844">
        <v>41.395842977539118</v>
      </c>
      <c r="AO1844">
        <f t="shared" si="1446"/>
        <v>0</v>
      </c>
      <c r="AP1844">
        <f t="shared" si="1447"/>
        <v>1</v>
      </c>
      <c r="AQ1844">
        <f t="shared" si="1448"/>
        <v>9.6964537089549268</v>
      </c>
      <c r="AT1844">
        <v>1837</v>
      </c>
      <c r="AU1844">
        <v>12.712758039647788</v>
      </c>
      <c r="AV1844">
        <v>23.855709003788547</v>
      </c>
      <c r="AX1844">
        <f t="shared" si="1449"/>
        <v>0</v>
      </c>
      <c r="AY1844">
        <f t="shared" si="1450"/>
        <v>1</v>
      </c>
      <c r="AZ1844">
        <f t="shared" si="1451"/>
        <v>11.142950964140759</v>
      </c>
      <c r="BC1844">
        <v>1837</v>
      </c>
      <c r="BD1844" t="e">
        <v>#N/A</v>
      </c>
      <c r="BE1844" t="e">
        <v>#N/A</v>
      </c>
      <c r="BG1844" t="e">
        <f t="shared" si="1452"/>
        <v>#N/A</v>
      </c>
      <c r="BH1844" t="e">
        <f t="shared" si="1453"/>
        <v>#N/A</v>
      </c>
      <c r="BI1844" t="e">
        <f t="shared" si="1454"/>
        <v>#N/A</v>
      </c>
      <c r="BL1844">
        <v>1837</v>
      </c>
      <c r="BM1844">
        <v>32.081135380809023</v>
      </c>
      <c r="BN1844">
        <v>14.343823066954808</v>
      </c>
      <c r="BP1844">
        <f t="shared" si="1455"/>
        <v>1</v>
      </c>
      <c r="BQ1844">
        <f t="shared" si="1456"/>
        <v>0</v>
      </c>
      <c r="BR1844">
        <f t="shared" si="1457"/>
        <v>17.737312313854215</v>
      </c>
      <c r="BU1844">
        <v>1837</v>
      </c>
      <c r="BV1844">
        <v>20.84468502651794</v>
      </c>
      <c r="BW1844">
        <v>26.395877020282356</v>
      </c>
      <c r="BY1844">
        <f t="shared" si="1458"/>
        <v>0</v>
      </c>
      <c r="BZ1844">
        <f t="shared" si="1459"/>
        <v>1</v>
      </c>
      <c r="CA1844">
        <f t="shared" si="1460"/>
        <v>5.5511919937644159</v>
      </c>
      <c r="CD1844">
        <v>1837</v>
      </c>
      <c r="CE1844">
        <v>27.648219039225413</v>
      </c>
      <c r="CF1844">
        <v>27.635575821111807</v>
      </c>
      <c r="CH1844">
        <f t="shared" si="1461"/>
        <v>1</v>
      </c>
      <c r="CI1844">
        <f t="shared" si="1462"/>
        <v>0</v>
      </c>
      <c r="CJ1844">
        <f t="shared" si="1463"/>
        <v>1.2643218113606025E-2</v>
      </c>
      <c r="CM1844">
        <v>1837</v>
      </c>
      <c r="CN1844">
        <v>23.471319163723869</v>
      </c>
      <c r="CO1844">
        <v>22.828030258641238</v>
      </c>
      <c r="CQ1844">
        <f t="shared" si="1464"/>
        <v>1</v>
      </c>
      <c r="CR1844">
        <f t="shared" si="1465"/>
        <v>0</v>
      </c>
      <c r="CS1844">
        <f t="shared" si="1466"/>
        <v>0.64328890508263115</v>
      </c>
      <c r="CV1844">
        <v>1837</v>
      </c>
      <c r="CW1844">
        <v>19.18247281383325</v>
      </c>
      <c r="CX1844">
        <v>16.812244088943125</v>
      </c>
      <c r="CZ1844">
        <f t="shared" si="1467"/>
        <v>1</v>
      </c>
      <c r="DA1844">
        <f t="shared" si="1468"/>
        <v>0</v>
      </c>
      <c r="DB1844">
        <f t="shared" si="1469"/>
        <v>2.3702287248901257</v>
      </c>
      <c r="DE1844">
        <v>1837</v>
      </c>
      <c r="DF1844">
        <v>17.303920254660085</v>
      </c>
      <c r="DG1844">
        <v>23.938829251605107</v>
      </c>
      <c r="DI1844">
        <f t="shared" si="1470"/>
        <v>0</v>
      </c>
      <c r="DJ1844">
        <f t="shared" si="1471"/>
        <v>1</v>
      </c>
      <c r="DK1844">
        <f t="shared" si="1472"/>
        <v>6.6349089969450219</v>
      </c>
      <c r="DN1844">
        <v>1837</v>
      </c>
      <c r="DO1844">
        <v>25.793536913512114</v>
      </c>
      <c r="DP1844">
        <v>17.515500529424742</v>
      </c>
      <c r="DR1844">
        <f t="shared" si="1473"/>
        <v>1</v>
      </c>
      <c r="DS1844">
        <f t="shared" si="1474"/>
        <v>0</v>
      </c>
      <c r="DT1844">
        <f t="shared" si="1475"/>
        <v>8.2780363840873719</v>
      </c>
      <c r="DW1844">
        <v>1837</v>
      </c>
      <c r="DX1844">
        <v>15.206972247317118</v>
      </c>
      <c r="DY1844">
        <v>24.690626287013004</v>
      </c>
      <c r="EA1844">
        <f t="shared" si="1476"/>
        <v>0</v>
      </c>
      <c r="EB1844">
        <f t="shared" si="1477"/>
        <v>1</v>
      </c>
      <c r="EC1844">
        <f t="shared" si="1478"/>
        <v>9.4836540396958853</v>
      </c>
      <c r="EF1844">
        <v>1837</v>
      </c>
      <c r="EG1844">
        <v>14.299268089968258</v>
      </c>
      <c r="EH1844">
        <v>17.681045826886251</v>
      </c>
      <c r="EJ1844">
        <f t="shared" si="1479"/>
        <v>0</v>
      </c>
      <c r="EK1844">
        <f t="shared" si="1480"/>
        <v>1</v>
      </c>
      <c r="EL1844">
        <f t="shared" si="1481"/>
        <v>3.3817777369179929</v>
      </c>
      <c r="EO1844">
        <v>1837</v>
      </c>
      <c r="EP1844">
        <v>20.654370761207563</v>
      </c>
      <c r="EQ1844">
        <v>42.861618248613738</v>
      </c>
      <c r="ES1844">
        <f t="shared" si="1482"/>
        <v>0</v>
      </c>
      <c r="ET1844">
        <f t="shared" si="1483"/>
        <v>1</v>
      </c>
      <c r="EU1844">
        <f t="shared" si="1484"/>
        <v>22.207247487406175</v>
      </c>
    </row>
    <row r="1845" spans="1:151" x14ac:dyDescent="0.25">
      <c r="A1845">
        <v>1838</v>
      </c>
      <c r="B1845">
        <v>8.6790345426182434</v>
      </c>
      <c r="C1845">
        <v>15.992870257080584</v>
      </c>
      <c r="E1845">
        <f t="shared" si="1485"/>
        <v>0</v>
      </c>
      <c r="F1845">
        <f t="shared" si="1436"/>
        <v>1</v>
      </c>
      <c r="G1845">
        <f t="shared" si="1486"/>
        <v>7.3138357144623409</v>
      </c>
      <c r="J1845">
        <v>1838</v>
      </c>
      <c r="K1845">
        <v>18.385605838385377</v>
      </c>
      <c r="L1845">
        <v>12.702334884162413</v>
      </c>
      <c r="N1845">
        <f t="shared" si="1437"/>
        <v>1</v>
      </c>
      <c r="O1845">
        <f t="shared" si="1438"/>
        <v>0</v>
      </c>
      <c r="P1845">
        <f t="shared" si="1439"/>
        <v>5.683270954222964</v>
      </c>
      <c r="S1845">
        <v>1838</v>
      </c>
      <c r="T1845">
        <v>22.985869390647728</v>
      </c>
      <c r="U1845">
        <v>24.09517498074748</v>
      </c>
      <c r="W1845">
        <f t="shared" si="1440"/>
        <v>0</v>
      </c>
      <c r="X1845">
        <f t="shared" si="1441"/>
        <v>1</v>
      </c>
      <c r="Y1845">
        <f t="shared" si="1442"/>
        <v>1.1093055900997513</v>
      </c>
      <c r="AB1845">
        <v>1838</v>
      </c>
      <c r="AC1845">
        <v>20.193578624905552</v>
      </c>
      <c r="AD1845">
        <v>18.295876575800726</v>
      </c>
      <c r="AF1845">
        <f t="shared" si="1443"/>
        <v>1</v>
      </c>
      <c r="AG1845">
        <f t="shared" si="1444"/>
        <v>0</v>
      </c>
      <c r="AH1845">
        <f t="shared" si="1445"/>
        <v>1.8977020491048258</v>
      </c>
      <c r="AK1845">
        <v>1838</v>
      </c>
      <c r="AL1845">
        <v>27.836573285436568</v>
      </c>
      <c r="AM1845">
        <v>32.708187206480879</v>
      </c>
      <c r="AO1845">
        <f t="shared" si="1446"/>
        <v>0</v>
      </c>
      <c r="AP1845">
        <f t="shared" si="1447"/>
        <v>1</v>
      </c>
      <c r="AQ1845">
        <f t="shared" si="1448"/>
        <v>4.871613921044311</v>
      </c>
      <c r="AT1845">
        <v>1838</v>
      </c>
      <c r="AU1845">
        <v>24.409360854164266</v>
      </c>
      <c r="AV1845">
        <v>16.584236863833251</v>
      </c>
      <c r="AX1845">
        <f t="shared" si="1449"/>
        <v>1</v>
      </c>
      <c r="AY1845">
        <f t="shared" si="1450"/>
        <v>0</v>
      </c>
      <c r="AZ1845">
        <f t="shared" si="1451"/>
        <v>7.825123990331015</v>
      </c>
      <c r="BC1845">
        <v>1838</v>
      </c>
      <c r="BD1845" t="e">
        <v>#N/A</v>
      </c>
      <c r="BE1845" t="e">
        <v>#N/A</v>
      </c>
      <c r="BG1845" t="e">
        <f t="shared" si="1452"/>
        <v>#N/A</v>
      </c>
      <c r="BH1845" t="e">
        <f t="shared" si="1453"/>
        <v>#N/A</v>
      </c>
      <c r="BI1845" t="e">
        <f t="shared" si="1454"/>
        <v>#N/A</v>
      </c>
      <c r="BL1845">
        <v>1838</v>
      </c>
      <c r="BM1845">
        <v>28.231198069864231</v>
      </c>
      <c r="BN1845">
        <v>6.7535513115337569</v>
      </c>
      <c r="BP1845">
        <f t="shared" si="1455"/>
        <v>1</v>
      </c>
      <c r="BQ1845">
        <f t="shared" si="1456"/>
        <v>0</v>
      </c>
      <c r="BR1845">
        <f t="shared" si="1457"/>
        <v>21.477646758330472</v>
      </c>
      <c r="BU1845">
        <v>1838</v>
      </c>
      <c r="BV1845">
        <v>12.95046217460469</v>
      </c>
      <c r="BW1845">
        <v>29.373533284092158</v>
      </c>
      <c r="BY1845">
        <f t="shared" si="1458"/>
        <v>0</v>
      </c>
      <c r="BZ1845">
        <f t="shared" si="1459"/>
        <v>1</v>
      </c>
      <c r="CA1845">
        <f t="shared" si="1460"/>
        <v>16.423071109487466</v>
      </c>
      <c r="CD1845">
        <v>1838</v>
      </c>
      <c r="CE1845">
        <v>23.348002834220466</v>
      </c>
      <c r="CF1845">
        <v>37.274959530609671</v>
      </c>
      <c r="CH1845">
        <f t="shared" si="1461"/>
        <v>0</v>
      </c>
      <c r="CI1845">
        <f t="shared" si="1462"/>
        <v>1</v>
      </c>
      <c r="CJ1845">
        <f t="shared" si="1463"/>
        <v>13.926956696389205</v>
      </c>
      <c r="CM1845">
        <v>1838</v>
      </c>
      <c r="CN1845">
        <v>21.215561065550752</v>
      </c>
      <c r="CO1845">
        <v>9.8355915713846631</v>
      </c>
      <c r="CQ1845">
        <f t="shared" si="1464"/>
        <v>1</v>
      </c>
      <c r="CR1845">
        <f t="shared" si="1465"/>
        <v>0</v>
      </c>
      <c r="CS1845">
        <f t="shared" si="1466"/>
        <v>11.379969494166088</v>
      </c>
      <c r="CV1845">
        <v>1838</v>
      </c>
      <c r="CW1845">
        <v>27.734755944580485</v>
      </c>
      <c r="CX1845">
        <v>20.498405897868295</v>
      </c>
      <c r="CZ1845">
        <f t="shared" si="1467"/>
        <v>1</v>
      </c>
      <c r="DA1845">
        <f t="shared" si="1468"/>
        <v>0</v>
      </c>
      <c r="DB1845">
        <f t="shared" si="1469"/>
        <v>7.2363500467121895</v>
      </c>
      <c r="DE1845">
        <v>1838</v>
      </c>
      <c r="DF1845">
        <v>15.399257181142652</v>
      </c>
      <c r="DG1845">
        <v>19.715722338597033</v>
      </c>
      <c r="DI1845">
        <f t="shared" si="1470"/>
        <v>0</v>
      </c>
      <c r="DJ1845">
        <f t="shared" si="1471"/>
        <v>1</v>
      </c>
      <c r="DK1845">
        <f t="shared" si="1472"/>
        <v>4.3164651574543811</v>
      </c>
      <c r="DN1845">
        <v>1838</v>
      </c>
      <c r="DO1845">
        <v>22.667130166041172</v>
      </c>
      <c r="DP1845">
        <v>22.525889751831681</v>
      </c>
      <c r="DR1845">
        <f t="shared" si="1473"/>
        <v>1</v>
      </c>
      <c r="DS1845">
        <f t="shared" si="1474"/>
        <v>0</v>
      </c>
      <c r="DT1845">
        <f t="shared" si="1475"/>
        <v>0.14124041420949141</v>
      </c>
      <c r="DW1845">
        <v>1838</v>
      </c>
      <c r="DX1845">
        <v>8.8604323516863381</v>
      </c>
      <c r="DY1845">
        <v>18.349796982670767</v>
      </c>
      <c r="EA1845">
        <f t="shared" si="1476"/>
        <v>0</v>
      </c>
      <c r="EB1845">
        <f t="shared" si="1477"/>
        <v>1</v>
      </c>
      <c r="EC1845">
        <f t="shared" si="1478"/>
        <v>9.4893646309844293</v>
      </c>
      <c r="EF1845">
        <v>1838</v>
      </c>
      <c r="EG1845">
        <v>19.315105739195271</v>
      </c>
      <c r="EH1845">
        <v>22.692784307868042</v>
      </c>
      <c r="EJ1845">
        <f t="shared" si="1479"/>
        <v>0</v>
      </c>
      <c r="EK1845">
        <f t="shared" si="1480"/>
        <v>1</v>
      </c>
      <c r="EL1845">
        <f t="shared" si="1481"/>
        <v>3.3776785686727706</v>
      </c>
      <c r="EO1845">
        <v>1838</v>
      </c>
      <c r="EP1845">
        <v>20.164188899946719</v>
      </c>
      <c r="EQ1845">
        <v>22.006134159857147</v>
      </c>
      <c r="ES1845">
        <f t="shared" si="1482"/>
        <v>0</v>
      </c>
      <c r="ET1845">
        <f t="shared" si="1483"/>
        <v>1</v>
      </c>
      <c r="EU1845">
        <f t="shared" si="1484"/>
        <v>1.8419452599104282</v>
      </c>
    </row>
    <row r="1846" spans="1:151" x14ac:dyDescent="0.25">
      <c r="A1846">
        <v>1839</v>
      </c>
      <c r="B1846">
        <v>6.8478280895337456</v>
      </c>
      <c r="C1846">
        <v>21.151832627582721</v>
      </c>
      <c r="E1846">
        <f t="shared" si="1485"/>
        <v>0</v>
      </c>
      <c r="F1846">
        <f t="shared" si="1436"/>
        <v>1</v>
      </c>
      <c r="G1846">
        <f t="shared" si="1486"/>
        <v>14.304004538048975</v>
      </c>
      <c r="J1846">
        <v>1839</v>
      </c>
      <c r="K1846">
        <v>15.087939375420564</v>
      </c>
      <c r="L1846">
        <v>29.049626868274963</v>
      </c>
      <c r="N1846">
        <f t="shared" si="1437"/>
        <v>0</v>
      </c>
      <c r="O1846">
        <f t="shared" si="1438"/>
        <v>1</v>
      </c>
      <c r="P1846">
        <f t="shared" si="1439"/>
        <v>13.961687492854399</v>
      </c>
      <c r="S1846">
        <v>1839</v>
      </c>
      <c r="T1846">
        <v>17.866632898239835</v>
      </c>
      <c r="U1846">
        <v>28.920290718211611</v>
      </c>
      <c r="W1846">
        <f t="shared" si="1440"/>
        <v>0</v>
      </c>
      <c r="X1846">
        <f t="shared" si="1441"/>
        <v>1</v>
      </c>
      <c r="Y1846">
        <f t="shared" si="1442"/>
        <v>11.053657819971775</v>
      </c>
      <c r="AB1846">
        <v>1839</v>
      </c>
      <c r="AC1846">
        <v>19.038914532130459</v>
      </c>
      <c r="AD1846">
        <v>17.977725580937136</v>
      </c>
      <c r="AF1846">
        <f t="shared" si="1443"/>
        <v>1</v>
      </c>
      <c r="AG1846">
        <f t="shared" si="1444"/>
        <v>0</v>
      </c>
      <c r="AH1846">
        <f t="shared" si="1445"/>
        <v>1.0611889511933228</v>
      </c>
      <c r="AK1846">
        <v>1839</v>
      </c>
      <c r="AL1846">
        <v>26.571357789529841</v>
      </c>
      <c r="AM1846">
        <v>29.835114875965139</v>
      </c>
      <c r="AO1846">
        <f t="shared" si="1446"/>
        <v>0</v>
      </c>
      <c r="AP1846">
        <f t="shared" si="1447"/>
        <v>1</v>
      </c>
      <c r="AQ1846">
        <f t="shared" si="1448"/>
        <v>3.263757086435298</v>
      </c>
      <c r="AT1846">
        <v>1839</v>
      </c>
      <c r="AU1846">
        <v>20.069161874817844</v>
      </c>
      <c r="AV1846">
        <v>27.262568685010748</v>
      </c>
      <c r="AX1846">
        <f t="shared" si="1449"/>
        <v>0</v>
      </c>
      <c r="AY1846">
        <f t="shared" si="1450"/>
        <v>1</v>
      </c>
      <c r="AZ1846">
        <f t="shared" si="1451"/>
        <v>7.1934068101929043</v>
      </c>
      <c r="BC1846">
        <v>1839</v>
      </c>
      <c r="BD1846" t="e">
        <v>#N/A</v>
      </c>
      <c r="BE1846" t="e">
        <v>#N/A</v>
      </c>
      <c r="BG1846" t="e">
        <f t="shared" si="1452"/>
        <v>#N/A</v>
      </c>
      <c r="BH1846" t="e">
        <f t="shared" si="1453"/>
        <v>#N/A</v>
      </c>
      <c r="BI1846" t="e">
        <f t="shared" si="1454"/>
        <v>#N/A</v>
      </c>
      <c r="BL1846">
        <v>1839</v>
      </c>
      <c r="BM1846">
        <v>21.698584068125413</v>
      </c>
      <c r="BN1846">
        <v>15.191011931489868</v>
      </c>
      <c r="BP1846">
        <f t="shared" si="1455"/>
        <v>1</v>
      </c>
      <c r="BQ1846">
        <f t="shared" si="1456"/>
        <v>0</v>
      </c>
      <c r="BR1846">
        <f t="shared" si="1457"/>
        <v>6.5075721366355452</v>
      </c>
      <c r="BU1846">
        <v>1839</v>
      </c>
      <c r="BV1846">
        <v>23.375184491575773</v>
      </c>
      <c r="BW1846">
        <v>23.816861790010883</v>
      </c>
      <c r="BY1846">
        <f t="shared" si="1458"/>
        <v>0</v>
      </c>
      <c r="BZ1846">
        <f t="shared" si="1459"/>
        <v>1</v>
      </c>
      <c r="CA1846">
        <f t="shared" si="1460"/>
        <v>0.44167729843510983</v>
      </c>
      <c r="CD1846">
        <v>1839</v>
      </c>
      <c r="CE1846">
        <v>19.431305919358593</v>
      </c>
      <c r="CF1846">
        <v>27.45258362678668</v>
      </c>
      <c r="CH1846">
        <f t="shared" si="1461"/>
        <v>0</v>
      </c>
      <c r="CI1846">
        <f t="shared" si="1462"/>
        <v>1</v>
      </c>
      <c r="CJ1846">
        <f t="shared" si="1463"/>
        <v>8.0212777074280872</v>
      </c>
      <c r="CM1846">
        <v>1839</v>
      </c>
      <c r="CN1846">
        <v>14.722649162474257</v>
      </c>
      <c r="CO1846">
        <v>22.481032938173886</v>
      </c>
      <c r="CQ1846">
        <f t="shared" si="1464"/>
        <v>0</v>
      </c>
      <c r="CR1846">
        <f t="shared" si="1465"/>
        <v>1</v>
      </c>
      <c r="CS1846">
        <f t="shared" si="1466"/>
        <v>7.7583837756996292</v>
      </c>
      <c r="CV1846">
        <v>1839</v>
      </c>
      <c r="CW1846">
        <v>22.041946885874268</v>
      </c>
      <c r="CX1846">
        <v>20.46248552387166</v>
      </c>
      <c r="CZ1846">
        <f t="shared" si="1467"/>
        <v>1</v>
      </c>
      <c r="DA1846">
        <f t="shared" si="1468"/>
        <v>0</v>
      </c>
      <c r="DB1846">
        <f t="shared" si="1469"/>
        <v>1.5794613620026077</v>
      </c>
      <c r="DE1846">
        <v>1839</v>
      </c>
      <c r="DF1846">
        <v>19.29787178410616</v>
      </c>
      <c r="DG1846">
        <v>17.225823168172074</v>
      </c>
      <c r="DI1846">
        <f t="shared" si="1470"/>
        <v>1</v>
      </c>
      <c r="DJ1846">
        <f t="shared" si="1471"/>
        <v>0</v>
      </c>
      <c r="DK1846">
        <f t="shared" si="1472"/>
        <v>2.0720486159340865</v>
      </c>
      <c r="DN1846">
        <v>1839</v>
      </c>
      <c r="DO1846">
        <v>22.947625420888016</v>
      </c>
      <c r="DP1846">
        <v>22.901331510690195</v>
      </c>
      <c r="DR1846">
        <f t="shared" si="1473"/>
        <v>1</v>
      </c>
      <c r="DS1846">
        <f t="shared" si="1474"/>
        <v>0</v>
      </c>
      <c r="DT1846">
        <f t="shared" si="1475"/>
        <v>4.6293910197821475E-2</v>
      </c>
      <c r="DW1846">
        <v>1839</v>
      </c>
      <c r="DX1846">
        <v>16.826559469560742</v>
      </c>
      <c r="DY1846">
        <v>26.941936927422759</v>
      </c>
      <c r="EA1846">
        <f t="shared" si="1476"/>
        <v>0</v>
      </c>
      <c r="EB1846">
        <f t="shared" si="1477"/>
        <v>1</v>
      </c>
      <c r="EC1846">
        <f t="shared" si="1478"/>
        <v>10.115377457862017</v>
      </c>
      <c r="EF1846">
        <v>1839</v>
      </c>
      <c r="EG1846">
        <v>21.068177113326886</v>
      </c>
      <c r="EH1846">
        <v>20.107329865406587</v>
      </c>
      <c r="EJ1846">
        <f t="shared" si="1479"/>
        <v>1</v>
      </c>
      <c r="EK1846">
        <f t="shared" si="1480"/>
        <v>0</v>
      </c>
      <c r="EL1846">
        <f t="shared" si="1481"/>
        <v>0.96084724792029874</v>
      </c>
      <c r="EO1846">
        <v>1839</v>
      </c>
      <c r="EP1846">
        <v>25.858863753893026</v>
      </c>
      <c r="EQ1846">
        <v>30.839805211083625</v>
      </c>
      <c r="ES1846">
        <f t="shared" si="1482"/>
        <v>0</v>
      </c>
      <c r="ET1846">
        <f t="shared" si="1483"/>
        <v>1</v>
      </c>
      <c r="EU1846">
        <f t="shared" si="1484"/>
        <v>4.9809414571905997</v>
      </c>
    </row>
    <row r="1847" spans="1:151" x14ac:dyDescent="0.25">
      <c r="A1847">
        <v>1840</v>
      </c>
      <c r="B1847">
        <v>15.156137671147729</v>
      </c>
      <c r="C1847">
        <v>28.880825947868438</v>
      </c>
      <c r="E1847">
        <f t="shared" si="1485"/>
        <v>0</v>
      </c>
      <c r="F1847">
        <f t="shared" si="1436"/>
        <v>1</v>
      </c>
      <c r="G1847">
        <f t="shared" si="1486"/>
        <v>13.724688276720709</v>
      </c>
      <c r="J1847">
        <v>1840</v>
      </c>
      <c r="K1847">
        <v>18.082236943083252</v>
      </c>
      <c r="L1847">
        <v>19.698519582293549</v>
      </c>
      <c r="N1847">
        <f t="shared" si="1437"/>
        <v>0</v>
      </c>
      <c r="O1847">
        <f t="shared" si="1438"/>
        <v>1</v>
      </c>
      <c r="P1847">
        <f t="shared" si="1439"/>
        <v>1.6162826392102971</v>
      </c>
      <c r="S1847">
        <v>1840</v>
      </c>
      <c r="T1847">
        <v>16.542439234528274</v>
      </c>
      <c r="U1847">
        <v>30.341852754317287</v>
      </c>
      <c r="W1847">
        <f t="shared" si="1440"/>
        <v>0</v>
      </c>
      <c r="X1847">
        <f t="shared" si="1441"/>
        <v>1</v>
      </c>
      <c r="Y1847">
        <f t="shared" si="1442"/>
        <v>13.799413519789013</v>
      </c>
      <c r="AB1847">
        <v>1840</v>
      </c>
      <c r="AC1847">
        <v>24.664462565220902</v>
      </c>
      <c r="AD1847">
        <v>16.590274637588358</v>
      </c>
      <c r="AF1847">
        <f t="shared" si="1443"/>
        <v>1</v>
      </c>
      <c r="AG1847">
        <f t="shared" si="1444"/>
        <v>0</v>
      </c>
      <c r="AH1847">
        <f t="shared" si="1445"/>
        <v>8.0741879276325434</v>
      </c>
      <c r="AK1847">
        <v>1840</v>
      </c>
      <c r="AL1847">
        <v>18.417595214361604</v>
      </c>
      <c r="AM1847">
        <v>26.10887470390319</v>
      </c>
      <c r="AO1847">
        <f t="shared" si="1446"/>
        <v>0</v>
      </c>
      <c r="AP1847">
        <f t="shared" si="1447"/>
        <v>1</v>
      </c>
      <c r="AQ1847">
        <f t="shared" si="1448"/>
        <v>7.6912794895415857</v>
      </c>
      <c r="AT1847">
        <v>1840</v>
      </c>
      <c r="AU1847">
        <v>11.88785995578522</v>
      </c>
      <c r="AV1847">
        <v>22.48314752069215</v>
      </c>
      <c r="AX1847">
        <f t="shared" si="1449"/>
        <v>0</v>
      </c>
      <c r="AY1847">
        <f t="shared" si="1450"/>
        <v>1</v>
      </c>
      <c r="AZ1847">
        <f t="shared" si="1451"/>
        <v>10.595287564906929</v>
      </c>
      <c r="BC1847">
        <v>1840</v>
      </c>
      <c r="BD1847" t="e">
        <v>#N/A</v>
      </c>
      <c r="BE1847" t="e">
        <v>#N/A</v>
      </c>
      <c r="BG1847" t="e">
        <f t="shared" si="1452"/>
        <v>#N/A</v>
      </c>
      <c r="BH1847" t="e">
        <f t="shared" si="1453"/>
        <v>#N/A</v>
      </c>
      <c r="BI1847" t="e">
        <f t="shared" si="1454"/>
        <v>#N/A</v>
      </c>
      <c r="BL1847">
        <v>1840</v>
      </c>
      <c r="BM1847">
        <v>29.244107105512537</v>
      </c>
      <c r="BN1847">
        <v>14.408634184334957</v>
      </c>
      <c r="BP1847">
        <f t="shared" si="1455"/>
        <v>1</v>
      </c>
      <c r="BQ1847">
        <f t="shared" si="1456"/>
        <v>0</v>
      </c>
      <c r="BR1847">
        <f t="shared" si="1457"/>
        <v>14.83547292117758</v>
      </c>
      <c r="BU1847">
        <v>1840</v>
      </c>
      <c r="BV1847">
        <v>30.100571795047877</v>
      </c>
      <c r="BW1847">
        <v>28.062520126968096</v>
      </c>
      <c r="BY1847">
        <f t="shared" si="1458"/>
        <v>1</v>
      </c>
      <c r="BZ1847">
        <f t="shared" si="1459"/>
        <v>0</v>
      </c>
      <c r="CA1847">
        <f t="shared" si="1460"/>
        <v>2.0380516680797811</v>
      </c>
      <c r="CD1847">
        <v>1840</v>
      </c>
      <c r="CE1847">
        <v>22.440093294325372</v>
      </c>
      <c r="CF1847">
        <v>24.56205120541842</v>
      </c>
      <c r="CH1847">
        <f t="shared" si="1461"/>
        <v>0</v>
      </c>
      <c r="CI1847">
        <f t="shared" si="1462"/>
        <v>1</v>
      </c>
      <c r="CJ1847">
        <f t="shared" si="1463"/>
        <v>2.1219579110930482</v>
      </c>
      <c r="CM1847">
        <v>1840</v>
      </c>
      <c r="CN1847">
        <v>25.655924531838536</v>
      </c>
      <c r="CO1847">
        <v>23.924575681942191</v>
      </c>
      <c r="CQ1847">
        <f t="shared" si="1464"/>
        <v>1</v>
      </c>
      <c r="CR1847">
        <f t="shared" si="1465"/>
        <v>0</v>
      </c>
      <c r="CS1847">
        <f t="shared" si="1466"/>
        <v>1.7313488498963459</v>
      </c>
      <c r="CV1847">
        <v>1840</v>
      </c>
      <c r="CW1847">
        <v>20.214435380049437</v>
      </c>
      <c r="CX1847">
        <v>21.859155164718729</v>
      </c>
      <c r="CZ1847">
        <f t="shared" si="1467"/>
        <v>0</v>
      </c>
      <c r="DA1847">
        <f t="shared" si="1468"/>
        <v>1</v>
      </c>
      <c r="DB1847">
        <f t="shared" si="1469"/>
        <v>1.6447197846692916</v>
      </c>
      <c r="DE1847">
        <v>1840</v>
      </c>
      <c r="DF1847">
        <v>31.833722859251115</v>
      </c>
      <c r="DG1847">
        <v>26.069248868690618</v>
      </c>
      <c r="DI1847">
        <f t="shared" si="1470"/>
        <v>1</v>
      </c>
      <c r="DJ1847">
        <f t="shared" si="1471"/>
        <v>0</v>
      </c>
      <c r="DK1847">
        <f t="shared" si="1472"/>
        <v>5.7644739905604965</v>
      </c>
      <c r="DN1847">
        <v>1840</v>
      </c>
      <c r="DO1847">
        <v>16.407085817393945</v>
      </c>
      <c r="DP1847">
        <v>23.653640231235556</v>
      </c>
      <c r="DR1847">
        <f t="shared" si="1473"/>
        <v>0</v>
      </c>
      <c r="DS1847">
        <f t="shared" si="1474"/>
        <v>1</v>
      </c>
      <c r="DT1847">
        <f t="shared" si="1475"/>
        <v>7.2465544138416114</v>
      </c>
      <c r="DW1847">
        <v>1840</v>
      </c>
      <c r="DX1847">
        <v>13.617444190102926</v>
      </c>
      <c r="DY1847">
        <v>20.831815027985307</v>
      </c>
      <c r="EA1847">
        <f t="shared" si="1476"/>
        <v>0</v>
      </c>
      <c r="EB1847">
        <f t="shared" si="1477"/>
        <v>1</v>
      </c>
      <c r="EC1847">
        <f t="shared" si="1478"/>
        <v>7.214370837882381</v>
      </c>
      <c r="EF1847">
        <v>1840</v>
      </c>
      <c r="EG1847">
        <v>22.021679808315739</v>
      </c>
      <c r="EH1847">
        <v>11.544193680089357</v>
      </c>
      <c r="EJ1847">
        <f t="shared" si="1479"/>
        <v>1</v>
      </c>
      <c r="EK1847">
        <f t="shared" si="1480"/>
        <v>0</v>
      </c>
      <c r="EL1847">
        <f t="shared" si="1481"/>
        <v>10.477486128226381</v>
      </c>
      <c r="EO1847">
        <v>1840</v>
      </c>
      <c r="EP1847">
        <v>26.520472816840719</v>
      </c>
      <c r="EQ1847">
        <v>14.264961868324718</v>
      </c>
      <c r="ES1847">
        <f t="shared" si="1482"/>
        <v>1</v>
      </c>
      <c r="ET1847">
        <f t="shared" si="1483"/>
        <v>0</v>
      </c>
      <c r="EU1847">
        <f t="shared" si="1484"/>
        <v>12.255510948516001</v>
      </c>
    </row>
    <row r="1848" spans="1:151" x14ac:dyDescent="0.25">
      <c r="A1848">
        <v>1841</v>
      </c>
      <c r="B1848">
        <v>9.178858275630823</v>
      </c>
      <c r="C1848">
        <v>15.799198025031433</v>
      </c>
      <c r="E1848">
        <f t="shared" si="1485"/>
        <v>0</v>
      </c>
      <c r="F1848">
        <f t="shared" si="1436"/>
        <v>1</v>
      </c>
      <c r="G1848">
        <f t="shared" si="1486"/>
        <v>6.6203397494006104</v>
      </c>
      <c r="J1848">
        <v>1841</v>
      </c>
      <c r="K1848">
        <v>20.62720964744614</v>
      </c>
      <c r="L1848">
        <v>24.347201939985947</v>
      </c>
      <c r="N1848">
        <f t="shared" si="1437"/>
        <v>0</v>
      </c>
      <c r="O1848">
        <f t="shared" si="1438"/>
        <v>1</v>
      </c>
      <c r="P1848">
        <f t="shared" si="1439"/>
        <v>3.719992292539807</v>
      </c>
      <c r="S1848">
        <v>1841</v>
      </c>
      <c r="T1848">
        <v>15.757962200411628</v>
      </c>
      <c r="U1848">
        <v>15.388531947409106</v>
      </c>
      <c r="W1848">
        <f t="shared" si="1440"/>
        <v>1</v>
      </c>
      <c r="X1848">
        <f t="shared" si="1441"/>
        <v>0</v>
      </c>
      <c r="Y1848">
        <f t="shared" si="1442"/>
        <v>0.36943025300252152</v>
      </c>
      <c r="AB1848">
        <v>1841</v>
      </c>
      <c r="AC1848">
        <v>37.280907686077377</v>
      </c>
      <c r="AD1848">
        <v>17.570106622303879</v>
      </c>
      <c r="AF1848">
        <f t="shared" si="1443"/>
        <v>1</v>
      </c>
      <c r="AG1848">
        <f t="shared" si="1444"/>
        <v>0</v>
      </c>
      <c r="AH1848">
        <f t="shared" si="1445"/>
        <v>19.710801063773498</v>
      </c>
      <c r="AK1848">
        <v>1841</v>
      </c>
      <c r="AL1848">
        <v>19.899331721988119</v>
      </c>
      <c r="AM1848">
        <v>32.177650129464759</v>
      </c>
      <c r="AO1848">
        <f t="shared" si="1446"/>
        <v>0</v>
      </c>
      <c r="AP1848">
        <f t="shared" si="1447"/>
        <v>1</v>
      </c>
      <c r="AQ1848">
        <f t="shared" si="1448"/>
        <v>12.27831840747664</v>
      </c>
      <c r="AT1848">
        <v>1841</v>
      </c>
      <c r="AU1848">
        <v>17.413390859342655</v>
      </c>
      <c r="AV1848">
        <v>20.064990171478776</v>
      </c>
      <c r="AX1848">
        <f t="shared" si="1449"/>
        <v>0</v>
      </c>
      <c r="AY1848">
        <f t="shared" si="1450"/>
        <v>1</v>
      </c>
      <c r="AZ1848">
        <f t="shared" si="1451"/>
        <v>2.6515993121361205</v>
      </c>
      <c r="BC1848">
        <v>1841</v>
      </c>
      <c r="BD1848" t="e">
        <v>#N/A</v>
      </c>
      <c r="BE1848" t="e">
        <v>#N/A</v>
      </c>
      <c r="BG1848" t="e">
        <f t="shared" si="1452"/>
        <v>#N/A</v>
      </c>
      <c r="BH1848" t="e">
        <f t="shared" si="1453"/>
        <v>#N/A</v>
      </c>
      <c r="BI1848" t="e">
        <f t="shared" si="1454"/>
        <v>#N/A</v>
      </c>
      <c r="BL1848">
        <v>1841</v>
      </c>
      <c r="BM1848">
        <v>22.867277561895396</v>
      </c>
      <c r="BN1848">
        <v>12.915849532737374</v>
      </c>
      <c r="BP1848">
        <f t="shared" si="1455"/>
        <v>1</v>
      </c>
      <c r="BQ1848">
        <f t="shared" si="1456"/>
        <v>0</v>
      </c>
      <c r="BR1848">
        <f t="shared" si="1457"/>
        <v>9.9514280291580217</v>
      </c>
      <c r="BU1848">
        <v>1841</v>
      </c>
      <c r="BV1848">
        <v>31.336947723695573</v>
      </c>
      <c r="BW1848">
        <v>20.780478856041924</v>
      </c>
      <c r="BY1848">
        <f t="shared" si="1458"/>
        <v>1</v>
      </c>
      <c r="BZ1848">
        <f t="shared" si="1459"/>
        <v>0</v>
      </c>
      <c r="CA1848">
        <f t="shared" si="1460"/>
        <v>10.556468867653649</v>
      </c>
      <c r="CD1848">
        <v>1841</v>
      </c>
      <c r="CE1848">
        <v>35.170725169263264</v>
      </c>
      <c r="CF1848">
        <v>28.985735937779069</v>
      </c>
      <c r="CH1848">
        <f t="shared" si="1461"/>
        <v>1</v>
      </c>
      <c r="CI1848">
        <f t="shared" si="1462"/>
        <v>0</v>
      </c>
      <c r="CJ1848">
        <f t="shared" si="1463"/>
        <v>6.1849892314841952</v>
      </c>
      <c r="CM1848">
        <v>1841</v>
      </c>
      <c r="CN1848">
        <v>30.301859989719546</v>
      </c>
      <c r="CO1848">
        <v>30.962998793383832</v>
      </c>
      <c r="CQ1848">
        <f t="shared" si="1464"/>
        <v>0</v>
      </c>
      <c r="CR1848">
        <f t="shared" si="1465"/>
        <v>1</v>
      </c>
      <c r="CS1848">
        <f t="shared" si="1466"/>
        <v>0.66113880366428646</v>
      </c>
      <c r="CV1848">
        <v>1841</v>
      </c>
      <c r="CW1848">
        <v>18.306675695928377</v>
      </c>
      <c r="CX1848">
        <v>15.364484921860932</v>
      </c>
      <c r="CZ1848">
        <f t="shared" si="1467"/>
        <v>1</v>
      </c>
      <c r="DA1848">
        <f t="shared" si="1468"/>
        <v>0</v>
      </c>
      <c r="DB1848">
        <f t="shared" si="1469"/>
        <v>2.9421907740674449</v>
      </c>
      <c r="DE1848">
        <v>1841</v>
      </c>
      <c r="DF1848">
        <v>15.671775306143047</v>
      </c>
      <c r="DG1848">
        <v>23.741494423457478</v>
      </c>
      <c r="DI1848">
        <f t="shared" si="1470"/>
        <v>0</v>
      </c>
      <c r="DJ1848">
        <f t="shared" si="1471"/>
        <v>1</v>
      </c>
      <c r="DK1848">
        <f t="shared" si="1472"/>
        <v>8.0697191173144311</v>
      </c>
      <c r="DN1848">
        <v>1841</v>
      </c>
      <c r="DO1848">
        <v>22.729784075926347</v>
      </c>
      <c r="DP1848">
        <v>21.369624490464773</v>
      </c>
      <c r="DR1848">
        <f t="shared" si="1473"/>
        <v>1</v>
      </c>
      <c r="DS1848">
        <f t="shared" si="1474"/>
        <v>0</v>
      </c>
      <c r="DT1848">
        <f t="shared" si="1475"/>
        <v>1.3601595854615738</v>
      </c>
      <c r="DW1848">
        <v>1841</v>
      </c>
      <c r="DX1848">
        <v>7.5991980306364759</v>
      </c>
      <c r="DY1848">
        <v>23.039260657729827</v>
      </c>
      <c r="EA1848">
        <f t="shared" si="1476"/>
        <v>0</v>
      </c>
      <c r="EB1848">
        <f t="shared" si="1477"/>
        <v>1</v>
      </c>
      <c r="EC1848">
        <f t="shared" si="1478"/>
        <v>15.440062627093351</v>
      </c>
      <c r="EF1848">
        <v>1841</v>
      </c>
      <c r="EG1848">
        <v>18.086234917279182</v>
      </c>
      <c r="EH1848">
        <v>17.860619750516815</v>
      </c>
      <c r="EJ1848">
        <f t="shared" si="1479"/>
        <v>1</v>
      </c>
      <c r="EK1848">
        <f t="shared" si="1480"/>
        <v>0</v>
      </c>
      <c r="EL1848">
        <f t="shared" si="1481"/>
        <v>0.22561516676236693</v>
      </c>
      <c r="EO1848">
        <v>1841</v>
      </c>
      <c r="EP1848">
        <v>22.653282880327271</v>
      </c>
      <c r="EQ1848">
        <v>40.248971864672058</v>
      </c>
      <c r="ES1848">
        <f t="shared" si="1482"/>
        <v>0</v>
      </c>
      <c r="ET1848">
        <f t="shared" si="1483"/>
        <v>1</v>
      </c>
      <c r="EU1848">
        <f t="shared" si="1484"/>
        <v>17.595688984344786</v>
      </c>
    </row>
    <row r="1849" spans="1:151" x14ac:dyDescent="0.25">
      <c r="A1849">
        <v>1842</v>
      </c>
      <c r="B1849">
        <v>15.116178671937917</v>
      </c>
      <c r="C1849">
        <v>35.57082787204628</v>
      </c>
      <c r="E1849">
        <f t="shared" si="1485"/>
        <v>0</v>
      </c>
      <c r="F1849">
        <f t="shared" si="1436"/>
        <v>1</v>
      </c>
      <c r="G1849">
        <f t="shared" si="1486"/>
        <v>20.454649200108364</v>
      </c>
      <c r="J1849">
        <v>1842</v>
      </c>
      <c r="K1849">
        <v>25.940064143629606</v>
      </c>
      <c r="L1849">
        <v>14.64365655320703</v>
      </c>
      <c r="N1849">
        <f t="shared" si="1437"/>
        <v>1</v>
      </c>
      <c r="O1849">
        <f t="shared" si="1438"/>
        <v>0</v>
      </c>
      <c r="P1849">
        <f t="shared" si="1439"/>
        <v>11.296407590422575</v>
      </c>
      <c r="S1849">
        <v>1842</v>
      </c>
      <c r="T1849">
        <v>17.95821566222169</v>
      </c>
      <c r="U1849">
        <v>39.003759523392546</v>
      </c>
      <c r="W1849">
        <f t="shared" si="1440"/>
        <v>0</v>
      </c>
      <c r="X1849">
        <f t="shared" si="1441"/>
        <v>1</v>
      </c>
      <c r="Y1849">
        <f t="shared" si="1442"/>
        <v>21.045543861170856</v>
      </c>
      <c r="AB1849">
        <v>1842</v>
      </c>
      <c r="AC1849">
        <v>24.891081871820656</v>
      </c>
      <c r="AD1849">
        <v>17.648553603988361</v>
      </c>
      <c r="AF1849">
        <f t="shared" si="1443"/>
        <v>1</v>
      </c>
      <c r="AG1849">
        <f t="shared" si="1444"/>
        <v>0</v>
      </c>
      <c r="AH1849">
        <f t="shared" si="1445"/>
        <v>7.2425282678322951</v>
      </c>
      <c r="AK1849">
        <v>1842</v>
      </c>
      <c r="AL1849">
        <v>19.029004764168427</v>
      </c>
      <c r="AM1849">
        <v>30.683105541329915</v>
      </c>
      <c r="AO1849">
        <f t="shared" si="1446"/>
        <v>0</v>
      </c>
      <c r="AP1849">
        <f t="shared" si="1447"/>
        <v>1</v>
      </c>
      <c r="AQ1849">
        <f t="shared" si="1448"/>
        <v>11.654100777161489</v>
      </c>
      <c r="AT1849">
        <v>1842</v>
      </c>
      <c r="AU1849">
        <v>18.746367626837124</v>
      </c>
      <c r="AV1849">
        <v>23.234016342777085</v>
      </c>
      <c r="AX1849">
        <f t="shared" si="1449"/>
        <v>0</v>
      </c>
      <c r="AY1849">
        <f t="shared" si="1450"/>
        <v>1</v>
      </c>
      <c r="AZ1849">
        <f t="shared" si="1451"/>
        <v>4.4876487159399616</v>
      </c>
      <c r="BC1849">
        <v>1842</v>
      </c>
      <c r="BD1849" t="e">
        <v>#N/A</v>
      </c>
      <c r="BE1849" t="e">
        <v>#N/A</v>
      </c>
      <c r="BG1849" t="e">
        <f t="shared" si="1452"/>
        <v>#N/A</v>
      </c>
      <c r="BH1849" t="e">
        <f t="shared" si="1453"/>
        <v>#N/A</v>
      </c>
      <c r="BI1849" t="e">
        <f t="shared" si="1454"/>
        <v>#N/A</v>
      </c>
      <c r="BL1849">
        <v>1842</v>
      </c>
      <c r="BM1849">
        <v>21.161455925977457</v>
      </c>
      <c r="BN1849">
        <v>9.7494750896441857</v>
      </c>
      <c r="BP1849">
        <f t="shared" si="1455"/>
        <v>1</v>
      </c>
      <c r="BQ1849">
        <f t="shared" si="1456"/>
        <v>0</v>
      </c>
      <c r="BR1849">
        <f t="shared" si="1457"/>
        <v>11.411980836333271</v>
      </c>
      <c r="BU1849">
        <v>1842</v>
      </c>
      <c r="BV1849">
        <v>12.850777625170634</v>
      </c>
      <c r="BW1849">
        <v>16.324506571022614</v>
      </c>
      <c r="BY1849">
        <f t="shared" si="1458"/>
        <v>0</v>
      </c>
      <c r="BZ1849">
        <f t="shared" si="1459"/>
        <v>1</v>
      </c>
      <c r="CA1849">
        <f t="shared" si="1460"/>
        <v>3.4737289458519793</v>
      </c>
      <c r="CD1849">
        <v>1842</v>
      </c>
      <c r="CE1849">
        <v>12.537739432858679</v>
      </c>
      <c r="CF1849">
        <v>35.714391877535583</v>
      </c>
      <c r="CH1849">
        <f t="shared" si="1461"/>
        <v>0</v>
      </c>
      <c r="CI1849">
        <f t="shared" si="1462"/>
        <v>1</v>
      </c>
      <c r="CJ1849">
        <f t="shared" si="1463"/>
        <v>23.176652444676904</v>
      </c>
      <c r="CM1849">
        <v>1842</v>
      </c>
      <c r="CN1849">
        <v>22.630400566485495</v>
      </c>
      <c r="CO1849">
        <v>13.228114150120794</v>
      </c>
      <c r="CQ1849">
        <f t="shared" si="1464"/>
        <v>1</v>
      </c>
      <c r="CR1849">
        <f t="shared" si="1465"/>
        <v>0</v>
      </c>
      <c r="CS1849">
        <f t="shared" si="1466"/>
        <v>9.4022864163647011</v>
      </c>
      <c r="CV1849">
        <v>1842</v>
      </c>
      <c r="CW1849">
        <v>18.316623482222017</v>
      </c>
      <c r="CX1849">
        <v>16.971145688190379</v>
      </c>
      <c r="CZ1849">
        <f t="shared" si="1467"/>
        <v>1</v>
      </c>
      <c r="DA1849">
        <f t="shared" si="1468"/>
        <v>0</v>
      </c>
      <c r="DB1849">
        <f t="shared" si="1469"/>
        <v>1.3454777940316376</v>
      </c>
      <c r="DE1849">
        <v>1842</v>
      </c>
      <c r="DF1849">
        <v>20.275078387070412</v>
      </c>
      <c r="DG1849">
        <v>26.830474492336329</v>
      </c>
      <c r="DI1849">
        <f t="shared" si="1470"/>
        <v>0</v>
      </c>
      <c r="DJ1849">
        <f t="shared" si="1471"/>
        <v>1</v>
      </c>
      <c r="DK1849">
        <f t="shared" si="1472"/>
        <v>6.5553961052659169</v>
      </c>
      <c r="DN1849">
        <v>1842</v>
      </c>
      <c r="DO1849">
        <v>23.901398781661705</v>
      </c>
      <c r="DP1849">
        <v>19.080178183615001</v>
      </c>
      <c r="DR1849">
        <f t="shared" si="1473"/>
        <v>1</v>
      </c>
      <c r="DS1849">
        <f t="shared" si="1474"/>
        <v>0</v>
      </c>
      <c r="DT1849">
        <f t="shared" si="1475"/>
        <v>4.821220598046704</v>
      </c>
      <c r="DW1849">
        <v>1842</v>
      </c>
      <c r="DX1849">
        <v>16.932499801061585</v>
      </c>
      <c r="DY1849">
        <v>17.142218311836405</v>
      </c>
      <c r="EA1849">
        <f t="shared" si="1476"/>
        <v>0</v>
      </c>
      <c r="EB1849">
        <f t="shared" si="1477"/>
        <v>1</v>
      </c>
      <c r="EC1849">
        <f t="shared" si="1478"/>
        <v>0.20971851077482029</v>
      </c>
      <c r="EF1849">
        <v>1842</v>
      </c>
      <c r="EG1849">
        <v>19.719148859443852</v>
      </c>
      <c r="EH1849">
        <v>13.677877626953101</v>
      </c>
      <c r="EJ1849">
        <f t="shared" si="1479"/>
        <v>1</v>
      </c>
      <c r="EK1849">
        <f t="shared" si="1480"/>
        <v>0</v>
      </c>
      <c r="EL1849">
        <f t="shared" si="1481"/>
        <v>6.0412712324907503</v>
      </c>
      <c r="EO1849">
        <v>1842</v>
      </c>
      <c r="EP1849">
        <v>26.396092151783456</v>
      </c>
      <c r="EQ1849">
        <v>29.804760208684947</v>
      </c>
      <c r="ES1849">
        <f t="shared" si="1482"/>
        <v>0</v>
      </c>
      <c r="ET1849">
        <f t="shared" si="1483"/>
        <v>1</v>
      </c>
      <c r="EU1849">
        <f t="shared" si="1484"/>
        <v>3.4086680569014902</v>
      </c>
    </row>
    <row r="1850" spans="1:151" x14ac:dyDescent="0.25">
      <c r="A1850">
        <v>1843</v>
      </c>
      <c r="B1850">
        <v>10.521626768052352</v>
      </c>
      <c r="C1850">
        <v>17.814744337265136</v>
      </c>
      <c r="E1850">
        <f t="shared" si="1485"/>
        <v>0</v>
      </c>
      <c r="F1850">
        <f t="shared" si="1436"/>
        <v>1</v>
      </c>
      <c r="G1850">
        <f t="shared" si="1486"/>
        <v>7.2931175692127841</v>
      </c>
      <c r="J1850">
        <v>1843</v>
      </c>
      <c r="K1850">
        <v>29.388753531409389</v>
      </c>
      <c r="L1850">
        <v>34.873948695381806</v>
      </c>
      <c r="N1850">
        <f t="shared" si="1437"/>
        <v>0</v>
      </c>
      <c r="O1850">
        <f t="shared" si="1438"/>
        <v>1</v>
      </c>
      <c r="P1850">
        <f t="shared" si="1439"/>
        <v>5.485195163972417</v>
      </c>
      <c r="S1850">
        <v>1843</v>
      </c>
      <c r="T1850">
        <v>19.118599113733143</v>
      </c>
      <c r="U1850">
        <v>22.497213020909285</v>
      </c>
      <c r="W1850">
        <f t="shared" si="1440"/>
        <v>0</v>
      </c>
      <c r="X1850">
        <f t="shared" si="1441"/>
        <v>1</v>
      </c>
      <c r="Y1850">
        <f t="shared" si="1442"/>
        <v>3.3786139071761419</v>
      </c>
      <c r="AB1850">
        <v>1843</v>
      </c>
      <c r="AC1850">
        <v>21.023774463416238</v>
      </c>
      <c r="AD1850">
        <v>18.231229549570422</v>
      </c>
      <c r="AF1850">
        <f t="shared" si="1443"/>
        <v>1</v>
      </c>
      <c r="AG1850">
        <f t="shared" si="1444"/>
        <v>0</v>
      </c>
      <c r="AH1850">
        <f t="shared" si="1445"/>
        <v>2.7925449138458163</v>
      </c>
      <c r="AK1850">
        <v>1843</v>
      </c>
      <c r="AL1850">
        <v>16.547625503781475</v>
      </c>
      <c r="AM1850">
        <v>30.388058303153258</v>
      </c>
      <c r="AO1850">
        <f t="shared" si="1446"/>
        <v>0</v>
      </c>
      <c r="AP1850">
        <f t="shared" si="1447"/>
        <v>1</v>
      </c>
      <c r="AQ1850">
        <f t="shared" si="1448"/>
        <v>13.840432799371783</v>
      </c>
      <c r="AT1850">
        <v>1843</v>
      </c>
      <c r="AU1850">
        <v>18.879244740555531</v>
      </c>
      <c r="AV1850">
        <v>26.13417659892583</v>
      </c>
      <c r="AX1850">
        <f t="shared" si="1449"/>
        <v>0</v>
      </c>
      <c r="AY1850">
        <f t="shared" si="1450"/>
        <v>1</v>
      </c>
      <c r="AZ1850">
        <f t="shared" si="1451"/>
        <v>7.2549318583702984</v>
      </c>
      <c r="BC1850">
        <v>1843</v>
      </c>
      <c r="BD1850" t="e">
        <v>#N/A</v>
      </c>
      <c r="BE1850" t="e">
        <v>#N/A</v>
      </c>
      <c r="BG1850" t="e">
        <f t="shared" si="1452"/>
        <v>#N/A</v>
      </c>
      <c r="BH1850" t="e">
        <f t="shared" si="1453"/>
        <v>#N/A</v>
      </c>
      <c r="BI1850" t="e">
        <f t="shared" si="1454"/>
        <v>#N/A</v>
      </c>
      <c r="BL1850">
        <v>1843</v>
      </c>
      <c r="BM1850">
        <v>32.541519102725971</v>
      </c>
      <c r="BN1850">
        <v>9.1502152841236342</v>
      </c>
      <c r="BP1850">
        <f t="shared" si="1455"/>
        <v>1</v>
      </c>
      <c r="BQ1850">
        <f t="shared" si="1456"/>
        <v>0</v>
      </c>
      <c r="BR1850">
        <f t="shared" si="1457"/>
        <v>23.391303818602339</v>
      </c>
      <c r="BU1850">
        <v>1843</v>
      </c>
      <c r="BV1850">
        <v>20.743232240086986</v>
      </c>
      <c r="BW1850">
        <v>30.732092108734076</v>
      </c>
      <c r="BY1850">
        <f t="shared" si="1458"/>
        <v>0</v>
      </c>
      <c r="BZ1850">
        <f t="shared" si="1459"/>
        <v>1</v>
      </c>
      <c r="CA1850">
        <f t="shared" si="1460"/>
        <v>9.98885986864709</v>
      </c>
      <c r="CD1850">
        <v>1843</v>
      </c>
      <c r="CE1850">
        <v>16.798165208264642</v>
      </c>
      <c r="CF1850">
        <v>23.338125390569793</v>
      </c>
      <c r="CH1850">
        <f t="shared" si="1461"/>
        <v>0</v>
      </c>
      <c r="CI1850">
        <f t="shared" si="1462"/>
        <v>1</v>
      </c>
      <c r="CJ1850">
        <f t="shared" si="1463"/>
        <v>6.5399601823051512</v>
      </c>
      <c r="CM1850">
        <v>1843</v>
      </c>
      <c r="CN1850">
        <v>17.654609564157326</v>
      </c>
      <c r="CO1850">
        <v>19.326355228695213</v>
      </c>
      <c r="CQ1850">
        <f t="shared" si="1464"/>
        <v>0</v>
      </c>
      <c r="CR1850">
        <f t="shared" si="1465"/>
        <v>1</v>
      </c>
      <c r="CS1850">
        <f t="shared" si="1466"/>
        <v>1.6717456645378874</v>
      </c>
      <c r="CV1850">
        <v>1843</v>
      </c>
      <c r="CW1850">
        <v>20.639008937645393</v>
      </c>
      <c r="CX1850">
        <v>14.92307683173471</v>
      </c>
      <c r="CZ1850">
        <f t="shared" si="1467"/>
        <v>1</v>
      </c>
      <c r="DA1850">
        <f t="shared" si="1468"/>
        <v>0</v>
      </c>
      <c r="DB1850">
        <f t="shared" si="1469"/>
        <v>5.7159321059106833</v>
      </c>
      <c r="DE1850">
        <v>1843</v>
      </c>
      <c r="DF1850">
        <v>24.133791158292155</v>
      </c>
      <c r="DG1850">
        <v>33.7392590332948</v>
      </c>
      <c r="DI1850">
        <f t="shared" si="1470"/>
        <v>0</v>
      </c>
      <c r="DJ1850">
        <f t="shared" si="1471"/>
        <v>1</v>
      </c>
      <c r="DK1850">
        <f t="shared" si="1472"/>
        <v>9.6054678750026454</v>
      </c>
      <c r="DN1850">
        <v>1843</v>
      </c>
      <c r="DO1850">
        <v>22.70422874928612</v>
      </c>
      <c r="DP1850">
        <v>9.3010005341896953</v>
      </c>
      <c r="DR1850">
        <f t="shared" si="1473"/>
        <v>1</v>
      </c>
      <c r="DS1850">
        <f t="shared" si="1474"/>
        <v>0</v>
      </c>
      <c r="DT1850">
        <f t="shared" si="1475"/>
        <v>13.403228215096425</v>
      </c>
      <c r="DW1850">
        <v>1843</v>
      </c>
      <c r="DX1850">
        <v>20.336534869537271</v>
      </c>
      <c r="DY1850">
        <v>16.944585983817902</v>
      </c>
      <c r="EA1850">
        <f t="shared" si="1476"/>
        <v>1</v>
      </c>
      <c r="EB1850">
        <f t="shared" si="1477"/>
        <v>0</v>
      </c>
      <c r="EC1850">
        <f t="shared" si="1478"/>
        <v>3.3919488857193691</v>
      </c>
      <c r="EF1850">
        <v>1843</v>
      </c>
      <c r="EG1850">
        <v>22.1374186147251</v>
      </c>
      <c r="EH1850">
        <v>9.3724204380482199</v>
      </c>
      <c r="EJ1850">
        <f t="shared" si="1479"/>
        <v>1</v>
      </c>
      <c r="EK1850">
        <f t="shared" si="1480"/>
        <v>0</v>
      </c>
      <c r="EL1850">
        <f t="shared" si="1481"/>
        <v>12.76499817667688</v>
      </c>
      <c r="EO1850">
        <v>1843</v>
      </c>
      <c r="EP1850">
        <v>17.181037870502607</v>
      </c>
      <c r="EQ1850">
        <v>11.888066231508207</v>
      </c>
      <c r="ES1850">
        <f t="shared" si="1482"/>
        <v>1</v>
      </c>
      <c r="ET1850">
        <f t="shared" si="1483"/>
        <v>0</v>
      </c>
      <c r="EU1850">
        <f t="shared" si="1484"/>
        <v>5.2929716389944002</v>
      </c>
    </row>
    <row r="1851" spans="1:151" x14ac:dyDescent="0.25">
      <c r="A1851">
        <v>1844</v>
      </c>
      <c r="B1851">
        <v>4.7273547182285354</v>
      </c>
      <c r="C1851">
        <v>37.067812257146173</v>
      </c>
      <c r="E1851">
        <f t="shared" si="1485"/>
        <v>0</v>
      </c>
      <c r="F1851">
        <f t="shared" si="1436"/>
        <v>1</v>
      </c>
      <c r="G1851">
        <f t="shared" si="1486"/>
        <v>32.34045753891764</v>
      </c>
      <c r="J1851">
        <v>1844</v>
      </c>
      <c r="K1851">
        <v>16.517404425792712</v>
      </c>
      <c r="L1851">
        <v>21.781557870038654</v>
      </c>
      <c r="N1851">
        <f t="shared" si="1437"/>
        <v>0</v>
      </c>
      <c r="O1851">
        <f t="shared" si="1438"/>
        <v>1</v>
      </c>
      <c r="P1851">
        <f t="shared" si="1439"/>
        <v>5.2641534442459417</v>
      </c>
      <c r="S1851">
        <v>1844</v>
      </c>
      <c r="T1851">
        <v>15.954789943451846</v>
      </c>
      <c r="U1851">
        <v>33.71438748297377</v>
      </c>
      <c r="W1851">
        <f t="shared" si="1440"/>
        <v>0</v>
      </c>
      <c r="X1851">
        <f t="shared" si="1441"/>
        <v>1</v>
      </c>
      <c r="Y1851">
        <f t="shared" si="1442"/>
        <v>17.759597539521923</v>
      </c>
      <c r="AB1851">
        <v>1844</v>
      </c>
      <c r="AC1851">
        <v>20.969434583553344</v>
      </c>
      <c r="AD1851">
        <v>18.16496398675098</v>
      </c>
      <c r="AF1851">
        <f t="shared" si="1443"/>
        <v>1</v>
      </c>
      <c r="AG1851">
        <f t="shared" si="1444"/>
        <v>0</v>
      </c>
      <c r="AH1851">
        <f t="shared" si="1445"/>
        <v>2.8044705968023642</v>
      </c>
      <c r="AK1851">
        <v>1844</v>
      </c>
      <c r="AL1851">
        <v>15.028595131881927</v>
      </c>
      <c r="AM1851">
        <v>31.737995625343352</v>
      </c>
      <c r="AO1851">
        <f t="shared" si="1446"/>
        <v>0</v>
      </c>
      <c r="AP1851">
        <f t="shared" si="1447"/>
        <v>1</v>
      </c>
      <c r="AQ1851">
        <f t="shared" si="1448"/>
        <v>16.709400493461423</v>
      </c>
      <c r="AT1851">
        <v>1844</v>
      </c>
      <c r="AU1851">
        <v>19.323140909684142</v>
      </c>
      <c r="AV1851">
        <v>19.061280366242116</v>
      </c>
      <c r="AX1851">
        <f t="shared" si="1449"/>
        <v>1</v>
      </c>
      <c r="AY1851">
        <f t="shared" si="1450"/>
        <v>0</v>
      </c>
      <c r="AZ1851">
        <f t="shared" si="1451"/>
        <v>0.26186054344202603</v>
      </c>
      <c r="BC1851">
        <v>1844</v>
      </c>
      <c r="BD1851" t="e">
        <v>#N/A</v>
      </c>
      <c r="BE1851" t="e">
        <v>#N/A</v>
      </c>
      <c r="BG1851" t="e">
        <f t="shared" si="1452"/>
        <v>#N/A</v>
      </c>
      <c r="BH1851" t="e">
        <f t="shared" si="1453"/>
        <v>#N/A</v>
      </c>
      <c r="BI1851" t="e">
        <f t="shared" si="1454"/>
        <v>#N/A</v>
      </c>
      <c r="BL1851">
        <v>1844</v>
      </c>
      <c r="BM1851">
        <v>24.146365824493685</v>
      </c>
      <c r="BN1851">
        <v>11.782882886334029</v>
      </c>
      <c r="BP1851">
        <f t="shared" si="1455"/>
        <v>1</v>
      </c>
      <c r="BQ1851">
        <f t="shared" si="1456"/>
        <v>0</v>
      </c>
      <c r="BR1851">
        <f t="shared" si="1457"/>
        <v>12.363482938159656</v>
      </c>
      <c r="BU1851">
        <v>1844</v>
      </c>
      <c r="BV1851">
        <v>25.720878737482181</v>
      </c>
      <c r="BW1851">
        <v>21.936070635264503</v>
      </c>
      <c r="BY1851">
        <f t="shared" si="1458"/>
        <v>1</v>
      </c>
      <c r="BZ1851">
        <f t="shared" si="1459"/>
        <v>0</v>
      </c>
      <c r="CA1851">
        <f t="shared" si="1460"/>
        <v>3.7848081022176778</v>
      </c>
      <c r="CD1851">
        <v>1844</v>
      </c>
      <c r="CE1851">
        <v>17.194770518059588</v>
      </c>
      <c r="CF1851">
        <v>30.509114041278028</v>
      </c>
      <c r="CH1851">
        <f t="shared" si="1461"/>
        <v>0</v>
      </c>
      <c r="CI1851">
        <f t="shared" si="1462"/>
        <v>1</v>
      </c>
      <c r="CJ1851">
        <f t="shared" si="1463"/>
        <v>13.31434352321844</v>
      </c>
      <c r="CM1851">
        <v>1844</v>
      </c>
      <c r="CN1851">
        <v>21.301853199748443</v>
      </c>
      <c r="CO1851">
        <v>27.258532213911941</v>
      </c>
      <c r="CQ1851">
        <f t="shared" si="1464"/>
        <v>0</v>
      </c>
      <c r="CR1851">
        <f t="shared" si="1465"/>
        <v>1</v>
      </c>
      <c r="CS1851">
        <f t="shared" si="1466"/>
        <v>5.9566790141634982</v>
      </c>
      <c r="CV1851">
        <v>1844</v>
      </c>
      <c r="CW1851">
        <v>19.992384379144198</v>
      </c>
      <c r="CX1851">
        <v>15.346874241237749</v>
      </c>
      <c r="CZ1851">
        <f t="shared" si="1467"/>
        <v>1</v>
      </c>
      <c r="DA1851">
        <f t="shared" si="1468"/>
        <v>0</v>
      </c>
      <c r="DB1851">
        <f t="shared" si="1469"/>
        <v>4.6455101379064487</v>
      </c>
      <c r="DE1851">
        <v>1844</v>
      </c>
      <c r="DF1851">
        <v>17.803672429116183</v>
      </c>
      <c r="DG1851">
        <v>16.323673121846788</v>
      </c>
      <c r="DI1851">
        <f t="shared" si="1470"/>
        <v>1</v>
      </c>
      <c r="DJ1851">
        <f t="shared" si="1471"/>
        <v>0</v>
      </c>
      <c r="DK1851">
        <f t="shared" si="1472"/>
        <v>1.4799993072693951</v>
      </c>
      <c r="DN1851">
        <v>1844</v>
      </c>
      <c r="DO1851">
        <v>25.264151557591049</v>
      </c>
      <c r="DP1851">
        <v>17.353090649912531</v>
      </c>
      <c r="DR1851">
        <f t="shared" si="1473"/>
        <v>1</v>
      </c>
      <c r="DS1851">
        <f t="shared" si="1474"/>
        <v>0</v>
      </c>
      <c r="DT1851">
        <f t="shared" si="1475"/>
        <v>7.9110609076785181</v>
      </c>
      <c r="DW1851">
        <v>1844</v>
      </c>
      <c r="DX1851">
        <v>14.640496514895771</v>
      </c>
      <c r="DY1851">
        <v>24.625200060232423</v>
      </c>
      <c r="EA1851">
        <f t="shared" si="1476"/>
        <v>0</v>
      </c>
      <c r="EB1851">
        <f t="shared" si="1477"/>
        <v>1</v>
      </c>
      <c r="EC1851">
        <f t="shared" si="1478"/>
        <v>9.9847035453366519</v>
      </c>
      <c r="EF1851">
        <v>1844</v>
      </c>
      <c r="EG1851">
        <v>21.136622010118415</v>
      </c>
      <c r="EH1851">
        <v>14.314821241691359</v>
      </c>
      <c r="EJ1851">
        <f t="shared" si="1479"/>
        <v>1</v>
      </c>
      <c r="EK1851">
        <f t="shared" si="1480"/>
        <v>0</v>
      </c>
      <c r="EL1851">
        <f t="shared" si="1481"/>
        <v>6.8218007684270567</v>
      </c>
      <c r="EO1851">
        <v>1844</v>
      </c>
      <c r="EP1851">
        <v>21.319243891692526</v>
      </c>
      <c r="EQ1851">
        <v>43.642234066188763</v>
      </c>
      <c r="ES1851">
        <f t="shared" si="1482"/>
        <v>0</v>
      </c>
      <c r="ET1851">
        <f t="shared" si="1483"/>
        <v>1</v>
      </c>
      <c r="EU1851">
        <f t="shared" si="1484"/>
        <v>22.322990174496237</v>
      </c>
    </row>
    <row r="1852" spans="1:151" x14ac:dyDescent="0.25">
      <c r="A1852">
        <v>1845</v>
      </c>
      <c r="B1852">
        <v>10.236784000225491</v>
      </c>
      <c r="C1852">
        <v>21.072654462646845</v>
      </c>
      <c r="E1852">
        <f t="shared" si="1485"/>
        <v>0</v>
      </c>
      <c r="F1852">
        <f t="shared" si="1436"/>
        <v>1</v>
      </c>
      <c r="G1852">
        <f t="shared" si="1486"/>
        <v>10.835870462421354</v>
      </c>
      <c r="J1852">
        <v>1845</v>
      </c>
      <c r="K1852">
        <v>18.546205772765127</v>
      </c>
      <c r="L1852">
        <v>31.208533216731908</v>
      </c>
      <c r="N1852">
        <f t="shared" si="1437"/>
        <v>0</v>
      </c>
      <c r="O1852">
        <f t="shared" si="1438"/>
        <v>1</v>
      </c>
      <c r="P1852">
        <f t="shared" si="1439"/>
        <v>12.662327443966781</v>
      </c>
      <c r="S1852">
        <v>1845</v>
      </c>
      <c r="T1852">
        <v>16.847284843384152</v>
      </c>
      <c r="U1852">
        <v>20.070434452003905</v>
      </c>
      <c r="W1852">
        <f t="shared" si="1440"/>
        <v>0</v>
      </c>
      <c r="X1852">
        <f t="shared" si="1441"/>
        <v>1</v>
      </c>
      <c r="Y1852">
        <f t="shared" si="1442"/>
        <v>3.2231496086197531</v>
      </c>
      <c r="AB1852">
        <v>1845</v>
      </c>
      <c r="AC1852">
        <v>13.455585274340915</v>
      </c>
      <c r="AD1852">
        <v>16.873355213767404</v>
      </c>
      <c r="AF1852">
        <f t="shared" si="1443"/>
        <v>0</v>
      </c>
      <c r="AG1852">
        <f t="shared" si="1444"/>
        <v>1</v>
      </c>
      <c r="AH1852">
        <f t="shared" si="1445"/>
        <v>3.4177699394264884</v>
      </c>
      <c r="AK1852">
        <v>1845</v>
      </c>
      <c r="AL1852">
        <v>19.848505851437409</v>
      </c>
      <c r="AM1852">
        <v>20.059240942915302</v>
      </c>
      <c r="AO1852">
        <f t="shared" si="1446"/>
        <v>0</v>
      </c>
      <c r="AP1852">
        <f t="shared" si="1447"/>
        <v>1</v>
      </c>
      <c r="AQ1852">
        <f t="shared" si="1448"/>
        <v>0.21073509147789338</v>
      </c>
      <c r="AT1852">
        <v>1845</v>
      </c>
      <c r="AU1852">
        <v>19.662673391872008</v>
      </c>
      <c r="AV1852">
        <v>19.438517755626066</v>
      </c>
      <c r="AX1852">
        <f t="shared" si="1449"/>
        <v>1</v>
      </c>
      <c r="AY1852">
        <f t="shared" si="1450"/>
        <v>0</v>
      </c>
      <c r="AZ1852">
        <f t="shared" si="1451"/>
        <v>0.2241556362459427</v>
      </c>
      <c r="BC1852">
        <v>1845</v>
      </c>
      <c r="BD1852" t="e">
        <v>#N/A</v>
      </c>
      <c r="BE1852" t="e">
        <v>#N/A</v>
      </c>
      <c r="BG1852" t="e">
        <f t="shared" si="1452"/>
        <v>#N/A</v>
      </c>
      <c r="BH1852" t="e">
        <f t="shared" si="1453"/>
        <v>#N/A</v>
      </c>
      <c r="BI1852" t="e">
        <f t="shared" si="1454"/>
        <v>#N/A</v>
      </c>
      <c r="BL1852">
        <v>1845</v>
      </c>
      <c r="BM1852">
        <v>39.480936225892847</v>
      </c>
      <c r="BN1852">
        <v>9.8533901092884584</v>
      </c>
      <c r="BP1852">
        <f t="shared" si="1455"/>
        <v>1</v>
      </c>
      <c r="BQ1852">
        <f t="shared" si="1456"/>
        <v>0</v>
      </c>
      <c r="BR1852">
        <f t="shared" si="1457"/>
        <v>29.627546116604389</v>
      </c>
      <c r="BU1852">
        <v>1845</v>
      </c>
      <c r="BV1852">
        <v>19.924345378569097</v>
      </c>
      <c r="BW1852">
        <v>20.658747712168207</v>
      </c>
      <c r="BY1852">
        <f t="shared" si="1458"/>
        <v>0</v>
      </c>
      <c r="BZ1852">
        <f t="shared" si="1459"/>
        <v>1</v>
      </c>
      <c r="CA1852">
        <f t="shared" si="1460"/>
        <v>0.73440233359911034</v>
      </c>
      <c r="CD1852">
        <v>1845</v>
      </c>
      <c r="CE1852">
        <v>29.759713021273591</v>
      </c>
      <c r="CF1852">
        <v>45.502681076384214</v>
      </c>
      <c r="CH1852">
        <f t="shared" si="1461"/>
        <v>0</v>
      </c>
      <c r="CI1852">
        <f t="shared" si="1462"/>
        <v>1</v>
      </c>
      <c r="CJ1852">
        <f t="shared" si="1463"/>
        <v>15.742968055110623</v>
      </c>
      <c r="CM1852">
        <v>1845</v>
      </c>
      <c r="CN1852">
        <v>21.814794381759466</v>
      </c>
      <c r="CO1852">
        <v>30.174926640628552</v>
      </c>
      <c r="CQ1852">
        <f t="shared" si="1464"/>
        <v>0</v>
      </c>
      <c r="CR1852">
        <f t="shared" si="1465"/>
        <v>1</v>
      </c>
      <c r="CS1852">
        <f t="shared" si="1466"/>
        <v>8.3601322588690863</v>
      </c>
      <c r="CV1852">
        <v>1845</v>
      </c>
      <c r="CW1852">
        <v>28.068355735050137</v>
      </c>
      <c r="CX1852">
        <v>16.567003190182561</v>
      </c>
      <c r="CZ1852">
        <f t="shared" si="1467"/>
        <v>1</v>
      </c>
      <c r="DA1852">
        <f t="shared" si="1468"/>
        <v>0</v>
      </c>
      <c r="DB1852">
        <f t="shared" si="1469"/>
        <v>11.501352544867576</v>
      </c>
      <c r="DE1852">
        <v>1845</v>
      </c>
      <c r="DF1852">
        <v>20.926979745072071</v>
      </c>
      <c r="DG1852">
        <v>14.085008039382956</v>
      </c>
      <c r="DI1852">
        <f t="shared" si="1470"/>
        <v>1</v>
      </c>
      <c r="DJ1852">
        <f t="shared" si="1471"/>
        <v>0</v>
      </c>
      <c r="DK1852">
        <f t="shared" si="1472"/>
        <v>6.8419717056891152</v>
      </c>
      <c r="DN1852">
        <v>1845</v>
      </c>
      <c r="DO1852">
        <v>27.300729023940171</v>
      </c>
      <c r="DP1852">
        <v>18.791737954865198</v>
      </c>
      <c r="DR1852">
        <f t="shared" si="1473"/>
        <v>1</v>
      </c>
      <c r="DS1852">
        <f t="shared" si="1474"/>
        <v>0</v>
      </c>
      <c r="DT1852">
        <f t="shared" si="1475"/>
        <v>8.5089910690749733</v>
      </c>
      <c r="DW1852">
        <v>1845</v>
      </c>
      <c r="DX1852">
        <v>9.7532433301028547</v>
      </c>
      <c r="DY1852">
        <v>17.738525634058188</v>
      </c>
      <c r="EA1852">
        <f t="shared" si="1476"/>
        <v>0</v>
      </c>
      <c r="EB1852">
        <f t="shared" si="1477"/>
        <v>1</v>
      </c>
      <c r="EC1852">
        <f t="shared" si="1478"/>
        <v>7.9852823039553336</v>
      </c>
      <c r="EF1852">
        <v>1845</v>
      </c>
      <c r="EG1852">
        <v>21.628518056077748</v>
      </c>
      <c r="EH1852">
        <v>17.734620328301784</v>
      </c>
      <c r="EJ1852">
        <f t="shared" si="1479"/>
        <v>1</v>
      </c>
      <c r="EK1852">
        <f t="shared" si="1480"/>
        <v>0</v>
      </c>
      <c r="EL1852">
        <f t="shared" si="1481"/>
        <v>3.8938977277759648</v>
      </c>
      <c r="EO1852">
        <v>1845</v>
      </c>
      <c r="EP1852">
        <v>20.97383718570147</v>
      </c>
      <c r="EQ1852">
        <v>40.132421595842118</v>
      </c>
      <c r="ES1852">
        <f t="shared" si="1482"/>
        <v>0</v>
      </c>
      <c r="ET1852">
        <f t="shared" si="1483"/>
        <v>1</v>
      </c>
      <c r="EU1852">
        <f t="shared" si="1484"/>
        <v>19.158584410140648</v>
      </c>
    </row>
    <row r="1853" spans="1:151" x14ac:dyDescent="0.25">
      <c r="A1853">
        <v>1846</v>
      </c>
      <c r="B1853">
        <v>14.810651221037443</v>
      </c>
      <c r="C1853">
        <v>40.103932089694659</v>
      </c>
      <c r="E1853">
        <f t="shared" si="1485"/>
        <v>0</v>
      </c>
      <c r="F1853">
        <f t="shared" si="1436"/>
        <v>1</v>
      </c>
      <c r="G1853">
        <f t="shared" si="1486"/>
        <v>25.293280868657217</v>
      </c>
      <c r="J1853">
        <v>1846</v>
      </c>
      <c r="K1853">
        <v>17.74087089082872</v>
      </c>
      <c r="L1853">
        <v>20.453155526736552</v>
      </c>
      <c r="N1853">
        <f t="shared" si="1437"/>
        <v>0</v>
      </c>
      <c r="O1853">
        <f t="shared" si="1438"/>
        <v>1</v>
      </c>
      <c r="P1853">
        <f t="shared" si="1439"/>
        <v>2.7122846359078316</v>
      </c>
      <c r="S1853">
        <v>1846</v>
      </c>
      <c r="T1853">
        <v>16.85623498886395</v>
      </c>
      <c r="U1853">
        <v>17.927316337793755</v>
      </c>
      <c r="W1853">
        <f t="shared" si="1440"/>
        <v>0</v>
      </c>
      <c r="X1853">
        <f t="shared" si="1441"/>
        <v>1</v>
      </c>
      <c r="Y1853">
        <f t="shared" si="1442"/>
        <v>1.0710813489298054</v>
      </c>
      <c r="AB1853">
        <v>1846</v>
      </c>
      <c r="AC1853">
        <v>18.604792941820929</v>
      </c>
      <c r="AD1853">
        <v>17.774957074394962</v>
      </c>
      <c r="AF1853">
        <f t="shared" si="1443"/>
        <v>1</v>
      </c>
      <c r="AG1853">
        <f t="shared" si="1444"/>
        <v>0</v>
      </c>
      <c r="AH1853">
        <f t="shared" si="1445"/>
        <v>0.82983586742596671</v>
      </c>
      <c r="AK1853">
        <v>1846</v>
      </c>
      <c r="AL1853">
        <v>11.420638856445784</v>
      </c>
      <c r="AM1853">
        <v>24.56215007935694</v>
      </c>
      <c r="AO1853">
        <f t="shared" si="1446"/>
        <v>0</v>
      </c>
      <c r="AP1853">
        <f t="shared" si="1447"/>
        <v>1</v>
      </c>
      <c r="AQ1853">
        <f t="shared" si="1448"/>
        <v>13.141511222911156</v>
      </c>
      <c r="AT1853">
        <v>1846</v>
      </c>
      <c r="AU1853">
        <v>14.793391469975347</v>
      </c>
      <c r="AV1853">
        <v>23.475594546708102</v>
      </c>
      <c r="AX1853">
        <f t="shared" si="1449"/>
        <v>0</v>
      </c>
      <c r="AY1853">
        <f t="shared" si="1450"/>
        <v>1</v>
      </c>
      <c r="AZ1853">
        <f t="shared" si="1451"/>
        <v>8.6822030767327547</v>
      </c>
      <c r="BC1853">
        <v>1846</v>
      </c>
      <c r="BD1853" t="e">
        <v>#N/A</v>
      </c>
      <c r="BE1853" t="e">
        <v>#N/A</v>
      </c>
      <c r="BG1853" t="e">
        <f t="shared" si="1452"/>
        <v>#N/A</v>
      </c>
      <c r="BH1853" t="e">
        <f t="shared" si="1453"/>
        <v>#N/A</v>
      </c>
      <c r="BI1853" t="e">
        <f t="shared" si="1454"/>
        <v>#N/A</v>
      </c>
      <c r="BL1853">
        <v>1846</v>
      </c>
      <c r="BM1853">
        <v>36.990720175944546</v>
      </c>
      <c r="BN1853">
        <v>13.130773694328084</v>
      </c>
      <c r="BP1853">
        <f t="shared" si="1455"/>
        <v>1</v>
      </c>
      <c r="BQ1853">
        <f t="shared" si="1456"/>
        <v>0</v>
      </c>
      <c r="BR1853">
        <f t="shared" si="1457"/>
        <v>23.859946481616461</v>
      </c>
      <c r="BU1853">
        <v>1846</v>
      </c>
      <c r="BV1853">
        <v>22.601434062253379</v>
      </c>
      <c r="BW1853">
        <v>17.984789185970463</v>
      </c>
      <c r="BY1853">
        <f t="shared" si="1458"/>
        <v>1</v>
      </c>
      <c r="BZ1853">
        <f t="shared" si="1459"/>
        <v>0</v>
      </c>
      <c r="CA1853">
        <f t="shared" si="1460"/>
        <v>4.6166448762829155</v>
      </c>
      <c r="CD1853">
        <v>1846</v>
      </c>
      <c r="CE1853">
        <v>12.652020538916469</v>
      </c>
      <c r="CF1853">
        <v>37.002393601334667</v>
      </c>
      <c r="CH1853">
        <f t="shared" si="1461"/>
        <v>0</v>
      </c>
      <c r="CI1853">
        <f t="shared" si="1462"/>
        <v>1</v>
      </c>
      <c r="CJ1853">
        <f t="shared" si="1463"/>
        <v>24.3503730624182</v>
      </c>
      <c r="CM1853">
        <v>1846</v>
      </c>
      <c r="CN1853">
        <v>17.327823835614975</v>
      </c>
      <c r="CO1853">
        <v>25.649737151525429</v>
      </c>
      <c r="CQ1853">
        <f t="shared" si="1464"/>
        <v>0</v>
      </c>
      <c r="CR1853">
        <f t="shared" si="1465"/>
        <v>1</v>
      </c>
      <c r="CS1853">
        <f t="shared" si="1466"/>
        <v>8.3219133159104537</v>
      </c>
      <c r="CV1853">
        <v>1846</v>
      </c>
      <c r="CW1853">
        <v>18.889936214986808</v>
      </c>
      <c r="CX1853">
        <v>18.450802088281307</v>
      </c>
      <c r="CZ1853">
        <f t="shared" si="1467"/>
        <v>1</v>
      </c>
      <c r="DA1853">
        <f t="shared" si="1468"/>
        <v>0</v>
      </c>
      <c r="DB1853">
        <f t="shared" si="1469"/>
        <v>0.43913412670550045</v>
      </c>
      <c r="DE1853">
        <v>1846</v>
      </c>
      <c r="DF1853">
        <v>23.511759437040944</v>
      </c>
      <c r="DG1853">
        <v>9.650751493850791</v>
      </c>
      <c r="DI1853">
        <f t="shared" si="1470"/>
        <v>1</v>
      </c>
      <c r="DJ1853">
        <f t="shared" si="1471"/>
        <v>0</v>
      </c>
      <c r="DK1853">
        <f t="shared" si="1472"/>
        <v>13.861007943190153</v>
      </c>
      <c r="DN1853">
        <v>1846</v>
      </c>
      <c r="DO1853">
        <v>26.606615521290955</v>
      </c>
      <c r="DP1853">
        <v>20.806172657205579</v>
      </c>
      <c r="DR1853">
        <f t="shared" si="1473"/>
        <v>1</v>
      </c>
      <c r="DS1853">
        <f t="shared" si="1474"/>
        <v>0</v>
      </c>
      <c r="DT1853">
        <f t="shared" si="1475"/>
        <v>5.800442864085376</v>
      </c>
      <c r="DW1853">
        <v>1846</v>
      </c>
      <c r="DX1853">
        <v>20.926585791489487</v>
      </c>
      <c r="DY1853">
        <v>22.623693035590577</v>
      </c>
      <c r="EA1853">
        <f t="shared" si="1476"/>
        <v>0</v>
      </c>
      <c r="EB1853">
        <f t="shared" si="1477"/>
        <v>1</v>
      </c>
      <c r="EC1853">
        <f t="shared" si="1478"/>
        <v>1.6971072441010904</v>
      </c>
      <c r="EF1853">
        <v>1846</v>
      </c>
      <c r="EG1853">
        <v>17.242313022993077</v>
      </c>
      <c r="EH1853">
        <v>16.774575947664843</v>
      </c>
      <c r="EJ1853">
        <f t="shared" si="1479"/>
        <v>1</v>
      </c>
      <c r="EK1853">
        <f t="shared" si="1480"/>
        <v>0</v>
      </c>
      <c r="EL1853">
        <f t="shared" si="1481"/>
        <v>0.46773707532823394</v>
      </c>
      <c r="EO1853">
        <v>1846</v>
      </c>
      <c r="EP1853">
        <v>23.39741386455724</v>
      </c>
      <c r="EQ1853">
        <v>43.774769746864848</v>
      </c>
      <c r="ES1853">
        <f t="shared" si="1482"/>
        <v>0</v>
      </c>
      <c r="ET1853">
        <f t="shared" si="1483"/>
        <v>1</v>
      </c>
      <c r="EU1853">
        <f t="shared" si="1484"/>
        <v>20.377355882307608</v>
      </c>
    </row>
    <row r="1854" spans="1:151" x14ac:dyDescent="0.25">
      <c r="A1854">
        <v>1847</v>
      </c>
      <c r="B1854">
        <v>14.073254448724215</v>
      </c>
      <c r="C1854">
        <v>9.366098725263619</v>
      </c>
      <c r="E1854">
        <f t="shared" si="1485"/>
        <v>1</v>
      </c>
      <c r="F1854">
        <f t="shared" si="1436"/>
        <v>0</v>
      </c>
      <c r="G1854">
        <f t="shared" si="1486"/>
        <v>4.7071557234605965</v>
      </c>
      <c r="J1854">
        <v>1847</v>
      </c>
      <c r="K1854">
        <v>17.412656891204165</v>
      </c>
      <c r="L1854">
        <v>31.09451988791351</v>
      </c>
      <c r="N1854">
        <f t="shared" si="1437"/>
        <v>0</v>
      </c>
      <c r="O1854">
        <f t="shared" si="1438"/>
        <v>1</v>
      </c>
      <c r="P1854">
        <f t="shared" si="1439"/>
        <v>13.681862996709345</v>
      </c>
      <c r="S1854">
        <v>1847</v>
      </c>
      <c r="T1854">
        <v>17.579938756640669</v>
      </c>
      <c r="U1854">
        <v>24.022541516676505</v>
      </c>
      <c r="W1854">
        <f t="shared" si="1440"/>
        <v>0</v>
      </c>
      <c r="X1854">
        <f t="shared" si="1441"/>
        <v>1</v>
      </c>
      <c r="Y1854">
        <f t="shared" si="1442"/>
        <v>6.442602760035836</v>
      </c>
      <c r="AB1854">
        <v>1847</v>
      </c>
      <c r="AC1854">
        <v>19.313986241891321</v>
      </c>
      <c r="AD1854">
        <v>16.451026309292622</v>
      </c>
      <c r="AF1854">
        <f t="shared" si="1443"/>
        <v>1</v>
      </c>
      <c r="AG1854">
        <f t="shared" si="1444"/>
        <v>0</v>
      </c>
      <c r="AH1854">
        <f t="shared" si="1445"/>
        <v>2.8629599325986987</v>
      </c>
      <c r="AK1854">
        <v>1847</v>
      </c>
      <c r="AL1854">
        <v>24.503768451242216</v>
      </c>
      <c r="AM1854">
        <v>9.5057164453684031</v>
      </c>
      <c r="AO1854">
        <f t="shared" si="1446"/>
        <v>1</v>
      </c>
      <c r="AP1854">
        <f t="shared" si="1447"/>
        <v>0</v>
      </c>
      <c r="AQ1854">
        <f t="shared" si="1448"/>
        <v>14.998052005873813</v>
      </c>
      <c r="AT1854">
        <v>1847</v>
      </c>
      <c r="AU1854">
        <v>15.72231421183538</v>
      </c>
      <c r="AV1854">
        <v>26.705939109411332</v>
      </c>
      <c r="AX1854">
        <f t="shared" si="1449"/>
        <v>0</v>
      </c>
      <c r="AY1854">
        <f t="shared" si="1450"/>
        <v>1</v>
      </c>
      <c r="AZ1854">
        <f t="shared" si="1451"/>
        <v>10.983624897575952</v>
      </c>
      <c r="BC1854">
        <v>1847</v>
      </c>
      <c r="BD1854" t="e">
        <v>#N/A</v>
      </c>
      <c r="BE1854" t="e">
        <v>#N/A</v>
      </c>
      <c r="BG1854" t="e">
        <f t="shared" si="1452"/>
        <v>#N/A</v>
      </c>
      <c r="BH1854" t="e">
        <f t="shared" si="1453"/>
        <v>#N/A</v>
      </c>
      <c r="BI1854" t="e">
        <f t="shared" si="1454"/>
        <v>#N/A</v>
      </c>
      <c r="BL1854">
        <v>1847</v>
      </c>
      <c r="BM1854">
        <v>39.373414433023349</v>
      </c>
      <c r="BN1854">
        <v>13.555821084994731</v>
      </c>
      <c r="BP1854">
        <f t="shared" si="1455"/>
        <v>1</v>
      </c>
      <c r="BQ1854">
        <f t="shared" si="1456"/>
        <v>0</v>
      </c>
      <c r="BR1854">
        <f t="shared" si="1457"/>
        <v>25.817593348028616</v>
      </c>
      <c r="BU1854">
        <v>1847</v>
      </c>
      <c r="BV1854">
        <v>21.856867745330693</v>
      </c>
      <c r="BW1854">
        <v>24.397051510971256</v>
      </c>
      <c r="BY1854">
        <f t="shared" si="1458"/>
        <v>0</v>
      </c>
      <c r="BZ1854">
        <f t="shared" si="1459"/>
        <v>1</v>
      </c>
      <c r="CA1854">
        <f t="shared" si="1460"/>
        <v>2.5401837656405633</v>
      </c>
      <c r="CD1854">
        <v>1847</v>
      </c>
      <c r="CE1854">
        <v>17.368967602350882</v>
      </c>
      <c r="CF1854">
        <v>32.747258401467533</v>
      </c>
      <c r="CH1854">
        <f t="shared" si="1461"/>
        <v>0</v>
      </c>
      <c r="CI1854">
        <f t="shared" si="1462"/>
        <v>1</v>
      </c>
      <c r="CJ1854">
        <f t="shared" si="1463"/>
        <v>15.378290799116652</v>
      </c>
      <c r="CM1854">
        <v>1847</v>
      </c>
      <c r="CN1854">
        <v>21.426590994094518</v>
      </c>
      <c r="CO1854">
        <v>36.274339114416463</v>
      </c>
      <c r="CQ1854">
        <f t="shared" si="1464"/>
        <v>0</v>
      </c>
      <c r="CR1854">
        <f t="shared" si="1465"/>
        <v>1</v>
      </c>
      <c r="CS1854">
        <f t="shared" si="1466"/>
        <v>14.847748120321945</v>
      </c>
      <c r="CV1854">
        <v>1847</v>
      </c>
      <c r="CW1854">
        <v>16.213628599703885</v>
      </c>
      <c r="CX1854">
        <v>20.326214923431277</v>
      </c>
      <c r="CZ1854">
        <f t="shared" si="1467"/>
        <v>0</v>
      </c>
      <c r="DA1854">
        <f t="shared" si="1468"/>
        <v>1</v>
      </c>
      <c r="DB1854">
        <f t="shared" si="1469"/>
        <v>4.1125863237273919</v>
      </c>
      <c r="DE1854">
        <v>1847</v>
      </c>
      <c r="DF1854">
        <v>27.89026477841448</v>
      </c>
      <c r="DG1854">
        <v>17.506614036668488</v>
      </c>
      <c r="DI1854">
        <f t="shared" si="1470"/>
        <v>1</v>
      </c>
      <c r="DJ1854">
        <f t="shared" si="1471"/>
        <v>0</v>
      </c>
      <c r="DK1854">
        <f t="shared" si="1472"/>
        <v>10.383650741745992</v>
      </c>
      <c r="DN1854">
        <v>1847</v>
      </c>
      <c r="DO1854">
        <v>28.651451911557764</v>
      </c>
      <c r="DP1854">
        <v>16.120683299193082</v>
      </c>
      <c r="DR1854">
        <f t="shared" si="1473"/>
        <v>1</v>
      </c>
      <c r="DS1854">
        <f t="shared" si="1474"/>
        <v>0</v>
      </c>
      <c r="DT1854">
        <f t="shared" si="1475"/>
        <v>12.530768612364682</v>
      </c>
      <c r="DW1854">
        <v>1847</v>
      </c>
      <c r="DX1854">
        <v>17.598594081870374</v>
      </c>
      <c r="DY1854">
        <v>23.473600127660735</v>
      </c>
      <c r="EA1854">
        <f t="shared" si="1476"/>
        <v>0</v>
      </c>
      <c r="EB1854">
        <f t="shared" si="1477"/>
        <v>1</v>
      </c>
      <c r="EC1854">
        <f t="shared" si="1478"/>
        <v>5.8750060457903608</v>
      </c>
      <c r="EF1854">
        <v>1847</v>
      </c>
      <c r="EG1854">
        <v>24.599641247166236</v>
      </c>
      <c r="EH1854">
        <v>13.370352399397511</v>
      </c>
      <c r="EJ1854">
        <f t="shared" si="1479"/>
        <v>1</v>
      </c>
      <c r="EK1854">
        <f t="shared" si="1480"/>
        <v>0</v>
      </c>
      <c r="EL1854">
        <f t="shared" si="1481"/>
        <v>11.229288847768725</v>
      </c>
      <c r="EO1854">
        <v>1847</v>
      </c>
      <c r="EP1854">
        <v>19.411702677014887</v>
      </c>
      <c r="EQ1854">
        <v>7.0999000776712542</v>
      </c>
      <c r="ES1854">
        <f t="shared" si="1482"/>
        <v>1</v>
      </c>
      <c r="ET1854">
        <f t="shared" si="1483"/>
        <v>0</v>
      </c>
      <c r="EU1854">
        <f t="shared" si="1484"/>
        <v>12.311802599343633</v>
      </c>
    </row>
    <row r="1855" spans="1:151" x14ac:dyDescent="0.25">
      <c r="A1855">
        <v>1848</v>
      </c>
      <c r="B1855">
        <v>9.0319758490742714</v>
      </c>
      <c r="C1855">
        <v>19.226571358492542</v>
      </c>
      <c r="E1855">
        <f t="shared" si="1485"/>
        <v>0</v>
      </c>
      <c r="F1855">
        <f t="shared" si="1436"/>
        <v>1</v>
      </c>
      <c r="G1855">
        <f t="shared" si="1486"/>
        <v>10.194595509418271</v>
      </c>
      <c r="J1855">
        <v>1848</v>
      </c>
      <c r="K1855">
        <v>21.086511390636929</v>
      </c>
      <c r="L1855">
        <v>32.439930532211534</v>
      </c>
      <c r="N1855">
        <f t="shared" si="1437"/>
        <v>0</v>
      </c>
      <c r="O1855">
        <f t="shared" si="1438"/>
        <v>1</v>
      </c>
      <c r="P1855">
        <f t="shared" si="1439"/>
        <v>11.353419141574605</v>
      </c>
      <c r="S1855">
        <v>1848</v>
      </c>
      <c r="T1855">
        <v>12.528178154427041</v>
      </c>
      <c r="U1855">
        <v>15.711084853762108</v>
      </c>
      <c r="W1855">
        <f t="shared" si="1440"/>
        <v>0</v>
      </c>
      <c r="X1855">
        <f t="shared" si="1441"/>
        <v>1</v>
      </c>
      <c r="Y1855">
        <f t="shared" si="1442"/>
        <v>3.1829066993350672</v>
      </c>
      <c r="AB1855">
        <v>1848</v>
      </c>
      <c r="AC1855">
        <v>19.619309145269451</v>
      </c>
      <c r="AD1855">
        <v>18.401305597329429</v>
      </c>
      <c r="AF1855">
        <f t="shared" si="1443"/>
        <v>1</v>
      </c>
      <c r="AG1855">
        <f t="shared" si="1444"/>
        <v>0</v>
      </c>
      <c r="AH1855">
        <f t="shared" si="1445"/>
        <v>1.2180035479400217</v>
      </c>
      <c r="AK1855">
        <v>1848</v>
      </c>
      <c r="AL1855">
        <v>23.866495494692018</v>
      </c>
      <c r="AM1855">
        <v>29.884865090491019</v>
      </c>
      <c r="AO1855">
        <f t="shared" si="1446"/>
        <v>0</v>
      </c>
      <c r="AP1855">
        <f t="shared" si="1447"/>
        <v>1</v>
      </c>
      <c r="AQ1855">
        <f t="shared" si="1448"/>
        <v>6.0183695957990011</v>
      </c>
      <c r="AT1855">
        <v>1848</v>
      </c>
      <c r="AU1855">
        <v>19.079381202913591</v>
      </c>
      <c r="AV1855">
        <v>24.418962802091954</v>
      </c>
      <c r="AX1855">
        <f t="shared" si="1449"/>
        <v>0</v>
      </c>
      <c r="AY1855">
        <f t="shared" si="1450"/>
        <v>1</v>
      </c>
      <c r="AZ1855">
        <f t="shared" si="1451"/>
        <v>5.3395815991783628</v>
      </c>
      <c r="BC1855">
        <v>1848</v>
      </c>
      <c r="BD1855" t="e">
        <v>#N/A</v>
      </c>
      <c r="BE1855" t="e">
        <v>#N/A</v>
      </c>
      <c r="BG1855" t="e">
        <f t="shared" si="1452"/>
        <v>#N/A</v>
      </c>
      <c r="BH1855" t="e">
        <f t="shared" si="1453"/>
        <v>#N/A</v>
      </c>
      <c r="BI1855" t="e">
        <f t="shared" si="1454"/>
        <v>#N/A</v>
      </c>
      <c r="BL1855">
        <v>1848</v>
      </c>
      <c r="BM1855">
        <v>33.201718623154662</v>
      </c>
      <c r="BN1855">
        <v>10.37683098441752</v>
      </c>
      <c r="BP1855">
        <f t="shared" si="1455"/>
        <v>1</v>
      </c>
      <c r="BQ1855">
        <f t="shared" si="1456"/>
        <v>0</v>
      </c>
      <c r="BR1855">
        <f t="shared" si="1457"/>
        <v>22.824887638737142</v>
      </c>
      <c r="BU1855">
        <v>1848</v>
      </c>
      <c r="BV1855">
        <v>11.641208884852794</v>
      </c>
      <c r="BW1855">
        <v>34.773262979913973</v>
      </c>
      <c r="BY1855">
        <f t="shared" si="1458"/>
        <v>0</v>
      </c>
      <c r="BZ1855">
        <f t="shared" si="1459"/>
        <v>1</v>
      </c>
      <c r="CA1855">
        <f t="shared" si="1460"/>
        <v>23.132054095061179</v>
      </c>
      <c r="CD1855">
        <v>1848</v>
      </c>
      <c r="CE1855">
        <v>17.465545930726478</v>
      </c>
      <c r="CF1855">
        <v>2.3658541741255839</v>
      </c>
      <c r="CH1855">
        <f t="shared" si="1461"/>
        <v>1</v>
      </c>
      <c r="CI1855">
        <f t="shared" si="1462"/>
        <v>0</v>
      </c>
      <c r="CJ1855">
        <f t="shared" si="1463"/>
        <v>15.099691756600894</v>
      </c>
      <c r="CM1855">
        <v>1848</v>
      </c>
      <c r="CN1855">
        <v>18.802875994798338</v>
      </c>
      <c r="CO1855">
        <v>12.129402900356606</v>
      </c>
      <c r="CQ1855">
        <f t="shared" si="1464"/>
        <v>1</v>
      </c>
      <c r="CR1855">
        <f t="shared" si="1465"/>
        <v>0</v>
      </c>
      <c r="CS1855">
        <f t="shared" si="1466"/>
        <v>6.6734730944417322</v>
      </c>
      <c r="CV1855">
        <v>1848</v>
      </c>
      <c r="CW1855">
        <v>24.360823336345131</v>
      </c>
      <c r="CX1855">
        <v>16.256165628649057</v>
      </c>
      <c r="CZ1855">
        <f t="shared" si="1467"/>
        <v>1</v>
      </c>
      <c r="DA1855">
        <f t="shared" si="1468"/>
        <v>0</v>
      </c>
      <c r="DB1855">
        <f t="shared" si="1469"/>
        <v>8.1046577076960737</v>
      </c>
      <c r="DE1855">
        <v>1848</v>
      </c>
      <c r="DF1855">
        <v>27.968615045305501</v>
      </c>
      <c r="DG1855">
        <v>27.254888578197971</v>
      </c>
      <c r="DI1855">
        <f t="shared" si="1470"/>
        <v>1</v>
      </c>
      <c r="DJ1855">
        <f t="shared" si="1471"/>
        <v>0</v>
      </c>
      <c r="DK1855">
        <f t="shared" si="1472"/>
        <v>0.71372646710753074</v>
      </c>
      <c r="DN1855">
        <v>1848</v>
      </c>
      <c r="DO1855">
        <v>26.210060407221935</v>
      </c>
      <c r="DP1855">
        <v>23.018966434593754</v>
      </c>
      <c r="DR1855">
        <f t="shared" si="1473"/>
        <v>1</v>
      </c>
      <c r="DS1855">
        <f t="shared" si="1474"/>
        <v>0</v>
      </c>
      <c r="DT1855">
        <f t="shared" si="1475"/>
        <v>3.1910939726281811</v>
      </c>
      <c r="DW1855">
        <v>1848</v>
      </c>
      <c r="DX1855">
        <v>16.556718951679446</v>
      </c>
      <c r="DY1855">
        <v>25.313148143633406</v>
      </c>
      <c r="EA1855">
        <f t="shared" si="1476"/>
        <v>0</v>
      </c>
      <c r="EB1855">
        <f t="shared" si="1477"/>
        <v>1</v>
      </c>
      <c r="EC1855">
        <f t="shared" si="1478"/>
        <v>8.7564291919539592</v>
      </c>
      <c r="EF1855">
        <v>1848</v>
      </c>
      <c r="EG1855">
        <v>20.953424518117256</v>
      </c>
      <c r="EH1855">
        <v>18.845771706057871</v>
      </c>
      <c r="EJ1855">
        <f t="shared" si="1479"/>
        <v>1</v>
      </c>
      <c r="EK1855">
        <f t="shared" si="1480"/>
        <v>0</v>
      </c>
      <c r="EL1855">
        <f t="shared" si="1481"/>
        <v>2.1076528120593849</v>
      </c>
      <c r="EO1855">
        <v>1848</v>
      </c>
      <c r="EP1855">
        <v>23.260033674520354</v>
      </c>
      <c r="EQ1855">
        <v>25.176239659202125</v>
      </c>
      <c r="ES1855">
        <f t="shared" si="1482"/>
        <v>0</v>
      </c>
      <c r="ET1855">
        <f t="shared" si="1483"/>
        <v>1</v>
      </c>
      <c r="EU1855">
        <f t="shared" si="1484"/>
        <v>1.9162059846817705</v>
      </c>
    </row>
    <row r="1856" spans="1:151" x14ac:dyDescent="0.25">
      <c r="A1856">
        <v>1849</v>
      </c>
      <c r="B1856">
        <v>13.172079901583553</v>
      </c>
      <c r="C1856">
        <v>2.6704249961603921E-2</v>
      </c>
      <c r="E1856">
        <f t="shared" si="1485"/>
        <v>1</v>
      </c>
      <c r="F1856">
        <f t="shared" si="1436"/>
        <v>0</v>
      </c>
      <c r="G1856">
        <f t="shared" si="1486"/>
        <v>13.145375651621949</v>
      </c>
      <c r="J1856">
        <v>1849</v>
      </c>
      <c r="K1856">
        <v>19.129925489580501</v>
      </c>
      <c r="L1856">
        <v>24.44542969549887</v>
      </c>
      <c r="N1856">
        <f t="shared" si="1437"/>
        <v>0</v>
      </c>
      <c r="O1856">
        <f t="shared" si="1438"/>
        <v>1</v>
      </c>
      <c r="P1856">
        <f t="shared" si="1439"/>
        <v>5.3155042059183693</v>
      </c>
      <c r="S1856">
        <v>1849</v>
      </c>
      <c r="T1856">
        <v>21.604308987305998</v>
      </c>
      <c r="U1856">
        <v>30.9376991701834</v>
      </c>
      <c r="W1856">
        <f t="shared" si="1440"/>
        <v>0</v>
      </c>
      <c r="X1856">
        <f t="shared" si="1441"/>
        <v>1</v>
      </c>
      <c r="Y1856">
        <f t="shared" si="1442"/>
        <v>9.3333901828774017</v>
      </c>
      <c r="AB1856">
        <v>1849</v>
      </c>
      <c r="AC1856">
        <v>31.181837083372212</v>
      </c>
      <c r="AD1856">
        <v>18.429512483636273</v>
      </c>
      <c r="AF1856">
        <f t="shared" si="1443"/>
        <v>1</v>
      </c>
      <c r="AG1856">
        <f t="shared" si="1444"/>
        <v>0</v>
      </c>
      <c r="AH1856">
        <f t="shared" si="1445"/>
        <v>12.752324599735939</v>
      </c>
      <c r="AK1856">
        <v>1849</v>
      </c>
      <c r="AL1856">
        <v>25.131586337255705</v>
      </c>
      <c r="AM1856">
        <v>33.282195408710784</v>
      </c>
      <c r="AO1856">
        <f t="shared" si="1446"/>
        <v>0</v>
      </c>
      <c r="AP1856">
        <f t="shared" si="1447"/>
        <v>1</v>
      </c>
      <c r="AQ1856">
        <f t="shared" si="1448"/>
        <v>8.1506090714550794</v>
      </c>
      <c r="AT1856">
        <v>1849</v>
      </c>
      <c r="AU1856">
        <v>20.460910145536449</v>
      </c>
      <c r="AV1856">
        <v>24.392667640838827</v>
      </c>
      <c r="AX1856">
        <f t="shared" si="1449"/>
        <v>0</v>
      </c>
      <c r="AY1856">
        <f t="shared" si="1450"/>
        <v>1</v>
      </c>
      <c r="AZ1856">
        <f t="shared" si="1451"/>
        <v>3.9317574953023779</v>
      </c>
      <c r="BC1856">
        <v>1849</v>
      </c>
      <c r="BD1856" t="e">
        <v>#N/A</v>
      </c>
      <c r="BE1856" t="e">
        <v>#N/A</v>
      </c>
      <c r="BG1856" t="e">
        <f t="shared" si="1452"/>
        <v>#N/A</v>
      </c>
      <c r="BH1856" t="e">
        <f t="shared" si="1453"/>
        <v>#N/A</v>
      </c>
      <c r="BI1856" t="e">
        <f t="shared" si="1454"/>
        <v>#N/A</v>
      </c>
      <c r="BL1856">
        <v>1849</v>
      </c>
      <c r="BM1856">
        <v>28.115958642795214</v>
      </c>
      <c r="BN1856">
        <v>4.3289569085959343</v>
      </c>
      <c r="BP1856">
        <f t="shared" si="1455"/>
        <v>1</v>
      </c>
      <c r="BQ1856">
        <f t="shared" si="1456"/>
        <v>0</v>
      </c>
      <c r="BR1856">
        <f t="shared" si="1457"/>
        <v>23.787001734199279</v>
      </c>
      <c r="BU1856">
        <v>1849</v>
      </c>
      <c r="BV1856">
        <v>20.464564755856888</v>
      </c>
      <c r="BW1856">
        <v>24.906192621025244</v>
      </c>
      <c r="BY1856">
        <f t="shared" si="1458"/>
        <v>0</v>
      </c>
      <c r="BZ1856">
        <f t="shared" si="1459"/>
        <v>1</v>
      </c>
      <c r="CA1856">
        <f t="shared" si="1460"/>
        <v>4.4416278651683569</v>
      </c>
      <c r="CD1856">
        <v>1849</v>
      </c>
      <c r="CE1856">
        <v>17.326867420186623</v>
      </c>
      <c r="CF1856">
        <v>26.391434589564991</v>
      </c>
      <c r="CH1856">
        <f t="shared" si="1461"/>
        <v>0</v>
      </c>
      <c r="CI1856">
        <f t="shared" si="1462"/>
        <v>1</v>
      </c>
      <c r="CJ1856">
        <f t="shared" si="1463"/>
        <v>9.0645671693783676</v>
      </c>
      <c r="CM1856">
        <v>1849</v>
      </c>
      <c r="CN1856">
        <v>18.952928600548624</v>
      </c>
      <c r="CO1856">
        <v>25.96321902088788</v>
      </c>
      <c r="CQ1856">
        <f t="shared" si="1464"/>
        <v>0</v>
      </c>
      <c r="CR1856">
        <f t="shared" si="1465"/>
        <v>1</v>
      </c>
      <c r="CS1856">
        <f t="shared" si="1466"/>
        <v>7.0102904203392562</v>
      </c>
      <c r="CV1856">
        <v>1849</v>
      </c>
      <c r="CW1856">
        <v>25.291958081157095</v>
      </c>
      <c r="CX1856">
        <v>22.589980411741845</v>
      </c>
      <c r="CZ1856">
        <f t="shared" si="1467"/>
        <v>1</v>
      </c>
      <c r="DA1856">
        <f t="shared" si="1468"/>
        <v>0</v>
      </c>
      <c r="DB1856">
        <f t="shared" si="1469"/>
        <v>2.7019776694152497</v>
      </c>
      <c r="DE1856">
        <v>1849</v>
      </c>
      <c r="DF1856">
        <v>12.559452601140634</v>
      </c>
      <c r="DG1856">
        <v>23.821082770826532</v>
      </c>
      <c r="DI1856">
        <f t="shared" si="1470"/>
        <v>0</v>
      </c>
      <c r="DJ1856">
        <f t="shared" si="1471"/>
        <v>1</v>
      </c>
      <c r="DK1856">
        <f t="shared" si="1472"/>
        <v>11.261630169685898</v>
      </c>
      <c r="DN1856">
        <v>1849</v>
      </c>
      <c r="DO1856">
        <v>20.783232820498302</v>
      </c>
      <c r="DP1856">
        <v>17.783623981402449</v>
      </c>
      <c r="DR1856">
        <f t="shared" si="1473"/>
        <v>1</v>
      </c>
      <c r="DS1856">
        <f t="shared" si="1474"/>
        <v>0</v>
      </c>
      <c r="DT1856">
        <f t="shared" si="1475"/>
        <v>2.9996088390958526</v>
      </c>
      <c r="DW1856">
        <v>1849</v>
      </c>
      <c r="DX1856">
        <v>16.221871063639963</v>
      </c>
      <c r="DY1856">
        <v>20.631948190469735</v>
      </c>
      <c r="EA1856">
        <f t="shared" si="1476"/>
        <v>0</v>
      </c>
      <c r="EB1856">
        <f t="shared" si="1477"/>
        <v>1</v>
      </c>
      <c r="EC1856">
        <f t="shared" si="1478"/>
        <v>4.4100771268297727</v>
      </c>
      <c r="EF1856">
        <v>1849</v>
      </c>
      <c r="EG1856">
        <v>22.484796626024853</v>
      </c>
      <c r="EH1856">
        <v>14.953879664345159</v>
      </c>
      <c r="EJ1856">
        <f t="shared" si="1479"/>
        <v>1</v>
      </c>
      <c r="EK1856">
        <f t="shared" si="1480"/>
        <v>0</v>
      </c>
      <c r="EL1856">
        <f t="shared" si="1481"/>
        <v>7.5309169616796936</v>
      </c>
      <c r="EO1856">
        <v>1849</v>
      </c>
      <c r="EP1856">
        <v>23.198918732546314</v>
      </c>
      <c r="EQ1856">
        <v>29.25698921350682</v>
      </c>
      <c r="ES1856">
        <f t="shared" si="1482"/>
        <v>0</v>
      </c>
      <c r="ET1856">
        <f t="shared" si="1483"/>
        <v>1</v>
      </c>
      <c r="EU1856">
        <f t="shared" si="1484"/>
        <v>6.0580704809605059</v>
      </c>
    </row>
    <row r="1857" spans="1:151" x14ac:dyDescent="0.25">
      <c r="A1857">
        <v>1850</v>
      </c>
      <c r="B1857">
        <v>9.2749631038371909</v>
      </c>
      <c r="C1857">
        <v>52.380946905310523</v>
      </c>
      <c r="E1857">
        <f t="shared" si="1485"/>
        <v>0</v>
      </c>
      <c r="F1857">
        <f t="shared" si="1436"/>
        <v>1</v>
      </c>
      <c r="G1857">
        <f t="shared" si="1486"/>
        <v>43.105983801473329</v>
      </c>
      <c r="J1857">
        <v>1850</v>
      </c>
      <c r="K1857">
        <v>16.241168634717738</v>
      </c>
      <c r="L1857">
        <v>19.033727792906355</v>
      </c>
      <c r="N1857">
        <f t="shared" si="1437"/>
        <v>0</v>
      </c>
      <c r="O1857">
        <f t="shared" si="1438"/>
        <v>1</v>
      </c>
      <c r="P1857">
        <f t="shared" si="1439"/>
        <v>2.7925591581886167</v>
      </c>
      <c r="S1857">
        <v>1850</v>
      </c>
      <c r="T1857">
        <v>10.272419764024475</v>
      </c>
      <c r="U1857">
        <v>30.723996039523357</v>
      </c>
      <c r="W1857">
        <f t="shared" si="1440"/>
        <v>0</v>
      </c>
      <c r="X1857">
        <f t="shared" si="1441"/>
        <v>1</v>
      </c>
      <c r="Y1857">
        <f t="shared" si="1442"/>
        <v>20.45157627549888</v>
      </c>
      <c r="AB1857">
        <v>1850</v>
      </c>
      <c r="AC1857">
        <v>25.857322196044368</v>
      </c>
      <c r="AD1857">
        <v>18.084387717296455</v>
      </c>
      <c r="AF1857">
        <f t="shared" si="1443"/>
        <v>1</v>
      </c>
      <c r="AG1857">
        <f t="shared" si="1444"/>
        <v>0</v>
      </c>
      <c r="AH1857">
        <f t="shared" si="1445"/>
        <v>7.7729344787479135</v>
      </c>
      <c r="AK1857">
        <v>1850</v>
      </c>
      <c r="AL1857">
        <v>7.7521848597330294</v>
      </c>
      <c r="AM1857">
        <v>33.166703330288449</v>
      </c>
      <c r="AO1857">
        <f t="shared" si="1446"/>
        <v>0</v>
      </c>
      <c r="AP1857">
        <f t="shared" si="1447"/>
        <v>1</v>
      </c>
      <c r="AQ1857">
        <f t="shared" si="1448"/>
        <v>25.414518470555421</v>
      </c>
      <c r="AT1857">
        <v>1850</v>
      </c>
      <c r="AU1857">
        <v>18.367890776182495</v>
      </c>
      <c r="AV1857">
        <v>25.470962527829879</v>
      </c>
      <c r="AX1857">
        <f t="shared" si="1449"/>
        <v>0</v>
      </c>
      <c r="AY1857">
        <f t="shared" si="1450"/>
        <v>1</v>
      </c>
      <c r="AZ1857">
        <f t="shared" si="1451"/>
        <v>7.1030717516473842</v>
      </c>
      <c r="BC1857">
        <v>1850</v>
      </c>
      <c r="BD1857" t="e">
        <v>#N/A</v>
      </c>
      <c r="BE1857" t="e">
        <v>#N/A</v>
      </c>
      <c r="BG1857" t="e">
        <f t="shared" si="1452"/>
        <v>#N/A</v>
      </c>
      <c r="BH1857" t="e">
        <f t="shared" si="1453"/>
        <v>#N/A</v>
      </c>
      <c r="BI1857" t="e">
        <f t="shared" si="1454"/>
        <v>#N/A</v>
      </c>
      <c r="BL1857">
        <v>1850</v>
      </c>
      <c r="BM1857">
        <v>28.149277289586724</v>
      </c>
      <c r="BN1857">
        <v>10.63887485012007</v>
      </c>
      <c r="BP1857">
        <f t="shared" si="1455"/>
        <v>1</v>
      </c>
      <c r="BQ1857">
        <f t="shared" si="1456"/>
        <v>0</v>
      </c>
      <c r="BR1857">
        <f t="shared" si="1457"/>
        <v>17.510402439466652</v>
      </c>
      <c r="BU1857">
        <v>1850</v>
      </c>
      <c r="BV1857">
        <v>13.760606567201007</v>
      </c>
      <c r="BW1857">
        <v>20.961171905518938</v>
      </c>
      <c r="BY1857">
        <f t="shared" si="1458"/>
        <v>0</v>
      </c>
      <c r="BZ1857">
        <f t="shared" si="1459"/>
        <v>1</v>
      </c>
      <c r="CA1857">
        <f t="shared" si="1460"/>
        <v>7.2005653383179311</v>
      </c>
      <c r="CD1857">
        <v>1850</v>
      </c>
      <c r="CE1857">
        <v>20.480508110847946</v>
      </c>
      <c r="CF1857">
        <v>8.4018512089366446</v>
      </c>
      <c r="CH1857">
        <f t="shared" si="1461"/>
        <v>1</v>
      </c>
      <c r="CI1857">
        <f t="shared" si="1462"/>
        <v>0</v>
      </c>
      <c r="CJ1857">
        <f t="shared" si="1463"/>
        <v>12.078656901911302</v>
      </c>
      <c r="CM1857">
        <v>1850</v>
      </c>
      <c r="CN1857">
        <v>17.239663771595083</v>
      </c>
      <c r="CO1857">
        <v>39.856060789786937</v>
      </c>
      <c r="CQ1857">
        <f t="shared" si="1464"/>
        <v>0</v>
      </c>
      <c r="CR1857">
        <f t="shared" si="1465"/>
        <v>1</v>
      </c>
      <c r="CS1857">
        <f t="shared" si="1466"/>
        <v>22.616397018191854</v>
      </c>
      <c r="CV1857">
        <v>1850</v>
      </c>
      <c r="CW1857">
        <v>24.212485856965895</v>
      </c>
      <c r="CX1857">
        <v>16.195949686677722</v>
      </c>
      <c r="CZ1857">
        <f t="shared" si="1467"/>
        <v>1</v>
      </c>
      <c r="DA1857">
        <f t="shared" si="1468"/>
        <v>0</v>
      </c>
      <c r="DB1857">
        <f t="shared" si="1469"/>
        <v>8.0165361702881732</v>
      </c>
      <c r="DE1857">
        <v>1850</v>
      </c>
      <c r="DF1857">
        <v>20.005577494015938</v>
      </c>
      <c r="DG1857">
        <v>11.464147956261504</v>
      </c>
      <c r="DI1857">
        <f t="shared" si="1470"/>
        <v>1</v>
      </c>
      <c r="DJ1857">
        <f t="shared" si="1471"/>
        <v>0</v>
      </c>
      <c r="DK1857">
        <f t="shared" si="1472"/>
        <v>8.5414295377544338</v>
      </c>
      <c r="DN1857">
        <v>1850</v>
      </c>
      <c r="DO1857">
        <v>24.182196073066059</v>
      </c>
      <c r="DP1857">
        <v>20.478023189327995</v>
      </c>
      <c r="DR1857">
        <f t="shared" si="1473"/>
        <v>1</v>
      </c>
      <c r="DS1857">
        <f t="shared" si="1474"/>
        <v>0</v>
      </c>
      <c r="DT1857">
        <f t="shared" si="1475"/>
        <v>3.7041728837380639</v>
      </c>
      <c r="DW1857">
        <v>1850</v>
      </c>
      <c r="DX1857">
        <v>17.808147217898703</v>
      </c>
      <c r="DY1857">
        <v>14.436475199585276</v>
      </c>
      <c r="EA1857">
        <f t="shared" si="1476"/>
        <v>1</v>
      </c>
      <c r="EB1857">
        <f t="shared" si="1477"/>
        <v>0</v>
      </c>
      <c r="EC1857">
        <f t="shared" si="1478"/>
        <v>3.3716720183134274</v>
      </c>
      <c r="EF1857">
        <v>1850</v>
      </c>
      <c r="EG1857">
        <v>19.367612516441319</v>
      </c>
      <c r="EH1857">
        <v>19.61763796804679</v>
      </c>
      <c r="EJ1857">
        <f t="shared" si="1479"/>
        <v>0</v>
      </c>
      <c r="EK1857">
        <f t="shared" si="1480"/>
        <v>1</v>
      </c>
      <c r="EL1857">
        <f t="shared" si="1481"/>
        <v>0.25002545160547029</v>
      </c>
      <c r="EO1857">
        <v>1850</v>
      </c>
      <c r="EP1857">
        <v>24.372371520644304</v>
      </c>
      <c r="EQ1857">
        <v>28.471019441208686</v>
      </c>
      <c r="ES1857">
        <f t="shared" si="1482"/>
        <v>0</v>
      </c>
      <c r="ET1857">
        <f t="shared" si="1483"/>
        <v>1</v>
      </c>
      <c r="EU1857">
        <f t="shared" si="1484"/>
        <v>4.0986479205643818</v>
      </c>
    </row>
    <row r="1858" spans="1:151" x14ac:dyDescent="0.25">
      <c r="A1858">
        <v>1851</v>
      </c>
      <c r="B1858">
        <v>14.887418923268182</v>
      </c>
      <c r="C1858">
        <v>34.207824941629013</v>
      </c>
      <c r="E1858">
        <f t="shared" si="1485"/>
        <v>0</v>
      </c>
      <c r="F1858">
        <f t="shared" si="1436"/>
        <v>1</v>
      </c>
      <c r="G1858">
        <f t="shared" si="1486"/>
        <v>19.320406018360831</v>
      </c>
      <c r="J1858">
        <v>1851</v>
      </c>
      <c r="K1858">
        <v>13.272612857158185</v>
      </c>
      <c r="L1858">
        <v>30.183573501242972</v>
      </c>
      <c r="N1858">
        <f t="shared" si="1437"/>
        <v>0</v>
      </c>
      <c r="O1858">
        <f t="shared" si="1438"/>
        <v>1</v>
      </c>
      <c r="P1858">
        <f t="shared" si="1439"/>
        <v>16.910960644084788</v>
      </c>
      <c r="S1858">
        <v>1851</v>
      </c>
      <c r="T1858">
        <v>18.165678262129973</v>
      </c>
      <c r="U1858">
        <v>18.569792295769837</v>
      </c>
      <c r="W1858">
        <f t="shared" si="1440"/>
        <v>0</v>
      </c>
      <c r="X1858">
        <f t="shared" si="1441"/>
        <v>1</v>
      </c>
      <c r="Y1858">
        <f t="shared" si="1442"/>
        <v>0.40411403363986409</v>
      </c>
      <c r="AB1858">
        <v>1851</v>
      </c>
      <c r="AC1858">
        <v>20.533036464504743</v>
      </c>
      <c r="AD1858">
        <v>18.195000614024547</v>
      </c>
      <c r="AF1858">
        <f t="shared" si="1443"/>
        <v>1</v>
      </c>
      <c r="AG1858">
        <f t="shared" si="1444"/>
        <v>0</v>
      </c>
      <c r="AH1858">
        <f t="shared" si="1445"/>
        <v>2.3380358504801961</v>
      </c>
      <c r="AK1858">
        <v>1851</v>
      </c>
      <c r="AL1858">
        <v>29.151349245475988</v>
      </c>
      <c r="AM1858">
        <v>21.458927744244718</v>
      </c>
      <c r="AO1858">
        <f t="shared" si="1446"/>
        <v>1</v>
      </c>
      <c r="AP1858">
        <f t="shared" si="1447"/>
        <v>0</v>
      </c>
      <c r="AQ1858">
        <f t="shared" si="1448"/>
        <v>7.6924215012312693</v>
      </c>
      <c r="AT1858">
        <v>1851</v>
      </c>
      <c r="AU1858">
        <v>20.294211208468763</v>
      </c>
      <c r="AV1858">
        <v>13.643228461135712</v>
      </c>
      <c r="AX1858">
        <f t="shared" si="1449"/>
        <v>1</v>
      </c>
      <c r="AY1858">
        <f t="shared" si="1450"/>
        <v>0</v>
      </c>
      <c r="AZ1858">
        <f t="shared" si="1451"/>
        <v>6.6509827473330514</v>
      </c>
      <c r="BC1858">
        <v>1851</v>
      </c>
      <c r="BD1858" t="e">
        <v>#N/A</v>
      </c>
      <c r="BE1858" t="e">
        <v>#N/A</v>
      </c>
      <c r="BG1858" t="e">
        <f t="shared" si="1452"/>
        <v>#N/A</v>
      </c>
      <c r="BH1858" t="e">
        <f t="shared" si="1453"/>
        <v>#N/A</v>
      </c>
      <c r="BI1858" t="e">
        <f t="shared" si="1454"/>
        <v>#N/A</v>
      </c>
      <c r="BL1858">
        <v>1851</v>
      </c>
      <c r="BM1858">
        <v>36.94061956502307</v>
      </c>
      <c r="BN1858">
        <v>11.088243352916148</v>
      </c>
      <c r="BP1858">
        <f t="shared" si="1455"/>
        <v>1</v>
      </c>
      <c r="BQ1858">
        <f t="shared" si="1456"/>
        <v>0</v>
      </c>
      <c r="BR1858">
        <f t="shared" si="1457"/>
        <v>25.852376212106922</v>
      </c>
      <c r="BU1858">
        <v>1851</v>
      </c>
      <c r="BV1858">
        <v>29.686457313562702</v>
      </c>
      <c r="BW1858">
        <v>24.538995287590826</v>
      </c>
      <c r="BY1858">
        <f t="shared" si="1458"/>
        <v>1</v>
      </c>
      <c r="BZ1858">
        <f t="shared" si="1459"/>
        <v>0</v>
      </c>
      <c r="CA1858">
        <f t="shared" si="1460"/>
        <v>5.1474620259718762</v>
      </c>
      <c r="CD1858">
        <v>1851</v>
      </c>
      <c r="CE1858">
        <v>20.159124926875599</v>
      </c>
      <c r="CF1858">
        <v>26.641548645846349</v>
      </c>
      <c r="CH1858">
        <f t="shared" si="1461"/>
        <v>0</v>
      </c>
      <c r="CI1858">
        <f t="shared" si="1462"/>
        <v>1</v>
      </c>
      <c r="CJ1858">
        <f t="shared" si="1463"/>
        <v>6.4824237189707503</v>
      </c>
      <c r="CM1858">
        <v>1851</v>
      </c>
      <c r="CN1858">
        <v>23.239771869115405</v>
      </c>
      <c r="CO1858">
        <v>22.274023468294089</v>
      </c>
      <c r="CQ1858">
        <f t="shared" si="1464"/>
        <v>1</v>
      </c>
      <c r="CR1858">
        <f t="shared" si="1465"/>
        <v>0</v>
      </c>
      <c r="CS1858">
        <f t="shared" si="1466"/>
        <v>0.9657484008213153</v>
      </c>
      <c r="CV1858">
        <v>1851</v>
      </c>
      <c r="CW1858">
        <v>22.401501771433491</v>
      </c>
      <c r="CX1858">
        <v>24.024244568459611</v>
      </c>
      <c r="CZ1858">
        <f t="shared" si="1467"/>
        <v>0</v>
      </c>
      <c r="DA1858">
        <f t="shared" si="1468"/>
        <v>1</v>
      </c>
      <c r="DB1858">
        <f t="shared" si="1469"/>
        <v>1.6227427970261203</v>
      </c>
      <c r="DE1858">
        <v>1851</v>
      </c>
      <c r="DF1858">
        <v>25.012978834247928</v>
      </c>
      <c r="DG1858">
        <v>18.077354824761777</v>
      </c>
      <c r="DI1858">
        <f t="shared" si="1470"/>
        <v>1</v>
      </c>
      <c r="DJ1858">
        <f t="shared" si="1471"/>
        <v>0</v>
      </c>
      <c r="DK1858">
        <f t="shared" si="1472"/>
        <v>6.9356240094861512</v>
      </c>
      <c r="DN1858">
        <v>1851</v>
      </c>
      <c r="DO1858">
        <v>20.777517041915104</v>
      </c>
      <c r="DP1858">
        <v>26.622931642079074</v>
      </c>
      <c r="DR1858">
        <f t="shared" si="1473"/>
        <v>0</v>
      </c>
      <c r="DS1858">
        <f t="shared" si="1474"/>
        <v>1</v>
      </c>
      <c r="DT1858">
        <f t="shared" si="1475"/>
        <v>5.84541460016397</v>
      </c>
      <c r="DW1858">
        <v>1851</v>
      </c>
      <c r="DX1858">
        <v>18.248426116589648</v>
      </c>
      <c r="DY1858">
        <v>25.15836996176845</v>
      </c>
      <c r="EA1858">
        <f t="shared" si="1476"/>
        <v>0</v>
      </c>
      <c r="EB1858">
        <f t="shared" si="1477"/>
        <v>1</v>
      </c>
      <c r="EC1858">
        <f t="shared" si="1478"/>
        <v>6.9099438451788018</v>
      </c>
      <c r="EF1858">
        <v>1851</v>
      </c>
      <c r="EG1858">
        <v>19.532351408716625</v>
      </c>
      <c r="EH1858">
        <v>18.31908592874597</v>
      </c>
      <c r="EJ1858">
        <f t="shared" si="1479"/>
        <v>1</v>
      </c>
      <c r="EK1858">
        <f t="shared" si="1480"/>
        <v>0</v>
      </c>
      <c r="EL1858">
        <f t="shared" si="1481"/>
        <v>1.213265479970655</v>
      </c>
      <c r="EO1858">
        <v>1851</v>
      </c>
      <c r="EP1858">
        <v>22.273657361714509</v>
      </c>
      <c r="EQ1858">
        <v>35.617092553177592</v>
      </c>
      <c r="ES1858">
        <f t="shared" si="1482"/>
        <v>0</v>
      </c>
      <c r="ET1858">
        <f t="shared" si="1483"/>
        <v>1</v>
      </c>
      <c r="EU1858">
        <f t="shared" si="1484"/>
        <v>13.343435191463083</v>
      </c>
    </row>
    <row r="1859" spans="1:151" x14ac:dyDescent="0.25">
      <c r="A1859">
        <v>1852</v>
      </c>
      <c r="B1859">
        <v>11.378624775792431</v>
      </c>
      <c r="C1859">
        <v>21.55712953761622</v>
      </c>
      <c r="E1859">
        <f t="shared" si="1485"/>
        <v>0</v>
      </c>
      <c r="F1859">
        <f t="shared" si="1436"/>
        <v>1</v>
      </c>
      <c r="G1859">
        <f t="shared" si="1486"/>
        <v>10.178504761823788</v>
      </c>
      <c r="J1859">
        <v>1852</v>
      </c>
      <c r="K1859">
        <v>28.422772812821282</v>
      </c>
      <c r="L1859">
        <v>22.218951478117432</v>
      </c>
      <c r="N1859">
        <f t="shared" si="1437"/>
        <v>1</v>
      </c>
      <c r="O1859">
        <f t="shared" si="1438"/>
        <v>0</v>
      </c>
      <c r="P1859">
        <f t="shared" si="1439"/>
        <v>6.20382133470385</v>
      </c>
      <c r="S1859">
        <v>1852</v>
      </c>
      <c r="T1859">
        <v>23.383794130735559</v>
      </c>
      <c r="U1859">
        <v>46.143682386401721</v>
      </c>
      <c r="W1859">
        <f t="shared" si="1440"/>
        <v>0</v>
      </c>
      <c r="X1859">
        <f t="shared" si="1441"/>
        <v>1</v>
      </c>
      <c r="Y1859">
        <f t="shared" si="1442"/>
        <v>22.759888255666162</v>
      </c>
      <c r="AB1859">
        <v>1852</v>
      </c>
      <c r="AC1859">
        <v>21.407288782516702</v>
      </c>
      <c r="AD1859">
        <v>16.635962233317368</v>
      </c>
      <c r="AF1859">
        <f t="shared" si="1443"/>
        <v>1</v>
      </c>
      <c r="AG1859">
        <f t="shared" si="1444"/>
        <v>0</v>
      </c>
      <c r="AH1859">
        <f t="shared" si="1445"/>
        <v>4.7713265491993333</v>
      </c>
      <c r="AK1859">
        <v>1852</v>
      </c>
      <c r="AL1859">
        <v>32.4378021919227</v>
      </c>
      <c r="AM1859">
        <v>18.229085359682706</v>
      </c>
      <c r="AO1859">
        <f t="shared" si="1446"/>
        <v>1</v>
      </c>
      <c r="AP1859">
        <f t="shared" si="1447"/>
        <v>0</v>
      </c>
      <c r="AQ1859">
        <f t="shared" si="1448"/>
        <v>14.208716832239993</v>
      </c>
      <c r="AT1859">
        <v>1852</v>
      </c>
      <c r="AU1859">
        <v>15.929563468972557</v>
      </c>
      <c r="AV1859">
        <v>38.464986455178284</v>
      </c>
      <c r="AX1859">
        <f t="shared" si="1449"/>
        <v>0</v>
      </c>
      <c r="AY1859">
        <f t="shared" si="1450"/>
        <v>1</v>
      </c>
      <c r="AZ1859">
        <f t="shared" si="1451"/>
        <v>22.535422986205727</v>
      </c>
      <c r="BC1859">
        <v>1852</v>
      </c>
      <c r="BD1859" t="e">
        <v>#N/A</v>
      </c>
      <c r="BE1859" t="e">
        <v>#N/A</v>
      </c>
      <c r="BG1859" t="e">
        <f t="shared" si="1452"/>
        <v>#N/A</v>
      </c>
      <c r="BH1859" t="e">
        <f t="shared" si="1453"/>
        <v>#N/A</v>
      </c>
      <c r="BI1859" t="e">
        <f t="shared" si="1454"/>
        <v>#N/A</v>
      </c>
      <c r="BL1859">
        <v>1852</v>
      </c>
      <c r="BM1859">
        <v>30.101208671470616</v>
      </c>
      <c r="BN1859">
        <v>11.553961363711084</v>
      </c>
      <c r="BP1859">
        <f t="shared" si="1455"/>
        <v>1</v>
      </c>
      <c r="BQ1859">
        <f t="shared" si="1456"/>
        <v>0</v>
      </c>
      <c r="BR1859">
        <f t="shared" si="1457"/>
        <v>18.547247307759534</v>
      </c>
      <c r="BU1859">
        <v>1852</v>
      </c>
      <c r="BV1859">
        <v>14.86591343213888</v>
      </c>
      <c r="BW1859">
        <v>23.76512569412645</v>
      </c>
      <c r="BY1859">
        <f t="shared" si="1458"/>
        <v>0</v>
      </c>
      <c r="BZ1859">
        <f t="shared" si="1459"/>
        <v>1</v>
      </c>
      <c r="CA1859">
        <f t="shared" si="1460"/>
        <v>8.8992122619875698</v>
      </c>
      <c r="CD1859">
        <v>1852</v>
      </c>
      <c r="CE1859">
        <v>20.136566101547867</v>
      </c>
      <c r="CF1859">
        <v>9.4511138398879453</v>
      </c>
      <c r="CH1859">
        <f t="shared" si="1461"/>
        <v>1</v>
      </c>
      <c r="CI1859">
        <f t="shared" si="1462"/>
        <v>0</v>
      </c>
      <c r="CJ1859">
        <f t="shared" si="1463"/>
        <v>10.685452261659922</v>
      </c>
      <c r="CM1859">
        <v>1852</v>
      </c>
      <c r="CN1859">
        <v>21.151654602622799</v>
      </c>
      <c r="CO1859">
        <v>9.1086223267256798</v>
      </c>
      <c r="CQ1859">
        <f t="shared" si="1464"/>
        <v>1</v>
      </c>
      <c r="CR1859">
        <f t="shared" si="1465"/>
        <v>0</v>
      </c>
      <c r="CS1859">
        <f t="shared" si="1466"/>
        <v>12.043032275897119</v>
      </c>
      <c r="CV1859">
        <v>1852</v>
      </c>
      <c r="CW1859">
        <v>28.831172848513219</v>
      </c>
      <c r="CX1859">
        <v>13.526137933633743</v>
      </c>
      <c r="CZ1859">
        <f t="shared" si="1467"/>
        <v>1</v>
      </c>
      <c r="DA1859">
        <f t="shared" si="1468"/>
        <v>0</v>
      </c>
      <c r="DB1859">
        <f t="shared" si="1469"/>
        <v>15.305034914879476</v>
      </c>
      <c r="DE1859">
        <v>1852</v>
      </c>
      <c r="DF1859">
        <v>23.768063621701767</v>
      </c>
      <c r="DG1859">
        <v>28.747589502805823</v>
      </c>
      <c r="DI1859">
        <f t="shared" si="1470"/>
        <v>0</v>
      </c>
      <c r="DJ1859">
        <f t="shared" si="1471"/>
        <v>1</v>
      </c>
      <c r="DK1859">
        <f t="shared" si="1472"/>
        <v>4.9795258811040561</v>
      </c>
      <c r="DN1859">
        <v>1852</v>
      </c>
      <c r="DO1859">
        <v>22.266095601756614</v>
      </c>
      <c r="DP1859">
        <v>15.597657031983648</v>
      </c>
      <c r="DR1859">
        <f t="shared" si="1473"/>
        <v>1</v>
      </c>
      <c r="DS1859">
        <f t="shared" si="1474"/>
        <v>0</v>
      </c>
      <c r="DT1859">
        <f t="shared" si="1475"/>
        <v>6.6684385697729667</v>
      </c>
      <c r="DW1859">
        <v>1852</v>
      </c>
      <c r="DX1859">
        <v>18.727373606903267</v>
      </c>
      <c r="DY1859">
        <v>23.141282030856132</v>
      </c>
      <c r="EA1859">
        <f t="shared" si="1476"/>
        <v>0</v>
      </c>
      <c r="EB1859">
        <f t="shared" si="1477"/>
        <v>1</v>
      </c>
      <c r="EC1859">
        <f t="shared" si="1478"/>
        <v>4.413908423952865</v>
      </c>
      <c r="EF1859">
        <v>1852</v>
      </c>
      <c r="EG1859">
        <v>25.093244270659717</v>
      </c>
      <c r="EH1859">
        <v>11.299409092260012</v>
      </c>
      <c r="EJ1859">
        <f t="shared" si="1479"/>
        <v>1</v>
      </c>
      <c r="EK1859">
        <f t="shared" si="1480"/>
        <v>0</v>
      </c>
      <c r="EL1859">
        <f t="shared" si="1481"/>
        <v>13.793835178399705</v>
      </c>
      <c r="EO1859">
        <v>1852</v>
      </c>
      <c r="EP1859">
        <v>26.264466256892881</v>
      </c>
      <c r="EQ1859">
        <v>48.128894465321522</v>
      </c>
      <c r="ES1859">
        <f t="shared" si="1482"/>
        <v>0</v>
      </c>
      <c r="ET1859">
        <f t="shared" si="1483"/>
        <v>1</v>
      </c>
      <c r="EU1859">
        <f t="shared" si="1484"/>
        <v>21.864428208428642</v>
      </c>
    </row>
    <row r="1860" spans="1:151" x14ac:dyDescent="0.25">
      <c r="A1860">
        <v>1853</v>
      </c>
      <c r="B1860">
        <v>11.765562260485176</v>
      </c>
      <c r="C1860">
        <v>7.5872383777984993</v>
      </c>
      <c r="E1860">
        <f t="shared" si="1485"/>
        <v>1</v>
      </c>
      <c r="F1860">
        <f t="shared" si="1436"/>
        <v>0</v>
      </c>
      <c r="G1860">
        <f t="shared" si="1486"/>
        <v>4.1783238826866764</v>
      </c>
      <c r="J1860">
        <v>1853</v>
      </c>
      <c r="K1860">
        <v>21.601973897841852</v>
      </c>
      <c r="L1860">
        <v>16.145363784424795</v>
      </c>
      <c r="N1860">
        <f t="shared" si="1437"/>
        <v>1</v>
      </c>
      <c r="O1860">
        <f t="shared" si="1438"/>
        <v>0</v>
      </c>
      <c r="P1860">
        <f t="shared" si="1439"/>
        <v>5.4566101134170566</v>
      </c>
      <c r="S1860">
        <v>1853</v>
      </c>
      <c r="T1860">
        <v>15.692231691190894</v>
      </c>
      <c r="U1860">
        <v>46.019428650212085</v>
      </c>
      <c r="W1860">
        <f t="shared" si="1440"/>
        <v>0</v>
      </c>
      <c r="X1860">
        <f t="shared" si="1441"/>
        <v>1</v>
      </c>
      <c r="Y1860">
        <f t="shared" si="1442"/>
        <v>30.32719695902119</v>
      </c>
      <c r="AB1860">
        <v>1853</v>
      </c>
      <c r="AC1860">
        <v>23.918524603584526</v>
      </c>
      <c r="AD1860">
        <v>18.42909892474238</v>
      </c>
      <c r="AF1860">
        <f t="shared" si="1443"/>
        <v>1</v>
      </c>
      <c r="AG1860">
        <f t="shared" si="1444"/>
        <v>0</v>
      </c>
      <c r="AH1860">
        <f t="shared" si="1445"/>
        <v>5.4894256788421458</v>
      </c>
      <c r="AK1860">
        <v>1853</v>
      </c>
      <c r="AL1860">
        <v>18.591019237660451</v>
      </c>
      <c r="AM1860">
        <v>10.618744940569684</v>
      </c>
      <c r="AO1860">
        <f t="shared" si="1446"/>
        <v>1</v>
      </c>
      <c r="AP1860">
        <f t="shared" si="1447"/>
        <v>0</v>
      </c>
      <c r="AQ1860">
        <f t="shared" si="1448"/>
        <v>7.9722742970907667</v>
      </c>
      <c r="AT1860">
        <v>1853</v>
      </c>
      <c r="AU1860">
        <v>19.701087084921451</v>
      </c>
      <c r="AV1860">
        <v>22.273752048031007</v>
      </c>
      <c r="AX1860">
        <f t="shared" si="1449"/>
        <v>0</v>
      </c>
      <c r="AY1860">
        <f t="shared" si="1450"/>
        <v>1</v>
      </c>
      <c r="AZ1860">
        <f t="shared" si="1451"/>
        <v>2.5726649631095562</v>
      </c>
      <c r="BC1860">
        <v>1853</v>
      </c>
      <c r="BD1860" t="e">
        <v>#N/A</v>
      </c>
      <c r="BE1860" t="e">
        <v>#N/A</v>
      </c>
      <c r="BG1860" t="e">
        <f t="shared" si="1452"/>
        <v>#N/A</v>
      </c>
      <c r="BH1860" t="e">
        <f t="shared" si="1453"/>
        <v>#N/A</v>
      </c>
      <c r="BI1860" t="e">
        <f t="shared" si="1454"/>
        <v>#N/A</v>
      </c>
      <c r="BL1860">
        <v>1853</v>
      </c>
      <c r="BM1860">
        <v>26.098937724080212</v>
      </c>
      <c r="BN1860">
        <v>9.9122811953202863</v>
      </c>
      <c r="BP1860">
        <f t="shared" si="1455"/>
        <v>1</v>
      </c>
      <c r="BQ1860">
        <f t="shared" si="1456"/>
        <v>0</v>
      </c>
      <c r="BR1860">
        <f t="shared" si="1457"/>
        <v>16.186656528759926</v>
      </c>
      <c r="BU1860">
        <v>1853</v>
      </c>
      <c r="BV1860">
        <v>33.3693947300697</v>
      </c>
      <c r="BW1860">
        <v>22.692286282664714</v>
      </c>
      <c r="BY1860">
        <f t="shared" si="1458"/>
        <v>1</v>
      </c>
      <c r="BZ1860">
        <f t="shared" si="1459"/>
        <v>0</v>
      </c>
      <c r="CA1860">
        <f t="shared" si="1460"/>
        <v>10.677108447404986</v>
      </c>
      <c r="CD1860">
        <v>1853</v>
      </c>
      <c r="CE1860">
        <v>16.470864514068694</v>
      </c>
      <c r="CF1860">
        <v>29.704977869940443</v>
      </c>
      <c r="CH1860">
        <f t="shared" si="1461"/>
        <v>0</v>
      </c>
      <c r="CI1860">
        <f t="shared" si="1462"/>
        <v>1</v>
      </c>
      <c r="CJ1860">
        <f t="shared" si="1463"/>
        <v>13.234113355871749</v>
      </c>
      <c r="CM1860">
        <v>1853</v>
      </c>
      <c r="CN1860">
        <v>18.647886988278586</v>
      </c>
      <c r="CO1860">
        <v>16.932149021248033</v>
      </c>
      <c r="CQ1860">
        <f t="shared" si="1464"/>
        <v>1</v>
      </c>
      <c r="CR1860">
        <f t="shared" si="1465"/>
        <v>0</v>
      </c>
      <c r="CS1860">
        <f t="shared" si="1466"/>
        <v>1.7157379670305524</v>
      </c>
      <c r="CV1860">
        <v>1853</v>
      </c>
      <c r="CW1860">
        <v>19.84666610899637</v>
      </c>
      <c r="CX1860">
        <v>14.866672583723336</v>
      </c>
      <c r="CZ1860">
        <f t="shared" si="1467"/>
        <v>1</v>
      </c>
      <c r="DA1860">
        <f t="shared" si="1468"/>
        <v>0</v>
      </c>
      <c r="DB1860">
        <f t="shared" si="1469"/>
        <v>4.9799935252730343</v>
      </c>
      <c r="DE1860">
        <v>1853</v>
      </c>
      <c r="DF1860">
        <v>22.026682534429007</v>
      </c>
      <c r="DG1860">
        <v>23.682570902383553</v>
      </c>
      <c r="DI1860">
        <f t="shared" si="1470"/>
        <v>0</v>
      </c>
      <c r="DJ1860">
        <f t="shared" si="1471"/>
        <v>1</v>
      </c>
      <c r="DK1860">
        <f t="shared" si="1472"/>
        <v>1.655888367954546</v>
      </c>
      <c r="DN1860">
        <v>1853</v>
      </c>
      <c r="DO1860">
        <v>17.675066070900435</v>
      </c>
      <c r="DP1860">
        <v>19.545619016685428</v>
      </c>
      <c r="DR1860">
        <f t="shared" si="1473"/>
        <v>0</v>
      </c>
      <c r="DS1860">
        <f t="shared" si="1474"/>
        <v>1</v>
      </c>
      <c r="DT1860">
        <f t="shared" si="1475"/>
        <v>1.8705529457849934</v>
      </c>
      <c r="DW1860">
        <v>1853</v>
      </c>
      <c r="DX1860">
        <v>9.6293947663102113</v>
      </c>
      <c r="DY1860">
        <v>20.595719426034531</v>
      </c>
      <c r="EA1860">
        <f t="shared" si="1476"/>
        <v>0</v>
      </c>
      <c r="EB1860">
        <f t="shared" si="1477"/>
        <v>1</v>
      </c>
      <c r="EC1860">
        <f t="shared" si="1478"/>
        <v>10.96632465972432</v>
      </c>
      <c r="EF1860">
        <v>1853</v>
      </c>
      <c r="EG1860">
        <v>21.397231316532544</v>
      </c>
      <c r="EH1860">
        <v>17.068529097702449</v>
      </c>
      <c r="EJ1860">
        <f t="shared" si="1479"/>
        <v>1</v>
      </c>
      <c r="EK1860">
        <f t="shared" si="1480"/>
        <v>0</v>
      </c>
      <c r="EL1860">
        <f t="shared" si="1481"/>
        <v>4.3287022188300952</v>
      </c>
      <c r="EO1860">
        <v>1853</v>
      </c>
      <c r="EP1860">
        <v>18.296152329953848</v>
      </c>
      <c r="EQ1860">
        <v>29.030853671782058</v>
      </c>
      <c r="ES1860">
        <f t="shared" si="1482"/>
        <v>0</v>
      </c>
      <c r="ET1860">
        <f t="shared" si="1483"/>
        <v>1</v>
      </c>
      <c r="EU1860">
        <f t="shared" si="1484"/>
        <v>10.73470134182821</v>
      </c>
    </row>
    <row r="1861" spans="1:151" x14ac:dyDescent="0.25">
      <c r="A1861">
        <v>1854</v>
      </c>
      <c r="B1861">
        <v>13.572464920203057</v>
      </c>
      <c r="C1861">
        <v>49.12627539735378</v>
      </c>
      <c r="E1861">
        <f t="shared" si="1485"/>
        <v>0</v>
      </c>
      <c r="F1861">
        <f t="shared" si="1436"/>
        <v>1</v>
      </c>
      <c r="G1861">
        <f t="shared" si="1486"/>
        <v>35.553810477150719</v>
      </c>
      <c r="J1861">
        <v>1854</v>
      </c>
      <c r="K1861">
        <v>23.436167635727294</v>
      </c>
      <c r="L1861">
        <v>24.71598028923022</v>
      </c>
      <c r="N1861">
        <f t="shared" si="1437"/>
        <v>0</v>
      </c>
      <c r="O1861">
        <f t="shared" si="1438"/>
        <v>1</v>
      </c>
      <c r="P1861">
        <f t="shared" si="1439"/>
        <v>1.2798126535029262</v>
      </c>
      <c r="S1861">
        <v>1854</v>
      </c>
      <c r="T1861">
        <v>20.491905822517147</v>
      </c>
      <c r="U1861">
        <v>41.903891745607609</v>
      </c>
      <c r="W1861">
        <f t="shared" si="1440"/>
        <v>0</v>
      </c>
      <c r="X1861">
        <f t="shared" si="1441"/>
        <v>1</v>
      </c>
      <c r="Y1861">
        <f t="shared" si="1442"/>
        <v>21.411985923090462</v>
      </c>
      <c r="AB1861">
        <v>1854</v>
      </c>
      <c r="AC1861">
        <v>19.445125572598204</v>
      </c>
      <c r="AD1861">
        <v>17.621837515981337</v>
      </c>
      <c r="AF1861">
        <f t="shared" si="1443"/>
        <v>1</v>
      </c>
      <c r="AG1861">
        <f t="shared" si="1444"/>
        <v>0</v>
      </c>
      <c r="AH1861">
        <f t="shared" si="1445"/>
        <v>1.8232880566168674</v>
      </c>
      <c r="AK1861">
        <v>1854</v>
      </c>
      <c r="AL1861">
        <v>21.114977478002523</v>
      </c>
      <c r="AM1861">
        <v>36.541663571493579</v>
      </c>
      <c r="AO1861">
        <f t="shared" si="1446"/>
        <v>0</v>
      </c>
      <c r="AP1861">
        <f t="shared" si="1447"/>
        <v>1</v>
      </c>
      <c r="AQ1861">
        <f t="shared" si="1448"/>
        <v>15.426686093491057</v>
      </c>
      <c r="AT1861">
        <v>1854</v>
      </c>
      <c r="AU1861">
        <v>20.332502432163707</v>
      </c>
      <c r="AV1861">
        <v>15.009147632111436</v>
      </c>
      <c r="AX1861">
        <f t="shared" si="1449"/>
        <v>1</v>
      </c>
      <c r="AY1861">
        <f t="shared" si="1450"/>
        <v>0</v>
      </c>
      <c r="AZ1861">
        <f t="shared" si="1451"/>
        <v>5.3233548000522717</v>
      </c>
      <c r="BC1861">
        <v>1854</v>
      </c>
      <c r="BD1861" t="e">
        <v>#N/A</v>
      </c>
      <c r="BE1861" t="e">
        <v>#N/A</v>
      </c>
      <c r="BG1861" t="e">
        <f t="shared" si="1452"/>
        <v>#N/A</v>
      </c>
      <c r="BH1861" t="e">
        <f t="shared" si="1453"/>
        <v>#N/A</v>
      </c>
      <c r="BI1861" t="e">
        <f t="shared" si="1454"/>
        <v>#N/A</v>
      </c>
      <c r="BL1861">
        <v>1854</v>
      </c>
      <c r="BM1861">
        <v>21.684620886932869</v>
      </c>
      <c r="BN1861">
        <v>10.136048368291494</v>
      </c>
      <c r="BP1861">
        <f t="shared" si="1455"/>
        <v>1</v>
      </c>
      <c r="BQ1861">
        <f t="shared" si="1456"/>
        <v>0</v>
      </c>
      <c r="BR1861">
        <f t="shared" si="1457"/>
        <v>11.548572518641375</v>
      </c>
      <c r="BU1861">
        <v>1854</v>
      </c>
      <c r="BV1861">
        <v>29.982482737115227</v>
      </c>
      <c r="BW1861">
        <v>23.465255826233783</v>
      </c>
      <c r="BY1861">
        <f t="shared" si="1458"/>
        <v>1</v>
      </c>
      <c r="BZ1861">
        <f t="shared" si="1459"/>
        <v>0</v>
      </c>
      <c r="CA1861">
        <f t="shared" si="1460"/>
        <v>6.517226910881444</v>
      </c>
      <c r="CD1861">
        <v>1854</v>
      </c>
      <c r="CE1861">
        <v>22.992183890127617</v>
      </c>
      <c r="CF1861">
        <v>21.959670342812476</v>
      </c>
      <c r="CH1861">
        <f t="shared" si="1461"/>
        <v>1</v>
      </c>
      <c r="CI1861">
        <f t="shared" si="1462"/>
        <v>0</v>
      </c>
      <c r="CJ1861">
        <f t="shared" si="1463"/>
        <v>1.0325135473151406</v>
      </c>
      <c r="CM1861">
        <v>1854</v>
      </c>
      <c r="CN1861">
        <v>21.806959091875239</v>
      </c>
      <c r="CO1861">
        <v>21.706743679898448</v>
      </c>
      <c r="CQ1861">
        <f t="shared" si="1464"/>
        <v>1</v>
      </c>
      <c r="CR1861">
        <f t="shared" si="1465"/>
        <v>0</v>
      </c>
      <c r="CS1861">
        <f t="shared" si="1466"/>
        <v>0.10021541197679085</v>
      </c>
      <c r="CV1861">
        <v>1854</v>
      </c>
      <c r="CW1861">
        <v>20.368305782027527</v>
      </c>
      <c r="CX1861">
        <v>12.880894836156999</v>
      </c>
      <c r="CZ1861">
        <f t="shared" si="1467"/>
        <v>1</v>
      </c>
      <c r="DA1861">
        <f t="shared" si="1468"/>
        <v>0</v>
      </c>
      <c r="DB1861">
        <f t="shared" si="1469"/>
        <v>7.4874109458705274</v>
      </c>
      <c r="DE1861">
        <v>1854</v>
      </c>
      <c r="DF1861">
        <v>17.491128836773008</v>
      </c>
      <c r="DG1861">
        <v>37.440363292256201</v>
      </c>
      <c r="DI1861">
        <f t="shared" si="1470"/>
        <v>0</v>
      </c>
      <c r="DJ1861">
        <f t="shared" si="1471"/>
        <v>1</v>
      </c>
      <c r="DK1861">
        <f t="shared" si="1472"/>
        <v>19.949234455483193</v>
      </c>
      <c r="DN1861">
        <v>1854</v>
      </c>
      <c r="DO1861">
        <v>24.949565825467904</v>
      </c>
      <c r="DP1861">
        <v>23.472945844530113</v>
      </c>
      <c r="DR1861">
        <f t="shared" si="1473"/>
        <v>1</v>
      </c>
      <c r="DS1861">
        <f t="shared" si="1474"/>
        <v>0</v>
      </c>
      <c r="DT1861">
        <f t="shared" si="1475"/>
        <v>1.4766199809377909</v>
      </c>
      <c r="DW1861">
        <v>1854</v>
      </c>
      <c r="DX1861">
        <v>10.735132212356254</v>
      </c>
      <c r="DY1861">
        <v>22.666092508608351</v>
      </c>
      <c r="EA1861">
        <f t="shared" si="1476"/>
        <v>0</v>
      </c>
      <c r="EB1861">
        <f t="shared" si="1477"/>
        <v>1</v>
      </c>
      <c r="EC1861">
        <f t="shared" si="1478"/>
        <v>11.930960296252097</v>
      </c>
      <c r="EF1861">
        <v>1854</v>
      </c>
      <c r="EG1861">
        <v>19.000364871997011</v>
      </c>
      <c r="EH1861">
        <v>13.240271853158994</v>
      </c>
      <c r="EJ1861">
        <f t="shared" si="1479"/>
        <v>1</v>
      </c>
      <c r="EK1861">
        <f t="shared" si="1480"/>
        <v>0</v>
      </c>
      <c r="EL1861">
        <f t="shared" si="1481"/>
        <v>5.7600930188380168</v>
      </c>
      <c r="EO1861">
        <v>1854</v>
      </c>
      <c r="EP1861">
        <v>20.312997593236023</v>
      </c>
      <c r="EQ1861">
        <v>14.491561243851434</v>
      </c>
      <c r="ES1861">
        <f t="shared" si="1482"/>
        <v>1</v>
      </c>
      <c r="ET1861">
        <f t="shared" si="1483"/>
        <v>0</v>
      </c>
      <c r="EU1861">
        <f t="shared" si="1484"/>
        <v>5.8214363493845891</v>
      </c>
    </row>
    <row r="1862" spans="1:151" x14ac:dyDescent="0.25">
      <c r="A1862">
        <v>1855</v>
      </c>
      <c r="B1862">
        <v>11.126976327550981</v>
      </c>
      <c r="C1862">
        <v>21.763793228093217</v>
      </c>
      <c r="E1862">
        <f t="shared" si="1485"/>
        <v>0</v>
      </c>
      <c r="F1862">
        <f t="shared" si="1436"/>
        <v>1</v>
      </c>
      <c r="G1862">
        <f t="shared" si="1486"/>
        <v>10.636816900542236</v>
      </c>
      <c r="J1862">
        <v>1855</v>
      </c>
      <c r="K1862">
        <v>23.809443123978301</v>
      </c>
      <c r="L1862">
        <v>24.456790263379631</v>
      </c>
      <c r="N1862">
        <f t="shared" si="1437"/>
        <v>0</v>
      </c>
      <c r="O1862">
        <f t="shared" si="1438"/>
        <v>1</v>
      </c>
      <c r="P1862">
        <f t="shared" si="1439"/>
        <v>0.64734713940132949</v>
      </c>
      <c r="S1862">
        <v>1855</v>
      </c>
      <c r="T1862">
        <v>17.848423437660035</v>
      </c>
      <c r="U1862">
        <v>17.761797590850165</v>
      </c>
      <c r="W1862">
        <f t="shared" si="1440"/>
        <v>1</v>
      </c>
      <c r="X1862">
        <f t="shared" si="1441"/>
        <v>0</v>
      </c>
      <c r="Y1862">
        <f t="shared" si="1442"/>
        <v>8.6625846809869955E-2</v>
      </c>
      <c r="AB1862">
        <v>1855</v>
      </c>
      <c r="AC1862">
        <v>20.880898756076697</v>
      </c>
      <c r="AD1862">
        <v>18.058178842753335</v>
      </c>
      <c r="AF1862">
        <f t="shared" si="1443"/>
        <v>1</v>
      </c>
      <c r="AG1862">
        <f t="shared" si="1444"/>
        <v>0</v>
      </c>
      <c r="AH1862">
        <f t="shared" si="1445"/>
        <v>2.8227199133233611</v>
      </c>
      <c r="AK1862">
        <v>1855</v>
      </c>
      <c r="AL1862">
        <v>19.07270643839346</v>
      </c>
      <c r="AM1862">
        <v>40.190833680902372</v>
      </c>
      <c r="AO1862">
        <f t="shared" si="1446"/>
        <v>0</v>
      </c>
      <c r="AP1862">
        <f t="shared" si="1447"/>
        <v>1</v>
      </c>
      <c r="AQ1862">
        <f t="shared" si="1448"/>
        <v>21.118127242508912</v>
      </c>
      <c r="AT1862">
        <v>1855</v>
      </c>
      <c r="AU1862">
        <v>18.592796057682211</v>
      </c>
      <c r="AV1862">
        <v>23.39195573884891</v>
      </c>
      <c r="AX1862">
        <f t="shared" si="1449"/>
        <v>0</v>
      </c>
      <c r="AY1862">
        <f t="shared" si="1450"/>
        <v>1</v>
      </c>
      <c r="AZ1862">
        <f t="shared" si="1451"/>
        <v>4.7991596811666994</v>
      </c>
      <c r="BC1862">
        <v>1855</v>
      </c>
      <c r="BD1862" t="e">
        <v>#N/A</v>
      </c>
      <c r="BE1862" t="e">
        <v>#N/A</v>
      </c>
      <c r="BG1862" t="e">
        <f t="shared" si="1452"/>
        <v>#N/A</v>
      </c>
      <c r="BH1862" t="e">
        <f t="shared" si="1453"/>
        <v>#N/A</v>
      </c>
      <c r="BI1862" t="e">
        <f t="shared" si="1454"/>
        <v>#N/A</v>
      </c>
      <c r="BL1862">
        <v>1855</v>
      </c>
      <c r="BM1862">
        <v>24.355316784622026</v>
      </c>
      <c r="BN1862">
        <v>10.692314280207704</v>
      </c>
      <c r="BP1862">
        <f t="shared" si="1455"/>
        <v>1</v>
      </c>
      <c r="BQ1862">
        <f t="shared" si="1456"/>
        <v>0</v>
      </c>
      <c r="BR1862">
        <f t="shared" si="1457"/>
        <v>13.663002504414322</v>
      </c>
      <c r="BU1862">
        <v>1855</v>
      </c>
      <c r="BV1862">
        <v>22.251316045719324</v>
      </c>
      <c r="BW1862">
        <v>21.616855717002981</v>
      </c>
      <c r="BY1862">
        <f t="shared" si="1458"/>
        <v>1</v>
      </c>
      <c r="BZ1862">
        <f t="shared" si="1459"/>
        <v>0</v>
      </c>
      <c r="CA1862">
        <f t="shared" si="1460"/>
        <v>0.63446032871634372</v>
      </c>
      <c r="CD1862">
        <v>1855</v>
      </c>
      <c r="CE1862">
        <v>14.455249294874317</v>
      </c>
      <c r="CF1862">
        <v>39.949970270635113</v>
      </c>
      <c r="CH1862">
        <f t="shared" si="1461"/>
        <v>0</v>
      </c>
      <c r="CI1862">
        <f t="shared" si="1462"/>
        <v>1</v>
      </c>
      <c r="CJ1862">
        <f t="shared" si="1463"/>
        <v>25.494720975760796</v>
      </c>
      <c r="CM1862">
        <v>1855</v>
      </c>
      <c r="CN1862">
        <v>20.284472623502474</v>
      </c>
      <c r="CO1862">
        <v>22.716165775230486</v>
      </c>
      <c r="CQ1862">
        <f t="shared" si="1464"/>
        <v>0</v>
      </c>
      <c r="CR1862">
        <f t="shared" si="1465"/>
        <v>1</v>
      </c>
      <c r="CS1862">
        <f t="shared" si="1466"/>
        <v>2.4316931517280125</v>
      </c>
      <c r="CV1862">
        <v>1855</v>
      </c>
      <c r="CW1862">
        <v>28.548573137986342</v>
      </c>
      <c r="CX1862">
        <v>16.926373835779703</v>
      </c>
      <c r="CZ1862">
        <f t="shared" si="1467"/>
        <v>1</v>
      </c>
      <c r="DA1862">
        <f t="shared" si="1468"/>
        <v>0</v>
      </c>
      <c r="DB1862">
        <f t="shared" si="1469"/>
        <v>11.622199302206639</v>
      </c>
      <c r="DE1862">
        <v>1855</v>
      </c>
      <c r="DF1862">
        <v>26.421116443481733</v>
      </c>
      <c r="DG1862">
        <v>22.286710659070021</v>
      </c>
      <c r="DI1862">
        <f t="shared" si="1470"/>
        <v>1</v>
      </c>
      <c r="DJ1862">
        <f t="shared" si="1471"/>
        <v>0</v>
      </c>
      <c r="DK1862">
        <f t="shared" si="1472"/>
        <v>4.1344057844117117</v>
      </c>
      <c r="DN1862">
        <v>1855</v>
      </c>
      <c r="DO1862">
        <v>18.446369881822633</v>
      </c>
      <c r="DP1862">
        <v>16.607978206240809</v>
      </c>
      <c r="DR1862">
        <f t="shared" si="1473"/>
        <v>1</v>
      </c>
      <c r="DS1862">
        <f t="shared" si="1474"/>
        <v>0</v>
      </c>
      <c r="DT1862">
        <f t="shared" si="1475"/>
        <v>1.8383916755818248</v>
      </c>
      <c r="DW1862">
        <v>1855</v>
      </c>
      <c r="DX1862">
        <v>10.580222467188747</v>
      </c>
      <c r="DY1862">
        <v>17.999646805113994</v>
      </c>
      <c r="EA1862">
        <f t="shared" si="1476"/>
        <v>0</v>
      </c>
      <c r="EB1862">
        <f t="shared" si="1477"/>
        <v>1</v>
      </c>
      <c r="EC1862">
        <f t="shared" si="1478"/>
        <v>7.4194243379252462</v>
      </c>
      <c r="EF1862">
        <v>1855</v>
      </c>
      <c r="EG1862">
        <v>22.141387577422915</v>
      </c>
      <c r="EH1862">
        <v>18.756419620054622</v>
      </c>
      <c r="EJ1862">
        <f t="shared" si="1479"/>
        <v>1</v>
      </c>
      <c r="EK1862">
        <f t="shared" si="1480"/>
        <v>0</v>
      </c>
      <c r="EL1862">
        <f t="shared" si="1481"/>
        <v>3.3849679573682927</v>
      </c>
      <c r="EO1862">
        <v>1855</v>
      </c>
      <c r="EP1862">
        <v>23.248869229445663</v>
      </c>
      <c r="EQ1862">
        <v>22.051010033998047</v>
      </c>
      <c r="ES1862">
        <f t="shared" si="1482"/>
        <v>1</v>
      </c>
      <c r="ET1862">
        <f t="shared" si="1483"/>
        <v>0</v>
      </c>
      <c r="EU1862">
        <f t="shared" si="1484"/>
        <v>1.1978591954476165</v>
      </c>
    </row>
    <row r="1863" spans="1:151" x14ac:dyDescent="0.25">
      <c r="A1863">
        <v>1856</v>
      </c>
      <c r="B1863">
        <v>12.871397964320625</v>
      </c>
      <c r="C1863">
        <v>12.936946524494452</v>
      </c>
      <c r="E1863">
        <f t="shared" si="1485"/>
        <v>0</v>
      </c>
      <c r="F1863">
        <f t="shared" si="1436"/>
        <v>1</v>
      </c>
      <c r="G1863">
        <f t="shared" si="1486"/>
        <v>6.5548560173827042E-2</v>
      </c>
      <c r="J1863">
        <v>1856</v>
      </c>
      <c r="K1863">
        <v>19.978329722218369</v>
      </c>
      <c r="L1863">
        <v>19.300030950288914</v>
      </c>
      <c r="N1863">
        <f t="shared" si="1437"/>
        <v>1</v>
      </c>
      <c r="O1863">
        <f t="shared" si="1438"/>
        <v>0</v>
      </c>
      <c r="P1863">
        <f t="shared" si="1439"/>
        <v>0.67829877192945531</v>
      </c>
      <c r="S1863">
        <v>1856</v>
      </c>
      <c r="T1863">
        <v>20.001667725908664</v>
      </c>
      <c r="U1863">
        <v>44.203545664656318</v>
      </c>
      <c r="W1863">
        <f t="shared" si="1440"/>
        <v>0</v>
      </c>
      <c r="X1863">
        <f t="shared" si="1441"/>
        <v>1</v>
      </c>
      <c r="Y1863">
        <f t="shared" si="1442"/>
        <v>24.201877938747653</v>
      </c>
      <c r="AB1863">
        <v>1856</v>
      </c>
      <c r="AC1863">
        <v>22.917012344778616</v>
      </c>
      <c r="AD1863">
        <v>17.904993142131385</v>
      </c>
      <c r="AF1863">
        <f t="shared" si="1443"/>
        <v>1</v>
      </c>
      <c r="AG1863">
        <f t="shared" si="1444"/>
        <v>0</v>
      </c>
      <c r="AH1863">
        <f t="shared" si="1445"/>
        <v>5.012019202647231</v>
      </c>
      <c r="AK1863">
        <v>1856</v>
      </c>
      <c r="AL1863">
        <v>26.644738983024688</v>
      </c>
      <c r="AM1863">
        <v>33.241323445391657</v>
      </c>
      <c r="AO1863">
        <f t="shared" si="1446"/>
        <v>0</v>
      </c>
      <c r="AP1863">
        <f t="shared" si="1447"/>
        <v>1</v>
      </c>
      <c r="AQ1863">
        <f t="shared" si="1448"/>
        <v>6.5965844623669696</v>
      </c>
      <c r="AT1863">
        <v>1856</v>
      </c>
      <c r="AU1863">
        <v>16.405611047663587</v>
      </c>
      <c r="AV1863">
        <v>19.350784411950315</v>
      </c>
      <c r="AX1863">
        <f t="shared" si="1449"/>
        <v>0</v>
      </c>
      <c r="AY1863">
        <f t="shared" si="1450"/>
        <v>1</v>
      </c>
      <c r="AZ1863">
        <f t="shared" si="1451"/>
        <v>2.9451733642867275</v>
      </c>
      <c r="BC1863">
        <v>1856</v>
      </c>
      <c r="BD1863" t="e">
        <v>#N/A</v>
      </c>
      <c r="BE1863" t="e">
        <v>#N/A</v>
      </c>
      <c r="BG1863" t="e">
        <f t="shared" si="1452"/>
        <v>#N/A</v>
      </c>
      <c r="BH1863" t="e">
        <f t="shared" si="1453"/>
        <v>#N/A</v>
      </c>
      <c r="BI1863" t="e">
        <f t="shared" si="1454"/>
        <v>#N/A</v>
      </c>
      <c r="BL1863">
        <v>1856</v>
      </c>
      <c r="BM1863">
        <v>22.074762438116416</v>
      </c>
      <c r="BN1863">
        <v>10.689715748211226</v>
      </c>
      <c r="BP1863">
        <f t="shared" si="1455"/>
        <v>1</v>
      </c>
      <c r="BQ1863">
        <f t="shared" si="1456"/>
        <v>0</v>
      </c>
      <c r="BR1863">
        <f t="shared" si="1457"/>
        <v>11.38504668990519</v>
      </c>
      <c r="BU1863">
        <v>1856</v>
      </c>
      <c r="BV1863">
        <v>27.390583428451151</v>
      </c>
      <c r="BW1863">
        <v>21.669230836909296</v>
      </c>
      <c r="BY1863">
        <f t="shared" si="1458"/>
        <v>1</v>
      </c>
      <c r="BZ1863">
        <f t="shared" si="1459"/>
        <v>0</v>
      </c>
      <c r="CA1863">
        <f t="shared" si="1460"/>
        <v>5.721352591541855</v>
      </c>
      <c r="CD1863">
        <v>1856</v>
      </c>
      <c r="CE1863">
        <v>31.098260251317754</v>
      </c>
      <c r="CF1863">
        <v>34.776949241826685</v>
      </c>
      <c r="CH1863">
        <f t="shared" si="1461"/>
        <v>0</v>
      </c>
      <c r="CI1863">
        <f t="shared" si="1462"/>
        <v>1</v>
      </c>
      <c r="CJ1863">
        <f t="shared" si="1463"/>
        <v>3.6786889905089311</v>
      </c>
      <c r="CM1863">
        <v>1856</v>
      </c>
      <c r="CN1863">
        <v>18.850985047368589</v>
      </c>
      <c r="CO1863">
        <v>17.419712759612132</v>
      </c>
      <c r="CQ1863">
        <f t="shared" si="1464"/>
        <v>1</v>
      </c>
      <c r="CR1863">
        <f t="shared" si="1465"/>
        <v>0</v>
      </c>
      <c r="CS1863">
        <f t="shared" si="1466"/>
        <v>1.4312722877564568</v>
      </c>
      <c r="CV1863">
        <v>1856</v>
      </c>
      <c r="CW1863">
        <v>20.408294378245216</v>
      </c>
      <c r="CX1863">
        <v>21.384731637203402</v>
      </c>
      <c r="CZ1863">
        <f t="shared" si="1467"/>
        <v>0</v>
      </c>
      <c r="DA1863">
        <f t="shared" si="1468"/>
        <v>1</v>
      </c>
      <c r="DB1863">
        <f t="shared" si="1469"/>
        <v>0.97643725895818534</v>
      </c>
      <c r="DE1863">
        <v>1856</v>
      </c>
      <c r="DF1863">
        <v>17.956145269652048</v>
      </c>
      <c r="DG1863">
        <v>22.736063876878468</v>
      </c>
      <c r="DI1863">
        <f t="shared" si="1470"/>
        <v>0</v>
      </c>
      <c r="DJ1863">
        <f t="shared" si="1471"/>
        <v>1</v>
      </c>
      <c r="DK1863">
        <f t="shared" si="1472"/>
        <v>4.7799186072264206</v>
      </c>
      <c r="DN1863">
        <v>1856</v>
      </c>
      <c r="DO1863">
        <v>24.797354753026532</v>
      </c>
      <c r="DP1863">
        <v>26.046086585592583</v>
      </c>
      <c r="DR1863">
        <f t="shared" si="1473"/>
        <v>0</v>
      </c>
      <c r="DS1863">
        <f t="shared" si="1474"/>
        <v>1</v>
      </c>
      <c r="DT1863">
        <f t="shared" si="1475"/>
        <v>1.248731832566051</v>
      </c>
      <c r="DW1863">
        <v>1856</v>
      </c>
      <c r="DX1863">
        <v>18.766618107879392</v>
      </c>
      <c r="DY1863">
        <v>25.583843675316558</v>
      </c>
      <c r="EA1863">
        <f t="shared" si="1476"/>
        <v>0</v>
      </c>
      <c r="EB1863">
        <f t="shared" si="1477"/>
        <v>1</v>
      </c>
      <c r="EC1863">
        <f t="shared" si="1478"/>
        <v>6.8172255674371662</v>
      </c>
      <c r="EF1863">
        <v>1856</v>
      </c>
      <c r="EG1863">
        <v>19.83614733698262</v>
      </c>
      <c r="EH1863">
        <v>10.838318479406919</v>
      </c>
      <c r="EJ1863">
        <f t="shared" si="1479"/>
        <v>1</v>
      </c>
      <c r="EK1863">
        <f t="shared" si="1480"/>
        <v>0</v>
      </c>
      <c r="EL1863">
        <f t="shared" si="1481"/>
        <v>8.9978288575757013</v>
      </c>
      <c r="EO1863">
        <v>1856</v>
      </c>
      <c r="EP1863">
        <v>23.953985440451738</v>
      </c>
      <c r="EQ1863">
        <v>8.7919898333243012</v>
      </c>
      <c r="ES1863">
        <f t="shared" si="1482"/>
        <v>1</v>
      </c>
      <c r="ET1863">
        <f t="shared" si="1483"/>
        <v>0</v>
      </c>
      <c r="EU1863">
        <f t="shared" si="1484"/>
        <v>15.161995607127437</v>
      </c>
    </row>
    <row r="1864" spans="1:151" x14ac:dyDescent="0.25">
      <c r="A1864">
        <v>1857</v>
      </c>
      <c r="B1864">
        <v>9.4460445576731971</v>
      </c>
      <c r="C1864">
        <v>16.988124818613286</v>
      </c>
      <c r="E1864">
        <f t="shared" si="1485"/>
        <v>0</v>
      </c>
      <c r="F1864">
        <f t="shared" ref="F1864:F1927" si="1487">IF(E1864&gt;0,0,1)</f>
        <v>1</v>
      </c>
      <c r="G1864">
        <f t="shared" si="1486"/>
        <v>7.5420802609400894</v>
      </c>
      <c r="J1864">
        <v>1857</v>
      </c>
      <c r="K1864">
        <v>18.163135005849345</v>
      </c>
      <c r="L1864">
        <v>37.217351532783702</v>
      </c>
      <c r="N1864">
        <f t="shared" ref="N1864:N1927" si="1488">IF(K1864&gt;L1864,1,0)</f>
        <v>0</v>
      </c>
      <c r="O1864">
        <f t="shared" ref="O1864:O1927" si="1489">IF(N1864&gt;0,0,1)</f>
        <v>1</v>
      </c>
      <c r="P1864">
        <f t="shared" ref="P1864:P1927" si="1490">IF(K1864&gt;L1864,K1864-L1864,L1864-K1864)</f>
        <v>19.054216526934358</v>
      </c>
      <c r="S1864">
        <v>1857</v>
      </c>
      <c r="T1864">
        <v>22.449665203552925</v>
      </c>
      <c r="U1864">
        <v>39.016080652317271</v>
      </c>
      <c r="W1864">
        <f t="shared" ref="W1864:W1927" si="1491">IF(T1864&gt;U1864,1,0)</f>
        <v>0</v>
      </c>
      <c r="X1864">
        <f t="shared" ref="X1864:X1927" si="1492">IF(W1864&gt;0,0,1)</f>
        <v>1</v>
      </c>
      <c r="Y1864">
        <f t="shared" ref="Y1864:Y1927" si="1493">IF(T1864&gt;U1864,T1864-U1864,U1864-T1864)</f>
        <v>16.566415448764346</v>
      </c>
      <c r="AB1864">
        <v>1857</v>
      </c>
      <c r="AC1864">
        <v>24.16743384388311</v>
      </c>
      <c r="AD1864">
        <v>18.624076526253276</v>
      </c>
      <c r="AF1864">
        <f t="shared" ref="AF1864:AF1927" si="1494">IF(AC1864&gt;AD1864,1,0)</f>
        <v>1</v>
      </c>
      <c r="AG1864">
        <f t="shared" ref="AG1864:AG1927" si="1495">IF(AF1864&gt;0,0,1)</f>
        <v>0</v>
      </c>
      <c r="AH1864">
        <f t="shared" ref="AH1864:AH1927" si="1496">IF(AC1864&gt;AD1864,AC1864-AD1864,AD1864-AC1864)</f>
        <v>5.5433573176298339</v>
      </c>
      <c r="AK1864">
        <v>1857</v>
      </c>
      <c r="AL1864">
        <v>24.481511396118695</v>
      </c>
      <c r="AM1864">
        <v>19.914747644414671</v>
      </c>
      <c r="AO1864">
        <f t="shared" ref="AO1864:AO1927" si="1497">IF(AL1864&gt;AM1864,1,0)</f>
        <v>1</v>
      </c>
      <c r="AP1864">
        <f t="shared" ref="AP1864:AP1927" si="1498">IF(AO1864&gt;0,0,1)</f>
        <v>0</v>
      </c>
      <c r="AQ1864">
        <f t="shared" ref="AQ1864:AQ1927" si="1499">IF(AL1864&gt;AM1864,AL1864-AM1864,AM1864-AL1864)</f>
        <v>4.5667637517040234</v>
      </c>
      <c r="AT1864">
        <v>1857</v>
      </c>
      <c r="AU1864">
        <v>18.206204090840057</v>
      </c>
      <c r="AV1864">
        <v>11.455645269032875</v>
      </c>
      <c r="AX1864">
        <f t="shared" ref="AX1864:AX1927" si="1500">IF(AU1864&gt;AV1864,1,0)</f>
        <v>1</v>
      </c>
      <c r="AY1864">
        <f t="shared" ref="AY1864:AY1927" si="1501">IF(AX1864&gt;0,0,1)</f>
        <v>0</v>
      </c>
      <c r="AZ1864">
        <f t="shared" ref="AZ1864:AZ1927" si="1502">IF(AU1864&gt;AV1864,AU1864-AV1864,AV1864-AU1864)</f>
        <v>6.7505588218071821</v>
      </c>
      <c r="BC1864">
        <v>1857</v>
      </c>
      <c r="BD1864" t="e">
        <v>#N/A</v>
      </c>
      <c r="BE1864" t="e">
        <v>#N/A</v>
      </c>
      <c r="BG1864" t="e">
        <f t="shared" ref="BG1864:BG1927" si="1503">IF(BD1864&gt;BE1864,1,0)</f>
        <v>#N/A</v>
      </c>
      <c r="BH1864" t="e">
        <f t="shared" ref="BH1864:BH1927" si="1504">IF(BG1864&gt;0,0,1)</f>
        <v>#N/A</v>
      </c>
      <c r="BI1864" t="e">
        <f t="shared" ref="BI1864:BI1927" si="1505">IF(BD1864&gt;BE1864,BD1864-BE1864,BE1864-BD1864)</f>
        <v>#N/A</v>
      </c>
      <c r="BL1864">
        <v>1857</v>
      </c>
      <c r="BM1864">
        <v>39.605767938092853</v>
      </c>
      <c r="BN1864">
        <v>10.449168836236469</v>
      </c>
      <c r="BP1864">
        <f t="shared" ref="BP1864:BP1927" si="1506">IF(BM1864&gt;BN1864,1,0)</f>
        <v>1</v>
      </c>
      <c r="BQ1864">
        <f t="shared" ref="BQ1864:BQ1927" si="1507">IF(BP1864&gt;0,0,1)</f>
        <v>0</v>
      </c>
      <c r="BR1864">
        <f t="shared" ref="BR1864:BR1927" si="1508">IF(BM1864&gt;BN1864,BM1864-BN1864,BN1864-BM1864)</f>
        <v>29.156599101856386</v>
      </c>
      <c r="BU1864">
        <v>1857</v>
      </c>
      <c r="BV1864">
        <v>30.854453427458814</v>
      </c>
      <c r="BW1864">
        <v>11.874858538663371</v>
      </c>
      <c r="BY1864">
        <f t="shared" ref="BY1864:BY1927" si="1509">IF(BV1864&gt;BW1864,1,0)</f>
        <v>1</v>
      </c>
      <c r="BZ1864">
        <f t="shared" ref="BZ1864:BZ1927" si="1510">IF(BY1864&gt;0,0,1)</f>
        <v>0</v>
      </c>
      <c r="CA1864">
        <f t="shared" ref="CA1864:CA1927" si="1511">IF(BV1864&gt;BW1864,BV1864-BW1864,BW1864-BV1864)</f>
        <v>18.979594888795443</v>
      </c>
      <c r="CD1864">
        <v>1857</v>
      </c>
      <c r="CE1864">
        <v>23.30077021802192</v>
      </c>
      <c r="CF1864">
        <v>22.596411463199981</v>
      </c>
      <c r="CH1864">
        <f t="shared" ref="CH1864:CH1927" si="1512">IF(CE1864&gt;CF1864,1,0)</f>
        <v>1</v>
      </c>
      <c r="CI1864">
        <f t="shared" ref="CI1864:CI1927" si="1513">IF(CH1864&gt;0,0,1)</f>
        <v>0</v>
      </c>
      <c r="CJ1864">
        <f t="shared" ref="CJ1864:CJ1927" si="1514">IF(CE1864&gt;CF1864,CE1864-CF1864,CF1864-CE1864)</f>
        <v>0.70435875482193921</v>
      </c>
      <c r="CM1864">
        <v>1857</v>
      </c>
      <c r="CN1864">
        <v>25.03735982730003</v>
      </c>
      <c r="CO1864">
        <v>20.772975650569538</v>
      </c>
      <c r="CQ1864">
        <f t="shared" ref="CQ1864:CQ1927" si="1515">IF(CN1864&gt;CO1864,1,0)</f>
        <v>1</v>
      </c>
      <c r="CR1864">
        <f t="shared" ref="CR1864:CR1927" si="1516">IF(CQ1864&gt;0,0,1)</f>
        <v>0</v>
      </c>
      <c r="CS1864">
        <f t="shared" ref="CS1864:CS1927" si="1517">IF(CN1864&gt;CO1864,CN1864-CO1864,CO1864-CN1864)</f>
        <v>4.2643841767304913</v>
      </c>
      <c r="CV1864">
        <v>1857</v>
      </c>
      <c r="CW1864">
        <v>18.056533072214606</v>
      </c>
      <c r="CX1864">
        <v>19.249878775441193</v>
      </c>
      <c r="CZ1864">
        <f t="shared" ref="CZ1864:CZ1927" si="1518">IF(CW1864&gt;CX1864,1,0)</f>
        <v>0</v>
      </c>
      <c r="DA1864">
        <f t="shared" ref="DA1864:DA1927" si="1519">IF(CZ1864&gt;0,0,1)</f>
        <v>1</v>
      </c>
      <c r="DB1864">
        <f t="shared" ref="DB1864:DB1927" si="1520">IF(CW1864&gt;CX1864,CW1864-CX1864,CX1864-CW1864)</f>
        <v>1.1933457032265871</v>
      </c>
      <c r="DE1864">
        <v>1857</v>
      </c>
      <c r="DF1864">
        <v>24.689028827826096</v>
      </c>
      <c r="DG1864">
        <v>29.844762001322373</v>
      </c>
      <c r="DI1864">
        <f t="shared" ref="DI1864:DI1927" si="1521">IF(DF1864&gt;DG1864,1,0)</f>
        <v>0</v>
      </c>
      <c r="DJ1864">
        <f t="shared" ref="DJ1864:DJ1927" si="1522">IF(DI1864&gt;0,0,1)</f>
        <v>1</v>
      </c>
      <c r="DK1864">
        <f t="shared" ref="DK1864:DK1927" si="1523">IF(DF1864&gt;DG1864,DF1864-DG1864,DG1864-DF1864)</f>
        <v>5.1557331734962766</v>
      </c>
      <c r="DN1864">
        <v>1857</v>
      </c>
      <c r="DO1864">
        <v>21.459918821404415</v>
      </c>
      <c r="DP1864">
        <v>7.0229670715647075</v>
      </c>
      <c r="DR1864">
        <f t="shared" ref="DR1864:DR1927" si="1524">IF(DO1864&gt;DP1864,1,0)</f>
        <v>1</v>
      </c>
      <c r="DS1864">
        <f t="shared" ref="DS1864:DS1927" si="1525">IF(DR1864&gt;0,0,1)</f>
        <v>0</v>
      </c>
      <c r="DT1864">
        <f t="shared" ref="DT1864:DT1927" si="1526">IF(DO1864&gt;DP1864,DO1864-DP1864,DP1864-DO1864)</f>
        <v>14.436951749839707</v>
      </c>
      <c r="DW1864">
        <v>1857</v>
      </c>
      <c r="DX1864">
        <v>15.395682778196015</v>
      </c>
      <c r="DY1864">
        <v>16.7049829714339</v>
      </c>
      <c r="EA1864">
        <f t="shared" ref="EA1864:EA1927" si="1527">IF(DX1864&gt;DY1864,1,0)</f>
        <v>0</v>
      </c>
      <c r="EB1864">
        <f t="shared" ref="EB1864:EB1927" si="1528">IF(EA1864&gt;0,0,1)</f>
        <v>1</v>
      </c>
      <c r="EC1864">
        <f t="shared" ref="EC1864:EC1927" si="1529">IF(DX1864&gt;DY1864,DX1864-DY1864,DY1864-DX1864)</f>
        <v>1.3093001932378847</v>
      </c>
      <c r="EF1864">
        <v>1857</v>
      </c>
      <c r="EG1864">
        <v>22.677787289501168</v>
      </c>
      <c r="EH1864">
        <v>17.2116987503973</v>
      </c>
      <c r="EJ1864">
        <f t="shared" ref="EJ1864:EJ1927" si="1530">IF(EG1864&gt;EH1864,1,0)</f>
        <v>1</v>
      </c>
      <c r="EK1864">
        <f t="shared" ref="EK1864:EK1927" si="1531">IF(EJ1864&gt;0,0,1)</f>
        <v>0</v>
      </c>
      <c r="EL1864">
        <f t="shared" ref="EL1864:EL1927" si="1532">IF(EG1864&gt;EH1864,EG1864-EH1864,EH1864-EG1864)</f>
        <v>5.4660885391038683</v>
      </c>
      <c r="EO1864">
        <v>1857</v>
      </c>
      <c r="EP1864">
        <v>22.095842847093603</v>
      </c>
      <c r="EQ1864">
        <v>12.805632407959234</v>
      </c>
      <c r="ES1864">
        <f t="shared" ref="ES1864:ES1927" si="1533">IF(EP1864&gt;EQ1864,1,0)</f>
        <v>1</v>
      </c>
      <c r="ET1864">
        <f t="shared" ref="ET1864:ET1927" si="1534">IF(ES1864&gt;0,0,1)</f>
        <v>0</v>
      </c>
      <c r="EU1864">
        <f t="shared" ref="EU1864:EU1927" si="1535">IF(EP1864&gt;EQ1864,EP1864-EQ1864,EQ1864-EP1864)</f>
        <v>9.2902104391343698</v>
      </c>
    </row>
    <row r="1865" spans="1:151" x14ac:dyDescent="0.25">
      <c r="A1865">
        <v>1858</v>
      </c>
      <c r="B1865">
        <v>13.93437771289261</v>
      </c>
      <c r="C1865">
        <v>43.902622129155105</v>
      </c>
      <c r="E1865">
        <f t="shared" si="1485"/>
        <v>0</v>
      </c>
      <c r="F1865">
        <f t="shared" si="1487"/>
        <v>1</v>
      </c>
      <c r="G1865">
        <f t="shared" si="1486"/>
        <v>29.968244416262493</v>
      </c>
      <c r="J1865">
        <v>1858</v>
      </c>
      <c r="K1865">
        <v>11.374410638658606</v>
      </c>
      <c r="L1865">
        <v>22.614037641889137</v>
      </c>
      <c r="N1865">
        <f t="shared" si="1488"/>
        <v>0</v>
      </c>
      <c r="O1865">
        <f t="shared" si="1489"/>
        <v>1</v>
      </c>
      <c r="P1865">
        <f t="shared" si="1490"/>
        <v>11.239627003230531</v>
      </c>
      <c r="S1865">
        <v>1858</v>
      </c>
      <c r="T1865">
        <v>15.147116180214169</v>
      </c>
      <c r="U1865">
        <v>12.06272300657489</v>
      </c>
      <c r="W1865">
        <f t="shared" si="1491"/>
        <v>1</v>
      </c>
      <c r="X1865">
        <f t="shared" si="1492"/>
        <v>0</v>
      </c>
      <c r="Y1865">
        <f t="shared" si="1493"/>
        <v>3.0843931736392793</v>
      </c>
      <c r="AB1865">
        <v>1858</v>
      </c>
      <c r="AC1865">
        <v>12.957984268850893</v>
      </c>
      <c r="AD1865">
        <v>17.257367902217652</v>
      </c>
      <c r="AF1865">
        <f t="shared" si="1494"/>
        <v>0</v>
      </c>
      <c r="AG1865">
        <f t="shared" si="1495"/>
        <v>1</v>
      </c>
      <c r="AH1865">
        <f t="shared" si="1496"/>
        <v>4.2993836333667588</v>
      </c>
      <c r="AK1865">
        <v>1858</v>
      </c>
      <c r="AL1865">
        <v>29.090551362095887</v>
      </c>
      <c r="AM1865">
        <v>33.295231244542315</v>
      </c>
      <c r="AO1865">
        <f t="shared" si="1497"/>
        <v>0</v>
      </c>
      <c r="AP1865">
        <f t="shared" si="1498"/>
        <v>1</v>
      </c>
      <c r="AQ1865">
        <f t="shared" si="1499"/>
        <v>4.2046798824464275</v>
      </c>
      <c r="AT1865">
        <v>1858</v>
      </c>
      <c r="AU1865">
        <v>10.700864161662526</v>
      </c>
      <c r="AV1865">
        <v>18.166051595610227</v>
      </c>
      <c r="AX1865">
        <f t="shared" si="1500"/>
        <v>0</v>
      </c>
      <c r="AY1865">
        <f t="shared" si="1501"/>
        <v>1</v>
      </c>
      <c r="AZ1865">
        <f t="shared" si="1502"/>
        <v>7.4651874339477011</v>
      </c>
      <c r="BC1865">
        <v>1858</v>
      </c>
      <c r="BD1865" t="e">
        <v>#N/A</v>
      </c>
      <c r="BE1865" t="e">
        <v>#N/A</v>
      </c>
      <c r="BG1865" t="e">
        <f t="shared" si="1503"/>
        <v>#N/A</v>
      </c>
      <c r="BH1865" t="e">
        <f t="shared" si="1504"/>
        <v>#N/A</v>
      </c>
      <c r="BI1865" t="e">
        <f t="shared" si="1505"/>
        <v>#N/A</v>
      </c>
      <c r="BL1865">
        <v>1858</v>
      </c>
      <c r="BM1865">
        <v>22.134199998106219</v>
      </c>
      <c r="BN1865">
        <v>9.7387886047607015</v>
      </c>
      <c r="BP1865">
        <f t="shared" si="1506"/>
        <v>1</v>
      </c>
      <c r="BQ1865">
        <f t="shared" si="1507"/>
        <v>0</v>
      </c>
      <c r="BR1865">
        <f t="shared" si="1508"/>
        <v>12.395411393345517</v>
      </c>
      <c r="BU1865">
        <v>1858</v>
      </c>
      <c r="BV1865">
        <v>23.146826973967478</v>
      </c>
      <c r="BW1865">
        <v>4.6978621075078131</v>
      </c>
      <c r="BY1865">
        <f t="shared" si="1509"/>
        <v>1</v>
      </c>
      <c r="BZ1865">
        <f t="shared" si="1510"/>
        <v>0</v>
      </c>
      <c r="CA1865">
        <f t="shared" si="1511"/>
        <v>18.448964866459665</v>
      </c>
      <c r="CD1865">
        <v>1858</v>
      </c>
      <c r="CE1865">
        <v>28.328749570390123</v>
      </c>
      <c r="CF1865">
        <v>28.035697183275101</v>
      </c>
      <c r="CH1865">
        <f t="shared" si="1512"/>
        <v>1</v>
      </c>
      <c r="CI1865">
        <f t="shared" si="1513"/>
        <v>0</v>
      </c>
      <c r="CJ1865">
        <f t="shared" si="1514"/>
        <v>0.29305238711502213</v>
      </c>
      <c r="CM1865">
        <v>1858</v>
      </c>
      <c r="CN1865">
        <v>15.83689753129681</v>
      </c>
      <c r="CO1865">
        <v>36.860498322586253</v>
      </c>
      <c r="CQ1865">
        <f t="shared" si="1515"/>
        <v>0</v>
      </c>
      <c r="CR1865">
        <f t="shared" si="1516"/>
        <v>1</v>
      </c>
      <c r="CS1865">
        <f t="shared" si="1517"/>
        <v>21.023600791289443</v>
      </c>
      <c r="CV1865">
        <v>1858</v>
      </c>
      <c r="CW1865">
        <v>22.015641822852913</v>
      </c>
      <c r="CX1865">
        <v>13.455433393094047</v>
      </c>
      <c r="CZ1865">
        <f t="shared" si="1518"/>
        <v>1</v>
      </c>
      <c r="DA1865">
        <f t="shared" si="1519"/>
        <v>0</v>
      </c>
      <c r="DB1865">
        <f t="shared" si="1520"/>
        <v>8.5602084297588661</v>
      </c>
      <c r="DE1865">
        <v>1858</v>
      </c>
      <c r="DF1865">
        <v>22.943639650907347</v>
      </c>
      <c r="DG1865">
        <v>24.923867636673027</v>
      </c>
      <c r="DI1865">
        <f t="shared" si="1521"/>
        <v>0</v>
      </c>
      <c r="DJ1865">
        <f t="shared" si="1522"/>
        <v>1</v>
      </c>
      <c r="DK1865">
        <f t="shared" si="1523"/>
        <v>1.9802279857656799</v>
      </c>
      <c r="DN1865">
        <v>1858</v>
      </c>
      <c r="DO1865">
        <v>24.489281814346775</v>
      </c>
      <c r="DP1865">
        <v>18.340764108343773</v>
      </c>
      <c r="DR1865">
        <f t="shared" si="1524"/>
        <v>1</v>
      </c>
      <c r="DS1865">
        <f t="shared" si="1525"/>
        <v>0</v>
      </c>
      <c r="DT1865">
        <f t="shared" si="1526"/>
        <v>6.1485177060030018</v>
      </c>
      <c r="DW1865">
        <v>1858</v>
      </c>
      <c r="DX1865">
        <v>11.641719047189511</v>
      </c>
      <c r="DY1865">
        <v>28.427255987942289</v>
      </c>
      <c r="EA1865">
        <f t="shared" si="1527"/>
        <v>0</v>
      </c>
      <c r="EB1865">
        <f t="shared" si="1528"/>
        <v>1</v>
      </c>
      <c r="EC1865">
        <f t="shared" si="1529"/>
        <v>16.785536940752777</v>
      </c>
      <c r="EF1865">
        <v>1858</v>
      </c>
      <c r="EG1865">
        <v>18.601479166233371</v>
      </c>
      <c r="EH1865">
        <v>13.607621310212465</v>
      </c>
      <c r="EJ1865">
        <f t="shared" si="1530"/>
        <v>1</v>
      </c>
      <c r="EK1865">
        <f t="shared" si="1531"/>
        <v>0</v>
      </c>
      <c r="EL1865">
        <f t="shared" si="1532"/>
        <v>4.9938578560209059</v>
      </c>
      <c r="EO1865">
        <v>1858</v>
      </c>
      <c r="EP1865">
        <v>19.49812588559222</v>
      </c>
      <c r="EQ1865">
        <v>40.845903294794105</v>
      </c>
      <c r="ES1865">
        <f t="shared" si="1533"/>
        <v>0</v>
      </c>
      <c r="ET1865">
        <f t="shared" si="1534"/>
        <v>1</v>
      </c>
      <c r="EU1865">
        <f t="shared" si="1535"/>
        <v>21.347777409201885</v>
      </c>
    </row>
    <row r="1866" spans="1:151" x14ac:dyDescent="0.25">
      <c r="A1866">
        <v>1859</v>
      </c>
      <c r="B1866">
        <v>11.222501350980096</v>
      </c>
      <c r="C1866">
        <v>44.139701378540039</v>
      </c>
      <c r="E1866">
        <f t="shared" si="1485"/>
        <v>0</v>
      </c>
      <c r="F1866">
        <f t="shared" si="1487"/>
        <v>1</v>
      </c>
      <c r="G1866">
        <f t="shared" si="1486"/>
        <v>32.917200027559943</v>
      </c>
      <c r="J1866">
        <v>1859</v>
      </c>
      <c r="K1866">
        <v>25.698114314067428</v>
      </c>
      <c r="L1866">
        <v>29.029521104418464</v>
      </c>
      <c r="N1866">
        <f t="shared" si="1488"/>
        <v>0</v>
      </c>
      <c r="O1866">
        <f t="shared" si="1489"/>
        <v>1</v>
      </c>
      <c r="P1866">
        <f t="shared" si="1490"/>
        <v>3.3314067903510356</v>
      </c>
      <c r="S1866">
        <v>1859</v>
      </c>
      <c r="T1866">
        <v>19.039189190275007</v>
      </c>
      <c r="U1866">
        <v>22.24035185095061</v>
      </c>
      <c r="W1866">
        <f t="shared" si="1491"/>
        <v>0</v>
      </c>
      <c r="X1866">
        <f t="shared" si="1492"/>
        <v>1</v>
      </c>
      <c r="Y1866">
        <f t="shared" si="1493"/>
        <v>3.2011626606756032</v>
      </c>
      <c r="AB1866">
        <v>1859</v>
      </c>
      <c r="AC1866">
        <v>20.553596545999788</v>
      </c>
      <c r="AD1866">
        <v>18.17329508517761</v>
      </c>
      <c r="AF1866">
        <f t="shared" si="1494"/>
        <v>1</v>
      </c>
      <c r="AG1866">
        <f t="shared" si="1495"/>
        <v>0</v>
      </c>
      <c r="AH1866">
        <f t="shared" si="1496"/>
        <v>2.380301460822178</v>
      </c>
      <c r="AK1866">
        <v>1859</v>
      </c>
      <c r="AL1866">
        <v>20.678384508804665</v>
      </c>
      <c r="AM1866">
        <v>32.139922211774277</v>
      </c>
      <c r="AO1866">
        <f t="shared" si="1497"/>
        <v>0</v>
      </c>
      <c r="AP1866">
        <f t="shared" si="1498"/>
        <v>1</v>
      </c>
      <c r="AQ1866">
        <f t="shared" si="1499"/>
        <v>11.461537702969611</v>
      </c>
      <c r="AT1866">
        <v>1859</v>
      </c>
      <c r="AU1866">
        <v>20.777394463539114</v>
      </c>
      <c r="AV1866">
        <v>16.805288253639855</v>
      </c>
      <c r="AX1866">
        <f t="shared" si="1500"/>
        <v>1</v>
      </c>
      <c r="AY1866">
        <f t="shared" si="1501"/>
        <v>0</v>
      </c>
      <c r="AZ1866">
        <f t="shared" si="1502"/>
        <v>3.972106209899259</v>
      </c>
      <c r="BC1866">
        <v>1859</v>
      </c>
      <c r="BD1866" t="e">
        <v>#N/A</v>
      </c>
      <c r="BE1866" t="e">
        <v>#N/A</v>
      </c>
      <c r="BG1866" t="e">
        <f t="shared" si="1503"/>
        <v>#N/A</v>
      </c>
      <c r="BH1866" t="e">
        <f t="shared" si="1504"/>
        <v>#N/A</v>
      </c>
      <c r="BI1866" t="e">
        <f t="shared" si="1505"/>
        <v>#N/A</v>
      </c>
      <c r="BL1866">
        <v>1859</v>
      </c>
      <c r="BM1866">
        <v>29.238413132670942</v>
      </c>
      <c r="BN1866">
        <v>13.579261078295506</v>
      </c>
      <c r="BP1866">
        <f t="shared" si="1506"/>
        <v>1</v>
      </c>
      <c r="BQ1866">
        <f t="shared" si="1507"/>
        <v>0</v>
      </c>
      <c r="BR1866">
        <f t="shared" si="1508"/>
        <v>15.659152054375436</v>
      </c>
      <c r="BU1866">
        <v>1859</v>
      </c>
      <c r="BV1866">
        <v>21.960655753145204</v>
      </c>
      <c r="BW1866">
        <v>25.537698103035261</v>
      </c>
      <c r="BY1866">
        <f t="shared" si="1509"/>
        <v>0</v>
      </c>
      <c r="BZ1866">
        <f t="shared" si="1510"/>
        <v>1</v>
      </c>
      <c r="CA1866">
        <f t="shared" si="1511"/>
        <v>3.577042349890057</v>
      </c>
      <c r="CD1866">
        <v>1859</v>
      </c>
      <c r="CE1866">
        <v>21.049040087092777</v>
      </c>
      <c r="CF1866">
        <v>10.336276315184492</v>
      </c>
      <c r="CH1866">
        <f t="shared" si="1512"/>
        <v>1</v>
      </c>
      <c r="CI1866">
        <f t="shared" si="1513"/>
        <v>0</v>
      </c>
      <c r="CJ1866">
        <f t="shared" si="1514"/>
        <v>10.712763771908286</v>
      </c>
      <c r="CM1866">
        <v>1859</v>
      </c>
      <c r="CN1866">
        <v>22.733931616423192</v>
      </c>
      <c r="CO1866">
        <v>23.341323187313947</v>
      </c>
      <c r="CQ1866">
        <f t="shared" si="1515"/>
        <v>0</v>
      </c>
      <c r="CR1866">
        <f t="shared" si="1516"/>
        <v>1</v>
      </c>
      <c r="CS1866">
        <f t="shared" si="1517"/>
        <v>0.60739157089075491</v>
      </c>
      <c r="CV1866">
        <v>1859</v>
      </c>
      <c r="CW1866">
        <v>20.098513937126427</v>
      </c>
      <c r="CX1866">
        <v>20.364715348787335</v>
      </c>
      <c r="CZ1866">
        <f t="shared" si="1518"/>
        <v>0</v>
      </c>
      <c r="DA1866">
        <f t="shared" si="1519"/>
        <v>1</v>
      </c>
      <c r="DB1866">
        <f t="shared" si="1520"/>
        <v>0.2662014116609086</v>
      </c>
      <c r="DE1866">
        <v>1859</v>
      </c>
      <c r="DF1866">
        <v>24.428147545810962</v>
      </c>
      <c r="DG1866">
        <v>13.224963027680289</v>
      </c>
      <c r="DI1866">
        <f t="shared" si="1521"/>
        <v>1</v>
      </c>
      <c r="DJ1866">
        <f t="shared" si="1522"/>
        <v>0</v>
      </c>
      <c r="DK1866">
        <f t="shared" si="1523"/>
        <v>11.203184518130673</v>
      </c>
      <c r="DN1866">
        <v>1859</v>
      </c>
      <c r="DO1866">
        <v>25.796682656195287</v>
      </c>
      <c r="DP1866">
        <v>15.75361695891111</v>
      </c>
      <c r="DR1866">
        <f t="shared" si="1524"/>
        <v>1</v>
      </c>
      <c r="DS1866">
        <f t="shared" si="1525"/>
        <v>0</v>
      </c>
      <c r="DT1866">
        <f t="shared" si="1526"/>
        <v>10.043065697284177</v>
      </c>
      <c r="DW1866">
        <v>1859</v>
      </c>
      <c r="DX1866">
        <v>17.064935507372166</v>
      </c>
      <c r="DY1866">
        <v>28.80884341010275</v>
      </c>
      <c r="EA1866">
        <f t="shared" si="1527"/>
        <v>0</v>
      </c>
      <c r="EB1866">
        <f t="shared" si="1528"/>
        <v>1</v>
      </c>
      <c r="EC1866">
        <f t="shared" si="1529"/>
        <v>11.743907902730584</v>
      </c>
      <c r="EF1866">
        <v>1859</v>
      </c>
      <c r="EG1866">
        <v>21.800442817010634</v>
      </c>
      <c r="EH1866">
        <v>13.006673436886086</v>
      </c>
      <c r="EJ1866">
        <f t="shared" si="1530"/>
        <v>1</v>
      </c>
      <c r="EK1866">
        <f t="shared" si="1531"/>
        <v>0</v>
      </c>
      <c r="EL1866">
        <f t="shared" si="1532"/>
        <v>8.793769380124548</v>
      </c>
      <c r="EO1866">
        <v>1859</v>
      </c>
      <c r="EP1866">
        <v>24.980602356644894</v>
      </c>
      <c r="EQ1866">
        <v>32.637704039365005</v>
      </c>
      <c r="ES1866">
        <f t="shared" si="1533"/>
        <v>0</v>
      </c>
      <c r="ET1866">
        <f t="shared" si="1534"/>
        <v>1</v>
      </c>
      <c r="EU1866">
        <f t="shared" si="1535"/>
        <v>7.6571016827201106</v>
      </c>
    </row>
    <row r="1867" spans="1:151" x14ac:dyDescent="0.25">
      <c r="A1867">
        <v>1860</v>
      </c>
      <c r="B1867">
        <v>8.4051296506251738</v>
      </c>
      <c r="C1867">
        <v>17.162486388095175</v>
      </c>
      <c r="E1867">
        <f t="shared" si="1485"/>
        <v>0</v>
      </c>
      <c r="F1867">
        <f t="shared" si="1487"/>
        <v>1</v>
      </c>
      <c r="G1867">
        <f t="shared" si="1486"/>
        <v>8.7573567374700012</v>
      </c>
      <c r="J1867">
        <v>1860</v>
      </c>
      <c r="K1867">
        <v>26.926976084658378</v>
      </c>
      <c r="L1867">
        <v>15.137552718719375</v>
      </c>
      <c r="N1867">
        <f t="shared" si="1488"/>
        <v>1</v>
      </c>
      <c r="O1867">
        <f t="shared" si="1489"/>
        <v>0</v>
      </c>
      <c r="P1867">
        <f t="shared" si="1490"/>
        <v>11.789423365939003</v>
      </c>
      <c r="S1867">
        <v>1860</v>
      </c>
      <c r="T1867">
        <v>15.478366911610301</v>
      </c>
      <c r="U1867">
        <v>39.130475497015809</v>
      </c>
      <c r="W1867">
        <f t="shared" si="1491"/>
        <v>0</v>
      </c>
      <c r="X1867">
        <f t="shared" si="1492"/>
        <v>1</v>
      </c>
      <c r="Y1867">
        <f t="shared" si="1493"/>
        <v>23.652108585405507</v>
      </c>
      <c r="AB1867">
        <v>1860</v>
      </c>
      <c r="AC1867">
        <v>29.972341548666023</v>
      </c>
      <c r="AD1867">
        <v>17.060149557641846</v>
      </c>
      <c r="AF1867">
        <f t="shared" si="1494"/>
        <v>1</v>
      </c>
      <c r="AG1867">
        <f t="shared" si="1495"/>
        <v>0</v>
      </c>
      <c r="AH1867">
        <f t="shared" si="1496"/>
        <v>12.912191991024176</v>
      </c>
      <c r="AK1867">
        <v>1860</v>
      </c>
      <c r="AL1867">
        <v>28.145569116482797</v>
      </c>
      <c r="AM1867">
        <v>58.433310670097221</v>
      </c>
      <c r="AO1867">
        <f t="shared" si="1497"/>
        <v>0</v>
      </c>
      <c r="AP1867">
        <f t="shared" si="1498"/>
        <v>1</v>
      </c>
      <c r="AQ1867">
        <f t="shared" si="1499"/>
        <v>30.287741553614424</v>
      </c>
      <c r="AT1867">
        <v>1860</v>
      </c>
      <c r="AU1867">
        <v>23.892516598363027</v>
      </c>
      <c r="AV1867">
        <v>16.332758273081613</v>
      </c>
      <c r="AX1867">
        <f t="shared" si="1500"/>
        <v>1</v>
      </c>
      <c r="AY1867">
        <f t="shared" si="1501"/>
        <v>0</v>
      </c>
      <c r="AZ1867">
        <f t="shared" si="1502"/>
        <v>7.5597583252814147</v>
      </c>
      <c r="BC1867">
        <v>1860</v>
      </c>
      <c r="BD1867" t="e">
        <v>#N/A</v>
      </c>
      <c r="BE1867" t="e">
        <v>#N/A</v>
      </c>
      <c r="BG1867" t="e">
        <f t="shared" si="1503"/>
        <v>#N/A</v>
      </c>
      <c r="BH1867" t="e">
        <f t="shared" si="1504"/>
        <v>#N/A</v>
      </c>
      <c r="BI1867" t="e">
        <f t="shared" si="1505"/>
        <v>#N/A</v>
      </c>
      <c r="BL1867">
        <v>1860</v>
      </c>
      <c r="BM1867">
        <v>28.479159218641549</v>
      </c>
      <c r="BN1867">
        <v>10.294861054532323</v>
      </c>
      <c r="BP1867">
        <f t="shared" si="1506"/>
        <v>1</v>
      </c>
      <c r="BQ1867">
        <f t="shared" si="1507"/>
        <v>0</v>
      </c>
      <c r="BR1867">
        <f t="shared" si="1508"/>
        <v>18.184298164109226</v>
      </c>
      <c r="BU1867">
        <v>1860</v>
      </c>
      <c r="BV1867">
        <v>21.48634247299233</v>
      </c>
      <c r="BW1867">
        <v>21.584393983626605</v>
      </c>
      <c r="BY1867">
        <f t="shared" si="1509"/>
        <v>0</v>
      </c>
      <c r="BZ1867">
        <f t="shared" si="1510"/>
        <v>1</v>
      </c>
      <c r="CA1867">
        <f t="shared" si="1511"/>
        <v>9.8051510634274308E-2</v>
      </c>
      <c r="CD1867">
        <v>1860</v>
      </c>
      <c r="CE1867">
        <v>24.731028298116978</v>
      </c>
      <c r="CF1867">
        <v>24.731614977661536</v>
      </c>
      <c r="CH1867">
        <f t="shared" si="1512"/>
        <v>0</v>
      </c>
      <c r="CI1867">
        <f t="shared" si="1513"/>
        <v>1</v>
      </c>
      <c r="CJ1867">
        <f t="shared" si="1514"/>
        <v>5.866795445577111E-4</v>
      </c>
      <c r="CM1867">
        <v>1860</v>
      </c>
      <c r="CN1867">
        <v>17.218114735488257</v>
      </c>
      <c r="CO1867">
        <v>21.070357123687167</v>
      </c>
      <c r="CQ1867">
        <f t="shared" si="1515"/>
        <v>0</v>
      </c>
      <c r="CR1867">
        <f t="shared" si="1516"/>
        <v>1</v>
      </c>
      <c r="CS1867">
        <f t="shared" si="1517"/>
        <v>3.8522423881989099</v>
      </c>
      <c r="CV1867">
        <v>1860</v>
      </c>
      <c r="CW1867">
        <v>20.27758191646025</v>
      </c>
      <c r="CX1867">
        <v>13.093247005679061</v>
      </c>
      <c r="CZ1867">
        <f t="shared" si="1518"/>
        <v>1</v>
      </c>
      <c r="DA1867">
        <f t="shared" si="1519"/>
        <v>0</v>
      </c>
      <c r="DB1867">
        <f t="shared" si="1520"/>
        <v>7.1843349107811889</v>
      </c>
      <c r="DE1867">
        <v>1860</v>
      </c>
      <c r="DF1867">
        <v>23.702418032916746</v>
      </c>
      <c r="DG1867">
        <v>17.276230344677238</v>
      </c>
      <c r="DI1867">
        <f t="shared" si="1521"/>
        <v>1</v>
      </c>
      <c r="DJ1867">
        <f t="shared" si="1522"/>
        <v>0</v>
      </c>
      <c r="DK1867">
        <f t="shared" si="1523"/>
        <v>6.4261876882395086</v>
      </c>
      <c r="DN1867">
        <v>1860</v>
      </c>
      <c r="DO1867">
        <v>24.022412173773947</v>
      </c>
      <c r="DP1867">
        <v>24.501129230481478</v>
      </c>
      <c r="DR1867">
        <f t="shared" si="1524"/>
        <v>0</v>
      </c>
      <c r="DS1867">
        <f t="shared" si="1525"/>
        <v>1</v>
      </c>
      <c r="DT1867">
        <f t="shared" si="1526"/>
        <v>0.47871705670753073</v>
      </c>
      <c r="DW1867">
        <v>1860</v>
      </c>
      <c r="DX1867">
        <v>24.383772489687669</v>
      </c>
      <c r="DY1867">
        <v>26.448242407350925</v>
      </c>
      <c r="EA1867">
        <f t="shared" si="1527"/>
        <v>0</v>
      </c>
      <c r="EB1867">
        <f t="shared" si="1528"/>
        <v>1</v>
      </c>
      <c r="EC1867">
        <f t="shared" si="1529"/>
        <v>2.0644699176632564</v>
      </c>
      <c r="EF1867">
        <v>1860</v>
      </c>
      <c r="EG1867">
        <v>24.374885149322431</v>
      </c>
      <c r="EH1867">
        <v>13.867690967984435</v>
      </c>
      <c r="EJ1867">
        <f t="shared" si="1530"/>
        <v>1</v>
      </c>
      <c r="EK1867">
        <f t="shared" si="1531"/>
        <v>0</v>
      </c>
      <c r="EL1867">
        <f t="shared" si="1532"/>
        <v>10.507194181337995</v>
      </c>
      <c r="EO1867">
        <v>1860</v>
      </c>
      <c r="EP1867">
        <v>19.075577853520521</v>
      </c>
      <c r="EQ1867">
        <v>36.715116894544472</v>
      </c>
      <c r="ES1867">
        <f t="shared" si="1533"/>
        <v>0</v>
      </c>
      <c r="ET1867">
        <f t="shared" si="1534"/>
        <v>1</v>
      </c>
      <c r="EU1867">
        <f t="shared" si="1535"/>
        <v>17.639539041023951</v>
      </c>
    </row>
    <row r="1868" spans="1:151" x14ac:dyDescent="0.25">
      <c r="A1868">
        <v>1861</v>
      </c>
      <c r="B1868">
        <v>13.879971368637989</v>
      </c>
      <c r="C1868">
        <v>49.014835873970512</v>
      </c>
      <c r="E1868">
        <f t="shared" si="1485"/>
        <v>0</v>
      </c>
      <c r="F1868">
        <f t="shared" si="1487"/>
        <v>1</v>
      </c>
      <c r="G1868">
        <f t="shared" si="1486"/>
        <v>35.134864505332523</v>
      </c>
      <c r="J1868">
        <v>1861</v>
      </c>
      <c r="K1868">
        <v>27.757096424498485</v>
      </c>
      <c r="L1868">
        <v>28.326510258115192</v>
      </c>
      <c r="N1868">
        <f t="shared" si="1488"/>
        <v>0</v>
      </c>
      <c r="O1868">
        <f t="shared" si="1489"/>
        <v>1</v>
      </c>
      <c r="P1868">
        <f t="shared" si="1490"/>
        <v>0.56941383361670717</v>
      </c>
      <c r="S1868">
        <v>1861</v>
      </c>
      <c r="T1868">
        <v>18.148627136540433</v>
      </c>
      <c r="U1868">
        <v>8.1294125232084831</v>
      </c>
      <c r="W1868">
        <f t="shared" si="1491"/>
        <v>1</v>
      </c>
      <c r="X1868">
        <f t="shared" si="1492"/>
        <v>0</v>
      </c>
      <c r="Y1868">
        <f t="shared" si="1493"/>
        <v>10.01921461333195</v>
      </c>
      <c r="AB1868">
        <v>1861</v>
      </c>
      <c r="AC1868">
        <v>22.135217363377244</v>
      </c>
      <c r="AD1868">
        <v>18.307611847247774</v>
      </c>
      <c r="AF1868">
        <f t="shared" si="1494"/>
        <v>1</v>
      </c>
      <c r="AG1868">
        <f t="shared" si="1495"/>
        <v>0</v>
      </c>
      <c r="AH1868">
        <f t="shared" si="1496"/>
        <v>3.82760551612947</v>
      </c>
      <c r="AK1868">
        <v>1861</v>
      </c>
      <c r="AL1868">
        <v>14.270911243881734</v>
      </c>
      <c r="AM1868">
        <v>23.528543660220908</v>
      </c>
      <c r="AO1868">
        <f t="shared" si="1497"/>
        <v>0</v>
      </c>
      <c r="AP1868">
        <f t="shared" si="1498"/>
        <v>1</v>
      </c>
      <c r="AQ1868">
        <f t="shared" si="1499"/>
        <v>9.2576324163391739</v>
      </c>
      <c r="AT1868">
        <v>1861</v>
      </c>
      <c r="AU1868">
        <v>17.567811570997275</v>
      </c>
      <c r="AV1868">
        <v>34.136160673984612</v>
      </c>
      <c r="AX1868">
        <f t="shared" si="1500"/>
        <v>0</v>
      </c>
      <c r="AY1868">
        <f t="shared" si="1501"/>
        <v>1</v>
      </c>
      <c r="AZ1868">
        <f t="shared" si="1502"/>
        <v>16.568349102987337</v>
      </c>
      <c r="BC1868">
        <v>1861</v>
      </c>
      <c r="BD1868" t="e">
        <v>#N/A</v>
      </c>
      <c r="BE1868" t="e">
        <v>#N/A</v>
      </c>
      <c r="BG1868" t="e">
        <f t="shared" si="1503"/>
        <v>#N/A</v>
      </c>
      <c r="BH1868" t="e">
        <f t="shared" si="1504"/>
        <v>#N/A</v>
      </c>
      <c r="BI1868" t="e">
        <f t="shared" si="1505"/>
        <v>#N/A</v>
      </c>
      <c r="BL1868">
        <v>1861</v>
      </c>
      <c r="BM1868">
        <v>29.367935197768247</v>
      </c>
      <c r="BN1868">
        <v>14.492139944063956</v>
      </c>
      <c r="BP1868">
        <f t="shared" si="1506"/>
        <v>1</v>
      </c>
      <c r="BQ1868">
        <f t="shared" si="1507"/>
        <v>0</v>
      </c>
      <c r="BR1868">
        <f t="shared" si="1508"/>
        <v>14.875795253704291</v>
      </c>
      <c r="BU1868">
        <v>1861</v>
      </c>
      <c r="BV1868">
        <v>18.749361477250947</v>
      </c>
      <c r="BW1868">
        <v>21.860119053212529</v>
      </c>
      <c r="BY1868">
        <f t="shared" si="1509"/>
        <v>0</v>
      </c>
      <c r="BZ1868">
        <f t="shared" si="1510"/>
        <v>1</v>
      </c>
      <c r="CA1868">
        <f t="shared" si="1511"/>
        <v>3.110757575961582</v>
      </c>
      <c r="CD1868">
        <v>1861</v>
      </c>
      <c r="CE1868">
        <v>22.680132352315265</v>
      </c>
      <c r="CF1868">
        <v>35.038501379900381</v>
      </c>
      <c r="CH1868">
        <f t="shared" si="1512"/>
        <v>0</v>
      </c>
      <c r="CI1868">
        <f t="shared" si="1513"/>
        <v>1</v>
      </c>
      <c r="CJ1868">
        <f t="shared" si="1514"/>
        <v>12.358369027585116</v>
      </c>
      <c r="CM1868">
        <v>1861</v>
      </c>
      <c r="CN1868">
        <v>20.460576052598814</v>
      </c>
      <c r="CO1868">
        <v>13.923581102394223</v>
      </c>
      <c r="CQ1868">
        <f t="shared" si="1515"/>
        <v>1</v>
      </c>
      <c r="CR1868">
        <f t="shared" si="1516"/>
        <v>0</v>
      </c>
      <c r="CS1868">
        <f t="shared" si="1517"/>
        <v>6.5369949502045905</v>
      </c>
      <c r="CV1868">
        <v>1861</v>
      </c>
      <c r="CW1868">
        <v>26.015531979539489</v>
      </c>
      <c r="CX1868">
        <v>12.618527352717781</v>
      </c>
      <c r="CZ1868">
        <f t="shared" si="1518"/>
        <v>1</v>
      </c>
      <c r="DA1868">
        <f t="shared" si="1519"/>
        <v>0</v>
      </c>
      <c r="DB1868">
        <f t="shared" si="1520"/>
        <v>13.397004626821708</v>
      </c>
      <c r="DE1868">
        <v>1861</v>
      </c>
      <c r="DF1868">
        <v>23.37762201836123</v>
      </c>
      <c r="DG1868">
        <v>19.880532765816756</v>
      </c>
      <c r="DI1868">
        <f t="shared" si="1521"/>
        <v>1</v>
      </c>
      <c r="DJ1868">
        <f t="shared" si="1522"/>
        <v>0</v>
      </c>
      <c r="DK1868">
        <f t="shared" si="1523"/>
        <v>3.4970892525444732</v>
      </c>
      <c r="DN1868">
        <v>1861</v>
      </c>
      <c r="DO1868">
        <v>20.754944291981072</v>
      </c>
      <c r="DP1868">
        <v>14.074138614223692</v>
      </c>
      <c r="DR1868">
        <f t="shared" si="1524"/>
        <v>1</v>
      </c>
      <c r="DS1868">
        <f t="shared" si="1525"/>
        <v>0</v>
      </c>
      <c r="DT1868">
        <f t="shared" si="1526"/>
        <v>6.6808056777573803</v>
      </c>
      <c r="DW1868">
        <v>1861</v>
      </c>
      <c r="DX1868">
        <v>15.850085162941026</v>
      </c>
      <c r="DY1868">
        <v>21.675034175063267</v>
      </c>
      <c r="EA1868">
        <f t="shared" si="1527"/>
        <v>0</v>
      </c>
      <c r="EB1868">
        <f t="shared" si="1528"/>
        <v>1</v>
      </c>
      <c r="EC1868">
        <f t="shared" si="1529"/>
        <v>5.8249490121222411</v>
      </c>
      <c r="EF1868">
        <v>1861</v>
      </c>
      <c r="EG1868">
        <v>18.990576418077534</v>
      </c>
      <c r="EH1868">
        <v>14.143476763029298</v>
      </c>
      <c r="EJ1868">
        <f t="shared" si="1530"/>
        <v>1</v>
      </c>
      <c r="EK1868">
        <f t="shared" si="1531"/>
        <v>0</v>
      </c>
      <c r="EL1868">
        <f t="shared" si="1532"/>
        <v>4.8470996550482361</v>
      </c>
      <c r="EO1868">
        <v>1861</v>
      </c>
      <c r="EP1868">
        <v>20.887478767613416</v>
      </c>
      <c r="EQ1868">
        <v>42.133719365743673</v>
      </c>
      <c r="ES1868">
        <f t="shared" si="1533"/>
        <v>0</v>
      </c>
      <c r="ET1868">
        <f t="shared" si="1534"/>
        <v>1</v>
      </c>
      <c r="EU1868">
        <f t="shared" si="1535"/>
        <v>21.246240598130257</v>
      </c>
    </row>
    <row r="1869" spans="1:151" x14ac:dyDescent="0.25">
      <c r="A1869">
        <v>1862</v>
      </c>
      <c r="B1869">
        <v>8.7469299129624858</v>
      </c>
      <c r="C1869">
        <v>5.9122839260966167</v>
      </c>
      <c r="E1869">
        <f t="shared" si="1485"/>
        <v>1</v>
      </c>
      <c r="F1869">
        <f t="shared" si="1487"/>
        <v>0</v>
      </c>
      <c r="G1869">
        <f t="shared" si="1486"/>
        <v>2.8346459868658691</v>
      </c>
      <c r="J1869">
        <v>1862</v>
      </c>
      <c r="K1869">
        <v>23.519525366900695</v>
      </c>
      <c r="L1869">
        <v>29.718564209744919</v>
      </c>
      <c r="N1869">
        <f t="shared" si="1488"/>
        <v>0</v>
      </c>
      <c r="O1869">
        <f t="shared" si="1489"/>
        <v>1</v>
      </c>
      <c r="P1869">
        <f t="shared" si="1490"/>
        <v>6.1990388428442245</v>
      </c>
      <c r="S1869">
        <v>1862</v>
      </c>
      <c r="T1869">
        <v>16.124418208428207</v>
      </c>
      <c r="U1869">
        <v>12.021972722207583</v>
      </c>
      <c r="W1869">
        <f t="shared" si="1491"/>
        <v>1</v>
      </c>
      <c r="X1869">
        <f t="shared" si="1492"/>
        <v>0</v>
      </c>
      <c r="Y1869">
        <f t="shared" si="1493"/>
        <v>4.1024454862206241</v>
      </c>
      <c r="AB1869">
        <v>1862</v>
      </c>
      <c r="AC1869">
        <v>29.101266176815038</v>
      </c>
      <c r="AD1869">
        <v>17.392071926676614</v>
      </c>
      <c r="AF1869">
        <f t="shared" si="1494"/>
        <v>1</v>
      </c>
      <c r="AG1869">
        <f t="shared" si="1495"/>
        <v>0</v>
      </c>
      <c r="AH1869">
        <f t="shared" si="1496"/>
        <v>11.709194250138424</v>
      </c>
      <c r="AK1869">
        <v>1862</v>
      </c>
      <c r="AL1869">
        <v>19.547736104961775</v>
      </c>
      <c r="AM1869">
        <v>45.723954141280984</v>
      </c>
      <c r="AO1869">
        <f t="shared" si="1497"/>
        <v>0</v>
      </c>
      <c r="AP1869">
        <f t="shared" si="1498"/>
        <v>1</v>
      </c>
      <c r="AQ1869">
        <f t="shared" si="1499"/>
        <v>26.176218036319209</v>
      </c>
      <c r="AT1869">
        <v>1862</v>
      </c>
      <c r="AU1869">
        <v>19.269916179330558</v>
      </c>
      <c r="AV1869">
        <v>27.451313417703222</v>
      </c>
      <c r="AX1869">
        <f t="shared" si="1500"/>
        <v>0</v>
      </c>
      <c r="AY1869">
        <f t="shared" si="1501"/>
        <v>1</v>
      </c>
      <c r="AZ1869">
        <f t="shared" si="1502"/>
        <v>8.1813972383726643</v>
      </c>
      <c r="BC1869">
        <v>1862</v>
      </c>
      <c r="BD1869" t="e">
        <v>#N/A</v>
      </c>
      <c r="BE1869" t="e">
        <v>#N/A</v>
      </c>
      <c r="BG1869" t="e">
        <f t="shared" si="1503"/>
        <v>#N/A</v>
      </c>
      <c r="BH1869" t="e">
        <f t="shared" si="1504"/>
        <v>#N/A</v>
      </c>
      <c r="BI1869" t="e">
        <f t="shared" si="1505"/>
        <v>#N/A</v>
      </c>
      <c r="BL1869">
        <v>1862</v>
      </c>
      <c r="BM1869">
        <v>23.103197987441128</v>
      </c>
      <c r="BN1869">
        <v>15.013430074871255</v>
      </c>
      <c r="BP1869">
        <f t="shared" si="1506"/>
        <v>1</v>
      </c>
      <c r="BQ1869">
        <f t="shared" si="1507"/>
        <v>0</v>
      </c>
      <c r="BR1869">
        <f t="shared" si="1508"/>
        <v>8.0897679125698723</v>
      </c>
      <c r="BU1869">
        <v>1862</v>
      </c>
      <c r="BV1869">
        <v>30.0467447490296</v>
      </c>
      <c r="BW1869">
        <v>35.721434385700604</v>
      </c>
      <c r="BY1869">
        <f t="shared" si="1509"/>
        <v>0</v>
      </c>
      <c r="BZ1869">
        <f t="shared" si="1510"/>
        <v>1</v>
      </c>
      <c r="CA1869">
        <f t="shared" si="1511"/>
        <v>5.6746896366710047</v>
      </c>
      <c r="CD1869">
        <v>1862</v>
      </c>
      <c r="CE1869">
        <v>15.756581699181794</v>
      </c>
      <c r="CF1869">
        <v>29.860614953990357</v>
      </c>
      <c r="CH1869">
        <f t="shared" si="1512"/>
        <v>0</v>
      </c>
      <c r="CI1869">
        <f t="shared" si="1513"/>
        <v>1</v>
      </c>
      <c r="CJ1869">
        <f t="shared" si="1514"/>
        <v>14.104033254808563</v>
      </c>
      <c r="CM1869">
        <v>1862</v>
      </c>
      <c r="CN1869">
        <v>21.780734013357513</v>
      </c>
      <c r="CO1869">
        <v>14.291998413156241</v>
      </c>
      <c r="CQ1869">
        <f t="shared" si="1515"/>
        <v>1</v>
      </c>
      <c r="CR1869">
        <f t="shared" si="1516"/>
        <v>0</v>
      </c>
      <c r="CS1869">
        <f t="shared" si="1517"/>
        <v>7.4887356002012719</v>
      </c>
      <c r="CV1869">
        <v>1862</v>
      </c>
      <c r="CW1869">
        <v>18.503192802515795</v>
      </c>
      <c r="CX1869">
        <v>15.571308025878158</v>
      </c>
      <c r="CZ1869">
        <f t="shared" si="1518"/>
        <v>1</v>
      </c>
      <c r="DA1869">
        <f t="shared" si="1519"/>
        <v>0</v>
      </c>
      <c r="DB1869">
        <f t="shared" si="1520"/>
        <v>2.9318847766376361</v>
      </c>
      <c r="DE1869">
        <v>1862</v>
      </c>
      <c r="DF1869">
        <v>16.480589411269527</v>
      </c>
      <c r="DG1869">
        <v>25.214245097633679</v>
      </c>
      <c r="DI1869">
        <f t="shared" si="1521"/>
        <v>0</v>
      </c>
      <c r="DJ1869">
        <f t="shared" si="1522"/>
        <v>1</v>
      </c>
      <c r="DK1869">
        <f t="shared" si="1523"/>
        <v>8.7336556863641519</v>
      </c>
      <c r="DN1869">
        <v>1862</v>
      </c>
      <c r="DO1869">
        <v>22.568225434231344</v>
      </c>
      <c r="DP1869">
        <v>15.335224237728887</v>
      </c>
      <c r="DR1869">
        <f t="shared" si="1524"/>
        <v>1</v>
      </c>
      <c r="DS1869">
        <f t="shared" si="1525"/>
        <v>0</v>
      </c>
      <c r="DT1869">
        <f t="shared" si="1526"/>
        <v>7.2330011965024568</v>
      </c>
      <c r="DW1869">
        <v>1862</v>
      </c>
      <c r="DX1869">
        <v>23.393020346787985</v>
      </c>
      <c r="DY1869">
        <v>16.242688090324652</v>
      </c>
      <c r="EA1869">
        <f t="shared" si="1527"/>
        <v>1</v>
      </c>
      <c r="EB1869">
        <f t="shared" si="1528"/>
        <v>0</v>
      </c>
      <c r="EC1869">
        <f t="shared" si="1529"/>
        <v>7.1503322564633329</v>
      </c>
      <c r="EF1869">
        <v>1862</v>
      </c>
      <c r="EG1869">
        <v>14.686310267992127</v>
      </c>
      <c r="EH1869">
        <v>18.764282888628838</v>
      </c>
      <c r="EJ1869">
        <f t="shared" si="1530"/>
        <v>0</v>
      </c>
      <c r="EK1869">
        <f t="shared" si="1531"/>
        <v>1</v>
      </c>
      <c r="EL1869">
        <f t="shared" si="1532"/>
        <v>4.0779726206367108</v>
      </c>
      <c r="EO1869">
        <v>1862</v>
      </c>
      <c r="EP1869">
        <v>18.617145677566334</v>
      </c>
      <c r="EQ1869">
        <v>14.128520226241903</v>
      </c>
      <c r="ES1869">
        <f t="shared" si="1533"/>
        <v>1</v>
      </c>
      <c r="ET1869">
        <f t="shared" si="1534"/>
        <v>0</v>
      </c>
      <c r="EU1869">
        <f t="shared" si="1535"/>
        <v>4.488625451324431</v>
      </c>
    </row>
    <row r="1870" spans="1:151" x14ac:dyDescent="0.25">
      <c r="A1870">
        <v>1863</v>
      </c>
      <c r="B1870">
        <v>15.02065745644982</v>
      </c>
      <c r="C1870">
        <v>41.621796624807743</v>
      </c>
      <c r="E1870">
        <f t="shared" si="1485"/>
        <v>0</v>
      </c>
      <c r="F1870">
        <f t="shared" si="1487"/>
        <v>1</v>
      </c>
      <c r="G1870">
        <f t="shared" si="1486"/>
        <v>26.601139168357925</v>
      </c>
      <c r="J1870">
        <v>1863</v>
      </c>
      <c r="K1870">
        <v>10.539810782840755</v>
      </c>
      <c r="L1870">
        <v>23.55813556540696</v>
      </c>
      <c r="N1870">
        <f t="shared" si="1488"/>
        <v>0</v>
      </c>
      <c r="O1870">
        <f t="shared" si="1489"/>
        <v>1</v>
      </c>
      <c r="P1870">
        <f t="shared" si="1490"/>
        <v>13.018324782566205</v>
      </c>
      <c r="S1870">
        <v>1863</v>
      </c>
      <c r="T1870">
        <v>20.582748233399066</v>
      </c>
      <c r="U1870">
        <v>22.734707675788698</v>
      </c>
      <c r="W1870">
        <f t="shared" si="1491"/>
        <v>0</v>
      </c>
      <c r="X1870">
        <f t="shared" si="1492"/>
        <v>1</v>
      </c>
      <c r="Y1870">
        <f t="shared" si="1493"/>
        <v>2.1519594423896322</v>
      </c>
      <c r="AB1870">
        <v>1863</v>
      </c>
      <c r="AC1870">
        <v>21.259840903696734</v>
      </c>
      <c r="AD1870">
        <v>19.271348615746824</v>
      </c>
      <c r="AF1870">
        <f t="shared" si="1494"/>
        <v>1</v>
      </c>
      <c r="AG1870">
        <f t="shared" si="1495"/>
        <v>0</v>
      </c>
      <c r="AH1870">
        <f t="shared" si="1496"/>
        <v>1.9884922879499101</v>
      </c>
      <c r="AK1870">
        <v>1863</v>
      </c>
      <c r="AL1870">
        <v>19.22814015971348</v>
      </c>
      <c r="AM1870">
        <v>16.603853934266681</v>
      </c>
      <c r="AO1870">
        <f t="shared" si="1497"/>
        <v>1</v>
      </c>
      <c r="AP1870">
        <f t="shared" si="1498"/>
        <v>0</v>
      </c>
      <c r="AQ1870">
        <f t="shared" si="1499"/>
        <v>2.6242862254467987</v>
      </c>
      <c r="AT1870">
        <v>1863</v>
      </c>
      <c r="AU1870">
        <v>19.351456251238901</v>
      </c>
      <c r="AV1870">
        <v>28.175075903713889</v>
      </c>
      <c r="AX1870">
        <f t="shared" si="1500"/>
        <v>0</v>
      </c>
      <c r="AY1870">
        <f t="shared" si="1501"/>
        <v>1</v>
      </c>
      <c r="AZ1870">
        <f t="shared" si="1502"/>
        <v>8.8236196524749886</v>
      </c>
      <c r="BC1870">
        <v>1863</v>
      </c>
      <c r="BD1870" t="e">
        <v>#N/A</v>
      </c>
      <c r="BE1870" t="e">
        <v>#N/A</v>
      </c>
      <c r="BG1870" t="e">
        <f t="shared" si="1503"/>
        <v>#N/A</v>
      </c>
      <c r="BH1870" t="e">
        <f t="shared" si="1504"/>
        <v>#N/A</v>
      </c>
      <c r="BI1870" t="e">
        <f t="shared" si="1505"/>
        <v>#N/A</v>
      </c>
      <c r="BL1870">
        <v>1863</v>
      </c>
      <c r="BM1870">
        <v>24.088848411875638</v>
      </c>
      <c r="BN1870">
        <v>10.893286489391803</v>
      </c>
      <c r="BP1870">
        <f t="shared" si="1506"/>
        <v>1</v>
      </c>
      <c r="BQ1870">
        <f t="shared" si="1507"/>
        <v>0</v>
      </c>
      <c r="BR1870">
        <f t="shared" si="1508"/>
        <v>13.195561922483835</v>
      </c>
      <c r="BU1870">
        <v>1863</v>
      </c>
      <c r="BV1870">
        <v>29.221219246333597</v>
      </c>
      <c r="BW1870">
        <v>27.12377031773314</v>
      </c>
      <c r="BY1870">
        <f t="shared" si="1509"/>
        <v>1</v>
      </c>
      <c r="BZ1870">
        <f t="shared" si="1510"/>
        <v>0</v>
      </c>
      <c r="CA1870">
        <f t="shared" si="1511"/>
        <v>2.097448928600457</v>
      </c>
      <c r="CD1870">
        <v>1863</v>
      </c>
      <c r="CE1870">
        <v>27.824511585888239</v>
      </c>
      <c r="CF1870">
        <v>31.462315995086215</v>
      </c>
      <c r="CH1870">
        <f t="shared" si="1512"/>
        <v>0</v>
      </c>
      <c r="CI1870">
        <f t="shared" si="1513"/>
        <v>1</v>
      </c>
      <c r="CJ1870">
        <f t="shared" si="1514"/>
        <v>3.637804409197976</v>
      </c>
      <c r="CM1870">
        <v>1863</v>
      </c>
      <c r="CN1870">
        <v>19.24045956371894</v>
      </c>
      <c r="CO1870">
        <v>18.33620326558745</v>
      </c>
      <c r="CQ1870">
        <f t="shared" si="1515"/>
        <v>1</v>
      </c>
      <c r="CR1870">
        <f t="shared" si="1516"/>
        <v>0</v>
      </c>
      <c r="CS1870">
        <f t="shared" si="1517"/>
        <v>0.90425629813148944</v>
      </c>
      <c r="CV1870">
        <v>1863</v>
      </c>
      <c r="CW1870">
        <v>21.567177606957387</v>
      </c>
      <c r="CX1870">
        <v>18.439319881171066</v>
      </c>
      <c r="CZ1870">
        <f t="shared" si="1518"/>
        <v>1</v>
      </c>
      <c r="DA1870">
        <f t="shared" si="1519"/>
        <v>0</v>
      </c>
      <c r="DB1870">
        <f t="shared" si="1520"/>
        <v>3.1278577257863205</v>
      </c>
      <c r="DE1870">
        <v>1863</v>
      </c>
      <c r="DF1870">
        <v>16.706934327292441</v>
      </c>
      <c r="DG1870">
        <v>24.172721205832019</v>
      </c>
      <c r="DI1870">
        <f t="shared" si="1521"/>
        <v>0</v>
      </c>
      <c r="DJ1870">
        <f t="shared" si="1522"/>
        <v>1</v>
      </c>
      <c r="DK1870">
        <f t="shared" si="1523"/>
        <v>7.4657868785395785</v>
      </c>
      <c r="DN1870">
        <v>1863</v>
      </c>
      <c r="DO1870">
        <v>24.799909462873497</v>
      </c>
      <c r="DP1870">
        <v>12.532546234315484</v>
      </c>
      <c r="DR1870">
        <f t="shared" si="1524"/>
        <v>1</v>
      </c>
      <c r="DS1870">
        <f t="shared" si="1525"/>
        <v>0</v>
      </c>
      <c r="DT1870">
        <f t="shared" si="1526"/>
        <v>12.267363228558013</v>
      </c>
      <c r="DW1870">
        <v>1863</v>
      </c>
      <c r="DX1870">
        <v>17.444723625409434</v>
      </c>
      <c r="DY1870">
        <v>23.115462513561411</v>
      </c>
      <c r="EA1870">
        <f t="shared" si="1527"/>
        <v>0</v>
      </c>
      <c r="EB1870">
        <f t="shared" si="1528"/>
        <v>1</v>
      </c>
      <c r="EC1870">
        <f t="shared" si="1529"/>
        <v>5.6707388881519769</v>
      </c>
      <c r="EF1870">
        <v>1863</v>
      </c>
      <c r="EG1870">
        <v>18.922944304561156</v>
      </c>
      <c r="EH1870">
        <v>16.836104858474659</v>
      </c>
      <c r="EJ1870">
        <f t="shared" si="1530"/>
        <v>1</v>
      </c>
      <c r="EK1870">
        <f t="shared" si="1531"/>
        <v>0</v>
      </c>
      <c r="EL1870">
        <f t="shared" si="1532"/>
        <v>2.086839446086497</v>
      </c>
      <c r="EO1870">
        <v>1863</v>
      </c>
      <c r="EP1870">
        <v>17.561249689608502</v>
      </c>
      <c r="EQ1870">
        <v>35.268998287003072</v>
      </c>
      <c r="ES1870">
        <f t="shared" si="1533"/>
        <v>0</v>
      </c>
      <c r="ET1870">
        <f t="shared" si="1534"/>
        <v>1</v>
      </c>
      <c r="EU1870">
        <f t="shared" si="1535"/>
        <v>17.70774859739457</v>
      </c>
    </row>
    <row r="1871" spans="1:151" x14ac:dyDescent="0.25">
      <c r="A1871">
        <v>1864</v>
      </c>
      <c r="B1871">
        <v>10.321377512782904</v>
      </c>
      <c r="C1871">
        <v>27.051068793271543</v>
      </c>
      <c r="E1871">
        <f t="shared" si="1485"/>
        <v>0</v>
      </c>
      <c r="F1871">
        <f t="shared" si="1487"/>
        <v>1</v>
      </c>
      <c r="G1871">
        <f t="shared" si="1486"/>
        <v>16.729691280488638</v>
      </c>
      <c r="J1871">
        <v>1864</v>
      </c>
      <c r="K1871">
        <v>21.156350605310784</v>
      </c>
      <c r="L1871">
        <v>20.241862480799455</v>
      </c>
      <c r="N1871">
        <f t="shared" si="1488"/>
        <v>1</v>
      </c>
      <c r="O1871">
        <f t="shared" si="1489"/>
        <v>0</v>
      </c>
      <c r="P1871">
        <f t="shared" si="1490"/>
        <v>0.91448812451132966</v>
      </c>
      <c r="S1871">
        <v>1864</v>
      </c>
      <c r="T1871">
        <v>12.949230324712582</v>
      </c>
      <c r="U1871">
        <v>11.785948766230923</v>
      </c>
      <c r="W1871">
        <f t="shared" si="1491"/>
        <v>1</v>
      </c>
      <c r="X1871">
        <f t="shared" si="1492"/>
        <v>0</v>
      </c>
      <c r="Y1871">
        <f t="shared" si="1493"/>
        <v>1.1632815584816587</v>
      </c>
      <c r="AB1871">
        <v>1864</v>
      </c>
      <c r="AC1871">
        <v>27.834627360828478</v>
      </c>
      <c r="AD1871">
        <v>17.804973864278402</v>
      </c>
      <c r="AF1871">
        <f t="shared" si="1494"/>
        <v>1</v>
      </c>
      <c r="AG1871">
        <f t="shared" si="1495"/>
        <v>0</v>
      </c>
      <c r="AH1871">
        <f t="shared" si="1496"/>
        <v>10.029653496550075</v>
      </c>
      <c r="AK1871">
        <v>1864</v>
      </c>
      <c r="AL1871">
        <v>29.803689748039218</v>
      </c>
      <c r="AM1871">
        <v>19.229750617410993</v>
      </c>
      <c r="AO1871">
        <f t="shared" si="1497"/>
        <v>1</v>
      </c>
      <c r="AP1871">
        <f t="shared" si="1498"/>
        <v>0</v>
      </c>
      <c r="AQ1871">
        <f t="shared" si="1499"/>
        <v>10.573939130628226</v>
      </c>
      <c r="AT1871">
        <v>1864</v>
      </c>
      <c r="AU1871">
        <v>21.214334173209643</v>
      </c>
      <c r="AV1871">
        <v>31.666784105533875</v>
      </c>
      <c r="AX1871">
        <f t="shared" si="1500"/>
        <v>0</v>
      </c>
      <c r="AY1871">
        <f t="shared" si="1501"/>
        <v>1</v>
      </c>
      <c r="AZ1871">
        <f t="shared" si="1502"/>
        <v>10.452449932324232</v>
      </c>
      <c r="BC1871">
        <v>1864</v>
      </c>
      <c r="BD1871" t="e">
        <v>#N/A</v>
      </c>
      <c r="BE1871" t="e">
        <v>#N/A</v>
      </c>
      <c r="BG1871" t="e">
        <f t="shared" si="1503"/>
        <v>#N/A</v>
      </c>
      <c r="BH1871" t="e">
        <f t="shared" si="1504"/>
        <v>#N/A</v>
      </c>
      <c r="BI1871" t="e">
        <f t="shared" si="1505"/>
        <v>#N/A</v>
      </c>
      <c r="BL1871">
        <v>1864</v>
      </c>
      <c r="BM1871">
        <v>25.827814413968781</v>
      </c>
      <c r="BN1871">
        <v>11.893024170065818</v>
      </c>
      <c r="BP1871">
        <f t="shared" si="1506"/>
        <v>1</v>
      </c>
      <c r="BQ1871">
        <f t="shared" si="1507"/>
        <v>0</v>
      </c>
      <c r="BR1871">
        <f t="shared" si="1508"/>
        <v>13.934790243902963</v>
      </c>
      <c r="BU1871">
        <v>1864</v>
      </c>
      <c r="BV1871">
        <v>22.118709658659419</v>
      </c>
      <c r="BW1871">
        <v>18.672364607097862</v>
      </c>
      <c r="BY1871">
        <f t="shared" si="1509"/>
        <v>1</v>
      </c>
      <c r="BZ1871">
        <f t="shared" si="1510"/>
        <v>0</v>
      </c>
      <c r="CA1871">
        <f t="shared" si="1511"/>
        <v>3.4463450515615577</v>
      </c>
      <c r="CD1871">
        <v>1864</v>
      </c>
      <c r="CE1871">
        <v>23.066011652468287</v>
      </c>
      <c r="CF1871">
        <v>9.863445434797681</v>
      </c>
      <c r="CH1871">
        <f t="shared" si="1512"/>
        <v>1</v>
      </c>
      <c r="CI1871">
        <f t="shared" si="1513"/>
        <v>0</v>
      </c>
      <c r="CJ1871">
        <f t="shared" si="1514"/>
        <v>13.202566217670606</v>
      </c>
      <c r="CM1871">
        <v>1864</v>
      </c>
      <c r="CN1871">
        <v>24.891970917376018</v>
      </c>
      <c r="CO1871">
        <v>34.564947895308919</v>
      </c>
      <c r="CQ1871">
        <f t="shared" si="1515"/>
        <v>0</v>
      </c>
      <c r="CR1871">
        <f t="shared" si="1516"/>
        <v>1</v>
      </c>
      <c r="CS1871">
        <f t="shared" si="1517"/>
        <v>9.6729769779329011</v>
      </c>
      <c r="CV1871">
        <v>1864</v>
      </c>
      <c r="CW1871">
        <v>26.301091777365851</v>
      </c>
      <c r="CX1871">
        <v>20.401737391318793</v>
      </c>
      <c r="CZ1871">
        <f t="shared" si="1518"/>
        <v>1</v>
      </c>
      <c r="DA1871">
        <f t="shared" si="1519"/>
        <v>0</v>
      </c>
      <c r="DB1871">
        <f t="shared" si="1520"/>
        <v>5.8993543860470581</v>
      </c>
      <c r="DE1871">
        <v>1864</v>
      </c>
      <c r="DF1871">
        <v>18.878745434861056</v>
      </c>
      <c r="DG1871">
        <v>25.582236164731071</v>
      </c>
      <c r="DI1871">
        <f t="shared" si="1521"/>
        <v>0</v>
      </c>
      <c r="DJ1871">
        <f t="shared" si="1522"/>
        <v>1</v>
      </c>
      <c r="DK1871">
        <f t="shared" si="1523"/>
        <v>6.7034907298700155</v>
      </c>
      <c r="DN1871">
        <v>1864</v>
      </c>
      <c r="DO1871">
        <v>23.664203356248592</v>
      </c>
      <c r="DP1871">
        <v>23.868458526146672</v>
      </c>
      <c r="DR1871">
        <f t="shared" si="1524"/>
        <v>0</v>
      </c>
      <c r="DS1871">
        <f t="shared" si="1525"/>
        <v>1</v>
      </c>
      <c r="DT1871">
        <f t="shared" si="1526"/>
        <v>0.20425516989807946</v>
      </c>
      <c r="DW1871">
        <v>1864</v>
      </c>
      <c r="DX1871">
        <v>15.082729130947556</v>
      </c>
      <c r="DY1871">
        <v>33.282811370262991</v>
      </c>
      <c r="EA1871">
        <f t="shared" si="1527"/>
        <v>0</v>
      </c>
      <c r="EB1871">
        <f t="shared" si="1528"/>
        <v>1</v>
      </c>
      <c r="EC1871">
        <f t="shared" si="1529"/>
        <v>18.200082239315435</v>
      </c>
      <c r="EF1871">
        <v>1864</v>
      </c>
      <c r="EG1871">
        <v>22.445859820968881</v>
      </c>
      <c r="EH1871">
        <v>20.647965063507726</v>
      </c>
      <c r="EJ1871">
        <f t="shared" si="1530"/>
        <v>1</v>
      </c>
      <c r="EK1871">
        <f t="shared" si="1531"/>
        <v>0</v>
      </c>
      <c r="EL1871">
        <f t="shared" si="1532"/>
        <v>1.7978947574611546</v>
      </c>
      <c r="EO1871">
        <v>1864</v>
      </c>
      <c r="EP1871">
        <v>25.497305523617086</v>
      </c>
      <c r="EQ1871">
        <v>51.947286123416156</v>
      </c>
      <c r="ES1871">
        <f t="shared" si="1533"/>
        <v>0</v>
      </c>
      <c r="ET1871">
        <f t="shared" si="1534"/>
        <v>1</v>
      </c>
      <c r="EU1871">
        <f t="shared" si="1535"/>
        <v>26.449980599799069</v>
      </c>
    </row>
    <row r="1872" spans="1:151" x14ac:dyDescent="0.25">
      <c r="A1872">
        <v>1865</v>
      </c>
      <c r="B1872">
        <v>10.484516680972886</v>
      </c>
      <c r="C1872">
        <v>20.273040151660545</v>
      </c>
      <c r="E1872">
        <f t="shared" si="1485"/>
        <v>0</v>
      </c>
      <c r="F1872">
        <f t="shared" si="1487"/>
        <v>1</v>
      </c>
      <c r="G1872">
        <f t="shared" si="1486"/>
        <v>9.7885234706876592</v>
      </c>
      <c r="J1872">
        <v>1865</v>
      </c>
      <c r="K1872">
        <v>9.1494121868424649</v>
      </c>
      <c r="L1872">
        <v>36.987240997557095</v>
      </c>
      <c r="N1872">
        <f t="shared" si="1488"/>
        <v>0</v>
      </c>
      <c r="O1872">
        <f t="shared" si="1489"/>
        <v>1</v>
      </c>
      <c r="P1872">
        <f t="shared" si="1490"/>
        <v>27.83782881071463</v>
      </c>
      <c r="S1872">
        <v>1865</v>
      </c>
      <c r="T1872">
        <v>19.92574551384077</v>
      </c>
      <c r="U1872">
        <v>12.622882105942535</v>
      </c>
      <c r="W1872">
        <f t="shared" si="1491"/>
        <v>1</v>
      </c>
      <c r="X1872">
        <f t="shared" si="1492"/>
        <v>0</v>
      </c>
      <c r="Y1872">
        <f t="shared" si="1493"/>
        <v>7.3028634078982346</v>
      </c>
      <c r="AB1872">
        <v>1865</v>
      </c>
      <c r="AC1872">
        <v>26.630518284187971</v>
      </c>
      <c r="AD1872">
        <v>16.74916614120318</v>
      </c>
      <c r="AF1872">
        <f t="shared" si="1494"/>
        <v>1</v>
      </c>
      <c r="AG1872">
        <f t="shared" si="1495"/>
        <v>0</v>
      </c>
      <c r="AH1872">
        <f t="shared" si="1496"/>
        <v>9.8813521429847917</v>
      </c>
      <c r="AK1872">
        <v>1865</v>
      </c>
      <c r="AL1872">
        <v>20.520781607932996</v>
      </c>
      <c r="AM1872">
        <v>24.67374532401476</v>
      </c>
      <c r="AO1872">
        <f t="shared" si="1497"/>
        <v>0</v>
      </c>
      <c r="AP1872">
        <f t="shared" si="1498"/>
        <v>1</v>
      </c>
      <c r="AQ1872">
        <f t="shared" si="1499"/>
        <v>4.1529637160817643</v>
      </c>
      <c r="AT1872">
        <v>1865</v>
      </c>
      <c r="AU1872">
        <v>18.077999078829592</v>
      </c>
      <c r="AV1872">
        <v>12.9784398013255</v>
      </c>
      <c r="AX1872">
        <f t="shared" si="1500"/>
        <v>1</v>
      </c>
      <c r="AY1872">
        <f t="shared" si="1501"/>
        <v>0</v>
      </c>
      <c r="AZ1872">
        <f t="shared" si="1502"/>
        <v>5.0995592775040919</v>
      </c>
      <c r="BC1872">
        <v>1865</v>
      </c>
      <c r="BD1872" t="e">
        <v>#N/A</v>
      </c>
      <c r="BE1872" t="e">
        <v>#N/A</v>
      </c>
      <c r="BG1872" t="e">
        <f t="shared" si="1503"/>
        <v>#N/A</v>
      </c>
      <c r="BH1872" t="e">
        <f t="shared" si="1504"/>
        <v>#N/A</v>
      </c>
      <c r="BI1872" t="e">
        <f t="shared" si="1505"/>
        <v>#N/A</v>
      </c>
      <c r="BL1872">
        <v>1865</v>
      </c>
      <c r="BM1872">
        <v>23.380022041918636</v>
      </c>
      <c r="BN1872">
        <v>11.907983355748653</v>
      </c>
      <c r="BP1872">
        <f t="shared" si="1506"/>
        <v>1</v>
      </c>
      <c r="BQ1872">
        <f t="shared" si="1507"/>
        <v>0</v>
      </c>
      <c r="BR1872">
        <f t="shared" si="1508"/>
        <v>11.472038686169983</v>
      </c>
      <c r="BU1872">
        <v>1865</v>
      </c>
      <c r="BV1872">
        <v>30.711991898316988</v>
      </c>
      <c r="BW1872">
        <v>17.103716642570895</v>
      </c>
      <c r="BY1872">
        <f t="shared" si="1509"/>
        <v>1</v>
      </c>
      <c r="BZ1872">
        <f t="shared" si="1510"/>
        <v>0</v>
      </c>
      <c r="CA1872">
        <f t="shared" si="1511"/>
        <v>13.608275255746094</v>
      </c>
      <c r="CD1872">
        <v>1865</v>
      </c>
      <c r="CE1872">
        <v>25.589551934369069</v>
      </c>
      <c r="CF1872">
        <v>29.062105185282121</v>
      </c>
      <c r="CH1872">
        <f t="shared" si="1512"/>
        <v>0</v>
      </c>
      <c r="CI1872">
        <f t="shared" si="1513"/>
        <v>1</v>
      </c>
      <c r="CJ1872">
        <f t="shared" si="1514"/>
        <v>3.4725532509130517</v>
      </c>
      <c r="CM1872">
        <v>1865</v>
      </c>
      <c r="CN1872">
        <v>15.97531923921682</v>
      </c>
      <c r="CO1872">
        <v>26.345343810860182</v>
      </c>
      <c r="CQ1872">
        <f t="shared" si="1515"/>
        <v>0</v>
      </c>
      <c r="CR1872">
        <f t="shared" si="1516"/>
        <v>1</v>
      </c>
      <c r="CS1872">
        <f t="shared" si="1517"/>
        <v>10.370024571643363</v>
      </c>
      <c r="CV1872">
        <v>1865</v>
      </c>
      <c r="CW1872">
        <v>23.252976416972917</v>
      </c>
      <c r="CX1872">
        <v>16.46130123977024</v>
      </c>
      <c r="CZ1872">
        <f t="shared" si="1518"/>
        <v>1</v>
      </c>
      <c r="DA1872">
        <f t="shared" si="1519"/>
        <v>0</v>
      </c>
      <c r="DB1872">
        <f t="shared" si="1520"/>
        <v>6.7916751772026771</v>
      </c>
      <c r="DE1872">
        <v>1865</v>
      </c>
      <c r="DF1872">
        <v>25.993416049628621</v>
      </c>
      <c r="DG1872">
        <v>16.992618519156746</v>
      </c>
      <c r="DI1872">
        <f t="shared" si="1521"/>
        <v>1</v>
      </c>
      <c r="DJ1872">
        <f t="shared" si="1522"/>
        <v>0</v>
      </c>
      <c r="DK1872">
        <f t="shared" si="1523"/>
        <v>9.0007975304718748</v>
      </c>
      <c r="DN1872">
        <v>1865</v>
      </c>
      <c r="DO1872">
        <v>23.138056918546248</v>
      </c>
      <c r="DP1872">
        <v>19.619406217901599</v>
      </c>
      <c r="DR1872">
        <f t="shared" si="1524"/>
        <v>1</v>
      </c>
      <c r="DS1872">
        <f t="shared" si="1525"/>
        <v>0</v>
      </c>
      <c r="DT1872">
        <f t="shared" si="1526"/>
        <v>3.518650700644649</v>
      </c>
      <c r="DW1872">
        <v>1865</v>
      </c>
      <c r="DX1872">
        <v>18.505191852868855</v>
      </c>
      <c r="DY1872">
        <v>17.686805812999754</v>
      </c>
      <c r="EA1872">
        <f t="shared" si="1527"/>
        <v>1</v>
      </c>
      <c r="EB1872">
        <f t="shared" si="1528"/>
        <v>0</v>
      </c>
      <c r="EC1872">
        <f t="shared" si="1529"/>
        <v>0.8183860398691003</v>
      </c>
      <c r="EF1872">
        <v>1865</v>
      </c>
      <c r="EG1872">
        <v>24.057615948581599</v>
      </c>
      <c r="EH1872">
        <v>14.82083187086033</v>
      </c>
      <c r="EJ1872">
        <f t="shared" si="1530"/>
        <v>1</v>
      </c>
      <c r="EK1872">
        <f t="shared" si="1531"/>
        <v>0</v>
      </c>
      <c r="EL1872">
        <f t="shared" si="1532"/>
        <v>9.2367840777212695</v>
      </c>
      <c r="EO1872">
        <v>1865</v>
      </c>
      <c r="EP1872">
        <v>22.329674101885498</v>
      </c>
      <c r="EQ1872">
        <v>31.655656993808901</v>
      </c>
      <c r="ES1872">
        <f t="shared" si="1533"/>
        <v>0</v>
      </c>
      <c r="ET1872">
        <f t="shared" si="1534"/>
        <v>1</v>
      </c>
      <c r="EU1872">
        <f t="shared" si="1535"/>
        <v>9.3259828919234025</v>
      </c>
    </row>
    <row r="1873" spans="1:151" x14ac:dyDescent="0.25">
      <c r="A1873">
        <v>1866</v>
      </c>
      <c r="B1873">
        <v>11.094181418810498</v>
      </c>
      <c r="C1873">
        <v>40.913780662327241</v>
      </c>
      <c r="E1873">
        <f t="shared" si="1485"/>
        <v>0</v>
      </c>
      <c r="F1873">
        <f t="shared" si="1487"/>
        <v>1</v>
      </c>
      <c r="G1873">
        <f t="shared" si="1486"/>
        <v>29.819599243516741</v>
      </c>
      <c r="J1873">
        <v>1866</v>
      </c>
      <c r="K1873">
        <v>18.819270675684042</v>
      </c>
      <c r="L1873">
        <v>19.361417816130203</v>
      </c>
      <c r="N1873">
        <f t="shared" si="1488"/>
        <v>0</v>
      </c>
      <c r="O1873">
        <f t="shared" si="1489"/>
        <v>1</v>
      </c>
      <c r="P1873">
        <f t="shared" si="1490"/>
        <v>0.5421471404461613</v>
      </c>
      <c r="S1873">
        <v>1866</v>
      </c>
      <c r="T1873">
        <v>21.36910410007912</v>
      </c>
      <c r="U1873">
        <v>3.5878044853958038</v>
      </c>
      <c r="W1873">
        <f t="shared" si="1491"/>
        <v>1</v>
      </c>
      <c r="X1873">
        <f t="shared" si="1492"/>
        <v>0</v>
      </c>
      <c r="Y1873">
        <f t="shared" si="1493"/>
        <v>17.781299614683316</v>
      </c>
      <c r="AB1873">
        <v>1866</v>
      </c>
      <c r="AC1873">
        <v>26.388977784859932</v>
      </c>
      <c r="AD1873">
        <v>16.982087488905975</v>
      </c>
      <c r="AF1873">
        <f t="shared" si="1494"/>
        <v>1</v>
      </c>
      <c r="AG1873">
        <f t="shared" si="1495"/>
        <v>0</v>
      </c>
      <c r="AH1873">
        <f t="shared" si="1496"/>
        <v>9.4068902959539571</v>
      </c>
      <c r="AK1873">
        <v>1866</v>
      </c>
      <c r="AL1873">
        <v>18.892357846342307</v>
      </c>
      <c r="AM1873">
        <v>29.326660728409966</v>
      </c>
      <c r="AO1873">
        <f t="shared" si="1497"/>
        <v>0</v>
      </c>
      <c r="AP1873">
        <f t="shared" si="1498"/>
        <v>1</v>
      </c>
      <c r="AQ1873">
        <f t="shared" si="1499"/>
        <v>10.434302882067659</v>
      </c>
      <c r="AT1873">
        <v>1866</v>
      </c>
      <c r="AU1873">
        <v>19.02076164827097</v>
      </c>
      <c r="AV1873">
        <v>32.583864881653987</v>
      </c>
      <c r="AX1873">
        <f t="shared" si="1500"/>
        <v>0</v>
      </c>
      <c r="AY1873">
        <f t="shared" si="1501"/>
        <v>1</v>
      </c>
      <c r="AZ1873">
        <f t="shared" si="1502"/>
        <v>13.563103233383018</v>
      </c>
      <c r="BC1873">
        <v>1866</v>
      </c>
      <c r="BD1873" t="e">
        <v>#N/A</v>
      </c>
      <c r="BE1873" t="e">
        <v>#N/A</v>
      </c>
      <c r="BG1873" t="e">
        <f t="shared" si="1503"/>
        <v>#N/A</v>
      </c>
      <c r="BH1873" t="e">
        <f t="shared" si="1504"/>
        <v>#N/A</v>
      </c>
      <c r="BI1873" t="e">
        <f t="shared" si="1505"/>
        <v>#N/A</v>
      </c>
      <c r="BL1873">
        <v>1866</v>
      </c>
      <c r="BM1873">
        <v>34.725905937742297</v>
      </c>
      <c r="BN1873">
        <v>10.284628656703212</v>
      </c>
      <c r="BP1873">
        <f t="shared" si="1506"/>
        <v>1</v>
      </c>
      <c r="BQ1873">
        <f t="shared" si="1507"/>
        <v>0</v>
      </c>
      <c r="BR1873">
        <f t="shared" si="1508"/>
        <v>24.441277281039085</v>
      </c>
      <c r="BU1873">
        <v>1866</v>
      </c>
      <c r="BV1873">
        <v>29.982804378148355</v>
      </c>
      <c r="BW1873">
        <v>25.822490115846843</v>
      </c>
      <c r="BY1873">
        <f t="shared" si="1509"/>
        <v>1</v>
      </c>
      <c r="BZ1873">
        <f t="shared" si="1510"/>
        <v>0</v>
      </c>
      <c r="CA1873">
        <f t="shared" si="1511"/>
        <v>4.1603142623015117</v>
      </c>
      <c r="CD1873">
        <v>1866</v>
      </c>
      <c r="CE1873">
        <v>23.744437294811537</v>
      </c>
      <c r="CF1873">
        <v>28.296081161889816</v>
      </c>
      <c r="CH1873">
        <f t="shared" si="1512"/>
        <v>0</v>
      </c>
      <c r="CI1873">
        <f t="shared" si="1513"/>
        <v>1</v>
      </c>
      <c r="CJ1873">
        <f t="shared" si="1514"/>
        <v>4.5516438670782797</v>
      </c>
      <c r="CM1873">
        <v>1866</v>
      </c>
      <c r="CN1873">
        <v>21.362563488022776</v>
      </c>
      <c r="CO1873">
        <v>17.397107822395743</v>
      </c>
      <c r="CQ1873">
        <f t="shared" si="1515"/>
        <v>1</v>
      </c>
      <c r="CR1873">
        <f t="shared" si="1516"/>
        <v>0</v>
      </c>
      <c r="CS1873">
        <f t="shared" si="1517"/>
        <v>3.965455665627033</v>
      </c>
      <c r="CV1873">
        <v>1866</v>
      </c>
      <c r="CW1873">
        <v>22.746672243401584</v>
      </c>
      <c r="CX1873">
        <v>14.88850229738572</v>
      </c>
      <c r="CZ1873">
        <f t="shared" si="1518"/>
        <v>1</v>
      </c>
      <c r="DA1873">
        <f t="shared" si="1519"/>
        <v>0</v>
      </c>
      <c r="DB1873">
        <f t="shared" si="1520"/>
        <v>7.8581699460158632</v>
      </c>
      <c r="DE1873">
        <v>1866</v>
      </c>
      <c r="DF1873">
        <v>26.162528434332838</v>
      </c>
      <c r="DG1873">
        <v>25.092171256997453</v>
      </c>
      <c r="DI1873">
        <f t="shared" si="1521"/>
        <v>1</v>
      </c>
      <c r="DJ1873">
        <f t="shared" si="1522"/>
        <v>0</v>
      </c>
      <c r="DK1873">
        <f t="shared" si="1523"/>
        <v>1.070357177335385</v>
      </c>
      <c r="DN1873">
        <v>1866</v>
      </c>
      <c r="DO1873">
        <v>22.346929334499698</v>
      </c>
      <c r="DP1873">
        <v>22.965073833915518</v>
      </c>
      <c r="DR1873">
        <f t="shared" si="1524"/>
        <v>0</v>
      </c>
      <c r="DS1873">
        <f t="shared" si="1525"/>
        <v>1</v>
      </c>
      <c r="DT1873">
        <f t="shared" si="1526"/>
        <v>0.61814449941581984</v>
      </c>
      <c r="DW1873">
        <v>1866</v>
      </c>
      <c r="DX1873">
        <v>18.55669154550279</v>
      </c>
      <c r="DY1873">
        <v>9.2176010164261246</v>
      </c>
      <c r="EA1873">
        <f t="shared" si="1527"/>
        <v>1</v>
      </c>
      <c r="EB1873">
        <f t="shared" si="1528"/>
        <v>0</v>
      </c>
      <c r="EC1873">
        <f t="shared" si="1529"/>
        <v>9.3390905290766657</v>
      </c>
      <c r="EF1873">
        <v>1866</v>
      </c>
      <c r="EG1873">
        <v>20.124287421379893</v>
      </c>
      <c r="EH1873">
        <v>20.012798075801918</v>
      </c>
      <c r="EJ1873">
        <f t="shared" si="1530"/>
        <v>1</v>
      </c>
      <c r="EK1873">
        <f t="shared" si="1531"/>
        <v>0</v>
      </c>
      <c r="EL1873">
        <f t="shared" si="1532"/>
        <v>0.11148934557797574</v>
      </c>
      <c r="EO1873">
        <v>1866</v>
      </c>
      <c r="EP1873">
        <v>22.196074388011596</v>
      </c>
      <c r="EQ1873">
        <v>23.686254910766042</v>
      </c>
      <c r="ES1873">
        <f t="shared" si="1533"/>
        <v>0</v>
      </c>
      <c r="ET1873">
        <f t="shared" si="1534"/>
        <v>1</v>
      </c>
      <c r="EU1873">
        <f t="shared" si="1535"/>
        <v>1.4901805227544465</v>
      </c>
    </row>
    <row r="1874" spans="1:151" x14ac:dyDescent="0.25">
      <c r="A1874">
        <v>1867</v>
      </c>
      <c r="B1874">
        <v>8.9528415990073054</v>
      </c>
      <c r="C1874">
        <v>37.420855786662798</v>
      </c>
      <c r="E1874">
        <f t="shared" si="1485"/>
        <v>0</v>
      </c>
      <c r="F1874">
        <f t="shared" si="1487"/>
        <v>1</v>
      </c>
      <c r="G1874">
        <f t="shared" si="1486"/>
        <v>28.468014187655491</v>
      </c>
      <c r="J1874">
        <v>1867</v>
      </c>
      <c r="K1874">
        <v>20.692188969932015</v>
      </c>
      <c r="L1874">
        <v>15.178279176468585</v>
      </c>
      <c r="N1874">
        <f t="shared" si="1488"/>
        <v>1</v>
      </c>
      <c r="O1874">
        <f t="shared" si="1489"/>
        <v>0</v>
      </c>
      <c r="P1874">
        <f t="shared" si="1490"/>
        <v>5.51390979346343</v>
      </c>
      <c r="S1874">
        <v>1867</v>
      </c>
      <c r="T1874">
        <v>14.84887540231912</v>
      </c>
      <c r="U1874">
        <v>21.545859086817789</v>
      </c>
      <c r="W1874">
        <f t="shared" si="1491"/>
        <v>0</v>
      </c>
      <c r="X1874">
        <f t="shared" si="1492"/>
        <v>1</v>
      </c>
      <c r="Y1874">
        <f t="shared" si="1493"/>
        <v>6.6969836844986688</v>
      </c>
      <c r="AB1874">
        <v>1867</v>
      </c>
      <c r="AC1874">
        <v>13.599669470200459</v>
      </c>
      <c r="AD1874">
        <v>19.003429447933129</v>
      </c>
      <c r="AF1874">
        <f t="shared" si="1494"/>
        <v>0</v>
      </c>
      <c r="AG1874">
        <f t="shared" si="1495"/>
        <v>1</v>
      </c>
      <c r="AH1874">
        <f t="shared" si="1496"/>
        <v>5.4037599777326708</v>
      </c>
      <c r="AK1874">
        <v>1867</v>
      </c>
      <c r="AL1874">
        <v>36.731140961163213</v>
      </c>
      <c r="AM1874">
        <v>29.212232134638576</v>
      </c>
      <c r="AO1874">
        <f t="shared" si="1497"/>
        <v>1</v>
      </c>
      <c r="AP1874">
        <f t="shared" si="1498"/>
        <v>0</v>
      </c>
      <c r="AQ1874">
        <f t="shared" si="1499"/>
        <v>7.5189088265246369</v>
      </c>
      <c r="AT1874">
        <v>1867</v>
      </c>
      <c r="AU1874">
        <v>17.368568062083288</v>
      </c>
      <c r="AV1874">
        <v>21.338589426024267</v>
      </c>
      <c r="AX1874">
        <f t="shared" si="1500"/>
        <v>0</v>
      </c>
      <c r="AY1874">
        <f t="shared" si="1501"/>
        <v>1</v>
      </c>
      <c r="AZ1874">
        <f t="shared" si="1502"/>
        <v>3.9700213639409796</v>
      </c>
      <c r="BC1874">
        <v>1867</v>
      </c>
      <c r="BD1874" t="e">
        <v>#N/A</v>
      </c>
      <c r="BE1874" t="e">
        <v>#N/A</v>
      </c>
      <c r="BG1874" t="e">
        <f t="shared" si="1503"/>
        <v>#N/A</v>
      </c>
      <c r="BH1874" t="e">
        <f t="shared" si="1504"/>
        <v>#N/A</v>
      </c>
      <c r="BI1874" t="e">
        <f t="shared" si="1505"/>
        <v>#N/A</v>
      </c>
      <c r="BL1874">
        <v>1867</v>
      </c>
      <c r="BM1874">
        <v>22.366741653701133</v>
      </c>
      <c r="BN1874">
        <v>9.7995133396378975</v>
      </c>
      <c r="BP1874">
        <f t="shared" si="1506"/>
        <v>1</v>
      </c>
      <c r="BQ1874">
        <f t="shared" si="1507"/>
        <v>0</v>
      </c>
      <c r="BR1874">
        <f t="shared" si="1508"/>
        <v>12.567228314063236</v>
      </c>
      <c r="BU1874">
        <v>1867</v>
      </c>
      <c r="BV1874">
        <v>26.437373154522938</v>
      </c>
      <c r="BW1874">
        <v>21.358756253276727</v>
      </c>
      <c r="BY1874">
        <f t="shared" si="1509"/>
        <v>1</v>
      </c>
      <c r="BZ1874">
        <f t="shared" si="1510"/>
        <v>0</v>
      </c>
      <c r="CA1874">
        <f t="shared" si="1511"/>
        <v>5.0786169012462103</v>
      </c>
      <c r="CD1874">
        <v>1867</v>
      </c>
      <c r="CE1874">
        <v>20.576566835444048</v>
      </c>
      <c r="CF1874">
        <v>23.230871321476954</v>
      </c>
      <c r="CH1874">
        <f t="shared" si="1512"/>
        <v>0</v>
      </c>
      <c r="CI1874">
        <f t="shared" si="1513"/>
        <v>1</v>
      </c>
      <c r="CJ1874">
        <f t="shared" si="1514"/>
        <v>2.6543044860329061</v>
      </c>
      <c r="CM1874">
        <v>1867</v>
      </c>
      <c r="CN1874">
        <v>20.281286678549922</v>
      </c>
      <c r="CO1874">
        <v>7.6484480460416204</v>
      </c>
      <c r="CQ1874">
        <f t="shared" si="1515"/>
        <v>1</v>
      </c>
      <c r="CR1874">
        <f t="shared" si="1516"/>
        <v>0</v>
      </c>
      <c r="CS1874">
        <f t="shared" si="1517"/>
        <v>12.632838632508301</v>
      </c>
      <c r="CV1874">
        <v>1867</v>
      </c>
      <c r="CW1874">
        <v>20.691045089459848</v>
      </c>
      <c r="CX1874">
        <v>23.138640385000599</v>
      </c>
      <c r="CZ1874">
        <f t="shared" si="1518"/>
        <v>0</v>
      </c>
      <c r="DA1874">
        <f t="shared" si="1519"/>
        <v>1</v>
      </c>
      <c r="DB1874">
        <f t="shared" si="1520"/>
        <v>2.4475952955407507</v>
      </c>
      <c r="DE1874">
        <v>1867</v>
      </c>
      <c r="DF1874">
        <v>24.89666861536676</v>
      </c>
      <c r="DG1874">
        <v>18.94417550021539</v>
      </c>
      <c r="DI1874">
        <f t="shared" si="1521"/>
        <v>1</v>
      </c>
      <c r="DJ1874">
        <f t="shared" si="1522"/>
        <v>0</v>
      </c>
      <c r="DK1874">
        <f t="shared" si="1523"/>
        <v>5.9524931151513698</v>
      </c>
      <c r="DN1874">
        <v>1867</v>
      </c>
      <c r="DO1874">
        <v>28.056085993399165</v>
      </c>
      <c r="DP1874">
        <v>22.006456133779558</v>
      </c>
      <c r="DR1874">
        <f t="shared" si="1524"/>
        <v>1</v>
      </c>
      <c r="DS1874">
        <f t="shared" si="1525"/>
        <v>0</v>
      </c>
      <c r="DT1874">
        <f t="shared" si="1526"/>
        <v>6.049629859619607</v>
      </c>
      <c r="DW1874">
        <v>1867</v>
      </c>
      <c r="DX1874">
        <v>16.946699815462335</v>
      </c>
      <c r="DY1874">
        <v>22.714761412030292</v>
      </c>
      <c r="EA1874">
        <f t="shared" si="1527"/>
        <v>0</v>
      </c>
      <c r="EB1874">
        <f t="shared" si="1528"/>
        <v>1</v>
      </c>
      <c r="EC1874">
        <f t="shared" si="1529"/>
        <v>5.7680615965679571</v>
      </c>
      <c r="EF1874">
        <v>1867</v>
      </c>
      <c r="EG1874">
        <v>22.310997689331348</v>
      </c>
      <c r="EH1874">
        <v>18.179508795480004</v>
      </c>
      <c r="EJ1874">
        <f t="shared" si="1530"/>
        <v>1</v>
      </c>
      <c r="EK1874">
        <f t="shared" si="1531"/>
        <v>0</v>
      </c>
      <c r="EL1874">
        <f t="shared" si="1532"/>
        <v>4.1314888938513441</v>
      </c>
      <c r="EO1874">
        <v>1867</v>
      </c>
      <c r="EP1874">
        <v>23.205497368609905</v>
      </c>
      <c r="EQ1874">
        <v>3.2505703830308832</v>
      </c>
      <c r="ES1874">
        <f t="shared" si="1533"/>
        <v>1</v>
      </c>
      <c r="ET1874">
        <f t="shared" si="1534"/>
        <v>0</v>
      </c>
      <c r="EU1874">
        <f t="shared" si="1535"/>
        <v>19.954926985579021</v>
      </c>
    </row>
    <row r="1875" spans="1:151" x14ac:dyDescent="0.25">
      <c r="A1875">
        <v>1868</v>
      </c>
      <c r="B1875">
        <v>13.18706071322161</v>
      </c>
      <c r="C1875">
        <v>37.883509779553542</v>
      </c>
      <c r="E1875">
        <f t="shared" si="1485"/>
        <v>0</v>
      </c>
      <c r="F1875">
        <f t="shared" si="1487"/>
        <v>1</v>
      </c>
      <c r="G1875">
        <f t="shared" si="1486"/>
        <v>24.69644906633193</v>
      </c>
      <c r="J1875">
        <v>1868</v>
      </c>
      <c r="K1875">
        <v>11.50310823015888</v>
      </c>
      <c r="L1875">
        <v>28.143883850866441</v>
      </c>
      <c r="N1875">
        <f t="shared" si="1488"/>
        <v>0</v>
      </c>
      <c r="O1875">
        <f t="shared" si="1489"/>
        <v>1</v>
      </c>
      <c r="P1875">
        <f t="shared" si="1490"/>
        <v>16.640775620707561</v>
      </c>
      <c r="S1875">
        <v>1868</v>
      </c>
      <c r="T1875">
        <v>15.498390675460264</v>
      </c>
      <c r="U1875">
        <v>69.270964699308152</v>
      </c>
      <c r="W1875">
        <f t="shared" si="1491"/>
        <v>0</v>
      </c>
      <c r="X1875">
        <f t="shared" si="1492"/>
        <v>1</v>
      </c>
      <c r="Y1875">
        <f t="shared" si="1493"/>
        <v>53.772574023847888</v>
      </c>
      <c r="AB1875">
        <v>1868</v>
      </c>
      <c r="AC1875">
        <v>27.299179524719754</v>
      </c>
      <c r="AD1875">
        <v>18.862854423075344</v>
      </c>
      <c r="AF1875">
        <f t="shared" si="1494"/>
        <v>1</v>
      </c>
      <c r="AG1875">
        <f t="shared" si="1495"/>
        <v>0</v>
      </c>
      <c r="AH1875">
        <f t="shared" si="1496"/>
        <v>8.4363251016444103</v>
      </c>
      <c r="AK1875">
        <v>1868</v>
      </c>
      <c r="AL1875">
        <v>14.661772675561483</v>
      </c>
      <c r="AM1875">
        <v>36.189791357089007</v>
      </c>
      <c r="AO1875">
        <f t="shared" si="1497"/>
        <v>0</v>
      </c>
      <c r="AP1875">
        <f t="shared" si="1498"/>
        <v>1</v>
      </c>
      <c r="AQ1875">
        <f t="shared" si="1499"/>
        <v>21.528018681527524</v>
      </c>
      <c r="AT1875">
        <v>1868</v>
      </c>
      <c r="AU1875">
        <v>20.137504186791581</v>
      </c>
      <c r="AV1875">
        <v>29.774877050606896</v>
      </c>
      <c r="AX1875">
        <f t="shared" si="1500"/>
        <v>0</v>
      </c>
      <c r="AY1875">
        <f t="shared" si="1501"/>
        <v>1</v>
      </c>
      <c r="AZ1875">
        <f t="shared" si="1502"/>
        <v>9.6373728638153153</v>
      </c>
      <c r="BC1875">
        <v>1868</v>
      </c>
      <c r="BD1875" t="e">
        <v>#N/A</v>
      </c>
      <c r="BE1875" t="e">
        <v>#N/A</v>
      </c>
      <c r="BG1875" t="e">
        <f t="shared" si="1503"/>
        <v>#N/A</v>
      </c>
      <c r="BH1875" t="e">
        <f t="shared" si="1504"/>
        <v>#N/A</v>
      </c>
      <c r="BI1875" t="e">
        <f t="shared" si="1505"/>
        <v>#N/A</v>
      </c>
      <c r="BL1875">
        <v>1868</v>
      </c>
      <c r="BM1875">
        <v>30.077661988442735</v>
      </c>
      <c r="BN1875">
        <v>15.882960886259983</v>
      </c>
      <c r="BP1875">
        <f t="shared" si="1506"/>
        <v>1</v>
      </c>
      <c r="BQ1875">
        <f t="shared" si="1507"/>
        <v>0</v>
      </c>
      <c r="BR1875">
        <f t="shared" si="1508"/>
        <v>14.194701102182751</v>
      </c>
      <c r="BU1875">
        <v>1868</v>
      </c>
      <c r="BV1875">
        <v>11.435491174108513</v>
      </c>
      <c r="BW1875">
        <v>21.006294993139647</v>
      </c>
      <c r="BY1875">
        <f t="shared" si="1509"/>
        <v>0</v>
      </c>
      <c r="BZ1875">
        <f t="shared" si="1510"/>
        <v>1</v>
      </c>
      <c r="CA1875">
        <f t="shared" si="1511"/>
        <v>9.5708038190311342</v>
      </c>
      <c r="CD1875">
        <v>1868</v>
      </c>
      <c r="CE1875">
        <v>18.989680361351351</v>
      </c>
      <c r="CF1875">
        <v>16.462261120437049</v>
      </c>
      <c r="CH1875">
        <f t="shared" si="1512"/>
        <v>1</v>
      </c>
      <c r="CI1875">
        <f t="shared" si="1513"/>
        <v>0</v>
      </c>
      <c r="CJ1875">
        <f t="shared" si="1514"/>
        <v>2.5274192409143019</v>
      </c>
      <c r="CM1875">
        <v>1868</v>
      </c>
      <c r="CN1875">
        <v>21.746244292249497</v>
      </c>
      <c r="CO1875">
        <v>21.260388514596599</v>
      </c>
      <c r="CQ1875">
        <f t="shared" si="1515"/>
        <v>1</v>
      </c>
      <c r="CR1875">
        <f t="shared" si="1516"/>
        <v>0</v>
      </c>
      <c r="CS1875">
        <f t="shared" si="1517"/>
        <v>0.48585577765289756</v>
      </c>
      <c r="CV1875">
        <v>1868</v>
      </c>
      <c r="CW1875">
        <v>28.225223167312748</v>
      </c>
      <c r="CX1875">
        <v>10.453405039787256</v>
      </c>
      <c r="CZ1875">
        <f t="shared" si="1518"/>
        <v>1</v>
      </c>
      <c r="DA1875">
        <f t="shared" si="1519"/>
        <v>0</v>
      </c>
      <c r="DB1875">
        <f t="shared" si="1520"/>
        <v>17.771818127525492</v>
      </c>
      <c r="DE1875">
        <v>1868</v>
      </c>
      <c r="DF1875">
        <v>26.978646208189151</v>
      </c>
      <c r="DG1875">
        <v>22.889720428628916</v>
      </c>
      <c r="DI1875">
        <f t="shared" si="1521"/>
        <v>1</v>
      </c>
      <c r="DJ1875">
        <f t="shared" si="1522"/>
        <v>0</v>
      </c>
      <c r="DK1875">
        <f t="shared" si="1523"/>
        <v>4.0889257795602347</v>
      </c>
      <c r="DN1875">
        <v>1868</v>
      </c>
      <c r="DO1875">
        <v>22.678573203767037</v>
      </c>
      <c r="DP1875">
        <v>13.913706626322305</v>
      </c>
      <c r="DR1875">
        <f t="shared" si="1524"/>
        <v>1</v>
      </c>
      <c r="DS1875">
        <f t="shared" si="1525"/>
        <v>0</v>
      </c>
      <c r="DT1875">
        <f t="shared" si="1526"/>
        <v>8.7648665774447316</v>
      </c>
      <c r="DW1875">
        <v>1868</v>
      </c>
      <c r="DX1875">
        <v>15.086695370943552</v>
      </c>
      <c r="DY1875">
        <v>24.145663871885223</v>
      </c>
      <c r="EA1875">
        <f t="shared" si="1527"/>
        <v>0</v>
      </c>
      <c r="EB1875">
        <f t="shared" si="1528"/>
        <v>1</v>
      </c>
      <c r="EC1875">
        <f t="shared" si="1529"/>
        <v>9.0589685009416705</v>
      </c>
      <c r="EF1875">
        <v>1868</v>
      </c>
      <c r="EG1875">
        <v>16.029444112725329</v>
      </c>
      <c r="EH1875">
        <v>16.382161296312766</v>
      </c>
      <c r="EJ1875">
        <f t="shared" si="1530"/>
        <v>0</v>
      </c>
      <c r="EK1875">
        <f t="shared" si="1531"/>
        <v>1</v>
      </c>
      <c r="EL1875">
        <f t="shared" si="1532"/>
        <v>0.35271718358743698</v>
      </c>
      <c r="EO1875">
        <v>1868</v>
      </c>
      <c r="EP1875">
        <v>19.357760876130879</v>
      </c>
      <c r="EQ1875">
        <v>20.877685424525673</v>
      </c>
      <c r="ES1875">
        <f t="shared" si="1533"/>
        <v>0</v>
      </c>
      <c r="ET1875">
        <f t="shared" si="1534"/>
        <v>1</v>
      </c>
      <c r="EU1875">
        <f t="shared" si="1535"/>
        <v>1.5199245483947941</v>
      </c>
    </row>
    <row r="1876" spans="1:151" x14ac:dyDescent="0.25">
      <c r="A1876">
        <v>1869</v>
      </c>
      <c r="B1876">
        <v>10.73277589228681</v>
      </c>
      <c r="C1876">
        <v>33.615080016928516</v>
      </c>
      <c r="E1876">
        <f t="shared" si="1485"/>
        <v>0</v>
      </c>
      <c r="F1876">
        <f t="shared" si="1487"/>
        <v>1</v>
      </c>
      <c r="G1876">
        <f t="shared" si="1486"/>
        <v>22.882304124641706</v>
      </c>
      <c r="J1876">
        <v>1869</v>
      </c>
      <c r="K1876">
        <v>26.430322354432199</v>
      </c>
      <c r="L1876">
        <v>17.918504790632724</v>
      </c>
      <c r="N1876">
        <f t="shared" si="1488"/>
        <v>1</v>
      </c>
      <c r="O1876">
        <f t="shared" si="1489"/>
        <v>0</v>
      </c>
      <c r="P1876">
        <f t="shared" si="1490"/>
        <v>8.5118175637994753</v>
      </c>
      <c r="S1876">
        <v>1869</v>
      </c>
      <c r="T1876">
        <v>14.57277422244967</v>
      </c>
      <c r="U1876">
        <v>64.415641541944169</v>
      </c>
      <c r="W1876">
        <f t="shared" si="1491"/>
        <v>0</v>
      </c>
      <c r="X1876">
        <f t="shared" si="1492"/>
        <v>1</v>
      </c>
      <c r="Y1876">
        <f t="shared" si="1493"/>
        <v>49.842867319494502</v>
      </c>
      <c r="AB1876">
        <v>1869</v>
      </c>
      <c r="AC1876">
        <v>23.536666365813499</v>
      </c>
      <c r="AD1876">
        <v>16.978952394682203</v>
      </c>
      <c r="AF1876">
        <f t="shared" si="1494"/>
        <v>1</v>
      </c>
      <c r="AG1876">
        <f t="shared" si="1495"/>
        <v>0</v>
      </c>
      <c r="AH1876">
        <f t="shared" si="1496"/>
        <v>6.5577139711312959</v>
      </c>
      <c r="AK1876">
        <v>1869</v>
      </c>
      <c r="AL1876">
        <v>18.440551602151068</v>
      </c>
      <c r="AM1876">
        <v>17.083178683232749</v>
      </c>
      <c r="AO1876">
        <f t="shared" si="1497"/>
        <v>1</v>
      </c>
      <c r="AP1876">
        <f t="shared" si="1498"/>
        <v>0</v>
      </c>
      <c r="AQ1876">
        <f t="shared" si="1499"/>
        <v>1.357372918918319</v>
      </c>
      <c r="AT1876">
        <v>1869</v>
      </c>
      <c r="AU1876">
        <v>21.271590772105476</v>
      </c>
      <c r="AV1876">
        <v>29.812549665895254</v>
      </c>
      <c r="AX1876">
        <f t="shared" si="1500"/>
        <v>0</v>
      </c>
      <c r="AY1876">
        <f t="shared" si="1501"/>
        <v>1</v>
      </c>
      <c r="AZ1876">
        <f t="shared" si="1502"/>
        <v>8.540958893789778</v>
      </c>
      <c r="BC1876">
        <v>1869</v>
      </c>
      <c r="BD1876" t="e">
        <v>#N/A</v>
      </c>
      <c r="BE1876" t="e">
        <v>#N/A</v>
      </c>
      <c r="BG1876" t="e">
        <f t="shared" si="1503"/>
        <v>#N/A</v>
      </c>
      <c r="BH1876" t="e">
        <f t="shared" si="1504"/>
        <v>#N/A</v>
      </c>
      <c r="BI1876" t="e">
        <f t="shared" si="1505"/>
        <v>#N/A</v>
      </c>
      <c r="BL1876">
        <v>1869</v>
      </c>
      <c r="BM1876">
        <v>27.85881913694028</v>
      </c>
      <c r="BN1876">
        <v>17.268736547642348</v>
      </c>
      <c r="BP1876">
        <f t="shared" si="1506"/>
        <v>1</v>
      </c>
      <c r="BQ1876">
        <f t="shared" si="1507"/>
        <v>0</v>
      </c>
      <c r="BR1876">
        <f t="shared" si="1508"/>
        <v>10.590082589297932</v>
      </c>
      <c r="BU1876">
        <v>1869</v>
      </c>
      <c r="BV1876">
        <v>14.171335544037497</v>
      </c>
      <c r="BW1876">
        <v>33.393515916570173</v>
      </c>
      <c r="BY1876">
        <f t="shared" si="1509"/>
        <v>0</v>
      </c>
      <c r="BZ1876">
        <f t="shared" si="1510"/>
        <v>1</v>
      </c>
      <c r="CA1876">
        <f t="shared" si="1511"/>
        <v>19.222180372532677</v>
      </c>
      <c r="CD1876">
        <v>1869</v>
      </c>
      <c r="CE1876">
        <v>23.653838659950186</v>
      </c>
      <c r="CF1876">
        <v>25.593272336344707</v>
      </c>
      <c r="CH1876">
        <f t="shared" si="1512"/>
        <v>0</v>
      </c>
      <c r="CI1876">
        <f t="shared" si="1513"/>
        <v>1</v>
      </c>
      <c r="CJ1876">
        <f t="shared" si="1514"/>
        <v>1.9394336763945219</v>
      </c>
      <c r="CM1876">
        <v>1869</v>
      </c>
      <c r="CN1876">
        <v>22.059995171445294</v>
      </c>
      <c r="CO1876">
        <v>19.020919232026738</v>
      </c>
      <c r="CQ1876">
        <f t="shared" si="1515"/>
        <v>1</v>
      </c>
      <c r="CR1876">
        <f t="shared" si="1516"/>
        <v>0</v>
      </c>
      <c r="CS1876">
        <f t="shared" si="1517"/>
        <v>3.0390759394185558</v>
      </c>
      <c r="CV1876">
        <v>1869</v>
      </c>
      <c r="CW1876">
        <v>19.466088906382971</v>
      </c>
      <c r="CX1876">
        <v>16.841610073546395</v>
      </c>
      <c r="CZ1876">
        <f t="shared" si="1518"/>
        <v>1</v>
      </c>
      <c r="DA1876">
        <f t="shared" si="1519"/>
        <v>0</v>
      </c>
      <c r="DB1876">
        <f t="shared" si="1520"/>
        <v>2.6244788328365765</v>
      </c>
      <c r="DE1876">
        <v>1869</v>
      </c>
      <c r="DF1876">
        <v>21.565230308756043</v>
      </c>
      <c r="DG1876">
        <v>30.671309174844453</v>
      </c>
      <c r="DI1876">
        <f t="shared" si="1521"/>
        <v>0</v>
      </c>
      <c r="DJ1876">
        <f t="shared" si="1522"/>
        <v>1</v>
      </c>
      <c r="DK1876">
        <f t="shared" si="1523"/>
        <v>9.10607886608841</v>
      </c>
      <c r="DN1876">
        <v>1869</v>
      </c>
      <c r="DO1876">
        <v>20.058035977478784</v>
      </c>
      <c r="DP1876">
        <v>26.050103369678219</v>
      </c>
      <c r="DR1876">
        <f t="shared" si="1524"/>
        <v>0</v>
      </c>
      <c r="DS1876">
        <f t="shared" si="1525"/>
        <v>1</v>
      </c>
      <c r="DT1876">
        <f t="shared" si="1526"/>
        <v>5.9920673921994343</v>
      </c>
      <c r="DW1876">
        <v>1869</v>
      </c>
      <c r="DX1876">
        <v>18.856216662161476</v>
      </c>
      <c r="DY1876">
        <v>-1.9766612374962484</v>
      </c>
      <c r="EA1876">
        <f t="shared" si="1527"/>
        <v>1</v>
      </c>
      <c r="EB1876">
        <f t="shared" si="1528"/>
        <v>0</v>
      </c>
      <c r="EC1876">
        <f t="shared" si="1529"/>
        <v>20.832877899657724</v>
      </c>
      <c r="EF1876">
        <v>1869</v>
      </c>
      <c r="EG1876">
        <v>19.231260063489731</v>
      </c>
      <c r="EH1876">
        <v>10.825143113408505</v>
      </c>
      <c r="EJ1876">
        <f t="shared" si="1530"/>
        <v>1</v>
      </c>
      <c r="EK1876">
        <f t="shared" si="1531"/>
        <v>0</v>
      </c>
      <c r="EL1876">
        <f t="shared" si="1532"/>
        <v>8.4061169500812269</v>
      </c>
      <c r="EO1876">
        <v>1869</v>
      </c>
      <c r="EP1876">
        <v>24.299919889841007</v>
      </c>
      <c r="EQ1876">
        <v>31.400408376567093</v>
      </c>
      <c r="ES1876">
        <f t="shared" si="1533"/>
        <v>0</v>
      </c>
      <c r="ET1876">
        <f t="shared" si="1534"/>
        <v>1</v>
      </c>
      <c r="EU1876">
        <f t="shared" si="1535"/>
        <v>7.1004884867260856</v>
      </c>
    </row>
    <row r="1877" spans="1:151" x14ac:dyDescent="0.25">
      <c r="A1877">
        <v>1870</v>
      </c>
      <c r="B1877">
        <v>15.599369924813058</v>
      </c>
      <c r="C1877">
        <v>22.887472602349813</v>
      </c>
      <c r="E1877">
        <f t="shared" si="1485"/>
        <v>0</v>
      </c>
      <c r="F1877">
        <f t="shared" si="1487"/>
        <v>1</v>
      </c>
      <c r="G1877">
        <f t="shared" si="1486"/>
        <v>7.2881026775367559</v>
      </c>
      <c r="J1877">
        <v>1870</v>
      </c>
      <c r="K1877">
        <v>19.838604976816033</v>
      </c>
      <c r="L1877">
        <v>25.026090364022725</v>
      </c>
      <c r="N1877">
        <f t="shared" si="1488"/>
        <v>0</v>
      </c>
      <c r="O1877">
        <f t="shared" si="1489"/>
        <v>1</v>
      </c>
      <c r="P1877">
        <f t="shared" si="1490"/>
        <v>5.1874853872066922</v>
      </c>
      <c r="S1877">
        <v>1870</v>
      </c>
      <c r="T1877">
        <v>22.48107169287432</v>
      </c>
      <c r="U1877">
        <v>22.275039084025245</v>
      </c>
      <c r="W1877">
        <f t="shared" si="1491"/>
        <v>1</v>
      </c>
      <c r="X1877">
        <f t="shared" si="1492"/>
        <v>0</v>
      </c>
      <c r="Y1877">
        <f t="shared" si="1493"/>
        <v>0.20603260884907471</v>
      </c>
      <c r="AB1877">
        <v>1870</v>
      </c>
      <c r="AC1877">
        <v>29.609078249945917</v>
      </c>
      <c r="AD1877">
        <v>18.526275395640639</v>
      </c>
      <c r="AF1877">
        <f t="shared" si="1494"/>
        <v>1</v>
      </c>
      <c r="AG1877">
        <f t="shared" si="1495"/>
        <v>0</v>
      </c>
      <c r="AH1877">
        <f t="shared" si="1496"/>
        <v>11.082802854305278</v>
      </c>
      <c r="AK1877">
        <v>1870</v>
      </c>
      <c r="AL1877">
        <v>17.503294347539427</v>
      </c>
      <c r="AM1877">
        <v>20.099026483257731</v>
      </c>
      <c r="AO1877">
        <f t="shared" si="1497"/>
        <v>0</v>
      </c>
      <c r="AP1877">
        <f t="shared" si="1498"/>
        <v>1</v>
      </c>
      <c r="AQ1877">
        <f t="shared" si="1499"/>
        <v>2.5957321357183041</v>
      </c>
      <c r="AT1877">
        <v>1870</v>
      </c>
      <c r="AU1877">
        <v>20.605148233578877</v>
      </c>
      <c r="AV1877">
        <v>19.148743357291352</v>
      </c>
      <c r="AX1877">
        <f t="shared" si="1500"/>
        <v>1</v>
      </c>
      <c r="AY1877">
        <f t="shared" si="1501"/>
        <v>0</v>
      </c>
      <c r="AZ1877">
        <f t="shared" si="1502"/>
        <v>1.4564048762875252</v>
      </c>
      <c r="BC1877">
        <v>1870</v>
      </c>
      <c r="BD1877" t="e">
        <v>#N/A</v>
      </c>
      <c r="BE1877" t="e">
        <v>#N/A</v>
      </c>
      <c r="BG1877" t="e">
        <f t="shared" si="1503"/>
        <v>#N/A</v>
      </c>
      <c r="BH1877" t="e">
        <f t="shared" si="1504"/>
        <v>#N/A</v>
      </c>
      <c r="BI1877" t="e">
        <f t="shared" si="1505"/>
        <v>#N/A</v>
      </c>
      <c r="BL1877">
        <v>1870</v>
      </c>
      <c r="BM1877">
        <v>20.893254372305591</v>
      </c>
      <c r="BN1877">
        <v>8.8860316597108202</v>
      </c>
      <c r="BP1877">
        <f t="shared" si="1506"/>
        <v>1</v>
      </c>
      <c r="BQ1877">
        <f t="shared" si="1507"/>
        <v>0</v>
      </c>
      <c r="BR1877">
        <f t="shared" si="1508"/>
        <v>12.007222712594771</v>
      </c>
      <c r="BU1877">
        <v>1870</v>
      </c>
      <c r="BV1877">
        <v>26.784067314717191</v>
      </c>
      <c r="BW1877">
        <v>25.971948043158569</v>
      </c>
      <c r="BY1877">
        <f t="shared" si="1509"/>
        <v>1</v>
      </c>
      <c r="BZ1877">
        <f t="shared" si="1510"/>
        <v>0</v>
      </c>
      <c r="CA1877">
        <f t="shared" si="1511"/>
        <v>0.81211927155862185</v>
      </c>
      <c r="CD1877">
        <v>1870</v>
      </c>
      <c r="CE1877">
        <v>27.294312915753007</v>
      </c>
      <c r="CF1877">
        <v>36.509249483350175</v>
      </c>
      <c r="CH1877">
        <f t="shared" si="1512"/>
        <v>0</v>
      </c>
      <c r="CI1877">
        <f t="shared" si="1513"/>
        <v>1</v>
      </c>
      <c r="CJ1877">
        <f t="shared" si="1514"/>
        <v>9.2149365675971673</v>
      </c>
      <c r="CM1877">
        <v>1870</v>
      </c>
      <c r="CN1877">
        <v>18.923291549110584</v>
      </c>
      <c r="CO1877">
        <v>42.083119409229099</v>
      </c>
      <c r="CQ1877">
        <f t="shared" si="1515"/>
        <v>0</v>
      </c>
      <c r="CR1877">
        <f t="shared" si="1516"/>
        <v>1</v>
      </c>
      <c r="CS1877">
        <f t="shared" si="1517"/>
        <v>23.159827860118515</v>
      </c>
      <c r="CV1877">
        <v>1870</v>
      </c>
      <c r="CW1877">
        <v>23.301418781971215</v>
      </c>
      <c r="CX1877">
        <v>15.427668266588038</v>
      </c>
      <c r="CZ1877">
        <f t="shared" si="1518"/>
        <v>1</v>
      </c>
      <c r="DA1877">
        <f t="shared" si="1519"/>
        <v>0</v>
      </c>
      <c r="DB1877">
        <f t="shared" si="1520"/>
        <v>7.8737505153831773</v>
      </c>
      <c r="DE1877">
        <v>1870</v>
      </c>
      <c r="DF1877">
        <v>14.857715503572397</v>
      </c>
      <c r="DG1877">
        <v>18.678787229584735</v>
      </c>
      <c r="DI1877">
        <f t="shared" si="1521"/>
        <v>0</v>
      </c>
      <c r="DJ1877">
        <f t="shared" si="1522"/>
        <v>1</v>
      </c>
      <c r="DK1877">
        <f t="shared" si="1523"/>
        <v>3.8210717260123381</v>
      </c>
      <c r="DN1877">
        <v>1870</v>
      </c>
      <c r="DO1877">
        <v>26.409759665717846</v>
      </c>
      <c r="DP1877">
        <v>19.000212458585708</v>
      </c>
      <c r="DR1877">
        <f t="shared" si="1524"/>
        <v>1</v>
      </c>
      <c r="DS1877">
        <f t="shared" si="1525"/>
        <v>0</v>
      </c>
      <c r="DT1877">
        <f t="shared" si="1526"/>
        <v>7.4095472071321389</v>
      </c>
      <c r="DW1877">
        <v>1870</v>
      </c>
      <c r="DX1877">
        <v>5.5451449053237596</v>
      </c>
      <c r="DY1877">
        <v>21.170843231540456</v>
      </c>
      <c r="EA1877">
        <f t="shared" si="1527"/>
        <v>0</v>
      </c>
      <c r="EB1877">
        <f t="shared" si="1528"/>
        <v>1</v>
      </c>
      <c r="EC1877">
        <f t="shared" si="1529"/>
        <v>15.625698326216696</v>
      </c>
      <c r="EF1877">
        <v>1870</v>
      </c>
      <c r="EG1877">
        <v>16.619522925640339</v>
      </c>
      <c r="EH1877">
        <v>15.186583373592883</v>
      </c>
      <c r="EJ1877">
        <f t="shared" si="1530"/>
        <v>1</v>
      </c>
      <c r="EK1877">
        <f t="shared" si="1531"/>
        <v>0</v>
      </c>
      <c r="EL1877">
        <f t="shared" si="1532"/>
        <v>1.4329395520474559</v>
      </c>
      <c r="EO1877">
        <v>1870</v>
      </c>
      <c r="EP1877">
        <v>23.532014119466002</v>
      </c>
      <c r="EQ1877">
        <v>1.0174624343730798</v>
      </c>
      <c r="ES1877">
        <f t="shared" si="1533"/>
        <v>1</v>
      </c>
      <c r="ET1877">
        <f t="shared" si="1534"/>
        <v>0</v>
      </c>
      <c r="EU1877">
        <f t="shared" si="1535"/>
        <v>22.514551685092922</v>
      </c>
    </row>
    <row r="1878" spans="1:151" x14ac:dyDescent="0.25">
      <c r="A1878">
        <v>1871</v>
      </c>
      <c r="B1878">
        <v>10.264029446479062</v>
      </c>
      <c r="C1878">
        <v>38.988780680842837</v>
      </c>
      <c r="E1878">
        <f t="shared" si="1485"/>
        <v>0</v>
      </c>
      <c r="F1878">
        <f t="shared" si="1487"/>
        <v>1</v>
      </c>
      <c r="G1878">
        <f t="shared" si="1486"/>
        <v>28.724751234363772</v>
      </c>
      <c r="J1878">
        <v>1871</v>
      </c>
      <c r="K1878">
        <v>28.571272736484538</v>
      </c>
      <c r="L1878">
        <v>20.817659840893331</v>
      </c>
      <c r="N1878">
        <f t="shared" si="1488"/>
        <v>1</v>
      </c>
      <c r="O1878">
        <f t="shared" si="1489"/>
        <v>0</v>
      </c>
      <c r="P1878">
        <f t="shared" si="1490"/>
        <v>7.7536128955912069</v>
      </c>
      <c r="S1878">
        <v>1871</v>
      </c>
      <c r="T1878">
        <v>21.288642944742676</v>
      </c>
      <c r="U1878">
        <v>20.53259456582024</v>
      </c>
      <c r="W1878">
        <f t="shared" si="1491"/>
        <v>1</v>
      </c>
      <c r="X1878">
        <f t="shared" si="1492"/>
        <v>0</v>
      </c>
      <c r="Y1878">
        <f t="shared" si="1493"/>
        <v>0.75604837892243637</v>
      </c>
      <c r="AB1878">
        <v>1871</v>
      </c>
      <c r="AC1878">
        <v>21.095965241323558</v>
      </c>
      <c r="AD1878">
        <v>17.844958013399445</v>
      </c>
      <c r="AF1878">
        <f t="shared" si="1494"/>
        <v>1</v>
      </c>
      <c r="AG1878">
        <f t="shared" si="1495"/>
        <v>0</v>
      </c>
      <c r="AH1878">
        <f t="shared" si="1496"/>
        <v>3.2510072279241129</v>
      </c>
      <c r="AK1878">
        <v>1871</v>
      </c>
      <c r="AL1878">
        <v>31.628764722715086</v>
      </c>
      <c r="AM1878">
        <v>32.57323039573803</v>
      </c>
      <c r="AO1878">
        <f t="shared" si="1497"/>
        <v>0</v>
      </c>
      <c r="AP1878">
        <f t="shared" si="1498"/>
        <v>1</v>
      </c>
      <c r="AQ1878">
        <f t="shared" si="1499"/>
        <v>0.94446567302294326</v>
      </c>
      <c r="AT1878">
        <v>1871</v>
      </c>
      <c r="AU1878">
        <v>16.720334260406027</v>
      </c>
      <c r="AV1878">
        <v>24.79904124559377</v>
      </c>
      <c r="AX1878">
        <f t="shared" si="1500"/>
        <v>0</v>
      </c>
      <c r="AY1878">
        <f t="shared" si="1501"/>
        <v>1</v>
      </c>
      <c r="AZ1878">
        <f t="shared" si="1502"/>
        <v>8.0787069851877433</v>
      </c>
      <c r="BC1878">
        <v>1871</v>
      </c>
      <c r="BD1878" t="e">
        <v>#N/A</v>
      </c>
      <c r="BE1878" t="e">
        <v>#N/A</v>
      </c>
      <c r="BG1878" t="e">
        <f t="shared" si="1503"/>
        <v>#N/A</v>
      </c>
      <c r="BH1878" t="e">
        <f t="shared" si="1504"/>
        <v>#N/A</v>
      </c>
      <c r="BI1878" t="e">
        <f t="shared" si="1505"/>
        <v>#N/A</v>
      </c>
      <c r="BL1878">
        <v>1871</v>
      </c>
      <c r="BM1878">
        <v>29.486369225274981</v>
      </c>
      <c r="BN1878">
        <v>13.947161560902394</v>
      </c>
      <c r="BP1878">
        <f t="shared" si="1506"/>
        <v>1</v>
      </c>
      <c r="BQ1878">
        <f t="shared" si="1507"/>
        <v>0</v>
      </c>
      <c r="BR1878">
        <f t="shared" si="1508"/>
        <v>15.539207664372586</v>
      </c>
      <c r="BU1878">
        <v>1871</v>
      </c>
      <c r="BV1878">
        <v>20.701310367719188</v>
      </c>
      <c r="BW1878">
        <v>22.91800667536404</v>
      </c>
      <c r="BY1878">
        <f t="shared" si="1509"/>
        <v>0</v>
      </c>
      <c r="BZ1878">
        <f t="shared" si="1510"/>
        <v>1</v>
      </c>
      <c r="CA1878">
        <f t="shared" si="1511"/>
        <v>2.2166963076448525</v>
      </c>
      <c r="CD1878">
        <v>1871</v>
      </c>
      <c r="CE1878">
        <v>20.882412674448727</v>
      </c>
      <c r="CF1878">
        <v>33.952779437434572</v>
      </c>
      <c r="CH1878">
        <f t="shared" si="1512"/>
        <v>0</v>
      </c>
      <c r="CI1878">
        <f t="shared" si="1513"/>
        <v>1</v>
      </c>
      <c r="CJ1878">
        <f t="shared" si="1514"/>
        <v>13.070366762985845</v>
      </c>
      <c r="CM1878">
        <v>1871</v>
      </c>
      <c r="CN1878">
        <v>19.282195681619619</v>
      </c>
      <c r="CO1878">
        <v>20.350348503345334</v>
      </c>
      <c r="CQ1878">
        <f t="shared" si="1515"/>
        <v>0</v>
      </c>
      <c r="CR1878">
        <f t="shared" si="1516"/>
        <v>1</v>
      </c>
      <c r="CS1878">
        <f t="shared" si="1517"/>
        <v>1.0681528217257146</v>
      </c>
      <c r="CV1878">
        <v>1871</v>
      </c>
      <c r="CW1878">
        <v>28.55080685022164</v>
      </c>
      <c r="CX1878">
        <v>23.993104404108969</v>
      </c>
      <c r="CZ1878">
        <f t="shared" si="1518"/>
        <v>1</v>
      </c>
      <c r="DA1878">
        <f t="shared" si="1519"/>
        <v>0</v>
      </c>
      <c r="DB1878">
        <f t="shared" si="1520"/>
        <v>4.5577024461126712</v>
      </c>
      <c r="DE1878">
        <v>1871</v>
      </c>
      <c r="DF1878">
        <v>13.839503250948161</v>
      </c>
      <c r="DG1878">
        <v>20.93523124741002</v>
      </c>
      <c r="DI1878">
        <f t="shared" si="1521"/>
        <v>0</v>
      </c>
      <c r="DJ1878">
        <f t="shared" si="1522"/>
        <v>1</v>
      </c>
      <c r="DK1878">
        <f t="shared" si="1523"/>
        <v>7.0957279964618589</v>
      </c>
      <c r="DN1878">
        <v>1871</v>
      </c>
      <c r="DO1878">
        <v>23.745333073493292</v>
      </c>
      <c r="DP1878">
        <v>19.934659789890691</v>
      </c>
      <c r="DR1878">
        <f t="shared" si="1524"/>
        <v>1</v>
      </c>
      <c r="DS1878">
        <f t="shared" si="1525"/>
        <v>0</v>
      </c>
      <c r="DT1878">
        <f t="shared" si="1526"/>
        <v>3.8106732836026005</v>
      </c>
      <c r="DW1878">
        <v>1871</v>
      </c>
      <c r="DX1878">
        <v>15.496912611582331</v>
      </c>
      <c r="DY1878">
        <v>22.964192637800434</v>
      </c>
      <c r="EA1878">
        <f t="shared" si="1527"/>
        <v>0</v>
      </c>
      <c r="EB1878">
        <f t="shared" si="1528"/>
        <v>1</v>
      </c>
      <c r="EC1878">
        <f t="shared" si="1529"/>
        <v>7.4672800262181021</v>
      </c>
      <c r="EF1878">
        <v>1871</v>
      </c>
      <c r="EG1878">
        <v>26.756398707063003</v>
      </c>
      <c r="EH1878">
        <v>11.691871243474695</v>
      </c>
      <c r="EJ1878">
        <f t="shared" si="1530"/>
        <v>1</v>
      </c>
      <c r="EK1878">
        <f t="shared" si="1531"/>
        <v>0</v>
      </c>
      <c r="EL1878">
        <f t="shared" si="1532"/>
        <v>15.064527463588307</v>
      </c>
      <c r="EO1878">
        <v>1871</v>
      </c>
      <c r="EP1878">
        <v>23.6534687603673</v>
      </c>
      <c r="EQ1878">
        <v>9.6268049271230041</v>
      </c>
      <c r="ES1878">
        <f t="shared" si="1533"/>
        <v>1</v>
      </c>
      <c r="ET1878">
        <f t="shared" si="1534"/>
        <v>0</v>
      </c>
      <c r="EU1878">
        <f t="shared" si="1535"/>
        <v>14.026663833244296</v>
      </c>
    </row>
    <row r="1879" spans="1:151" x14ac:dyDescent="0.25">
      <c r="A1879">
        <v>1872</v>
      </c>
      <c r="B1879">
        <v>7.8535440892078974</v>
      </c>
      <c r="C1879">
        <v>43.225105728210622</v>
      </c>
      <c r="E1879">
        <f t="shared" si="1485"/>
        <v>0</v>
      </c>
      <c r="F1879">
        <f t="shared" si="1487"/>
        <v>1</v>
      </c>
      <c r="G1879">
        <f t="shared" si="1486"/>
        <v>35.371561639002721</v>
      </c>
      <c r="J1879">
        <v>1872</v>
      </c>
      <c r="K1879">
        <v>24.679459698087037</v>
      </c>
      <c r="L1879">
        <v>25.046426671524404</v>
      </c>
      <c r="N1879">
        <f t="shared" si="1488"/>
        <v>0</v>
      </c>
      <c r="O1879">
        <f t="shared" si="1489"/>
        <v>1</v>
      </c>
      <c r="P1879">
        <f t="shared" si="1490"/>
        <v>0.36696697343736773</v>
      </c>
      <c r="S1879">
        <v>1872</v>
      </c>
      <c r="T1879">
        <v>21.280298651410355</v>
      </c>
      <c r="U1879">
        <v>17.021432912658199</v>
      </c>
      <c r="W1879">
        <f t="shared" si="1491"/>
        <v>1</v>
      </c>
      <c r="X1879">
        <f t="shared" si="1492"/>
        <v>0</v>
      </c>
      <c r="Y1879">
        <f t="shared" si="1493"/>
        <v>4.2588657387521565</v>
      </c>
      <c r="AB1879">
        <v>1872</v>
      </c>
      <c r="AC1879">
        <v>17.250674248674091</v>
      </c>
      <c r="AD1879">
        <v>20.003945388967825</v>
      </c>
      <c r="AF1879">
        <f t="shared" si="1494"/>
        <v>0</v>
      </c>
      <c r="AG1879">
        <f t="shared" si="1495"/>
        <v>1</v>
      </c>
      <c r="AH1879">
        <f t="shared" si="1496"/>
        <v>2.7532711402937338</v>
      </c>
      <c r="AK1879">
        <v>1872</v>
      </c>
      <c r="AL1879">
        <v>24.026788456031124</v>
      </c>
      <c r="AM1879">
        <v>30.999917969433312</v>
      </c>
      <c r="AO1879">
        <f t="shared" si="1497"/>
        <v>0</v>
      </c>
      <c r="AP1879">
        <f t="shared" si="1498"/>
        <v>1</v>
      </c>
      <c r="AQ1879">
        <f t="shared" si="1499"/>
        <v>6.9731295134021885</v>
      </c>
      <c r="AT1879">
        <v>1872</v>
      </c>
      <c r="AU1879">
        <v>15.814075715292709</v>
      </c>
      <c r="AV1879">
        <v>20.438406539782715</v>
      </c>
      <c r="AX1879">
        <f t="shared" si="1500"/>
        <v>0</v>
      </c>
      <c r="AY1879">
        <f t="shared" si="1501"/>
        <v>1</v>
      </c>
      <c r="AZ1879">
        <f t="shared" si="1502"/>
        <v>4.6243308244900057</v>
      </c>
      <c r="BC1879">
        <v>1872</v>
      </c>
      <c r="BD1879" t="e">
        <v>#N/A</v>
      </c>
      <c r="BE1879" t="e">
        <v>#N/A</v>
      </c>
      <c r="BG1879" t="e">
        <f t="shared" si="1503"/>
        <v>#N/A</v>
      </c>
      <c r="BH1879" t="e">
        <f t="shared" si="1504"/>
        <v>#N/A</v>
      </c>
      <c r="BI1879" t="e">
        <f t="shared" si="1505"/>
        <v>#N/A</v>
      </c>
      <c r="BL1879">
        <v>1872</v>
      </c>
      <c r="BM1879">
        <v>26.957499278331216</v>
      </c>
      <c r="BN1879">
        <v>12.815546185960525</v>
      </c>
      <c r="BP1879">
        <f t="shared" si="1506"/>
        <v>1</v>
      </c>
      <c r="BQ1879">
        <f t="shared" si="1507"/>
        <v>0</v>
      </c>
      <c r="BR1879">
        <f t="shared" si="1508"/>
        <v>14.141953092370692</v>
      </c>
      <c r="BU1879">
        <v>1872</v>
      </c>
      <c r="BV1879">
        <v>38.446834795263307</v>
      </c>
      <c r="BW1879">
        <v>20.187405474409111</v>
      </c>
      <c r="BY1879">
        <f t="shared" si="1509"/>
        <v>1</v>
      </c>
      <c r="BZ1879">
        <f t="shared" si="1510"/>
        <v>0</v>
      </c>
      <c r="CA1879">
        <f t="shared" si="1511"/>
        <v>18.259429320854196</v>
      </c>
      <c r="CD1879">
        <v>1872</v>
      </c>
      <c r="CE1879">
        <v>22.518441595788914</v>
      </c>
      <c r="CF1879">
        <v>3.6624122705757181</v>
      </c>
      <c r="CH1879">
        <f t="shared" si="1512"/>
        <v>1</v>
      </c>
      <c r="CI1879">
        <f t="shared" si="1513"/>
        <v>0</v>
      </c>
      <c r="CJ1879">
        <f t="shared" si="1514"/>
        <v>18.856029325213196</v>
      </c>
      <c r="CM1879">
        <v>1872</v>
      </c>
      <c r="CN1879">
        <v>23.346597534709993</v>
      </c>
      <c r="CO1879">
        <v>18.622847105757408</v>
      </c>
      <c r="CQ1879">
        <f t="shared" si="1515"/>
        <v>1</v>
      </c>
      <c r="CR1879">
        <f t="shared" si="1516"/>
        <v>0</v>
      </c>
      <c r="CS1879">
        <f t="shared" si="1517"/>
        <v>4.7237504289525845</v>
      </c>
      <c r="CV1879">
        <v>1872</v>
      </c>
      <c r="CW1879">
        <v>21.580825014112726</v>
      </c>
      <c r="CX1879">
        <v>22.082891264837372</v>
      </c>
      <c r="CZ1879">
        <f t="shared" si="1518"/>
        <v>0</v>
      </c>
      <c r="DA1879">
        <f t="shared" si="1519"/>
        <v>1</v>
      </c>
      <c r="DB1879">
        <f t="shared" si="1520"/>
        <v>0.50206625072464561</v>
      </c>
      <c r="DE1879">
        <v>1872</v>
      </c>
      <c r="DF1879">
        <v>17.574072138218717</v>
      </c>
      <c r="DG1879">
        <v>24.706859867046628</v>
      </c>
      <c r="DI1879">
        <f t="shared" si="1521"/>
        <v>0</v>
      </c>
      <c r="DJ1879">
        <f t="shared" si="1522"/>
        <v>1</v>
      </c>
      <c r="DK1879">
        <f t="shared" si="1523"/>
        <v>7.1327877288279105</v>
      </c>
      <c r="DN1879">
        <v>1872</v>
      </c>
      <c r="DO1879">
        <v>22.56862264256339</v>
      </c>
      <c r="DP1879">
        <v>11.178778119752863</v>
      </c>
      <c r="DR1879">
        <f t="shared" si="1524"/>
        <v>1</v>
      </c>
      <c r="DS1879">
        <f t="shared" si="1525"/>
        <v>0</v>
      </c>
      <c r="DT1879">
        <f t="shared" si="1526"/>
        <v>11.389844522810527</v>
      </c>
      <c r="DW1879">
        <v>1872</v>
      </c>
      <c r="DX1879">
        <v>17.336852098010169</v>
      </c>
      <c r="DY1879">
        <v>22.057808682397781</v>
      </c>
      <c r="EA1879">
        <f t="shared" si="1527"/>
        <v>0</v>
      </c>
      <c r="EB1879">
        <f t="shared" si="1528"/>
        <v>1</v>
      </c>
      <c r="EC1879">
        <f t="shared" si="1529"/>
        <v>4.7209565843876113</v>
      </c>
      <c r="EF1879">
        <v>1872</v>
      </c>
      <c r="EG1879">
        <v>19.698021211706244</v>
      </c>
      <c r="EH1879">
        <v>16.267468555741562</v>
      </c>
      <c r="EJ1879">
        <f t="shared" si="1530"/>
        <v>1</v>
      </c>
      <c r="EK1879">
        <f t="shared" si="1531"/>
        <v>0</v>
      </c>
      <c r="EL1879">
        <f t="shared" si="1532"/>
        <v>3.4305526559646822</v>
      </c>
      <c r="EO1879">
        <v>1872</v>
      </c>
      <c r="EP1879">
        <v>25.636451186208685</v>
      </c>
      <c r="EQ1879">
        <v>34.578739499187947</v>
      </c>
      <c r="ES1879">
        <f t="shared" si="1533"/>
        <v>0</v>
      </c>
      <c r="ET1879">
        <f t="shared" si="1534"/>
        <v>1</v>
      </c>
      <c r="EU1879">
        <f t="shared" si="1535"/>
        <v>8.9422883129792616</v>
      </c>
    </row>
    <row r="1880" spans="1:151" x14ac:dyDescent="0.25">
      <c r="A1880">
        <v>1873</v>
      </c>
      <c r="B1880">
        <v>14.390758201461367</v>
      </c>
      <c r="C1880">
        <v>33.707492576494488</v>
      </c>
      <c r="E1880">
        <f t="shared" si="1485"/>
        <v>0</v>
      </c>
      <c r="F1880">
        <f t="shared" si="1487"/>
        <v>1</v>
      </c>
      <c r="G1880">
        <f t="shared" si="1486"/>
        <v>19.316734375033121</v>
      </c>
      <c r="J1880">
        <v>1873</v>
      </c>
      <c r="K1880">
        <v>23.583234966510549</v>
      </c>
      <c r="L1880">
        <v>27.656221719250755</v>
      </c>
      <c r="N1880">
        <f t="shared" si="1488"/>
        <v>0</v>
      </c>
      <c r="O1880">
        <f t="shared" si="1489"/>
        <v>1</v>
      </c>
      <c r="P1880">
        <f t="shared" si="1490"/>
        <v>4.0729867527402064</v>
      </c>
      <c r="S1880">
        <v>1873</v>
      </c>
      <c r="T1880">
        <v>17.195090998038729</v>
      </c>
      <c r="U1880">
        <v>10.129808536116865</v>
      </c>
      <c r="W1880">
        <f t="shared" si="1491"/>
        <v>1</v>
      </c>
      <c r="X1880">
        <f t="shared" si="1492"/>
        <v>0</v>
      </c>
      <c r="Y1880">
        <f t="shared" si="1493"/>
        <v>7.0652824619218642</v>
      </c>
      <c r="AB1880">
        <v>1873</v>
      </c>
      <c r="AC1880">
        <v>18.464844999005479</v>
      </c>
      <c r="AD1880">
        <v>16.712746286162936</v>
      </c>
      <c r="AF1880">
        <f t="shared" si="1494"/>
        <v>1</v>
      </c>
      <c r="AG1880">
        <f t="shared" si="1495"/>
        <v>0</v>
      </c>
      <c r="AH1880">
        <f t="shared" si="1496"/>
        <v>1.7520987128425425</v>
      </c>
      <c r="AK1880">
        <v>1873</v>
      </c>
      <c r="AL1880">
        <v>25.064030026870324</v>
      </c>
      <c r="AM1880">
        <v>55.163194700010195</v>
      </c>
      <c r="AO1880">
        <f t="shared" si="1497"/>
        <v>0</v>
      </c>
      <c r="AP1880">
        <f t="shared" si="1498"/>
        <v>1</v>
      </c>
      <c r="AQ1880">
        <f t="shared" si="1499"/>
        <v>30.099164673139871</v>
      </c>
      <c r="AT1880">
        <v>1873</v>
      </c>
      <c r="AU1880">
        <v>20.87228965140077</v>
      </c>
      <c r="AV1880">
        <v>27.449507870663183</v>
      </c>
      <c r="AX1880">
        <f t="shared" si="1500"/>
        <v>0</v>
      </c>
      <c r="AY1880">
        <f t="shared" si="1501"/>
        <v>1</v>
      </c>
      <c r="AZ1880">
        <f t="shared" si="1502"/>
        <v>6.5772182192624129</v>
      </c>
      <c r="BC1880">
        <v>1873</v>
      </c>
      <c r="BD1880" t="e">
        <v>#N/A</v>
      </c>
      <c r="BE1880" t="e">
        <v>#N/A</v>
      </c>
      <c r="BG1880" t="e">
        <f t="shared" si="1503"/>
        <v>#N/A</v>
      </c>
      <c r="BH1880" t="e">
        <f t="shared" si="1504"/>
        <v>#N/A</v>
      </c>
      <c r="BI1880" t="e">
        <f t="shared" si="1505"/>
        <v>#N/A</v>
      </c>
      <c r="BL1880">
        <v>1873</v>
      </c>
      <c r="BM1880">
        <v>35.393434445515986</v>
      </c>
      <c r="BN1880">
        <v>9.0201609254999937</v>
      </c>
      <c r="BP1880">
        <f t="shared" si="1506"/>
        <v>1</v>
      </c>
      <c r="BQ1880">
        <f t="shared" si="1507"/>
        <v>0</v>
      </c>
      <c r="BR1880">
        <f t="shared" si="1508"/>
        <v>26.373273520015992</v>
      </c>
      <c r="BU1880">
        <v>1873</v>
      </c>
      <c r="BV1880">
        <v>17.096168434037871</v>
      </c>
      <c r="BW1880">
        <v>23.847904502403217</v>
      </c>
      <c r="BY1880">
        <f t="shared" si="1509"/>
        <v>0</v>
      </c>
      <c r="BZ1880">
        <f t="shared" si="1510"/>
        <v>1</v>
      </c>
      <c r="CA1880">
        <f t="shared" si="1511"/>
        <v>6.7517360683653465</v>
      </c>
      <c r="CD1880">
        <v>1873</v>
      </c>
      <c r="CE1880">
        <v>23.319101162875896</v>
      </c>
      <c r="CF1880">
        <v>18.194040430451341</v>
      </c>
      <c r="CH1880">
        <f t="shared" si="1512"/>
        <v>1</v>
      </c>
      <c r="CI1880">
        <f t="shared" si="1513"/>
        <v>0</v>
      </c>
      <c r="CJ1880">
        <f t="shared" si="1514"/>
        <v>5.1250607324245543</v>
      </c>
      <c r="CM1880">
        <v>1873</v>
      </c>
      <c r="CN1880">
        <v>19.698792421514554</v>
      </c>
      <c r="CO1880">
        <v>8.3194505510466392</v>
      </c>
      <c r="CQ1880">
        <f t="shared" si="1515"/>
        <v>1</v>
      </c>
      <c r="CR1880">
        <f t="shared" si="1516"/>
        <v>0</v>
      </c>
      <c r="CS1880">
        <f t="shared" si="1517"/>
        <v>11.379341870467915</v>
      </c>
      <c r="CV1880">
        <v>1873</v>
      </c>
      <c r="CW1880">
        <v>28.160190551460932</v>
      </c>
      <c r="CX1880">
        <v>19.353636365249532</v>
      </c>
      <c r="CZ1880">
        <f t="shared" si="1518"/>
        <v>1</v>
      </c>
      <c r="DA1880">
        <f t="shared" si="1519"/>
        <v>0</v>
      </c>
      <c r="DB1880">
        <f t="shared" si="1520"/>
        <v>8.8065541862114003</v>
      </c>
      <c r="DE1880">
        <v>1873</v>
      </c>
      <c r="DF1880">
        <v>23.628104653819943</v>
      </c>
      <c r="DG1880">
        <v>23.35955140213899</v>
      </c>
      <c r="DI1880">
        <f t="shared" si="1521"/>
        <v>1</v>
      </c>
      <c r="DJ1880">
        <f t="shared" si="1522"/>
        <v>0</v>
      </c>
      <c r="DK1880">
        <f t="shared" si="1523"/>
        <v>0.26855325168095234</v>
      </c>
      <c r="DN1880">
        <v>1873</v>
      </c>
      <c r="DO1880">
        <v>21.990342903043466</v>
      </c>
      <c r="DP1880">
        <v>18.458750064623558</v>
      </c>
      <c r="DR1880">
        <f t="shared" si="1524"/>
        <v>1</v>
      </c>
      <c r="DS1880">
        <f t="shared" si="1525"/>
        <v>0</v>
      </c>
      <c r="DT1880">
        <f t="shared" si="1526"/>
        <v>3.5315928384199076</v>
      </c>
      <c r="DW1880">
        <v>1873</v>
      </c>
      <c r="DX1880">
        <v>17.21381000338484</v>
      </c>
      <c r="DY1880">
        <v>12.152000315181127</v>
      </c>
      <c r="EA1880">
        <f t="shared" si="1527"/>
        <v>1</v>
      </c>
      <c r="EB1880">
        <f t="shared" si="1528"/>
        <v>0</v>
      </c>
      <c r="EC1880">
        <f t="shared" si="1529"/>
        <v>5.0618096882037129</v>
      </c>
      <c r="EF1880">
        <v>1873</v>
      </c>
      <c r="EG1880">
        <v>22.681462931503937</v>
      </c>
      <c r="EH1880">
        <v>11.677090866492829</v>
      </c>
      <c r="EJ1880">
        <f t="shared" si="1530"/>
        <v>1</v>
      </c>
      <c r="EK1880">
        <f t="shared" si="1531"/>
        <v>0</v>
      </c>
      <c r="EL1880">
        <f t="shared" si="1532"/>
        <v>11.004372065011108</v>
      </c>
      <c r="EO1880">
        <v>1873</v>
      </c>
      <c r="EP1880">
        <v>18.376175675726966</v>
      </c>
      <c r="EQ1880">
        <v>35.611981294568793</v>
      </c>
      <c r="ES1880">
        <f t="shared" si="1533"/>
        <v>0</v>
      </c>
      <c r="ET1880">
        <f t="shared" si="1534"/>
        <v>1</v>
      </c>
      <c r="EU1880">
        <f t="shared" si="1535"/>
        <v>17.235805618841827</v>
      </c>
    </row>
    <row r="1881" spans="1:151" x14ac:dyDescent="0.25">
      <c r="A1881">
        <v>1874</v>
      </c>
      <c r="B1881">
        <v>10.427896459159101</v>
      </c>
      <c r="C1881">
        <v>1.2463807872305637</v>
      </c>
      <c r="E1881">
        <f t="shared" si="1485"/>
        <v>1</v>
      </c>
      <c r="F1881">
        <f t="shared" si="1487"/>
        <v>0</v>
      </c>
      <c r="G1881">
        <f t="shared" si="1486"/>
        <v>9.1815156719285369</v>
      </c>
      <c r="J1881">
        <v>1874</v>
      </c>
      <c r="K1881">
        <v>20.918082388030104</v>
      </c>
      <c r="L1881">
        <v>19.07772575565992</v>
      </c>
      <c r="N1881">
        <f t="shared" si="1488"/>
        <v>1</v>
      </c>
      <c r="O1881">
        <f t="shared" si="1489"/>
        <v>0</v>
      </c>
      <c r="P1881">
        <f t="shared" si="1490"/>
        <v>1.8403566323701845</v>
      </c>
      <c r="S1881">
        <v>1874</v>
      </c>
      <c r="T1881">
        <v>21.634448336385905</v>
      </c>
      <c r="U1881">
        <v>10.891975878900713</v>
      </c>
      <c r="W1881">
        <f t="shared" si="1491"/>
        <v>1</v>
      </c>
      <c r="X1881">
        <f t="shared" si="1492"/>
        <v>0</v>
      </c>
      <c r="Y1881">
        <f t="shared" si="1493"/>
        <v>10.742472457485192</v>
      </c>
      <c r="AB1881">
        <v>1874</v>
      </c>
      <c r="AC1881">
        <v>23.691389565614294</v>
      </c>
      <c r="AD1881">
        <v>18.292763881639587</v>
      </c>
      <c r="AF1881">
        <f t="shared" si="1494"/>
        <v>1</v>
      </c>
      <c r="AG1881">
        <f t="shared" si="1495"/>
        <v>0</v>
      </c>
      <c r="AH1881">
        <f t="shared" si="1496"/>
        <v>5.3986256839747071</v>
      </c>
      <c r="AK1881">
        <v>1874</v>
      </c>
      <c r="AL1881">
        <v>13.365518309042553</v>
      </c>
      <c r="AM1881">
        <v>31.143903390986942</v>
      </c>
      <c r="AO1881">
        <f t="shared" si="1497"/>
        <v>0</v>
      </c>
      <c r="AP1881">
        <f t="shared" si="1498"/>
        <v>1</v>
      </c>
      <c r="AQ1881">
        <f t="shared" si="1499"/>
        <v>17.778385081944389</v>
      </c>
      <c r="AT1881">
        <v>1874</v>
      </c>
      <c r="AU1881">
        <v>18.158203980344229</v>
      </c>
      <c r="AV1881">
        <v>27.950459885926488</v>
      </c>
      <c r="AX1881">
        <f t="shared" si="1500"/>
        <v>0</v>
      </c>
      <c r="AY1881">
        <f t="shared" si="1501"/>
        <v>1</v>
      </c>
      <c r="AZ1881">
        <f t="shared" si="1502"/>
        <v>9.7922559055822589</v>
      </c>
      <c r="BC1881">
        <v>1874</v>
      </c>
      <c r="BD1881" t="e">
        <v>#N/A</v>
      </c>
      <c r="BE1881" t="e">
        <v>#N/A</v>
      </c>
      <c r="BG1881" t="e">
        <f t="shared" si="1503"/>
        <v>#N/A</v>
      </c>
      <c r="BH1881" t="e">
        <f t="shared" si="1504"/>
        <v>#N/A</v>
      </c>
      <c r="BI1881" t="e">
        <f t="shared" si="1505"/>
        <v>#N/A</v>
      </c>
      <c r="BL1881">
        <v>1874</v>
      </c>
      <c r="BM1881">
        <v>40.373502174853542</v>
      </c>
      <c r="BN1881">
        <v>5.6419647883894726</v>
      </c>
      <c r="BP1881">
        <f t="shared" si="1506"/>
        <v>1</v>
      </c>
      <c r="BQ1881">
        <f t="shared" si="1507"/>
        <v>0</v>
      </c>
      <c r="BR1881">
        <f t="shared" si="1508"/>
        <v>34.731537386464069</v>
      </c>
      <c r="BU1881">
        <v>1874</v>
      </c>
      <c r="BV1881">
        <v>27.019076891757646</v>
      </c>
      <c r="BW1881">
        <v>26.813421733037444</v>
      </c>
      <c r="BY1881">
        <f t="shared" si="1509"/>
        <v>1</v>
      </c>
      <c r="BZ1881">
        <f t="shared" si="1510"/>
        <v>0</v>
      </c>
      <c r="CA1881">
        <f t="shared" si="1511"/>
        <v>0.20565515872020157</v>
      </c>
      <c r="CD1881">
        <v>1874</v>
      </c>
      <c r="CE1881">
        <v>18.259723050856891</v>
      </c>
      <c r="CF1881">
        <v>24.63094732728656</v>
      </c>
      <c r="CH1881">
        <f t="shared" si="1512"/>
        <v>0</v>
      </c>
      <c r="CI1881">
        <f t="shared" si="1513"/>
        <v>1</v>
      </c>
      <c r="CJ1881">
        <f t="shared" si="1514"/>
        <v>6.3712242764296683</v>
      </c>
      <c r="CM1881">
        <v>1874</v>
      </c>
      <c r="CN1881">
        <v>22.909663221079896</v>
      </c>
      <c r="CO1881">
        <v>11.149648666290927</v>
      </c>
      <c r="CQ1881">
        <f t="shared" si="1515"/>
        <v>1</v>
      </c>
      <c r="CR1881">
        <f t="shared" si="1516"/>
        <v>0</v>
      </c>
      <c r="CS1881">
        <f t="shared" si="1517"/>
        <v>11.760014554788969</v>
      </c>
      <c r="CV1881">
        <v>1874</v>
      </c>
      <c r="CW1881">
        <v>24.275542108901668</v>
      </c>
      <c r="CX1881">
        <v>18.512107476557588</v>
      </c>
      <c r="CZ1881">
        <f t="shared" si="1518"/>
        <v>1</v>
      </c>
      <c r="DA1881">
        <f t="shared" si="1519"/>
        <v>0</v>
      </c>
      <c r="DB1881">
        <f t="shared" si="1520"/>
        <v>5.7634346323440795</v>
      </c>
      <c r="DE1881">
        <v>1874</v>
      </c>
      <c r="DF1881">
        <v>20.207472996489471</v>
      </c>
      <c r="DG1881">
        <v>31.881795727832412</v>
      </c>
      <c r="DI1881">
        <f t="shared" si="1521"/>
        <v>0</v>
      </c>
      <c r="DJ1881">
        <f t="shared" si="1522"/>
        <v>1</v>
      </c>
      <c r="DK1881">
        <f t="shared" si="1523"/>
        <v>11.67432273134294</v>
      </c>
      <c r="DN1881">
        <v>1874</v>
      </c>
      <c r="DO1881">
        <v>22.588984879095268</v>
      </c>
      <c r="DP1881">
        <v>21.394307988828395</v>
      </c>
      <c r="DR1881">
        <f t="shared" si="1524"/>
        <v>1</v>
      </c>
      <c r="DS1881">
        <f t="shared" si="1525"/>
        <v>0</v>
      </c>
      <c r="DT1881">
        <f t="shared" si="1526"/>
        <v>1.194676890266873</v>
      </c>
      <c r="DW1881">
        <v>1874</v>
      </c>
      <c r="DX1881">
        <v>18.912773150411326</v>
      </c>
      <c r="DY1881">
        <v>23.087049041861256</v>
      </c>
      <c r="EA1881">
        <f t="shared" si="1527"/>
        <v>0</v>
      </c>
      <c r="EB1881">
        <f t="shared" si="1528"/>
        <v>1</v>
      </c>
      <c r="EC1881">
        <f t="shared" si="1529"/>
        <v>4.1742758914499305</v>
      </c>
      <c r="EF1881">
        <v>1874</v>
      </c>
      <c r="EG1881">
        <v>24.282167317782701</v>
      </c>
      <c r="EH1881">
        <v>12.781463852932642</v>
      </c>
      <c r="EJ1881">
        <f t="shared" si="1530"/>
        <v>1</v>
      </c>
      <c r="EK1881">
        <f t="shared" si="1531"/>
        <v>0</v>
      </c>
      <c r="EL1881">
        <f t="shared" si="1532"/>
        <v>11.500703464850059</v>
      </c>
      <c r="EO1881">
        <v>1874</v>
      </c>
      <c r="EP1881">
        <v>21.254351032988428</v>
      </c>
      <c r="EQ1881">
        <v>10.538614173885033</v>
      </c>
      <c r="ES1881">
        <f t="shared" si="1533"/>
        <v>1</v>
      </c>
      <c r="ET1881">
        <f t="shared" si="1534"/>
        <v>0</v>
      </c>
      <c r="EU1881">
        <f t="shared" si="1535"/>
        <v>10.715736859103394</v>
      </c>
    </row>
    <row r="1882" spans="1:151" x14ac:dyDescent="0.25">
      <c r="A1882">
        <v>1875</v>
      </c>
      <c r="B1882">
        <v>16.11580891375667</v>
      </c>
      <c r="C1882">
        <v>16.841424792485267</v>
      </c>
      <c r="E1882">
        <f t="shared" si="1485"/>
        <v>0</v>
      </c>
      <c r="F1882">
        <f t="shared" si="1487"/>
        <v>1</v>
      </c>
      <c r="G1882">
        <f t="shared" si="1486"/>
        <v>0.7256158787285969</v>
      </c>
      <c r="J1882">
        <v>1875</v>
      </c>
      <c r="K1882">
        <v>17.491816091408754</v>
      </c>
      <c r="L1882">
        <v>20.969794530905951</v>
      </c>
      <c r="N1882">
        <f t="shared" si="1488"/>
        <v>0</v>
      </c>
      <c r="O1882">
        <f t="shared" si="1489"/>
        <v>1</v>
      </c>
      <c r="P1882">
        <f t="shared" si="1490"/>
        <v>3.4779784394971962</v>
      </c>
      <c r="S1882">
        <v>1875</v>
      </c>
      <c r="T1882">
        <v>17.350185277310267</v>
      </c>
      <c r="U1882">
        <v>18.787267469349096</v>
      </c>
      <c r="W1882">
        <f t="shared" si="1491"/>
        <v>0</v>
      </c>
      <c r="X1882">
        <f t="shared" si="1492"/>
        <v>1</v>
      </c>
      <c r="Y1882">
        <f t="shared" si="1493"/>
        <v>1.4370821920388295</v>
      </c>
      <c r="AB1882">
        <v>1875</v>
      </c>
      <c r="AC1882">
        <v>28.529715942695525</v>
      </c>
      <c r="AD1882">
        <v>16.765413847301467</v>
      </c>
      <c r="AF1882">
        <f t="shared" si="1494"/>
        <v>1</v>
      </c>
      <c r="AG1882">
        <f t="shared" si="1495"/>
        <v>0</v>
      </c>
      <c r="AH1882">
        <f t="shared" si="1496"/>
        <v>11.764302095394058</v>
      </c>
      <c r="AK1882">
        <v>1875</v>
      </c>
      <c r="AL1882">
        <v>19.005796731601087</v>
      </c>
      <c r="AM1882">
        <v>30.096091420257874</v>
      </c>
      <c r="AO1882">
        <f t="shared" si="1497"/>
        <v>0</v>
      </c>
      <c r="AP1882">
        <f t="shared" si="1498"/>
        <v>1</v>
      </c>
      <c r="AQ1882">
        <f t="shared" si="1499"/>
        <v>11.090294688656787</v>
      </c>
      <c r="AT1882">
        <v>1875</v>
      </c>
      <c r="AU1882">
        <v>23.957169218582077</v>
      </c>
      <c r="AV1882">
        <v>21.885827733746467</v>
      </c>
      <c r="AX1882">
        <f t="shared" si="1500"/>
        <v>1</v>
      </c>
      <c r="AY1882">
        <f t="shared" si="1501"/>
        <v>0</v>
      </c>
      <c r="AZ1882">
        <f t="shared" si="1502"/>
        <v>2.0713414848356102</v>
      </c>
      <c r="BC1882">
        <v>1875</v>
      </c>
      <c r="BD1882" t="e">
        <v>#N/A</v>
      </c>
      <c r="BE1882" t="e">
        <v>#N/A</v>
      </c>
      <c r="BG1882" t="e">
        <f t="shared" si="1503"/>
        <v>#N/A</v>
      </c>
      <c r="BH1882" t="e">
        <f t="shared" si="1504"/>
        <v>#N/A</v>
      </c>
      <c r="BI1882" t="e">
        <f t="shared" si="1505"/>
        <v>#N/A</v>
      </c>
      <c r="BL1882">
        <v>1875</v>
      </c>
      <c r="BM1882">
        <v>9.6376942210999843</v>
      </c>
      <c r="BN1882">
        <v>8.0873045595714821</v>
      </c>
      <c r="BP1882">
        <f t="shared" si="1506"/>
        <v>1</v>
      </c>
      <c r="BQ1882">
        <f t="shared" si="1507"/>
        <v>0</v>
      </c>
      <c r="BR1882">
        <f t="shared" si="1508"/>
        <v>1.5503896615285022</v>
      </c>
      <c r="BU1882">
        <v>1875</v>
      </c>
      <c r="BV1882">
        <v>18.925193699921842</v>
      </c>
      <c r="BW1882">
        <v>15.360466285780548</v>
      </c>
      <c r="BY1882">
        <f t="shared" si="1509"/>
        <v>1</v>
      </c>
      <c r="BZ1882">
        <f t="shared" si="1510"/>
        <v>0</v>
      </c>
      <c r="CA1882">
        <f t="shared" si="1511"/>
        <v>3.5647274141412932</v>
      </c>
      <c r="CD1882">
        <v>1875</v>
      </c>
      <c r="CE1882">
        <v>22.724422540375826</v>
      </c>
      <c r="CF1882">
        <v>28.36845667109975</v>
      </c>
      <c r="CH1882">
        <f t="shared" si="1512"/>
        <v>0</v>
      </c>
      <c r="CI1882">
        <f t="shared" si="1513"/>
        <v>1</v>
      </c>
      <c r="CJ1882">
        <f t="shared" si="1514"/>
        <v>5.6440341307239237</v>
      </c>
      <c r="CM1882">
        <v>1875</v>
      </c>
      <c r="CN1882">
        <v>20.014455522572757</v>
      </c>
      <c r="CO1882">
        <v>23.388412210684987</v>
      </c>
      <c r="CQ1882">
        <f t="shared" si="1515"/>
        <v>0</v>
      </c>
      <c r="CR1882">
        <f t="shared" si="1516"/>
        <v>1</v>
      </c>
      <c r="CS1882">
        <f t="shared" si="1517"/>
        <v>3.37395668811223</v>
      </c>
      <c r="CV1882">
        <v>1875</v>
      </c>
      <c r="CW1882">
        <v>20.952410189007054</v>
      </c>
      <c r="CX1882">
        <v>11.774917028002495</v>
      </c>
      <c r="CZ1882">
        <f t="shared" si="1518"/>
        <v>1</v>
      </c>
      <c r="DA1882">
        <f t="shared" si="1519"/>
        <v>0</v>
      </c>
      <c r="DB1882">
        <f t="shared" si="1520"/>
        <v>9.1774931610045591</v>
      </c>
      <c r="DE1882">
        <v>1875</v>
      </c>
      <c r="DF1882">
        <v>29.828158752204054</v>
      </c>
      <c r="DG1882">
        <v>20.245059783482109</v>
      </c>
      <c r="DI1882">
        <f t="shared" si="1521"/>
        <v>1</v>
      </c>
      <c r="DJ1882">
        <f t="shared" si="1522"/>
        <v>0</v>
      </c>
      <c r="DK1882">
        <f t="shared" si="1523"/>
        <v>9.583098968721945</v>
      </c>
      <c r="DN1882">
        <v>1875</v>
      </c>
      <c r="DO1882">
        <v>23.01773067208951</v>
      </c>
      <c r="DP1882">
        <v>26.277176832870484</v>
      </c>
      <c r="DR1882">
        <f t="shared" si="1524"/>
        <v>0</v>
      </c>
      <c r="DS1882">
        <f t="shared" si="1525"/>
        <v>1</v>
      </c>
      <c r="DT1882">
        <f t="shared" si="1526"/>
        <v>3.2594461607809748</v>
      </c>
      <c r="DW1882">
        <v>1875</v>
      </c>
      <c r="DX1882">
        <v>21.160972992168364</v>
      </c>
      <c r="DY1882">
        <v>19.365997312301332</v>
      </c>
      <c r="EA1882">
        <f t="shared" si="1527"/>
        <v>1</v>
      </c>
      <c r="EB1882">
        <f t="shared" si="1528"/>
        <v>0</v>
      </c>
      <c r="EC1882">
        <f t="shared" si="1529"/>
        <v>1.7949756798670329</v>
      </c>
      <c r="EF1882">
        <v>1875</v>
      </c>
      <c r="EG1882">
        <v>20.884910360730501</v>
      </c>
      <c r="EH1882">
        <v>13.109882819294246</v>
      </c>
      <c r="EJ1882">
        <f t="shared" si="1530"/>
        <v>1</v>
      </c>
      <c r="EK1882">
        <f t="shared" si="1531"/>
        <v>0</v>
      </c>
      <c r="EL1882">
        <f t="shared" si="1532"/>
        <v>7.7750275414362555</v>
      </c>
      <c r="EO1882">
        <v>1875</v>
      </c>
      <c r="EP1882">
        <v>25.670260110369163</v>
      </c>
      <c r="EQ1882">
        <v>55.531259817028157</v>
      </c>
      <c r="ES1882">
        <f t="shared" si="1533"/>
        <v>0</v>
      </c>
      <c r="ET1882">
        <f t="shared" si="1534"/>
        <v>1</v>
      </c>
      <c r="EU1882">
        <f t="shared" si="1535"/>
        <v>29.860999706658994</v>
      </c>
    </row>
    <row r="1883" spans="1:151" x14ac:dyDescent="0.25">
      <c r="A1883">
        <v>1876</v>
      </c>
      <c r="B1883">
        <v>10.869562813043366</v>
      </c>
      <c r="C1883">
        <v>30.050728891955345</v>
      </c>
      <c r="E1883">
        <f t="shared" si="1485"/>
        <v>0</v>
      </c>
      <c r="F1883">
        <f t="shared" si="1487"/>
        <v>1</v>
      </c>
      <c r="G1883">
        <f t="shared" si="1486"/>
        <v>19.181166078911978</v>
      </c>
      <c r="J1883">
        <v>1876</v>
      </c>
      <c r="K1883">
        <v>20.532339779625524</v>
      </c>
      <c r="L1883">
        <v>14.786053349590867</v>
      </c>
      <c r="N1883">
        <f t="shared" si="1488"/>
        <v>1</v>
      </c>
      <c r="O1883">
        <f t="shared" si="1489"/>
        <v>0</v>
      </c>
      <c r="P1883">
        <f t="shared" si="1490"/>
        <v>5.7462864300346563</v>
      </c>
      <c r="S1883">
        <v>1876</v>
      </c>
      <c r="T1883">
        <v>18.729451897533568</v>
      </c>
      <c r="U1883">
        <v>35.042771729434776</v>
      </c>
      <c r="W1883">
        <f t="shared" si="1491"/>
        <v>0</v>
      </c>
      <c r="X1883">
        <f t="shared" si="1492"/>
        <v>1</v>
      </c>
      <c r="Y1883">
        <f t="shared" si="1493"/>
        <v>16.313319831901207</v>
      </c>
      <c r="AB1883">
        <v>1876</v>
      </c>
      <c r="AC1883">
        <v>30.27397963079083</v>
      </c>
      <c r="AD1883">
        <v>16.053010822812091</v>
      </c>
      <c r="AF1883">
        <f t="shared" si="1494"/>
        <v>1</v>
      </c>
      <c r="AG1883">
        <f t="shared" si="1495"/>
        <v>0</v>
      </c>
      <c r="AH1883">
        <f t="shared" si="1496"/>
        <v>14.220968807978739</v>
      </c>
      <c r="AK1883">
        <v>1876</v>
      </c>
      <c r="AL1883">
        <v>21.460133230546067</v>
      </c>
      <c r="AM1883">
        <v>31.078726172638103</v>
      </c>
      <c r="AO1883">
        <f t="shared" si="1497"/>
        <v>0</v>
      </c>
      <c r="AP1883">
        <f t="shared" si="1498"/>
        <v>1</v>
      </c>
      <c r="AQ1883">
        <f t="shared" si="1499"/>
        <v>9.618592942092036</v>
      </c>
      <c r="AT1883">
        <v>1876</v>
      </c>
      <c r="AU1883">
        <v>18.464569394143489</v>
      </c>
      <c r="AV1883">
        <v>26.334146766266958</v>
      </c>
      <c r="AX1883">
        <f t="shared" si="1500"/>
        <v>0</v>
      </c>
      <c r="AY1883">
        <f t="shared" si="1501"/>
        <v>1</v>
      </c>
      <c r="AZ1883">
        <f t="shared" si="1502"/>
        <v>7.8695773721234694</v>
      </c>
      <c r="BC1883">
        <v>1876</v>
      </c>
      <c r="BD1883" t="e">
        <v>#N/A</v>
      </c>
      <c r="BE1883" t="e">
        <v>#N/A</v>
      </c>
      <c r="BG1883" t="e">
        <f t="shared" si="1503"/>
        <v>#N/A</v>
      </c>
      <c r="BH1883" t="e">
        <f t="shared" si="1504"/>
        <v>#N/A</v>
      </c>
      <c r="BI1883" t="e">
        <f t="shared" si="1505"/>
        <v>#N/A</v>
      </c>
      <c r="BL1883">
        <v>1876</v>
      </c>
      <c r="BM1883">
        <v>38.147241208433151</v>
      </c>
      <c r="BN1883">
        <v>16.323859443974236</v>
      </c>
      <c r="BP1883">
        <f t="shared" si="1506"/>
        <v>1</v>
      </c>
      <c r="BQ1883">
        <f t="shared" si="1507"/>
        <v>0</v>
      </c>
      <c r="BR1883">
        <f t="shared" si="1508"/>
        <v>21.823381764458915</v>
      </c>
      <c r="BU1883">
        <v>1876</v>
      </c>
      <c r="BV1883">
        <v>9.366930252032887</v>
      </c>
      <c r="BW1883">
        <v>12.731276887051667</v>
      </c>
      <c r="BY1883">
        <f t="shared" si="1509"/>
        <v>0</v>
      </c>
      <c r="BZ1883">
        <f t="shared" si="1510"/>
        <v>1</v>
      </c>
      <c r="CA1883">
        <f t="shared" si="1511"/>
        <v>3.3643466350187801</v>
      </c>
      <c r="CD1883">
        <v>1876</v>
      </c>
      <c r="CE1883">
        <v>21.486681127107751</v>
      </c>
      <c r="CF1883">
        <v>30.245595983673248</v>
      </c>
      <c r="CH1883">
        <f t="shared" si="1512"/>
        <v>0</v>
      </c>
      <c r="CI1883">
        <f t="shared" si="1513"/>
        <v>1</v>
      </c>
      <c r="CJ1883">
        <f t="shared" si="1514"/>
        <v>8.7589148565654966</v>
      </c>
      <c r="CM1883">
        <v>1876</v>
      </c>
      <c r="CN1883">
        <v>19.491906953591791</v>
      </c>
      <c r="CO1883">
        <v>11.361459291150375</v>
      </c>
      <c r="CQ1883">
        <f t="shared" si="1515"/>
        <v>1</v>
      </c>
      <c r="CR1883">
        <f t="shared" si="1516"/>
        <v>0</v>
      </c>
      <c r="CS1883">
        <f t="shared" si="1517"/>
        <v>8.1304476624414157</v>
      </c>
      <c r="CV1883">
        <v>1876</v>
      </c>
      <c r="CW1883">
        <v>25.986384020962056</v>
      </c>
      <c r="CX1883">
        <v>15.674729723967211</v>
      </c>
      <c r="CZ1883">
        <f t="shared" si="1518"/>
        <v>1</v>
      </c>
      <c r="DA1883">
        <f t="shared" si="1519"/>
        <v>0</v>
      </c>
      <c r="DB1883">
        <f t="shared" si="1520"/>
        <v>10.311654296994845</v>
      </c>
      <c r="DE1883">
        <v>1876</v>
      </c>
      <c r="DF1883">
        <v>16.691416205948055</v>
      </c>
      <c r="DG1883">
        <v>6.3839723353172584</v>
      </c>
      <c r="DI1883">
        <f t="shared" si="1521"/>
        <v>1</v>
      </c>
      <c r="DJ1883">
        <f t="shared" si="1522"/>
        <v>0</v>
      </c>
      <c r="DK1883">
        <f t="shared" si="1523"/>
        <v>10.307443870630797</v>
      </c>
      <c r="DN1883">
        <v>1876</v>
      </c>
      <c r="DO1883">
        <v>21.089565059857456</v>
      </c>
      <c r="DP1883">
        <v>16.566409260497572</v>
      </c>
      <c r="DR1883">
        <f t="shared" si="1524"/>
        <v>1</v>
      </c>
      <c r="DS1883">
        <f t="shared" si="1525"/>
        <v>0</v>
      </c>
      <c r="DT1883">
        <f t="shared" si="1526"/>
        <v>4.5231557993598841</v>
      </c>
      <c r="DW1883">
        <v>1876</v>
      </c>
      <c r="DX1883">
        <v>16.509924176386171</v>
      </c>
      <c r="DY1883">
        <v>14.858937789546667</v>
      </c>
      <c r="EA1883">
        <f t="shared" si="1527"/>
        <v>1</v>
      </c>
      <c r="EB1883">
        <f t="shared" si="1528"/>
        <v>0</v>
      </c>
      <c r="EC1883">
        <f t="shared" si="1529"/>
        <v>1.650986386839504</v>
      </c>
      <c r="EF1883">
        <v>1876</v>
      </c>
      <c r="EG1883">
        <v>20.435666304013562</v>
      </c>
      <c r="EH1883">
        <v>18.723050933791001</v>
      </c>
      <c r="EJ1883">
        <f t="shared" si="1530"/>
        <v>1</v>
      </c>
      <c r="EK1883">
        <f t="shared" si="1531"/>
        <v>0</v>
      </c>
      <c r="EL1883">
        <f t="shared" si="1532"/>
        <v>1.7126153702225615</v>
      </c>
      <c r="EO1883">
        <v>1876</v>
      </c>
      <c r="EP1883">
        <v>17.357525119298138</v>
      </c>
      <c r="EQ1883">
        <v>26.804910897916223</v>
      </c>
      <c r="ES1883">
        <f t="shared" si="1533"/>
        <v>0</v>
      </c>
      <c r="ET1883">
        <f t="shared" si="1534"/>
        <v>1</v>
      </c>
      <c r="EU1883">
        <f t="shared" si="1535"/>
        <v>9.4473857786180844</v>
      </c>
    </row>
    <row r="1884" spans="1:151" x14ac:dyDescent="0.25">
      <c r="A1884">
        <v>1877</v>
      </c>
      <c r="B1884">
        <v>10.609438862004746</v>
      </c>
      <c r="C1884">
        <v>52.128611137464226</v>
      </c>
      <c r="E1884">
        <f t="shared" si="1485"/>
        <v>0</v>
      </c>
      <c r="F1884">
        <f t="shared" si="1487"/>
        <v>1</v>
      </c>
      <c r="G1884">
        <f t="shared" si="1486"/>
        <v>41.519172275459482</v>
      </c>
      <c r="J1884">
        <v>1877</v>
      </c>
      <c r="K1884">
        <v>27.917674169467539</v>
      </c>
      <c r="L1884">
        <v>33.764438833695351</v>
      </c>
      <c r="N1884">
        <f t="shared" si="1488"/>
        <v>0</v>
      </c>
      <c r="O1884">
        <f t="shared" si="1489"/>
        <v>1</v>
      </c>
      <c r="P1884">
        <f t="shared" si="1490"/>
        <v>5.8467646642278126</v>
      </c>
      <c r="S1884">
        <v>1877</v>
      </c>
      <c r="T1884">
        <v>15.388807165575319</v>
      </c>
      <c r="U1884">
        <v>51.807518228255908</v>
      </c>
      <c r="W1884">
        <f t="shared" si="1491"/>
        <v>0</v>
      </c>
      <c r="X1884">
        <f t="shared" si="1492"/>
        <v>1</v>
      </c>
      <c r="Y1884">
        <f t="shared" si="1493"/>
        <v>36.418711062680586</v>
      </c>
      <c r="AB1884">
        <v>1877</v>
      </c>
      <c r="AC1884">
        <v>20.503024652881081</v>
      </c>
      <c r="AD1884">
        <v>14.989561591790322</v>
      </c>
      <c r="AF1884">
        <f t="shared" si="1494"/>
        <v>1</v>
      </c>
      <c r="AG1884">
        <f t="shared" si="1495"/>
        <v>0</v>
      </c>
      <c r="AH1884">
        <f t="shared" si="1496"/>
        <v>5.5134630610907589</v>
      </c>
      <c r="AK1884">
        <v>1877</v>
      </c>
      <c r="AL1884">
        <v>11.610548836992512</v>
      </c>
      <c r="AM1884">
        <v>51.263446058605517</v>
      </c>
      <c r="AO1884">
        <f t="shared" si="1497"/>
        <v>0</v>
      </c>
      <c r="AP1884">
        <f t="shared" si="1498"/>
        <v>1</v>
      </c>
      <c r="AQ1884">
        <f t="shared" si="1499"/>
        <v>39.652897221613003</v>
      </c>
      <c r="AT1884">
        <v>1877</v>
      </c>
      <c r="AU1884">
        <v>25.286961763491224</v>
      </c>
      <c r="AV1884">
        <v>15.207136142813379</v>
      </c>
      <c r="AX1884">
        <f t="shared" si="1500"/>
        <v>1</v>
      </c>
      <c r="AY1884">
        <f t="shared" si="1501"/>
        <v>0</v>
      </c>
      <c r="AZ1884">
        <f t="shared" si="1502"/>
        <v>10.079825620677845</v>
      </c>
      <c r="BC1884">
        <v>1877</v>
      </c>
      <c r="BD1884" t="e">
        <v>#N/A</v>
      </c>
      <c r="BE1884" t="e">
        <v>#N/A</v>
      </c>
      <c r="BG1884" t="e">
        <f t="shared" si="1503"/>
        <v>#N/A</v>
      </c>
      <c r="BH1884" t="e">
        <f t="shared" si="1504"/>
        <v>#N/A</v>
      </c>
      <c r="BI1884" t="e">
        <f t="shared" si="1505"/>
        <v>#N/A</v>
      </c>
      <c r="BL1884">
        <v>1877</v>
      </c>
      <c r="BM1884">
        <v>21.807246517985178</v>
      </c>
      <c r="BN1884">
        <v>8.4653391659799766</v>
      </c>
      <c r="BP1884">
        <f t="shared" si="1506"/>
        <v>1</v>
      </c>
      <c r="BQ1884">
        <f t="shared" si="1507"/>
        <v>0</v>
      </c>
      <c r="BR1884">
        <f t="shared" si="1508"/>
        <v>13.341907352005201</v>
      </c>
      <c r="BU1884">
        <v>1877</v>
      </c>
      <c r="BV1884">
        <v>25.180155915280274</v>
      </c>
      <c r="BW1884">
        <v>18.50604889040072</v>
      </c>
      <c r="BY1884">
        <f t="shared" si="1509"/>
        <v>1</v>
      </c>
      <c r="BZ1884">
        <f t="shared" si="1510"/>
        <v>0</v>
      </c>
      <c r="CA1884">
        <f t="shared" si="1511"/>
        <v>6.6741070248795538</v>
      </c>
      <c r="CD1884">
        <v>1877</v>
      </c>
      <c r="CE1884">
        <v>25.02429683543469</v>
      </c>
      <c r="CF1884">
        <v>31.592562896328467</v>
      </c>
      <c r="CH1884">
        <f t="shared" si="1512"/>
        <v>0</v>
      </c>
      <c r="CI1884">
        <f t="shared" si="1513"/>
        <v>1</v>
      </c>
      <c r="CJ1884">
        <f t="shared" si="1514"/>
        <v>6.5682660608937766</v>
      </c>
      <c r="CM1884">
        <v>1877</v>
      </c>
      <c r="CN1884">
        <v>17.951910210663122</v>
      </c>
      <c r="CO1884">
        <v>24.825966196137873</v>
      </c>
      <c r="CQ1884">
        <f t="shared" si="1515"/>
        <v>0</v>
      </c>
      <c r="CR1884">
        <f t="shared" si="1516"/>
        <v>1</v>
      </c>
      <c r="CS1884">
        <f t="shared" si="1517"/>
        <v>6.8740559854747509</v>
      </c>
      <c r="CV1884">
        <v>1877</v>
      </c>
      <c r="CW1884">
        <v>18.729227584781114</v>
      </c>
      <c r="CX1884">
        <v>16.833833960122153</v>
      </c>
      <c r="CZ1884">
        <f t="shared" si="1518"/>
        <v>1</v>
      </c>
      <c r="DA1884">
        <f t="shared" si="1519"/>
        <v>0</v>
      </c>
      <c r="DB1884">
        <f t="shared" si="1520"/>
        <v>1.8953936246589613</v>
      </c>
      <c r="DE1884">
        <v>1877</v>
      </c>
      <c r="DF1884">
        <v>19.47708528561061</v>
      </c>
      <c r="DG1884">
        <v>23.653261983362786</v>
      </c>
      <c r="DI1884">
        <f t="shared" si="1521"/>
        <v>0</v>
      </c>
      <c r="DJ1884">
        <f t="shared" si="1522"/>
        <v>1</v>
      </c>
      <c r="DK1884">
        <f t="shared" si="1523"/>
        <v>4.1761766977521759</v>
      </c>
      <c r="DN1884">
        <v>1877</v>
      </c>
      <c r="DO1884">
        <v>20.016818314260263</v>
      </c>
      <c r="DP1884">
        <v>13.262353582264819</v>
      </c>
      <c r="DR1884">
        <f t="shared" si="1524"/>
        <v>1</v>
      </c>
      <c r="DS1884">
        <f t="shared" si="1525"/>
        <v>0</v>
      </c>
      <c r="DT1884">
        <f t="shared" si="1526"/>
        <v>6.7544647319954443</v>
      </c>
      <c r="DW1884">
        <v>1877</v>
      </c>
      <c r="DX1884">
        <v>23.656176511244624</v>
      </c>
      <c r="DY1884">
        <v>15.534090871301949</v>
      </c>
      <c r="EA1884">
        <f t="shared" si="1527"/>
        <v>1</v>
      </c>
      <c r="EB1884">
        <f t="shared" si="1528"/>
        <v>0</v>
      </c>
      <c r="EC1884">
        <f t="shared" si="1529"/>
        <v>8.1220856399426751</v>
      </c>
      <c r="EF1884">
        <v>1877</v>
      </c>
      <c r="EG1884">
        <v>20.789135028138197</v>
      </c>
      <c r="EH1884">
        <v>14.449714058554589</v>
      </c>
      <c r="EJ1884">
        <f t="shared" si="1530"/>
        <v>1</v>
      </c>
      <c r="EK1884">
        <f t="shared" si="1531"/>
        <v>0</v>
      </c>
      <c r="EL1884">
        <f t="shared" si="1532"/>
        <v>6.3394209695836086</v>
      </c>
      <c r="EO1884">
        <v>1877</v>
      </c>
      <c r="EP1884">
        <v>20.421998282420731</v>
      </c>
      <c r="EQ1884">
        <v>29.354254686765241</v>
      </c>
      <c r="ES1884">
        <f t="shared" si="1533"/>
        <v>0</v>
      </c>
      <c r="ET1884">
        <f t="shared" si="1534"/>
        <v>1</v>
      </c>
      <c r="EU1884">
        <f t="shared" si="1535"/>
        <v>8.9322564043445105</v>
      </c>
    </row>
    <row r="1885" spans="1:151" x14ac:dyDescent="0.25">
      <c r="A1885">
        <v>1878</v>
      </c>
      <c r="B1885">
        <v>11.022712686757549</v>
      </c>
      <c r="C1885">
        <v>22.462611605226229</v>
      </c>
      <c r="E1885">
        <f t="shared" si="1485"/>
        <v>0</v>
      </c>
      <c r="F1885">
        <f t="shared" si="1487"/>
        <v>1</v>
      </c>
      <c r="G1885">
        <f t="shared" si="1486"/>
        <v>11.43989891846868</v>
      </c>
      <c r="J1885">
        <v>1878</v>
      </c>
      <c r="K1885">
        <v>20.758859818865108</v>
      </c>
      <c r="L1885">
        <v>19.867457774811754</v>
      </c>
      <c r="N1885">
        <f t="shared" si="1488"/>
        <v>1</v>
      </c>
      <c r="O1885">
        <f t="shared" si="1489"/>
        <v>0</v>
      </c>
      <c r="P1885">
        <f t="shared" si="1490"/>
        <v>0.8914020440533541</v>
      </c>
      <c r="S1885">
        <v>1878</v>
      </c>
      <c r="T1885">
        <v>16.793273738068063</v>
      </c>
      <c r="U1885">
        <v>27.702340619141918</v>
      </c>
      <c r="W1885">
        <f t="shared" si="1491"/>
        <v>0</v>
      </c>
      <c r="X1885">
        <f t="shared" si="1492"/>
        <v>1</v>
      </c>
      <c r="Y1885">
        <f t="shared" si="1493"/>
        <v>10.909066881073855</v>
      </c>
      <c r="AB1885">
        <v>1878</v>
      </c>
      <c r="AC1885">
        <v>26.148556637451691</v>
      </c>
      <c r="AD1885">
        <v>16.980206841640133</v>
      </c>
      <c r="AF1885">
        <f t="shared" si="1494"/>
        <v>1</v>
      </c>
      <c r="AG1885">
        <f t="shared" si="1495"/>
        <v>0</v>
      </c>
      <c r="AH1885">
        <f t="shared" si="1496"/>
        <v>9.1683497958115581</v>
      </c>
      <c r="AK1885">
        <v>1878</v>
      </c>
      <c r="AL1885">
        <v>13.873144801637125</v>
      </c>
      <c r="AM1885">
        <v>31.314084583729581</v>
      </c>
      <c r="AO1885">
        <f t="shared" si="1497"/>
        <v>0</v>
      </c>
      <c r="AP1885">
        <f t="shared" si="1498"/>
        <v>1</v>
      </c>
      <c r="AQ1885">
        <f t="shared" si="1499"/>
        <v>17.440939782092457</v>
      </c>
      <c r="AT1885">
        <v>1878</v>
      </c>
      <c r="AU1885">
        <v>16.645026255429908</v>
      </c>
      <c r="AV1885">
        <v>26.597106936820936</v>
      </c>
      <c r="AX1885">
        <f t="shared" si="1500"/>
        <v>0</v>
      </c>
      <c r="AY1885">
        <f t="shared" si="1501"/>
        <v>1</v>
      </c>
      <c r="AZ1885">
        <f t="shared" si="1502"/>
        <v>9.9520806813910276</v>
      </c>
      <c r="BC1885">
        <v>1878</v>
      </c>
      <c r="BD1885" t="e">
        <v>#N/A</v>
      </c>
      <c r="BE1885" t="e">
        <v>#N/A</v>
      </c>
      <c r="BG1885" t="e">
        <f t="shared" si="1503"/>
        <v>#N/A</v>
      </c>
      <c r="BH1885" t="e">
        <f t="shared" si="1504"/>
        <v>#N/A</v>
      </c>
      <c r="BI1885" t="e">
        <f t="shared" si="1505"/>
        <v>#N/A</v>
      </c>
      <c r="BL1885">
        <v>1878</v>
      </c>
      <c r="BM1885">
        <v>19.967295685192838</v>
      </c>
      <c r="BN1885">
        <v>5.2514025198125687</v>
      </c>
      <c r="BP1885">
        <f t="shared" si="1506"/>
        <v>1</v>
      </c>
      <c r="BQ1885">
        <f t="shared" si="1507"/>
        <v>0</v>
      </c>
      <c r="BR1885">
        <f t="shared" si="1508"/>
        <v>14.715893165380269</v>
      </c>
      <c r="BU1885">
        <v>1878</v>
      </c>
      <c r="BV1885">
        <v>14.872689680963266</v>
      </c>
      <c r="BW1885">
        <v>22.924381243791515</v>
      </c>
      <c r="BY1885">
        <f t="shared" si="1509"/>
        <v>0</v>
      </c>
      <c r="BZ1885">
        <f t="shared" si="1510"/>
        <v>1</v>
      </c>
      <c r="CA1885">
        <f t="shared" si="1511"/>
        <v>8.0516915628282497</v>
      </c>
      <c r="CD1885">
        <v>1878</v>
      </c>
      <c r="CE1885">
        <v>23.778970577322983</v>
      </c>
      <c r="CF1885">
        <v>11.316534482988223</v>
      </c>
      <c r="CH1885">
        <f t="shared" si="1512"/>
        <v>1</v>
      </c>
      <c r="CI1885">
        <f t="shared" si="1513"/>
        <v>0</v>
      </c>
      <c r="CJ1885">
        <f t="shared" si="1514"/>
        <v>12.462436094334761</v>
      </c>
      <c r="CM1885">
        <v>1878</v>
      </c>
      <c r="CN1885">
        <v>21.572994968699138</v>
      </c>
      <c r="CO1885">
        <v>19.418592029940644</v>
      </c>
      <c r="CQ1885">
        <f t="shared" si="1515"/>
        <v>1</v>
      </c>
      <c r="CR1885">
        <f t="shared" si="1516"/>
        <v>0</v>
      </c>
      <c r="CS1885">
        <f t="shared" si="1517"/>
        <v>2.1544029387584942</v>
      </c>
      <c r="CV1885">
        <v>1878</v>
      </c>
      <c r="CW1885">
        <v>27.065205112652819</v>
      </c>
      <c r="CX1885">
        <v>14.807340685952859</v>
      </c>
      <c r="CZ1885">
        <f t="shared" si="1518"/>
        <v>1</v>
      </c>
      <c r="DA1885">
        <f t="shared" si="1519"/>
        <v>0</v>
      </c>
      <c r="DB1885">
        <f t="shared" si="1520"/>
        <v>12.25786442669996</v>
      </c>
      <c r="DE1885">
        <v>1878</v>
      </c>
      <c r="DF1885">
        <v>35.697199599493317</v>
      </c>
      <c r="DG1885">
        <v>18.231005372826566</v>
      </c>
      <c r="DI1885">
        <f t="shared" si="1521"/>
        <v>1</v>
      </c>
      <c r="DJ1885">
        <f t="shared" si="1522"/>
        <v>0</v>
      </c>
      <c r="DK1885">
        <f t="shared" si="1523"/>
        <v>17.466194226666751</v>
      </c>
      <c r="DN1885">
        <v>1878</v>
      </c>
      <c r="DO1885">
        <v>21.44939563887668</v>
      </c>
      <c r="DP1885">
        <v>10.749152391770492</v>
      </c>
      <c r="DR1885">
        <f t="shared" si="1524"/>
        <v>1</v>
      </c>
      <c r="DS1885">
        <f t="shared" si="1525"/>
        <v>0</v>
      </c>
      <c r="DT1885">
        <f t="shared" si="1526"/>
        <v>10.700243247106188</v>
      </c>
      <c r="DW1885">
        <v>1878</v>
      </c>
      <c r="DX1885">
        <v>21.765030885321426</v>
      </c>
      <c r="DY1885">
        <v>14.965112060322991</v>
      </c>
      <c r="EA1885">
        <f t="shared" si="1527"/>
        <v>1</v>
      </c>
      <c r="EB1885">
        <f t="shared" si="1528"/>
        <v>0</v>
      </c>
      <c r="EC1885">
        <f t="shared" si="1529"/>
        <v>6.7999188249984357</v>
      </c>
      <c r="EF1885">
        <v>1878</v>
      </c>
      <c r="EG1885">
        <v>24.567121212915925</v>
      </c>
      <c r="EH1885">
        <v>15.077905466000471</v>
      </c>
      <c r="EJ1885">
        <f t="shared" si="1530"/>
        <v>1</v>
      </c>
      <c r="EK1885">
        <f t="shared" si="1531"/>
        <v>0</v>
      </c>
      <c r="EL1885">
        <f t="shared" si="1532"/>
        <v>9.4892157469154537</v>
      </c>
      <c r="EO1885">
        <v>1878</v>
      </c>
      <c r="EP1885">
        <v>17.975745327437135</v>
      </c>
      <c r="EQ1885">
        <v>44.686831592454652</v>
      </c>
      <c r="ES1885">
        <f t="shared" si="1533"/>
        <v>0</v>
      </c>
      <c r="ET1885">
        <f t="shared" si="1534"/>
        <v>1</v>
      </c>
      <c r="EU1885">
        <f t="shared" si="1535"/>
        <v>26.711086265017517</v>
      </c>
    </row>
    <row r="1886" spans="1:151" x14ac:dyDescent="0.25">
      <c r="A1886">
        <v>1879</v>
      </c>
      <c r="B1886">
        <v>9.4876512275351175</v>
      </c>
      <c r="C1886">
        <v>23.559989017881108</v>
      </c>
      <c r="E1886">
        <f t="shared" si="1485"/>
        <v>0</v>
      </c>
      <c r="F1886">
        <f t="shared" si="1487"/>
        <v>1</v>
      </c>
      <c r="G1886">
        <f t="shared" si="1486"/>
        <v>14.072337790345991</v>
      </c>
      <c r="J1886">
        <v>1879</v>
      </c>
      <c r="K1886">
        <v>18.49349391770329</v>
      </c>
      <c r="L1886">
        <v>34.268074825386414</v>
      </c>
      <c r="N1886">
        <f t="shared" si="1488"/>
        <v>0</v>
      </c>
      <c r="O1886">
        <f t="shared" si="1489"/>
        <v>1</v>
      </c>
      <c r="P1886">
        <f t="shared" si="1490"/>
        <v>15.774580907683124</v>
      </c>
      <c r="S1886">
        <v>1879</v>
      </c>
      <c r="T1886">
        <v>14.501168982664552</v>
      </c>
      <c r="U1886">
        <v>35.41667089536476</v>
      </c>
      <c r="W1886">
        <f t="shared" si="1491"/>
        <v>0</v>
      </c>
      <c r="X1886">
        <f t="shared" si="1492"/>
        <v>1</v>
      </c>
      <c r="Y1886">
        <f t="shared" si="1493"/>
        <v>20.915501912700208</v>
      </c>
      <c r="AB1886">
        <v>1879</v>
      </c>
      <c r="AC1886">
        <v>15.313268481143975</v>
      </c>
      <c r="AD1886">
        <v>18.183601741825207</v>
      </c>
      <c r="AF1886">
        <f t="shared" si="1494"/>
        <v>0</v>
      </c>
      <c r="AG1886">
        <f t="shared" si="1495"/>
        <v>1</v>
      </c>
      <c r="AH1886">
        <f t="shared" si="1496"/>
        <v>2.8703332606812317</v>
      </c>
      <c r="AK1886">
        <v>1879</v>
      </c>
      <c r="AL1886">
        <v>23.208077684205819</v>
      </c>
      <c r="AM1886">
        <v>21.030629706519889</v>
      </c>
      <c r="AO1886">
        <f t="shared" si="1497"/>
        <v>1</v>
      </c>
      <c r="AP1886">
        <f t="shared" si="1498"/>
        <v>0</v>
      </c>
      <c r="AQ1886">
        <f t="shared" si="1499"/>
        <v>2.1774479776859295</v>
      </c>
      <c r="AT1886">
        <v>1879</v>
      </c>
      <c r="AU1886">
        <v>20.40255075708243</v>
      </c>
      <c r="AV1886">
        <v>20.735034595337751</v>
      </c>
      <c r="AX1886">
        <f t="shared" si="1500"/>
        <v>0</v>
      </c>
      <c r="AY1886">
        <f t="shared" si="1501"/>
        <v>1</v>
      </c>
      <c r="AZ1886">
        <f t="shared" si="1502"/>
        <v>0.33248383825532102</v>
      </c>
      <c r="BC1886">
        <v>1879</v>
      </c>
      <c r="BD1886" t="e">
        <v>#N/A</v>
      </c>
      <c r="BE1886" t="e">
        <v>#N/A</v>
      </c>
      <c r="BG1886" t="e">
        <f t="shared" si="1503"/>
        <v>#N/A</v>
      </c>
      <c r="BH1886" t="e">
        <f t="shared" si="1504"/>
        <v>#N/A</v>
      </c>
      <c r="BI1886" t="e">
        <f t="shared" si="1505"/>
        <v>#N/A</v>
      </c>
      <c r="BL1886">
        <v>1879</v>
      </c>
      <c r="BM1886">
        <v>33.068993829638551</v>
      </c>
      <c r="BN1886">
        <v>9.6769934968488016</v>
      </c>
      <c r="BP1886">
        <f t="shared" si="1506"/>
        <v>1</v>
      </c>
      <c r="BQ1886">
        <f t="shared" si="1507"/>
        <v>0</v>
      </c>
      <c r="BR1886">
        <f t="shared" si="1508"/>
        <v>23.392000332789749</v>
      </c>
      <c r="BU1886">
        <v>1879</v>
      </c>
      <c r="BV1886">
        <v>24.275043132692449</v>
      </c>
      <c r="BW1886">
        <v>22.140572714208663</v>
      </c>
      <c r="BY1886">
        <f t="shared" si="1509"/>
        <v>1</v>
      </c>
      <c r="BZ1886">
        <f t="shared" si="1510"/>
        <v>0</v>
      </c>
      <c r="CA1886">
        <f t="shared" si="1511"/>
        <v>2.1344704184837866</v>
      </c>
      <c r="CD1886">
        <v>1879</v>
      </c>
      <c r="CE1886">
        <v>19.090317817324877</v>
      </c>
      <c r="CF1886">
        <v>28.083627325502597</v>
      </c>
      <c r="CH1886">
        <f t="shared" si="1512"/>
        <v>0</v>
      </c>
      <c r="CI1886">
        <f t="shared" si="1513"/>
        <v>1</v>
      </c>
      <c r="CJ1886">
        <f t="shared" si="1514"/>
        <v>8.9933095081777203</v>
      </c>
      <c r="CM1886">
        <v>1879</v>
      </c>
      <c r="CN1886">
        <v>21.655966839143886</v>
      </c>
      <c r="CO1886">
        <v>28.443682586838811</v>
      </c>
      <c r="CQ1886">
        <f t="shared" si="1515"/>
        <v>0</v>
      </c>
      <c r="CR1886">
        <f t="shared" si="1516"/>
        <v>1</v>
      </c>
      <c r="CS1886">
        <f t="shared" si="1517"/>
        <v>6.787715747694925</v>
      </c>
      <c r="CV1886">
        <v>1879</v>
      </c>
      <c r="CW1886">
        <v>25.250973560665656</v>
      </c>
      <c r="CX1886">
        <v>17.725142811854109</v>
      </c>
      <c r="CZ1886">
        <f t="shared" si="1518"/>
        <v>1</v>
      </c>
      <c r="DA1886">
        <f t="shared" si="1519"/>
        <v>0</v>
      </c>
      <c r="DB1886">
        <f t="shared" si="1520"/>
        <v>7.525830748811547</v>
      </c>
      <c r="DE1886">
        <v>1879</v>
      </c>
      <c r="DF1886">
        <v>17.711462398875344</v>
      </c>
      <c r="DG1886">
        <v>21.227849331085913</v>
      </c>
      <c r="DI1886">
        <f t="shared" si="1521"/>
        <v>0</v>
      </c>
      <c r="DJ1886">
        <f t="shared" si="1522"/>
        <v>1</v>
      </c>
      <c r="DK1886">
        <f t="shared" si="1523"/>
        <v>3.516386932210569</v>
      </c>
      <c r="DN1886">
        <v>1879</v>
      </c>
      <c r="DO1886">
        <v>21.283722494197633</v>
      </c>
      <c r="DP1886">
        <v>24.848785414639913</v>
      </c>
      <c r="DR1886">
        <f t="shared" si="1524"/>
        <v>0</v>
      </c>
      <c r="DS1886">
        <f t="shared" si="1525"/>
        <v>1</v>
      </c>
      <c r="DT1886">
        <f t="shared" si="1526"/>
        <v>3.5650629204422799</v>
      </c>
      <c r="DW1886">
        <v>1879</v>
      </c>
      <c r="DX1886">
        <v>15.349979713605071</v>
      </c>
      <c r="DY1886">
        <v>19.200831375481499</v>
      </c>
      <c r="EA1886">
        <f t="shared" si="1527"/>
        <v>0</v>
      </c>
      <c r="EB1886">
        <f t="shared" si="1528"/>
        <v>1</v>
      </c>
      <c r="EC1886">
        <f t="shared" si="1529"/>
        <v>3.8508516618764279</v>
      </c>
      <c r="EF1886">
        <v>1879</v>
      </c>
      <c r="EG1886">
        <v>22.057761128707654</v>
      </c>
      <c r="EH1886">
        <v>12.362897415409481</v>
      </c>
      <c r="EJ1886">
        <f t="shared" si="1530"/>
        <v>1</v>
      </c>
      <c r="EK1886">
        <f t="shared" si="1531"/>
        <v>0</v>
      </c>
      <c r="EL1886">
        <f t="shared" si="1532"/>
        <v>9.6948637132981723</v>
      </c>
      <c r="EO1886">
        <v>1879</v>
      </c>
      <c r="EP1886">
        <v>25.200426965375794</v>
      </c>
      <c r="EQ1886">
        <v>6.8997039750424314</v>
      </c>
      <c r="ES1886">
        <f t="shared" si="1533"/>
        <v>1</v>
      </c>
      <c r="ET1886">
        <f t="shared" si="1534"/>
        <v>0</v>
      </c>
      <c r="EU1886">
        <f t="shared" si="1535"/>
        <v>18.300722990333362</v>
      </c>
    </row>
    <row r="1887" spans="1:151" x14ac:dyDescent="0.25">
      <c r="A1887">
        <v>1880</v>
      </c>
      <c r="B1887">
        <v>15.123449775078626</v>
      </c>
      <c r="C1887">
        <v>31.171760976366954</v>
      </c>
      <c r="E1887">
        <f t="shared" si="1485"/>
        <v>0</v>
      </c>
      <c r="F1887">
        <f t="shared" si="1487"/>
        <v>1</v>
      </c>
      <c r="G1887">
        <f t="shared" si="1486"/>
        <v>16.048311201288328</v>
      </c>
      <c r="J1887">
        <v>1880</v>
      </c>
      <c r="K1887">
        <v>19.484602951616672</v>
      </c>
      <c r="L1887">
        <v>26.656013977940056</v>
      </c>
      <c r="N1887">
        <f t="shared" si="1488"/>
        <v>0</v>
      </c>
      <c r="O1887">
        <f t="shared" si="1489"/>
        <v>1</v>
      </c>
      <c r="P1887">
        <f t="shared" si="1490"/>
        <v>7.1714110263233835</v>
      </c>
      <c r="S1887">
        <v>1880</v>
      </c>
      <c r="T1887">
        <v>21.070176482473144</v>
      </c>
      <c r="U1887">
        <v>22.141895660778918</v>
      </c>
      <c r="W1887">
        <f t="shared" si="1491"/>
        <v>0</v>
      </c>
      <c r="X1887">
        <f t="shared" si="1492"/>
        <v>1</v>
      </c>
      <c r="Y1887">
        <f t="shared" si="1493"/>
        <v>1.0717191783057736</v>
      </c>
      <c r="AB1887">
        <v>1880</v>
      </c>
      <c r="AC1887">
        <v>18.832563268698447</v>
      </c>
      <c r="AD1887">
        <v>17.364816883034422</v>
      </c>
      <c r="AF1887">
        <f t="shared" si="1494"/>
        <v>1</v>
      </c>
      <c r="AG1887">
        <f t="shared" si="1495"/>
        <v>0</v>
      </c>
      <c r="AH1887">
        <f t="shared" si="1496"/>
        <v>1.4677463856640252</v>
      </c>
      <c r="AK1887">
        <v>1880</v>
      </c>
      <c r="AL1887">
        <v>23.829563417958997</v>
      </c>
      <c r="AM1887">
        <v>11.534381149413488</v>
      </c>
      <c r="AO1887">
        <f t="shared" si="1497"/>
        <v>1</v>
      </c>
      <c r="AP1887">
        <f t="shared" si="1498"/>
        <v>0</v>
      </c>
      <c r="AQ1887">
        <f t="shared" si="1499"/>
        <v>12.29518226854551</v>
      </c>
      <c r="AT1887">
        <v>1880</v>
      </c>
      <c r="AU1887">
        <v>20.479413857606719</v>
      </c>
      <c r="AV1887">
        <v>33.645730119537312</v>
      </c>
      <c r="AX1887">
        <f t="shared" si="1500"/>
        <v>0</v>
      </c>
      <c r="AY1887">
        <f t="shared" si="1501"/>
        <v>1</v>
      </c>
      <c r="AZ1887">
        <f t="shared" si="1502"/>
        <v>13.166316261930593</v>
      </c>
      <c r="BC1887">
        <v>1880</v>
      </c>
      <c r="BD1887" t="e">
        <v>#N/A</v>
      </c>
      <c r="BE1887" t="e">
        <v>#N/A</v>
      </c>
      <c r="BG1887" t="e">
        <f t="shared" si="1503"/>
        <v>#N/A</v>
      </c>
      <c r="BH1887" t="e">
        <f t="shared" si="1504"/>
        <v>#N/A</v>
      </c>
      <c r="BI1887" t="e">
        <f t="shared" si="1505"/>
        <v>#N/A</v>
      </c>
      <c r="BL1887">
        <v>1880</v>
      </c>
      <c r="BM1887">
        <v>32.628446647806904</v>
      </c>
      <c r="BN1887">
        <v>13.787339451949428</v>
      </c>
      <c r="BP1887">
        <f t="shared" si="1506"/>
        <v>1</v>
      </c>
      <c r="BQ1887">
        <f t="shared" si="1507"/>
        <v>0</v>
      </c>
      <c r="BR1887">
        <f t="shared" si="1508"/>
        <v>18.841107195857475</v>
      </c>
      <c r="BU1887">
        <v>1880</v>
      </c>
      <c r="BV1887">
        <v>26.256247369254815</v>
      </c>
      <c r="BW1887">
        <v>23.430410727957032</v>
      </c>
      <c r="BY1887">
        <f t="shared" si="1509"/>
        <v>1</v>
      </c>
      <c r="BZ1887">
        <f t="shared" si="1510"/>
        <v>0</v>
      </c>
      <c r="CA1887">
        <f t="shared" si="1511"/>
        <v>2.8258366412977836</v>
      </c>
      <c r="CD1887">
        <v>1880</v>
      </c>
      <c r="CE1887">
        <v>26.347295427128568</v>
      </c>
      <c r="CF1887">
        <v>18.380353668149091</v>
      </c>
      <c r="CH1887">
        <f t="shared" si="1512"/>
        <v>1</v>
      </c>
      <c r="CI1887">
        <f t="shared" si="1513"/>
        <v>0</v>
      </c>
      <c r="CJ1887">
        <f t="shared" si="1514"/>
        <v>7.9669417589794769</v>
      </c>
      <c r="CM1887">
        <v>1880</v>
      </c>
      <c r="CN1887">
        <v>24.22848672574176</v>
      </c>
      <c r="CO1887">
        <v>26.167875425672833</v>
      </c>
      <c r="CQ1887">
        <f t="shared" si="1515"/>
        <v>0</v>
      </c>
      <c r="CR1887">
        <f t="shared" si="1516"/>
        <v>1</v>
      </c>
      <c r="CS1887">
        <f t="shared" si="1517"/>
        <v>1.9393886999310723</v>
      </c>
      <c r="CV1887">
        <v>1880</v>
      </c>
      <c r="CW1887">
        <v>25.533896692702399</v>
      </c>
      <c r="CX1887">
        <v>16.868099284491521</v>
      </c>
      <c r="CZ1887">
        <f t="shared" si="1518"/>
        <v>1</v>
      </c>
      <c r="DA1887">
        <f t="shared" si="1519"/>
        <v>0</v>
      </c>
      <c r="DB1887">
        <f t="shared" si="1520"/>
        <v>8.665797408210878</v>
      </c>
      <c r="DE1887">
        <v>1880</v>
      </c>
      <c r="DF1887">
        <v>15.816571003102128</v>
      </c>
      <c r="DG1887">
        <v>29.762056251833233</v>
      </c>
      <c r="DI1887">
        <f t="shared" si="1521"/>
        <v>0</v>
      </c>
      <c r="DJ1887">
        <f t="shared" si="1522"/>
        <v>1</v>
      </c>
      <c r="DK1887">
        <f t="shared" si="1523"/>
        <v>13.945485248731105</v>
      </c>
      <c r="DN1887">
        <v>1880</v>
      </c>
      <c r="DO1887">
        <v>18.476015591890029</v>
      </c>
      <c r="DP1887">
        <v>27.768221463539955</v>
      </c>
      <c r="DR1887">
        <f t="shared" si="1524"/>
        <v>0</v>
      </c>
      <c r="DS1887">
        <f t="shared" si="1525"/>
        <v>1</v>
      </c>
      <c r="DT1887">
        <f t="shared" si="1526"/>
        <v>9.2922058716499265</v>
      </c>
      <c r="DW1887">
        <v>1880</v>
      </c>
      <c r="DX1887">
        <v>18.982931256535171</v>
      </c>
      <c r="DY1887">
        <v>18.701718717933502</v>
      </c>
      <c r="EA1887">
        <f t="shared" si="1527"/>
        <v>1</v>
      </c>
      <c r="EB1887">
        <f t="shared" si="1528"/>
        <v>0</v>
      </c>
      <c r="EC1887">
        <f t="shared" si="1529"/>
        <v>0.28121253860166817</v>
      </c>
      <c r="EF1887">
        <v>1880</v>
      </c>
      <c r="EG1887">
        <v>16.605648316683624</v>
      </c>
      <c r="EH1887">
        <v>21.329452952423335</v>
      </c>
      <c r="EJ1887">
        <f t="shared" si="1530"/>
        <v>0</v>
      </c>
      <c r="EK1887">
        <f t="shared" si="1531"/>
        <v>1</v>
      </c>
      <c r="EL1887">
        <f t="shared" si="1532"/>
        <v>4.723804635739711</v>
      </c>
      <c r="EO1887">
        <v>1880</v>
      </c>
      <c r="EP1887">
        <v>22.27652300987523</v>
      </c>
      <c r="EQ1887">
        <v>40.119198222740735</v>
      </c>
      <c r="ES1887">
        <f t="shared" si="1533"/>
        <v>0</v>
      </c>
      <c r="ET1887">
        <f t="shared" si="1534"/>
        <v>1</v>
      </c>
      <c r="EU1887">
        <f t="shared" si="1535"/>
        <v>17.842675212865505</v>
      </c>
    </row>
    <row r="1888" spans="1:151" x14ac:dyDescent="0.25">
      <c r="A1888">
        <v>1881</v>
      </c>
      <c r="B1888">
        <v>14.806261201591457</v>
      </c>
      <c r="C1888">
        <v>40.471578331773955</v>
      </c>
      <c r="E1888">
        <f t="shared" si="1485"/>
        <v>0</v>
      </c>
      <c r="F1888">
        <f t="shared" si="1487"/>
        <v>1</v>
      </c>
      <c r="G1888">
        <f t="shared" si="1486"/>
        <v>25.665317130182498</v>
      </c>
      <c r="J1888">
        <v>1881</v>
      </c>
      <c r="K1888">
        <v>18.421343027742719</v>
      </c>
      <c r="L1888">
        <v>33.408748770107792</v>
      </c>
      <c r="N1888">
        <f t="shared" si="1488"/>
        <v>0</v>
      </c>
      <c r="O1888">
        <f t="shared" si="1489"/>
        <v>1</v>
      </c>
      <c r="P1888">
        <f t="shared" si="1490"/>
        <v>14.987405742365073</v>
      </c>
      <c r="S1888">
        <v>1881</v>
      </c>
      <c r="T1888">
        <v>15.055628571840174</v>
      </c>
      <c r="U1888">
        <v>23.564849157420248</v>
      </c>
      <c r="W1888">
        <f t="shared" si="1491"/>
        <v>0</v>
      </c>
      <c r="X1888">
        <f t="shared" si="1492"/>
        <v>1</v>
      </c>
      <c r="Y1888">
        <f t="shared" si="1493"/>
        <v>8.5092205855800742</v>
      </c>
      <c r="AB1888">
        <v>1881</v>
      </c>
      <c r="AC1888">
        <v>13.828427337996281</v>
      </c>
      <c r="AD1888">
        <v>16.812551136479694</v>
      </c>
      <c r="AF1888">
        <f t="shared" si="1494"/>
        <v>0</v>
      </c>
      <c r="AG1888">
        <f t="shared" si="1495"/>
        <v>1</v>
      </c>
      <c r="AH1888">
        <f t="shared" si="1496"/>
        <v>2.984123798483413</v>
      </c>
      <c r="AK1888">
        <v>1881</v>
      </c>
      <c r="AL1888">
        <v>21.0052178389546</v>
      </c>
      <c r="AM1888">
        <v>34.090541597345222</v>
      </c>
      <c r="AO1888">
        <f t="shared" si="1497"/>
        <v>0</v>
      </c>
      <c r="AP1888">
        <f t="shared" si="1498"/>
        <v>1</v>
      </c>
      <c r="AQ1888">
        <f t="shared" si="1499"/>
        <v>13.085323758390622</v>
      </c>
      <c r="AT1888">
        <v>1881</v>
      </c>
      <c r="AU1888">
        <v>19.458173129595369</v>
      </c>
      <c r="AV1888">
        <v>13.164666044266767</v>
      </c>
      <c r="AX1888">
        <f t="shared" si="1500"/>
        <v>1</v>
      </c>
      <c r="AY1888">
        <f t="shared" si="1501"/>
        <v>0</v>
      </c>
      <c r="AZ1888">
        <f t="shared" si="1502"/>
        <v>6.2935070853286028</v>
      </c>
      <c r="BC1888">
        <v>1881</v>
      </c>
      <c r="BD1888" t="e">
        <v>#N/A</v>
      </c>
      <c r="BE1888" t="e">
        <v>#N/A</v>
      </c>
      <c r="BG1888" t="e">
        <f t="shared" si="1503"/>
        <v>#N/A</v>
      </c>
      <c r="BH1888" t="e">
        <f t="shared" si="1504"/>
        <v>#N/A</v>
      </c>
      <c r="BI1888" t="e">
        <f t="shared" si="1505"/>
        <v>#N/A</v>
      </c>
      <c r="BL1888">
        <v>1881</v>
      </c>
      <c r="BM1888">
        <v>30.115793249818857</v>
      </c>
      <c r="BN1888">
        <v>5.3749295813393658</v>
      </c>
      <c r="BP1888">
        <f t="shared" si="1506"/>
        <v>1</v>
      </c>
      <c r="BQ1888">
        <f t="shared" si="1507"/>
        <v>0</v>
      </c>
      <c r="BR1888">
        <f t="shared" si="1508"/>
        <v>24.740863668479491</v>
      </c>
      <c r="BU1888">
        <v>1881</v>
      </c>
      <c r="BV1888">
        <v>15.87745780772809</v>
      </c>
      <c r="BW1888">
        <v>20.825345310841467</v>
      </c>
      <c r="BY1888">
        <f t="shared" si="1509"/>
        <v>0</v>
      </c>
      <c r="BZ1888">
        <f t="shared" si="1510"/>
        <v>1</v>
      </c>
      <c r="CA1888">
        <f t="shared" si="1511"/>
        <v>4.9478875031133764</v>
      </c>
      <c r="CD1888">
        <v>1881</v>
      </c>
      <c r="CE1888">
        <v>29.211865411081149</v>
      </c>
      <c r="CF1888">
        <v>26.984145318020872</v>
      </c>
      <c r="CH1888">
        <f t="shared" si="1512"/>
        <v>1</v>
      </c>
      <c r="CI1888">
        <f t="shared" si="1513"/>
        <v>0</v>
      </c>
      <c r="CJ1888">
        <f t="shared" si="1514"/>
        <v>2.2277200930602774</v>
      </c>
      <c r="CM1888">
        <v>1881</v>
      </c>
      <c r="CN1888">
        <v>15.343231203403766</v>
      </c>
      <c r="CO1888">
        <v>20.94583874352481</v>
      </c>
      <c r="CQ1888">
        <f t="shared" si="1515"/>
        <v>0</v>
      </c>
      <c r="CR1888">
        <f t="shared" si="1516"/>
        <v>1</v>
      </c>
      <c r="CS1888">
        <f t="shared" si="1517"/>
        <v>5.6026075401210438</v>
      </c>
      <c r="CV1888">
        <v>1881</v>
      </c>
      <c r="CW1888">
        <v>17.491126954514982</v>
      </c>
      <c r="CX1888">
        <v>20.275065273296388</v>
      </c>
      <c r="CZ1888">
        <f t="shared" si="1518"/>
        <v>0</v>
      </c>
      <c r="DA1888">
        <f t="shared" si="1519"/>
        <v>1</v>
      </c>
      <c r="DB1888">
        <f t="shared" si="1520"/>
        <v>2.7839383187814057</v>
      </c>
      <c r="DE1888">
        <v>1881</v>
      </c>
      <c r="DF1888">
        <v>14.816956535654176</v>
      </c>
      <c r="DG1888">
        <v>20.797391929119875</v>
      </c>
      <c r="DI1888">
        <f t="shared" si="1521"/>
        <v>0</v>
      </c>
      <c r="DJ1888">
        <f t="shared" si="1522"/>
        <v>1</v>
      </c>
      <c r="DK1888">
        <f t="shared" si="1523"/>
        <v>5.9804353934656991</v>
      </c>
      <c r="DN1888">
        <v>1881</v>
      </c>
      <c r="DO1888">
        <v>23.208105534534951</v>
      </c>
      <c r="DP1888">
        <v>25.906089016009904</v>
      </c>
      <c r="DR1888">
        <f t="shared" si="1524"/>
        <v>0</v>
      </c>
      <c r="DS1888">
        <f t="shared" si="1525"/>
        <v>1</v>
      </c>
      <c r="DT1888">
        <f t="shared" si="1526"/>
        <v>2.697983481474953</v>
      </c>
      <c r="DW1888">
        <v>1881</v>
      </c>
      <c r="DX1888">
        <v>12.993621437780092</v>
      </c>
      <c r="DY1888">
        <v>29.028988999241648</v>
      </c>
      <c r="EA1888">
        <f t="shared" si="1527"/>
        <v>0</v>
      </c>
      <c r="EB1888">
        <f t="shared" si="1528"/>
        <v>1</v>
      </c>
      <c r="EC1888">
        <f t="shared" si="1529"/>
        <v>16.035367561461555</v>
      </c>
      <c r="EF1888">
        <v>1881</v>
      </c>
      <c r="EG1888">
        <v>21.755909808821986</v>
      </c>
      <c r="EH1888">
        <v>14.694229351934315</v>
      </c>
      <c r="EJ1888">
        <f t="shared" si="1530"/>
        <v>1</v>
      </c>
      <c r="EK1888">
        <f t="shared" si="1531"/>
        <v>0</v>
      </c>
      <c r="EL1888">
        <f t="shared" si="1532"/>
        <v>7.0616804568876717</v>
      </c>
      <c r="EO1888">
        <v>1881</v>
      </c>
      <c r="EP1888">
        <v>21.882190974124509</v>
      </c>
      <c r="EQ1888">
        <v>29.11541158034419</v>
      </c>
      <c r="ES1888">
        <f t="shared" si="1533"/>
        <v>0</v>
      </c>
      <c r="ET1888">
        <f t="shared" si="1534"/>
        <v>1</v>
      </c>
      <c r="EU1888">
        <f t="shared" si="1535"/>
        <v>7.2332206062196818</v>
      </c>
    </row>
    <row r="1889" spans="1:151" x14ac:dyDescent="0.25">
      <c r="A1889">
        <v>1882</v>
      </c>
      <c r="B1889">
        <v>12.539674664841044</v>
      </c>
      <c r="C1889">
        <v>18.075903436293416</v>
      </c>
      <c r="E1889">
        <f t="shared" si="1485"/>
        <v>0</v>
      </c>
      <c r="F1889">
        <f t="shared" si="1487"/>
        <v>1</v>
      </c>
      <c r="G1889">
        <f t="shared" si="1486"/>
        <v>5.5362287714523717</v>
      </c>
      <c r="J1889">
        <v>1882</v>
      </c>
      <c r="K1889">
        <v>19.875327444600511</v>
      </c>
      <c r="L1889">
        <v>16.824347148682566</v>
      </c>
      <c r="N1889">
        <f t="shared" si="1488"/>
        <v>1</v>
      </c>
      <c r="O1889">
        <f t="shared" si="1489"/>
        <v>0</v>
      </c>
      <c r="P1889">
        <f t="shared" si="1490"/>
        <v>3.0509802959179453</v>
      </c>
      <c r="S1889">
        <v>1882</v>
      </c>
      <c r="T1889">
        <v>18.422483290409797</v>
      </c>
      <c r="U1889">
        <v>13.067492182833247</v>
      </c>
      <c r="W1889">
        <f t="shared" si="1491"/>
        <v>1</v>
      </c>
      <c r="X1889">
        <f t="shared" si="1492"/>
        <v>0</v>
      </c>
      <c r="Y1889">
        <f t="shared" si="1493"/>
        <v>5.3549911075765504</v>
      </c>
      <c r="AB1889">
        <v>1882</v>
      </c>
      <c r="AC1889">
        <v>22.972298349995544</v>
      </c>
      <c r="AD1889">
        <v>17.959908988590602</v>
      </c>
      <c r="AF1889">
        <f t="shared" si="1494"/>
        <v>1</v>
      </c>
      <c r="AG1889">
        <f t="shared" si="1495"/>
        <v>0</v>
      </c>
      <c r="AH1889">
        <f t="shared" si="1496"/>
        <v>5.0123893614049422</v>
      </c>
      <c r="AK1889">
        <v>1882</v>
      </c>
      <c r="AL1889">
        <v>23.647154789747454</v>
      </c>
      <c r="AM1889">
        <v>42.52373678137937</v>
      </c>
      <c r="AO1889">
        <f t="shared" si="1497"/>
        <v>0</v>
      </c>
      <c r="AP1889">
        <f t="shared" si="1498"/>
        <v>1</v>
      </c>
      <c r="AQ1889">
        <f t="shared" si="1499"/>
        <v>18.876581991631916</v>
      </c>
      <c r="AT1889">
        <v>1882</v>
      </c>
      <c r="AU1889">
        <v>19.105951531698125</v>
      </c>
      <c r="AV1889">
        <v>25.432364936378328</v>
      </c>
      <c r="AX1889">
        <f t="shared" si="1500"/>
        <v>0</v>
      </c>
      <c r="AY1889">
        <f t="shared" si="1501"/>
        <v>1</v>
      </c>
      <c r="AZ1889">
        <f t="shared" si="1502"/>
        <v>6.3264134046802027</v>
      </c>
      <c r="BC1889">
        <v>1882</v>
      </c>
      <c r="BD1889" t="e">
        <v>#N/A</v>
      </c>
      <c r="BE1889" t="e">
        <v>#N/A</v>
      </c>
      <c r="BG1889" t="e">
        <f t="shared" si="1503"/>
        <v>#N/A</v>
      </c>
      <c r="BH1889" t="e">
        <f t="shared" si="1504"/>
        <v>#N/A</v>
      </c>
      <c r="BI1889" t="e">
        <f t="shared" si="1505"/>
        <v>#N/A</v>
      </c>
      <c r="BL1889">
        <v>1882</v>
      </c>
      <c r="BM1889">
        <v>27.995621103793809</v>
      </c>
      <c r="BN1889">
        <v>7.3997714021079801</v>
      </c>
      <c r="BP1889">
        <f t="shared" si="1506"/>
        <v>1</v>
      </c>
      <c r="BQ1889">
        <f t="shared" si="1507"/>
        <v>0</v>
      </c>
      <c r="BR1889">
        <f t="shared" si="1508"/>
        <v>20.595849701685829</v>
      </c>
      <c r="BU1889">
        <v>1882</v>
      </c>
      <c r="BV1889">
        <v>25.383153907207284</v>
      </c>
      <c r="BW1889">
        <v>11.958901126687545</v>
      </c>
      <c r="BY1889">
        <f t="shared" si="1509"/>
        <v>1</v>
      </c>
      <c r="BZ1889">
        <f t="shared" si="1510"/>
        <v>0</v>
      </c>
      <c r="CA1889">
        <f t="shared" si="1511"/>
        <v>13.424252780519739</v>
      </c>
      <c r="CD1889">
        <v>1882</v>
      </c>
      <c r="CE1889">
        <v>15.570989296215487</v>
      </c>
      <c r="CF1889">
        <v>22.304137217449028</v>
      </c>
      <c r="CH1889">
        <f t="shared" si="1512"/>
        <v>0</v>
      </c>
      <c r="CI1889">
        <f t="shared" si="1513"/>
        <v>1</v>
      </c>
      <c r="CJ1889">
        <f t="shared" si="1514"/>
        <v>6.7331479212335417</v>
      </c>
      <c r="CM1889">
        <v>1882</v>
      </c>
      <c r="CN1889">
        <v>24.228397696209811</v>
      </c>
      <c r="CO1889">
        <v>27.018378097952038</v>
      </c>
      <c r="CQ1889">
        <f t="shared" si="1515"/>
        <v>0</v>
      </c>
      <c r="CR1889">
        <f t="shared" si="1516"/>
        <v>1</v>
      </c>
      <c r="CS1889">
        <f t="shared" si="1517"/>
        <v>2.7899804017422269</v>
      </c>
      <c r="CV1889">
        <v>1882</v>
      </c>
      <c r="CW1889">
        <v>23.683307137148613</v>
      </c>
      <c r="CX1889">
        <v>16.510073677895946</v>
      </c>
      <c r="CZ1889">
        <f t="shared" si="1518"/>
        <v>1</v>
      </c>
      <c r="DA1889">
        <f t="shared" si="1519"/>
        <v>0</v>
      </c>
      <c r="DB1889">
        <f t="shared" si="1520"/>
        <v>7.1732334592526676</v>
      </c>
      <c r="DE1889">
        <v>1882</v>
      </c>
      <c r="DF1889">
        <v>28.558472439092267</v>
      </c>
      <c r="DG1889">
        <v>25.495178627089125</v>
      </c>
      <c r="DI1889">
        <f t="shared" si="1521"/>
        <v>1</v>
      </c>
      <c r="DJ1889">
        <f t="shared" si="1522"/>
        <v>0</v>
      </c>
      <c r="DK1889">
        <f t="shared" si="1523"/>
        <v>3.0632938120031419</v>
      </c>
      <c r="DN1889">
        <v>1882</v>
      </c>
      <c r="DO1889">
        <v>16.468657770581309</v>
      </c>
      <c r="DP1889">
        <v>24.785062239277771</v>
      </c>
      <c r="DR1889">
        <f t="shared" si="1524"/>
        <v>0</v>
      </c>
      <c r="DS1889">
        <f t="shared" si="1525"/>
        <v>1</v>
      </c>
      <c r="DT1889">
        <f t="shared" si="1526"/>
        <v>8.3164044686964615</v>
      </c>
      <c r="DW1889">
        <v>1882</v>
      </c>
      <c r="DX1889">
        <v>16.89489850749634</v>
      </c>
      <c r="DY1889">
        <v>26.040991483665024</v>
      </c>
      <c r="EA1889">
        <f t="shared" si="1527"/>
        <v>0</v>
      </c>
      <c r="EB1889">
        <f t="shared" si="1528"/>
        <v>1</v>
      </c>
      <c r="EC1889">
        <f t="shared" si="1529"/>
        <v>9.1460929761686849</v>
      </c>
      <c r="EF1889">
        <v>1882</v>
      </c>
      <c r="EG1889">
        <v>27.974708038872276</v>
      </c>
      <c r="EH1889">
        <v>14.151259489029085</v>
      </c>
      <c r="EJ1889">
        <f t="shared" si="1530"/>
        <v>1</v>
      </c>
      <c r="EK1889">
        <f t="shared" si="1531"/>
        <v>0</v>
      </c>
      <c r="EL1889">
        <f t="shared" si="1532"/>
        <v>13.82344854984319</v>
      </c>
      <c r="EO1889">
        <v>1882</v>
      </c>
      <c r="EP1889">
        <v>21.492100136849135</v>
      </c>
      <c r="EQ1889">
        <v>16.521352378196767</v>
      </c>
      <c r="ES1889">
        <f t="shared" si="1533"/>
        <v>1</v>
      </c>
      <c r="ET1889">
        <f t="shared" si="1534"/>
        <v>0</v>
      </c>
      <c r="EU1889">
        <f t="shared" si="1535"/>
        <v>4.9707477586523687</v>
      </c>
    </row>
    <row r="1890" spans="1:151" x14ac:dyDescent="0.25">
      <c r="A1890">
        <v>1883</v>
      </c>
      <c r="B1890">
        <v>11.904099908040978</v>
      </c>
      <c r="C1890">
        <v>23.479600093815481</v>
      </c>
      <c r="E1890">
        <f t="shared" si="1485"/>
        <v>0</v>
      </c>
      <c r="F1890">
        <f t="shared" si="1487"/>
        <v>1</v>
      </c>
      <c r="G1890">
        <f t="shared" si="1486"/>
        <v>11.575500185774503</v>
      </c>
      <c r="J1890">
        <v>1883</v>
      </c>
      <c r="K1890">
        <v>18.484314926396614</v>
      </c>
      <c r="L1890">
        <v>25.009502063015759</v>
      </c>
      <c r="N1890">
        <f t="shared" si="1488"/>
        <v>0</v>
      </c>
      <c r="O1890">
        <f t="shared" si="1489"/>
        <v>1</v>
      </c>
      <c r="P1890">
        <f t="shared" si="1490"/>
        <v>6.5251871366191452</v>
      </c>
      <c r="S1890">
        <v>1883</v>
      </c>
      <c r="T1890">
        <v>16.36389502271059</v>
      </c>
      <c r="U1890">
        <v>43.296783616109501</v>
      </c>
      <c r="W1890">
        <f t="shared" si="1491"/>
        <v>0</v>
      </c>
      <c r="X1890">
        <f t="shared" si="1492"/>
        <v>1</v>
      </c>
      <c r="Y1890">
        <f t="shared" si="1493"/>
        <v>26.932888593398911</v>
      </c>
      <c r="AB1890">
        <v>1883</v>
      </c>
      <c r="AC1890">
        <v>12.831519073279051</v>
      </c>
      <c r="AD1890">
        <v>17.08126151122018</v>
      </c>
      <c r="AF1890">
        <f t="shared" si="1494"/>
        <v>0</v>
      </c>
      <c r="AG1890">
        <f t="shared" si="1495"/>
        <v>1</v>
      </c>
      <c r="AH1890">
        <f t="shared" si="1496"/>
        <v>4.2497424379411299</v>
      </c>
      <c r="AK1890">
        <v>1883</v>
      </c>
      <c r="AL1890">
        <v>20.019570841366154</v>
      </c>
      <c r="AM1890">
        <v>40.421403769755536</v>
      </c>
      <c r="AO1890">
        <f t="shared" si="1497"/>
        <v>0</v>
      </c>
      <c r="AP1890">
        <f t="shared" si="1498"/>
        <v>1</v>
      </c>
      <c r="AQ1890">
        <f t="shared" si="1499"/>
        <v>20.401832928389382</v>
      </c>
      <c r="AT1890">
        <v>1883</v>
      </c>
      <c r="AU1890">
        <v>15.030674025026023</v>
      </c>
      <c r="AV1890">
        <v>10.315711625069474</v>
      </c>
      <c r="AX1890">
        <f t="shared" si="1500"/>
        <v>1</v>
      </c>
      <c r="AY1890">
        <f t="shared" si="1501"/>
        <v>0</v>
      </c>
      <c r="AZ1890">
        <f t="shared" si="1502"/>
        <v>4.7149623999565495</v>
      </c>
      <c r="BC1890">
        <v>1883</v>
      </c>
      <c r="BD1890" t="e">
        <v>#N/A</v>
      </c>
      <c r="BE1890" t="e">
        <v>#N/A</v>
      </c>
      <c r="BG1890" t="e">
        <f t="shared" si="1503"/>
        <v>#N/A</v>
      </c>
      <c r="BH1890" t="e">
        <f t="shared" si="1504"/>
        <v>#N/A</v>
      </c>
      <c r="BI1890" t="e">
        <f t="shared" si="1505"/>
        <v>#N/A</v>
      </c>
      <c r="BL1890">
        <v>1883</v>
      </c>
      <c r="BM1890">
        <v>28.145073785369497</v>
      </c>
      <c r="BN1890">
        <v>7.4385083641870127</v>
      </c>
      <c r="BP1890">
        <f t="shared" si="1506"/>
        <v>1</v>
      </c>
      <c r="BQ1890">
        <f t="shared" si="1507"/>
        <v>0</v>
      </c>
      <c r="BR1890">
        <f t="shared" si="1508"/>
        <v>20.706565421182486</v>
      </c>
      <c r="BU1890">
        <v>1883</v>
      </c>
      <c r="BV1890">
        <v>15.891328800743871</v>
      </c>
      <c r="BW1890">
        <v>16.066416509392127</v>
      </c>
      <c r="BY1890">
        <f t="shared" si="1509"/>
        <v>0</v>
      </c>
      <c r="BZ1890">
        <f t="shared" si="1510"/>
        <v>1</v>
      </c>
      <c r="CA1890">
        <f t="shared" si="1511"/>
        <v>0.17508770864825607</v>
      </c>
      <c r="CD1890">
        <v>1883</v>
      </c>
      <c r="CE1890">
        <v>14.67358135333707</v>
      </c>
      <c r="CF1890">
        <v>13.261046789992761</v>
      </c>
      <c r="CH1890">
        <f t="shared" si="1512"/>
        <v>1</v>
      </c>
      <c r="CI1890">
        <f t="shared" si="1513"/>
        <v>0</v>
      </c>
      <c r="CJ1890">
        <f t="shared" si="1514"/>
        <v>1.4125345633443089</v>
      </c>
      <c r="CM1890">
        <v>1883</v>
      </c>
      <c r="CN1890">
        <v>18.235173323307418</v>
      </c>
      <c r="CO1890">
        <v>19.276836356708653</v>
      </c>
      <c r="CQ1890">
        <f t="shared" si="1515"/>
        <v>0</v>
      </c>
      <c r="CR1890">
        <f t="shared" si="1516"/>
        <v>1</v>
      </c>
      <c r="CS1890">
        <f t="shared" si="1517"/>
        <v>1.0416630334012353</v>
      </c>
      <c r="CV1890">
        <v>1883</v>
      </c>
      <c r="CW1890">
        <v>24.721586476926284</v>
      </c>
      <c r="CX1890">
        <v>13.278209035363059</v>
      </c>
      <c r="CZ1890">
        <f t="shared" si="1518"/>
        <v>1</v>
      </c>
      <c r="DA1890">
        <f t="shared" si="1519"/>
        <v>0</v>
      </c>
      <c r="DB1890">
        <f t="shared" si="1520"/>
        <v>11.443377441563225</v>
      </c>
      <c r="DE1890">
        <v>1883</v>
      </c>
      <c r="DF1890">
        <v>15.734066242736192</v>
      </c>
      <c r="DG1890">
        <v>21.629598332650787</v>
      </c>
      <c r="DI1890">
        <f t="shared" si="1521"/>
        <v>0</v>
      </c>
      <c r="DJ1890">
        <f t="shared" si="1522"/>
        <v>1</v>
      </c>
      <c r="DK1890">
        <f t="shared" si="1523"/>
        <v>5.8955320899145942</v>
      </c>
      <c r="DN1890">
        <v>1883</v>
      </c>
      <c r="DO1890">
        <v>21.358589476988662</v>
      </c>
      <c r="DP1890">
        <v>20.77229751189212</v>
      </c>
      <c r="DR1890">
        <f t="shared" si="1524"/>
        <v>1</v>
      </c>
      <c r="DS1890">
        <f t="shared" si="1525"/>
        <v>0</v>
      </c>
      <c r="DT1890">
        <f t="shared" si="1526"/>
        <v>0.58629196509654236</v>
      </c>
      <c r="DW1890">
        <v>1883</v>
      </c>
      <c r="DX1890">
        <v>18.331453564690523</v>
      </c>
      <c r="DY1890">
        <v>25.919191617679875</v>
      </c>
      <c r="EA1890">
        <f t="shared" si="1527"/>
        <v>0</v>
      </c>
      <c r="EB1890">
        <f t="shared" si="1528"/>
        <v>1</v>
      </c>
      <c r="EC1890">
        <f t="shared" si="1529"/>
        <v>7.5877380529893514</v>
      </c>
      <c r="EF1890">
        <v>1883</v>
      </c>
      <c r="EG1890">
        <v>19.846074214578042</v>
      </c>
      <c r="EH1890">
        <v>16.109535158237311</v>
      </c>
      <c r="EJ1890">
        <f t="shared" si="1530"/>
        <v>1</v>
      </c>
      <c r="EK1890">
        <f t="shared" si="1531"/>
        <v>0</v>
      </c>
      <c r="EL1890">
        <f t="shared" si="1532"/>
        <v>3.7365390563407317</v>
      </c>
      <c r="EO1890">
        <v>1883</v>
      </c>
      <c r="EP1890">
        <v>23.830772790799298</v>
      </c>
      <c r="EQ1890">
        <v>28.955964297773665</v>
      </c>
      <c r="ES1890">
        <f t="shared" si="1533"/>
        <v>0</v>
      </c>
      <c r="ET1890">
        <f t="shared" si="1534"/>
        <v>1</v>
      </c>
      <c r="EU1890">
        <f t="shared" si="1535"/>
        <v>5.1251915069743674</v>
      </c>
    </row>
    <row r="1891" spans="1:151" x14ac:dyDescent="0.25">
      <c r="A1891">
        <v>1884</v>
      </c>
      <c r="B1891">
        <v>17.016916801034657</v>
      </c>
      <c r="C1891">
        <v>44.539543100833995</v>
      </c>
      <c r="E1891">
        <f t="shared" si="1485"/>
        <v>0</v>
      </c>
      <c r="F1891">
        <f t="shared" si="1487"/>
        <v>1</v>
      </c>
      <c r="G1891">
        <f t="shared" si="1486"/>
        <v>27.522626299799338</v>
      </c>
      <c r="J1891">
        <v>1884</v>
      </c>
      <c r="K1891">
        <v>23.805549660507882</v>
      </c>
      <c r="L1891">
        <v>19.871598041043285</v>
      </c>
      <c r="N1891">
        <f t="shared" si="1488"/>
        <v>1</v>
      </c>
      <c r="O1891">
        <f t="shared" si="1489"/>
        <v>0</v>
      </c>
      <c r="P1891">
        <f t="shared" si="1490"/>
        <v>3.9339516194645974</v>
      </c>
      <c r="S1891">
        <v>1884</v>
      </c>
      <c r="T1891">
        <v>26.412266361599997</v>
      </c>
      <c r="U1891">
        <v>10.088840549342557</v>
      </c>
      <c r="W1891">
        <f t="shared" si="1491"/>
        <v>1</v>
      </c>
      <c r="X1891">
        <f t="shared" si="1492"/>
        <v>0</v>
      </c>
      <c r="Y1891">
        <f t="shared" si="1493"/>
        <v>16.32342581225744</v>
      </c>
      <c r="AB1891">
        <v>1884</v>
      </c>
      <c r="AC1891">
        <v>18.67393052023202</v>
      </c>
      <c r="AD1891">
        <v>18.959716605603582</v>
      </c>
      <c r="AF1891">
        <f t="shared" si="1494"/>
        <v>0</v>
      </c>
      <c r="AG1891">
        <f t="shared" si="1495"/>
        <v>1</v>
      </c>
      <c r="AH1891">
        <f t="shared" si="1496"/>
        <v>0.28578608537156214</v>
      </c>
      <c r="AK1891">
        <v>1884</v>
      </c>
      <c r="AL1891">
        <v>9.1952587086456354</v>
      </c>
      <c r="AM1891">
        <v>21.363314750400608</v>
      </c>
      <c r="AO1891">
        <f t="shared" si="1497"/>
        <v>0</v>
      </c>
      <c r="AP1891">
        <f t="shared" si="1498"/>
        <v>1</v>
      </c>
      <c r="AQ1891">
        <f t="shared" si="1499"/>
        <v>12.168056041754973</v>
      </c>
      <c r="AT1891">
        <v>1884</v>
      </c>
      <c r="AU1891">
        <v>20.365483408416821</v>
      </c>
      <c r="AV1891">
        <v>15.477840903866207</v>
      </c>
      <c r="AX1891">
        <f t="shared" si="1500"/>
        <v>1</v>
      </c>
      <c r="AY1891">
        <f t="shared" si="1501"/>
        <v>0</v>
      </c>
      <c r="AZ1891">
        <f t="shared" si="1502"/>
        <v>4.8876425045506142</v>
      </c>
      <c r="BC1891">
        <v>1884</v>
      </c>
      <c r="BD1891" t="e">
        <v>#N/A</v>
      </c>
      <c r="BE1891" t="e">
        <v>#N/A</v>
      </c>
      <c r="BG1891" t="e">
        <f t="shared" si="1503"/>
        <v>#N/A</v>
      </c>
      <c r="BH1891" t="e">
        <f t="shared" si="1504"/>
        <v>#N/A</v>
      </c>
      <c r="BI1891" t="e">
        <f t="shared" si="1505"/>
        <v>#N/A</v>
      </c>
      <c r="BL1891">
        <v>1884</v>
      </c>
      <c r="BM1891">
        <v>26.918194261506265</v>
      </c>
      <c r="BN1891">
        <v>18.695107309160871</v>
      </c>
      <c r="BP1891">
        <f t="shared" si="1506"/>
        <v>1</v>
      </c>
      <c r="BQ1891">
        <f t="shared" si="1507"/>
        <v>0</v>
      </c>
      <c r="BR1891">
        <f t="shared" si="1508"/>
        <v>8.223086952345394</v>
      </c>
      <c r="BU1891">
        <v>1884</v>
      </c>
      <c r="BV1891">
        <v>19.803094490161897</v>
      </c>
      <c r="BW1891">
        <v>18.554560883335689</v>
      </c>
      <c r="BY1891">
        <f t="shared" si="1509"/>
        <v>1</v>
      </c>
      <c r="BZ1891">
        <f t="shared" si="1510"/>
        <v>0</v>
      </c>
      <c r="CA1891">
        <f t="shared" si="1511"/>
        <v>1.2485336068262072</v>
      </c>
      <c r="CD1891">
        <v>1884</v>
      </c>
      <c r="CE1891">
        <v>16.70016784141831</v>
      </c>
      <c r="CF1891">
        <v>29.170829860860032</v>
      </c>
      <c r="CH1891">
        <f t="shared" si="1512"/>
        <v>0</v>
      </c>
      <c r="CI1891">
        <f t="shared" si="1513"/>
        <v>1</v>
      </c>
      <c r="CJ1891">
        <f t="shared" si="1514"/>
        <v>12.470662019441722</v>
      </c>
      <c r="CM1891">
        <v>1884</v>
      </c>
      <c r="CN1891">
        <v>21.7699192525175</v>
      </c>
      <c r="CO1891">
        <v>27.996103275332928</v>
      </c>
      <c r="CQ1891">
        <f t="shared" si="1515"/>
        <v>0</v>
      </c>
      <c r="CR1891">
        <f t="shared" si="1516"/>
        <v>1</v>
      </c>
      <c r="CS1891">
        <f t="shared" si="1517"/>
        <v>6.2261840228154277</v>
      </c>
      <c r="CV1891">
        <v>1884</v>
      </c>
      <c r="CW1891">
        <v>24.954322226860697</v>
      </c>
      <c r="CX1891">
        <v>16.463475929518957</v>
      </c>
      <c r="CZ1891">
        <f t="shared" si="1518"/>
        <v>1</v>
      </c>
      <c r="DA1891">
        <f t="shared" si="1519"/>
        <v>0</v>
      </c>
      <c r="DB1891">
        <f t="shared" si="1520"/>
        <v>8.49084629734174</v>
      </c>
      <c r="DE1891">
        <v>1884</v>
      </c>
      <c r="DF1891">
        <v>12.076949371506741</v>
      </c>
      <c r="DG1891">
        <v>27.507858656302098</v>
      </c>
      <c r="DI1891">
        <f t="shared" si="1521"/>
        <v>0</v>
      </c>
      <c r="DJ1891">
        <f t="shared" si="1522"/>
        <v>1</v>
      </c>
      <c r="DK1891">
        <f t="shared" si="1523"/>
        <v>15.430909284795357</v>
      </c>
      <c r="DN1891">
        <v>1884</v>
      </c>
      <c r="DO1891">
        <v>22.450523496801132</v>
      </c>
      <c r="DP1891">
        <v>21.104687017516479</v>
      </c>
      <c r="DR1891">
        <f t="shared" si="1524"/>
        <v>1</v>
      </c>
      <c r="DS1891">
        <f t="shared" si="1525"/>
        <v>0</v>
      </c>
      <c r="DT1891">
        <f t="shared" si="1526"/>
        <v>1.3458364792846531</v>
      </c>
      <c r="DW1891">
        <v>1884</v>
      </c>
      <c r="DX1891">
        <v>17.375959282128761</v>
      </c>
      <c r="DY1891">
        <v>12.54378954042585</v>
      </c>
      <c r="EA1891">
        <f t="shared" si="1527"/>
        <v>1</v>
      </c>
      <c r="EB1891">
        <f t="shared" si="1528"/>
        <v>0</v>
      </c>
      <c r="EC1891">
        <f t="shared" si="1529"/>
        <v>4.832169741702911</v>
      </c>
      <c r="EF1891">
        <v>1884</v>
      </c>
      <c r="EG1891">
        <v>24.150645692492301</v>
      </c>
      <c r="EH1891">
        <v>19.268403321282328</v>
      </c>
      <c r="EJ1891">
        <f t="shared" si="1530"/>
        <v>1</v>
      </c>
      <c r="EK1891">
        <f t="shared" si="1531"/>
        <v>0</v>
      </c>
      <c r="EL1891">
        <f t="shared" si="1532"/>
        <v>4.8822423712099727</v>
      </c>
      <c r="EO1891">
        <v>1884</v>
      </c>
      <c r="EP1891">
        <v>19.45032644769196</v>
      </c>
      <c r="EQ1891">
        <v>53.423765869262681</v>
      </c>
      <c r="ES1891">
        <f t="shared" si="1533"/>
        <v>0</v>
      </c>
      <c r="ET1891">
        <f t="shared" si="1534"/>
        <v>1</v>
      </c>
      <c r="EU1891">
        <f t="shared" si="1535"/>
        <v>33.973439421570717</v>
      </c>
    </row>
    <row r="1892" spans="1:151" x14ac:dyDescent="0.25">
      <c r="A1892">
        <v>1885</v>
      </c>
      <c r="B1892">
        <v>5.3301294997511484</v>
      </c>
      <c r="C1892">
        <v>28.771537679995916</v>
      </c>
      <c r="E1892">
        <f t="shared" si="1485"/>
        <v>0</v>
      </c>
      <c r="F1892">
        <f t="shared" si="1487"/>
        <v>1</v>
      </c>
      <c r="G1892">
        <f t="shared" si="1486"/>
        <v>23.441408180244768</v>
      </c>
      <c r="J1892">
        <v>1885</v>
      </c>
      <c r="K1892">
        <v>17.393943215247024</v>
      </c>
      <c r="L1892">
        <v>22.216577666477178</v>
      </c>
      <c r="N1892">
        <f t="shared" si="1488"/>
        <v>0</v>
      </c>
      <c r="O1892">
        <f t="shared" si="1489"/>
        <v>1</v>
      </c>
      <c r="P1892">
        <f t="shared" si="1490"/>
        <v>4.8226344512301544</v>
      </c>
      <c r="S1892">
        <v>1885</v>
      </c>
      <c r="T1892">
        <v>16.774967321657872</v>
      </c>
      <c r="U1892">
        <v>32.347655382706868</v>
      </c>
      <c r="W1892">
        <f t="shared" si="1491"/>
        <v>0</v>
      </c>
      <c r="X1892">
        <f t="shared" si="1492"/>
        <v>1</v>
      </c>
      <c r="Y1892">
        <f t="shared" si="1493"/>
        <v>15.572688061048996</v>
      </c>
      <c r="AB1892">
        <v>1885</v>
      </c>
      <c r="AC1892">
        <v>23.896700341257258</v>
      </c>
      <c r="AD1892">
        <v>18.285292865712396</v>
      </c>
      <c r="AF1892">
        <f t="shared" si="1494"/>
        <v>1</v>
      </c>
      <c r="AG1892">
        <f t="shared" si="1495"/>
        <v>0</v>
      </c>
      <c r="AH1892">
        <f t="shared" si="1496"/>
        <v>5.611407475544862</v>
      </c>
      <c r="AK1892">
        <v>1885</v>
      </c>
      <c r="AL1892">
        <v>32.294953098133568</v>
      </c>
      <c r="AM1892">
        <v>27.278092406816686</v>
      </c>
      <c r="AO1892">
        <f t="shared" si="1497"/>
        <v>1</v>
      </c>
      <c r="AP1892">
        <f t="shared" si="1498"/>
        <v>0</v>
      </c>
      <c r="AQ1892">
        <f t="shared" si="1499"/>
        <v>5.0168606913168823</v>
      </c>
      <c r="AT1892">
        <v>1885</v>
      </c>
      <c r="AU1892">
        <v>16.211378781681553</v>
      </c>
      <c r="AV1892">
        <v>22.221502779353763</v>
      </c>
      <c r="AX1892">
        <f t="shared" si="1500"/>
        <v>0</v>
      </c>
      <c r="AY1892">
        <f t="shared" si="1501"/>
        <v>1</v>
      </c>
      <c r="AZ1892">
        <f t="shared" si="1502"/>
        <v>6.0101239976722098</v>
      </c>
      <c r="BC1892">
        <v>1885</v>
      </c>
      <c r="BD1892" t="e">
        <v>#N/A</v>
      </c>
      <c r="BE1892" t="e">
        <v>#N/A</v>
      </c>
      <c r="BG1892" t="e">
        <f t="shared" si="1503"/>
        <v>#N/A</v>
      </c>
      <c r="BH1892" t="e">
        <f t="shared" si="1504"/>
        <v>#N/A</v>
      </c>
      <c r="BI1892" t="e">
        <f t="shared" si="1505"/>
        <v>#N/A</v>
      </c>
      <c r="BL1892">
        <v>1885</v>
      </c>
      <c r="BM1892">
        <v>19.61898078598907</v>
      </c>
      <c r="BN1892">
        <v>11.656526766528753</v>
      </c>
      <c r="BP1892">
        <f t="shared" si="1506"/>
        <v>1</v>
      </c>
      <c r="BQ1892">
        <f t="shared" si="1507"/>
        <v>0</v>
      </c>
      <c r="BR1892">
        <f t="shared" si="1508"/>
        <v>7.9624540194603171</v>
      </c>
      <c r="BU1892">
        <v>1885</v>
      </c>
      <c r="BV1892">
        <v>21.660776182423209</v>
      </c>
      <c r="BW1892">
        <v>32.184209514528519</v>
      </c>
      <c r="BY1892">
        <f t="shared" si="1509"/>
        <v>0</v>
      </c>
      <c r="BZ1892">
        <f t="shared" si="1510"/>
        <v>1</v>
      </c>
      <c r="CA1892">
        <f t="shared" si="1511"/>
        <v>10.523433332105309</v>
      </c>
      <c r="CD1892">
        <v>1885</v>
      </c>
      <c r="CE1892">
        <v>27.127788256480489</v>
      </c>
      <c r="CF1892">
        <v>21.969257145621704</v>
      </c>
      <c r="CH1892">
        <f t="shared" si="1512"/>
        <v>1</v>
      </c>
      <c r="CI1892">
        <f t="shared" si="1513"/>
        <v>0</v>
      </c>
      <c r="CJ1892">
        <f t="shared" si="1514"/>
        <v>5.1585311108587852</v>
      </c>
      <c r="CM1892">
        <v>1885</v>
      </c>
      <c r="CN1892">
        <v>19.806542862370154</v>
      </c>
      <c r="CO1892">
        <v>4.0958456256233546</v>
      </c>
      <c r="CQ1892">
        <f t="shared" si="1515"/>
        <v>1</v>
      </c>
      <c r="CR1892">
        <f t="shared" si="1516"/>
        <v>0</v>
      </c>
      <c r="CS1892">
        <f t="shared" si="1517"/>
        <v>15.7106972367468</v>
      </c>
      <c r="CV1892">
        <v>1885</v>
      </c>
      <c r="CW1892">
        <v>20.371183757624987</v>
      </c>
      <c r="CX1892">
        <v>21.322229152355312</v>
      </c>
      <c r="CZ1892">
        <f t="shared" si="1518"/>
        <v>0</v>
      </c>
      <c r="DA1892">
        <f t="shared" si="1519"/>
        <v>1</v>
      </c>
      <c r="DB1892">
        <f t="shared" si="1520"/>
        <v>0.95104539473032546</v>
      </c>
      <c r="DE1892">
        <v>1885</v>
      </c>
      <c r="DF1892">
        <v>28.28135986199559</v>
      </c>
      <c r="DG1892">
        <v>20.363053939858023</v>
      </c>
      <c r="DI1892">
        <f t="shared" si="1521"/>
        <v>1</v>
      </c>
      <c r="DJ1892">
        <f t="shared" si="1522"/>
        <v>0</v>
      </c>
      <c r="DK1892">
        <f t="shared" si="1523"/>
        <v>7.9183059221375665</v>
      </c>
      <c r="DN1892">
        <v>1885</v>
      </c>
      <c r="DO1892">
        <v>22.394731028245886</v>
      </c>
      <c r="DP1892">
        <v>34.530024343433276</v>
      </c>
      <c r="DR1892">
        <f t="shared" si="1524"/>
        <v>0</v>
      </c>
      <c r="DS1892">
        <f t="shared" si="1525"/>
        <v>1</v>
      </c>
      <c r="DT1892">
        <f t="shared" si="1526"/>
        <v>12.13529331518739</v>
      </c>
      <c r="DW1892">
        <v>1885</v>
      </c>
      <c r="DX1892">
        <v>27.12808153331212</v>
      </c>
      <c r="DY1892">
        <v>19.393310046496683</v>
      </c>
      <c r="EA1892">
        <f t="shared" si="1527"/>
        <v>1</v>
      </c>
      <c r="EB1892">
        <f t="shared" si="1528"/>
        <v>0</v>
      </c>
      <c r="EC1892">
        <f t="shared" si="1529"/>
        <v>7.7347714868154362</v>
      </c>
      <c r="EF1892">
        <v>1885</v>
      </c>
      <c r="EG1892">
        <v>20.098005703153866</v>
      </c>
      <c r="EH1892">
        <v>16.724078172542242</v>
      </c>
      <c r="EJ1892">
        <f t="shared" si="1530"/>
        <v>1</v>
      </c>
      <c r="EK1892">
        <f t="shared" si="1531"/>
        <v>0</v>
      </c>
      <c r="EL1892">
        <f t="shared" si="1532"/>
        <v>3.3739275306116241</v>
      </c>
      <c r="EO1892">
        <v>1885</v>
      </c>
      <c r="EP1892">
        <v>23.299992960071219</v>
      </c>
      <c r="EQ1892">
        <v>51.745382239570596</v>
      </c>
      <c r="ES1892">
        <f t="shared" si="1533"/>
        <v>0</v>
      </c>
      <c r="ET1892">
        <f t="shared" si="1534"/>
        <v>1</v>
      </c>
      <c r="EU1892">
        <f t="shared" si="1535"/>
        <v>28.445389279499377</v>
      </c>
    </row>
    <row r="1893" spans="1:151" x14ac:dyDescent="0.25">
      <c r="A1893">
        <v>1886</v>
      </c>
      <c r="B1893">
        <v>14.091798371663113</v>
      </c>
      <c r="C1893">
        <v>26.976202157525449</v>
      </c>
      <c r="E1893">
        <f t="shared" si="1485"/>
        <v>0</v>
      </c>
      <c r="F1893">
        <f t="shared" si="1487"/>
        <v>1</v>
      </c>
      <c r="G1893">
        <f t="shared" si="1486"/>
        <v>12.884403785862336</v>
      </c>
      <c r="J1893">
        <v>1886</v>
      </c>
      <c r="K1893">
        <v>31.749888583758665</v>
      </c>
      <c r="L1893">
        <v>23.569852812148174</v>
      </c>
      <c r="N1893">
        <f t="shared" si="1488"/>
        <v>1</v>
      </c>
      <c r="O1893">
        <f t="shared" si="1489"/>
        <v>0</v>
      </c>
      <c r="P1893">
        <f t="shared" si="1490"/>
        <v>8.1800357716104912</v>
      </c>
      <c r="S1893">
        <v>1886</v>
      </c>
      <c r="T1893">
        <v>20.737283574820193</v>
      </c>
      <c r="U1893">
        <v>21.485645220275003</v>
      </c>
      <c r="W1893">
        <f t="shared" si="1491"/>
        <v>0</v>
      </c>
      <c r="X1893">
        <f t="shared" si="1492"/>
        <v>1</v>
      </c>
      <c r="Y1893">
        <f t="shared" si="1493"/>
        <v>0.74836164545481054</v>
      </c>
      <c r="AB1893">
        <v>1886</v>
      </c>
      <c r="AC1893">
        <v>38.201125363695368</v>
      </c>
      <c r="AD1893">
        <v>16.138384512133566</v>
      </c>
      <c r="AF1893">
        <f t="shared" si="1494"/>
        <v>1</v>
      </c>
      <c r="AG1893">
        <f t="shared" si="1495"/>
        <v>0</v>
      </c>
      <c r="AH1893">
        <f t="shared" si="1496"/>
        <v>22.062740851561802</v>
      </c>
      <c r="AK1893">
        <v>1886</v>
      </c>
      <c r="AL1893">
        <v>13.525785559334155</v>
      </c>
      <c r="AM1893">
        <v>29.509710485953196</v>
      </c>
      <c r="AO1893">
        <f t="shared" si="1497"/>
        <v>0</v>
      </c>
      <c r="AP1893">
        <f t="shared" si="1498"/>
        <v>1</v>
      </c>
      <c r="AQ1893">
        <f t="shared" si="1499"/>
        <v>15.983924926619041</v>
      </c>
      <c r="AT1893">
        <v>1886</v>
      </c>
      <c r="AU1893">
        <v>16.540198575723441</v>
      </c>
      <c r="AV1893">
        <v>14.947574938556819</v>
      </c>
      <c r="AX1893">
        <f t="shared" si="1500"/>
        <v>1</v>
      </c>
      <c r="AY1893">
        <f t="shared" si="1501"/>
        <v>0</v>
      </c>
      <c r="AZ1893">
        <f t="shared" si="1502"/>
        <v>1.5926236371666214</v>
      </c>
      <c r="BC1893">
        <v>1886</v>
      </c>
      <c r="BD1893" t="e">
        <v>#N/A</v>
      </c>
      <c r="BE1893" t="e">
        <v>#N/A</v>
      </c>
      <c r="BG1893" t="e">
        <f t="shared" si="1503"/>
        <v>#N/A</v>
      </c>
      <c r="BH1893" t="e">
        <f t="shared" si="1504"/>
        <v>#N/A</v>
      </c>
      <c r="BI1893" t="e">
        <f t="shared" si="1505"/>
        <v>#N/A</v>
      </c>
      <c r="BL1893">
        <v>1886</v>
      </c>
      <c r="BM1893">
        <v>28.949096781147208</v>
      </c>
      <c r="BN1893">
        <v>10.460114429956406</v>
      </c>
      <c r="BP1893">
        <f t="shared" si="1506"/>
        <v>1</v>
      </c>
      <c r="BQ1893">
        <f t="shared" si="1507"/>
        <v>0</v>
      </c>
      <c r="BR1893">
        <f t="shared" si="1508"/>
        <v>18.488982351190803</v>
      </c>
      <c r="BU1893">
        <v>1886</v>
      </c>
      <c r="BV1893">
        <v>19.880802816163833</v>
      </c>
      <c r="BW1893">
        <v>31.873005171534693</v>
      </c>
      <c r="BY1893">
        <f t="shared" si="1509"/>
        <v>0</v>
      </c>
      <c r="BZ1893">
        <f t="shared" si="1510"/>
        <v>1</v>
      </c>
      <c r="CA1893">
        <f t="shared" si="1511"/>
        <v>11.992202355370861</v>
      </c>
      <c r="CD1893">
        <v>1886</v>
      </c>
      <c r="CE1893">
        <v>26.142401364141843</v>
      </c>
      <c r="CF1893">
        <v>20.332413052036927</v>
      </c>
      <c r="CH1893">
        <f t="shared" si="1512"/>
        <v>1</v>
      </c>
      <c r="CI1893">
        <f t="shared" si="1513"/>
        <v>0</v>
      </c>
      <c r="CJ1893">
        <f t="shared" si="1514"/>
        <v>5.8099883121049167</v>
      </c>
      <c r="CM1893">
        <v>1886</v>
      </c>
      <c r="CN1893">
        <v>22.516759190942597</v>
      </c>
      <c r="CO1893">
        <v>24.234642106675956</v>
      </c>
      <c r="CQ1893">
        <f t="shared" si="1515"/>
        <v>0</v>
      </c>
      <c r="CR1893">
        <f t="shared" si="1516"/>
        <v>1</v>
      </c>
      <c r="CS1893">
        <f t="shared" si="1517"/>
        <v>1.7178829157333588</v>
      </c>
      <c r="CV1893">
        <v>1886</v>
      </c>
      <c r="CW1893">
        <v>18.894888222930224</v>
      </c>
      <c r="CX1893">
        <v>14.941638265564706</v>
      </c>
      <c r="CZ1893">
        <f t="shared" si="1518"/>
        <v>1</v>
      </c>
      <c r="DA1893">
        <f t="shared" si="1519"/>
        <v>0</v>
      </c>
      <c r="DB1893">
        <f t="shared" si="1520"/>
        <v>3.953249957365518</v>
      </c>
      <c r="DE1893">
        <v>1886</v>
      </c>
      <c r="DF1893">
        <v>29.324851775912752</v>
      </c>
      <c r="DG1893">
        <v>24.354075585017235</v>
      </c>
      <c r="DI1893">
        <f t="shared" si="1521"/>
        <v>1</v>
      </c>
      <c r="DJ1893">
        <f t="shared" si="1522"/>
        <v>0</v>
      </c>
      <c r="DK1893">
        <f t="shared" si="1523"/>
        <v>4.970776190895517</v>
      </c>
      <c r="DN1893">
        <v>1886</v>
      </c>
      <c r="DO1893">
        <v>23.657669495470358</v>
      </c>
      <c r="DP1893">
        <v>21.494107692813518</v>
      </c>
      <c r="DR1893">
        <f t="shared" si="1524"/>
        <v>1</v>
      </c>
      <c r="DS1893">
        <f t="shared" si="1525"/>
        <v>0</v>
      </c>
      <c r="DT1893">
        <f t="shared" si="1526"/>
        <v>2.1635618026568402</v>
      </c>
      <c r="DW1893">
        <v>1886</v>
      </c>
      <c r="DX1893">
        <v>11.342186911905813</v>
      </c>
      <c r="DY1893">
        <v>10.251340006258651</v>
      </c>
      <c r="EA1893">
        <f t="shared" si="1527"/>
        <v>1</v>
      </c>
      <c r="EB1893">
        <f t="shared" si="1528"/>
        <v>0</v>
      </c>
      <c r="EC1893">
        <f t="shared" si="1529"/>
        <v>1.0908469056471617</v>
      </c>
      <c r="EF1893">
        <v>1886</v>
      </c>
      <c r="EG1893">
        <v>16.8734559186178</v>
      </c>
      <c r="EH1893">
        <v>16.658372154038055</v>
      </c>
      <c r="EJ1893">
        <f t="shared" si="1530"/>
        <v>1</v>
      </c>
      <c r="EK1893">
        <f t="shared" si="1531"/>
        <v>0</v>
      </c>
      <c r="EL1893">
        <f t="shared" si="1532"/>
        <v>0.21508376457974521</v>
      </c>
      <c r="EO1893">
        <v>1886</v>
      </c>
      <c r="EP1893">
        <v>20.329340649468797</v>
      </c>
      <c r="EQ1893">
        <v>15.7836955941581</v>
      </c>
      <c r="ES1893">
        <f t="shared" si="1533"/>
        <v>1</v>
      </c>
      <c r="ET1893">
        <f t="shared" si="1534"/>
        <v>0</v>
      </c>
      <c r="EU1893">
        <f t="shared" si="1535"/>
        <v>4.5456450553106968</v>
      </c>
    </row>
    <row r="1894" spans="1:151" x14ac:dyDescent="0.25">
      <c r="A1894">
        <v>1887</v>
      </c>
      <c r="B1894">
        <v>11.4850521182756</v>
      </c>
      <c r="C1894">
        <v>17.581736184001553</v>
      </c>
      <c r="E1894">
        <f t="shared" si="1485"/>
        <v>0</v>
      </c>
      <c r="F1894">
        <f t="shared" si="1487"/>
        <v>1</v>
      </c>
      <c r="G1894">
        <f t="shared" si="1486"/>
        <v>6.0966840657259525</v>
      </c>
      <c r="J1894">
        <v>1887</v>
      </c>
      <c r="K1894">
        <v>17.390252521899455</v>
      </c>
      <c r="L1894">
        <v>24.116116328405298</v>
      </c>
      <c r="N1894">
        <f t="shared" si="1488"/>
        <v>0</v>
      </c>
      <c r="O1894">
        <f t="shared" si="1489"/>
        <v>1</v>
      </c>
      <c r="P1894">
        <f t="shared" si="1490"/>
        <v>6.725863806505842</v>
      </c>
      <c r="S1894">
        <v>1887</v>
      </c>
      <c r="T1894">
        <v>21.919551901458192</v>
      </c>
      <c r="U1894">
        <v>24.662778828644075</v>
      </c>
      <c r="W1894">
        <f t="shared" si="1491"/>
        <v>0</v>
      </c>
      <c r="X1894">
        <f t="shared" si="1492"/>
        <v>1</v>
      </c>
      <c r="Y1894">
        <f t="shared" si="1493"/>
        <v>2.7432269271858836</v>
      </c>
      <c r="AB1894">
        <v>1887</v>
      </c>
      <c r="AC1894">
        <v>13.779957214231207</v>
      </c>
      <c r="AD1894">
        <v>17.380528567390517</v>
      </c>
      <c r="AF1894">
        <f t="shared" si="1494"/>
        <v>0</v>
      </c>
      <c r="AG1894">
        <f t="shared" si="1495"/>
        <v>1</v>
      </c>
      <c r="AH1894">
        <f t="shared" si="1496"/>
        <v>3.6005713531593102</v>
      </c>
      <c r="AK1894">
        <v>1887</v>
      </c>
      <c r="AL1894">
        <v>16.8139526184939</v>
      </c>
      <c r="AM1894">
        <v>18.300014483858355</v>
      </c>
      <c r="AO1894">
        <f t="shared" si="1497"/>
        <v>0</v>
      </c>
      <c r="AP1894">
        <f t="shared" si="1498"/>
        <v>1</v>
      </c>
      <c r="AQ1894">
        <f t="shared" si="1499"/>
        <v>1.4860618653644551</v>
      </c>
      <c r="AT1894">
        <v>1887</v>
      </c>
      <c r="AU1894">
        <v>26.75643809623509</v>
      </c>
      <c r="AV1894">
        <v>20.298073816490213</v>
      </c>
      <c r="AX1894">
        <f t="shared" si="1500"/>
        <v>1</v>
      </c>
      <c r="AY1894">
        <f t="shared" si="1501"/>
        <v>0</v>
      </c>
      <c r="AZ1894">
        <f t="shared" si="1502"/>
        <v>6.4583642797448775</v>
      </c>
      <c r="BC1894">
        <v>1887</v>
      </c>
      <c r="BD1894" t="e">
        <v>#N/A</v>
      </c>
      <c r="BE1894" t="e">
        <v>#N/A</v>
      </c>
      <c r="BG1894" t="e">
        <f t="shared" si="1503"/>
        <v>#N/A</v>
      </c>
      <c r="BH1894" t="e">
        <f t="shared" si="1504"/>
        <v>#N/A</v>
      </c>
      <c r="BI1894" t="e">
        <f t="shared" si="1505"/>
        <v>#N/A</v>
      </c>
      <c r="BL1894">
        <v>1887</v>
      </c>
      <c r="BM1894">
        <v>22.374797917111422</v>
      </c>
      <c r="BN1894">
        <v>11.284146941288876</v>
      </c>
      <c r="BP1894">
        <f t="shared" si="1506"/>
        <v>1</v>
      </c>
      <c r="BQ1894">
        <f t="shared" si="1507"/>
        <v>0</v>
      </c>
      <c r="BR1894">
        <f t="shared" si="1508"/>
        <v>11.090650975822546</v>
      </c>
      <c r="BU1894">
        <v>1887</v>
      </c>
      <c r="BV1894">
        <v>21.866912163385916</v>
      </c>
      <c r="BW1894">
        <v>12.914221478899663</v>
      </c>
      <c r="BY1894">
        <f t="shared" si="1509"/>
        <v>1</v>
      </c>
      <c r="BZ1894">
        <f t="shared" si="1510"/>
        <v>0</v>
      </c>
      <c r="CA1894">
        <f t="shared" si="1511"/>
        <v>8.952690684486253</v>
      </c>
      <c r="CD1894">
        <v>1887</v>
      </c>
      <c r="CE1894">
        <v>35.911889703086345</v>
      </c>
      <c r="CF1894">
        <v>35.608934219380004</v>
      </c>
      <c r="CH1894">
        <f t="shared" si="1512"/>
        <v>1</v>
      </c>
      <c r="CI1894">
        <f t="shared" si="1513"/>
        <v>0</v>
      </c>
      <c r="CJ1894">
        <f t="shared" si="1514"/>
        <v>0.30295548370634151</v>
      </c>
      <c r="CM1894">
        <v>1887</v>
      </c>
      <c r="CN1894">
        <v>24.568929493754936</v>
      </c>
      <c r="CO1894">
        <v>19.784027076840186</v>
      </c>
      <c r="CQ1894">
        <f t="shared" si="1515"/>
        <v>1</v>
      </c>
      <c r="CR1894">
        <f t="shared" si="1516"/>
        <v>0</v>
      </c>
      <c r="CS1894">
        <f t="shared" si="1517"/>
        <v>4.7849024169147505</v>
      </c>
      <c r="CV1894">
        <v>1887</v>
      </c>
      <c r="CW1894">
        <v>28.925068341619582</v>
      </c>
      <c r="CX1894">
        <v>20.683254351619226</v>
      </c>
      <c r="CZ1894">
        <f t="shared" si="1518"/>
        <v>1</v>
      </c>
      <c r="DA1894">
        <f t="shared" si="1519"/>
        <v>0</v>
      </c>
      <c r="DB1894">
        <f t="shared" si="1520"/>
        <v>8.241813990000356</v>
      </c>
      <c r="DE1894">
        <v>1887</v>
      </c>
      <c r="DF1894">
        <v>22.670458006492755</v>
      </c>
      <c r="DG1894">
        <v>23.530014871174693</v>
      </c>
      <c r="DI1894">
        <f t="shared" si="1521"/>
        <v>0</v>
      </c>
      <c r="DJ1894">
        <f t="shared" si="1522"/>
        <v>1</v>
      </c>
      <c r="DK1894">
        <f t="shared" si="1523"/>
        <v>0.85955686468193804</v>
      </c>
      <c r="DN1894">
        <v>1887</v>
      </c>
      <c r="DO1894">
        <v>20.549769120351609</v>
      </c>
      <c r="DP1894">
        <v>2.757657015094118</v>
      </c>
      <c r="DR1894">
        <f t="shared" si="1524"/>
        <v>1</v>
      </c>
      <c r="DS1894">
        <f t="shared" si="1525"/>
        <v>0</v>
      </c>
      <c r="DT1894">
        <f t="shared" si="1526"/>
        <v>17.792112105257491</v>
      </c>
      <c r="DW1894">
        <v>1887</v>
      </c>
      <c r="DX1894">
        <v>4.2623593142189478</v>
      </c>
      <c r="DY1894">
        <v>12.578999840577794</v>
      </c>
      <c r="EA1894">
        <f t="shared" si="1527"/>
        <v>0</v>
      </c>
      <c r="EB1894">
        <f t="shared" si="1528"/>
        <v>1</v>
      </c>
      <c r="EC1894">
        <f t="shared" si="1529"/>
        <v>8.3166405263588459</v>
      </c>
      <c r="EF1894">
        <v>1887</v>
      </c>
      <c r="EG1894">
        <v>23.616479532371166</v>
      </c>
      <c r="EH1894">
        <v>16.210461089370352</v>
      </c>
      <c r="EJ1894">
        <f t="shared" si="1530"/>
        <v>1</v>
      </c>
      <c r="EK1894">
        <f t="shared" si="1531"/>
        <v>0</v>
      </c>
      <c r="EL1894">
        <f t="shared" si="1532"/>
        <v>7.4060184430008142</v>
      </c>
      <c r="EO1894">
        <v>1887</v>
      </c>
      <c r="EP1894">
        <v>19.183009440403293</v>
      </c>
      <c r="EQ1894">
        <v>41.867625931680365</v>
      </c>
      <c r="ES1894">
        <f t="shared" si="1533"/>
        <v>0</v>
      </c>
      <c r="ET1894">
        <f t="shared" si="1534"/>
        <v>1</v>
      </c>
      <c r="EU1894">
        <f t="shared" si="1535"/>
        <v>22.684616491277072</v>
      </c>
    </row>
    <row r="1895" spans="1:151" x14ac:dyDescent="0.25">
      <c r="A1895">
        <v>1888</v>
      </c>
      <c r="B1895">
        <v>12.982540054188169</v>
      </c>
      <c r="C1895">
        <v>36.332200123210505</v>
      </c>
      <c r="E1895">
        <f t="shared" si="1485"/>
        <v>0</v>
      </c>
      <c r="F1895">
        <f t="shared" si="1487"/>
        <v>1</v>
      </c>
      <c r="G1895">
        <f t="shared" si="1486"/>
        <v>23.349660069022335</v>
      </c>
      <c r="J1895">
        <v>1888</v>
      </c>
      <c r="K1895">
        <v>30.849244364640029</v>
      </c>
      <c r="L1895">
        <v>26.088741630703794</v>
      </c>
      <c r="N1895">
        <f t="shared" si="1488"/>
        <v>1</v>
      </c>
      <c r="O1895">
        <f t="shared" si="1489"/>
        <v>0</v>
      </c>
      <c r="P1895">
        <f t="shared" si="1490"/>
        <v>4.7605027339362351</v>
      </c>
      <c r="S1895">
        <v>1888</v>
      </c>
      <c r="T1895">
        <v>17.514969596684576</v>
      </c>
      <c r="U1895">
        <v>9.3443696076161302</v>
      </c>
      <c r="W1895">
        <f t="shared" si="1491"/>
        <v>1</v>
      </c>
      <c r="X1895">
        <f t="shared" si="1492"/>
        <v>0</v>
      </c>
      <c r="Y1895">
        <f t="shared" si="1493"/>
        <v>8.170599989068446</v>
      </c>
      <c r="AB1895">
        <v>1888</v>
      </c>
      <c r="AC1895">
        <v>26.033551895332653</v>
      </c>
      <c r="AD1895">
        <v>18.367457797115382</v>
      </c>
      <c r="AF1895">
        <f t="shared" si="1494"/>
        <v>1</v>
      </c>
      <c r="AG1895">
        <f t="shared" si="1495"/>
        <v>0</v>
      </c>
      <c r="AH1895">
        <f t="shared" si="1496"/>
        <v>7.6660940982172718</v>
      </c>
      <c r="AK1895">
        <v>1888</v>
      </c>
      <c r="AL1895">
        <v>16.154894255167559</v>
      </c>
      <c r="AM1895">
        <v>19.23856868843697</v>
      </c>
      <c r="AO1895">
        <f t="shared" si="1497"/>
        <v>0</v>
      </c>
      <c r="AP1895">
        <f t="shared" si="1498"/>
        <v>1</v>
      </c>
      <c r="AQ1895">
        <f t="shared" si="1499"/>
        <v>3.0836744332694117</v>
      </c>
      <c r="AT1895">
        <v>1888</v>
      </c>
      <c r="AU1895">
        <v>14.576639759358844</v>
      </c>
      <c r="AV1895">
        <v>18.558501672699467</v>
      </c>
      <c r="AX1895">
        <f t="shared" si="1500"/>
        <v>0</v>
      </c>
      <c r="AY1895">
        <f t="shared" si="1501"/>
        <v>1</v>
      </c>
      <c r="AZ1895">
        <f t="shared" si="1502"/>
        <v>3.981861913340623</v>
      </c>
      <c r="BC1895">
        <v>1888</v>
      </c>
      <c r="BD1895" t="e">
        <v>#N/A</v>
      </c>
      <c r="BE1895" t="e">
        <v>#N/A</v>
      </c>
      <c r="BG1895" t="e">
        <f t="shared" si="1503"/>
        <v>#N/A</v>
      </c>
      <c r="BH1895" t="e">
        <f t="shared" si="1504"/>
        <v>#N/A</v>
      </c>
      <c r="BI1895" t="e">
        <f t="shared" si="1505"/>
        <v>#N/A</v>
      </c>
      <c r="BL1895">
        <v>1888</v>
      </c>
      <c r="BM1895">
        <v>24.257357409252727</v>
      </c>
      <c r="BN1895">
        <v>10.057864975969025</v>
      </c>
      <c r="BP1895">
        <f t="shared" si="1506"/>
        <v>1</v>
      </c>
      <c r="BQ1895">
        <f t="shared" si="1507"/>
        <v>0</v>
      </c>
      <c r="BR1895">
        <f t="shared" si="1508"/>
        <v>14.199492433283702</v>
      </c>
      <c r="BU1895">
        <v>1888</v>
      </c>
      <c r="BV1895">
        <v>28.345978985890742</v>
      </c>
      <c r="BW1895">
        <v>19.526410340925572</v>
      </c>
      <c r="BY1895">
        <f t="shared" si="1509"/>
        <v>1</v>
      </c>
      <c r="BZ1895">
        <f t="shared" si="1510"/>
        <v>0</v>
      </c>
      <c r="CA1895">
        <f t="shared" si="1511"/>
        <v>8.8195686449651696</v>
      </c>
      <c r="CD1895">
        <v>1888</v>
      </c>
      <c r="CE1895">
        <v>18.785018904820298</v>
      </c>
      <c r="CF1895">
        <v>11.647981130610059</v>
      </c>
      <c r="CH1895">
        <f t="shared" si="1512"/>
        <v>1</v>
      </c>
      <c r="CI1895">
        <f t="shared" si="1513"/>
        <v>0</v>
      </c>
      <c r="CJ1895">
        <f t="shared" si="1514"/>
        <v>7.1370377742102384</v>
      </c>
      <c r="CM1895">
        <v>1888</v>
      </c>
      <c r="CN1895">
        <v>22.148836807494373</v>
      </c>
      <c r="CO1895">
        <v>5.7218681723748617</v>
      </c>
      <c r="CQ1895">
        <f t="shared" si="1515"/>
        <v>1</v>
      </c>
      <c r="CR1895">
        <f t="shared" si="1516"/>
        <v>0</v>
      </c>
      <c r="CS1895">
        <f t="shared" si="1517"/>
        <v>16.426968635119511</v>
      </c>
      <c r="CV1895">
        <v>1888</v>
      </c>
      <c r="CW1895">
        <v>24.482638519533158</v>
      </c>
      <c r="CX1895">
        <v>18.416904029389187</v>
      </c>
      <c r="CZ1895">
        <f t="shared" si="1518"/>
        <v>1</v>
      </c>
      <c r="DA1895">
        <f t="shared" si="1519"/>
        <v>0</v>
      </c>
      <c r="DB1895">
        <f t="shared" si="1520"/>
        <v>6.0657344901439707</v>
      </c>
      <c r="DE1895">
        <v>1888</v>
      </c>
      <c r="DF1895">
        <v>28.474847982156238</v>
      </c>
      <c r="DG1895">
        <v>25.421894521816693</v>
      </c>
      <c r="DI1895">
        <f t="shared" si="1521"/>
        <v>1</v>
      </c>
      <c r="DJ1895">
        <f t="shared" si="1522"/>
        <v>0</v>
      </c>
      <c r="DK1895">
        <f t="shared" si="1523"/>
        <v>3.0529534603395447</v>
      </c>
      <c r="DN1895">
        <v>1888</v>
      </c>
      <c r="DO1895">
        <v>28.751802745265717</v>
      </c>
      <c r="DP1895">
        <v>18.86352294062392</v>
      </c>
      <c r="DR1895">
        <f t="shared" si="1524"/>
        <v>1</v>
      </c>
      <c r="DS1895">
        <f t="shared" si="1525"/>
        <v>0</v>
      </c>
      <c r="DT1895">
        <f t="shared" si="1526"/>
        <v>9.8882798046417975</v>
      </c>
      <c r="DW1895">
        <v>1888</v>
      </c>
      <c r="DX1895">
        <v>6.25227294880081</v>
      </c>
      <c r="DY1895">
        <v>13.105084966569633</v>
      </c>
      <c r="EA1895">
        <f t="shared" si="1527"/>
        <v>0</v>
      </c>
      <c r="EB1895">
        <f t="shared" si="1528"/>
        <v>1</v>
      </c>
      <c r="EC1895">
        <f t="shared" si="1529"/>
        <v>6.852812017768823</v>
      </c>
      <c r="EF1895">
        <v>1888</v>
      </c>
      <c r="EG1895">
        <v>16.557182059851041</v>
      </c>
      <c r="EH1895">
        <v>14.931424367148759</v>
      </c>
      <c r="EJ1895">
        <f t="shared" si="1530"/>
        <v>1</v>
      </c>
      <c r="EK1895">
        <f t="shared" si="1531"/>
        <v>0</v>
      </c>
      <c r="EL1895">
        <f t="shared" si="1532"/>
        <v>1.6257576927022814</v>
      </c>
      <c r="EO1895">
        <v>1888</v>
      </c>
      <c r="EP1895">
        <v>24.925009984030616</v>
      </c>
      <c r="EQ1895">
        <v>22.779993547495309</v>
      </c>
      <c r="ES1895">
        <f t="shared" si="1533"/>
        <v>1</v>
      </c>
      <c r="ET1895">
        <f t="shared" si="1534"/>
        <v>0</v>
      </c>
      <c r="EU1895">
        <f t="shared" si="1535"/>
        <v>2.1450164365353075</v>
      </c>
    </row>
    <row r="1896" spans="1:151" x14ac:dyDescent="0.25">
      <c r="A1896">
        <v>1889</v>
      </c>
      <c r="B1896">
        <v>10.750401760883269</v>
      </c>
      <c r="C1896">
        <v>31.868055857416788</v>
      </c>
      <c r="E1896">
        <f t="shared" si="1485"/>
        <v>0</v>
      </c>
      <c r="F1896">
        <f t="shared" si="1487"/>
        <v>1</v>
      </c>
      <c r="G1896">
        <f t="shared" si="1486"/>
        <v>21.117654096533521</v>
      </c>
      <c r="J1896">
        <v>1889</v>
      </c>
      <c r="K1896">
        <v>27.181597609557713</v>
      </c>
      <c r="L1896">
        <v>33.921395354132819</v>
      </c>
      <c r="N1896">
        <f t="shared" si="1488"/>
        <v>0</v>
      </c>
      <c r="O1896">
        <f t="shared" si="1489"/>
        <v>1</v>
      </c>
      <c r="P1896">
        <f t="shared" si="1490"/>
        <v>6.7397977445751067</v>
      </c>
      <c r="S1896">
        <v>1889</v>
      </c>
      <c r="T1896">
        <v>21.167622359068176</v>
      </c>
      <c r="U1896">
        <v>8.2152430909361023</v>
      </c>
      <c r="W1896">
        <f t="shared" si="1491"/>
        <v>1</v>
      </c>
      <c r="X1896">
        <f t="shared" si="1492"/>
        <v>0</v>
      </c>
      <c r="Y1896">
        <f t="shared" si="1493"/>
        <v>12.952379268132074</v>
      </c>
      <c r="AB1896">
        <v>1889</v>
      </c>
      <c r="AC1896">
        <v>20.024127080872677</v>
      </c>
      <c r="AD1896">
        <v>16.982769794454722</v>
      </c>
      <c r="AF1896">
        <f t="shared" si="1494"/>
        <v>1</v>
      </c>
      <c r="AG1896">
        <f t="shared" si="1495"/>
        <v>0</v>
      </c>
      <c r="AH1896">
        <f t="shared" si="1496"/>
        <v>3.0413572864179557</v>
      </c>
      <c r="AK1896">
        <v>1889</v>
      </c>
      <c r="AL1896">
        <v>22.970598879112078</v>
      </c>
      <c r="AM1896">
        <v>16.713346678357826</v>
      </c>
      <c r="AO1896">
        <f t="shared" si="1497"/>
        <v>1</v>
      </c>
      <c r="AP1896">
        <f t="shared" si="1498"/>
        <v>0</v>
      </c>
      <c r="AQ1896">
        <f t="shared" si="1499"/>
        <v>6.2572522007542517</v>
      </c>
      <c r="AT1896">
        <v>1889</v>
      </c>
      <c r="AU1896">
        <v>14.625367985885774</v>
      </c>
      <c r="AV1896">
        <v>36.702545778352764</v>
      </c>
      <c r="AX1896">
        <f t="shared" si="1500"/>
        <v>0</v>
      </c>
      <c r="AY1896">
        <f t="shared" si="1501"/>
        <v>1</v>
      </c>
      <c r="AZ1896">
        <f t="shared" si="1502"/>
        <v>22.077177792466991</v>
      </c>
      <c r="BC1896">
        <v>1889</v>
      </c>
      <c r="BD1896" t="e">
        <v>#N/A</v>
      </c>
      <c r="BE1896" t="e">
        <v>#N/A</v>
      </c>
      <c r="BG1896" t="e">
        <f t="shared" si="1503"/>
        <v>#N/A</v>
      </c>
      <c r="BH1896" t="e">
        <f t="shared" si="1504"/>
        <v>#N/A</v>
      </c>
      <c r="BI1896" t="e">
        <f t="shared" si="1505"/>
        <v>#N/A</v>
      </c>
      <c r="BL1896">
        <v>1889</v>
      </c>
      <c r="BM1896">
        <v>25.257143570130737</v>
      </c>
      <c r="BN1896">
        <v>8.5448758004803018</v>
      </c>
      <c r="BP1896">
        <f t="shared" si="1506"/>
        <v>1</v>
      </c>
      <c r="BQ1896">
        <f t="shared" si="1507"/>
        <v>0</v>
      </c>
      <c r="BR1896">
        <f t="shared" si="1508"/>
        <v>16.712267769650435</v>
      </c>
      <c r="BU1896">
        <v>1889</v>
      </c>
      <c r="BV1896">
        <v>21.201836394579296</v>
      </c>
      <c r="BW1896">
        <v>24.623621618914573</v>
      </c>
      <c r="BY1896">
        <f t="shared" si="1509"/>
        <v>0</v>
      </c>
      <c r="BZ1896">
        <f t="shared" si="1510"/>
        <v>1</v>
      </c>
      <c r="CA1896">
        <f t="shared" si="1511"/>
        <v>3.4217852243352773</v>
      </c>
      <c r="CD1896">
        <v>1889</v>
      </c>
      <c r="CE1896">
        <v>25.62060949075989</v>
      </c>
      <c r="CF1896">
        <v>18.393797702279084</v>
      </c>
      <c r="CH1896">
        <f t="shared" si="1512"/>
        <v>1</v>
      </c>
      <c r="CI1896">
        <f t="shared" si="1513"/>
        <v>0</v>
      </c>
      <c r="CJ1896">
        <f t="shared" si="1514"/>
        <v>7.2268117884808056</v>
      </c>
      <c r="CM1896">
        <v>1889</v>
      </c>
      <c r="CN1896">
        <v>23.691946119102024</v>
      </c>
      <c r="CO1896">
        <v>18.979362455370683</v>
      </c>
      <c r="CQ1896">
        <f t="shared" si="1515"/>
        <v>1</v>
      </c>
      <c r="CR1896">
        <f t="shared" si="1516"/>
        <v>0</v>
      </c>
      <c r="CS1896">
        <f t="shared" si="1517"/>
        <v>4.7125836637313405</v>
      </c>
      <c r="CV1896">
        <v>1889</v>
      </c>
      <c r="CW1896">
        <v>24.041830923796656</v>
      </c>
      <c r="CX1896">
        <v>17.347035751708919</v>
      </c>
      <c r="CZ1896">
        <f t="shared" si="1518"/>
        <v>1</v>
      </c>
      <c r="DA1896">
        <f t="shared" si="1519"/>
        <v>0</v>
      </c>
      <c r="DB1896">
        <f t="shared" si="1520"/>
        <v>6.694795172087737</v>
      </c>
      <c r="DE1896">
        <v>1889</v>
      </c>
      <c r="DF1896">
        <v>27.14268908400804</v>
      </c>
      <c r="DG1896">
        <v>29.204393860301224</v>
      </c>
      <c r="DI1896">
        <f t="shared" si="1521"/>
        <v>0</v>
      </c>
      <c r="DJ1896">
        <f t="shared" si="1522"/>
        <v>1</v>
      </c>
      <c r="DK1896">
        <f t="shared" si="1523"/>
        <v>2.0617047762931833</v>
      </c>
      <c r="DN1896">
        <v>1889</v>
      </c>
      <c r="DO1896">
        <v>20.915066765277963</v>
      </c>
      <c r="DP1896">
        <v>23.881542331104466</v>
      </c>
      <c r="DR1896">
        <f t="shared" si="1524"/>
        <v>0</v>
      </c>
      <c r="DS1896">
        <f t="shared" si="1525"/>
        <v>1</v>
      </c>
      <c r="DT1896">
        <f t="shared" si="1526"/>
        <v>2.966475565826503</v>
      </c>
      <c r="DW1896">
        <v>1889</v>
      </c>
      <c r="DX1896">
        <v>27.356725549346706</v>
      </c>
      <c r="DY1896">
        <v>28.044468294983055</v>
      </c>
      <c r="EA1896">
        <f t="shared" si="1527"/>
        <v>0</v>
      </c>
      <c r="EB1896">
        <f t="shared" si="1528"/>
        <v>1</v>
      </c>
      <c r="EC1896">
        <f t="shared" si="1529"/>
        <v>0.68774274563634918</v>
      </c>
      <c r="EF1896">
        <v>1889</v>
      </c>
      <c r="EG1896">
        <v>22.569418011914266</v>
      </c>
      <c r="EH1896">
        <v>19.109759689075759</v>
      </c>
      <c r="EJ1896">
        <f t="shared" si="1530"/>
        <v>1</v>
      </c>
      <c r="EK1896">
        <f t="shared" si="1531"/>
        <v>0</v>
      </c>
      <c r="EL1896">
        <f t="shared" si="1532"/>
        <v>3.4596583228385072</v>
      </c>
      <c r="EO1896">
        <v>1889</v>
      </c>
      <c r="EP1896">
        <v>22.241234741258253</v>
      </c>
      <c r="EQ1896">
        <v>47.404857110082048</v>
      </c>
      <c r="ES1896">
        <f t="shared" si="1533"/>
        <v>0</v>
      </c>
      <c r="ET1896">
        <f t="shared" si="1534"/>
        <v>1</v>
      </c>
      <c r="EU1896">
        <f t="shared" si="1535"/>
        <v>25.163622368823795</v>
      </c>
    </row>
    <row r="1897" spans="1:151" x14ac:dyDescent="0.25">
      <c r="A1897">
        <v>1890</v>
      </c>
      <c r="B1897">
        <v>9.9462836609650669</v>
      </c>
      <c r="C1897">
        <v>29.367796774866562</v>
      </c>
      <c r="E1897">
        <f t="shared" si="1485"/>
        <v>0</v>
      </c>
      <c r="F1897">
        <f t="shared" si="1487"/>
        <v>1</v>
      </c>
      <c r="G1897">
        <f t="shared" si="1486"/>
        <v>19.421513113901497</v>
      </c>
      <c r="J1897">
        <v>1890</v>
      </c>
      <c r="K1897">
        <v>28.276620329035545</v>
      </c>
      <c r="L1897">
        <v>1.5031978312955765</v>
      </c>
      <c r="N1897">
        <f t="shared" si="1488"/>
        <v>1</v>
      </c>
      <c r="O1897">
        <f t="shared" si="1489"/>
        <v>0</v>
      </c>
      <c r="P1897">
        <f t="shared" si="1490"/>
        <v>26.773422497739968</v>
      </c>
      <c r="S1897">
        <v>1890</v>
      </c>
      <c r="T1897">
        <v>20.497158947384499</v>
      </c>
      <c r="U1897">
        <v>38.404089598683207</v>
      </c>
      <c r="W1897">
        <f t="shared" si="1491"/>
        <v>0</v>
      </c>
      <c r="X1897">
        <f t="shared" si="1492"/>
        <v>1</v>
      </c>
      <c r="Y1897">
        <f t="shared" si="1493"/>
        <v>17.906930651298708</v>
      </c>
      <c r="AB1897">
        <v>1890</v>
      </c>
      <c r="AC1897">
        <v>21.334681395267147</v>
      </c>
      <c r="AD1897">
        <v>18.801243680819496</v>
      </c>
      <c r="AF1897">
        <f t="shared" si="1494"/>
        <v>1</v>
      </c>
      <c r="AG1897">
        <f t="shared" si="1495"/>
        <v>0</v>
      </c>
      <c r="AH1897">
        <f t="shared" si="1496"/>
        <v>2.5334377144476505</v>
      </c>
      <c r="AK1897">
        <v>1890</v>
      </c>
      <c r="AL1897">
        <v>26.201321276503428</v>
      </c>
      <c r="AM1897">
        <v>38.354227306785013</v>
      </c>
      <c r="AO1897">
        <f t="shared" si="1497"/>
        <v>0</v>
      </c>
      <c r="AP1897">
        <f t="shared" si="1498"/>
        <v>1</v>
      </c>
      <c r="AQ1897">
        <f t="shared" si="1499"/>
        <v>12.152906030281585</v>
      </c>
      <c r="AT1897">
        <v>1890</v>
      </c>
      <c r="AU1897">
        <v>16.645564916016493</v>
      </c>
      <c r="AV1897">
        <v>23.644570234823405</v>
      </c>
      <c r="AX1897">
        <f t="shared" si="1500"/>
        <v>0</v>
      </c>
      <c r="AY1897">
        <f t="shared" si="1501"/>
        <v>1</v>
      </c>
      <c r="AZ1897">
        <f t="shared" si="1502"/>
        <v>6.9990053188069119</v>
      </c>
      <c r="BC1897">
        <v>1890</v>
      </c>
      <c r="BD1897" t="e">
        <v>#N/A</v>
      </c>
      <c r="BE1897" t="e">
        <v>#N/A</v>
      </c>
      <c r="BG1897" t="e">
        <f t="shared" si="1503"/>
        <v>#N/A</v>
      </c>
      <c r="BH1897" t="e">
        <f t="shared" si="1504"/>
        <v>#N/A</v>
      </c>
      <c r="BI1897" t="e">
        <f t="shared" si="1505"/>
        <v>#N/A</v>
      </c>
      <c r="BL1897">
        <v>1890</v>
      </c>
      <c r="BM1897">
        <v>18.86248559613281</v>
      </c>
      <c r="BN1897">
        <v>9.9153994944357571</v>
      </c>
      <c r="BP1897">
        <f t="shared" si="1506"/>
        <v>1</v>
      </c>
      <c r="BQ1897">
        <f t="shared" si="1507"/>
        <v>0</v>
      </c>
      <c r="BR1897">
        <f t="shared" si="1508"/>
        <v>8.9470861016970531</v>
      </c>
      <c r="BU1897">
        <v>1890</v>
      </c>
      <c r="BV1897">
        <v>27.929178731883759</v>
      </c>
      <c r="BW1897">
        <v>15.672125334087211</v>
      </c>
      <c r="BY1897">
        <f t="shared" si="1509"/>
        <v>1</v>
      </c>
      <c r="BZ1897">
        <f t="shared" si="1510"/>
        <v>0</v>
      </c>
      <c r="CA1897">
        <f t="shared" si="1511"/>
        <v>12.257053397796549</v>
      </c>
      <c r="CD1897">
        <v>1890</v>
      </c>
      <c r="CE1897">
        <v>12.098636668458591</v>
      </c>
      <c r="CF1897">
        <v>33.44907684234304</v>
      </c>
      <c r="CH1897">
        <f t="shared" si="1512"/>
        <v>0</v>
      </c>
      <c r="CI1897">
        <f t="shared" si="1513"/>
        <v>1</v>
      </c>
      <c r="CJ1897">
        <f t="shared" si="1514"/>
        <v>21.350440173884451</v>
      </c>
      <c r="CM1897">
        <v>1890</v>
      </c>
      <c r="CN1897">
        <v>20.40707979952905</v>
      </c>
      <c r="CO1897">
        <v>16.933847941799527</v>
      </c>
      <c r="CQ1897">
        <f t="shared" si="1515"/>
        <v>1</v>
      </c>
      <c r="CR1897">
        <f t="shared" si="1516"/>
        <v>0</v>
      </c>
      <c r="CS1897">
        <f t="shared" si="1517"/>
        <v>3.4732318577295231</v>
      </c>
      <c r="CV1897">
        <v>1890</v>
      </c>
      <c r="CW1897">
        <v>17.559910966919041</v>
      </c>
      <c r="CX1897">
        <v>16.24417092177616</v>
      </c>
      <c r="CZ1897">
        <f t="shared" si="1518"/>
        <v>1</v>
      </c>
      <c r="DA1897">
        <f t="shared" si="1519"/>
        <v>0</v>
      </c>
      <c r="DB1897">
        <f t="shared" si="1520"/>
        <v>1.3157400451428813</v>
      </c>
      <c r="DE1897">
        <v>1890</v>
      </c>
      <c r="DF1897">
        <v>19.680629072970813</v>
      </c>
      <c r="DG1897">
        <v>27.702379109999864</v>
      </c>
      <c r="DI1897">
        <f t="shared" si="1521"/>
        <v>0</v>
      </c>
      <c r="DJ1897">
        <f t="shared" si="1522"/>
        <v>1</v>
      </c>
      <c r="DK1897">
        <f t="shared" si="1523"/>
        <v>8.0217500370290509</v>
      </c>
      <c r="DN1897">
        <v>1890</v>
      </c>
      <c r="DO1897">
        <v>27.919381632436256</v>
      </c>
      <c r="DP1897">
        <v>27.624067229445508</v>
      </c>
      <c r="DR1897">
        <f t="shared" si="1524"/>
        <v>1</v>
      </c>
      <c r="DS1897">
        <f t="shared" si="1525"/>
        <v>0</v>
      </c>
      <c r="DT1897">
        <f t="shared" si="1526"/>
        <v>0.29531440299074774</v>
      </c>
      <c r="DW1897">
        <v>1890</v>
      </c>
      <c r="DX1897">
        <v>14.665538369471269</v>
      </c>
      <c r="DY1897">
        <v>15.66918073458559</v>
      </c>
      <c r="EA1897">
        <f t="shared" si="1527"/>
        <v>0</v>
      </c>
      <c r="EB1897">
        <f t="shared" si="1528"/>
        <v>1</v>
      </c>
      <c r="EC1897">
        <f t="shared" si="1529"/>
        <v>1.0036423651143203</v>
      </c>
      <c r="EF1897">
        <v>1890</v>
      </c>
      <c r="EG1897">
        <v>23.937279651954746</v>
      </c>
      <c r="EH1897">
        <v>19.993407757507221</v>
      </c>
      <c r="EJ1897">
        <f t="shared" si="1530"/>
        <v>1</v>
      </c>
      <c r="EK1897">
        <f t="shared" si="1531"/>
        <v>0</v>
      </c>
      <c r="EL1897">
        <f t="shared" si="1532"/>
        <v>3.9438718944475255</v>
      </c>
      <c r="EO1897">
        <v>1890</v>
      </c>
      <c r="EP1897">
        <v>26.90376534040189</v>
      </c>
      <c r="EQ1897">
        <v>41.675728792814212</v>
      </c>
      <c r="ES1897">
        <f t="shared" si="1533"/>
        <v>0</v>
      </c>
      <c r="ET1897">
        <f t="shared" si="1534"/>
        <v>1</v>
      </c>
      <c r="EU1897">
        <f t="shared" si="1535"/>
        <v>14.771963452412322</v>
      </c>
    </row>
    <row r="1898" spans="1:151" x14ac:dyDescent="0.25">
      <c r="A1898">
        <v>1891</v>
      </c>
      <c r="B1898">
        <v>4.9480449290522763</v>
      </c>
      <c r="C1898">
        <v>22.935532612404121</v>
      </c>
      <c r="E1898">
        <f t="shared" si="1485"/>
        <v>0</v>
      </c>
      <c r="F1898">
        <f t="shared" si="1487"/>
        <v>1</v>
      </c>
      <c r="G1898">
        <f t="shared" si="1486"/>
        <v>17.987487683351844</v>
      </c>
      <c r="J1898">
        <v>1891</v>
      </c>
      <c r="K1898">
        <v>21.258657328358478</v>
      </c>
      <c r="L1898">
        <v>29.878326126980483</v>
      </c>
      <c r="N1898">
        <f t="shared" si="1488"/>
        <v>0</v>
      </c>
      <c r="O1898">
        <f t="shared" si="1489"/>
        <v>1</v>
      </c>
      <c r="P1898">
        <f t="shared" si="1490"/>
        <v>8.6196687986220049</v>
      </c>
      <c r="S1898">
        <v>1891</v>
      </c>
      <c r="T1898">
        <v>17.718826942758124</v>
      </c>
      <c r="U1898">
        <v>33.136946998553611</v>
      </c>
      <c r="W1898">
        <f t="shared" si="1491"/>
        <v>0</v>
      </c>
      <c r="X1898">
        <f t="shared" si="1492"/>
        <v>1</v>
      </c>
      <c r="Y1898">
        <f t="shared" si="1493"/>
        <v>15.418120055795487</v>
      </c>
      <c r="AB1898">
        <v>1891</v>
      </c>
      <c r="AC1898">
        <v>26.28259575431295</v>
      </c>
      <c r="AD1898">
        <v>19.39704215312965</v>
      </c>
      <c r="AF1898">
        <f t="shared" si="1494"/>
        <v>1</v>
      </c>
      <c r="AG1898">
        <f t="shared" si="1495"/>
        <v>0</v>
      </c>
      <c r="AH1898">
        <f t="shared" si="1496"/>
        <v>6.8855536011833003</v>
      </c>
      <c r="AK1898">
        <v>1891</v>
      </c>
      <c r="AL1898">
        <v>21.229224450722771</v>
      </c>
      <c r="AM1898">
        <v>39.01460257377169</v>
      </c>
      <c r="AO1898">
        <f t="shared" si="1497"/>
        <v>0</v>
      </c>
      <c r="AP1898">
        <f t="shared" si="1498"/>
        <v>1</v>
      </c>
      <c r="AQ1898">
        <f t="shared" si="1499"/>
        <v>17.785378123048918</v>
      </c>
      <c r="AT1898">
        <v>1891</v>
      </c>
      <c r="AU1898">
        <v>20.570429596780123</v>
      </c>
      <c r="AV1898">
        <v>24.399386871411153</v>
      </c>
      <c r="AX1898">
        <f t="shared" si="1500"/>
        <v>0</v>
      </c>
      <c r="AY1898">
        <f t="shared" si="1501"/>
        <v>1</v>
      </c>
      <c r="AZ1898">
        <f t="shared" si="1502"/>
        <v>3.8289572746310299</v>
      </c>
      <c r="BC1898">
        <v>1891</v>
      </c>
      <c r="BD1898" t="e">
        <v>#N/A</v>
      </c>
      <c r="BE1898" t="e">
        <v>#N/A</v>
      </c>
      <c r="BG1898" t="e">
        <f t="shared" si="1503"/>
        <v>#N/A</v>
      </c>
      <c r="BH1898" t="e">
        <f t="shared" si="1504"/>
        <v>#N/A</v>
      </c>
      <c r="BI1898" t="e">
        <f t="shared" si="1505"/>
        <v>#N/A</v>
      </c>
      <c r="BL1898">
        <v>1891</v>
      </c>
      <c r="BM1898">
        <v>26.645867541815779</v>
      </c>
      <c r="BN1898">
        <v>7.2663610925627111</v>
      </c>
      <c r="BP1898">
        <f t="shared" si="1506"/>
        <v>1</v>
      </c>
      <c r="BQ1898">
        <f t="shared" si="1507"/>
        <v>0</v>
      </c>
      <c r="BR1898">
        <f t="shared" si="1508"/>
        <v>19.379506449253068</v>
      </c>
      <c r="BU1898">
        <v>1891</v>
      </c>
      <c r="BV1898">
        <v>26.556408612603846</v>
      </c>
      <c r="BW1898">
        <v>22.375014625275089</v>
      </c>
      <c r="BY1898">
        <f t="shared" si="1509"/>
        <v>1</v>
      </c>
      <c r="BZ1898">
        <f t="shared" si="1510"/>
        <v>0</v>
      </c>
      <c r="CA1898">
        <f t="shared" si="1511"/>
        <v>4.1813939873287573</v>
      </c>
      <c r="CD1898">
        <v>1891</v>
      </c>
      <c r="CE1898">
        <v>19.571017661712681</v>
      </c>
      <c r="CF1898">
        <v>20.973972065902842</v>
      </c>
      <c r="CH1898">
        <f t="shared" si="1512"/>
        <v>0</v>
      </c>
      <c r="CI1898">
        <f t="shared" si="1513"/>
        <v>1</v>
      </c>
      <c r="CJ1898">
        <f t="shared" si="1514"/>
        <v>1.4029544041901616</v>
      </c>
      <c r="CM1898">
        <v>1891</v>
      </c>
      <c r="CN1898">
        <v>17.024964098206528</v>
      </c>
      <c r="CO1898">
        <v>25.740031488461099</v>
      </c>
      <c r="CQ1898">
        <f t="shared" si="1515"/>
        <v>0</v>
      </c>
      <c r="CR1898">
        <f t="shared" si="1516"/>
        <v>1</v>
      </c>
      <c r="CS1898">
        <f t="shared" si="1517"/>
        <v>8.7150673902545712</v>
      </c>
      <c r="CV1898">
        <v>1891</v>
      </c>
      <c r="CW1898">
        <v>23.933671695515436</v>
      </c>
      <c r="CX1898">
        <v>23.46079826298994</v>
      </c>
      <c r="CZ1898">
        <f t="shared" si="1518"/>
        <v>1</v>
      </c>
      <c r="DA1898">
        <f t="shared" si="1519"/>
        <v>0</v>
      </c>
      <c r="DB1898">
        <f t="shared" si="1520"/>
        <v>0.47287343252549618</v>
      </c>
      <c r="DE1898">
        <v>1891</v>
      </c>
      <c r="DF1898">
        <v>15.961072622489827</v>
      </c>
      <c r="DG1898">
        <v>24.072840647264382</v>
      </c>
      <c r="DI1898">
        <f t="shared" si="1521"/>
        <v>0</v>
      </c>
      <c r="DJ1898">
        <f t="shared" si="1522"/>
        <v>1</v>
      </c>
      <c r="DK1898">
        <f t="shared" si="1523"/>
        <v>8.1117680247745554</v>
      </c>
      <c r="DN1898">
        <v>1891</v>
      </c>
      <c r="DO1898">
        <v>28.103396824172123</v>
      </c>
      <c r="DP1898">
        <v>9.3870730923283574</v>
      </c>
      <c r="DR1898">
        <f t="shared" si="1524"/>
        <v>1</v>
      </c>
      <c r="DS1898">
        <f t="shared" si="1525"/>
        <v>0</v>
      </c>
      <c r="DT1898">
        <f t="shared" si="1526"/>
        <v>18.716323731843765</v>
      </c>
      <c r="DW1898">
        <v>1891</v>
      </c>
      <c r="DX1898">
        <v>23.551524760863103</v>
      </c>
      <c r="DY1898">
        <v>11.64044241691637</v>
      </c>
      <c r="EA1898">
        <f t="shared" si="1527"/>
        <v>1</v>
      </c>
      <c r="EB1898">
        <f t="shared" si="1528"/>
        <v>0</v>
      </c>
      <c r="EC1898">
        <f t="shared" si="1529"/>
        <v>11.911082343946733</v>
      </c>
      <c r="EF1898">
        <v>1891</v>
      </c>
      <c r="EG1898">
        <v>19.283348840208621</v>
      </c>
      <c r="EH1898">
        <v>8.8170069674089326</v>
      </c>
      <c r="EJ1898">
        <f t="shared" si="1530"/>
        <v>1</v>
      </c>
      <c r="EK1898">
        <f t="shared" si="1531"/>
        <v>0</v>
      </c>
      <c r="EL1898">
        <f t="shared" si="1532"/>
        <v>10.466341872799688</v>
      </c>
      <c r="EO1898">
        <v>1891</v>
      </c>
      <c r="EP1898">
        <v>18.335623127611075</v>
      </c>
      <c r="EQ1898">
        <v>1.567754561381502</v>
      </c>
      <c r="ES1898">
        <f t="shared" si="1533"/>
        <v>1</v>
      </c>
      <c r="ET1898">
        <f t="shared" si="1534"/>
        <v>0</v>
      </c>
      <c r="EU1898">
        <f t="shared" si="1535"/>
        <v>16.767868566229573</v>
      </c>
    </row>
    <row r="1899" spans="1:151" x14ac:dyDescent="0.25">
      <c r="A1899">
        <v>1892</v>
      </c>
      <c r="B1899">
        <v>12.371428820537712</v>
      </c>
      <c r="C1899">
        <v>30.583212045476952</v>
      </c>
      <c r="E1899">
        <f t="shared" si="1485"/>
        <v>0</v>
      </c>
      <c r="F1899">
        <f t="shared" si="1487"/>
        <v>1</v>
      </c>
      <c r="G1899">
        <f t="shared" si="1486"/>
        <v>18.211783224939239</v>
      </c>
      <c r="J1899">
        <v>1892</v>
      </c>
      <c r="K1899">
        <v>16.181862311726</v>
      </c>
      <c r="L1899">
        <v>11.139972474717128</v>
      </c>
      <c r="N1899">
        <f t="shared" si="1488"/>
        <v>1</v>
      </c>
      <c r="O1899">
        <f t="shared" si="1489"/>
        <v>0</v>
      </c>
      <c r="P1899">
        <f t="shared" si="1490"/>
        <v>5.0418898370088723</v>
      </c>
      <c r="S1899">
        <v>1892</v>
      </c>
      <c r="T1899">
        <v>22.016153343134789</v>
      </c>
      <c r="U1899">
        <v>25.083663916085587</v>
      </c>
      <c r="W1899">
        <f t="shared" si="1491"/>
        <v>0</v>
      </c>
      <c r="X1899">
        <f t="shared" si="1492"/>
        <v>1</v>
      </c>
      <c r="Y1899">
        <f t="shared" si="1493"/>
        <v>3.0675105729507983</v>
      </c>
      <c r="AB1899">
        <v>1892</v>
      </c>
      <c r="AC1899">
        <v>12.759957421887311</v>
      </c>
      <c r="AD1899">
        <v>18.132873320736064</v>
      </c>
      <c r="AF1899">
        <f t="shared" si="1494"/>
        <v>0</v>
      </c>
      <c r="AG1899">
        <f t="shared" si="1495"/>
        <v>1</v>
      </c>
      <c r="AH1899">
        <f t="shared" si="1496"/>
        <v>5.3729158988487526</v>
      </c>
      <c r="AK1899">
        <v>1892</v>
      </c>
      <c r="AL1899">
        <v>13.234920743325484</v>
      </c>
      <c r="AM1899">
        <v>19.66275798403899</v>
      </c>
      <c r="AO1899">
        <f t="shared" si="1497"/>
        <v>0</v>
      </c>
      <c r="AP1899">
        <f t="shared" si="1498"/>
        <v>1</v>
      </c>
      <c r="AQ1899">
        <f t="shared" si="1499"/>
        <v>6.4278372407135063</v>
      </c>
      <c r="AT1899">
        <v>1892</v>
      </c>
      <c r="AU1899">
        <v>19.474924616436152</v>
      </c>
      <c r="AV1899">
        <v>12.100168443271063</v>
      </c>
      <c r="AX1899">
        <f t="shared" si="1500"/>
        <v>1</v>
      </c>
      <c r="AY1899">
        <f t="shared" si="1501"/>
        <v>0</v>
      </c>
      <c r="AZ1899">
        <f t="shared" si="1502"/>
        <v>7.374756173165089</v>
      </c>
      <c r="BC1899">
        <v>1892</v>
      </c>
      <c r="BD1899" t="e">
        <v>#N/A</v>
      </c>
      <c r="BE1899" t="e">
        <v>#N/A</v>
      </c>
      <c r="BG1899" t="e">
        <f t="shared" si="1503"/>
        <v>#N/A</v>
      </c>
      <c r="BH1899" t="e">
        <f t="shared" si="1504"/>
        <v>#N/A</v>
      </c>
      <c r="BI1899" t="e">
        <f t="shared" si="1505"/>
        <v>#N/A</v>
      </c>
      <c r="BL1899">
        <v>1892</v>
      </c>
      <c r="BM1899">
        <v>27.56661678358622</v>
      </c>
      <c r="BN1899">
        <v>10.299958833277264</v>
      </c>
      <c r="BP1899">
        <f t="shared" si="1506"/>
        <v>1</v>
      </c>
      <c r="BQ1899">
        <f t="shared" si="1507"/>
        <v>0</v>
      </c>
      <c r="BR1899">
        <f t="shared" si="1508"/>
        <v>17.266657950308954</v>
      </c>
      <c r="BU1899">
        <v>1892</v>
      </c>
      <c r="BV1899">
        <v>13.631318761537294</v>
      </c>
      <c r="BW1899">
        <v>21.182304574081652</v>
      </c>
      <c r="BY1899">
        <f t="shared" si="1509"/>
        <v>0</v>
      </c>
      <c r="BZ1899">
        <f t="shared" si="1510"/>
        <v>1</v>
      </c>
      <c r="CA1899">
        <f t="shared" si="1511"/>
        <v>7.5509858125443579</v>
      </c>
      <c r="CD1899">
        <v>1892</v>
      </c>
      <c r="CE1899">
        <v>20.162335711356651</v>
      </c>
      <c r="CF1899">
        <v>36.693468208194531</v>
      </c>
      <c r="CH1899">
        <f t="shared" si="1512"/>
        <v>0</v>
      </c>
      <c r="CI1899">
        <f t="shared" si="1513"/>
        <v>1</v>
      </c>
      <c r="CJ1899">
        <f t="shared" si="1514"/>
        <v>16.531132496837881</v>
      </c>
      <c r="CM1899">
        <v>1892</v>
      </c>
      <c r="CN1899">
        <v>23.022720660775526</v>
      </c>
      <c r="CO1899">
        <v>36.909417155337735</v>
      </c>
      <c r="CQ1899">
        <f t="shared" si="1515"/>
        <v>0</v>
      </c>
      <c r="CR1899">
        <f t="shared" si="1516"/>
        <v>1</v>
      </c>
      <c r="CS1899">
        <f t="shared" si="1517"/>
        <v>13.886696494562209</v>
      </c>
      <c r="CV1899">
        <v>1892</v>
      </c>
      <c r="CW1899">
        <v>25.663678503975319</v>
      </c>
      <c r="CX1899">
        <v>19.970484218371993</v>
      </c>
      <c r="CZ1899">
        <f t="shared" si="1518"/>
        <v>1</v>
      </c>
      <c r="DA1899">
        <f t="shared" si="1519"/>
        <v>0</v>
      </c>
      <c r="DB1899">
        <f t="shared" si="1520"/>
        <v>5.693194285603326</v>
      </c>
      <c r="DE1899">
        <v>1892</v>
      </c>
      <c r="DF1899">
        <v>21.745273491480845</v>
      </c>
      <c r="DG1899">
        <v>23.224066539258978</v>
      </c>
      <c r="DI1899">
        <f t="shared" si="1521"/>
        <v>0</v>
      </c>
      <c r="DJ1899">
        <f t="shared" si="1522"/>
        <v>1</v>
      </c>
      <c r="DK1899">
        <f t="shared" si="1523"/>
        <v>1.478793047778133</v>
      </c>
      <c r="DN1899">
        <v>1892</v>
      </c>
      <c r="DO1899">
        <v>22.610146032091716</v>
      </c>
      <c r="DP1899">
        <v>26.206666650452277</v>
      </c>
      <c r="DR1899">
        <f t="shared" si="1524"/>
        <v>0</v>
      </c>
      <c r="DS1899">
        <f t="shared" si="1525"/>
        <v>1</v>
      </c>
      <c r="DT1899">
        <f t="shared" si="1526"/>
        <v>3.5965206183605609</v>
      </c>
      <c r="DW1899">
        <v>1892</v>
      </c>
      <c r="DX1899">
        <v>14.616494185375757</v>
      </c>
      <c r="DY1899">
        <v>22.086146326376351</v>
      </c>
      <c r="EA1899">
        <f t="shared" si="1527"/>
        <v>0</v>
      </c>
      <c r="EB1899">
        <f t="shared" si="1528"/>
        <v>1</v>
      </c>
      <c r="EC1899">
        <f t="shared" si="1529"/>
        <v>7.4696521410005943</v>
      </c>
      <c r="EF1899">
        <v>1892</v>
      </c>
      <c r="EG1899">
        <v>22.821559672040266</v>
      </c>
      <c r="EH1899">
        <v>15.342528105214358</v>
      </c>
      <c r="EJ1899">
        <f t="shared" si="1530"/>
        <v>1</v>
      </c>
      <c r="EK1899">
        <f t="shared" si="1531"/>
        <v>0</v>
      </c>
      <c r="EL1899">
        <f t="shared" si="1532"/>
        <v>7.479031566825908</v>
      </c>
      <c r="EO1899">
        <v>1892</v>
      </c>
      <c r="EP1899">
        <v>18.999422165162365</v>
      </c>
      <c r="EQ1899">
        <v>-3.5807820533780124</v>
      </c>
      <c r="ES1899">
        <f t="shared" si="1533"/>
        <v>1</v>
      </c>
      <c r="ET1899">
        <f t="shared" si="1534"/>
        <v>0</v>
      </c>
      <c r="EU1899">
        <f t="shared" si="1535"/>
        <v>22.580204218540377</v>
      </c>
    </row>
    <row r="1900" spans="1:151" x14ac:dyDescent="0.25">
      <c r="A1900">
        <v>1893</v>
      </c>
      <c r="B1900">
        <v>17.875410925022251</v>
      </c>
      <c r="C1900">
        <v>13.34778314477035</v>
      </c>
      <c r="E1900">
        <f t="shared" ref="E1900:E1963" si="1536">IF(B1900&gt;C1900,1,0)</f>
        <v>1</v>
      </c>
      <c r="F1900">
        <f t="shared" si="1487"/>
        <v>0</v>
      </c>
      <c r="G1900">
        <f t="shared" ref="G1900:G1963" si="1537">IF(B1900&gt;C1900,B1900-C1900,C1900-B1900)</f>
        <v>4.5276277802519012</v>
      </c>
      <c r="J1900">
        <v>1893</v>
      </c>
      <c r="K1900">
        <v>19.969618779397155</v>
      </c>
      <c r="L1900">
        <v>18.770097044009333</v>
      </c>
      <c r="N1900">
        <f t="shared" si="1488"/>
        <v>1</v>
      </c>
      <c r="O1900">
        <f t="shared" si="1489"/>
        <v>0</v>
      </c>
      <c r="P1900">
        <f t="shared" si="1490"/>
        <v>1.1995217353878225</v>
      </c>
      <c r="S1900">
        <v>1893</v>
      </c>
      <c r="T1900">
        <v>16.964437734314124</v>
      </c>
      <c r="U1900">
        <v>5.6628338180440103</v>
      </c>
      <c r="W1900">
        <f t="shared" si="1491"/>
        <v>1</v>
      </c>
      <c r="X1900">
        <f t="shared" si="1492"/>
        <v>0</v>
      </c>
      <c r="Y1900">
        <f t="shared" si="1493"/>
        <v>11.301603916270114</v>
      </c>
      <c r="AB1900">
        <v>1893</v>
      </c>
      <c r="AC1900">
        <v>22.981139639082695</v>
      </c>
      <c r="AD1900">
        <v>17.189432420727989</v>
      </c>
      <c r="AF1900">
        <f t="shared" si="1494"/>
        <v>1</v>
      </c>
      <c r="AG1900">
        <f t="shared" si="1495"/>
        <v>0</v>
      </c>
      <c r="AH1900">
        <f t="shared" si="1496"/>
        <v>5.7917072183547056</v>
      </c>
      <c r="AK1900">
        <v>1893</v>
      </c>
      <c r="AL1900">
        <v>23.448183896465672</v>
      </c>
      <c r="AM1900">
        <v>31.366843156416827</v>
      </c>
      <c r="AO1900">
        <f t="shared" si="1497"/>
        <v>0</v>
      </c>
      <c r="AP1900">
        <f t="shared" si="1498"/>
        <v>1</v>
      </c>
      <c r="AQ1900">
        <f t="shared" si="1499"/>
        <v>7.9186592599511556</v>
      </c>
      <c r="AT1900">
        <v>1893</v>
      </c>
      <c r="AU1900">
        <v>23.132003693002407</v>
      </c>
      <c r="AV1900">
        <v>12.674542899532254</v>
      </c>
      <c r="AX1900">
        <f t="shared" si="1500"/>
        <v>1</v>
      </c>
      <c r="AY1900">
        <f t="shared" si="1501"/>
        <v>0</v>
      </c>
      <c r="AZ1900">
        <f t="shared" si="1502"/>
        <v>10.457460793470153</v>
      </c>
      <c r="BC1900">
        <v>1893</v>
      </c>
      <c r="BD1900" t="e">
        <v>#N/A</v>
      </c>
      <c r="BE1900" t="e">
        <v>#N/A</v>
      </c>
      <c r="BG1900" t="e">
        <f t="shared" si="1503"/>
        <v>#N/A</v>
      </c>
      <c r="BH1900" t="e">
        <f t="shared" si="1504"/>
        <v>#N/A</v>
      </c>
      <c r="BI1900" t="e">
        <f t="shared" si="1505"/>
        <v>#N/A</v>
      </c>
      <c r="BL1900">
        <v>1893</v>
      </c>
      <c r="BM1900">
        <v>27.023434837454566</v>
      </c>
      <c r="BN1900">
        <v>10.208634927233902</v>
      </c>
      <c r="BP1900">
        <f t="shared" si="1506"/>
        <v>1</v>
      </c>
      <c r="BQ1900">
        <f t="shared" si="1507"/>
        <v>0</v>
      </c>
      <c r="BR1900">
        <f t="shared" si="1508"/>
        <v>16.814799910220664</v>
      </c>
      <c r="BU1900">
        <v>1893</v>
      </c>
      <c r="BV1900">
        <v>24.868216683283752</v>
      </c>
      <c r="BW1900">
        <v>18.968346683823661</v>
      </c>
      <c r="BY1900">
        <f t="shared" si="1509"/>
        <v>1</v>
      </c>
      <c r="BZ1900">
        <f t="shared" si="1510"/>
        <v>0</v>
      </c>
      <c r="CA1900">
        <f t="shared" si="1511"/>
        <v>5.8998699994600905</v>
      </c>
      <c r="CD1900">
        <v>1893</v>
      </c>
      <c r="CE1900">
        <v>17.533994376811947</v>
      </c>
      <c r="CF1900">
        <v>30.315133286680982</v>
      </c>
      <c r="CH1900">
        <f t="shared" si="1512"/>
        <v>0</v>
      </c>
      <c r="CI1900">
        <f t="shared" si="1513"/>
        <v>1</v>
      </c>
      <c r="CJ1900">
        <f t="shared" si="1514"/>
        <v>12.781138909869036</v>
      </c>
      <c r="CM1900">
        <v>1893</v>
      </c>
      <c r="CN1900">
        <v>18.472621393508195</v>
      </c>
      <c r="CO1900">
        <v>25.404621400695817</v>
      </c>
      <c r="CQ1900">
        <f t="shared" si="1515"/>
        <v>0</v>
      </c>
      <c r="CR1900">
        <f t="shared" si="1516"/>
        <v>1</v>
      </c>
      <c r="CS1900">
        <f t="shared" si="1517"/>
        <v>6.9320000071876215</v>
      </c>
      <c r="CV1900">
        <v>1893</v>
      </c>
      <c r="CW1900">
        <v>19.403279202163908</v>
      </c>
      <c r="CX1900">
        <v>17.796336301071658</v>
      </c>
      <c r="CZ1900">
        <f t="shared" si="1518"/>
        <v>1</v>
      </c>
      <c r="DA1900">
        <f t="shared" si="1519"/>
        <v>0</v>
      </c>
      <c r="DB1900">
        <f t="shared" si="1520"/>
        <v>1.6069429010922498</v>
      </c>
      <c r="DE1900">
        <v>1893</v>
      </c>
      <c r="DF1900">
        <v>20.248642041869452</v>
      </c>
      <c r="DG1900">
        <v>19.475067243508235</v>
      </c>
      <c r="DI1900">
        <f t="shared" si="1521"/>
        <v>1</v>
      </c>
      <c r="DJ1900">
        <f t="shared" si="1522"/>
        <v>0</v>
      </c>
      <c r="DK1900">
        <f t="shared" si="1523"/>
        <v>0.77357479836121712</v>
      </c>
      <c r="DN1900">
        <v>1893</v>
      </c>
      <c r="DO1900">
        <v>22.472027696503648</v>
      </c>
      <c r="DP1900">
        <v>25.179454060819353</v>
      </c>
      <c r="DR1900">
        <f t="shared" si="1524"/>
        <v>0</v>
      </c>
      <c r="DS1900">
        <f t="shared" si="1525"/>
        <v>1</v>
      </c>
      <c r="DT1900">
        <f t="shared" si="1526"/>
        <v>2.7074263643157046</v>
      </c>
      <c r="DW1900">
        <v>1893</v>
      </c>
      <c r="DX1900">
        <v>18.244808684955938</v>
      </c>
      <c r="DY1900">
        <v>26.051365663866139</v>
      </c>
      <c r="EA1900">
        <f t="shared" si="1527"/>
        <v>0</v>
      </c>
      <c r="EB1900">
        <f t="shared" si="1528"/>
        <v>1</v>
      </c>
      <c r="EC1900">
        <f t="shared" si="1529"/>
        <v>7.8065569789102014</v>
      </c>
      <c r="EF1900">
        <v>1893</v>
      </c>
      <c r="EG1900">
        <v>19.896211956644372</v>
      </c>
      <c r="EH1900">
        <v>12.627094124331627</v>
      </c>
      <c r="EJ1900">
        <f t="shared" si="1530"/>
        <v>1</v>
      </c>
      <c r="EK1900">
        <f t="shared" si="1531"/>
        <v>0</v>
      </c>
      <c r="EL1900">
        <f t="shared" si="1532"/>
        <v>7.2691178323127446</v>
      </c>
      <c r="EO1900">
        <v>1893</v>
      </c>
      <c r="EP1900">
        <v>26.576589993423561</v>
      </c>
      <c r="EQ1900">
        <v>15.410885381280092</v>
      </c>
      <c r="ES1900">
        <f t="shared" si="1533"/>
        <v>1</v>
      </c>
      <c r="ET1900">
        <f t="shared" si="1534"/>
        <v>0</v>
      </c>
      <c r="EU1900">
        <f t="shared" si="1535"/>
        <v>11.165704612143468</v>
      </c>
    </row>
    <row r="1901" spans="1:151" x14ac:dyDescent="0.25">
      <c r="A1901">
        <v>1894</v>
      </c>
      <c r="B1901">
        <v>12.847998427587745</v>
      </c>
      <c r="C1901">
        <v>21.721904299992989</v>
      </c>
      <c r="E1901">
        <f t="shared" si="1536"/>
        <v>0</v>
      </c>
      <c r="F1901">
        <f t="shared" si="1487"/>
        <v>1</v>
      </c>
      <c r="G1901">
        <f t="shared" si="1537"/>
        <v>8.8739058724052438</v>
      </c>
      <c r="J1901">
        <v>1894</v>
      </c>
      <c r="K1901">
        <v>27.021352161455454</v>
      </c>
      <c r="L1901">
        <v>21.023104945976527</v>
      </c>
      <c r="N1901">
        <f t="shared" si="1488"/>
        <v>1</v>
      </c>
      <c r="O1901">
        <f t="shared" si="1489"/>
        <v>0</v>
      </c>
      <c r="P1901">
        <f t="shared" si="1490"/>
        <v>5.9982472154789264</v>
      </c>
      <c r="S1901">
        <v>1894</v>
      </c>
      <c r="T1901">
        <v>14.670451865182784</v>
      </c>
      <c r="U1901">
        <v>25.170487875875072</v>
      </c>
      <c r="W1901">
        <f t="shared" si="1491"/>
        <v>0</v>
      </c>
      <c r="X1901">
        <f t="shared" si="1492"/>
        <v>1</v>
      </c>
      <c r="Y1901">
        <f t="shared" si="1493"/>
        <v>10.500036010692288</v>
      </c>
      <c r="AB1901">
        <v>1894</v>
      </c>
      <c r="AC1901">
        <v>25.767681368354218</v>
      </c>
      <c r="AD1901">
        <v>17.685776107993167</v>
      </c>
      <c r="AF1901">
        <f t="shared" si="1494"/>
        <v>1</v>
      </c>
      <c r="AG1901">
        <f t="shared" si="1495"/>
        <v>0</v>
      </c>
      <c r="AH1901">
        <f t="shared" si="1496"/>
        <v>8.0819052603610508</v>
      </c>
      <c r="AK1901">
        <v>1894</v>
      </c>
      <c r="AL1901">
        <v>19.404226683108149</v>
      </c>
      <c r="AM1901">
        <v>45.873423688680262</v>
      </c>
      <c r="AO1901">
        <f t="shared" si="1497"/>
        <v>0</v>
      </c>
      <c r="AP1901">
        <f t="shared" si="1498"/>
        <v>1</v>
      </c>
      <c r="AQ1901">
        <f t="shared" si="1499"/>
        <v>26.469197005572113</v>
      </c>
      <c r="AT1901">
        <v>1894</v>
      </c>
      <c r="AU1901">
        <v>21.68554530842756</v>
      </c>
      <c r="AV1901">
        <v>13.572745463126983</v>
      </c>
      <c r="AX1901">
        <f t="shared" si="1500"/>
        <v>1</v>
      </c>
      <c r="AY1901">
        <f t="shared" si="1501"/>
        <v>0</v>
      </c>
      <c r="AZ1901">
        <f t="shared" si="1502"/>
        <v>8.112799845300577</v>
      </c>
      <c r="BC1901">
        <v>1894</v>
      </c>
      <c r="BD1901" t="e">
        <v>#N/A</v>
      </c>
      <c r="BE1901" t="e">
        <v>#N/A</v>
      </c>
      <c r="BG1901" t="e">
        <f t="shared" si="1503"/>
        <v>#N/A</v>
      </c>
      <c r="BH1901" t="e">
        <f t="shared" si="1504"/>
        <v>#N/A</v>
      </c>
      <c r="BI1901" t="e">
        <f t="shared" si="1505"/>
        <v>#N/A</v>
      </c>
      <c r="BL1901">
        <v>1894</v>
      </c>
      <c r="BM1901">
        <v>29.91562566116329</v>
      </c>
      <c r="BN1901">
        <v>10.220627145540957</v>
      </c>
      <c r="BP1901">
        <f t="shared" si="1506"/>
        <v>1</v>
      </c>
      <c r="BQ1901">
        <f t="shared" si="1507"/>
        <v>0</v>
      </c>
      <c r="BR1901">
        <f t="shared" si="1508"/>
        <v>19.694998515622331</v>
      </c>
      <c r="BU1901">
        <v>1894</v>
      </c>
      <c r="BV1901">
        <v>25.77789674780378</v>
      </c>
      <c r="BW1901">
        <v>24.194387925890762</v>
      </c>
      <c r="BY1901">
        <f t="shared" si="1509"/>
        <v>1</v>
      </c>
      <c r="BZ1901">
        <f t="shared" si="1510"/>
        <v>0</v>
      </c>
      <c r="CA1901">
        <f t="shared" si="1511"/>
        <v>1.5835088219130178</v>
      </c>
      <c r="CD1901">
        <v>1894</v>
      </c>
      <c r="CE1901">
        <v>22.884650751454103</v>
      </c>
      <c r="CF1901">
        <v>13.361021718220627</v>
      </c>
      <c r="CH1901">
        <f t="shared" si="1512"/>
        <v>1</v>
      </c>
      <c r="CI1901">
        <f t="shared" si="1513"/>
        <v>0</v>
      </c>
      <c r="CJ1901">
        <f t="shared" si="1514"/>
        <v>9.5236290332334761</v>
      </c>
      <c r="CM1901">
        <v>1894</v>
      </c>
      <c r="CN1901">
        <v>18.353084651670109</v>
      </c>
      <c r="CO1901">
        <v>17.707265314115961</v>
      </c>
      <c r="CQ1901">
        <f t="shared" si="1515"/>
        <v>1</v>
      </c>
      <c r="CR1901">
        <f t="shared" si="1516"/>
        <v>0</v>
      </c>
      <c r="CS1901">
        <f t="shared" si="1517"/>
        <v>0.64581933755414767</v>
      </c>
      <c r="CV1901">
        <v>1894</v>
      </c>
      <c r="CW1901">
        <v>22.879526460164307</v>
      </c>
      <c r="CX1901">
        <v>14.802507858811298</v>
      </c>
      <c r="CZ1901">
        <f t="shared" si="1518"/>
        <v>1</v>
      </c>
      <c r="DA1901">
        <f t="shared" si="1519"/>
        <v>0</v>
      </c>
      <c r="DB1901">
        <f t="shared" si="1520"/>
        <v>8.077018601353009</v>
      </c>
      <c r="DE1901">
        <v>1894</v>
      </c>
      <c r="DF1901">
        <v>15.845856913483791</v>
      </c>
      <c r="DG1901">
        <v>19.687536479624853</v>
      </c>
      <c r="DI1901">
        <f t="shared" si="1521"/>
        <v>0</v>
      </c>
      <c r="DJ1901">
        <f t="shared" si="1522"/>
        <v>1</v>
      </c>
      <c r="DK1901">
        <f t="shared" si="1523"/>
        <v>3.8416795661410621</v>
      </c>
      <c r="DN1901">
        <v>1894</v>
      </c>
      <c r="DO1901">
        <v>27.695176836018938</v>
      </c>
      <c r="DP1901">
        <v>24.295155178345652</v>
      </c>
      <c r="DR1901">
        <f t="shared" si="1524"/>
        <v>1</v>
      </c>
      <c r="DS1901">
        <f t="shared" si="1525"/>
        <v>0</v>
      </c>
      <c r="DT1901">
        <f t="shared" si="1526"/>
        <v>3.4000216576732853</v>
      </c>
      <c r="DW1901">
        <v>1894</v>
      </c>
      <c r="DX1901">
        <v>21.483687372201921</v>
      </c>
      <c r="DY1901">
        <v>24.947978010322142</v>
      </c>
      <c r="EA1901">
        <f t="shared" si="1527"/>
        <v>0</v>
      </c>
      <c r="EB1901">
        <f t="shared" si="1528"/>
        <v>1</v>
      </c>
      <c r="EC1901">
        <f t="shared" si="1529"/>
        <v>3.4642906381202216</v>
      </c>
      <c r="EF1901">
        <v>1894</v>
      </c>
      <c r="EG1901">
        <v>20.460770302160412</v>
      </c>
      <c r="EH1901">
        <v>20.90195413765391</v>
      </c>
      <c r="EJ1901">
        <f t="shared" si="1530"/>
        <v>0</v>
      </c>
      <c r="EK1901">
        <f t="shared" si="1531"/>
        <v>1</v>
      </c>
      <c r="EL1901">
        <f t="shared" si="1532"/>
        <v>0.44118383549349716</v>
      </c>
      <c r="EO1901">
        <v>1894</v>
      </c>
      <c r="EP1901">
        <v>17.603254175405574</v>
      </c>
      <c r="EQ1901">
        <v>24.414137512594902</v>
      </c>
      <c r="ES1901">
        <f t="shared" si="1533"/>
        <v>0</v>
      </c>
      <c r="ET1901">
        <f t="shared" si="1534"/>
        <v>1</v>
      </c>
      <c r="EU1901">
        <f t="shared" si="1535"/>
        <v>6.8108833371893276</v>
      </c>
    </row>
    <row r="1902" spans="1:151" x14ac:dyDescent="0.25">
      <c r="A1902">
        <v>1895</v>
      </c>
      <c r="B1902">
        <v>9.7735222861615476</v>
      </c>
      <c r="C1902">
        <v>16.608607953261327</v>
      </c>
      <c r="E1902">
        <f t="shared" si="1536"/>
        <v>0</v>
      </c>
      <c r="F1902">
        <f t="shared" si="1487"/>
        <v>1</v>
      </c>
      <c r="G1902">
        <f t="shared" si="1537"/>
        <v>6.8350856670997793</v>
      </c>
      <c r="J1902">
        <v>1895</v>
      </c>
      <c r="K1902">
        <v>22.668487094646228</v>
      </c>
      <c r="L1902">
        <v>28.533159217856351</v>
      </c>
      <c r="N1902">
        <f t="shared" si="1488"/>
        <v>0</v>
      </c>
      <c r="O1902">
        <f t="shared" si="1489"/>
        <v>1</v>
      </c>
      <c r="P1902">
        <f t="shared" si="1490"/>
        <v>5.8646721232101235</v>
      </c>
      <c r="S1902">
        <v>1895</v>
      </c>
      <c r="T1902">
        <v>20.747125602030042</v>
      </c>
      <c r="U1902">
        <v>12.783180862517309</v>
      </c>
      <c r="W1902">
        <f t="shared" si="1491"/>
        <v>1</v>
      </c>
      <c r="X1902">
        <f t="shared" si="1492"/>
        <v>0</v>
      </c>
      <c r="Y1902">
        <f t="shared" si="1493"/>
        <v>7.9639447395127334</v>
      </c>
      <c r="AB1902">
        <v>1895</v>
      </c>
      <c r="AC1902">
        <v>33.437421251643045</v>
      </c>
      <c r="AD1902">
        <v>17.907282304463386</v>
      </c>
      <c r="AF1902">
        <f t="shared" si="1494"/>
        <v>1</v>
      </c>
      <c r="AG1902">
        <f t="shared" si="1495"/>
        <v>0</v>
      </c>
      <c r="AH1902">
        <f t="shared" si="1496"/>
        <v>15.530138947179658</v>
      </c>
      <c r="AK1902">
        <v>1895</v>
      </c>
      <c r="AL1902">
        <v>24.943991669555476</v>
      </c>
      <c r="AM1902">
        <v>23.630781186972666</v>
      </c>
      <c r="AO1902">
        <f t="shared" si="1497"/>
        <v>1</v>
      </c>
      <c r="AP1902">
        <f t="shared" si="1498"/>
        <v>0</v>
      </c>
      <c r="AQ1902">
        <f t="shared" si="1499"/>
        <v>1.3132104825828108</v>
      </c>
      <c r="AT1902">
        <v>1895</v>
      </c>
      <c r="AU1902">
        <v>20.002075316355398</v>
      </c>
      <c r="AV1902">
        <v>19.746044586305096</v>
      </c>
      <c r="AX1902">
        <f t="shared" si="1500"/>
        <v>1</v>
      </c>
      <c r="AY1902">
        <f t="shared" si="1501"/>
        <v>0</v>
      </c>
      <c r="AZ1902">
        <f t="shared" si="1502"/>
        <v>0.25603073005030197</v>
      </c>
      <c r="BC1902">
        <v>1895</v>
      </c>
      <c r="BD1902" t="e">
        <v>#N/A</v>
      </c>
      <c r="BE1902" t="e">
        <v>#N/A</v>
      </c>
      <c r="BG1902" t="e">
        <f t="shared" si="1503"/>
        <v>#N/A</v>
      </c>
      <c r="BH1902" t="e">
        <f t="shared" si="1504"/>
        <v>#N/A</v>
      </c>
      <c r="BI1902" t="e">
        <f t="shared" si="1505"/>
        <v>#N/A</v>
      </c>
      <c r="BL1902">
        <v>1895</v>
      </c>
      <c r="BM1902">
        <v>27.558025984034654</v>
      </c>
      <c r="BN1902">
        <v>15.886943190949996</v>
      </c>
      <c r="BP1902">
        <f t="shared" si="1506"/>
        <v>1</v>
      </c>
      <c r="BQ1902">
        <f t="shared" si="1507"/>
        <v>0</v>
      </c>
      <c r="BR1902">
        <f t="shared" si="1508"/>
        <v>11.671082793084658</v>
      </c>
      <c r="BU1902">
        <v>1895</v>
      </c>
      <c r="BV1902">
        <v>4.4786863758388833</v>
      </c>
      <c r="BW1902">
        <v>24.930733444339324</v>
      </c>
      <c r="BY1902">
        <f t="shared" si="1509"/>
        <v>0</v>
      </c>
      <c r="BZ1902">
        <f t="shared" si="1510"/>
        <v>1</v>
      </c>
      <c r="CA1902">
        <f t="shared" si="1511"/>
        <v>20.452047068500441</v>
      </c>
      <c r="CD1902">
        <v>1895</v>
      </c>
      <c r="CE1902">
        <v>24.737984494547845</v>
      </c>
      <c r="CF1902">
        <v>27.385429717614411</v>
      </c>
      <c r="CH1902">
        <f t="shared" si="1512"/>
        <v>0</v>
      </c>
      <c r="CI1902">
        <f t="shared" si="1513"/>
        <v>1</v>
      </c>
      <c r="CJ1902">
        <f t="shared" si="1514"/>
        <v>2.6474452230665655</v>
      </c>
      <c r="CM1902">
        <v>1895</v>
      </c>
      <c r="CN1902">
        <v>19.636917223707858</v>
      </c>
      <c r="CO1902">
        <v>22.59543667860131</v>
      </c>
      <c r="CQ1902">
        <f t="shared" si="1515"/>
        <v>0</v>
      </c>
      <c r="CR1902">
        <f t="shared" si="1516"/>
        <v>1</v>
      </c>
      <c r="CS1902">
        <f t="shared" si="1517"/>
        <v>2.9585194548934517</v>
      </c>
      <c r="CV1902">
        <v>1895</v>
      </c>
      <c r="CW1902">
        <v>23.284836797354497</v>
      </c>
      <c r="CX1902">
        <v>17.076831717309766</v>
      </c>
      <c r="CZ1902">
        <f t="shared" si="1518"/>
        <v>1</v>
      </c>
      <c r="DA1902">
        <f t="shared" si="1519"/>
        <v>0</v>
      </c>
      <c r="DB1902">
        <f t="shared" si="1520"/>
        <v>6.2080050800447317</v>
      </c>
      <c r="DE1902">
        <v>1895</v>
      </c>
      <c r="DF1902">
        <v>21.638010064849137</v>
      </c>
      <c r="DG1902">
        <v>21.793985962818414</v>
      </c>
      <c r="DI1902">
        <f t="shared" si="1521"/>
        <v>0</v>
      </c>
      <c r="DJ1902">
        <f t="shared" si="1522"/>
        <v>1</v>
      </c>
      <c r="DK1902">
        <f t="shared" si="1523"/>
        <v>0.15597589796927736</v>
      </c>
      <c r="DN1902">
        <v>1895</v>
      </c>
      <c r="DO1902">
        <v>28.835910425341812</v>
      </c>
      <c r="DP1902">
        <v>19.348335469154982</v>
      </c>
      <c r="DR1902">
        <f t="shared" si="1524"/>
        <v>1</v>
      </c>
      <c r="DS1902">
        <f t="shared" si="1525"/>
        <v>0</v>
      </c>
      <c r="DT1902">
        <f t="shared" si="1526"/>
        <v>9.4875749561868297</v>
      </c>
      <c r="DW1902">
        <v>1895</v>
      </c>
      <c r="DX1902">
        <v>29.435288840674946</v>
      </c>
      <c r="DY1902">
        <v>25.758931424513491</v>
      </c>
      <c r="EA1902">
        <f t="shared" si="1527"/>
        <v>1</v>
      </c>
      <c r="EB1902">
        <f t="shared" si="1528"/>
        <v>0</v>
      </c>
      <c r="EC1902">
        <f t="shared" si="1529"/>
        <v>3.6763574161614549</v>
      </c>
      <c r="EF1902">
        <v>1895</v>
      </c>
      <c r="EG1902">
        <v>23.764793251775028</v>
      </c>
      <c r="EH1902">
        <v>17.572453217262801</v>
      </c>
      <c r="EJ1902">
        <f t="shared" si="1530"/>
        <v>1</v>
      </c>
      <c r="EK1902">
        <f t="shared" si="1531"/>
        <v>0</v>
      </c>
      <c r="EL1902">
        <f t="shared" si="1532"/>
        <v>6.1923400345122275</v>
      </c>
      <c r="EO1902">
        <v>1895</v>
      </c>
      <c r="EP1902">
        <v>17.985570347866965</v>
      </c>
      <c r="EQ1902">
        <v>17.690565923320346</v>
      </c>
      <c r="ES1902">
        <f t="shared" si="1533"/>
        <v>1</v>
      </c>
      <c r="ET1902">
        <f t="shared" si="1534"/>
        <v>0</v>
      </c>
      <c r="EU1902">
        <f t="shared" si="1535"/>
        <v>0.29500442454661879</v>
      </c>
    </row>
    <row r="1903" spans="1:151" x14ac:dyDescent="0.25">
      <c r="A1903">
        <v>1896</v>
      </c>
      <c r="B1903">
        <v>12.368200364610905</v>
      </c>
      <c r="C1903">
        <v>10.588461246417278</v>
      </c>
      <c r="E1903">
        <f t="shared" si="1536"/>
        <v>1</v>
      </c>
      <c r="F1903">
        <f t="shared" si="1487"/>
        <v>0</v>
      </c>
      <c r="G1903">
        <f t="shared" si="1537"/>
        <v>1.7797391181936266</v>
      </c>
      <c r="J1903">
        <v>1896</v>
      </c>
      <c r="K1903">
        <v>28.239750891048814</v>
      </c>
      <c r="L1903">
        <v>24.822515758263673</v>
      </c>
      <c r="N1903">
        <f t="shared" si="1488"/>
        <v>1</v>
      </c>
      <c r="O1903">
        <f t="shared" si="1489"/>
        <v>0</v>
      </c>
      <c r="P1903">
        <f t="shared" si="1490"/>
        <v>3.4172351327851409</v>
      </c>
      <c r="S1903">
        <v>1896</v>
      </c>
      <c r="T1903">
        <v>18.039005873765426</v>
      </c>
      <c r="U1903">
        <v>36.021115467721117</v>
      </c>
      <c r="W1903">
        <f t="shared" si="1491"/>
        <v>0</v>
      </c>
      <c r="X1903">
        <f t="shared" si="1492"/>
        <v>1</v>
      </c>
      <c r="Y1903">
        <f t="shared" si="1493"/>
        <v>17.982109593955691</v>
      </c>
      <c r="AB1903">
        <v>1896</v>
      </c>
      <c r="AC1903">
        <v>24.051707055807896</v>
      </c>
      <c r="AD1903">
        <v>17.145290432174406</v>
      </c>
      <c r="AF1903">
        <f t="shared" si="1494"/>
        <v>1</v>
      </c>
      <c r="AG1903">
        <f t="shared" si="1495"/>
        <v>0</v>
      </c>
      <c r="AH1903">
        <f t="shared" si="1496"/>
        <v>6.9064166236334898</v>
      </c>
      <c r="AK1903">
        <v>1896</v>
      </c>
      <c r="AL1903">
        <v>17.691400959488362</v>
      </c>
      <c r="AM1903">
        <v>14.247957128001465</v>
      </c>
      <c r="AO1903">
        <f t="shared" si="1497"/>
        <v>1</v>
      </c>
      <c r="AP1903">
        <f t="shared" si="1498"/>
        <v>0</v>
      </c>
      <c r="AQ1903">
        <f t="shared" si="1499"/>
        <v>3.4434438314868974</v>
      </c>
      <c r="AT1903">
        <v>1896</v>
      </c>
      <c r="AU1903">
        <v>15.982904046604506</v>
      </c>
      <c r="AV1903">
        <v>29.864121069700595</v>
      </c>
      <c r="AX1903">
        <f t="shared" si="1500"/>
        <v>0</v>
      </c>
      <c r="AY1903">
        <f t="shared" si="1501"/>
        <v>1</v>
      </c>
      <c r="AZ1903">
        <f t="shared" si="1502"/>
        <v>13.881217023096088</v>
      </c>
      <c r="BC1903">
        <v>1896</v>
      </c>
      <c r="BD1903" t="e">
        <v>#N/A</v>
      </c>
      <c r="BE1903" t="e">
        <v>#N/A</v>
      </c>
      <c r="BG1903" t="e">
        <f t="shared" si="1503"/>
        <v>#N/A</v>
      </c>
      <c r="BH1903" t="e">
        <f t="shared" si="1504"/>
        <v>#N/A</v>
      </c>
      <c r="BI1903" t="e">
        <f t="shared" si="1505"/>
        <v>#N/A</v>
      </c>
      <c r="BL1903">
        <v>1896</v>
      </c>
      <c r="BM1903">
        <v>36.010052600774813</v>
      </c>
      <c r="BN1903">
        <v>12.110281650670579</v>
      </c>
      <c r="BP1903">
        <f t="shared" si="1506"/>
        <v>1</v>
      </c>
      <c r="BQ1903">
        <f t="shared" si="1507"/>
        <v>0</v>
      </c>
      <c r="BR1903">
        <f t="shared" si="1508"/>
        <v>23.899770950104234</v>
      </c>
      <c r="BU1903">
        <v>1896</v>
      </c>
      <c r="BV1903">
        <v>17.739172690329614</v>
      </c>
      <c r="BW1903">
        <v>19.190842599938801</v>
      </c>
      <c r="BY1903">
        <f t="shared" si="1509"/>
        <v>0</v>
      </c>
      <c r="BZ1903">
        <f t="shared" si="1510"/>
        <v>1</v>
      </c>
      <c r="CA1903">
        <f t="shared" si="1511"/>
        <v>1.451669909609187</v>
      </c>
      <c r="CD1903">
        <v>1896</v>
      </c>
      <c r="CE1903">
        <v>23.11637284656085</v>
      </c>
      <c r="CF1903">
        <v>43.350062989905254</v>
      </c>
      <c r="CH1903">
        <f t="shared" si="1512"/>
        <v>0</v>
      </c>
      <c r="CI1903">
        <f t="shared" si="1513"/>
        <v>1</v>
      </c>
      <c r="CJ1903">
        <f t="shared" si="1514"/>
        <v>20.233690143344404</v>
      </c>
      <c r="CM1903">
        <v>1896</v>
      </c>
      <c r="CN1903">
        <v>19.010150685361328</v>
      </c>
      <c r="CO1903">
        <v>36.763256532462222</v>
      </c>
      <c r="CQ1903">
        <f t="shared" si="1515"/>
        <v>0</v>
      </c>
      <c r="CR1903">
        <f t="shared" si="1516"/>
        <v>1</v>
      </c>
      <c r="CS1903">
        <f t="shared" si="1517"/>
        <v>17.753105847100894</v>
      </c>
      <c r="CV1903">
        <v>1896</v>
      </c>
      <c r="CW1903">
        <v>25.111356112126668</v>
      </c>
      <c r="CX1903">
        <v>17.915498992682497</v>
      </c>
      <c r="CZ1903">
        <f t="shared" si="1518"/>
        <v>1</v>
      </c>
      <c r="DA1903">
        <f t="shared" si="1519"/>
        <v>0</v>
      </c>
      <c r="DB1903">
        <f t="shared" si="1520"/>
        <v>7.1958571194441703</v>
      </c>
      <c r="DE1903">
        <v>1896</v>
      </c>
      <c r="DF1903">
        <v>13.305258450953348</v>
      </c>
      <c r="DG1903">
        <v>23.935344074988507</v>
      </c>
      <c r="DI1903">
        <f t="shared" si="1521"/>
        <v>0</v>
      </c>
      <c r="DJ1903">
        <f t="shared" si="1522"/>
        <v>1</v>
      </c>
      <c r="DK1903">
        <f t="shared" si="1523"/>
        <v>10.630085624035159</v>
      </c>
      <c r="DN1903">
        <v>1896</v>
      </c>
      <c r="DO1903">
        <v>25.982923481963034</v>
      </c>
      <c r="DP1903">
        <v>18.629494556560552</v>
      </c>
      <c r="DR1903">
        <f t="shared" si="1524"/>
        <v>1</v>
      </c>
      <c r="DS1903">
        <f t="shared" si="1525"/>
        <v>0</v>
      </c>
      <c r="DT1903">
        <f t="shared" si="1526"/>
        <v>7.3534289254024827</v>
      </c>
      <c r="DW1903">
        <v>1896</v>
      </c>
      <c r="DX1903">
        <v>12.850098504528393</v>
      </c>
      <c r="DY1903">
        <v>29.066098527296322</v>
      </c>
      <c r="EA1903">
        <f t="shared" si="1527"/>
        <v>0</v>
      </c>
      <c r="EB1903">
        <f t="shared" si="1528"/>
        <v>1</v>
      </c>
      <c r="EC1903">
        <f t="shared" si="1529"/>
        <v>16.216000022767929</v>
      </c>
      <c r="EF1903">
        <v>1896</v>
      </c>
      <c r="EG1903">
        <v>25.086613681149423</v>
      </c>
      <c r="EH1903">
        <v>14.62987386647931</v>
      </c>
      <c r="EJ1903">
        <f t="shared" si="1530"/>
        <v>1</v>
      </c>
      <c r="EK1903">
        <f t="shared" si="1531"/>
        <v>0</v>
      </c>
      <c r="EL1903">
        <f t="shared" si="1532"/>
        <v>10.456739814670113</v>
      </c>
      <c r="EO1903">
        <v>1896</v>
      </c>
      <c r="EP1903">
        <v>26.185003364356</v>
      </c>
      <c r="EQ1903">
        <v>32.247631179156777</v>
      </c>
      <c r="ES1903">
        <f t="shared" si="1533"/>
        <v>0</v>
      </c>
      <c r="ET1903">
        <f t="shared" si="1534"/>
        <v>1</v>
      </c>
      <c r="EU1903">
        <f t="shared" si="1535"/>
        <v>6.0626278148007771</v>
      </c>
    </row>
    <row r="1904" spans="1:151" x14ac:dyDescent="0.25">
      <c r="A1904">
        <v>1897</v>
      </c>
      <c r="B1904">
        <v>15.66775732925621</v>
      </c>
      <c r="C1904">
        <v>26.149463260684549</v>
      </c>
      <c r="E1904">
        <f t="shared" si="1536"/>
        <v>0</v>
      </c>
      <c r="F1904">
        <f t="shared" si="1487"/>
        <v>1</v>
      </c>
      <c r="G1904">
        <f t="shared" si="1537"/>
        <v>10.481705931428339</v>
      </c>
      <c r="J1904">
        <v>1897</v>
      </c>
      <c r="K1904">
        <v>22.098496838183621</v>
      </c>
      <c r="L1904">
        <v>18.868047453162134</v>
      </c>
      <c r="N1904">
        <f t="shared" si="1488"/>
        <v>1</v>
      </c>
      <c r="O1904">
        <f t="shared" si="1489"/>
        <v>0</v>
      </c>
      <c r="P1904">
        <f t="shared" si="1490"/>
        <v>3.2304493850214868</v>
      </c>
      <c r="S1904">
        <v>1897</v>
      </c>
      <c r="T1904">
        <v>18.940254367005732</v>
      </c>
      <c r="U1904">
        <v>27.671282507189918</v>
      </c>
      <c r="W1904">
        <f t="shared" si="1491"/>
        <v>0</v>
      </c>
      <c r="X1904">
        <f t="shared" si="1492"/>
        <v>1</v>
      </c>
      <c r="Y1904">
        <f t="shared" si="1493"/>
        <v>8.7310281401841863</v>
      </c>
      <c r="AB1904">
        <v>1897</v>
      </c>
      <c r="AC1904">
        <v>31.29220607698133</v>
      </c>
      <c r="AD1904">
        <v>18.517605763771062</v>
      </c>
      <c r="AF1904">
        <f t="shared" si="1494"/>
        <v>1</v>
      </c>
      <c r="AG1904">
        <f t="shared" si="1495"/>
        <v>0</v>
      </c>
      <c r="AH1904">
        <f t="shared" si="1496"/>
        <v>12.774600313210268</v>
      </c>
      <c r="AK1904">
        <v>1897</v>
      </c>
      <c r="AL1904">
        <v>17.910957092420031</v>
      </c>
      <c r="AM1904">
        <v>36.51702018534121</v>
      </c>
      <c r="AO1904">
        <f t="shared" si="1497"/>
        <v>0</v>
      </c>
      <c r="AP1904">
        <f t="shared" si="1498"/>
        <v>1</v>
      </c>
      <c r="AQ1904">
        <f t="shared" si="1499"/>
        <v>18.606063092921179</v>
      </c>
      <c r="AT1904">
        <v>1897</v>
      </c>
      <c r="AU1904">
        <v>18.111309377821097</v>
      </c>
      <c r="AV1904">
        <v>35.266264931505376</v>
      </c>
      <c r="AX1904">
        <f t="shared" si="1500"/>
        <v>0</v>
      </c>
      <c r="AY1904">
        <f t="shared" si="1501"/>
        <v>1</v>
      </c>
      <c r="AZ1904">
        <f t="shared" si="1502"/>
        <v>17.154955553684278</v>
      </c>
      <c r="BC1904">
        <v>1897</v>
      </c>
      <c r="BD1904" t="e">
        <v>#N/A</v>
      </c>
      <c r="BE1904" t="e">
        <v>#N/A</v>
      </c>
      <c r="BG1904" t="e">
        <f t="shared" si="1503"/>
        <v>#N/A</v>
      </c>
      <c r="BH1904" t="e">
        <f t="shared" si="1504"/>
        <v>#N/A</v>
      </c>
      <c r="BI1904" t="e">
        <f t="shared" si="1505"/>
        <v>#N/A</v>
      </c>
      <c r="BL1904">
        <v>1897</v>
      </c>
      <c r="BM1904">
        <v>22.323028443806322</v>
      </c>
      <c r="BN1904">
        <v>18.920740519744829</v>
      </c>
      <c r="BP1904">
        <f t="shared" si="1506"/>
        <v>1</v>
      </c>
      <c r="BQ1904">
        <f t="shared" si="1507"/>
        <v>0</v>
      </c>
      <c r="BR1904">
        <f t="shared" si="1508"/>
        <v>3.4022879240614934</v>
      </c>
      <c r="BU1904">
        <v>1897</v>
      </c>
      <c r="BV1904">
        <v>21.043155832392298</v>
      </c>
      <c r="BW1904">
        <v>22.187441405634441</v>
      </c>
      <c r="BY1904">
        <f t="shared" si="1509"/>
        <v>0</v>
      </c>
      <c r="BZ1904">
        <f t="shared" si="1510"/>
        <v>1</v>
      </c>
      <c r="CA1904">
        <f t="shared" si="1511"/>
        <v>1.1442855732421435</v>
      </c>
      <c r="CD1904">
        <v>1897</v>
      </c>
      <c r="CE1904">
        <v>27.915391385530796</v>
      </c>
      <c r="CF1904">
        <v>36.297486485579064</v>
      </c>
      <c r="CH1904">
        <f t="shared" si="1512"/>
        <v>0</v>
      </c>
      <c r="CI1904">
        <f t="shared" si="1513"/>
        <v>1</v>
      </c>
      <c r="CJ1904">
        <f t="shared" si="1514"/>
        <v>8.382095100048268</v>
      </c>
      <c r="CM1904">
        <v>1897</v>
      </c>
      <c r="CN1904">
        <v>18.977928988357458</v>
      </c>
      <c r="CO1904">
        <v>12.139871992666519</v>
      </c>
      <c r="CQ1904">
        <f t="shared" si="1515"/>
        <v>1</v>
      </c>
      <c r="CR1904">
        <f t="shared" si="1516"/>
        <v>0</v>
      </c>
      <c r="CS1904">
        <f t="shared" si="1517"/>
        <v>6.8380569956909394</v>
      </c>
      <c r="CV1904">
        <v>1897</v>
      </c>
      <c r="CW1904">
        <v>22.486475912397598</v>
      </c>
      <c r="CX1904">
        <v>22.157520693904694</v>
      </c>
      <c r="CZ1904">
        <f t="shared" si="1518"/>
        <v>1</v>
      </c>
      <c r="DA1904">
        <f t="shared" si="1519"/>
        <v>0</v>
      </c>
      <c r="DB1904">
        <f t="shared" si="1520"/>
        <v>0.32895521849290432</v>
      </c>
      <c r="DE1904">
        <v>1897</v>
      </c>
      <c r="DF1904">
        <v>30.592122416667578</v>
      </c>
      <c r="DG1904">
        <v>22.081279589299452</v>
      </c>
      <c r="DI1904">
        <f t="shared" si="1521"/>
        <v>1</v>
      </c>
      <c r="DJ1904">
        <f t="shared" si="1522"/>
        <v>0</v>
      </c>
      <c r="DK1904">
        <f t="shared" si="1523"/>
        <v>8.5108428273681263</v>
      </c>
      <c r="DN1904">
        <v>1897</v>
      </c>
      <c r="DO1904">
        <v>28.351411083734298</v>
      </c>
      <c r="DP1904">
        <v>33.216824213027586</v>
      </c>
      <c r="DR1904">
        <f t="shared" si="1524"/>
        <v>0</v>
      </c>
      <c r="DS1904">
        <f t="shared" si="1525"/>
        <v>1</v>
      </c>
      <c r="DT1904">
        <f t="shared" si="1526"/>
        <v>4.8654131292932874</v>
      </c>
      <c r="DW1904">
        <v>1897</v>
      </c>
      <c r="DX1904">
        <v>20.327528104149369</v>
      </c>
      <c r="DY1904">
        <v>20.506109519831437</v>
      </c>
      <c r="EA1904">
        <f t="shared" si="1527"/>
        <v>0</v>
      </c>
      <c r="EB1904">
        <f t="shared" si="1528"/>
        <v>1</v>
      </c>
      <c r="EC1904">
        <f t="shared" si="1529"/>
        <v>0.17858141568206776</v>
      </c>
      <c r="EF1904">
        <v>1897</v>
      </c>
      <c r="EG1904">
        <v>25.985637954236971</v>
      </c>
      <c r="EH1904">
        <v>16.804601637047973</v>
      </c>
      <c r="EJ1904">
        <f t="shared" si="1530"/>
        <v>1</v>
      </c>
      <c r="EK1904">
        <f t="shared" si="1531"/>
        <v>0</v>
      </c>
      <c r="EL1904">
        <f t="shared" si="1532"/>
        <v>9.1810363171889975</v>
      </c>
      <c r="EO1904">
        <v>1897</v>
      </c>
      <c r="EP1904">
        <v>19.058331347085012</v>
      </c>
      <c r="EQ1904">
        <v>41.495136617863473</v>
      </c>
      <c r="ES1904">
        <f t="shared" si="1533"/>
        <v>0</v>
      </c>
      <c r="ET1904">
        <f t="shared" si="1534"/>
        <v>1</v>
      </c>
      <c r="EU1904">
        <f t="shared" si="1535"/>
        <v>22.436805270778461</v>
      </c>
    </row>
    <row r="1905" spans="1:151" x14ac:dyDescent="0.25">
      <c r="A1905">
        <v>1898</v>
      </c>
      <c r="B1905">
        <v>15.64541478950032</v>
      </c>
      <c r="C1905">
        <v>43.43330229766687</v>
      </c>
      <c r="E1905">
        <f t="shared" si="1536"/>
        <v>0</v>
      </c>
      <c r="F1905">
        <f t="shared" si="1487"/>
        <v>1</v>
      </c>
      <c r="G1905">
        <f t="shared" si="1537"/>
        <v>27.787887508166548</v>
      </c>
      <c r="J1905">
        <v>1898</v>
      </c>
      <c r="K1905">
        <v>19.899414119976431</v>
      </c>
      <c r="L1905">
        <v>18.294163229884298</v>
      </c>
      <c r="N1905">
        <f t="shared" si="1488"/>
        <v>1</v>
      </c>
      <c r="O1905">
        <f t="shared" si="1489"/>
        <v>0</v>
      </c>
      <c r="P1905">
        <f t="shared" si="1490"/>
        <v>1.6052508900921332</v>
      </c>
      <c r="S1905">
        <v>1898</v>
      </c>
      <c r="T1905">
        <v>16.288149226390491</v>
      </c>
      <c r="U1905">
        <v>29.519208686055155</v>
      </c>
      <c r="W1905">
        <f t="shared" si="1491"/>
        <v>0</v>
      </c>
      <c r="X1905">
        <f t="shared" si="1492"/>
        <v>1</v>
      </c>
      <c r="Y1905">
        <f t="shared" si="1493"/>
        <v>13.231059459664664</v>
      </c>
      <c r="AB1905">
        <v>1898</v>
      </c>
      <c r="AC1905">
        <v>12.447060068386165</v>
      </c>
      <c r="AD1905">
        <v>15.918652969971752</v>
      </c>
      <c r="AF1905">
        <f t="shared" si="1494"/>
        <v>0</v>
      </c>
      <c r="AG1905">
        <f t="shared" si="1495"/>
        <v>1</v>
      </c>
      <c r="AH1905">
        <f t="shared" si="1496"/>
        <v>3.4715929015855878</v>
      </c>
      <c r="AK1905">
        <v>1898</v>
      </c>
      <c r="AL1905">
        <v>22.559938513647367</v>
      </c>
      <c r="AM1905">
        <v>17.312161041857216</v>
      </c>
      <c r="AO1905">
        <f t="shared" si="1497"/>
        <v>1</v>
      </c>
      <c r="AP1905">
        <f t="shared" si="1498"/>
        <v>0</v>
      </c>
      <c r="AQ1905">
        <f t="shared" si="1499"/>
        <v>5.2477774717901511</v>
      </c>
      <c r="AT1905">
        <v>1898</v>
      </c>
      <c r="AU1905">
        <v>15.512861679237794</v>
      </c>
      <c r="AV1905">
        <v>21.66280880221715</v>
      </c>
      <c r="AX1905">
        <f t="shared" si="1500"/>
        <v>0</v>
      </c>
      <c r="AY1905">
        <f t="shared" si="1501"/>
        <v>1</v>
      </c>
      <c r="AZ1905">
        <f t="shared" si="1502"/>
        <v>6.1499471229793556</v>
      </c>
      <c r="BC1905">
        <v>1898</v>
      </c>
      <c r="BD1905" t="e">
        <v>#N/A</v>
      </c>
      <c r="BE1905" t="e">
        <v>#N/A</v>
      </c>
      <c r="BG1905" t="e">
        <f t="shared" si="1503"/>
        <v>#N/A</v>
      </c>
      <c r="BH1905" t="e">
        <f t="shared" si="1504"/>
        <v>#N/A</v>
      </c>
      <c r="BI1905" t="e">
        <f t="shared" si="1505"/>
        <v>#N/A</v>
      </c>
      <c r="BL1905">
        <v>1898</v>
      </c>
      <c r="BM1905">
        <v>24.88311566071603</v>
      </c>
      <c r="BN1905">
        <v>11.915824524098234</v>
      </c>
      <c r="BP1905">
        <f t="shared" si="1506"/>
        <v>1</v>
      </c>
      <c r="BQ1905">
        <f t="shared" si="1507"/>
        <v>0</v>
      </c>
      <c r="BR1905">
        <f t="shared" si="1508"/>
        <v>12.967291136617796</v>
      </c>
      <c r="BU1905">
        <v>1898</v>
      </c>
      <c r="BV1905">
        <v>24.694737255878984</v>
      </c>
      <c r="BW1905">
        <v>14.746153817095808</v>
      </c>
      <c r="BY1905">
        <f t="shared" si="1509"/>
        <v>1</v>
      </c>
      <c r="BZ1905">
        <f t="shared" si="1510"/>
        <v>0</v>
      </c>
      <c r="CA1905">
        <f t="shared" si="1511"/>
        <v>9.9485834387831762</v>
      </c>
      <c r="CD1905">
        <v>1898</v>
      </c>
      <c r="CE1905">
        <v>23.72524791662374</v>
      </c>
      <c r="CF1905">
        <v>23.087747578331978</v>
      </c>
      <c r="CH1905">
        <f t="shared" si="1512"/>
        <v>1</v>
      </c>
      <c r="CI1905">
        <f t="shared" si="1513"/>
        <v>0</v>
      </c>
      <c r="CJ1905">
        <f t="shared" si="1514"/>
        <v>0.63750033829176189</v>
      </c>
      <c r="CM1905">
        <v>1898</v>
      </c>
      <c r="CN1905">
        <v>23.043537999596197</v>
      </c>
      <c r="CO1905">
        <v>19.894700236507273</v>
      </c>
      <c r="CQ1905">
        <f t="shared" si="1515"/>
        <v>1</v>
      </c>
      <c r="CR1905">
        <f t="shared" si="1516"/>
        <v>0</v>
      </c>
      <c r="CS1905">
        <f t="shared" si="1517"/>
        <v>3.1488377630889239</v>
      </c>
      <c r="CV1905">
        <v>1898</v>
      </c>
      <c r="CW1905">
        <v>24.515349443729558</v>
      </c>
      <c r="CX1905">
        <v>15.858173213951705</v>
      </c>
      <c r="CZ1905">
        <f t="shared" si="1518"/>
        <v>1</v>
      </c>
      <c r="DA1905">
        <f t="shared" si="1519"/>
        <v>0</v>
      </c>
      <c r="DB1905">
        <f t="shared" si="1520"/>
        <v>8.6571762297778534</v>
      </c>
      <c r="DE1905">
        <v>1898</v>
      </c>
      <c r="DF1905">
        <v>22.654149608823747</v>
      </c>
      <c r="DG1905">
        <v>22.850307980743597</v>
      </c>
      <c r="DI1905">
        <f t="shared" si="1521"/>
        <v>0</v>
      </c>
      <c r="DJ1905">
        <f t="shared" si="1522"/>
        <v>1</v>
      </c>
      <c r="DK1905">
        <f t="shared" si="1523"/>
        <v>0.19615837191985008</v>
      </c>
      <c r="DN1905">
        <v>1898</v>
      </c>
      <c r="DO1905">
        <v>23.927269643004522</v>
      </c>
      <c r="DP1905">
        <v>10.92842082649209</v>
      </c>
      <c r="DR1905">
        <f t="shared" si="1524"/>
        <v>1</v>
      </c>
      <c r="DS1905">
        <f t="shared" si="1525"/>
        <v>0</v>
      </c>
      <c r="DT1905">
        <f t="shared" si="1526"/>
        <v>12.998848816512432</v>
      </c>
      <c r="DW1905">
        <v>1898</v>
      </c>
      <c r="DX1905">
        <v>22.954339870584541</v>
      </c>
      <c r="DY1905">
        <v>19.041825757341343</v>
      </c>
      <c r="EA1905">
        <f t="shared" si="1527"/>
        <v>1</v>
      </c>
      <c r="EB1905">
        <f t="shared" si="1528"/>
        <v>0</v>
      </c>
      <c r="EC1905">
        <f t="shared" si="1529"/>
        <v>3.9125141132431978</v>
      </c>
      <c r="EF1905">
        <v>1898</v>
      </c>
      <c r="EG1905">
        <v>19.671923794928954</v>
      </c>
      <c r="EH1905">
        <v>18.299140498471765</v>
      </c>
      <c r="EJ1905">
        <f t="shared" si="1530"/>
        <v>1</v>
      </c>
      <c r="EK1905">
        <f t="shared" si="1531"/>
        <v>0</v>
      </c>
      <c r="EL1905">
        <f t="shared" si="1532"/>
        <v>1.3727832964571896</v>
      </c>
      <c r="EO1905">
        <v>1898</v>
      </c>
      <c r="EP1905">
        <v>20.655672761853491</v>
      </c>
      <c r="EQ1905">
        <v>28.901596254425169</v>
      </c>
      <c r="ES1905">
        <f t="shared" si="1533"/>
        <v>0</v>
      </c>
      <c r="ET1905">
        <f t="shared" si="1534"/>
        <v>1</v>
      </c>
      <c r="EU1905">
        <f t="shared" si="1535"/>
        <v>8.2459234925716771</v>
      </c>
    </row>
    <row r="1906" spans="1:151" x14ac:dyDescent="0.25">
      <c r="A1906">
        <v>1899</v>
      </c>
      <c r="B1906">
        <v>13.964952388444658</v>
      </c>
      <c r="C1906">
        <v>26.256335175288054</v>
      </c>
      <c r="E1906">
        <f t="shared" si="1536"/>
        <v>0</v>
      </c>
      <c r="F1906">
        <f t="shared" si="1487"/>
        <v>1</v>
      </c>
      <c r="G1906">
        <f t="shared" si="1537"/>
        <v>12.291382786843396</v>
      </c>
      <c r="J1906">
        <v>1899</v>
      </c>
      <c r="K1906">
        <v>16.187363140915018</v>
      </c>
      <c r="L1906">
        <v>18.985268638803376</v>
      </c>
      <c r="N1906">
        <f t="shared" si="1488"/>
        <v>0</v>
      </c>
      <c r="O1906">
        <f t="shared" si="1489"/>
        <v>1</v>
      </c>
      <c r="P1906">
        <f t="shared" si="1490"/>
        <v>2.7979054978883582</v>
      </c>
      <c r="S1906">
        <v>1899</v>
      </c>
      <c r="T1906">
        <v>18.483293379731112</v>
      </c>
      <c r="U1906">
        <v>28.013046064966591</v>
      </c>
      <c r="W1906">
        <f t="shared" si="1491"/>
        <v>0</v>
      </c>
      <c r="X1906">
        <f t="shared" si="1492"/>
        <v>1</v>
      </c>
      <c r="Y1906">
        <f t="shared" si="1493"/>
        <v>9.5297526852354792</v>
      </c>
      <c r="AB1906">
        <v>1899</v>
      </c>
      <c r="AC1906">
        <v>23.362955462600752</v>
      </c>
      <c r="AD1906">
        <v>18.573331057717713</v>
      </c>
      <c r="AF1906">
        <f t="shared" si="1494"/>
        <v>1</v>
      </c>
      <c r="AG1906">
        <f t="shared" si="1495"/>
        <v>0</v>
      </c>
      <c r="AH1906">
        <f t="shared" si="1496"/>
        <v>4.789624404883039</v>
      </c>
      <c r="AK1906">
        <v>1899</v>
      </c>
      <c r="AL1906">
        <v>14.868946746553164</v>
      </c>
      <c r="AM1906">
        <v>30.642995166651023</v>
      </c>
      <c r="AO1906">
        <f t="shared" si="1497"/>
        <v>0</v>
      </c>
      <c r="AP1906">
        <f t="shared" si="1498"/>
        <v>1</v>
      </c>
      <c r="AQ1906">
        <f t="shared" si="1499"/>
        <v>15.774048420097859</v>
      </c>
      <c r="AT1906">
        <v>1899</v>
      </c>
      <c r="AU1906">
        <v>18.176091775545167</v>
      </c>
      <c r="AV1906">
        <v>23.429292449499673</v>
      </c>
      <c r="AX1906">
        <f t="shared" si="1500"/>
        <v>0</v>
      </c>
      <c r="AY1906">
        <f t="shared" si="1501"/>
        <v>1</v>
      </c>
      <c r="AZ1906">
        <f t="shared" si="1502"/>
        <v>5.2532006739545061</v>
      </c>
      <c r="BC1906">
        <v>1899</v>
      </c>
      <c r="BD1906" t="e">
        <v>#N/A</v>
      </c>
      <c r="BE1906" t="e">
        <v>#N/A</v>
      </c>
      <c r="BG1906" t="e">
        <f t="shared" si="1503"/>
        <v>#N/A</v>
      </c>
      <c r="BH1906" t="e">
        <f t="shared" si="1504"/>
        <v>#N/A</v>
      </c>
      <c r="BI1906" t="e">
        <f t="shared" si="1505"/>
        <v>#N/A</v>
      </c>
      <c r="BL1906">
        <v>1899</v>
      </c>
      <c r="BM1906">
        <v>26.244056968902253</v>
      </c>
      <c r="BN1906">
        <v>14.930578170220979</v>
      </c>
      <c r="BP1906">
        <f t="shared" si="1506"/>
        <v>1</v>
      </c>
      <c r="BQ1906">
        <f t="shared" si="1507"/>
        <v>0</v>
      </c>
      <c r="BR1906">
        <f t="shared" si="1508"/>
        <v>11.313478798681274</v>
      </c>
      <c r="BU1906">
        <v>1899</v>
      </c>
      <c r="BV1906">
        <v>17.05352113569873</v>
      </c>
      <c r="BW1906">
        <v>21.101870480901002</v>
      </c>
      <c r="BY1906">
        <f t="shared" si="1509"/>
        <v>0</v>
      </c>
      <c r="BZ1906">
        <f t="shared" si="1510"/>
        <v>1</v>
      </c>
      <c r="CA1906">
        <f t="shared" si="1511"/>
        <v>4.0483493452022721</v>
      </c>
      <c r="CD1906">
        <v>1899</v>
      </c>
      <c r="CE1906">
        <v>29.931026956941412</v>
      </c>
      <c r="CF1906">
        <v>8.0805924060537002</v>
      </c>
      <c r="CH1906">
        <f t="shared" si="1512"/>
        <v>1</v>
      </c>
      <c r="CI1906">
        <f t="shared" si="1513"/>
        <v>0</v>
      </c>
      <c r="CJ1906">
        <f t="shared" si="1514"/>
        <v>21.850434550887712</v>
      </c>
      <c r="CM1906">
        <v>1899</v>
      </c>
      <c r="CN1906">
        <v>21.73337698727018</v>
      </c>
      <c r="CO1906">
        <v>40.109609925433929</v>
      </c>
      <c r="CQ1906">
        <f t="shared" si="1515"/>
        <v>0</v>
      </c>
      <c r="CR1906">
        <f t="shared" si="1516"/>
        <v>1</v>
      </c>
      <c r="CS1906">
        <f t="shared" si="1517"/>
        <v>18.376232938163749</v>
      </c>
      <c r="CV1906">
        <v>1899</v>
      </c>
      <c r="CW1906">
        <v>18.306379065891011</v>
      </c>
      <c r="CX1906">
        <v>16.120784956375754</v>
      </c>
      <c r="CZ1906">
        <f t="shared" si="1518"/>
        <v>1</v>
      </c>
      <c r="DA1906">
        <f t="shared" si="1519"/>
        <v>0</v>
      </c>
      <c r="DB1906">
        <f t="shared" si="1520"/>
        <v>2.1855941095152573</v>
      </c>
      <c r="DE1906">
        <v>1899</v>
      </c>
      <c r="DF1906">
        <v>18.350168658221222</v>
      </c>
      <c r="DG1906">
        <v>31.839776506607432</v>
      </c>
      <c r="DI1906">
        <f t="shared" si="1521"/>
        <v>0</v>
      </c>
      <c r="DJ1906">
        <f t="shared" si="1522"/>
        <v>1</v>
      </c>
      <c r="DK1906">
        <f t="shared" si="1523"/>
        <v>13.489607848386211</v>
      </c>
      <c r="DN1906">
        <v>1899</v>
      </c>
      <c r="DO1906">
        <v>19.758907367038649</v>
      </c>
      <c r="DP1906">
        <v>22.540942070175824</v>
      </c>
      <c r="DR1906">
        <f t="shared" si="1524"/>
        <v>0</v>
      </c>
      <c r="DS1906">
        <f t="shared" si="1525"/>
        <v>1</v>
      </c>
      <c r="DT1906">
        <f t="shared" si="1526"/>
        <v>2.7820347031371746</v>
      </c>
      <c r="DW1906">
        <v>1899</v>
      </c>
      <c r="DX1906">
        <v>19.683438267675225</v>
      </c>
      <c r="DY1906">
        <v>23.439687048672013</v>
      </c>
      <c r="EA1906">
        <f t="shared" si="1527"/>
        <v>0</v>
      </c>
      <c r="EB1906">
        <f t="shared" si="1528"/>
        <v>1</v>
      </c>
      <c r="EC1906">
        <f t="shared" si="1529"/>
        <v>3.7562487809967884</v>
      </c>
      <c r="EF1906">
        <v>1899</v>
      </c>
      <c r="EG1906">
        <v>19.930413851691654</v>
      </c>
      <c r="EH1906">
        <v>12.77155088778416</v>
      </c>
      <c r="EJ1906">
        <f t="shared" si="1530"/>
        <v>1</v>
      </c>
      <c r="EK1906">
        <f t="shared" si="1531"/>
        <v>0</v>
      </c>
      <c r="EL1906">
        <f t="shared" si="1532"/>
        <v>7.1588629639074934</v>
      </c>
      <c r="EO1906">
        <v>1899</v>
      </c>
      <c r="EP1906">
        <v>25.884193126627864</v>
      </c>
      <c r="EQ1906">
        <v>3.4103114415732314</v>
      </c>
      <c r="ES1906">
        <f t="shared" si="1533"/>
        <v>1</v>
      </c>
      <c r="ET1906">
        <f t="shared" si="1534"/>
        <v>0</v>
      </c>
      <c r="EU1906">
        <f t="shared" si="1535"/>
        <v>22.473881685054632</v>
      </c>
    </row>
    <row r="1907" spans="1:151" x14ac:dyDescent="0.25">
      <c r="A1907">
        <v>1900</v>
      </c>
      <c r="B1907">
        <v>16.521134390514845</v>
      </c>
      <c r="C1907">
        <v>37.213897860501227</v>
      </c>
      <c r="E1907">
        <f t="shared" si="1536"/>
        <v>0</v>
      </c>
      <c r="F1907">
        <f t="shared" si="1487"/>
        <v>1</v>
      </c>
      <c r="G1907">
        <f t="shared" si="1537"/>
        <v>20.692763469986382</v>
      </c>
      <c r="J1907">
        <v>1900</v>
      </c>
      <c r="K1907">
        <v>26.500276286568571</v>
      </c>
      <c r="L1907">
        <v>21.715557602722139</v>
      </c>
      <c r="N1907">
        <f t="shared" si="1488"/>
        <v>1</v>
      </c>
      <c r="O1907">
        <f t="shared" si="1489"/>
        <v>0</v>
      </c>
      <c r="P1907">
        <f t="shared" si="1490"/>
        <v>4.7847186838464317</v>
      </c>
      <c r="S1907">
        <v>1900</v>
      </c>
      <c r="T1907">
        <v>13.152700997120668</v>
      </c>
      <c r="U1907">
        <v>14.626768316300955</v>
      </c>
      <c r="W1907">
        <f t="shared" si="1491"/>
        <v>0</v>
      </c>
      <c r="X1907">
        <f t="shared" si="1492"/>
        <v>1</v>
      </c>
      <c r="Y1907">
        <f t="shared" si="1493"/>
        <v>1.4740673191802873</v>
      </c>
      <c r="AB1907">
        <v>1900</v>
      </c>
      <c r="AC1907">
        <v>23.26512305398532</v>
      </c>
      <c r="AD1907">
        <v>18.324087813319892</v>
      </c>
      <c r="AF1907">
        <f t="shared" si="1494"/>
        <v>1</v>
      </c>
      <c r="AG1907">
        <f t="shared" si="1495"/>
        <v>0</v>
      </c>
      <c r="AH1907">
        <f t="shared" si="1496"/>
        <v>4.9410352406654283</v>
      </c>
      <c r="AK1907">
        <v>1900</v>
      </c>
      <c r="AL1907">
        <v>22.19122141369229</v>
      </c>
      <c r="AM1907">
        <v>19.648062816461131</v>
      </c>
      <c r="AO1907">
        <f t="shared" si="1497"/>
        <v>1</v>
      </c>
      <c r="AP1907">
        <f t="shared" si="1498"/>
        <v>0</v>
      </c>
      <c r="AQ1907">
        <f t="shared" si="1499"/>
        <v>2.5431585972311588</v>
      </c>
      <c r="AT1907">
        <v>1900</v>
      </c>
      <c r="AU1907">
        <v>20.017860507257272</v>
      </c>
      <c r="AV1907">
        <v>25.356747468704128</v>
      </c>
      <c r="AX1907">
        <f t="shared" si="1500"/>
        <v>0</v>
      </c>
      <c r="AY1907">
        <f t="shared" si="1501"/>
        <v>1</v>
      </c>
      <c r="AZ1907">
        <f t="shared" si="1502"/>
        <v>5.3388869614468568</v>
      </c>
      <c r="BC1907">
        <v>1900</v>
      </c>
      <c r="BD1907" t="e">
        <v>#N/A</v>
      </c>
      <c r="BE1907" t="e">
        <v>#N/A</v>
      </c>
      <c r="BG1907" t="e">
        <f t="shared" si="1503"/>
        <v>#N/A</v>
      </c>
      <c r="BH1907" t="e">
        <f t="shared" si="1504"/>
        <v>#N/A</v>
      </c>
      <c r="BI1907" t="e">
        <f t="shared" si="1505"/>
        <v>#N/A</v>
      </c>
      <c r="BL1907">
        <v>1900</v>
      </c>
      <c r="BM1907">
        <v>22.742030895265152</v>
      </c>
      <c r="BN1907">
        <v>11.516954636756271</v>
      </c>
      <c r="BP1907">
        <f t="shared" si="1506"/>
        <v>1</v>
      </c>
      <c r="BQ1907">
        <f t="shared" si="1507"/>
        <v>0</v>
      </c>
      <c r="BR1907">
        <f t="shared" si="1508"/>
        <v>11.225076258508881</v>
      </c>
      <c r="BU1907">
        <v>1900</v>
      </c>
      <c r="BV1907">
        <v>24.165052927422479</v>
      </c>
      <c r="BW1907">
        <v>12.324269861879667</v>
      </c>
      <c r="BY1907">
        <f t="shared" si="1509"/>
        <v>1</v>
      </c>
      <c r="BZ1907">
        <f t="shared" si="1510"/>
        <v>0</v>
      </c>
      <c r="CA1907">
        <f t="shared" si="1511"/>
        <v>11.840783065542812</v>
      </c>
      <c r="CD1907">
        <v>1900</v>
      </c>
      <c r="CE1907">
        <v>21.765731493859334</v>
      </c>
      <c r="CF1907">
        <v>16.777362161503305</v>
      </c>
      <c r="CH1907">
        <f t="shared" si="1512"/>
        <v>1</v>
      </c>
      <c r="CI1907">
        <f t="shared" si="1513"/>
        <v>0</v>
      </c>
      <c r="CJ1907">
        <f t="shared" si="1514"/>
        <v>4.9883693323560294</v>
      </c>
      <c r="CM1907">
        <v>1900</v>
      </c>
      <c r="CN1907">
        <v>19.743262840563389</v>
      </c>
      <c r="CO1907">
        <v>10.861810180299871</v>
      </c>
      <c r="CQ1907">
        <f t="shared" si="1515"/>
        <v>1</v>
      </c>
      <c r="CR1907">
        <f t="shared" si="1516"/>
        <v>0</v>
      </c>
      <c r="CS1907">
        <f t="shared" si="1517"/>
        <v>8.881452660263518</v>
      </c>
      <c r="CV1907">
        <v>1900</v>
      </c>
      <c r="CW1907">
        <v>22.040002372492751</v>
      </c>
      <c r="CX1907">
        <v>17.315433854312626</v>
      </c>
      <c r="CZ1907">
        <f t="shared" si="1518"/>
        <v>1</v>
      </c>
      <c r="DA1907">
        <f t="shared" si="1519"/>
        <v>0</v>
      </c>
      <c r="DB1907">
        <f t="shared" si="1520"/>
        <v>4.7245685181801242</v>
      </c>
      <c r="DE1907">
        <v>1900</v>
      </c>
      <c r="DF1907">
        <v>20.529757434901658</v>
      </c>
      <c r="DG1907">
        <v>23.340502243391686</v>
      </c>
      <c r="DI1907">
        <f t="shared" si="1521"/>
        <v>0</v>
      </c>
      <c r="DJ1907">
        <f t="shared" si="1522"/>
        <v>1</v>
      </c>
      <c r="DK1907">
        <f t="shared" si="1523"/>
        <v>2.8107448084900284</v>
      </c>
      <c r="DN1907">
        <v>1900</v>
      </c>
      <c r="DO1907">
        <v>21.673089911653861</v>
      </c>
      <c r="DP1907">
        <v>24.332017158822918</v>
      </c>
      <c r="DR1907">
        <f t="shared" si="1524"/>
        <v>0</v>
      </c>
      <c r="DS1907">
        <f t="shared" si="1525"/>
        <v>1</v>
      </c>
      <c r="DT1907">
        <f t="shared" si="1526"/>
        <v>2.658927247169057</v>
      </c>
      <c r="DW1907">
        <v>1900</v>
      </c>
      <c r="DX1907">
        <v>11.338402248274226</v>
      </c>
      <c r="DY1907">
        <v>17.345376338589833</v>
      </c>
      <c r="EA1907">
        <f t="shared" si="1527"/>
        <v>0</v>
      </c>
      <c r="EB1907">
        <f t="shared" si="1528"/>
        <v>1</v>
      </c>
      <c r="EC1907">
        <f t="shared" si="1529"/>
        <v>6.006974090315607</v>
      </c>
      <c r="EF1907">
        <v>1900</v>
      </c>
      <c r="EG1907">
        <v>23.567320050667906</v>
      </c>
      <c r="EH1907">
        <v>15.291152566622387</v>
      </c>
      <c r="EJ1907">
        <f t="shared" si="1530"/>
        <v>1</v>
      </c>
      <c r="EK1907">
        <f t="shared" si="1531"/>
        <v>0</v>
      </c>
      <c r="EL1907">
        <f t="shared" si="1532"/>
        <v>8.2761674840455193</v>
      </c>
      <c r="EO1907">
        <v>1900</v>
      </c>
      <c r="EP1907">
        <v>24.540546449599024</v>
      </c>
      <c r="EQ1907">
        <v>30.029501523553137</v>
      </c>
      <c r="ES1907">
        <f t="shared" si="1533"/>
        <v>0</v>
      </c>
      <c r="ET1907">
        <f t="shared" si="1534"/>
        <v>1</v>
      </c>
      <c r="EU1907">
        <f t="shared" si="1535"/>
        <v>5.4889550739541129</v>
      </c>
    </row>
    <row r="1908" spans="1:151" x14ac:dyDescent="0.25">
      <c r="A1908">
        <v>1901</v>
      </c>
      <c r="B1908">
        <v>8.4968479687947251</v>
      </c>
      <c r="C1908">
        <v>2.546416938158103</v>
      </c>
      <c r="E1908">
        <f t="shared" si="1536"/>
        <v>1</v>
      </c>
      <c r="F1908">
        <f t="shared" si="1487"/>
        <v>0</v>
      </c>
      <c r="G1908">
        <f t="shared" si="1537"/>
        <v>5.9504310306366222</v>
      </c>
      <c r="J1908">
        <v>1901</v>
      </c>
      <c r="K1908">
        <v>20.841883301458608</v>
      </c>
      <c r="L1908">
        <v>12.227676729331424</v>
      </c>
      <c r="N1908">
        <f t="shared" si="1488"/>
        <v>1</v>
      </c>
      <c r="O1908">
        <f t="shared" si="1489"/>
        <v>0</v>
      </c>
      <c r="P1908">
        <f t="shared" si="1490"/>
        <v>8.6142065721271841</v>
      </c>
      <c r="S1908">
        <v>1901</v>
      </c>
      <c r="T1908">
        <v>15.440871360516679</v>
      </c>
      <c r="U1908">
        <v>27.131450639267051</v>
      </c>
      <c r="W1908">
        <f t="shared" si="1491"/>
        <v>0</v>
      </c>
      <c r="X1908">
        <f t="shared" si="1492"/>
        <v>1</v>
      </c>
      <c r="Y1908">
        <f t="shared" si="1493"/>
        <v>11.690579278750372</v>
      </c>
      <c r="AB1908">
        <v>1901</v>
      </c>
      <c r="AC1908">
        <v>30.626946094771753</v>
      </c>
      <c r="AD1908">
        <v>17.974788087693486</v>
      </c>
      <c r="AF1908">
        <f t="shared" si="1494"/>
        <v>1</v>
      </c>
      <c r="AG1908">
        <f t="shared" si="1495"/>
        <v>0</v>
      </c>
      <c r="AH1908">
        <f t="shared" si="1496"/>
        <v>12.652158007078267</v>
      </c>
      <c r="AK1908">
        <v>1901</v>
      </c>
      <c r="AL1908">
        <v>13.331046379118147</v>
      </c>
      <c r="AM1908">
        <v>12.738192310208568</v>
      </c>
      <c r="AO1908">
        <f t="shared" si="1497"/>
        <v>1</v>
      </c>
      <c r="AP1908">
        <f t="shared" si="1498"/>
        <v>0</v>
      </c>
      <c r="AQ1908">
        <f t="shared" si="1499"/>
        <v>0.59285406890957937</v>
      </c>
      <c r="AT1908">
        <v>1901</v>
      </c>
      <c r="AU1908">
        <v>14.395545288519131</v>
      </c>
      <c r="AV1908">
        <v>27.750414143397446</v>
      </c>
      <c r="AX1908">
        <f t="shared" si="1500"/>
        <v>0</v>
      </c>
      <c r="AY1908">
        <f t="shared" si="1501"/>
        <v>1</v>
      </c>
      <c r="AZ1908">
        <f t="shared" si="1502"/>
        <v>13.354868854878315</v>
      </c>
      <c r="BC1908">
        <v>1901</v>
      </c>
      <c r="BD1908" t="e">
        <v>#N/A</v>
      </c>
      <c r="BE1908" t="e">
        <v>#N/A</v>
      </c>
      <c r="BG1908" t="e">
        <f t="shared" si="1503"/>
        <v>#N/A</v>
      </c>
      <c r="BH1908" t="e">
        <f t="shared" si="1504"/>
        <v>#N/A</v>
      </c>
      <c r="BI1908" t="e">
        <f t="shared" si="1505"/>
        <v>#N/A</v>
      </c>
      <c r="BL1908">
        <v>1901</v>
      </c>
      <c r="BM1908">
        <v>34.427438696896658</v>
      </c>
      <c r="BN1908">
        <v>15.473675769222005</v>
      </c>
      <c r="BP1908">
        <f t="shared" si="1506"/>
        <v>1</v>
      </c>
      <c r="BQ1908">
        <f t="shared" si="1507"/>
        <v>0</v>
      </c>
      <c r="BR1908">
        <f t="shared" si="1508"/>
        <v>18.953762927674653</v>
      </c>
      <c r="BU1908">
        <v>1901</v>
      </c>
      <c r="BV1908">
        <v>21.884251247062043</v>
      </c>
      <c r="BW1908">
        <v>21.196583828825332</v>
      </c>
      <c r="BY1908">
        <f t="shared" si="1509"/>
        <v>1</v>
      </c>
      <c r="BZ1908">
        <f t="shared" si="1510"/>
        <v>0</v>
      </c>
      <c r="CA1908">
        <f t="shared" si="1511"/>
        <v>0.6876674182367104</v>
      </c>
      <c r="CD1908">
        <v>1901</v>
      </c>
      <c r="CE1908">
        <v>9.7063225520775127</v>
      </c>
      <c r="CF1908">
        <v>29.116630358087978</v>
      </c>
      <c r="CH1908">
        <f t="shared" si="1512"/>
        <v>0</v>
      </c>
      <c r="CI1908">
        <f t="shared" si="1513"/>
        <v>1</v>
      </c>
      <c r="CJ1908">
        <f t="shared" si="1514"/>
        <v>19.410307806010465</v>
      </c>
      <c r="CM1908">
        <v>1901</v>
      </c>
      <c r="CN1908">
        <v>19.69855553312917</v>
      </c>
      <c r="CO1908">
        <v>20.717203287823065</v>
      </c>
      <c r="CQ1908">
        <f t="shared" si="1515"/>
        <v>0</v>
      </c>
      <c r="CR1908">
        <f t="shared" si="1516"/>
        <v>1</v>
      </c>
      <c r="CS1908">
        <f t="shared" si="1517"/>
        <v>1.0186477546938946</v>
      </c>
      <c r="CV1908">
        <v>1901</v>
      </c>
      <c r="CW1908">
        <v>24.239426088096359</v>
      </c>
      <c r="CX1908">
        <v>17.869638225479587</v>
      </c>
      <c r="CZ1908">
        <f t="shared" si="1518"/>
        <v>1</v>
      </c>
      <c r="DA1908">
        <f t="shared" si="1519"/>
        <v>0</v>
      </c>
      <c r="DB1908">
        <f t="shared" si="1520"/>
        <v>6.3697878626167714</v>
      </c>
      <c r="DE1908">
        <v>1901</v>
      </c>
      <c r="DF1908">
        <v>17.074893765984989</v>
      </c>
      <c r="DG1908">
        <v>25.958787527234726</v>
      </c>
      <c r="DI1908">
        <f t="shared" si="1521"/>
        <v>0</v>
      </c>
      <c r="DJ1908">
        <f t="shared" si="1522"/>
        <v>1</v>
      </c>
      <c r="DK1908">
        <f t="shared" si="1523"/>
        <v>8.8838937612497375</v>
      </c>
      <c r="DN1908">
        <v>1901</v>
      </c>
      <c r="DO1908">
        <v>18.951018593223193</v>
      </c>
      <c r="DP1908">
        <v>19.069158119831091</v>
      </c>
      <c r="DR1908">
        <f t="shared" si="1524"/>
        <v>0</v>
      </c>
      <c r="DS1908">
        <f t="shared" si="1525"/>
        <v>1</v>
      </c>
      <c r="DT1908">
        <f t="shared" si="1526"/>
        <v>0.11813952660789795</v>
      </c>
      <c r="DW1908">
        <v>1901</v>
      </c>
      <c r="DX1908">
        <v>19.750738788165922</v>
      </c>
      <c r="DY1908">
        <v>25.119755097120102</v>
      </c>
      <c r="EA1908">
        <f t="shared" si="1527"/>
        <v>0</v>
      </c>
      <c r="EB1908">
        <f t="shared" si="1528"/>
        <v>1</v>
      </c>
      <c r="EC1908">
        <f t="shared" si="1529"/>
        <v>5.3690163089541798</v>
      </c>
      <c r="EF1908">
        <v>1901</v>
      </c>
      <c r="EG1908">
        <v>24.321994882040762</v>
      </c>
      <c r="EH1908">
        <v>16.259576396708116</v>
      </c>
      <c r="EJ1908">
        <f t="shared" si="1530"/>
        <v>1</v>
      </c>
      <c r="EK1908">
        <f t="shared" si="1531"/>
        <v>0</v>
      </c>
      <c r="EL1908">
        <f t="shared" si="1532"/>
        <v>8.0624184853326462</v>
      </c>
      <c r="EO1908">
        <v>1901</v>
      </c>
      <c r="EP1908">
        <v>15.760879365721845</v>
      </c>
      <c r="EQ1908">
        <v>31.645240329743405</v>
      </c>
      <c r="ES1908">
        <f t="shared" si="1533"/>
        <v>0</v>
      </c>
      <c r="ET1908">
        <f t="shared" si="1534"/>
        <v>1</v>
      </c>
      <c r="EU1908">
        <f t="shared" si="1535"/>
        <v>15.88436096402156</v>
      </c>
    </row>
    <row r="1909" spans="1:151" x14ac:dyDescent="0.25">
      <c r="A1909">
        <v>1902</v>
      </c>
      <c r="B1909">
        <v>12.262226397115937</v>
      </c>
      <c r="C1909">
        <v>-9.7292790183721287</v>
      </c>
      <c r="E1909">
        <f t="shared" si="1536"/>
        <v>1</v>
      </c>
      <c r="F1909">
        <f t="shared" si="1487"/>
        <v>0</v>
      </c>
      <c r="G1909">
        <f t="shared" si="1537"/>
        <v>21.991505415488064</v>
      </c>
      <c r="J1909">
        <v>1902</v>
      </c>
      <c r="K1909">
        <v>25.84654081346417</v>
      </c>
      <c r="L1909">
        <v>30.730552951467665</v>
      </c>
      <c r="N1909">
        <f t="shared" si="1488"/>
        <v>0</v>
      </c>
      <c r="O1909">
        <f t="shared" si="1489"/>
        <v>1</v>
      </c>
      <c r="P1909">
        <f t="shared" si="1490"/>
        <v>4.8840121380034951</v>
      </c>
      <c r="S1909">
        <v>1902</v>
      </c>
      <c r="T1909">
        <v>19.030140007811777</v>
      </c>
      <c r="U1909">
        <v>28.814937967382718</v>
      </c>
      <c r="W1909">
        <f t="shared" si="1491"/>
        <v>0</v>
      </c>
      <c r="X1909">
        <f t="shared" si="1492"/>
        <v>1</v>
      </c>
      <c r="Y1909">
        <f t="shared" si="1493"/>
        <v>9.7847979595709411</v>
      </c>
      <c r="AB1909">
        <v>1902</v>
      </c>
      <c r="AC1909">
        <v>16.951177851157606</v>
      </c>
      <c r="AD1909">
        <v>15.532324685182932</v>
      </c>
      <c r="AF1909">
        <f t="shared" si="1494"/>
        <v>1</v>
      </c>
      <c r="AG1909">
        <f t="shared" si="1495"/>
        <v>0</v>
      </c>
      <c r="AH1909">
        <f t="shared" si="1496"/>
        <v>1.4188531659746744</v>
      </c>
      <c r="AK1909">
        <v>1902</v>
      </c>
      <c r="AL1909">
        <v>17.295826329125568</v>
      </c>
      <c r="AM1909">
        <v>28.52825369957511</v>
      </c>
      <c r="AO1909">
        <f t="shared" si="1497"/>
        <v>0</v>
      </c>
      <c r="AP1909">
        <f t="shared" si="1498"/>
        <v>1</v>
      </c>
      <c r="AQ1909">
        <f t="shared" si="1499"/>
        <v>11.232427370449543</v>
      </c>
      <c r="AT1909">
        <v>1902</v>
      </c>
      <c r="AU1909">
        <v>15.916572613830777</v>
      </c>
      <c r="AV1909">
        <v>21.109016116619394</v>
      </c>
      <c r="AX1909">
        <f t="shared" si="1500"/>
        <v>0</v>
      </c>
      <c r="AY1909">
        <f t="shared" si="1501"/>
        <v>1</v>
      </c>
      <c r="AZ1909">
        <f t="shared" si="1502"/>
        <v>5.1924435027886169</v>
      </c>
      <c r="BC1909">
        <v>1902</v>
      </c>
      <c r="BD1909" t="e">
        <v>#N/A</v>
      </c>
      <c r="BE1909" t="e">
        <v>#N/A</v>
      </c>
      <c r="BG1909" t="e">
        <f t="shared" si="1503"/>
        <v>#N/A</v>
      </c>
      <c r="BH1909" t="e">
        <f t="shared" si="1504"/>
        <v>#N/A</v>
      </c>
      <c r="BI1909" t="e">
        <f t="shared" si="1505"/>
        <v>#N/A</v>
      </c>
      <c r="BL1909">
        <v>1902</v>
      </c>
      <c r="BM1909">
        <v>28.992966316786415</v>
      </c>
      <c r="BN1909">
        <v>11.612507674146446</v>
      </c>
      <c r="BP1909">
        <f t="shared" si="1506"/>
        <v>1</v>
      </c>
      <c r="BQ1909">
        <f t="shared" si="1507"/>
        <v>0</v>
      </c>
      <c r="BR1909">
        <f t="shared" si="1508"/>
        <v>17.380458642639969</v>
      </c>
      <c r="BU1909">
        <v>1902</v>
      </c>
      <c r="BV1909">
        <v>26.048971077660088</v>
      </c>
      <c r="BW1909">
        <v>25.064507170938107</v>
      </c>
      <c r="BY1909">
        <f t="shared" si="1509"/>
        <v>1</v>
      </c>
      <c r="BZ1909">
        <f t="shared" si="1510"/>
        <v>0</v>
      </c>
      <c r="CA1909">
        <f t="shared" si="1511"/>
        <v>0.98446390672198092</v>
      </c>
      <c r="CD1909">
        <v>1902</v>
      </c>
      <c r="CE1909">
        <v>26.588698472947364</v>
      </c>
      <c r="CF1909">
        <v>18.564879929455358</v>
      </c>
      <c r="CH1909">
        <f t="shared" si="1512"/>
        <v>1</v>
      </c>
      <c r="CI1909">
        <f t="shared" si="1513"/>
        <v>0</v>
      </c>
      <c r="CJ1909">
        <f t="shared" si="1514"/>
        <v>8.0238185434920055</v>
      </c>
      <c r="CM1909">
        <v>1902</v>
      </c>
      <c r="CN1909">
        <v>17.338284126434452</v>
      </c>
      <c r="CO1909">
        <v>35.730205994542729</v>
      </c>
      <c r="CQ1909">
        <f t="shared" si="1515"/>
        <v>0</v>
      </c>
      <c r="CR1909">
        <f t="shared" si="1516"/>
        <v>1</v>
      </c>
      <c r="CS1909">
        <f t="shared" si="1517"/>
        <v>18.391921868108277</v>
      </c>
      <c r="CV1909">
        <v>1902</v>
      </c>
      <c r="CW1909">
        <v>25.812931072209963</v>
      </c>
      <c r="CX1909">
        <v>16.842114804627766</v>
      </c>
      <c r="CZ1909">
        <f t="shared" si="1518"/>
        <v>1</v>
      </c>
      <c r="DA1909">
        <f t="shared" si="1519"/>
        <v>0</v>
      </c>
      <c r="DB1909">
        <f t="shared" si="1520"/>
        <v>8.9708162675821974</v>
      </c>
      <c r="DE1909">
        <v>1902</v>
      </c>
      <c r="DF1909">
        <v>13.314512067001925</v>
      </c>
      <c r="DG1909">
        <v>22.988994767266128</v>
      </c>
      <c r="DI1909">
        <f t="shared" si="1521"/>
        <v>0</v>
      </c>
      <c r="DJ1909">
        <f t="shared" si="1522"/>
        <v>1</v>
      </c>
      <c r="DK1909">
        <f t="shared" si="1523"/>
        <v>9.6744827002642033</v>
      </c>
      <c r="DN1909">
        <v>1902</v>
      </c>
      <c r="DO1909">
        <v>25.444455692727431</v>
      </c>
      <c r="DP1909">
        <v>16.18065806464627</v>
      </c>
      <c r="DR1909">
        <f t="shared" si="1524"/>
        <v>1</v>
      </c>
      <c r="DS1909">
        <f t="shared" si="1525"/>
        <v>0</v>
      </c>
      <c r="DT1909">
        <f t="shared" si="1526"/>
        <v>9.2637976280811607</v>
      </c>
      <c r="DW1909">
        <v>1902</v>
      </c>
      <c r="DX1909">
        <v>4.1486935290694085</v>
      </c>
      <c r="DY1909">
        <v>23.201795678200202</v>
      </c>
      <c r="EA1909">
        <f t="shared" si="1527"/>
        <v>0</v>
      </c>
      <c r="EB1909">
        <f t="shared" si="1528"/>
        <v>1</v>
      </c>
      <c r="EC1909">
        <f t="shared" si="1529"/>
        <v>19.053102149130794</v>
      </c>
      <c r="EF1909">
        <v>1902</v>
      </c>
      <c r="EG1909">
        <v>18.958704739747283</v>
      </c>
      <c r="EH1909">
        <v>13.132651390665561</v>
      </c>
      <c r="EJ1909">
        <f t="shared" si="1530"/>
        <v>1</v>
      </c>
      <c r="EK1909">
        <f t="shared" si="1531"/>
        <v>0</v>
      </c>
      <c r="EL1909">
        <f t="shared" si="1532"/>
        <v>5.8260533490817217</v>
      </c>
      <c r="EO1909">
        <v>1902</v>
      </c>
      <c r="EP1909">
        <v>22.759368778284824</v>
      </c>
      <c r="EQ1909">
        <v>34.250005798643421</v>
      </c>
      <c r="ES1909">
        <f t="shared" si="1533"/>
        <v>0</v>
      </c>
      <c r="ET1909">
        <f t="shared" si="1534"/>
        <v>1</v>
      </c>
      <c r="EU1909">
        <f t="shared" si="1535"/>
        <v>11.490637020358598</v>
      </c>
    </row>
    <row r="1910" spans="1:151" x14ac:dyDescent="0.25">
      <c r="A1910">
        <v>1903</v>
      </c>
      <c r="B1910">
        <v>12.762311228959867</v>
      </c>
      <c r="C1910">
        <v>44.606850983716726</v>
      </c>
      <c r="E1910">
        <f t="shared" si="1536"/>
        <v>0</v>
      </c>
      <c r="F1910">
        <f t="shared" si="1487"/>
        <v>1</v>
      </c>
      <c r="G1910">
        <f t="shared" si="1537"/>
        <v>31.844539754756859</v>
      </c>
      <c r="J1910">
        <v>1903</v>
      </c>
      <c r="K1910">
        <v>27.470405047467896</v>
      </c>
      <c r="L1910">
        <v>21.789613866549644</v>
      </c>
      <c r="N1910">
        <f t="shared" si="1488"/>
        <v>1</v>
      </c>
      <c r="O1910">
        <f t="shared" si="1489"/>
        <v>0</v>
      </c>
      <c r="P1910">
        <f t="shared" si="1490"/>
        <v>5.6807911809182521</v>
      </c>
      <c r="S1910">
        <v>1903</v>
      </c>
      <c r="T1910">
        <v>21.339350691458776</v>
      </c>
      <c r="U1910">
        <v>26.132292474978211</v>
      </c>
      <c r="W1910">
        <f t="shared" si="1491"/>
        <v>0</v>
      </c>
      <c r="X1910">
        <f t="shared" si="1492"/>
        <v>1</v>
      </c>
      <c r="Y1910">
        <f t="shared" si="1493"/>
        <v>4.792941783519435</v>
      </c>
      <c r="AB1910">
        <v>1903</v>
      </c>
      <c r="AC1910">
        <v>16.686579948257048</v>
      </c>
      <c r="AD1910">
        <v>17.459431359797449</v>
      </c>
      <c r="AF1910">
        <f t="shared" si="1494"/>
        <v>0</v>
      </c>
      <c r="AG1910">
        <f t="shared" si="1495"/>
        <v>1</v>
      </c>
      <c r="AH1910">
        <f t="shared" si="1496"/>
        <v>0.77285141154040105</v>
      </c>
      <c r="AK1910">
        <v>1903</v>
      </c>
      <c r="AL1910">
        <v>27.243676753438862</v>
      </c>
      <c r="AM1910">
        <v>23.504657762134798</v>
      </c>
      <c r="AO1910">
        <f t="shared" si="1497"/>
        <v>1</v>
      </c>
      <c r="AP1910">
        <f t="shared" si="1498"/>
        <v>0</v>
      </c>
      <c r="AQ1910">
        <f t="shared" si="1499"/>
        <v>3.7390189913040643</v>
      </c>
      <c r="AT1910">
        <v>1903</v>
      </c>
      <c r="AU1910">
        <v>15.581563654771195</v>
      </c>
      <c r="AV1910">
        <v>24.288242983566615</v>
      </c>
      <c r="AX1910">
        <f t="shared" si="1500"/>
        <v>0</v>
      </c>
      <c r="AY1910">
        <f t="shared" si="1501"/>
        <v>1</v>
      </c>
      <c r="AZ1910">
        <f t="shared" si="1502"/>
        <v>8.7066793287954205</v>
      </c>
      <c r="BC1910">
        <v>1903</v>
      </c>
      <c r="BD1910" t="e">
        <v>#N/A</v>
      </c>
      <c r="BE1910" t="e">
        <v>#N/A</v>
      </c>
      <c r="BG1910" t="e">
        <f t="shared" si="1503"/>
        <v>#N/A</v>
      </c>
      <c r="BH1910" t="e">
        <f t="shared" si="1504"/>
        <v>#N/A</v>
      </c>
      <c r="BI1910" t="e">
        <f t="shared" si="1505"/>
        <v>#N/A</v>
      </c>
      <c r="BL1910">
        <v>1903</v>
      </c>
      <c r="BM1910">
        <v>29.148613205619093</v>
      </c>
      <c r="BN1910">
        <v>11.590869550276803</v>
      </c>
      <c r="BP1910">
        <f t="shared" si="1506"/>
        <v>1</v>
      </c>
      <c r="BQ1910">
        <f t="shared" si="1507"/>
        <v>0</v>
      </c>
      <c r="BR1910">
        <f t="shared" si="1508"/>
        <v>17.557743655342289</v>
      </c>
      <c r="BU1910">
        <v>1903</v>
      </c>
      <c r="BV1910">
        <v>7.105981346140867</v>
      </c>
      <c r="BW1910">
        <v>18.243207300314786</v>
      </c>
      <c r="BY1910">
        <f t="shared" si="1509"/>
        <v>0</v>
      </c>
      <c r="BZ1910">
        <f t="shared" si="1510"/>
        <v>1</v>
      </c>
      <c r="CA1910">
        <f t="shared" si="1511"/>
        <v>11.137225954173919</v>
      </c>
      <c r="CD1910">
        <v>1903</v>
      </c>
      <c r="CE1910">
        <v>29.492049969771514</v>
      </c>
      <c r="CF1910">
        <v>15.078349826479489</v>
      </c>
      <c r="CH1910">
        <f t="shared" si="1512"/>
        <v>1</v>
      </c>
      <c r="CI1910">
        <f t="shared" si="1513"/>
        <v>0</v>
      </c>
      <c r="CJ1910">
        <f t="shared" si="1514"/>
        <v>14.413700143292026</v>
      </c>
      <c r="CM1910">
        <v>1903</v>
      </c>
      <c r="CN1910">
        <v>13.442684975069737</v>
      </c>
      <c r="CO1910">
        <v>2.0456774389650434</v>
      </c>
      <c r="CQ1910">
        <f t="shared" si="1515"/>
        <v>1</v>
      </c>
      <c r="CR1910">
        <f t="shared" si="1516"/>
        <v>0</v>
      </c>
      <c r="CS1910">
        <f t="shared" si="1517"/>
        <v>11.397007536104693</v>
      </c>
      <c r="CV1910">
        <v>1903</v>
      </c>
      <c r="CW1910">
        <v>20.279778204459465</v>
      </c>
      <c r="CX1910">
        <v>19.114369473377835</v>
      </c>
      <c r="CZ1910">
        <f t="shared" si="1518"/>
        <v>1</v>
      </c>
      <c r="DA1910">
        <f t="shared" si="1519"/>
        <v>0</v>
      </c>
      <c r="DB1910">
        <f t="shared" si="1520"/>
        <v>1.1654087310816301</v>
      </c>
      <c r="DE1910">
        <v>1903</v>
      </c>
      <c r="DF1910">
        <v>27.560166768745404</v>
      </c>
      <c r="DG1910">
        <v>29.562664291057999</v>
      </c>
      <c r="DI1910">
        <f t="shared" si="1521"/>
        <v>0</v>
      </c>
      <c r="DJ1910">
        <f t="shared" si="1522"/>
        <v>1</v>
      </c>
      <c r="DK1910">
        <f t="shared" si="1523"/>
        <v>2.0024975223125949</v>
      </c>
      <c r="DN1910">
        <v>1903</v>
      </c>
      <c r="DO1910">
        <v>25.991400630960054</v>
      </c>
      <c r="DP1910">
        <v>21.732595328177879</v>
      </c>
      <c r="DR1910">
        <f t="shared" si="1524"/>
        <v>1</v>
      </c>
      <c r="DS1910">
        <f t="shared" si="1525"/>
        <v>0</v>
      </c>
      <c r="DT1910">
        <f t="shared" si="1526"/>
        <v>4.2588053027821751</v>
      </c>
      <c r="DW1910">
        <v>1903</v>
      </c>
      <c r="DX1910">
        <v>10.416498610891283</v>
      </c>
      <c r="DY1910">
        <v>24.547051217303718</v>
      </c>
      <c r="EA1910">
        <f t="shared" si="1527"/>
        <v>0</v>
      </c>
      <c r="EB1910">
        <f t="shared" si="1528"/>
        <v>1</v>
      </c>
      <c r="EC1910">
        <f t="shared" si="1529"/>
        <v>14.130552606412435</v>
      </c>
      <c r="EF1910">
        <v>1903</v>
      </c>
      <c r="EG1910">
        <v>21.706309721442338</v>
      </c>
      <c r="EH1910">
        <v>15.148361231223092</v>
      </c>
      <c r="EJ1910">
        <f t="shared" si="1530"/>
        <v>1</v>
      </c>
      <c r="EK1910">
        <f t="shared" si="1531"/>
        <v>0</v>
      </c>
      <c r="EL1910">
        <f t="shared" si="1532"/>
        <v>6.5579484902192462</v>
      </c>
      <c r="EO1910">
        <v>1903</v>
      </c>
      <c r="EP1910">
        <v>23.237463811540593</v>
      </c>
      <c r="EQ1910">
        <v>40.164834917496627</v>
      </c>
      <c r="ES1910">
        <f t="shared" si="1533"/>
        <v>0</v>
      </c>
      <c r="ET1910">
        <f t="shared" si="1534"/>
        <v>1</v>
      </c>
      <c r="EU1910">
        <f t="shared" si="1535"/>
        <v>16.927371105956034</v>
      </c>
    </row>
    <row r="1911" spans="1:151" x14ac:dyDescent="0.25">
      <c r="A1911">
        <v>1904</v>
      </c>
      <c r="B1911">
        <v>15.601335060025519</v>
      </c>
      <c r="C1911">
        <v>24.60383034417319</v>
      </c>
      <c r="E1911">
        <f t="shared" si="1536"/>
        <v>0</v>
      </c>
      <c r="F1911">
        <f t="shared" si="1487"/>
        <v>1</v>
      </c>
      <c r="G1911">
        <f t="shared" si="1537"/>
        <v>9.0024952841476704</v>
      </c>
      <c r="J1911">
        <v>1904</v>
      </c>
      <c r="K1911">
        <v>17.03235449329182</v>
      </c>
      <c r="L1911">
        <v>27.361485944398304</v>
      </c>
      <c r="N1911">
        <f t="shared" si="1488"/>
        <v>0</v>
      </c>
      <c r="O1911">
        <f t="shared" si="1489"/>
        <v>1</v>
      </c>
      <c r="P1911">
        <f t="shared" si="1490"/>
        <v>10.329131451106484</v>
      </c>
      <c r="S1911">
        <v>1904</v>
      </c>
      <c r="T1911">
        <v>14.642752777093191</v>
      </c>
      <c r="U1911">
        <v>22.071756341637194</v>
      </c>
      <c r="W1911">
        <f t="shared" si="1491"/>
        <v>0</v>
      </c>
      <c r="X1911">
        <f t="shared" si="1492"/>
        <v>1</v>
      </c>
      <c r="Y1911">
        <f t="shared" si="1493"/>
        <v>7.4290035645440025</v>
      </c>
      <c r="AB1911">
        <v>1904</v>
      </c>
      <c r="AC1911">
        <v>18.028050638468539</v>
      </c>
      <c r="AD1911">
        <v>19.227414654645205</v>
      </c>
      <c r="AF1911">
        <f t="shared" si="1494"/>
        <v>0</v>
      </c>
      <c r="AG1911">
        <f t="shared" si="1495"/>
        <v>1</v>
      </c>
      <c r="AH1911">
        <f t="shared" si="1496"/>
        <v>1.1993640161766663</v>
      </c>
      <c r="AK1911">
        <v>1904</v>
      </c>
      <c r="AL1911">
        <v>25.102666567923791</v>
      </c>
      <c r="AM1911">
        <v>18.226743690769979</v>
      </c>
      <c r="AO1911">
        <f t="shared" si="1497"/>
        <v>1</v>
      </c>
      <c r="AP1911">
        <f t="shared" si="1498"/>
        <v>0</v>
      </c>
      <c r="AQ1911">
        <f t="shared" si="1499"/>
        <v>6.8759228771538119</v>
      </c>
      <c r="AT1911">
        <v>1904</v>
      </c>
      <c r="AU1911">
        <v>18.733700336420487</v>
      </c>
      <c r="AV1911">
        <v>21.428500153117021</v>
      </c>
      <c r="AX1911">
        <f t="shared" si="1500"/>
        <v>0</v>
      </c>
      <c r="AY1911">
        <f t="shared" si="1501"/>
        <v>1</v>
      </c>
      <c r="AZ1911">
        <f t="shared" si="1502"/>
        <v>2.6947998166965341</v>
      </c>
      <c r="BC1911">
        <v>1904</v>
      </c>
      <c r="BD1911" t="e">
        <v>#N/A</v>
      </c>
      <c r="BE1911" t="e">
        <v>#N/A</v>
      </c>
      <c r="BG1911" t="e">
        <f t="shared" si="1503"/>
        <v>#N/A</v>
      </c>
      <c r="BH1911" t="e">
        <f t="shared" si="1504"/>
        <v>#N/A</v>
      </c>
      <c r="BI1911" t="e">
        <f t="shared" si="1505"/>
        <v>#N/A</v>
      </c>
      <c r="BL1911">
        <v>1904</v>
      </c>
      <c r="BM1911">
        <v>24.065154641616857</v>
      </c>
      <c r="BN1911">
        <v>8.6201887519446387</v>
      </c>
      <c r="BP1911">
        <f t="shared" si="1506"/>
        <v>1</v>
      </c>
      <c r="BQ1911">
        <f t="shared" si="1507"/>
        <v>0</v>
      </c>
      <c r="BR1911">
        <f t="shared" si="1508"/>
        <v>15.444965889672218</v>
      </c>
      <c r="BU1911">
        <v>1904</v>
      </c>
      <c r="BV1911">
        <v>19.882460609273537</v>
      </c>
      <c r="BW1911">
        <v>29.726565359083558</v>
      </c>
      <c r="BY1911">
        <f t="shared" si="1509"/>
        <v>0</v>
      </c>
      <c r="BZ1911">
        <f t="shared" si="1510"/>
        <v>1</v>
      </c>
      <c r="CA1911">
        <f t="shared" si="1511"/>
        <v>9.8441047498100218</v>
      </c>
      <c r="CD1911">
        <v>1904</v>
      </c>
      <c r="CE1911">
        <v>24.07341091106715</v>
      </c>
      <c r="CF1911">
        <v>32.271373700919739</v>
      </c>
      <c r="CH1911">
        <f t="shared" si="1512"/>
        <v>0</v>
      </c>
      <c r="CI1911">
        <f t="shared" si="1513"/>
        <v>1</v>
      </c>
      <c r="CJ1911">
        <f t="shared" si="1514"/>
        <v>8.1979627898525891</v>
      </c>
      <c r="CM1911">
        <v>1904</v>
      </c>
      <c r="CN1911">
        <v>20.010067303913374</v>
      </c>
      <c r="CO1911">
        <v>28.550120526882203</v>
      </c>
      <c r="CQ1911">
        <f t="shared" si="1515"/>
        <v>0</v>
      </c>
      <c r="CR1911">
        <f t="shared" si="1516"/>
        <v>1</v>
      </c>
      <c r="CS1911">
        <f t="shared" si="1517"/>
        <v>8.5400532229688295</v>
      </c>
      <c r="CV1911">
        <v>1904</v>
      </c>
      <c r="CW1911">
        <v>21.394323393633272</v>
      </c>
      <c r="CX1911">
        <v>20.135903703746337</v>
      </c>
      <c r="CZ1911">
        <f t="shared" si="1518"/>
        <v>1</v>
      </c>
      <c r="DA1911">
        <f t="shared" si="1519"/>
        <v>0</v>
      </c>
      <c r="DB1911">
        <f t="shared" si="1520"/>
        <v>1.2584196898869351</v>
      </c>
      <c r="DE1911">
        <v>1904</v>
      </c>
      <c r="DF1911">
        <v>9.6211708766931547</v>
      </c>
      <c r="DG1911">
        <v>25.222221413614861</v>
      </c>
      <c r="DI1911">
        <f t="shared" si="1521"/>
        <v>0</v>
      </c>
      <c r="DJ1911">
        <f t="shared" si="1522"/>
        <v>1</v>
      </c>
      <c r="DK1911">
        <f t="shared" si="1523"/>
        <v>15.601050536921706</v>
      </c>
      <c r="DN1911">
        <v>1904</v>
      </c>
      <c r="DO1911">
        <v>25.415954780482956</v>
      </c>
      <c r="DP1911">
        <v>28.926704073113974</v>
      </c>
      <c r="DR1911">
        <f t="shared" si="1524"/>
        <v>0</v>
      </c>
      <c r="DS1911">
        <f t="shared" si="1525"/>
        <v>1</v>
      </c>
      <c r="DT1911">
        <f t="shared" si="1526"/>
        <v>3.5107492926310186</v>
      </c>
      <c r="DW1911">
        <v>1904</v>
      </c>
      <c r="DX1911">
        <v>19.177554398335644</v>
      </c>
      <c r="DY1911">
        <v>19.120776674899563</v>
      </c>
      <c r="EA1911">
        <f t="shared" si="1527"/>
        <v>1</v>
      </c>
      <c r="EB1911">
        <f t="shared" si="1528"/>
        <v>0</v>
      </c>
      <c r="EC1911">
        <f t="shared" si="1529"/>
        <v>5.6777723436081118E-2</v>
      </c>
      <c r="EF1911">
        <v>1904</v>
      </c>
      <c r="EG1911">
        <v>20.433807603205786</v>
      </c>
      <c r="EH1911">
        <v>15.997848138499986</v>
      </c>
      <c r="EJ1911">
        <f t="shared" si="1530"/>
        <v>1</v>
      </c>
      <c r="EK1911">
        <f t="shared" si="1531"/>
        <v>0</v>
      </c>
      <c r="EL1911">
        <f t="shared" si="1532"/>
        <v>4.4359594647057996</v>
      </c>
      <c r="EO1911">
        <v>1904</v>
      </c>
      <c r="EP1911">
        <v>23.486360282712905</v>
      </c>
      <c r="EQ1911">
        <v>21.043244796087947</v>
      </c>
      <c r="ES1911">
        <f t="shared" si="1533"/>
        <v>1</v>
      </c>
      <c r="ET1911">
        <f t="shared" si="1534"/>
        <v>0</v>
      </c>
      <c r="EU1911">
        <f t="shared" si="1535"/>
        <v>2.4431154866249578</v>
      </c>
    </row>
    <row r="1912" spans="1:151" x14ac:dyDescent="0.25">
      <c r="A1912">
        <v>1905</v>
      </c>
      <c r="B1912">
        <v>15.578937994778686</v>
      </c>
      <c r="C1912">
        <v>18.01342115133329</v>
      </c>
      <c r="E1912">
        <f t="shared" si="1536"/>
        <v>0</v>
      </c>
      <c r="F1912">
        <f t="shared" si="1487"/>
        <v>1</v>
      </c>
      <c r="G1912">
        <f t="shared" si="1537"/>
        <v>2.4344831565546041</v>
      </c>
      <c r="J1912">
        <v>1905</v>
      </c>
      <c r="K1912">
        <v>22.588512203257473</v>
      </c>
      <c r="L1912">
        <v>21.732256553664314</v>
      </c>
      <c r="N1912">
        <f t="shared" si="1488"/>
        <v>1</v>
      </c>
      <c r="O1912">
        <f t="shared" si="1489"/>
        <v>0</v>
      </c>
      <c r="P1912">
        <f t="shared" si="1490"/>
        <v>0.85625564959315881</v>
      </c>
      <c r="S1912">
        <v>1905</v>
      </c>
      <c r="T1912">
        <v>24.231660292719809</v>
      </c>
      <c r="U1912">
        <v>29.233983972887085</v>
      </c>
      <c r="W1912">
        <f t="shared" si="1491"/>
        <v>0</v>
      </c>
      <c r="X1912">
        <f t="shared" si="1492"/>
        <v>1</v>
      </c>
      <c r="Y1912">
        <f t="shared" si="1493"/>
        <v>5.0023236801672759</v>
      </c>
      <c r="AB1912">
        <v>1905</v>
      </c>
      <c r="AC1912">
        <v>14.091114409984698</v>
      </c>
      <c r="AD1912">
        <v>16.120156950223389</v>
      </c>
      <c r="AF1912">
        <f t="shared" si="1494"/>
        <v>0</v>
      </c>
      <c r="AG1912">
        <f t="shared" si="1495"/>
        <v>1</v>
      </c>
      <c r="AH1912">
        <f t="shared" si="1496"/>
        <v>2.0290425402386916</v>
      </c>
      <c r="AK1912">
        <v>1905</v>
      </c>
      <c r="AL1912">
        <v>29.229126956698508</v>
      </c>
      <c r="AM1912">
        <v>16.846286906054225</v>
      </c>
      <c r="AO1912">
        <f t="shared" si="1497"/>
        <v>1</v>
      </c>
      <c r="AP1912">
        <f t="shared" si="1498"/>
        <v>0</v>
      </c>
      <c r="AQ1912">
        <f t="shared" si="1499"/>
        <v>12.382840050644283</v>
      </c>
      <c r="AT1912">
        <v>1905</v>
      </c>
      <c r="AU1912">
        <v>17.244499944738987</v>
      </c>
      <c r="AV1912">
        <v>18.307692058944497</v>
      </c>
      <c r="AX1912">
        <f t="shared" si="1500"/>
        <v>0</v>
      </c>
      <c r="AY1912">
        <f t="shared" si="1501"/>
        <v>1</v>
      </c>
      <c r="AZ1912">
        <f t="shared" si="1502"/>
        <v>1.0631921142055099</v>
      </c>
      <c r="BC1912">
        <v>1905</v>
      </c>
      <c r="BD1912" t="e">
        <v>#N/A</v>
      </c>
      <c r="BE1912" t="e">
        <v>#N/A</v>
      </c>
      <c r="BG1912" t="e">
        <f t="shared" si="1503"/>
        <v>#N/A</v>
      </c>
      <c r="BH1912" t="e">
        <f t="shared" si="1504"/>
        <v>#N/A</v>
      </c>
      <c r="BI1912" t="e">
        <f t="shared" si="1505"/>
        <v>#N/A</v>
      </c>
      <c r="BL1912">
        <v>1905</v>
      </c>
      <c r="BM1912">
        <v>24.710729580903472</v>
      </c>
      <c r="BN1912">
        <v>7.9414817855427273</v>
      </c>
      <c r="BP1912">
        <f t="shared" si="1506"/>
        <v>1</v>
      </c>
      <c r="BQ1912">
        <f t="shared" si="1507"/>
        <v>0</v>
      </c>
      <c r="BR1912">
        <f t="shared" si="1508"/>
        <v>16.769247795360744</v>
      </c>
      <c r="BU1912">
        <v>1905</v>
      </c>
      <c r="BV1912">
        <v>30.482581495238314</v>
      </c>
      <c r="BW1912">
        <v>29.069116430283458</v>
      </c>
      <c r="BY1912">
        <f t="shared" si="1509"/>
        <v>1</v>
      </c>
      <c r="BZ1912">
        <f t="shared" si="1510"/>
        <v>0</v>
      </c>
      <c r="CA1912">
        <f t="shared" si="1511"/>
        <v>1.4134650649548561</v>
      </c>
      <c r="CD1912">
        <v>1905</v>
      </c>
      <c r="CE1912">
        <v>17.946570171587506</v>
      </c>
      <c r="CF1912">
        <v>12.991890980363118</v>
      </c>
      <c r="CH1912">
        <f t="shared" si="1512"/>
        <v>1</v>
      </c>
      <c r="CI1912">
        <f t="shared" si="1513"/>
        <v>0</v>
      </c>
      <c r="CJ1912">
        <f t="shared" si="1514"/>
        <v>4.9546791912243879</v>
      </c>
      <c r="CM1912">
        <v>1905</v>
      </c>
      <c r="CN1912">
        <v>19.736240670584984</v>
      </c>
      <c r="CO1912">
        <v>27.734802977560641</v>
      </c>
      <c r="CQ1912">
        <f t="shared" si="1515"/>
        <v>0</v>
      </c>
      <c r="CR1912">
        <f t="shared" si="1516"/>
        <v>1</v>
      </c>
      <c r="CS1912">
        <f t="shared" si="1517"/>
        <v>7.9985623069756571</v>
      </c>
      <c r="CV1912">
        <v>1905</v>
      </c>
      <c r="CW1912">
        <v>23.697731156998099</v>
      </c>
      <c r="CX1912">
        <v>20.998958670192064</v>
      </c>
      <c r="CZ1912">
        <f t="shared" si="1518"/>
        <v>1</v>
      </c>
      <c r="DA1912">
        <f t="shared" si="1519"/>
        <v>0</v>
      </c>
      <c r="DB1912">
        <f t="shared" si="1520"/>
        <v>2.6987724868060354</v>
      </c>
      <c r="DE1912">
        <v>1905</v>
      </c>
      <c r="DF1912">
        <v>28.147116150718958</v>
      </c>
      <c r="DG1912">
        <v>35.863767857110034</v>
      </c>
      <c r="DI1912">
        <f t="shared" si="1521"/>
        <v>0</v>
      </c>
      <c r="DJ1912">
        <f t="shared" si="1522"/>
        <v>1</v>
      </c>
      <c r="DK1912">
        <f t="shared" si="1523"/>
        <v>7.716651706391076</v>
      </c>
      <c r="DN1912">
        <v>1905</v>
      </c>
      <c r="DO1912">
        <v>22.606894226012095</v>
      </c>
      <c r="DP1912">
        <v>17.712383222154493</v>
      </c>
      <c r="DR1912">
        <f t="shared" si="1524"/>
        <v>1</v>
      </c>
      <c r="DS1912">
        <f t="shared" si="1525"/>
        <v>0</v>
      </c>
      <c r="DT1912">
        <f t="shared" si="1526"/>
        <v>4.8945110038576018</v>
      </c>
      <c r="DW1912">
        <v>1905</v>
      </c>
      <c r="DX1912">
        <v>12.303834097602142</v>
      </c>
      <c r="DY1912">
        <v>21.025077934411922</v>
      </c>
      <c r="EA1912">
        <f t="shared" si="1527"/>
        <v>0</v>
      </c>
      <c r="EB1912">
        <f t="shared" si="1528"/>
        <v>1</v>
      </c>
      <c r="EC1912">
        <f t="shared" si="1529"/>
        <v>8.72124383680978</v>
      </c>
      <c r="EF1912">
        <v>1905</v>
      </c>
      <c r="EG1912">
        <v>25.78838169741244</v>
      </c>
      <c r="EH1912">
        <v>10.369352741162768</v>
      </c>
      <c r="EJ1912">
        <f t="shared" si="1530"/>
        <v>1</v>
      </c>
      <c r="EK1912">
        <f t="shared" si="1531"/>
        <v>0</v>
      </c>
      <c r="EL1912">
        <f t="shared" si="1532"/>
        <v>15.419028956249672</v>
      </c>
      <c r="EO1912">
        <v>1905</v>
      </c>
      <c r="EP1912">
        <v>18.543699287031675</v>
      </c>
      <c r="EQ1912">
        <v>34.856467803437468</v>
      </c>
      <c r="ES1912">
        <f t="shared" si="1533"/>
        <v>0</v>
      </c>
      <c r="ET1912">
        <f t="shared" si="1534"/>
        <v>1</v>
      </c>
      <c r="EU1912">
        <f t="shared" si="1535"/>
        <v>16.312768516405793</v>
      </c>
    </row>
    <row r="1913" spans="1:151" x14ac:dyDescent="0.25">
      <c r="A1913">
        <v>1906</v>
      </c>
      <c r="B1913">
        <v>12.001966147338809</v>
      </c>
      <c r="C1913">
        <v>18.70709915572122</v>
      </c>
      <c r="E1913">
        <f t="shared" si="1536"/>
        <v>0</v>
      </c>
      <c r="F1913">
        <f t="shared" si="1487"/>
        <v>1</v>
      </c>
      <c r="G1913">
        <f t="shared" si="1537"/>
        <v>6.7051330083824112</v>
      </c>
      <c r="J1913">
        <v>1906</v>
      </c>
      <c r="K1913">
        <v>13.952013729269881</v>
      </c>
      <c r="L1913">
        <v>21.780921376358691</v>
      </c>
      <c r="N1913">
        <f t="shared" si="1488"/>
        <v>0</v>
      </c>
      <c r="O1913">
        <f t="shared" si="1489"/>
        <v>1</v>
      </c>
      <c r="P1913">
        <f t="shared" si="1490"/>
        <v>7.8289076470888102</v>
      </c>
      <c r="S1913">
        <v>1906</v>
      </c>
      <c r="T1913">
        <v>18.789389835453491</v>
      </c>
      <c r="U1913">
        <v>16.758002197816481</v>
      </c>
      <c r="W1913">
        <f t="shared" si="1491"/>
        <v>1</v>
      </c>
      <c r="X1913">
        <f t="shared" si="1492"/>
        <v>0</v>
      </c>
      <c r="Y1913">
        <f t="shared" si="1493"/>
        <v>2.0313876376370104</v>
      </c>
      <c r="AB1913">
        <v>1906</v>
      </c>
      <c r="AC1913">
        <v>22.981572482293192</v>
      </c>
      <c r="AD1913">
        <v>16.855223614204021</v>
      </c>
      <c r="AF1913">
        <f t="shared" si="1494"/>
        <v>1</v>
      </c>
      <c r="AG1913">
        <f t="shared" si="1495"/>
        <v>0</v>
      </c>
      <c r="AH1913">
        <f t="shared" si="1496"/>
        <v>6.1263488680891705</v>
      </c>
      <c r="AK1913">
        <v>1906</v>
      </c>
      <c r="AL1913">
        <v>19.693026201972902</v>
      </c>
      <c r="AM1913">
        <v>27.263836099422779</v>
      </c>
      <c r="AO1913">
        <f t="shared" si="1497"/>
        <v>0</v>
      </c>
      <c r="AP1913">
        <f t="shared" si="1498"/>
        <v>1</v>
      </c>
      <c r="AQ1913">
        <f t="shared" si="1499"/>
        <v>7.5708098974498768</v>
      </c>
      <c r="AT1913">
        <v>1906</v>
      </c>
      <c r="AU1913">
        <v>23.191850176307952</v>
      </c>
      <c r="AV1913">
        <v>17.077520133413991</v>
      </c>
      <c r="AX1913">
        <f t="shared" si="1500"/>
        <v>1</v>
      </c>
      <c r="AY1913">
        <f t="shared" si="1501"/>
        <v>0</v>
      </c>
      <c r="AZ1913">
        <f t="shared" si="1502"/>
        <v>6.1143300428939611</v>
      </c>
      <c r="BC1913">
        <v>1906</v>
      </c>
      <c r="BD1913" t="e">
        <v>#N/A</v>
      </c>
      <c r="BE1913" t="e">
        <v>#N/A</v>
      </c>
      <c r="BG1913" t="e">
        <f t="shared" si="1503"/>
        <v>#N/A</v>
      </c>
      <c r="BH1913" t="e">
        <f t="shared" si="1504"/>
        <v>#N/A</v>
      </c>
      <c r="BI1913" t="e">
        <f t="shared" si="1505"/>
        <v>#N/A</v>
      </c>
      <c r="BL1913">
        <v>1906</v>
      </c>
      <c r="BM1913">
        <v>23.529499874532213</v>
      </c>
      <c r="BN1913">
        <v>8.331613681485452</v>
      </c>
      <c r="BP1913">
        <f t="shared" si="1506"/>
        <v>1</v>
      </c>
      <c r="BQ1913">
        <f t="shared" si="1507"/>
        <v>0</v>
      </c>
      <c r="BR1913">
        <f t="shared" si="1508"/>
        <v>15.197886193046761</v>
      </c>
      <c r="BU1913">
        <v>1906</v>
      </c>
      <c r="BV1913">
        <v>23.903044026394962</v>
      </c>
      <c r="BW1913">
        <v>22.850801784701172</v>
      </c>
      <c r="BY1913">
        <f t="shared" si="1509"/>
        <v>1</v>
      </c>
      <c r="BZ1913">
        <f t="shared" si="1510"/>
        <v>0</v>
      </c>
      <c r="CA1913">
        <f t="shared" si="1511"/>
        <v>1.05224224169379</v>
      </c>
      <c r="CD1913">
        <v>1906</v>
      </c>
      <c r="CE1913">
        <v>25.045688614382122</v>
      </c>
      <c r="CF1913">
        <v>21.498679103742461</v>
      </c>
      <c r="CH1913">
        <f t="shared" si="1512"/>
        <v>1</v>
      </c>
      <c r="CI1913">
        <f t="shared" si="1513"/>
        <v>0</v>
      </c>
      <c r="CJ1913">
        <f t="shared" si="1514"/>
        <v>3.5470095106396613</v>
      </c>
      <c r="CM1913">
        <v>1906</v>
      </c>
      <c r="CN1913">
        <v>18.798645066591369</v>
      </c>
      <c r="CO1913">
        <v>29.677229555816261</v>
      </c>
      <c r="CQ1913">
        <f t="shared" si="1515"/>
        <v>0</v>
      </c>
      <c r="CR1913">
        <f t="shared" si="1516"/>
        <v>1</v>
      </c>
      <c r="CS1913">
        <f t="shared" si="1517"/>
        <v>10.878584489224892</v>
      </c>
      <c r="CV1913">
        <v>1906</v>
      </c>
      <c r="CW1913">
        <v>24.757278588855389</v>
      </c>
      <c r="CX1913">
        <v>16.340294072894817</v>
      </c>
      <c r="CZ1913">
        <f t="shared" si="1518"/>
        <v>1</v>
      </c>
      <c r="DA1913">
        <f t="shared" si="1519"/>
        <v>0</v>
      </c>
      <c r="DB1913">
        <f t="shared" si="1520"/>
        <v>8.4169845159605714</v>
      </c>
      <c r="DE1913">
        <v>1906</v>
      </c>
      <c r="DF1913">
        <v>22.295329279992917</v>
      </c>
      <c r="DG1913">
        <v>14.061782708125225</v>
      </c>
      <c r="DI1913">
        <f t="shared" si="1521"/>
        <v>1</v>
      </c>
      <c r="DJ1913">
        <f t="shared" si="1522"/>
        <v>0</v>
      </c>
      <c r="DK1913">
        <f t="shared" si="1523"/>
        <v>8.2335465718676915</v>
      </c>
      <c r="DN1913">
        <v>1906</v>
      </c>
      <c r="DO1913">
        <v>25.921299703925669</v>
      </c>
      <c r="DP1913">
        <v>28.479527573812668</v>
      </c>
      <c r="DR1913">
        <f t="shared" si="1524"/>
        <v>0</v>
      </c>
      <c r="DS1913">
        <f t="shared" si="1525"/>
        <v>1</v>
      </c>
      <c r="DT1913">
        <f t="shared" si="1526"/>
        <v>2.5582278698869985</v>
      </c>
      <c r="DW1913">
        <v>1906</v>
      </c>
      <c r="DX1913">
        <v>24.39923057785051</v>
      </c>
      <c r="DY1913">
        <v>15.337689762423453</v>
      </c>
      <c r="EA1913">
        <f t="shared" si="1527"/>
        <v>1</v>
      </c>
      <c r="EB1913">
        <f t="shared" si="1528"/>
        <v>0</v>
      </c>
      <c r="EC1913">
        <f t="shared" si="1529"/>
        <v>9.0615408154270565</v>
      </c>
      <c r="EF1913">
        <v>1906</v>
      </c>
      <c r="EG1913">
        <v>27.630797480890827</v>
      </c>
      <c r="EH1913">
        <v>12.667129751376894</v>
      </c>
      <c r="EJ1913">
        <f t="shared" si="1530"/>
        <v>1</v>
      </c>
      <c r="EK1913">
        <f t="shared" si="1531"/>
        <v>0</v>
      </c>
      <c r="EL1913">
        <f t="shared" si="1532"/>
        <v>14.963667729513933</v>
      </c>
      <c r="EO1913">
        <v>1906</v>
      </c>
      <c r="EP1913">
        <v>24.030744991113906</v>
      </c>
      <c r="EQ1913">
        <v>7.0494222739224597</v>
      </c>
      <c r="ES1913">
        <f t="shared" si="1533"/>
        <v>1</v>
      </c>
      <c r="ET1913">
        <f t="shared" si="1534"/>
        <v>0</v>
      </c>
      <c r="EU1913">
        <f t="shared" si="1535"/>
        <v>16.981322717191446</v>
      </c>
    </row>
    <row r="1914" spans="1:151" x14ac:dyDescent="0.25">
      <c r="A1914">
        <v>1907</v>
      </c>
      <c r="B1914">
        <v>13.138685359803908</v>
      </c>
      <c r="C1914">
        <v>16.84209747687612</v>
      </c>
      <c r="E1914">
        <f t="shared" si="1536"/>
        <v>0</v>
      </c>
      <c r="F1914">
        <f t="shared" si="1487"/>
        <v>1</v>
      </c>
      <c r="G1914">
        <f t="shared" si="1537"/>
        <v>3.7034121170722116</v>
      </c>
      <c r="J1914">
        <v>1907</v>
      </c>
      <c r="K1914">
        <v>20.589190166336373</v>
      </c>
      <c r="L1914">
        <v>12.32995374449308</v>
      </c>
      <c r="N1914">
        <f t="shared" si="1488"/>
        <v>1</v>
      </c>
      <c r="O1914">
        <f t="shared" si="1489"/>
        <v>0</v>
      </c>
      <c r="P1914">
        <f t="shared" si="1490"/>
        <v>8.2592364218432923</v>
      </c>
      <c r="S1914">
        <v>1907</v>
      </c>
      <c r="T1914">
        <v>22.655142822598389</v>
      </c>
      <c r="U1914">
        <v>12.838240050315582</v>
      </c>
      <c r="W1914">
        <f t="shared" si="1491"/>
        <v>1</v>
      </c>
      <c r="X1914">
        <f t="shared" si="1492"/>
        <v>0</v>
      </c>
      <c r="Y1914">
        <f t="shared" si="1493"/>
        <v>9.8169027722828073</v>
      </c>
      <c r="AB1914">
        <v>1907</v>
      </c>
      <c r="AC1914">
        <v>22.491265288355137</v>
      </c>
      <c r="AD1914">
        <v>19.475068726109971</v>
      </c>
      <c r="AF1914">
        <f t="shared" si="1494"/>
        <v>1</v>
      </c>
      <c r="AG1914">
        <f t="shared" si="1495"/>
        <v>0</v>
      </c>
      <c r="AH1914">
        <f t="shared" si="1496"/>
        <v>3.0161965622451667</v>
      </c>
      <c r="AK1914">
        <v>1907</v>
      </c>
      <c r="AL1914">
        <v>20.594256699744726</v>
      </c>
      <c r="AM1914">
        <v>28.373515721190874</v>
      </c>
      <c r="AO1914">
        <f t="shared" si="1497"/>
        <v>0</v>
      </c>
      <c r="AP1914">
        <f t="shared" si="1498"/>
        <v>1</v>
      </c>
      <c r="AQ1914">
        <f t="shared" si="1499"/>
        <v>7.7792590214461477</v>
      </c>
      <c r="AT1914">
        <v>1907</v>
      </c>
      <c r="AU1914">
        <v>16.682339314398156</v>
      </c>
      <c r="AV1914">
        <v>21.981092079892971</v>
      </c>
      <c r="AX1914">
        <f t="shared" si="1500"/>
        <v>0</v>
      </c>
      <c r="AY1914">
        <f t="shared" si="1501"/>
        <v>1</v>
      </c>
      <c r="AZ1914">
        <f t="shared" si="1502"/>
        <v>5.2987527654948146</v>
      </c>
      <c r="BC1914">
        <v>1907</v>
      </c>
      <c r="BD1914" t="e">
        <v>#N/A</v>
      </c>
      <c r="BE1914" t="e">
        <v>#N/A</v>
      </c>
      <c r="BG1914" t="e">
        <f t="shared" si="1503"/>
        <v>#N/A</v>
      </c>
      <c r="BH1914" t="e">
        <f t="shared" si="1504"/>
        <v>#N/A</v>
      </c>
      <c r="BI1914" t="e">
        <f t="shared" si="1505"/>
        <v>#N/A</v>
      </c>
      <c r="BL1914">
        <v>1907</v>
      </c>
      <c r="BM1914">
        <v>29.59474120594156</v>
      </c>
      <c r="BN1914">
        <v>7.654072978571639</v>
      </c>
      <c r="BP1914">
        <f t="shared" si="1506"/>
        <v>1</v>
      </c>
      <c r="BQ1914">
        <f t="shared" si="1507"/>
        <v>0</v>
      </c>
      <c r="BR1914">
        <f t="shared" si="1508"/>
        <v>21.940668227369919</v>
      </c>
      <c r="BU1914">
        <v>1907</v>
      </c>
      <c r="BV1914">
        <v>17.788169048962509</v>
      </c>
      <c r="BW1914">
        <v>33.130771063375143</v>
      </c>
      <c r="BY1914">
        <f t="shared" si="1509"/>
        <v>0</v>
      </c>
      <c r="BZ1914">
        <f t="shared" si="1510"/>
        <v>1</v>
      </c>
      <c r="CA1914">
        <f t="shared" si="1511"/>
        <v>15.342602014412634</v>
      </c>
      <c r="CD1914">
        <v>1907</v>
      </c>
      <c r="CE1914">
        <v>27.51704638197473</v>
      </c>
      <c r="CF1914">
        <v>40.058959757038807</v>
      </c>
      <c r="CH1914">
        <f t="shared" si="1512"/>
        <v>0</v>
      </c>
      <c r="CI1914">
        <f t="shared" si="1513"/>
        <v>1</v>
      </c>
      <c r="CJ1914">
        <f t="shared" si="1514"/>
        <v>12.541913375064077</v>
      </c>
      <c r="CM1914">
        <v>1907</v>
      </c>
      <c r="CN1914">
        <v>19.328207061256663</v>
      </c>
      <c r="CO1914">
        <v>14.89720385194825</v>
      </c>
      <c r="CQ1914">
        <f t="shared" si="1515"/>
        <v>1</v>
      </c>
      <c r="CR1914">
        <f t="shared" si="1516"/>
        <v>0</v>
      </c>
      <c r="CS1914">
        <f t="shared" si="1517"/>
        <v>4.4310032093084128</v>
      </c>
      <c r="CV1914">
        <v>1907</v>
      </c>
      <c r="CW1914">
        <v>19.963112699362846</v>
      </c>
      <c r="CX1914">
        <v>16.109573839864677</v>
      </c>
      <c r="CZ1914">
        <f t="shared" si="1518"/>
        <v>1</v>
      </c>
      <c r="DA1914">
        <f t="shared" si="1519"/>
        <v>0</v>
      </c>
      <c r="DB1914">
        <f t="shared" si="1520"/>
        <v>3.853538859498169</v>
      </c>
      <c r="DE1914">
        <v>1907</v>
      </c>
      <c r="DF1914">
        <v>15.968982548474642</v>
      </c>
      <c r="DG1914">
        <v>17.768514862110358</v>
      </c>
      <c r="DI1914">
        <f t="shared" si="1521"/>
        <v>0</v>
      </c>
      <c r="DJ1914">
        <f t="shared" si="1522"/>
        <v>1</v>
      </c>
      <c r="DK1914">
        <f t="shared" si="1523"/>
        <v>1.7995323136357158</v>
      </c>
      <c r="DN1914">
        <v>1907</v>
      </c>
      <c r="DO1914">
        <v>27.345798177344136</v>
      </c>
      <c r="DP1914">
        <v>24.164040045776314</v>
      </c>
      <c r="DR1914">
        <f t="shared" si="1524"/>
        <v>1</v>
      </c>
      <c r="DS1914">
        <f t="shared" si="1525"/>
        <v>0</v>
      </c>
      <c r="DT1914">
        <f t="shared" si="1526"/>
        <v>3.1817581315678218</v>
      </c>
      <c r="DW1914">
        <v>1907</v>
      </c>
      <c r="DX1914">
        <v>20.68474656114169</v>
      </c>
      <c r="DY1914">
        <v>24.310470404885578</v>
      </c>
      <c r="EA1914">
        <f t="shared" si="1527"/>
        <v>0</v>
      </c>
      <c r="EB1914">
        <f t="shared" si="1528"/>
        <v>1</v>
      </c>
      <c r="EC1914">
        <f t="shared" si="1529"/>
        <v>3.6257238437438879</v>
      </c>
      <c r="EF1914">
        <v>1907</v>
      </c>
      <c r="EG1914">
        <v>19.867924022543065</v>
      </c>
      <c r="EH1914">
        <v>11.456874814312798</v>
      </c>
      <c r="EJ1914">
        <f t="shared" si="1530"/>
        <v>1</v>
      </c>
      <c r="EK1914">
        <f t="shared" si="1531"/>
        <v>0</v>
      </c>
      <c r="EL1914">
        <f t="shared" si="1532"/>
        <v>8.411049208230267</v>
      </c>
      <c r="EO1914">
        <v>1907</v>
      </c>
      <c r="EP1914">
        <v>18.298166692575872</v>
      </c>
      <c r="EQ1914">
        <v>26.493515706904422</v>
      </c>
      <c r="ES1914">
        <f t="shared" si="1533"/>
        <v>0</v>
      </c>
      <c r="ET1914">
        <f t="shared" si="1534"/>
        <v>1</v>
      </c>
      <c r="EU1914">
        <f t="shared" si="1535"/>
        <v>8.1953490143285492</v>
      </c>
    </row>
    <row r="1915" spans="1:151" x14ac:dyDescent="0.25">
      <c r="A1915">
        <v>1908</v>
      </c>
      <c r="B1915">
        <v>8.3639394555890636</v>
      </c>
      <c r="C1915">
        <v>22.194188864926431</v>
      </c>
      <c r="E1915">
        <f t="shared" si="1536"/>
        <v>0</v>
      </c>
      <c r="F1915">
        <f t="shared" si="1487"/>
        <v>1</v>
      </c>
      <c r="G1915">
        <f t="shared" si="1537"/>
        <v>13.830249409337368</v>
      </c>
      <c r="J1915">
        <v>1908</v>
      </c>
      <c r="K1915">
        <v>15.287250093687282</v>
      </c>
      <c r="L1915">
        <v>40.438420939773714</v>
      </c>
      <c r="N1915">
        <f t="shared" si="1488"/>
        <v>0</v>
      </c>
      <c r="O1915">
        <f t="shared" si="1489"/>
        <v>1</v>
      </c>
      <c r="P1915">
        <f t="shared" si="1490"/>
        <v>25.15117084608643</v>
      </c>
      <c r="S1915">
        <v>1908</v>
      </c>
      <c r="T1915">
        <v>24.165524408198877</v>
      </c>
      <c r="U1915">
        <v>17.213008074715006</v>
      </c>
      <c r="W1915">
        <f t="shared" si="1491"/>
        <v>1</v>
      </c>
      <c r="X1915">
        <f t="shared" si="1492"/>
        <v>0</v>
      </c>
      <c r="Y1915">
        <f t="shared" si="1493"/>
        <v>6.9525163334838709</v>
      </c>
      <c r="AB1915">
        <v>1908</v>
      </c>
      <c r="AC1915">
        <v>21.118595255439203</v>
      </c>
      <c r="AD1915">
        <v>18.404186665698887</v>
      </c>
      <c r="AF1915">
        <f t="shared" si="1494"/>
        <v>1</v>
      </c>
      <c r="AG1915">
        <f t="shared" si="1495"/>
        <v>0</v>
      </c>
      <c r="AH1915">
        <f t="shared" si="1496"/>
        <v>2.7144085897403158</v>
      </c>
      <c r="AK1915">
        <v>1908</v>
      </c>
      <c r="AL1915">
        <v>30.690753611277064</v>
      </c>
      <c r="AM1915">
        <v>17.170959550238155</v>
      </c>
      <c r="AO1915">
        <f t="shared" si="1497"/>
        <v>1</v>
      </c>
      <c r="AP1915">
        <f t="shared" si="1498"/>
        <v>0</v>
      </c>
      <c r="AQ1915">
        <f t="shared" si="1499"/>
        <v>13.519794061038908</v>
      </c>
      <c r="AT1915">
        <v>1908</v>
      </c>
      <c r="AU1915">
        <v>15.59048201349097</v>
      </c>
      <c r="AV1915">
        <v>20.49371988315222</v>
      </c>
      <c r="AX1915">
        <f t="shared" si="1500"/>
        <v>0</v>
      </c>
      <c r="AY1915">
        <f t="shared" si="1501"/>
        <v>1</v>
      </c>
      <c r="AZ1915">
        <f t="shared" si="1502"/>
        <v>4.9032378696612504</v>
      </c>
      <c r="BC1915">
        <v>1908</v>
      </c>
      <c r="BD1915" t="e">
        <v>#N/A</v>
      </c>
      <c r="BE1915" t="e">
        <v>#N/A</v>
      </c>
      <c r="BG1915" t="e">
        <f t="shared" si="1503"/>
        <v>#N/A</v>
      </c>
      <c r="BH1915" t="e">
        <f t="shared" si="1504"/>
        <v>#N/A</v>
      </c>
      <c r="BI1915" t="e">
        <f t="shared" si="1505"/>
        <v>#N/A</v>
      </c>
      <c r="BL1915">
        <v>1908</v>
      </c>
      <c r="BM1915">
        <v>27.465227781763137</v>
      </c>
      <c r="BN1915">
        <v>18.792473786319576</v>
      </c>
      <c r="BP1915">
        <f t="shared" si="1506"/>
        <v>1</v>
      </c>
      <c r="BQ1915">
        <f t="shared" si="1507"/>
        <v>0</v>
      </c>
      <c r="BR1915">
        <f t="shared" si="1508"/>
        <v>8.6727539954435606</v>
      </c>
      <c r="BU1915">
        <v>1908</v>
      </c>
      <c r="BV1915">
        <v>20.998388044107045</v>
      </c>
      <c r="BW1915">
        <v>21.141476764996924</v>
      </c>
      <c r="BY1915">
        <f t="shared" si="1509"/>
        <v>0</v>
      </c>
      <c r="BZ1915">
        <f t="shared" si="1510"/>
        <v>1</v>
      </c>
      <c r="CA1915">
        <f t="shared" si="1511"/>
        <v>0.14308872088987812</v>
      </c>
      <c r="CD1915">
        <v>1908</v>
      </c>
      <c r="CE1915">
        <v>26.378987720311066</v>
      </c>
      <c r="CF1915">
        <v>28.183012601819946</v>
      </c>
      <c r="CH1915">
        <f t="shared" si="1512"/>
        <v>0</v>
      </c>
      <c r="CI1915">
        <f t="shared" si="1513"/>
        <v>1</v>
      </c>
      <c r="CJ1915">
        <f t="shared" si="1514"/>
        <v>1.8040248815088802</v>
      </c>
      <c r="CM1915">
        <v>1908</v>
      </c>
      <c r="CN1915">
        <v>20.28201540282128</v>
      </c>
      <c r="CO1915">
        <v>19.023038651571625</v>
      </c>
      <c r="CQ1915">
        <f t="shared" si="1515"/>
        <v>1</v>
      </c>
      <c r="CR1915">
        <f t="shared" si="1516"/>
        <v>0</v>
      </c>
      <c r="CS1915">
        <f t="shared" si="1517"/>
        <v>1.258976751249655</v>
      </c>
      <c r="CV1915">
        <v>1908</v>
      </c>
      <c r="CW1915">
        <v>26.960496105868632</v>
      </c>
      <c r="CX1915">
        <v>19.271420816037622</v>
      </c>
      <c r="CZ1915">
        <f t="shared" si="1518"/>
        <v>1</v>
      </c>
      <c r="DA1915">
        <f t="shared" si="1519"/>
        <v>0</v>
      </c>
      <c r="DB1915">
        <f t="shared" si="1520"/>
        <v>7.6890752898310097</v>
      </c>
      <c r="DE1915">
        <v>1908</v>
      </c>
      <c r="DF1915">
        <v>17.257554751034352</v>
      </c>
      <c r="DG1915">
        <v>26.085499038200201</v>
      </c>
      <c r="DI1915">
        <f t="shared" si="1521"/>
        <v>0</v>
      </c>
      <c r="DJ1915">
        <f t="shared" si="1522"/>
        <v>1</v>
      </c>
      <c r="DK1915">
        <f t="shared" si="1523"/>
        <v>8.8279442871658489</v>
      </c>
      <c r="DN1915">
        <v>1908</v>
      </c>
      <c r="DO1915">
        <v>23.444163817540353</v>
      </c>
      <c r="DP1915">
        <v>16.909042877354999</v>
      </c>
      <c r="DR1915">
        <f t="shared" si="1524"/>
        <v>1</v>
      </c>
      <c r="DS1915">
        <f t="shared" si="1525"/>
        <v>0</v>
      </c>
      <c r="DT1915">
        <f t="shared" si="1526"/>
        <v>6.5351209401853545</v>
      </c>
      <c r="DW1915">
        <v>1908</v>
      </c>
      <c r="DX1915">
        <v>9.9311508265142763</v>
      </c>
      <c r="DY1915">
        <v>14.520000039607513</v>
      </c>
      <c r="EA1915">
        <f t="shared" si="1527"/>
        <v>0</v>
      </c>
      <c r="EB1915">
        <f t="shared" si="1528"/>
        <v>1</v>
      </c>
      <c r="EC1915">
        <f t="shared" si="1529"/>
        <v>4.588849213093237</v>
      </c>
      <c r="EF1915">
        <v>1908</v>
      </c>
      <c r="EG1915">
        <v>18.96855766540531</v>
      </c>
      <c r="EH1915">
        <v>19.852303164801363</v>
      </c>
      <c r="EJ1915">
        <f t="shared" si="1530"/>
        <v>0</v>
      </c>
      <c r="EK1915">
        <f t="shared" si="1531"/>
        <v>1</v>
      </c>
      <c r="EL1915">
        <f t="shared" si="1532"/>
        <v>0.88374549939605274</v>
      </c>
      <c r="EO1915">
        <v>1908</v>
      </c>
      <c r="EP1915">
        <v>15.955663331165642</v>
      </c>
      <c r="EQ1915">
        <v>29.886219724563823</v>
      </c>
      <c r="ES1915">
        <f t="shared" si="1533"/>
        <v>0</v>
      </c>
      <c r="ET1915">
        <f t="shared" si="1534"/>
        <v>1</v>
      </c>
      <c r="EU1915">
        <f t="shared" si="1535"/>
        <v>13.930556393398181</v>
      </c>
    </row>
    <row r="1916" spans="1:151" x14ac:dyDescent="0.25">
      <c r="A1916">
        <v>1909</v>
      </c>
      <c r="B1916">
        <v>8.3698972148680681</v>
      </c>
      <c r="C1916">
        <v>13.888275132244221</v>
      </c>
      <c r="E1916">
        <f t="shared" si="1536"/>
        <v>0</v>
      </c>
      <c r="F1916">
        <f t="shared" si="1487"/>
        <v>1</v>
      </c>
      <c r="G1916">
        <f t="shared" si="1537"/>
        <v>5.5183779173761529</v>
      </c>
      <c r="J1916">
        <v>1909</v>
      </c>
      <c r="K1916">
        <v>18.467669988301896</v>
      </c>
      <c r="L1916">
        <v>27.443443893764154</v>
      </c>
      <c r="N1916">
        <f t="shared" si="1488"/>
        <v>0</v>
      </c>
      <c r="O1916">
        <f t="shared" si="1489"/>
        <v>1</v>
      </c>
      <c r="P1916">
        <f t="shared" si="1490"/>
        <v>8.9757739054622583</v>
      </c>
      <c r="S1916">
        <v>1909</v>
      </c>
      <c r="T1916">
        <v>19.377248828342587</v>
      </c>
      <c r="U1916">
        <v>40.546303875245542</v>
      </c>
      <c r="W1916">
        <f t="shared" si="1491"/>
        <v>0</v>
      </c>
      <c r="X1916">
        <f t="shared" si="1492"/>
        <v>1</v>
      </c>
      <c r="Y1916">
        <f t="shared" si="1493"/>
        <v>21.169055046902955</v>
      </c>
      <c r="AB1916">
        <v>1909</v>
      </c>
      <c r="AC1916">
        <v>27.313823249182853</v>
      </c>
      <c r="AD1916">
        <v>18.145427739481189</v>
      </c>
      <c r="AF1916">
        <f t="shared" si="1494"/>
        <v>1</v>
      </c>
      <c r="AG1916">
        <f t="shared" si="1495"/>
        <v>0</v>
      </c>
      <c r="AH1916">
        <f t="shared" si="1496"/>
        <v>9.1683955097016643</v>
      </c>
      <c r="AK1916">
        <v>1909</v>
      </c>
      <c r="AL1916">
        <v>19.837911579825128</v>
      </c>
      <c r="AM1916">
        <v>17.063298802907923</v>
      </c>
      <c r="AO1916">
        <f t="shared" si="1497"/>
        <v>1</v>
      </c>
      <c r="AP1916">
        <f t="shared" si="1498"/>
        <v>0</v>
      </c>
      <c r="AQ1916">
        <f t="shared" si="1499"/>
        <v>2.7746127769172055</v>
      </c>
      <c r="AT1916">
        <v>1909</v>
      </c>
      <c r="AU1916">
        <v>16.303765326458347</v>
      </c>
      <c r="AV1916">
        <v>13.661752364500646</v>
      </c>
      <c r="AX1916">
        <f t="shared" si="1500"/>
        <v>1</v>
      </c>
      <c r="AY1916">
        <f t="shared" si="1501"/>
        <v>0</v>
      </c>
      <c r="AZ1916">
        <f t="shared" si="1502"/>
        <v>2.6420129619577004</v>
      </c>
      <c r="BC1916">
        <v>1909</v>
      </c>
      <c r="BD1916" t="e">
        <v>#N/A</v>
      </c>
      <c r="BE1916" t="e">
        <v>#N/A</v>
      </c>
      <c r="BG1916" t="e">
        <f t="shared" si="1503"/>
        <v>#N/A</v>
      </c>
      <c r="BH1916" t="e">
        <f t="shared" si="1504"/>
        <v>#N/A</v>
      </c>
      <c r="BI1916" t="e">
        <f t="shared" si="1505"/>
        <v>#N/A</v>
      </c>
      <c r="BL1916">
        <v>1909</v>
      </c>
      <c r="BM1916">
        <v>31.146766319985275</v>
      </c>
      <c r="BN1916">
        <v>18.443382458303251</v>
      </c>
      <c r="BP1916">
        <f t="shared" si="1506"/>
        <v>1</v>
      </c>
      <c r="BQ1916">
        <f t="shared" si="1507"/>
        <v>0</v>
      </c>
      <c r="BR1916">
        <f t="shared" si="1508"/>
        <v>12.703383861682024</v>
      </c>
      <c r="BU1916">
        <v>1909</v>
      </c>
      <c r="BV1916">
        <v>27.409391520258524</v>
      </c>
      <c r="BW1916">
        <v>8.0228977393145708</v>
      </c>
      <c r="BY1916">
        <f t="shared" si="1509"/>
        <v>1</v>
      </c>
      <c r="BZ1916">
        <f t="shared" si="1510"/>
        <v>0</v>
      </c>
      <c r="CA1916">
        <f t="shared" si="1511"/>
        <v>19.386493780943951</v>
      </c>
      <c r="CD1916">
        <v>1909</v>
      </c>
      <c r="CE1916">
        <v>19.095110308819187</v>
      </c>
      <c r="CF1916">
        <v>27.828607307916947</v>
      </c>
      <c r="CH1916">
        <f t="shared" si="1512"/>
        <v>0</v>
      </c>
      <c r="CI1916">
        <f t="shared" si="1513"/>
        <v>1</v>
      </c>
      <c r="CJ1916">
        <f t="shared" si="1514"/>
        <v>8.7334969990977598</v>
      </c>
      <c r="CM1916">
        <v>1909</v>
      </c>
      <c r="CN1916">
        <v>14.550243774587626</v>
      </c>
      <c r="CO1916">
        <v>8.0148128617025787</v>
      </c>
      <c r="CQ1916">
        <f t="shared" si="1515"/>
        <v>1</v>
      </c>
      <c r="CR1916">
        <f t="shared" si="1516"/>
        <v>0</v>
      </c>
      <c r="CS1916">
        <f t="shared" si="1517"/>
        <v>6.5354309128850474</v>
      </c>
      <c r="CV1916">
        <v>1909</v>
      </c>
      <c r="CW1916">
        <v>24.751998360582064</v>
      </c>
      <c r="CX1916">
        <v>23.706722959776677</v>
      </c>
      <c r="CZ1916">
        <f t="shared" si="1518"/>
        <v>1</v>
      </c>
      <c r="DA1916">
        <f t="shared" si="1519"/>
        <v>0</v>
      </c>
      <c r="DB1916">
        <f t="shared" si="1520"/>
        <v>1.0452754008053873</v>
      </c>
      <c r="DE1916">
        <v>1909</v>
      </c>
      <c r="DF1916">
        <v>24.569837071200531</v>
      </c>
      <c r="DG1916">
        <v>23.012575127416689</v>
      </c>
      <c r="DI1916">
        <f t="shared" si="1521"/>
        <v>1</v>
      </c>
      <c r="DJ1916">
        <f t="shared" si="1522"/>
        <v>0</v>
      </c>
      <c r="DK1916">
        <f t="shared" si="1523"/>
        <v>1.5572619437838426</v>
      </c>
      <c r="DN1916">
        <v>1909</v>
      </c>
      <c r="DO1916">
        <v>20.051771705699707</v>
      </c>
      <c r="DP1916">
        <v>16.67508346490159</v>
      </c>
      <c r="DR1916">
        <f t="shared" si="1524"/>
        <v>1</v>
      </c>
      <c r="DS1916">
        <f t="shared" si="1525"/>
        <v>0</v>
      </c>
      <c r="DT1916">
        <f t="shared" si="1526"/>
        <v>3.3766882407981171</v>
      </c>
      <c r="DW1916">
        <v>1909</v>
      </c>
      <c r="DX1916">
        <v>15.822304519311112</v>
      </c>
      <c r="DY1916">
        <v>26.099923392623396</v>
      </c>
      <c r="EA1916">
        <f t="shared" si="1527"/>
        <v>0</v>
      </c>
      <c r="EB1916">
        <f t="shared" si="1528"/>
        <v>1</v>
      </c>
      <c r="EC1916">
        <f t="shared" si="1529"/>
        <v>10.277618873312283</v>
      </c>
      <c r="EF1916">
        <v>1909</v>
      </c>
      <c r="EG1916">
        <v>23.50301972323826</v>
      </c>
      <c r="EH1916">
        <v>14.226200240801633</v>
      </c>
      <c r="EJ1916">
        <f t="shared" si="1530"/>
        <v>1</v>
      </c>
      <c r="EK1916">
        <f t="shared" si="1531"/>
        <v>0</v>
      </c>
      <c r="EL1916">
        <f t="shared" si="1532"/>
        <v>9.2768194824366272</v>
      </c>
      <c r="EO1916">
        <v>1909</v>
      </c>
      <c r="EP1916">
        <v>25.269842509566637</v>
      </c>
      <c r="EQ1916">
        <v>56.983359459867458</v>
      </c>
      <c r="ES1916">
        <f t="shared" si="1533"/>
        <v>0</v>
      </c>
      <c r="ET1916">
        <f t="shared" si="1534"/>
        <v>1</v>
      </c>
      <c r="EU1916">
        <f t="shared" si="1535"/>
        <v>31.713516950300821</v>
      </c>
    </row>
    <row r="1917" spans="1:151" x14ac:dyDescent="0.25">
      <c r="A1917">
        <v>1910</v>
      </c>
      <c r="B1917">
        <v>16.358799496075541</v>
      </c>
      <c r="C1917">
        <v>-0.32787189320388421</v>
      </c>
      <c r="E1917">
        <f t="shared" si="1536"/>
        <v>1</v>
      </c>
      <c r="F1917">
        <f t="shared" si="1487"/>
        <v>0</v>
      </c>
      <c r="G1917">
        <f t="shared" si="1537"/>
        <v>16.686671389279425</v>
      </c>
      <c r="J1917">
        <v>1910</v>
      </c>
      <c r="K1917">
        <v>28.960394412071437</v>
      </c>
      <c r="L1917">
        <v>26.0974124496061</v>
      </c>
      <c r="N1917">
        <f t="shared" si="1488"/>
        <v>1</v>
      </c>
      <c r="O1917">
        <f t="shared" si="1489"/>
        <v>0</v>
      </c>
      <c r="P1917">
        <f t="shared" si="1490"/>
        <v>2.8629819624653372</v>
      </c>
      <c r="S1917">
        <v>1910</v>
      </c>
      <c r="T1917">
        <v>19.755861275662429</v>
      </c>
      <c r="U1917">
        <v>19.154352570724615</v>
      </c>
      <c r="W1917">
        <f t="shared" si="1491"/>
        <v>1</v>
      </c>
      <c r="X1917">
        <f t="shared" si="1492"/>
        <v>0</v>
      </c>
      <c r="Y1917">
        <f t="shared" si="1493"/>
        <v>0.60150870493781383</v>
      </c>
      <c r="AB1917">
        <v>1910</v>
      </c>
      <c r="AC1917">
        <v>24.206184283700289</v>
      </c>
      <c r="AD1917">
        <v>18.677871917094524</v>
      </c>
      <c r="AF1917">
        <f t="shared" si="1494"/>
        <v>1</v>
      </c>
      <c r="AG1917">
        <f t="shared" si="1495"/>
        <v>0</v>
      </c>
      <c r="AH1917">
        <f t="shared" si="1496"/>
        <v>5.5283123666057641</v>
      </c>
      <c r="AK1917">
        <v>1910</v>
      </c>
      <c r="AL1917">
        <v>39.387183485389123</v>
      </c>
      <c r="AM1917">
        <v>29.875849790397652</v>
      </c>
      <c r="AO1917">
        <f t="shared" si="1497"/>
        <v>1</v>
      </c>
      <c r="AP1917">
        <f t="shared" si="1498"/>
        <v>0</v>
      </c>
      <c r="AQ1917">
        <f t="shared" si="1499"/>
        <v>9.5113336949914711</v>
      </c>
      <c r="AT1917">
        <v>1910</v>
      </c>
      <c r="AU1917">
        <v>14.132234453149932</v>
      </c>
      <c r="AV1917">
        <v>20.162387171563541</v>
      </c>
      <c r="AX1917">
        <f t="shared" si="1500"/>
        <v>0</v>
      </c>
      <c r="AY1917">
        <f t="shared" si="1501"/>
        <v>1</v>
      </c>
      <c r="AZ1917">
        <f t="shared" si="1502"/>
        <v>6.0301527184136088</v>
      </c>
      <c r="BC1917">
        <v>1910</v>
      </c>
      <c r="BD1917" t="e">
        <v>#N/A</v>
      </c>
      <c r="BE1917" t="e">
        <v>#N/A</v>
      </c>
      <c r="BG1917" t="e">
        <f t="shared" si="1503"/>
        <v>#N/A</v>
      </c>
      <c r="BH1917" t="e">
        <f t="shared" si="1504"/>
        <v>#N/A</v>
      </c>
      <c r="BI1917" t="e">
        <f t="shared" si="1505"/>
        <v>#N/A</v>
      </c>
      <c r="BL1917">
        <v>1910</v>
      </c>
      <c r="BM1917">
        <v>26.15396285624351</v>
      </c>
      <c r="BN1917">
        <v>15.171939185113516</v>
      </c>
      <c r="BP1917">
        <f t="shared" si="1506"/>
        <v>1</v>
      </c>
      <c r="BQ1917">
        <f t="shared" si="1507"/>
        <v>0</v>
      </c>
      <c r="BR1917">
        <f t="shared" si="1508"/>
        <v>10.982023671129994</v>
      </c>
      <c r="BU1917">
        <v>1910</v>
      </c>
      <c r="BV1917">
        <v>26.37299224426161</v>
      </c>
      <c r="BW1917">
        <v>34.730686344891126</v>
      </c>
      <c r="BY1917">
        <f t="shared" si="1509"/>
        <v>0</v>
      </c>
      <c r="BZ1917">
        <f t="shared" si="1510"/>
        <v>1</v>
      </c>
      <c r="CA1917">
        <f t="shared" si="1511"/>
        <v>8.3576941006295158</v>
      </c>
      <c r="CD1917">
        <v>1910</v>
      </c>
      <c r="CE1917">
        <v>21.715656013889244</v>
      </c>
      <c r="CF1917">
        <v>17.47612311198268</v>
      </c>
      <c r="CH1917">
        <f t="shared" si="1512"/>
        <v>1</v>
      </c>
      <c r="CI1917">
        <f t="shared" si="1513"/>
        <v>0</v>
      </c>
      <c r="CJ1917">
        <f t="shared" si="1514"/>
        <v>4.2395329019065642</v>
      </c>
      <c r="CM1917">
        <v>1910</v>
      </c>
      <c r="CN1917">
        <v>19.415609008073318</v>
      </c>
      <c r="CO1917">
        <v>27.064433211962694</v>
      </c>
      <c r="CQ1917">
        <f t="shared" si="1515"/>
        <v>0</v>
      </c>
      <c r="CR1917">
        <f t="shared" si="1516"/>
        <v>1</v>
      </c>
      <c r="CS1917">
        <f t="shared" si="1517"/>
        <v>7.6488242038893759</v>
      </c>
      <c r="CV1917">
        <v>1910</v>
      </c>
      <c r="CW1917">
        <v>18.198321137754174</v>
      </c>
      <c r="CX1917">
        <v>11.675719898035327</v>
      </c>
      <c r="CZ1917">
        <f t="shared" si="1518"/>
        <v>1</v>
      </c>
      <c r="DA1917">
        <f t="shared" si="1519"/>
        <v>0</v>
      </c>
      <c r="DB1917">
        <f t="shared" si="1520"/>
        <v>6.5226012397188473</v>
      </c>
      <c r="DE1917">
        <v>1910</v>
      </c>
      <c r="DF1917">
        <v>30.045675228240093</v>
      </c>
      <c r="DG1917">
        <v>20.855978867691196</v>
      </c>
      <c r="DI1917">
        <f t="shared" si="1521"/>
        <v>1</v>
      </c>
      <c r="DJ1917">
        <f t="shared" si="1522"/>
        <v>0</v>
      </c>
      <c r="DK1917">
        <f t="shared" si="1523"/>
        <v>9.189696360548897</v>
      </c>
      <c r="DN1917">
        <v>1910</v>
      </c>
      <c r="DO1917">
        <v>21.881055513864048</v>
      </c>
      <c r="DP1917">
        <v>29.958343428292721</v>
      </c>
      <c r="DR1917">
        <f t="shared" si="1524"/>
        <v>0</v>
      </c>
      <c r="DS1917">
        <f t="shared" si="1525"/>
        <v>1</v>
      </c>
      <c r="DT1917">
        <f t="shared" si="1526"/>
        <v>8.0772879144286733</v>
      </c>
      <c r="DW1917">
        <v>1910</v>
      </c>
      <c r="DX1917">
        <v>12.521286139429169</v>
      </c>
      <c r="DY1917">
        <v>9.4657944019508982</v>
      </c>
      <c r="EA1917">
        <f t="shared" si="1527"/>
        <v>1</v>
      </c>
      <c r="EB1917">
        <f t="shared" si="1528"/>
        <v>0</v>
      </c>
      <c r="EC1917">
        <f t="shared" si="1529"/>
        <v>3.0554917374782704</v>
      </c>
      <c r="EF1917">
        <v>1910</v>
      </c>
      <c r="EG1917">
        <v>17.097745633017073</v>
      </c>
      <c r="EH1917">
        <v>11.853947758457803</v>
      </c>
      <c r="EJ1917">
        <f t="shared" si="1530"/>
        <v>1</v>
      </c>
      <c r="EK1917">
        <f t="shared" si="1531"/>
        <v>0</v>
      </c>
      <c r="EL1917">
        <f t="shared" si="1532"/>
        <v>5.2437978745592702</v>
      </c>
      <c r="EO1917">
        <v>1910</v>
      </c>
      <c r="EP1917">
        <v>21.158086875990641</v>
      </c>
      <c r="EQ1917">
        <v>19.308828073405145</v>
      </c>
      <c r="ES1917">
        <f t="shared" si="1533"/>
        <v>1</v>
      </c>
      <c r="ET1917">
        <f t="shared" si="1534"/>
        <v>0</v>
      </c>
      <c r="EU1917">
        <f t="shared" si="1535"/>
        <v>1.8492588025854957</v>
      </c>
    </row>
    <row r="1918" spans="1:151" x14ac:dyDescent="0.25">
      <c r="A1918">
        <v>1911</v>
      </c>
      <c r="B1918">
        <v>8.6946910892256426</v>
      </c>
      <c r="C1918">
        <v>30.455764816847982</v>
      </c>
      <c r="E1918">
        <f t="shared" si="1536"/>
        <v>0</v>
      </c>
      <c r="F1918">
        <f t="shared" si="1487"/>
        <v>1</v>
      </c>
      <c r="G1918">
        <f t="shared" si="1537"/>
        <v>21.761073727622339</v>
      </c>
      <c r="J1918">
        <v>1911</v>
      </c>
      <c r="K1918">
        <v>23.122143279166917</v>
      </c>
      <c r="L1918">
        <v>34.144032577069204</v>
      </c>
      <c r="N1918">
        <f t="shared" si="1488"/>
        <v>0</v>
      </c>
      <c r="O1918">
        <f t="shared" si="1489"/>
        <v>1</v>
      </c>
      <c r="P1918">
        <f t="shared" si="1490"/>
        <v>11.021889297902288</v>
      </c>
      <c r="S1918">
        <v>1911</v>
      </c>
      <c r="T1918">
        <v>22.791122048536639</v>
      </c>
      <c r="U1918">
        <v>9.4478353109511062</v>
      </c>
      <c r="W1918">
        <f t="shared" si="1491"/>
        <v>1</v>
      </c>
      <c r="X1918">
        <f t="shared" si="1492"/>
        <v>0</v>
      </c>
      <c r="Y1918">
        <f t="shared" si="1493"/>
        <v>13.343286737585533</v>
      </c>
      <c r="AB1918">
        <v>1911</v>
      </c>
      <c r="AC1918">
        <v>25.661268229421339</v>
      </c>
      <c r="AD1918">
        <v>15.393014990147382</v>
      </c>
      <c r="AF1918">
        <f t="shared" si="1494"/>
        <v>1</v>
      </c>
      <c r="AG1918">
        <f t="shared" si="1495"/>
        <v>0</v>
      </c>
      <c r="AH1918">
        <f t="shared" si="1496"/>
        <v>10.268253239273957</v>
      </c>
      <c r="AK1918">
        <v>1911</v>
      </c>
      <c r="AL1918">
        <v>22.346598342598764</v>
      </c>
      <c r="AM1918">
        <v>7.7028515350983575</v>
      </c>
      <c r="AO1918">
        <f t="shared" si="1497"/>
        <v>1</v>
      </c>
      <c r="AP1918">
        <f t="shared" si="1498"/>
        <v>0</v>
      </c>
      <c r="AQ1918">
        <f t="shared" si="1499"/>
        <v>14.643746807500406</v>
      </c>
      <c r="AT1918">
        <v>1911</v>
      </c>
      <c r="AU1918">
        <v>19.61460244258782</v>
      </c>
      <c r="AV1918">
        <v>22.568004789551093</v>
      </c>
      <c r="AX1918">
        <f t="shared" si="1500"/>
        <v>0</v>
      </c>
      <c r="AY1918">
        <f t="shared" si="1501"/>
        <v>1</v>
      </c>
      <c r="AZ1918">
        <f t="shared" si="1502"/>
        <v>2.9534023469632729</v>
      </c>
      <c r="BC1918">
        <v>1911</v>
      </c>
      <c r="BD1918" t="e">
        <v>#N/A</v>
      </c>
      <c r="BE1918" t="e">
        <v>#N/A</v>
      </c>
      <c r="BG1918" t="e">
        <f t="shared" si="1503"/>
        <v>#N/A</v>
      </c>
      <c r="BH1918" t="e">
        <f t="shared" si="1504"/>
        <v>#N/A</v>
      </c>
      <c r="BI1918" t="e">
        <f t="shared" si="1505"/>
        <v>#N/A</v>
      </c>
      <c r="BL1918">
        <v>1911</v>
      </c>
      <c r="BM1918">
        <v>26.861233099274155</v>
      </c>
      <c r="BN1918">
        <v>14.204356924925634</v>
      </c>
      <c r="BP1918">
        <f t="shared" si="1506"/>
        <v>1</v>
      </c>
      <c r="BQ1918">
        <f t="shared" si="1507"/>
        <v>0</v>
      </c>
      <c r="BR1918">
        <f t="shared" si="1508"/>
        <v>12.656876174348522</v>
      </c>
      <c r="BU1918">
        <v>1911</v>
      </c>
      <c r="BV1918">
        <v>23.441914244497301</v>
      </c>
      <c r="BW1918">
        <v>20.27437018877087</v>
      </c>
      <c r="BY1918">
        <f t="shared" si="1509"/>
        <v>1</v>
      </c>
      <c r="BZ1918">
        <f t="shared" si="1510"/>
        <v>0</v>
      </c>
      <c r="CA1918">
        <f t="shared" si="1511"/>
        <v>3.1675440557264309</v>
      </c>
      <c r="CD1918">
        <v>1911</v>
      </c>
      <c r="CE1918">
        <v>28.822993063716595</v>
      </c>
      <c r="CF1918">
        <v>44.387995149318371</v>
      </c>
      <c r="CH1918">
        <f t="shared" si="1512"/>
        <v>0</v>
      </c>
      <c r="CI1918">
        <f t="shared" si="1513"/>
        <v>1</v>
      </c>
      <c r="CJ1918">
        <f t="shared" si="1514"/>
        <v>15.565002085601776</v>
      </c>
      <c r="CM1918">
        <v>1911</v>
      </c>
      <c r="CN1918">
        <v>22.859092546187316</v>
      </c>
      <c r="CO1918">
        <v>9.784316466275131</v>
      </c>
      <c r="CQ1918">
        <f t="shared" si="1515"/>
        <v>1</v>
      </c>
      <c r="CR1918">
        <f t="shared" si="1516"/>
        <v>0</v>
      </c>
      <c r="CS1918">
        <f t="shared" si="1517"/>
        <v>13.074776079912185</v>
      </c>
      <c r="CV1918">
        <v>1911</v>
      </c>
      <c r="CW1918">
        <v>27.928368010448168</v>
      </c>
      <c r="CX1918">
        <v>19.506041456011737</v>
      </c>
      <c r="CZ1918">
        <f t="shared" si="1518"/>
        <v>1</v>
      </c>
      <c r="DA1918">
        <f t="shared" si="1519"/>
        <v>0</v>
      </c>
      <c r="DB1918">
        <f t="shared" si="1520"/>
        <v>8.422326554436431</v>
      </c>
      <c r="DE1918">
        <v>1911</v>
      </c>
      <c r="DF1918">
        <v>25.937352682910635</v>
      </c>
      <c r="DG1918">
        <v>19.654046758656602</v>
      </c>
      <c r="DI1918">
        <f t="shared" si="1521"/>
        <v>1</v>
      </c>
      <c r="DJ1918">
        <f t="shared" si="1522"/>
        <v>0</v>
      </c>
      <c r="DK1918">
        <f t="shared" si="1523"/>
        <v>6.2833059242540337</v>
      </c>
      <c r="DN1918">
        <v>1911</v>
      </c>
      <c r="DO1918">
        <v>21.661122040739258</v>
      </c>
      <c r="DP1918">
        <v>24.130972235509834</v>
      </c>
      <c r="DR1918">
        <f t="shared" si="1524"/>
        <v>0</v>
      </c>
      <c r="DS1918">
        <f t="shared" si="1525"/>
        <v>1</v>
      </c>
      <c r="DT1918">
        <f t="shared" si="1526"/>
        <v>2.4698501947705758</v>
      </c>
      <c r="DW1918">
        <v>1911</v>
      </c>
      <c r="DX1918">
        <v>13.323458508184329</v>
      </c>
      <c r="DY1918">
        <v>25.197789046866866</v>
      </c>
      <c r="EA1918">
        <f t="shared" si="1527"/>
        <v>0</v>
      </c>
      <c r="EB1918">
        <f t="shared" si="1528"/>
        <v>1</v>
      </c>
      <c r="EC1918">
        <f t="shared" si="1529"/>
        <v>11.874330538682537</v>
      </c>
      <c r="EF1918">
        <v>1911</v>
      </c>
      <c r="EG1918">
        <v>22.950243522389606</v>
      </c>
      <c r="EH1918">
        <v>17.303118264856064</v>
      </c>
      <c r="EJ1918">
        <f t="shared" si="1530"/>
        <v>1</v>
      </c>
      <c r="EK1918">
        <f t="shared" si="1531"/>
        <v>0</v>
      </c>
      <c r="EL1918">
        <f t="shared" si="1532"/>
        <v>5.647125257533542</v>
      </c>
      <c r="EO1918">
        <v>1911</v>
      </c>
      <c r="EP1918">
        <v>21.296170798926866</v>
      </c>
      <c r="EQ1918">
        <v>37.129489758516939</v>
      </c>
      <c r="ES1918">
        <f t="shared" si="1533"/>
        <v>0</v>
      </c>
      <c r="ET1918">
        <f t="shared" si="1534"/>
        <v>1</v>
      </c>
      <c r="EU1918">
        <f t="shared" si="1535"/>
        <v>15.833318959590073</v>
      </c>
    </row>
    <row r="1919" spans="1:151" x14ac:dyDescent="0.25">
      <c r="A1919">
        <v>1912</v>
      </c>
      <c r="B1919">
        <v>11.904417633188476</v>
      </c>
      <c r="C1919">
        <v>8.1385701695626729</v>
      </c>
      <c r="E1919">
        <f t="shared" si="1536"/>
        <v>1</v>
      </c>
      <c r="F1919">
        <f t="shared" si="1487"/>
        <v>0</v>
      </c>
      <c r="G1919">
        <f t="shared" si="1537"/>
        <v>3.7658474636258035</v>
      </c>
      <c r="J1919">
        <v>1912</v>
      </c>
      <c r="K1919">
        <v>18.385386170233019</v>
      </c>
      <c r="L1919">
        <v>22.173111486003002</v>
      </c>
      <c r="N1919">
        <f t="shared" si="1488"/>
        <v>0</v>
      </c>
      <c r="O1919">
        <f t="shared" si="1489"/>
        <v>1</v>
      </c>
      <c r="P1919">
        <f t="shared" si="1490"/>
        <v>3.7877253157699826</v>
      </c>
      <c r="S1919">
        <v>1912</v>
      </c>
      <c r="T1919">
        <v>20.957740076934908</v>
      </c>
      <c r="U1919">
        <v>6.4398528338394101</v>
      </c>
      <c r="W1919">
        <f t="shared" si="1491"/>
        <v>1</v>
      </c>
      <c r="X1919">
        <f t="shared" si="1492"/>
        <v>0</v>
      </c>
      <c r="Y1919">
        <f t="shared" si="1493"/>
        <v>14.517887243095497</v>
      </c>
      <c r="AB1919">
        <v>1912</v>
      </c>
      <c r="AC1919">
        <v>20.332035829529737</v>
      </c>
      <c r="AD1919">
        <v>18.643601409479242</v>
      </c>
      <c r="AF1919">
        <f t="shared" si="1494"/>
        <v>1</v>
      </c>
      <c r="AG1919">
        <f t="shared" si="1495"/>
        <v>0</v>
      </c>
      <c r="AH1919">
        <f t="shared" si="1496"/>
        <v>1.6884344200504948</v>
      </c>
      <c r="AK1919">
        <v>1912</v>
      </c>
      <c r="AL1919">
        <v>18.328285967032887</v>
      </c>
      <c r="AM1919">
        <v>36.508722133822168</v>
      </c>
      <c r="AO1919">
        <f t="shared" si="1497"/>
        <v>0</v>
      </c>
      <c r="AP1919">
        <f t="shared" si="1498"/>
        <v>1</v>
      </c>
      <c r="AQ1919">
        <f t="shared" si="1499"/>
        <v>18.180436166789281</v>
      </c>
      <c r="AT1919">
        <v>1912</v>
      </c>
      <c r="AU1919">
        <v>21.443365201234769</v>
      </c>
      <c r="AV1919">
        <v>19.457144016994427</v>
      </c>
      <c r="AX1919">
        <f t="shared" si="1500"/>
        <v>1</v>
      </c>
      <c r="AY1919">
        <f t="shared" si="1501"/>
        <v>0</v>
      </c>
      <c r="AZ1919">
        <f t="shared" si="1502"/>
        <v>1.9862211842403426</v>
      </c>
      <c r="BC1919">
        <v>1912</v>
      </c>
      <c r="BD1919" t="e">
        <v>#N/A</v>
      </c>
      <c r="BE1919" t="e">
        <v>#N/A</v>
      </c>
      <c r="BG1919" t="e">
        <f t="shared" si="1503"/>
        <v>#N/A</v>
      </c>
      <c r="BH1919" t="e">
        <f t="shared" si="1504"/>
        <v>#N/A</v>
      </c>
      <c r="BI1919" t="e">
        <f t="shared" si="1505"/>
        <v>#N/A</v>
      </c>
      <c r="BL1919">
        <v>1912</v>
      </c>
      <c r="BM1919">
        <v>31.90299118682735</v>
      </c>
      <c r="BN1919">
        <v>10.780718898026448</v>
      </c>
      <c r="BP1919">
        <f t="shared" si="1506"/>
        <v>1</v>
      </c>
      <c r="BQ1919">
        <f t="shared" si="1507"/>
        <v>0</v>
      </c>
      <c r="BR1919">
        <f t="shared" si="1508"/>
        <v>21.1222722888009</v>
      </c>
      <c r="BU1919">
        <v>1912</v>
      </c>
      <c r="BV1919">
        <v>22.339081505297941</v>
      </c>
      <c r="BW1919">
        <v>27.865772571728112</v>
      </c>
      <c r="BY1919">
        <f t="shared" si="1509"/>
        <v>0</v>
      </c>
      <c r="BZ1919">
        <f t="shared" si="1510"/>
        <v>1</v>
      </c>
      <c r="CA1919">
        <f t="shared" si="1511"/>
        <v>5.5266910664301712</v>
      </c>
      <c r="CD1919">
        <v>1912</v>
      </c>
      <c r="CE1919">
        <v>26.935608338763188</v>
      </c>
      <c r="CF1919">
        <v>33.417978713385466</v>
      </c>
      <c r="CH1919">
        <f t="shared" si="1512"/>
        <v>0</v>
      </c>
      <c r="CI1919">
        <f t="shared" si="1513"/>
        <v>1</v>
      </c>
      <c r="CJ1919">
        <f t="shared" si="1514"/>
        <v>6.4823703746222776</v>
      </c>
      <c r="CM1919">
        <v>1912</v>
      </c>
      <c r="CN1919">
        <v>21.798494312772281</v>
      </c>
      <c r="CO1919">
        <v>37.537776044440434</v>
      </c>
      <c r="CQ1919">
        <f t="shared" si="1515"/>
        <v>0</v>
      </c>
      <c r="CR1919">
        <f t="shared" si="1516"/>
        <v>1</v>
      </c>
      <c r="CS1919">
        <f t="shared" si="1517"/>
        <v>15.739281731668154</v>
      </c>
      <c r="CV1919">
        <v>1912</v>
      </c>
      <c r="CW1919">
        <v>25.616726975456867</v>
      </c>
      <c r="CX1919">
        <v>13.01203410420038</v>
      </c>
      <c r="CZ1919">
        <f t="shared" si="1518"/>
        <v>1</v>
      </c>
      <c r="DA1919">
        <f t="shared" si="1519"/>
        <v>0</v>
      </c>
      <c r="DB1919">
        <f t="shared" si="1520"/>
        <v>12.604692871256487</v>
      </c>
      <c r="DE1919">
        <v>1912</v>
      </c>
      <c r="DF1919">
        <v>14.810863954922876</v>
      </c>
      <c r="DG1919">
        <v>27.974088723189631</v>
      </c>
      <c r="DI1919">
        <f t="shared" si="1521"/>
        <v>0</v>
      </c>
      <c r="DJ1919">
        <f t="shared" si="1522"/>
        <v>1</v>
      </c>
      <c r="DK1919">
        <f t="shared" si="1523"/>
        <v>13.163224768266755</v>
      </c>
      <c r="DN1919">
        <v>1912</v>
      </c>
      <c r="DO1919">
        <v>27.484052191317456</v>
      </c>
      <c r="DP1919">
        <v>30.377733501176287</v>
      </c>
      <c r="DR1919">
        <f t="shared" si="1524"/>
        <v>0</v>
      </c>
      <c r="DS1919">
        <f t="shared" si="1525"/>
        <v>1</v>
      </c>
      <c r="DT1919">
        <f t="shared" si="1526"/>
        <v>2.893681309858831</v>
      </c>
      <c r="DW1919">
        <v>1912</v>
      </c>
      <c r="DX1919">
        <v>11.980396608340779</v>
      </c>
      <c r="DY1919">
        <v>12.609769174613739</v>
      </c>
      <c r="EA1919">
        <f t="shared" si="1527"/>
        <v>0</v>
      </c>
      <c r="EB1919">
        <f t="shared" si="1528"/>
        <v>1</v>
      </c>
      <c r="EC1919">
        <f t="shared" si="1529"/>
        <v>0.62937256627295923</v>
      </c>
      <c r="EF1919">
        <v>1912</v>
      </c>
      <c r="EG1919">
        <v>26.730775621436905</v>
      </c>
      <c r="EH1919">
        <v>14.843631488270386</v>
      </c>
      <c r="EJ1919">
        <f t="shared" si="1530"/>
        <v>1</v>
      </c>
      <c r="EK1919">
        <f t="shared" si="1531"/>
        <v>0</v>
      </c>
      <c r="EL1919">
        <f t="shared" si="1532"/>
        <v>11.887144133166519</v>
      </c>
      <c r="EO1919">
        <v>1912</v>
      </c>
      <c r="EP1919">
        <v>19.806267339256461</v>
      </c>
      <c r="EQ1919">
        <v>26.611535475759716</v>
      </c>
      <c r="ES1919">
        <f t="shared" si="1533"/>
        <v>0</v>
      </c>
      <c r="ET1919">
        <f t="shared" si="1534"/>
        <v>1</v>
      </c>
      <c r="EU1919">
        <f t="shared" si="1535"/>
        <v>6.8052681365032548</v>
      </c>
    </row>
    <row r="1920" spans="1:151" x14ac:dyDescent="0.25">
      <c r="A1920">
        <v>1913</v>
      </c>
      <c r="B1920">
        <v>8.6575032002365102</v>
      </c>
      <c r="C1920">
        <v>11.550880502636341</v>
      </c>
      <c r="E1920">
        <f t="shared" si="1536"/>
        <v>0</v>
      </c>
      <c r="F1920">
        <f t="shared" si="1487"/>
        <v>1</v>
      </c>
      <c r="G1920">
        <f t="shared" si="1537"/>
        <v>2.8933773023998306</v>
      </c>
      <c r="J1920">
        <v>1913</v>
      </c>
      <c r="K1920">
        <v>17.398217971299381</v>
      </c>
      <c r="L1920">
        <v>22.965485558153457</v>
      </c>
      <c r="N1920">
        <f t="shared" si="1488"/>
        <v>0</v>
      </c>
      <c r="O1920">
        <f t="shared" si="1489"/>
        <v>1</v>
      </c>
      <c r="P1920">
        <f t="shared" si="1490"/>
        <v>5.5672675868540757</v>
      </c>
      <c r="S1920">
        <v>1913</v>
      </c>
      <c r="T1920">
        <v>21.449432511975523</v>
      </c>
      <c r="U1920">
        <v>12.125349241543415</v>
      </c>
      <c r="W1920">
        <f t="shared" si="1491"/>
        <v>1</v>
      </c>
      <c r="X1920">
        <f t="shared" si="1492"/>
        <v>0</v>
      </c>
      <c r="Y1920">
        <f t="shared" si="1493"/>
        <v>9.3240832704321086</v>
      </c>
      <c r="AB1920">
        <v>1913</v>
      </c>
      <c r="AC1920">
        <v>28.352395511297814</v>
      </c>
      <c r="AD1920">
        <v>17.928176862414503</v>
      </c>
      <c r="AF1920">
        <f t="shared" si="1494"/>
        <v>1</v>
      </c>
      <c r="AG1920">
        <f t="shared" si="1495"/>
        <v>0</v>
      </c>
      <c r="AH1920">
        <f t="shared" si="1496"/>
        <v>10.424218648883311</v>
      </c>
      <c r="AK1920">
        <v>1913</v>
      </c>
      <c r="AL1920">
        <v>22.977856080907682</v>
      </c>
      <c r="AM1920">
        <v>44.616603593883241</v>
      </c>
      <c r="AO1920">
        <f t="shared" si="1497"/>
        <v>0</v>
      </c>
      <c r="AP1920">
        <f t="shared" si="1498"/>
        <v>1</v>
      </c>
      <c r="AQ1920">
        <f t="shared" si="1499"/>
        <v>21.638747512975559</v>
      </c>
      <c r="AT1920">
        <v>1913</v>
      </c>
      <c r="AU1920">
        <v>20.421307358111758</v>
      </c>
      <c r="AV1920">
        <v>29.133551306750533</v>
      </c>
      <c r="AX1920">
        <f t="shared" si="1500"/>
        <v>0</v>
      </c>
      <c r="AY1920">
        <f t="shared" si="1501"/>
        <v>1</v>
      </c>
      <c r="AZ1920">
        <f t="shared" si="1502"/>
        <v>8.7122439486387755</v>
      </c>
      <c r="BC1920">
        <v>1913</v>
      </c>
      <c r="BD1920" t="e">
        <v>#N/A</v>
      </c>
      <c r="BE1920" t="e">
        <v>#N/A</v>
      </c>
      <c r="BG1920" t="e">
        <f t="shared" si="1503"/>
        <v>#N/A</v>
      </c>
      <c r="BH1920" t="e">
        <f t="shared" si="1504"/>
        <v>#N/A</v>
      </c>
      <c r="BI1920" t="e">
        <f t="shared" si="1505"/>
        <v>#N/A</v>
      </c>
      <c r="BL1920">
        <v>1913</v>
      </c>
      <c r="BM1920">
        <v>30.9580894557797</v>
      </c>
      <c r="BN1920">
        <v>11.070798808754668</v>
      </c>
      <c r="BP1920">
        <f t="shared" si="1506"/>
        <v>1</v>
      </c>
      <c r="BQ1920">
        <f t="shared" si="1507"/>
        <v>0</v>
      </c>
      <c r="BR1920">
        <f t="shared" si="1508"/>
        <v>19.887290647025033</v>
      </c>
      <c r="BU1920">
        <v>1913</v>
      </c>
      <c r="BV1920">
        <v>25.030974621163487</v>
      </c>
      <c r="BW1920">
        <v>21.29809266999121</v>
      </c>
      <c r="BY1920">
        <f t="shared" si="1509"/>
        <v>1</v>
      </c>
      <c r="BZ1920">
        <f t="shared" si="1510"/>
        <v>0</v>
      </c>
      <c r="CA1920">
        <f t="shared" si="1511"/>
        <v>3.7328819511722777</v>
      </c>
      <c r="CD1920">
        <v>1913</v>
      </c>
      <c r="CE1920">
        <v>22.617064501803899</v>
      </c>
      <c r="CF1920">
        <v>21.252702282203781</v>
      </c>
      <c r="CH1920">
        <f t="shared" si="1512"/>
        <v>1</v>
      </c>
      <c r="CI1920">
        <f t="shared" si="1513"/>
        <v>0</v>
      </c>
      <c r="CJ1920">
        <f t="shared" si="1514"/>
        <v>1.3643622196001175</v>
      </c>
      <c r="CM1920">
        <v>1913</v>
      </c>
      <c r="CN1920">
        <v>15.097671480381589</v>
      </c>
      <c r="CO1920">
        <v>29.353668596696757</v>
      </c>
      <c r="CQ1920">
        <f t="shared" si="1515"/>
        <v>0</v>
      </c>
      <c r="CR1920">
        <f t="shared" si="1516"/>
        <v>1</v>
      </c>
      <c r="CS1920">
        <f t="shared" si="1517"/>
        <v>14.255997116315168</v>
      </c>
      <c r="CV1920">
        <v>1913</v>
      </c>
      <c r="CW1920">
        <v>19.823043092653457</v>
      </c>
      <c r="CX1920">
        <v>16.373464838349378</v>
      </c>
      <c r="CZ1920">
        <f t="shared" si="1518"/>
        <v>1</v>
      </c>
      <c r="DA1920">
        <f t="shared" si="1519"/>
        <v>0</v>
      </c>
      <c r="DB1920">
        <f t="shared" si="1520"/>
        <v>3.4495782543040789</v>
      </c>
      <c r="DE1920">
        <v>1913</v>
      </c>
      <c r="DF1920">
        <v>12.175332118184937</v>
      </c>
      <c r="DG1920">
        <v>22.711390415723411</v>
      </c>
      <c r="DI1920">
        <f t="shared" si="1521"/>
        <v>0</v>
      </c>
      <c r="DJ1920">
        <f t="shared" si="1522"/>
        <v>1</v>
      </c>
      <c r="DK1920">
        <f t="shared" si="1523"/>
        <v>10.536058297538474</v>
      </c>
      <c r="DN1920">
        <v>1913</v>
      </c>
      <c r="DO1920">
        <v>23.525530745612713</v>
      </c>
      <c r="DP1920">
        <v>19.711150397149268</v>
      </c>
      <c r="DR1920">
        <f t="shared" si="1524"/>
        <v>1</v>
      </c>
      <c r="DS1920">
        <f t="shared" si="1525"/>
        <v>0</v>
      </c>
      <c r="DT1920">
        <f t="shared" si="1526"/>
        <v>3.8143803484634446</v>
      </c>
      <c r="DW1920">
        <v>1913</v>
      </c>
      <c r="DX1920">
        <v>13.47677657420302</v>
      </c>
      <c r="DY1920">
        <v>9.7019251094868828</v>
      </c>
      <c r="EA1920">
        <f t="shared" si="1527"/>
        <v>1</v>
      </c>
      <c r="EB1920">
        <f t="shared" si="1528"/>
        <v>0</v>
      </c>
      <c r="EC1920">
        <f t="shared" si="1529"/>
        <v>3.7748514647161375</v>
      </c>
      <c r="EF1920">
        <v>1913</v>
      </c>
      <c r="EG1920">
        <v>21.246403444033632</v>
      </c>
      <c r="EH1920">
        <v>13.20814205660791</v>
      </c>
      <c r="EJ1920">
        <f t="shared" si="1530"/>
        <v>1</v>
      </c>
      <c r="EK1920">
        <f t="shared" si="1531"/>
        <v>0</v>
      </c>
      <c r="EL1920">
        <f t="shared" si="1532"/>
        <v>8.038261387425722</v>
      </c>
      <c r="EO1920">
        <v>1913</v>
      </c>
      <c r="EP1920">
        <v>23.041653089934105</v>
      </c>
      <c r="EQ1920">
        <v>24.689618187735004</v>
      </c>
      <c r="ES1920">
        <f t="shared" si="1533"/>
        <v>0</v>
      </c>
      <c r="ET1920">
        <f t="shared" si="1534"/>
        <v>1</v>
      </c>
      <c r="EU1920">
        <f t="shared" si="1535"/>
        <v>1.6479650978008991</v>
      </c>
    </row>
    <row r="1921" spans="1:151" x14ac:dyDescent="0.25">
      <c r="A1921">
        <v>1914</v>
      </c>
      <c r="B1921">
        <v>10.156268508722517</v>
      </c>
      <c r="C1921">
        <v>15.393329381925678</v>
      </c>
      <c r="E1921">
        <f t="shared" si="1536"/>
        <v>0</v>
      </c>
      <c r="F1921">
        <f t="shared" si="1487"/>
        <v>1</v>
      </c>
      <c r="G1921">
        <f t="shared" si="1537"/>
        <v>5.2370608732031609</v>
      </c>
      <c r="J1921">
        <v>1914</v>
      </c>
      <c r="K1921">
        <v>18.916615495572255</v>
      </c>
      <c r="L1921">
        <v>23.320324178185299</v>
      </c>
      <c r="N1921">
        <f t="shared" si="1488"/>
        <v>0</v>
      </c>
      <c r="O1921">
        <f t="shared" si="1489"/>
        <v>1</v>
      </c>
      <c r="P1921">
        <f t="shared" si="1490"/>
        <v>4.4037086826130434</v>
      </c>
      <c r="S1921">
        <v>1914</v>
      </c>
      <c r="T1921">
        <v>14.96079168493141</v>
      </c>
      <c r="U1921">
        <v>32.599426106138395</v>
      </c>
      <c r="W1921">
        <f t="shared" si="1491"/>
        <v>0</v>
      </c>
      <c r="X1921">
        <f t="shared" si="1492"/>
        <v>1</v>
      </c>
      <c r="Y1921">
        <f t="shared" si="1493"/>
        <v>17.638634421206987</v>
      </c>
      <c r="AB1921">
        <v>1914</v>
      </c>
      <c r="AC1921">
        <v>33.699971052446827</v>
      </c>
      <c r="AD1921">
        <v>18.758150855440508</v>
      </c>
      <c r="AF1921">
        <f t="shared" si="1494"/>
        <v>1</v>
      </c>
      <c r="AG1921">
        <f t="shared" si="1495"/>
        <v>0</v>
      </c>
      <c r="AH1921">
        <f t="shared" si="1496"/>
        <v>14.941820197006319</v>
      </c>
      <c r="AK1921">
        <v>1914</v>
      </c>
      <c r="AL1921">
        <v>16.543926863209428</v>
      </c>
      <c r="AM1921">
        <v>36.620329925968051</v>
      </c>
      <c r="AO1921">
        <f t="shared" si="1497"/>
        <v>0</v>
      </c>
      <c r="AP1921">
        <f t="shared" si="1498"/>
        <v>1</v>
      </c>
      <c r="AQ1921">
        <f t="shared" si="1499"/>
        <v>20.076403062758622</v>
      </c>
      <c r="AT1921">
        <v>1914</v>
      </c>
      <c r="AU1921">
        <v>14.6135637119854</v>
      </c>
      <c r="AV1921">
        <v>29.221033827964941</v>
      </c>
      <c r="AX1921">
        <f t="shared" si="1500"/>
        <v>0</v>
      </c>
      <c r="AY1921">
        <f t="shared" si="1501"/>
        <v>1</v>
      </c>
      <c r="AZ1921">
        <f t="shared" si="1502"/>
        <v>14.607470115979542</v>
      </c>
      <c r="BC1921">
        <v>1914</v>
      </c>
      <c r="BD1921" t="e">
        <v>#N/A</v>
      </c>
      <c r="BE1921" t="e">
        <v>#N/A</v>
      </c>
      <c r="BG1921" t="e">
        <f t="shared" si="1503"/>
        <v>#N/A</v>
      </c>
      <c r="BH1921" t="e">
        <f t="shared" si="1504"/>
        <v>#N/A</v>
      </c>
      <c r="BI1921" t="e">
        <f t="shared" si="1505"/>
        <v>#N/A</v>
      </c>
      <c r="BL1921">
        <v>1914</v>
      </c>
      <c r="BM1921">
        <v>31.246242202643145</v>
      </c>
      <c r="BN1921">
        <v>11.923510637694211</v>
      </c>
      <c r="BP1921">
        <f t="shared" si="1506"/>
        <v>1</v>
      </c>
      <c r="BQ1921">
        <f t="shared" si="1507"/>
        <v>0</v>
      </c>
      <c r="BR1921">
        <f t="shared" si="1508"/>
        <v>19.322731564948935</v>
      </c>
      <c r="BU1921">
        <v>1914</v>
      </c>
      <c r="BV1921">
        <v>28.797664769098041</v>
      </c>
      <c r="BW1921">
        <v>30.617942233752892</v>
      </c>
      <c r="BY1921">
        <f t="shared" si="1509"/>
        <v>0</v>
      </c>
      <c r="BZ1921">
        <f t="shared" si="1510"/>
        <v>1</v>
      </c>
      <c r="CA1921">
        <f t="shared" si="1511"/>
        <v>1.8202774646548505</v>
      </c>
      <c r="CD1921">
        <v>1914</v>
      </c>
      <c r="CE1921">
        <v>16.079106297805243</v>
      </c>
      <c r="CF1921">
        <v>15.301536186225963</v>
      </c>
      <c r="CH1921">
        <f t="shared" si="1512"/>
        <v>1</v>
      </c>
      <c r="CI1921">
        <f t="shared" si="1513"/>
        <v>0</v>
      </c>
      <c r="CJ1921">
        <f t="shared" si="1514"/>
        <v>0.77757011157927991</v>
      </c>
      <c r="CM1921">
        <v>1914</v>
      </c>
      <c r="CN1921">
        <v>22.698928400575671</v>
      </c>
      <c r="CO1921">
        <v>22.337445434584655</v>
      </c>
      <c r="CQ1921">
        <f t="shared" si="1515"/>
        <v>1</v>
      </c>
      <c r="CR1921">
        <f t="shared" si="1516"/>
        <v>0</v>
      </c>
      <c r="CS1921">
        <f t="shared" si="1517"/>
        <v>0.3614829659910157</v>
      </c>
      <c r="CV1921">
        <v>1914</v>
      </c>
      <c r="CW1921">
        <v>24.928467915605939</v>
      </c>
      <c r="CX1921">
        <v>20.612096991237063</v>
      </c>
      <c r="CZ1921">
        <f t="shared" si="1518"/>
        <v>1</v>
      </c>
      <c r="DA1921">
        <f t="shared" si="1519"/>
        <v>0</v>
      </c>
      <c r="DB1921">
        <f t="shared" si="1520"/>
        <v>4.3163709243688757</v>
      </c>
      <c r="DE1921">
        <v>1914</v>
      </c>
      <c r="DF1921">
        <v>26.460341125579546</v>
      </c>
      <c r="DG1921">
        <v>24.856927844532251</v>
      </c>
      <c r="DI1921">
        <f t="shared" si="1521"/>
        <v>1</v>
      </c>
      <c r="DJ1921">
        <f t="shared" si="1522"/>
        <v>0</v>
      </c>
      <c r="DK1921">
        <f t="shared" si="1523"/>
        <v>1.6034132810472954</v>
      </c>
      <c r="DN1921">
        <v>1914</v>
      </c>
      <c r="DO1921">
        <v>28.313427822079348</v>
      </c>
      <c r="DP1921">
        <v>15.000209661701398</v>
      </c>
      <c r="DR1921">
        <f t="shared" si="1524"/>
        <v>1</v>
      </c>
      <c r="DS1921">
        <f t="shared" si="1525"/>
        <v>0</v>
      </c>
      <c r="DT1921">
        <f t="shared" si="1526"/>
        <v>13.31321816037795</v>
      </c>
      <c r="DW1921">
        <v>1914</v>
      </c>
      <c r="DX1921">
        <v>30.833282119929166</v>
      </c>
      <c r="DY1921">
        <v>27.097985803478608</v>
      </c>
      <c r="EA1921">
        <f t="shared" si="1527"/>
        <v>1</v>
      </c>
      <c r="EB1921">
        <f t="shared" si="1528"/>
        <v>0</v>
      </c>
      <c r="EC1921">
        <f t="shared" si="1529"/>
        <v>3.7352963164505582</v>
      </c>
      <c r="EF1921">
        <v>1914</v>
      </c>
      <c r="EG1921">
        <v>19.277877612691459</v>
      </c>
      <c r="EH1921">
        <v>17.169275993185551</v>
      </c>
      <c r="EJ1921">
        <f t="shared" si="1530"/>
        <v>1</v>
      </c>
      <c r="EK1921">
        <f t="shared" si="1531"/>
        <v>0</v>
      </c>
      <c r="EL1921">
        <f t="shared" si="1532"/>
        <v>2.1086016195059081</v>
      </c>
      <c r="EO1921">
        <v>1914</v>
      </c>
      <c r="EP1921">
        <v>21.57091017653752</v>
      </c>
      <c r="EQ1921">
        <v>26.419146480949902</v>
      </c>
      <c r="ES1921">
        <f t="shared" si="1533"/>
        <v>0</v>
      </c>
      <c r="ET1921">
        <f t="shared" si="1534"/>
        <v>1</v>
      </c>
      <c r="EU1921">
        <f t="shared" si="1535"/>
        <v>4.8482363044123815</v>
      </c>
    </row>
    <row r="1922" spans="1:151" x14ac:dyDescent="0.25">
      <c r="A1922">
        <v>1915</v>
      </c>
      <c r="B1922">
        <v>13.745326770373634</v>
      </c>
      <c r="C1922">
        <v>19.890746119088632</v>
      </c>
      <c r="E1922">
        <f t="shared" si="1536"/>
        <v>0</v>
      </c>
      <c r="F1922">
        <f t="shared" si="1487"/>
        <v>1</v>
      </c>
      <c r="G1922">
        <f t="shared" si="1537"/>
        <v>6.1454193487149986</v>
      </c>
      <c r="J1922">
        <v>1915</v>
      </c>
      <c r="K1922">
        <v>23.513318941914353</v>
      </c>
      <c r="L1922">
        <v>24.674395980511886</v>
      </c>
      <c r="N1922">
        <f t="shared" si="1488"/>
        <v>0</v>
      </c>
      <c r="O1922">
        <f t="shared" si="1489"/>
        <v>1</v>
      </c>
      <c r="P1922">
        <f t="shared" si="1490"/>
        <v>1.1610770385975329</v>
      </c>
      <c r="S1922">
        <v>1915</v>
      </c>
      <c r="T1922">
        <v>24.437918420070616</v>
      </c>
      <c r="U1922">
        <v>25.319254747525985</v>
      </c>
      <c r="W1922">
        <f t="shared" si="1491"/>
        <v>0</v>
      </c>
      <c r="X1922">
        <f t="shared" si="1492"/>
        <v>1</v>
      </c>
      <c r="Y1922">
        <f t="shared" si="1493"/>
        <v>0.88133632745536872</v>
      </c>
      <c r="AB1922">
        <v>1915</v>
      </c>
      <c r="AC1922">
        <v>20.08926934616364</v>
      </c>
      <c r="AD1922">
        <v>17.094482741369891</v>
      </c>
      <c r="AF1922">
        <f t="shared" si="1494"/>
        <v>1</v>
      </c>
      <c r="AG1922">
        <f t="shared" si="1495"/>
        <v>0</v>
      </c>
      <c r="AH1922">
        <f t="shared" si="1496"/>
        <v>2.9947866047937488</v>
      </c>
      <c r="AK1922">
        <v>1915</v>
      </c>
      <c r="AL1922">
        <v>19.337096858381422</v>
      </c>
      <c r="AM1922">
        <v>27.65151524104267</v>
      </c>
      <c r="AO1922">
        <f t="shared" si="1497"/>
        <v>0</v>
      </c>
      <c r="AP1922">
        <f t="shared" si="1498"/>
        <v>1</v>
      </c>
      <c r="AQ1922">
        <f t="shared" si="1499"/>
        <v>8.3144183826612483</v>
      </c>
      <c r="AT1922">
        <v>1915</v>
      </c>
      <c r="AU1922">
        <v>15.471153261304806</v>
      </c>
      <c r="AV1922">
        <v>30.578956342614582</v>
      </c>
      <c r="AX1922">
        <f t="shared" si="1500"/>
        <v>0</v>
      </c>
      <c r="AY1922">
        <f t="shared" si="1501"/>
        <v>1</v>
      </c>
      <c r="AZ1922">
        <f t="shared" si="1502"/>
        <v>15.107803081309775</v>
      </c>
      <c r="BC1922">
        <v>1915</v>
      </c>
      <c r="BD1922" t="e">
        <v>#N/A</v>
      </c>
      <c r="BE1922" t="e">
        <v>#N/A</v>
      </c>
      <c r="BG1922" t="e">
        <f t="shared" si="1503"/>
        <v>#N/A</v>
      </c>
      <c r="BH1922" t="e">
        <f t="shared" si="1504"/>
        <v>#N/A</v>
      </c>
      <c r="BI1922" t="e">
        <f t="shared" si="1505"/>
        <v>#N/A</v>
      </c>
      <c r="BL1922">
        <v>1915</v>
      </c>
      <c r="BM1922">
        <v>27.282139429809426</v>
      </c>
      <c r="BN1922">
        <v>12.053104471835656</v>
      </c>
      <c r="BP1922">
        <f t="shared" si="1506"/>
        <v>1</v>
      </c>
      <c r="BQ1922">
        <f t="shared" si="1507"/>
        <v>0</v>
      </c>
      <c r="BR1922">
        <f t="shared" si="1508"/>
        <v>15.22903495797377</v>
      </c>
      <c r="BU1922">
        <v>1915</v>
      </c>
      <c r="BV1922">
        <v>19.62814689377192</v>
      </c>
      <c r="BW1922">
        <v>35.502702689138872</v>
      </c>
      <c r="BY1922">
        <f t="shared" si="1509"/>
        <v>0</v>
      </c>
      <c r="BZ1922">
        <f t="shared" si="1510"/>
        <v>1</v>
      </c>
      <c r="CA1922">
        <f t="shared" si="1511"/>
        <v>15.874555795366952</v>
      </c>
      <c r="CD1922">
        <v>1915</v>
      </c>
      <c r="CE1922">
        <v>23.797404691571895</v>
      </c>
      <c r="CF1922">
        <v>24.1450890580901</v>
      </c>
      <c r="CH1922">
        <f t="shared" si="1512"/>
        <v>0</v>
      </c>
      <c r="CI1922">
        <f t="shared" si="1513"/>
        <v>1</v>
      </c>
      <c r="CJ1922">
        <f t="shared" si="1514"/>
        <v>0.34768436651820522</v>
      </c>
      <c r="CM1922">
        <v>1915</v>
      </c>
      <c r="CN1922">
        <v>19.626520640080255</v>
      </c>
      <c r="CO1922">
        <v>2.4154065456004723</v>
      </c>
      <c r="CQ1922">
        <f t="shared" si="1515"/>
        <v>1</v>
      </c>
      <c r="CR1922">
        <f t="shared" si="1516"/>
        <v>0</v>
      </c>
      <c r="CS1922">
        <f t="shared" si="1517"/>
        <v>17.211114094479782</v>
      </c>
      <c r="CV1922">
        <v>1915</v>
      </c>
      <c r="CW1922">
        <v>21.927552641267599</v>
      </c>
      <c r="CX1922">
        <v>18.430675726340805</v>
      </c>
      <c r="CZ1922">
        <f t="shared" si="1518"/>
        <v>1</v>
      </c>
      <c r="DA1922">
        <f t="shared" si="1519"/>
        <v>0</v>
      </c>
      <c r="DB1922">
        <f t="shared" si="1520"/>
        <v>3.4968769149267942</v>
      </c>
      <c r="DE1922">
        <v>1915</v>
      </c>
      <c r="DF1922">
        <v>15.806120264090413</v>
      </c>
      <c r="DG1922">
        <v>12.640342547579237</v>
      </c>
      <c r="DI1922">
        <f t="shared" si="1521"/>
        <v>1</v>
      </c>
      <c r="DJ1922">
        <f t="shared" si="1522"/>
        <v>0</v>
      </c>
      <c r="DK1922">
        <f t="shared" si="1523"/>
        <v>3.165777716511176</v>
      </c>
      <c r="DN1922">
        <v>1915</v>
      </c>
      <c r="DO1922">
        <v>24.460181216351213</v>
      </c>
      <c r="DP1922">
        <v>27.697932830140509</v>
      </c>
      <c r="DR1922">
        <f t="shared" si="1524"/>
        <v>0</v>
      </c>
      <c r="DS1922">
        <f t="shared" si="1525"/>
        <v>1</v>
      </c>
      <c r="DT1922">
        <f t="shared" si="1526"/>
        <v>3.2377516137892961</v>
      </c>
      <c r="DW1922">
        <v>1915</v>
      </c>
      <c r="DX1922">
        <v>23.848849539791836</v>
      </c>
      <c r="DY1922">
        <v>25.460577242925517</v>
      </c>
      <c r="EA1922">
        <f t="shared" si="1527"/>
        <v>0</v>
      </c>
      <c r="EB1922">
        <f t="shared" si="1528"/>
        <v>1</v>
      </c>
      <c r="EC1922">
        <f t="shared" si="1529"/>
        <v>1.6117277031336812</v>
      </c>
      <c r="EF1922">
        <v>1915</v>
      </c>
      <c r="EG1922">
        <v>19.32953426004369</v>
      </c>
      <c r="EH1922">
        <v>14.900414417377803</v>
      </c>
      <c r="EJ1922">
        <f t="shared" si="1530"/>
        <v>1</v>
      </c>
      <c r="EK1922">
        <f t="shared" si="1531"/>
        <v>0</v>
      </c>
      <c r="EL1922">
        <f t="shared" si="1532"/>
        <v>4.4291198426658873</v>
      </c>
      <c r="EO1922">
        <v>1915</v>
      </c>
      <c r="EP1922">
        <v>23.567507728447879</v>
      </c>
      <c r="EQ1922">
        <v>37.987599917831858</v>
      </c>
      <c r="ES1922">
        <f t="shared" si="1533"/>
        <v>0</v>
      </c>
      <c r="ET1922">
        <f t="shared" si="1534"/>
        <v>1</v>
      </c>
      <c r="EU1922">
        <f t="shared" si="1535"/>
        <v>14.420092189383979</v>
      </c>
    </row>
    <row r="1923" spans="1:151" x14ac:dyDescent="0.25">
      <c r="A1923">
        <v>1916</v>
      </c>
      <c r="B1923">
        <v>7.0108303136188788</v>
      </c>
      <c r="C1923">
        <v>29.052726538376049</v>
      </c>
      <c r="E1923">
        <f t="shared" si="1536"/>
        <v>0</v>
      </c>
      <c r="F1923">
        <f t="shared" si="1487"/>
        <v>1</v>
      </c>
      <c r="G1923">
        <f t="shared" si="1537"/>
        <v>22.041896224757171</v>
      </c>
      <c r="J1923">
        <v>1916</v>
      </c>
      <c r="K1923">
        <v>27.97214247645644</v>
      </c>
      <c r="L1923">
        <v>21.385348103081022</v>
      </c>
      <c r="N1923">
        <f t="shared" si="1488"/>
        <v>1</v>
      </c>
      <c r="O1923">
        <f t="shared" si="1489"/>
        <v>0</v>
      </c>
      <c r="P1923">
        <f t="shared" si="1490"/>
        <v>6.5867943733754188</v>
      </c>
      <c r="S1923">
        <v>1916</v>
      </c>
      <c r="T1923">
        <v>19.212079309469374</v>
      </c>
      <c r="U1923">
        <v>14.277314499978152</v>
      </c>
      <c r="W1923">
        <f t="shared" si="1491"/>
        <v>1</v>
      </c>
      <c r="X1923">
        <f t="shared" si="1492"/>
        <v>0</v>
      </c>
      <c r="Y1923">
        <f t="shared" si="1493"/>
        <v>4.934764809491222</v>
      </c>
      <c r="AB1923">
        <v>1916</v>
      </c>
      <c r="AC1923">
        <v>23.701712009222835</v>
      </c>
      <c r="AD1923">
        <v>15.846667271987597</v>
      </c>
      <c r="AF1923">
        <f t="shared" si="1494"/>
        <v>1</v>
      </c>
      <c r="AG1923">
        <f t="shared" si="1495"/>
        <v>0</v>
      </c>
      <c r="AH1923">
        <f t="shared" si="1496"/>
        <v>7.8550447372352377</v>
      </c>
      <c r="AK1923">
        <v>1916</v>
      </c>
      <c r="AL1923">
        <v>33.439867154079209</v>
      </c>
      <c r="AM1923">
        <v>35.339633997472895</v>
      </c>
      <c r="AO1923">
        <f t="shared" si="1497"/>
        <v>0</v>
      </c>
      <c r="AP1923">
        <f t="shared" si="1498"/>
        <v>1</v>
      </c>
      <c r="AQ1923">
        <f t="shared" si="1499"/>
        <v>1.8997668433936852</v>
      </c>
      <c r="AT1923">
        <v>1916</v>
      </c>
      <c r="AU1923">
        <v>17.4398588955072</v>
      </c>
      <c r="AV1923">
        <v>20.757944433592403</v>
      </c>
      <c r="AX1923">
        <f t="shared" si="1500"/>
        <v>0</v>
      </c>
      <c r="AY1923">
        <f t="shared" si="1501"/>
        <v>1</v>
      </c>
      <c r="AZ1923">
        <f t="shared" si="1502"/>
        <v>3.318085538085203</v>
      </c>
      <c r="BC1923">
        <v>1916</v>
      </c>
      <c r="BD1923" t="e">
        <v>#N/A</v>
      </c>
      <c r="BE1923" t="e">
        <v>#N/A</v>
      </c>
      <c r="BG1923" t="e">
        <f t="shared" si="1503"/>
        <v>#N/A</v>
      </c>
      <c r="BH1923" t="e">
        <f t="shared" si="1504"/>
        <v>#N/A</v>
      </c>
      <c r="BI1923" t="e">
        <f t="shared" si="1505"/>
        <v>#N/A</v>
      </c>
      <c r="BL1923">
        <v>1916</v>
      </c>
      <c r="BM1923">
        <v>32.717934961601031</v>
      </c>
      <c r="BN1923">
        <v>6.7362488489545065</v>
      </c>
      <c r="BP1923">
        <f t="shared" si="1506"/>
        <v>1</v>
      </c>
      <c r="BQ1923">
        <f t="shared" si="1507"/>
        <v>0</v>
      </c>
      <c r="BR1923">
        <f t="shared" si="1508"/>
        <v>25.981686112646525</v>
      </c>
      <c r="BU1923">
        <v>1916</v>
      </c>
      <c r="BV1923">
        <v>21.325573954532217</v>
      </c>
      <c r="BW1923">
        <v>19.91876389545078</v>
      </c>
      <c r="BY1923">
        <f t="shared" si="1509"/>
        <v>1</v>
      </c>
      <c r="BZ1923">
        <f t="shared" si="1510"/>
        <v>0</v>
      </c>
      <c r="CA1923">
        <f t="shared" si="1511"/>
        <v>1.4068100590814367</v>
      </c>
      <c r="CD1923">
        <v>1916</v>
      </c>
      <c r="CE1923">
        <v>25.662523606249362</v>
      </c>
      <c r="CF1923">
        <v>29.185538540529567</v>
      </c>
      <c r="CH1923">
        <f t="shared" si="1512"/>
        <v>0</v>
      </c>
      <c r="CI1923">
        <f t="shared" si="1513"/>
        <v>1</v>
      </c>
      <c r="CJ1923">
        <f t="shared" si="1514"/>
        <v>3.5230149342802051</v>
      </c>
      <c r="CM1923">
        <v>1916</v>
      </c>
      <c r="CN1923">
        <v>18.564028479981602</v>
      </c>
      <c r="CO1923">
        <v>5.8979588863570136</v>
      </c>
      <c r="CQ1923">
        <f t="shared" si="1515"/>
        <v>1</v>
      </c>
      <c r="CR1923">
        <f t="shared" si="1516"/>
        <v>0</v>
      </c>
      <c r="CS1923">
        <f t="shared" si="1517"/>
        <v>12.666069593624588</v>
      </c>
      <c r="CV1923">
        <v>1916</v>
      </c>
      <c r="CW1923">
        <v>23.311684550218157</v>
      </c>
      <c r="CX1923">
        <v>20.822721770210634</v>
      </c>
      <c r="CZ1923">
        <f t="shared" si="1518"/>
        <v>1</v>
      </c>
      <c r="DA1923">
        <f t="shared" si="1519"/>
        <v>0</v>
      </c>
      <c r="DB1923">
        <f t="shared" si="1520"/>
        <v>2.4889627800075225</v>
      </c>
      <c r="DE1923">
        <v>1916</v>
      </c>
      <c r="DF1923">
        <v>15.896533899876403</v>
      </c>
      <c r="DG1923">
        <v>25.869502808541696</v>
      </c>
      <c r="DI1923">
        <f t="shared" si="1521"/>
        <v>0</v>
      </c>
      <c r="DJ1923">
        <f t="shared" si="1522"/>
        <v>1</v>
      </c>
      <c r="DK1923">
        <f t="shared" si="1523"/>
        <v>9.972968908665294</v>
      </c>
      <c r="DN1923">
        <v>1916</v>
      </c>
      <c r="DO1923">
        <v>23.046478438722744</v>
      </c>
      <c r="DP1923">
        <v>25.886310580326533</v>
      </c>
      <c r="DR1923">
        <f t="shared" si="1524"/>
        <v>0</v>
      </c>
      <c r="DS1923">
        <f t="shared" si="1525"/>
        <v>1</v>
      </c>
      <c r="DT1923">
        <f t="shared" si="1526"/>
        <v>2.8398321416037895</v>
      </c>
      <c r="DW1923">
        <v>1916</v>
      </c>
      <c r="DX1923">
        <v>14.146897611565178</v>
      </c>
      <c r="DY1923">
        <v>19.658904696041283</v>
      </c>
      <c r="EA1923">
        <f t="shared" si="1527"/>
        <v>0</v>
      </c>
      <c r="EB1923">
        <f t="shared" si="1528"/>
        <v>1</v>
      </c>
      <c r="EC1923">
        <f t="shared" si="1529"/>
        <v>5.5120070844761049</v>
      </c>
      <c r="EF1923">
        <v>1916</v>
      </c>
      <c r="EG1923">
        <v>21.910107650184184</v>
      </c>
      <c r="EH1923">
        <v>16.961353379535336</v>
      </c>
      <c r="EJ1923">
        <f t="shared" si="1530"/>
        <v>1</v>
      </c>
      <c r="EK1923">
        <f t="shared" si="1531"/>
        <v>0</v>
      </c>
      <c r="EL1923">
        <f t="shared" si="1532"/>
        <v>4.9487542706488483</v>
      </c>
      <c r="EO1923">
        <v>1916</v>
      </c>
      <c r="EP1923">
        <v>22.978444956008317</v>
      </c>
      <c r="EQ1923">
        <v>19.561210754704405</v>
      </c>
      <c r="ES1923">
        <f t="shared" si="1533"/>
        <v>1</v>
      </c>
      <c r="ET1923">
        <f t="shared" si="1534"/>
        <v>0</v>
      </c>
      <c r="EU1923">
        <f t="shared" si="1535"/>
        <v>3.4172342013039128</v>
      </c>
    </row>
    <row r="1924" spans="1:151" x14ac:dyDescent="0.25">
      <c r="A1924">
        <v>1917</v>
      </c>
      <c r="B1924">
        <v>13.987972165319546</v>
      </c>
      <c r="C1924">
        <v>47.501406088721502</v>
      </c>
      <c r="E1924">
        <f t="shared" si="1536"/>
        <v>0</v>
      </c>
      <c r="F1924">
        <f t="shared" si="1487"/>
        <v>1</v>
      </c>
      <c r="G1924">
        <f t="shared" si="1537"/>
        <v>33.513433923401955</v>
      </c>
      <c r="J1924">
        <v>1917</v>
      </c>
      <c r="K1924">
        <v>13.641813703654684</v>
      </c>
      <c r="L1924">
        <v>29.577729918729439</v>
      </c>
      <c r="N1924">
        <f t="shared" si="1488"/>
        <v>0</v>
      </c>
      <c r="O1924">
        <f t="shared" si="1489"/>
        <v>1</v>
      </c>
      <c r="P1924">
        <f t="shared" si="1490"/>
        <v>15.935916215074755</v>
      </c>
      <c r="S1924">
        <v>1917</v>
      </c>
      <c r="T1924">
        <v>17.54494004376485</v>
      </c>
      <c r="U1924">
        <v>35.757818649664529</v>
      </c>
      <c r="W1924">
        <f t="shared" si="1491"/>
        <v>0</v>
      </c>
      <c r="X1924">
        <f t="shared" si="1492"/>
        <v>1</v>
      </c>
      <c r="Y1924">
        <f t="shared" si="1493"/>
        <v>18.212878605899679</v>
      </c>
      <c r="AB1924">
        <v>1917</v>
      </c>
      <c r="AC1924">
        <v>31.265347407354341</v>
      </c>
      <c r="AD1924">
        <v>16.679557300900893</v>
      </c>
      <c r="AF1924">
        <f t="shared" si="1494"/>
        <v>1</v>
      </c>
      <c r="AG1924">
        <f t="shared" si="1495"/>
        <v>0</v>
      </c>
      <c r="AH1924">
        <f t="shared" si="1496"/>
        <v>14.585790106453448</v>
      </c>
      <c r="AK1924">
        <v>1917</v>
      </c>
      <c r="AL1924">
        <v>23.2755423348943</v>
      </c>
      <c r="AM1924">
        <v>49.919945694510027</v>
      </c>
      <c r="AO1924">
        <f t="shared" si="1497"/>
        <v>0</v>
      </c>
      <c r="AP1924">
        <f t="shared" si="1498"/>
        <v>1</v>
      </c>
      <c r="AQ1924">
        <f t="shared" si="1499"/>
        <v>26.644403359615726</v>
      </c>
      <c r="AT1924">
        <v>1917</v>
      </c>
      <c r="AU1924">
        <v>15.892607780963637</v>
      </c>
      <c r="AV1924">
        <v>22.05016060494205</v>
      </c>
      <c r="AX1924">
        <f t="shared" si="1500"/>
        <v>0</v>
      </c>
      <c r="AY1924">
        <f t="shared" si="1501"/>
        <v>1</v>
      </c>
      <c r="AZ1924">
        <f t="shared" si="1502"/>
        <v>6.1575528239784134</v>
      </c>
      <c r="BC1924">
        <v>1917</v>
      </c>
      <c r="BD1924" t="e">
        <v>#N/A</v>
      </c>
      <c r="BE1924" t="e">
        <v>#N/A</v>
      </c>
      <c r="BG1924" t="e">
        <f t="shared" si="1503"/>
        <v>#N/A</v>
      </c>
      <c r="BH1924" t="e">
        <f t="shared" si="1504"/>
        <v>#N/A</v>
      </c>
      <c r="BI1924" t="e">
        <f t="shared" si="1505"/>
        <v>#N/A</v>
      </c>
      <c r="BL1924">
        <v>1917</v>
      </c>
      <c r="BM1924">
        <v>27.623154749011906</v>
      </c>
      <c r="BN1924">
        <v>16.8252105374319</v>
      </c>
      <c r="BP1924">
        <f t="shared" si="1506"/>
        <v>1</v>
      </c>
      <c r="BQ1924">
        <f t="shared" si="1507"/>
        <v>0</v>
      </c>
      <c r="BR1924">
        <f t="shared" si="1508"/>
        <v>10.797944211580006</v>
      </c>
      <c r="BU1924">
        <v>1917</v>
      </c>
      <c r="BV1924">
        <v>15.973933254929738</v>
      </c>
      <c r="BW1924">
        <v>19.912829787675268</v>
      </c>
      <c r="BY1924">
        <f t="shared" si="1509"/>
        <v>0</v>
      </c>
      <c r="BZ1924">
        <f t="shared" si="1510"/>
        <v>1</v>
      </c>
      <c r="CA1924">
        <f t="shared" si="1511"/>
        <v>3.9388965327455292</v>
      </c>
      <c r="CD1924">
        <v>1917</v>
      </c>
      <c r="CE1924">
        <v>31.569654019837518</v>
      </c>
      <c r="CF1924">
        <v>24.331431886313933</v>
      </c>
      <c r="CH1924">
        <f t="shared" si="1512"/>
        <v>1</v>
      </c>
      <c r="CI1924">
        <f t="shared" si="1513"/>
        <v>0</v>
      </c>
      <c r="CJ1924">
        <f t="shared" si="1514"/>
        <v>7.2382221335235855</v>
      </c>
      <c r="CM1924">
        <v>1917</v>
      </c>
      <c r="CN1924">
        <v>18.808550265467332</v>
      </c>
      <c r="CO1924">
        <v>32.175013906072707</v>
      </c>
      <c r="CQ1924">
        <f t="shared" si="1515"/>
        <v>0</v>
      </c>
      <c r="CR1924">
        <f t="shared" si="1516"/>
        <v>1</v>
      </c>
      <c r="CS1924">
        <f t="shared" si="1517"/>
        <v>13.366463640605375</v>
      </c>
      <c r="CV1924">
        <v>1917</v>
      </c>
      <c r="CW1924">
        <v>20.46631204554426</v>
      </c>
      <c r="CX1924">
        <v>19.210783842754765</v>
      </c>
      <c r="CZ1924">
        <f t="shared" si="1518"/>
        <v>1</v>
      </c>
      <c r="DA1924">
        <f t="shared" si="1519"/>
        <v>0</v>
      </c>
      <c r="DB1924">
        <f t="shared" si="1520"/>
        <v>1.2555282027894954</v>
      </c>
      <c r="DE1924">
        <v>1917</v>
      </c>
      <c r="DF1924">
        <v>26.628834397743301</v>
      </c>
      <c r="DG1924">
        <v>17.199584032548906</v>
      </c>
      <c r="DI1924">
        <f t="shared" si="1521"/>
        <v>1</v>
      </c>
      <c r="DJ1924">
        <f t="shared" si="1522"/>
        <v>0</v>
      </c>
      <c r="DK1924">
        <f t="shared" si="1523"/>
        <v>9.4292503651943953</v>
      </c>
      <c r="DN1924">
        <v>1917</v>
      </c>
      <c r="DO1924">
        <v>23.336108222575124</v>
      </c>
      <c r="DP1924">
        <v>18.556957810145789</v>
      </c>
      <c r="DR1924">
        <f t="shared" si="1524"/>
        <v>1</v>
      </c>
      <c r="DS1924">
        <f t="shared" si="1525"/>
        <v>0</v>
      </c>
      <c r="DT1924">
        <f t="shared" si="1526"/>
        <v>4.7791504124293347</v>
      </c>
      <c r="DW1924">
        <v>1917</v>
      </c>
      <c r="DX1924">
        <v>16.909061752340129</v>
      </c>
      <c r="DY1924">
        <v>18.738535112493082</v>
      </c>
      <c r="EA1924">
        <f t="shared" si="1527"/>
        <v>0</v>
      </c>
      <c r="EB1924">
        <f t="shared" si="1528"/>
        <v>1</v>
      </c>
      <c r="EC1924">
        <f t="shared" si="1529"/>
        <v>1.8294733601529529</v>
      </c>
      <c r="EF1924">
        <v>1917</v>
      </c>
      <c r="EG1924">
        <v>23.212010795340625</v>
      </c>
      <c r="EH1924">
        <v>22.660199589606709</v>
      </c>
      <c r="EJ1924">
        <f t="shared" si="1530"/>
        <v>1</v>
      </c>
      <c r="EK1924">
        <f t="shared" si="1531"/>
        <v>0</v>
      </c>
      <c r="EL1924">
        <f t="shared" si="1532"/>
        <v>0.55181120573391595</v>
      </c>
      <c r="EO1924">
        <v>1917</v>
      </c>
      <c r="EP1924">
        <v>21.55060996866473</v>
      </c>
      <c r="EQ1924">
        <v>43.440456555320608</v>
      </c>
      <c r="ES1924">
        <f t="shared" si="1533"/>
        <v>0</v>
      </c>
      <c r="ET1924">
        <f t="shared" si="1534"/>
        <v>1</v>
      </c>
      <c r="EU1924">
        <f t="shared" si="1535"/>
        <v>21.889846586655878</v>
      </c>
    </row>
    <row r="1925" spans="1:151" x14ac:dyDescent="0.25">
      <c r="A1925">
        <v>1918</v>
      </c>
      <c r="B1925">
        <v>11.780690185270892</v>
      </c>
      <c r="C1925">
        <v>4.9017551369778865</v>
      </c>
      <c r="E1925">
        <f t="shared" si="1536"/>
        <v>1</v>
      </c>
      <c r="F1925">
        <f t="shared" si="1487"/>
        <v>0</v>
      </c>
      <c r="G1925">
        <f t="shared" si="1537"/>
        <v>6.8789350482930054</v>
      </c>
      <c r="J1925">
        <v>1918</v>
      </c>
      <c r="K1925">
        <v>28.468747933981451</v>
      </c>
      <c r="L1925">
        <v>26.608264734014455</v>
      </c>
      <c r="N1925">
        <f t="shared" si="1488"/>
        <v>1</v>
      </c>
      <c r="O1925">
        <f t="shared" si="1489"/>
        <v>0</v>
      </c>
      <c r="P1925">
        <f t="shared" si="1490"/>
        <v>1.8604831999669962</v>
      </c>
      <c r="S1925">
        <v>1918</v>
      </c>
      <c r="T1925">
        <v>17.540821992368048</v>
      </c>
      <c r="U1925">
        <v>12.907548756025674</v>
      </c>
      <c r="W1925">
        <f t="shared" si="1491"/>
        <v>1</v>
      </c>
      <c r="X1925">
        <f t="shared" si="1492"/>
        <v>0</v>
      </c>
      <c r="Y1925">
        <f t="shared" si="1493"/>
        <v>4.6332732363423741</v>
      </c>
      <c r="AB1925">
        <v>1918</v>
      </c>
      <c r="AC1925">
        <v>16.436171729509514</v>
      </c>
      <c r="AD1925">
        <v>15.36396709726332</v>
      </c>
      <c r="AF1925">
        <f t="shared" si="1494"/>
        <v>1</v>
      </c>
      <c r="AG1925">
        <f t="shared" si="1495"/>
        <v>0</v>
      </c>
      <c r="AH1925">
        <f t="shared" si="1496"/>
        <v>1.0722046322461942</v>
      </c>
      <c r="AK1925">
        <v>1918</v>
      </c>
      <c r="AL1925">
        <v>19.493273915375031</v>
      </c>
      <c r="AM1925">
        <v>16.70141845011112</v>
      </c>
      <c r="AO1925">
        <f t="shared" si="1497"/>
        <v>1</v>
      </c>
      <c r="AP1925">
        <f t="shared" si="1498"/>
        <v>0</v>
      </c>
      <c r="AQ1925">
        <f t="shared" si="1499"/>
        <v>2.7918554652639109</v>
      </c>
      <c r="AT1925">
        <v>1918</v>
      </c>
      <c r="AU1925">
        <v>14.684845170116626</v>
      </c>
      <c r="AV1925">
        <v>20.87678264859623</v>
      </c>
      <c r="AX1925">
        <f t="shared" si="1500"/>
        <v>0</v>
      </c>
      <c r="AY1925">
        <f t="shared" si="1501"/>
        <v>1</v>
      </c>
      <c r="AZ1925">
        <f t="shared" si="1502"/>
        <v>6.1919374784796037</v>
      </c>
      <c r="BC1925">
        <v>1918</v>
      </c>
      <c r="BD1925" t="e">
        <v>#N/A</v>
      </c>
      <c r="BE1925" t="e">
        <v>#N/A</v>
      </c>
      <c r="BG1925" t="e">
        <f t="shared" si="1503"/>
        <v>#N/A</v>
      </c>
      <c r="BH1925" t="e">
        <f t="shared" si="1504"/>
        <v>#N/A</v>
      </c>
      <c r="BI1925" t="e">
        <f t="shared" si="1505"/>
        <v>#N/A</v>
      </c>
      <c r="BL1925">
        <v>1918</v>
      </c>
      <c r="BM1925">
        <v>35.129750741038599</v>
      </c>
      <c r="BN1925">
        <v>11.592474548805221</v>
      </c>
      <c r="BP1925">
        <f t="shared" si="1506"/>
        <v>1</v>
      </c>
      <c r="BQ1925">
        <f t="shared" si="1507"/>
        <v>0</v>
      </c>
      <c r="BR1925">
        <f t="shared" si="1508"/>
        <v>23.537276192233378</v>
      </c>
      <c r="BU1925">
        <v>1918</v>
      </c>
      <c r="BV1925">
        <v>22.010816989010834</v>
      </c>
      <c r="BW1925">
        <v>19.351656038155284</v>
      </c>
      <c r="BY1925">
        <f t="shared" si="1509"/>
        <v>1</v>
      </c>
      <c r="BZ1925">
        <f t="shared" si="1510"/>
        <v>0</v>
      </c>
      <c r="CA1925">
        <f t="shared" si="1511"/>
        <v>2.6591609508555507</v>
      </c>
      <c r="CD1925">
        <v>1918</v>
      </c>
      <c r="CE1925">
        <v>24.506290000367827</v>
      </c>
      <c r="CF1925">
        <v>28.491159618503371</v>
      </c>
      <c r="CH1925">
        <f t="shared" si="1512"/>
        <v>0</v>
      </c>
      <c r="CI1925">
        <f t="shared" si="1513"/>
        <v>1</v>
      </c>
      <c r="CJ1925">
        <f t="shared" si="1514"/>
        <v>3.9848696181355443</v>
      </c>
      <c r="CM1925">
        <v>1918</v>
      </c>
      <c r="CN1925">
        <v>20.946393293231008</v>
      </c>
      <c r="CO1925">
        <v>29.049903030289272</v>
      </c>
      <c r="CQ1925">
        <f t="shared" si="1515"/>
        <v>0</v>
      </c>
      <c r="CR1925">
        <f t="shared" si="1516"/>
        <v>1</v>
      </c>
      <c r="CS1925">
        <f t="shared" si="1517"/>
        <v>8.1035097370582641</v>
      </c>
      <c r="CV1925">
        <v>1918</v>
      </c>
      <c r="CW1925">
        <v>24.503673081700985</v>
      </c>
      <c r="CX1925">
        <v>13.871678055473483</v>
      </c>
      <c r="CZ1925">
        <f t="shared" si="1518"/>
        <v>1</v>
      </c>
      <c r="DA1925">
        <f t="shared" si="1519"/>
        <v>0</v>
      </c>
      <c r="DB1925">
        <f t="shared" si="1520"/>
        <v>10.631995026227502</v>
      </c>
      <c r="DE1925">
        <v>1918</v>
      </c>
      <c r="DF1925">
        <v>16.69576870590577</v>
      </c>
      <c r="DG1925">
        <v>17.419891310423075</v>
      </c>
      <c r="DI1925">
        <f t="shared" si="1521"/>
        <v>0</v>
      </c>
      <c r="DJ1925">
        <f t="shared" si="1522"/>
        <v>1</v>
      </c>
      <c r="DK1925">
        <f t="shared" si="1523"/>
        <v>0.72412260451730504</v>
      </c>
      <c r="DN1925">
        <v>1918</v>
      </c>
      <c r="DO1925">
        <v>19.778705889276058</v>
      </c>
      <c r="DP1925">
        <v>31.279044538062834</v>
      </c>
      <c r="DR1925">
        <f t="shared" si="1524"/>
        <v>0</v>
      </c>
      <c r="DS1925">
        <f t="shared" si="1525"/>
        <v>1</v>
      </c>
      <c r="DT1925">
        <f t="shared" si="1526"/>
        <v>11.500338648786776</v>
      </c>
      <c r="DW1925">
        <v>1918</v>
      </c>
      <c r="DX1925">
        <v>5.9335415261234683</v>
      </c>
      <c r="DY1925">
        <v>22.522607950899808</v>
      </c>
      <c r="EA1925">
        <f t="shared" si="1527"/>
        <v>0</v>
      </c>
      <c r="EB1925">
        <f t="shared" si="1528"/>
        <v>1</v>
      </c>
      <c r="EC1925">
        <f t="shared" si="1529"/>
        <v>16.589066424776341</v>
      </c>
      <c r="EF1925">
        <v>1918</v>
      </c>
      <c r="EG1925">
        <v>19.693122214578572</v>
      </c>
      <c r="EH1925">
        <v>15.482742721740749</v>
      </c>
      <c r="EJ1925">
        <f t="shared" si="1530"/>
        <v>1</v>
      </c>
      <c r="EK1925">
        <f t="shared" si="1531"/>
        <v>0</v>
      </c>
      <c r="EL1925">
        <f t="shared" si="1532"/>
        <v>4.2103794928378235</v>
      </c>
      <c r="EO1925">
        <v>1918</v>
      </c>
      <c r="EP1925">
        <v>24.163211144267837</v>
      </c>
      <c r="EQ1925">
        <v>36.511308095137089</v>
      </c>
      <c r="ES1925">
        <f t="shared" si="1533"/>
        <v>0</v>
      </c>
      <c r="ET1925">
        <f t="shared" si="1534"/>
        <v>1</v>
      </c>
      <c r="EU1925">
        <f t="shared" si="1535"/>
        <v>12.348096950869252</v>
      </c>
    </row>
    <row r="1926" spans="1:151" x14ac:dyDescent="0.25">
      <c r="A1926">
        <v>1919</v>
      </c>
      <c r="B1926">
        <v>9.8738164966603588</v>
      </c>
      <c r="C1926">
        <v>43.236966955873484</v>
      </c>
      <c r="E1926">
        <f t="shared" si="1536"/>
        <v>0</v>
      </c>
      <c r="F1926">
        <f t="shared" si="1487"/>
        <v>1</v>
      </c>
      <c r="G1926">
        <f t="shared" si="1537"/>
        <v>33.363150459213124</v>
      </c>
      <c r="J1926">
        <v>1919</v>
      </c>
      <c r="K1926">
        <v>19.150852955173459</v>
      </c>
      <c r="L1926">
        <v>25.54691410280585</v>
      </c>
      <c r="N1926">
        <f t="shared" si="1488"/>
        <v>0</v>
      </c>
      <c r="O1926">
        <f t="shared" si="1489"/>
        <v>1</v>
      </c>
      <c r="P1926">
        <f t="shared" si="1490"/>
        <v>6.3960611476323912</v>
      </c>
      <c r="S1926">
        <v>1919</v>
      </c>
      <c r="T1926">
        <v>18.822597309035242</v>
      </c>
      <c r="U1926">
        <v>45.015934755725638</v>
      </c>
      <c r="W1926">
        <f t="shared" si="1491"/>
        <v>0</v>
      </c>
      <c r="X1926">
        <f t="shared" si="1492"/>
        <v>1</v>
      </c>
      <c r="Y1926">
        <f t="shared" si="1493"/>
        <v>26.193337446690396</v>
      </c>
      <c r="AB1926">
        <v>1919</v>
      </c>
      <c r="AC1926">
        <v>17.681779892446094</v>
      </c>
      <c r="AD1926">
        <v>17.7357538228732</v>
      </c>
      <c r="AF1926">
        <f t="shared" si="1494"/>
        <v>0</v>
      </c>
      <c r="AG1926">
        <f t="shared" si="1495"/>
        <v>1</v>
      </c>
      <c r="AH1926">
        <f t="shared" si="1496"/>
        <v>5.3973930427105188E-2</v>
      </c>
      <c r="AK1926">
        <v>1919</v>
      </c>
      <c r="AL1926">
        <v>18.247936919120594</v>
      </c>
      <c r="AM1926">
        <v>32.635170041039039</v>
      </c>
      <c r="AO1926">
        <f t="shared" si="1497"/>
        <v>0</v>
      </c>
      <c r="AP1926">
        <f t="shared" si="1498"/>
        <v>1</v>
      </c>
      <c r="AQ1926">
        <f t="shared" si="1499"/>
        <v>14.387233121918445</v>
      </c>
      <c r="AT1926">
        <v>1919</v>
      </c>
      <c r="AU1926">
        <v>15.009149243896097</v>
      </c>
      <c r="AV1926">
        <v>26.541453065828311</v>
      </c>
      <c r="AX1926">
        <f t="shared" si="1500"/>
        <v>0</v>
      </c>
      <c r="AY1926">
        <f t="shared" si="1501"/>
        <v>1</v>
      </c>
      <c r="AZ1926">
        <f t="shared" si="1502"/>
        <v>11.532303821932214</v>
      </c>
      <c r="BC1926">
        <v>1919</v>
      </c>
      <c r="BD1926" t="e">
        <v>#N/A</v>
      </c>
      <c r="BE1926" t="e">
        <v>#N/A</v>
      </c>
      <c r="BG1926" t="e">
        <f t="shared" si="1503"/>
        <v>#N/A</v>
      </c>
      <c r="BH1926" t="e">
        <f t="shared" si="1504"/>
        <v>#N/A</v>
      </c>
      <c r="BI1926" t="e">
        <f t="shared" si="1505"/>
        <v>#N/A</v>
      </c>
      <c r="BL1926">
        <v>1919</v>
      </c>
      <c r="BM1926">
        <v>26.625722893450416</v>
      </c>
      <c r="BN1926">
        <v>12.377430377470198</v>
      </c>
      <c r="BP1926">
        <f t="shared" si="1506"/>
        <v>1</v>
      </c>
      <c r="BQ1926">
        <f t="shared" si="1507"/>
        <v>0</v>
      </c>
      <c r="BR1926">
        <f t="shared" si="1508"/>
        <v>14.248292515980218</v>
      </c>
      <c r="BU1926">
        <v>1919</v>
      </c>
      <c r="BV1926">
        <v>26.17326577267907</v>
      </c>
      <c r="BW1926">
        <v>24.803217853936765</v>
      </c>
      <c r="BY1926">
        <f t="shared" si="1509"/>
        <v>1</v>
      </c>
      <c r="BZ1926">
        <f t="shared" si="1510"/>
        <v>0</v>
      </c>
      <c r="CA1926">
        <f t="shared" si="1511"/>
        <v>1.3700479187423049</v>
      </c>
      <c r="CD1926">
        <v>1919</v>
      </c>
      <c r="CE1926">
        <v>18.096580650441446</v>
      </c>
      <c r="CF1926">
        <v>22.274378917682991</v>
      </c>
      <c r="CH1926">
        <f t="shared" si="1512"/>
        <v>0</v>
      </c>
      <c r="CI1926">
        <f t="shared" si="1513"/>
        <v>1</v>
      </c>
      <c r="CJ1926">
        <f t="shared" si="1514"/>
        <v>4.1777982672415455</v>
      </c>
      <c r="CM1926">
        <v>1919</v>
      </c>
      <c r="CN1926">
        <v>21.084001707087197</v>
      </c>
      <c r="CO1926">
        <v>14.186217005635736</v>
      </c>
      <c r="CQ1926">
        <f t="shared" si="1515"/>
        <v>1</v>
      </c>
      <c r="CR1926">
        <f t="shared" si="1516"/>
        <v>0</v>
      </c>
      <c r="CS1926">
        <f t="shared" si="1517"/>
        <v>6.8977847014514602</v>
      </c>
      <c r="CV1926">
        <v>1919</v>
      </c>
      <c r="CW1926">
        <v>22.568202694786837</v>
      </c>
      <c r="CX1926">
        <v>23.562746005108878</v>
      </c>
      <c r="CZ1926">
        <f t="shared" si="1518"/>
        <v>0</v>
      </c>
      <c r="DA1926">
        <f t="shared" si="1519"/>
        <v>1</v>
      </c>
      <c r="DB1926">
        <f t="shared" si="1520"/>
        <v>0.99454331032204024</v>
      </c>
      <c r="DE1926">
        <v>1919</v>
      </c>
      <c r="DF1926">
        <v>19.979604614157026</v>
      </c>
      <c r="DG1926">
        <v>14.295589379933364</v>
      </c>
      <c r="DI1926">
        <f t="shared" si="1521"/>
        <v>1</v>
      </c>
      <c r="DJ1926">
        <f t="shared" si="1522"/>
        <v>0</v>
      </c>
      <c r="DK1926">
        <f t="shared" si="1523"/>
        <v>5.6840152342236614</v>
      </c>
      <c r="DN1926">
        <v>1919</v>
      </c>
      <c r="DO1926">
        <v>21.93933145931441</v>
      </c>
      <c r="DP1926">
        <v>17.552035468515918</v>
      </c>
      <c r="DR1926">
        <f t="shared" si="1524"/>
        <v>1</v>
      </c>
      <c r="DS1926">
        <f t="shared" si="1525"/>
        <v>0</v>
      </c>
      <c r="DT1926">
        <f t="shared" si="1526"/>
        <v>4.3872959907984921</v>
      </c>
      <c r="DW1926">
        <v>1919</v>
      </c>
      <c r="DX1926">
        <v>11.459197864371367</v>
      </c>
      <c r="DY1926">
        <v>30.309614365543538</v>
      </c>
      <c r="EA1926">
        <f t="shared" si="1527"/>
        <v>0</v>
      </c>
      <c r="EB1926">
        <f t="shared" si="1528"/>
        <v>1</v>
      </c>
      <c r="EC1926">
        <f t="shared" si="1529"/>
        <v>18.85041650117217</v>
      </c>
      <c r="EF1926">
        <v>1919</v>
      </c>
      <c r="EG1926">
        <v>18.791952934367885</v>
      </c>
      <c r="EH1926">
        <v>15.686364133471296</v>
      </c>
      <c r="EJ1926">
        <f t="shared" si="1530"/>
        <v>1</v>
      </c>
      <c r="EK1926">
        <f t="shared" si="1531"/>
        <v>0</v>
      </c>
      <c r="EL1926">
        <f t="shared" si="1532"/>
        <v>3.1055888008965891</v>
      </c>
      <c r="EO1926">
        <v>1919</v>
      </c>
      <c r="EP1926">
        <v>20.738808158694706</v>
      </c>
      <c r="EQ1926">
        <v>43.656370915772357</v>
      </c>
      <c r="ES1926">
        <f t="shared" si="1533"/>
        <v>0</v>
      </c>
      <c r="ET1926">
        <f t="shared" si="1534"/>
        <v>1</v>
      </c>
      <c r="EU1926">
        <f t="shared" si="1535"/>
        <v>22.917562757077651</v>
      </c>
    </row>
    <row r="1927" spans="1:151" x14ac:dyDescent="0.25">
      <c r="A1927">
        <v>1920</v>
      </c>
      <c r="B1927">
        <v>4.5948718467990144</v>
      </c>
      <c r="C1927">
        <v>14.255309347302269</v>
      </c>
      <c r="E1927">
        <f t="shared" si="1536"/>
        <v>0</v>
      </c>
      <c r="F1927">
        <f t="shared" si="1487"/>
        <v>1</v>
      </c>
      <c r="G1927">
        <f t="shared" si="1537"/>
        <v>9.6604375005032548</v>
      </c>
      <c r="J1927">
        <v>1920</v>
      </c>
      <c r="K1927">
        <v>17.33450231646929</v>
      </c>
      <c r="L1927">
        <v>19.308894256013012</v>
      </c>
      <c r="N1927">
        <f t="shared" si="1488"/>
        <v>0</v>
      </c>
      <c r="O1927">
        <f t="shared" si="1489"/>
        <v>1</v>
      </c>
      <c r="P1927">
        <f t="shared" si="1490"/>
        <v>1.9743919395437217</v>
      </c>
      <c r="S1927">
        <v>1920</v>
      </c>
      <c r="T1927">
        <v>22.469554587286755</v>
      </c>
      <c r="U1927">
        <v>16.564468719069833</v>
      </c>
      <c r="W1927">
        <f t="shared" si="1491"/>
        <v>1</v>
      </c>
      <c r="X1927">
        <f t="shared" si="1492"/>
        <v>0</v>
      </c>
      <c r="Y1927">
        <f t="shared" si="1493"/>
        <v>5.9050858682169221</v>
      </c>
      <c r="AB1927">
        <v>1920</v>
      </c>
      <c r="AC1927">
        <v>16.247061212933211</v>
      </c>
      <c r="AD1927">
        <v>18.006541050254746</v>
      </c>
      <c r="AF1927">
        <f t="shared" si="1494"/>
        <v>0</v>
      </c>
      <c r="AG1927">
        <f t="shared" si="1495"/>
        <v>1</v>
      </c>
      <c r="AH1927">
        <f t="shared" si="1496"/>
        <v>1.7594798373215355</v>
      </c>
      <c r="AK1927">
        <v>1920</v>
      </c>
      <c r="AL1927">
        <v>12.54118324325348</v>
      </c>
      <c r="AM1927">
        <v>30.329671825255993</v>
      </c>
      <c r="AO1927">
        <f t="shared" si="1497"/>
        <v>0</v>
      </c>
      <c r="AP1927">
        <f t="shared" si="1498"/>
        <v>1</v>
      </c>
      <c r="AQ1927">
        <f t="shared" si="1499"/>
        <v>17.788488582002515</v>
      </c>
      <c r="AT1927">
        <v>1920</v>
      </c>
      <c r="AU1927">
        <v>18.947210312531588</v>
      </c>
      <c r="AV1927">
        <v>20.240469950623847</v>
      </c>
      <c r="AX1927">
        <f t="shared" si="1500"/>
        <v>0</v>
      </c>
      <c r="AY1927">
        <f t="shared" si="1501"/>
        <v>1</v>
      </c>
      <c r="AZ1927">
        <f t="shared" si="1502"/>
        <v>1.293259638092259</v>
      </c>
      <c r="BC1927">
        <v>1920</v>
      </c>
      <c r="BD1927" t="e">
        <v>#N/A</v>
      </c>
      <c r="BE1927" t="e">
        <v>#N/A</v>
      </c>
      <c r="BG1927" t="e">
        <f t="shared" si="1503"/>
        <v>#N/A</v>
      </c>
      <c r="BH1927" t="e">
        <f t="shared" si="1504"/>
        <v>#N/A</v>
      </c>
      <c r="BI1927" t="e">
        <f t="shared" si="1505"/>
        <v>#N/A</v>
      </c>
      <c r="BL1927">
        <v>1920</v>
      </c>
      <c r="BM1927">
        <v>29.993592440967614</v>
      </c>
      <c r="BN1927">
        <v>13.361105286197764</v>
      </c>
      <c r="BP1927">
        <f t="shared" si="1506"/>
        <v>1</v>
      </c>
      <c r="BQ1927">
        <f t="shared" si="1507"/>
        <v>0</v>
      </c>
      <c r="BR1927">
        <f t="shared" si="1508"/>
        <v>16.632487154769848</v>
      </c>
      <c r="BU1927">
        <v>1920</v>
      </c>
      <c r="BV1927">
        <v>23.386372159474828</v>
      </c>
      <c r="BW1927">
        <v>15.893224307204726</v>
      </c>
      <c r="BY1927">
        <f t="shared" si="1509"/>
        <v>1</v>
      </c>
      <c r="BZ1927">
        <f t="shared" si="1510"/>
        <v>0</v>
      </c>
      <c r="CA1927">
        <f t="shared" si="1511"/>
        <v>7.493147852270102</v>
      </c>
      <c r="CD1927">
        <v>1920</v>
      </c>
      <c r="CE1927">
        <v>38.179407178367782</v>
      </c>
      <c r="CF1927">
        <v>21.608590915102774</v>
      </c>
      <c r="CH1927">
        <f t="shared" si="1512"/>
        <v>1</v>
      </c>
      <c r="CI1927">
        <f t="shared" si="1513"/>
        <v>0</v>
      </c>
      <c r="CJ1927">
        <f t="shared" si="1514"/>
        <v>16.570816263265009</v>
      </c>
      <c r="CM1927">
        <v>1920</v>
      </c>
      <c r="CN1927">
        <v>24.437580174032703</v>
      </c>
      <c r="CO1927">
        <v>19.127177446027705</v>
      </c>
      <c r="CQ1927">
        <f t="shared" si="1515"/>
        <v>1</v>
      </c>
      <c r="CR1927">
        <f t="shared" si="1516"/>
        <v>0</v>
      </c>
      <c r="CS1927">
        <f t="shared" si="1517"/>
        <v>5.3104027280049984</v>
      </c>
      <c r="CV1927">
        <v>1920</v>
      </c>
      <c r="CW1927">
        <v>22.119499457691489</v>
      </c>
      <c r="CX1927">
        <v>16.633434530625312</v>
      </c>
      <c r="CZ1927">
        <f t="shared" si="1518"/>
        <v>1</v>
      </c>
      <c r="DA1927">
        <f t="shared" si="1519"/>
        <v>0</v>
      </c>
      <c r="DB1927">
        <f t="shared" si="1520"/>
        <v>5.4860649270661774</v>
      </c>
      <c r="DE1927">
        <v>1920</v>
      </c>
      <c r="DF1927">
        <v>8.1050835657418645</v>
      </c>
      <c r="DG1927">
        <v>20.773185931945932</v>
      </c>
      <c r="DI1927">
        <f t="shared" si="1521"/>
        <v>0</v>
      </c>
      <c r="DJ1927">
        <f t="shared" si="1522"/>
        <v>1</v>
      </c>
      <c r="DK1927">
        <f t="shared" si="1523"/>
        <v>12.668102366204067</v>
      </c>
      <c r="DN1927">
        <v>1920</v>
      </c>
      <c r="DO1927">
        <v>27.982045392748134</v>
      </c>
      <c r="DP1927">
        <v>11.614986674943371</v>
      </c>
      <c r="DR1927">
        <f t="shared" si="1524"/>
        <v>1</v>
      </c>
      <c r="DS1927">
        <f t="shared" si="1525"/>
        <v>0</v>
      </c>
      <c r="DT1927">
        <f t="shared" si="1526"/>
        <v>16.367058717804763</v>
      </c>
      <c r="DW1927">
        <v>1920</v>
      </c>
      <c r="DX1927">
        <v>13.695253874666554</v>
      </c>
      <c r="DY1927">
        <v>21.851221193350085</v>
      </c>
      <c r="EA1927">
        <f t="shared" si="1527"/>
        <v>0</v>
      </c>
      <c r="EB1927">
        <f t="shared" si="1528"/>
        <v>1</v>
      </c>
      <c r="EC1927">
        <f t="shared" si="1529"/>
        <v>8.1559673186835315</v>
      </c>
      <c r="EF1927">
        <v>1920</v>
      </c>
      <c r="EG1927">
        <v>21.789643120570659</v>
      </c>
      <c r="EH1927">
        <v>16.714776158059156</v>
      </c>
      <c r="EJ1927">
        <f t="shared" si="1530"/>
        <v>1</v>
      </c>
      <c r="EK1927">
        <f t="shared" si="1531"/>
        <v>0</v>
      </c>
      <c r="EL1927">
        <f t="shared" si="1532"/>
        <v>5.0748669625115035</v>
      </c>
      <c r="EO1927">
        <v>1920</v>
      </c>
      <c r="EP1927">
        <v>28.996405918082207</v>
      </c>
      <c r="EQ1927">
        <v>10.934999344637262</v>
      </c>
      <c r="ES1927">
        <f t="shared" si="1533"/>
        <v>1</v>
      </c>
      <c r="ET1927">
        <f t="shared" si="1534"/>
        <v>0</v>
      </c>
      <c r="EU1927">
        <f t="shared" si="1535"/>
        <v>18.061406573444945</v>
      </c>
    </row>
    <row r="1928" spans="1:151" x14ac:dyDescent="0.25">
      <c r="A1928">
        <v>1921</v>
      </c>
      <c r="B1928">
        <v>10.928769304541996</v>
      </c>
      <c r="C1928">
        <v>17.815586831711144</v>
      </c>
      <c r="E1928">
        <f t="shared" si="1536"/>
        <v>0</v>
      </c>
      <c r="F1928">
        <f t="shared" ref="F1928:F1991" si="1538">IF(E1928&gt;0,0,1)</f>
        <v>1</v>
      </c>
      <c r="G1928">
        <f t="shared" si="1537"/>
        <v>6.8868175271691481</v>
      </c>
      <c r="J1928">
        <v>1921</v>
      </c>
      <c r="K1928">
        <v>21.353821392532872</v>
      </c>
      <c r="L1928">
        <v>26.63700873169352</v>
      </c>
      <c r="N1928">
        <f t="shared" ref="N1928:N1991" si="1539">IF(K1928&gt;L1928,1,0)</f>
        <v>0</v>
      </c>
      <c r="O1928">
        <f t="shared" ref="O1928:O1991" si="1540">IF(N1928&gt;0,0,1)</f>
        <v>1</v>
      </c>
      <c r="P1928">
        <f t="shared" ref="P1928:P1991" si="1541">IF(K1928&gt;L1928,K1928-L1928,L1928-K1928)</f>
        <v>5.2831873391606479</v>
      </c>
      <c r="S1928">
        <v>1921</v>
      </c>
      <c r="T1928">
        <v>25.959073593530469</v>
      </c>
      <c r="U1928">
        <v>-1.3778215200700927</v>
      </c>
      <c r="W1928">
        <f t="shared" ref="W1928:W1991" si="1542">IF(T1928&gt;U1928,1,0)</f>
        <v>1</v>
      </c>
      <c r="X1928">
        <f t="shared" ref="X1928:X1991" si="1543">IF(W1928&gt;0,0,1)</f>
        <v>0</v>
      </c>
      <c r="Y1928">
        <f t="shared" ref="Y1928:Y1991" si="1544">IF(T1928&gt;U1928,T1928-U1928,U1928-T1928)</f>
        <v>27.336895113600562</v>
      </c>
      <c r="AB1928">
        <v>1921</v>
      </c>
      <c r="AC1928">
        <v>15.202120238596461</v>
      </c>
      <c r="AD1928">
        <v>15.41138673115535</v>
      </c>
      <c r="AF1928">
        <f t="shared" ref="AF1928:AF1991" si="1545">IF(AC1928&gt;AD1928,1,0)</f>
        <v>0</v>
      </c>
      <c r="AG1928">
        <f t="shared" ref="AG1928:AG1991" si="1546">IF(AF1928&gt;0,0,1)</f>
        <v>1</v>
      </c>
      <c r="AH1928">
        <f t="shared" ref="AH1928:AH1991" si="1547">IF(AC1928&gt;AD1928,AC1928-AD1928,AD1928-AC1928)</f>
        <v>0.20926649255888918</v>
      </c>
      <c r="AK1928">
        <v>1921</v>
      </c>
      <c r="AL1928">
        <v>31.399029364683017</v>
      </c>
      <c r="AM1928">
        <v>15.249364495106196</v>
      </c>
      <c r="AO1928">
        <f t="shared" ref="AO1928:AO1991" si="1548">IF(AL1928&gt;AM1928,1,0)</f>
        <v>1</v>
      </c>
      <c r="AP1928">
        <f t="shared" ref="AP1928:AP1991" si="1549">IF(AO1928&gt;0,0,1)</f>
        <v>0</v>
      </c>
      <c r="AQ1928">
        <f t="shared" ref="AQ1928:AQ1991" si="1550">IF(AL1928&gt;AM1928,AL1928-AM1928,AM1928-AL1928)</f>
        <v>16.149664869576821</v>
      </c>
      <c r="AT1928">
        <v>1921</v>
      </c>
      <c r="AU1928">
        <v>21.781194819372235</v>
      </c>
      <c r="AV1928">
        <v>21.973471020291356</v>
      </c>
      <c r="AX1928">
        <f t="shared" ref="AX1928:AX1991" si="1551">IF(AU1928&gt;AV1928,1,0)</f>
        <v>0</v>
      </c>
      <c r="AY1928">
        <f t="shared" ref="AY1928:AY1991" si="1552">IF(AX1928&gt;0,0,1)</f>
        <v>1</v>
      </c>
      <c r="AZ1928">
        <f t="shared" ref="AZ1928:AZ1991" si="1553">IF(AU1928&gt;AV1928,AU1928-AV1928,AV1928-AU1928)</f>
        <v>0.19227620091912101</v>
      </c>
      <c r="BC1928">
        <v>1921</v>
      </c>
      <c r="BD1928" t="e">
        <v>#N/A</v>
      </c>
      <c r="BE1928" t="e">
        <v>#N/A</v>
      </c>
      <c r="BG1928" t="e">
        <f t="shared" ref="BG1928:BG1991" si="1554">IF(BD1928&gt;BE1928,1,0)</f>
        <v>#N/A</v>
      </c>
      <c r="BH1928" t="e">
        <f t="shared" ref="BH1928:BH1991" si="1555">IF(BG1928&gt;0,0,1)</f>
        <v>#N/A</v>
      </c>
      <c r="BI1928" t="e">
        <f t="shared" ref="BI1928:BI1991" si="1556">IF(BD1928&gt;BE1928,BD1928-BE1928,BE1928-BD1928)</f>
        <v>#N/A</v>
      </c>
      <c r="BL1928">
        <v>1921</v>
      </c>
      <c r="BM1928">
        <v>28.004357533108898</v>
      </c>
      <c r="BN1928">
        <v>11.061567154668875</v>
      </c>
      <c r="BP1928">
        <f t="shared" ref="BP1928:BP1991" si="1557">IF(BM1928&gt;BN1928,1,0)</f>
        <v>1</v>
      </c>
      <c r="BQ1928">
        <f t="shared" ref="BQ1928:BQ1991" si="1558">IF(BP1928&gt;0,0,1)</f>
        <v>0</v>
      </c>
      <c r="BR1928">
        <f t="shared" ref="BR1928:BR1991" si="1559">IF(BM1928&gt;BN1928,BM1928-BN1928,BN1928-BM1928)</f>
        <v>16.942790378440023</v>
      </c>
      <c r="BU1928">
        <v>1921</v>
      </c>
      <c r="BV1928">
        <v>20.041179766266797</v>
      </c>
      <c r="BW1928">
        <v>14.461782115525162</v>
      </c>
      <c r="BY1928">
        <f t="shared" ref="BY1928:BY1991" si="1560">IF(BV1928&gt;BW1928,1,0)</f>
        <v>1</v>
      </c>
      <c r="BZ1928">
        <f t="shared" ref="BZ1928:BZ1991" si="1561">IF(BY1928&gt;0,0,1)</f>
        <v>0</v>
      </c>
      <c r="CA1928">
        <f t="shared" ref="CA1928:CA1991" si="1562">IF(BV1928&gt;BW1928,BV1928-BW1928,BW1928-BV1928)</f>
        <v>5.579397650741635</v>
      </c>
      <c r="CD1928">
        <v>1921</v>
      </c>
      <c r="CE1928">
        <v>17.268693487267441</v>
      </c>
      <c r="CF1928">
        <v>29.981169878802291</v>
      </c>
      <c r="CH1928">
        <f t="shared" ref="CH1928:CH1991" si="1563">IF(CE1928&gt;CF1928,1,0)</f>
        <v>0</v>
      </c>
      <c r="CI1928">
        <f t="shared" ref="CI1928:CI1991" si="1564">IF(CH1928&gt;0,0,1)</f>
        <v>1</v>
      </c>
      <c r="CJ1928">
        <f t="shared" ref="CJ1928:CJ1991" si="1565">IF(CE1928&gt;CF1928,CE1928-CF1928,CF1928-CE1928)</f>
        <v>12.71247639153485</v>
      </c>
      <c r="CM1928">
        <v>1921</v>
      </c>
      <c r="CN1928">
        <v>14.60016741026047</v>
      </c>
      <c r="CO1928">
        <v>17.415377499954026</v>
      </c>
      <c r="CQ1928">
        <f t="shared" ref="CQ1928:CQ1991" si="1566">IF(CN1928&gt;CO1928,1,0)</f>
        <v>0</v>
      </c>
      <c r="CR1928">
        <f t="shared" ref="CR1928:CR1991" si="1567">IF(CQ1928&gt;0,0,1)</f>
        <v>1</v>
      </c>
      <c r="CS1928">
        <f t="shared" ref="CS1928:CS1991" si="1568">IF(CN1928&gt;CO1928,CN1928-CO1928,CO1928-CN1928)</f>
        <v>2.8152100896935561</v>
      </c>
      <c r="CV1928">
        <v>1921</v>
      </c>
      <c r="CW1928">
        <v>23.411152411679669</v>
      </c>
      <c r="CX1928">
        <v>18.11761311932317</v>
      </c>
      <c r="CZ1928">
        <f t="shared" ref="CZ1928:CZ1991" si="1569">IF(CW1928&gt;CX1928,1,0)</f>
        <v>1</v>
      </c>
      <c r="DA1928">
        <f t="shared" ref="DA1928:DA1991" si="1570">IF(CZ1928&gt;0,0,1)</f>
        <v>0</v>
      </c>
      <c r="DB1928">
        <f t="shared" ref="DB1928:DB1991" si="1571">IF(CW1928&gt;CX1928,CW1928-CX1928,CX1928-CW1928)</f>
        <v>5.293539292356499</v>
      </c>
      <c r="DE1928">
        <v>1921</v>
      </c>
      <c r="DF1928">
        <v>28.713354332344938</v>
      </c>
      <c r="DG1928">
        <v>17.249963325021618</v>
      </c>
      <c r="DI1928">
        <f t="shared" ref="DI1928:DI1991" si="1572">IF(DF1928&gt;DG1928,1,0)</f>
        <v>1</v>
      </c>
      <c r="DJ1928">
        <f t="shared" ref="DJ1928:DJ1991" si="1573">IF(DI1928&gt;0,0,1)</f>
        <v>0</v>
      </c>
      <c r="DK1928">
        <f t="shared" ref="DK1928:DK1991" si="1574">IF(DF1928&gt;DG1928,DF1928-DG1928,DG1928-DF1928)</f>
        <v>11.46339100732332</v>
      </c>
      <c r="DN1928">
        <v>1921</v>
      </c>
      <c r="DO1928">
        <v>20.270939006828826</v>
      </c>
      <c r="DP1928">
        <v>19.927939407536119</v>
      </c>
      <c r="DR1928">
        <f t="shared" ref="DR1928:DR1991" si="1575">IF(DO1928&gt;DP1928,1,0)</f>
        <v>1</v>
      </c>
      <c r="DS1928">
        <f t="shared" ref="DS1928:DS1991" si="1576">IF(DR1928&gt;0,0,1)</f>
        <v>0</v>
      </c>
      <c r="DT1928">
        <f t="shared" ref="DT1928:DT1991" si="1577">IF(DO1928&gt;DP1928,DO1928-DP1928,DP1928-DO1928)</f>
        <v>0.34299959929270685</v>
      </c>
      <c r="DW1928">
        <v>1921</v>
      </c>
      <c r="DX1928">
        <v>26.514415926226601</v>
      </c>
      <c r="DY1928">
        <v>18.171261479158286</v>
      </c>
      <c r="EA1928">
        <f t="shared" ref="EA1928:EA1991" si="1578">IF(DX1928&gt;DY1928,1,0)</f>
        <v>1</v>
      </c>
      <c r="EB1928">
        <f t="shared" ref="EB1928:EB1991" si="1579">IF(EA1928&gt;0,0,1)</f>
        <v>0</v>
      </c>
      <c r="EC1928">
        <f t="shared" ref="EC1928:EC1991" si="1580">IF(DX1928&gt;DY1928,DX1928-DY1928,DY1928-DX1928)</f>
        <v>8.343154447068315</v>
      </c>
      <c r="EF1928">
        <v>1921</v>
      </c>
      <c r="EG1928">
        <v>14.639213407727821</v>
      </c>
      <c r="EH1928">
        <v>14.314977180254457</v>
      </c>
      <c r="EJ1928">
        <f t="shared" ref="EJ1928:EJ1991" si="1581">IF(EG1928&gt;EH1928,1,0)</f>
        <v>1</v>
      </c>
      <c r="EK1928">
        <f t="shared" ref="EK1928:EK1991" si="1582">IF(EJ1928&gt;0,0,1)</f>
        <v>0</v>
      </c>
      <c r="EL1928">
        <f t="shared" ref="EL1928:EL1991" si="1583">IF(EG1928&gt;EH1928,EG1928-EH1928,EH1928-EG1928)</f>
        <v>0.32423622747336367</v>
      </c>
      <c r="EO1928">
        <v>1921</v>
      </c>
      <c r="EP1928">
        <v>21.401625821562888</v>
      </c>
      <c r="EQ1928">
        <v>24.280474475361142</v>
      </c>
      <c r="ES1928">
        <f t="shared" ref="ES1928:ES1991" si="1584">IF(EP1928&gt;EQ1928,1,0)</f>
        <v>0</v>
      </c>
      <c r="ET1928">
        <f t="shared" ref="ET1928:ET1991" si="1585">IF(ES1928&gt;0,0,1)</f>
        <v>1</v>
      </c>
      <c r="EU1928">
        <f t="shared" ref="EU1928:EU1991" si="1586">IF(EP1928&gt;EQ1928,EP1928-EQ1928,EQ1928-EP1928)</f>
        <v>2.8788486537982543</v>
      </c>
    </row>
    <row r="1929" spans="1:151" x14ac:dyDescent="0.25">
      <c r="A1929">
        <v>1922</v>
      </c>
      <c r="B1929">
        <v>10.732645054566978</v>
      </c>
      <c r="C1929">
        <v>-0.27666274826439619</v>
      </c>
      <c r="E1929">
        <f t="shared" si="1536"/>
        <v>1</v>
      </c>
      <c r="F1929">
        <f t="shared" si="1538"/>
        <v>0</v>
      </c>
      <c r="G1929">
        <f t="shared" si="1537"/>
        <v>11.009307802831374</v>
      </c>
      <c r="J1929">
        <v>1922</v>
      </c>
      <c r="K1929">
        <v>25.266567233602416</v>
      </c>
      <c r="L1929">
        <v>23.93308985584466</v>
      </c>
      <c r="N1929">
        <f t="shared" si="1539"/>
        <v>1</v>
      </c>
      <c r="O1929">
        <f t="shared" si="1540"/>
        <v>0</v>
      </c>
      <c r="P1929">
        <f t="shared" si="1541"/>
        <v>1.333477377757756</v>
      </c>
      <c r="S1929">
        <v>1922</v>
      </c>
      <c r="T1929">
        <v>23.590675501000174</v>
      </c>
      <c r="U1929">
        <v>4.1017060074019085</v>
      </c>
      <c r="W1929">
        <f t="shared" si="1542"/>
        <v>1</v>
      </c>
      <c r="X1929">
        <f t="shared" si="1543"/>
        <v>0</v>
      </c>
      <c r="Y1929">
        <f t="shared" si="1544"/>
        <v>19.488969493598265</v>
      </c>
      <c r="AB1929">
        <v>1922</v>
      </c>
      <c r="AC1929">
        <v>27.510364831212744</v>
      </c>
      <c r="AD1929">
        <v>17.139709496460856</v>
      </c>
      <c r="AF1929">
        <f t="shared" si="1545"/>
        <v>1</v>
      </c>
      <c r="AG1929">
        <f t="shared" si="1546"/>
        <v>0</v>
      </c>
      <c r="AH1929">
        <f t="shared" si="1547"/>
        <v>10.370655334751888</v>
      </c>
      <c r="AK1929">
        <v>1922</v>
      </c>
      <c r="AL1929">
        <v>24.961122070274282</v>
      </c>
      <c r="AM1929">
        <v>32.573360026885481</v>
      </c>
      <c r="AO1929">
        <f t="shared" si="1548"/>
        <v>0</v>
      </c>
      <c r="AP1929">
        <f t="shared" si="1549"/>
        <v>1</v>
      </c>
      <c r="AQ1929">
        <f t="shared" si="1550"/>
        <v>7.6122379566111995</v>
      </c>
      <c r="AT1929">
        <v>1922</v>
      </c>
      <c r="AU1929">
        <v>11.73006590934952</v>
      </c>
      <c r="AV1929">
        <v>19.286101316590315</v>
      </c>
      <c r="AX1929">
        <f t="shared" si="1551"/>
        <v>0</v>
      </c>
      <c r="AY1929">
        <f t="shared" si="1552"/>
        <v>1</v>
      </c>
      <c r="AZ1929">
        <f t="shared" si="1553"/>
        <v>7.5560354072407954</v>
      </c>
      <c r="BC1929">
        <v>1922</v>
      </c>
      <c r="BD1929" t="e">
        <v>#N/A</v>
      </c>
      <c r="BE1929" t="e">
        <v>#N/A</v>
      </c>
      <c r="BG1929" t="e">
        <f t="shared" si="1554"/>
        <v>#N/A</v>
      </c>
      <c r="BH1929" t="e">
        <f t="shared" si="1555"/>
        <v>#N/A</v>
      </c>
      <c r="BI1929" t="e">
        <f t="shared" si="1556"/>
        <v>#N/A</v>
      </c>
      <c r="BL1929">
        <v>1922</v>
      </c>
      <c r="BM1929">
        <v>29.09350614770009</v>
      </c>
      <c r="BN1929">
        <v>14.106154810767094</v>
      </c>
      <c r="BP1929">
        <f t="shared" si="1557"/>
        <v>1</v>
      </c>
      <c r="BQ1929">
        <f t="shared" si="1558"/>
        <v>0</v>
      </c>
      <c r="BR1929">
        <f t="shared" si="1559"/>
        <v>14.987351336932996</v>
      </c>
      <c r="BU1929">
        <v>1922</v>
      </c>
      <c r="BV1929">
        <v>15.412924471784351</v>
      </c>
      <c r="BW1929">
        <v>22.1992269641574</v>
      </c>
      <c r="BY1929">
        <f t="shared" si="1560"/>
        <v>0</v>
      </c>
      <c r="BZ1929">
        <f t="shared" si="1561"/>
        <v>1</v>
      </c>
      <c r="CA1929">
        <f t="shared" si="1562"/>
        <v>6.7863024923730499</v>
      </c>
      <c r="CD1929">
        <v>1922</v>
      </c>
      <c r="CE1929">
        <v>22.391489935501141</v>
      </c>
      <c r="CF1929">
        <v>9.110708198668096</v>
      </c>
      <c r="CH1929">
        <f t="shared" si="1563"/>
        <v>1</v>
      </c>
      <c r="CI1929">
        <f t="shared" si="1564"/>
        <v>0</v>
      </c>
      <c r="CJ1929">
        <f t="shared" si="1565"/>
        <v>13.280781736833045</v>
      </c>
      <c r="CM1929">
        <v>1922</v>
      </c>
      <c r="CN1929">
        <v>21.842705794690058</v>
      </c>
      <c r="CO1929">
        <v>37.906587305303361</v>
      </c>
      <c r="CQ1929">
        <f t="shared" si="1566"/>
        <v>0</v>
      </c>
      <c r="CR1929">
        <f t="shared" si="1567"/>
        <v>1</v>
      </c>
      <c r="CS1929">
        <f t="shared" si="1568"/>
        <v>16.063881510613303</v>
      </c>
      <c r="CV1929">
        <v>1922</v>
      </c>
      <c r="CW1929">
        <v>23.103791048905187</v>
      </c>
      <c r="CX1929">
        <v>17.451550672356632</v>
      </c>
      <c r="CZ1929">
        <f t="shared" si="1569"/>
        <v>1</v>
      </c>
      <c r="DA1929">
        <f t="shared" si="1570"/>
        <v>0</v>
      </c>
      <c r="DB1929">
        <f t="shared" si="1571"/>
        <v>5.6522403765485549</v>
      </c>
      <c r="DE1929">
        <v>1922</v>
      </c>
      <c r="DF1929">
        <v>25.175198012724394</v>
      </c>
      <c r="DG1929">
        <v>15.533645827182323</v>
      </c>
      <c r="DI1929">
        <f t="shared" si="1572"/>
        <v>1</v>
      </c>
      <c r="DJ1929">
        <f t="shared" si="1573"/>
        <v>0</v>
      </c>
      <c r="DK1929">
        <f t="shared" si="1574"/>
        <v>9.6415521855420714</v>
      </c>
      <c r="DN1929">
        <v>1922</v>
      </c>
      <c r="DO1929">
        <v>24.110413147166408</v>
      </c>
      <c r="DP1929">
        <v>25.278397653334167</v>
      </c>
      <c r="DR1929">
        <f t="shared" si="1575"/>
        <v>0</v>
      </c>
      <c r="DS1929">
        <f t="shared" si="1576"/>
        <v>1</v>
      </c>
      <c r="DT1929">
        <f t="shared" si="1577"/>
        <v>1.167984506167759</v>
      </c>
      <c r="DW1929">
        <v>1922</v>
      </c>
      <c r="DX1929">
        <v>18.378002757751162</v>
      </c>
      <c r="DY1929">
        <v>23.74369508722986</v>
      </c>
      <c r="EA1929">
        <f t="shared" si="1578"/>
        <v>0</v>
      </c>
      <c r="EB1929">
        <f t="shared" si="1579"/>
        <v>1</v>
      </c>
      <c r="EC1929">
        <f t="shared" si="1580"/>
        <v>5.3656923294786978</v>
      </c>
      <c r="EF1929">
        <v>1922</v>
      </c>
      <c r="EG1929">
        <v>21.50304909874761</v>
      </c>
      <c r="EH1929">
        <v>20.654982868550761</v>
      </c>
      <c r="EJ1929">
        <f t="shared" si="1581"/>
        <v>1</v>
      </c>
      <c r="EK1929">
        <f t="shared" si="1582"/>
        <v>0</v>
      </c>
      <c r="EL1929">
        <f t="shared" si="1583"/>
        <v>0.84806623019684935</v>
      </c>
      <c r="EO1929">
        <v>1922</v>
      </c>
      <c r="EP1929">
        <v>24.094709566639796</v>
      </c>
      <c r="EQ1929">
        <v>31.665757441856528</v>
      </c>
      <c r="ES1929">
        <f t="shared" si="1584"/>
        <v>0</v>
      </c>
      <c r="ET1929">
        <f t="shared" si="1585"/>
        <v>1</v>
      </c>
      <c r="EU1929">
        <f t="shared" si="1586"/>
        <v>7.5710478752167312</v>
      </c>
    </row>
    <row r="1930" spans="1:151" x14ac:dyDescent="0.25">
      <c r="A1930">
        <v>1923</v>
      </c>
      <c r="B1930">
        <v>15.982857078428724</v>
      </c>
      <c r="C1930">
        <v>54.098583525153487</v>
      </c>
      <c r="E1930">
        <f t="shared" si="1536"/>
        <v>0</v>
      </c>
      <c r="F1930">
        <f t="shared" si="1538"/>
        <v>1</v>
      </c>
      <c r="G1930">
        <f t="shared" si="1537"/>
        <v>38.115726446724764</v>
      </c>
      <c r="J1930">
        <v>1923</v>
      </c>
      <c r="K1930">
        <v>15.569937939945227</v>
      </c>
      <c r="L1930">
        <v>19.899036559663628</v>
      </c>
      <c r="N1930">
        <f t="shared" si="1539"/>
        <v>0</v>
      </c>
      <c r="O1930">
        <f t="shared" si="1540"/>
        <v>1</v>
      </c>
      <c r="P1930">
        <f t="shared" si="1541"/>
        <v>4.3290986197184012</v>
      </c>
      <c r="S1930">
        <v>1923</v>
      </c>
      <c r="T1930">
        <v>21.868163414305382</v>
      </c>
      <c r="U1930">
        <v>41.65671097681718</v>
      </c>
      <c r="W1930">
        <f t="shared" si="1542"/>
        <v>0</v>
      </c>
      <c r="X1930">
        <f t="shared" si="1543"/>
        <v>1</v>
      </c>
      <c r="Y1930">
        <f t="shared" si="1544"/>
        <v>19.788547562511798</v>
      </c>
      <c r="AB1930">
        <v>1923</v>
      </c>
      <c r="AC1930">
        <v>21.886794658710176</v>
      </c>
      <c r="AD1930">
        <v>17.881477169806359</v>
      </c>
      <c r="AF1930">
        <f t="shared" si="1545"/>
        <v>1</v>
      </c>
      <c r="AG1930">
        <f t="shared" si="1546"/>
        <v>0</v>
      </c>
      <c r="AH1930">
        <f t="shared" si="1547"/>
        <v>4.0053174889038168</v>
      </c>
      <c r="AK1930">
        <v>1923</v>
      </c>
      <c r="AL1930">
        <v>22.606111548602549</v>
      </c>
      <c r="AM1930">
        <v>38.021860605404896</v>
      </c>
      <c r="AO1930">
        <f t="shared" si="1548"/>
        <v>0</v>
      </c>
      <c r="AP1930">
        <f t="shared" si="1549"/>
        <v>1</v>
      </c>
      <c r="AQ1930">
        <f t="shared" si="1550"/>
        <v>15.415749056802348</v>
      </c>
      <c r="AT1930">
        <v>1923</v>
      </c>
      <c r="AU1930">
        <v>19.183491920380892</v>
      </c>
      <c r="AV1930">
        <v>19.875914585839411</v>
      </c>
      <c r="AX1930">
        <f t="shared" si="1551"/>
        <v>0</v>
      </c>
      <c r="AY1930">
        <f t="shared" si="1552"/>
        <v>1</v>
      </c>
      <c r="AZ1930">
        <f t="shared" si="1553"/>
        <v>0.69242266545851905</v>
      </c>
      <c r="BC1930">
        <v>1923</v>
      </c>
      <c r="BD1930" t="e">
        <v>#N/A</v>
      </c>
      <c r="BE1930" t="e">
        <v>#N/A</v>
      </c>
      <c r="BG1930" t="e">
        <f t="shared" si="1554"/>
        <v>#N/A</v>
      </c>
      <c r="BH1930" t="e">
        <f t="shared" si="1555"/>
        <v>#N/A</v>
      </c>
      <c r="BI1930" t="e">
        <f t="shared" si="1556"/>
        <v>#N/A</v>
      </c>
      <c r="BL1930">
        <v>1923</v>
      </c>
      <c r="BM1930">
        <v>23.714962104996854</v>
      </c>
      <c r="BN1930">
        <v>7.329360345985803</v>
      </c>
      <c r="BP1930">
        <f t="shared" si="1557"/>
        <v>1</v>
      </c>
      <c r="BQ1930">
        <f t="shared" si="1558"/>
        <v>0</v>
      </c>
      <c r="BR1930">
        <f t="shared" si="1559"/>
        <v>16.385601759011053</v>
      </c>
      <c r="BU1930">
        <v>1923</v>
      </c>
      <c r="BV1930">
        <v>27.191662441033319</v>
      </c>
      <c r="BW1930">
        <v>27.378262088873036</v>
      </c>
      <c r="BY1930">
        <f t="shared" si="1560"/>
        <v>0</v>
      </c>
      <c r="BZ1930">
        <f t="shared" si="1561"/>
        <v>1</v>
      </c>
      <c r="CA1930">
        <f t="shared" si="1562"/>
        <v>0.18659964783971716</v>
      </c>
      <c r="CD1930">
        <v>1923</v>
      </c>
      <c r="CE1930">
        <v>28.878188786554436</v>
      </c>
      <c r="CF1930">
        <v>23.638219400659679</v>
      </c>
      <c r="CH1930">
        <f t="shared" si="1563"/>
        <v>1</v>
      </c>
      <c r="CI1930">
        <f t="shared" si="1564"/>
        <v>0</v>
      </c>
      <c r="CJ1930">
        <f t="shared" si="1565"/>
        <v>5.2399693858947565</v>
      </c>
      <c r="CM1930">
        <v>1923</v>
      </c>
      <c r="CN1930">
        <v>27.856242090145511</v>
      </c>
      <c r="CO1930">
        <v>20.156346494511308</v>
      </c>
      <c r="CQ1930">
        <f t="shared" si="1566"/>
        <v>1</v>
      </c>
      <c r="CR1930">
        <f t="shared" si="1567"/>
        <v>0</v>
      </c>
      <c r="CS1930">
        <f t="shared" si="1568"/>
        <v>7.699895595634203</v>
      </c>
      <c r="CV1930">
        <v>1923</v>
      </c>
      <c r="CW1930">
        <v>26.391602100361695</v>
      </c>
      <c r="CX1930">
        <v>11.415524876230606</v>
      </c>
      <c r="CZ1930">
        <f t="shared" si="1569"/>
        <v>1</v>
      </c>
      <c r="DA1930">
        <f t="shared" si="1570"/>
        <v>0</v>
      </c>
      <c r="DB1930">
        <f t="shared" si="1571"/>
        <v>14.976077224131089</v>
      </c>
      <c r="DE1930">
        <v>1923</v>
      </c>
      <c r="DF1930">
        <v>12.721967113678703</v>
      </c>
      <c r="DG1930">
        <v>18.679619636661627</v>
      </c>
      <c r="DI1930">
        <f t="shared" si="1572"/>
        <v>0</v>
      </c>
      <c r="DJ1930">
        <f t="shared" si="1573"/>
        <v>1</v>
      </c>
      <c r="DK1930">
        <f t="shared" si="1574"/>
        <v>5.957652522982924</v>
      </c>
      <c r="DN1930">
        <v>1923</v>
      </c>
      <c r="DO1930">
        <v>19.146724386853279</v>
      </c>
      <c r="DP1930">
        <v>13.930033892780608</v>
      </c>
      <c r="DR1930">
        <f t="shared" si="1575"/>
        <v>1</v>
      </c>
      <c r="DS1930">
        <f t="shared" si="1576"/>
        <v>0</v>
      </c>
      <c r="DT1930">
        <f t="shared" si="1577"/>
        <v>5.2166904940726706</v>
      </c>
      <c r="DW1930">
        <v>1923</v>
      </c>
      <c r="DX1930">
        <v>24.617013254103455</v>
      </c>
      <c r="DY1930">
        <v>9.9324637068138486</v>
      </c>
      <c r="EA1930">
        <f t="shared" si="1578"/>
        <v>1</v>
      </c>
      <c r="EB1930">
        <f t="shared" si="1579"/>
        <v>0</v>
      </c>
      <c r="EC1930">
        <f t="shared" si="1580"/>
        <v>14.684549547289606</v>
      </c>
      <c r="EF1930">
        <v>1923</v>
      </c>
      <c r="EG1930">
        <v>25.801210288426418</v>
      </c>
      <c r="EH1930">
        <v>16.416003067576291</v>
      </c>
      <c r="EJ1930">
        <f t="shared" si="1581"/>
        <v>1</v>
      </c>
      <c r="EK1930">
        <f t="shared" si="1582"/>
        <v>0</v>
      </c>
      <c r="EL1930">
        <f t="shared" si="1583"/>
        <v>9.3852072208501269</v>
      </c>
      <c r="EO1930">
        <v>1923</v>
      </c>
      <c r="EP1930">
        <v>23.495393126788446</v>
      </c>
      <c r="EQ1930">
        <v>21.076823774276654</v>
      </c>
      <c r="ES1930">
        <f t="shared" si="1584"/>
        <v>1</v>
      </c>
      <c r="ET1930">
        <f t="shared" si="1585"/>
        <v>0</v>
      </c>
      <c r="EU1930">
        <f t="shared" si="1586"/>
        <v>2.4185693525117919</v>
      </c>
    </row>
    <row r="1931" spans="1:151" x14ac:dyDescent="0.25">
      <c r="A1931">
        <v>1924</v>
      </c>
      <c r="B1931">
        <v>11.440216281693068</v>
      </c>
      <c r="C1931">
        <v>6.6201165122752386</v>
      </c>
      <c r="E1931">
        <f t="shared" si="1536"/>
        <v>1</v>
      </c>
      <c r="F1931">
        <f t="shared" si="1538"/>
        <v>0</v>
      </c>
      <c r="G1931">
        <f t="shared" si="1537"/>
        <v>4.8200997694178298</v>
      </c>
      <c r="J1931">
        <v>1924</v>
      </c>
      <c r="K1931">
        <v>38.492987586299044</v>
      </c>
      <c r="L1931">
        <v>13.395902772086654</v>
      </c>
      <c r="N1931">
        <f t="shared" si="1539"/>
        <v>1</v>
      </c>
      <c r="O1931">
        <f t="shared" si="1540"/>
        <v>0</v>
      </c>
      <c r="P1931">
        <f t="shared" si="1541"/>
        <v>25.097084814212391</v>
      </c>
      <c r="S1931">
        <v>1924</v>
      </c>
      <c r="T1931">
        <v>15.393369108379419</v>
      </c>
      <c r="U1931">
        <v>10.149837106030006</v>
      </c>
      <c r="W1931">
        <f t="shared" si="1542"/>
        <v>1</v>
      </c>
      <c r="X1931">
        <f t="shared" si="1543"/>
        <v>0</v>
      </c>
      <c r="Y1931">
        <f t="shared" si="1544"/>
        <v>5.2435320023494132</v>
      </c>
      <c r="AB1931">
        <v>1924</v>
      </c>
      <c r="AC1931">
        <v>24.300224340203695</v>
      </c>
      <c r="AD1931">
        <v>17.283146839105182</v>
      </c>
      <c r="AF1931">
        <f t="shared" si="1545"/>
        <v>1</v>
      </c>
      <c r="AG1931">
        <f t="shared" si="1546"/>
        <v>0</v>
      </c>
      <c r="AH1931">
        <f t="shared" si="1547"/>
        <v>7.0170775010985125</v>
      </c>
      <c r="AK1931">
        <v>1924</v>
      </c>
      <c r="AL1931">
        <v>23.954493594577389</v>
      </c>
      <c r="AM1931">
        <v>40.935079949680656</v>
      </c>
      <c r="AO1931">
        <f t="shared" si="1548"/>
        <v>0</v>
      </c>
      <c r="AP1931">
        <f t="shared" si="1549"/>
        <v>1</v>
      </c>
      <c r="AQ1931">
        <f t="shared" si="1550"/>
        <v>16.980586355103267</v>
      </c>
      <c r="AT1931">
        <v>1924</v>
      </c>
      <c r="AU1931">
        <v>20.91028958490373</v>
      </c>
      <c r="AV1931">
        <v>16.611641626074675</v>
      </c>
      <c r="AX1931">
        <f t="shared" si="1551"/>
        <v>1</v>
      </c>
      <c r="AY1931">
        <f t="shared" si="1552"/>
        <v>0</v>
      </c>
      <c r="AZ1931">
        <f t="shared" si="1553"/>
        <v>4.2986479588290543</v>
      </c>
      <c r="BC1931">
        <v>1924</v>
      </c>
      <c r="BD1931" t="e">
        <v>#N/A</v>
      </c>
      <c r="BE1931" t="e">
        <v>#N/A</v>
      </c>
      <c r="BG1931" t="e">
        <f t="shared" si="1554"/>
        <v>#N/A</v>
      </c>
      <c r="BH1931" t="e">
        <f t="shared" si="1555"/>
        <v>#N/A</v>
      </c>
      <c r="BI1931" t="e">
        <f t="shared" si="1556"/>
        <v>#N/A</v>
      </c>
      <c r="BL1931">
        <v>1924</v>
      </c>
      <c r="BM1931">
        <v>22.411912878801864</v>
      </c>
      <c r="BN1931">
        <v>10.315020039497576</v>
      </c>
      <c r="BP1931">
        <f t="shared" si="1557"/>
        <v>1</v>
      </c>
      <c r="BQ1931">
        <f t="shared" si="1558"/>
        <v>0</v>
      </c>
      <c r="BR1931">
        <f t="shared" si="1559"/>
        <v>12.096892839304289</v>
      </c>
      <c r="BU1931">
        <v>1924</v>
      </c>
      <c r="BV1931">
        <v>21.07369817238461</v>
      </c>
      <c r="BW1931">
        <v>29.071173625572886</v>
      </c>
      <c r="BY1931">
        <f t="shared" si="1560"/>
        <v>0</v>
      </c>
      <c r="BZ1931">
        <f t="shared" si="1561"/>
        <v>1</v>
      </c>
      <c r="CA1931">
        <f t="shared" si="1562"/>
        <v>7.9974754531882759</v>
      </c>
      <c r="CD1931">
        <v>1924</v>
      </c>
      <c r="CE1931">
        <v>20.405435397974234</v>
      </c>
      <c r="CF1931">
        <v>14.615318791493639</v>
      </c>
      <c r="CH1931">
        <f t="shared" si="1563"/>
        <v>1</v>
      </c>
      <c r="CI1931">
        <f t="shared" si="1564"/>
        <v>0</v>
      </c>
      <c r="CJ1931">
        <f t="shared" si="1565"/>
        <v>5.7901166064805949</v>
      </c>
      <c r="CM1931">
        <v>1924</v>
      </c>
      <c r="CN1931">
        <v>20.867655171307248</v>
      </c>
      <c r="CO1931">
        <v>16.130933922039119</v>
      </c>
      <c r="CQ1931">
        <f t="shared" si="1566"/>
        <v>1</v>
      </c>
      <c r="CR1931">
        <f t="shared" si="1567"/>
        <v>0</v>
      </c>
      <c r="CS1931">
        <f t="shared" si="1568"/>
        <v>4.736721249268129</v>
      </c>
      <c r="CV1931">
        <v>1924</v>
      </c>
      <c r="CW1931">
        <v>22.580219466294768</v>
      </c>
      <c r="CX1931">
        <v>23.122180457529808</v>
      </c>
      <c r="CZ1931">
        <f t="shared" si="1569"/>
        <v>0</v>
      </c>
      <c r="DA1931">
        <f t="shared" si="1570"/>
        <v>1</v>
      </c>
      <c r="DB1931">
        <f t="shared" si="1571"/>
        <v>0.54196099123504027</v>
      </c>
      <c r="DE1931">
        <v>1924</v>
      </c>
      <c r="DF1931">
        <v>31.36493107719831</v>
      </c>
      <c r="DG1931">
        <v>25.529803012486592</v>
      </c>
      <c r="DI1931">
        <f t="shared" si="1572"/>
        <v>1</v>
      </c>
      <c r="DJ1931">
        <f t="shared" si="1573"/>
        <v>0</v>
      </c>
      <c r="DK1931">
        <f t="shared" si="1574"/>
        <v>5.8351280647117179</v>
      </c>
      <c r="DN1931">
        <v>1924</v>
      </c>
      <c r="DO1931">
        <v>22.879874191985856</v>
      </c>
      <c r="DP1931">
        <v>15.843914217296025</v>
      </c>
      <c r="DR1931">
        <f t="shared" si="1575"/>
        <v>1</v>
      </c>
      <c r="DS1931">
        <f t="shared" si="1576"/>
        <v>0</v>
      </c>
      <c r="DT1931">
        <f t="shared" si="1577"/>
        <v>7.0359599746898311</v>
      </c>
      <c r="DW1931">
        <v>1924</v>
      </c>
      <c r="DX1931">
        <v>7.0266719002953995</v>
      </c>
      <c r="DY1931">
        <v>15.016214888762299</v>
      </c>
      <c r="EA1931">
        <f t="shared" si="1578"/>
        <v>0</v>
      </c>
      <c r="EB1931">
        <f t="shared" si="1579"/>
        <v>1</v>
      </c>
      <c r="EC1931">
        <f t="shared" si="1580"/>
        <v>7.9895429884668996</v>
      </c>
      <c r="EF1931">
        <v>1924</v>
      </c>
      <c r="EG1931">
        <v>20.053917446599684</v>
      </c>
      <c r="EH1931">
        <v>16.364402565290682</v>
      </c>
      <c r="EJ1931">
        <f t="shared" si="1581"/>
        <v>1</v>
      </c>
      <c r="EK1931">
        <f t="shared" si="1582"/>
        <v>0</v>
      </c>
      <c r="EL1931">
        <f t="shared" si="1583"/>
        <v>3.6895148813090017</v>
      </c>
      <c r="EO1931">
        <v>1924</v>
      </c>
      <c r="EP1931">
        <v>25.286052774485292</v>
      </c>
      <c r="EQ1931">
        <v>30.521612761423231</v>
      </c>
      <c r="ES1931">
        <f t="shared" si="1584"/>
        <v>0</v>
      </c>
      <c r="ET1931">
        <f t="shared" si="1585"/>
        <v>1</v>
      </c>
      <c r="EU1931">
        <f t="shared" si="1586"/>
        <v>5.2355599869379397</v>
      </c>
    </row>
    <row r="1932" spans="1:151" x14ac:dyDescent="0.25">
      <c r="A1932">
        <v>1925</v>
      </c>
      <c r="B1932">
        <v>5.9841287076082468</v>
      </c>
      <c r="C1932">
        <v>26.907914833922991</v>
      </c>
      <c r="E1932">
        <f t="shared" si="1536"/>
        <v>0</v>
      </c>
      <c r="F1932">
        <f t="shared" si="1538"/>
        <v>1</v>
      </c>
      <c r="G1932">
        <f t="shared" si="1537"/>
        <v>20.923786126314745</v>
      </c>
      <c r="J1932">
        <v>1925</v>
      </c>
      <c r="K1932">
        <v>19.658490217634</v>
      </c>
      <c r="L1932">
        <v>28.588115170917817</v>
      </c>
      <c r="N1932">
        <f t="shared" si="1539"/>
        <v>0</v>
      </c>
      <c r="O1932">
        <f t="shared" si="1540"/>
        <v>1</v>
      </c>
      <c r="P1932">
        <f t="shared" si="1541"/>
        <v>8.9296249532838168</v>
      </c>
      <c r="S1932">
        <v>1925</v>
      </c>
      <c r="T1932">
        <v>13.662139065391898</v>
      </c>
      <c r="U1932">
        <v>28.311199627203781</v>
      </c>
      <c r="W1932">
        <f t="shared" si="1542"/>
        <v>0</v>
      </c>
      <c r="X1932">
        <f t="shared" si="1543"/>
        <v>1</v>
      </c>
      <c r="Y1932">
        <f t="shared" si="1544"/>
        <v>14.649060561811883</v>
      </c>
      <c r="AB1932">
        <v>1925</v>
      </c>
      <c r="AC1932">
        <v>24.601557791598353</v>
      </c>
      <c r="AD1932">
        <v>18.295690950386408</v>
      </c>
      <c r="AF1932">
        <f t="shared" si="1545"/>
        <v>1</v>
      </c>
      <c r="AG1932">
        <f t="shared" si="1546"/>
        <v>0</v>
      </c>
      <c r="AH1932">
        <f t="shared" si="1547"/>
        <v>6.3058668412119445</v>
      </c>
      <c r="AK1932">
        <v>1925</v>
      </c>
      <c r="AL1932">
        <v>14.756065967487741</v>
      </c>
      <c r="AM1932">
        <v>41.914907966379815</v>
      </c>
      <c r="AO1932">
        <f t="shared" si="1548"/>
        <v>0</v>
      </c>
      <c r="AP1932">
        <f t="shared" si="1549"/>
        <v>1</v>
      </c>
      <c r="AQ1932">
        <f t="shared" si="1550"/>
        <v>27.158841998892072</v>
      </c>
      <c r="AT1932">
        <v>1925</v>
      </c>
      <c r="AU1932">
        <v>14.291928678521728</v>
      </c>
      <c r="AV1932">
        <v>18.571903260189661</v>
      </c>
      <c r="AX1932">
        <f t="shared" si="1551"/>
        <v>0</v>
      </c>
      <c r="AY1932">
        <f t="shared" si="1552"/>
        <v>1</v>
      </c>
      <c r="AZ1932">
        <f t="shared" si="1553"/>
        <v>4.2799745816679327</v>
      </c>
      <c r="BC1932">
        <v>1925</v>
      </c>
      <c r="BD1932" t="e">
        <v>#N/A</v>
      </c>
      <c r="BE1932" t="e">
        <v>#N/A</v>
      </c>
      <c r="BG1932" t="e">
        <f t="shared" si="1554"/>
        <v>#N/A</v>
      </c>
      <c r="BH1932" t="e">
        <f t="shared" si="1555"/>
        <v>#N/A</v>
      </c>
      <c r="BI1932" t="e">
        <f t="shared" si="1556"/>
        <v>#N/A</v>
      </c>
      <c r="BL1932">
        <v>1925</v>
      </c>
      <c r="BM1932">
        <v>26.823879479339293</v>
      </c>
      <c r="BN1932">
        <v>10.180738249407133</v>
      </c>
      <c r="BP1932">
        <f t="shared" si="1557"/>
        <v>1</v>
      </c>
      <c r="BQ1932">
        <f t="shared" si="1558"/>
        <v>0</v>
      </c>
      <c r="BR1932">
        <f t="shared" si="1559"/>
        <v>16.643141229932162</v>
      </c>
      <c r="BU1932">
        <v>1925</v>
      </c>
      <c r="BV1932">
        <v>22.513729394101787</v>
      </c>
      <c r="BW1932">
        <v>13.699635382753955</v>
      </c>
      <c r="BY1932">
        <f t="shared" si="1560"/>
        <v>1</v>
      </c>
      <c r="BZ1932">
        <f t="shared" si="1561"/>
        <v>0</v>
      </c>
      <c r="CA1932">
        <f t="shared" si="1562"/>
        <v>8.8140940113478319</v>
      </c>
      <c r="CD1932">
        <v>1925</v>
      </c>
      <c r="CE1932">
        <v>25.251735613880669</v>
      </c>
      <c r="CF1932">
        <v>42.130165465763731</v>
      </c>
      <c r="CH1932">
        <f t="shared" si="1563"/>
        <v>0</v>
      </c>
      <c r="CI1932">
        <f t="shared" si="1564"/>
        <v>1</v>
      </c>
      <c r="CJ1932">
        <f t="shared" si="1565"/>
        <v>16.878429851883062</v>
      </c>
      <c r="CM1932">
        <v>1925</v>
      </c>
      <c r="CN1932">
        <v>19.294538167771787</v>
      </c>
      <c r="CO1932">
        <v>9.5091938474836084</v>
      </c>
      <c r="CQ1932">
        <f t="shared" si="1566"/>
        <v>1</v>
      </c>
      <c r="CR1932">
        <f t="shared" si="1567"/>
        <v>0</v>
      </c>
      <c r="CS1932">
        <f t="shared" si="1568"/>
        <v>9.7853443202881785</v>
      </c>
      <c r="CV1932">
        <v>1925</v>
      </c>
      <c r="CW1932">
        <v>23.965583150280558</v>
      </c>
      <c r="CX1932">
        <v>18.195317360778979</v>
      </c>
      <c r="CZ1932">
        <f t="shared" si="1569"/>
        <v>1</v>
      </c>
      <c r="DA1932">
        <f t="shared" si="1570"/>
        <v>0</v>
      </c>
      <c r="DB1932">
        <f t="shared" si="1571"/>
        <v>5.770265789501579</v>
      </c>
      <c r="DE1932">
        <v>1925</v>
      </c>
      <c r="DF1932">
        <v>20.130794182830254</v>
      </c>
      <c r="DG1932">
        <v>17.985631408278664</v>
      </c>
      <c r="DI1932">
        <f t="shared" si="1572"/>
        <v>1</v>
      </c>
      <c r="DJ1932">
        <f t="shared" si="1573"/>
        <v>0</v>
      </c>
      <c r="DK1932">
        <f t="shared" si="1574"/>
        <v>2.14516277455159</v>
      </c>
      <c r="DN1932">
        <v>1925</v>
      </c>
      <c r="DO1932">
        <v>20.884003082119492</v>
      </c>
      <c r="DP1932">
        <v>19.93362720927167</v>
      </c>
      <c r="DR1932">
        <f t="shared" si="1575"/>
        <v>1</v>
      </c>
      <c r="DS1932">
        <f t="shared" si="1576"/>
        <v>0</v>
      </c>
      <c r="DT1932">
        <f t="shared" si="1577"/>
        <v>0.95037587284782177</v>
      </c>
      <c r="DW1932">
        <v>1925</v>
      </c>
      <c r="DX1932">
        <v>19.674941146229262</v>
      </c>
      <c r="DY1932">
        <v>26.819361182030441</v>
      </c>
      <c r="EA1932">
        <f t="shared" si="1578"/>
        <v>0</v>
      </c>
      <c r="EB1932">
        <f t="shared" si="1579"/>
        <v>1</v>
      </c>
      <c r="EC1932">
        <f t="shared" si="1580"/>
        <v>7.1444200358011791</v>
      </c>
      <c r="EF1932">
        <v>1925</v>
      </c>
      <c r="EG1932">
        <v>23.427525858932508</v>
      </c>
      <c r="EH1932">
        <v>14.07359916256449</v>
      </c>
      <c r="EJ1932">
        <f t="shared" si="1581"/>
        <v>1</v>
      </c>
      <c r="EK1932">
        <f t="shared" si="1582"/>
        <v>0</v>
      </c>
      <c r="EL1932">
        <f t="shared" si="1583"/>
        <v>9.3539266963680188</v>
      </c>
      <c r="EO1932">
        <v>1925</v>
      </c>
      <c r="EP1932">
        <v>19.70868425595447</v>
      </c>
      <c r="EQ1932">
        <v>45.99211195877038</v>
      </c>
      <c r="ES1932">
        <f t="shared" si="1584"/>
        <v>0</v>
      </c>
      <c r="ET1932">
        <f t="shared" si="1585"/>
        <v>1</v>
      </c>
      <c r="EU1932">
        <f t="shared" si="1586"/>
        <v>26.28342770281591</v>
      </c>
    </row>
    <row r="1933" spans="1:151" x14ac:dyDescent="0.25">
      <c r="A1933">
        <v>1926</v>
      </c>
      <c r="B1933">
        <v>12.235894162166856</v>
      </c>
      <c r="C1933">
        <v>2.767347930280561</v>
      </c>
      <c r="E1933">
        <f t="shared" si="1536"/>
        <v>1</v>
      </c>
      <c r="F1933">
        <f t="shared" si="1538"/>
        <v>0</v>
      </c>
      <c r="G1933">
        <f t="shared" si="1537"/>
        <v>9.468546231886295</v>
      </c>
      <c r="J1933">
        <v>1926</v>
      </c>
      <c r="K1933">
        <v>28.152581448234123</v>
      </c>
      <c r="L1933">
        <v>21.540190251346612</v>
      </c>
      <c r="N1933">
        <f t="shared" si="1539"/>
        <v>1</v>
      </c>
      <c r="O1933">
        <f t="shared" si="1540"/>
        <v>0</v>
      </c>
      <c r="P1933">
        <f t="shared" si="1541"/>
        <v>6.6123911968875113</v>
      </c>
      <c r="S1933">
        <v>1926</v>
      </c>
      <c r="T1933">
        <v>20.905005891229862</v>
      </c>
      <c r="U1933">
        <v>20.525146180640398</v>
      </c>
      <c r="W1933">
        <f t="shared" si="1542"/>
        <v>1</v>
      </c>
      <c r="X1933">
        <f t="shared" si="1543"/>
        <v>0</v>
      </c>
      <c r="Y1933">
        <f t="shared" si="1544"/>
        <v>0.37985971058946433</v>
      </c>
      <c r="AB1933">
        <v>1926</v>
      </c>
      <c r="AC1933">
        <v>25.104241691116741</v>
      </c>
      <c r="AD1933">
        <v>17.845588456068334</v>
      </c>
      <c r="AF1933">
        <f t="shared" si="1545"/>
        <v>1</v>
      </c>
      <c r="AG1933">
        <f t="shared" si="1546"/>
        <v>0</v>
      </c>
      <c r="AH1933">
        <f t="shared" si="1547"/>
        <v>7.2586532350484063</v>
      </c>
      <c r="AK1933">
        <v>1926</v>
      </c>
      <c r="AL1933">
        <v>16.257390186027909</v>
      </c>
      <c r="AM1933">
        <v>21.395906926049157</v>
      </c>
      <c r="AO1933">
        <f t="shared" si="1548"/>
        <v>0</v>
      </c>
      <c r="AP1933">
        <f t="shared" si="1549"/>
        <v>1</v>
      </c>
      <c r="AQ1933">
        <f t="shared" si="1550"/>
        <v>5.1385167400212488</v>
      </c>
      <c r="AT1933">
        <v>1926</v>
      </c>
      <c r="AU1933">
        <v>18.199295213820509</v>
      </c>
      <c r="AV1933">
        <v>16.260477826126362</v>
      </c>
      <c r="AX1933">
        <f t="shared" si="1551"/>
        <v>1</v>
      </c>
      <c r="AY1933">
        <f t="shared" si="1552"/>
        <v>0</v>
      </c>
      <c r="AZ1933">
        <f t="shared" si="1553"/>
        <v>1.9388173876941472</v>
      </c>
      <c r="BC1933">
        <v>1926</v>
      </c>
      <c r="BD1933" t="e">
        <v>#N/A</v>
      </c>
      <c r="BE1933" t="e">
        <v>#N/A</v>
      </c>
      <c r="BG1933" t="e">
        <f t="shared" si="1554"/>
        <v>#N/A</v>
      </c>
      <c r="BH1933" t="e">
        <f t="shared" si="1555"/>
        <v>#N/A</v>
      </c>
      <c r="BI1933" t="e">
        <f t="shared" si="1556"/>
        <v>#N/A</v>
      </c>
      <c r="BL1933">
        <v>1926</v>
      </c>
      <c r="BM1933">
        <v>27.352941044760126</v>
      </c>
      <c r="BN1933">
        <v>16.885211931708657</v>
      </c>
      <c r="BP1933">
        <f t="shared" si="1557"/>
        <v>1</v>
      </c>
      <c r="BQ1933">
        <f t="shared" si="1558"/>
        <v>0</v>
      </c>
      <c r="BR1933">
        <f t="shared" si="1559"/>
        <v>10.467729113051469</v>
      </c>
      <c r="BU1933">
        <v>1926</v>
      </c>
      <c r="BV1933">
        <v>24.608367399700832</v>
      </c>
      <c r="BW1933">
        <v>27.985783602828178</v>
      </c>
      <c r="BY1933">
        <f t="shared" si="1560"/>
        <v>0</v>
      </c>
      <c r="BZ1933">
        <f t="shared" si="1561"/>
        <v>1</v>
      </c>
      <c r="CA1933">
        <f t="shared" si="1562"/>
        <v>3.3774162031273463</v>
      </c>
      <c r="CD1933">
        <v>1926</v>
      </c>
      <c r="CE1933">
        <v>33.690308149675189</v>
      </c>
      <c r="CF1933">
        <v>16.665954536032384</v>
      </c>
      <c r="CH1933">
        <f t="shared" si="1563"/>
        <v>1</v>
      </c>
      <c r="CI1933">
        <f t="shared" si="1564"/>
        <v>0</v>
      </c>
      <c r="CJ1933">
        <f t="shared" si="1565"/>
        <v>17.024353613642806</v>
      </c>
      <c r="CM1933">
        <v>1926</v>
      </c>
      <c r="CN1933">
        <v>23.131216212496</v>
      </c>
      <c r="CO1933">
        <v>13.061335133388134</v>
      </c>
      <c r="CQ1933">
        <f t="shared" si="1566"/>
        <v>1</v>
      </c>
      <c r="CR1933">
        <f t="shared" si="1567"/>
        <v>0</v>
      </c>
      <c r="CS1933">
        <f t="shared" si="1568"/>
        <v>10.069881079107866</v>
      </c>
      <c r="CV1933">
        <v>1926</v>
      </c>
      <c r="CW1933">
        <v>25.651617232736914</v>
      </c>
      <c r="CX1933">
        <v>21.21000424546849</v>
      </c>
      <c r="CZ1933">
        <f t="shared" si="1569"/>
        <v>1</v>
      </c>
      <c r="DA1933">
        <f t="shared" si="1570"/>
        <v>0</v>
      </c>
      <c r="DB1933">
        <f t="shared" si="1571"/>
        <v>4.4416129872684245</v>
      </c>
      <c r="DE1933">
        <v>1926</v>
      </c>
      <c r="DF1933">
        <v>26.084810890442341</v>
      </c>
      <c r="DG1933">
        <v>22.119706455189093</v>
      </c>
      <c r="DI1933">
        <f t="shared" si="1572"/>
        <v>1</v>
      </c>
      <c r="DJ1933">
        <f t="shared" si="1573"/>
        <v>0</v>
      </c>
      <c r="DK1933">
        <f t="shared" si="1574"/>
        <v>3.9651044352532487</v>
      </c>
      <c r="DN1933">
        <v>1926</v>
      </c>
      <c r="DO1933">
        <v>22.649719035394426</v>
      </c>
      <c r="DP1933">
        <v>26.712149164881705</v>
      </c>
      <c r="DR1933">
        <f t="shared" si="1575"/>
        <v>0</v>
      </c>
      <c r="DS1933">
        <f t="shared" si="1576"/>
        <v>1</v>
      </c>
      <c r="DT1933">
        <f t="shared" si="1577"/>
        <v>4.0624301294872787</v>
      </c>
      <c r="DW1933">
        <v>1926</v>
      </c>
      <c r="DX1933">
        <v>20.929337017033532</v>
      </c>
      <c r="DY1933">
        <v>28.348737112146054</v>
      </c>
      <c r="EA1933">
        <f t="shared" si="1578"/>
        <v>0</v>
      </c>
      <c r="EB1933">
        <f t="shared" si="1579"/>
        <v>1</v>
      </c>
      <c r="EC1933">
        <f t="shared" si="1580"/>
        <v>7.4194000951125219</v>
      </c>
      <c r="EF1933">
        <v>1926</v>
      </c>
      <c r="EG1933">
        <v>23.948028023557882</v>
      </c>
      <c r="EH1933">
        <v>16.63079643740474</v>
      </c>
      <c r="EJ1933">
        <f t="shared" si="1581"/>
        <v>1</v>
      </c>
      <c r="EK1933">
        <f t="shared" si="1582"/>
        <v>0</v>
      </c>
      <c r="EL1933">
        <f t="shared" si="1583"/>
        <v>7.3172315861531416</v>
      </c>
      <c r="EO1933">
        <v>1926</v>
      </c>
      <c r="EP1933">
        <v>16.314913851088313</v>
      </c>
      <c r="EQ1933">
        <v>28.927163568762225</v>
      </c>
      <c r="ES1933">
        <f t="shared" si="1584"/>
        <v>0</v>
      </c>
      <c r="ET1933">
        <f t="shared" si="1585"/>
        <v>1</v>
      </c>
      <c r="EU1933">
        <f t="shared" si="1586"/>
        <v>12.612249717673912</v>
      </c>
    </row>
    <row r="1934" spans="1:151" x14ac:dyDescent="0.25">
      <c r="A1934">
        <v>1927</v>
      </c>
      <c r="B1934">
        <v>8.323143675417132</v>
      </c>
      <c r="C1934">
        <v>39.285378371716355</v>
      </c>
      <c r="E1934">
        <f t="shared" si="1536"/>
        <v>0</v>
      </c>
      <c r="F1934">
        <f t="shared" si="1538"/>
        <v>1</v>
      </c>
      <c r="G1934">
        <f t="shared" si="1537"/>
        <v>30.962234696299223</v>
      </c>
      <c r="J1934">
        <v>1927</v>
      </c>
      <c r="K1934">
        <v>14.231963275082428</v>
      </c>
      <c r="L1934">
        <v>20.431334912669403</v>
      </c>
      <c r="N1934">
        <f t="shared" si="1539"/>
        <v>0</v>
      </c>
      <c r="O1934">
        <f t="shared" si="1540"/>
        <v>1</v>
      </c>
      <c r="P1934">
        <f t="shared" si="1541"/>
        <v>6.1993716375869745</v>
      </c>
      <c r="S1934">
        <v>1927</v>
      </c>
      <c r="T1934">
        <v>17.636553612326143</v>
      </c>
      <c r="U1934">
        <v>28.769474333230797</v>
      </c>
      <c r="W1934">
        <f t="shared" si="1542"/>
        <v>0</v>
      </c>
      <c r="X1934">
        <f t="shared" si="1543"/>
        <v>1</v>
      </c>
      <c r="Y1934">
        <f t="shared" si="1544"/>
        <v>11.132920720904654</v>
      </c>
      <c r="AB1934">
        <v>1927</v>
      </c>
      <c r="AC1934">
        <v>23.302462410053963</v>
      </c>
      <c r="AD1934">
        <v>17.442714623836569</v>
      </c>
      <c r="AF1934">
        <f t="shared" si="1545"/>
        <v>1</v>
      </c>
      <c r="AG1934">
        <f t="shared" si="1546"/>
        <v>0</v>
      </c>
      <c r="AH1934">
        <f t="shared" si="1547"/>
        <v>5.8597477862173939</v>
      </c>
      <c r="AK1934">
        <v>1927</v>
      </c>
      <c r="AL1934">
        <v>33.19636412283738</v>
      </c>
      <c r="AM1934">
        <v>21.140522251959005</v>
      </c>
      <c r="AO1934">
        <f t="shared" si="1548"/>
        <v>1</v>
      </c>
      <c r="AP1934">
        <f t="shared" si="1549"/>
        <v>0</v>
      </c>
      <c r="AQ1934">
        <f t="shared" si="1550"/>
        <v>12.055841870878375</v>
      </c>
      <c r="AT1934">
        <v>1927</v>
      </c>
      <c r="AU1934">
        <v>20.607953456189463</v>
      </c>
      <c r="AV1934">
        <v>18.392780259307273</v>
      </c>
      <c r="AX1934">
        <f t="shared" si="1551"/>
        <v>1</v>
      </c>
      <c r="AY1934">
        <f t="shared" si="1552"/>
        <v>0</v>
      </c>
      <c r="AZ1934">
        <f t="shared" si="1553"/>
        <v>2.2151731968821906</v>
      </c>
      <c r="BC1934">
        <v>1927</v>
      </c>
      <c r="BD1934" t="e">
        <v>#N/A</v>
      </c>
      <c r="BE1934" t="e">
        <v>#N/A</v>
      </c>
      <c r="BG1934" t="e">
        <f t="shared" si="1554"/>
        <v>#N/A</v>
      </c>
      <c r="BH1934" t="e">
        <f t="shared" si="1555"/>
        <v>#N/A</v>
      </c>
      <c r="BI1934" t="e">
        <f t="shared" si="1556"/>
        <v>#N/A</v>
      </c>
      <c r="BL1934">
        <v>1927</v>
      </c>
      <c r="BM1934">
        <v>24.1637452016849</v>
      </c>
      <c r="BN1934">
        <v>7.1923115690315571</v>
      </c>
      <c r="BP1934">
        <f t="shared" si="1557"/>
        <v>1</v>
      </c>
      <c r="BQ1934">
        <f t="shared" si="1558"/>
        <v>0</v>
      </c>
      <c r="BR1934">
        <f t="shared" si="1559"/>
        <v>16.971433632653344</v>
      </c>
      <c r="BU1934">
        <v>1927</v>
      </c>
      <c r="BV1934">
        <v>6.4866326962525154</v>
      </c>
      <c r="BW1934">
        <v>29.029094300113659</v>
      </c>
      <c r="BY1934">
        <f t="shared" si="1560"/>
        <v>0</v>
      </c>
      <c r="BZ1934">
        <f t="shared" si="1561"/>
        <v>1</v>
      </c>
      <c r="CA1934">
        <f t="shared" si="1562"/>
        <v>22.542461603861142</v>
      </c>
      <c r="CD1934">
        <v>1927</v>
      </c>
      <c r="CE1934">
        <v>20.469315050298199</v>
      </c>
      <c r="CF1934">
        <v>27.991289821411218</v>
      </c>
      <c r="CH1934">
        <f t="shared" si="1563"/>
        <v>0</v>
      </c>
      <c r="CI1934">
        <f t="shared" si="1564"/>
        <v>1</v>
      </c>
      <c r="CJ1934">
        <f t="shared" si="1565"/>
        <v>7.5219747711130189</v>
      </c>
      <c r="CM1934">
        <v>1927</v>
      </c>
      <c r="CN1934">
        <v>17.553000048464664</v>
      </c>
      <c r="CO1934">
        <v>22.616172263699056</v>
      </c>
      <c r="CQ1934">
        <f t="shared" si="1566"/>
        <v>0</v>
      </c>
      <c r="CR1934">
        <f t="shared" si="1567"/>
        <v>1</v>
      </c>
      <c r="CS1934">
        <f t="shared" si="1568"/>
        <v>5.0631722152343919</v>
      </c>
      <c r="CV1934">
        <v>1927</v>
      </c>
      <c r="CW1934">
        <v>25.467610043412552</v>
      </c>
      <c r="CX1934">
        <v>20.390882777648976</v>
      </c>
      <c r="CZ1934">
        <f t="shared" si="1569"/>
        <v>1</v>
      </c>
      <c r="DA1934">
        <f t="shared" si="1570"/>
        <v>0</v>
      </c>
      <c r="DB1934">
        <f t="shared" si="1571"/>
        <v>5.0767272657635765</v>
      </c>
      <c r="DE1934">
        <v>1927</v>
      </c>
      <c r="DF1934">
        <v>14.901784365201117</v>
      </c>
      <c r="DG1934">
        <v>25.714635540729596</v>
      </c>
      <c r="DI1934">
        <f t="shared" si="1572"/>
        <v>0</v>
      </c>
      <c r="DJ1934">
        <f t="shared" si="1573"/>
        <v>1</v>
      </c>
      <c r="DK1934">
        <f t="shared" si="1574"/>
        <v>10.812851175528479</v>
      </c>
      <c r="DN1934">
        <v>1927</v>
      </c>
      <c r="DO1934">
        <v>22.572395527497978</v>
      </c>
      <c r="DP1934">
        <v>14.294353485739496</v>
      </c>
      <c r="DR1934">
        <f t="shared" si="1575"/>
        <v>1</v>
      </c>
      <c r="DS1934">
        <f t="shared" si="1576"/>
        <v>0</v>
      </c>
      <c r="DT1934">
        <f t="shared" si="1577"/>
        <v>8.2780420417584821</v>
      </c>
      <c r="DW1934">
        <v>1927</v>
      </c>
      <c r="DX1934">
        <v>11.565467306548827</v>
      </c>
      <c r="DY1934">
        <v>23.754109078973798</v>
      </c>
      <c r="EA1934">
        <f t="shared" si="1578"/>
        <v>0</v>
      </c>
      <c r="EB1934">
        <f t="shared" si="1579"/>
        <v>1</v>
      </c>
      <c r="EC1934">
        <f t="shared" si="1580"/>
        <v>12.188641772424971</v>
      </c>
      <c r="EF1934">
        <v>1927</v>
      </c>
      <c r="EG1934">
        <v>18.578703910481764</v>
      </c>
      <c r="EH1934">
        <v>15.769381786265976</v>
      </c>
      <c r="EJ1934">
        <f t="shared" si="1581"/>
        <v>1</v>
      </c>
      <c r="EK1934">
        <f t="shared" si="1582"/>
        <v>0</v>
      </c>
      <c r="EL1934">
        <f t="shared" si="1583"/>
        <v>2.8093221242157878</v>
      </c>
      <c r="EO1934">
        <v>1927</v>
      </c>
      <c r="EP1934">
        <v>20.193677550772126</v>
      </c>
      <c r="EQ1934">
        <v>46.464886176541199</v>
      </c>
      <c r="ES1934">
        <f t="shared" si="1584"/>
        <v>0</v>
      </c>
      <c r="ET1934">
        <f t="shared" si="1585"/>
        <v>1</v>
      </c>
      <c r="EU1934">
        <f t="shared" si="1586"/>
        <v>26.271208625769074</v>
      </c>
    </row>
    <row r="1935" spans="1:151" x14ac:dyDescent="0.25">
      <c r="A1935">
        <v>1928</v>
      </c>
      <c r="B1935">
        <v>8.9785340591776457</v>
      </c>
      <c r="C1935">
        <v>3.9778807285807396</v>
      </c>
      <c r="E1935">
        <f t="shared" si="1536"/>
        <v>1</v>
      </c>
      <c r="F1935">
        <f t="shared" si="1538"/>
        <v>0</v>
      </c>
      <c r="G1935">
        <f t="shared" si="1537"/>
        <v>5.0006533305969061</v>
      </c>
      <c r="J1935">
        <v>1928</v>
      </c>
      <c r="K1935">
        <v>9.8766722566008287</v>
      </c>
      <c r="L1935">
        <v>23.757184017760071</v>
      </c>
      <c r="N1935">
        <f t="shared" si="1539"/>
        <v>0</v>
      </c>
      <c r="O1935">
        <f t="shared" si="1540"/>
        <v>1</v>
      </c>
      <c r="P1935">
        <f t="shared" si="1541"/>
        <v>13.880511761159243</v>
      </c>
      <c r="S1935">
        <v>1928</v>
      </c>
      <c r="T1935">
        <v>21.725872382712922</v>
      </c>
      <c r="U1935">
        <v>47.989233085898306</v>
      </c>
      <c r="W1935">
        <f t="shared" si="1542"/>
        <v>0</v>
      </c>
      <c r="X1935">
        <f t="shared" si="1543"/>
        <v>1</v>
      </c>
      <c r="Y1935">
        <f t="shared" si="1544"/>
        <v>26.263360703185384</v>
      </c>
      <c r="AB1935">
        <v>1928</v>
      </c>
      <c r="AC1935">
        <v>23.104493176765338</v>
      </c>
      <c r="AD1935">
        <v>20.149600625185887</v>
      </c>
      <c r="AF1935">
        <f t="shared" si="1545"/>
        <v>1</v>
      </c>
      <c r="AG1935">
        <f t="shared" si="1546"/>
        <v>0</v>
      </c>
      <c r="AH1935">
        <f t="shared" si="1547"/>
        <v>2.9548925515794515</v>
      </c>
      <c r="AK1935">
        <v>1928</v>
      </c>
      <c r="AL1935">
        <v>19.526357613661496</v>
      </c>
      <c r="AM1935">
        <v>11.326012078931978</v>
      </c>
      <c r="AO1935">
        <f t="shared" si="1548"/>
        <v>1</v>
      </c>
      <c r="AP1935">
        <f t="shared" si="1549"/>
        <v>0</v>
      </c>
      <c r="AQ1935">
        <f t="shared" si="1550"/>
        <v>8.200345534729518</v>
      </c>
      <c r="AT1935">
        <v>1928</v>
      </c>
      <c r="AU1935">
        <v>17.735388071509128</v>
      </c>
      <c r="AV1935">
        <v>16.308722080450973</v>
      </c>
      <c r="AX1935">
        <f t="shared" si="1551"/>
        <v>1</v>
      </c>
      <c r="AY1935">
        <f t="shared" si="1552"/>
        <v>0</v>
      </c>
      <c r="AZ1935">
        <f t="shared" si="1553"/>
        <v>1.4266659910581545</v>
      </c>
      <c r="BC1935">
        <v>1928</v>
      </c>
      <c r="BD1935" t="e">
        <v>#N/A</v>
      </c>
      <c r="BE1935" t="e">
        <v>#N/A</v>
      </c>
      <c r="BG1935" t="e">
        <f t="shared" si="1554"/>
        <v>#N/A</v>
      </c>
      <c r="BH1935" t="e">
        <f t="shared" si="1555"/>
        <v>#N/A</v>
      </c>
      <c r="BI1935" t="e">
        <f t="shared" si="1556"/>
        <v>#N/A</v>
      </c>
      <c r="BL1935">
        <v>1928</v>
      </c>
      <c r="BM1935">
        <v>23.541976488765371</v>
      </c>
      <c r="BN1935">
        <v>9.8784909851318403</v>
      </c>
      <c r="BP1935">
        <f t="shared" si="1557"/>
        <v>1</v>
      </c>
      <c r="BQ1935">
        <f t="shared" si="1558"/>
        <v>0</v>
      </c>
      <c r="BR1935">
        <f t="shared" si="1559"/>
        <v>13.663485503633531</v>
      </c>
      <c r="BU1935">
        <v>1928</v>
      </c>
      <c r="BV1935">
        <v>41.072624560536227</v>
      </c>
      <c r="BW1935">
        <v>29.011823084128821</v>
      </c>
      <c r="BY1935">
        <f t="shared" si="1560"/>
        <v>1</v>
      </c>
      <c r="BZ1935">
        <f t="shared" si="1561"/>
        <v>0</v>
      </c>
      <c r="CA1935">
        <f t="shared" si="1562"/>
        <v>12.060801476407406</v>
      </c>
      <c r="CD1935">
        <v>1928</v>
      </c>
      <c r="CE1935">
        <v>18.654247392440055</v>
      </c>
      <c r="CF1935">
        <v>8.0270079777488306</v>
      </c>
      <c r="CH1935">
        <f t="shared" si="1563"/>
        <v>1</v>
      </c>
      <c r="CI1935">
        <f t="shared" si="1564"/>
        <v>0</v>
      </c>
      <c r="CJ1935">
        <f t="shared" si="1565"/>
        <v>10.627239414691225</v>
      </c>
      <c r="CM1935">
        <v>1928</v>
      </c>
      <c r="CN1935">
        <v>25.458422424703784</v>
      </c>
      <c r="CO1935">
        <v>21.817834065480643</v>
      </c>
      <c r="CQ1935">
        <f t="shared" si="1566"/>
        <v>1</v>
      </c>
      <c r="CR1935">
        <f t="shared" si="1567"/>
        <v>0</v>
      </c>
      <c r="CS1935">
        <f t="shared" si="1568"/>
        <v>3.6405883592231412</v>
      </c>
      <c r="CV1935">
        <v>1928</v>
      </c>
      <c r="CW1935">
        <v>24.346660388999705</v>
      </c>
      <c r="CX1935">
        <v>17.015772684157586</v>
      </c>
      <c r="CZ1935">
        <f t="shared" si="1569"/>
        <v>1</v>
      </c>
      <c r="DA1935">
        <f t="shared" si="1570"/>
        <v>0</v>
      </c>
      <c r="DB1935">
        <f t="shared" si="1571"/>
        <v>7.3308877048421195</v>
      </c>
      <c r="DE1935">
        <v>1928</v>
      </c>
      <c r="DF1935">
        <v>20.439444248460784</v>
      </c>
      <c r="DG1935">
        <v>29.123637121431749</v>
      </c>
      <c r="DI1935">
        <f t="shared" si="1572"/>
        <v>0</v>
      </c>
      <c r="DJ1935">
        <f t="shared" si="1573"/>
        <v>1</v>
      </c>
      <c r="DK1935">
        <f t="shared" si="1574"/>
        <v>8.6841928729709643</v>
      </c>
      <c r="DN1935">
        <v>1928</v>
      </c>
      <c r="DO1935">
        <v>27.28365489178222</v>
      </c>
      <c r="DP1935">
        <v>14.458399975039285</v>
      </c>
      <c r="DR1935">
        <f t="shared" si="1575"/>
        <v>1</v>
      </c>
      <c r="DS1935">
        <f t="shared" si="1576"/>
        <v>0</v>
      </c>
      <c r="DT1935">
        <f t="shared" si="1577"/>
        <v>12.825254916742935</v>
      </c>
      <c r="DW1935">
        <v>1928</v>
      </c>
      <c r="DX1935">
        <v>21.823180953066817</v>
      </c>
      <c r="DY1935">
        <v>27.000813758793036</v>
      </c>
      <c r="EA1935">
        <f t="shared" si="1578"/>
        <v>0</v>
      </c>
      <c r="EB1935">
        <f t="shared" si="1579"/>
        <v>1</v>
      </c>
      <c r="EC1935">
        <f t="shared" si="1580"/>
        <v>5.1776328057262191</v>
      </c>
      <c r="EF1935">
        <v>1928</v>
      </c>
      <c r="EG1935">
        <v>25.192638575115716</v>
      </c>
      <c r="EH1935">
        <v>22.045496064337772</v>
      </c>
      <c r="EJ1935">
        <f t="shared" si="1581"/>
        <v>1</v>
      </c>
      <c r="EK1935">
        <f t="shared" si="1582"/>
        <v>0</v>
      </c>
      <c r="EL1935">
        <f t="shared" si="1583"/>
        <v>3.1471425107779432</v>
      </c>
      <c r="EO1935">
        <v>1928</v>
      </c>
      <c r="EP1935">
        <v>20.989453423224539</v>
      </c>
      <c r="EQ1935">
        <v>24.330700244828915</v>
      </c>
      <c r="ES1935">
        <f t="shared" si="1584"/>
        <v>0</v>
      </c>
      <c r="ET1935">
        <f t="shared" si="1585"/>
        <v>1</v>
      </c>
      <c r="EU1935">
        <f t="shared" si="1586"/>
        <v>3.3412468216043756</v>
      </c>
    </row>
    <row r="1936" spans="1:151" x14ac:dyDescent="0.25">
      <c r="A1936">
        <v>1929</v>
      </c>
      <c r="B1936">
        <v>12.236311249476222</v>
      </c>
      <c r="C1936">
        <v>20.673487522655094</v>
      </c>
      <c r="E1936">
        <f t="shared" si="1536"/>
        <v>0</v>
      </c>
      <c r="F1936">
        <f t="shared" si="1538"/>
        <v>1</v>
      </c>
      <c r="G1936">
        <f t="shared" si="1537"/>
        <v>8.4371762731788724</v>
      </c>
      <c r="J1936">
        <v>1929</v>
      </c>
      <c r="K1936">
        <v>21.355293294747963</v>
      </c>
      <c r="L1936">
        <v>19.181036467051158</v>
      </c>
      <c r="N1936">
        <f t="shared" si="1539"/>
        <v>1</v>
      </c>
      <c r="O1936">
        <f t="shared" si="1540"/>
        <v>0</v>
      </c>
      <c r="P1936">
        <f t="shared" si="1541"/>
        <v>2.1742568276968051</v>
      </c>
      <c r="S1936">
        <v>1929</v>
      </c>
      <c r="T1936">
        <v>21.787666970979338</v>
      </c>
      <c r="U1936">
        <v>23.994786211414766</v>
      </c>
      <c r="W1936">
        <f t="shared" si="1542"/>
        <v>0</v>
      </c>
      <c r="X1936">
        <f t="shared" si="1543"/>
        <v>1</v>
      </c>
      <c r="Y1936">
        <f t="shared" si="1544"/>
        <v>2.2071192404354285</v>
      </c>
      <c r="AB1936">
        <v>1929</v>
      </c>
      <c r="AC1936">
        <v>17.270033205932304</v>
      </c>
      <c r="AD1936">
        <v>16.093335615715173</v>
      </c>
      <c r="AF1936">
        <f t="shared" si="1545"/>
        <v>1</v>
      </c>
      <c r="AG1936">
        <f t="shared" si="1546"/>
        <v>0</v>
      </c>
      <c r="AH1936">
        <f t="shared" si="1547"/>
        <v>1.1766975902171311</v>
      </c>
      <c r="AK1936">
        <v>1929</v>
      </c>
      <c r="AL1936">
        <v>18.160461179284397</v>
      </c>
      <c r="AM1936">
        <v>7.2526546770413169</v>
      </c>
      <c r="AO1936">
        <f t="shared" si="1548"/>
        <v>1</v>
      </c>
      <c r="AP1936">
        <f t="shared" si="1549"/>
        <v>0</v>
      </c>
      <c r="AQ1936">
        <f t="shared" si="1550"/>
        <v>10.90780650224308</v>
      </c>
      <c r="AT1936">
        <v>1929</v>
      </c>
      <c r="AU1936">
        <v>13.992565750804252</v>
      </c>
      <c r="AV1936">
        <v>23.791370734497821</v>
      </c>
      <c r="AX1936">
        <f t="shared" si="1551"/>
        <v>0</v>
      </c>
      <c r="AY1936">
        <f t="shared" si="1552"/>
        <v>1</v>
      </c>
      <c r="AZ1936">
        <f t="shared" si="1553"/>
        <v>9.7988049836935698</v>
      </c>
      <c r="BC1936">
        <v>1929</v>
      </c>
      <c r="BD1936" t="e">
        <v>#N/A</v>
      </c>
      <c r="BE1936" t="e">
        <v>#N/A</v>
      </c>
      <c r="BG1936" t="e">
        <f t="shared" si="1554"/>
        <v>#N/A</v>
      </c>
      <c r="BH1936" t="e">
        <f t="shared" si="1555"/>
        <v>#N/A</v>
      </c>
      <c r="BI1936" t="e">
        <f t="shared" si="1556"/>
        <v>#N/A</v>
      </c>
      <c r="BL1936">
        <v>1929</v>
      </c>
      <c r="BM1936">
        <v>31.673648333951476</v>
      </c>
      <c r="BN1936">
        <v>10.16359543024144</v>
      </c>
      <c r="BP1936">
        <f t="shared" si="1557"/>
        <v>1</v>
      </c>
      <c r="BQ1936">
        <f t="shared" si="1558"/>
        <v>0</v>
      </c>
      <c r="BR1936">
        <f t="shared" si="1559"/>
        <v>21.510052903710037</v>
      </c>
      <c r="BU1936">
        <v>1929</v>
      </c>
      <c r="BV1936">
        <v>12.962462283174094</v>
      </c>
      <c r="BW1936">
        <v>32.008979315749897</v>
      </c>
      <c r="BY1936">
        <f t="shared" si="1560"/>
        <v>0</v>
      </c>
      <c r="BZ1936">
        <f t="shared" si="1561"/>
        <v>1</v>
      </c>
      <c r="CA1936">
        <f t="shared" si="1562"/>
        <v>19.046517032575803</v>
      </c>
      <c r="CD1936">
        <v>1929</v>
      </c>
      <c r="CE1936">
        <v>14.510528081202835</v>
      </c>
      <c r="CF1936">
        <v>10.30705792113346</v>
      </c>
      <c r="CH1936">
        <f t="shared" si="1563"/>
        <v>1</v>
      </c>
      <c r="CI1936">
        <f t="shared" si="1564"/>
        <v>0</v>
      </c>
      <c r="CJ1936">
        <f t="shared" si="1565"/>
        <v>4.2034701600693758</v>
      </c>
      <c r="CM1936">
        <v>1929</v>
      </c>
      <c r="CN1936">
        <v>22.524376376718369</v>
      </c>
      <c r="CO1936">
        <v>25.314373532629553</v>
      </c>
      <c r="CQ1936">
        <f t="shared" si="1566"/>
        <v>0</v>
      </c>
      <c r="CR1936">
        <f t="shared" si="1567"/>
        <v>1</v>
      </c>
      <c r="CS1936">
        <f t="shared" si="1568"/>
        <v>2.789997155911184</v>
      </c>
      <c r="CV1936">
        <v>1929</v>
      </c>
      <c r="CW1936">
        <v>24.491373267924722</v>
      </c>
      <c r="CX1936">
        <v>12.441923438692186</v>
      </c>
      <c r="CZ1936">
        <f t="shared" si="1569"/>
        <v>1</v>
      </c>
      <c r="DA1936">
        <f t="shared" si="1570"/>
        <v>0</v>
      </c>
      <c r="DB1936">
        <f t="shared" si="1571"/>
        <v>12.049449829232536</v>
      </c>
      <c r="DE1936">
        <v>1929</v>
      </c>
      <c r="DF1936">
        <v>16.181504829080453</v>
      </c>
      <c r="DG1936">
        <v>21.690139390987603</v>
      </c>
      <c r="DI1936">
        <f t="shared" si="1572"/>
        <v>0</v>
      </c>
      <c r="DJ1936">
        <f t="shared" si="1573"/>
        <v>1</v>
      </c>
      <c r="DK1936">
        <f t="shared" si="1574"/>
        <v>5.5086345619071508</v>
      </c>
      <c r="DN1936">
        <v>1929</v>
      </c>
      <c r="DO1936">
        <v>19.390340295515585</v>
      </c>
      <c r="DP1936">
        <v>24.303449223839927</v>
      </c>
      <c r="DR1936">
        <f t="shared" si="1575"/>
        <v>0</v>
      </c>
      <c r="DS1936">
        <f t="shared" si="1576"/>
        <v>1</v>
      </c>
      <c r="DT1936">
        <f t="shared" si="1577"/>
        <v>4.9131089283243412</v>
      </c>
      <c r="DW1936">
        <v>1929</v>
      </c>
      <c r="DX1936">
        <v>12.173538846281907</v>
      </c>
      <c r="DY1936">
        <v>23.294412957452565</v>
      </c>
      <c r="EA1936">
        <f t="shared" si="1578"/>
        <v>0</v>
      </c>
      <c r="EB1936">
        <f t="shared" si="1579"/>
        <v>1</v>
      </c>
      <c r="EC1936">
        <f t="shared" si="1580"/>
        <v>11.120874111170657</v>
      </c>
      <c r="EF1936">
        <v>1929</v>
      </c>
      <c r="EG1936">
        <v>18.606446989389386</v>
      </c>
      <c r="EH1936">
        <v>21.28674484970966</v>
      </c>
      <c r="EJ1936">
        <f t="shared" si="1581"/>
        <v>0</v>
      </c>
      <c r="EK1936">
        <f t="shared" si="1582"/>
        <v>1</v>
      </c>
      <c r="EL1936">
        <f t="shared" si="1583"/>
        <v>2.6802978603202732</v>
      </c>
      <c r="EO1936">
        <v>1929</v>
      </c>
      <c r="EP1936">
        <v>23.405783826720633</v>
      </c>
      <c r="EQ1936">
        <v>16.398132273395042</v>
      </c>
      <c r="ES1936">
        <f t="shared" si="1584"/>
        <v>1</v>
      </c>
      <c r="ET1936">
        <f t="shared" si="1585"/>
        <v>0</v>
      </c>
      <c r="EU1936">
        <f t="shared" si="1586"/>
        <v>7.0076515533255908</v>
      </c>
    </row>
    <row r="1937" spans="1:151" x14ac:dyDescent="0.25">
      <c r="A1937">
        <v>1930</v>
      </c>
      <c r="B1937">
        <v>13.562539406561111</v>
      </c>
      <c r="C1937">
        <v>24.271343507535484</v>
      </c>
      <c r="E1937">
        <f t="shared" si="1536"/>
        <v>0</v>
      </c>
      <c r="F1937">
        <f t="shared" si="1538"/>
        <v>1</v>
      </c>
      <c r="G1937">
        <f t="shared" si="1537"/>
        <v>10.708804100974373</v>
      </c>
      <c r="J1937">
        <v>1930</v>
      </c>
      <c r="K1937">
        <v>23.419698325104186</v>
      </c>
      <c r="L1937">
        <v>38.21920029682083</v>
      </c>
      <c r="N1937">
        <f t="shared" si="1539"/>
        <v>0</v>
      </c>
      <c r="O1937">
        <f t="shared" si="1540"/>
        <v>1</v>
      </c>
      <c r="P1937">
        <f t="shared" si="1541"/>
        <v>14.799501971716644</v>
      </c>
      <c r="S1937">
        <v>1930</v>
      </c>
      <c r="T1937">
        <v>16.82545193755546</v>
      </c>
      <c r="U1937">
        <v>30.620018503283578</v>
      </c>
      <c r="W1937">
        <f t="shared" si="1542"/>
        <v>0</v>
      </c>
      <c r="X1937">
        <f t="shared" si="1543"/>
        <v>1</v>
      </c>
      <c r="Y1937">
        <f t="shared" si="1544"/>
        <v>13.794566565728118</v>
      </c>
      <c r="AB1937">
        <v>1930</v>
      </c>
      <c r="AC1937">
        <v>14.806330303438825</v>
      </c>
      <c r="AD1937">
        <v>17.154840335319065</v>
      </c>
      <c r="AF1937">
        <f t="shared" si="1545"/>
        <v>0</v>
      </c>
      <c r="AG1937">
        <f t="shared" si="1546"/>
        <v>1</v>
      </c>
      <c r="AH1937">
        <f t="shared" si="1547"/>
        <v>2.3485100318802399</v>
      </c>
      <c r="AK1937">
        <v>1930</v>
      </c>
      <c r="AL1937">
        <v>22.685162272801879</v>
      </c>
      <c r="AM1937">
        <v>32.589828589070535</v>
      </c>
      <c r="AO1937">
        <f t="shared" si="1548"/>
        <v>0</v>
      </c>
      <c r="AP1937">
        <f t="shared" si="1549"/>
        <v>1</v>
      </c>
      <c r="AQ1937">
        <f t="shared" si="1550"/>
        <v>9.9046663162686563</v>
      </c>
      <c r="AT1937">
        <v>1930</v>
      </c>
      <c r="AU1937">
        <v>20.995879524507441</v>
      </c>
      <c r="AV1937">
        <v>22.553894781085617</v>
      </c>
      <c r="AX1937">
        <f t="shared" si="1551"/>
        <v>0</v>
      </c>
      <c r="AY1937">
        <f t="shared" si="1552"/>
        <v>1</v>
      </c>
      <c r="AZ1937">
        <f t="shared" si="1553"/>
        <v>1.5580152565781766</v>
      </c>
      <c r="BC1937">
        <v>1930</v>
      </c>
      <c r="BD1937" t="e">
        <v>#N/A</v>
      </c>
      <c r="BE1937" t="e">
        <v>#N/A</v>
      </c>
      <c r="BG1937" t="e">
        <f t="shared" si="1554"/>
        <v>#N/A</v>
      </c>
      <c r="BH1937" t="e">
        <f t="shared" si="1555"/>
        <v>#N/A</v>
      </c>
      <c r="BI1937" t="e">
        <f t="shared" si="1556"/>
        <v>#N/A</v>
      </c>
      <c r="BL1937">
        <v>1930</v>
      </c>
      <c r="BM1937">
        <v>31.074486884288881</v>
      </c>
      <c r="BN1937">
        <v>6.5760846543091684</v>
      </c>
      <c r="BP1937">
        <f t="shared" si="1557"/>
        <v>1</v>
      </c>
      <c r="BQ1937">
        <f t="shared" si="1558"/>
        <v>0</v>
      </c>
      <c r="BR1937">
        <f t="shared" si="1559"/>
        <v>24.49840222997971</v>
      </c>
      <c r="BU1937">
        <v>1930</v>
      </c>
      <c r="BV1937">
        <v>17.721393127713807</v>
      </c>
      <c r="BW1937">
        <v>19.791055377426304</v>
      </c>
      <c r="BY1937">
        <f t="shared" si="1560"/>
        <v>0</v>
      </c>
      <c r="BZ1937">
        <f t="shared" si="1561"/>
        <v>1</v>
      </c>
      <c r="CA1937">
        <f t="shared" si="1562"/>
        <v>2.069662249712497</v>
      </c>
      <c r="CD1937">
        <v>1930</v>
      </c>
      <c r="CE1937">
        <v>24.71518284449818</v>
      </c>
      <c r="CF1937">
        <v>42.147368495692319</v>
      </c>
      <c r="CH1937">
        <f t="shared" si="1563"/>
        <v>0</v>
      </c>
      <c r="CI1937">
        <f t="shared" si="1564"/>
        <v>1</v>
      </c>
      <c r="CJ1937">
        <f t="shared" si="1565"/>
        <v>17.432185651194139</v>
      </c>
      <c r="CM1937">
        <v>1930</v>
      </c>
      <c r="CN1937">
        <v>22.863734802470926</v>
      </c>
      <c r="CO1937">
        <v>21.91880995185771</v>
      </c>
      <c r="CQ1937">
        <f t="shared" si="1566"/>
        <v>1</v>
      </c>
      <c r="CR1937">
        <f t="shared" si="1567"/>
        <v>0</v>
      </c>
      <c r="CS1937">
        <f t="shared" si="1568"/>
        <v>0.94492485061321574</v>
      </c>
      <c r="CV1937">
        <v>1930</v>
      </c>
      <c r="CW1937">
        <v>20.009571323149167</v>
      </c>
      <c r="CX1937">
        <v>18.606041695673131</v>
      </c>
      <c r="CZ1937">
        <f t="shared" si="1569"/>
        <v>1</v>
      </c>
      <c r="DA1937">
        <f t="shared" si="1570"/>
        <v>0</v>
      </c>
      <c r="DB1937">
        <f t="shared" si="1571"/>
        <v>1.4035296274760363</v>
      </c>
      <c r="DE1937">
        <v>1930</v>
      </c>
      <c r="DF1937">
        <v>30.718566775849208</v>
      </c>
      <c r="DG1937">
        <v>30.945542638490405</v>
      </c>
      <c r="DI1937">
        <f t="shared" si="1572"/>
        <v>0</v>
      </c>
      <c r="DJ1937">
        <f t="shared" si="1573"/>
        <v>1</v>
      </c>
      <c r="DK1937">
        <f t="shared" si="1574"/>
        <v>0.22697586264119707</v>
      </c>
      <c r="DN1937">
        <v>1930</v>
      </c>
      <c r="DO1937">
        <v>23.02533568021768</v>
      </c>
      <c r="DP1937">
        <v>17.031725787427739</v>
      </c>
      <c r="DR1937">
        <f t="shared" si="1575"/>
        <v>1</v>
      </c>
      <c r="DS1937">
        <f t="shared" si="1576"/>
        <v>0</v>
      </c>
      <c r="DT1937">
        <f t="shared" si="1577"/>
        <v>5.9936098927899408</v>
      </c>
      <c r="DW1937">
        <v>1930</v>
      </c>
      <c r="DX1937">
        <v>8.1042149273455202</v>
      </c>
      <c r="DY1937">
        <v>13.685128474047483</v>
      </c>
      <c r="EA1937">
        <f t="shared" si="1578"/>
        <v>0</v>
      </c>
      <c r="EB1937">
        <f t="shared" si="1579"/>
        <v>1</v>
      </c>
      <c r="EC1937">
        <f t="shared" si="1580"/>
        <v>5.5809135467019626</v>
      </c>
      <c r="EF1937">
        <v>1930</v>
      </c>
      <c r="EG1937">
        <v>25.844737411555236</v>
      </c>
      <c r="EH1937">
        <v>17.853255440435923</v>
      </c>
      <c r="EJ1937">
        <f t="shared" si="1581"/>
        <v>1</v>
      </c>
      <c r="EK1937">
        <f t="shared" si="1582"/>
        <v>0</v>
      </c>
      <c r="EL1937">
        <f t="shared" si="1583"/>
        <v>7.9914819711193132</v>
      </c>
      <c r="EO1937">
        <v>1930</v>
      </c>
      <c r="EP1937">
        <v>23.295157795311134</v>
      </c>
      <c r="EQ1937">
        <v>24.052937010432544</v>
      </c>
      <c r="ES1937">
        <f t="shared" si="1584"/>
        <v>0</v>
      </c>
      <c r="ET1937">
        <f t="shared" si="1585"/>
        <v>1</v>
      </c>
      <c r="EU1937">
        <f t="shared" si="1586"/>
        <v>0.75777921512140978</v>
      </c>
    </row>
    <row r="1938" spans="1:151" x14ac:dyDescent="0.25">
      <c r="A1938">
        <v>1931</v>
      </c>
      <c r="B1938">
        <v>11.566921647783271</v>
      </c>
      <c r="C1938">
        <v>17.042871902626292</v>
      </c>
      <c r="E1938">
        <f t="shared" si="1536"/>
        <v>0</v>
      </c>
      <c r="F1938">
        <f t="shared" si="1538"/>
        <v>1</v>
      </c>
      <c r="G1938">
        <f t="shared" si="1537"/>
        <v>5.4759502548430206</v>
      </c>
      <c r="J1938">
        <v>1931</v>
      </c>
      <c r="K1938">
        <v>12.785261042485715</v>
      </c>
      <c r="L1938">
        <v>20.998897457835206</v>
      </c>
      <c r="N1938">
        <f t="shared" si="1539"/>
        <v>0</v>
      </c>
      <c r="O1938">
        <f t="shared" si="1540"/>
        <v>1</v>
      </c>
      <c r="P1938">
        <f t="shared" si="1541"/>
        <v>8.213636415349491</v>
      </c>
      <c r="S1938">
        <v>1931</v>
      </c>
      <c r="T1938">
        <v>20.893610003856406</v>
      </c>
      <c r="U1938">
        <v>36.751619420382305</v>
      </c>
      <c r="W1938">
        <f t="shared" si="1542"/>
        <v>0</v>
      </c>
      <c r="X1938">
        <f t="shared" si="1543"/>
        <v>1</v>
      </c>
      <c r="Y1938">
        <f t="shared" si="1544"/>
        <v>15.858009416525899</v>
      </c>
      <c r="AB1938">
        <v>1931</v>
      </c>
      <c r="AC1938">
        <v>24.313824543959239</v>
      </c>
      <c r="AD1938">
        <v>18.666593253726294</v>
      </c>
      <c r="AF1938">
        <f t="shared" si="1545"/>
        <v>1</v>
      </c>
      <c r="AG1938">
        <f t="shared" si="1546"/>
        <v>0</v>
      </c>
      <c r="AH1938">
        <f t="shared" si="1547"/>
        <v>5.6472312902329449</v>
      </c>
      <c r="AK1938">
        <v>1931</v>
      </c>
      <c r="AL1938">
        <v>25.975446397323754</v>
      </c>
      <c r="AM1938">
        <v>34.851980947176848</v>
      </c>
      <c r="AO1938">
        <f t="shared" si="1548"/>
        <v>0</v>
      </c>
      <c r="AP1938">
        <f t="shared" si="1549"/>
        <v>1</v>
      </c>
      <c r="AQ1938">
        <f t="shared" si="1550"/>
        <v>8.8765345498530941</v>
      </c>
      <c r="AT1938">
        <v>1931</v>
      </c>
      <c r="AU1938">
        <v>16.675852966599528</v>
      </c>
      <c r="AV1938">
        <v>28.012086175379267</v>
      </c>
      <c r="AX1938">
        <f t="shared" si="1551"/>
        <v>0</v>
      </c>
      <c r="AY1938">
        <f t="shared" si="1552"/>
        <v>1</v>
      </c>
      <c r="AZ1938">
        <f t="shared" si="1553"/>
        <v>11.336233208779738</v>
      </c>
      <c r="BC1938">
        <v>1931</v>
      </c>
      <c r="BD1938" t="e">
        <v>#N/A</v>
      </c>
      <c r="BE1938" t="e">
        <v>#N/A</v>
      </c>
      <c r="BG1938" t="e">
        <f t="shared" si="1554"/>
        <v>#N/A</v>
      </c>
      <c r="BH1938" t="e">
        <f t="shared" si="1555"/>
        <v>#N/A</v>
      </c>
      <c r="BI1938" t="e">
        <f t="shared" si="1556"/>
        <v>#N/A</v>
      </c>
      <c r="BL1938">
        <v>1931</v>
      </c>
      <c r="BM1938">
        <v>25.463014052439615</v>
      </c>
      <c r="BN1938">
        <v>15.269973869049958</v>
      </c>
      <c r="BP1938">
        <f t="shared" si="1557"/>
        <v>1</v>
      </c>
      <c r="BQ1938">
        <f t="shared" si="1558"/>
        <v>0</v>
      </c>
      <c r="BR1938">
        <f t="shared" si="1559"/>
        <v>10.193040183389657</v>
      </c>
      <c r="BU1938">
        <v>1931</v>
      </c>
      <c r="BV1938">
        <v>38.553469467201666</v>
      </c>
      <c r="BW1938">
        <v>16.139313888516064</v>
      </c>
      <c r="BY1938">
        <f t="shared" si="1560"/>
        <v>1</v>
      </c>
      <c r="BZ1938">
        <f t="shared" si="1561"/>
        <v>0</v>
      </c>
      <c r="CA1938">
        <f t="shared" si="1562"/>
        <v>22.414155578685602</v>
      </c>
      <c r="CD1938">
        <v>1931</v>
      </c>
      <c r="CE1938">
        <v>32.877991556499978</v>
      </c>
      <c r="CF1938">
        <v>30.343390483807365</v>
      </c>
      <c r="CH1938">
        <f t="shared" si="1563"/>
        <v>1</v>
      </c>
      <c r="CI1938">
        <f t="shared" si="1564"/>
        <v>0</v>
      </c>
      <c r="CJ1938">
        <f t="shared" si="1565"/>
        <v>2.5346010726926131</v>
      </c>
      <c r="CM1938">
        <v>1931</v>
      </c>
      <c r="CN1938">
        <v>25.936860064700781</v>
      </c>
      <c r="CO1938">
        <v>26.674183864258104</v>
      </c>
      <c r="CQ1938">
        <f t="shared" si="1566"/>
        <v>0</v>
      </c>
      <c r="CR1938">
        <f t="shared" si="1567"/>
        <v>1</v>
      </c>
      <c r="CS1938">
        <f t="shared" si="1568"/>
        <v>0.73732379955732341</v>
      </c>
      <c r="CV1938">
        <v>1931</v>
      </c>
      <c r="CW1938">
        <v>25.267190346959978</v>
      </c>
      <c r="CX1938">
        <v>15.05547232542648</v>
      </c>
      <c r="CZ1938">
        <f t="shared" si="1569"/>
        <v>1</v>
      </c>
      <c r="DA1938">
        <f t="shared" si="1570"/>
        <v>0</v>
      </c>
      <c r="DB1938">
        <f t="shared" si="1571"/>
        <v>10.211718021533498</v>
      </c>
      <c r="DE1938">
        <v>1931</v>
      </c>
      <c r="DF1938">
        <v>14.444197985333664</v>
      </c>
      <c r="DG1938">
        <v>21.003887804242144</v>
      </c>
      <c r="DI1938">
        <f t="shared" si="1572"/>
        <v>0</v>
      </c>
      <c r="DJ1938">
        <f t="shared" si="1573"/>
        <v>1</v>
      </c>
      <c r="DK1938">
        <f t="shared" si="1574"/>
        <v>6.5596898189084794</v>
      </c>
      <c r="DN1938">
        <v>1931</v>
      </c>
      <c r="DO1938">
        <v>21.626848121775588</v>
      </c>
      <c r="DP1938">
        <v>15.778328835843215</v>
      </c>
      <c r="DR1938">
        <f t="shared" si="1575"/>
        <v>1</v>
      </c>
      <c r="DS1938">
        <f t="shared" si="1576"/>
        <v>0</v>
      </c>
      <c r="DT1938">
        <f t="shared" si="1577"/>
        <v>5.8485192859323725</v>
      </c>
      <c r="DW1938">
        <v>1931</v>
      </c>
      <c r="DX1938">
        <v>9.9148537533221681</v>
      </c>
      <c r="DY1938">
        <v>33.287052895109966</v>
      </c>
      <c r="EA1938">
        <f t="shared" si="1578"/>
        <v>0</v>
      </c>
      <c r="EB1938">
        <f t="shared" si="1579"/>
        <v>1</v>
      </c>
      <c r="EC1938">
        <f t="shared" si="1580"/>
        <v>23.372199141787796</v>
      </c>
      <c r="EF1938">
        <v>1931</v>
      </c>
      <c r="EG1938">
        <v>22.748497070986094</v>
      </c>
      <c r="EH1938">
        <v>11.474191161167109</v>
      </c>
      <c r="EJ1938">
        <f t="shared" si="1581"/>
        <v>1</v>
      </c>
      <c r="EK1938">
        <f t="shared" si="1582"/>
        <v>0</v>
      </c>
      <c r="EL1938">
        <f t="shared" si="1583"/>
        <v>11.274305909818985</v>
      </c>
      <c r="EO1938">
        <v>1931</v>
      </c>
      <c r="EP1938">
        <v>20.61966893978418</v>
      </c>
      <c r="EQ1938">
        <v>6.9094813754962487</v>
      </c>
      <c r="ES1938">
        <f t="shared" si="1584"/>
        <v>1</v>
      </c>
      <c r="ET1938">
        <f t="shared" si="1585"/>
        <v>0</v>
      </c>
      <c r="EU1938">
        <f t="shared" si="1586"/>
        <v>13.710187564287931</v>
      </c>
    </row>
    <row r="1939" spans="1:151" x14ac:dyDescent="0.25">
      <c r="A1939">
        <v>1932</v>
      </c>
      <c r="B1939">
        <v>16.521098567333777</v>
      </c>
      <c r="C1939">
        <v>16.852861539136889</v>
      </c>
      <c r="E1939">
        <f t="shared" si="1536"/>
        <v>0</v>
      </c>
      <c r="F1939">
        <f t="shared" si="1538"/>
        <v>1</v>
      </c>
      <c r="G1939">
        <f t="shared" si="1537"/>
        <v>0.33176297180311209</v>
      </c>
      <c r="J1939">
        <v>1932</v>
      </c>
      <c r="K1939">
        <v>35.69196922812668</v>
      </c>
      <c r="L1939">
        <v>27.554148864543443</v>
      </c>
      <c r="N1939">
        <f t="shared" si="1539"/>
        <v>1</v>
      </c>
      <c r="O1939">
        <f t="shared" si="1540"/>
        <v>0</v>
      </c>
      <c r="P1939">
        <f t="shared" si="1541"/>
        <v>8.1378203635832378</v>
      </c>
      <c r="S1939">
        <v>1932</v>
      </c>
      <c r="T1939">
        <v>19.284188419349451</v>
      </c>
      <c r="U1939">
        <v>32.342001357400378</v>
      </c>
      <c r="W1939">
        <f t="shared" si="1542"/>
        <v>0</v>
      </c>
      <c r="X1939">
        <f t="shared" si="1543"/>
        <v>1</v>
      </c>
      <c r="Y1939">
        <f t="shared" si="1544"/>
        <v>13.057812938050926</v>
      </c>
      <c r="AB1939">
        <v>1932</v>
      </c>
      <c r="AC1939">
        <v>17.752885890419488</v>
      </c>
      <c r="AD1939">
        <v>15.246321884617929</v>
      </c>
      <c r="AF1939">
        <f t="shared" si="1545"/>
        <v>1</v>
      </c>
      <c r="AG1939">
        <f t="shared" si="1546"/>
        <v>0</v>
      </c>
      <c r="AH1939">
        <f t="shared" si="1547"/>
        <v>2.5065640058015592</v>
      </c>
      <c r="AK1939">
        <v>1932</v>
      </c>
      <c r="AL1939">
        <v>26.343204317764865</v>
      </c>
      <c r="AM1939">
        <v>30.158375134734968</v>
      </c>
      <c r="AO1939">
        <f t="shared" si="1548"/>
        <v>0</v>
      </c>
      <c r="AP1939">
        <f t="shared" si="1549"/>
        <v>1</v>
      </c>
      <c r="AQ1939">
        <f t="shared" si="1550"/>
        <v>3.8151708169701024</v>
      </c>
      <c r="AT1939">
        <v>1932</v>
      </c>
      <c r="AU1939">
        <v>21.740195518261032</v>
      </c>
      <c r="AV1939">
        <v>3.9331702914450837</v>
      </c>
      <c r="AX1939">
        <f t="shared" si="1551"/>
        <v>1</v>
      </c>
      <c r="AY1939">
        <f t="shared" si="1552"/>
        <v>0</v>
      </c>
      <c r="AZ1939">
        <f t="shared" si="1553"/>
        <v>17.807025226815949</v>
      </c>
      <c r="BC1939">
        <v>1932</v>
      </c>
      <c r="BD1939" t="e">
        <v>#N/A</v>
      </c>
      <c r="BE1939" t="e">
        <v>#N/A</v>
      </c>
      <c r="BG1939" t="e">
        <f t="shared" si="1554"/>
        <v>#N/A</v>
      </c>
      <c r="BH1939" t="e">
        <f t="shared" si="1555"/>
        <v>#N/A</v>
      </c>
      <c r="BI1939" t="e">
        <f t="shared" si="1556"/>
        <v>#N/A</v>
      </c>
      <c r="BL1939">
        <v>1932</v>
      </c>
      <c r="BM1939">
        <v>33.264090647500694</v>
      </c>
      <c r="BN1939">
        <v>11.158544268924485</v>
      </c>
      <c r="BP1939">
        <f t="shared" si="1557"/>
        <v>1</v>
      </c>
      <c r="BQ1939">
        <f t="shared" si="1558"/>
        <v>0</v>
      </c>
      <c r="BR1939">
        <f t="shared" si="1559"/>
        <v>22.105546378576207</v>
      </c>
      <c r="BU1939">
        <v>1932</v>
      </c>
      <c r="BV1939">
        <v>26.551164513587636</v>
      </c>
      <c r="BW1939">
        <v>29.045069610840251</v>
      </c>
      <c r="BY1939">
        <f t="shared" si="1560"/>
        <v>0</v>
      </c>
      <c r="BZ1939">
        <f t="shared" si="1561"/>
        <v>1</v>
      </c>
      <c r="CA1939">
        <f t="shared" si="1562"/>
        <v>2.4939050972526147</v>
      </c>
      <c r="CD1939">
        <v>1932</v>
      </c>
      <c r="CE1939">
        <v>17.523739148302077</v>
      </c>
      <c r="CF1939">
        <v>33.771157308681396</v>
      </c>
      <c r="CH1939">
        <f t="shared" si="1563"/>
        <v>0</v>
      </c>
      <c r="CI1939">
        <f t="shared" si="1564"/>
        <v>1</v>
      </c>
      <c r="CJ1939">
        <f t="shared" si="1565"/>
        <v>16.247418160379318</v>
      </c>
      <c r="CM1939">
        <v>1932</v>
      </c>
      <c r="CN1939">
        <v>17.57234007848043</v>
      </c>
      <c r="CO1939">
        <v>15.198355913174847</v>
      </c>
      <c r="CQ1939">
        <f t="shared" si="1566"/>
        <v>1</v>
      </c>
      <c r="CR1939">
        <f t="shared" si="1567"/>
        <v>0</v>
      </c>
      <c r="CS1939">
        <f t="shared" si="1568"/>
        <v>2.3739841653055826</v>
      </c>
      <c r="CV1939">
        <v>1932</v>
      </c>
      <c r="CW1939">
        <v>22.801633874373415</v>
      </c>
      <c r="CX1939">
        <v>14.52576034124543</v>
      </c>
      <c r="CZ1939">
        <f t="shared" si="1569"/>
        <v>1</v>
      </c>
      <c r="DA1939">
        <f t="shared" si="1570"/>
        <v>0</v>
      </c>
      <c r="DB1939">
        <f t="shared" si="1571"/>
        <v>8.2758735331279851</v>
      </c>
      <c r="DE1939">
        <v>1932</v>
      </c>
      <c r="DF1939">
        <v>19.069687796397695</v>
      </c>
      <c r="DG1939">
        <v>23.605350109332825</v>
      </c>
      <c r="DI1939">
        <f t="shared" si="1572"/>
        <v>0</v>
      </c>
      <c r="DJ1939">
        <f t="shared" si="1573"/>
        <v>1</v>
      </c>
      <c r="DK1939">
        <f t="shared" si="1574"/>
        <v>4.5356623129351306</v>
      </c>
      <c r="DN1939">
        <v>1932</v>
      </c>
      <c r="DO1939">
        <v>21.294633466046815</v>
      </c>
      <c r="DP1939">
        <v>19.150501630637869</v>
      </c>
      <c r="DR1939">
        <f t="shared" si="1575"/>
        <v>1</v>
      </c>
      <c r="DS1939">
        <f t="shared" si="1576"/>
        <v>0</v>
      </c>
      <c r="DT1939">
        <f t="shared" si="1577"/>
        <v>2.1441318354089454</v>
      </c>
      <c r="DW1939">
        <v>1932</v>
      </c>
      <c r="DX1939">
        <v>6.9819213287421551</v>
      </c>
      <c r="DY1939">
        <v>8.7721598505110823</v>
      </c>
      <c r="EA1939">
        <f t="shared" si="1578"/>
        <v>0</v>
      </c>
      <c r="EB1939">
        <f t="shared" si="1579"/>
        <v>1</v>
      </c>
      <c r="EC1939">
        <f t="shared" si="1580"/>
        <v>1.7902385217689272</v>
      </c>
      <c r="EF1939">
        <v>1932</v>
      </c>
      <c r="EG1939">
        <v>19.280639276619329</v>
      </c>
      <c r="EH1939">
        <v>17.010568400441809</v>
      </c>
      <c r="EJ1939">
        <f t="shared" si="1581"/>
        <v>1</v>
      </c>
      <c r="EK1939">
        <f t="shared" si="1582"/>
        <v>0</v>
      </c>
      <c r="EL1939">
        <f t="shared" si="1583"/>
        <v>2.2700708761775203</v>
      </c>
      <c r="EO1939">
        <v>1932</v>
      </c>
      <c r="EP1939">
        <v>26.373807661694865</v>
      </c>
      <c r="EQ1939">
        <v>51.087825474132671</v>
      </c>
      <c r="ES1939">
        <f t="shared" si="1584"/>
        <v>0</v>
      </c>
      <c r="ET1939">
        <f t="shared" si="1585"/>
        <v>1</v>
      </c>
      <c r="EU1939">
        <f t="shared" si="1586"/>
        <v>24.714017812437806</v>
      </c>
    </row>
    <row r="1940" spans="1:151" x14ac:dyDescent="0.25">
      <c r="A1940">
        <v>1933</v>
      </c>
      <c r="B1940">
        <v>15.185695781458646</v>
      </c>
      <c r="C1940">
        <v>38.499093812586835</v>
      </c>
      <c r="E1940">
        <f t="shared" si="1536"/>
        <v>0</v>
      </c>
      <c r="F1940">
        <f t="shared" si="1538"/>
        <v>1</v>
      </c>
      <c r="G1940">
        <f t="shared" si="1537"/>
        <v>23.313398031128187</v>
      </c>
      <c r="J1940">
        <v>1933</v>
      </c>
      <c r="K1940">
        <v>6.9268254134222644</v>
      </c>
      <c r="L1940">
        <v>23.272830403566221</v>
      </c>
      <c r="N1940">
        <f t="shared" si="1539"/>
        <v>0</v>
      </c>
      <c r="O1940">
        <f t="shared" si="1540"/>
        <v>1</v>
      </c>
      <c r="P1940">
        <f t="shared" si="1541"/>
        <v>16.346004990143957</v>
      </c>
      <c r="S1940">
        <v>1933</v>
      </c>
      <c r="T1940">
        <v>23.066717374525329</v>
      </c>
      <c r="U1940">
        <v>39.138739294644665</v>
      </c>
      <c r="W1940">
        <f t="shared" si="1542"/>
        <v>0</v>
      </c>
      <c r="X1940">
        <f t="shared" si="1543"/>
        <v>1</v>
      </c>
      <c r="Y1940">
        <f t="shared" si="1544"/>
        <v>16.072021920119337</v>
      </c>
      <c r="AB1940">
        <v>1933</v>
      </c>
      <c r="AC1940">
        <v>19.916233587510288</v>
      </c>
      <c r="AD1940">
        <v>18.539364366916988</v>
      </c>
      <c r="AF1940">
        <f t="shared" si="1545"/>
        <v>1</v>
      </c>
      <c r="AG1940">
        <f t="shared" si="1546"/>
        <v>0</v>
      </c>
      <c r="AH1940">
        <f t="shared" si="1547"/>
        <v>1.3768692205932993</v>
      </c>
      <c r="AK1940">
        <v>1933</v>
      </c>
      <c r="AL1940">
        <v>21.934319941502157</v>
      </c>
      <c r="AM1940">
        <v>25.82054606582598</v>
      </c>
      <c r="AO1940">
        <f t="shared" si="1548"/>
        <v>0</v>
      </c>
      <c r="AP1940">
        <f t="shared" si="1549"/>
        <v>1</v>
      </c>
      <c r="AQ1940">
        <f t="shared" si="1550"/>
        <v>3.886226124323823</v>
      </c>
      <c r="AT1940">
        <v>1933</v>
      </c>
      <c r="AU1940">
        <v>17.631234042817159</v>
      </c>
      <c r="AV1940">
        <v>24.383214208279661</v>
      </c>
      <c r="AX1940">
        <f t="shared" si="1551"/>
        <v>0</v>
      </c>
      <c r="AY1940">
        <f t="shared" si="1552"/>
        <v>1</v>
      </c>
      <c r="AZ1940">
        <f t="shared" si="1553"/>
        <v>6.751980165462502</v>
      </c>
      <c r="BC1940">
        <v>1933</v>
      </c>
      <c r="BD1940" t="e">
        <v>#N/A</v>
      </c>
      <c r="BE1940" t="e">
        <v>#N/A</v>
      </c>
      <c r="BG1940" t="e">
        <f t="shared" si="1554"/>
        <v>#N/A</v>
      </c>
      <c r="BH1940" t="e">
        <f t="shared" si="1555"/>
        <v>#N/A</v>
      </c>
      <c r="BI1940" t="e">
        <f t="shared" si="1556"/>
        <v>#N/A</v>
      </c>
      <c r="BL1940">
        <v>1933</v>
      </c>
      <c r="BM1940">
        <v>28.679903302642938</v>
      </c>
      <c r="BN1940">
        <v>9.7817080577234208</v>
      </c>
      <c r="BP1940">
        <f t="shared" si="1557"/>
        <v>1</v>
      </c>
      <c r="BQ1940">
        <f t="shared" si="1558"/>
        <v>0</v>
      </c>
      <c r="BR1940">
        <f t="shared" si="1559"/>
        <v>18.898195244919517</v>
      </c>
      <c r="BU1940">
        <v>1933</v>
      </c>
      <c r="BV1940">
        <v>25.76221909017573</v>
      </c>
      <c r="BW1940">
        <v>29.033767781851374</v>
      </c>
      <c r="BY1940">
        <f t="shared" si="1560"/>
        <v>0</v>
      </c>
      <c r="BZ1940">
        <f t="shared" si="1561"/>
        <v>1</v>
      </c>
      <c r="CA1940">
        <f t="shared" si="1562"/>
        <v>3.271548691675644</v>
      </c>
      <c r="CD1940">
        <v>1933</v>
      </c>
      <c r="CE1940">
        <v>19.182546642542071</v>
      </c>
      <c r="CF1940">
        <v>11.261971906218097</v>
      </c>
      <c r="CH1940">
        <f t="shared" si="1563"/>
        <v>1</v>
      </c>
      <c r="CI1940">
        <f t="shared" si="1564"/>
        <v>0</v>
      </c>
      <c r="CJ1940">
        <f t="shared" si="1565"/>
        <v>7.9205747363239745</v>
      </c>
      <c r="CM1940">
        <v>1933</v>
      </c>
      <c r="CN1940">
        <v>22.031668332343308</v>
      </c>
      <c r="CO1940">
        <v>32.554988621115257</v>
      </c>
      <c r="CQ1940">
        <f t="shared" si="1566"/>
        <v>0</v>
      </c>
      <c r="CR1940">
        <f t="shared" si="1567"/>
        <v>1</v>
      </c>
      <c r="CS1940">
        <f t="shared" si="1568"/>
        <v>10.523320288771949</v>
      </c>
      <c r="CV1940">
        <v>1933</v>
      </c>
      <c r="CW1940">
        <v>23.158576528968716</v>
      </c>
      <c r="CX1940">
        <v>18.696398701352969</v>
      </c>
      <c r="CZ1940">
        <f t="shared" si="1569"/>
        <v>1</v>
      </c>
      <c r="DA1940">
        <f t="shared" si="1570"/>
        <v>0</v>
      </c>
      <c r="DB1940">
        <f t="shared" si="1571"/>
        <v>4.4621778276157471</v>
      </c>
      <c r="DE1940">
        <v>1933</v>
      </c>
      <c r="DF1940">
        <v>20.750788731100165</v>
      </c>
      <c r="DG1940">
        <v>17.371145513852333</v>
      </c>
      <c r="DI1940">
        <f t="shared" si="1572"/>
        <v>1</v>
      </c>
      <c r="DJ1940">
        <f t="shared" si="1573"/>
        <v>0</v>
      </c>
      <c r="DK1940">
        <f t="shared" si="1574"/>
        <v>3.3796432172478319</v>
      </c>
      <c r="DN1940">
        <v>1933</v>
      </c>
      <c r="DO1940">
        <v>20.753435192201017</v>
      </c>
      <c r="DP1940">
        <v>7.6761871739527336</v>
      </c>
      <c r="DR1940">
        <f t="shared" si="1575"/>
        <v>1</v>
      </c>
      <c r="DS1940">
        <f t="shared" si="1576"/>
        <v>0</v>
      </c>
      <c r="DT1940">
        <f t="shared" si="1577"/>
        <v>13.077248018248284</v>
      </c>
      <c r="DW1940">
        <v>1933</v>
      </c>
      <c r="DX1940">
        <v>10.392490203938047</v>
      </c>
      <c r="DY1940">
        <v>26.518522252410818</v>
      </c>
      <c r="EA1940">
        <f t="shared" si="1578"/>
        <v>0</v>
      </c>
      <c r="EB1940">
        <f t="shared" si="1579"/>
        <v>1</v>
      </c>
      <c r="EC1940">
        <f t="shared" si="1580"/>
        <v>16.126032048472773</v>
      </c>
      <c r="EF1940">
        <v>1933</v>
      </c>
      <c r="EG1940">
        <v>22.944247193274077</v>
      </c>
      <c r="EH1940">
        <v>12.712294052319196</v>
      </c>
      <c r="EJ1940">
        <f t="shared" si="1581"/>
        <v>1</v>
      </c>
      <c r="EK1940">
        <f t="shared" si="1582"/>
        <v>0</v>
      </c>
      <c r="EL1940">
        <f t="shared" si="1583"/>
        <v>10.231953140954881</v>
      </c>
      <c r="EO1940">
        <v>1933</v>
      </c>
      <c r="EP1940">
        <v>23.774048364517572</v>
      </c>
      <c r="EQ1940">
        <v>53.307960795048885</v>
      </c>
      <c r="ES1940">
        <f t="shared" si="1584"/>
        <v>0</v>
      </c>
      <c r="ET1940">
        <f t="shared" si="1585"/>
        <v>1</v>
      </c>
      <c r="EU1940">
        <f t="shared" si="1586"/>
        <v>29.533912430531313</v>
      </c>
    </row>
    <row r="1941" spans="1:151" x14ac:dyDescent="0.25">
      <c r="A1941">
        <v>1934</v>
      </c>
      <c r="B1941">
        <v>10.120798955642409</v>
      </c>
      <c r="C1941">
        <v>8.4728781435131602</v>
      </c>
      <c r="E1941">
        <f t="shared" si="1536"/>
        <v>1</v>
      </c>
      <c r="F1941">
        <f t="shared" si="1538"/>
        <v>0</v>
      </c>
      <c r="G1941">
        <f t="shared" si="1537"/>
        <v>1.6479208121292483</v>
      </c>
      <c r="J1941">
        <v>1934</v>
      </c>
      <c r="K1941">
        <v>23.189130298363352</v>
      </c>
      <c r="L1941">
        <v>26.286427373663908</v>
      </c>
      <c r="N1941">
        <f t="shared" si="1539"/>
        <v>0</v>
      </c>
      <c r="O1941">
        <f t="shared" si="1540"/>
        <v>1</v>
      </c>
      <c r="P1941">
        <f t="shared" si="1541"/>
        <v>3.0972970753005562</v>
      </c>
      <c r="S1941">
        <v>1934</v>
      </c>
      <c r="T1941">
        <v>16.659114209464818</v>
      </c>
      <c r="U1941">
        <v>32.032798969292209</v>
      </c>
      <c r="W1941">
        <f t="shared" si="1542"/>
        <v>0</v>
      </c>
      <c r="X1941">
        <f t="shared" si="1543"/>
        <v>1</v>
      </c>
      <c r="Y1941">
        <f t="shared" si="1544"/>
        <v>15.373684759827391</v>
      </c>
      <c r="AB1941">
        <v>1934</v>
      </c>
      <c r="AC1941">
        <v>22.988017568827516</v>
      </c>
      <c r="AD1941">
        <v>17.18079182919076</v>
      </c>
      <c r="AF1941">
        <f t="shared" si="1545"/>
        <v>1</v>
      </c>
      <c r="AG1941">
        <f t="shared" si="1546"/>
        <v>0</v>
      </c>
      <c r="AH1941">
        <f t="shared" si="1547"/>
        <v>5.8072257396367561</v>
      </c>
      <c r="AK1941">
        <v>1934</v>
      </c>
      <c r="AL1941">
        <v>15.668294706281797</v>
      </c>
      <c r="AM1941">
        <v>33.857194716345901</v>
      </c>
      <c r="AO1941">
        <f t="shared" si="1548"/>
        <v>0</v>
      </c>
      <c r="AP1941">
        <f t="shared" si="1549"/>
        <v>1</v>
      </c>
      <c r="AQ1941">
        <f t="shared" si="1550"/>
        <v>18.188900010064103</v>
      </c>
      <c r="AT1941">
        <v>1934</v>
      </c>
      <c r="AU1941">
        <v>19.230258141480636</v>
      </c>
      <c r="AV1941">
        <v>24.494906857195801</v>
      </c>
      <c r="AX1941">
        <f t="shared" si="1551"/>
        <v>0</v>
      </c>
      <c r="AY1941">
        <f t="shared" si="1552"/>
        <v>1</v>
      </c>
      <c r="AZ1941">
        <f t="shared" si="1553"/>
        <v>5.2646487157151647</v>
      </c>
      <c r="BC1941">
        <v>1934</v>
      </c>
      <c r="BD1941" t="e">
        <v>#N/A</v>
      </c>
      <c r="BE1941" t="e">
        <v>#N/A</v>
      </c>
      <c r="BG1941" t="e">
        <f t="shared" si="1554"/>
        <v>#N/A</v>
      </c>
      <c r="BH1941" t="e">
        <f t="shared" si="1555"/>
        <v>#N/A</v>
      </c>
      <c r="BI1941" t="e">
        <f t="shared" si="1556"/>
        <v>#N/A</v>
      </c>
      <c r="BL1941">
        <v>1934</v>
      </c>
      <c r="BM1941">
        <v>33.12426940277745</v>
      </c>
      <c r="BN1941">
        <v>6.8334684447262966</v>
      </c>
      <c r="BP1941">
        <f t="shared" si="1557"/>
        <v>1</v>
      </c>
      <c r="BQ1941">
        <f t="shared" si="1558"/>
        <v>0</v>
      </c>
      <c r="BR1941">
        <f t="shared" si="1559"/>
        <v>26.290800958051154</v>
      </c>
      <c r="BU1941">
        <v>1934</v>
      </c>
      <c r="BV1941">
        <v>12.412616174258261</v>
      </c>
      <c r="BW1941">
        <v>17.818972565290064</v>
      </c>
      <c r="BY1941">
        <f t="shared" si="1560"/>
        <v>0</v>
      </c>
      <c r="BZ1941">
        <f t="shared" si="1561"/>
        <v>1</v>
      </c>
      <c r="CA1941">
        <f t="shared" si="1562"/>
        <v>5.4063563910318031</v>
      </c>
      <c r="CD1941">
        <v>1934</v>
      </c>
      <c r="CE1941">
        <v>28.790228967858631</v>
      </c>
      <c r="CF1941">
        <v>37.327341671105991</v>
      </c>
      <c r="CH1941">
        <f t="shared" si="1563"/>
        <v>0</v>
      </c>
      <c r="CI1941">
        <f t="shared" si="1564"/>
        <v>1</v>
      </c>
      <c r="CJ1941">
        <f t="shared" si="1565"/>
        <v>8.5371127032473595</v>
      </c>
      <c r="CM1941">
        <v>1934</v>
      </c>
      <c r="CN1941">
        <v>22.805221623536234</v>
      </c>
      <c r="CO1941">
        <v>13.986987364714285</v>
      </c>
      <c r="CQ1941">
        <f t="shared" si="1566"/>
        <v>1</v>
      </c>
      <c r="CR1941">
        <f t="shared" si="1567"/>
        <v>0</v>
      </c>
      <c r="CS1941">
        <f t="shared" si="1568"/>
        <v>8.8182342588219491</v>
      </c>
      <c r="CV1941">
        <v>1934</v>
      </c>
      <c r="CW1941">
        <v>22.195380104662046</v>
      </c>
      <c r="CX1941">
        <v>23.172108025902194</v>
      </c>
      <c r="CZ1941">
        <f t="shared" si="1569"/>
        <v>0</v>
      </c>
      <c r="DA1941">
        <f t="shared" si="1570"/>
        <v>1</v>
      </c>
      <c r="DB1941">
        <f t="shared" si="1571"/>
        <v>0.97672792124014762</v>
      </c>
      <c r="DE1941">
        <v>1934</v>
      </c>
      <c r="DF1941">
        <v>28.006276085928668</v>
      </c>
      <c r="DG1941">
        <v>25.607978506200929</v>
      </c>
      <c r="DI1941">
        <f t="shared" si="1572"/>
        <v>1</v>
      </c>
      <c r="DJ1941">
        <f t="shared" si="1573"/>
        <v>0</v>
      </c>
      <c r="DK1941">
        <f t="shared" si="1574"/>
        <v>2.398297579727739</v>
      </c>
      <c r="DN1941">
        <v>1934</v>
      </c>
      <c r="DO1941">
        <v>21.008538602876378</v>
      </c>
      <c r="DP1941">
        <v>21.606150645160142</v>
      </c>
      <c r="DR1941">
        <f t="shared" si="1575"/>
        <v>0</v>
      </c>
      <c r="DS1941">
        <f t="shared" si="1576"/>
        <v>1</v>
      </c>
      <c r="DT1941">
        <f t="shared" si="1577"/>
        <v>0.59761204228376386</v>
      </c>
      <c r="DW1941">
        <v>1934</v>
      </c>
      <c r="DX1941">
        <v>18.554948927883292</v>
      </c>
      <c r="DY1941">
        <v>21.419477288475001</v>
      </c>
      <c r="EA1941">
        <f t="shared" si="1578"/>
        <v>0</v>
      </c>
      <c r="EB1941">
        <f t="shared" si="1579"/>
        <v>1</v>
      </c>
      <c r="EC1941">
        <f t="shared" si="1580"/>
        <v>2.8645283605917093</v>
      </c>
      <c r="EF1941">
        <v>1934</v>
      </c>
      <c r="EG1941">
        <v>21.422848956693123</v>
      </c>
      <c r="EH1941">
        <v>19.038410453437521</v>
      </c>
      <c r="EJ1941">
        <f t="shared" si="1581"/>
        <v>1</v>
      </c>
      <c r="EK1941">
        <f t="shared" si="1582"/>
        <v>0</v>
      </c>
      <c r="EL1941">
        <f t="shared" si="1583"/>
        <v>2.3844385032556019</v>
      </c>
      <c r="EO1941">
        <v>1934</v>
      </c>
      <c r="EP1941">
        <v>24.173977556185427</v>
      </c>
      <c r="EQ1941">
        <v>36.351424172286393</v>
      </c>
      <c r="ES1941">
        <f t="shared" si="1584"/>
        <v>0</v>
      </c>
      <c r="ET1941">
        <f t="shared" si="1585"/>
        <v>1</v>
      </c>
      <c r="EU1941">
        <f t="shared" si="1586"/>
        <v>12.177446616100966</v>
      </c>
    </row>
    <row r="1942" spans="1:151" x14ac:dyDescent="0.25">
      <c r="A1942">
        <v>1935</v>
      </c>
      <c r="B1942">
        <v>11.832122863140336</v>
      </c>
      <c r="C1942">
        <v>42.51988241407954</v>
      </c>
      <c r="E1942">
        <f t="shared" si="1536"/>
        <v>0</v>
      </c>
      <c r="F1942">
        <f t="shared" si="1538"/>
        <v>1</v>
      </c>
      <c r="G1942">
        <f t="shared" si="1537"/>
        <v>30.687759550939205</v>
      </c>
      <c r="J1942">
        <v>1935</v>
      </c>
      <c r="K1942">
        <v>15.765145162389841</v>
      </c>
      <c r="L1942">
        <v>16.952182831332394</v>
      </c>
      <c r="N1942">
        <f t="shared" si="1539"/>
        <v>0</v>
      </c>
      <c r="O1942">
        <f t="shared" si="1540"/>
        <v>1</v>
      </c>
      <c r="P1942">
        <f t="shared" si="1541"/>
        <v>1.187037668942553</v>
      </c>
      <c r="S1942">
        <v>1935</v>
      </c>
      <c r="T1942">
        <v>16.312994377060441</v>
      </c>
      <c r="U1942">
        <v>20.762496481147718</v>
      </c>
      <c r="W1942">
        <f t="shared" si="1542"/>
        <v>0</v>
      </c>
      <c r="X1942">
        <f t="shared" si="1543"/>
        <v>1</v>
      </c>
      <c r="Y1942">
        <f t="shared" si="1544"/>
        <v>4.4495021040872764</v>
      </c>
      <c r="AB1942">
        <v>1935</v>
      </c>
      <c r="AC1942">
        <v>19.033095331978576</v>
      </c>
      <c r="AD1942">
        <v>17.381231914219917</v>
      </c>
      <c r="AF1942">
        <f t="shared" si="1545"/>
        <v>1</v>
      </c>
      <c r="AG1942">
        <f t="shared" si="1546"/>
        <v>0</v>
      </c>
      <c r="AH1942">
        <f t="shared" si="1547"/>
        <v>1.6518634177586584</v>
      </c>
      <c r="AK1942">
        <v>1935</v>
      </c>
      <c r="AL1942">
        <v>7.1887448496063335</v>
      </c>
      <c r="AM1942">
        <v>21.012501937909668</v>
      </c>
      <c r="AO1942">
        <f t="shared" si="1548"/>
        <v>0</v>
      </c>
      <c r="AP1942">
        <f t="shared" si="1549"/>
        <v>1</v>
      </c>
      <c r="AQ1942">
        <f t="shared" si="1550"/>
        <v>13.823757088303335</v>
      </c>
      <c r="AT1942">
        <v>1935</v>
      </c>
      <c r="AU1942">
        <v>19.8424118416204</v>
      </c>
      <c r="AV1942">
        <v>18.646341529599198</v>
      </c>
      <c r="AX1942">
        <f t="shared" si="1551"/>
        <v>1</v>
      </c>
      <c r="AY1942">
        <f t="shared" si="1552"/>
        <v>0</v>
      </c>
      <c r="AZ1942">
        <f t="shared" si="1553"/>
        <v>1.1960703120212024</v>
      </c>
      <c r="BC1942">
        <v>1935</v>
      </c>
      <c r="BD1942" t="e">
        <v>#N/A</v>
      </c>
      <c r="BE1942" t="e">
        <v>#N/A</v>
      </c>
      <c r="BG1942" t="e">
        <f t="shared" si="1554"/>
        <v>#N/A</v>
      </c>
      <c r="BH1942" t="e">
        <f t="shared" si="1555"/>
        <v>#N/A</v>
      </c>
      <c r="BI1942" t="e">
        <f t="shared" si="1556"/>
        <v>#N/A</v>
      </c>
      <c r="BL1942">
        <v>1935</v>
      </c>
      <c r="BM1942">
        <v>27.88775924535722</v>
      </c>
      <c r="BN1942">
        <v>15.190424795458217</v>
      </c>
      <c r="BP1942">
        <f t="shared" si="1557"/>
        <v>1</v>
      </c>
      <c r="BQ1942">
        <f t="shared" si="1558"/>
        <v>0</v>
      </c>
      <c r="BR1942">
        <f t="shared" si="1559"/>
        <v>12.697334449899003</v>
      </c>
      <c r="BU1942">
        <v>1935</v>
      </c>
      <c r="BV1942">
        <v>21.379745038726924</v>
      </c>
      <c r="BW1942">
        <v>16.87201299916908</v>
      </c>
      <c r="BY1942">
        <f t="shared" si="1560"/>
        <v>1</v>
      </c>
      <c r="BZ1942">
        <f t="shared" si="1561"/>
        <v>0</v>
      </c>
      <c r="CA1942">
        <f t="shared" si="1562"/>
        <v>4.507732039557844</v>
      </c>
      <c r="CD1942">
        <v>1935</v>
      </c>
      <c r="CE1942">
        <v>31.295745494441771</v>
      </c>
      <c r="CF1942">
        <v>31.90964551977185</v>
      </c>
      <c r="CH1942">
        <f t="shared" si="1563"/>
        <v>0</v>
      </c>
      <c r="CI1942">
        <f t="shared" si="1564"/>
        <v>1</v>
      </c>
      <c r="CJ1942">
        <f t="shared" si="1565"/>
        <v>0.61390002533007859</v>
      </c>
      <c r="CM1942">
        <v>1935</v>
      </c>
      <c r="CN1942">
        <v>20.475192023218682</v>
      </c>
      <c r="CO1942">
        <v>28.391450418732344</v>
      </c>
      <c r="CQ1942">
        <f t="shared" si="1566"/>
        <v>0</v>
      </c>
      <c r="CR1942">
        <f t="shared" si="1567"/>
        <v>1</v>
      </c>
      <c r="CS1942">
        <f t="shared" si="1568"/>
        <v>7.9162583955136618</v>
      </c>
      <c r="CV1942">
        <v>1935</v>
      </c>
      <c r="CW1942">
        <v>21.68477204584703</v>
      </c>
      <c r="CX1942">
        <v>15.723862642107209</v>
      </c>
      <c r="CZ1942">
        <f t="shared" si="1569"/>
        <v>1</v>
      </c>
      <c r="DA1942">
        <f t="shared" si="1570"/>
        <v>0</v>
      </c>
      <c r="DB1942">
        <f t="shared" si="1571"/>
        <v>5.9609094037398211</v>
      </c>
      <c r="DE1942">
        <v>1935</v>
      </c>
      <c r="DF1942">
        <v>24.163316501492787</v>
      </c>
      <c r="DG1942">
        <v>30.387220098225797</v>
      </c>
      <c r="DI1942">
        <f t="shared" si="1572"/>
        <v>0</v>
      </c>
      <c r="DJ1942">
        <f t="shared" si="1573"/>
        <v>1</v>
      </c>
      <c r="DK1942">
        <f t="shared" si="1574"/>
        <v>6.2239035967330096</v>
      </c>
      <c r="DN1942">
        <v>1935</v>
      </c>
      <c r="DO1942">
        <v>22.776709305130588</v>
      </c>
      <c r="DP1942">
        <v>22.956044049790808</v>
      </c>
      <c r="DR1942">
        <f t="shared" si="1575"/>
        <v>0</v>
      </c>
      <c r="DS1942">
        <f t="shared" si="1576"/>
        <v>1</v>
      </c>
      <c r="DT1942">
        <f t="shared" si="1577"/>
        <v>0.17933474466022048</v>
      </c>
      <c r="DW1942">
        <v>1935</v>
      </c>
      <c r="DX1942">
        <v>14.405062453005037</v>
      </c>
      <c r="DY1942">
        <v>14.288310304573356</v>
      </c>
      <c r="EA1942">
        <f t="shared" si="1578"/>
        <v>1</v>
      </c>
      <c r="EB1942">
        <f t="shared" si="1579"/>
        <v>0</v>
      </c>
      <c r="EC1942">
        <f t="shared" si="1580"/>
        <v>0.11675214843168114</v>
      </c>
      <c r="EF1942">
        <v>1935</v>
      </c>
      <c r="EG1942">
        <v>24.477277405742381</v>
      </c>
      <c r="EH1942">
        <v>18.282042764000554</v>
      </c>
      <c r="EJ1942">
        <f t="shared" si="1581"/>
        <v>1</v>
      </c>
      <c r="EK1942">
        <f t="shared" si="1582"/>
        <v>0</v>
      </c>
      <c r="EL1942">
        <f t="shared" si="1583"/>
        <v>6.1952346417418269</v>
      </c>
      <c r="EO1942">
        <v>1935</v>
      </c>
      <c r="EP1942">
        <v>21.132780166218115</v>
      </c>
      <c r="EQ1942">
        <v>50.728699317916487</v>
      </c>
      <c r="ES1942">
        <f t="shared" si="1584"/>
        <v>0</v>
      </c>
      <c r="ET1942">
        <f t="shared" si="1585"/>
        <v>1</v>
      </c>
      <c r="EU1942">
        <f t="shared" si="1586"/>
        <v>29.595919151698372</v>
      </c>
    </row>
    <row r="1943" spans="1:151" x14ac:dyDescent="0.25">
      <c r="A1943">
        <v>1936</v>
      </c>
      <c r="B1943">
        <v>12.385952798889523</v>
      </c>
      <c r="C1943">
        <v>50.097963898144187</v>
      </c>
      <c r="E1943">
        <f t="shared" si="1536"/>
        <v>0</v>
      </c>
      <c r="F1943">
        <f t="shared" si="1538"/>
        <v>1</v>
      </c>
      <c r="G1943">
        <f t="shared" si="1537"/>
        <v>37.712011099254667</v>
      </c>
      <c r="J1943">
        <v>1936</v>
      </c>
      <c r="K1943">
        <v>17.557481885325977</v>
      </c>
      <c r="L1943">
        <v>24.286411307442158</v>
      </c>
      <c r="N1943">
        <f t="shared" si="1539"/>
        <v>0</v>
      </c>
      <c r="O1943">
        <f t="shared" si="1540"/>
        <v>1</v>
      </c>
      <c r="P1943">
        <f t="shared" si="1541"/>
        <v>6.7289294221161811</v>
      </c>
      <c r="S1943">
        <v>1936</v>
      </c>
      <c r="T1943">
        <v>18.045764525077516</v>
      </c>
      <c r="U1943">
        <v>35.522149410634754</v>
      </c>
      <c r="W1943">
        <f t="shared" si="1542"/>
        <v>0</v>
      </c>
      <c r="X1943">
        <f t="shared" si="1543"/>
        <v>1</v>
      </c>
      <c r="Y1943">
        <f t="shared" si="1544"/>
        <v>17.476384885557238</v>
      </c>
      <c r="AB1943">
        <v>1936</v>
      </c>
      <c r="AC1943">
        <v>20.396065688338567</v>
      </c>
      <c r="AD1943">
        <v>17.529014656044509</v>
      </c>
      <c r="AF1943">
        <f t="shared" si="1545"/>
        <v>1</v>
      </c>
      <c r="AG1943">
        <f t="shared" si="1546"/>
        <v>0</v>
      </c>
      <c r="AH1943">
        <f t="shared" si="1547"/>
        <v>2.8670510322940572</v>
      </c>
      <c r="AK1943">
        <v>1936</v>
      </c>
      <c r="AL1943">
        <v>24.233385839117734</v>
      </c>
      <c r="AM1943">
        <v>25.886166204077718</v>
      </c>
      <c r="AO1943">
        <f t="shared" si="1548"/>
        <v>0</v>
      </c>
      <c r="AP1943">
        <f t="shared" si="1549"/>
        <v>1</v>
      </c>
      <c r="AQ1943">
        <f t="shared" si="1550"/>
        <v>1.6527803649599839</v>
      </c>
      <c r="AT1943">
        <v>1936</v>
      </c>
      <c r="AU1943">
        <v>13.016596600912095</v>
      </c>
      <c r="AV1943">
        <v>31.133711594041994</v>
      </c>
      <c r="AX1943">
        <f t="shared" si="1551"/>
        <v>0</v>
      </c>
      <c r="AY1943">
        <f t="shared" si="1552"/>
        <v>1</v>
      </c>
      <c r="AZ1943">
        <f t="shared" si="1553"/>
        <v>18.117114993129899</v>
      </c>
      <c r="BC1943">
        <v>1936</v>
      </c>
      <c r="BD1943" t="e">
        <v>#N/A</v>
      </c>
      <c r="BE1943" t="e">
        <v>#N/A</v>
      </c>
      <c r="BG1943" t="e">
        <f t="shared" si="1554"/>
        <v>#N/A</v>
      </c>
      <c r="BH1943" t="e">
        <f t="shared" si="1555"/>
        <v>#N/A</v>
      </c>
      <c r="BI1943" t="e">
        <f t="shared" si="1556"/>
        <v>#N/A</v>
      </c>
      <c r="BL1943">
        <v>1936</v>
      </c>
      <c r="BM1943">
        <v>15.044376520469338</v>
      </c>
      <c r="BN1943">
        <v>13.182601876855646</v>
      </c>
      <c r="BP1943">
        <f t="shared" si="1557"/>
        <v>1</v>
      </c>
      <c r="BQ1943">
        <f t="shared" si="1558"/>
        <v>0</v>
      </c>
      <c r="BR1943">
        <f t="shared" si="1559"/>
        <v>1.8617746436136926</v>
      </c>
      <c r="BU1943">
        <v>1936</v>
      </c>
      <c r="BV1943">
        <v>13.785109687887605</v>
      </c>
      <c r="BW1943">
        <v>21.513056338436474</v>
      </c>
      <c r="BY1943">
        <f t="shared" si="1560"/>
        <v>0</v>
      </c>
      <c r="BZ1943">
        <f t="shared" si="1561"/>
        <v>1</v>
      </c>
      <c r="CA1943">
        <f t="shared" si="1562"/>
        <v>7.7279466505488692</v>
      </c>
      <c r="CD1943">
        <v>1936</v>
      </c>
      <c r="CE1943">
        <v>16.758951625945848</v>
      </c>
      <c r="CF1943">
        <v>18.7020843788356</v>
      </c>
      <c r="CH1943">
        <f t="shared" si="1563"/>
        <v>0</v>
      </c>
      <c r="CI1943">
        <f t="shared" si="1564"/>
        <v>1</v>
      </c>
      <c r="CJ1943">
        <f t="shared" si="1565"/>
        <v>1.9431327528897526</v>
      </c>
      <c r="CM1943">
        <v>1936</v>
      </c>
      <c r="CN1943">
        <v>21.268949558148588</v>
      </c>
      <c r="CO1943">
        <v>43.187393402231983</v>
      </c>
      <c r="CQ1943">
        <f t="shared" si="1566"/>
        <v>0</v>
      </c>
      <c r="CR1943">
        <f t="shared" si="1567"/>
        <v>1</v>
      </c>
      <c r="CS1943">
        <f t="shared" si="1568"/>
        <v>21.918443844083395</v>
      </c>
      <c r="CV1943">
        <v>1936</v>
      </c>
      <c r="CW1943">
        <v>21.457680294538036</v>
      </c>
      <c r="CX1943">
        <v>17.372663826794291</v>
      </c>
      <c r="CZ1943">
        <f t="shared" si="1569"/>
        <v>1</v>
      </c>
      <c r="DA1943">
        <f t="shared" si="1570"/>
        <v>0</v>
      </c>
      <c r="DB1943">
        <f t="shared" si="1571"/>
        <v>4.0850164677437455</v>
      </c>
      <c r="DE1943">
        <v>1936</v>
      </c>
      <c r="DF1943">
        <v>9.1512423604024118</v>
      </c>
      <c r="DG1943">
        <v>18.518828449096898</v>
      </c>
      <c r="DI1943">
        <f t="shared" si="1572"/>
        <v>0</v>
      </c>
      <c r="DJ1943">
        <f t="shared" si="1573"/>
        <v>1</v>
      </c>
      <c r="DK1943">
        <f t="shared" si="1574"/>
        <v>9.3675860886944857</v>
      </c>
      <c r="DN1943">
        <v>1936</v>
      </c>
      <c r="DO1943">
        <v>21.762986179359132</v>
      </c>
      <c r="DP1943">
        <v>35.543622405483646</v>
      </c>
      <c r="DR1943">
        <f t="shared" si="1575"/>
        <v>0</v>
      </c>
      <c r="DS1943">
        <f t="shared" si="1576"/>
        <v>1</v>
      </c>
      <c r="DT1943">
        <f t="shared" si="1577"/>
        <v>13.780636226124514</v>
      </c>
      <c r="DW1943">
        <v>1936</v>
      </c>
      <c r="DX1943">
        <v>13.051750181613347</v>
      </c>
      <c r="DY1943">
        <v>12.110424161328833</v>
      </c>
      <c r="EA1943">
        <f t="shared" si="1578"/>
        <v>1</v>
      </c>
      <c r="EB1943">
        <f t="shared" si="1579"/>
        <v>0</v>
      </c>
      <c r="EC1943">
        <f t="shared" si="1580"/>
        <v>0.94132602028451373</v>
      </c>
      <c r="EF1943">
        <v>1936</v>
      </c>
      <c r="EG1943">
        <v>23.850236316951559</v>
      </c>
      <c r="EH1943">
        <v>8.1966550701738434</v>
      </c>
      <c r="EJ1943">
        <f t="shared" si="1581"/>
        <v>1</v>
      </c>
      <c r="EK1943">
        <f t="shared" si="1582"/>
        <v>0</v>
      </c>
      <c r="EL1943">
        <f t="shared" si="1583"/>
        <v>15.653581246777716</v>
      </c>
      <c r="EO1943">
        <v>1936</v>
      </c>
      <c r="EP1943">
        <v>15.943110027596358</v>
      </c>
      <c r="EQ1943">
        <v>46.01489293299835</v>
      </c>
      <c r="ES1943">
        <f t="shared" si="1584"/>
        <v>0</v>
      </c>
      <c r="ET1943">
        <f t="shared" si="1585"/>
        <v>1</v>
      </c>
      <c r="EU1943">
        <f t="shared" si="1586"/>
        <v>30.071782905401992</v>
      </c>
    </row>
    <row r="1944" spans="1:151" x14ac:dyDescent="0.25">
      <c r="A1944">
        <v>1937</v>
      </c>
      <c r="B1944">
        <v>11.355429609657509</v>
      </c>
      <c r="C1944">
        <v>1.6214606072117768</v>
      </c>
      <c r="E1944">
        <f t="shared" si="1536"/>
        <v>1</v>
      </c>
      <c r="F1944">
        <f t="shared" si="1538"/>
        <v>0</v>
      </c>
      <c r="G1944">
        <f t="shared" si="1537"/>
        <v>9.7339690024457326</v>
      </c>
      <c r="J1944">
        <v>1937</v>
      </c>
      <c r="K1944">
        <v>12.563937195660966</v>
      </c>
      <c r="L1944">
        <v>12.251427122780672</v>
      </c>
      <c r="N1944">
        <f t="shared" si="1539"/>
        <v>1</v>
      </c>
      <c r="O1944">
        <f t="shared" si="1540"/>
        <v>0</v>
      </c>
      <c r="P1944">
        <f t="shared" si="1541"/>
        <v>0.31251007288029342</v>
      </c>
      <c r="S1944">
        <v>1937</v>
      </c>
      <c r="T1944">
        <v>19.868311788334044</v>
      </c>
      <c r="U1944">
        <v>13.15106962173896</v>
      </c>
      <c r="W1944">
        <f t="shared" si="1542"/>
        <v>1</v>
      </c>
      <c r="X1944">
        <f t="shared" si="1543"/>
        <v>0</v>
      </c>
      <c r="Y1944">
        <f t="shared" si="1544"/>
        <v>6.7172421665950832</v>
      </c>
      <c r="AB1944">
        <v>1937</v>
      </c>
      <c r="AC1944">
        <v>31.763987737183648</v>
      </c>
      <c r="AD1944">
        <v>19.392322149560531</v>
      </c>
      <c r="AF1944">
        <f t="shared" si="1545"/>
        <v>1</v>
      </c>
      <c r="AG1944">
        <f t="shared" si="1546"/>
        <v>0</v>
      </c>
      <c r="AH1944">
        <f t="shared" si="1547"/>
        <v>12.371665587623117</v>
      </c>
      <c r="AK1944">
        <v>1937</v>
      </c>
      <c r="AL1944">
        <v>25.749943832073246</v>
      </c>
      <c r="AM1944">
        <v>32.830073599893616</v>
      </c>
      <c r="AO1944">
        <f t="shared" si="1548"/>
        <v>0</v>
      </c>
      <c r="AP1944">
        <f t="shared" si="1549"/>
        <v>1</v>
      </c>
      <c r="AQ1944">
        <f t="shared" si="1550"/>
        <v>7.0801297678203703</v>
      </c>
      <c r="AT1944">
        <v>1937</v>
      </c>
      <c r="AU1944">
        <v>20.290871631516172</v>
      </c>
      <c r="AV1944">
        <v>16.527435548129016</v>
      </c>
      <c r="AX1944">
        <f t="shared" si="1551"/>
        <v>1</v>
      </c>
      <c r="AY1944">
        <f t="shared" si="1552"/>
        <v>0</v>
      </c>
      <c r="AZ1944">
        <f t="shared" si="1553"/>
        <v>3.7634360833871554</v>
      </c>
      <c r="BC1944">
        <v>1937</v>
      </c>
      <c r="BD1944" t="e">
        <v>#N/A</v>
      </c>
      <c r="BE1944" t="e">
        <v>#N/A</v>
      </c>
      <c r="BG1944" t="e">
        <f t="shared" si="1554"/>
        <v>#N/A</v>
      </c>
      <c r="BH1944" t="e">
        <f t="shared" si="1555"/>
        <v>#N/A</v>
      </c>
      <c r="BI1944" t="e">
        <f t="shared" si="1556"/>
        <v>#N/A</v>
      </c>
      <c r="BL1944">
        <v>1937</v>
      </c>
      <c r="BM1944">
        <v>25.191889908624873</v>
      </c>
      <c r="BN1944">
        <v>8.0843484039529194</v>
      </c>
      <c r="BP1944">
        <f t="shared" si="1557"/>
        <v>1</v>
      </c>
      <c r="BQ1944">
        <f t="shared" si="1558"/>
        <v>0</v>
      </c>
      <c r="BR1944">
        <f t="shared" si="1559"/>
        <v>17.107541504671953</v>
      </c>
      <c r="BU1944">
        <v>1937</v>
      </c>
      <c r="BV1944">
        <v>26.947646610631242</v>
      </c>
      <c r="BW1944">
        <v>21.784850947120571</v>
      </c>
      <c r="BY1944">
        <f t="shared" si="1560"/>
        <v>1</v>
      </c>
      <c r="BZ1944">
        <f t="shared" si="1561"/>
        <v>0</v>
      </c>
      <c r="CA1944">
        <f t="shared" si="1562"/>
        <v>5.1627956635106713</v>
      </c>
      <c r="CD1944">
        <v>1937</v>
      </c>
      <c r="CE1944">
        <v>43.35324485200244</v>
      </c>
      <c r="CF1944">
        <v>10.256644757383597</v>
      </c>
      <c r="CH1944">
        <f t="shared" si="1563"/>
        <v>1</v>
      </c>
      <c r="CI1944">
        <f t="shared" si="1564"/>
        <v>0</v>
      </c>
      <c r="CJ1944">
        <f t="shared" si="1565"/>
        <v>33.096600094618843</v>
      </c>
      <c r="CM1944">
        <v>1937</v>
      </c>
      <c r="CN1944">
        <v>22.094262855614531</v>
      </c>
      <c r="CO1944">
        <v>12.26948771732016</v>
      </c>
      <c r="CQ1944">
        <f t="shared" si="1566"/>
        <v>1</v>
      </c>
      <c r="CR1944">
        <f t="shared" si="1567"/>
        <v>0</v>
      </c>
      <c r="CS1944">
        <f t="shared" si="1568"/>
        <v>9.8247751382943704</v>
      </c>
      <c r="CV1944">
        <v>1937</v>
      </c>
      <c r="CW1944">
        <v>22.228554892359004</v>
      </c>
      <c r="CX1944">
        <v>15.773928943967013</v>
      </c>
      <c r="CZ1944">
        <f t="shared" si="1569"/>
        <v>1</v>
      </c>
      <c r="DA1944">
        <f t="shared" si="1570"/>
        <v>0</v>
      </c>
      <c r="DB1944">
        <f t="shared" si="1571"/>
        <v>6.4546259483919908</v>
      </c>
      <c r="DE1944">
        <v>1937</v>
      </c>
      <c r="DF1944">
        <v>17.369271042173914</v>
      </c>
      <c r="DG1944">
        <v>21.581691121436936</v>
      </c>
      <c r="DI1944">
        <f t="shared" si="1572"/>
        <v>0</v>
      </c>
      <c r="DJ1944">
        <f t="shared" si="1573"/>
        <v>1</v>
      </c>
      <c r="DK1944">
        <f t="shared" si="1574"/>
        <v>4.2124200792630226</v>
      </c>
      <c r="DN1944">
        <v>1937</v>
      </c>
      <c r="DO1944">
        <v>25.950908336668135</v>
      </c>
      <c r="DP1944">
        <v>12.44108853547103</v>
      </c>
      <c r="DR1944">
        <f t="shared" si="1575"/>
        <v>1</v>
      </c>
      <c r="DS1944">
        <f t="shared" si="1576"/>
        <v>0</v>
      </c>
      <c r="DT1944">
        <f t="shared" si="1577"/>
        <v>13.509819801197105</v>
      </c>
      <c r="DW1944">
        <v>1937</v>
      </c>
      <c r="DX1944">
        <v>15.952925710620697</v>
      </c>
      <c r="DY1944">
        <v>21.137879464192277</v>
      </c>
      <c r="EA1944">
        <f t="shared" si="1578"/>
        <v>0</v>
      </c>
      <c r="EB1944">
        <f t="shared" si="1579"/>
        <v>1</v>
      </c>
      <c r="EC1944">
        <f t="shared" si="1580"/>
        <v>5.1849537535715804</v>
      </c>
      <c r="EF1944">
        <v>1937</v>
      </c>
      <c r="EG1944">
        <v>20.684873179086143</v>
      </c>
      <c r="EH1944">
        <v>9.1907983982607568</v>
      </c>
      <c r="EJ1944">
        <f t="shared" si="1581"/>
        <v>1</v>
      </c>
      <c r="EK1944">
        <f t="shared" si="1582"/>
        <v>0</v>
      </c>
      <c r="EL1944">
        <f t="shared" si="1583"/>
        <v>11.494074780825386</v>
      </c>
      <c r="EO1944">
        <v>1937</v>
      </c>
      <c r="EP1944">
        <v>18.910149205586144</v>
      </c>
      <c r="EQ1944">
        <v>9.700844636980726</v>
      </c>
      <c r="ES1944">
        <f t="shared" si="1584"/>
        <v>1</v>
      </c>
      <c r="ET1944">
        <f t="shared" si="1585"/>
        <v>0</v>
      </c>
      <c r="EU1944">
        <f t="shared" si="1586"/>
        <v>9.2093045686054182</v>
      </c>
    </row>
    <row r="1945" spans="1:151" x14ac:dyDescent="0.25">
      <c r="A1945">
        <v>1938</v>
      </c>
      <c r="B1945">
        <v>7.6330383417631129</v>
      </c>
      <c r="C1945">
        <v>34.50970110642605</v>
      </c>
      <c r="E1945">
        <f t="shared" si="1536"/>
        <v>0</v>
      </c>
      <c r="F1945">
        <f t="shared" si="1538"/>
        <v>1</v>
      </c>
      <c r="G1945">
        <f t="shared" si="1537"/>
        <v>26.876662764662939</v>
      </c>
      <c r="J1945">
        <v>1938</v>
      </c>
      <c r="K1945">
        <v>20.687122198580646</v>
      </c>
      <c r="L1945">
        <v>22.994757683619405</v>
      </c>
      <c r="N1945">
        <f t="shared" si="1539"/>
        <v>0</v>
      </c>
      <c r="O1945">
        <f t="shared" si="1540"/>
        <v>1</v>
      </c>
      <c r="P1945">
        <f t="shared" si="1541"/>
        <v>2.3076354850387588</v>
      </c>
      <c r="S1945">
        <v>1938</v>
      </c>
      <c r="T1945">
        <v>18.969265040246512</v>
      </c>
      <c r="U1945">
        <v>23.71859926219096</v>
      </c>
      <c r="W1945">
        <f t="shared" si="1542"/>
        <v>0</v>
      </c>
      <c r="X1945">
        <f t="shared" si="1543"/>
        <v>1</v>
      </c>
      <c r="Y1945">
        <f t="shared" si="1544"/>
        <v>4.7493342219444479</v>
      </c>
      <c r="AB1945">
        <v>1938</v>
      </c>
      <c r="AC1945">
        <v>17.744424737805641</v>
      </c>
      <c r="AD1945">
        <v>19.29658894195483</v>
      </c>
      <c r="AF1945">
        <f t="shared" si="1545"/>
        <v>0</v>
      </c>
      <c r="AG1945">
        <f t="shared" si="1546"/>
        <v>1</v>
      </c>
      <c r="AH1945">
        <f t="shared" si="1547"/>
        <v>1.5521642041491894</v>
      </c>
      <c r="AK1945">
        <v>1938</v>
      </c>
      <c r="AL1945">
        <v>15.977529518795768</v>
      </c>
      <c r="AM1945">
        <v>25.91682359682563</v>
      </c>
      <c r="AO1945">
        <f t="shared" si="1548"/>
        <v>0</v>
      </c>
      <c r="AP1945">
        <f t="shared" si="1549"/>
        <v>1</v>
      </c>
      <c r="AQ1945">
        <f t="shared" si="1550"/>
        <v>9.939294078029862</v>
      </c>
      <c r="AT1945">
        <v>1938</v>
      </c>
      <c r="AU1945">
        <v>19.466794257894566</v>
      </c>
      <c r="AV1945">
        <v>29.47955311755344</v>
      </c>
      <c r="AX1945">
        <f t="shared" si="1551"/>
        <v>0</v>
      </c>
      <c r="AY1945">
        <f t="shared" si="1552"/>
        <v>1</v>
      </c>
      <c r="AZ1945">
        <f t="shared" si="1553"/>
        <v>10.012758859658874</v>
      </c>
      <c r="BC1945">
        <v>1938</v>
      </c>
      <c r="BD1945" t="e">
        <v>#N/A</v>
      </c>
      <c r="BE1945" t="e">
        <v>#N/A</v>
      </c>
      <c r="BG1945" t="e">
        <f t="shared" si="1554"/>
        <v>#N/A</v>
      </c>
      <c r="BH1945" t="e">
        <f t="shared" si="1555"/>
        <v>#N/A</v>
      </c>
      <c r="BI1945" t="e">
        <f t="shared" si="1556"/>
        <v>#N/A</v>
      </c>
      <c r="BL1945">
        <v>1938</v>
      </c>
      <c r="BM1945">
        <v>27.179809475338683</v>
      </c>
      <c r="BN1945">
        <v>14.188331932392892</v>
      </c>
      <c r="BP1945">
        <f t="shared" si="1557"/>
        <v>1</v>
      </c>
      <c r="BQ1945">
        <f t="shared" si="1558"/>
        <v>0</v>
      </c>
      <c r="BR1945">
        <f t="shared" si="1559"/>
        <v>12.991477542945791</v>
      </c>
      <c r="BU1945">
        <v>1938</v>
      </c>
      <c r="BV1945">
        <v>14.048646475412033</v>
      </c>
      <c r="BW1945">
        <v>9.4186903346800435</v>
      </c>
      <c r="BY1945">
        <f t="shared" si="1560"/>
        <v>1</v>
      </c>
      <c r="BZ1945">
        <f t="shared" si="1561"/>
        <v>0</v>
      </c>
      <c r="CA1945">
        <f t="shared" si="1562"/>
        <v>4.6299561407319896</v>
      </c>
      <c r="CD1945">
        <v>1938</v>
      </c>
      <c r="CE1945">
        <v>18.648599673763318</v>
      </c>
      <c r="CF1945">
        <v>16.888137357602861</v>
      </c>
      <c r="CH1945">
        <f t="shared" si="1563"/>
        <v>1</v>
      </c>
      <c r="CI1945">
        <f t="shared" si="1564"/>
        <v>0</v>
      </c>
      <c r="CJ1945">
        <f t="shared" si="1565"/>
        <v>1.7604623161604565</v>
      </c>
      <c r="CM1945">
        <v>1938</v>
      </c>
      <c r="CN1945">
        <v>21.793142546039597</v>
      </c>
      <c r="CO1945">
        <v>13.746007360270493</v>
      </c>
      <c r="CQ1945">
        <f t="shared" si="1566"/>
        <v>1</v>
      </c>
      <c r="CR1945">
        <f t="shared" si="1567"/>
        <v>0</v>
      </c>
      <c r="CS1945">
        <f t="shared" si="1568"/>
        <v>8.047135185769104</v>
      </c>
      <c r="CV1945">
        <v>1938</v>
      </c>
      <c r="CW1945">
        <v>21.418815269121811</v>
      </c>
      <c r="CX1945">
        <v>17.509747714549015</v>
      </c>
      <c r="CZ1945">
        <f t="shared" si="1569"/>
        <v>1</v>
      </c>
      <c r="DA1945">
        <f t="shared" si="1570"/>
        <v>0</v>
      </c>
      <c r="DB1945">
        <f t="shared" si="1571"/>
        <v>3.9090675545727969</v>
      </c>
      <c r="DE1945">
        <v>1938</v>
      </c>
      <c r="DF1945">
        <v>15.047132982557939</v>
      </c>
      <c r="DG1945">
        <v>22.937073523896707</v>
      </c>
      <c r="DI1945">
        <f t="shared" si="1572"/>
        <v>0</v>
      </c>
      <c r="DJ1945">
        <f t="shared" si="1573"/>
        <v>1</v>
      </c>
      <c r="DK1945">
        <f t="shared" si="1574"/>
        <v>7.8899405413387687</v>
      </c>
      <c r="DN1945">
        <v>1938</v>
      </c>
      <c r="DO1945">
        <v>20.943100724673311</v>
      </c>
      <c r="DP1945">
        <v>11.919981613439571</v>
      </c>
      <c r="DR1945">
        <f t="shared" si="1575"/>
        <v>1</v>
      </c>
      <c r="DS1945">
        <f t="shared" si="1576"/>
        <v>0</v>
      </c>
      <c r="DT1945">
        <f t="shared" si="1577"/>
        <v>9.0231191112337399</v>
      </c>
      <c r="DW1945">
        <v>1938</v>
      </c>
      <c r="DX1945">
        <v>15.372155185524081</v>
      </c>
      <c r="DY1945">
        <v>20.213263543702382</v>
      </c>
      <c r="EA1945">
        <f t="shared" si="1578"/>
        <v>0</v>
      </c>
      <c r="EB1945">
        <f t="shared" si="1579"/>
        <v>1</v>
      </c>
      <c r="EC1945">
        <f t="shared" si="1580"/>
        <v>4.8411083581783014</v>
      </c>
      <c r="EF1945">
        <v>1938</v>
      </c>
      <c r="EG1945">
        <v>18.120024578021074</v>
      </c>
      <c r="EH1945">
        <v>14.977470097435786</v>
      </c>
      <c r="EJ1945">
        <f t="shared" si="1581"/>
        <v>1</v>
      </c>
      <c r="EK1945">
        <f t="shared" si="1582"/>
        <v>0</v>
      </c>
      <c r="EL1945">
        <f t="shared" si="1583"/>
        <v>3.1425544805852876</v>
      </c>
      <c r="EO1945">
        <v>1938</v>
      </c>
      <c r="EP1945">
        <v>18.123891094357262</v>
      </c>
      <c r="EQ1945">
        <v>25.552791554887872</v>
      </c>
      <c r="ES1945">
        <f t="shared" si="1584"/>
        <v>0</v>
      </c>
      <c r="ET1945">
        <f t="shared" si="1585"/>
        <v>1</v>
      </c>
      <c r="EU1945">
        <f t="shared" si="1586"/>
        <v>7.4289004605306097</v>
      </c>
    </row>
    <row r="1946" spans="1:151" x14ac:dyDescent="0.25">
      <c r="A1946">
        <v>1939</v>
      </c>
      <c r="B1946">
        <v>15.559206965686315</v>
      </c>
      <c r="C1946">
        <v>31.049133524666289</v>
      </c>
      <c r="E1946">
        <f t="shared" si="1536"/>
        <v>0</v>
      </c>
      <c r="F1946">
        <f t="shared" si="1538"/>
        <v>1</v>
      </c>
      <c r="G1946">
        <f t="shared" si="1537"/>
        <v>15.489926558979974</v>
      </c>
      <c r="J1946">
        <v>1939</v>
      </c>
      <c r="K1946">
        <v>9.6292752294479804</v>
      </c>
      <c r="L1946">
        <v>33.422704805275259</v>
      </c>
      <c r="N1946">
        <f t="shared" si="1539"/>
        <v>0</v>
      </c>
      <c r="O1946">
        <f t="shared" si="1540"/>
        <v>1</v>
      </c>
      <c r="P1946">
        <f t="shared" si="1541"/>
        <v>23.793429575827279</v>
      </c>
      <c r="S1946">
        <v>1939</v>
      </c>
      <c r="T1946">
        <v>17.556950228626306</v>
      </c>
      <c r="U1946">
        <v>1.2311577643251965</v>
      </c>
      <c r="W1946">
        <f t="shared" si="1542"/>
        <v>1</v>
      </c>
      <c r="X1946">
        <f t="shared" si="1543"/>
        <v>0</v>
      </c>
      <c r="Y1946">
        <f t="shared" si="1544"/>
        <v>16.325792464301109</v>
      </c>
      <c r="AB1946">
        <v>1939</v>
      </c>
      <c r="AC1946">
        <v>24.563498471506914</v>
      </c>
      <c r="AD1946">
        <v>17.804920745189985</v>
      </c>
      <c r="AF1946">
        <f t="shared" si="1545"/>
        <v>1</v>
      </c>
      <c r="AG1946">
        <f t="shared" si="1546"/>
        <v>0</v>
      </c>
      <c r="AH1946">
        <f t="shared" si="1547"/>
        <v>6.7585777263169291</v>
      </c>
      <c r="AK1946">
        <v>1939</v>
      </c>
      <c r="AL1946">
        <v>15.031159675729308</v>
      </c>
      <c r="AM1946">
        <v>43.392226686035244</v>
      </c>
      <c r="AO1946">
        <f t="shared" si="1548"/>
        <v>0</v>
      </c>
      <c r="AP1946">
        <f t="shared" si="1549"/>
        <v>1</v>
      </c>
      <c r="AQ1946">
        <f t="shared" si="1550"/>
        <v>28.361067010305938</v>
      </c>
      <c r="AT1946">
        <v>1939</v>
      </c>
      <c r="AU1946">
        <v>19.220324214167128</v>
      </c>
      <c r="AV1946">
        <v>30.810963561425691</v>
      </c>
      <c r="AX1946">
        <f t="shared" si="1551"/>
        <v>0</v>
      </c>
      <c r="AY1946">
        <f t="shared" si="1552"/>
        <v>1</v>
      </c>
      <c r="AZ1946">
        <f t="shared" si="1553"/>
        <v>11.590639347258563</v>
      </c>
      <c r="BC1946">
        <v>1939</v>
      </c>
      <c r="BD1946" t="e">
        <v>#N/A</v>
      </c>
      <c r="BE1946" t="e">
        <v>#N/A</v>
      </c>
      <c r="BG1946" t="e">
        <f t="shared" si="1554"/>
        <v>#N/A</v>
      </c>
      <c r="BH1946" t="e">
        <f t="shared" si="1555"/>
        <v>#N/A</v>
      </c>
      <c r="BI1946" t="e">
        <f t="shared" si="1556"/>
        <v>#N/A</v>
      </c>
      <c r="BL1946">
        <v>1939</v>
      </c>
      <c r="BM1946">
        <v>30.270046997325032</v>
      </c>
      <c r="BN1946">
        <v>6.7331849226861795</v>
      </c>
      <c r="BP1946">
        <f t="shared" si="1557"/>
        <v>1</v>
      </c>
      <c r="BQ1946">
        <f t="shared" si="1558"/>
        <v>0</v>
      </c>
      <c r="BR1946">
        <f t="shared" si="1559"/>
        <v>23.536862074638854</v>
      </c>
      <c r="BU1946">
        <v>1939</v>
      </c>
      <c r="BV1946">
        <v>1.0697822465346647</v>
      </c>
      <c r="BW1946">
        <v>21.259055057477948</v>
      </c>
      <c r="BY1946">
        <f t="shared" si="1560"/>
        <v>0</v>
      </c>
      <c r="BZ1946">
        <f t="shared" si="1561"/>
        <v>1</v>
      </c>
      <c r="CA1946">
        <f t="shared" si="1562"/>
        <v>20.189272810943283</v>
      </c>
      <c r="CD1946">
        <v>1939</v>
      </c>
      <c r="CE1946">
        <v>22.640733568282805</v>
      </c>
      <c r="CF1946">
        <v>30.532067939687682</v>
      </c>
      <c r="CH1946">
        <f t="shared" si="1563"/>
        <v>0</v>
      </c>
      <c r="CI1946">
        <f t="shared" si="1564"/>
        <v>1</v>
      </c>
      <c r="CJ1946">
        <f t="shared" si="1565"/>
        <v>7.8913343714048771</v>
      </c>
      <c r="CM1946">
        <v>1939</v>
      </c>
      <c r="CN1946">
        <v>24.898823351188522</v>
      </c>
      <c r="CO1946">
        <v>12.552290242968592</v>
      </c>
      <c r="CQ1946">
        <f t="shared" si="1566"/>
        <v>1</v>
      </c>
      <c r="CR1946">
        <f t="shared" si="1567"/>
        <v>0</v>
      </c>
      <c r="CS1946">
        <f t="shared" si="1568"/>
        <v>12.34653310821993</v>
      </c>
      <c r="CV1946">
        <v>1939</v>
      </c>
      <c r="CW1946">
        <v>21.677413730536372</v>
      </c>
      <c r="CX1946">
        <v>14.501398111810957</v>
      </c>
      <c r="CZ1946">
        <f t="shared" si="1569"/>
        <v>1</v>
      </c>
      <c r="DA1946">
        <f t="shared" si="1570"/>
        <v>0</v>
      </c>
      <c r="DB1946">
        <f t="shared" si="1571"/>
        <v>7.1760156187254154</v>
      </c>
      <c r="DE1946">
        <v>1939</v>
      </c>
      <c r="DF1946">
        <v>26.0176307439746</v>
      </c>
      <c r="DG1946">
        <v>33.616850250431725</v>
      </c>
      <c r="DI1946">
        <f t="shared" si="1572"/>
        <v>0</v>
      </c>
      <c r="DJ1946">
        <f t="shared" si="1573"/>
        <v>1</v>
      </c>
      <c r="DK1946">
        <f t="shared" si="1574"/>
        <v>7.5992195064571249</v>
      </c>
      <c r="DN1946">
        <v>1939</v>
      </c>
      <c r="DO1946">
        <v>25.137630561565253</v>
      </c>
      <c r="DP1946">
        <v>22.335495453253021</v>
      </c>
      <c r="DR1946">
        <f t="shared" si="1575"/>
        <v>1</v>
      </c>
      <c r="DS1946">
        <f t="shared" si="1576"/>
        <v>0</v>
      </c>
      <c r="DT1946">
        <f t="shared" si="1577"/>
        <v>2.8021351083122319</v>
      </c>
      <c r="DW1946">
        <v>1939</v>
      </c>
      <c r="DX1946">
        <v>21.145014032761651</v>
      </c>
      <c r="DY1946">
        <v>24.995230618055551</v>
      </c>
      <c r="EA1946">
        <f t="shared" si="1578"/>
        <v>0</v>
      </c>
      <c r="EB1946">
        <f t="shared" si="1579"/>
        <v>1</v>
      </c>
      <c r="EC1946">
        <f t="shared" si="1580"/>
        <v>3.8502165852939001</v>
      </c>
      <c r="EF1946">
        <v>1939</v>
      </c>
      <c r="EG1946">
        <v>21.086018807908459</v>
      </c>
      <c r="EH1946">
        <v>11.593457183881682</v>
      </c>
      <c r="EJ1946">
        <f t="shared" si="1581"/>
        <v>1</v>
      </c>
      <c r="EK1946">
        <f t="shared" si="1582"/>
        <v>0</v>
      </c>
      <c r="EL1946">
        <f t="shared" si="1583"/>
        <v>9.4925616240267772</v>
      </c>
      <c r="EO1946">
        <v>1939</v>
      </c>
      <c r="EP1946">
        <v>23.282798909924111</v>
      </c>
      <c r="EQ1946">
        <v>13.033492019402612</v>
      </c>
      <c r="ES1946">
        <f t="shared" si="1584"/>
        <v>1</v>
      </c>
      <c r="ET1946">
        <f t="shared" si="1585"/>
        <v>0</v>
      </c>
      <c r="EU1946">
        <f t="shared" si="1586"/>
        <v>10.249306890521499</v>
      </c>
    </row>
    <row r="1947" spans="1:151" x14ac:dyDescent="0.25">
      <c r="A1947">
        <v>1940</v>
      </c>
      <c r="B1947">
        <v>10.207110760166794</v>
      </c>
      <c r="C1947">
        <v>7.70405112336271</v>
      </c>
      <c r="E1947">
        <f t="shared" si="1536"/>
        <v>1</v>
      </c>
      <c r="F1947">
        <f t="shared" si="1538"/>
        <v>0</v>
      </c>
      <c r="G1947">
        <f t="shared" si="1537"/>
        <v>2.5030596368040836</v>
      </c>
      <c r="J1947">
        <v>1940</v>
      </c>
      <c r="K1947">
        <v>27.578376207616209</v>
      </c>
      <c r="L1947">
        <v>27.065510639592326</v>
      </c>
      <c r="N1947">
        <f t="shared" si="1539"/>
        <v>1</v>
      </c>
      <c r="O1947">
        <f t="shared" si="1540"/>
        <v>0</v>
      </c>
      <c r="P1947">
        <f t="shared" si="1541"/>
        <v>0.51286556802388361</v>
      </c>
      <c r="S1947">
        <v>1940</v>
      </c>
      <c r="T1947">
        <v>24.396608331593235</v>
      </c>
      <c r="U1947">
        <v>34.524171721813964</v>
      </c>
      <c r="W1947">
        <f t="shared" si="1542"/>
        <v>0</v>
      </c>
      <c r="X1947">
        <f t="shared" si="1543"/>
        <v>1</v>
      </c>
      <c r="Y1947">
        <f t="shared" si="1544"/>
        <v>10.127563390220729</v>
      </c>
      <c r="AB1947">
        <v>1940</v>
      </c>
      <c r="AC1947">
        <v>22.99237113570986</v>
      </c>
      <c r="AD1947">
        <v>17.538846459630673</v>
      </c>
      <c r="AF1947">
        <f t="shared" si="1545"/>
        <v>1</v>
      </c>
      <c r="AG1947">
        <f t="shared" si="1546"/>
        <v>0</v>
      </c>
      <c r="AH1947">
        <f t="shared" si="1547"/>
        <v>5.4535246760791871</v>
      </c>
      <c r="AK1947">
        <v>1940</v>
      </c>
      <c r="AL1947">
        <v>32.649860744050116</v>
      </c>
      <c r="AM1947">
        <v>23.925807787452786</v>
      </c>
      <c r="AO1947">
        <f t="shared" si="1548"/>
        <v>1</v>
      </c>
      <c r="AP1947">
        <f t="shared" si="1549"/>
        <v>0</v>
      </c>
      <c r="AQ1947">
        <f t="shared" si="1550"/>
        <v>8.7240529565973297</v>
      </c>
      <c r="AT1947">
        <v>1940</v>
      </c>
      <c r="AU1947">
        <v>24.130090595935059</v>
      </c>
      <c r="AV1947">
        <v>12.688588153410713</v>
      </c>
      <c r="AX1947">
        <f t="shared" si="1551"/>
        <v>1</v>
      </c>
      <c r="AY1947">
        <f t="shared" si="1552"/>
        <v>0</v>
      </c>
      <c r="AZ1947">
        <f t="shared" si="1553"/>
        <v>11.441502442524346</v>
      </c>
      <c r="BC1947">
        <v>1940</v>
      </c>
      <c r="BD1947" t="e">
        <v>#N/A</v>
      </c>
      <c r="BE1947" t="e">
        <v>#N/A</v>
      </c>
      <c r="BG1947" t="e">
        <f t="shared" si="1554"/>
        <v>#N/A</v>
      </c>
      <c r="BH1947" t="e">
        <f t="shared" si="1555"/>
        <v>#N/A</v>
      </c>
      <c r="BI1947" t="e">
        <f t="shared" si="1556"/>
        <v>#N/A</v>
      </c>
      <c r="BL1947">
        <v>1940</v>
      </c>
      <c r="BM1947">
        <v>26.917900073518211</v>
      </c>
      <c r="BN1947">
        <v>18.867839613607746</v>
      </c>
      <c r="BP1947">
        <f t="shared" si="1557"/>
        <v>1</v>
      </c>
      <c r="BQ1947">
        <f t="shared" si="1558"/>
        <v>0</v>
      </c>
      <c r="BR1947">
        <f t="shared" si="1559"/>
        <v>8.0500604599104655</v>
      </c>
      <c r="BU1947">
        <v>1940</v>
      </c>
      <c r="BV1947">
        <v>2.8289387012877292</v>
      </c>
      <c r="BW1947">
        <v>22.510374735618417</v>
      </c>
      <c r="BY1947">
        <f t="shared" si="1560"/>
        <v>0</v>
      </c>
      <c r="BZ1947">
        <f t="shared" si="1561"/>
        <v>1</v>
      </c>
      <c r="CA1947">
        <f t="shared" si="1562"/>
        <v>19.681436034330687</v>
      </c>
      <c r="CD1947">
        <v>1940</v>
      </c>
      <c r="CE1947">
        <v>12.674678457843118</v>
      </c>
      <c r="CF1947">
        <v>40.072129486563085</v>
      </c>
      <c r="CH1947">
        <f t="shared" si="1563"/>
        <v>0</v>
      </c>
      <c r="CI1947">
        <f t="shared" si="1564"/>
        <v>1</v>
      </c>
      <c r="CJ1947">
        <f t="shared" si="1565"/>
        <v>27.397451028719967</v>
      </c>
      <c r="CM1947">
        <v>1940</v>
      </c>
      <c r="CN1947">
        <v>21.203539093559748</v>
      </c>
      <c r="CO1947">
        <v>27.14315322494846</v>
      </c>
      <c r="CQ1947">
        <f t="shared" si="1566"/>
        <v>0</v>
      </c>
      <c r="CR1947">
        <f t="shared" si="1567"/>
        <v>1</v>
      </c>
      <c r="CS1947">
        <f t="shared" si="1568"/>
        <v>5.9396141313887121</v>
      </c>
      <c r="CV1947">
        <v>1940</v>
      </c>
      <c r="CW1947">
        <v>24.83006721468988</v>
      </c>
      <c r="CX1947">
        <v>17.053401971562579</v>
      </c>
      <c r="CZ1947">
        <f t="shared" si="1569"/>
        <v>1</v>
      </c>
      <c r="DA1947">
        <f t="shared" si="1570"/>
        <v>0</v>
      </c>
      <c r="DB1947">
        <f t="shared" si="1571"/>
        <v>7.7766652431273009</v>
      </c>
      <c r="DE1947">
        <v>1940</v>
      </c>
      <c r="DF1947">
        <v>23.959843428362451</v>
      </c>
      <c r="DG1947">
        <v>23.962739250056234</v>
      </c>
      <c r="DI1947">
        <f t="shared" si="1572"/>
        <v>0</v>
      </c>
      <c r="DJ1947">
        <f t="shared" si="1573"/>
        <v>1</v>
      </c>
      <c r="DK1947">
        <f t="shared" si="1574"/>
        <v>2.8958216937837733E-3</v>
      </c>
      <c r="DN1947">
        <v>1940</v>
      </c>
      <c r="DO1947">
        <v>23.799738389744206</v>
      </c>
      <c r="DP1947">
        <v>23.389961747857484</v>
      </c>
      <c r="DR1947">
        <f t="shared" si="1575"/>
        <v>1</v>
      </c>
      <c r="DS1947">
        <f t="shared" si="1576"/>
        <v>0</v>
      </c>
      <c r="DT1947">
        <f t="shared" si="1577"/>
        <v>0.40977664188672236</v>
      </c>
      <c r="DW1947">
        <v>1940</v>
      </c>
      <c r="DX1947">
        <v>17.485811549092695</v>
      </c>
      <c r="DY1947">
        <v>22.414506051793975</v>
      </c>
      <c r="EA1947">
        <f t="shared" si="1578"/>
        <v>0</v>
      </c>
      <c r="EB1947">
        <f t="shared" si="1579"/>
        <v>1</v>
      </c>
      <c r="EC1947">
        <f t="shared" si="1580"/>
        <v>4.9286945027012798</v>
      </c>
      <c r="EF1947">
        <v>1940</v>
      </c>
      <c r="EG1947">
        <v>21.512689588964548</v>
      </c>
      <c r="EH1947">
        <v>19.284483406171336</v>
      </c>
      <c r="EJ1947">
        <f t="shared" si="1581"/>
        <v>1</v>
      </c>
      <c r="EK1947">
        <f t="shared" si="1582"/>
        <v>0</v>
      </c>
      <c r="EL1947">
        <f t="shared" si="1583"/>
        <v>2.2282061827932118</v>
      </c>
      <c r="EO1947">
        <v>1940</v>
      </c>
      <c r="EP1947">
        <v>15.561810092684588</v>
      </c>
      <c r="EQ1947">
        <v>27.572537432244481</v>
      </c>
      <c r="ES1947">
        <f t="shared" si="1584"/>
        <v>0</v>
      </c>
      <c r="ET1947">
        <f t="shared" si="1585"/>
        <v>1</v>
      </c>
      <c r="EU1947">
        <f t="shared" si="1586"/>
        <v>12.010727339559892</v>
      </c>
    </row>
    <row r="1948" spans="1:151" x14ac:dyDescent="0.25">
      <c r="A1948">
        <v>1941</v>
      </c>
      <c r="B1948">
        <v>13.149596385135455</v>
      </c>
      <c r="C1948">
        <v>24.944702757713717</v>
      </c>
      <c r="E1948">
        <f t="shared" si="1536"/>
        <v>0</v>
      </c>
      <c r="F1948">
        <f t="shared" si="1538"/>
        <v>1</v>
      </c>
      <c r="G1948">
        <f t="shared" si="1537"/>
        <v>11.795106372578262</v>
      </c>
      <c r="J1948">
        <v>1941</v>
      </c>
      <c r="K1948">
        <v>20.811237760668099</v>
      </c>
      <c r="L1948">
        <v>20.318116273625691</v>
      </c>
      <c r="N1948">
        <f t="shared" si="1539"/>
        <v>1</v>
      </c>
      <c r="O1948">
        <f t="shared" si="1540"/>
        <v>0</v>
      </c>
      <c r="P1948">
        <f t="shared" si="1541"/>
        <v>0.49312148704240855</v>
      </c>
      <c r="S1948">
        <v>1941</v>
      </c>
      <c r="T1948">
        <v>18.111505460047464</v>
      </c>
      <c r="U1948">
        <v>53.695588557596935</v>
      </c>
      <c r="W1948">
        <f t="shared" si="1542"/>
        <v>0</v>
      </c>
      <c r="X1948">
        <f t="shared" si="1543"/>
        <v>1</v>
      </c>
      <c r="Y1948">
        <f t="shared" si="1544"/>
        <v>35.584083097549467</v>
      </c>
      <c r="AB1948">
        <v>1941</v>
      </c>
      <c r="AC1948">
        <v>22.400026226268807</v>
      </c>
      <c r="AD1948">
        <v>17.661542480132688</v>
      </c>
      <c r="AF1948">
        <f t="shared" si="1545"/>
        <v>1</v>
      </c>
      <c r="AG1948">
        <f t="shared" si="1546"/>
        <v>0</v>
      </c>
      <c r="AH1948">
        <f t="shared" si="1547"/>
        <v>4.7384837461361187</v>
      </c>
      <c r="AK1948">
        <v>1941</v>
      </c>
      <c r="AL1948">
        <v>24.68822244158244</v>
      </c>
      <c r="AM1948">
        <v>49.639280293602013</v>
      </c>
      <c r="AO1948">
        <f t="shared" si="1548"/>
        <v>0</v>
      </c>
      <c r="AP1948">
        <f t="shared" si="1549"/>
        <v>1</v>
      </c>
      <c r="AQ1948">
        <f t="shared" si="1550"/>
        <v>24.951057852019574</v>
      </c>
      <c r="AT1948">
        <v>1941</v>
      </c>
      <c r="AU1948">
        <v>18.087843612836153</v>
      </c>
      <c r="AV1948">
        <v>24.120621918393081</v>
      </c>
      <c r="AX1948">
        <f t="shared" si="1551"/>
        <v>0</v>
      </c>
      <c r="AY1948">
        <f t="shared" si="1552"/>
        <v>1</v>
      </c>
      <c r="AZ1948">
        <f t="shared" si="1553"/>
        <v>6.0327783055569277</v>
      </c>
      <c r="BC1948">
        <v>1941</v>
      </c>
      <c r="BD1948" t="e">
        <v>#N/A</v>
      </c>
      <c r="BE1948" t="e">
        <v>#N/A</v>
      </c>
      <c r="BG1948" t="e">
        <f t="shared" si="1554"/>
        <v>#N/A</v>
      </c>
      <c r="BH1948" t="e">
        <f t="shared" si="1555"/>
        <v>#N/A</v>
      </c>
      <c r="BI1948" t="e">
        <f t="shared" si="1556"/>
        <v>#N/A</v>
      </c>
      <c r="BL1948">
        <v>1941</v>
      </c>
      <c r="BM1948">
        <v>23.038335115203168</v>
      </c>
      <c r="BN1948">
        <v>8.0955234169860475</v>
      </c>
      <c r="BP1948">
        <f t="shared" si="1557"/>
        <v>1</v>
      </c>
      <c r="BQ1948">
        <f t="shared" si="1558"/>
        <v>0</v>
      </c>
      <c r="BR1948">
        <f t="shared" si="1559"/>
        <v>14.94281169821712</v>
      </c>
      <c r="BU1948">
        <v>1941</v>
      </c>
      <c r="BV1948">
        <v>25.380176838008328</v>
      </c>
      <c r="BW1948">
        <v>23.231899866897898</v>
      </c>
      <c r="BY1948">
        <f t="shared" si="1560"/>
        <v>1</v>
      </c>
      <c r="BZ1948">
        <f t="shared" si="1561"/>
        <v>0</v>
      </c>
      <c r="CA1948">
        <f t="shared" si="1562"/>
        <v>2.1482769711104304</v>
      </c>
      <c r="CD1948">
        <v>1941</v>
      </c>
      <c r="CE1948">
        <v>21.262479392650327</v>
      </c>
      <c r="CF1948">
        <v>31.873349487075281</v>
      </c>
      <c r="CH1948">
        <f t="shared" si="1563"/>
        <v>0</v>
      </c>
      <c r="CI1948">
        <f t="shared" si="1564"/>
        <v>1</v>
      </c>
      <c r="CJ1948">
        <f t="shared" si="1565"/>
        <v>10.610870094424953</v>
      </c>
      <c r="CM1948">
        <v>1941</v>
      </c>
      <c r="CN1948">
        <v>18.478231712703071</v>
      </c>
      <c r="CO1948">
        <v>19.772054146807996</v>
      </c>
      <c r="CQ1948">
        <f t="shared" si="1566"/>
        <v>0</v>
      </c>
      <c r="CR1948">
        <f t="shared" si="1567"/>
        <v>1</v>
      </c>
      <c r="CS1948">
        <f t="shared" si="1568"/>
        <v>1.2938224341049249</v>
      </c>
      <c r="CV1948">
        <v>1941</v>
      </c>
      <c r="CW1948">
        <v>19.794453394047675</v>
      </c>
      <c r="CX1948">
        <v>18.97337534445893</v>
      </c>
      <c r="CZ1948">
        <f t="shared" si="1569"/>
        <v>1</v>
      </c>
      <c r="DA1948">
        <f t="shared" si="1570"/>
        <v>0</v>
      </c>
      <c r="DB1948">
        <f t="shared" si="1571"/>
        <v>0.82107804958874553</v>
      </c>
      <c r="DE1948">
        <v>1941</v>
      </c>
      <c r="DF1948">
        <v>28.092498225713712</v>
      </c>
      <c r="DG1948">
        <v>23.292805197138069</v>
      </c>
      <c r="DI1948">
        <f t="shared" si="1572"/>
        <v>1</v>
      </c>
      <c r="DJ1948">
        <f t="shared" si="1573"/>
        <v>0</v>
      </c>
      <c r="DK1948">
        <f t="shared" si="1574"/>
        <v>4.7996930285756427</v>
      </c>
      <c r="DN1948">
        <v>1941</v>
      </c>
      <c r="DO1948">
        <v>28.715052109559736</v>
      </c>
      <c r="DP1948">
        <v>28.227762230863384</v>
      </c>
      <c r="DR1948">
        <f t="shared" si="1575"/>
        <v>1</v>
      </c>
      <c r="DS1948">
        <f t="shared" si="1576"/>
        <v>0</v>
      </c>
      <c r="DT1948">
        <f t="shared" si="1577"/>
        <v>0.48728987869635176</v>
      </c>
      <c r="DW1948">
        <v>1941</v>
      </c>
      <c r="DX1948">
        <v>16.304938614037209</v>
      </c>
      <c r="DY1948">
        <v>24.358199942025781</v>
      </c>
      <c r="EA1948">
        <f t="shared" si="1578"/>
        <v>0</v>
      </c>
      <c r="EB1948">
        <f t="shared" si="1579"/>
        <v>1</v>
      </c>
      <c r="EC1948">
        <f t="shared" si="1580"/>
        <v>8.0532613279885723</v>
      </c>
      <c r="EF1948">
        <v>1941</v>
      </c>
      <c r="EG1948">
        <v>19.854493116198721</v>
      </c>
      <c r="EH1948">
        <v>16.706053544845393</v>
      </c>
      <c r="EJ1948">
        <f t="shared" si="1581"/>
        <v>1</v>
      </c>
      <c r="EK1948">
        <f t="shared" si="1582"/>
        <v>0</v>
      </c>
      <c r="EL1948">
        <f t="shared" si="1583"/>
        <v>3.1484395713533289</v>
      </c>
      <c r="EO1948">
        <v>1941</v>
      </c>
      <c r="EP1948">
        <v>24.568239979194882</v>
      </c>
      <c r="EQ1948">
        <v>50.18774031066306</v>
      </c>
      <c r="ES1948">
        <f t="shared" si="1584"/>
        <v>0</v>
      </c>
      <c r="ET1948">
        <f t="shared" si="1585"/>
        <v>1</v>
      </c>
      <c r="EU1948">
        <f t="shared" si="1586"/>
        <v>25.619500331468178</v>
      </c>
    </row>
    <row r="1949" spans="1:151" x14ac:dyDescent="0.25">
      <c r="A1949">
        <v>1942</v>
      </c>
      <c r="B1949">
        <v>14.472436322779554</v>
      </c>
      <c r="C1949">
        <v>22.321310264261381</v>
      </c>
      <c r="E1949">
        <f t="shared" si="1536"/>
        <v>0</v>
      </c>
      <c r="F1949">
        <f t="shared" si="1538"/>
        <v>1</v>
      </c>
      <c r="G1949">
        <f t="shared" si="1537"/>
        <v>7.8488739414818269</v>
      </c>
      <c r="J1949">
        <v>1942</v>
      </c>
      <c r="K1949">
        <v>23.238808735465813</v>
      </c>
      <c r="L1949">
        <v>30.31878527823601</v>
      </c>
      <c r="N1949">
        <f t="shared" si="1539"/>
        <v>0</v>
      </c>
      <c r="O1949">
        <f t="shared" si="1540"/>
        <v>1</v>
      </c>
      <c r="P1949">
        <f t="shared" si="1541"/>
        <v>7.0799765427701971</v>
      </c>
      <c r="S1949">
        <v>1942</v>
      </c>
      <c r="T1949">
        <v>13.6605532106772</v>
      </c>
      <c r="U1949">
        <v>28.18347946348441</v>
      </c>
      <c r="W1949">
        <f t="shared" si="1542"/>
        <v>0</v>
      </c>
      <c r="X1949">
        <f t="shared" si="1543"/>
        <v>1</v>
      </c>
      <c r="Y1949">
        <f t="shared" si="1544"/>
        <v>14.52292625280721</v>
      </c>
      <c r="AB1949">
        <v>1942</v>
      </c>
      <c r="AC1949">
        <v>22.165034537552639</v>
      </c>
      <c r="AD1949">
        <v>19.02022556812295</v>
      </c>
      <c r="AF1949">
        <f t="shared" si="1545"/>
        <v>1</v>
      </c>
      <c r="AG1949">
        <f t="shared" si="1546"/>
        <v>0</v>
      </c>
      <c r="AH1949">
        <f t="shared" si="1547"/>
        <v>3.1448089694296897</v>
      </c>
      <c r="AK1949">
        <v>1942</v>
      </c>
      <c r="AL1949">
        <v>28.278756343554036</v>
      </c>
      <c r="AM1949">
        <v>36.089075432647803</v>
      </c>
      <c r="AO1949">
        <f t="shared" si="1548"/>
        <v>0</v>
      </c>
      <c r="AP1949">
        <f t="shared" si="1549"/>
        <v>1</v>
      </c>
      <c r="AQ1949">
        <f t="shared" si="1550"/>
        <v>7.8103190890937668</v>
      </c>
      <c r="AT1949">
        <v>1942</v>
      </c>
      <c r="AU1949">
        <v>20.123718741700991</v>
      </c>
      <c r="AV1949">
        <v>27.265278260883434</v>
      </c>
      <c r="AX1949">
        <f t="shared" si="1551"/>
        <v>0</v>
      </c>
      <c r="AY1949">
        <f t="shared" si="1552"/>
        <v>1</v>
      </c>
      <c r="AZ1949">
        <f t="shared" si="1553"/>
        <v>7.1415595191824437</v>
      </c>
      <c r="BC1949">
        <v>1942</v>
      </c>
      <c r="BD1949" t="e">
        <v>#N/A</v>
      </c>
      <c r="BE1949" t="e">
        <v>#N/A</v>
      </c>
      <c r="BG1949" t="e">
        <f t="shared" si="1554"/>
        <v>#N/A</v>
      </c>
      <c r="BH1949" t="e">
        <f t="shared" si="1555"/>
        <v>#N/A</v>
      </c>
      <c r="BI1949" t="e">
        <f t="shared" si="1556"/>
        <v>#N/A</v>
      </c>
      <c r="BL1949">
        <v>1942</v>
      </c>
      <c r="BM1949">
        <v>24.372210750707463</v>
      </c>
      <c r="BN1949">
        <v>9.4131899226422107</v>
      </c>
      <c r="BP1949">
        <f t="shared" si="1557"/>
        <v>1</v>
      </c>
      <c r="BQ1949">
        <f t="shared" si="1558"/>
        <v>0</v>
      </c>
      <c r="BR1949">
        <f t="shared" si="1559"/>
        <v>14.959020828065253</v>
      </c>
      <c r="BU1949">
        <v>1942</v>
      </c>
      <c r="BV1949">
        <v>23.049220760150138</v>
      </c>
      <c r="BW1949">
        <v>32.274942308771017</v>
      </c>
      <c r="BY1949">
        <f t="shared" si="1560"/>
        <v>0</v>
      </c>
      <c r="BZ1949">
        <f t="shared" si="1561"/>
        <v>1</v>
      </c>
      <c r="CA1949">
        <f t="shared" si="1562"/>
        <v>9.2257215486208786</v>
      </c>
      <c r="CD1949">
        <v>1942</v>
      </c>
      <c r="CE1949">
        <v>27.688034168802417</v>
      </c>
      <c r="CF1949">
        <v>25.75400531028491</v>
      </c>
      <c r="CH1949">
        <f t="shared" si="1563"/>
        <v>1</v>
      </c>
      <c r="CI1949">
        <f t="shared" si="1564"/>
        <v>0</v>
      </c>
      <c r="CJ1949">
        <f t="shared" si="1565"/>
        <v>1.9340288585175074</v>
      </c>
      <c r="CM1949">
        <v>1942</v>
      </c>
      <c r="CN1949">
        <v>21.844246422190075</v>
      </c>
      <c r="CO1949">
        <v>29.261067754234425</v>
      </c>
      <c r="CQ1949">
        <f t="shared" si="1566"/>
        <v>0</v>
      </c>
      <c r="CR1949">
        <f t="shared" si="1567"/>
        <v>1</v>
      </c>
      <c r="CS1949">
        <f t="shared" si="1568"/>
        <v>7.4168213320443499</v>
      </c>
      <c r="CV1949">
        <v>1942</v>
      </c>
      <c r="CW1949">
        <v>25.813058147301472</v>
      </c>
      <c r="CX1949">
        <v>23.280238790943287</v>
      </c>
      <c r="CZ1949">
        <f t="shared" si="1569"/>
        <v>1</v>
      </c>
      <c r="DA1949">
        <f t="shared" si="1570"/>
        <v>0</v>
      </c>
      <c r="DB1949">
        <f t="shared" si="1571"/>
        <v>2.5328193563581856</v>
      </c>
      <c r="DE1949">
        <v>1942</v>
      </c>
      <c r="DF1949">
        <v>23.528177405161827</v>
      </c>
      <c r="DG1949">
        <v>12.451594848677697</v>
      </c>
      <c r="DI1949">
        <f t="shared" si="1572"/>
        <v>1</v>
      </c>
      <c r="DJ1949">
        <f t="shared" si="1573"/>
        <v>0</v>
      </c>
      <c r="DK1949">
        <f t="shared" si="1574"/>
        <v>11.07658255648413</v>
      </c>
      <c r="DN1949">
        <v>1942</v>
      </c>
      <c r="DO1949">
        <v>23.947433877016657</v>
      </c>
      <c r="DP1949">
        <v>16.461154954973708</v>
      </c>
      <c r="DR1949">
        <f t="shared" si="1575"/>
        <v>1</v>
      </c>
      <c r="DS1949">
        <f t="shared" si="1576"/>
        <v>0</v>
      </c>
      <c r="DT1949">
        <f t="shared" si="1577"/>
        <v>7.4862789220429491</v>
      </c>
      <c r="DW1949">
        <v>1942</v>
      </c>
      <c r="DX1949">
        <v>16.674951819049994</v>
      </c>
      <c r="DY1949">
        <v>24.303615995405742</v>
      </c>
      <c r="EA1949">
        <f t="shared" si="1578"/>
        <v>0</v>
      </c>
      <c r="EB1949">
        <f t="shared" si="1579"/>
        <v>1</v>
      </c>
      <c r="EC1949">
        <f t="shared" si="1580"/>
        <v>7.6286641763557483</v>
      </c>
      <c r="EF1949">
        <v>1942</v>
      </c>
      <c r="EG1949">
        <v>20.81235473352924</v>
      </c>
      <c r="EH1949">
        <v>20.870440824523694</v>
      </c>
      <c r="EJ1949">
        <f t="shared" si="1581"/>
        <v>0</v>
      </c>
      <c r="EK1949">
        <f t="shared" si="1582"/>
        <v>1</v>
      </c>
      <c r="EL1949">
        <f t="shared" si="1583"/>
        <v>5.8086090994454054E-2</v>
      </c>
      <c r="EO1949">
        <v>1942</v>
      </c>
      <c r="EP1949">
        <v>16.760405969121461</v>
      </c>
      <c r="EQ1949">
        <v>30.779895810724895</v>
      </c>
      <c r="ES1949">
        <f t="shared" si="1584"/>
        <v>0</v>
      </c>
      <c r="ET1949">
        <f t="shared" si="1585"/>
        <v>1</v>
      </c>
      <c r="EU1949">
        <f t="shared" si="1586"/>
        <v>14.019489841603434</v>
      </c>
    </row>
    <row r="1950" spans="1:151" x14ac:dyDescent="0.25">
      <c r="A1950">
        <v>1943</v>
      </c>
      <c r="B1950">
        <v>14.612952718139915</v>
      </c>
      <c r="C1950">
        <v>16.484087674598801</v>
      </c>
      <c r="E1950">
        <f t="shared" si="1536"/>
        <v>0</v>
      </c>
      <c r="F1950">
        <f t="shared" si="1538"/>
        <v>1</v>
      </c>
      <c r="G1950">
        <f t="shared" si="1537"/>
        <v>1.8711349564588851</v>
      </c>
      <c r="J1950">
        <v>1943</v>
      </c>
      <c r="K1950">
        <v>36.809299526065658</v>
      </c>
      <c r="L1950">
        <v>16.968519868948057</v>
      </c>
      <c r="N1950">
        <f t="shared" si="1539"/>
        <v>1</v>
      </c>
      <c r="O1950">
        <f t="shared" si="1540"/>
        <v>0</v>
      </c>
      <c r="P1950">
        <f t="shared" si="1541"/>
        <v>19.840779657117601</v>
      </c>
      <c r="S1950">
        <v>1943</v>
      </c>
      <c r="T1950">
        <v>21.25000827164072</v>
      </c>
      <c r="U1950">
        <v>29.706808385675977</v>
      </c>
      <c r="W1950">
        <f t="shared" si="1542"/>
        <v>0</v>
      </c>
      <c r="X1950">
        <f t="shared" si="1543"/>
        <v>1</v>
      </c>
      <c r="Y1950">
        <f t="shared" si="1544"/>
        <v>8.4568001140352571</v>
      </c>
      <c r="AB1950">
        <v>1943</v>
      </c>
      <c r="AC1950">
        <v>20.563709309591786</v>
      </c>
      <c r="AD1950">
        <v>16.572413508376311</v>
      </c>
      <c r="AF1950">
        <f t="shared" si="1545"/>
        <v>1</v>
      </c>
      <c r="AG1950">
        <f t="shared" si="1546"/>
        <v>0</v>
      </c>
      <c r="AH1950">
        <f t="shared" si="1547"/>
        <v>3.9912958012154753</v>
      </c>
      <c r="AK1950">
        <v>1943</v>
      </c>
      <c r="AL1950">
        <v>21.408077825887599</v>
      </c>
      <c r="AM1950">
        <v>11.459579057336258</v>
      </c>
      <c r="AO1950">
        <f t="shared" si="1548"/>
        <v>1</v>
      </c>
      <c r="AP1950">
        <f t="shared" si="1549"/>
        <v>0</v>
      </c>
      <c r="AQ1950">
        <f t="shared" si="1550"/>
        <v>9.9484987685513406</v>
      </c>
      <c r="AT1950">
        <v>1943</v>
      </c>
      <c r="AU1950">
        <v>16.343381092029901</v>
      </c>
      <c r="AV1950">
        <v>16.266420841630072</v>
      </c>
      <c r="AX1950">
        <f t="shared" si="1551"/>
        <v>1</v>
      </c>
      <c r="AY1950">
        <f t="shared" si="1552"/>
        <v>0</v>
      </c>
      <c r="AZ1950">
        <f t="shared" si="1553"/>
        <v>7.6960250399828567E-2</v>
      </c>
      <c r="BC1950">
        <v>1943</v>
      </c>
      <c r="BD1950" t="e">
        <v>#N/A</v>
      </c>
      <c r="BE1950" t="e">
        <v>#N/A</v>
      </c>
      <c r="BG1950" t="e">
        <f t="shared" si="1554"/>
        <v>#N/A</v>
      </c>
      <c r="BH1950" t="e">
        <f t="shared" si="1555"/>
        <v>#N/A</v>
      </c>
      <c r="BI1950" t="e">
        <f t="shared" si="1556"/>
        <v>#N/A</v>
      </c>
      <c r="BL1950">
        <v>1943</v>
      </c>
      <c r="BM1950">
        <v>26.290847296636162</v>
      </c>
      <c r="BN1950">
        <v>11.543819984703555</v>
      </c>
      <c r="BP1950">
        <f t="shared" si="1557"/>
        <v>1</v>
      </c>
      <c r="BQ1950">
        <f t="shared" si="1558"/>
        <v>0</v>
      </c>
      <c r="BR1950">
        <f t="shared" si="1559"/>
        <v>14.747027311932607</v>
      </c>
      <c r="BU1950">
        <v>1943</v>
      </c>
      <c r="BV1950">
        <v>12.50525742411287</v>
      </c>
      <c r="BW1950">
        <v>20.432558761145593</v>
      </c>
      <c r="BY1950">
        <f t="shared" si="1560"/>
        <v>0</v>
      </c>
      <c r="BZ1950">
        <f t="shared" si="1561"/>
        <v>1</v>
      </c>
      <c r="CA1950">
        <f t="shared" si="1562"/>
        <v>7.9273013370327234</v>
      </c>
      <c r="CD1950">
        <v>1943</v>
      </c>
      <c r="CE1950">
        <v>22.506353757768544</v>
      </c>
      <c r="CF1950">
        <v>53.593858080575373</v>
      </c>
      <c r="CH1950">
        <f t="shared" si="1563"/>
        <v>0</v>
      </c>
      <c r="CI1950">
        <f t="shared" si="1564"/>
        <v>1</v>
      </c>
      <c r="CJ1950">
        <f t="shared" si="1565"/>
        <v>31.087504322806829</v>
      </c>
      <c r="CM1950">
        <v>1943</v>
      </c>
      <c r="CN1950">
        <v>20.251358018429396</v>
      </c>
      <c r="CO1950">
        <v>20.714778332525121</v>
      </c>
      <c r="CQ1950">
        <f t="shared" si="1566"/>
        <v>0</v>
      </c>
      <c r="CR1950">
        <f t="shared" si="1567"/>
        <v>1</v>
      </c>
      <c r="CS1950">
        <f t="shared" si="1568"/>
        <v>0.46342031409572471</v>
      </c>
      <c r="CV1950">
        <v>1943</v>
      </c>
      <c r="CW1950">
        <v>22.05697449354529</v>
      </c>
      <c r="CX1950">
        <v>13.943006037443569</v>
      </c>
      <c r="CZ1950">
        <f t="shared" si="1569"/>
        <v>1</v>
      </c>
      <c r="DA1950">
        <f t="shared" si="1570"/>
        <v>0</v>
      </c>
      <c r="DB1950">
        <f t="shared" si="1571"/>
        <v>8.1139684561017216</v>
      </c>
      <c r="DE1950">
        <v>1943</v>
      </c>
      <c r="DF1950">
        <v>19.361717463823179</v>
      </c>
      <c r="DG1950">
        <v>28.657543898071246</v>
      </c>
      <c r="DI1950">
        <f t="shared" si="1572"/>
        <v>0</v>
      </c>
      <c r="DJ1950">
        <f t="shared" si="1573"/>
        <v>1</v>
      </c>
      <c r="DK1950">
        <f t="shared" si="1574"/>
        <v>9.2958264342480668</v>
      </c>
      <c r="DN1950">
        <v>1943</v>
      </c>
      <c r="DO1950">
        <v>21.691981471792985</v>
      </c>
      <c r="DP1950">
        <v>15.119639029006724</v>
      </c>
      <c r="DR1950">
        <f t="shared" si="1575"/>
        <v>1</v>
      </c>
      <c r="DS1950">
        <f t="shared" si="1576"/>
        <v>0</v>
      </c>
      <c r="DT1950">
        <f t="shared" si="1577"/>
        <v>6.5723424427862618</v>
      </c>
      <c r="DW1950">
        <v>1943</v>
      </c>
      <c r="DX1950">
        <v>19.360815600020981</v>
      </c>
      <c r="DY1950">
        <v>27.646586216213176</v>
      </c>
      <c r="EA1950">
        <f t="shared" si="1578"/>
        <v>0</v>
      </c>
      <c r="EB1950">
        <f t="shared" si="1579"/>
        <v>1</v>
      </c>
      <c r="EC1950">
        <f t="shared" si="1580"/>
        <v>8.2857706161921953</v>
      </c>
      <c r="EF1950">
        <v>1943</v>
      </c>
      <c r="EG1950">
        <v>26.264528373033063</v>
      </c>
      <c r="EH1950">
        <v>15.190168611449561</v>
      </c>
      <c r="EJ1950">
        <f t="shared" si="1581"/>
        <v>1</v>
      </c>
      <c r="EK1950">
        <f t="shared" si="1582"/>
        <v>0</v>
      </c>
      <c r="EL1950">
        <f t="shared" si="1583"/>
        <v>11.074359761583501</v>
      </c>
      <c r="EO1950">
        <v>1943</v>
      </c>
      <c r="EP1950">
        <v>18.350486831134567</v>
      </c>
      <c r="EQ1950">
        <v>46.601370827149168</v>
      </c>
      <c r="ES1950">
        <f t="shared" si="1584"/>
        <v>0</v>
      </c>
      <c r="ET1950">
        <f t="shared" si="1585"/>
        <v>1</v>
      </c>
      <c r="EU1950">
        <f t="shared" si="1586"/>
        <v>28.250883996014601</v>
      </c>
    </row>
    <row r="1951" spans="1:151" x14ac:dyDescent="0.25">
      <c r="A1951">
        <v>1944</v>
      </c>
      <c r="B1951">
        <v>13.655914396488136</v>
      </c>
      <c r="C1951">
        <v>31.618118211859656</v>
      </c>
      <c r="E1951">
        <f t="shared" si="1536"/>
        <v>0</v>
      </c>
      <c r="F1951">
        <f t="shared" si="1538"/>
        <v>1</v>
      </c>
      <c r="G1951">
        <f t="shared" si="1537"/>
        <v>17.96220381537152</v>
      </c>
      <c r="J1951">
        <v>1944</v>
      </c>
      <c r="K1951">
        <v>18.63139470854998</v>
      </c>
      <c r="L1951">
        <v>20.958110951474268</v>
      </c>
      <c r="N1951">
        <f t="shared" si="1539"/>
        <v>0</v>
      </c>
      <c r="O1951">
        <f t="shared" si="1540"/>
        <v>1</v>
      </c>
      <c r="P1951">
        <f t="shared" si="1541"/>
        <v>2.326716242924288</v>
      </c>
      <c r="S1951">
        <v>1944</v>
      </c>
      <c r="T1951">
        <v>23.866479093758244</v>
      </c>
      <c r="U1951">
        <v>36.929177565855255</v>
      </c>
      <c r="W1951">
        <f t="shared" si="1542"/>
        <v>0</v>
      </c>
      <c r="X1951">
        <f t="shared" si="1543"/>
        <v>1</v>
      </c>
      <c r="Y1951">
        <f t="shared" si="1544"/>
        <v>13.062698472097011</v>
      </c>
      <c r="AB1951">
        <v>1944</v>
      </c>
      <c r="AC1951">
        <v>15.787225602415242</v>
      </c>
      <c r="AD1951">
        <v>16.719228133739556</v>
      </c>
      <c r="AF1951">
        <f t="shared" si="1545"/>
        <v>0</v>
      </c>
      <c r="AG1951">
        <f t="shared" si="1546"/>
        <v>1</v>
      </c>
      <c r="AH1951">
        <f t="shared" si="1547"/>
        <v>0.93200253132431321</v>
      </c>
      <c r="AK1951">
        <v>1944</v>
      </c>
      <c r="AL1951">
        <v>17.784524564313408</v>
      </c>
      <c r="AM1951">
        <v>33.930785706292184</v>
      </c>
      <c r="AO1951">
        <f t="shared" si="1548"/>
        <v>0</v>
      </c>
      <c r="AP1951">
        <f t="shared" si="1549"/>
        <v>1</v>
      </c>
      <c r="AQ1951">
        <f t="shared" si="1550"/>
        <v>16.146261141978776</v>
      </c>
      <c r="AT1951">
        <v>1944</v>
      </c>
      <c r="AU1951">
        <v>20.949292225764136</v>
      </c>
      <c r="AV1951">
        <v>24.106647758165991</v>
      </c>
      <c r="AX1951">
        <f t="shared" si="1551"/>
        <v>0</v>
      </c>
      <c r="AY1951">
        <f t="shared" si="1552"/>
        <v>1</v>
      </c>
      <c r="AZ1951">
        <f t="shared" si="1553"/>
        <v>3.157355532401855</v>
      </c>
      <c r="BC1951">
        <v>1944</v>
      </c>
      <c r="BD1951" t="e">
        <v>#N/A</v>
      </c>
      <c r="BE1951" t="e">
        <v>#N/A</v>
      </c>
      <c r="BG1951" t="e">
        <f t="shared" si="1554"/>
        <v>#N/A</v>
      </c>
      <c r="BH1951" t="e">
        <f t="shared" si="1555"/>
        <v>#N/A</v>
      </c>
      <c r="BI1951" t="e">
        <f t="shared" si="1556"/>
        <v>#N/A</v>
      </c>
      <c r="BL1951">
        <v>1944</v>
      </c>
      <c r="BM1951">
        <v>38.610306103880205</v>
      </c>
      <c r="BN1951">
        <v>11.209830356716099</v>
      </c>
      <c r="BP1951">
        <f t="shared" si="1557"/>
        <v>1</v>
      </c>
      <c r="BQ1951">
        <f t="shared" si="1558"/>
        <v>0</v>
      </c>
      <c r="BR1951">
        <f t="shared" si="1559"/>
        <v>27.400475747164108</v>
      </c>
      <c r="BU1951">
        <v>1944</v>
      </c>
      <c r="BV1951">
        <v>18.875231945297632</v>
      </c>
      <c r="BW1951">
        <v>25.345828088685792</v>
      </c>
      <c r="BY1951">
        <f t="shared" si="1560"/>
        <v>0</v>
      </c>
      <c r="BZ1951">
        <f t="shared" si="1561"/>
        <v>1</v>
      </c>
      <c r="CA1951">
        <f t="shared" si="1562"/>
        <v>6.4705961433881605</v>
      </c>
      <c r="CD1951">
        <v>1944</v>
      </c>
      <c r="CE1951">
        <v>18.643676114446638</v>
      </c>
      <c r="CF1951">
        <v>26.138339616811678</v>
      </c>
      <c r="CH1951">
        <f t="shared" si="1563"/>
        <v>0</v>
      </c>
      <c r="CI1951">
        <f t="shared" si="1564"/>
        <v>1</v>
      </c>
      <c r="CJ1951">
        <f t="shared" si="1565"/>
        <v>7.4946635023650394</v>
      </c>
      <c r="CM1951">
        <v>1944</v>
      </c>
      <c r="CN1951">
        <v>21.50638803589235</v>
      </c>
      <c r="CO1951">
        <v>19.055824527765111</v>
      </c>
      <c r="CQ1951">
        <f t="shared" si="1566"/>
        <v>1</v>
      </c>
      <c r="CR1951">
        <f t="shared" si="1567"/>
        <v>0</v>
      </c>
      <c r="CS1951">
        <f t="shared" si="1568"/>
        <v>2.4505635081272388</v>
      </c>
      <c r="CV1951">
        <v>1944</v>
      </c>
      <c r="CW1951">
        <v>23.297824378394289</v>
      </c>
      <c r="CX1951">
        <v>19.941836877360714</v>
      </c>
      <c r="CZ1951">
        <f t="shared" si="1569"/>
        <v>1</v>
      </c>
      <c r="DA1951">
        <f t="shared" si="1570"/>
        <v>0</v>
      </c>
      <c r="DB1951">
        <f t="shared" si="1571"/>
        <v>3.3559875010335745</v>
      </c>
      <c r="DE1951">
        <v>1944</v>
      </c>
      <c r="DF1951">
        <v>23.009712303378784</v>
      </c>
      <c r="DG1951">
        <v>22.629216587058451</v>
      </c>
      <c r="DI1951">
        <f t="shared" si="1572"/>
        <v>1</v>
      </c>
      <c r="DJ1951">
        <f t="shared" si="1573"/>
        <v>0</v>
      </c>
      <c r="DK1951">
        <f t="shared" si="1574"/>
        <v>0.38049571632033263</v>
      </c>
      <c r="DN1951">
        <v>1944</v>
      </c>
      <c r="DO1951">
        <v>25.298605499137565</v>
      </c>
      <c r="DP1951">
        <v>10.849009118449388</v>
      </c>
      <c r="DR1951">
        <f t="shared" si="1575"/>
        <v>1</v>
      </c>
      <c r="DS1951">
        <f t="shared" si="1576"/>
        <v>0</v>
      </c>
      <c r="DT1951">
        <f t="shared" si="1577"/>
        <v>14.449596380688178</v>
      </c>
      <c r="DW1951">
        <v>1944</v>
      </c>
      <c r="DX1951">
        <v>18.146509686257719</v>
      </c>
      <c r="DY1951">
        <v>15.304917107504098</v>
      </c>
      <c r="EA1951">
        <f t="shared" si="1578"/>
        <v>1</v>
      </c>
      <c r="EB1951">
        <f t="shared" si="1579"/>
        <v>0</v>
      </c>
      <c r="EC1951">
        <f t="shared" si="1580"/>
        <v>2.8415925787536214</v>
      </c>
      <c r="EF1951">
        <v>1944</v>
      </c>
      <c r="EG1951">
        <v>17.998745035684752</v>
      </c>
      <c r="EH1951">
        <v>17.007259331715325</v>
      </c>
      <c r="EJ1951">
        <f t="shared" si="1581"/>
        <v>1</v>
      </c>
      <c r="EK1951">
        <f t="shared" si="1582"/>
        <v>0</v>
      </c>
      <c r="EL1951">
        <f t="shared" si="1583"/>
        <v>0.99148570396942759</v>
      </c>
      <c r="EO1951">
        <v>1944</v>
      </c>
      <c r="EP1951">
        <v>22.501941251284684</v>
      </c>
      <c r="EQ1951">
        <v>-6.3121656822437977</v>
      </c>
      <c r="ES1951">
        <f t="shared" si="1584"/>
        <v>1</v>
      </c>
      <c r="ET1951">
        <f t="shared" si="1585"/>
        <v>0</v>
      </c>
      <c r="EU1951">
        <f t="shared" si="1586"/>
        <v>28.814106933528482</v>
      </c>
    </row>
    <row r="1952" spans="1:151" x14ac:dyDescent="0.25">
      <c r="A1952">
        <v>1945</v>
      </c>
      <c r="B1952">
        <v>4.7917943253702679</v>
      </c>
      <c r="C1952">
        <v>28.407147390018849</v>
      </c>
      <c r="E1952">
        <f t="shared" si="1536"/>
        <v>0</v>
      </c>
      <c r="F1952">
        <f t="shared" si="1538"/>
        <v>1</v>
      </c>
      <c r="G1952">
        <f t="shared" si="1537"/>
        <v>23.615353064648581</v>
      </c>
      <c r="J1952">
        <v>1945</v>
      </c>
      <c r="K1952">
        <v>24.614511721757829</v>
      </c>
      <c r="L1952">
        <v>16.447350185930787</v>
      </c>
      <c r="N1952">
        <f t="shared" si="1539"/>
        <v>1</v>
      </c>
      <c r="O1952">
        <f t="shared" si="1540"/>
        <v>0</v>
      </c>
      <c r="P1952">
        <f t="shared" si="1541"/>
        <v>8.1671615358270415</v>
      </c>
      <c r="S1952">
        <v>1945</v>
      </c>
      <c r="T1952">
        <v>19.900814352261033</v>
      </c>
      <c r="U1952">
        <v>15.670397685765069</v>
      </c>
      <c r="W1952">
        <f t="shared" si="1542"/>
        <v>1</v>
      </c>
      <c r="X1952">
        <f t="shared" si="1543"/>
        <v>0</v>
      </c>
      <c r="Y1952">
        <f t="shared" si="1544"/>
        <v>4.2304166664959642</v>
      </c>
      <c r="AB1952">
        <v>1945</v>
      </c>
      <c r="AC1952">
        <v>23.243659099504075</v>
      </c>
      <c r="AD1952">
        <v>17.223393555060358</v>
      </c>
      <c r="AF1952">
        <f t="shared" si="1545"/>
        <v>1</v>
      </c>
      <c r="AG1952">
        <f t="shared" si="1546"/>
        <v>0</v>
      </c>
      <c r="AH1952">
        <f t="shared" si="1547"/>
        <v>6.020265544443717</v>
      </c>
      <c r="AK1952">
        <v>1945</v>
      </c>
      <c r="AL1952">
        <v>14.498830384588153</v>
      </c>
      <c r="AM1952">
        <v>20.581901870685119</v>
      </c>
      <c r="AO1952">
        <f t="shared" si="1548"/>
        <v>0</v>
      </c>
      <c r="AP1952">
        <f t="shared" si="1549"/>
        <v>1</v>
      </c>
      <c r="AQ1952">
        <f t="shared" si="1550"/>
        <v>6.0830714860969657</v>
      </c>
      <c r="AT1952">
        <v>1945</v>
      </c>
      <c r="AU1952">
        <v>16.485035275561902</v>
      </c>
      <c r="AV1952">
        <v>15.800476188449615</v>
      </c>
      <c r="AX1952">
        <f t="shared" si="1551"/>
        <v>1</v>
      </c>
      <c r="AY1952">
        <f t="shared" si="1552"/>
        <v>0</v>
      </c>
      <c r="AZ1952">
        <f t="shared" si="1553"/>
        <v>0.6845590871122873</v>
      </c>
      <c r="BC1952">
        <v>1945</v>
      </c>
      <c r="BD1952" t="e">
        <v>#N/A</v>
      </c>
      <c r="BE1952" t="e">
        <v>#N/A</v>
      </c>
      <c r="BG1952" t="e">
        <f t="shared" si="1554"/>
        <v>#N/A</v>
      </c>
      <c r="BH1952" t="e">
        <f t="shared" si="1555"/>
        <v>#N/A</v>
      </c>
      <c r="BI1952" t="e">
        <f t="shared" si="1556"/>
        <v>#N/A</v>
      </c>
      <c r="BL1952">
        <v>1945</v>
      </c>
      <c r="BM1952">
        <v>20.813090533417984</v>
      </c>
      <c r="BN1952">
        <v>10.596179208960599</v>
      </c>
      <c r="BP1952">
        <f t="shared" si="1557"/>
        <v>1</v>
      </c>
      <c r="BQ1952">
        <f t="shared" si="1558"/>
        <v>0</v>
      </c>
      <c r="BR1952">
        <f t="shared" si="1559"/>
        <v>10.216911324457385</v>
      </c>
      <c r="BU1952">
        <v>1945</v>
      </c>
      <c r="BV1952">
        <v>23.392795958945172</v>
      </c>
      <c r="BW1952">
        <v>36.577727021883604</v>
      </c>
      <c r="BY1952">
        <f t="shared" si="1560"/>
        <v>0</v>
      </c>
      <c r="BZ1952">
        <f t="shared" si="1561"/>
        <v>1</v>
      </c>
      <c r="CA1952">
        <f t="shared" si="1562"/>
        <v>13.184931062938432</v>
      </c>
      <c r="CD1952">
        <v>1945</v>
      </c>
      <c r="CE1952">
        <v>27.293419165279424</v>
      </c>
      <c r="CF1952">
        <v>12.822583327554558</v>
      </c>
      <c r="CH1952">
        <f t="shared" si="1563"/>
        <v>1</v>
      </c>
      <c r="CI1952">
        <f t="shared" si="1564"/>
        <v>0</v>
      </c>
      <c r="CJ1952">
        <f t="shared" si="1565"/>
        <v>14.470835837724866</v>
      </c>
      <c r="CM1952">
        <v>1945</v>
      </c>
      <c r="CN1952">
        <v>21.018455185007834</v>
      </c>
      <c r="CO1952">
        <v>18.950117229333379</v>
      </c>
      <c r="CQ1952">
        <f t="shared" si="1566"/>
        <v>1</v>
      </c>
      <c r="CR1952">
        <f t="shared" si="1567"/>
        <v>0</v>
      </c>
      <c r="CS1952">
        <f t="shared" si="1568"/>
        <v>2.0683379556744548</v>
      </c>
      <c r="CV1952">
        <v>1945</v>
      </c>
      <c r="CW1952">
        <v>23.053462213212701</v>
      </c>
      <c r="CX1952">
        <v>14.912927547715418</v>
      </c>
      <c r="CZ1952">
        <f t="shared" si="1569"/>
        <v>1</v>
      </c>
      <c r="DA1952">
        <f t="shared" si="1570"/>
        <v>0</v>
      </c>
      <c r="DB1952">
        <f t="shared" si="1571"/>
        <v>8.1405346654972828</v>
      </c>
      <c r="DE1952">
        <v>1945</v>
      </c>
      <c r="DF1952">
        <v>24.840237988750495</v>
      </c>
      <c r="DG1952">
        <v>19.709820667240525</v>
      </c>
      <c r="DI1952">
        <f t="shared" si="1572"/>
        <v>1</v>
      </c>
      <c r="DJ1952">
        <f t="shared" si="1573"/>
        <v>0</v>
      </c>
      <c r="DK1952">
        <f t="shared" si="1574"/>
        <v>5.1304173215099702</v>
      </c>
      <c r="DN1952">
        <v>1945</v>
      </c>
      <c r="DO1952">
        <v>18.552890977635034</v>
      </c>
      <c r="DP1952">
        <v>16.281586470476643</v>
      </c>
      <c r="DR1952">
        <f t="shared" si="1575"/>
        <v>1</v>
      </c>
      <c r="DS1952">
        <f t="shared" si="1576"/>
        <v>0</v>
      </c>
      <c r="DT1952">
        <f t="shared" si="1577"/>
        <v>2.2713045071583906</v>
      </c>
      <c r="DW1952">
        <v>1945</v>
      </c>
      <c r="DX1952">
        <v>21.644156222390436</v>
      </c>
      <c r="DY1952">
        <v>18.023790799478054</v>
      </c>
      <c r="EA1952">
        <f t="shared" si="1578"/>
        <v>1</v>
      </c>
      <c r="EB1952">
        <f t="shared" si="1579"/>
        <v>0</v>
      </c>
      <c r="EC1952">
        <f t="shared" si="1580"/>
        <v>3.6203654229123821</v>
      </c>
      <c r="EF1952">
        <v>1945</v>
      </c>
      <c r="EG1952">
        <v>26.064874086049635</v>
      </c>
      <c r="EH1952">
        <v>19.487580934487603</v>
      </c>
      <c r="EJ1952">
        <f t="shared" si="1581"/>
        <v>1</v>
      </c>
      <c r="EK1952">
        <f t="shared" si="1582"/>
        <v>0</v>
      </c>
      <c r="EL1952">
        <f t="shared" si="1583"/>
        <v>6.5772931515620314</v>
      </c>
      <c r="EO1952">
        <v>1945</v>
      </c>
      <c r="EP1952">
        <v>22.410586499147957</v>
      </c>
      <c r="EQ1952">
        <v>27.490318139439729</v>
      </c>
      <c r="ES1952">
        <f t="shared" si="1584"/>
        <v>0</v>
      </c>
      <c r="ET1952">
        <f t="shared" si="1585"/>
        <v>1</v>
      </c>
      <c r="EU1952">
        <f t="shared" si="1586"/>
        <v>5.0797316402917723</v>
      </c>
    </row>
    <row r="1953" spans="1:151" x14ac:dyDescent="0.25">
      <c r="A1953">
        <v>1946</v>
      </c>
      <c r="B1953">
        <v>10.705633099445235</v>
      </c>
      <c r="C1953">
        <v>33.653214661247155</v>
      </c>
      <c r="E1953">
        <f t="shared" si="1536"/>
        <v>0</v>
      </c>
      <c r="F1953">
        <f t="shared" si="1538"/>
        <v>1</v>
      </c>
      <c r="G1953">
        <f t="shared" si="1537"/>
        <v>22.947581561801918</v>
      </c>
      <c r="J1953">
        <v>1946</v>
      </c>
      <c r="K1953">
        <v>18.173104787013784</v>
      </c>
      <c r="L1953">
        <v>21.192562133310954</v>
      </c>
      <c r="N1953">
        <f t="shared" si="1539"/>
        <v>0</v>
      </c>
      <c r="O1953">
        <f t="shared" si="1540"/>
        <v>1</v>
      </c>
      <c r="P1953">
        <f t="shared" si="1541"/>
        <v>3.0194573462971697</v>
      </c>
      <c r="S1953">
        <v>1946</v>
      </c>
      <c r="T1953">
        <v>18.443178727734665</v>
      </c>
      <c r="U1953">
        <v>36.072849447816189</v>
      </c>
      <c r="W1953">
        <f t="shared" si="1542"/>
        <v>0</v>
      </c>
      <c r="X1953">
        <f t="shared" si="1543"/>
        <v>1</v>
      </c>
      <c r="Y1953">
        <f t="shared" si="1544"/>
        <v>17.629670720081524</v>
      </c>
      <c r="AB1953">
        <v>1946</v>
      </c>
      <c r="AC1953">
        <v>30.796147731237724</v>
      </c>
      <c r="AD1953">
        <v>19.408462076883431</v>
      </c>
      <c r="AF1953">
        <f t="shared" si="1545"/>
        <v>1</v>
      </c>
      <c r="AG1953">
        <f t="shared" si="1546"/>
        <v>0</v>
      </c>
      <c r="AH1953">
        <f t="shared" si="1547"/>
        <v>11.387685654354293</v>
      </c>
      <c r="AK1953">
        <v>1946</v>
      </c>
      <c r="AL1953">
        <v>21.223948557654982</v>
      </c>
      <c r="AM1953">
        <v>39.533768950558965</v>
      </c>
      <c r="AO1953">
        <f t="shared" si="1548"/>
        <v>0</v>
      </c>
      <c r="AP1953">
        <f t="shared" si="1549"/>
        <v>1</v>
      </c>
      <c r="AQ1953">
        <f t="shared" si="1550"/>
        <v>18.309820392903983</v>
      </c>
      <c r="AT1953">
        <v>1946</v>
      </c>
      <c r="AU1953">
        <v>17.273242330492124</v>
      </c>
      <c r="AV1953">
        <v>32.392040540143526</v>
      </c>
      <c r="AX1953">
        <f t="shared" si="1551"/>
        <v>0</v>
      </c>
      <c r="AY1953">
        <f t="shared" si="1552"/>
        <v>1</v>
      </c>
      <c r="AZ1953">
        <f t="shared" si="1553"/>
        <v>15.118798209651402</v>
      </c>
      <c r="BC1953">
        <v>1946</v>
      </c>
      <c r="BD1953" t="e">
        <v>#N/A</v>
      </c>
      <c r="BE1953" t="e">
        <v>#N/A</v>
      </c>
      <c r="BG1953" t="e">
        <f t="shared" si="1554"/>
        <v>#N/A</v>
      </c>
      <c r="BH1953" t="e">
        <f t="shared" si="1555"/>
        <v>#N/A</v>
      </c>
      <c r="BI1953" t="e">
        <f t="shared" si="1556"/>
        <v>#N/A</v>
      </c>
      <c r="BL1953">
        <v>1946</v>
      </c>
      <c r="BM1953">
        <v>41.034990530622281</v>
      </c>
      <c r="BN1953">
        <v>9.588831699312923</v>
      </c>
      <c r="BP1953">
        <f t="shared" si="1557"/>
        <v>1</v>
      </c>
      <c r="BQ1953">
        <f t="shared" si="1558"/>
        <v>0</v>
      </c>
      <c r="BR1953">
        <f t="shared" si="1559"/>
        <v>31.446158831309358</v>
      </c>
      <c r="BU1953">
        <v>1946</v>
      </c>
      <c r="BV1953">
        <v>22.769927798111571</v>
      </c>
      <c r="BW1953">
        <v>11.246981788830062</v>
      </c>
      <c r="BY1953">
        <f t="shared" si="1560"/>
        <v>1</v>
      </c>
      <c r="BZ1953">
        <f t="shared" si="1561"/>
        <v>0</v>
      </c>
      <c r="CA1953">
        <f t="shared" si="1562"/>
        <v>11.522946009281508</v>
      </c>
      <c r="CD1953">
        <v>1946</v>
      </c>
      <c r="CE1953">
        <v>12.858730692862675</v>
      </c>
      <c r="CF1953">
        <v>29.297359370308126</v>
      </c>
      <c r="CH1953">
        <f t="shared" si="1563"/>
        <v>0</v>
      </c>
      <c r="CI1953">
        <f t="shared" si="1564"/>
        <v>1</v>
      </c>
      <c r="CJ1953">
        <f t="shared" si="1565"/>
        <v>16.43862867744545</v>
      </c>
      <c r="CM1953">
        <v>1946</v>
      </c>
      <c r="CN1953">
        <v>21.362532932259096</v>
      </c>
      <c r="CO1953">
        <v>37.63283194679471</v>
      </c>
      <c r="CQ1953">
        <f t="shared" si="1566"/>
        <v>0</v>
      </c>
      <c r="CR1953">
        <f t="shared" si="1567"/>
        <v>1</v>
      </c>
      <c r="CS1953">
        <f t="shared" si="1568"/>
        <v>16.270299014535613</v>
      </c>
      <c r="CV1953">
        <v>1946</v>
      </c>
      <c r="CW1953">
        <v>25.527288698395846</v>
      </c>
      <c r="CX1953">
        <v>23.730426658338697</v>
      </c>
      <c r="CZ1953">
        <f t="shared" si="1569"/>
        <v>1</v>
      </c>
      <c r="DA1953">
        <f t="shared" si="1570"/>
        <v>0</v>
      </c>
      <c r="DB1953">
        <f t="shared" si="1571"/>
        <v>1.7968620400571496</v>
      </c>
      <c r="DE1953">
        <v>1946</v>
      </c>
      <c r="DF1953">
        <v>28.388588748653287</v>
      </c>
      <c r="DG1953">
        <v>24.084498614160818</v>
      </c>
      <c r="DI1953">
        <f t="shared" si="1572"/>
        <v>1</v>
      </c>
      <c r="DJ1953">
        <f t="shared" si="1573"/>
        <v>0</v>
      </c>
      <c r="DK1953">
        <f t="shared" si="1574"/>
        <v>4.3040901344924691</v>
      </c>
      <c r="DN1953">
        <v>1946</v>
      </c>
      <c r="DO1953">
        <v>22.403750178412945</v>
      </c>
      <c r="DP1953">
        <v>23.665618073465314</v>
      </c>
      <c r="DR1953">
        <f t="shared" si="1575"/>
        <v>0</v>
      </c>
      <c r="DS1953">
        <f t="shared" si="1576"/>
        <v>1</v>
      </c>
      <c r="DT1953">
        <f t="shared" si="1577"/>
        <v>1.2618678950523687</v>
      </c>
      <c r="DW1953">
        <v>1946</v>
      </c>
      <c r="DX1953">
        <v>16.077153987205087</v>
      </c>
      <c r="DY1953">
        <v>15.230251039905886</v>
      </c>
      <c r="EA1953">
        <f t="shared" si="1578"/>
        <v>1</v>
      </c>
      <c r="EB1953">
        <f t="shared" si="1579"/>
        <v>0</v>
      </c>
      <c r="EC1953">
        <f t="shared" si="1580"/>
        <v>0.8469029472992009</v>
      </c>
      <c r="EF1953">
        <v>1946</v>
      </c>
      <c r="EG1953">
        <v>21.301286986086591</v>
      </c>
      <c r="EH1953">
        <v>18.345581725260161</v>
      </c>
      <c r="EJ1953">
        <f t="shared" si="1581"/>
        <v>1</v>
      </c>
      <c r="EK1953">
        <f t="shared" si="1582"/>
        <v>0</v>
      </c>
      <c r="EL1953">
        <f t="shared" si="1583"/>
        <v>2.9557052608264307</v>
      </c>
      <c r="EO1953">
        <v>1946</v>
      </c>
      <c r="EP1953">
        <v>16.900915842013198</v>
      </c>
      <c r="EQ1953">
        <v>25.538469162696149</v>
      </c>
      <c r="ES1953">
        <f t="shared" si="1584"/>
        <v>0</v>
      </c>
      <c r="ET1953">
        <f t="shared" si="1585"/>
        <v>1</v>
      </c>
      <c r="EU1953">
        <f t="shared" si="1586"/>
        <v>8.6375533206829509</v>
      </c>
    </row>
    <row r="1954" spans="1:151" x14ac:dyDescent="0.25">
      <c r="A1954">
        <v>1947</v>
      </c>
      <c r="B1954">
        <v>9.2798804701852777</v>
      </c>
      <c r="C1954">
        <v>37.014530308956374</v>
      </c>
      <c r="E1954">
        <f t="shared" si="1536"/>
        <v>0</v>
      </c>
      <c r="F1954">
        <f t="shared" si="1538"/>
        <v>1</v>
      </c>
      <c r="G1954">
        <f t="shared" si="1537"/>
        <v>27.734649838771098</v>
      </c>
      <c r="J1954">
        <v>1947</v>
      </c>
      <c r="K1954">
        <v>35.430005513219371</v>
      </c>
      <c r="L1954">
        <v>34.168857459852894</v>
      </c>
      <c r="N1954">
        <f t="shared" si="1539"/>
        <v>1</v>
      </c>
      <c r="O1954">
        <f t="shared" si="1540"/>
        <v>0</v>
      </c>
      <c r="P1954">
        <f t="shared" si="1541"/>
        <v>1.2611480533664761</v>
      </c>
      <c r="S1954">
        <v>1947</v>
      </c>
      <c r="T1954">
        <v>19.729970017769251</v>
      </c>
      <c r="U1954">
        <v>27.836328570264833</v>
      </c>
      <c r="W1954">
        <f t="shared" si="1542"/>
        <v>0</v>
      </c>
      <c r="X1954">
        <f t="shared" si="1543"/>
        <v>1</v>
      </c>
      <c r="Y1954">
        <f t="shared" si="1544"/>
        <v>8.1063585524955819</v>
      </c>
      <c r="AB1954">
        <v>1947</v>
      </c>
      <c r="AC1954">
        <v>31.482259053062066</v>
      </c>
      <c r="AD1954">
        <v>16.7027280267436</v>
      </c>
      <c r="AF1954">
        <f t="shared" si="1545"/>
        <v>1</v>
      </c>
      <c r="AG1954">
        <f t="shared" si="1546"/>
        <v>0</v>
      </c>
      <c r="AH1954">
        <f t="shared" si="1547"/>
        <v>14.779531026318466</v>
      </c>
      <c r="AK1954">
        <v>1947</v>
      </c>
      <c r="AL1954">
        <v>25.208885213148669</v>
      </c>
      <c r="AM1954">
        <v>10.439542487601262</v>
      </c>
      <c r="AO1954">
        <f t="shared" si="1548"/>
        <v>1</v>
      </c>
      <c r="AP1954">
        <f t="shared" si="1549"/>
        <v>0</v>
      </c>
      <c r="AQ1954">
        <f t="shared" si="1550"/>
        <v>14.769342725547407</v>
      </c>
      <c r="AT1954">
        <v>1947</v>
      </c>
      <c r="AU1954">
        <v>15.508877384635074</v>
      </c>
      <c r="AV1954">
        <v>21.056302537988248</v>
      </c>
      <c r="AX1954">
        <f t="shared" si="1551"/>
        <v>0</v>
      </c>
      <c r="AY1954">
        <f t="shared" si="1552"/>
        <v>1</v>
      </c>
      <c r="AZ1954">
        <f t="shared" si="1553"/>
        <v>5.5474251533531742</v>
      </c>
      <c r="BC1954">
        <v>1947</v>
      </c>
      <c r="BD1954" t="e">
        <v>#N/A</v>
      </c>
      <c r="BE1954" t="e">
        <v>#N/A</v>
      </c>
      <c r="BG1954" t="e">
        <f t="shared" si="1554"/>
        <v>#N/A</v>
      </c>
      <c r="BH1954" t="e">
        <f t="shared" si="1555"/>
        <v>#N/A</v>
      </c>
      <c r="BI1954" t="e">
        <f t="shared" si="1556"/>
        <v>#N/A</v>
      </c>
      <c r="BL1954">
        <v>1947</v>
      </c>
      <c r="BM1954">
        <v>27.639132272919497</v>
      </c>
      <c r="BN1954">
        <v>10.042278874760886</v>
      </c>
      <c r="BP1954">
        <f t="shared" si="1557"/>
        <v>1</v>
      </c>
      <c r="BQ1954">
        <f t="shared" si="1558"/>
        <v>0</v>
      </c>
      <c r="BR1954">
        <f t="shared" si="1559"/>
        <v>17.596853398158611</v>
      </c>
      <c r="BU1954">
        <v>1947</v>
      </c>
      <c r="BV1954">
        <v>11.686379536286376</v>
      </c>
      <c r="BW1954">
        <v>20.608700236384447</v>
      </c>
      <c r="BY1954">
        <f t="shared" si="1560"/>
        <v>0</v>
      </c>
      <c r="BZ1954">
        <f t="shared" si="1561"/>
        <v>1</v>
      </c>
      <c r="CA1954">
        <f t="shared" si="1562"/>
        <v>8.9223207000980711</v>
      </c>
      <c r="CD1954">
        <v>1947</v>
      </c>
      <c r="CE1954">
        <v>21.366356204569339</v>
      </c>
      <c r="CF1954">
        <v>19.800562882342067</v>
      </c>
      <c r="CH1954">
        <f t="shared" si="1563"/>
        <v>1</v>
      </c>
      <c r="CI1954">
        <f t="shared" si="1564"/>
        <v>0</v>
      </c>
      <c r="CJ1954">
        <f t="shared" si="1565"/>
        <v>1.5657933222272717</v>
      </c>
      <c r="CM1954">
        <v>1947</v>
      </c>
      <c r="CN1954">
        <v>19.322634574201974</v>
      </c>
      <c r="CO1954">
        <v>21.46214010017701</v>
      </c>
      <c r="CQ1954">
        <f t="shared" si="1566"/>
        <v>0</v>
      </c>
      <c r="CR1954">
        <f t="shared" si="1567"/>
        <v>1</v>
      </c>
      <c r="CS1954">
        <f t="shared" si="1568"/>
        <v>2.1395055259750357</v>
      </c>
      <c r="CV1954">
        <v>1947</v>
      </c>
      <c r="CW1954">
        <v>22.175047755379691</v>
      </c>
      <c r="CX1954">
        <v>18.448431368608674</v>
      </c>
      <c r="CZ1954">
        <f t="shared" si="1569"/>
        <v>1</v>
      </c>
      <c r="DA1954">
        <f t="shared" si="1570"/>
        <v>0</v>
      </c>
      <c r="DB1954">
        <f t="shared" si="1571"/>
        <v>3.7266163867710169</v>
      </c>
      <c r="DE1954">
        <v>1947</v>
      </c>
      <c r="DF1954">
        <v>7.5668997041405213</v>
      </c>
      <c r="DG1954">
        <v>21.038544535508155</v>
      </c>
      <c r="DI1954">
        <f t="shared" si="1572"/>
        <v>0</v>
      </c>
      <c r="DJ1954">
        <f t="shared" si="1573"/>
        <v>1</v>
      </c>
      <c r="DK1954">
        <f t="shared" si="1574"/>
        <v>13.471644831367634</v>
      </c>
      <c r="DN1954">
        <v>1947</v>
      </c>
      <c r="DO1954">
        <v>25.576188278048576</v>
      </c>
      <c r="DP1954">
        <v>22.639748705084543</v>
      </c>
      <c r="DR1954">
        <f t="shared" si="1575"/>
        <v>1</v>
      </c>
      <c r="DS1954">
        <f t="shared" si="1576"/>
        <v>0</v>
      </c>
      <c r="DT1954">
        <f t="shared" si="1577"/>
        <v>2.9364395729640336</v>
      </c>
      <c r="DW1954">
        <v>1947</v>
      </c>
      <c r="DX1954">
        <v>16.490935665046472</v>
      </c>
      <c r="DY1954">
        <v>7.5327471946577162</v>
      </c>
      <c r="EA1954">
        <f t="shared" si="1578"/>
        <v>1</v>
      </c>
      <c r="EB1954">
        <f t="shared" si="1579"/>
        <v>0</v>
      </c>
      <c r="EC1954">
        <f t="shared" si="1580"/>
        <v>8.9581884703887553</v>
      </c>
      <c r="EF1954">
        <v>1947</v>
      </c>
      <c r="EG1954">
        <v>27.161553973849625</v>
      </c>
      <c r="EH1954">
        <v>15.759768351071601</v>
      </c>
      <c r="EJ1954">
        <f t="shared" si="1581"/>
        <v>1</v>
      </c>
      <c r="EK1954">
        <f t="shared" si="1582"/>
        <v>0</v>
      </c>
      <c r="EL1954">
        <f t="shared" si="1583"/>
        <v>11.401785622778023</v>
      </c>
      <c r="EO1954">
        <v>1947</v>
      </c>
      <c r="EP1954">
        <v>22.080662726712134</v>
      </c>
      <c r="EQ1954">
        <v>12.757963785430583</v>
      </c>
      <c r="ES1954">
        <f t="shared" si="1584"/>
        <v>1</v>
      </c>
      <c r="ET1954">
        <f t="shared" si="1585"/>
        <v>0</v>
      </c>
      <c r="EU1954">
        <f t="shared" si="1586"/>
        <v>9.3226989412815513</v>
      </c>
    </row>
    <row r="1955" spans="1:151" x14ac:dyDescent="0.25">
      <c r="A1955">
        <v>1948</v>
      </c>
      <c r="B1955">
        <v>13.035947251964489</v>
      </c>
      <c r="C1955">
        <v>46.394430842617965</v>
      </c>
      <c r="E1955">
        <f t="shared" si="1536"/>
        <v>0</v>
      </c>
      <c r="F1955">
        <f t="shared" si="1538"/>
        <v>1</v>
      </c>
      <c r="G1955">
        <f t="shared" si="1537"/>
        <v>33.358483590653478</v>
      </c>
      <c r="J1955">
        <v>1948</v>
      </c>
      <c r="K1955">
        <v>14.296640362465386</v>
      </c>
      <c r="L1955">
        <v>18.857025785268181</v>
      </c>
      <c r="N1955">
        <f t="shared" si="1539"/>
        <v>0</v>
      </c>
      <c r="O1955">
        <f t="shared" si="1540"/>
        <v>1</v>
      </c>
      <c r="P1955">
        <f t="shared" si="1541"/>
        <v>4.5603854228027956</v>
      </c>
      <c r="S1955">
        <v>1948</v>
      </c>
      <c r="T1955">
        <v>18.648189653661486</v>
      </c>
      <c r="U1955">
        <v>25.47918076541221</v>
      </c>
      <c r="W1955">
        <f t="shared" si="1542"/>
        <v>0</v>
      </c>
      <c r="X1955">
        <f t="shared" si="1543"/>
        <v>1</v>
      </c>
      <c r="Y1955">
        <f t="shared" si="1544"/>
        <v>6.8309911117507234</v>
      </c>
      <c r="AB1955">
        <v>1948</v>
      </c>
      <c r="AC1955">
        <v>21.231765090861114</v>
      </c>
      <c r="AD1955">
        <v>16.925609176283441</v>
      </c>
      <c r="AF1955">
        <f t="shared" si="1545"/>
        <v>1</v>
      </c>
      <c r="AG1955">
        <f t="shared" si="1546"/>
        <v>0</v>
      </c>
      <c r="AH1955">
        <f t="shared" si="1547"/>
        <v>4.3061559145776727</v>
      </c>
      <c r="AK1955">
        <v>1948</v>
      </c>
      <c r="AL1955">
        <v>26.404082224685496</v>
      </c>
      <c r="AM1955">
        <v>29.057147033448704</v>
      </c>
      <c r="AO1955">
        <f t="shared" si="1548"/>
        <v>0</v>
      </c>
      <c r="AP1955">
        <f t="shared" si="1549"/>
        <v>1</v>
      </c>
      <c r="AQ1955">
        <f t="shared" si="1550"/>
        <v>2.653064808763208</v>
      </c>
      <c r="AT1955">
        <v>1948</v>
      </c>
      <c r="AU1955">
        <v>15.055402399331758</v>
      </c>
      <c r="AV1955">
        <v>14.654862451314091</v>
      </c>
      <c r="AX1955">
        <f t="shared" si="1551"/>
        <v>1</v>
      </c>
      <c r="AY1955">
        <f t="shared" si="1552"/>
        <v>0</v>
      </c>
      <c r="AZ1955">
        <f t="shared" si="1553"/>
        <v>0.40053994801766635</v>
      </c>
      <c r="BC1955">
        <v>1948</v>
      </c>
      <c r="BD1955" t="e">
        <v>#N/A</v>
      </c>
      <c r="BE1955" t="e">
        <v>#N/A</v>
      </c>
      <c r="BG1955" t="e">
        <f t="shared" si="1554"/>
        <v>#N/A</v>
      </c>
      <c r="BH1955" t="e">
        <f t="shared" si="1555"/>
        <v>#N/A</v>
      </c>
      <c r="BI1955" t="e">
        <f t="shared" si="1556"/>
        <v>#N/A</v>
      </c>
      <c r="BL1955">
        <v>1948</v>
      </c>
      <c r="BM1955">
        <v>23.563214781383969</v>
      </c>
      <c r="BN1955">
        <v>10.696841907222289</v>
      </c>
      <c r="BP1955">
        <f t="shared" si="1557"/>
        <v>1</v>
      </c>
      <c r="BQ1955">
        <f t="shared" si="1558"/>
        <v>0</v>
      </c>
      <c r="BR1955">
        <f t="shared" si="1559"/>
        <v>12.86637287416168</v>
      </c>
      <c r="BU1955">
        <v>1948</v>
      </c>
      <c r="BV1955">
        <v>20.44199867483135</v>
      </c>
      <c r="BW1955">
        <v>21.587362258563651</v>
      </c>
      <c r="BY1955">
        <f t="shared" si="1560"/>
        <v>0</v>
      </c>
      <c r="BZ1955">
        <f t="shared" si="1561"/>
        <v>1</v>
      </c>
      <c r="CA1955">
        <f t="shared" si="1562"/>
        <v>1.1453635837323013</v>
      </c>
      <c r="CD1955">
        <v>1948</v>
      </c>
      <c r="CE1955">
        <v>14.229865436381059</v>
      </c>
      <c r="CF1955">
        <v>26.747985544684163</v>
      </c>
      <c r="CH1955">
        <f t="shared" si="1563"/>
        <v>0</v>
      </c>
      <c r="CI1955">
        <f t="shared" si="1564"/>
        <v>1</v>
      </c>
      <c r="CJ1955">
        <f t="shared" si="1565"/>
        <v>12.518120108303103</v>
      </c>
      <c r="CM1955">
        <v>1948</v>
      </c>
      <c r="CN1955">
        <v>22.089500032225025</v>
      </c>
      <c r="CO1955">
        <v>25.121104729943102</v>
      </c>
      <c r="CQ1955">
        <f t="shared" si="1566"/>
        <v>0</v>
      </c>
      <c r="CR1955">
        <f t="shared" si="1567"/>
        <v>1</v>
      </c>
      <c r="CS1955">
        <f t="shared" si="1568"/>
        <v>3.0316046977180768</v>
      </c>
      <c r="CV1955">
        <v>1948</v>
      </c>
      <c r="CW1955">
        <v>21.814934378315854</v>
      </c>
      <c r="CX1955">
        <v>19.685361777688641</v>
      </c>
      <c r="CZ1955">
        <f t="shared" si="1569"/>
        <v>1</v>
      </c>
      <c r="DA1955">
        <f t="shared" si="1570"/>
        <v>0</v>
      </c>
      <c r="DB1955">
        <f t="shared" si="1571"/>
        <v>2.1295726006272133</v>
      </c>
      <c r="DE1955">
        <v>1948</v>
      </c>
      <c r="DF1955">
        <v>23.401907112561947</v>
      </c>
      <c r="DG1955">
        <v>29.102361876298772</v>
      </c>
      <c r="DI1955">
        <f t="shared" si="1572"/>
        <v>0</v>
      </c>
      <c r="DJ1955">
        <f t="shared" si="1573"/>
        <v>1</v>
      </c>
      <c r="DK1955">
        <f t="shared" si="1574"/>
        <v>5.7004547637368255</v>
      </c>
      <c r="DN1955">
        <v>1948</v>
      </c>
      <c r="DO1955">
        <v>26.988284988314028</v>
      </c>
      <c r="DP1955">
        <v>22.21016282470746</v>
      </c>
      <c r="DR1955">
        <f t="shared" si="1575"/>
        <v>1</v>
      </c>
      <c r="DS1955">
        <f t="shared" si="1576"/>
        <v>0</v>
      </c>
      <c r="DT1955">
        <f t="shared" si="1577"/>
        <v>4.7781221636065681</v>
      </c>
      <c r="DW1955">
        <v>1948</v>
      </c>
      <c r="DX1955">
        <v>10.353315139247364</v>
      </c>
      <c r="DY1955">
        <v>24.12412144540259</v>
      </c>
      <c r="EA1955">
        <f t="shared" si="1578"/>
        <v>0</v>
      </c>
      <c r="EB1955">
        <f t="shared" si="1579"/>
        <v>1</v>
      </c>
      <c r="EC1955">
        <f t="shared" si="1580"/>
        <v>13.770806306155226</v>
      </c>
      <c r="EF1955">
        <v>1948</v>
      </c>
      <c r="EG1955">
        <v>20.844804578382941</v>
      </c>
      <c r="EH1955">
        <v>12.559865537487168</v>
      </c>
      <c r="EJ1955">
        <f t="shared" si="1581"/>
        <v>1</v>
      </c>
      <c r="EK1955">
        <f t="shared" si="1582"/>
        <v>0</v>
      </c>
      <c r="EL1955">
        <f t="shared" si="1583"/>
        <v>8.2849390408957735</v>
      </c>
      <c r="EO1955">
        <v>1948</v>
      </c>
      <c r="EP1955">
        <v>19.258028039726138</v>
      </c>
      <c r="EQ1955">
        <v>19.97844674328249</v>
      </c>
      <c r="ES1955">
        <f t="shared" si="1584"/>
        <v>0</v>
      </c>
      <c r="ET1955">
        <f t="shared" si="1585"/>
        <v>1</v>
      </c>
      <c r="EU1955">
        <f t="shared" si="1586"/>
        <v>0.7204187035563514</v>
      </c>
    </row>
    <row r="1956" spans="1:151" x14ac:dyDescent="0.25">
      <c r="A1956">
        <v>1949</v>
      </c>
      <c r="B1956">
        <v>14.905752108053846</v>
      </c>
      <c r="C1956">
        <v>21.641433625815633</v>
      </c>
      <c r="E1956">
        <f t="shared" si="1536"/>
        <v>0</v>
      </c>
      <c r="F1956">
        <f t="shared" si="1538"/>
        <v>1</v>
      </c>
      <c r="G1956">
        <f t="shared" si="1537"/>
        <v>6.7356815177617868</v>
      </c>
      <c r="J1956">
        <v>1949</v>
      </c>
      <c r="K1956">
        <v>11.428661391283704</v>
      </c>
      <c r="L1956">
        <v>27.852845111783939</v>
      </c>
      <c r="N1956">
        <f t="shared" si="1539"/>
        <v>0</v>
      </c>
      <c r="O1956">
        <f t="shared" si="1540"/>
        <v>1</v>
      </c>
      <c r="P1956">
        <f t="shared" si="1541"/>
        <v>16.424183720500235</v>
      </c>
      <c r="S1956">
        <v>1949</v>
      </c>
      <c r="T1956">
        <v>18.075875350670653</v>
      </c>
      <c r="U1956">
        <v>61.251047914204847</v>
      </c>
      <c r="W1956">
        <f t="shared" si="1542"/>
        <v>0</v>
      </c>
      <c r="X1956">
        <f t="shared" si="1543"/>
        <v>1</v>
      </c>
      <c r="Y1956">
        <f t="shared" si="1544"/>
        <v>43.17517256353419</v>
      </c>
      <c r="AB1956">
        <v>1949</v>
      </c>
      <c r="AC1956">
        <v>36.259007393875748</v>
      </c>
      <c r="AD1956">
        <v>17.152364081742057</v>
      </c>
      <c r="AF1956">
        <f t="shared" si="1545"/>
        <v>1</v>
      </c>
      <c r="AG1956">
        <f t="shared" si="1546"/>
        <v>0</v>
      </c>
      <c r="AH1956">
        <f t="shared" si="1547"/>
        <v>19.106643312133691</v>
      </c>
      <c r="AK1956">
        <v>1949</v>
      </c>
      <c r="AL1956">
        <v>30.351624079772872</v>
      </c>
      <c r="AM1956">
        <v>29.101817099894298</v>
      </c>
      <c r="AO1956">
        <f t="shared" si="1548"/>
        <v>1</v>
      </c>
      <c r="AP1956">
        <f t="shared" si="1549"/>
        <v>0</v>
      </c>
      <c r="AQ1956">
        <f t="shared" si="1550"/>
        <v>1.2498069798785743</v>
      </c>
      <c r="AT1956">
        <v>1949</v>
      </c>
      <c r="AU1956">
        <v>19.49916168702779</v>
      </c>
      <c r="AV1956">
        <v>23.046105455378736</v>
      </c>
      <c r="AX1956">
        <f t="shared" si="1551"/>
        <v>0</v>
      </c>
      <c r="AY1956">
        <f t="shared" si="1552"/>
        <v>1</v>
      </c>
      <c r="AZ1956">
        <f t="shared" si="1553"/>
        <v>3.5469437683509462</v>
      </c>
      <c r="BC1956">
        <v>1949</v>
      </c>
      <c r="BD1956" t="e">
        <v>#N/A</v>
      </c>
      <c r="BE1956" t="e">
        <v>#N/A</v>
      </c>
      <c r="BG1956" t="e">
        <f t="shared" si="1554"/>
        <v>#N/A</v>
      </c>
      <c r="BH1956" t="e">
        <f t="shared" si="1555"/>
        <v>#N/A</v>
      </c>
      <c r="BI1956" t="e">
        <f t="shared" si="1556"/>
        <v>#N/A</v>
      </c>
      <c r="BL1956">
        <v>1949</v>
      </c>
      <c r="BM1956">
        <v>25.480219959977248</v>
      </c>
      <c r="BN1956">
        <v>8.0290573395599019</v>
      </c>
      <c r="BP1956">
        <f t="shared" si="1557"/>
        <v>1</v>
      </c>
      <c r="BQ1956">
        <f t="shared" si="1558"/>
        <v>0</v>
      </c>
      <c r="BR1956">
        <f t="shared" si="1559"/>
        <v>17.451162620417346</v>
      </c>
      <c r="BU1956">
        <v>1949</v>
      </c>
      <c r="BV1956">
        <v>30.540735661132057</v>
      </c>
      <c r="BW1956">
        <v>28.823512849838693</v>
      </c>
      <c r="BY1956">
        <f t="shared" si="1560"/>
        <v>1</v>
      </c>
      <c r="BZ1956">
        <f t="shared" si="1561"/>
        <v>0</v>
      </c>
      <c r="CA1956">
        <f t="shared" si="1562"/>
        <v>1.7172228112933645</v>
      </c>
      <c r="CD1956">
        <v>1949</v>
      </c>
      <c r="CE1956">
        <v>25.748552997816191</v>
      </c>
      <c r="CF1956">
        <v>10.917823208617163</v>
      </c>
      <c r="CH1956">
        <f t="shared" si="1563"/>
        <v>1</v>
      </c>
      <c r="CI1956">
        <f t="shared" si="1564"/>
        <v>0</v>
      </c>
      <c r="CJ1956">
        <f t="shared" si="1565"/>
        <v>14.830729789199028</v>
      </c>
      <c r="CM1956">
        <v>1949</v>
      </c>
      <c r="CN1956">
        <v>16.016584061335156</v>
      </c>
      <c r="CO1956">
        <v>21.441166947517122</v>
      </c>
      <c r="CQ1956">
        <f t="shared" si="1566"/>
        <v>0</v>
      </c>
      <c r="CR1956">
        <f t="shared" si="1567"/>
        <v>1</v>
      </c>
      <c r="CS1956">
        <f t="shared" si="1568"/>
        <v>5.424582886181966</v>
      </c>
      <c r="CV1956">
        <v>1949</v>
      </c>
      <c r="CW1956">
        <v>19.577556925778733</v>
      </c>
      <c r="CX1956">
        <v>14.572463682751449</v>
      </c>
      <c r="CZ1956">
        <f t="shared" si="1569"/>
        <v>1</v>
      </c>
      <c r="DA1956">
        <f t="shared" si="1570"/>
        <v>0</v>
      </c>
      <c r="DB1956">
        <f t="shared" si="1571"/>
        <v>5.0050932430272841</v>
      </c>
      <c r="DE1956">
        <v>1949</v>
      </c>
      <c r="DF1956">
        <v>35.263678359620783</v>
      </c>
      <c r="DG1956">
        <v>23.852023610894214</v>
      </c>
      <c r="DI1956">
        <f t="shared" si="1572"/>
        <v>1</v>
      </c>
      <c r="DJ1956">
        <f t="shared" si="1573"/>
        <v>0</v>
      </c>
      <c r="DK1956">
        <f t="shared" si="1574"/>
        <v>11.411654748726569</v>
      </c>
      <c r="DN1956">
        <v>1949</v>
      </c>
      <c r="DO1956">
        <v>23.757711810853696</v>
      </c>
      <c r="DP1956">
        <v>13.086306635129624</v>
      </c>
      <c r="DR1956">
        <f t="shared" si="1575"/>
        <v>1</v>
      </c>
      <c r="DS1956">
        <f t="shared" si="1576"/>
        <v>0</v>
      </c>
      <c r="DT1956">
        <f t="shared" si="1577"/>
        <v>10.671405175724072</v>
      </c>
      <c r="DW1956">
        <v>1949</v>
      </c>
      <c r="DX1956">
        <v>14.23773570086686</v>
      </c>
      <c r="DY1956">
        <v>21.426219107660781</v>
      </c>
      <c r="EA1956">
        <f t="shared" si="1578"/>
        <v>0</v>
      </c>
      <c r="EB1956">
        <f t="shared" si="1579"/>
        <v>1</v>
      </c>
      <c r="EC1956">
        <f t="shared" si="1580"/>
        <v>7.1884834067939209</v>
      </c>
      <c r="EF1956">
        <v>1949</v>
      </c>
      <c r="EG1956">
        <v>20.267268357589636</v>
      </c>
      <c r="EH1956">
        <v>16.921572006175477</v>
      </c>
      <c r="EJ1956">
        <f t="shared" si="1581"/>
        <v>1</v>
      </c>
      <c r="EK1956">
        <f t="shared" si="1582"/>
        <v>0</v>
      </c>
      <c r="EL1956">
        <f t="shared" si="1583"/>
        <v>3.3456963514141584</v>
      </c>
      <c r="EO1956">
        <v>1949</v>
      </c>
      <c r="EP1956">
        <v>21.468997147483435</v>
      </c>
      <c r="EQ1956">
        <v>10.801846303144025</v>
      </c>
      <c r="ES1956">
        <f t="shared" si="1584"/>
        <v>1</v>
      </c>
      <c r="ET1956">
        <f t="shared" si="1585"/>
        <v>0</v>
      </c>
      <c r="EU1956">
        <f t="shared" si="1586"/>
        <v>10.66715084433941</v>
      </c>
    </row>
    <row r="1957" spans="1:151" x14ac:dyDescent="0.25">
      <c r="A1957">
        <v>1950</v>
      </c>
      <c r="B1957">
        <v>12.97130229431365</v>
      </c>
      <c r="C1957">
        <v>13.650959183504357</v>
      </c>
      <c r="E1957">
        <f t="shared" si="1536"/>
        <v>0</v>
      </c>
      <c r="F1957">
        <f t="shared" si="1538"/>
        <v>1</v>
      </c>
      <c r="G1957">
        <f t="shared" si="1537"/>
        <v>0.67965688919070644</v>
      </c>
      <c r="J1957">
        <v>1950</v>
      </c>
      <c r="K1957">
        <v>17.603856292701362</v>
      </c>
      <c r="L1957">
        <v>15.593074473774861</v>
      </c>
      <c r="N1957">
        <f t="shared" si="1539"/>
        <v>1</v>
      </c>
      <c r="O1957">
        <f t="shared" si="1540"/>
        <v>0</v>
      </c>
      <c r="P1957">
        <f t="shared" si="1541"/>
        <v>2.0107818189265014</v>
      </c>
      <c r="S1957">
        <v>1950</v>
      </c>
      <c r="T1957">
        <v>20.76367414017961</v>
      </c>
      <c r="U1957">
        <v>37.234387416399436</v>
      </c>
      <c r="W1957">
        <f t="shared" si="1542"/>
        <v>0</v>
      </c>
      <c r="X1957">
        <f t="shared" si="1543"/>
        <v>1</v>
      </c>
      <c r="Y1957">
        <f t="shared" si="1544"/>
        <v>16.470713276219826</v>
      </c>
      <c r="AB1957">
        <v>1950</v>
      </c>
      <c r="AC1957">
        <v>29.717766851481205</v>
      </c>
      <c r="AD1957">
        <v>18.719094999963737</v>
      </c>
      <c r="AF1957">
        <f t="shared" si="1545"/>
        <v>1</v>
      </c>
      <c r="AG1957">
        <f t="shared" si="1546"/>
        <v>0</v>
      </c>
      <c r="AH1957">
        <f t="shared" si="1547"/>
        <v>10.998671851517468</v>
      </c>
      <c r="AK1957">
        <v>1950</v>
      </c>
      <c r="AL1957">
        <v>24.275443323011928</v>
      </c>
      <c r="AM1957">
        <v>21.896637548254915</v>
      </c>
      <c r="AO1957">
        <f t="shared" si="1548"/>
        <v>1</v>
      </c>
      <c r="AP1957">
        <f t="shared" si="1549"/>
        <v>0</v>
      </c>
      <c r="AQ1957">
        <f t="shared" si="1550"/>
        <v>2.3788057747570122</v>
      </c>
      <c r="AT1957">
        <v>1950</v>
      </c>
      <c r="AU1957">
        <v>16.725404100213893</v>
      </c>
      <c r="AV1957">
        <v>17.464092656918126</v>
      </c>
      <c r="AX1957">
        <f t="shared" si="1551"/>
        <v>0</v>
      </c>
      <c r="AY1957">
        <f t="shared" si="1552"/>
        <v>1</v>
      </c>
      <c r="AZ1957">
        <f t="shared" si="1553"/>
        <v>0.73868855670423272</v>
      </c>
      <c r="BC1957">
        <v>1950</v>
      </c>
      <c r="BD1957" t="e">
        <v>#N/A</v>
      </c>
      <c r="BE1957" t="e">
        <v>#N/A</v>
      </c>
      <c r="BG1957" t="e">
        <f t="shared" si="1554"/>
        <v>#N/A</v>
      </c>
      <c r="BH1957" t="e">
        <f t="shared" si="1555"/>
        <v>#N/A</v>
      </c>
      <c r="BI1957" t="e">
        <f t="shared" si="1556"/>
        <v>#N/A</v>
      </c>
      <c r="BL1957">
        <v>1950</v>
      </c>
      <c r="BM1957">
        <v>36.982449376021826</v>
      </c>
      <c r="BN1957">
        <v>12.018238020380224</v>
      </c>
      <c r="BP1957">
        <f t="shared" si="1557"/>
        <v>1</v>
      </c>
      <c r="BQ1957">
        <f t="shared" si="1558"/>
        <v>0</v>
      </c>
      <c r="BR1957">
        <f t="shared" si="1559"/>
        <v>24.964211355641602</v>
      </c>
      <c r="BU1957">
        <v>1950</v>
      </c>
      <c r="BV1957">
        <v>13.614165389720362</v>
      </c>
      <c r="BW1957">
        <v>17.963260854754516</v>
      </c>
      <c r="BY1957">
        <f t="shared" si="1560"/>
        <v>0</v>
      </c>
      <c r="BZ1957">
        <f t="shared" si="1561"/>
        <v>1</v>
      </c>
      <c r="CA1957">
        <f t="shared" si="1562"/>
        <v>4.3490954650341536</v>
      </c>
      <c r="CD1957">
        <v>1950</v>
      </c>
      <c r="CE1957">
        <v>18.271395262539379</v>
      </c>
      <c r="CF1957">
        <v>17.69809558315076</v>
      </c>
      <c r="CH1957">
        <f t="shared" si="1563"/>
        <v>1</v>
      </c>
      <c r="CI1957">
        <f t="shared" si="1564"/>
        <v>0</v>
      </c>
      <c r="CJ1957">
        <f t="shared" si="1565"/>
        <v>0.5732996793886187</v>
      </c>
      <c r="CM1957">
        <v>1950</v>
      </c>
      <c r="CN1957">
        <v>23.216219057981895</v>
      </c>
      <c r="CO1957">
        <v>24.646721432270294</v>
      </c>
      <c r="CQ1957">
        <f t="shared" si="1566"/>
        <v>0</v>
      </c>
      <c r="CR1957">
        <f t="shared" si="1567"/>
        <v>1</v>
      </c>
      <c r="CS1957">
        <f t="shared" si="1568"/>
        <v>1.4305023742883982</v>
      </c>
      <c r="CV1957">
        <v>1950</v>
      </c>
      <c r="CW1957">
        <v>28.813582718099795</v>
      </c>
      <c r="CX1957">
        <v>14.921864967574157</v>
      </c>
      <c r="CZ1957">
        <f t="shared" si="1569"/>
        <v>1</v>
      </c>
      <c r="DA1957">
        <f t="shared" si="1570"/>
        <v>0</v>
      </c>
      <c r="DB1957">
        <f t="shared" si="1571"/>
        <v>13.891717750525638</v>
      </c>
      <c r="DE1957">
        <v>1950</v>
      </c>
      <c r="DF1957">
        <v>14.71177855760558</v>
      </c>
      <c r="DG1957">
        <v>19.547644320814996</v>
      </c>
      <c r="DI1957">
        <f t="shared" si="1572"/>
        <v>0</v>
      </c>
      <c r="DJ1957">
        <f t="shared" si="1573"/>
        <v>1</v>
      </c>
      <c r="DK1957">
        <f t="shared" si="1574"/>
        <v>4.8358657632094157</v>
      </c>
      <c r="DN1957">
        <v>1950</v>
      </c>
      <c r="DO1957">
        <v>21.23952455536482</v>
      </c>
      <c r="DP1957">
        <v>21.798301992199988</v>
      </c>
      <c r="DR1957">
        <f t="shared" si="1575"/>
        <v>0</v>
      </c>
      <c r="DS1957">
        <f t="shared" si="1576"/>
        <v>1</v>
      </c>
      <c r="DT1957">
        <f t="shared" si="1577"/>
        <v>0.55877743683516812</v>
      </c>
      <c r="DW1957">
        <v>1950</v>
      </c>
      <c r="DX1957">
        <v>18.475106213038075</v>
      </c>
      <c r="DY1957">
        <v>23.561149671562863</v>
      </c>
      <c r="EA1957">
        <f t="shared" si="1578"/>
        <v>0</v>
      </c>
      <c r="EB1957">
        <f t="shared" si="1579"/>
        <v>1</v>
      </c>
      <c r="EC1957">
        <f t="shared" si="1580"/>
        <v>5.086043458524788</v>
      </c>
      <c r="EF1957">
        <v>1950</v>
      </c>
      <c r="EG1957">
        <v>20.754317042557826</v>
      </c>
      <c r="EH1957">
        <v>15.969165821662575</v>
      </c>
      <c r="EJ1957">
        <f t="shared" si="1581"/>
        <v>1</v>
      </c>
      <c r="EK1957">
        <f t="shared" si="1582"/>
        <v>0</v>
      </c>
      <c r="EL1957">
        <f t="shared" si="1583"/>
        <v>4.7851512208952514</v>
      </c>
      <c r="EO1957">
        <v>1950</v>
      </c>
      <c r="EP1957">
        <v>24.7292781607884</v>
      </c>
      <c r="EQ1957">
        <v>31.328198489509337</v>
      </c>
      <c r="ES1957">
        <f t="shared" si="1584"/>
        <v>0</v>
      </c>
      <c r="ET1957">
        <f t="shared" si="1585"/>
        <v>1</v>
      </c>
      <c r="EU1957">
        <f t="shared" si="1586"/>
        <v>6.5989203287209364</v>
      </c>
    </row>
    <row r="1958" spans="1:151" x14ac:dyDescent="0.25">
      <c r="A1958">
        <v>1951</v>
      </c>
      <c r="B1958">
        <v>13.862440425066239</v>
      </c>
      <c r="C1958">
        <v>35.641397299714022</v>
      </c>
      <c r="E1958">
        <f t="shared" si="1536"/>
        <v>0</v>
      </c>
      <c r="F1958">
        <f t="shared" si="1538"/>
        <v>1</v>
      </c>
      <c r="G1958">
        <f t="shared" si="1537"/>
        <v>21.778956874647783</v>
      </c>
      <c r="J1958">
        <v>1951</v>
      </c>
      <c r="K1958">
        <v>14.105375222677301</v>
      </c>
      <c r="L1958">
        <v>12.027372536873816</v>
      </c>
      <c r="N1958">
        <f t="shared" si="1539"/>
        <v>1</v>
      </c>
      <c r="O1958">
        <f t="shared" si="1540"/>
        <v>0</v>
      </c>
      <c r="P1958">
        <f t="shared" si="1541"/>
        <v>2.0780026858034848</v>
      </c>
      <c r="S1958">
        <v>1951</v>
      </c>
      <c r="T1958">
        <v>20.830898189955274</v>
      </c>
      <c r="U1958">
        <v>35.562930770066181</v>
      </c>
      <c r="W1958">
        <f t="shared" si="1542"/>
        <v>0</v>
      </c>
      <c r="X1958">
        <f t="shared" si="1543"/>
        <v>1</v>
      </c>
      <c r="Y1958">
        <f t="shared" si="1544"/>
        <v>14.732032580110907</v>
      </c>
      <c r="AB1958">
        <v>1951</v>
      </c>
      <c r="AC1958">
        <v>42.036412937743563</v>
      </c>
      <c r="AD1958">
        <v>16.824544167978676</v>
      </c>
      <c r="AF1958">
        <f t="shared" si="1545"/>
        <v>1</v>
      </c>
      <c r="AG1958">
        <f t="shared" si="1546"/>
        <v>0</v>
      </c>
      <c r="AH1958">
        <f t="shared" si="1547"/>
        <v>25.211868769764887</v>
      </c>
      <c r="AK1958">
        <v>1951</v>
      </c>
      <c r="AL1958">
        <v>21.686720325440067</v>
      </c>
      <c r="AM1958">
        <v>29.34938874010631</v>
      </c>
      <c r="AO1958">
        <f t="shared" si="1548"/>
        <v>0</v>
      </c>
      <c r="AP1958">
        <f t="shared" si="1549"/>
        <v>1</v>
      </c>
      <c r="AQ1958">
        <f t="shared" si="1550"/>
        <v>7.6626684146662427</v>
      </c>
      <c r="AT1958">
        <v>1951</v>
      </c>
      <c r="AU1958">
        <v>16.423770959721278</v>
      </c>
      <c r="AV1958">
        <v>25.138008952097302</v>
      </c>
      <c r="AX1958">
        <f t="shared" si="1551"/>
        <v>0</v>
      </c>
      <c r="AY1958">
        <f t="shared" si="1552"/>
        <v>1</v>
      </c>
      <c r="AZ1958">
        <f t="shared" si="1553"/>
        <v>8.7142379923760238</v>
      </c>
      <c r="BC1958">
        <v>1951</v>
      </c>
      <c r="BD1958" t="e">
        <v>#N/A</v>
      </c>
      <c r="BE1958" t="e">
        <v>#N/A</v>
      </c>
      <c r="BG1958" t="e">
        <f t="shared" si="1554"/>
        <v>#N/A</v>
      </c>
      <c r="BH1958" t="e">
        <f t="shared" si="1555"/>
        <v>#N/A</v>
      </c>
      <c r="BI1958" t="e">
        <f t="shared" si="1556"/>
        <v>#N/A</v>
      </c>
      <c r="BL1958">
        <v>1951</v>
      </c>
      <c r="BM1958">
        <v>21.770069241411289</v>
      </c>
      <c r="BN1958">
        <v>9.7202052027560857</v>
      </c>
      <c r="BP1958">
        <f t="shared" si="1557"/>
        <v>1</v>
      </c>
      <c r="BQ1958">
        <f t="shared" si="1558"/>
        <v>0</v>
      </c>
      <c r="BR1958">
        <f t="shared" si="1559"/>
        <v>12.049864038655203</v>
      </c>
      <c r="BU1958">
        <v>1951</v>
      </c>
      <c r="BV1958">
        <v>19.23165927801584</v>
      </c>
      <c r="BW1958">
        <v>28.265612719883308</v>
      </c>
      <c r="BY1958">
        <f t="shared" si="1560"/>
        <v>0</v>
      </c>
      <c r="BZ1958">
        <f t="shared" si="1561"/>
        <v>1</v>
      </c>
      <c r="CA1958">
        <f t="shared" si="1562"/>
        <v>9.0339534418674674</v>
      </c>
      <c r="CD1958">
        <v>1951</v>
      </c>
      <c r="CE1958">
        <v>12.572891046968506</v>
      </c>
      <c r="CF1958">
        <v>24.59061037414542</v>
      </c>
      <c r="CH1958">
        <f t="shared" si="1563"/>
        <v>0</v>
      </c>
      <c r="CI1958">
        <f t="shared" si="1564"/>
        <v>1</v>
      </c>
      <c r="CJ1958">
        <f t="shared" si="1565"/>
        <v>12.017719327176914</v>
      </c>
      <c r="CM1958">
        <v>1951</v>
      </c>
      <c r="CN1958">
        <v>26.274495051969531</v>
      </c>
      <c r="CO1958">
        <v>14.855571595769536</v>
      </c>
      <c r="CQ1958">
        <f t="shared" si="1566"/>
        <v>1</v>
      </c>
      <c r="CR1958">
        <f t="shared" si="1567"/>
        <v>0</v>
      </c>
      <c r="CS1958">
        <f t="shared" si="1568"/>
        <v>11.418923456199995</v>
      </c>
      <c r="CV1958">
        <v>1951</v>
      </c>
      <c r="CW1958">
        <v>24.384613992149031</v>
      </c>
      <c r="CX1958">
        <v>15.332202502010496</v>
      </c>
      <c r="CZ1958">
        <f t="shared" si="1569"/>
        <v>1</v>
      </c>
      <c r="DA1958">
        <f t="shared" si="1570"/>
        <v>0</v>
      </c>
      <c r="DB1958">
        <f t="shared" si="1571"/>
        <v>9.0524114901385353</v>
      </c>
      <c r="DE1958">
        <v>1951</v>
      </c>
      <c r="DF1958">
        <v>24.543219728333277</v>
      </c>
      <c r="DG1958">
        <v>29.134214788915376</v>
      </c>
      <c r="DI1958">
        <f t="shared" si="1572"/>
        <v>0</v>
      </c>
      <c r="DJ1958">
        <f t="shared" si="1573"/>
        <v>1</v>
      </c>
      <c r="DK1958">
        <f t="shared" si="1574"/>
        <v>4.5909950605820988</v>
      </c>
      <c r="DN1958">
        <v>1951</v>
      </c>
      <c r="DO1958">
        <v>24.982958896730366</v>
      </c>
      <c r="DP1958">
        <v>19.508172663160753</v>
      </c>
      <c r="DR1958">
        <f t="shared" si="1575"/>
        <v>1</v>
      </c>
      <c r="DS1958">
        <f t="shared" si="1576"/>
        <v>0</v>
      </c>
      <c r="DT1958">
        <f t="shared" si="1577"/>
        <v>5.4747862335696134</v>
      </c>
      <c r="DW1958">
        <v>1951</v>
      </c>
      <c r="DX1958">
        <v>8.4807972991802991</v>
      </c>
      <c r="DY1958">
        <v>13.113374099656852</v>
      </c>
      <c r="EA1958">
        <f t="shared" si="1578"/>
        <v>0</v>
      </c>
      <c r="EB1958">
        <f t="shared" si="1579"/>
        <v>1</v>
      </c>
      <c r="EC1958">
        <f t="shared" si="1580"/>
        <v>4.6325768004765528</v>
      </c>
      <c r="EF1958">
        <v>1951</v>
      </c>
      <c r="EG1958">
        <v>25.976123542502069</v>
      </c>
      <c r="EH1958">
        <v>11.793255649019859</v>
      </c>
      <c r="EJ1958">
        <f t="shared" si="1581"/>
        <v>1</v>
      </c>
      <c r="EK1958">
        <f t="shared" si="1582"/>
        <v>0</v>
      </c>
      <c r="EL1958">
        <f t="shared" si="1583"/>
        <v>14.182867893482211</v>
      </c>
      <c r="EO1958">
        <v>1951</v>
      </c>
      <c r="EP1958">
        <v>22.154913878576032</v>
      </c>
      <c r="EQ1958">
        <v>23.325941139239539</v>
      </c>
      <c r="ES1958">
        <f t="shared" si="1584"/>
        <v>0</v>
      </c>
      <c r="ET1958">
        <f t="shared" si="1585"/>
        <v>1</v>
      </c>
      <c r="EU1958">
        <f t="shared" si="1586"/>
        <v>1.1710272606635073</v>
      </c>
    </row>
    <row r="1959" spans="1:151" x14ac:dyDescent="0.25">
      <c r="A1959">
        <v>1952</v>
      </c>
      <c r="B1959">
        <v>13.499586189265555</v>
      </c>
      <c r="C1959">
        <v>34.856358783299321</v>
      </c>
      <c r="E1959">
        <f t="shared" si="1536"/>
        <v>0</v>
      </c>
      <c r="F1959">
        <f t="shared" si="1538"/>
        <v>1</v>
      </c>
      <c r="G1959">
        <f t="shared" si="1537"/>
        <v>21.356772594033764</v>
      </c>
      <c r="J1959">
        <v>1952</v>
      </c>
      <c r="K1959">
        <v>25.003934806017352</v>
      </c>
      <c r="L1959">
        <v>30.148828945677177</v>
      </c>
      <c r="N1959">
        <f t="shared" si="1539"/>
        <v>0</v>
      </c>
      <c r="O1959">
        <f t="shared" si="1540"/>
        <v>1</v>
      </c>
      <c r="P1959">
        <f t="shared" si="1541"/>
        <v>5.1448941396598258</v>
      </c>
      <c r="S1959">
        <v>1952</v>
      </c>
      <c r="T1959">
        <v>20.552055574635659</v>
      </c>
      <c r="U1959">
        <v>23.022606873922779</v>
      </c>
      <c r="W1959">
        <f t="shared" si="1542"/>
        <v>0</v>
      </c>
      <c r="X1959">
        <f t="shared" si="1543"/>
        <v>1</v>
      </c>
      <c r="Y1959">
        <f t="shared" si="1544"/>
        <v>2.4705512992871199</v>
      </c>
      <c r="AB1959">
        <v>1952</v>
      </c>
      <c r="AC1959">
        <v>20.745895383891199</v>
      </c>
      <c r="AD1959">
        <v>19.100607930153267</v>
      </c>
      <c r="AF1959">
        <f t="shared" si="1545"/>
        <v>1</v>
      </c>
      <c r="AG1959">
        <f t="shared" si="1546"/>
        <v>0</v>
      </c>
      <c r="AH1959">
        <f t="shared" si="1547"/>
        <v>1.6452874537379323</v>
      </c>
      <c r="AK1959">
        <v>1952</v>
      </c>
      <c r="AL1959">
        <v>30.051906077514364</v>
      </c>
      <c r="AM1959">
        <v>12.921279878220844</v>
      </c>
      <c r="AO1959">
        <f t="shared" si="1548"/>
        <v>1</v>
      </c>
      <c r="AP1959">
        <f t="shared" si="1549"/>
        <v>0</v>
      </c>
      <c r="AQ1959">
        <f t="shared" si="1550"/>
        <v>17.13062619929352</v>
      </c>
      <c r="AT1959">
        <v>1952</v>
      </c>
      <c r="AU1959">
        <v>12.748877281898686</v>
      </c>
      <c r="AV1959">
        <v>24.113494894507493</v>
      </c>
      <c r="AX1959">
        <f t="shared" si="1551"/>
        <v>0</v>
      </c>
      <c r="AY1959">
        <f t="shared" si="1552"/>
        <v>1</v>
      </c>
      <c r="AZ1959">
        <f t="shared" si="1553"/>
        <v>11.364617612608807</v>
      </c>
      <c r="BC1959">
        <v>1952</v>
      </c>
      <c r="BD1959" t="e">
        <v>#N/A</v>
      </c>
      <c r="BE1959" t="e">
        <v>#N/A</v>
      </c>
      <c r="BG1959" t="e">
        <f t="shared" si="1554"/>
        <v>#N/A</v>
      </c>
      <c r="BH1959" t="e">
        <f t="shared" si="1555"/>
        <v>#N/A</v>
      </c>
      <c r="BI1959" t="e">
        <f t="shared" si="1556"/>
        <v>#N/A</v>
      </c>
      <c r="BL1959">
        <v>1952</v>
      </c>
      <c r="BM1959">
        <v>20.946640055078639</v>
      </c>
      <c r="BN1959">
        <v>13.608629064407936</v>
      </c>
      <c r="BP1959">
        <f t="shared" si="1557"/>
        <v>1</v>
      </c>
      <c r="BQ1959">
        <f t="shared" si="1558"/>
        <v>0</v>
      </c>
      <c r="BR1959">
        <f t="shared" si="1559"/>
        <v>7.3380109906707034</v>
      </c>
      <c r="BU1959">
        <v>1952</v>
      </c>
      <c r="BV1959">
        <v>18.411691513237159</v>
      </c>
      <c r="BW1959">
        <v>24.70986354328031</v>
      </c>
      <c r="BY1959">
        <f t="shared" si="1560"/>
        <v>0</v>
      </c>
      <c r="BZ1959">
        <f t="shared" si="1561"/>
        <v>1</v>
      </c>
      <c r="CA1959">
        <f t="shared" si="1562"/>
        <v>6.2981720300431512</v>
      </c>
      <c r="CD1959">
        <v>1952</v>
      </c>
      <c r="CE1959">
        <v>24.537134201250371</v>
      </c>
      <c r="CF1959">
        <v>37.177266266427964</v>
      </c>
      <c r="CH1959">
        <f t="shared" si="1563"/>
        <v>0</v>
      </c>
      <c r="CI1959">
        <f t="shared" si="1564"/>
        <v>1</v>
      </c>
      <c r="CJ1959">
        <f t="shared" si="1565"/>
        <v>12.640132065177593</v>
      </c>
      <c r="CM1959">
        <v>1952</v>
      </c>
      <c r="CN1959">
        <v>17.290742745007961</v>
      </c>
      <c r="CO1959">
        <v>12.917451011865669</v>
      </c>
      <c r="CQ1959">
        <f t="shared" si="1566"/>
        <v>1</v>
      </c>
      <c r="CR1959">
        <f t="shared" si="1567"/>
        <v>0</v>
      </c>
      <c r="CS1959">
        <f t="shared" si="1568"/>
        <v>4.3732917331422918</v>
      </c>
      <c r="CV1959">
        <v>1952</v>
      </c>
      <c r="CW1959">
        <v>19.208955277082346</v>
      </c>
      <c r="CX1959">
        <v>22.043447003047525</v>
      </c>
      <c r="CZ1959">
        <f t="shared" si="1569"/>
        <v>0</v>
      </c>
      <c r="DA1959">
        <f t="shared" si="1570"/>
        <v>1</v>
      </c>
      <c r="DB1959">
        <f t="shared" si="1571"/>
        <v>2.8344917259651794</v>
      </c>
      <c r="DE1959">
        <v>1952</v>
      </c>
      <c r="DF1959">
        <v>12.216966443599343</v>
      </c>
      <c r="DG1959">
        <v>18.394267409428622</v>
      </c>
      <c r="DI1959">
        <f t="shared" si="1572"/>
        <v>0</v>
      </c>
      <c r="DJ1959">
        <f t="shared" si="1573"/>
        <v>1</v>
      </c>
      <c r="DK1959">
        <f t="shared" si="1574"/>
        <v>6.1773009658292786</v>
      </c>
      <c r="DN1959">
        <v>1952</v>
      </c>
      <c r="DO1959">
        <v>19.658280190717001</v>
      </c>
      <c r="DP1959">
        <v>15.413266463410428</v>
      </c>
      <c r="DR1959">
        <f t="shared" si="1575"/>
        <v>1</v>
      </c>
      <c r="DS1959">
        <f t="shared" si="1576"/>
        <v>0</v>
      </c>
      <c r="DT1959">
        <f t="shared" si="1577"/>
        <v>4.2450137273065724</v>
      </c>
      <c r="DW1959">
        <v>1952</v>
      </c>
      <c r="DX1959">
        <v>23.585906729269308</v>
      </c>
      <c r="DY1959">
        <v>13.965825686752865</v>
      </c>
      <c r="EA1959">
        <f t="shared" si="1578"/>
        <v>1</v>
      </c>
      <c r="EB1959">
        <f t="shared" si="1579"/>
        <v>0</v>
      </c>
      <c r="EC1959">
        <f t="shared" si="1580"/>
        <v>9.6200810425164427</v>
      </c>
      <c r="EF1959">
        <v>1952</v>
      </c>
      <c r="EG1959">
        <v>22.632065833937141</v>
      </c>
      <c r="EH1959">
        <v>15.232991411312293</v>
      </c>
      <c r="EJ1959">
        <f t="shared" si="1581"/>
        <v>1</v>
      </c>
      <c r="EK1959">
        <f t="shared" si="1582"/>
        <v>0</v>
      </c>
      <c r="EL1959">
        <f t="shared" si="1583"/>
        <v>7.3990744226248477</v>
      </c>
      <c r="EO1959">
        <v>1952</v>
      </c>
      <c r="EP1959">
        <v>16.858355258014086</v>
      </c>
      <c r="EQ1959">
        <v>35.231397200181135</v>
      </c>
      <c r="ES1959">
        <f t="shared" si="1584"/>
        <v>0</v>
      </c>
      <c r="ET1959">
        <f t="shared" si="1585"/>
        <v>1</v>
      </c>
      <c r="EU1959">
        <f t="shared" si="1586"/>
        <v>18.373041942167049</v>
      </c>
    </row>
    <row r="1960" spans="1:151" x14ac:dyDescent="0.25">
      <c r="A1960">
        <v>1953</v>
      </c>
      <c r="B1960">
        <v>12.975826913974682</v>
      </c>
      <c r="C1960">
        <v>46.050586198878314</v>
      </c>
      <c r="E1960">
        <f t="shared" si="1536"/>
        <v>0</v>
      </c>
      <c r="F1960">
        <f t="shared" si="1538"/>
        <v>1</v>
      </c>
      <c r="G1960">
        <f t="shared" si="1537"/>
        <v>33.074759284903635</v>
      </c>
      <c r="J1960">
        <v>1953</v>
      </c>
      <c r="K1960">
        <v>21.577395802119725</v>
      </c>
      <c r="L1960">
        <v>25.767723325197132</v>
      </c>
      <c r="N1960">
        <f t="shared" si="1539"/>
        <v>0</v>
      </c>
      <c r="O1960">
        <f t="shared" si="1540"/>
        <v>1</v>
      </c>
      <c r="P1960">
        <f t="shared" si="1541"/>
        <v>4.1903275230774071</v>
      </c>
      <c r="S1960">
        <v>1953</v>
      </c>
      <c r="T1960">
        <v>19.239797149911379</v>
      </c>
      <c r="U1960">
        <v>2.6588905908198726</v>
      </c>
      <c r="W1960">
        <f t="shared" si="1542"/>
        <v>1</v>
      </c>
      <c r="X1960">
        <f t="shared" si="1543"/>
        <v>0</v>
      </c>
      <c r="Y1960">
        <f t="shared" si="1544"/>
        <v>16.580906559091506</v>
      </c>
      <c r="AB1960">
        <v>1953</v>
      </c>
      <c r="AC1960">
        <v>30.560349402495774</v>
      </c>
      <c r="AD1960">
        <v>18.646488999505671</v>
      </c>
      <c r="AF1960">
        <f t="shared" si="1545"/>
        <v>1</v>
      </c>
      <c r="AG1960">
        <f t="shared" si="1546"/>
        <v>0</v>
      </c>
      <c r="AH1960">
        <f t="shared" si="1547"/>
        <v>11.913860402990103</v>
      </c>
      <c r="AK1960">
        <v>1953</v>
      </c>
      <c r="AL1960">
        <v>19.417856200791917</v>
      </c>
      <c r="AM1960">
        <v>51.245975794839154</v>
      </c>
      <c r="AO1960">
        <f t="shared" si="1548"/>
        <v>0</v>
      </c>
      <c r="AP1960">
        <f t="shared" si="1549"/>
        <v>1</v>
      </c>
      <c r="AQ1960">
        <f t="shared" si="1550"/>
        <v>31.828119594047237</v>
      </c>
      <c r="AT1960">
        <v>1953</v>
      </c>
      <c r="AU1960">
        <v>16.859377572832539</v>
      </c>
      <c r="AV1960">
        <v>26.249679476709861</v>
      </c>
      <c r="AX1960">
        <f t="shared" si="1551"/>
        <v>0</v>
      </c>
      <c r="AY1960">
        <f t="shared" si="1552"/>
        <v>1</v>
      </c>
      <c r="AZ1960">
        <f t="shared" si="1553"/>
        <v>9.3903019038773223</v>
      </c>
      <c r="BC1960">
        <v>1953</v>
      </c>
      <c r="BD1960" t="e">
        <v>#N/A</v>
      </c>
      <c r="BE1960" t="e">
        <v>#N/A</v>
      </c>
      <c r="BG1960" t="e">
        <f t="shared" si="1554"/>
        <v>#N/A</v>
      </c>
      <c r="BH1960" t="e">
        <f t="shared" si="1555"/>
        <v>#N/A</v>
      </c>
      <c r="BI1960" t="e">
        <f t="shared" si="1556"/>
        <v>#N/A</v>
      </c>
      <c r="BL1960">
        <v>1953</v>
      </c>
      <c r="BM1960">
        <v>42.305322491927008</v>
      </c>
      <c r="BN1960">
        <v>10.92670401041693</v>
      </c>
      <c r="BP1960">
        <f t="shared" si="1557"/>
        <v>1</v>
      </c>
      <c r="BQ1960">
        <f t="shared" si="1558"/>
        <v>0</v>
      </c>
      <c r="BR1960">
        <f t="shared" si="1559"/>
        <v>31.378618481510077</v>
      </c>
      <c r="BU1960">
        <v>1953</v>
      </c>
      <c r="BV1960">
        <v>24.470514704492881</v>
      </c>
      <c r="BW1960">
        <v>18.988905624629464</v>
      </c>
      <c r="BY1960">
        <f t="shared" si="1560"/>
        <v>1</v>
      </c>
      <c r="BZ1960">
        <f t="shared" si="1561"/>
        <v>0</v>
      </c>
      <c r="CA1960">
        <f t="shared" si="1562"/>
        <v>5.4816090798634178</v>
      </c>
      <c r="CD1960">
        <v>1953</v>
      </c>
      <c r="CE1960">
        <v>25.874322829990049</v>
      </c>
      <c r="CF1960">
        <v>33.93117462190996</v>
      </c>
      <c r="CH1960">
        <f t="shared" si="1563"/>
        <v>0</v>
      </c>
      <c r="CI1960">
        <f t="shared" si="1564"/>
        <v>1</v>
      </c>
      <c r="CJ1960">
        <f t="shared" si="1565"/>
        <v>8.056851791919911</v>
      </c>
      <c r="CM1960">
        <v>1953</v>
      </c>
      <c r="CN1960">
        <v>24.214034524528483</v>
      </c>
      <c r="CO1960">
        <v>11.751198584259587</v>
      </c>
      <c r="CQ1960">
        <f t="shared" si="1566"/>
        <v>1</v>
      </c>
      <c r="CR1960">
        <f t="shared" si="1567"/>
        <v>0</v>
      </c>
      <c r="CS1960">
        <f t="shared" si="1568"/>
        <v>12.462835940268896</v>
      </c>
      <c r="CV1960">
        <v>1953</v>
      </c>
      <c r="CW1960">
        <v>21.870087867944662</v>
      </c>
      <c r="CX1960">
        <v>16.186979140185137</v>
      </c>
      <c r="CZ1960">
        <f t="shared" si="1569"/>
        <v>1</v>
      </c>
      <c r="DA1960">
        <f t="shared" si="1570"/>
        <v>0</v>
      </c>
      <c r="DB1960">
        <f t="shared" si="1571"/>
        <v>5.6831087277595245</v>
      </c>
      <c r="DE1960">
        <v>1953</v>
      </c>
      <c r="DF1960">
        <v>24.860651799960401</v>
      </c>
      <c r="DG1960">
        <v>24.423727894783124</v>
      </c>
      <c r="DI1960">
        <f t="shared" si="1572"/>
        <v>1</v>
      </c>
      <c r="DJ1960">
        <f t="shared" si="1573"/>
        <v>0</v>
      </c>
      <c r="DK1960">
        <f t="shared" si="1574"/>
        <v>0.43692390517727731</v>
      </c>
      <c r="DN1960">
        <v>1953</v>
      </c>
      <c r="DO1960">
        <v>24.994695370493545</v>
      </c>
      <c r="DP1960">
        <v>22.08470937469837</v>
      </c>
      <c r="DR1960">
        <f t="shared" si="1575"/>
        <v>1</v>
      </c>
      <c r="DS1960">
        <f t="shared" si="1576"/>
        <v>0</v>
      </c>
      <c r="DT1960">
        <f t="shared" si="1577"/>
        <v>2.909985995795175</v>
      </c>
      <c r="DW1960">
        <v>1953</v>
      </c>
      <c r="DX1960">
        <v>17.397285252234699</v>
      </c>
      <c r="DY1960">
        <v>12.45490474864808</v>
      </c>
      <c r="EA1960">
        <f t="shared" si="1578"/>
        <v>1</v>
      </c>
      <c r="EB1960">
        <f t="shared" si="1579"/>
        <v>0</v>
      </c>
      <c r="EC1960">
        <f t="shared" si="1580"/>
        <v>4.9423805035866195</v>
      </c>
      <c r="EF1960">
        <v>1953</v>
      </c>
      <c r="EG1960">
        <v>18.754996160630064</v>
      </c>
      <c r="EH1960">
        <v>18.107776876800628</v>
      </c>
      <c r="EJ1960">
        <f t="shared" si="1581"/>
        <v>1</v>
      </c>
      <c r="EK1960">
        <f t="shared" si="1582"/>
        <v>0</v>
      </c>
      <c r="EL1960">
        <f t="shared" si="1583"/>
        <v>0.64721928382943616</v>
      </c>
      <c r="EO1960">
        <v>1953</v>
      </c>
      <c r="EP1960">
        <v>23.840858414374967</v>
      </c>
      <c r="EQ1960">
        <v>-1.9813503389721667</v>
      </c>
      <c r="ES1960">
        <f t="shared" si="1584"/>
        <v>1</v>
      </c>
      <c r="ET1960">
        <f t="shared" si="1585"/>
        <v>0</v>
      </c>
      <c r="EU1960">
        <f t="shared" si="1586"/>
        <v>25.822208753347134</v>
      </c>
    </row>
    <row r="1961" spans="1:151" x14ac:dyDescent="0.25">
      <c r="A1961">
        <v>1954</v>
      </c>
      <c r="B1961">
        <v>6.6144536885480854</v>
      </c>
      <c r="C1961">
        <v>30.362063035455826</v>
      </c>
      <c r="E1961">
        <f t="shared" si="1536"/>
        <v>0</v>
      </c>
      <c r="F1961">
        <f t="shared" si="1538"/>
        <v>1</v>
      </c>
      <c r="G1961">
        <f t="shared" si="1537"/>
        <v>23.747609346907741</v>
      </c>
      <c r="J1961">
        <v>1954</v>
      </c>
      <c r="K1961">
        <v>22.703637314556783</v>
      </c>
      <c r="L1961">
        <v>30.296593255858596</v>
      </c>
      <c r="N1961">
        <f t="shared" si="1539"/>
        <v>0</v>
      </c>
      <c r="O1961">
        <f t="shared" si="1540"/>
        <v>1</v>
      </c>
      <c r="P1961">
        <f t="shared" si="1541"/>
        <v>7.5929559413018133</v>
      </c>
      <c r="S1961">
        <v>1954</v>
      </c>
      <c r="T1961">
        <v>20.804965358427999</v>
      </c>
      <c r="U1961">
        <v>17.433920922409921</v>
      </c>
      <c r="W1961">
        <f t="shared" si="1542"/>
        <v>1</v>
      </c>
      <c r="X1961">
        <f t="shared" si="1543"/>
        <v>0</v>
      </c>
      <c r="Y1961">
        <f t="shared" si="1544"/>
        <v>3.371044436018078</v>
      </c>
      <c r="AB1961">
        <v>1954</v>
      </c>
      <c r="AC1961">
        <v>33.702536539081827</v>
      </c>
      <c r="AD1961">
        <v>18.44271997753334</v>
      </c>
      <c r="AF1961">
        <f t="shared" si="1545"/>
        <v>1</v>
      </c>
      <c r="AG1961">
        <f t="shared" si="1546"/>
        <v>0</v>
      </c>
      <c r="AH1961">
        <f t="shared" si="1547"/>
        <v>15.259816561548487</v>
      </c>
      <c r="AK1961">
        <v>1954</v>
      </c>
      <c r="AL1961">
        <v>16.686840608026529</v>
      </c>
      <c r="AM1961">
        <v>32.557850630187133</v>
      </c>
      <c r="AO1961">
        <f t="shared" si="1548"/>
        <v>0</v>
      </c>
      <c r="AP1961">
        <f t="shared" si="1549"/>
        <v>1</v>
      </c>
      <c r="AQ1961">
        <f t="shared" si="1550"/>
        <v>15.871010022160604</v>
      </c>
      <c r="AT1961">
        <v>1954</v>
      </c>
      <c r="AU1961">
        <v>16.194324317418776</v>
      </c>
      <c r="AV1961">
        <v>22.253595640963297</v>
      </c>
      <c r="AX1961">
        <f t="shared" si="1551"/>
        <v>0</v>
      </c>
      <c r="AY1961">
        <f t="shared" si="1552"/>
        <v>1</v>
      </c>
      <c r="AZ1961">
        <f t="shared" si="1553"/>
        <v>6.0592713235445217</v>
      </c>
      <c r="BC1961">
        <v>1954</v>
      </c>
      <c r="BD1961" t="e">
        <v>#N/A</v>
      </c>
      <c r="BE1961" t="e">
        <v>#N/A</v>
      </c>
      <c r="BG1961" t="e">
        <f t="shared" si="1554"/>
        <v>#N/A</v>
      </c>
      <c r="BH1961" t="e">
        <f t="shared" si="1555"/>
        <v>#N/A</v>
      </c>
      <c r="BI1961" t="e">
        <f t="shared" si="1556"/>
        <v>#N/A</v>
      </c>
      <c r="BL1961">
        <v>1954</v>
      </c>
      <c r="BM1961">
        <v>20.900150375670208</v>
      </c>
      <c r="BN1961">
        <v>17.098313498579465</v>
      </c>
      <c r="BP1961">
        <f t="shared" si="1557"/>
        <v>1</v>
      </c>
      <c r="BQ1961">
        <f t="shared" si="1558"/>
        <v>0</v>
      </c>
      <c r="BR1961">
        <f t="shared" si="1559"/>
        <v>3.8018368770907429</v>
      </c>
      <c r="BU1961">
        <v>1954</v>
      </c>
      <c r="BV1961">
        <v>20.062321818645803</v>
      </c>
      <c r="BW1961">
        <v>25.173059299287193</v>
      </c>
      <c r="BY1961">
        <f t="shared" si="1560"/>
        <v>0</v>
      </c>
      <c r="BZ1961">
        <f t="shared" si="1561"/>
        <v>1</v>
      </c>
      <c r="CA1961">
        <f t="shared" si="1562"/>
        <v>5.1107374806413901</v>
      </c>
      <c r="CD1961">
        <v>1954</v>
      </c>
      <c r="CE1961">
        <v>14.882369898689458</v>
      </c>
      <c r="CF1961">
        <v>17.275274068896294</v>
      </c>
      <c r="CH1961">
        <f t="shared" si="1563"/>
        <v>0</v>
      </c>
      <c r="CI1961">
        <f t="shared" si="1564"/>
        <v>1</v>
      </c>
      <c r="CJ1961">
        <f t="shared" si="1565"/>
        <v>2.3929041702068368</v>
      </c>
      <c r="CM1961">
        <v>1954</v>
      </c>
      <c r="CN1961">
        <v>15.81578540193706</v>
      </c>
      <c r="CO1961">
        <v>21.086536467200499</v>
      </c>
      <c r="CQ1961">
        <f t="shared" si="1566"/>
        <v>0</v>
      </c>
      <c r="CR1961">
        <f t="shared" si="1567"/>
        <v>1</v>
      </c>
      <c r="CS1961">
        <f t="shared" si="1568"/>
        <v>5.2707510652634397</v>
      </c>
      <c r="CV1961">
        <v>1954</v>
      </c>
      <c r="CW1961">
        <v>28.352864293648427</v>
      </c>
      <c r="CX1961">
        <v>18.242245855314106</v>
      </c>
      <c r="CZ1961">
        <f t="shared" si="1569"/>
        <v>1</v>
      </c>
      <c r="DA1961">
        <f t="shared" si="1570"/>
        <v>0</v>
      </c>
      <c r="DB1961">
        <f t="shared" si="1571"/>
        <v>10.110618438334321</v>
      </c>
      <c r="DE1961">
        <v>1954</v>
      </c>
      <c r="DF1961">
        <v>20.716871407223199</v>
      </c>
      <c r="DG1961">
        <v>30.176788961385725</v>
      </c>
      <c r="DI1961">
        <f t="shared" si="1572"/>
        <v>0</v>
      </c>
      <c r="DJ1961">
        <f t="shared" si="1573"/>
        <v>1</v>
      </c>
      <c r="DK1961">
        <f t="shared" si="1574"/>
        <v>9.4599175541625264</v>
      </c>
      <c r="DN1961">
        <v>1954</v>
      </c>
      <c r="DO1961">
        <v>27.021993711718494</v>
      </c>
      <c r="DP1961">
        <v>17.854032858724615</v>
      </c>
      <c r="DR1961">
        <f t="shared" si="1575"/>
        <v>1</v>
      </c>
      <c r="DS1961">
        <f t="shared" si="1576"/>
        <v>0</v>
      </c>
      <c r="DT1961">
        <f t="shared" si="1577"/>
        <v>9.167960852993879</v>
      </c>
      <c r="DW1961">
        <v>1954</v>
      </c>
      <c r="DX1961">
        <v>13.065834814875227</v>
      </c>
      <c r="DY1961">
        <v>17.778014576647564</v>
      </c>
      <c r="EA1961">
        <f t="shared" si="1578"/>
        <v>0</v>
      </c>
      <c r="EB1961">
        <f t="shared" si="1579"/>
        <v>1</v>
      </c>
      <c r="EC1961">
        <f t="shared" si="1580"/>
        <v>4.7121797617723367</v>
      </c>
      <c r="EF1961">
        <v>1954</v>
      </c>
      <c r="EG1961">
        <v>25.397952911044818</v>
      </c>
      <c r="EH1961">
        <v>20.053618300180247</v>
      </c>
      <c r="EJ1961">
        <f t="shared" si="1581"/>
        <v>1</v>
      </c>
      <c r="EK1961">
        <f t="shared" si="1582"/>
        <v>0</v>
      </c>
      <c r="EL1961">
        <f t="shared" si="1583"/>
        <v>5.3443346108645713</v>
      </c>
      <c r="EO1961">
        <v>1954</v>
      </c>
      <c r="EP1961">
        <v>14.269355025326925</v>
      </c>
      <c r="EQ1961">
        <v>33.677968576791955</v>
      </c>
      <c r="ES1961">
        <f t="shared" si="1584"/>
        <v>0</v>
      </c>
      <c r="ET1961">
        <f t="shared" si="1585"/>
        <v>1</v>
      </c>
      <c r="EU1961">
        <f t="shared" si="1586"/>
        <v>19.408613551465031</v>
      </c>
    </row>
    <row r="1962" spans="1:151" x14ac:dyDescent="0.25">
      <c r="A1962">
        <v>1955</v>
      </c>
      <c r="B1962">
        <v>12.860203978829759</v>
      </c>
      <c r="C1962">
        <v>21.576153438128852</v>
      </c>
      <c r="E1962">
        <f t="shared" si="1536"/>
        <v>0</v>
      </c>
      <c r="F1962">
        <f t="shared" si="1538"/>
        <v>1</v>
      </c>
      <c r="G1962">
        <f t="shared" si="1537"/>
        <v>8.7159494592990931</v>
      </c>
      <c r="J1962">
        <v>1955</v>
      </c>
      <c r="K1962">
        <v>9.4634914543125976</v>
      </c>
      <c r="L1962">
        <v>23.394787915686408</v>
      </c>
      <c r="N1962">
        <f t="shared" si="1539"/>
        <v>0</v>
      </c>
      <c r="O1962">
        <f t="shared" si="1540"/>
        <v>1</v>
      </c>
      <c r="P1962">
        <f t="shared" si="1541"/>
        <v>13.93129646137381</v>
      </c>
      <c r="S1962">
        <v>1955</v>
      </c>
      <c r="T1962">
        <v>15.695076347276125</v>
      </c>
      <c r="U1962">
        <v>29.321460983454731</v>
      </c>
      <c r="W1962">
        <f t="shared" si="1542"/>
        <v>0</v>
      </c>
      <c r="X1962">
        <f t="shared" si="1543"/>
        <v>1</v>
      </c>
      <c r="Y1962">
        <f t="shared" si="1544"/>
        <v>13.626384636178607</v>
      </c>
      <c r="AB1962">
        <v>1955</v>
      </c>
      <c r="AC1962">
        <v>25.334475221392655</v>
      </c>
      <c r="AD1962">
        <v>16.607182902412315</v>
      </c>
      <c r="AF1962">
        <f t="shared" si="1545"/>
        <v>1</v>
      </c>
      <c r="AG1962">
        <f t="shared" si="1546"/>
        <v>0</v>
      </c>
      <c r="AH1962">
        <f t="shared" si="1547"/>
        <v>8.7272923189803393</v>
      </c>
      <c r="AK1962">
        <v>1955</v>
      </c>
      <c r="AL1962">
        <v>13.002034694374755</v>
      </c>
      <c r="AM1962">
        <v>26.74879876181658</v>
      </c>
      <c r="AO1962">
        <f t="shared" si="1548"/>
        <v>0</v>
      </c>
      <c r="AP1962">
        <f t="shared" si="1549"/>
        <v>1</v>
      </c>
      <c r="AQ1962">
        <f t="shared" si="1550"/>
        <v>13.746764067441825</v>
      </c>
      <c r="AT1962">
        <v>1955</v>
      </c>
      <c r="AU1962">
        <v>19.625490636145926</v>
      </c>
      <c r="AV1962">
        <v>20.767200052269391</v>
      </c>
      <c r="AX1962">
        <f t="shared" si="1551"/>
        <v>0</v>
      </c>
      <c r="AY1962">
        <f t="shared" si="1552"/>
        <v>1</v>
      </c>
      <c r="AZ1962">
        <f t="shared" si="1553"/>
        <v>1.1417094161234651</v>
      </c>
      <c r="BC1962">
        <v>1955</v>
      </c>
      <c r="BD1962" t="e">
        <v>#N/A</v>
      </c>
      <c r="BE1962" t="e">
        <v>#N/A</v>
      </c>
      <c r="BG1962" t="e">
        <f t="shared" si="1554"/>
        <v>#N/A</v>
      </c>
      <c r="BH1962" t="e">
        <f t="shared" si="1555"/>
        <v>#N/A</v>
      </c>
      <c r="BI1962" t="e">
        <f t="shared" si="1556"/>
        <v>#N/A</v>
      </c>
      <c r="BL1962">
        <v>1955</v>
      </c>
      <c r="BM1962">
        <v>36.615096873463649</v>
      </c>
      <c r="BN1962">
        <v>9.6084332722617702</v>
      </c>
      <c r="BP1962">
        <f t="shared" si="1557"/>
        <v>1</v>
      </c>
      <c r="BQ1962">
        <f t="shared" si="1558"/>
        <v>0</v>
      </c>
      <c r="BR1962">
        <f t="shared" si="1559"/>
        <v>27.006663601201879</v>
      </c>
      <c r="BU1962">
        <v>1955</v>
      </c>
      <c r="BV1962">
        <v>36.729979341217707</v>
      </c>
      <c r="BW1962">
        <v>23.444277991551534</v>
      </c>
      <c r="BY1962">
        <f t="shared" si="1560"/>
        <v>1</v>
      </c>
      <c r="BZ1962">
        <f t="shared" si="1561"/>
        <v>0</v>
      </c>
      <c r="CA1962">
        <f t="shared" si="1562"/>
        <v>13.285701349666173</v>
      </c>
      <c r="CD1962">
        <v>1955</v>
      </c>
      <c r="CE1962">
        <v>35.492783337332014</v>
      </c>
      <c r="CF1962">
        <v>16.518168657732176</v>
      </c>
      <c r="CH1962">
        <f t="shared" si="1563"/>
        <v>1</v>
      </c>
      <c r="CI1962">
        <f t="shared" si="1564"/>
        <v>0</v>
      </c>
      <c r="CJ1962">
        <f t="shared" si="1565"/>
        <v>18.974614679599838</v>
      </c>
      <c r="CM1962">
        <v>1955</v>
      </c>
      <c r="CN1962">
        <v>17.346858045159781</v>
      </c>
      <c r="CO1962">
        <v>11.478537036102166</v>
      </c>
      <c r="CQ1962">
        <f t="shared" si="1566"/>
        <v>1</v>
      </c>
      <c r="CR1962">
        <f t="shared" si="1567"/>
        <v>0</v>
      </c>
      <c r="CS1962">
        <f t="shared" si="1568"/>
        <v>5.868321009057615</v>
      </c>
      <c r="CV1962">
        <v>1955</v>
      </c>
      <c r="CW1962">
        <v>19.508374418870428</v>
      </c>
      <c r="CX1962">
        <v>18.62907715459832</v>
      </c>
      <c r="CZ1962">
        <f t="shared" si="1569"/>
        <v>1</v>
      </c>
      <c r="DA1962">
        <f t="shared" si="1570"/>
        <v>0</v>
      </c>
      <c r="DB1962">
        <f t="shared" si="1571"/>
        <v>0.87929726427210753</v>
      </c>
      <c r="DE1962">
        <v>1955</v>
      </c>
      <c r="DF1962">
        <v>20.272666056629436</v>
      </c>
      <c r="DG1962">
        <v>25.720330062688539</v>
      </c>
      <c r="DI1962">
        <f t="shared" si="1572"/>
        <v>0</v>
      </c>
      <c r="DJ1962">
        <f t="shared" si="1573"/>
        <v>1</v>
      </c>
      <c r="DK1962">
        <f t="shared" si="1574"/>
        <v>5.4476640060591031</v>
      </c>
      <c r="DN1962">
        <v>1955</v>
      </c>
      <c r="DO1962">
        <v>25.884667717050284</v>
      </c>
      <c r="DP1962">
        <v>18.391003624580179</v>
      </c>
      <c r="DR1962">
        <f t="shared" si="1575"/>
        <v>1</v>
      </c>
      <c r="DS1962">
        <f t="shared" si="1576"/>
        <v>0</v>
      </c>
      <c r="DT1962">
        <f t="shared" si="1577"/>
        <v>7.4936640924701052</v>
      </c>
      <c r="DW1962">
        <v>1955</v>
      </c>
      <c r="DX1962">
        <v>17.547729596202792</v>
      </c>
      <c r="DY1962">
        <v>29.950690595175296</v>
      </c>
      <c r="EA1962">
        <f t="shared" si="1578"/>
        <v>0</v>
      </c>
      <c r="EB1962">
        <f t="shared" si="1579"/>
        <v>1</v>
      </c>
      <c r="EC1962">
        <f t="shared" si="1580"/>
        <v>12.402960998972503</v>
      </c>
      <c r="EF1962">
        <v>1955</v>
      </c>
      <c r="EG1962">
        <v>20.193879237570268</v>
      </c>
      <c r="EH1962">
        <v>18.483743566206755</v>
      </c>
      <c r="EJ1962">
        <f t="shared" si="1581"/>
        <v>1</v>
      </c>
      <c r="EK1962">
        <f t="shared" si="1582"/>
        <v>0</v>
      </c>
      <c r="EL1962">
        <f t="shared" si="1583"/>
        <v>1.7101356713635134</v>
      </c>
      <c r="EO1962">
        <v>1955</v>
      </c>
      <c r="EP1962">
        <v>20.932418352319534</v>
      </c>
      <c r="EQ1962">
        <v>27.953859991025123</v>
      </c>
      <c r="ES1962">
        <f t="shared" si="1584"/>
        <v>0</v>
      </c>
      <c r="ET1962">
        <f t="shared" si="1585"/>
        <v>1</v>
      </c>
      <c r="EU1962">
        <f t="shared" si="1586"/>
        <v>7.0214416387055891</v>
      </c>
    </row>
    <row r="1963" spans="1:151" x14ac:dyDescent="0.25">
      <c r="A1963">
        <v>1956</v>
      </c>
      <c r="B1963">
        <v>13.706541054620635</v>
      </c>
      <c r="C1963">
        <v>24.71128323339078</v>
      </c>
      <c r="E1963">
        <f t="shared" si="1536"/>
        <v>0</v>
      </c>
      <c r="F1963">
        <f t="shared" si="1538"/>
        <v>1</v>
      </c>
      <c r="G1963">
        <f t="shared" si="1537"/>
        <v>11.004742178770146</v>
      </c>
      <c r="J1963">
        <v>1956</v>
      </c>
      <c r="K1963">
        <v>15.201174020688493</v>
      </c>
      <c r="L1963">
        <v>25.954652085770487</v>
      </c>
      <c r="N1963">
        <f t="shared" si="1539"/>
        <v>0</v>
      </c>
      <c r="O1963">
        <f t="shared" si="1540"/>
        <v>1</v>
      </c>
      <c r="P1963">
        <f t="shared" si="1541"/>
        <v>10.753478065081994</v>
      </c>
      <c r="S1963">
        <v>1956</v>
      </c>
      <c r="T1963">
        <v>14.386106268650108</v>
      </c>
      <c r="U1963">
        <v>23.430003242395522</v>
      </c>
      <c r="W1963">
        <f t="shared" si="1542"/>
        <v>0</v>
      </c>
      <c r="X1963">
        <f t="shared" si="1543"/>
        <v>1</v>
      </c>
      <c r="Y1963">
        <f t="shared" si="1544"/>
        <v>9.0438969737454133</v>
      </c>
      <c r="AB1963">
        <v>1956</v>
      </c>
      <c r="AC1963">
        <v>31.184467364659902</v>
      </c>
      <c r="AD1963">
        <v>17.163370202528522</v>
      </c>
      <c r="AF1963">
        <f t="shared" si="1545"/>
        <v>1</v>
      </c>
      <c r="AG1963">
        <f t="shared" si="1546"/>
        <v>0</v>
      </c>
      <c r="AH1963">
        <f t="shared" si="1547"/>
        <v>14.02109716213138</v>
      </c>
      <c r="AK1963">
        <v>1956</v>
      </c>
      <c r="AL1963">
        <v>25.982273000668094</v>
      </c>
      <c r="AM1963">
        <v>33.371173276270973</v>
      </c>
      <c r="AO1963">
        <f t="shared" si="1548"/>
        <v>0</v>
      </c>
      <c r="AP1963">
        <f t="shared" si="1549"/>
        <v>1</v>
      </c>
      <c r="AQ1963">
        <f t="shared" si="1550"/>
        <v>7.3889002756028788</v>
      </c>
      <c r="AT1963">
        <v>1956</v>
      </c>
      <c r="AU1963">
        <v>18.012182525113346</v>
      </c>
      <c r="AV1963">
        <v>30.046299195635697</v>
      </c>
      <c r="AX1963">
        <f t="shared" si="1551"/>
        <v>0</v>
      </c>
      <c r="AY1963">
        <f t="shared" si="1552"/>
        <v>1</v>
      </c>
      <c r="AZ1963">
        <f t="shared" si="1553"/>
        <v>12.034116670522351</v>
      </c>
      <c r="BC1963">
        <v>1956</v>
      </c>
      <c r="BD1963" t="e">
        <v>#N/A</v>
      </c>
      <c r="BE1963" t="e">
        <v>#N/A</v>
      </c>
      <c r="BG1963" t="e">
        <f t="shared" si="1554"/>
        <v>#N/A</v>
      </c>
      <c r="BH1963" t="e">
        <f t="shared" si="1555"/>
        <v>#N/A</v>
      </c>
      <c r="BI1963" t="e">
        <f t="shared" si="1556"/>
        <v>#N/A</v>
      </c>
      <c r="BL1963">
        <v>1956</v>
      </c>
      <c r="BM1963">
        <v>21.959085225554812</v>
      </c>
      <c r="BN1963">
        <v>16.418760873021931</v>
      </c>
      <c r="BP1963">
        <f t="shared" si="1557"/>
        <v>1</v>
      </c>
      <c r="BQ1963">
        <f t="shared" si="1558"/>
        <v>0</v>
      </c>
      <c r="BR1963">
        <f t="shared" si="1559"/>
        <v>5.5403243525328811</v>
      </c>
      <c r="BU1963">
        <v>1956</v>
      </c>
      <c r="BV1963">
        <v>22.055928212762161</v>
      </c>
      <c r="BW1963">
        <v>17.836364224415821</v>
      </c>
      <c r="BY1963">
        <f t="shared" si="1560"/>
        <v>1</v>
      </c>
      <c r="BZ1963">
        <f t="shared" si="1561"/>
        <v>0</v>
      </c>
      <c r="CA1963">
        <f t="shared" si="1562"/>
        <v>4.2195639883463407</v>
      </c>
      <c r="CD1963">
        <v>1956</v>
      </c>
      <c r="CE1963">
        <v>31.903158041792661</v>
      </c>
      <c r="CF1963">
        <v>35.87761967251059</v>
      </c>
      <c r="CH1963">
        <f t="shared" si="1563"/>
        <v>0</v>
      </c>
      <c r="CI1963">
        <f t="shared" si="1564"/>
        <v>1</v>
      </c>
      <c r="CJ1963">
        <f t="shared" si="1565"/>
        <v>3.9744616307179292</v>
      </c>
      <c r="CM1963">
        <v>1956</v>
      </c>
      <c r="CN1963">
        <v>18.547411952724801</v>
      </c>
      <c r="CO1963">
        <v>20.134978674747313</v>
      </c>
      <c r="CQ1963">
        <f t="shared" si="1566"/>
        <v>0</v>
      </c>
      <c r="CR1963">
        <f t="shared" si="1567"/>
        <v>1</v>
      </c>
      <c r="CS1963">
        <f t="shared" si="1568"/>
        <v>1.5875667220225118</v>
      </c>
      <c r="CV1963">
        <v>1956</v>
      </c>
      <c r="CW1963">
        <v>20.135011278379018</v>
      </c>
      <c r="CX1963">
        <v>20.24384017462906</v>
      </c>
      <c r="CZ1963">
        <f t="shared" si="1569"/>
        <v>0</v>
      </c>
      <c r="DA1963">
        <f t="shared" si="1570"/>
        <v>1</v>
      </c>
      <c r="DB1963">
        <f t="shared" si="1571"/>
        <v>0.10882889625004211</v>
      </c>
      <c r="DE1963">
        <v>1956</v>
      </c>
      <c r="DF1963">
        <v>17.700150161361389</v>
      </c>
      <c r="DG1963">
        <v>11.895183818086686</v>
      </c>
      <c r="DI1963">
        <f t="shared" si="1572"/>
        <v>1</v>
      </c>
      <c r="DJ1963">
        <f t="shared" si="1573"/>
        <v>0</v>
      </c>
      <c r="DK1963">
        <f t="shared" si="1574"/>
        <v>5.8049663432747032</v>
      </c>
      <c r="DN1963">
        <v>1956</v>
      </c>
      <c r="DO1963">
        <v>23.057219938183778</v>
      </c>
      <c r="DP1963">
        <v>23.361362315926129</v>
      </c>
      <c r="DR1963">
        <f t="shared" si="1575"/>
        <v>0</v>
      </c>
      <c r="DS1963">
        <f t="shared" si="1576"/>
        <v>1</v>
      </c>
      <c r="DT1963">
        <f t="shared" si="1577"/>
        <v>0.30414237774235175</v>
      </c>
      <c r="DW1963">
        <v>1956</v>
      </c>
      <c r="DX1963">
        <v>19.424228992514482</v>
      </c>
      <c r="DY1963">
        <v>37.746525474625869</v>
      </c>
      <c r="EA1963">
        <f t="shared" si="1578"/>
        <v>0</v>
      </c>
      <c r="EB1963">
        <f t="shared" si="1579"/>
        <v>1</v>
      </c>
      <c r="EC1963">
        <f t="shared" si="1580"/>
        <v>18.322296482111387</v>
      </c>
      <c r="EF1963">
        <v>1956</v>
      </c>
      <c r="EG1963">
        <v>20.313803113387412</v>
      </c>
      <c r="EH1963">
        <v>15.512577558622604</v>
      </c>
      <c r="EJ1963">
        <f t="shared" si="1581"/>
        <v>1</v>
      </c>
      <c r="EK1963">
        <f t="shared" si="1582"/>
        <v>0</v>
      </c>
      <c r="EL1963">
        <f t="shared" si="1583"/>
        <v>4.8012255547648071</v>
      </c>
      <c r="EO1963">
        <v>1956</v>
      </c>
      <c r="EP1963">
        <v>19.101725009642653</v>
      </c>
      <c r="EQ1963">
        <v>6.8400192218177978</v>
      </c>
      <c r="ES1963">
        <f t="shared" si="1584"/>
        <v>1</v>
      </c>
      <c r="ET1963">
        <f t="shared" si="1585"/>
        <v>0</v>
      </c>
      <c r="EU1963">
        <f t="shared" si="1586"/>
        <v>12.261705787824855</v>
      </c>
    </row>
    <row r="1964" spans="1:151" x14ac:dyDescent="0.25">
      <c r="A1964">
        <v>1957</v>
      </c>
      <c r="B1964">
        <v>6.3014072348868932</v>
      </c>
      <c r="C1964">
        <v>26.993905103604639</v>
      </c>
      <c r="E1964">
        <f t="shared" ref="E1964:E2007" si="1587">IF(B1964&gt;C1964,1,0)</f>
        <v>0</v>
      </c>
      <c r="F1964">
        <f t="shared" si="1538"/>
        <v>1</v>
      </c>
      <c r="G1964">
        <f t="shared" ref="G1964:G2007" si="1588">IF(B1964&gt;C1964,B1964-C1964,C1964-B1964)</f>
        <v>20.692497868717744</v>
      </c>
      <c r="J1964">
        <v>1957</v>
      </c>
      <c r="K1964">
        <v>17.023642315573234</v>
      </c>
      <c r="L1964">
        <v>21.550768733756172</v>
      </c>
      <c r="N1964">
        <f t="shared" si="1539"/>
        <v>0</v>
      </c>
      <c r="O1964">
        <f t="shared" si="1540"/>
        <v>1</v>
      </c>
      <c r="P1964">
        <f t="shared" si="1541"/>
        <v>4.527126418182938</v>
      </c>
      <c r="S1964">
        <v>1957</v>
      </c>
      <c r="T1964">
        <v>16.600951011537045</v>
      </c>
      <c r="U1964">
        <v>36.40081662297262</v>
      </c>
      <c r="W1964">
        <f t="shared" si="1542"/>
        <v>0</v>
      </c>
      <c r="X1964">
        <f t="shared" si="1543"/>
        <v>1</v>
      </c>
      <c r="Y1964">
        <f t="shared" si="1544"/>
        <v>19.799865611435575</v>
      </c>
      <c r="AB1964">
        <v>1957</v>
      </c>
      <c r="AC1964">
        <v>30.837167484587464</v>
      </c>
      <c r="AD1964">
        <v>18.466795660875931</v>
      </c>
      <c r="AF1964">
        <f t="shared" si="1545"/>
        <v>1</v>
      </c>
      <c r="AG1964">
        <f t="shared" si="1546"/>
        <v>0</v>
      </c>
      <c r="AH1964">
        <f t="shared" si="1547"/>
        <v>12.370371823711533</v>
      </c>
      <c r="AK1964">
        <v>1957</v>
      </c>
      <c r="AL1964">
        <v>25.83267271306018</v>
      </c>
      <c r="AM1964">
        <v>43.166987632129413</v>
      </c>
      <c r="AO1964">
        <f t="shared" si="1548"/>
        <v>0</v>
      </c>
      <c r="AP1964">
        <f t="shared" si="1549"/>
        <v>1</v>
      </c>
      <c r="AQ1964">
        <f t="shared" si="1550"/>
        <v>17.334314919069232</v>
      </c>
      <c r="AT1964">
        <v>1957</v>
      </c>
      <c r="AU1964">
        <v>17.35189159762124</v>
      </c>
      <c r="AV1964">
        <v>31.074824807499965</v>
      </c>
      <c r="AX1964">
        <f t="shared" si="1551"/>
        <v>0</v>
      </c>
      <c r="AY1964">
        <f t="shared" si="1552"/>
        <v>1</v>
      </c>
      <c r="AZ1964">
        <f t="shared" si="1553"/>
        <v>13.722933209878725</v>
      </c>
      <c r="BC1964">
        <v>1957</v>
      </c>
      <c r="BD1964" t="e">
        <v>#N/A</v>
      </c>
      <c r="BE1964" t="e">
        <v>#N/A</v>
      </c>
      <c r="BG1964" t="e">
        <f t="shared" si="1554"/>
        <v>#N/A</v>
      </c>
      <c r="BH1964" t="e">
        <f t="shared" si="1555"/>
        <v>#N/A</v>
      </c>
      <c r="BI1964" t="e">
        <f t="shared" si="1556"/>
        <v>#N/A</v>
      </c>
      <c r="BL1964">
        <v>1957</v>
      </c>
      <c r="BM1964">
        <v>13.30487570195417</v>
      </c>
      <c r="BN1964">
        <v>7.6445541078235557</v>
      </c>
      <c r="BP1964">
        <f t="shared" si="1557"/>
        <v>1</v>
      </c>
      <c r="BQ1964">
        <f t="shared" si="1558"/>
        <v>0</v>
      </c>
      <c r="BR1964">
        <f t="shared" si="1559"/>
        <v>5.6603215941306146</v>
      </c>
      <c r="BU1964">
        <v>1957</v>
      </c>
      <c r="BV1964">
        <v>17.050159923700001</v>
      </c>
      <c r="BW1964">
        <v>14.721726907324657</v>
      </c>
      <c r="BY1964">
        <f t="shared" si="1560"/>
        <v>1</v>
      </c>
      <c r="BZ1964">
        <f t="shared" si="1561"/>
        <v>0</v>
      </c>
      <c r="CA1964">
        <f t="shared" si="1562"/>
        <v>2.3284330163753442</v>
      </c>
      <c r="CD1964">
        <v>1957</v>
      </c>
      <c r="CE1964">
        <v>24.563973567593202</v>
      </c>
      <c r="CF1964">
        <v>36.843260433288229</v>
      </c>
      <c r="CH1964">
        <f t="shared" si="1563"/>
        <v>0</v>
      </c>
      <c r="CI1964">
        <f t="shared" si="1564"/>
        <v>1</v>
      </c>
      <c r="CJ1964">
        <f t="shared" si="1565"/>
        <v>12.279286865695028</v>
      </c>
      <c r="CM1964">
        <v>1957</v>
      </c>
      <c r="CN1964">
        <v>18.45427505750817</v>
      </c>
      <c r="CO1964">
        <v>24.655382316928879</v>
      </c>
      <c r="CQ1964">
        <f t="shared" si="1566"/>
        <v>0</v>
      </c>
      <c r="CR1964">
        <f t="shared" si="1567"/>
        <v>1</v>
      </c>
      <c r="CS1964">
        <f t="shared" si="1568"/>
        <v>6.2011072594207093</v>
      </c>
      <c r="CV1964">
        <v>1957</v>
      </c>
      <c r="CW1964">
        <v>23.680453914266877</v>
      </c>
      <c r="CX1964">
        <v>22.84512420097218</v>
      </c>
      <c r="CZ1964">
        <f t="shared" si="1569"/>
        <v>1</v>
      </c>
      <c r="DA1964">
        <f t="shared" si="1570"/>
        <v>0</v>
      </c>
      <c r="DB1964">
        <f t="shared" si="1571"/>
        <v>0.83532971329469774</v>
      </c>
      <c r="DE1964">
        <v>1957</v>
      </c>
      <c r="DF1964">
        <v>11.168563609504865</v>
      </c>
      <c r="DG1964">
        <v>28.06443272676518</v>
      </c>
      <c r="DI1964">
        <f t="shared" si="1572"/>
        <v>0</v>
      </c>
      <c r="DJ1964">
        <f t="shared" si="1573"/>
        <v>1</v>
      </c>
      <c r="DK1964">
        <f t="shared" si="1574"/>
        <v>16.895869117260315</v>
      </c>
      <c r="DN1964">
        <v>1957</v>
      </c>
      <c r="DO1964">
        <v>25.652790003659558</v>
      </c>
      <c r="DP1964">
        <v>23.814528890010411</v>
      </c>
      <c r="DR1964">
        <f t="shared" si="1575"/>
        <v>1</v>
      </c>
      <c r="DS1964">
        <f t="shared" si="1576"/>
        <v>0</v>
      </c>
      <c r="DT1964">
        <f t="shared" si="1577"/>
        <v>1.8382611136491462</v>
      </c>
      <c r="DW1964">
        <v>1957</v>
      </c>
      <c r="DX1964">
        <v>27.469698388008016</v>
      </c>
      <c r="DY1964">
        <v>24.028555890327667</v>
      </c>
      <c r="EA1964">
        <f t="shared" si="1578"/>
        <v>1</v>
      </c>
      <c r="EB1964">
        <f t="shared" si="1579"/>
        <v>0</v>
      </c>
      <c r="EC1964">
        <f t="shared" si="1580"/>
        <v>3.4411424976803495</v>
      </c>
      <c r="EF1964">
        <v>1957</v>
      </c>
      <c r="EG1964">
        <v>28.042032180279211</v>
      </c>
      <c r="EH1964">
        <v>17.412617339464781</v>
      </c>
      <c r="EJ1964">
        <f t="shared" si="1581"/>
        <v>1</v>
      </c>
      <c r="EK1964">
        <f t="shared" si="1582"/>
        <v>0</v>
      </c>
      <c r="EL1964">
        <f t="shared" si="1583"/>
        <v>10.62941484081443</v>
      </c>
      <c r="EO1964">
        <v>1957</v>
      </c>
      <c r="EP1964">
        <v>20.550885048530052</v>
      </c>
      <c r="EQ1964">
        <v>16.594934532602629</v>
      </c>
      <c r="ES1964">
        <f t="shared" si="1584"/>
        <v>1</v>
      </c>
      <c r="ET1964">
        <f t="shared" si="1585"/>
        <v>0</v>
      </c>
      <c r="EU1964">
        <f t="shared" si="1586"/>
        <v>3.9559505159274231</v>
      </c>
    </row>
    <row r="1965" spans="1:151" x14ac:dyDescent="0.25">
      <c r="A1965">
        <v>1958</v>
      </c>
      <c r="B1965">
        <v>10.303701859205965</v>
      </c>
      <c r="C1965">
        <v>40.588007824742157</v>
      </c>
      <c r="E1965">
        <f t="shared" si="1587"/>
        <v>0</v>
      </c>
      <c r="F1965">
        <f t="shared" si="1538"/>
        <v>1</v>
      </c>
      <c r="G1965">
        <f t="shared" si="1588"/>
        <v>30.284305965536191</v>
      </c>
      <c r="J1965">
        <v>1958</v>
      </c>
      <c r="K1965">
        <v>24.659538443232172</v>
      </c>
      <c r="L1965">
        <v>25.604447394053388</v>
      </c>
      <c r="N1965">
        <f t="shared" si="1539"/>
        <v>0</v>
      </c>
      <c r="O1965">
        <f t="shared" si="1540"/>
        <v>1</v>
      </c>
      <c r="P1965">
        <f t="shared" si="1541"/>
        <v>0.9449089508212154</v>
      </c>
      <c r="S1965">
        <v>1958</v>
      </c>
      <c r="T1965">
        <v>17.480449886017514</v>
      </c>
      <c r="U1965">
        <v>31.765356127441841</v>
      </c>
      <c r="W1965">
        <f t="shared" si="1542"/>
        <v>0</v>
      </c>
      <c r="X1965">
        <f t="shared" si="1543"/>
        <v>1</v>
      </c>
      <c r="Y1965">
        <f t="shared" si="1544"/>
        <v>14.284906241424327</v>
      </c>
      <c r="AB1965">
        <v>1958</v>
      </c>
      <c r="AC1965">
        <v>28.393767192160109</v>
      </c>
      <c r="AD1965">
        <v>18.276323390412074</v>
      </c>
      <c r="AF1965">
        <f t="shared" si="1545"/>
        <v>1</v>
      </c>
      <c r="AG1965">
        <f t="shared" si="1546"/>
        <v>0</v>
      </c>
      <c r="AH1965">
        <f t="shared" si="1547"/>
        <v>10.117443801748035</v>
      </c>
      <c r="AK1965">
        <v>1958</v>
      </c>
      <c r="AL1965">
        <v>21.2312204834417</v>
      </c>
      <c r="AM1965">
        <v>13.908061457818667</v>
      </c>
      <c r="AO1965">
        <f t="shared" si="1548"/>
        <v>1</v>
      </c>
      <c r="AP1965">
        <f t="shared" si="1549"/>
        <v>0</v>
      </c>
      <c r="AQ1965">
        <f t="shared" si="1550"/>
        <v>7.323159025623033</v>
      </c>
      <c r="AT1965">
        <v>1958</v>
      </c>
      <c r="AU1965">
        <v>16.776346551794511</v>
      </c>
      <c r="AV1965">
        <v>22.891943764942337</v>
      </c>
      <c r="AX1965">
        <f t="shared" si="1551"/>
        <v>0</v>
      </c>
      <c r="AY1965">
        <f t="shared" si="1552"/>
        <v>1</v>
      </c>
      <c r="AZ1965">
        <f t="shared" si="1553"/>
        <v>6.1155972131478258</v>
      </c>
      <c r="BC1965">
        <v>1958</v>
      </c>
      <c r="BD1965" t="e">
        <v>#N/A</v>
      </c>
      <c r="BE1965" t="e">
        <v>#N/A</v>
      </c>
      <c r="BG1965" t="e">
        <f t="shared" si="1554"/>
        <v>#N/A</v>
      </c>
      <c r="BH1965" t="e">
        <f t="shared" si="1555"/>
        <v>#N/A</v>
      </c>
      <c r="BI1965" t="e">
        <f t="shared" si="1556"/>
        <v>#N/A</v>
      </c>
      <c r="BL1965">
        <v>1958</v>
      </c>
      <c r="BM1965">
        <v>35.425353436754605</v>
      </c>
      <c r="BN1965">
        <v>12.397021621939006</v>
      </c>
      <c r="BP1965">
        <f t="shared" si="1557"/>
        <v>1</v>
      </c>
      <c r="BQ1965">
        <f t="shared" si="1558"/>
        <v>0</v>
      </c>
      <c r="BR1965">
        <f t="shared" si="1559"/>
        <v>23.028331814815601</v>
      </c>
      <c r="BU1965">
        <v>1958</v>
      </c>
      <c r="BV1965">
        <v>23.670311896129661</v>
      </c>
      <c r="BW1965">
        <v>29.812742063227475</v>
      </c>
      <c r="BY1965">
        <f t="shared" si="1560"/>
        <v>0</v>
      </c>
      <c r="BZ1965">
        <f t="shared" si="1561"/>
        <v>1</v>
      </c>
      <c r="CA1965">
        <f t="shared" si="1562"/>
        <v>6.1424301670978139</v>
      </c>
      <c r="CD1965">
        <v>1958</v>
      </c>
      <c r="CE1965">
        <v>15.96769479985832</v>
      </c>
      <c r="CF1965">
        <v>16.656834999403173</v>
      </c>
      <c r="CH1965">
        <f t="shared" si="1563"/>
        <v>0</v>
      </c>
      <c r="CI1965">
        <f t="shared" si="1564"/>
        <v>1</v>
      </c>
      <c r="CJ1965">
        <f t="shared" si="1565"/>
        <v>0.68914019954485362</v>
      </c>
      <c r="CM1965">
        <v>1958</v>
      </c>
      <c r="CN1965">
        <v>20.337363182319237</v>
      </c>
      <c r="CO1965">
        <v>8.6894337010907314</v>
      </c>
      <c r="CQ1965">
        <f t="shared" si="1566"/>
        <v>1</v>
      </c>
      <c r="CR1965">
        <f t="shared" si="1567"/>
        <v>0</v>
      </c>
      <c r="CS1965">
        <f t="shared" si="1568"/>
        <v>11.647929481228505</v>
      </c>
      <c r="CV1965">
        <v>1958</v>
      </c>
      <c r="CW1965">
        <v>28.120358072612039</v>
      </c>
      <c r="CX1965">
        <v>14.308676252659451</v>
      </c>
      <c r="CZ1965">
        <f t="shared" si="1569"/>
        <v>1</v>
      </c>
      <c r="DA1965">
        <f t="shared" si="1570"/>
        <v>0</v>
      </c>
      <c r="DB1965">
        <f t="shared" si="1571"/>
        <v>13.811681819952588</v>
      </c>
      <c r="DE1965">
        <v>1958</v>
      </c>
      <c r="DF1965">
        <v>22.972578061578158</v>
      </c>
      <c r="DG1965">
        <v>14.240173247673559</v>
      </c>
      <c r="DI1965">
        <f t="shared" si="1572"/>
        <v>1</v>
      </c>
      <c r="DJ1965">
        <f t="shared" si="1573"/>
        <v>0</v>
      </c>
      <c r="DK1965">
        <f t="shared" si="1574"/>
        <v>8.7324048139045995</v>
      </c>
      <c r="DN1965">
        <v>1958</v>
      </c>
      <c r="DO1965">
        <v>24.248557691058242</v>
      </c>
      <c r="DP1965">
        <v>18.715099464013338</v>
      </c>
      <c r="DR1965">
        <f t="shared" si="1575"/>
        <v>1</v>
      </c>
      <c r="DS1965">
        <f t="shared" si="1576"/>
        <v>0</v>
      </c>
      <c r="DT1965">
        <f t="shared" si="1577"/>
        <v>5.5334582270449033</v>
      </c>
      <c r="DW1965">
        <v>1958</v>
      </c>
      <c r="DX1965">
        <v>24.913919152465489</v>
      </c>
      <c r="DY1965">
        <v>31.719478919043134</v>
      </c>
      <c r="EA1965">
        <f t="shared" si="1578"/>
        <v>0</v>
      </c>
      <c r="EB1965">
        <f t="shared" si="1579"/>
        <v>1</v>
      </c>
      <c r="EC1965">
        <f t="shared" si="1580"/>
        <v>6.8055597665776446</v>
      </c>
      <c r="EF1965">
        <v>1958</v>
      </c>
      <c r="EG1965">
        <v>22.66626357780801</v>
      </c>
      <c r="EH1965">
        <v>19.558931837749554</v>
      </c>
      <c r="EJ1965">
        <f t="shared" si="1581"/>
        <v>1</v>
      </c>
      <c r="EK1965">
        <f t="shared" si="1582"/>
        <v>0</v>
      </c>
      <c r="EL1965">
        <f t="shared" si="1583"/>
        <v>3.1073317400584557</v>
      </c>
      <c r="EO1965">
        <v>1958</v>
      </c>
      <c r="EP1965">
        <v>21.2430896862816</v>
      </c>
      <c r="EQ1965">
        <v>21.50885363003583</v>
      </c>
      <c r="ES1965">
        <f t="shared" si="1584"/>
        <v>0</v>
      </c>
      <c r="ET1965">
        <f t="shared" si="1585"/>
        <v>1</v>
      </c>
      <c r="EU1965">
        <f t="shared" si="1586"/>
        <v>0.26576394375423007</v>
      </c>
    </row>
    <row r="1966" spans="1:151" x14ac:dyDescent="0.25">
      <c r="A1966">
        <v>1959</v>
      </c>
      <c r="B1966">
        <v>12.235276783179318</v>
      </c>
      <c r="C1966">
        <v>19.346574986029161</v>
      </c>
      <c r="E1966">
        <f t="shared" si="1587"/>
        <v>0</v>
      </c>
      <c r="F1966">
        <f t="shared" si="1538"/>
        <v>1</v>
      </c>
      <c r="G1966">
        <f t="shared" si="1588"/>
        <v>7.1112982028498433</v>
      </c>
      <c r="J1966">
        <v>1959</v>
      </c>
      <c r="K1966">
        <v>32.295893185076068</v>
      </c>
      <c r="L1966">
        <v>31.513281561531848</v>
      </c>
      <c r="N1966">
        <f t="shared" si="1539"/>
        <v>1</v>
      </c>
      <c r="O1966">
        <f t="shared" si="1540"/>
        <v>0</v>
      </c>
      <c r="P1966">
        <f t="shared" si="1541"/>
        <v>0.78261162354421998</v>
      </c>
      <c r="S1966">
        <v>1959</v>
      </c>
      <c r="T1966">
        <v>18.010106409536256</v>
      </c>
      <c r="U1966">
        <v>42.074760122424436</v>
      </c>
      <c r="W1966">
        <f t="shared" si="1542"/>
        <v>0</v>
      </c>
      <c r="X1966">
        <f t="shared" si="1543"/>
        <v>1</v>
      </c>
      <c r="Y1966">
        <f t="shared" si="1544"/>
        <v>24.06465371288818</v>
      </c>
      <c r="AB1966">
        <v>1959</v>
      </c>
      <c r="AC1966">
        <v>22.656127080786007</v>
      </c>
      <c r="AD1966">
        <v>18.607717117948539</v>
      </c>
      <c r="AF1966">
        <f t="shared" si="1545"/>
        <v>1</v>
      </c>
      <c r="AG1966">
        <f t="shared" si="1546"/>
        <v>0</v>
      </c>
      <c r="AH1966">
        <f t="shared" si="1547"/>
        <v>4.0484099628374679</v>
      </c>
      <c r="AK1966">
        <v>1959</v>
      </c>
      <c r="AL1966">
        <v>33.729158259743755</v>
      </c>
      <c r="AM1966">
        <v>27.773804549183168</v>
      </c>
      <c r="AO1966">
        <f t="shared" si="1548"/>
        <v>1</v>
      </c>
      <c r="AP1966">
        <f t="shared" si="1549"/>
        <v>0</v>
      </c>
      <c r="AQ1966">
        <f t="shared" si="1550"/>
        <v>5.9553537105605869</v>
      </c>
      <c r="AT1966">
        <v>1959</v>
      </c>
      <c r="AU1966">
        <v>21.528010636241419</v>
      </c>
      <c r="AV1966">
        <v>14.78741394578215</v>
      </c>
      <c r="AX1966">
        <f t="shared" si="1551"/>
        <v>1</v>
      </c>
      <c r="AY1966">
        <f t="shared" si="1552"/>
        <v>0</v>
      </c>
      <c r="AZ1966">
        <f t="shared" si="1553"/>
        <v>6.7405966904592685</v>
      </c>
      <c r="BC1966">
        <v>1959</v>
      </c>
      <c r="BD1966" t="e">
        <v>#N/A</v>
      </c>
      <c r="BE1966" t="e">
        <v>#N/A</v>
      </c>
      <c r="BG1966" t="e">
        <f t="shared" si="1554"/>
        <v>#N/A</v>
      </c>
      <c r="BH1966" t="e">
        <f t="shared" si="1555"/>
        <v>#N/A</v>
      </c>
      <c r="BI1966" t="e">
        <f t="shared" si="1556"/>
        <v>#N/A</v>
      </c>
      <c r="BL1966">
        <v>1959</v>
      </c>
      <c r="BM1966">
        <v>14.354172829501689</v>
      </c>
      <c r="BN1966">
        <v>10.641541441633702</v>
      </c>
      <c r="BP1966">
        <f t="shared" si="1557"/>
        <v>1</v>
      </c>
      <c r="BQ1966">
        <f t="shared" si="1558"/>
        <v>0</v>
      </c>
      <c r="BR1966">
        <f t="shared" si="1559"/>
        <v>3.7126313878679866</v>
      </c>
      <c r="BU1966">
        <v>1959</v>
      </c>
      <c r="BV1966">
        <v>24.438296283966643</v>
      </c>
      <c r="BW1966">
        <v>23.654537507879198</v>
      </c>
      <c r="BY1966">
        <f t="shared" si="1560"/>
        <v>1</v>
      </c>
      <c r="BZ1966">
        <f t="shared" si="1561"/>
        <v>0</v>
      </c>
      <c r="CA1966">
        <f t="shared" si="1562"/>
        <v>0.7837587760874456</v>
      </c>
      <c r="CD1966">
        <v>1959</v>
      </c>
      <c r="CE1966">
        <v>23.072228984671849</v>
      </c>
      <c r="CF1966">
        <v>23.353446878631452</v>
      </c>
      <c r="CH1966">
        <f t="shared" si="1563"/>
        <v>0</v>
      </c>
      <c r="CI1966">
        <f t="shared" si="1564"/>
        <v>1</v>
      </c>
      <c r="CJ1966">
        <f t="shared" si="1565"/>
        <v>0.28121789395960306</v>
      </c>
      <c r="CM1966">
        <v>1959</v>
      </c>
      <c r="CN1966">
        <v>15.734020953303542</v>
      </c>
      <c r="CO1966">
        <v>13.645053971927222</v>
      </c>
      <c r="CQ1966">
        <f t="shared" si="1566"/>
        <v>1</v>
      </c>
      <c r="CR1966">
        <f t="shared" si="1567"/>
        <v>0</v>
      </c>
      <c r="CS1966">
        <f t="shared" si="1568"/>
        <v>2.0889669813763199</v>
      </c>
      <c r="CV1966">
        <v>1959</v>
      </c>
      <c r="CW1966">
        <v>20.647521954929939</v>
      </c>
      <c r="CX1966">
        <v>18.157345544359242</v>
      </c>
      <c r="CZ1966">
        <f t="shared" si="1569"/>
        <v>1</v>
      </c>
      <c r="DA1966">
        <f t="shared" si="1570"/>
        <v>0</v>
      </c>
      <c r="DB1966">
        <f t="shared" si="1571"/>
        <v>2.4901764105706974</v>
      </c>
      <c r="DE1966">
        <v>1959</v>
      </c>
      <c r="DF1966">
        <v>18.289059994691474</v>
      </c>
      <c r="DG1966">
        <v>22.895469096463447</v>
      </c>
      <c r="DI1966">
        <f t="shared" si="1572"/>
        <v>0</v>
      </c>
      <c r="DJ1966">
        <f t="shared" si="1573"/>
        <v>1</v>
      </c>
      <c r="DK1966">
        <f t="shared" si="1574"/>
        <v>4.6064091017719733</v>
      </c>
      <c r="DN1966">
        <v>1959</v>
      </c>
      <c r="DO1966">
        <v>22.522497795691315</v>
      </c>
      <c r="DP1966">
        <v>25.631694940244877</v>
      </c>
      <c r="DR1966">
        <f t="shared" si="1575"/>
        <v>0</v>
      </c>
      <c r="DS1966">
        <f t="shared" si="1576"/>
        <v>1</v>
      </c>
      <c r="DT1966">
        <f t="shared" si="1577"/>
        <v>3.109197144553562</v>
      </c>
      <c r="DW1966">
        <v>1959</v>
      </c>
      <c r="DX1966">
        <v>26.462481217534716</v>
      </c>
      <c r="DY1966">
        <v>23.846878087978581</v>
      </c>
      <c r="EA1966">
        <f t="shared" si="1578"/>
        <v>1</v>
      </c>
      <c r="EB1966">
        <f t="shared" si="1579"/>
        <v>0</v>
      </c>
      <c r="EC1966">
        <f t="shared" si="1580"/>
        <v>2.6156031295561348</v>
      </c>
      <c r="EF1966">
        <v>1959</v>
      </c>
      <c r="EG1966">
        <v>21.624020870858331</v>
      </c>
      <c r="EH1966">
        <v>10.108732601626091</v>
      </c>
      <c r="EJ1966">
        <f t="shared" si="1581"/>
        <v>1</v>
      </c>
      <c r="EK1966">
        <f t="shared" si="1582"/>
        <v>0</v>
      </c>
      <c r="EL1966">
        <f t="shared" si="1583"/>
        <v>11.51528826923224</v>
      </c>
      <c r="EO1966">
        <v>1959</v>
      </c>
      <c r="EP1966">
        <v>23.081161252845856</v>
      </c>
      <c r="EQ1966">
        <v>48.175763765305859</v>
      </c>
      <c r="ES1966">
        <f t="shared" si="1584"/>
        <v>0</v>
      </c>
      <c r="ET1966">
        <f t="shared" si="1585"/>
        <v>1</v>
      </c>
      <c r="EU1966">
        <f t="shared" si="1586"/>
        <v>25.094602512460003</v>
      </c>
    </row>
    <row r="1967" spans="1:151" x14ac:dyDescent="0.25">
      <c r="A1967">
        <v>1960</v>
      </c>
      <c r="B1967">
        <v>10.815221642546305</v>
      </c>
      <c r="C1967">
        <v>29.08493160562821</v>
      </c>
      <c r="E1967">
        <f t="shared" si="1587"/>
        <v>0</v>
      </c>
      <c r="F1967">
        <f t="shared" si="1538"/>
        <v>1</v>
      </c>
      <c r="G1967">
        <f t="shared" si="1588"/>
        <v>18.269709963081905</v>
      </c>
      <c r="J1967">
        <v>1960</v>
      </c>
      <c r="K1967">
        <v>16.750880996430443</v>
      </c>
      <c r="L1967">
        <v>19.059354784553804</v>
      </c>
      <c r="N1967">
        <f t="shared" si="1539"/>
        <v>0</v>
      </c>
      <c r="O1967">
        <f t="shared" si="1540"/>
        <v>1</v>
      </c>
      <c r="P1967">
        <f t="shared" si="1541"/>
        <v>2.3084737881233615</v>
      </c>
      <c r="S1967">
        <v>1960</v>
      </c>
      <c r="T1967">
        <v>19.651364745739148</v>
      </c>
      <c r="U1967">
        <v>34.744088248393609</v>
      </c>
      <c r="W1967">
        <f t="shared" si="1542"/>
        <v>0</v>
      </c>
      <c r="X1967">
        <f t="shared" si="1543"/>
        <v>1</v>
      </c>
      <c r="Y1967">
        <f t="shared" si="1544"/>
        <v>15.092723502654461</v>
      </c>
      <c r="AB1967">
        <v>1960</v>
      </c>
      <c r="AC1967">
        <v>33.583201577588511</v>
      </c>
      <c r="AD1967">
        <v>17.334883306583372</v>
      </c>
      <c r="AF1967">
        <f t="shared" si="1545"/>
        <v>1</v>
      </c>
      <c r="AG1967">
        <f t="shared" si="1546"/>
        <v>0</v>
      </c>
      <c r="AH1967">
        <f t="shared" si="1547"/>
        <v>16.248318271005139</v>
      </c>
      <c r="AK1967">
        <v>1960</v>
      </c>
      <c r="AL1967">
        <v>18.780336656662783</v>
      </c>
      <c r="AM1967">
        <v>10.048120976836543</v>
      </c>
      <c r="AO1967">
        <f t="shared" si="1548"/>
        <v>1</v>
      </c>
      <c r="AP1967">
        <f t="shared" si="1549"/>
        <v>0</v>
      </c>
      <c r="AQ1967">
        <f t="shared" si="1550"/>
        <v>8.7322156798262398</v>
      </c>
      <c r="AT1967">
        <v>1960</v>
      </c>
      <c r="AU1967">
        <v>17.001581159589364</v>
      </c>
      <c r="AV1967">
        <v>25.799370805746445</v>
      </c>
      <c r="AX1967">
        <f t="shared" si="1551"/>
        <v>0</v>
      </c>
      <c r="AY1967">
        <f t="shared" si="1552"/>
        <v>1</v>
      </c>
      <c r="AZ1967">
        <f t="shared" si="1553"/>
        <v>8.7977896461570815</v>
      </c>
      <c r="BC1967">
        <v>1960</v>
      </c>
      <c r="BD1967" t="e">
        <v>#N/A</v>
      </c>
      <c r="BE1967" t="e">
        <v>#N/A</v>
      </c>
      <c r="BG1967" t="e">
        <f t="shared" si="1554"/>
        <v>#N/A</v>
      </c>
      <c r="BH1967" t="e">
        <f t="shared" si="1555"/>
        <v>#N/A</v>
      </c>
      <c r="BI1967" t="e">
        <f t="shared" si="1556"/>
        <v>#N/A</v>
      </c>
      <c r="BL1967">
        <v>1960</v>
      </c>
      <c r="BM1967">
        <v>39.065916109567716</v>
      </c>
      <c r="BN1967">
        <v>11.52759181902451</v>
      </c>
      <c r="BP1967">
        <f t="shared" si="1557"/>
        <v>1</v>
      </c>
      <c r="BQ1967">
        <f t="shared" si="1558"/>
        <v>0</v>
      </c>
      <c r="BR1967">
        <f t="shared" si="1559"/>
        <v>27.538324290543208</v>
      </c>
      <c r="BU1967">
        <v>1960</v>
      </c>
      <c r="BV1967">
        <v>23.53715677443352</v>
      </c>
      <c r="BW1967">
        <v>28.854813994018468</v>
      </c>
      <c r="BY1967">
        <f t="shared" si="1560"/>
        <v>0</v>
      </c>
      <c r="BZ1967">
        <f t="shared" si="1561"/>
        <v>1</v>
      </c>
      <c r="CA1967">
        <f t="shared" si="1562"/>
        <v>5.3176572195849481</v>
      </c>
      <c r="CD1967">
        <v>1960</v>
      </c>
      <c r="CE1967">
        <v>24.780358286955277</v>
      </c>
      <c r="CF1967">
        <v>30.600295349373187</v>
      </c>
      <c r="CH1967">
        <f t="shared" si="1563"/>
        <v>0</v>
      </c>
      <c r="CI1967">
        <f t="shared" si="1564"/>
        <v>1</v>
      </c>
      <c r="CJ1967">
        <f t="shared" si="1565"/>
        <v>5.8199370624179103</v>
      </c>
      <c r="CM1967">
        <v>1960</v>
      </c>
      <c r="CN1967">
        <v>25.933066152266221</v>
      </c>
      <c r="CO1967">
        <v>19.474262904399634</v>
      </c>
      <c r="CQ1967">
        <f t="shared" si="1566"/>
        <v>1</v>
      </c>
      <c r="CR1967">
        <f t="shared" si="1567"/>
        <v>0</v>
      </c>
      <c r="CS1967">
        <f t="shared" si="1568"/>
        <v>6.4588032478665873</v>
      </c>
      <c r="CV1967">
        <v>1960</v>
      </c>
      <c r="CW1967">
        <v>25.772684396032588</v>
      </c>
      <c r="CX1967">
        <v>15.515163057333627</v>
      </c>
      <c r="CZ1967">
        <f t="shared" si="1569"/>
        <v>1</v>
      </c>
      <c r="DA1967">
        <f t="shared" si="1570"/>
        <v>0</v>
      </c>
      <c r="DB1967">
        <f t="shared" si="1571"/>
        <v>10.257521338698961</v>
      </c>
      <c r="DE1967">
        <v>1960</v>
      </c>
      <c r="DF1967">
        <v>27.738347269753028</v>
      </c>
      <c r="DG1967">
        <v>16.940722907356879</v>
      </c>
      <c r="DI1967">
        <f t="shared" si="1572"/>
        <v>1</v>
      </c>
      <c r="DJ1967">
        <f t="shared" si="1573"/>
        <v>0</v>
      </c>
      <c r="DK1967">
        <f t="shared" si="1574"/>
        <v>10.797624362396149</v>
      </c>
      <c r="DN1967">
        <v>1960</v>
      </c>
      <c r="DO1967">
        <v>25.992123001548375</v>
      </c>
      <c r="DP1967">
        <v>27.203686837489812</v>
      </c>
      <c r="DR1967">
        <f t="shared" si="1575"/>
        <v>0</v>
      </c>
      <c r="DS1967">
        <f t="shared" si="1576"/>
        <v>1</v>
      </c>
      <c r="DT1967">
        <f t="shared" si="1577"/>
        <v>1.2115638359414369</v>
      </c>
      <c r="DW1967">
        <v>1960</v>
      </c>
      <c r="DX1967">
        <v>16.740181377209566</v>
      </c>
      <c r="DY1967">
        <v>16.997512801979845</v>
      </c>
      <c r="EA1967">
        <f t="shared" si="1578"/>
        <v>0</v>
      </c>
      <c r="EB1967">
        <f t="shared" si="1579"/>
        <v>1</v>
      </c>
      <c r="EC1967">
        <f t="shared" si="1580"/>
        <v>0.25733142477027826</v>
      </c>
      <c r="EF1967">
        <v>1960</v>
      </c>
      <c r="EG1967">
        <v>18.026475085172873</v>
      </c>
      <c r="EH1967">
        <v>12.260574103968247</v>
      </c>
      <c r="EJ1967">
        <f t="shared" si="1581"/>
        <v>1</v>
      </c>
      <c r="EK1967">
        <f t="shared" si="1582"/>
        <v>0</v>
      </c>
      <c r="EL1967">
        <f t="shared" si="1583"/>
        <v>5.7659009812046254</v>
      </c>
      <c r="EO1967">
        <v>1960</v>
      </c>
      <c r="EP1967">
        <v>20.783162247030944</v>
      </c>
      <c r="EQ1967">
        <v>13.443751302800504</v>
      </c>
      <c r="ES1967">
        <f t="shared" si="1584"/>
        <v>1</v>
      </c>
      <c r="ET1967">
        <f t="shared" si="1585"/>
        <v>0</v>
      </c>
      <c r="EU1967">
        <f t="shared" si="1586"/>
        <v>7.3394109442304405</v>
      </c>
    </row>
    <row r="1968" spans="1:151" x14ac:dyDescent="0.25">
      <c r="A1968">
        <v>1961</v>
      </c>
      <c r="B1968">
        <v>10.72356154044701</v>
      </c>
      <c r="C1968">
        <v>33.089245080817797</v>
      </c>
      <c r="E1968">
        <f t="shared" si="1587"/>
        <v>0</v>
      </c>
      <c r="F1968">
        <f t="shared" si="1538"/>
        <v>1</v>
      </c>
      <c r="G1968">
        <f t="shared" si="1588"/>
        <v>22.365683540370789</v>
      </c>
      <c r="J1968">
        <v>1961</v>
      </c>
      <c r="K1968">
        <v>22.571662006021327</v>
      </c>
      <c r="L1968">
        <v>27.229046684409248</v>
      </c>
      <c r="N1968">
        <f t="shared" si="1539"/>
        <v>0</v>
      </c>
      <c r="O1968">
        <f t="shared" si="1540"/>
        <v>1</v>
      </c>
      <c r="P1968">
        <f t="shared" si="1541"/>
        <v>4.6573846783879205</v>
      </c>
      <c r="S1968">
        <v>1961</v>
      </c>
      <c r="T1968">
        <v>21.066362546756096</v>
      </c>
      <c r="U1968">
        <v>41.911765806703762</v>
      </c>
      <c r="W1968">
        <f t="shared" si="1542"/>
        <v>0</v>
      </c>
      <c r="X1968">
        <f t="shared" si="1543"/>
        <v>1</v>
      </c>
      <c r="Y1968">
        <f t="shared" si="1544"/>
        <v>20.845403259947666</v>
      </c>
      <c r="AB1968">
        <v>1961</v>
      </c>
      <c r="AC1968">
        <v>26.782341946063024</v>
      </c>
      <c r="AD1968">
        <v>16.426652325795029</v>
      </c>
      <c r="AF1968">
        <f t="shared" si="1545"/>
        <v>1</v>
      </c>
      <c r="AG1968">
        <f t="shared" si="1546"/>
        <v>0</v>
      </c>
      <c r="AH1968">
        <f t="shared" si="1547"/>
        <v>10.355689620267995</v>
      </c>
      <c r="AK1968">
        <v>1961</v>
      </c>
      <c r="AL1968">
        <v>18.302051056377142</v>
      </c>
      <c r="AM1968">
        <v>26.74271939924872</v>
      </c>
      <c r="AO1968">
        <f t="shared" si="1548"/>
        <v>0</v>
      </c>
      <c r="AP1968">
        <f t="shared" si="1549"/>
        <v>1</v>
      </c>
      <c r="AQ1968">
        <f t="shared" si="1550"/>
        <v>8.4406683428715787</v>
      </c>
      <c r="AT1968">
        <v>1961</v>
      </c>
      <c r="AU1968">
        <v>14.532929369218101</v>
      </c>
      <c r="AV1968">
        <v>25.954615021504704</v>
      </c>
      <c r="AX1968">
        <f t="shared" si="1551"/>
        <v>0</v>
      </c>
      <c r="AY1968">
        <f t="shared" si="1552"/>
        <v>1</v>
      </c>
      <c r="AZ1968">
        <f t="shared" si="1553"/>
        <v>11.421685652286603</v>
      </c>
      <c r="BC1968">
        <v>1961</v>
      </c>
      <c r="BD1968" t="e">
        <v>#N/A</v>
      </c>
      <c r="BE1968" t="e">
        <v>#N/A</v>
      </c>
      <c r="BG1968" t="e">
        <f t="shared" si="1554"/>
        <v>#N/A</v>
      </c>
      <c r="BH1968" t="e">
        <f t="shared" si="1555"/>
        <v>#N/A</v>
      </c>
      <c r="BI1968" t="e">
        <f t="shared" si="1556"/>
        <v>#N/A</v>
      </c>
      <c r="BL1968">
        <v>1961</v>
      </c>
      <c r="BM1968">
        <v>34.885483757925108</v>
      </c>
      <c r="BN1968">
        <v>17.334398134365401</v>
      </c>
      <c r="BP1968">
        <f t="shared" si="1557"/>
        <v>1</v>
      </c>
      <c r="BQ1968">
        <f t="shared" si="1558"/>
        <v>0</v>
      </c>
      <c r="BR1968">
        <f t="shared" si="1559"/>
        <v>17.551085623559707</v>
      </c>
      <c r="BU1968">
        <v>1961</v>
      </c>
      <c r="BV1968">
        <v>27.070464697672413</v>
      </c>
      <c r="BW1968">
        <v>22.686029010070623</v>
      </c>
      <c r="BY1968">
        <f t="shared" si="1560"/>
        <v>1</v>
      </c>
      <c r="BZ1968">
        <f t="shared" si="1561"/>
        <v>0</v>
      </c>
      <c r="CA1968">
        <f t="shared" si="1562"/>
        <v>4.3844356876017905</v>
      </c>
      <c r="CD1968">
        <v>1961</v>
      </c>
      <c r="CE1968">
        <v>14.244072277977901</v>
      </c>
      <c r="CF1968">
        <v>25.39586609076186</v>
      </c>
      <c r="CH1968">
        <f t="shared" si="1563"/>
        <v>0</v>
      </c>
      <c r="CI1968">
        <f t="shared" si="1564"/>
        <v>1</v>
      </c>
      <c r="CJ1968">
        <f t="shared" si="1565"/>
        <v>11.151793812783959</v>
      </c>
      <c r="CM1968">
        <v>1961</v>
      </c>
      <c r="CN1968">
        <v>18.833129462024289</v>
      </c>
      <c r="CO1968">
        <v>22.937750938565173</v>
      </c>
      <c r="CQ1968">
        <f t="shared" si="1566"/>
        <v>0</v>
      </c>
      <c r="CR1968">
        <f t="shared" si="1567"/>
        <v>1</v>
      </c>
      <c r="CS1968">
        <f t="shared" si="1568"/>
        <v>4.1046214765408848</v>
      </c>
      <c r="CV1968">
        <v>1961</v>
      </c>
      <c r="CW1968">
        <v>24.473889020230768</v>
      </c>
      <c r="CX1968">
        <v>18.197558055006837</v>
      </c>
      <c r="CZ1968">
        <f t="shared" si="1569"/>
        <v>1</v>
      </c>
      <c r="DA1968">
        <f t="shared" si="1570"/>
        <v>0</v>
      </c>
      <c r="DB1968">
        <f t="shared" si="1571"/>
        <v>6.2763309652239307</v>
      </c>
      <c r="DE1968">
        <v>1961</v>
      </c>
      <c r="DF1968">
        <v>25.454973195558296</v>
      </c>
      <c r="DG1968">
        <v>28.162183313756909</v>
      </c>
      <c r="DI1968">
        <f t="shared" si="1572"/>
        <v>0</v>
      </c>
      <c r="DJ1968">
        <f t="shared" si="1573"/>
        <v>1</v>
      </c>
      <c r="DK1968">
        <f t="shared" si="1574"/>
        <v>2.7072101181986135</v>
      </c>
      <c r="DN1968">
        <v>1961</v>
      </c>
      <c r="DO1968">
        <v>25.542797464296019</v>
      </c>
      <c r="DP1968">
        <v>19.874302800632147</v>
      </c>
      <c r="DR1968">
        <f t="shared" si="1575"/>
        <v>1</v>
      </c>
      <c r="DS1968">
        <f t="shared" si="1576"/>
        <v>0</v>
      </c>
      <c r="DT1968">
        <f t="shared" si="1577"/>
        <v>5.6684946636638713</v>
      </c>
      <c r="DW1968">
        <v>1961</v>
      </c>
      <c r="DX1968">
        <v>21.893549792843491</v>
      </c>
      <c r="DY1968">
        <v>28.811559590779783</v>
      </c>
      <c r="EA1968">
        <f t="shared" si="1578"/>
        <v>0</v>
      </c>
      <c r="EB1968">
        <f t="shared" si="1579"/>
        <v>1</v>
      </c>
      <c r="EC1968">
        <f t="shared" si="1580"/>
        <v>6.9180097979362927</v>
      </c>
      <c r="EF1968">
        <v>1961</v>
      </c>
      <c r="EG1968">
        <v>22.192492566325381</v>
      </c>
      <c r="EH1968">
        <v>21.261228935086251</v>
      </c>
      <c r="EJ1968">
        <f t="shared" si="1581"/>
        <v>1</v>
      </c>
      <c r="EK1968">
        <f t="shared" si="1582"/>
        <v>0</v>
      </c>
      <c r="EL1968">
        <f t="shared" si="1583"/>
        <v>0.93126363123912981</v>
      </c>
      <c r="EO1968">
        <v>1961</v>
      </c>
      <c r="EP1968">
        <v>23.795092620845349</v>
      </c>
      <c r="EQ1968">
        <v>23.90797876218809</v>
      </c>
      <c r="ES1968">
        <f t="shared" si="1584"/>
        <v>0</v>
      </c>
      <c r="ET1968">
        <f t="shared" si="1585"/>
        <v>1</v>
      </c>
      <c r="EU1968">
        <f t="shared" si="1586"/>
        <v>0.11288614134274155</v>
      </c>
    </row>
    <row r="1969" spans="1:151" x14ac:dyDescent="0.25">
      <c r="A1969">
        <v>1962</v>
      </c>
      <c r="B1969">
        <v>14.169265492065819</v>
      </c>
      <c r="C1969">
        <v>5.2859792633059648</v>
      </c>
      <c r="E1969">
        <f t="shared" si="1587"/>
        <v>1</v>
      </c>
      <c r="F1969">
        <f t="shared" si="1538"/>
        <v>0</v>
      </c>
      <c r="G1969">
        <f t="shared" si="1588"/>
        <v>8.8832862287598537</v>
      </c>
      <c r="J1969">
        <v>1962</v>
      </c>
      <c r="K1969">
        <v>24.152484185242315</v>
      </c>
      <c r="L1969">
        <v>32.578660573500642</v>
      </c>
      <c r="N1969">
        <f t="shared" si="1539"/>
        <v>0</v>
      </c>
      <c r="O1969">
        <f t="shared" si="1540"/>
        <v>1</v>
      </c>
      <c r="P1969">
        <f t="shared" si="1541"/>
        <v>8.4261763882583267</v>
      </c>
      <c r="S1969">
        <v>1962</v>
      </c>
      <c r="T1969">
        <v>16.781908950161483</v>
      </c>
      <c r="U1969">
        <v>27.889278181748406</v>
      </c>
      <c r="W1969">
        <f t="shared" si="1542"/>
        <v>0</v>
      </c>
      <c r="X1969">
        <f t="shared" si="1543"/>
        <v>1</v>
      </c>
      <c r="Y1969">
        <f t="shared" si="1544"/>
        <v>11.107369231586922</v>
      </c>
      <c r="AB1969">
        <v>1962</v>
      </c>
      <c r="AC1969">
        <v>17.826353061666268</v>
      </c>
      <c r="AD1969">
        <v>16.670556205056748</v>
      </c>
      <c r="AF1969">
        <f t="shared" si="1545"/>
        <v>1</v>
      </c>
      <c r="AG1969">
        <f t="shared" si="1546"/>
        <v>0</v>
      </c>
      <c r="AH1969">
        <f t="shared" si="1547"/>
        <v>1.1557968566095198</v>
      </c>
      <c r="AK1969">
        <v>1962</v>
      </c>
      <c r="AL1969">
        <v>26.722787703946061</v>
      </c>
      <c r="AM1969">
        <v>26.425758968828863</v>
      </c>
      <c r="AO1969">
        <f t="shared" si="1548"/>
        <v>1</v>
      </c>
      <c r="AP1969">
        <f t="shared" si="1549"/>
        <v>0</v>
      </c>
      <c r="AQ1969">
        <f t="shared" si="1550"/>
        <v>0.29702873511719829</v>
      </c>
      <c r="AT1969">
        <v>1962</v>
      </c>
      <c r="AU1969">
        <v>22.68939684498509</v>
      </c>
      <c r="AV1969">
        <v>29.132155967775756</v>
      </c>
      <c r="AX1969">
        <f t="shared" si="1551"/>
        <v>0</v>
      </c>
      <c r="AY1969">
        <f t="shared" si="1552"/>
        <v>1</v>
      </c>
      <c r="AZ1969">
        <f t="shared" si="1553"/>
        <v>6.4427591227906653</v>
      </c>
      <c r="BC1969">
        <v>1962</v>
      </c>
      <c r="BD1969" t="e">
        <v>#N/A</v>
      </c>
      <c r="BE1969" t="e">
        <v>#N/A</v>
      </c>
      <c r="BG1969" t="e">
        <f t="shared" si="1554"/>
        <v>#N/A</v>
      </c>
      <c r="BH1969" t="e">
        <f t="shared" si="1555"/>
        <v>#N/A</v>
      </c>
      <c r="BI1969" t="e">
        <f t="shared" si="1556"/>
        <v>#N/A</v>
      </c>
      <c r="BL1969">
        <v>1962</v>
      </c>
      <c r="BM1969">
        <v>20.998302008760241</v>
      </c>
      <c r="BN1969">
        <v>14.608222872762003</v>
      </c>
      <c r="BP1969">
        <f t="shared" si="1557"/>
        <v>1</v>
      </c>
      <c r="BQ1969">
        <f t="shared" si="1558"/>
        <v>0</v>
      </c>
      <c r="BR1969">
        <f t="shared" si="1559"/>
        <v>6.3900791359982385</v>
      </c>
      <c r="BU1969">
        <v>1962</v>
      </c>
      <c r="BV1969">
        <v>17.761438618944009</v>
      </c>
      <c r="BW1969">
        <v>25.108199444364228</v>
      </c>
      <c r="BY1969">
        <f t="shared" si="1560"/>
        <v>0</v>
      </c>
      <c r="BZ1969">
        <f t="shared" si="1561"/>
        <v>1</v>
      </c>
      <c r="CA1969">
        <f t="shared" si="1562"/>
        <v>7.346760825420219</v>
      </c>
      <c r="CD1969">
        <v>1962</v>
      </c>
      <c r="CE1969">
        <v>14.953421044012458</v>
      </c>
      <c r="CF1969">
        <v>33.699551699678011</v>
      </c>
      <c r="CH1969">
        <f t="shared" si="1563"/>
        <v>0</v>
      </c>
      <c r="CI1969">
        <f t="shared" si="1564"/>
        <v>1</v>
      </c>
      <c r="CJ1969">
        <f t="shared" si="1565"/>
        <v>18.746130655665553</v>
      </c>
      <c r="CM1969">
        <v>1962</v>
      </c>
      <c r="CN1969">
        <v>20.882341157983191</v>
      </c>
      <c r="CO1969">
        <v>19.3066687732274</v>
      </c>
      <c r="CQ1969">
        <f t="shared" si="1566"/>
        <v>1</v>
      </c>
      <c r="CR1969">
        <f t="shared" si="1567"/>
        <v>0</v>
      </c>
      <c r="CS1969">
        <f t="shared" si="1568"/>
        <v>1.5756723847557907</v>
      </c>
      <c r="CV1969">
        <v>1962</v>
      </c>
      <c r="CW1969">
        <v>25.95100464364495</v>
      </c>
      <c r="CX1969">
        <v>15.834230230856269</v>
      </c>
      <c r="CZ1969">
        <f t="shared" si="1569"/>
        <v>1</v>
      </c>
      <c r="DA1969">
        <f t="shared" si="1570"/>
        <v>0</v>
      </c>
      <c r="DB1969">
        <f t="shared" si="1571"/>
        <v>10.116774412788681</v>
      </c>
      <c r="DE1969">
        <v>1962</v>
      </c>
      <c r="DF1969">
        <v>13.750968393504293</v>
      </c>
      <c r="DG1969">
        <v>27.714678328079231</v>
      </c>
      <c r="DI1969">
        <f t="shared" si="1572"/>
        <v>0</v>
      </c>
      <c r="DJ1969">
        <f t="shared" si="1573"/>
        <v>1</v>
      </c>
      <c r="DK1969">
        <f t="shared" si="1574"/>
        <v>13.963709934574938</v>
      </c>
      <c r="DN1969">
        <v>1962</v>
      </c>
      <c r="DO1969">
        <v>23.154475617037683</v>
      </c>
      <c r="DP1969">
        <v>18.095835452836063</v>
      </c>
      <c r="DR1969">
        <f t="shared" si="1575"/>
        <v>1</v>
      </c>
      <c r="DS1969">
        <f t="shared" si="1576"/>
        <v>0</v>
      </c>
      <c r="DT1969">
        <f t="shared" si="1577"/>
        <v>5.0586401642016199</v>
      </c>
      <c r="DW1969">
        <v>1962</v>
      </c>
      <c r="DX1969">
        <v>21.99623207767058</v>
      </c>
      <c r="DY1969">
        <v>18.82625670587035</v>
      </c>
      <c r="EA1969">
        <f t="shared" si="1578"/>
        <v>1</v>
      </c>
      <c r="EB1969">
        <f t="shared" si="1579"/>
        <v>0</v>
      </c>
      <c r="EC1969">
        <f t="shared" si="1580"/>
        <v>3.1699753718002306</v>
      </c>
      <c r="EF1969">
        <v>1962</v>
      </c>
      <c r="EG1969">
        <v>21.73856322692458</v>
      </c>
      <c r="EH1969">
        <v>18.785970574637982</v>
      </c>
      <c r="EJ1969">
        <f t="shared" si="1581"/>
        <v>1</v>
      </c>
      <c r="EK1969">
        <f t="shared" si="1582"/>
        <v>0</v>
      </c>
      <c r="EL1969">
        <f t="shared" si="1583"/>
        <v>2.9525926522865973</v>
      </c>
      <c r="EO1969">
        <v>1962</v>
      </c>
      <c r="EP1969">
        <v>23.6490280498865</v>
      </c>
      <c r="EQ1969">
        <v>23.9915068693943</v>
      </c>
      <c r="ES1969">
        <f t="shared" si="1584"/>
        <v>0</v>
      </c>
      <c r="ET1969">
        <f t="shared" si="1585"/>
        <v>1</v>
      </c>
      <c r="EU1969">
        <f t="shared" si="1586"/>
        <v>0.34247881950780013</v>
      </c>
    </row>
    <row r="1970" spans="1:151" x14ac:dyDescent="0.25">
      <c r="A1970">
        <v>1963</v>
      </c>
      <c r="B1970">
        <v>12.785981949510219</v>
      </c>
      <c r="C1970">
        <v>15.495746158691237</v>
      </c>
      <c r="E1970">
        <f t="shared" si="1587"/>
        <v>0</v>
      </c>
      <c r="F1970">
        <f t="shared" si="1538"/>
        <v>1</v>
      </c>
      <c r="G1970">
        <f t="shared" si="1588"/>
        <v>2.7097642091810172</v>
      </c>
      <c r="J1970">
        <v>1963</v>
      </c>
      <c r="K1970">
        <v>25.11016582020363</v>
      </c>
      <c r="L1970">
        <v>24.335402759115972</v>
      </c>
      <c r="N1970">
        <f t="shared" si="1539"/>
        <v>1</v>
      </c>
      <c r="O1970">
        <f t="shared" si="1540"/>
        <v>0</v>
      </c>
      <c r="P1970">
        <f t="shared" si="1541"/>
        <v>0.77476306108765769</v>
      </c>
      <c r="S1970">
        <v>1963</v>
      </c>
      <c r="T1970">
        <v>16.111061059312895</v>
      </c>
      <c r="U1970">
        <v>13.214633423575092</v>
      </c>
      <c r="W1970">
        <f t="shared" si="1542"/>
        <v>1</v>
      </c>
      <c r="X1970">
        <f t="shared" si="1543"/>
        <v>0</v>
      </c>
      <c r="Y1970">
        <f t="shared" si="1544"/>
        <v>2.8964276357378029</v>
      </c>
      <c r="AB1970">
        <v>1963</v>
      </c>
      <c r="AC1970">
        <v>21.603140273956424</v>
      </c>
      <c r="AD1970">
        <v>17.711665844367502</v>
      </c>
      <c r="AF1970">
        <f t="shared" si="1545"/>
        <v>1</v>
      </c>
      <c r="AG1970">
        <f t="shared" si="1546"/>
        <v>0</v>
      </c>
      <c r="AH1970">
        <f t="shared" si="1547"/>
        <v>3.8914744295889214</v>
      </c>
      <c r="AK1970">
        <v>1963</v>
      </c>
      <c r="AL1970">
        <v>19.715803253818912</v>
      </c>
      <c r="AM1970">
        <v>25.838767205424539</v>
      </c>
      <c r="AO1970">
        <f t="shared" si="1548"/>
        <v>0</v>
      </c>
      <c r="AP1970">
        <f t="shared" si="1549"/>
        <v>1</v>
      </c>
      <c r="AQ1970">
        <f t="shared" si="1550"/>
        <v>6.1229639516056267</v>
      </c>
      <c r="AT1970">
        <v>1963</v>
      </c>
      <c r="AU1970">
        <v>19.392503601138799</v>
      </c>
      <c r="AV1970">
        <v>29.661622574947138</v>
      </c>
      <c r="AX1970">
        <f t="shared" si="1551"/>
        <v>0</v>
      </c>
      <c r="AY1970">
        <f t="shared" si="1552"/>
        <v>1</v>
      </c>
      <c r="AZ1970">
        <f t="shared" si="1553"/>
        <v>10.269118973808339</v>
      </c>
      <c r="BC1970">
        <v>1963</v>
      </c>
      <c r="BD1970" t="e">
        <v>#N/A</v>
      </c>
      <c r="BE1970" t="e">
        <v>#N/A</v>
      </c>
      <c r="BG1970" t="e">
        <f t="shared" si="1554"/>
        <v>#N/A</v>
      </c>
      <c r="BH1970" t="e">
        <f t="shared" si="1555"/>
        <v>#N/A</v>
      </c>
      <c r="BI1970" t="e">
        <f t="shared" si="1556"/>
        <v>#N/A</v>
      </c>
      <c r="BL1970">
        <v>1963</v>
      </c>
      <c r="BM1970">
        <v>28.298113463871687</v>
      </c>
      <c r="BN1970">
        <v>10.917570292454496</v>
      </c>
      <c r="BP1970">
        <f t="shared" si="1557"/>
        <v>1</v>
      </c>
      <c r="BQ1970">
        <f t="shared" si="1558"/>
        <v>0</v>
      </c>
      <c r="BR1970">
        <f t="shared" si="1559"/>
        <v>17.380543171417191</v>
      </c>
      <c r="BU1970">
        <v>1963</v>
      </c>
      <c r="BV1970">
        <v>23.241823326451012</v>
      </c>
      <c r="BW1970">
        <v>23.954243221061493</v>
      </c>
      <c r="BY1970">
        <f t="shared" si="1560"/>
        <v>0</v>
      </c>
      <c r="BZ1970">
        <f t="shared" si="1561"/>
        <v>1</v>
      </c>
      <c r="CA1970">
        <f t="shared" si="1562"/>
        <v>0.7124198946104805</v>
      </c>
      <c r="CD1970">
        <v>1963</v>
      </c>
      <c r="CE1970">
        <v>20.636992608380378</v>
      </c>
      <c r="CF1970">
        <v>27.624066683613574</v>
      </c>
      <c r="CH1970">
        <f t="shared" si="1563"/>
        <v>0</v>
      </c>
      <c r="CI1970">
        <f t="shared" si="1564"/>
        <v>1</v>
      </c>
      <c r="CJ1970">
        <f t="shared" si="1565"/>
        <v>6.9870740752331955</v>
      </c>
      <c r="CM1970">
        <v>1963</v>
      </c>
      <c r="CN1970">
        <v>20.522043446225499</v>
      </c>
      <c r="CO1970">
        <v>28.053353051515138</v>
      </c>
      <c r="CQ1970">
        <f t="shared" si="1566"/>
        <v>0</v>
      </c>
      <c r="CR1970">
        <f t="shared" si="1567"/>
        <v>1</v>
      </c>
      <c r="CS1970">
        <f t="shared" si="1568"/>
        <v>7.5313096052896391</v>
      </c>
      <c r="CV1970">
        <v>1963</v>
      </c>
      <c r="CW1970">
        <v>24.818987225431044</v>
      </c>
      <c r="CX1970">
        <v>16.190136589607139</v>
      </c>
      <c r="CZ1970">
        <f t="shared" si="1569"/>
        <v>1</v>
      </c>
      <c r="DA1970">
        <f t="shared" si="1570"/>
        <v>0</v>
      </c>
      <c r="DB1970">
        <f t="shared" si="1571"/>
        <v>8.6288506358239054</v>
      </c>
      <c r="DE1970">
        <v>1963</v>
      </c>
      <c r="DF1970">
        <v>16.748705065492086</v>
      </c>
      <c r="DG1970">
        <v>18.242524209607112</v>
      </c>
      <c r="DI1970">
        <f t="shared" si="1572"/>
        <v>0</v>
      </c>
      <c r="DJ1970">
        <f t="shared" si="1573"/>
        <v>1</v>
      </c>
      <c r="DK1970">
        <f t="shared" si="1574"/>
        <v>1.4938191441150259</v>
      </c>
      <c r="DN1970">
        <v>1963</v>
      </c>
      <c r="DO1970">
        <v>22.99689496439888</v>
      </c>
      <c r="DP1970">
        <v>29.376121614977102</v>
      </c>
      <c r="DR1970">
        <f t="shared" si="1575"/>
        <v>0</v>
      </c>
      <c r="DS1970">
        <f t="shared" si="1576"/>
        <v>1</v>
      </c>
      <c r="DT1970">
        <f t="shared" si="1577"/>
        <v>6.3792266505782216</v>
      </c>
      <c r="DW1970">
        <v>1963</v>
      </c>
      <c r="DX1970">
        <v>8.0449043624329057</v>
      </c>
      <c r="DY1970">
        <v>17.505246560721346</v>
      </c>
      <c r="EA1970">
        <f t="shared" si="1578"/>
        <v>0</v>
      </c>
      <c r="EB1970">
        <f t="shared" si="1579"/>
        <v>1</v>
      </c>
      <c r="EC1970">
        <f t="shared" si="1580"/>
        <v>9.4603421982884406</v>
      </c>
      <c r="EF1970">
        <v>1963</v>
      </c>
      <c r="EG1970">
        <v>18.922155445552715</v>
      </c>
      <c r="EH1970">
        <v>11.746530397587016</v>
      </c>
      <c r="EJ1970">
        <f t="shared" si="1581"/>
        <v>1</v>
      </c>
      <c r="EK1970">
        <f t="shared" si="1582"/>
        <v>0</v>
      </c>
      <c r="EL1970">
        <f t="shared" si="1583"/>
        <v>7.1756250479656991</v>
      </c>
      <c r="EO1970">
        <v>1963</v>
      </c>
      <c r="EP1970">
        <v>24.737761494252894</v>
      </c>
      <c r="EQ1970">
        <v>36.483403192873517</v>
      </c>
      <c r="ES1970">
        <f t="shared" si="1584"/>
        <v>0</v>
      </c>
      <c r="ET1970">
        <f t="shared" si="1585"/>
        <v>1</v>
      </c>
      <c r="EU1970">
        <f t="shared" si="1586"/>
        <v>11.745641698620624</v>
      </c>
    </row>
    <row r="1971" spans="1:151" x14ac:dyDescent="0.25">
      <c r="A1971">
        <v>1964</v>
      </c>
      <c r="B1971">
        <v>11.529938394925395</v>
      </c>
      <c r="C1971">
        <v>26.784829824228066</v>
      </c>
      <c r="E1971">
        <f t="shared" si="1587"/>
        <v>0</v>
      </c>
      <c r="F1971">
        <f t="shared" si="1538"/>
        <v>1</v>
      </c>
      <c r="G1971">
        <f t="shared" si="1588"/>
        <v>15.254891429302671</v>
      </c>
      <c r="J1971">
        <v>1964</v>
      </c>
      <c r="K1971">
        <v>23.699260485454545</v>
      </c>
      <c r="L1971">
        <v>17.285999113388023</v>
      </c>
      <c r="N1971">
        <f t="shared" si="1539"/>
        <v>1</v>
      </c>
      <c r="O1971">
        <f t="shared" si="1540"/>
        <v>0</v>
      </c>
      <c r="P1971">
        <f t="shared" si="1541"/>
        <v>6.4132613720665219</v>
      </c>
      <c r="S1971">
        <v>1964</v>
      </c>
      <c r="T1971">
        <v>17.63003522878839</v>
      </c>
      <c r="U1971">
        <v>27.580971396545991</v>
      </c>
      <c r="W1971">
        <f t="shared" si="1542"/>
        <v>0</v>
      </c>
      <c r="X1971">
        <f t="shared" si="1543"/>
        <v>1</v>
      </c>
      <c r="Y1971">
        <f t="shared" si="1544"/>
        <v>9.9509361677576003</v>
      </c>
      <c r="AB1971">
        <v>1964</v>
      </c>
      <c r="AC1971">
        <v>24.938665081340893</v>
      </c>
      <c r="AD1971">
        <v>18.718379020841361</v>
      </c>
      <c r="AF1971">
        <f t="shared" si="1545"/>
        <v>1</v>
      </c>
      <c r="AG1971">
        <f t="shared" si="1546"/>
        <v>0</v>
      </c>
      <c r="AH1971">
        <f t="shared" si="1547"/>
        <v>6.2202860604995323</v>
      </c>
      <c r="AK1971">
        <v>1964</v>
      </c>
      <c r="AL1971">
        <v>26.264540237498903</v>
      </c>
      <c r="AM1971">
        <v>19.424950756790576</v>
      </c>
      <c r="AO1971">
        <f t="shared" si="1548"/>
        <v>1</v>
      </c>
      <c r="AP1971">
        <f t="shared" si="1549"/>
        <v>0</v>
      </c>
      <c r="AQ1971">
        <f t="shared" si="1550"/>
        <v>6.8395894807083266</v>
      </c>
      <c r="AT1971">
        <v>1964</v>
      </c>
      <c r="AU1971">
        <v>22.853678010989931</v>
      </c>
      <c r="AV1971">
        <v>27.530560883733365</v>
      </c>
      <c r="AX1971">
        <f t="shared" si="1551"/>
        <v>0</v>
      </c>
      <c r="AY1971">
        <f t="shared" si="1552"/>
        <v>1</v>
      </c>
      <c r="AZ1971">
        <f t="shared" si="1553"/>
        <v>4.6768828727434339</v>
      </c>
      <c r="BC1971">
        <v>1964</v>
      </c>
      <c r="BD1971" t="e">
        <v>#N/A</v>
      </c>
      <c r="BE1971" t="e">
        <v>#N/A</v>
      </c>
      <c r="BG1971" t="e">
        <f t="shared" si="1554"/>
        <v>#N/A</v>
      </c>
      <c r="BH1971" t="e">
        <f t="shared" si="1555"/>
        <v>#N/A</v>
      </c>
      <c r="BI1971" t="e">
        <f t="shared" si="1556"/>
        <v>#N/A</v>
      </c>
      <c r="BL1971">
        <v>1964</v>
      </c>
      <c r="BM1971">
        <v>24.159716920001848</v>
      </c>
      <c r="BN1971">
        <v>12.626978990935708</v>
      </c>
      <c r="BP1971">
        <f t="shared" si="1557"/>
        <v>1</v>
      </c>
      <c r="BQ1971">
        <f t="shared" si="1558"/>
        <v>0</v>
      </c>
      <c r="BR1971">
        <f t="shared" si="1559"/>
        <v>11.53273792906614</v>
      </c>
      <c r="BU1971">
        <v>1964</v>
      </c>
      <c r="BV1971">
        <v>31.374167148466491</v>
      </c>
      <c r="BW1971">
        <v>17.236535335691936</v>
      </c>
      <c r="BY1971">
        <f t="shared" si="1560"/>
        <v>1</v>
      </c>
      <c r="BZ1971">
        <f t="shared" si="1561"/>
        <v>0</v>
      </c>
      <c r="CA1971">
        <f t="shared" si="1562"/>
        <v>14.137631812774554</v>
      </c>
      <c r="CD1971">
        <v>1964</v>
      </c>
      <c r="CE1971">
        <v>22.664487005049992</v>
      </c>
      <c r="CF1971">
        <v>42.74911507622069</v>
      </c>
      <c r="CH1971">
        <f t="shared" si="1563"/>
        <v>0</v>
      </c>
      <c r="CI1971">
        <f t="shared" si="1564"/>
        <v>1</v>
      </c>
      <c r="CJ1971">
        <f t="shared" si="1565"/>
        <v>20.084628071170698</v>
      </c>
      <c r="CM1971">
        <v>1964</v>
      </c>
      <c r="CN1971">
        <v>15.916446777109325</v>
      </c>
      <c r="CO1971">
        <v>24.73726715179976</v>
      </c>
      <c r="CQ1971">
        <f t="shared" si="1566"/>
        <v>0</v>
      </c>
      <c r="CR1971">
        <f t="shared" si="1567"/>
        <v>1</v>
      </c>
      <c r="CS1971">
        <f t="shared" si="1568"/>
        <v>8.8208203746904346</v>
      </c>
      <c r="CV1971">
        <v>1964</v>
      </c>
      <c r="CW1971">
        <v>23.27024872550172</v>
      </c>
      <c r="CX1971">
        <v>21.202091961671488</v>
      </c>
      <c r="CZ1971">
        <f t="shared" si="1569"/>
        <v>1</v>
      </c>
      <c r="DA1971">
        <f t="shared" si="1570"/>
        <v>0</v>
      </c>
      <c r="DB1971">
        <f t="shared" si="1571"/>
        <v>2.0681567638302312</v>
      </c>
      <c r="DE1971">
        <v>1964</v>
      </c>
      <c r="DF1971">
        <v>25.717397237259028</v>
      </c>
      <c r="DG1971">
        <v>22.624457500279075</v>
      </c>
      <c r="DI1971">
        <f t="shared" si="1572"/>
        <v>1</v>
      </c>
      <c r="DJ1971">
        <f t="shared" si="1573"/>
        <v>0</v>
      </c>
      <c r="DK1971">
        <f t="shared" si="1574"/>
        <v>3.0929397369799538</v>
      </c>
      <c r="DN1971">
        <v>1964</v>
      </c>
      <c r="DO1971">
        <v>20.175767118031587</v>
      </c>
      <c r="DP1971">
        <v>20.531143648044388</v>
      </c>
      <c r="DR1971">
        <f t="shared" si="1575"/>
        <v>0</v>
      </c>
      <c r="DS1971">
        <f t="shared" si="1576"/>
        <v>1</v>
      </c>
      <c r="DT1971">
        <f t="shared" si="1577"/>
        <v>0.35537653001280134</v>
      </c>
      <c r="DW1971">
        <v>1964</v>
      </c>
      <c r="DX1971">
        <v>14.891098912853709</v>
      </c>
      <c r="DY1971">
        <v>22.314548928680217</v>
      </c>
      <c r="EA1971">
        <f t="shared" si="1578"/>
        <v>0</v>
      </c>
      <c r="EB1971">
        <f t="shared" si="1579"/>
        <v>1</v>
      </c>
      <c r="EC1971">
        <f t="shared" si="1580"/>
        <v>7.4234500158265089</v>
      </c>
      <c r="EF1971">
        <v>1964</v>
      </c>
      <c r="EG1971">
        <v>19.897774277344539</v>
      </c>
      <c r="EH1971">
        <v>10.984087676292676</v>
      </c>
      <c r="EJ1971">
        <f t="shared" si="1581"/>
        <v>1</v>
      </c>
      <c r="EK1971">
        <f t="shared" si="1582"/>
        <v>0</v>
      </c>
      <c r="EL1971">
        <f t="shared" si="1583"/>
        <v>8.9136866010518627</v>
      </c>
      <c r="EO1971">
        <v>1964</v>
      </c>
      <c r="EP1971">
        <v>19.253320974980845</v>
      </c>
      <c r="EQ1971">
        <v>18.081032546971091</v>
      </c>
      <c r="ES1971">
        <f t="shared" si="1584"/>
        <v>1</v>
      </c>
      <c r="ET1971">
        <f t="shared" si="1585"/>
        <v>0</v>
      </c>
      <c r="EU1971">
        <f t="shared" si="1586"/>
        <v>1.1722884280097539</v>
      </c>
    </row>
    <row r="1972" spans="1:151" x14ac:dyDescent="0.25">
      <c r="A1972">
        <v>1965</v>
      </c>
      <c r="B1972">
        <v>14.2107025036326</v>
      </c>
      <c r="C1972">
        <v>32.386909158015506</v>
      </c>
      <c r="E1972">
        <f t="shared" si="1587"/>
        <v>0</v>
      </c>
      <c r="F1972">
        <f t="shared" si="1538"/>
        <v>1</v>
      </c>
      <c r="G1972">
        <f t="shared" si="1588"/>
        <v>18.176206654382906</v>
      </c>
      <c r="J1972">
        <v>1965</v>
      </c>
      <c r="K1972">
        <v>13.315466364154688</v>
      </c>
      <c r="L1972">
        <v>23.004391656147153</v>
      </c>
      <c r="N1972">
        <f t="shared" si="1539"/>
        <v>0</v>
      </c>
      <c r="O1972">
        <f t="shared" si="1540"/>
        <v>1</v>
      </c>
      <c r="P1972">
        <f t="shared" si="1541"/>
        <v>9.6889252919924651</v>
      </c>
      <c r="S1972">
        <v>1965</v>
      </c>
      <c r="T1972">
        <v>20.93489943139318</v>
      </c>
      <c r="U1972">
        <v>16.937596396479666</v>
      </c>
      <c r="W1972">
        <f t="shared" si="1542"/>
        <v>1</v>
      </c>
      <c r="X1972">
        <f t="shared" si="1543"/>
        <v>0</v>
      </c>
      <c r="Y1972">
        <f t="shared" si="1544"/>
        <v>3.9973030349135144</v>
      </c>
      <c r="AB1972">
        <v>1965</v>
      </c>
      <c r="AC1972">
        <v>25.951596365570381</v>
      </c>
      <c r="AD1972">
        <v>15.195296001208757</v>
      </c>
      <c r="AF1972">
        <f t="shared" si="1545"/>
        <v>1</v>
      </c>
      <c r="AG1972">
        <f t="shared" si="1546"/>
        <v>0</v>
      </c>
      <c r="AH1972">
        <f t="shared" si="1547"/>
        <v>10.756300364361625</v>
      </c>
      <c r="AK1972">
        <v>1965</v>
      </c>
      <c r="AL1972">
        <v>19.715596711002988</v>
      </c>
      <c r="AM1972">
        <v>43.061300938284226</v>
      </c>
      <c r="AO1972">
        <f t="shared" si="1548"/>
        <v>0</v>
      </c>
      <c r="AP1972">
        <f t="shared" si="1549"/>
        <v>1</v>
      </c>
      <c r="AQ1972">
        <f t="shared" si="1550"/>
        <v>23.345704227281239</v>
      </c>
      <c r="AT1972">
        <v>1965</v>
      </c>
      <c r="AU1972">
        <v>15.140168009402348</v>
      </c>
      <c r="AV1972">
        <v>24.030507738502632</v>
      </c>
      <c r="AX1972">
        <f t="shared" si="1551"/>
        <v>0</v>
      </c>
      <c r="AY1972">
        <f t="shared" si="1552"/>
        <v>1</v>
      </c>
      <c r="AZ1972">
        <f t="shared" si="1553"/>
        <v>8.8903397291002833</v>
      </c>
      <c r="BC1972">
        <v>1965</v>
      </c>
      <c r="BD1972" t="e">
        <v>#N/A</v>
      </c>
      <c r="BE1972" t="e">
        <v>#N/A</v>
      </c>
      <c r="BG1972" t="e">
        <f t="shared" si="1554"/>
        <v>#N/A</v>
      </c>
      <c r="BH1972" t="e">
        <f t="shared" si="1555"/>
        <v>#N/A</v>
      </c>
      <c r="BI1972" t="e">
        <f t="shared" si="1556"/>
        <v>#N/A</v>
      </c>
      <c r="BL1972">
        <v>1965</v>
      </c>
      <c r="BM1972">
        <v>28.917613844753106</v>
      </c>
      <c r="BN1972">
        <v>16.434407156726436</v>
      </c>
      <c r="BP1972">
        <f t="shared" si="1557"/>
        <v>1</v>
      </c>
      <c r="BQ1972">
        <f t="shared" si="1558"/>
        <v>0</v>
      </c>
      <c r="BR1972">
        <f t="shared" si="1559"/>
        <v>12.483206688026669</v>
      </c>
      <c r="BU1972">
        <v>1965</v>
      </c>
      <c r="BV1972">
        <v>24.050010752599462</v>
      </c>
      <c r="BW1972">
        <v>19.19731845655344</v>
      </c>
      <c r="BY1972">
        <f t="shared" si="1560"/>
        <v>1</v>
      </c>
      <c r="BZ1972">
        <f t="shared" si="1561"/>
        <v>0</v>
      </c>
      <c r="CA1972">
        <f t="shared" si="1562"/>
        <v>4.8526922960460226</v>
      </c>
      <c r="CD1972">
        <v>1965</v>
      </c>
      <c r="CE1972">
        <v>25.211873308130215</v>
      </c>
      <c r="CF1972">
        <v>41.67190322317407</v>
      </c>
      <c r="CH1972">
        <f t="shared" si="1563"/>
        <v>0</v>
      </c>
      <c r="CI1972">
        <f t="shared" si="1564"/>
        <v>1</v>
      </c>
      <c r="CJ1972">
        <f t="shared" si="1565"/>
        <v>16.460029915043854</v>
      </c>
      <c r="CM1972">
        <v>1965</v>
      </c>
      <c r="CN1972">
        <v>24.310034648445889</v>
      </c>
      <c r="CO1972">
        <v>29.657564355959398</v>
      </c>
      <c r="CQ1972">
        <f t="shared" si="1566"/>
        <v>0</v>
      </c>
      <c r="CR1972">
        <f t="shared" si="1567"/>
        <v>1</v>
      </c>
      <c r="CS1972">
        <f t="shared" si="1568"/>
        <v>5.3475297075135089</v>
      </c>
      <c r="CV1972">
        <v>1965</v>
      </c>
      <c r="CW1972">
        <v>21.682250837874271</v>
      </c>
      <c r="CX1972">
        <v>19.730319006045022</v>
      </c>
      <c r="CZ1972">
        <f t="shared" si="1569"/>
        <v>1</v>
      </c>
      <c r="DA1972">
        <f t="shared" si="1570"/>
        <v>0</v>
      </c>
      <c r="DB1972">
        <f t="shared" si="1571"/>
        <v>1.9519318318292491</v>
      </c>
      <c r="DE1972">
        <v>1965</v>
      </c>
      <c r="DF1972">
        <v>14.649005462746263</v>
      </c>
      <c r="DG1972">
        <v>6.9050187028555179</v>
      </c>
      <c r="DI1972">
        <f t="shared" si="1572"/>
        <v>1</v>
      </c>
      <c r="DJ1972">
        <f t="shared" si="1573"/>
        <v>0</v>
      </c>
      <c r="DK1972">
        <f t="shared" si="1574"/>
        <v>7.7439867598907455</v>
      </c>
      <c r="DN1972">
        <v>1965</v>
      </c>
      <c r="DO1972">
        <v>24.587707833986322</v>
      </c>
      <c r="DP1972">
        <v>17.718339658357564</v>
      </c>
      <c r="DR1972">
        <f t="shared" si="1575"/>
        <v>1</v>
      </c>
      <c r="DS1972">
        <f t="shared" si="1576"/>
        <v>0</v>
      </c>
      <c r="DT1972">
        <f t="shared" si="1577"/>
        <v>6.8693681756287575</v>
      </c>
      <c r="DW1972">
        <v>1965</v>
      </c>
      <c r="DX1972">
        <v>7.2460252636698819</v>
      </c>
      <c r="DY1972">
        <v>21.205892468548534</v>
      </c>
      <c r="EA1972">
        <f t="shared" si="1578"/>
        <v>0</v>
      </c>
      <c r="EB1972">
        <f t="shared" si="1579"/>
        <v>1</v>
      </c>
      <c r="EC1972">
        <f t="shared" si="1580"/>
        <v>13.959867204878652</v>
      </c>
      <c r="EF1972">
        <v>1965</v>
      </c>
      <c r="EG1972">
        <v>24.231038754287248</v>
      </c>
      <c r="EH1972">
        <v>13.349892336722235</v>
      </c>
      <c r="EJ1972">
        <f t="shared" si="1581"/>
        <v>1</v>
      </c>
      <c r="EK1972">
        <f t="shared" si="1582"/>
        <v>0</v>
      </c>
      <c r="EL1972">
        <f t="shared" si="1583"/>
        <v>10.881146417565013</v>
      </c>
      <c r="EO1972">
        <v>1965</v>
      </c>
      <c r="EP1972">
        <v>23.101192509649856</v>
      </c>
      <c r="EQ1972">
        <v>34.724859371605305</v>
      </c>
      <c r="ES1972">
        <f t="shared" si="1584"/>
        <v>0</v>
      </c>
      <c r="ET1972">
        <f t="shared" si="1585"/>
        <v>1</v>
      </c>
      <c r="EU1972">
        <f t="shared" si="1586"/>
        <v>11.623666861955449</v>
      </c>
    </row>
    <row r="1973" spans="1:151" x14ac:dyDescent="0.25">
      <c r="A1973">
        <v>1966</v>
      </c>
      <c r="B1973">
        <v>8.3944003105098055</v>
      </c>
      <c r="C1973">
        <v>0.16286749614658547</v>
      </c>
      <c r="E1973">
        <f t="shared" si="1587"/>
        <v>1</v>
      </c>
      <c r="F1973">
        <f t="shared" si="1538"/>
        <v>0</v>
      </c>
      <c r="G1973">
        <f t="shared" si="1588"/>
        <v>8.23153281436322</v>
      </c>
      <c r="J1973">
        <v>1966</v>
      </c>
      <c r="K1973">
        <v>17.333369020745483</v>
      </c>
      <c r="L1973">
        <v>27.195039965118525</v>
      </c>
      <c r="N1973">
        <f t="shared" si="1539"/>
        <v>0</v>
      </c>
      <c r="O1973">
        <f t="shared" si="1540"/>
        <v>1</v>
      </c>
      <c r="P1973">
        <f t="shared" si="1541"/>
        <v>9.8616709443730421</v>
      </c>
      <c r="S1973">
        <v>1966</v>
      </c>
      <c r="T1973">
        <v>14.504377726838383</v>
      </c>
      <c r="U1973">
        <v>39.813156265429143</v>
      </c>
      <c r="W1973">
        <f t="shared" si="1542"/>
        <v>0</v>
      </c>
      <c r="X1973">
        <f t="shared" si="1543"/>
        <v>1</v>
      </c>
      <c r="Y1973">
        <f t="shared" si="1544"/>
        <v>25.308778538590758</v>
      </c>
      <c r="AB1973">
        <v>1966</v>
      </c>
      <c r="AC1973">
        <v>8.0026045671999881</v>
      </c>
      <c r="AD1973">
        <v>18.205081050801304</v>
      </c>
      <c r="AF1973">
        <f t="shared" si="1545"/>
        <v>0</v>
      </c>
      <c r="AG1973">
        <f t="shared" si="1546"/>
        <v>1</v>
      </c>
      <c r="AH1973">
        <f t="shared" si="1547"/>
        <v>10.202476483601316</v>
      </c>
      <c r="AK1973">
        <v>1966</v>
      </c>
      <c r="AL1973">
        <v>16.788679775177116</v>
      </c>
      <c r="AM1973">
        <v>31.762088870975859</v>
      </c>
      <c r="AO1973">
        <f t="shared" si="1548"/>
        <v>0</v>
      </c>
      <c r="AP1973">
        <f t="shared" si="1549"/>
        <v>1</v>
      </c>
      <c r="AQ1973">
        <f t="shared" si="1550"/>
        <v>14.973409095798743</v>
      </c>
      <c r="AT1973">
        <v>1966</v>
      </c>
      <c r="AU1973">
        <v>22.593553305150969</v>
      </c>
      <c r="AV1973">
        <v>20.61802546782102</v>
      </c>
      <c r="AX1973">
        <f t="shared" si="1551"/>
        <v>1</v>
      </c>
      <c r="AY1973">
        <f t="shared" si="1552"/>
        <v>0</v>
      </c>
      <c r="AZ1973">
        <f t="shared" si="1553"/>
        <v>1.975527837329949</v>
      </c>
      <c r="BC1973">
        <v>1966</v>
      </c>
      <c r="BD1973" t="e">
        <v>#N/A</v>
      </c>
      <c r="BE1973" t="e">
        <v>#N/A</v>
      </c>
      <c r="BG1973" t="e">
        <f t="shared" si="1554"/>
        <v>#N/A</v>
      </c>
      <c r="BH1973" t="e">
        <f t="shared" si="1555"/>
        <v>#N/A</v>
      </c>
      <c r="BI1973" t="e">
        <f t="shared" si="1556"/>
        <v>#N/A</v>
      </c>
      <c r="BL1973">
        <v>1966</v>
      </c>
      <c r="BM1973">
        <v>15.836555052220769</v>
      </c>
      <c r="BN1973">
        <v>15.733168163673479</v>
      </c>
      <c r="BP1973">
        <f t="shared" si="1557"/>
        <v>1</v>
      </c>
      <c r="BQ1973">
        <f t="shared" si="1558"/>
        <v>0</v>
      </c>
      <c r="BR1973">
        <f t="shared" si="1559"/>
        <v>0.1033868885472895</v>
      </c>
      <c r="BU1973">
        <v>1966</v>
      </c>
      <c r="BV1973">
        <v>28.04289300364924</v>
      </c>
      <c r="BW1973">
        <v>22.254603932684734</v>
      </c>
      <c r="BY1973">
        <f t="shared" si="1560"/>
        <v>1</v>
      </c>
      <c r="BZ1973">
        <f t="shared" si="1561"/>
        <v>0</v>
      </c>
      <c r="CA1973">
        <f t="shared" si="1562"/>
        <v>5.7882890709645061</v>
      </c>
      <c r="CD1973">
        <v>1966</v>
      </c>
      <c r="CE1973">
        <v>28.877954888460522</v>
      </c>
      <c r="CF1973">
        <v>34.426488963297373</v>
      </c>
      <c r="CH1973">
        <f t="shared" si="1563"/>
        <v>0</v>
      </c>
      <c r="CI1973">
        <f t="shared" si="1564"/>
        <v>1</v>
      </c>
      <c r="CJ1973">
        <f t="shared" si="1565"/>
        <v>5.5485340748368515</v>
      </c>
      <c r="CM1973">
        <v>1966</v>
      </c>
      <c r="CN1973">
        <v>20.403253853722099</v>
      </c>
      <c r="CO1973">
        <v>27.571190213552232</v>
      </c>
      <c r="CQ1973">
        <f t="shared" si="1566"/>
        <v>0</v>
      </c>
      <c r="CR1973">
        <f t="shared" si="1567"/>
        <v>1</v>
      </c>
      <c r="CS1973">
        <f t="shared" si="1568"/>
        <v>7.1679363598301329</v>
      </c>
      <c r="CV1973">
        <v>1966</v>
      </c>
      <c r="CW1973">
        <v>21.858514073649399</v>
      </c>
      <c r="CX1973">
        <v>21.430720156341955</v>
      </c>
      <c r="CZ1973">
        <f t="shared" si="1569"/>
        <v>1</v>
      </c>
      <c r="DA1973">
        <f t="shared" si="1570"/>
        <v>0</v>
      </c>
      <c r="DB1973">
        <f t="shared" si="1571"/>
        <v>0.42779391730744365</v>
      </c>
      <c r="DE1973">
        <v>1966</v>
      </c>
      <c r="DF1973">
        <v>10.442427626210176</v>
      </c>
      <c r="DG1973">
        <v>30.374773882045972</v>
      </c>
      <c r="DI1973">
        <f t="shared" si="1572"/>
        <v>0</v>
      </c>
      <c r="DJ1973">
        <f t="shared" si="1573"/>
        <v>1</v>
      </c>
      <c r="DK1973">
        <f t="shared" si="1574"/>
        <v>19.932346255835796</v>
      </c>
      <c r="DN1973">
        <v>1966</v>
      </c>
      <c r="DO1973">
        <v>18.92336693454174</v>
      </c>
      <c r="DP1973">
        <v>12.370672961948383</v>
      </c>
      <c r="DR1973">
        <f t="shared" si="1575"/>
        <v>1</v>
      </c>
      <c r="DS1973">
        <f t="shared" si="1576"/>
        <v>0</v>
      </c>
      <c r="DT1973">
        <f t="shared" si="1577"/>
        <v>6.5526939725933566</v>
      </c>
      <c r="DW1973">
        <v>1966</v>
      </c>
      <c r="DX1973">
        <v>24.349216426149667</v>
      </c>
      <c r="DY1973">
        <v>33.484658917499274</v>
      </c>
      <c r="EA1973">
        <f t="shared" si="1578"/>
        <v>0</v>
      </c>
      <c r="EB1973">
        <f t="shared" si="1579"/>
        <v>1</v>
      </c>
      <c r="EC1973">
        <f t="shared" si="1580"/>
        <v>9.1354424913496075</v>
      </c>
      <c r="EF1973">
        <v>1966</v>
      </c>
      <c r="EG1973">
        <v>20.899299205640656</v>
      </c>
      <c r="EH1973">
        <v>14.15342549563494</v>
      </c>
      <c r="EJ1973">
        <f t="shared" si="1581"/>
        <v>1</v>
      </c>
      <c r="EK1973">
        <f t="shared" si="1582"/>
        <v>0</v>
      </c>
      <c r="EL1973">
        <f t="shared" si="1583"/>
        <v>6.745873710005716</v>
      </c>
      <c r="EO1973">
        <v>1966</v>
      </c>
      <c r="EP1973">
        <v>21.107827743679326</v>
      </c>
      <c r="EQ1973">
        <v>48.524259882429575</v>
      </c>
      <c r="ES1973">
        <f t="shared" si="1584"/>
        <v>0</v>
      </c>
      <c r="ET1973">
        <f t="shared" si="1585"/>
        <v>1</v>
      </c>
      <c r="EU1973">
        <f t="shared" si="1586"/>
        <v>27.416432138750249</v>
      </c>
    </row>
    <row r="1974" spans="1:151" x14ac:dyDescent="0.25">
      <c r="A1974">
        <v>1967</v>
      </c>
      <c r="B1974">
        <v>9.6523150860979285</v>
      </c>
      <c r="C1974">
        <v>6.5396336194556923</v>
      </c>
      <c r="E1974">
        <f t="shared" si="1587"/>
        <v>1</v>
      </c>
      <c r="F1974">
        <f t="shared" si="1538"/>
        <v>0</v>
      </c>
      <c r="G1974">
        <f t="shared" si="1588"/>
        <v>3.1126814666422362</v>
      </c>
      <c r="J1974">
        <v>1967</v>
      </c>
      <c r="K1974">
        <v>27.320260950660526</v>
      </c>
      <c r="L1974">
        <v>29.788133438445097</v>
      </c>
      <c r="N1974">
        <f t="shared" si="1539"/>
        <v>0</v>
      </c>
      <c r="O1974">
        <f t="shared" si="1540"/>
        <v>1</v>
      </c>
      <c r="P1974">
        <f t="shared" si="1541"/>
        <v>2.4678724877845717</v>
      </c>
      <c r="S1974">
        <v>1967</v>
      </c>
      <c r="T1974">
        <v>15.194157478672963</v>
      </c>
      <c r="U1974">
        <v>13.767402058135861</v>
      </c>
      <c r="W1974">
        <f t="shared" si="1542"/>
        <v>1</v>
      </c>
      <c r="X1974">
        <f t="shared" si="1543"/>
        <v>0</v>
      </c>
      <c r="Y1974">
        <f t="shared" si="1544"/>
        <v>1.426755420537102</v>
      </c>
      <c r="AB1974">
        <v>1967</v>
      </c>
      <c r="AC1974">
        <v>21.149968980731757</v>
      </c>
      <c r="AD1974">
        <v>19.634195284298631</v>
      </c>
      <c r="AF1974">
        <f t="shared" si="1545"/>
        <v>1</v>
      </c>
      <c r="AG1974">
        <f t="shared" si="1546"/>
        <v>0</v>
      </c>
      <c r="AH1974">
        <f t="shared" si="1547"/>
        <v>1.5157736964331257</v>
      </c>
      <c r="AK1974">
        <v>1967</v>
      </c>
      <c r="AL1974">
        <v>22.054320491811946</v>
      </c>
      <c r="AM1974">
        <v>7.2345230803322309</v>
      </c>
      <c r="AO1974">
        <f t="shared" si="1548"/>
        <v>1</v>
      </c>
      <c r="AP1974">
        <f t="shared" si="1549"/>
        <v>0</v>
      </c>
      <c r="AQ1974">
        <f t="shared" si="1550"/>
        <v>14.819797411479716</v>
      </c>
      <c r="AT1974">
        <v>1967</v>
      </c>
      <c r="AU1974">
        <v>18.039772871897828</v>
      </c>
      <c r="AV1974">
        <v>21.540328952091158</v>
      </c>
      <c r="AX1974">
        <f t="shared" si="1551"/>
        <v>0</v>
      </c>
      <c r="AY1974">
        <f t="shared" si="1552"/>
        <v>1</v>
      </c>
      <c r="AZ1974">
        <f t="shared" si="1553"/>
        <v>3.5005560801933306</v>
      </c>
      <c r="BC1974">
        <v>1967</v>
      </c>
      <c r="BD1974" t="e">
        <v>#N/A</v>
      </c>
      <c r="BE1974" t="e">
        <v>#N/A</v>
      </c>
      <c r="BG1974" t="e">
        <f t="shared" si="1554"/>
        <v>#N/A</v>
      </c>
      <c r="BH1974" t="e">
        <f t="shared" si="1555"/>
        <v>#N/A</v>
      </c>
      <c r="BI1974" t="e">
        <f t="shared" si="1556"/>
        <v>#N/A</v>
      </c>
      <c r="BL1974">
        <v>1967</v>
      </c>
      <c r="BM1974">
        <v>19.548976447487302</v>
      </c>
      <c r="BN1974">
        <v>8.8952073328980354</v>
      </c>
      <c r="BP1974">
        <f t="shared" si="1557"/>
        <v>1</v>
      </c>
      <c r="BQ1974">
        <f t="shared" si="1558"/>
        <v>0</v>
      </c>
      <c r="BR1974">
        <f t="shared" si="1559"/>
        <v>10.653769114589267</v>
      </c>
      <c r="BU1974">
        <v>1967</v>
      </c>
      <c r="BV1974">
        <v>19.337616278279476</v>
      </c>
      <c r="BW1974">
        <v>26.511315555033075</v>
      </c>
      <c r="BY1974">
        <f t="shared" si="1560"/>
        <v>0</v>
      </c>
      <c r="BZ1974">
        <f t="shared" si="1561"/>
        <v>1</v>
      </c>
      <c r="CA1974">
        <f t="shared" si="1562"/>
        <v>7.1736992767535988</v>
      </c>
      <c r="CD1974">
        <v>1967</v>
      </c>
      <c r="CE1974">
        <v>18.69948615037751</v>
      </c>
      <c r="CF1974">
        <v>30.327080443255547</v>
      </c>
      <c r="CH1974">
        <f t="shared" si="1563"/>
        <v>0</v>
      </c>
      <c r="CI1974">
        <f t="shared" si="1564"/>
        <v>1</v>
      </c>
      <c r="CJ1974">
        <f t="shared" si="1565"/>
        <v>11.627594292878037</v>
      </c>
      <c r="CM1974">
        <v>1967</v>
      </c>
      <c r="CN1974">
        <v>19.934754260758343</v>
      </c>
      <c r="CO1974">
        <v>25.90388808653951</v>
      </c>
      <c r="CQ1974">
        <f t="shared" si="1566"/>
        <v>0</v>
      </c>
      <c r="CR1974">
        <f t="shared" si="1567"/>
        <v>1</v>
      </c>
      <c r="CS1974">
        <f t="shared" si="1568"/>
        <v>5.9691338257811672</v>
      </c>
      <c r="CV1974">
        <v>1967</v>
      </c>
      <c r="CW1974">
        <v>20.822306332980119</v>
      </c>
      <c r="CX1974">
        <v>18.600517909624841</v>
      </c>
      <c r="CZ1974">
        <f t="shared" si="1569"/>
        <v>1</v>
      </c>
      <c r="DA1974">
        <f t="shared" si="1570"/>
        <v>0</v>
      </c>
      <c r="DB1974">
        <f t="shared" si="1571"/>
        <v>2.221788423355278</v>
      </c>
      <c r="DE1974">
        <v>1967</v>
      </c>
      <c r="DF1974">
        <v>19.686085438996006</v>
      </c>
      <c r="DG1974">
        <v>24.75366993170698</v>
      </c>
      <c r="DI1974">
        <f t="shared" si="1572"/>
        <v>0</v>
      </c>
      <c r="DJ1974">
        <f t="shared" si="1573"/>
        <v>1</v>
      </c>
      <c r="DK1974">
        <f t="shared" si="1574"/>
        <v>5.0675844927109743</v>
      </c>
      <c r="DN1974">
        <v>1967</v>
      </c>
      <c r="DO1974">
        <v>21.80633354340879</v>
      </c>
      <c r="DP1974">
        <v>15.852812175527461</v>
      </c>
      <c r="DR1974">
        <f t="shared" si="1575"/>
        <v>1</v>
      </c>
      <c r="DS1974">
        <f t="shared" si="1576"/>
        <v>0</v>
      </c>
      <c r="DT1974">
        <f t="shared" si="1577"/>
        <v>5.9535213678813292</v>
      </c>
      <c r="DW1974">
        <v>1967</v>
      </c>
      <c r="DX1974">
        <v>16.982602863920789</v>
      </c>
      <c r="DY1974">
        <v>19.309561117513208</v>
      </c>
      <c r="EA1974">
        <f t="shared" si="1578"/>
        <v>0</v>
      </c>
      <c r="EB1974">
        <f t="shared" si="1579"/>
        <v>1</v>
      </c>
      <c r="EC1974">
        <f t="shared" si="1580"/>
        <v>2.3269582535924194</v>
      </c>
      <c r="EF1974">
        <v>1967</v>
      </c>
      <c r="EG1974">
        <v>23.823347263329097</v>
      </c>
      <c r="EH1974">
        <v>16.437095746160423</v>
      </c>
      <c r="EJ1974">
        <f t="shared" si="1581"/>
        <v>1</v>
      </c>
      <c r="EK1974">
        <f t="shared" si="1582"/>
        <v>0</v>
      </c>
      <c r="EL1974">
        <f t="shared" si="1583"/>
        <v>7.3862515171686738</v>
      </c>
      <c r="EO1974">
        <v>1967</v>
      </c>
      <c r="EP1974">
        <v>20.503792126698226</v>
      </c>
      <c r="EQ1974">
        <v>49.899802139246489</v>
      </c>
      <c r="ES1974">
        <f t="shared" si="1584"/>
        <v>0</v>
      </c>
      <c r="ET1974">
        <f t="shared" si="1585"/>
        <v>1</v>
      </c>
      <c r="EU1974">
        <f t="shared" si="1586"/>
        <v>29.396010012548263</v>
      </c>
    </row>
    <row r="1975" spans="1:151" x14ac:dyDescent="0.25">
      <c r="A1975">
        <v>1968</v>
      </c>
      <c r="B1975">
        <v>12.721967550606239</v>
      </c>
      <c r="C1975">
        <v>0.15404865592746475</v>
      </c>
      <c r="E1975">
        <f t="shared" si="1587"/>
        <v>1</v>
      </c>
      <c r="F1975">
        <f t="shared" si="1538"/>
        <v>0</v>
      </c>
      <c r="G1975">
        <f t="shared" si="1588"/>
        <v>12.567918894678774</v>
      </c>
      <c r="J1975">
        <v>1968</v>
      </c>
      <c r="K1975">
        <v>34.826707552969062</v>
      </c>
      <c r="L1975">
        <v>16.508796418415812</v>
      </c>
      <c r="N1975">
        <f t="shared" si="1539"/>
        <v>1</v>
      </c>
      <c r="O1975">
        <f t="shared" si="1540"/>
        <v>0</v>
      </c>
      <c r="P1975">
        <f t="shared" si="1541"/>
        <v>18.317911134553249</v>
      </c>
      <c r="S1975">
        <v>1968</v>
      </c>
      <c r="T1975">
        <v>17.315847942330841</v>
      </c>
      <c r="U1975">
        <v>33.332229903965931</v>
      </c>
      <c r="W1975">
        <f t="shared" si="1542"/>
        <v>0</v>
      </c>
      <c r="X1975">
        <f t="shared" si="1543"/>
        <v>1</v>
      </c>
      <c r="Y1975">
        <f t="shared" si="1544"/>
        <v>16.016381961635091</v>
      </c>
      <c r="AB1975">
        <v>1968</v>
      </c>
      <c r="AC1975">
        <v>24.752420510897618</v>
      </c>
      <c r="AD1975">
        <v>20.036086282816587</v>
      </c>
      <c r="AF1975">
        <f t="shared" si="1545"/>
        <v>1</v>
      </c>
      <c r="AG1975">
        <f t="shared" si="1546"/>
        <v>0</v>
      </c>
      <c r="AH1975">
        <f t="shared" si="1547"/>
        <v>4.7163342280810312</v>
      </c>
      <c r="AK1975">
        <v>1968</v>
      </c>
      <c r="AL1975">
        <v>29.723359827855713</v>
      </c>
      <c r="AM1975">
        <v>28.05848176129923</v>
      </c>
      <c r="AO1975">
        <f t="shared" si="1548"/>
        <v>1</v>
      </c>
      <c r="AP1975">
        <f t="shared" si="1549"/>
        <v>0</v>
      </c>
      <c r="AQ1975">
        <f t="shared" si="1550"/>
        <v>1.6648780665564828</v>
      </c>
      <c r="AT1975">
        <v>1968</v>
      </c>
      <c r="AU1975">
        <v>18.057734107549688</v>
      </c>
      <c r="AV1975">
        <v>26.393114208623874</v>
      </c>
      <c r="AX1975">
        <f t="shared" si="1551"/>
        <v>0</v>
      </c>
      <c r="AY1975">
        <f t="shared" si="1552"/>
        <v>1</v>
      </c>
      <c r="AZ1975">
        <f t="shared" si="1553"/>
        <v>8.3353801010741861</v>
      </c>
      <c r="BC1975">
        <v>1968</v>
      </c>
      <c r="BD1975" t="e">
        <v>#N/A</v>
      </c>
      <c r="BE1975" t="e">
        <v>#N/A</v>
      </c>
      <c r="BG1975" t="e">
        <f t="shared" si="1554"/>
        <v>#N/A</v>
      </c>
      <c r="BH1975" t="e">
        <f t="shared" si="1555"/>
        <v>#N/A</v>
      </c>
      <c r="BI1975" t="e">
        <f t="shared" si="1556"/>
        <v>#N/A</v>
      </c>
      <c r="BL1975">
        <v>1968</v>
      </c>
      <c r="BM1975">
        <v>28.265878447736391</v>
      </c>
      <c r="BN1975">
        <v>15.08523207619767</v>
      </c>
      <c r="BP1975">
        <f t="shared" si="1557"/>
        <v>1</v>
      </c>
      <c r="BQ1975">
        <f t="shared" si="1558"/>
        <v>0</v>
      </c>
      <c r="BR1975">
        <f t="shared" si="1559"/>
        <v>13.180646371538721</v>
      </c>
      <c r="BU1975">
        <v>1968</v>
      </c>
      <c r="BV1975">
        <v>27.689972497396454</v>
      </c>
      <c r="BW1975">
        <v>29.182657236007742</v>
      </c>
      <c r="BY1975">
        <f t="shared" si="1560"/>
        <v>0</v>
      </c>
      <c r="BZ1975">
        <f t="shared" si="1561"/>
        <v>1</v>
      </c>
      <c r="CA1975">
        <f t="shared" si="1562"/>
        <v>1.4926847386112883</v>
      </c>
      <c r="CD1975">
        <v>1968</v>
      </c>
      <c r="CE1975">
        <v>27.839510251996987</v>
      </c>
      <c r="CF1975">
        <v>10.329858072586134</v>
      </c>
      <c r="CH1975">
        <f t="shared" si="1563"/>
        <v>1</v>
      </c>
      <c r="CI1975">
        <f t="shared" si="1564"/>
        <v>0</v>
      </c>
      <c r="CJ1975">
        <f t="shared" si="1565"/>
        <v>17.509652179410853</v>
      </c>
      <c r="CM1975">
        <v>1968</v>
      </c>
      <c r="CN1975">
        <v>16.766759066545916</v>
      </c>
      <c r="CO1975">
        <v>32.290055822888959</v>
      </c>
      <c r="CQ1975">
        <f t="shared" si="1566"/>
        <v>0</v>
      </c>
      <c r="CR1975">
        <f t="shared" si="1567"/>
        <v>1</v>
      </c>
      <c r="CS1975">
        <f t="shared" si="1568"/>
        <v>15.523296756343044</v>
      </c>
      <c r="CV1975">
        <v>1968</v>
      </c>
      <c r="CW1975">
        <v>26.017898928879585</v>
      </c>
      <c r="CX1975">
        <v>17.136720605150536</v>
      </c>
      <c r="CZ1975">
        <f t="shared" si="1569"/>
        <v>1</v>
      </c>
      <c r="DA1975">
        <f t="shared" si="1570"/>
        <v>0</v>
      </c>
      <c r="DB1975">
        <f t="shared" si="1571"/>
        <v>8.8811783237290491</v>
      </c>
      <c r="DE1975">
        <v>1968</v>
      </c>
      <c r="DF1975">
        <v>27.881451987039696</v>
      </c>
      <c r="DG1975">
        <v>12.880738353828505</v>
      </c>
      <c r="DI1975">
        <f t="shared" si="1572"/>
        <v>1</v>
      </c>
      <c r="DJ1975">
        <f t="shared" si="1573"/>
        <v>0</v>
      </c>
      <c r="DK1975">
        <f t="shared" si="1574"/>
        <v>15.000713633211191</v>
      </c>
      <c r="DN1975">
        <v>1968</v>
      </c>
      <c r="DO1975">
        <v>28.758367213057809</v>
      </c>
      <c r="DP1975">
        <v>21.021732552619611</v>
      </c>
      <c r="DR1975">
        <f t="shared" si="1575"/>
        <v>1</v>
      </c>
      <c r="DS1975">
        <f t="shared" si="1576"/>
        <v>0</v>
      </c>
      <c r="DT1975">
        <f t="shared" si="1577"/>
        <v>7.7366346604381988</v>
      </c>
      <c r="DW1975">
        <v>1968</v>
      </c>
      <c r="DX1975">
        <v>18.746894611869212</v>
      </c>
      <c r="DY1975">
        <v>22.037096759426465</v>
      </c>
      <c r="EA1975">
        <f t="shared" si="1578"/>
        <v>0</v>
      </c>
      <c r="EB1975">
        <f t="shared" si="1579"/>
        <v>1</v>
      </c>
      <c r="EC1975">
        <f t="shared" si="1580"/>
        <v>3.2902021475572525</v>
      </c>
      <c r="EF1975">
        <v>1968</v>
      </c>
      <c r="EG1975">
        <v>19.937860029243367</v>
      </c>
      <c r="EH1975">
        <v>14.742351603146682</v>
      </c>
      <c r="EJ1975">
        <f t="shared" si="1581"/>
        <v>1</v>
      </c>
      <c r="EK1975">
        <f t="shared" si="1582"/>
        <v>0</v>
      </c>
      <c r="EL1975">
        <f t="shared" si="1583"/>
        <v>5.1955084260966853</v>
      </c>
      <c r="EO1975">
        <v>1968</v>
      </c>
      <c r="EP1975">
        <v>18.367513269049237</v>
      </c>
      <c r="EQ1975">
        <v>41.803239549674529</v>
      </c>
      <c r="ES1975">
        <f t="shared" si="1584"/>
        <v>0</v>
      </c>
      <c r="ET1975">
        <f t="shared" si="1585"/>
        <v>1</v>
      </c>
      <c r="EU1975">
        <f t="shared" si="1586"/>
        <v>23.435726280625293</v>
      </c>
    </row>
    <row r="1976" spans="1:151" x14ac:dyDescent="0.25">
      <c r="A1976">
        <v>1969</v>
      </c>
      <c r="B1976">
        <v>9.0177065283199696</v>
      </c>
      <c r="C1976">
        <v>50.743321054575368</v>
      </c>
      <c r="E1976">
        <f t="shared" si="1587"/>
        <v>0</v>
      </c>
      <c r="F1976">
        <f t="shared" si="1538"/>
        <v>1</v>
      </c>
      <c r="G1976">
        <f t="shared" si="1588"/>
        <v>41.725614526255399</v>
      </c>
      <c r="J1976">
        <v>1969</v>
      </c>
      <c r="K1976">
        <v>32.818386040119549</v>
      </c>
      <c r="L1976">
        <v>30.266882090607837</v>
      </c>
      <c r="N1976">
        <f t="shared" si="1539"/>
        <v>1</v>
      </c>
      <c r="O1976">
        <f t="shared" si="1540"/>
        <v>0</v>
      </c>
      <c r="P1976">
        <f t="shared" si="1541"/>
        <v>2.5515039495117122</v>
      </c>
      <c r="S1976">
        <v>1969</v>
      </c>
      <c r="T1976">
        <v>20.65132151738749</v>
      </c>
      <c r="U1976">
        <v>28.866819664405774</v>
      </c>
      <c r="W1976">
        <f t="shared" si="1542"/>
        <v>0</v>
      </c>
      <c r="X1976">
        <f t="shared" si="1543"/>
        <v>1</v>
      </c>
      <c r="Y1976">
        <f t="shared" si="1544"/>
        <v>8.215498147018284</v>
      </c>
      <c r="AB1976">
        <v>1969</v>
      </c>
      <c r="AC1976">
        <v>17.389121155976024</v>
      </c>
      <c r="AD1976">
        <v>18.258065187209962</v>
      </c>
      <c r="AF1976">
        <f t="shared" si="1545"/>
        <v>0</v>
      </c>
      <c r="AG1976">
        <f t="shared" si="1546"/>
        <v>1</v>
      </c>
      <c r="AH1976">
        <f t="shared" si="1547"/>
        <v>0.86894403123393715</v>
      </c>
      <c r="AK1976">
        <v>1969</v>
      </c>
      <c r="AL1976">
        <v>16.653682737957233</v>
      </c>
      <c r="AM1976">
        <v>36.776632681869316</v>
      </c>
      <c r="AO1976">
        <f t="shared" si="1548"/>
        <v>0</v>
      </c>
      <c r="AP1976">
        <f t="shared" si="1549"/>
        <v>1</v>
      </c>
      <c r="AQ1976">
        <f t="shared" si="1550"/>
        <v>20.122949943912083</v>
      </c>
      <c r="AT1976">
        <v>1969</v>
      </c>
      <c r="AU1976">
        <v>16.423923962286494</v>
      </c>
      <c r="AV1976">
        <v>14.814385072727646</v>
      </c>
      <c r="AX1976">
        <f t="shared" si="1551"/>
        <v>1</v>
      </c>
      <c r="AY1976">
        <f t="shared" si="1552"/>
        <v>0</v>
      </c>
      <c r="AZ1976">
        <f t="shared" si="1553"/>
        <v>1.6095388895588485</v>
      </c>
      <c r="BC1976">
        <v>1969</v>
      </c>
      <c r="BD1976" t="e">
        <v>#N/A</v>
      </c>
      <c r="BE1976" t="e">
        <v>#N/A</v>
      </c>
      <c r="BG1976" t="e">
        <f t="shared" si="1554"/>
        <v>#N/A</v>
      </c>
      <c r="BH1976" t="e">
        <f t="shared" si="1555"/>
        <v>#N/A</v>
      </c>
      <c r="BI1976" t="e">
        <f t="shared" si="1556"/>
        <v>#N/A</v>
      </c>
      <c r="BL1976">
        <v>1969</v>
      </c>
      <c r="BM1976">
        <v>23.406095268417836</v>
      </c>
      <c r="BN1976">
        <v>11.023274352596076</v>
      </c>
      <c r="BP1976">
        <f t="shared" si="1557"/>
        <v>1</v>
      </c>
      <c r="BQ1976">
        <f t="shared" si="1558"/>
        <v>0</v>
      </c>
      <c r="BR1976">
        <f t="shared" si="1559"/>
        <v>12.38282091582176</v>
      </c>
      <c r="BU1976">
        <v>1969</v>
      </c>
      <c r="BV1976">
        <v>25.091828557260783</v>
      </c>
      <c r="BW1976">
        <v>23.840942047462669</v>
      </c>
      <c r="BY1976">
        <f t="shared" si="1560"/>
        <v>1</v>
      </c>
      <c r="BZ1976">
        <f t="shared" si="1561"/>
        <v>0</v>
      </c>
      <c r="CA1976">
        <f t="shared" si="1562"/>
        <v>1.2508865097981143</v>
      </c>
      <c r="CD1976">
        <v>1969</v>
      </c>
      <c r="CE1976">
        <v>28.582078543081408</v>
      </c>
      <c r="CF1976">
        <v>17.328529523478835</v>
      </c>
      <c r="CH1976">
        <f t="shared" si="1563"/>
        <v>1</v>
      </c>
      <c r="CI1976">
        <f t="shared" si="1564"/>
        <v>0</v>
      </c>
      <c r="CJ1976">
        <f t="shared" si="1565"/>
        <v>11.253549019602573</v>
      </c>
      <c r="CM1976">
        <v>1969</v>
      </c>
      <c r="CN1976">
        <v>19.46088415930242</v>
      </c>
      <c r="CO1976">
        <v>12.801869570337434</v>
      </c>
      <c r="CQ1976">
        <f t="shared" si="1566"/>
        <v>1</v>
      </c>
      <c r="CR1976">
        <f t="shared" si="1567"/>
        <v>0</v>
      </c>
      <c r="CS1976">
        <f t="shared" si="1568"/>
        <v>6.6590145889649861</v>
      </c>
      <c r="CV1976">
        <v>1969</v>
      </c>
      <c r="CW1976">
        <v>23.790021551277466</v>
      </c>
      <c r="CX1976">
        <v>19.53353181489252</v>
      </c>
      <c r="CZ1976">
        <f t="shared" si="1569"/>
        <v>1</v>
      </c>
      <c r="DA1976">
        <f t="shared" si="1570"/>
        <v>0</v>
      </c>
      <c r="DB1976">
        <f t="shared" si="1571"/>
        <v>4.2564897363849461</v>
      </c>
      <c r="DE1976">
        <v>1969</v>
      </c>
      <c r="DF1976">
        <v>20.659036127338222</v>
      </c>
      <c r="DG1976">
        <v>19.017546699567241</v>
      </c>
      <c r="DI1976">
        <f t="shared" si="1572"/>
        <v>1</v>
      </c>
      <c r="DJ1976">
        <f t="shared" si="1573"/>
        <v>0</v>
      </c>
      <c r="DK1976">
        <f t="shared" si="1574"/>
        <v>1.6414894277709813</v>
      </c>
      <c r="DN1976">
        <v>1969</v>
      </c>
      <c r="DO1976">
        <v>26.873770488486532</v>
      </c>
      <c r="DP1976">
        <v>20.02364176638007</v>
      </c>
      <c r="DR1976">
        <f t="shared" si="1575"/>
        <v>1</v>
      </c>
      <c r="DS1976">
        <f t="shared" si="1576"/>
        <v>0</v>
      </c>
      <c r="DT1976">
        <f t="shared" si="1577"/>
        <v>6.8501287221064615</v>
      </c>
      <c r="DW1976">
        <v>1969</v>
      </c>
      <c r="DX1976">
        <v>21.33246116697882</v>
      </c>
      <c r="DY1976">
        <v>20.469485915794071</v>
      </c>
      <c r="EA1976">
        <f t="shared" si="1578"/>
        <v>1</v>
      </c>
      <c r="EB1976">
        <f t="shared" si="1579"/>
        <v>0</v>
      </c>
      <c r="EC1976">
        <f t="shared" si="1580"/>
        <v>0.86297525118474994</v>
      </c>
      <c r="EF1976">
        <v>1969</v>
      </c>
      <c r="EG1976">
        <v>19.926776271879088</v>
      </c>
      <c r="EH1976">
        <v>16.47417925482678</v>
      </c>
      <c r="EJ1976">
        <f t="shared" si="1581"/>
        <v>1</v>
      </c>
      <c r="EK1976">
        <f t="shared" si="1582"/>
        <v>0</v>
      </c>
      <c r="EL1976">
        <f t="shared" si="1583"/>
        <v>3.4525970170523088</v>
      </c>
      <c r="EO1976">
        <v>1969</v>
      </c>
      <c r="EP1976">
        <v>26.637849869482558</v>
      </c>
      <c r="EQ1976">
        <v>42.487177369516608</v>
      </c>
      <c r="ES1976">
        <f t="shared" si="1584"/>
        <v>0</v>
      </c>
      <c r="ET1976">
        <f t="shared" si="1585"/>
        <v>1</v>
      </c>
      <c r="EU1976">
        <f t="shared" si="1586"/>
        <v>15.84932750003405</v>
      </c>
    </row>
    <row r="1977" spans="1:151" x14ac:dyDescent="0.25">
      <c r="A1977">
        <v>1970</v>
      </c>
      <c r="B1977">
        <v>12.395622142284727</v>
      </c>
      <c r="C1977">
        <v>25.232260758026126</v>
      </c>
      <c r="E1977">
        <f t="shared" si="1587"/>
        <v>0</v>
      </c>
      <c r="F1977">
        <f t="shared" si="1538"/>
        <v>1</v>
      </c>
      <c r="G1977">
        <f t="shared" si="1588"/>
        <v>12.836638615741398</v>
      </c>
      <c r="J1977">
        <v>1970</v>
      </c>
      <c r="K1977">
        <v>21.296507352101276</v>
      </c>
      <c r="L1977">
        <v>21.587621526642927</v>
      </c>
      <c r="N1977">
        <f t="shared" si="1539"/>
        <v>0</v>
      </c>
      <c r="O1977">
        <f t="shared" si="1540"/>
        <v>1</v>
      </c>
      <c r="P1977">
        <f t="shared" si="1541"/>
        <v>0.29111417454165078</v>
      </c>
      <c r="S1977">
        <v>1970</v>
      </c>
      <c r="T1977">
        <v>18.297977422243406</v>
      </c>
      <c r="U1977">
        <v>42.116449550634911</v>
      </c>
      <c r="W1977">
        <f t="shared" si="1542"/>
        <v>0</v>
      </c>
      <c r="X1977">
        <f t="shared" si="1543"/>
        <v>1</v>
      </c>
      <c r="Y1977">
        <f t="shared" si="1544"/>
        <v>23.818472128391505</v>
      </c>
      <c r="AB1977">
        <v>1970</v>
      </c>
      <c r="AC1977">
        <v>23.102332401132664</v>
      </c>
      <c r="AD1977">
        <v>17.797970599807186</v>
      </c>
      <c r="AF1977">
        <f t="shared" si="1545"/>
        <v>1</v>
      </c>
      <c r="AG1977">
        <f t="shared" si="1546"/>
        <v>0</v>
      </c>
      <c r="AH1977">
        <f t="shared" si="1547"/>
        <v>5.3043618013254772</v>
      </c>
      <c r="AK1977">
        <v>1970</v>
      </c>
      <c r="AL1977">
        <v>24.52254963935086</v>
      </c>
      <c r="AM1977">
        <v>32.455665484997098</v>
      </c>
      <c r="AO1977">
        <f t="shared" si="1548"/>
        <v>0</v>
      </c>
      <c r="AP1977">
        <f t="shared" si="1549"/>
        <v>1</v>
      </c>
      <c r="AQ1977">
        <f t="shared" si="1550"/>
        <v>7.9331158456462383</v>
      </c>
      <c r="AT1977">
        <v>1970</v>
      </c>
      <c r="AU1977">
        <v>17.238842560192946</v>
      </c>
      <c r="AV1977">
        <v>23.504796370255864</v>
      </c>
      <c r="AX1977">
        <f t="shared" si="1551"/>
        <v>0</v>
      </c>
      <c r="AY1977">
        <f t="shared" si="1552"/>
        <v>1</v>
      </c>
      <c r="AZ1977">
        <f t="shared" si="1553"/>
        <v>6.2659538100629177</v>
      </c>
      <c r="BC1977">
        <v>1970</v>
      </c>
      <c r="BD1977" t="e">
        <v>#N/A</v>
      </c>
      <c r="BE1977" t="e">
        <v>#N/A</v>
      </c>
      <c r="BG1977" t="e">
        <f t="shared" si="1554"/>
        <v>#N/A</v>
      </c>
      <c r="BH1977" t="e">
        <f t="shared" si="1555"/>
        <v>#N/A</v>
      </c>
      <c r="BI1977" t="e">
        <f t="shared" si="1556"/>
        <v>#N/A</v>
      </c>
      <c r="BL1977">
        <v>1970</v>
      </c>
      <c r="BM1977">
        <v>27.845081496966685</v>
      </c>
      <c r="BN1977">
        <v>13.071713388904675</v>
      </c>
      <c r="BP1977">
        <f t="shared" si="1557"/>
        <v>1</v>
      </c>
      <c r="BQ1977">
        <f t="shared" si="1558"/>
        <v>0</v>
      </c>
      <c r="BR1977">
        <f t="shared" si="1559"/>
        <v>14.773368108062011</v>
      </c>
      <c r="BU1977">
        <v>1970</v>
      </c>
      <c r="BV1977">
        <v>25.748522055307632</v>
      </c>
      <c r="BW1977">
        <v>24.766647585450915</v>
      </c>
      <c r="BY1977">
        <f t="shared" si="1560"/>
        <v>1</v>
      </c>
      <c r="BZ1977">
        <f t="shared" si="1561"/>
        <v>0</v>
      </c>
      <c r="CA1977">
        <f t="shared" si="1562"/>
        <v>0.98187446985671656</v>
      </c>
      <c r="CD1977">
        <v>1970</v>
      </c>
      <c r="CE1977">
        <v>29.403030483840293</v>
      </c>
      <c r="CF1977">
        <v>18.51282169352077</v>
      </c>
      <c r="CH1977">
        <f t="shared" si="1563"/>
        <v>1</v>
      </c>
      <c r="CI1977">
        <f t="shared" si="1564"/>
        <v>0</v>
      </c>
      <c r="CJ1977">
        <f t="shared" si="1565"/>
        <v>10.890208790319523</v>
      </c>
      <c r="CM1977">
        <v>1970</v>
      </c>
      <c r="CN1977">
        <v>20.265977663028643</v>
      </c>
      <c r="CO1977">
        <v>4.7475736586500652</v>
      </c>
      <c r="CQ1977">
        <f t="shared" si="1566"/>
        <v>1</v>
      </c>
      <c r="CR1977">
        <f t="shared" si="1567"/>
        <v>0</v>
      </c>
      <c r="CS1977">
        <f t="shared" si="1568"/>
        <v>15.518404004378578</v>
      </c>
      <c r="CV1977">
        <v>1970</v>
      </c>
      <c r="CW1977">
        <v>20.963611909120413</v>
      </c>
      <c r="CX1977">
        <v>20.406589912361458</v>
      </c>
      <c r="CZ1977">
        <f t="shared" si="1569"/>
        <v>1</v>
      </c>
      <c r="DA1977">
        <f t="shared" si="1570"/>
        <v>0</v>
      </c>
      <c r="DB1977">
        <f t="shared" si="1571"/>
        <v>0.55702199675895514</v>
      </c>
      <c r="DE1977">
        <v>1970</v>
      </c>
      <c r="DF1977">
        <v>27.628360904736326</v>
      </c>
      <c r="DG1977">
        <v>22.25834037497501</v>
      </c>
      <c r="DI1977">
        <f t="shared" si="1572"/>
        <v>1</v>
      </c>
      <c r="DJ1977">
        <f t="shared" si="1573"/>
        <v>0</v>
      </c>
      <c r="DK1977">
        <f t="shared" si="1574"/>
        <v>5.3700205297613159</v>
      </c>
      <c r="DN1977">
        <v>1970</v>
      </c>
      <c r="DO1977">
        <v>19.978432758204857</v>
      </c>
      <c r="DP1977">
        <v>18.039216542725264</v>
      </c>
      <c r="DR1977">
        <f t="shared" si="1575"/>
        <v>1</v>
      </c>
      <c r="DS1977">
        <f t="shared" si="1576"/>
        <v>0</v>
      </c>
      <c r="DT1977">
        <f t="shared" si="1577"/>
        <v>1.9392162154795933</v>
      </c>
      <c r="DW1977">
        <v>1970</v>
      </c>
      <c r="DX1977">
        <v>13.498115078866295</v>
      </c>
      <c r="DY1977">
        <v>21.986857861650325</v>
      </c>
      <c r="EA1977">
        <f t="shared" si="1578"/>
        <v>0</v>
      </c>
      <c r="EB1977">
        <f t="shared" si="1579"/>
        <v>1</v>
      </c>
      <c r="EC1977">
        <f t="shared" si="1580"/>
        <v>8.4887427827840298</v>
      </c>
      <c r="EF1977">
        <v>1970</v>
      </c>
      <c r="EG1977">
        <v>23.075735225825881</v>
      </c>
      <c r="EH1977">
        <v>13.434074338243393</v>
      </c>
      <c r="EJ1977">
        <f t="shared" si="1581"/>
        <v>1</v>
      </c>
      <c r="EK1977">
        <f t="shared" si="1582"/>
        <v>0</v>
      </c>
      <c r="EL1977">
        <f t="shared" si="1583"/>
        <v>9.6416608875824874</v>
      </c>
      <c r="EO1977">
        <v>1970</v>
      </c>
      <c r="EP1977">
        <v>24.916079409399224</v>
      </c>
      <c r="EQ1977">
        <v>36.520243698924581</v>
      </c>
      <c r="ES1977">
        <f t="shared" si="1584"/>
        <v>0</v>
      </c>
      <c r="ET1977">
        <f t="shared" si="1585"/>
        <v>1</v>
      </c>
      <c r="EU1977">
        <f t="shared" si="1586"/>
        <v>11.604164289525357</v>
      </c>
    </row>
    <row r="1978" spans="1:151" x14ac:dyDescent="0.25">
      <c r="A1978">
        <v>1971</v>
      </c>
      <c r="B1978">
        <v>8.1650909589151937</v>
      </c>
      <c r="C1978">
        <v>-1.7095762132609167</v>
      </c>
      <c r="E1978">
        <f t="shared" si="1587"/>
        <v>1</v>
      </c>
      <c r="F1978">
        <f t="shared" si="1538"/>
        <v>0</v>
      </c>
      <c r="G1978">
        <f t="shared" si="1588"/>
        <v>9.8746671721761103</v>
      </c>
      <c r="J1978">
        <v>1971</v>
      </c>
      <c r="K1978">
        <v>17.993494560501798</v>
      </c>
      <c r="L1978">
        <v>15.249540337651307</v>
      </c>
      <c r="N1978">
        <f t="shared" si="1539"/>
        <v>1</v>
      </c>
      <c r="O1978">
        <f t="shared" si="1540"/>
        <v>0</v>
      </c>
      <c r="P1978">
        <f t="shared" si="1541"/>
        <v>2.7439542228504905</v>
      </c>
      <c r="S1978">
        <v>1971</v>
      </c>
      <c r="T1978">
        <v>13.21262874400259</v>
      </c>
      <c r="U1978">
        <v>37.408563167635371</v>
      </c>
      <c r="W1978">
        <f t="shared" si="1542"/>
        <v>0</v>
      </c>
      <c r="X1978">
        <f t="shared" si="1543"/>
        <v>1</v>
      </c>
      <c r="Y1978">
        <f t="shared" si="1544"/>
        <v>24.195934423632782</v>
      </c>
      <c r="AB1978">
        <v>1971</v>
      </c>
      <c r="AC1978">
        <v>26.40313700756635</v>
      </c>
      <c r="AD1978">
        <v>18.054563309504772</v>
      </c>
      <c r="AF1978">
        <f t="shared" si="1545"/>
        <v>1</v>
      </c>
      <c r="AG1978">
        <f t="shared" si="1546"/>
        <v>0</v>
      </c>
      <c r="AH1978">
        <f t="shared" si="1547"/>
        <v>8.3485736980615783</v>
      </c>
      <c r="AK1978">
        <v>1971</v>
      </c>
      <c r="AL1978">
        <v>17.536070440319662</v>
      </c>
      <c r="AM1978">
        <v>10.68765614340268</v>
      </c>
      <c r="AO1978">
        <f t="shared" si="1548"/>
        <v>1</v>
      </c>
      <c r="AP1978">
        <f t="shared" si="1549"/>
        <v>0</v>
      </c>
      <c r="AQ1978">
        <f t="shared" si="1550"/>
        <v>6.8484142969169817</v>
      </c>
      <c r="AT1978">
        <v>1971</v>
      </c>
      <c r="AU1978">
        <v>16.62574233595118</v>
      </c>
      <c r="AV1978">
        <v>29.574381219603062</v>
      </c>
      <c r="AX1978">
        <f t="shared" si="1551"/>
        <v>0</v>
      </c>
      <c r="AY1978">
        <f t="shared" si="1552"/>
        <v>1</v>
      </c>
      <c r="AZ1978">
        <f t="shared" si="1553"/>
        <v>12.948638883651881</v>
      </c>
      <c r="BC1978">
        <v>1971</v>
      </c>
      <c r="BD1978" t="e">
        <v>#N/A</v>
      </c>
      <c r="BE1978" t="e">
        <v>#N/A</v>
      </c>
      <c r="BG1978" t="e">
        <f t="shared" si="1554"/>
        <v>#N/A</v>
      </c>
      <c r="BH1978" t="e">
        <f t="shared" si="1555"/>
        <v>#N/A</v>
      </c>
      <c r="BI1978" t="e">
        <f t="shared" si="1556"/>
        <v>#N/A</v>
      </c>
      <c r="BL1978">
        <v>1971</v>
      </c>
      <c r="BM1978">
        <v>28.329182549421006</v>
      </c>
      <c r="BN1978">
        <v>16.859885992352684</v>
      </c>
      <c r="BP1978">
        <f t="shared" si="1557"/>
        <v>1</v>
      </c>
      <c r="BQ1978">
        <f t="shared" si="1558"/>
        <v>0</v>
      </c>
      <c r="BR1978">
        <f t="shared" si="1559"/>
        <v>11.469296557068322</v>
      </c>
      <c r="BU1978">
        <v>1971</v>
      </c>
      <c r="BV1978">
        <v>26.037997323491162</v>
      </c>
      <c r="BW1978">
        <v>35.977465244476463</v>
      </c>
      <c r="BY1978">
        <f t="shared" si="1560"/>
        <v>0</v>
      </c>
      <c r="BZ1978">
        <f t="shared" si="1561"/>
        <v>1</v>
      </c>
      <c r="CA1978">
        <f t="shared" si="1562"/>
        <v>9.939467920985301</v>
      </c>
      <c r="CD1978">
        <v>1971</v>
      </c>
      <c r="CE1978">
        <v>14.216204172891427</v>
      </c>
      <c r="CF1978">
        <v>24.379243723018714</v>
      </c>
      <c r="CH1978">
        <f t="shared" si="1563"/>
        <v>0</v>
      </c>
      <c r="CI1978">
        <f t="shared" si="1564"/>
        <v>1</v>
      </c>
      <c r="CJ1978">
        <f t="shared" si="1565"/>
        <v>10.163039550127287</v>
      </c>
      <c r="CM1978">
        <v>1971</v>
      </c>
      <c r="CN1978">
        <v>21.658383208154174</v>
      </c>
      <c r="CO1978">
        <v>14.594565177404444</v>
      </c>
      <c r="CQ1978">
        <f t="shared" si="1566"/>
        <v>1</v>
      </c>
      <c r="CR1978">
        <f t="shared" si="1567"/>
        <v>0</v>
      </c>
      <c r="CS1978">
        <f t="shared" si="1568"/>
        <v>7.0638180307497294</v>
      </c>
      <c r="CV1978">
        <v>1971</v>
      </c>
      <c r="CW1978">
        <v>17.269475939735383</v>
      </c>
      <c r="CX1978">
        <v>23.305074941924225</v>
      </c>
      <c r="CZ1978">
        <f t="shared" si="1569"/>
        <v>0</v>
      </c>
      <c r="DA1978">
        <f t="shared" si="1570"/>
        <v>1</v>
      </c>
      <c r="DB1978">
        <f t="shared" si="1571"/>
        <v>6.0355990021888424</v>
      </c>
      <c r="DE1978">
        <v>1971</v>
      </c>
      <c r="DF1978">
        <v>26.420977954540653</v>
      </c>
      <c r="DG1978">
        <v>16.460797562669253</v>
      </c>
      <c r="DI1978">
        <f t="shared" si="1572"/>
        <v>1</v>
      </c>
      <c r="DJ1978">
        <f t="shared" si="1573"/>
        <v>0</v>
      </c>
      <c r="DK1978">
        <f t="shared" si="1574"/>
        <v>9.9601803918714005</v>
      </c>
      <c r="DN1978">
        <v>1971</v>
      </c>
      <c r="DO1978">
        <v>23.69403195227726</v>
      </c>
      <c r="DP1978">
        <v>20.246446120289843</v>
      </c>
      <c r="DR1978">
        <f t="shared" si="1575"/>
        <v>1</v>
      </c>
      <c r="DS1978">
        <f t="shared" si="1576"/>
        <v>0</v>
      </c>
      <c r="DT1978">
        <f t="shared" si="1577"/>
        <v>3.4475858319874177</v>
      </c>
      <c r="DW1978">
        <v>1971</v>
      </c>
      <c r="DX1978">
        <v>13.78525827211222</v>
      </c>
      <c r="DY1978">
        <v>19.761537025072116</v>
      </c>
      <c r="EA1978">
        <f t="shared" si="1578"/>
        <v>0</v>
      </c>
      <c r="EB1978">
        <f t="shared" si="1579"/>
        <v>1</v>
      </c>
      <c r="EC1978">
        <f t="shared" si="1580"/>
        <v>5.976278752959896</v>
      </c>
      <c r="EF1978">
        <v>1971</v>
      </c>
      <c r="EG1978">
        <v>17.498279572410425</v>
      </c>
      <c r="EH1978">
        <v>10.783311370157264</v>
      </c>
      <c r="EJ1978">
        <f t="shared" si="1581"/>
        <v>1</v>
      </c>
      <c r="EK1978">
        <f t="shared" si="1582"/>
        <v>0</v>
      </c>
      <c r="EL1978">
        <f t="shared" si="1583"/>
        <v>6.7149682022531607</v>
      </c>
      <c r="EO1978">
        <v>1971</v>
      </c>
      <c r="EP1978">
        <v>25.745870949956235</v>
      </c>
      <c r="EQ1978">
        <v>32.552772699014788</v>
      </c>
      <c r="ES1978">
        <f t="shared" si="1584"/>
        <v>0</v>
      </c>
      <c r="ET1978">
        <f t="shared" si="1585"/>
        <v>1</v>
      </c>
      <c r="EU1978">
        <f t="shared" si="1586"/>
        <v>6.8069017490585537</v>
      </c>
    </row>
    <row r="1979" spans="1:151" x14ac:dyDescent="0.25">
      <c r="A1979">
        <v>1972</v>
      </c>
      <c r="B1979">
        <v>10.319504748463304</v>
      </c>
      <c r="C1979">
        <v>21.15374980503789</v>
      </c>
      <c r="E1979">
        <f t="shared" si="1587"/>
        <v>0</v>
      </c>
      <c r="F1979">
        <f t="shared" si="1538"/>
        <v>1</v>
      </c>
      <c r="G1979">
        <f t="shared" si="1588"/>
        <v>10.834245056574586</v>
      </c>
      <c r="J1979">
        <v>1972</v>
      </c>
      <c r="K1979">
        <v>26.307826788095021</v>
      </c>
      <c r="L1979">
        <v>18.64053849915765</v>
      </c>
      <c r="N1979">
        <f t="shared" si="1539"/>
        <v>1</v>
      </c>
      <c r="O1979">
        <f t="shared" si="1540"/>
        <v>0</v>
      </c>
      <c r="P1979">
        <f t="shared" si="1541"/>
        <v>7.667288288937371</v>
      </c>
      <c r="S1979">
        <v>1972</v>
      </c>
      <c r="T1979">
        <v>18.621950919633079</v>
      </c>
      <c r="U1979">
        <v>60.528989331837344</v>
      </c>
      <c r="W1979">
        <f t="shared" si="1542"/>
        <v>0</v>
      </c>
      <c r="X1979">
        <f t="shared" si="1543"/>
        <v>1</v>
      </c>
      <c r="Y1979">
        <f t="shared" si="1544"/>
        <v>41.907038412204265</v>
      </c>
      <c r="AB1979">
        <v>1972</v>
      </c>
      <c r="AC1979">
        <v>16.907380630529829</v>
      </c>
      <c r="AD1979">
        <v>17.07468253542913</v>
      </c>
      <c r="AF1979">
        <f t="shared" si="1545"/>
        <v>0</v>
      </c>
      <c r="AG1979">
        <f t="shared" si="1546"/>
        <v>1</v>
      </c>
      <c r="AH1979">
        <f t="shared" si="1547"/>
        <v>0.16730190489930052</v>
      </c>
      <c r="AK1979">
        <v>1972</v>
      </c>
      <c r="AL1979">
        <v>18.464922452279758</v>
      </c>
      <c r="AM1979">
        <v>28.941271391304596</v>
      </c>
      <c r="AO1979">
        <f t="shared" si="1548"/>
        <v>0</v>
      </c>
      <c r="AP1979">
        <f t="shared" si="1549"/>
        <v>1</v>
      </c>
      <c r="AQ1979">
        <f t="shared" si="1550"/>
        <v>10.476348939024838</v>
      </c>
      <c r="AT1979">
        <v>1972</v>
      </c>
      <c r="AU1979">
        <v>16.282610977914128</v>
      </c>
      <c r="AV1979">
        <v>23.257466445667735</v>
      </c>
      <c r="AX1979">
        <f t="shared" si="1551"/>
        <v>0</v>
      </c>
      <c r="AY1979">
        <f t="shared" si="1552"/>
        <v>1</v>
      </c>
      <c r="AZ1979">
        <f t="shared" si="1553"/>
        <v>6.9748554677536063</v>
      </c>
      <c r="BC1979">
        <v>1972</v>
      </c>
      <c r="BD1979" t="e">
        <v>#N/A</v>
      </c>
      <c r="BE1979" t="e">
        <v>#N/A</v>
      </c>
      <c r="BG1979" t="e">
        <f t="shared" si="1554"/>
        <v>#N/A</v>
      </c>
      <c r="BH1979" t="e">
        <f t="shared" si="1555"/>
        <v>#N/A</v>
      </c>
      <c r="BI1979" t="e">
        <f t="shared" si="1556"/>
        <v>#N/A</v>
      </c>
      <c r="BL1979">
        <v>1972</v>
      </c>
      <c r="BM1979">
        <v>18.582000343791329</v>
      </c>
      <c r="BN1979">
        <v>10.134501528200904</v>
      </c>
      <c r="BP1979">
        <f t="shared" si="1557"/>
        <v>1</v>
      </c>
      <c r="BQ1979">
        <f t="shared" si="1558"/>
        <v>0</v>
      </c>
      <c r="BR1979">
        <f t="shared" si="1559"/>
        <v>8.4474988155904249</v>
      </c>
      <c r="BU1979">
        <v>1972</v>
      </c>
      <c r="BV1979">
        <v>20.770737788405107</v>
      </c>
      <c r="BW1979">
        <v>20.29691554859015</v>
      </c>
      <c r="BY1979">
        <f t="shared" si="1560"/>
        <v>1</v>
      </c>
      <c r="BZ1979">
        <f t="shared" si="1561"/>
        <v>0</v>
      </c>
      <c r="CA1979">
        <f t="shared" si="1562"/>
        <v>0.47382223981495741</v>
      </c>
      <c r="CD1979">
        <v>1972</v>
      </c>
      <c r="CE1979">
        <v>13.713316935290511</v>
      </c>
      <c r="CF1979">
        <v>16.357955598619675</v>
      </c>
      <c r="CH1979">
        <f t="shared" si="1563"/>
        <v>0</v>
      </c>
      <c r="CI1979">
        <f t="shared" si="1564"/>
        <v>1</v>
      </c>
      <c r="CJ1979">
        <f t="shared" si="1565"/>
        <v>2.6446386633291645</v>
      </c>
      <c r="CM1979">
        <v>1972</v>
      </c>
      <c r="CN1979">
        <v>19.897193793173976</v>
      </c>
      <c r="CO1979">
        <v>20.947900266746135</v>
      </c>
      <c r="CQ1979">
        <f t="shared" si="1566"/>
        <v>0</v>
      </c>
      <c r="CR1979">
        <f t="shared" si="1567"/>
        <v>1</v>
      </c>
      <c r="CS1979">
        <f t="shared" si="1568"/>
        <v>1.0507064735721592</v>
      </c>
      <c r="CV1979">
        <v>1972</v>
      </c>
      <c r="CW1979">
        <v>17.555869440695037</v>
      </c>
      <c r="CX1979">
        <v>20.11307223267622</v>
      </c>
      <c r="CZ1979">
        <f t="shared" si="1569"/>
        <v>0</v>
      </c>
      <c r="DA1979">
        <f t="shared" si="1570"/>
        <v>1</v>
      </c>
      <c r="DB1979">
        <f t="shared" si="1571"/>
        <v>2.5572027919811831</v>
      </c>
      <c r="DE1979">
        <v>1972</v>
      </c>
      <c r="DF1979">
        <v>21.475018680796246</v>
      </c>
      <c r="DG1979">
        <v>22.485573076965188</v>
      </c>
      <c r="DI1979">
        <f t="shared" si="1572"/>
        <v>0</v>
      </c>
      <c r="DJ1979">
        <f t="shared" si="1573"/>
        <v>1</v>
      </c>
      <c r="DK1979">
        <f t="shared" si="1574"/>
        <v>1.010554396168942</v>
      </c>
      <c r="DN1979">
        <v>1972</v>
      </c>
      <c r="DO1979">
        <v>25.578420154450509</v>
      </c>
      <c r="DP1979">
        <v>16.846309648418774</v>
      </c>
      <c r="DR1979">
        <f t="shared" si="1575"/>
        <v>1</v>
      </c>
      <c r="DS1979">
        <f t="shared" si="1576"/>
        <v>0</v>
      </c>
      <c r="DT1979">
        <f t="shared" si="1577"/>
        <v>8.7321105060317343</v>
      </c>
      <c r="DW1979">
        <v>1972</v>
      </c>
      <c r="DX1979">
        <v>15.542667781770161</v>
      </c>
      <c r="DY1979">
        <v>17.687110071310961</v>
      </c>
      <c r="EA1979">
        <f t="shared" si="1578"/>
        <v>0</v>
      </c>
      <c r="EB1979">
        <f t="shared" si="1579"/>
        <v>1</v>
      </c>
      <c r="EC1979">
        <f t="shared" si="1580"/>
        <v>2.1444422895408</v>
      </c>
      <c r="EF1979">
        <v>1972</v>
      </c>
      <c r="EG1979">
        <v>20.368355083740383</v>
      </c>
      <c r="EH1979">
        <v>19.012542120392116</v>
      </c>
      <c r="EJ1979">
        <f t="shared" si="1581"/>
        <v>1</v>
      </c>
      <c r="EK1979">
        <f t="shared" si="1582"/>
        <v>0</v>
      </c>
      <c r="EL1979">
        <f t="shared" si="1583"/>
        <v>1.3558129633482672</v>
      </c>
      <c r="EO1979">
        <v>1972</v>
      </c>
      <c r="EP1979">
        <v>20.086415964917961</v>
      </c>
      <c r="EQ1979">
        <v>48.843862443102722</v>
      </c>
      <c r="ES1979">
        <f t="shared" si="1584"/>
        <v>0</v>
      </c>
      <c r="ET1979">
        <f t="shared" si="1585"/>
        <v>1</v>
      </c>
      <c r="EU1979">
        <f t="shared" si="1586"/>
        <v>28.757446478184761</v>
      </c>
    </row>
    <row r="1980" spans="1:151" x14ac:dyDescent="0.25">
      <c r="A1980">
        <v>1973</v>
      </c>
      <c r="B1980">
        <v>13.46989439711871</v>
      </c>
      <c r="C1980">
        <v>18.954585873233604</v>
      </c>
      <c r="E1980">
        <f t="shared" si="1587"/>
        <v>0</v>
      </c>
      <c r="F1980">
        <f t="shared" si="1538"/>
        <v>1</v>
      </c>
      <c r="G1980">
        <f t="shared" si="1588"/>
        <v>5.4846914761148948</v>
      </c>
      <c r="J1980">
        <v>1973</v>
      </c>
      <c r="K1980">
        <v>30.80834869982656</v>
      </c>
      <c r="L1980">
        <v>23.8266955486813</v>
      </c>
      <c r="N1980">
        <f t="shared" si="1539"/>
        <v>1</v>
      </c>
      <c r="O1980">
        <f t="shared" si="1540"/>
        <v>0</v>
      </c>
      <c r="P1980">
        <f t="shared" si="1541"/>
        <v>6.9816531511452595</v>
      </c>
      <c r="S1980">
        <v>1973</v>
      </c>
      <c r="T1980">
        <v>20.771793764890756</v>
      </c>
      <c r="U1980">
        <v>25.229779676960092</v>
      </c>
      <c r="W1980">
        <f t="shared" si="1542"/>
        <v>0</v>
      </c>
      <c r="X1980">
        <f t="shared" si="1543"/>
        <v>1</v>
      </c>
      <c r="Y1980">
        <f t="shared" si="1544"/>
        <v>4.4579859120693364</v>
      </c>
      <c r="AB1980">
        <v>1973</v>
      </c>
      <c r="AC1980">
        <v>17.476081721532587</v>
      </c>
      <c r="AD1980">
        <v>19.030793172228741</v>
      </c>
      <c r="AF1980">
        <f t="shared" si="1545"/>
        <v>0</v>
      </c>
      <c r="AG1980">
        <f t="shared" si="1546"/>
        <v>1</v>
      </c>
      <c r="AH1980">
        <f t="shared" si="1547"/>
        <v>1.5547114506961535</v>
      </c>
      <c r="AK1980">
        <v>1973</v>
      </c>
      <c r="AL1980">
        <v>20.645979041073161</v>
      </c>
      <c r="AM1980">
        <v>11.389272693527406</v>
      </c>
      <c r="AO1980">
        <f t="shared" si="1548"/>
        <v>1</v>
      </c>
      <c r="AP1980">
        <f t="shared" si="1549"/>
        <v>0</v>
      </c>
      <c r="AQ1980">
        <f t="shared" si="1550"/>
        <v>9.2567063475457552</v>
      </c>
      <c r="AT1980">
        <v>1973</v>
      </c>
      <c r="AU1980">
        <v>20.641082420242384</v>
      </c>
      <c r="AV1980">
        <v>32.886532822521644</v>
      </c>
      <c r="AX1980">
        <f t="shared" si="1551"/>
        <v>0</v>
      </c>
      <c r="AY1980">
        <f t="shared" si="1552"/>
        <v>1</v>
      </c>
      <c r="AZ1980">
        <f t="shared" si="1553"/>
        <v>12.245450402279261</v>
      </c>
      <c r="BC1980">
        <v>1973</v>
      </c>
      <c r="BD1980" t="e">
        <v>#N/A</v>
      </c>
      <c r="BE1980" t="e">
        <v>#N/A</v>
      </c>
      <c r="BG1980" t="e">
        <f t="shared" si="1554"/>
        <v>#N/A</v>
      </c>
      <c r="BH1980" t="e">
        <f t="shared" si="1555"/>
        <v>#N/A</v>
      </c>
      <c r="BI1980" t="e">
        <f t="shared" si="1556"/>
        <v>#N/A</v>
      </c>
      <c r="BL1980">
        <v>1973</v>
      </c>
      <c r="BM1980">
        <v>32.619198668961339</v>
      </c>
      <c r="BN1980">
        <v>11.874646166203915</v>
      </c>
      <c r="BP1980">
        <f t="shared" si="1557"/>
        <v>1</v>
      </c>
      <c r="BQ1980">
        <f t="shared" si="1558"/>
        <v>0</v>
      </c>
      <c r="BR1980">
        <f t="shared" si="1559"/>
        <v>20.744552502757422</v>
      </c>
      <c r="BU1980">
        <v>1973</v>
      </c>
      <c r="BV1980">
        <v>22.025240247923364</v>
      </c>
      <c r="BW1980">
        <v>24.878911281677478</v>
      </c>
      <c r="BY1980">
        <f t="shared" si="1560"/>
        <v>0</v>
      </c>
      <c r="BZ1980">
        <f t="shared" si="1561"/>
        <v>1</v>
      </c>
      <c r="CA1980">
        <f t="shared" si="1562"/>
        <v>2.8536710337541145</v>
      </c>
      <c r="CD1980">
        <v>1973</v>
      </c>
      <c r="CE1980">
        <v>9.5911777908376301</v>
      </c>
      <c r="CF1980">
        <v>39.475989071725337</v>
      </c>
      <c r="CH1980">
        <f t="shared" si="1563"/>
        <v>0</v>
      </c>
      <c r="CI1980">
        <f t="shared" si="1564"/>
        <v>1</v>
      </c>
      <c r="CJ1980">
        <f t="shared" si="1565"/>
        <v>29.884811280887707</v>
      </c>
      <c r="CM1980">
        <v>1973</v>
      </c>
      <c r="CN1980">
        <v>22.032061136739724</v>
      </c>
      <c r="CO1980">
        <v>25.899759711968247</v>
      </c>
      <c r="CQ1980">
        <f t="shared" si="1566"/>
        <v>0</v>
      </c>
      <c r="CR1980">
        <f t="shared" si="1567"/>
        <v>1</v>
      </c>
      <c r="CS1980">
        <f t="shared" si="1568"/>
        <v>3.8676985752285233</v>
      </c>
      <c r="CV1980">
        <v>1973</v>
      </c>
      <c r="CW1980">
        <v>18.376268894820008</v>
      </c>
      <c r="CX1980">
        <v>17.584782483700149</v>
      </c>
      <c r="CZ1980">
        <f t="shared" si="1569"/>
        <v>1</v>
      </c>
      <c r="DA1980">
        <f t="shared" si="1570"/>
        <v>0</v>
      </c>
      <c r="DB1980">
        <f t="shared" si="1571"/>
        <v>0.79148641111985896</v>
      </c>
      <c r="DE1980">
        <v>1973</v>
      </c>
      <c r="DF1980">
        <v>24.738552308239107</v>
      </c>
      <c r="DG1980">
        <v>31.221173337069242</v>
      </c>
      <c r="DI1980">
        <f t="shared" si="1572"/>
        <v>0</v>
      </c>
      <c r="DJ1980">
        <f t="shared" si="1573"/>
        <v>1</v>
      </c>
      <c r="DK1980">
        <f t="shared" si="1574"/>
        <v>6.4826210288301347</v>
      </c>
      <c r="DN1980">
        <v>1973</v>
      </c>
      <c r="DO1980">
        <v>25.520435948032315</v>
      </c>
      <c r="DP1980">
        <v>26.585141614191983</v>
      </c>
      <c r="DR1980">
        <f t="shared" si="1575"/>
        <v>0</v>
      </c>
      <c r="DS1980">
        <f t="shared" si="1576"/>
        <v>1</v>
      </c>
      <c r="DT1980">
        <f t="shared" si="1577"/>
        <v>1.0647056661596679</v>
      </c>
      <c r="DW1980">
        <v>1973</v>
      </c>
      <c r="DX1980">
        <v>15.554338275063881</v>
      </c>
      <c r="DY1980">
        <v>12.163822220113989</v>
      </c>
      <c r="EA1980">
        <f t="shared" si="1578"/>
        <v>1</v>
      </c>
      <c r="EB1980">
        <f t="shared" si="1579"/>
        <v>0</v>
      </c>
      <c r="EC1980">
        <f t="shared" si="1580"/>
        <v>3.3905160549498916</v>
      </c>
      <c r="EF1980">
        <v>1973</v>
      </c>
      <c r="EG1980">
        <v>16.013638591762628</v>
      </c>
      <c r="EH1980">
        <v>14.737506850382886</v>
      </c>
      <c r="EJ1980">
        <f t="shared" si="1581"/>
        <v>1</v>
      </c>
      <c r="EK1980">
        <f t="shared" si="1582"/>
        <v>0</v>
      </c>
      <c r="EL1980">
        <f t="shared" si="1583"/>
        <v>1.2761317413797428</v>
      </c>
      <c r="EO1980">
        <v>1973</v>
      </c>
      <c r="EP1980">
        <v>23.262456171374755</v>
      </c>
      <c r="EQ1980">
        <v>33.068813962591562</v>
      </c>
      <c r="ES1980">
        <f t="shared" si="1584"/>
        <v>0</v>
      </c>
      <c r="ET1980">
        <f t="shared" si="1585"/>
        <v>1</v>
      </c>
      <c r="EU1980">
        <f t="shared" si="1586"/>
        <v>9.8063577912168078</v>
      </c>
    </row>
    <row r="1981" spans="1:151" x14ac:dyDescent="0.25">
      <c r="A1981">
        <v>1974</v>
      </c>
      <c r="B1981">
        <v>14.561399759474432</v>
      </c>
      <c r="C1981">
        <v>31.101219793251417</v>
      </c>
      <c r="E1981">
        <f t="shared" si="1587"/>
        <v>0</v>
      </c>
      <c r="F1981">
        <f t="shared" si="1538"/>
        <v>1</v>
      </c>
      <c r="G1981">
        <f t="shared" si="1588"/>
        <v>16.539820033776984</v>
      </c>
      <c r="J1981">
        <v>1974</v>
      </c>
      <c r="K1981">
        <v>16.538351396723748</v>
      </c>
      <c r="L1981">
        <v>24.90934789489479</v>
      </c>
      <c r="N1981">
        <f t="shared" si="1539"/>
        <v>0</v>
      </c>
      <c r="O1981">
        <f t="shared" si="1540"/>
        <v>1</v>
      </c>
      <c r="P1981">
        <f t="shared" si="1541"/>
        <v>8.3709964981710421</v>
      </c>
      <c r="S1981">
        <v>1974</v>
      </c>
      <c r="T1981">
        <v>14.084454271594915</v>
      </c>
      <c r="U1981">
        <v>20.002008153442034</v>
      </c>
      <c r="W1981">
        <f t="shared" si="1542"/>
        <v>0</v>
      </c>
      <c r="X1981">
        <f t="shared" si="1543"/>
        <v>1</v>
      </c>
      <c r="Y1981">
        <f t="shared" si="1544"/>
        <v>5.9175538818471196</v>
      </c>
      <c r="AB1981">
        <v>1974</v>
      </c>
      <c r="AC1981">
        <v>26.060906187982006</v>
      </c>
      <c r="AD1981">
        <v>17.530078761367971</v>
      </c>
      <c r="AF1981">
        <f t="shared" si="1545"/>
        <v>1</v>
      </c>
      <c r="AG1981">
        <f t="shared" si="1546"/>
        <v>0</v>
      </c>
      <c r="AH1981">
        <f t="shared" si="1547"/>
        <v>8.5308274266140351</v>
      </c>
      <c r="AK1981">
        <v>1974</v>
      </c>
      <c r="AL1981">
        <v>20.117020984308994</v>
      </c>
      <c r="AM1981">
        <v>32.90870923098052</v>
      </c>
      <c r="AO1981">
        <f t="shared" si="1548"/>
        <v>0</v>
      </c>
      <c r="AP1981">
        <f t="shared" si="1549"/>
        <v>1</v>
      </c>
      <c r="AQ1981">
        <f t="shared" si="1550"/>
        <v>12.791688246671526</v>
      </c>
      <c r="AT1981">
        <v>1974</v>
      </c>
      <c r="AU1981">
        <v>20.732490037851161</v>
      </c>
      <c r="AV1981">
        <v>28.685742282030844</v>
      </c>
      <c r="AX1981">
        <f t="shared" si="1551"/>
        <v>0</v>
      </c>
      <c r="AY1981">
        <f t="shared" si="1552"/>
        <v>1</v>
      </c>
      <c r="AZ1981">
        <f t="shared" si="1553"/>
        <v>7.9532522441796836</v>
      </c>
      <c r="BC1981">
        <v>1974</v>
      </c>
      <c r="BD1981" t="e">
        <v>#N/A</v>
      </c>
      <c r="BE1981" t="e">
        <v>#N/A</v>
      </c>
      <c r="BG1981" t="e">
        <f t="shared" si="1554"/>
        <v>#N/A</v>
      </c>
      <c r="BH1981" t="e">
        <f t="shared" si="1555"/>
        <v>#N/A</v>
      </c>
      <c r="BI1981" t="e">
        <f t="shared" si="1556"/>
        <v>#N/A</v>
      </c>
      <c r="BL1981">
        <v>1974</v>
      </c>
      <c r="BM1981">
        <v>30.70093543872483</v>
      </c>
      <c r="BN1981">
        <v>11.006256728277178</v>
      </c>
      <c r="BP1981">
        <f t="shared" si="1557"/>
        <v>1</v>
      </c>
      <c r="BQ1981">
        <f t="shared" si="1558"/>
        <v>0</v>
      </c>
      <c r="BR1981">
        <f t="shared" si="1559"/>
        <v>19.694678710447654</v>
      </c>
      <c r="BU1981">
        <v>1974</v>
      </c>
      <c r="BV1981">
        <v>30.698042990020184</v>
      </c>
      <c r="BW1981">
        <v>31.042251119632034</v>
      </c>
      <c r="BY1981">
        <f t="shared" si="1560"/>
        <v>0</v>
      </c>
      <c r="BZ1981">
        <f t="shared" si="1561"/>
        <v>1</v>
      </c>
      <c r="CA1981">
        <f t="shared" si="1562"/>
        <v>0.34420812961185021</v>
      </c>
      <c r="CD1981">
        <v>1974</v>
      </c>
      <c r="CE1981">
        <v>19.009959760725561</v>
      </c>
      <c r="CF1981">
        <v>19.279167529376053</v>
      </c>
      <c r="CH1981">
        <f t="shared" si="1563"/>
        <v>0</v>
      </c>
      <c r="CI1981">
        <f t="shared" si="1564"/>
        <v>1</v>
      </c>
      <c r="CJ1981">
        <f t="shared" si="1565"/>
        <v>0.26920776865049234</v>
      </c>
      <c r="CM1981">
        <v>1974</v>
      </c>
      <c r="CN1981">
        <v>24.921003386568092</v>
      </c>
      <c r="CO1981">
        <v>22.001410265987193</v>
      </c>
      <c r="CQ1981">
        <f t="shared" si="1566"/>
        <v>1</v>
      </c>
      <c r="CR1981">
        <f t="shared" si="1567"/>
        <v>0</v>
      </c>
      <c r="CS1981">
        <f t="shared" si="1568"/>
        <v>2.9195931205808989</v>
      </c>
      <c r="CV1981">
        <v>1974</v>
      </c>
      <c r="CW1981">
        <v>23.588798571044659</v>
      </c>
      <c r="CX1981">
        <v>22.462325634958379</v>
      </c>
      <c r="CZ1981">
        <f t="shared" si="1569"/>
        <v>1</v>
      </c>
      <c r="DA1981">
        <f t="shared" si="1570"/>
        <v>0</v>
      </c>
      <c r="DB1981">
        <f t="shared" si="1571"/>
        <v>1.1264729360862802</v>
      </c>
      <c r="DE1981">
        <v>1974</v>
      </c>
      <c r="DF1981">
        <v>23.934535640836394</v>
      </c>
      <c r="DG1981">
        <v>41.84353792206835</v>
      </c>
      <c r="DI1981">
        <f t="shared" si="1572"/>
        <v>0</v>
      </c>
      <c r="DJ1981">
        <f t="shared" si="1573"/>
        <v>1</v>
      </c>
      <c r="DK1981">
        <f t="shared" si="1574"/>
        <v>17.909002281231956</v>
      </c>
      <c r="DN1981">
        <v>1974</v>
      </c>
      <c r="DO1981">
        <v>24.590238558932906</v>
      </c>
      <c r="DP1981">
        <v>20.826767390684836</v>
      </c>
      <c r="DR1981">
        <f t="shared" si="1575"/>
        <v>1</v>
      </c>
      <c r="DS1981">
        <f t="shared" si="1576"/>
        <v>0</v>
      </c>
      <c r="DT1981">
        <f t="shared" si="1577"/>
        <v>3.7634711682480706</v>
      </c>
      <c r="DW1981">
        <v>1974</v>
      </c>
      <c r="DX1981">
        <v>1.9031326135656048</v>
      </c>
      <c r="DY1981">
        <v>11.6849820392117</v>
      </c>
      <c r="EA1981">
        <f t="shared" si="1578"/>
        <v>0</v>
      </c>
      <c r="EB1981">
        <f t="shared" si="1579"/>
        <v>1</v>
      </c>
      <c r="EC1981">
        <f t="shared" si="1580"/>
        <v>9.7818494256460955</v>
      </c>
      <c r="EF1981">
        <v>1974</v>
      </c>
      <c r="EG1981">
        <v>17.396078995131042</v>
      </c>
      <c r="EH1981">
        <v>14.869644099921898</v>
      </c>
      <c r="EJ1981">
        <f t="shared" si="1581"/>
        <v>1</v>
      </c>
      <c r="EK1981">
        <f t="shared" si="1582"/>
        <v>0</v>
      </c>
      <c r="EL1981">
        <f t="shared" si="1583"/>
        <v>2.5264348952091442</v>
      </c>
      <c r="EO1981">
        <v>1974</v>
      </c>
      <c r="EP1981">
        <v>20.65186105209607</v>
      </c>
      <c r="EQ1981">
        <v>13.117683248879381</v>
      </c>
      <c r="ES1981">
        <f t="shared" si="1584"/>
        <v>1</v>
      </c>
      <c r="ET1981">
        <f t="shared" si="1585"/>
        <v>0</v>
      </c>
      <c r="EU1981">
        <f t="shared" si="1586"/>
        <v>7.5341778032166893</v>
      </c>
    </row>
    <row r="1982" spans="1:151" x14ac:dyDescent="0.25">
      <c r="A1982">
        <v>1975</v>
      </c>
      <c r="B1982">
        <v>11.936240181293089</v>
      </c>
      <c r="C1982">
        <v>6.2573943528350284</v>
      </c>
      <c r="E1982">
        <f t="shared" si="1587"/>
        <v>1</v>
      </c>
      <c r="F1982">
        <f t="shared" si="1538"/>
        <v>0</v>
      </c>
      <c r="G1982">
        <f t="shared" si="1588"/>
        <v>5.6788458284580603</v>
      </c>
      <c r="J1982">
        <v>1975</v>
      </c>
      <c r="K1982">
        <v>23.783582930929729</v>
      </c>
      <c r="L1982">
        <v>22.53761149730526</v>
      </c>
      <c r="N1982">
        <f t="shared" si="1539"/>
        <v>1</v>
      </c>
      <c r="O1982">
        <f t="shared" si="1540"/>
        <v>0</v>
      </c>
      <c r="P1982">
        <f t="shared" si="1541"/>
        <v>1.2459714336244687</v>
      </c>
      <c r="S1982">
        <v>1975</v>
      </c>
      <c r="T1982">
        <v>17.735737341390145</v>
      </c>
      <c r="U1982">
        <v>3.9961382070174736</v>
      </c>
      <c r="W1982">
        <f t="shared" si="1542"/>
        <v>1</v>
      </c>
      <c r="X1982">
        <f t="shared" si="1543"/>
        <v>0</v>
      </c>
      <c r="Y1982">
        <f t="shared" si="1544"/>
        <v>13.739599134372671</v>
      </c>
      <c r="AB1982">
        <v>1975</v>
      </c>
      <c r="AC1982">
        <v>22.902291146250636</v>
      </c>
      <c r="AD1982">
        <v>17.963416364698737</v>
      </c>
      <c r="AF1982">
        <f t="shared" si="1545"/>
        <v>1</v>
      </c>
      <c r="AG1982">
        <f t="shared" si="1546"/>
        <v>0</v>
      </c>
      <c r="AH1982">
        <f t="shared" si="1547"/>
        <v>4.938874781551899</v>
      </c>
      <c r="AK1982">
        <v>1975</v>
      </c>
      <c r="AL1982">
        <v>28.871305637559097</v>
      </c>
      <c r="AM1982">
        <v>17.701076998487689</v>
      </c>
      <c r="AO1982">
        <f t="shared" si="1548"/>
        <v>1</v>
      </c>
      <c r="AP1982">
        <f t="shared" si="1549"/>
        <v>0</v>
      </c>
      <c r="AQ1982">
        <f t="shared" si="1550"/>
        <v>11.170228639071407</v>
      </c>
      <c r="AT1982">
        <v>1975</v>
      </c>
      <c r="AU1982">
        <v>19.64017901986259</v>
      </c>
      <c r="AV1982">
        <v>32.308228831779665</v>
      </c>
      <c r="AX1982">
        <f t="shared" si="1551"/>
        <v>0</v>
      </c>
      <c r="AY1982">
        <f t="shared" si="1552"/>
        <v>1</v>
      </c>
      <c r="AZ1982">
        <f t="shared" si="1553"/>
        <v>12.668049811917076</v>
      </c>
      <c r="BC1982">
        <v>1975</v>
      </c>
      <c r="BD1982" t="e">
        <v>#N/A</v>
      </c>
      <c r="BE1982" t="e">
        <v>#N/A</v>
      </c>
      <c r="BG1982" t="e">
        <f t="shared" si="1554"/>
        <v>#N/A</v>
      </c>
      <c r="BH1982" t="e">
        <f t="shared" si="1555"/>
        <v>#N/A</v>
      </c>
      <c r="BI1982" t="e">
        <f t="shared" si="1556"/>
        <v>#N/A</v>
      </c>
      <c r="BL1982">
        <v>1975</v>
      </c>
      <c r="BM1982">
        <v>32.706245894306882</v>
      </c>
      <c r="BN1982">
        <v>12.309682485160835</v>
      </c>
      <c r="BP1982">
        <f t="shared" si="1557"/>
        <v>1</v>
      </c>
      <c r="BQ1982">
        <f t="shared" si="1558"/>
        <v>0</v>
      </c>
      <c r="BR1982">
        <f t="shared" si="1559"/>
        <v>20.396563409146047</v>
      </c>
      <c r="BU1982">
        <v>1975</v>
      </c>
      <c r="BV1982">
        <v>12.099875522209825</v>
      </c>
      <c r="BW1982">
        <v>17.743694882939344</v>
      </c>
      <c r="BY1982">
        <f t="shared" si="1560"/>
        <v>0</v>
      </c>
      <c r="BZ1982">
        <f t="shared" si="1561"/>
        <v>1</v>
      </c>
      <c r="CA1982">
        <f t="shared" si="1562"/>
        <v>5.6438193607295197</v>
      </c>
      <c r="CD1982">
        <v>1975</v>
      </c>
      <c r="CE1982">
        <v>32.232546660781409</v>
      </c>
      <c r="CF1982">
        <v>27.052530061121409</v>
      </c>
      <c r="CH1982">
        <f t="shared" si="1563"/>
        <v>1</v>
      </c>
      <c r="CI1982">
        <f t="shared" si="1564"/>
        <v>0</v>
      </c>
      <c r="CJ1982">
        <f t="shared" si="1565"/>
        <v>5.1800165996600001</v>
      </c>
      <c r="CM1982">
        <v>1975</v>
      </c>
      <c r="CN1982">
        <v>19.624363780166387</v>
      </c>
      <c r="CO1982">
        <v>23.835870382385075</v>
      </c>
      <c r="CQ1982">
        <f t="shared" si="1566"/>
        <v>0</v>
      </c>
      <c r="CR1982">
        <f t="shared" si="1567"/>
        <v>1</v>
      </c>
      <c r="CS1982">
        <f t="shared" si="1568"/>
        <v>4.2115066022186873</v>
      </c>
      <c r="CV1982">
        <v>1975</v>
      </c>
      <c r="CW1982">
        <v>21.288459612986252</v>
      </c>
      <c r="CX1982">
        <v>12.68705491612991</v>
      </c>
      <c r="CZ1982">
        <f t="shared" si="1569"/>
        <v>1</v>
      </c>
      <c r="DA1982">
        <f t="shared" si="1570"/>
        <v>0</v>
      </c>
      <c r="DB1982">
        <f t="shared" si="1571"/>
        <v>8.601404696856342</v>
      </c>
      <c r="DE1982">
        <v>1975</v>
      </c>
      <c r="DF1982">
        <v>16.973327076778435</v>
      </c>
      <c r="DG1982">
        <v>25.795183124326819</v>
      </c>
      <c r="DI1982">
        <f t="shared" si="1572"/>
        <v>0</v>
      </c>
      <c r="DJ1982">
        <f t="shared" si="1573"/>
        <v>1</v>
      </c>
      <c r="DK1982">
        <f t="shared" si="1574"/>
        <v>8.8218560475483834</v>
      </c>
      <c r="DN1982">
        <v>1975</v>
      </c>
      <c r="DO1982">
        <v>17.200785150870537</v>
      </c>
      <c r="DP1982">
        <v>20.500163139708668</v>
      </c>
      <c r="DR1982">
        <f t="shared" si="1575"/>
        <v>0</v>
      </c>
      <c r="DS1982">
        <f t="shared" si="1576"/>
        <v>1</v>
      </c>
      <c r="DT1982">
        <f t="shared" si="1577"/>
        <v>3.2993779888381312</v>
      </c>
      <c r="DW1982">
        <v>1975</v>
      </c>
      <c r="DX1982">
        <v>18.375874955614776</v>
      </c>
      <c r="DY1982">
        <v>0.73433915445584574</v>
      </c>
      <c r="EA1982">
        <f t="shared" si="1578"/>
        <v>1</v>
      </c>
      <c r="EB1982">
        <f t="shared" si="1579"/>
        <v>0</v>
      </c>
      <c r="EC1982">
        <f t="shared" si="1580"/>
        <v>17.64153580115893</v>
      </c>
      <c r="EF1982">
        <v>1975</v>
      </c>
      <c r="EG1982">
        <v>23.132307507911392</v>
      </c>
      <c r="EH1982">
        <v>13.609477296852628</v>
      </c>
      <c r="EJ1982">
        <f t="shared" si="1581"/>
        <v>1</v>
      </c>
      <c r="EK1982">
        <f t="shared" si="1582"/>
        <v>0</v>
      </c>
      <c r="EL1982">
        <f t="shared" si="1583"/>
        <v>9.5228302110587641</v>
      </c>
      <c r="EO1982">
        <v>1975</v>
      </c>
      <c r="EP1982">
        <v>18.095452296380916</v>
      </c>
      <c r="EQ1982">
        <v>29.478993548125299</v>
      </c>
      <c r="ES1982">
        <f t="shared" si="1584"/>
        <v>0</v>
      </c>
      <c r="ET1982">
        <f t="shared" si="1585"/>
        <v>1</v>
      </c>
      <c r="EU1982">
        <f t="shared" si="1586"/>
        <v>11.383541251744383</v>
      </c>
    </row>
    <row r="1983" spans="1:151" x14ac:dyDescent="0.25">
      <c r="A1983">
        <v>1976</v>
      </c>
      <c r="B1983">
        <v>14.945686995243296</v>
      </c>
      <c r="C1983">
        <v>26.430222316555366</v>
      </c>
      <c r="E1983">
        <f t="shared" si="1587"/>
        <v>0</v>
      </c>
      <c r="F1983">
        <f t="shared" si="1538"/>
        <v>1</v>
      </c>
      <c r="G1983">
        <f t="shared" si="1588"/>
        <v>11.48453532131207</v>
      </c>
      <c r="J1983">
        <v>1976</v>
      </c>
      <c r="K1983">
        <v>16.485950290187859</v>
      </c>
      <c r="L1983">
        <v>20.284036059862828</v>
      </c>
      <c r="N1983">
        <f t="shared" si="1539"/>
        <v>0</v>
      </c>
      <c r="O1983">
        <f t="shared" si="1540"/>
        <v>1</v>
      </c>
      <c r="P1983">
        <f t="shared" si="1541"/>
        <v>3.7980857696749695</v>
      </c>
      <c r="S1983">
        <v>1976</v>
      </c>
      <c r="T1983">
        <v>17.652379308064027</v>
      </c>
      <c r="U1983">
        <v>21.441030170682463</v>
      </c>
      <c r="W1983">
        <f t="shared" si="1542"/>
        <v>0</v>
      </c>
      <c r="X1983">
        <f t="shared" si="1543"/>
        <v>1</v>
      </c>
      <c r="Y1983">
        <f t="shared" si="1544"/>
        <v>3.7886508626184359</v>
      </c>
      <c r="AB1983">
        <v>1976</v>
      </c>
      <c r="AC1983">
        <v>32.485775331627153</v>
      </c>
      <c r="AD1983">
        <v>16.731208706715204</v>
      </c>
      <c r="AF1983">
        <f t="shared" si="1545"/>
        <v>1</v>
      </c>
      <c r="AG1983">
        <f t="shared" si="1546"/>
        <v>0</v>
      </c>
      <c r="AH1983">
        <f t="shared" si="1547"/>
        <v>15.754566624911948</v>
      </c>
      <c r="AK1983">
        <v>1976</v>
      </c>
      <c r="AL1983">
        <v>26.244917883282572</v>
      </c>
      <c r="AM1983">
        <v>43.031084735489372</v>
      </c>
      <c r="AO1983">
        <f t="shared" si="1548"/>
        <v>0</v>
      </c>
      <c r="AP1983">
        <f t="shared" si="1549"/>
        <v>1</v>
      </c>
      <c r="AQ1983">
        <f t="shared" si="1550"/>
        <v>16.786166852206801</v>
      </c>
      <c r="AT1983">
        <v>1976</v>
      </c>
      <c r="AU1983">
        <v>21.759846771797775</v>
      </c>
      <c r="AV1983">
        <v>18.364922665165047</v>
      </c>
      <c r="AX1983">
        <f t="shared" si="1551"/>
        <v>1</v>
      </c>
      <c r="AY1983">
        <f t="shared" si="1552"/>
        <v>0</v>
      </c>
      <c r="AZ1983">
        <f t="shared" si="1553"/>
        <v>3.3949241066327289</v>
      </c>
      <c r="BC1983">
        <v>1976</v>
      </c>
      <c r="BD1983" t="e">
        <v>#N/A</v>
      </c>
      <c r="BE1983" t="e">
        <v>#N/A</v>
      </c>
      <c r="BG1983" t="e">
        <f t="shared" si="1554"/>
        <v>#N/A</v>
      </c>
      <c r="BH1983" t="e">
        <f t="shared" si="1555"/>
        <v>#N/A</v>
      </c>
      <c r="BI1983" t="e">
        <f t="shared" si="1556"/>
        <v>#N/A</v>
      </c>
      <c r="BL1983">
        <v>1976</v>
      </c>
      <c r="BM1983">
        <v>29.220088970985753</v>
      </c>
      <c r="BN1983">
        <v>13.029541000708566</v>
      </c>
      <c r="BP1983">
        <f t="shared" si="1557"/>
        <v>1</v>
      </c>
      <c r="BQ1983">
        <f t="shared" si="1558"/>
        <v>0</v>
      </c>
      <c r="BR1983">
        <f t="shared" si="1559"/>
        <v>16.190547970277187</v>
      </c>
      <c r="BU1983">
        <v>1976</v>
      </c>
      <c r="BV1983">
        <v>19.516934735130739</v>
      </c>
      <c r="BW1983">
        <v>30.505643723716375</v>
      </c>
      <c r="BY1983">
        <f t="shared" si="1560"/>
        <v>0</v>
      </c>
      <c r="BZ1983">
        <f t="shared" si="1561"/>
        <v>1</v>
      </c>
      <c r="CA1983">
        <f t="shared" si="1562"/>
        <v>10.988708988585635</v>
      </c>
      <c r="CD1983">
        <v>1976</v>
      </c>
      <c r="CE1983">
        <v>8.1956347148323108</v>
      </c>
      <c r="CF1983">
        <v>27.895892749800794</v>
      </c>
      <c r="CH1983">
        <f t="shared" si="1563"/>
        <v>0</v>
      </c>
      <c r="CI1983">
        <f t="shared" si="1564"/>
        <v>1</v>
      </c>
      <c r="CJ1983">
        <f t="shared" si="1565"/>
        <v>19.700258034968485</v>
      </c>
      <c r="CM1983">
        <v>1976</v>
      </c>
      <c r="CN1983">
        <v>22.115930567203733</v>
      </c>
      <c r="CO1983">
        <v>21.542026216233566</v>
      </c>
      <c r="CQ1983">
        <f t="shared" si="1566"/>
        <v>1</v>
      </c>
      <c r="CR1983">
        <f t="shared" si="1567"/>
        <v>0</v>
      </c>
      <c r="CS1983">
        <f t="shared" si="1568"/>
        <v>0.57390435097016734</v>
      </c>
      <c r="CV1983">
        <v>1976</v>
      </c>
      <c r="CW1983">
        <v>29.16261662010664</v>
      </c>
      <c r="CX1983">
        <v>19.562551787793449</v>
      </c>
      <c r="CZ1983">
        <f t="shared" si="1569"/>
        <v>1</v>
      </c>
      <c r="DA1983">
        <f t="shared" si="1570"/>
        <v>0</v>
      </c>
      <c r="DB1983">
        <f t="shared" si="1571"/>
        <v>9.6000648323131905</v>
      </c>
      <c r="DE1983">
        <v>1976</v>
      </c>
      <c r="DF1983">
        <v>9.7994802069998439</v>
      </c>
      <c r="DG1983">
        <v>25.76458739421583</v>
      </c>
      <c r="DI1983">
        <f t="shared" si="1572"/>
        <v>0</v>
      </c>
      <c r="DJ1983">
        <f t="shared" si="1573"/>
        <v>1</v>
      </c>
      <c r="DK1983">
        <f t="shared" si="1574"/>
        <v>15.965107187215986</v>
      </c>
      <c r="DN1983">
        <v>1976</v>
      </c>
      <c r="DO1983">
        <v>22.821722601659072</v>
      </c>
      <c r="DP1983">
        <v>19.708115820334438</v>
      </c>
      <c r="DR1983">
        <f t="shared" si="1575"/>
        <v>1</v>
      </c>
      <c r="DS1983">
        <f t="shared" si="1576"/>
        <v>0</v>
      </c>
      <c r="DT1983">
        <f t="shared" si="1577"/>
        <v>3.1136067813246342</v>
      </c>
      <c r="DW1983">
        <v>1976</v>
      </c>
      <c r="DX1983">
        <v>13.943879884982378</v>
      </c>
      <c r="DY1983">
        <v>21.541252636556262</v>
      </c>
      <c r="EA1983">
        <f t="shared" si="1578"/>
        <v>0</v>
      </c>
      <c r="EB1983">
        <f t="shared" si="1579"/>
        <v>1</v>
      </c>
      <c r="EC1983">
        <f t="shared" si="1580"/>
        <v>7.597372751573884</v>
      </c>
      <c r="EF1983">
        <v>1976</v>
      </c>
      <c r="EG1983">
        <v>19.133768577796918</v>
      </c>
      <c r="EH1983">
        <v>17.830204834182339</v>
      </c>
      <c r="EJ1983">
        <f t="shared" si="1581"/>
        <v>1</v>
      </c>
      <c r="EK1983">
        <f t="shared" si="1582"/>
        <v>0</v>
      </c>
      <c r="EL1983">
        <f t="shared" si="1583"/>
        <v>1.3035637436145784</v>
      </c>
      <c r="EO1983">
        <v>1976</v>
      </c>
      <c r="EP1983">
        <v>22.033151670711998</v>
      </c>
      <c r="EQ1983">
        <v>14.051274697962796</v>
      </c>
      <c r="ES1983">
        <f t="shared" si="1584"/>
        <v>1</v>
      </c>
      <c r="ET1983">
        <f t="shared" si="1585"/>
        <v>0</v>
      </c>
      <c r="EU1983">
        <f t="shared" si="1586"/>
        <v>7.9818769727492018</v>
      </c>
    </row>
    <row r="1984" spans="1:151" x14ac:dyDescent="0.25">
      <c r="A1984">
        <v>1977</v>
      </c>
      <c r="B1984">
        <v>8.850549416428052</v>
      </c>
      <c r="C1984">
        <v>27.573901036306278</v>
      </c>
      <c r="E1984">
        <f t="shared" si="1587"/>
        <v>0</v>
      </c>
      <c r="F1984">
        <f t="shared" si="1538"/>
        <v>1</v>
      </c>
      <c r="G1984">
        <f t="shared" si="1588"/>
        <v>18.723351619878226</v>
      </c>
      <c r="J1984">
        <v>1977</v>
      </c>
      <c r="K1984">
        <v>24.011798125847747</v>
      </c>
      <c r="L1984">
        <v>21.767893787263013</v>
      </c>
      <c r="N1984">
        <f t="shared" si="1539"/>
        <v>1</v>
      </c>
      <c r="O1984">
        <f t="shared" si="1540"/>
        <v>0</v>
      </c>
      <c r="P1984">
        <f t="shared" si="1541"/>
        <v>2.2439043385847341</v>
      </c>
      <c r="S1984">
        <v>1977</v>
      </c>
      <c r="T1984">
        <v>19.317888154286408</v>
      </c>
      <c r="U1984">
        <v>17.088270775485398</v>
      </c>
      <c r="W1984">
        <f t="shared" si="1542"/>
        <v>1</v>
      </c>
      <c r="X1984">
        <f t="shared" si="1543"/>
        <v>0</v>
      </c>
      <c r="Y1984">
        <f t="shared" si="1544"/>
        <v>2.2296173788010094</v>
      </c>
      <c r="AB1984">
        <v>1977</v>
      </c>
      <c r="AC1984">
        <v>18.1563671531379</v>
      </c>
      <c r="AD1984">
        <v>18.852325416831178</v>
      </c>
      <c r="AF1984">
        <f t="shared" si="1545"/>
        <v>0</v>
      </c>
      <c r="AG1984">
        <f t="shared" si="1546"/>
        <v>1</v>
      </c>
      <c r="AH1984">
        <f t="shared" si="1547"/>
        <v>0.69595826369327796</v>
      </c>
      <c r="AK1984">
        <v>1977</v>
      </c>
      <c r="AL1984">
        <v>23.863118558508372</v>
      </c>
      <c r="AM1984">
        <v>29.668441983307694</v>
      </c>
      <c r="AO1984">
        <f t="shared" si="1548"/>
        <v>0</v>
      </c>
      <c r="AP1984">
        <f t="shared" si="1549"/>
        <v>1</v>
      </c>
      <c r="AQ1984">
        <f t="shared" si="1550"/>
        <v>5.8053234247993224</v>
      </c>
      <c r="AT1984">
        <v>1977</v>
      </c>
      <c r="AU1984">
        <v>19.678192274752579</v>
      </c>
      <c r="AV1984">
        <v>21.195064642679423</v>
      </c>
      <c r="AX1984">
        <f t="shared" si="1551"/>
        <v>0</v>
      </c>
      <c r="AY1984">
        <f t="shared" si="1552"/>
        <v>1</v>
      </c>
      <c r="AZ1984">
        <f t="shared" si="1553"/>
        <v>1.5168723679268439</v>
      </c>
      <c r="BC1984">
        <v>1977</v>
      </c>
      <c r="BD1984" t="e">
        <v>#N/A</v>
      </c>
      <c r="BE1984" t="e">
        <v>#N/A</v>
      </c>
      <c r="BG1984" t="e">
        <f t="shared" si="1554"/>
        <v>#N/A</v>
      </c>
      <c r="BH1984" t="e">
        <f t="shared" si="1555"/>
        <v>#N/A</v>
      </c>
      <c r="BI1984" t="e">
        <f t="shared" si="1556"/>
        <v>#N/A</v>
      </c>
      <c r="BL1984">
        <v>1977</v>
      </c>
      <c r="BM1984">
        <v>29.421103436945295</v>
      </c>
      <c r="BN1984">
        <v>8.0759555022463569</v>
      </c>
      <c r="BP1984">
        <f t="shared" si="1557"/>
        <v>1</v>
      </c>
      <c r="BQ1984">
        <f t="shared" si="1558"/>
        <v>0</v>
      </c>
      <c r="BR1984">
        <f t="shared" si="1559"/>
        <v>21.345147934698936</v>
      </c>
      <c r="BU1984">
        <v>1977</v>
      </c>
      <c r="BV1984">
        <v>24.534878392672489</v>
      </c>
      <c r="BW1984">
        <v>12.979884251448997</v>
      </c>
      <c r="BY1984">
        <f t="shared" si="1560"/>
        <v>1</v>
      </c>
      <c r="BZ1984">
        <f t="shared" si="1561"/>
        <v>0</v>
      </c>
      <c r="CA1984">
        <f t="shared" si="1562"/>
        <v>11.554994141223492</v>
      </c>
      <c r="CD1984">
        <v>1977</v>
      </c>
      <c r="CE1984">
        <v>27.603432426356193</v>
      </c>
      <c r="CF1984">
        <v>34.433390808211144</v>
      </c>
      <c r="CH1984">
        <f t="shared" si="1563"/>
        <v>0</v>
      </c>
      <c r="CI1984">
        <f t="shared" si="1564"/>
        <v>1</v>
      </c>
      <c r="CJ1984">
        <f t="shared" si="1565"/>
        <v>6.8299583818549507</v>
      </c>
      <c r="CM1984">
        <v>1977</v>
      </c>
      <c r="CN1984">
        <v>16.070129848275187</v>
      </c>
      <c r="CO1984">
        <v>21.065726926203165</v>
      </c>
      <c r="CQ1984">
        <f t="shared" si="1566"/>
        <v>0</v>
      </c>
      <c r="CR1984">
        <f t="shared" si="1567"/>
        <v>1</v>
      </c>
      <c r="CS1984">
        <f t="shared" si="1568"/>
        <v>4.9955970779279788</v>
      </c>
      <c r="CV1984">
        <v>1977</v>
      </c>
      <c r="CW1984">
        <v>22.373120074170778</v>
      </c>
      <c r="CX1984">
        <v>21.998007403304392</v>
      </c>
      <c r="CZ1984">
        <f t="shared" si="1569"/>
        <v>1</v>
      </c>
      <c r="DA1984">
        <f t="shared" si="1570"/>
        <v>0</v>
      </c>
      <c r="DB1984">
        <f t="shared" si="1571"/>
        <v>0.37511267086638611</v>
      </c>
      <c r="DE1984">
        <v>1977</v>
      </c>
      <c r="DF1984">
        <v>21.437928920899896</v>
      </c>
      <c r="DG1984">
        <v>12.018974300129454</v>
      </c>
      <c r="DI1984">
        <f t="shared" si="1572"/>
        <v>1</v>
      </c>
      <c r="DJ1984">
        <f t="shared" si="1573"/>
        <v>0</v>
      </c>
      <c r="DK1984">
        <f t="shared" si="1574"/>
        <v>9.4189546207704424</v>
      </c>
      <c r="DN1984">
        <v>1977</v>
      </c>
      <c r="DO1984">
        <v>23.648817319645932</v>
      </c>
      <c r="DP1984">
        <v>26.142874754248638</v>
      </c>
      <c r="DR1984">
        <f t="shared" si="1575"/>
        <v>0</v>
      </c>
      <c r="DS1984">
        <f t="shared" si="1576"/>
        <v>1</v>
      </c>
      <c r="DT1984">
        <f t="shared" si="1577"/>
        <v>2.4940574346027056</v>
      </c>
      <c r="DW1984">
        <v>1977</v>
      </c>
      <c r="DX1984">
        <v>7.3235473464592822</v>
      </c>
      <c r="DY1984">
        <v>18.447617477799707</v>
      </c>
      <c r="EA1984">
        <f t="shared" si="1578"/>
        <v>0</v>
      </c>
      <c r="EB1984">
        <f t="shared" si="1579"/>
        <v>1</v>
      </c>
      <c r="EC1984">
        <f t="shared" si="1580"/>
        <v>11.124070131340424</v>
      </c>
      <c r="EF1984">
        <v>1977</v>
      </c>
      <c r="EG1984">
        <v>19.340644536663618</v>
      </c>
      <c r="EH1984">
        <v>14.414991872009962</v>
      </c>
      <c r="EJ1984">
        <f t="shared" si="1581"/>
        <v>1</v>
      </c>
      <c r="EK1984">
        <f t="shared" si="1582"/>
        <v>0</v>
      </c>
      <c r="EL1984">
        <f t="shared" si="1583"/>
        <v>4.925652664653656</v>
      </c>
      <c r="EO1984">
        <v>1977</v>
      </c>
      <c r="EP1984">
        <v>20.675246926544549</v>
      </c>
      <c r="EQ1984">
        <v>39.500607575182393</v>
      </c>
      <c r="ES1984">
        <f t="shared" si="1584"/>
        <v>0</v>
      </c>
      <c r="ET1984">
        <f t="shared" si="1585"/>
        <v>1</v>
      </c>
      <c r="EU1984">
        <f t="shared" si="1586"/>
        <v>18.825360648637844</v>
      </c>
    </row>
    <row r="1985" spans="1:151" x14ac:dyDescent="0.25">
      <c r="A1985">
        <v>1978</v>
      </c>
      <c r="B1985">
        <v>14.411959495233823</v>
      </c>
      <c r="C1985">
        <v>36.916018293793385</v>
      </c>
      <c r="E1985">
        <f t="shared" si="1587"/>
        <v>0</v>
      </c>
      <c r="F1985">
        <f t="shared" si="1538"/>
        <v>1</v>
      </c>
      <c r="G1985">
        <f t="shared" si="1588"/>
        <v>22.504058798559562</v>
      </c>
      <c r="J1985">
        <v>1978</v>
      </c>
      <c r="K1985">
        <v>19.825669304179819</v>
      </c>
      <c r="L1985">
        <v>18.029517624400945</v>
      </c>
      <c r="N1985">
        <f t="shared" si="1539"/>
        <v>1</v>
      </c>
      <c r="O1985">
        <f t="shared" si="1540"/>
        <v>0</v>
      </c>
      <c r="P1985">
        <f t="shared" si="1541"/>
        <v>1.7961516797788732</v>
      </c>
      <c r="S1985">
        <v>1978</v>
      </c>
      <c r="T1985">
        <v>15.606123903719737</v>
      </c>
      <c r="U1985">
        <v>30.596828386543024</v>
      </c>
      <c r="W1985">
        <f t="shared" si="1542"/>
        <v>0</v>
      </c>
      <c r="X1985">
        <f t="shared" si="1543"/>
        <v>1</v>
      </c>
      <c r="Y1985">
        <f t="shared" si="1544"/>
        <v>14.990704482823286</v>
      </c>
      <c r="AB1985">
        <v>1978</v>
      </c>
      <c r="AC1985">
        <v>26.10562679465183</v>
      </c>
      <c r="AD1985">
        <v>17.854333568851509</v>
      </c>
      <c r="AF1985">
        <f t="shared" si="1545"/>
        <v>1</v>
      </c>
      <c r="AG1985">
        <f t="shared" si="1546"/>
        <v>0</v>
      </c>
      <c r="AH1985">
        <f t="shared" si="1547"/>
        <v>8.2512932258003211</v>
      </c>
      <c r="AK1985">
        <v>1978</v>
      </c>
      <c r="AL1985">
        <v>10.023537655992719</v>
      </c>
      <c r="AM1985">
        <v>18.877115585756169</v>
      </c>
      <c r="AO1985">
        <f t="shared" si="1548"/>
        <v>0</v>
      </c>
      <c r="AP1985">
        <f t="shared" si="1549"/>
        <v>1</v>
      </c>
      <c r="AQ1985">
        <f t="shared" si="1550"/>
        <v>8.8535779297634498</v>
      </c>
      <c r="AT1985">
        <v>1978</v>
      </c>
      <c r="AU1985">
        <v>14.662107802538582</v>
      </c>
      <c r="AV1985">
        <v>23.079777490494216</v>
      </c>
      <c r="AX1985">
        <f t="shared" si="1551"/>
        <v>0</v>
      </c>
      <c r="AY1985">
        <f t="shared" si="1552"/>
        <v>1</v>
      </c>
      <c r="AZ1985">
        <f t="shared" si="1553"/>
        <v>8.4176696879556339</v>
      </c>
      <c r="BC1985">
        <v>1978</v>
      </c>
      <c r="BD1985" t="e">
        <v>#N/A</v>
      </c>
      <c r="BE1985" t="e">
        <v>#N/A</v>
      </c>
      <c r="BG1985" t="e">
        <f t="shared" si="1554"/>
        <v>#N/A</v>
      </c>
      <c r="BH1985" t="e">
        <f t="shared" si="1555"/>
        <v>#N/A</v>
      </c>
      <c r="BI1985" t="e">
        <f t="shared" si="1556"/>
        <v>#N/A</v>
      </c>
      <c r="BL1985">
        <v>1978</v>
      </c>
      <c r="BM1985">
        <v>21.167068870240186</v>
      </c>
      <c r="BN1985">
        <v>14.338318072455277</v>
      </c>
      <c r="BP1985">
        <f t="shared" si="1557"/>
        <v>1</v>
      </c>
      <c r="BQ1985">
        <f t="shared" si="1558"/>
        <v>0</v>
      </c>
      <c r="BR1985">
        <f t="shared" si="1559"/>
        <v>6.8287507977849096</v>
      </c>
      <c r="BU1985">
        <v>1978</v>
      </c>
      <c r="BV1985">
        <v>20.295849368234435</v>
      </c>
      <c r="BW1985">
        <v>26.267519239224221</v>
      </c>
      <c r="BY1985">
        <f t="shared" si="1560"/>
        <v>0</v>
      </c>
      <c r="BZ1985">
        <f t="shared" si="1561"/>
        <v>1</v>
      </c>
      <c r="CA1985">
        <f t="shared" si="1562"/>
        <v>5.9716698709897855</v>
      </c>
      <c r="CD1985">
        <v>1978</v>
      </c>
      <c r="CE1985">
        <v>18.159893263741765</v>
      </c>
      <c r="CF1985">
        <v>10.678894362371423</v>
      </c>
      <c r="CH1985">
        <f t="shared" si="1563"/>
        <v>1</v>
      </c>
      <c r="CI1985">
        <f t="shared" si="1564"/>
        <v>0</v>
      </c>
      <c r="CJ1985">
        <f t="shared" si="1565"/>
        <v>7.4809989013703415</v>
      </c>
      <c r="CM1985">
        <v>1978</v>
      </c>
      <c r="CN1985">
        <v>24.729746719923689</v>
      </c>
      <c r="CO1985">
        <v>7.9588057604801126</v>
      </c>
      <c r="CQ1985">
        <f t="shared" si="1566"/>
        <v>1</v>
      </c>
      <c r="CR1985">
        <f t="shared" si="1567"/>
        <v>0</v>
      </c>
      <c r="CS1985">
        <f t="shared" si="1568"/>
        <v>16.770940959443578</v>
      </c>
      <c r="CV1985">
        <v>1978</v>
      </c>
      <c r="CW1985">
        <v>24.144336680184704</v>
      </c>
      <c r="CX1985">
        <v>18.924522575034032</v>
      </c>
      <c r="CZ1985">
        <f t="shared" si="1569"/>
        <v>1</v>
      </c>
      <c r="DA1985">
        <f t="shared" si="1570"/>
        <v>0</v>
      </c>
      <c r="DB1985">
        <f t="shared" si="1571"/>
        <v>5.2198141051506717</v>
      </c>
      <c r="DE1985">
        <v>1978</v>
      </c>
      <c r="DF1985">
        <v>20.470092140590555</v>
      </c>
      <c r="DG1985">
        <v>13.085285032221663</v>
      </c>
      <c r="DI1985">
        <f t="shared" si="1572"/>
        <v>1</v>
      </c>
      <c r="DJ1985">
        <f t="shared" si="1573"/>
        <v>0</v>
      </c>
      <c r="DK1985">
        <f t="shared" si="1574"/>
        <v>7.3848071083688929</v>
      </c>
      <c r="DN1985">
        <v>1978</v>
      </c>
      <c r="DO1985">
        <v>21.163058953241833</v>
      </c>
      <c r="DP1985">
        <v>22.06932487213761</v>
      </c>
      <c r="DR1985">
        <f t="shared" si="1575"/>
        <v>0</v>
      </c>
      <c r="DS1985">
        <f t="shared" si="1576"/>
        <v>1</v>
      </c>
      <c r="DT1985">
        <f t="shared" si="1577"/>
        <v>0.90626591889577668</v>
      </c>
      <c r="DW1985">
        <v>1978</v>
      </c>
      <c r="DX1985">
        <v>15.88225350038346</v>
      </c>
      <c r="DY1985">
        <v>26.893293131758348</v>
      </c>
      <c r="EA1985">
        <f t="shared" si="1578"/>
        <v>0</v>
      </c>
      <c r="EB1985">
        <f t="shared" si="1579"/>
        <v>1</v>
      </c>
      <c r="EC1985">
        <f t="shared" si="1580"/>
        <v>11.011039631374889</v>
      </c>
      <c r="EF1985">
        <v>1978</v>
      </c>
      <c r="EG1985">
        <v>16.35260547121996</v>
      </c>
      <c r="EH1985">
        <v>15.700335967093014</v>
      </c>
      <c r="EJ1985">
        <f t="shared" si="1581"/>
        <v>1</v>
      </c>
      <c r="EK1985">
        <f t="shared" si="1582"/>
        <v>0</v>
      </c>
      <c r="EL1985">
        <f t="shared" si="1583"/>
        <v>0.65226950412694507</v>
      </c>
      <c r="EO1985">
        <v>1978</v>
      </c>
      <c r="EP1985">
        <v>21.830625249913815</v>
      </c>
      <c r="EQ1985">
        <v>4.9837628343805171</v>
      </c>
      <c r="ES1985">
        <f t="shared" si="1584"/>
        <v>1</v>
      </c>
      <c r="ET1985">
        <f t="shared" si="1585"/>
        <v>0</v>
      </c>
      <c r="EU1985">
        <f t="shared" si="1586"/>
        <v>16.846862415533298</v>
      </c>
    </row>
    <row r="1986" spans="1:151" x14ac:dyDescent="0.25">
      <c r="A1986">
        <v>1979</v>
      </c>
      <c r="B1986">
        <v>10.990897397699996</v>
      </c>
      <c r="C1986">
        <v>36.405913017319676</v>
      </c>
      <c r="E1986">
        <f t="shared" si="1587"/>
        <v>0</v>
      </c>
      <c r="F1986">
        <f t="shared" si="1538"/>
        <v>1</v>
      </c>
      <c r="G1986">
        <f t="shared" si="1588"/>
        <v>25.41501561961968</v>
      </c>
      <c r="J1986">
        <v>1979</v>
      </c>
      <c r="K1986">
        <v>27.549062579794732</v>
      </c>
      <c r="L1986">
        <v>23.05250715986427</v>
      </c>
      <c r="N1986">
        <f t="shared" si="1539"/>
        <v>1</v>
      </c>
      <c r="O1986">
        <f t="shared" si="1540"/>
        <v>0</v>
      </c>
      <c r="P1986">
        <f t="shared" si="1541"/>
        <v>4.4965554199304627</v>
      </c>
      <c r="S1986">
        <v>1979</v>
      </c>
      <c r="T1986">
        <v>22.224331784704223</v>
      </c>
      <c r="U1986">
        <v>32.395753958550536</v>
      </c>
      <c r="W1986">
        <f t="shared" si="1542"/>
        <v>0</v>
      </c>
      <c r="X1986">
        <f t="shared" si="1543"/>
        <v>1</v>
      </c>
      <c r="Y1986">
        <f t="shared" si="1544"/>
        <v>10.171422173846313</v>
      </c>
      <c r="AB1986">
        <v>1979</v>
      </c>
      <c r="AC1986">
        <v>34.063219251519676</v>
      </c>
      <c r="AD1986">
        <v>17.92649189272883</v>
      </c>
      <c r="AF1986">
        <f t="shared" si="1545"/>
        <v>1</v>
      </c>
      <c r="AG1986">
        <f t="shared" si="1546"/>
        <v>0</v>
      </c>
      <c r="AH1986">
        <f t="shared" si="1547"/>
        <v>16.136727358790846</v>
      </c>
      <c r="AK1986">
        <v>1979</v>
      </c>
      <c r="AL1986">
        <v>27.909054255413952</v>
      </c>
      <c r="AM1986">
        <v>36.79302509483886</v>
      </c>
      <c r="AO1986">
        <f t="shared" si="1548"/>
        <v>0</v>
      </c>
      <c r="AP1986">
        <f t="shared" si="1549"/>
        <v>1</v>
      </c>
      <c r="AQ1986">
        <f t="shared" si="1550"/>
        <v>8.883970839424908</v>
      </c>
      <c r="AT1986">
        <v>1979</v>
      </c>
      <c r="AU1986">
        <v>22.43572952690776</v>
      </c>
      <c r="AV1986">
        <v>11.221935091963251</v>
      </c>
      <c r="AX1986">
        <f t="shared" si="1551"/>
        <v>1</v>
      </c>
      <c r="AY1986">
        <f t="shared" si="1552"/>
        <v>0</v>
      </c>
      <c r="AZ1986">
        <f t="shared" si="1553"/>
        <v>11.213794434944509</v>
      </c>
      <c r="BC1986">
        <v>1979</v>
      </c>
      <c r="BD1986" t="e">
        <v>#N/A</v>
      </c>
      <c r="BE1986" t="e">
        <v>#N/A</v>
      </c>
      <c r="BG1986" t="e">
        <f t="shared" si="1554"/>
        <v>#N/A</v>
      </c>
      <c r="BH1986" t="e">
        <f t="shared" si="1555"/>
        <v>#N/A</v>
      </c>
      <c r="BI1986" t="e">
        <f t="shared" si="1556"/>
        <v>#N/A</v>
      </c>
      <c r="BL1986">
        <v>1979</v>
      </c>
      <c r="BM1986">
        <v>25.866862985960395</v>
      </c>
      <c r="BN1986">
        <v>10.247395722108475</v>
      </c>
      <c r="BP1986">
        <f t="shared" si="1557"/>
        <v>1</v>
      </c>
      <c r="BQ1986">
        <f t="shared" si="1558"/>
        <v>0</v>
      </c>
      <c r="BR1986">
        <f t="shared" si="1559"/>
        <v>15.61946726385192</v>
      </c>
      <c r="BU1986">
        <v>1979</v>
      </c>
      <c r="BV1986">
        <v>20.726574591562628</v>
      </c>
      <c r="BW1986">
        <v>26.458770825746559</v>
      </c>
      <c r="BY1986">
        <f t="shared" si="1560"/>
        <v>0</v>
      </c>
      <c r="BZ1986">
        <f t="shared" si="1561"/>
        <v>1</v>
      </c>
      <c r="CA1986">
        <f t="shared" si="1562"/>
        <v>5.732196234183931</v>
      </c>
      <c r="CD1986">
        <v>1979</v>
      </c>
      <c r="CE1986">
        <v>18.665254962476716</v>
      </c>
      <c r="CF1986">
        <v>18.855667143883622</v>
      </c>
      <c r="CH1986">
        <f t="shared" si="1563"/>
        <v>0</v>
      </c>
      <c r="CI1986">
        <f t="shared" si="1564"/>
        <v>1</v>
      </c>
      <c r="CJ1986">
        <f t="shared" si="1565"/>
        <v>0.19041218140690575</v>
      </c>
      <c r="CM1986">
        <v>1979</v>
      </c>
      <c r="CN1986">
        <v>18.63970798310228</v>
      </c>
      <c r="CO1986">
        <v>22.320735589698565</v>
      </c>
      <c r="CQ1986">
        <f t="shared" si="1566"/>
        <v>0</v>
      </c>
      <c r="CR1986">
        <f t="shared" si="1567"/>
        <v>1</v>
      </c>
      <c r="CS1986">
        <f t="shared" si="1568"/>
        <v>3.6810276065962846</v>
      </c>
      <c r="CV1986">
        <v>1979</v>
      </c>
      <c r="CW1986">
        <v>26.079158559475538</v>
      </c>
      <c r="CX1986">
        <v>20.97410777779935</v>
      </c>
      <c r="CZ1986">
        <f t="shared" si="1569"/>
        <v>1</v>
      </c>
      <c r="DA1986">
        <f t="shared" si="1570"/>
        <v>0</v>
      </c>
      <c r="DB1986">
        <f t="shared" si="1571"/>
        <v>5.1050507816761872</v>
      </c>
      <c r="DE1986">
        <v>1979</v>
      </c>
      <c r="DF1986">
        <v>24.155091360659817</v>
      </c>
      <c r="DG1986">
        <v>21.919586451781846</v>
      </c>
      <c r="DI1986">
        <f t="shared" si="1572"/>
        <v>1</v>
      </c>
      <c r="DJ1986">
        <f t="shared" si="1573"/>
        <v>0</v>
      </c>
      <c r="DK1986">
        <f t="shared" si="1574"/>
        <v>2.2355049088779708</v>
      </c>
      <c r="DN1986">
        <v>1979</v>
      </c>
      <c r="DO1986">
        <v>23.800099968767181</v>
      </c>
      <c r="DP1986">
        <v>17.865762988338723</v>
      </c>
      <c r="DR1986">
        <f t="shared" si="1575"/>
        <v>1</v>
      </c>
      <c r="DS1986">
        <f t="shared" si="1576"/>
        <v>0</v>
      </c>
      <c r="DT1986">
        <f t="shared" si="1577"/>
        <v>5.9343369804284585</v>
      </c>
      <c r="DW1986">
        <v>1979</v>
      </c>
      <c r="DX1986">
        <v>16.853640906026225</v>
      </c>
      <c r="DY1986">
        <v>16.048288959183807</v>
      </c>
      <c r="EA1986">
        <f t="shared" si="1578"/>
        <v>1</v>
      </c>
      <c r="EB1986">
        <f t="shared" si="1579"/>
        <v>0</v>
      </c>
      <c r="EC1986">
        <f t="shared" si="1580"/>
        <v>0.80535194684241773</v>
      </c>
      <c r="EF1986">
        <v>1979</v>
      </c>
      <c r="EG1986">
        <v>23.85805325075264</v>
      </c>
      <c r="EH1986">
        <v>15.660580265390923</v>
      </c>
      <c r="EJ1986">
        <f t="shared" si="1581"/>
        <v>1</v>
      </c>
      <c r="EK1986">
        <f t="shared" si="1582"/>
        <v>0</v>
      </c>
      <c r="EL1986">
        <f t="shared" si="1583"/>
        <v>8.197472985361717</v>
      </c>
      <c r="EO1986">
        <v>1979</v>
      </c>
      <c r="EP1986">
        <v>24.81112130029252</v>
      </c>
      <c r="EQ1986">
        <v>24.047539278220292</v>
      </c>
      <c r="ES1986">
        <f t="shared" si="1584"/>
        <v>1</v>
      </c>
      <c r="ET1986">
        <f t="shared" si="1585"/>
        <v>0</v>
      </c>
      <c r="EU1986">
        <f t="shared" si="1586"/>
        <v>0.76358202207222803</v>
      </c>
    </row>
    <row r="1987" spans="1:151" x14ac:dyDescent="0.25">
      <c r="A1987">
        <v>1980</v>
      </c>
      <c r="B1987">
        <v>13.293943600807818</v>
      </c>
      <c r="C1987">
        <v>32.98039234549897</v>
      </c>
      <c r="E1987">
        <f t="shared" si="1587"/>
        <v>0</v>
      </c>
      <c r="F1987">
        <f t="shared" si="1538"/>
        <v>1</v>
      </c>
      <c r="G1987">
        <f t="shared" si="1588"/>
        <v>19.686448744691152</v>
      </c>
      <c r="J1987">
        <v>1980</v>
      </c>
      <c r="K1987">
        <v>19.332462729049141</v>
      </c>
      <c r="L1987">
        <v>23.060358566259236</v>
      </c>
      <c r="N1987">
        <f t="shared" si="1539"/>
        <v>0</v>
      </c>
      <c r="O1987">
        <f t="shared" si="1540"/>
        <v>1</v>
      </c>
      <c r="P1987">
        <f t="shared" si="1541"/>
        <v>3.7278958372100952</v>
      </c>
      <c r="S1987">
        <v>1980</v>
      </c>
      <c r="T1987">
        <v>19.509151754028029</v>
      </c>
      <c r="U1987">
        <v>28.00768158881581</v>
      </c>
      <c r="W1987">
        <f t="shared" si="1542"/>
        <v>0</v>
      </c>
      <c r="X1987">
        <f t="shared" si="1543"/>
        <v>1</v>
      </c>
      <c r="Y1987">
        <f t="shared" si="1544"/>
        <v>8.4985298347877816</v>
      </c>
      <c r="AB1987">
        <v>1980</v>
      </c>
      <c r="AC1987">
        <v>25.723703348625712</v>
      </c>
      <c r="AD1987">
        <v>18.195213041999004</v>
      </c>
      <c r="AF1987">
        <f t="shared" si="1545"/>
        <v>1</v>
      </c>
      <c r="AG1987">
        <f t="shared" si="1546"/>
        <v>0</v>
      </c>
      <c r="AH1987">
        <f t="shared" si="1547"/>
        <v>7.5284903066267077</v>
      </c>
      <c r="AK1987">
        <v>1980</v>
      </c>
      <c r="AL1987">
        <v>28.961213773908842</v>
      </c>
      <c r="AM1987">
        <v>26.508265953578121</v>
      </c>
      <c r="AO1987">
        <f t="shared" si="1548"/>
        <v>1</v>
      </c>
      <c r="AP1987">
        <f t="shared" si="1549"/>
        <v>0</v>
      </c>
      <c r="AQ1987">
        <f t="shared" si="1550"/>
        <v>2.4529478203307207</v>
      </c>
      <c r="AT1987">
        <v>1980</v>
      </c>
      <c r="AU1987">
        <v>13.247768492603264</v>
      </c>
      <c r="AV1987">
        <v>13.327888990989804</v>
      </c>
      <c r="AX1987">
        <f t="shared" si="1551"/>
        <v>0</v>
      </c>
      <c r="AY1987">
        <f t="shared" si="1552"/>
        <v>1</v>
      </c>
      <c r="AZ1987">
        <f t="shared" si="1553"/>
        <v>8.0120498386540007E-2</v>
      </c>
      <c r="BC1987">
        <v>1980</v>
      </c>
      <c r="BD1987" t="e">
        <v>#N/A</v>
      </c>
      <c r="BE1987" t="e">
        <v>#N/A</v>
      </c>
      <c r="BG1987" t="e">
        <f t="shared" si="1554"/>
        <v>#N/A</v>
      </c>
      <c r="BH1987" t="e">
        <f t="shared" si="1555"/>
        <v>#N/A</v>
      </c>
      <c r="BI1987" t="e">
        <f t="shared" si="1556"/>
        <v>#N/A</v>
      </c>
      <c r="BL1987">
        <v>1980</v>
      </c>
      <c r="BM1987">
        <v>33.347757378983751</v>
      </c>
      <c r="BN1987">
        <v>14.347521361026345</v>
      </c>
      <c r="BP1987">
        <f t="shared" si="1557"/>
        <v>1</v>
      </c>
      <c r="BQ1987">
        <f t="shared" si="1558"/>
        <v>0</v>
      </c>
      <c r="BR1987">
        <f t="shared" si="1559"/>
        <v>19.000236017957405</v>
      </c>
      <c r="BU1987">
        <v>1980</v>
      </c>
      <c r="BV1987">
        <v>29.563187944994539</v>
      </c>
      <c r="BW1987">
        <v>15.432069955790384</v>
      </c>
      <c r="BY1987">
        <f t="shared" si="1560"/>
        <v>1</v>
      </c>
      <c r="BZ1987">
        <f t="shared" si="1561"/>
        <v>0</v>
      </c>
      <c r="CA1987">
        <f t="shared" si="1562"/>
        <v>14.131117989204155</v>
      </c>
      <c r="CD1987">
        <v>1980</v>
      </c>
      <c r="CE1987">
        <v>14.965125848400895</v>
      </c>
      <c r="CF1987">
        <v>16.553301991124073</v>
      </c>
      <c r="CH1987">
        <f t="shared" si="1563"/>
        <v>0</v>
      </c>
      <c r="CI1987">
        <f t="shared" si="1564"/>
        <v>1</v>
      </c>
      <c r="CJ1987">
        <f t="shared" si="1565"/>
        <v>1.588176142723178</v>
      </c>
      <c r="CM1987">
        <v>1980</v>
      </c>
      <c r="CN1987">
        <v>21.322652451397225</v>
      </c>
      <c r="CO1987">
        <v>8.7101034870794969</v>
      </c>
      <c r="CQ1987">
        <f t="shared" si="1566"/>
        <v>1</v>
      </c>
      <c r="CR1987">
        <f t="shared" si="1567"/>
        <v>0</v>
      </c>
      <c r="CS1987">
        <f t="shared" si="1568"/>
        <v>12.612548964317728</v>
      </c>
      <c r="CV1987">
        <v>1980</v>
      </c>
      <c r="CW1987">
        <v>19.825937207931819</v>
      </c>
      <c r="CX1987">
        <v>12.869061832658971</v>
      </c>
      <c r="CZ1987">
        <f t="shared" si="1569"/>
        <v>1</v>
      </c>
      <c r="DA1987">
        <f t="shared" si="1570"/>
        <v>0</v>
      </c>
      <c r="DB1987">
        <f t="shared" si="1571"/>
        <v>6.9568753752728476</v>
      </c>
      <c r="DE1987">
        <v>1980</v>
      </c>
      <c r="DF1987">
        <v>19.960490959540234</v>
      </c>
      <c r="DG1987">
        <v>24.086971068574741</v>
      </c>
      <c r="DI1987">
        <f t="shared" si="1572"/>
        <v>0</v>
      </c>
      <c r="DJ1987">
        <f t="shared" si="1573"/>
        <v>1</v>
      </c>
      <c r="DK1987">
        <f t="shared" si="1574"/>
        <v>4.1264801090345067</v>
      </c>
      <c r="DN1987">
        <v>1980</v>
      </c>
      <c r="DO1987">
        <v>26.55555532495891</v>
      </c>
      <c r="DP1987">
        <v>8.5832609405055997</v>
      </c>
      <c r="DR1987">
        <f t="shared" si="1575"/>
        <v>1</v>
      </c>
      <c r="DS1987">
        <f t="shared" si="1576"/>
        <v>0</v>
      </c>
      <c r="DT1987">
        <f t="shared" si="1577"/>
        <v>17.97229438445331</v>
      </c>
      <c r="DW1987">
        <v>1980</v>
      </c>
      <c r="DX1987">
        <v>6.5529455987357288</v>
      </c>
      <c r="DY1987">
        <v>20.53302585838075</v>
      </c>
      <c r="EA1987">
        <f t="shared" si="1578"/>
        <v>0</v>
      </c>
      <c r="EB1987">
        <f t="shared" si="1579"/>
        <v>1</v>
      </c>
      <c r="EC1987">
        <f t="shared" si="1580"/>
        <v>13.980080259645021</v>
      </c>
      <c r="EF1987">
        <v>1980</v>
      </c>
      <c r="EG1987">
        <v>19.169549804170405</v>
      </c>
      <c r="EH1987">
        <v>17.434237810813201</v>
      </c>
      <c r="EJ1987">
        <f t="shared" si="1581"/>
        <v>1</v>
      </c>
      <c r="EK1987">
        <f t="shared" si="1582"/>
        <v>0</v>
      </c>
      <c r="EL1987">
        <f t="shared" si="1583"/>
        <v>1.7353119933572039</v>
      </c>
      <c r="EO1987">
        <v>1980</v>
      </c>
      <c r="EP1987">
        <v>20.820249551431392</v>
      </c>
      <c r="EQ1987">
        <v>16.732402371998347</v>
      </c>
      <c r="ES1987">
        <f t="shared" si="1584"/>
        <v>1</v>
      </c>
      <c r="ET1987">
        <f t="shared" si="1585"/>
        <v>0</v>
      </c>
      <c r="EU1987">
        <f t="shared" si="1586"/>
        <v>4.0878471794330444</v>
      </c>
    </row>
    <row r="1988" spans="1:151" x14ac:dyDescent="0.25">
      <c r="A1988">
        <v>1981</v>
      </c>
      <c r="B1988">
        <v>11.492725769964334</v>
      </c>
      <c r="C1988">
        <v>30.130195253661906</v>
      </c>
      <c r="E1988">
        <f t="shared" si="1587"/>
        <v>0</v>
      </c>
      <c r="F1988">
        <f t="shared" si="1538"/>
        <v>1</v>
      </c>
      <c r="G1988">
        <f t="shared" si="1588"/>
        <v>18.637469483697572</v>
      </c>
      <c r="J1988">
        <v>1981</v>
      </c>
      <c r="K1988">
        <v>24.550646430673034</v>
      </c>
      <c r="L1988">
        <v>30.43032180488969</v>
      </c>
      <c r="N1988">
        <f t="shared" si="1539"/>
        <v>0</v>
      </c>
      <c r="O1988">
        <f t="shared" si="1540"/>
        <v>1</v>
      </c>
      <c r="P1988">
        <f t="shared" si="1541"/>
        <v>5.8796753742166565</v>
      </c>
      <c r="S1988">
        <v>1981</v>
      </c>
      <c r="T1988">
        <v>20.296896183673621</v>
      </c>
      <c r="U1988">
        <v>11.198985766551761</v>
      </c>
      <c r="W1988">
        <f t="shared" si="1542"/>
        <v>1</v>
      </c>
      <c r="X1988">
        <f t="shared" si="1543"/>
        <v>0</v>
      </c>
      <c r="Y1988">
        <f t="shared" si="1544"/>
        <v>9.0979104171218594</v>
      </c>
      <c r="AB1988">
        <v>1981</v>
      </c>
      <c r="AC1988">
        <v>31.251961670629079</v>
      </c>
      <c r="AD1988">
        <v>17.786368614644889</v>
      </c>
      <c r="AF1988">
        <f t="shared" si="1545"/>
        <v>1</v>
      </c>
      <c r="AG1988">
        <f t="shared" si="1546"/>
        <v>0</v>
      </c>
      <c r="AH1988">
        <f t="shared" si="1547"/>
        <v>13.46559305598419</v>
      </c>
      <c r="AK1988">
        <v>1981</v>
      </c>
      <c r="AL1988">
        <v>22.1034079186241</v>
      </c>
      <c r="AM1988">
        <v>45.939059341980986</v>
      </c>
      <c r="AO1988">
        <f t="shared" si="1548"/>
        <v>0</v>
      </c>
      <c r="AP1988">
        <f t="shared" si="1549"/>
        <v>1</v>
      </c>
      <c r="AQ1988">
        <f t="shared" si="1550"/>
        <v>23.835651423356886</v>
      </c>
      <c r="AT1988">
        <v>1981</v>
      </c>
      <c r="AU1988">
        <v>15.863968605440698</v>
      </c>
      <c r="AV1988">
        <v>26.561338704666568</v>
      </c>
      <c r="AX1988">
        <f t="shared" si="1551"/>
        <v>0</v>
      </c>
      <c r="AY1988">
        <f t="shared" si="1552"/>
        <v>1</v>
      </c>
      <c r="AZ1988">
        <f t="shared" si="1553"/>
        <v>10.69737009922587</v>
      </c>
      <c r="BC1988">
        <v>1981</v>
      </c>
      <c r="BD1988" t="e">
        <v>#N/A</v>
      </c>
      <c r="BE1988" t="e">
        <v>#N/A</v>
      </c>
      <c r="BG1988" t="e">
        <f t="shared" si="1554"/>
        <v>#N/A</v>
      </c>
      <c r="BH1988" t="e">
        <f t="shared" si="1555"/>
        <v>#N/A</v>
      </c>
      <c r="BI1988" t="e">
        <f t="shared" si="1556"/>
        <v>#N/A</v>
      </c>
      <c r="BL1988">
        <v>1981</v>
      </c>
      <c r="BM1988">
        <v>15.072644142960364</v>
      </c>
      <c r="BN1988">
        <v>13.150475585790694</v>
      </c>
      <c r="BP1988">
        <f t="shared" si="1557"/>
        <v>1</v>
      </c>
      <c r="BQ1988">
        <f t="shared" si="1558"/>
        <v>0</v>
      </c>
      <c r="BR1988">
        <f t="shared" si="1559"/>
        <v>1.9221685571696696</v>
      </c>
      <c r="BU1988">
        <v>1981</v>
      </c>
      <c r="BV1988">
        <v>11.737108992988258</v>
      </c>
      <c r="BW1988">
        <v>38.878869303183251</v>
      </c>
      <c r="BY1988">
        <f t="shared" si="1560"/>
        <v>0</v>
      </c>
      <c r="BZ1988">
        <f t="shared" si="1561"/>
        <v>1</v>
      </c>
      <c r="CA1988">
        <f t="shared" si="1562"/>
        <v>27.141760310194993</v>
      </c>
      <c r="CD1988">
        <v>1981</v>
      </c>
      <c r="CE1988">
        <v>13.194406726560929</v>
      </c>
      <c r="CF1988">
        <v>32.86912680716263</v>
      </c>
      <c r="CH1988">
        <f t="shared" si="1563"/>
        <v>0</v>
      </c>
      <c r="CI1988">
        <f t="shared" si="1564"/>
        <v>1</v>
      </c>
      <c r="CJ1988">
        <f t="shared" si="1565"/>
        <v>19.674720080601702</v>
      </c>
      <c r="CM1988">
        <v>1981</v>
      </c>
      <c r="CN1988">
        <v>20.460440055522401</v>
      </c>
      <c r="CO1988">
        <v>22.765221088398036</v>
      </c>
      <c r="CQ1988">
        <f t="shared" si="1566"/>
        <v>0</v>
      </c>
      <c r="CR1988">
        <f t="shared" si="1567"/>
        <v>1</v>
      </c>
      <c r="CS1988">
        <f t="shared" si="1568"/>
        <v>2.3047810328756348</v>
      </c>
      <c r="CV1988">
        <v>1981</v>
      </c>
      <c r="CW1988">
        <v>21.881772523395938</v>
      </c>
      <c r="CX1988">
        <v>14.255295750089141</v>
      </c>
      <c r="CZ1988">
        <f t="shared" si="1569"/>
        <v>1</v>
      </c>
      <c r="DA1988">
        <f t="shared" si="1570"/>
        <v>0</v>
      </c>
      <c r="DB1988">
        <f t="shared" si="1571"/>
        <v>7.6264767733067966</v>
      </c>
      <c r="DE1988">
        <v>1981</v>
      </c>
      <c r="DF1988">
        <v>5.7384694057823271</v>
      </c>
      <c r="DG1988">
        <v>18.113120913246071</v>
      </c>
      <c r="DI1988">
        <f t="shared" si="1572"/>
        <v>0</v>
      </c>
      <c r="DJ1988">
        <f t="shared" si="1573"/>
        <v>1</v>
      </c>
      <c r="DK1988">
        <f t="shared" si="1574"/>
        <v>12.374651507463744</v>
      </c>
      <c r="DN1988">
        <v>1981</v>
      </c>
      <c r="DO1988">
        <v>19.416846096142233</v>
      </c>
      <c r="DP1988">
        <v>15.753003214799033</v>
      </c>
      <c r="DR1988">
        <f t="shared" si="1575"/>
        <v>1</v>
      </c>
      <c r="DS1988">
        <f t="shared" si="1576"/>
        <v>0</v>
      </c>
      <c r="DT1988">
        <f t="shared" si="1577"/>
        <v>3.6638428813432</v>
      </c>
      <c r="DW1988">
        <v>1981</v>
      </c>
      <c r="DX1988">
        <v>30.630852331968264</v>
      </c>
      <c r="DY1988">
        <v>27.350151428513023</v>
      </c>
      <c r="EA1988">
        <f t="shared" si="1578"/>
        <v>1</v>
      </c>
      <c r="EB1988">
        <f t="shared" si="1579"/>
        <v>0</v>
      </c>
      <c r="EC1988">
        <f t="shared" si="1580"/>
        <v>3.2807009034552408</v>
      </c>
      <c r="EF1988">
        <v>1981</v>
      </c>
      <c r="EG1988">
        <v>23.13382941583702</v>
      </c>
      <c r="EH1988">
        <v>16.399117065834922</v>
      </c>
      <c r="EJ1988">
        <f t="shared" si="1581"/>
        <v>1</v>
      </c>
      <c r="EK1988">
        <f t="shared" si="1582"/>
        <v>0</v>
      </c>
      <c r="EL1988">
        <f t="shared" si="1583"/>
        <v>6.7347123500020984</v>
      </c>
      <c r="EO1988">
        <v>1981</v>
      </c>
      <c r="EP1988">
        <v>15.145675936046532</v>
      </c>
      <c r="EQ1988">
        <v>31.336882736958575</v>
      </c>
      <c r="ES1988">
        <f t="shared" si="1584"/>
        <v>0</v>
      </c>
      <c r="ET1988">
        <f t="shared" si="1585"/>
        <v>1</v>
      </c>
      <c r="EU1988">
        <f t="shared" si="1586"/>
        <v>16.191206800912042</v>
      </c>
    </row>
    <row r="1989" spans="1:151" x14ac:dyDescent="0.25">
      <c r="A1989">
        <v>1982</v>
      </c>
      <c r="B1989">
        <v>11.877573055564829</v>
      </c>
      <c r="C1989">
        <v>36.202704517376162</v>
      </c>
      <c r="E1989">
        <f t="shared" si="1587"/>
        <v>0</v>
      </c>
      <c r="F1989">
        <f t="shared" si="1538"/>
        <v>1</v>
      </c>
      <c r="G1989">
        <f t="shared" si="1588"/>
        <v>24.325131461811331</v>
      </c>
      <c r="J1989">
        <v>1982</v>
      </c>
      <c r="K1989">
        <v>19.659735322411706</v>
      </c>
      <c r="L1989">
        <v>28.551280633624</v>
      </c>
      <c r="N1989">
        <f t="shared" si="1539"/>
        <v>0</v>
      </c>
      <c r="O1989">
        <f t="shared" si="1540"/>
        <v>1</v>
      </c>
      <c r="P1989">
        <f t="shared" si="1541"/>
        <v>8.891545311212294</v>
      </c>
      <c r="S1989">
        <v>1982</v>
      </c>
      <c r="T1989">
        <v>15.720526702378743</v>
      </c>
      <c r="U1989">
        <v>17.382248320320475</v>
      </c>
      <c r="W1989">
        <f t="shared" si="1542"/>
        <v>0</v>
      </c>
      <c r="X1989">
        <f t="shared" si="1543"/>
        <v>1</v>
      </c>
      <c r="Y1989">
        <f t="shared" si="1544"/>
        <v>1.6617216179417316</v>
      </c>
      <c r="AB1989">
        <v>1982</v>
      </c>
      <c r="AC1989">
        <v>14.457316863210918</v>
      </c>
      <c r="AD1989">
        <v>17.497311040829345</v>
      </c>
      <c r="AF1989">
        <f t="shared" si="1545"/>
        <v>0</v>
      </c>
      <c r="AG1989">
        <f t="shared" si="1546"/>
        <v>1</v>
      </c>
      <c r="AH1989">
        <f t="shared" si="1547"/>
        <v>3.0399941776184267</v>
      </c>
      <c r="AK1989">
        <v>1982</v>
      </c>
      <c r="AL1989">
        <v>23.083214483675114</v>
      </c>
      <c r="AM1989">
        <v>53.24607446112401</v>
      </c>
      <c r="AO1989">
        <f t="shared" si="1548"/>
        <v>0</v>
      </c>
      <c r="AP1989">
        <f t="shared" si="1549"/>
        <v>1</v>
      </c>
      <c r="AQ1989">
        <f t="shared" si="1550"/>
        <v>30.162859977448896</v>
      </c>
      <c r="AT1989">
        <v>1982</v>
      </c>
      <c r="AU1989">
        <v>21.357454148871859</v>
      </c>
      <c r="AV1989">
        <v>18.537897190164877</v>
      </c>
      <c r="AX1989">
        <f t="shared" si="1551"/>
        <v>1</v>
      </c>
      <c r="AY1989">
        <f t="shared" si="1552"/>
        <v>0</v>
      </c>
      <c r="AZ1989">
        <f t="shared" si="1553"/>
        <v>2.8195569587069826</v>
      </c>
      <c r="BC1989">
        <v>1982</v>
      </c>
      <c r="BD1989" t="e">
        <v>#N/A</v>
      </c>
      <c r="BE1989" t="e">
        <v>#N/A</v>
      </c>
      <c r="BG1989" t="e">
        <f t="shared" si="1554"/>
        <v>#N/A</v>
      </c>
      <c r="BH1989" t="e">
        <f t="shared" si="1555"/>
        <v>#N/A</v>
      </c>
      <c r="BI1989" t="e">
        <f t="shared" si="1556"/>
        <v>#N/A</v>
      </c>
      <c r="BL1989">
        <v>1982</v>
      </c>
      <c r="BM1989">
        <v>31.990897911278097</v>
      </c>
      <c r="BN1989">
        <v>15.111564618704104</v>
      </c>
      <c r="BP1989">
        <f t="shared" si="1557"/>
        <v>1</v>
      </c>
      <c r="BQ1989">
        <f t="shared" si="1558"/>
        <v>0</v>
      </c>
      <c r="BR1989">
        <f t="shared" si="1559"/>
        <v>16.879333292573993</v>
      </c>
      <c r="BU1989">
        <v>1982</v>
      </c>
      <c r="BV1989">
        <v>30.869220836004786</v>
      </c>
      <c r="BW1989">
        <v>32.23325212188653</v>
      </c>
      <c r="BY1989">
        <f t="shared" si="1560"/>
        <v>0</v>
      </c>
      <c r="BZ1989">
        <f t="shared" si="1561"/>
        <v>1</v>
      </c>
      <c r="CA1989">
        <f t="shared" si="1562"/>
        <v>1.3640312858817438</v>
      </c>
      <c r="CD1989">
        <v>1982</v>
      </c>
      <c r="CE1989">
        <v>27.665774891210461</v>
      </c>
      <c r="CF1989">
        <v>17.790815764509986</v>
      </c>
      <c r="CH1989">
        <f t="shared" si="1563"/>
        <v>1</v>
      </c>
      <c r="CI1989">
        <f t="shared" si="1564"/>
        <v>0</v>
      </c>
      <c r="CJ1989">
        <f t="shared" si="1565"/>
        <v>9.8749591267004746</v>
      </c>
      <c r="CM1989">
        <v>1982</v>
      </c>
      <c r="CN1989">
        <v>24.572647002063782</v>
      </c>
      <c r="CO1989">
        <v>9.8876695429005164</v>
      </c>
      <c r="CQ1989">
        <f t="shared" si="1566"/>
        <v>1</v>
      </c>
      <c r="CR1989">
        <f t="shared" si="1567"/>
        <v>0</v>
      </c>
      <c r="CS1989">
        <f t="shared" si="1568"/>
        <v>14.684977459163266</v>
      </c>
      <c r="CV1989">
        <v>1982</v>
      </c>
      <c r="CW1989">
        <v>27.932177312262134</v>
      </c>
      <c r="CX1989">
        <v>17.94774712902478</v>
      </c>
      <c r="CZ1989">
        <f t="shared" si="1569"/>
        <v>1</v>
      </c>
      <c r="DA1989">
        <f t="shared" si="1570"/>
        <v>0</v>
      </c>
      <c r="DB1989">
        <f t="shared" si="1571"/>
        <v>9.9844301832373539</v>
      </c>
      <c r="DE1989">
        <v>1982</v>
      </c>
      <c r="DF1989">
        <v>24.108967297061668</v>
      </c>
      <c r="DG1989">
        <v>23.592496062110413</v>
      </c>
      <c r="DI1989">
        <f t="shared" si="1572"/>
        <v>1</v>
      </c>
      <c r="DJ1989">
        <f t="shared" si="1573"/>
        <v>0</v>
      </c>
      <c r="DK1989">
        <f t="shared" si="1574"/>
        <v>0.51647123495125413</v>
      </c>
      <c r="DN1989">
        <v>1982</v>
      </c>
      <c r="DO1989">
        <v>27.538114477336833</v>
      </c>
      <c r="DP1989">
        <v>22.791112530645972</v>
      </c>
      <c r="DR1989">
        <f t="shared" si="1575"/>
        <v>1</v>
      </c>
      <c r="DS1989">
        <f t="shared" si="1576"/>
        <v>0</v>
      </c>
      <c r="DT1989">
        <f t="shared" si="1577"/>
        <v>4.7470019466908617</v>
      </c>
      <c r="DW1989">
        <v>1982</v>
      </c>
      <c r="DX1989">
        <v>13.344936975576767</v>
      </c>
      <c r="DY1989">
        <v>15.803417566615209</v>
      </c>
      <c r="EA1989">
        <f t="shared" si="1578"/>
        <v>0</v>
      </c>
      <c r="EB1989">
        <f t="shared" si="1579"/>
        <v>1</v>
      </c>
      <c r="EC1989">
        <f t="shared" si="1580"/>
        <v>2.4584805910384429</v>
      </c>
      <c r="EF1989">
        <v>1982</v>
      </c>
      <c r="EG1989">
        <v>20.539536902877675</v>
      </c>
      <c r="EH1989">
        <v>13.097882794252307</v>
      </c>
      <c r="EJ1989">
        <f t="shared" si="1581"/>
        <v>1</v>
      </c>
      <c r="EK1989">
        <f t="shared" si="1582"/>
        <v>0</v>
      </c>
      <c r="EL1989">
        <f t="shared" si="1583"/>
        <v>7.441654108625368</v>
      </c>
      <c r="EO1989">
        <v>1982</v>
      </c>
      <c r="EP1989">
        <v>20.739382375107635</v>
      </c>
      <c r="EQ1989">
        <v>24.368531029192475</v>
      </c>
      <c r="ES1989">
        <f t="shared" si="1584"/>
        <v>0</v>
      </c>
      <c r="ET1989">
        <f t="shared" si="1585"/>
        <v>1</v>
      </c>
      <c r="EU1989">
        <f t="shared" si="1586"/>
        <v>3.6291486540848403</v>
      </c>
    </row>
    <row r="1990" spans="1:151" x14ac:dyDescent="0.25">
      <c r="A1990">
        <v>1983</v>
      </c>
      <c r="B1990">
        <v>13.845193046155924</v>
      </c>
      <c r="C1990">
        <v>18.407481586643097</v>
      </c>
      <c r="E1990">
        <f t="shared" si="1587"/>
        <v>0</v>
      </c>
      <c r="F1990">
        <f t="shared" si="1538"/>
        <v>1</v>
      </c>
      <c r="G1990">
        <f t="shared" si="1588"/>
        <v>4.5622885404871738</v>
      </c>
      <c r="J1990">
        <v>1983</v>
      </c>
      <c r="K1990">
        <v>18.067936828280079</v>
      </c>
      <c r="L1990">
        <v>27.540374062606983</v>
      </c>
      <c r="N1990">
        <f t="shared" si="1539"/>
        <v>0</v>
      </c>
      <c r="O1990">
        <f t="shared" si="1540"/>
        <v>1</v>
      </c>
      <c r="P1990">
        <f t="shared" si="1541"/>
        <v>9.4724372343269039</v>
      </c>
      <c r="S1990">
        <v>1983</v>
      </c>
      <c r="T1990">
        <v>22.091519003648429</v>
      </c>
      <c r="U1990">
        <v>12.720534884876034</v>
      </c>
      <c r="W1990">
        <f t="shared" si="1542"/>
        <v>1</v>
      </c>
      <c r="X1990">
        <f t="shared" si="1543"/>
        <v>0</v>
      </c>
      <c r="Y1990">
        <f t="shared" si="1544"/>
        <v>9.3709841187723946</v>
      </c>
      <c r="AB1990">
        <v>1983</v>
      </c>
      <c r="AC1990">
        <v>19.05244070917788</v>
      </c>
      <c r="AD1990">
        <v>17.897377499578553</v>
      </c>
      <c r="AF1990">
        <f t="shared" si="1545"/>
        <v>1</v>
      </c>
      <c r="AG1990">
        <f t="shared" si="1546"/>
        <v>0</v>
      </c>
      <c r="AH1990">
        <f t="shared" si="1547"/>
        <v>1.1550632095993265</v>
      </c>
      <c r="AK1990">
        <v>1983</v>
      </c>
      <c r="AL1990">
        <v>13.186170164751907</v>
      </c>
      <c r="AM1990">
        <v>24.759922895622356</v>
      </c>
      <c r="AO1990">
        <f t="shared" si="1548"/>
        <v>0</v>
      </c>
      <c r="AP1990">
        <f t="shared" si="1549"/>
        <v>1</v>
      </c>
      <c r="AQ1990">
        <f t="shared" si="1550"/>
        <v>11.573752730870449</v>
      </c>
      <c r="AT1990">
        <v>1983</v>
      </c>
      <c r="AU1990">
        <v>13.784834056874685</v>
      </c>
      <c r="AV1990">
        <v>19.851627845578893</v>
      </c>
      <c r="AX1990">
        <f t="shared" si="1551"/>
        <v>0</v>
      </c>
      <c r="AY1990">
        <f t="shared" si="1552"/>
        <v>1</v>
      </c>
      <c r="AZ1990">
        <f t="shared" si="1553"/>
        <v>6.0667937887042083</v>
      </c>
      <c r="BC1990">
        <v>1983</v>
      </c>
      <c r="BD1990" t="e">
        <v>#N/A</v>
      </c>
      <c r="BE1990" t="e">
        <v>#N/A</v>
      </c>
      <c r="BG1990" t="e">
        <f t="shared" si="1554"/>
        <v>#N/A</v>
      </c>
      <c r="BH1990" t="e">
        <f t="shared" si="1555"/>
        <v>#N/A</v>
      </c>
      <c r="BI1990" t="e">
        <f t="shared" si="1556"/>
        <v>#N/A</v>
      </c>
      <c r="BL1990">
        <v>1983</v>
      </c>
      <c r="BM1990">
        <v>44.485808354483495</v>
      </c>
      <c r="BN1990">
        <v>14.697570844166089</v>
      </c>
      <c r="BP1990">
        <f t="shared" si="1557"/>
        <v>1</v>
      </c>
      <c r="BQ1990">
        <f t="shared" si="1558"/>
        <v>0</v>
      </c>
      <c r="BR1990">
        <f t="shared" si="1559"/>
        <v>29.788237510317408</v>
      </c>
      <c r="BU1990">
        <v>1983</v>
      </c>
      <c r="BV1990">
        <v>8.3316605114118918</v>
      </c>
      <c r="BW1990">
        <v>18.708263650111959</v>
      </c>
      <c r="BY1990">
        <f t="shared" si="1560"/>
        <v>0</v>
      </c>
      <c r="BZ1990">
        <f t="shared" si="1561"/>
        <v>1</v>
      </c>
      <c r="CA1990">
        <f t="shared" si="1562"/>
        <v>10.376603138700068</v>
      </c>
      <c r="CD1990">
        <v>1983</v>
      </c>
      <c r="CE1990">
        <v>25.199280259474978</v>
      </c>
      <c r="CF1990">
        <v>30.290540237189532</v>
      </c>
      <c r="CH1990">
        <f t="shared" si="1563"/>
        <v>0</v>
      </c>
      <c r="CI1990">
        <f t="shared" si="1564"/>
        <v>1</v>
      </c>
      <c r="CJ1990">
        <f t="shared" si="1565"/>
        <v>5.0912599777145537</v>
      </c>
      <c r="CM1990">
        <v>1983</v>
      </c>
      <c r="CN1990">
        <v>24.246277961002853</v>
      </c>
      <c r="CO1990">
        <v>33.966884898631136</v>
      </c>
      <c r="CQ1990">
        <f t="shared" si="1566"/>
        <v>0</v>
      </c>
      <c r="CR1990">
        <f t="shared" si="1567"/>
        <v>1</v>
      </c>
      <c r="CS1990">
        <f t="shared" si="1568"/>
        <v>9.7206069376282827</v>
      </c>
      <c r="CV1990">
        <v>1983</v>
      </c>
      <c r="CW1990">
        <v>27.094954292532968</v>
      </c>
      <c r="CX1990">
        <v>15.347413475306972</v>
      </c>
      <c r="CZ1990">
        <f t="shared" si="1569"/>
        <v>1</v>
      </c>
      <c r="DA1990">
        <f t="shared" si="1570"/>
        <v>0</v>
      </c>
      <c r="DB1990">
        <f t="shared" si="1571"/>
        <v>11.747540817225996</v>
      </c>
      <c r="DE1990">
        <v>1983</v>
      </c>
      <c r="DF1990">
        <v>10.953705231753174</v>
      </c>
      <c r="DG1990">
        <v>23.823983120290787</v>
      </c>
      <c r="DI1990">
        <f t="shared" si="1572"/>
        <v>0</v>
      </c>
      <c r="DJ1990">
        <f t="shared" si="1573"/>
        <v>1</v>
      </c>
      <c r="DK1990">
        <f t="shared" si="1574"/>
        <v>12.870277888537613</v>
      </c>
      <c r="DN1990">
        <v>1983</v>
      </c>
      <c r="DO1990">
        <v>23.474033866659667</v>
      </c>
      <c r="DP1990">
        <v>17.558663166452646</v>
      </c>
      <c r="DR1990">
        <f t="shared" si="1575"/>
        <v>1</v>
      </c>
      <c r="DS1990">
        <f t="shared" si="1576"/>
        <v>0</v>
      </c>
      <c r="DT1990">
        <f t="shared" si="1577"/>
        <v>5.9153707002070206</v>
      </c>
      <c r="DW1990">
        <v>1983</v>
      </c>
      <c r="DX1990">
        <v>14.022927749460088</v>
      </c>
      <c r="DY1990">
        <v>27.148913782733867</v>
      </c>
      <c r="EA1990">
        <f t="shared" si="1578"/>
        <v>0</v>
      </c>
      <c r="EB1990">
        <f t="shared" si="1579"/>
        <v>1</v>
      </c>
      <c r="EC1990">
        <f t="shared" si="1580"/>
        <v>13.125986033273779</v>
      </c>
      <c r="EF1990">
        <v>1983</v>
      </c>
      <c r="EG1990">
        <v>22.641043030088237</v>
      </c>
      <c r="EH1990">
        <v>14.576995686919965</v>
      </c>
      <c r="EJ1990">
        <f t="shared" si="1581"/>
        <v>1</v>
      </c>
      <c r="EK1990">
        <f t="shared" si="1582"/>
        <v>0</v>
      </c>
      <c r="EL1990">
        <f t="shared" si="1583"/>
        <v>8.0640473431682729</v>
      </c>
      <c r="EO1990">
        <v>1983</v>
      </c>
      <c r="EP1990">
        <v>24.639126001692212</v>
      </c>
      <c r="EQ1990">
        <v>48.453030539622098</v>
      </c>
      <c r="ES1990">
        <f t="shared" si="1584"/>
        <v>0</v>
      </c>
      <c r="ET1990">
        <f t="shared" si="1585"/>
        <v>1</v>
      </c>
      <c r="EU1990">
        <f t="shared" si="1586"/>
        <v>23.813904537929886</v>
      </c>
    </row>
    <row r="1991" spans="1:151" x14ac:dyDescent="0.25">
      <c r="A1991">
        <v>1984</v>
      </c>
      <c r="B1991">
        <v>11.752138956324096</v>
      </c>
      <c r="C1991">
        <v>36.002160587514602</v>
      </c>
      <c r="E1991">
        <f t="shared" si="1587"/>
        <v>0</v>
      </c>
      <c r="F1991">
        <f t="shared" si="1538"/>
        <v>1</v>
      </c>
      <c r="G1991">
        <f t="shared" si="1588"/>
        <v>24.250021631190506</v>
      </c>
      <c r="J1991">
        <v>1984</v>
      </c>
      <c r="K1991">
        <v>20.075550059810837</v>
      </c>
      <c r="L1991">
        <v>24.701757343366388</v>
      </c>
      <c r="N1991">
        <f t="shared" si="1539"/>
        <v>0</v>
      </c>
      <c r="O1991">
        <f t="shared" si="1540"/>
        <v>1</v>
      </c>
      <c r="P1991">
        <f t="shared" si="1541"/>
        <v>4.6262072835555514</v>
      </c>
      <c r="S1991">
        <v>1984</v>
      </c>
      <c r="T1991">
        <v>19.769539185426609</v>
      </c>
      <c r="U1991">
        <v>38.498224889129233</v>
      </c>
      <c r="W1991">
        <f t="shared" si="1542"/>
        <v>0</v>
      </c>
      <c r="X1991">
        <f t="shared" si="1543"/>
        <v>1</v>
      </c>
      <c r="Y1991">
        <f t="shared" si="1544"/>
        <v>18.728685703702624</v>
      </c>
      <c r="AB1991">
        <v>1984</v>
      </c>
      <c r="AC1991">
        <v>23.415906130459874</v>
      </c>
      <c r="AD1991">
        <v>18.29460376063972</v>
      </c>
      <c r="AF1991">
        <f t="shared" si="1545"/>
        <v>1</v>
      </c>
      <c r="AG1991">
        <f t="shared" si="1546"/>
        <v>0</v>
      </c>
      <c r="AH1991">
        <f t="shared" si="1547"/>
        <v>5.1213023698201532</v>
      </c>
      <c r="AK1991">
        <v>1984</v>
      </c>
      <c r="AL1991">
        <v>8.1647004776480152</v>
      </c>
      <c r="AM1991">
        <v>34.90032948706012</v>
      </c>
      <c r="AO1991">
        <f t="shared" si="1548"/>
        <v>0</v>
      </c>
      <c r="AP1991">
        <f t="shared" si="1549"/>
        <v>1</v>
      </c>
      <c r="AQ1991">
        <f t="shared" si="1550"/>
        <v>26.735629009412104</v>
      </c>
      <c r="AT1991">
        <v>1984</v>
      </c>
      <c r="AU1991">
        <v>21.184743777164364</v>
      </c>
      <c r="AV1991">
        <v>23.382339130362695</v>
      </c>
      <c r="AX1991">
        <f t="shared" si="1551"/>
        <v>0</v>
      </c>
      <c r="AY1991">
        <f t="shared" si="1552"/>
        <v>1</v>
      </c>
      <c r="AZ1991">
        <f t="shared" si="1553"/>
        <v>2.1975953531983308</v>
      </c>
      <c r="BC1991">
        <v>1984</v>
      </c>
      <c r="BD1991" t="e">
        <v>#N/A</v>
      </c>
      <c r="BE1991" t="e">
        <v>#N/A</v>
      </c>
      <c r="BG1991" t="e">
        <f t="shared" si="1554"/>
        <v>#N/A</v>
      </c>
      <c r="BH1991" t="e">
        <f t="shared" si="1555"/>
        <v>#N/A</v>
      </c>
      <c r="BI1991" t="e">
        <f t="shared" si="1556"/>
        <v>#N/A</v>
      </c>
      <c r="BL1991">
        <v>1984</v>
      </c>
      <c r="BM1991">
        <v>44.272321319235246</v>
      </c>
      <c r="BN1991">
        <v>9.0290986592676976</v>
      </c>
      <c r="BP1991">
        <f t="shared" si="1557"/>
        <v>1</v>
      </c>
      <c r="BQ1991">
        <f t="shared" si="1558"/>
        <v>0</v>
      </c>
      <c r="BR1991">
        <f t="shared" si="1559"/>
        <v>35.24322265996755</v>
      </c>
      <c r="BU1991">
        <v>1984</v>
      </c>
      <c r="BV1991">
        <v>22.971315593884924</v>
      </c>
      <c r="BW1991">
        <v>26.862324179133957</v>
      </c>
      <c r="BY1991">
        <f t="shared" si="1560"/>
        <v>0</v>
      </c>
      <c r="BZ1991">
        <f t="shared" si="1561"/>
        <v>1</v>
      </c>
      <c r="CA1991">
        <f t="shared" si="1562"/>
        <v>3.8910085852490326</v>
      </c>
      <c r="CD1991">
        <v>1984</v>
      </c>
      <c r="CE1991">
        <v>21.019496072702157</v>
      </c>
      <c r="CF1991">
        <v>16.329733409000241</v>
      </c>
      <c r="CH1991">
        <f t="shared" si="1563"/>
        <v>1</v>
      </c>
      <c r="CI1991">
        <f t="shared" si="1564"/>
        <v>0</v>
      </c>
      <c r="CJ1991">
        <f t="shared" si="1565"/>
        <v>4.6897626637019165</v>
      </c>
      <c r="CM1991">
        <v>1984</v>
      </c>
      <c r="CN1991">
        <v>25.254190439284478</v>
      </c>
      <c r="CO1991">
        <v>18.460920213366794</v>
      </c>
      <c r="CQ1991">
        <f t="shared" si="1566"/>
        <v>1</v>
      </c>
      <c r="CR1991">
        <f t="shared" si="1567"/>
        <v>0</v>
      </c>
      <c r="CS1991">
        <f t="shared" si="1568"/>
        <v>6.7932702259176843</v>
      </c>
      <c r="CV1991">
        <v>1984</v>
      </c>
      <c r="CW1991">
        <v>25.775964464203383</v>
      </c>
      <c r="CX1991">
        <v>20.486996580084394</v>
      </c>
      <c r="CZ1991">
        <f t="shared" si="1569"/>
        <v>1</v>
      </c>
      <c r="DA1991">
        <f t="shared" si="1570"/>
        <v>0</v>
      </c>
      <c r="DB1991">
        <f t="shared" si="1571"/>
        <v>5.2889678841189891</v>
      </c>
      <c r="DE1991">
        <v>1984</v>
      </c>
      <c r="DF1991">
        <v>28.180814620286576</v>
      </c>
      <c r="DG1991">
        <v>22.23093610240791</v>
      </c>
      <c r="DI1991">
        <f t="shared" si="1572"/>
        <v>1</v>
      </c>
      <c r="DJ1991">
        <f t="shared" si="1573"/>
        <v>0</v>
      </c>
      <c r="DK1991">
        <f t="shared" si="1574"/>
        <v>5.9498785178786662</v>
      </c>
      <c r="DN1991">
        <v>1984</v>
      </c>
      <c r="DO1991">
        <v>21.678441681951654</v>
      </c>
      <c r="DP1991">
        <v>20.707196762549689</v>
      </c>
      <c r="DR1991">
        <f t="shared" si="1575"/>
        <v>1</v>
      </c>
      <c r="DS1991">
        <f t="shared" si="1576"/>
        <v>0</v>
      </c>
      <c r="DT1991">
        <f t="shared" si="1577"/>
        <v>0.97124491940196478</v>
      </c>
      <c r="DW1991">
        <v>1984</v>
      </c>
      <c r="DX1991">
        <v>17.447964827925105</v>
      </c>
      <c r="DY1991">
        <v>10.856396979577607</v>
      </c>
      <c r="EA1991">
        <f t="shared" si="1578"/>
        <v>1</v>
      </c>
      <c r="EB1991">
        <f t="shared" si="1579"/>
        <v>0</v>
      </c>
      <c r="EC1991">
        <f t="shared" si="1580"/>
        <v>6.5915678483474984</v>
      </c>
      <c r="EF1991">
        <v>1984</v>
      </c>
      <c r="EG1991">
        <v>22.346890183989057</v>
      </c>
      <c r="EH1991">
        <v>17.245237743515325</v>
      </c>
      <c r="EJ1991">
        <f t="shared" si="1581"/>
        <v>1</v>
      </c>
      <c r="EK1991">
        <f t="shared" si="1582"/>
        <v>0</v>
      </c>
      <c r="EL1991">
        <f t="shared" si="1583"/>
        <v>5.1016524404737318</v>
      </c>
      <c r="EO1991">
        <v>1984</v>
      </c>
      <c r="EP1991">
        <v>17.23323326871499</v>
      </c>
      <c r="EQ1991">
        <v>53.561133944227855</v>
      </c>
      <c r="ES1991">
        <f t="shared" si="1584"/>
        <v>0</v>
      </c>
      <c r="ET1991">
        <f t="shared" si="1585"/>
        <v>1</v>
      </c>
      <c r="EU1991">
        <f t="shared" si="1586"/>
        <v>36.327900675512865</v>
      </c>
    </row>
    <row r="1992" spans="1:151" x14ac:dyDescent="0.25">
      <c r="A1992">
        <v>1985</v>
      </c>
      <c r="B1992">
        <v>12.961501085566821</v>
      </c>
      <c r="C1992">
        <v>16.664454257428989</v>
      </c>
      <c r="E1992">
        <f t="shared" si="1587"/>
        <v>0</v>
      </c>
      <c r="F1992">
        <f t="shared" ref="F1992:F2007" si="1589">IF(E1992&gt;0,0,1)</f>
        <v>1</v>
      </c>
      <c r="G1992">
        <f t="shared" si="1588"/>
        <v>3.702953171862168</v>
      </c>
      <c r="J1992">
        <v>1985</v>
      </c>
      <c r="K1992">
        <v>21.65501711954165</v>
      </c>
      <c r="L1992">
        <v>20.794037720563445</v>
      </c>
      <c r="N1992">
        <f t="shared" ref="N1992:N2007" si="1590">IF(K1992&gt;L1992,1,0)</f>
        <v>1</v>
      </c>
      <c r="O1992">
        <f t="shared" ref="O1992:O2007" si="1591">IF(N1992&gt;0,0,1)</f>
        <v>0</v>
      </c>
      <c r="P1992">
        <f t="shared" ref="P1992:P2007" si="1592">IF(K1992&gt;L1992,K1992-L1992,L1992-K1992)</f>
        <v>0.86097939897820552</v>
      </c>
      <c r="S1992">
        <v>1985</v>
      </c>
      <c r="T1992">
        <v>19.086893026389784</v>
      </c>
      <c r="U1992">
        <v>33.888451000996241</v>
      </c>
      <c r="W1992">
        <f t="shared" ref="W1992:W2007" si="1593">IF(T1992&gt;U1992,1,0)</f>
        <v>0</v>
      </c>
      <c r="X1992">
        <f t="shared" ref="X1992:X2007" si="1594">IF(W1992&gt;0,0,1)</f>
        <v>1</v>
      </c>
      <c r="Y1992">
        <f t="shared" ref="Y1992:Y2007" si="1595">IF(T1992&gt;U1992,T1992-U1992,U1992-T1992)</f>
        <v>14.801557974606457</v>
      </c>
      <c r="AB1992">
        <v>1985</v>
      </c>
      <c r="AC1992">
        <v>17.146766581379396</v>
      </c>
      <c r="AD1992">
        <v>17.099207264132914</v>
      </c>
      <c r="AF1992">
        <f t="shared" ref="AF1992:AF2007" si="1596">IF(AC1992&gt;AD1992,1,0)</f>
        <v>1</v>
      </c>
      <c r="AG1992">
        <f t="shared" ref="AG1992:AG2007" si="1597">IF(AF1992&gt;0,0,1)</f>
        <v>0</v>
      </c>
      <c r="AH1992">
        <f t="shared" ref="AH1992:AH2007" si="1598">IF(AC1992&gt;AD1992,AC1992-AD1992,AD1992-AC1992)</f>
        <v>4.7559317246481214E-2</v>
      </c>
      <c r="AK1992">
        <v>1985</v>
      </c>
      <c r="AL1992">
        <v>25.512116982213293</v>
      </c>
      <c r="AM1992">
        <v>32.177278230608955</v>
      </c>
      <c r="AO1992">
        <f t="shared" ref="AO1992:AO2007" si="1599">IF(AL1992&gt;AM1992,1,0)</f>
        <v>0</v>
      </c>
      <c r="AP1992">
        <f t="shared" ref="AP1992:AP2007" si="1600">IF(AO1992&gt;0,0,1)</f>
        <v>1</v>
      </c>
      <c r="AQ1992">
        <f t="shared" ref="AQ1992:AQ2007" si="1601">IF(AL1992&gt;AM1992,AL1992-AM1992,AM1992-AL1992)</f>
        <v>6.6651612483956626</v>
      </c>
      <c r="AT1992">
        <v>1985</v>
      </c>
      <c r="AU1992">
        <v>14.925708713684035</v>
      </c>
      <c r="AV1992">
        <v>15.664931099990563</v>
      </c>
      <c r="AX1992">
        <f t="shared" ref="AX1992:AX2007" si="1602">IF(AU1992&gt;AV1992,1,0)</f>
        <v>0</v>
      </c>
      <c r="AY1992">
        <f t="shared" ref="AY1992:AY2007" si="1603">IF(AX1992&gt;0,0,1)</f>
        <v>1</v>
      </c>
      <c r="AZ1992">
        <f t="shared" ref="AZ1992:AZ2007" si="1604">IF(AU1992&gt;AV1992,AU1992-AV1992,AV1992-AU1992)</f>
        <v>0.73922238630652792</v>
      </c>
      <c r="BC1992">
        <v>1985</v>
      </c>
      <c r="BD1992" t="e">
        <v>#N/A</v>
      </c>
      <c r="BE1992" t="e">
        <v>#N/A</v>
      </c>
      <c r="BG1992" t="e">
        <f t="shared" ref="BG1992:BG2007" si="1605">IF(BD1992&gt;BE1992,1,0)</f>
        <v>#N/A</v>
      </c>
      <c r="BH1992" t="e">
        <f t="shared" ref="BH1992:BH2007" si="1606">IF(BG1992&gt;0,0,1)</f>
        <v>#N/A</v>
      </c>
      <c r="BI1992" t="e">
        <f t="shared" ref="BI1992:BI2007" si="1607">IF(BD1992&gt;BE1992,BD1992-BE1992,BE1992-BD1992)</f>
        <v>#N/A</v>
      </c>
      <c r="BL1992">
        <v>1985</v>
      </c>
      <c r="BM1992">
        <v>27.955869780753449</v>
      </c>
      <c r="BN1992">
        <v>13.298221210741666</v>
      </c>
      <c r="BP1992">
        <f t="shared" ref="BP1992:BP2007" si="1608">IF(BM1992&gt;BN1992,1,0)</f>
        <v>1</v>
      </c>
      <c r="BQ1992">
        <f t="shared" ref="BQ1992:BQ2007" si="1609">IF(BP1992&gt;0,0,1)</f>
        <v>0</v>
      </c>
      <c r="BR1992">
        <f t="shared" ref="BR1992:BR2007" si="1610">IF(BM1992&gt;BN1992,BM1992-BN1992,BN1992-BM1992)</f>
        <v>14.657648570011784</v>
      </c>
      <c r="BU1992">
        <v>1985</v>
      </c>
      <c r="BV1992">
        <v>13.136465038823587</v>
      </c>
      <c r="BW1992">
        <v>21.501664425499172</v>
      </c>
      <c r="BY1992">
        <f t="shared" ref="BY1992:BY2007" si="1611">IF(BV1992&gt;BW1992,1,0)</f>
        <v>0</v>
      </c>
      <c r="BZ1992">
        <f t="shared" ref="BZ1992:BZ2007" si="1612">IF(BY1992&gt;0,0,1)</f>
        <v>1</v>
      </c>
      <c r="CA1992">
        <f t="shared" ref="CA1992:CA2007" si="1613">IF(BV1992&gt;BW1992,BV1992-BW1992,BW1992-BV1992)</f>
        <v>8.3651993866755845</v>
      </c>
      <c r="CD1992">
        <v>1985</v>
      </c>
      <c r="CE1992">
        <v>25.588003725786447</v>
      </c>
      <c r="CF1992">
        <v>30.310840016133028</v>
      </c>
      <c r="CH1992">
        <f t="shared" ref="CH1992:CH2007" si="1614">IF(CE1992&gt;CF1992,1,0)</f>
        <v>0</v>
      </c>
      <c r="CI1992">
        <f t="shared" ref="CI1992:CI2007" si="1615">IF(CH1992&gt;0,0,1)</f>
        <v>1</v>
      </c>
      <c r="CJ1992">
        <f t="shared" ref="CJ1992:CJ2007" si="1616">IF(CE1992&gt;CF1992,CE1992-CF1992,CF1992-CE1992)</f>
        <v>4.7228362903465815</v>
      </c>
      <c r="CM1992">
        <v>1985</v>
      </c>
      <c r="CN1992">
        <v>16.956950121561835</v>
      </c>
      <c r="CO1992">
        <v>26.492512344662693</v>
      </c>
      <c r="CQ1992">
        <f t="shared" ref="CQ1992:CQ2007" si="1617">IF(CN1992&gt;CO1992,1,0)</f>
        <v>0</v>
      </c>
      <c r="CR1992">
        <f t="shared" ref="CR1992:CR2007" si="1618">IF(CQ1992&gt;0,0,1)</f>
        <v>1</v>
      </c>
      <c r="CS1992">
        <f t="shared" ref="CS1992:CS2007" si="1619">IF(CN1992&gt;CO1992,CN1992-CO1992,CO1992-CN1992)</f>
        <v>9.5355622231008574</v>
      </c>
      <c r="CV1992">
        <v>1985</v>
      </c>
      <c r="CW1992">
        <v>28.329770409268981</v>
      </c>
      <c r="CX1992">
        <v>18.009848465774727</v>
      </c>
      <c r="CZ1992">
        <f t="shared" ref="CZ1992:CZ2007" si="1620">IF(CW1992&gt;CX1992,1,0)</f>
        <v>1</v>
      </c>
      <c r="DA1992">
        <f t="shared" ref="DA1992:DA2007" si="1621">IF(CZ1992&gt;0,0,1)</f>
        <v>0</v>
      </c>
      <c r="DB1992">
        <f t="shared" ref="DB1992:DB2007" si="1622">IF(CW1992&gt;CX1992,CW1992-CX1992,CX1992-CW1992)</f>
        <v>10.319921943494254</v>
      </c>
      <c r="DE1992">
        <v>1985</v>
      </c>
      <c r="DF1992">
        <v>20.346651518280588</v>
      </c>
      <c r="DG1992">
        <v>25.684592292390096</v>
      </c>
      <c r="DI1992">
        <f t="shared" ref="DI1992:DI2007" si="1623">IF(DF1992&gt;DG1992,1,0)</f>
        <v>0</v>
      </c>
      <c r="DJ1992">
        <f t="shared" ref="DJ1992:DJ2007" si="1624">IF(DI1992&gt;0,0,1)</f>
        <v>1</v>
      </c>
      <c r="DK1992">
        <f t="shared" ref="DK1992:DK2007" si="1625">IF(DF1992&gt;DG1992,DF1992-DG1992,DG1992-DF1992)</f>
        <v>5.3379407741095086</v>
      </c>
      <c r="DN1992">
        <v>1985</v>
      </c>
      <c r="DO1992">
        <v>20.575197462947806</v>
      </c>
      <c r="DP1992">
        <v>28.36087526705295</v>
      </c>
      <c r="DR1992">
        <f t="shared" ref="DR1992:DR2007" si="1626">IF(DO1992&gt;DP1992,1,0)</f>
        <v>0</v>
      </c>
      <c r="DS1992">
        <f t="shared" ref="DS1992:DS2007" si="1627">IF(DR1992&gt;0,0,1)</f>
        <v>1</v>
      </c>
      <c r="DT1992">
        <f t="shared" ref="DT1992:DT2007" si="1628">IF(DO1992&gt;DP1992,DO1992-DP1992,DP1992-DO1992)</f>
        <v>7.7856778041051449</v>
      </c>
      <c r="DW1992">
        <v>1985</v>
      </c>
      <c r="DX1992">
        <v>5.984459560596644</v>
      </c>
      <c r="DY1992">
        <v>19.671760791546149</v>
      </c>
      <c r="EA1992">
        <f t="shared" ref="EA1992:EA2007" si="1629">IF(DX1992&gt;DY1992,1,0)</f>
        <v>0</v>
      </c>
      <c r="EB1992">
        <f t="shared" ref="EB1992:EB2007" si="1630">IF(EA1992&gt;0,0,1)</f>
        <v>1</v>
      </c>
      <c r="EC1992">
        <f t="shared" ref="EC1992:EC2007" si="1631">IF(DX1992&gt;DY1992,DX1992-DY1992,DY1992-DX1992)</f>
        <v>13.687301230949505</v>
      </c>
      <c r="EF1992">
        <v>1985</v>
      </c>
      <c r="EG1992">
        <v>19.92048873020526</v>
      </c>
      <c r="EH1992">
        <v>17.105287632548052</v>
      </c>
      <c r="EJ1992">
        <f t="shared" ref="EJ1992:EJ2007" si="1632">IF(EG1992&gt;EH1992,1,0)</f>
        <v>1</v>
      </c>
      <c r="EK1992">
        <f t="shared" ref="EK1992:EK2007" si="1633">IF(EJ1992&gt;0,0,1)</f>
        <v>0</v>
      </c>
      <c r="EL1992">
        <f t="shared" ref="EL1992:EL2007" si="1634">IF(EG1992&gt;EH1992,EG1992-EH1992,EH1992-EG1992)</f>
        <v>2.8152010976572086</v>
      </c>
      <c r="EO1992">
        <v>1985</v>
      </c>
      <c r="EP1992">
        <v>21.029352352157758</v>
      </c>
      <c r="EQ1992">
        <v>16.851483747520504</v>
      </c>
      <c r="ES1992">
        <f t="shared" ref="ES1992:ES2007" si="1635">IF(EP1992&gt;EQ1992,1,0)</f>
        <v>1</v>
      </c>
      <c r="ET1992">
        <f t="shared" ref="ET1992:ET2007" si="1636">IF(ES1992&gt;0,0,1)</f>
        <v>0</v>
      </c>
      <c r="EU1992">
        <f t="shared" ref="EU1992:EU2007" si="1637">IF(EP1992&gt;EQ1992,EP1992-EQ1992,EQ1992-EP1992)</f>
        <v>4.1778686046372542</v>
      </c>
    </row>
    <row r="1993" spans="1:151" x14ac:dyDescent="0.25">
      <c r="A1993">
        <v>1986</v>
      </c>
      <c r="B1993">
        <v>13.643474122366772</v>
      </c>
      <c r="C1993">
        <v>36.356078605166331</v>
      </c>
      <c r="E1993">
        <f t="shared" si="1587"/>
        <v>0</v>
      </c>
      <c r="F1993">
        <f t="shared" si="1589"/>
        <v>1</v>
      </c>
      <c r="G1993">
        <f t="shared" si="1588"/>
        <v>22.712604482799559</v>
      </c>
      <c r="J1993">
        <v>1986</v>
      </c>
      <c r="K1993">
        <v>9.6556124238708811</v>
      </c>
      <c r="L1993">
        <v>25.737982033421112</v>
      </c>
      <c r="N1993">
        <f t="shared" si="1590"/>
        <v>0</v>
      </c>
      <c r="O1993">
        <f t="shared" si="1591"/>
        <v>1</v>
      </c>
      <c r="P1993">
        <f t="shared" si="1592"/>
        <v>16.082369609550231</v>
      </c>
      <c r="S1993">
        <v>1986</v>
      </c>
      <c r="T1993">
        <v>17.422424077822125</v>
      </c>
      <c r="U1993">
        <v>30.534653819258857</v>
      </c>
      <c r="W1993">
        <f t="shared" si="1593"/>
        <v>0</v>
      </c>
      <c r="X1993">
        <f t="shared" si="1594"/>
        <v>1</v>
      </c>
      <c r="Y1993">
        <f t="shared" si="1595"/>
        <v>13.112229741436732</v>
      </c>
      <c r="AB1993">
        <v>1986</v>
      </c>
      <c r="AC1993">
        <v>5.3911270970525003</v>
      </c>
      <c r="AD1993">
        <v>17.208205815328689</v>
      </c>
      <c r="AF1993">
        <f t="shared" si="1596"/>
        <v>0</v>
      </c>
      <c r="AG1993">
        <f t="shared" si="1597"/>
        <v>1</v>
      </c>
      <c r="AH1993">
        <f t="shared" si="1598"/>
        <v>11.817078718276189</v>
      </c>
      <c r="AK1993">
        <v>1986</v>
      </c>
      <c r="AL1993">
        <v>23.528730237731125</v>
      </c>
      <c r="AM1993">
        <v>10.37138183821061</v>
      </c>
      <c r="AO1993">
        <f t="shared" si="1599"/>
        <v>1</v>
      </c>
      <c r="AP1993">
        <f t="shared" si="1600"/>
        <v>0</v>
      </c>
      <c r="AQ1993">
        <f t="shared" si="1601"/>
        <v>13.157348399520515</v>
      </c>
      <c r="AT1993">
        <v>1986</v>
      </c>
      <c r="AU1993">
        <v>20.664111781373808</v>
      </c>
      <c r="AV1993">
        <v>22.356742834651957</v>
      </c>
      <c r="AX1993">
        <f t="shared" si="1602"/>
        <v>0</v>
      </c>
      <c r="AY1993">
        <f t="shared" si="1603"/>
        <v>1</v>
      </c>
      <c r="AZ1993">
        <f t="shared" si="1604"/>
        <v>1.6926310532781486</v>
      </c>
      <c r="BC1993">
        <v>1986</v>
      </c>
      <c r="BD1993" t="e">
        <v>#N/A</v>
      </c>
      <c r="BE1993" t="e">
        <v>#N/A</v>
      </c>
      <c r="BG1993" t="e">
        <f t="shared" si="1605"/>
        <v>#N/A</v>
      </c>
      <c r="BH1993" t="e">
        <f t="shared" si="1606"/>
        <v>#N/A</v>
      </c>
      <c r="BI1993" t="e">
        <f t="shared" si="1607"/>
        <v>#N/A</v>
      </c>
      <c r="BL1993">
        <v>1986</v>
      </c>
      <c r="BM1993">
        <v>24.306305766424838</v>
      </c>
      <c r="BN1993">
        <v>12.776070123679839</v>
      </c>
      <c r="BP1993">
        <f t="shared" si="1608"/>
        <v>1</v>
      </c>
      <c r="BQ1993">
        <f t="shared" si="1609"/>
        <v>0</v>
      </c>
      <c r="BR1993">
        <f t="shared" si="1610"/>
        <v>11.530235642745</v>
      </c>
      <c r="BU1993">
        <v>1986</v>
      </c>
      <c r="BV1993">
        <v>26.098913828955666</v>
      </c>
      <c r="BW1993">
        <v>10.867866494784117</v>
      </c>
      <c r="BY1993">
        <f t="shared" si="1611"/>
        <v>1</v>
      </c>
      <c r="BZ1993">
        <f t="shared" si="1612"/>
        <v>0</v>
      </c>
      <c r="CA1993">
        <f t="shared" si="1613"/>
        <v>15.231047334171549</v>
      </c>
      <c r="CD1993">
        <v>1986</v>
      </c>
      <c r="CE1993">
        <v>34.153457524348227</v>
      </c>
      <c r="CF1993">
        <v>1.467558696802655</v>
      </c>
      <c r="CH1993">
        <f t="shared" si="1614"/>
        <v>1</v>
      </c>
      <c r="CI1993">
        <f t="shared" si="1615"/>
        <v>0</v>
      </c>
      <c r="CJ1993">
        <f t="shared" si="1616"/>
        <v>32.685898827545572</v>
      </c>
      <c r="CM1993">
        <v>1986</v>
      </c>
      <c r="CN1993">
        <v>23.780992676431641</v>
      </c>
      <c r="CO1993">
        <v>22.319070887484923</v>
      </c>
      <c r="CQ1993">
        <f t="shared" si="1617"/>
        <v>1</v>
      </c>
      <c r="CR1993">
        <f t="shared" si="1618"/>
        <v>0</v>
      </c>
      <c r="CS1993">
        <f t="shared" si="1619"/>
        <v>1.461921788946718</v>
      </c>
      <c r="CV1993">
        <v>1986</v>
      </c>
      <c r="CW1993">
        <v>20.205562307736351</v>
      </c>
      <c r="CX1993">
        <v>19.42115975440209</v>
      </c>
      <c r="CZ1993">
        <f t="shared" si="1620"/>
        <v>1</v>
      </c>
      <c r="DA1993">
        <f t="shared" si="1621"/>
        <v>0</v>
      </c>
      <c r="DB1993">
        <f t="shared" si="1622"/>
        <v>0.78440255333426023</v>
      </c>
      <c r="DE1993">
        <v>1986</v>
      </c>
      <c r="DF1993">
        <v>15.620362945297675</v>
      </c>
      <c r="DG1993">
        <v>13.292873246504559</v>
      </c>
      <c r="DI1993">
        <f t="shared" si="1623"/>
        <v>1</v>
      </c>
      <c r="DJ1993">
        <f t="shared" si="1624"/>
        <v>0</v>
      </c>
      <c r="DK1993">
        <f t="shared" si="1625"/>
        <v>2.3274896987931157</v>
      </c>
      <c r="DN1993">
        <v>1986</v>
      </c>
      <c r="DO1993">
        <v>21.772025769214167</v>
      </c>
      <c r="DP1993">
        <v>23.80350084073811</v>
      </c>
      <c r="DR1993">
        <f t="shared" si="1626"/>
        <v>0</v>
      </c>
      <c r="DS1993">
        <f t="shared" si="1627"/>
        <v>1</v>
      </c>
      <c r="DT1993">
        <f t="shared" si="1628"/>
        <v>2.0314750715239427</v>
      </c>
      <c r="DW1993">
        <v>1986</v>
      </c>
      <c r="DX1993">
        <v>17.569313601767274</v>
      </c>
      <c r="DY1993">
        <v>18.787666903597003</v>
      </c>
      <c r="EA1993">
        <f t="shared" si="1629"/>
        <v>0</v>
      </c>
      <c r="EB1993">
        <f t="shared" si="1630"/>
        <v>1</v>
      </c>
      <c r="EC1993">
        <f t="shared" si="1631"/>
        <v>1.2183533018297297</v>
      </c>
      <c r="EF1993">
        <v>1986</v>
      </c>
      <c r="EG1993">
        <v>23.795942075157555</v>
      </c>
      <c r="EH1993">
        <v>11.719387161080865</v>
      </c>
      <c r="EJ1993">
        <f t="shared" si="1632"/>
        <v>1</v>
      </c>
      <c r="EK1993">
        <f t="shared" si="1633"/>
        <v>0</v>
      </c>
      <c r="EL1993">
        <f t="shared" si="1634"/>
        <v>12.07655491407669</v>
      </c>
      <c r="EO1993">
        <v>1986</v>
      </c>
      <c r="EP1993">
        <v>20.846882824338131</v>
      </c>
      <c r="EQ1993">
        <v>46.550160094770014</v>
      </c>
      <c r="ES1993">
        <f t="shared" si="1635"/>
        <v>0</v>
      </c>
      <c r="ET1993">
        <f t="shared" si="1636"/>
        <v>1</v>
      </c>
      <c r="EU1993">
        <f t="shared" si="1637"/>
        <v>25.703277270431883</v>
      </c>
    </row>
    <row r="1994" spans="1:151" x14ac:dyDescent="0.25">
      <c r="A1994">
        <v>1987</v>
      </c>
      <c r="B1994">
        <v>9.0851471932835111</v>
      </c>
      <c r="C1994">
        <v>19.059420809869025</v>
      </c>
      <c r="E1994">
        <f t="shared" si="1587"/>
        <v>0</v>
      </c>
      <c r="F1994">
        <f t="shared" si="1589"/>
        <v>1</v>
      </c>
      <c r="G1994">
        <f t="shared" si="1588"/>
        <v>9.9742736165855135</v>
      </c>
      <c r="J1994">
        <v>1987</v>
      </c>
      <c r="K1994">
        <v>18.194746605592268</v>
      </c>
      <c r="L1994">
        <v>16.851613638569013</v>
      </c>
      <c r="N1994">
        <f t="shared" si="1590"/>
        <v>1</v>
      </c>
      <c r="O1994">
        <f t="shared" si="1591"/>
        <v>0</v>
      </c>
      <c r="P1994">
        <f t="shared" si="1592"/>
        <v>1.343132967023255</v>
      </c>
      <c r="S1994">
        <v>1987</v>
      </c>
      <c r="T1994">
        <v>12.730402639659452</v>
      </c>
      <c r="U1994">
        <v>28.164789381140576</v>
      </c>
      <c r="W1994">
        <f t="shared" si="1593"/>
        <v>0</v>
      </c>
      <c r="X1994">
        <f t="shared" si="1594"/>
        <v>1</v>
      </c>
      <c r="Y1994">
        <f t="shared" si="1595"/>
        <v>15.434386741481124</v>
      </c>
      <c r="AB1994">
        <v>1987</v>
      </c>
      <c r="AC1994">
        <v>26.371395630823404</v>
      </c>
      <c r="AD1994">
        <v>17.438624498308108</v>
      </c>
      <c r="AF1994">
        <f t="shared" si="1596"/>
        <v>1</v>
      </c>
      <c r="AG1994">
        <f t="shared" si="1597"/>
        <v>0</v>
      </c>
      <c r="AH1994">
        <f t="shared" si="1598"/>
        <v>8.9327711325152954</v>
      </c>
      <c r="AK1994">
        <v>1987</v>
      </c>
      <c r="AL1994">
        <v>15.685539354683602</v>
      </c>
      <c r="AM1994">
        <v>12.354222954391286</v>
      </c>
      <c r="AO1994">
        <f t="shared" si="1599"/>
        <v>1</v>
      </c>
      <c r="AP1994">
        <f t="shared" si="1600"/>
        <v>0</v>
      </c>
      <c r="AQ1994">
        <f t="shared" si="1601"/>
        <v>3.3313164002923159</v>
      </c>
      <c r="AT1994">
        <v>1987</v>
      </c>
      <c r="AU1994">
        <v>18.415549464621002</v>
      </c>
      <c r="AV1994">
        <v>23.52002661301243</v>
      </c>
      <c r="AX1994">
        <f t="shared" si="1602"/>
        <v>0</v>
      </c>
      <c r="AY1994">
        <f t="shared" si="1603"/>
        <v>1</v>
      </c>
      <c r="AZ1994">
        <f t="shared" si="1604"/>
        <v>5.1044771483914282</v>
      </c>
      <c r="BC1994">
        <v>1987</v>
      </c>
      <c r="BD1994" t="e">
        <v>#N/A</v>
      </c>
      <c r="BE1994" t="e">
        <v>#N/A</v>
      </c>
      <c r="BG1994" t="e">
        <f t="shared" si="1605"/>
        <v>#N/A</v>
      </c>
      <c r="BH1994" t="e">
        <f t="shared" si="1606"/>
        <v>#N/A</v>
      </c>
      <c r="BI1994" t="e">
        <f t="shared" si="1607"/>
        <v>#N/A</v>
      </c>
      <c r="BL1994">
        <v>1987</v>
      </c>
      <c r="BM1994">
        <v>27.366374148004038</v>
      </c>
      <c r="BN1994">
        <v>13.197750332427049</v>
      </c>
      <c r="BP1994">
        <f t="shared" si="1608"/>
        <v>1</v>
      </c>
      <c r="BQ1994">
        <f t="shared" si="1609"/>
        <v>0</v>
      </c>
      <c r="BR1994">
        <f t="shared" si="1610"/>
        <v>14.168623815576989</v>
      </c>
      <c r="BU1994">
        <v>1987</v>
      </c>
      <c r="BV1994">
        <v>13.929012996332744</v>
      </c>
      <c r="BW1994">
        <v>27.316016173932873</v>
      </c>
      <c r="BY1994">
        <f t="shared" si="1611"/>
        <v>0</v>
      </c>
      <c r="BZ1994">
        <f t="shared" si="1612"/>
        <v>1</v>
      </c>
      <c r="CA1994">
        <f t="shared" si="1613"/>
        <v>13.387003177600128</v>
      </c>
      <c r="CD1994">
        <v>1987</v>
      </c>
      <c r="CE1994">
        <v>35.598690980187861</v>
      </c>
      <c r="CF1994">
        <v>16.91382985331283</v>
      </c>
      <c r="CH1994">
        <f t="shared" si="1614"/>
        <v>1</v>
      </c>
      <c r="CI1994">
        <f t="shared" si="1615"/>
        <v>0</v>
      </c>
      <c r="CJ1994">
        <f t="shared" si="1616"/>
        <v>18.684861126875031</v>
      </c>
      <c r="CM1994">
        <v>1987</v>
      </c>
      <c r="CN1994">
        <v>18.848835149173116</v>
      </c>
      <c r="CO1994">
        <v>21.54857684781534</v>
      </c>
      <c r="CQ1994">
        <f t="shared" si="1617"/>
        <v>0</v>
      </c>
      <c r="CR1994">
        <f t="shared" si="1618"/>
        <v>1</v>
      </c>
      <c r="CS1994">
        <f t="shared" si="1619"/>
        <v>2.6997416986422245</v>
      </c>
      <c r="CV1994">
        <v>1987</v>
      </c>
      <c r="CW1994">
        <v>19.967782742670845</v>
      </c>
      <c r="CX1994">
        <v>13.522275843321983</v>
      </c>
      <c r="CZ1994">
        <f t="shared" si="1620"/>
        <v>1</v>
      </c>
      <c r="DA1994">
        <f t="shared" si="1621"/>
        <v>0</v>
      </c>
      <c r="DB1994">
        <f t="shared" si="1622"/>
        <v>6.445506899348862</v>
      </c>
      <c r="DE1994">
        <v>1987</v>
      </c>
      <c r="DF1994">
        <v>16.899911824178183</v>
      </c>
      <c r="DG1994">
        <v>16.119214584130987</v>
      </c>
      <c r="DI1994">
        <f t="shared" si="1623"/>
        <v>1</v>
      </c>
      <c r="DJ1994">
        <f t="shared" si="1624"/>
        <v>0</v>
      </c>
      <c r="DK1994">
        <f t="shared" si="1625"/>
        <v>0.78069724004719632</v>
      </c>
      <c r="DN1994">
        <v>1987</v>
      </c>
      <c r="DO1994">
        <v>18.581173335908922</v>
      </c>
      <c r="DP1994">
        <v>21.554660417770958</v>
      </c>
      <c r="DR1994">
        <f t="shared" si="1626"/>
        <v>0</v>
      </c>
      <c r="DS1994">
        <f t="shared" si="1627"/>
        <v>1</v>
      </c>
      <c r="DT1994">
        <f t="shared" si="1628"/>
        <v>2.9734870818620358</v>
      </c>
      <c r="DW1994">
        <v>1987</v>
      </c>
      <c r="DX1994">
        <v>27.776152436004061</v>
      </c>
      <c r="DY1994">
        <v>22.455264502449658</v>
      </c>
      <c r="EA1994">
        <f t="shared" si="1629"/>
        <v>1</v>
      </c>
      <c r="EB1994">
        <f t="shared" si="1630"/>
        <v>0</v>
      </c>
      <c r="EC1994">
        <f t="shared" si="1631"/>
        <v>5.3208879335544026</v>
      </c>
      <c r="EF1994">
        <v>1987</v>
      </c>
      <c r="EG1994">
        <v>23.468847987988177</v>
      </c>
      <c r="EH1994">
        <v>12.240327120246905</v>
      </c>
      <c r="EJ1994">
        <f t="shared" si="1632"/>
        <v>1</v>
      </c>
      <c r="EK1994">
        <f t="shared" si="1633"/>
        <v>0</v>
      </c>
      <c r="EL1994">
        <f t="shared" si="1634"/>
        <v>11.228520867741272</v>
      </c>
      <c r="EO1994">
        <v>1987</v>
      </c>
      <c r="EP1994">
        <v>18.178103705252706</v>
      </c>
      <c r="EQ1994">
        <v>18.210151121101966</v>
      </c>
      <c r="ES1994">
        <f t="shared" si="1635"/>
        <v>0</v>
      </c>
      <c r="ET1994">
        <f t="shared" si="1636"/>
        <v>1</v>
      </c>
      <c r="EU1994">
        <f t="shared" si="1637"/>
        <v>3.2047415849259409E-2</v>
      </c>
    </row>
    <row r="1995" spans="1:151" x14ac:dyDescent="0.25">
      <c r="A1995">
        <v>1988</v>
      </c>
      <c r="B1995">
        <v>16.646007542964099</v>
      </c>
      <c r="C1995">
        <v>15.250740540970169</v>
      </c>
      <c r="E1995">
        <f t="shared" si="1587"/>
        <v>1</v>
      </c>
      <c r="F1995">
        <f t="shared" si="1589"/>
        <v>0</v>
      </c>
      <c r="G1995">
        <f t="shared" si="1588"/>
        <v>1.3952670019939308</v>
      </c>
      <c r="J1995">
        <v>1988</v>
      </c>
      <c r="K1995">
        <v>24.416931658392599</v>
      </c>
      <c r="L1995">
        <v>21.111565980524666</v>
      </c>
      <c r="N1995">
        <f t="shared" si="1590"/>
        <v>1</v>
      </c>
      <c r="O1995">
        <f t="shared" si="1591"/>
        <v>0</v>
      </c>
      <c r="P1995">
        <f t="shared" si="1592"/>
        <v>3.3053656778679326</v>
      </c>
      <c r="S1995">
        <v>1988</v>
      </c>
      <c r="T1995">
        <v>21.656890372999584</v>
      </c>
      <c r="U1995">
        <v>1.9565920456287706</v>
      </c>
      <c r="W1995">
        <f t="shared" si="1593"/>
        <v>1</v>
      </c>
      <c r="X1995">
        <f t="shared" si="1594"/>
        <v>0</v>
      </c>
      <c r="Y1995">
        <f t="shared" si="1595"/>
        <v>19.700298327370813</v>
      </c>
      <c r="AB1995">
        <v>1988</v>
      </c>
      <c r="AC1995">
        <v>20.784370853945951</v>
      </c>
      <c r="AD1995">
        <v>18.300832372027148</v>
      </c>
      <c r="AF1995">
        <f t="shared" si="1596"/>
        <v>1</v>
      </c>
      <c r="AG1995">
        <f t="shared" si="1597"/>
        <v>0</v>
      </c>
      <c r="AH1995">
        <f t="shared" si="1598"/>
        <v>2.4835384819188029</v>
      </c>
      <c r="AK1995">
        <v>1988</v>
      </c>
      <c r="AL1995">
        <v>18.981658797614521</v>
      </c>
      <c r="AM1995">
        <v>18.76928395352855</v>
      </c>
      <c r="AO1995">
        <f t="shared" si="1599"/>
        <v>1</v>
      </c>
      <c r="AP1995">
        <f t="shared" si="1600"/>
        <v>0</v>
      </c>
      <c r="AQ1995">
        <f t="shared" si="1601"/>
        <v>0.2123748440859714</v>
      </c>
      <c r="AT1995">
        <v>1988</v>
      </c>
      <c r="AU1995">
        <v>15.408323177949976</v>
      </c>
      <c r="AV1995">
        <v>30.659228920223836</v>
      </c>
      <c r="AX1995">
        <f t="shared" si="1602"/>
        <v>0</v>
      </c>
      <c r="AY1995">
        <f t="shared" si="1603"/>
        <v>1</v>
      </c>
      <c r="AZ1995">
        <f t="shared" si="1604"/>
        <v>15.25090574227386</v>
      </c>
      <c r="BC1995">
        <v>1988</v>
      </c>
      <c r="BD1995" t="e">
        <v>#N/A</v>
      </c>
      <c r="BE1995" t="e">
        <v>#N/A</v>
      </c>
      <c r="BG1995" t="e">
        <f t="shared" si="1605"/>
        <v>#N/A</v>
      </c>
      <c r="BH1995" t="e">
        <f t="shared" si="1606"/>
        <v>#N/A</v>
      </c>
      <c r="BI1995" t="e">
        <f t="shared" si="1607"/>
        <v>#N/A</v>
      </c>
      <c r="BL1995">
        <v>1988</v>
      </c>
      <c r="BM1995">
        <v>18.296112142263738</v>
      </c>
      <c r="BN1995">
        <v>15.428510296449041</v>
      </c>
      <c r="BP1995">
        <f t="shared" si="1608"/>
        <v>1</v>
      </c>
      <c r="BQ1995">
        <f t="shared" si="1609"/>
        <v>0</v>
      </c>
      <c r="BR1995">
        <f t="shared" si="1610"/>
        <v>2.867601845814697</v>
      </c>
      <c r="BU1995">
        <v>1988</v>
      </c>
      <c r="BV1995">
        <v>29.222272410597427</v>
      </c>
      <c r="BW1995">
        <v>27.635525939494752</v>
      </c>
      <c r="BY1995">
        <f t="shared" si="1611"/>
        <v>1</v>
      </c>
      <c r="BZ1995">
        <f t="shared" si="1612"/>
        <v>0</v>
      </c>
      <c r="CA1995">
        <f t="shared" si="1613"/>
        <v>1.5867464711026749</v>
      </c>
      <c r="CD1995">
        <v>1988</v>
      </c>
      <c r="CE1995">
        <v>10.286441520597577</v>
      </c>
      <c r="CF1995">
        <v>25.044887856122973</v>
      </c>
      <c r="CH1995">
        <f t="shared" si="1614"/>
        <v>0</v>
      </c>
      <c r="CI1995">
        <f t="shared" si="1615"/>
        <v>1</v>
      </c>
      <c r="CJ1995">
        <f t="shared" si="1616"/>
        <v>14.758446335525395</v>
      </c>
      <c r="CM1995">
        <v>1988</v>
      </c>
      <c r="CN1995">
        <v>21.158604267354885</v>
      </c>
      <c r="CO1995">
        <v>20.775717011734347</v>
      </c>
      <c r="CQ1995">
        <f t="shared" si="1617"/>
        <v>1</v>
      </c>
      <c r="CR1995">
        <f t="shared" si="1618"/>
        <v>0</v>
      </c>
      <c r="CS1995">
        <f t="shared" si="1619"/>
        <v>0.38288725562053827</v>
      </c>
      <c r="CV1995">
        <v>1988</v>
      </c>
      <c r="CW1995">
        <v>24.892100849800585</v>
      </c>
      <c r="CX1995">
        <v>16.147434633832074</v>
      </c>
      <c r="CZ1995">
        <f t="shared" si="1620"/>
        <v>1</v>
      </c>
      <c r="DA1995">
        <f t="shared" si="1621"/>
        <v>0</v>
      </c>
      <c r="DB1995">
        <f t="shared" si="1622"/>
        <v>8.7446662159685111</v>
      </c>
      <c r="DE1995">
        <v>1988</v>
      </c>
      <c r="DF1995">
        <v>18.721954059943762</v>
      </c>
      <c r="DG1995">
        <v>26.149458620974848</v>
      </c>
      <c r="DI1995">
        <f t="shared" si="1623"/>
        <v>0</v>
      </c>
      <c r="DJ1995">
        <f t="shared" si="1624"/>
        <v>1</v>
      </c>
      <c r="DK1995">
        <f t="shared" si="1625"/>
        <v>7.4275045610310855</v>
      </c>
      <c r="DN1995">
        <v>1988</v>
      </c>
      <c r="DO1995">
        <v>24.433505132445589</v>
      </c>
      <c r="DP1995">
        <v>26.226605821279833</v>
      </c>
      <c r="DR1995">
        <f t="shared" si="1626"/>
        <v>0</v>
      </c>
      <c r="DS1995">
        <f t="shared" si="1627"/>
        <v>1</v>
      </c>
      <c r="DT1995">
        <f t="shared" si="1628"/>
        <v>1.7931006888342438</v>
      </c>
      <c r="DW1995">
        <v>1988</v>
      </c>
      <c r="DX1995">
        <v>21.611703783124732</v>
      </c>
      <c r="DY1995">
        <v>27.070889788789287</v>
      </c>
      <c r="EA1995">
        <f t="shared" si="1629"/>
        <v>0</v>
      </c>
      <c r="EB1995">
        <f t="shared" si="1630"/>
        <v>1</v>
      </c>
      <c r="EC1995">
        <f t="shared" si="1631"/>
        <v>5.4591860056645558</v>
      </c>
      <c r="EF1995">
        <v>1988</v>
      </c>
      <c r="EG1995">
        <v>18.285008155177156</v>
      </c>
      <c r="EH1995">
        <v>15.555739143616076</v>
      </c>
      <c r="EJ1995">
        <f t="shared" si="1632"/>
        <v>1</v>
      </c>
      <c r="EK1995">
        <f t="shared" si="1633"/>
        <v>0</v>
      </c>
      <c r="EL1995">
        <f t="shared" si="1634"/>
        <v>2.7292690115610796</v>
      </c>
      <c r="EO1995">
        <v>1988</v>
      </c>
      <c r="EP1995">
        <v>23.989236217238425</v>
      </c>
      <c r="EQ1995">
        <v>56.596752003628282</v>
      </c>
      <c r="ES1995">
        <f t="shared" si="1635"/>
        <v>0</v>
      </c>
      <c r="ET1995">
        <f t="shared" si="1636"/>
        <v>1</v>
      </c>
      <c r="EU1995">
        <f t="shared" si="1637"/>
        <v>32.607515786389854</v>
      </c>
    </row>
    <row r="1996" spans="1:151" x14ac:dyDescent="0.25">
      <c r="A1996">
        <v>1989</v>
      </c>
      <c r="B1996">
        <v>15.054330956712427</v>
      </c>
      <c r="C1996">
        <v>11.328208175800551</v>
      </c>
      <c r="E1996">
        <f t="shared" si="1587"/>
        <v>1</v>
      </c>
      <c r="F1996">
        <f t="shared" si="1589"/>
        <v>0</v>
      </c>
      <c r="G1996">
        <f t="shared" si="1588"/>
        <v>3.7261227809118758</v>
      </c>
      <c r="J1996">
        <v>1989</v>
      </c>
      <c r="K1996">
        <v>16.190395960449628</v>
      </c>
      <c r="L1996">
        <v>32.897437236066686</v>
      </c>
      <c r="N1996">
        <f t="shared" si="1590"/>
        <v>0</v>
      </c>
      <c r="O1996">
        <f t="shared" si="1591"/>
        <v>1</v>
      </c>
      <c r="P1996">
        <f t="shared" si="1592"/>
        <v>16.707041275617058</v>
      </c>
      <c r="S1996">
        <v>1989</v>
      </c>
      <c r="T1996">
        <v>20.807327771657871</v>
      </c>
      <c r="U1996">
        <v>13.029869371105233</v>
      </c>
      <c r="W1996">
        <f t="shared" si="1593"/>
        <v>1</v>
      </c>
      <c r="X1996">
        <f t="shared" si="1594"/>
        <v>0</v>
      </c>
      <c r="Y1996">
        <f t="shared" si="1595"/>
        <v>7.7774584005526375</v>
      </c>
      <c r="AB1996">
        <v>1989</v>
      </c>
      <c r="AC1996">
        <v>17.825068941776749</v>
      </c>
      <c r="AD1996">
        <v>17.997837213724665</v>
      </c>
      <c r="AF1996">
        <f t="shared" si="1596"/>
        <v>0</v>
      </c>
      <c r="AG1996">
        <f t="shared" si="1597"/>
        <v>1</v>
      </c>
      <c r="AH1996">
        <f t="shared" si="1598"/>
        <v>0.17276827194791622</v>
      </c>
      <c r="AK1996">
        <v>1989</v>
      </c>
      <c r="AL1996">
        <v>24.397497430843273</v>
      </c>
      <c r="AM1996">
        <v>13.530341849324833</v>
      </c>
      <c r="AO1996">
        <f t="shared" si="1599"/>
        <v>1</v>
      </c>
      <c r="AP1996">
        <f t="shared" si="1600"/>
        <v>0</v>
      </c>
      <c r="AQ1996">
        <f t="shared" si="1601"/>
        <v>10.867155581518441</v>
      </c>
      <c r="AT1996">
        <v>1989</v>
      </c>
      <c r="AU1996">
        <v>11.652350957203275</v>
      </c>
      <c r="AV1996">
        <v>34.326940578136508</v>
      </c>
      <c r="AX1996">
        <f t="shared" si="1602"/>
        <v>0</v>
      </c>
      <c r="AY1996">
        <f t="shared" si="1603"/>
        <v>1</v>
      </c>
      <c r="AZ1996">
        <f t="shared" si="1604"/>
        <v>22.674589620933233</v>
      </c>
      <c r="BC1996">
        <v>1989</v>
      </c>
      <c r="BD1996" t="e">
        <v>#N/A</v>
      </c>
      <c r="BE1996" t="e">
        <v>#N/A</v>
      </c>
      <c r="BG1996" t="e">
        <f t="shared" si="1605"/>
        <v>#N/A</v>
      </c>
      <c r="BH1996" t="e">
        <f t="shared" si="1606"/>
        <v>#N/A</v>
      </c>
      <c r="BI1996" t="e">
        <f t="shared" si="1607"/>
        <v>#N/A</v>
      </c>
      <c r="BL1996">
        <v>1989</v>
      </c>
      <c r="BM1996">
        <v>37.902906201956156</v>
      </c>
      <c r="BN1996">
        <v>9.5442183404092411</v>
      </c>
      <c r="BP1996">
        <f t="shared" si="1608"/>
        <v>1</v>
      </c>
      <c r="BQ1996">
        <f t="shared" si="1609"/>
        <v>0</v>
      </c>
      <c r="BR1996">
        <f t="shared" si="1610"/>
        <v>28.358687861546915</v>
      </c>
      <c r="BU1996">
        <v>1989</v>
      </c>
      <c r="BV1996">
        <v>19.117877164401051</v>
      </c>
      <c r="BW1996">
        <v>27.479279058955228</v>
      </c>
      <c r="BY1996">
        <f t="shared" si="1611"/>
        <v>0</v>
      </c>
      <c r="BZ1996">
        <f t="shared" si="1612"/>
        <v>1</v>
      </c>
      <c r="CA1996">
        <f t="shared" si="1613"/>
        <v>8.3614018945541773</v>
      </c>
      <c r="CD1996">
        <v>1989</v>
      </c>
      <c r="CE1996">
        <v>16.809087223301113</v>
      </c>
      <c r="CF1996">
        <v>23.229380814141919</v>
      </c>
      <c r="CH1996">
        <f t="shared" si="1614"/>
        <v>0</v>
      </c>
      <c r="CI1996">
        <f t="shared" si="1615"/>
        <v>1</v>
      </c>
      <c r="CJ1996">
        <f t="shared" si="1616"/>
        <v>6.4202935908408065</v>
      </c>
      <c r="CM1996">
        <v>1989</v>
      </c>
      <c r="CN1996">
        <v>19.633930637744548</v>
      </c>
      <c r="CO1996">
        <v>30.333394434498395</v>
      </c>
      <c r="CQ1996">
        <f t="shared" si="1617"/>
        <v>0</v>
      </c>
      <c r="CR1996">
        <f t="shared" si="1618"/>
        <v>1</v>
      </c>
      <c r="CS1996">
        <f t="shared" si="1619"/>
        <v>10.699463796753847</v>
      </c>
      <c r="CV1996">
        <v>1989</v>
      </c>
      <c r="CW1996">
        <v>24.163783728866822</v>
      </c>
      <c r="CX1996">
        <v>17.05166792748458</v>
      </c>
      <c r="CZ1996">
        <f t="shared" si="1620"/>
        <v>1</v>
      </c>
      <c r="DA1996">
        <f t="shared" si="1621"/>
        <v>0</v>
      </c>
      <c r="DB1996">
        <f t="shared" si="1622"/>
        <v>7.1121158013822416</v>
      </c>
      <c r="DE1996">
        <v>1989</v>
      </c>
      <c r="DF1996">
        <v>19.315312173667731</v>
      </c>
      <c r="DG1996">
        <v>28.058225798908161</v>
      </c>
      <c r="DI1996">
        <f t="shared" si="1623"/>
        <v>0</v>
      </c>
      <c r="DJ1996">
        <f t="shared" si="1624"/>
        <v>1</v>
      </c>
      <c r="DK1996">
        <f t="shared" si="1625"/>
        <v>8.7429136252404298</v>
      </c>
      <c r="DN1996">
        <v>1989</v>
      </c>
      <c r="DO1996">
        <v>26.908861728113351</v>
      </c>
      <c r="DP1996">
        <v>19.782767683226893</v>
      </c>
      <c r="DR1996">
        <f t="shared" si="1626"/>
        <v>1</v>
      </c>
      <c r="DS1996">
        <f t="shared" si="1627"/>
        <v>0</v>
      </c>
      <c r="DT1996">
        <f t="shared" si="1628"/>
        <v>7.1260940448864574</v>
      </c>
      <c r="DW1996">
        <v>1989</v>
      </c>
      <c r="DX1996">
        <v>20.061649360965752</v>
      </c>
      <c r="DY1996">
        <v>29.24451707543081</v>
      </c>
      <c r="EA1996">
        <f t="shared" si="1629"/>
        <v>0</v>
      </c>
      <c r="EB1996">
        <f t="shared" si="1630"/>
        <v>1</v>
      </c>
      <c r="EC1996">
        <f t="shared" si="1631"/>
        <v>9.1828677144650577</v>
      </c>
      <c r="EF1996">
        <v>1989</v>
      </c>
      <c r="EG1996">
        <v>23.821124904333619</v>
      </c>
      <c r="EH1996">
        <v>15.695845817392172</v>
      </c>
      <c r="EJ1996">
        <f t="shared" si="1632"/>
        <v>1</v>
      </c>
      <c r="EK1996">
        <f t="shared" si="1633"/>
        <v>0</v>
      </c>
      <c r="EL1996">
        <f t="shared" si="1634"/>
        <v>8.1252790869414468</v>
      </c>
      <c r="EO1996">
        <v>1989</v>
      </c>
      <c r="EP1996">
        <v>25.732649001110854</v>
      </c>
      <c r="EQ1996">
        <v>39.165604881738076</v>
      </c>
      <c r="ES1996">
        <f t="shared" si="1635"/>
        <v>0</v>
      </c>
      <c r="ET1996">
        <f t="shared" si="1636"/>
        <v>1</v>
      </c>
      <c r="EU1996">
        <f t="shared" si="1637"/>
        <v>13.432955880627222</v>
      </c>
    </row>
    <row r="1997" spans="1:151" x14ac:dyDescent="0.25">
      <c r="A1997">
        <v>1990</v>
      </c>
      <c r="B1997">
        <v>12.159108008513806</v>
      </c>
      <c r="C1997">
        <v>30.902451615904138</v>
      </c>
      <c r="E1997">
        <f t="shared" si="1587"/>
        <v>0</v>
      </c>
      <c r="F1997">
        <f t="shared" si="1589"/>
        <v>1</v>
      </c>
      <c r="G1997">
        <f t="shared" si="1588"/>
        <v>18.743343607390329</v>
      </c>
      <c r="J1997">
        <v>1990</v>
      </c>
      <c r="K1997">
        <v>29.02188569441353</v>
      </c>
      <c r="L1997">
        <v>16.805272719499229</v>
      </c>
      <c r="N1997">
        <f t="shared" si="1590"/>
        <v>1</v>
      </c>
      <c r="O1997">
        <f t="shared" si="1591"/>
        <v>0</v>
      </c>
      <c r="P1997">
        <f t="shared" si="1592"/>
        <v>12.216612974914302</v>
      </c>
      <c r="S1997">
        <v>1990</v>
      </c>
      <c r="T1997">
        <v>20.117195487344727</v>
      </c>
      <c r="U1997">
        <v>36.147342229902449</v>
      </c>
      <c r="W1997">
        <f t="shared" si="1593"/>
        <v>0</v>
      </c>
      <c r="X1997">
        <f t="shared" si="1594"/>
        <v>1</v>
      </c>
      <c r="Y1997">
        <f t="shared" si="1595"/>
        <v>16.030146742557722</v>
      </c>
      <c r="AB1997">
        <v>1990</v>
      </c>
      <c r="AC1997">
        <v>27.971335473964871</v>
      </c>
      <c r="AD1997">
        <v>18.932343151131143</v>
      </c>
      <c r="AF1997">
        <f t="shared" si="1596"/>
        <v>1</v>
      </c>
      <c r="AG1997">
        <f t="shared" si="1597"/>
        <v>0</v>
      </c>
      <c r="AH1997">
        <f t="shared" si="1598"/>
        <v>9.0389923228337281</v>
      </c>
      <c r="AK1997">
        <v>1990</v>
      </c>
      <c r="AL1997">
        <v>23.979663722030416</v>
      </c>
      <c r="AM1997">
        <v>24.056221504525958</v>
      </c>
      <c r="AO1997">
        <f t="shared" si="1599"/>
        <v>0</v>
      </c>
      <c r="AP1997">
        <f t="shared" si="1600"/>
        <v>1</v>
      </c>
      <c r="AQ1997">
        <f t="shared" si="1601"/>
        <v>7.655778249554146E-2</v>
      </c>
      <c r="AT1997">
        <v>1990</v>
      </c>
      <c r="AU1997">
        <v>14.240342116627776</v>
      </c>
      <c r="AV1997">
        <v>23.209077798406025</v>
      </c>
      <c r="AX1997">
        <f t="shared" si="1602"/>
        <v>0</v>
      </c>
      <c r="AY1997">
        <f t="shared" si="1603"/>
        <v>1</v>
      </c>
      <c r="AZ1997">
        <f t="shared" si="1604"/>
        <v>8.9687356817782486</v>
      </c>
      <c r="BC1997">
        <v>1990</v>
      </c>
      <c r="BD1997" t="e">
        <v>#N/A</v>
      </c>
      <c r="BE1997" t="e">
        <v>#N/A</v>
      </c>
      <c r="BG1997" t="e">
        <f t="shared" si="1605"/>
        <v>#N/A</v>
      </c>
      <c r="BH1997" t="e">
        <f t="shared" si="1606"/>
        <v>#N/A</v>
      </c>
      <c r="BI1997" t="e">
        <f t="shared" si="1607"/>
        <v>#N/A</v>
      </c>
      <c r="BL1997">
        <v>1990</v>
      </c>
      <c r="BM1997">
        <v>20.641164148620707</v>
      </c>
      <c r="BN1997">
        <v>6.1865086515542682</v>
      </c>
      <c r="BP1997">
        <f t="shared" si="1608"/>
        <v>1</v>
      </c>
      <c r="BQ1997">
        <f t="shared" si="1609"/>
        <v>0</v>
      </c>
      <c r="BR1997">
        <f t="shared" si="1610"/>
        <v>14.454655497066438</v>
      </c>
      <c r="BU1997">
        <v>1990</v>
      </c>
      <c r="BV1997">
        <v>8.950934665595657</v>
      </c>
      <c r="BW1997">
        <v>31.514587623795439</v>
      </c>
      <c r="BY1997">
        <f t="shared" si="1611"/>
        <v>0</v>
      </c>
      <c r="BZ1997">
        <f t="shared" si="1612"/>
        <v>1</v>
      </c>
      <c r="CA1997">
        <f t="shared" si="1613"/>
        <v>22.563652958199782</v>
      </c>
      <c r="CD1997">
        <v>1990</v>
      </c>
      <c r="CE1997">
        <v>23.600420996109328</v>
      </c>
      <c r="CF1997">
        <v>21.470847462112356</v>
      </c>
      <c r="CH1997">
        <f t="shared" si="1614"/>
        <v>1</v>
      </c>
      <c r="CI1997">
        <f t="shared" si="1615"/>
        <v>0</v>
      </c>
      <c r="CJ1997">
        <f t="shared" si="1616"/>
        <v>2.1295735339969717</v>
      </c>
      <c r="CM1997">
        <v>1990</v>
      </c>
      <c r="CN1997">
        <v>18.15726983119373</v>
      </c>
      <c r="CO1997">
        <v>23.229234616985149</v>
      </c>
      <c r="CQ1997">
        <f t="shared" si="1617"/>
        <v>0</v>
      </c>
      <c r="CR1997">
        <f t="shared" si="1618"/>
        <v>1</v>
      </c>
      <c r="CS1997">
        <f t="shared" si="1619"/>
        <v>5.071964785791419</v>
      </c>
      <c r="CV1997">
        <v>1990</v>
      </c>
      <c r="CW1997">
        <v>22.37017416235501</v>
      </c>
      <c r="CX1997">
        <v>17.597706545007554</v>
      </c>
      <c r="CZ1997">
        <f t="shared" si="1620"/>
        <v>1</v>
      </c>
      <c r="DA1997">
        <f t="shared" si="1621"/>
        <v>0</v>
      </c>
      <c r="DB1997">
        <f t="shared" si="1622"/>
        <v>4.7724676173474556</v>
      </c>
      <c r="DE1997">
        <v>1990</v>
      </c>
      <c r="DF1997">
        <v>21.822459047548584</v>
      </c>
      <c r="DG1997">
        <v>29.513974657730163</v>
      </c>
      <c r="DI1997">
        <f t="shared" si="1623"/>
        <v>0</v>
      </c>
      <c r="DJ1997">
        <f t="shared" si="1624"/>
        <v>1</v>
      </c>
      <c r="DK1997">
        <f t="shared" si="1625"/>
        <v>7.6915156101815789</v>
      </c>
      <c r="DN1997">
        <v>1990</v>
      </c>
      <c r="DO1997">
        <v>22.236103158480407</v>
      </c>
      <c r="DP1997">
        <v>25.044613561112364</v>
      </c>
      <c r="DR1997">
        <f t="shared" si="1626"/>
        <v>0</v>
      </c>
      <c r="DS1997">
        <f t="shared" si="1627"/>
        <v>1</v>
      </c>
      <c r="DT1997">
        <f t="shared" si="1628"/>
        <v>2.8085104026319563</v>
      </c>
      <c r="DW1997">
        <v>1990</v>
      </c>
      <c r="DX1997">
        <v>9.7004435486968923</v>
      </c>
      <c r="DY1997">
        <v>20.784156117968216</v>
      </c>
      <c r="EA1997">
        <f t="shared" si="1629"/>
        <v>0</v>
      </c>
      <c r="EB1997">
        <f t="shared" si="1630"/>
        <v>1</v>
      </c>
      <c r="EC1997">
        <f t="shared" si="1631"/>
        <v>11.083712569271324</v>
      </c>
      <c r="EF1997">
        <v>1990</v>
      </c>
      <c r="EG1997">
        <v>21.211525460689785</v>
      </c>
      <c r="EH1997">
        <v>12.930195166019688</v>
      </c>
      <c r="EJ1997">
        <f t="shared" si="1632"/>
        <v>1</v>
      </c>
      <c r="EK1997">
        <f t="shared" si="1633"/>
        <v>0</v>
      </c>
      <c r="EL1997">
        <f t="shared" si="1634"/>
        <v>8.2813302946700968</v>
      </c>
      <c r="EO1997">
        <v>1990</v>
      </c>
      <c r="EP1997">
        <v>20.15458900812278</v>
      </c>
      <c r="EQ1997">
        <v>9.5454656267452371</v>
      </c>
      <c r="ES1997">
        <f t="shared" si="1635"/>
        <v>1</v>
      </c>
      <c r="ET1997">
        <f t="shared" si="1636"/>
        <v>0</v>
      </c>
      <c r="EU1997">
        <f t="shared" si="1637"/>
        <v>10.609123381377543</v>
      </c>
    </row>
    <row r="1998" spans="1:151" x14ac:dyDescent="0.25">
      <c r="A1998">
        <v>1991</v>
      </c>
      <c r="B1998">
        <v>8.5241182611072883</v>
      </c>
      <c r="C1998">
        <v>26.846557511396526</v>
      </c>
      <c r="E1998">
        <f t="shared" si="1587"/>
        <v>0</v>
      </c>
      <c r="F1998">
        <f t="shared" si="1589"/>
        <v>1</v>
      </c>
      <c r="G1998">
        <f t="shared" si="1588"/>
        <v>18.322439250289236</v>
      </c>
      <c r="J1998">
        <v>1991</v>
      </c>
      <c r="K1998">
        <v>28.820447675501061</v>
      </c>
      <c r="L1998">
        <v>26.080994067414128</v>
      </c>
      <c r="N1998">
        <f t="shared" si="1590"/>
        <v>1</v>
      </c>
      <c r="O1998">
        <f t="shared" si="1591"/>
        <v>0</v>
      </c>
      <c r="P1998">
        <f t="shared" si="1592"/>
        <v>2.7394536080869329</v>
      </c>
      <c r="S1998">
        <v>1991</v>
      </c>
      <c r="T1998">
        <v>17.800656117611972</v>
      </c>
      <c r="U1998">
        <v>33.595182561863886</v>
      </c>
      <c r="W1998">
        <f t="shared" si="1593"/>
        <v>0</v>
      </c>
      <c r="X1998">
        <f t="shared" si="1594"/>
        <v>1</v>
      </c>
      <c r="Y1998">
        <f t="shared" si="1595"/>
        <v>15.794526444251915</v>
      </c>
      <c r="AB1998">
        <v>1991</v>
      </c>
      <c r="AC1998">
        <v>36.435522185455071</v>
      </c>
      <c r="AD1998">
        <v>16.299079678828896</v>
      </c>
      <c r="AF1998">
        <f t="shared" si="1596"/>
        <v>1</v>
      </c>
      <c r="AG1998">
        <f t="shared" si="1597"/>
        <v>0</v>
      </c>
      <c r="AH1998">
        <f t="shared" si="1598"/>
        <v>20.136442506626175</v>
      </c>
      <c r="AK1998">
        <v>1991</v>
      </c>
      <c r="AL1998">
        <v>20.885764454708614</v>
      </c>
      <c r="AM1998">
        <v>23.946100937571451</v>
      </c>
      <c r="AO1998">
        <f t="shared" si="1599"/>
        <v>0</v>
      </c>
      <c r="AP1998">
        <f t="shared" si="1600"/>
        <v>1</v>
      </c>
      <c r="AQ1998">
        <f t="shared" si="1601"/>
        <v>3.0603364828628372</v>
      </c>
      <c r="AT1998">
        <v>1991</v>
      </c>
      <c r="AU1998">
        <v>15.151927967831934</v>
      </c>
      <c r="AV1998">
        <v>24.671285116956607</v>
      </c>
      <c r="AX1998">
        <f t="shared" si="1602"/>
        <v>0</v>
      </c>
      <c r="AY1998">
        <f t="shared" si="1603"/>
        <v>1</v>
      </c>
      <c r="AZ1998">
        <f t="shared" si="1604"/>
        <v>9.5193571491246729</v>
      </c>
      <c r="BC1998">
        <v>1991</v>
      </c>
      <c r="BD1998" t="e">
        <v>#N/A</v>
      </c>
      <c r="BE1998" t="e">
        <v>#N/A</v>
      </c>
      <c r="BG1998" t="e">
        <f t="shared" si="1605"/>
        <v>#N/A</v>
      </c>
      <c r="BH1998" t="e">
        <f t="shared" si="1606"/>
        <v>#N/A</v>
      </c>
      <c r="BI1998" t="e">
        <f t="shared" si="1607"/>
        <v>#N/A</v>
      </c>
      <c r="BL1998">
        <v>1991</v>
      </c>
      <c r="BM1998">
        <v>19.627273599092838</v>
      </c>
      <c r="BN1998">
        <v>15.28311902823744</v>
      </c>
      <c r="BP1998">
        <f t="shared" si="1608"/>
        <v>1</v>
      </c>
      <c r="BQ1998">
        <f t="shared" si="1609"/>
        <v>0</v>
      </c>
      <c r="BR1998">
        <f t="shared" si="1610"/>
        <v>4.3441545708553981</v>
      </c>
      <c r="BU1998">
        <v>1991</v>
      </c>
      <c r="BV1998">
        <v>20.6909183573439</v>
      </c>
      <c r="BW1998">
        <v>27.586253599825795</v>
      </c>
      <c r="BY1998">
        <f t="shared" si="1611"/>
        <v>0</v>
      </c>
      <c r="BZ1998">
        <f t="shared" si="1612"/>
        <v>1</v>
      </c>
      <c r="CA1998">
        <f t="shared" si="1613"/>
        <v>6.8953352424818952</v>
      </c>
      <c r="CD1998">
        <v>1991</v>
      </c>
      <c r="CE1998">
        <v>15.553273857434107</v>
      </c>
      <c r="CF1998">
        <v>41.349603251173249</v>
      </c>
      <c r="CH1998">
        <f t="shared" si="1614"/>
        <v>0</v>
      </c>
      <c r="CI1998">
        <f t="shared" si="1615"/>
        <v>1</v>
      </c>
      <c r="CJ1998">
        <f t="shared" si="1616"/>
        <v>25.796329393739143</v>
      </c>
      <c r="CM1998">
        <v>1991</v>
      </c>
      <c r="CN1998">
        <v>16.707399650388766</v>
      </c>
      <c r="CO1998">
        <v>25.759602903590654</v>
      </c>
      <c r="CQ1998">
        <f t="shared" si="1617"/>
        <v>0</v>
      </c>
      <c r="CR1998">
        <f t="shared" si="1618"/>
        <v>1</v>
      </c>
      <c r="CS1998">
        <f t="shared" si="1619"/>
        <v>9.0522032532018883</v>
      </c>
      <c r="CV1998">
        <v>1991</v>
      </c>
      <c r="CW1998">
        <v>22.804510400272321</v>
      </c>
      <c r="CX1998">
        <v>15.980291923532318</v>
      </c>
      <c r="CZ1998">
        <f t="shared" si="1620"/>
        <v>1</v>
      </c>
      <c r="DA1998">
        <f t="shared" si="1621"/>
        <v>0</v>
      </c>
      <c r="DB1998">
        <f t="shared" si="1622"/>
        <v>6.8242184767400023</v>
      </c>
      <c r="DE1998">
        <v>1991</v>
      </c>
      <c r="DF1998">
        <v>28.659688179903846</v>
      </c>
      <c r="DG1998">
        <v>25.863002404249073</v>
      </c>
      <c r="DI1998">
        <f t="shared" si="1623"/>
        <v>1</v>
      </c>
      <c r="DJ1998">
        <f t="shared" si="1624"/>
        <v>0</v>
      </c>
      <c r="DK1998">
        <f t="shared" si="1625"/>
        <v>2.7966857756547725</v>
      </c>
      <c r="DN1998">
        <v>1991</v>
      </c>
      <c r="DO1998">
        <v>20.016416071189521</v>
      </c>
      <c r="DP1998">
        <v>17.826358267726871</v>
      </c>
      <c r="DR1998">
        <f t="shared" si="1626"/>
        <v>1</v>
      </c>
      <c r="DS1998">
        <f t="shared" si="1627"/>
        <v>0</v>
      </c>
      <c r="DT1998">
        <f t="shared" si="1628"/>
        <v>2.1900578034626506</v>
      </c>
      <c r="DW1998">
        <v>1991</v>
      </c>
      <c r="DX1998">
        <v>21.018223696553726</v>
      </c>
      <c r="DY1998">
        <v>27.177753427795071</v>
      </c>
      <c r="EA1998">
        <f t="shared" si="1629"/>
        <v>0</v>
      </c>
      <c r="EB1998">
        <f t="shared" si="1630"/>
        <v>1</v>
      </c>
      <c r="EC1998">
        <f t="shared" si="1631"/>
        <v>6.1595297312413457</v>
      </c>
      <c r="EF1998">
        <v>1991</v>
      </c>
      <c r="EG1998">
        <v>19.669092804819133</v>
      </c>
      <c r="EH1998">
        <v>13.706634592671383</v>
      </c>
      <c r="EJ1998">
        <f t="shared" si="1632"/>
        <v>1</v>
      </c>
      <c r="EK1998">
        <f t="shared" si="1633"/>
        <v>0</v>
      </c>
      <c r="EL1998">
        <f t="shared" si="1634"/>
        <v>5.9624582121477498</v>
      </c>
      <c r="EO1998">
        <v>1991</v>
      </c>
      <c r="EP1998">
        <v>16.364773547646386</v>
      </c>
      <c r="EQ1998">
        <v>13.886791271269194</v>
      </c>
      <c r="ES1998">
        <f t="shared" si="1635"/>
        <v>1</v>
      </c>
      <c r="ET1998">
        <f t="shared" si="1636"/>
        <v>0</v>
      </c>
      <c r="EU1998">
        <f t="shared" si="1637"/>
        <v>2.4779822763771922</v>
      </c>
    </row>
    <row r="1999" spans="1:151" x14ac:dyDescent="0.25">
      <c r="A1999">
        <v>1992</v>
      </c>
      <c r="B1999">
        <v>13.882300063253521</v>
      </c>
      <c r="C1999">
        <v>21.494475991976461</v>
      </c>
      <c r="E1999">
        <f t="shared" si="1587"/>
        <v>0</v>
      </c>
      <c r="F1999">
        <f t="shared" si="1589"/>
        <v>1</v>
      </c>
      <c r="G1999">
        <f t="shared" si="1588"/>
        <v>7.6121759287229409</v>
      </c>
      <c r="J1999">
        <v>1992</v>
      </c>
      <c r="K1999">
        <v>16.587147042360009</v>
      </c>
      <c r="L1999">
        <v>21.365512191245074</v>
      </c>
      <c r="N1999">
        <f t="shared" si="1590"/>
        <v>0</v>
      </c>
      <c r="O1999">
        <f t="shared" si="1591"/>
        <v>1</v>
      </c>
      <c r="P1999">
        <f t="shared" si="1592"/>
        <v>4.7783651488850651</v>
      </c>
      <c r="S1999">
        <v>1992</v>
      </c>
      <c r="T1999">
        <v>15.564167196099453</v>
      </c>
      <c r="U1999">
        <v>25.916233016483403</v>
      </c>
      <c r="W1999">
        <f t="shared" si="1593"/>
        <v>0</v>
      </c>
      <c r="X1999">
        <f t="shared" si="1594"/>
        <v>1</v>
      </c>
      <c r="Y1999">
        <f t="shared" si="1595"/>
        <v>10.352065820383951</v>
      </c>
      <c r="AB1999">
        <v>1992</v>
      </c>
      <c r="AC1999">
        <v>21.063292414935177</v>
      </c>
      <c r="AD1999">
        <v>17.79540726593747</v>
      </c>
      <c r="AF1999">
        <f t="shared" si="1596"/>
        <v>1</v>
      </c>
      <c r="AG1999">
        <f t="shared" si="1597"/>
        <v>0</v>
      </c>
      <c r="AH1999">
        <f t="shared" si="1598"/>
        <v>3.2678851489977063</v>
      </c>
      <c r="AK1999">
        <v>1992</v>
      </c>
      <c r="AL1999">
        <v>27.020302965691208</v>
      </c>
      <c r="AM1999">
        <v>13.272501124939915</v>
      </c>
      <c r="AO1999">
        <f t="shared" si="1599"/>
        <v>1</v>
      </c>
      <c r="AP1999">
        <f t="shared" si="1600"/>
        <v>0</v>
      </c>
      <c r="AQ1999">
        <f t="shared" si="1601"/>
        <v>13.747801840751293</v>
      </c>
      <c r="AT1999">
        <v>1992</v>
      </c>
      <c r="AU1999">
        <v>22.456345914715989</v>
      </c>
      <c r="AV1999">
        <v>25.207049277182101</v>
      </c>
      <c r="AX1999">
        <f t="shared" si="1602"/>
        <v>0</v>
      </c>
      <c r="AY1999">
        <f t="shared" si="1603"/>
        <v>1</v>
      </c>
      <c r="AZ1999">
        <f t="shared" si="1604"/>
        <v>2.7507033624661119</v>
      </c>
      <c r="BC1999">
        <v>1992</v>
      </c>
      <c r="BD1999" t="e">
        <v>#N/A</v>
      </c>
      <c r="BE1999" t="e">
        <v>#N/A</v>
      </c>
      <c r="BG1999" t="e">
        <f t="shared" si="1605"/>
        <v>#N/A</v>
      </c>
      <c r="BH1999" t="e">
        <f t="shared" si="1606"/>
        <v>#N/A</v>
      </c>
      <c r="BI1999" t="e">
        <f t="shared" si="1607"/>
        <v>#N/A</v>
      </c>
      <c r="BL1999">
        <v>1992</v>
      </c>
      <c r="BM1999">
        <v>25.827534710698032</v>
      </c>
      <c r="BN1999">
        <v>8.7464672994505896</v>
      </c>
      <c r="BP1999">
        <f t="shared" si="1608"/>
        <v>1</v>
      </c>
      <c r="BQ1999">
        <f t="shared" si="1609"/>
        <v>0</v>
      </c>
      <c r="BR1999">
        <f t="shared" si="1610"/>
        <v>17.081067411247442</v>
      </c>
      <c r="BU1999">
        <v>1992</v>
      </c>
      <c r="BV1999">
        <v>14.594728974282994</v>
      </c>
      <c r="BW1999">
        <v>25.75072848051828</v>
      </c>
      <c r="BY1999">
        <f t="shared" si="1611"/>
        <v>0</v>
      </c>
      <c r="BZ1999">
        <f t="shared" si="1612"/>
        <v>1</v>
      </c>
      <c r="CA1999">
        <f t="shared" si="1613"/>
        <v>11.155999506235286</v>
      </c>
      <c r="CD1999">
        <v>1992</v>
      </c>
      <c r="CE1999">
        <v>24.232135866393541</v>
      </c>
      <c r="CF1999">
        <v>16.344870022746381</v>
      </c>
      <c r="CH1999">
        <f t="shared" si="1614"/>
        <v>1</v>
      </c>
      <c r="CI1999">
        <f t="shared" si="1615"/>
        <v>0</v>
      </c>
      <c r="CJ1999">
        <f t="shared" si="1616"/>
        <v>7.8872658436471603</v>
      </c>
      <c r="CM1999">
        <v>1992</v>
      </c>
      <c r="CN1999">
        <v>19.835498746779319</v>
      </c>
      <c r="CO1999">
        <v>22.313056747997166</v>
      </c>
      <c r="CQ1999">
        <f t="shared" si="1617"/>
        <v>0</v>
      </c>
      <c r="CR1999">
        <f t="shared" si="1618"/>
        <v>1</v>
      </c>
      <c r="CS1999">
        <f t="shared" si="1619"/>
        <v>2.4775580012178473</v>
      </c>
      <c r="CV1999">
        <v>1992</v>
      </c>
      <c r="CW1999">
        <v>27.133529420506097</v>
      </c>
      <c r="CX1999">
        <v>18.370864213878004</v>
      </c>
      <c r="CZ1999">
        <f t="shared" si="1620"/>
        <v>1</v>
      </c>
      <c r="DA1999">
        <f t="shared" si="1621"/>
        <v>0</v>
      </c>
      <c r="DB1999">
        <f t="shared" si="1622"/>
        <v>8.7626652066280926</v>
      </c>
      <c r="DE1999">
        <v>1992</v>
      </c>
      <c r="DF1999">
        <v>12.280151445756827</v>
      </c>
      <c r="DG1999">
        <v>23.02519624769128</v>
      </c>
      <c r="DI1999">
        <f t="shared" si="1623"/>
        <v>0</v>
      </c>
      <c r="DJ1999">
        <f t="shared" si="1624"/>
        <v>1</v>
      </c>
      <c r="DK1999">
        <f t="shared" si="1625"/>
        <v>10.745044801934453</v>
      </c>
      <c r="DN1999">
        <v>1992</v>
      </c>
      <c r="DO1999">
        <v>22.376271591664342</v>
      </c>
      <c r="DP1999">
        <v>25.445563416794439</v>
      </c>
      <c r="DR1999">
        <f t="shared" si="1626"/>
        <v>0</v>
      </c>
      <c r="DS1999">
        <f t="shared" si="1627"/>
        <v>1</v>
      </c>
      <c r="DT1999">
        <f t="shared" si="1628"/>
        <v>3.0692918251300974</v>
      </c>
      <c r="DW1999">
        <v>1992</v>
      </c>
      <c r="DX1999">
        <v>10.548501815255712</v>
      </c>
      <c r="DY1999">
        <v>13.354069142296996</v>
      </c>
      <c r="EA1999">
        <f t="shared" si="1629"/>
        <v>0</v>
      </c>
      <c r="EB1999">
        <f t="shared" si="1630"/>
        <v>1</v>
      </c>
      <c r="EC1999">
        <f t="shared" si="1631"/>
        <v>2.8055673270412846</v>
      </c>
      <c r="EF1999">
        <v>1992</v>
      </c>
      <c r="EG1999">
        <v>17.282014579829102</v>
      </c>
      <c r="EH1999">
        <v>15.884381975609923</v>
      </c>
      <c r="EJ1999">
        <f t="shared" si="1632"/>
        <v>1</v>
      </c>
      <c r="EK1999">
        <f t="shared" si="1633"/>
        <v>0</v>
      </c>
      <c r="EL1999">
        <f t="shared" si="1634"/>
        <v>1.3976326042191793</v>
      </c>
      <c r="EO1999">
        <v>1992</v>
      </c>
      <c r="EP1999">
        <v>26.723228306625391</v>
      </c>
      <c r="EQ1999">
        <v>4.7081844037688718</v>
      </c>
      <c r="ES1999">
        <f t="shared" si="1635"/>
        <v>1</v>
      </c>
      <c r="ET1999">
        <f t="shared" si="1636"/>
        <v>0</v>
      </c>
      <c r="EU1999">
        <f t="shared" si="1637"/>
        <v>22.015043902856519</v>
      </c>
    </row>
    <row r="2000" spans="1:151" x14ac:dyDescent="0.25">
      <c r="A2000">
        <v>1993</v>
      </c>
      <c r="B2000">
        <v>6.6301221269747339</v>
      </c>
      <c r="C2000">
        <v>11.76694526648377</v>
      </c>
      <c r="E2000">
        <f t="shared" si="1587"/>
        <v>0</v>
      </c>
      <c r="F2000">
        <f t="shared" si="1589"/>
        <v>1</v>
      </c>
      <c r="G2000">
        <f t="shared" si="1588"/>
        <v>5.136823139509036</v>
      </c>
      <c r="J2000">
        <v>1993</v>
      </c>
      <c r="K2000">
        <v>26.174902894576938</v>
      </c>
      <c r="L2000">
        <v>28.922747498015362</v>
      </c>
      <c r="N2000">
        <f t="shared" si="1590"/>
        <v>0</v>
      </c>
      <c r="O2000">
        <f t="shared" si="1591"/>
        <v>1</v>
      </c>
      <c r="P2000">
        <f t="shared" si="1592"/>
        <v>2.7478446034384234</v>
      </c>
      <c r="S2000">
        <v>1993</v>
      </c>
      <c r="T2000">
        <v>15.762185590230249</v>
      </c>
      <c r="U2000">
        <v>36.713490171358458</v>
      </c>
      <c r="W2000">
        <f t="shared" si="1593"/>
        <v>0</v>
      </c>
      <c r="X2000">
        <f t="shared" si="1594"/>
        <v>1</v>
      </c>
      <c r="Y2000">
        <f t="shared" si="1595"/>
        <v>20.951304581128209</v>
      </c>
      <c r="AB2000">
        <v>1993</v>
      </c>
      <c r="AC2000">
        <v>23.703532689998742</v>
      </c>
      <c r="AD2000">
        <v>17.925275032157966</v>
      </c>
      <c r="AF2000">
        <f t="shared" si="1596"/>
        <v>1</v>
      </c>
      <c r="AG2000">
        <f t="shared" si="1597"/>
        <v>0</v>
      </c>
      <c r="AH2000">
        <f t="shared" si="1598"/>
        <v>5.7782576578407756</v>
      </c>
      <c r="AK2000">
        <v>1993</v>
      </c>
      <c r="AL2000">
        <v>19.834908771219457</v>
      </c>
      <c r="AM2000">
        <v>11.986359478212075</v>
      </c>
      <c r="AO2000">
        <f t="shared" si="1599"/>
        <v>1</v>
      </c>
      <c r="AP2000">
        <f t="shared" si="1600"/>
        <v>0</v>
      </c>
      <c r="AQ2000">
        <f t="shared" si="1601"/>
        <v>7.8485492930073821</v>
      </c>
      <c r="AT2000">
        <v>1993</v>
      </c>
      <c r="AU2000">
        <v>22.716470570918712</v>
      </c>
      <c r="AV2000">
        <v>25.498157926234736</v>
      </c>
      <c r="AX2000">
        <f t="shared" si="1602"/>
        <v>0</v>
      </c>
      <c r="AY2000">
        <f t="shared" si="1603"/>
        <v>1</v>
      </c>
      <c r="AZ2000">
        <f t="shared" si="1604"/>
        <v>2.7816873553160235</v>
      </c>
      <c r="BC2000">
        <v>1993</v>
      </c>
      <c r="BD2000" t="e">
        <v>#N/A</v>
      </c>
      <c r="BE2000" t="e">
        <v>#N/A</v>
      </c>
      <c r="BG2000" t="e">
        <f t="shared" si="1605"/>
        <v>#N/A</v>
      </c>
      <c r="BH2000" t="e">
        <f t="shared" si="1606"/>
        <v>#N/A</v>
      </c>
      <c r="BI2000" t="e">
        <f t="shared" si="1607"/>
        <v>#N/A</v>
      </c>
      <c r="BL2000">
        <v>1993</v>
      </c>
      <c r="BM2000">
        <v>24.969455486155891</v>
      </c>
      <c r="BN2000">
        <v>13.141121499482761</v>
      </c>
      <c r="BP2000">
        <f t="shared" si="1608"/>
        <v>1</v>
      </c>
      <c r="BQ2000">
        <f t="shared" si="1609"/>
        <v>0</v>
      </c>
      <c r="BR2000">
        <f t="shared" si="1610"/>
        <v>11.82833398667313</v>
      </c>
      <c r="BU2000">
        <v>1993</v>
      </c>
      <c r="BV2000">
        <v>23.053418542670222</v>
      </c>
      <c r="BW2000">
        <v>24.73835632957968</v>
      </c>
      <c r="BY2000">
        <f t="shared" si="1611"/>
        <v>0</v>
      </c>
      <c r="BZ2000">
        <f t="shared" si="1612"/>
        <v>1</v>
      </c>
      <c r="CA2000">
        <f t="shared" si="1613"/>
        <v>1.6849377869094582</v>
      </c>
      <c r="CD2000">
        <v>1993</v>
      </c>
      <c r="CE2000">
        <v>18.417825197634368</v>
      </c>
      <c r="CF2000">
        <v>28.955061273013275</v>
      </c>
      <c r="CH2000">
        <f t="shared" si="1614"/>
        <v>0</v>
      </c>
      <c r="CI2000">
        <f t="shared" si="1615"/>
        <v>1</v>
      </c>
      <c r="CJ2000">
        <f t="shared" si="1616"/>
        <v>10.537236075378907</v>
      </c>
      <c r="CM2000">
        <v>1993</v>
      </c>
      <c r="CN2000">
        <v>16.09707443101523</v>
      </c>
      <c r="CO2000">
        <v>23.31279693226049</v>
      </c>
      <c r="CQ2000">
        <f t="shared" si="1617"/>
        <v>0</v>
      </c>
      <c r="CR2000">
        <f t="shared" si="1618"/>
        <v>1</v>
      </c>
      <c r="CS2000">
        <f t="shared" si="1619"/>
        <v>7.2157225012452599</v>
      </c>
      <c r="CV2000">
        <v>1993</v>
      </c>
      <c r="CW2000">
        <v>21.798316679433782</v>
      </c>
      <c r="CX2000">
        <v>12.63972419084768</v>
      </c>
      <c r="CZ2000">
        <f t="shared" si="1620"/>
        <v>1</v>
      </c>
      <c r="DA2000">
        <f t="shared" si="1621"/>
        <v>0</v>
      </c>
      <c r="DB2000">
        <f t="shared" si="1622"/>
        <v>9.1585924885861019</v>
      </c>
      <c r="DE2000">
        <v>1993</v>
      </c>
      <c r="DF2000">
        <v>20.089558636155431</v>
      </c>
      <c r="DG2000">
        <v>28.515491610089089</v>
      </c>
      <c r="DI2000">
        <f t="shared" si="1623"/>
        <v>0</v>
      </c>
      <c r="DJ2000">
        <f t="shared" si="1624"/>
        <v>1</v>
      </c>
      <c r="DK2000">
        <f t="shared" si="1625"/>
        <v>8.4259329739336586</v>
      </c>
      <c r="DN2000">
        <v>1993</v>
      </c>
      <c r="DO2000">
        <v>21.335244475412956</v>
      </c>
      <c r="DP2000">
        <v>22.685901245016431</v>
      </c>
      <c r="DR2000">
        <f t="shared" si="1626"/>
        <v>0</v>
      </c>
      <c r="DS2000">
        <f t="shared" si="1627"/>
        <v>1</v>
      </c>
      <c r="DT2000">
        <f t="shared" si="1628"/>
        <v>1.350656769603475</v>
      </c>
      <c r="DW2000">
        <v>1993</v>
      </c>
      <c r="DX2000">
        <v>18.04952018364288</v>
      </c>
      <c r="DY2000">
        <v>24.387070010395373</v>
      </c>
      <c r="EA2000">
        <f t="shared" si="1629"/>
        <v>0</v>
      </c>
      <c r="EB2000">
        <f t="shared" si="1630"/>
        <v>1</v>
      </c>
      <c r="EC2000">
        <f t="shared" si="1631"/>
        <v>6.3375498267524932</v>
      </c>
      <c r="EF2000">
        <v>1993</v>
      </c>
      <c r="EG2000">
        <v>23.166745686094966</v>
      </c>
      <c r="EH2000">
        <v>14.312092502266697</v>
      </c>
      <c r="EJ2000">
        <f t="shared" si="1632"/>
        <v>1</v>
      </c>
      <c r="EK2000">
        <f t="shared" si="1633"/>
        <v>0</v>
      </c>
      <c r="EL2000">
        <f t="shared" si="1634"/>
        <v>8.8546531838282689</v>
      </c>
      <c r="EO2000">
        <v>1993</v>
      </c>
      <c r="EP2000">
        <v>18.012928477236517</v>
      </c>
      <c r="EQ2000">
        <v>48.099845444406824</v>
      </c>
      <c r="ES2000">
        <f t="shared" si="1635"/>
        <v>0</v>
      </c>
      <c r="ET2000">
        <f t="shared" si="1636"/>
        <v>1</v>
      </c>
      <c r="EU2000">
        <f t="shared" si="1637"/>
        <v>30.086916967170307</v>
      </c>
    </row>
    <row r="2001" spans="1:151" x14ac:dyDescent="0.25">
      <c r="A2001">
        <v>1994</v>
      </c>
      <c r="B2001">
        <v>15.551629953454517</v>
      </c>
      <c r="C2001">
        <v>20.308358647066271</v>
      </c>
      <c r="E2001">
        <f t="shared" si="1587"/>
        <v>0</v>
      </c>
      <c r="F2001">
        <f t="shared" si="1589"/>
        <v>1</v>
      </c>
      <c r="G2001">
        <f t="shared" si="1588"/>
        <v>4.7567286936117537</v>
      </c>
      <c r="J2001">
        <v>1994</v>
      </c>
      <c r="K2001">
        <v>21.505625194671961</v>
      </c>
      <c r="L2001">
        <v>29.329009474582698</v>
      </c>
      <c r="N2001">
        <f t="shared" si="1590"/>
        <v>0</v>
      </c>
      <c r="O2001">
        <f t="shared" si="1591"/>
        <v>1</v>
      </c>
      <c r="P2001">
        <f t="shared" si="1592"/>
        <v>7.8233842799107371</v>
      </c>
      <c r="S2001">
        <v>1994</v>
      </c>
      <c r="T2001">
        <v>18.611735222235225</v>
      </c>
      <c r="U2001">
        <v>42.838090629675541</v>
      </c>
      <c r="W2001">
        <f t="shared" si="1593"/>
        <v>0</v>
      </c>
      <c r="X2001">
        <f t="shared" si="1594"/>
        <v>1</v>
      </c>
      <c r="Y2001">
        <f t="shared" si="1595"/>
        <v>24.226355407440316</v>
      </c>
      <c r="AB2001">
        <v>1994</v>
      </c>
      <c r="AC2001">
        <v>24.336555565590235</v>
      </c>
      <c r="AD2001">
        <v>17.471004057170028</v>
      </c>
      <c r="AF2001">
        <f t="shared" si="1596"/>
        <v>1</v>
      </c>
      <c r="AG2001">
        <f t="shared" si="1597"/>
        <v>0</v>
      </c>
      <c r="AH2001">
        <f t="shared" si="1598"/>
        <v>6.8655515084202072</v>
      </c>
      <c r="AK2001">
        <v>1994</v>
      </c>
      <c r="AL2001">
        <v>18.709954078713942</v>
      </c>
      <c r="AM2001">
        <v>12.720778163987713</v>
      </c>
      <c r="AO2001">
        <f t="shared" si="1599"/>
        <v>1</v>
      </c>
      <c r="AP2001">
        <f t="shared" si="1600"/>
        <v>0</v>
      </c>
      <c r="AQ2001">
        <f t="shared" si="1601"/>
        <v>5.9891759147262285</v>
      </c>
      <c r="AT2001">
        <v>1994</v>
      </c>
      <c r="AU2001">
        <v>16.543753784320096</v>
      </c>
      <c r="AV2001">
        <v>24.156690047133281</v>
      </c>
      <c r="AX2001">
        <f t="shared" si="1602"/>
        <v>0</v>
      </c>
      <c r="AY2001">
        <f t="shared" si="1603"/>
        <v>1</v>
      </c>
      <c r="AZ2001">
        <f t="shared" si="1604"/>
        <v>7.6129362628131858</v>
      </c>
      <c r="BC2001">
        <v>1994</v>
      </c>
      <c r="BD2001" t="e">
        <v>#N/A</v>
      </c>
      <c r="BE2001" t="e">
        <v>#N/A</v>
      </c>
      <c r="BG2001" t="e">
        <f t="shared" si="1605"/>
        <v>#N/A</v>
      </c>
      <c r="BH2001" t="e">
        <f t="shared" si="1606"/>
        <v>#N/A</v>
      </c>
      <c r="BI2001" t="e">
        <f t="shared" si="1607"/>
        <v>#N/A</v>
      </c>
      <c r="BL2001">
        <v>1994</v>
      </c>
      <c r="BM2001">
        <v>25.290810479500468</v>
      </c>
      <c r="BN2001">
        <v>10.312643448045499</v>
      </c>
      <c r="BP2001">
        <f t="shared" si="1608"/>
        <v>1</v>
      </c>
      <c r="BQ2001">
        <f t="shared" si="1609"/>
        <v>0</v>
      </c>
      <c r="BR2001">
        <f t="shared" si="1610"/>
        <v>14.978167031454969</v>
      </c>
      <c r="BU2001">
        <v>1994</v>
      </c>
      <c r="BV2001">
        <v>10.342941857604821</v>
      </c>
      <c r="BW2001">
        <v>20.023938751432087</v>
      </c>
      <c r="BY2001">
        <f t="shared" si="1611"/>
        <v>0</v>
      </c>
      <c r="BZ2001">
        <f t="shared" si="1612"/>
        <v>1</v>
      </c>
      <c r="CA2001">
        <f t="shared" si="1613"/>
        <v>9.6809968938272668</v>
      </c>
      <c r="CD2001">
        <v>1994</v>
      </c>
      <c r="CE2001">
        <v>11.300229752912804</v>
      </c>
      <c r="CF2001">
        <v>25.922184987101822</v>
      </c>
      <c r="CH2001">
        <f t="shared" si="1614"/>
        <v>0</v>
      </c>
      <c r="CI2001">
        <f t="shared" si="1615"/>
        <v>1</v>
      </c>
      <c r="CJ2001">
        <f t="shared" si="1616"/>
        <v>14.621955234189018</v>
      </c>
      <c r="CM2001">
        <v>1994</v>
      </c>
      <c r="CN2001">
        <v>26.696661059501935</v>
      </c>
      <c r="CO2001">
        <v>12.943947844845352</v>
      </c>
      <c r="CQ2001">
        <f t="shared" si="1617"/>
        <v>1</v>
      </c>
      <c r="CR2001">
        <f t="shared" si="1618"/>
        <v>0</v>
      </c>
      <c r="CS2001">
        <f t="shared" si="1619"/>
        <v>13.752713214656582</v>
      </c>
      <c r="CV2001">
        <v>1994</v>
      </c>
      <c r="CW2001">
        <v>22.571664942284748</v>
      </c>
      <c r="CX2001">
        <v>18.162966453200607</v>
      </c>
      <c r="CZ2001">
        <f t="shared" si="1620"/>
        <v>1</v>
      </c>
      <c r="DA2001">
        <f t="shared" si="1621"/>
        <v>0</v>
      </c>
      <c r="DB2001">
        <f t="shared" si="1622"/>
        <v>4.4086984890841414</v>
      </c>
      <c r="DE2001">
        <v>1994</v>
      </c>
      <c r="DF2001">
        <v>22.640416564900331</v>
      </c>
      <c r="DG2001">
        <v>20.389251472211193</v>
      </c>
      <c r="DI2001">
        <f t="shared" si="1623"/>
        <v>1</v>
      </c>
      <c r="DJ2001">
        <f t="shared" si="1624"/>
        <v>0</v>
      </c>
      <c r="DK2001">
        <f t="shared" si="1625"/>
        <v>2.2511650926891384</v>
      </c>
      <c r="DN2001">
        <v>1994</v>
      </c>
      <c r="DO2001">
        <v>24.327480773477927</v>
      </c>
      <c r="DP2001">
        <v>18.752248444049485</v>
      </c>
      <c r="DR2001">
        <f t="shared" si="1626"/>
        <v>1</v>
      </c>
      <c r="DS2001">
        <f t="shared" si="1627"/>
        <v>0</v>
      </c>
      <c r="DT2001">
        <f t="shared" si="1628"/>
        <v>5.5752323294284416</v>
      </c>
      <c r="DW2001">
        <v>1994</v>
      </c>
      <c r="DX2001">
        <v>16.019420376165332</v>
      </c>
      <c r="DY2001">
        <v>19.212131302646835</v>
      </c>
      <c r="EA2001">
        <f t="shared" si="1629"/>
        <v>0</v>
      </c>
      <c r="EB2001">
        <f t="shared" si="1630"/>
        <v>1</v>
      </c>
      <c r="EC2001">
        <f t="shared" si="1631"/>
        <v>3.192710926481503</v>
      </c>
      <c r="EF2001">
        <v>1994</v>
      </c>
      <c r="EG2001">
        <v>21.837285596028487</v>
      </c>
      <c r="EH2001">
        <v>19.012200945701021</v>
      </c>
      <c r="EJ2001">
        <f t="shared" si="1632"/>
        <v>1</v>
      </c>
      <c r="EK2001">
        <f t="shared" si="1633"/>
        <v>0</v>
      </c>
      <c r="EL2001">
        <f t="shared" si="1634"/>
        <v>2.8250846503274651</v>
      </c>
      <c r="EO2001">
        <v>1994</v>
      </c>
      <c r="EP2001">
        <v>26.783680589322074</v>
      </c>
      <c r="EQ2001">
        <v>16.623962744639872</v>
      </c>
      <c r="ES2001">
        <f t="shared" si="1635"/>
        <v>1</v>
      </c>
      <c r="ET2001">
        <f t="shared" si="1636"/>
        <v>0</v>
      </c>
      <c r="EU2001">
        <f t="shared" si="1637"/>
        <v>10.159717844682202</v>
      </c>
    </row>
    <row r="2002" spans="1:151" x14ac:dyDescent="0.25">
      <c r="A2002">
        <v>1995</v>
      </c>
      <c r="B2002">
        <v>14.316917907183994</v>
      </c>
      <c r="C2002">
        <v>27.569140887141057</v>
      </c>
      <c r="E2002">
        <f t="shared" si="1587"/>
        <v>0</v>
      </c>
      <c r="F2002">
        <f t="shared" si="1589"/>
        <v>1</v>
      </c>
      <c r="G2002">
        <f t="shared" si="1588"/>
        <v>13.252222979957063</v>
      </c>
      <c r="J2002">
        <v>1995</v>
      </c>
      <c r="K2002">
        <v>26.273370266404381</v>
      </c>
      <c r="L2002">
        <v>22.52117263281432</v>
      </c>
      <c r="N2002">
        <f t="shared" si="1590"/>
        <v>1</v>
      </c>
      <c r="O2002">
        <f t="shared" si="1591"/>
        <v>0</v>
      </c>
      <c r="P2002">
        <f t="shared" si="1592"/>
        <v>3.7521976335900611</v>
      </c>
      <c r="S2002">
        <v>1995</v>
      </c>
      <c r="T2002">
        <v>19.460636025382982</v>
      </c>
      <c r="U2002">
        <v>43.185617298592447</v>
      </c>
      <c r="W2002">
        <f t="shared" si="1593"/>
        <v>0</v>
      </c>
      <c r="X2002">
        <f t="shared" si="1594"/>
        <v>1</v>
      </c>
      <c r="Y2002">
        <f t="shared" si="1595"/>
        <v>23.724981273209465</v>
      </c>
      <c r="AB2002">
        <v>1995</v>
      </c>
      <c r="AC2002">
        <v>40.772181408470964</v>
      </c>
      <c r="AD2002">
        <v>17.097387272178253</v>
      </c>
      <c r="AF2002">
        <f t="shared" si="1596"/>
        <v>1</v>
      </c>
      <c r="AG2002">
        <f t="shared" si="1597"/>
        <v>0</v>
      </c>
      <c r="AH2002">
        <f t="shared" si="1598"/>
        <v>23.674794136292711</v>
      </c>
      <c r="AK2002">
        <v>1995</v>
      </c>
      <c r="AL2002">
        <v>29.976874728034787</v>
      </c>
      <c r="AM2002">
        <v>13.966441193036037</v>
      </c>
      <c r="AO2002">
        <f t="shared" si="1599"/>
        <v>1</v>
      </c>
      <c r="AP2002">
        <f t="shared" si="1600"/>
        <v>0</v>
      </c>
      <c r="AQ2002">
        <f t="shared" si="1601"/>
        <v>16.01043353499875</v>
      </c>
      <c r="AT2002">
        <v>1995</v>
      </c>
      <c r="AU2002">
        <v>19.717385469905462</v>
      </c>
      <c r="AV2002">
        <v>26.642097552057198</v>
      </c>
      <c r="AX2002">
        <f t="shared" si="1602"/>
        <v>0</v>
      </c>
      <c r="AY2002">
        <f t="shared" si="1603"/>
        <v>1</v>
      </c>
      <c r="AZ2002">
        <f t="shared" si="1604"/>
        <v>6.9247120821517356</v>
      </c>
      <c r="BC2002">
        <v>1995</v>
      </c>
      <c r="BD2002" t="e">
        <v>#N/A</v>
      </c>
      <c r="BE2002" t="e">
        <v>#N/A</v>
      </c>
      <c r="BG2002" t="e">
        <f t="shared" si="1605"/>
        <v>#N/A</v>
      </c>
      <c r="BH2002" t="e">
        <f t="shared" si="1606"/>
        <v>#N/A</v>
      </c>
      <c r="BI2002" t="e">
        <f t="shared" si="1607"/>
        <v>#N/A</v>
      </c>
      <c r="BL2002">
        <v>1995</v>
      </c>
      <c r="BM2002">
        <v>25.566700954088176</v>
      </c>
      <c r="BN2002">
        <v>16.75630444729774</v>
      </c>
      <c r="BP2002">
        <f t="shared" si="1608"/>
        <v>1</v>
      </c>
      <c r="BQ2002">
        <f t="shared" si="1609"/>
        <v>0</v>
      </c>
      <c r="BR2002">
        <f t="shared" si="1610"/>
        <v>8.8103965067904362</v>
      </c>
      <c r="BU2002">
        <v>1995</v>
      </c>
      <c r="BV2002">
        <v>22.693772619226525</v>
      </c>
      <c r="BW2002">
        <v>24.410009388284688</v>
      </c>
      <c r="BY2002">
        <f t="shared" si="1611"/>
        <v>0</v>
      </c>
      <c r="BZ2002">
        <f t="shared" si="1612"/>
        <v>1</v>
      </c>
      <c r="CA2002">
        <f t="shared" si="1613"/>
        <v>1.7162367690581632</v>
      </c>
      <c r="CD2002">
        <v>1995</v>
      </c>
      <c r="CE2002">
        <v>23.225720059413742</v>
      </c>
      <c r="CF2002">
        <v>24.860178985447515</v>
      </c>
      <c r="CH2002">
        <f t="shared" si="1614"/>
        <v>0</v>
      </c>
      <c r="CI2002">
        <f t="shared" si="1615"/>
        <v>1</v>
      </c>
      <c r="CJ2002">
        <f t="shared" si="1616"/>
        <v>1.6344589260337727</v>
      </c>
      <c r="CM2002">
        <v>1995</v>
      </c>
      <c r="CN2002">
        <v>24.996025272394665</v>
      </c>
      <c r="CO2002">
        <v>22.110835200887685</v>
      </c>
      <c r="CQ2002">
        <f t="shared" si="1617"/>
        <v>1</v>
      </c>
      <c r="CR2002">
        <f t="shared" si="1618"/>
        <v>0</v>
      </c>
      <c r="CS2002">
        <f t="shared" si="1619"/>
        <v>2.8851900715069796</v>
      </c>
      <c r="CV2002">
        <v>1995</v>
      </c>
      <c r="CW2002">
        <v>22.720645379736887</v>
      </c>
      <c r="CX2002">
        <v>18.701927787044426</v>
      </c>
      <c r="CZ2002">
        <f t="shared" si="1620"/>
        <v>1</v>
      </c>
      <c r="DA2002">
        <f t="shared" si="1621"/>
        <v>0</v>
      </c>
      <c r="DB2002">
        <f t="shared" si="1622"/>
        <v>4.018717592692461</v>
      </c>
      <c r="DE2002">
        <v>1995</v>
      </c>
      <c r="DF2002">
        <v>7.7110903987629822</v>
      </c>
      <c r="DG2002">
        <v>25.756923623122916</v>
      </c>
      <c r="DI2002">
        <f t="shared" si="1623"/>
        <v>0</v>
      </c>
      <c r="DJ2002">
        <f t="shared" si="1624"/>
        <v>1</v>
      </c>
      <c r="DK2002">
        <f t="shared" si="1625"/>
        <v>18.045833224359932</v>
      </c>
      <c r="DN2002">
        <v>1995</v>
      </c>
      <c r="DO2002">
        <v>24.152386668370028</v>
      </c>
      <c r="DP2002">
        <v>22.773502382217625</v>
      </c>
      <c r="DR2002">
        <f t="shared" si="1626"/>
        <v>1</v>
      </c>
      <c r="DS2002">
        <f t="shared" si="1627"/>
        <v>0</v>
      </c>
      <c r="DT2002">
        <f t="shared" si="1628"/>
        <v>1.3788842861524024</v>
      </c>
      <c r="DW2002">
        <v>1995</v>
      </c>
      <c r="DX2002">
        <v>23.35339909664933</v>
      </c>
      <c r="DY2002">
        <v>13.784118016592187</v>
      </c>
      <c r="EA2002">
        <f t="shared" si="1629"/>
        <v>1</v>
      </c>
      <c r="EB2002">
        <f t="shared" si="1630"/>
        <v>0</v>
      </c>
      <c r="EC2002">
        <f t="shared" si="1631"/>
        <v>9.5692810800571433</v>
      </c>
      <c r="EF2002">
        <v>1995</v>
      </c>
      <c r="EG2002">
        <v>21.939382502941875</v>
      </c>
      <c r="EH2002">
        <v>22.550077726923167</v>
      </c>
      <c r="EJ2002">
        <f t="shared" si="1632"/>
        <v>0</v>
      </c>
      <c r="EK2002">
        <f t="shared" si="1633"/>
        <v>1</v>
      </c>
      <c r="EL2002">
        <f t="shared" si="1634"/>
        <v>0.61069522398129195</v>
      </c>
      <c r="EO2002">
        <v>1995</v>
      </c>
      <c r="EP2002">
        <v>25.770524637527046</v>
      </c>
      <c r="EQ2002">
        <v>15.973954200751912</v>
      </c>
      <c r="ES2002">
        <f t="shared" si="1635"/>
        <v>1</v>
      </c>
      <c r="ET2002">
        <f t="shared" si="1636"/>
        <v>0</v>
      </c>
      <c r="EU2002">
        <f t="shared" si="1637"/>
        <v>9.7965704367751343</v>
      </c>
    </row>
    <row r="2003" spans="1:151" x14ac:dyDescent="0.25">
      <c r="A2003">
        <v>1996</v>
      </c>
      <c r="B2003">
        <v>8.7357205399909965</v>
      </c>
      <c r="C2003">
        <v>36.937387647676069</v>
      </c>
      <c r="E2003">
        <f t="shared" si="1587"/>
        <v>0</v>
      </c>
      <c r="F2003">
        <f t="shared" si="1589"/>
        <v>1</v>
      </c>
      <c r="G2003">
        <f t="shared" si="1588"/>
        <v>28.201667107685072</v>
      </c>
      <c r="J2003">
        <v>1996</v>
      </c>
      <c r="K2003">
        <v>16.731988452906673</v>
      </c>
      <c r="L2003">
        <v>21.601874808532962</v>
      </c>
      <c r="N2003">
        <f t="shared" si="1590"/>
        <v>0</v>
      </c>
      <c r="O2003">
        <f t="shared" si="1591"/>
        <v>1</v>
      </c>
      <c r="P2003">
        <f t="shared" si="1592"/>
        <v>4.8698863556262886</v>
      </c>
      <c r="S2003">
        <v>1996</v>
      </c>
      <c r="T2003">
        <v>13.990660226899495</v>
      </c>
      <c r="U2003">
        <v>64.787176769232389</v>
      </c>
      <c r="W2003">
        <f t="shared" si="1593"/>
        <v>0</v>
      </c>
      <c r="X2003">
        <f t="shared" si="1594"/>
        <v>1</v>
      </c>
      <c r="Y2003">
        <f t="shared" si="1595"/>
        <v>50.796516542332895</v>
      </c>
      <c r="AB2003">
        <v>1996</v>
      </c>
      <c r="AC2003">
        <v>18.457664783896387</v>
      </c>
      <c r="AD2003">
        <v>17.190947644007242</v>
      </c>
      <c r="AF2003">
        <f t="shared" si="1596"/>
        <v>1</v>
      </c>
      <c r="AG2003">
        <f t="shared" si="1597"/>
        <v>0</v>
      </c>
      <c r="AH2003">
        <f t="shared" si="1598"/>
        <v>1.2667171398891455</v>
      </c>
      <c r="AK2003">
        <v>1996</v>
      </c>
      <c r="AL2003">
        <v>16.078493730062203</v>
      </c>
      <c r="AM2003">
        <v>19.186554332909175</v>
      </c>
      <c r="AO2003">
        <f t="shared" si="1599"/>
        <v>0</v>
      </c>
      <c r="AP2003">
        <f t="shared" si="1600"/>
        <v>1</v>
      </c>
      <c r="AQ2003">
        <f t="shared" si="1601"/>
        <v>3.1080606028469724</v>
      </c>
      <c r="AT2003">
        <v>1996</v>
      </c>
      <c r="AU2003">
        <v>19.923339761627336</v>
      </c>
      <c r="AV2003">
        <v>18.155584487558922</v>
      </c>
      <c r="AX2003">
        <f t="shared" si="1602"/>
        <v>1</v>
      </c>
      <c r="AY2003">
        <f t="shared" si="1603"/>
        <v>0</v>
      </c>
      <c r="AZ2003">
        <f t="shared" si="1604"/>
        <v>1.7677552740684135</v>
      </c>
      <c r="BC2003">
        <v>1996</v>
      </c>
      <c r="BD2003" t="e">
        <v>#N/A</v>
      </c>
      <c r="BE2003" t="e">
        <v>#N/A</v>
      </c>
      <c r="BG2003" t="e">
        <f t="shared" si="1605"/>
        <v>#N/A</v>
      </c>
      <c r="BH2003" t="e">
        <f t="shared" si="1606"/>
        <v>#N/A</v>
      </c>
      <c r="BI2003" t="e">
        <f t="shared" si="1607"/>
        <v>#N/A</v>
      </c>
      <c r="BL2003">
        <v>1996</v>
      </c>
      <c r="BM2003">
        <v>18.783548489197067</v>
      </c>
      <c r="BN2003">
        <v>14.904372036930297</v>
      </c>
      <c r="BP2003">
        <f t="shared" si="1608"/>
        <v>1</v>
      </c>
      <c r="BQ2003">
        <f t="shared" si="1609"/>
        <v>0</v>
      </c>
      <c r="BR2003">
        <f t="shared" si="1610"/>
        <v>3.8791764522667691</v>
      </c>
      <c r="BU2003">
        <v>1996</v>
      </c>
      <c r="BV2003">
        <v>18.810390079609952</v>
      </c>
      <c r="BW2003">
        <v>18.044229901409174</v>
      </c>
      <c r="BY2003">
        <f t="shared" si="1611"/>
        <v>1</v>
      </c>
      <c r="BZ2003">
        <f t="shared" si="1612"/>
        <v>0</v>
      </c>
      <c r="CA2003">
        <f t="shared" si="1613"/>
        <v>0.76616017820077786</v>
      </c>
      <c r="CD2003">
        <v>1996</v>
      </c>
      <c r="CE2003">
        <v>18.779605628758404</v>
      </c>
      <c r="CF2003">
        <v>36.9654013119548</v>
      </c>
      <c r="CH2003">
        <f t="shared" si="1614"/>
        <v>0</v>
      </c>
      <c r="CI2003">
        <f t="shared" si="1615"/>
        <v>1</v>
      </c>
      <c r="CJ2003">
        <f t="shared" si="1616"/>
        <v>18.185795683196396</v>
      </c>
      <c r="CM2003">
        <v>1996</v>
      </c>
      <c r="CN2003">
        <v>22.573249470587463</v>
      </c>
      <c r="CO2003">
        <v>30.836655943651127</v>
      </c>
      <c r="CQ2003">
        <f t="shared" si="1617"/>
        <v>0</v>
      </c>
      <c r="CR2003">
        <f t="shared" si="1618"/>
        <v>1</v>
      </c>
      <c r="CS2003">
        <f t="shared" si="1619"/>
        <v>8.2634064730636645</v>
      </c>
      <c r="CV2003">
        <v>1996</v>
      </c>
      <c r="CW2003">
        <v>23.892588383503014</v>
      </c>
      <c r="CX2003">
        <v>16.039403118924803</v>
      </c>
      <c r="CZ2003">
        <f t="shared" si="1620"/>
        <v>1</v>
      </c>
      <c r="DA2003">
        <f t="shared" si="1621"/>
        <v>0</v>
      </c>
      <c r="DB2003">
        <f t="shared" si="1622"/>
        <v>7.8531852645782116</v>
      </c>
      <c r="DE2003">
        <v>1996</v>
      </c>
      <c r="DF2003">
        <v>17.0640401040889</v>
      </c>
      <c r="DG2003">
        <v>26.371185318518975</v>
      </c>
      <c r="DI2003">
        <f t="shared" si="1623"/>
        <v>0</v>
      </c>
      <c r="DJ2003">
        <f t="shared" si="1624"/>
        <v>1</v>
      </c>
      <c r="DK2003">
        <f t="shared" si="1625"/>
        <v>9.3071452144300757</v>
      </c>
      <c r="DN2003">
        <v>1996</v>
      </c>
      <c r="DO2003">
        <v>18.043422495615232</v>
      </c>
      <c r="DP2003">
        <v>30.266987801875608</v>
      </c>
      <c r="DR2003">
        <f t="shared" si="1626"/>
        <v>0</v>
      </c>
      <c r="DS2003">
        <f t="shared" si="1627"/>
        <v>1</v>
      </c>
      <c r="DT2003">
        <f t="shared" si="1628"/>
        <v>12.223565306260376</v>
      </c>
      <c r="DW2003">
        <v>1996</v>
      </c>
      <c r="DX2003">
        <v>9.5948927359154972</v>
      </c>
      <c r="DY2003">
        <v>14.960002542451432</v>
      </c>
      <c r="EA2003">
        <f t="shared" si="1629"/>
        <v>0</v>
      </c>
      <c r="EB2003">
        <f t="shared" si="1630"/>
        <v>1</v>
      </c>
      <c r="EC2003">
        <f t="shared" si="1631"/>
        <v>5.3651098065359353</v>
      </c>
      <c r="EF2003">
        <v>1996</v>
      </c>
      <c r="EG2003">
        <v>19.206175388362929</v>
      </c>
      <c r="EH2003">
        <v>11.565024730075978</v>
      </c>
      <c r="EJ2003">
        <f t="shared" si="1632"/>
        <v>1</v>
      </c>
      <c r="EK2003">
        <f t="shared" si="1633"/>
        <v>0</v>
      </c>
      <c r="EL2003">
        <f t="shared" si="1634"/>
        <v>7.6411506582869517</v>
      </c>
      <c r="EO2003">
        <v>1996</v>
      </c>
      <c r="EP2003">
        <v>22.766867440492842</v>
      </c>
      <c r="EQ2003">
        <v>21.539319368219196</v>
      </c>
      <c r="ES2003">
        <f t="shared" si="1635"/>
        <v>1</v>
      </c>
      <c r="ET2003">
        <f t="shared" si="1636"/>
        <v>0</v>
      </c>
      <c r="EU2003">
        <f t="shared" si="1637"/>
        <v>1.2275480722736454</v>
      </c>
    </row>
    <row r="2004" spans="1:151" x14ac:dyDescent="0.25">
      <c r="A2004">
        <v>1997</v>
      </c>
      <c r="B2004">
        <v>12.139750557331769</v>
      </c>
      <c r="C2004">
        <v>11.445213428317302</v>
      </c>
      <c r="E2004">
        <f t="shared" si="1587"/>
        <v>1</v>
      </c>
      <c r="F2004">
        <f t="shared" si="1589"/>
        <v>0</v>
      </c>
      <c r="G2004">
        <f t="shared" si="1588"/>
        <v>0.69453712901446707</v>
      </c>
      <c r="J2004">
        <v>1997</v>
      </c>
      <c r="K2004">
        <v>14.667208510646692</v>
      </c>
      <c r="L2004">
        <v>20.556974505730672</v>
      </c>
      <c r="N2004">
        <f t="shared" si="1590"/>
        <v>0</v>
      </c>
      <c r="O2004">
        <f t="shared" si="1591"/>
        <v>1</v>
      </c>
      <c r="P2004">
        <f t="shared" si="1592"/>
        <v>5.8897659950839802</v>
      </c>
      <c r="S2004">
        <v>1997</v>
      </c>
      <c r="T2004">
        <v>19.43822325978196</v>
      </c>
      <c r="U2004">
        <v>48.546425083317132</v>
      </c>
      <c r="W2004">
        <f t="shared" si="1593"/>
        <v>0</v>
      </c>
      <c r="X2004">
        <f t="shared" si="1594"/>
        <v>1</v>
      </c>
      <c r="Y2004">
        <f t="shared" si="1595"/>
        <v>29.108201823535172</v>
      </c>
      <c r="AB2004">
        <v>1997</v>
      </c>
      <c r="AC2004">
        <v>28.237577744680884</v>
      </c>
      <c r="AD2004">
        <v>17.906061009519824</v>
      </c>
      <c r="AF2004">
        <f t="shared" si="1596"/>
        <v>1</v>
      </c>
      <c r="AG2004">
        <f t="shared" si="1597"/>
        <v>0</v>
      </c>
      <c r="AH2004">
        <f t="shared" si="1598"/>
        <v>10.33151673516106</v>
      </c>
      <c r="AK2004">
        <v>1997</v>
      </c>
      <c r="AL2004">
        <v>21.903711279163929</v>
      </c>
      <c r="AM2004">
        <v>10.328722172103326</v>
      </c>
      <c r="AO2004">
        <f t="shared" si="1599"/>
        <v>1</v>
      </c>
      <c r="AP2004">
        <f t="shared" si="1600"/>
        <v>0</v>
      </c>
      <c r="AQ2004">
        <f t="shared" si="1601"/>
        <v>11.574989107060603</v>
      </c>
      <c r="AT2004">
        <v>1997</v>
      </c>
      <c r="AU2004">
        <v>17.519708266077732</v>
      </c>
      <c r="AV2004">
        <v>23.241251677428163</v>
      </c>
      <c r="AX2004">
        <f t="shared" si="1602"/>
        <v>0</v>
      </c>
      <c r="AY2004">
        <f t="shared" si="1603"/>
        <v>1</v>
      </c>
      <c r="AZ2004">
        <f t="shared" si="1604"/>
        <v>5.7215434113504315</v>
      </c>
      <c r="BC2004">
        <v>1997</v>
      </c>
      <c r="BD2004" t="e">
        <v>#N/A</v>
      </c>
      <c r="BE2004" t="e">
        <v>#N/A</v>
      </c>
      <c r="BG2004" t="e">
        <f t="shared" si="1605"/>
        <v>#N/A</v>
      </c>
      <c r="BH2004" t="e">
        <f t="shared" si="1606"/>
        <v>#N/A</v>
      </c>
      <c r="BI2004" t="e">
        <f t="shared" si="1607"/>
        <v>#N/A</v>
      </c>
      <c r="BL2004">
        <v>1997</v>
      </c>
      <c r="BM2004">
        <v>28.662847078262956</v>
      </c>
      <c r="BN2004">
        <v>12.636124341147729</v>
      </c>
      <c r="BP2004">
        <f t="shared" si="1608"/>
        <v>1</v>
      </c>
      <c r="BQ2004">
        <f t="shared" si="1609"/>
        <v>0</v>
      </c>
      <c r="BR2004">
        <f t="shared" si="1610"/>
        <v>16.026722737115229</v>
      </c>
      <c r="BU2004">
        <v>1997</v>
      </c>
      <c r="BV2004">
        <v>21.224349950741438</v>
      </c>
      <c r="BW2004">
        <v>15.421715783351987</v>
      </c>
      <c r="BY2004">
        <f t="shared" si="1611"/>
        <v>1</v>
      </c>
      <c r="BZ2004">
        <f t="shared" si="1612"/>
        <v>0</v>
      </c>
      <c r="CA2004">
        <f t="shared" si="1613"/>
        <v>5.802634167389451</v>
      </c>
      <c r="CD2004">
        <v>1997</v>
      </c>
      <c r="CE2004">
        <v>7.0846185883699277</v>
      </c>
      <c r="CF2004">
        <v>49.207366745415371</v>
      </c>
      <c r="CH2004">
        <f t="shared" si="1614"/>
        <v>0</v>
      </c>
      <c r="CI2004">
        <f t="shared" si="1615"/>
        <v>1</v>
      </c>
      <c r="CJ2004">
        <f t="shared" si="1616"/>
        <v>42.122748157045443</v>
      </c>
      <c r="CM2004">
        <v>1997</v>
      </c>
      <c r="CN2004">
        <v>22.966472773220843</v>
      </c>
      <c r="CO2004">
        <v>25.587151055449773</v>
      </c>
      <c r="CQ2004">
        <f t="shared" si="1617"/>
        <v>0</v>
      </c>
      <c r="CR2004">
        <f t="shared" si="1618"/>
        <v>1</v>
      </c>
      <c r="CS2004">
        <f t="shared" si="1619"/>
        <v>2.6206782822289298</v>
      </c>
      <c r="CV2004">
        <v>1997</v>
      </c>
      <c r="CW2004">
        <v>25.902338607003212</v>
      </c>
      <c r="CX2004">
        <v>14.23417967311766</v>
      </c>
      <c r="CZ2004">
        <f t="shared" si="1620"/>
        <v>1</v>
      </c>
      <c r="DA2004">
        <f t="shared" si="1621"/>
        <v>0</v>
      </c>
      <c r="DB2004">
        <f t="shared" si="1622"/>
        <v>11.668158933885552</v>
      </c>
      <c r="DE2004">
        <v>1997</v>
      </c>
      <c r="DF2004">
        <v>21.546316752319264</v>
      </c>
      <c r="DG2004">
        <v>18.935831257467903</v>
      </c>
      <c r="DI2004">
        <f t="shared" si="1623"/>
        <v>1</v>
      </c>
      <c r="DJ2004">
        <f t="shared" si="1624"/>
        <v>0</v>
      </c>
      <c r="DK2004">
        <f t="shared" si="1625"/>
        <v>2.6104854948513605</v>
      </c>
      <c r="DN2004">
        <v>1997</v>
      </c>
      <c r="DO2004">
        <v>20.283151658798076</v>
      </c>
      <c r="DP2004">
        <v>16.816852722210424</v>
      </c>
      <c r="DR2004">
        <f t="shared" si="1626"/>
        <v>1</v>
      </c>
      <c r="DS2004">
        <f t="shared" si="1627"/>
        <v>0</v>
      </c>
      <c r="DT2004">
        <f t="shared" si="1628"/>
        <v>3.466298936587652</v>
      </c>
      <c r="DW2004">
        <v>1997</v>
      </c>
      <c r="DX2004">
        <v>17.140265617200978</v>
      </c>
      <c r="DY2004">
        <v>24.333200566946942</v>
      </c>
      <c r="EA2004">
        <f t="shared" si="1629"/>
        <v>0</v>
      </c>
      <c r="EB2004">
        <f t="shared" si="1630"/>
        <v>1</v>
      </c>
      <c r="EC2004">
        <f t="shared" si="1631"/>
        <v>7.1929349497459647</v>
      </c>
      <c r="EF2004">
        <v>1997</v>
      </c>
      <c r="EG2004">
        <v>15.180902324463503</v>
      </c>
      <c r="EH2004">
        <v>18.382297291904738</v>
      </c>
      <c r="EJ2004">
        <f t="shared" si="1632"/>
        <v>0</v>
      </c>
      <c r="EK2004">
        <f t="shared" si="1633"/>
        <v>1</v>
      </c>
      <c r="EL2004">
        <f t="shared" si="1634"/>
        <v>3.2013949674412352</v>
      </c>
      <c r="EO2004">
        <v>1997</v>
      </c>
      <c r="EP2004">
        <v>21.895063814553009</v>
      </c>
      <c r="EQ2004">
        <v>21.774046800340184</v>
      </c>
      <c r="ES2004">
        <f t="shared" si="1635"/>
        <v>1</v>
      </c>
      <c r="ET2004">
        <f t="shared" si="1636"/>
        <v>0</v>
      </c>
      <c r="EU2004">
        <f t="shared" si="1637"/>
        <v>0.12101701421282485</v>
      </c>
    </row>
    <row r="2005" spans="1:151" x14ac:dyDescent="0.25">
      <c r="A2005">
        <v>1998</v>
      </c>
      <c r="B2005">
        <v>10.14715803251195</v>
      </c>
      <c r="C2005">
        <v>11.829345057740898</v>
      </c>
      <c r="E2005">
        <f t="shared" si="1587"/>
        <v>0</v>
      </c>
      <c r="F2005">
        <f t="shared" si="1589"/>
        <v>1</v>
      </c>
      <c r="G2005">
        <f t="shared" si="1588"/>
        <v>1.6821870252289486</v>
      </c>
      <c r="J2005">
        <v>1998</v>
      </c>
      <c r="K2005">
        <v>12.984345930320945</v>
      </c>
      <c r="L2005">
        <v>28.045012485592881</v>
      </c>
      <c r="N2005">
        <f t="shared" si="1590"/>
        <v>0</v>
      </c>
      <c r="O2005">
        <f t="shared" si="1591"/>
        <v>1</v>
      </c>
      <c r="P2005">
        <f t="shared" si="1592"/>
        <v>15.060666555271936</v>
      </c>
      <c r="S2005">
        <v>1998</v>
      </c>
      <c r="T2005">
        <v>13.630244800286352</v>
      </c>
      <c r="U2005">
        <v>27.614782578155531</v>
      </c>
      <c r="W2005">
        <f t="shared" si="1593"/>
        <v>0</v>
      </c>
      <c r="X2005">
        <f t="shared" si="1594"/>
        <v>1</v>
      </c>
      <c r="Y2005">
        <f t="shared" si="1595"/>
        <v>13.984537777869178</v>
      </c>
      <c r="AB2005">
        <v>1998</v>
      </c>
      <c r="AC2005">
        <v>26.911117158808768</v>
      </c>
      <c r="AD2005">
        <v>18.525299958008159</v>
      </c>
      <c r="AF2005">
        <f t="shared" si="1596"/>
        <v>1</v>
      </c>
      <c r="AG2005">
        <f t="shared" si="1597"/>
        <v>0</v>
      </c>
      <c r="AH2005">
        <f t="shared" si="1598"/>
        <v>8.3858172008006093</v>
      </c>
      <c r="AK2005">
        <v>1998</v>
      </c>
      <c r="AL2005">
        <v>15.970841925010504</v>
      </c>
      <c r="AM2005">
        <v>15.523177229851642</v>
      </c>
      <c r="AO2005">
        <f t="shared" si="1599"/>
        <v>1</v>
      </c>
      <c r="AP2005">
        <f t="shared" si="1600"/>
        <v>0</v>
      </c>
      <c r="AQ2005">
        <f t="shared" si="1601"/>
        <v>0.44766469515886165</v>
      </c>
      <c r="AT2005">
        <v>1998</v>
      </c>
      <c r="AU2005">
        <v>8.9843232471033545</v>
      </c>
      <c r="AV2005">
        <v>24.141465925390929</v>
      </c>
      <c r="AX2005">
        <f t="shared" si="1602"/>
        <v>0</v>
      </c>
      <c r="AY2005">
        <f t="shared" si="1603"/>
        <v>1</v>
      </c>
      <c r="AZ2005">
        <f t="shared" si="1604"/>
        <v>15.157142678287574</v>
      </c>
      <c r="BC2005">
        <v>1998</v>
      </c>
      <c r="BD2005" t="e">
        <v>#N/A</v>
      </c>
      <c r="BE2005" t="e">
        <v>#N/A</v>
      </c>
      <c r="BG2005" t="e">
        <f t="shared" si="1605"/>
        <v>#N/A</v>
      </c>
      <c r="BH2005" t="e">
        <f t="shared" si="1606"/>
        <v>#N/A</v>
      </c>
      <c r="BI2005" t="e">
        <f t="shared" si="1607"/>
        <v>#N/A</v>
      </c>
      <c r="BL2005">
        <v>1998</v>
      </c>
      <c r="BM2005">
        <v>32.424563916519872</v>
      </c>
      <c r="BN2005">
        <v>9.899685236313406</v>
      </c>
      <c r="BP2005">
        <f t="shared" si="1608"/>
        <v>1</v>
      </c>
      <c r="BQ2005">
        <f t="shared" si="1609"/>
        <v>0</v>
      </c>
      <c r="BR2005">
        <f t="shared" si="1610"/>
        <v>22.524878680206466</v>
      </c>
      <c r="BU2005">
        <v>1998</v>
      </c>
      <c r="BV2005">
        <v>28.991256455062945</v>
      </c>
      <c r="BW2005">
        <v>28.079019433513452</v>
      </c>
      <c r="BY2005">
        <f t="shared" si="1611"/>
        <v>1</v>
      </c>
      <c r="BZ2005">
        <f t="shared" si="1612"/>
        <v>0</v>
      </c>
      <c r="CA2005">
        <f t="shared" si="1613"/>
        <v>0.91223702154949393</v>
      </c>
      <c r="CD2005">
        <v>1998</v>
      </c>
      <c r="CE2005">
        <v>23.493249794443702</v>
      </c>
      <c r="CF2005">
        <v>15.978301383441895</v>
      </c>
      <c r="CH2005">
        <f t="shared" si="1614"/>
        <v>1</v>
      </c>
      <c r="CI2005">
        <f t="shared" si="1615"/>
        <v>0</v>
      </c>
      <c r="CJ2005">
        <f t="shared" si="1616"/>
        <v>7.5149484110018072</v>
      </c>
      <c r="CM2005">
        <v>1998</v>
      </c>
      <c r="CN2005">
        <v>20.741794290354523</v>
      </c>
      <c r="CO2005">
        <v>2.0799318445194785</v>
      </c>
      <c r="CQ2005">
        <f t="shared" si="1617"/>
        <v>1</v>
      </c>
      <c r="CR2005">
        <f t="shared" si="1618"/>
        <v>0</v>
      </c>
      <c r="CS2005">
        <f t="shared" si="1619"/>
        <v>18.661862445835045</v>
      </c>
      <c r="CV2005">
        <v>1998</v>
      </c>
      <c r="CW2005">
        <v>20.986970962327284</v>
      </c>
      <c r="CX2005">
        <v>17.284229866799322</v>
      </c>
      <c r="CZ2005">
        <f t="shared" si="1620"/>
        <v>1</v>
      </c>
      <c r="DA2005">
        <f t="shared" si="1621"/>
        <v>0</v>
      </c>
      <c r="DB2005">
        <f t="shared" si="1622"/>
        <v>3.702741095527962</v>
      </c>
      <c r="DE2005">
        <v>1998</v>
      </c>
      <c r="DF2005">
        <v>29.249647506760049</v>
      </c>
      <c r="DG2005">
        <v>22.278566726176898</v>
      </c>
      <c r="DI2005">
        <f t="shared" si="1623"/>
        <v>1</v>
      </c>
      <c r="DJ2005">
        <f t="shared" si="1624"/>
        <v>0</v>
      </c>
      <c r="DK2005">
        <f t="shared" si="1625"/>
        <v>6.9710807805831507</v>
      </c>
      <c r="DN2005">
        <v>1998</v>
      </c>
      <c r="DO2005">
        <v>21.908311787486753</v>
      </c>
      <c r="DP2005">
        <v>22.317315281822978</v>
      </c>
      <c r="DR2005">
        <f t="shared" si="1626"/>
        <v>0</v>
      </c>
      <c r="DS2005">
        <f t="shared" si="1627"/>
        <v>1</v>
      </c>
      <c r="DT2005">
        <f t="shared" si="1628"/>
        <v>0.40900349433622551</v>
      </c>
      <c r="DW2005">
        <v>1998</v>
      </c>
      <c r="DX2005">
        <v>24.505753393734683</v>
      </c>
      <c r="DY2005">
        <v>16.413032882316934</v>
      </c>
      <c r="EA2005">
        <f t="shared" si="1629"/>
        <v>1</v>
      </c>
      <c r="EB2005">
        <f t="shared" si="1630"/>
        <v>0</v>
      </c>
      <c r="EC2005">
        <f t="shared" si="1631"/>
        <v>8.092720511417749</v>
      </c>
      <c r="EF2005">
        <v>1998</v>
      </c>
      <c r="EG2005">
        <v>12.594195051960604</v>
      </c>
      <c r="EH2005">
        <v>19.037646182477648</v>
      </c>
      <c r="EJ2005">
        <f t="shared" si="1632"/>
        <v>0</v>
      </c>
      <c r="EK2005">
        <f t="shared" si="1633"/>
        <v>1</v>
      </c>
      <c r="EL2005">
        <f t="shared" si="1634"/>
        <v>6.4434511305170439</v>
      </c>
      <c r="EO2005">
        <v>1998</v>
      </c>
      <c r="EP2005">
        <v>21.116041974843121</v>
      </c>
      <c r="EQ2005">
        <v>33.925401858874139</v>
      </c>
      <c r="ES2005">
        <f t="shared" si="1635"/>
        <v>0</v>
      </c>
      <c r="ET2005">
        <f t="shared" si="1636"/>
        <v>1</v>
      </c>
      <c r="EU2005">
        <f t="shared" si="1637"/>
        <v>12.809359884031018</v>
      </c>
    </row>
    <row r="2006" spans="1:151" x14ac:dyDescent="0.25">
      <c r="A2006">
        <v>1999</v>
      </c>
      <c r="B2006">
        <v>10.789254508554862</v>
      </c>
      <c r="C2006">
        <v>51.309570343660432</v>
      </c>
      <c r="E2006">
        <f t="shared" si="1587"/>
        <v>0</v>
      </c>
      <c r="F2006">
        <f t="shared" si="1589"/>
        <v>1</v>
      </c>
      <c r="G2006">
        <f t="shared" si="1588"/>
        <v>40.520315835105571</v>
      </c>
      <c r="J2006">
        <v>1999</v>
      </c>
      <c r="K2006">
        <v>26.265348803776774</v>
      </c>
      <c r="L2006">
        <v>24.38945411713253</v>
      </c>
      <c r="N2006">
        <f t="shared" si="1590"/>
        <v>1</v>
      </c>
      <c r="O2006">
        <f t="shared" si="1591"/>
        <v>0</v>
      </c>
      <c r="P2006">
        <f t="shared" si="1592"/>
        <v>1.8758946866442443</v>
      </c>
      <c r="S2006">
        <v>1999</v>
      </c>
      <c r="T2006">
        <v>22.979369907478393</v>
      </c>
      <c r="U2006">
        <v>14.065459953886712</v>
      </c>
      <c r="W2006">
        <f t="shared" si="1593"/>
        <v>1</v>
      </c>
      <c r="X2006">
        <f t="shared" si="1594"/>
        <v>0</v>
      </c>
      <c r="Y2006">
        <f t="shared" si="1595"/>
        <v>8.9139099535916806</v>
      </c>
      <c r="AB2006">
        <v>1999</v>
      </c>
      <c r="AC2006">
        <v>30.928589608650963</v>
      </c>
      <c r="AD2006">
        <v>18.006132938801521</v>
      </c>
      <c r="AF2006">
        <f t="shared" si="1596"/>
        <v>1</v>
      </c>
      <c r="AG2006">
        <f t="shared" si="1597"/>
        <v>0</v>
      </c>
      <c r="AH2006">
        <f t="shared" si="1598"/>
        <v>12.922456669849442</v>
      </c>
      <c r="AK2006">
        <v>1999</v>
      </c>
      <c r="AL2006">
        <v>20.338497852116681</v>
      </c>
      <c r="AM2006">
        <v>29.643421286496672</v>
      </c>
      <c r="AO2006">
        <f t="shared" si="1599"/>
        <v>0</v>
      </c>
      <c r="AP2006">
        <f t="shared" si="1600"/>
        <v>1</v>
      </c>
      <c r="AQ2006">
        <f t="shared" si="1601"/>
        <v>9.3049234343799903</v>
      </c>
      <c r="AT2006">
        <v>1999</v>
      </c>
      <c r="AU2006">
        <v>20.73316213681683</v>
      </c>
      <c r="AV2006">
        <v>25.634450110448313</v>
      </c>
      <c r="AX2006">
        <f t="shared" si="1602"/>
        <v>0</v>
      </c>
      <c r="AY2006">
        <f t="shared" si="1603"/>
        <v>1</v>
      </c>
      <c r="AZ2006">
        <f t="shared" si="1604"/>
        <v>4.9012879736314829</v>
      </c>
      <c r="BC2006">
        <v>1999</v>
      </c>
      <c r="BD2006" t="e">
        <v>#N/A</v>
      </c>
      <c r="BE2006" t="e">
        <v>#N/A</v>
      </c>
      <c r="BG2006" t="e">
        <f t="shared" si="1605"/>
        <v>#N/A</v>
      </c>
      <c r="BH2006" t="e">
        <f t="shared" si="1606"/>
        <v>#N/A</v>
      </c>
      <c r="BI2006" t="e">
        <f t="shared" si="1607"/>
        <v>#N/A</v>
      </c>
      <c r="BL2006">
        <v>1999</v>
      </c>
      <c r="BM2006">
        <v>25.528721054116943</v>
      </c>
      <c r="BN2006">
        <v>8.79925741101491</v>
      </c>
      <c r="BP2006">
        <f t="shared" si="1608"/>
        <v>1</v>
      </c>
      <c r="BQ2006">
        <f t="shared" si="1609"/>
        <v>0</v>
      </c>
      <c r="BR2006">
        <f t="shared" si="1610"/>
        <v>16.729463643102033</v>
      </c>
      <c r="BU2006">
        <v>1999</v>
      </c>
      <c r="BV2006">
        <v>17.766121275841563</v>
      </c>
      <c r="BW2006">
        <v>30.450493484964113</v>
      </c>
      <c r="BY2006">
        <f t="shared" si="1611"/>
        <v>0</v>
      </c>
      <c r="BZ2006">
        <f t="shared" si="1612"/>
        <v>1</v>
      </c>
      <c r="CA2006">
        <f t="shared" si="1613"/>
        <v>12.68437220912255</v>
      </c>
      <c r="CD2006">
        <v>1999</v>
      </c>
      <c r="CE2006">
        <v>16.400144030212694</v>
      </c>
      <c r="CF2006">
        <v>29.577050807714222</v>
      </c>
      <c r="CH2006">
        <f t="shared" si="1614"/>
        <v>0</v>
      </c>
      <c r="CI2006">
        <f t="shared" si="1615"/>
        <v>1</v>
      </c>
      <c r="CJ2006">
        <f t="shared" si="1616"/>
        <v>13.176906777501529</v>
      </c>
      <c r="CM2006">
        <v>1999</v>
      </c>
      <c r="CN2006">
        <v>25.034868837195738</v>
      </c>
      <c r="CO2006">
        <v>13.556396116800444</v>
      </c>
      <c r="CQ2006">
        <f t="shared" si="1617"/>
        <v>1</v>
      </c>
      <c r="CR2006">
        <f t="shared" si="1618"/>
        <v>0</v>
      </c>
      <c r="CS2006">
        <f t="shared" si="1619"/>
        <v>11.478472720395294</v>
      </c>
      <c r="CV2006">
        <v>1999</v>
      </c>
      <c r="CW2006">
        <v>23.556513875533863</v>
      </c>
      <c r="CX2006">
        <v>14.701724861585284</v>
      </c>
      <c r="CZ2006">
        <f t="shared" si="1620"/>
        <v>1</v>
      </c>
      <c r="DA2006">
        <f t="shared" si="1621"/>
        <v>0</v>
      </c>
      <c r="DB2006">
        <f t="shared" si="1622"/>
        <v>8.8547890139485794</v>
      </c>
      <c r="DE2006">
        <v>1999</v>
      </c>
      <c r="DF2006">
        <v>13.902009855719788</v>
      </c>
      <c r="DG2006">
        <v>24.904563567741189</v>
      </c>
      <c r="DI2006">
        <f t="shared" si="1623"/>
        <v>0</v>
      </c>
      <c r="DJ2006">
        <f t="shared" si="1624"/>
        <v>1</v>
      </c>
      <c r="DK2006">
        <f t="shared" si="1625"/>
        <v>11.002553712021401</v>
      </c>
      <c r="DN2006">
        <v>1999</v>
      </c>
      <c r="DO2006">
        <v>23.873455568071616</v>
      </c>
      <c r="DP2006">
        <v>27.625422656950345</v>
      </c>
      <c r="DR2006">
        <f t="shared" si="1626"/>
        <v>0</v>
      </c>
      <c r="DS2006">
        <f t="shared" si="1627"/>
        <v>1</v>
      </c>
      <c r="DT2006">
        <f t="shared" si="1628"/>
        <v>3.7519670888787289</v>
      </c>
      <c r="DW2006">
        <v>1999</v>
      </c>
      <c r="DX2006">
        <v>11.229561101309898</v>
      </c>
      <c r="DY2006">
        <v>27.037201313694588</v>
      </c>
      <c r="EA2006">
        <f t="shared" si="1629"/>
        <v>0</v>
      </c>
      <c r="EB2006">
        <f t="shared" si="1630"/>
        <v>1</v>
      </c>
      <c r="EC2006">
        <f t="shared" si="1631"/>
        <v>15.80764021238469</v>
      </c>
      <c r="EF2006">
        <v>1999</v>
      </c>
      <c r="EG2006">
        <v>18.76529546225045</v>
      </c>
      <c r="EH2006">
        <v>18.593700855410422</v>
      </c>
      <c r="EJ2006">
        <f t="shared" si="1632"/>
        <v>1</v>
      </c>
      <c r="EK2006">
        <f t="shared" si="1633"/>
        <v>0</v>
      </c>
      <c r="EL2006">
        <f t="shared" si="1634"/>
        <v>0.17159460684002781</v>
      </c>
      <c r="EO2006">
        <v>1999</v>
      </c>
      <c r="EP2006">
        <v>21.158399216510844</v>
      </c>
      <c r="EQ2006">
        <v>16.378296039395735</v>
      </c>
      <c r="ES2006">
        <f t="shared" si="1635"/>
        <v>1</v>
      </c>
      <c r="ET2006">
        <f t="shared" si="1636"/>
        <v>0</v>
      </c>
      <c r="EU2006">
        <f t="shared" si="1637"/>
        <v>4.7801031771151088</v>
      </c>
    </row>
    <row r="2007" spans="1:151" x14ac:dyDescent="0.25">
      <c r="A2007">
        <v>2000</v>
      </c>
      <c r="B2007">
        <v>9.9493984294478572</v>
      </c>
      <c r="C2007">
        <v>12.507111952837207</v>
      </c>
      <c r="E2007">
        <f t="shared" si="1587"/>
        <v>0</v>
      </c>
      <c r="F2007">
        <f t="shared" si="1589"/>
        <v>1</v>
      </c>
      <c r="G2007">
        <f t="shared" si="1588"/>
        <v>2.5577135233893493</v>
      </c>
      <c r="J2007">
        <v>2000</v>
      </c>
      <c r="K2007">
        <v>24.496206205612449</v>
      </c>
      <c r="L2007">
        <v>17.520554561894649</v>
      </c>
      <c r="N2007">
        <f t="shared" si="1590"/>
        <v>1</v>
      </c>
      <c r="O2007">
        <f t="shared" si="1591"/>
        <v>0</v>
      </c>
      <c r="P2007">
        <f t="shared" si="1592"/>
        <v>6.9756516437178</v>
      </c>
      <c r="S2007">
        <v>2000</v>
      </c>
      <c r="T2007">
        <v>17.380700689032643</v>
      </c>
      <c r="U2007">
        <v>34.90072242806432</v>
      </c>
      <c r="W2007">
        <f t="shared" si="1593"/>
        <v>0</v>
      </c>
      <c r="X2007">
        <f t="shared" si="1594"/>
        <v>1</v>
      </c>
      <c r="Y2007">
        <f t="shared" si="1595"/>
        <v>17.520021739031677</v>
      </c>
      <c r="AB2007">
        <v>2000</v>
      </c>
      <c r="AC2007">
        <v>14.150801355509351</v>
      </c>
      <c r="AD2007">
        <v>19.134564409944076</v>
      </c>
      <c r="AF2007">
        <f t="shared" si="1596"/>
        <v>0</v>
      </c>
      <c r="AG2007">
        <f t="shared" si="1597"/>
        <v>1</v>
      </c>
      <c r="AH2007">
        <f t="shared" si="1598"/>
        <v>4.9837630544347249</v>
      </c>
      <c r="AK2007">
        <v>2000</v>
      </c>
      <c r="AL2007">
        <v>19.762115009730898</v>
      </c>
      <c r="AM2007">
        <v>32.008142087898875</v>
      </c>
      <c r="AO2007">
        <f t="shared" si="1599"/>
        <v>0</v>
      </c>
      <c r="AP2007">
        <f t="shared" si="1600"/>
        <v>1</v>
      </c>
      <c r="AQ2007">
        <f t="shared" si="1601"/>
        <v>12.246027078167977</v>
      </c>
      <c r="AT2007">
        <v>2000</v>
      </c>
      <c r="AU2007">
        <v>20.851216289166217</v>
      </c>
      <c r="AV2007">
        <v>27.888758477979117</v>
      </c>
      <c r="AX2007">
        <f t="shared" si="1602"/>
        <v>0</v>
      </c>
      <c r="AY2007">
        <f t="shared" si="1603"/>
        <v>1</v>
      </c>
      <c r="AZ2007">
        <f t="shared" si="1604"/>
        <v>7.0375421888128997</v>
      </c>
      <c r="BC2007">
        <v>2000</v>
      </c>
      <c r="BD2007" t="e">
        <v>#N/A</v>
      </c>
      <c r="BE2007" t="e">
        <v>#N/A</v>
      </c>
      <c r="BG2007" t="e">
        <f t="shared" si="1605"/>
        <v>#N/A</v>
      </c>
      <c r="BH2007" t="e">
        <f t="shared" si="1606"/>
        <v>#N/A</v>
      </c>
      <c r="BI2007" t="e">
        <f t="shared" si="1607"/>
        <v>#N/A</v>
      </c>
      <c r="BL2007">
        <v>2000</v>
      </c>
      <c r="BM2007">
        <v>22.286493663411335</v>
      </c>
      <c r="BN2007">
        <v>12.454205717087724</v>
      </c>
      <c r="BP2007">
        <f t="shared" si="1608"/>
        <v>1</v>
      </c>
      <c r="BQ2007">
        <f t="shared" si="1609"/>
        <v>0</v>
      </c>
      <c r="BR2007">
        <f t="shared" si="1610"/>
        <v>9.8322879463236106</v>
      </c>
      <c r="BU2007">
        <v>2000</v>
      </c>
      <c r="BV2007">
        <v>18.629502287957735</v>
      </c>
      <c r="BW2007">
        <v>22.442941104849726</v>
      </c>
      <c r="BY2007">
        <f t="shared" si="1611"/>
        <v>0</v>
      </c>
      <c r="BZ2007">
        <f t="shared" si="1612"/>
        <v>1</v>
      </c>
      <c r="CA2007">
        <f t="shared" si="1613"/>
        <v>3.8134388168919919</v>
      </c>
      <c r="CD2007">
        <v>2000</v>
      </c>
      <c r="CE2007">
        <v>27.172297801935478</v>
      </c>
      <c r="CF2007">
        <v>37.422621787625395</v>
      </c>
      <c r="CH2007">
        <f t="shared" si="1614"/>
        <v>0</v>
      </c>
      <c r="CI2007">
        <f t="shared" si="1615"/>
        <v>1</v>
      </c>
      <c r="CJ2007">
        <f t="shared" si="1616"/>
        <v>10.250323985689917</v>
      </c>
      <c r="CM2007">
        <v>2000</v>
      </c>
      <c r="CN2007">
        <v>19.879187071001066</v>
      </c>
      <c r="CO2007">
        <v>26.267451880023007</v>
      </c>
      <c r="CQ2007">
        <f t="shared" si="1617"/>
        <v>0</v>
      </c>
      <c r="CR2007">
        <f t="shared" si="1618"/>
        <v>1</v>
      </c>
      <c r="CS2007">
        <f t="shared" si="1619"/>
        <v>6.3882648090219405</v>
      </c>
      <c r="CV2007">
        <v>2000</v>
      </c>
      <c r="CW2007">
        <v>25.388992194348692</v>
      </c>
      <c r="CX2007">
        <v>15.005222768012009</v>
      </c>
      <c r="CZ2007">
        <f t="shared" si="1620"/>
        <v>1</v>
      </c>
      <c r="DA2007">
        <f t="shared" si="1621"/>
        <v>0</v>
      </c>
      <c r="DB2007">
        <f t="shared" si="1622"/>
        <v>10.383769426336682</v>
      </c>
      <c r="DE2007">
        <v>2000</v>
      </c>
      <c r="DF2007">
        <v>19.958989030616827</v>
      </c>
      <c r="DG2007">
        <v>27.972816498255757</v>
      </c>
      <c r="DI2007">
        <f t="shared" si="1623"/>
        <v>0</v>
      </c>
      <c r="DJ2007">
        <f t="shared" si="1624"/>
        <v>1</v>
      </c>
      <c r="DK2007">
        <f t="shared" si="1625"/>
        <v>8.0138274676389294</v>
      </c>
      <c r="DN2007">
        <v>2000</v>
      </c>
      <c r="DO2007">
        <v>18.727581196519917</v>
      </c>
      <c r="DP2007">
        <v>16.008707460753961</v>
      </c>
      <c r="DR2007">
        <f t="shared" si="1626"/>
        <v>1</v>
      </c>
      <c r="DS2007">
        <f t="shared" si="1627"/>
        <v>0</v>
      </c>
      <c r="DT2007">
        <f t="shared" si="1628"/>
        <v>2.7188737357659569</v>
      </c>
      <c r="DW2007">
        <v>2000</v>
      </c>
      <c r="DX2007">
        <v>12.093294495199087</v>
      </c>
      <c r="DY2007">
        <v>23.56719796062076</v>
      </c>
      <c r="EA2007">
        <f t="shared" si="1629"/>
        <v>0</v>
      </c>
      <c r="EB2007">
        <f t="shared" si="1630"/>
        <v>1</v>
      </c>
      <c r="EC2007">
        <f t="shared" si="1631"/>
        <v>11.473903465421673</v>
      </c>
      <c r="EF2007">
        <v>2000</v>
      </c>
      <c r="EG2007">
        <v>20.341408533192521</v>
      </c>
      <c r="EH2007">
        <v>13.151071496893579</v>
      </c>
      <c r="EJ2007">
        <f t="shared" si="1632"/>
        <v>1</v>
      </c>
      <c r="EK2007">
        <f t="shared" si="1633"/>
        <v>0</v>
      </c>
      <c r="EL2007">
        <f t="shared" si="1634"/>
        <v>7.1903370362989421</v>
      </c>
      <c r="EO2007">
        <v>2000</v>
      </c>
      <c r="EP2007">
        <v>24.951957301579348</v>
      </c>
      <c r="EQ2007">
        <v>2.9561396428395632</v>
      </c>
      <c r="ES2007">
        <f t="shared" si="1635"/>
        <v>1</v>
      </c>
      <c r="ET2007">
        <f t="shared" si="1636"/>
        <v>0</v>
      </c>
      <c r="EU2007">
        <f t="shared" si="1637"/>
        <v>21.995817658739785</v>
      </c>
    </row>
  </sheetData>
  <mergeCells count="36">
    <mergeCell ref="EY3:EY4"/>
    <mergeCell ref="DE1:DL1"/>
    <mergeCell ref="DL3:DL4"/>
    <mergeCell ref="DN1:DU1"/>
    <mergeCell ref="DU3:DU4"/>
    <mergeCell ref="DW1:ED1"/>
    <mergeCell ref="ED3:ED4"/>
    <mergeCell ref="EF1:EM1"/>
    <mergeCell ref="EM3:EM4"/>
    <mergeCell ref="EO1:EV1"/>
    <mergeCell ref="EV3:EV4"/>
    <mergeCell ref="EX3:EX4"/>
    <mergeCell ref="CD1:CK1"/>
    <mergeCell ref="CK3:CK4"/>
    <mergeCell ref="CM1:CT1"/>
    <mergeCell ref="CT3:CT4"/>
    <mergeCell ref="CV1:DC1"/>
    <mergeCell ref="DC3:DC4"/>
    <mergeCell ref="BC1:BJ1"/>
    <mergeCell ref="BJ3:BJ4"/>
    <mergeCell ref="BL1:BS1"/>
    <mergeCell ref="BS3:BS4"/>
    <mergeCell ref="BU1:CB1"/>
    <mergeCell ref="CB3:CB4"/>
    <mergeCell ref="AB1:AI1"/>
    <mergeCell ref="AI3:AI4"/>
    <mergeCell ref="AK1:AR1"/>
    <mergeCell ref="AR3:AR4"/>
    <mergeCell ref="AT1:BA1"/>
    <mergeCell ref="BA3:BA4"/>
    <mergeCell ref="H3:H4"/>
    <mergeCell ref="J1:Q1"/>
    <mergeCell ref="Q3:Q4"/>
    <mergeCell ref="S1:Z1"/>
    <mergeCell ref="Z3:Z4"/>
    <mergeCell ref="B1: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BC273-85F7-44AC-A4E3-BCF2FDE8A42F}">
  <sheetPr codeName="Sheet5"/>
  <dimension ref="A1:ES10007"/>
  <sheetViews>
    <sheetView topLeftCell="W1" workbookViewId="0">
      <selection activeCell="AB25" sqref="AB25"/>
    </sheetView>
  </sheetViews>
  <sheetFormatPr defaultRowHeight="15.75" x14ac:dyDescent="0.25"/>
  <cols>
    <col min="130" max="130" width="10.25" bestFit="1" customWidth="1"/>
    <col min="131" max="131" width="11.75" bestFit="1" customWidth="1"/>
    <col min="134" max="134" width="10.375" bestFit="1" customWidth="1"/>
    <col min="136" max="136" width="16.125" bestFit="1" customWidth="1"/>
    <col min="137" max="137" width="10.375" bestFit="1" customWidth="1"/>
    <col min="138" max="138" width="13.375" bestFit="1" customWidth="1"/>
    <col min="139" max="139" width="10.375" bestFit="1" customWidth="1"/>
    <col min="149" max="149" width="10.625" bestFit="1" customWidth="1"/>
  </cols>
  <sheetData>
    <row r="1" spans="1:149" x14ac:dyDescent="0.25">
      <c r="A1" s="132" t="s">
        <v>9</v>
      </c>
      <c r="B1" s="132"/>
      <c r="C1" s="132"/>
      <c r="E1" s="132" t="s">
        <v>13</v>
      </c>
      <c r="F1" s="132"/>
      <c r="G1" s="132"/>
      <c r="I1" s="132" t="s">
        <v>24</v>
      </c>
      <c r="J1" s="132"/>
      <c r="K1" s="132"/>
      <c r="M1" s="132" t="s">
        <v>37</v>
      </c>
      <c r="N1" s="132"/>
      <c r="O1" s="132"/>
      <c r="Q1" s="132" t="s">
        <v>33</v>
      </c>
      <c r="R1" s="132"/>
      <c r="S1" s="132"/>
      <c r="U1" s="132" t="s">
        <v>31</v>
      </c>
      <c r="V1" s="132"/>
      <c r="W1" s="132"/>
      <c r="Y1" s="132" t="s">
        <v>23</v>
      </c>
      <c r="Z1" s="132"/>
      <c r="AA1" s="132"/>
      <c r="AC1" s="132" t="s">
        <v>18</v>
      </c>
      <c r="AD1" s="132"/>
      <c r="AE1" s="132"/>
      <c r="AG1" s="132" t="s">
        <v>39</v>
      </c>
      <c r="AH1" s="132"/>
      <c r="AI1" s="132"/>
      <c r="AK1" s="132" t="s">
        <v>25</v>
      </c>
      <c r="AL1" s="132"/>
      <c r="AM1" s="132"/>
      <c r="AO1" s="132" t="s">
        <v>27</v>
      </c>
      <c r="AP1" s="132"/>
      <c r="AQ1" s="132"/>
      <c r="AS1" s="132" t="s">
        <v>26</v>
      </c>
      <c r="AT1" s="132"/>
      <c r="AU1" s="132"/>
      <c r="AW1" s="132" t="s">
        <v>28</v>
      </c>
      <c r="AX1" s="132"/>
      <c r="AY1" s="132"/>
      <c r="BA1" s="132" t="s">
        <v>38</v>
      </c>
      <c r="BB1" s="132"/>
      <c r="BC1" s="132"/>
      <c r="BE1" s="132" t="s">
        <v>40</v>
      </c>
      <c r="BF1" s="132"/>
      <c r="BG1" s="132"/>
      <c r="BI1" s="132" t="s">
        <v>34</v>
      </c>
      <c r="BJ1" s="132"/>
      <c r="BK1" s="132"/>
      <c r="BM1" s="132" t="s">
        <v>35</v>
      </c>
      <c r="BN1" s="132"/>
      <c r="BO1" s="132"/>
      <c r="BQ1" s="132" t="s">
        <v>36</v>
      </c>
      <c r="BR1" s="132"/>
      <c r="BS1" s="132"/>
      <c r="BU1" s="132" t="s">
        <v>29</v>
      </c>
      <c r="BV1" s="132"/>
      <c r="BW1" s="132"/>
      <c r="BY1" s="132" t="s">
        <v>30</v>
      </c>
      <c r="BZ1" s="132"/>
      <c r="CA1" s="132"/>
      <c r="CC1" s="132" t="s">
        <v>32</v>
      </c>
      <c r="CD1" s="132"/>
      <c r="CE1" s="132"/>
      <c r="CG1" s="132" t="s">
        <v>10</v>
      </c>
      <c r="CH1" s="132"/>
      <c r="CI1" s="132"/>
      <c r="CK1" s="132" t="s">
        <v>11</v>
      </c>
      <c r="CL1" s="132"/>
      <c r="CM1" s="132"/>
      <c r="CO1" s="132" t="s">
        <v>12</v>
      </c>
      <c r="CP1" s="132"/>
      <c r="CQ1" s="132"/>
      <c r="CS1" s="132" t="s">
        <v>21</v>
      </c>
      <c r="CT1" s="132"/>
      <c r="CU1" s="132"/>
      <c r="CW1" s="132" t="s">
        <v>22</v>
      </c>
      <c r="CX1" s="132"/>
      <c r="CY1" s="132"/>
      <c r="DA1" s="132" t="s">
        <v>17</v>
      </c>
      <c r="DB1" s="132"/>
      <c r="DC1" s="132"/>
      <c r="DE1" s="132" t="s">
        <v>19</v>
      </c>
      <c r="DF1" s="132"/>
      <c r="DG1" s="132"/>
      <c r="DI1" s="132" t="s">
        <v>20</v>
      </c>
      <c r="DJ1" s="132"/>
      <c r="DK1" s="132"/>
      <c r="DM1" s="132" t="s">
        <v>15</v>
      </c>
      <c r="DN1" s="132"/>
      <c r="DO1" s="132"/>
      <c r="DQ1" s="132" t="s">
        <v>14</v>
      </c>
      <c r="DR1" s="132"/>
      <c r="DS1" s="132"/>
      <c r="DU1" s="132" t="s">
        <v>16</v>
      </c>
      <c r="DV1" s="132"/>
      <c r="DW1" s="132"/>
      <c r="DZ1" t="s">
        <v>137</v>
      </c>
      <c r="EA1">
        <v>0.55249763356568815</v>
      </c>
      <c r="EB1" s="23"/>
      <c r="EE1" t="str">
        <f>IF(AND(ED4&gt;ED10,ED4&gt;ED16,ED4&gt;ED22),EC4,IF(AND(ED10&gt;ED4,ED10&gt;ED16,ED10&gt;ED22),EC10,IF(AND(ED16&gt;ED4,ED16&gt;ED10,ED16&gt;ED22),EC16,IF(AND(ED22&gt;ED4,ED22&gt;ED10,ED22&gt;ED16),EC22,EC10))))</f>
        <v>Patriots</v>
      </c>
      <c r="EL1" s="19"/>
      <c r="EM1" s="132" t="s">
        <v>73</v>
      </c>
      <c r="EN1" s="132"/>
      <c r="EO1" s="132"/>
      <c r="EP1" s="132"/>
      <c r="EQ1" s="132"/>
      <c r="ER1" s="132"/>
      <c r="ES1" s="132"/>
    </row>
    <row r="2" spans="1:149" x14ac:dyDescent="0.25">
      <c r="A2" t="s">
        <v>124</v>
      </c>
      <c r="B2" t="s">
        <v>138</v>
      </c>
      <c r="C2" t="s">
        <v>120</v>
      </c>
      <c r="E2" t="s">
        <v>124</v>
      </c>
      <c r="F2" t="s">
        <v>138</v>
      </c>
      <c r="G2" t="s">
        <v>120</v>
      </c>
      <c r="I2" t="s">
        <v>124</v>
      </c>
      <c r="J2" t="s">
        <v>138</v>
      </c>
      <c r="K2" t="s">
        <v>120</v>
      </c>
      <c r="M2" t="s">
        <v>124</v>
      </c>
      <c r="N2" t="s">
        <v>138</v>
      </c>
      <c r="O2" t="s">
        <v>120</v>
      </c>
      <c r="Q2" t="s">
        <v>124</v>
      </c>
      <c r="R2" t="s">
        <v>138</v>
      </c>
      <c r="S2" t="s">
        <v>120</v>
      </c>
      <c r="U2" t="s">
        <v>124</v>
      </c>
      <c r="V2" t="s">
        <v>138</v>
      </c>
      <c r="W2" t="s">
        <v>120</v>
      </c>
      <c r="Y2" t="s">
        <v>124</v>
      </c>
      <c r="Z2" t="s">
        <v>138</v>
      </c>
      <c r="AA2" t="s">
        <v>120</v>
      </c>
      <c r="AC2" t="s">
        <v>124</v>
      </c>
      <c r="AD2" t="s">
        <v>138</v>
      </c>
      <c r="AE2" t="s">
        <v>120</v>
      </c>
      <c r="AG2" t="s">
        <v>124</v>
      </c>
      <c r="AH2" t="s">
        <v>138</v>
      </c>
      <c r="AI2" t="s">
        <v>120</v>
      </c>
      <c r="AK2" t="s">
        <v>124</v>
      </c>
      <c r="AL2" t="s">
        <v>138</v>
      </c>
      <c r="AM2" t="s">
        <v>120</v>
      </c>
      <c r="AO2" t="s">
        <v>124</v>
      </c>
      <c r="AP2" t="s">
        <v>138</v>
      </c>
      <c r="AQ2" t="s">
        <v>120</v>
      </c>
      <c r="AS2" t="s">
        <v>124</v>
      </c>
      <c r="AT2" t="s">
        <v>138</v>
      </c>
      <c r="AU2" t="s">
        <v>120</v>
      </c>
      <c r="AW2" t="s">
        <v>124</v>
      </c>
      <c r="AX2" t="s">
        <v>138</v>
      </c>
      <c r="AY2" t="s">
        <v>120</v>
      </c>
      <c r="BA2" t="s">
        <v>124</v>
      </c>
      <c r="BB2" t="s">
        <v>138</v>
      </c>
      <c r="BC2" t="s">
        <v>120</v>
      </c>
      <c r="BE2" t="s">
        <v>124</v>
      </c>
      <c r="BF2" t="s">
        <v>138</v>
      </c>
      <c r="BG2" t="s">
        <v>120</v>
      </c>
      <c r="BI2" t="s">
        <v>124</v>
      </c>
      <c r="BJ2" t="s">
        <v>138</v>
      </c>
      <c r="BK2" t="s">
        <v>120</v>
      </c>
      <c r="BM2" t="s">
        <v>124</v>
      </c>
      <c r="BN2" t="s">
        <v>138</v>
      </c>
      <c r="BO2" t="s">
        <v>120</v>
      </c>
      <c r="BQ2" t="s">
        <v>124</v>
      </c>
      <c r="BR2" t="s">
        <v>138</v>
      </c>
      <c r="BS2" t="s">
        <v>120</v>
      </c>
      <c r="BU2" t="s">
        <v>124</v>
      </c>
      <c r="BV2" t="s">
        <v>138</v>
      </c>
      <c r="BW2" t="s">
        <v>120</v>
      </c>
      <c r="BY2" t="s">
        <v>124</v>
      </c>
      <c r="BZ2" t="s">
        <v>138</v>
      </c>
      <c r="CA2" t="s">
        <v>120</v>
      </c>
      <c r="CC2" t="s">
        <v>124</v>
      </c>
      <c r="CD2" t="s">
        <v>138</v>
      </c>
      <c r="CE2" t="s">
        <v>120</v>
      </c>
      <c r="CG2" t="s">
        <v>124</v>
      </c>
      <c r="CH2" t="s">
        <v>138</v>
      </c>
      <c r="CI2" t="s">
        <v>120</v>
      </c>
      <c r="CK2" t="s">
        <v>124</v>
      </c>
      <c r="CL2" t="s">
        <v>138</v>
      </c>
      <c r="CM2" t="s">
        <v>120</v>
      </c>
      <c r="CO2" t="s">
        <v>124</v>
      </c>
      <c r="CP2" t="s">
        <v>138</v>
      </c>
      <c r="CQ2" t="s">
        <v>120</v>
      </c>
      <c r="CS2" t="s">
        <v>124</v>
      </c>
      <c r="CT2" t="s">
        <v>138</v>
      </c>
      <c r="CU2" t="s">
        <v>120</v>
      </c>
      <c r="CW2" t="s">
        <v>124</v>
      </c>
      <c r="CX2" t="s">
        <v>138</v>
      </c>
      <c r="CY2" t="s">
        <v>120</v>
      </c>
      <c r="DA2" t="s">
        <v>124</v>
      </c>
      <c r="DB2" t="s">
        <v>138</v>
      </c>
      <c r="DC2" t="s">
        <v>120</v>
      </c>
      <c r="DE2" t="s">
        <v>124</v>
      </c>
      <c r="DF2" t="s">
        <v>138</v>
      </c>
      <c r="DG2" t="s">
        <v>120</v>
      </c>
      <c r="DI2" t="s">
        <v>124</v>
      </c>
      <c r="DJ2" t="s">
        <v>138</v>
      </c>
      <c r="DK2" t="s">
        <v>120</v>
      </c>
      <c r="DM2" t="s">
        <v>124</v>
      </c>
      <c r="DN2" t="s">
        <v>138</v>
      </c>
      <c r="DO2" t="s">
        <v>120</v>
      </c>
      <c r="DQ2" t="s">
        <v>124</v>
      </c>
      <c r="DR2" t="s">
        <v>138</v>
      </c>
      <c r="DS2" t="s">
        <v>120</v>
      </c>
      <c r="DU2" t="s">
        <v>124</v>
      </c>
      <c r="DV2" t="s">
        <v>138</v>
      </c>
      <c r="DW2" t="s">
        <v>120</v>
      </c>
      <c r="EL2" s="31">
        <v>1</v>
      </c>
      <c r="EM2" s="31" t="s">
        <v>114</v>
      </c>
      <c r="EN2" s="31" t="s">
        <v>115</v>
      </c>
      <c r="EO2" s="31" t="s">
        <v>117</v>
      </c>
      <c r="EP2" s="31" t="s">
        <v>118</v>
      </c>
      <c r="EQ2" s="31" t="s">
        <v>119</v>
      </c>
      <c r="ER2" s="31" t="s">
        <v>120</v>
      </c>
      <c r="ES2" s="31" t="s">
        <v>121</v>
      </c>
    </row>
    <row r="3" spans="1:149" x14ac:dyDescent="0.25">
      <c r="A3">
        <v>1</v>
      </c>
      <c r="B3" t="s">
        <v>17</v>
      </c>
      <c r="C3" s="19">
        <v>0.55500000000000005</v>
      </c>
      <c r="D3">
        <f>_xlfn.IFNA(IF((C3)&gt;$EA$1,1,0),0)</f>
        <v>1</v>
      </c>
      <c r="E3">
        <v>1</v>
      </c>
      <c r="F3" t="s">
        <v>12</v>
      </c>
      <c r="G3" s="19">
        <v>0.51049999999999995</v>
      </c>
      <c r="H3">
        <f>_xlfn.IFNA(IF((G3)&gt;$EA$1,1,0),0)</f>
        <v>0</v>
      </c>
      <c r="I3">
        <v>1</v>
      </c>
      <c r="J3" t="str">
        <f>INDEX(Rankings!$C$15:$AH$31,'Projected Win Totals v1'!I3,MATCH('Projected Win Totals v1'!I$1,Rankings!$C$2:$AH$2,0))</f>
        <v>Jaguars</v>
      </c>
      <c r="K3" s="19">
        <v>0.69399999999999995</v>
      </c>
      <c r="L3">
        <f>_xlfn.IFNA(IF((K3)&gt;$EA$1,1,0),0)</f>
        <v>1</v>
      </c>
      <c r="M3">
        <v>1</v>
      </c>
      <c r="N3" t="str">
        <f>INDEX(Rankings!$C$15:$AH$31,'Projected Win Totals v1'!M3,MATCH('Projected Win Totals v1'!M$1,Rankings!$C$2:$AH$2,0))</f>
        <v>Panthers</v>
      </c>
      <c r="O3" s="19">
        <v>0.65100000000000002</v>
      </c>
      <c r="P3">
        <f>_xlfn.IFNA(IF((O3)&gt;$EA$1,1,0),0)</f>
        <v>1</v>
      </c>
      <c r="Q3">
        <v>1</v>
      </c>
      <c r="R3" t="str">
        <f>INDEX(Rankings!$C$15:$AH$31,'Projected Win Totals v1'!Q3,MATCH('Projected Win Totals v1'!Q$1,Rankings!$C$2:$AH$2,0))</f>
        <v>Texans</v>
      </c>
      <c r="S3" s="19">
        <v>0.52949999999999997</v>
      </c>
      <c r="T3">
        <f>_xlfn.IFNA(IF((S3)&gt;$EA$1,1,0),0)</f>
        <v>0</v>
      </c>
      <c r="U3">
        <v>1</v>
      </c>
      <c r="V3" t="str">
        <f>INDEX(Rankings!$C$15:$AH$31,'Projected Win Totals v1'!U3,MATCH('Projected Win Totals v1'!U$1,Rankings!$C$2:$AH$2,0))</f>
        <v>Redskins</v>
      </c>
      <c r="W3" s="19">
        <v>0.60499999999999998</v>
      </c>
      <c r="X3">
        <f>_xlfn.IFNA(IF((W3)&gt;$EA$1,1,0),0)</f>
        <v>1</v>
      </c>
      <c r="Y3">
        <v>1</v>
      </c>
      <c r="Z3" t="str">
        <f>INDEX(Rankings!$C$15:$AH$31,'Projected Win Totals v1'!Y3,MATCH('Projected Win Totals v1'!Y$1,Rankings!$C$2:$AH$2,0))</f>
        <v>Colts</v>
      </c>
      <c r="AA3" s="19">
        <v>0.50749999999999995</v>
      </c>
      <c r="AB3">
        <f>_xlfn.IFNA(IF((AA3)&gt;$EA$1,1,0),0)</f>
        <v>0</v>
      </c>
      <c r="AC3">
        <v>1</v>
      </c>
      <c r="AD3" t="str">
        <f>INDEX(Rankings!$C$15:$AH$31,'Projected Win Totals v1'!AC3,MATCH('Projected Win Totals v1'!AC$1,Rankings!$C$2:$AH$2,0))</f>
        <v>Chargers</v>
      </c>
      <c r="AE3" s="19">
        <v>0.497</v>
      </c>
      <c r="AF3">
        <f>_xlfn.IFNA(IF((AE3)&gt;$EA$1,1,0),0)</f>
        <v>0</v>
      </c>
      <c r="AG3">
        <v>1</v>
      </c>
      <c r="AH3" t="str">
        <f>INDEX(Rankings!$C$15:$AH$31,'Projected Win Totals v1'!AG3,MATCH('Projected Win Totals v1'!AG$1,Rankings!$C$2:$AH$2,0))</f>
        <v>Bengals</v>
      </c>
      <c r="AI3" s="19">
        <v>0.71050000000000002</v>
      </c>
      <c r="AJ3">
        <f>_xlfn.IFNA(IF((AI3)&gt;$EA$1,1,0),0)</f>
        <v>1</v>
      </c>
      <c r="AK3">
        <v>1</v>
      </c>
      <c r="AL3" t="str">
        <f>INDEX(Rankings!$C$15:$AH$31,'Projected Win Totals v1'!AK3,MATCH('Projected Win Totals v1'!AK$1,Rankings!$C$2:$AH$2,0))</f>
        <v>Falcons</v>
      </c>
      <c r="AM3" s="19">
        <v>0.54449999999999998</v>
      </c>
      <c r="AN3">
        <f>_xlfn.IFNA(IF((AM3)&gt;$EA$1,1,0),0)</f>
        <v>0</v>
      </c>
      <c r="AO3">
        <v>1</v>
      </c>
      <c r="AP3" t="str">
        <f>INDEX(Rankings!$C$15:$AH$31,'Projected Win Totals v1'!AO3,MATCH('Projected Win Totals v1'!AO$1,Rankings!$C$2:$AH$2,0))</f>
        <v>Packers</v>
      </c>
      <c r="AQ3" s="19">
        <v>0.68600000000000005</v>
      </c>
      <c r="AR3">
        <f>_xlfn.IFNA(IF((AQ3)&gt;$EA$1,1,0),0)</f>
        <v>1</v>
      </c>
      <c r="AS3">
        <v>1</v>
      </c>
      <c r="AT3" t="str">
        <f>INDEX(Rankings!$C$15:$AH$31,'Projected Win Totals v1'!AS3,MATCH('Projected Win Totals v1'!AS$1,Rankings!$C$2:$AH$2,0))</f>
        <v>Bears</v>
      </c>
      <c r="AU3" s="19">
        <v>0.30499999999999999</v>
      </c>
      <c r="AV3">
        <f>_xlfn.IFNA(IF((AU3)&gt;$EA$1,1,0),0)</f>
        <v>0</v>
      </c>
      <c r="AW3">
        <v>1</v>
      </c>
      <c r="AX3" t="str">
        <f>INDEX(Rankings!$C$15:$AH$31,'Projected Win Totals v1'!AW3,MATCH('Projected Win Totals v1'!AW$1,Rankings!$C$2:$AH$2,0))</f>
        <v>Cardinals</v>
      </c>
      <c r="AY3" s="19">
        <v>0.54449999999999998</v>
      </c>
      <c r="AZ3">
        <f>_xlfn.IFNA(IF((AY3)&gt;$EA$1,1,0),0)</f>
        <v>0</v>
      </c>
      <c r="BA3">
        <v>1</v>
      </c>
      <c r="BB3" t="str">
        <f>INDEX(Rankings!$C$15:$AH$31,'Projected Win Totals v1'!BA3,MATCH('Projected Win Totals v1'!BA$1,Rankings!$C$2:$AH$2,0))</f>
        <v>Buccaneers</v>
      </c>
      <c r="BC3" s="19">
        <v>0.36349999999999999</v>
      </c>
      <c r="BD3">
        <f>_xlfn.IFNA(IF((BC3)&gt;$EA$1,1,0),0)</f>
        <v>0</v>
      </c>
      <c r="BE3">
        <v>1</v>
      </c>
      <c r="BF3" t="str">
        <f>INDEX(Rankings!$C$15:$AH$31,'Projected Win Totals v1'!BE3,MATCH('Projected Win Totals v1'!BE$1,Rankings!$C$2:$AH$2,0))</f>
        <v>Lions</v>
      </c>
      <c r="BG3" s="19">
        <v>0.44550000000000001</v>
      </c>
      <c r="BH3">
        <f>_xlfn.IFNA(IF((BG3)&gt;$EA$1,1,0),0)</f>
        <v>0</v>
      </c>
      <c r="BI3">
        <v>1</v>
      </c>
      <c r="BJ3" t="str">
        <f>INDEX(Rankings!$C$15:$AH$31,'Projected Win Totals v1'!BI3,MATCH('Projected Win Totals v1'!BI$1,Rankings!$C$2:$AH$2,0))</f>
        <v>Vikings</v>
      </c>
      <c r="BK3" s="19">
        <v>0.47149999999999997</v>
      </c>
      <c r="BL3">
        <f>_xlfn.IFNA(IF((BK3)&gt;$EA$1,1,0),0)</f>
        <v>0</v>
      </c>
      <c r="BM3">
        <v>1</v>
      </c>
      <c r="BN3" t="str">
        <f>INDEX(Rankings!$C$15:$AH$31,'Projected Win Totals v1'!BM3,MATCH('Projected Win Totals v1'!BM$1,Rankings!$C$2:$AH$2,0))</f>
        <v>Rams</v>
      </c>
      <c r="BO3" s="19">
        <v>0.34949999999999998</v>
      </c>
      <c r="BP3">
        <f>_xlfn.IFNA(IF((BO3)&gt;$EA$1,1,0),0)</f>
        <v>0</v>
      </c>
      <c r="BQ3">
        <v>1</v>
      </c>
      <c r="BR3" t="str">
        <f>INDEX(Rankings!$C$15:$AH$31,'Projected Win Totals v1'!BQ3,MATCH('Projected Win Totals v1'!BQ$1,Rankings!$C$2:$AH$2,0))</f>
        <v>49ers</v>
      </c>
      <c r="BS3" s="19">
        <v>0.61799999999999999</v>
      </c>
      <c r="BT3">
        <f>_xlfn.IFNA(IF((BS3)&gt;$EA$1,1,0),0)</f>
        <v>1</v>
      </c>
      <c r="BU3">
        <v>1</v>
      </c>
      <c r="BV3" t="str">
        <f>INDEX(Rankings!$C$15:$AH$31,'Projected Win Totals v1'!BU3,MATCH('Projected Win Totals v1'!BU$1,Rankings!$C$2:$AH$2,0))</f>
        <v>Cowboys</v>
      </c>
      <c r="BW3" s="19">
        <v>0.435</v>
      </c>
      <c r="BX3">
        <f>_xlfn.IFNA(IF((BW3)&gt;$EA$1,1,0),0)</f>
        <v>0</v>
      </c>
      <c r="BY3">
        <v>1</v>
      </c>
      <c r="BZ3" t="str">
        <f>INDEX(Rankings!$C$15:$AH$31,'Projected Win Totals v1'!BY3,MATCH('Projected Win Totals v1'!BY$1,Rankings!$C$2:$AH$2,0))</f>
        <v>Eagles</v>
      </c>
      <c r="CA3" s="19">
        <v>0.42149999999999999</v>
      </c>
      <c r="CB3">
        <f>_xlfn.IFNA(IF((CA3)&gt;$EA$1,1,0),0)</f>
        <v>0</v>
      </c>
      <c r="CC3">
        <v>1</v>
      </c>
      <c r="CD3" t="str">
        <f>INDEX(Rankings!$C$15:$AH$31,'Projected Win Totals v1'!CC3,MATCH('Projected Win Totals v1'!CC$1,Rankings!$C$2:$AH$2,0))</f>
        <v>Giants</v>
      </c>
      <c r="CE3" s="19">
        <v>0.5655</v>
      </c>
      <c r="CF3">
        <f>_xlfn.IFNA(IF((CE3)&gt;$EA$1,1,0),0)</f>
        <v>1</v>
      </c>
      <c r="CG3">
        <v>1</v>
      </c>
      <c r="CH3" t="str">
        <f>INDEX(Rankings!$C$15:$AH$31,'Projected Win Totals v1'!CG3,MATCH('Projected Win Totals v1'!CG$1,Rankings!$C$2:$AH$2,0))</f>
        <v>Dolphins</v>
      </c>
      <c r="CI3" s="19">
        <v>0.74199999999999999</v>
      </c>
      <c r="CJ3">
        <f>_xlfn.IFNA(IF((CI3)&gt;$EA$1,1,0),0)</f>
        <v>1</v>
      </c>
      <c r="CK3">
        <v>1</v>
      </c>
      <c r="CL3" t="str">
        <f>INDEX(Rankings!$C$15:$AH$31,'Projected Win Totals v1'!CK3,MATCH('Projected Win Totals v1'!CK$1,Rankings!$C$2:$AH$2,0))</f>
        <v>Seahawks</v>
      </c>
      <c r="CM3" s="19">
        <v>0.29049999999999998</v>
      </c>
      <c r="CN3">
        <f>_xlfn.IFNA(IF((CM3)&gt;$EA$1,1,0),0)</f>
        <v>0</v>
      </c>
      <c r="CO3">
        <v>1</v>
      </c>
      <c r="CP3" t="str">
        <f>INDEX(Rankings!$C$15:$AH$31,'Projected Win Totals v1'!CO3,MATCH('Projected Win Totals v1'!CO$1,Rankings!$C$2:$AH$2,0))</f>
        <v>Patriots</v>
      </c>
      <c r="CQ3" s="19">
        <v>0.46250000000000002</v>
      </c>
      <c r="CR3">
        <f>_xlfn.IFNA(IF((CQ3)&gt;$EA$1,1,0),0)</f>
        <v>0</v>
      </c>
      <c r="CS3">
        <v>1</v>
      </c>
      <c r="CT3" t="str">
        <f>INDEX(Rankings!$C$15:$AH$31,'Projected Win Totals v1'!CS3,MATCH('Projected Win Totals v1'!CS$1,Rankings!$C$2:$AH$2,0))</f>
        <v>Raiders</v>
      </c>
      <c r="CU3" s="19">
        <v>0.77049999999999996</v>
      </c>
      <c r="CV3">
        <f>_xlfn.IFNA(IF((CU3)&gt;$EA$1,1,0),0)</f>
        <v>1</v>
      </c>
      <c r="CW3">
        <v>1</v>
      </c>
      <c r="CX3" t="str">
        <f>INDEX(Rankings!$C$15:$AH$31,'Projected Win Totals v1'!CW3,MATCH('Projected Win Totals v1'!CW$1,Rankings!$C$2:$AH$2,0))</f>
        <v>Broncos</v>
      </c>
      <c r="CY3" s="19">
        <v>0.23449999999999999</v>
      </c>
      <c r="CZ3">
        <f>_xlfn.IFNA(IF((CY3)&gt;$EA$1,1,0),0)</f>
        <v>0</v>
      </c>
      <c r="DA3">
        <v>1</v>
      </c>
      <c r="DB3" t="str">
        <f>INDEX(Rankings!$C$15:$AH$31,'Projected Win Totals v1'!DA3,MATCH('Projected Win Totals v1'!DA$1,Rankings!$C$2:$AH$2,0))</f>
        <v>Browns</v>
      </c>
      <c r="DC3" s="19">
        <v>0.442</v>
      </c>
      <c r="DD3">
        <f>_xlfn.IFNA(IF((DC3)&gt;$EA$1,1,0),0)</f>
        <v>0</v>
      </c>
      <c r="DE3">
        <v>1</v>
      </c>
      <c r="DF3" t="str">
        <f>INDEX(Rankings!$C$15:$AH$31,'Projected Win Totals v1'!DE3,MATCH('Projected Win Totals v1'!DE$1,Rankings!$C$2:$AH$2,0))</f>
        <v>Chiefs</v>
      </c>
      <c r="DG3" s="19">
        <v>0.33500000000000002</v>
      </c>
      <c r="DH3">
        <f>_xlfn.IFNA(IF((DG3)&gt;$EA$1,1,0),0)</f>
        <v>0</v>
      </c>
      <c r="DI3">
        <v>1</v>
      </c>
      <c r="DJ3" t="str">
        <f>INDEX(Rankings!$C$15:$AH$31,'Projected Win Totals v1'!DI3,MATCH('Projected Win Totals v1'!DI$1,Rankings!$C$2:$AH$2,0))</f>
        <v>Saints</v>
      </c>
      <c r="DK3" s="19">
        <v>0.46050000000000002</v>
      </c>
      <c r="DL3">
        <f>_xlfn.IFNA(IF((DK3)&gt;$EA$1,1,0),0)</f>
        <v>0</v>
      </c>
      <c r="DM3">
        <v>1</v>
      </c>
      <c r="DN3" t="str">
        <f>INDEX(Rankings!$C$15:$AH$31,'Projected Win Totals v1'!DM3,MATCH('Projected Win Totals v1'!DM$1,Rankings!$C$2:$AH$2,0))</f>
        <v>Bills</v>
      </c>
      <c r="DO3" s="19">
        <v>0.53600000000000003</v>
      </c>
      <c r="DP3">
        <f>_xlfn.IFNA(IF((DO3)&gt;$EA$1,1,0),0)</f>
        <v>0</v>
      </c>
      <c r="DQ3">
        <v>1</v>
      </c>
      <c r="DR3" t="str">
        <f>INDEX(Rankings!$C$15:$AH$31,'Projected Win Totals v1'!DQ3,MATCH('Projected Win Totals v1'!DQ$1,Rankings!$C$2:$AH$2,0))</f>
        <v>Jets</v>
      </c>
      <c r="DS3" s="19">
        <v>0.46700000000000003</v>
      </c>
      <c r="DT3">
        <f>_xlfn.IFNA(IF((DS3)&gt;$EA$1,1,0),0)</f>
        <v>0</v>
      </c>
      <c r="DU3">
        <v>1</v>
      </c>
      <c r="DV3" t="str">
        <f>INDEX(Rankings!$C$15:$AH$31,'Projected Win Totals v1'!DU3,MATCH('Projected Win Totals v1'!DU$1,Rankings!$C$2:$AH$2,0))</f>
        <v>Ravens</v>
      </c>
      <c r="DW3" s="19">
        <v>0.27250000000000002</v>
      </c>
      <c r="DX3">
        <f>_xlfn.IFNA(IF((DW3)&gt;$EA$1,1,0),0)</f>
        <v>0</v>
      </c>
      <c r="DZ3" t="s">
        <v>139</v>
      </c>
      <c r="EA3" t="s">
        <v>140</v>
      </c>
      <c r="EC3" t="s">
        <v>139</v>
      </c>
      <c r="ED3" t="s">
        <v>140</v>
      </c>
      <c r="EF3" s="29" t="s">
        <v>141</v>
      </c>
      <c r="EG3" s="29" t="s">
        <v>140</v>
      </c>
      <c r="EH3" s="29" t="s">
        <v>142</v>
      </c>
      <c r="EI3" s="29" t="s">
        <v>140</v>
      </c>
      <c r="EL3" s="24" t="s">
        <v>13</v>
      </c>
      <c r="EM3" t="e">
        <f>VLOOKUP(EL3,'Points scored'!$B$3:$G$34,9,FALSE)</f>
        <v>#REF!</v>
      </c>
      <c r="EN3" t="e">
        <f>VLOOKUP(EL3,'Points scored'!$B$3:$G$34,10,FALSE)</f>
        <v>#REF!</v>
      </c>
      <c r="EO3" t="e">
        <f>SQRT(EM3*EN4)</f>
        <v>#REF!</v>
      </c>
      <c r="EP3" t="e">
        <f ca="1">_xlfn.NORM.INV(RAND(),EO3,EQ3)</f>
        <v>#REF!</v>
      </c>
      <c r="EQ3">
        <f>VLOOKUP(EL3,$EF$49:$EG$64,2,FALSE)</f>
        <v>24</v>
      </c>
      <c r="ER3" s="19" t="e">
        <f ca="1">SUM(EP7:EP10006)/10000</f>
        <v>#REF!</v>
      </c>
      <c r="ES3" s="136" t="e">
        <f ca="1">AVERAGE(ER7:ER10006)</f>
        <v>#REF!</v>
      </c>
    </row>
    <row r="4" spans="1:149" x14ac:dyDescent="0.25">
      <c r="A4">
        <v>2</v>
      </c>
      <c r="B4" t="s">
        <v>15</v>
      </c>
      <c r="C4" s="19">
        <v>0.72250000000000003</v>
      </c>
      <c r="D4">
        <f t="shared" ref="D4:D19" si="0">_xlfn.IFNA(IF((C4)&gt;$EA$1,1,0),0)</f>
        <v>1</v>
      </c>
      <c r="E4">
        <v>2</v>
      </c>
      <c r="F4" t="s">
        <v>16</v>
      </c>
      <c r="G4" s="19">
        <v>0.752</v>
      </c>
      <c r="H4">
        <f t="shared" ref="H4:H19" si="1">_xlfn.IFNA(IF((G4)&gt;$EA$1,1,0),0)</f>
        <v>1</v>
      </c>
      <c r="I4">
        <v>2</v>
      </c>
      <c r="J4" t="str">
        <f>INDEX(Rankings!$C$15:$AH$31,'Projected Win Totals v1'!I4,MATCH('Projected Win Totals v1'!I$1,Rankings!$C$2:$AH$2,0))</f>
        <v>Raiders</v>
      </c>
      <c r="K4" s="19">
        <v>0.85650000000000004</v>
      </c>
      <c r="L4">
        <f t="shared" ref="L4:L19" si="2">_xlfn.IFNA(IF((K4)&gt;$EA$1,1,0),0)</f>
        <v>1</v>
      </c>
      <c r="M4">
        <v>2</v>
      </c>
      <c r="N4" t="str">
        <f>INDEX(Rankings!$C$15:$AH$31,'Projected Win Totals v1'!M4,MATCH('Projected Win Totals v1'!M$1,Rankings!$C$2:$AH$2,0))</f>
        <v>Saints</v>
      </c>
      <c r="O4" s="19">
        <v>0.49049999999999999</v>
      </c>
      <c r="P4">
        <f t="shared" ref="P4:P19" si="3">_xlfn.IFNA(IF((O4)&gt;$EA$1,1,0),0)</f>
        <v>0</v>
      </c>
      <c r="Q4">
        <v>2</v>
      </c>
      <c r="R4" t="str">
        <f>INDEX(Rankings!$C$15:$AH$31,'Projected Win Totals v1'!Q4,MATCH('Projected Win Totals v1'!Q$1,Rankings!$C$2:$AH$2,0))</f>
        <v>Rams</v>
      </c>
      <c r="S4" s="19">
        <v>0.50249999999999995</v>
      </c>
      <c r="T4">
        <f t="shared" ref="T4:T19" si="4">_xlfn.IFNA(IF((S4)&gt;$EA$1,1,0),0)</f>
        <v>0</v>
      </c>
      <c r="U4">
        <v>2</v>
      </c>
      <c r="V4" t="str">
        <f>INDEX(Rankings!$C$15:$AH$31,'Projected Win Totals v1'!U4,MATCH('Projected Win Totals v1'!U$1,Rankings!$C$2:$AH$2,0))</f>
        <v>Falcons</v>
      </c>
      <c r="W4" s="19">
        <v>0.53200000000000003</v>
      </c>
      <c r="X4">
        <f t="shared" ref="X4:X19" si="5">_xlfn.IFNA(IF((W4)&gt;$EA$1,1,0),0)</f>
        <v>0</v>
      </c>
      <c r="Y4">
        <v>2</v>
      </c>
      <c r="Z4" t="str">
        <f>INDEX(Rankings!$C$15:$AH$31,'Projected Win Totals v1'!Y4,MATCH('Projected Win Totals v1'!Y$1,Rankings!$C$2:$AH$2,0))</f>
        <v>Lions</v>
      </c>
      <c r="AA4" s="19">
        <v>0.63700000000000001</v>
      </c>
      <c r="AB4">
        <f t="shared" ref="AB4:AB19" si="6">_xlfn.IFNA(IF((AA4)&gt;$EA$1,1,0),0)</f>
        <v>1</v>
      </c>
      <c r="AC4">
        <v>2</v>
      </c>
      <c r="AD4" t="str">
        <f>INDEX(Rankings!$C$15:$AH$31,'Projected Win Totals v1'!AC4,MATCH('Projected Win Totals v1'!AC$1,Rankings!$C$2:$AH$2,0))</f>
        <v>Titans</v>
      </c>
      <c r="AE4" s="19">
        <v>0.55700000000000005</v>
      </c>
      <c r="AF4">
        <f t="shared" ref="AF4:AF19" si="7">_xlfn.IFNA(IF((AE4)&gt;$EA$1,1,0),0)</f>
        <v>1</v>
      </c>
      <c r="AG4">
        <v>2</v>
      </c>
      <c r="AH4" t="str">
        <f>INDEX(Rankings!$C$15:$AH$31,'Projected Win Totals v1'!AG4,MATCH('Projected Win Totals v1'!AG$1,Rankings!$C$2:$AH$2,0))</f>
        <v>Steelers</v>
      </c>
      <c r="AI4" s="19">
        <v>0.4985</v>
      </c>
      <c r="AJ4">
        <f t="shared" ref="AJ4:AJ19" si="8">_xlfn.IFNA(IF((AI4)&gt;$EA$1,1,0),0)</f>
        <v>0</v>
      </c>
      <c r="AK4">
        <v>2</v>
      </c>
      <c r="AL4" t="str">
        <f>INDEX(Rankings!$C$15:$AH$31,'Projected Win Totals v1'!AK4,MATCH('Projected Win Totals v1'!AK$1,Rankings!$C$2:$AH$2,0))</f>
        <v>Packers</v>
      </c>
      <c r="AM4" s="19">
        <v>0.55500000000000005</v>
      </c>
      <c r="AN4">
        <f t="shared" ref="AN4:AN19" si="9">_xlfn.IFNA(IF((AM4)&gt;$EA$1,1,0),0)</f>
        <v>1</v>
      </c>
      <c r="AO4">
        <v>2</v>
      </c>
      <c r="AP4" t="str">
        <f>INDEX(Rankings!$C$15:$AH$31,'Projected Win Totals v1'!AO4,MATCH('Projected Win Totals v1'!AO$1,Rankings!$C$2:$AH$2,0))</f>
        <v>Broncos</v>
      </c>
      <c r="AQ4" s="19">
        <v>0.6905</v>
      </c>
      <c r="AR4">
        <f t="shared" ref="AR4:AR19" si="10">_xlfn.IFNA(IF((AQ4)&gt;$EA$1,1,0),0)</f>
        <v>1</v>
      </c>
      <c r="AS4">
        <v>2</v>
      </c>
      <c r="AT4" t="str">
        <f>INDEX(Rankings!$C$15:$AH$31,'Projected Win Totals v1'!AS4,MATCH('Projected Win Totals v1'!AS$1,Rankings!$C$2:$AH$2,0))</f>
        <v>Vikings</v>
      </c>
      <c r="AU4" s="19">
        <v>0.45</v>
      </c>
      <c r="AV4">
        <f t="shared" ref="AV4:AV19" si="11">_xlfn.IFNA(IF((AU4)&gt;$EA$1,1,0),0)</f>
        <v>0</v>
      </c>
      <c r="AW4">
        <v>2</v>
      </c>
      <c r="AX4" t="str">
        <f>INDEX(Rankings!$C$15:$AH$31,'Projected Win Totals v1'!AW4,MATCH('Projected Win Totals v1'!AW$1,Rankings!$C$2:$AH$2,0))</f>
        <v>Chargers</v>
      </c>
      <c r="AY4" s="19">
        <v>0.373</v>
      </c>
      <c r="AZ4">
        <f t="shared" ref="AZ4:AZ19" si="12">_xlfn.IFNA(IF((AY4)&gt;$EA$1,1,0),0)</f>
        <v>0</v>
      </c>
      <c r="BA4">
        <v>2</v>
      </c>
      <c r="BB4" t="str">
        <f>INDEX(Rankings!$C$15:$AH$31,'Projected Win Totals v1'!BA4,MATCH('Projected Win Totals v1'!BA$1,Rankings!$C$2:$AH$2,0))</f>
        <v>Bengals</v>
      </c>
      <c r="BC4" s="19">
        <v>0.46800000000000003</v>
      </c>
      <c r="BD4">
        <f t="shared" ref="BD4:BD19" si="13">_xlfn.IFNA(IF((BC4)&gt;$EA$1,1,0),0)</f>
        <v>0</v>
      </c>
      <c r="BE4">
        <v>2</v>
      </c>
      <c r="BF4" t="str">
        <f>INDEX(Rankings!$C$15:$AH$31,'Projected Win Totals v1'!BE4,MATCH('Projected Win Totals v1'!BE$1,Rankings!$C$2:$AH$2,0))</f>
        <v>Ravens</v>
      </c>
      <c r="BG4" s="19">
        <v>0.35149999999999998</v>
      </c>
      <c r="BH4">
        <f t="shared" ref="BH4:BH19" si="14">_xlfn.IFNA(IF((BG4)&gt;$EA$1,1,0),0)</f>
        <v>0</v>
      </c>
      <c r="BI4">
        <v>2</v>
      </c>
      <c r="BJ4" t="str">
        <f>INDEX(Rankings!$C$15:$AH$31,'Projected Win Totals v1'!BI4,MATCH('Projected Win Totals v1'!BI$1,Rankings!$C$2:$AH$2,0))</f>
        <v>Eagles</v>
      </c>
      <c r="BK4" s="19">
        <v>0.45350000000000001</v>
      </c>
      <c r="BL4">
        <f t="shared" ref="BL4:BL19" si="15">_xlfn.IFNA(IF((BK4)&gt;$EA$1,1,0),0)</f>
        <v>0</v>
      </c>
      <c r="BM4">
        <v>2</v>
      </c>
      <c r="BN4" t="str">
        <f>INDEX(Rankings!$C$15:$AH$31,'Projected Win Totals v1'!BM4,MATCH('Projected Win Totals v1'!BM$1,Rankings!$C$2:$AH$2,0))</f>
        <v>Buccaneers</v>
      </c>
      <c r="BO4" s="19">
        <v>0.64400000000000002</v>
      </c>
      <c r="BP4">
        <f t="shared" ref="BP4:BP19" si="16">_xlfn.IFNA(IF((BO4)&gt;$EA$1,1,0),0)</f>
        <v>1</v>
      </c>
      <c r="BQ4">
        <v>2</v>
      </c>
      <c r="BR4" t="str">
        <f>INDEX(Rankings!$C$15:$AH$31,'Projected Win Totals v1'!BQ4,MATCH('Projected Win Totals v1'!BQ$1,Rankings!$C$2:$AH$2,0))</f>
        <v>Panthers</v>
      </c>
      <c r="BS4" s="19">
        <v>0.38750000000000001</v>
      </c>
      <c r="BT4">
        <f t="shared" ref="BT4:BT19" si="17">_xlfn.IFNA(IF((BS4)&gt;$EA$1,1,0),0)</f>
        <v>0</v>
      </c>
      <c r="BU4">
        <v>2</v>
      </c>
      <c r="BV4" t="str">
        <f>INDEX(Rankings!$C$15:$AH$31,'Projected Win Totals v1'!BU4,MATCH('Projected Win Totals v1'!BU$1,Rankings!$C$2:$AH$2,0))</f>
        <v>Bills</v>
      </c>
      <c r="BW4" s="19">
        <v>0.64349999999999996</v>
      </c>
      <c r="BX4">
        <f t="shared" ref="BX4:BX19" si="18">_xlfn.IFNA(IF((BW4)&gt;$EA$1,1,0),0)</f>
        <v>1</v>
      </c>
      <c r="BY4">
        <v>2</v>
      </c>
      <c r="BZ4" t="str">
        <f>INDEX(Rankings!$C$15:$AH$31,'Projected Win Totals v1'!BY4,MATCH('Projected Win Totals v1'!BY$1,Rankings!$C$2:$AH$2,0))</f>
        <v>Cowboys</v>
      </c>
      <c r="CA4" s="19">
        <v>0.3715</v>
      </c>
      <c r="CB4">
        <f t="shared" ref="CB4:CB19" si="19">_xlfn.IFNA(IF((CA4)&gt;$EA$1,1,0),0)</f>
        <v>0</v>
      </c>
      <c r="CC4">
        <v>2</v>
      </c>
      <c r="CD4" t="str">
        <f>INDEX(Rankings!$C$15:$AH$31,'Projected Win Totals v1'!CC4,MATCH('Projected Win Totals v1'!CC$1,Rankings!$C$2:$AH$2,0))</f>
        <v>Redskins</v>
      </c>
      <c r="CE4" s="19">
        <v>0.62849999999999995</v>
      </c>
      <c r="CF4">
        <f t="shared" ref="CF4:CF19" si="20">_xlfn.IFNA(IF((CE4)&gt;$EA$1,1,0),0)</f>
        <v>1</v>
      </c>
      <c r="CG4">
        <v>2</v>
      </c>
      <c r="CH4" t="str">
        <f>INDEX(Rankings!$C$15:$AH$31,'Projected Win Totals v1'!CG4,MATCH('Projected Win Totals v1'!CG$1,Rankings!$C$2:$AH$2,0))</f>
        <v>Cardinals</v>
      </c>
      <c r="CI4" s="19">
        <v>0.64700000000000002</v>
      </c>
      <c r="CJ4">
        <f t="shared" ref="CJ4:CJ19" si="21">_xlfn.IFNA(IF((CI4)&gt;$EA$1,1,0),0)</f>
        <v>1</v>
      </c>
      <c r="CK4">
        <v>2</v>
      </c>
      <c r="CL4" t="str">
        <f>INDEX(Rankings!$C$15:$AH$31,'Projected Win Totals v1'!CK4,MATCH('Projected Win Totals v1'!CK$1,Rankings!$C$2:$AH$2,0))</f>
        <v>49ers</v>
      </c>
      <c r="CM4" s="19">
        <v>0.52</v>
      </c>
      <c r="CN4">
        <f t="shared" ref="CN4:CN19" si="22">_xlfn.IFNA(IF((CM4)&gt;$EA$1,1,0),0)</f>
        <v>0</v>
      </c>
      <c r="CO4">
        <v>2</v>
      </c>
      <c r="CP4" t="str">
        <f>INDEX(Rankings!$C$15:$AH$31,'Projected Win Totals v1'!CO4,MATCH('Projected Win Totals v1'!CO$1,Rankings!$C$2:$AH$2,0))</f>
        <v>Seahawks</v>
      </c>
      <c r="CQ4" s="19">
        <v>0.48549999999999999</v>
      </c>
      <c r="CR4">
        <f t="shared" ref="CR4:CR19" si="23">_xlfn.IFNA(IF((CQ4)&gt;$EA$1,1,0),0)</f>
        <v>0</v>
      </c>
      <c r="CS4">
        <v>2</v>
      </c>
      <c r="CT4" t="str">
        <f>INDEX(Rankings!$C$15:$AH$31,'Projected Win Totals v1'!CS4,MATCH('Projected Win Totals v1'!CS$1,Rankings!$C$2:$AH$2,0))</f>
        <v>Bears</v>
      </c>
      <c r="CU4" s="19">
        <v>0.32100000000000001</v>
      </c>
      <c r="CV4">
        <f t="shared" ref="CV4:CV19" si="24">_xlfn.IFNA(IF((CU4)&gt;$EA$1,1,0),0)</f>
        <v>0</v>
      </c>
      <c r="CW4">
        <v>2</v>
      </c>
      <c r="CX4" t="str">
        <f>INDEX(Rankings!$C$15:$AH$31,'Projected Win Totals v1'!CW4,MATCH('Projected Win Totals v1'!CW$1,Rankings!$C$2:$AH$2,0))</f>
        <v>Chiefs</v>
      </c>
      <c r="CY4" s="19">
        <v>0.14000000000000001</v>
      </c>
      <c r="CZ4">
        <f t="shared" ref="CZ4:CZ19" si="25">_xlfn.IFNA(IF((CY4)&gt;$EA$1,1,0),0)</f>
        <v>0</v>
      </c>
      <c r="DA4">
        <v>2</v>
      </c>
      <c r="DB4" t="str">
        <f>INDEX(Rankings!$C$15:$AH$31,'Projected Win Totals v1'!DA4,MATCH('Projected Win Totals v1'!DA$1,Rankings!$C$2:$AH$2,0))</f>
        <v>Colts</v>
      </c>
      <c r="DC4" s="19">
        <v>0.43049999999999999</v>
      </c>
      <c r="DD4">
        <f t="shared" ref="DD4:DD19" si="26">_xlfn.IFNA(IF((DC4)&gt;$EA$1,1,0),0)</f>
        <v>0</v>
      </c>
      <c r="DE4">
        <v>2</v>
      </c>
      <c r="DF4" t="str">
        <f>INDEX(Rankings!$C$15:$AH$31,'Projected Win Totals v1'!DE4,MATCH('Projected Win Totals v1'!DE$1,Rankings!$C$2:$AH$2,0))</f>
        <v>Texans</v>
      </c>
      <c r="DG4" s="19">
        <v>0.36249999999999999</v>
      </c>
      <c r="DH4">
        <f t="shared" ref="DH4:DH19" si="27">_xlfn.IFNA(IF((DG4)&gt;$EA$1,1,0),0)</f>
        <v>0</v>
      </c>
      <c r="DI4">
        <v>2</v>
      </c>
      <c r="DJ4" t="str">
        <f>INDEX(Rankings!$C$15:$AH$31,'Projected Win Totals v1'!DI4,MATCH('Projected Win Totals v1'!DI$1,Rankings!$C$2:$AH$2,0))</f>
        <v>Jaguars</v>
      </c>
      <c r="DK4" s="19">
        <v>0.62749999999999995</v>
      </c>
      <c r="DL4">
        <f t="shared" ref="DL4:DL19" si="28">_xlfn.IFNA(IF((DK4)&gt;$EA$1,1,0),0)</f>
        <v>1</v>
      </c>
      <c r="DM4">
        <v>2</v>
      </c>
      <c r="DN4" t="str">
        <f>INDEX(Rankings!$C$15:$AH$31,'Projected Win Totals v1'!DM4,MATCH('Projected Win Totals v1'!DM$1,Rankings!$C$2:$AH$2,0))</f>
        <v>Browns</v>
      </c>
      <c r="DO4" s="19">
        <v>0.29749999999999999</v>
      </c>
      <c r="DP4">
        <f t="shared" ref="DP4:DP19" si="29">_xlfn.IFNA(IF((DO4)&gt;$EA$1,1,0),0)</f>
        <v>0</v>
      </c>
      <c r="DQ4">
        <v>2</v>
      </c>
      <c r="DR4" t="str">
        <f>INDEX(Rankings!$C$15:$AH$31,'Projected Win Totals v1'!DQ4,MATCH('Projected Win Totals v1'!DQ$1,Rankings!$C$2:$AH$2,0))</f>
        <v>Giants</v>
      </c>
      <c r="DS4" s="19">
        <v>0.3735</v>
      </c>
      <c r="DT4">
        <f t="shared" ref="DT4:DT19" si="30">_xlfn.IFNA(IF((DS4)&gt;$EA$1,1,0),0)</f>
        <v>0</v>
      </c>
      <c r="DU4">
        <v>2</v>
      </c>
      <c r="DV4" t="str">
        <f>INDEX(Rankings!$C$15:$AH$31,'Projected Win Totals v1'!DU4,MATCH('Projected Win Totals v1'!DU$1,Rankings!$C$2:$AH$2,0))</f>
        <v>Patriots</v>
      </c>
      <c r="DW4" s="19">
        <v>0.25950000000000001</v>
      </c>
      <c r="DX4">
        <f t="shared" ref="DX4:DX19" si="31">_xlfn.IFNA(IF((DW4)&gt;$EA$1,1,0),0)</f>
        <v>0</v>
      </c>
      <c r="DZ4" t="s">
        <v>27</v>
      </c>
      <c r="EA4">
        <f>INDEX($A$20:$DX$20,1,MATCH(DZ4,$A$1:$DW$1,0)+3)</f>
        <v>12</v>
      </c>
      <c r="EC4" t="s">
        <v>9</v>
      </c>
      <c r="ED4">
        <f>INDEX($A$20:$DX$20,1,MATCH(EC4,$A$1:$DW$1,0)+3)</f>
        <v>9</v>
      </c>
      <c r="EF4" s="29" t="str">
        <f>$EC$10</f>
        <v>Patriots</v>
      </c>
      <c r="EG4" s="29">
        <f>$ED$10</f>
        <v>10</v>
      </c>
      <c r="EH4" s="29" t="str">
        <f>$EC$17</f>
        <v>Chargers</v>
      </c>
      <c r="EI4" s="29">
        <f>$ED$17</f>
        <v>9</v>
      </c>
      <c r="EL4" s="24" t="s">
        <v>33</v>
      </c>
      <c r="EM4" t="e">
        <f>VLOOKUP(EL4,'Points scored'!$B$3:$G$34,9,FALSE)</f>
        <v>#REF!</v>
      </c>
      <c r="EN4" t="e">
        <f>VLOOKUP(EL4,'Points scored'!$B$3:$G$34,10,FALSE)</f>
        <v>#REF!</v>
      </c>
      <c r="EO4" t="e">
        <f>SQRT(EM4*EN3)</f>
        <v>#REF!</v>
      </c>
      <c r="EP4" t="e">
        <f ca="1">_xlfn.NORM.INV(RAND(),EO4,EQ4)</f>
        <v>#REF!</v>
      </c>
      <c r="EQ4">
        <f>VLOOKUP(EL4,$EF$49:$EG$64,2,FALSE)</f>
        <v>20</v>
      </c>
      <c r="ER4" s="19" t="e">
        <f ca="1">SUM(EQ7:EQ10006)/10000</f>
        <v>#REF!</v>
      </c>
      <c r="ES4" s="136"/>
    </row>
    <row r="5" spans="1:149" x14ac:dyDescent="0.25">
      <c r="A5">
        <v>3</v>
      </c>
      <c r="B5" t="s">
        <v>37</v>
      </c>
      <c r="C5" s="19">
        <v>0.45750000000000002</v>
      </c>
      <c r="D5">
        <f t="shared" si="0"/>
        <v>0</v>
      </c>
      <c r="E5">
        <v>3</v>
      </c>
      <c r="F5" t="s">
        <v>15</v>
      </c>
      <c r="G5" s="19">
        <v>0.70899999999999996</v>
      </c>
      <c r="H5">
        <f t="shared" si="1"/>
        <v>1</v>
      </c>
      <c r="I5">
        <v>3</v>
      </c>
      <c r="J5" t="str">
        <f>INDEX(Rankings!$C$15:$AH$31,'Projected Win Totals v1'!I5,MATCH('Projected Win Totals v1'!I$1,Rankings!$C$2:$AH$2,0))</f>
        <v>Ravens</v>
      </c>
      <c r="K5" s="19">
        <v>0.4975</v>
      </c>
      <c r="L5">
        <f t="shared" si="2"/>
        <v>0</v>
      </c>
      <c r="M5">
        <v>3</v>
      </c>
      <c r="N5" t="str">
        <f>INDEX(Rankings!$C$15:$AH$31,'Projected Win Totals v1'!M5,MATCH('Projected Win Totals v1'!M$1,Rankings!$C$2:$AH$2,0))</f>
        <v>Browns</v>
      </c>
      <c r="O5" s="19">
        <v>0.51600000000000001</v>
      </c>
      <c r="P5">
        <f t="shared" si="3"/>
        <v>0</v>
      </c>
      <c r="Q5">
        <v>3</v>
      </c>
      <c r="R5" t="str">
        <f>INDEX(Rankings!$C$15:$AH$31,'Projected Win Totals v1'!Q5,MATCH('Projected Win Totals v1'!Q$1,Rankings!$C$2:$AH$2,0))</f>
        <v>Seahawks</v>
      </c>
      <c r="S5" s="19">
        <v>0.55149999999999999</v>
      </c>
      <c r="T5">
        <f t="shared" si="4"/>
        <v>0</v>
      </c>
      <c r="U5">
        <v>3</v>
      </c>
      <c r="V5" t="str">
        <f>INDEX(Rankings!$C$15:$AH$31,'Projected Win Totals v1'!U5,MATCH('Projected Win Totals v1'!U$1,Rankings!$C$2:$AH$2,0))</f>
        <v>Lions</v>
      </c>
      <c r="W5" s="19">
        <v>0.55200000000000005</v>
      </c>
      <c r="X5">
        <f t="shared" si="5"/>
        <v>0</v>
      </c>
      <c r="Y5">
        <v>3</v>
      </c>
      <c r="Z5" t="str">
        <f>INDEX(Rankings!$C$15:$AH$31,'Projected Win Totals v1'!Y5,MATCH('Projected Win Totals v1'!Y$1,Rankings!$C$2:$AH$2,0))</f>
        <v>Texans</v>
      </c>
      <c r="AA5" s="19">
        <v>0.50849999999999995</v>
      </c>
      <c r="AB5">
        <f t="shared" si="6"/>
        <v>0</v>
      </c>
      <c r="AC5">
        <v>3</v>
      </c>
      <c r="AD5" t="str">
        <f>INDEX(Rankings!$C$15:$AH$31,'Projected Win Totals v1'!AC5,MATCH('Projected Win Totals v1'!AC$1,Rankings!$C$2:$AH$2,0))</f>
        <v>Falcons</v>
      </c>
      <c r="AE5" s="19">
        <v>0.59</v>
      </c>
      <c r="AF5">
        <f t="shared" si="7"/>
        <v>1</v>
      </c>
      <c r="AG5">
        <v>3</v>
      </c>
      <c r="AH5" t="str">
        <f>INDEX(Rankings!$C$15:$AH$31,'Projected Win Totals v1'!AG5,MATCH('Projected Win Totals v1'!AG$1,Rankings!$C$2:$AH$2,0))</f>
        <v>Saints</v>
      </c>
      <c r="AI5" s="19">
        <v>0.42299999999999999</v>
      </c>
      <c r="AJ5">
        <f t="shared" si="8"/>
        <v>0</v>
      </c>
      <c r="AK5">
        <v>3</v>
      </c>
      <c r="AL5" t="str">
        <f>INDEX(Rankings!$C$15:$AH$31,'Projected Win Totals v1'!AK5,MATCH('Projected Win Totals v1'!AK$1,Rankings!$C$2:$AH$2,0))</f>
        <v>Raiders</v>
      </c>
      <c r="AM5" s="19">
        <v>0.73450000000000004</v>
      </c>
      <c r="AN5">
        <f t="shared" si="9"/>
        <v>1</v>
      </c>
      <c r="AO5">
        <v>3</v>
      </c>
      <c r="AP5" t="str">
        <f>INDEX(Rankings!$C$15:$AH$31,'Projected Win Totals v1'!AO5,MATCH('Projected Win Totals v1'!AO$1,Rankings!$C$2:$AH$2,0))</f>
        <v>Redskins</v>
      </c>
      <c r="AQ5" s="19">
        <v>0.78749999999999998</v>
      </c>
      <c r="AR5">
        <f t="shared" si="10"/>
        <v>1</v>
      </c>
      <c r="AS5">
        <v>3</v>
      </c>
      <c r="AT5" t="str">
        <f>INDEX(Rankings!$C$15:$AH$31,'Projected Win Totals v1'!AS5,MATCH('Projected Win Totals v1'!AS$1,Rankings!$C$2:$AH$2,0))</f>
        <v>Broncos</v>
      </c>
      <c r="AU5" s="19">
        <v>0.48449999999999999</v>
      </c>
      <c r="AV5">
        <f t="shared" si="11"/>
        <v>0</v>
      </c>
      <c r="AW5">
        <v>3</v>
      </c>
      <c r="AX5" t="str">
        <f>INDEX(Rankings!$C$15:$AH$31,'Projected Win Totals v1'!AW5,MATCH('Projected Win Totals v1'!AW$1,Rankings!$C$2:$AH$2,0))</f>
        <v>Eagles</v>
      </c>
      <c r="AY5" s="19">
        <v>0.4425</v>
      </c>
      <c r="AZ5">
        <f t="shared" si="12"/>
        <v>0</v>
      </c>
      <c r="BA5">
        <v>3</v>
      </c>
      <c r="BB5" t="str">
        <f>INDEX(Rankings!$C$15:$AH$31,'Projected Win Totals v1'!BA5,MATCH('Projected Win Totals v1'!BA$1,Rankings!$C$2:$AH$2,0))</f>
        <v>Steelers</v>
      </c>
      <c r="BC5" s="19">
        <v>0.22650000000000001</v>
      </c>
      <c r="BD5">
        <f t="shared" si="13"/>
        <v>0</v>
      </c>
      <c r="BE5">
        <v>3</v>
      </c>
      <c r="BF5" t="str">
        <f>INDEX(Rankings!$C$15:$AH$31,'Projected Win Totals v1'!BE5,MATCH('Projected Win Totals v1'!BE$1,Rankings!$C$2:$AH$2,0))</f>
        <v>Panthers</v>
      </c>
      <c r="BG5" s="19">
        <v>0.41699999999999998</v>
      </c>
      <c r="BH5">
        <f t="shared" si="14"/>
        <v>0</v>
      </c>
      <c r="BI5">
        <v>3</v>
      </c>
      <c r="BJ5" t="str">
        <f>INDEX(Rankings!$C$15:$AH$31,'Projected Win Totals v1'!BI5,MATCH('Projected Win Totals v1'!BI$1,Rankings!$C$2:$AH$2,0))</f>
        <v>Colts</v>
      </c>
      <c r="BK5" s="19">
        <v>0.39350000000000002</v>
      </c>
      <c r="BL5">
        <f t="shared" si="15"/>
        <v>0</v>
      </c>
      <c r="BM5">
        <v>3</v>
      </c>
      <c r="BN5" t="str">
        <f>INDEX(Rankings!$C$15:$AH$31,'Projected Win Totals v1'!BM5,MATCH('Projected Win Totals v1'!BM$1,Rankings!$C$2:$AH$2,0))</f>
        <v>Cardinals</v>
      </c>
      <c r="BO5" s="19">
        <v>0.60650000000000004</v>
      </c>
      <c r="BP5">
        <f t="shared" si="16"/>
        <v>1</v>
      </c>
      <c r="BQ5">
        <v>3</v>
      </c>
      <c r="BR5" t="str">
        <f>INDEX(Rankings!$C$15:$AH$31,'Projected Win Totals v1'!BQ5,MATCH('Projected Win Totals v1'!BQ$1,Rankings!$C$2:$AH$2,0))</f>
        <v>Giants</v>
      </c>
      <c r="BS5" s="19">
        <v>0.4405</v>
      </c>
      <c r="BT5">
        <f t="shared" si="17"/>
        <v>0</v>
      </c>
      <c r="BU5">
        <v>3</v>
      </c>
      <c r="BV5" t="str">
        <f>INDEX(Rankings!$C$15:$AH$31,'Projected Win Totals v1'!BU5,MATCH('Projected Win Totals v1'!BU$1,Rankings!$C$2:$AH$2,0))</f>
        <v>Buccaneers</v>
      </c>
      <c r="BW5" s="19">
        <v>0.54649999999999999</v>
      </c>
      <c r="BX5">
        <f t="shared" si="18"/>
        <v>0</v>
      </c>
      <c r="BY5">
        <v>3</v>
      </c>
      <c r="BZ5" t="str">
        <f>INDEX(Rankings!$C$15:$AH$31,'Projected Win Totals v1'!BY5,MATCH('Projected Win Totals v1'!BY$1,Rankings!$C$2:$AH$2,0))</f>
        <v>Bears</v>
      </c>
      <c r="CA5" s="19">
        <v>0.20799999999999999</v>
      </c>
      <c r="CB5">
        <f t="shared" si="19"/>
        <v>0</v>
      </c>
      <c r="CC5">
        <v>3</v>
      </c>
      <c r="CD5" t="str">
        <f>INDEX(Rankings!$C$15:$AH$31,'Projected Win Totals v1'!CC5,MATCH('Projected Win Totals v1'!CC$1,Rankings!$C$2:$AH$2,0))</f>
        <v>Dolphins</v>
      </c>
      <c r="CE5" s="19">
        <v>0.65900000000000003</v>
      </c>
      <c r="CF5">
        <f t="shared" si="20"/>
        <v>1</v>
      </c>
      <c r="CG5">
        <v>3</v>
      </c>
      <c r="CH5" t="str">
        <f>INDEX(Rankings!$C$15:$AH$31,'Projected Win Totals v1'!CG5,MATCH('Projected Win Totals v1'!CG$1,Rankings!$C$2:$AH$2,0))</f>
        <v>Chiefs</v>
      </c>
      <c r="CI5" s="19">
        <v>0.4995</v>
      </c>
      <c r="CJ5">
        <f t="shared" si="21"/>
        <v>0</v>
      </c>
      <c r="CK5">
        <v>3</v>
      </c>
      <c r="CL5" t="str">
        <f>INDEX(Rankings!$C$15:$AH$31,'Projected Win Totals v1'!CK5,MATCH('Projected Win Totals v1'!CK$1,Rankings!$C$2:$AH$2,0))</f>
        <v>Bills</v>
      </c>
      <c r="CM5" s="19">
        <v>0.59199999999999997</v>
      </c>
      <c r="CN5">
        <f t="shared" si="22"/>
        <v>1</v>
      </c>
      <c r="CO5">
        <v>3</v>
      </c>
      <c r="CP5" t="str">
        <f>INDEX(Rankings!$C$15:$AH$31,'Projected Win Totals v1'!CO5,MATCH('Projected Win Totals v1'!CO$1,Rankings!$C$2:$AH$2,0))</f>
        <v>49ers</v>
      </c>
      <c r="CQ5" s="19">
        <v>0.77</v>
      </c>
      <c r="CR5">
        <f t="shared" si="23"/>
        <v>1</v>
      </c>
      <c r="CS5">
        <v>3</v>
      </c>
      <c r="CT5" t="str">
        <f>INDEX(Rankings!$C$15:$AH$31,'Projected Win Totals v1'!CS5,MATCH('Projected Win Totals v1'!CS$1,Rankings!$C$2:$AH$2,0))</f>
        <v>Packers</v>
      </c>
      <c r="CU5" s="19">
        <v>0.495</v>
      </c>
      <c r="CV5">
        <f t="shared" si="24"/>
        <v>0</v>
      </c>
      <c r="CW5">
        <v>3</v>
      </c>
      <c r="CX5" t="str">
        <f>INDEX(Rankings!$C$15:$AH$31,'Projected Win Totals v1'!CW5,MATCH('Projected Win Totals v1'!CW$1,Rankings!$C$2:$AH$2,0))</f>
        <v>Vikings</v>
      </c>
      <c r="CY5" s="19">
        <v>0.26350000000000001</v>
      </c>
      <c r="CZ5">
        <f t="shared" si="25"/>
        <v>0</v>
      </c>
      <c r="DA5">
        <v>3</v>
      </c>
      <c r="DB5" t="str">
        <f>INDEX(Rankings!$C$15:$AH$31,'Projected Win Totals v1'!DA5,MATCH('Projected Win Totals v1'!DA$1,Rankings!$C$2:$AH$2,0))</f>
        <v>Jaguars</v>
      </c>
      <c r="DC5" s="19">
        <v>0.58199999999999996</v>
      </c>
      <c r="DD5">
        <f t="shared" si="26"/>
        <v>1</v>
      </c>
      <c r="DE5">
        <v>3</v>
      </c>
      <c r="DF5" t="str">
        <f>INDEX(Rankings!$C$15:$AH$31,'Projected Win Totals v1'!DE5,MATCH('Projected Win Totals v1'!DE$1,Rankings!$C$2:$AH$2,0))</f>
        <v>Titans</v>
      </c>
      <c r="DG5" s="19">
        <v>0.40500000000000003</v>
      </c>
      <c r="DH5">
        <f t="shared" si="27"/>
        <v>0</v>
      </c>
      <c r="DI5">
        <v>3</v>
      </c>
      <c r="DJ5" t="str">
        <f>INDEX(Rankings!$C$15:$AH$31,'Projected Win Totals v1'!DI5,MATCH('Projected Win Totals v1'!DI$1,Rankings!$C$2:$AH$2,0))</f>
        <v>Chargers</v>
      </c>
      <c r="DK5" s="19">
        <v>0.50249999999999995</v>
      </c>
      <c r="DL5">
        <f t="shared" si="28"/>
        <v>0</v>
      </c>
      <c r="DM5">
        <v>3</v>
      </c>
      <c r="DN5" t="str">
        <f>INDEX(Rankings!$C$15:$AH$31,'Projected Win Totals v1'!DM5,MATCH('Projected Win Totals v1'!DM$1,Rankings!$C$2:$AH$2,0))</f>
        <v>Patriots</v>
      </c>
      <c r="DO5" s="19">
        <v>0.30349999999999999</v>
      </c>
      <c r="DP5">
        <f t="shared" si="29"/>
        <v>0</v>
      </c>
      <c r="DQ5">
        <v>3</v>
      </c>
      <c r="DR5" t="str">
        <f>INDEX(Rankings!$C$15:$AH$31,'Projected Win Totals v1'!DQ5,MATCH('Projected Win Totals v1'!DQ$1,Rankings!$C$2:$AH$2,0))</f>
        <v>Bengals</v>
      </c>
      <c r="DS5" s="19">
        <v>0.4325</v>
      </c>
      <c r="DT5">
        <f t="shared" si="30"/>
        <v>0</v>
      </c>
      <c r="DU5">
        <v>3</v>
      </c>
      <c r="DV5" t="str">
        <f>INDEX(Rankings!$C$15:$AH$31,'Projected Win Totals v1'!DU5,MATCH('Projected Win Totals v1'!DU$1,Rankings!$C$2:$AH$2,0))</f>
        <v>Cowboys</v>
      </c>
      <c r="DW5" s="19">
        <v>0.34699999999999998</v>
      </c>
      <c r="DX5">
        <f t="shared" si="31"/>
        <v>0</v>
      </c>
      <c r="DZ5" t="s">
        <v>25</v>
      </c>
      <c r="EA5">
        <f>INDEX($A$20:$DX$20,1,MATCH(DZ5,$A$1:$DW$1,0)+3)</f>
        <v>7</v>
      </c>
      <c r="EC5" t="s">
        <v>10</v>
      </c>
      <c r="ED5">
        <f>INDEX($A$20:$DX$20,1,MATCH(EC5,$A$1:$DW$1,0)+3)</f>
        <v>7</v>
      </c>
      <c r="EF5" s="29" t="str">
        <f>$EC$22</f>
        <v>Colts</v>
      </c>
      <c r="EG5" s="29">
        <f>$ED$22</f>
        <v>10</v>
      </c>
      <c r="EH5" s="29" t="str">
        <f>$EC$23</f>
        <v>Texans</v>
      </c>
      <c r="EI5" s="29">
        <f>$ED$23</f>
        <v>9</v>
      </c>
    </row>
    <row r="6" spans="1:149" x14ac:dyDescent="0.25">
      <c r="A6">
        <v>4</v>
      </c>
      <c r="B6" t="s">
        <v>10</v>
      </c>
      <c r="C6" s="19">
        <v>0.48899999999999999</v>
      </c>
      <c r="D6">
        <f t="shared" si="0"/>
        <v>0</v>
      </c>
      <c r="E6">
        <v>4</v>
      </c>
      <c r="F6" t="s">
        <v>14</v>
      </c>
      <c r="G6" s="19">
        <v>0.70850000000000002</v>
      </c>
      <c r="H6">
        <f t="shared" si="1"/>
        <v>1</v>
      </c>
      <c r="I6">
        <v>4</v>
      </c>
      <c r="J6" t="str">
        <f>INDEX(Rankings!$C$15:$AH$31,'Projected Win Totals v1'!I6,MATCH('Projected Win Totals v1'!I$1,Rankings!$C$2:$AH$2,0))</f>
        <v>Lions</v>
      </c>
      <c r="K6" s="19">
        <v>0.68149999999999999</v>
      </c>
      <c r="L6">
        <f t="shared" si="2"/>
        <v>1</v>
      </c>
      <c r="M6">
        <v>4</v>
      </c>
      <c r="N6" t="str">
        <f>INDEX(Rankings!$C$15:$AH$31,'Projected Win Totals v1'!M6,MATCH('Projected Win Totals v1'!M$1,Rankings!$C$2:$AH$2,0))</f>
        <v>Buccaneers</v>
      </c>
      <c r="O6" s="19">
        <v>0.69550000000000001</v>
      </c>
      <c r="P6">
        <f t="shared" si="3"/>
        <v>1</v>
      </c>
      <c r="Q6">
        <v>4</v>
      </c>
      <c r="R6" t="str">
        <f>INDEX(Rankings!$C$15:$AH$31,'Projected Win Totals v1'!Q6,MATCH('Projected Win Totals v1'!Q$1,Rankings!$C$2:$AH$2,0))</f>
        <v>Cowboys</v>
      </c>
      <c r="S6" s="19">
        <v>0.59299999999999997</v>
      </c>
      <c r="T6">
        <f t="shared" si="4"/>
        <v>1</v>
      </c>
      <c r="U6">
        <v>4</v>
      </c>
      <c r="V6" t="str">
        <f>INDEX(Rankings!$C$15:$AH$31,'Projected Win Totals v1'!U6,MATCH('Projected Win Totals v1'!U$1,Rankings!$C$2:$AH$2,0))</f>
        <v>Packers</v>
      </c>
      <c r="W6" s="19">
        <v>0.55600000000000005</v>
      </c>
      <c r="X6">
        <f t="shared" si="5"/>
        <v>1</v>
      </c>
      <c r="Y6">
        <v>4</v>
      </c>
      <c r="Z6" t="str">
        <f>INDEX(Rankings!$C$15:$AH$31,'Projected Win Totals v1'!Y6,MATCH('Projected Win Totals v1'!Y$1,Rankings!$C$2:$AH$2,0))</f>
        <v>Dolphins</v>
      </c>
      <c r="AA6" s="19">
        <v>0.73050000000000004</v>
      </c>
      <c r="AB6">
        <f t="shared" si="6"/>
        <v>1</v>
      </c>
      <c r="AC6">
        <v>4</v>
      </c>
      <c r="AD6" t="str">
        <f>INDEX(Rankings!$C$15:$AH$31,'Projected Win Totals v1'!AC6,MATCH('Projected Win Totals v1'!AC$1,Rankings!$C$2:$AH$2,0))</f>
        <v>Raiders</v>
      </c>
      <c r="AE6" s="19">
        <v>0.73450000000000004</v>
      </c>
      <c r="AF6">
        <f t="shared" si="7"/>
        <v>1</v>
      </c>
      <c r="AG6">
        <v>4</v>
      </c>
      <c r="AH6" t="str">
        <f>INDEX(Rankings!$C$15:$AH$31,'Projected Win Totals v1'!AG6,MATCH('Projected Win Totals v1'!AG$1,Rankings!$C$2:$AH$2,0))</f>
        <v>Cardinals</v>
      </c>
      <c r="AI6" s="19">
        <v>0.71050000000000002</v>
      </c>
      <c r="AJ6">
        <f t="shared" si="8"/>
        <v>1</v>
      </c>
      <c r="AK6">
        <v>4</v>
      </c>
      <c r="AL6" t="str">
        <f>INDEX(Rankings!$C$15:$AH$31,'Projected Win Totals v1'!AK6,MATCH('Projected Win Totals v1'!AK$1,Rankings!$C$2:$AH$2,0))</f>
        <v>Bears</v>
      </c>
      <c r="AM6" s="19">
        <v>0.33850000000000002</v>
      </c>
      <c r="AN6">
        <f t="shared" si="9"/>
        <v>0</v>
      </c>
      <c r="AO6">
        <v>4</v>
      </c>
      <c r="AP6" t="str">
        <f>INDEX(Rankings!$C$15:$AH$31,'Projected Win Totals v1'!AO6,MATCH('Projected Win Totals v1'!AO$1,Rankings!$C$2:$AH$2,0))</f>
        <v>Vikings</v>
      </c>
      <c r="AQ6" s="19">
        <v>0.63349999999999995</v>
      </c>
      <c r="AR6">
        <f t="shared" si="10"/>
        <v>1</v>
      </c>
      <c r="AS6">
        <v>4</v>
      </c>
      <c r="AT6" t="str">
        <f>INDEX(Rankings!$C$15:$AH$31,'Projected Win Totals v1'!AS6,MATCH('Projected Win Totals v1'!AS$1,Rankings!$C$2:$AH$2,0))</f>
        <v>Eagles</v>
      </c>
      <c r="AU6" s="19">
        <v>0.46400000000000002</v>
      </c>
      <c r="AV6">
        <f t="shared" si="11"/>
        <v>0</v>
      </c>
      <c r="AW6">
        <v>4</v>
      </c>
      <c r="AX6" t="str">
        <f>INDEX(Rankings!$C$15:$AH$31,'Projected Win Totals v1'!AW6,MATCH('Projected Win Totals v1'!AW$1,Rankings!$C$2:$AH$2,0))</f>
        <v>Chiefs</v>
      </c>
      <c r="AY6" s="19">
        <v>0.33050000000000002</v>
      </c>
      <c r="AZ6">
        <f t="shared" si="12"/>
        <v>0</v>
      </c>
      <c r="BA6">
        <v>4</v>
      </c>
      <c r="BB6" t="str">
        <f>INDEX(Rankings!$C$15:$AH$31,'Projected Win Totals v1'!BA6,MATCH('Projected Win Totals v1'!BA$1,Rankings!$C$2:$AH$2,0))</f>
        <v>Bye</v>
      </c>
      <c r="BC6" s="19" t="e">
        <v>#N/A</v>
      </c>
      <c r="BD6">
        <f t="shared" si="13"/>
        <v>0</v>
      </c>
      <c r="BE6">
        <v>4</v>
      </c>
      <c r="BF6" t="str">
        <f>INDEX(Rankings!$C$15:$AH$31,'Projected Win Totals v1'!BE6,MATCH('Projected Win Totals v1'!BE$1,Rankings!$C$2:$AH$2,0))</f>
        <v>Seahawks</v>
      </c>
      <c r="BG6" s="19">
        <v>0.29899999999999999</v>
      </c>
      <c r="BH6">
        <f t="shared" si="14"/>
        <v>0</v>
      </c>
      <c r="BI6">
        <v>4</v>
      </c>
      <c r="BJ6" t="str">
        <f>INDEX(Rankings!$C$15:$AH$31,'Projected Win Totals v1'!BI6,MATCH('Projected Win Totals v1'!BI$1,Rankings!$C$2:$AH$2,0))</f>
        <v>Titans</v>
      </c>
      <c r="BK6" s="19">
        <v>0.48349999999999999</v>
      </c>
      <c r="BL6">
        <f t="shared" si="15"/>
        <v>0</v>
      </c>
      <c r="BM6">
        <v>4</v>
      </c>
      <c r="BN6" t="str">
        <f>INDEX(Rankings!$C$15:$AH$31,'Projected Win Totals v1'!BM6,MATCH('Projected Win Totals v1'!BM$1,Rankings!$C$2:$AH$2,0))</f>
        <v>Texans</v>
      </c>
      <c r="BO6" s="19">
        <v>0.40749999999999997</v>
      </c>
      <c r="BP6">
        <f t="shared" si="16"/>
        <v>0</v>
      </c>
      <c r="BQ6">
        <v>4</v>
      </c>
      <c r="BR6" t="str">
        <f>INDEX(Rankings!$C$15:$AH$31,'Projected Win Totals v1'!BQ6,MATCH('Projected Win Totals v1'!BQ$1,Rankings!$C$2:$AH$2,0))</f>
        <v>Rams</v>
      </c>
      <c r="BS6" s="19">
        <v>0.311</v>
      </c>
      <c r="BT6">
        <f t="shared" si="17"/>
        <v>0</v>
      </c>
      <c r="BU6">
        <v>4</v>
      </c>
      <c r="BV6" t="str">
        <f>INDEX(Rankings!$C$15:$AH$31,'Projected Win Totals v1'!BU6,MATCH('Projected Win Totals v1'!BU$1,Rankings!$C$2:$AH$2,0))</f>
        <v>Redskins</v>
      </c>
      <c r="BW6" s="19">
        <v>0.58199999999999996</v>
      </c>
      <c r="BX6">
        <f t="shared" si="18"/>
        <v>1</v>
      </c>
      <c r="BY6">
        <v>4</v>
      </c>
      <c r="BZ6" t="str">
        <f>INDEX(Rankings!$C$15:$AH$31,'Projected Win Totals v1'!BY6,MATCH('Projected Win Totals v1'!BY$1,Rankings!$C$2:$AH$2,0))</f>
        <v>Giants</v>
      </c>
      <c r="CA6" s="19">
        <v>0.40350000000000003</v>
      </c>
      <c r="CB6">
        <f t="shared" si="19"/>
        <v>0</v>
      </c>
      <c r="CC6">
        <v>4</v>
      </c>
      <c r="CD6" t="str">
        <f>INDEX(Rankings!$C$15:$AH$31,'Projected Win Totals v1'!CC6,MATCH('Projected Win Totals v1'!CC$1,Rankings!$C$2:$AH$2,0))</f>
        <v>Saints</v>
      </c>
      <c r="CE6" s="19">
        <v>0.39150000000000001</v>
      </c>
      <c r="CF6">
        <f t="shared" si="20"/>
        <v>0</v>
      </c>
      <c r="CG6">
        <v>4</v>
      </c>
      <c r="CH6" t="str">
        <f>INDEX(Rankings!$C$15:$AH$31,'Projected Win Totals v1'!CG6,MATCH('Projected Win Totals v1'!CG$1,Rankings!$C$2:$AH$2,0))</f>
        <v>Browns</v>
      </c>
      <c r="CI6" s="19">
        <v>0.51900000000000002</v>
      </c>
      <c r="CJ6">
        <f t="shared" si="21"/>
        <v>0</v>
      </c>
      <c r="CK6">
        <v>4</v>
      </c>
      <c r="CL6" t="str">
        <f>INDEX(Rankings!$C$15:$AH$31,'Projected Win Totals v1'!CK6,MATCH('Projected Win Totals v1'!CK$1,Rankings!$C$2:$AH$2,0))</f>
        <v>Steelers</v>
      </c>
      <c r="CM6" s="19">
        <v>0.307</v>
      </c>
      <c r="CN6">
        <f t="shared" si="22"/>
        <v>0</v>
      </c>
      <c r="CO6">
        <v>4</v>
      </c>
      <c r="CP6" t="str">
        <f>INDEX(Rankings!$C$15:$AH$31,'Projected Win Totals v1'!CO6,MATCH('Projected Win Totals v1'!CO$1,Rankings!$C$2:$AH$2,0))</f>
        <v>Bengals</v>
      </c>
      <c r="CQ6" s="19">
        <v>0.69299999999999995</v>
      </c>
      <c r="CR6">
        <f t="shared" si="23"/>
        <v>1</v>
      </c>
      <c r="CS6">
        <v>4</v>
      </c>
      <c r="CT6" t="str">
        <f>INDEX(Rankings!$C$15:$AH$31,'Projected Win Totals v1'!CS6,MATCH('Projected Win Totals v1'!CS$1,Rankings!$C$2:$AH$2,0))</f>
        <v>Jaguars</v>
      </c>
      <c r="CU6" s="19">
        <v>0.55900000000000005</v>
      </c>
      <c r="CV6">
        <f t="shared" si="24"/>
        <v>1</v>
      </c>
      <c r="CW6">
        <v>4</v>
      </c>
      <c r="CX6" t="str">
        <f>INDEX(Rankings!$C$15:$AH$31,'Projected Win Totals v1'!CW6,MATCH('Projected Win Totals v1'!CW$1,Rankings!$C$2:$AH$2,0))</f>
        <v>Colts</v>
      </c>
      <c r="CY6" s="19">
        <v>0.27600000000000002</v>
      </c>
      <c r="CZ6">
        <f t="shared" si="25"/>
        <v>0</v>
      </c>
      <c r="DA6">
        <v>4</v>
      </c>
      <c r="DB6" t="str">
        <f>INDEX(Rankings!$C$15:$AH$31,'Projected Win Totals v1'!DA6,MATCH('Projected Win Totals v1'!DA$1,Rankings!$C$2:$AH$2,0))</f>
        <v>Falcons</v>
      </c>
      <c r="DC6" s="19">
        <v>0.53700000000000003</v>
      </c>
      <c r="DD6">
        <f t="shared" si="26"/>
        <v>0</v>
      </c>
      <c r="DE6">
        <v>4</v>
      </c>
      <c r="DF6" t="str">
        <f>INDEX(Rankings!$C$15:$AH$31,'Projected Win Totals v1'!DE6,MATCH('Projected Win Totals v1'!DE$1,Rankings!$C$2:$AH$2,0))</f>
        <v>Broncos</v>
      </c>
      <c r="DG6" s="19">
        <v>0.42099999999999999</v>
      </c>
      <c r="DH6">
        <f t="shared" si="27"/>
        <v>0</v>
      </c>
      <c r="DI6">
        <v>4</v>
      </c>
      <c r="DJ6" t="str">
        <f>INDEX(Rankings!$C$15:$AH$31,'Projected Win Totals v1'!DI6,MATCH('Projected Win Totals v1'!DI$1,Rankings!$C$2:$AH$2,0))</f>
        <v>Panthers</v>
      </c>
      <c r="DK6" s="19">
        <v>0.59650000000000003</v>
      </c>
      <c r="DL6">
        <f t="shared" si="28"/>
        <v>1</v>
      </c>
      <c r="DM6">
        <v>4</v>
      </c>
      <c r="DN6" t="str">
        <f>INDEX(Rankings!$C$15:$AH$31,'Projected Win Totals v1'!DM6,MATCH('Projected Win Totals v1'!DM$1,Rankings!$C$2:$AH$2,0))</f>
        <v>Bye</v>
      </c>
      <c r="DO6" s="19" t="e">
        <v>#N/A</v>
      </c>
      <c r="DP6">
        <f t="shared" si="29"/>
        <v>0</v>
      </c>
      <c r="DQ6">
        <v>4</v>
      </c>
      <c r="DR6" t="str">
        <f>INDEX(Rankings!$C$15:$AH$31,'Projected Win Totals v1'!DQ6,MATCH('Projected Win Totals v1'!DQ$1,Rankings!$C$2:$AH$2,0))</f>
        <v>Patriots</v>
      </c>
      <c r="DS6" s="19">
        <v>0.27550000000000002</v>
      </c>
      <c r="DT6">
        <f t="shared" si="30"/>
        <v>0</v>
      </c>
      <c r="DU6">
        <v>4</v>
      </c>
      <c r="DV6" t="str">
        <f>INDEX(Rankings!$C$15:$AH$31,'Projected Win Totals v1'!DU6,MATCH('Projected Win Totals v1'!DU$1,Rankings!$C$2:$AH$2,0))</f>
        <v>Chargers</v>
      </c>
      <c r="DW6" s="19">
        <v>0.26750000000000002</v>
      </c>
      <c r="DX6">
        <f t="shared" si="31"/>
        <v>0</v>
      </c>
      <c r="DZ6" t="s">
        <v>26</v>
      </c>
      <c r="EA6">
        <f>INDEX($A$20:$DX$20,1,MATCH(DZ6,$A$1:$DW$1,0)+3)</f>
        <v>3</v>
      </c>
      <c r="EC6" t="s">
        <v>12</v>
      </c>
      <c r="ED6">
        <f>INDEX($A$20:$DX$20,1,MATCH(EC6,$A$1:$DW$1,0)+3)</f>
        <v>7</v>
      </c>
      <c r="EF6" s="29" t="str">
        <f>$EC$4</f>
        <v>Browns</v>
      </c>
      <c r="EG6" s="29">
        <f>$ED$4</f>
        <v>9</v>
      </c>
      <c r="EH6" s="29" t="str">
        <f>$EC$5</f>
        <v>Ravens</v>
      </c>
      <c r="EI6" s="29">
        <f>$ED$5</f>
        <v>7</v>
      </c>
      <c r="EM6" t="str">
        <f>EL3</f>
        <v>Patriots</v>
      </c>
      <c r="EN6" t="str">
        <f>EL4</f>
        <v>Saints</v>
      </c>
      <c r="EP6" t="str">
        <f>EL3</f>
        <v>Patriots</v>
      </c>
      <c r="EQ6" t="str">
        <f>EL4</f>
        <v>Saints</v>
      </c>
      <c r="ER6" t="s">
        <v>128</v>
      </c>
    </row>
    <row r="7" spans="1:149" x14ac:dyDescent="0.25">
      <c r="A7">
        <v>5</v>
      </c>
      <c r="B7" t="s">
        <v>38</v>
      </c>
      <c r="C7" s="19">
        <v>0.70250000000000001</v>
      </c>
      <c r="D7">
        <f t="shared" si="0"/>
        <v>1</v>
      </c>
      <c r="E7">
        <v>5</v>
      </c>
      <c r="F7" t="s">
        <v>30</v>
      </c>
      <c r="G7" s="19">
        <v>0.6915</v>
      </c>
      <c r="H7">
        <f t="shared" si="1"/>
        <v>1</v>
      </c>
      <c r="I7">
        <v>5</v>
      </c>
      <c r="J7" t="str">
        <f>INDEX(Rankings!$C$15:$AH$31,'Projected Win Totals v1'!I7,MATCH('Projected Win Totals v1'!I$1,Rankings!$C$2:$AH$2,0))</f>
        <v>Colts</v>
      </c>
      <c r="K7" s="19">
        <v>0.51449999999999996</v>
      </c>
      <c r="L7">
        <f t="shared" si="2"/>
        <v>0</v>
      </c>
      <c r="M7">
        <v>5</v>
      </c>
      <c r="N7" t="str">
        <f>INDEX(Rankings!$C$15:$AH$31,'Projected Win Totals v1'!M7,MATCH('Projected Win Totals v1'!M$1,Rankings!$C$2:$AH$2,0))</f>
        <v>Seahawks</v>
      </c>
      <c r="O7" s="19">
        <v>0.53400000000000003</v>
      </c>
      <c r="P7">
        <f t="shared" si="3"/>
        <v>0</v>
      </c>
      <c r="Q7">
        <v>5</v>
      </c>
      <c r="R7" t="str">
        <f>INDEX(Rankings!$C$15:$AH$31,'Projected Win Totals v1'!Q7,MATCH('Projected Win Totals v1'!Q$1,Rankings!$C$2:$AH$2,0))</f>
        <v>Buccaneers</v>
      </c>
      <c r="S7" s="19">
        <v>0.71250000000000002</v>
      </c>
      <c r="T7">
        <f t="shared" si="4"/>
        <v>1</v>
      </c>
      <c r="U7">
        <v>5</v>
      </c>
      <c r="V7" t="str">
        <f>INDEX(Rankings!$C$15:$AH$31,'Projected Win Totals v1'!U7,MATCH('Projected Win Totals v1'!U$1,Rankings!$C$2:$AH$2,0))</f>
        <v>Jets</v>
      </c>
      <c r="W7" s="19">
        <v>0.61950000000000005</v>
      </c>
      <c r="X7">
        <f t="shared" si="5"/>
        <v>1</v>
      </c>
      <c r="Y7">
        <v>5</v>
      </c>
      <c r="Z7" t="str">
        <f>INDEX(Rankings!$C$15:$AH$31,'Projected Win Totals v1'!Y7,MATCH('Projected Win Totals v1'!Y$1,Rankings!$C$2:$AH$2,0))</f>
        <v>Broncos</v>
      </c>
      <c r="AA7" s="19">
        <v>0.60799999999999998</v>
      </c>
      <c r="AB7">
        <f t="shared" si="6"/>
        <v>1</v>
      </c>
      <c r="AC7">
        <v>5</v>
      </c>
      <c r="AD7" t="str">
        <f>INDEX(Rankings!$C$15:$AH$31,'Projected Win Totals v1'!AC7,MATCH('Projected Win Totals v1'!AC$1,Rankings!$C$2:$AH$2,0))</f>
        <v>Chiefs</v>
      </c>
      <c r="AE7" s="19">
        <v>0.46500000000000002</v>
      </c>
      <c r="AF7">
        <f t="shared" si="7"/>
        <v>0</v>
      </c>
      <c r="AG7">
        <v>5</v>
      </c>
      <c r="AH7" t="str">
        <f>INDEX(Rankings!$C$15:$AH$31,'Projected Win Totals v1'!AG7,MATCH('Projected Win Totals v1'!AG$1,Rankings!$C$2:$AH$2,0))</f>
        <v>Rams</v>
      </c>
      <c r="AI7" s="19">
        <v>0.46050000000000002</v>
      </c>
      <c r="AJ7">
        <f t="shared" si="8"/>
        <v>0</v>
      </c>
      <c r="AK7">
        <v>5</v>
      </c>
      <c r="AL7" t="str">
        <f>INDEX(Rankings!$C$15:$AH$31,'Projected Win Totals v1'!AK7,MATCH('Projected Win Totals v1'!AK$1,Rankings!$C$2:$AH$2,0))</f>
        <v>Giants</v>
      </c>
      <c r="AM7" s="19">
        <v>0.57999999999999996</v>
      </c>
      <c r="AN7">
        <f t="shared" si="9"/>
        <v>1</v>
      </c>
      <c r="AO7">
        <v>5</v>
      </c>
      <c r="AP7" t="str">
        <f>INDEX(Rankings!$C$15:$AH$31,'Projected Win Totals v1'!AO7,MATCH('Projected Win Totals v1'!AO$1,Rankings!$C$2:$AH$2,0))</f>
        <v>Raiders</v>
      </c>
      <c r="AQ7" s="19">
        <v>0.95550000000000002</v>
      </c>
      <c r="AR7">
        <f t="shared" si="10"/>
        <v>1</v>
      </c>
      <c r="AS7">
        <v>5</v>
      </c>
      <c r="AT7" t="str">
        <f>INDEX(Rankings!$C$15:$AH$31,'Projected Win Totals v1'!AS7,MATCH('Projected Win Totals v1'!AS$1,Rankings!$C$2:$AH$2,0))</f>
        <v>Cowboys</v>
      </c>
      <c r="AU7" s="19">
        <v>0.45450000000000002</v>
      </c>
      <c r="AV7">
        <f t="shared" si="11"/>
        <v>0</v>
      </c>
      <c r="AW7">
        <v>5</v>
      </c>
      <c r="AX7" t="str">
        <f>INDEX(Rankings!$C$15:$AH$31,'Projected Win Totals v1'!AW7,MATCH('Projected Win Totals v1'!AW$1,Rankings!$C$2:$AH$2,0))</f>
        <v>Bye</v>
      </c>
      <c r="AY7" s="19" t="e">
        <v>#N/A</v>
      </c>
      <c r="AZ7">
        <f t="shared" si="12"/>
        <v>0</v>
      </c>
      <c r="BA7">
        <v>5</v>
      </c>
      <c r="BB7" t="str">
        <f>INDEX(Rankings!$C$15:$AH$31,'Projected Win Totals v1'!BA7,MATCH('Projected Win Totals v1'!BA$1,Rankings!$C$2:$AH$2,0))</f>
        <v>Browns</v>
      </c>
      <c r="BC7" s="19">
        <v>0.33250000000000002</v>
      </c>
      <c r="BD7">
        <f t="shared" si="13"/>
        <v>0</v>
      </c>
      <c r="BE7">
        <v>5</v>
      </c>
      <c r="BF7" t="str">
        <f>INDEX(Rankings!$C$15:$AH$31,'Projected Win Totals v1'!BE7,MATCH('Projected Win Totals v1'!BE$1,Rankings!$C$2:$AH$2,0))</f>
        <v>Bengals</v>
      </c>
      <c r="BG7" s="19">
        <v>0.55600000000000005</v>
      </c>
      <c r="BH7">
        <f t="shared" si="14"/>
        <v>1</v>
      </c>
      <c r="BI7">
        <v>5</v>
      </c>
      <c r="BJ7" t="str">
        <f>INDEX(Rankings!$C$15:$AH$31,'Projected Win Totals v1'!BI7,MATCH('Projected Win Totals v1'!BI$1,Rankings!$C$2:$AH$2,0))</f>
        <v>Texans</v>
      </c>
      <c r="BK7" s="19">
        <v>0.43149999999999999</v>
      </c>
      <c r="BL7">
        <f t="shared" si="15"/>
        <v>0</v>
      </c>
      <c r="BM7">
        <v>5</v>
      </c>
      <c r="BN7" t="str">
        <f>INDEX(Rankings!$C$15:$AH$31,'Projected Win Totals v1'!BM7,MATCH('Projected Win Totals v1'!BM$1,Rankings!$C$2:$AH$2,0))</f>
        <v>Jaguars</v>
      </c>
      <c r="BO7" s="19">
        <v>0.60950000000000004</v>
      </c>
      <c r="BP7">
        <f t="shared" si="16"/>
        <v>1</v>
      </c>
      <c r="BQ7">
        <v>5</v>
      </c>
      <c r="BR7" t="str">
        <f>INDEX(Rankings!$C$15:$AH$31,'Projected Win Totals v1'!BQ7,MATCH('Projected Win Totals v1'!BQ$1,Rankings!$C$2:$AH$2,0))</f>
        <v>Saints</v>
      </c>
      <c r="BS7" s="19">
        <v>0.28699999999999998</v>
      </c>
      <c r="BT7">
        <f t="shared" si="17"/>
        <v>0</v>
      </c>
      <c r="BU7">
        <v>5</v>
      </c>
      <c r="BV7" t="str">
        <f>INDEX(Rankings!$C$15:$AH$31,'Projected Win Totals v1'!BU7,MATCH('Projected Win Totals v1'!BU$1,Rankings!$C$2:$AH$2,0))</f>
        <v>Vikings</v>
      </c>
      <c r="BW7" s="19">
        <v>0.41949999999999998</v>
      </c>
      <c r="BX7">
        <f t="shared" si="18"/>
        <v>0</v>
      </c>
      <c r="BY7">
        <v>5</v>
      </c>
      <c r="BZ7" t="str">
        <f>INDEX(Rankings!$C$15:$AH$31,'Projected Win Totals v1'!BY7,MATCH('Projected Win Totals v1'!BY$1,Rankings!$C$2:$AH$2,0))</f>
        <v>Patriots</v>
      </c>
      <c r="CA7" s="19">
        <v>0.30399999999999999</v>
      </c>
      <c r="CB7">
        <f t="shared" si="19"/>
        <v>0</v>
      </c>
      <c r="CC7">
        <v>5</v>
      </c>
      <c r="CD7" t="str">
        <f>INDEX(Rankings!$C$15:$AH$31,'Projected Win Totals v1'!CC7,MATCH('Projected Win Totals v1'!CC$1,Rankings!$C$2:$AH$2,0))</f>
        <v>Packers</v>
      </c>
      <c r="CE7" s="19">
        <v>0.54200000000000004</v>
      </c>
      <c r="CF7">
        <f t="shared" si="20"/>
        <v>0</v>
      </c>
      <c r="CG7">
        <v>5</v>
      </c>
      <c r="CH7" t="str">
        <f>INDEX(Rankings!$C$15:$AH$31,'Projected Win Totals v1'!CG7,MATCH('Projected Win Totals v1'!CG$1,Rankings!$C$2:$AH$2,0))</f>
        <v>Steelers</v>
      </c>
      <c r="CI7" s="19">
        <v>0.54700000000000004</v>
      </c>
      <c r="CJ7">
        <f t="shared" si="21"/>
        <v>0</v>
      </c>
      <c r="CK7">
        <v>5</v>
      </c>
      <c r="CL7" t="str">
        <f>INDEX(Rankings!$C$15:$AH$31,'Projected Win Totals v1'!CK7,MATCH('Projected Win Totals v1'!CK$1,Rankings!$C$2:$AH$2,0))</f>
        <v>Cardinals</v>
      </c>
      <c r="CM7" s="19">
        <v>0.45350000000000001</v>
      </c>
      <c r="CN7">
        <f t="shared" si="22"/>
        <v>0</v>
      </c>
      <c r="CO7">
        <v>5</v>
      </c>
      <c r="CP7" t="str">
        <f>INDEX(Rankings!$C$15:$AH$31,'Projected Win Totals v1'!CO7,MATCH('Projected Win Totals v1'!CO$1,Rankings!$C$2:$AH$2,0))</f>
        <v>Ravens</v>
      </c>
      <c r="CQ7" s="19">
        <v>0.46750000000000003</v>
      </c>
      <c r="CR7">
        <f t="shared" si="23"/>
        <v>0</v>
      </c>
      <c r="CS7">
        <v>5</v>
      </c>
      <c r="CT7" t="str">
        <f>INDEX(Rankings!$C$15:$AH$31,'Projected Win Totals v1'!CS7,MATCH('Projected Win Totals v1'!CS$1,Rankings!$C$2:$AH$2,0))</f>
        <v>Chargers</v>
      </c>
      <c r="CU7" s="19">
        <v>0.40100000000000002</v>
      </c>
      <c r="CV7">
        <f t="shared" si="24"/>
        <v>0</v>
      </c>
      <c r="CW7">
        <v>5</v>
      </c>
      <c r="CX7" t="str">
        <f>INDEX(Rankings!$C$15:$AH$31,'Projected Win Totals v1'!CW7,MATCH('Projected Win Totals v1'!CW$1,Rankings!$C$2:$AH$2,0))</f>
        <v>Bears</v>
      </c>
      <c r="CY7" s="19">
        <v>0.05</v>
      </c>
      <c r="CZ7">
        <f t="shared" si="25"/>
        <v>0</v>
      </c>
      <c r="DA7">
        <v>5</v>
      </c>
      <c r="DB7" t="str">
        <f>INDEX(Rankings!$C$15:$AH$31,'Projected Win Totals v1'!DA7,MATCH('Projected Win Totals v1'!DA$1,Rankings!$C$2:$AH$2,0))</f>
        <v>Bills</v>
      </c>
      <c r="DC7" s="19">
        <v>0.62549999999999994</v>
      </c>
      <c r="DD7">
        <f t="shared" si="26"/>
        <v>1</v>
      </c>
      <c r="DE7">
        <v>5</v>
      </c>
      <c r="DF7" t="str">
        <f>INDEX(Rankings!$C$15:$AH$31,'Projected Win Totals v1'!DE7,MATCH('Projected Win Totals v1'!DE$1,Rankings!$C$2:$AH$2,0))</f>
        <v>Panthers</v>
      </c>
      <c r="DG7" s="19">
        <v>0.36099999999999999</v>
      </c>
      <c r="DH7">
        <f t="shared" si="27"/>
        <v>0</v>
      </c>
      <c r="DI7">
        <v>5</v>
      </c>
      <c r="DJ7" t="str">
        <f>INDEX(Rankings!$C$15:$AH$31,'Projected Win Totals v1'!DI7,MATCH('Projected Win Totals v1'!DI$1,Rankings!$C$2:$AH$2,0))</f>
        <v>Falcons</v>
      </c>
      <c r="DK7" s="19">
        <v>0.57150000000000001</v>
      </c>
      <c r="DL7">
        <f t="shared" si="28"/>
        <v>1</v>
      </c>
      <c r="DM7">
        <v>5</v>
      </c>
      <c r="DN7" t="str">
        <f>INDEX(Rankings!$C$15:$AH$31,'Projected Win Totals v1'!DM7,MATCH('Projected Win Totals v1'!DM$1,Rankings!$C$2:$AH$2,0))</f>
        <v>Eagles</v>
      </c>
      <c r="DO7" s="19">
        <v>0.38700000000000001</v>
      </c>
      <c r="DP7">
        <f t="shared" si="29"/>
        <v>0</v>
      </c>
      <c r="DQ7">
        <v>5</v>
      </c>
      <c r="DR7" t="str">
        <f>INDEX(Rankings!$C$15:$AH$31,'Projected Win Totals v1'!DQ7,MATCH('Projected Win Totals v1'!DQ$1,Rankings!$C$2:$AH$2,0))</f>
        <v>Titans</v>
      </c>
      <c r="DS7" s="19">
        <v>0.36199999999999999</v>
      </c>
      <c r="DT7">
        <f t="shared" si="30"/>
        <v>0</v>
      </c>
      <c r="DU7">
        <v>5</v>
      </c>
      <c r="DV7" t="str">
        <f>INDEX(Rankings!$C$15:$AH$31,'Projected Win Totals v1'!DU7,MATCH('Projected Win Totals v1'!DU$1,Rankings!$C$2:$AH$2,0))</f>
        <v>Bye</v>
      </c>
      <c r="DW7" s="19" t="e">
        <v>#N/A</v>
      </c>
      <c r="DX7">
        <f t="shared" si="31"/>
        <v>0</v>
      </c>
      <c r="DZ7" t="s">
        <v>28</v>
      </c>
      <c r="EA7">
        <f>INDEX($A$20:$DX$20,1,MATCH(DZ7,$A$1:$DW$1,0)+3)</f>
        <v>2</v>
      </c>
      <c r="EC7" t="s">
        <v>11</v>
      </c>
      <c r="ED7">
        <f>INDEX($A$20:$DX$20,1,MATCH(EC7,$A$1:$DW$1,0)+3)</f>
        <v>4</v>
      </c>
      <c r="EF7" s="29" t="str">
        <f>$EC$16</f>
        <v>Chiefs</v>
      </c>
      <c r="EG7" s="29">
        <f>$ED$16</f>
        <v>9</v>
      </c>
      <c r="EH7" s="29" t="str">
        <f>$EC$11</f>
        <v>Jets</v>
      </c>
      <c r="EI7" s="29">
        <f>$ED$11</f>
        <v>2</v>
      </c>
      <c r="EL7" t="s">
        <v>129</v>
      </c>
      <c r="EM7" t="e">
        <f ca="1">EP3</f>
        <v>#REF!</v>
      </c>
      <c r="EN7" t="e">
        <f ca="1">EP4</f>
        <v>#REF!</v>
      </c>
      <c r="EP7" t="e">
        <f ca="1">IF(EM7&gt;EN7,1,0)</f>
        <v>#REF!</v>
      </c>
      <c r="EQ7" t="e">
        <f ca="1">IF(EP7&gt;0,0,1)</f>
        <v>#REF!</v>
      </c>
      <c r="ER7" t="e">
        <f ca="1">IF(EM7&gt;EN7,EM7-EN7,EN7-EM7)</f>
        <v>#REF!</v>
      </c>
    </row>
    <row r="8" spans="1:149" x14ac:dyDescent="0.25">
      <c r="A8">
        <v>6</v>
      </c>
      <c r="B8" t="s">
        <v>39</v>
      </c>
      <c r="C8" s="19">
        <v>0.47149999999999997</v>
      </c>
      <c r="D8">
        <f t="shared" si="0"/>
        <v>0</v>
      </c>
      <c r="E8">
        <v>6</v>
      </c>
      <c r="F8" t="s">
        <v>29</v>
      </c>
      <c r="G8" s="19">
        <v>0.622</v>
      </c>
      <c r="H8">
        <f t="shared" si="1"/>
        <v>1</v>
      </c>
      <c r="I8">
        <v>6</v>
      </c>
      <c r="J8" t="str">
        <f>INDEX(Rankings!$C$15:$AH$31,'Projected Win Totals v1'!I8,MATCH('Projected Win Totals v1'!I$1,Rankings!$C$2:$AH$2,0))</f>
        <v>Texans</v>
      </c>
      <c r="K8" s="19">
        <v>0.53449999999999998</v>
      </c>
      <c r="L8">
        <f t="shared" si="2"/>
        <v>0</v>
      </c>
      <c r="M8">
        <v>6</v>
      </c>
      <c r="N8" t="str">
        <f>INDEX(Rankings!$C$15:$AH$31,'Projected Win Totals v1'!M8,MATCH('Projected Win Totals v1'!M$1,Rankings!$C$2:$AH$2,0))</f>
        <v>49ers</v>
      </c>
      <c r="O8" s="19">
        <v>0.71699999999999997</v>
      </c>
      <c r="P8">
        <f t="shared" si="3"/>
        <v>1</v>
      </c>
      <c r="Q8">
        <v>6</v>
      </c>
      <c r="R8" t="str">
        <f>INDEX(Rankings!$C$15:$AH$31,'Projected Win Totals v1'!Q8,MATCH('Projected Win Totals v1'!Q$1,Rankings!$C$2:$AH$2,0))</f>
        <v>Jaguars</v>
      </c>
      <c r="S8" s="19">
        <v>0.68799999999999994</v>
      </c>
      <c r="T8">
        <f t="shared" si="4"/>
        <v>1</v>
      </c>
      <c r="U8">
        <v>6</v>
      </c>
      <c r="V8" t="str">
        <f>INDEX(Rankings!$C$15:$AH$31,'Projected Win Totals v1'!U8,MATCH('Projected Win Totals v1'!U$1,Rankings!$C$2:$AH$2,0))</f>
        <v>Vikings</v>
      </c>
      <c r="W8" s="19">
        <v>0.50900000000000001</v>
      </c>
      <c r="X8">
        <f t="shared" si="5"/>
        <v>0</v>
      </c>
      <c r="Y8">
        <v>6</v>
      </c>
      <c r="Z8" t="str">
        <f>INDEX(Rankings!$C$15:$AH$31,'Projected Win Totals v1'!Y8,MATCH('Projected Win Totals v1'!Y$1,Rankings!$C$2:$AH$2,0))</f>
        <v>Steelers</v>
      </c>
      <c r="AA8" s="19">
        <v>0.51300000000000001</v>
      </c>
      <c r="AB8">
        <f t="shared" si="6"/>
        <v>0</v>
      </c>
      <c r="AC8">
        <v>6</v>
      </c>
      <c r="AD8" t="str">
        <f>INDEX(Rankings!$C$15:$AH$31,'Projected Win Totals v1'!AC8,MATCH('Projected Win Totals v1'!AC$1,Rankings!$C$2:$AH$2,0))</f>
        <v>Bye</v>
      </c>
      <c r="AE8" s="19" t="e">
        <v>#N/A</v>
      </c>
      <c r="AF8">
        <f t="shared" si="7"/>
        <v>0</v>
      </c>
      <c r="AG8">
        <v>6</v>
      </c>
      <c r="AH8" t="str">
        <f>INDEX(Rankings!$C$15:$AH$31,'Projected Win Totals v1'!AG8,MATCH('Projected Win Totals v1'!AG$1,Rankings!$C$2:$AH$2,0))</f>
        <v>Browns</v>
      </c>
      <c r="AI8" s="19">
        <v>0.51549999999999996</v>
      </c>
      <c r="AJ8">
        <f t="shared" si="8"/>
        <v>0</v>
      </c>
      <c r="AK8">
        <v>6</v>
      </c>
      <c r="AL8" t="str">
        <f>INDEX(Rankings!$C$15:$AH$31,'Projected Win Totals v1'!AK8,MATCH('Projected Win Totals v1'!AK$1,Rankings!$C$2:$AH$2,0))</f>
        <v>Eagles</v>
      </c>
      <c r="AM8" s="19">
        <v>0.51400000000000001</v>
      </c>
      <c r="AN8">
        <f t="shared" si="9"/>
        <v>0</v>
      </c>
      <c r="AO8">
        <v>6</v>
      </c>
      <c r="AP8" t="str">
        <f>INDEX(Rankings!$C$15:$AH$31,'Projected Win Totals v1'!AO8,MATCH('Projected Win Totals v1'!AO$1,Rankings!$C$2:$AH$2,0))</f>
        <v>Bye</v>
      </c>
      <c r="AQ8" s="19" t="e">
        <v>#N/A</v>
      </c>
      <c r="AR8">
        <f t="shared" si="10"/>
        <v>0</v>
      </c>
      <c r="AS8">
        <v>6</v>
      </c>
      <c r="AT8" t="str">
        <f>INDEX(Rankings!$C$15:$AH$31,'Projected Win Totals v1'!AS8,MATCH('Projected Win Totals v1'!AS$1,Rankings!$C$2:$AH$2,0))</f>
        <v>Lions</v>
      </c>
      <c r="AU8" s="19">
        <v>0.54</v>
      </c>
      <c r="AV8">
        <f t="shared" si="11"/>
        <v>0</v>
      </c>
      <c r="AW8">
        <v>6</v>
      </c>
      <c r="AX8" t="str">
        <f>INDEX(Rankings!$C$15:$AH$31,'Projected Win Totals v1'!AW8,MATCH('Projected Win Totals v1'!AW$1,Rankings!$C$2:$AH$2,0))</f>
        <v>Packers</v>
      </c>
      <c r="AY8" s="19">
        <v>0.47649999999999998</v>
      </c>
      <c r="AZ8">
        <f t="shared" si="12"/>
        <v>0</v>
      </c>
      <c r="BA8">
        <v>6</v>
      </c>
      <c r="BB8" t="str">
        <f>INDEX(Rankings!$C$15:$AH$31,'Projected Win Totals v1'!BA8,MATCH('Projected Win Totals v1'!BA$1,Rankings!$C$2:$AH$2,0))</f>
        <v>Rams</v>
      </c>
      <c r="BC8" s="19">
        <v>0.29599999999999999</v>
      </c>
      <c r="BD8">
        <f t="shared" si="13"/>
        <v>0</v>
      </c>
      <c r="BE8">
        <v>6</v>
      </c>
      <c r="BF8" t="str">
        <f>INDEX(Rankings!$C$15:$AH$31,'Projected Win Totals v1'!BE8,MATCH('Projected Win Totals v1'!BE$1,Rankings!$C$2:$AH$2,0))</f>
        <v>Falcons</v>
      </c>
      <c r="BG8" s="19">
        <v>0.41299999999999998</v>
      </c>
      <c r="BH8">
        <f t="shared" si="14"/>
        <v>0</v>
      </c>
      <c r="BI8">
        <v>6</v>
      </c>
      <c r="BJ8" t="str">
        <f>INDEX(Rankings!$C$15:$AH$31,'Projected Win Totals v1'!BI8,MATCH('Projected Win Totals v1'!BI$1,Rankings!$C$2:$AH$2,0))</f>
        <v>Cardinals</v>
      </c>
      <c r="BK8" s="19">
        <v>0.59650000000000003</v>
      </c>
      <c r="BL8">
        <f t="shared" si="15"/>
        <v>1</v>
      </c>
      <c r="BM8">
        <v>6</v>
      </c>
      <c r="BN8" t="str">
        <f>INDEX(Rankings!$C$15:$AH$31,'Projected Win Totals v1'!BM8,MATCH('Projected Win Totals v1'!BM$1,Rankings!$C$2:$AH$2,0))</f>
        <v>Buccaneers</v>
      </c>
      <c r="BO8" s="19">
        <v>0.66849999999999998</v>
      </c>
      <c r="BP8">
        <f t="shared" si="16"/>
        <v>1</v>
      </c>
      <c r="BQ8">
        <v>6</v>
      </c>
      <c r="BR8" t="str">
        <f>INDEX(Rankings!$C$15:$AH$31,'Projected Win Totals v1'!BQ8,MATCH('Projected Win Totals v1'!BQ$1,Rankings!$C$2:$AH$2,0))</f>
        <v>Panthers</v>
      </c>
      <c r="BS8" s="19">
        <v>0.33200000000000002</v>
      </c>
      <c r="BT8">
        <f t="shared" si="17"/>
        <v>0</v>
      </c>
      <c r="BU8">
        <v>6</v>
      </c>
      <c r="BV8" t="str">
        <f>INDEX(Rankings!$C$15:$AH$31,'Projected Win Totals v1'!BU8,MATCH('Projected Win Totals v1'!BU$1,Rankings!$C$2:$AH$2,0))</f>
        <v>Patriots</v>
      </c>
      <c r="BW8" s="19">
        <v>0.34549999999999997</v>
      </c>
      <c r="BX8">
        <f t="shared" si="18"/>
        <v>0</v>
      </c>
      <c r="BY8">
        <v>6</v>
      </c>
      <c r="BZ8" t="str">
        <f>INDEX(Rankings!$C$15:$AH$31,'Projected Win Totals v1'!BY8,MATCH('Projected Win Totals v1'!BY$1,Rankings!$C$2:$AH$2,0))</f>
        <v>Dolphins</v>
      </c>
      <c r="CA8" s="19">
        <v>0.58450000000000002</v>
      </c>
      <c r="CB8">
        <f t="shared" si="19"/>
        <v>1</v>
      </c>
      <c r="CC8">
        <v>6</v>
      </c>
      <c r="CD8" t="str">
        <f>INDEX(Rankings!$C$15:$AH$31,'Projected Win Totals v1'!CC8,MATCH('Projected Win Totals v1'!CC$1,Rankings!$C$2:$AH$2,0))</f>
        <v>Jets</v>
      </c>
      <c r="CE8" s="19">
        <v>0.71250000000000002</v>
      </c>
      <c r="CF8">
        <f t="shared" si="20"/>
        <v>1</v>
      </c>
      <c r="CG8">
        <v>6</v>
      </c>
      <c r="CH8" t="str">
        <f>INDEX(Rankings!$C$15:$AH$31,'Projected Win Totals v1'!CG8,MATCH('Projected Win Totals v1'!CG$1,Rankings!$C$2:$AH$2,0))</f>
        <v>Bengals</v>
      </c>
      <c r="CI8" s="19">
        <v>0.68500000000000005</v>
      </c>
      <c r="CJ8">
        <f t="shared" si="21"/>
        <v>1</v>
      </c>
      <c r="CK8">
        <v>6</v>
      </c>
      <c r="CL8" t="str">
        <f>INDEX(Rankings!$C$15:$AH$31,'Projected Win Totals v1'!CK8,MATCH('Projected Win Totals v1'!CK$1,Rankings!$C$2:$AH$2,0))</f>
        <v>Ravens</v>
      </c>
      <c r="CM8" s="19">
        <v>0.34949999999999998</v>
      </c>
      <c r="CN8">
        <f t="shared" si="22"/>
        <v>0</v>
      </c>
      <c r="CO8">
        <v>6</v>
      </c>
      <c r="CP8" t="str">
        <f>INDEX(Rankings!$C$15:$AH$31,'Projected Win Totals v1'!CO8,MATCH('Projected Win Totals v1'!CO$1,Rankings!$C$2:$AH$2,0))</f>
        <v>Chargers</v>
      </c>
      <c r="CQ8" s="19">
        <v>0.47949999999999998</v>
      </c>
      <c r="CR8">
        <f t="shared" si="23"/>
        <v>0</v>
      </c>
      <c r="CS8">
        <v>6</v>
      </c>
      <c r="CT8" t="str">
        <f>INDEX(Rankings!$C$15:$AH$31,'Projected Win Totals v1'!CS8,MATCH('Projected Win Totals v1'!CS$1,Rankings!$C$2:$AH$2,0))</f>
        <v>Titans</v>
      </c>
      <c r="CU8" s="19">
        <v>0.5</v>
      </c>
      <c r="CV8">
        <f t="shared" si="24"/>
        <v>0</v>
      </c>
      <c r="CW8">
        <v>6</v>
      </c>
      <c r="CX8" t="str">
        <f>INDEX(Rankings!$C$15:$AH$31,'Projected Win Totals v1'!CW8,MATCH('Projected Win Totals v1'!CW$1,Rankings!$C$2:$AH$2,0))</f>
        <v>Bye</v>
      </c>
      <c r="CY8" s="19" t="e">
        <v>#N/A</v>
      </c>
      <c r="CZ8">
        <f t="shared" si="25"/>
        <v>0</v>
      </c>
      <c r="DA8">
        <v>6</v>
      </c>
      <c r="DB8" t="str">
        <f>INDEX(Rankings!$C$15:$AH$31,'Projected Win Totals v1'!DA8,MATCH('Projected Win Totals v1'!DA$1,Rankings!$C$2:$AH$2,0))</f>
        <v>Broncos</v>
      </c>
      <c r="DC8" s="19">
        <v>0.52600000000000002</v>
      </c>
      <c r="DD8">
        <f t="shared" si="26"/>
        <v>0</v>
      </c>
      <c r="DE8">
        <v>6</v>
      </c>
      <c r="DF8" t="str">
        <f>INDEX(Rankings!$C$15:$AH$31,'Projected Win Totals v1'!DE8,MATCH('Projected Win Totals v1'!DE$1,Rankings!$C$2:$AH$2,0))</f>
        <v>Saints</v>
      </c>
      <c r="DG8" s="19">
        <v>0.33</v>
      </c>
      <c r="DH8">
        <f t="shared" si="27"/>
        <v>0</v>
      </c>
      <c r="DI8">
        <v>6</v>
      </c>
      <c r="DJ8" t="str">
        <f>INDEX(Rankings!$C$15:$AH$31,'Projected Win Totals v1'!DI8,MATCH('Projected Win Totals v1'!DI$1,Rankings!$C$2:$AH$2,0))</f>
        <v>Chiefs</v>
      </c>
      <c r="DK8" s="19">
        <v>0.48049999999999998</v>
      </c>
      <c r="DL8">
        <f t="shared" si="28"/>
        <v>0</v>
      </c>
      <c r="DM8">
        <v>6</v>
      </c>
      <c r="DN8" t="str">
        <f>INDEX(Rankings!$C$15:$AH$31,'Projected Win Totals v1'!DM8,MATCH('Projected Win Totals v1'!DM$1,Rankings!$C$2:$AH$2,0))</f>
        <v>Cowboys</v>
      </c>
      <c r="DO8" s="19">
        <v>0.27400000000000002</v>
      </c>
      <c r="DP8">
        <f t="shared" si="29"/>
        <v>0</v>
      </c>
      <c r="DQ8">
        <v>6</v>
      </c>
      <c r="DR8" t="str">
        <f>INDEX(Rankings!$C$15:$AH$31,'Projected Win Totals v1'!DQ8,MATCH('Projected Win Totals v1'!DQ$1,Rankings!$C$2:$AH$2,0))</f>
        <v>Bye</v>
      </c>
      <c r="DS8" s="19" t="e">
        <v>#N/A</v>
      </c>
      <c r="DT8">
        <f t="shared" si="30"/>
        <v>0</v>
      </c>
      <c r="DU8">
        <v>6</v>
      </c>
      <c r="DV8" t="str">
        <f>INDEX(Rankings!$C$15:$AH$31,'Projected Win Totals v1'!DU8,MATCH('Projected Win Totals v1'!DU$1,Rankings!$C$2:$AH$2,0))</f>
        <v>Redskins</v>
      </c>
      <c r="DW8" s="19">
        <v>0.438</v>
      </c>
      <c r="DX8">
        <f t="shared" si="31"/>
        <v>0</v>
      </c>
      <c r="EF8" s="29"/>
      <c r="EG8" s="29"/>
      <c r="EH8" s="29"/>
      <c r="EI8" s="29"/>
      <c r="EL8">
        <v>1</v>
      </c>
      <c r="EM8" t="e">
        <f t="dataTable" ref="EM8:EN10007" dt2D="0" dtr="0" r1="EI1" ca="1"/>
        <v>#REF!</v>
      </c>
      <c r="EN8" t="e">
        <v>#REF!</v>
      </c>
      <c r="EP8" t="e">
        <f t="shared" ref="EP8:EP71" si="32">IF(EM8&gt;EN8,1,0)</f>
        <v>#REF!</v>
      </c>
      <c r="EQ8" t="e">
        <f t="shared" ref="EQ8:EQ71" si="33">IF(EP8&gt;0,0,1)</f>
        <v>#REF!</v>
      </c>
      <c r="ER8" t="e">
        <f t="shared" ref="ER8:ER71" si="34">IF(EM8&gt;EN8,EM8-EN8,EN8-EM8)</f>
        <v>#REF!</v>
      </c>
    </row>
    <row r="9" spans="1:149" x14ac:dyDescent="0.25">
      <c r="A9">
        <v>7</v>
      </c>
      <c r="B9" t="s">
        <v>77</v>
      </c>
      <c r="C9" s="19" t="e">
        <v>#N/A</v>
      </c>
      <c r="D9">
        <f t="shared" si="0"/>
        <v>0</v>
      </c>
      <c r="E9">
        <v>7</v>
      </c>
      <c r="F9" t="s">
        <v>15</v>
      </c>
      <c r="G9" s="19">
        <v>0.74250000000000005</v>
      </c>
      <c r="H9">
        <f t="shared" si="1"/>
        <v>1</v>
      </c>
      <c r="I9">
        <v>7</v>
      </c>
      <c r="J9" t="str">
        <f>INDEX(Rankings!$C$15:$AH$31,'Projected Win Totals v1'!I9,MATCH('Projected Win Totals v1'!I$1,Rankings!$C$2:$AH$2,0))</f>
        <v>Broncos</v>
      </c>
      <c r="K9" s="19">
        <v>0.61299999999999999</v>
      </c>
      <c r="L9">
        <f t="shared" si="2"/>
        <v>1</v>
      </c>
      <c r="M9">
        <v>7</v>
      </c>
      <c r="N9" t="str">
        <f>INDEX(Rankings!$C$15:$AH$31,'Projected Win Totals v1'!M9,MATCH('Projected Win Totals v1'!M$1,Rankings!$C$2:$AH$2,0))</f>
        <v>Falcons</v>
      </c>
      <c r="O9" s="19">
        <v>0.622</v>
      </c>
      <c r="P9">
        <f t="shared" si="3"/>
        <v>1</v>
      </c>
      <c r="Q9">
        <v>7</v>
      </c>
      <c r="R9" t="str">
        <f>INDEX(Rankings!$C$15:$AH$31,'Projected Win Totals v1'!Q9,MATCH('Projected Win Totals v1'!Q$1,Rankings!$C$2:$AH$2,0))</f>
        <v>Bears</v>
      </c>
      <c r="S9" s="19">
        <v>0.47699999999999998</v>
      </c>
      <c r="T9">
        <f t="shared" si="4"/>
        <v>0</v>
      </c>
      <c r="U9">
        <v>7</v>
      </c>
      <c r="V9" t="str">
        <f>INDEX(Rankings!$C$15:$AH$31,'Projected Win Totals v1'!U9,MATCH('Projected Win Totals v1'!U$1,Rankings!$C$2:$AH$2,0))</f>
        <v>Cowboys</v>
      </c>
      <c r="W9" s="19">
        <v>0.4995</v>
      </c>
      <c r="X9">
        <f t="shared" si="5"/>
        <v>0</v>
      </c>
      <c r="Y9">
        <v>7</v>
      </c>
      <c r="Z9" t="str">
        <f>INDEX(Rankings!$C$15:$AH$31,'Projected Win Totals v1'!Y9,MATCH('Projected Win Totals v1'!Y$1,Rankings!$C$2:$AH$2,0))</f>
        <v>Titans</v>
      </c>
      <c r="AA9" s="19">
        <v>0.57199999999999995</v>
      </c>
      <c r="AB9">
        <f t="shared" si="6"/>
        <v>1</v>
      </c>
      <c r="AC9">
        <v>7</v>
      </c>
      <c r="AD9" t="str">
        <f>INDEX(Rankings!$C$15:$AH$31,'Projected Win Totals v1'!AC9,MATCH('Projected Win Totals v1'!AC$1,Rankings!$C$2:$AH$2,0))</f>
        <v>Texans</v>
      </c>
      <c r="AE9" s="19">
        <v>0.51249999999999996</v>
      </c>
      <c r="AF9">
        <f t="shared" si="7"/>
        <v>0</v>
      </c>
      <c r="AG9">
        <v>7</v>
      </c>
      <c r="AH9" t="str">
        <f>INDEX(Rankings!$C$15:$AH$31,'Projected Win Totals v1'!AG9,MATCH('Projected Win Totals v1'!AG$1,Rankings!$C$2:$AH$2,0))</f>
        <v>Ravens</v>
      </c>
      <c r="AI9" s="19">
        <v>0.47299999999999998</v>
      </c>
      <c r="AJ9">
        <f t="shared" si="8"/>
        <v>0</v>
      </c>
      <c r="AK9">
        <v>7</v>
      </c>
      <c r="AL9" t="str">
        <f>INDEX(Rankings!$C$15:$AH$31,'Projected Win Totals v1'!AK9,MATCH('Projected Win Totals v1'!AK$1,Rankings!$C$2:$AH$2,0))</f>
        <v>Lions</v>
      </c>
      <c r="AM9" s="19">
        <v>0.57950000000000002</v>
      </c>
      <c r="AN9">
        <f t="shared" si="9"/>
        <v>1</v>
      </c>
      <c r="AO9">
        <v>7</v>
      </c>
      <c r="AP9" t="str">
        <f>INDEX(Rankings!$C$15:$AH$31,'Projected Win Totals v1'!AO9,MATCH('Projected Win Totals v1'!AO$1,Rankings!$C$2:$AH$2,0))</f>
        <v>Saints</v>
      </c>
      <c r="AQ9" s="19">
        <v>0.51949999999999996</v>
      </c>
      <c r="AR9">
        <f t="shared" si="10"/>
        <v>0</v>
      </c>
      <c r="AS9">
        <v>7</v>
      </c>
      <c r="AT9" t="str">
        <f>INDEX(Rankings!$C$15:$AH$31,'Projected Win Totals v1'!AS9,MATCH('Projected Win Totals v1'!AS$1,Rankings!$C$2:$AH$2,0))</f>
        <v>Raiders</v>
      </c>
      <c r="AU9" s="19">
        <v>0.71450000000000002</v>
      </c>
      <c r="AV9">
        <f t="shared" si="11"/>
        <v>1</v>
      </c>
      <c r="AW9">
        <v>7</v>
      </c>
      <c r="AX9" t="str">
        <f>INDEX(Rankings!$C$15:$AH$31,'Projected Win Totals v1'!AW9,MATCH('Projected Win Totals v1'!AW$1,Rankings!$C$2:$AH$2,0))</f>
        <v>Vikings</v>
      </c>
      <c r="AY9" s="19">
        <v>0.40699999999999997</v>
      </c>
      <c r="AZ9">
        <f t="shared" si="12"/>
        <v>0</v>
      </c>
      <c r="BA9">
        <v>7</v>
      </c>
      <c r="BB9" t="str">
        <f>INDEX(Rankings!$C$15:$AH$31,'Projected Win Totals v1'!BA9,MATCH('Projected Win Totals v1'!BA$1,Rankings!$C$2:$AH$2,0))</f>
        <v>Redskins</v>
      </c>
      <c r="BC9" s="19">
        <v>0.51700000000000002</v>
      </c>
      <c r="BD9">
        <f t="shared" si="13"/>
        <v>0</v>
      </c>
      <c r="BE9">
        <v>7</v>
      </c>
      <c r="BF9" t="str">
        <f>INDEX(Rankings!$C$15:$AH$31,'Projected Win Totals v1'!BE9,MATCH('Projected Win Totals v1'!BE$1,Rankings!$C$2:$AH$2,0))</f>
        <v>Giants</v>
      </c>
      <c r="BG9" s="19">
        <v>0.45400000000000001</v>
      </c>
      <c r="BH9">
        <f t="shared" si="14"/>
        <v>0</v>
      </c>
      <c r="BI9">
        <v>7</v>
      </c>
      <c r="BJ9" t="str">
        <f>INDEX(Rankings!$C$15:$AH$31,'Projected Win Totals v1'!BI9,MATCH('Projected Win Totals v1'!BI$1,Rankings!$C$2:$AH$2,0))</f>
        <v>Rams</v>
      </c>
      <c r="BK9" s="19">
        <v>0.36499999999999999</v>
      </c>
      <c r="BL9">
        <f t="shared" si="15"/>
        <v>0</v>
      </c>
      <c r="BM9">
        <v>7</v>
      </c>
      <c r="BN9" t="str">
        <f>INDEX(Rankings!$C$15:$AH$31,'Projected Win Totals v1'!BM9,MATCH('Projected Win Totals v1'!BM$1,Rankings!$C$2:$AH$2,0))</f>
        <v>Bye</v>
      </c>
      <c r="BO9" s="19" t="e">
        <v>#N/A</v>
      </c>
      <c r="BP9">
        <f t="shared" si="16"/>
        <v>0</v>
      </c>
      <c r="BQ9">
        <v>7</v>
      </c>
      <c r="BR9" t="str">
        <f>INDEX(Rankings!$C$15:$AH$31,'Projected Win Totals v1'!BQ9,MATCH('Projected Win Totals v1'!BQ$1,Rankings!$C$2:$AH$2,0))</f>
        <v>Bye</v>
      </c>
      <c r="BS9" s="19" t="e">
        <v>#N/A</v>
      </c>
      <c r="BT9">
        <f t="shared" si="17"/>
        <v>0</v>
      </c>
      <c r="BU9">
        <v>7</v>
      </c>
      <c r="BV9" t="str">
        <f>INDEX(Rankings!$C$15:$AH$31,'Projected Win Totals v1'!BU9,MATCH('Projected Win Totals v1'!BU$1,Rankings!$C$2:$AH$2,0))</f>
        <v>Cardinals</v>
      </c>
      <c r="BW9" s="19">
        <v>0.54300000000000004</v>
      </c>
      <c r="BX9">
        <f t="shared" si="18"/>
        <v>0</v>
      </c>
      <c r="BY9">
        <v>7</v>
      </c>
      <c r="BZ9" t="str">
        <f>INDEX(Rankings!$C$15:$AH$31,'Projected Win Totals v1'!BY9,MATCH('Projected Win Totals v1'!BY$1,Rankings!$C$2:$AH$2,0))</f>
        <v>49ers</v>
      </c>
      <c r="CA9" s="19">
        <v>0.49349999999999999</v>
      </c>
      <c r="CB9">
        <f t="shared" si="19"/>
        <v>0</v>
      </c>
      <c r="CC9">
        <v>7</v>
      </c>
      <c r="CD9" t="str">
        <f>INDEX(Rankings!$C$15:$AH$31,'Projected Win Totals v1'!CC9,MATCH('Projected Win Totals v1'!CC$1,Rankings!$C$2:$AH$2,0))</f>
        <v>Eagles</v>
      </c>
      <c r="CE9" s="19">
        <v>0.4945</v>
      </c>
      <c r="CF9">
        <f t="shared" si="20"/>
        <v>0</v>
      </c>
      <c r="CG9">
        <v>7</v>
      </c>
      <c r="CH9" t="str">
        <f>INDEX(Rankings!$C$15:$AH$31,'Projected Win Totals v1'!CG9,MATCH('Projected Win Totals v1'!CG$1,Rankings!$C$2:$AH$2,0))</f>
        <v>Seahawks</v>
      </c>
      <c r="CI9" s="19">
        <v>0.53349999999999997</v>
      </c>
      <c r="CJ9">
        <f t="shared" si="21"/>
        <v>0</v>
      </c>
      <c r="CK9">
        <v>7</v>
      </c>
      <c r="CL9" t="str">
        <f>INDEX(Rankings!$C$15:$AH$31,'Projected Win Totals v1'!CK9,MATCH('Projected Win Totals v1'!CK$1,Rankings!$C$2:$AH$2,0))</f>
        <v>Jaguars</v>
      </c>
      <c r="CM9" s="19">
        <v>0.52149999999999996</v>
      </c>
      <c r="CN9">
        <f t="shared" si="22"/>
        <v>0</v>
      </c>
      <c r="CO9">
        <v>7</v>
      </c>
      <c r="CP9" t="str">
        <f>INDEX(Rankings!$C$15:$AH$31,'Projected Win Totals v1'!CO9,MATCH('Projected Win Totals v1'!CO$1,Rankings!$C$2:$AH$2,0))</f>
        <v>Bye</v>
      </c>
      <c r="CQ9" s="19" t="e">
        <v>#N/A</v>
      </c>
      <c r="CR9">
        <f t="shared" si="23"/>
        <v>0</v>
      </c>
      <c r="CS9">
        <v>7</v>
      </c>
      <c r="CT9" t="str">
        <f>INDEX(Rankings!$C$15:$AH$31,'Projected Win Totals v1'!CS9,MATCH('Projected Win Totals v1'!CS$1,Rankings!$C$2:$AH$2,0))</f>
        <v>Chiefs</v>
      </c>
      <c r="CU9" s="19">
        <v>0.3795</v>
      </c>
      <c r="CV9">
        <f t="shared" si="24"/>
        <v>0</v>
      </c>
      <c r="CW9">
        <v>7</v>
      </c>
      <c r="CX9" t="str">
        <f>INDEX(Rankings!$C$15:$AH$31,'Projected Win Totals v1'!CW9,MATCH('Projected Win Totals v1'!CW$1,Rankings!$C$2:$AH$2,0))</f>
        <v>Packers</v>
      </c>
      <c r="CY9" s="19">
        <v>0.28999999999999998</v>
      </c>
      <c r="CZ9">
        <f t="shared" si="25"/>
        <v>0</v>
      </c>
      <c r="DA9">
        <v>7</v>
      </c>
      <c r="DB9" t="str">
        <f>INDEX(Rankings!$C$15:$AH$31,'Projected Win Totals v1'!DA9,MATCH('Projected Win Totals v1'!DA$1,Rankings!$C$2:$AH$2,0))</f>
        <v>Chargers</v>
      </c>
      <c r="DC9" s="19">
        <v>0.41399999999999998</v>
      </c>
      <c r="DD9">
        <f t="shared" si="26"/>
        <v>0</v>
      </c>
      <c r="DE9">
        <v>7</v>
      </c>
      <c r="DF9" t="str">
        <f>INDEX(Rankings!$C$15:$AH$31,'Projected Win Totals v1'!DE9,MATCH('Projected Win Totals v1'!DE$1,Rankings!$C$2:$AH$2,0))</f>
        <v>Bengals</v>
      </c>
      <c r="DG9" s="19">
        <v>0.501</v>
      </c>
      <c r="DH9">
        <f t="shared" si="27"/>
        <v>0</v>
      </c>
      <c r="DI9">
        <v>7</v>
      </c>
      <c r="DJ9" t="str">
        <f>INDEX(Rankings!$C$15:$AH$31,'Projected Win Totals v1'!DI9,MATCH('Projected Win Totals v1'!DI$1,Rankings!$C$2:$AH$2,0))</f>
        <v>Colts</v>
      </c>
      <c r="DK9" s="19">
        <v>0.50749999999999995</v>
      </c>
      <c r="DL9">
        <f t="shared" si="28"/>
        <v>0</v>
      </c>
      <c r="DM9">
        <v>7</v>
      </c>
      <c r="DN9" t="str">
        <f>INDEX(Rankings!$C$15:$AH$31,'Projected Win Totals v1'!DM9,MATCH('Projected Win Totals v1'!DM$1,Rankings!$C$2:$AH$2,0))</f>
        <v>Patriots</v>
      </c>
      <c r="DO9" s="19">
        <v>0.26850000000000002</v>
      </c>
      <c r="DP9">
        <f t="shared" si="29"/>
        <v>0</v>
      </c>
      <c r="DQ9">
        <v>7</v>
      </c>
      <c r="DR9" t="str">
        <f>INDEX(Rankings!$C$15:$AH$31,'Projected Win Totals v1'!DQ9,MATCH('Projected Win Totals v1'!DQ$1,Rankings!$C$2:$AH$2,0))</f>
        <v>Dolphins</v>
      </c>
      <c r="DS9" s="19">
        <v>0.47649999999999998</v>
      </c>
      <c r="DT9">
        <f t="shared" si="30"/>
        <v>0</v>
      </c>
      <c r="DU9">
        <v>7</v>
      </c>
      <c r="DV9" t="str">
        <f>INDEX(Rankings!$C$15:$AH$31,'Projected Win Totals v1'!DU9,MATCH('Projected Win Totals v1'!DU$1,Rankings!$C$2:$AH$2,0))</f>
        <v>Bills</v>
      </c>
      <c r="DW9" s="19">
        <v>0.51349999999999996</v>
      </c>
      <c r="DX9">
        <f t="shared" si="31"/>
        <v>0</v>
      </c>
      <c r="EF9" s="29" t="str">
        <f>$DZ$4</f>
        <v>Bears</v>
      </c>
      <c r="EG9" s="29">
        <f>$EA$4</f>
        <v>12</v>
      </c>
      <c r="EH9" s="29" t="str">
        <f>$DZ$17</f>
        <v>Seahawks</v>
      </c>
      <c r="EI9" s="29">
        <f>$EA$17</f>
        <v>10</v>
      </c>
      <c r="EL9">
        <v>2</v>
      </c>
      <c r="EM9" t="e">
        <v>#REF!</v>
      </c>
      <c r="EN9" t="e">
        <v>#REF!</v>
      </c>
      <c r="EP9" t="e">
        <f t="shared" si="32"/>
        <v>#REF!</v>
      </c>
      <c r="EQ9" t="e">
        <f t="shared" si="33"/>
        <v>#REF!</v>
      </c>
      <c r="ER9" t="e">
        <f t="shared" si="34"/>
        <v>#REF!</v>
      </c>
    </row>
    <row r="10" spans="1:149" x14ac:dyDescent="0.25">
      <c r="A10">
        <v>8</v>
      </c>
      <c r="B10" t="s">
        <v>13</v>
      </c>
      <c r="C10" s="19">
        <v>0.47749999999999998</v>
      </c>
      <c r="D10">
        <f t="shared" si="0"/>
        <v>0</v>
      </c>
      <c r="E10">
        <v>8</v>
      </c>
      <c r="F10" t="s">
        <v>9</v>
      </c>
      <c r="G10" s="19">
        <v>0.54100000000000004</v>
      </c>
      <c r="H10">
        <f t="shared" si="1"/>
        <v>0</v>
      </c>
      <c r="I10">
        <v>8</v>
      </c>
      <c r="J10" t="str">
        <f>INDEX(Rankings!$C$15:$AH$31,'Projected Win Totals v1'!I10,MATCH('Projected Win Totals v1'!I$1,Rankings!$C$2:$AH$2,0))</f>
        <v>Packers</v>
      </c>
      <c r="K10" s="19">
        <v>0.62450000000000006</v>
      </c>
      <c r="L10">
        <f t="shared" si="2"/>
        <v>1</v>
      </c>
      <c r="M10">
        <v>8</v>
      </c>
      <c r="N10" t="str">
        <f>INDEX(Rankings!$C$15:$AH$31,'Projected Win Totals v1'!M10,MATCH('Projected Win Totals v1'!M$1,Rankings!$C$2:$AH$2,0))</f>
        <v>Bengals</v>
      </c>
      <c r="O10" s="19">
        <v>0.69699999999999995</v>
      </c>
      <c r="P10">
        <f t="shared" si="3"/>
        <v>1</v>
      </c>
      <c r="Q10">
        <v>8</v>
      </c>
      <c r="R10" t="str">
        <f>INDEX(Rankings!$C$15:$AH$31,'Projected Win Totals v1'!Q10,MATCH('Projected Win Totals v1'!Q$1,Rankings!$C$2:$AH$2,0))</f>
        <v>Cardinals</v>
      </c>
      <c r="S10" s="19">
        <v>0.68100000000000005</v>
      </c>
      <c r="T10">
        <f t="shared" si="4"/>
        <v>1</v>
      </c>
      <c r="U10">
        <v>8</v>
      </c>
      <c r="V10" t="str">
        <f>INDEX(Rankings!$C$15:$AH$31,'Projected Win Totals v1'!U10,MATCH('Projected Win Totals v1'!U$1,Rankings!$C$2:$AH$2,0))</f>
        <v>Bills</v>
      </c>
      <c r="W10" s="19">
        <v>0.62450000000000006</v>
      </c>
      <c r="X10">
        <f t="shared" si="5"/>
        <v>1</v>
      </c>
      <c r="Y10">
        <v>8</v>
      </c>
      <c r="Z10" t="str">
        <f>INDEX(Rankings!$C$15:$AH$31,'Projected Win Totals v1'!Y10,MATCH('Projected Win Totals v1'!Y$1,Rankings!$C$2:$AH$2,0))</f>
        <v>Bears</v>
      </c>
      <c r="AA10" s="19">
        <v>0.45150000000000001</v>
      </c>
      <c r="AB10">
        <f t="shared" si="6"/>
        <v>0</v>
      </c>
      <c r="AC10">
        <v>8</v>
      </c>
      <c r="AD10" t="str">
        <f>INDEX(Rankings!$C$15:$AH$31,'Projected Win Totals v1'!AC10,MATCH('Projected Win Totals v1'!AC$1,Rankings!$C$2:$AH$2,0))</f>
        <v>Broncos</v>
      </c>
      <c r="AE10" s="19">
        <v>0.58750000000000002</v>
      </c>
      <c r="AF10">
        <f t="shared" si="7"/>
        <v>1</v>
      </c>
      <c r="AG10">
        <v>8</v>
      </c>
      <c r="AH10" t="str">
        <f>INDEX(Rankings!$C$15:$AH$31,'Projected Win Totals v1'!AG10,MATCH('Projected Win Totals v1'!AG$1,Rankings!$C$2:$AH$2,0))</f>
        <v>Falcons</v>
      </c>
      <c r="AI10" s="19">
        <v>0.59199999999999997</v>
      </c>
      <c r="AJ10">
        <f t="shared" si="8"/>
        <v>1</v>
      </c>
      <c r="AK10">
        <v>8</v>
      </c>
      <c r="AL10" t="str">
        <f>INDEX(Rankings!$C$15:$AH$31,'Projected Win Totals v1'!AK10,MATCH('Projected Win Totals v1'!AK$1,Rankings!$C$2:$AH$2,0))</f>
        <v>Redskins</v>
      </c>
      <c r="AM10" s="19">
        <v>0.64549999999999996</v>
      </c>
      <c r="AN10">
        <f t="shared" si="9"/>
        <v>1</v>
      </c>
      <c r="AO10">
        <v>8</v>
      </c>
      <c r="AP10" t="str">
        <f>INDEX(Rankings!$C$15:$AH$31,'Projected Win Totals v1'!AO10,MATCH('Projected Win Totals v1'!AO$1,Rankings!$C$2:$AH$2,0))</f>
        <v>Chargers</v>
      </c>
      <c r="AQ10" s="19">
        <v>0.54549999999999998</v>
      </c>
      <c r="AR10">
        <f t="shared" si="10"/>
        <v>0</v>
      </c>
      <c r="AS10">
        <v>8</v>
      </c>
      <c r="AT10" t="str">
        <f>INDEX(Rankings!$C$15:$AH$31,'Projected Win Totals v1'!AS10,MATCH('Projected Win Totals v1'!AS$1,Rankings!$C$2:$AH$2,0))</f>
        <v>Chiefs</v>
      </c>
      <c r="AU10" s="19">
        <v>0.3745</v>
      </c>
      <c r="AV10">
        <f t="shared" si="11"/>
        <v>0</v>
      </c>
      <c r="AW10">
        <v>8</v>
      </c>
      <c r="AX10" t="str">
        <f>INDEX(Rankings!$C$15:$AH$31,'Projected Win Totals v1'!AW10,MATCH('Projected Win Totals v1'!AW$1,Rankings!$C$2:$AH$2,0))</f>
        <v>Giants</v>
      </c>
      <c r="AY10" s="19">
        <v>0.50449999999999995</v>
      </c>
      <c r="AZ10">
        <f t="shared" si="12"/>
        <v>0</v>
      </c>
      <c r="BA10">
        <v>8</v>
      </c>
      <c r="BB10" t="str">
        <f>INDEX(Rankings!$C$15:$AH$31,'Projected Win Totals v1'!BA10,MATCH('Projected Win Totals v1'!BA$1,Rankings!$C$2:$AH$2,0))</f>
        <v>Panthers</v>
      </c>
      <c r="BC10" s="19">
        <v>0.27050000000000002</v>
      </c>
      <c r="BD10">
        <f t="shared" si="13"/>
        <v>0</v>
      </c>
      <c r="BE10">
        <v>8</v>
      </c>
      <c r="BF10" t="str">
        <f>INDEX(Rankings!$C$15:$AH$31,'Projected Win Totals v1'!BE10,MATCH('Projected Win Totals v1'!BE$1,Rankings!$C$2:$AH$2,0))</f>
        <v>Saints</v>
      </c>
      <c r="BG10" s="19">
        <v>0.31850000000000001</v>
      </c>
      <c r="BH10">
        <f t="shared" si="14"/>
        <v>0</v>
      </c>
      <c r="BI10">
        <v>8</v>
      </c>
      <c r="BJ10" t="str">
        <f>INDEX(Rankings!$C$15:$AH$31,'Projected Win Totals v1'!BI10,MATCH('Projected Win Totals v1'!BI$1,Rankings!$C$2:$AH$2,0))</f>
        <v>Seahawks</v>
      </c>
      <c r="BK10" s="19">
        <v>0.38700000000000001</v>
      </c>
      <c r="BL10">
        <f t="shared" si="15"/>
        <v>0</v>
      </c>
      <c r="BM10">
        <v>8</v>
      </c>
      <c r="BN10" t="str">
        <f>INDEX(Rankings!$C$15:$AH$31,'Projected Win Totals v1'!BM10,MATCH('Projected Win Totals v1'!BM$1,Rankings!$C$2:$AH$2,0))</f>
        <v>49ers</v>
      </c>
      <c r="BO10" s="19">
        <v>0.74850000000000005</v>
      </c>
      <c r="BP10">
        <f t="shared" si="16"/>
        <v>1</v>
      </c>
      <c r="BQ10">
        <v>8</v>
      </c>
      <c r="BR10" t="str">
        <f>INDEX(Rankings!$C$15:$AH$31,'Projected Win Totals v1'!BQ10,MATCH('Projected Win Totals v1'!BQ$1,Rankings!$C$2:$AH$2,0))</f>
        <v>Titans</v>
      </c>
      <c r="BS10" s="19">
        <v>0.41149999999999998</v>
      </c>
      <c r="BT10">
        <f t="shared" si="17"/>
        <v>0</v>
      </c>
      <c r="BU10">
        <v>8</v>
      </c>
      <c r="BV10" t="str">
        <f>INDEX(Rankings!$C$15:$AH$31,'Projected Win Totals v1'!BU10,MATCH('Projected Win Totals v1'!BU$1,Rankings!$C$2:$AH$2,0))</f>
        <v>Lions</v>
      </c>
      <c r="BW10" s="19">
        <v>0.48799999999999999</v>
      </c>
      <c r="BX10">
        <f t="shared" si="18"/>
        <v>0</v>
      </c>
      <c r="BY10">
        <v>8</v>
      </c>
      <c r="BZ10" t="str">
        <f>INDEX(Rankings!$C$15:$AH$31,'Projected Win Totals v1'!BY10,MATCH('Projected Win Totals v1'!BY$1,Rankings!$C$2:$AH$2,0))</f>
        <v>Vikings</v>
      </c>
      <c r="CA10" s="19">
        <v>0.36699999999999999</v>
      </c>
      <c r="CB10">
        <f t="shared" si="19"/>
        <v>0</v>
      </c>
      <c r="CC10">
        <v>8</v>
      </c>
      <c r="CD10" t="str">
        <f>INDEX(Rankings!$C$15:$AH$31,'Projected Win Totals v1'!CC10,MATCH('Projected Win Totals v1'!CC$1,Rankings!$C$2:$AH$2,0))</f>
        <v>Bye</v>
      </c>
      <c r="CE10" s="19" t="e">
        <v>#N/A</v>
      </c>
      <c r="CF10">
        <f t="shared" si="20"/>
        <v>0</v>
      </c>
      <c r="CG10">
        <v>8</v>
      </c>
      <c r="CH10" t="str">
        <f>INDEX(Rankings!$C$15:$AH$31,'Projected Win Totals v1'!CG10,MATCH('Projected Win Totals v1'!CG$1,Rankings!$C$2:$AH$2,0))</f>
        <v>Bye</v>
      </c>
      <c r="CI10" s="19" t="e">
        <v>#N/A</v>
      </c>
      <c r="CJ10">
        <f t="shared" si="21"/>
        <v>0</v>
      </c>
      <c r="CK10">
        <v>8</v>
      </c>
      <c r="CL10" t="str">
        <f>INDEX(Rankings!$C$15:$AH$31,'Projected Win Totals v1'!CK10,MATCH('Projected Win Totals v1'!CK$1,Rankings!$C$2:$AH$2,0))</f>
        <v>Rams</v>
      </c>
      <c r="CM10" s="19">
        <v>0.29599999999999999</v>
      </c>
      <c r="CN10">
        <f t="shared" si="22"/>
        <v>0</v>
      </c>
      <c r="CO10">
        <v>8</v>
      </c>
      <c r="CP10" t="str">
        <f>INDEX(Rankings!$C$15:$AH$31,'Projected Win Totals v1'!CO10,MATCH('Projected Win Totals v1'!CO$1,Rankings!$C$2:$AH$2,0))</f>
        <v>Dolphins</v>
      </c>
      <c r="CQ10" s="19">
        <v>0.72599999999999998</v>
      </c>
      <c r="CR10">
        <f t="shared" si="23"/>
        <v>1</v>
      </c>
      <c r="CS10">
        <v>8</v>
      </c>
      <c r="CT10" t="str">
        <f>INDEX(Rankings!$C$15:$AH$31,'Projected Win Totals v1'!CS10,MATCH('Projected Win Totals v1'!CS$1,Rankings!$C$2:$AH$2,0))</f>
        <v>Colts</v>
      </c>
      <c r="CU10" s="19">
        <v>0.41249999999999998</v>
      </c>
      <c r="CV10">
        <f t="shared" si="24"/>
        <v>0</v>
      </c>
      <c r="CW10">
        <v>8</v>
      </c>
      <c r="CX10" t="str">
        <f>INDEX(Rankings!$C$15:$AH$31,'Projected Win Totals v1'!CW10,MATCH('Projected Win Totals v1'!CW$1,Rankings!$C$2:$AH$2,0))</f>
        <v>Texans</v>
      </c>
      <c r="CY10" s="19">
        <v>0.26450000000000001</v>
      </c>
      <c r="CZ10">
        <f t="shared" si="25"/>
        <v>0</v>
      </c>
      <c r="DA10">
        <v>8</v>
      </c>
      <c r="DB10" t="str">
        <f>INDEX(Rankings!$C$15:$AH$31,'Projected Win Totals v1'!DA10,MATCH('Projected Win Totals v1'!DA$1,Rankings!$C$2:$AH$2,0))</f>
        <v>Buccaneers</v>
      </c>
      <c r="DC10" s="19">
        <v>0.59950000000000003</v>
      </c>
      <c r="DD10">
        <f t="shared" si="26"/>
        <v>1</v>
      </c>
      <c r="DE10">
        <v>8</v>
      </c>
      <c r="DF10" t="str">
        <f>INDEX(Rankings!$C$15:$AH$31,'Projected Win Totals v1'!DE10,MATCH('Projected Win Totals v1'!DE$1,Rankings!$C$2:$AH$2,0))</f>
        <v>Jets</v>
      </c>
      <c r="DG10" s="19">
        <v>0.52449999999999997</v>
      </c>
      <c r="DH10">
        <f t="shared" si="27"/>
        <v>0</v>
      </c>
      <c r="DI10">
        <v>8</v>
      </c>
      <c r="DJ10" t="str">
        <f>INDEX(Rankings!$C$15:$AH$31,'Projected Win Totals v1'!DI10,MATCH('Projected Win Totals v1'!DI$1,Rankings!$C$2:$AH$2,0))</f>
        <v>Raiders</v>
      </c>
      <c r="DK10" s="19">
        <v>0.74650000000000005</v>
      </c>
      <c r="DL10">
        <f t="shared" si="28"/>
        <v>1</v>
      </c>
      <c r="DM10">
        <v>8</v>
      </c>
      <c r="DN10" t="str">
        <f>INDEX(Rankings!$C$15:$AH$31,'Projected Win Totals v1'!DM10,MATCH('Projected Win Totals v1'!DM$1,Rankings!$C$2:$AH$2,0))</f>
        <v>Jaguars</v>
      </c>
      <c r="DO10" s="19">
        <v>0.48549999999999999</v>
      </c>
      <c r="DP10">
        <f t="shared" si="29"/>
        <v>0</v>
      </c>
      <c r="DQ10">
        <v>8</v>
      </c>
      <c r="DR10" t="str">
        <f>INDEX(Rankings!$C$15:$AH$31,'Projected Win Totals v1'!DQ10,MATCH('Projected Win Totals v1'!DQ$1,Rankings!$C$2:$AH$2,0))</f>
        <v>Eagles</v>
      </c>
      <c r="DS10" s="19">
        <v>0.34749999999999998</v>
      </c>
      <c r="DT10">
        <f t="shared" si="30"/>
        <v>0</v>
      </c>
      <c r="DU10">
        <v>8</v>
      </c>
      <c r="DV10" t="str">
        <f>INDEX(Rankings!$C$15:$AH$31,'Projected Win Totals v1'!DU10,MATCH('Projected Win Totals v1'!DU$1,Rankings!$C$2:$AH$2,0))</f>
        <v>Steelers</v>
      </c>
      <c r="DW10" s="19">
        <v>0.28399999999999997</v>
      </c>
      <c r="DX10">
        <f t="shared" si="31"/>
        <v>0</v>
      </c>
      <c r="DZ10" t="s">
        <v>31</v>
      </c>
      <c r="EA10">
        <f>INDEX($A$20:$DX$20,1,MATCH(DZ10,$A$1:$DW$1,0)+3)</f>
        <v>8</v>
      </c>
      <c r="EC10" t="s">
        <v>13</v>
      </c>
      <c r="ED10">
        <f>INDEX($A$20:$DX$20,1,MATCH(EC10,$A$1:$DW$1,0)+3)</f>
        <v>10</v>
      </c>
      <c r="EF10" s="29" t="str">
        <f>$DZ$16</f>
        <v>Rams</v>
      </c>
      <c r="EG10" s="29">
        <f>$EA$16</f>
        <v>11</v>
      </c>
      <c r="EH10" s="29" t="str">
        <f>$DZ$11</f>
        <v>Cowboys</v>
      </c>
      <c r="EI10" s="29">
        <f>$EA$11</f>
        <v>8</v>
      </c>
      <c r="EL10">
        <v>3</v>
      </c>
      <c r="EM10" t="e">
        <v>#REF!</v>
      </c>
      <c r="EN10" t="e">
        <v>#REF!</v>
      </c>
      <c r="EP10" t="e">
        <f t="shared" si="32"/>
        <v>#REF!</v>
      </c>
      <c r="EQ10" t="e">
        <f t="shared" si="33"/>
        <v>#REF!</v>
      </c>
      <c r="ER10" t="e">
        <f t="shared" si="34"/>
        <v>#REF!</v>
      </c>
    </row>
    <row r="11" spans="1:149" x14ac:dyDescent="0.25">
      <c r="A11">
        <v>9</v>
      </c>
      <c r="B11" t="s">
        <v>21</v>
      </c>
      <c r="C11" s="19">
        <v>0.58799999999999997</v>
      </c>
      <c r="D11">
        <f t="shared" si="0"/>
        <v>1</v>
      </c>
      <c r="E11">
        <v>9</v>
      </c>
      <c r="F11" t="s">
        <v>10</v>
      </c>
      <c r="G11" s="19">
        <v>0.49099999999999999</v>
      </c>
      <c r="H11">
        <f t="shared" si="1"/>
        <v>0</v>
      </c>
      <c r="I11">
        <v>9</v>
      </c>
      <c r="J11" t="str">
        <f>INDEX(Rankings!$C$15:$AH$31,'Projected Win Totals v1'!I11,MATCH('Projected Win Totals v1'!I$1,Rankings!$C$2:$AH$2,0))</f>
        <v>Vikings</v>
      </c>
      <c r="K11" s="19">
        <v>0.57650000000000001</v>
      </c>
      <c r="L11">
        <f t="shared" si="2"/>
        <v>1</v>
      </c>
      <c r="M11">
        <v>9</v>
      </c>
      <c r="N11" t="str">
        <f>INDEX(Rankings!$C$15:$AH$31,'Projected Win Totals v1'!M11,MATCH('Projected Win Totals v1'!M$1,Rankings!$C$2:$AH$2,0))</f>
        <v>Bye</v>
      </c>
      <c r="O11" s="19" t="e">
        <v>#N/A</v>
      </c>
      <c r="P11">
        <f t="shared" si="3"/>
        <v>0</v>
      </c>
      <c r="Q11">
        <v>9</v>
      </c>
      <c r="R11" t="str">
        <f>INDEX(Rankings!$C$15:$AH$31,'Projected Win Totals v1'!Q11,MATCH('Projected Win Totals v1'!Q$1,Rankings!$C$2:$AH$2,0))</f>
        <v>Bye</v>
      </c>
      <c r="S11" s="19" t="e">
        <v>#N/A</v>
      </c>
      <c r="T11">
        <f t="shared" si="4"/>
        <v>0</v>
      </c>
      <c r="U11">
        <v>9</v>
      </c>
      <c r="V11" t="str">
        <f>INDEX(Rankings!$C$15:$AH$31,'Projected Win Totals v1'!U11,MATCH('Projected Win Totals v1'!U$1,Rankings!$C$2:$AH$2,0))</f>
        <v>Bears</v>
      </c>
      <c r="W11" s="19">
        <v>0.38250000000000001</v>
      </c>
      <c r="X11">
        <f t="shared" si="5"/>
        <v>0</v>
      </c>
      <c r="Y11">
        <v>9</v>
      </c>
      <c r="Z11" t="str">
        <f>INDEX(Rankings!$C$15:$AH$31,'Projected Win Totals v1'!Y11,MATCH('Projected Win Totals v1'!Y$1,Rankings!$C$2:$AH$2,0))</f>
        <v>Packers</v>
      </c>
      <c r="AA11" s="19">
        <v>0.59799999999999998</v>
      </c>
      <c r="AB11">
        <f t="shared" si="6"/>
        <v>1</v>
      </c>
      <c r="AC11">
        <v>9</v>
      </c>
      <c r="AD11" t="str">
        <f>INDEX(Rankings!$C$15:$AH$31,'Projected Win Totals v1'!AC11,MATCH('Projected Win Totals v1'!AC$1,Rankings!$C$2:$AH$2,0))</f>
        <v>Steelers</v>
      </c>
      <c r="AE11" s="19">
        <v>0.53800000000000003</v>
      </c>
      <c r="AF11">
        <f t="shared" si="7"/>
        <v>0</v>
      </c>
      <c r="AG11">
        <v>9</v>
      </c>
      <c r="AH11" t="str">
        <f>INDEX(Rankings!$C$15:$AH$31,'Projected Win Totals v1'!AG11,MATCH('Projected Win Totals v1'!AG$1,Rankings!$C$2:$AH$2,0))</f>
        <v>Buccaneers</v>
      </c>
      <c r="AI11" s="19">
        <v>0.6915</v>
      </c>
      <c r="AJ11">
        <f t="shared" si="8"/>
        <v>1</v>
      </c>
      <c r="AK11">
        <v>9</v>
      </c>
      <c r="AL11" t="str">
        <f>INDEX(Rankings!$C$15:$AH$31,'Projected Win Totals v1'!AK11,MATCH('Projected Win Totals v1'!AK$1,Rankings!$C$2:$AH$2,0))</f>
        <v>Chiefs</v>
      </c>
      <c r="AM11" s="19">
        <v>0.40600000000000003</v>
      </c>
      <c r="AN11">
        <f t="shared" si="9"/>
        <v>0</v>
      </c>
      <c r="AO11">
        <v>9</v>
      </c>
      <c r="AP11" t="str">
        <f>INDEX(Rankings!$C$15:$AH$31,'Projected Win Totals v1'!AO11,MATCH('Projected Win Totals v1'!AO$1,Rankings!$C$2:$AH$2,0))</f>
        <v>Eagles</v>
      </c>
      <c r="AQ11" s="19">
        <v>0.60799999999999998</v>
      </c>
      <c r="AR11">
        <f t="shared" si="10"/>
        <v>1</v>
      </c>
      <c r="AS11">
        <v>9</v>
      </c>
      <c r="AT11" t="str">
        <f>INDEX(Rankings!$C$15:$AH$31,'Projected Win Totals v1'!AS11,MATCH('Projected Win Totals v1'!AS$1,Rankings!$C$2:$AH$2,0))</f>
        <v>Chargers</v>
      </c>
      <c r="AU11" s="19">
        <v>0.40550000000000003</v>
      </c>
      <c r="AV11">
        <f t="shared" si="11"/>
        <v>0</v>
      </c>
      <c r="AW11">
        <v>9</v>
      </c>
      <c r="AX11" t="str">
        <f>INDEX(Rankings!$C$15:$AH$31,'Projected Win Totals v1'!AW11,MATCH('Projected Win Totals v1'!AW$1,Rankings!$C$2:$AH$2,0))</f>
        <v>Raiders</v>
      </c>
      <c r="AY11" s="19">
        <v>0.91349999999999998</v>
      </c>
      <c r="AZ11">
        <f t="shared" si="12"/>
        <v>1</v>
      </c>
      <c r="BA11">
        <v>9</v>
      </c>
      <c r="BB11" t="str">
        <f>INDEX(Rankings!$C$15:$AH$31,'Projected Win Totals v1'!BA11,MATCH('Projected Win Totals v1'!BA$1,Rankings!$C$2:$AH$2,0))</f>
        <v>Cardinals</v>
      </c>
      <c r="BC11" s="19">
        <v>0.44850000000000001</v>
      </c>
      <c r="BD11">
        <f t="shared" si="13"/>
        <v>0</v>
      </c>
      <c r="BE11">
        <v>9</v>
      </c>
      <c r="BF11" t="str">
        <f>INDEX(Rankings!$C$15:$AH$31,'Projected Win Totals v1'!BE11,MATCH('Projected Win Totals v1'!BE$1,Rankings!$C$2:$AH$2,0))</f>
        <v>49ers</v>
      </c>
      <c r="BG11" s="19">
        <v>0.54749999999999999</v>
      </c>
      <c r="BH11">
        <f t="shared" si="14"/>
        <v>0</v>
      </c>
      <c r="BI11">
        <v>9</v>
      </c>
      <c r="BJ11" t="str">
        <f>INDEX(Rankings!$C$15:$AH$31,'Projected Win Totals v1'!BI11,MATCH('Projected Win Totals v1'!BI$1,Rankings!$C$2:$AH$2,0))</f>
        <v>Bye</v>
      </c>
      <c r="BK11" s="19" t="e">
        <v>#N/A</v>
      </c>
      <c r="BL11">
        <f t="shared" si="15"/>
        <v>0</v>
      </c>
      <c r="BM11">
        <v>9</v>
      </c>
      <c r="BN11" t="str">
        <f>INDEX(Rankings!$C$15:$AH$31,'Projected Win Totals v1'!BM11,MATCH('Projected Win Totals v1'!BM$1,Rankings!$C$2:$AH$2,0))</f>
        <v>Titans</v>
      </c>
      <c r="BO11" s="19">
        <v>0.49399999999999999</v>
      </c>
      <c r="BP11">
        <f t="shared" si="16"/>
        <v>0</v>
      </c>
      <c r="BQ11">
        <v>9</v>
      </c>
      <c r="BR11" t="str">
        <f>INDEX(Rankings!$C$15:$AH$31,'Projected Win Totals v1'!BQ11,MATCH('Projected Win Totals v1'!BQ$1,Rankings!$C$2:$AH$2,0))</f>
        <v>Seahawks</v>
      </c>
      <c r="BS11" s="19">
        <v>0.30249999999999999</v>
      </c>
      <c r="BT11">
        <f t="shared" si="17"/>
        <v>0</v>
      </c>
      <c r="BU11">
        <v>9</v>
      </c>
      <c r="BV11" t="str">
        <f>INDEX(Rankings!$C$15:$AH$31,'Projected Win Totals v1'!BU11,MATCH('Projected Win Totals v1'!BU$1,Rankings!$C$2:$AH$2,0))</f>
        <v>Cowboys</v>
      </c>
      <c r="BW11" s="19">
        <v>0.40849999999999997</v>
      </c>
      <c r="BX11">
        <f t="shared" si="18"/>
        <v>0</v>
      </c>
      <c r="BY11">
        <v>9</v>
      </c>
      <c r="BZ11" t="str">
        <f>INDEX(Rankings!$C$15:$AH$31,'Projected Win Totals v1'!BY11,MATCH('Projected Win Totals v1'!BY$1,Rankings!$C$2:$AH$2,0))</f>
        <v>Bills</v>
      </c>
      <c r="CA11" s="19">
        <v>0.55700000000000005</v>
      </c>
      <c r="CB11">
        <f t="shared" si="19"/>
        <v>1</v>
      </c>
      <c r="CC11">
        <v>9</v>
      </c>
      <c r="CD11" t="str">
        <f>INDEX(Rankings!$C$15:$AH$31,'Projected Win Totals v1'!CC11,MATCH('Projected Win Totals v1'!CC$1,Rankings!$C$2:$AH$2,0))</f>
        <v>Giants</v>
      </c>
      <c r="CE11" s="19">
        <v>0.59</v>
      </c>
      <c r="CF11">
        <f t="shared" si="20"/>
        <v>1</v>
      </c>
      <c r="CG11">
        <v>9</v>
      </c>
      <c r="CH11" t="str">
        <f>INDEX(Rankings!$C$15:$AH$31,'Projected Win Totals v1'!CG11,MATCH('Projected Win Totals v1'!CG$1,Rankings!$C$2:$AH$2,0))</f>
        <v>Patriots</v>
      </c>
      <c r="CI11" s="19">
        <v>0.48899999999999999</v>
      </c>
      <c r="CJ11">
        <f t="shared" si="21"/>
        <v>0</v>
      </c>
      <c r="CK11">
        <v>9</v>
      </c>
      <c r="CL11" t="str">
        <f>INDEX(Rankings!$C$15:$AH$31,'Projected Win Totals v1'!CK11,MATCH('Projected Win Totals v1'!CK$1,Rankings!$C$2:$AH$2,0))</f>
        <v>Bye</v>
      </c>
      <c r="CM11" s="19" t="e">
        <v>#N/A</v>
      </c>
      <c r="CN11">
        <f t="shared" si="22"/>
        <v>0</v>
      </c>
      <c r="CO11">
        <v>9</v>
      </c>
      <c r="CP11" t="str">
        <f>INDEX(Rankings!$C$15:$AH$31,'Projected Win Totals v1'!CO11,MATCH('Projected Win Totals v1'!CO$1,Rankings!$C$2:$AH$2,0))</f>
        <v>Colts</v>
      </c>
      <c r="CQ11" s="19">
        <v>0.48399999999999999</v>
      </c>
      <c r="CR11">
        <f t="shared" si="23"/>
        <v>0</v>
      </c>
      <c r="CS11">
        <v>9</v>
      </c>
      <c r="CT11" t="str">
        <f>INDEX(Rankings!$C$15:$AH$31,'Projected Win Totals v1'!CS11,MATCH('Projected Win Totals v1'!CS$1,Rankings!$C$2:$AH$2,0))</f>
        <v>Browns</v>
      </c>
      <c r="CU11" s="19">
        <v>0.41</v>
      </c>
      <c r="CV11">
        <f t="shared" si="24"/>
        <v>0</v>
      </c>
      <c r="CW11">
        <v>9</v>
      </c>
      <c r="CX11" t="str">
        <f>INDEX(Rankings!$C$15:$AH$31,'Projected Win Totals v1'!CW11,MATCH('Projected Win Totals v1'!CW$1,Rankings!$C$2:$AH$2,0))</f>
        <v>Lions</v>
      </c>
      <c r="CY11" s="19">
        <v>9.1999999999999998E-2</v>
      </c>
      <c r="CZ11">
        <f t="shared" si="25"/>
        <v>0</v>
      </c>
      <c r="DA11">
        <v>9</v>
      </c>
      <c r="DB11" t="str">
        <f>INDEX(Rankings!$C$15:$AH$31,'Projected Win Totals v1'!DA11,MATCH('Projected Win Totals v1'!DA$1,Rankings!$C$2:$AH$2,0))</f>
        <v>Panthers</v>
      </c>
      <c r="DC11" s="19">
        <v>0.52500000000000002</v>
      </c>
      <c r="DD11">
        <f t="shared" si="26"/>
        <v>0</v>
      </c>
      <c r="DE11">
        <v>9</v>
      </c>
      <c r="DF11" t="str">
        <f>INDEX(Rankings!$C$15:$AH$31,'Projected Win Totals v1'!DE11,MATCH('Projected Win Totals v1'!DE$1,Rankings!$C$2:$AH$2,0))</f>
        <v>Texans</v>
      </c>
      <c r="DG11" s="19">
        <v>0.36049999999999999</v>
      </c>
      <c r="DH11">
        <f t="shared" si="27"/>
        <v>0</v>
      </c>
      <c r="DI11">
        <v>9</v>
      </c>
      <c r="DJ11" t="str">
        <f>INDEX(Rankings!$C$15:$AH$31,'Projected Win Totals v1'!DI11,MATCH('Projected Win Totals v1'!DI$1,Rankings!$C$2:$AH$2,0))</f>
        <v>Jaguars</v>
      </c>
      <c r="DK11" s="19">
        <v>0.63449999999999995</v>
      </c>
      <c r="DL11">
        <f t="shared" si="28"/>
        <v>1</v>
      </c>
      <c r="DM11">
        <v>9</v>
      </c>
      <c r="DN11" t="str">
        <f>INDEX(Rankings!$C$15:$AH$31,'Projected Win Totals v1'!DM11,MATCH('Projected Win Totals v1'!DM$1,Rankings!$C$2:$AH$2,0))</f>
        <v>Dolphins</v>
      </c>
      <c r="DO11" s="19">
        <v>0.53600000000000003</v>
      </c>
      <c r="DP11">
        <f t="shared" si="29"/>
        <v>0</v>
      </c>
      <c r="DQ11">
        <v>9</v>
      </c>
      <c r="DR11" t="str">
        <f>INDEX(Rankings!$C$15:$AH$31,'Projected Win Totals v1'!DQ11,MATCH('Projected Win Totals v1'!DQ$1,Rankings!$C$2:$AH$2,0))</f>
        <v>Redskins</v>
      </c>
      <c r="DS11" s="19">
        <v>0.45100000000000001</v>
      </c>
      <c r="DT11">
        <f t="shared" si="30"/>
        <v>0</v>
      </c>
      <c r="DU11">
        <v>9</v>
      </c>
      <c r="DV11" t="str">
        <f>INDEX(Rankings!$C$15:$AH$31,'Projected Win Totals v1'!DU11,MATCH('Projected Win Totals v1'!DU$1,Rankings!$C$2:$AH$2,0))</f>
        <v>Jets</v>
      </c>
      <c r="DW11" s="19">
        <v>0.48299999999999998</v>
      </c>
      <c r="DX11">
        <f t="shared" si="31"/>
        <v>0</v>
      </c>
      <c r="DZ11" t="s">
        <v>32</v>
      </c>
      <c r="EA11">
        <f>INDEX($A$20:$DX$20,1,MATCH(DZ11,$A$1:$DW$1,0)+3)</f>
        <v>8</v>
      </c>
      <c r="EC11" t="s">
        <v>15</v>
      </c>
      <c r="ED11">
        <f>INDEX($A$20:$DX$20,1,MATCH(EC11,$A$1:$DW$1,0)+3)</f>
        <v>2</v>
      </c>
      <c r="EF11" s="29" t="str">
        <f>$DZ$22</f>
        <v>Saints</v>
      </c>
      <c r="EG11" s="29">
        <f>$EA$22</f>
        <v>11</v>
      </c>
      <c r="EH11" s="29" t="str">
        <f>$DZ$5</f>
        <v>Vikings</v>
      </c>
      <c r="EI11" s="29">
        <f>$EA$5</f>
        <v>7</v>
      </c>
      <c r="EL11">
        <v>4</v>
      </c>
      <c r="EM11" t="e">
        <v>#REF!</v>
      </c>
      <c r="EN11" t="e">
        <v>#REF!</v>
      </c>
      <c r="EP11" t="e">
        <f t="shared" si="32"/>
        <v>#REF!</v>
      </c>
      <c r="EQ11" t="e">
        <f t="shared" si="33"/>
        <v>#REF!</v>
      </c>
      <c r="ER11" t="e">
        <f t="shared" si="34"/>
        <v>#REF!</v>
      </c>
    </row>
    <row r="12" spans="1:149" x14ac:dyDescent="0.25">
      <c r="A12">
        <v>10</v>
      </c>
      <c r="B12" t="s">
        <v>14</v>
      </c>
      <c r="C12" s="19">
        <v>0.65749999999999997</v>
      </c>
      <c r="D12">
        <f t="shared" si="0"/>
        <v>1</v>
      </c>
      <c r="E12">
        <v>10</v>
      </c>
      <c r="F12" t="s">
        <v>77</v>
      </c>
      <c r="G12" s="19" t="e">
        <v>#N/A</v>
      </c>
      <c r="H12">
        <f t="shared" si="1"/>
        <v>0</v>
      </c>
      <c r="I12">
        <v>10</v>
      </c>
      <c r="J12" t="str">
        <f>INDEX(Rankings!$C$15:$AH$31,'Projected Win Totals v1'!I12,MATCH('Projected Win Totals v1'!I$1,Rankings!$C$2:$AH$2,0))</f>
        <v>Titans</v>
      </c>
      <c r="K12" s="19">
        <v>0.60799999999999998</v>
      </c>
      <c r="L12">
        <f t="shared" si="2"/>
        <v>1</v>
      </c>
      <c r="M12">
        <v>10</v>
      </c>
      <c r="N12" t="str">
        <f>INDEX(Rankings!$C$15:$AH$31,'Projected Win Totals v1'!M12,MATCH('Projected Win Totals v1'!M$1,Rankings!$C$2:$AH$2,0))</f>
        <v>Steelers</v>
      </c>
      <c r="O12" s="19">
        <v>0.57599999999999996</v>
      </c>
      <c r="P12">
        <f t="shared" si="3"/>
        <v>1</v>
      </c>
      <c r="Q12">
        <v>10</v>
      </c>
      <c r="R12" t="str">
        <f>INDEX(Rankings!$C$15:$AH$31,'Projected Win Totals v1'!Q12,MATCH('Projected Win Totals v1'!Q$1,Rankings!$C$2:$AH$2,0))</f>
        <v>Falcons</v>
      </c>
      <c r="S12" s="19">
        <v>0.61799999999999999</v>
      </c>
      <c r="T12">
        <f t="shared" si="4"/>
        <v>1</v>
      </c>
      <c r="U12">
        <v>10</v>
      </c>
      <c r="V12" t="str">
        <f>INDEX(Rankings!$C$15:$AH$31,'Projected Win Totals v1'!U12,MATCH('Projected Win Totals v1'!U$1,Rankings!$C$2:$AH$2,0))</f>
        <v>Bye</v>
      </c>
      <c r="W12" s="19" t="e">
        <v>#N/A</v>
      </c>
      <c r="X12">
        <f t="shared" si="5"/>
        <v>0</v>
      </c>
      <c r="Y12">
        <v>10</v>
      </c>
      <c r="Z12" t="str">
        <f>INDEX(Rankings!$C$15:$AH$31,'Projected Win Totals v1'!Y12,MATCH('Projected Win Totals v1'!Y$1,Rankings!$C$2:$AH$2,0))</f>
        <v>Raiders</v>
      </c>
      <c r="AA12" s="19">
        <v>0.81699999999999995</v>
      </c>
      <c r="AB12">
        <f t="shared" si="6"/>
        <v>1</v>
      </c>
      <c r="AC12">
        <v>10</v>
      </c>
      <c r="AD12" t="str">
        <f>INDEX(Rankings!$C$15:$AH$31,'Projected Win Totals v1'!AC12,MATCH('Projected Win Totals v1'!AC$1,Rankings!$C$2:$AH$2,0))</f>
        <v>Dolphins</v>
      </c>
      <c r="AE12" s="19">
        <v>0.68400000000000005</v>
      </c>
      <c r="AF12">
        <f t="shared" si="7"/>
        <v>1</v>
      </c>
      <c r="AG12">
        <v>10</v>
      </c>
      <c r="AH12" t="str">
        <f>INDEX(Rankings!$C$15:$AH$31,'Projected Win Totals v1'!AG12,MATCH('Projected Win Totals v1'!AG$1,Rankings!$C$2:$AH$2,0))</f>
        <v>49ers</v>
      </c>
      <c r="AI12" s="19">
        <v>0.79100000000000004</v>
      </c>
      <c r="AJ12">
        <f t="shared" si="8"/>
        <v>1</v>
      </c>
      <c r="AK12">
        <v>10</v>
      </c>
      <c r="AL12" t="str">
        <f>INDEX(Rankings!$C$15:$AH$31,'Projected Win Totals v1'!AK12,MATCH('Projected Win Totals v1'!AK$1,Rankings!$C$2:$AH$2,0))</f>
        <v>Cowboys</v>
      </c>
      <c r="AM12" s="19">
        <v>0.50049999999999994</v>
      </c>
      <c r="AN12">
        <f t="shared" si="9"/>
        <v>0</v>
      </c>
      <c r="AO12">
        <v>10</v>
      </c>
      <c r="AP12" t="str">
        <f>INDEX(Rankings!$C$15:$AH$31,'Projected Win Totals v1'!AO12,MATCH('Projected Win Totals v1'!AO$1,Rankings!$C$2:$AH$2,0))</f>
        <v>Lions</v>
      </c>
      <c r="AQ12" s="19">
        <v>0.72850000000000004</v>
      </c>
      <c r="AR12">
        <f t="shared" si="10"/>
        <v>1</v>
      </c>
      <c r="AS12">
        <v>10</v>
      </c>
      <c r="AT12" t="str">
        <f>INDEX(Rankings!$C$15:$AH$31,'Projected Win Totals v1'!AS12,MATCH('Projected Win Totals v1'!AS$1,Rankings!$C$2:$AH$2,0))</f>
        <v>Panthers</v>
      </c>
      <c r="AU12" s="19">
        <v>0.46450000000000002</v>
      </c>
      <c r="AV12">
        <f t="shared" si="11"/>
        <v>0</v>
      </c>
      <c r="AW12">
        <v>10</v>
      </c>
      <c r="AX12" t="str">
        <f>INDEX(Rankings!$C$15:$AH$31,'Projected Win Totals v1'!AW12,MATCH('Projected Win Totals v1'!AW$1,Rankings!$C$2:$AH$2,0))</f>
        <v>Bears</v>
      </c>
      <c r="AY12" s="19">
        <v>0.29249999999999998</v>
      </c>
      <c r="AZ12">
        <f t="shared" si="12"/>
        <v>0</v>
      </c>
      <c r="BA12">
        <v>10</v>
      </c>
      <c r="BB12" t="str">
        <f>INDEX(Rankings!$C$15:$AH$31,'Projected Win Totals v1'!BA12,MATCH('Projected Win Totals v1'!BA$1,Rankings!$C$2:$AH$2,0))</f>
        <v>Seahawks</v>
      </c>
      <c r="BC12" s="19">
        <v>0.21049999999999999</v>
      </c>
      <c r="BD12">
        <f t="shared" si="13"/>
        <v>0</v>
      </c>
      <c r="BE12">
        <v>10</v>
      </c>
      <c r="BF12" t="str">
        <f>INDEX(Rankings!$C$15:$AH$31,'Projected Win Totals v1'!BE12,MATCH('Projected Win Totals v1'!BE$1,Rankings!$C$2:$AH$2,0))</f>
        <v>Buccaneers</v>
      </c>
      <c r="BG12" s="19">
        <v>0.47899999999999998</v>
      </c>
      <c r="BH12">
        <f t="shared" si="14"/>
        <v>0</v>
      </c>
      <c r="BI12">
        <v>10</v>
      </c>
      <c r="BJ12" t="str">
        <f>INDEX(Rankings!$C$15:$AH$31,'Projected Win Totals v1'!BI12,MATCH('Projected Win Totals v1'!BI$1,Rankings!$C$2:$AH$2,0))</f>
        <v>Saints</v>
      </c>
      <c r="BK12" s="19">
        <v>0.374</v>
      </c>
      <c r="BL12">
        <f t="shared" si="15"/>
        <v>0</v>
      </c>
      <c r="BM12">
        <v>10</v>
      </c>
      <c r="BN12" t="str">
        <f>INDEX(Rankings!$C$15:$AH$31,'Projected Win Totals v1'!BM12,MATCH('Projected Win Totals v1'!BM$1,Rankings!$C$2:$AH$2,0))</f>
        <v>Packers</v>
      </c>
      <c r="BO12" s="19">
        <v>0.53749999999999998</v>
      </c>
      <c r="BP12">
        <f t="shared" si="16"/>
        <v>0</v>
      </c>
      <c r="BQ12">
        <v>10</v>
      </c>
      <c r="BR12" t="str">
        <f>INDEX(Rankings!$C$15:$AH$31,'Projected Win Totals v1'!BQ12,MATCH('Projected Win Totals v1'!BQ$1,Rankings!$C$2:$AH$2,0))</f>
        <v>Cardinals</v>
      </c>
      <c r="BS12" s="19">
        <v>0.49099999999999999</v>
      </c>
      <c r="BT12">
        <f t="shared" si="17"/>
        <v>0</v>
      </c>
      <c r="BU12">
        <v>10</v>
      </c>
      <c r="BV12" t="str">
        <f>INDEX(Rankings!$C$15:$AH$31,'Projected Win Totals v1'!BU12,MATCH('Projected Win Totals v1'!BU$1,Rankings!$C$2:$AH$2,0))</f>
        <v>Jets</v>
      </c>
      <c r="BW12" s="19">
        <v>0.69750000000000001</v>
      </c>
      <c r="BX12">
        <f t="shared" si="18"/>
        <v>1</v>
      </c>
      <c r="BY12">
        <v>10</v>
      </c>
      <c r="BZ12" t="str">
        <f>INDEX(Rankings!$C$15:$AH$31,'Projected Win Totals v1'!BY12,MATCH('Projected Win Totals v1'!BY$1,Rankings!$C$2:$AH$2,0))</f>
        <v>Bye</v>
      </c>
      <c r="CA12" s="19" t="e">
        <v>#N/A</v>
      </c>
      <c r="CB12">
        <f t="shared" si="19"/>
        <v>0</v>
      </c>
      <c r="CC12">
        <v>10</v>
      </c>
      <c r="CD12" t="str">
        <f>INDEX(Rankings!$C$15:$AH$31,'Projected Win Totals v1'!CC12,MATCH('Projected Win Totals v1'!CC$1,Rankings!$C$2:$AH$2,0))</f>
        <v>Vikings</v>
      </c>
      <c r="CE12" s="19">
        <v>0.48699999999999999</v>
      </c>
      <c r="CF12">
        <f t="shared" si="20"/>
        <v>0</v>
      </c>
      <c r="CG12">
        <v>10</v>
      </c>
      <c r="CH12" t="str">
        <f>INDEX(Rankings!$C$15:$AH$31,'Projected Win Totals v1'!CG12,MATCH('Projected Win Totals v1'!CG$1,Rankings!$C$2:$AH$2,0))</f>
        <v>Bengals</v>
      </c>
      <c r="CI12" s="19">
        <v>0.69550000000000001</v>
      </c>
      <c r="CJ12">
        <f t="shared" si="21"/>
        <v>1</v>
      </c>
      <c r="CK12">
        <v>10</v>
      </c>
      <c r="CL12" t="str">
        <f>INDEX(Rankings!$C$15:$AH$31,'Projected Win Totals v1'!CK12,MATCH('Projected Win Totals v1'!CK$1,Rankings!$C$2:$AH$2,0))</f>
        <v>Ravens</v>
      </c>
      <c r="CM12" s="19">
        <v>0.32050000000000001</v>
      </c>
      <c r="CN12">
        <f t="shared" si="22"/>
        <v>0</v>
      </c>
      <c r="CO12">
        <v>10</v>
      </c>
      <c r="CP12" t="str">
        <f>INDEX(Rankings!$C$15:$AH$31,'Projected Win Totals v1'!CO12,MATCH('Projected Win Totals v1'!CO$1,Rankings!$C$2:$AH$2,0))</f>
        <v>Rams</v>
      </c>
      <c r="CQ12" s="19">
        <v>0.45300000000000001</v>
      </c>
      <c r="CR12">
        <f t="shared" si="23"/>
        <v>0</v>
      </c>
      <c r="CS12">
        <v>10</v>
      </c>
      <c r="CT12" t="str">
        <f>INDEX(Rankings!$C$15:$AH$31,'Projected Win Totals v1'!CS12,MATCH('Projected Win Totals v1'!CS$1,Rankings!$C$2:$AH$2,0))</f>
        <v>Bye</v>
      </c>
      <c r="CU12" s="19" t="e">
        <v>#N/A</v>
      </c>
      <c r="CV12">
        <f t="shared" si="24"/>
        <v>0</v>
      </c>
      <c r="CW12">
        <v>10</v>
      </c>
      <c r="CX12" t="str">
        <f>INDEX(Rankings!$C$15:$AH$31,'Projected Win Totals v1'!CW12,MATCH('Projected Win Totals v1'!CW$1,Rankings!$C$2:$AH$2,0))</f>
        <v>Chargers</v>
      </c>
      <c r="CY12" s="19">
        <v>0.19400000000000001</v>
      </c>
      <c r="CZ12">
        <f t="shared" si="25"/>
        <v>0</v>
      </c>
      <c r="DA12">
        <v>10</v>
      </c>
      <c r="DB12" t="str">
        <f>INDEX(Rankings!$C$15:$AH$31,'Projected Win Totals v1'!DA12,MATCH('Projected Win Totals v1'!DA$1,Rankings!$C$2:$AH$2,0))</f>
        <v>Chiefs</v>
      </c>
      <c r="DC12" s="19">
        <v>0.42249999999999999</v>
      </c>
      <c r="DD12">
        <f t="shared" si="26"/>
        <v>0</v>
      </c>
      <c r="DE12">
        <v>10</v>
      </c>
      <c r="DF12" t="str">
        <f>INDEX(Rankings!$C$15:$AH$31,'Projected Win Totals v1'!DE12,MATCH('Projected Win Totals v1'!DE$1,Rankings!$C$2:$AH$2,0))</f>
        <v>Bye</v>
      </c>
      <c r="DG12" s="19" t="e">
        <v>#N/A</v>
      </c>
      <c r="DH12">
        <f t="shared" si="27"/>
        <v>0</v>
      </c>
      <c r="DI12">
        <v>10</v>
      </c>
      <c r="DJ12" t="str">
        <f>INDEX(Rankings!$C$15:$AH$31,'Projected Win Totals v1'!DI12,MATCH('Projected Win Totals v1'!DI$1,Rankings!$C$2:$AH$2,0))</f>
        <v>Bye</v>
      </c>
      <c r="DK12" s="19" t="e">
        <v>#N/A</v>
      </c>
      <c r="DL12">
        <f t="shared" si="28"/>
        <v>0</v>
      </c>
      <c r="DM12">
        <v>10</v>
      </c>
      <c r="DN12" t="str">
        <f>INDEX(Rankings!$C$15:$AH$31,'Projected Win Totals v1'!DM12,MATCH('Projected Win Totals v1'!DM$1,Rankings!$C$2:$AH$2,0))</f>
        <v>Giants</v>
      </c>
      <c r="DO12" s="19">
        <v>0.3105</v>
      </c>
      <c r="DP12">
        <f t="shared" si="29"/>
        <v>0</v>
      </c>
      <c r="DQ12">
        <v>10</v>
      </c>
      <c r="DR12" t="str">
        <f>INDEX(Rankings!$C$15:$AH$31,'Projected Win Totals v1'!DQ12,MATCH('Projected Win Totals v1'!DQ$1,Rankings!$C$2:$AH$2,0))</f>
        <v>Browns</v>
      </c>
      <c r="DS12" s="19">
        <v>0.34599999999999997</v>
      </c>
      <c r="DT12">
        <f t="shared" si="30"/>
        <v>0</v>
      </c>
      <c r="DU12">
        <v>10</v>
      </c>
      <c r="DV12" t="str">
        <f>INDEX(Rankings!$C$15:$AH$31,'Projected Win Totals v1'!DU12,MATCH('Projected Win Totals v1'!DU$1,Rankings!$C$2:$AH$2,0))</f>
        <v>Colts</v>
      </c>
      <c r="DW12" s="19">
        <v>0.31900000000000001</v>
      </c>
      <c r="DX12">
        <f t="shared" si="31"/>
        <v>0</v>
      </c>
      <c r="DZ12" t="s">
        <v>29</v>
      </c>
      <c r="EA12">
        <f>INDEX($A$20:$DX$20,1,MATCH(DZ12,$A$1:$DW$1,0)+3)</f>
        <v>5</v>
      </c>
      <c r="EC12" t="s">
        <v>14</v>
      </c>
      <c r="ED12">
        <f>INDEX($A$20:$DX$20,1,MATCH(EC12,$A$1:$DW$1,0)+3)</f>
        <v>0</v>
      </c>
      <c r="EF12" s="29" t="str">
        <f>$DZ$10</f>
        <v>Eagles</v>
      </c>
      <c r="EG12" s="29">
        <f>$EA$10</f>
        <v>8</v>
      </c>
      <c r="EH12" s="29" t="str">
        <f>$DZ$23</f>
        <v>Panthers</v>
      </c>
      <c r="EI12" s="29">
        <f>$EA$23</f>
        <v>6</v>
      </c>
      <c r="EL12">
        <v>5</v>
      </c>
      <c r="EM12" t="e">
        <v>#REF!</v>
      </c>
      <c r="EN12" t="e">
        <v>#REF!</v>
      </c>
      <c r="EP12" t="e">
        <f t="shared" si="32"/>
        <v>#REF!</v>
      </c>
      <c r="EQ12" t="e">
        <f t="shared" si="33"/>
        <v>#REF!</v>
      </c>
      <c r="ER12" t="e">
        <f t="shared" si="34"/>
        <v>#REF!</v>
      </c>
    </row>
    <row r="13" spans="1:149" x14ac:dyDescent="0.25">
      <c r="A13">
        <v>11</v>
      </c>
      <c r="B13" t="s">
        <v>12</v>
      </c>
      <c r="C13" s="19">
        <v>0.49349999999999999</v>
      </c>
      <c r="D13">
        <f t="shared" si="0"/>
        <v>0</v>
      </c>
      <c r="E13">
        <v>11</v>
      </c>
      <c r="F13" t="s">
        <v>31</v>
      </c>
      <c r="G13" s="19">
        <v>0.54949999999999999</v>
      </c>
      <c r="H13">
        <f t="shared" si="1"/>
        <v>0</v>
      </c>
      <c r="I13">
        <v>11</v>
      </c>
      <c r="J13" t="str">
        <f>INDEX(Rankings!$C$15:$AH$31,'Projected Win Totals v1'!I13,MATCH('Projected Win Totals v1'!I$1,Rankings!$C$2:$AH$2,0))</f>
        <v>Chargers</v>
      </c>
      <c r="K13" s="19">
        <v>0.51600000000000001</v>
      </c>
      <c r="L13">
        <f t="shared" si="2"/>
        <v>0</v>
      </c>
      <c r="M13">
        <v>11</v>
      </c>
      <c r="N13" t="str">
        <f>INDEX(Rankings!$C$15:$AH$31,'Projected Win Totals v1'!M13,MATCH('Projected Win Totals v1'!M$1,Rankings!$C$2:$AH$2,0))</f>
        <v>Bears</v>
      </c>
      <c r="O13" s="19">
        <v>0.49299999999999999</v>
      </c>
      <c r="P13">
        <f t="shared" si="3"/>
        <v>0</v>
      </c>
      <c r="Q13">
        <v>11</v>
      </c>
      <c r="R13" t="str">
        <f>INDEX(Rankings!$C$15:$AH$31,'Projected Win Totals v1'!Q13,MATCH('Projected Win Totals v1'!Q$1,Rankings!$C$2:$AH$2,0))</f>
        <v>Buccaneers</v>
      </c>
      <c r="S13" s="19">
        <v>0.74950000000000006</v>
      </c>
      <c r="T13">
        <f t="shared" si="4"/>
        <v>1</v>
      </c>
      <c r="U13">
        <v>11</v>
      </c>
      <c r="V13" t="str">
        <f>INDEX(Rankings!$C$15:$AH$31,'Projected Win Totals v1'!U13,MATCH('Projected Win Totals v1'!U$1,Rankings!$C$2:$AH$2,0))</f>
        <v>Patriots</v>
      </c>
      <c r="W13" s="19">
        <v>0.41399999999999998</v>
      </c>
      <c r="X13">
        <f t="shared" si="5"/>
        <v>0</v>
      </c>
      <c r="Y13">
        <v>11</v>
      </c>
      <c r="Z13" t="str">
        <f>INDEX(Rankings!$C$15:$AH$31,'Projected Win Totals v1'!Y13,MATCH('Projected Win Totals v1'!Y$1,Rankings!$C$2:$AH$2,0))</f>
        <v>Chiefs</v>
      </c>
      <c r="AA13" s="19">
        <v>0.48349999999999999</v>
      </c>
      <c r="AB13">
        <f t="shared" si="6"/>
        <v>0</v>
      </c>
      <c r="AC13">
        <v>11</v>
      </c>
      <c r="AD13" t="str">
        <f>INDEX(Rankings!$C$15:$AH$31,'Projected Win Totals v1'!AC13,MATCH('Projected Win Totals v1'!AC$1,Rankings!$C$2:$AH$2,0))</f>
        <v>Jaguars</v>
      </c>
      <c r="AE13" s="19">
        <v>0.62649999999999995</v>
      </c>
      <c r="AF13">
        <f t="shared" si="7"/>
        <v>1</v>
      </c>
      <c r="AG13">
        <v>11</v>
      </c>
      <c r="AH13" t="str">
        <f>INDEX(Rankings!$C$15:$AH$31,'Projected Win Totals v1'!AG13,MATCH('Projected Win Totals v1'!AG$1,Rankings!$C$2:$AH$2,0))</f>
        <v>Bye</v>
      </c>
      <c r="AI13" s="19" t="e">
        <v>#N/A</v>
      </c>
      <c r="AJ13">
        <f t="shared" si="8"/>
        <v>0</v>
      </c>
      <c r="AK13">
        <v>11</v>
      </c>
      <c r="AL13" t="str">
        <f>INDEX(Rankings!$C$15:$AH$31,'Projected Win Totals v1'!AK13,MATCH('Projected Win Totals v1'!AK$1,Rankings!$C$2:$AH$2,0))</f>
        <v>Broncos</v>
      </c>
      <c r="AM13" s="19">
        <v>0.55500000000000005</v>
      </c>
      <c r="AN13">
        <f t="shared" si="9"/>
        <v>1</v>
      </c>
      <c r="AO13">
        <v>11</v>
      </c>
      <c r="AP13" t="str">
        <f>INDEX(Rankings!$C$15:$AH$31,'Projected Win Totals v1'!AO13,MATCH('Projected Win Totals v1'!AO$1,Rankings!$C$2:$AH$2,0))</f>
        <v>Rams</v>
      </c>
      <c r="AQ13" s="19">
        <v>0.54149999999999998</v>
      </c>
      <c r="AR13">
        <f t="shared" si="10"/>
        <v>0</v>
      </c>
      <c r="AS13">
        <v>11</v>
      </c>
      <c r="AT13" t="str">
        <f>INDEX(Rankings!$C$15:$AH$31,'Projected Win Totals v1'!AS13,MATCH('Projected Win Totals v1'!AS$1,Rankings!$C$2:$AH$2,0))</f>
        <v>Bye</v>
      </c>
      <c r="AU13" s="19" t="e">
        <v>#N/A</v>
      </c>
      <c r="AV13">
        <f t="shared" si="11"/>
        <v>0</v>
      </c>
      <c r="AW13">
        <v>11</v>
      </c>
      <c r="AX13" t="str">
        <f>INDEX(Rankings!$C$15:$AH$31,'Projected Win Totals v1'!AW13,MATCH('Projected Win Totals v1'!AW$1,Rankings!$C$2:$AH$2,0))</f>
        <v>Cowboys</v>
      </c>
      <c r="AY13" s="19">
        <v>0.43</v>
      </c>
      <c r="AZ13">
        <f t="shared" si="12"/>
        <v>0</v>
      </c>
      <c r="BA13">
        <v>11</v>
      </c>
      <c r="BB13" t="str">
        <f>INDEX(Rankings!$C$15:$AH$31,'Projected Win Totals v1'!BA13,MATCH('Projected Win Totals v1'!BA$1,Rankings!$C$2:$AH$2,0))</f>
        <v>Cardinals</v>
      </c>
      <c r="BC13" s="19">
        <v>0.40450000000000003</v>
      </c>
      <c r="BD13">
        <f t="shared" si="13"/>
        <v>0</v>
      </c>
      <c r="BE13">
        <v>11</v>
      </c>
      <c r="BF13" t="str">
        <f>INDEX(Rankings!$C$15:$AH$31,'Projected Win Totals v1'!BE13,MATCH('Projected Win Totals v1'!BE$1,Rankings!$C$2:$AH$2,0))</f>
        <v>49ers</v>
      </c>
      <c r="BG13" s="19">
        <v>0.58599999999999997</v>
      </c>
      <c r="BH13">
        <f t="shared" si="14"/>
        <v>1</v>
      </c>
      <c r="BI13">
        <v>11</v>
      </c>
      <c r="BJ13" t="str">
        <f>INDEX(Rankings!$C$15:$AH$31,'Projected Win Totals v1'!BI13,MATCH('Projected Win Totals v1'!BI$1,Rankings!$C$2:$AH$2,0))</f>
        <v>Panthers</v>
      </c>
      <c r="BK13" s="19">
        <v>0.49</v>
      </c>
      <c r="BL13">
        <f t="shared" si="15"/>
        <v>0</v>
      </c>
      <c r="BM13">
        <v>11</v>
      </c>
      <c r="BN13" t="str">
        <f>INDEX(Rankings!$C$15:$AH$31,'Projected Win Totals v1'!BM13,MATCH('Projected Win Totals v1'!BM$1,Rankings!$C$2:$AH$2,0))</f>
        <v>Falcons</v>
      </c>
      <c r="BO13" s="19">
        <v>0.4965</v>
      </c>
      <c r="BP13">
        <f t="shared" si="16"/>
        <v>0</v>
      </c>
      <c r="BQ13">
        <v>11</v>
      </c>
      <c r="BR13" t="str">
        <f>INDEX(Rankings!$C$15:$AH$31,'Projected Win Totals v1'!BQ13,MATCH('Projected Win Totals v1'!BQ$1,Rankings!$C$2:$AH$2,0))</f>
        <v>Saints</v>
      </c>
      <c r="BS13" s="19">
        <v>0.26250000000000001</v>
      </c>
      <c r="BT13">
        <f t="shared" si="17"/>
        <v>0</v>
      </c>
      <c r="BU13">
        <v>11</v>
      </c>
      <c r="BV13" t="str">
        <f>INDEX(Rankings!$C$15:$AH$31,'Projected Win Totals v1'!BU13,MATCH('Projected Win Totals v1'!BU$1,Rankings!$C$2:$AH$2,0))</f>
        <v>Bye</v>
      </c>
      <c r="BW13" s="19" t="e">
        <v>#N/A</v>
      </c>
      <c r="BX13">
        <f t="shared" si="18"/>
        <v>0</v>
      </c>
      <c r="BY13">
        <v>11</v>
      </c>
      <c r="BZ13" t="str">
        <f>INDEX(Rankings!$C$15:$AH$31,'Projected Win Totals v1'!BY13,MATCH('Projected Win Totals v1'!BY$1,Rankings!$C$2:$AH$2,0))</f>
        <v>Jets</v>
      </c>
      <c r="CA13" s="19">
        <v>0.50900000000000001</v>
      </c>
      <c r="CB13">
        <f t="shared" si="19"/>
        <v>0</v>
      </c>
      <c r="CC13">
        <v>11</v>
      </c>
      <c r="CD13" t="str">
        <f>INDEX(Rankings!$C$15:$AH$31,'Projected Win Totals v1'!CC13,MATCH('Projected Win Totals v1'!CC$1,Rankings!$C$2:$AH$2,0))</f>
        <v>Lions</v>
      </c>
      <c r="CE13" s="19">
        <v>0.57099999999999995</v>
      </c>
      <c r="CF13">
        <f t="shared" si="20"/>
        <v>1</v>
      </c>
      <c r="CG13">
        <v>11</v>
      </c>
      <c r="CH13" t="str">
        <f>INDEX(Rankings!$C$15:$AH$31,'Projected Win Totals v1'!CG13,MATCH('Projected Win Totals v1'!CG$1,Rankings!$C$2:$AH$2,0))</f>
        <v>Texans</v>
      </c>
      <c r="CI13" s="19">
        <v>0.51500000000000001</v>
      </c>
      <c r="CJ13">
        <f t="shared" si="21"/>
        <v>0</v>
      </c>
      <c r="CK13">
        <v>11</v>
      </c>
      <c r="CL13" t="str">
        <f>INDEX(Rankings!$C$15:$AH$31,'Projected Win Totals v1'!CK13,MATCH('Projected Win Totals v1'!CK$1,Rankings!$C$2:$AH$2,0))</f>
        <v>Raiders</v>
      </c>
      <c r="CM13" s="19">
        <v>0.85150000000000003</v>
      </c>
      <c r="CN13">
        <f t="shared" si="22"/>
        <v>1</v>
      </c>
      <c r="CO13">
        <v>11</v>
      </c>
      <c r="CP13" t="str">
        <f>INDEX(Rankings!$C$15:$AH$31,'Projected Win Totals v1'!CO13,MATCH('Projected Win Totals v1'!CO$1,Rankings!$C$2:$AH$2,0))</f>
        <v>Browns</v>
      </c>
      <c r="CQ13" s="19">
        <v>0.495</v>
      </c>
      <c r="CR13">
        <f t="shared" si="23"/>
        <v>0</v>
      </c>
      <c r="CS13">
        <v>11</v>
      </c>
      <c r="CT13" t="str">
        <f>INDEX(Rankings!$C$15:$AH$31,'Projected Win Totals v1'!CS13,MATCH('Projected Win Totals v1'!CS$1,Rankings!$C$2:$AH$2,0))</f>
        <v>Vikings</v>
      </c>
      <c r="CU13" s="19">
        <v>0.45750000000000002</v>
      </c>
      <c r="CV13">
        <f t="shared" si="24"/>
        <v>0</v>
      </c>
      <c r="CW13">
        <v>11</v>
      </c>
      <c r="CX13" t="str">
        <f>INDEX(Rankings!$C$15:$AH$31,'Projected Win Totals v1'!CW13,MATCH('Projected Win Totals v1'!CW$1,Rankings!$C$2:$AH$2,0))</f>
        <v>Bengals</v>
      </c>
      <c r="CY13" s="19">
        <v>0.14899999999999999</v>
      </c>
      <c r="CZ13">
        <f t="shared" si="25"/>
        <v>0</v>
      </c>
      <c r="DA13">
        <v>11</v>
      </c>
      <c r="DB13" t="str">
        <f>INDEX(Rankings!$C$15:$AH$31,'Projected Win Totals v1'!DA13,MATCH('Projected Win Totals v1'!DA$1,Rankings!$C$2:$AH$2,0))</f>
        <v>Bye</v>
      </c>
      <c r="DC13" s="19" t="e">
        <v>#N/A</v>
      </c>
      <c r="DD13">
        <f t="shared" si="26"/>
        <v>0</v>
      </c>
      <c r="DE13">
        <v>11</v>
      </c>
      <c r="DF13" t="str">
        <f>INDEX(Rankings!$C$15:$AH$31,'Projected Win Totals v1'!DE13,MATCH('Projected Win Totals v1'!DE$1,Rankings!$C$2:$AH$2,0))</f>
        <v>Colts</v>
      </c>
      <c r="DG13" s="19">
        <v>0.35249999999999998</v>
      </c>
      <c r="DH13">
        <f t="shared" si="27"/>
        <v>0</v>
      </c>
      <c r="DI13">
        <v>11</v>
      </c>
      <c r="DJ13" t="str">
        <f>INDEX(Rankings!$C$15:$AH$31,'Projected Win Totals v1'!DI13,MATCH('Projected Win Totals v1'!DI$1,Rankings!$C$2:$AH$2,0))</f>
        <v>Ravens</v>
      </c>
      <c r="DK13" s="19">
        <v>0.45900000000000002</v>
      </c>
      <c r="DL13">
        <f t="shared" si="28"/>
        <v>0</v>
      </c>
      <c r="DM13">
        <v>11</v>
      </c>
      <c r="DN13" t="str">
        <f>INDEX(Rankings!$C$15:$AH$31,'Projected Win Totals v1'!DM13,MATCH('Projected Win Totals v1'!DM$1,Rankings!$C$2:$AH$2,0))</f>
        <v>Redskins</v>
      </c>
      <c r="DO13" s="19">
        <v>0.46949999999999997</v>
      </c>
      <c r="DP13">
        <f t="shared" si="29"/>
        <v>0</v>
      </c>
      <c r="DQ13">
        <v>11</v>
      </c>
      <c r="DR13" t="str">
        <f>INDEX(Rankings!$C$15:$AH$31,'Projected Win Totals v1'!DQ13,MATCH('Projected Win Totals v1'!DQ$1,Rankings!$C$2:$AH$2,0))</f>
        <v>Dolphins</v>
      </c>
      <c r="DS13" s="19">
        <v>0.45600000000000002</v>
      </c>
      <c r="DT13">
        <f t="shared" si="30"/>
        <v>0</v>
      </c>
      <c r="DU13">
        <v>11</v>
      </c>
      <c r="DV13" t="str">
        <f>INDEX(Rankings!$C$15:$AH$31,'Projected Win Totals v1'!DU13,MATCH('Projected Win Totals v1'!DU$1,Rankings!$C$2:$AH$2,0))</f>
        <v>Bills</v>
      </c>
      <c r="DW13" s="19">
        <v>0.53100000000000003</v>
      </c>
      <c r="DX13">
        <f t="shared" si="31"/>
        <v>0</v>
      </c>
      <c r="DZ13" t="s">
        <v>30</v>
      </c>
      <c r="EA13">
        <f>INDEX($A$20:$DX$20,1,MATCH(DZ13,$A$1:$DW$1,0)+3)</f>
        <v>2</v>
      </c>
      <c r="EC13" t="s">
        <v>16</v>
      </c>
      <c r="ED13">
        <f>INDEX($A$20:$DX$20,1,MATCH(EC13,$A$1:$DW$1,0)+3)</f>
        <v>0</v>
      </c>
      <c r="EL13">
        <v>6</v>
      </c>
      <c r="EM13" t="e">
        <v>#REF!</v>
      </c>
      <c r="EN13" t="e">
        <v>#REF!</v>
      </c>
      <c r="EP13" t="e">
        <f t="shared" si="32"/>
        <v>#REF!</v>
      </c>
      <c r="EQ13" t="e">
        <f t="shared" si="33"/>
        <v>#REF!</v>
      </c>
      <c r="ER13" t="e">
        <f t="shared" si="34"/>
        <v>#REF!</v>
      </c>
    </row>
    <row r="14" spans="1:149" x14ac:dyDescent="0.25">
      <c r="A14">
        <v>12</v>
      </c>
      <c r="B14" t="s">
        <v>16</v>
      </c>
      <c r="C14" s="19">
        <v>0.66849999999999998</v>
      </c>
      <c r="D14">
        <f t="shared" si="0"/>
        <v>1</v>
      </c>
      <c r="E14">
        <v>12</v>
      </c>
      <c r="F14" t="s">
        <v>32</v>
      </c>
      <c r="G14" s="19">
        <v>0.59</v>
      </c>
      <c r="H14">
        <f t="shared" si="1"/>
        <v>1</v>
      </c>
      <c r="I14">
        <v>12</v>
      </c>
      <c r="J14" t="str">
        <f>INDEX(Rankings!$C$15:$AH$31,'Projected Win Totals v1'!I14,MATCH('Projected Win Totals v1'!I$1,Rankings!$C$2:$AH$2,0))</f>
        <v>Bye</v>
      </c>
      <c r="K14" s="19" t="e">
        <v>#N/A</v>
      </c>
      <c r="L14">
        <f t="shared" si="2"/>
        <v>0</v>
      </c>
      <c r="M14">
        <v>12</v>
      </c>
      <c r="N14" t="str">
        <f>INDEX(Rankings!$C$15:$AH$31,'Projected Win Totals v1'!M14,MATCH('Projected Win Totals v1'!M$1,Rankings!$C$2:$AH$2,0))</f>
        <v>Ravens</v>
      </c>
      <c r="O14" s="19">
        <v>0.4975</v>
      </c>
      <c r="P14">
        <f t="shared" si="3"/>
        <v>0</v>
      </c>
      <c r="Q14">
        <v>12</v>
      </c>
      <c r="R14" t="str">
        <f>INDEX(Rankings!$C$15:$AH$31,'Projected Win Totals v1'!Q14,MATCH('Projected Win Totals v1'!Q$1,Rankings!$C$2:$AH$2,0))</f>
        <v>Panthers</v>
      </c>
      <c r="S14" s="19">
        <v>0.63349999999999995</v>
      </c>
      <c r="T14">
        <f t="shared" si="4"/>
        <v>1</v>
      </c>
      <c r="U14">
        <v>12</v>
      </c>
      <c r="V14" t="str">
        <f>INDEX(Rankings!$C$15:$AH$31,'Projected Win Totals v1'!U14,MATCH('Projected Win Totals v1'!U$1,Rankings!$C$2:$AH$2,0))</f>
        <v>Seahawks</v>
      </c>
      <c r="W14" s="19">
        <v>0.44400000000000001</v>
      </c>
      <c r="X14">
        <f t="shared" si="5"/>
        <v>0</v>
      </c>
      <c r="Y14">
        <v>12</v>
      </c>
      <c r="Z14" t="str">
        <f>INDEX(Rankings!$C$15:$AH$31,'Projected Win Totals v1'!Y14,MATCH('Projected Win Totals v1'!Y$1,Rankings!$C$2:$AH$2,0))</f>
        <v>Bye</v>
      </c>
      <c r="AA14" s="19" t="e">
        <v>#N/A</v>
      </c>
      <c r="AB14">
        <f t="shared" si="6"/>
        <v>0</v>
      </c>
      <c r="AC14">
        <v>12</v>
      </c>
      <c r="AD14" t="str">
        <f>INDEX(Rankings!$C$15:$AH$31,'Projected Win Totals v1'!AC14,MATCH('Projected Win Totals v1'!AC$1,Rankings!$C$2:$AH$2,0))</f>
        <v>Texans</v>
      </c>
      <c r="AE14" s="19">
        <v>0.502</v>
      </c>
      <c r="AF14">
        <f t="shared" si="7"/>
        <v>0</v>
      </c>
      <c r="AG14">
        <v>12</v>
      </c>
      <c r="AH14" t="str">
        <f>INDEX(Rankings!$C$15:$AH$31,'Projected Win Totals v1'!AG14,MATCH('Projected Win Totals v1'!AG$1,Rankings!$C$2:$AH$2,0))</f>
        <v>Eagles</v>
      </c>
      <c r="AI14" s="19">
        <v>0.56299999999999994</v>
      </c>
      <c r="AJ14">
        <f t="shared" si="8"/>
        <v>1</v>
      </c>
      <c r="AK14">
        <v>12</v>
      </c>
      <c r="AL14" t="str">
        <f>INDEX(Rankings!$C$15:$AH$31,'Projected Win Totals v1'!AK14,MATCH('Projected Win Totals v1'!AK$1,Rankings!$C$2:$AH$2,0))</f>
        <v>Bye</v>
      </c>
      <c r="AM14" s="19" t="e">
        <v>#N/A</v>
      </c>
      <c r="AN14">
        <f t="shared" si="9"/>
        <v>0</v>
      </c>
      <c r="AO14">
        <v>12</v>
      </c>
      <c r="AP14" t="str">
        <f>INDEX(Rankings!$C$15:$AH$31,'Projected Win Totals v1'!AO14,MATCH('Projected Win Totals v1'!AO$1,Rankings!$C$2:$AH$2,0))</f>
        <v>Giants</v>
      </c>
      <c r="AQ14" s="19">
        <v>0.72799999999999998</v>
      </c>
      <c r="AR14">
        <f t="shared" si="10"/>
        <v>1</v>
      </c>
      <c r="AS14">
        <v>12</v>
      </c>
      <c r="AT14" t="str">
        <f>INDEX(Rankings!$C$15:$AH$31,'Projected Win Totals v1'!AS14,MATCH('Projected Win Totals v1'!AS$1,Rankings!$C$2:$AH$2,0))</f>
        <v>49ers</v>
      </c>
      <c r="AU14" s="19">
        <v>0.63300000000000001</v>
      </c>
      <c r="AV14">
        <f t="shared" si="11"/>
        <v>1</v>
      </c>
      <c r="AW14">
        <v>12</v>
      </c>
      <c r="AX14" t="str">
        <f>INDEX(Rankings!$C$15:$AH$31,'Projected Win Totals v1'!AW14,MATCH('Projected Win Totals v1'!AW$1,Rankings!$C$2:$AH$2,0))</f>
        <v>Redskins</v>
      </c>
      <c r="AY14" s="19">
        <v>0.58799999999999997</v>
      </c>
      <c r="AZ14">
        <f t="shared" si="12"/>
        <v>1</v>
      </c>
      <c r="BA14">
        <v>12</v>
      </c>
      <c r="BB14" t="str">
        <f>INDEX(Rankings!$C$15:$AH$31,'Projected Win Totals v1'!BA14,MATCH('Projected Win Totals v1'!BA$1,Rankings!$C$2:$AH$2,0))</f>
        <v>Packers</v>
      </c>
      <c r="BC14" s="19">
        <v>0.3805</v>
      </c>
      <c r="BD14">
        <f t="shared" si="13"/>
        <v>0</v>
      </c>
      <c r="BE14">
        <v>12</v>
      </c>
      <c r="BF14" t="str">
        <f>INDEX(Rankings!$C$15:$AH$31,'Projected Win Totals v1'!BE14,MATCH('Projected Win Totals v1'!BE$1,Rankings!$C$2:$AH$2,0))</f>
        <v>Bye</v>
      </c>
      <c r="BG14" s="19" t="e">
        <v>#N/A</v>
      </c>
      <c r="BH14">
        <f t="shared" si="14"/>
        <v>0</v>
      </c>
      <c r="BI14">
        <v>12</v>
      </c>
      <c r="BJ14" t="str">
        <f>INDEX(Rankings!$C$15:$AH$31,'Projected Win Totals v1'!BI14,MATCH('Projected Win Totals v1'!BI$1,Rankings!$C$2:$AH$2,0))</f>
        <v>Buccaneers</v>
      </c>
      <c r="BK14" s="19">
        <v>0.57750000000000001</v>
      </c>
      <c r="BL14">
        <f t="shared" si="15"/>
        <v>1</v>
      </c>
      <c r="BM14">
        <v>12</v>
      </c>
      <c r="BN14" t="str">
        <f>INDEX(Rankings!$C$15:$AH$31,'Projected Win Totals v1'!BM14,MATCH('Projected Win Totals v1'!BM$1,Rankings!$C$2:$AH$2,0))</f>
        <v>Saints</v>
      </c>
      <c r="BO14" s="19">
        <v>0.36099999999999999</v>
      </c>
      <c r="BP14">
        <f t="shared" si="16"/>
        <v>0</v>
      </c>
      <c r="BQ14">
        <v>12</v>
      </c>
      <c r="BR14" t="str">
        <f>INDEX(Rankings!$C$15:$AH$31,'Projected Win Totals v1'!BQ14,MATCH('Projected Win Totals v1'!BQ$1,Rankings!$C$2:$AH$2,0))</f>
        <v>Falcons</v>
      </c>
      <c r="BS14" s="19">
        <v>0.436</v>
      </c>
      <c r="BT14">
        <f t="shared" si="17"/>
        <v>0</v>
      </c>
      <c r="BU14">
        <v>12</v>
      </c>
      <c r="BV14" t="str">
        <f>INDEX(Rankings!$C$15:$AH$31,'Projected Win Totals v1'!BU14,MATCH('Projected Win Totals v1'!BU$1,Rankings!$C$2:$AH$2,0))</f>
        <v>Bears</v>
      </c>
      <c r="BW14" s="19">
        <v>0.26900000000000002</v>
      </c>
      <c r="BX14">
        <f t="shared" si="18"/>
        <v>0</v>
      </c>
      <c r="BY14">
        <v>12</v>
      </c>
      <c r="BZ14" t="str">
        <f>INDEX(Rankings!$C$15:$AH$31,'Projected Win Totals v1'!BY14,MATCH('Projected Win Totals v1'!BY$1,Rankings!$C$2:$AH$2,0))</f>
        <v>Lions</v>
      </c>
      <c r="CA14" s="19">
        <v>0.41499999999999998</v>
      </c>
      <c r="CB14">
        <f t="shared" si="19"/>
        <v>0</v>
      </c>
      <c r="CC14">
        <v>12</v>
      </c>
      <c r="CD14" t="str">
        <f>INDEX(Rankings!$C$15:$AH$31,'Projected Win Totals v1'!CC14,MATCH('Projected Win Totals v1'!CC$1,Rankings!$C$2:$AH$2,0))</f>
        <v>Patriots</v>
      </c>
      <c r="CE14" s="19">
        <v>0.4385</v>
      </c>
      <c r="CF14">
        <f t="shared" si="20"/>
        <v>0</v>
      </c>
      <c r="CG14">
        <v>12</v>
      </c>
      <c r="CH14" t="str">
        <f>INDEX(Rankings!$C$15:$AH$31,'Projected Win Totals v1'!CG14,MATCH('Projected Win Totals v1'!CG$1,Rankings!$C$2:$AH$2,0))</f>
        <v>Rams</v>
      </c>
      <c r="CI14" s="19">
        <v>0.50149999999999995</v>
      </c>
      <c r="CJ14">
        <f t="shared" si="21"/>
        <v>0</v>
      </c>
      <c r="CK14">
        <v>12</v>
      </c>
      <c r="CL14" t="str">
        <f>INDEX(Rankings!$C$15:$AH$31,'Projected Win Totals v1'!CK14,MATCH('Projected Win Totals v1'!CK$1,Rankings!$C$2:$AH$2,0))</f>
        <v>Steelers</v>
      </c>
      <c r="CM14" s="19">
        <v>0.30249999999999999</v>
      </c>
      <c r="CN14">
        <f t="shared" si="22"/>
        <v>0</v>
      </c>
      <c r="CO14">
        <v>12</v>
      </c>
      <c r="CP14" t="str">
        <f>INDEX(Rankings!$C$15:$AH$31,'Projected Win Totals v1'!CO14,MATCH('Projected Win Totals v1'!CO$1,Rankings!$C$2:$AH$2,0))</f>
        <v>Bengals</v>
      </c>
      <c r="CQ14" s="19">
        <v>0.73150000000000004</v>
      </c>
      <c r="CR14">
        <f t="shared" si="23"/>
        <v>1</v>
      </c>
      <c r="CS14">
        <v>12</v>
      </c>
      <c r="CT14" t="str">
        <f>INDEX(Rankings!$C$15:$AH$31,'Projected Win Totals v1'!CS14,MATCH('Projected Win Totals v1'!CS$1,Rankings!$C$2:$AH$2,0))</f>
        <v>Bills</v>
      </c>
      <c r="CU14" s="19">
        <v>0.63049999999999995</v>
      </c>
      <c r="CV14">
        <f t="shared" si="24"/>
        <v>1</v>
      </c>
      <c r="CW14">
        <v>12</v>
      </c>
      <c r="CX14" t="str">
        <f>INDEX(Rankings!$C$15:$AH$31,'Projected Win Totals v1'!CW14,MATCH('Projected Win Totals v1'!CW$1,Rankings!$C$2:$AH$2,0))</f>
        <v>Jets</v>
      </c>
      <c r="CY14" s="19">
        <v>0.23300000000000001</v>
      </c>
      <c r="CZ14">
        <f t="shared" si="25"/>
        <v>0</v>
      </c>
      <c r="DA14">
        <v>12</v>
      </c>
      <c r="DB14" t="str">
        <f>INDEX(Rankings!$C$15:$AH$31,'Projected Win Totals v1'!DA14,MATCH('Projected Win Totals v1'!DA$1,Rankings!$C$2:$AH$2,0))</f>
        <v>Jaguars</v>
      </c>
      <c r="DC14" s="19">
        <v>0.59750000000000003</v>
      </c>
      <c r="DD14">
        <f t="shared" si="26"/>
        <v>1</v>
      </c>
      <c r="DE14">
        <v>12</v>
      </c>
      <c r="DF14" t="str">
        <f>INDEX(Rankings!$C$15:$AH$31,'Projected Win Totals v1'!DE14,MATCH('Projected Win Totals v1'!DE$1,Rankings!$C$2:$AH$2,0))</f>
        <v>Titans</v>
      </c>
      <c r="DG14" s="19">
        <v>0.38800000000000001</v>
      </c>
      <c r="DH14">
        <f t="shared" si="27"/>
        <v>0</v>
      </c>
      <c r="DI14">
        <v>12</v>
      </c>
      <c r="DJ14" t="str">
        <f>INDEX(Rankings!$C$15:$AH$31,'Projected Win Totals v1'!DI14,MATCH('Projected Win Totals v1'!DI$1,Rankings!$C$2:$AH$2,0))</f>
        <v>Colts</v>
      </c>
      <c r="DK14" s="19">
        <v>0.48899999999999999</v>
      </c>
      <c r="DL14">
        <f t="shared" si="28"/>
        <v>0</v>
      </c>
      <c r="DM14">
        <v>12</v>
      </c>
      <c r="DN14" t="str">
        <f>INDEX(Rankings!$C$15:$AH$31,'Projected Win Totals v1'!DM14,MATCH('Projected Win Totals v1'!DM$1,Rankings!$C$2:$AH$2,0))</f>
        <v>Raiders</v>
      </c>
      <c r="DO14" s="19">
        <v>0.77700000000000002</v>
      </c>
      <c r="DP14">
        <f t="shared" si="29"/>
        <v>1</v>
      </c>
      <c r="DQ14">
        <v>12</v>
      </c>
      <c r="DR14" t="str">
        <f>INDEX(Rankings!$C$15:$AH$31,'Projected Win Totals v1'!DQ14,MATCH('Projected Win Totals v1'!DQ$1,Rankings!$C$2:$AH$2,0))</f>
        <v>Broncos</v>
      </c>
      <c r="DS14" s="19">
        <v>0.38</v>
      </c>
      <c r="DT14">
        <f t="shared" si="30"/>
        <v>0</v>
      </c>
      <c r="DU14">
        <v>12</v>
      </c>
      <c r="DV14" t="str">
        <f>INDEX(Rankings!$C$15:$AH$31,'Projected Win Totals v1'!DU14,MATCH('Projected Win Totals v1'!DU$1,Rankings!$C$2:$AH$2,0))</f>
        <v>Browns</v>
      </c>
      <c r="DW14" s="19">
        <v>0.33750000000000002</v>
      </c>
      <c r="DX14">
        <f t="shared" si="31"/>
        <v>0</v>
      </c>
      <c r="EC14" s="19"/>
      <c r="EF14" t="s">
        <v>143</v>
      </c>
      <c r="EG14" t="s">
        <v>144</v>
      </c>
      <c r="EH14" t="s">
        <v>145</v>
      </c>
      <c r="EL14">
        <v>7</v>
      </c>
      <c r="EM14" t="e">
        <v>#REF!</v>
      </c>
      <c r="EN14" t="e">
        <v>#REF!</v>
      </c>
      <c r="EP14" t="e">
        <f t="shared" si="32"/>
        <v>#REF!</v>
      </c>
      <c r="EQ14" t="e">
        <f t="shared" si="33"/>
        <v>#REF!</v>
      </c>
      <c r="ER14" t="e">
        <f t="shared" si="34"/>
        <v>#REF!</v>
      </c>
    </row>
    <row r="15" spans="1:149" x14ac:dyDescent="0.25">
      <c r="A15">
        <v>13</v>
      </c>
      <c r="B15" t="s">
        <v>12</v>
      </c>
      <c r="C15" s="19">
        <v>0.498</v>
      </c>
      <c r="D15">
        <f t="shared" si="0"/>
        <v>0</v>
      </c>
      <c r="E15">
        <v>13</v>
      </c>
      <c r="F15" t="s">
        <v>20</v>
      </c>
      <c r="G15" s="19">
        <v>0.51300000000000001</v>
      </c>
      <c r="H15">
        <f t="shared" si="1"/>
        <v>0</v>
      </c>
      <c r="I15">
        <v>13</v>
      </c>
      <c r="J15" t="str">
        <f>INDEX(Rankings!$C$15:$AH$31,'Projected Win Totals v1'!I15,MATCH('Projected Win Totals v1'!I$1,Rankings!$C$2:$AH$2,0))</f>
        <v>Raiders</v>
      </c>
      <c r="K15" s="19">
        <v>0.78549999999999998</v>
      </c>
      <c r="L15">
        <f t="shared" si="2"/>
        <v>1</v>
      </c>
      <c r="M15">
        <v>13</v>
      </c>
      <c r="N15" t="str">
        <f>INDEX(Rankings!$C$15:$AH$31,'Projected Win Totals v1'!M15,MATCH('Projected Win Totals v1'!M$1,Rankings!$C$2:$AH$2,0))</f>
        <v>Cardinals</v>
      </c>
      <c r="O15" s="19">
        <v>0.69850000000000001</v>
      </c>
      <c r="P15">
        <f t="shared" si="3"/>
        <v>1</v>
      </c>
      <c r="Q15">
        <v>13</v>
      </c>
      <c r="R15" t="str">
        <f>INDEX(Rankings!$C$15:$AH$31,'Projected Win Totals v1'!Q15,MATCH('Projected Win Totals v1'!Q$1,Rankings!$C$2:$AH$2,0))</f>
        <v>Falcons</v>
      </c>
      <c r="S15" s="19">
        <v>0.64400000000000002</v>
      </c>
      <c r="T15">
        <f t="shared" si="4"/>
        <v>1</v>
      </c>
      <c r="U15">
        <v>13</v>
      </c>
      <c r="V15" t="str">
        <f>INDEX(Rankings!$C$15:$AH$31,'Projected Win Totals v1'!U15,MATCH('Projected Win Totals v1'!U$1,Rankings!$C$2:$AH$2,0))</f>
        <v>Dolphins</v>
      </c>
      <c r="W15" s="19">
        <v>0.64100000000000001</v>
      </c>
      <c r="X15">
        <f t="shared" si="5"/>
        <v>1</v>
      </c>
      <c r="Y15">
        <v>13</v>
      </c>
      <c r="Z15" t="str">
        <f>INDEX(Rankings!$C$15:$AH$31,'Projected Win Totals v1'!Y15,MATCH('Projected Win Totals v1'!Y$1,Rankings!$C$2:$AH$2,0))</f>
        <v>Broncos</v>
      </c>
      <c r="AA15" s="19">
        <v>0.60750000000000004</v>
      </c>
      <c r="AB15">
        <f t="shared" si="6"/>
        <v>1</v>
      </c>
      <c r="AC15">
        <v>13</v>
      </c>
      <c r="AD15" t="str">
        <f>INDEX(Rankings!$C$15:$AH$31,'Projected Win Totals v1'!AC15,MATCH('Projected Win Totals v1'!AC$1,Rankings!$C$2:$AH$2,0))</f>
        <v>Titans</v>
      </c>
      <c r="AE15" s="19">
        <v>0.56599999999999995</v>
      </c>
      <c r="AF15">
        <f t="shared" si="7"/>
        <v>1</v>
      </c>
      <c r="AG15">
        <v>13</v>
      </c>
      <c r="AH15" t="str">
        <f>INDEX(Rankings!$C$15:$AH$31,'Projected Win Totals v1'!AG15,MATCH('Projected Win Totals v1'!AG$1,Rankings!$C$2:$AH$2,0))</f>
        <v>Vikings</v>
      </c>
      <c r="AI15" s="19">
        <v>0.56599999999999995</v>
      </c>
      <c r="AJ15">
        <f t="shared" si="8"/>
        <v>1</v>
      </c>
      <c r="AK15">
        <v>13</v>
      </c>
      <c r="AL15" t="str">
        <f>INDEX(Rankings!$C$15:$AH$31,'Projected Win Totals v1'!AK15,MATCH('Projected Win Totals v1'!AK$1,Rankings!$C$2:$AH$2,0))</f>
        <v>Seahawks</v>
      </c>
      <c r="AM15" s="19">
        <v>0.42749999999999999</v>
      </c>
      <c r="AN15">
        <f t="shared" si="9"/>
        <v>0</v>
      </c>
      <c r="AO15">
        <v>13</v>
      </c>
      <c r="AP15" t="str">
        <f>INDEX(Rankings!$C$15:$AH$31,'Projected Win Totals v1'!AO15,MATCH('Projected Win Totals v1'!AO$1,Rankings!$C$2:$AH$2,0))</f>
        <v>Lions</v>
      </c>
      <c r="AQ15" s="19">
        <v>0.75049999999999994</v>
      </c>
      <c r="AR15">
        <f t="shared" si="10"/>
        <v>1</v>
      </c>
      <c r="AS15">
        <v>13</v>
      </c>
      <c r="AT15" t="str">
        <f>INDEX(Rankings!$C$15:$AH$31,'Projected Win Totals v1'!AS15,MATCH('Projected Win Totals v1'!AS$1,Rankings!$C$2:$AH$2,0))</f>
        <v>Giants</v>
      </c>
      <c r="AU15" s="19">
        <v>0.53049999999999997</v>
      </c>
      <c r="AV15">
        <f t="shared" si="11"/>
        <v>0</v>
      </c>
      <c r="AW15">
        <v>13</v>
      </c>
      <c r="AX15" t="str">
        <f>INDEX(Rankings!$C$15:$AH$31,'Projected Win Totals v1'!AW15,MATCH('Projected Win Totals v1'!AW$1,Rankings!$C$2:$AH$2,0))</f>
        <v>Bears</v>
      </c>
      <c r="AY15" s="19">
        <v>0.26650000000000001</v>
      </c>
      <c r="AZ15">
        <f t="shared" si="12"/>
        <v>0</v>
      </c>
      <c r="BA15">
        <v>13</v>
      </c>
      <c r="BB15" t="str">
        <f>INDEX(Rankings!$C$15:$AH$31,'Projected Win Totals v1'!BA15,MATCH('Projected Win Totals v1'!BA$1,Rankings!$C$2:$AH$2,0))</f>
        <v>Ravens</v>
      </c>
      <c r="BC15" s="19">
        <v>0.32300000000000001</v>
      </c>
      <c r="BD15">
        <f t="shared" si="13"/>
        <v>0</v>
      </c>
      <c r="BE15">
        <v>13</v>
      </c>
      <c r="BF15" t="str">
        <f>INDEX(Rankings!$C$15:$AH$31,'Projected Win Totals v1'!BE15,MATCH('Projected Win Totals v1'!BE$1,Rankings!$C$2:$AH$2,0))</f>
        <v>Rams</v>
      </c>
      <c r="BG15" s="19">
        <v>0.28449999999999998</v>
      </c>
      <c r="BH15">
        <f t="shared" si="14"/>
        <v>0</v>
      </c>
      <c r="BI15">
        <v>13</v>
      </c>
      <c r="BJ15" t="str">
        <f>INDEX(Rankings!$C$15:$AH$31,'Projected Win Totals v1'!BI15,MATCH('Projected Win Totals v1'!BI$1,Rankings!$C$2:$AH$2,0))</f>
        <v>Saints</v>
      </c>
      <c r="BK15" s="19">
        <v>0.3805</v>
      </c>
      <c r="BL15">
        <f t="shared" si="15"/>
        <v>0</v>
      </c>
      <c r="BM15">
        <v>13</v>
      </c>
      <c r="BN15" t="str">
        <f>INDEX(Rankings!$C$15:$AH$31,'Projected Win Totals v1'!BM15,MATCH('Projected Win Totals v1'!BM$1,Rankings!$C$2:$AH$2,0))</f>
        <v>Redskins</v>
      </c>
      <c r="BO15" s="19">
        <v>0.65800000000000003</v>
      </c>
      <c r="BP15">
        <f t="shared" si="16"/>
        <v>1</v>
      </c>
      <c r="BQ15">
        <v>13</v>
      </c>
      <c r="BR15" t="str">
        <f>INDEX(Rankings!$C$15:$AH$31,'Projected Win Totals v1'!BQ15,MATCH('Projected Win Totals v1'!BQ$1,Rankings!$C$2:$AH$2,0))</f>
        <v>Jaguars</v>
      </c>
      <c r="BS15" s="19">
        <v>0.53200000000000003</v>
      </c>
      <c r="BT15">
        <f t="shared" si="17"/>
        <v>0</v>
      </c>
      <c r="BU15">
        <v>13</v>
      </c>
      <c r="BV15" t="str">
        <f>INDEX(Rankings!$C$15:$AH$31,'Projected Win Totals v1'!BU15,MATCH('Projected Win Totals v1'!BU$1,Rankings!$C$2:$AH$2,0))</f>
        <v>Packers</v>
      </c>
      <c r="BW15" s="19">
        <v>0.45900000000000002</v>
      </c>
      <c r="BX15">
        <f t="shared" si="18"/>
        <v>0</v>
      </c>
      <c r="BY15">
        <v>13</v>
      </c>
      <c r="BZ15" t="str">
        <f>INDEX(Rankings!$C$15:$AH$31,'Projected Win Totals v1'!BY15,MATCH('Projected Win Totals v1'!BY$1,Rankings!$C$2:$AH$2,0))</f>
        <v>Panthers</v>
      </c>
      <c r="CA15" s="19">
        <v>0.36149999999999999</v>
      </c>
      <c r="CB15">
        <f t="shared" si="19"/>
        <v>0</v>
      </c>
      <c r="CC15">
        <v>13</v>
      </c>
      <c r="CD15" t="str">
        <f>INDEX(Rankings!$C$15:$AH$31,'Projected Win Totals v1'!CC15,MATCH('Projected Win Totals v1'!CC$1,Rankings!$C$2:$AH$2,0))</f>
        <v>Bills</v>
      </c>
      <c r="CE15" s="19">
        <v>0.65300000000000002</v>
      </c>
      <c r="CF15">
        <f t="shared" si="20"/>
        <v>1</v>
      </c>
      <c r="CG15">
        <v>13</v>
      </c>
      <c r="CH15" t="str">
        <f>INDEX(Rankings!$C$15:$AH$31,'Projected Win Totals v1'!CG15,MATCH('Projected Win Totals v1'!CG$1,Rankings!$C$2:$AH$2,0))</f>
        <v>49ers</v>
      </c>
      <c r="CI15" s="19">
        <v>0.69550000000000001</v>
      </c>
      <c r="CJ15">
        <f t="shared" si="21"/>
        <v>1</v>
      </c>
      <c r="CK15">
        <v>13</v>
      </c>
      <c r="CL15" t="str">
        <f>INDEX(Rankings!$C$15:$AH$31,'Projected Win Totals v1'!CK15,MATCH('Projected Win Totals v1'!CK$1,Rankings!$C$2:$AH$2,0))</f>
        <v>Jets</v>
      </c>
      <c r="CM15" s="19">
        <v>0.56100000000000005</v>
      </c>
      <c r="CN15">
        <f t="shared" si="22"/>
        <v>1</v>
      </c>
      <c r="CO15">
        <v>13</v>
      </c>
      <c r="CP15" t="str">
        <f>INDEX(Rankings!$C$15:$AH$31,'Projected Win Totals v1'!CO15,MATCH('Projected Win Totals v1'!CO$1,Rankings!$C$2:$AH$2,0))</f>
        <v>Browns</v>
      </c>
      <c r="CQ15" s="19">
        <v>0.496</v>
      </c>
      <c r="CR15">
        <f t="shared" si="23"/>
        <v>0</v>
      </c>
      <c r="CS15">
        <v>13</v>
      </c>
      <c r="CT15" t="str">
        <f>INDEX(Rankings!$C$15:$AH$31,'Projected Win Totals v1'!CS15,MATCH('Projected Win Totals v1'!CS$1,Rankings!$C$2:$AH$2,0))</f>
        <v>Chargers</v>
      </c>
      <c r="CU15" s="19">
        <v>0.38300000000000001</v>
      </c>
      <c r="CV15">
        <f t="shared" si="24"/>
        <v>0</v>
      </c>
      <c r="CW15">
        <v>13</v>
      </c>
      <c r="CX15" t="str">
        <f>INDEX(Rankings!$C$15:$AH$31,'Projected Win Totals v1'!CW15,MATCH('Projected Win Totals v1'!CW$1,Rankings!$C$2:$AH$2,0))</f>
        <v>Chiefs</v>
      </c>
      <c r="CY15" s="19">
        <v>0.219</v>
      </c>
      <c r="CZ15">
        <f t="shared" si="25"/>
        <v>0</v>
      </c>
      <c r="DA15">
        <v>13</v>
      </c>
      <c r="DB15" t="str">
        <f>INDEX(Rankings!$C$15:$AH$31,'Projected Win Totals v1'!DA15,MATCH('Projected Win Totals v1'!DA$1,Rankings!$C$2:$AH$2,0))</f>
        <v>Colts</v>
      </c>
      <c r="DC15" s="19">
        <v>0.433</v>
      </c>
      <c r="DD15">
        <f t="shared" si="26"/>
        <v>0</v>
      </c>
      <c r="DE15">
        <v>13</v>
      </c>
      <c r="DF15" t="str">
        <f>INDEX(Rankings!$C$15:$AH$31,'Projected Win Totals v1'!DE15,MATCH('Projected Win Totals v1'!DE$1,Rankings!$C$2:$AH$2,0))</f>
        <v>Buccaneers</v>
      </c>
      <c r="DG15" s="19">
        <v>0.46100000000000002</v>
      </c>
      <c r="DH15">
        <f t="shared" si="27"/>
        <v>0</v>
      </c>
      <c r="DI15">
        <v>13</v>
      </c>
      <c r="DJ15" t="str">
        <f>INDEX(Rankings!$C$15:$AH$31,'Projected Win Totals v1'!DI15,MATCH('Projected Win Totals v1'!DI$1,Rankings!$C$2:$AH$2,0))</f>
        <v>Patriots</v>
      </c>
      <c r="DK15" s="19">
        <v>0.48849999999999999</v>
      </c>
      <c r="DL15">
        <f t="shared" si="28"/>
        <v>0</v>
      </c>
      <c r="DM15">
        <v>13</v>
      </c>
      <c r="DN15" t="str">
        <f>INDEX(Rankings!$C$15:$AH$31,'Projected Win Totals v1'!DM15,MATCH('Projected Win Totals v1'!DM$1,Rankings!$C$2:$AH$2,0))</f>
        <v>Bengals</v>
      </c>
      <c r="DO15" s="19">
        <v>0.434</v>
      </c>
      <c r="DP15">
        <f t="shared" si="29"/>
        <v>0</v>
      </c>
      <c r="DQ15">
        <v>13</v>
      </c>
      <c r="DR15" t="str">
        <f>INDEX(Rankings!$C$15:$AH$31,'Projected Win Totals v1'!DQ15,MATCH('Projected Win Totals v1'!DQ$1,Rankings!$C$2:$AH$2,0))</f>
        <v>Cowboys</v>
      </c>
      <c r="DS15" s="19">
        <v>0.33900000000000002</v>
      </c>
      <c r="DT15">
        <f t="shared" si="30"/>
        <v>0</v>
      </c>
      <c r="DU15">
        <v>13</v>
      </c>
      <c r="DV15" t="str">
        <f>INDEX(Rankings!$C$15:$AH$31,'Projected Win Totals v1'!DU15,MATCH('Projected Win Totals v1'!DU$1,Rankings!$C$2:$AH$2,0))</f>
        <v>Eagles</v>
      </c>
      <c r="DW15" s="19">
        <v>0.34899999999999998</v>
      </c>
      <c r="DX15">
        <f t="shared" si="31"/>
        <v>0</v>
      </c>
      <c r="EF15" t="str">
        <f>_xlfn.CONCAT(EH5, " @ ",EF6)</f>
        <v>Texans @ Browns</v>
      </c>
      <c r="EG15">
        <v>0.48970000000000002</v>
      </c>
      <c r="EH15" t="s">
        <v>20</v>
      </c>
      <c r="EI15" t="str">
        <f ca="1">IF(RAND()&gt;EG15,EF6,EH5)</f>
        <v>Texans</v>
      </c>
      <c r="EL15">
        <v>8</v>
      </c>
      <c r="EM15" t="e">
        <v>#REF!</v>
      </c>
      <c r="EN15" t="e">
        <v>#REF!</v>
      </c>
      <c r="EP15" t="e">
        <f t="shared" si="32"/>
        <v>#REF!</v>
      </c>
      <c r="EQ15" t="e">
        <f t="shared" si="33"/>
        <v>#REF!</v>
      </c>
      <c r="ER15" t="e">
        <f t="shared" si="34"/>
        <v>#REF!</v>
      </c>
    </row>
    <row r="16" spans="1:149" x14ac:dyDescent="0.25">
      <c r="A16">
        <v>14</v>
      </c>
      <c r="B16" t="s">
        <v>11</v>
      </c>
      <c r="C16" s="19">
        <v>0.63400000000000001</v>
      </c>
      <c r="D16">
        <f t="shared" si="0"/>
        <v>1</v>
      </c>
      <c r="E16">
        <v>14</v>
      </c>
      <c r="F16" t="s">
        <v>24</v>
      </c>
      <c r="G16" s="19">
        <v>0.50749999999999995</v>
      </c>
      <c r="H16">
        <f t="shared" si="1"/>
        <v>0</v>
      </c>
      <c r="I16">
        <v>14</v>
      </c>
      <c r="J16" t="str">
        <f>INDEX(Rankings!$C$15:$AH$31,'Projected Win Totals v1'!I16,MATCH('Projected Win Totals v1'!I$1,Rankings!$C$2:$AH$2,0))</f>
        <v>Patriots</v>
      </c>
      <c r="K16" s="19">
        <v>0.50249999999999995</v>
      </c>
      <c r="L16">
        <f t="shared" si="2"/>
        <v>0</v>
      </c>
      <c r="M16">
        <v>14</v>
      </c>
      <c r="N16" t="str">
        <f>INDEX(Rankings!$C$15:$AH$31,'Projected Win Totals v1'!M16,MATCH('Projected Win Totals v1'!M$1,Rankings!$C$2:$AH$2,0))</f>
        <v>Seahawks</v>
      </c>
      <c r="O16" s="19">
        <v>0.55500000000000005</v>
      </c>
      <c r="P16">
        <f t="shared" si="3"/>
        <v>1</v>
      </c>
      <c r="Q16">
        <v>14</v>
      </c>
      <c r="R16" t="str">
        <f>INDEX(Rankings!$C$15:$AH$31,'Projected Win Totals v1'!Q16,MATCH('Projected Win Totals v1'!Q$1,Rankings!$C$2:$AH$2,0))</f>
        <v>49ers</v>
      </c>
      <c r="S16" s="19">
        <v>0.70599999999999996</v>
      </c>
      <c r="T16">
        <f t="shared" si="4"/>
        <v>1</v>
      </c>
      <c r="U16">
        <v>14</v>
      </c>
      <c r="V16" t="str">
        <f>INDEX(Rankings!$C$15:$AH$31,'Projected Win Totals v1'!U16,MATCH('Projected Win Totals v1'!U$1,Rankings!$C$2:$AH$2,0))</f>
        <v>Giants</v>
      </c>
      <c r="W16" s="19">
        <v>0.56100000000000005</v>
      </c>
      <c r="X16">
        <f t="shared" si="5"/>
        <v>1</v>
      </c>
      <c r="Y16">
        <v>14</v>
      </c>
      <c r="Z16" t="str">
        <f>INDEX(Rankings!$C$15:$AH$31,'Projected Win Totals v1'!Y16,MATCH('Projected Win Totals v1'!Y$1,Rankings!$C$2:$AH$2,0))</f>
        <v>Jaguars</v>
      </c>
      <c r="AA16" s="19">
        <v>0.64549999999999996</v>
      </c>
      <c r="AB16">
        <f t="shared" si="6"/>
        <v>1</v>
      </c>
      <c r="AC16">
        <v>14</v>
      </c>
      <c r="AD16" t="str">
        <f>INDEX(Rankings!$C$15:$AH$31,'Projected Win Totals v1'!AC16,MATCH('Projected Win Totals v1'!AC$1,Rankings!$C$2:$AH$2,0))</f>
        <v>Buccaneers</v>
      </c>
      <c r="AE16" s="19">
        <v>0.67449999999999999</v>
      </c>
      <c r="AF16">
        <f t="shared" si="7"/>
        <v>1</v>
      </c>
      <c r="AG16">
        <v>14</v>
      </c>
      <c r="AH16" t="str">
        <f>INDEX(Rankings!$C$15:$AH$31,'Projected Win Totals v1'!AG16,MATCH('Projected Win Totals v1'!AG$1,Rankings!$C$2:$AH$2,0))</f>
        <v>Rams</v>
      </c>
      <c r="AI16" s="19">
        <v>0.47499999999999998</v>
      </c>
      <c r="AJ16">
        <f t="shared" si="8"/>
        <v>0</v>
      </c>
      <c r="AK16">
        <v>14</v>
      </c>
      <c r="AL16" t="str">
        <f>INDEX(Rankings!$C$15:$AH$31,'Projected Win Totals v1'!AK16,MATCH('Projected Win Totals v1'!AK$1,Rankings!$C$2:$AH$2,0))</f>
        <v>Lions</v>
      </c>
      <c r="AM16" s="19">
        <v>0.58499999999999996</v>
      </c>
      <c r="AN16">
        <f t="shared" si="9"/>
        <v>1</v>
      </c>
      <c r="AO16">
        <v>14</v>
      </c>
      <c r="AP16" t="str">
        <f>INDEX(Rankings!$C$15:$AH$31,'Projected Win Totals v1'!AO16,MATCH('Projected Win Totals v1'!AO$1,Rankings!$C$2:$AH$2,0))</f>
        <v>Cowboys</v>
      </c>
      <c r="AQ16" s="19">
        <v>0.63549999999999995</v>
      </c>
      <c r="AR16">
        <f t="shared" si="10"/>
        <v>1</v>
      </c>
      <c r="AS16">
        <v>14</v>
      </c>
      <c r="AT16" t="str">
        <f>INDEX(Rankings!$C$15:$AH$31,'Projected Win Totals v1'!AS16,MATCH('Projected Win Totals v1'!AS$1,Rankings!$C$2:$AH$2,0))</f>
        <v>Redskins</v>
      </c>
      <c r="AU16" s="19">
        <v>0.57599999999999996</v>
      </c>
      <c r="AV16">
        <f t="shared" si="11"/>
        <v>1</v>
      </c>
      <c r="AW16">
        <v>14</v>
      </c>
      <c r="AX16" t="str">
        <f>INDEX(Rankings!$C$15:$AH$31,'Projected Win Totals v1'!AW16,MATCH('Projected Win Totals v1'!AW$1,Rankings!$C$2:$AH$2,0))</f>
        <v>Vikings</v>
      </c>
      <c r="AY16" s="19">
        <v>0.44850000000000001</v>
      </c>
      <c r="AZ16">
        <f t="shared" si="12"/>
        <v>0</v>
      </c>
      <c r="BA16">
        <v>14</v>
      </c>
      <c r="BB16" t="str">
        <f>INDEX(Rankings!$C$15:$AH$31,'Projected Win Totals v1'!BA16,MATCH('Projected Win Totals v1'!BA$1,Rankings!$C$2:$AH$2,0))</f>
        <v>Saints</v>
      </c>
      <c r="BC16" s="19">
        <v>0.29249999999999998</v>
      </c>
      <c r="BD16">
        <f t="shared" si="13"/>
        <v>0</v>
      </c>
      <c r="BE16">
        <v>14</v>
      </c>
      <c r="BF16" t="str">
        <f>INDEX(Rankings!$C$15:$AH$31,'Projected Win Totals v1'!BE16,MATCH('Projected Win Totals v1'!BE$1,Rankings!$C$2:$AH$2,0))</f>
        <v>Steelers</v>
      </c>
      <c r="BG16" s="19">
        <v>0.32100000000000001</v>
      </c>
      <c r="BH16">
        <f t="shared" si="14"/>
        <v>0</v>
      </c>
      <c r="BI16">
        <v>14</v>
      </c>
      <c r="BJ16" t="str">
        <f>INDEX(Rankings!$C$15:$AH$31,'Projected Win Totals v1'!BI16,MATCH('Projected Win Totals v1'!BI$1,Rankings!$C$2:$AH$2,0))</f>
        <v>Panthers</v>
      </c>
      <c r="BK16" s="19">
        <v>0.48149999999999998</v>
      </c>
      <c r="BL16">
        <f t="shared" si="15"/>
        <v>0</v>
      </c>
      <c r="BM16">
        <v>14</v>
      </c>
      <c r="BN16" t="str">
        <f>INDEX(Rankings!$C$15:$AH$31,'Projected Win Totals v1'!BM16,MATCH('Projected Win Totals v1'!BM$1,Rankings!$C$2:$AH$2,0))</f>
        <v>Falcons</v>
      </c>
      <c r="BO16" s="19">
        <v>0.52100000000000002</v>
      </c>
      <c r="BP16">
        <f t="shared" si="16"/>
        <v>0</v>
      </c>
      <c r="BQ16">
        <v>14</v>
      </c>
      <c r="BR16" t="str">
        <f>INDEX(Rankings!$C$15:$AH$31,'Projected Win Totals v1'!BQ16,MATCH('Projected Win Totals v1'!BQ$1,Rankings!$C$2:$AH$2,0))</f>
        <v>Colts</v>
      </c>
      <c r="BS16" s="19">
        <v>0.33400000000000002</v>
      </c>
      <c r="BT16">
        <f t="shared" si="17"/>
        <v>0</v>
      </c>
      <c r="BU16">
        <v>14</v>
      </c>
      <c r="BV16" t="str">
        <f>INDEX(Rankings!$C$15:$AH$31,'Projected Win Totals v1'!BU16,MATCH('Projected Win Totals v1'!BU$1,Rankings!$C$2:$AH$2,0))</f>
        <v>Eagles</v>
      </c>
      <c r="BW16" s="19">
        <v>0.46200000000000002</v>
      </c>
      <c r="BX16">
        <f t="shared" si="18"/>
        <v>0</v>
      </c>
      <c r="BY16">
        <v>14</v>
      </c>
      <c r="BZ16" t="str">
        <f>INDEX(Rankings!$C$15:$AH$31,'Projected Win Totals v1'!BY16,MATCH('Projected Win Totals v1'!BY$1,Rankings!$C$2:$AH$2,0))</f>
        <v>Packers</v>
      </c>
      <c r="CA16" s="19">
        <v>0.41349999999999998</v>
      </c>
      <c r="CB16">
        <f t="shared" si="19"/>
        <v>0</v>
      </c>
      <c r="CC16">
        <v>14</v>
      </c>
      <c r="CD16" t="str">
        <f>INDEX(Rankings!$C$15:$AH$31,'Projected Win Totals v1'!CC16,MATCH('Projected Win Totals v1'!CC$1,Rankings!$C$2:$AH$2,0))</f>
        <v>Bears</v>
      </c>
      <c r="CE16" s="19">
        <v>0.36349999999999999</v>
      </c>
      <c r="CF16">
        <f t="shared" si="20"/>
        <v>0</v>
      </c>
      <c r="CG16">
        <v>14</v>
      </c>
      <c r="CH16" t="str">
        <f>INDEX(Rankings!$C$15:$AH$31,'Projected Win Totals v1'!CG16,MATCH('Projected Win Totals v1'!CG$1,Rankings!$C$2:$AH$2,0))</f>
        <v>Bills</v>
      </c>
      <c r="CI16" s="19">
        <v>0.69899999999999995</v>
      </c>
      <c r="CJ16">
        <f t="shared" si="21"/>
        <v>1</v>
      </c>
      <c r="CK16">
        <v>14</v>
      </c>
      <c r="CL16" t="str">
        <f>INDEX(Rankings!$C$15:$AH$31,'Projected Win Totals v1'!CK16,MATCH('Projected Win Totals v1'!CK$1,Rankings!$C$2:$AH$2,0))</f>
        <v>Browns</v>
      </c>
      <c r="CM16" s="19">
        <v>0.32700000000000001</v>
      </c>
      <c r="CN16">
        <f t="shared" si="22"/>
        <v>0</v>
      </c>
      <c r="CO16">
        <v>14</v>
      </c>
      <c r="CP16" t="str">
        <f>INDEX(Rankings!$C$15:$AH$31,'Projected Win Totals v1'!CO16,MATCH('Projected Win Totals v1'!CO$1,Rankings!$C$2:$AH$2,0))</f>
        <v>Cardinals</v>
      </c>
      <c r="CQ16" s="19">
        <v>0.6905</v>
      </c>
      <c r="CR16">
        <f t="shared" si="23"/>
        <v>1</v>
      </c>
      <c r="CS16">
        <v>14</v>
      </c>
      <c r="CT16" t="str">
        <f>INDEX(Rankings!$C$15:$AH$31,'Projected Win Totals v1'!CS16,MATCH('Projected Win Totals v1'!CS$1,Rankings!$C$2:$AH$2,0))</f>
        <v>Texans</v>
      </c>
      <c r="CU16" s="19">
        <v>0.40200000000000002</v>
      </c>
      <c r="CV16">
        <f t="shared" si="24"/>
        <v>0</v>
      </c>
      <c r="CW16">
        <v>14</v>
      </c>
      <c r="CX16" t="str">
        <f>INDEX(Rankings!$C$15:$AH$31,'Projected Win Totals v1'!CW16,MATCH('Projected Win Totals v1'!CW$1,Rankings!$C$2:$AH$2,0))</f>
        <v>Titans</v>
      </c>
      <c r="CY16" s="19">
        <v>0.20150000000000001</v>
      </c>
      <c r="CZ16">
        <f t="shared" si="25"/>
        <v>0</v>
      </c>
      <c r="DA16">
        <v>14</v>
      </c>
      <c r="DB16" t="str">
        <f>INDEX(Rankings!$C$15:$AH$31,'Projected Win Totals v1'!DA16,MATCH('Projected Win Totals v1'!DA$1,Rankings!$C$2:$AH$2,0))</f>
        <v>Raiders</v>
      </c>
      <c r="DC16" s="19">
        <v>0.80600000000000005</v>
      </c>
      <c r="DD16">
        <f t="shared" si="26"/>
        <v>1</v>
      </c>
      <c r="DE16">
        <v>14</v>
      </c>
      <c r="DF16" t="str">
        <f>INDEX(Rankings!$C$15:$AH$31,'Projected Win Totals v1'!DE16,MATCH('Projected Win Totals v1'!DE$1,Rankings!$C$2:$AH$2,0))</f>
        <v>Chargers</v>
      </c>
      <c r="DG16" s="19">
        <v>0.35</v>
      </c>
      <c r="DH16">
        <f t="shared" si="27"/>
        <v>0</v>
      </c>
      <c r="DI16">
        <v>14</v>
      </c>
      <c r="DJ16" t="str">
        <f>INDEX(Rankings!$C$15:$AH$31,'Projected Win Totals v1'!DI16,MATCH('Projected Win Totals v1'!DI$1,Rankings!$C$2:$AH$2,0))</f>
        <v>Broncos</v>
      </c>
      <c r="DK16" s="19">
        <v>0.59199999999999997</v>
      </c>
      <c r="DL16">
        <f t="shared" si="28"/>
        <v>1</v>
      </c>
      <c r="DM16">
        <v>14</v>
      </c>
      <c r="DN16" t="str">
        <f>INDEX(Rankings!$C$15:$AH$31,'Projected Win Totals v1'!DM16,MATCH('Projected Win Totals v1'!DM$1,Rankings!$C$2:$AH$2,0))</f>
        <v>Dolphins</v>
      </c>
      <c r="DO16" s="19">
        <v>0.54949999999999999</v>
      </c>
      <c r="DP16">
        <f t="shared" si="29"/>
        <v>0</v>
      </c>
      <c r="DQ16">
        <v>14</v>
      </c>
      <c r="DR16" t="str">
        <f>INDEX(Rankings!$C$15:$AH$31,'Projected Win Totals v1'!DQ16,MATCH('Projected Win Totals v1'!DQ$1,Rankings!$C$2:$AH$2,0))</f>
        <v>Ravens</v>
      </c>
      <c r="DS16" s="19">
        <v>0.29049999999999998</v>
      </c>
      <c r="DT16">
        <f t="shared" si="30"/>
        <v>0</v>
      </c>
      <c r="DU16">
        <v>14</v>
      </c>
      <c r="DV16" t="str">
        <f>INDEX(Rankings!$C$15:$AH$31,'Projected Win Totals v1'!DU16,MATCH('Projected Win Totals v1'!DU$1,Rankings!$C$2:$AH$2,0))</f>
        <v>Jets</v>
      </c>
      <c r="DW16" s="19">
        <v>0.44600000000000001</v>
      </c>
      <c r="DX16">
        <f t="shared" si="31"/>
        <v>0</v>
      </c>
      <c r="DZ16" t="s">
        <v>37</v>
      </c>
      <c r="EA16">
        <f>INDEX($A$20:$DX$20,1,MATCH(DZ16,$A$1:$DW$1,0)+3)</f>
        <v>11</v>
      </c>
      <c r="EC16" t="s">
        <v>24</v>
      </c>
      <c r="ED16">
        <f>INDEX($A$20:$DX$20,1,MATCH(EC16,$A$1:$DW$1,0)+3)</f>
        <v>9</v>
      </c>
      <c r="EF16" t="str">
        <f>_xlfn.CONCAT(EH4, " @ ",EF7)</f>
        <v>Chargers @ Chiefs</v>
      </c>
      <c r="EG16">
        <v>0.50980000000000003</v>
      </c>
      <c r="EH16" t="s">
        <v>23</v>
      </c>
      <c r="EI16" t="str">
        <f ca="1">IF(RAND()&gt;EG16,EF7,EH4)</f>
        <v>Chargers</v>
      </c>
      <c r="EL16">
        <v>9</v>
      </c>
      <c r="EM16" t="e">
        <v>#REF!</v>
      </c>
      <c r="EN16" t="e">
        <v>#REF!</v>
      </c>
      <c r="EP16" t="e">
        <f t="shared" si="32"/>
        <v>#REF!</v>
      </c>
      <c r="EQ16" t="e">
        <f t="shared" si="33"/>
        <v>#REF!</v>
      </c>
      <c r="ER16" t="e">
        <f t="shared" si="34"/>
        <v>#REF!</v>
      </c>
    </row>
    <row r="17" spans="1:148" x14ac:dyDescent="0.25">
      <c r="A17">
        <v>15</v>
      </c>
      <c r="B17" t="s">
        <v>40</v>
      </c>
      <c r="C17" s="19">
        <v>0.62150000000000005</v>
      </c>
      <c r="D17">
        <f t="shared" si="0"/>
        <v>1</v>
      </c>
      <c r="E17">
        <v>15</v>
      </c>
      <c r="F17" t="s">
        <v>11</v>
      </c>
      <c r="G17" s="19">
        <v>0.69450000000000001</v>
      </c>
      <c r="H17">
        <f t="shared" si="1"/>
        <v>1</v>
      </c>
      <c r="I17">
        <v>15</v>
      </c>
      <c r="J17" t="str">
        <f>INDEX(Rankings!$C$15:$AH$31,'Projected Win Totals v1'!I17,MATCH('Projected Win Totals v1'!I$1,Rankings!$C$2:$AH$2,0))</f>
        <v>Broncos</v>
      </c>
      <c r="K17" s="19">
        <v>0.63449999999999995</v>
      </c>
      <c r="L17">
        <f t="shared" si="2"/>
        <v>1</v>
      </c>
      <c r="M17">
        <v>15</v>
      </c>
      <c r="N17" t="str">
        <f>INDEX(Rankings!$C$15:$AH$31,'Projected Win Totals v1'!M17,MATCH('Projected Win Totals v1'!M$1,Rankings!$C$2:$AH$2,0))</f>
        <v>Cowboys</v>
      </c>
      <c r="O17" s="19">
        <v>0.59350000000000003</v>
      </c>
      <c r="P17">
        <f t="shared" si="3"/>
        <v>1</v>
      </c>
      <c r="Q17">
        <v>15</v>
      </c>
      <c r="R17" t="str">
        <f>INDEX(Rankings!$C$15:$AH$31,'Projected Win Totals v1'!Q17,MATCH('Projected Win Totals v1'!Q$1,Rankings!$C$2:$AH$2,0))</f>
        <v>Colts</v>
      </c>
      <c r="S17" s="19">
        <v>0.53700000000000003</v>
      </c>
      <c r="T17">
        <f t="shared" si="4"/>
        <v>0</v>
      </c>
      <c r="U17">
        <v>15</v>
      </c>
      <c r="V17" t="str">
        <f>INDEX(Rankings!$C$15:$AH$31,'Projected Win Totals v1'!U17,MATCH('Projected Win Totals v1'!U$1,Rankings!$C$2:$AH$2,0))</f>
        <v>Redskins</v>
      </c>
      <c r="W17" s="19">
        <v>0.58799999999999997</v>
      </c>
      <c r="X17">
        <f t="shared" si="5"/>
        <v>1</v>
      </c>
      <c r="Y17">
        <v>15</v>
      </c>
      <c r="Z17" t="str">
        <f>INDEX(Rankings!$C$15:$AH$31,'Projected Win Totals v1'!Y17,MATCH('Projected Win Totals v1'!Y$1,Rankings!$C$2:$AH$2,0))</f>
        <v>Vikings</v>
      </c>
      <c r="AA17" s="19">
        <v>0.54449999999999998</v>
      </c>
      <c r="AB17">
        <f t="shared" si="6"/>
        <v>0</v>
      </c>
      <c r="AC17">
        <v>15</v>
      </c>
      <c r="AD17" t="str">
        <f>INDEX(Rankings!$C$15:$AH$31,'Projected Win Totals v1'!AC17,MATCH('Projected Win Totals v1'!AC$1,Rankings!$C$2:$AH$2,0))</f>
        <v>Saints</v>
      </c>
      <c r="AE17" s="19">
        <v>0.44850000000000001</v>
      </c>
      <c r="AF17">
        <f t="shared" si="7"/>
        <v>0</v>
      </c>
      <c r="AG17">
        <v>15</v>
      </c>
      <c r="AH17" t="str">
        <f>INDEX(Rankings!$C$15:$AH$31,'Projected Win Totals v1'!AG17,MATCH('Projected Win Totals v1'!AG$1,Rankings!$C$2:$AH$2,0))</f>
        <v>Panthers</v>
      </c>
      <c r="AI17" s="19">
        <v>0.61750000000000005</v>
      </c>
      <c r="AJ17">
        <f t="shared" si="8"/>
        <v>1</v>
      </c>
      <c r="AK17">
        <v>15</v>
      </c>
      <c r="AL17" t="str">
        <f>INDEX(Rankings!$C$15:$AH$31,'Projected Win Totals v1'!AK17,MATCH('Projected Win Totals v1'!AK$1,Rankings!$C$2:$AH$2,0))</f>
        <v>Chargers</v>
      </c>
      <c r="AM17" s="19">
        <v>0.39900000000000002</v>
      </c>
      <c r="AN17">
        <f t="shared" si="9"/>
        <v>0</v>
      </c>
      <c r="AO17">
        <v>15</v>
      </c>
      <c r="AP17" t="str">
        <f>INDEX(Rankings!$C$15:$AH$31,'Projected Win Totals v1'!AO17,MATCH('Projected Win Totals v1'!AO$1,Rankings!$C$2:$AH$2,0))</f>
        <v>Packers</v>
      </c>
      <c r="AQ17" s="19">
        <v>0.68100000000000005</v>
      </c>
      <c r="AR17">
        <f t="shared" si="10"/>
        <v>1</v>
      </c>
      <c r="AS17">
        <v>15</v>
      </c>
      <c r="AT17" t="str">
        <f>INDEX(Rankings!$C$15:$AH$31,'Projected Win Totals v1'!AS17,MATCH('Projected Win Totals v1'!AS$1,Rankings!$C$2:$AH$2,0))</f>
        <v>Bears</v>
      </c>
      <c r="AU17" s="19">
        <v>0.3145</v>
      </c>
      <c r="AV17">
        <f t="shared" si="11"/>
        <v>0</v>
      </c>
      <c r="AW17">
        <v>15</v>
      </c>
      <c r="AX17" t="str">
        <f>INDEX(Rankings!$C$15:$AH$31,'Projected Win Totals v1'!AW17,MATCH('Projected Win Totals v1'!AW$1,Rankings!$C$2:$AH$2,0))</f>
        <v>Buccaneers</v>
      </c>
      <c r="AY17" s="19">
        <v>0.53300000000000003</v>
      </c>
      <c r="AZ17">
        <f t="shared" si="12"/>
        <v>0</v>
      </c>
      <c r="BA17">
        <v>15</v>
      </c>
      <c r="BB17" t="str">
        <f>INDEX(Rankings!$C$15:$AH$31,'Projected Win Totals v1'!BA17,MATCH('Projected Win Totals v1'!BA$1,Rankings!$C$2:$AH$2,0))</f>
        <v>Falcons</v>
      </c>
      <c r="BC17" s="19">
        <v>0.33100000000000002</v>
      </c>
      <c r="BD17">
        <f t="shared" si="13"/>
        <v>0</v>
      </c>
      <c r="BE17">
        <v>15</v>
      </c>
      <c r="BF17" t="str">
        <f>INDEX(Rankings!$C$15:$AH$31,'Projected Win Totals v1'!BE17,MATCH('Projected Win Totals v1'!BE$1,Rankings!$C$2:$AH$2,0))</f>
        <v>Browns</v>
      </c>
      <c r="BG17" s="19">
        <v>0.33800000000000002</v>
      </c>
      <c r="BH17">
        <f t="shared" si="14"/>
        <v>0</v>
      </c>
      <c r="BI17">
        <v>15</v>
      </c>
      <c r="BJ17" t="str">
        <f>INDEX(Rankings!$C$15:$AH$31,'Projected Win Totals v1'!BI17,MATCH('Projected Win Totals v1'!BI$1,Rankings!$C$2:$AH$2,0))</f>
        <v>49ers</v>
      </c>
      <c r="BK17" s="19">
        <v>0.66549999999999998</v>
      </c>
      <c r="BL17">
        <f t="shared" si="15"/>
        <v>1</v>
      </c>
      <c r="BM17">
        <v>15</v>
      </c>
      <c r="BN17" t="str">
        <f>INDEX(Rankings!$C$15:$AH$31,'Projected Win Totals v1'!BM17,MATCH('Projected Win Totals v1'!BM$1,Rankings!$C$2:$AH$2,0))</f>
        <v>Seahawks</v>
      </c>
      <c r="BO17" s="19">
        <v>0.38100000000000001</v>
      </c>
      <c r="BP17">
        <f t="shared" si="16"/>
        <v>0</v>
      </c>
      <c r="BQ17">
        <v>15</v>
      </c>
      <c r="BR17" t="str">
        <f>INDEX(Rankings!$C$15:$AH$31,'Projected Win Totals v1'!BQ17,MATCH('Projected Win Totals v1'!BQ$1,Rankings!$C$2:$AH$2,0))</f>
        <v>Lions</v>
      </c>
      <c r="BS17" s="19">
        <v>0.44350000000000001</v>
      </c>
      <c r="BT17">
        <f t="shared" si="17"/>
        <v>0</v>
      </c>
      <c r="BU17">
        <v>15</v>
      </c>
      <c r="BV17" t="str">
        <f>INDEX(Rankings!$C$15:$AH$31,'Projected Win Totals v1'!BU17,MATCH('Projected Win Totals v1'!BU$1,Rankings!$C$2:$AH$2,0))</f>
        <v>Dolphins</v>
      </c>
      <c r="BW17" s="19">
        <v>0.66349999999999998</v>
      </c>
      <c r="BX17">
        <f t="shared" si="18"/>
        <v>1</v>
      </c>
      <c r="BY17">
        <v>15</v>
      </c>
      <c r="BZ17" t="str">
        <f>INDEX(Rankings!$C$15:$AH$31,'Projected Win Totals v1'!BY17,MATCH('Projected Win Totals v1'!BY$1,Rankings!$C$2:$AH$2,0))</f>
        <v>Eagles</v>
      </c>
      <c r="CA17" s="19">
        <v>0.38400000000000001</v>
      </c>
      <c r="CB17">
        <f t="shared" si="19"/>
        <v>0</v>
      </c>
      <c r="CC17">
        <v>15</v>
      </c>
      <c r="CD17" t="str">
        <f>INDEX(Rankings!$C$15:$AH$31,'Projected Win Totals v1'!CC17,MATCH('Projected Win Totals v1'!CC$1,Rankings!$C$2:$AH$2,0))</f>
        <v>Rams</v>
      </c>
      <c r="CE17" s="19">
        <v>0.41749999999999998</v>
      </c>
      <c r="CF17">
        <f t="shared" si="20"/>
        <v>0</v>
      </c>
      <c r="CG17">
        <v>15</v>
      </c>
      <c r="CH17" t="str">
        <f>INDEX(Rankings!$C$15:$AH$31,'Projected Win Totals v1'!CG17,MATCH('Projected Win Totals v1'!CG$1,Rankings!$C$2:$AH$2,0))</f>
        <v>Jets</v>
      </c>
      <c r="CI17" s="19">
        <v>0.69650000000000001</v>
      </c>
      <c r="CJ17">
        <f t="shared" si="21"/>
        <v>1</v>
      </c>
      <c r="CK17">
        <v>15</v>
      </c>
      <c r="CL17" t="str">
        <f>INDEX(Rankings!$C$15:$AH$31,'Projected Win Totals v1'!CK17,MATCH('Projected Win Totals v1'!CK$1,Rankings!$C$2:$AH$2,0))</f>
        <v>Patriots</v>
      </c>
      <c r="CM17" s="19">
        <v>0.30249999999999999</v>
      </c>
      <c r="CN17">
        <f t="shared" si="22"/>
        <v>0</v>
      </c>
      <c r="CO17">
        <v>15</v>
      </c>
      <c r="CP17" t="str">
        <f>INDEX(Rankings!$C$15:$AH$31,'Projected Win Totals v1'!CO17,MATCH('Projected Win Totals v1'!CO$1,Rankings!$C$2:$AH$2,0))</f>
        <v>Bills</v>
      </c>
      <c r="CQ17" s="19">
        <v>0.73450000000000004</v>
      </c>
      <c r="CR17">
        <f t="shared" si="23"/>
        <v>1</v>
      </c>
      <c r="CS17">
        <v>15</v>
      </c>
      <c r="CT17" t="str">
        <f>INDEX(Rankings!$C$15:$AH$31,'Projected Win Totals v1'!CS17,MATCH('Projected Win Totals v1'!CS$1,Rankings!$C$2:$AH$2,0))</f>
        <v>Chiefs</v>
      </c>
      <c r="CU17" s="19">
        <v>0.376</v>
      </c>
      <c r="CV17">
        <f t="shared" si="24"/>
        <v>0</v>
      </c>
      <c r="CW17">
        <v>15</v>
      </c>
      <c r="CX17" t="str">
        <f>INDEX(Rankings!$C$15:$AH$31,'Projected Win Totals v1'!CW17,MATCH('Projected Win Totals v1'!CW$1,Rankings!$C$2:$AH$2,0))</f>
        <v>Jaguars</v>
      </c>
      <c r="CY17" s="19">
        <v>0.36349999999999999</v>
      </c>
      <c r="CZ17">
        <f t="shared" si="25"/>
        <v>0</v>
      </c>
      <c r="DA17">
        <v>15</v>
      </c>
      <c r="DB17" t="str">
        <f>INDEX(Rankings!$C$15:$AH$31,'Projected Win Totals v1'!DA17,MATCH('Projected Win Totals v1'!DA$1,Rankings!$C$2:$AH$2,0))</f>
        <v>Texans</v>
      </c>
      <c r="DC17" s="19">
        <v>0.45100000000000001</v>
      </c>
      <c r="DD17">
        <f t="shared" si="26"/>
        <v>0</v>
      </c>
      <c r="DE17">
        <v>15</v>
      </c>
      <c r="DF17" t="str">
        <f>INDEX(Rankings!$C$15:$AH$31,'Projected Win Totals v1'!DE17,MATCH('Projected Win Totals v1'!DE$1,Rankings!$C$2:$AH$2,0))</f>
        <v>Raiders</v>
      </c>
      <c r="DG17" s="19">
        <v>0.66600000000000004</v>
      </c>
      <c r="DH17">
        <f t="shared" si="27"/>
        <v>1</v>
      </c>
      <c r="DI17">
        <v>15</v>
      </c>
      <c r="DJ17" t="str">
        <f>INDEX(Rankings!$C$15:$AH$31,'Projected Win Totals v1'!DI17,MATCH('Projected Win Totals v1'!DI$1,Rankings!$C$2:$AH$2,0))</f>
        <v>Titans</v>
      </c>
      <c r="DK17" s="19">
        <v>0.5675</v>
      </c>
      <c r="DL17">
        <f t="shared" si="28"/>
        <v>1</v>
      </c>
      <c r="DM17">
        <v>15</v>
      </c>
      <c r="DN17" t="str">
        <f>INDEX(Rankings!$C$15:$AH$31,'Projected Win Totals v1'!DM17,MATCH('Projected Win Totals v1'!DM$1,Rankings!$C$2:$AH$2,0))</f>
        <v>Ravens</v>
      </c>
      <c r="DO17" s="19">
        <v>0.29499999999999998</v>
      </c>
      <c r="DP17">
        <f t="shared" si="29"/>
        <v>0</v>
      </c>
      <c r="DQ17">
        <v>15</v>
      </c>
      <c r="DR17" t="str">
        <f>INDEX(Rankings!$C$15:$AH$31,'Projected Win Totals v1'!DQ17,MATCH('Projected Win Totals v1'!DQ$1,Rankings!$C$2:$AH$2,0))</f>
        <v>Steelers</v>
      </c>
      <c r="DS17" s="19">
        <v>0.29349999999999998</v>
      </c>
      <c r="DT17">
        <f t="shared" si="30"/>
        <v>0</v>
      </c>
      <c r="DU17">
        <v>15</v>
      </c>
      <c r="DV17" t="str">
        <f>INDEX(Rankings!$C$15:$AH$31,'Projected Win Totals v1'!DU17,MATCH('Projected Win Totals v1'!DU$1,Rankings!$C$2:$AH$2,0))</f>
        <v>Giants</v>
      </c>
      <c r="DW17" s="19">
        <v>0.34949999999999998</v>
      </c>
      <c r="DX17">
        <f t="shared" si="31"/>
        <v>0</v>
      </c>
      <c r="DZ17" t="s">
        <v>39</v>
      </c>
      <c r="EA17">
        <f>INDEX($A$20:$DX$20,1,MATCH(DZ17,$A$1:$DW$1,0)+3)</f>
        <v>10</v>
      </c>
      <c r="EC17" t="s">
        <v>23</v>
      </c>
      <c r="ED17">
        <f>INDEX($A$20:$DX$20,1,MATCH(EC17,$A$1:$DW$1,0)+3)</f>
        <v>9</v>
      </c>
      <c r="EL17">
        <v>10</v>
      </c>
      <c r="EM17" t="e">
        <v>#REF!</v>
      </c>
      <c r="EN17" t="e">
        <v>#REF!</v>
      </c>
      <c r="EP17" t="e">
        <f t="shared" si="32"/>
        <v>#REF!</v>
      </c>
      <c r="EQ17" t="e">
        <f t="shared" si="33"/>
        <v>#REF!</v>
      </c>
      <c r="ER17" t="e">
        <f t="shared" si="34"/>
        <v>#REF!</v>
      </c>
    </row>
    <row r="18" spans="1:148" x14ac:dyDescent="0.25">
      <c r="A18">
        <v>16</v>
      </c>
      <c r="B18" t="s">
        <v>10</v>
      </c>
      <c r="C18" s="19">
        <v>0.46850000000000003</v>
      </c>
      <c r="D18">
        <f t="shared" si="0"/>
        <v>0</v>
      </c>
      <c r="E18">
        <v>16</v>
      </c>
      <c r="F18" t="s">
        <v>14</v>
      </c>
      <c r="G18" s="19">
        <v>0.69750000000000001</v>
      </c>
      <c r="H18">
        <f t="shared" si="1"/>
        <v>1</v>
      </c>
      <c r="I18">
        <v>16</v>
      </c>
      <c r="J18" t="str">
        <f>INDEX(Rankings!$C$15:$AH$31,'Projected Win Totals v1'!I18,MATCH('Projected Win Totals v1'!I$1,Rankings!$C$2:$AH$2,0))</f>
        <v>Bears</v>
      </c>
      <c r="K18" s="19">
        <v>0.48449999999999999</v>
      </c>
      <c r="L18">
        <f t="shared" si="2"/>
        <v>0</v>
      </c>
      <c r="M18">
        <v>16</v>
      </c>
      <c r="N18" t="str">
        <f>INDEX(Rankings!$C$15:$AH$31,'Projected Win Totals v1'!M18,MATCH('Projected Win Totals v1'!M$1,Rankings!$C$2:$AH$2,0))</f>
        <v>49ers</v>
      </c>
      <c r="O18" s="19">
        <v>0.76849999999999996</v>
      </c>
      <c r="P18">
        <f t="shared" si="3"/>
        <v>1</v>
      </c>
      <c r="Q18">
        <v>16</v>
      </c>
      <c r="R18" t="str">
        <f>INDEX(Rankings!$C$15:$AH$31,'Projected Win Totals v1'!Q18,MATCH('Projected Win Totals v1'!Q$1,Rankings!$C$2:$AH$2,0))</f>
        <v>Titans</v>
      </c>
      <c r="S18" s="19">
        <v>0.61650000000000005</v>
      </c>
      <c r="T18">
        <f t="shared" si="4"/>
        <v>1</v>
      </c>
      <c r="U18">
        <v>16</v>
      </c>
      <c r="V18" t="str">
        <f>INDEX(Rankings!$C$15:$AH$31,'Projected Win Totals v1'!U18,MATCH('Projected Win Totals v1'!U$1,Rankings!$C$2:$AH$2,0))</f>
        <v>Cowboys</v>
      </c>
      <c r="W18" s="19">
        <v>0.50049999999999994</v>
      </c>
      <c r="X18">
        <f t="shared" si="5"/>
        <v>0</v>
      </c>
      <c r="Y18">
        <v>16</v>
      </c>
      <c r="Z18" t="str">
        <f>INDEX(Rankings!$C$15:$AH$31,'Projected Win Totals v1'!Y18,MATCH('Projected Win Totals v1'!Y$1,Rankings!$C$2:$AH$2,0))</f>
        <v>Raiders</v>
      </c>
      <c r="AA18" s="19">
        <v>0.73350000000000004</v>
      </c>
      <c r="AB18">
        <f t="shared" si="6"/>
        <v>1</v>
      </c>
      <c r="AC18">
        <v>16</v>
      </c>
      <c r="AD18" t="str">
        <f>INDEX(Rankings!$C$15:$AH$31,'Projected Win Totals v1'!AC18,MATCH('Projected Win Totals v1'!AC$1,Rankings!$C$2:$AH$2,0))</f>
        <v>Panthers</v>
      </c>
      <c r="AE18" s="19">
        <v>0.59650000000000003</v>
      </c>
      <c r="AF18">
        <f t="shared" si="7"/>
        <v>1</v>
      </c>
      <c r="AG18">
        <v>16</v>
      </c>
      <c r="AH18" t="str">
        <f>INDEX(Rankings!$C$15:$AH$31,'Projected Win Totals v1'!AG18,MATCH('Projected Win Totals v1'!AG$1,Rankings!$C$2:$AH$2,0))</f>
        <v>Cardinals</v>
      </c>
      <c r="AI18" s="19">
        <v>0.70050000000000001</v>
      </c>
      <c r="AJ18">
        <f t="shared" si="8"/>
        <v>1</v>
      </c>
      <c r="AK18">
        <v>16</v>
      </c>
      <c r="AL18" t="str">
        <f>INDEX(Rankings!$C$15:$AH$31,'Projected Win Totals v1'!AK18,MATCH('Projected Win Totals v1'!AK$1,Rankings!$C$2:$AH$2,0))</f>
        <v>Packers</v>
      </c>
      <c r="AM18" s="19">
        <v>0.54449999999999998</v>
      </c>
      <c r="AN18">
        <f t="shared" si="9"/>
        <v>0</v>
      </c>
      <c r="AO18">
        <v>16</v>
      </c>
      <c r="AP18" t="str">
        <f>INDEX(Rankings!$C$15:$AH$31,'Projected Win Totals v1'!AO18,MATCH('Projected Win Totals v1'!AO$1,Rankings!$C$2:$AH$2,0))</f>
        <v>Chiefs</v>
      </c>
      <c r="AQ18" s="19">
        <v>0.53</v>
      </c>
      <c r="AR18">
        <f t="shared" si="10"/>
        <v>0</v>
      </c>
      <c r="AS18">
        <v>16</v>
      </c>
      <c r="AT18" t="str">
        <f>INDEX(Rankings!$C$15:$AH$31,'Projected Win Totals v1'!AS18,MATCH('Projected Win Totals v1'!AS$1,Rankings!$C$2:$AH$2,0))</f>
        <v>Vikings</v>
      </c>
      <c r="AU18" s="19">
        <v>0.435</v>
      </c>
      <c r="AV18">
        <f t="shared" si="11"/>
        <v>0</v>
      </c>
      <c r="AW18">
        <v>16</v>
      </c>
      <c r="AX18" t="str">
        <f>INDEX(Rankings!$C$15:$AH$31,'Projected Win Totals v1'!AW18,MATCH('Projected Win Totals v1'!AW$1,Rankings!$C$2:$AH$2,0))</f>
        <v>Broncos</v>
      </c>
      <c r="AY18" s="19">
        <v>0.50049999999999994</v>
      </c>
      <c r="AZ18">
        <f t="shared" si="12"/>
        <v>0</v>
      </c>
      <c r="BA18">
        <v>16</v>
      </c>
      <c r="BB18" t="str">
        <f>INDEX(Rankings!$C$15:$AH$31,'Projected Win Totals v1'!BA18,MATCH('Projected Win Totals v1'!BA$1,Rankings!$C$2:$AH$2,0))</f>
        <v>Rams</v>
      </c>
      <c r="BC18" s="19">
        <v>0.217</v>
      </c>
      <c r="BD18">
        <f t="shared" si="13"/>
        <v>0</v>
      </c>
      <c r="BE18">
        <v>16</v>
      </c>
      <c r="BF18" t="str">
        <f>INDEX(Rankings!$C$15:$AH$31,'Projected Win Totals v1'!BE18,MATCH('Projected Win Totals v1'!BE$1,Rankings!$C$2:$AH$2,0))</f>
        <v>Seahawks</v>
      </c>
      <c r="BG18" s="19">
        <v>0.31850000000000001</v>
      </c>
      <c r="BH18">
        <f t="shared" si="14"/>
        <v>0</v>
      </c>
      <c r="BI18">
        <v>16</v>
      </c>
      <c r="BJ18" t="str">
        <f>INDEX(Rankings!$C$15:$AH$31,'Projected Win Totals v1'!BI18,MATCH('Projected Win Totals v1'!BI$1,Rankings!$C$2:$AH$2,0))</f>
        <v>Jaguars</v>
      </c>
      <c r="BK18" s="19">
        <v>0.57099999999999995</v>
      </c>
      <c r="BL18">
        <f t="shared" si="15"/>
        <v>1</v>
      </c>
      <c r="BM18">
        <v>16</v>
      </c>
      <c r="BN18" t="str">
        <f>INDEX(Rankings!$C$15:$AH$31,'Projected Win Totals v1'!BM18,MATCH('Projected Win Totals v1'!BM$1,Rankings!$C$2:$AH$2,0))</f>
        <v>Colts</v>
      </c>
      <c r="BO18" s="19">
        <v>0.40699999999999997</v>
      </c>
      <c r="BP18">
        <f t="shared" si="16"/>
        <v>0</v>
      </c>
      <c r="BQ18">
        <v>16</v>
      </c>
      <c r="BR18" t="str">
        <f>INDEX(Rankings!$C$15:$AH$31,'Projected Win Totals v1'!BQ18,MATCH('Projected Win Totals v1'!BQ$1,Rankings!$C$2:$AH$2,0))</f>
        <v>Texans</v>
      </c>
      <c r="BS18" s="19">
        <v>0.32300000000000001</v>
      </c>
      <c r="BT18">
        <f t="shared" si="17"/>
        <v>0</v>
      </c>
      <c r="BU18">
        <v>16</v>
      </c>
      <c r="BV18" t="str">
        <f>INDEX(Rankings!$C$15:$AH$31,'Projected Win Totals v1'!BU18,MATCH('Projected Win Totals v1'!BU$1,Rankings!$C$2:$AH$2,0))</f>
        <v>Redskins</v>
      </c>
      <c r="BW18" s="19">
        <v>0.58299999999999996</v>
      </c>
      <c r="BX18">
        <f t="shared" si="18"/>
        <v>1</v>
      </c>
      <c r="BY18">
        <v>16</v>
      </c>
      <c r="BZ18" t="str">
        <f>INDEX(Rankings!$C$15:$AH$31,'Projected Win Totals v1'!BY18,MATCH('Projected Win Totals v1'!BY$1,Rankings!$C$2:$AH$2,0))</f>
        <v>Giants</v>
      </c>
      <c r="CA18" s="19">
        <v>0.41599999999999998</v>
      </c>
      <c r="CB18">
        <f t="shared" si="19"/>
        <v>0</v>
      </c>
      <c r="CC18">
        <v>16</v>
      </c>
      <c r="CD18" t="str">
        <f>INDEX(Rankings!$C$15:$AH$31,'Projected Win Totals v1'!CC18,MATCH('Projected Win Totals v1'!CC$1,Rankings!$C$2:$AH$2,0))</f>
        <v>Eagles</v>
      </c>
      <c r="CE18" s="19">
        <v>0.51449999999999996</v>
      </c>
      <c r="CF18">
        <f t="shared" si="20"/>
        <v>0</v>
      </c>
      <c r="CG18">
        <v>16</v>
      </c>
      <c r="CH18" t="str">
        <f>INDEX(Rankings!$C$15:$AH$31,'Projected Win Totals v1'!CG18,MATCH('Projected Win Totals v1'!CG$1,Rankings!$C$2:$AH$2,0))</f>
        <v>Browns</v>
      </c>
      <c r="CI18" s="19">
        <v>0.53249999999999997</v>
      </c>
      <c r="CJ18">
        <f t="shared" si="21"/>
        <v>0</v>
      </c>
      <c r="CK18">
        <v>16</v>
      </c>
      <c r="CL18" t="str">
        <f>INDEX(Rankings!$C$15:$AH$31,'Projected Win Totals v1'!CK18,MATCH('Projected Win Totals v1'!CK$1,Rankings!$C$2:$AH$2,0))</f>
        <v>Dolphins</v>
      </c>
      <c r="CM18" s="19">
        <v>0.60450000000000004</v>
      </c>
      <c r="CN18">
        <f t="shared" si="22"/>
        <v>1</v>
      </c>
      <c r="CO18">
        <v>16</v>
      </c>
      <c r="CP18" t="str">
        <f>INDEX(Rankings!$C$15:$AH$31,'Projected Win Totals v1'!CO18,MATCH('Projected Win Totals v1'!CO$1,Rankings!$C$2:$AH$2,0))</f>
        <v>Jets</v>
      </c>
      <c r="CQ18" s="19">
        <v>0.79149999999999998</v>
      </c>
      <c r="CR18">
        <f t="shared" si="23"/>
        <v>1</v>
      </c>
      <c r="CS18">
        <v>16</v>
      </c>
      <c r="CT18" t="str">
        <f>INDEX(Rankings!$C$15:$AH$31,'Projected Win Totals v1'!CS18,MATCH('Projected Win Totals v1'!CS$1,Rankings!$C$2:$AH$2,0))</f>
        <v>Lions</v>
      </c>
      <c r="CU18" s="19">
        <v>0.52349999999999997</v>
      </c>
      <c r="CV18">
        <f t="shared" si="24"/>
        <v>0</v>
      </c>
      <c r="CW18">
        <v>16</v>
      </c>
      <c r="CX18" t="str">
        <f>INDEX(Rankings!$C$15:$AH$31,'Projected Win Totals v1'!CW18,MATCH('Projected Win Totals v1'!CW$1,Rankings!$C$2:$AH$2,0))</f>
        <v>Chargers</v>
      </c>
      <c r="CY18" s="19">
        <v>0.25650000000000001</v>
      </c>
      <c r="CZ18">
        <f t="shared" si="25"/>
        <v>0</v>
      </c>
      <c r="DA18">
        <v>16</v>
      </c>
      <c r="DB18" t="str">
        <f>INDEX(Rankings!$C$15:$AH$31,'Projected Win Totals v1'!DA18,MATCH('Projected Win Totals v1'!DA$1,Rankings!$C$2:$AH$2,0))</f>
        <v>Saints</v>
      </c>
      <c r="DC18" s="19">
        <v>0.40250000000000002</v>
      </c>
      <c r="DD18">
        <f t="shared" si="26"/>
        <v>0</v>
      </c>
      <c r="DE18">
        <v>16</v>
      </c>
      <c r="DF18" t="str">
        <f>INDEX(Rankings!$C$15:$AH$31,'Projected Win Totals v1'!DE18,MATCH('Projected Win Totals v1'!DE$1,Rankings!$C$2:$AH$2,0))</f>
        <v>Falcons</v>
      </c>
      <c r="DG18" s="19">
        <v>0.42</v>
      </c>
      <c r="DH18">
        <f t="shared" si="27"/>
        <v>0</v>
      </c>
      <c r="DI18">
        <v>16</v>
      </c>
      <c r="DJ18" t="str">
        <f>INDEX(Rankings!$C$15:$AH$31,'Projected Win Totals v1'!DI18,MATCH('Projected Win Totals v1'!DI$1,Rankings!$C$2:$AH$2,0))</f>
        <v>Buccaneers</v>
      </c>
      <c r="DK18" s="19">
        <v>0.6885</v>
      </c>
      <c r="DL18">
        <f t="shared" si="28"/>
        <v>1</v>
      </c>
      <c r="DM18">
        <v>16</v>
      </c>
      <c r="DN18" t="str">
        <f>INDEX(Rankings!$C$15:$AH$31,'Projected Win Totals v1'!DM18,MATCH('Projected Win Totals v1'!DM$1,Rankings!$C$2:$AH$2,0))</f>
        <v>Steelers</v>
      </c>
      <c r="DO18" s="19">
        <v>0.20200000000000001</v>
      </c>
      <c r="DP18">
        <f t="shared" si="29"/>
        <v>0</v>
      </c>
      <c r="DQ18">
        <v>16</v>
      </c>
      <c r="DR18" t="str">
        <f>INDEX(Rankings!$C$15:$AH$31,'Projected Win Totals v1'!DQ18,MATCH('Projected Win Totals v1'!DQ$1,Rankings!$C$2:$AH$2,0))</f>
        <v>Patriots</v>
      </c>
      <c r="DS18" s="19">
        <v>0.28999999999999998</v>
      </c>
      <c r="DT18">
        <f t="shared" si="30"/>
        <v>0</v>
      </c>
      <c r="DU18">
        <v>16</v>
      </c>
      <c r="DV18" t="str">
        <f>INDEX(Rankings!$C$15:$AH$31,'Projected Win Totals v1'!DU18,MATCH('Projected Win Totals v1'!DU$1,Rankings!$C$2:$AH$2,0))</f>
        <v>Bengals</v>
      </c>
      <c r="DW18" s="19">
        <v>0.38800000000000001</v>
      </c>
      <c r="DX18">
        <f t="shared" si="31"/>
        <v>0</v>
      </c>
      <c r="DZ18" t="s">
        <v>40</v>
      </c>
      <c r="EA18">
        <f>INDEX($A$20:$DX$20,1,MATCH(DZ18,$A$1:$DW$1,0)+3)</f>
        <v>2</v>
      </c>
      <c r="EC18" t="s">
        <v>21</v>
      </c>
      <c r="ED18">
        <f>INDEX($A$20:$DX$20,1,MATCH(EC18,$A$1:$DW$1,0)+3)</f>
        <v>4</v>
      </c>
      <c r="EF18" t="str">
        <f>_xlfn.CONCAT(EH10, " @ ",EF12)</f>
        <v>Cowboys @ Eagles</v>
      </c>
      <c r="EG18">
        <v>0.50419999999999998</v>
      </c>
      <c r="EH18" t="s">
        <v>31</v>
      </c>
      <c r="EI18" t="str">
        <f ca="1">IF(RAND()&gt;EG18,EF12,EH10)</f>
        <v>Eagles</v>
      </c>
      <c r="EL18">
        <v>11</v>
      </c>
      <c r="EM18" t="e">
        <v>#REF!</v>
      </c>
      <c r="EN18" t="e">
        <v>#REF!</v>
      </c>
      <c r="EP18" t="e">
        <f t="shared" si="32"/>
        <v>#REF!</v>
      </c>
      <c r="EQ18" t="e">
        <f t="shared" si="33"/>
        <v>#REF!</v>
      </c>
      <c r="ER18" t="e">
        <f t="shared" si="34"/>
        <v>#REF!</v>
      </c>
    </row>
    <row r="19" spans="1:148" x14ac:dyDescent="0.25">
      <c r="A19">
        <v>17</v>
      </c>
      <c r="B19" t="s">
        <v>11</v>
      </c>
      <c r="C19" s="19">
        <v>0.65400000000000003</v>
      </c>
      <c r="D19">
        <f t="shared" si="0"/>
        <v>1</v>
      </c>
      <c r="E19">
        <v>17</v>
      </c>
      <c r="F19" t="s">
        <v>16</v>
      </c>
      <c r="G19" s="19">
        <v>0.70350000000000001</v>
      </c>
      <c r="H19">
        <f t="shared" si="1"/>
        <v>1</v>
      </c>
      <c r="I19">
        <v>17</v>
      </c>
      <c r="J19" t="str">
        <f>INDEX(Rankings!$C$15:$AH$31,'Projected Win Totals v1'!I19,MATCH('Projected Win Totals v1'!I$1,Rankings!$C$2:$AH$2,0))</f>
        <v>Chargers</v>
      </c>
      <c r="K19" s="19">
        <v>0.51549999999999996</v>
      </c>
      <c r="L19">
        <f t="shared" si="2"/>
        <v>0</v>
      </c>
      <c r="M19">
        <v>17</v>
      </c>
      <c r="N19" t="str">
        <f>INDEX(Rankings!$C$15:$AH$31,'Projected Win Totals v1'!M19,MATCH('Projected Win Totals v1'!M$1,Rankings!$C$2:$AH$2,0))</f>
        <v>Cardinals</v>
      </c>
      <c r="O19" s="19">
        <v>0.6845</v>
      </c>
      <c r="P19">
        <f t="shared" si="3"/>
        <v>1</v>
      </c>
      <c r="Q19">
        <v>17</v>
      </c>
      <c r="R19" t="str">
        <f>INDEX(Rankings!$C$15:$AH$31,'Projected Win Totals v1'!Q19,MATCH('Projected Win Totals v1'!Q$1,Rankings!$C$2:$AH$2,0))</f>
        <v>Panthers</v>
      </c>
      <c r="S19" s="19">
        <v>0.64900000000000002</v>
      </c>
      <c r="T19">
        <f t="shared" si="4"/>
        <v>1</v>
      </c>
      <c r="U19">
        <v>17</v>
      </c>
      <c r="V19" t="str">
        <f>INDEX(Rankings!$C$15:$AH$31,'Projected Win Totals v1'!U19,MATCH('Projected Win Totals v1'!U$1,Rankings!$C$2:$AH$2,0))</f>
        <v>Giants</v>
      </c>
      <c r="W19" s="19">
        <v>0.58350000000000002</v>
      </c>
      <c r="X19">
        <f t="shared" si="5"/>
        <v>1</v>
      </c>
      <c r="Y19">
        <v>17</v>
      </c>
      <c r="Z19" t="str">
        <f>INDEX(Rankings!$C$15:$AH$31,'Projected Win Totals v1'!Y19,MATCH('Projected Win Totals v1'!Y$1,Rankings!$C$2:$AH$2,0))</f>
        <v>Chiefs</v>
      </c>
      <c r="AA19" s="19">
        <v>0.49</v>
      </c>
      <c r="AB19">
        <f t="shared" si="6"/>
        <v>0</v>
      </c>
      <c r="AC19">
        <v>17</v>
      </c>
      <c r="AD19" t="str">
        <f>INDEX(Rankings!$C$15:$AH$31,'Projected Win Totals v1'!AC19,MATCH('Projected Win Totals v1'!AC$1,Rankings!$C$2:$AH$2,0))</f>
        <v>Jaguars</v>
      </c>
      <c r="AE19" s="19">
        <v>0.64700000000000002</v>
      </c>
      <c r="AF19">
        <f t="shared" si="7"/>
        <v>1</v>
      </c>
      <c r="AG19">
        <v>17</v>
      </c>
      <c r="AH19" t="str">
        <f>INDEX(Rankings!$C$15:$AH$31,'Projected Win Totals v1'!AG19,MATCH('Projected Win Totals v1'!AG$1,Rankings!$C$2:$AH$2,0))</f>
        <v>49ers</v>
      </c>
      <c r="AI19" s="19">
        <v>0.72399999999999998</v>
      </c>
      <c r="AJ19">
        <f t="shared" si="8"/>
        <v>1</v>
      </c>
      <c r="AK19">
        <v>17</v>
      </c>
      <c r="AL19" t="str">
        <f>INDEX(Rankings!$C$15:$AH$31,'Projected Win Totals v1'!AK19,MATCH('Projected Win Totals v1'!AK$1,Rankings!$C$2:$AH$2,0))</f>
        <v>Bears</v>
      </c>
      <c r="AM19" s="19">
        <v>0.376</v>
      </c>
      <c r="AN19">
        <f t="shared" si="9"/>
        <v>0</v>
      </c>
      <c r="AO19">
        <v>17</v>
      </c>
      <c r="AP19" t="str">
        <f>INDEX(Rankings!$C$15:$AH$31,'Projected Win Totals v1'!AO19,MATCH('Projected Win Totals v1'!AO$1,Rankings!$C$2:$AH$2,0))</f>
        <v>Vikings</v>
      </c>
      <c r="AQ19" s="19">
        <v>0.63</v>
      </c>
      <c r="AR19">
        <f t="shared" si="10"/>
        <v>1</v>
      </c>
      <c r="AS19">
        <v>17</v>
      </c>
      <c r="AT19" t="str">
        <f>INDEX(Rankings!$C$15:$AH$31,'Projected Win Totals v1'!AS19,MATCH('Projected Win Totals v1'!AS$1,Rankings!$C$2:$AH$2,0))</f>
        <v>Lions</v>
      </c>
      <c r="AU19" s="19">
        <v>0.52849999999999997</v>
      </c>
      <c r="AV19">
        <f t="shared" si="11"/>
        <v>0</v>
      </c>
      <c r="AW19">
        <v>17</v>
      </c>
      <c r="AX19" t="str">
        <f>INDEX(Rankings!$C$15:$AH$31,'Projected Win Totals v1'!AW19,MATCH('Projected Win Totals v1'!AW$1,Rankings!$C$2:$AH$2,0))</f>
        <v>Packers</v>
      </c>
      <c r="AY19" s="19">
        <v>0.48299999999999998</v>
      </c>
      <c r="AZ19">
        <f t="shared" si="12"/>
        <v>0</v>
      </c>
      <c r="BA19">
        <v>17</v>
      </c>
      <c r="BB19" t="str">
        <f>INDEX(Rankings!$C$15:$AH$31,'Projected Win Totals v1'!BA19,MATCH('Projected Win Totals v1'!BA$1,Rankings!$C$2:$AH$2,0))</f>
        <v>Seahawks</v>
      </c>
      <c r="BC19" s="19">
        <v>0.27050000000000002</v>
      </c>
      <c r="BD19">
        <f t="shared" si="13"/>
        <v>0</v>
      </c>
      <c r="BE19">
        <v>17</v>
      </c>
      <c r="BF19" t="str">
        <f>INDEX(Rankings!$C$15:$AH$31,'Projected Win Totals v1'!BE19,MATCH('Projected Win Totals v1'!BE$1,Rankings!$C$2:$AH$2,0))</f>
        <v>Rams</v>
      </c>
      <c r="BG19" s="19">
        <v>0.32450000000000001</v>
      </c>
      <c r="BH19">
        <f t="shared" si="14"/>
        <v>0</v>
      </c>
      <c r="BI19">
        <v>17</v>
      </c>
      <c r="BJ19" t="str">
        <f>INDEX(Rankings!$C$15:$AH$31,'Projected Win Totals v1'!BI19,MATCH('Projected Win Totals v1'!BI$1,Rankings!$C$2:$AH$2,0))</f>
        <v>Buccaneers</v>
      </c>
      <c r="BK19" s="19">
        <v>0.60399999999999998</v>
      </c>
      <c r="BL19">
        <f t="shared" si="15"/>
        <v>1</v>
      </c>
      <c r="BM19">
        <v>17</v>
      </c>
      <c r="BN19" t="str">
        <f>INDEX(Rankings!$C$15:$AH$31,'Projected Win Totals v1'!BM19,MATCH('Projected Win Totals v1'!BM$1,Rankings!$C$2:$AH$2,0))</f>
        <v>Saints</v>
      </c>
      <c r="BO19" s="19">
        <v>0.33950000000000002</v>
      </c>
      <c r="BP19">
        <f t="shared" si="16"/>
        <v>0</v>
      </c>
      <c r="BQ19">
        <v>17</v>
      </c>
      <c r="BR19" t="str">
        <f>INDEX(Rankings!$C$15:$AH$31,'Projected Win Totals v1'!BQ19,MATCH('Projected Win Totals v1'!BQ$1,Rankings!$C$2:$AH$2,0))</f>
        <v>Falcons</v>
      </c>
      <c r="BS19" s="19">
        <v>0.38550000000000001</v>
      </c>
      <c r="BT19">
        <f t="shared" si="17"/>
        <v>0</v>
      </c>
      <c r="BU19">
        <v>17</v>
      </c>
      <c r="BV19" t="str">
        <f>INDEX(Rankings!$C$15:$AH$31,'Projected Win Totals v1'!BU19,MATCH('Projected Win Totals v1'!BU$1,Rankings!$C$2:$AH$2,0))</f>
        <v>Eagles</v>
      </c>
      <c r="BW19" s="19">
        <v>0.41</v>
      </c>
      <c r="BX19">
        <f t="shared" si="18"/>
        <v>0</v>
      </c>
      <c r="BY19">
        <v>17</v>
      </c>
      <c r="BZ19" t="str">
        <f>INDEX(Rankings!$C$15:$AH$31,'Projected Win Totals v1'!BY19,MATCH('Projected Win Totals v1'!BY$1,Rankings!$C$2:$AH$2,0))</f>
        <v>Cowboys</v>
      </c>
      <c r="CA19" s="19">
        <v>0.378</v>
      </c>
      <c r="CB19">
        <f t="shared" si="19"/>
        <v>0</v>
      </c>
      <c r="CC19">
        <v>17</v>
      </c>
      <c r="CD19" t="str">
        <f>INDEX(Rankings!$C$15:$AH$31,'Projected Win Totals v1'!CC19,MATCH('Projected Win Totals v1'!CC$1,Rankings!$C$2:$AH$2,0))</f>
        <v>Redskins</v>
      </c>
      <c r="CE19" s="19">
        <v>0.62050000000000005</v>
      </c>
      <c r="CF19">
        <f t="shared" si="20"/>
        <v>1</v>
      </c>
      <c r="CG19">
        <v>17</v>
      </c>
      <c r="CH19" t="str">
        <f>INDEX(Rankings!$C$15:$AH$31,'Projected Win Totals v1'!CG19,MATCH('Projected Win Totals v1'!CG$1,Rankings!$C$2:$AH$2,0))</f>
        <v>Steelers</v>
      </c>
      <c r="CI19" s="19">
        <v>0.53849999999999998</v>
      </c>
      <c r="CJ19">
        <f t="shared" si="21"/>
        <v>0</v>
      </c>
      <c r="CK19">
        <v>17</v>
      </c>
      <c r="CL19" t="str">
        <f>INDEX(Rankings!$C$15:$AH$31,'Projected Win Totals v1'!CK19,MATCH('Projected Win Totals v1'!CK$1,Rankings!$C$2:$AH$2,0))</f>
        <v>Browns</v>
      </c>
      <c r="CM19" s="19">
        <v>0.33450000000000002</v>
      </c>
      <c r="CN19">
        <f t="shared" si="22"/>
        <v>0</v>
      </c>
      <c r="CO19">
        <v>17</v>
      </c>
      <c r="CP19" t="str">
        <f>INDEX(Rankings!$C$15:$AH$31,'Projected Win Totals v1'!CO19,MATCH('Projected Win Totals v1'!CO$1,Rankings!$C$2:$AH$2,0))</f>
        <v>Ravens</v>
      </c>
      <c r="CQ19" s="19">
        <v>0.44950000000000001</v>
      </c>
      <c r="CR19">
        <f t="shared" si="23"/>
        <v>0</v>
      </c>
      <c r="CS19">
        <v>17</v>
      </c>
      <c r="CT19" t="str">
        <f>INDEX(Rankings!$C$15:$AH$31,'Projected Win Totals v1'!CS19,MATCH('Projected Win Totals v1'!CS$1,Rankings!$C$2:$AH$2,0))</f>
        <v>Raiders</v>
      </c>
      <c r="CU19" s="19">
        <v>0.70250000000000001</v>
      </c>
      <c r="CV19">
        <f t="shared" si="24"/>
        <v>1</v>
      </c>
      <c r="CW19">
        <v>17</v>
      </c>
      <c r="CX19" t="str">
        <f>INDEX(Rankings!$C$15:$AH$31,'Projected Win Totals v1'!CW19,MATCH('Projected Win Totals v1'!CW$1,Rankings!$C$2:$AH$2,0))</f>
        <v>Broncos</v>
      </c>
      <c r="CY19" s="19">
        <v>0.31900000000000001</v>
      </c>
      <c r="CZ19">
        <f t="shared" si="25"/>
        <v>0</v>
      </c>
      <c r="DA19">
        <v>17</v>
      </c>
      <c r="DB19" t="str">
        <f>INDEX(Rankings!$C$15:$AH$31,'Projected Win Totals v1'!DA19,MATCH('Projected Win Totals v1'!DA$1,Rankings!$C$2:$AH$2,0))</f>
        <v>Texans</v>
      </c>
      <c r="DC19" s="19">
        <v>0.46200000000000002</v>
      </c>
      <c r="DD19">
        <f t="shared" si="26"/>
        <v>0</v>
      </c>
      <c r="DE19">
        <v>17</v>
      </c>
      <c r="DF19" t="str">
        <f>INDEX(Rankings!$C$15:$AH$31,'Projected Win Totals v1'!DE19,MATCH('Projected Win Totals v1'!DE$1,Rankings!$C$2:$AH$2,0))</f>
        <v>Colts</v>
      </c>
      <c r="DG19" s="19">
        <v>0.34749999999999998</v>
      </c>
      <c r="DH19">
        <f t="shared" si="27"/>
        <v>0</v>
      </c>
      <c r="DI19">
        <v>17</v>
      </c>
      <c r="DJ19" t="str">
        <f>INDEX(Rankings!$C$15:$AH$31,'Projected Win Totals v1'!DI19,MATCH('Projected Win Totals v1'!DI$1,Rankings!$C$2:$AH$2,0))</f>
        <v>Titans</v>
      </c>
      <c r="DK19" s="19">
        <v>0.57999999999999996</v>
      </c>
      <c r="DL19">
        <f t="shared" si="28"/>
        <v>1</v>
      </c>
      <c r="DM19">
        <v>17</v>
      </c>
      <c r="DN19" t="str">
        <f>INDEX(Rankings!$C$15:$AH$31,'Projected Win Totals v1'!DM19,MATCH('Projected Win Totals v1'!DM$1,Rankings!$C$2:$AH$2,0))</f>
        <v>Bills</v>
      </c>
      <c r="DO19" s="19">
        <v>0.56000000000000005</v>
      </c>
      <c r="DP19">
        <f t="shared" si="29"/>
        <v>1</v>
      </c>
      <c r="DQ19">
        <v>17</v>
      </c>
      <c r="DR19" t="str">
        <f>INDEX(Rankings!$C$15:$AH$31,'Projected Win Totals v1'!DQ19,MATCH('Projected Win Totals v1'!DQ$1,Rankings!$C$2:$AH$2,0))</f>
        <v>Jets</v>
      </c>
      <c r="DS19" s="19">
        <v>0.45650000000000002</v>
      </c>
      <c r="DT19">
        <f t="shared" si="30"/>
        <v>0</v>
      </c>
      <c r="DU19">
        <v>17</v>
      </c>
      <c r="DV19" t="str">
        <f>INDEX(Rankings!$C$15:$AH$31,'Projected Win Totals v1'!DU19,MATCH('Projected Win Totals v1'!DU$1,Rankings!$C$2:$AH$2,0))</f>
        <v>Patriots</v>
      </c>
      <c r="DW19" s="19">
        <v>0.30649999999999999</v>
      </c>
      <c r="DX19">
        <f t="shared" si="31"/>
        <v>0</v>
      </c>
      <c r="DZ19" t="s">
        <v>38</v>
      </c>
      <c r="EA19">
        <f>INDEX($A$20:$DX$20,1,MATCH(DZ19,$A$1:$DW$1,0)+3)</f>
        <v>0</v>
      </c>
      <c r="EC19" t="s">
        <v>22</v>
      </c>
      <c r="ED19">
        <f>INDEX($A$20:$DX$20,1,MATCH(EC19,$A$1:$DW$1,0)+3)</f>
        <v>0</v>
      </c>
      <c r="EF19" t="str">
        <f>_xlfn.CONCAT(EH9, " @ ",EF11)</f>
        <v>Seahawks @ Saints</v>
      </c>
      <c r="EG19">
        <v>0.52480000000000004</v>
      </c>
      <c r="EH19" t="s">
        <v>33</v>
      </c>
      <c r="EI19" t="str">
        <f ca="1">IF(RAND()&gt;EG19,EF11,EH9)</f>
        <v>Saints</v>
      </c>
      <c r="EL19">
        <v>12</v>
      </c>
      <c r="EM19" t="e">
        <v>#REF!</v>
      </c>
      <c r="EN19" t="e">
        <v>#REF!</v>
      </c>
      <c r="EP19" t="e">
        <f t="shared" si="32"/>
        <v>#REF!</v>
      </c>
      <c r="EQ19" t="e">
        <f t="shared" si="33"/>
        <v>#REF!</v>
      </c>
      <c r="ER19" t="e">
        <f t="shared" si="34"/>
        <v>#REF!</v>
      </c>
    </row>
    <row r="20" spans="1:148" x14ac:dyDescent="0.25">
      <c r="D20">
        <f>SUM(D2:D19)</f>
        <v>9</v>
      </c>
      <c r="H20">
        <f>SUM(H2:H19)</f>
        <v>10</v>
      </c>
      <c r="L20">
        <f>SUM(L2:L19)</f>
        <v>9</v>
      </c>
      <c r="P20">
        <f>SUM(P2:P19)</f>
        <v>11</v>
      </c>
      <c r="T20">
        <f>SUM(T2:T19)</f>
        <v>11</v>
      </c>
      <c r="X20">
        <f>SUM(X2:X19)</f>
        <v>8</v>
      </c>
      <c r="AB20">
        <f>SUM(AB2:AB19)</f>
        <v>9</v>
      </c>
      <c r="AF20">
        <f>SUM(AF2:AF19)</f>
        <v>10</v>
      </c>
      <c r="AJ20">
        <f>SUM(AJ2:AJ19)</f>
        <v>10</v>
      </c>
      <c r="AN20">
        <f>SUM(AN2:AN19)</f>
        <v>7</v>
      </c>
      <c r="AR20">
        <f>SUM(AR2:AR19)</f>
        <v>12</v>
      </c>
      <c r="AV20">
        <f>SUM(AV2:AV19)</f>
        <v>3</v>
      </c>
      <c r="AZ20">
        <f>SUM(AZ2:AZ19)</f>
        <v>2</v>
      </c>
      <c r="BD20">
        <f>SUM(BD2:BD19)</f>
        <v>0</v>
      </c>
      <c r="BH20">
        <f>SUM(BH2:BH19)</f>
        <v>2</v>
      </c>
      <c r="BL20">
        <f>SUM(BL2:BL19)</f>
        <v>5</v>
      </c>
      <c r="BP20">
        <f>SUM(BP2:BP19)</f>
        <v>6</v>
      </c>
      <c r="BT20">
        <f>SUM(BT2:BT19)</f>
        <v>1</v>
      </c>
      <c r="BX20">
        <f>SUM(BX2:BX19)</f>
        <v>5</v>
      </c>
      <c r="CB20">
        <f>SUM(CB2:CB19)</f>
        <v>2</v>
      </c>
      <c r="CF20">
        <f>SUM(CF2:CF19)</f>
        <v>8</v>
      </c>
      <c r="CJ20">
        <f>SUM(CJ2:CJ19)</f>
        <v>7</v>
      </c>
      <c r="CN20">
        <f>SUM(CN2:CN19)</f>
        <v>4</v>
      </c>
      <c r="CR20">
        <f>SUM(CR2:CR19)</f>
        <v>7</v>
      </c>
      <c r="CV20">
        <f>SUM(CV2:CV19)</f>
        <v>4</v>
      </c>
      <c r="CZ20">
        <f>SUM(CZ2:CZ19)</f>
        <v>0</v>
      </c>
      <c r="DD20">
        <f>SUM(DD2:DD19)</f>
        <v>5</v>
      </c>
      <c r="DH20">
        <f>SUM(DH2:DH19)</f>
        <v>1</v>
      </c>
      <c r="DL20">
        <f>SUM(DL2:DL19)</f>
        <v>9</v>
      </c>
      <c r="DP20">
        <f>SUM(DP2:DP19)</f>
        <v>2</v>
      </c>
      <c r="DT20">
        <f>SUM(DT2:DT19)</f>
        <v>0</v>
      </c>
      <c r="DX20">
        <f>SUM(DX2:DX19)</f>
        <v>0</v>
      </c>
      <c r="EC20" s="19"/>
      <c r="EL20">
        <v>13</v>
      </c>
      <c r="EM20" t="e">
        <v>#REF!</v>
      </c>
      <c r="EN20" t="e">
        <v>#REF!</v>
      </c>
      <c r="EP20" t="e">
        <f t="shared" si="32"/>
        <v>#REF!</v>
      </c>
      <c r="EQ20" t="e">
        <f t="shared" si="33"/>
        <v>#REF!</v>
      </c>
      <c r="ER20" t="e">
        <f t="shared" si="34"/>
        <v>#REF!</v>
      </c>
    </row>
    <row r="21" spans="1:148" x14ac:dyDescent="0.25">
      <c r="A21" t="s">
        <v>122</v>
      </c>
      <c r="B21" t="s">
        <v>123</v>
      </c>
      <c r="E21" t="s">
        <v>122</v>
      </c>
      <c r="F21" t="s">
        <v>123</v>
      </c>
      <c r="I21" t="s">
        <v>122</v>
      </c>
      <c r="J21" t="s">
        <v>123</v>
      </c>
      <c r="M21" t="s">
        <v>122</v>
      </c>
      <c r="N21" t="s">
        <v>123</v>
      </c>
      <c r="Q21" t="s">
        <v>122</v>
      </c>
      <c r="R21" t="s">
        <v>123</v>
      </c>
      <c r="U21" t="s">
        <v>122</v>
      </c>
      <c r="V21" t="s">
        <v>123</v>
      </c>
      <c r="Y21" t="s">
        <v>122</v>
      </c>
      <c r="Z21" t="s">
        <v>123</v>
      </c>
      <c r="AC21" t="s">
        <v>122</v>
      </c>
      <c r="AD21" t="s">
        <v>123</v>
      </c>
      <c r="AG21" t="s">
        <v>122</v>
      </c>
      <c r="AH21" t="s">
        <v>123</v>
      </c>
      <c r="AK21" t="s">
        <v>122</v>
      </c>
      <c r="AL21" t="s">
        <v>123</v>
      </c>
      <c r="AO21" t="s">
        <v>122</v>
      </c>
      <c r="AP21" t="s">
        <v>123</v>
      </c>
      <c r="AS21" t="s">
        <v>122</v>
      </c>
      <c r="AT21" t="s">
        <v>123</v>
      </c>
      <c r="AW21" t="s">
        <v>122</v>
      </c>
      <c r="AX21" t="s">
        <v>123</v>
      </c>
      <c r="BA21" t="s">
        <v>122</v>
      </c>
      <c r="BB21" t="s">
        <v>123</v>
      </c>
      <c r="BE21" t="s">
        <v>122</v>
      </c>
      <c r="BF21" t="s">
        <v>123</v>
      </c>
      <c r="BI21" t="s">
        <v>122</v>
      </c>
      <c r="BJ21" t="s">
        <v>123</v>
      </c>
      <c r="BM21" t="s">
        <v>122</v>
      </c>
      <c r="BN21" t="s">
        <v>123</v>
      </c>
      <c r="BQ21" t="s">
        <v>122</v>
      </c>
      <c r="BR21" t="s">
        <v>123</v>
      </c>
      <c r="BU21" t="s">
        <v>122</v>
      </c>
      <c r="BV21" t="s">
        <v>123</v>
      </c>
      <c r="BY21" t="s">
        <v>122</v>
      </c>
      <c r="BZ21" t="s">
        <v>123</v>
      </c>
      <c r="CC21" t="s">
        <v>122</v>
      </c>
      <c r="CD21" t="s">
        <v>123</v>
      </c>
      <c r="CG21" t="s">
        <v>122</v>
      </c>
      <c r="CH21" t="s">
        <v>123</v>
      </c>
      <c r="CK21" t="s">
        <v>122</v>
      </c>
      <c r="CL21" t="s">
        <v>123</v>
      </c>
      <c r="CO21" t="s">
        <v>122</v>
      </c>
      <c r="CP21" t="s">
        <v>123</v>
      </c>
      <c r="CS21" t="s">
        <v>122</v>
      </c>
      <c r="CT21" t="s">
        <v>123</v>
      </c>
      <c r="CW21" t="s">
        <v>122</v>
      </c>
      <c r="CX21" t="s">
        <v>123</v>
      </c>
      <c r="DA21" t="s">
        <v>122</v>
      </c>
      <c r="DB21" t="s">
        <v>123</v>
      </c>
      <c r="DE21" t="s">
        <v>122</v>
      </c>
      <c r="DF21" t="s">
        <v>123</v>
      </c>
      <c r="DI21" t="s">
        <v>122</v>
      </c>
      <c r="DJ21" t="s">
        <v>123</v>
      </c>
      <c r="DM21" t="s">
        <v>122</v>
      </c>
      <c r="DN21" t="s">
        <v>123</v>
      </c>
      <c r="DQ21" t="s">
        <v>122</v>
      </c>
      <c r="DR21" t="s">
        <v>123</v>
      </c>
      <c r="DU21" t="s">
        <v>122</v>
      </c>
      <c r="DV21" t="s">
        <v>123</v>
      </c>
      <c r="EF21" t="s">
        <v>146</v>
      </c>
      <c r="EL21">
        <v>14</v>
      </c>
      <c r="EM21" t="e">
        <v>#REF!</v>
      </c>
      <c r="EN21" t="e">
        <v>#REF!</v>
      </c>
      <c r="EP21" t="e">
        <f t="shared" si="32"/>
        <v>#REF!</v>
      </c>
      <c r="EQ21" t="e">
        <f t="shared" si="33"/>
        <v>#REF!</v>
      </c>
      <c r="ER21" t="e">
        <f t="shared" si="34"/>
        <v>#REF!</v>
      </c>
    </row>
    <row r="22" spans="1:148" x14ac:dyDescent="0.25">
      <c r="F22" s="19"/>
      <c r="J22" s="19"/>
      <c r="N22" s="19"/>
      <c r="R22" s="19"/>
      <c r="V22" s="19"/>
      <c r="Z22" s="19"/>
      <c r="AD22" s="19"/>
      <c r="AH22" s="19"/>
      <c r="AL22" s="19"/>
      <c r="AP22" s="19"/>
      <c r="AT22" s="19"/>
      <c r="AX22" s="19"/>
      <c r="BB22" s="19"/>
      <c r="BF22" s="19"/>
      <c r="BJ22" s="19"/>
      <c r="BN22" s="19"/>
      <c r="BR22" s="19"/>
      <c r="BV22" s="19"/>
      <c r="BZ22" s="19"/>
      <c r="CD22" s="19"/>
      <c r="CH22" s="19"/>
      <c r="CL22" s="19"/>
      <c r="CP22" s="19"/>
      <c r="CT22" s="19"/>
      <c r="CX22" s="19"/>
      <c r="DB22" s="19"/>
      <c r="DF22" s="19"/>
      <c r="DJ22" s="19"/>
      <c r="DN22" s="19"/>
      <c r="DR22" s="19"/>
      <c r="DV22" s="19"/>
      <c r="DZ22" t="s">
        <v>33</v>
      </c>
      <c r="EA22">
        <f>INDEX($A$20:$DX$20,1,MATCH(DZ22,$A$1:$DW$1,0)+3)</f>
        <v>11</v>
      </c>
      <c r="EC22" t="s">
        <v>18</v>
      </c>
      <c r="ED22">
        <f>INDEX($A$20:$DX$20,1,MATCH(EC22,$A$1:$DW$1,0)+3)</f>
        <v>10</v>
      </c>
      <c r="EF22" t="str">
        <f>_xlfn.CONCAT(EH15, " @ ",EF5)</f>
        <v>Texans @ Colts</v>
      </c>
      <c r="EG22">
        <v>0.50070000000000003</v>
      </c>
      <c r="EH22" t="s">
        <v>18</v>
      </c>
      <c r="EI22" t="str">
        <f ca="1">IF(RAND()&gt;EG22,EH15,EF5)</f>
        <v>Colts</v>
      </c>
      <c r="EL22">
        <v>15</v>
      </c>
      <c r="EM22" t="e">
        <v>#REF!</v>
      </c>
      <c r="EN22" t="e">
        <v>#REF!</v>
      </c>
      <c r="EP22" t="e">
        <f t="shared" si="32"/>
        <v>#REF!</v>
      </c>
      <c r="EQ22" t="e">
        <f t="shared" si="33"/>
        <v>#REF!</v>
      </c>
      <c r="ER22" t="e">
        <f t="shared" si="34"/>
        <v>#REF!</v>
      </c>
    </row>
    <row r="23" spans="1:148" x14ac:dyDescent="0.25">
      <c r="A23">
        <v>1</v>
      </c>
      <c r="B23" s="19">
        <v>0.82866316832412479</v>
      </c>
      <c r="E23">
        <v>1</v>
      </c>
      <c r="F23" s="19">
        <v>0.84825661046603917</v>
      </c>
      <c r="I23">
        <v>1</v>
      </c>
      <c r="J23" s="19">
        <v>0.81742055652798928</v>
      </c>
      <c r="M23">
        <v>1</v>
      </c>
      <c r="N23" s="19">
        <v>0.81559923432025427</v>
      </c>
      <c r="Q23">
        <v>1</v>
      </c>
      <c r="R23" s="19">
        <v>0.79664434979656085</v>
      </c>
      <c r="U23">
        <v>1</v>
      </c>
      <c r="V23" s="19">
        <v>0.82650169365510007</v>
      </c>
      <c r="Y23">
        <v>1</v>
      </c>
      <c r="Z23" s="19">
        <v>0.82888602655331789</v>
      </c>
      <c r="AC23">
        <v>1</v>
      </c>
      <c r="AD23" s="19">
        <v>0.82494785113305147</v>
      </c>
      <c r="AG23">
        <v>1</v>
      </c>
      <c r="AH23" s="19">
        <v>0.81071563745911923</v>
      </c>
      <c r="AK23">
        <v>1</v>
      </c>
      <c r="AL23" s="19">
        <v>0.82610384408886806</v>
      </c>
      <c r="AO23">
        <v>1</v>
      </c>
      <c r="AP23" s="19">
        <v>0.79745707993573123</v>
      </c>
      <c r="AS23">
        <v>1</v>
      </c>
      <c r="AT23" s="19">
        <v>0.53095805503405935</v>
      </c>
      <c r="AW23">
        <v>1</v>
      </c>
      <c r="AX23" s="19">
        <v>0.69667785557935968</v>
      </c>
      <c r="BA23">
        <v>1</v>
      </c>
      <c r="BB23" s="19">
        <v>0.53151209165936364</v>
      </c>
      <c r="BE23">
        <v>1</v>
      </c>
      <c r="BF23" s="19">
        <v>0.5577748419150782</v>
      </c>
      <c r="BI23">
        <v>1</v>
      </c>
      <c r="BJ23" s="19">
        <v>0.67314034552729296</v>
      </c>
      <c r="BM23">
        <v>1</v>
      </c>
      <c r="BN23" s="19">
        <v>0.73923287134549343</v>
      </c>
      <c r="BQ23">
        <v>1</v>
      </c>
      <c r="BR23" s="19">
        <v>0.74085480854143404</v>
      </c>
      <c r="BU23">
        <v>1</v>
      </c>
      <c r="BV23" s="19">
        <v>0.79802630248293105</v>
      </c>
      <c r="BY23">
        <v>1</v>
      </c>
      <c r="BZ23" s="19">
        <v>0.46985244504392643</v>
      </c>
      <c r="CC23">
        <v>1</v>
      </c>
      <c r="CD23" s="19">
        <v>0.8321630285872561</v>
      </c>
      <c r="CG23">
        <v>1</v>
      </c>
      <c r="CH23" s="19">
        <v>0.81950433152566093</v>
      </c>
      <c r="CK23">
        <v>1</v>
      </c>
      <c r="CL23" s="19">
        <v>0.53393389126270274</v>
      </c>
      <c r="CO23">
        <v>1</v>
      </c>
      <c r="CP23" s="19">
        <v>0.81247415929914135</v>
      </c>
      <c r="CS23">
        <v>1</v>
      </c>
      <c r="CT23" s="19">
        <v>0.79170482307337009</v>
      </c>
      <c r="CW23">
        <v>1</v>
      </c>
      <c r="CX23" s="19">
        <v>0.11151039589589895</v>
      </c>
      <c r="DA23">
        <v>1</v>
      </c>
      <c r="DB23" s="19">
        <v>0.71311406170457525</v>
      </c>
      <c r="DE23">
        <v>1</v>
      </c>
      <c r="DF23" s="19">
        <v>0.44920840555556696</v>
      </c>
      <c r="DI23">
        <v>1</v>
      </c>
      <c r="DJ23" s="19">
        <v>0.79362702438476707</v>
      </c>
      <c r="DM23">
        <v>1</v>
      </c>
      <c r="DN23" s="19">
        <v>0.62769825923830014</v>
      </c>
      <c r="DQ23">
        <v>1</v>
      </c>
      <c r="DR23" s="19">
        <v>0.597697888614798</v>
      </c>
      <c r="DU23">
        <v>1</v>
      </c>
      <c r="DV23" s="19">
        <v>0.31240973419337503</v>
      </c>
      <c r="DZ23" t="s">
        <v>35</v>
      </c>
      <c r="EA23">
        <f>INDEX($A$20:$DX$20,1,MATCH(DZ23,$A$1:$DW$1,0)+3)</f>
        <v>6</v>
      </c>
      <c r="EC23" t="s">
        <v>20</v>
      </c>
      <c r="ED23">
        <f>INDEX($A$20:$DX$20,1,MATCH(EC23,$A$1:$DW$1,0)+3)</f>
        <v>9</v>
      </c>
      <c r="EF23" t="str">
        <f>_xlfn.CONCAT(EH16, " @ ",EF4)</f>
        <v>Chargers @ Patriots</v>
      </c>
      <c r="EG23">
        <v>0.50149999999999995</v>
      </c>
      <c r="EH23" t="s">
        <v>13</v>
      </c>
      <c r="EI23" t="str">
        <f ca="1">IF(RAND()&gt;EG23,EH16,EF4)</f>
        <v>Patriots</v>
      </c>
      <c r="EL23">
        <v>16</v>
      </c>
      <c r="EM23" t="e">
        <v>#REF!</v>
      </c>
      <c r="EN23" t="e">
        <v>#REF!</v>
      </c>
      <c r="EP23" t="e">
        <f t="shared" si="32"/>
        <v>#REF!</v>
      </c>
      <c r="EQ23" t="e">
        <f t="shared" si="33"/>
        <v>#REF!</v>
      </c>
      <c r="ER23" t="e">
        <f t="shared" si="34"/>
        <v>#REF!</v>
      </c>
    </row>
    <row r="24" spans="1:148" x14ac:dyDescent="0.25">
      <c r="A24">
        <v>2</v>
      </c>
      <c r="B24" s="19">
        <v>0.7036781781341267</v>
      </c>
      <c r="E24">
        <v>2</v>
      </c>
      <c r="F24" s="19">
        <v>0.78495987784973287</v>
      </c>
      <c r="I24">
        <v>2</v>
      </c>
      <c r="J24" s="19">
        <v>0.75483548828110725</v>
      </c>
      <c r="M24">
        <v>2</v>
      </c>
      <c r="N24" s="19">
        <v>0.70933354061465648</v>
      </c>
      <c r="Q24">
        <v>2</v>
      </c>
      <c r="R24" s="19">
        <v>0.66748326809001857</v>
      </c>
      <c r="U24">
        <v>2</v>
      </c>
      <c r="V24" s="19">
        <v>0.6782425135530662</v>
      </c>
      <c r="Y24">
        <v>2</v>
      </c>
      <c r="Z24" s="19">
        <v>0.69387126526550913</v>
      </c>
      <c r="AC24">
        <v>2</v>
      </c>
      <c r="AD24" s="19">
        <v>0.69530823341893933</v>
      </c>
      <c r="AG24">
        <v>2</v>
      </c>
      <c r="AH24" s="19">
        <v>0.67143902597644134</v>
      </c>
      <c r="AK24">
        <v>2</v>
      </c>
      <c r="AL24" s="19">
        <v>0.65106555047933112</v>
      </c>
      <c r="AO24">
        <v>2</v>
      </c>
      <c r="AP24" s="19">
        <v>0.76580779478610761</v>
      </c>
      <c r="AS24">
        <v>2</v>
      </c>
      <c r="AT24" s="19">
        <v>0.229052667838201</v>
      </c>
      <c r="AW24">
        <v>2</v>
      </c>
      <c r="AX24" s="19">
        <v>0.40253216725089702</v>
      </c>
      <c r="BA24">
        <v>2</v>
      </c>
      <c r="BB24" s="19">
        <v>0.18112284343929397</v>
      </c>
      <c r="BE24">
        <v>2</v>
      </c>
      <c r="BF24" s="19">
        <v>0.18781346976707725</v>
      </c>
      <c r="BI24">
        <v>2</v>
      </c>
      <c r="BJ24" s="19">
        <v>0.34481464049240163</v>
      </c>
      <c r="BM24">
        <v>2</v>
      </c>
      <c r="BN24" s="19">
        <v>0.54269644606446321</v>
      </c>
      <c r="BQ24">
        <v>2</v>
      </c>
      <c r="BR24" s="19">
        <v>0.3643896138632019</v>
      </c>
      <c r="BU24">
        <v>2</v>
      </c>
      <c r="BV24" s="19">
        <v>0.55337515081640398</v>
      </c>
      <c r="BY24">
        <v>2</v>
      </c>
      <c r="BZ24" s="19">
        <v>9.9978871881000853E-2</v>
      </c>
      <c r="CC24">
        <v>2</v>
      </c>
      <c r="CD24" s="19">
        <v>0.70581666449699787</v>
      </c>
      <c r="CG24">
        <v>2</v>
      </c>
      <c r="CH24" s="19">
        <v>0.73587741427196851</v>
      </c>
      <c r="CK24">
        <v>2</v>
      </c>
      <c r="CL24" s="19">
        <v>0.20192767528819022</v>
      </c>
      <c r="CO24">
        <v>2</v>
      </c>
      <c r="CP24" s="19">
        <v>0.66269557229607035</v>
      </c>
      <c r="CS24">
        <v>2</v>
      </c>
      <c r="CT24" s="19">
        <v>0.55534555826893017</v>
      </c>
      <c r="CW24">
        <v>2</v>
      </c>
      <c r="CX24" s="19">
        <v>1.1165682433145196E-3</v>
      </c>
      <c r="DA24">
        <v>2</v>
      </c>
      <c r="DB24" s="19">
        <v>0.46156800095025696</v>
      </c>
      <c r="DE24">
        <v>2</v>
      </c>
      <c r="DF24" s="19">
        <v>0.1185958450211908</v>
      </c>
      <c r="DI24">
        <v>2</v>
      </c>
      <c r="DJ24" s="19">
        <v>0.6132639636097772</v>
      </c>
      <c r="DM24">
        <v>2</v>
      </c>
      <c r="DN24" s="19">
        <v>0.26358726408645294</v>
      </c>
      <c r="DQ24">
        <v>2</v>
      </c>
      <c r="DR24" s="19">
        <v>0.23021357594556768</v>
      </c>
      <c r="DU24">
        <v>2</v>
      </c>
      <c r="DV24" s="19">
        <v>4.8833132237494525E-2</v>
      </c>
      <c r="DZ24" t="s">
        <v>34</v>
      </c>
      <c r="EA24">
        <f>INDEX($A$20:$DX$20,1,MATCH(DZ24,$A$1:$DW$1,0)+3)</f>
        <v>5</v>
      </c>
      <c r="EC24" t="s">
        <v>17</v>
      </c>
      <c r="ED24">
        <f>INDEX($A$20:$DX$20,1,MATCH(EC24,$A$1:$DW$1,0)+3)</f>
        <v>5</v>
      </c>
      <c r="EL24">
        <v>17</v>
      </c>
      <c r="EM24" t="e">
        <v>#REF!</v>
      </c>
      <c r="EN24" t="e">
        <v>#REF!</v>
      </c>
      <c r="EP24" t="e">
        <f t="shared" si="32"/>
        <v>#REF!</v>
      </c>
      <c r="EQ24" t="e">
        <f t="shared" si="33"/>
        <v>#REF!</v>
      </c>
      <c r="ER24" t="e">
        <f t="shared" si="34"/>
        <v>#REF!</v>
      </c>
    </row>
    <row r="25" spans="1:148" x14ac:dyDescent="0.25">
      <c r="A25">
        <v>3</v>
      </c>
      <c r="B25" s="19">
        <v>0.54820290675850181</v>
      </c>
      <c r="E25">
        <v>3</v>
      </c>
      <c r="F25" s="19">
        <v>0.70853975614533249</v>
      </c>
      <c r="I25">
        <v>3</v>
      </c>
      <c r="J25" s="19">
        <v>0.68224737469187702</v>
      </c>
      <c r="M25">
        <v>3</v>
      </c>
      <c r="N25" s="19">
        <v>0.58088460442480072</v>
      </c>
      <c r="Q25">
        <v>3</v>
      </c>
      <c r="R25" s="19">
        <v>0.5144599369827666</v>
      </c>
      <c r="U25">
        <v>3</v>
      </c>
      <c r="V25" s="19">
        <v>0.49407551112423964</v>
      </c>
      <c r="Y25">
        <v>3</v>
      </c>
      <c r="Z25" s="19">
        <v>0.52548904048509648</v>
      </c>
      <c r="AC25">
        <v>3</v>
      </c>
      <c r="AD25" s="19">
        <v>0.53487099895044232</v>
      </c>
      <c r="AG25">
        <v>3</v>
      </c>
      <c r="AH25" s="19">
        <v>0.50288988532906753</v>
      </c>
      <c r="AK25">
        <v>3</v>
      </c>
      <c r="AL25" s="19">
        <v>0.4354629809473165</v>
      </c>
      <c r="AO25">
        <v>3</v>
      </c>
      <c r="AP25" s="19">
        <v>0.73159626734999117</v>
      </c>
      <c r="AS25">
        <v>3</v>
      </c>
      <c r="AT25" s="19">
        <v>5.9188889422757462E-2</v>
      </c>
      <c r="AW25">
        <v>3</v>
      </c>
      <c r="AX25" s="19">
        <v>0.1566154074857522</v>
      </c>
      <c r="BA25">
        <v>3</v>
      </c>
      <c r="BB25" s="19">
        <v>2.8633980902886713E-2</v>
      </c>
      <c r="BE25">
        <v>3</v>
      </c>
      <c r="BF25" s="19">
        <v>2.7600227101825525E-2</v>
      </c>
      <c r="BI25">
        <v>3</v>
      </c>
      <c r="BJ25" s="19">
        <v>0.10614051431026539</v>
      </c>
      <c r="BM25">
        <v>3</v>
      </c>
      <c r="BN25" s="19">
        <v>0.33486314934617234</v>
      </c>
      <c r="BQ25">
        <v>3</v>
      </c>
      <c r="BR25" s="19">
        <v>9.0206783570733862E-2</v>
      </c>
      <c r="BU25">
        <v>3</v>
      </c>
      <c r="BV25" s="19">
        <v>0.28562705759289431</v>
      </c>
      <c r="BY25">
        <v>3</v>
      </c>
      <c r="BZ25" s="19">
        <v>6.4285500522938133E-3</v>
      </c>
      <c r="CC25">
        <v>3</v>
      </c>
      <c r="CD25" s="19">
        <v>0.54762406530411267</v>
      </c>
      <c r="CG25">
        <v>3</v>
      </c>
      <c r="CH25" s="19">
        <v>0.63604098753894067</v>
      </c>
      <c r="CK25">
        <v>3</v>
      </c>
      <c r="CL25" s="19">
        <v>3.9657576526177074E-2</v>
      </c>
      <c r="CO25">
        <v>3</v>
      </c>
      <c r="CP25" s="19">
        <v>0.481101841218041</v>
      </c>
      <c r="CS25">
        <v>3</v>
      </c>
      <c r="CT25" s="19">
        <v>0.29667309026833677</v>
      </c>
      <c r="CW25">
        <v>3</v>
      </c>
      <c r="CX25" s="19">
        <v>4.8869327906597704E-7</v>
      </c>
      <c r="DA25">
        <v>3</v>
      </c>
      <c r="DB25" s="19">
        <v>0.22498242481867925</v>
      </c>
      <c r="DE25">
        <v>3</v>
      </c>
      <c r="DF25" s="19">
        <v>1.2662494049562434E-2</v>
      </c>
      <c r="DI25">
        <v>3</v>
      </c>
      <c r="DJ25" s="19">
        <v>0.40384839824064933</v>
      </c>
      <c r="DM25">
        <v>3</v>
      </c>
      <c r="DN25" s="19">
        <v>5.5870841312609776E-2</v>
      </c>
      <c r="DQ25">
        <v>3</v>
      </c>
      <c r="DR25" s="19">
        <v>4.2382799286031503E-2</v>
      </c>
      <c r="DU25">
        <v>3</v>
      </c>
      <c r="DV25" s="19">
        <v>2.3749925174770814E-3</v>
      </c>
      <c r="DZ25" t="s">
        <v>36</v>
      </c>
      <c r="EA25">
        <f>INDEX($A$20:$DX$20,1,MATCH(DZ25,$A$1:$DW$1,0)+3)</f>
        <v>1</v>
      </c>
      <c r="EC25" t="s">
        <v>19</v>
      </c>
      <c r="ED25">
        <f>INDEX($A$20:$DX$20,1,MATCH(EC25,$A$1:$DW$1,0)+3)</f>
        <v>1</v>
      </c>
      <c r="EF25" t="str">
        <f>_xlfn.CONCAT(EH18, " @ ",EF10)</f>
        <v>Eagles @ Rams</v>
      </c>
      <c r="EG25">
        <v>0.55349999999999999</v>
      </c>
      <c r="EH25" t="s">
        <v>31</v>
      </c>
      <c r="EI25" t="str">
        <f ca="1">IF(RAND()&gt;EG25,EH18,EF10)</f>
        <v>Eagles</v>
      </c>
      <c r="EL25">
        <v>18</v>
      </c>
      <c r="EM25" t="e">
        <v>#REF!</v>
      </c>
      <c r="EN25" t="e">
        <v>#REF!</v>
      </c>
      <c r="EP25" t="e">
        <f t="shared" si="32"/>
        <v>#REF!</v>
      </c>
      <c r="EQ25" t="e">
        <f t="shared" si="33"/>
        <v>#REF!</v>
      </c>
      <c r="ER25" t="e">
        <f t="shared" si="34"/>
        <v>#REF!</v>
      </c>
    </row>
    <row r="26" spans="1:148" x14ac:dyDescent="0.25">
      <c r="A26">
        <v>4</v>
      </c>
      <c r="B26" s="19">
        <v>0.38485110664426181</v>
      </c>
      <c r="E26">
        <v>4</v>
      </c>
      <c r="F26" s="19">
        <v>0.62141274383579093</v>
      </c>
      <c r="I26">
        <v>4</v>
      </c>
      <c r="J26" s="19">
        <v>0.60187349347628571</v>
      </c>
      <c r="M26">
        <v>4</v>
      </c>
      <c r="N26" s="19">
        <v>0.44309583682703524</v>
      </c>
      <c r="Q26">
        <v>4</v>
      </c>
      <c r="R26" s="19">
        <v>0.35924895982992888</v>
      </c>
      <c r="U26">
        <v>4</v>
      </c>
      <c r="V26" s="19">
        <v>0.3111857977258633</v>
      </c>
      <c r="Y26">
        <v>4</v>
      </c>
      <c r="Z26" s="19">
        <v>0.35235004145742699</v>
      </c>
      <c r="AC26">
        <v>4</v>
      </c>
      <c r="AD26" s="19">
        <v>0.36846817979715973</v>
      </c>
      <c r="AG26">
        <v>4</v>
      </c>
      <c r="AH26" s="19">
        <v>0.33381521563088912</v>
      </c>
      <c r="AK26">
        <v>4</v>
      </c>
      <c r="AL26" s="19">
        <v>0.2378722349510185</v>
      </c>
      <c r="AO26">
        <v>4</v>
      </c>
      <c r="AP26" s="19">
        <v>0.69503926740848176</v>
      </c>
      <c r="AS26">
        <v>4</v>
      </c>
      <c r="AT26" s="19">
        <v>8.6265857912452004E-3</v>
      </c>
      <c r="AW26">
        <v>4</v>
      </c>
      <c r="AX26" s="19">
        <v>3.835243893784368E-2</v>
      </c>
      <c r="BA26">
        <v>4</v>
      </c>
      <c r="BB26" s="19">
        <v>1.9174909836685572E-3</v>
      </c>
      <c r="BE26">
        <v>4</v>
      </c>
      <c r="BF26" s="19">
        <v>1.5960448114147319E-3</v>
      </c>
      <c r="BI26">
        <v>4</v>
      </c>
      <c r="BJ26" s="19">
        <v>1.8073179193427324E-2</v>
      </c>
      <c r="BM26">
        <v>4</v>
      </c>
      <c r="BN26" s="19">
        <v>0.16845800967412028</v>
      </c>
      <c r="BQ26">
        <v>4</v>
      </c>
      <c r="BR26" s="19">
        <v>9.8446757484734748E-3</v>
      </c>
      <c r="BU26">
        <v>4</v>
      </c>
      <c r="BV26" s="19">
        <v>0.10264841377544465</v>
      </c>
      <c r="BY26">
        <v>4</v>
      </c>
      <c r="BZ26" s="19">
        <v>1.1049234034532507E-4</v>
      </c>
      <c r="CC26">
        <v>4</v>
      </c>
      <c r="CD26" s="19">
        <v>0.38137067059346719</v>
      </c>
      <c r="CG26">
        <v>4</v>
      </c>
      <c r="CH26" s="19">
        <v>0.52595506278162163</v>
      </c>
      <c r="CK26">
        <v>4</v>
      </c>
      <c r="CL26" s="19">
        <v>3.7410161049945545E-3</v>
      </c>
      <c r="CO26">
        <v>4</v>
      </c>
      <c r="CP26" s="19">
        <v>0.30341353463680998</v>
      </c>
      <c r="CS26">
        <v>4</v>
      </c>
      <c r="CT26" s="19">
        <v>0.11368423792244031</v>
      </c>
      <c r="CW26">
        <v>4</v>
      </c>
      <c r="CX26" s="19">
        <v>8.1998852152764812E-12</v>
      </c>
      <c r="DA26">
        <v>4</v>
      </c>
      <c r="DB26" s="19">
        <v>7.8612997138697183E-2</v>
      </c>
      <c r="DE26">
        <v>4</v>
      </c>
      <c r="DF26" s="19">
        <v>4.9954508741023584E-4</v>
      </c>
      <c r="DI26">
        <v>4</v>
      </c>
      <c r="DJ26" s="19">
        <v>0.21927826553997987</v>
      </c>
      <c r="DM26">
        <v>4</v>
      </c>
      <c r="DN26" s="19">
        <v>5.4093407309027119E-3</v>
      </c>
      <c r="DQ26">
        <v>4</v>
      </c>
      <c r="DR26" s="19">
        <v>3.3721141781257735E-3</v>
      </c>
      <c r="DU26">
        <v>4</v>
      </c>
      <c r="DV26" s="19">
        <v>3.2930899610983388E-5</v>
      </c>
      <c r="ED26" s="19"/>
      <c r="EF26" t="str">
        <f>_xlfn.CONCAT(EH19, " @ ",EF9)</f>
        <v>Saints @ Bears</v>
      </c>
      <c r="EG26">
        <v>0.50619999999999998</v>
      </c>
      <c r="EH26" t="s">
        <v>33</v>
      </c>
      <c r="EI26" t="str">
        <f ca="1">IF(RAND()&gt;EG26,EH19,EF9)</f>
        <v>Bears</v>
      </c>
      <c r="EL26">
        <v>19</v>
      </c>
      <c r="EM26" t="e">
        <v>#REF!</v>
      </c>
      <c r="EN26" t="e">
        <v>#REF!</v>
      </c>
      <c r="EP26" t="e">
        <f t="shared" si="32"/>
        <v>#REF!</v>
      </c>
      <c r="EQ26" t="e">
        <f t="shared" si="33"/>
        <v>#REF!</v>
      </c>
      <c r="ER26" t="e">
        <f t="shared" si="34"/>
        <v>#REF!</v>
      </c>
    </row>
    <row r="27" spans="1:148" x14ac:dyDescent="0.25">
      <c r="A27">
        <v>5</v>
      </c>
      <c r="B27" s="19">
        <v>0.2398916476585049</v>
      </c>
      <c r="E27">
        <v>5</v>
      </c>
      <c r="F27" s="19">
        <v>0.5276097557468602</v>
      </c>
      <c r="I27">
        <v>5</v>
      </c>
      <c r="J27" s="19">
        <v>0.51691260234394587</v>
      </c>
      <c r="M27">
        <v>5</v>
      </c>
      <c r="N27" s="19">
        <v>0.31192314286688916</v>
      </c>
      <c r="Q27">
        <v>5</v>
      </c>
      <c r="R27" s="19">
        <v>0.22446872236358995</v>
      </c>
      <c r="U27">
        <v>5</v>
      </c>
      <c r="V27" s="19">
        <v>0.16599012392085211</v>
      </c>
      <c r="Y27">
        <v>5</v>
      </c>
      <c r="Z27" s="19">
        <v>0.20556628851060388</v>
      </c>
      <c r="AC27">
        <v>5</v>
      </c>
      <c r="AD27" s="19">
        <v>0.2238226429902459</v>
      </c>
      <c r="AG27">
        <v>5</v>
      </c>
      <c r="AH27" s="19">
        <v>0.19323173711176467</v>
      </c>
      <c r="AK27">
        <v>5</v>
      </c>
      <c r="AL27" s="19">
        <v>0.10314284105411609</v>
      </c>
      <c r="AO27">
        <v>5</v>
      </c>
      <c r="AP27" s="19">
        <v>0.65642407916774914</v>
      </c>
      <c r="AS27">
        <v>5</v>
      </c>
      <c r="AT27" s="19">
        <v>6.8495656303757535E-4</v>
      </c>
      <c r="AW27">
        <v>5</v>
      </c>
      <c r="AX27" s="19">
        <v>5.6739131544031318E-3</v>
      </c>
      <c r="BA27">
        <v>5</v>
      </c>
      <c r="BB27" s="19">
        <v>5.1887550873597199E-5</v>
      </c>
      <c r="BE27">
        <v>5</v>
      </c>
      <c r="BF27" s="19">
        <v>3.446920512040208E-5</v>
      </c>
      <c r="BI27">
        <v>5</v>
      </c>
      <c r="BJ27" s="19">
        <v>1.6239999518210535E-3</v>
      </c>
      <c r="BM27">
        <v>5</v>
      </c>
      <c r="BN27" s="19">
        <v>6.7583949230518359E-2</v>
      </c>
      <c r="BQ27">
        <v>5</v>
      </c>
      <c r="BR27" s="19">
        <v>4.4217439477978182E-4</v>
      </c>
      <c r="BU27">
        <v>5</v>
      </c>
      <c r="BV27" s="19">
        <v>2.4591429005633603E-2</v>
      </c>
      <c r="BY27">
        <v>5</v>
      </c>
      <c r="BZ27" s="19">
        <v>4.7975551553669504E-7</v>
      </c>
      <c r="CC27">
        <v>5</v>
      </c>
      <c r="CD27" s="19">
        <v>0.23470893035634421</v>
      </c>
      <c r="CG27">
        <v>5</v>
      </c>
      <c r="CH27" s="19">
        <v>0.41383726286179501</v>
      </c>
      <c r="CK27">
        <v>5</v>
      </c>
      <c r="CL27" s="19">
        <v>1.6250152158070463E-4</v>
      </c>
      <c r="CO27">
        <v>5</v>
      </c>
      <c r="CP27" s="19">
        <v>0.16309245909222114</v>
      </c>
      <c r="CS27">
        <v>5</v>
      </c>
      <c r="CT27" s="19">
        <v>3.0031054988860828E-2</v>
      </c>
      <c r="CW27">
        <v>5</v>
      </c>
      <c r="CX27" s="19">
        <v>0</v>
      </c>
      <c r="DA27">
        <v>5</v>
      </c>
      <c r="DB27" s="19">
        <v>1.9065096669249382E-2</v>
      </c>
      <c r="DE27">
        <v>5</v>
      </c>
      <c r="DF27" s="19">
        <v>6.9588181197399734E-6</v>
      </c>
      <c r="DI27">
        <v>5</v>
      </c>
      <c r="DJ27" s="19">
        <v>9.5798778434871279E-2</v>
      </c>
      <c r="DM27">
        <v>5</v>
      </c>
      <c r="DN27" s="19">
        <v>2.2694414324897494E-4</v>
      </c>
      <c r="DQ27">
        <v>5</v>
      </c>
      <c r="DR27" s="19">
        <v>1.1005025600807627E-4</v>
      </c>
      <c r="DU27">
        <v>5</v>
      </c>
      <c r="DV27" s="19">
        <v>1.2479856792424471E-7</v>
      </c>
      <c r="ED27" s="19"/>
      <c r="EL27">
        <v>20</v>
      </c>
      <c r="EM27" t="e">
        <v>#REF!</v>
      </c>
      <c r="EN27" t="e">
        <v>#REF!</v>
      </c>
      <c r="EP27" t="e">
        <f t="shared" si="32"/>
        <v>#REF!</v>
      </c>
      <c r="EQ27" t="e">
        <f t="shared" si="33"/>
        <v>#REF!</v>
      </c>
      <c r="ER27" t="e">
        <f t="shared" si="34"/>
        <v>#REF!</v>
      </c>
    </row>
    <row r="28" spans="1:148" x14ac:dyDescent="0.25">
      <c r="A28">
        <v>6</v>
      </c>
      <c r="B28" s="19">
        <v>0.13124231443889078</v>
      </c>
      <c r="E28">
        <v>6</v>
      </c>
      <c r="F28" s="19">
        <v>0.43224249037220563</v>
      </c>
      <c r="I28">
        <v>6</v>
      </c>
      <c r="J28" s="19">
        <v>0.4311737067201018</v>
      </c>
      <c r="M28">
        <v>6</v>
      </c>
      <c r="N28" s="19">
        <v>0.2011029078673221</v>
      </c>
      <c r="Q28">
        <v>6</v>
      </c>
      <c r="R28" s="19">
        <v>0.12426888363662691</v>
      </c>
      <c r="U28">
        <v>6</v>
      </c>
      <c r="V28" s="19">
        <v>7.3840155193900636E-2</v>
      </c>
      <c r="Y28">
        <v>6</v>
      </c>
      <c r="Z28" s="19">
        <v>0.1029677871303345</v>
      </c>
      <c r="AC28">
        <v>6</v>
      </c>
      <c r="AD28" s="19">
        <v>0.11844818975528082</v>
      </c>
      <c r="AG28">
        <v>6</v>
      </c>
      <c r="AH28" s="19">
        <v>9.6339460783882669E-2</v>
      </c>
      <c r="AK28">
        <v>6</v>
      </c>
      <c r="AL28" s="19">
        <v>3.4798375157073957E-2</v>
      </c>
      <c r="AM28" t="s">
        <v>1605</v>
      </c>
      <c r="AO28">
        <v>6</v>
      </c>
      <c r="AP28" s="19">
        <v>0.61610270826337155</v>
      </c>
      <c r="AS28">
        <v>6</v>
      </c>
      <c r="AT28" s="19">
        <v>2.9029364626675935E-5</v>
      </c>
      <c r="AW28">
        <v>6</v>
      </c>
      <c r="AX28" s="19">
        <v>4.9479622271009216E-4</v>
      </c>
      <c r="BA28">
        <v>6</v>
      </c>
      <c r="BB28" s="19">
        <v>5.5305024282414905E-7</v>
      </c>
      <c r="BE28">
        <v>6</v>
      </c>
      <c r="BF28" s="19">
        <v>2.7041229067048533E-7</v>
      </c>
      <c r="BI28">
        <v>6</v>
      </c>
      <c r="BJ28" s="19">
        <v>7.4961734268019775E-5</v>
      </c>
      <c r="BM28">
        <v>6</v>
      </c>
      <c r="BN28" s="19">
        <v>2.129122704891584E-2</v>
      </c>
      <c r="BQ28">
        <v>6</v>
      </c>
      <c r="BR28" s="19">
        <v>7.8838429669048082E-6</v>
      </c>
      <c r="BU28">
        <v>6</v>
      </c>
      <c r="BV28" s="19">
        <v>3.8220105538054883E-3</v>
      </c>
      <c r="BY28">
        <v>6</v>
      </c>
      <c r="BZ28" s="19">
        <v>5.1144577462025609E-10</v>
      </c>
      <c r="CC28">
        <v>6</v>
      </c>
      <c r="CD28" s="19">
        <v>0.1261107458681705</v>
      </c>
      <c r="CG28">
        <v>6</v>
      </c>
      <c r="CH28" s="19">
        <v>0.30837007199728261</v>
      </c>
      <c r="CK28">
        <v>6</v>
      </c>
      <c r="CL28" s="19">
        <v>3.1743982084053712E-6</v>
      </c>
      <c r="CO28">
        <v>6</v>
      </c>
      <c r="CP28" s="19">
        <v>7.3662255231604412E-2</v>
      </c>
      <c r="CS28">
        <v>6</v>
      </c>
      <c r="CT28" s="19">
        <v>5.3321692407484189E-3</v>
      </c>
      <c r="CW28">
        <v>6</v>
      </c>
      <c r="CX28" s="19">
        <v>0</v>
      </c>
      <c r="DA28">
        <v>6</v>
      </c>
      <c r="DB28" s="19">
        <v>3.1433384987968882E-3</v>
      </c>
      <c r="DE28">
        <v>6</v>
      </c>
      <c r="DF28" s="19">
        <v>3.3407797084272772E-8</v>
      </c>
      <c r="DI28">
        <v>6</v>
      </c>
      <c r="DJ28" s="19">
        <v>3.3097394460479101E-2</v>
      </c>
      <c r="DM28">
        <v>6</v>
      </c>
      <c r="DN28" s="19">
        <v>4.0094621658326446E-6</v>
      </c>
      <c r="DQ28">
        <v>6</v>
      </c>
      <c r="DR28" s="19">
        <v>1.4323495342027925E-6</v>
      </c>
      <c r="DU28">
        <v>6</v>
      </c>
      <c r="DV28" s="19">
        <v>1.2641443447591882E-10</v>
      </c>
      <c r="ED28" s="19"/>
      <c r="EF28" t="s">
        <v>147</v>
      </c>
      <c r="EL28">
        <v>21</v>
      </c>
      <c r="EM28" t="e">
        <v>#REF!</v>
      </c>
      <c r="EN28" t="e">
        <v>#REF!</v>
      </c>
      <c r="EP28" t="e">
        <f t="shared" si="32"/>
        <v>#REF!</v>
      </c>
      <c r="EQ28" t="e">
        <f t="shared" si="33"/>
        <v>#REF!</v>
      </c>
      <c r="ER28" t="e">
        <f t="shared" si="34"/>
        <v>#REF!</v>
      </c>
    </row>
    <row r="29" spans="1:148" x14ac:dyDescent="0.25">
      <c r="A29">
        <v>7</v>
      </c>
      <c r="B29" s="19">
        <v>6.2462618449625196E-2</v>
      </c>
      <c r="E29">
        <v>7</v>
      </c>
      <c r="F29" s="19">
        <v>0.34068354052293848</v>
      </c>
      <c r="I29">
        <v>7</v>
      </c>
      <c r="J29" s="19">
        <v>0.34857154316017702</v>
      </c>
      <c r="M29">
        <v>7</v>
      </c>
      <c r="N29" s="19">
        <v>0.118014653151021</v>
      </c>
      <c r="Q29">
        <v>7</v>
      </c>
      <c r="R29" s="19">
        <v>6.0495316551803846E-2</v>
      </c>
      <c r="U29">
        <v>7</v>
      </c>
      <c r="V29" s="19">
        <v>2.7088744114329266E-2</v>
      </c>
      <c r="Y29">
        <v>7</v>
      </c>
      <c r="Z29" s="19">
        <v>4.3842351770114862E-2</v>
      </c>
      <c r="AC29">
        <v>7</v>
      </c>
      <c r="AD29" s="19">
        <v>5.4113525078481883E-2</v>
      </c>
      <c r="AG29">
        <v>7</v>
      </c>
      <c r="AH29" s="19">
        <v>4.0987376532889863E-2</v>
      </c>
      <c r="AK29">
        <v>7</v>
      </c>
      <c r="AL29" s="19">
        <v>9.0099862684978049E-3</v>
      </c>
      <c r="AO29">
        <v>7</v>
      </c>
      <c r="AP29" s="19">
        <v>0.57448272053165639</v>
      </c>
      <c r="AS29">
        <v>7</v>
      </c>
      <c r="AT29" s="19">
        <v>6.4849803493860492E-7</v>
      </c>
      <c r="AW29">
        <v>7</v>
      </c>
      <c r="AX29" s="19">
        <v>2.5052494893818E-5</v>
      </c>
      <c r="BA29">
        <v>7</v>
      </c>
      <c r="BB29" s="19">
        <v>2.2876870398036431E-9</v>
      </c>
      <c r="BE29">
        <v>7</v>
      </c>
      <c r="BF29" s="19">
        <v>7.5850881131600545E-10</v>
      </c>
      <c r="BI29">
        <v>7</v>
      </c>
      <c r="BJ29" s="19">
        <v>1.7491773396383081E-6</v>
      </c>
      <c r="BM29">
        <v>7</v>
      </c>
      <c r="BN29" s="19">
        <v>5.2105309765034802E-3</v>
      </c>
      <c r="BQ29">
        <v>7</v>
      </c>
      <c r="BR29" s="19">
        <v>5.4688187534068788E-8</v>
      </c>
      <c r="BU29">
        <v>7</v>
      </c>
      <c r="BV29" s="19">
        <v>3.7885180285035513E-4</v>
      </c>
      <c r="BY29">
        <v>7</v>
      </c>
      <c r="BZ29" s="19">
        <v>1.3178347302300608E-13</v>
      </c>
      <c r="CC29">
        <v>7</v>
      </c>
      <c r="CD29" s="19">
        <v>5.8614179301444858E-2</v>
      </c>
      <c r="CG29">
        <v>7</v>
      </c>
      <c r="CH29" s="19">
        <v>0.2167353394021736</v>
      </c>
      <c r="CK29">
        <v>7</v>
      </c>
      <c r="CL29" s="19">
        <v>2.7498919252799681E-8</v>
      </c>
      <c r="CO29">
        <v>7</v>
      </c>
      <c r="CP29" s="19">
        <v>2.7665605057125453E-2</v>
      </c>
      <c r="CS29">
        <v>7</v>
      </c>
      <c r="CT29" s="19">
        <v>6.2617387441765704E-4</v>
      </c>
      <c r="CW29">
        <v>7</v>
      </c>
      <c r="CX29" s="19">
        <v>0</v>
      </c>
      <c r="DA29">
        <v>7</v>
      </c>
      <c r="DB29" s="19">
        <v>3.4764303128653751E-4</v>
      </c>
      <c r="DE29">
        <v>7</v>
      </c>
      <c r="DF29" s="19">
        <v>5.450240259108341E-11</v>
      </c>
      <c r="DI29">
        <v>7</v>
      </c>
      <c r="DJ29" s="19">
        <v>8.9341261799040783E-3</v>
      </c>
      <c r="DM29">
        <v>7</v>
      </c>
      <c r="DN29" s="19">
        <v>2.9341847174180202E-8</v>
      </c>
      <c r="DQ29">
        <v>7</v>
      </c>
      <c r="DR29" s="19">
        <v>7.3158914482007731E-9</v>
      </c>
      <c r="DU29">
        <v>7</v>
      </c>
      <c r="DV29" s="19">
        <v>3.3750779948604759E-14</v>
      </c>
      <c r="ED29" s="19"/>
      <c r="EF29" t="str">
        <f>_xlfn.CONCAT(EH22, " @ ",EH23)</f>
        <v>Colts @ Patriots</v>
      </c>
      <c r="EG29">
        <v>0.50780000000000003</v>
      </c>
      <c r="EH29" t="s">
        <v>13</v>
      </c>
      <c r="EI29" t="str">
        <f ca="1">IF(RAND()&gt;EG29,EH22,EH23)</f>
        <v>Patriots</v>
      </c>
      <c r="EL29">
        <v>22</v>
      </c>
      <c r="EM29" t="e">
        <v>#REF!</v>
      </c>
      <c r="EN29" t="e">
        <v>#REF!</v>
      </c>
      <c r="EP29" t="e">
        <f t="shared" si="32"/>
        <v>#REF!</v>
      </c>
      <c r="EQ29" t="e">
        <f t="shared" si="33"/>
        <v>#REF!</v>
      </c>
      <c r="ER29" t="e">
        <f t="shared" si="34"/>
        <v>#REF!</v>
      </c>
    </row>
    <row r="30" spans="1:148" x14ac:dyDescent="0.25">
      <c r="A30">
        <v>8</v>
      </c>
      <c r="B30" s="19">
        <v>2.5688864063633465E-2</v>
      </c>
      <c r="E30">
        <v>8</v>
      </c>
      <c r="F30" s="19">
        <v>0.25767532748135569</v>
      </c>
      <c r="I30">
        <v>8</v>
      </c>
      <c r="J30" s="19">
        <v>0.27259847634481349</v>
      </c>
      <c r="M30">
        <v>8</v>
      </c>
      <c r="N30" s="19">
        <v>6.2730159611560032E-2</v>
      </c>
      <c r="Q30">
        <v>8</v>
      </c>
      <c r="R30" s="19">
        <v>2.5746419251097885E-2</v>
      </c>
      <c r="U30">
        <v>8</v>
      </c>
      <c r="V30" s="19">
        <v>8.129355078161149E-3</v>
      </c>
      <c r="Y30">
        <v>8</v>
      </c>
      <c r="Z30" s="19">
        <v>1.5751599899542446E-2</v>
      </c>
      <c r="AC30">
        <v>8</v>
      </c>
      <c r="AD30" s="19">
        <v>2.1196232438095874E-2</v>
      </c>
      <c r="AG30">
        <v>8</v>
      </c>
      <c r="AH30" s="19">
        <v>1.4778095256777424E-2</v>
      </c>
      <c r="AK30">
        <v>8</v>
      </c>
      <c r="AL30" s="19">
        <v>1.7733847789890289E-3</v>
      </c>
      <c r="AO30">
        <v>8</v>
      </c>
      <c r="AP30" s="19">
        <v>0.53201508009422271</v>
      </c>
      <c r="AS30">
        <v>8</v>
      </c>
      <c r="AT30" s="19">
        <v>7.5747234040690614E-9</v>
      </c>
      <c r="AW30">
        <v>8</v>
      </c>
      <c r="AX30" s="19">
        <v>7.2937781481208219E-7</v>
      </c>
      <c r="BA30">
        <v>8</v>
      </c>
      <c r="BB30" s="19">
        <v>3.6389780078138756E-12</v>
      </c>
      <c r="BE30">
        <v>8</v>
      </c>
      <c r="BF30" s="19">
        <v>7.5339734451063123E-13</v>
      </c>
      <c r="BI30">
        <v>8</v>
      </c>
      <c r="BJ30" s="19">
        <v>2.0427539548784068E-8</v>
      </c>
      <c r="BM30">
        <v>8</v>
      </c>
      <c r="BN30" s="19">
        <v>9.8310827416570046E-4</v>
      </c>
      <c r="BQ30">
        <v>8</v>
      </c>
      <c r="BR30" s="19">
        <v>1.4583101393128572E-10</v>
      </c>
      <c r="BU30">
        <v>8</v>
      </c>
      <c r="BV30" s="19">
        <v>2.3688909928876178E-5</v>
      </c>
      <c r="BY30">
        <v>8</v>
      </c>
      <c r="BZ30" s="19">
        <v>0</v>
      </c>
      <c r="CC30">
        <v>8</v>
      </c>
      <c r="CD30" s="19">
        <v>2.3402662084041737E-2</v>
      </c>
      <c r="CG30">
        <v>8</v>
      </c>
      <c r="CH30" s="19">
        <v>0.14319891279826402</v>
      </c>
      <c r="CK30">
        <v>8</v>
      </c>
      <c r="CL30" s="19">
        <v>1.0471357114738566E-10</v>
      </c>
      <c r="CO30">
        <v>8</v>
      </c>
      <c r="CP30" s="19">
        <v>8.5747740267145822E-3</v>
      </c>
      <c r="CS30">
        <v>8</v>
      </c>
      <c r="CT30" s="19">
        <v>4.8125443430357961E-5</v>
      </c>
      <c r="CW30">
        <v>8</v>
      </c>
      <c r="CX30" s="19">
        <v>0</v>
      </c>
      <c r="DA30">
        <v>8</v>
      </c>
      <c r="DB30" s="19">
        <v>2.5562822686064912E-5</v>
      </c>
      <c r="DE30">
        <v>8</v>
      </c>
      <c r="DF30" s="19">
        <v>2.9976021664879227E-14</v>
      </c>
      <c r="DI30">
        <v>8</v>
      </c>
      <c r="DJ30" s="19">
        <v>1.8683646909279927E-3</v>
      </c>
      <c r="DM30">
        <v>8</v>
      </c>
      <c r="DN30" s="19">
        <v>8.8051232971508853E-11</v>
      </c>
      <c r="DQ30">
        <v>8</v>
      </c>
      <c r="DR30" s="19">
        <v>1.451960773835026E-11</v>
      </c>
      <c r="DU30">
        <v>8</v>
      </c>
      <c r="DV30" s="19">
        <v>0</v>
      </c>
      <c r="ED30" s="19"/>
      <c r="EF30" t="str">
        <f>_xlfn.CONCAT(EH25, " @ ",EH26)</f>
        <v>Eagles @ Saints</v>
      </c>
      <c r="EG30">
        <v>0.55179999999999996</v>
      </c>
      <c r="EH30" t="s">
        <v>33</v>
      </c>
      <c r="EI30" t="str">
        <f ca="1">IF(RAND()&gt;EG30,EH25,EH26)</f>
        <v>Eagles</v>
      </c>
      <c r="EL30">
        <v>23</v>
      </c>
      <c r="EM30" t="e">
        <v>#REF!</v>
      </c>
      <c r="EN30" t="e">
        <v>#REF!</v>
      </c>
      <c r="EP30" t="e">
        <f t="shared" si="32"/>
        <v>#REF!</v>
      </c>
      <c r="EQ30" t="e">
        <f t="shared" si="33"/>
        <v>#REF!</v>
      </c>
      <c r="ER30" t="e">
        <f t="shared" si="34"/>
        <v>#REF!</v>
      </c>
    </row>
    <row r="31" spans="1:148" x14ac:dyDescent="0.25">
      <c r="A31">
        <v>9</v>
      </c>
      <c r="B31" s="19">
        <v>9.083468410030715E-3</v>
      </c>
      <c r="E31">
        <v>9</v>
      </c>
      <c r="F31" s="19">
        <v>0.18660962594494768</v>
      </c>
      <c r="I31">
        <v>9</v>
      </c>
      <c r="J31" s="19">
        <v>0.20588976358655575</v>
      </c>
      <c r="M31">
        <v>9</v>
      </c>
      <c r="N31" s="19">
        <v>3.0085840353576865E-2</v>
      </c>
      <c r="Q31">
        <v>9</v>
      </c>
      <c r="R31" s="19">
        <v>9.5372898954448893E-3</v>
      </c>
      <c r="U31">
        <v>9</v>
      </c>
      <c r="V31" s="19">
        <v>1.9839866870166034E-3</v>
      </c>
      <c r="Y31">
        <v>9</v>
      </c>
      <c r="Z31" s="19">
        <v>4.7491678503480683E-3</v>
      </c>
      <c r="AC31">
        <v>9</v>
      </c>
      <c r="AD31" s="19">
        <v>7.0819401414827787E-3</v>
      </c>
      <c r="AG31">
        <v>9</v>
      </c>
      <c r="AH31" s="19">
        <v>4.4923749557336246E-3</v>
      </c>
      <c r="AK31">
        <v>9</v>
      </c>
      <c r="AL31" s="19">
        <v>2.6357222597339636E-4</v>
      </c>
      <c r="AO31">
        <v>9</v>
      </c>
      <c r="AP31" s="19">
        <v>0.48917958006216966</v>
      </c>
      <c r="AS31">
        <v>9</v>
      </c>
      <c r="AT31" s="19">
        <v>4.6010195653423125E-11</v>
      </c>
      <c r="AW31">
        <v>9</v>
      </c>
      <c r="AX31" s="19">
        <v>1.2132020721367098E-8</v>
      </c>
      <c r="BA31">
        <v>9</v>
      </c>
      <c r="BB31" s="19">
        <v>2.2204460492503131E-15</v>
      </c>
      <c r="BE31">
        <v>9</v>
      </c>
      <c r="BF31" s="19">
        <v>0</v>
      </c>
      <c r="BI31">
        <v>9</v>
      </c>
      <c r="BJ31" s="19">
        <v>1.1861323034878524E-10</v>
      </c>
      <c r="BM31">
        <v>9</v>
      </c>
      <c r="BN31" s="19">
        <v>1.4223788427414341E-4</v>
      </c>
      <c r="BQ31">
        <v>9</v>
      </c>
      <c r="BR31" s="19">
        <v>1.4832579608992091E-13</v>
      </c>
      <c r="BU31">
        <v>9</v>
      </c>
      <c r="BV31" s="19">
        <v>9.27560972918684E-7</v>
      </c>
      <c r="BY31">
        <v>9</v>
      </c>
      <c r="BZ31" s="19">
        <v>0</v>
      </c>
      <c r="CC31">
        <v>9</v>
      </c>
      <c r="CD31" s="19">
        <v>7.9849824965574356E-3</v>
      </c>
      <c r="CG31">
        <v>9</v>
      </c>
      <c r="CH31" s="19">
        <v>8.8692928173511265E-2</v>
      </c>
      <c r="CK31">
        <v>9</v>
      </c>
      <c r="CL31" s="19">
        <v>1.7430501486614958E-13</v>
      </c>
      <c r="CO31">
        <v>9</v>
      </c>
      <c r="CP31" s="19">
        <v>2.1811194319238947E-3</v>
      </c>
      <c r="CS31">
        <v>9</v>
      </c>
      <c r="CT31" s="19">
        <v>2.4036567094487538E-6</v>
      </c>
      <c r="CW31">
        <v>9</v>
      </c>
      <c r="CX31" s="19">
        <v>0</v>
      </c>
      <c r="DA31">
        <v>9</v>
      </c>
      <c r="DB31" s="19">
        <v>1.2421741121260155E-6</v>
      </c>
      <c r="DE31">
        <v>9</v>
      </c>
      <c r="DF31" s="19">
        <v>0</v>
      </c>
      <c r="DI31">
        <v>9</v>
      </c>
      <c r="DJ31" s="19">
        <v>3.0089507773733981E-4</v>
      </c>
      <c r="DM31">
        <v>9</v>
      </c>
      <c r="DN31" s="19">
        <v>1.0769163338864018E-13</v>
      </c>
      <c r="DQ31">
        <v>9</v>
      </c>
      <c r="DR31" s="19">
        <v>1.1102230246251565E-14</v>
      </c>
      <c r="DU31">
        <v>9</v>
      </c>
      <c r="DV31" s="19">
        <v>0</v>
      </c>
      <c r="ED31" s="19"/>
      <c r="EL31">
        <v>24</v>
      </c>
      <c r="EM31" t="e">
        <v>#REF!</v>
      </c>
      <c r="EN31" t="e">
        <v>#REF!</v>
      </c>
      <c r="EP31" t="e">
        <f t="shared" si="32"/>
        <v>#REF!</v>
      </c>
      <c r="EQ31" t="e">
        <f t="shared" si="33"/>
        <v>#REF!</v>
      </c>
      <c r="ER31" t="e">
        <f t="shared" si="34"/>
        <v>#REF!</v>
      </c>
    </row>
    <row r="32" spans="1:148" x14ac:dyDescent="0.25">
      <c r="A32">
        <v>10</v>
      </c>
      <c r="B32" s="19">
        <v>2.7508936446398735E-3</v>
      </c>
      <c r="E32">
        <v>10</v>
      </c>
      <c r="F32" s="19">
        <v>0.12915597327243344</v>
      </c>
      <c r="I32">
        <v>10</v>
      </c>
      <c r="J32" s="19">
        <v>0.14997067523066288</v>
      </c>
      <c r="M32">
        <v>10</v>
      </c>
      <c r="N32" s="19">
        <v>1.2979810854478857E-2</v>
      </c>
      <c r="Q32">
        <v>10</v>
      </c>
      <c r="R32" s="19">
        <v>3.0645753232859674E-3</v>
      </c>
      <c r="U32">
        <v>10</v>
      </c>
      <c r="V32" s="19">
        <v>3.9206393080548629E-4</v>
      </c>
      <c r="Y32">
        <v>10</v>
      </c>
      <c r="Z32" s="19">
        <v>1.1967291928230983E-3</v>
      </c>
      <c r="AC32">
        <v>10</v>
      </c>
      <c r="AD32" s="19">
        <v>2.0104751897289663E-3</v>
      </c>
      <c r="AG32">
        <v>10</v>
      </c>
      <c r="AH32" s="19">
        <v>1.1469522574789615E-3</v>
      </c>
      <c r="AK32">
        <v>10</v>
      </c>
      <c r="AL32" s="19">
        <v>2.944046647990195E-5</v>
      </c>
      <c r="AO32">
        <v>10</v>
      </c>
      <c r="AP32" s="19">
        <v>0.44646864536493691</v>
      </c>
      <c r="AS32">
        <v>10</v>
      </c>
      <c r="AT32" s="19">
        <v>1.4477308241112041E-13</v>
      </c>
      <c r="AW32">
        <v>10</v>
      </c>
      <c r="AX32" s="19">
        <v>1.1477840899942748E-10</v>
      </c>
      <c r="BA32">
        <v>10</v>
      </c>
      <c r="BB32" s="19">
        <v>0</v>
      </c>
      <c r="BE32">
        <v>10</v>
      </c>
      <c r="BF32" s="19">
        <v>0</v>
      </c>
      <c r="BI32">
        <v>10</v>
      </c>
      <c r="BJ32" s="19">
        <v>3.4094949086238557E-13</v>
      </c>
      <c r="BM32">
        <v>10</v>
      </c>
      <c r="BN32" s="19">
        <v>1.5718834871170095E-5</v>
      </c>
      <c r="BQ32">
        <v>10</v>
      </c>
      <c r="BR32" s="19">
        <v>0</v>
      </c>
      <c r="BU32">
        <v>10</v>
      </c>
      <c r="BV32" s="19">
        <v>2.2629464413448375E-8</v>
      </c>
      <c r="BY32">
        <v>10</v>
      </c>
      <c r="BZ32" s="19">
        <v>0</v>
      </c>
      <c r="CC32">
        <v>10</v>
      </c>
      <c r="CD32" s="19">
        <v>2.3190851878126528E-3</v>
      </c>
      <c r="CG32">
        <v>10</v>
      </c>
      <c r="CH32" s="19">
        <v>5.1377831683635744E-2</v>
      </c>
      <c r="CK32">
        <v>10</v>
      </c>
      <c r="CL32" s="19">
        <v>0</v>
      </c>
      <c r="CO32">
        <v>10</v>
      </c>
      <c r="CP32" s="19">
        <v>4.5344463860153006E-4</v>
      </c>
      <c r="CS32">
        <v>10</v>
      </c>
      <c r="CT32" s="19">
        <v>7.7635154971389397E-8</v>
      </c>
      <c r="CW32">
        <v>10</v>
      </c>
      <c r="CX32" s="19">
        <v>0</v>
      </c>
      <c r="DA32">
        <v>10</v>
      </c>
      <c r="DB32" s="19">
        <v>3.9719228683843255E-8</v>
      </c>
      <c r="DE32">
        <v>10</v>
      </c>
      <c r="DF32" s="19">
        <v>0</v>
      </c>
      <c r="DI32">
        <v>10</v>
      </c>
      <c r="DJ32" s="19">
        <v>3.7155895682539075E-5</v>
      </c>
      <c r="DM32">
        <v>10</v>
      </c>
      <c r="DN32" s="19">
        <v>0</v>
      </c>
      <c r="DQ32">
        <v>10</v>
      </c>
      <c r="DR32" s="19">
        <v>0</v>
      </c>
      <c r="DU32">
        <v>10</v>
      </c>
      <c r="DV32" s="19">
        <v>0</v>
      </c>
      <c r="ED32" s="19"/>
      <c r="EF32" t="s">
        <v>148</v>
      </c>
      <c r="EL32">
        <v>25</v>
      </c>
      <c r="EM32" t="e">
        <v>#REF!</v>
      </c>
      <c r="EN32" t="e">
        <v>#REF!</v>
      </c>
      <c r="EP32" t="e">
        <f t="shared" si="32"/>
        <v>#REF!</v>
      </c>
      <c r="EQ32" t="e">
        <f t="shared" si="33"/>
        <v>#REF!</v>
      </c>
      <c r="ER32" t="e">
        <f t="shared" si="34"/>
        <v>#REF!</v>
      </c>
    </row>
    <row r="33" spans="1:148" x14ac:dyDescent="0.25">
      <c r="A33">
        <v>11</v>
      </c>
      <c r="B33" s="19">
        <v>7.1143433469822437E-4</v>
      </c>
      <c r="E33">
        <v>11</v>
      </c>
      <c r="F33" s="19">
        <v>8.5293440112659935E-2</v>
      </c>
      <c r="I33">
        <v>11</v>
      </c>
      <c r="J33" s="19">
        <v>0.10522076585678575</v>
      </c>
      <c r="M33">
        <v>11</v>
      </c>
      <c r="N33" s="19">
        <v>5.0251040540002512E-3</v>
      </c>
      <c r="Q33">
        <v>11</v>
      </c>
      <c r="R33" s="19">
        <v>8.519429405172696E-4</v>
      </c>
      <c r="U33">
        <v>11</v>
      </c>
      <c r="V33" s="19">
        <v>6.2532669713788458E-5</v>
      </c>
      <c r="Y33">
        <v>11</v>
      </c>
      <c r="Z33" s="19">
        <v>2.5125588070407101E-4</v>
      </c>
      <c r="AC33">
        <v>11</v>
      </c>
      <c r="AD33" s="19">
        <v>4.8351570088533968E-4</v>
      </c>
      <c r="AG33">
        <v>11</v>
      </c>
      <c r="AH33" s="19">
        <v>2.452179042132796E-4</v>
      </c>
      <c r="AK33">
        <v>11</v>
      </c>
      <c r="AL33" s="19">
        <v>2.4627926537013067E-6</v>
      </c>
      <c r="AO33">
        <v>11</v>
      </c>
      <c r="AP33" s="19">
        <v>0.40437041540543484</v>
      </c>
      <c r="AS33">
        <v>11</v>
      </c>
      <c r="AT33" s="19">
        <v>0</v>
      </c>
      <c r="AW33">
        <v>11</v>
      </c>
      <c r="AX33" s="19">
        <v>6.1572968945711182E-13</v>
      </c>
      <c r="BA33">
        <v>11</v>
      </c>
      <c r="BB33" s="19">
        <v>0</v>
      </c>
      <c r="BE33">
        <v>11</v>
      </c>
      <c r="BF33" s="19">
        <v>0</v>
      </c>
      <c r="BI33">
        <v>11</v>
      </c>
      <c r="BJ33" s="19">
        <v>0</v>
      </c>
      <c r="BM33">
        <v>11</v>
      </c>
      <c r="BN33" s="19">
        <v>1.322981032614301E-6</v>
      </c>
      <c r="BQ33">
        <v>11</v>
      </c>
      <c r="BR33" s="19">
        <v>0</v>
      </c>
      <c r="BU33">
        <v>11</v>
      </c>
      <c r="BV33" s="19">
        <v>3.4275704496877779E-10</v>
      </c>
      <c r="BY33">
        <v>11</v>
      </c>
      <c r="BZ33" s="19">
        <v>0</v>
      </c>
      <c r="CC33">
        <v>11</v>
      </c>
      <c r="CD33" s="19">
        <v>5.7159358028779916E-4</v>
      </c>
      <c r="CG33">
        <v>11</v>
      </c>
      <c r="CH33" s="19">
        <v>2.7782669411362315E-2</v>
      </c>
      <c r="CK33">
        <v>11</v>
      </c>
      <c r="CL33" s="19">
        <v>0</v>
      </c>
      <c r="CO33">
        <v>11</v>
      </c>
      <c r="CP33" s="19">
        <v>7.6809744907424538E-5</v>
      </c>
      <c r="CS33">
        <v>11</v>
      </c>
      <c r="CT33" s="19">
        <v>1.6158885340900042E-9</v>
      </c>
      <c r="CW33">
        <v>11</v>
      </c>
      <c r="CX33" s="19">
        <v>0</v>
      </c>
      <c r="DA33">
        <v>11</v>
      </c>
      <c r="DB33" s="19">
        <v>8.3314877219464734E-10</v>
      </c>
      <c r="DE33">
        <v>11</v>
      </c>
      <c r="DF33" s="19">
        <v>0</v>
      </c>
      <c r="DI33">
        <v>11</v>
      </c>
      <c r="DJ33" s="19">
        <v>3.5067960727497294E-6</v>
      </c>
      <c r="DM33">
        <v>11</v>
      </c>
      <c r="DN33" s="19">
        <v>0</v>
      </c>
      <c r="DQ33">
        <v>11</v>
      </c>
      <c r="DR33" s="19">
        <v>0</v>
      </c>
      <c r="DU33">
        <v>11</v>
      </c>
      <c r="DV33" s="19">
        <v>0</v>
      </c>
      <c r="ED33" s="19"/>
      <c r="EF33" t="str">
        <f>_xlfn.CONCAT(EH29, " @ ",EH30)</f>
        <v>Patriots @ Saints</v>
      </c>
      <c r="EG33">
        <v>0.51839999999999997</v>
      </c>
      <c r="EH33" s="30" t="s">
        <v>33</v>
      </c>
      <c r="EI33" t="str">
        <f ca="1">IF(RAND()&gt;EG33,EH29,EH30)</f>
        <v>Saints</v>
      </c>
      <c r="EL33">
        <v>26</v>
      </c>
      <c r="EM33" t="e">
        <v>#REF!</v>
      </c>
      <c r="EN33" t="e">
        <v>#REF!</v>
      </c>
      <c r="EP33" t="e">
        <f t="shared" si="32"/>
        <v>#REF!</v>
      </c>
      <c r="EQ33" t="e">
        <f t="shared" si="33"/>
        <v>#REF!</v>
      </c>
      <c r="ER33" t="e">
        <f t="shared" si="34"/>
        <v>#REF!</v>
      </c>
    </row>
    <row r="34" spans="1:148" x14ac:dyDescent="0.25">
      <c r="A34">
        <v>12</v>
      </c>
      <c r="B34" s="19">
        <v>1.5676412060428024E-4</v>
      </c>
      <c r="E34">
        <v>12</v>
      </c>
      <c r="F34" s="19">
        <v>5.3671533094478696E-2</v>
      </c>
      <c r="I34">
        <v>12</v>
      </c>
      <c r="J34" s="19">
        <v>7.1032370923247434E-2</v>
      </c>
      <c r="M34">
        <v>12</v>
      </c>
      <c r="N34" s="19">
        <v>1.7424291950010051E-3</v>
      </c>
      <c r="Q34">
        <v>12</v>
      </c>
      <c r="R34" s="19">
        <v>2.044808574616086E-4</v>
      </c>
      <c r="U34">
        <v>12</v>
      </c>
      <c r="V34" s="19">
        <v>8.0301649161285127E-6</v>
      </c>
      <c r="Y34">
        <v>12</v>
      </c>
      <c r="Z34" s="19">
        <v>4.384791849709746E-5</v>
      </c>
      <c r="AC34">
        <v>12</v>
      </c>
      <c r="AD34" s="19">
        <v>9.8286563957161732E-5</v>
      </c>
      <c r="AG34">
        <v>12</v>
      </c>
      <c r="AH34" s="19">
        <v>4.380421216976238E-5</v>
      </c>
      <c r="AK34">
        <v>12</v>
      </c>
      <c r="AL34" s="19">
        <v>1.5389476015759129E-7</v>
      </c>
      <c r="AO34">
        <v>12</v>
      </c>
      <c r="AP34" s="19">
        <v>0.36335207150672266</v>
      </c>
      <c r="AS34">
        <v>12</v>
      </c>
      <c r="AT34" s="19">
        <v>0</v>
      </c>
      <c r="AW34">
        <v>12</v>
      </c>
      <c r="AX34" s="19">
        <v>1.8873791418627661E-15</v>
      </c>
      <c r="BA34">
        <v>12</v>
      </c>
      <c r="BB34" s="19">
        <v>0</v>
      </c>
      <c r="BE34">
        <v>12</v>
      </c>
      <c r="BF34" s="19">
        <v>0</v>
      </c>
      <c r="BI34">
        <v>12</v>
      </c>
      <c r="BJ34" s="19">
        <v>0</v>
      </c>
      <c r="BM34">
        <v>12</v>
      </c>
      <c r="BN34" s="19">
        <v>8.4617561624256155E-8</v>
      </c>
      <c r="BQ34">
        <v>12</v>
      </c>
      <c r="BR34" s="19">
        <v>0</v>
      </c>
      <c r="BU34">
        <v>12</v>
      </c>
      <c r="BV34" s="19">
        <v>3.2147617901046033E-12</v>
      </c>
      <c r="BY34">
        <v>12</v>
      </c>
      <c r="BZ34" s="19">
        <v>0</v>
      </c>
      <c r="CC34">
        <v>12</v>
      </c>
      <c r="CD34" s="19">
        <v>1.1928283782514093E-4</v>
      </c>
      <c r="CG34">
        <v>12</v>
      </c>
      <c r="CH34" s="19">
        <v>1.4002373141703606E-2</v>
      </c>
      <c r="CK34">
        <v>12</v>
      </c>
      <c r="CL34" s="19">
        <v>0</v>
      </c>
      <c r="CO34">
        <v>12</v>
      </c>
      <c r="CP34" s="19">
        <v>1.0576300237263858E-5</v>
      </c>
      <c r="CS34">
        <v>12</v>
      </c>
      <c r="CT34" s="19">
        <v>2.1617929668593661E-11</v>
      </c>
      <c r="CW34">
        <v>12</v>
      </c>
      <c r="CX34" s="19">
        <v>0</v>
      </c>
      <c r="DA34">
        <v>12</v>
      </c>
      <c r="DB34" s="19">
        <v>1.1438072711200675E-11</v>
      </c>
      <c r="DE34">
        <v>12</v>
      </c>
      <c r="DF34" s="19">
        <v>0</v>
      </c>
      <c r="DI34">
        <v>12</v>
      </c>
      <c r="DJ34" s="19">
        <v>2.523594202497037E-7</v>
      </c>
      <c r="DM34">
        <v>12</v>
      </c>
      <c r="DN34" s="19">
        <v>0</v>
      </c>
      <c r="DQ34">
        <v>12</v>
      </c>
      <c r="DR34" s="19">
        <v>0</v>
      </c>
      <c r="DU34">
        <v>12</v>
      </c>
      <c r="DV34" s="19">
        <v>0</v>
      </c>
      <c r="ED34" s="19"/>
      <c r="EL34">
        <v>27</v>
      </c>
      <c r="EM34" t="e">
        <v>#REF!</v>
      </c>
      <c r="EN34" t="e">
        <v>#REF!</v>
      </c>
      <c r="EP34" t="e">
        <f t="shared" si="32"/>
        <v>#REF!</v>
      </c>
      <c r="EQ34" t="e">
        <f t="shared" si="33"/>
        <v>#REF!</v>
      </c>
      <c r="ER34" t="e">
        <f t="shared" si="34"/>
        <v>#REF!</v>
      </c>
    </row>
    <row r="35" spans="1:148" x14ac:dyDescent="0.25">
      <c r="A35">
        <v>13</v>
      </c>
      <c r="B35" s="19">
        <v>2.9378886032382923E-5</v>
      </c>
      <c r="E35">
        <v>13</v>
      </c>
      <c r="F35" s="19">
        <v>3.2143692739777352E-2</v>
      </c>
      <c r="I35">
        <v>13</v>
      </c>
      <c r="J35" s="19">
        <v>4.6096781363661132E-2</v>
      </c>
      <c r="M35">
        <v>13</v>
      </c>
      <c r="N35" s="19">
        <v>5.4028925542448647E-4</v>
      </c>
      <c r="Q35">
        <v>13</v>
      </c>
      <c r="R35" s="19">
        <v>4.2304944095405972E-5</v>
      </c>
      <c r="U35">
        <v>13</v>
      </c>
      <c r="V35" s="19">
        <v>8.2868433015637066E-7</v>
      </c>
      <c r="Y35">
        <v>13</v>
      </c>
      <c r="Z35" s="19">
        <v>6.3488382742171723E-6</v>
      </c>
      <c r="AC35">
        <v>13</v>
      </c>
      <c r="AD35" s="19">
        <v>1.6856713654589406E-5</v>
      </c>
      <c r="AG35">
        <v>13</v>
      </c>
      <c r="AH35" s="19">
        <v>6.5263702222484454E-6</v>
      </c>
      <c r="AK35">
        <v>13</v>
      </c>
      <c r="AL35" s="19">
        <v>7.1693129211070072E-9</v>
      </c>
      <c r="AO35">
        <v>13</v>
      </c>
      <c r="AP35" s="19">
        <v>0.32384435461451067</v>
      </c>
      <c r="AS35">
        <v>13</v>
      </c>
      <c r="AT35" s="19">
        <v>0</v>
      </c>
      <c r="AW35">
        <v>13</v>
      </c>
      <c r="AX35" s="19">
        <v>0</v>
      </c>
      <c r="BA35">
        <v>13</v>
      </c>
      <c r="BB35" s="19">
        <v>0</v>
      </c>
      <c r="BE35">
        <v>13</v>
      </c>
      <c r="BF35" s="19">
        <v>0</v>
      </c>
      <c r="BI35">
        <v>13</v>
      </c>
      <c r="BJ35" s="19">
        <v>0</v>
      </c>
      <c r="BM35">
        <v>13</v>
      </c>
      <c r="BN35" s="19">
        <v>4.1058806354854482E-9</v>
      </c>
      <c r="BQ35">
        <v>13</v>
      </c>
      <c r="BR35" s="19">
        <v>0</v>
      </c>
      <c r="BU35">
        <v>13</v>
      </c>
      <c r="BV35" s="19">
        <v>1.865174681370263E-14</v>
      </c>
      <c r="BY35">
        <v>13</v>
      </c>
      <c r="BZ35" s="19">
        <v>0</v>
      </c>
      <c r="CC35">
        <v>13</v>
      </c>
      <c r="CD35" s="19">
        <v>2.1037839475601672E-5</v>
      </c>
      <c r="CG35">
        <v>13</v>
      </c>
      <c r="CH35" s="19">
        <v>6.5689243072477588E-3</v>
      </c>
      <c r="CK35">
        <v>13</v>
      </c>
      <c r="CL35" s="19">
        <v>0</v>
      </c>
      <c r="CO35">
        <v>13</v>
      </c>
      <c r="CP35" s="19">
        <v>1.1816422901267387E-6</v>
      </c>
      <c r="CS35">
        <v>13</v>
      </c>
      <c r="CT35" s="19">
        <v>1.8551826741486366E-13</v>
      </c>
      <c r="CW35">
        <v>13</v>
      </c>
      <c r="CX35" s="19">
        <v>0</v>
      </c>
      <c r="DA35">
        <v>13</v>
      </c>
      <c r="DB35" s="19">
        <v>1.0258460747536446E-13</v>
      </c>
      <c r="DE35">
        <v>13</v>
      </c>
      <c r="DF35" s="19">
        <v>0</v>
      </c>
      <c r="DI35">
        <v>13</v>
      </c>
      <c r="DJ35" s="19">
        <v>1.3821516708922843E-8</v>
      </c>
      <c r="DM35">
        <v>13</v>
      </c>
      <c r="DN35" s="19">
        <v>0</v>
      </c>
      <c r="DQ35">
        <v>13</v>
      </c>
      <c r="DR35" s="19">
        <v>0</v>
      </c>
      <c r="DU35">
        <v>13</v>
      </c>
      <c r="DV35" s="19">
        <v>0</v>
      </c>
      <c r="ED35" s="19"/>
      <c r="EL35">
        <v>28</v>
      </c>
      <c r="EM35" t="e">
        <v>#REF!</v>
      </c>
      <c r="EN35" t="e">
        <v>#REF!</v>
      </c>
      <c r="EP35" t="e">
        <f t="shared" si="32"/>
        <v>#REF!</v>
      </c>
      <c r="EQ35" t="e">
        <f t="shared" si="33"/>
        <v>#REF!</v>
      </c>
      <c r="ER35" t="e">
        <f t="shared" si="34"/>
        <v>#REF!</v>
      </c>
    </row>
    <row r="36" spans="1:148" x14ac:dyDescent="0.25">
      <c r="A36">
        <v>14</v>
      </c>
      <c r="B36" s="19">
        <v>4.6761364297376318E-6</v>
      </c>
      <c r="E36">
        <v>14</v>
      </c>
      <c r="F36" s="19">
        <v>1.8303865533619734E-2</v>
      </c>
      <c r="I36">
        <v>14</v>
      </c>
      <c r="J36" s="19">
        <v>2.8734178494789209E-2</v>
      </c>
      <c r="M36">
        <v>14</v>
      </c>
      <c r="N36" s="19">
        <v>1.496285088349314E-4</v>
      </c>
      <c r="Q36">
        <v>14</v>
      </c>
      <c r="R36" s="19">
        <v>7.5346340369097931E-6</v>
      </c>
      <c r="U36">
        <v>14</v>
      </c>
      <c r="V36" s="19">
        <v>6.8621355486797597E-8</v>
      </c>
      <c r="Y36">
        <v>14</v>
      </c>
      <c r="Z36" s="19">
        <v>7.6159180062429499E-7</v>
      </c>
      <c r="AC36">
        <v>14</v>
      </c>
      <c r="AD36" s="19">
        <v>2.4357484340598035E-6</v>
      </c>
      <c r="AG36">
        <v>14</v>
      </c>
      <c r="AH36" s="19">
        <v>8.0987026807033402E-7</v>
      </c>
      <c r="AK36">
        <v>14</v>
      </c>
      <c r="AL36" s="19">
        <v>2.4861501746187287E-10</v>
      </c>
      <c r="AO36">
        <v>14</v>
      </c>
      <c r="AP36" s="19">
        <v>0.28622812444382995</v>
      </c>
      <c r="AS36">
        <v>14</v>
      </c>
      <c r="AT36" s="19">
        <v>0</v>
      </c>
      <c r="AW36">
        <v>14</v>
      </c>
      <c r="AX36" s="19">
        <v>0</v>
      </c>
      <c r="BA36">
        <v>14</v>
      </c>
      <c r="BB36" s="19">
        <v>0</v>
      </c>
      <c r="BE36">
        <v>14</v>
      </c>
      <c r="BF36" s="19">
        <v>0</v>
      </c>
      <c r="BI36">
        <v>14</v>
      </c>
      <c r="BJ36" s="19">
        <v>0</v>
      </c>
      <c r="BM36">
        <v>14</v>
      </c>
      <c r="BN36" s="19">
        <v>1.5094403504889442E-10</v>
      </c>
      <c r="BQ36">
        <v>14</v>
      </c>
      <c r="BR36" s="19">
        <v>0</v>
      </c>
      <c r="BU36">
        <v>14</v>
      </c>
      <c r="BV36" s="19">
        <v>0</v>
      </c>
      <c r="BY36">
        <v>14</v>
      </c>
      <c r="BZ36" s="19">
        <v>0</v>
      </c>
      <c r="CC36">
        <v>14</v>
      </c>
      <c r="CD36" s="19">
        <v>3.131367580455624E-6</v>
      </c>
      <c r="CG36">
        <v>14</v>
      </c>
      <c r="CH36" s="19">
        <v>2.8653823709100523E-3</v>
      </c>
      <c r="CK36">
        <v>14</v>
      </c>
      <c r="CL36" s="19">
        <v>0</v>
      </c>
      <c r="CO36">
        <v>14</v>
      </c>
      <c r="CP36" s="19">
        <v>1.0696764218831589E-7</v>
      </c>
      <c r="CS36">
        <v>14</v>
      </c>
      <c r="CT36" s="19">
        <v>0</v>
      </c>
      <c r="CW36">
        <v>14</v>
      </c>
      <c r="CX36" s="19">
        <v>0</v>
      </c>
      <c r="DA36">
        <v>14</v>
      </c>
      <c r="DB36" s="19">
        <v>0</v>
      </c>
      <c r="DE36">
        <v>14</v>
      </c>
      <c r="DF36" s="19">
        <v>0</v>
      </c>
      <c r="DI36">
        <v>14</v>
      </c>
      <c r="DJ36" s="19">
        <v>5.7530324948373845E-10</v>
      </c>
      <c r="DM36">
        <v>14</v>
      </c>
      <c r="DN36" s="19">
        <v>0</v>
      </c>
      <c r="DQ36">
        <v>14</v>
      </c>
      <c r="DR36" s="19">
        <v>0</v>
      </c>
      <c r="DU36">
        <v>14</v>
      </c>
      <c r="DV36" s="19">
        <v>0</v>
      </c>
      <c r="ED36" s="19"/>
      <c r="EL36">
        <v>29</v>
      </c>
      <c r="EM36" t="e">
        <v>#REF!</v>
      </c>
      <c r="EN36" t="e">
        <v>#REF!</v>
      </c>
      <c r="EP36" t="e">
        <f t="shared" si="32"/>
        <v>#REF!</v>
      </c>
      <c r="EQ36" t="e">
        <f t="shared" si="33"/>
        <v>#REF!</v>
      </c>
      <c r="ER36" t="e">
        <f t="shared" si="34"/>
        <v>#REF!</v>
      </c>
    </row>
    <row r="37" spans="1:148" x14ac:dyDescent="0.25">
      <c r="A37">
        <v>15</v>
      </c>
      <c r="B37" s="19">
        <v>6.3140798300942436E-7</v>
      </c>
      <c r="E37">
        <v>15</v>
      </c>
      <c r="F37" s="19">
        <v>9.9019488913599796E-3</v>
      </c>
      <c r="I37">
        <v>15</v>
      </c>
      <c r="J37" s="19">
        <v>1.7192628043254721E-2</v>
      </c>
      <c r="M37">
        <v>15</v>
      </c>
      <c r="N37" s="19">
        <v>3.6972159032977459E-5</v>
      </c>
      <c r="Q37">
        <v>15</v>
      </c>
      <c r="R37" s="19">
        <v>1.1540124236208982E-6</v>
      </c>
      <c r="U37">
        <v>15</v>
      </c>
      <c r="V37" s="19">
        <v>4.5543436799633241E-9</v>
      </c>
      <c r="Y37">
        <v>15</v>
      </c>
      <c r="Z37" s="19">
        <v>7.5601530480362555E-8</v>
      </c>
      <c r="AC37">
        <v>15</v>
      </c>
      <c r="AD37" s="19">
        <v>2.9619700170346874E-7</v>
      </c>
      <c r="AG37">
        <v>15</v>
      </c>
      <c r="AH37" s="19">
        <v>8.3611052192900104E-8</v>
      </c>
      <c r="AK37">
        <v>15</v>
      </c>
      <c r="AL37" s="19">
        <v>6.4098726326733413E-12</v>
      </c>
      <c r="AO37">
        <v>15</v>
      </c>
      <c r="AP37" s="19">
        <v>0.25082365177166743</v>
      </c>
      <c r="AS37">
        <v>15</v>
      </c>
      <c r="AT37" s="19">
        <v>0</v>
      </c>
      <c r="AW37">
        <v>15</v>
      </c>
      <c r="AX37" s="19">
        <v>0</v>
      </c>
      <c r="BA37">
        <v>15</v>
      </c>
      <c r="BB37" s="19">
        <v>0</v>
      </c>
      <c r="BE37">
        <v>15</v>
      </c>
      <c r="BF37" s="19">
        <v>0</v>
      </c>
      <c r="BI37">
        <v>15</v>
      </c>
      <c r="BJ37" s="19">
        <v>0</v>
      </c>
      <c r="BM37">
        <v>15</v>
      </c>
      <c r="BN37" s="19">
        <v>4.1998626798545047E-12</v>
      </c>
      <c r="BQ37">
        <v>15</v>
      </c>
      <c r="BR37" s="19">
        <v>0</v>
      </c>
      <c r="BU37">
        <v>15</v>
      </c>
      <c r="BV37" s="19">
        <v>0</v>
      </c>
      <c r="BY37">
        <v>15</v>
      </c>
      <c r="BZ37" s="19">
        <v>0</v>
      </c>
      <c r="CC37">
        <v>15</v>
      </c>
      <c r="CD37" s="19">
        <v>3.9289647324469712E-7</v>
      </c>
      <c r="CG37">
        <v>15</v>
      </c>
      <c r="CH37" s="19">
        <v>1.1611137555320727E-3</v>
      </c>
      <c r="CK37">
        <v>15</v>
      </c>
      <c r="CL37" s="19">
        <v>0</v>
      </c>
      <c r="CO37">
        <v>15</v>
      </c>
      <c r="CP37" s="19">
        <v>7.8368034284181931E-9</v>
      </c>
      <c r="CS37">
        <v>15</v>
      </c>
      <c r="CT37" s="19">
        <v>0</v>
      </c>
      <c r="CW37">
        <v>15</v>
      </c>
      <c r="CX37" s="19">
        <v>0</v>
      </c>
      <c r="DA37">
        <v>15</v>
      </c>
      <c r="DB37" s="19">
        <v>0</v>
      </c>
      <c r="DE37">
        <v>15</v>
      </c>
      <c r="DF37" s="19">
        <v>0</v>
      </c>
      <c r="DI37">
        <v>15</v>
      </c>
      <c r="DJ37" s="19">
        <v>1.8178236693700001E-11</v>
      </c>
      <c r="DM37">
        <v>15</v>
      </c>
      <c r="DN37" s="19">
        <v>0</v>
      </c>
      <c r="DQ37">
        <v>15</v>
      </c>
      <c r="DR37" s="19">
        <v>0</v>
      </c>
      <c r="DU37">
        <v>15</v>
      </c>
      <c r="DV37" s="19">
        <v>0</v>
      </c>
      <c r="ED37" s="19"/>
      <c r="EL37">
        <v>30</v>
      </c>
      <c r="EM37" t="e">
        <v>#REF!</v>
      </c>
      <c r="EN37" t="e">
        <v>#REF!</v>
      </c>
      <c r="EP37" t="e">
        <f t="shared" si="32"/>
        <v>#REF!</v>
      </c>
      <c r="EQ37" t="e">
        <f t="shared" si="33"/>
        <v>#REF!</v>
      </c>
      <c r="ER37" t="e">
        <f t="shared" si="34"/>
        <v>#REF!</v>
      </c>
    </row>
    <row r="38" spans="1:148" x14ac:dyDescent="0.25">
      <c r="A38">
        <v>16</v>
      </c>
      <c r="B38" s="19">
        <v>7.2261146288887801E-8</v>
      </c>
      <c r="E38">
        <v>16</v>
      </c>
      <c r="F38" s="19">
        <v>5.0853195335687218E-3</v>
      </c>
      <c r="I38">
        <v>16</v>
      </c>
      <c r="J38" s="19">
        <v>9.8683055002740661E-3</v>
      </c>
      <c r="M38">
        <v>16</v>
      </c>
      <c r="N38" s="19">
        <v>8.1440767000229286E-6</v>
      </c>
      <c r="Q38">
        <v>16</v>
      </c>
      <c r="R38" s="19">
        <v>1.5186740198736004E-7</v>
      </c>
      <c r="U38">
        <v>16</v>
      </c>
      <c r="V38" s="19">
        <v>2.4203561377333926E-10</v>
      </c>
      <c r="Y38">
        <v>16</v>
      </c>
      <c r="Z38" s="19">
        <v>6.2045975024460631E-9</v>
      </c>
      <c r="AC38">
        <v>16</v>
      </c>
      <c r="AD38" s="19">
        <v>3.0284399321622857E-8</v>
      </c>
      <c r="AG38">
        <v>16</v>
      </c>
      <c r="AH38" s="19">
        <v>7.1750512198320848E-9</v>
      </c>
      <c r="AK38">
        <v>16</v>
      </c>
      <c r="AL38" s="19">
        <v>1.2279066652354231E-13</v>
      </c>
      <c r="AO38">
        <v>16</v>
      </c>
      <c r="AP38" s="19">
        <v>0.21788312683758426</v>
      </c>
      <c r="AS38">
        <v>16</v>
      </c>
      <c r="AT38" s="19">
        <v>0</v>
      </c>
      <c r="AW38">
        <v>16</v>
      </c>
      <c r="AX38" s="19">
        <v>0</v>
      </c>
      <c r="BA38">
        <v>16</v>
      </c>
      <c r="BB38" s="19">
        <v>0</v>
      </c>
      <c r="BE38">
        <v>16</v>
      </c>
      <c r="BF38" s="19">
        <v>0</v>
      </c>
      <c r="BI38">
        <v>16</v>
      </c>
      <c r="BJ38" s="19">
        <v>0</v>
      </c>
      <c r="BM38">
        <v>16</v>
      </c>
      <c r="BN38" s="19">
        <v>8.8373752760162461E-14</v>
      </c>
      <c r="BQ38">
        <v>16</v>
      </c>
      <c r="BR38" s="19">
        <v>0</v>
      </c>
      <c r="BU38">
        <v>16</v>
      </c>
      <c r="BV38" s="19">
        <v>0</v>
      </c>
      <c r="BY38">
        <v>16</v>
      </c>
      <c r="BZ38" s="19">
        <v>0</v>
      </c>
      <c r="CC38">
        <v>16</v>
      </c>
      <c r="CD38" s="19">
        <v>4.1517353110975819E-8</v>
      </c>
      <c r="CG38">
        <v>16</v>
      </c>
      <c r="CH38" s="19">
        <v>4.3675897932204943E-4</v>
      </c>
      <c r="CK38">
        <v>16</v>
      </c>
      <c r="CL38" s="19">
        <v>0</v>
      </c>
      <c r="CO38">
        <v>16</v>
      </c>
      <c r="CP38" s="19">
        <v>4.6424508681752741E-10</v>
      </c>
      <c r="CS38">
        <v>16</v>
      </c>
      <c r="CT38" s="19">
        <v>0</v>
      </c>
      <c r="CW38">
        <v>16</v>
      </c>
      <c r="CX38" s="19">
        <v>0</v>
      </c>
      <c r="DA38">
        <v>16</v>
      </c>
      <c r="DB38" s="19">
        <v>0</v>
      </c>
      <c r="DE38">
        <v>16</v>
      </c>
      <c r="DF38" s="19">
        <v>0</v>
      </c>
      <c r="DI38">
        <v>16</v>
      </c>
      <c r="DJ38" s="19">
        <v>4.3565151486291143E-13</v>
      </c>
      <c r="DM38">
        <v>16</v>
      </c>
      <c r="DN38" s="19">
        <v>0</v>
      </c>
      <c r="DQ38">
        <v>16</v>
      </c>
      <c r="DR38" s="19">
        <v>0</v>
      </c>
      <c r="DU38">
        <v>16</v>
      </c>
      <c r="DV38" s="19">
        <v>0</v>
      </c>
      <c r="DZ38" s="19"/>
      <c r="ED38" s="19"/>
      <c r="EL38">
        <v>31</v>
      </c>
      <c r="EM38" t="e">
        <v>#REF!</v>
      </c>
      <c r="EN38" t="e">
        <v>#REF!</v>
      </c>
      <c r="EP38" t="e">
        <f t="shared" si="32"/>
        <v>#REF!</v>
      </c>
      <c r="EQ38" t="e">
        <f t="shared" si="33"/>
        <v>#REF!</v>
      </c>
      <c r="ER38" t="e">
        <f t="shared" si="34"/>
        <v>#REF!</v>
      </c>
    </row>
    <row r="39" spans="1:148" x14ac:dyDescent="0.25">
      <c r="B39" s="19"/>
      <c r="F39" s="19"/>
      <c r="J39" s="19"/>
      <c r="N39" s="19"/>
      <c r="R39" s="19"/>
      <c r="V39" s="19"/>
      <c r="Z39" s="19"/>
      <c r="AD39" s="19"/>
      <c r="AH39" s="19"/>
      <c r="AL39" s="19"/>
      <c r="AP39" s="19"/>
      <c r="AT39" s="19"/>
      <c r="AX39" s="19"/>
      <c r="BB39" s="19"/>
      <c r="BF39" s="19"/>
      <c r="BJ39" s="19"/>
      <c r="BN39" s="19"/>
      <c r="BR39" s="19"/>
      <c r="BV39" s="19"/>
      <c r="BZ39" s="19"/>
      <c r="CD39" s="19"/>
      <c r="CH39" s="19"/>
      <c r="CL39" s="19"/>
      <c r="CP39" s="19"/>
      <c r="CT39" s="19"/>
      <c r="CX39" s="19"/>
      <c r="DB39" s="19"/>
      <c r="DF39" s="19"/>
      <c r="DJ39" s="19"/>
      <c r="DN39" s="19"/>
      <c r="DR39" s="19"/>
      <c r="DV39" s="19"/>
      <c r="DZ39" s="19"/>
      <c r="ED39" s="19"/>
      <c r="EL39">
        <v>32</v>
      </c>
      <c r="EM39" t="e">
        <v>#REF!</v>
      </c>
      <c r="EN39" t="e">
        <v>#REF!</v>
      </c>
      <c r="EP39" t="e">
        <f t="shared" si="32"/>
        <v>#REF!</v>
      </c>
      <c r="EQ39" t="e">
        <f t="shared" si="33"/>
        <v>#REF!</v>
      </c>
      <c r="ER39" t="e">
        <f t="shared" si="34"/>
        <v>#REF!</v>
      </c>
    </row>
    <row r="40" spans="1:148" x14ac:dyDescent="0.25">
      <c r="A40" t="s">
        <v>130</v>
      </c>
      <c r="B40" s="19">
        <v>0.9375373815503748</v>
      </c>
      <c r="E40" t="s">
        <v>130</v>
      </c>
      <c r="F40" s="19">
        <v>0.65931645947706152</v>
      </c>
      <c r="I40" t="s">
        <v>130</v>
      </c>
      <c r="J40" s="19">
        <v>0.65142845683982298</v>
      </c>
      <c r="M40" t="s">
        <v>130</v>
      </c>
      <c r="N40" s="19">
        <v>0.881985346848979</v>
      </c>
      <c r="Q40" t="s">
        <v>130</v>
      </c>
      <c r="R40" s="19">
        <v>0.93950468344819615</v>
      </c>
      <c r="U40" t="s">
        <v>130</v>
      </c>
      <c r="V40" s="19">
        <v>0.97291125588567073</v>
      </c>
      <c r="Y40" t="s">
        <v>130</v>
      </c>
      <c r="Z40" s="19">
        <v>0.95615764822988514</v>
      </c>
      <c r="AC40" t="s">
        <v>130</v>
      </c>
      <c r="AD40" s="19">
        <v>0.94588647492151812</v>
      </c>
      <c r="AG40" t="s">
        <v>130</v>
      </c>
      <c r="AH40" s="19">
        <v>0.95901262346711014</v>
      </c>
      <c r="AK40" t="s">
        <v>130</v>
      </c>
      <c r="AL40" s="19">
        <v>0.9909900137315022</v>
      </c>
      <c r="AO40" t="s">
        <v>130</v>
      </c>
      <c r="AP40" s="19">
        <v>0.42551727946834361</v>
      </c>
      <c r="AS40" t="s">
        <v>130</v>
      </c>
      <c r="AT40" s="19">
        <v>0.99999935150196506</v>
      </c>
      <c r="AW40" t="s">
        <v>130</v>
      </c>
      <c r="AX40" s="19">
        <v>0.99997494750510618</v>
      </c>
      <c r="BA40" t="s">
        <v>130</v>
      </c>
      <c r="BB40" s="19">
        <v>0.99999999771231296</v>
      </c>
      <c r="BE40" t="s">
        <v>130</v>
      </c>
      <c r="BF40" s="19">
        <v>0.99999999924149119</v>
      </c>
      <c r="BI40" t="s">
        <v>130</v>
      </c>
      <c r="BJ40" s="19">
        <v>0.99999825082266036</v>
      </c>
      <c r="BM40" t="s">
        <v>130</v>
      </c>
      <c r="BN40" s="19">
        <v>0.99478946902349652</v>
      </c>
      <c r="BQ40" t="s">
        <v>130</v>
      </c>
      <c r="BR40" s="19">
        <v>0.99999994531181247</v>
      </c>
      <c r="BU40" t="s">
        <v>130</v>
      </c>
      <c r="BV40" s="19">
        <v>0.99962114819714964</v>
      </c>
      <c r="BY40" t="s">
        <v>130</v>
      </c>
      <c r="BZ40" s="19">
        <v>0.99999999999986822</v>
      </c>
      <c r="CC40" t="s">
        <v>130</v>
      </c>
      <c r="CD40" s="19">
        <v>0.94138582069855514</v>
      </c>
      <c r="CG40" t="s">
        <v>130</v>
      </c>
      <c r="CH40" s="19">
        <v>0.7832646605978264</v>
      </c>
      <c r="CK40" t="s">
        <v>130</v>
      </c>
      <c r="CL40" s="19">
        <v>0.99999997250108075</v>
      </c>
      <c r="CO40" t="s">
        <v>130</v>
      </c>
      <c r="CP40" s="19">
        <v>0.97233439494287455</v>
      </c>
      <c r="CS40" t="s">
        <v>130</v>
      </c>
      <c r="CT40" s="19">
        <v>0.99937382612558234</v>
      </c>
      <c r="CW40" t="s">
        <v>130</v>
      </c>
      <c r="CX40" s="19">
        <v>1</v>
      </c>
      <c r="DA40" t="s">
        <v>130</v>
      </c>
      <c r="DB40" s="19">
        <v>0.99965235696871346</v>
      </c>
      <c r="DE40" t="s">
        <v>130</v>
      </c>
      <c r="DF40" s="19">
        <v>0.9999999999454976</v>
      </c>
      <c r="DI40" t="s">
        <v>130</v>
      </c>
      <c r="DJ40" s="19">
        <v>0.99106587382009592</v>
      </c>
      <c r="DM40" t="s">
        <v>130</v>
      </c>
      <c r="DN40" s="19">
        <v>0.99999997065815283</v>
      </c>
      <c r="DQ40" t="s">
        <v>130</v>
      </c>
      <c r="DR40" s="19">
        <v>0.99999999268410855</v>
      </c>
      <c r="DU40" t="s">
        <v>130</v>
      </c>
      <c r="DV40" s="19">
        <v>0.99999999999996625</v>
      </c>
      <c r="DZ40" s="19"/>
      <c r="ED40" s="19"/>
      <c r="EL40">
        <v>33</v>
      </c>
      <c r="EM40" t="e">
        <v>#REF!</v>
      </c>
      <c r="EN40" t="e">
        <v>#REF!</v>
      </c>
      <c r="EP40" t="e">
        <f t="shared" si="32"/>
        <v>#REF!</v>
      </c>
      <c r="EQ40" t="e">
        <f t="shared" si="33"/>
        <v>#REF!</v>
      </c>
      <c r="ER40" t="e">
        <f t="shared" si="34"/>
        <v>#REF!</v>
      </c>
    </row>
    <row r="41" spans="1:148" x14ac:dyDescent="0.25">
      <c r="A41" t="s">
        <v>133</v>
      </c>
      <c r="B41" s="19">
        <v>2.5688864063633465E-2</v>
      </c>
      <c r="E41" t="s">
        <v>133</v>
      </c>
      <c r="F41" s="19">
        <v>7.7464286370624247E-2</v>
      </c>
      <c r="I41" t="s">
        <v>133</v>
      </c>
      <c r="J41" s="19">
        <v>7.169244542436802E-2</v>
      </c>
      <c r="M41" t="s">
        <v>133</v>
      </c>
      <c r="N41" s="19">
        <v>6.2730159611560032E-2</v>
      </c>
      <c r="Q41" t="s">
        <v>133</v>
      </c>
      <c r="R41" s="19">
        <v>2.5746419251097885E-2</v>
      </c>
      <c r="U41" t="s">
        <v>133</v>
      </c>
      <c r="V41" s="19">
        <v>1.0618336387391918E-2</v>
      </c>
      <c r="Y41" t="s">
        <v>133</v>
      </c>
      <c r="Z41" s="19">
        <v>1.749268000845746E-2</v>
      </c>
      <c r="AC41" t="s">
        <v>133</v>
      </c>
      <c r="AD41" s="19">
        <v>2.1535975626075839E-2</v>
      </c>
      <c r="AG41" t="s">
        <v>133</v>
      </c>
      <c r="AH41" s="19">
        <v>1.6325429950823755E-2</v>
      </c>
      <c r="AK41" t="s">
        <v>133</v>
      </c>
      <c r="AL41" s="19">
        <v>3.1299407196338845E-3</v>
      </c>
      <c r="AO41" t="s">
        <v>133</v>
      </c>
      <c r="AP41" s="19">
        <v>4.2733147121474947E-2</v>
      </c>
      <c r="AS41" t="s">
        <v>133</v>
      </c>
      <c r="AT41" s="19">
        <v>3.6177124000855993E-8</v>
      </c>
      <c r="AW41" t="s">
        <v>133</v>
      </c>
      <c r="AX41" s="19">
        <v>2.7829870085451269E-6</v>
      </c>
      <c r="BA41" t="s">
        <v>133</v>
      </c>
      <c r="BB41" s="19">
        <v>2.5194865070602343E-11</v>
      </c>
      <c r="BE41" t="s">
        <v>133</v>
      </c>
      <c r="BF41" s="19">
        <v>5.6023298956721704E-12</v>
      </c>
      <c r="BI41" t="s">
        <v>133</v>
      </c>
      <c r="BJ41" s="19">
        <v>9.8021658929591825E-8</v>
      </c>
      <c r="BM41" t="s">
        <v>133</v>
      </c>
      <c r="BN41" s="19">
        <v>1.7693099059732746E-3</v>
      </c>
      <c r="BQ41" t="s">
        <v>133</v>
      </c>
      <c r="BR41" s="19">
        <v>9.3444946938202343E-10</v>
      </c>
      <c r="BU41" t="s">
        <v>133</v>
      </c>
      <c r="BV41" s="19">
        <v>7.1189350701692864E-5</v>
      </c>
      <c r="BY41" t="s">
        <v>133</v>
      </c>
      <c r="BZ41" s="19">
        <v>8.460273845302775E-17</v>
      </c>
      <c r="CC41" t="s">
        <v>133</v>
      </c>
      <c r="CD41" s="19">
        <v>2.3308040965815294E-2</v>
      </c>
      <c r="CG41" t="s">
        <v>133</v>
      </c>
      <c r="CH41" s="19">
        <v>6.3913436083762598E-2</v>
      </c>
      <c r="CK41" t="s">
        <v>133</v>
      </c>
      <c r="CL41" s="19">
        <v>6.2658064504441805E-10</v>
      </c>
      <c r="CO41" t="s">
        <v>133</v>
      </c>
      <c r="CP41" s="19">
        <v>1.0884702904586067E-2</v>
      </c>
      <c r="CS41" t="s">
        <v>133</v>
      </c>
      <c r="CT41" s="19">
        <v>1.3380570727046967E-4</v>
      </c>
      <c r="CW41" t="s">
        <v>133</v>
      </c>
      <c r="CX41" s="19">
        <v>5.6850228595899031E-44</v>
      </c>
      <c r="DA41" t="s">
        <v>133</v>
      </c>
      <c r="DB41" s="19">
        <v>7.1993115482647601E-5</v>
      </c>
      <c r="DE41" t="s">
        <v>133</v>
      </c>
      <c r="DF41" s="19">
        <v>2.4120977334066136E-13</v>
      </c>
      <c r="DI41" t="s">
        <v>133</v>
      </c>
      <c r="DJ41" s="19">
        <v>3.1661218214513141E-3</v>
      </c>
      <c r="DM41" t="s">
        <v>133</v>
      </c>
      <c r="DN41" s="19">
        <v>5.5093385184787058E-10</v>
      </c>
      <c r="DQ41" t="s">
        <v>133</v>
      </c>
      <c r="DR41" s="19">
        <v>9.7241834267434695E-11</v>
      </c>
      <c r="DU41" t="s">
        <v>133</v>
      </c>
      <c r="DV41" s="19">
        <v>2.4209753566901391E-17</v>
      </c>
      <c r="DZ41" s="19"/>
      <c r="ED41" s="19"/>
      <c r="EL41">
        <v>34</v>
      </c>
      <c r="EM41" t="e">
        <v>#REF!</v>
      </c>
      <c r="EN41" t="e">
        <v>#REF!</v>
      </c>
      <c r="EP41" t="e">
        <f t="shared" si="32"/>
        <v>#REF!</v>
      </c>
      <c r="EQ41" t="e">
        <f t="shared" si="33"/>
        <v>#REF!</v>
      </c>
      <c r="ER41" t="e">
        <f t="shared" si="34"/>
        <v>#REF!</v>
      </c>
    </row>
    <row r="42" spans="1:148" x14ac:dyDescent="0.25">
      <c r="A42" t="s">
        <v>135</v>
      </c>
      <c r="B42" s="19">
        <v>9.083468410030715E-3</v>
      </c>
      <c r="E42" t="s">
        <v>135</v>
      </c>
      <c r="F42" s="19">
        <v>0.18660962594494768</v>
      </c>
      <c r="I42" t="s">
        <v>135</v>
      </c>
      <c r="J42" s="19">
        <v>0.20588976358655575</v>
      </c>
      <c r="M42" t="s">
        <v>135</v>
      </c>
      <c r="N42" s="19">
        <v>3.0085840353576865E-2</v>
      </c>
      <c r="Q42" t="s">
        <v>135</v>
      </c>
      <c r="R42" s="19">
        <v>9.5372898954448893E-3</v>
      </c>
      <c r="U42" t="s">
        <v>135</v>
      </c>
      <c r="V42" s="19">
        <v>1.9839866870166034E-3</v>
      </c>
      <c r="Y42" t="s">
        <v>135</v>
      </c>
      <c r="Z42" s="19">
        <v>4.7491678503480683E-3</v>
      </c>
      <c r="AC42" t="s">
        <v>135</v>
      </c>
      <c r="AD42" s="19">
        <v>7.0819401414827787E-3</v>
      </c>
      <c r="AG42" t="s">
        <v>135</v>
      </c>
      <c r="AH42" s="19">
        <v>4.4923749557336246E-3</v>
      </c>
      <c r="AK42" t="s">
        <v>135</v>
      </c>
      <c r="AL42" s="19">
        <v>2.6357222597339636E-4</v>
      </c>
      <c r="AO42" t="s">
        <v>135</v>
      </c>
      <c r="AP42" s="19">
        <v>0.48917958006216966</v>
      </c>
      <c r="AS42" t="s">
        <v>135</v>
      </c>
      <c r="AT42" s="19">
        <v>4.6010195653423125E-11</v>
      </c>
      <c r="AW42" t="s">
        <v>135</v>
      </c>
      <c r="AX42" s="19">
        <v>1.2132020721367098E-8</v>
      </c>
      <c r="BA42" t="s">
        <v>135</v>
      </c>
      <c r="BB42" s="19">
        <v>2.2204460492503131E-15</v>
      </c>
      <c r="BE42" t="s">
        <v>135</v>
      </c>
      <c r="BF42" s="19">
        <v>0</v>
      </c>
      <c r="BI42" t="s">
        <v>135</v>
      </c>
      <c r="BJ42" s="19">
        <v>1.1861323034878524E-10</v>
      </c>
      <c r="BM42" t="s">
        <v>135</v>
      </c>
      <c r="BN42" s="19">
        <v>1.4223788427414341E-4</v>
      </c>
      <c r="BQ42" t="s">
        <v>135</v>
      </c>
      <c r="BR42" s="19">
        <v>1.4832579608992091E-13</v>
      </c>
      <c r="BU42" t="s">
        <v>135</v>
      </c>
      <c r="BV42" s="19">
        <v>9.27560972918684E-7</v>
      </c>
      <c r="BY42" t="s">
        <v>135</v>
      </c>
      <c r="BZ42" s="19">
        <v>0</v>
      </c>
      <c r="CC42" t="s">
        <v>135</v>
      </c>
      <c r="CD42" s="19">
        <v>7.9849824965574356E-3</v>
      </c>
      <c r="CG42" t="s">
        <v>135</v>
      </c>
      <c r="CH42" s="19">
        <v>8.8692928173511265E-2</v>
      </c>
      <c r="CK42" t="s">
        <v>135</v>
      </c>
      <c r="CL42" s="19">
        <v>1.7430501486614958E-13</v>
      </c>
      <c r="CO42" t="s">
        <v>135</v>
      </c>
      <c r="CP42" s="19">
        <v>2.1811194319238947E-3</v>
      </c>
      <c r="CS42" t="s">
        <v>135</v>
      </c>
      <c r="CT42" s="19">
        <v>2.4036567094487538E-6</v>
      </c>
      <c r="CW42" t="s">
        <v>135</v>
      </c>
      <c r="CX42" s="19">
        <v>0</v>
      </c>
      <c r="DA42" t="s">
        <v>135</v>
      </c>
      <c r="DB42" s="19">
        <v>1.2421741121260155E-6</v>
      </c>
      <c r="DE42" t="s">
        <v>135</v>
      </c>
      <c r="DF42" s="19">
        <v>0</v>
      </c>
      <c r="DI42" t="s">
        <v>135</v>
      </c>
      <c r="DJ42" s="19">
        <v>3.0089507773733981E-4</v>
      </c>
      <c r="DM42" t="s">
        <v>135</v>
      </c>
      <c r="DN42" s="19">
        <v>1.0769163338864018E-13</v>
      </c>
      <c r="DQ42" t="s">
        <v>135</v>
      </c>
      <c r="DR42" s="19">
        <v>1.1102230246251565E-14</v>
      </c>
      <c r="DU42" t="s">
        <v>135</v>
      </c>
      <c r="DV42" s="19">
        <v>0</v>
      </c>
      <c r="DZ42" s="19"/>
      <c r="ED42" s="19"/>
      <c r="EL42">
        <v>35</v>
      </c>
      <c r="EM42" t="e">
        <v>#REF!</v>
      </c>
      <c r="EN42" t="e">
        <v>#REF!</v>
      </c>
      <c r="EP42" t="e">
        <f t="shared" si="32"/>
        <v>#REF!</v>
      </c>
      <c r="EQ42" t="e">
        <f t="shared" si="33"/>
        <v>#REF!</v>
      </c>
      <c r="ER42" t="e">
        <f t="shared" si="34"/>
        <v>#REF!</v>
      </c>
    </row>
    <row r="43" spans="1:148" x14ac:dyDescent="0.25">
      <c r="A43" t="s">
        <v>136</v>
      </c>
      <c r="B43" s="19">
        <v>0.97230971402403898</v>
      </c>
      <c r="E43" t="s">
        <v>136</v>
      </c>
      <c r="F43" s="19">
        <v>0.9233903717926335</v>
      </c>
      <c r="I43" t="s">
        <v>136</v>
      </c>
      <c r="J43" s="19">
        <v>0.92901066585074676</v>
      </c>
      <c r="M43" t="s">
        <v>136</v>
      </c>
      <c r="N43" s="19">
        <v>0.9748013468141159</v>
      </c>
      <c r="Q43" t="s">
        <v>136</v>
      </c>
      <c r="R43" s="19">
        <v>0.97478839259473893</v>
      </c>
      <c r="U43" t="s">
        <v>136</v>
      </c>
      <c r="V43" s="19">
        <v>0.9855135789600793</v>
      </c>
      <c r="Y43" t="s">
        <v>136</v>
      </c>
      <c r="Z43" s="19">
        <v>0.9783994960886907</v>
      </c>
      <c r="AC43" t="s">
        <v>136</v>
      </c>
      <c r="AD43" s="19">
        <v>0.97450439068907668</v>
      </c>
      <c r="AG43" t="s">
        <v>136</v>
      </c>
      <c r="AH43" s="19">
        <v>0.97983042837366752</v>
      </c>
      <c r="AK43" t="s">
        <v>136</v>
      </c>
      <c r="AL43" s="19">
        <v>0.9943835266771095</v>
      </c>
      <c r="AO43" t="s">
        <v>136</v>
      </c>
      <c r="AP43" s="19">
        <v>0.9574300066519883</v>
      </c>
      <c r="AS43" t="s">
        <v>136</v>
      </c>
      <c r="AT43" s="19">
        <v>0.99999938772509922</v>
      </c>
      <c r="AW43" t="s">
        <v>136</v>
      </c>
      <c r="AX43" s="19">
        <v>0.99997774262413541</v>
      </c>
      <c r="BA43" t="s">
        <v>136</v>
      </c>
      <c r="BB43" s="19">
        <v>0.99999999773751003</v>
      </c>
      <c r="BE43" t="s">
        <v>136</v>
      </c>
      <c r="BF43" s="19">
        <v>0.99999999924709349</v>
      </c>
      <c r="BI43" t="s">
        <v>136</v>
      </c>
      <c r="BJ43" s="19">
        <v>0.99999834896293249</v>
      </c>
      <c r="BM43" t="s">
        <v>136</v>
      </c>
      <c r="BN43" s="19">
        <v>0.9967010168137439</v>
      </c>
      <c r="BQ43" t="s">
        <v>136</v>
      </c>
      <c r="BR43" s="19">
        <v>0.99999994624641031</v>
      </c>
      <c r="BU43" t="s">
        <v>136</v>
      </c>
      <c r="BV43" s="19">
        <v>0.99969326510882428</v>
      </c>
      <c r="BY43" t="s">
        <v>136</v>
      </c>
      <c r="BZ43" s="19">
        <v>0.99999999999986833</v>
      </c>
      <c r="CC43" t="s">
        <v>136</v>
      </c>
      <c r="CD43" s="19">
        <v>0.97267884416092787</v>
      </c>
      <c r="CG43" t="s">
        <v>136</v>
      </c>
      <c r="CH43" s="19">
        <v>0.93587102485510021</v>
      </c>
      <c r="CK43" t="s">
        <v>136</v>
      </c>
      <c r="CL43" s="19">
        <v>0.99999997312783573</v>
      </c>
      <c r="CO43" t="s">
        <v>136</v>
      </c>
      <c r="CP43" s="19">
        <v>0.98540021727938454</v>
      </c>
      <c r="CS43" t="s">
        <v>136</v>
      </c>
      <c r="CT43" s="19">
        <v>0.9995100354895623</v>
      </c>
      <c r="CW43" t="s">
        <v>136</v>
      </c>
      <c r="CX43" s="19">
        <v>1</v>
      </c>
      <c r="DA43" t="s">
        <v>136</v>
      </c>
      <c r="DB43" s="19">
        <v>0.99972559225830826</v>
      </c>
      <c r="DE43" t="s">
        <v>136</v>
      </c>
      <c r="DF43" s="19">
        <v>0.99999999994573885</v>
      </c>
      <c r="DI43" t="s">
        <v>136</v>
      </c>
      <c r="DJ43" s="19">
        <v>0.99453289071928452</v>
      </c>
      <c r="DM43" t="s">
        <v>136</v>
      </c>
      <c r="DN43" s="19">
        <v>0.99999997120919437</v>
      </c>
      <c r="DQ43" t="s">
        <v>136</v>
      </c>
      <c r="DR43" s="19">
        <v>0.99999999278136154</v>
      </c>
      <c r="DU43" t="s">
        <v>136</v>
      </c>
      <c r="DV43" s="19">
        <v>0.99999999999996625</v>
      </c>
      <c r="DZ43" s="19"/>
      <c r="ED43" s="19"/>
      <c r="EL43">
        <v>36</v>
      </c>
      <c r="EM43" t="e">
        <v>#REF!</v>
      </c>
      <c r="EN43" t="e">
        <v>#REF!</v>
      </c>
      <c r="EP43" t="e">
        <f t="shared" si="32"/>
        <v>#REF!</v>
      </c>
      <c r="EQ43" t="e">
        <f t="shared" si="33"/>
        <v>#REF!</v>
      </c>
      <c r="ER43" t="e">
        <f t="shared" si="34"/>
        <v>#REF!</v>
      </c>
    </row>
    <row r="44" spans="1:148" ht="74.25" customHeight="1" x14ac:dyDescent="0.25">
      <c r="A44" s="138" t="s">
        <v>149</v>
      </c>
      <c r="B44" s="138"/>
      <c r="EL44">
        <v>37</v>
      </c>
      <c r="EM44" t="e">
        <v>#REF!</v>
      </c>
      <c r="EN44" t="e">
        <v>#REF!</v>
      </c>
      <c r="EP44" t="e">
        <f t="shared" si="32"/>
        <v>#REF!</v>
      </c>
      <c r="EQ44" t="e">
        <f t="shared" si="33"/>
        <v>#REF!</v>
      </c>
      <c r="ER44" t="e">
        <f t="shared" si="34"/>
        <v>#REF!</v>
      </c>
    </row>
    <row r="45" spans="1:148" ht="21.75" customHeight="1" x14ac:dyDescent="0.25">
      <c r="A45" s="34"/>
      <c r="B45" s="34"/>
      <c r="EL45">
        <v>38</v>
      </c>
      <c r="EM45" t="e">
        <v>#REF!</v>
      </c>
      <c r="EN45" t="e">
        <v>#REF!</v>
      </c>
      <c r="EP45" t="e">
        <f t="shared" si="32"/>
        <v>#REF!</v>
      </c>
      <c r="EQ45" t="e">
        <f t="shared" si="33"/>
        <v>#REF!</v>
      </c>
      <c r="ER45" t="e">
        <f t="shared" si="34"/>
        <v>#REF!</v>
      </c>
    </row>
    <row r="46" spans="1:148" x14ac:dyDescent="0.25">
      <c r="A46" s="132" t="s">
        <v>150</v>
      </c>
      <c r="B46" s="132"/>
      <c r="EL46">
        <v>39</v>
      </c>
      <c r="EM46" t="e">
        <v>#REF!</v>
      </c>
      <c r="EN46" t="e">
        <v>#REF!</v>
      </c>
      <c r="EP46" t="e">
        <f t="shared" si="32"/>
        <v>#REF!</v>
      </c>
      <c r="EQ46" t="e">
        <f t="shared" si="33"/>
        <v>#REF!</v>
      </c>
      <c r="ER46" t="e">
        <f t="shared" si="34"/>
        <v>#REF!</v>
      </c>
    </row>
    <row r="47" spans="1:148" x14ac:dyDescent="0.25">
      <c r="A47" t="s">
        <v>122</v>
      </c>
      <c r="B47" t="s">
        <v>123</v>
      </c>
      <c r="E47" t="s">
        <v>122</v>
      </c>
      <c r="F47" t="s">
        <v>123</v>
      </c>
      <c r="I47" t="s">
        <v>122</v>
      </c>
      <c r="J47" t="s">
        <v>123</v>
      </c>
      <c r="EL47">
        <v>40</v>
      </c>
      <c r="EM47" t="e">
        <v>#REF!</v>
      </c>
      <c r="EN47" t="e">
        <v>#REF!</v>
      </c>
      <c r="EP47" t="e">
        <f t="shared" si="32"/>
        <v>#REF!</v>
      </c>
      <c r="EQ47" t="e">
        <f t="shared" si="33"/>
        <v>#REF!</v>
      </c>
      <c r="ER47" t="e">
        <f t="shared" si="34"/>
        <v>#REF!</v>
      </c>
    </row>
    <row r="48" spans="1:148" x14ac:dyDescent="0.25">
      <c r="F48" s="19"/>
      <c r="J48" s="19"/>
      <c r="EF48" t="s">
        <v>139</v>
      </c>
      <c r="EG48" t="s">
        <v>151</v>
      </c>
      <c r="EH48" t="s">
        <v>56</v>
      </c>
      <c r="EI48" t="s">
        <v>77</v>
      </c>
      <c r="EJ48" t="s">
        <v>152</v>
      </c>
      <c r="EK48" t="s">
        <v>153</v>
      </c>
      <c r="EL48">
        <v>41</v>
      </c>
      <c r="EM48" t="e">
        <v>#REF!</v>
      </c>
      <c r="EN48" t="e">
        <v>#REF!</v>
      </c>
      <c r="EP48" t="e">
        <f t="shared" si="32"/>
        <v>#REF!</v>
      </c>
      <c r="EQ48" t="e">
        <f t="shared" si="33"/>
        <v>#REF!</v>
      </c>
      <c r="ER48" t="e">
        <f t="shared" si="34"/>
        <v>#REF!</v>
      </c>
    </row>
    <row r="49" spans="1:148" x14ac:dyDescent="0.25">
      <c r="A49">
        <v>1</v>
      </c>
      <c r="B49" s="19">
        <v>0.83138302450495127</v>
      </c>
      <c r="E49">
        <v>1</v>
      </c>
      <c r="F49" s="19">
        <v>0.84230875200836497</v>
      </c>
      <c r="I49">
        <v>1</v>
      </c>
      <c r="J49" s="19">
        <v>0.82099439723159284</v>
      </c>
      <c r="EF49" s="29" t="str">
        <f>$EC$10</f>
        <v>Patriots</v>
      </c>
      <c r="EG49">
        <f t="shared" ref="EG49:EG64" si="35">SUM(EH49:EK49)</f>
        <v>24</v>
      </c>
      <c r="EH49">
        <f>INDEX(Rankings!$C$35:$AH$35,1,MATCH('Projected Win Totals v1'!$EF49,Rankings!$C$2:$AH$2,0))</f>
        <v>7</v>
      </c>
      <c r="EI49">
        <v>3</v>
      </c>
      <c r="EJ49">
        <v>7</v>
      </c>
      <c r="EK49">
        <v>7</v>
      </c>
      <c r="EL49">
        <v>42</v>
      </c>
      <c r="EM49" t="e">
        <v>#REF!</v>
      </c>
      <c r="EN49" t="e">
        <v>#REF!</v>
      </c>
      <c r="EP49" t="e">
        <f t="shared" si="32"/>
        <v>#REF!</v>
      </c>
      <c r="EQ49" t="e">
        <f t="shared" si="33"/>
        <v>#REF!</v>
      </c>
      <c r="ER49" t="e">
        <f t="shared" si="34"/>
        <v>#REF!</v>
      </c>
    </row>
    <row r="50" spans="1:148" x14ac:dyDescent="0.25">
      <c r="A50">
        <v>2</v>
      </c>
      <c r="B50" s="19">
        <v>0.74475558810695175</v>
      </c>
      <c r="E50">
        <v>2</v>
      </c>
      <c r="F50" s="19">
        <v>0.78404152779222624</v>
      </c>
      <c r="I50">
        <v>2</v>
      </c>
      <c r="J50" s="19">
        <v>0.75326441298914815</v>
      </c>
      <c r="EF50" s="29" t="str">
        <f>$EC$22</f>
        <v>Colts</v>
      </c>
      <c r="EG50">
        <f t="shared" si="35"/>
        <v>12</v>
      </c>
      <c r="EH50">
        <f>INDEX(Rankings!$C$35:$AH$35,1,MATCH('Projected Win Totals v1'!$EF50,Rankings!$C$2:$AH$2,0))</f>
        <v>3</v>
      </c>
      <c r="EI50">
        <v>3</v>
      </c>
      <c r="EJ50">
        <v>3</v>
      </c>
      <c r="EK50">
        <v>3</v>
      </c>
      <c r="EL50">
        <v>43</v>
      </c>
      <c r="EM50" t="e">
        <v>#REF!</v>
      </c>
      <c r="EN50" t="e">
        <v>#REF!</v>
      </c>
      <c r="EP50" t="e">
        <f t="shared" si="32"/>
        <v>#REF!</v>
      </c>
      <c r="EQ50" t="e">
        <f t="shared" si="33"/>
        <v>#REF!</v>
      </c>
      <c r="ER50" t="e">
        <f t="shared" si="34"/>
        <v>#REF!</v>
      </c>
    </row>
    <row r="51" spans="1:148" x14ac:dyDescent="0.25">
      <c r="A51">
        <v>3</v>
      </c>
      <c r="B51" s="19">
        <v>0.63927012411559336</v>
      </c>
      <c r="E51">
        <v>3</v>
      </c>
      <c r="F51" s="19">
        <v>0.71492792745828782</v>
      </c>
      <c r="I51">
        <v>3</v>
      </c>
      <c r="J51" s="19">
        <v>0.67380173779504338</v>
      </c>
      <c r="EF51" s="29" t="str">
        <f>$EC$4</f>
        <v>Browns</v>
      </c>
      <c r="EG51">
        <f t="shared" si="35"/>
        <v>9</v>
      </c>
      <c r="EH51">
        <f>INDEX(Rankings!$C$35:$AH$35,1,MATCH('Projected Win Totals v1'!$EF51,Rankings!$C$2:$AH$2,0))</f>
        <v>3</v>
      </c>
      <c r="EI51">
        <v>3</v>
      </c>
      <c r="EJ51">
        <v>3</v>
      </c>
      <c r="EK51">
        <v>0</v>
      </c>
      <c r="EL51">
        <v>44</v>
      </c>
      <c r="EM51" t="e">
        <v>#REF!</v>
      </c>
      <c r="EN51" t="e">
        <v>#REF!</v>
      </c>
      <c r="EP51" t="e">
        <f t="shared" si="32"/>
        <v>#REF!</v>
      </c>
      <c r="EQ51" t="e">
        <f t="shared" si="33"/>
        <v>#REF!</v>
      </c>
      <c r="ER51" t="e">
        <f t="shared" si="34"/>
        <v>#REF!</v>
      </c>
    </row>
    <row r="52" spans="1:148" x14ac:dyDescent="0.25">
      <c r="A52">
        <v>4</v>
      </c>
      <c r="B52" s="19">
        <v>0.52190701100225012</v>
      </c>
      <c r="E52">
        <v>4</v>
      </c>
      <c r="F52" s="19">
        <v>0.63674166266164556</v>
      </c>
      <c r="I52">
        <v>4</v>
      </c>
      <c r="J52" s="19">
        <v>0.58553436130656911</v>
      </c>
      <c r="EF52" s="29" t="str">
        <f>$EC$16</f>
        <v>Chiefs</v>
      </c>
      <c r="EG52">
        <f t="shared" si="35"/>
        <v>20</v>
      </c>
      <c r="EH52">
        <f>INDEX(Rankings!$C$35:$AH$35,1,MATCH('Projected Win Totals v1'!$EF52,Rankings!$C$2:$AH$2,0))</f>
        <v>7</v>
      </c>
      <c r="EI52">
        <v>3</v>
      </c>
      <c r="EJ52">
        <v>7</v>
      </c>
      <c r="EK52">
        <v>3</v>
      </c>
      <c r="EL52">
        <v>45</v>
      </c>
      <c r="EM52" t="e">
        <v>#REF!</v>
      </c>
      <c r="EN52" t="e">
        <v>#REF!</v>
      </c>
      <c r="EP52" t="e">
        <f t="shared" si="32"/>
        <v>#REF!</v>
      </c>
      <c r="EQ52" t="e">
        <f t="shared" si="33"/>
        <v>#REF!</v>
      </c>
      <c r="ER52" t="e">
        <f t="shared" si="34"/>
        <v>#REF!</v>
      </c>
    </row>
    <row r="53" spans="1:148" x14ac:dyDescent="0.25">
      <c r="A53">
        <v>5</v>
      </c>
      <c r="B53" s="19">
        <v>0.40259813285383694</v>
      </c>
      <c r="E53">
        <v>5</v>
      </c>
      <c r="F53" s="19">
        <v>0.55238386685523833</v>
      </c>
      <c r="I53">
        <v>5</v>
      </c>
      <c r="J53" s="19">
        <v>0.49270354973934638</v>
      </c>
      <c r="EF53" s="29" t="str">
        <f>$DZ$4</f>
        <v>Bears</v>
      </c>
      <c r="EG53">
        <f t="shared" si="35"/>
        <v>6</v>
      </c>
      <c r="EH53">
        <f>INDEX(Rankings!$C$35:$AH$35,1,MATCH('Projected Win Totals v1'!$EF53,Rankings!$C$2:$AH$2,0))</f>
        <v>0</v>
      </c>
      <c r="EI53">
        <v>3</v>
      </c>
      <c r="EJ53">
        <v>3</v>
      </c>
      <c r="EK53">
        <v>0</v>
      </c>
      <c r="EL53">
        <v>46</v>
      </c>
      <c r="EM53" t="e">
        <v>#REF!</v>
      </c>
      <c r="EN53" t="e">
        <v>#REF!</v>
      </c>
      <c r="EP53" t="e">
        <f t="shared" si="32"/>
        <v>#REF!</v>
      </c>
      <c r="EQ53" t="e">
        <f t="shared" si="33"/>
        <v>#REF!</v>
      </c>
      <c r="ER53" t="e">
        <f t="shared" si="34"/>
        <v>#REF!</v>
      </c>
    </row>
    <row r="54" spans="1:148" x14ac:dyDescent="0.25">
      <c r="A54">
        <v>6</v>
      </c>
      <c r="B54" s="19">
        <v>0.29177865848907847</v>
      </c>
      <c r="E54">
        <v>6</v>
      </c>
      <c r="F54" s="19">
        <v>0.46557825167435563</v>
      </c>
      <c r="I54">
        <v>6</v>
      </c>
      <c r="J54" s="19">
        <v>0.40026800641123572</v>
      </c>
      <c r="EF54" s="29" t="str">
        <f>$DZ$16</f>
        <v>Rams</v>
      </c>
      <c r="EG54">
        <f t="shared" si="35"/>
        <v>16</v>
      </c>
      <c r="EH54">
        <f>INDEX(Rankings!$C$35:$AH$35,1,MATCH('Projected Win Totals v1'!$EF54,Rankings!$C$2:$AH$2,0))</f>
        <v>7</v>
      </c>
      <c r="EI54">
        <v>3</v>
      </c>
      <c r="EJ54">
        <v>3</v>
      </c>
      <c r="EK54">
        <v>3</v>
      </c>
      <c r="EL54">
        <v>47</v>
      </c>
      <c r="EM54" t="e">
        <v>#REF!</v>
      </c>
      <c r="EN54" t="e">
        <v>#REF!</v>
      </c>
      <c r="EP54" t="e">
        <f t="shared" si="32"/>
        <v>#REF!</v>
      </c>
      <c r="EQ54" t="e">
        <f t="shared" si="33"/>
        <v>#REF!</v>
      </c>
      <c r="ER54" t="e">
        <f t="shared" si="34"/>
        <v>#REF!</v>
      </c>
    </row>
    <row r="55" spans="1:148" x14ac:dyDescent="0.25">
      <c r="A55">
        <v>7</v>
      </c>
      <c r="B55" s="19">
        <v>0.19772809719719331</v>
      </c>
      <c r="E55">
        <v>7</v>
      </c>
      <c r="F55" s="19">
        <v>0.38038635950240929</v>
      </c>
      <c r="I55">
        <v>7</v>
      </c>
      <c r="J55" s="19">
        <v>0.31312334855553381</v>
      </c>
      <c r="EF55" s="29" t="str">
        <f>$DZ$22</f>
        <v>Saints</v>
      </c>
      <c r="EG55">
        <f t="shared" si="35"/>
        <v>20</v>
      </c>
      <c r="EH55">
        <f>INDEX(Rankings!$C$35:$AH$35,1,MATCH('Projected Win Totals v1'!$EF55,Rankings!$C$2:$AH$2,0))</f>
        <v>3</v>
      </c>
      <c r="EI55">
        <v>3</v>
      </c>
      <c r="EJ55">
        <v>7</v>
      </c>
      <c r="EK55">
        <v>7</v>
      </c>
      <c r="EL55">
        <v>48</v>
      </c>
      <c r="EM55" t="e">
        <v>#REF!</v>
      </c>
      <c r="EN55" t="e">
        <v>#REF!</v>
      </c>
      <c r="EP55" t="e">
        <f t="shared" si="32"/>
        <v>#REF!</v>
      </c>
      <c r="EQ55" t="e">
        <f t="shared" si="33"/>
        <v>#REF!</v>
      </c>
      <c r="ER55" t="e">
        <f t="shared" si="34"/>
        <v>#REF!</v>
      </c>
    </row>
    <row r="56" spans="1:148" x14ac:dyDescent="0.25">
      <c r="A56">
        <v>8</v>
      </c>
      <c r="B56" s="19">
        <v>0.12479775779203339</v>
      </c>
      <c r="E56">
        <v>8</v>
      </c>
      <c r="F56" s="19">
        <v>0.30064630070915921</v>
      </c>
      <c r="I56">
        <v>8</v>
      </c>
      <c r="J56" s="19">
        <v>0.23533806765097709</v>
      </c>
      <c r="EF56" s="29" t="str">
        <f>$DZ$10</f>
        <v>Eagles</v>
      </c>
      <c r="EG56">
        <f t="shared" si="35"/>
        <v>16</v>
      </c>
      <c r="EH56">
        <f>INDEX(Rankings!$C$35:$AH$35,1,MATCH('Projected Win Totals v1'!$EF56,Rankings!$C$2:$AH$2,0))</f>
        <v>7</v>
      </c>
      <c r="EI56">
        <v>3</v>
      </c>
      <c r="EJ56">
        <v>3</v>
      </c>
      <c r="EK56">
        <v>3</v>
      </c>
      <c r="EL56">
        <v>49</v>
      </c>
      <c r="EM56" t="e">
        <v>#REF!</v>
      </c>
      <c r="EN56" t="e">
        <v>#REF!</v>
      </c>
      <c r="EP56" t="e">
        <f t="shared" si="32"/>
        <v>#REF!</v>
      </c>
      <c r="EQ56" t="e">
        <f t="shared" si="33"/>
        <v>#REF!</v>
      </c>
      <c r="ER56" t="e">
        <f t="shared" si="34"/>
        <v>#REF!</v>
      </c>
    </row>
    <row r="57" spans="1:148" x14ac:dyDescent="0.25">
      <c r="A57">
        <v>9</v>
      </c>
      <c r="B57" s="19">
        <v>7.3125679796969711E-2</v>
      </c>
      <c r="E57">
        <v>9</v>
      </c>
      <c r="F57" s="19">
        <v>0.22946225699542822</v>
      </c>
      <c r="I57">
        <v>9</v>
      </c>
      <c r="J57" s="19">
        <v>0.16960121665743011</v>
      </c>
      <c r="EF57" s="29" t="str">
        <f>$EC$17</f>
        <v>Chargers</v>
      </c>
      <c r="EG57">
        <f t="shared" si="35"/>
        <v>6</v>
      </c>
      <c r="EH57">
        <f>INDEX(Rankings!$C$35:$AH$35,1,MATCH('Projected Win Totals v1'!$EF57,Rankings!$C$2:$AH$2,0))</f>
        <v>3</v>
      </c>
      <c r="EI57">
        <v>3</v>
      </c>
      <c r="EJ57">
        <v>0</v>
      </c>
      <c r="EK57">
        <v>0</v>
      </c>
      <c r="EL57">
        <v>50</v>
      </c>
      <c r="EM57" t="e">
        <v>#REF!</v>
      </c>
      <c r="EN57" t="e">
        <v>#REF!</v>
      </c>
      <c r="EP57" t="e">
        <f t="shared" si="32"/>
        <v>#REF!</v>
      </c>
      <c r="EQ57" t="e">
        <f t="shared" si="33"/>
        <v>#REF!</v>
      </c>
      <c r="ER57" t="e">
        <f t="shared" si="34"/>
        <v>#REF!</v>
      </c>
    </row>
    <row r="58" spans="1:148" x14ac:dyDescent="0.25">
      <c r="A58">
        <v>10</v>
      </c>
      <c r="B58" s="19">
        <v>3.9675108363444456E-2</v>
      </c>
      <c r="E58">
        <v>10</v>
      </c>
      <c r="F58" s="19">
        <v>0.16885613008328304</v>
      </c>
      <c r="I58">
        <v>10</v>
      </c>
      <c r="J58" s="19">
        <v>0.1170025077913176</v>
      </c>
      <c r="EF58" s="29" t="str">
        <f>$EC$23</f>
        <v>Texans</v>
      </c>
      <c r="EG58">
        <f t="shared" si="35"/>
        <v>9</v>
      </c>
      <c r="EH58">
        <f>INDEX(Rankings!$C$35:$AH$35,1,MATCH('Projected Win Totals v1'!$EF58,Rankings!$C$2:$AH$2,0))</f>
        <v>3</v>
      </c>
      <c r="EI58">
        <v>3</v>
      </c>
      <c r="EJ58">
        <v>0</v>
      </c>
      <c r="EK58">
        <v>3</v>
      </c>
      <c r="EL58">
        <v>51</v>
      </c>
      <c r="EM58" t="e">
        <v>#REF!</v>
      </c>
      <c r="EN58" t="e">
        <v>#REF!</v>
      </c>
      <c r="EP58" t="e">
        <f t="shared" si="32"/>
        <v>#REF!</v>
      </c>
      <c r="EQ58" t="e">
        <f t="shared" si="33"/>
        <v>#REF!</v>
      </c>
      <c r="ER58" t="e">
        <f t="shared" si="34"/>
        <v>#REF!</v>
      </c>
    </row>
    <row r="59" spans="1:148" x14ac:dyDescent="0.25">
      <c r="A59">
        <v>11</v>
      </c>
      <c r="B59" s="19">
        <v>1.9889477014305434E-2</v>
      </c>
      <c r="E59">
        <v>11</v>
      </c>
      <c r="F59" s="19">
        <v>0.11964332540290135</v>
      </c>
      <c r="I59">
        <v>11</v>
      </c>
      <c r="J59" s="19">
        <v>7.7155487217348329E-2</v>
      </c>
      <c r="EF59" s="29" t="str">
        <f>$EC$5</f>
        <v>Ravens</v>
      </c>
      <c r="EG59">
        <f t="shared" si="35"/>
        <v>13</v>
      </c>
      <c r="EH59">
        <f>INDEX(Rankings!$C$35:$AH$35,1,MATCH('Projected Win Totals v1'!$EF59,Rankings!$C$2:$AH$2,0))</f>
        <v>7</v>
      </c>
      <c r="EI59">
        <v>3</v>
      </c>
      <c r="EJ59">
        <v>0</v>
      </c>
      <c r="EK59">
        <v>3</v>
      </c>
      <c r="EL59">
        <v>52</v>
      </c>
      <c r="EM59" t="e">
        <v>#REF!</v>
      </c>
      <c r="EN59" t="e">
        <v>#REF!</v>
      </c>
      <c r="EP59" t="e">
        <f t="shared" si="32"/>
        <v>#REF!</v>
      </c>
      <c r="EQ59" t="e">
        <f t="shared" si="33"/>
        <v>#REF!</v>
      </c>
      <c r="ER59" t="e">
        <f t="shared" si="34"/>
        <v>#REF!</v>
      </c>
    </row>
    <row r="60" spans="1:148" x14ac:dyDescent="0.25">
      <c r="A60">
        <v>12</v>
      </c>
      <c r="B60" s="19">
        <v>9.1966227873361284E-3</v>
      </c>
      <c r="E60">
        <v>12</v>
      </c>
      <c r="F60" s="19">
        <v>8.1530834714029998E-2</v>
      </c>
      <c r="I60">
        <v>12</v>
      </c>
      <c r="J60" s="19">
        <v>4.8574906960628939E-2</v>
      </c>
      <c r="EF60" s="29" t="str">
        <f>$EC$11</f>
        <v>Jets</v>
      </c>
      <c r="EG60">
        <f t="shared" si="35"/>
        <v>0</v>
      </c>
      <c r="EH60">
        <f>INDEX(Rankings!$C$35:$AH$35,1,MATCH('Projected Win Totals v1'!$EF60,Rankings!$C$2:$AH$2,0))</f>
        <v>-3</v>
      </c>
      <c r="EI60">
        <v>3</v>
      </c>
      <c r="EJ60">
        <v>0</v>
      </c>
      <c r="EK60">
        <v>0</v>
      </c>
      <c r="EL60">
        <v>53</v>
      </c>
      <c r="EM60" t="e">
        <v>#REF!</v>
      </c>
      <c r="EN60" t="e">
        <v>#REF!</v>
      </c>
      <c r="EP60" t="e">
        <f t="shared" si="32"/>
        <v>#REF!</v>
      </c>
      <c r="EQ60" t="e">
        <f t="shared" si="33"/>
        <v>#REF!</v>
      </c>
      <c r="ER60" t="e">
        <f t="shared" si="34"/>
        <v>#REF!</v>
      </c>
    </row>
    <row r="61" spans="1:148" x14ac:dyDescent="0.25">
      <c r="A61">
        <v>13</v>
      </c>
      <c r="B61" s="19">
        <v>3.9166325639594657E-3</v>
      </c>
      <c r="E61">
        <v>13</v>
      </c>
      <c r="F61" s="19">
        <v>5.3380466743404575E-2</v>
      </c>
      <c r="I61">
        <v>13</v>
      </c>
      <c r="J61" s="19">
        <v>2.9166028092140972E-2</v>
      </c>
      <c r="EF61" s="29" t="str">
        <f>$DZ$17</f>
        <v>Seahawks</v>
      </c>
      <c r="EG61">
        <f t="shared" si="35"/>
        <v>13</v>
      </c>
      <c r="EH61">
        <f>INDEX(Rankings!$C$35:$AH$35,1,MATCH('Projected Win Totals v1'!$EF61,Rankings!$C$2:$AH$2,0))</f>
        <v>3</v>
      </c>
      <c r="EI61">
        <v>3</v>
      </c>
      <c r="EJ61">
        <v>0</v>
      </c>
      <c r="EK61">
        <v>7</v>
      </c>
      <c r="EL61">
        <v>54</v>
      </c>
      <c r="EM61" t="e">
        <v>#REF!</v>
      </c>
      <c r="EN61" t="e">
        <v>#REF!</v>
      </c>
      <c r="EP61" t="e">
        <f t="shared" si="32"/>
        <v>#REF!</v>
      </c>
      <c r="EQ61" t="e">
        <f t="shared" si="33"/>
        <v>#REF!</v>
      </c>
      <c r="ER61" t="e">
        <f t="shared" si="34"/>
        <v>#REF!</v>
      </c>
    </row>
    <row r="62" spans="1:148" x14ac:dyDescent="0.25">
      <c r="A62">
        <v>14</v>
      </c>
      <c r="B62" s="19">
        <v>1.5344969275918885E-3</v>
      </c>
      <c r="E62">
        <v>14</v>
      </c>
      <c r="F62" s="19">
        <v>3.3550214697496306E-2</v>
      </c>
      <c r="I62">
        <v>14</v>
      </c>
      <c r="J62" s="19">
        <v>1.6686911329062304E-2</v>
      </c>
      <c r="EF62" s="29" t="str">
        <f>$DZ$11</f>
        <v>Cowboys</v>
      </c>
      <c r="EG62">
        <f t="shared" si="35"/>
        <v>10</v>
      </c>
      <c r="EH62">
        <f>INDEX(Rankings!$C$35:$AH$35,1,MATCH('Projected Win Totals v1'!$EF62,Rankings!$C$2:$AH$2,0))</f>
        <v>7</v>
      </c>
      <c r="EI62">
        <v>3</v>
      </c>
      <c r="EJ62">
        <v>0</v>
      </c>
      <c r="EK62">
        <v>0</v>
      </c>
      <c r="EL62">
        <v>55</v>
      </c>
      <c r="EM62" t="e">
        <v>#REF!</v>
      </c>
      <c r="EN62" t="e">
        <v>#REF!</v>
      </c>
      <c r="EP62" t="e">
        <f t="shared" si="32"/>
        <v>#REF!</v>
      </c>
      <c r="EQ62" t="e">
        <f t="shared" si="33"/>
        <v>#REF!</v>
      </c>
      <c r="ER62" t="e">
        <f t="shared" si="34"/>
        <v>#REF!</v>
      </c>
    </row>
    <row r="63" spans="1:148" x14ac:dyDescent="0.25">
      <c r="A63">
        <v>15</v>
      </c>
      <c r="B63" s="19">
        <v>5.5254168616636345E-4</v>
      </c>
      <c r="E63">
        <v>15</v>
      </c>
      <c r="F63" s="19">
        <v>2.0227287017438589E-2</v>
      </c>
      <c r="I63">
        <v>15</v>
      </c>
      <c r="J63" s="19">
        <v>9.0902812755528917E-3</v>
      </c>
      <c r="EF63" s="29" t="str">
        <f>$DZ$5</f>
        <v>Vikings</v>
      </c>
      <c r="EG63">
        <f t="shared" si="35"/>
        <v>6</v>
      </c>
      <c r="EH63">
        <f>INDEX(Rankings!$C$35:$AH$35,1,MATCH('Projected Win Totals v1'!$EF63,Rankings!$C$2:$AH$2,0))</f>
        <v>3</v>
      </c>
      <c r="EI63">
        <v>3</v>
      </c>
      <c r="EJ63">
        <v>0</v>
      </c>
      <c r="EK63">
        <v>0</v>
      </c>
      <c r="EL63">
        <v>56</v>
      </c>
      <c r="EM63" t="e">
        <v>#REF!</v>
      </c>
      <c r="EN63" t="e">
        <v>#REF!</v>
      </c>
      <c r="EP63" t="e">
        <f t="shared" si="32"/>
        <v>#REF!</v>
      </c>
      <c r="EQ63" t="e">
        <f t="shared" si="33"/>
        <v>#REF!</v>
      </c>
      <c r="ER63" t="e">
        <f t="shared" si="34"/>
        <v>#REF!</v>
      </c>
    </row>
    <row r="64" spans="1:148" x14ac:dyDescent="0.25">
      <c r="A64">
        <v>16</v>
      </c>
      <c r="B64" s="19">
        <v>1.827079925563746E-4</v>
      </c>
      <c r="E64">
        <v>16</v>
      </c>
      <c r="F64" s="19">
        <v>1.1690425585465958E-2</v>
      </c>
      <c r="I64">
        <v>16</v>
      </c>
      <c r="J64" s="19">
        <v>4.711920493912225E-3</v>
      </c>
      <c r="EF64" s="29" t="str">
        <f>$DZ$23</f>
        <v>Panthers</v>
      </c>
      <c r="EG64">
        <f t="shared" si="35"/>
        <v>6</v>
      </c>
      <c r="EH64">
        <f>INDEX(Rankings!$C$35:$AH$35,1,MATCH('Projected Win Totals v1'!$EF64,Rankings!$C$2:$AH$2,0))</f>
        <v>3</v>
      </c>
      <c r="EI64">
        <v>3</v>
      </c>
      <c r="EJ64">
        <v>0</v>
      </c>
      <c r="EK64">
        <v>0</v>
      </c>
      <c r="EL64">
        <v>57</v>
      </c>
      <c r="EM64" t="e">
        <v>#REF!</v>
      </c>
      <c r="EN64" t="e">
        <v>#REF!</v>
      </c>
      <c r="EP64" t="e">
        <f t="shared" si="32"/>
        <v>#REF!</v>
      </c>
      <c r="EQ64" t="e">
        <f t="shared" si="33"/>
        <v>#REF!</v>
      </c>
      <c r="ER64" t="e">
        <f t="shared" si="34"/>
        <v>#REF!</v>
      </c>
    </row>
    <row r="65" spans="1:148" x14ac:dyDescent="0.25">
      <c r="B65" s="19"/>
      <c r="F65" s="19"/>
      <c r="J65" s="19"/>
      <c r="EL65">
        <v>58</v>
      </c>
      <c r="EM65" t="e">
        <v>#REF!</v>
      </c>
      <c r="EN65" t="e">
        <v>#REF!</v>
      </c>
      <c r="EP65" t="e">
        <f t="shared" si="32"/>
        <v>#REF!</v>
      </c>
      <c r="EQ65" t="e">
        <f t="shared" si="33"/>
        <v>#REF!</v>
      </c>
      <c r="ER65" t="e">
        <f t="shared" si="34"/>
        <v>#REF!</v>
      </c>
    </row>
    <row r="66" spans="1:148" x14ac:dyDescent="0.25">
      <c r="A66" t="s">
        <v>130</v>
      </c>
      <c r="B66" s="19">
        <v>0.80227190280280669</v>
      </c>
      <c r="E66" t="s">
        <v>130</v>
      </c>
      <c r="F66" s="19">
        <v>0.61961364049759071</v>
      </c>
      <c r="I66" t="s">
        <v>130</v>
      </c>
      <c r="J66" s="19">
        <v>0.68687665144446619</v>
      </c>
      <c r="EL66">
        <v>59</v>
      </c>
      <c r="EM66" t="e">
        <v>#REF!</v>
      </c>
      <c r="EN66" t="e">
        <v>#REF!</v>
      </c>
      <c r="EP66" t="e">
        <f t="shared" si="32"/>
        <v>#REF!</v>
      </c>
      <c r="EQ66" t="e">
        <f t="shared" si="33"/>
        <v>#REF!</v>
      </c>
      <c r="ER66" t="e">
        <f t="shared" si="34"/>
        <v>#REF!</v>
      </c>
    </row>
    <row r="67" spans="1:148" x14ac:dyDescent="0.25">
      <c r="A67" t="s">
        <v>133</v>
      </c>
      <c r="B67" s="19">
        <v>0.12479775779203339</v>
      </c>
      <c r="E67" t="s">
        <v>133</v>
      </c>
      <c r="F67" s="19">
        <v>0.30064630070915921</v>
      </c>
      <c r="I67" t="s">
        <v>133</v>
      </c>
      <c r="J67" s="19">
        <v>0.23533806765097709</v>
      </c>
      <c r="EL67">
        <v>60</v>
      </c>
      <c r="EM67" t="e">
        <v>#REF!</v>
      </c>
      <c r="EN67" t="e">
        <v>#REF!</v>
      </c>
      <c r="EP67" t="e">
        <f t="shared" si="32"/>
        <v>#REF!</v>
      </c>
      <c r="EQ67" t="e">
        <f t="shared" si="33"/>
        <v>#REF!</v>
      </c>
      <c r="ER67" t="e">
        <f t="shared" si="34"/>
        <v>#REF!</v>
      </c>
    </row>
    <row r="68" spans="1:148" x14ac:dyDescent="0.25">
      <c r="A68" t="s">
        <v>135</v>
      </c>
      <c r="B68" s="19">
        <v>7.3125679796969711E-2</v>
      </c>
      <c r="E68" t="s">
        <v>135</v>
      </c>
      <c r="F68" s="19">
        <v>0.22946225699542822</v>
      </c>
      <c r="I68" t="s">
        <v>135</v>
      </c>
      <c r="J68" s="19">
        <v>0.16960121665743011</v>
      </c>
      <c r="EL68">
        <v>61</v>
      </c>
      <c r="EM68" t="e">
        <v>#REF!</v>
      </c>
      <c r="EN68" t="e">
        <v>#REF!</v>
      </c>
      <c r="EP68" t="e">
        <f t="shared" si="32"/>
        <v>#REF!</v>
      </c>
      <c r="EQ68" t="e">
        <f t="shared" si="33"/>
        <v>#REF!</v>
      </c>
      <c r="ER68" t="e">
        <f t="shared" si="34"/>
        <v>#REF!</v>
      </c>
    </row>
    <row r="69" spans="1:148" x14ac:dyDescent="0.25">
      <c r="A69" t="s">
        <v>136</v>
      </c>
      <c r="B69" s="19">
        <v>1.0001953403918098</v>
      </c>
      <c r="E69" t="s">
        <v>136</v>
      </c>
      <c r="F69" s="19">
        <v>1.1497221982021781</v>
      </c>
      <c r="I69" t="s">
        <v>136</v>
      </c>
      <c r="J69" s="19">
        <v>1.0918159357528734</v>
      </c>
      <c r="EL69">
        <v>62</v>
      </c>
      <c r="EM69" t="e">
        <v>#REF!</v>
      </c>
      <c r="EN69" t="e">
        <v>#REF!</v>
      </c>
      <c r="EP69" t="e">
        <f t="shared" si="32"/>
        <v>#REF!</v>
      </c>
      <c r="EQ69" t="e">
        <f t="shared" si="33"/>
        <v>#REF!</v>
      </c>
      <c r="ER69" t="e">
        <f t="shared" si="34"/>
        <v>#REF!</v>
      </c>
    </row>
    <row r="70" spans="1:148" x14ac:dyDescent="0.25">
      <c r="EL70">
        <v>63</v>
      </c>
      <c r="EM70" t="e">
        <v>#REF!</v>
      </c>
      <c r="EN70" t="e">
        <v>#REF!</v>
      </c>
      <c r="EP70" t="e">
        <f t="shared" si="32"/>
        <v>#REF!</v>
      </c>
      <c r="EQ70" t="e">
        <f t="shared" si="33"/>
        <v>#REF!</v>
      </c>
      <c r="ER70" t="e">
        <f t="shared" si="34"/>
        <v>#REF!</v>
      </c>
    </row>
    <row r="71" spans="1:148" x14ac:dyDescent="0.25">
      <c r="EL71">
        <v>64</v>
      </c>
      <c r="EM71" t="e">
        <v>#REF!</v>
      </c>
      <c r="EN71" t="e">
        <v>#REF!</v>
      </c>
      <c r="EP71" t="e">
        <f t="shared" si="32"/>
        <v>#REF!</v>
      </c>
      <c r="EQ71" t="e">
        <f t="shared" si="33"/>
        <v>#REF!</v>
      </c>
      <c r="ER71" t="e">
        <f t="shared" si="34"/>
        <v>#REF!</v>
      </c>
    </row>
    <row r="72" spans="1:148" x14ac:dyDescent="0.25">
      <c r="EL72">
        <v>65</v>
      </c>
      <c r="EM72" t="e">
        <v>#REF!</v>
      </c>
      <c r="EN72" t="e">
        <v>#REF!</v>
      </c>
      <c r="EP72" t="e">
        <f t="shared" ref="EP72:EP135" si="36">IF(EM72&gt;EN72,1,0)</f>
        <v>#REF!</v>
      </c>
      <c r="EQ72" t="e">
        <f t="shared" ref="EQ72:EQ135" si="37">IF(EP72&gt;0,0,1)</f>
        <v>#REF!</v>
      </c>
      <c r="ER72" t="e">
        <f t="shared" ref="ER72:ER135" si="38">IF(EM72&gt;EN72,EM72-EN72,EN72-EM72)</f>
        <v>#REF!</v>
      </c>
    </row>
    <row r="73" spans="1:148" x14ac:dyDescent="0.25">
      <c r="EL73">
        <v>66</v>
      </c>
      <c r="EM73" t="e">
        <v>#REF!</v>
      </c>
      <c r="EN73" t="e">
        <v>#REF!</v>
      </c>
      <c r="EP73" t="e">
        <f t="shared" si="36"/>
        <v>#REF!</v>
      </c>
      <c r="EQ73" t="e">
        <f t="shared" si="37"/>
        <v>#REF!</v>
      </c>
      <c r="ER73" t="e">
        <f t="shared" si="38"/>
        <v>#REF!</v>
      </c>
    </row>
    <row r="74" spans="1:148" x14ac:dyDescent="0.25">
      <c r="EL74">
        <v>67</v>
      </c>
      <c r="EM74" t="e">
        <v>#REF!</v>
      </c>
      <c r="EN74" t="e">
        <v>#REF!</v>
      </c>
      <c r="EP74" t="e">
        <f t="shared" si="36"/>
        <v>#REF!</v>
      </c>
      <c r="EQ74" t="e">
        <f t="shared" si="37"/>
        <v>#REF!</v>
      </c>
      <c r="ER74" t="e">
        <f t="shared" si="38"/>
        <v>#REF!</v>
      </c>
    </row>
    <row r="75" spans="1:148" x14ac:dyDescent="0.25">
      <c r="EL75">
        <v>68</v>
      </c>
      <c r="EM75" t="e">
        <v>#REF!</v>
      </c>
      <c r="EN75" t="e">
        <v>#REF!</v>
      </c>
      <c r="EP75" t="e">
        <f t="shared" si="36"/>
        <v>#REF!</v>
      </c>
      <c r="EQ75" t="e">
        <f t="shared" si="37"/>
        <v>#REF!</v>
      </c>
      <c r="ER75" t="e">
        <f t="shared" si="38"/>
        <v>#REF!</v>
      </c>
    </row>
    <row r="76" spans="1:148" x14ac:dyDescent="0.25">
      <c r="EL76">
        <v>69</v>
      </c>
      <c r="EM76" t="e">
        <v>#REF!</v>
      </c>
      <c r="EN76" t="e">
        <v>#REF!</v>
      </c>
      <c r="EP76" t="e">
        <f t="shared" si="36"/>
        <v>#REF!</v>
      </c>
      <c r="EQ76" t="e">
        <f t="shared" si="37"/>
        <v>#REF!</v>
      </c>
      <c r="ER76" t="e">
        <f t="shared" si="38"/>
        <v>#REF!</v>
      </c>
    </row>
    <row r="77" spans="1:148" x14ac:dyDescent="0.25">
      <c r="EL77">
        <v>70</v>
      </c>
      <c r="EM77" t="e">
        <v>#REF!</v>
      </c>
      <c r="EN77" t="e">
        <v>#REF!</v>
      </c>
      <c r="EP77" t="e">
        <f t="shared" si="36"/>
        <v>#REF!</v>
      </c>
      <c r="EQ77" t="e">
        <f t="shared" si="37"/>
        <v>#REF!</v>
      </c>
      <c r="ER77" t="e">
        <f t="shared" si="38"/>
        <v>#REF!</v>
      </c>
    </row>
    <row r="78" spans="1:148" x14ac:dyDescent="0.25">
      <c r="EL78">
        <v>71</v>
      </c>
      <c r="EM78" t="e">
        <v>#REF!</v>
      </c>
      <c r="EN78" t="e">
        <v>#REF!</v>
      </c>
      <c r="EP78" t="e">
        <f t="shared" si="36"/>
        <v>#REF!</v>
      </c>
      <c r="EQ78" t="e">
        <f t="shared" si="37"/>
        <v>#REF!</v>
      </c>
      <c r="ER78" t="e">
        <f t="shared" si="38"/>
        <v>#REF!</v>
      </c>
    </row>
    <row r="79" spans="1:148" x14ac:dyDescent="0.25">
      <c r="EL79">
        <v>72</v>
      </c>
      <c r="EM79" t="e">
        <v>#REF!</v>
      </c>
      <c r="EN79" t="e">
        <v>#REF!</v>
      </c>
      <c r="EP79" t="e">
        <f t="shared" si="36"/>
        <v>#REF!</v>
      </c>
      <c r="EQ79" t="e">
        <f t="shared" si="37"/>
        <v>#REF!</v>
      </c>
      <c r="ER79" t="e">
        <f t="shared" si="38"/>
        <v>#REF!</v>
      </c>
    </row>
    <row r="80" spans="1:148" x14ac:dyDescent="0.25">
      <c r="EL80">
        <v>73</v>
      </c>
      <c r="EM80" t="e">
        <v>#REF!</v>
      </c>
      <c r="EN80" t="e">
        <v>#REF!</v>
      </c>
      <c r="EP80" t="e">
        <f t="shared" si="36"/>
        <v>#REF!</v>
      </c>
      <c r="EQ80" t="e">
        <f t="shared" si="37"/>
        <v>#REF!</v>
      </c>
      <c r="ER80" t="e">
        <f t="shared" si="38"/>
        <v>#REF!</v>
      </c>
    </row>
    <row r="81" spans="142:148" x14ac:dyDescent="0.25">
      <c r="EL81">
        <v>74</v>
      </c>
      <c r="EM81" t="e">
        <v>#REF!</v>
      </c>
      <c r="EN81" t="e">
        <v>#REF!</v>
      </c>
      <c r="EP81" t="e">
        <f t="shared" si="36"/>
        <v>#REF!</v>
      </c>
      <c r="EQ81" t="e">
        <f t="shared" si="37"/>
        <v>#REF!</v>
      </c>
      <c r="ER81" t="e">
        <f t="shared" si="38"/>
        <v>#REF!</v>
      </c>
    </row>
    <row r="82" spans="142:148" x14ac:dyDescent="0.25">
      <c r="EL82">
        <v>75</v>
      </c>
      <c r="EM82" t="e">
        <v>#REF!</v>
      </c>
      <c r="EN82" t="e">
        <v>#REF!</v>
      </c>
      <c r="EP82" t="e">
        <f t="shared" si="36"/>
        <v>#REF!</v>
      </c>
      <c r="EQ82" t="e">
        <f t="shared" si="37"/>
        <v>#REF!</v>
      </c>
      <c r="ER82" t="e">
        <f t="shared" si="38"/>
        <v>#REF!</v>
      </c>
    </row>
    <row r="83" spans="142:148" x14ac:dyDescent="0.25">
      <c r="EL83">
        <v>76</v>
      </c>
      <c r="EM83" t="e">
        <v>#REF!</v>
      </c>
      <c r="EN83" t="e">
        <v>#REF!</v>
      </c>
      <c r="EP83" t="e">
        <f t="shared" si="36"/>
        <v>#REF!</v>
      </c>
      <c r="EQ83" t="e">
        <f t="shared" si="37"/>
        <v>#REF!</v>
      </c>
      <c r="ER83" t="e">
        <f t="shared" si="38"/>
        <v>#REF!</v>
      </c>
    </row>
    <row r="84" spans="142:148" x14ac:dyDescent="0.25">
      <c r="EL84">
        <v>77</v>
      </c>
      <c r="EM84" t="e">
        <v>#REF!</v>
      </c>
      <c r="EN84" t="e">
        <v>#REF!</v>
      </c>
      <c r="EP84" t="e">
        <f t="shared" si="36"/>
        <v>#REF!</v>
      </c>
      <c r="EQ84" t="e">
        <f t="shared" si="37"/>
        <v>#REF!</v>
      </c>
      <c r="ER84" t="e">
        <f t="shared" si="38"/>
        <v>#REF!</v>
      </c>
    </row>
    <row r="85" spans="142:148" x14ac:dyDescent="0.25">
      <c r="EL85">
        <v>78</v>
      </c>
      <c r="EM85" t="e">
        <v>#REF!</v>
      </c>
      <c r="EN85" t="e">
        <v>#REF!</v>
      </c>
      <c r="EP85" t="e">
        <f t="shared" si="36"/>
        <v>#REF!</v>
      </c>
      <c r="EQ85" t="e">
        <f t="shared" si="37"/>
        <v>#REF!</v>
      </c>
      <c r="ER85" t="e">
        <f t="shared" si="38"/>
        <v>#REF!</v>
      </c>
    </row>
    <row r="86" spans="142:148" x14ac:dyDescent="0.25">
      <c r="EL86">
        <v>79</v>
      </c>
      <c r="EM86" t="e">
        <v>#REF!</v>
      </c>
      <c r="EN86" t="e">
        <v>#REF!</v>
      </c>
      <c r="EP86" t="e">
        <f t="shared" si="36"/>
        <v>#REF!</v>
      </c>
      <c r="EQ86" t="e">
        <f t="shared" si="37"/>
        <v>#REF!</v>
      </c>
      <c r="ER86" t="e">
        <f t="shared" si="38"/>
        <v>#REF!</v>
      </c>
    </row>
    <row r="87" spans="142:148" x14ac:dyDescent="0.25">
      <c r="EL87">
        <v>80</v>
      </c>
      <c r="EM87" t="e">
        <v>#REF!</v>
      </c>
      <c r="EN87" t="e">
        <v>#REF!</v>
      </c>
      <c r="EP87" t="e">
        <f t="shared" si="36"/>
        <v>#REF!</v>
      </c>
      <c r="EQ87" t="e">
        <f t="shared" si="37"/>
        <v>#REF!</v>
      </c>
      <c r="ER87" t="e">
        <f t="shared" si="38"/>
        <v>#REF!</v>
      </c>
    </row>
    <row r="88" spans="142:148" x14ac:dyDescent="0.25">
      <c r="EL88">
        <v>81</v>
      </c>
      <c r="EM88" t="e">
        <v>#REF!</v>
      </c>
      <c r="EN88" t="e">
        <v>#REF!</v>
      </c>
      <c r="EP88" t="e">
        <f t="shared" si="36"/>
        <v>#REF!</v>
      </c>
      <c r="EQ88" t="e">
        <f t="shared" si="37"/>
        <v>#REF!</v>
      </c>
      <c r="ER88" t="e">
        <f t="shared" si="38"/>
        <v>#REF!</v>
      </c>
    </row>
    <row r="89" spans="142:148" x14ac:dyDescent="0.25">
      <c r="EL89">
        <v>82</v>
      </c>
      <c r="EM89" t="e">
        <v>#REF!</v>
      </c>
      <c r="EN89" t="e">
        <v>#REF!</v>
      </c>
      <c r="EP89" t="e">
        <f t="shared" si="36"/>
        <v>#REF!</v>
      </c>
      <c r="EQ89" t="e">
        <f t="shared" si="37"/>
        <v>#REF!</v>
      </c>
      <c r="ER89" t="e">
        <f t="shared" si="38"/>
        <v>#REF!</v>
      </c>
    </row>
    <row r="90" spans="142:148" x14ac:dyDescent="0.25">
      <c r="EL90">
        <v>83</v>
      </c>
      <c r="EM90" t="e">
        <v>#REF!</v>
      </c>
      <c r="EN90" t="e">
        <v>#REF!</v>
      </c>
      <c r="EP90" t="e">
        <f t="shared" si="36"/>
        <v>#REF!</v>
      </c>
      <c r="EQ90" t="e">
        <f t="shared" si="37"/>
        <v>#REF!</v>
      </c>
      <c r="ER90" t="e">
        <f t="shared" si="38"/>
        <v>#REF!</v>
      </c>
    </row>
    <row r="91" spans="142:148" x14ac:dyDescent="0.25">
      <c r="EL91">
        <v>84</v>
      </c>
      <c r="EM91" t="e">
        <v>#REF!</v>
      </c>
      <c r="EN91" t="e">
        <v>#REF!</v>
      </c>
      <c r="EP91" t="e">
        <f t="shared" si="36"/>
        <v>#REF!</v>
      </c>
      <c r="EQ91" t="e">
        <f t="shared" si="37"/>
        <v>#REF!</v>
      </c>
      <c r="ER91" t="e">
        <f t="shared" si="38"/>
        <v>#REF!</v>
      </c>
    </row>
    <row r="92" spans="142:148" x14ac:dyDescent="0.25">
      <c r="EL92">
        <v>85</v>
      </c>
      <c r="EM92" t="e">
        <v>#REF!</v>
      </c>
      <c r="EN92" t="e">
        <v>#REF!</v>
      </c>
      <c r="EP92" t="e">
        <f t="shared" si="36"/>
        <v>#REF!</v>
      </c>
      <c r="EQ92" t="e">
        <f t="shared" si="37"/>
        <v>#REF!</v>
      </c>
      <c r="ER92" t="e">
        <f t="shared" si="38"/>
        <v>#REF!</v>
      </c>
    </row>
    <row r="93" spans="142:148" x14ac:dyDescent="0.25">
      <c r="EL93">
        <v>86</v>
      </c>
      <c r="EM93" t="e">
        <v>#REF!</v>
      </c>
      <c r="EN93" t="e">
        <v>#REF!</v>
      </c>
      <c r="EP93" t="e">
        <f t="shared" si="36"/>
        <v>#REF!</v>
      </c>
      <c r="EQ93" t="e">
        <f t="shared" si="37"/>
        <v>#REF!</v>
      </c>
      <c r="ER93" t="e">
        <f t="shared" si="38"/>
        <v>#REF!</v>
      </c>
    </row>
    <row r="94" spans="142:148" x14ac:dyDescent="0.25">
      <c r="EL94">
        <v>87</v>
      </c>
      <c r="EM94" t="e">
        <v>#REF!</v>
      </c>
      <c r="EN94" t="e">
        <v>#REF!</v>
      </c>
      <c r="EP94" t="e">
        <f t="shared" si="36"/>
        <v>#REF!</v>
      </c>
      <c r="EQ94" t="e">
        <f t="shared" si="37"/>
        <v>#REF!</v>
      </c>
      <c r="ER94" t="e">
        <f t="shared" si="38"/>
        <v>#REF!</v>
      </c>
    </row>
    <row r="95" spans="142:148" x14ac:dyDescent="0.25">
      <c r="EL95">
        <v>88</v>
      </c>
      <c r="EM95" t="e">
        <v>#REF!</v>
      </c>
      <c r="EN95" t="e">
        <v>#REF!</v>
      </c>
      <c r="EP95" t="e">
        <f t="shared" si="36"/>
        <v>#REF!</v>
      </c>
      <c r="EQ95" t="e">
        <f t="shared" si="37"/>
        <v>#REF!</v>
      </c>
      <c r="ER95" t="e">
        <f t="shared" si="38"/>
        <v>#REF!</v>
      </c>
    </row>
    <row r="96" spans="142:148" x14ac:dyDescent="0.25">
      <c r="EL96">
        <v>89</v>
      </c>
      <c r="EM96" t="e">
        <v>#REF!</v>
      </c>
      <c r="EN96" t="e">
        <v>#REF!</v>
      </c>
      <c r="EP96" t="e">
        <f t="shared" si="36"/>
        <v>#REF!</v>
      </c>
      <c r="EQ96" t="e">
        <f t="shared" si="37"/>
        <v>#REF!</v>
      </c>
      <c r="ER96" t="e">
        <f t="shared" si="38"/>
        <v>#REF!</v>
      </c>
    </row>
    <row r="97" spans="142:148" x14ac:dyDescent="0.25">
      <c r="EL97">
        <v>90</v>
      </c>
      <c r="EM97" t="e">
        <v>#REF!</v>
      </c>
      <c r="EN97" t="e">
        <v>#REF!</v>
      </c>
      <c r="EP97" t="e">
        <f t="shared" si="36"/>
        <v>#REF!</v>
      </c>
      <c r="EQ97" t="e">
        <f t="shared" si="37"/>
        <v>#REF!</v>
      </c>
      <c r="ER97" t="e">
        <f t="shared" si="38"/>
        <v>#REF!</v>
      </c>
    </row>
    <row r="98" spans="142:148" x14ac:dyDescent="0.25">
      <c r="EL98">
        <v>91</v>
      </c>
      <c r="EM98" t="e">
        <v>#REF!</v>
      </c>
      <c r="EN98" t="e">
        <v>#REF!</v>
      </c>
      <c r="EP98" t="e">
        <f t="shared" si="36"/>
        <v>#REF!</v>
      </c>
      <c r="EQ98" t="e">
        <f t="shared" si="37"/>
        <v>#REF!</v>
      </c>
      <c r="ER98" t="e">
        <f t="shared" si="38"/>
        <v>#REF!</v>
      </c>
    </row>
    <row r="99" spans="142:148" x14ac:dyDescent="0.25">
      <c r="EL99">
        <v>92</v>
      </c>
      <c r="EM99" t="e">
        <v>#REF!</v>
      </c>
      <c r="EN99" t="e">
        <v>#REF!</v>
      </c>
      <c r="EP99" t="e">
        <f t="shared" si="36"/>
        <v>#REF!</v>
      </c>
      <c r="EQ99" t="e">
        <f t="shared" si="37"/>
        <v>#REF!</v>
      </c>
      <c r="ER99" t="e">
        <f t="shared" si="38"/>
        <v>#REF!</v>
      </c>
    </row>
    <row r="100" spans="142:148" x14ac:dyDescent="0.25">
      <c r="EL100">
        <v>93</v>
      </c>
      <c r="EM100" t="e">
        <v>#REF!</v>
      </c>
      <c r="EN100" t="e">
        <v>#REF!</v>
      </c>
      <c r="EP100" t="e">
        <f t="shared" si="36"/>
        <v>#REF!</v>
      </c>
      <c r="EQ100" t="e">
        <f t="shared" si="37"/>
        <v>#REF!</v>
      </c>
      <c r="ER100" t="e">
        <f t="shared" si="38"/>
        <v>#REF!</v>
      </c>
    </row>
    <row r="101" spans="142:148" x14ac:dyDescent="0.25">
      <c r="EL101">
        <v>94</v>
      </c>
      <c r="EM101" t="e">
        <v>#REF!</v>
      </c>
      <c r="EN101" t="e">
        <v>#REF!</v>
      </c>
      <c r="EP101" t="e">
        <f t="shared" si="36"/>
        <v>#REF!</v>
      </c>
      <c r="EQ101" t="e">
        <f t="shared" si="37"/>
        <v>#REF!</v>
      </c>
      <c r="ER101" t="e">
        <f t="shared" si="38"/>
        <v>#REF!</v>
      </c>
    </row>
    <row r="102" spans="142:148" x14ac:dyDescent="0.25">
      <c r="EL102">
        <v>95</v>
      </c>
      <c r="EM102" t="e">
        <v>#REF!</v>
      </c>
      <c r="EN102" t="e">
        <v>#REF!</v>
      </c>
      <c r="EP102" t="e">
        <f t="shared" si="36"/>
        <v>#REF!</v>
      </c>
      <c r="EQ102" t="e">
        <f t="shared" si="37"/>
        <v>#REF!</v>
      </c>
      <c r="ER102" t="e">
        <f t="shared" si="38"/>
        <v>#REF!</v>
      </c>
    </row>
    <row r="103" spans="142:148" x14ac:dyDescent="0.25">
      <c r="EL103">
        <v>96</v>
      </c>
      <c r="EM103" t="e">
        <v>#REF!</v>
      </c>
      <c r="EN103" t="e">
        <v>#REF!</v>
      </c>
      <c r="EP103" t="e">
        <f t="shared" si="36"/>
        <v>#REF!</v>
      </c>
      <c r="EQ103" t="e">
        <f t="shared" si="37"/>
        <v>#REF!</v>
      </c>
      <c r="ER103" t="e">
        <f t="shared" si="38"/>
        <v>#REF!</v>
      </c>
    </row>
    <row r="104" spans="142:148" x14ac:dyDescent="0.25">
      <c r="EL104">
        <v>97</v>
      </c>
      <c r="EM104" t="e">
        <v>#REF!</v>
      </c>
      <c r="EN104" t="e">
        <v>#REF!</v>
      </c>
      <c r="EP104" t="e">
        <f t="shared" si="36"/>
        <v>#REF!</v>
      </c>
      <c r="EQ104" t="e">
        <f t="shared" si="37"/>
        <v>#REF!</v>
      </c>
      <c r="ER104" t="e">
        <f t="shared" si="38"/>
        <v>#REF!</v>
      </c>
    </row>
    <row r="105" spans="142:148" x14ac:dyDescent="0.25">
      <c r="EL105">
        <v>98</v>
      </c>
      <c r="EM105" t="e">
        <v>#REF!</v>
      </c>
      <c r="EN105" t="e">
        <v>#REF!</v>
      </c>
      <c r="EP105" t="e">
        <f t="shared" si="36"/>
        <v>#REF!</v>
      </c>
      <c r="EQ105" t="e">
        <f t="shared" si="37"/>
        <v>#REF!</v>
      </c>
      <c r="ER105" t="e">
        <f t="shared" si="38"/>
        <v>#REF!</v>
      </c>
    </row>
    <row r="106" spans="142:148" x14ac:dyDescent="0.25">
      <c r="EL106">
        <v>99</v>
      </c>
      <c r="EM106" t="e">
        <v>#REF!</v>
      </c>
      <c r="EN106" t="e">
        <v>#REF!</v>
      </c>
      <c r="EP106" t="e">
        <f t="shared" si="36"/>
        <v>#REF!</v>
      </c>
      <c r="EQ106" t="e">
        <f t="shared" si="37"/>
        <v>#REF!</v>
      </c>
      <c r="ER106" t="e">
        <f t="shared" si="38"/>
        <v>#REF!</v>
      </c>
    </row>
    <row r="107" spans="142:148" x14ac:dyDescent="0.25">
      <c r="EL107">
        <v>100</v>
      </c>
      <c r="EM107" t="e">
        <v>#REF!</v>
      </c>
      <c r="EN107" t="e">
        <v>#REF!</v>
      </c>
      <c r="EP107" t="e">
        <f t="shared" si="36"/>
        <v>#REF!</v>
      </c>
      <c r="EQ107" t="e">
        <f t="shared" si="37"/>
        <v>#REF!</v>
      </c>
      <c r="ER107" t="e">
        <f t="shared" si="38"/>
        <v>#REF!</v>
      </c>
    </row>
    <row r="108" spans="142:148" x14ac:dyDescent="0.25">
      <c r="EL108">
        <v>101</v>
      </c>
      <c r="EM108" t="e">
        <v>#REF!</v>
      </c>
      <c r="EN108" t="e">
        <v>#REF!</v>
      </c>
      <c r="EP108" t="e">
        <f t="shared" si="36"/>
        <v>#REF!</v>
      </c>
      <c r="EQ108" t="e">
        <f t="shared" si="37"/>
        <v>#REF!</v>
      </c>
      <c r="ER108" t="e">
        <f t="shared" si="38"/>
        <v>#REF!</v>
      </c>
    </row>
    <row r="109" spans="142:148" x14ac:dyDescent="0.25">
      <c r="EL109">
        <v>102</v>
      </c>
      <c r="EM109" t="e">
        <v>#REF!</v>
      </c>
      <c r="EN109" t="e">
        <v>#REF!</v>
      </c>
      <c r="EP109" t="e">
        <f t="shared" si="36"/>
        <v>#REF!</v>
      </c>
      <c r="EQ109" t="e">
        <f t="shared" si="37"/>
        <v>#REF!</v>
      </c>
      <c r="ER109" t="e">
        <f t="shared" si="38"/>
        <v>#REF!</v>
      </c>
    </row>
    <row r="110" spans="142:148" x14ac:dyDescent="0.25">
      <c r="EL110">
        <v>103</v>
      </c>
      <c r="EM110" t="e">
        <v>#REF!</v>
      </c>
      <c r="EN110" t="e">
        <v>#REF!</v>
      </c>
      <c r="EP110" t="e">
        <f t="shared" si="36"/>
        <v>#REF!</v>
      </c>
      <c r="EQ110" t="e">
        <f t="shared" si="37"/>
        <v>#REF!</v>
      </c>
      <c r="ER110" t="e">
        <f t="shared" si="38"/>
        <v>#REF!</v>
      </c>
    </row>
    <row r="111" spans="142:148" x14ac:dyDescent="0.25">
      <c r="EL111">
        <v>104</v>
      </c>
      <c r="EM111" t="e">
        <v>#REF!</v>
      </c>
      <c r="EN111" t="e">
        <v>#REF!</v>
      </c>
      <c r="EP111" t="e">
        <f t="shared" si="36"/>
        <v>#REF!</v>
      </c>
      <c r="EQ111" t="e">
        <f t="shared" si="37"/>
        <v>#REF!</v>
      </c>
      <c r="ER111" t="e">
        <f t="shared" si="38"/>
        <v>#REF!</v>
      </c>
    </row>
    <row r="112" spans="142:148" x14ac:dyDescent="0.25">
      <c r="EL112">
        <v>105</v>
      </c>
      <c r="EM112" t="e">
        <v>#REF!</v>
      </c>
      <c r="EN112" t="e">
        <v>#REF!</v>
      </c>
      <c r="EP112" t="e">
        <f t="shared" si="36"/>
        <v>#REF!</v>
      </c>
      <c r="EQ112" t="e">
        <f t="shared" si="37"/>
        <v>#REF!</v>
      </c>
      <c r="ER112" t="e">
        <f t="shared" si="38"/>
        <v>#REF!</v>
      </c>
    </row>
    <row r="113" spans="142:148" x14ac:dyDescent="0.25">
      <c r="EL113">
        <v>106</v>
      </c>
      <c r="EM113" t="e">
        <v>#REF!</v>
      </c>
      <c r="EN113" t="e">
        <v>#REF!</v>
      </c>
      <c r="EP113" t="e">
        <f t="shared" si="36"/>
        <v>#REF!</v>
      </c>
      <c r="EQ113" t="e">
        <f t="shared" si="37"/>
        <v>#REF!</v>
      </c>
      <c r="ER113" t="e">
        <f t="shared" si="38"/>
        <v>#REF!</v>
      </c>
    </row>
    <row r="114" spans="142:148" x14ac:dyDescent="0.25">
      <c r="EL114">
        <v>107</v>
      </c>
      <c r="EM114" t="e">
        <v>#REF!</v>
      </c>
      <c r="EN114" t="e">
        <v>#REF!</v>
      </c>
      <c r="EP114" t="e">
        <f t="shared" si="36"/>
        <v>#REF!</v>
      </c>
      <c r="EQ114" t="e">
        <f t="shared" si="37"/>
        <v>#REF!</v>
      </c>
      <c r="ER114" t="e">
        <f t="shared" si="38"/>
        <v>#REF!</v>
      </c>
    </row>
    <row r="115" spans="142:148" x14ac:dyDescent="0.25">
      <c r="EL115">
        <v>108</v>
      </c>
      <c r="EM115" t="e">
        <v>#REF!</v>
      </c>
      <c r="EN115" t="e">
        <v>#REF!</v>
      </c>
      <c r="EP115" t="e">
        <f t="shared" si="36"/>
        <v>#REF!</v>
      </c>
      <c r="EQ115" t="e">
        <f t="shared" si="37"/>
        <v>#REF!</v>
      </c>
      <c r="ER115" t="e">
        <f t="shared" si="38"/>
        <v>#REF!</v>
      </c>
    </row>
    <row r="116" spans="142:148" x14ac:dyDescent="0.25">
      <c r="EL116">
        <v>109</v>
      </c>
      <c r="EM116" t="e">
        <v>#REF!</v>
      </c>
      <c r="EN116" t="e">
        <v>#REF!</v>
      </c>
      <c r="EP116" t="e">
        <f t="shared" si="36"/>
        <v>#REF!</v>
      </c>
      <c r="EQ116" t="e">
        <f t="shared" si="37"/>
        <v>#REF!</v>
      </c>
      <c r="ER116" t="e">
        <f t="shared" si="38"/>
        <v>#REF!</v>
      </c>
    </row>
    <row r="117" spans="142:148" x14ac:dyDescent="0.25">
      <c r="EL117">
        <v>110</v>
      </c>
      <c r="EM117" t="e">
        <v>#REF!</v>
      </c>
      <c r="EN117" t="e">
        <v>#REF!</v>
      </c>
      <c r="EP117" t="e">
        <f t="shared" si="36"/>
        <v>#REF!</v>
      </c>
      <c r="EQ117" t="e">
        <f t="shared" si="37"/>
        <v>#REF!</v>
      </c>
      <c r="ER117" t="e">
        <f t="shared" si="38"/>
        <v>#REF!</v>
      </c>
    </row>
    <row r="118" spans="142:148" x14ac:dyDescent="0.25">
      <c r="EL118">
        <v>111</v>
      </c>
      <c r="EM118" t="e">
        <v>#REF!</v>
      </c>
      <c r="EN118" t="e">
        <v>#REF!</v>
      </c>
      <c r="EP118" t="e">
        <f t="shared" si="36"/>
        <v>#REF!</v>
      </c>
      <c r="EQ118" t="e">
        <f t="shared" si="37"/>
        <v>#REF!</v>
      </c>
      <c r="ER118" t="e">
        <f t="shared" si="38"/>
        <v>#REF!</v>
      </c>
    </row>
    <row r="119" spans="142:148" x14ac:dyDescent="0.25">
      <c r="EL119">
        <v>112</v>
      </c>
      <c r="EM119" t="e">
        <v>#REF!</v>
      </c>
      <c r="EN119" t="e">
        <v>#REF!</v>
      </c>
      <c r="EP119" t="e">
        <f t="shared" si="36"/>
        <v>#REF!</v>
      </c>
      <c r="EQ119" t="e">
        <f t="shared" si="37"/>
        <v>#REF!</v>
      </c>
      <c r="ER119" t="e">
        <f t="shared" si="38"/>
        <v>#REF!</v>
      </c>
    </row>
    <row r="120" spans="142:148" x14ac:dyDescent="0.25">
      <c r="EL120">
        <v>113</v>
      </c>
      <c r="EM120" t="e">
        <v>#REF!</v>
      </c>
      <c r="EN120" t="e">
        <v>#REF!</v>
      </c>
      <c r="EP120" t="e">
        <f t="shared" si="36"/>
        <v>#REF!</v>
      </c>
      <c r="EQ120" t="e">
        <f t="shared" si="37"/>
        <v>#REF!</v>
      </c>
      <c r="ER120" t="e">
        <f t="shared" si="38"/>
        <v>#REF!</v>
      </c>
    </row>
    <row r="121" spans="142:148" x14ac:dyDescent="0.25">
      <c r="EL121">
        <v>114</v>
      </c>
      <c r="EM121" t="e">
        <v>#REF!</v>
      </c>
      <c r="EN121" t="e">
        <v>#REF!</v>
      </c>
      <c r="EP121" t="e">
        <f t="shared" si="36"/>
        <v>#REF!</v>
      </c>
      <c r="EQ121" t="e">
        <f t="shared" si="37"/>
        <v>#REF!</v>
      </c>
      <c r="ER121" t="e">
        <f t="shared" si="38"/>
        <v>#REF!</v>
      </c>
    </row>
    <row r="122" spans="142:148" x14ac:dyDescent="0.25">
      <c r="EL122">
        <v>115</v>
      </c>
      <c r="EM122" t="e">
        <v>#REF!</v>
      </c>
      <c r="EN122" t="e">
        <v>#REF!</v>
      </c>
      <c r="EP122" t="e">
        <f t="shared" si="36"/>
        <v>#REF!</v>
      </c>
      <c r="EQ122" t="e">
        <f t="shared" si="37"/>
        <v>#REF!</v>
      </c>
      <c r="ER122" t="e">
        <f t="shared" si="38"/>
        <v>#REF!</v>
      </c>
    </row>
    <row r="123" spans="142:148" x14ac:dyDescent="0.25">
      <c r="EL123">
        <v>116</v>
      </c>
      <c r="EM123" t="e">
        <v>#REF!</v>
      </c>
      <c r="EN123" t="e">
        <v>#REF!</v>
      </c>
      <c r="EP123" t="e">
        <f t="shared" si="36"/>
        <v>#REF!</v>
      </c>
      <c r="EQ123" t="e">
        <f t="shared" si="37"/>
        <v>#REF!</v>
      </c>
      <c r="ER123" t="e">
        <f t="shared" si="38"/>
        <v>#REF!</v>
      </c>
    </row>
    <row r="124" spans="142:148" x14ac:dyDescent="0.25">
      <c r="EL124">
        <v>117</v>
      </c>
      <c r="EM124" t="e">
        <v>#REF!</v>
      </c>
      <c r="EN124" t="e">
        <v>#REF!</v>
      </c>
      <c r="EP124" t="e">
        <f t="shared" si="36"/>
        <v>#REF!</v>
      </c>
      <c r="EQ124" t="e">
        <f t="shared" si="37"/>
        <v>#REF!</v>
      </c>
      <c r="ER124" t="e">
        <f t="shared" si="38"/>
        <v>#REF!</v>
      </c>
    </row>
    <row r="125" spans="142:148" x14ac:dyDescent="0.25">
      <c r="EL125">
        <v>118</v>
      </c>
      <c r="EM125" t="e">
        <v>#REF!</v>
      </c>
      <c r="EN125" t="e">
        <v>#REF!</v>
      </c>
      <c r="EP125" t="e">
        <f t="shared" si="36"/>
        <v>#REF!</v>
      </c>
      <c r="EQ125" t="e">
        <f t="shared" si="37"/>
        <v>#REF!</v>
      </c>
      <c r="ER125" t="e">
        <f t="shared" si="38"/>
        <v>#REF!</v>
      </c>
    </row>
    <row r="126" spans="142:148" x14ac:dyDescent="0.25">
      <c r="EL126">
        <v>119</v>
      </c>
      <c r="EM126" t="e">
        <v>#REF!</v>
      </c>
      <c r="EN126" t="e">
        <v>#REF!</v>
      </c>
      <c r="EP126" t="e">
        <f t="shared" si="36"/>
        <v>#REF!</v>
      </c>
      <c r="EQ126" t="e">
        <f t="shared" si="37"/>
        <v>#REF!</v>
      </c>
      <c r="ER126" t="e">
        <f t="shared" si="38"/>
        <v>#REF!</v>
      </c>
    </row>
    <row r="127" spans="142:148" x14ac:dyDescent="0.25">
      <c r="EL127">
        <v>120</v>
      </c>
      <c r="EM127" t="e">
        <v>#REF!</v>
      </c>
      <c r="EN127" t="e">
        <v>#REF!</v>
      </c>
      <c r="EP127" t="e">
        <f t="shared" si="36"/>
        <v>#REF!</v>
      </c>
      <c r="EQ127" t="e">
        <f t="shared" si="37"/>
        <v>#REF!</v>
      </c>
      <c r="ER127" t="e">
        <f t="shared" si="38"/>
        <v>#REF!</v>
      </c>
    </row>
    <row r="128" spans="142:148" x14ac:dyDescent="0.25">
      <c r="EL128">
        <v>121</v>
      </c>
      <c r="EM128" t="e">
        <v>#REF!</v>
      </c>
      <c r="EN128" t="e">
        <v>#REF!</v>
      </c>
      <c r="EP128" t="e">
        <f t="shared" si="36"/>
        <v>#REF!</v>
      </c>
      <c r="EQ128" t="e">
        <f t="shared" si="37"/>
        <v>#REF!</v>
      </c>
      <c r="ER128" t="e">
        <f t="shared" si="38"/>
        <v>#REF!</v>
      </c>
    </row>
    <row r="129" spans="142:148" x14ac:dyDescent="0.25">
      <c r="EL129">
        <v>122</v>
      </c>
      <c r="EM129" t="e">
        <v>#REF!</v>
      </c>
      <c r="EN129" t="e">
        <v>#REF!</v>
      </c>
      <c r="EP129" t="e">
        <f t="shared" si="36"/>
        <v>#REF!</v>
      </c>
      <c r="EQ129" t="e">
        <f t="shared" si="37"/>
        <v>#REF!</v>
      </c>
      <c r="ER129" t="e">
        <f t="shared" si="38"/>
        <v>#REF!</v>
      </c>
    </row>
    <row r="130" spans="142:148" x14ac:dyDescent="0.25">
      <c r="EL130">
        <v>123</v>
      </c>
      <c r="EM130" t="e">
        <v>#REF!</v>
      </c>
      <c r="EN130" t="e">
        <v>#REF!</v>
      </c>
      <c r="EP130" t="e">
        <f t="shared" si="36"/>
        <v>#REF!</v>
      </c>
      <c r="EQ130" t="e">
        <f t="shared" si="37"/>
        <v>#REF!</v>
      </c>
      <c r="ER130" t="e">
        <f t="shared" si="38"/>
        <v>#REF!</v>
      </c>
    </row>
    <row r="131" spans="142:148" x14ac:dyDescent="0.25">
      <c r="EL131">
        <v>124</v>
      </c>
      <c r="EM131" t="e">
        <v>#REF!</v>
      </c>
      <c r="EN131" t="e">
        <v>#REF!</v>
      </c>
      <c r="EP131" t="e">
        <f t="shared" si="36"/>
        <v>#REF!</v>
      </c>
      <c r="EQ131" t="e">
        <f t="shared" si="37"/>
        <v>#REF!</v>
      </c>
      <c r="ER131" t="e">
        <f t="shared" si="38"/>
        <v>#REF!</v>
      </c>
    </row>
    <row r="132" spans="142:148" x14ac:dyDescent="0.25">
      <c r="EL132">
        <v>125</v>
      </c>
      <c r="EM132" t="e">
        <v>#REF!</v>
      </c>
      <c r="EN132" t="e">
        <v>#REF!</v>
      </c>
      <c r="EP132" t="e">
        <f t="shared" si="36"/>
        <v>#REF!</v>
      </c>
      <c r="EQ132" t="e">
        <f t="shared" si="37"/>
        <v>#REF!</v>
      </c>
      <c r="ER132" t="e">
        <f t="shared" si="38"/>
        <v>#REF!</v>
      </c>
    </row>
    <row r="133" spans="142:148" x14ac:dyDescent="0.25">
      <c r="EL133">
        <v>126</v>
      </c>
      <c r="EM133" t="e">
        <v>#REF!</v>
      </c>
      <c r="EN133" t="e">
        <v>#REF!</v>
      </c>
      <c r="EP133" t="e">
        <f t="shared" si="36"/>
        <v>#REF!</v>
      </c>
      <c r="EQ133" t="e">
        <f t="shared" si="37"/>
        <v>#REF!</v>
      </c>
      <c r="ER133" t="e">
        <f t="shared" si="38"/>
        <v>#REF!</v>
      </c>
    </row>
    <row r="134" spans="142:148" x14ac:dyDescent="0.25">
      <c r="EL134">
        <v>127</v>
      </c>
      <c r="EM134" t="e">
        <v>#REF!</v>
      </c>
      <c r="EN134" t="e">
        <v>#REF!</v>
      </c>
      <c r="EP134" t="e">
        <f t="shared" si="36"/>
        <v>#REF!</v>
      </c>
      <c r="EQ134" t="e">
        <f t="shared" si="37"/>
        <v>#REF!</v>
      </c>
      <c r="ER134" t="e">
        <f t="shared" si="38"/>
        <v>#REF!</v>
      </c>
    </row>
    <row r="135" spans="142:148" x14ac:dyDescent="0.25">
      <c r="EL135">
        <v>128</v>
      </c>
      <c r="EM135" t="e">
        <v>#REF!</v>
      </c>
      <c r="EN135" t="e">
        <v>#REF!</v>
      </c>
      <c r="EP135" t="e">
        <f t="shared" si="36"/>
        <v>#REF!</v>
      </c>
      <c r="EQ135" t="e">
        <f t="shared" si="37"/>
        <v>#REF!</v>
      </c>
      <c r="ER135" t="e">
        <f t="shared" si="38"/>
        <v>#REF!</v>
      </c>
    </row>
    <row r="136" spans="142:148" x14ac:dyDescent="0.25">
      <c r="EL136">
        <v>129</v>
      </c>
      <c r="EM136" t="e">
        <v>#REF!</v>
      </c>
      <c r="EN136" t="e">
        <v>#REF!</v>
      </c>
      <c r="EP136" t="e">
        <f t="shared" ref="EP136:EP199" si="39">IF(EM136&gt;EN136,1,0)</f>
        <v>#REF!</v>
      </c>
      <c r="EQ136" t="e">
        <f t="shared" ref="EQ136:EQ199" si="40">IF(EP136&gt;0,0,1)</f>
        <v>#REF!</v>
      </c>
      <c r="ER136" t="e">
        <f t="shared" ref="ER136:ER199" si="41">IF(EM136&gt;EN136,EM136-EN136,EN136-EM136)</f>
        <v>#REF!</v>
      </c>
    </row>
    <row r="137" spans="142:148" x14ac:dyDescent="0.25">
      <c r="EL137">
        <v>130</v>
      </c>
      <c r="EM137" t="e">
        <v>#REF!</v>
      </c>
      <c r="EN137" t="e">
        <v>#REF!</v>
      </c>
      <c r="EP137" t="e">
        <f t="shared" si="39"/>
        <v>#REF!</v>
      </c>
      <c r="EQ137" t="e">
        <f t="shared" si="40"/>
        <v>#REF!</v>
      </c>
      <c r="ER137" t="e">
        <f t="shared" si="41"/>
        <v>#REF!</v>
      </c>
    </row>
    <row r="138" spans="142:148" x14ac:dyDescent="0.25">
      <c r="EL138">
        <v>131</v>
      </c>
      <c r="EM138" t="e">
        <v>#REF!</v>
      </c>
      <c r="EN138" t="e">
        <v>#REF!</v>
      </c>
      <c r="EP138" t="e">
        <f t="shared" si="39"/>
        <v>#REF!</v>
      </c>
      <c r="EQ138" t="e">
        <f t="shared" si="40"/>
        <v>#REF!</v>
      </c>
      <c r="ER138" t="e">
        <f t="shared" si="41"/>
        <v>#REF!</v>
      </c>
    </row>
    <row r="139" spans="142:148" x14ac:dyDescent="0.25">
      <c r="EL139">
        <v>132</v>
      </c>
      <c r="EM139" t="e">
        <v>#REF!</v>
      </c>
      <c r="EN139" t="e">
        <v>#REF!</v>
      </c>
      <c r="EP139" t="e">
        <f t="shared" si="39"/>
        <v>#REF!</v>
      </c>
      <c r="EQ139" t="e">
        <f t="shared" si="40"/>
        <v>#REF!</v>
      </c>
      <c r="ER139" t="e">
        <f t="shared" si="41"/>
        <v>#REF!</v>
      </c>
    </row>
    <row r="140" spans="142:148" x14ac:dyDescent="0.25">
      <c r="EL140">
        <v>133</v>
      </c>
      <c r="EM140" t="e">
        <v>#REF!</v>
      </c>
      <c r="EN140" t="e">
        <v>#REF!</v>
      </c>
      <c r="EP140" t="e">
        <f t="shared" si="39"/>
        <v>#REF!</v>
      </c>
      <c r="EQ140" t="e">
        <f t="shared" si="40"/>
        <v>#REF!</v>
      </c>
      <c r="ER140" t="e">
        <f t="shared" si="41"/>
        <v>#REF!</v>
      </c>
    </row>
    <row r="141" spans="142:148" x14ac:dyDescent="0.25">
      <c r="EL141">
        <v>134</v>
      </c>
      <c r="EM141" t="e">
        <v>#REF!</v>
      </c>
      <c r="EN141" t="e">
        <v>#REF!</v>
      </c>
      <c r="EP141" t="e">
        <f t="shared" si="39"/>
        <v>#REF!</v>
      </c>
      <c r="EQ141" t="e">
        <f t="shared" si="40"/>
        <v>#REF!</v>
      </c>
      <c r="ER141" t="e">
        <f t="shared" si="41"/>
        <v>#REF!</v>
      </c>
    </row>
    <row r="142" spans="142:148" x14ac:dyDescent="0.25">
      <c r="EL142">
        <v>135</v>
      </c>
      <c r="EM142" t="e">
        <v>#REF!</v>
      </c>
      <c r="EN142" t="e">
        <v>#REF!</v>
      </c>
      <c r="EP142" t="e">
        <f t="shared" si="39"/>
        <v>#REF!</v>
      </c>
      <c r="EQ142" t="e">
        <f t="shared" si="40"/>
        <v>#REF!</v>
      </c>
      <c r="ER142" t="e">
        <f t="shared" si="41"/>
        <v>#REF!</v>
      </c>
    </row>
    <row r="143" spans="142:148" x14ac:dyDescent="0.25">
      <c r="EL143">
        <v>136</v>
      </c>
      <c r="EM143" t="e">
        <v>#REF!</v>
      </c>
      <c r="EN143" t="e">
        <v>#REF!</v>
      </c>
      <c r="EP143" t="e">
        <f t="shared" si="39"/>
        <v>#REF!</v>
      </c>
      <c r="EQ143" t="e">
        <f t="shared" si="40"/>
        <v>#REF!</v>
      </c>
      <c r="ER143" t="e">
        <f t="shared" si="41"/>
        <v>#REF!</v>
      </c>
    </row>
    <row r="144" spans="142:148" x14ac:dyDescent="0.25">
      <c r="EL144">
        <v>137</v>
      </c>
      <c r="EM144" t="e">
        <v>#REF!</v>
      </c>
      <c r="EN144" t="e">
        <v>#REF!</v>
      </c>
      <c r="EP144" t="e">
        <f t="shared" si="39"/>
        <v>#REF!</v>
      </c>
      <c r="EQ144" t="e">
        <f t="shared" si="40"/>
        <v>#REF!</v>
      </c>
      <c r="ER144" t="e">
        <f t="shared" si="41"/>
        <v>#REF!</v>
      </c>
    </row>
    <row r="145" spans="142:148" x14ac:dyDescent="0.25">
      <c r="EL145">
        <v>138</v>
      </c>
      <c r="EM145" t="e">
        <v>#REF!</v>
      </c>
      <c r="EN145" t="e">
        <v>#REF!</v>
      </c>
      <c r="EP145" t="e">
        <f t="shared" si="39"/>
        <v>#REF!</v>
      </c>
      <c r="EQ145" t="e">
        <f t="shared" si="40"/>
        <v>#REF!</v>
      </c>
      <c r="ER145" t="e">
        <f t="shared" si="41"/>
        <v>#REF!</v>
      </c>
    </row>
    <row r="146" spans="142:148" x14ac:dyDescent="0.25">
      <c r="EL146">
        <v>139</v>
      </c>
      <c r="EM146" t="e">
        <v>#REF!</v>
      </c>
      <c r="EN146" t="e">
        <v>#REF!</v>
      </c>
      <c r="EP146" t="e">
        <f t="shared" si="39"/>
        <v>#REF!</v>
      </c>
      <c r="EQ146" t="e">
        <f t="shared" si="40"/>
        <v>#REF!</v>
      </c>
      <c r="ER146" t="e">
        <f t="shared" si="41"/>
        <v>#REF!</v>
      </c>
    </row>
    <row r="147" spans="142:148" x14ac:dyDescent="0.25">
      <c r="EL147">
        <v>140</v>
      </c>
      <c r="EM147" t="e">
        <v>#REF!</v>
      </c>
      <c r="EN147" t="e">
        <v>#REF!</v>
      </c>
      <c r="EP147" t="e">
        <f t="shared" si="39"/>
        <v>#REF!</v>
      </c>
      <c r="EQ147" t="e">
        <f t="shared" si="40"/>
        <v>#REF!</v>
      </c>
      <c r="ER147" t="e">
        <f t="shared" si="41"/>
        <v>#REF!</v>
      </c>
    </row>
    <row r="148" spans="142:148" x14ac:dyDescent="0.25">
      <c r="EL148">
        <v>141</v>
      </c>
      <c r="EM148" t="e">
        <v>#REF!</v>
      </c>
      <c r="EN148" t="e">
        <v>#REF!</v>
      </c>
      <c r="EP148" t="e">
        <f t="shared" si="39"/>
        <v>#REF!</v>
      </c>
      <c r="EQ148" t="e">
        <f t="shared" si="40"/>
        <v>#REF!</v>
      </c>
      <c r="ER148" t="e">
        <f t="shared" si="41"/>
        <v>#REF!</v>
      </c>
    </row>
    <row r="149" spans="142:148" x14ac:dyDescent="0.25">
      <c r="EL149">
        <v>142</v>
      </c>
      <c r="EM149" t="e">
        <v>#REF!</v>
      </c>
      <c r="EN149" t="e">
        <v>#REF!</v>
      </c>
      <c r="EP149" t="e">
        <f t="shared" si="39"/>
        <v>#REF!</v>
      </c>
      <c r="EQ149" t="e">
        <f t="shared" si="40"/>
        <v>#REF!</v>
      </c>
      <c r="ER149" t="e">
        <f t="shared" si="41"/>
        <v>#REF!</v>
      </c>
    </row>
    <row r="150" spans="142:148" x14ac:dyDescent="0.25">
      <c r="EL150">
        <v>143</v>
      </c>
      <c r="EM150" t="e">
        <v>#REF!</v>
      </c>
      <c r="EN150" t="e">
        <v>#REF!</v>
      </c>
      <c r="EP150" t="e">
        <f t="shared" si="39"/>
        <v>#REF!</v>
      </c>
      <c r="EQ150" t="e">
        <f t="shared" si="40"/>
        <v>#REF!</v>
      </c>
      <c r="ER150" t="e">
        <f t="shared" si="41"/>
        <v>#REF!</v>
      </c>
    </row>
    <row r="151" spans="142:148" x14ac:dyDescent="0.25">
      <c r="EL151">
        <v>144</v>
      </c>
      <c r="EM151" t="e">
        <v>#REF!</v>
      </c>
      <c r="EN151" t="e">
        <v>#REF!</v>
      </c>
      <c r="EP151" t="e">
        <f t="shared" si="39"/>
        <v>#REF!</v>
      </c>
      <c r="EQ151" t="e">
        <f t="shared" si="40"/>
        <v>#REF!</v>
      </c>
      <c r="ER151" t="e">
        <f t="shared" si="41"/>
        <v>#REF!</v>
      </c>
    </row>
    <row r="152" spans="142:148" x14ac:dyDescent="0.25">
      <c r="EL152">
        <v>145</v>
      </c>
      <c r="EM152" t="e">
        <v>#REF!</v>
      </c>
      <c r="EN152" t="e">
        <v>#REF!</v>
      </c>
      <c r="EP152" t="e">
        <f t="shared" si="39"/>
        <v>#REF!</v>
      </c>
      <c r="EQ152" t="e">
        <f t="shared" si="40"/>
        <v>#REF!</v>
      </c>
      <c r="ER152" t="e">
        <f t="shared" si="41"/>
        <v>#REF!</v>
      </c>
    </row>
    <row r="153" spans="142:148" x14ac:dyDescent="0.25">
      <c r="EL153">
        <v>146</v>
      </c>
      <c r="EM153" t="e">
        <v>#REF!</v>
      </c>
      <c r="EN153" t="e">
        <v>#REF!</v>
      </c>
      <c r="EP153" t="e">
        <f t="shared" si="39"/>
        <v>#REF!</v>
      </c>
      <c r="EQ153" t="e">
        <f t="shared" si="40"/>
        <v>#REF!</v>
      </c>
      <c r="ER153" t="e">
        <f t="shared" si="41"/>
        <v>#REF!</v>
      </c>
    </row>
    <row r="154" spans="142:148" x14ac:dyDescent="0.25">
      <c r="EL154">
        <v>147</v>
      </c>
      <c r="EM154" t="e">
        <v>#REF!</v>
      </c>
      <c r="EN154" t="e">
        <v>#REF!</v>
      </c>
      <c r="EP154" t="e">
        <f t="shared" si="39"/>
        <v>#REF!</v>
      </c>
      <c r="EQ154" t="e">
        <f t="shared" si="40"/>
        <v>#REF!</v>
      </c>
      <c r="ER154" t="e">
        <f t="shared" si="41"/>
        <v>#REF!</v>
      </c>
    </row>
    <row r="155" spans="142:148" x14ac:dyDescent="0.25">
      <c r="EL155">
        <v>148</v>
      </c>
      <c r="EM155" t="e">
        <v>#REF!</v>
      </c>
      <c r="EN155" t="e">
        <v>#REF!</v>
      </c>
      <c r="EP155" t="e">
        <f t="shared" si="39"/>
        <v>#REF!</v>
      </c>
      <c r="EQ155" t="e">
        <f t="shared" si="40"/>
        <v>#REF!</v>
      </c>
      <c r="ER155" t="e">
        <f t="shared" si="41"/>
        <v>#REF!</v>
      </c>
    </row>
    <row r="156" spans="142:148" x14ac:dyDescent="0.25">
      <c r="EL156">
        <v>149</v>
      </c>
      <c r="EM156" t="e">
        <v>#REF!</v>
      </c>
      <c r="EN156" t="e">
        <v>#REF!</v>
      </c>
      <c r="EP156" t="e">
        <f t="shared" si="39"/>
        <v>#REF!</v>
      </c>
      <c r="EQ156" t="e">
        <f t="shared" si="40"/>
        <v>#REF!</v>
      </c>
      <c r="ER156" t="e">
        <f t="shared" si="41"/>
        <v>#REF!</v>
      </c>
    </row>
    <row r="157" spans="142:148" x14ac:dyDescent="0.25">
      <c r="EL157">
        <v>150</v>
      </c>
      <c r="EM157" t="e">
        <v>#REF!</v>
      </c>
      <c r="EN157" t="e">
        <v>#REF!</v>
      </c>
      <c r="EP157" t="e">
        <f t="shared" si="39"/>
        <v>#REF!</v>
      </c>
      <c r="EQ157" t="e">
        <f t="shared" si="40"/>
        <v>#REF!</v>
      </c>
      <c r="ER157" t="e">
        <f t="shared" si="41"/>
        <v>#REF!</v>
      </c>
    </row>
    <row r="158" spans="142:148" x14ac:dyDescent="0.25">
      <c r="EL158">
        <v>151</v>
      </c>
      <c r="EM158" t="e">
        <v>#REF!</v>
      </c>
      <c r="EN158" t="e">
        <v>#REF!</v>
      </c>
      <c r="EP158" t="e">
        <f t="shared" si="39"/>
        <v>#REF!</v>
      </c>
      <c r="EQ158" t="e">
        <f t="shared" si="40"/>
        <v>#REF!</v>
      </c>
      <c r="ER158" t="e">
        <f t="shared" si="41"/>
        <v>#REF!</v>
      </c>
    </row>
    <row r="159" spans="142:148" x14ac:dyDescent="0.25">
      <c r="EL159">
        <v>152</v>
      </c>
      <c r="EM159" t="e">
        <v>#REF!</v>
      </c>
      <c r="EN159" t="e">
        <v>#REF!</v>
      </c>
      <c r="EP159" t="e">
        <f t="shared" si="39"/>
        <v>#REF!</v>
      </c>
      <c r="EQ159" t="e">
        <f t="shared" si="40"/>
        <v>#REF!</v>
      </c>
      <c r="ER159" t="e">
        <f t="shared" si="41"/>
        <v>#REF!</v>
      </c>
    </row>
    <row r="160" spans="142:148" x14ac:dyDescent="0.25">
      <c r="EL160">
        <v>153</v>
      </c>
      <c r="EM160" t="e">
        <v>#REF!</v>
      </c>
      <c r="EN160" t="e">
        <v>#REF!</v>
      </c>
      <c r="EP160" t="e">
        <f t="shared" si="39"/>
        <v>#REF!</v>
      </c>
      <c r="EQ160" t="e">
        <f t="shared" si="40"/>
        <v>#REF!</v>
      </c>
      <c r="ER160" t="e">
        <f t="shared" si="41"/>
        <v>#REF!</v>
      </c>
    </row>
    <row r="161" spans="142:148" x14ac:dyDescent="0.25">
      <c r="EL161">
        <v>154</v>
      </c>
      <c r="EM161" t="e">
        <v>#REF!</v>
      </c>
      <c r="EN161" t="e">
        <v>#REF!</v>
      </c>
      <c r="EP161" t="e">
        <f t="shared" si="39"/>
        <v>#REF!</v>
      </c>
      <c r="EQ161" t="e">
        <f t="shared" si="40"/>
        <v>#REF!</v>
      </c>
      <c r="ER161" t="e">
        <f t="shared" si="41"/>
        <v>#REF!</v>
      </c>
    </row>
    <row r="162" spans="142:148" x14ac:dyDescent="0.25">
      <c r="EL162">
        <v>155</v>
      </c>
      <c r="EM162" t="e">
        <v>#REF!</v>
      </c>
      <c r="EN162" t="e">
        <v>#REF!</v>
      </c>
      <c r="EP162" t="e">
        <f t="shared" si="39"/>
        <v>#REF!</v>
      </c>
      <c r="EQ162" t="e">
        <f t="shared" si="40"/>
        <v>#REF!</v>
      </c>
      <c r="ER162" t="e">
        <f t="shared" si="41"/>
        <v>#REF!</v>
      </c>
    </row>
    <row r="163" spans="142:148" x14ac:dyDescent="0.25">
      <c r="EL163">
        <v>156</v>
      </c>
      <c r="EM163" t="e">
        <v>#REF!</v>
      </c>
      <c r="EN163" t="e">
        <v>#REF!</v>
      </c>
      <c r="EP163" t="e">
        <f t="shared" si="39"/>
        <v>#REF!</v>
      </c>
      <c r="EQ163" t="e">
        <f t="shared" si="40"/>
        <v>#REF!</v>
      </c>
      <c r="ER163" t="e">
        <f t="shared" si="41"/>
        <v>#REF!</v>
      </c>
    </row>
    <row r="164" spans="142:148" x14ac:dyDescent="0.25">
      <c r="EL164">
        <v>157</v>
      </c>
      <c r="EM164" t="e">
        <v>#REF!</v>
      </c>
      <c r="EN164" t="e">
        <v>#REF!</v>
      </c>
      <c r="EP164" t="e">
        <f t="shared" si="39"/>
        <v>#REF!</v>
      </c>
      <c r="EQ164" t="e">
        <f t="shared" si="40"/>
        <v>#REF!</v>
      </c>
      <c r="ER164" t="e">
        <f t="shared" si="41"/>
        <v>#REF!</v>
      </c>
    </row>
    <row r="165" spans="142:148" x14ac:dyDescent="0.25">
      <c r="EL165">
        <v>158</v>
      </c>
      <c r="EM165" t="e">
        <v>#REF!</v>
      </c>
      <c r="EN165" t="e">
        <v>#REF!</v>
      </c>
      <c r="EP165" t="e">
        <f t="shared" si="39"/>
        <v>#REF!</v>
      </c>
      <c r="EQ165" t="e">
        <f t="shared" si="40"/>
        <v>#REF!</v>
      </c>
      <c r="ER165" t="e">
        <f t="shared" si="41"/>
        <v>#REF!</v>
      </c>
    </row>
    <row r="166" spans="142:148" x14ac:dyDescent="0.25">
      <c r="EL166">
        <v>159</v>
      </c>
      <c r="EM166" t="e">
        <v>#REF!</v>
      </c>
      <c r="EN166" t="e">
        <v>#REF!</v>
      </c>
      <c r="EP166" t="e">
        <f t="shared" si="39"/>
        <v>#REF!</v>
      </c>
      <c r="EQ166" t="e">
        <f t="shared" si="40"/>
        <v>#REF!</v>
      </c>
      <c r="ER166" t="e">
        <f t="shared" si="41"/>
        <v>#REF!</v>
      </c>
    </row>
    <row r="167" spans="142:148" x14ac:dyDescent="0.25">
      <c r="EL167">
        <v>160</v>
      </c>
      <c r="EM167" t="e">
        <v>#REF!</v>
      </c>
      <c r="EN167" t="e">
        <v>#REF!</v>
      </c>
      <c r="EP167" t="e">
        <f t="shared" si="39"/>
        <v>#REF!</v>
      </c>
      <c r="EQ167" t="e">
        <f t="shared" si="40"/>
        <v>#REF!</v>
      </c>
      <c r="ER167" t="e">
        <f t="shared" si="41"/>
        <v>#REF!</v>
      </c>
    </row>
    <row r="168" spans="142:148" x14ac:dyDescent="0.25">
      <c r="EL168">
        <v>161</v>
      </c>
      <c r="EM168" t="e">
        <v>#REF!</v>
      </c>
      <c r="EN168" t="e">
        <v>#REF!</v>
      </c>
      <c r="EP168" t="e">
        <f t="shared" si="39"/>
        <v>#REF!</v>
      </c>
      <c r="EQ168" t="e">
        <f t="shared" si="40"/>
        <v>#REF!</v>
      </c>
      <c r="ER168" t="e">
        <f t="shared" si="41"/>
        <v>#REF!</v>
      </c>
    </row>
    <row r="169" spans="142:148" x14ac:dyDescent="0.25">
      <c r="EL169">
        <v>162</v>
      </c>
      <c r="EM169" t="e">
        <v>#REF!</v>
      </c>
      <c r="EN169" t="e">
        <v>#REF!</v>
      </c>
      <c r="EP169" t="e">
        <f t="shared" si="39"/>
        <v>#REF!</v>
      </c>
      <c r="EQ169" t="e">
        <f t="shared" si="40"/>
        <v>#REF!</v>
      </c>
      <c r="ER169" t="e">
        <f t="shared" si="41"/>
        <v>#REF!</v>
      </c>
    </row>
    <row r="170" spans="142:148" x14ac:dyDescent="0.25">
      <c r="EL170">
        <v>163</v>
      </c>
      <c r="EM170" t="e">
        <v>#REF!</v>
      </c>
      <c r="EN170" t="e">
        <v>#REF!</v>
      </c>
      <c r="EP170" t="e">
        <f t="shared" si="39"/>
        <v>#REF!</v>
      </c>
      <c r="EQ170" t="e">
        <f t="shared" si="40"/>
        <v>#REF!</v>
      </c>
      <c r="ER170" t="e">
        <f t="shared" si="41"/>
        <v>#REF!</v>
      </c>
    </row>
    <row r="171" spans="142:148" x14ac:dyDescent="0.25">
      <c r="EL171">
        <v>164</v>
      </c>
      <c r="EM171" t="e">
        <v>#REF!</v>
      </c>
      <c r="EN171" t="e">
        <v>#REF!</v>
      </c>
      <c r="EP171" t="e">
        <f t="shared" si="39"/>
        <v>#REF!</v>
      </c>
      <c r="EQ171" t="e">
        <f t="shared" si="40"/>
        <v>#REF!</v>
      </c>
      <c r="ER171" t="e">
        <f t="shared" si="41"/>
        <v>#REF!</v>
      </c>
    </row>
    <row r="172" spans="142:148" x14ac:dyDescent="0.25">
      <c r="EL172">
        <v>165</v>
      </c>
      <c r="EM172" t="e">
        <v>#REF!</v>
      </c>
      <c r="EN172" t="e">
        <v>#REF!</v>
      </c>
      <c r="EP172" t="e">
        <f t="shared" si="39"/>
        <v>#REF!</v>
      </c>
      <c r="EQ172" t="e">
        <f t="shared" si="40"/>
        <v>#REF!</v>
      </c>
      <c r="ER172" t="e">
        <f t="shared" si="41"/>
        <v>#REF!</v>
      </c>
    </row>
    <row r="173" spans="142:148" x14ac:dyDescent="0.25">
      <c r="EL173">
        <v>166</v>
      </c>
      <c r="EM173" t="e">
        <v>#REF!</v>
      </c>
      <c r="EN173" t="e">
        <v>#REF!</v>
      </c>
      <c r="EP173" t="e">
        <f t="shared" si="39"/>
        <v>#REF!</v>
      </c>
      <c r="EQ173" t="e">
        <f t="shared" si="40"/>
        <v>#REF!</v>
      </c>
      <c r="ER173" t="e">
        <f t="shared" si="41"/>
        <v>#REF!</v>
      </c>
    </row>
    <row r="174" spans="142:148" x14ac:dyDescent="0.25">
      <c r="EL174">
        <v>167</v>
      </c>
      <c r="EM174" t="e">
        <v>#REF!</v>
      </c>
      <c r="EN174" t="e">
        <v>#REF!</v>
      </c>
      <c r="EP174" t="e">
        <f t="shared" si="39"/>
        <v>#REF!</v>
      </c>
      <c r="EQ174" t="e">
        <f t="shared" si="40"/>
        <v>#REF!</v>
      </c>
      <c r="ER174" t="e">
        <f t="shared" si="41"/>
        <v>#REF!</v>
      </c>
    </row>
    <row r="175" spans="142:148" x14ac:dyDescent="0.25">
      <c r="EL175">
        <v>168</v>
      </c>
      <c r="EM175" t="e">
        <v>#REF!</v>
      </c>
      <c r="EN175" t="e">
        <v>#REF!</v>
      </c>
      <c r="EP175" t="e">
        <f t="shared" si="39"/>
        <v>#REF!</v>
      </c>
      <c r="EQ175" t="e">
        <f t="shared" si="40"/>
        <v>#REF!</v>
      </c>
      <c r="ER175" t="e">
        <f t="shared" si="41"/>
        <v>#REF!</v>
      </c>
    </row>
    <row r="176" spans="142:148" x14ac:dyDescent="0.25">
      <c r="EL176">
        <v>169</v>
      </c>
      <c r="EM176" t="e">
        <v>#REF!</v>
      </c>
      <c r="EN176" t="e">
        <v>#REF!</v>
      </c>
      <c r="EP176" t="e">
        <f t="shared" si="39"/>
        <v>#REF!</v>
      </c>
      <c r="EQ176" t="e">
        <f t="shared" si="40"/>
        <v>#REF!</v>
      </c>
      <c r="ER176" t="e">
        <f t="shared" si="41"/>
        <v>#REF!</v>
      </c>
    </row>
    <row r="177" spans="142:148" x14ac:dyDescent="0.25">
      <c r="EL177">
        <v>170</v>
      </c>
      <c r="EM177" t="e">
        <v>#REF!</v>
      </c>
      <c r="EN177" t="e">
        <v>#REF!</v>
      </c>
      <c r="EP177" t="e">
        <f t="shared" si="39"/>
        <v>#REF!</v>
      </c>
      <c r="EQ177" t="e">
        <f t="shared" si="40"/>
        <v>#REF!</v>
      </c>
      <c r="ER177" t="e">
        <f t="shared" si="41"/>
        <v>#REF!</v>
      </c>
    </row>
    <row r="178" spans="142:148" x14ac:dyDescent="0.25">
      <c r="EL178">
        <v>171</v>
      </c>
      <c r="EM178" t="e">
        <v>#REF!</v>
      </c>
      <c r="EN178" t="e">
        <v>#REF!</v>
      </c>
      <c r="EP178" t="e">
        <f t="shared" si="39"/>
        <v>#REF!</v>
      </c>
      <c r="EQ178" t="e">
        <f t="shared" si="40"/>
        <v>#REF!</v>
      </c>
      <c r="ER178" t="e">
        <f t="shared" si="41"/>
        <v>#REF!</v>
      </c>
    </row>
    <row r="179" spans="142:148" x14ac:dyDescent="0.25">
      <c r="EL179">
        <v>172</v>
      </c>
      <c r="EM179" t="e">
        <v>#REF!</v>
      </c>
      <c r="EN179" t="e">
        <v>#REF!</v>
      </c>
      <c r="EP179" t="e">
        <f t="shared" si="39"/>
        <v>#REF!</v>
      </c>
      <c r="EQ179" t="e">
        <f t="shared" si="40"/>
        <v>#REF!</v>
      </c>
      <c r="ER179" t="e">
        <f t="shared" si="41"/>
        <v>#REF!</v>
      </c>
    </row>
    <row r="180" spans="142:148" x14ac:dyDescent="0.25">
      <c r="EL180">
        <v>173</v>
      </c>
      <c r="EM180" t="e">
        <v>#REF!</v>
      </c>
      <c r="EN180" t="e">
        <v>#REF!</v>
      </c>
      <c r="EP180" t="e">
        <f t="shared" si="39"/>
        <v>#REF!</v>
      </c>
      <c r="EQ180" t="e">
        <f t="shared" si="40"/>
        <v>#REF!</v>
      </c>
      <c r="ER180" t="e">
        <f t="shared" si="41"/>
        <v>#REF!</v>
      </c>
    </row>
    <row r="181" spans="142:148" x14ac:dyDescent="0.25">
      <c r="EL181">
        <v>174</v>
      </c>
      <c r="EM181" t="e">
        <v>#REF!</v>
      </c>
      <c r="EN181" t="e">
        <v>#REF!</v>
      </c>
      <c r="EP181" t="e">
        <f t="shared" si="39"/>
        <v>#REF!</v>
      </c>
      <c r="EQ181" t="e">
        <f t="shared" si="40"/>
        <v>#REF!</v>
      </c>
      <c r="ER181" t="e">
        <f t="shared" si="41"/>
        <v>#REF!</v>
      </c>
    </row>
    <row r="182" spans="142:148" x14ac:dyDescent="0.25">
      <c r="EL182">
        <v>175</v>
      </c>
      <c r="EM182" t="e">
        <v>#REF!</v>
      </c>
      <c r="EN182" t="e">
        <v>#REF!</v>
      </c>
      <c r="EP182" t="e">
        <f t="shared" si="39"/>
        <v>#REF!</v>
      </c>
      <c r="EQ182" t="e">
        <f t="shared" si="40"/>
        <v>#REF!</v>
      </c>
      <c r="ER182" t="e">
        <f t="shared" si="41"/>
        <v>#REF!</v>
      </c>
    </row>
    <row r="183" spans="142:148" x14ac:dyDescent="0.25">
      <c r="EL183">
        <v>176</v>
      </c>
      <c r="EM183" t="e">
        <v>#REF!</v>
      </c>
      <c r="EN183" t="e">
        <v>#REF!</v>
      </c>
      <c r="EP183" t="e">
        <f t="shared" si="39"/>
        <v>#REF!</v>
      </c>
      <c r="EQ183" t="e">
        <f t="shared" si="40"/>
        <v>#REF!</v>
      </c>
      <c r="ER183" t="e">
        <f t="shared" si="41"/>
        <v>#REF!</v>
      </c>
    </row>
    <row r="184" spans="142:148" x14ac:dyDescent="0.25">
      <c r="EL184">
        <v>177</v>
      </c>
      <c r="EM184" t="e">
        <v>#REF!</v>
      </c>
      <c r="EN184" t="e">
        <v>#REF!</v>
      </c>
      <c r="EP184" t="e">
        <f t="shared" si="39"/>
        <v>#REF!</v>
      </c>
      <c r="EQ184" t="e">
        <f t="shared" si="40"/>
        <v>#REF!</v>
      </c>
      <c r="ER184" t="e">
        <f t="shared" si="41"/>
        <v>#REF!</v>
      </c>
    </row>
    <row r="185" spans="142:148" x14ac:dyDescent="0.25">
      <c r="EL185">
        <v>178</v>
      </c>
      <c r="EM185" t="e">
        <v>#REF!</v>
      </c>
      <c r="EN185" t="e">
        <v>#REF!</v>
      </c>
      <c r="EP185" t="e">
        <f t="shared" si="39"/>
        <v>#REF!</v>
      </c>
      <c r="EQ185" t="e">
        <f t="shared" si="40"/>
        <v>#REF!</v>
      </c>
      <c r="ER185" t="e">
        <f t="shared" si="41"/>
        <v>#REF!</v>
      </c>
    </row>
    <row r="186" spans="142:148" x14ac:dyDescent="0.25">
      <c r="EL186">
        <v>179</v>
      </c>
      <c r="EM186" t="e">
        <v>#REF!</v>
      </c>
      <c r="EN186" t="e">
        <v>#REF!</v>
      </c>
      <c r="EP186" t="e">
        <f t="shared" si="39"/>
        <v>#REF!</v>
      </c>
      <c r="EQ186" t="e">
        <f t="shared" si="40"/>
        <v>#REF!</v>
      </c>
      <c r="ER186" t="e">
        <f t="shared" si="41"/>
        <v>#REF!</v>
      </c>
    </row>
    <row r="187" spans="142:148" x14ac:dyDescent="0.25">
      <c r="EL187">
        <v>180</v>
      </c>
      <c r="EM187" t="e">
        <v>#REF!</v>
      </c>
      <c r="EN187" t="e">
        <v>#REF!</v>
      </c>
      <c r="EP187" t="e">
        <f t="shared" si="39"/>
        <v>#REF!</v>
      </c>
      <c r="EQ187" t="e">
        <f t="shared" si="40"/>
        <v>#REF!</v>
      </c>
      <c r="ER187" t="e">
        <f t="shared" si="41"/>
        <v>#REF!</v>
      </c>
    </row>
    <row r="188" spans="142:148" x14ac:dyDescent="0.25">
      <c r="EL188">
        <v>181</v>
      </c>
      <c r="EM188" t="e">
        <v>#REF!</v>
      </c>
      <c r="EN188" t="e">
        <v>#REF!</v>
      </c>
      <c r="EP188" t="e">
        <f t="shared" si="39"/>
        <v>#REF!</v>
      </c>
      <c r="EQ188" t="e">
        <f t="shared" si="40"/>
        <v>#REF!</v>
      </c>
      <c r="ER188" t="e">
        <f t="shared" si="41"/>
        <v>#REF!</v>
      </c>
    </row>
    <row r="189" spans="142:148" x14ac:dyDescent="0.25">
      <c r="EL189">
        <v>182</v>
      </c>
      <c r="EM189" t="e">
        <v>#REF!</v>
      </c>
      <c r="EN189" t="e">
        <v>#REF!</v>
      </c>
      <c r="EP189" t="e">
        <f t="shared" si="39"/>
        <v>#REF!</v>
      </c>
      <c r="EQ189" t="e">
        <f t="shared" si="40"/>
        <v>#REF!</v>
      </c>
      <c r="ER189" t="e">
        <f t="shared" si="41"/>
        <v>#REF!</v>
      </c>
    </row>
    <row r="190" spans="142:148" x14ac:dyDescent="0.25">
      <c r="EL190">
        <v>183</v>
      </c>
      <c r="EM190" t="e">
        <v>#REF!</v>
      </c>
      <c r="EN190" t="e">
        <v>#REF!</v>
      </c>
      <c r="EP190" t="e">
        <f t="shared" si="39"/>
        <v>#REF!</v>
      </c>
      <c r="EQ190" t="e">
        <f t="shared" si="40"/>
        <v>#REF!</v>
      </c>
      <c r="ER190" t="e">
        <f t="shared" si="41"/>
        <v>#REF!</v>
      </c>
    </row>
    <row r="191" spans="142:148" x14ac:dyDescent="0.25">
      <c r="EL191">
        <v>184</v>
      </c>
      <c r="EM191" t="e">
        <v>#REF!</v>
      </c>
      <c r="EN191" t="e">
        <v>#REF!</v>
      </c>
      <c r="EP191" t="e">
        <f t="shared" si="39"/>
        <v>#REF!</v>
      </c>
      <c r="EQ191" t="e">
        <f t="shared" si="40"/>
        <v>#REF!</v>
      </c>
      <c r="ER191" t="e">
        <f t="shared" si="41"/>
        <v>#REF!</v>
      </c>
    </row>
    <row r="192" spans="142:148" x14ac:dyDescent="0.25">
      <c r="EL192">
        <v>185</v>
      </c>
      <c r="EM192" t="e">
        <v>#REF!</v>
      </c>
      <c r="EN192" t="e">
        <v>#REF!</v>
      </c>
      <c r="EP192" t="e">
        <f t="shared" si="39"/>
        <v>#REF!</v>
      </c>
      <c r="EQ192" t="e">
        <f t="shared" si="40"/>
        <v>#REF!</v>
      </c>
      <c r="ER192" t="e">
        <f t="shared" si="41"/>
        <v>#REF!</v>
      </c>
    </row>
    <row r="193" spans="142:148" x14ac:dyDescent="0.25">
      <c r="EL193">
        <v>186</v>
      </c>
      <c r="EM193" t="e">
        <v>#REF!</v>
      </c>
      <c r="EN193" t="e">
        <v>#REF!</v>
      </c>
      <c r="EP193" t="e">
        <f t="shared" si="39"/>
        <v>#REF!</v>
      </c>
      <c r="EQ193" t="e">
        <f t="shared" si="40"/>
        <v>#REF!</v>
      </c>
      <c r="ER193" t="e">
        <f t="shared" si="41"/>
        <v>#REF!</v>
      </c>
    </row>
    <row r="194" spans="142:148" x14ac:dyDescent="0.25">
      <c r="EL194">
        <v>187</v>
      </c>
      <c r="EM194" t="e">
        <v>#REF!</v>
      </c>
      <c r="EN194" t="e">
        <v>#REF!</v>
      </c>
      <c r="EP194" t="e">
        <f t="shared" si="39"/>
        <v>#REF!</v>
      </c>
      <c r="EQ194" t="e">
        <f t="shared" si="40"/>
        <v>#REF!</v>
      </c>
      <c r="ER194" t="e">
        <f t="shared" si="41"/>
        <v>#REF!</v>
      </c>
    </row>
    <row r="195" spans="142:148" x14ac:dyDescent="0.25">
      <c r="EL195">
        <v>188</v>
      </c>
      <c r="EM195" t="e">
        <v>#REF!</v>
      </c>
      <c r="EN195" t="e">
        <v>#REF!</v>
      </c>
      <c r="EP195" t="e">
        <f t="shared" si="39"/>
        <v>#REF!</v>
      </c>
      <c r="EQ195" t="e">
        <f t="shared" si="40"/>
        <v>#REF!</v>
      </c>
      <c r="ER195" t="e">
        <f t="shared" si="41"/>
        <v>#REF!</v>
      </c>
    </row>
    <row r="196" spans="142:148" x14ac:dyDescent="0.25">
      <c r="EL196">
        <v>189</v>
      </c>
      <c r="EM196" t="e">
        <v>#REF!</v>
      </c>
      <c r="EN196" t="e">
        <v>#REF!</v>
      </c>
      <c r="EP196" t="e">
        <f t="shared" si="39"/>
        <v>#REF!</v>
      </c>
      <c r="EQ196" t="e">
        <f t="shared" si="40"/>
        <v>#REF!</v>
      </c>
      <c r="ER196" t="e">
        <f t="shared" si="41"/>
        <v>#REF!</v>
      </c>
    </row>
    <row r="197" spans="142:148" x14ac:dyDescent="0.25">
      <c r="EL197">
        <v>190</v>
      </c>
      <c r="EM197" t="e">
        <v>#REF!</v>
      </c>
      <c r="EN197" t="e">
        <v>#REF!</v>
      </c>
      <c r="EP197" t="e">
        <f t="shared" si="39"/>
        <v>#REF!</v>
      </c>
      <c r="EQ197" t="e">
        <f t="shared" si="40"/>
        <v>#REF!</v>
      </c>
      <c r="ER197" t="e">
        <f t="shared" si="41"/>
        <v>#REF!</v>
      </c>
    </row>
    <row r="198" spans="142:148" x14ac:dyDescent="0.25">
      <c r="EL198">
        <v>191</v>
      </c>
      <c r="EM198" t="e">
        <v>#REF!</v>
      </c>
      <c r="EN198" t="e">
        <v>#REF!</v>
      </c>
      <c r="EP198" t="e">
        <f t="shared" si="39"/>
        <v>#REF!</v>
      </c>
      <c r="EQ198" t="e">
        <f t="shared" si="40"/>
        <v>#REF!</v>
      </c>
      <c r="ER198" t="e">
        <f t="shared" si="41"/>
        <v>#REF!</v>
      </c>
    </row>
    <row r="199" spans="142:148" x14ac:dyDescent="0.25">
      <c r="EL199">
        <v>192</v>
      </c>
      <c r="EM199" t="e">
        <v>#REF!</v>
      </c>
      <c r="EN199" t="e">
        <v>#REF!</v>
      </c>
      <c r="EP199" t="e">
        <f t="shared" si="39"/>
        <v>#REF!</v>
      </c>
      <c r="EQ199" t="e">
        <f t="shared" si="40"/>
        <v>#REF!</v>
      </c>
      <c r="ER199" t="e">
        <f t="shared" si="41"/>
        <v>#REF!</v>
      </c>
    </row>
    <row r="200" spans="142:148" x14ac:dyDescent="0.25">
      <c r="EL200">
        <v>193</v>
      </c>
      <c r="EM200" t="e">
        <v>#REF!</v>
      </c>
      <c r="EN200" t="e">
        <v>#REF!</v>
      </c>
      <c r="EP200" t="e">
        <f t="shared" ref="EP200:EP263" si="42">IF(EM200&gt;EN200,1,0)</f>
        <v>#REF!</v>
      </c>
      <c r="EQ200" t="e">
        <f t="shared" ref="EQ200:EQ263" si="43">IF(EP200&gt;0,0,1)</f>
        <v>#REF!</v>
      </c>
      <c r="ER200" t="e">
        <f t="shared" ref="ER200:ER263" si="44">IF(EM200&gt;EN200,EM200-EN200,EN200-EM200)</f>
        <v>#REF!</v>
      </c>
    </row>
    <row r="201" spans="142:148" x14ac:dyDescent="0.25">
      <c r="EL201">
        <v>194</v>
      </c>
      <c r="EM201" t="e">
        <v>#REF!</v>
      </c>
      <c r="EN201" t="e">
        <v>#REF!</v>
      </c>
      <c r="EP201" t="e">
        <f t="shared" si="42"/>
        <v>#REF!</v>
      </c>
      <c r="EQ201" t="e">
        <f t="shared" si="43"/>
        <v>#REF!</v>
      </c>
      <c r="ER201" t="e">
        <f t="shared" si="44"/>
        <v>#REF!</v>
      </c>
    </row>
    <row r="202" spans="142:148" x14ac:dyDescent="0.25">
      <c r="EL202">
        <v>195</v>
      </c>
      <c r="EM202" t="e">
        <v>#REF!</v>
      </c>
      <c r="EN202" t="e">
        <v>#REF!</v>
      </c>
      <c r="EP202" t="e">
        <f t="shared" si="42"/>
        <v>#REF!</v>
      </c>
      <c r="EQ202" t="e">
        <f t="shared" si="43"/>
        <v>#REF!</v>
      </c>
      <c r="ER202" t="e">
        <f t="shared" si="44"/>
        <v>#REF!</v>
      </c>
    </row>
    <row r="203" spans="142:148" x14ac:dyDescent="0.25">
      <c r="EL203">
        <v>196</v>
      </c>
      <c r="EM203" t="e">
        <v>#REF!</v>
      </c>
      <c r="EN203" t="e">
        <v>#REF!</v>
      </c>
      <c r="EP203" t="e">
        <f t="shared" si="42"/>
        <v>#REF!</v>
      </c>
      <c r="EQ203" t="e">
        <f t="shared" si="43"/>
        <v>#REF!</v>
      </c>
      <c r="ER203" t="e">
        <f t="shared" si="44"/>
        <v>#REF!</v>
      </c>
    </row>
    <row r="204" spans="142:148" x14ac:dyDescent="0.25">
      <c r="EL204">
        <v>197</v>
      </c>
      <c r="EM204" t="e">
        <v>#REF!</v>
      </c>
      <c r="EN204" t="e">
        <v>#REF!</v>
      </c>
      <c r="EP204" t="e">
        <f t="shared" si="42"/>
        <v>#REF!</v>
      </c>
      <c r="EQ204" t="e">
        <f t="shared" si="43"/>
        <v>#REF!</v>
      </c>
      <c r="ER204" t="e">
        <f t="shared" si="44"/>
        <v>#REF!</v>
      </c>
    </row>
    <row r="205" spans="142:148" x14ac:dyDescent="0.25">
      <c r="EL205">
        <v>198</v>
      </c>
      <c r="EM205" t="e">
        <v>#REF!</v>
      </c>
      <c r="EN205" t="e">
        <v>#REF!</v>
      </c>
      <c r="EP205" t="e">
        <f t="shared" si="42"/>
        <v>#REF!</v>
      </c>
      <c r="EQ205" t="e">
        <f t="shared" si="43"/>
        <v>#REF!</v>
      </c>
      <c r="ER205" t="e">
        <f t="shared" si="44"/>
        <v>#REF!</v>
      </c>
    </row>
    <row r="206" spans="142:148" x14ac:dyDescent="0.25">
      <c r="EL206">
        <v>199</v>
      </c>
      <c r="EM206" t="e">
        <v>#REF!</v>
      </c>
      <c r="EN206" t="e">
        <v>#REF!</v>
      </c>
      <c r="EP206" t="e">
        <f t="shared" si="42"/>
        <v>#REF!</v>
      </c>
      <c r="EQ206" t="e">
        <f t="shared" si="43"/>
        <v>#REF!</v>
      </c>
      <c r="ER206" t="e">
        <f t="shared" si="44"/>
        <v>#REF!</v>
      </c>
    </row>
    <row r="207" spans="142:148" x14ac:dyDescent="0.25">
      <c r="EL207">
        <v>200</v>
      </c>
      <c r="EM207" t="e">
        <v>#REF!</v>
      </c>
      <c r="EN207" t="e">
        <v>#REF!</v>
      </c>
      <c r="EP207" t="e">
        <f t="shared" si="42"/>
        <v>#REF!</v>
      </c>
      <c r="EQ207" t="e">
        <f t="shared" si="43"/>
        <v>#REF!</v>
      </c>
      <c r="ER207" t="e">
        <f t="shared" si="44"/>
        <v>#REF!</v>
      </c>
    </row>
    <row r="208" spans="142:148" x14ac:dyDescent="0.25">
      <c r="EL208">
        <v>201</v>
      </c>
      <c r="EM208" t="e">
        <v>#REF!</v>
      </c>
      <c r="EN208" t="e">
        <v>#REF!</v>
      </c>
      <c r="EP208" t="e">
        <f t="shared" si="42"/>
        <v>#REF!</v>
      </c>
      <c r="EQ208" t="e">
        <f t="shared" si="43"/>
        <v>#REF!</v>
      </c>
      <c r="ER208" t="e">
        <f t="shared" si="44"/>
        <v>#REF!</v>
      </c>
    </row>
    <row r="209" spans="142:148" x14ac:dyDescent="0.25">
      <c r="EL209">
        <v>202</v>
      </c>
      <c r="EM209" t="e">
        <v>#REF!</v>
      </c>
      <c r="EN209" t="e">
        <v>#REF!</v>
      </c>
      <c r="EP209" t="e">
        <f t="shared" si="42"/>
        <v>#REF!</v>
      </c>
      <c r="EQ209" t="e">
        <f t="shared" si="43"/>
        <v>#REF!</v>
      </c>
      <c r="ER209" t="e">
        <f t="shared" si="44"/>
        <v>#REF!</v>
      </c>
    </row>
    <row r="210" spans="142:148" x14ac:dyDescent="0.25">
      <c r="EL210">
        <v>203</v>
      </c>
      <c r="EM210" t="e">
        <v>#REF!</v>
      </c>
      <c r="EN210" t="e">
        <v>#REF!</v>
      </c>
      <c r="EP210" t="e">
        <f t="shared" si="42"/>
        <v>#REF!</v>
      </c>
      <c r="EQ210" t="e">
        <f t="shared" si="43"/>
        <v>#REF!</v>
      </c>
      <c r="ER210" t="e">
        <f t="shared" si="44"/>
        <v>#REF!</v>
      </c>
    </row>
    <row r="211" spans="142:148" x14ac:dyDescent="0.25">
      <c r="EL211">
        <v>204</v>
      </c>
      <c r="EM211" t="e">
        <v>#REF!</v>
      </c>
      <c r="EN211" t="e">
        <v>#REF!</v>
      </c>
      <c r="EP211" t="e">
        <f t="shared" si="42"/>
        <v>#REF!</v>
      </c>
      <c r="EQ211" t="e">
        <f t="shared" si="43"/>
        <v>#REF!</v>
      </c>
      <c r="ER211" t="e">
        <f t="shared" si="44"/>
        <v>#REF!</v>
      </c>
    </row>
    <row r="212" spans="142:148" x14ac:dyDescent="0.25">
      <c r="EL212">
        <v>205</v>
      </c>
      <c r="EM212" t="e">
        <v>#REF!</v>
      </c>
      <c r="EN212" t="e">
        <v>#REF!</v>
      </c>
      <c r="EP212" t="e">
        <f t="shared" si="42"/>
        <v>#REF!</v>
      </c>
      <c r="EQ212" t="e">
        <f t="shared" si="43"/>
        <v>#REF!</v>
      </c>
      <c r="ER212" t="e">
        <f t="shared" si="44"/>
        <v>#REF!</v>
      </c>
    </row>
    <row r="213" spans="142:148" x14ac:dyDescent="0.25">
      <c r="EL213">
        <v>206</v>
      </c>
      <c r="EM213" t="e">
        <v>#REF!</v>
      </c>
      <c r="EN213" t="e">
        <v>#REF!</v>
      </c>
      <c r="EP213" t="e">
        <f t="shared" si="42"/>
        <v>#REF!</v>
      </c>
      <c r="EQ213" t="e">
        <f t="shared" si="43"/>
        <v>#REF!</v>
      </c>
      <c r="ER213" t="e">
        <f t="shared" si="44"/>
        <v>#REF!</v>
      </c>
    </row>
    <row r="214" spans="142:148" x14ac:dyDescent="0.25">
      <c r="EL214">
        <v>207</v>
      </c>
      <c r="EM214" t="e">
        <v>#REF!</v>
      </c>
      <c r="EN214" t="e">
        <v>#REF!</v>
      </c>
      <c r="EP214" t="e">
        <f t="shared" si="42"/>
        <v>#REF!</v>
      </c>
      <c r="EQ214" t="e">
        <f t="shared" si="43"/>
        <v>#REF!</v>
      </c>
      <c r="ER214" t="e">
        <f t="shared" si="44"/>
        <v>#REF!</v>
      </c>
    </row>
    <row r="215" spans="142:148" x14ac:dyDescent="0.25">
      <c r="EL215">
        <v>208</v>
      </c>
      <c r="EM215" t="e">
        <v>#REF!</v>
      </c>
      <c r="EN215" t="e">
        <v>#REF!</v>
      </c>
      <c r="EP215" t="e">
        <f t="shared" si="42"/>
        <v>#REF!</v>
      </c>
      <c r="EQ215" t="e">
        <f t="shared" si="43"/>
        <v>#REF!</v>
      </c>
      <c r="ER215" t="e">
        <f t="shared" si="44"/>
        <v>#REF!</v>
      </c>
    </row>
    <row r="216" spans="142:148" x14ac:dyDescent="0.25">
      <c r="EL216">
        <v>209</v>
      </c>
      <c r="EM216" t="e">
        <v>#REF!</v>
      </c>
      <c r="EN216" t="e">
        <v>#REF!</v>
      </c>
      <c r="EP216" t="e">
        <f t="shared" si="42"/>
        <v>#REF!</v>
      </c>
      <c r="EQ216" t="e">
        <f t="shared" si="43"/>
        <v>#REF!</v>
      </c>
      <c r="ER216" t="e">
        <f t="shared" si="44"/>
        <v>#REF!</v>
      </c>
    </row>
    <row r="217" spans="142:148" x14ac:dyDescent="0.25">
      <c r="EL217">
        <v>210</v>
      </c>
      <c r="EM217" t="e">
        <v>#REF!</v>
      </c>
      <c r="EN217" t="e">
        <v>#REF!</v>
      </c>
      <c r="EP217" t="e">
        <f t="shared" si="42"/>
        <v>#REF!</v>
      </c>
      <c r="EQ217" t="e">
        <f t="shared" si="43"/>
        <v>#REF!</v>
      </c>
      <c r="ER217" t="e">
        <f t="shared" si="44"/>
        <v>#REF!</v>
      </c>
    </row>
    <row r="218" spans="142:148" x14ac:dyDescent="0.25">
      <c r="EL218">
        <v>211</v>
      </c>
      <c r="EM218" t="e">
        <v>#REF!</v>
      </c>
      <c r="EN218" t="e">
        <v>#REF!</v>
      </c>
      <c r="EP218" t="e">
        <f t="shared" si="42"/>
        <v>#REF!</v>
      </c>
      <c r="EQ218" t="e">
        <f t="shared" si="43"/>
        <v>#REF!</v>
      </c>
      <c r="ER218" t="e">
        <f t="shared" si="44"/>
        <v>#REF!</v>
      </c>
    </row>
    <row r="219" spans="142:148" x14ac:dyDescent="0.25">
      <c r="EL219">
        <v>212</v>
      </c>
      <c r="EM219" t="e">
        <v>#REF!</v>
      </c>
      <c r="EN219" t="e">
        <v>#REF!</v>
      </c>
      <c r="EP219" t="e">
        <f t="shared" si="42"/>
        <v>#REF!</v>
      </c>
      <c r="EQ219" t="e">
        <f t="shared" si="43"/>
        <v>#REF!</v>
      </c>
      <c r="ER219" t="e">
        <f t="shared" si="44"/>
        <v>#REF!</v>
      </c>
    </row>
    <row r="220" spans="142:148" x14ac:dyDescent="0.25">
      <c r="EL220">
        <v>213</v>
      </c>
      <c r="EM220" t="e">
        <v>#REF!</v>
      </c>
      <c r="EN220" t="e">
        <v>#REF!</v>
      </c>
      <c r="EP220" t="e">
        <f t="shared" si="42"/>
        <v>#REF!</v>
      </c>
      <c r="EQ220" t="e">
        <f t="shared" si="43"/>
        <v>#REF!</v>
      </c>
      <c r="ER220" t="e">
        <f t="shared" si="44"/>
        <v>#REF!</v>
      </c>
    </row>
    <row r="221" spans="142:148" x14ac:dyDescent="0.25">
      <c r="EL221">
        <v>214</v>
      </c>
      <c r="EM221" t="e">
        <v>#REF!</v>
      </c>
      <c r="EN221" t="e">
        <v>#REF!</v>
      </c>
      <c r="EP221" t="e">
        <f t="shared" si="42"/>
        <v>#REF!</v>
      </c>
      <c r="EQ221" t="e">
        <f t="shared" si="43"/>
        <v>#REF!</v>
      </c>
      <c r="ER221" t="e">
        <f t="shared" si="44"/>
        <v>#REF!</v>
      </c>
    </row>
    <row r="222" spans="142:148" x14ac:dyDescent="0.25">
      <c r="EL222">
        <v>215</v>
      </c>
      <c r="EM222" t="e">
        <v>#REF!</v>
      </c>
      <c r="EN222" t="e">
        <v>#REF!</v>
      </c>
      <c r="EP222" t="e">
        <f t="shared" si="42"/>
        <v>#REF!</v>
      </c>
      <c r="EQ222" t="e">
        <f t="shared" si="43"/>
        <v>#REF!</v>
      </c>
      <c r="ER222" t="e">
        <f t="shared" si="44"/>
        <v>#REF!</v>
      </c>
    </row>
    <row r="223" spans="142:148" x14ac:dyDescent="0.25">
      <c r="EL223">
        <v>216</v>
      </c>
      <c r="EM223" t="e">
        <v>#REF!</v>
      </c>
      <c r="EN223" t="e">
        <v>#REF!</v>
      </c>
      <c r="EP223" t="e">
        <f t="shared" si="42"/>
        <v>#REF!</v>
      </c>
      <c r="EQ223" t="e">
        <f t="shared" si="43"/>
        <v>#REF!</v>
      </c>
      <c r="ER223" t="e">
        <f t="shared" si="44"/>
        <v>#REF!</v>
      </c>
    </row>
    <row r="224" spans="142:148" x14ac:dyDescent="0.25">
      <c r="EL224">
        <v>217</v>
      </c>
      <c r="EM224" t="e">
        <v>#REF!</v>
      </c>
      <c r="EN224" t="e">
        <v>#REF!</v>
      </c>
      <c r="EP224" t="e">
        <f t="shared" si="42"/>
        <v>#REF!</v>
      </c>
      <c r="EQ224" t="e">
        <f t="shared" si="43"/>
        <v>#REF!</v>
      </c>
      <c r="ER224" t="e">
        <f t="shared" si="44"/>
        <v>#REF!</v>
      </c>
    </row>
    <row r="225" spans="142:148" x14ac:dyDescent="0.25">
      <c r="EL225">
        <v>218</v>
      </c>
      <c r="EM225" t="e">
        <v>#REF!</v>
      </c>
      <c r="EN225" t="e">
        <v>#REF!</v>
      </c>
      <c r="EP225" t="e">
        <f t="shared" si="42"/>
        <v>#REF!</v>
      </c>
      <c r="EQ225" t="e">
        <f t="shared" si="43"/>
        <v>#REF!</v>
      </c>
      <c r="ER225" t="e">
        <f t="shared" si="44"/>
        <v>#REF!</v>
      </c>
    </row>
    <row r="226" spans="142:148" x14ac:dyDescent="0.25">
      <c r="EL226">
        <v>219</v>
      </c>
      <c r="EM226" t="e">
        <v>#REF!</v>
      </c>
      <c r="EN226" t="e">
        <v>#REF!</v>
      </c>
      <c r="EP226" t="e">
        <f t="shared" si="42"/>
        <v>#REF!</v>
      </c>
      <c r="EQ226" t="e">
        <f t="shared" si="43"/>
        <v>#REF!</v>
      </c>
      <c r="ER226" t="e">
        <f t="shared" si="44"/>
        <v>#REF!</v>
      </c>
    </row>
    <row r="227" spans="142:148" x14ac:dyDescent="0.25">
      <c r="EL227">
        <v>220</v>
      </c>
      <c r="EM227" t="e">
        <v>#REF!</v>
      </c>
      <c r="EN227" t="e">
        <v>#REF!</v>
      </c>
      <c r="EP227" t="e">
        <f t="shared" si="42"/>
        <v>#REF!</v>
      </c>
      <c r="EQ227" t="e">
        <f t="shared" si="43"/>
        <v>#REF!</v>
      </c>
      <c r="ER227" t="e">
        <f t="shared" si="44"/>
        <v>#REF!</v>
      </c>
    </row>
    <row r="228" spans="142:148" x14ac:dyDescent="0.25">
      <c r="EL228">
        <v>221</v>
      </c>
      <c r="EM228" t="e">
        <v>#REF!</v>
      </c>
      <c r="EN228" t="e">
        <v>#REF!</v>
      </c>
      <c r="EP228" t="e">
        <f t="shared" si="42"/>
        <v>#REF!</v>
      </c>
      <c r="EQ228" t="e">
        <f t="shared" si="43"/>
        <v>#REF!</v>
      </c>
      <c r="ER228" t="e">
        <f t="shared" si="44"/>
        <v>#REF!</v>
      </c>
    </row>
    <row r="229" spans="142:148" x14ac:dyDescent="0.25">
      <c r="EL229">
        <v>222</v>
      </c>
      <c r="EM229" t="e">
        <v>#REF!</v>
      </c>
      <c r="EN229" t="e">
        <v>#REF!</v>
      </c>
      <c r="EP229" t="e">
        <f t="shared" si="42"/>
        <v>#REF!</v>
      </c>
      <c r="EQ229" t="e">
        <f t="shared" si="43"/>
        <v>#REF!</v>
      </c>
      <c r="ER229" t="e">
        <f t="shared" si="44"/>
        <v>#REF!</v>
      </c>
    </row>
    <row r="230" spans="142:148" x14ac:dyDescent="0.25">
      <c r="EL230">
        <v>223</v>
      </c>
      <c r="EM230" t="e">
        <v>#REF!</v>
      </c>
      <c r="EN230" t="e">
        <v>#REF!</v>
      </c>
      <c r="EP230" t="e">
        <f t="shared" si="42"/>
        <v>#REF!</v>
      </c>
      <c r="EQ230" t="e">
        <f t="shared" si="43"/>
        <v>#REF!</v>
      </c>
      <c r="ER230" t="e">
        <f t="shared" si="44"/>
        <v>#REF!</v>
      </c>
    </row>
    <row r="231" spans="142:148" x14ac:dyDescent="0.25">
      <c r="EL231">
        <v>224</v>
      </c>
      <c r="EM231" t="e">
        <v>#REF!</v>
      </c>
      <c r="EN231" t="e">
        <v>#REF!</v>
      </c>
      <c r="EP231" t="e">
        <f t="shared" si="42"/>
        <v>#REF!</v>
      </c>
      <c r="EQ231" t="e">
        <f t="shared" si="43"/>
        <v>#REF!</v>
      </c>
      <c r="ER231" t="e">
        <f t="shared" si="44"/>
        <v>#REF!</v>
      </c>
    </row>
    <row r="232" spans="142:148" x14ac:dyDescent="0.25">
      <c r="EL232">
        <v>225</v>
      </c>
      <c r="EM232" t="e">
        <v>#REF!</v>
      </c>
      <c r="EN232" t="e">
        <v>#REF!</v>
      </c>
      <c r="EP232" t="e">
        <f t="shared" si="42"/>
        <v>#REF!</v>
      </c>
      <c r="EQ232" t="e">
        <f t="shared" si="43"/>
        <v>#REF!</v>
      </c>
      <c r="ER232" t="e">
        <f t="shared" si="44"/>
        <v>#REF!</v>
      </c>
    </row>
    <row r="233" spans="142:148" x14ac:dyDescent="0.25">
      <c r="EL233">
        <v>226</v>
      </c>
      <c r="EM233" t="e">
        <v>#REF!</v>
      </c>
      <c r="EN233" t="e">
        <v>#REF!</v>
      </c>
      <c r="EP233" t="e">
        <f t="shared" si="42"/>
        <v>#REF!</v>
      </c>
      <c r="EQ233" t="e">
        <f t="shared" si="43"/>
        <v>#REF!</v>
      </c>
      <c r="ER233" t="e">
        <f t="shared" si="44"/>
        <v>#REF!</v>
      </c>
    </row>
    <row r="234" spans="142:148" x14ac:dyDescent="0.25">
      <c r="EL234">
        <v>227</v>
      </c>
      <c r="EM234" t="e">
        <v>#REF!</v>
      </c>
      <c r="EN234" t="e">
        <v>#REF!</v>
      </c>
      <c r="EP234" t="e">
        <f t="shared" si="42"/>
        <v>#REF!</v>
      </c>
      <c r="EQ234" t="e">
        <f t="shared" si="43"/>
        <v>#REF!</v>
      </c>
      <c r="ER234" t="e">
        <f t="shared" si="44"/>
        <v>#REF!</v>
      </c>
    </row>
    <row r="235" spans="142:148" x14ac:dyDescent="0.25">
      <c r="EL235">
        <v>228</v>
      </c>
      <c r="EM235" t="e">
        <v>#REF!</v>
      </c>
      <c r="EN235" t="e">
        <v>#REF!</v>
      </c>
      <c r="EP235" t="e">
        <f t="shared" si="42"/>
        <v>#REF!</v>
      </c>
      <c r="EQ235" t="e">
        <f t="shared" si="43"/>
        <v>#REF!</v>
      </c>
      <c r="ER235" t="e">
        <f t="shared" si="44"/>
        <v>#REF!</v>
      </c>
    </row>
    <row r="236" spans="142:148" x14ac:dyDescent="0.25">
      <c r="EL236">
        <v>229</v>
      </c>
      <c r="EM236" t="e">
        <v>#REF!</v>
      </c>
      <c r="EN236" t="e">
        <v>#REF!</v>
      </c>
      <c r="EP236" t="e">
        <f t="shared" si="42"/>
        <v>#REF!</v>
      </c>
      <c r="EQ236" t="e">
        <f t="shared" si="43"/>
        <v>#REF!</v>
      </c>
      <c r="ER236" t="e">
        <f t="shared" si="44"/>
        <v>#REF!</v>
      </c>
    </row>
    <row r="237" spans="142:148" x14ac:dyDescent="0.25">
      <c r="EL237">
        <v>230</v>
      </c>
      <c r="EM237" t="e">
        <v>#REF!</v>
      </c>
      <c r="EN237" t="e">
        <v>#REF!</v>
      </c>
      <c r="EP237" t="e">
        <f t="shared" si="42"/>
        <v>#REF!</v>
      </c>
      <c r="EQ237" t="e">
        <f t="shared" si="43"/>
        <v>#REF!</v>
      </c>
      <c r="ER237" t="e">
        <f t="shared" si="44"/>
        <v>#REF!</v>
      </c>
    </row>
    <row r="238" spans="142:148" x14ac:dyDescent="0.25">
      <c r="EL238">
        <v>231</v>
      </c>
      <c r="EM238" t="e">
        <v>#REF!</v>
      </c>
      <c r="EN238" t="e">
        <v>#REF!</v>
      </c>
      <c r="EP238" t="e">
        <f t="shared" si="42"/>
        <v>#REF!</v>
      </c>
      <c r="EQ238" t="e">
        <f t="shared" si="43"/>
        <v>#REF!</v>
      </c>
      <c r="ER238" t="e">
        <f t="shared" si="44"/>
        <v>#REF!</v>
      </c>
    </row>
    <row r="239" spans="142:148" x14ac:dyDescent="0.25">
      <c r="EL239">
        <v>232</v>
      </c>
      <c r="EM239" t="e">
        <v>#REF!</v>
      </c>
      <c r="EN239" t="e">
        <v>#REF!</v>
      </c>
      <c r="EP239" t="e">
        <f t="shared" si="42"/>
        <v>#REF!</v>
      </c>
      <c r="EQ239" t="e">
        <f t="shared" si="43"/>
        <v>#REF!</v>
      </c>
      <c r="ER239" t="e">
        <f t="shared" si="44"/>
        <v>#REF!</v>
      </c>
    </row>
    <row r="240" spans="142:148" x14ac:dyDescent="0.25">
      <c r="EL240">
        <v>233</v>
      </c>
      <c r="EM240" t="e">
        <v>#REF!</v>
      </c>
      <c r="EN240" t="e">
        <v>#REF!</v>
      </c>
      <c r="EP240" t="e">
        <f t="shared" si="42"/>
        <v>#REF!</v>
      </c>
      <c r="EQ240" t="e">
        <f t="shared" si="43"/>
        <v>#REF!</v>
      </c>
      <c r="ER240" t="e">
        <f t="shared" si="44"/>
        <v>#REF!</v>
      </c>
    </row>
    <row r="241" spans="142:148" x14ac:dyDescent="0.25">
      <c r="EL241">
        <v>234</v>
      </c>
      <c r="EM241" t="e">
        <v>#REF!</v>
      </c>
      <c r="EN241" t="e">
        <v>#REF!</v>
      </c>
      <c r="EP241" t="e">
        <f t="shared" si="42"/>
        <v>#REF!</v>
      </c>
      <c r="EQ241" t="e">
        <f t="shared" si="43"/>
        <v>#REF!</v>
      </c>
      <c r="ER241" t="e">
        <f t="shared" si="44"/>
        <v>#REF!</v>
      </c>
    </row>
    <row r="242" spans="142:148" x14ac:dyDescent="0.25">
      <c r="EL242">
        <v>235</v>
      </c>
      <c r="EM242" t="e">
        <v>#REF!</v>
      </c>
      <c r="EN242" t="e">
        <v>#REF!</v>
      </c>
      <c r="EP242" t="e">
        <f t="shared" si="42"/>
        <v>#REF!</v>
      </c>
      <c r="EQ242" t="e">
        <f t="shared" si="43"/>
        <v>#REF!</v>
      </c>
      <c r="ER242" t="e">
        <f t="shared" si="44"/>
        <v>#REF!</v>
      </c>
    </row>
    <row r="243" spans="142:148" x14ac:dyDescent="0.25">
      <c r="EL243">
        <v>236</v>
      </c>
      <c r="EM243" t="e">
        <v>#REF!</v>
      </c>
      <c r="EN243" t="e">
        <v>#REF!</v>
      </c>
      <c r="EP243" t="e">
        <f t="shared" si="42"/>
        <v>#REF!</v>
      </c>
      <c r="EQ243" t="e">
        <f t="shared" si="43"/>
        <v>#REF!</v>
      </c>
      <c r="ER243" t="e">
        <f t="shared" si="44"/>
        <v>#REF!</v>
      </c>
    </row>
    <row r="244" spans="142:148" x14ac:dyDescent="0.25">
      <c r="EL244">
        <v>237</v>
      </c>
      <c r="EM244" t="e">
        <v>#REF!</v>
      </c>
      <c r="EN244" t="e">
        <v>#REF!</v>
      </c>
      <c r="EP244" t="e">
        <f t="shared" si="42"/>
        <v>#REF!</v>
      </c>
      <c r="EQ244" t="e">
        <f t="shared" si="43"/>
        <v>#REF!</v>
      </c>
      <c r="ER244" t="e">
        <f t="shared" si="44"/>
        <v>#REF!</v>
      </c>
    </row>
    <row r="245" spans="142:148" x14ac:dyDescent="0.25">
      <c r="EL245">
        <v>238</v>
      </c>
      <c r="EM245" t="e">
        <v>#REF!</v>
      </c>
      <c r="EN245" t="e">
        <v>#REF!</v>
      </c>
      <c r="EP245" t="e">
        <f t="shared" si="42"/>
        <v>#REF!</v>
      </c>
      <c r="EQ245" t="e">
        <f t="shared" si="43"/>
        <v>#REF!</v>
      </c>
      <c r="ER245" t="e">
        <f t="shared" si="44"/>
        <v>#REF!</v>
      </c>
    </row>
    <row r="246" spans="142:148" x14ac:dyDescent="0.25">
      <c r="EL246">
        <v>239</v>
      </c>
      <c r="EM246" t="e">
        <v>#REF!</v>
      </c>
      <c r="EN246" t="e">
        <v>#REF!</v>
      </c>
      <c r="EP246" t="e">
        <f t="shared" si="42"/>
        <v>#REF!</v>
      </c>
      <c r="EQ246" t="e">
        <f t="shared" si="43"/>
        <v>#REF!</v>
      </c>
      <c r="ER246" t="e">
        <f t="shared" si="44"/>
        <v>#REF!</v>
      </c>
    </row>
    <row r="247" spans="142:148" x14ac:dyDescent="0.25">
      <c r="EL247">
        <v>240</v>
      </c>
      <c r="EM247" t="e">
        <v>#REF!</v>
      </c>
      <c r="EN247" t="e">
        <v>#REF!</v>
      </c>
      <c r="EP247" t="e">
        <f t="shared" si="42"/>
        <v>#REF!</v>
      </c>
      <c r="EQ247" t="e">
        <f t="shared" si="43"/>
        <v>#REF!</v>
      </c>
      <c r="ER247" t="e">
        <f t="shared" si="44"/>
        <v>#REF!</v>
      </c>
    </row>
    <row r="248" spans="142:148" x14ac:dyDescent="0.25">
      <c r="EL248">
        <v>241</v>
      </c>
      <c r="EM248" t="e">
        <v>#REF!</v>
      </c>
      <c r="EN248" t="e">
        <v>#REF!</v>
      </c>
      <c r="EP248" t="e">
        <f t="shared" si="42"/>
        <v>#REF!</v>
      </c>
      <c r="EQ248" t="e">
        <f t="shared" si="43"/>
        <v>#REF!</v>
      </c>
      <c r="ER248" t="e">
        <f t="shared" si="44"/>
        <v>#REF!</v>
      </c>
    </row>
    <row r="249" spans="142:148" x14ac:dyDescent="0.25">
      <c r="EL249">
        <v>242</v>
      </c>
      <c r="EM249" t="e">
        <v>#REF!</v>
      </c>
      <c r="EN249" t="e">
        <v>#REF!</v>
      </c>
      <c r="EP249" t="e">
        <f t="shared" si="42"/>
        <v>#REF!</v>
      </c>
      <c r="EQ249" t="e">
        <f t="shared" si="43"/>
        <v>#REF!</v>
      </c>
      <c r="ER249" t="e">
        <f t="shared" si="44"/>
        <v>#REF!</v>
      </c>
    </row>
    <row r="250" spans="142:148" x14ac:dyDescent="0.25">
      <c r="EL250">
        <v>243</v>
      </c>
      <c r="EM250" t="e">
        <v>#REF!</v>
      </c>
      <c r="EN250" t="e">
        <v>#REF!</v>
      </c>
      <c r="EP250" t="e">
        <f t="shared" si="42"/>
        <v>#REF!</v>
      </c>
      <c r="EQ250" t="e">
        <f t="shared" si="43"/>
        <v>#REF!</v>
      </c>
      <c r="ER250" t="e">
        <f t="shared" si="44"/>
        <v>#REF!</v>
      </c>
    </row>
    <row r="251" spans="142:148" x14ac:dyDescent="0.25">
      <c r="EL251">
        <v>244</v>
      </c>
      <c r="EM251" t="e">
        <v>#REF!</v>
      </c>
      <c r="EN251" t="e">
        <v>#REF!</v>
      </c>
      <c r="EP251" t="e">
        <f t="shared" si="42"/>
        <v>#REF!</v>
      </c>
      <c r="EQ251" t="e">
        <f t="shared" si="43"/>
        <v>#REF!</v>
      </c>
      <c r="ER251" t="e">
        <f t="shared" si="44"/>
        <v>#REF!</v>
      </c>
    </row>
    <row r="252" spans="142:148" x14ac:dyDescent="0.25">
      <c r="EL252">
        <v>245</v>
      </c>
      <c r="EM252" t="e">
        <v>#REF!</v>
      </c>
      <c r="EN252" t="e">
        <v>#REF!</v>
      </c>
      <c r="EP252" t="e">
        <f t="shared" si="42"/>
        <v>#REF!</v>
      </c>
      <c r="EQ252" t="e">
        <f t="shared" si="43"/>
        <v>#REF!</v>
      </c>
      <c r="ER252" t="e">
        <f t="shared" si="44"/>
        <v>#REF!</v>
      </c>
    </row>
    <row r="253" spans="142:148" x14ac:dyDescent="0.25">
      <c r="EL253">
        <v>246</v>
      </c>
      <c r="EM253" t="e">
        <v>#REF!</v>
      </c>
      <c r="EN253" t="e">
        <v>#REF!</v>
      </c>
      <c r="EP253" t="e">
        <f t="shared" si="42"/>
        <v>#REF!</v>
      </c>
      <c r="EQ253" t="e">
        <f t="shared" si="43"/>
        <v>#REF!</v>
      </c>
      <c r="ER253" t="e">
        <f t="shared" si="44"/>
        <v>#REF!</v>
      </c>
    </row>
    <row r="254" spans="142:148" x14ac:dyDescent="0.25">
      <c r="EL254">
        <v>247</v>
      </c>
      <c r="EM254" t="e">
        <v>#REF!</v>
      </c>
      <c r="EN254" t="e">
        <v>#REF!</v>
      </c>
      <c r="EP254" t="e">
        <f t="shared" si="42"/>
        <v>#REF!</v>
      </c>
      <c r="EQ254" t="e">
        <f t="shared" si="43"/>
        <v>#REF!</v>
      </c>
      <c r="ER254" t="e">
        <f t="shared" si="44"/>
        <v>#REF!</v>
      </c>
    </row>
    <row r="255" spans="142:148" x14ac:dyDescent="0.25">
      <c r="EL255">
        <v>248</v>
      </c>
      <c r="EM255" t="e">
        <v>#REF!</v>
      </c>
      <c r="EN255" t="e">
        <v>#REF!</v>
      </c>
      <c r="EP255" t="e">
        <f t="shared" si="42"/>
        <v>#REF!</v>
      </c>
      <c r="EQ255" t="e">
        <f t="shared" si="43"/>
        <v>#REF!</v>
      </c>
      <c r="ER255" t="e">
        <f t="shared" si="44"/>
        <v>#REF!</v>
      </c>
    </row>
    <row r="256" spans="142:148" x14ac:dyDescent="0.25">
      <c r="EL256">
        <v>249</v>
      </c>
      <c r="EM256" t="e">
        <v>#REF!</v>
      </c>
      <c r="EN256" t="e">
        <v>#REF!</v>
      </c>
      <c r="EP256" t="e">
        <f t="shared" si="42"/>
        <v>#REF!</v>
      </c>
      <c r="EQ256" t="e">
        <f t="shared" si="43"/>
        <v>#REF!</v>
      </c>
      <c r="ER256" t="e">
        <f t="shared" si="44"/>
        <v>#REF!</v>
      </c>
    </row>
    <row r="257" spans="142:148" x14ac:dyDescent="0.25">
      <c r="EL257">
        <v>250</v>
      </c>
      <c r="EM257" t="e">
        <v>#REF!</v>
      </c>
      <c r="EN257" t="e">
        <v>#REF!</v>
      </c>
      <c r="EP257" t="e">
        <f t="shared" si="42"/>
        <v>#REF!</v>
      </c>
      <c r="EQ257" t="e">
        <f t="shared" si="43"/>
        <v>#REF!</v>
      </c>
      <c r="ER257" t="e">
        <f t="shared" si="44"/>
        <v>#REF!</v>
      </c>
    </row>
    <row r="258" spans="142:148" x14ac:dyDescent="0.25">
      <c r="EL258">
        <v>251</v>
      </c>
      <c r="EM258" t="e">
        <v>#REF!</v>
      </c>
      <c r="EN258" t="e">
        <v>#REF!</v>
      </c>
      <c r="EP258" t="e">
        <f t="shared" si="42"/>
        <v>#REF!</v>
      </c>
      <c r="EQ258" t="e">
        <f t="shared" si="43"/>
        <v>#REF!</v>
      </c>
      <c r="ER258" t="e">
        <f t="shared" si="44"/>
        <v>#REF!</v>
      </c>
    </row>
    <row r="259" spans="142:148" x14ac:dyDescent="0.25">
      <c r="EL259">
        <v>252</v>
      </c>
      <c r="EM259" t="e">
        <v>#REF!</v>
      </c>
      <c r="EN259" t="e">
        <v>#REF!</v>
      </c>
      <c r="EP259" t="e">
        <f t="shared" si="42"/>
        <v>#REF!</v>
      </c>
      <c r="EQ259" t="e">
        <f t="shared" si="43"/>
        <v>#REF!</v>
      </c>
      <c r="ER259" t="e">
        <f t="shared" si="44"/>
        <v>#REF!</v>
      </c>
    </row>
    <row r="260" spans="142:148" x14ac:dyDescent="0.25">
      <c r="EL260">
        <v>253</v>
      </c>
      <c r="EM260" t="e">
        <v>#REF!</v>
      </c>
      <c r="EN260" t="e">
        <v>#REF!</v>
      </c>
      <c r="EP260" t="e">
        <f t="shared" si="42"/>
        <v>#REF!</v>
      </c>
      <c r="EQ260" t="e">
        <f t="shared" si="43"/>
        <v>#REF!</v>
      </c>
      <c r="ER260" t="e">
        <f t="shared" si="44"/>
        <v>#REF!</v>
      </c>
    </row>
    <row r="261" spans="142:148" x14ac:dyDescent="0.25">
      <c r="EL261">
        <v>254</v>
      </c>
      <c r="EM261" t="e">
        <v>#REF!</v>
      </c>
      <c r="EN261" t="e">
        <v>#REF!</v>
      </c>
      <c r="EP261" t="e">
        <f t="shared" si="42"/>
        <v>#REF!</v>
      </c>
      <c r="EQ261" t="e">
        <f t="shared" si="43"/>
        <v>#REF!</v>
      </c>
      <c r="ER261" t="e">
        <f t="shared" si="44"/>
        <v>#REF!</v>
      </c>
    </row>
    <row r="262" spans="142:148" x14ac:dyDescent="0.25">
      <c r="EL262">
        <v>255</v>
      </c>
      <c r="EM262" t="e">
        <v>#REF!</v>
      </c>
      <c r="EN262" t="e">
        <v>#REF!</v>
      </c>
      <c r="EP262" t="e">
        <f t="shared" si="42"/>
        <v>#REF!</v>
      </c>
      <c r="EQ262" t="e">
        <f t="shared" si="43"/>
        <v>#REF!</v>
      </c>
      <c r="ER262" t="e">
        <f t="shared" si="44"/>
        <v>#REF!</v>
      </c>
    </row>
    <row r="263" spans="142:148" x14ac:dyDescent="0.25">
      <c r="EL263">
        <v>256</v>
      </c>
      <c r="EM263" t="e">
        <v>#REF!</v>
      </c>
      <c r="EN263" t="e">
        <v>#REF!</v>
      </c>
      <c r="EP263" t="e">
        <f t="shared" si="42"/>
        <v>#REF!</v>
      </c>
      <c r="EQ263" t="e">
        <f t="shared" si="43"/>
        <v>#REF!</v>
      </c>
      <c r="ER263" t="e">
        <f t="shared" si="44"/>
        <v>#REF!</v>
      </c>
    </row>
    <row r="264" spans="142:148" x14ac:dyDescent="0.25">
      <c r="EL264">
        <v>257</v>
      </c>
      <c r="EM264" t="e">
        <v>#REF!</v>
      </c>
      <c r="EN264" t="e">
        <v>#REF!</v>
      </c>
      <c r="EP264" t="e">
        <f t="shared" ref="EP264:EP327" si="45">IF(EM264&gt;EN264,1,0)</f>
        <v>#REF!</v>
      </c>
      <c r="EQ264" t="e">
        <f t="shared" ref="EQ264:EQ327" si="46">IF(EP264&gt;0,0,1)</f>
        <v>#REF!</v>
      </c>
      <c r="ER264" t="e">
        <f t="shared" ref="ER264:ER327" si="47">IF(EM264&gt;EN264,EM264-EN264,EN264-EM264)</f>
        <v>#REF!</v>
      </c>
    </row>
    <row r="265" spans="142:148" x14ac:dyDescent="0.25">
      <c r="EL265">
        <v>258</v>
      </c>
      <c r="EM265" t="e">
        <v>#REF!</v>
      </c>
      <c r="EN265" t="e">
        <v>#REF!</v>
      </c>
      <c r="EP265" t="e">
        <f t="shared" si="45"/>
        <v>#REF!</v>
      </c>
      <c r="EQ265" t="e">
        <f t="shared" si="46"/>
        <v>#REF!</v>
      </c>
      <c r="ER265" t="e">
        <f t="shared" si="47"/>
        <v>#REF!</v>
      </c>
    </row>
    <row r="266" spans="142:148" x14ac:dyDescent="0.25">
      <c r="EL266">
        <v>259</v>
      </c>
      <c r="EM266" t="e">
        <v>#REF!</v>
      </c>
      <c r="EN266" t="e">
        <v>#REF!</v>
      </c>
      <c r="EP266" t="e">
        <f t="shared" si="45"/>
        <v>#REF!</v>
      </c>
      <c r="EQ266" t="e">
        <f t="shared" si="46"/>
        <v>#REF!</v>
      </c>
      <c r="ER266" t="e">
        <f t="shared" si="47"/>
        <v>#REF!</v>
      </c>
    </row>
    <row r="267" spans="142:148" x14ac:dyDescent="0.25">
      <c r="EL267">
        <v>260</v>
      </c>
      <c r="EM267" t="e">
        <v>#REF!</v>
      </c>
      <c r="EN267" t="e">
        <v>#REF!</v>
      </c>
      <c r="EP267" t="e">
        <f t="shared" si="45"/>
        <v>#REF!</v>
      </c>
      <c r="EQ267" t="e">
        <f t="shared" si="46"/>
        <v>#REF!</v>
      </c>
      <c r="ER267" t="e">
        <f t="shared" si="47"/>
        <v>#REF!</v>
      </c>
    </row>
    <row r="268" spans="142:148" x14ac:dyDescent="0.25">
      <c r="EL268">
        <v>261</v>
      </c>
      <c r="EM268" t="e">
        <v>#REF!</v>
      </c>
      <c r="EN268" t="e">
        <v>#REF!</v>
      </c>
      <c r="EP268" t="e">
        <f t="shared" si="45"/>
        <v>#REF!</v>
      </c>
      <c r="EQ268" t="e">
        <f t="shared" si="46"/>
        <v>#REF!</v>
      </c>
      <c r="ER268" t="e">
        <f t="shared" si="47"/>
        <v>#REF!</v>
      </c>
    </row>
    <row r="269" spans="142:148" x14ac:dyDescent="0.25">
      <c r="EL269">
        <v>262</v>
      </c>
      <c r="EM269" t="e">
        <v>#REF!</v>
      </c>
      <c r="EN269" t="e">
        <v>#REF!</v>
      </c>
      <c r="EP269" t="e">
        <f t="shared" si="45"/>
        <v>#REF!</v>
      </c>
      <c r="EQ269" t="e">
        <f t="shared" si="46"/>
        <v>#REF!</v>
      </c>
      <c r="ER269" t="e">
        <f t="shared" si="47"/>
        <v>#REF!</v>
      </c>
    </row>
    <row r="270" spans="142:148" x14ac:dyDescent="0.25">
      <c r="EL270">
        <v>263</v>
      </c>
      <c r="EM270" t="e">
        <v>#REF!</v>
      </c>
      <c r="EN270" t="e">
        <v>#REF!</v>
      </c>
      <c r="EP270" t="e">
        <f t="shared" si="45"/>
        <v>#REF!</v>
      </c>
      <c r="EQ270" t="e">
        <f t="shared" si="46"/>
        <v>#REF!</v>
      </c>
      <c r="ER270" t="e">
        <f t="shared" si="47"/>
        <v>#REF!</v>
      </c>
    </row>
    <row r="271" spans="142:148" x14ac:dyDescent="0.25">
      <c r="EL271">
        <v>264</v>
      </c>
      <c r="EM271" t="e">
        <v>#REF!</v>
      </c>
      <c r="EN271" t="e">
        <v>#REF!</v>
      </c>
      <c r="EP271" t="e">
        <f t="shared" si="45"/>
        <v>#REF!</v>
      </c>
      <c r="EQ271" t="e">
        <f t="shared" si="46"/>
        <v>#REF!</v>
      </c>
      <c r="ER271" t="e">
        <f t="shared" si="47"/>
        <v>#REF!</v>
      </c>
    </row>
    <row r="272" spans="142:148" x14ac:dyDescent="0.25">
      <c r="EL272">
        <v>265</v>
      </c>
      <c r="EM272" t="e">
        <v>#REF!</v>
      </c>
      <c r="EN272" t="e">
        <v>#REF!</v>
      </c>
      <c r="EP272" t="e">
        <f t="shared" si="45"/>
        <v>#REF!</v>
      </c>
      <c r="EQ272" t="e">
        <f t="shared" si="46"/>
        <v>#REF!</v>
      </c>
      <c r="ER272" t="e">
        <f t="shared" si="47"/>
        <v>#REF!</v>
      </c>
    </row>
    <row r="273" spans="142:148" x14ac:dyDescent="0.25">
      <c r="EL273">
        <v>266</v>
      </c>
      <c r="EM273" t="e">
        <v>#REF!</v>
      </c>
      <c r="EN273" t="e">
        <v>#REF!</v>
      </c>
      <c r="EP273" t="e">
        <f t="shared" si="45"/>
        <v>#REF!</v>
      </c>
      <c r="EQ273" t="e">
        <f t="shared" si="46"/>
        <v>#REF!</v>
      </c>
      <c r="ER273" t="e">
        <f t="shared" si="47"/>
        <v>#REF!</v>
      </c>
    </row>
    <row r="274" spans="142:148" x14ac:dyDescent="0.25">
      <c r="EL274">
        <v>267</v>
      </c>
      <c r="EM274" t="e">
        <v>#REF!</v>
      </c>
      <c r="EN274" t="e">
        <v>#REF!</v>
      </c>
      <c r="EP274" t="e">
        <f t="shared" si="45"/>
        <v>#REF!</v>
      </c>
      <c r="EQ274" t="e">
        <f t="shared" si="46"/>
        <v>#REF!</v>
      </c>
      <c r="ER274" t="e">
        <f t="shared" si="47"/>
        <v>#REF!</v>
      </c>
    </row>
    <row r="275" spans="142:148" x14ac:dyDescent="0.25">
      <c r="EL275">
        <v>268</v>
      </c>
      <c r="EM275" t="e">
        <v>#REF!</v>
      </c>
      <c r="EN275" t="e">
        <v>#REF!</v>
      </c>
      <c r="EP275" t="e">
        <f t="shared" si="45"/>
        <v>#REF!</v>
      </c>
      <c r="EQ275" t="e">
        <f t="shared" si="46"/>
        <v>#REF!</v>
      </c>
      <c r="ER275" t="e">
        <f t="shared" si="47"/>
        <v>#REF!</v>
      </c>
    </row>
    <row r="276" spans="142:148" x14ac:dyDescent="0.25">
      <c r="EL276">
        <v>269</v>
      </c>
      <c r="EM276" t="e">
        <v>#REF!</v>
      </c>
      <c r="EN276" t="e">
        <v>#REF!</v>
      </c>
      <c r="EP276" t="e">
        <f t="shared" si="45"/>
        <v>#REF!</v>
      </c>
      <c r="EQ276" t="e">
        <f t="shared" si="46"/>
        <v>#REF!</v>
      </c>
      <c r="ER276" t="e">
        <f t="shared" si="47"/>
        <v>#REF!</v>
      </c>
    </row>
    <row r="277" spans="142:148" x14ac:dyDescent="0.25">
      <c r="EL277">
        <v>270</v>
      </c>
      <c r="EM277" t="e">
        <v>#REF!</v>
      </c>
      <c r="EN277" t="e">
        <v>#REF!</v>
      </c>
      <c r="EP277" t="e">
        <f t="shared" si="45"/>
        <v>#REF!</v>
      </c>
      <c r="EQ277" t="e">
        <f t="shared" si="46"/>
        <v>#REF!</v>
      </c>
      <c r="ER277" t="e">
        <f t="shared" si="47"/>
        <v>#REF!</v>
      </c>
    </row>
    <row r="278" spans="142:148" x14ac:dyDescent="0.25">
      <c r="EL278">
        <v>271</v>
      </c>
      <c r="EM278" t="e">
        <v>#REF!</v>
      </c>
      <c r="EN278" t="e">
        <v>#REF!</v>
      </c>
      <c r="EP278" t="e">
        <f t="shared" si="45"/>
        <v>#REF!</v>
      </c>
      <c r="EQ278" t="e">
        <f t="shared" si="46"/>
        <v>#REF!</v>
      </c>
      <c r="ER278" t="e">
        <f t="shared" si="47"/>
        <v>#REF!</v>
      </c>
    </row>
    <row r="279" spans="142:148" x14ac:dyDescent="0.25">
      <c r="EL279">
        <v>272</v>
      </c>
      <c r="EM279" t="e">
        <v>#REF!</v>
      </c>
      <c r="EN279" t="e">
        <v>#REF!</v>
      </c>
      <c r="EP279" t="e">
        <f t="shared" si="45"/>
        <v>#REF!</v>
      </c>
      <c r="EQ279" t="e">
        <f t="shared" si="46"/>
        <v>#REF!</v>
      </c>
      <c r="ER279" t="e">
        <f t="shared" si="47"/>
        <v>#REF!</v>
      </c>
    </row>
    <row r="280" spans="142:148" x14ac:dyDescent="0.25">
      <c r="EL280">
        <v>273</v>
      </c>
      <c r="EM280" t="e">
        <v>#REF!</v>
      </c>
      <c r="EN280" t="e">
        <v>#REF!</v>
      </c>
      <c r="EP280" t="e">
        <f t="shared" si="45"/>
        <v>#REF!</v>
      </c>
      <c r="EQ280" t="e">
        <f t="shared" si="46"/>
        <v>#REF!</v>
      </c>
      <c r="ER280" t="e">
        <f t="shared" si="47"/>
        <v>#REF!</v>
      </c>
    </row>
    <row r="281" spans="142:148" x14ac:dyDescent="0.25">
      <c r="EL281">
        <v>274</v>
      </c>
      <c r="EM281" t="e">
        <v>#REF!</v>
      </c>
      <c r="EN281" t="e">
        <v>#REF!</v>
      </c>
      <c r="EP281" t="e">
        <f t="shared" si="45"/>
        <v>#REF!</v>
      </c>
      <c r="EQ281" t="e">
        <f t="shared" si="46"/>
        <v>#REF!</v>
      </c>
      <c r="ER281" t="e">
        <f t="shared" si="47"/>
        <v>#REF!</v>
      </c>
    </row>
    <row r="282" spans="142:148" x14ac:dyDescent="0.25">
      <c r="EL282">
        <v>275</v>
      </c>
      <c r="EM282" t="e">
        <v>#REF!</v>
      </c>
      <c r="EN282" t="e">
        <v>#REF!</v>
      </c>
      <c r="EP282" t="e">
        <f t="shared" si="45"/>
        <v>#REF!</v>
      </c>
      <c r="EQ282" t="e">
        <f t="shared" si="46"/>
        <v>#REF!</v>
      </c>
      <c r="ER282" t="e">
        <f t="shared" si="47"/>
        <v>#REF!</v>
      </c>
    </row>
    <row r="283" spans="142:148" x14ac:dyDescent="0.25">
      <c r="EL283">
        <v>276</v>
      </c>
      <c r="EM283" t="e">
        <v>#REF!</v>
      </c>
      <c r="EN283" t="e">
        <v>#REF!</v>
      </c>
      <c r="EP283" t="e">
        <f t="shared" si="45"/>
        <v>#REF!</v>
      </c>
      <c r="EQ283" t="e">
        <f t="shared" si="46"/>
        <v>#REF!</v>
      </c>
      <c r="ER283" t="e">
        <f t="shared" si="47"/>
        <v>#REF!</v>
      </c>
    </row>
    <row r="284" spans="142:148" x14ac:dyDescent="0.25">
      <c r="EL284">
        <v>277</v>
      </c>
      <c r="EM284" t="e">
        <v>#REF!</v>
      </c>
      <c r="EN284" t="e">
        <v>#REF!</v>
      </c>
      <c r="EP284" t="e">
        <f t="shared" si="45"/>
        <v>#REF!</v>
      </c>
      <c r="EQ284" t="e">
        <f t="shared" si="46"/>
        <v>#REF!</v>
      </c>
      <c r="ER284" t="e">
        <f t="shared" si="47"/>
        <v>#REF!</v>
      </c>
    </row>
    <row r="285" spans="142:148" x14ac:dyDescent="0.25">
      <c r="EL285">
        <v>278</v>
      </c>
      <c r="EM285" t="e">
        <v>#REF!</v>
      </c>
      <c r="EN285" t="e">
        <v>#REF!</v>
      </c>
      <c r="EP285" t="e">
        <f t="shared" si="45"/>
        <v>#REF!</v>
      </c>
      <c r="EQ285" t="e">
        <f t="shared" si="46"/>
        <v>#REF!</v>
      </c>
      <c r="ER285" t="e">
        <f t="shared" si="47"/>
        <v>#REF!</v>
      </c>
    </row>
    <row r="286" spans="142:148" x14ac:dyDescent="0.25">
      <c r="EL286">
        <v>279</v>
      </c>
      <c r="EM286" t="e">
        <v>#REF!</v>
      </c>
      <c r="EN286" t="e">
        <v>#REF!</v>
      </c>
      <c r="EP286" t="e">
        <f t="shared" si="45"/>
        <v>#REF!</v>
      </c>
      <c r="EQ286" t="e">
        <f t="shared" si="46"/>
        <v>#REF!</v>
      </c>
      <c r="ER286" t="e">
        <f t="shared" si="47"/>
        <v>#REF!</v>
      </c>
    </row>
    <row r="287" spans="142:148" x14ac:dyDescent="0.25">
      <c r="EL287">
        <v>280</v>
      </c>
      <c r="EM287" t="e">
        <v>#REF!</v>
      </c>
      <c r="EN287" t="e">
        <v>#REF!</v>
      </c>
      <c r="EP287" t="e">
        <f t="shared" si="45"/>
        <v>#REF!</v>
      </c>
      <c r="EQ287" t="e">
        <f t="shared" si="46"/>
        <v>#REF!</v>
      </c>
      <c r="ER287" t="e">
        <f t="shared" si="47"/>
        <v>#REF!</v>
      </c>
    </row>
    <row r="288" spans="142:148" x14ac:dyDescent="0.25">
      <c r="EL288">
        <v>281</v>
      </c>
      <c r="EM288" t="e">
        <v>#REF!</v>
      </c>
      <c r="EN288" t="e">
        <v>#REF!</v>
      </c>
      <c r="EP288" t="e">
        <f t="shared" si="45"/>
        <v>#REF!</v>
      </c>
      <c r="EQ288" t="e">
        <f t="shared" si="46"/>
        <v>#REF!</v>
      </c>
      <c r="ER288" t="e">
        <f t="shared" si="47"/>
        <v>#REF!</v>
      </c>
    </row>
    <row r="289" spans="142:148" x14ac:dyDescent="0.25">
      <c r="EL289">
        <v>282</v>
      </c>
      <c r="EM289" t="e">
        <v>#REF!</v>
      </c>
      <c r="EN289" t="e">
        <v>#REF!</v>
      </c>
      <c r="EP289" t="e">
        <f t="shared" si="45"/>
        <v>#REF!</v>
      </c>
      <c r="EQ289" t="e">
        <f t="shared" si="46"/>
        <v>#REF!</v>
      </c>
      <c r="ER289" t="e">
        <f t="shared" si="47"/>
        <v>#REF!</v>
      </c>
    </row>
    <row r="290" spans="142:148" x14ac:dyDescent="0.25">
      <c r="EL290">
        <v>283</v>
      </c>
      <c r="EM290" t="e">
        <v>#REF!</v>
      </c>
      <c r="EN290" t="e">
        <v>#REF!</v>
      </c>
      <c r="EP290" t="e">
        <f t="shared" si="45"/>
        <v>#REF!</v>
      </c>
      <c r="EQ290" t="e">
        <f t="shared" si="46"/>
        <v>#REF!</v>
      </c>
      <c r="ER290" t="e">
        <f t="shared" si="47"/>
        <v>#REF!</v>
      </c>
    </row>
    <row r="291" spans="142:148" x14ac:dyDescent="0.25">
      <c r="EL291">
        <v>284</v>
      </c>
      <c r="EM291" t="e">
        <v>#REF!</v>
      </c>
      <c r="EN291" t="e">
        <v>#REF!</v>
      </c>
      <c r="EP291" t="e">
        <f t="shared" si="45"/>
        <v>#REF!</v>
      </c>
      <c r="EQ291" t="e">
        <f t="shared" si="46"/>
        <v>#REF!</v>
      </c>
      <c r="ER291" t="e">
        <f t="shared" si="47"/>
        <v>#REF!</v>
      </c>
    </row>
    <row r="292" spans="142:148" x14ac:dyDescent="0.25">
      <c r="EL292">
        <v>285</v>
      </c>
      <c r="EM292" t="e">
        <v>#REF!</v>
      </c>
      <c r="EN292" t="e">
        <v>#REF!</v>
      </c>
      <c r="EP292" t="e">
        <f t="shared" si="45"/>
        <v>#REF!</v>
      </c>
      <c r="EQ292" t="e">
        <f t="shared" si="46"/>
        <v>#REF!</v>
      </c>
      <c r="ER292" t="e">
        <f t="shared" si="47"/>
        <v>#REF!</v>
      </c>
    </row>
    <row r="293" spans="142:148" x14ac:dyDescent="0.25">
      <c r="EL293">
        <v>286</v>
      </c>
      <c r="EM293" t="e">
        <v>#REF!</v>
      </c>
      <c r="EN293" t="e">
        <v>#REF!</v>
      </c>
      <c r="EP293" t="e">
        <f t="shared" si="45"/>
        <v>#REF!</v>
      </c>
      <c r="EQ293" t="e">
        <f t="shared" si="46"/>
        <v>#REF!</v>
      </c>
      <c r="ER293" t="e">
        <f t="shared" si="47"/>
        <v>#REF!</v>
      </c>
    </row>
    <row r="294" spans="142:148" x14ac:dyDescent="0.25">
      <c r="EL294">
        <v>287</v>
      </c>
      <c r="EM294" t="e">
        <v>#REF!</v>
      </c>
      <c r="EN294" t="e">
        <v>#REF!</v>
      </c>
      <c r="EP294" t="e">
        <f t="shared" si="45"/>
        <v>#REF!</v>
      </c>
      <c r="EQ294" t="e">
        <f t="shared" si="46"/>
        <v>#REF!</v>
      </c>
      <c r="ER294" t="e">
        <f t="shared" si="47"/>
        <v>#REF!</v>
      </c>
    </row>
    <row r="295" spans="142:148" x14ac:dyDescent="0.25">
      <c r="EL295">
        <v>288</v>
      </c>
      <c r="EM295" t="e">
        <v>#REF!</v>
      </c>
      <c r="EN295" t="e">
        <v>#REF!</v>
      </c>
      <c r="EP295" t="e">
        <f t="shared" si="45"/>
        <v>#REF!</v>
      </c>
      <c r="EQ295" t="e">
        <f t="shared" si="46"/>
        <v>#REF!</v>
      </c>
      <c r="ER295" t="e">
        <f t="shared" si="47"/>
        <v>#REF!</v>
      </c>
    </row>
    <row r="296" spans="142:148" x14ac:dyDescent="0.25">
      <c r="EL296">
        <v>289</v>
      </c>
      <c r="EM296" t="e">
        <v>#REF!</v>
      </c>
      <c r="EN296" t="e">
        <v>#REF!</v>
      </c>
      <c r="EP296" t="e">
        <f t="shared" si="45"/>
        <v>#REF!</v>
      </c>
      <c r="EQ296" t="e">
        <f t="shared" si="46"/>
        <v>#REF!</v>
      </c>
      <c r="ER296" t="e">
        <f t="shared" si="47"/>
        <v>#REF!</v>
      </c>
    </row>
    <row r="297" spans="142:148" x14ac:dyDescent="0.25">
      <c r="EL297">
        <v>290</v>
      </c>
      <c r="EM297" t="e">
        <v>#REF!</v>
      </c>
      <c r="EN297" t="e">
        <v>#REF!</v>
      </c>
      <c r="EP297" t="e">
        <f t="shared" si="45"/>
        <v>#REF!</v>
      </c>
      <c r="EQ297" t="e">
        <f t="shared" si="46"/>
        <v>#REF!</v>
      </c>
      <c r="ER297" t="e">
        <f t="shared" si="47"/>
        <v>#REF!</v>
      </c>
    </row>
    <row r="298" spans="142:148" x14ac:dyDescent="0.25">
      <c r="EL298">
        <v>291</v>
      </c>
      <c r="EM298" t="e">
        <v>#REF!</v>
      </c>
      <c r="EN298" t="e">
        <v>#REF!</v>
      </c>
      <c r="EP298" t="e">
        <f t="shared" si="45"/>
        <v>#REF!</v>
      </c>
      <c r="EQ298" t="e">
        <f t="shared" si="46"/>
        <v>#REF!</v>
      </c>
      <c r="ER298" t="e">
        <f t="shared" si="47"/>
        <v>#REF!</v>
      </c>
    </row>
    <row r="299" spans="142:148" x14ac:dyDescent="0.25">
      <c r="EL299">
        <v>292</v>
      </c>
      <c r="EM299" t="e">
        <v>#REF!</v>
      </c>
      <c r="EN299" t="e">
        <v>#REF!</v>
      </c>
      <c r="EP299" t="e">
        <f t="shared" si="45"/>
        <v>#REF!</v>
      </c>
      <c r="EQ299" t="e">
        <f t="shared" si="46"/>
        <v>#REF!</v>
      </c>
      <c r="ER299" t="e">
        <f t="shared" si="47"/>
        <v>#REF!</v>
      </c>
    </row>
    <row r="300" spans="142:148" x14ac:dyDescent="0.25">
      <c r="EL300">
        <v>293</v>
      </c>
      <c r="EM300" t="e">
        <v>#REF!</v>
      </c>
      <c r="EN300" t="e">
        <v>#REF!</v>
      </c>
      <c r="EP300" t="e">
        <f t="shared" si="45"/>
        <v>#REF!</v>
      </c>
      <c r="EQ300" t="e">
        <f t="shared" si="46"/>
        <v>#REF!</v>
      </c>
      <c r="ER300" t="e">
        <f t="shared" si="47"/>
        <v>#REF!</v>
      </c>
    </row>
    <row r="301" spans="142:148" x14ac:dyDescent="0.25">
      <c r="EL301">
        <v>294</v>
      </c>
      <c r="EM301" t="e">
        <v>#REF!</v>
      </c>
      <c r="EN301" t="e">
        <v>#REF!</v>
      </c>
      <c r="EP301" t="e">
        <f t="shared" si="45"/>
        <v>#REF!</v>
      </c>
      <c r="EQ301" t="e">
        <f t="shared" si="46"/>
        <v>#REF!</v>
      </c>
      <c r="ER301" t="e">
        <f t="shared" si="47"/>
        <v>#REF!</v>
      </c>
    </row>
    <row r="302" spans="142:148" x14ac:dyDescent="0.25">
      <c r="EL302">
        <v>295</v>
      </c>
      <c r="EM302" t="e">
        <v>#REF!</v>
      </c>
      <c r="EN302" t="e">
        <v>#REF!</v>
      </c>
      <c r="EP302" t="e">
        <f t="shared" si="45"/>
        <v>#REF!</v>
      </c>
      <c r="EQ302" t="e">
        <f t="shared" si="46"/>
        <v>#REF!</v>
      </c>
      <c r="ER302" t="e">
        <f t="shared" si="47"/>
        <v>#REF!</v>
      </c>
    </row>
    <row r="303" spans="142:148" x14ac:dyDescent="0.25">
      <c r="EL303">
        <v>296</v>
      </c>
      <c r="EM303" t="e">
        <v>#REF!</v>
      </c>
      <c r="EN303" t="e">
        <v>#REF!</v>
      </c>
      <c r="EP303" t="e">
        <f t="shared" si="45"/>
        <v>#REF!</v>
      </c>
      <c r="EQ303" t="e">
        <f t="shared" si="46"/>
        <v>#REF!</v>
      </c>
      <c r="ER303" t="e">
        <f t="shared" si="47"/>
        <v>#REF!</v>
      </c>
    </row>
    <row r="304" spans="142:148" x14ac:dyDescent="0.25">
      <c r="EL304">
        <v>297</v>
      </c>
      <c r="EM304" t="e">
        <v>#REF!</v>
      </c>
      <c r="EN304" t="e">
        <v>#REF!</v>
      </c>
      <c r="EP304" t="e">
        <f t="shared" si="45"/>
        <v>#REF!</v>
      </c>
      <c r="EQ304" t="e">
        <f t="shared" si="46"/>
        <v>#REF!</v>
      </c>
      <c r="ER304" t="e">
        <f t="shared" si="47"/>
        <v>#REF!</v>
      </c>
    </row>
    <row r="305" spans="142:148" x14ac:dyDescent="0.25">
      <c r="EL305">
        <v>298</v>
      </c>
      <c r="EM305" t="e">
        <v>#REF!</v>
      </c>
      <c r="EN305" t="e">
        <v>#REF!</v>
      </c>
      <c r="EP305" t="e">
        <f t="shared" si="45"/>
        <v>#REF!</v>
      </c>
      <c r="EQ305" t="e">
        <f t="shared" si="46"/>
        <v>#REF!</v>
      </c>
      <c r="ER305" t="e">
        <f t="shared" si="47"/>
        <v>#REF!</v>
      </c>
    </row>
    <row r="306" spans="142:148" x14ac:dyDescent="0.25">
      <c r="EL306">
        <v>299</v>
      </c>
      <c r="EM306" t="e">
        <v>#REF!</v>
      </c>
      <c r="EN306" t="e">
        <v>#REF!</v>
      </c>
      <c r="EP306" t="e">
        <f t="shared" si="45"/>
        <v>#REF!</v>
      </c>
      <c r="EQ306" t="e">
        <f t="shared" si="46"/>
        <v>#REF!</v>
      </c>
      <c r="ER306" t="e">
        <f t="shared" si="47"/>
        <v>#REF!</v>
      </c>
    </row>
    <row r="307" spans="142:148" x14ac:dyDescent="0.25">
      <c r="EL307">
        <v>300</v>
      </c>
      <c r="EM307" t="e">
        <v>#REF!</v>
      </c>
      <c r="EN307" t="e">
        <v>#REF!</v>
      </c>
      <c r="EP307" t="e">
        <f t="shared" si="45"/>
        <v>#REF!</v>
      </c>
      <c r="EQ307" t="e">
        <f t="shared" si="46"/>
        <v>#REF!</v>
      </c>
      <c r="ER307" t="e">
        <f t="shared" si="47"/>
        <v>#REF!</v>
      </c>
    </row>
    <row r="308" spans="142:148" x14ac:dyDescent="0.25">
      <c r="EL308">
        <v>301</v>
      </c>
      <c r="EM308" t="e">
        <v>#REF!</v>
      </c>
      <c r="EN308" t="e">
        <v>#REF!</v>
      </c>
      <c r="EP308" t="e">
        <f t="shared" si="45"/>
        <v>#REF!</v>
      </c>
      <c r="EQ308" t="e">
        <f t="shared" si="46"/>
        <v>#REF!</v>
      </c>
      <c r="ER308" t="e">
        <f t="shared" si="47"/>
        <v>#REF!</v>
      </c>
    </row>
    <row r="309" spans="142:148" x14ac:dyDescent="0.25">
      <c r="EL309">
        <v>302</v>
      </c>
      <c r="EM309" t="e">
        <v>#REF!</v>
      </c>
      <c r="EN309" t="e">
        <v>#REF!</v>
      </c>
      <c r="EP309" t="e">
        <f t="shared" si="45"/>
        <v>#REF!</v>
      </c>
      <c r="EQ309" t="e">
        <f t="shared" si="46"/>
        <v>#REF!</v>
      </c>
      <c r="ER309" t="e">
        <f t="shared" si="47"/>
        <v>#REF!</v>
      </c>
    </row>
    <row r="310" spans="142:148" x14ac:dyDescent="0.25">
      <c r="EL310">
        <v>303</v>
      </c>
      <c r="EM310" t="e">
        <v>#REF!</v>
      </c>
      <c r="EN310" t="e">
        <v>#REF!</v>
      </c>
      <c r="EP310" t="e">
        <f t="shared" si="45"/>
        <v>#REF!</v>
      </c>
      <c r="EQ310" t="e">
        <f t="shared" si="46"/>
        <v>#REF!</v>
      </c>
      <c r="ER310" t="e">
        <f t="shared" si="47"/>
        <v>#REF!</v>
      </c>
    </row>
    <row r="311" spans="142:148" x14ac:dyDescent="0.25">
      <c r="EL311">
        <v>304</v>
      </c>
      <c r="EM311" t="e">
        <v>#REF!</v>
      </c>
      <c r="EN311" t="e">
        <v>#REF!</v>
      </c>
      <c r="EP311" t="e">
        <f t="shared" si="45"/>
        <v>#REF!</v>
      </c>
      <c r="EQ311" t="e">
        <f t="shared" si="46"/>
        <v>#REF!</v>
      </c>
      <c r="ER311" t="e">
        <f t="shared" si="47"/>
        <v>#REF!</v>
      </c>
    </row>
    <row r="312" spans="142:148" x14ac:dyDescent="0.25">
      <c r="EL312">
        <v>305</v>
      </c>
      <c r="EM312" t="e">
        <v>#REF!</v>
      </c>
      <c r="EN312" t="e">
        <v>#REF!</v>
      </c>
      <c r="EP312" t="e">
        <f t="shared" si="45"/>
        <v>#REF!</v>
      </c>
      <c r="EQ312" t="e">
        <f t="shared" si="46"/>
        <v>#REF!</v>
      </c>
      <c r="ER312" t="e">
        <f t="shared" si="47"/>
        <v>#REF!</v>
      </c>
    </row>
    <row r="313" spans="142:148" x14ac:dyDescent="0.25">
      <c r="EL313">
        <v>306</v>
      </c>
      <c r="EM313" t="e">
        <v>#REF!</v>
      </c>
      <c r="EN313" t="e">
        <v>#REF!</v>
      </c>
      <c r="EP313" t="e">
        <f t="shared" si="45"/>
        <v>#REF!</v>
      </c>
      <c r="EQ313" t="e">
        <f t="shared" si="46"/>
        <v>#REF!</v>
      </c>
      <c r="ER313" t="e">
        <f t="shared" si="47"/>
        <v>#REF!</v>
      </c>
    </row>
    <row r="314" spans="142:148" x14ac:dyDescent="0.25">
      <c r="EL314">
        <v>307</v>
      </c>
      <c r="EM314" t="e">
        <v>#REF!</v>
      </c>
      <c r="EN314" t="e">
        <v>#REF!</v>
      </c>
      <c r="EP314" t="e">
        <f t="shared" si="45"/>
        <v>#REF!</v>
      </c>
      <c r="EQ314" t="e">
        <f t="shared" si="46"/>
        <v>#REF!</v>
      </c>
      <c r="ER314" t="e">
        <f t="shared" si="47"/>
        <v>#REF!</v>
      </c>
    </row>
    <row r="315" spans="142:148" x14ac:dyDescent="0.25">
      <c r="EL315">
        <v>308</v>
      </c>
      <c r="EM315" t="e">
        <v>#REF!</v>
      </c>
      <c r="EN315" t="e">
        <v>#REF!</v>
      </c>
      <c r="EP315" t="e">
        <f t="shared" si="45"/>
        <v>#REF!</v>
      </c>
      <c r="EQ315" t="e">
        <f t="shared" si="46"/>
        <v>#REF!</v>
      </c>
      <c r="ER315" t="e">
        <f t="shared" si="47"/>
        <v>#REF!</v>
      </c>
    </row>
    <row r="316" spans="142:148" x14ac:dyDescent="0.25">
      <c r="EL316">
        <v>309</v>
      </c>
      <c r="EM316" t="e">
        <v>#REF!</v>
      </c>
      <c r="EN316" t="e">
        <v>#REF!</v>
      </c>
      <c r="EP316" t="e">
        <f t="shared" si="45"/>
        <v>#REF!</v>
      </c>
      <c r="EQ316" t="e">
        <f t="shared" si="46"/>
        <v>#REF!</v>
      </c>
      <c r="ER316" t="e">
        <f t="shared" si="47"/>
        <v>#REF!</v>
      </c>
    </row>
    <row r="317" spans="142:148" x14ac:dyDescent="0.25">
      <c r="EL317">
        <v>310</v>
      </c>
      <c r="EM317" t="e">
        <v>#REF!</v>
      </c>
      <c r="EN317" t="e">
        <v>#REF!</v>
      </c>
      <c r="EP317" t="e">
        <f t="shared" si="45"/>
        <v>#REF!</v>
      </c>
      <c r="EQ317" t="e">
        <f t="shared" si="46"/>
        <v>#REF!</v>
      </c>
      <c r="ER317" t="e">
        <f t="shared" si="47"/>
        <v>#REF!</v>
      </c>
    </row>
    <row r="318" spans="142:148" x14ac:dyDescent="0.25">
      <c r="EL318">
        <v>311</v>
      </c>
      <c r="EM318" t="e">
        <v>#REF!</v>
      </c>
      <c r="EN318" t="e">
        <v>#REF!</v>
      </c>
      <c r="EP318" t="e">
        <f t="shared" si="45"/>
        <v>#REF!</v>
      </c>
      <c r="EQ318" t="e">
        <f t="shared" si="46"/>
        <v>#REF!</v>
      </c>
      <c r="ER318" t="e">
        <f t="shared" si="47"/>
        <v>#REF!</v>
      </c>
    </row>
    <row r="319" spans="142:148" x14ac:dyDescent="0.25">
      <c r="EL319">
        <v>312</v>
      </c>
      <c r="EM319" t="e">
        <v>#REF!</v>
      </c>
      <c r="EN319" t="e">
        <v>#REF!</v>
      </c>
      <c r="EP319" t="e">
        <f t="shared" si="45"/>
        <v>#REF!</v>
      </c>
      <c r="EQ319" t="e">
        <f t="shared" si="46"/>
        <v>#REF!</v>
      </c>
      <c r="ER319" t="e">
        <f t="shared" si="47"/>
        <v>#REF!</v>
      </c>
    </row>
    <row r="320" spans="142:148" x14ac:dyDescent="0.25">
      <c r="EL320">
        <v>313</v>
      </c>
      <c r="EM320" t="e">
        <v>#REF!</v>
      </c>
      <c r="EN320" t="e">
        <v>#REF!</v>
      </c>
      <c r="EP320" t="e">
        <f t="shared" si="45"/>
        <v>#REF!</v>
      </c>
      <c r="EQ320" t="e">
        <f t="shared" si="46"/>
        <v>#REF!</v>
      </c>
      <c r="ER320" t="e">
        <f t="shared" si="47"/>
        <v>#REF!</v>
      </c>
    </row>
    <row r="321" spans="142:148" x14ac:dyDescent="0.25">
      <c r="EL321">
        <v>314</v>
      </c>
      <c r="EM321" t="e">
        <v>#REF!</v>
      </c>
      <c r="EN321" t="e">
        <v>#REF!</v>
      </c>
      <c r="EP321" t="e">
        <f t="shared" si="45"/>
        <v>#REF!</v>
      </c>
      <c r="EQ321" t="e">
        <f t="shared" si="46"/>
        <v>#REF!</v>
      </c>
      <c r="ER321" t="e">
        <f t="shared" si="47"/>
        <v>#REF!</v>
      </c>
    </row>
    <row r="322" spans="142:148" x14ac:dyDescent="0.25">
      <c r="EL322">
        <v>315</v>
      </c>
      <c r="EM322" t="e">
        <v>#REF!</v>
      </c>
      <c r="EN322" t="e">
        <v>#REF!</v>
      </c>
      <c r="EP322" t="e">
        <f t="shared" si="45"/>
        <v>#REF!</v>
      </c>
      <c r="EQ322" t="e">
        <f t="shared" si="46"/>
        <v>#REF!</v>
      </c>
      <c r="ER322" t="e">
        <f t="shared" si="47"/>
        <v>#REF!</v>
      </c>
    </row>
    <row r="323" spans="142:148" x14ac:dyDescent="0.25">
      <c r="EL323">
        <v>316</v>
      </c>
      <c r="EM323" t="e">
        <v>#REF!</v>
      </c>
      <c r="EN323" t="e">
        <v>#REF!</v>
      </c>
      <c r="EP323" t="e">
        <f t="shared" si="45"/>
        <v>#REF!</v>
      </c>
      <c r="EQ323" t="e">
        <f t="shared" si="46"/>
        <v>#REF!</v>
      </c>
      <c r="ER323" t="e">
        <f t="shared" si="47"/>
        <v>#REF!</v>
      </c>
    </row>
    <row r="324" spans="142:148" x14ac:dyDescent="0.25">
      <c r="EL324">
        <v>317</v>
      </c>
      <c r="EM324" t="e">
        <v>#REF!</v>
      </c>
      <c r="EN324" t="e">
        <v>#REF!</v>
      </c>
      <c r="EP324" t="e">
        <f t="shared" si="45"/>
        <v>#REF!</v>
      </c>
      <c r="EQ324" t="e">
        <f t="shared" si="46"/>
        <v>#REF!</v>
      </c>
      <c r="ER324" t="e">
        <f t="shared" si="47"/>
        <v>#REF!</v>
      </c>
    </row>
    <row r="325" spans="142:148" x14ac:dyDescent="0.25">
      <c r="EL325">
        <v>318</v>
      </c>
      <c r="EM325" t="e">
        <v>#REF!</v>
      </c>
      <c r="EN325" t="e">
        <v>#REF!</v>
      </c>
      <c r="EP325" t="e">
        <f t="shared" si="45"/>
        <v>#REF!</v>
      </c>
      <c r="EQ325" t="e">
        <f t="shared" si="46"/>
        <v>#REF!</v>
      </c>
      <c r="ER325" t="e">
        <f t="shared" si="47"/>
        <v>#REF!</v>
      </c>
    </row>
    <row r="326" spans="142:148" x14ac:dyDescent="0.25">
      <c r="EL326">
        <v>319</v>
      </c>
      <c r="EM326" t="e">
        <v>#REF!</v>
      </c>
      <c r="EN326" t="e">
        <v>#REF!</v>
      </c>
      <c r="EP326" t="e">
        <f t="shared" si="45"/>
        <v>#REF!</v>
      </c>
      <c r="EQ326" t="e">
        <f t="shared" si="46"/>
        <v>#REF!</v>
      </c>
      <c r="ER326" t="e">
        <f t="shared" si="47"/>
        <v>#REF!</v>
      </c>
    </row>
    <row r="327" spans="142:148" x14ac:dyDescent="0.25">
      <c r="EL327">
        <v>320</v>
      </c>
      <c r="EM327" t="e">
        <v>#REF!</v>
      </c>
      <c r="EN327" t="e">
        <v>#REF!</v>
      </c>
      <c r="EP327" t="e">
        <f t="shared" si="45"/>
        <v>#REF!</v>
      </c>
      <c r="EQ327" t="e">
        <f t="shared" si="46"/>
        <v>#REF!</v>
      </c>
      <c r="ER327" t="e">
        <f t="shared" si="47"/>
        <v>#REF!</v>
      </c>
    </row>
    <row r="328" spans="142:148" x14ac:dyDescent="0.25">
      <c r="EL328">
        <v>321</v>
      </c>
      <c r="EM328" t="e">
        <v>#REF!</v>
      </c>
      <c r="EN328" t="e">
        <v>#REF!</v>
      </c>
      <c r="EP328" t="e">
        <f t="shared" ref="EP328:EP391" si="48">IF(EM328&gt;EN328,1,0)</f>
        <v>#REF!</v>
      </c>
      <c r="EQ328" t="e">
        <f t="shared" ref="EQ328:EQ391" si="49">IF(EP328&gt;0,0,1)</f>
        <v>#REF!</v>
      </c>
      <c r="ER328" t="e">
        <f t="shared" ref="ER328:ER391" si="50">IF(EM328&gt;EN328,EM328-EN328,EN328-EM328)</f>
        <v>#REF!</v>
      </c>
    </row>
    <row r="329" spans="142:148" x14ac:dyDescent="0.25">
      <c r="EL329">
        <v>322</v>
      </c>
      <c r="EM329" t="e">
        <v>#REF!</v>
      </c>
      <c r="EN329" t="e">
        <v>#REF!</v>
      </c>
      <c r="EP329" t="e">
        <f t="shared" si="48"/>
        <v>#REF!</v>
      </c>
      <c r="EQ329" t="e">
        <f t="shared" si="49"/>
        <v>#REF!</v>
      </c>
      <c r="ER329" t="e">
        <f t="shared" si="50"/>
        <v>#REF!</v>
      </c>
    </row>
    <row r="330" spans="142:148" x14ac:dyDescent="0.25">
      <c r="EL330">
        <v>323</v>
      </c>
      <c r="EM330" t="e">
        <v>#REF!</v>
      </c>
      <c r="EN330" t="e">
        <v>#REF!</v>
      </c>
      <c r="EP330" t="e">
        <f t="shared" si="48"/>
        <v>#REF!</v>
      </c>
      <c r="EQ330" t="e">
        <f t="shared" si="49"/>
        <v>#REF!</v>
      </c>
      <c r="ER330" t="e">
        <f t="shared" si="50"/>
        <v>#REF!</v>
      </c>
    </row>
    <row r="331" spans="142:148" x14ac:dyDescent="0.25">
      <c r="EL331">
        <v>324</v>
      </c>
      <c r="EM331" t="e">
        <v>#REF!</v>
      </c>
      <c r="EN331" t="e">
        <v>#REF!</v>
      </c>
      <c r="EP331" t="e">
        <f t="shared" si="48"/>
        <v>#REF!</v>
      </c>
      <c r="EQ331" t="e">
        <f t="shared" si="49"/>
        <v>#REF!</v>
      </c>
      <c r="ER331" t="e">
        <f t="shared" si="50"/>
        <v>#REF!</v>
      </c>
    </row>
    <row r="332" spans="142:148" x14ac:dyDescent="0.25">
      <c r="EL332">
        <v>325</v>
      </c>
      <c r="EM332" t="e">
        <v>#REF!</v>
      </c>
      <c r="EN332" t="e">
        <v>#REF!</v>
      </c>
      <c r="EP332" t="e">
        <f t="shared" si="48"/>
        <v>#REF!</v>
      </c>
      <c r="EQ332" t="e">
        <f t="shared" si="49"/>
        <v>#REF!</v>
      </c>
      <c r="ER332" t="e">
        <f t="shared" si="50"/>
        <v>#REF!</v>
      </c>
    </row>
    <row r="333" spans="142:148" x14ac:dyDescent="0.25">
      <c r="EL333">
        <v>326</v>
      </c>
      <c r="EM333" t="e">
        <v>#REF!</v>
      </c>
      <c r="EN333" t="e">
        <v>#REF!</v>
      </c>
      <c r="EP333" t="e">
        <f t="shared" si="48"/>
        <v>#REF!</v>
      </c>
      <c r="EQ333" t="e">
        <f t="shared" si="49"/>
        <v>#REF!</v>
      </c>
      <c r="ER333" t="e">
        <f t="shared" si="50"/>
        <v>#REF!</v>
      </c>
    </row>
    <row r="334" spans="142:148" x14ac:dyDescent="0.25">
      <c r="EL334">
        <v>327</v>
      </c>
      <c r="EM334" t="e">
        <v>#REF!</v>
      </c>
      <c r="EN334" t="e">
        <v>#REF!</v>
      </c>
      <c r="EP334" t="e">
        <f t="shared" si="48"/>
        <v>#REF!</v>
      </c>
      <c r="EQ334" t="e">
        <f t="shared" si="49"/>
        <v>#REF!</v>
      </c>
      <c r="ER334" t="e">
        <f t="shared" si="50"/>
        <v>#REF!</v>
      </c>
    </row>
    <row r="335" spans="142:148" x14ac:dyDescent="0.25">
      <c r="EL335">
        <v>328</v>
      </c>
      <c r="EM335" t="e">
        <v>#REF!</v>
      </c>
      <c r="EN335" t="e">
        <v>#REF!</v>
      </c>
      <c r="EP335" t="e">
        <f t="shared" si="48"/>
        <v>#REF!</v>
      </c>
      <c r="EQ335" t="e">
        <f t="shared" si="49"/>
        <v>#REF!</v>
      </c>
      <c r="ER335" t="e">
        <f t="shared" si="50"/>
        <v>#REF!</v>
      </c>
    </row>
    <row r="336" spans="142:148" x14ac:dyDescent="0.25">
      <c r="EL336">
        <v>329</v>
      </c>
      <c r="EM336" t="e">
        <v>#REF!</v>
      </c>
      <c r="EN336" t="e">
        <v>#REF!</v>
      </c>
      <c r="EP336" t="e">
        <f t="shared" si="48"/>
        <v>#REF!</v>
      </c>
      <c r="EQ336" t="e">
        <f t="shared" si="49"/>
        <v>#REF!</v>
      </c>
      <c r="ER336" t="e">
        <f t="shared" si="50"/>
        <v>#REF!</v>
      </c>
    </row>
    <row r="337" spans="142:148" x14ac:dyDescent="0.25">
      <c r="EL337">
        <v>330</v>
      </c>
      <c r="EM337" t="e">
        <v>#REF!</v>
      </c>
      <c r="EN337" t="e">
        <v>#REF!</v>
      </c>
      <c r="EP337" t="e">
        <f t="shared" si="48"/>
        <v>#REF!</v>
      </c>
      <c r="EQ337" t="e">
        <f t="shared" si="49"/>
        <v>#REF!</v>
      </c>
      <c r="ER337" t="e">
        <f t="shared" si="50"/>
        <v>#REF!</v>
      </c>
    </row>
    <row r="338" spans="142:148" x14ac:dyDescent="0.25">
      <c r="EL338">
        <v>331</v>
      </c>
      <c r="EM338" t="e">
        <v>#REF!</v>
      </c>
      <c r="EN338" t="e">
        <v>#REF!</v>
      </c>
      <c r="EP338" t="e">
        <f t="shared" si="48"/>
        <v>#REF!</v>
      </c>
      <c r="EQ338" t="e">
        <f t="shared" si="49"/>
        <v>#REF!</v>
      </c>
      <c r="ER338" t="e">
        <f t="shared" si="50"/>
        <v>#REF!</v>
      </c>
    </row>
    <row r="339" spans="142:148" x14ac:dyDescent="0.25">
      <c r="EL339">
        <v>332</v>
      </c>
      <c r="EM339" t="e">
        <v>#REF!</v>
      </c>
      <c r="EN339" t="e">
        <v>#REF!</v>
      </c>
      <c r="EP339" t="e">
        <f t="shared" si="48"/>
        <v>#REF!</v>
      </c>
      <c r="EQ339" t="e">
        <f t="shared" si="49"/>
        <v>#REF!</v>
      </c>
      <c r="ER339" t="e">
        <f t="shared" si="50"/>
        <v>#REF!</v>
      </c>
    </row>
    <row r="340" spans="142:148" x14ac:dyDescent="0.25">
      <c r="EL340">
        <v>333</v>
      </c>
      <c r="EM340" t="e">
        <v>#REF!</v>
      </c>
      <c r="EN340" t="e">
        <v>#REF!</v>
      </c>
      <c r="EP340" t="e">
        <f t="shared" si="48"/>
        <v>#REF!</v>
      </c>
      <c r="EQ340" t="e">
        <f t="shared" si="49"/>
        <v>#REF!</v>
      </c>
      <c r="ER340" t="e">
        <f t="shared" si="50"/>
        <v>#REF!</v>
      </c>
    </row>
    <row r="341" spans="142:148" x14ac:dyDescent="0.25">
      <c r="EL341">
        <v>334</v>
      </c>
      <c r="EM341" t="e">
        <v>#REF!</v>
      </c>
      <c r="EN341" t="e">
        <v>#REF!</v>
      </c>
      <c r="EP341" t="e">
        <f t="shared" si="48"/>
        <v>#REF!</v>
      </c>
      <c r="EQ341" t="e">
        <f t="shared" si="49"/>
        <v>#REF!</v>
      </c>
      <c r="ER341" t="e">
        <f t="shared" si="50"/>
        <v>#REF!</v>
      </c>
    </row>
    <row r="342" spans="142:148" x14ac:dyDescent="0.25">
      <c r="EL342">
        <v>335</v>
      </c>
      <c r="EM342" t="e">
        <v>#REF!</v>
      </c>
      <c r="EN342" t="e">
        <v>#REF!</v>
      </c>
      <c r="EP342" t="e">
        <f t="shared" si="48"/>
        <v>#REF!</v>
      </c>
      <c r="EQ342" t="e">
        <f t="shared" si="49"/>
        <v>#REF!</v>
      </c>
      <c r="ER342" t="e">
        <f t="shared" si="50"/>
        <v>#REF!</v>
      </c>
    </row>
    <row r="343" spans="142:148" x14ac:dyDescent="0.25">
      <c r="EL343">
        <v>336</v>
      </c>
      <c r="EM343" t="e">
        <v>#REF!</v>
      </c>
      <c r="EN343" t="e">
        <v>#REF!</v>
      </c>
      <c r="EP343" t="e">
        <f t="shared" si="48"/>
        <v>#REF!</v>
      </c>
      <c r="EQ343" t="e">
        <f t="shared" si="49"/>
        <v>#REF!</v>
      </c>
      <c r="ER343" t="e">
        <f t="shared" si="50"/>
        <v>#REF!</v>
      </c>
    </row>
    <row r="344" spans="142:148" x14ac:dyDescent="0.25">
      <c r="EL344">
        <v>337</v>
      </c>
      <c r="EM344" t="e">
        <v>#REF!</v>
      </c>
      <c r="EN344" t="e">
        <v>#REF!</v>
      </c>
      <c r="EP344" t="e">
        <f t="shared" si="48"/>
        <v>#REF!</v>
      </c>
      <c r="EQ344" t="e">
        <f t="shared" si="49"/>
        <v>#REF!</v>
      </c>
      <c r="ER344" t="e">
        <f t="shared" si="50"/>
        <v>#REF!</v>
      </c>
    </row>
    <row r="345" spans="142:148" x14ac:dyDescent="0.25">
      <c r="EL345">
        <v>338</v>
      </c>
      <c r="EM345" t="e">
        <v>#REF!</v>
      </c>
      <c r="EN345" t="e">
        <v>#REF!</v>
      </c>
      <c r="EP345" t="e">
        <f t="shared" si="48"/>
        <v>#REF!</v>
      </c>
      <c r="EQ345" t="e">
        <f t="shared" si="49"/>
        <v>#REF!</v>
      </c>
      <c r="ER345" t="e">
        <f t="shared" si="50"/>
        <v>#REF!</v>
      </c>
    </row>
    <row r="346" spans="142:148" x14ac:dyDescent="0.25">
      <c r="EL346">
        <v>339</v>
      </c>
      <c r="EM346" t="e">
        <v>#REF!</v>
      </c>
      <c r="EN346" t="e">
        <v>#REF!</v>
      </c>
      <c r="EP346" t="e">
        <f t="shared" si="48"/>
        <v>#REF!</v>
      </c>
      <c r="EQ346" t="e">
        <f t="shared" si="49"/>
        <v>#REF!</v>
      </c>
      <c r="ER346" t="e">
        <f t="shared" si="50"/>
        <v>#REF!</v>
      </c>
    </row>
    <row r="347" spans="142:148" x14ac:dyDescent="0.25">
      <c r="EL347">
        <v>340</v>
      </c>
      <c r="EM347" t="e">
        <v>#REF!</v>
      </c>
      <c r="EN347" t="e">
        <v>#REF!</v>
      </c>
      <c r="EP347" t="e">
        <f t="shared" si="48"/>
        <v>#REF!</v>
      </c>
      <c r="EQ347" t="e">
        <f t="shared" si="49"/>
        <v>#REF!</v>
      </c>
      <c r="ER347" t="e">
        <f t="shared" si="50"/>
        <v>#REF!</v>
      </c>
    </row>
    <row r="348" spans="142:148" x14ac:dyDescent="0.25">
      <c r="EL348">
        <v>341</v>
      </c>
      <c r="EM348" t="e">
        <v>#REF!</v>
      </c>
      <c r="EN348" t="e">
        <v>#REF!</v>
      </c>
      <c r="EP348" t="e">
        <f t="shared" si="48"/>
        <v>#REF!</v>
      </c>
      <c r="EQ348" t="e">
        <f t="shared" si="49"/>
        <v>#REF!</v>
      </c>
      <c r="ER348" t="e">
        <f t="shared" si="50"/>
        <v>#REF!</v>
      </c>
    </row>
    <row r="349" spans="142:148" x14ac:dyDescent="0.25">
      <c r="EL349">
        <v>342</v>
      </c>
      <c r="EM349" t="e">
        <v>#REF!</v>
      </c>
      <c r="EN349" t="e">
        <v>#REF!</v>
      </c>
      <c r="EP349" t="e">
        <f t="shared" si="48"/>
        <v>#REF!</v>
      </c>
      <c r="EQ349" t="e">
        <f t="shared" si="49"/>
        <v>#REF!</v>
      </c>
      <c r="ER349" t="e">
        <f t="shared" si="50"/>
        <v>#REF!</v>
      </c>
    </row>
    <row r="350" spans="142:148" x14ac:dyDescent="0.25">
      <c r="EL350">
        <v>343</v>
      </c>
      <c r="EM350" t="e">
        <v>#REF!</v>
      </c>
      <c r="EN350" t="e">
        <v>#REF!</v>
      </c>
      <c r="EP350" t="e">
        <f t="shared" si="48"/>
        <v>#REF!</v>
      </c>
      <c r="EQ350" t="e">
        <f t="shared" si="49"/>
        <v>#REF!</v>
      </c>
      <c r="ER350" t="e">
        <f t="shared" si="50"/>
        <v>#REF!</v>
      </c>
    </row>
    <row r="351" spans="142:148" x14ac:dyDescent="0.25">
      <c r="EL351">
        <v>344</v>
      </c>
      <c r="EM351" t="e">
        <v>#REF!</v>
      </c>
      <c r="EN351" t="e">
        <v>#REF!</v>
      </c>
      <c r="EP351" t="e">
        <f t="shared" si="48"/>
        <v>#REF!</v>
      </c>
      <c r="EQ351" t="e">
        <f t="shared" si="49"/>
        <v>#REF!</v>
      </c>
      <c r="ER351" t="e">
        <f t="shared" si="50"/>
        <v>#REF!</v>
      </c>
    </row>
    <row r="352" spans="142:148" x14ac:dyDescent="0.25">
      <c r="EL352">
        <v>345</v>
      </c>
      <c r="EM352" t="e">
        <v>#REF!</v>
      </c>
      <c r="EN352" t="e">
        <v>#REF!</v>
      </c>
      <c r="EP352" t="e">
        <f t="shared" si="48"/>
        <v>#REF!</v>
      </c>
      <c r="EQ352" t="e">
        <f t="shared" si="49"/>
        <v>#REF!</v>
      </c>
      <c r="ER352" t="e">
        <f t="shared" si="50"/>
        <v>#REF!</v>
      </c>
    </row>
    <row r="353" spans="142:148" x14ac:dyDescent="0.25">
      <c r="EL353">
        <v>346</v>
      </c>
      <c r="EM353" t="e">
        <v>#REF!</v>
      </c>
      <c r="EN353" t="e">
        <v>#REF!</v>
      </c>
      <c r="EP353" t="e">
        <f t="shared" si="48"/>
        <v>#REF!</v>
      </c>
      <c r="EQ353" t="e">
        <f t="shared" si="49"/>
        <v>#REF!</v>
      </c>
      <c r="ER353" t="e">
        <f t="shared" si="50"/>
        <v>#REF!</v>
      </c>
    </row>
    <row r="354" spans="142:148" x14ac:dyDescent="0.25">
      <c r="EL354">
        <v>347</v>
      </c>
      <c r="EM354" t="e">
        <v>#REF!</v>
      </c>
      <c r="EN354" t="e">
        <v>#REF!</v>
      </c>
      <c r="EP354" t="e">
        <f t="shared" si="48"/>
        <v>#REF!</v>
      </c>
      <c r="EQ354" t="e">
        <f t="shared" si="49"/>
        <v>#REF!</v>
      </c>
      <c r="ER354" t="e">
        <f t="shared" si="50"/>
        <v>#REF!</v>
      </c>
    </row>
    <row r="355" spans="142:148" x14ac:dyDescent="0.25">
      <c r="EL355">
        <v>348</v>
      </c>
      <c r="EM355" t="e">
        <v>#REF!</v>
      </c>
      <c r="EN355" t="e">
        <v>#REF!</v>
      </c>
      <c r="EP355" t="e">
        <f t="shared" si="48"/>
        <v>#REF!</v>
      </c>
      <c r="EQ355" t="e">
        <f t="shared" si="49"/>
        <v>#REF!</v>
      </c>
      <c r="ER355" t="e">
        <f t="shared" si="50"/>
        <v>#REF!</v>
      </c>
    </row>
    <row r="356" spans="142:148" x14ac:dyDescent="0.25">
      <c r="EL356">
        <v>349</v>
      </c>
      <c r="EM356" t="e">
        <v>#REF!</v>
      </c>
      <c r="EN356" t="e">
        <v>#REF!</v>
      </c>
      <c r="EP356" t="e">
        <f t="shared" si="48"/>
        <v>#REF!</v>
      </c>
      <c r="EQ356" t="e">
        <f t="shared" si="49"/>
        <v>#REF!</v>
      </c>
      <c r="ER356" t="e">
        <f t="shared" si="50"/>
        <v>#REF!</v>
      </c>
    </row>
    <row r="357" spans="142:148" x14ac:dyDescent="0.25">
      <c r="EL357">
        <v>350</v>
      </c>
      <c r="EM357" t="e">
        <v>#REF!</v>
      </c>
      <c r="EN357" t="e">
        <v>#REF!</v>
      </c>
      <c r="EP357" t="e">
        <f t="shared" si="48"/>
        <v>#REF!</v>
      </c>
      <c r="EQ357" t="e">
        <f t="shared" si="49"/>
        <v>#REF!</v>
      </c>
      <c r="ER357" t="e">
        <f t="shared" si="50"/>
        <v>#REF!</v>
      </c>
    </row>
    <row r="358" spans="142:148" x14ac:dyDescent="0.25">
      <c r="EL358">
        <v>351</v>
      </c>
      <c r="EM358" t="e">
        <v>#REF!</v>
      </c>
      <c r="EN358" t="e">
        <v>#REF!</v>
      </c>
      <c r="EP358" t="e">
        <f t="shared" si="48"/>
        <v>#REF!</v>
      </c>
      <c r="EQ358" t="e">
        <f t="shared" si="49"/>
        <v>#REF!</v>
      </c>
      <c r="ER358" t="e">
        <f t="shared" si="50"/>
        <v>#REF!</v>
      </c>
    </row>
    <row r="359" spans="142:148" x14ac:dyDescent="0.25">
      <c r="EL359">
        <v>352</v>
      </c>
      <c r="EM359" t="e">
        <v>#REF!</v>
      </c>
      <c r="EN359" t="e">
        <v>#REF!</v>
      </c>
      <c r="EP359" t="e">
        <f t="shared" si="48"/>
        <v>#REF!</v>
      </c>
      <c r="EQ359" t="e">
        <f t="shared" si="49"/>
        <v>#REF!</v>
      </c>
      <c r="ER359" t="e">
        <f t="shared" si="50"/>
        <v>#REF!</v>
      </c>
    </row>
    <row r="360" spans="142:148" x14ac:dyDescent="0.25">
      <c r="EL360">
        <v>353</v>
      </c>
      <c r="EM360" t="e">
        <v>#REF!</v>
      </c>
      <c r="EN360" t="e">
        <v>#REF!</v>
      </c>
      <c r="EP360" t="e">
        <f t="shared" si="48"/>
        <v>#REF!</v>
      </c>
      <c r="EQ360" t="e">
        <f t="shared" si="49"/>
        <v>#REF!</v>
      </c>
      <c r="ER360" t="e">
        <f t="shared" si="50"/>
        <v>#REF!</v>
      </c>
    </row>
    <row r="361" spans="142:148" x14ac:dyDescent="0.25">
      <c r="EL361">
        <v>354</v>
      </c>
      <c r="EM361" t="e">
        <v>#REF!</v>
      </c>
      <c r="EN361" t="e">
        <v>#REF!</v>
      </c>
      <c r="EP361" t="e">
        <f t="shared" si="48"/>
        <v>#REF!</v>
      </c>
      <c r="EQ361" t="e">
        <f t="shared" si="49"/>
        <v>#REF!</v>
      </c>
      <c r="ER361" t="e">
        <f t="shared" si="50"/>
        <v>#REF!</v>
      </c>
    </row>
    <row r="362" spans="142:148" x14ac:dyDescent="0.25">
      <c r="EL362">
        <v>355</v>
      </c>
      <c r="EM362" t="e">
        <v>#REF!</v>
      </c>
      <c r="EN362" t="e">
        <v>#REF!</v>
      </c>
      <c r="EP362" t="e">
        <f t="shared" si="48"/>
        <v>#REF!</v>
      </c>
      <c r="EQ362" t="e">
        <f t="shared" si="49"/>
        <v>#REF!</v>
      </c>
      <c r="ER362" t="e">
        <f t="shared" si="50"/>
        <v>#REF!</v>
      </c>
    </row>
    <row r="363" spans="142:148" x14ac:dyDescent="0.25">
      <c r="EL363">
        <v>356</v>
      </c>
      <c r="EM363" t="e">
        <v>#REF!</v>
      </c>
      <c r="EN363" t="e">
        <v>#REF!</v>
      </c>
      <c r="EP363" t="e">
        <f t="shared" si="48"/>
        <v>#REF!</v>
      </c>
      <c r="EQ363" t="e">
        <f t="shared" si="49"/>
        <v>#REF!</v>
      </c>
      <c r="ER363" t="e">
        <f t="shared" si="50"/>
        <v>#REF!</v>
      </c>
    </row>
    <row r="364" spans="142:148" x14ac:dyDescent="0.25">
      <c r="EL364">
        <v>357</v>
      </c>
      <c r="EM364" t="e">
        <v>#REF!</v>
      </c>
      <c r="EN364" t="e">
        <v>#REF!</v>
      </c>
      <c r="EP364" t="e">
        <f t="shared" si="48"/>
        <v>#REF!</v>
      </c>
      <c r="EQ364" t="e">
        <f t="shared" si="49"/>
        <v>#REF!</v>
      </c>
      <c r="ER364" t="e">
        <f t="shared" si="50"/>
        <v>#REF!</v>
      </c>
    </row>
    <row r="365" spans="142:148" x14ac:dyDescent="0.25">
      <c r="EL365">
        <v>358</v>
      </c>
      <c r="EM365" t="e">
        <v>#REF!</v>
      </c>
      <c r="EN365" t="e">
        <v>#REF!</v>
      </c>
      <c r="EP365" t="e">
        <f t="shared" si="48"/>
        <v>#REF!</v>
      </c>
      <c r="EQ365" t="e">
        <f t="shared" si="49"/>
        <v>#REF!</v>
      </c>
      <c r="ER365" t="e">
        <f t="shared" si="50"/>
        <v>#REF!</v>
      </c>
    </row>
    <row r="366" spans="142:148" x14ac:dyDescent="0.25">
      <c r="EL366">
        <v>359</v>
      </c>
      <c r="EM366" t="e">
        <v>#REF!</v>
      </c>
      <c r="EN366" t="e">
        <v>#REF!</v>
      </c>
      <c r="EP366" t="e">
        <f t="shared" si="48"/>
        <v>#REF!</v>
      </c>
      <c r="EQ366" t="e">
        <f t="shared" si="49"/>
        <v>#REF!</v>
      </c>
      <c r="ER366" t="e">
        <f t="shared" si="50"/>
        <v>#REF!</v>
      </c>
    </row>
    <row r="367" spans="142:148" x14ac:dyDescent="0.25">
      <c r="EL367">
        <v>360</v>
      </c>
      <c r="EM367" t="e">
        <v>#REF!</v>
      </c>
      <c r="EN367" t="e">
        <v>#REF!</v>
      </c>
      <c r="EP367" t="e">
        <f t="shared" si="48"/>
        <v>#REF!</v>
      </c>
      <c r="EQ367" t="e">
        <f t="shared" si="49"/>
        <v>#REF!</v>
      </c>
      <c r="ER367" t="e">
        <f t="shared" si="50"/>
        <v>#REF!</v>
      </c>
    </row>
    <row r="368" spans="142:148" x14ac:dyDescent="0.25">
      <c r="EL368">
        <v>361</v>
      </c>
      <c r="EM368" t="e">
        <v>#REF!</v>
      </c>
      <c r="EN368" t="e">
        <v>#REF!</v>
      </c>
      <c r="EP368" t="e">
        <f t="shared" si="48"/>
        <v>#REF!</v>
      </c>
      <c r="EQ368" t="e">
        <f t="shared" si="49"/>
        <v>#REF!</v>
      </c>
      <c r="ER368" t="e">
        <f t="shared" si="50"/>
        <v>#REF!</v>
      </c>
    </row>
    <row r="369" spans="142:148" x14ac:dyDescent="0.25">
      <c r="EL369">
        <v>362</v>
      </c>
      <c r="EM369" t="e">
        <v>#REF!</v>
      </c>
      <c r="EN369" t="e">
        <v>#REF!</v>
      </c>
      <c r="EP369" t="e">
        <f t="shared" si="48"/>
        <v>#REF!</v>
      </c>
      <c r="EQ369" t="e">
        <f t="shared" si="49"/>
        <v>#REF!</v>
      </c>
      <c r="ER369" t="e">
        <f t="shared" si="50"/>
        <v>#REF!</v>
      </c>
    </row>
    <row r="370" spans="142:148" x14ac:dyDescent="0.25">
      <c r="EL370">
        <v>363</v>
      </c>
      <c r="EM370" t="e">
        <v>#REF!</v>
      </c>
      <c r="EN370" t="e">
        <v>#REF!</v>
      </c>
      <c r="EP370" t="e">
        <f t="shared" si="48"/>
        <v>#REF!</v>
      </c>
      <c r="EQ370" t="e">
        <f t="shared" si="49"/>
        <v>#REF!</v>
      </c>
      <c r="ER370" t="e">
        <f t="shared" si="50"/>
        <v>#REF!</v>
      </c>
    </row>
    <row r="371" spans="142:148" x14ac:dyDescent="0.25">
      <c r="EL371">
        <v>364</v>
      </c>
      <c r="EM371" t="e">
        <v>#REF!</v>
      </c>
      <c r="EN371" t="e">
        <v>#REF!</v>
      </c>
      <c r="EP371" t="e">
        <f t="shared" si="48"/>
        <v>#REF!</v>
      </c>
      <c r="EQ371" t="e">
        <f t="shared" si="49"/>
        <v>#REF!</v>
      </c>
      <c r="ER371" t="e">
        <f t="shared" si="50"/>
        <v>#REF!</v>
      </c>
    </row>
    <row r="372" spans="142:148" x14ac:dyDescent="0.25">
      <c r="EL372">
        <v>365</v>
      </c>
      <c r="EM372" t="e">
        <v>#REF!</v>
      </c>
      <c r="EN372" t="e">
        <v>#REF!</v>
      </c>
      <c r="EP372" t="e">
        <f t="shared" si="48"/>
        <v>#REF!</v>
      </c>
      <c r="EQ372" t="e">
        <f t="shared" si="49"/>
        <v>#REF!</v>
      </c>
      <c r="ER372" t="e">
        <f t="shared" si="50"/>
        <v>#REF!</v>
      </c>
    </row>
    <row r="373" spans="142:148" x14ac:dyDescent="0.25">
      <c r="EL373">
        <v>366</v>
      </c>
      <c r="EM373" t="e">
        <v>#REF!</v>
      </c>
      <c r="EN373" t="e">
        <v>#REF!</v>
      </c>
      <c r="EP373" t="e">
        <f t="shared" si="48"/>
        <v>#REF!</v>
      </c>
      <c r="EQ373" t="e">
        <f t="shared" si="49"/>
        <v>#REF!</v>
      </c>
      <c r="ER373" t="e">
        <f t="shared" si="50"/>
        <v>#REF!</v>
      </c>
    </row>
    <row r="374" spans="142:148" x14ac:dyDescent="0.25">
      <c r="EL374">
        <v>367</v>
      </c>
      <c r="EM374" t="e">
        <v>#REF!</v>
      </c>
      <c r="EN374" t="e">
        <v>#REF!</v>
      </c>
      <c r="EP374" t="e">
        <f t="shared" si="48"/>
        <v>#REF!</v>
      </c>
      <c r="EQ374" t="e">
        <f t="shared" si="49"/>
        <v>#REF!</v>
      </c>
      <c r="ER374" t="e">
        <f t="shared" si="50"/>
        <v>#REF!</v>
      </c>
    </row>
    <row r="375" spans="142:148" x14ac:dyDescent="0.25">
      <c r="EL375">
        <v>368</v>
      </c>
      <c r="EM375" t="e">
        <v>#REF!</v>
      </c>
      <c r="EN375" t="e">
        <v>#REF!</v>
      </c>
      <c r="EP375" t="e">
        <f t="shared" si="48"/>
        <v>#REF!</v>
      </c>
      <c r="EQ375" t="e">
        <f t="shared" si="49"/>
        <v>#REF!</v>
      </c>
      <c r="ER375" t="e">
        <f t="shared" si="50"/>
        <v>#REF!</v>
      </c>
    </row>
    <row r="376" spans="142:148" x14ac:dyDescent="0.25">
      <c r="EL376">
        <v>369</v>
      </c>
      <c r="EM376" t="e">
        <v>#REF!</v>
      </c>
      <c r="EN376" t="e">
        <v>#REF!</v>
      </c>
      <c r="EP376" t="e">
        <f t="shared" si="48"/>
        <v>#REF!</v>
      </c>
      <c r="EQ376" t="e">
        <f t="shared" si="49"/>
        <v>#REF!</v>
      </c>
      <c r="ER376" t="e">
        <f t="shared" si="50"/>
        <v>#REF!</v>
      </c>
    </row>
    <row r="377" spans="142:148" x14ac:dyDescent="0.25">
      <c r="EL377">
        <v>370</v>
      </c>
      <c r="EM377" t="e">
        <v>#REF!</v>
      </c>
      <c r="EN377" t="e">
        <v>#REF!</v>
      </c>
      <c r="EP377" t="e">
        <f t="shared" si="48"/>
        <v>#REF!</v>
      </c>
      <c r="EQ377" t="e">
        <f t="shared" si="49"/>
        <v>#REF!</v>
      </c>
      <c r="ER377" t="e">
        <f t="shared" si="50"/>
        <v>#REF!</v>
      </c>
    </row>
    <row r="378" spans="142:148" x14ac:dyDescent="0.25">
      <c r="EL378">
        <v>371</v>
      </c>
      <c r="EM378" t="e">
        <v>#REF!</v>
      </c>
      <c r="EN378" t="e">
        <v>#REF!</v>
      </c>
      <c r="EP378" t="e">
        <f t="shared" si="48"/>
        <v>#REF!</v>
      </c>
      <c r="EQ378" t="e">
        <f t="shared" si="49"/>
        <v>#REF!</v>
      </c>
      <c r="ER378" t="e">
        <f t="shared" si="50"/>
        <v>#REF!</v>
      </c>
    </row>
    <row r="379" spans="142:148" x14ac:dyDescent="0.25">
      <c r="EL379">
        <v>372</v>
      </c>
      <c r="EM379" t="e">
        <v>#REF!</v>
      </c>
      <c r="EN379" t="e">
        <v>#REF!</v>
      </c>
      <c r="EP379" t="e">
        <f t="shared" si="48"/>
        <v>#REF!</v>
      </c>
      <c r="EQ379" t="e">
        <f t="shared" si="49"/>
        <v>#REF!</v>
      </c>
      <c r="ER379" t="e">
        <f t="shared" si="50"/>
        <v>#REF!</v>
      </c>
    </row>
    <row r="380" spans="142:148" x14ac:dyDescent="0.25">
      <c r="EL380">
        <v>373</v>
      </c>
      <c r="EM380" t="e">
        <v>#REF!</v>
      </c>
      <c r="EN380" t="e">
        <v>#REF!</v>
      </c>
      <c r="EP380" t="e">
        <f t="shared" si="48"/>
        <v>#REF!</v>
      </c>
      <c r="EQ380" t="e">
        <f t="shared" si="49"/>
        <v>#REF!</v>
      </c>
      <c r="ER380" t="e">
        <f t="shared" si="50"/>
        <v>#REF!</v>
      </c>
    </row>
    <row r="381" spans="142:148" x14ac:dyDescent="0.25">
      <c r="EL381">
        <v>374</v>
      </c>
      <c r="EM381" t="e">
        <v>#REF!</v>
      </c>
      <c r="EN381" t="e">
        <v>#REF!</v>
      </c>
      <c r="EP381" t="e">
        <f t="shared" si="48"/>
        <v>#REF!</v>
      </c>
      <c r="EQ381" t="e">
        <f t="shared" si="49"/>
        <v>#REF!</v>
      </c>
      <c r="ER381" t="e">
        <f t="shared" si="50"/>
        <v>#REF!</v>
      </c>
    </row>
    <row r="382" spans="142:148" x14ac:dyDescent="0.25">
      <c r="EL382">
        <v>375</v>
      </c>
      <c r="EM382" t="e">
        <v>#REF!</v>
      </c>
      <c r="EN382" t="e">
        <v>#REF!</v>
      </c>
      <c r="EP382" t="e">
        <f t="shared" si="48"/>
        <v>#REF!</v>
      </c>
      <c r="EQ382" t="e">
        <f t="shared" si="49"/>
        <v>#REF!</v>
      </c>
      <c r="ER382" t="e">
        <f t="shared" si="50"/>
        <v>#REF!</v>
      </c>
    </row>
    <row r="383" spans="142:148" x14ac:dyDescent="0.25">
      <c r="EL383">
        <v>376</v>
      </c>
      <c r="EM383" t="e">
        <v>#REF!</v>
      </c>
      <c r="EN383" t="e">
        <v>#REF!</v>
      </c>
      <c r="EP383" t="e">
        <f t="shared" si="48"/>
        <v>#REF!</v>
      </c>
      <c r="EQ383" t="e">
        <f t="shared" si="49"/>
        <v>#REF!</v>
      </c>
      <c r="ER383" t="e">
        <f t="shared" si="50"/>
        <v>#REF!</v>
      </c>
    </row>
    <row r="384" spans="142:148" x14ac:dyDescent="0.25">
      <c r="EL384">
        <v>377</v>
      </c>
      <c r="EM384" t="e">
        <v>#REF!</v>
      </c>
      <c r="EN384" t="e">
        <v>#REF!</v>
      </c>
      <c r="EP384" t="e">
        <f t="shared" si="48"/>
        <v>#REF!</v>
      </c>
      <c r="EQ384" t="e">
        <f t="shared" si="49"/>
        <v>#REF!</v>
      </c>
      <c r="ER384" t="e">
        <f t="shared" si="50"/>
        <v>#REF!</v>
      </c>
    </row>
    <row r="385" spans="142:148" x14ac:dyDescent="0.25">
      <c r="EL385">
        <v>378</v>
      </c>
      <c r="EM385" t="e">
        <v>#REF!</v>
      </c>
      <c r="EN385" t="e">
        <v>#REF!</v>
      </c>
      <c r="EP385" t="e">
        <f t="shared" si="48"/>
        <v>#REF!</v>
      </c>
      <c r="EQ385" t="e">
        <f t="shared" si="49"/>
        <v>#REF!</v>
      </c>
      <c r="ER385" t="e">
        <f t="shared" si="50"/>
        <v>#REF!</v>
      </c>
    </row>
    <row r="386" spans="142:148" x14ac:dyDescent="0.25">
      <c r="EL386">
        <v>379</v>
      </c>
      <c r="EM386" t="e">
        <v>#REF!</v>
      </c>
      <c r="EN386" t="e">
        <v>#REF!</v>
      </c>
      <c r="EP386" t="e">
        <f t="shared" si="48"/>
        <v>#REF!</v>
      </c>
      <c r="EQ386" t="e">
        <f t="shared" si="49"/>
        <v>#REF!</v>
      </c>
      <c r="ER386" t="e">
        <f t="shared" si="50"/>
        <v>#REF!</v>
      </c>
    </row>
    <row r="387" spans="142:148" x14ac:dyDescent="0.25">
      <c r="EL387">
        <v>380</v>
      </c>
      <c r="EM387" t="e">
        <v>#REF!</v>
      </c>
      <c r="EN387" t="e">
        <v>#REF!</v>
      </c>
      <c r="EP387" t="e">
        <f t="shared" si="48"/>
        <v>#REF!</v>
      </c>
      <c r="EQ387" t="e">
        <f t="shared" si="49"/>
        <v>#REF!</v>
      </c>
      <c r="ER387" t="e">
        <f t="shared" si="50"/>
        <v>#REF!</v>
      </c>
    </row>
    <row r="388" spans="142:148" x14ac:dyDescent="0.25">
      <c r="EL388">
        <v>381</v>
      </c>
      <c r="EM388" t="e">
        <v>#REF!</v>
      </c>
      <c r="EN388" t="e">
        <v>#REF!</v>
      </c>
      <c r="EP388" t="e">
        <f t="shared" si="48"/>
        <v>#REF!</v>
      </c>
      <c r="EQ388" t="e">
        <f t="shared" si="49"/>
        <v>#REF!</v>
      </c>
      <c r="ER388" t="e">
        <f t="shared" si="50"/>
        <v>#REF!</v>
      </c>
    </row>
    <row r="389" spans="142:148" x14ac:dyDescent="0.25">
      <c r="EL389">
        <v>382</v>
      </c>
      <c r="EM389" t="e">
        <v>#REF!</v>
      </c>
      <c r="EN389" t="e">
        <v>#REF!</v>
      </c>
      <c r="EP389" t="e">
        <f t="shared" si="48"/>
        <v>#REF!</v>
      </c>
      <c r="EQ389" t="e">
        <f t="shared" si="49"/>
        <v>#REF!</v>
      </c>
      <c r="ER389" t="e">
        <f t="shared" si="50"/>
        <v>#REF!</v>
      </c>
    </row>
    <row r="390" spans="142:148" x14ac:dyDescent="0.25">
      <c r="EL390">
        <v>383</v>
      </c>
      <c r="EM390" t="e">
        <v>#REF!</v>
      </c>
      <c r="EN390" t="e">
        <v>#REF!</v>
      </c>
      <c r="EP390" t="e">
        <f t="shared" si="48"/>
        <v>#REF!</v>
      </c>
      <c r="EQ390" t="e">
        <f t="shared" si="49"/>
        <v>#REF!</v>
      </c>
      <c r="ER390" t="e">
        <f t="shared" si="50"/>
        <v>#REF!</v>
      </c>
    </row>
    <row r="391" spans="142:148" x14ac:dyDescent="0.25">
      <c r="EL391">
        <v>384</v>
      </c>
      <c r="EM391" t="e">
        <v>#REF!</v>
      </c>
      <c r="EN391" t="e">
        <v>#REF!</v>
      </c>
      <c r="EP391" t="e">
        <f t="shared" si="48"/>
        <v>#REF!</v>
      </c>
      <c r="EQ391" t="e">
        <f t="shared" si="49"/>
        <v>#REF!</v>
      </c>
      <c r="ER391" t="e">
        <f t="shared" si="50"/>
        <v>#REF!</v>
      </c>
    </row>
    <row r="392" spans="142:148" x14ac:dyDescent="0.25">
      <c r="EL392">
        <v>385</v>
      </c>
      <c r="EM392" t="e">
        <v>#REF!</v>
      </c>
      <c r="EN392" t="e">
        <v>#REF!</v>
      </c>
      <c r="EP392" t="e">
        <f t="shared" ref="EP392:EP455" si="51">IF(EM392&gt;EN392,1,0)</f>
        <v>#REF!</v>
      </c>
      <c r="EQ392" t="e">
        <f t="shared" ref="EQ392:EQ455" si="52">IF(EP392&gt;0,0,1)</f>
        <v>#REF!</v>
      </c>
      <c r="ER392" t="e">
        <f t="shared" ref="ER392:ER455" si="53">IF(EM392&gt;EN392,EM392-EN392,EN392-EM392)</f>
        <v>#REF!</v>
      </c>
    </row>
    <row r="393" spans="142:148" x14ac:dyDescent="0.25">
      <c r="EL393">
        <v>386</v>
      </c>
      <c r="EM393" t="e">
        <v>#REF!</v>
      </c>
      <c r="EN393" t="e">
        <v>#REF!</v>
      </c>
      <c r="EP393" t="e">
        <f t="shared" si="51"/>
        <v>#REF!</v>
      </c>
      <c r="EQ393" t="e">
        <f t="shared" si="52"/>
        <v>#REF!</v>
      </c>
      <c r="ER393" t="e">
        <f t="shared" si="53"/>
        <v>#REF!</v>
      </c>
    </row>
    <row r="394" spans="142:148" x14ac:dyDescent="0.25">
      <c r="EL394">
        <v>387</v>
      </c>
      <c r="EM394" t="e">
        <v>#REF!</v>
      </c>
      <c r="EN394" t="e">
        <v>#REF!</v>
      </c>
      <c r="EP394" t="e">
        <f t="shared" si="51"/>
        <v>#REF!</v>
      </c>
      <c r="EQ394" t="e">
        <f t="shared" si="52"/>
        <v>#REF!</v>
      </c>
      <c r="ER394" t="e">
        <f t="shared" si="53"/>
        <v>#REF!</v>
      </c>
    </row>
    <row r="395" spans="142:148" x14ac:dyDescent="0.25">
      <c r="EL395">
        <v>388</v>
      </c>
      <c r="EM395" t="e">
        <v>#REF!</v>
      </c>
      <c r="EN395" t="e">
        <v>#REF!</v>
      </c>
      <c r="EP395" t="e">
        <f t="shared" si="51"/>
        <v>#REF!</v>
      </c>
      <c r="EQ395" t="e">
        <f t="shared" si="52"/>
        <v>#REF!</v>
      </c>
      <c r="ER395" t="e">
        <f t="shared" si="53"/>
        <v>#REF!</v>
      </c>
    </row>
    <row r="396" spans="142:148" x14ac:dyDescent="0.25">
      <c r="EL396">
        <v>389</v>
      </c>
      <c r="EM396" t="e">
        <v>#REF!</v>
      </c>
      <c r="EN396" t="e">
        <v>#REF!</v>
      </c>
      <c r="EP396" t="e">
        <f t="shared" si="51"/>
        <v>#REF!</v>
      </c>
      <c r="EQ396" t="e">
        <f t="shared" si="52"/>
        <v>#REF!</v>
      </c>
      <c r="ER396" t="e">
        <f t="shared" si="53"/>
        <v>#REF!</v>
      </c>
    </row>
    <row r="397" spans="142:148" x14ac:dyDescent="0.25">
      <c r="EL397">
        <v>390</v>
      </c>
      <c r="EM397" t="e">
        <v>#REF!</v>
      </c>
      <c r="EN397" t="e">
        <v>#REF!</v>
      </c>
      <c r="EP397" t="e">
        <f t="shared" si="51"/>
        <v>#REF!</v>
      </c>
      <c r="EQ397" t="e">
        <f t="shared" si="52"/>
        <v>#REF!</v>
      </c>
      <c r="ER397" t="e">
        <f t="shared" si="53"/>
        <v>#REF!</v>
      </c>
    </row>
    <row r="398" spans="142:148" x14ac:dyDescent="0.25">
      <c r="EL398">
        <v>391</v>
      </c>
      <c r="EM398" t="e">
        <v>#REF!</v>
      </c>
      <c r="EN398" t="e">
        <v>#REF!</v>
      </c>
      <c r="EP398" t="e">
        <f t="shared" si="51"/>
        <v>#REF!</v>
      </c>
      <c r="EQ398" t="e">
        <f t="shared" si="52"/>
        <v>#REF!</v>
      </c>
      <c r="ER398" t="e">
        <f t="shared" si="53"/>
        <v>#REF!</v>
      </c>
    </row>
    <row r="399" spans="142:148" x14ac:dyDescent="0.25">
      <c r="EL399">
        <v>392</v>
      </c>
      <c r="EM399" t="e">
        <v>#REF!</v>
      </c>
      <c r="EN399" t="e">
        <v>#REF!</v>
      </c>
      <c r="EP399" t="e">
        <f t="shared" si="51"/>
        <v>#REF!</v>
      </c>
      <c r="EQ399" t="e">
        <f t="shared" si="52"/>
        <v>#REF!</v>
      </c>
      <c r="ER399" t="e">
        <f t="shared" si="53"/>
        <v>#REF!</v>
      </c>
    </row>
    <row r="400" spans="142:148" x14ac:dyDescent="0.25">
      <c r="EL400">
        <v>393</v>
      </c>
      <c r="EM400" t="e">
        <v>#REF!</v>
      </c>
      <c r="EN400" t="e">
        <v>#REF!</v>
      </c>
      <c r="EP400" t="e">
        <f t="shared" si="51"/>
        <v>#REF!</v>
      </c>
      <c r="EQ400" t="e">
        <f t="shared" si="52"/>
        <v>#REF!</v>
      </c>
      <c r="ER400" t="e">
        <f t="shared" si="53"/>
        <v>#REF!</v>
      </c>
    </row>
    <row r="401" spans="142:148" x14ac:dyDescent="0.25">
      <c r="EL401">
        <v>394</v>
      </c>
      <c r="EM401" t="e">
        <v>#REF!</v>
      </c>
      <c r="EN401" t="e">
        <v>#REF!</v>
      </c>
      <c r="EP401" t="e">
        <f t="shared" si="51"/>
        <v>#REF!</v>
      </c>
      <c r="EQ401" t="e">
        <f t="shared" si="52"/>
        <v>#REF!</v>
      </c>
      <c r="ER401" t="e">
        <f t="shared" si="53"/>
        <v>#REF!</v>
      </c>
    </row>
    <row r="402" spans="142:148" x14ac:dyDescent="0.25">
      <c r="EL402">
        <v>395</v>
      </c>
      <c r="EM402" t="e">
        <v>#REF!</v>
      </c>
      <c r="EN402" t="e">
        <v>#REF!</v>
      </c>
      <c r="EP402" t="e">
        <f t="shared" si="51"/>
        <v>#REF!</v>
      </c>
      <c r="EQ402" t="e">
        <f t="shared" si="52"/>
        <v>#REF!</v>
      </c>
      <c r="ER402" t="e">
        <f t="shared" si="53"/>
        <v>#REF!</v>
      </c>
    </row>
    <row r="403" spans="142:148" x14ac:dyDescent="0.25">
      <c r="EL403">
        <v>396</v>
      </c>
      <c r="EM403" t="e">
        <v>#REF!</v>
      </c>
      <c r="EN403" t="e">
        <v>#REF!</v>
      </c>
      <c r="EP403" t="e">
        <f t="shared" si="51"/>
        <v>#REF!</v>
      </c>
      <c r="EQ403" t="e">
        <f t="shared" si="52"/>
        <v>#REF!</v>
      </c>
      <c r="ER403" t="e">
        <f t="shared" si="53"/>
        <v>#REF!</v>
      </c>
    </row>
    <row r="404" spans="142:148" x14ac:dyDescent="0.25">
      <c r="EL404">
        <v>397</v>
      </c>
      <c r="EM404" t="e">
        <v>#REF!</v>
      </c>
      <c r="EN404" t="e">
        <v>#REF!</v>
      </c>
      <c r="EP404" t="e">
        <f t="shared" si="51"/>
        <v>#REF!</v>
      </c>
      <c r="EQ404" t="e">
        <f t="shared" si="52"/>
        <v>#REF!</v>
      </c>
      <c r="ER404" t="e">
        <f t="shared" si="53"/>
        <v>#REF!</v>
      </c>
    </row>
    <row r="405" spans="142:148" x14ac:dyDescent="0.25">
      <c r="EL405">
        <v>398</v>
      </c>
      <c r="EM405" t="e">
        <v>#REF!</v>
      </c>
      <c r="EN405" t="e">
        <v>#REF!</v>
      </c>
      <c r="EP405" t="e">
        <f t="shared" si="51"/>
        <v>#REF!</v>
      </c>
      <c r="EQ405" t="e">
        <f t="shared" si="52"/>
        <v>#REF!</v>
      </c>
      <c r="ER405" t="e">
        <f t="shared" si="53"/>
        <v>#REF!</v>
      </c>
    </row>
    <row r="406" spans="142:148" x14ac:dyDescent="0.25">
      <c r="EL406">
        <v>399</v>
      </c>
      <c r="EM406" t="e">
        <v>#REF!</v>
      </c>
      <c r="EN406" t="e">
        <v>#REF!</v>
      </c>
      <c r="EP406" t="e">
        <f t="shared" si="51"/>
        <v>#REF!</v>
      </c>
      <c r="EQ406" t="e">
        <f t="shared" si="52"/>
        <v>#REF!</v>
      </c>
      <c r="ER406" t="e">
        <f t="shared" si="53"/>
        <v>#REF!</v>
      </c>
    </row>
    <row r="407" spans="142:148" x14ac:dyDescent="0.25">
      <c r="EL407">
        <v>400</v>
      </c>
      <c r="EM407" t="e">
        <v>#REF!</v>
      </c>
      <c r="EN407" t="e">
        <v>#REF!</v>
      </c>
      <c r="EP407" t="e">
        <f t="shared" si="51"/>
        <v>#REF!</v>
      </c>
      <c r="EQ407" t="e">
        <f t="shared" si="52"/>
        <v>#REF!</v>
      </c>
      <c r="ER407" t="e">
        <f t="shared" si="53"/>
        <v>#REF!</v>
      </c>
    </row>
    <row r="408" spans="142:148" x14ac:dyDescent="0.25">
      <c r="EL408">
        <v>401</v>
      </c>
      <c r="EM408" t="e">
        <v>#REF!</v>
      </c>
      <c r="EN408" t="e">
        <v>#REF!</v>
      </c>
      <c r="EP408" t="e">
        <f t="shared" si="51"/>
        <v>#REF!</v>
      </c>
      <c r="EQ408" t="e">
        <f t="shared" si="52"/>
        <v>#REF!</v>
      </c>
      <c r="ER408" t="e">
        <f t="shared" si="53"/>
        <v>#REF!</v>
      </c>
    </row>
    <row r="409" spans="142:148" x14ac:dyDescent="0.25">
      <c r="EL409">
        <v>402</v>
      </c>
      <c r="EM409" t="e">
        <v>#REF!</v>
      </c>
      <c r="EN409" t="e">
        <v>#REF!</v>
      </c>
      <c r="EP409" t="e">
        <f t="shared" si="51"/>
        <v>#REF!</v>
      </c>
      <c r="EQ409" t="e">
        <f t="shared" si="52"/>
        <v>#REF!</v>
      </c>
      <c r="ER409" t="e">
        <f t="shared" si="53"/>
        <v>#REF!</v>
      </c>
    </row>
    <row r="410" spans="142:148" x14ac:dyDescent="0.25">
      <c r="EL410">
        <v>403</v>
      </c>
      <c r="EM410" t="e">
        <v>#REF!</v>
      </c>
      <c r="EN410" t="e">
        <v>#REF!</v>
      </c>
      <c r="EP410" t="e">
        <f t="shared" si="51"/>
        <v>#REF!</v>
      </c>
      <c r="EQ410" t="e">
        <f t="shared" si="52"/>
        <v>#REF!</v>
      </c>
      <c r="ER410" t="e">
        <f t="shared" si="53"/>
        <v>#REF!</v>
      </c>
    </row>
    <row r="411" spans="142:148" x14ac:dyDescent="0.25">
      <c r="EL411">
        <v>404</v>
      </c>
      <c r="EM411" t="e">
        <v>#REF!</v>
      </c>
      <c r="EN411" t="e">
        <v>#REF!</v>
      </c>
      <c r="EP411" t="e">
        <f t="shared" si="51"/>
        <v>#REF!</v>
      </c>
      <c r="EQ411" t="e">
        <f t="shared" si="52"/>
        <v>#REF!</v>
      </c>
      <c r="ER411" t="e">
        <f t="shared" si="53"/>
        <v>#REF!</v>
      </c>
    </row>
    <row r="412" spans="142:148" x14ac:dyDescent="0.25">
      <c r="EL412">
        <v>405</v>
      </c>
      <c r="EM412" t="e">
        <v>#REF!</v>
      </c>
      <c r="EN412" t="e">
        <v>#REF!</v>
      </c>
      <c r="EP412" t="e">
        <f t="shared" si="51"/>
        <v>#REF!</v>
      </c>
      <c r="EQ412" t="e">
        <f t="shared" si="52"/>
        <v>#REF!</v>
      </c>
      <c r="ER412" t="e">
        <f t="shared" si="53"/>
        <v>#REF!</v>
      </c>
    </row>
    <row r="413" spans="142:148" x14ac:dyDescent="0.25">
      <c r="EL413">
        <v>406</v>
      </c>
      <c r="EM413" t="e">
        <v>#REF!</v>
      </c>
      <c r="EN413" t="e">
        <v>#REF!</v>
      </c>
      <c r="EP413" t="e">
        <f t="shared" si="51"/>
        <v>#REF!</v>
      </c>
      <c r="EQ413" t="e">
        <f t="shared" si="52"/>
        <v>#REF!</v>
      </c>
      <c r="ER413" t="e">
        <f t="shared" si="53"/>
        <v>#REF!</v>
      </c>
    </row>
    <row r="414" spans="142:148" x14ac:dyDescent="0.25">
      <c r="EL414">
        <v>407</v>
      </c>
      <c r="EM414" t="e">
        <v>#REF!</v>
      </c>
      <c r="EN414" t="e">
        <v>#REF!</v>
      </c>
      <c r="EP414" t="e">
        <f t="shared" si="51"/>
        <v>#REF!</v>
      </c>
      <c r="EQ414" t="e">
        <f t="shared" si="52"/>
        <v>#REF!</v>
      </c>
      <c r="ER414" t="e">
        <f t="shared" si="53"/>
        <v>#REF!</v>
      </c>
    </row>
    <row r="415" spans="142:148" x14ac:dyDescent="0.25">
      <c r="EL415">
        <v>408</v>
      </c>
      <c r="EM415" t="e">
        <v>#REF!</v>
      </c>
      <c r="EN415" t="e">
        <v>#REF!</v>
      </c>
      <c r="EP415" t="e">
        <f t="shared" si="51"/>
        <v>#REF!</v>
      </c>
      <c r="EQ415" t="e">
        <f t="shared" si="52"/>
        <v>#REF!</v>
      </c>
      <c r="ER415" t="e">
        <f t="shared" si="53"/>
        <v>#REF!</v>
      </c>
    </row>
    <row r="416" spans="142:148" x14ac:dyDescent="0.25">
      <c r="EL416">
        <v>409</v>
      </c>
      <c r="EM416" t="e">
        <v>#REF!</v>
      </c>
      <c r="EN416" t="e">
        <v>#REF!</v>
      </c>
      <c r="EP416" t="e">
        <f t="shared" si="51"/>
        <v>#REF!</v>
      </c>
      <c r="EQ416" t="e">
        <f t="shared" si="52"/>
        <v>#REF!</v>
      </c>
      <c r="ER416" t="e">
        <f t="shared" si="53"/>
        <v>#REF!</v>
      </c>
    </row>
    <row r="417" spans="142:148" x14ac:dyDescent="0.25">
      <c r="EL417">
        <v>410</v>
      </c>
      <c r="EM417" t="e">
        <v>#REF!</v>
      </c>
      <c r="EN417" t="e">
        <v>#REF!</v>
      </c>
      <c r="EP417" t="e">
        <f t="shared" si="51"/>
        <v>#REF!</v>
      </c>
      <c r="EQ417" t="e">
        <f t="shared" si="52"/>
        <v>#REF!</v>
      </c>
      <c r="ER417" t="e">
        <f t="shared" si="53"/>
        <v>#REF!</v>
      </c>
    </row>
    <row r="418" spans="142:148" x14ac:dyDescent="0.25">
      <c r="EL418">
        <v>411</v>
      </c>
      <c r="EM418" t="e">
        <v>#REF!</v>
      </c>
      <c r="EN418" t="e">
        <v>#REF!</v>
      </c>
      <c r="EP418" t="e">
        <f t="shared" si="51"/>
        <v>#REF!</v>
      </c>
      <c r="EQ418" t="e">
        <f t="shared" si="52"/>
        <v>#REF!</v>
      </c>
      <c r="ER418" t="e">
        <f t="shared" si="53"/>
        <v>#REF!</v>
      </c>
    </row>
    <row r="419" spans="142:148" x14ac:dyDescent="0.25">
      <c r="EL419">
        <v>412</v>
      </c>
      <c r="EM419" t="e">
        <v>#REF!</v>
      </c>
      <c r="EN419" t="e">
        <v>#REF!</v>
      </c>
      <c r="EP419" t="e">
        <f t="shared" si="51"/>
        <v>#REF!</v>
      </c>
      <c r="EQ419" t="e">
        <f t="shared" si="52"/>
        <v>#REF!</v>
      </c>
      <c r="ER419" t="e">
        <f t="shared" si="53"/>
        <v>#REF!</v>
      </c>
    </row>
    <row r="420" spans="142:148" x14ac:dyDescent="0.25">
      <c r="EL420">
        <v>413</v>
      </c>
      <c r="EM420" t="e">
        <v>#REF!</v>
      </c>
      <c r="EN420" t="e">
        <v>#REF!</v>
      </c>
      <c r="EP420" t="e">
        <f t="shared" si="51"/>
        <v>#REF!</v>
      </c>
      <c r="EQ420" t="e">
        <f t="shared" si="52"/>
        <v>#REF!</v>
      </c>
      <c r="ER420" t="e">
        <f t="shared" si="53"/>
        <v>#REF!</v>
      </c>
    </row>
    <row r="421" spans="142:148" x14ac:dyDescent="0.25">
      <c r="EL421">
        <v>414</v>
      </c>
      <c r="EM421" t="e">
        <v>#REF!</v>
      </c>
      <c r="EN421" t="e">
        <v>#REF!</v>
      </c>
      <c r="EP421" t="e">
        <f t="shared" si="51"/>
        <v>#REF!</v>
      </c>
      <c r="EQ421" t="e">
        <f t="shared" si="52"/>
        <v>#REF!</v>
      </c>
      <c r="ER421" t="e">
        <f t="shared" si="53"/>
        <v>#REF!</v>
      </c>
    </row>
    <row r="422" spans="142:148" x14ac:dyDescent="0.25">
      <c r="EL422">
        <v>415</v>
      </c>
      <c r="EM422" t="e">
        <v>#REF!</v>
      </c>
      <c r="EN422" t="e">
        <v>#REF!</v>
      </c>
      <c r="EP422" t="e">
        <f t="shared" si="51"/>
        <v>#REF!</v>
      </c>
      <c r="EQ422" t="e">
        <f t="shared" si="52"/>
        <v>#REF!</v>
      </c>
      <c r="ER422" t="e">
        <f t="shared" si="53"/>
        <v>#REF!</v>
      </c>
    </row>
    <row r="423" spans="142:148" x14ac:dyDescent="0.25">
      <c r="EL423">
        <v>416</v>
      </c>
      <c r="EM423" t="e">
        <v>#REF!</v>
      </c>
      <c r="EN423" t="e">
        <v>#REF!</v>
      </c>
      <c r="EP423" t="e">
        <f t="shared" si="51"/>
        <v>#REF!</v>
      </c>
      <c r="EQ423" t="e">
        <f t="shared" si="52"/>
        <v>#REF!</v>
      </c>
      <c r="ER423" t="e">
        <f t="shared" si="53"/>
        <v>#REF!</v>
      </c>
    </row>
    <row r="424" spans="142:148" x14ac:dyDescent="0.25">
      <c r="EL424">
        <v>417</v>
      </c>
      <c r="EM424" t="e">
        <v>#REF!</v>
      </c>
      <c r="EN424" t="e">
        <v>#REF!</v>
      </c>
      <c r="EP424" t="e">
        <f t="shared" si="51"/>
        <v>#REF!</v>
      </c>
      <c r="EQ424" t="e">
        <f t="shared" si="52"/>
        <v>#REF!</v>
      </c>
      <c r="ER424" t="e">
        <f t="shared" si="53"/>
        <v>#REF!</v>
      </c>
    </row>
    <row r="425" spans="142:148" x14ac:dyDescent="0.25">
      <c r="EL425">
        <v>418</v>
      </c>
      <c r="EM425" t="e">
        <v>#REF!</v>
      </c>
      <c r="EN425" t="e">
        <v>#REF!</v>
      </c>
      <c r="EP425" t="e">
        <f t="shared" si="51"/>
        <v>#REF!</v>
      </c>
      <c r="EQ425" t="e">
        <f t="shared" si="52"/>
        <v>#REF!</v>
      </c>
      <c r="ER425" t="e">
        <f t="shared" si="53"/>
        <v>#REF!</v>
      </c>
    </row>
    <row r="426" spans="142:148" x14ac:dyDescent="0.25">
      <c r="EL426">
        <v>419</v>
      </c>
      <c r="EM426" t="e">
        <v>#REF!</v>
      </c>
      <c r="EN426" t="e">
        <v>#REF!</v>
      </c>
      <c r="EP426" t="e">
        <f t="shared" si="51"/>
        <v>#REF!</v>
      </c>
      <c r="EQ426" t="e">
        <f t="shared" si="52"/>
        <v>#REF!</v>
      </c>
      <c r="ER426" t="e">
        <f t="shared" si="53"/>
        <v>#REF!</v>
      </c>
    </row>
    <row r="427" spans="142:148" x14ac:dyDescent="0.25">
      <c r="EL427">
        <v>420</v>
      </c>
      <c r="EM427" t="e">
        <v>#REF!</v>
      </c>
      <c r="EN427" t="e">
        <v>#REF!</v>
      </c>
      <c r="EP427" t="e">
        <f t="shared" si="51"/>
        <v>#REF!</v>
      </c>
      <c r="EQ427" t="e">
        <f t="shared" si="52"/>
        <v>#REF!</v>
      </c>
      <c r="ER427" t="e">
        <f t="shared" si="53"/>
        <v>#REF!</v>
      </c>
    </row>
    <row r="428" spans="142:148" x14ac:dyDescent="0.25">
      <c r="EL428">
        <v>421</v>
      </c>
      <c r="EM428" t="e">
        <v>#REF!</v>
      </c>
      <c r="EN428" t="e">
        <v>#REF!</v>
      </c>
      <c r="EP428" t="e">
        <f t="shared" si="51"/>
        <v>#REF!</v>
      </c>
      <c r="EQ428" t="e">
        <f t="shared" si="52"/>
        <v>#REF!</v>
      </c>
      <c r="ER428" t="e">
        <f t="shared" si="53"/>
        <v>#REF!</v>
      </c>
    </row>
    <row r="429" spans="142:148" x14ac:dyDescent="0.25">
      <c r="EL429">
        <v>422</v>
      </c>
      <c r="EM429" t="e">
        <v>#REF!</v>
      </c>
      <c r="EN429" t="e">
        <v>#REF!</v>
      </c>
      <c r="EP429" t="e">
        <f t="shared" si="51"/>
        <v>#REF!</v>
      </c>
      <c r="EQ429" t="e">
        <f t="shared" si="52"/>
        <v>#REF!</v>
      </c>
      <c r="ER429" t="e">
        <f t="shared" si="53"/>
        <v>#REF!</v>
      </c>
    </row>
    <row r="430" spans="142:148" x14ac:dyDescent="0.25">
      <c r="EL430">
        <v>423</v>
      </c>
      <c r="EM430" t="e">
        <v>#REF!</v>
      </c>
      <c r="EN430" t="e">
        <v>#REF!</v>
      </c>
      <c r="EP430" t="e">
        <f t="shared" si="51"/>
        <v>#REF!</v>
      </c>
      <c r="EQ430" t="e">
        <f t="shared" si="52"/>
        <v>#REF!</v>
      </c>
      <c r="ER430" t="e">
        <f t="shared" si="53"/>
        <v>#REF!</v>
      </c>
    </row>
    <row r="431" spans="142:148" x14ac:dyDescent="0.25">
      <c r="EL431">
        <v>424</v>
      </c>
      <c r="EM431" t="e">
        <v>#REF!</v>
      </c>
      <c r="EN431" t="e">
        <v>#REF!</v>
      </c>
      <c r="EP431" t="e">
        <f t="shared" si="51"/>
        <v>#REF!</v>
      </c>
      <c r="EQ431" t="e">
        <f t="shared" si="52"/>
        <v>#REF!</v>
      </c>
      <c r="ER431" t="e">
        <f t="shared" si="53"/>
        <v>#REF!</v>
      </c>
    </row>
    <row r="432" spans="142:148" x14ac:dyDescent="0.25">
      <c r="EL432">
        <v>425</v>
      </c>
      <c r="EM432" t="e">
        <v>#REF!</v>
      </c>
      <c r="EN432" t="e">
        <v>#REF!</v>
      </c>
      <c r="EP432" t="e">
        <f t="shared" si="51"/>
        <v>#REF!</v>
      </c>
      <c r="EQ432" t="e">
        <f t="shared" si="52"/>
        <v>#REF!</v>
      </c>
      <c r="ER432" t="e">
        <f t="shared" si="53"/>
        <v>#REF!</v>
      </c>
    </row>
    <row r="433" spans="142:148" x14ac:dyDescent="0.25">
      <c r="EL433">
        <v>426</v>
      </c>
      <c r="EM433" t="e">
        <v>#REF!</v>
      </c>
      <c r="EN433" t="e">
        <v>#REF!</v>
      </c>
      <c r="EP433" t="e">
        <f t="shared" si="51"/>
        <v>#REF!</v>
      </c>
      <c r="EQ433" t="e">
        <f t="shared" si="52"/>
        <v>#REF!</v>
      </c>
      <c r="ER433" t="e">
        <f t="shared" si="53"/>
        <v>#REF!</v>
      </c>
    </row>
    <row r="434" spans="142:148" x14ac:dyDescent="0.25">
      <c r="EL434">
        <v>427</v>
      </c>
      <c r="EM434" t="e">
        <v>#REF!</v>
      </c>
      <c r="EN434" t="e">
        <v>#REF!</v>
      </c>
      <c r="EP434" t="e">
        <f t="shared" si="51"/>
        <v>#REF!</v>
      </c>
      <c r="EQ434" t="e">
        <f t="shared" si="52"/>
        <v>#REF!</v>
      </c>
      <c r="ER434" t="e">
        <f t="shared" si="53"/>
        <v>#REF!</v>
      </c>
    </row>
    <row r="435" spans="142:148" x14ac:dyDescent="0.25">
      <c r="EL435">
        <v>428</v>
      </c>
      <c r="EM435" t="e">
        <v>#REF!</v>
      </c>
      <c r="EN435" t="e">
        <v>#REF!</v>
      </c>
      <c r="EP435" t="e">
        <f t="shared" si="51"/>
        <v>#REF!</v>
      </c>
      <c r="EQ435" t="e">
        <f t="shared" si="52"/>
        <v>#REF!</v>
      </c>
      <c r="ER435" t="e">
        <f t="shared" si="53"/>
        <v>#REF!</v>
      </c>
    </row>
    <row r="436" spans="142:148" x14ac:dyDescent="0.25">
      <c r="EL436">
        <v>429</v>
      </c>
      <c r="EM436" t="e">
        <v>#REF!</v>
      </c>
      <c r="EN436" t="e">
        <v>#REF!</v>
      </c>
      <c r="EP436" t="e">
        <f t="shared" si="51"/>
        <v>#REF!</v>
      </c>
      <c r="EQ436" t="e">
        <f t="shared" si="52"/>
        <v>#REF!</v>
      </c>
      <c r="ER436" t="e">
        <f t="shared" si="53"/>
        <v>#REF!</v>
      </c>
    </row>
    <row r="437" spans="142:148" x14ac:dyDescent="0.25">
      <c r="EL437">
        <v>430</v>
      </c>
      <c r="EM437" t="e">
        <v>#REF!</v>
      </c>
      <c r="EN437" t="e">
        <v>#REF!</v>
      </c>
      <c r="EP437" t="e">
        <f t="shared" si="51"/>
        <v>#REF!</v>
      </c>
      <c r="EQ437" t="e">
        <f t="shared" si="52"/>
        <v>#REF!</v>
      </c>
      <c r="ER437" t="e">
        <f t="shared" si="53"/>
        <v>#REF!</v>
      </c>
    </row>
    <row r="438" spans="142:148" x14ac:dyDescent="0.25">
      <c r="EL438">
        <v>431</v>
      </c>
      <c r="EM438" t="e">
        <v>#REF!</v>
      </c>
      <c r="EN438" t="e">
        <v>#REF!</v>
      </c>
      <c r="EP438" t="e">
        <f t="shared" si="51"/>
        <v>#REF!</v>
      </c>
      <c r="EQ438" t="e">
        <f t="shared" si="52"/>
        <v>#REF!</v>
      </c>
      <c r="ER438" t="e">
        <f t="shared" si="53"/>
        <v>#REF!</v>
      </c>
    </row>
    <row r="439" spans="142:148" x14ac:dyDescent="0.25">
      <c r="EL439">
        <v>432</v>
      </c>
      <c r="EM439" t="e">
        <v>#REF!</v>
      </c>
      <c r="EN439" t="e">
        <v>#REF!</v>
      </c>
      <c r="EP439" t="e">
        <f t="shared" si="51"/>
        <v>#REF!</v>
      </c>
      <c r="EQ439" t="e">
        <f t="shared" si="52"/>
        <v>#REF!</v>
      </c>
      <c r="ER439" t="e">
        <f t="shared" si="53"/>
        <v>#REF!</v>
      </c>
    </row>
    <row r="440" spans="142:148" x14ac:dyDescent="0.25">
      <c r="EL440">
        <v>433</v>
      </c>
      <c r="EM440" t="e">
        <v>#REF!</v>
      </c>
      <c r="EN440" t="e">
        <v>#REF!</v>
      </c>
      <c r="EP440" t="e">
        <f t="shared" si="51"/>
        <v>#REF!</v>
      </c>
      <c r="EQ440" t="e">
        <f t="shared" si="52"/>
        <v>#REF!</v>
      </c>
      <c r="ER440" t="e">
        <f t="shared" si="53"/>
        <v>#REF!</v>
      </c>
    </row>
    <row r="441" spans="142:148" x14ac:dyDescent="0.25">
      <c r="EL441">
        <v>434</v>
      </c>
      <c r="EM441" t="e">
        <v>#REF!</v>
      </c>
      <c r="EN441" t="e">
        <v>#REF!</v>
      </c>
      <c r="EP441" t="e">
        <f t="shared" si="51"/>
        <v>#REF!</v>
      </c>
      <c r="EQ441" t="e">
        <f t="shared" si="52"/>
        <v>#REF!</v>
      </c>
      <c r="ER441" t="e">
        <f t="shared" si="53"/>
        <v>#REF!</v>
      </c>
    </row>
    <row r="442" spans="142:148" x14ac:dyDescent="0.25">
      <c r="EL442">
        <v>435</v>
      </c>
      <c r="EM442" t="e">
        <v>#REF!</v>
      </c>
      <c r="EN442" t="e">
        <v>#REF!</v>
      </c>
      <c r="EP442" t="e">
        <f t="shared" si="51"/>
        <v>#REF!</v>
      </c>
      <c r="EQ442" t="e">
        <f t="shared" si="52"/>
        <v>#REF!</v>
      </c>
      <c r="ER442" t="e">
        <f t="shared" si="53"/>
        <v>#REF!</v>
      </c>
    </row>
    <row r="443" spans="142:148" x14ac:dyDescent="0.25">
      <c r="EL443">
        <v>436</v>
      </c>
      <c r="EM443" t="e">
        <v>#REF!</v>
      </c>
      <c r="EN443" t="e">
        <v>#REF!</v>
      </c>
      <c r="EP443" t="e">
        <f t="shared" si="51"/>
        <v>#REF!</v>
      </c>
      <c r="EQ443" t="e">
        <f t="shared" si="52"/>
        <v>#REF!</v>
      </c>
      <c r="ER443" t="e">
        <f t="shared" si="53"/>
        <v>#REF!</v>
      </c>
    </row>
    <row r="444" spans="142:148" x14ac:dyDescent="0.25">
      <c r="EL444">
        <v>437</v>
      </c>
      <c r="EM444" t="e">
        <v>#REF!</v>
      </c>
      <c r="EN444" t="e">
        <v>#REF!</v>
      </c>
      <c r="EP444" t="e">
        <f t="shared" si="51"/>
        <v>#REF!</v>
      </c>
      <c r="EQ444" t="e">
        <f t="shared" si="52"/>
        <v>#REF!</v>
      </c>
      <c r="ER444" t="e">
        <f t="shared" si="53"/>
        <v>#REF!</v>
      </c>
    </row>
    <row r="445" spans="142:148" x14ac:dyDescent="0.25">
      <c r="EL445">
        <v>438</v>
      </c>
      <c r="EM445" t="e">
        <v>#REF!</v>
      </c>
      <c r="EN445" t="e">
        <v>#REF!</v>
      </c>
      <c r="EP445" t="e">
        <f t="shared" si="51"/>
        <v>#REF!</v>
      </c>
      <c r="EQ445" t="e">
        <f t="shared" si="52"/>
        <v>#REF!</v>
      </c>
      <c r="ER445" t="e">
        <f t="shared" si="53"/>
        <v>#REF!</v>
      </c>
    </row>
    <row r="446" spans="142:148" x14ac:dyDescent="0.25">
      <c r="EL446">
        <v>439</v>
      </c>
      <c r="EM446" t="e">
        <v>#REF!</v>
      </c>
      <c r="EN446" t="e">
        <v>#REF!</v>
      </c>
      <c r="EP446" t="e">
        <f t="shared" si="51"/>
        <v>#REF!</v>
      </c>
      <c r="EQ446" t="e">
        <f t="shared" si="52"/>
        <v>#REF!</v>
      </c>
      <c r="ER446" t="e">
        <f t="shared" si="53"/>
        <v>#REF!</v>
      </c>
    </row>
    <row r="447" spans="142:148" x14ac:dyDescent="0.25">
      <c r="EL447">
        <v>440</v>
      </c>
      <c r="EM447" t="e">
        <v>#REF!</v>
      </c>
      <c r="EN447" t="e">
        <v>#REF!</v>
      </c>
      <c r="EP447" t="e">
        <f t="shared" si="51"/>
        <v>#REF!</v>
      </c>
      <c r="EQ447" t="e">
        <f t="shared" si="52"/>
        <v>#REF!</v>
      </c>
      <c r="ER447" t="e">
        <f t="shared" si="53"/>
        <v>#REF!</v>
      </c>
    </row>
    <row r="448" spans="142:148" x14ac:dyDescent="0.25">
      <c r="EL448">
        <v>441</v>
      </c>
      <c r="EM448" t="e">
        <v>#REF!</v>
      </c>
      <c r="EN448" t="e">
        <v>#REF!</v>
      </c>
      <c r="EP448" t="e">
        <f t="shared" si="51"/>
        <v>#REF!</v>
      </c>
      <c r="EQ448" t="e">
        <f t="shared" si="52"/>
        <v>#REF!</v>
      </c>
      <c r="ER448" t="e">
        <f t="shared" si="53"/>
        <v>#REF!</v>
      </c>
    </row>
    <row r="449" spans="142:148" x14ac:dyDescent="0.25">
      <c r="EL449">
        <v>442</v>
      </c>
      <c r="EM449" t="e">
        <v>#REF!</v>
      </c>
      <c r="EN449" t="e">
        <v>#REF!</v>
      </c>
      <c r="EP449" t="e">
        <f t="shared" si="51"/>
        <v>#REF!</v>
      </c>
      <c r="EQ449" t="e">
        <f t="shared" si="52"/>
        <v>#REF!</v>
      </c>
      <c r="ER449" t="e">
        <f t="shared" si="53"/>
        <v>#REF!</v>
      </c>
    </row>
    <row r="450" spans="142:148" x14ac:dyDescent="0.25">
      <c r="EL450">
        <v>443</v>
      </c>
      <c r="EM450" t="e">
        <v>#REF!</v>
      </c>
      <c r="EN450" t="e">
        <v>#REF!</v>
      </c>
      <c r="EP450" t="e">
        <f t="shared" si="51"/>
        <v>#REF!</v>
      </c>
      <c r="EQ450" t="e">
        <f t="shared" si="52"/>
        <v>#REF!</v>
      </c>
      <c r="ER450" t="e">
        <f t="shared" si="53"/>
        <v>#REF!</v>
      </c>
    </row>
    <row r="451" spans="142:148" x14ac:dyDescent="0.25">
      <c r="EL451">
        <v>444</v>
      </c>
      <c r="EM451" t="e">
        <v>#REF!</v>
      </c>
      <c r="EN451" t="e">
        <v>#REF!</v>
      </c>
      <c r="EP451" t="e">
        <f t="shared" si="51"/>
        <v>#REF!</v>
      </c>
      <c r="EQ451" t="e">
        <f t="shared" si="52"/>
        <v>#REF!</v>
      </c>
      <c r="ER451" t="e">
        <f t="shared" si="53"/>
        <v>#REF!</v>
      </c>
    </row>
    <row r="452" spans="142:148" x14ac:dyDescent="0.25">
      <c r="EL452">
        <v>445</v>
      </c>
      <c r="EM452" t="e">
        <v>#REF!</v>
      </c>
      <c r="EN452" t="e">
        <v>#REF!</v>
      </c>
      <c r="EP452" t="e">
        <f t="shared" si="51"/>
        <v>#REF!</v>
      </c>
      <c r="EQ452" t="e">
        <f t="shared" si="52"/>
        <v>#REF!</v>
      </c>
      <c r="ER452" t="e">
        <f t="shared" si="53"/>
        <v>#REF!</v>
      </c>
    </row>
    <row r="453" spans="142:148" x14ac:dyDescent="0.25">
      <c r="EL453">
        <v>446</v>
      </c>
      <c r="EM453" t="e">
        <v>#REF!</v>
      </c>
      <c r="EN453" t="e">
        <v>#REF!</v>
      </c>
      <c r="EP453" t="e">
        <f t="shared" si="51"/>
        <v>#REF!</v>
      </c>
      <c r="EQ453" t="e">
        <f t="shared" si="52"/>
        <v>#REF!</v>
      </c>
      <c r="ER453" t="e">
        <f t="shared" si="53"/>
        <v>#REF!</v>
      </c>
    </row>
    <row r="454" spans="142:148" x14ac:dyDescent="0.25">
      <c r="EL454">
        <v>447</v>
      </c>
      <c r="EM454" t="e">
        <v>#REF!</v>
      </c>
      <c r="EN454" t="e">
        <v>#REF!</v>
      </c>
      <c r="EP454" t="e">
        <f t="shared" si="51"/>
        <v>#REF!</v>
      </c>
      <c r="EQ454" t="e">
        <f t="shared" si="52"/>
        <v>#REF!</v>
      </c>
      <c r="ER454" t="e">
        <f t="shared" si="53"/>
        <v>#REF!</v>
      </c>
    </row>
    <row r="455" spans="142:148" x14ac:dyDescent="0.25">
      <c r="EL455">
        <v>448</v>
      </c>
      <c r="EM455" t="e">
        <v>#REF!</v>
      </c>
      <c r="EN455" t="e">
        <v>#REF!</v>
      </c>
      <c r="EP455" t="e">
        <f t="shared" si="51"/>
        <v>#REF!</v>
      </c>
      <c r="EQ455" t="e">
        <f t="shared" si="52"/>
        <v>#REF!</v>
      </c>
      <c r="ER455" t="e">
        <f t="shared" si="53"/>
        <v>#REF!</v>
      </c>
    </row>
    <row r="456" spans="142:148" x14ac:dyDescent="0.25">
      <c r="EL456">
        <v>449</v>
      </c>
      <c r="EM456" t="e">
        <v>#REF!</v>
      </c>
      <c r="EN456" t="e">
        <v>#REF!</v>
      </c>
      <c r="EP456" t="e">
        <f t="shared" ref="EP456:EP519" si="54">IF(EM456&gt;EN456,1,0)</f>
        <v>#REF!</v>
      </c>
      <c r="EQ456" t="e">
        <f t="shared" ref="EQ456:EQ519" si="55">IF(EP456&gt;0,0,1)</f>
        <v>#REF!</v>
      </c>
      <c r="ER456" t="e">
        <f t="shared" ref="ER456:ER519" si="56">IF(EM456&gt;EN456,EM456-EN456,EN456-EM456)</f>
        <v>#REF!</v>
      </c>
    </row>
    <row r="457" spans="142:148" x14ac:dyDescent="0.25">
      <c r="EL457">
        <v>450</v>
      </c>
      <c r="EM457" t="e">
        <v>#REF!</v>
      </c>
      <c r="EN457" t="e">
        <v>#REF!</v>
      </c>
      <c r="EP457" t="e">
        <f t="shared" si="54"/>
        <v>#REF!</v>
      </c>
      <c r="EQ457" t="e">
        <f t="shared" si="55"/>
        <v>#REF!</v>
      </c>
      <c r="ER457" t="e">
        <f t="shared" si="56"/>
        <v>#REF!</v>
      </c>
    </row>
    <row r="458" spans="142:148" x14ac:dyDescent="0.25">
      <c r="EL458">
        <v>451</v>
      </c>
      <c r="EM458" t="e">
        <v>#REF!</v>
      </c>
      <c r="EN458" t="e">
        <v>#REF!</v>
      </c>
      <c r="EP458" t="e">
        <f t="shared" si="54"/>
        <v>#REF!</v>
      </c>
      <c r="EQ458" t="e">
        <f t="shared" si="55"/>
        <v>#REF!</v>
      </c>
      <c r="ER458" t="e">
        <f t="shared" si="56"/>
        <v>#REF!</v>
      </c>
    </row>
    <row r="459" spans="142:148" x14ac:dyDescent="0.25">
      <c r="EL459">
        <v>452</v>
      </c>
      <c r="EM459" t="e">
        <v>#REF!</v>
      </c>
      <c r="EN459" t="e">
        <v>#REF!</v>
      </c>
      <c r="EP459" t="e">
        <f t="shared" si="54"/>
        <v>#REF!</v>
      </c>
      <c r="EQ459" t="e">
        <f t="shared" si="55"/>
        <v>#REF!</v>
      </c>
      <c r="ER459" t="e">
        <f t="shared" si="56"/>
        <v>#REF!</v>
      </c>
    </row>
    <row r="460" spans="142:148" x14ac:dyDescent="0.25">
      <c r="EL460">
        <v>453</v>
      </c>
      <c r="EM460" t="e">
        <v>#REF!</v>
      </c>
      <c r="EN460" t="e">
        <v>#REF!</v>
      </c>
      <c r="EP460" t="e">
        <f t="shared" si="54"/>
        <v>#REF!</v>
      </c>
      <c r="EQ460" t="e">
        <f t="shared" si="55"/>
        <v>#REF!</v>
      </c>
      <c r="ER460" t="e">
        <f t="shared" si="56"/>
        <v>#REF!</v>
      </c>
    </row>
    <row r="461" spans="142:148" x14ac:dyDescent="0.25">
      <c r="EL461">
        <v>454</v>
      </c>
      <c r="EM461" t="e">
        <v>#REF!</v>
      </c>
      <c r="EN461" t="e">
        <v>#REF!</v>
      </c>
      <c r="EP461" t="e">
        <f t="shared" si="54"/>
        <v>#REF!</v>
      </c>
      <c r="EQ461" t="e">
        <f t="shared" si="55"/>
        <v>#REF!</v>
      </c>
      <c r="ER461" t="e">
        <f t="shared" si="56"/>
        <v>#REF!</v>
      </c>
    </row>
    <row r="462" spans="142:148" x14ac:dyDescent="0.25">
      <c r="EL462">
        <v>455</v>
      </c>
      <c r="EM462" t="e">
        <v>#REF!</v>
      </c>
      <c r="EN462" t="e">
        <v>#REF!</v>
      </c>
      <c r="EP462" t="e">
        <f t="shared" si="54"/>
        <v>#REF!</v>
      </c>
      <c r="EQ462" t="e">
        <f t="shared" si="55"/>
        <v>#REF!</v>
      </c>
      <c r="ER462" t="e">
        <f t="shared" si="56"/>
        <v>#REF!</v>
      </c>
    </row>
    <row r="463" spans="142:148" x14ac:dyDescent="0.25">
      <c r="EL463">
        <v>456</v>
      </c>
      <c r="EM463" t="e">
        <v>#REF!</v>
      </c>
      <c r="EN463" t="e">
        <v>#REF!</v>
      </c>
      <c r="EP463" t="e">
        <f t="shared" si="54"/>
        <v>#REF!</v>
      </c>
      <c r="EQ463" t="e">
        <f t="shared" si="55"/>
        <v>#REF!</v>
      </c>
      <c r="ER463" t="e">
        <f t="shared" si="56"/>
        <v>#REF!</v>
      </c>
    </row>
    <row r="464" spans="142:148" x14ac:dyDescent="0.25">
      <c r="EL464">
        <v>457</v>
      </c>
      <c r="EM464" t="e">
        <v>#REF!</v>
      </c>
      <c r="EN464" t="e">
        <v>#REF!</v>
      </c>
      <c r="EP464" t="e">
        <f t="shared" si="54"/>
        <v>#REF!</v>
      </c>
      <c r="EQ464" t="e">
        <f t="shared" si="55"/>
        <v>#REF!</v>
      </c>
      <c r="ER464" t="e">
        <f t="shared" si="56"/>
        <v>#REF!</v>
      </c>
    </row>
    <row r="465" spans="142:148" x14ac:dyDescent="0.25">
      <c r="EL465">
        <v>458</v>
      </c>
      <c r="EM465" t="e">
        <v>#REF!</v>
      </c>
      <c r="EN465" t="e">
        <v>#REF!</v>
      </c>
      <c r="EP465" t="e">
        <f t="shared" si="54"/>
        <v>#REF!</v>
      </c>
      <c r="EQ465" t="e">
        <f t="shared" si="55"/>
        <v>#REF!</v>
      </c>
      <c r="ER465" t="e">
        <f t="shared" si="56"/>
        <v>#REF!</v>
      </c>
    </row>
    <row r="466" spans="142:148" x14ac:dyDescent="0.25">
      <c r="EL466">
        <v>459</v>
      </c>
      <c r="EM466" t="e">
        <v>#REF!</v>
      </c>
      <c r="EN466" t="e">
        <v>#REF!</v>
      </c>
      <c r="EP466" t="e">
        <f t="shared" si="54"/>
        <v>#REF!</v>
      </c>
      <c r="EQ466" t="e">
        <f t="shared" si="55"/>
        <v>#REF!</v>
      </c>
      <c r="ER466" t="e">
        <f t="shared" si="56"/>
        <v>#REF!</v>
      </c>
    </row>
    <row r="467" spans="142:148" x14ac:dyDescent="0.25">
      <c r="EL467">
        <v>460</v>
      </c>
      <c r="EM467" t="e">
        <v>#REF!</v>
      </c>
      <c r="EN467" t="e">
        <v>#REF!</v>
      </c>
      <c r="EP467" t="e">
        <f t="shared" si="54"/>
        <v>#REF!</v>
      </c>
      <c r="EQ467" t="e">
        <f t="shared" si="55"/>
        <v>#REF!</v>
      </c>
      <c r="ER467" t="e">
        <f t="shared" si="56"/>
        <v>#REF!</v>
      </c>
    </row>
    <row r="468" spans="142:148" x14ac:dyDescent="0.25">
      <c r="EL468">
        <v>461</v>
      </c>
      <c r="EM468" t="e">
        <v>#REF!</v>
      </c>
      <c r="EN468" t="e">
        <v>#REF!</v>
      </c>
      <c r="EP468" t="e">
        <f t="shared" si="54"/>
        <v>#REF!</v>
      </c>
      <c r="EQ468" t="e">
        <f t="shared" si="55"/>
        <v>#REF!</v>
      </c>
      <c r="ER468" t="e">
        <f t="shared" si="56"/>
        <v>#REF!</v>
      </c>
    </row>
    <row r="469" spans="142:148" x14ac:dyDescent="0.25">
      <c r="EL469">
        <v>462</v>
      </c>
      <c r="EM469" t="e">
        <v>#REF!</v>
      </c>
      <c r="EN469" t="e">
        <v>#REF!</v>
      </c>
      <c r="EP469" t="e">
        <f t="shared" si="54"/>
        <v>#REF!</v>
      </c>
      <c r="EQ469" t="e">
        <f t="shared" si="55"/>
        <v>#REF!</v>
      </c>
      <c r="ER469" t="e">
        <f t="shared" si="56"/>
        <v>#REF!</v>
      </c>
    </row>
    <row r="470" spans="142:148" x14ac:dyDescent="0.25">
      <c r="EL470">
        <v>463</v>
      </c>
      <c r="EM470" t="e">
        <v>#REF!</v>
      </c>
      <c r="EN470" t="e">
        <v>#REF!</v>
      </c>
      <c r="EP470" t="e">
        <f t="shared" si="54"/>
        <v>#REF!</v>
      </c>
      <c r="EQ470" t="e">
        <f t="shared" si="55"/>
        <v>#REF!</v>
      </c>
      <c r="ER470" t="e">
        <f t="shared" si="56"/>
        <v>#REF!</v>
      </c>
    </row>
    <row r="471" spans="142:148" x14ac:dyDescent="0.25">
      <c r="EL471">
        <v>464</v>
      </c>
      <c r="EM471" t="e">
        <v>#REF!</v>
      </c>
      <c r="EN471" t="e">
        <v>#REF!</v>
      </c>
      <c r="EP471" t="e">
        <f t="shared" si="54"/>
        <v>#REF!</v>
      </c>
      <c r="EQ471" t="e">
        <f t="shared" si="55"/>
        <v>#REF!</v>
      </c>
      <c r="ER471" t="e">
        <f t="shared" si="56"/>
        <v>#REF!</v>
      </c>
    </row>
    <row r="472" spans="142:148" x14ac:dyDescent="0.25">
      <c r="EL472">
        <v>465</v>
      </c>
      <c r="EM472" t="e">
        <v>#REF!</v>
      </c>
      <c r="EN472" t="e">
        <v>#REF!</v>
      </c>
      <c r="EP472" t="e">
        <f t="shared" si="54"/>
        <v>#REF!</v>
      </c>
      <c r="EQ472" t="e">
        <f t="shared" si="55"/>
        <v>#REF!</v>
      </c>
      <c r="ER472" t="e">
        <f t="shared" si="56"/>
        <v>#REF!</v>
      </c>
    </row>
    <row r="473" spans="142:148" x14ac:dyDescent="0.25">
      <c r="EL473">
        <v>466</v>
      </c>
      <c r="EM473" t="e">
        <v>#REF!</v>
      </c>
      <c r="EN473" t="e">
        <v>#REF!</v>
      </c>
      <c r="EP473" t="e">
        <f t="shared" si="54"/>
        <v>#REF!</v>
      </c>
      <c r="EQ473" t="e">
        <f t="shared" si="55"/>
        <v>#REF!</v>
      </c>
      <c r="ER473" t="e">
        <f t="shared" si="56"/>
        <v>#REF!</v>
      </c>
    </row>
    <row r="474" spans="142:148" x14ac:dyDescent="0.25">
      <c r="EL474">
        <v>467</v>
      </c>
      <c r="EM474" t="e">
        <v>#REF!</v>
      </c>
      <c r="EN474" t="e">
        <v>#REF!</v>
      </c>
      <c r="EP474" t="e">
        <f t="shared" si="54"/>
        <v>#REF!</v>
      </c>
      <c r="EQ474" t="e">
        <f t="shared" si="55"/>
        <v>#REF!</v>
      </c>
      <c r="ER474" t="e">
        <f t="shared" si="56"/>
        <v>#REF!</v>
      </c>
    </row>
    <row r="475" spans="142:148" x14ac:dyDescent="0.25">
      <c r="EL475">
        <v>468</v>
      </c>
      <c r="EM475" t="e">
        <v>#REF!</v>
      </c>
      <c r="EN475" t="e">
        <v>#REF!</v>
      </c>
      <c r="EP475" t="e">
        <f t="shared" si="54"/>
        <v>#REF!</v>
      </c>
      <c r="EQ475" t="e">
        <f t="shared" si="55"/>
        <v>#REF!</v>
      </c>
      <c r="ER475" t="e">
        <f t="shared" si="56"/>
        <v>#REF!</v>
      </c>
    </row>
    <row r="476" spans="142:148" x14ac:dyDescent="0.25">
      <c r="EL476">
        <v>469</v>
      </c>
      <c r="EM476" t="e">
        <v>#REF!</v>
      </c>
      <c r="EN476" t="e">
        <v>#REF!</v>
      </c>
      <c r="EP476" t="e">
        <f t="shared" si="54"/>
        <v>#REF!</v>
      </c>
      <c r="EQ476" t="e">
        <f t="shared" si="55"/>
        <v>#REF!</v>
      </c>
      <c r="ER476" t="e">
        <f t="shared" si="56"/>
        <v>#REF!</v>
      </c>
    </row>
    <row r="477" spans="142:148" x14ac:dyDescent="0.25">
      <c r="EL477">
        <v>470</v>
      </c>
      <c r="EM477" t="e">
        <v>#REF!</v>
      </c>
      <c r="EN477" t="e">
        <v>#REF!</v>
      </c>
      <c r="EP477" t="e">
        <f t="shared" si="54"/>
        <v>#REF!</v>
      </c>
      <c r="EQ477" t="e">
        <f t="shared" si="55"/>
        <v>#REF!</v>
      </c>
      <c r="ER477" t="e">
        <f t="shared" si="56"/>
        <v>#REF!</v>
      </c>
    </row>
    <row r="478" spans="142:148" x14ac:dyDescent="0.25">
      <c r="EL478">
        <v>471</v>
      </c>
      <c r="EM478" t="e">
        <v>#REF!</v>
      </c>
      <c r="EN478" t="e">
        <v>#REF!</v>
      </c>
      <c r="EP478" t="e">
        <f t="shared" si="54"/>
        <v>#REF!</v>
      </c>
      <c r="EQ478" t="e">
        <f t="shared" si="55"/>
        <v>#REF!</v>
      </c>
      <c r="ER478" t="e">
        <f t="shared" si="56"/>
        <v>#REF!</v>
      </c>
    </row>
    <row r="479" spans="142:148" x14ac:dyDescent="0.25">
      <c r="EL479">
        <v>472</v>
      </c>
      <c r="EM479" t="e">
        <v>#REF!</v>
      </c>
      <c r="EN479" t="e">
        <v>#REF!</v>
      </c>
      <c r="EP479" t="e">
        <f t="shared" si="54"/>
        <v>#REF!</v>
      </c>
      <c r="EQ479" t="e">
        <f t="shared" si="55"/>
        <v>#REF!</v>
      </c>
      <c r="ER479" t="e">
        <f t="shared" si="56"/>
        <v>#REF!</v>
      </c>
    </row>
    <row r="480" spans="142:148" x14ac:dyDescent="0.25">
      <c r="EL480">
        <v>473</v>
      </c>
      <c r="EM480" t="e">
        <v>#REF!</v>
      </c>
      <c r="EN480" t="e">
        <v>#REF!</v>
      </c>
      <c r="EP480" t="e">
        <f t="shared" si="54"/>
        <v>#REF!</v>
      </c>
      <c r="EQ480" t="e">
        <f t="shared" si="55"/>
        <v>#REF!</v>
      </c>
      <c r="ER480" t="e">
        <f t="shared" si="56"/>
        <v>#REF!</v>
      </c>
    </row>
    <row r="481" spans="142:148" x14ac:dyDescent="0.25">
      <c r="EL481">
        <v>474</v>
      </c>
      <c r="EM481" t="e">
        <v>#REF!</v>
      </c>
      <c r="EN481" t="e">
        <v>#REF!</v>
      </c>
      <c r="EP481" t="e">
        <f t="shared" si="54"/>
        <v>#REF!</v>
      </c>
      <c r="EQ481" t="e">
        <f t="shared" si="55"/>
        <v>#REF!</v>
      </c>
      <c r="ER481" t="e">
        <f t="shared" si="56"/>
        <v>#REF!</v>
      </c>
    </row>
    <row r="482" spans="142:148" x14ac:dyDescent="0.25">
      <c r="EL482">
        <v>475</v>
      </c>
      <c r="EM482" t="e">
        <v>#REF!</v>
      </c>
      <c r="EN482" t="e">
        <v>#REF!</v>
      </c>
      <c r="EP482" t="e">
        <f t="shared" si="54"/>
        <v>#REF!</v>
      </c>
      <c r="EQ482" t="e">
        <f t="shared" si="55"/>
        <v>#REF!</v>
      </c>
      <c r="ER482" t="e">
        <f t="shared" si="56"/>
        <v>#REF!</v>
      </c>
    </row>
    <row r="483" spans="142:148" x14ac:dyDescent="0.25">
      <c r="EL483">
        <v>476</v>
      </c>
      <c r="EM483" t="e">
        <v>#REF!</v>
      </c>
      <c r="EN483" t="e">
        <v>#REF!</v>
      </c>
      <c r="EP483" t="e">
        <f t="shared" si="54"/>
        <v>#REF!</v>
      </c>
      <c r="EQ483" t="e">
        <f t="shared" si="55"/>
        <v>#REF!</v>
      </c>
      <c r="ER483" t="e">
        <f t="shared" si="56"/>
        <v>#REF!</v>
      </c>
    </row>
    <row r="484" spans="142:148" x14ac:dyDescent="0.25">
      <c r="EL484">
        <v>477</v>
      </c>
      <c r="EM484" t="e">
        <v>#REF!</v>
      </c>
      <c r="EN484" t="e">
        <v>#REF!</v>
      </c>
      <c r="EP484" t="e">
        <f t="shared" si="54"/>
        <v>#REF!</v>
      </c>
      <c r="EQ484" t="e">
        <f t="shared" si="55"/>
        <v>#REF!</v>
      </c>
      <c r="ER484" t="e">
        <f t="shared" si="56"/>
        <v>#REF!</v>
      </c>
    </row>
    <row r="485" spans="142:148" x14ac:dyDescent="0.25">
      <c r="EL485">
        <v>478</v>
      </c>
      <c r="EM485" t="e">
        <v>#REF!</v>
      </c>
      <c r="EN485" t="e">
        <v>#REF!</v>
      </c>
      <c r="EP485" t="e">
        <f t="shared" si="54"/>
        <v>#REF!</v>
      </c>
      <c r="EQ485" t="e">
        <f t="shared" si="55"/>
        <v>#REF!</v>
      </c>
      <c r="ER485" t="e">
        <f t="shared" si="56"/>
        <v>#REF!</v>
      </c>
    </row>
    <row r="486" spans="142:148" x14ac:dyDescent="0.25">
      <c r="EL486">
        <v>479</v>
      </c>
      <c r="EM486" t="e">
        <v>#REF!</v>
      </c>
      <c r="EN486" t="e">
        <v>#REF!</v>
      </c>
      <c r="EP486" t="e">
        <f t="shared" si="54"/>
        <v>#REF!</v>
      </c>
      <c r="EQ486" t="e">
        <f t="shared" si="55"/>
        <v>#REF!</v>
      </c>
      <c r="ER486" t="e">
        <f t="shared" si="56"/>
        <v>#REF!</v>
      </c>
    </row>
    <row r="487" spans="142:148" x14ac:dyDescent="0.25">
      <c r="EL487">
        <v>480</v>
      </c>
      <c r="EM487" t="e">
        <v>#REF!</v>
      </c>
      <c r="EN487" t="e">
        <v>#REF!</v>
      </c>
      <c r="EP487" t="e">
        <f t="shared" si="54"/>
        <v>#REF!</v>
      </c>
      <c r="EQ487" t="e">
        <f t="shared" si="55"/>
        <v>#REF!</v>
      </c>
      <c r="ER487" t="e">
        <f t="shared" si="56"/>
        <v>#REF!</v>
      </c>
    </row>
    <row r="488" spans="142:148" x14ac:dyDescent="0.25">
      <c r="EL488">
        <v>481</v>
      </c>
      <c r="EM488" t="e">
        <v>#REF!</v>
      </c>
      <c r="EN488" t="e">
        <v>#REF!</v>
      </c>
      <c r="EP488" t="e">
        <f t="shared" si="54"/>
        <v>#REF!</v>
      </c>
      <c r="EQ488" t="e">
        <f t="shared" si="55"/>
        <v>#REF!</v>
      </c>
      <c r="ER488" t="e">
        <f t="shared" si="56"/>
        <v>#REF!</v>
      </c>
    </row>
    <row r="489" spans="142:148" x14ac:dyDescent="0.25">
      <c r="EL489">
        <v>482</v>
      </c>
      <c r="EM489" t="e">
        <v>#REF!</v>
      </c>
      <c r="EN489" t="e">
        <v>#REF!</v>
      </c>
      <c r="EP489" t="e">
        <f t="shared" si="54"/>
        <v>#REF!</v>
      </c>
      <c r="EQ489" t="e">
        <f t="shared" si="55"/>
        <v>#REF!</v>
      </c>
      <c r="ER489" t="e">
        <f t="shared" si="56"/>
        <v>#REF!</v>
      </c>
    </row>
    <row r="490" spans="142:148" x14ac:dyDescent="0.25">
      <c r="EL490">
        <v>483</v>
      </c>
      <c r="EM490" t="e">
        <v>#REF!</v>
      </c>
      <c r="EN490" t="e">
        <v>#REF!</v>
      </c>
      <c r="EP490" t="e">
        <f t="shared" si="54"/>
        <v>#REF!</v>
      </c>
      <c r="EQ490" t="e">
        <f t="shared" si="55"/>
        <v>#REF!</v>
      </c>
      <c r="ER490" t="e">
        <f t="shared" si="56"/>
        <v>#REF!</v>
      </c>
    </row>
    <row r="491" spans="142:148" x14ac:dyDescent="0.25">
      <c r="EL491">
        <v>484</v>
      </c>
      <c r="EM491" t="e">
        <v>#REF!</v>
      </c>
      <c r="EN491" t="e">
        <v>#REF!</v>
      </c>
      <c r="EP491" t="e">
        <f t="shared" si="54"/>
        <v>#REF!</v>
      </c>
      <c r="EQ491" t="e">
        <f t="shared" si="55"/>
        <v>#REF!</v>
      </c>
      <c r="ER491" t="e">
        <f t="shared" si="56"/>
        <v>#REF!</v>
      </c>
    </row>
    <row r="492" spans="142:148" x14ac:dyDescent="0.25">
      <c r="EL492">
        <v>485</v>
      </c>
      <c r="EM492" t="e">
        <v>#REF!</v>
      </c>
      <c r="EN492" t="e">
        <v>#REF!</v>
      </c>
      <c r="EP492" t="e">
        <f t="shared" si="54"/>
        <v>#REF!</v>
      </c>
      <c r="EQ492" t="e">
        <f t="shared" si="55"/>
        <v>#REF!</v>
      </c>
      <c r="ER492" t="e">
        <f t="shared" si="56"/>
        <v>#REF!</v>
      </c>
    </row>
    <row r="493" spans="142:148" x14ac:dyDescent="0.25">
      <c r="EL493">
        <v>486</v>
      </c>
      <c r="EM493" t="e">
        <v>#REF!</v>
      </c>
      <c r="EN493" t="e">
        <v>#REF!</v>
      </c>
      <c r="EP493" t="e">
        <f t="shared" si="54"/>
        <v>#REF!</v>
      </c>
      <c r="EQ493" t="e">
        <f t="shared" si="55"/>
        <v>#REF!</v>
      </c>
      <c r="ER493" t="e">
        <f t="shared" si="56"/>
        <v>#REF!</v>
      </c>
    </row>
    <row r="494" spans="142:148" x14ac:dyDescent="0.25">
      <c r="EL494">
        <v>487</v>
      </c>
      <c r="EM494" t="e">
        <v>#REF!</v>
      </c>
      <c r="EN494" t="e">
        <v>#REF!</v>
      </c>
      <c r="EP494" t="e">
        <f t="shared" si="54"/>
        <v>#REF!</v>
      </c>
      <c r="EQ494" t="e">
        <f t="shared" si="55"/>
        <v>#REF!</v>
      </c>
      <c r="ER494" t="e">
        <f t="shared" si="56"/>
        <v>#REF!</v>
      </c>
    </row>
    <row r="495" spans="142:148" x14ac:dyDescent="0.25">
      <c r="EL495">
        <v>488</v>
      </c>
      <c r="EM495" t="e">
        <v>#REF!</v>
      </c>
      <c r="EN495" t="e">
        <v>#REF!</v>
      </c>
      <c r="EP495" t="e">
        <f t="shared" si="54"/>
        <v>#REF!</v>
      </c>
      <c r="EQ495" t="e">
        <f t="shared" si="55"/>
        <v>#REF!</v>
      </c>
      <c r="ER495" t="e">
        <f t="shared" si="56"/>
        <v>#REF!</v>
      </c>
    </row>
    <row r="496" spans="142:148" x14ac:dyDescent="0.25">
      <c r="EL496">
        <v>489</v>
      </c>
      <c r="EM496" t="e">
        <v>#REF!</v>
      </c>
      <c r="EN496" t="e">
        <v>#REF!</v>
      </c>
      <c r="EP496" t="e">
        <f t="shared" si="54"/>
        <v>#REF!</v>
      </c>
      <c r="EQ496" t="e">
        <f t="shared" si="55"/>
        <v>#REF!</v>
      </c>
      <c r="ER496" t="e">
        <f t="shared" si="56"/>
        <v>#REF!</v>
      </c>
    </row>
    <row r="497" spans="142:148" x14ac:dyDescent="0.25">
      <c r="EL497">
        <v>490</v>
      </c>
      <c r="EM497" t="e">
        <v>#REF!</v>
      </c>
      <c r="EN497" t="e">
        <v>#REF!</v>
      </c>
      <c r="EP497" t="e">
        <f t="shared" si="54"/>
        <v>#REF!</v>
      </c>
      <c r="EQ497" t="e">
        <f t="shared" si="55"/>
        <v>#REF!</v>
      </c>
      <c r="ER497" t="e">
        <f t="shared" si="56"/>
        <v>#REF!</v>
      </c>
    </row>
    <row r="498" spans="142:148" x14ac:dyDescent="0.25">
      <c r="EL498">
        <v>491</v>
      </c>
      <c r="EM498" t="e">
        <v>#REF!</v>
      </c>
      <c r="EN498" t="e">
        <v>#REF!</v>
      </c>
      <c r="EP498" t="e">
        <f t="shared" si="54"/>
        <v>#REF!</v>
      </c>
      <c r="EQ498" t="e">
        <f t="shared" si="55"/>
        <v>#REF!</v>
      </c>
      <c r="ER498" t="e">
        <f t="shared" si="56"/>
        <v>#REF!</v>
      </c>
    </row>
    <row r="499" spans="142:148" x14ac:dyDescent="0.25">
      <c r="EL499">
        <v>492</v>
      </c>
      <c r="EM499" t="e">
        <v>#REF!</v>
      </c>
      <c r="EN499" t="e">
        <v>#REF!</v>
      </c>
      <c r="EP499" t="e">
        <f t="shared" si="54"/>
        <v>#REF!</v>
      </c>
      <c r="EQ499" t="e">
        <f t="shared" si="55"/>
        <v>#REF!</v>
      </c>
      <c r="ER499" t="e">
        <f t="shared" si="56"/>
        <v>#REF!</v>
      </c>
    </row>
    <row r="500" spans="142:148" x14ac:dyDescent="0.25">
      <c r="EL500">
        <v>493</v>
      </c>
      <c r="EM500" t="e">
        <v>#REF!</v>
      </c>
      <c r="EN500" t="e">
        <v>#REF!</v>
      </c>
      <c r="EP500" t="e">
        <f t="shared" si="54"/>
        <v>#REF!</v>
      </c>
      <c r="EQ500" t="e">
        <f t="shared" si="55"/>
        <v>#REF!</v>
      </c>
      <c r="ER500" t="e">
        <f t="shared" si="56"/>
        <v>#REF!</v>
      </c>
    </row>
    <row r="501" spans="142:148" x14ac:dyDescent="0.25">
      <c r="EL501">
        <v>494</v>
      </c>
      <c r="EM501" t="e">
        <v>#REF!</v>
      </c>
      <c r="EN501" t="e">
        <v>#REF!</v>
      </c>
      <c r="EP501" t="e">
        <f t="shared" si="54"/>
        <v>#REF!</v>
      </c>
      <c r="EQ501" t="e">
        <f t="shared" si="55"/>
        <v>#REF!</v>
      </c>
      <c r="ER501" t="e">
        <f t="shared" si="56"/>
        <v>#REF!</v>
      </c>
    </row>
    <row r="502" spans="142:148" x14ac:dyDescent="0.25">
      <c r="EL502">
        <v>495</v>
      </c>
      <c r="EM502" t="e">
        <v>#REF!</v>
      </c>
      <c r="EN502" t="e">
        <v>#REF!</v>
      </c>
      <c r="EP502" t="e">
        <f t="shared" si="54"/>
        <v>#REF!</v>
      </c>
      <c r="EQ502" t="e">
        <f t="shared" si="55"/>
        <v>#REF!</v>
      </c>
      <c r="ER502" t="e">
        <f t="shared" si="56"/>
        <v>#REF!</v>
      </c>
    </row>
    <row r="503" spans="142:148" x14ac:dyDescent="0.25">
      <c r="EL503">
        <v>496</v>
      </c>
      <c r="EM503" t="e">
        <v>#REF!</v>
      </c>
      <c r="EN503" t="e">
        <v>#REF!</v>
      </c>
      <c r="EP503" t="e">
        <f t="shared" si="54"/>
        <v>#REF!</v>
      </c>
      <c r="EQ503" t="e">
        <f t="shared" si="55"/>
        <v>#REF!</v>
      </c>
      <c r="ER503" t="e">
        <f t="shared" si="56"/>
        <v>#REF!</v>
      </c>
    </row>
    <row r="504" spans="142:148" x14ac:dyDescent="0.25">
      <c r="EL504">
        <v>497</v>
      </c>
      <c r="EM504" t="e">
        <v>#REF!</v>
      </c>
      <c r="EN504" t="e">
        <v>#REF!</v>
      </c>
      <c r="EP504" t="e">
        <f t="shared" si="54"/>
        <v>#REF!</v>
      </c>
      <c r="EQ504" t="e">
        <f t="shared" si="55"/>
        <v>#REF!</v>
      </c>
      <c r="ER504" t="e">
        <f t="shared" si="56"/>
        <v>#REF!</v>
      </c>
    </row>
    <row r="505" spans="142:148" x14ac:dyDescent="0.25">
      <c r="EL505">
        <v>498</v>
      </c>
      <c r="EM505" t="e">
        <v>#REF!</v>
      </c>
      <c r="EN505" t="e">
        <v>#REF!</v>
      </c>
      <c r="EP505" t="e">
        <f t="shared" si="54"/>
        <v>#REF!</v>
      </c>
      <c r="EQ505" t="e">
        <f t="shared" si="55"/>
        <v>#REF!</v>
      </c>
      <c r="ER505" t="e">
        <f t="shared" si="56"/>
        <v>#REF!</v>
      </c>
    </row>
    <row r="506" spans="142:148" x14ac:dyDescent="0.25">
      <c r="EL506">
        <v>499</v>
      </c>
      <c r="EM506" t="e">
        <v>#REF!</v>
      </c>
      <c r="EN506" t="e">
        <v>#REF!</v>
      </c>
      <c r="EP506" t="e">
        <f t="shared" si="54"/>
        <v>#REF!</v>
      </c>
      <c r="EQ506" t="e">
        <f t="shared" si="55"/>
        <v>#REF!</v>
      </c>
      <c r="ER506" t="e">
        <f t="shared" si="56"/>
        <v>#REF!</v>
      </c>
    </row>
    <row r="507" spans="142:148" x14ac:dyDescent="0.25">
      <c r="EL507">
        <v>500</v>
      </c>
      <c r="EM507" t="e">
        <v>#REF!</v>
      </c>
      <c r="EN507" t="e">
        <v>#REF!</v>
      </c>
      <c r="EP507" t="e">
        <f t="shared" si="54"/>
        <v>#REF!</v>
      </c>
      <c r="EQ507" t="e">
        <f t="shared" si="55"/>
        <v>#REF!</v>
      </c>
      <c r="ER507" t="e">
        <f t="shared" si="56"/>
        <v>#REF!</v>
      </c>
    </row>
    <row r="508" spans="142:148" x14ac:dyDescent="0.25">
      <c r="EL508">
        <v>501</v>
      </c>
      <c r="EM508" t="e">
        <v>#REF!</v>
      </c>
      <c r="EN508" t="e">
        <v>#REF!</v>
      </c>
      <c r="EP508" t="e">
        <f t="shared" si="54"/>
        <v>#REF!</v>
      </c>
      <c r="EQ508" t="e">
        <f t="shared" si="55"/>
        <v>#REF!</v>
      </c>
      <c r="ER508" t="e">
        <f t="shared" si="56"/>
        <v>#REF!</v>
      </c>
    </row>
    <row r="509" spans="142:148" x14ac:dyDescent="0.25">
      <c r="EL509">
        <v>502</v>
      </c>
      <c r="EM509" t="e">
        <v>#REF!</v>
      </c>
      <c r="EN509" t="e">
        <v>#REF!</v>
      </c>
      <c r="EP509" t="e">
        <f t="shared" si="54"/>
        <v>#REF!</v>
      </c>
      <c r="EQ509" t="e">
        <f t="shared" si="55"/>
        <v>#REF!</v>
      </c>
      <c r="ER509" t="e">
        <f t="shared" si="56"/>
        <v>#REF!</v>
      </c>
    </row>
    <row r="510" spans="142:148" x14ac:dyDescent="0.25">
      <c r="EL510">
        <v>503</v>
      </c>
      <c r="EM510" t="e">
        <v>#REF!</v>
      </c>
      <c r="EN510" t="e">
        <v>#REF!</v>
      </c>
      <c r="EP510" t="e">
        <f t="shared" si="54"/>
        <v>#REF!</v>
      </c>
      <c r="EQ510" t="e">
        <f t="shared" si="55"/>
        <v>#REF!</v>
      </c>
      <c r="ER510" t="e">
        <f t="shared" si="56"/>
        <v>#REF!</v>
      </c>
    </row>
    <row r="511" spans="142:148" x14ac:dyDescent="0.25">
      <c r="EL511">
        <v>504</v>
      </c>
      <c r="EM511" t="e">
        <v>#REF!</v>
      </c>
      <c r="EN511" t="e">
        <v>#REF!</v>
      </c>
      <c r="EP511" t="e">
        <f t="shared" si="54"/>
        <v>#REF!</v>
      </c>
      <c r="EQ511" t="e">
        <f t="shared" si="55"/>
        <v>#REF!</v>
      </c>
      <c r="ER511" t="e">
        <f t="shared" si="56"/>
        <v>#REF!</v>
      </c>
    </row>
    <row r="512" spans="142:148" x14ac:dyDescent="0.25">
      <c r="EL512">
        <v>505</v>
      </c>
      <c r="EM512" t="e">
        <v>#REF!</v>
      </c>
      <c r="EN512" t="e">
        <v>#REF!</v>
      </c>
      <c r="EP512" t="e">
        <f t="shared" si="54"/>
        <v>#REF!</v>
      </c>
      <c r="EQ512" t="e">
        <f t="shared" si="55"/>
        <v>#REF!</v>
      </c>
      <c r="ER512" t="e">
        <f t="shared" si="56"/>
        <v>#REF!</v>
      </c>
    </row>
    <row r="513" spans="142:148" x14ac:dyDescent="0.25">
      <c r="EL513">
        <v>506</v>
      </c>
      <c r="EM513" t="e">
        <v>#REF!</v>
      </c>
      <c r="EN513" t="e">
        <v>#REF!</v>
      </c>
      <c r="EP513" t="e">
        <f t="shared" si="54"/>
        <v>#REF!</v>
      </c>
      <c r="EQ513" t="e">
        <f t="shared" si="55"/>
        <v>#REF!</v>
      </c>
      <c r="ER513" t="e">
        <f t="shared" si="56"/>
        <v>#REF!</v>
      </c>
    </row>
    <row r="514" spans="142:148" x14ac:dyDescent="0.25">
      <c r="EL514">
        <v>507</v>
      </c>
      <c r="EM514" t="e">
        <v>#REF!</v>
      </c>
      <c r="EN514" t="e">
        <v>#REF!</v>
      </c>
      <c r="EP514" t="e">
        <f t="shared" si="54"/>
        <v>#REF!</v>
      </c>
      <c r="EQ514" t="e">
        <f t="shared" si="55"/>
        <v>#REF!</v>
      </c>
      <c r="ER514" t="e">
        <f t="shared" si="56"/>
        <v>#REF!</v>
      </c>
    </row>
    <row r="515" spans="142:148" x14ac:dyDescent="0.25">
      <c r="EL515">
        <v>508</v>
      </c>
      <c r="EM515" t="e">
        <v>#REF!</v>
      </c>
      <c r="EN515" t="e">
        <v>#REF!</v>
      </c>
      <c r="EP515" t="e">
        <f t="shared" si="54"/>
        <v>#REF!</v>
      </c>
      <c r="EQ515" t="e">
        <f t="shared" si="55"/>
        <v>#REF!</v>
      </c>
      <c r="ER515" t="e">
        <f t="shared" si="56"/>
        <v>#REF!</v>
      </c>
    </row>
    <row r="516" spans="142:148" x14ac:dyDescent="0.25">
      <c r="EL516">
        <v>509</v>
      </c>
      <c r="EM516" t="e">
        <v>#REF!</v>
      </c>
      <c r="EN516" t="e">
        <v>#REF!</v>
      </c>
      <c r="EP516" t="e">
        <f t="shared" si="54"/>
        <v>#REF!</v>
      </c>
      <c r="EQ516" t="e">
        <f t="shared" si="55"/>
        <v>#REF!</v>
      </c>
      <c r="ER516" t="e">
        <f t="shared" si="56"/>
        <v>#REF!</v>
      </c>
    </row>
    <row r="517" spans="142:148" x14ac:dyDescent="0.25">
      <c r="EL517">
        <v>510</v>
      </c>
      <c r="EM517" t="e">
        <v>#REF!</v>
      </c>
      <c r="EN517" t="e">
        <v>#REF!</v>
      </c>
      <c r="EP517" t="e">
        <f t="shared" si="54"/>
        <v>#REF!</v>
      </c>
      <c r="EQ517" t="e">
        <f t="shared" si="55"/>
        <v>#REF!</v>
      </c>
      <c r="ER517" t="e">
        <f t="shared" si="56"/>
        <v>#REF!</v>
      </c>
    </row>
    <row r="518" spans="142:148" x14ac:dyDescent="0.25">
      <c r="EL518">
        <v>511</v>
      </c>
      <c r="EM518" t="e">
        <v>#REF!</v>
      </c>
      <c r="EN518" t="e">
        <v>#REF!</v>
      </c>
      <c r="EP518" t="e">
        <f t="shared" si="54"/>
        <v>#REF!</v>
      </c>
      <c r="EQ518" t="e">
        <f t="shared" si="55"/>
        <v>#REF!</v>
      </c>
      <c r="ER518" t="e">
        <f t="shared" si="56"/>
        <v>#REF!</v>
      </c>
    </row>
    <row r="519" spans="142:148" x14ac:dyDescent="0.25">
      <c r="EL519">
        <v>512</v>
      </c>
      <c r="EM519" t="e">
        <v>#REF!</v>
      </c>
      <c r="EN519" t="e">
        <v>#REF!</v>
      </c>
      <c r="EP519" t="e">
        <f t="shared" si="54"/>
        <v>#REF!</v>
      </c>
      <c r="EQ519" t="e">
        <f t="shared" si="55"/>
        <v>#REF!</v>
      </c>
      <c r="ER519" t="e">
        <f t="shared" si="56"/>
        <v>#REF!</v>
      </c>
    </row>
    <row r="520" spans="142:148" x14ac:dyDescent="0.25">
      <c r="EL520">
        <v>513</v>
      </c>
      <c r="EM520" t="e">
        <v>#REF!</v>
      </c>
      <c r="EN520" t="e">
        <v>#REF!</v>
      </c>
      <c r="EP520" t="e">
        <f t="shared" ref="EP520:EP583" si="57">IF(EM520&gt;EN520,1,0)</f>
        <v>#REF!</v>
      </c>
      <c r="EQ520" t="e">
        <f t="shared" ref="EQ520:EQ583" si="58">IF(EP520&gt;0,0,1)</f>
        <v>#REF!</v>
      </c>
      <c r="ER520" t="e">
        <f t="shared" ref="ER520:ER583" si="59">IF(EM520&gt;EN520,EM520-EN520,EN520-EM520)</f>
        <v>#REF!</v>
      </c>
    </row>
    <row r="521" spans="142:148" x14ac:dyDescent="0.25">
      <c r="EL521">
        <v>514</v>
      </c>
      <c r="EM521" t="e">
        <v>#REF!</v>
      </c>
      <c r="EN521" t="e">
        <v>#REF!</v>
      </c>
      <c r="EP521" t="e">
        <f t="shared" si="57"/>
        <v>#REF!</v>
      </c>
      <c r="EQ521" t="e">
        <f t="shared" si="58"/>
        <v>#REF!</v>
      </c>
      <c r="ER521" t="e">
        <f t="shared" si="59"/>
        <v>#REF!</v>
      </c>
    </row>
    <row r="522" spans="142:148" x14ac:dyDescent="0.25">
      <c r="EL522">
        <v>515</v>
      </c>
      <c r="EM522" t="e">
        <v>#REF!</v>
      </c>
      <c r="EN522" t="e">
        <v>#REF!</v>
      </c>
      <c r="EP522" t="e">
        <f t="shared" si="57"/>
        <v>#REF!</v>
      </c>
      <c r="EQ522" t="e">
        <f t="shared" si="58"/>
        <v>#REF!</v>
      </c>
      <c r="ER522" t="e">
        <f t="shared" si="59"/>
        <v>#REF!</v>
      </c>
    </row>
    <row r="523" spans="142:148" x14ac:dyDescent="0.25">
      <c r="EL523">
        <v>516</v>
      </c>
      <c r="EM523" t="e">
        <v>#REF!</v>
      </c>
      <c r="EN523" t="e">
        <v>#REF!</v>
      </c>
      <c r="EP523" t="e">
        <f t="shared" si="57"/>
        <v>#REF!</v>
      </c>
      <c r="EQ523" t="e">
        <f t="shared" si="58"/>
        <v>#REF!</v>
      </c>
      <c r="ER523" t="e">
        <f t="shared" si="59"/>
        <v>#REF!</v>
      </c>
    </row>
    <row r="524" spans="142:148" x14ac:dyDescent="0.25">
      <c r="EL524">
        <v>517</v>
      </c>
      <c r="EM524" t="e">
        <v>#REF!</v>
      </c>
      <c r="EN524" t="e">
        <v>#REF!</v>
      </c>
      <c r="EP524" t="e">
        <f t="shared" si="57"/>
        <v>#REF!</v>
      </c>
      <c r="EQ524" t="e">
        <f t="shared" si="58"/>
        <v>#REF!</v>
      </c>
      <c r="ER524" t="e">
        <f t="shared" si="59"/>
        <v>#REF!</v>
      </c>
    </row>
    <row r="525" spans="142:148" x14ac:dyDescent="0.25">
      <c r="EL525">
        <v>518</v>
      </c>
      <c r="EM525" t="e">
        <v>#REF!</v>
      </c>
      <c r="EN525" t="e">
        <v>#REF!</v>
      </c>
      <c r="EP525" t="e">
        <f t="shared" si="57"/>
        <v>#REF!</v>
      </c>
      <c r="EQ525" t="e">
        <f t="shared" si="58"/>
        <v>#REF!</v>
      </c>
      <c r="ER525" t="e">
        <f t="shared" si="59"/>
        <v>#REF!</v>
      </c>
    </row>
    <row r="526" spans="142:148" x14ac:dyDescent="0.25">
      <c r="EL526">
        <v>519</v>
      </c>
      <c r="EM526" t="e">
        <v>#REF!</v>
      </c>
      <c r="EN526" t="e">
        <v>#REF!</v>
      </c>
      <c r="EP526" t="e">
        <f t="shared" si="57"/>
        <v>#REF!</v>
      </c>
      <c r="EQ526" t="e">
        <f t="shared" si="58"/>
        <v>#REF!</v>
      </c>
      <c r="ER526" t="e">
        <f t="shared" si="59"/>
        <v>#REF!</v>
      </c>
    </row>
    <row r="527" spans="142:148" x14ac:dyDescent="0.25">
      <c r="EL527">
        <v>520</v>
      </c>
      <c r="EM527" t="e">
        <v>#REF!</v>
      </c>
      <c r="EN527" t="e">
        <v>#REF!</v>
      </c>
      <c r="EP527" t="e">
        <f t="shared" si="57"/>
        <v>#REF!</v>
      </c>
      <c r="EQ527" t="e">
        <f t="shared" si="58"/>
        <v>#REF!</v>
      </c>
      <c r="ER527" t="e">
        <f t="shared" si="59"/>
        <v>#REF!</v>
      </c>
    </row>
    <row r="528" spans="142:148" x14ac:dyDescent="0.25">
      <c r="EL528">
        <v>521</v>
      </c>
      <c r="EM528" t="e">
        <v>#REF!</v>
      </c>
      <c r="EN528" t="e">
        <v>#REF!</v>
      </c>
      <c r="EP528" t="e">
        <f t="shared" si="57"/>
        <v>#REF!</v>
      </c>
      <c r="EQ528" t="e">
        <f t="shared" si="58"/>
        <v>#REF!</v>
      </c>
      <c r="ER528" t="e">
        <f t="shared" si="59"/>
        <v>#REF!</v>
      </c>
    </row>
    <row r="529" spans="142:148" x14ac:dyDescent="0.25">
      <c r="EL529">
        <v>522</v>
      </c>
      <c r="EM529" t="e">
        <v>#REF!</v>
      </c>
      <c r="EN529" t="e">
        <v>#REF!</v>
      </c>
      <c r="EP529" t="e">
        <f t="shared" si="57"/>
        <v>#REF!</v>
      </c>
      <c r="EQ529" t="e">
        <f t="shared" si="58"/>
        <v>#REF!</v>
      </c>
      <c r="ER529" t="e">
        <f t="shared" si="59"/>
        <v>#REF!</v>
      </c>
    </row>
    <row r="530" spans="142:148" x14ac:dyDescent="0.25">
      <c r="EL530">
        <v>523</v>
      </c>
      <c r="EM530" t="e">
        <v>#REF!</v>
      </c>
      <c r="EN530" t="e">
        <v>#REF!</v>
      </c>
      <c r="EP530" t="e">
        <f t="shared" si="57"/>
        <v>#REF!</v>
      </c>
      <c r="EQ530" t="e">
        <f t="shared" si="58"/>
        <v>#REF!</v>
      </c>
      <c r="ER530" t="e">
        <f t="shared" si="59"/>
        <v>#REF!</v>
      </c>
    </row>
    <row r="531" spans="142:148" x14ac:dyDescent="0.25">
      <c r="EL531">
        <v>524</v>
      </c>
      <c r="EM531" t="e">
        <v>#REF!</v>
      </c>
      <c r="EN531" t="e">
        <v>#REF!</v>
      </c>
      <c r="EP531" t="e">
        <f t="shared" si="57"/>
        <v>#REF!</v>
      </c>
      <c r="EQ531" t="e">
        <f t="shared" si="58"/>
        <v>#REF!</v>
      </c>
      <c r="ER531" t="e">
        <f t="shared" si="59"/>
        <v>#REF!</v>
      </c>
    </row>
    <row r="532" spans="142:148" x14ac:dyDescent="0.25">
      <c r="EL532">
        <v>525</v>
      </c>
      <c r="EM532" t="e">
        <v>#REF!</v>
      </c>
      <c r="EN532" t="e">
        <v>#REF!</v>
      </c>
      <c r="EP532" t="e">
        <f t="shared" si="57"/>
        <v>#REF!</v>
      </c>
      <c r="EQ532" t="e">
        <f t="shared" si="58"/>
        <v>#REF!</v>
      </c>
      <c r="ER532" t="e">
        <f t="shared" si="59"/>
        <v>#REF!</v>
      </c>
    </row>
    <row r="533" spans="142:148" x14ac:dyDescent="0.25">
      <c r="EL533">
        <v>526</v>
      </c>
      <c r="EM533" t="e">
        <v>#REF!</v>
      </c>
      <c r="EN533" t="e">
        <v>#REF!</v>
      </c>
      <c r="EP533" t="e">
        <f t="shared" si="57"/>
        <v>#REF!</v>
      </c>
      <c r="EQ533" t="e">
        <f t="shared" si="58"/>
        <v>#REF!</v>
      </c>
      <c r="ER533" t="e">
        <f t="shared" si="59"/>
        <v>#REF!</v>
      </c>
    </row>
    <row r="534" spans="142:148" x14ac:dyDescent="0.25">
      <c r="EL534">
        <v>527</v>
      </c>
      <c r="EM534" t="e">
        <v>#REF!</v>
      </c>
      <c r="EN534" t="e">
        <v>#REF!</v>
      </c>
      <c r="EP534" t="e">
        <f t="shared" si="57"/>
        <v>#REF!</v>
      </c>
      <c r="EQ534" t="e">
        <f t="shared" si="58"/>
        <v>#REF!</v>
      </c>
      <c r="ER534" t="e">
        <f t="shared" si="59"/>
        <v>#REF!</v>
      </c>
    </row>
    <row r="535" spans="142:148" x14ac:dyDescent="0.25">
      <c r="EL535">
        <v>528</v>
      </c>
      <c r="EM535" t="e">
        <v>#REF!</v>
      </c>
      <c r="EN535" t="e">
        <v>#REF!</v>
      </c>
      <c r="EP535" t="e">
        <f t="shared" si="57"/>
        <v>#REF!</v>
      </c>
      <c r="EQ535" t="e">
        <f t="shared" si="58"/>
        <v>#REF!</v>
      </c>
      <c r="ER535" t="e">
        <f t="shared" si="59"/>
        <v>#REF!</v>
      </c>
    </row>
    <row r="536" spans="142:148" x14ac:dyDescent="0.25">
      <c r="EL536">
        <v>529</v>
      </c>
      <c r="EM536" t="e">
        <v>#REF!</v>
      </c>
      <c r="EN536" t="e">
        <v>#REF!</v>
      </c>
      <c r="EP536" t="e">
        <f t="shared" si="57"/>
        <v>#REF!</v>
      </c>
      <c r="EQ536" t="e">
        <f t="shared" si="58"/>
        <v>#REF!</v>
      </c>
      <c r="ER536" t="e">
        <f t="shared" si="59"/>
        <v>#REF!</v>
      </c>
    </row>
    <row r="537" spans="142:148" x14ac:dyDescent="0.25">
      <c r="EL537">
        <v>530</v>
      </c>
      <c r="EM537" t="e">
        <v>#REF!</v>
      </c>
      <c r="EN537" t="e">
        <v>#REF!</v>
      </c>
      <c r="EP537" t="e">
        <f t="shared" si="57"/>
        <v>#REF!</v>
      </c>
      <c r="EQ537" t="e">
        <f t="shared" si="58"/>
        <v>#REF!</v>
      </c>
      <c r="ER537" t="e">
        <f t="shared" si="59"/>
        <v>#REF!</v>
      </c>
    </row>
    <row r="538" spans="142:148" x14ac:dyDescent="0.25">
      <c r="EL538">
        <v>531</v>
      </c>
      <c r="EM538" t="e">
        <v>#REF!</v>
      </c>
      <c r="EN538" t="e">
        <v>#REF!</v>
      </c>
      <c r="EP538" t="e">
        <f t="shared" si="57"/>
        <v>#REF!</v>
      </c>
      <c r="EQ538" t="e">
        <f t="shared" si="58"/>
        <v>#REF!</v>
      </c>
      <c r="ER538" t="e">
        <f t="shared" si="59"/>
        <v>#REF!</v>
      </c>
    </row>
    <row r="539" spans="142:148" x14ac:dyDescent="0.25">
      <c r="EL539">
        <v>532</v>
      </c>
      <c r="EM539" t="e">
        <v>#REF!</v>
      </c>
      <c r="EN539" t="e">
        <v>#REF!</v>
      </c>
      <c r="EP539" t="e">
        <f t="shared" si="57"/>
        <v>#REF!</v>
      </c>
      <c r="EQ539" t="e">
        <f t="shared" si="58"/>
        <v>#REF!</v>
      </c>
      <c r="ER539" t="e">
        <f t="shared" si="59"/>
        <v>#REF!</v>
      </c>
    </row>
    <row r="540" spans="142:148" x14ac:dyDescent="0.25">
      <c r="EL540">
        <v>533</v>
      </c>
      <c r="EM540" t="e">
        <v>#REF!</v>
      </c>
      <c r="EN540" t="e">
        <v>#REF!</v>
      </c>
      <c r="EP540" t="e">
        <f t="shared" si="57"/>
        <v>#REF!</v>
      </c>
      <c r="EQ540" t="e">
        <f t="shared" si="58"/>
        <v>#REF!</v>
      </c>
      <c r="ER540" t="e">
        <f t="shared" si="59"/>
        <v>#REF!</v>
      </c>
    </row>
    <row r="541" spans="142:148" x14ac:dyDescent="0.25">
      <c r="EL541">
        <v>534</v>
      </c>
      <c r="EM541" t="e">
        <v>#REF!</v>
      </c>
      <c r="EN541" t="e">
        <v>#REF!</v>
      </c>
      <c r="EP541" t="e">
        <f t="shared" si="57"/>
        <v>#REF!</v>
      </c>
      <c r="EQ541" t="e">
        <f t="shared" si="58"/>
        <v>#REF!</v>
      </c>
      <c r="ER541" t="e">
        <f t="shared" si="59"/>
        <v>#REF!</v>
      </c>
    </row>
    <row r="542" spans="142:148" x14ac:dyDescent="0.25">
      <c r="EL542">
        <v>535</v>
      </c>
      <c r="EM542" t="e">
        <v>#REF!</v>
      </c>
      <c r="EN542" t="e">
        <v>#REF!</v>
      </c>
      <c r="EP542" t="e">
        <f t="shared" si="57"/>
        <v>#REF!</v>
      </c>
      <c r="EQ542" t="e">
        <f t="shared" si="58"/>
        <v>#REF!</v>
      </c>
      <c r="ER542" t="e">
        <f t="shared" si="59"/>
        <v>#REF!</v>
      </c>
    </row>
    <row r="543" spans="142:148" x14ac:dyDescent="0.25">
      <c r="EL543">
        <v>536</v>
      </c>
      <c r="EM543" t="e">
        <v>#REF!</v>
      </c>
      <c r="EN543" t="e">
        <v>#REF!</v>
      </c>
      <c r="EP543" t="e">
        <f t="shared" si="57"/>
        <v>#REF!</v>
      </c>
      <c r="EQ543" t="e">
        <f t="shared" si="58"/>
        <v>#REF!</v>
      </c>
      <c r="ER543" t="e">
        <f t="shared" si="59"/>
        <v>#REF!</v>
      </c>
    </row>
    <row r="544" spans="142:148" x14ac:dyDescent="0.25">
      <c r="EL544">
        <v>537</v>
      </c>
      <c r="EM544" t="e">
        <v>#REF!</v>
      </c>
      <c r="EN544" t="e">
        <v>#REF!</v>
      </c>
      <c r="EP544" t="e">
        <f t="shared" si="57"/>
        <v>#REF!</v>
      </c>
      <c r="EQ544" t="e">
        <f t="shared" si="58"/>
        <v>#REF!</v>
      </c>
      <c r="ER544" t="e">
        <f t="shared" si="59"/>
        <v>#REF!</v>
      </c>
    </row>
    <row r="545" spans="142:148" x14ac:dyDescent="0.25">
      <c r="EL545">
        <v>538</v>
      </c>
      <c r="EM545" t="e">
        <v>#REF!</v>
      </c>
      <c r="EN545" t="e">
        <v>#REF!</v>
      </c>
      <c r="EP545" t="e">
        <f t="shared" si="57"/>
        <v>#REF!</v>
      </c>
      <c r="EQ545" t="e">
        <f t="shared" si="58"/>
        <v>#REF!</v>
      </c>
      <c r="ER545" t="e">
        <f t="shared" si="59"/>
        <v>#REF!</v>
      </c>
    </row>
    <row r="546" spans="142:148" x14ac:dyDescent="0.25">
      <c r="EL546">
        <v>539</v>
      </c>
      <c r="EM546" t="e">
        <v>#REF!</v>
      </c>
      <c r="EN546" t="e">
        <v>#REF!</v>
      </c>
      <c r="EP546" t="e">
        <f t="shared" si="57"/>
        <v>#REF!</v>
      </c>
      <c r="EQ546" t="e">
        <f t="shared" si="58"/>
        <v>#REF!</v>
      </c>
      <c r="ER546" t="e">
        <f t="shared" si="59"/>
        <v>#REF!</v>
      </c>
    </row>
    <row r="547" spans="142:148" x14ac:dyDescent="0.25">
      <c r="EL547">
        <v>540</v>
      </c>
      <c r="EM547" t="e">
        <v>#REF!</v>
      </c>
      <c r="EN547" t="e">
        <v>#REF!</v>
      </c>
      <c r="EP547" t="e">
        <f t="shared" si="57"/>
        <v>#REF!</v>
      </c>
      <c r="EQ547" t="e">
        <f t="shared" si="58"/>
        <v>#REF!</v>
      </c>
      <c r="ER547" t="e">
        <f t="shared" si="59"/>
        <v>#REF!</v>
      </c>
    </row>
    <row r="548" spans="142:148" x14ac:dyDescent="0.25">
      <c r="EL548">
        <v>541</v>
      </c>
      <c r="EM548" t="e">
        <v>#REF!</v>
      </c>
      <c r="EN548" t="e">
        <v>#REF!</v>
      </c>
      <c r="EP548" t="e">
        <f t="shared" si="57"/>
        <v>#REF!</v>
      </c>
      <c r="EQ548" t="e">
        <f t="shared" si="58"/>
        <v>#REF!</v>
      </c>
      <c r="ER548" t="e">
        <f t="shared" si="59"/>
        <v>#REF!</v>
      </c>
    </row>
    <row r="549" spans="142:148" x14ac:dyDescent="0.25">
      <c r="EL549">
        <v>542</v>
      </c>
      <c r="EM549" t="e">
        <v>#REF!</v>
      </c>
      <c r="EN549" t="e">
        <v>#REF!</v>
      </c>
      <c r="EP549" t="e">
        <f t="shared" si="57"/>
        <v>#REF!</v>
      </c>
      <c r="EQ549" t="e">
        <f t="shared" si="58"/>
        <v>#REF!</v>
      </c>
      <c r="ER549" t="e">
        <f t="shared" si="59"/>
        <v>#REF!</v>
      </c>
    </row>
    <row r="550" spans="142:148" x14ac:dyDescent="0.25">
      <c r="EL550">
        <v>543</v>
      </c>
      <c r="EM550" t="e">
        <v>#REF!</v>
      </c>
      <c r="EN550" t="e">
        <v>#REF!</v>
      </c>
      <c r="EP550" t="e">
        <f t="shared" si="57"/>
        <v>#REF!</v>
      </c>
      <c r="EQ550" t="e">
        <f t="shared" si="58"/>
        <v>#REF!</v>
      </c>
      <c r="ER550" t="e">
        <f t="shared" si="59"/>
        <v>#REF!</v>
      </c>
    </row>
    <row r="551" spans="142:148" x14ac:dyDescent="0.25">
      <c r="EL551">
        <v>544</v>
      </c>
      <c r="EM551" t="e">
        <v>#REF!</v>
      </c>
      <c r="EN551" t="e">
        <v>#REF!</v>
      </c>
      <c r="EP551" t="e">
        <f t="shared" si="57"/>
        <v>#REF!</v>
      </c>
      <c r="EQ551" t="e">
        <f t="shared" si="58"/>
        <v>#REF!</v>
      </c>
      <c r="ER551" t="e">
        <f t="shared" si="59"/>
        <v>#REF!</v>
      </c>
    </row>
    <row r="552" spans="142:148" x14ac:dyDescent="0.25">
      <c r="EL552">
        <v>545</v>
      </c>
      <c r="EM552" t="e">
        <v>#REF!</v>
      </c>
      <c r="EN552" t="e">
        <v>#REF!</v>
      </c>
      <c r="EP552" t="e">
        <f t="shared" si="57"/>
        <v>#REF!</v>
      </c>
      <c r="EQ552" t="e">
        <f t="shared" si="58"/>
        <v>#REF!</v>
      </c>
      <c r="ER552" t="e">
        <f t="shared" si="59"/>
        <v>#REF!</v>
      </c>
    </row>
    <row r="553" spans="142:148" x14ac:dyDescent="0.25">
      <c r="EL553">
        <v>546</v>
      </c>
      <c r="EM553" t="e">
        <v>#REF!</v>
      </c>
      <c r="EN553" t="e">
        <v>#REF!</v>
      </c>
      <c r="EP553" t="e">
        <f t="shared" si="57"/>
        <v>#REF!</v>
      </c>
      <c r="EQ553" t="e">
        <f t="shared" si="58"/>
        <v>#REF!</v>
      </c>
      <c r="ER553" t="e">
        <f t="shared" si="59"/>
        <v>#REF!</v>
      </c>
    </row>
    <row r="554" spans="142:148" x14ac:dyDescent="0.25">
      <c r="EL554">
        <v>547</v>
      </c>
      <c r="EM554" t="e">
        <v>#REF!</v>
      </c>
      <c r="EN554" t="e">
        <v>#REF!</v>
      </c>
      <c r="EP554" t="e">
        <f t="shared" si="57"/>
        <v>#REF!</v>
      </c>
      <c r="EQ554" t="e">
        <f t="shared" si="58"/>
        <v>#REF!</v>
      </c>
      <c r="ER554" t="e">
        <f t="shared" si="59"/>
        <v>#REF!</v>
      </c>
    </row>
    <row r="555" spans="142:148" x14ac:dyDescent="0.25">
      <c r="EL555">
        <v>548</v>
      </c>
      <c r="EM555" t="e">
        <v>#REF!</v>
      </c>
      <c r="EN555" t="e">
        <v>#REF!</v>
      </c>
      <c r="EP555" t="e">
        <f t="shared" si="57"/>
        <v>#REF!</v>
      </c>
      <c r="EQ555" t="e">
        <f t="shared" si="58"/>
        <v>#REF!</v>
      </c>
      <c r="ER555" t="e">
        <f t="shared" si="59"/>
        <v>#REF!</v>
      </c>
    </row>
    <row r="556" spans="142:148" x14ac:dyDescent="0.25">
      <c r="EL556">
        <v>549</v>
      </c>
      <c r="EM556" t="e">
        <v>#REF!</v>
      </c>
      <c r="EN556" t="e">
        <v>#REF!</v>
      </c>
      <c r="EP556" t="e">
        <f t="shared" si="57"/>
        <v>#REF!</v>
      </c>
      <c r="EQ556" t="e">
        <f t="shared" si="58"/>
        <v>#REF!</v>
      </c>
      <c r="ER556" t="e">
        <f t="shared" si="59"/>
        <v>#REF!</v>
      </c>
    </row>
    <row r="557" spans="142:148" x14ac:dyDescent="0.25">
      <c r="EL557">
        <v>550</v>
      </c>
      <c r="EM557" t="e">
        <v>#REF!</v>
      </c>
      <c r="EN557" t="e">
        <v>#REF!</v>
      </c>
      <c r="EP557" t="e">
        <f t="shared" si="57"/>
        <v>#REF!</v>
      </c>
      <c r="EQ557" t="e">
        <f t="shared" si="58"/>
        <v>#REF!</v>
      </c>
      <c r="ER557" t="e">
        <f t="shared" si="59"/>
        <v>#REF!</v>
      </c>
    </row>
    <row r="558" spans="142:148" x14ac:dyDescent="0.25">
      <c r="EL558">
        <v>551</v>
      </c>
      <c r="EM558" t="e">
        <v>#REF!</v>
      </c>
      <c r="EN558" t="e">
        <v>#REF!</v>
      </c>
      <c r="EP558" t="e">
        <f t="shared" si="57"/>
        <v>#REF!</v>
      </c>
      <c r="EQ558" t="e">
        <f t="shared" si="58"/>
        <v>#REF!</v>
      </c>
      <c r="ER558" t="e">
        <f t="shared" si="59"/>
        <v>#REF!</v>
      </c>
    </row>
    <row r="559" spans="142:148" x14ac:dyDescent="0.25">
      <c r="EL559">
        <v>552</v>
      </c>
      <c r="EM559" t="e">
        <v>#REF!</v>
      </c>
      <c r="EN559" t="e">
        <v>#REF!</v>
      </c>
      <c r="EP559" t="e">
        <f t="shared" si="57"/>
        <v>#REF!</v>
      </c>
      <c r="EQ559" t="e">
        <f t="shared" si="58"/>
        <v>#REF!</v>
      </c>
      <c r="ER559" t="e">
        <f t="shared" si="59"/>
        <v>#REF!</v>
      </c>
    </row>
    <row r="560" spans="142:148" x14ac:dyDescent="0.25">
      <c r="EL560">
        <v>553</v>
      </c>
      <c r="EM560" t="e">
        <v>#REF!</v>
      </c>
      <c r="EN560" t="e">
        <v>#REF!</v>
      </c>
      <c r="EP560" t="e">
        <f t="shared" si="57"/>
        <v>#REF!</v>
      </c>
      <c r="EQ560" t="e">
        <f t="shared" si="58"/>
        <v>#REF!</v>
      </c>
      <c r="ER560" t="e">
        <f t="shared" si="59"/>
        <v>#REF!</v>
      </c>
    </row>
    <row r="561" spans="142:148" x14ac:dyDescent="0.25">
      <c r="EL561">
        <v>554</v>
      </c>
      <c r="EM561" t="e">
        <v>#REF!</v>
      </c>
      <c r="EN561" t="e">
        <v>#REF!</v>
      </c>
      <c r="EP561" t="e">
        <f t="shared" si="57"/>
        <v>#REF!</v>
      </c>
      <c r="EQ561" t="e">
        <f t="shared" si="58"/>
        <v>#REF!</v>
      </c>
      <c r="ER561" t="e">
        <f t="shared" si="59"/>
        <v>#REF!</v>
      </c>
    </row>
    <row r="562" spans="142:148" x14ac:dyDescent="0.25">
      <c r="EL562">
        <v>555</v>
      </c>
      <c r="EM562" t="e">
        <v>#REF!</v>
      </c>
      <c r="EN562" t="e">
        <v>#REF!</v>
      </c>
      <c r="EP562" t="e">
        <f t="shared" si="57"/>
        <v>#REF!</v>
      </c>
      <c r="EQ562" t="e">
        <f t="shared" si="58"/>
        <v>#REF!</v>
      </c>
      <c r="ER562" t="e">
        <f t="shared" si="59"/>
        <v>#REF!</v>
      </c>
    </row>
    <row r="563" spans="142:148" x14ac:dyDescent="0.25">
      <c r="EL563">
        <v>556</v>
      </c>
      <c r="EM563" t="e">
        <v>#REF!</v>
      </c>
      <c r="EN563" t="e">
        <v>#REF!</v>
      </c>
      <c r="EP563" t="e">
        <f t="shared" si="57"/>
        <v>#REF!</v>
      </c>
      <c r="EQ563" t="e">
        <f t="shared" si="58"/>
        <v>#REF!</v>
      </c>
      <c r="ER563" t="e">
        <f t="shared" si="59"/>
        <v>#REF!</v>
      </c>
    </row>
    <row r="564" spans="142:148" x14ac:dyDescent="0.25">
      <c r="EL564">
        <v>557</v>
      </c>
      <c r="EM564" t="e">
        <v>#REF!</v>
      </c>
      <c r="EN564" t="e">
        <v>#REF!</v>
      </c>
      <c r="EP564" t="e">
        <f t="shared" si="57"/>
        <v>#REF!</v>
      </c>
      <c r="EQ564" t="e">
        <f t="shared" si="58"/>
        <v>#REF!</v>
      </c>
      <c r="ER564" t="e">
        <f t="shared" si="59"/>
        <v>#REF!</v>
      </c>
    </row>
    <row r="565" spans="142:148" x14ac:dyDescent="0.25">
      <c r="EL565">
        <v>558</v>
      </c>
      <c r="EM565" t="e">
        <v>#REF!</v>
      </c>
      <c r="EN565" t="e">
        <v>#REF!</v>
      </c>
      <c r="EP565" t="e">
        <f t="shared" si="57"/>
        <v>#REF!</v>
      </c>
      <c r="EQ565" t="e">
        <f t="shared" si="58"/>
        <v>#REF!</v>
      </c>
      <c r="ER565" t="e">
        <f t="shared" si="59"/>
        <v>#REF!</v>
      </c>
    </row>
    <row r="566" spans="142:148" x14ac:dyDescent="0.25">
      <c r="EL566">
        <v>559</v>
      </c>
      <c r="EM566" t="e">
        <v>#REF!</v>
      </c>
      <c r="EN566" t="e">
        <v>#REF!</v>
      </c>
      <c r="EP566" t="e">
        <f t="shared" si="57"/>
        <v>#REF!</v>
      </c>
      <c r="EQ566" t="e">
        <f t="shared" si="58"/>
        <v>#REF!</v>
      </c>
      <c r="ER566" t="e">
        <f t="shared" si="59"/>
        <v>#REF!</v>
      </c>
    </row>
    <row r="567" spans="142:148" x14ac:dyDescent="0.25">
      <c r="EL567">
        <v>560</v>
      </c>
      <c r="EM567" t="e">
        <v>#REF!</v>
      </c>
      <c r="EN567" t="e">
        <v>#REF!</v>
      </c>
      <c r="EP567" t="e">
        <f t="shared" si="57"/>
        <v>#REF!</v>
      </c>
      <c r="EQ567" t="e">
        <f t="shared" si="58"/>
        <v>#REF!</v>
      </c>
      <c r="ER567" t="e">
        <f t="shared" si="59"/>
        <v>#REF!</v>
      </c>
    </row>
    <row r="568" spans="142:148" x14ac:dyDescent="0.25">
      <c r="EL568">
        <v>561</v>
      </c>
      <c r="EM568" t="e">
        <v>#REF!</v>
      </c>
      <c r="EN568" t="e">
        <v>#REF!</v>
      </c>
      <c r="EP568" t="e">
        <f t="shared" si="57"/>
        <v>#REF!</v>
      </c>
      <c r="EQ568" t="e">
        <f t="shared" si="58"/>
        <v>#REF!</v>
      </c>
      <c r="ER568" t="e">
        <f t="shared" si="59"/>
        <v>#REF!</v>
      </c>
    </row>
    <row r="569" spans="142:148" x14ac:dyDescent="0.25">
      <c r="EL569">
        <v>562</v>
      </c>
      <c r="EM569" t="e">
        <v>#REF!</v>
      </c>
      <c r="EN569" t="e">
        <v>#REF!</v>
      </c>
      <c r="EP569" t="e">
        <f t="shared" si="57"/>
        <v>#REF!</v>
      </c>
      <c r="EQ569" t="e">
        <f t="shared" si="58"/>
        <v>#REF!</v>
      </c>
      <c r="ER569" t="e">
        <f t="shared" si="59"/>
        <v>#REF!</v>
      </c>
    </row>
    <row r="570" spans="142:148" x14ac:dyDescent="0.25">
      <c r="EL570">
        <v>563</v>
      </c>
      <c r="EM570" t="e">
        <v>#REF!</v>
      </c>
      <c r="EN570" t="e">
        <v>#REF!</v>
      </c>
      <c r="EP570" t="e">
        <f t="shared" si="57"/>
        <v>#REF!</v>
      </c>
      <c r="EQ570" t="e">
        <f t="shared" si="58"/>
        <v>#REF!</v>
      </c>
      <c r="ER570" t="e">
        <f t="shared" si="59"/>
        <v>#REF!</v>
      </c>
    </row>
    <row r="571" spans="142:148" x14ac:dyDescent="0.25">
      <c r="EL571">
        <v>564</v>
      </c>
      <c r="EM571" t="e">
        <v>#REF!</v>
      </c>
      <c r="EN571" t="e">
        <v>#REF!</v>
      </c>
      <c r="EP571" t="e">
        <f t="shared" si="57"/>
        <v>#REF!</v>
      </c>
      <c r="EQ571" t="e">
        <f t="shared" si="58"/>
        <v>#REF!</v>
      </c>
      <c r="ER571" t="e">
        <f t="shared" si="59"/>
        <v>#REF!</v>
      </c>
    </row>
    <row r="572" spans="142:148" x14ac:dyDescent="0.25">
      <c r="EL572">
        <v>565</v>
      </c>
      <c r="EM572" t="e">
        <v>#REF!</v>
      </c>
      <c r="EN572" t="e">
        <v>#REF!</v>
      </c>
      <c r="EP572" t="e">
        <f t="shared" si="57"/>
        <v>#REF!</v>
      </c>
      <c r="EQ572" t="e">
        <f t="shared" si="58"/>
        <v>#REF!</v>
      </c>
      <c r="ER572" t="e">
        <f t="shared" si="59"/>
        <v>#REF!</v>
      </c>
    </row>
    <row r="573" spans="142:148" x14ac:dyDescent="0.25">
      <c r="EL573">
        <v>566</v>
      </c>
      <c r="EM573" t="e">
        <v>#REF!</v>
      </c>
      <c r="EN573" t="e">
        <v>#REF!</v>
      </c>
      <c r="EP573" t="e">
        <f t="shared" si="57"/>
        <v>#REF!</v>
      </c>
      <c r="EQ573" t="e">
        <f t="shared" si="58"/>
        <v>#REF!</v>
      </c>
      <c r="ER573" t="e">
        <f t="shared" si="59"/>
        <v>#REF!</v>
      </c>
    </row>
    <row r="574" spans="142:148" x14ac:dyDescent="0.25">
      <c r="EL574">
        <v>567</v>
      </c>
      <c r="EM574" t="e">
        <v>#REF!</v>
      </c>
      <c r="EN574" t="e">
        <v>#REF!</v>
      </c>
      <c r="EP574" t="e">
        <f t="shared" si="57"/>
        <v>#REF!</v>
      </c>
      <c r="EQ574" t="e">
        <f t="shared" si="58"/>
        <v>#REF!</v>
      </c>
      <c r="ER574" t="e">
        <f t="shared" si="59"/>
        <v>#REF!</v>
      </c>
    </row>
    <row r="575" spans="142:148" x14ac:dyDescent="0.25">
      <c r="EL575">
        <v>568</v>
      </c>
      <c r="EM575" t="e">
        <v>#REF!</v>
      </c>
      <c r="EN575" t="e">
        <v>#REF!</v>
      </c>
      <c r="EP575" t="e">
        <f t="shared" si="57"/>
        <v>#REF!</v>
      </c>
      <c r="EQ575" t="e">
        <f t="shared" si="58"/>
        <v>#REF!</v>
      </c>
      <c r="ER575" t="e">
        <f t="shared" si="59"/>
        <v>#REF!</v>
      </c>
    </row>
    <row r="576" spans="142:148" x14ac:dyDescent="0.25">
      <c r="EL576">
        <v>569</v>
      </c>
      <c r="EM576" t="e">
        <v>#REF!</v>
      </c>
      <c r="EN576" t="e">
        <v>#REF!</v>
      </c>
      <c r="EP576" t="e">
        <f t="shared" si="57"/>
        <v>#REF!</v>
      </c>
      <c r="EQ576" t="e">
        <f t="shared" si="58"/>
        <v>#REF!</v>
      </c>
      <c r="ER576" t="e">
        <f t="shared" si="59"/>
        <v>#REF!</v>
      </c>
    </row>
    <row r="577" spans="142:148" x14ac:dyDescent="0.25">
      <c r="EL577">
        <v>570</v>
      </c>
      <c r="EM577" t="e">
        <v>#REF!</v>
      </c>
      <c r="EN577" t="e">
        <v>#REF!</v>
      </c>
      <c r="EP577" t="e">
        <f t="shared" si="57"/>
        <v>#REF!</v>
      </c>
      <c r="EQ577" t="e">
        <f t="shared" si="58"/>
        <v>#REF!</v>
      </c>
      <c r="ER577" t="e">
        <f t="shared" si="59"/>
        <v>#REF!</v>
      </c>
    </row>
    <row r="578" spans="142:148" x14ac:dyDescent="0.25">
      <c r="EL578">
        <v>571</v>
      </c>
      <c r="EM578" t="e">
        <v>#REF!</v>
      </c>
      <c r="EN578" t="e">
        <v>#REF!</v>
      </c>
      <c r="EP578" t="e">
        <f t="shared" si="57"/>
        <v>#REF!</v>
      </c>
      <c r="EQ578" t="e">
        <f t="shared" si="58"/>
        <v>#REF!</v>
      </c>
      <c r="ER578" t="e">
        <f t="shared" si="59"/>
        <v>#REF!</v>
      </c>
    </row>
    <row r="579" spans="142:148" x14ac:dyDescent="0.25">
      <c r="EL579">
        <v>572</v>
      </c>
      <c r="EM579" t="e">
        <v>#REF!</v>
      </c>
      <c r="EN579" t="e">
        <v>#REF!</v>
      </c>
      <c r="EP579" t="e">
        <f t="shared" si="57"/>
        <v>#REF!</v>
      </c>
      <c r="EQ579" t="e">
        <f t="shared" si="58"/>
        <v>#REF!</v>
      </c>
      <c r="ER579" t="e">
        <f t="shared" si="59"/>
        <v>#REF!</v>
      </c>
    </row>
    <row r="580" spans="142:148" x14ac:dyDescent="0.25">
      <c r="EL580">
        <v>573</v>
      </c>
      <c r="EM580" t="e">
        <v>#REF!</v>
      </c>
      <c r="EN580" t="e">
        <v>#REF!</v>
      </c>
      <c r="EP580" t="e">
        <f t="shared" si="57"/>
        <v>#REF!</v>
      </c>
      <c r="EQ580" t="e">
        <f t="shared" si="58"/>
        <v>#REF!</v>
      </c>
      <c r="ER580" t="e">
        <f t="shared" si="59"/>
        <v>#REF!</v>
      </c>
    </row>
    <row r="581" spans="142:148" x14ac:dyDescent="0.25">
      <c r="EL581">
        <v>574</v>
      </c>
      <c r="EM581" t="e">
        <v>#REF!</v>
      </c>
      <c r="EN581" t="e">
        <v>#REF!</v>
      </c>
      <c r="EP581" t="e">
        <f t="shared" si="57"/>
        <v>#REF!</v>
      </c>
      <c r="EQ581" t="e">
        <f t="shared" si="58"/>
        <v>#REF!</v>
      </c>
      <c r="ER581" t="e">
        <f t="shared" si="59"/>
        <v>#REF!</v>
      </c>
    </row>
    <row r="582" spans="142:148" x14ac:dyDescent="0.25">
      <c r="EL582">
        <v>575</v>
      </c>
      <c r="EM582" t="e">
        <v>#REF!</v>
      </c>
      <c r="EN582" t="e">
        <v>#REF!</v>
      </c>
      <c r="EP582" t="e">
        <f t="shared" si="57"/>
        <v>#REF!</v>
      </c>
      <c r="EQ582" t="e">
        <f t="shared" si="58"/>
        <v>#REF!</v>
      </c>
      <c r="ER582" t="e">
        <f t="shared" si="59"/>
        <v>#REF!</v>
      </c>
    </row>
    <row r="583" spans="142:148" x14ac:dyDescent="0.25">
      <c r="EL583">
        <v>576</v>
      </c>
      <c r="EM583" t="e">
        <v>#REF!</v>
      </c>
      <c r="EN583" t="e">
        <v>#REF!</v>
      </c>
      <c r="EP583" t="e">
        <f t="shared" si="57"/>
        <v>#REF!</v>
      </c>
      <c r="EQ583" t="e">
        <f t="shared" si="58"/>
        <v>#REF!</v>
      </c>
      <c r="ER583" t="e">
        <f t="shared" si="59"/>
        <v>#REF!</v>
      </c>
    </row>
    <row r="584" spans="142:148" x14ac:dyDescent="0.25">
      <c r="EL584">
        <v>577</v>
      </c>
      <c r="EM584" t="e">
        <v>#REF!</v>
      </c>
      <c r="EN584" t="e">
        <v>#REF!</v>
      </c>
      <c r="EP584" t="e">
        <f t="shared" ref="EP584:EP647" si="60">IF(EM584&gt;EN584,1,0)</f>
        <v>#REF!</v>
      </c>
      <c r="EQ584" t="e">
        <f t="shared" ref="EQ584:EQ647" si="61">IF(EP584&gt;0,0,1)</f>
        <v>#REF!</v>
      </c>
      <c r="ER584" t="e">
        <f t="shared" ref="ER584:ER647" si="62">IF(EM584&gt;EN584,EM584-EN584,EN584-EM584)</f>
        <v>#REF!</v>
      </c>
    </row>
    <row r="585" spans="142:148" x14ac:dyDescent="0.25">
      <c r="EL585">
        <v>578</v>
      </c>
      <c r="EM585" t="e">
        <v>#REF!</v>
      </c>
      <c r="EN585" t="e">
        <v>#REF!</v>
      </c>
      <c r="EP585" t="e">
        <f t="shared" si="60"/>
        <v>#REF!</v>
      </c>
      <c r="EQ585" t="e">
        <f t="shared" si="61"/>
        <v>#REF!</v>
      </c>
      <c r="ER585" t="e">
        <f t="shared" si="62"/>
        <v>#REF!</v>
      </c>
    </row>
    <row r="586" spans="142:148" x14ac:dyDescent="0.25">
      <c r="EL586">
        <v>579</v>
      </c>
      <c r="EM586" t="e">
        <v>#REF!</v>
      </c>
      <c r="EN586" t="e">
        <v>#REF!</v>
      </c>
      <c r="EP586" t="e">
        <f t="shared" si="60"/>
        <v>#REF!</v>
      </c>
      <c r="EQ586" t="e">
        <f t="shared" si="61"/>
        <v>#REF!</v>
      </c>
      <c r="ER586" t="e">
        <f t="shared" si="62"/>
        <v>#REF!</v>
      </c>
    </row>
    <row r="587" spans="142:148" x14ac:dyDescent="0.25">
      <c r="EL587">
        <v>580</v>
      </c>
      <c r="EM587" t="e">
        <v>#REF!</v>
      </c>
      <c r="EN587" t="e">
        <v>#REF!</v>
      </c>
      <c r="EP587" t="e">
        <f t="shared" si="60"/>
        <v>#REF!</v>
      </c>
      <c r="EQ587" t="e">
        <f t="shared" si="61"/>
        <v>#REF!</v>
      </c>
      <c r="ER587" t="e">
        <f t="shared" si="62"/>
        <v>#REF!</v>
      </c>
    </row>
    <row r="588" spans="142:148" x14ac:dyDescent="0.25">
      <c r="EL588">
        <v>581</v>
      </c>
      <c r="EM588" t="e">
        <v>#REF!</v>
      </c>
      <c r="EN588" t="e">
        <v>#REF!</v>
      </c>
      <c r="EP588" t="e">
        <f t="shared" si="60"/>
        <v>#REF!</v>
      </c>
      <c r="EQ588" t="e">
        <f t="shared" si="61"/>
        <v>#REF!</v>
      </c>
      <c r="ER588" t="e">
        <f t="shared" si="62"/>
        <v>#REF!</v>
      </c>
    </row>
    <row r="589" spans="142:148" x14ac:dyDescent="0.25">
      <c r="EL589">
        <v>582</v>
      </c>
      <c r="EM589" t="e">
        <v>#REF!</v>
      </c>
      <c r="EN589" t="e">
        <v>#REF!</v>
      </c>
      <c r="EP589" t="e">
        <f t="shared" si="60"/>
        <v>#REF!</v>
      </c>
      <c r="EQ589" t="e">
        <f t="shared" si="61"/>
        <v>#REF!</v>
      </c>
      <c r="ER589" t="e">
        <f t="shared" si="62"/>
        <v>#REF!</v>
      </c>
    </row>
    <row r="590" spans="142:148" x14ac:dyDescent="0.25">
      <c r="EL590">
        <v>583</v>
      </c>
      <c r="EM590" t="e">
        <v>#REF!</v>
      </c>
      <c r="EN590" t="e">
        <v>#REF!</v>
      </c>
      <c r="EP590" t="e">
        <f t="shared" si="60"/>
        <v>#REF!</v>
      </c>
      <c r="EQ590" t="e">
        <f t="shared" si="61"/>
        <v>#REF!</v>
      </c>
      <c r="ER590" t="e">
        <f t="shared" si="62"/>
        <v>#REF!</v>
      </c>
    </row>
    <row r="591" spans="142:148" x14ac:dyDescent="0.25">
      <c r="EL591">
        <v>584</v>
      </c>
      <c r="EM591" t="e">
        <v>#REF!</v>
      </c>
      <c r="EN591" t="e">
        <v>#REF!</v>
      </c>
      <c r="EP591" t="e">
        <f t="shared" si="60"/>
        <v>#REF!</v>
      </c>
      <c r="EQ591" t="e">
        <f t="shared" si="61"/>
        <v>#REF!</v>
      </c>
      <c r="ER591" t="e">
        <f t="shared" si="62"/>
        <v>#REF!</v>
      </c>
    </row>
    <row r="592" spans="142:148" x14ac:dyDescent="0.25">
      <c r="EL592">
        <v>585</v>
      </c>
      <c r="EM592" t="e">
        <v>#REF!</v>
      </c>
      <c r="EN592" t="e">
        <v>#REF!</v>
      </c>
      <c r="EP592" t="e">
        <f t="shared" si="60"/>
        <v>#REF!</v>
      </c>
      <c r="EQ592" t="e">
        <f t="shared" si="61"/>
        <v>#REF!</v>
      </c>
      <c r="ER592" t="e">
        <f t="shared" si="62"/>
        <v>#REF!</v>
      </c>
    </row>
    <row r="593" spans="142:148" x14ac:dyDescent="0.25">
      <c r="EL593">
        <v>586</v>
      </c>
      <c r="EM593" t="e">
        <v>#REF!</v>
      </c>
      <c r="EN593" t="e">
        <v>#REF!</v>
      </c>
      <c r="EP593" t="e">
        <f t="shared" si="60"/>
        <v>#REF!</v>
      </c>
      <c r="EQ593" t="e">
        <f t="shared" si="61"/>
        <v>#REF!</v>
      </c>
      <c r="ER593" t="e">
        <f t="shared" si="62"/>
        <v>#REF!</v>
      </c>
    </row>
    <row r="594" spans="142:148" x14ac:dyDescent="0.25">
      <c r="EL594">
        <v>587</v>
      </c>
      <c r="EM594" t="e">
        <v>#REF!</v>
      </c>
      <c r="EN594" t="e">
        <v>#REF!</v>
      </c>
      <c r="EP594" t="e">
        <f t="shared" si="60"/>
        <v>#REF!</v>
      </c>
      <c r="EQ594" t="e">
        <f t="shared" si="61"/>
        <v>#REF!</v>
      </c>
      <c r="ER594" t="e">
        <f t="shared" si="62"/>
        <v>#REF!</v>
      </c>
    </row>
    <row r="595" spans="142:148" x14ac:dyDescent="0.25">
      <c r="EL595">
        <v>588</v>
      </c>
      <c r="EM595" t="e">
        <v>#REF!</v>
      </c>
      <c r="EN595" t="e">
        <v>#REF!</v>
      </c>
      <c r="EP595" t="e">
        <f t="shared" si="60"/>
        <v>#REF!</v>
      </c>
      <c r="EQ595" t="e">
        <f t="shared" si="61"/>
        <v>#REF!</v>
      </c>
      <c r="ER595" t="e">
        <f t="shared" si="62"/>
        <v>#REF!</v>
      </c>
    </row>
    <row r="596" spans="142:148" x14ac:dyDescent="0.25">
      <c r="EL596">
        <v>589</v>
      </c>
      <c r="EM596" t="e">
        <v>#REF!</v>
      </c>
      <c r="EN596" t="e">
        <v>#REF!</v>
      </c>
      <c r="EP596" t="e">
        <f t="shared" si="60"/>
        <v>#REF!</v>
      </c>
      <c r="EQ596" t="e">
        <f t="shared" si="61"/>
        <v>#REF!</v>
      </c>
      <c r="ER596" t="e">
        <f t="shared" si="62"/>
        <v>#REF!</v>
      </c>
    </row>
    <row r="597" spans="142:148" x14ac:dyDescent="0.25">
      <c r="EL597">
        <v>590</v>
      </c>
      <c r="EM597" t="e">
        <v>#REF!</v>
      </c>
      <c r="EN597" t="e">
        <v>#REF!</v>
      </c>
      <c r="EP597" t="e">
        <f t="shared" si="60"/>
        <v>#REF!</v>
      </c>
      <c r="EQ597" t="e">
        <f t="shared" si="61"/>
        <v>#REF!</v>
      </c>
      <c r="ER597" t="e">
        <f t="shared" si="62"/>
        <v>#REF!</v>
      </c>
    </row>
    <row r="598" spans="142:148" x14ac:dyDescent="0.25">
      <c r="EL598">
        <v>591</v>
      </c>
      <c r="EM598" t="e">
        <v>#REF!</v>
      </c>
      <c r="EN598" t="e">
        <v>#REF!</v>
      </c>
      <c r="EP598" t="e">
        <f t="shared" si="60"/>
        <v>#REF!</v>
      </c>
      <c r="EQ598" t="e">
        <f t="shared" si="61"/>
        <v>#REF!</v>
      </c>
      <c r="ER598" t="e">
        <f t="shared" si="62"/>
        <v>#REF!</v>
      </c>
    </row>
    <row r="599" spans="142:148" x14ac:dyDescent="0.25">
      <c r="EL599">
        <v>592</v>
      </c>
      <c r="EM599" t="e">
        <v>#REF!</v>
      </c>
      <c r="EN599" t="e">
        <v>#REF!</v>
      </c>
      <c r="EP599" t="e">
        <f t="shared" si="60"/>
        <v>#REF!</v>
      </c>
      <c r="EQ599" t="e">
        <f t="shared" si="61"/>
        <v>#REF!</v>
      </c>
      <c r="ER599" t="e">
        <f t="shared" si="62"/>
        <v>#REF!</v>
      </c>
    </row>
    <row r="600" spans="142:148" x14ac:dyDescent="0.25">
      <c r="EL600">
        <v>593</v>
      </c>
      <c r="EM600" t="e">
        <v>#REF!</v>
      </c>
      <c r="EN600" t="e">
        <v>#REF!</v>
      </c>
      <c r="EP600" t="e">
        <f t="shared" si="60"/>
        <v>#REF!</v>
      </c>
      <c r="EQ600" t="e">
        <f t="shared" si="61"/>
        <v>#REF!</v>
      </c>
      <c r="ER600" t="e">
        <f t="shared" si="62"/>
        <v>#REF!</v>
      </c>
    </row>
    <row r="601" spans="142:148" x14ac:dyDescent="0.25">
      <c r="EL601">
        <v>594</v>
      </c>
      <c r="EM601" t="e">
        <v>#REF!</v>
      </c>
      <c r="EN601" t="e">
        <v>#REF!</v>
      </c>
      <c r="EP601" t="e">
        <f t="shared" si="60"/>
        <v>#REF!</v>
      </c>
      <c r="EQ601" t="e">
        <f t="shared" si="61"/>
        <v>#REF!</v>
      </c>
      <c r="ER601" t="e">
        <f t="shared" si="62"/>
        <v>#REF!</v>
      </c>
    </row>
    <row r="602" spans="142:148" x14ac:dyDescent="0.25">
      <c r="EL602">
        <v>595</v>
      </c>
      <c r="EM602" t="e">
        <v>#REF!</v>
      </c>
      <c r="EN602" t="e">
        <v>#REF!</v>
      </c>
      <c r="EP602" t="e">
        <f t="shared" si="60"/>
        <v>#REF!</v>
      </c>
      <c r="EQ602" t="e">
        <f t="shared" si="61"/>
        <v>#REF!</v>
      </c>
      <c r="ER602" t="e">
        <f t="shared" si="62"/>
        <v>#REF!</v>
      </c>
    </row>
    <row r="603" spans="142:148" x14ac:dyDescent="0.25">
      <c r="EL603">
        <v>596</v>
      </c>
      <c r="EM603" t="e">
        <v>#REF!</v>
      </c>
      <c r="EN603" t="e">
        <v>#REF!</v>
      </c>
      <c r="EP603" t="e">
        <f t="shared" si="60"/>
        <v>#REF!</v>
      </c>
      <c r="EQ603" t="e">
        <f t="shared" si="61"/>
        <v>#REF!</v>
      </c>
      <c r="ER603" t="e">
        <f t="shared" si="62"/>
        <v>#REF!</v>
      </c>
    </row>
    <row r="604" spans="142:148" x14ac:dyDescent="0.25">
      <c r="EL604">
        <v>597</v>
      </c>
      <c r="EM604" t="e">
        <v>#REF!</v>
      </c>
      <c r="EN604" t="e">
        <v>#REF!</v>
      </c>
      <c r="EP604" t="e">
        <f t="shared" si="60"/>
        <v>#REF!</v>
      </c>
      <c r="EQ604" t="e">
        <f t="shared" si="61"/>
        <v>#REF!</v>
      </c>
      <c r="ER604" t="e">
        <f t="shared" si="62"/>
        <v>#REF!</v>
      </c>
    </row>
    <row r="605" spans="142:148" x14ac:dyDescent="0.25">
      <c r="EL605">
        <v>598</v>
      </c>
      <c r="EM605" t="e">
        <v>#REF!</v>
      </c>
      <c r="EN605" t="e">
        <v>#REF!</v>
      </c>
      <c r="EP605" t="e">
        <f t="shared" si="60"/>
        <v>#REF!</v>
      </c>
      <c r="EQ605" t="e">
        <f t="shared" si="61"/>
        <v>#REF!</v>
      </c>
      <c r="ER605" t="e">
        <f t="shared" si="62"/>
        <v>#REF!</v>
      </c>
    </row>
    <row r="606" spans="142:148" x14ac:dyDescent="0.25">
      <c r="EL606">
        <v>599</v>
      </c>
      <c r="EM606" t="e">
        <v>#REF!</v>
      </c>
      <c r="EN606" t="e">
        <v>#REF!</v>
      </c>
      <c r="EP606" t="e">
        <f t="shared" si="60"/>
        <v>#REF!</v>
      </c>
      <c r="EQ606" t="e">
        <f t="shared" si="61"/>
        <v>#REF!</v>
      </c>
      <c r="ER606" t="e">
        <f t="shared" si="62"/>
        <v>#REF!</v>
      </c>
    </row>
    <row r="607" spans="142:148" x14ac:dyDescent="0.25">
      <c r="EL607">
        <v>600</v>
      </c>
      <c r="EM607" t="e">
        <v>#REF!</v>
      </c>
      <c r="EN607" t="e">
        <v>#REF!</v>
      </c>
      <c r="EP607" t="e">
        <f t="shared" si="60"/>
        <v>#REF!</v>
      </c>
      <c r="EQ607" t="e">
        <f t="shared" si="61"/>
        <v>#REF!</v>
      </c>
      <c r="ER607" t="e">
        <f t="shared" si="62"/>
        <v>#REF!</v>
      </c>
    </row>
    <row r="608" spans="142:148" x14ac:dyDescent="0.25">
      <c r="EL608">
        <v>601</v>
      </c>
      <c r="EM608" t="e">
        <v>#REF!</v>
      </c>
      <c r="EN608" t="e">
        <v>#REF!</v>
      </c>
      <c r="EP608" t="e">
        <f t="shared" si="60"/>
        <v>#REF!</v>
      </c>
      <c r="EQ608" t="e">
        <f t="shared" si="61"/>
        <v>#REF!</v>
      </c>
      <c r="ER608" t="e">
        <f t="shared" si="62"/>
        <v>#REF!</v>
      </c>
    </row>
    <row r="609" spans="142:148" x14ac:dyDescent="0.25">
      <c r="EL609">
        <v>602</v>
      </c>
      <c r="EM609" t="e">
        <v>#REF!</v>
      </c>
      <c r="EN609" t="e">
        <v>#REF!</v>
      </c>
      <c r="EP609" t="e">
        <f t="shared" si="60"/>
        <v>#REF!</v>
      </c>
      <c r="EQ609" t="e">
        <f t="shared" si="61"/>
        <v>#REF!</v>
      </c>
      <c r="ER609" t="e">
        <f t="shared" si="62"/>
        <v>#REF!</v>
      </c>
    </row>
    <row r="610" spans="142:148" x14ac:dyDescent="0.25">
      <c r="EL610">
        <v>603</v>
      </c>
      <c r="EM610" t="e">
        <v>#REF!</v>
      </c>
      <c r="EN610" t="e">
        <v>#REF!</v>
      </c>
      <c r="EP610" t="e">
        <f t="shared" si="60"/>
        <v>#REF!</v>
      </c>
      <c r="EQ610" t="e">
        <f t="shared" si="61"/>
        <v>#REF!</v>
      </c>
      <c r="ER610" t="e">
        <f t="shared" si="62"/>
        <v>#REF!</v>
      </c>
    </row>
    <row r="611" spans="142:148" x14ac:dyDescent="0.25">
      <c r="EL611">
        <v>604</v>
      </c>
      <c r="EM611" t="e">
        <v>#REF!</v>
      </c>
      <c r="EN611" t="e">
        <v>#REF!</v>
      </c>
      <c r="EP611" t="e">
        <f t="shared" si="60"/>
        <v>#REF!</v>
      </c>
      <c r="EQ611" t="e">
        <f t="shared" si="61"/>
        <v>#REF!</v>
      </c>
      <c r="ER611" t="e">
        <f t="shared" si="62"/>
        <v>#REF!</v>
      </c>
    </row>
    <row r="612" spans="142:148" x14ac:dyDescent="0.25">
      <c r="EL612">
        <v>605</v>
      </c>
      <c r="EM612" t="e">
        <v>#REF!</v>
      </c>
      <c r="EN612" t="e">
        <v>#REF!</v>
      </c>
      <c r="EP612" t="e">
        <f t="shared" si="60"/>
        <v>#REF!</v>
      </c>
      <c r="EQ612" t="e">
        <f t="shared" si="61"/>
        <v>#REF!</v>
      </c>
      <c r="ER612" t="e">
        <f t="shared" si="62"/>
        <v>#REF!</v>
      </c>
    </row>
    <row r="613" spans="142:148" x14ac:dyDescent="0.25">
      <c r="EL613">
        <v>606</v>
      </c>
      <c r="EM613" t="e">
        <v>#REF!</v>
      </c>
      <c r="EN613" t="e">
        <v>#REF!</v>
      </c>
      <c r="EP613" t="e">
        <f t="shared" si="60"/>
        <v>#REF!</v>
      </c>
      <c r="EQ613" t="e">
        <f t="shared" si="61"/>
        <v>#REF!</v>
      </c>
      <c r="ER613" t="e">
        <f t="shared" si="62"/>
        <v>#REF!</v>
      </c>
    </row>
    <row r="614" spans="142:148" x14ac:dyDescent="0.25">
      <c r="EL614">
        <v>607</v>
      </c>
      <c r="EM614" t="e">
        <v>#REF!</v>
      </c>
      <c r="EN614" t="e">
        <v>#REF!</v>
      </c>
      <c r="EP614" t="e">
        <f t="shared" si="60"/>
        <v>#REF!</v>
      </c>
      <c r="EQ614" t="e">
        <f t="shared" si="61"/>
        <v>#REF!</v>
      </c>
      <c r="ER614" t="e">
        <f t="shared" si="62"/>
        <v>#REF!</v>
      </c>
    </row>
    <row r="615" spans="142:148" x14ac:dyDescent="0.25">
      <c r="EL615">
        <v>608</v>
      </c>
      <c r="EM615" t="e">
        <v>#REF!</v>
      </c>
      <c r="EN615" t="e">
        <v>#REF!</v>
      </c>
      <c r="EP615" t="e">
        <f t="shared" si="60"/>
        <v>#REF!</v>
      </c>
      <c r="EQ615" t="e">
        <f t="shared" si="61"/>
        <v>#REF!</v>
      </c>
      <c r="ER615" t="e">
        <f t="shared" si="62"/>
        <v>#REF!</v>
      </c>
    </row>
    <row r="616" spans="142:148" x14ac:dyDescent="0.25">
      <c r="EL616">
        <v>609</v>
      </c>
      <c r="EM616" t="e">
        <v>#REF!</v>
      </c>
      <c r="EN616" t="e">
        <v>#REF!</v>
      </c>
      <c r="EP616" t="e">
        <f t="shared" si="60"/>
        <v>#REF!</v>
      </c>
      <c r="EQ616" t="e">
        <f t="shared" si="61"/>
        <v>#REF!</v>
      </c>
      <c r="ER616" t="e">
        <f t="shared" si="62"/>
        <v>#REF!</v>
      </c>
    </row>
    <row r="617" spans="142:148" x14ac:dyDescent="0.25">
      <c r="EL617">
        <v>610</v>
      </c>
      <c r="EM617" t="e">
        <v>#REF!</v>
      </c>
      <c r="EN617" t="e">
        <v>#REF!</v>
      </c>
      <c r="EP617" t="e">
        <f t="shared" si="60"/>
        <v>#REF!</v>
      </c>
      <c r="EQ617" t="e">
        <f t="shared" si="61"/>
        <v>#REF!</v>
      </c>
      <c r="ER617" t="e">
        <f t="shared" si="62"/>
        <v>#REF!</v>
      </c>
    </row>
    <row r="618" spans="142:148" x14ac:dyDescent="0.25">
      <c r="EL618">
        <v>611</v>
      </c>
      <c r="EM618" t="e">
        <v>#REF!</v>
      </c>
      <c r="EN618" t="e">
        <v>#REF!</v>
      </c>
      <c r="EP618" t="e">
        <f t="shared" si="60"/>
        <v>#REF!</v>
      </c>
      <c r="EQ618" t="e">
        <f t="shared" si="61"/>
        <v>#REF!</v>
      </c>
      <c r="ER618" t="e">
        <f t="shared" si="62"/>
        <v>#REF!</v>
      </c>
    </row>
    <row r="619" spans="142:148" x14ac:dyDescent="0.25">
      <c r="EL619">
        <v>612</v>
      </c>
      <c r="EM619" t="e">
        <v>#REF!</v>
      </c>
      <c r="EN619" t="e">
        <v>#REF!</v>
      </c>
      <c r="EP619" t="e">
        <f t="shared" si="60"/>
        <v>#REF!</v>
      </c>
      <c r="EQ619" t="e">
        <f t="shared" si="61"/>
        <v>#REF!</v>
      </c>
      <c r="ER619" t="e">
        <f t="shared" si="62"/>
        <v>#REF!</v>
      </c>
    </row>
    <row r="620" spans="142:148" x14ac:dyDescent="0.25">
      <c r="EL620">
        <v>613</v>
      </c>
      <c r="EM620" t="e">
        <v>#REF!</v>
      </c>
      <c r="EN620" t="e">
        <v>#REF!</v>
      </c>
      <c r="EP620" t="e">
        <f t="shared" si="60"/>
        <v>#REF!</v>
      </c>
      <c r="EQ620" t="e">
        <f t="shared" si="61"/>
        <v>#REF!</v>
      </c>
      <c r="ER620" t="e">
        <f t="shared" si="62"/>
        <v>#REF!</v>
      </c>
    </row>
    <row r="621" spans="142:148" x14ac:dyDescent="0.25">
      <c r="EL621">
        <v>614</v>
      </c>
      <c r="EM621" t="e">
        <v>#REF!</v>
      </c>
      <c r="EN621" t="e">
        <v>#REF!</v>
      </c>
      <c r="EP621" t="e">
        <f t="shared" si="60"/>
        <v>#REF!</v>
      </c>
      <c r="EQ621" t="e">
        <f t="shared" si="61"/>
        <v>#REF!</v>
      </c>
      <c r="ER621" t="e">
        <f t="shared" si="62"/>
        <v>#REF!</v>
      </c>
    </row>
    <row r="622" spans="142:148" x14ac:dyDescent="0.25">
      <c r="EL622">
        <v>615</v>
      </c>
      <c r="EM622" t="e">
        <v>#REF!</v>
      </c>
      <c r="EN622" t="e">
        <v>#REF!</v>
      </c>
      <c r="EP622" t="e">
        <f t="shared" si="60"/>
        <v>#REF!</v>
      </c>
      <c r="EQ622" t="e">
        <f t="shared" si="61"/>
        <v>#REF!</v>
      </c>
      <c r="ER622" t="e">
        <f t="shared" si="62"/>
        <v>#REF!</v>
      </c>
    </row>
    <row r="623" spans="142:148" x14ac:dyDescent="0.25">
      <c r="EL623">
        <v>616</v>
      </c>
      <c r="EM623" t="e">
        <v>#REF!</v>
      </c>
      <c r="EN623" t="e">
        <v>#REF!</v>
      </c>
      <c r="EP623" t="e">
        <f t="shared" si="60"/>
        <v>#REF!</v>
      </c>
      <c r="EQ623" t="e">
        <f t="shared" si="61"/>
        <v>#REF!</v>
      </c>
      <c r="ER623" t="e">
        <f t="shared" si="62"/>
        <v>#REF!</v>
      </c>
    </row>
    <row r="624" spans="142:148" x14ac:dyDescent="0.25">
      <c r="EL624">
        <v>617</v>
      </c>
      <c r="EM624" t="e">
        <v>#REF!</v>
      </c>
      <c r="EN624" t="e">
        <v>#REF!</v>
      </c>
      <c r="EP624" t="e">
        <f t="shared" si="60"/>
        <v>#REF!</v>
      </c>
      <c r="EQ624" t="e">
        <f t="shared" si="61"/>
        <v>#REF!</v>
      </c>
      <c r="ER624" t="e">
        <f t="shared" si="62"/>
        <v>#REF!</v>
      </c>
    </row>
    <row r="625" spans="142:148" x14ac:dyDescent="0.25">
      <c r="EL625">
        <v>618</v>
      </c>
      <c r="EM625" t="e">
        <v>#REF!</v>
      </c>
      <c r="EN625" t="e">
        <v>#REF!</v>
      </c>
      <c r="EP625" t="e">
        <f t="shared" si="60"/>
        <v>#REF!</v>
      </c>
      <c r="EQ625" t="e">
        <f t="shared" si="61"/>
        <v>#REF!</v>
      </c>
      <c r="ER625" t="e">
        <f t="shared" si="62"/>
        <v>#REF!</v>
      </c>
    </row>
    <row r="626" spans="142:148" x14ac:dyDescent="0.25">
      <c r="EL626">
        <v>619</v>
      </c>
      <c r="EM626" t="e">
        <v>#REF!</v>
      </c>
      <c r="EN626" t="e">
        <v>#REF!</v>
      </c>
      <c r="EP626" t="e">
        <f t="shared" si="60"/>
        <v>#REF!</v>
      </c>
      <c r="EQ626" t="e">
        <f t="shared" si="61"/>
        <v>#REF!</v>
      </c>
      <c r="ER626" t="e">
        <f t="shared" si="62"/>
        <v>#REF!</v>
      </c>
    </row>
    <row r="627" spans="142:148" x14ac:dyDescent="0.25">
      <c r="EL627">
        <v>620</v>
      </c>
      <c r="EM627" t="e">
        <v>#REF!</v>
      </c>
      <c r="EN627" t="e">
        <v>#REF!</v>
      </c>
      <c r="EP627" t="e">
        <f t="shared" si="60"/>
        <v>#REF!</v>
      </c>
      <c r="EQ627" t="e">
        <f t="shared" si="61"/>
        <v>#REF!</v>
      </c>
      <c r="ER627" t="e">
        <f t="shared" si="62"/>
        <v>#REF!</v>
      </c>
    </row>
    <row r="628" spans="142:148" x14ac:dyDescent="0.25">
      <c r="EL628">
        <v>621</v>
      </c>
      <c r="EM628" t="e">
        <v>#REF!</v>
      </c>
      <c r="EN628" t="e">
        <v>#REF!</v>
      </c>
      <c r="EP628" t="e">
        <f t="shared" si="60"/>
        <v>#REF!</v>
      </c>
      <c r="EQ628" t="e">
        <f t="shared" si="61"/>
        <v>#REF!</v>
      </c>
      <c r="ER628" t="e">
        <f t="shared" si="62"/>
        <v>#REF!</v>
      </c>
    </row>
    <row r="629" spans="142:148" x14ac:dyDescent="0.25">
      <c r="EL629">
        <v>622</v>
      </c>
      <c r="EM629" t="e">
        <v>#REF!</v>
      </c>
      <c r="EN629" t="e">
        <v>#REF!</v>
      </c>
      <c r="EP629" t="e">
        <f t="shared" si="60"/>
        <v>#REF!</v>
      </c>
      <c r="EQ629" t="e">
        <f t="shared" si="61"/>
        <v>#REF!</v>
      </c>
      <c r="ER629" t="e">
        <f t="shared" si="62"/>
        <v>#REF!</v>
      </c>
    </row>
    <row r="630" spans="142:148" x14ac:dyDescent="0.25">
      <c r="EL630">
        <v>623</v>
      </c>
      <c r="EM630" t="e">
        <v>#REF!</v>
      </c>
      <c r="EN630" t="e">
        <v>#REF!</v>
      </c>
      <c r="EP630" t="e">
        <f t="shared" si="60"/>
        <v>#REF!</v>
      </c>
      <c r="EQ630" t="e">
        <f t="shared" si="61"/>
        <v>#REF!</v>
      </c>
      <c r="ER630" t="e">
        <f t="shared" si="62"/>
        <v>#REF!</v>
      </c>
    </row>
    <row r="631" spans="142:148" x14ac:dyDescent="0.25">
      <c r="EL631">
        <v>624</v>
      </c>
      <c r="EM631" t="e">
        <v>#REF!</v>
      </c>
      <c r="EN631" t="e">
        <v>#REF!</v>
      </c>
      <c r="EP631" t="e">
        <f t="shared" si="60"/>
        <v>#REF!</v>
      </c>
      <c r="EQ631" t="e">
        <f t="shared" si="61"/>
        <v>#REF!</v>
      </c>
      <c r="ER631" t="e">
        <f t="shared" si="62"/>
        <v>#REF!</v>
      </c>
    </row>
    <row r="632" spans="142:148" x14ac:dyDescent="0.25">
      <c r="EL632">
        <v>625</v>
      </c>
      <c r="EM632" t="e">
        <v>#REF!</v>
      </c>
      <c r="EN632" t="e">
        <v>#REF!</v>
      </c>
      <c r="EP632" t="e">
        <f t="shared" si="60"/>
        <v>#REF!</v>
      </c>
      <c r="EQ632" t="e">
        <f t="shared" si="61"/>
        <v>#REF!</v>
      </c>
      <c r="ER632" t="e">
        <f t="shared" si="62"/>
        <v>#REF!</v>
      </c>
    </row>
    <row r="633" spans="142:148" x14ac:dyDescent="0.25">
      <c r="EL633">
        <v>626</v>
      </c>
      <c r="EM633" t="e">
        <v>#REF!</v>
      </c>
      <c r="EN633" t="e">
        <v>#REF!</v>
      </c>
      <c r="EP633" t="e">
        <f t="shared" si="60"/>
        <v>#REF!</v>
      </c>
      <c r="EQ633" t="e">
        <f t="shared" si="61"/>
        <v>#REF!</v>
      </c>
      <c r="ER633" t="e">
        <f t="shared" si="62"/>
        <v>#REF!</v>
      </c>
    </row>
    <row r="634" spans="142:148" x14ac:dyDescent="0.25">
      <c r="EL634">
        <v>627</v>
      </c>
      <c r="EM634" t="e">
        <v>#REF!</v>
      </c>
      <c r="EN634" t="e">
        <v>#REF!</v>
      </c>
      <c r="EP634" t="e">
        <f t="shared" si="60"/>
        <v>#REF!</v>
      </c>
      <c r="EQ634" t="e">
        <f t="shared" si="61"/>
        <v>#REF!</v>
      </c>
      <c r="ER634" t="e">
        <f t="shared" si="62"/>
        <v>#REF!</v>
      </c>
    </row>
    <row r="635" spans="142:148" x14ac:dyDescent="0.25">
      <c r="EL635">
        <v>628</v>
      </c>
      <c r="EM635" t="e">
        <v>#REF!</v>
      </c>
      <c r="EN635" t="e">
        <v>#REF!</v>
      </c>
      <c r="EP635" t="e">
        <f t="shared" si="60"/>
        <v>#REF!</v>
      </c>
      <c r="EQ635" t="e">
        <f t="shared" si="61"/>
        <v>#REF!</v>
      </c>
      <c r="ER635" t="e">
        <f t="shared" si="62"/>
        <v>#REF!</v>
      </c>
    </row>
    <row r="636" spans="142:148" x14ac:dyDescent="0.25">
      <c r="EL636">
        <v>629</v>
      </c>
      <c r="EM636" t="e">
        <v>#REF!</v>
      </c>
      <c r="EN636" t="e">
        <v>#REF!</v>
      </c>
      <c r="EP636" t="e">
        <f t="shared" si="60"/>
        <v>#REF!</v>
      </c>
      <c r="EQ636" t="e">
        <f t="shared" si="61"/>
        <v>#REF!</v>
      </c>
      <c r="ER636" t="e">
        <f t="shared" si="62"/>
        <v>#REF!</v>
      </c>
    </row>
    <row r="637" spans="142:148" x14ac:dyDescent="0.25">
      <c r="EL637">
        <v>630</v>
      </c>
      <c r="EM637" t="e">
        <v>#REF!</v>
      </c>
      <c r="EN637" t="e">
        <v>#REF!</v>
      </c>
      <c r="EP637" t="e">
        <f t="shared" si="60"/>
        <v>#REF!</v>
      </c>
      <c r="EQ637" t="e">
        <f t="shared" si="61"/>
        <v>#REF!</v>
      </c>
      <c r="ER637" t="e">
        <f t="shared" si="62"/>
        <v>#REF!</v>
      </c>
    </row>
    <row r="638" spans="142:148" x14ac:dyDescent="0.25">
      <c r="EL638">
        <v>631</v>
      </c>
      <c r="EM638" t="e">
        <v>#REF!</v>
      </c>
      <c r="EN638" t="e">
        <v>#REF!</v>
      </c>
      <c r="EP638" t="e">
        <f t="shared" si="60"/>
        <v>#REF!</v>
      </c>
      <c r="EQ638" t="e">
        <f t="shared" si="61"/>
        <v>#REF!</v>
      </c>
      <c r="ER638" t="e">
        <f t="shared" si="62"/>
        <v>#REF!</v>
      </c>
    </row>
    <row r="639" spans="142:148" x14ac:dyDescent="0.25">
      <c r="EL639">
        <v>632</v>
      </c>
      <c r="EM639" t="e">
        <v>#REF!</v>
      </c>
      <c r="EN639" t="e">
        <v>#REF!</v>
      </c>
      <c r="EP639" t="e">
        <f t="shared" si="60"/>
        <v>#REF!</v>
      </c>
      <c r="EQ639" t="e">
        <f t="shared" si="61"/>
        <v>#REF!</v>
      </c>
      <c r="ER639" t="e">
        <f t="shared" si="62"/>
        <v>#REF!</v>
      </c>
    </row>
    <row r="640" spans="142:148" x14ac:dyDescent="0.25">
      <c r="EL640">
        <v>633</v>
      </c>
      <c r="EM640" t="e">
        <v>#REF!</v>
      </c>
      <c r="EN640" t="e">
        <v>#REF!</v>
      </c>
      <c r="EP640" t="e">
        <f t="shared" si="60"/>
        <v>#REF!</v>
      </c>
      <c r="EQ640" t="e">
        <f t="shared" si="61"/>
        <v>#REF!</v>
      </c>
      <c r="ER640" t="e">
        <f t="shared" si="62"/>
        <v>#REF!</v>
      </c>
    </row>
    <row r="641" spans="142:148" x14ac:dyDescent="0.25">
      <c r="EL641">
        <v>634</v>
      </c>
      <c r="EM641" t="e">
        <v>#REF!</v>
      </c>
      <c r="EN641" t="e">
        <v>#REF!</v>
      </c>
      <c r="EP641" t="e">
        <f t="shared" si="60"/>
        <v>#REF!</v>
      </c>
      <c r="EQ641" t="e">
        <f t="shared" si="61"/>
        <v>#REF!</v>
      </c>
      <c r="ER641" t="e">
        <f t="shared" si="62"/>
        <v>#REF!</v>
      </c>
    </row>
    <row r="642" spans="142:148" x14ac:dyDescent="0.25">
      <c r="EL642">
        <v>635</v>
      </c>
      <c r="EM642" t="e">
        <v>#REF!</v>
      </c>
      <c r="EN642" t="e">
        <v>#REF!</v>
      </c>
      <c r="EP642" t="e">
        <f t="shared" si="60"/>
        <v>#REF!</v>
      </c>
      <c r="EQ642" t="e">
        <f t="shared" si="61"/>
        <v>#REF!</v>
      </c>
      <c r="ER642" t="e">
        <f t="shared" si="62"/>
        <v>#REF!</v>
      </c>
    </row>
    <row r="643" spans="142:148" x14ac:dyDescent="0.25">
      <c r="EL643">
        <v>636</v>
      </c>
      <c r="EM643" t="e">
        <v>#REF!</v>
      </c>
      <c r="EN643" t="e">
        <v>#REF!</v>
      </c>
      <c r="EP643" t="e">
        <f t="shared" si="60"/>
        <v>#REF!</v>
      </c>
      <c r="EQ643" t="e">
        <f t="shared" si="61"/>
        <v>#REF!</v>
      </c>
      <c r="ER643" t="e">
        <f t="shared" si="62"/>
        <v>#REF!</v>
      </c>
    </row>
    <row r="644" spans="142:148" x14ac:dyDescent="0.25">
      <c r="EL644">
        <v>637</v>
      </c>
      <c r="EM644" t="e">
        <v>#REF!</v>
      </c>
      <c r="EN644" t="e">
        <v>#REF!</v>
      </c>
      <c r="EP644" t="e">
        <f t="shared" si="60"/>
        <v>#REF!</v>
      </c>
      <c r="EQ644" t="e">
        <f t="shared" si="61"/>
        <v>#REF!</v>
      </c>
      <c r="ER644" t="e">
        <f t="shared" si="62"/>
        <v>#REF!</v>
      </c>
    </row>
    <row r="645" spans="142:148" x14ac:dyDescent="0.25">
      <c r="EL645">
        <v>638</v>
      </c>
      <c r="EM645" t="e">
        <v>#REF!</v>
      </c>
      <c r="EN645" t="e">
        <v>#REF!</v>
      </c>
      <c r="EP645" t="e">
        <f t="shared" si="60"/>
        <v>#REF!</v>
      </c>
      <c r="EQ645" t="e">
        <f t="shared" si="61"/>
        <v>#REF!</v>
      </c>
      <c r="ER645" t="e">
        <f t="shared" si="62"/>
        <v>#REF!</v>
      </c>
    </row>
    <row r="646" spans="142:148" x14ac:dyDescent="0.25">
      <c r="EL646">
        <v>639</v>
      </c>
      <c r="EM646" t="e">
        <v>#REF!</v>
      </c>
      <c r="EN646" t="e">
        <v>#REF!</v>
      </c>
      <c r="EP646" t="e">
        <f t="shared" si="60"/>
        <v>#REF!</v>
      </c>
      <c r="EQ646" t="e">
        <f t="shared" si="61"/>
        <v>#REF!</v>
      </c>
      <c r="ER646" t="e">
        <f t="shared" si="62"/>
        <v>#REF!</v>
      </c>
    </row>
    <row r="647" spans="142:148" x14ac:dyDescent="0.25">
      <c r="EL647">
        <v>640</v>
      </c>
      <c r="EM647" t="e">
        <v>#REF!</v>
      </c>
      <c r="EN647" t="e">
        <v>#REF!</v>
      </c>
      <c r="EP647" t="e">
        <f t="shared" si="60"/>
        <v>#REF!</v>
      </c>
      <c r="EQ647" t="e">
        <f t="shared" si="61"/>
        <v>#REF!</v>
      </c>
      <c r="ER647" t="e">
        <f t="shared" si="62"/>
        <v>#REF!</v>
      </c>
    </row>
    <row r="648" spans="142:148" x14ac:dyDescent="0.25">
      <c r="EL648">
        <v>641</v>
      </c>
      <c r="EM648" t="e">
        <v>#REF!</v>
      </c>
      <c r="EN648" t="e">
        <v>#REF!</v>
      </c>
      <c r="EP648" t="e">
        <f t="shared" ref="EP648:EP711" si="63">IF(EM648&gt;EN648,1,0)</f>
        <v>#REF!</v>
      </c>
      <c r="EQ648" t="e">
        <f t="shared" ref="EQ648:EQ711" si="64">IF(EP648&gt;0,0,1)</f>
        <v>#REF!</v>
      </c>
      <c r="ER648" t="e">
        <f t="shared" ref="ER648:ER711" si="65">IF(EM648&gt;EN648,EM648-EN648,EN648-EM648)</f>
        <v>#REF!</v>
      </c>
    </row>
    <row r="649" spans="142:148" x14ac:dyDescent="0.25">
      <c r="EL649">
        <v>642</v>
      </c>
      <c r="EM649" t="e">
        <v>#REF!</v>
      </c>
      <c r="EN649" t="e">
        <v>#REF!</v>
      </c>
      <c r="EP649" t="e">
        <f t="shared" si="63"/>
        <v>#REF!</v>
      </c>
      <c r="EQ649" t="e">
        <f t="shared" si="64"/>
        <v>#REF!</v>
      </c>
      <c r="ER649" t="e">
        <f t="shared" si="65"/>
        <v>#REF!</v>
      </c>
    </row>
    <row r="650" spans="142:148" x14ac:dyDescent="0.25">
      <c r="EL650">
        <v>643</v>
      </c>
      <c r="EM650" t="e">
        <v>#REF!</v>
      </c>
      <c r="EN650" t="e">
        <v>#REF!</v>
      </c>
      <c r="EP650" t="e">
        <f t="shared" si="63"/>
        <v>#REF!</v>
      </c>
      <c r="EQ650" t="e">
        <f t="shared" si="64"/>
        <v>#REF!</v>
      </c>
      <c r="ER650" t="e">
        <f t="shared" si="65"/>
        <v>#REF!</v>
      </c>
    </row>
    <row r="651" spans="142:148" x14ac:dyDescent="0.25">
      <c r="EL651">
        <v>644</v>
      </c>
      <c r="EM651" t="e">
        <v>#REF!</v>
      </c>
      <c r="EN651" t="e">
        <v>#REF!</v>
      </c>
      <c r="EP651" t="e">
        <f t="shared" si="63"/>
        <v>#REF!</v>
      </c>
      <c r="EQ651" t="e">
        <f t="shared" si="64"/>
        <v>#REF!</v>
      </c>
      <c r="ER651" t="e">
        <f t="shared" si="65"/>
        <v>#REF!</v>
      </c>
    </row>
    <row r="652" spans="142:148" x14ac:dyDescent="0.25">
      <c r="EL652">
        <v>645</v>
      </c>
      <c r="EM652" t="e">
        <v>#REF!</v>
      </c>
      <c r="EN652" t="e">
        <v>#REF!</v>
      </c>
      <c r="EP652" t="e">
        <f t="shared" si="63"/>
        <v>#REF!</v>
      </c>
      <c r="EQ652" t="e">
        <f t="shared" si="64"/>
        <v>#REF!</v>
      </c>
      <c r="ER652" t="e">
        <f t="shared" si="65"/>
        <v>#REF!</v>
      </c>
    </row>
    <row r="653" spans="142:148" x14ac:dyDescent="0.25">
      <c r="EL653">
        <v>646</v>
      </c>
      <c r="EM653" t="e">
        <v>#REF!</v>
      </c>
      <c r="EN653" t="e">
        <v>#REF!</v>
      </c>
      <c r="EP653" t="e">
        <f t="shared" si="63"/>
        <v>#REF!</v>
      </c>
      <c r="EQ653" t="e">
        <f t="shared" si="64"/>
        <v>#REF!</v>
      </c>
      <c r="ER653" t="e">
        <f t="shared" si="65"/>
        <v>#REF!</v>
      </c>
    </row>
    <row r="654" spans="142:148" x14ac:dyDescent="0.25">
      <c r="EL654">
        <v>647</v>
      </c>
      <c r="EM654" t="e">
        <v>#REF!</v>
      </c>
      <c r="EN654" t="e">
        <v>#REF!</v>
      </c>
      <c r="EP654" t="e">
        <f t="shared" si="63"/>
        <v>#REF!</v>
      </c>
      <c r="EQ654" t="e">
        <f t="shared" si="64"/>
        <v>#REF!</v>
      </c>
      <c r="ER654" t="e">
        <f t="shared" si="65"/>
        <v>#REF!</v>
      </c>
    </row>
    <row r="655" spans="142:148" x14ac:dyDescent="0.25">
      <c r="EL655">
        <v>648</v>
      </c>
      <c r="EM655" t="e">
        <v>#REF!</v>
      </c>
      <c r="EN655" t="e">
        <v>#REF!</v>
      </c>
      <c r="EP655" t="e">
        <f t="shared" si="63"/>
        <v>#REF!</v>
      </c>
      <c r="EQ655" t="e">
        <f t="shared" si="64"/>
        <v>#REF!</v>
      </c>
      <c r="ER655" t="e">
        <f t="shared" si="65"/>
        <v>#REF!</v>
      </c>
    </row>
    <row r="656" spans="142:148" x14ac:dyDescent="0.25">
      <c r="EL656">
        <v>649</v>
      </c>
      <c r="EM656" t="e">
        <v>#REF!</v>
      </c>
      <c r="EN656" t="e">
        <v>#REF!</v>
      </c>
      <c r="EP656" t="e">
        <f t="shared" si="63"/>
        <v>#REF!</v>
      </c>
      <c r="EQ656" t="e">
        <f t="shared" si="64"/>
        <v>#REF!</v>
      </c>
      <c r="ER656" t="e">
        <f t="shared" si="65"/>
        <v>#REF!</v>
      </c>
    </row>
    <row r="657" spans="142:148" x14ac:dyDescent="0.25">
      <c r="EL657">
        <v>650</v>
      </c>
      <c r="EM657" t="e">
        <v>#REF!</v>
      </c>
      <c r="EN657" t="e">
        <v>#REF!</v>
      </c>
      <c r="EP657" t="e">
        <f t="shared" si="63"/>
        <v>#REF!</v>
      </c>
      <c r="EQ657" t="e">
        <f t="shared" si="64"/>
        <v>#REF!</v>
      </c>
      <c r="ER657" t="e">
        <f t="shared" si="65"/>
        <v>#REF!</v>
      </c>
    </row>
    <row r="658" spans="142:148" x14ac:dyDescent="0.25">
      <c r="EL658">
        <v>651</v>
      </c>
      <c r="EM658" t="e">
        <v>#REF!</v>
      </c>
      <c r="EN658" t="e">
        <v>#REF!</v>
      </c>
      <c r="EP658" t="e">
        <f t="shared" si="63"/>
        <v>#REF!</v>
      </c>
      <c r="EQ658" t="e">
        <f t="shared" si="64"/>
        <v>#REF!</v>
      </c>
      <c r="ER658" t="e">
        <f t="shared" si="65"/>
        <v>#REF!</v>
      </c>
    </row>
    <row r="659" spans="142:148" x14ac:dyDescent="0.25">
      <c r="EL659">
        <v>652</v>
      </c>
      <c r="EM659" t="e">
        <v>#REF!</v>
      </c>
      <c r="EN659" t="e">
        <v>#REF!</v>
      </c>
      <c r="EP659" t="e">
        <f t="shared" si="63"/>
        <v>#REF!</v>
      </c>
      <c r="EQ659" t="e">
        <f t="shared" si="64"/>
        <v>#REF!</v>
      </c>
      <c r="ER659" t="e">
        <f t="shared" si="65"/>
        <v>#REF!</v>
      </c>
    </row>
    <row r="660" spans="142:148" x14ac:dyDescent="0.25">
      <c r="EL660">
        <v>653</v>
      </c>
      <c r="EM660" t="e">
        <v>#REF!</v>
      </c>
      <c r="EN660" t="e">
        <v>#REF!</v>
      </c>
      <c r="EP660" t="e">
        <f t="shared" si="63"/>
        <v>#REF!</v>
      </c>
      <c r="EQ660" t="e">
        <f t="shared" si="64"/>
        <v>#REF!</v>
      </c>
      <c r="ER660" t="e">
        <f t="shared" si="65"/>
        <v>#REF!</v>
      </c>
    </row>
    <row r="661" spans="142:148" x14ac:dyDescent="0.25">
      <c r="EL661">
        <v>654</v>
      </c>
      <c r="EM661" t="e">
        <v>#REF!</v>
      </c>
      <c r="EN661" t="e">
        <v>#REF!</v>
      </c>
      <c r="EP661" t="e">
        <f t="shared" si="63"/>
        <v>#REF!</v>
      </c>
      <c r="EQ661" t="e">
        <f t="shared" si="64"/>
        <v>#REF!</v>
      </c>
      <c r="ER661" t="e">
        <f t="shared" si="65"/>
        <v>#REF!</v>
      </c>
    </row>
    <row r="662" spans="142:148" x14ac:dyDescent="0.25">
      <c r="EL662">
        <v>655</v>
      </c>
      <c r="EM662" t="e">
        <v>#REF!</v>
      </c>
      <c r="EN662" t="e">
        <v>#REF!</v>
      </c>
      <c r="EP662" t="e">
        <f t="shared" si="63"/>
        <v>#REF!</v>
      </c>
      <c r="EQ662" t="e">
        <f t="shared" si="64"/>
        <v>#REF!</v>
      </c>
      <c r="ER662" t="e">
        <f t="shared" si="65"/>
        <v>#REF!</v>
      </c>
    </row>
    <row r="663" spans="142:148" x14ac:dyDescent="0.25">
      <c r="EL663">
        <v>656</v>
      </c>
      <c r="EM663" t="e">
        <v>#REF!</v>
      </c>
      <c r="EN663" t="e">
        <v>#REF!</v>
      </c>
      <c r="EP663" t="e">
        <f t="shared" si="63"/>
        <v>#REF!</v>
      </c>
      <c r="EQ663" t="e">
        <f t="shared" si="64"/>
        <v>#REF!</v>
      </c>
      <c r="ER663" t="e">
        <f t="shared" si="65"/>
        <v>#REF!</v>
      </c>
    </row>
    <row r="664" spans="142:148" x14ac:dyDescent="0.25">
      <c r="EL664">
        <v>657</v>
      </c>
      <c r="EM664" t="e">
        <v>#REF!</v>
      </c>
      <c r="EN664" t="e">
        <v>#REF!</v>
      </c>
      <c r="EP664" t="e">
        <f t="shared" si="63"/>
        <v>#REF!</v>
      </c>
      <c r="EQ664" t="e">
        <f t="shared" si="64"/>
        <v>#REF!</v>
      </c>
      <c r="ER664" t="e">
        <f t="shared" si="65"/>
        <v>#REF!</v>
      </c>
    </row>
    <row r="665" spans="142:148" x14ac:dyDescent="0.25">
      <c r="EL665">
        <v>658</v>
      </c>
      <c r="EM665" t="e">
        <v>#REF!</v>
      </c>
      <c r="EN665" t="e">
        <v>#REF!</v>
      </c>
      <c r="EP665" t="e">
        <f t="shared" si="63"/>
        <v>#REF!</v>
      </c>
      <c r="EQ665" t="e">
        <f t="shared" si="64"/>
        <v>#REF!</v>
      </c>
      <c r="ER665" t="e">
        <f t="shared" si="65"/>
        <v>#REF!</v>
      </c>
    </row>
    <row r="666" spans="142:148" x14ac:dyDescent="0.25">
      <c r="EL666">
        <v>659</v>
      </c>
      <c r="EM666" t="e">
        <v>#REF!</v>
      </c>
      <c r="EN666" t="e">
        <v>#REF!</v>
      </c>
      <c r="EP666" t="e">
        <f t="shared" si="63"/>
        <v>#REF!</v>
      </c>
      <c r="EQ666" t="e">
        <f t="shared" si="64"/>
        <v>#REF!</v>
      </c>
      <c r="ER666" t="e">
        <f t="shared" si="65"/>
        <v>#REF!</v>
      </c>
    </row>
    <row r="667" spans="142:148" x14ac:dyDescent="0.25">
      <c r="EL667">
        <v>660</v>
      </c>
      <c r="EM667" t="e">
        <v>#REF!</v>
      </c>
      <c r="EN667" t="e">
        <v>#REF!</v>
      </c>
      <c r="EP667" t="e">
        <f t="shared" si="63"/>
        <v>#REF!</v>
      </c>
      <c r="EQ667" t="e">
        <f t="shared" si="64"/>
        <v>#REF!</v>
      </c>
      <c r="ER667" t="e">
        <f t="shared" si="65"/>
        <v>#REF!</v>
      </c>
    </row>
    <row r="668" spans="142:148" x14ac:dyDescent="0.25">
      <c r="EL668">
        <v>661</v>
      </c>
      <c r="EM668" t="e">
        <v>#REF!</v>
      </c>
      <c r="EN668" t="e">
        <v>#REF!</v>
      </c>
      <c r="EP668" t="e">
        <f t="shared" si="63"/>
        <v>#REF!</v>
      </c>
      <c r="EQ668" t="e">
        <f t="shared" si="64"/>
        <v>#REF!</v>
      </c>
      <c r="ER668" t="e">
        <f t="shared" si="65"/>
        <v>#REF!</v>
      </c>
    </row>
    <row r="669" spans="142:148" x14ac:dyDescent="0.25">
      <c r="EL669">
        <v>662</v>
      </c>
      <c r="EM669" t="e">
        <v>#REF!</v>
      </c>
      <c r="EN669" t="e">
        <v>#REF!</v>
      </c>
      <c r="EP669" t="e">
        <f t="shared" si="63"/>
        <v>#REF!</v>
      </c>
      <c r="EQ669" t="e">
        <f t="shared" si="64"/>
        <v>#REF!</v>
      </c>
      <c r="ER669" t="e">
        <f t="shared" si="65"/>
        <v>#REF!</v>
      </c>
    </row>
    <row r="670" spans="142:148" x14ac:dyDescent="0.25">
      <c r="EL670">
        <v>663</v>
      </c>
      <c r="EM670" t="e">
        <v>#REF!</v>
      </c>
      <c r="EN670" t="e">
        <v>#REF!</v>
      </c>
      <c r="EP670" t="e">
        <f t="shared" si="63"/>
        <v>#REF!</v>
      </c>
      <c r="EQ670" t="e">
        <f t="shared" si="64"/>
        <v>#REF!</v>
      </c>
      <c r="ER670" t="e">
        <f t="shared" si="65"/>
        <v>#REF!</v>
      </c>
    </row>
    <row r="671" spans="142:148" x14ac:dyDescent="0.25">
      <c r="EL671">
        <v>664</v>
      </c>
      <c r="EM671" t="e">
        <v>#REF!</v>
      </c>
      <c r="EN671" t="e">
        <v>#REF!</v>
      </c>
      <c r="EP671" t="e">
        <f t="shared" si="63"/>
        <v>#REF!</v>
      </c>
      <c r="EQ671" t="e">
        <f t="shared" si="64"/>
        <v>#REF!</v>
      </c>
      <c r="ER671" t="e">
        <f t="shared" si="65"/>
        <v>#REF!</v>
      </c>
    </row>
    <row r="672" spans="142:148" x14ac:dyDescent="0.25">
      <c r="EL672">
        <v>665</v>
      </c>
      <c r="EM672" t="e">
        <v>#REF!</v>
      </c>
      <c r="EN672" t="e">
        <v>#REF!</v>
      </c>
      <c r="EP672" t="e">
        <f t="shared" si="63"/>
        <v>#REF!</v>
      </c>
      <c r="EQ672" t="e">
        <f t="shared" si="64"/>
        <v>#REF!</v>
      </c>
      <c r="ER672" t="e">
        <f t="shared" si="65"/>
        <v>#REF!</v>
      </c>
    </row>
    <row r="673" spans="142:148" x14ac:dyDescent="0.25">
      <c r="EL673">
        <v>666</v>
      </c>
      <c r="EM673" t="e">
        <v>#REF!</v>
      </c>
      <c r="EN673" t="e">
        <v>#REF!</v>
      </c>
      <c r="EP673" t="e">
        <f t="shared" si="63"/>
        <v>#REF!</v>
      </c>
      <c r="EQ673" t="e">
        <f t="shared" si="64"/>
        <v>#REF!</v>
      </c>
      <c r="ER673" t="e">
        <f t="shared" si="65"/>
        <v>#REF!</v>
      </c>
    </row>
    <row r="674" spans="142:148" x14ac:dyDescent="0.25">
      <c r="EL674">
        <v>667</v>
      </c>
      <c r="EM674" t="e">
        <v>#REF!</v>
      </c>
      <c r="EN674" t="e">
        <v>#REF!</v>
      </c>
      <c r="EP674" t="e">
        <f t="shared" si="63"/>
        <v>#REF!</v>
      </c>
      <c r="EQ674" t="e">
        <f t="shared" si="64"/>
        <v>#REF!</v>
      </c>
      <c r="ER674" t="e">
        <f t="shared" si="65"/>
        <v>#REF!</v>
      </c>
    </row>
    <row r="675" spans="142:148" x14ac:dyDescent="0.25">
      <c r="EL675">
        <v>668</v>
      </c>
      <c r="EM675" t="e">
        <v>#REF!</v>
      </c>
      <c r="EN675" t="e">
        <v>#REF!</v>
      </c>
      <c r="EP675" t="e">
        <f t="shared" si="63"/>
        <v>#REF!</v>
      </c>
      <c r="EQ675" t="e">
        <f t="shared" si="64"/>
        <v>#REF!</v>
      </c>
      <c r="ER675" t="e">
        <f t="shared" si="65"/>
        <v>#REF!</v>
      </c>
    </row>
    <row r="676" spans="142:148" x14ac:dyDescent="0.25">
      <c r="EL676">
        <v>669</v>
      </c>
      <c r="EM676" t="e">
        <v>#REF!</v>
      </c>
      <c r="EN676" t="e">
        <v>#REF!</v>
      </c>
      <c r="EP676" t="e">
        <f t="shared" si="63"/>
        <v>#REF!</v>
      </c>
      <c r="EQ676" t="e">
        <f t="shared" si="64"/>
        <v>#REF!</v>
      </c>
      <c r="ER676" t="e">
        <f t="shared" si="65"/>
        <v>#REF!</v>
      </c>
    </row>
    <row r="677" spans="142:148" x14ac:dyDescent="0.25">
      <c r="EL677">
        <v>670</v>
      </c>
      <c r="EM677" t="e">
        <v>#REF!</v>
      </c>
      <c r="EN677" t="e">
        <v>#REF!</v>
      </c>
      <c r="EP677" t="e">
        <f t="shared" si="63"/>
        <v>#REF!</v>
      </c>
      <c r="EQ677" t="e">
        <f t="shared" si="64"/>
        <v>#REF!</v>
      </c>
      <c r="ER677" t="e">
        <f t="shared" si="65"/>
        <v>#REF!</v>
      </c>
    </row>
    <row r="678" spans="142:148" x14ac:dyDescent="0.25">
      <c r="EL678">
        <v>671</v>
      </c>
      <c r="EM678" t="e">
        <v>#REF!</v>
      </c>
      <c r="EN678" t="e">
        <v>#REF!</v>
      </c>
      <c r="EP678" t="e">
        <f t="shared" si="63"/>
        <v>#REF!</v>
      </c>
      <c r="EQ678" t="e">
        <f t="shared" si="64"/>
        <v>#REF!</v>
      </c>
      <c r="ER678" t="e">
        <f t="shared" si="65"/>
        <v>#REF!</v>
      </c>
    </row>
    <row r="679" spans="142:148" x14ac:dyDescent="0.25">
      <c r="EL679">
        <v>672</v>
      </c>
      <c r="EM679" t="e">
        <v>#REF!</v>
      </c>
      <c r="EN679" t="e">
        <v>#REF!</v>
      </c>
      <c r="EP679" t="e">
        <f t="shared" si="63"/>
        <v>#REF!</v>
      </c>
      <c r="EQ679" t="e">
        <f t="shared" si="64"/>
        <v>#REF!</v>
      </c>
      <c r="ER679" t="e">
        <f t="shared" si="65"/>
        <v>#REF!</v>
      </c>
    </row>
    <row r="680" spans="142:148" x14ac:dyDescent="0.25">
      <c r="EL680">
        <v>673</v>
      </c>
      <c r="EM680" t="e">
        <v>#REF!</v>
      </c>
      <c r="EN680" t="e">
        <v>#REF!</v>
      </c>
      <c r="EP680" t="e">
        <f t="shared" si="63"/>
        <v>#REF!</v>
      </c>
      <c r="EQ680" t="e">
        <f t="shared" si="64"/>
        <v>#REF!</v>
      </c>
      <c r="ER680" t="e">
        <f t="shared" si="65"/>
        <v>#REF!</v>
      </c>
    </row>
    <row r="681" spans="142:148" x14ac:dyDescent="0.25">
      <c r="EL681">
        <v>674</v>
      </c>
      <c r="EM681" t="e">
        <v>#REF!</v>
      </c>
      <c r="EN681" t="e">
        <v>#REF!</v>
      </c>
      <c r="EP681" t="e">
        <f t="shared" si="63"/>
        <v>#REF!</v>
      </c>
      <c r="EQ681" t="e">
        <f t="shared" si="64"/>
        <v>#REF!</v>
      </c>
      <c r="ER681" t="e">
        <f t="shared" si="65"/>
        <v>#REF!</v>
      </c>
    </row>
    <row r="682" spans="142:148" x14ac:dyDescent="0.25">
      <c r="EL682">
        <v>675</v>
      </c>
      <c r="EM682" t="e">
        <v>#REF!</v>
      </c>
      <c r="EN682" t="e">
        <v>#REF!</v>
      </c>
      <c r="EP682" t="e">
        <f t="shared" si="63"/>
        <v>#REF!</v>
      </c>
      <c r="EQ682" t="e">
        <f t="shared" si="64"/>
        <v>#REF!</v>
      </c>
      <c r="ER682" t="e">
        <f t="shared" si="65"/>
        <v>#REF!</v>
      </c>
    </row>
    <row r="683" spans="142:148" x14ac:dyDescent="0.25">
      <c r="EL683">
        <v>676</v>
      </c>
      <c r="EM683" t="e">
        <v>#REF!</v>
      </c>
      <c r="EN683" t="e">
        <v>#REF!</v>
      </c>
      <c r="EP683" t="e">
        <f t="shared" si="63"/>
        <v>#REF!</v>
      </c>
      <c r="EQ683" t="e">
        <f t="shared" si="64"/>
        <v>#REF!</v>
      </c>
      <c r="ER683" t="e">
        <f t="shared" si="65"/>
        <v>#REF!</v>
      </c>
    </row>
    <row r="684" spans="142:148" x14ac:dyDescent="0.25">
      <c r="EL684">
        <v>677</v>
      </c>
      <c r="EM684" t="e">
        <v>#REF!</v>
      </c>
      <c r="EN684" t="e">
        <v>#REF!</v>
      </c>
      <c r="EP684" t="e">
        <f t="shared" si="63"/>
        <v>#REF!</v>
      </c>
      <c r="EQ684" t="e">
        <f t="shared" si="64"/>
        <v>#REF!</v>
      </c>
      <c r="ER684" t="e">
        <f t="shared" si="65"/>
        <v>#REF!</v>
      </c>
    </row>
    <row r="685" spans="142:148" x14ac:dyDescent="0.25">
      <c r="EL685">
        <v>678</v>
      </c>
      <c r="EM685" t="e">
        <v>#REF!</v>
      </c>
      <c r="EN685" t="e">
        <v>#REF!</v>
      </c>
      <c r="EP685" t="e">
        <f t="shared" si="63"/>
        <v>#REF!</v>
      </c>
      <c r="EQ685" t="e">
        <f t="shared" si="64"/>
        <v>#REF!</v>
      </c>
      <c r="ER685" t="e">
        <f t="shared" si="65"/>
        <v>#REF!</v>
      </c>
    </row>
    <row r="686" spans="142:148" x14ac:dyDescent="0.25">
      <c r="EL686">
        <v>679</v>
      </c>
      <c r="EM686" t="e">
        <v>#REF!</v>
      </c>
      <c r="EN686" t="e">
        <v>#REF!</v>
      </c>
      <c r="EP686" t="e">
        <f t="shared" si="63"/>
        <v>#REF!</v>
      </c>
      <c r="EQ686" t="e">
        <f t="shared" si="64"/>
        <v>#REF!</v>
      </c>
      <c r="ER686" t="e">
        <f t="shared" si="65"/>
        <v>#REF!</v>
      </c>
    </row>
    <row r="687" spans="142:148" x14ac:dyDescent="0.25">
      <c r="EL687">
        <v>680</v>
      </c>
      <c r="EM687" t="e">
        <v>#REF!</v>
      </c>
      <c r="EN687" t="e">
        <v>#REF!</v>
      </c>
      <c r="EP687" t="e">
        <f t="shared" si="63"/>
        <v>#REF!</v>
      </c>
      <c r="EQ687" t="e">
        <f t="shared" si="64"/>
        <v>#REF!</v>
      </c>
      <c r="ER687" t="e">
        <f t="shared" si="65"/>
        <v>#REF!</v>
      </c>
    </row>
    <row r="688" spans="142:148" x14ac:dyDescent="0.25">
      <c r="EL688">
        <v>681</v>
      </c>
      <c r="EM688" t="e">
        <v>#REF!</v>
      </c>
      <c r="EN688" t="e">
        <v>#REF!</v>
      </c>
      <c r="EP688" t="e">
        <f t="shared" si="63"/>
        <v>#REF!</v>
      </c>
      <c r="EQ688" t="e">
        <f t="shared" si="64"/>
        <v>#REF!</v>
      </c>
      <c r="ER688" t="e">
        <f t="shared" si="65"/>
        <v>#REF!</v>
      </c>
    </row>
    <row r="689" spans="142:148" x14ac:dyDescent="0.25">
      <c r="EL689">
        <v>682</v>
      </c>
      <c r="EM689" t="e">
        <v>#REF!</v>
      </c>
      <c r="EN689" t="e">
        <v>#REF!</v>
      </c>
      <c r="EP689" t="e">
        <f t="shared" si="63"/>
        <v>#REF!</v>
      </c>
      <c r="EQ689" t="e">
        <f t="shared" si="64"/>
        <v>#REF!</v>
      </c>
      <c r="ER689" t="e">
        <f t="shared" si="65"/>
        <v>#REF!</v>
      </c>
    </row>
    <row r="690" spans="142:148" x14ac:dyDescent="0.25">
      <c r="EL690">
        <v>683</v>
      </c>
      <c r="EM690" t="e">
        <v>#REF!</v>
      </c>
      <c r="EN690" t="e">
        <v>#REF!</v>
      </c>
      <c r="EP690" t="e">
        <f t="shared" si="63"/>
        <v>#REF!</v>
      </c>
      <c r="EQ690" t="e">
        <f t="shared" si="64"/>
        <v>#REF!</v>
      </c>
      <c r="ER690" t="e">
        <f t="shared" si="65"/>
        <v>#REF!</v>
      </c>
    </row>
    <row r="691" spans="142:148" x14ac:dyDescent="0.25">
      <c r="EL691">
        <v>684</v>
      </c>
      <c r="EM691" t="e">
        <v>#REF!</v>
      </c>
      <c r="EN691" t="e">
        <v>#REF!</v>
      </c>
      <c r="EP691" t="e">
        <f t="shared" si="63"/>
        <v>#REF!</v>
      </c>
      <c r="EQ691" t="e">
        <f t="shared" si="64"/>
        <v>#REF!</v>
      </c>
      <c r="ER691" t="e">
        <f t="shared" si="65"/>
        <v>#REF!</v>
      </c>
    </row>
    <row r="692" spans="142:148" x14ac:dyDescent="0.25">
      <c r="EL692">
        <v>685</v>
      </c>
      <c r="EM692" t="e">
        <v>#REF!</v>
      </c>
      <c r="EN692" t="e">
        <v>#REF!</v>
      </c>
      <c r="EP692" t="e">
        <f t="shared" si="63"/>
        <v>#REF!</v>
      </c>
      <c r="EQ692" t="e">
        <f t="shared" si="64"/>
        <v>#REF!</v>
      </c>
      <c r="ER692" t="e">
        <f t="shared" si="65"/>
        <v>#REF!</v>
      </c>
    </row>
    <row r="693" spans="142:148" x14ac:dyDescent="0.25">
      <c r="EL693">
        <v>686</v>
      </c>
      <c r="EM693" t="e">
        <v>#REF!</v>
      </c>
      <c r="EN693" t="e">
        <v>#REF!</v>
      </c>
      <c r="EP693" t="e">
        <f t="shared" si="63"/>
        <v>#REF!</v>
      </c>
      <c r="EQ693" t="e">
        <f t="shared" si="64"/>
        <v>#REF!</v>
      </c>
      <c r="ER693" t="e">
        <f t="shared" si="65"/>
        <v>#REF!</v>
      </c>
    </row>
    <row r="694" spans="142:148" x14ac:dyDescent="0.25">
      <c r="EL694">
        <v>687</v>
      </c>
      <c r="EM694" t="e">
        <v>#REF!</v>
      </c>
      <c r="EN694" t="e">
        <v>#REF!</v>
      </c>
      <c r="EP694" t="e">
        <f t="shared" si="63"/>
        <v>#REF!</v>
      </c>
      <c r="EQ694" t="e">
        <f t="shared" si="64"/>
        <v>#REF!</v>
      </c>
      <c r="ER694" t="e">
        <f t="shared" si="65"/>
        <v>#REF!</v>
      </c>
    </row>
    <row r="695" spans="142:148" x14ac:dyDescent="0.25">
      <c r="EL695">
        <v>688</v>
      </c>
      <c r="EM695" t="e">
        <v>#REF!</v>
      </c>
      <c r="EN695" t="e">
        <v>#REF!</v>
      </c>
      <c r="EP695" t="e">
        <f t="shared" si="63"/>
        <v>#REF!</v>
      </c>
      <c r="EQ695" t="e">
        <f t="shared" si="64"/>
        <v>#REF!</v>
      </c>
      <c r="ER695" t="e">
        <f t="shared" si="65"/>
        <v>#REF!</v>
      </c>
    </row>
    <row r="696" spans="142:148" x14ac:dyDescent="0.25">
      <c r="EL696">
        <v>689</v>
      </c>
      <c r="EM696" t="e">
        <v>#REF!</v>
      </c>
      <c r="EN696" t="e">
        <v>#REF!</v>
      </c>
      <c r="EP696" t="e">
        <f t="shared" si="63"/>
        <v>#REF!</v>
      </c>
      <c r="EQ696" t="e">
        <f t="shared" si="64"/>
        <v>#REF!</v>
      </c>
      <c r="ER696" t="e">
        <f t="shared" si="65"/>
        <v>#REF!</v>
      </c>
    </row>
    <row r="697" spans="142:148" x14ac:dyDescent="0.25">
      <c r="EL697">
        <v>690</v>
      </c>
      <c r="EM697" t="e">
        <v>#REF!</v>
      </c>
      <c r="EN697" t="e">
        <v>#REF!</v>
      </c>
      <c r="EP697" t="e">
        <f t="shared" si="63"/>
        <v>#REF!</v>
      </c>
      <c r="EQ697" t="e">
        <f t="shared" si="64"/>
        <v>#REF!</v>
      </c>
      <c r="ER697" t="e">
        <f t="shared" si="65"/>
        <v>#REF!</v>
      </c>
    </row>
    <row r="698" spans="142:148" x14ac:dyDescent="0.25">
      <c r="EL698">
        <v>691</v>
      </c>
      <c r="EM698" t="e">
        <v>#REF!</v>
      </c>
      <c r="EN698" t="e">
        <v>#REF!</v>
      </c>
      <c r="EP698" t="e">
        <f t="shared" si="63"/>
        <v>#REF!</v>
      </c>
      <c r="EQ698" t="e">
        <f t="shared" si="64"/>
        <v>#REF!</v>
      </c>
      <c r="ER698" t="e">
        <f t="shared" si="65"/>
        <v>#REF!</v>
      </c>
    </row>
    <row r="699" spans="142:148" x14ac:dyDescent="0.25">
      <c r="EL699">
        <v>692</v>
      </c>
      <c r="EM699" t="e">
        <v>#REF!</v>
      </c>
      <c r="EN699" t="e">
        <v>#REF!</v>
      </c>
      <c r="EP699" t="e">
        <f t="shared" si="63"/>
        <v>#REF!</v>
      </c>
      <c r="EQ699" t="e">
        <f t="shared" si="64"/>
        <v>#REF!</v>
      </c>
      <c r="ER699" t="e">
        <f t="shared" si="65"/>
        <v>#REF!</v>
      </c>
    </row>
    <row r="700" spans="142:148" x14ac:dyDescent="0.25">
      <c r="EL700">
        <v>693</v>
      </c>
      <c r="EM700" t="e">
        <v>#REF!</v>
      </c>
      <c r="EN700" t="e">
        <v>#REF!</v>
      </c>
      <c r="EP700" t="e">
        <f t="shared" si="63"/>
        <v>#REF!</v>
      </c>
      <c r="EQ700" t="e">
        <f t="shared" si="64"/>
        <v>#REF!</v>
      </c>
      <c r="ER700" t="e">
        <f t="shared" si="65"/>
        <v>#REF!</v>
      </c>
    </row>
    <row r="701" spans="142:148" x14ac:dyDescent="0.25">
      <c r="EL701">
        <v>694</v>
      </c>
      <c r="EM701" t="e">
        <v>#REF!</v>
      </c>
      <c r="EN701" t="e">
        <v>#REF!</v>
      </c>
      <c r="EP701" t="e">
        <f t="shared" si="63"/>
        <v>#REF!</v>
      </c>
      <c r="EQ701" t="e">
        <f t="shared" si="64"/>
        <v>#REF!</v>
      </c>
      <c r="ER701" t="e">
        <f t="shared" si="65"/>
        <v>#REF!</v>
      </c>
    </row>
    <row r="702" spans="142:148" x14ac:dyDescent="0.25">
      <c r="EL702">
        <v>695</v>
      </c>
      <c r="EM702" t="e">
        <v>#REF!</v>
      </c>
      <c r="EN702" t="e">
        <v>#REF!</v>
      </c>
      <c r="EP702" t="e">
        <f t="shared" si="63"/>
        <v>#REF!</v>
      </c>
      <c r="EQ702" t="e">
        <f t="shared" si="64"/>
        <v>#REF!</v>
      </c>
      <c r="ER702" t="e">
        <f t="shared" si="65"/>
        <v>#REF!</v>
      </c>
    </row>
    <row r="703" spans="142:148" x14ac:dyDescent="0.25">
      <c r="EL703">
        <v>696</v>
      </c>
      <c r="EM703" t="e">
        <v>#REF!</v>
      </c>
      <c r="EN703" t="e">
        <v>#REF!</v>
      </c>
      <c r="EP703" t="e">
        <f t="shared" si="63"/>
        <v>#REF!</v>
      </c>
      <c r="EQ703" t="e">
        <f t="shared" si="64"/>
        <v>#REF!</v>
      </c>
      <c r="ER703" t="e">
        <f t="shared" si="65"/>
        <v>#REF!</v>
      </c>
    </row>
    <row r="704" spans="142:148" x14ac:dyDescent="0.25">
      <c r="EL704">
        <v>697</v>
      </c>
      <c r="EM704" t="e">
        <v>#REF!</v>
      </c>
      <c r="EN704" t="e">
        <v>#REF!</v>
      </c>
      <c r="EP704" t="e">
        <f t="shared" si="63"/>
        <v>#REF!</v>
      </c>
      <c r="EQ704" t="e">
        <f t="shared" si="64"/>
        <v>#REF!</v>
      </c>
      <c r="ER704" t="e">
        <f t="shared" si="65"/>
        <v>#REF!</v>
      </c>
    </row>
    <row r="705" spans="142:148" x14ac:dyDescent="0.25">
      <c r="EL705">
        <v>698</v>
      </c>
      <c r="EM705" t="e">
        <v>#REF!</v>
      </c>
      <c r="EN705" t="e">
        <v>#REF!</v>
      </c>
      <c r="EP705" t="e">
        <f t="shared" si="63"/>
        <v>#REF!</v>
      </c>
      <c r="EQ705" t="e">
        <f t="shared" si="64"/>
        <v>#REF!</v>
      </c>
      <c r="ER705" t="e">
        <f t="shared" si="65"/>
        <v>#REF!</v>
      </c>
    </row>
    <row r="706" spans="142:148" x14ac:dyDescent="0.25">
      <c r="EL706">
        <v>699</v>
      </c>
      <c r="EM706" t="e">
        <v>#REF!</v>
      </c>
      <c r="EN706" t="e">
        <v>#REF!</v>
      </c>
      <c r="EP706" t="e">
        <f t="shared" si="63"/>
        <v>#REF!</v>
      </c>
      <c r="EQ706" t="e">
        <f t="shared" si="64"/>
        <v>#REF!</v>
      </c>
      <c r="ER706" t="e">
        <f t="shared" si="65"/>
        <v>#REF!</v>
      </c>
    </row>
    <row r="707" spans="142:148" x14ac:dyDescent="0.25">
      <c r="EL707">
        <v>700</v>
      </c>
      <c r="EM707" t="e">
        <v>#REF!</v>
      </c>
      <c r="EN707" t="e">
        <v>#REF!</v>
      </c>
      <c r="EP707" t="e">
        <f t="shared" si="63"/>
        <v>#REF!</v>
      </c>
      <c r="EQ707" t="e">
        <f t="shared" si="64"/>
        <v>#REF!</v>
      </c>
      <c r="ER707" t="e">
        <f t="shared" si="65"/>
        <v>#REF!</v>
      </c>
    </row>
    <row r="708" spans="142:148" x14ac:dyDescent="0.25">
      <c r="EL708">
        <v>701</v>
      </c>
      <c r="EM708" t="e">
        <v>#REF!</v>
      </c>
      <c r="EN708" t="e">
        <v>#REF!</v>
      </c>
      <c r="EP708" t="e">
        <f t="shared" si="63"/>
        <v>#REF!</v>
      </c>
      <c r="EQ708" t="e">
        <f t="shared" si="64"/>
        <v>#REF!</v>
      </c>
      <c r="ER708" t="e">
        <f t="shared" si="65"/>
        <v>#REF!</v>
      </c>
    </row>
    <row r="709" spans="142:148" x14ac:dyDescent="0.25">
      <c r="EL709">
        <v>702</v>
      </c>
      <c r="EM709" t="e">
        <v>#REF!</v>
      </c>
      <c r="EN709" t="e">
        <v>#REF!</v>
      </c>
      <c r="EP709" t="e">
        <f t="shared" si="63"/>
        <v>#REF!</v>
      </c>
      <c r="EQ709" t="e">
        <f t="shared" si="64"/>
        <v>#REF!</v>
      </c>
      <c r="ER709" t="e">
        <f t="shared" si="65"/>
        <v>#REF!</v>
      </c>
    </row>
    <row r="710" spans="142:148" x14ac:dyDescent="0.25">
      <c r="EL710">
        <v>703</v>
      </c>
      <c r="EM710" t="e">
        <v>#REF!</v>
      </c>
      <c r="EN710" t="e">
        <v>#REF!</v>
      </c>
      <c r="EP710" t="e">
        <f t="shared" si="63"/>
        <v>#REF!</v>
      </c>
      <c r="EQ710" t="e">
        <f t="shared" si="64"/>
        <v>#REF!</v>
      </c>
      <c r="ER710" t="e">
        <f t="shared" si="65"/>
        <v>#REF!</v>
      </c>
    </row>
    <row r="711" spans="142:148" x14ac:dyDescent="0.25">
      <c r="EL711">
        <v>704</v>
      </c>
      <c r="EM711" t="e">
        <v>#REF!</v>
      </c>
      <c r="EN711" t="e">
        <v>#REF!</v>
      </c>
      <c r="EP711" t="e">
        <f t="shared" si="63"/>
        <v>#REF!</v>
      </c>
      <c r="EQ711" t="e">
        <f t="shared" si="64"/>
        <v>#REF!</v>
      </c>
      <c r="ER711" t="e">
        <f t="shared" si="65"/>
        <v>#REF!</v>
      </c>
    </row>
    <row r="712" spans="142:148" x14ac:dyDescent="0.25">
      <c r="EL712">
        <v>705</v>
      </c>
      <c r="EM712" t="e">
        <v>#REF!</v>
      </c>
      <c r="EN712" t="e">
        <v>#REF!</v>
      </c>
      <c r="EP712" t="e">
        <f t="shared" ref="EP712:EP775" si="66">IF(EM712&gt;EN712,1,0)</f>
        <v>#REF!</v>
      </c>
      <c r="EQ712" t="e">
        <f t="shared" ref="EQ712:EQ775" si="67">IF(EP712&gt;0,0,1)</f>
        <v>#REF!</v>
      </c>
      <c r="ER712" t="e">
        <f t="shared" ref="ER712:ER775" si="68">IF(EM712&gt;EN712,EM712-EN712,EN712-EM712)</f>
        <v>#REF!</v>
      </c>
    </row>
    <row r="713" spans="142:148" x14ac:dyDescent="0.25">
      <c r="EL713">
        <v>706</v>
      </c>
      <c r="EM713" t="e">
        <v>#REF!</v>
      </c>
      <c r="EN713" t="e">
        <v>#REF!</v>
      </c>
      <c r="EP713" t="e">
        <f t="shared" si="66"/>
        <v>#REF!</v>
      </c>
      <c r="EQ713" t="e">
        <f t="shared" si="67"/>
        <v>#REF!</v>
      </c>
      <c r="ER713" t="e">
        <f t="shared" si="68"/>
        <v>#REF!</v>
      </c>
    </row>
    <row r="714" spans="142:148" x14ac:dyDescent="0.25">
      <c r="EL714">
        <v>707</v>
      </c>
      <c r="EM714" t="e">
        <v>#REF!</v>
      </c>
      <c r="EN714" t="e">
        <v>#REF!</v>
      </c>
      <c r="EP714" t="e">
        <f t="shared" si="66"/>
        <v>#REF!</v>
      </c>
      <c r="EQ714" t="e">
        <f t="shared" si="67"/>
        <v>#REF!</v>
      </c>
      <c r="ER714" t="e">
        <f t="shared" si="68"/>
        <v>#REF!</v>
      </c>
    </row>
    <row r="715" spans="142:148" x14ac:dyDescent="0.25">
      <c r="EL715">
        <v>708</v>
      </c>
      <c r="EM715" t="e">
        <v>#REF!</v>
      </c>
      <c r="EN715" t="e">
        <v>#REF!</v>
      </c>
      <c r="EP715" t="e">
        <f t="shared" si="66"/>
        <v>#REF!</v>
      </c>
      <c r="EQ715" t="e">
        <f t="shared" si="67"/>
        <v>#REF!</v>
      </c>
      <c r="ER715" t="e">
        <f t="shared" si="68"/>
        <v>#REF!</v>
      </c>
    </row>
    <row r="716" spans="142:148" x14ac:dyDescent="0.25">
      <c r="EL716">
        <v>709</v>
      </c>
      <c r="EM716" t="e">
        <v>#REF!</v>
      </c>
      <c r="EN716" t="e">
        <v>#REF!</v>
      </c>
      <c r="EP716" t="e">
        <f t="shared" si="66"/>
        <v>#REF!</v>
      </c>
      <c r="EQ716" t="e">
        <f t="shared" si="67"/>
        <v>#REF!</v>
      </c>
      <c r="ER716" t="e">
        <f t="shared" si="68"/>
        <v>#REF!</v>
      </c>
    </row>
    <row r="717" spans="142:148" x14ac:dyDescent="0.25">
      <c r="EL717">
        <v>710</v>
      </c>
      <c r="EM717" t="e">
        <v>#REF!</v>
      </c>
      <c r="EN717" t="e">
        <v>#REF!</v>
      </c>
      <c r="EP717" t="e">
        <f t="shared" si="66"/>
        <v>#REF!</v>
      </c>
      <c r="EQ717" t="e">
        <f t="shared" si="67"/>
        <v>#REF!</v>
      </c>
      <c r="ER717" t="e">
        <f t="shared" si="68"/>
        <v>#REF!</v>
      </c>
    </row>
    <row r="718" spans="142:148" x14ac:dyDescent="0.25">
      <c r="EL718">
        <v>711</v>
      </c>
      <c r="EM718" t="e">
        <v>#REF!</v>
      </c>
      <c r="EN718" t="e">
        <v>#REF!</v>
      </c>
      <c r="EP718" t="e">
        <f t="shared" si="66"/>
        <v>#REF!</v>
      </c>
      <c r="EQ718" t="e">
        <f t="shared" si="67"/>
        <v>#REF!</v>
      </c>
      <c r="ER718" t="e">
        <f t="shared" si="68"/>
        <v>#REF!</v>
      </c>
    </row>
    <row r="719" spans="142:148" x14ac:dyDescent="0.25">
      <c r="EL719">
        <v>712</v>
      </c>
      <c r="EM719" t="e">
        <v>#REF!</v>
      </c>
      <c r="EN719" t="e">
        <v>#REF!</v>
      </c>
      <c r="EP719" t="e">
        <f t="shared" si="66"/>
        <v>#REF!</v>
      </c>
      <c r="EQ719" t="e">
        <f t="shared" si="67"/>
        <v>#REF!</v>
      </c>
      <c r="ER719" t="e">
        <f t="shared" si="68"/>
        <v>#REF!</v>
      </c>
    </row>
    <row r="720" spans="142:148" x14ac:dyDescent="0.25">
      <c r="EL720">
        <v>713</v>
      </c>
      <c r="EM720" t="e">
        <v>#REF!</v>
      </c>
      <c r="EN720" t="e">
        <v>#REF!</v>
      </c>
      <c r="EP720" t="e">
        <f t="shared" si="66"/>
        <v>#REF!</v>
      </c>
      <c r="EQ720" t="e">
        <f t="shared" si="67"/>
        <v>#REF!</v>
      </c>
      <c r="ER720" t="e">
        <f t="shared" si="68"/>
        <v>#REF!</v>
      </c>
    </row>
    <row r="721" spans="142:148" x14ac:dyDescent="0.25">
      <c r="EL721">
        <v>714</v>
      </c>
      <c r="EM721" t="e">
        <v>#REF!</v>
      </c>
      <c r="EN721" t="e">
        <v>#REF!</v>
      </c>
      <c r="EP721" t="e">
        <f t="shared" si="66"/>
        <v>#REF!</v>
      </c>
      <c r="EQ721" t="e">
        <f t="shared" si="67"/>
        <v>#REF!</v>
      </c>
      <c r="ER721" t="e">
        <f t="shared" si="68"/>
        <v>#REF!</v>
      </c>
    </row>
    <row r="722" spans="142:148" x14ac:dyDescent="0.25">
      <c r="EL722">
        <v>715</v>
      </c>
      <c r="EM722" t="e">
        <v>#REF!</v>
      </c>
      <c r="EN722" t="e">
        <v>#REF!</v>
      </c>
      <c r="EP722" t="e">
        <f t="shared" si="66"/>
        <v>#REF!</v>
      </c>
      <c r="EQ722" t="e">
        <f t="shared" si="67"/>
        <v>#REF!</v>
      </c>
      <c r="ER722" t="e">
        <f t="shared" si="68"/>
        <v>#REF!</v>
      </c>
    </row>
    <row r="723" spans="142:148" x14ac:dyDescent="0.25">
      <c r="EL723">
        <v>716</v>
      </c>
      <c r="EM723" t="e">
        <v>#REF!</v>
      </c>
      <c r="EN723" t="e">
        <v>#REF!</v>
      </c>
      <c r="EP723" t="e">
        <f t="shared" si="66"/>
        <v>#REF!</v>
      </c>
      <c r="EQ723" t="e">
        <f t="shared" si="67"/>
        <v>#REF!</v>
      </c>
      <c r="ER723" t="e">
        <f t="shared" si="68"/>
        <v>#REF!</v>
      </c>
    </row>
    <row r="724" spans="142:148" x14ac:dyDescent="0.25">
      <c r="EL724">
        <v>717</v>
      </c>
      <c r="EM724" t="e">
        <v>#REF!</v>
      </c>
      <c r="EN724" t="e">
        <v>#REF!</v>
      </c>
      <c r="EP724" t="e">
        <f t="shared" si="66"/>
        <v>#REF!</v>
      </c>
      <c r="EQ724" t="e">
        <f t="shared" si="67"/>
        <v>#REF!</v>
      </c>
      <c r="ER724" t="e">
        <f t="shared" si="68"/>
        <v>#REF!</v>
      </c>
    </row>
    <row r="725" spans="142:148" x14ac:dyDescent="0.25">
      <c r="EL725">
        <v>718</v>
      </c>
      <c r="EM725" t="e">
        <v>#REF!</v>
      </c>
      <c r="EN725" t="e">
        <v>#REF!</v>
      </c>
      <c r="EP725" t="e">
        <f t="shared" si="66"/>
        <v>#REF!</v>
      </c>
      <c r="EQ725" t="e">
        <f t="shared" si="67"/>
        <v>#REF!</v>
      </c>
      <c r="ER725" t="e">
        <f t="shared" si="68"/>
        <v>#REF!</v>
      </c>
    </row>
    <row r="726" spans="142:148" x14ac:dyDescent="0.25">
      <c r="EL726">
        <v>719</v>
      </c>
      <c r="EM726" t="e">
        <v>#REF!</v>
      </c>
      <c r="EN726" t="e">
        <v>#REF!</v>
      </c>
      <c r="EP726" t="e">
        <f t="shared" si="66"/>
        <v>#REF!</v>
      </c>
      <c r="EQ726" t="e">
        <f t="shared" si="67"/>
        <v>#REF!</v>
      </c>
      <c r="ER726" t="e">
        <f t="shared" si="68"/>
        <v>#REF!</v>
      </c>
    </row>
    <row r="727" spans="142:148" x14ac:dyDescent="0.25">
      <c r="EL727">
        <v>720</v>
      </c>
      <c r="EM727" t="e">
        <v>#REF!</v>
      </c>
      <c r="EN727" t="e">
        <v>#REF!</v>
      </c>
      <c r="EP727" t="e">
        <f t="shared" si="66"/>
        <v>#REF!</v>
      </c>
      <c r="EQ727" t="e">
        <f t="shared" si="67"/>
        <v>#REF!</v>
      </c>
      <c r="ER727" t="e">
        <f t="shared" si="68"/>
        <v>#REF!</v>
      </c>
    </row>
    <row r="728" spans="142:148" x14ac:dyDescent="0.25">
      <c r="EL728">
        <v>721</v>
      </c>
      <c r="EM728" t="e">
        <v>#REF!</v>
      </c>
      <c r="EN728" t="e">
        <v>#REF!</v>
      </c>
      <c r="EP728" t="e">
        <f t="shared" si="66"/>
        <v>#REF!</v>
      </c>
      <c r="EQ728" t="e">
        <f t="shared" si="67"/>
        <v>#REF!</v>
      </c>
      <c r="ER728" t="e">
        <f t="shared" si="68"/>
        <v>#REF!</v>
      </c>
    </row>
    <row r="729" spans="142:148" x14ac:dyDescent="0.25">
      <c r="EL729">
        <v>722</v>
      </c>
      <c r="EM729" t="e">
        <v>#REF!</v>
      </c>
      <c r="EN729" t="e">
        <v>#REF!</v>
      </c>
      <c r="EP729" t="e">
        <f t="shared" si="66"/>
        <v>#REF!</v>
      </c>
      <c r="EQ729" t="e">
        <f t="shared" si="67"/>
        <v>#REF!</v>
      </c>
      <c r="ER729" t="e">
        <f t="shared" si="68"/>
        <v>#REF!</v>
      </c>
    </row>
    <row r="730" spans="142:148" x14ac:dyDescent="0.25">
      <c r="EL730">
        <v>723</v>
      </c>
      <c r="EM730" t="e">
        <v>#REF!</v>
      </c>
      <c r="EN730" t="e">
        <v>#REF!</v>
      </c>
      <c r="EP730" t="e">
        <f t="shared" si="66"/>
        <v>#REF!</v>
      </c>
      <c r="EQ730" t="e">
        <f t="shared" si="67"/>
        <v>#REF!</v>
      </c>
      <c r="ER730" t="e">
        <f t="shared" si="68"/>
        <v>#REF!</v>
      </c>
    </row>
    <row r="731" spans="142:148" x14ac:dyDescent="0.25">
      <c r="EL731">
        <v>724</v>
      </c>
      <c r="EM731" t="e">
        <v>#REF!</v>
      </c>
      <c r="EN731" t="e">
        <v>#REF!</v>
      </c>
      <c r="EP731" t="e">
        <f t="shared" si="66"/>
        <v>#REF!</v>
      </c>
      <c r="EQ731" t="e">
        <f t="shared" si="67"/>
        <v>#REF!</v>
      </c>
      <c r="ER731" t="e">
        <f t="shared" si="68"/>
        <v>#REF!</v>
      </c>
    </row>
    <row r="732" spans="142:148" x14ac:dyDescent="0.25">
      <c r="EL732">
        <v>725</v>
      </c>
      <c r="EM732" t="e">
        <v>#REF!</v>
      </c>
      <c r="EN732" t="e">
        <v>#REF!</v>
      </c>
      <c r="EP732" t="e">
        <f t="shared" si="66"/>
        <v>#REF!</v>
      </c>
      <c r="EQ732" t="e">
        <f t="shared" si="67"/>
        <v>#REF!</v>
      </c>
      <c r="ER732" t="e">
        <f t="shared" si="68"/>
        <v>#REF!</v>
      </c>
    </row>
    <row r="733" spans="142:148" x14ac:dyDescent="0.25">
      <c r="EL733">
        <v>726</v>
      </c>
      <c r="EM733" t="e">
        <v>#REF!</v>
      </c>
      <c r="EN733" t="e">
        <v>#REF!</v>
      </c>
      <c r="EP733" t="e">
        <f t="shared" si="66"/>
        <v>#REF!</v>
      </c>
      <c r="EQ733" t="e">
        <f t="shared" si="67"/>
        <v>#REF!</v>
      </c>
      <c r="ER733" t="e">
        <f t="shared" si="68"/>
        <v>#REF!</v>
      </c>
    </row>
    <row r="734" spans="142:148" x14ac:dyDescent="0.25">
      <c r="EL734">
        <v>727</v>
      </c>
      <c r="EM734" t="e">
        <v>#REF!</v>
      </c>
      <c r="EN734" t="e">
        <v>#REF!</v>
      </c>
      <c r="EP734" t="e">
        <f t="shared" si="66"/>
        <v>#REF!</v>
      </c>
      <c r="EQ734" t="e">
        <f t="shared" si="67"/>
        <v>#REF!</v>
      </c>
      <c r="ER734" t="e">
        <f t="shared" si="68"/>
        <v>#REF!</v>
      </c>
    </row>
    <row r="735" spans="142:148" x14ac:dyDescent="0.25">
      <c r="EL735">
        <v>728</v>
      </c>
      <c r="EM735" t="e">
        <v>#REF!</v>
      </c>
      <c r="EN735" t="e">
        <v>#REF!</v>
      </c>
      <c r="EP735" t="e">
        <f t="shared" si="66"/>
        <v>#REF!</v>
      </c>
      <c r="EQ735" t="e">
        <f t="shared" si="67"/>
        <v>#REF!</v>
      </c>
      <c r="ER735" t="e">
        <f t="shared" si="68"/>
        <v>#REF!</v>
      </c>
    </row>
    <row r="736" spans="142:148" x14ac:dyDescent="0.25">
      <c r="EL736">
        <v>729</v>
      </c>
      <c r="EM736" t="e">
        <v>#REF!</v>
      </c>
      <c r="EN736" t="e">
        <v>#REF!</v>
      </c>
      <c r="EP736" t="e">
        <f t="shared" si="66"/>
        <v>#REF!</v>
      </c>
      <c r="EQ736" t="e">
        <f t="shared" si="67"/>
        <v>#REF!</v>
      </c>
      <c r="ER736" t="e">
        <f t="shared" si="68"/>
        <v>#REF!</v>
      </c>
    </row>
    <row r="737" spans="142:148" x14ac:dyDescent="0.25">
      <c r="EL737">
        <v>730</v>
      </c>
      <c r="EM737" t="e">
        <v>#REF!</v>
      </c>
      <c r="EN737" t="e">
        <v>#REF!</v>
      </c>
      <c r="EP737" t="e">
        <f t="shared" si="66"/>
        <v>#REF!</v>
      </c>
      <c r="EQ737" t="e">
        <f t="shared" si="67"/>
        <v>#REF!</v>
      </c>
      <c r="ER737" t="e">
        <f t="shared" si="68"/>
        <v>#REF!</v>
      </c>
    </row>
    <row r="738" spans="142:148" x14ac:dyDescent="0.25">
      <c r="EL738">
        <v>731</v>
      </c>
      <c r="EM738" t="e">
        <v>#REF!</v>
      </c>
      <c r="EN738" t="e">
        <v>#REF!</v>
      </c>
      <c r="EP738" t="e">
        <f t="shared" si="66"/>
        <v>#REF!</v>
      </c>
      <c r="EQ738" t="e">
        <f t="shared" si="67"/>
        <v>#REF!</v>
      </c>
      <c r="ER738" t="e">
        <f t="shared" si="68"/>
        <v>#REF!</v>
      </c>
    </row>
    <row r="739" spans="142:148" x14ac:dyDescent="0.25">
      <c r="EL739">
        <v>732</v>
      </c>
      <c r="EM739" t="e">
        <v>#REF!</v>
      </c>
      <c r="EN739" t="e">
        <v>#REF!</v>
      </c>
      <c r="EP739" t="e">
        <f t="shared" si="66"/>
        <v>#REF!</v>
      </c>
      <c r="EQ739" t="e">
        <f t="shared" si="67"/>
        <v>#REF!</v>
      </c>
      <c r="ER739" t="e">
        <f t="shared" si="68"/>
        <v>#REF!</v>
      </c>
    </row>
    <row r="740" spans="142:148" x14ac:dyDescent="0.25">
      <c r="EL740">
        <v>733</v>
      </c>
      <c r="EM740" t="e">
        <v>#REF!</v>
      </c>
      <c r="EN740" t="e">
        <v>#REF!</v>
      </c>
      <c r="EP740" t="e">
        <f t="shared" si="66"/>
        <v>#REF!</v>
      </c>
      <c r="EQ740" t="e">
        <f t="shared" si="67"/>
        <v>#REF!</v>
      </c>
      <c r="ER740" t="e">
        <f t="shared" si="68"/>
        <v>#REF!</v>
      </c>
    </row>
    <row r="741" spans="142:148" x14ac:dyDescent="0.25">
      <c r="EL741">
        <v>734</v>
      </c>
      <c r="EM741" t="e">
        <v>#REF!</v>
      </c>
      <c r="EN741" t="e">
        <v>#REF!</v>
      </c>
      <c r="EP741" t="e">
        <f t="shared" si="66"/>
        <v>#REF!</v>
      </c>
      <c r="EQ741" t="e">
        <f t="shared" si="67"/>
        <v>#REF!</v>
      </c>
      <c r="ER741" t="e">
        <f t="shared" si="68"/>
        <v>#REF!</v>
      </c>
    </row>
    <row r="742" spans="142:148" x14ac:dyDescent="0.25">
      <c r="EL742">
        <v>735</v>
      </c>
      <c r="EM742" t="e">
        <v>#REF!</v>
      </c>
      <c r="EN742" t="e">
        <v>#REF!</v>
      </c>
      <c r="EP742" t="e">
        <f t="shared" si="66"/>
        <v>#REF!</v>
      </c>
      <c r="EQ742" t="e">
        <f t="shared" si="67"/>
        <v>#REF!</v>
      </c>
      <c r="ER742" t="e">
        <f t="shared" si="68"/>
        <v>#REF!</v>
      </c>
    </row>
    <row r="743" spans="142:148" x14ac:dyDescent="0.25">
      <c r="EL743">
        <v>736</v>
      </c>
      <c r="EM743" t="e">
        <v>#REF!</v>
      </c>
      <c r="EN743" t="e">
        <v>#REF!</v>
      </c>
      <c r="EP743" t="e">
        <f t="shared" si="66"/>
        <v>#REF!</v>
      </c>
      <c r="EQ743" t="e">
        <f t="shared" si="67"/>
        <v>#REF!</v>
      </c>
      <c r="ER743" t="e">
        <f t="shared" si="68"/>
        <v>#REF!</v>
      </c>
    </row>
    <row r="744" spans="142:148" x14ac:dyDescent="0.25">
      <c r="EL744">
        <v>737</v>
      </c>
      <c r="EM744" t="e">
        <v>#REF!</v>
      </c>
      <c r="EN744" t="e">
        <v>#REF!</v>
      </c>
      <c r="EP744" t="e">
        <f t="shared" si="66"/>
        <v>#REF!</v>
      </c>
      <c r="EQ744" t="e">
        <f t="shared" si="67"/>
        <v>#REF!</v>
      </c>
      <c r="ER744" t="e">
        <f t="shared" si="68"/>
        <v>#REF!</v>
      </c>
    </row>
    <row r="745" spans="142:148" x14ac:dyDescent="0.25">
      <c r="EL745">
        <v>738</v>
      </c>
      <c r="EM745" t="e">
        <v>#REF!</v>
      </c>
      <c r="EN745" t="e">
        <v>#REF!</v>
      </c>
      <c r="EP745" t="e">
        <f t="shared" si="66"/>
        <v>#REF!</v>
      </c>
      <c r="EQ745" t="e">
        <f t="shared" si="67"/>
        <v>#REF!</v>
      </c>
      <c r="ER745" t="e">
        <f t="shared" si="68"/>
        <v>#REF!</v>
      </c>
    </row>
    <row r="746" spans="142:148" x14ac:dyDescent="0.25">
      <c r="EL746">
        <v>739</v>
      </c>
      <c r="EM746" t="e">
        <v>#REF!</v>
      </c>
      <c r="EN746" t="e">
        <v>#REF!</v>
      </c>
      <c r="EP746" t="e">
        <f t="shared" si="66"/>
        <v>#REF!</v>
      </c>
      <c r="EQ746" t="e">
        <f t="shared" si="67"/>
        <v>#REF!</v>
      </c>
      <c r="ER746" t="e">
        <f t="shared" si="68"/>
        <v>#REF!</v>
      </c>
    </row>
    <row r="747" spans="142:148" x14ac:dyDescent="0.25">
      <c r="EL747">
        <v>740</v>
      </c>
      <c r="EM747" t="e">
        <v>#REF!</v>
      </c>
      <c r="EN747" t="e">
        <v>#REF!</v>
      </c>
      <c r="EP747" t="e">
        <f t="shared" si="66"/>
        <v>#REF!</v>
      </c>
      <c r="EQ747" t="e">
        <f t="shared" si="67"/>
        <v>#REF!</v>
      </c>
      <c r="ER747" t="e">
        <f t="shared" si="68"/>
        <v>#REF!</v>
      </c>
    </row>
    <row r="748" spans="142:148" x14ac:dyDescent="0.25">
      <c r="EL748">
        <v>741</v>
      </c>
      <c r="EM748" t="e">
        <v>#REF!</v>
      </c>
      <c r="EN748" t="e">
        <v>#REF!</v>
      </c>
      <c r="EP748" t="e">
        <f t="shared" si="66"/>
        <v>#REF!</v>
      </c>
      <c r="EQ748" t="e">
        <f t="shared" si="67"/>
        <v>#REF!</v>
      </c>
      <c r="ER748" t="e">
        <f t="shared" si="68"/>
        <v>#REF!</v>
      </c>
    </row>
    <row r="749" spans="142:148" x14ac:dyDescent="0.25">
      <c r="EL749">
        <v>742</v>
      </c>
      <c r="EM749" t="e">
        <v>#REF!</v>
      </c>
      <c r="EN749" t="e">
        <v>#REF!</v>
      </c>
      <c r="EP749" t="e">
        <f t="shared" si="66"/>
        <v>#REF!</v>
      </c>
      <c r="EQ749" t="e">
        <f t="shared" si="67"/>
        <v>#REF!</v>
      </c>
      <c r="ER749" t="e">
        <f t="shared" si="68"/>
        <v>#REF!</v>
      </c>
    </row>
    <row r="750" spans="142:148" x14ac:dyDescent="0.25">
      <c r="EL750">
        <v>743</v>
      </c>
      <c r="EM750" t="e">
        <v>#REF!</v>
      </c>
      <c r="EN750" t="e">
        <v>#REF!</v>
      </c>
      <c r="EP750" t="e">
        <f t="shared" si="66"/>
        <v>#REF!</v>
      </c>
      <c r="EQ750" t="e">
        <f t="shared" si="67"/>
        <v>#REF!</v>
      </c>
      <c r="ER750" t="e">
        <f t="shared" si="68"/>
        <v>#REF!</v>
      </c>
    </row>
    <row r="751" spans="142:148" x14ac:dyDescent="0.25">
      <c r="EL751">
        <v>744</v>
      </c>
      <c r="EM751" t="e">
        <v>#REF!</v>
      </c>
      <c r="EN751" t="e">
        <v>#REF!</v>
      </c>
      <c r="EP751" t="e">
        <f t="shared" si="66"/>
        <v>#REF!</v>
      </c>
      <c r="EQ751" t="e">
        <f t="shared" si="67"/>
        <v>#REF!</v>
      </c>
      <c r="ER751" t="e">
        <f t="shared" si="68"/>
        <v>#REF!</v>
      </c>
    </row>
    <row r="752" spans="142:148" x14ac:dyDescent="0.25">
      <c r="EL752">
        <v>745</v>
      </c>
      <c r="EM752" t="e">
        <v>#REF!</v>
      </c>
      <c r="EN752" t="e">
        <v>#REF!</v>
      </c>
      <c r="EP752" t="e">
        <f t="shared" si="66"/>
        <v>#REF!</v>
      </c>
      <c r="EQ752" t="e">
        <f t="shared" si="67"/>
        <v>#REF!</v>
      </c>
      <c r="ER752" t="e">
        <f t="shared" si="68"/>
        <v>#REF!</v>
      </c>
    </row>
    <row r="753" spans="142:148" x14ac:dyDescent="0.25">
      <c r="EL753">
        <v>746</v>
      </c>
      <c r="EM753" t="e">
        <v>#REF!</v>
      </c>
      <c r="EN753" t="e">
        <v>#REF!</v>
      </c>
      <c r="EP753" t="e">
        <f t="shared" si="66"/>
        <v>#REF!</v>
      </c>
      <c r="EQ753" t="e">
        <f t="shared" si="67"/>
        <v>#REF!</v>
      </c>
      <c r="ER753" t="e">
        <f t="shared" si="68"/>
        <v>#REF!</v>
      </c>
    </row>
    <row r="754" spans="142:148" x14ac:dyDescent="0.25">
      <c r="EL754">
        <v>747</v>
      </c>
      <c r="EM754" t="e">
        <v>#REF!</v>
      </c>
      <c r="EN754" t="e">
        <v>#REF!</v>
      </c>
      <c r="EP754" t="e">
        <f t="shared" si="66"/>
        <v>#REF!</v>
      </c>
      <c r="EQ754" t="e">
        <f t="shared" si="67"/>
        <v>#REF!</v>
      </c>
      <c r="ER754" t="e">
        <f t="shared" si="68"/>
        <v>#REF!</v>
      </c>
    </row>
    <row r="755" spans="142:148" x14ac:dyDescent="0.25">
      <c r="EL755">
        <v>748</v>
      </c>
      <c r="EM755" t="e">
        <v>#REF!</v>
      </c>
      <c r="EN755" t="e">
        <v>#REF!</v>
      </c>
      <c r="EP755" t="e">
        <f t="shared" si="66"/>
        <v>#REF!</v>
      </c>
      <c r="EQ755" t="e">
        <f t="shared" si="67"/>
        <v>#REF!</v>
      </c>
      <c r="ER755" t="e">
        <f t="shared" si="68"/>
        <v>#REF!</v>
      </c>
    </row>
    <row r="756" spans="142:148" x14ac:dyDescent="0.25">
      <c r="EL756">
        <v>749</v>
      </c>
      <c r="EM756" t="e">
        <v>#REF!</v>
      </c>
      <c r="EN756" t="e">
        <v>#REF!</v>
      </c>
      <c r="EP756" t="e">
        <f t="shared" si="66"/>
        <v>#REF!</v>
      </c>
      <c r="EQ756" t="e">
        <f t="shared" si="67"/>
        <v>#REF!</v>
      </c>
      <c r="ER756" t="e">
        <f t="shared" si="68"/>
        <v>#REF!</v>
      </c>
    </row>
    <row r="757" spans="142:148" x14ac:dyDescent="0.25">
      <c r="EL757">
        <v>750</v>
      </c>
      <c r="EM757" t="e">
        <v>#REF!</v>
      </c>
      <c r="EN757" t="e">
        <v>#REF!</v>
      </c>
      <c r="EP757" t="e">
        <f t="shared" si="66"/>
        <v>#REF!</v>
      </c>
      <c r="EQ757" t="e">
        <f t="shared" si="67"/>
        <v>#REF!</v>
      </c>
      <c r="ER757" t="e">
        <f t="shared" si="68"/>
        <v>#REF!</v>
      </c>
    </row>
    <row r="758" spans="142:148" x14ac:dyDescent="0.25">
      <c r="EL758">
        <v>751</v>
      </c>
      <c r="EM758" t="e">
        <v>#REF!</v>
      </c>
      <c r="EN758" t="e">
        <v>#REF!</v>
      </c>
      <c r="EP758" t="e">
        <f t="shared" si="66"/>
        <v>#REF!</v>
      </c>
      <c r="EQ758" t="e">
        <f t="shared" si="67"/>
        <v>#REF!</v>
      </c>
      <c r="ER758" t="e">
        <f t="shared" si="68"/>
        <v>#REF!</v>
      </c>
    </row>
    <row r="759" spans="142:148" x14ac:dyDescent="0.25">
      <c r="EL759">
        <v>752</v>
      </c>
      <c r="EM759" t="e">
        <v>#REF!</v>
      </c>
      <c r="EN759" t="e">
        <v>#REF!</v>
      </c>
      <c r="EP759" t="e">
        <f t="shared" si="66"/>
        <v>#REF!</v>
      </c>
      <c r="EQ759" t="e">
        <f t="shared" si="67"/>
        <v>#REF!</v>
      </c>
      <c r="ER759" t="e">
        <f t="shared" si="68"/>
        <v>#REF!</v>
      </c>
    </row>
    <row r="760" spans="142:148" x14ac:dyDescent="0.25">
      <c r="EL760">
        <v>753</v>
      </c>
      <c r="EM760" t="e">
        <v>#REF!</v>
      </c>
      <c r="EN760" t="e">
        <v>#REF!</v>
      </c>
      <c r="EP760" t="e">
        <f t="shared" si="66"/>
        <v>#REF!</v>
      </c>
      <c r="EQ760" t="e">
        <f t="shared" si="67"/>
        <v>#REF!</v>
      </c>
      <c r="ER760" t="e">
        <f t="shared" si="68"/>
        <v>#REF!</v>
      </c>
    </row>
    <row r="761" spans="142:148" x14ac:dyDescent="0.25">
      <c r="EL761">
        <v>754</v>
      </c>
      <c r="EM761" t="e">
        <v>#REF!</v>
      </c>
      <c r="EN761" t="e">
        <v>#REF!</v>
      </c>
      <c r="EP761" t="e">
        <f t="shared" si="66"/>
        <v>#REF!</v>
      </c>
      <c r="EQ761" t="e">
        <f t="shared" si="67"/>
        <v>#REF!</v>
      </c>
      <c r="ER761" t="e">
        <f t="shared" si="68"/>
        <v>#REF!</v>
      </c>
    </row>
    <row r="762" spans="142:148" x14ac:dyDescent="0.25">
      <c r="EL762">
        <v>755</v>
      </c>
      <c r="EM762" t="e">
        <v>#REF!</v>
      </c>
      <c r="EN762" t="e">
        <v>#REF!</v>
      </c>
      <c r="EP762" t="e">
        <f t="shared" si="66"/>
        <v>#REF!</v>
      </c>
      <c r="EQ762" t="e">
        <f t="shared" si="67"/>
        <v>#REF!</v>
      </c>
      <c r="ER762" t="e">
        <f t="shared" si="68"/>
        <v>#REF!</v>
      </c>
    </row>
    <row r="763" spans="142:148" x14ac:dyDescent="0.25">
      <c r="EL763">
        <v>756</v>
      </c>
      <c r="EM763" t="e">
        <v>#REF!</v>
      </c>
      <c r="EN763" t="e">
        <v>#REF!</v>
      </c>
      <c r="EP763" t="e">
        <f t="shared" si="66"/>
        <v>#REF!</v>
      </c>
      <c r="EQ763" t="e">
        <f t="shared" si="67"/>
        <v>#REF!</v>
      </c>
      <c r="ER763" t="e">
        <f t="shared" si="68"/>
        <v>#REF!</v>
      </c>
    </row>
    <row r="764" spans="142:148" x14ac:dyDescent="0.25">
      <c r="EL764">
        <v>757</v>
      </c>
      <c r="EM764" t="e">
        <v>#REF!</v>
      </c>
      <c r="EN764" t="e">
        <v>#REF!</v>
      </c>
      <c r="EP764" t="e">
        <f t="shared" si="66"/>
        <v>#REF!</v>
      </c>
      <c r="EQ764" t="e">
        <f t="shared" si="67"/>
        <v>#REF!</v>
      </c>
      <c r="ER764" t="e">
        <f t="shared" si="68"/>
        <v>#REF!</v>
      </c>
    </row>
    <row r="765" spans="142:148" x14ac:dyDescent="0.25">
      <c r="EL765">
        <v>758</v>
      </c>
      <c r="EM765" t="e">
        <v>#REF!</v>
      </c>
      <c r="EN765" t="e">
        <v>#REF!</v>
      </c>
      <c r="EP765" t="e">
        <f t="shared" si="66"/>
        <v>#REF!</v>
      </c>
      <c r="EQ765" t="e">
        <f t="shared" si="67"/>
        <v>#REF!</v>
      </c>
      <c r="ER765" t="e">
        <f t="shared" si="68"/>
        <v>#REF!</v>
      </c>
    </row>
    <row r="766" spans="142:148" x14ac:dyDescent="0.25">
      <c r="EL766">
        <v>759</v>
      </c>
      <c r="EM766" t="e">
        <v>#REF!</v>
      </c>
      <c r="EN766" t="e">
        <v>#REF!</v>
      </c>
      <c r="EP766" t="e">
        <f t="shared" si="66"/>
        <v>#REF!</v>
      </c>
      <c r="EQ766" t="e">
        <f t="shared" si="67"/>
        <v>#REF!</v>
      </c>
      <c r="ER766" t="e">
        <f t="shared" si="68"/>
        <v>#REF!</v>
      </c>
    </row>
    <row r="767" spans="142:148" x14ac:dyDescent="0.25">
      <c r="EL767">
        <v>760</v>
      </c>
      <c r="EM767" t="e">
        <v>#REF!</v>
      </c>
      <c r="EN767" t="e">
        <v>#REF!</v>
      </c>
      <c r="EP767" t="e">
        <f t="shared" si="66"/>
        <v>#REF!</v>
      </c>
      <c r="EQ767" t="e">
        <f t="shared" si="67"/>
        <v>#REF!</v>
      </c>
      <c r="ER767" t="e">
        <f t="shared" si="68"/>
        <v>#REF!</v>
      </c>
    </row>
    <row r="768" spans="142:148" x14ac:dyDescent="0.25">
      <c r="EL768">
        <v>761</v>
      </c>
      <c r="EM768" t="e">
        <v>#REF!</v>
      </c>
      <c r="EN768" t="e">
        <v>#REF!</v>
      </c>
      <c r="EP768" t="e">
        <f t="shared" si="66"/>
        <v>#REF!</v>
      </c>
      <c r="EQ768" t="e">
        <f t="shared" si="67"/>
        <v>#REF!</v>
      </c>
      <c r="ER768" t="e">
        <f t="shared" si="68"/>
        <v>#REF!</v>
      </c>
    </row>
    <row r="769" spans="142:148" x14ac:dyDescent="0.25">
      <c r="EL769">
        <v>762</v>
      </c>
      <c r="EM769" t="e">
        <v>#REF!</v>
      </c>
      <c r="EN769" t="e">
        <v>#REF!</v>
      </c>
      <c r="EP769" t="e">
        <f t="shared" si="66"/>
        <v>#REF!</v>
      </c>
      <c r="EQ769" t="e">
        <f t="shared" si="67"/>
        <v>#REF!</v>
      </c>
      <c r="ER769" t="e">
        <f t="shared" si="68"/>
        <v>#REF!</v>
      </c>
    </row>
    <row r="770" spans="142:148" x14ac:dyDescent="0.25">
      <c r="EL770">
        <v>763</v>
      </c>
      <c r="EM770" t="e">
        <v>#REF!</v>
      </c>
      <c r="EN770" t="e">
        <v>#REF!</v>
      </c>
      <c r="EP770" t="e">
        <f t="shared" si="66"/>
        <v>#REF!</v>
      </c>
      <c r="EQ770" t="e">
        <f t="shared" si="67"/>
        <v>#REF!</v>
      </c>
      <c r="ER770" t="e">
        <f t="shared" si="68"/>
        <v>#REF!</v>
      </c>
    </row>
    <row r="771" spans="142:148" x14ac:dyDescent="0.25">
      <c r="EL771">
        <v>764</v>
      </c>
      <c r="EM771" t="e">
        <v>#REF!</v>
      </c>
      <c r="EN771" t="e">
        <v>#REF!</v>
      </c>
      <c r="EP771" t="e">
        <f t="shared" si="66"/>
        <v>#REF!</v>
      </c>
      <c r="EQ771" t="e">
        <f t="shared" si="67"/>
        <v>#REF!</v>
      </c>
      <c r="ER771" t="e">
        <f t="shared" si="68"/>
        <v>#REF!</v>
      </c>
    </row>
    <row r="772" spans="142:148" x14ac:dyDescent="0.25">
      <c r="EL772">
        <v>765</v>
      </c>
      <c r="EM772" t="e">
        <v>#REF!</v>
      </c>
      <c r="EN772" t="e">
        <v>#REF!</v>
      </c>
      <c r="EP772" t="e">
        <f t="shared" si="66"/>
        <v>#REF!</v>
      </c>
      <c r="EQ772" t="e">
        <f t="shared" si="67"/>
        <v>#REF!</v>
      </c>
      <c r="ER772" t="e">
        <f t="shared" si="68"/>
        <v>#REF!</v>
      </c>
    </row>
    <row r="773" spans="142:148" x14ac:dyDescent="0.25">
      <c r="EL773">
        <v>766</v>
      </c>
      <c r="EM773" t="e">
        <v>#REF!</v>
      </c>
      <c r="EN773" t="e">
        <v>#REF!</v>
      </c>
      <c r="EP773" t="e">
        <f t="shared" si="66"/>
        <v>#REF!</v>
      </c>
      <c r="EQ773" t="e">
        <f t="shared" si="67"/>
        <v>#REF!</v>
      </c>
      <c r="ER773" t="e">
        <f t="shared" si="68"/>
        <v>#REF!</v>
      </c>
    </row>
    <row r="774" spans="142:148" x14ac:dyDescent="0.25">
      <c r="EL774">
        <v>767</v>
      </c>
      <c r="EM774" t="e">
        <v>#REF!</v>
      </c>
      <c r="EN774" t="e">
        <v>#REF!</v>
      </c>
      <c r="EP774" t="e">
        <f t="shared" si="66"/>
        <v>#REF!</v>
      </c>
      <c r="EQ774" t="e">
        <f t="shared" si="67"/>
        <v>#REF!</v>
      </c>
      <c r="ER774" t="e">
        <f t="shared" si="68"/>
        <v>#REF!</v>
      </c>
    </row>
    <row r="775" spans="142:148" x14ac:dyDescent="0.25">
      <c r="EL775">
        <v>768</v>
      </c>
      <c r="EM775" t="e">
        <v>#REF!</v>
      </c>
      <c r="EN775" t="e">
        <v>#REF!</v>
      </c>
      <c r="EP775" t="e">
        <f t="shared" si="66"/>
        <v>#REF!</v>
      </c>
      <c r="EQ775" t="e">
        <f t="shared" si="67"/>
        <v>#REF!</v>
      </c>
      <c r="ER775" t="e">
        <f t="shared" si="68"/>
        <v>#REF!</v>
      </c>
    </row>
    <row r="776" spans="142:148" x14ac:dyDescent="0.25">
      <c r="EL776">
        <v>769</v>
      </c>
      <c r="EM776" t="e">
        <v>#REF!</v>
      </c>
      <c r="EN776" t="e">
        <v>#REF!</v>
      </c>
      <c r="EP776" t="e">
        <f t="shared" ref="EP776:EP839" si="69">IF(EM776&gt;EN776,1,0)</f>
        <v>#REF!</v>
      </c>
      <c r="EQ776" t="e">
        <f t="shared" ref="EQ776:EQ839" si="70">IF(EP776&gt;0,0,1)</f>
        <v>#REF!</v>
      </c>
      <c r="ER776" t="e">
        <f t="shared" ref="ER776:ER839" si="71">IF(EM776&gt;EN776,EM776-EN776,EN776-EM776)</f>
        <v>#REF!</v>
      </c>
    </row>
    <row r="777" spans="142:148" x14ac:dyDescent="0.25">
      <c r="EL777">
        <v>770</v>
      </c>
      <c r="EM777" t="e">
        <v>#REF!</v>
      </c>
      <c r="EN777" t="e">
        <v>#REF!</v>
      </c>
      <c r="EP777" t="e">
        <f t="shared" si="69"/>
        <v>#REF!</v>
      </c>
      <c r="EQ777" t="e">
        <f t="shared" si="70"/>
        <v>#REF!</v>
      </c>
      <c r="ER777" t="e">
        <f t="shared" si="71"/>
        <v>#REF!</v>
      </c>
    </row>
    <row r="778" spans="142:148" x14ac:dyDescent="0.25">
      <c r="EL778">
        <v>771</v>
      </c>
      <c r="EM778" t="e">
        <v>#REF!</v>
      </c>
      <c r="EN778" t="e">
        <v>#REF!</v>
      </c>
      <c r="EP778" t="e">
        <f t="shared" si="69"/>
        <v>#REF!</v>
      </c>
      <c r="EQ778" t="e">
        <f t="shared" si="70"/>
        <v>#REF!</v>
      </c>
      <c r="ER778" t="e">
        <f t="shared" si="71"/>
        <v>#REF!</v>
      </c>
    </row>
    <row r="779" spans="142:148" x14ac:dyDescent="0.25">
      <c r="EL779">
        <v>772</v>
      </c>
      <c r="EM779" t="e">
        <v>#REF!</v>
      </c>
      <c r="EN779" t="e">
        <v>#REF!</v>
      </c>
      <c r="EP779" t="e">
        <f t="shared" si="69"/>
        <v>#REF!</v>
      </c>
      <c r="EQ779" t="e">
        <f t="shared" si="70"/>
        <v>#REF!</v>
      </c>
      <c r="ER779" t="e">
        <f t="shared" si="71"/>
        <v>#REF!</v>
      </c>
    </row>
    <row r="780" spans="142:148" x14ac:dyDescent="0.25">
      <c r="EL780">
        <v>773</v>
      </c>
      <c r="EM780" t="e">
        <v>#REF!</v>
      </c>
      <c r="EN780" t="e">
        <v>#REF!</v>
      </c>
      <c r="EP780" t="e">
        <f t="shared" si="69"/>
        <v>#REF!</v>
      </c>
      <c r="EQ780" t="e">
        <f t="shared" si="70"/>
        <v>#REF!</v>
      </c>
      <c r="ER780" t="e">
        <f t="shared" si="71"/>
        <v>#REF!</v>
      </c>
    </row>
    <row r="781" spans="142:148" x14ac:dyDescent="0.25">
      <c r="EL781">
        <v>774</v>
      </c>
      <c r="EM781" t="e">
        <v>#REF!</v>
      </c>
      <c r="EN781" t="e">
        <v>#REF!</v>
      </c>
      <c r="EP781" t="e">
        <f t="shared" si="69"/>
        <v>#REF!</v>
      </c>
      <c r="EQ781" t="e">
        <f t="shared" si="70"/>
        <v>#REF!</v>
      </c>
      <c r="ER781" t="e">
        <f t="shared" si="71"/>
        <v>#REF!</v>
      </c>
    </row>
    <row r="782" spans="142:148" x14ac:dyDescent="0.25">
      <c r="EL782">
        <v>775</v>
      </c>
      <c r="EM782" t="e">
        <v>#REF!</v>
      </c>
      <c r="EN782" t="e">
        <v>#REF!</v>
      </c>
      <c r="EP782" t="e">
        <f t="shared" si="69"/>
        <v>#REF!</v>
      </c>
      <c r="EQ782" t="e">
        <f t="shared" si="70"/>
        <v>#REF!</v>
      </c>
      <c r="ER782" t="e">
        <f t="shared" si="71"/>
        <v>#REF!</v>
      </c>
    </row>
    <row r="783" spans="142:148" x14ac:dyDescent="0.25">
      <c r="EL783">
        <v>776</v>
      </c>
      <c r="EM783" t="e">
        <v>#REF!</v>
      </c>
      <c r="EN783" t="e">
        <v>#REF!</v>
      </c>
      <c r="EP783" t="e">
        <f t="shared" si="69"/>
        <v>#REF!</v>
      </c>
      <c r="EQ783" t="e">
        <f t="shared" si="70"/>
        <v>#REF!</v>
      </c>
      <c r="ER783" t="e">
        <f t="shared" si="71"/>
        <v>#REF!</v>
      </c>
    </row>
    <row r="784" spans="142:148" x14ac:dyDescent="0.25">
      <c r="EL784">
        <v>777</v>
      </c>
      <c r="EM784" t="e">
        <v>#REF!</v>
      </c>
      <c r="EN784" t="e">
        <v>#REF!</v>
      </c>
      <c r="EP784" t="e">
        <f t="shared" si="69"/>
        <v>#REF!</v>
      </c>
      <c r="EQ784" t="e">
        <f t="shared" si="70"/>
        <v>#REF!</v>
      </c>
      <c r="ER784" t="e">
        <f t="shared" si="71"/>
        <v>#REF!</v>
      </c>
    </row>
    <row r="785" spans="142:148" x14ac:dyDescent="0.25">
      <c r="EL785">
        <v>778</v>
      </c>
      <c r="EM785" t="e">
        <v>#REF!</v>
      </c>
      <c r="EN785" t="e">
        <v>#REF!</v>
      </c>
      <c r="EP785" t="e">
        <f t="shared" si="69"/>
        <v>#REF!</v>
      </c>
      <c r="EQ785" t="e">
        <f t="shared" si="70"/>
        <v>#REF!</v>
      </c>
      <c r="ER785" t="e">
        <f t="shared" si="71"/>
        <v>#REF!</v>
      </c>
    </row>
    <row r="786" spans="142:148" x14ac:dyDescent="0.25">
      <c r="EL786">
        <v>779</v>
      </c>
      <c r="EM786" t="e">
        <v>#REF!</v>
      </c>
      <c r="EN786" t="e">
        <v>#REF!</v>
      </c>
      <c r="EP786" t="e">
        <f t="shared" si="69"/>
        <v>#REF!</v>
      </c>
      <c r="EQ786" t="e">
        <f t="shared" si="70"/>
        <v>#REF!</v>
      </c>
      <c r="ER786" t="e">
        <f t="shared" si="71"/>
        <v>#REF!</v>
      </c>
    </row>
    <row r="787" spans="142:148" x14ac:dyDescent="0.25">
      <c r="EL787">
        <v>780</v>
      </c>
      <c r="EM787" t="e">
        <v>#REF!</v>
      </c>
      <c r="EN787" t="e">
        <v>#REF!</v>
      </c>
      <c r="EP787" t="e">
        <f t="shared" si="69"/>
        <v>#REF!</v>
      </c>
      <c r="EQ787" t="e">
        <f t="shared" si="70"/>
        <v>#REF!</v>
      </c>
      <c r="ER787" t="e">
        <f t="shared" si="71"/>
        <v>#REF!</v>
      </c>
    </row>
    <row r="788" spans="142:148" x14ac:dyDescent="0.25">
      <c r="EL788">
        <v>781</v>
      </c>
      <c r="EM788" t="e">
        <v>#REF!</v>
      </c>
      <c r="EN788" t="e">
        <v>#REF!</v>
      </c>
      <c r="EP788" t="e">
        <f t="shared" si="69"/>
        <v>#REF!</v>
      </c>
      <c r="EQ788" t="e">
        <f t="shared" si="70"/>
        <v>#REF!</v>
      </c>
      <c r="ER788" t="e">
        <f t="shared" si="71"/>
        <v>#REF!</v>
      </c>
    </row>
    <row r="789" spans="142:148" x14ac:dyDescent="0.25">
      <c r="EL789">
        <v>782</v>
      </c>
      <c r="EM789" t="e">
        <v>#REF!</v>
      </c>
      <c r="EN789" t="e">
        <v>#REF!</v>
      </c>
      <c r="EP789" t="e">
        <f t="shared" si="69"/>
        <v>#REF!</v>
      </c>
      <c r="EQ789" t="e">
        <f t="shared" si="70"/>
        <v>#REF!</v>
      </c>
      <c r="ER789" t="e">
        <f t="shared" si="71"/>
        <v>#REF!</v>
      </c>
    </row>
    <row r="790" spans="142:148" x14ac:dyDescent="0.25">
      <c r="EL790">
        <v>783</v>
      </c>
      <c r="EM790" t="e">
        <v>#REF!</v>
      </c>
      <c r="EN790" t="e">
        <v>#REF!</v>
      </c>
      <c r="EP790" t="e">
        <f t="shared" si="69"/>
        <v>#REF!</v>
      </c>
      <c r="EQ790" t="e">
        <f t="shared" si="70"/>
        <v>#REF!</v>
      </c>
      <c r="ER790" t="e">
        <f t="shared" si="71"/>
        <v>#REF!</v>
      </c>
    </row>
    <row r="791" spans="142:148" x14ac:dyDescent="0.25">
      <c r="EL791">
        <v>784</v>
      </c>
      <c r="EM791" t="e">
        <v>#REF!</v>
      </c>
      <c r="EN791" t="e">
        <v>#REF!</v>
      </c>
      <c r="EP791" t="e">
        <f t="shared" si="69"/>
        <v>#REF!</v>
      </c>
      <c r="EQ791" t="e">
        <f t="shared" si="70"/>
        <v>#REF!</v>
      </c>
      <c r="ER791" t="e">
        <f t="shared" si="71"/>
        <v>#REF!</v>
      </c>
    </row>
    <row r="792" spans="142:148" x14ac:dyDescent="0.25">
      <c r="EL792">
        <v>785</v>
      </c>
      <c r="EM792" t="e">
        <v>#REF!</v>
      </c>
      <c r="EN792" t="e">
        <v>#REF!</v>
      </c>
      <c r="EP792" t="e">
        <f t="shared" si="69"/>
        <v>#REF!</v>
      </c>
      <c r="EQ792" t="e">
        <f t="shared" si="70"/>
        <v>#REF!</v>
      </c>
      <c r="ER792" t="e">
        <f t="shared" si="71"/>
        <v>#REF!</v>
      </c>
    </row>
    <row r="793" spans="142:148" x14ac:dyDescent="0.25">
      <c r="EL793">
        <v>786</v>
      </c>
      <c r="EM793" t="e">
        <v>#REF!</v>
      </c>
      <c r="EN793" t="e">
        <v>#REF!</v>
      </c>
      <c r="EP793" t="e">
        <f t="shared" si="69"/>
        <v>#REF!</v>
      </c>
      <c r="EQ793" t="e">
        <f t="shared" si="70"/>
        <v>#REF!</v>
      </c>
      <c r="ER793" t="e">
        <f t="shared" si="71"/>
        <v>#REF!</v>
      </c>
    </row>
    <row r="794" spans="142:148" x14ac:dyDescent="0.25">
      <c r="EL794">
        <v>787</v>
      </c>
      <c r="EM794" t="e">
        <v>#REF!</v>
      </c>
      <c r="EN794" t="e">
        <v>#REF!</v>
      </c>
      <c r="EP794" t="e">
        <f t="shared" si="69"/>
        <v>#REF!</v>
      </c>
      <c r="EQ794" t="e">
        <f t="shared" si="70"/>
        <v>#REF!</v>
      </c>
      <c r="ER794" t="e">
        <f t="shared" si="71"/>
        <v>#REF!</v>
      </c>
    </row>
    <row r="795" spans="142:148" x14ac:dyDescent="0.25">
      <c r="EL795">
        <v>788</v>
      </c>
      <c r="EM795" t="e">
        <v>#REF!</v>
      </c>
      <c r="EN795" t="e">
        <v>#REF!</v>
      </c>
      <c r="EP795" t="e">
        <f t="shared" si="69"/>
        <v>#REF!</v>
      </c>
      <c r="EQ795" t="e">
        <f t="shared" si="70"/>
        <v>#REF!</v>
      </c>
      <c r="ER795" t="e">
        <f t="shared" si="71"/>
        <v>#REF!</v>
      </c>
    </row>
    <row r="796" spans="142:148" x14ac:dyDescent="0.25">
      <c r="EL796">
        <v>789</v>
      </c>
      <c r="EM796" t="e">
        <v>#REF!</v>
      </c>
      <c r="EN796" t="e">
        <v>#REF!</v>
      </c>
      <c r="EP796" t="e">
        <f t="shared" si="69"/>
        <v>#REF!</v>
      </c>
      <c r="EQ796" t="e">
        <f t="shared" si="70"/>
        <v>#REF!</v>
      </c>
      <c r="ER796" t="e">
        <f t="shared" si="71"/>
        <v>#REF!</v>
      </c>
    </row>
    <row r="797" spans="142:148" x14ac:dyDescent="0.25">
      <c r="EL797">
        <v>790</v>
      </c>
      <c r="EM797" t="e">
        <v>#REF!</v>
      </c>
      <c r="EN797" t="e">
        <v>#REF!</v>
      </c>
      <c r="EP797" t="e">
        <f t="shared" si="69"/>
        <v>#REF!</v>
      </c>
      <c r="EQ797" t="e">
        <f t="shared" si="70"/>
        <v>#REF!</v>
      </c>
      <c r="ER797" t="e">
        <f t="shared" si="71"/>
        <v>#REF!</v>
      </c>
    </row>
    <row r="798" spans="142:148" x14ac:dyDescent="0.25">
      <c r="EL798">
        <v>791</v>
      </c>
      <c r="EM798" t="e">
        <v>#REF!</v>
      </c>
      <c r="EN798" t="e">
        <v>#REF!</v>
      </c>
      <c r="EP798" t="e">
        <f t="shared" si="69"/>
        <v>#REF!</v>
      </c>
      <c r="EQ798" t="e">
        <f t="shared" si="70"/>
        <v>#REF!</v>
      </c>
      <c r="ER798" t="e">
        <f t="shared" si="71"/>
        <v>#REF!</v>
      </c>
    </row>
    <row r="799" spans="142:148" x14ac:dyDescent="0.25">
      <c r="EL799">
        <v>792</v>
      </c>
      <c r="EM799" t="e">
        <v>#REF!</v>
      </c>
      <c r="EN799" t="e">
        <v>#REF!</v>
      </c>
      <c r="EP799" t="e">
        <f t="shared" si="69"/>
        <v>#REF!</v>
      </c>
      <c r="EQ799" t="e">
        <f t="shared" si="70"/>
        <v>#REF!</v>
      </c>
      <c r="ER799" t="e">
        <f t="shared" si="71"/>
        <v>#REF!</v>
      </c>
    </row>
    <row r="800" spans="142:148" x14ac:dyDescent="0.25">
      <c r="EL800">
        <v>793</v>
      </c>
      <c r="EM800" t="e">
        <v>#REF!</v>
      </c>
      <c r="EN800" t="e">
        <v>#REF!</v>
      </c>
      <c r="EP800" t="e">
        <f t="shared" si="69"/>
        <v>#REF!</v>
      </c>
      <c r="EQ800" t="e">
        <f t="shared" si="70"/>
        <v>#REF!</v>
      </c>
      <c r="ER800" t="e">
        <f t="shared" si="71"/>
        <v>#REF!</v>
      </c>
    </row>
    <row r="801" spans="142:148" x14ac:dyDescent="0.25">
      <c r="EL801">
        <v>794</v>
      </c>
      <c r="EM801" t="e">
        <v>#REF!</v>
      </c>
      <c r="EN801" t="e">
        <v>#REF!</v>
      </c>
      <c r="EP801" t="e">
        <f t="shared" si="69"/>
        <v>#REF!</v>
      </c>
      <c r="EQ801" t="e">
        <f t="shared" si="70"/>
        <v>#REF!</v>
      </c>
      <c r="ER801" t="e">
        <f t="shared" si="71"/>
        <v>#REF!</v>
      </c>
    </row>
    <row r="802" spans="142:148" x14ac:dyDescent="0.25">
      <c r="EL802">
        <v>795</v>
      </c>
      <c r="EM802" t="e">
        <v>#REF!</v>
      </c>
      <c r="EN802" t="e">
        <v>#REF!</v>
      </c>
      <c r="EP802" t="e">
        <f t="shared" si="69"/>
        <v>#REF!</v>
      </c>
      <c r="EQ802" t="e">
        <f t="shared" si="70"/>
        <v>#REF!</v>
      </c>
      <c r="ER802" t="e">
        <f t="shared" si="71"/>
        <v>#REF!</v>
      </c>
    </row>
    <row r="803" spans="142:148" x14ac:dyDescent="0.25">
      <c r="EL803">
        <v>796</v>
      </c>
      <c r="EM803" t="e">
        <v>#REF!</v>
      </c>
      <c r="EN803" t="e">
        <v>#REF!</v>
      </c>
      <c r="EP803" t="e">
        <f t="shared" si="69"/>
        <v>#REF!</v>
      </c>
      <c r="EQ803" t="e">
        <f t="shared" si="70"/>
        <v>#REF!</v>
      </c>
      <c r="ER803" t="e">
        <f t="shared" si="71"/>
        <v>#REF!</v>
      </c>
    </row>
    <row r="804" spans="142:148" x14ac:dyDescent="0.25">
      <c r="EL804">
        <v>797</v>
      </c>
      <c r="EM804" t="e">
        <v>#REF!</v>
      </c>
      <c r="EN804" t="e">
        <v>#REF!</v>
      </c>
      <c r="EP804" t="e">
        <f t="shared" si="69"/>
        <v>#REF!</v>
      </c>
      <c r="EQ804" t="e">
        <f t="shared" si="70"/>
        <v>#REF!</v>
      </c>
      <c r="ER804" t="e">
        <f t="shared" si="71"/>
        <v>#REF!</v>
      </c>
    </row>
    <row r="805" spans="142:148" x14ac:dyDescent="0.25">
      <c r="EL805">
        <v>798</v>
      </c>
      <c r="EM805" t="e">
        <v>#REF!</v>
      </c>
      <c r="EN805" t="e">
        <v>#REF!</v>
      </c>
      <c r="EP805" t="e">
        <f t="shared" si="69"/>
        <v>#REF!</v>
      </c>
      <c r="EQ805" t="e">
        <f t="shared" si="70"/>
        <v>#REF!</v>
      </c>
      <c r="ER805" t="e">
        <f t="shared" si="71"/>
        <v>#REF!</v>
      </c>
    </row>
    <row r="806" spans="142:148" x14ac:dyDescent="0.25">
      <c r="EL806">
        <v>799</v>
      </c>
      <c r="EM806" t="e">
        <v>#REF!</v>
      </c>
      <c r="EN806" t="e">
        <v>#REF!</v>
      </c>
      <c r="EP806" t="e">
        <f t="shared" si="69"/>
        <v>#REF!</v>
      </c>
      <c r="EQ806" t="e">
        <f t="shared" si="70"/>
        <v>#REF!</v>
      </c>
      <c r="ER806" t="e">
        <f t="shared" si="71"/>
        <v>#REF!</v>
      </c>
    </row>
    <row r="807" spans="142:148" x14ac:dyDescent="0.25">
      <c r="EL807">
        <v>800</v>
      </c>
      <c r="EM807" t="e">
        <v>#REF!</v>
      </c>
      <c r="EN807" t="e">
        <v>#REF!</v>
      </c>
      <c r="EP807" t="e">
        <f t="shared" si="69"/>
        <v>#REF!</v>
      </c>
      <c r="EQ807" t="e">
        <f t="shared" si="70"/>
        <v>#REF!</v>
      </c>
      <c r="ER807" t="e">
        <f t="shared" si="71"/>
        <v>#REF!</v>
      </c>
    </row>
    <row r="808" spans="142:148" x14ac:dyDescent="0.25">
      <c r="EL808">
        <v>801</v>
      </c>
      <c r="EM808" t="e">
        <v>#REF!</v>
      </c>
      <c r="EN808" t="e">
        <v>#REF!</v>
      </c>
      <c r="EP808" t="e">
        <f t="shared" si="69"/>
        <v>#REF!</v>
      </c>
      <c r="EQ808" t="e">
        <f t="shared" si="70"/>
        <v>#REF!</v>
      </c>
      <c r="ER808" t="e">
        <f t="shared" si="71"/>
        <v>#REF!</v>
      </c>
    </row>
    <row r="809" spans="142:148" x14ac:dyDescent="0.25">
      <c r="EL809">
        <v>802</v>
      </c>
      <c r="EM809" t="e">
        <v>#REF!</v>
      </c>
      <c r="EN809" t="e">
        <v>#REF!</v>
      </c>
      <c r="EP809" t="e">
        <f t="shared" si="69"/>
        <v>#REF!</v>
      </c>
      <c r="EQ809" t="e">
        <f t="shared" si="70"/>
        <v>#REF!</v>
      </c>
      <c r="ER809" t="e">
        <f t="shared" si="71"/>
        <v>#REF!</v>
      </c>
    </row>
    <row r="810" spans="142:148" x14ac:dyDescent="0.25">
      <c r="EL810">
        <v>803</v>
      </c>
      <c r="EM810" t="e">
        <v>#REF!</v>
      </c>
      <c r="EN810" t="e">
        <v>#REF!</v>
      </c>
      <c r="EP810" t="e">
        <f t="shared" si="69"/>
        <v>#REF!</v>
      </c>
      <c r="EQ810" t="e">
        <f t="shared" si="70"/>
        <v>#REF!</v>
      </c>
      <c r="ER810" t="e">
        <f t="shared" si="71"/>
        <v>#REF!</v>
      </c>
    </row>
    <row r="811" spans="142:148" x14ac:dyDescent="0.25">
      <c r="EL811">
        <v>804</v>
      </c>
      <c r="EM811" t="e">
        <v>#REF!</v>
      </c>
      <c r="EN811" t="e">
        <v>#REF!</v>
      </c>
      <c r="EP811" t="e">
        <f t="shared" si="69"/>
        <v>#REF!</v>
      </c>
      <c r="EQ811" t="e">
        <f t="shared" si="70"/>
        <v>#REF!</v>
      </c>
      <c r="ER811" t="e">
        <f t="shared" si="71"/>
        <v>#REF!</v>
      </c>
    </row>
    <row r="812" spans="142:148" x14ac:dyDescent="0.25">
      <c r="EL812">
        <v>805</v>
      </c>
      <c r="EM812" t="e">
        <v>#REF!</v>
      </c>
      <c r="EN812" t="e">
        <v>#REF!</v>
      </c>
      <c r="EP812" t="e">
        <f t="shared" si="69"/>
        <v>#REF!</v>
      </c>
      <c r="EQ812" t="e">
        <f t="shared" si="70"/>
        <v>#REF!</v>
      </c>
      <c r="ER812" t="e">
        <f t="shared" si="71"/>
        <v>#REF!</v>
      </c>
    </row>
    <row r="813" spans="142:148" x14ac:dyDescent="0.25">
      <c r="EL813">
        <v>806</v>
      </c>
      <c r="EM813" t="e">
        <v>#REF!</v>
      </c>
      <c r="EN813" t="e">
        <v>#REF!</v>
      </c>
      <c r="EP813" t="e">
        <f t="shared" si="69"/>
        <v>#REF!</v>
      </c>
      <c r="EQ813" t="e">
        <f t="shared" si="70"/>
        <v>#REF!</v>
      </c>
      <c r="ER813" t="e">
        <f t="shared" si="71"/>
        <v>#REF!</v>
      </c>
    </row>
    <row r="814" spans="142:148" x14ac:dyDescent="0.25">
      <c r="EL814">
        <v>807</v>
      </c>
      <c r="EM814" t="e">
        <v>#REF!</v>
      </c>
      <c r="EN814" t="e">
        <v>#REF!</v>
      </c>
      <c r="EP814" t="e">
        <f t="shared" si="69"/>
        <v>#REF!</v>
      </c>
      <c r="EQ814" t="e">
        <f t="shared" si="70"/>
        <v>#REF!</v>
      </c>
      <c r="ER814" t="e">
        <f t="shared" si="71"/>
        <v>#REF!</v>
      </c>
    </row>
    <row r="815" spans="142:148" x14ac:dyDescent="0.25">
      <c r="EL815">
        <v>808</v>
      </c>
      <c r="EM815" t="e">
        <v>#REF!</v>
      </c>
      <c r="EN815" t="e">
        <v>#REF!</v>
      </c>
      <c r="EP815" t="e">
        <f t="shared" si="69"/>
        <v>#REF!</v>
      </c>
      <c r="EQ815" t="e">
        <f t="shared" si="70"/>
        <v>#REF!</v>
      </c>
      <c r="ER815" t="e">
        <f t="shared" si="71"/>
        <v>#REF!</v>
      </c>
    </row>
    <row r="816" spans="142:148" x14ac:dyDescent="0.25">
      <c r="EL816">
        <v>809</v>
      </c>
      <c r="EM816" t="e">
        <v>#REF!</v>
      </c>
      <c r="EN816" t="e">
        <v>#REF!</v>
      </c>
      <c r="EP816" t="e">
        <f t="shared" si="69"/>
        <v>#REF!</v>
      </c>
      <c r="EQ816" t="e">
        <f t="shared" si="70"/>
        <v>#REF!</v>
      </c>
      <c r="ER816" t="e">
        <f t="shared" si="71"/>
        <v>#REF!</v>
      </c>
    </row>
    <row r="817" spans="142:148" x14ac:dyDescent="0.25">
      <c r="EL817">
        <v>810</v>
      </c>
      <c r="EM817" t="e">
        <v>#REF!</v>
      </c>
      <c r="EN817" t="e">
        <v>#REF!</v>
      </c>
      <c r="EP817" t="e">
        <f t="shared" si="69"/>
        <v>#REF!</v>
      </c>
      <c r="EQ817" t="e">
        <f t="shared" si="70"/>
        <v>#REF!</v>
      </c>
      <c r="ER817" t="e">
        <f t="shared" si="71"/>
        <v>#REF!</v>
      </c>
    </row>
    <row r="818" spans="142:148" x14ac:dyDescent="0.25">
      <c r="EL818">
        <v>811</v>
      </c>
      <c r="EM818" t="e">
        <v>#REF!</v>
      </c>
      <c r="EN818" t="e">
        <v>#REF!</v>
      </c>
      <c r="EP818" t="e">
        <f t="shared" si="69"/>
        <v>#REF!</v>
      </c>
      <c r="EQ818" t="e">
        <f t="shared" si="70"/>
        <v>#REF!</v>
      </c>
      <c r="ER818" t="e">
        <f t="shared" si="71"/>
        <v>#REF!</v>
      </c>
    </row>
    <row r="819" spans="142:148" x14ac:dyDescent="0.25">
      <c r="EL819">
        <v>812</v>
      </c>
      <c r="EM819" t="e">
        <v>#REF!</v>
      </c>
      <c r="EN819" t="e">
        <v>#REF!</v>
      </c>
      <c r="EP819" t="e">
        <f t="shared" si="69"/>
        <v>#REF!</v>
      </c>
      <c r="EQ819" t="e">
        <f t="shared" si="70"/>
        <v>#REF!</v>
      </c>
      <c r="ER819" t="e">
        <f t="shared" si="71"/>
        <v>#REF!</v>
      </c>
    </row>
    <row r="820" spans="142:148" x14ac:dyDescent="0.25">
      <c r="EL820">
        <v>813</v>
      </c>
      <c r="EM820" t="e">
        <v>#REF!</v>
      </c>
      <c r="EN820" t="e">
        <v>#REF!</v>
      </c>
      <c r="EP820" t="e">
        <f t="shared" si="69"/>
        <v>#REF!</v>
      </c>
      <c r="EQ820" t="e">
        <f t="shared" si="70"/>
        <v>#REF!</v>
      </c>
      <c r="ER820" t="e">
        <f t="shared" si="71"/>
        <v>#REF!</v>
      </c>
    </row>
    <row r="821" spans="142:148" x14ac:dyDescent="0.25">
      <c r="EL821">
        <v>814</v>
      </c>
      <c r="EM821" t="e">
        <v>#REF!</v>
      </c>
      <c r="EN821" t="e">
        <v>#REF!</v>
      </c>
      <c r="EP821" t="e">
        <f t="shared" si="69"/>
        <v>#REF!</v>
      </c>
      <c r="EQ821" t="e">
        <f t="shared" si="70"/>
        <v>#REF!</v>
      </c>
      <c r="ER821" t="e">
        <f t="shared" si="71"/>
        <v>#REF!</v>
      </c>
    </row>
    <row r="822" spans="142:148" x14ac:dyDescent="0.25">
      <c r="EL822">
        <v>815</v>
      </c>
      <c r="EM822" t="e">
        <v>#REF!</v>
      </c>
      <c r="EN822" t="e">
        <v>#REF!</v>
      </c>
      <c r="EP822" t="e">
        <f t="shared" si="69"/>
        <v>#REF!</v>
      </c>
      <c r="EQ822" t="e">
        <f t="shared" si="70"/>
        <v>#REF!</v>
      </c>
      <c r="ER822" t="e">
        <f t="shared" si="71"/>
        <v>#REF!</v>
      </c>
    </row>
    <row r="823" spans="142:148" x14ac:dyDescent="0.25">
      <c r="EL823">
        <v>816</v>
      </c>
      <c r="EM823" t="e">
        <v>#REF!</v>
      </c>
      <c r="EN823" t="e">
        <v>#REF!</v>
      </c>
      <c r="EP823" t="e">
        <f t="shared" si="69"/>
        <v>#REF!</v>
      </c>
      <c r="EQ823" t="e">
        <f t="shared" si="70"/>
        <v>#REF!</v>
      </c>
      <c r="ER823" t="e">
        <f t="shared" si="71"/>
        <v>#REF!</v>
      </c>
    </row>
    <row r="824" spans="142:148" x14ac:dyDescent="0.25">
      <c r="EL824">
        <v>817</v>
      </c>
      <c r="EM824" t="e">
        <v>#REF!</v>
      </c>
      <c r="EN824" t="e">
        <v>#REF!</v>
      </c>
      <c r="EP824" t="e">
        <f t="shared" si="69"/>
        <v>#REF!</v>
      </c>
      <c r="EQ824" t="e">
        <f t="shared" si="70"/>
        <v>#REF!</v>
      </c>
      <c r="ER824" t="e">
        <f t="shared" si="71"/>
        <v>#REF!</v>
      </c>
    </row>
    <row r="825" spans="142:148" x14ac:dyDescent="0.25">
      <c r="EL825">
        <v>818</v>
      </c>
      <c r="EM825" t="e">
        <v>#REF!</v>
      </c>
      <c r="EN825" t="e">
        <v>#REF!</v>
      </c>
      <c r="EP825" t="e">
        <f t="shared" si="69"/>
        <v>#REF!</v>
      </c>
      <c r="EQ825" t="e">
        <f t="shared" si="70"/>
        <v>#REF!</v>
      </c>
      <c r="ER825" t="e">
        <f t="shared" si="71"/>
        <v>#REF!</v>
      </c>
    </row>
    <row r="826" spans="142:148" x14ac:dyDescent="0.25">
      <c r="EL826">
        <v>819</v>
      </c>
      <c r="EM826" t="e">
        <v>#REF!</v>
      </c>
      <c r="EN826" t="e">
        <v>#REF!</v>
      </c>
      <c r="EP826" t="e">
        <f t="shared" si="69"/>
        <v>#REF!</v>
      </c>
      <c r="EQ826" t="e">
        <f t="shared" si="70"/>
        <v>#REF!</v>
      </c>
      <c r="ER826" t="e">
        <f t="shared" si="71"/>
        <v>#REF!</v>
      </c>
    </row>
    <row r="827" spans="142:148" x14ac:dyDescent="0.25">
      <c r="EL827">
        <v>820</v>
      </c>
      <c r="EM827" t="e">
        <v>#REF!</v>
      </c>
      <c r="EN827" t="e">
        <v>#REF!</v>
      </c>
      <c r="EP827" t="e">
        <f t="shared" si="69"/>
        <v>#REF!</v>
      </c>
      <c r="EQ827" t="e">
        <f t="shared" si="70"/>
        <v>#REF!</v>
      </c>
      <c r="ER827" t="e">
        <f t="shared" si="71"/>
        <v>#REF!</v>
      </c>
    </row>
    <row r="828" spans="142:148" x14ac:dyDescent="0.25">
      <c r="EL828">
        <v>821</v>
      </c>
      <c r="EM828" t="e">
        <v>#REF!</v>
      </c>
      <c r="EN828" t="e">
        <v>#REF!</v>
      </c>
      <c r="EP828" t="e">
        <f t="shared" si="69"/>
        <v>#REF!</v>
      </c>
      <c r="EQ828" t="e">
        <f t="shared" si="70"/>
        <v>#REF!</v>
      </c>
      <c r="ER828" t="e">
        <f t="shared" si="71"/>
        <v>#REF!</v>
      </c>
    </row>
    <row r="829" spans="142:148" x14ac:dyDescent="0.25">
      <c r="EL829">
        <v>822</v>
      </c>
      <c r="EM829" t="e">
        <v>#REF!</v>
      </c>
      <c r="EN829" t="e">
        <v>#REF!</v>
      </c>
      <c r="EP829" t="e">
        <f t="shared" si="69"/>
        <v>#REF!</v>
      </c>
      <c r="EQ829" t="e">
        <f t="shared" si="70"/>
        <v>#REF!</v>
      </c>
      <c r="ER829" t="e">
        <f t="shared" si="71"/>
        <v>#REF!</v>
      </c>
    </row>
    <row r="830" spans="142:148" x14ac:dyDescent="0.25">
      <c r="EL830">
        <v>823</v>
      </c>
      <c r="EM830" t="e">
        <v>#REF!</v>
      </c>
      <c r="EN830" t="e">
        <v>#REF!</v>
      </c>
      <c r="EP830" t="e">
        <f t="shared" si="69"/>
        <v>#REF!</v>
      </c>
      <c r="EQ830" t="e">
        <f t="shared" si="70"/>
        <v>#REF!</v>
      </c>
      <c r="ER830" t="e">
        <f t="shared" si="71"/>
        <v>#REF!</v>
      </c>
    </row>
    <row r="831" spans="142:148" x14ac:dyDescent="0.25">
      <c r="EL831">
        <v>824</v>
      </c>
      <c r="EM831" t="e">
        <v>#REF!</v>
      </c>
      <c r="EN831" t="e">
        <v>#REF!</v>
      </c>
      <c r="EP831" t="e">
        <f t="shared" si="69"/>
        <v>#REF!</v>
      </c>
      <c r="EQ831" t="e">
        <f t="shared" si="70"/>
        <v>#REF!</v>
      </c>
      <c r="ER831" t="e">
        <f t="shared" si="71"/>
        <v>#REF!</v>
      </c>
    </row>
    <row r="832" spans="142:148" x14ac:dyDescent="0.25">
      <c r="EL832">
        <v>825</v>
      </c>
      <c r="EM832" t="e">
        <v>#REF!</v>
      </c>
      <c r="EN832" t="e">
        <v>#REF!</v>
      </c>
      <c r="EP832" t="e">
        <f t="shared" si="69"/>
        <v>#REF!</v>
      </c>
      <c r="EQ832" t="e">
        <f t="shared" si="70"/>
        <v>#REF!</v>
      </c>
      <c r="ER832" t="e">
        <f t="shared" si="71"/>
        <v>#REF!</v>
      </c>
    </row>
    <row r="833" spans="142:148" x14ac:dyDescent="0.25">
      <c r="EL833">
        <v>826</v>
      </c>
      <c r="EM833" t="e">
        <v>#REF!</v>
      </c>
      <c r="EN833" t="e">
        <v>#REF!</v>
      </c>
      <c r="EP833" t="e">
        <f t="shared" si="69"/>
        <v>#REF!</v>
      </c>
      <c r="EQ833" t="e">
        <f t="shared" si="70"/>
        <v>#REF!</v>
      </c>
      <c r="ER833" t="e">
        <f t="shared" si="71"/>
        <v>#REF!</v>
      </c>
    </row>
    <row r="834" spans="142:148" x14ac:dyDescent="0.25">
      <c r="EL834">
        <v>827</v>
      </c>
      <c r="EM834" t="e">
        <v>#REF!</v>
      </c>
      <c r="EN834" t="e">
        <v>#REF!</v>
      </c>
      <c r="EP834" t="e">
        <f t="shared" si="69"/>
        <v>#REF!</v>
      </c>
      <c r="EQ834" t="e">
        <f t="shared" si="70"/>
        <v>#REF!</v>
      </c>
      <c r="ER834" t="e">
        <f t="shared" si="71"/>
        <v>#REF!</v>
      </c>
    </row>
    <row r="835" spans="142:148" x14ac:dyDescent="0.25">
      <c r="EL835">
        <v>828</v>
      </c>
      <c r="EM835" t="e">
        <v>#REF!</v>
      </c>
      <c r="EN835" t="e">
        <v>#REF!</v>
      </c>
      <c r="EP835" t="e">
        <f t="shared" si="69"/>
        <v>#REF!</v>
      </c>
      <c r="EQ835" t="e">
        <f t="shared" si="70"/>
        <v>#REF!</v>
      </c>
      <c r="ER835" t="e">
        <f t="shared" si="71"/>
        <v>#REF!</v>
      </c>
    </row>
    <row r="836" spans="142:148" x14ac:dyDescent="0.25">
      <c r="EL836">
        <v>829</v>
      </c>
      <c r="EM836" t="e">
        <v>#REF!</v>
      </c>
      <c r="EN836" t="e">
        <v>#REF!</v>
      </c>
      <c r="EP836" t="e">
        <f t="shared" si="69"/>
        <v>#REF!</v>
      </c>
      <c r="EQ836" t="e">
        <f t="shared" si="70"/>
        <v>#REF!</v>
      </c>
      <c r="ER836" t="e">
        <f t="shared" si="71"/>
        <v>#REF!</v>
      </c>
    </row>
    <row r="837" spans="142:148" x14ac:dyDescent="0.25">
      <c r="EL837">
        <v>830</v>
      </c>
      <c r="EM837" t="e">
        <v>#REF!</v>
      </c>
      <c r="EN837" t="e">
        <v>#REF!</v>
      </c>
      <c r="EP837" t="e">
        <f t="shared" si="69"/>
        <v>#REF!</v>
      </c>
      <c r="EQ837" t="e">
        <f t="shared" si="70"/>
        <v>#REF!</v>
      </c>
      <c r="ER837" t="e">
        <f t="shared" si="71"/>
        <v>#REF!</v>
      </c>
    </row>
    <row r="838" spans="142:148" x14ac:dyDescent="0.25">
      <c r="EL838">
        <v>831</v>
      </c>
      <c r="EM838" t="e">
        <v>#REF!</v>
      </c>
      <c r="EN838" t="e">
        <v>#REF!</v>
      </c>
      <c r="EP838" t="e">
        <f t="shared" si="69"/>
        <v>#REF!</v>
      </c>
      <c r="EQ838" t="e">
        <f t="shared" si="70"/>
        <v>#REF!</v>
      </c>
      <c r="ER838" t="e">
        <f t="shared" si="71"/>
        <v>#REF!</v>
      </c>
    </row>
    <row r="839" spans="142:148" x14ac:dyDescent="0.25">
      <c r="EL839">
        <v>832</v>
      </c>
      <c r="EM839" t="e">
        <v>#REF!</v>
      </c>
      <c r="EN839" t="e">
        <v>#REF!</v>
      </c>
      <c r="EP839" t="e">
        <f t="shared" si="69"/>
        <v>#REF!</v>
      </c>
      <c r="EQ839" t="e">
        <f t="shared" si="70"/>
        <v>#REF!</v>
      </c>
      <c r="ER839" t="e">
        <f t="shared" si="71"/>
        <v>#REF!</v>
      </c>
    </row>
    <row r="840" spans="142:148" x14ac:dyDescent="0.25">
      <c r="EL840">
        <v>833</v>
      </c>
      <c r="EM840" t="e">
        <v>#REF!</v>
      </c>
      <c r="EN840" t="e">
        <v>#REF!</v>
      </c>
      <c r="EP840" t="e">
        <f t="shared" ref="EP840:EP903" si="72">IF(EM840&gt;EN840,1,0)</f>
        <v>#REF!</v>
      </c>
      <c r="EQ840" t="e">
        <f t="shared" ref="EQ840:EQ903" si="73">IF(EP840&gt;0,0,1)</f>
        <v>#REF!</v>
      </c>
      <c r="ER840" t="e">
        <f t="shared" ref="ER840:ER903" si="74">IF(EM840&gt;EN840,EM840-EN840,EN840-EM840)</f>
        <v>#REF!</v>
      </c>
    </row>
    <row r="841" spans="142:148" x14ac:dyDescent="0.25">
      <c r="EL841">
        <v>834</v>
      </c>
      <c r="EM841" t="e">
        <v>#REF!</v>
      </c>
      <c r="EN841" t="e">
        <v>#REF!</v>
      </c>
      <c r="EP841" t="e">
        <f t="shared" si="72"/>
        <v>#REF!</v>
      </c>
      <c r="EQ841" t="e">
        <f t="shared" si="73"/>
        <v>#REF!</v>
      </c>
      <c r="ER841" t="e">
        <f t="shared" si="74"/>
        <v>#REF!</v>
      </c>
    </row>
    <row r="842" spans="142:148" x14ac:dyDescent="0.25">
      <c r="EL842">
        <v>835</v>
      </c>
      <c r="EM842" t="e">
        <v>#REF!</v>
      </c>
      <c r="EN842" t="e">
        <v>#REF!</v>
      </c>
      <c r="EP842" t="e">
        <f t="shared" si="72"/>
        <v>#REF!</v>
      </c>
      <c r="EQ842" t="e">
        <f t="shared" si="73"/>
        <v>#REF!</v>
      </c>
      <c r="ER842" t="e">
        <f t="shared" si="74"/>
        <v>#REF!</v>
      </c>
    </row>
    <row r="843" spans="142:148" x14ac:dyDescent="0.25">
      <c r="EL843">
        <v>836</v>
      </c>
      <c r="EM843" t="e">
        <v>#REF!</v>
      </c>
      <c r="EN843" t="e">
        <v>#REF!</v>
      </c>
      <c r="EP843" t="e">
        <f t="shared" si="72"/>
        <v>#REF!</v>
      </c>
      <c r="EQ843" t="e">
        <f t="shared" si="73"/>
        <v>#REF!</v>
      </c>
      <c r="ER843" t="e">
        <f t="shared" si="74"/>
        <v>#REF!</v>
      </c>
    </row>
    <row r="844" spans="142:148" x14ac:dyDescent="0.25">
      <c r="EL844">
        <v>837</v>
      </c>
      <c r="EM844" t="e">
        <v>#REF!</v>
      </c>
      <c r="EN844" t="e">
        <v>#REF!</v>
      </c>
      <c r="EP844" t="e">
        <f t="shared" si="72"/>
        <v>#REF!</v>
      </c>
      <c r="EQ844" t="e">
        <f t="shared" si="73"/>
        <v>#REF!</v>
      </c>
      <c r="ER844" t="e">
        <f t="shared" si="74"/>
        <v>#REF!</v>
      </c>
    </row>
    <row r="845" spans="142:148" x14ac:dyDescent="0.25">
      <c r="EL845">
        <v>838</v>
      </c>
      <c r="EM845" t="e">
        <v>#REF!</v>
      </c>
      <c r="EN845" t="e">
        <v>#REF!</v>
      </c>
      <c r="EP845" t="e">
        <f t="shared" si="72"/>
        <v>#REF!</v>
      </c>
      <c r="EQ845" t="e">
        <f t="shared" si="73"/>
        <v>#REF!</v>
      </c>
      <c r="ER845" t="e">
        <f t="shared" si="74"/>
        <v>#REF!</v>
      </c>
    </row>
    <row r="846" spans="142:148" x14ac:dyDescent="0.25">
      <c r="EL846">
        <v>839</v>
      </c>
      <c r="EM846" t="e">
        <v>#REF!</v>
      </c>
      <c r="EN846" t="e">
        <v>#REF!</v>
      </c>
      <c r="EP846" t="e">
        <f t="shared" si="72"/>
        <v>#REF!</v>
      </c>
      <c r="EQ846" t="e">
        <f t="shared" si="73"/>
        <v>#REF!</v>
      </c>
      <c r="ER846" t="e">
        <f t="shared" si="74"/>
        <v>#REF!</v>
      </c>
    </row>
    <row r="847" spans="142:148" x14ac:dyDescent="0.25">
      <c r="EL847">
        <v>840</v>
      </c>
      <c r="EM847" t="e">
        <v>#REF!</v>
      </c>
      <c r="EN847" t="e">
        <v>#REF!</v>
      </c>
      <c r="EP847" t="e">
        <f t="shared" si="72"/>
        <v>#REF!</v>
      </c>
      <c r="EQ847" t="e">
        <f t="shared" si="73"/>
        <v>#REF!</v>
      </c>
      <c r="ER847" t="e">
        <f t="shared" si="74"/>
        <v>#REF!</v>
      </c>
    </row>
    <row r="848" spans="142:148" x14ac:dyDescent="0.25">
      <c r="EL848">
        <v>841</v>
      </c>
      <c r="EM848" t="e">
        <v>#REF!</v>
      </c>
      <c r="EN848" t="e">
        <v>#REF!</v>
      </c>
      <c r="EP848" t="e">
        <f t="shared" si="72"/>
        <v>#REF!</v>
      </c>
      <c r="EQ848" t="e">
        <f t="shared" si="73"/>
        <v>#REF!</v>
      </c>
      <c r="ER848" t="e">
        <f t="shared" si="74"/>
        <v>#REF!</v>
      </c>
    </row>
    <row r="849" spans="142:148" x14ac:dyDescent="0.25">
      <c r="EL849">
        <v>842</v>
      </c>
      <c r="EM849" t="e">
        <v>#REF!</v>
      </c>
      <c r="EN849" t="e">
        <v>#REF!</v>
      </c>
      <c r="EP849" t="e">
        <f t="shared" si="72"/>
        <v>#REF!</v>
      </c>
      <c r="EQ849" t="e">
        <f t="shared" si="73"/>
        <v>#REF!</v>
      </c>
      <c r="ER849" t="e">
        <f t="shared" si="74"/>
        <v>#REF!</v>
      </c>
    </row>
    <row r="850" spans="142:148" x14ac:dyDescent="0.25">
      <c r="EL850">
        <v>843</v>
      </c>
      <c r="EM850" t="e">
        <v>#REF!</v>
      </c>
      <c r="EN850" t="e">
        <v>#REF!</v>
      </c>
      <c r="EP850" t="e">
        <f t="shared" si="72"/>
        <v>#REF!</v>
      </c>
      <c r="EQ850" t="e">
        <f t="shared" si="73"/>
        <v>#REF!</v>
      </c>
      <c r="ER850" t="e">
        <f t="shared" si="74"/>
        <v>#REF!</v>
      </c>
    </row>
    <row r="851" spans="142:148" x14ac:dyDescent="0.25">
      <c r="EL851">
        <v>844</v>
      </c>
      <c r="EM851" t="e">
        <v>#REF!</v>
      </c>
      <c r="EN851" t="e">
        <v>#REF!</v>
      </c>
      <c r="EP851" t="e">
        <f t="shared" si="72"/>
        <v>#REF!</v>
      </c>
      <c r="EQ851" t="e">
        <f t="shared" si="73"/>
        <v>#REF!</v>
      </c>
      <c r="ER851" t="e">
        <f t="shared" si="74"/>
        <v>#REF!</v>
      </c>
    </row>
    <row r="852" spans="142:148" x14ac:dyDescent="0.25">
      <c r="EL852">
        <v>845</v>
      </c>
      <c r="EM852" t="e">
        <v>#REF!</v>
      </c>
      <c r="EN852" t="e">
        <v>#REF!</v>
      </c>
      <c r="EP852" t="e">
        <f t="shared" si="72"/>
        <v>#REF!</v>
      </c>
      <c r="EQ852" t="e">
        <f t="shared" si="73"/>
        <v>#REF!</v>
      </c>
      <c r="ER852" t="e">
        <f t="shared" si="74"/>
        <v>#REF!</v>
      </c>
    </row>
    <row r="853" spans="142:148" x14ac:dyDescent="0.25">
      <c r="EL853">
        <v>846</v>
      </c>
      <c r="EM853" t="e">
        <v>#REF!</v>
      </c>
      <c r="EN853" t="e">
        <v>#REF!</v>
      </c>
      <c r="EP853" t="e">
        <f t="shared" si="72"/>
        <v>#REF!</v>
      </c>
      <c r="EQ853" t="e">
        <f t="shared" si="73"/>
        <v>#REF!</v>
      </c>
      <c r="ER853" t="e">
        <f t="shared" si="74"/>
        <v>#REF!</v>
      </c>
    </row>
    <row r="854" spans="142:148" x14ac:dyDescent="0.25">
      <c r="EL854">
        <v>847</v>
      </c>
      <c r="EM854" t="e">
        <v>#REF!</v>
      </c>
      <c r="EN854" t="e">
        <v>#REF!</v>
      </c>
      <c r="EP854" t="e">
        <f t="shared" si="72"/>
        <v>#REF!</v>
      </c>
      <c r="EQ854" t="e">
        <f t="shared" si="73"/>
        <v>#REF!</v>
      </c>
      <c r="ER854" t="e">
        <f t="shared" si="74"/>
        <v>#REF!</v>
      </c>
    </row>
    <row r="855" spans="142:148" x14ac:dyDescent="0.25">
      <c r="EL855">
        <v>848</v>
      </c>
      <c r="EM855" t="e">
        <v>#REF!</v>
      </c>
      <c r="EN855" t="e">
        <v>#REF!</v>
      </c>
      <c r="EP855" t="e">
        <f t="shared" si="72"/>
        <v>#REF!</v>
      </c>
      <c r="EQ855" t="e">
        <f t="shared" si="73"/>
        <v>#REF!</v>
      </c>
      <c r="ER855" t="e">
        <f t="shared" si="74"/>
        <v>#REF!</v>
      </c>
    </row>
    <row r="856" spans="142:148" x14ac:dyDescent="0.25">
      <c r="EL856">
        <v>849</v>
      </c>
      <c r="EM856" t="e">
        <v>#REF!</v>
      </c>
      <c r="EN856" t="e">
        <v>#REF!</v>
      </c>
      <c r="EP856" t="e">
        <f t="shared" si="72"/>
        <v>#REF!</v>
      </c>
      <c r="EQ856" t="e">
        <f t="shared" si="73"/>
        <v>#REF!</v>
      </c>
      <c r="ER856" t="e">
        <f t="shared" si="74"/>
        <v>#REF!</v>
      </c>
    </row>
    <row r="857" spans="142:148" x14ac:dyDescent="0.25">
      <c r="EL857">
        <v>850</v>
      </c>
      <c r="EM857" t="e">
        <v>#REF!</v>
      </c>
      <c r="EN857" t="e">
        <v>#REF!</v>
      </c>
      <c r="EP857" t="e">
        <f t="shared" si="72"/>
        <v>#REF!</v>
      </c>
      <c r="EQ857" t="e">
        <f t="shared" si="73"/>
        <v>#REF!</v>
      </c>
      <c r="ER857" t="e">
        <f t="shared" si="74"/>
        <v>#REF!</v>
      </c>
    </row>
    <row r="858" spans="142:148" x14ac:dyDescent="0.25">
      <c r="EL858">
        <v>851</v>
      </c>
      <c r="EM858" t="e">
        <v>#REF!</v>
      </c>
      <c r="EN858" t="e">
        <v>#REF!</v>
      </c>
      <c r="EP858" t="e">
        <f t="shared" si="72"/>
        <v>#REF!</v>
      </c>
      <c r="EQ858" t="e">
        <f t="shared" si="73"/>
        <v>#REF!</v>
      </c>
      <c r="ER858" t="e">
        <f t="shared" si="74"/>
        <v>#REF!</v>
      </c>
    </row>
    <row r="859" spans="142:148" x14ac:dyDescent="0.25">
      <c r="EL859">
        <v>852</v>
      </c>
      <c r="EM859" t="e">
        <v>#REF!</v>
      </c>
      <c r="EN859" t="e">
        <v>#REF!</v>
      </c>
      <c r="EP859" t="e">
        <f t="shared" si="72"/>
        <v>#REF!</v>
      </c>
      <c r="EQ859" t="e">
        <f t="shared" si="73"/>
        <v>#REF!</v>
      </c>
      <c r="ER859" t="e">
        <f t="shared" si="74"/>
        <v>#REF!</v>
      </c>
    </row>
    <row r="860" spans="142:148" x14ac:dyDescent="0.25">
      <c r="EL860">
        <v>853</v>
      </c>
      <c r="EM860" t="e">
        <v>#REF!</v>
      </c>
      <c r="EN860" t="e">
        <v>#REF!</v>
      </c>
      <c r="EP860" t="e">
        <f t="shared" si="72"/>
        <v>#REF!</v>
      </c>
      <c r="EQ860" t="e">
        <f t="shared" si="73"/>
        <v>#REF!</v>
      </c>
      <c r="ER860" t="e">
        <f t="shared" si="74"/>
        <v>#REF!</v>
      </c>
    </row>
    <row r="861" spans="142:148" x14ac:dyDescent="0.25">
      <c r="EL861">
        <v>854</v>
      </c>
      <c r="EM861" t="e">
        <v>#REF!</v>
      </c>
      <c r="EN861" t="e">
        <v>#REF!</v>
      </c>
      <c r="EP861" t="e">
        <f t="shared" si="72"/>
        <v>#REF!</v>
      </c>
      <c r="EQ861" t="e">
        <f t="shared" si="73"/>
        <v>#REF!</v>
      </c>
      <c r="ER861" t="e">
        <f t="shared" si="74"/>
        <v>#REF!</v>
      </c>
    </row>
    <row r="862" spans="142:148" x14ac:dyDescent="0.25">
      <c r="EL862">
        <v>855</v>
      </c>
      <c r="EM862" t="e">
        <v>#REF!</v>
      </c>
      <c r="EN862" t="e">
        <v>#REF!</v>
      </c>
      <c r="EP862" t="e">
        <f t="shared" si="72"/>
        <v>#REF!</v>
      </c>
      <c r="EQ862" t="e">
        <f t="shared" si="73"/>
        <v>#REF!</v>
      </c>
      <c r="ER862" t="e">
        <f t="shared" si="74"/>
        <v>#REF!</v>
      </c>
    </row>
    <row r="863" spans="142:148" x14ac:dyDescent="0.25">
      <c r="EL863">
        <v>856</v>
      </c>
      <c r="EM863" t="e">
        <v>#REF!</v>
      </c>
      <c r="EN863" t="e">
        <v>#REF!</v>
      </c>
      <c r="EP863" t="e">
        <f t="shared" si="72"/>
        <v>#REF!</v>
      </c>
      <c r="EQ863" t="e">
        <f t="shared" si="73"/>
        <v>#REF!</v>
      </c>
      <c r="ER863" t="e">
        <f t="shared" si="74"/>
        <v>#REF!</v>
      </c>
    </row>
    <row r="864" spans="142:148" x14ac:dyDescent="0.25">
      <c r="EL864">
        <v>857</v>
      </c>
      <c r="EM864" t="e">
        <v>#REF!</v>
      </c>
      <c r="EN864" t="e">
        <v>#REF!</v>
      </c>
      <c r="EP864" t="e">
        <f t="shared" si="72"/>
        <v>#REF!</v>
      </c>
      <c r="EQ864" t="e">
        <f t="shared" si="73"/>
        <v>#REF!</v>
      </c>
      <c r="ER864" t="e">
        <f t="shared" si="74"/>
        <v>#REF!</v>
      </c>
    </row>
    <row r="865" spans="142:148" x14ac:dyDescent="0.25">
      <c r="EL865">
        <v>858</v>
      </c>
      <c r="EM865" t="e">
        <v>#REF!</v>
      </c>
      <c r="EN865" t="e">
        <v>#REF!</v>
      </c>
      <c r="EP865" t="e">
        <f t="shared" si="72"/>
        <v>#REF!</v>
      </c>
      <c r="EQ865" t="e">
        <f t="shared" si="73"/>
        <v>#REF!</v>
      </c>
      <c r="ER865" t="e">
        <f t="shared" si="74"/>
        <v>#REF!</v>
      </c>
    </row>
    <row r="866" spans="142:148" x14ac:dyDescent="0.25">
      <c r="EL866">
        <v>859</v>
      </c>
      <c r="EM866" t="e">
        <v>#REF!</v>
      </c>
      <c r="EN866" t="e">
        <v>#REF!</v>
      </c>
      <c r="EP866" t="e">
        <f t="shared" si="72"/>
        <v>#REF!</v>
      </c>
      <c r="EQ866" t="e">
        <f t="shared" si="73"/>
        <v>#REF!</v>
      </c>
      <c r="ER866" t="e">
        <f t="shared" si="74"/>
        <v>#REF!</v>
      </c>
    </row>
    <row r="867" spans="142:148" x14ac:dyDescent="0.25">
      <c r="EL867">
        <v>860</v>
      </c>
      <c r="EM867" t="e">
        <v>#REF!</v>
      </c>
      <c r="EN867" t="e">
        <v>#REF!</v>
      </c>
      <c r="EP867" t="e">
        <f t="shared" si="72"/>
        <v>#REF!</v>
      </c>
      <c r="EQ867" t="e">
        <f t="shared" si="73"/>
        <v>#REF!</v>
      </c>
      <c r="ER867" t="e">
        <f t="shared" si="74"/>
        <v>#REF!</v>
      </c>
    </row>
    <row r="868" spans="142:148" x14ac:dyDescent="0.25">
      <c r="EL868">
        <v>861</v>
      </c>
      <c r="EM868" t="e">
        <v>#REF!</v>
      </c>
      <c r="EN868" t="e">
        <v>#REF!</v>
      </c>
      <c r="EP868" t="e">
        <f t="shared" si="72"/>
        <v>#REF!</v>
      </c>
      <c r="EQ868" t="e">
        <f t="shared" si="73"/>
        <v>#REF!</v>
      </c>
      <c r="ER868" t="e">
        <f t="shared" si="74"/>
        <v>#REF!</v>
      </c>
    </row>
    <row r="869" spans="142:148" x14ac:dyDescent="0.25">
      <c r="EL869">
        <v>862</v>
      </c>
      <c r="EM869" t="e">
        <v>#REF!</v>
      </c>
      <c r="EN869" t="e">
        <v>#REF!</v>
      </c>
      <c r="EP869" t="e">
        <f t="shared" si="72"/>
        <v>#REF!</v>
      </c>
      <c r="EQ869" t="e">
        <f t="shared" si="73"/>
        <v>#REF!</v>
      </c>
      <c r="ER869" t="e">
        <f t="shared" si="74"/>
        <v>#REF!</v>
      </c>
    </row>
    <row r="870" spans="142:148" x14ac:dyDescent="0.25">
      <c r="EL870">
        <v>863</v>
      </c>
      <c r="EM870" t="e">
        <v>#REF!</v>
      </c>
      <c r="EN870" t="e">
        <v>#REF!</v>
      </c>
      <c r="EP870" t="e">
        <f t="shared" si="72"/>
        <v>#REF!</v>
      </c>
      <c r="EQ870" t="e">
        <f t="shared" si="73"/>
        <v>#REF!</v>
      </c>
      <c r="ER870" t="e">
        <f t="shared" si="74"/>
        <v>#REF!</v>
      </c>
    </row>
    <row r="871" spans="142:148" x14ac:dyDescent="0.25">
      <c r="EL871">
        <v>864</v>
      </c>
      <c r="EM871" t="e">
        <v>#REF!</v>
      </c>
      <c r="EN871" t="e">
        <v>#REF!</v>
      </c>
      <c r="EP871" t="e">
        <f t="shared" si="72"/>
        <v>#REF!</v>
      </c>
      <c r="EQ871" t="e">
        <f t="shared" si="73"/>
        <v>#REF!</v>
      </c>
      <c r="ER871" t="e">
        <f t="shared" si="74"/>
        <v>#REF!</v>
      </c>
    </row>
    <row r="872" spans="142:148" x14ac:dyDescent="0.25">
      <c r="EL872">
        <v>865</v>
      </c>
      <c r="EM872" t="e">
        <v>#REF!</v>
      </c>
      <c r="EN872" t="e">
        <v>#REF!</v>
      </c>
      <c r="EP872" t="e">
        <f t="shared" si="72"/>
        <v>#REF!</v>
      </c>
      <c r="EQ872" t="e">
        <f t="shared" si="73"/>
        <v>#REF!</v>
      </c>
      <c r="ER872" t="e">
        <f t="shared" si="74"/>
        <v>#REF!</v>
      </c>
    </row>
    <row r="873" spans="142:148" x14ac:dyDescent="0.25">
      <c r="EL873">
        <v>866</v>
      </c>
      <c r="EM873" t="e">
        <v>#REF!</v>
      </c>
      <c r="EN873" t="e">
        <v>#REF!</v>
      </c>
      <c r="EP873" t="e">
        <f t="shared" si="72"/>
        <v>#REF!</v>
      </c>
      <c r="EQ873" t="e">
        <f t="shared" si="73"/>
        <v>#REF!</v>
      </c>
      <c r="ER873" t="e">
        <f t="shared" si="74"/>
        <v>#REF!</v>
      </c>
    </row>
    <row r="874" spans="142:148" x14ac:dyDescent="0.25">
      <c r="EL874">
        <v>867</v>
      </c>
      <c r="EM874" t="e">
        <v>#REF!</v>
      </c>
      <c r="EN874" t="e">
        <v>#REF!</v>
      </c>
      <c r="EP874" t="e">
        <f t="shared" si="72"/>
        <v>#REF!</v>
      </c>
      <c r="EQ874" t="e">
        <f t="shared" si="73"/>
        <v>#REF!</v>
      </c>
      <c r="ER874" t="e">
        <f t="shared" si="74"/>
        <v>#REF!</v>
      </c>
    </row>
    <row r="875" spans="142:148" x14ac:dyDescent="0.25">
      <c r="EL875">
        <v>868</v>
      </c>
      <c r="EM875" t="e">
        <v>#REF!</v>
      </c>
      <c r="EN875" t="e">
        <v>#REF!</v>
      </c>
      <c r="EP875" t="e">
        <f t="shared" si="72"/>
        <v>#REF!</v>
      </c>
      <c r="EQ875" t="e">
        <f t="shared" si="73"/>
        <v>#REF!</v>
      </c>
      <c r="ER875" t="e">
        <f t="shared" si="74"/>
        <v>#REF!</v>
      </c>
    </row>
    <row r="876" spans="142:148" x14ac:dyDescent="0.25">
      <c r="EL876">
        <v>869</v>
      </c>
      <c r="EM876" t="e">
        <v>#REF!</v>
      </c>
      <c r="EN876" t="e">
        <v>#REF!</v>
      </c>
      <c r="EP876" t="e">
        <f t="shared" si="72"/>
        <v>#REF!</v>
      </c>
      <c r="EQ876" t="e">
        <f t="shared" si="73"/>
        <v>#REF!</v>
      </c>
      <c r="ER876" t="e">
        <f t="shared" si="74"/>
        <v>#REF!</v>
      </c>
    </row>
    <row r="877" spans="142:148" x14ac:dyDescent="0.25">
      <c r="EL877">
        <v>870</v>
      </c>
      <c r="EM877" t="e">
        <v>#REF!</v>
      </c>
      <c r="EN877" t="e">
        <v>#REF!</v>
      </c>
      <c r="EP877" t="e">
        <f t="shared" si="72"/>
        <v>#REF!</v>
      </c>
      <c r="EQ877" t="e">
        <f t="shared" si="73"/>
        <v>#REF!</v>
      </c>
      <c r="ER877" t="e">
        <f t="shared" si="74"/>
        <v>#REF!</v>
      </c>
    </row>
    <row r="878" spans="142:148" x14ac:dyDescent="0.25">
      <c r="EL878">
        <v>871</v>
      </c>
      <c r="EM878" t="e">
        <v>#REF!</v>
      </c>
      <c r="EN878" t="e">
        <v>#REF!</v>
      </c>
      <c r="EP878" t="e">
        <f t="shared" si="72"/>
        <v>#REF!</v>
      </c>
      <c r="EQ878" t="e">
        <f t="shared" si="73"/>
        <v>#REF!</v>
      </c>
      <c r="ER878" t="e">
        <f t="shared" si="74"/>
        <v>#REF!</v>
      </c>
    </row>
    <row r="879" spans="142:148" x14ac:dyDescent="0.25">
      <c r="EL879">
        <v>872</v>
      </c>
      <c r="EM879" t="e">
        <v>#REF!</v>
      </c>
      <c r="EN879" t="e">
        <v>#REF!</v>
      </c>
      <c r="EP879" t="e">
        <f t="shared" si="72"/>
        <v>#REF!</v>
      </c>
      <c r="EQ879" t="e">
        <f t="shared" si="73"/>
        <v>#REF!</v>
      </c>
      <c r="ER879" t="e">
        <f t="shared" si="74"/>
        <v>#REF!</v>
      </c>
    </row>
    <row r="880" spans="142:148" x14ac:dyDescent="0.25">
      <c r="EL880">
        <v>873</v>
      </c>
      <c r="EM880" t="e">
        <v>#REF!</v>
      </c>
      <c r="EN880" t="e">
        <v>#REF!</v>
      </c>
      <c r="EP880" t="e">
        <f t="shared" si="72"/>
        <v>#REF!</v>
      </c>
      <c r="EQ880" t="e">
        <f t="shared" si="73"/>
        <v>#REF!</v>
      </c>
      <c r="ER880" t="e">
        <f t="shared" si="74"/>
        <v>#REF!</v>
      </c>
    </row>
    <row r="881" spans="142:148" x14ac:dyDescent="0.25">
      <c r="EL881">
        <v>874</v>
      </c>
      <c r="EM881" t="e">
        <v>#REF!</v>
      </c>
      <c r="EN881" t="e">
        <v>#REF!</v>
      </c>
      <c r="EP881" t="e">
        <f t="shared" si="72"/>
        <v>#REF!</v>
      </c>
      <c r="EQ881" t="e">
        <f t="shared" si="73"/>
        <v>#REF!</v>
      </c>
      <c r="ER881" t="e">
        <f t="shared" si="74"/>
        <v>#REF!</v>
      </c>
    </row>
    <row r="882" spans="142:148" x14ac:dyDescent="0.25">
      <c r="EL882">
        <v>875</v>
      </c>
      <c r="EM882" t="e">
        <v>#REF!</v>
      </c>
      <c r="EN882" t="e">
        <v>#REF!</v>
      </c>
      <c r="EP882" t="e">
        <f t="shared" si="72"/>
        <v>#REF!</v>
      </c>
      <c r="EQ882" t="e">
        <f t="shared" si="73"/>
        <v>#REF!</v>
      </c>
      <c r="ER882" t="e">
        <f t="shared" si="74"/>
        <v>#REF!</v>
      </c>
    </row>
    <row r="883" spans="142:148" x14ac:dyDescent="0.25">
      <c r="EL883">
        <v>876</v>
      </c>
      <c r="EM883" t="e">
        <v>#REF!</v>
      </c>
      <c r="EN883" t="e">
        <v>#REF!</v>
      </c>
      <c r="EP883" t="e">
        <f t="shared" si="72"/>
        <v>#REF!</v>
      </c>
      <c r="EQ883" t="e">
        <f t="shared" si="73"/>
        <v>#REF!</v>
      </c>
      <c r="ER883" t="e">
        <f t="shared" si="74"/>
        <v>#REF!</v>
      </c>
    </row>
    <row r="884" spans="142:148" x14ac:dyDescent="0.25">
      <c r="EL884">
        <v>877</v>
      </c>
      <c r="EM884" t="e">
        <v>#REF!</v>
      </c>
      <c r="EN884" t="e">
        <v>#REF!</v>
      </c>
      <c r="EP884" t="e">
        <f t="shared" si="72"/>
        <v>#REF!</v>
      </c>
      <c r="EQ884" t="e">
        <f t="shared" si="73"/>
        <v>#REF!</v>
      </c>
      <c r="ER884" t="e">
        <f t="shared" si="74"/>
        <v>#REF!</v>
      </c>
    </row>
    <row r="885" spans="142:148" x14ac:dyDescent="0.25">
      <c r="EL885">
        <v>878</v>
      </c>
      <c r="EM885" t="e">
        <v>#REF!</v>
      </c>
      <c r="EN885" t="e">
        <v>#REF!</v>
      </c>
      <c r="EP885" t="e">
        <f t="shared" si="72"/>
        <v>#REF!</v>
      </c>
      <c r="EQ885" t="e">
        <f t="shared" si="73"/>
        <v>#REF!</v>
      </c>
      <c r="ER885" t="e">
        <f t="shared" si="74"/>
        <v>#REF!</v>
      </c>
    </row>
    <row r="886" spans="142:148" x14ac:dyDescent="0.25">
      <c r="EL886">
        <v>879</v>
      </c>
      <c r="EM886" t="e">
        <v>#REF!</v>
      </c>
      <c r="EN886" t="e">
        <v>#REF!</v>
      </c>
      <c r="EP886" t="e">
        <f t="shared" si="72"/>
        <v>#REF!</v>
      </c>
      <c r="EQ886" t="e">
        <f t="shared" si="73"/>
        <v>#REF!</v>
      </c>
      <c r="ER886" t="e">
        <f t="shared" si="74"/>
        <v>#REF!</v>
      </c>
    </row>
    <row r="887" spans="142:148" x14ac:dyDescent="0.25">
      <c r="EL887">
        <v>880</v>
      </c>
      <c r="EM887" t="e">
        <v>#REF!</v>
      </c>
      <c r="EN887" t="e">
        <v>#REF!</v>
      </c>
      <c r="EP887" t="e">
        <f t="shared" si="72"/>
        <v>#REF!</v>
      </c>
      <c r="EQ887" t="e">
        <f t="shared" si="73"/>
        <v>#REF!</v>
      </c>
      <c r="ER887" t="e">
        <f t="shared" si="74"/>
        <v>#REF!</v>
      </c>
    </row>
    <row r="888" spans="142:148" x14ac:dyDescent="0.25">
      <c r="EL888">
        <v>881</v>
      </c>
      <c r="EM888" t="e">
        <v>#REF!</v>
      </c>
      <c r="EN888" t="e">
        <v>#REF!</v>
      </c>
      <c r="EP888" t="e">
        <f t="shared" si="72"/>
        <v>#REF!</v>
      </c>
      <c r="EQ888" t="e">
        <f t="shared" si="73"/>
        <v>#REF!</v>
      </c>
      <c r="ER888" t="e">
        <f t="shared" si="74"/>
        <v>#REF!</v>
      </c>
    </row>
    <row r="889" spans="142:148" x14ac:dyDescent="0.25">
      <c r="EL889">
        <v>882</v>
      </c>
      <c r="EM889" t="e">
        <v>#REF!</v>
      </c>
      <c r="EN889" t="e">
        <v>#REF!</v>
      </c>
      <c r="EP889" t="e">
        <f t="shared" si="72"/>
        <v>#REF!</v>
      </c>
      <c r="EQ889" t="e">
        <f t="shared" si="73"/>
        <v>#REF!</v>
      </c>
      <c r="ER889" t="e">
        <f t="shared" si="74"/>
        <v>#REF!</v>
      </c>
    </row>
    <row r="890" spans="142:148" x14ac:dyDescent="0.25">
      <c r="EL890">
        <v>883</v>
      </c>
      <c r="EM890" t="e">
        <v>#REF!</v>
      </c>
      <c r="EN890" t="e">
        <v>#REF!</v>
      </c>
      <c r="EP890" t="e">
        <f t="shared" si="72"/>
        <v>#REF!</v>
      </c>
      <c r="EQ890" t="e">
        <f t="shared" si="73"/>
        <v>#REF!</v>
      </c>
      <c r="ER890" t="e">
        <f t="shared" si="74"/>
        <v>#REF!</v>
      </c>
    </row>
    <row r="891" spans="142:148" x14ac:dyDescent="0.25">
      <c r="EL891">
        <v>884</v>
      </c>
      <c r="EM891" t="e">
        <v>#REF!</v>
      </c>
      <c r="EN891" t="e">
        <v>#REF!</v>
      </c>
      <c r="EP891" t="e">
        <f t="shared" si="72"/>
        <v>#REF!</v>
      </c>
      <c r="EQ891" t="e">
        <f t="shared" si="73"/>
        <v>#REF!</v>
      </c>
      <c r="ER891" t="e">
        <f t="shared" si="74"/>
        <v>#REF!</v>
      </c>
    </row>
    <row r="892" spans="142:148" x14ac:dyDescent="0.25">
      <c r="EL892">
        <v>885</v>
      </c>
      <c r="EM892" t="e">
        <v>#REF!</v>
      </c>
      <c r="EN892" t="e">
        <v>#REF!</v>
      </c>
      <c r="EP892" t="e">
        <f t="shared" si="72"/>
        <v>#REF!</v>
      </c>
      <c r="EQ892" t="e">
        <f t="shared" si="73"/>
        <v>#REF!</v>
      </c>
      <c r="ER892" t="e">
        <f t="shared" si="74"/>
        <v>#REF!</v>
      </c>
    </row>
    <row r="893" spans="142:148" x14ac:dyDescent="0.25">
      <c r="EL893">
        <v>886</v>
      </c>
      <c r="EM893" t="e">
        <v>#REF!</v>
      </c>
      <c r="EN893" t="e">
        <v>#REF!</v>
      </c>
      <c r="EP893" t="e">
        <f t="shared" si="72"/>
        <v>#REF!</v>
      </c>
      <c r="EQ893" t="e">
        <f t="shared" si="73"/>
        <v>#REF!</v>
      </c>
      <c r="ER893" t="e">
        <f t="shared" si="74"/>
        <v>#REF!</v>
      </c>
    </row>
    <row r="894" spans="142:148" x14ac:dyDescent="0.25">
      <c r="EL894">
        <v>887</v>
      </c>
      <c r="EM894" t="e">
        <v>#REF!</v>
      </c>
      <c r="EN894" t="e">
        <v>#REF!</v>
      </c>
      <c r="EP894" t="e">
        <f t="shared" si="72"/>
        <v>#REF!</v>
      </c>
      <c r="EQ894" t="e">
        <f t="shared" si="73"/>
        <v>#REF!</v>
      </c>
      <c r="ER894" t="e">
        <f t="shared" si="74"/>
        <v>#REF!</v>
      </c>
    </row>
    <row r="895" spans="142:148" x14ac:dyDescent="0.25">
      <c r="EL895">
        <v>888</v>
      </c>
      <c r="EM895" t="e">
        <v>#REF!</v>
      </c>
      <c r="EN895" t="e">
        <v>#REF!</v>
      </c>
      <c r="EP895" t="e">
        <f t="shared" si="72"/>
        <v>#REF!</v>
      </c>
      <c r="EQ895" t="e">
        <f t="shared" si="73"/>
        <v>#REF!</v>
      </c>
      <c r="ER895" t="e">
        <f t="shared" si="74"/>
        <v>#REF!</v>
      </c>
    </row>
    <row r="896" spans="142:148" x14ac:dyDescent="0.25">
      <c r="EL896">
        <v>889</v>
      </c>
      <c r="EM896" t="e">
        <v>#REF!</v>
      </c>
      <c r="EN896" t="e">
        <v>#REF!</v>
      </c>
      <c r="EP896" t="e">
        <f t="shared" si="72"/>
        <v>#REF!</v>
      </c>
      <c r="EQ896" t="e">
        <f t="shared" si="73"/>
        <v>#REF!</v>
      </c>
      <c r="ER896" t="e">
        <f t="shared" si="74"/>
        <v>#REF!</v>
      </c>
    </row>
    <row r="897" spans="142:148" x14ac:dyDescent="0.25">
      <c r="EL897">
        <v>890</v>
      </c>
      <c r="EM897" t="e">
        <v>#REF!</v>
      </c>
      <c r="EN897" t="e">
        <v>#REF!</v>
      </c>
      <c r="EP897" t="e">
        <f t="shared" si="72"/>
        <v>#REF!</v>
      </c>
      <c r="EQ897" t="e">
        <f t="shared" si="73"/>
        <v>#REF!</v>
      </c>
      <c r="ER897" t="e">
        <f t="shared" si="74"/>
        <v>#REF!</v>
      </c>
    </row>
    <row r="898" spans="142:148" x14ac:dyDescent="0.25">
      <c r="EL898">
        <v>891</v>
      </c>
      <c r="EM898" t="e">
        <v>#REF!</v>
      </c>
      <c r="EN898" t="e">
        <v>#REF!</v>
      </c>
      <c r="EP898" t="e">
        <f t="shared" si="72"/>
        <v>#REF!</v>
      </c>
      <c r="EQ898" t="e">
        <f t="shared" si="73"/>
        <v>#REF!</v>
      </c>
      <c r="ER898" t="e">
        <f t="shared" si="74"/>
        <v>#REF!</v>
      </c>
    </row>
    <row r="899" spans="142:148" x14ac:dyDescent="0.25">
      <c r="EL899">
        <v>892</v>
      </c>
      <c r="EM899" t="e">
        <v>#REF!</v>
      </c>
      <c r="EN899" t="e">
        <v>#REF!</v>
      </c>
      <c r="EP899" t="e">
        <f t="shared" si="72"/>
        <v>#REF!</v>
      </c>
      <c r="EQ899" t="e">
        <f t="shared" si="73"/>
        <v>#REF!</v>
      </c>
      <c r="ER899" t="e">
        <f t="shared" si="74"/>
        <v>#REF!</v>
      </c>
    </row>
    <row r="900" spans="142:148" x14ac:dyDescent="0.25">
      <c r="EL900">
        <v>893</v>
      </c>
      <c r="EM900" t="e">
        <v>#REF!</v>
      </c>
      <c r="EN900" t="e">
        <v>#REF!</v>
      </c>
      <c r="EP900" t="e">
        <f t="shared" si="72"/>
        <v>#REF!</v>
      </c>
      <c r="EQ900" t="e">
        <f t="shared" si="73"/>
        <v>#REF!</v>
      </c>
      <c r="ER900" t="e">
        <f t="shared" si="74"/>
        <v>#REF!</v>
      </c>
    </row>
    <row r="901" spans="142:148" x14ac:dyDescent="0.25">
      <c r="EL901">
        <v>894</v>
      </c>
      <c r="EM901" t="e">
        <v>#REF!</v>
      </c>
      <c r="EN901" t="e">
        <v>#REF!</v>
      </c>
      <c r="EP901" t="e">
        <f t="shared" si="72"/>
        <v>#REF!</v>
      </c>
      <c r="EQ901" t="e">
        <f t="shared" si="73"/>
        <v>#REF!</v>
      </c>
      <c r="ER901" t="e">
        <f t="shared" si="74"/>
        <v>#REF!</v>
      </c>
    </row>
    <row r="902" spans="142:148" x14ac:dyDescent="0.25">
      <c r="EL902">
        <v>895</v>
      </c>
      <c r="EM902" t="e">
        <v>#REF!</v>
      </c>
      <c r="EN902" t="e">
        <v>#REF!</v>
      </c>
      <c r="EP902" t="e">
        <f t="shared" si="72"/>
        <v>#REF!</v>
      </c>
      <c r="EQ902" t="e">
        <f t="shared" si="73"/>
        <v>#REF!</v>
      </c>
      <c r="ER902" t="e">
        <f t="shared" si="74"/>
        <v>#REF!</v>
      </c>
    </row>
    <row r="903" spans="142:148" x14ac:dyDescent="0.25">
      <c r="EL903">
        <v>896</v>
      </c>
      <c r="EM903" t="e">
        <v>#REF!</v>
      </c>
      <c r="EN903" t="e">
        <v>#REF!</v>
      </c>
      <c r="EP903" t="e">
        <f t="shared" si="72"/>
        <v>#REF!</v>
      </c>
      <c r="EQ903" t="e">
        <f t="shared" si="73"/>
        <v>#REF!</v>
      </c>
      <c r="ER903" t="e">
        <f t="shared" si="74"/>
        <v>#REF!</v>
      </c>
    </row>
    <row r="904" spans="142:148" x14ac:dyDescent="0.25">
      <c r="EL904">
        <v>897</v>
      </c>
      <c r="EM904" t="e">
        <v>#REF!</v>
      </c>
      <c r="EN904" t="e">
        <v>#REF!</v>
      </c>
      <c r="EP904" t="e">
        <f t="shared" ref="EP904:EP967" si="75">IF(EM904&gt;EN904,1,0)</f>
        <v>#REF!</v>
      </c>
      <c r="EQ904" t="e">
        <f t="shared" ref="EQ904:EQ967" si="76">IF(EP904&gt;0,0,1)</f>
        <v>#REF!</v>
      </c>
      <c r="ER904" t="e">
        <f t="shared" ref="ER904:ER967" si="77">IF(EM904&gt;EN904,EM904-EN904,EN904-EM904)</f>
        <v>#REF!</v>
      </c>
    </row>
    <row r="905" spans="142:148" x14ac:dyDescent="0.25">
      <c r="EL905">
        <v>898</v>
      </c>
      <c r="EM905" t="e">
        <v>#REF!</v>
      </c>
      <c r="EN905" t="e">
        <v>#REF!</v>
      </c>
      <c r="EP905" t="e">
        <f t="shared" si="75"/>
        <v>#REF!</v>
      </c>
      <c r="EQ905" t="e">
        <f t="shared" si="76"/>
        <v>#REF!</v>
      </c>
      <c r="ER905" t="e">
        <f t="shared" si="77"/>
        <v>#REF!</v>
      </c>
    </row>
    <row r="906" spans="142:148" x14ac:dyDescent="0.25">
      <c r="EL906">
        <v>899</v>
      </c>
      <c r="EM906" t="e">
        <v>#REF!</v>
      </c>
      <c r="EN906" t="e">
        <v>#REF!</v>
      </c>
      <c r="EP906" t="e">
        <f t="shared" si="75"/>
        <v>#REF!</v>
      </c>
      <c r="EQ906" t="e">
        <f t="shared" si="76"/>
        <v>#REF!</v>
      </c>
      <c r="ER906" t="e">
        <f t="shared" si="77"/>
        <v>#REF!</v>
      </c>
    </row>
    <row r="907" spans="142:148" x14ac:dyDescent="0.25">
      <c r="EL907">
        <v>900</v>
      </c>
      <c r="EM907" t="e">
        <v>#REF!</v>
      </c>
      <c r="EN907" t="e">
        <v>#REF!</v>
      </c>
      <c r="EP907" t="e">
        <f t="shared" si="75"/>
        <v>#REF!</v>
      </c>
      <c r="EQ907" t="e">
        <f t="shared" si="76"/>
        <v>#REF!</v>
      </c>
      <c r="ER907" t="e">
        <f t="shared" si="77"/>
        <v>#REF!</v>
      </c>
    </row>
    <row r="908" spans="142:148" x14ac:dyDescent="0.25">
      <c r="EL908">
        <v>901</v>
      </c>
      <c r="EM908" t="e">
        <v>#REF!</v>
      </c>
      <c r="EN908" t="e">
        <v>#REF!</v>
      </c>
      <c r="EP908" t="e">
        <f t="shared" si="75"/>
        <v>#REF!</v>
      </c>
      <c r="EQ908" t="e">
        <f t="shared" si="76"/>
        <v>#REF!</v>
      </c>
      <c r="ER908" t="e">
        <f t="shared" si="77"/>
        <v>#REF!</v>
      </c>
    </row>
    <row r="909" spans="142:148" x14ac:dyDescent="0.25">
      <c r="EL909">
        <v>902</v>
      </c>
      <c r="EM909" t="e">
        <v>#REF!</v>
      </c>
      <c r="EN909" t="e">
        <v>#REF!</v>
      </c>
      <c r="EP909" t="e">
        <f t="shared" si="75"/>
        <v>#REF!</v>
      </c>
      <c r="EQ909" t="e">
        <f t="shared" si="76"/>
        <v>#REF!</v>
      </c>
      <c r="ER909" t="e">
        <f t="shared" si="77"/>
        <v>#REF!</v>
      </c>
    </row>
    <row r="910" spans="142:148" x14ac:dyDescent="0.25">
      <c r="EL910">
        <v>903</v>
      </c>
      <c r="EM910" t="e">
        <v>#REF!</v>
      </c>
      <c r="EN910" t="e">
        <v>#REF!</v>
      </c>
      <c r="EP910" t="e">
        <f t="shared" si="75"/>
        <v>#REF!</v>
      </c>
      <c r="EQ910" t="e">
        <f t="shared" si="76"/>
        <v>#REF!</v>
      </c>
      <c r="ER910" t="e">
        <f t="shared" si="77"/>
        <v>#REF!</v>
      </c>
    </row>
    <row r="911" spans="142:148" x14ac:dyDescent="0.25">
      <c r="EL911">
        <v>904</v>
      </c>
      <c r="EM911" t="e">
        <v>#REF!</v>
      </c>
      <c r="EN911" t="e">
        <v>#REF!</v>
      </c>
      <c r="EP911" t="e">
        <f t="shared" si="75"/>
        <v>#REF!</v>
      </c>
      <c r="EQ911" t="e">
        <f t="shared" si="76"/>
        <v>#REF!</v>
      </c>
      <c r="ER911" t="e">
        <f t="shared" si="77"/>
        <v>#REF!</v>
      </c>
    </row>
    <row r="912" spans="142:148" x14ac:dyDescent="0.25">
      <c r="EL912">
        <v>905</v>
      </c>
      <c r="EM912" t="e">
        <v>#REF!</v>
      </c>
      <c r="EN912" t="e">
        <v>#REF!</v>
      </c>
      <c r="EP912" t="e">
        <f t="shared" si="75"/>
        <v>#REF!</v>
      </c>
      <c r="EQ912" t="e">
        <f t="shared" si="76"/>
        <v>#REF!</v>
      </c>
      <c r="ER912" t="e">
        <f t="shared" si="77"/>
        <v>#REF!</v>
      </c>
    </row>
    <row r="913" spans="142:148" x14ac:dyDescent="0.25">
      <c r="EL913">
        <v>906</v>
      </c>
      <c r="EM913" t="e">
        <v>#REF!</v>
      </c>
      <c r="EN913" t="e">
        <v>#REF!</v>
      </c>
      <c r="EP913" t="e">
        <f t="shared" si="75"/>
        <v>#REF!</v>
      </c>
      <c r="EQ913" t="e">
        <f t="shared" si="76"/>
        <v>#REF!</v>
      </c>
      <c r="ER913" t="e">
        <f t="shared" si="77"/>
        <v>#REF!</v>
      </c>
    </row>
    <row r="914" spans="142:148" x14ac:dyDescent="0.25">
      <c r="EL914">
        <v>907</v>
      </c>
      <c r="EM914" t="e">
        <v>#REF!</v>
      </c>
      <c r="EN914" t="e">
        <v>#REF!</v>
      </c>
      <c r="EP914" t="e">
        <f t="shared" si="75"/>
        <v>#REF!</v>
      </c>
      <c r="EQ914" t="e">
        <f t="shared" si="76"/>
        <v>#REF!</v>
      </c>
      <c r="ER914" t="e">
        <f t="shared" si="77"/>
        <v>#REF!</v>
      </c>
    </row>
    <row r="915" spans="142:148" x14ac:dyDescent="0.25">
      <c r="EL915">
        <v>908</v>
      </c>
      <c r="EM915" t="e">
        <v>#REF!</v>
      </c>
      <c r="EN915" t="e">
        <v>#REF!</v>
      </c>
      <c r="EP915" t="e">
        <f t="shared" si="75"/>
        <v>#REF!</v>
      </c>
      <c r="EQ915" t="e">
        <f t="shared" si="76"/>
        <v>#REF!</v>
      </c>
      <c r="ER915" t="e">
        <f t="shared" si="77"/>
        <v>#REF!</v>
      </c>
    </row>
    <row r="916" spans="142:148" x14ac:dyDescent="0.25">
      <c r="EL916">
        <v>909</v>
      </c>
      <c r="EM916" t="e">
        <v>#REF!</v>
      </c>
      <c r="EN916" t="e">
        <v>#REF!</v>
      </c>
      <c r="EP916" t="e">
        <f t="shared" si="75"/>
        <v>#REF!</v>
      </c>
      <c r="EQ916" t="e">
        <f t="shared" si="76"/>
        <v>#REF!</v>
      </c>
      <c r="ER916" t="e">
        <f t="shared" si="77"/>
        <v>#REF!</v>
      </c>
    </row>
    <row r="917" spans="142:148" x14ac:dyDescent="0.25">
      <c r="EL917">
        <v>910</v>
      </c>
      <c r="EM917" t="e">
        <v>#REF!</v>
      </c>
      <c r="EN917" t="e">
        <v>#REF!</v>
      </c>
      <c r="EP917" t="e">
        <f t="shared" si="75"/>
        <v>#REF!</v>
      </c>
      <c r="EQ917" t="e">
        <f t="shared" si="76"/>
        <v>#REF!</v>
      </c>
      <c r="ER917" t="e">
        <f t="shared" si="77"/>
        <v>#REF!</v>
      </c>
    </row>
    <row r="918" spans="142:148" x14ac:dyDescent="0.25">
      <c r="EL918">
        <v>911</v>
      </c>
      <c r="EM918" t="e">
        <v>#REF!</v>
      </c>
      <c r="EN918" t="e">
        <v>#REF!</v>
      </c>
      <c r="EP918" t="e">
        <f t="shared" si="75"/>
        <v>#REF!</v>
      </c>
      <c r="EQ918" t="e">
        <f t="shared" si="76"/>
        <v>#REF!</v>
      </c>
      <c r="ER918" t="e">
        <f t="shared" si="77"/>
        <v>#REF!</v>
      </c>
    </row>
    <row r="919" spans="142:148" x14ac:dyDescent="0.25">
      <c r="EL919">
        <v>912</v>
      </c>
      <c r="EM919" t="e">
        <v>#REF!</v>
      </c>
      <c r="EN919" t="e">
        <v>#REF!</v>
      </c>
      <c r="EP919" t="e">
        <f t="shared" si="75"/>
        <v>#REF!</v>
      </c>
      <c r="EQ919" t="e">
        <f t="shared" si="76"/>
        <v>#REF!</v>
      </c>
      <c r="ER919" t="e">
        <f t="shared" si="77"/>
        <v>#REF!</v>
      </c>
    </row>
    <row r="920" spans="142:148" x14ac:dyDescent="0.25">
      <c r="EL920">
        <v>913</v>
      </c>
      <c r="EM920" t="e">
        <v>#REF!</v>
      </c>
      <c r="EN920" t="e">
        <v>#REF!</v>
      </c>
      <c r="EP920" t="e">
        <f t="shared" si="75"/>
        <v>#REF!</v>
      </c>
      <c r="EQ920" t="e">
        <f t="shared" si="76"/>
        <v>#REF!</v>
      </c>
      <c r="ER920" t="e">
        <f t="shared" si="77"/>
        <v>#REF!</v>
      </c>
    </row>
    <row r="921" spans="142:148" x14ac:dyDescent="0.25">
      <c r="EL921">
        <v>914</v>
      </c>
      <c r="EM921" t="e">
        <v>#REF!</v>
      </c>
      <c r="EN921" t="e">
        <v>#REF!</v>
      </c>
      <c r="EP921" t="e">
        <f t="shared" si="75"/>
        <v>#REF!</v>
      </c>
      <c r="EQ921" t="e">
        <f t="shared" si="76"/>
        <v>#REF!</v>
      </c>
      <c r="ER921" t="e">
        <f t="shared" si="77"/>
        <v>#REF!</v>
      </c>
    </row>
    <row r="922" spans="142:148" x14ac:dyDescent="0.25">
      <c r="EL922">
        <v>915</v>
      </c>
      <c r="EM922" t="e">
        <v>#REF!</v>
      </c>
      <c r="EN922" t="e">
        <v>#REF!</v>
      </c>
      <c r="EP922" t="e">
        <f t="shared" si="75"/>
        <v>#REF!</v>
      </c>
      <c r="EQ922" t="e">
        <f t="shared" si="76"/>
        <v>#REF!</v>
      </c>
      <c r="ER922" t="e">
        <f t="shared" si="77"/>
        <v>#REF!</v>
      </c>
    </row>
    <row r="923" spans="142:148" x14ac:dyDescent="0.25">
      <c r="EL923">
        <v>916</v>
      </c>
      <c r="EM923" t="e">
        <v>#REF!</v>
      </c>
      <c r="EN923" t="e">
        <v>#REF!</v>
      </c>
      <c r="EP923" t="e">
        <f t="shared" si="75"/>
        <v>#REF!</v>
      </c>
      <c r="EQ923" t="e">
        <f t="shared" si="76"/>
        <v>#REF!</v>
      </c>
      <c r="ER923" t="e">
        <f t="shared" si="77"/>
        <v>#REF!</v>
      </c>
    </row>
    <row r="924" spans="142:148" x14ac:dyDescent="0.25">
      <c r="EL924">
        <v>917</v>
      </c>
      <c r="EM924" t="e">
        <v>#REF!</v>
      </c>
      <c r="EN924" t="e">
        <v>#REF!</v>
      </c>
      <c r="EP924" t="e">
        <f t="shared" si="75"/>
        <v>#REF!</v>
      </c>
      <c r="EQ924" t="e">
        <f t="shared" si="76"/>
        <v>#REF!</v>
      </c>
      <c r="ER924" t="e">
        <f t="shared" si="77"/>
        <v>#REF!</v>
      </c>
    </row>
    <row r="925" spans="142:148" x14ac:dyDescent="0.25">
      <c r="EL925">
        <v>918</v>
      </c>
      <c r="EM925" t="e">
        <v>#REF!</v>
      </c>
      <c r="EN925" t="e">
        <v>#REF!</v>
      </c>
      <c r="EP925" t="e">
        <f t="shared" si="75"/>
        <v>#REF!</v>
      </c>
      <c r="EQ925" t="e">
        <f t="shared" si="76"/>
        <v>#REF!</v>
      </c>
      <c r="ER925" t="e">
        <f t="shared" si="77"/>
        <v>#REF!</v>
      </c>
    </row>
    <row r="926" spans="142:148" x14ac:dyDescent="0.25">
      <c r="EL926">
        <v>919</v>
      </c>
      <c r="EM926" t="e">
        <v>#REF!</v>
      </c>
      <c r="EN926" t="e">
        <v>#REF!</v>
      </c>
      <c r="EP926" t="e">
        <f t="shared" si="75"/>
        <v>#REF!</v>
      </c>
      <c r="EQ926" t="e">
        <f t="shared" si="76"/>
        <v>#REF!</v>
      </c>
      <c r="ER926" t="e">
        <f t="shared" si="77"/>
        <v>#REF!</v>
      </c>
    </row>
    <row r="927" spans="142:148" x14ac:dyDescent="0.25">
      <c r="EL927">
        <v>920</v>
      </c>
      <c r="EM927" t="e">
        <v>#REF!</v>
      </c>
      <c r="EN927" t="e">
        <v>#REF!</v>
      </c>
      <c r="EP927" t="e">
        <f t="shared" si="75"/>
        <v>#REF!</v>
      </c>
      <c r="EQ927" t="e">
        <f t="shared" si="76"/>
        <v>#REF!</v>
      </c>
      <c r="ER927" t="e">
        <f t="shared" si="77"/>
        <v>#REF!</v>
      </c>
    </row>
    <row r="928" spans="142:148" x14ac:dyDescent="0.25">
      <c r="EL928">
        <v>921</v>
      </c>
      <c r="EM928" t="e">
        <v>#REF!</v>
      </c>
      <c r="EN928" t="e">
        <v>#REF!</v>
      </c>
      <c r="EP928" t="e">
        <f t="shared" si="75"/>
        <v>#REF!</v>
      </c>
      <c r="EQ928" t="e">
        <f t="shared" si="76"/>
        <v>#REF!</v>
      </c>
      <c r="ER928" t="e">
        <f t="shared" si="77"/>
        <v>#REF!</v>
      </c>
    </row>
    <row r="929" spans="142:148" x14ac:dyDescent="0.25">
      <c r="EL929">
        <v>922</v>
      </c>
      <c r="EM929" t="e">
        <v>#REF!</v>
      </c>
      <c r="EN929" t="e">
        <v>#REF!</v>
      </c>
      <c r="EP929" t="e">
        <f t="shared" si="75"/>
        <v>#REF!</v>
      </c>
      <c r="EQ929" t="e">
        <f t="shared" si="76"/>
        <v>#REF!</v>
      </c>
      <c r="ER929" t="e">
        <f t="shared" si="77"/>
        <v>#REF!</v>
      </c>
    </row>
    <row r="930" spans="142:148" x14ac:dyDescent="0.25">
      <c r="EL930">
        <v>923</v>
      </c>
      <c r="EM930" t="e">
        <v>#REF!</v>
      </c>
      <c r="EN930" t="e">
        <v>#REF!</v>
      </c>
      <c r="EP930" t="e">
        <f t="shared" si="75"/>
        <v>#REF!</v>
      </c>
      <c r="EQ930" t="e">
        <f t="shared" si="76"/>
        <v>#REF!</v>
      </c>
      <c r="ER930" t="e">
        <f t="shared" si="77"/>
        <v>#REF!</v>
      </c>
    </row>
    <row r="931" spans="142:148" x14ac:dyDescent="0.25">
      <c r="EL931">
        <v>924</v>
      </c>
      <c r="EM931" t="e">
        <v>#REF!</v>
      </c>
      <c r="EN931" t="e">
        <v>#REF!</v>
      </c>
      <c r="EP931" t="e">
        <f t="shared" si="75"/>
        <v>#REF!</v>
      </c>
      <c r="EQ931" t="e">
        <f t="shared" si="76"/>
        <v>#REF!</v>
      </c>
      <c r="ER931" t="e">
        <f t="shared" si="77"/>
        <v>#REF!</v>
      </c>
    </row>
    <row r="932" spans="142:148" x14ac:dyDescent="0.25">
      <c r="EL932">
        <v>925</v>
      </c>
      <c r="EM932" t="e">
        <v>#REF!</v>
      </c>
      <c r="EN932" t="e">
        <v>#REF!</v>
      </c>
      <c r="EP932" t="e">
        <f t="shared" si="75"/>
        <v>#REF!</v>
      </c>
      <c r="EQ932" t="e">
        <f t="shared" si="76"/>
        <v>#REF!</v>
      </c>
      <c r="ER932" t="e">
        <f t="shared" si="77"/>
        <v>#REF!</v>
      </c>
    </row>
    <row r="933" spans="142:148" x14ac:dyDescent="0.25">
      <c r="EL933">
        <v>926</v>
      </c>
      <c r="EM933" t="e">
        <v>#REF!</v>
      </c>
      <c r="EN933" t="e">
        <v>#REF!</v>
      </c>
      <c r="EP933" t="e">
        <f t="shared" si="75"/>
        <v>#REF!</v>
      </c>
      <c r="EQ933" t="e">
        <f t="shared" si="76"/>
        <v>#REF!</v>
      </c>
      <c r="ER933" t="e">
        <f t="shared" si="77"/>
        <v>#REF!</v>
      </c>
    </row>
    <row r="934" spans="142:148" x14ac:dyDescent="0.25">
      <c r="EL934">
        <v>927</v>
      </c>
      <c r="EM934" t="e">
        <v>#REF!</v>
      </c>
      <c r="EN934" t="e">
        <v>#REF!</v>
      </c>
      <c r="EP934" t="e">
        <f t="shared" si="75"/>
        <v>#REF!</v>
      </c>
      <c r="EQ934" t="e">
        <f t="shared" si="76"/>
        <v>#REF!</v>
      </c>
      <c r="ER934" t="e">
        <f t="shared" si="77"/>
        <v>#REF!</v>
      </c>
    </row>
    <row r="935" spans="142:148" x14ac:dyDescent="0.25">
      <c r="EL935">
        <v>928</v>
      </c>
      <c r="EM935" t="e">
        <v>#REF!</v>
      </c>
      <c r="EN935" t="e">
        <v>#REF!</v>
      </c>
      <c r="EP935" t="e">
        <f t="shared" si="75"/>
        <v>#REF!</v>
      </c>
      <c r="EQ935" t="e">
        <f t="shared" si="76"/>
        <v>#REF!</v>
      </c>
      <c r="ER935" t="e">
        <f t="shared" si="77"/>
        <v>#REF!</v>
      </c>
    </row>
    <row r="936" spans="142:148" x14ac:dyDescent="0.25">
      <c r="EL936">
        <v>929</v>
      </c>
      <c r="EM936" t="e">
        <v>#REF!</v>
      </c>
      <c r="EN936" t="e">
        <v>#REF!</v>
      </c>
      <c r="EP936" t="e">
        <f t="shared" si="75"/>
        <v>#REF!</v>
      </c>
      <c r="EQ936" t="e">
        <f t="shared" si="76"/>
        <v>#REF!</v>
      </c>
      <c r="ER936" t="e">
        <f t="shared" si="77"/>
        <v>#REF!</v>
      </c>
    </row>
    <row r="937" spans="142:148" x14ac:dyDescent="0.25">
      <c r="EL937">
        <v>930</v>
      </c>
      <c r="EM937" t="e">
        <v>#REF!</v>
      </c>
      <c r="EN937" t="e">
        <v>#REF!</v>
      </c>
      <c r="EP937" t="e">
        <f t="shared" si="75"/>
        <v>#REF!</v>
      </c>
      <c r="EQ937" t="e">
        <f t="shared" si="76"/>
        <v>#REF!</v>
      </c>
      <c r="ER937" t="e">
        <f t="shared" si="77"/>
        <v>#REF!</v>
      </c>
    </row>
    <row r="938" spans="142:148" x14ac:dyDescent="0.25">
      <c r="EL938">
        <v>931</v>
      </c>
      <c r="EM938" t="e">
        <v>#REF!</v>
      </c>
      <c r="EN938" t="e">
        <v>#REF!</v>
      </c>
      <c r="EP938" t="e">
        <f t="shared" si="75"/>
        <v>#REF!</v>
      </c>
      <c r="EQ938" t="e">
        <f t="shared" si="76"/>
        <v>#REF!</v>
      </c>
      <c r="ER938" t="e">
        <f t="shared" si="77"/>
        <v>#REF!</v>
      </c>
    </row>
    <row r="939" spans="142:148" x14ac:dyDescent="0.25">
      <c r="EL939">
        <v>932</v>
      </c>
      <c r="EM939" t="e">
        <v>#REF!</v>
      </c>
      <c r="EN939" t="e">
        <v>#REF!</v>
      </c>
      <c r="EP939" t="e">
        <f t="shared" si="75"/>
        <v>#REF!</v>
      </c>
      <c r="EQ939" t="e">
        <f t="shared" si="76"/>
        <v>#REF!</v>
      </c>
      <c r="ER939" t="e">
        <f t="shared" si="77"/>
        <v>#REF!</v>
      </c>
    </row>
    <row r="940" spans="142:148" x14ac:dyDescent="0.25">
      <c r="EL940">
        <v>933</v>
      </c>
      <c r="EM940" t="e">
        <v>#REF!</v>
      </c>
      <c r="EN940" t="e">
        <v>#REF!</v>
      </c>
      <c r="EP940" t="e">
        <f t="shared" si="75"/>
        <v>#REF!</v>
      </c>
      <c r="EQ940" t="e">
        <f t="shared" si="76"/>
        <v>#REF!</v>
      </c>
      <c r="ER940" t="e">
        <f t="shared" si="77"/>
        <v>#REF!</v>
      </c>
    </row>
    <row r="941" spans="142:148" x14ac:dyDescent="0.25">
      <c r="EL941">
        <v>934</v>
      </c>
      <c r="EM941" t="e">
        <v>#REF!</v>
      </c>
      <c r="EN941" t="e">
        <v>#REF!</v>
      </c>
      <c r="EP941" t="e">
        <f t="shared" si="75"/>
        <v>#REF!</v>
      </c>
      <c r="EQ941" t="e">
        <f t="shared" si="76"/>
        <v>#REF!</v>
      </c>
      <c r="ER941" t="e">
        <f t="shared" si="77"/>
        <v>#REF!</v>
      </c>
    </row>
    <row r="942" spans="142:148" x14ac:dyDescent="0.25">
      <c r="EL942">
        <v>935</v>
      </c>
      <c r="EM942" t="e">
        <v>#REF!</v>
      </c>
      <c r="EN942" t="e">
        <v>#REF!</v>
      </c>
      <c r="EP942" t="e">
        <f t="shared" si="75"/>
        <v>#REF!</v>
      </c>
      <c r="EQ942" t="e">
        <f t="shared" si="76"/>
        <v>#REF!</v>
      </c>
      <c r="ER942" t="e">
        <f t="shared" si="77"/>
        <v>#REF!</v>
      </c>
    </row>
    <row r="943" spans="142:148" x14ac:dyDescent="0.25">
      <c r="EL943">
        <v>936</v>
      </c>
      <c r="EM943" t="e">
        <v>#REF!</v>
      </c>
      <c r="EN943" t="e">
        <v>#REF!</v>
      </c>
      <c r="EP943" t="e">
        <f t="shared" si="75"/>
        <v>#REF!</v>
      </c>
      <c r="EQ943" t="e">
        <f t="shared" si="76"/>
        <v>#REF!</v>
      </c>
      <c r="ER943" t="e">
        <f t="shared" si="77"/>
        <v>#REF!</v>
      </c>
    </row>
    <row r="944" spans="142:148" x14ac:dyDescent="0.25">
      <c r="EL944">
        <v>937</v>
      </c>
      <c r="EM944" t="e">
        <v>#REF!</v>
      </c>
      <c r="EN944" t="e">
        <v>#REF!</v>
      </c>
      <c r="EP944" t="e">
        <f t="shared" si="75"/>
        <v>#REF!</v>
      </c>
      <c r="EQ944" t="e">
        <f t="shared" si="76"/>
        <v>#REF!</v>
      </c>
      <c r="ER944" t="e">
        <f t="shared" si="77"/>
        <v>#REF!</v>
      </c>
    </row>
    <row r="945" spans="142:148" x14ac:dyDescent="0.25">
      <c r="EL945">
        <v>938</v>
      </c>
      <c r="EM945" t="e">
        <v>#REF!</v>
      </c>
      <c r="EN945" t="e">
        <v>#REF!</v>
      </c>
      <c r="EP945" t="e">
        <f t="shared" si="75"/>
        <v>#REF!</v>
      </c>
      <c r="EQ945" t="e">
        <f t="shared" si="76"/>
        <v>#REF!</v>
      </c>
      <c r="ER945" t="e">
        <f t="shared" si="77"/>
        <v>#REF!</v>
      </c>
    </row>
    <row r="946" spans="142:148" x14ac:dyDescent="0.25">
      <c r="EL946">
        <v>939</v>
      </c>
      <c r="EM946" t="e">
        <v>#REF!</v>
      </c>
      <c r="EN946" t="e">
        <v>#REF!</v>
      </c>
      <c r="EP946" t="e">
        <f t="shared" si="75"/>
        <v>#REF!</v>
      </c>
      <c r="EQ946" t="e">
        <f t="shared" si="76"/>
        <v>#REF!</v>
      </c>
      <c r="ER946" t="e">
        <f t="shared" si="77"/>
        <v>#REF!</v>
      </c>
    </row>
    <row r="947" spans="142:148" x14ac:dyDescent="0.25">
      <c r="EL947">
        <v>940</v>
      </c>
      <c r="EM947" t="e">
        <v>#REF!</v>
      </c>
      <c r="EN947" t="e">
        <v>#REF!</v>
      </c>
      <c r="EP947" t="e">
        <f t="shared" si="75"/>
        <v>#REF!</v>
      </c>
      <c r="EQ947" t="e">
        <f t="shared" si="76"/>
        <v>#REF!</v>
      </c>
      <c r="ER947" t="e">
        <f t="shared" si="77"/>
        <v>#REF!</v>
      </c>
    </row>
    <row r="948" spans="142:148" x14ac:dyDescent="0.25">
      <c r="EL948">
        <v>941</v>
      </c>
      <c r="EM948" t="e">
        <v>#REF!</v>
      </c>
      <c r="EN948" t="e">
        <v>#REF!</v>
      </c>
      <c r="EP948" t="e">
        <f t="shared" si="75"/>
        <v>#REF!</v>
      </c>
      <c r="EQ948" t="e">
        <f t="shared" si="76"/>
        <v>#REF!</v>
      </c>
      <c r="ER948" t="e">
        <f t="shared" si="77"/>
        <v>#REF!</v>
      </c>
    </row>
    <row r="949" spans="142:148" x14ac:dyDescent="0.25">
      <c r="EL949">
        <v>942</v>
      </c>
      <c r="EM949" t="e">
        <v>#REF!</v>
      </c>
      <c r="EN949" t="e">
        <v>#REF!</v>
      </c>
      <c r="EP949" t="e">
        <f t="shared" si="75"/>
        <v>#REF!</v>
      </c>
      <c r="EQ949" t="e">
        <f t="shared" si="76"/>
        <v>#REF!</v>
      </c>
      <c r="ER949" t="e">
        <f t="shared" si="77"/>
        <v>#REF!</v>
      </c>
    </row>
    <row r="950" spans="142:148" x14ac:dyDescent="0.25">
      <c r="EL950">
        <v>943</v>
      </c>
      <c r="EM950" t="e">
        <v>#REF!</v>
      </c>
      <c r="EN950" t="e">
        <v>#REF!</v>
      </c>
      <c r="EP950" t="e">
        <f t="shared" si="75"/>
        <v>#REF!</v>
      </c>
      <c r="EQ950" t="e">
        <f t="shared" si="76"/>
        <v>#REF!</v>
      </c>
      <c r="ER950" t="e">
        <f t="shared" si="77"/>
        <v>#REF!</v>
      </c>
    </row>
    <row r="951" spans="142:148" x14ac:dyDescent="0.25">
      <c r="EL951">
        <v>944</v>
      </c>
      <c r="EM951" t="e">
        <v>#REF!</v>
      </c>
      <c r="EN951" t="e">
        <v>#REF!</v>
      </c>
      <c r="EP951" t="e">
        <f t="shared" si="75"/>
        <v>#REF!</v>
      </c>
      <c r="EQ951" t="e">
        <f t="shared" si="76"/>
        <v>#REF!</v>
      </c>
      <c r="ER951" t="e">
        <f t="shared" si="77"/>
        <v>#REF!</v>
      </c>
    </row>
    <row r="952" spans="142:148" x14ac:dyDescent="0.25">
      <c r="EL952">
        <v>945</v>
      </c>
      <c r="EM952" t="e">
        <v>#REF!</v>
      </c>
      <c r="EN952" t="e">
        <v>#REF!</v>
      </c>
      <c r="EP952" t="e">
        <f t="shared" si="75"/>
        <v>#REF!</v>
      </c>
      <c r="EQ952" t="e">
        <f t="shared" si="76"/>
        <v>#REF!</v>
      </c>
      <c r="ER952" t="e">
        <f t="shared" si="77"/>
        <v>#REF!</v>
      </c>
    </row>
    <row r="953" spans="142:148" x14ac:dyDescent="0.25">
      <c r="EL953">
        <v>946</v>
      </c>
      <c r="EM953" t="e">
        <v>#REF!</v>
      </c>
      <c r="EN953" t="e">
        <v>#REF!</v>
      </c>
      <c r="EP953" t="e">
        <f t="shared" si="75"/>
        <v>#REF!</v>
      </c>
      <c r="EQ953" t="e">
        <f t="shared" si="76"/>
        <v>#REF!</v>
      </c>
      <c r="ER953" t="e">
        <f t="shared" si="77"/>
        <v>#REF!</v>
      </c>
    </row>
    <row r="954" spans="142:148" x14ac:dyDescent="0.25">
      <c r="EL954">
        <v>947</v>
      </c>
      <c r="EM954" t="e">
        <v>#REF!</v>
      </c>
      <c r="EN954" t="e">
        <v>#REF!</v>
      </c>
      <c r="EP954" t="e">
        <f t="shared" si="75"/>
        <v>#REF!</v>
      </c>
      <c r="EQ954" t="e">
        <f t="shared" si="76"/>
        <v>#REF!</v>
      </c>
      <c r="ER954" t="e">
        <f t="shared" si="77"/>
        <v>#REF!</v>
      </c>
    </row>
    <row r="955" spans="142:148" x14ac:dyDescent="0.25">
      <c r="EL955">
        <v>948</v>
      </c>
      <c r="EM955" t="e">
        <v>#REF!</v>
      </c>
      <c r="EN955" t="e">
        <v>#REF!</v>
      </c>
      <c r="EP955" t="e">
        <f t="shared" si="75"/>
        <v>#REF!</v>
      </c>
      <c r="EQ955" t="e">
        <f t="shared" si="76"/>
        <v>#REF!</v>
      </c>
      <c r="ER955" t="e">
        <f t="shared" si="77"/>
        <v>#REF!</v>
      </c>
    </row>
    <row r="956" spans="142:148" x14ac:dyDescent="0.25">
      <c r="EL956">
        <v>949</v>
      </c>
      <c r="EM956" t="e">
        <v>#REF!</v>
      </c>
      <c r="EN956" t="e">
        <v>#REF!</v>
      </c>
      <c r="EP956" t="e">
        <f t="shared" si="75"/>
        <v>#REF!</v>
      </c>
      <c r="EQ956" t="e">
        <f t="shared" si="76"/>
        <v>#REF!</v>
      </c>
      <c r="ER956" t="e">
        <f t="shared" si="77"/>
        <v>#REF!</v>
      </c>
    </row>
    <row r="957" spans="142:148" x14ac:dyDescent="0.25">
      <c r="EL957">
        <v>950</v>
      </c>
      <c r="EM957" t="e">
        <v>#REF!</v>
      </c>
      <c r="EN957" t="e">
        <v>#REF!</v>
      </c>
      <c r="EP957" t="e">
        <f t="shared" si="75"/>
        <v>#REF!</v>
      </c>
      <c r="EQ957" t="e">
        <f t="shared" si="76"/>
        <v>#REF!</v>
      </c>
      <c r="ER957" t="e">
        <f t="shared" si="77"/>
        <v>#REF!</v>
      </c>
    </row>
    <row r="958" spans="142:148" x14ac:dyDescent="0.25">
      <c r="EL958">
        <v>951</v>
      </c>
      <c r="EM958" t="e">
        <v>#REF!</v>
      </c>
      <c r="EN958" t="e">
        <v>#REF!</v>
      </c>
      <c r="EP958" t="e">
        <f t="shared" si="75"/>
        <v>#REF!</v>
      </c>
      <c r="EQ958" t="e">
        <f t="shared" si="76"/>
        <v>#REF!</v>
      </c>
      <c r="ER958" t="e">
        <f t="shared" si="77"/>
        <v>#REF!</v>
      </c>
    </row>
    <row r="959" spans="142:148" x14ac:dyDescent="0.25">
      <c r="EL959">
        <v>952</v>
      </c>
      <c r="EM959" t="e">
        <v>#REF!</v>
      </c>
      <c r="EN959" t="e">
        <v>#REF!</v>
      </c>
      <c r="EP959" t="e">
        <f t="shared" si="75"/>
        <v>#REF!</v>
      </c>
      <c r="EQ959" t="e">
        <f t="shared" si="76"/>
        <v>#REF!</v>
      </c>
      <c r="ER959" t="e">
        <f t="shared" si="77"/>
        <v>#REF!</v>
      </c>
    </row>
    <row r="960" spans="142:148" x14ac:dyDescent="0.25">
      <c r="EL960">
        <v>953</v>
      </c>
      <c r="EM960" t="e">
        <v>#REF!</v>
      </c>
      <c r="EN960" t="e">
        <v>#REF!</v>
      </c>
      <c r="EP960" t="e">
        <f t="shared" si="75"/>
        <v>#REF!</v>
      </c>
      <c r="EQ960" t="e">
        <f t="shared" si="76"/>
        <v>#REF!</v>
      </c>
      <c r="ER960" t="e">
        <f t="shared" si="77"/>
        <v>#REF!</v>
      </c>
    </row>
    <row r="961" spans="142:148" x14ac:dyDescent="0.25">
      <c r="EL961">
        <v>954</v>
      </c>
      <c r="EM961" t="e">
        <v>#REF!</v>
      </c>
      <c r="EN961" t="e">
        <v>#REF!</v>
      </c>
      <c r="EP961" t="e">
        <f t="shared" si="75"/>
        <v>#REF!</v>
      </c>
      <c r="EQ961" t="e">
        <f t="shared" si="76"/>
        <v>#REF!</v>
      </c>
      <c r="ER961" t="e">
        <f t="shared" si="77"/>
        <v>#REF!</v>
      </c>
    </row>
    <row r="962" spans="142:148" x14ac:dyDescent="0.25">
      <c r="EL962">
        <v>955</v>
      </c>
      <c r="EM962" t="e">
        <v>#REF!</v>
      </c>
      <c r="EN962" t="e">
        <v>#REF!</v>
      </c>
      <c r="EP962" t="e">
        <f t="shared" si="75"/>
        <v>#REF!</v>
      </c>
      <c r="EQ962" t="e">
        <f t="shared" si="76"/>
        <v>#REF!</v>
      </c>
      <c r="ER962" t="e">
        <f t="shared" si="77"/>
        <v>#REF!</v>
      </c>
    </row>
    <row r="963" spans="142:148" x14ac:dyDescent="0.25">
      <c r="EL963">
        <v>956</v>
      </c>
      <c r="EM963" t="e">
        <v>#REF!</v>
      </c>
      <c r="EN963" t="e">
        <v>#REF!</v>
      </c>
      <c r="EP963" t="e">
        <f t="shared" si="75"/>
        <v>#REF!</v>
      </c>
      <c r="EQ963" t="e">
        <f t="shared" si="76"/>
        <v>#REF!</v>
      </c>
      <c r="ER963" t="e">
        <f t="shared" si="77"/>
        <v>#REF!</v>
      </c>
    </row>
    <row r="964" spans="142:148" x14ac:dyDescent="0.25">
      <c r="EL964">
        <v>957</v>
      </c>
      <c r="EM964" t="e">
        <v>#REF!</v>
      </c>
      <c r="EN964" t="e">
        <v>#REF!</v>
      </c>
      <c r="EP964" t="e">
        <f t="shared" si="75"/>
        <v>#REF!</v>
      </c>
      <c r="EQ964" t="e">
        <f t="shared" si="76"/>
        <v>#REF!</v>
      </c>
      <c r="ER964" t="e">
        <f t="shared" si="77"/>
        <v>#REF!</v>
      </c>
    </row>
    <row r="965" spans="142:148" x14ac:dyDescent="0.25">
      <c r="EL965">
        <v>958</v>
      </c>
      <c r="EM965" t="e">
        <v>#REF!</v>
      </c>
      <c r="EN965" t="e">
        <v>#REF!</v>
      </c>
      <c r="EP965" t="e">
        <f t="shared" si="75"/>
        <v>#REF!</v>
      </c>
      <c r="EQ965" t="e">
        <f t="shared" si="76"/>
        <v>#REF!</v>
      </c>
      <c r="ER965" t="e">
        <f t="shared" si="77"/>
        <v>#REF!</v>
      </c>
    </row>
    <row r="966" spans="142:148" x14ac:dyDescent="0.25">
      <c r="EL966">
        <v>959</v>
      </c>
      <c r="EM966" t="e">
        <v>#REF!</v>
      </c>
      <c r="EN966" t="e">
        <v>#REF!</v>
      </c>
      <c r="EP966" t="e">
        <f t="shared" si="75"/>
        <v>#REF!</v>
      </c>
      <c r="EQ966" t="e">
        <f t="shared" si="76"/>
        <v>#REF!</v>
      </c>
      <c r="ER966" t="e">
        <f t="shared" si="77"/>
        <v>#REF!</v>
      </c>
    </row>
    <row r="967" spans="142:148" x14ac:dyDescent="0.25">
      <c r="EL967">
        <v>960</v>
      </c>
      <c r="EM967" t="e">
        <v>#REF!</v>
      </c>
      <c r="EN967" t="e">
        <v>#REF!</v>
      </c>
      <c r="EP967" t="e">
        <f t="shared" si="75"/>
        <v>#REF!</v>
      </c>
      <c r="EQ967" t="e">
        <f t="shared" si="76"/>
        <v>#REF!</v>
      </c>
      <c r="ER967" t="e">
        <f t="shared" si="77"/>
        <v>#REF!</v>
      </c>
    </row>
    <row r="968" spans="142:148" x14ac:dyDescent="0.25">
      <c r="EL968">
        <v>961</v>
      </c>
      <c r="EM968" t="e">
        <v>#REF!</v>
      </c>
      <c r="EN968" t="e">
        <v>#REF!</v>
      </c>
      <c r="EP968" t="e">
        <f t="shared" ref="EP968:EP1031" si="78">IF(EM968&gt;EN968,1,0)</f>
        <v>#REF!</v>
      </c>
      <c r="EQ968" t="e">
        <f t="shared" ref="EQ968:EQ1031" si="79">IF(EP968&gt;0,0,1)</f>
        <v>#REF!</v>
      </c>
      <c r="ER968" t="e">
        <f t="shared" ref="ER968:ER1031" si="80">IF(EM968&gt;EN968,EM968-EN968,EN968-EM968)</f>
        <v>#REF!</v>
      </c>
    </row>
    <row r="969" spans="142:148" x14ac:dyDescent="0.25">
      <c r="EL969">
        <v>962</v>
      </c>
      <c r="EM969" t="e">
        <v>#REF!</v>
      </c>
      <c r="EN969" t="e">
        <v>#REF!</v>
      </c>
      <c r="EP969" t="e">
        <f t="shared" si="78"/>
        <v>#REF!</v>
      </c>
      <c r="EQ969" t="e">
        <f t="shared" si="79"/>
        <v>#REF!</v>
      </c>
      <c r="ER969" t="e">
        <f t="shared" si="80"/>
        <v>#REF!</v>
      </c>
    </row>
    <row r="970" spans="142:148" x14ac:dyDescent="0.25">
      <c r="EL970">
        <v>963</v>
      </c>
      <c r="EM970" t="e">
        <v>#REF!</v>
      </c>
      <c r="EN970" t="e">
        <v>#REF!</v>
      </c>
      <c r="EP970" t="e">
        <f t="shared" si="78"/>
        <v>#REF!</v>
      </c>
      <c r="EQ970" t="e">
        <f t="shared" si="79"/>
        <v>#REF!</v>
      </c>
      <c r="ER970" t="e">
        <f t="shared" si="80"/>
        <v>#REF!</v>
      </c>
    </row>
    <row r="971" spans="142:148" x14ac:dyDescent="0.25">
      <c r="EL971">
        <v>964</v>
      </c>
      <c r="EM971" t="e">
        <v>#REF!</v>
      </c>
      <c r="EN971" t="e">
        <v>#REF!</v>
      </c>
      <c r="EP971" t="e">
        <f t="shared" si="78"/>
        <v>#REF!</v>
      </c>
      <c r="EQ971" t="e">
        <f t="shared" si="79"/>
        <v>#REF!</v>
      </c>
      <c r="ER971" t="e">
        <f t="shared" si="80"/>
        <v>#REF!</v>
      </c>
    </row>
    <row r="972" spans="142:148" x14ac:dyDescent="0.25">
      <c r="EL972">
        <v>965</v>
      </c>
      <c r="EM972" t="e">
        <v>#REF!</v>
      </c>
      <c r="EN972" t="e">
        <v>#REF!</v>
      </c>
      <c r="EP972" t="e">
        <f t="shared" si="78"/>
        <v>#REF!</v>
      </c>
      <c r="EQ972" t="e">
        <f t="shared" si="79"/>
        <v>#REF!</v>
      </c>
      <c r="ER972" t="e">
        <f t="shared" si="80"/>
        <v>#REF!</v>
      </c>
    </row>
    <row r="973" spans="142:148" x14ac:dyDescent="0.25">
      <c r="EL973">
        <v>966</v>
      </c>
      <c r="EM973" t="e">
        <v>#REF!</v>
      </c>
      <c r="EN973" t="e">
        <v>#REF!</v>
      </c>
      <c r="EP973" t="e">
        <f t="shared" si="78"/>
        <v>#REF!</v>
      </c>
      <c r="EQ973" t="e">
        <f t="shared" si="79"/>
        <v>#REF!</v>
      </c>
      <c r="ER973" t="e">
        <f t="shared" si="80"/>
        <v>#REF!</v>
      </c>
    </row>
    <row r="974" spans="142:148" x14ac:dyDescent="0.25">
      <c r="EL974">
        <v>967</v>
      </c>
      <c r="EM974" t="e">
        <v>#REF!</v>
      </c>
      <c r="EN974" t="e">
        <v>#REF!</v>
      </c>
      <c r="EP974" t="e">
        <f t="shared" si="78"/>
        <v>#REF!</v>
      </c>
      <c r="EQ974" t="e">
        <f t="shared" si="79"/>
        <v>#REF!</v>
      </c>
      <c r="ER974" t="e">
        <f t="shared" si="80"/>
        <v>#REF!</v>
      </c>
    </row>
    <row r="975" spans="142:148" x14ac:dyDescent="0.25">
      <c r="EL975">
        <v>968</v>
      </c>
      <c r="EM975" t="e">
        <v>#REF!</v>
      </c>
      <c r="EN975" t="e">
        <v>#REF!</v>
      </c>
      <c r="EP975" t="e">
        <f t="shared" si="78"/>
        <v>#REF!</v>
      </c>
      <c r="EQ975" t="e">
        <f t="shared" si="79"/>
        <v>#REF!</v>
      </c>
      <c r="ER975" t="e">
        <f t="shared" si="80"/>
        <v>#REF!</v>
      </c>
    </row>
    <row r="976" spans="142:148" x14ac:dyDescent="0.25">
      <c r="EL976">
        <v>969</v>
      </c>
      <c r="EM976" t="e">
        <v>#REF!</v>
      </c>
      <c r="EN976" t="e">
        <v>#REF!</v>
      </c>
      <c r="EP976" t="e">
        <f t="shared" si="78"/>
        <v>#REF!</v>
      </c>
      <c r="EQ976" t="e">
        <f t="shared" si="79"/>
        <v>#REF!</v>
      </c>
      <c r="ER976" t="e">
        <f t="shared" si="80"/>
        <v>#REF!</v>
      </c>
    </row>
    <row r="977" spans="142:148" x14ac:dyDescent="0.25">
      <c r="EL977">
        <v>970</v>
      </c>
      <c r="EM977" t="e">
        <v>#REF!</v>
      </c>
      <c r="EN977" t="e">
        <v>#REF!</v>
      </c>
      <c r="EP977" t="e">
        <f t="shared" si="78"/>
        <v>#REF!</v>
      </c>
      <c r="EQ977" t="e">
        <f t="shared" si="79"/>
        <v>#REF!</v>
      </c>
      <c r="ER977" t="e">
        <f t="shared" si="80"/>
        <v>#REF!</v>
      </c>
    </row>
    <row r="978" spans="142:148" x14ac:dyDescent="0.25">
      <c r="EL978">
        <v>971</v>
      </c>
      <c r="EM978" t="e">
        <v>#REF!</v>
      </c>
      <c r="EN978" t="e">
        <v>#REF!</v>
      </c>
      <c r="EP978" t="e">
        <f t="shared" si="78"/>
        <v>#REF!</v>
      </c>
      <c r="EQ978" t="e">
        <f t="shared" si="79"/>
        <v>#REF!</v>
      </c>
      <c r="ER978" t="e">
        <f t="shared" si="80"/>
        <v>#REF!</v>
      </c>
    </row>
    <row r="979" spans="142:148" x14ac:dyDescent="0.25">
      <c r="EL979">
        <v>972</v>
      </c>
      <c r="EM979" t="e">
        <v>#REF!</v>
      </c>
      <c r="EN979" t="e">
        <v>#REF!</v>
      </c>
      <c r="EP979" t="e">
        <f t="shared" si="78"/>
        <v>#REF!</v>
      </c>
      <c r="EQ979" t="e">
        <f t="shared" si="79"/>
        <v>#REF!</v>
      </c>
      <c r="ER979" t="e">
        <f t="shared" si="80"/>
        <v>#REF!</v>
      </c>
    </row>
    <row r="980" spans="142:148" x14ac:dyDescent="0.25">
      <c r="EL980">
        <v>973</v>
      </c>
      <c r="EM980" t="e">
        <v>#REF!</v>
      </c>
      <c r="EN980" t="e">
        <v>#REF!</v>
      </c>
      <c r="EP980" t="e">
        <f t="shared" si="78"/>
        <v>#REF!</v>
      </c>
      <c r="EQ980" t="e">
        <f t="shared" si="79"/>
        <v>#REF!</v>
      </c>
      <c r="ER980" t="e">
        <f t="shared" si="80"/>
        <v>#REF!</v>
      </c>
    </row>
    <row r="981" spans="142:148" x14ac:dyDescent="0.25">
      <c r="EL981">
        <v>974</v>
      </c>
      <c r="EM981" t="e">
        <v>#REF!</v>
      </c>
      <c r="EN981" t="e">
        <v>#REF!</v>
      </c>
      <c r="EP981" t="e">
        <f t="shared" si="78"/>
        <v>#REF!</v>
      </c>
      <c r="EQ981" t="e">
        <f t="shared" si="79"/>
        <v>#REF!</v>
      </c>
      <c r="ER981" t="e">
        <f t="shared" si="80"/>
        <v>#REF!</v>
      </c>
    </row>
    <row r="982" spans="142:148" x14ac:dyDescent="0.25">
      <c r="EL982">
        <v>975</v>
      </c>
      <c r="EM982" t="e">
        <v>#REF!</v>
      </c>
      <c r="EN982" t="e">
        <v>#REF!</v>
      </c>
      <c r="EP982" t="e">
        <f t="shared" si="78"/>
        <v>#REF!</v>
      </c>
      <c r="EQ982" t="e">
        <f t="shared" si="79"/>
        <v>#REF!</v>
      </c>
      <c r="ER982" t="e">
        <f t="shared" si="80"/>
        <v>#REF!</v>
      </c>
    </row>
    <row r="983" spans="142:148" x14ac:dyDescent="0.25">
      <c r="EL983">
        <v>976</v>
      </c>
      <c r="EM983" t="e">
        <v>#REF!</v>
      </c>
      <c r="EN983" t="e">
        <v>#REF!</v>
      </c>
      <c r="EP983" t="e">
        <f t="shared" si="78"/>
        <v>#REF!</v>
      </c>
      <c r="EQ983" t="e">
        <f t="shared" si="79"/>
        <v>#REF!</v>
      </c>
      <c r="ER983" t="e">
        <f t="shared" si="80"/>
        <v>#REF!</v>
      </c>
    </row>
    <row r="984" spans="142:148" x14ac:dyDescent="0.25">
      <c r="EL984">
        <v>977</v>
      </c>
      <c r="EM984" t="e">
        <v>#REF!</v>
      </c>
      <c r="EN984" t="e">
        <v>#REF!</v>
      </c>
      <c r="EP984" t="e">
        <f t="shared" si="78"/>
        <v>#REF!</v>
      </c>
      <c r="EQ984" t="e">
        <f t="shared" si="79"/>
        <v>#REF!</v>
      </c>
      <c r="ER984" t="e">
        <f t="shared" si="80"/>
        <v>#REF!</v>
      </c>
    </row>
    <row r="985" spans="142:148" x14ac:dyDescent="0.25">
      <c r="EL985">
        <v>978</v>
      </c>
      <c r="EM985" t="e">
        <v>#REF!</v>
      </c>
      <c r="EN985" t="e">
        <v>#REF!</v>
      </c>
      <c r="EP985" t="e">
        <f t="shared" si="78"/>
        <v>#REF!</v>
      </c>
      <c r="EQ985" t="e">
        <f t="shared" si="79"/>
        <v>#REF!</v>
      </c>
      <c r="ER985" t="e">
        <f t="shared" si="80"/>
        <v>#REF!</v>
      </c>
    </row>
    <row r="986" spans="142:148" x14ac:dyDescent="0.25">
      <c r="EL986">
        <v>979</v>
      </c>
      <c r="EM986" t="e">
        <v>#REF!</v>
      </c>
      <c r="EN986" t="e">
        <v>#REF!</v>
      </c>
      <c r="EP986" t="e">
        <f t="shared" si="78"/>
        <v>#REF!</v>
      </c>
      <c r="EQ986" t="e">
        <f t="shared" si="79"/>
        <v>#REF!</v>
      </c>
      <c r="ER986" t="e">
        <f t="shared" si="80"/>
        <v>#REF!</v>
      </c>
    </row>
    <row r="987" spans="142:148" x14ac:dyDescent="0.25">
      <c r="EL987">
        <v>980</v>
      </c>
      <c r="EM987" t="e">
        <v>#REF!</v>
      </c>
      <c r="EN987" t="e">
        <v>#REF!</v>
      </c>
      <c r="EP987" t="e">
        <f t="shared" si="78"/>
        <v>#REF!</v>
      </c>
      <c r="EQ987" t="e">
        <f t="shared" si="79"/>
        <v>#REF!</v>
      </c>
      <c r="ER987" t="e">
        <f t="shared" si="80"/>
        <v>#REF!</v>
      </c>
    </row>
    <row r="988" spans="142:148" x14ac:dyDescent="0.25">
      <c r="EL988">
        <v>981</v>
      </c>
      <c r="EM988" t="e">
        <v>#REF!</v>
      </c>
      <c r="EN988" t="e">
        <v>#REF!</v>
      </c>
      <c r="EP988" t="e">
        <f t="shared" si="78"/>
        <v>#REF!</v>
      </c>
      <c r="EQ988" t="e">
        <f t="shared" si="79"/>
        <v>#REF!</v>
      </c>
      <c r="ER988" t="e">
        <f t="shared" si="80"/>
        <v>#REF!</v>
      </c>
    </row>
    <row r="989" spans="142:148" x14ac:dyDescent="0.25">
      <c r="EL989">
        <v>982</v>
      </c>
      <c r="EM989" t="e">
        <v>#REF!</v>
      </c>
      <c r="EN989" t="e">
        <v>#REF!</v>
      </c>
      <c r="EP989" t="e">
        <f t="shared" si="78"/>
        <v>#REF!</v>
      </c>
      <c r="EQ989" t="e">
        <f t="shared" si="79"/>
        <v>#REF!</v>
      </c>
      <c r="ER989" t="e">
        <f t="shared" si="80"/>
        <v>#REF!</v>
      </c>
    </row>
    <row r="990" spans="142:148" x14ac:dyDescent="0.25">
      <c r="EL990">
        <v>983</v>
      </c>
      <c r="EM990" t="e">
        <v>#REF!</v>
      </c>
      <c r="EN990" t="e">
        <v>#REF!</v>
      </c>
      <c r="EP990" t="e">
        <f t="shared" si="78"/>
        <v>#REF!</v>
      </c>
      <c r="EQ990" t="e">
        <f t="shared" si="79"/>
        <v>#REF!</v>
      </c>
      <c r="ER990" t="e">
        <f t="shared" si="80"/>
        <v>#REF!</v>
      </c>
    </row>
    <row r="991" spans="142:148" x14ac:dyDescent="0.25">
      <c r="EL991">
        <v>984</v>
      </c>
      <c r="EM991" t="e">
        <v>#REF!</v>
      </c>
      <c r="EN991" t="e">
        <v>#REF!</v>
      </c>
      <c r="EP991" t="e">
        <f t="shared" si="78"/>
        <v>#REF!</v>
      </c>
      <c r="EQ991" t="e">
        <f t="shared" si="79"/>
        <v>#REF!</v>
      </c>
      <c r="ER991" t="e">
        <f t="shared" si="80"/>
        <v>#REF!</v>
      </c>
    </row>
    <row r="992" spans="142:148" x14ac:dyDescent="0.25">
      <c r="EL992">
        <v>985</v>
      </c>
      <c r="EM992" t="e">
        <v>#REF!</v>
      </c>
      <c r="EN992" t="e">
        <v>#REF!</v>
      </c>
      <c r="EP992" t="e">
        <f t="shared" si="78"/>
        <v>#REF!</v>
      </c>
      <c r="EQ992" t="e">
        <f t="shared" si="79"/>
        <v>#REF!</v>
      </c>
      <c r="ER992" t="e">
        <f t="shared" si="80"/>
        <v>#REF!</v>
      </c>
    </row>
    <row r="993" spans="142:148" x14ac:dyDescent="0.25">
      <c r="EL993">
        <v>986</v>
      </c>
      <c r="EM993" t="e">
        <v>#REF!</v>
      </c>
      <c r="EN993" t="e">
        <v>#REF!</v>
      </c>
      <c r="EP993" t="e">
        <f t="shared" si="78"/>
        <v>#REF!</v>
      </c>
      <c r="EQ993" t="e">
        <f t="shared" si="79"/>
        <v>#REF!</v>
      </c>
      <c r="ER993" t="e">
        <f t="shared" si="80"/>
        <v>#REF!</v>
      </c>
    </row>
    <row r="994" spans="142:148" x14ac:dyDescent="0.25">
      <c r="EL994">
        <v>987</v>
      </c>
      <c r="EM994" t="e">
        <v>#REF!</v>
      </c>
      <c r="EN994" t="e">
        <v>#REF!</v>
      </c>
      <c r="EP994" t="e">
        <f t="shared" si="78"/>
        <v>#REF!</v>
      </c>
      <c r="EQ994" t="e">
        <f t="shared" si="79"/>
        <v>#REF!</v>
      </c>
      <c r="ER994" t="e">
        <f t="shared" si="80"/>
        <v>#REF!</v>
      </c>
    </row>
    <row r="995" spans="142:148" x14ac:dyDescent="0.25">
      <c r="EL995">
        <v>988</v>
      </c>
      <c r="EM995" t="e">
        <v>#REF!</v>
      </c>
      <c r="EN995" t="e">
        <v>#REF!</v>
      </c>
      <c r="EP995" t="e">
        <f t="shared" si="78"/>
        <v>#REF!</v>
      </c>
      <c r="EQ995" t="e">
        <f t="shared" si="79"/>
        <v>#REF!</v>
      </c>
      <c r="ER995" t="e">
        <f t="shared" si="80"/>
        <v>#REF!</v>
      </c>
    </row>
    <row r="996" spans="142:148" x14ac:dyDescent="0.25">
      <c r="EL996">
        <v>989</v>
      </c>
      <c r="EM996" t="e">
        <v>#REF!</v>
      </c>
      <c r="EN996" t="e">
        <v>#REF!</v>
      </c>
      <c r="EP996" t="e">
        <f t="shared" si="78"/>
        <v>#REF!</v>
      </c>
      <c r="EQ996" t="e">
        <f t="shared" si="79"/>
        <v>#REF!</v>
      </c>
      <c r="ER996" t="e">
        <f t="shared" si="80"/>
        <v>#REF!</v>
      </c>
    </row>
    <row r="997" spans="142:148" x14ac:dyDescent="0.25">
      <c r="EL997">
        <v>990</v>
      </c>
      <c r="EM997" t="e">
        <v>#REF!</v>
      </c>
      <c r="EN997" t="e">
        <v>#REF!</v>
      </c>
      <c r="EP997" t="e">
        <f t="shared" si="78"/>
        <v>#REF!</v>
      </c>
      <c r="EQ997" t="e">
        <f t="shared" si="79"/>
        <v>#REF!</v>
      </c>
      <c r="ER997" t="e">
        <f t="shared" si="80"/>
        <v>#REF!</v>
      </c>
    </row>
    <row r="998" spans="142:148" x14ac:dyDescent="0.25">
      <c r="EL998">
        <v>991</v>
      </c>
      <c r="EM998" t="e">
        <v>#REF!</v>
      </c>
      <c r="EN998" t="e">
        <v>#REF!</v>
      </c>
      <c r="EP998" t="e">
        <f t="shared" si="78"/>
        <v>#REF!</v>
      </c>
      <c r="EQ998" t="e">
        <f t="shared" si="79"/>
        <v>#REF!</v>
      </c>
      <c r="ER998" t="e">
        <f t="shared" si="80"/>
        <v>#REF!</v>
      </c>
    </row>
    <row r="999" spans="142:148" x14ac:dyDescent="0.25">
      <c r="EL999">
        <v>992</v>
      </c>
      <c r="EM999" t="e">
        <v>#REF!</v>
      </c>
      <c r="EN999" t="e">
        <v>#REF!</v>
      </c>
      <c r="EP999" t="e">
        <f t="shared" si="78"/>
        <v>#REF!</v>
      </c>
      <c r="EQ999" t="e">
        <f t="shared" si="79"/>
        <v>#REF!</v>
      </c>
      <c r="ER999" t="e">
        <f t="shared" si="80"/>
        <v>#REF!</v>
      </c>
    </row>
    <row r="1000" spans="142:148" x14ac:dyDescent="0.25">
      <c r="EL1000">
        <v>993</v>
      </c>
      <c r="EM1000" t="e">
        <v>#REF!</v>
      </c>
      <c r="EN1000" t="e">
        <v>#REF!</v>
      </c>
      <c r="EP1000" t="e">
        <f t="shared" si="78"/>
        <v>#REF!</v>
      </c>
      <c r="EQ1000" t="e">
        <f t="shared" si="79"/>
        <v>#REF!</v>
      </c>
      <c r="ER1000" t="e">
        <f t="shared" si="80"/>
        <v>#REF!</v>
      </c>
    </row>
    <row r="1001" spans="142:148" x14ac:dyDescent="0.25">
      <c r="EL1001">
        <v>994</v>
      </c>
      <c r="EM1001" t="e">
        <v>#REF!</v>
      </c>
      <c r="EN1001" t="e">
        <v>#REF!</v>
      </c>
      <c r="EP1001" t="e">
        <f t="shared" si="78"/>
        <v>#REF!</v>
      </c>
      <c r="EQ1001" t="e">
        <f t="shared" si="79"/>
        <v>#REF!</v>
      </c>
      <c r="ER1001" t="e">
        <f t="shared" si="80"/>
        <v>#REF!</v>
      </c>
    </row>
    <row r="1002" spans="142:148" x14ac:dyDescent="0.25">
      <c r="EL1002">
        <v>995</v>
      </c>
      <c r="EM1002" t="e">
        <v>#REF!</v>
      </c>
      <c r="EN1002" t="e">
        <v>#REF!</v>
      </c>
      <c r="EP1002" t="e">
        <f t="shared" si="78"/>
        <v>#REF!</v>
      </c>
      <c r="EQ1002" t="e">
        <f t="shared" si="79"/>
        <v>#REF!</v>
      </c>
      <c r="ER1002" t="e">
        <f t="shared" si="80"/>
        <v>#REF!</v>
      </c>
    </row>
    <row r="1003" spans="142:148" x14ac:dyDescent="0.25">
      <c r="EL1003">
        <v>996</v>
      </c>
      <c r="EM1003" t="e">
        <v>#REF!</v>
      </c>
      <c r="EN1003" t="e">
        <v>#REF!</v>
      </c>
      <c r="EP1003" t="e">
        <f t="shared" si="78"/>
        <v>#REF!</v>
      </c>
      <c r="EQ1003" t="e">
        <f t="shared" si="79"/>
        <v>#REF!</v>
      </c>
      <c r="ER1003" t="e">
        <f t="shared" si="80"/>
        <v>#REF!</v>
      </c>
    </row>
    <row r="1004" spans="142:148" x14ac:dyDescent="0.25">
      <c r="EL1004">
        <v>997</v>
      </c>
      <c r="EM1004" t="e">
        <v>#REF!</v>
      </c>
      <c r="EN1004" t="e">
        <v>#REF!</v>
      </c>
      <c r="EP1004" t="e">
        <f t="shared" si="78"/>
        <v>#REF!</v>
      </c>
      <c r="EQ1004" t="e">
        <f t="shared" si="79"/>
        <v>#REF!</v>
      </c>
      <c r="ER1004" t="e">
        <f t="shared" si="80"/>
        <v>#REF!</v>
      </c>
    </row>
    <row r="1005" spans="142:148" x14ac:dyDescent="0.25">
      <c r="EL1005">
        <v>998</v>
      </c>
      <c r="EM1005" t="e">
        <v>#REF!</v>
      </c>
      <c r="EN1005" t="e">
        <v>#REF!</v>
      </c>
      <c r="EP1005" t="e">
        <f t="shared" si="78"/>
        <v>#REF!</v>
      </c>
      <c r="EQ1005" t="e">
        <f t="shared" si="79"/>
        <v>#REF!</v>
      </c>
      <c r="ER1005" t="e">
        <f t="shared" si="80"/>
        <v>#REF!</v>
      </c>
    </row>
    <row r="1006" spans="142:148" x14ac:dyDescent="0.25">
      <c r="EL1006">
        <v>999</v>
      </c>
      <c r="EM1006" t="e">
        <v>#REF!</v>
      </c>
      <c r="EN1006" t="e">
        <v>#REF!</v>
      </c>
      <c r="EP1006" t="e">
        <f t="shared" si="78"/>
        <v>#REF!</v>
      </c>
      <c r="EQ1006" t="e">
        <f t="shared" si="79"/>
        <v>#REF!</v>
      </c>
      <c r="ER1006" t="e">
        <f t="shared" si="80"/>
        <v>#REF!</v>
      </c>
    </row>
    <row r="1007" spans="142:148" x14ac:dyDescent="0.25">
      <c r="EL1007">
        <v>1000</v>
      </c>
      <c r="EM1007" t="e">
        <v>#REF!</v>
      </c>
      <c r="EN1007" t="e">
        <v>#REF!</v>
      </c>
      <c r="EP1007" t="e">
        <f t="shared" si="78"/>
        <v>#REF!</v>
      </c>
      <c r="EQ1007" t="e">
        <f t="shared" si="79"/>
        <v>#REF!</v>
      </c>
      <c r="ER1007" t="e">
        <f t="shared" si="80"/>
        <v>#REF!</v>
      </c>
    </row>
    <row r="1008" spans="142:148" x14ac:dyDescent="0.25">
      <c r="EL1008">
        <v>1001</v>
      </c>
      <c r="EM1008" t="e">
        <v>#REF!</v>
      </c>
      <c r="EN1008" t="e">
        <v>#REF!</v>
      </c>
      <c r="EP1008" t="e">
        <f t="shared" si="78"/>
        <v>#REF!</v>
      </c>
      <c r="EQ1008" t="e">
        <f t="shared" si="79"/>
        <v>#REF!</v>
      </c>
      <c r="ER1008" t="e">
        <f t="shared" si="80"/>
        <v>#REF!</v>
      </c>
    </row>
    <row r="1009" spans="142:148" x14ac:dyDescent="0.25">
      <c r="EL1009">
        <v>1002</v>
      </c>
      <c r="EM1009" t="e">
        <v>#REF!</v>
      </c>
      <c r="EN1009" t="e">
        <v>#REF!</v>
      </c>
      <c r="EP1009" t="e">
        <f t="shared" si="78"/>
        <v>#REF!</v>
      </c>
      <c r="EQ1009" t="e">
        <f t="shared" si="79"/>
        <v>#REF!</v>
      </c>
      <c r="ER1009" t="e">
        <f t="shared" si="80"/>
        <v>#REF!</v>
      </c>
    </row>
    <row r="1010" spans="142:148" x14ac:dyDescent="0.25">
      <c r="EL1010">
        <v>1003</v>
      </c>
      <c r="EM1010" t="e">
        <v>#REF!</v>
      </c>
      <c r="EN1010" t="e">
        <v>#REF!</v>
      </c>
      <c r="EP1010" t="e">
        <f t="shared" si="78"/>
        <v>#REF!</v>
      </c>
      <c r="EQ1010" t="e">
        <f t="shared" si="79"/>
        <v>#REF!</v>
      </c>
      <c r="ER1010" t="e">
        <f t="shared" si="80"/>
        <v>#REF!</v>
      </c>
    </row>
    <row r="1011" spans="142:148" x14ac:dyDescent="0.25">
      <c r="EL1011">
        <v>1004</v>
      </c>
      <c r="EM1011" t="e">
        <v>#REF!</v>
      </c>
      <c r="EN1011" t="e">
        <v>#REF!</v>
      </c>
      <c r="EP1011" t="e">
        <f t="shared" si="78"/>
        <v>#REF!</v>
      </c>
      <c r="EQ1011" t="e">
        <f t="shared" si="79"/>
        <v>#REF!</v>
      </c>
      <c r="ER1011" t="e">
        <f t="shared" si="80"/>
        <v>#REF!</v>
      </c>
    </row>
    <row r="1012" spans="142:148" x14ac:dyDescent="0.25">
      <c r="EL1012">
        <v>1005</v>
      </c>
      <c r="EM1012" t="e">
        <v>#REF!</v>
      </c>
      <c r="EN1012" t="e">
        <v>#REF!</v>
      </c>
      <c r="EP1012" t="e">
        <f t="shared" si="78"/>
        <v>#REF!</v>
      </c>
      <c r="EQ1012" t="e">
        <f t="shared" si="79"/>
        <v>#REF!</v>
      </c>
      <c r="ER1012" t="e">
        <f t="shared" si="80"/>
        <v>#REF!</v>
      </c>
    </row>
    <row r="1013" spans="142:148" x14ac:dyDescent="0.25">
      <c r="EL1013">
        <v>1006</v>
      </c>
      <c r="EM1013" t="e">
        <v>#REF!</v>
      </c>
      <c r="EN1013" t="e">
        <v>#REF!</v>
      </c>
      <c r="EP1013" t="e">
        <f t="shared" si="78"/>
        <v>#REF!</v>
      </c>
      <c r="EQ1013" t="e">
        <f t="shared" si="79"/>
        <v>#REF!</v>
      </c>
      <c r="ER1013" t="e">
        <f t="shared" si="80"/>
        <v>#REF!</v>
      </c>
    </row>
    <row r="1014" spans="142:148" x14ac:dyDescent="0.25">
      <c r="EL1014">
        <v>1007</v>
      </c>
      <c r="EM1014" t="e">
        <v>#REF!</v>
      </c>
      <c r="EN1014" t="e">
        <v>#REF!</v>
      </c>
      <c r="EP1014" t="e">
        <f t="shared" si="78"/>
        <v>#REF!</v>
      </c>
      <c r="EQ1014" t="e">
        <f t="shared" si="79"/>
        <v>#REF!</v>
      </c>
      <c r="ER1014" t="e">
        <f t="shared" si="80"/>
        <v>#REF!</v>
      </c>
    </row>
    <row r="1015" spans="142:148" x14ac:dyDescent="0.25">
      <c r="EL1015">
        <v>1008</v>
      </c>
      <c r="EM1015" t="e">
        <v>#REF!</v>
      </c>
      <c r="EN1015" t="e">
        <v>#REF!</v>
      </c>
      <c r="EP1015" t="e">
        <f t="shared" si="78"/>
        <v>#REF!</v>
      </c>
      <c r="EQ1015" t="e">
        <f t="shared" si="79"/>
        <v>#REF!</v>
      </c>
      <c r="ER1015" t="e">
        <f t="shared" si="80"/>
        <v>#REF!</v>
      </c>
    </row>
    <row r="1016" spans="142:148" x14ac:dyDescent="0.25">
      <c r="EL1016">
        <v>1009</v>
      </c>
      <c r="EM1016" t="e">
        <v>#REF!</v>
      </c>
      <c r="EN1016" t="e">
        <v>#REF!</v>
      </c>
      <c r="EP1016" t="e">
        <f t="shared" si="78"/>
        <v>#REF!</v>
      </c>
      <c r="EQ1016" t="e">
        <f t="shared" si="79"/>
        <v>#REF!</v>
      </c>
      <c r="ER1016" t="e">
        <f t="shared" si="80"/>
        <v>#REF!</v>
      </c>
    </row>
    <row r="1017" spans="142:148" x14ac:dyDescent="0.25">
      <c r="EL1017">
        <v>1010</v>
      </c>
      <c r="EM1017" t="e">
        <v>#REF!</v>
      </c>
      <c r="EN1017" t="e">
        <v>#REF!</v>
      </c>
      <c r="EP1017" t="e">
        <f t="shared" si="78"/>
        <v>#REF!</v>
      </c>
      <c r="EQ1017" t="e">
        <f t="shared" si="79"/>
        <v>#REF!</v>
      </c>
      <c r="ER1017" t="e">
        <f t="shared" si="80"/>
        <v>#REF!</v>
      </c>
    </row>
    <row r="1018" spans="142:148" x14ac:dyDescent="0.25">
      <c r="EL1018">
        <v>1011</v>
      </c>
      <c r="EM1018" t="e">
        <v>#REF!</v>
      </c>
      <c r="EN1018" t="e">
        <v>#REF!</v>
      </c>
      <c r="EP1018" t="e">
        <f t="shared" si="78"/>
        <v>#REF!</v>
      </c>
      <c r="EQ1018" t="e">
        <f t="shared" si="79"/>
        <v>#REF!</v>
      </c>
      <c r="ER1018" t="e">
        <f t="shared" si="80"/>
        <v>#REF!</v>
      </c>
    </row>
    <row r="1019" spans="142:148" x14ac:dyDescent="0.25">
      <c r="EL1019">
        <v>1012</v>
      </c>
      <c r="EM1019" t="e">
        <v>#REF!</v>
      </c>
      <c r="EN1019" t="e">
        <v>#REF!</v>
      </c>
      <c r="EP1019" t="e">
        <f t="shared" si="78"/>
        <v>#REF!</v>
      </c>
      <c r="EQ1019" t="e">
        <f t="shared" si="79"/>
        <v>#REF!</v>
      </c>
      <c r="ER1019" t="e">
        <f t="shared" si="80"/>
        <v>#REF!</v>
      </c>
    </row>
    <row r="1020" spans="142:148" x14ac:dyDescent="0.25">
      <c r="EL1020">
        <v>1013</v>
      </c>
      <c r="EM1020" t="e">
        <v>#REF!</v>
      </c>
      <c r="EN1020" t="e">
        <v>#REF!</v>
      </c>
      <c r="EP1020" t="e">
        <f t="shared" si="78"/>
        <v>#REF!</v>
      </c>
      <c r="EQ1020" t="e">
        <f t="shared" si="79"/>
        <v>#REF!</v>
      </c>
      <c r="ER1020" t="e">
        <f t="shared" si="80"/>
        <v>#REF!</v>
      </c>
    </row>
    <row r="1021" spans="142:148" x14ac:dyDescent="0.25">
      <c r="EL1021">
        <v>1014</v>
      </c>
      <c r="EM1021" t="e">
        <v>#REF!</v>
      </c>
      <c r="EN1021" t="e">
        <v>#REF!</v>
      </c>
      <c r="EP1021" t="e">
        <f t="shared" si="78"/>
        <v>#REF!</v>
      </c>
      <c r="EQ1021" t="e">
        <f t="shared" si="79"/>
        <v>#REF!</v>
      </c>
      <c r="ER1021" t="e">
        <f t="shared" si="80"/>
        <v>#REF!</v>
      </c>
    </row>
    <row r="1022" spans="142:148" x14ac:dyDescent="0.25">
      <c r="EL1022">
        <v>1015</v>
      </c>
      <c r="EM1022" t="e">
        <v>#REF!</v>
      </c>
      <c r="EN1022" t="e">
        <v>#REF!</v>
      </c>
      <c r="EP1022" t="e">
        <f t="shared" si="78"/>
        <v>#REF!</v>
      </c>
      <c r="EQ1022" t="e">
        <f t="shared" si="79"/>
        <v>#REF!</v>
      </c>
      <c r="ER1022" t="e">
        <f t="shared" si="80"/>
        <v>#REF!</v>
      </c>
    </row>
    <row r="1023" spans="142:148" x14ac:dyDescent="0.25">
      <c r="EL1023">
        <v>1016</v>
      </c>
      <c r="EM1023" t="e">
        <v>#REF!</v>
      </c>
      <c r="EN1023" t="e">
        <v>#REF!</v>
      </c>
      <c r="EP1023" t="e">
        <f t="shared" si="78"/>
        <v>#REF!</v>
      </c>
      <c r="EQ1023" t="e">
        <f t="shared" si="79"/>
        <v>#REF!</v>
      </c>
      <c r="ER1023" t="e">
        <f t="shared" si="80"/>
        <v>#REF!</v>
      </c>
    </row>
    <row r="1024" spans="142:148" x14ac:dyDescent="0.25">
      <c r="EL1024">
        <v>1017</v>
      </c>
      <c r="EM1024" t="e">
        <v>#REF!</v>
      </c>
      <c r="EN1024" t="e">
        <v>#REF!</v>
      </c>
      <c r="EP1024" t="e">
        <f t="shared" si="78"/>
        <v>#REF!</v>
      </c>
      <c r="EQ1024" t="e">
        <f t="shared" si="79"/>
        <v>#REF!</v>
      </c>
      <c r="ER1024" t="e">
        <f t="shared" si="80"/>
        <v>#REF!</v>
      </c>
    </row>
    <row r="1025" spans="142:148" x14ac:dyDescent="0.25">
      <c r="EL1025">
        <v>1018</v>
      </c>
      <c r="EM1025" t="e">
        <v>#REF!</v>
      </c>
      <c r="EN1025" t="e">
        <v>#REF!</v>
      </c>
      <c r="EP1025" t="e">
        <f t="shared" si="78"/>
        <v>#REF!</v>
      </c>
      <c r="EQ1025" t="e">
        <f t="shared" si="79"/>
        <v>#REF!</v>
      </c>
      <c r="ER1025" t="e">
        <f t="shared" si="80"/>
        <v>#REF!</v>
      </c>
    </row>
    <row r="1026" spans="142:148" x14ac:dyDescent="0.25">
      <c r="EL1026">
        <v>1019</v>
      </c>
      <c r="EM1026" t="e">
        <v>#REF!</v>
      </c>
      <c r="EN1026" t="e">
        <v>#REF!</v>
      </c>
      <c r="EP1026" t="e">
        <f t="shared" si="78"/>
        <v>#REF!</v>
      </c>
      <c r="EQ1026" t="e">
        <f t="shared" si="79"/>
        <v>#REF!</v>
      </c>
      <c r="ER1026" t="e">
        <f t="shared" si="80"/>
        <v>#REF!</v>
      </c>
    </row>
    <row r="1027" spans="142:148" x14ac:dyDescent="0.25">
      <c r="EL1027">
        <v>1020</v>
      </c>
      <c r="EM1027" t="e">
        <v>#REF!</v>
      </c>
      <c r="EN1027" t="e">
        <v>#REF!</v>
      </c>
      <c r="EP1027" t="e">
        <f t="shared" si="78"/>
        <v>#REF!</v>
      </c>
      <c r="EQ1027" t="e">
        <f t="shared" si="79"/>
        <v>#REF!</v>
      </c>
      <c r="ER1027" t="e">
        <f t="shared" si="80"/>
        <v>#REF!</v>
      </c>
    </row>
    <row r="1028" spans="142:148" x14ac:dyDescent="0.25">
      <c r="EL1028">
        <v>1021</v>
      </c>
      <c r="EM1028" t="e">
        <v>#REF!</v>
      </c>
      <c r="EN1028" t="e">
        <v>#REF!</v>
      </c>
      <c r="EP1028" t="e">
        <f t="shared" si="78"/>
        <v>#REF!</v>
      </c>
      <c r="EQ1028" t="e">
        <f t="shared" si="79"/>
        <v>#REF!</v>
      </c>
      <c r="ER1028" t="e">
        <f t="shared" si="80"/>
        <v>#REF!</v>
      </c>
    </row>
    <row r="1029" spans="142:148" x14ac:dyDescent="0.25">
      <c r="EL1029">
        <v>1022</v>
      </c>
      <c r="EM1029" t="e">
        <v>#REF!</v>
      </c>
      <c r="EN1029" t="e">
        <v>#REF!</v>
      </c>
      <c r="EP1029" t="e">
        <f t="shared" si="78"/>
        <v>#REF!</v>
      </c>
      <c r="EQ1029" t="e">
        <f t="shared" si="79"/>
        <v>#REF!</v>
      </c>
      <c r="ER1029" t="e">
        <f t="shared" si="80"/>
        <v>#REF!</v>
      </c>
    </row>
    <row r="1030" spans="142:148" x14ac:dyDescent="0.25">
      <c r="EL1030">
        <v>1023</v>
      </c>
      <c r="EM1030" t="e">
        <v>#REF!</v>
      </c>
      <c r="EN1030" t="e">
        <v>#REF!</v>
      </c>
      <c r="EP1030" t="e">
        <f t="shared" si="78"/>
        <v>#REF!</v>
      </c>
      <c r="EQ1030" t="e">
        <f t="shared" si="79"/>
        <v>#REF!</v>
      </c>
      <c r="ER1030" t="e">
        <f t="shared" si="80"/>
        <v>#REF!</v>
      </c>
    </row>
    <row r="1031" spans="142:148" x14ac:dyDescent="0.25">
      <c r="EL1031">
        <v>1024</v>
      </c>
      <c r="EM1031" t="e">
        <v>#REF!</v>
      </c>
      <c r="EN1031" t="e">
        <v>#REF!</v>
      </c>
      <c r="EP1031" t="e">
        <f t="shared" si="78"/>
        <v>#REF!</v>
      </c>
      <c r="EQ1031" t="e">
        <f t="shared" si="79"/>
        <v>#REF!</v>
      </c>
      <c r="ER1031" t="e">
        <f t="shared" si="80"/>
        <v>#REF!</v>
      </c>
    </row>
    <row r="1032" spans="142:148" x14ac:dyDescent="0.25">
      <c r="EL1032">
        <v>1025</v>
      </c>
      <c r="EM1032" t="e">
        <v>#REF!</v>
      </c>
      <c r="EN1032" t="e">
        <v>#REF!</v>
      </c>
      <c r="EP1032" t="e">
        <f t="shared" ref="EP1032:EP1095" si="81">IF(EM1032&gt;EN1032,1,0)</f>
        <v>#REF!</v>
      </c>
      <c r="EQ1032" t="e">
        <f t="shared" ref="EQ1032:EQ1095" si="82">IF(EP1032&gt;0,0,1)</f>
        <v>#REF!</v>
      </c>
      <c r="ER1032" t="e">
        <f t="shared" ref="ER1032:ER1095" si="83">IF(EM1032&gt;EN1032,EM1032-EN1032,EN1032-EM1032)</f>
        <v>#REF!</v>
      </c>
    </row>
    <row r="1033" spans="142:148" x14ac:dyDescent="0.25">
      <c r="EL1033">
        <v>1026</v>
      </c>
      <c r="EM1033" t="e">
        <v>#REF!</v>
      </c>
      <c r="EN1033" t="e">
        <v>#REF!</v>
      </c>
      <c r="EP1033" t="e">
        <f t="shared" si="81"/>
        <v>#REF!</v>
      </c>
      <c r="EQ1033" t="e">
        <f t="shared" si="82"/>
        <v>#REF!</v>
      </c>
      <c r="ER1033" t="e">
        <f t="shared" si="83"/>
        <v>#REF!</v>
      </c>
    </row>
    <row r="1034" spans="142:148" x14ac:dyDescent="0.25">
      <c r="EL1034">
        <v>1027</v>
      </c>
      <c r="EM1034" t="e">
        <v>#REF!</v>
      </c>
      <c r="EN1034" t="e">
        <v>#REF!</v>
      </c>
      <c r="EP1034" t="e">
        <f t="shared" si="81"/>
        <v>#REF!</v>
      </c>
      <c r="EQ1034" t="e">
        <f t="shared" si="82"/>
        <v>#REF!</v>
      </c>
      <c r="ER1034" t="e">
        <f t="shared" si="83"/>
        <v>#REF!</v>
      </c>
    </row>
    <row r="1035" spans="142:148" x14ac:dyDescent="0.25">
      <c r="EL1035">
        <v>1028</v>
      </c>
      <c r="EM1035" t="e">
        <v>#REF!</v>
      </c>
      <c r="EN1035" t="e">
        <v>#REF!</v>
      </c>
      <c r="EP1035" t="e">
        <f t="shared" si="81"/>
        <v>#REF!</v>
      </c>
      <c r="EQ1035" t="e">
        <f t="shared" si="82"/>
        <v>#REF!</v>
      </c>
      <c r="ER1035" t="e">
        <f t="shared" si="83"/>
        <v>#REF!</v>
      </c>
    </row>
    <row r="1036" spans="142:148" x14ac:dyDescent="0.25">
      <c r="EL1036">
        <v>1029</v>
      </c>
      <c r="EM1036" t="e">
        <v>#REF!</v>
      </c>
      <c r="EN1036" t="e">
        <v>#REF!</v>
      </c>
      <c r="EP1036" t="e">
        <f t="shared" si="81"/>
        <v>#REF!</v>
      </c>
      <c r="EQ1036" t="e">
        <f t="shared" si="82"/>
        <v>#REF!</v>
      </c>
      <c r="ER1036" t="e">
        <f t="shared" si="83"/>
        <v>#REF!</v>
      </c>
    </row>
    <row r="1037" spans="142:148" x14ac:dyDescent="0.25">
      <c r="EL1037">
        <v>1030</v>
      </c>
      <c r="EM1037" t="e">
        <v>#REF!</v>
      </c>
      <c r="EN1037" t="e">
        <v>#REF!</v>
      </c>
      <c r="EP1037" t="e">
        <f t="shared" si="81"/>
        <v>#REF!</v>
      </c>
      <c r="EQ1037" t="e">
        <f t="shared" si="82"/>
        <v>#REF!</v>
      </c>
      <c r="ER1037" t="e">
        <f t="shared" si="83"/>
        <v>#REF!</v>
      </c>
    </row>
    <row r="1038" spans="142:148" x14ac:dyDescent="0.25">
      <c r="EL1038">
        <v>1031</v>
      </c>
      <c r="EM1038" t="e">
        <v>#REF!</v>
      </c>
      <c r="EN1038" t="e">
        <v>#REF!</v>
      </c>
      <c r="EP1038" t="e">
        <f t="shared" si="81"/>
        <v>#REF!</v>
      </c>
      <c r="EQ1038" t="e">
        <f t="shared" si="82"/>
        <v>#REF!</v>
      </c>
      <c r="ER1038" t="e">
        <f t="shared" si="83"/>
        <v>#REF!</v>
      </c>
    </row>
    <row r="1039" spans="142:148" x14ac:dyDescent="0.25">
      <c r="EL1039">
        <v>1032</v>
      </c>
      <c r="EM1039" t="e">
        <v>#REF!</v>
      </c>
      <c r="EN1039" t="e">
        <v>#REF!</v>
      </c>
      <c r="EP1039" t="e">
        <f t="shared" si="81"/>
        <v>#REF!</v>
      </c>
      <c r="EQ1039" t="e">
        <f t="shared" si="82"/>
        <v>#REF!</v>
      </c>
      <c r="ER1039" t="e">
        <f t="shared" si="83"/>
        <v>#REF!</v>
      </c>
    </row>
    <row r="1040" spans="142:148" x14ac:dyDescent="0.25">
      <c r="EL1040">
        <v>1033</v>
      </c>
      <c r="EM1040" t="e">
        <v>#REF!</v>
      </c>
      <c r="EN1040" t="e">
        <v>#REF!</v>
      </c>
      <c r="EP1040" t="e">
        <f t="shared" si="81"/>
        <v>#REF!</v>
      </c>
      <c r="EQ1040" t="e">
        <f t="shared" si="82"/>
        <v>#REF!</v>
      </c>
      <c r="ER1040" t="e">
        <f t="shared" si="83"/>
        <v>#REF!</v>
      </c>
    </row>
    <row r="1041" spans="142:148" x14ac:dyDescent="0.25">
      <c r="EL1041">
        <v>1034</v>
      </c>
      <c r="EM1041" t="e">
        <v>#REF!</v>
      </c>
      <c r="EN1041" t="e">
        <v>#REF!</v>
      </c>
      <c r="EP1041" t="e">
        <f t="shared" si="81"/>
        <v>#REF!</v>
      </c>
      <c r="EQ1041" t="e">
        <f t="shared" si="82"/>
        <v>#REF!</v>
      </c>
      <c r="ER1041" t="e">
        <f t="shared" si="83"/>
        <v>#REF!</v>
      </c>
    </row>
    <row r="1042" spans="142:148" x14ac:dyDescent="0.25">
      <c r="EL1042">
        <v>1035</v>
      </c>
      <c r="EM1042" t="e">
        <v>#REF!</v>
      </c>
      <c r="EN1042" t="e">
        <v>#REF!</v>
      </c>
      <c r="EP1042" t="e">
        <f t="shared" si="81"/>
        <v>#REF!</v>
      </c>
      <c r="EQ1042" t="e">
        <f t="shared" si="82"/>
        <v>#REF!</v>
      </c>
      <c r="ER1042" t="e">
        <f t="shared" si="83"/>
        <v>#REF!</v>
      </c>
    </row>
    <row r="1043" spans="142:148" x14ac:dyDescent="0.25">
      <c r="EL1043">
        <v>1036</v>
      </c>
      <c r="EM1043" t="e">
        <v>#REF!</v>
      </c>
      <c r="EN1043" t="e">
        <v>#REF!</v>
      </c>
      <c r="EP1043" t="e">
        <f t="shared" si="81"/>
        <v>#REF!</v>
      </c>
      <c r="EQ1043" t="e">
        <f t="shared" si="82"/>
        <v>#REF!</v>
      </c>
      <c r="ER1043" t="e">
        <f t="shared" si="83"/>
        <v>#REF!</v>
      </c>
    </row>
    <row r="1044" spans="142:148" x14ac:dyDescent="0.25">
      <c r="EL1044">
        <v>1037</v>
      </c>
      <c r="EM1044" t="e">
        <v>#REF!</v>
      </c>
      <c r="EN1044" t="e">
        <v>#REF!</v>
      </c>
      <c r="EP1044" t="e">
        <f t="shared" si="81"/>
        <v>#REF!</v>
      </c>
      <c r="EQ1044" t="e">
        <f t="shared" si="82"/>
        <v>#REF!</v>
      </c>
      <c r="ER1044" t="e">
        <f t="shared" si="83"/>
        <v>#REF!</v>
      </c>
    </row>
    <row r="1045" spans="142:148" x14ac:dyDescent="0.25">
      <c r="EL1045">
        <v>1038</v>
      </c>
      <c r="EM1045" t="e">
        <v>#REF!</v>
      </c>
      <c r="EN1045" t="e">
        <v>#REF!</v>
      </c>
      <c r="EP1045" t="e">
        <f t="shared" si="81"/>
        <v>#REF!</v>
      </c>
      <c r="EQ1045" t="e">
        <f t="shared" si="82"/>
        <v>#REF!</v>
      </c>
      <c r="ER1045" t="e">
        <f t="shared" si="83"/>
        <v>#REF!</v>
      </c>
    </row>
    <row r="1046" spans="142:148" x14ac:dyDescent="0.25">
      <c r="EL1046">
        <v>1039</v>
      </c>
      <c r="EM1046" t="e">
        <v>#REF!</v>
      </c>
      <c r="EN1046" t="e">
        <v>#REF!</v>
      </c>
      <c r="EP1046" t="e">
        <f t="shared" si="81"/>
        <v>#REF!</v>
      </c>
      <c r="EQ1046" t="e">
        <f t="shared" si="82"/>
        <v>#REF!</v>
      </c>
      <c r="ER1046" t="e">
        <f t="shared" si="83"/>
        <v>#REF!</v>
      </c>
    </row>
    <row r="1047" spans="142:148" x14ac:dyDescent="0.25">
      <c r="EL1047">
        <v>1040</v>
      </c>
      <c r="EM1047" t="e">
        <v>#REF!</v>
      </c>
      <c r="EN1047" t="e">
        <v>#REF!</v>
      </c>
      <c r="EP1047" t="e">
        <f t="shared" si="81"/>
        <v>#REF!</v>
      </c>
      <c r="EQ1047" t="e">
        <f t="shared" si="82"/>
        <v>#REF!</v>
      </c>
      <c r="ER1047" t="e">
        <f t="shared" si="83"/>
        <v>#REF!</v>
      </c>
    </row>
    <row r="1048" spans="142:148" x14ac:dyDescent="0.25">
      <c r="EL1048">
        <v>1041</v>
      </c>
      <c r="EM1048" t="e">
        <v>#REF!</v>
      </c>
      <c r="EN1048" t="e">
        <v>#REF!</v>
      </c>
      <c r="EP1048" t="e">
        <f t="shared" si="81"/>
        <v>#REF!</v>
      </c>
      <c r="EQ1048" t="e">
        <f t="shared" si="82"/>
        <v>#REF!</v>
      </c>
      <c r="ER1048" t="e">
        <f t="shared" si="83"/>
        <v>#REF!</v>
      </c>
    </row>
    <row r="1049" spans="142:148" x14ac:dyDescent="0.25">
      <c r="EL1049">
        <v>1042</v>
      </c>
      <c r="EM1049" t="e">
        <v>#REF!</v>
      </c>
      <c r="EN1049" t="e">
        <v>#REF!</v>
      </c>
      <c r="EP1049" t="e">
        <f t="shared" si="81"/>
        <v>#REF!</v>
      </c>
      <c r="EQ1049" t="e">
        <f t="shared" si="82"/>
        <v>#REF!</v>
      </c>
      <c r="ER1049" t="e">
        <f t="shared" si="83"/>
        <v>#REF!</v>
      </c>
    </row>
    <row r="1050" spans="142:148" x14ac:dyDescent="0.25">
      <c r="EL1050">
        <v>1043</v>
      </c>
      <c r="EM1050" t="e">
        <v>#REF!</v>
      </c>
      <c r="EN1050" t="e">
        <v>#REF!</v>
      </c>
      <c r="EP1050" t="e">
        <f t="shared" si="81"/>
        <v>#REF!</v>
      </c>
      <c r="EQ1050" t="e">
        <f t="shared" si="82"/>
        <v>#REF!</v>
      </c>
      <c r="ER1050" t="e">
        <f t="shared" si="83"/>
        <v>#REF!</v>
      </c>
    </row>
    <row r="1051" spans="142:148" x14ac:dyDescent="0.25">
      <c r="EL1051">
        <v>1044</v>
      </c>
      <c r="EM1051" t="e">
        <v>#REF!</v>
      </c>
      <c r="EN1051" t="e">
        <v>#REF!</v>
      </c>
      <c r="EP1051" t="e">
        <f t="shared" si="81"/>
        <v>#REF!</v>
      </c>
      <c r="EQ1051" t="e">
        <f t="shared" si="82"/>
        <v>#REF!</v>
      </c>
      <c r="ER1051" t="e">
        <f t="shared" si="83"/>
        <v>#REF!</v>
      </c>
    </row>
    <row r="1052" spans="142:148" x14ac:dyDescent="0.25">
      <c r="EL1052">
        <v>1045</v>
      </c>
      <c r="EM1052" t="e">
        <v>#REF!</v>
      </c>
      <c r="EN1052" t="e">
        <v>#REF!</v>
      </c>
      <c r="EP1052" t="e">
        <f t="shared" si="81"/>
        <v>#REF!</v>
      </c>
      <c r="EQ1052" t="e">
        <f t="shared" si="82"/>
        <v>#REF!</v>
      </c>
      <c r="ER1052" t="e">
        <f t="shared" si="83"/>
        <v>#REF!</v>
      </c>
    </row>
    <row r="1053" spans="142:148" x14ac:dyDescent="0.25">
      <c r="EL1053">
        <v>1046</v>
      </c>
      <c r="EM1053" t="e">
        <v>#REF!</v>
      </c>
      <c r="EN1053" t="e">
        <v>#REF!</v>
      </c>
      <c r="EP1053" t="e">
        <f t="shared" si="81"/>
        <v>#REF!</v>
      </c>
      <c r="EQ1053" t="e">
        <f t="shared" si="82"/>
        <v>#REF!</v>
      </c>
      <c r="ER1053" t="e">
        <f t="shared" si="83"/>
        <v>#REF!</v>
      </c>
    </row>
    <row r="1054" spans="142:148" x14ac:dyDescent="0.25">
      <c r="EL1054">
        <v>1047</v>
      </c>
      <c r="EM1054" t="e">
        <v>#REF!</v>
      </c>
      <c r="EN1054" t="e">
        <v>#REF!</v>
      </c>
      <c r="EP1054" t="e">
        <f t="shared" si="81"/>
        <v>#REF!</v>
      </c>
      <c r="EQ1054" t="e">
        <f t="shared" si="82"/>
        <v>#REF!</v>
      </c>
      <c r="ER1054" t="e">
        <f t="shared" si="83"/>
        <v>#REF!</v>
      </c>
    </row>
    <row r="1055" spans="142:148" x14ac:dyDescent="0.25">
      <c r="EL1055">
        <v>1048</v>
      </c>
      <c r="EM1055" t="e">
        <v>#REF!</v>
      </c>
      <c r="EN1055" t="e">
        <v>#REF!</v>
      </c>
      <c r="EP1055" t="e">
        <f t="shared" si="81"/>
        <v>#REF!</v>
      </c>
      <c r="EQ1055" t="e">
        <f t="shared" si="82"/>
        <v>#REF!</v>
      </c>
      <c r="ER1055" t="e">
        <f t="shared" si="83"/>
        <v>#REF!</v>
      </c>
    </row>
    <row r="1056" spans="142:148" x14ac:dyDescent="0.25">
      <c r="EL1056">
        <v>1049</v>
      </c>
      <c r="EM1056" t="e">
        <v>#REF!</v>
      </c>
      <c r="EN1056" t="e">
        <v>#REF!</v>
      </c>
      <c r="EP1056" t="e">
        <f t="shared" si="81"/>
        <v>#REF!</v>
      </c>
      <c r="EQ1056" t="e">
        <f t="shared" si="82"/>
        <v>#REF!</v>
      </c>
      <c r="ER1056" t="e">
        <f t="shared" si="83"/>
        <v>#REF!</v>
      </c>
    </row>
    <row r="1057" spans="142:148" x14ac:dyDescent="0.25">
      <c r="EL1057">
        <v>1050</v>
      </c>
      <c r="EM1057" t="e">
        <v>#REF!</v>
      </c>
      <c r="EN1057" t="e">
        <v>#REF!</v>
      </c>
      <c r="EP1057" t="e">
        <f t="shared" si="81"/>
        <v>#REF!</v>
      </c>
      <c r="EQ1057" t="e">
        <f t="shared" si="82"/>
        <v>#REF!</v>
      </c>
      <c r="ER1057" t="e">
        <f t="shared" si="83"/>
        <v>#REF!</v>
      </c>
    </row>
    <row r="1058" spans="142:148" x14ac:dyDescent="0.25">
      <c r="EL1058">
        <v>1051</v>
      </c>
      <c r="EM1058" t="e">
        <v>#REF!</v>
      </c>
      <c r="EN1058" t="e">
        <v>#REF!</v>
      </c>
      <c r="EP1058" t="e">
        <f t="shared" si="81"/>
        <v>#REF!</v>
      </c>
      <c r="EQ1058" t="e">
        <f t="shared" si="82"/>
        <v>#REF!</v>
      </c>
      <c r="ER1058" t="e">
        <f t="shared" si="83"/>
        <v>#REF!</v>
      </c>
    </row>
    <row r="1059" spans="142:148" x14ac:dyDescent="0.25">
      <c r="EL1059">
        <v>1052</v>
      </c>
      <c r="EM1059" t="e">
        <v>#REF!</v>
      </c>
      <c r="EN1059" t="e">
        <v>#REF!</v>
      </c>
      <c r="EP1059" t="e">
        <f t="shared" si="81"/>
        <v>#REF!</v>
      </c>
      <c r="EQ1059" t="e">
        <f t="shared" si="82"/>
        <v>#REF!</v>
      </c>
      <c r="ER1059" t="e">
        <f t="shared" si="83"/>
        <v>#REF!</v>
      </c>
    </row>
    <row r="1060" spans="142:148" x14ac:dyDescent="0.25">
      <c r="EL1060">
        <v>1053</v>
      </c>
      <c r="EM1060" t="e">
        <v>#REF!</v>
      </c>
      <c r="EN1060" t="e">
        <v>#REF!</v>
      </c>
      <c r="EP1060" t="e">
        <f t="shared" si="81"/>
        <v>#REF!</v>
      </c>
      <c r="EQ1060" t="e">
        <f t="shared" si="82"/>
        <v>#REF!</v>
      </c>
      <c r="ER1060" t="e">
        <f t="shared" si="83"/>
        <v>#REF!</v>
      </c>
    </row>
    <row r="1061" spans="142:148" x14ac:dyDescent="0.25">
      <c r="EL1061">
        <v>1054</v>
      </c>
      <c r="EM1061" t="e">
        <v>#REF!</v>
      </c>
      <c r="EN1061" t="e">
        <v>#REF!</v>
      </c>
      <c r="EP1061" t="e">
        <f t="shared" si="81"/>
        <v>#REF!</v>
      </c>
      <c r="EQ1061" t="e">
        <f t="shared" si="82"/>
        <v>#REF!</v>
      </c>
      <c r="ER1061" t="e">
        <f t="shared" si="83"/>
        <v>#REF!</v>
      </c>
    </row>
    <row r="1062" spans="142:148" x14ac:dyDescent="0.25">
      <c r="EL1062">
        <v>1055</v>
      </c>
      <c r="EM1062" t="e">
        <v>#REF!</v>
      </c>
      <c r="EN1062" t="e">
        <v>#REF!</v>
      </c>
      <c r="EP1062" t="e">
        <f t="shared" si="81"/>
        <v>#REF!</v>
      </c>
      <c r="EQ1062" t="e">
        <f t="shared" si="82"/>
        <v>#REF!</v>
      </c>
      <c r="ER1062" t="e">
        <f t="shared" si="83"/>
        <v>#REF!</v>
      </c>
    </row>
    <row r="1063" spans="142:148" x14ac:dyDescent="0.25">
      <c r="EL1063">
        <v>1056</v>
      </c>
      <c r="EM1063" t="e">
        <v>#REF!</v>
      </c>
      <c r="EN1063" t="e">
        <v>#REF!</v>
      </c>
      <c r="EP1063" t="e">
        <f t="shared" si="81"/>
        <v>#REF!</v>
      </c>
      <c r="EQ1063" t="e">
        <f t="shared" si="82"/>
        <v>#REF!</v>
      </c>
      <c r="ER1063" t="e">
        <f t="shared" si="83"/>
        <v>#REF!</v>
      </c>
    </row>
    <row r="1064" spans="142:148" x14ac:dyDescent="0.25">
      <c r="EL1064">
        <v>1057</v>
      </c>
      <c r="EM1064" t="e">
        <v>#REF!</v>
      </c>
      <c r="EN1064" t="e">
        <v>#REF!</v>
      </c>
      <c r="EP1064" t="e">
        <f t="shared" si="81"/>
        <v>#REF!</v>
      </c>
      <c r="EQ1064" t="e">
        <f t="shared" si="82"/>
        <v>#REF!</v>
      </c>
      <c r="ER1064" t="e">
        <f t="shared" si="83"/>
        <v>#REF!</v>
      </c>
    </row>
    <row r="1065" spans="142:148" x14ac:dyDescent="0.25">
      <c r="EL1065">
        <v>1058</v>
      </c>
      <c r="EM1065" t="e">
        <v>#REF!</v>
      </c>
      <c r="EN1065" t="e">
        <v>#REF!</v>
      </c>
      <c r="EP1065" t="e">
        <f t="shared" si="81"/>
        <v>#REF!</v>
      </c>
      <c r="EQ1065" t="e">
        <f t="shared" si="82"/>
        <v>#REF!</v>
      </c>
      <c r="ER1065" t="e">
        <f t="shared" si="83"/>
        <v>#REF!</v>
      </c>
    </row>
    <row r="1066" spans="142:148" x14ac:dyDescent="0.25">
      <c r="EL1066">
        <v>1059</v>
      </c>
      <c r="EM1066" t="e">
        <v>#REF!</v>
      </c>
      <c r="EN1066" t="e">
        <v>#REF!</v>
      </c>
      <c r="EP1066" t="e">
        <f t="shared" si="81"/>
        <v>#REF!</v>
      </c>
      <c r="EQ1066" t="e">
        <f t="shared" si="82"/>
        <v>#REF!</v>
      </c>
      <c r="ER1066" t="e">
        <f t="shared" si="83"/>
        <v>#REF!</v>
      </c>
    </row>
    <row r="1067" spans="142:148" x14ac:dyDescent="0.25">
      <c r="EL1067">
        <v>1060</v>
      </c>
      <c r="EM1067" t="e">
        <v>#REF!</v>
      </c>
      <c r="EN1067" t="e">
        <v>#REF!</v>
      </c>
      <c r="EP1067" t="e">
        <f t="shared" si="81"/>
        <v>#REF!</v>
      </c>
      <c r="EQ1067" t="e">
        <f t="shared" si="82"/>
        <v>#REF!</v>
      </c>
      <c r="ER1067" t="e">
        <f t="shared" si="83"/>
        <v>#REF!</v>
      </c>
    </row>
    <row r="1068" spans="142:148" x14ac:dyDescent="0.25">
      <c r="EL1068">
        <v>1061</v>
      </c>
      <c r="EM1068" t="e">
        <v>#REF!</v>
      </c>
      <c r="EN1068" t="e">
        <v>#REF!</v>
      </c>
      <c r="EP1068" t="e">
        <f t="shared" si="81"/>
        <v>#REF!</v>
      </c>
      <c r="EQ1068" t="e">
        <f t="shared" si="82"/>
        <v>#REF!</v>
      </c>
      <c r="ER1068" t="e">
        <f t="shared" si="83"/>
        <v>#REF!</v>
      </c>
    </row>
    <row r="1069" spans="142:148" x14ac:dyDescent="0.25">
      <c r="EL1069">
        <v>1062</v>
      </c>
      <c r="EM1069" t="e">
        <v>#REF!</v>
      </c>
      <c r="EN1069" t="e">
        <v>#REF!</v>
      </c>
      <c r="EP1069" t="e">
        <f t="shared" si="81"/>
        <v>#REF!</v>
      </c>
      <c r="EQ1069" t="e">
        <f t="shared" si="82"/>
        <v>#REF!</v>
      </c>
      <c r="ER1069" t="e">
        <f t="shared" si="83"/>
        <v>#REF!</v>
      </c>
    </row>
    <row r="1070" spans="142:148" x14ac:dyDescent="0.25">
      <c r="EL1070">
        <v>1063</v>
      </c>
      <c r="EM1070" t="e">
        <v>#REF!</v>
      </c>
      <c r="EN1070" t="e">
        <v>#REF!</v>
      </c>
      <c r="EP1070" t="e">
        <f t="shared" si="81"/>
        <v>#REF!</v>
      </c>
      <c r="EQ1070" t="e">
        <f t="shared" si="82"/>
        <v>#REF!</v>
      </c>
      <c r="ER1070" t="e">
        <f t="shared" si="83"/>
        <v>#REF!</v>
      </c>
    </row>
    <row r="1071" spans="142:148" x14ac:dyDescent="0.25">
      <c r="EL1071">
        <v>1064</v>
      </c>
      <c r="EM1071" t="e">
        <v>#REF!</v>
      </c>
      <c r="EN1071" t="e">
        <v>#REF!</v>
      </c>
      <c r="EP1071" t="e">
        <f t="shared" si="81"/>
        <v>#REF!</v>
      </c>
      <c r="EQ1071" t="e">
        <f t="shared" si="82"/>
        <v>#REF!</v>
      </c>
      <c r="ER1071" t="e">
        <f t="shared" si="83"/>
        <v>#REF!</v>
      </c>
    </row>
    <row r="1072" spans="142:148" x14ac:dyDescent="0.25">
      <c r="EL1072">
        <v>1065</v>
      </c>
      <c r="EM1072" t="e">
        <v>#REF!</v>
      </c>
      <c r="EN1072" t="e">
        <v>#REF!</v>
      </c>
      <c r="EP1072" t="e">
        <f t="shared" si="81"/>
        <v>#REF!</v>
      </c>
      <c r="EQ1072" t="e">
        <f t="shared" si="82"/>
        <v>#REF!</v>
      </c>
      <c r="ER1072" t="e">
        <f t="shared" si="83"/>
        <v>#REF!</v>
      </c>
    </row>
    <row r="1073" spans="142:148" x14ac:dyDescent="0.25">
      <c r="EL1073">
        <v>1066</v>
      </c>
      <c r="EM1073" t="e">
        <v>#REF!</v>
      </c>
      <c r="EN1073" t="e">
        <v>#REF!</v>
      </c>
      <c r="EP1073" t="e">
        <f t="shared" si="81"/>
        <v>#REF!</v>
      </c>
      <c r="EQ1073" t="e">
        <f t="shared" si="82"/>
        <v>#REF!</v>
      </c>
      <c r="ER1073" t="e">
        <f t="shared" si="83"/>
        <v>#REF!</v>
      </c>
    </row>
    <row r="1074" spans="142:148" x14ac:dyDescent="0.25">
      <c r="EL1074">
        <v>1067</v>
      </c>
      <c r="EM1074" t="e">
        <v>#REF!</v>
      </c>
      <c r="EN1074" t="e">
        <v>#REF!</v>
      </c>
      <c r="EP1074" t="e">
        <f t="shared" si="81"/>
        <v>#REF!</v>
      </c>
      <c r="EQ1074" t="e">
        <f t="shared" si="82"/>
        <v>#REF!</v>
      </c>
      <c r="ER1074" t="e">
        <f t="shared" si="83"/>
        <v>#REF!</v>
      </c>
    </row>
    <row r="1075" spans="142:148" x14ac:dyDescent="0.25">
      <c r="EL1075">
        <v>1068</v>
      </c>
      <c r="EM1075" t="e">
        <v>#REF!</v>
      </c>
      <c r="EN1075" t="e">
        <v>#REF!</v>
      </c>
      <c r="EP1075" t="e">
        <f t="shared" si="81"/>
        <v>#REF!</v>
      </c>
      <c r="EQ1075" t="e">
        <f t="shared" si="82"/>
        <v>#REF!</v>
      </c>
      <c r="ER1075" t="e">
        <f t="shared" si="83"/>
        <v>#REF!</v>
      </c>
    </row>
    <row r="1076" spans="142:148" x14ac:dyDescent="0.25">
      <c r="EL1076">
        <v>1069</v>
      </c>
      <c r="EM1076" t="e">
        <v>#REF!</v>
      </c>
      <c r="EN1076" t="e">
        <v>#REF!</v>
      </c>
      <c r="EP1076" t="e">
        <f t="shared" si="81"/>
        <v>#REF!</v>
      </c>
      <c r="EQ1076" t="e">
        <f t="shared" si="82"/>
        <v>#REF!</v>
      </c>
      <c r="ER1076" t="e">
        <f t="shared" si="83"/>
        <v>#REF!</v>
      </c>
    </row>
    <row r="1077" spans="142:148" x14ac:dyDescent="0.25">
      <c r="EL1077">
        <v>1070</v>
      </c>
      <c r="EM1077" t="e">
        <v>#REF!</v>
      </c>
      <c r="EN1077" t="e">
        <v>#REF!</v>
      </c>
      <c r="EP1077" t="e">
        <f t="shared" si="81"/>
        <v>#REF!</v>
      </c>
      <c r="EQ1077" t="e">
        <f t="shared" si="82"/>
        <v>#REF!</v>
      </c>
      <c r="ER1077" t="e">
        <f t="shared" si="83"/>
        <v>#REF!</v>
      </c>
    </row>
    <row r="1078" spans="142:148" x14ac:dyDescent="0.25">
      <c r="EL1078">
        <v>1071</v>
      </c>
      <c r="EM1078" t="e">
        <v>#REF!</v>
      </c>
      <c r="EN1078" t="e">
        <v>#REF!</v>
      </c>
      <c r="EP1078" t="e">
        <f t="shared" si="81"/>
        <v>#REF!</v>
      </c>
      <c r="EQ1078" t="e">
        <f t="shared" si="82"/>
        <v>#REF!</v>
      </c>
      <c r="ER1078" t="e">
        <f t="shared" si="83"/>
        <v>#REF!</v>
      </c>
    </row>
    <row r="1079" spans="142:148" x14ac:dyDescent="0.25">
      <c r="EL1079">
        <v>1072</v>
      </c>
      <c r="EM1079" t="e">
        <v>#REF!</v>
      </c>
      <c r="EN1079" t="e">
        <v>#REF!</v>
      </c>
      <c r="EP1079" t="e">
        <f t="shared" si="81"/>
        <v>#REF!</v>
      </c>
      <c r="EQ1079" t="e">
        <f t="shared" si="82"/>
        <v>#REF!</v>
      </c>
      <c r="ER1079" t="e">
        <f t="shared" si="83"/>
        <v>#REF!</v>
      </c>
    </row>
    <row r="1080" spans="142:148" x14ac:dyDescent="0.25">
      <c r="EL1080">
        <v>1073</v>
      </c>
      <c r="EM1080" t="e">
        <v>#REF!</v>
      </c>
      <c r="EN1080" t="e">
        <v>#REF!</v>
      </c>
      <c r="EP1080" t="e">
        <f t="shared" si="81"/>
        <v>#REF!</v>
      </c>
      <c r="EQ1080" t="e">
        <f t="shared" si="82"/>
        <v>#REF!</v>
      </c>
      <c r="ER1080" t="e">
        <f t="shared" si="83"/>
        <v>#REF!</v>
      </c>
    </row>
    <row r="1081" spans="142:148" x14ac:dyDescent="0.25">
      <c r="EL1081">
        <v>1074</v>
      </c>
      <c r="EM1081" t="e">
        <v>#REF!</v>
      </c>
      <c r="EN1081" t="e">
        <v>#REF!</v>
      </c>
      <c r="EP1081" t="e">
        <f t="shared" si="81"/>
        <v>#REF!</v>
      </c>
      <c r="EQ1081" t="e">
        <f t="shared" si="82"/>
        <v>#REF!</v>
      </c>
      <c r="ER1081" t="e">
        <f t="shared" si="83"/>
        <v>#REF!</v>
      </c>
    </row>
    <row r="1082" spans="142:148" x14ac:dyDescent="0.25">
      <c r="EL1082">
        <v>1075</v>
      </c>
      <c r="EM1082" t="e">
        <v>#REF!</v>
      </c>
      <c r="EN1082" t="e">
        <v>#REF!</v>
      </c>
      <c r="EP1082" t="e">
        <f t="shared" si="81"/>
        <v>#REF!</v>
      </c>
      <c r="EQ1082" t="e">
        <f t="shared" si="82"/>
        <v>#REF!</v>
      </c>
      <c r="ER1082" t="e">
        <f t="shared" si="83"/>
        <v>#REF!</v>
      </c>
    </row>
    <row r="1083" spans="142:148" x14ac:dyDescent="0.25">
      <c r="EL1083">
        <v>1076</v>
      </c>
      <c r="EM1083" t="e">
        <v>#REF!</v>
      </c>
      <c r="EN1083" t="e">
        <v>#REF!</v>
      </c>
      <c r="EP1083" t="e">
        <f t="shared" si="81"/>
        <v>#REF!</v>
      </c>
      <c r="EQ1083" t="e">
        <f t="shared" si="82"/>
        <v>#REF!</v>
      </c>
      <c r="ER1083" t="e">
        <f t="shared" si="83"/>
        <v>#REF!</v>
      </c>
    </row>
    <row r="1084" spans="142:148" x14ac:dyDescent="0.25">
      <c r="EL1084">
        <v>1077</v>
      </c>
      <c r="EM1084" t="e">
        <v>#REF!</v>
      </c>
      <c r="EN1084" t="e">
        <v>#REF!</v>
      </c>
      <c r="EP1084" t="e">
        <f t="shared" si="81"/>
        <v>#REF!</v>
      </c>
      <c r="EQ1084" t="e">
        <f t="shared" si="82"/>
        <v>#REF!</v>
      </c>
      <c r="ER1084" t="e">
        <f t="shared" si="83"/>
        <v>#REF!</v>
      </c>
    </row>
    <row r="1085" spans="142:148" x14ac:dyDescent="0.25">
      <c r="EL1085">
        <v>1078</v>
      </c>
      <c r="EM1085" t="e">
        <v>#REF!</v>
      </c>
      <c r="EN1085" t="e">
        <v>#REF!</v>
      </c>
      <c r="EP1085" t="e">
        <f t="shared" si="81"/>
        <v>#REF!</v>
      </c>
      <c r="EQ1085" t="e">
        <f t="shared" si="82"/>
        <v>#REF!</v>
      </c>
      <c r="ER1085" t="e">
        <f t="shared" si="83"/>
        <v>#REF!</v>
      </c>
    </row>
    <row r="1086" spans="142:148" x14ac:dyDescent="0.25">
      <c r="EL1086">
        <v>1079</v>
      </c>
      <c r="EM1086" t="e">
        <v>#REF!</v>
      </c>
      <c r="EN1086" t="e">
        <v>#REF!</v>
      </c>
      <c r="EP1086" t="e">
        <f t="shared" si="81"/>
        <v>#REF!</v>
      </c>
      <c r="EQ1086" t="e">
        <f t="shared" si="82"/>
        <v>#REF!</v>
      </c>
      <c r="ER1086" t="e">
        <f t="shared" si="83"/>
        <v>#REF!</v>
      </c>
    </row>
    <row r="1087" spans="142:148" x14ac:dyDescent="0.25">
      <c r="EL1087">
        <v>1080</v>
      </c>
      <c r="EM1087" t="e">
        <v>#REF!</v>
      </c>
      <c r="EN1087" t="e">
        <v>#REF!</v>
      </c>
      <c r="EP1087" t="e">
        <f t="shared" si="81"/>
        <v>#REF!</v>
      </c>
      <c r="EQ1087" t="e">
        <f t="shared" si="82"/>
        <v>#REF!</v>
      </c>
      <c r="ER1087" t="e">
        <f t="shared" si="83"/>
        <v>#REF!</v>
      </c>
    </row>
    <row r="1088" spans="142:148" x14ac:dyDescent="0.25">
      <c r="EL1088">
        <v>1081</v>
      </c>
      <c r="EM1088" t="e">
        <v>#REF!</v>
      </c>
      <c r="EN1088" t="e">
        <v>#REF!</v>
      </c>
      <c r="EP1088" t="e">
        <f t="shared" si="81"/>
        <v>#REF!</v>
      </c>
      <c r="EQ1088" t="e">
        <f t="shared" si="82"/>
        <v>#REF!</v>
      </c>
      <c r="ER1088" t="e">
        <f t="shared" si="83"/>
        <v>#REF!</v>
      </c>
    </row>
    <row r="1089" spans="142:148" x14ac:dyDescent="0.25">
      <c r="EL1089">
        <v>1082</v>
      </c>
      <c r="EM1089" t="e">
        <v>#REF!</v>
      </c>
      <c r="EN1089" t="e">
        <v>#REF!</v>
      </c>
      <c r="EP1089" t="e">
        <f t="shared" si="81"/>
        <v>#REF!</v>
      </c>
      <c r="EQ1089" t="e">
        <f t="shared" si="82"/>
        <v>#REF!</v>
      </c>
      <c r="ER1089" t="e">
        <f t="shared" si="83"/>
        <v>#REF!</v>
      </c>
    </row>
    <row r="1090" spans="142:148" x14ac:dyDescent="0.25">
      <c r="EL1090">
        <v>1083</v>
      </c>
      <c r="EM1090" t="e">
        <v>#REF!</v>
      </c>
      <c r="EN1090" t="e">
        <v>#REF!</v>
      </c>
      <c r="EP1090" t="e">
        <f t="shared" si="81"/>
        <v>#REF!</v>
      </c>
      <c r="EQ1090" t="e">
        <f t="shared" si="82"/>
        <v>#REF!</v>
      </c>
      <c r="ER1090" t="e">
        <f t="shared" si="83"/>
        <v>#REF!</v>
      </c>
    </row>
    <row r="1091" spans="142:148" x14ac:dyDescent="0.25">
      <c r="EL1091">
        <v>1084</v>
      </c>
      <c r="EM1091" t="e">
        <v>#REF!</v>
      </c>
      <c r="EN1091" t="e">
        <v>#REF!</v>
      </c>
      <c r="EP1091" t="e">
        <f t="shared" si="81"/>
        <v>#REF!</v>
      </c>
      <c r="EQ1091" t="e">
        <f t="shared" si="82"/>
        <v>#REF!</v>
      </c>
      <c r="ER1091" t="e">
        <f t="shared" si="83"/>
        <v>#REF!</v>
      </c>
    </row>
    <row r="1092" spans="142:148" x14ac:dyDescent="0.25">
      <c r="EL1092">
        <v>1085</v>
      </c>
      <c r="EM1092" t="e">
        <v>#REF!</v>
      </c>
      <c r="EN1092" t="e">
        <v>#REF!</v>
      </c>
      <c r="EP1092" t="e">
        <f t="shared" si="81"/>
        <v>#REF!</v>
      </c>
      <c r="EQ1092" t="e">
        <f t="shared" si="82"/>
        <v>#REF!</v>
      </c>
      <c r="ER1092" t="e">
        <f t="shared" si="83"/>
        <v>#REF!</v>
      </c>
    </row>
    <row r="1093" spans="142:148" x14ac:dyDescent="0.25">
      <c r="EL1093">
        <v>1086</v>
      </c>
      <c r="EM1093" t="e">
        <v>#REF!</v>
      </c>
      <c r="EN1093" t="e">
        <v>#REF!</v>
      </c>
      <c r="EP1093" t="e">
        <f t="shared" si="81"/>
        <v>#REF!</v>
      </c>
      <c r="EQ1093" t="e">
        <f t="shared" si="82"/>
        <v>#REF!</v>
      </c>
      <c r="ER1093" t="e">
        <f t="shared" si="83"/>
        <v>#REF!</v>
      </c>
    </row>
    <row r="1094" spans="142:148" x14ac:dyDescent="0.25">
      <c r="EL1094">
        <v>1087</v>
      </c>
      <c r="EM1094" t="e">
        <v>#REF!</v>
      </c>
      <c r="EN1094" t="e">
        <v>#REF!</v>
      </c>
      <c r="EP1094" t="e">
        <f t="shared" si="81"/>
        <v>#REF!</v>
      </c>
      <c r="EQ1094" t="e">
        <f t="shared" si="82"/>
        <v>#REF!</v>
      </c>
      <c r="ER1094" t="e">
        <f t="shared" si="83"/>
        <v>#REF!</v>
      </c>
    </row>
    <row r="1095" spans="142:148" x14ac:dyDescent="0.25">
      <c r="EL1095">
        <v>1088</v>
      </c>
      <c r="EM1095" t="e">
        <v>#REF!</v>
      </c>
      <c r="EN1095" t="e">
        <v>#REF!</v>
      </c>
      <c r="EP1095" t="e">
        <f t="shared" si="81"/>
        <v>#REF!</v>
      </c>
      <c r="EQ1095" t="e">
        <f t="shared" si="82"/>
        <v>#REF!</v>
      </c>
      <c r="ER1095" t="e">
        <f t="shared" si="83"/>
        <v>#REF!</v>
      </c>
    </row>
    <row r="1096" spans="142:148" x14ac:dyDescent="0.25">
      <c r="EL1096">
        <v>1089</v>
      </c>
      <c r="EM1096" t="e">
        <v>#REF!</v>
      </c>
      <c r="EN1096" t="e">
        <v>#REF!</v>
      </c>
      <c r="EP1096" t="e">
        <f t="shared" ref="EP1096:EP1159" si="84">IF(EM1096&gt;EN1096,1,0)</f>
        <v>#REF!</v>
      </c>
      <c r="EQ1096" t="e">
        <f t="shared" ref="EQ1096:EQ1159" si="85">IF(EP1096&gt;0,0,1)</f>
        <v>#REF!</v>
      </c>
      <c r="ER1096" t="e">
        <f t="shared" ref="ER1096:ER1159" si="86">IF(EM1096&gt;EN1096,EM1096-EN1096,EN1096-EM1096)</f>
        <v>#REF!</v>
      </c>
    </row>
    <row r="1097" spans="142:148" x14ac:dyDescent="0.25">
      <c r="EL1097">
        <v>1090</v>
      </c>
      <c r="EM1097" t="e">
        <v>#REF!</v>
      </c>
      <c r="EN1097" t="e">
        <v>#REF!</v>
      </c>
      <c r="EP1097" t="e">
        <f t="shared" si="84"/>
        <v>#REF!</v>
      </c>
      <c r="EQ1097" t="e">
        <f t="shared" si="85"/>
        <v>#REF!</v>
      </c>
      <c r="ER1097" t="e">
        <f t="shared" si="86"/>
        <v>#REF!</v>
      </c>
    </row>
    <row r="1098" spans="142:148" x14ac:dyDescent="0.25">
      <c r="EL1098">
        <v>1091</v>
      </c>
      <c r="EM1098" t="e">
        <v>#REF!</v>
      </c>
      <c r="EN1098" t="e">
        <v>#REF!</v>
      </c>
      <c r="EP1098" t="e">
        <f t="shared" si="84"/>
        <v>#REF!</v>
      </c>
      <c r="EQ1098" t="e">
        <f t="shared" si="85"/>
        <v>#REF!</v>
      </c>
      <c r="ER1098" t="e">
        <f t="shared" si="86"/>
        <v>#REF!</v>
      </c>
    </row>
    <row r="1099" spans="142:148" x14ac:dyDescent="0.25">
      <c r="EL1099">
        <v>1092</v>
      </c>
      <c r="EM1099" t="e">
        <v>#REF!</v>
      </c>
      <c r="EN1099" t="e">
        <v>#REF!</v>
      </c>
      <c r="EP1099" t="e">
        <f t="shared" si="84"/>
        <v>#REF!</v>
      </c>
      <c r="EQ1099" t="e">
        <f t="shared" si="85"/>
        <v>#REF!</v>
      </c>
      <c r="ER1099" t="e">
        <f t="shared" si="86"/>
        <v>#REF!</v>
      </c>
    </row>
    <row r="1100" spans="142:148" x14ac:dyDescent="0.25">
      <c r="EL1100">
        <v>1093</v>
      </c>
      <c r="EM1100" t="e">
        <v>#REF!</v>
      </c>
      <c r="EN1100" t="e">
        <v>#REF!</v>
      </c>
      <c r="EP1100" t="e">
        <f t="shared" si="84"/>
        <v>#REF!</v>
      </c>
      <c r="EQ1100" t="e">
        <f t="shared" si="85"/>
        <v>#REF!</v>
      </c>
      <c r="ER1100" t="e">
        <f t="shared" si="86"/>
        <v>#REF!</v>
      </c>
    </row>
    <row r="1101" spans="142:148" x14ac:dyDescent="0.25">
      <c r="EL1101">
        <v>1094</v>
      </c>
      <c r="EM1101" t="e">
        <v>#REF!</v>
      </c>
      <c r="EN1101" t="e">
        <v>#REF!</v>
      </c>
      <c r="EP1101" t="e">
        <f t="shared" si="84"/>
        <v>#REF!</v>
      </c>
      <c r="EQ1101" t="e">
        <f t="shared" si="85"/>
        <v>#REF!</v>
      </c>
      <c r="ER1101" t="e">
        <f t="shared" si="86"/>
        <v>#REF!</v>
      </c>
    </row>
    <row r="1102" spans="142:148" x14ac:dyDescent="0.25">
      <c r="EL1102">
        <v>1095</v>
      </c>
      <c r="EM1102" t="e">
        <v>#REF!</v>
      </c>
      <c r="EN1102" t="e">
        <v>#REF!</v>
      </c>
      <c r="EP1102" t="e">
        <f t="shared" si="84"/>
        <v>#REF!</v>
      </c>
      <c r="EQ1102" t="e">
        <f t="shared" si="85"/>
        <v>#REF!</v>
      </c>
      <c r="ER1102" t="e">
        <f t="shared" si="86"/>
        <v>#REF!</v>
      </c>
    </row>
    <row r="1103" spans="142:148" x14ac:dyDescent="0.25">
      <c r="EL1103">
        <v>1096</v>
      </c>
      <c r="EM1103" t="e">
        <v>#REF!</v>
      </c>
      <c r="EN1103" t="e">
        <v>#REF!</v>
      </c>
      <c r="EP1103" t="e">
        <f t="shared" si="84"/>
        <v>#REF!</v>
      </c>
      <c r="EQ1103" t="e">
        <f t="shared" si="85"/>
        <v>#REF!</v>
      </c>
      <c r="ER1103" t="e">
        <f t="shared" si="86"/>
        <v>#REF!</v>
      </c>
    </row>
    <row r="1104" spans="142:148" x14ac:dyDescent="0.25">
      <c r="EL1104">
        <v>1097</v>
      </c>
      <c r="EM1104" t="e">
        <v>#REF!</v>
      </c>
      <c r="EN1104" t="e">
        <v>#REF!</v>
      </c>
      <c r="EP1104" t="e">
        <f t="shared" si="84"/>
        <v>#REF!</v>
      </c>
      <c r="EQ1104" t="e">
        <f t="shared" si="85"/>
        <v>#REF!</v>
      </c>
      <c r="ER1104" t="e">
        <f t="shared" si="86"/>
        <v>#REF!</v>
      </c>
    </row>
    <row r="1105" spans="142:148" x14ac:dyDescent="0.25">
      <c r="EL1105">
        <v>1098</v>
      </c>
      <c r="EM1105" t="e">
        <v>#REF!</v>
      </c>
      <c r="EN1105" t="e">
        <v>#REF!</v>
      </c>
      <c r="EP1105" t="e">
        <f t="shared" si="84"/>
        <v>#REF!</v>
      </c>
      <c r="EQ1105" t="e">
        <f t="shared" si="85"/>
        <v>#REF!</v>
      </c>
      <c r="ER1105" t="e">
        <f t="shared" si="86"/>
        <v>#REF!</v>
      </c>
    </row>
    <row r="1106" spans="142:148" x14ac:dyDescent="0.25">
      <c r="EL1106">
        <v>1099</v>
      </c>
      <c r="EM1106" t="e">
        <v>#REF!</v>
      </c>
      <c r="EN1106" t="e">
        <v>#REF!</v>
      </c>
      <c r="EP1106" t="e">
        <f t="shared" si="84"/>
        <v>#REF!</v>
      </c>
      <c r="EQ1106" t="e">
        <f t="shared" si="85"/>
        <v>#REF!</v>
      </c>
      <c r="ER1106" t="e">
        <f t="shared" si="86"/>
        <v>#REF!</v>
      </c>
    </row>
    <row r="1107" spans="142:148" x14ac:dyDescent="0.25">
      <c r="EL1107">
        <v>1100</v>
      </c>
      <c r="EM1107" t="e">
        <v>#REF!</v>
      </c>
      <c r="EN1107" t="e">
        <v>#REF!</v>
      </c>
      <c r="EP1107" t="e">
        <f t="shared" si="84"/>
        <v>#REF!</v>
      </c>
      <c r="EQ1107" t="e">
        <f t="shared" si="85"/>
        <v>#REF!</v>
      </c>
      <c r="ER1107" t="e">
        <f t="shared" si="86"/>
        <v>#REF!</v>
      </c>
    </row>
    <row r="1108" spans="142:148" x14ac:dyDescent="0.25">
      <c r="EL1108">
        <v>1101</v>
      </c>
      <c r="EM1108" t="e">
        <v>#REF!</v>
      </c>
      <c r="EN1108" t="e">
        <v>#REF!</v>
      </c>
      <c r="EP1108" t="e">
        <f t="shared" si="84"/>
        <v>#REF!</v>
      </c>
      <c r="EQ1108" t="e">
        <f t="shared" si="85"/>
        <v>#REF!</v>
      </c>
      <c r="ER1108" t="e">
        <f t="shared" si="86"/>
        <v>#REF!</v>
      </c>
    </row>
    <row r="1109" spans="142:148" x14ac:dyDescent="0.25">
      <c r="EL1109">
        <v>1102</v>
      </c>
      <c r="EM1109" t="e">
        <v>#REF!</v>
      </c>
      <c r="EN1109" t="e">
        <v>#REF!</v>
      </c>
      <c r="EP1109" t="e">
        <f t="shared" si="84"/>
        <v>#REF!</v>
      </c>
      <c r="EQ1109" t="e">
        <f t="shared" si="85"/>
        <v>#REF!</v>
      </c>
      <c r="ER1109" t="e">
        <f t="shared" si="86"/>
        <v>#REF!</v>
      </c>
    </row>
    <row r="1110" spans="142:148" x14ac:dyDescent="0.25">
      <c r="EL1110">
        <v>1103</v>
      </c>
      <c r="EM1110" t="e">
        <v>#REF!</v>
      </c>
      <c r="EN1110" t="e">
        <v>#REF!</v>
      </c>
      <c r="EP1110" t="e">
        <f t="shared" si="84"/>
        <v>#REF!</v>
      </c>
      <c r="EQ1110" t="e">
        <f t="shared" si="85"/>
        <v>#REF!</v>
      </c>
      <c r="ER1110" t="e">
        <f t="shared" si="86"/>
        <v>#REF!</v>
      </c>
    </row>
    <row r="1111" spans="142:148" x14ac:dyDescent="0.25">
      <c r="EL1111">
        <v>1104</v>
      </c>
      <c r="EM1111" t="e">
        <v>#REF!</v>
      </c>
      <c r="EN1111" t="e">
        <v>#REF!</v>
      </c>
      <c r="EP1111" t="e">
        <f t="shared" si="84"/>
        <v>#REF!</v>
      </c>
      <c r="EQ1111" t="e">
        <f t="shared" si="85"/>
        <v>#REF!</v>
      </c>
      <c r="ER1111" t="e">
        <f t="shared" si="86"/>
        <v>#REF!</v>
      </c>
    </row>
    <row r="1112" spans="142:148" x14ac:dyDescent="0.25">
      <c r="EL1112">
        <v>1105</v>
      </c>
      <c r="EM1112" t="e">
        <v>#REF!</v>
      </c>
      <c r="EN1112" t="e">
        <v>#REF!</v>
      </c>
      <c r="EP1112" t="e">
        <f t="shared" si="84"/>
        <v>#REF!</v>
      </c>
      <c r="EQ1112" t="e">
        <f t="shared" si="85"/>
        <v>#REF!</v>
      </c>
      <c r="ER1112" t="e">
        <f t="shared" si="86"/>
        <v>#REF!</v>
      </c>
    </row>
    <row r="1113" spans="142:148" x14ac:dyDescent="0.25">
      <c r="EL1113">
        <v>1106</v>
      </c>
      <c r="EM1113" t="e">
        <v>#REF!</v>
      </c>
      <c r="EN1113" t="e">
        <v>#REF!</v>
      </c>
      <c r="EP1113" t="e">
        <f t="shared" si="84"/>
        <v>#REF!</v>
      </c>
      <c r="EQ1113" t="e">
        <f t="shared" si="85"/>
        <v>#REF!</v>
      </c>
      <c r="ER1113" t="e">
        <f t="shared" si="86"/>
        <v>#REF!</v>
      </c>
    </row>
    <row r="1114" spans="142:148" x14ac:dyDescent="0.25">
      <c r="EL1114">
        <v>1107</v>
      </c>
      <c r="EM1114" t="e">
        <v>#REF!</v>
      </c>
      <c r="EN1114" t="e">
        <v>#REF!</v>
      </c>
      <c r="EP1114" t="e">
        <f t="shared" si="84"/>
        <v>#REF!</v>
      </c>
      <c r="EQ1114" t="e">
        <f t="shared" si="85"/>
        <v>#REF!</v>
      </c>
      <c r="ER1114" t="e">
        <f t="shared" si="86"/>
        <v>#REF!</v>
      </c>
    </row>
    <row r="1115" spans="142:148" x14ac:dyDescent="0.25">
      <c r="EL1115">
        <v>1108</v>
      </c>
      <c r="EM1115" t="e">
        <v>#REF!</v>
      </c>
      <c r="EN1115" t="e">
        <v>#REF!</v>
      </c>
      <c r="EP1115" t="e">
        <f t="shared" si="84"/>
        <v>#REF!</v>
      </c>
      <c r="EQ1115" t="e">
        <f t="shared" si="85"/>
        <v>#REF!</v>
      </c>
      <c r="ER1115" t="e">
        <f t="shared" si="86"/>
        <v>#REF!</v>
      </c>
    </row>
    <row r="1116" spans="142:148" x14ac:dyDescent="0.25">
      <c r="EL1116">
        <v>1109</v>
      </c>
      <c r="EM1116" t="e">
        <v>#REF!</v>
      </c>
      <c r="EN1116" t="e">
        <v>#REF!</v>
      </c>
      <c r="EP1116" t="e">
        <f t="shared" si="84"/>
        <v>#REF!</v>
      </c>
      <c r="EQ1116" t="e">
        <f t="shared" si="85"/>
        <v>#REF!</v>
      </c>
      <c r="ER1116" t="e">
        <f t="shared" si="86"/>
        <v>#REF!</v>
      </c>
    </row>
    <row r="1117" spans="142:148" x14ac:dyDescent="0.25">
      <c r="EL1117">
        <v>1110</v>
      </c>
      <c r="EM1117" t="e">
        <v>#REF!</v>
      </c>
      <c r="EN1117" t="e">
        <v>#REF!</v>
      </c>
      <c r="EP1117" t="e">
        <f t="shared" si="84"/>
        <v>#REF!</v>
      </c>
      <c r="EQ1117" t="e">
        <f t="shared" si="85"/>
        <v>#REF!</v>
      </c>
      <c r="ER1117" t="e">
        <f t="shared" si="86"/>
        <v>#REF!</v>
      </c>
    </row>
    <row r="1118" spans="142:148" x14ac:dyDescent="0.25">
      <c r="EL1118">
        <v>1111</v>
      </c>
      <c r="EM1118" t="e">
        <v>#REF!</v>
      </c>
      <c r="EN1118" t="e">
        <v>#REF!</v>
      </c>
      <c r="EP1118" t="e">
        <f t="shared" si="84"/>
        <v>#REF!</v>
      </c>
      <c r="EQ1118" t="e">
        <f t="shared" si="85"/>
        <v>#REF!</v>
      </c>
      <c r="ER1118" t="e">
        <f t="shared" si="86"/>
        <v>#REF!</v>
      </c>
    </row>
    <row r="1119" spans="142:148" x14ac:dyDescent="0.25">
      <c r="EL1119">
        <v>1112</v>
      </c>
      <c r="EM1119" t="e">
        <v>#REF!</v>
      </c>
      <c r="EN1119" t="e">
        <v>#REF!</v>
      </c>
      <c r="EP1119" t="e">
        <f t="shared" si="84"/>
        <v>#REF!</v>
      </c>
      <c r="EQ1119" t="e">
        <f t="shared" si="85"/>
        <v>#REF!</v>
      </c>
      <c r="ER1119" t="e">
        <f t="shared" si="86"/>
        <v>#REF!</v>
      </c>
    </row>
    <row r="1120" spans="142:148" x14ac:dyDescent="0.25">
      <c r="EL1120">
        <v>1113</v>
      </c>
      <c r="EM1120" t="e">
        <v>#REF!</v>
      </c>
      <c r="EN1120" t="e">
        <v>#REF!</v>
      </c>
      <c r="EP1120" t="e">
        <f t="shared" si="84"/>
        <v>#REF!</v>
      </c>
      <c r="EQ1120" t="e">
        <f t="shared" si="85"/>
        <v>#REF!</v>
      </c>
      <c r="ER1120" t="e">
        <f t="shared" si="86"/>
        <v>#REF!</v>
      </c>
    </row>
    <row r="1121" spans="142:148" x14ac:dyDescent="0.25">
      <c r="EL1121">
        <v>1114</v>
      </c>
      <c r="EM1121" t="e">
        <v>#REF!</v>
      </c>
      <c r="EN1121" t="e">
        <v>#REF!</v>
      </c>
      <c r="EP1121" t="e">
        <f t="shared" si="84"/>
        <v>#REF!</v>
      </c>
      <c r="EQ1121" t="e">
        <f t="shared" si="85"/>
        <v>#REF!</v>
      </c>
      <c r="ER1121" t="e">
        <f t="shared" si="86"/>
        <v>#REF!</v>
      </c>
    </row>
    <row r="1122" spans="142:148" x14ac:dyDescent="0.25">
      <c r="EL1122">
        <v>1115</v>
      </c>
      <c r="EM1122" t="e">
        <v>#REF!</v>
      </c>
      <c r="EN1122" t="e">
        <v>#REF!</v>
      </c>
      <c r="EP1122" t="e">
        <f t="shared" si="84"/>
        <v>#REF!</v>
      </c>
      <c r="EQ1122" t="e">
        <f t="shared" si="85"/>
        <v>#REF!</v>
      </c>
      <c r="ER1122" t="e">
        <f t="shared" si="86"/>
        <v>#REF!</v>
      </c>
    </row>
    <row r="1123" spans="142:148" x14ac:dyDescent="0.25">
      <c r="EL1123">
        <v>1116</v>
      </c>
      <c r="EM1123" t="e">
        <v>#REF!</v>
      </c>
      <c r="EN1123" t="e">
        <v>#REF!</v>
      </c>
      <c r="EP1123" t="e">
        <f t="shared" si="84"/>
        <v>#REF!</v>
      </c>
      <c r="EQ1123" t="e">
        <f t="shared" si="85"/>
        <v>#REF!</v>
      </c>
      <c r="ER1123" t="e">
        <f t="shared" si="86"/>
        <v>#REF!</v>
      </c>
    </row>
    <row r="1124" spans="142:148" x14ac:dyDescent="0.25">
      <c r="EL1124">
        <v>1117</v>
      </c>
      <c r="EM1124" t="e">
        <v>#REF!</v>
      </c>
      <c r="EN1124" t="e">
        <v>#REF!</v>
      </c>
      <c r="EP1124" t="e">
        <f t="shared" si="84"/>
        <v>#REF!</v>
      </c>
      <c r="EQ1124" t="e">
        <f t="shared" si="85"/>
        <v>#REF!</v>
      </c>
      <c r="ER1124" t="e">
        <f t="shared" si="86"/>
        <v>#REF!</v>
      </c>
    </row>
    <row r="1125" spans="142:148" x14ac:dyDescent="0.25">
      <c r="EL1125">
        <v>1118</v>
      </c>
      <c r="EM1125" t="e">
        <v>#REF!</v>
      </c>
      <c r="EN1125" t="e">
        <v>#REF!</v>
      </c>
      <c r="EP1125" t="e">
        <f t="shared" si="84"/>
        <v>#REF!</v>
      </c>
      <c r="EQ1125" t="e">
        <f t="shared" si="85"/>
        <v>#REF!</v>
      </c>
      <c r="ER1125" t="e">
        <f t="shared" si="86"/>
        <v>#REF!</v>
      </c>
    </row>
    <row r="1126" spans="142:148" x14ac:dyDescent="0.25">
      <c r="EL1126">
        <v>1119</v>
      </c>
      <c r="EM1126" t="e">
        <v>#REF!</v>
      </c>
      <c r="EN1126" t="e">
        <v>#REF!</v>
      </c>
      <c r="EP1126" t="e">
        <f t="shared" si="84"/>
        <v>#REF!</v>
      </c>
      <c r="EQ1126" t="e">
        <f t="shared" si="85"/>
        <v>#REF!</v>
      </c>
      <c r="ER1126" t="e">
        <f t="shared" si="86"/>
        <v>#REF!</v>
      </c>
    </row>
    <row r="1127" spans="142:148" x14ac:dyDescent="0.25">
      <c r="EL1127">
        <v>1120</v>
      </c>
      <c r="EM1127" t="e">
        <v>#REF!</v>
      </c>
      <c r="EN1127" t="e">
        <v>#REF!</v>
      </c>
      <c r="EP1127" t="e">
        <f t="shared" si="84"/>
        <v>#REF!</v>
      </c>
      <c r="EQ1127" t="e">
        <f t="shared" si="85"/>
        <v>#REF!</v>
      </c>
      <c r="ER1127" t="e">
        <f t="shared" si="86"/>
        <v>#REF!</v>
      </c>
    </row>
    <row r="1128" spans="142:148" x14ac:dyDescent="0.25">
      <c r="EL1128">
        <v>1121</v>
      </c>
      <c r="EM1128" t="e">
        <v>#REF!</v>
      </c>
      <c r="EN1128" t="e">
        <v>#REF!</v>
      </c>
      <c r="EP1128" t="e">
        <f t="shared" si="84"/>
        <v>#REF!</v>
      </c>
      <c r="EQ1128" t="e">
        <f t="shared" si="85"/>
        <v>#REF!</v>
      </c>
      <c r="ER1128" t="e">
        <f t="shared" si="86"/>
        <v>#REF!</v>
      </c>
    </row>
    <row r="1129" spans="142:148" x14ac:dyDescent="0.25">
      <c r="EL1129">
        <v>1122</v>
      </c>
      <c r="EM1129" t="e">
        <v>#REF!</v>
      </c>
      <c r="EN1129" t="e">
        <v>#REF!</v>
      </c>
      <c r="EP1129" t="e">
        <f t="shared" si="84"/>
        <v>#REF!</v>
      </c>
      <c r="EQ1129" t="e">
        <f t="shared" si="85"/>
        <v>#REF!</v>
      </c>
      <c r="ER1129" t="e">
        <f t="shared" si="86"/>
        <v>#REF!</v>
      </c>
    </row>
    <row r="1130" spans="142:148" x14ac:dyDescent="0.25">
      <c r="EL1130">
        <v>1123</v>
      </c>
      <c r="EM1130" t="e">
        <v>#REF!</v>
      </c>
      <c r="EN1130" t="e">
        <v>#REF!</v>
      </c>
      <c r="EP1130" t="e">
        <f t="shared" si="84"/>
        <v>#REF!</v>
      </c>
      <c r="EQ1130" t="e">
        <f t="shared" si="85"/>
        <v>#REF!</v>
      </c>
      <c r="ER1130" t="e">
        <f t="shared" si="86"/>
        <v>#REF!</v>
      </c>
    </row>
    <row r="1131" spans="142:148" x14ac:dyDescent="0.25">
      <c r="EL1131">
        <v>1124</v>
      </c>
      <c r="EM1131" t="e">
        <v>#REF!</v>
      </c>
      <c r="EN1131" t="e">
        <v>#REF!</v>
      </c>
      <c r="EP1131" t="e">
        <f t="shared" si="84"/>
        <v>#REF!</v>
      </c>
      <c r="EQ1131" t="e">
        <f t="shared" si="85"/>
        <v>#REF!</v>
      </c>
      <c r="ER1131" t="e">
        <f t="shared" si="86"/>
        <v>#REF!</v>
      </c>
    </row>
    <row r="1132" spans="142:148" x14ac:dyDescent="0.25">
      <c r="EL1132">
        <v>1125</v>
      </c>
      <c r="EM1132" t="e">
        <v>#REF!</v>
      </c>
      <c r="EN1132" t="e">
        <v>#REF!</v>
      </c>
      <c r="EP1132" t="e">
        <f t="shared" si="84"/>
        <v>#REF!</v>
      </c>
      <c r="EQ1132" t="e">
        <f t="shared" si="85"/>
        <v>#REF!</v>
      </c>
      <c r="ER1132" t="e">
        <f t="shared" si="86"/>
        <v>#REF!</v>
      </c>
    </row>
    <row r="1133" spans="142:148" x14ac:dyDescent="0.25">
      <c r="EL1133">
        <v>1126</v>
      </c>
      <c r="EM1133" t="e">
        <v>#REF!</v>
      </c>
      <c r="EN1133" t="e">
        <v>#REF!</v>
      </c>
      <c r="EP1133" t="e">
        <f t="shared" si="84"/>
        <v>#REF!</v>
      </c>
      <c r="EQ1133" t="e">
        <f t="shared" si="85"/>
        <v>#REF!</v>
      </c>
      <c r="ER1133" t="e">
        <f t="shared" si="86"/>
        <v>#REF!</v>
      </c>
    </row>
    <row r="1134" spans="142:148" x14ac:dyDescent="0.25">
      <c r="EL1134">
        <v>1127</v>
      </c>
      <c r="EM1134" t="e">
        <v>#REF!</v>
      </c>
      <c r="EN1134" t="e">
        <v>#REF!</v>
      </c>
      <c r="EP1134" t="e">
        <f t="shared" si="84"/>
        <v>#REF!</v>
      </c>
      <c r="EQ1134" t="e">
        <f t="shared" si="85"/>
        <v>#REF!</v>
      </c>
      <c r="ER1134" t="e">
        <f t="shared" si="86"/>
        <v>#REF!</v>
      </c>
    </row>
    <row r="1135" spans="142:148" x14ac:dyDescent="0.25">
      <c r="EL1135">
        <v>1128</v>
      </c>
      <c r="EM1135" t="e">
        <v>#REF!</v>
      </c>
      <c r="EN1135" t="e">
        <v>#REF!</v>
      </c>
      <c r="EP1135" t="e">
        <f t="shared" si="84"/>
        <v>#REF!</v>
      </c>
      <c r="EQ1135" t="e">
        <f t="shared" si="85"/>
        <v>#REF!</v>
      </c>
      <c r="ER1135" t="e">
        <f t="shared" si="86"/>
        <v>#REF!</v>
      </c>
    </row>
    <row r="1136" spans="142:148" x14ac:dyDescent="0.25">
      <c r="EL1136">
        <v>1129</v>
      </c>
      <c r="EM1136" t="e">
        <v>#REF!</v>
      </c>
      <c r="EN1136" t="e">
        <v>#REF!</v>
      </c>
      <c r="EP1136" t="e">
        <f t="shared" si="84"/>
        <v>#REF!</v>
      </c>
      <c r="EQ1136" t="e">
        <f t="shared" si="85"/>
        <v>#REF!</v>
      </c>
      <c r="ER1136" t="e">
        <f t="shared" si="86"/>
        <v>#REF!</v>
      </c>
    </row>
    <row r="1137" spans="142:148" x14ac:dyDescent="0.25">
      <c r="EL1137">
        <v>1130</v>
      </c>
      <c r="EM1137" t="e">
        <v>#REF!</v>
      </c>
      <c r="EN1137" t="e">
        <v>#REF!</v>
      </c>
      <c r="EP1137" t="e">
        <f t="shared" si="84"/>
        <v>#REF!</v>
      </c>
      <c r="EQ1137" t="e">
        <f t="shared" si="85"/>
        <v>#REF!</v>
      </c>
      <c r="ER1137" t="e">
        <f t="shared" si="86"/>
        <v>#REF!</v>
      </c>
    </row>
    <row r="1138" spans="142:148" x14ac:dyDescent="0.25">
      <c r="EL1138">
        <v>1131</v>
      </c>
      <c r="EM1138" t="e">
        <v>#REF!</v>
      </c>
      <c r="EN1138" t="e">
        <v>#REF!</v>
      </c>
      <c r="EP1138" t="e">
        <f t="shared" si="84"/>
        <v>#REF!</v>
      </c>
      <c r="EQ1138" t="e">
        <f t="shared" si="85"/>
        <v>#REF!</v>
      </c>
      <c r="ER1138" t="e">
        <f t="shared" si="86"/>
        <v>#REF!</v>
      </c>
    </row>
    <row r="1139" spans="142:148" x14ac:dyDescent="0.25">
      <c r="EL1139">
        <v>1132</v>
      </c>
      <c r="EM1139" t="e">
        <v>#REF!</v>
      </c>
      <c r="EN1139" t="e">
        <v>#REF!</v>
      </c>
      <c r="EP1139" t="e">
        <f t="shared" si="84"/>
        <v>#REF!</v>
      </c>
      <c r="EQ1139" t="e">
        <f t="shared" si="85"/>
        <v>#REF!</v>
      </c>
      <c r="ER1139" t="e">
        <f t="shared" si="86"/>
        <v>#REF!</v>
      </c>
    </row>
    <row r="1140" spans="142:148" x14ac:dyDescent="0.25">
      <c r="EL1140">
        <v>1133</v>
      </c>
      <c r="EM1140" t="e">
        <v>#REF!</v>
      </c>
      <c r="EN1140" t="e">
        <v>#REF!</v>
      </c>
      <c r="EP1140" t="e">
        <f t="shared" si="84"/>
        <v>#REF!</v>
      </c>
      <c r="EQ1140" t="e">
        <f t="shared" si="85"/>
        <v>#REF!</v>
      </c>
      <c r="ER1140" t="e">
        <f t="shared" si="86"/>
        <v>#REF!</v>
      </c>
    </row>
    <row r="1141" spans="142:148" x14ac:dyDescent="0.25">
      <c r="EL1141">
        <v>1134</v>
      </c>
      <c r="EM1141" t="e">
        <v>#REF!</v>
      </c>
      <c r="EN1141" t="e">
        <v>#REF!</v>
      </c>
      <c r="EP1141" t="e">
        <f t="shared" si="84"/>
        <v>#REF!</v>
      </c>
      <c r="EQ1141" t="e">
        <f t="shared" si="85"/>
        <v>#REF!</v>
      </c>
      <c r="ER1141" t="e">
        <f t="shared" si="86"/>
        <v>#REF!</v>
      </c>
    </row>
    <row r="1142" spans="142:148" x14ac:dyDescent="0.25">
      <c r="EL1142">
        <v>1135</v>
      </c>
      <c r="EM1142" t="e">
        <v>#REF!</v>
      </c>
      <c r="EN1142" t="e">
        <v>#REF!</v>
      </c>
      <c r="EP1142" t="e">
        <f t="shared" si="84"/>
        <v>#REF!</v>
      </c>
      <c r="EQ1142" t="e">
        <f t="shared" si="85"/>
        <v>#REF!</v>
      </c>
      <c r="ER1142" t="e">
        <f t="shared" si="86"/>
        <v>#REF!</v>
      </c>
    </row>
    <row r="1143" spans="142:148" x14ac:dyDescent="0.25">
      <c r="EL1143">
        <v>1136</v>
      </c>
      <c r="EM1143" t="e">
        <v>#REF!</v>
      </c>
      <c r="EN1143" t="e">
        <v>#REF!</v>
      </c>
      <c r="EP1143" t="e">
        <f t="shared" si="84"/>
        <v>#REF!</v>
      </c>
      <c r="EQ1143" t="e">
        <f t="shared" si="85"/>
        <v>#REF!</v>
      </c>
      <c r="ER1143" t="e">
        <f t="shared" si="86"/>
        <v>#REF!</v>
      </c>
    </row>
    <row r="1144" spans="142:148" x14ac:dyDescent="0.25">
      <c r="EL1144">
        <v>1137</v>
      </c>
      <c r="EM1144" t="e">
        <v>#REF!</v>
      </c>
      <c r="EN1144" t="e">
        <v>#REF!</v>
      </c>
      <c r="EP1144" t="e">
        <f t="shared" si="84"/>
        <v>#REF!</v>
      </c>
      <c r="EQ1144" t="e">
        <f t="shared" si="85"/>
        <v>#REF!</v>
      </c>
      <c r="ER1144" t="e">
        <f t="shared" si="86"/>
        <v>#REF!</v>
      </c>
    </row>
    <row r="1145" spans="142:148" x14ac:dyDescent="0.25">
      <c r="EL1145">
        <v>1138</v>
      </c>
      <c r="EM1145" t="e">
        <v>#REF!</v>
      </c>
      <c r="EN1145" t="e">
        <v>#REF!</v>
      </c>
      <c r="EP1145" t="e">
        <f t="shared" si="84"/>
        <v>#REF!</v>
      </c>
      <c r="EQ1145" t="e">
        <f t="shared" si="85"/>
        <v>#REF!</v>
      </c>
      <c r="ER1145" t="e">
        <f t="shared" si="86"/>
        <v>#REF!</v>
      </c>
    </row>
    <row r="1146" spans="142:148" x14ac:dyDescent="0.25">
      <c r="EL1146">
        <v>1139</v>
      </c>
      <c r="EM1146" t="e">
        <v>#REF!</v>
      </c>
      <c r="EN1146" t="e">
        <v>#REF!</v>
      </c>
      <c r="EP1146" t="e">
        <f t="shared" si="84"/>
        <v>#REF!</v>
      </c>
      <c r="EQ1146" t="e">
        <f t="shared" si="85"/>
        <v>#REF!</v>
      </c>
      <c r="ER1146" t="e">
        <f t="shared" si="86"/>
        <v>#REF!</v>
      </c>
    </row>
    <row r="1147" spans="142:148" x14ac:dyDescent="0.25">
      <c r="EL1147">
        <v>1140</v>
      </c>
      <c r="EM1147" t="e">
        <v>#REF!</v>
      </c>
      <c r="EN1147" t="e">
        <v>#REF!</v>
      </c>
      <c r="EP1147" t="e">
        <f t="shared" si="84"/>
        <v>#REF!</v>
      </c>
      <c r="EQ1147" t="e">
        <f t="shared" si="85"/>
        <v>#REF!</v>
      </c>
      <c r="ER1147" t="e">
        <f t="shared" si="86"/>
        <v>#REF!</v>
      </c>
    </row>
    <row r="1148" spans="142:148" x14ac:dyDescent="0.25">
      <c r="EL1148">
        <v>1141</v>
      </c>
      <c r="EM1148" t="e">
        <v>#REF!</v>
      </c>
      <c r="EN1148" t="e">
        <v>#REF!</v>
      </c>
      <c r="EP1148" t="e">
        <f t="shared" si="84"/>
        <v>#REF!</v>
      </c>
      <c r="EQ1148" t="e">
        <f t="shared" si="85"/>
        <v>#REF!</v>
      </c>
      <c r="ER1148" t="e">
        <f t="shared" si="86"/>
        <v>#REF!</v>
      </c>
    </row>
    <row r="1149" spans="142:148" x14ac:dyDescent="0.25">
      <c r="EL1149">
        <v>1142</v>
      </c>
      <c r="EM1149" t="e">
        <v>#REF!</v>
      </c>
      <c r="EN1149" t="e">
        <v>#REF!</v>
      </c>
      <c r="EP1149" t="e">
        <f t="shared" si="84"/>
        <v>#REF!</v>
      </c>
      <c r="EQ1149" t="e">
        <f t="shared" si="85"/>
        <v>#REF!</v>
      </c>
      <c r="ER1149" t="e">
        <f t="shared" si="86"/>
        <v>#REF!</v>
      </c>
    </row>
    <row r="1150" spans="142:148" x14ac:dyDescent="0.25">
      <c r="EL1150">
        <v>1143</v>
      </c>
      <c r="EM1150" t="e">
        <v>#REF!</v>
      </c>
      <c r="EN1150" t="e">
        <v>#REF!</v>
      </c>
      <c r="EP1150" t="e">
        <f t="shared" si="84"/>
        <v>#REF!</v>
      </c>
      <c r="EQ1150" t="e">
        <f t="shared" si="85"/>
        <v>#REF!</v>
      </c>
      <c r="ER1150" t="e">
        <f t="shared" si="86"/>
        <v>#REF!</v>
      </c>
    </row>
    <row r="1151" spans="142:148" x14ac:dyDescent="0.25">
      <c r="EL1151">
        <v>1144</v>
      </c>
      <c r="EM1151" t="e">
        <v>#REF!</v>
      </c>
      <c r="EN1151" t="e">
        <v>#REF!</v>
      </c>
      <c r="EP1151" t="e">
        <f t="shared" si="84"/>
        <v>#REF!</v>
      </c>
      <c r="EQ1151" t="e">
        <f t="shared" si="85"/>
        <v>#REF!</v>
      </c>
      <c r="ER1151" t="e">
        <f t="shared" si="86"/>
        <v>#REF!</v>
      </c>
    </row>
    <row r="1152" spans="142:148" x14ac:dyDescent="0.25">
      <c r="EL1152">
        <v>1145</v>
      </c>
      <c r="EM1152" t="e">
        <v>#REF!</v>
      </c>
      <c r="EN1152" t="e">
        <v>#REF!</v>
      </c>
      <c r="EP1152" t="e">
        <f t="shared" si="84"/>
        <v>#REF!</v>
      </c>
      <c r="EQ1152" t="e">
        <f t="shared" si="85"/>
        <v>#REF!</v>
      </c>
      <c r="ER1152" t="e">
        <f t="shared" si="86"/>
        <v>#REF!</v>
      </c>
    </row>
    <row r="1153" spans="142:148" x14ac:dyDescent="0.25">
      <c r="EL1153">
        <v>1146</v>
      </c>
      <c r="EM1153" t="e">
        <v>#REF!</v>
      </c>
      <c r="EN1153" t="e">
        <v>#REF!</v>
      </c>
      <c r="EP1153" t="e">
        <f t="shared" si="84"/>
        <v>#REF!</v>
      </c>
      <c r="EQ1153" t="e">
        <f t="shared" si="85"/>
        <v>#REF!</v>
      </c>
      <c r="ER1153" t="e">
        <f t="shared" si="86"/>
        <v>#REF!</v>
      </c>
    </row>
    <row r="1154" spans="142:148" x14ac:dyDescent="0.25">
      <c r="EL1154">
        <v>1147</v>
      </c>
      <c r="EM1154" t="e">
        <v>#REF!</v>
      </c>
      <c r="EN1154" t="e">
        <v>#REF!</v>
      </c>
      <c r="EP1154" t="e">
        <f t="shared" si="84"/>
        <v>#REF!</v>
      </c>
      <c r="EQ1154" t="e">
        <f t="shared" si="85"/>
        <v>#REF!</v>
      </c>
      <c r="ER1154" t="e">
        <f t="shared" si="86"/>
        <v>#REF!</v>
      </c>
    </row>
    <row r="1155" spans="142:148" x14ac:dyDescent="0.25">
      <c r="EL1155">
        <v>1148</v>
      </c>
      <c r="EM1155" t="e">
        <v>#REF!</v>
      </c>
      <c r="EN1155" t="e">
        <v>#REF!</v>
      </c>
      <c r="EP1155" t="e">
        <f t="shared" si="84"/>
        <v>#REF!</v>
      </c>
      <c r="EQ1155" t="e">
        <f t="shared" si="85"/>
        <v>#REF!</v>
      </c>
      <c r="ER1155" t="e">
        <f t="shared" si="86"/>
        <v>#REF!</v>
      </c>
    </row>
    <row r="1156" spans="142:148" x14ac:dyDescent="0.25">
      <c r="EL1156">
        <v>1149</v>
      </c>
      <c r="EM1156" t="e">
        <v>#REF!</v>
      </c>
      <c r="EN1156" t="e">
        <v>#REF!</v>
      </c>
      <c r="EP1156" t="e">
        <f t="shared" si="84"/>
        <v>#REF!</v>
      </c>
      <c r="EQ1156" t="e">
        <f t="shared" si="85"/>
        <v>#REF!</v>
      </c>
      <c r="ER1156" t="e">
        <f t="shared" si="86"/>
        <v>#REF!</v>
      </c>
    </row>
    <row r="1157" spans="142:148" x14ac:dyDescent="0.25">
      <c r="EL1157">
        <v>1150</v>
      </c>
      <c r="EM1157" t="e">
        <v>#REF!</v>
      </c>
      <c r="EN1157" t="e">
        <v>#REF!</v>
      </c>
      <c r="EP1157" t="e">
        <f t="shared" si="84"/>
        <v>#REF!</v>
      </c>
      <c r="EQ1157" t="e">
        <f t="shared" si="85"/>
        <v>#REF!</v>
      </c>
      <c r="ER1157" t="e">
        <f t="shared" si="86"/>
        <v>#REF!</v>
      </c>
    </row>
    <row r="1158" spans="142:148" x14ac:dyDescent="0.25">
      <c r="EL1158">
        <v>1151</v>
      </c>
      <c r="EM1158" t="e">
        <v>#REF!</v>
      </c>
      <c r="EN1158" t="e">
        <v>#REF!</v>
      </c>
      <c r="EP1158" t="e">
        <f t="shared" si="84"/>
        <v>#REF!</v>
      </c>
      <c r="EQ1158" t="e">
        <f t="shared" si="85"/>
        <v>#REF!</v>
      </c>
      <c r="ER1158" t="e">
        <f t="shared" si="86"/>
        <v>#REF!</v>
      </c>
    </row>
    <row r="1159" spans="142:148" x14ac:dyDescent="0.25">
      <c r="EL1159">
        <v>1152</v>
      </c>
      <c r="EM1159" t="e">
        <v>#REF!</v>
      </c>
      <c r="EN1159" t="e">
        <v>#REF!</v>
      </c>
      <c r="EP1159" t="e">
        <f t="shared" si="84"/>
        <v>#REF!</v>
      </c>
      <c r="EQ1159" t="e">
        <f t="shared" si="85"/>
        <v>#REF!</v>
      </c>
      <c r="ER1159" t="e">
        <f t="shared" si="86"/>
        <v>#REF!</v>
      </c>
    </row>
    <row r="1160" spans="142:148" x14ac:dyDescent="0.25">
      <c r="EL1160">
        <v>1153</v>
      </c>
      <c r="EM1160" t="e">
        <v>#REF!</v>
      </c>
      <c r="EN1160" t="e">
        <v>#REF!</v>
      </c>
      <c r="EP1160" t="e">
        <f t="shared" ref="EP1160:EP1223" si="87">IF(EM1160&gt;EN1160,1,0)</f>
        <v>#REF!</v>
      </c>
      <c r="EQ1160" t="e">
        <f t="shared" ref="EQ1160:EQ1223" si="88">IF(EP1160&gt;0,0,1)</f>
        <v>#REF!</v>
      </c>
      <c r="ER1160" t="e">
        <f t="shared" ref="ER1160:ER1223" si="89">IF(EM1160&gt;EN1160,EM1160-EN1160,EN1160-EM1160)</f>
        <v>#REF!</v>
      </c>
    </row>
    <row r="1161" spans="142:148" x14ac:dyDescent="0.25">
      <c r="EL1161">
        <v>1154</v>
      </c>
      <c r="EM1161" t="e">
        <v>#REF!</v>
      </c>
      <c r="EN1161" t="e">
        <v>#REF!</v>
      </c>
      <c r="EP1161" t="e">
        <f t="shared" si="87"/>
        <v>#REF!</v>
      </c>
      <c r="EQ1161" t="e">
        <f t="shared" si="88"/>
        <v>#REF!</v>
      </c>
      <c r="ER1161" t="e">
        <f t="shared" si="89"/>
        <v>#REF!</v>
      </c>
    </row>
    <row r="1162" spans="142:148" x14ac:dyDescent="0.25">
      <c r="EL1162">
        <v>1155</v>
      </c>
      <c r="EM1162" t="e">
        <v>#REF!</v>
      </c>
      <c r="EN1162" t="e">
        <v>#REF!</v>
      </c>
      <c r="EP1162" t="e">
        <f t="shared" si="87"/>
        <v>#REF!</v>
      </c>
      <c r="EQ1162" t="e">
        <f t="shared" si="88"/>
        <v>#REF!</v>
      </c>
      <c r="ER1162" t="e">
        <f t="shared" si="89"/>
        <v>#REF!</v>
      </c>
    </row>
    <row r="1163" spans="142:148" x14ac:dyDescent="0.25">
      <c r="EL1163">
        <v>1156</v>
      </c>
      <c r="EM1163" t="e">
        <v>#REF!</v>
      </c>
      <c r="EN1163" t="e">
        <v>#REF!</v>
      </c>
      <c r="EP1163" t="e">
        <f t="shared" si="87"/>
        <v>#REF!</v>
      </c>
      <c r="EQ1163" t="e">
        <f t="shared" si="88"/>
        <v>#REF!</v>
      </c>
      <c r="ER1163" t="e">
        <f t="shared" si="89"/>
        <v>#REF!</v>
      </c>
    </row>
    <row r="1164" spans="142:148" x14ac:dyDescent="0.25">
      <c r="EL1164">
        <v>1157</v>
      </c>
      <c r="EM1164" t="e">
        <v>#REF!</v>
      </c>
      <c r="EN1164" t="e">
        <v>#REF!</v>
      </c>
      <c r="EP1164" t="e">
        <f t="shared" si="87"/>
        <v>#REF!</v>
      </c>
      <c r="EQ1164" t="e">
        <f t="shared" si="88"/>
        <v>#REF!</v>
      </c>
      <c r="ER1164" t="e">
        <f t="shared" si="89"/>
        <v>#REF!</v>
      </c>
    </row>
    <row r="1165" spans="142:148" x14ac:dyDescent="0.25">
      <c r="EL1165">
        <v>1158</v>
      </c>
      <c r="EM1165" t="e">
        <v>#REF!</v>
      </c>
      <c r="EN1165" t="e">
        <v>#REF!</v>
      </c>
      <c r="EP1165" t="e">
        <f t="shared" si="87"/>
        <v>#REF!</v>
      </c>
      <c r="EQ1165" t="e">
        <f t="shared" si="88"/>
        <v>#REF!</v>
      </c>
      <c r="ER1165" t="e">
        <f t="shared" si="89"/>
        <v>#REF!</v>
      </c>
    </row>
    <row r="1166" spans="142:148" x14ac:dyDescent="0.25">
      <c r="EL1166">
        <v>1159</v>
      </c>
      <c r="EM1166" t="e">
        <v>#REF!</v>
      </c>
      <c r="EN1166" t="e">
        <v>#REF!</v>
      </c>
      <c r="EP1166" t="e">
        <f t="shared" si="87"/>
        <v>#REF!</v>
      </c>
      <c r="EQ1166" t="e">
        <f t="shared" si="88"/>
        <v>#REF!</v>
      </c>
      <c r="ER1166" t="e">
        <f t="shared" si="89"/>
        <v>#REF!</v>
      </c>
    </row>
    <row r="1167" spans="142:148" x14ac:dyDescent="0.25">
      <c r="EL1167">
        <v>1160</v>
      </c>
      <c r="EM1167" t="e">
        <v>#REF!</v>
      </c>
      <c r="EN1167" t="e">
        <v>#REF!</v>
      </c>
      <c r="EP1167" t="e">
        <f t="shared" si="87"/>
        <v>#REF!</v>
      </c>
      <c r="EQ1167" t="e">
        <f t="shared" si="88"/>
        <v>#REF!</v>
      </c>
      <c r="ER1167" t="e">
        <f t="shared" si="89"/>
        <v>#REF!</v>
      </c>
    </row>
    <row r="1168" spans="142:148" x14ac:dyDescent="0.25">
      <c r="EL1168">
        <v>1161</v>
      </c>
      <c r="EM1168" t="e">
        <v>#REF!</v>
      </c>
      <c r="EN1168" t="e">
        <v>#REF!</v>
      </c>
      <c r="EP1168" t="e">
        <f t="shared" si="87"/>
        <v>#REF!</v>
      </c>
      <c r="EQ1168" t="e">
        <f t="shared" si="88"/>
        <v>#REF!</v>
      </c>
      <c r="ER1168" t="e">
        <f t="shared" si="89"/>
        <v>#REF!</v>
      </c>
    </row>
    <row r="1169" spans="142:148" x14ac:dyDescent="0.25">
      <c r="EL1169">
        <v>1162</v>
      </c>
      <c r="EM1169" t="e">
        <v>#REF!</v>
      </c>
      <c r="EN1169" t="e">
        <v>#REF!</v>
      </c>
      <c r="EP1169" t="e">
        <f t="shared" si="87"/>
        <v>#REF!</v>
      </c>
      <c r="EQ1169" t="e">
        <f t="shared" si="88"/>
        <v>#REF!</v>
      </c>
      <c r="ER1169" t="e">
        <f t="shared" si="89"/>
        <v>#REF!</v>
      </c>
    </row>
    <row r="1170" spans="142:148" x14ac:dyDescent="0.25">
      <c r="EL1170">
        <v>1163</v>
      </c>
      <c r="EM1170" t="e">
        <v>#REF!</v>
      </c>
      <c r="EN1170" t="e">
        <v>#REF!</v>
      </c>
      <c r="EP1170" t="e">
        <f t="shared" si="87"/>
        <v>#REF!</v>
      </c>
      <c r="EQ1170" t="e">
        <f t="shared" si="88"/>
        <v>#REF!</v>
      </c>
      <c r="ER1170" t="e">
        <f t="shared" si="89"/>
        <v>#REF!</v>
      </c>
    </row>
    <row r="1171" spans="142:148" x14ac:dyDescent="0.25">
      <c r="EL1171">
        <v>1164</v>
      </c>
      <c r="EM1171" t="e">
        <v>#REF!</v>
      </c>
      <c r="EN1171" t="e">
        <v>#REF!</v>
      </c>
      <c r="EP1171" t="e">
        <f t="shared" si="87"/>
        <v>#REF!</v>
      </c>
      <c r="EQ1171" t="e">
        <f t="shared" si="88"/>
        <v>#REF!</v>
      </c>
      <c r="ER1171" t="e">
        <f t="shared" si="89"/>
        <v>#REF!</v>
      </c>
    </row>
    <row r="1172" spans="142:148" x14ac:dyDescent="0.25">
      <c r="EL1172">
        <v>1165</v>
      </c>
      <c r="EM1172" t="e">
        <v>#REF!</v>
      </c>
      <c r="EN1172" t="e">
        <v>#REF!</v>
      </c>
      <c r="EP1172" t="e">
        <f t="shared" si="87"/>
        <v>#REF!</v>
      </c>
      <c r="EQ1172" t="e">
        <f t="shared" si="88"/>
        <v>#REF!</v>
      </c>
      <c r="ER1172" t="e">
        <f t="shared" si="89"/>
        <v>#REF!</v>
      </c>
    </row>
    <row r="1173" spans="142:148" x14ac:dyDescent="0.25">
      <c r="EL1173">
        <v>1166</v>
      </c>
      <c r="EM1173" t="e">
        <v>#REF!</v>
      </c>
      <c r="EN1173" t="e">
        <v>#REF!</v>
      </c>
      <c r="EP1173" t="e">
        <f t="shared" si="87"/>
        <v>#REF!</v>
      </c>
      <c r="EQ1173" t="e">
        <f t="shared" si="88"/>
        <v>#REF!</v>
      </c>
      <c r="ER1173" t="e">
        <f t="shared" si="89"/>
        <v>#REF!</v>
      </c>
    </row>
    <row r="1174" spans="142:148" x14ac:dyDescent="0.25">
      <c r="EL1174">
        <v>1167</v>
      </c>
      <c r="EM1174" t="e">
        <v>#REF!</v>
      </c>
      <c r="EN1174" t="e">
        <v>#REF!</v>
      </c>
      <c r="EP1174" t="e">
        <f t="shared" si="87"/>
        <v>#REF!</v>
      </c>
      <c r="EQ1174" t="e">
        <f t="shared" si="88"/>
        <v>#REF!</v>
      </c>
      <c r="ER1174" t="e">
        <f t="shared" si="89"/>
        <v>#REF!</v>
      </c>
    </row>
    <row r="1175" spans="142:148" x14ac:dyDescent="0.25">
      <c r="EL1175">
        <v>1168</v>
      </c>
      <c r="EM1175" t="e">
        <v>#REF!</v>
      </c>
      <c r="EN1175" t="e">
        <v>#REF!</v>
      </c>
      <c r="EP1175" t="e">
        <f t="shared" si="87"/>
        <v>#REF!</v>
      </c>
      <c r="EQ1175" t="e">
        <f t="shared" si="88"/>
        <v>#REF!</v>
      </c>
      <c r="ER1175" t="e">
        <f t="shared" si="89"/>
        <v>#REF!</v>
      </c>
    </row>
    <row r="1176" spans="142:148" x14ac:dyDescent="0.25">
      <c r="EL1176">
        <v>1169</v>
      </c>
      <c r="EM1176" t="e">
        <v>#REF!</v>
      </c>
      <c r="EN1176" t="e">
        <v>#REF!</v>
      </c>
      <c r="EP1176" t="e">
        <f t="shared" si="87"/>
        <v>#REF!</v>
      </c>
      <c r="EQ1176" t="e">
        <f t="shared" si="88"/>
        <v>#REF!</v>
      </c>
      <c r="ER1176" t="e">
        <f t="shared" si="89"/>
        <v>#REF!</v>
      </c>
    </row>
    <row r="1177" spans="142:148" x14ac:dyDescent="0.25">
      <c r="EL1177">
        <v>1170</v>
      </c>
      <c r="EM1177" t="e">
        <v>#REF!</v>
      </c>
      <c r="EN1177" t="e">
        <v>#REF!</v>
      </c>
      <c r="EP1177" t="e">
        <f t="shared" si="87"/>
        <v>#REF!</v>
      </c>
      <c r="EQ1177" t="e">
        <f t="shared" si="88"/>
        <v>#REF!</v>
      </c>
      <c r="ER1177" t="e">
        <f t="shared" si="89"/>
        <v>#REF!</v>
      </c>
    </row>
    <row r="1178" spans="142:148" x14ac:dyDescent="0.25">
      <c r="EL1178">
        <v>1171</v>
      </c>
      <c r="EM1178" t="e">
        <v>#REF!</v>
      </c>
      <c r="EN1178" t="e">
        <v>#REF!</v>
      </c>
      <c r="EP1178" t="e">
        <f t="shared" si="87"/>
        <v>#REF!</v>
      </c>
      <c r="EQ1178" t="e">
        <f t="shared" si="88"/>
        <v>#REF!</v>
      </c>
      <c r="ER1178" t="e">
        <f t="shared" si="89"/>
        <v>#REF!</v>
      </c>
    </row>
    <row r="1179" spans="142:148" x14ac:dyDescent="0.25">
      <c r="EL1179">
        <v>1172</v>
      </c>
      <c r="EM1179" t="e">
        <v>#REF!</v>
      </c>
      <c r="EN1179" t="e">
        <v>#REF!</v>
      </c>
      <c r="EP1179" t="e">
        <f t="shared" si="87"/>
        <v>#REF!</v>
      </c>
      <c r="EQ1179" t="e">
        <f t="shared" si="88"/>
        <v>#REF!</v>
      </c>
      <c r="ER1179" t="e">
        <f t="shared" si="89"/>
        <v>#REF!</v>
      </c>
    </row>
    <row r="1180" spans="142:148" x14ac:dyDescent="0.25">
      <c r="EL1180">
        <v>1173</v>
      </c>
      <c r="EM1180" t="e">
        <v>#REF!</v>
      </c>
      <c r="EN1180" t="e">
        <v>#REF!</v>
      </c>
      <c r="EP1180" t="e">
        <f t="shared" si="87"/>
        <v>#REF!</v>
      </c>
      <c r="EQ1180" t="e">
        <f t="shared" si="88"/>
        <v>#REF!</v>
      </c>
      <c r="ER1180" t="e">
        <f t="shared" si="89"/>
        <v>#REF!</v>
      </c>
    </row>
    <row r="1181" spans="142:148" x14ac:dyDescent="0.25">
      <c r="EL1181">
        <v>1174</v>
      </c>
      <c r="EM1181" t="e">
        <v>#REF!</v>
      </c>
      <c r="EN1181" t="e">
        <v>#REF!</v>
      </c>
      <c r="EP1181" t="e">
        <f t="shared" si="87"/>
        <v>#REF!</v>
      </c>
      <c r="EQ1181" t="e">
        <f t="shared" si="88"/>
        <v>#REF!</v>
      </c>
      <c r="ER1181" t="e">
        <f t="shared" si="89"/>
        <v>#REF!</v>
      </c>
    </row>
    <row r="1182" spans="142:148" x14ac:dyDescent="0.25">
      <c r="EL1182">
        <v>1175</v>
      </c>
      <c r="EM1182" t="e">
        <v>#REF!</v>
      </c>
      <c r="EN1182" t="e">
        <v>#REF!</v>
      </c>
      <c r="EP1182" t="e">
        <f t="shared" si="87"/>
        <v>#REF!</v>
      </c>
      <c r="EQ1182" t="e">
        <f t="shared" si="88"/>
        <v>#REF!</v>
      </c>
      <c r="ER1182" t="e">
        <f t="shared" si="89"/>
        <v>#REF!</v>
      </c>
    </row>
    <row r="1183" spans="142:148" x14ac:dyDescent="0.25">
      <c r="EL1183">
        <v>1176</v>
      </c>
      <c r="EM1183" t="e">
        <v>#REF!</v>
      </c>
      <c r="EN1183" t="e">
        <v>#REF!</v>
      </c>
      <c r="EP1183" t="e">
        <f t="shared" si="87"/>
        <v>#REF!</v>
      </c>
      <c r="EQ1183" t="e">
        <f t="shared" si="88"/>
        <v>#REF!</v>
      </c>
      <c r="ER1183" t="e">
        <f t="shared" si="89"/>
        <v>#REF!</v>
      </c>
    </row>
    <row r="1184" spans="142:148" x14ac:dyDescent="0.25">
      <c r="EL1184">
        <v>1177</v>
      </c>
      <c r="EM1184" t="e">
        <v>#REF!</v>
      </c>
      <c r="EN1184" t="e">
        <v>#REF!</v>
      </c>
      <c r="EP1184" t="e">
        <f t="shared" si="87"/>
        <v>#REF!</v>
      </c>
      <c r="EQ1184" t="e">
        <f t="shared" si="88"/>
        <v>#REF!</v>
      </c>
      <c r="ER1184" t="e">
        <f t="shared" si="89"/>
        <v>#REF!</v>
      </c>
    </row>
    <row r="1185" spans="142:148" x14ac:dyDescent="0.25">
      <c r="EL1185">
        <v>1178</v>
      </c>
      <c r="EM1185" t="e">
        <v>#REF!</v>
      </c>
      <c r="EN1185" t="e">
        <v>#REF!</v>
      </c>
      <c r="EP1185" t="e">
        <f t="shared" si="87"/>
        <v>#REF!</v>
      </c>
      <c r="EQ1185" t="e">
        <f t="shared" si="88"/>
        <v>#REF!</v>
      </c>
      <c r="ER1185" t="e">
        <f t="shared" si="89"/>
        <v>#REF!</v>
      </c>
    </row>
    <row r="1186" spans="142:148" x14ac:dyDescent="0.25">
      <c r="EL1186">
        <v>1179</v>
      </c>
      <c r="EM1186" t="e">
        <v>#REF!</v>
      </c>
      <c r="EN1186" t="e">
        <v>#REF!</v>
      </c>
      <c r="EP1186" t="e">
        <f t="shared" si="87"/>
        <v>#REF!</v>
      </c>
      <c r="EQ1186" t="e">
        <f t="shared" si="88"/>
        <v>#REF!</v>
      </c>
      <c r="ER1186" t="e">
        <f t="shared" si="89"/>
        <v>#REF!</v>
      </c>
    </row>
    <row r="1187" spans="142:148" x14ac:dyDescent="0.25">
      <c r="EL1187">
        <v>1180</v>
      </c>
      <c r="EM1187" t="e">
        <v>#REF!</v>
      </c>
      <c r="EN1187" t="e">
        <v>#REF!</v>
      </c>
      <c r="EP1187" t="e">
        <f t="shared" si="87"/>
        <v>#REF!</v>
      </c>
      <c r="EQ1187" t="e">
        <f t="shared" si="88"/>
        <v>#REF!</v>
      </c>
      <c r="ER1187" t="e">
        <f t="shared" si="89"/>
        <v>#REF!</v>
      </c>
    </row>
    <row r="1188" spans="142:148" x14ac:dyDescent="0.25">
      <c r="EL1188">
        <v>1181</v>
      </c>
      <c r="EM1188" t="e">
        <v>#REF!</v>
      </c>
      <c r="EN1188" t="e">
        <v>#REF!</v>
      </c>
      <c r="EP1188" t="e">
        <f t="shared" si="87"/>
        <v>#REF!</v>
      </c>
      <c r="EQ1188" t="e">
        <f t="shared" si="88"/>
        <v>#REF!</v>
      </c>
      <c r="ER1188" t="e">
        <f t="shared" si="89"/>
        <v>#REF!</v>
      </c>
    </row>
    <row r="1189" spans="142:148" x14ac:dyDescent="0.25">
      <c r="EL1189">
        <v>1182</v>
      </c>
      <c r="EM1189" t="e">
        <v>#REF!</v>
      </c>
      <c r="EN1189" t="e">
        <v>#REF!</v>
      </c>
      <c r="EP1189" t="e">
        <f t="shared" si="87"/>
        <v>#REF!</v>
      </c>
      <c r="EQ1189" t="e">
        <f t="shared" si="88"/>
        <v>#REF!</v>
      </c>
      <c r="ER1189" t="e">
        <f t="shared" si="89"/>
        <v>#REF!</v>
      </c>
    </row>
    <row r="1190" spans="142:148" x14ac:dyDescent="0.25">
      <c r="EL1190">
        <v>1183</v>
      </c>
      <c r="EM1190" t="e">
        <v>#REF!</v>
      </c>
      <c r="EN1190" t="e">
        <v>#REF!</v>
      </c>
      <c r="EP1190" t="e">
        <f t="shared" si="87"/>
        <v>#REF!</v>
      </c>
      <c r="EQ1190" t="e">
        <f t="shared" si="88"/>
        <v>#REF!</v>
      </c>
      <c r="ER1190" t="e">
        <f t="shared" si="89"/>
        <v>#REF!</v>
      </c>
    </row>
    <row r="1191" spans="142:148" x14ac:dyDescent="0.25">
      <c r="EL1191">
        <v>1184</v>
      </c>
      <c r="EM1191" t="e">
        <v>#REF!</v>
      </c>
      <c r="EN1191" t="e">
        <v>#REF!</v>
      </c>
      <c r="EP1191" t="e">
        <f t="shared" si="87"/>
        <v>#REF!</v>
      </c>
      <c r="EQ1191" t="e">
        <f t="shared" si="88"/>
        <v>#REF!</v>
      </c>
      <c r="ER1191" t="e">
        <f t="shared" si="89"/>
        <v>#REF!</v>
      </c>
    </row>
    <row r="1192" spans="142:148" x14ac:dyDescent="0.25">
      <c r="EL1192">
        <v>1185</v>
      </c>
      <c r="EM1192" t="e">
        <v>#REF!</v>
      </c>
      <c r="EN1192" t="e">
        <v>#REF!</v>
      </c>
      <c r="EP1192" t="e">
        <f t="shared" si="87"/>
        <v>#REF!</v>
      </c>
      <c r="EQ1192" t="e">
        <f t="shared" si="88"/>
        <v>#REF!</v>
      </c>
      <c r="ER1192" t="e">
        <f t="shared" si="89"/>
        <v>#REF!</v>
      </c>
    </row>
    <row r="1193" spans="142:148" x14ac:dyDescent="0.25">
      <c r="EL1193">
        <v>1186</v>
      </c>
      <c r="EM1193" t="e">
        <v>#REF!</v>
      </c>
      <c r="EN1193" t="e">
        <v>#REF!</v>
      </c>
      <c r="EP1193" t="e">
        <f t="shared" si="87"/>
        <v>#REF!</v>
      </c>
      <c r="EQ1193" t="e">
        <f t="shared" si="88"/>
        <v>#REF!</v>
      </c>
      <c r="ER1193" t="e">
        <f t="shared" si="89"/>
        <v>#REF!</v>
      </c>
    </row>
    <row r="1194" spans="142:148" x14ac:dyDescent="0.25">
      <c r="EL1194">
        <v>1187</v>
      </c>
      <c r="EM1194" t="e">
        <v>#REF!</v>
      </c>
      <c r="EN1194" t="e">
        <v>#REF!</v>
      </c>
      <c r="EP1194" t="e">
        <f t="shared" si="87"/>
        <v>#REF!</v>
      </c>
      <c r="EQ1194" t="e">
        <f t="shared" si="88"/>
        <v>#REF!</v>
      </c>
      <c r="ER1194" t="e">
        <f t="shared" si="89"/>
        <v>#REF!</v>
      </c>
    </row>
    <row r="1195" spans="142:148" x14ac:dyDescent="0.25">
      <c r="EL1195">
        <v>1188</v>
      </c>
      <c r="EM1195" t="e">
        <v>#REF!</v>
      </c>
      <c r="EN1195" t="e">
        <v>#REF!</v>
      </c>
      <c r="EP1195" t="e">
        <f t="shared" si="87"/>
        <v>#REF!</v>
      </c>
      <c r="EQ1195" t="e">
        <f t="shared" si="88"/>
        <v>#REF!</v>
      </c>
      <c r="ER1195" t="e">
        <f t="shared" si="89"/>
        <v>#REF!</v>
      </c>
    </row>
    <row r="1196" spans="142:148" x14ac:dyDescent="0.25">
      <c r="EL1196">
        <v>1189</v>
      </c>
      <c r="EM1196" t="e">
        <v>#REF!</v>
      </c>
      <c r="EN1196" t="e">
        <v>#REF!</v>
      </c>
      <c r="EP1196" t="e">
        <f t="shared" si="87"/>
        <v>#REF!</v>
      </c>
      <c r="EQ1196" t="e">
        <f t="shared" si="88"/>
        <v>#REF!</v>
      </c>
      <c r="ER1196" t="e">
        <f t="shared" si="89"/>
        <v>#REF!</v>
      </c>
    </row>
    <row r="1197" spans="142:148" x14ac:dyDescent="0.25">
      <c r="EL1197">
        <v>1190</v>
      </c>
      <c r="EM1197" t="e">
        <v>#REF!</v>
      </c>
      <c r="EN1197" t="e">
        <v>#REF!</v>
      </c>
      <c r="EP1197" t="e">
        <f t="shared" si="87"/>
        <v>#REF!</v>
      </c>
      <c r="EQ1197" t="e">
        <f t="shared" si="88"/>
        <v>#REF!</v>
      </c>
      <c r="ER1197" t="e">
        <f t="shared" si="89"/>
        <v>#REF!</v>
      </c>
    </row>
    <row r="1198" spans="142:148" x14ac:dyDescent="0.25">
      <c r="EL1198">
        <v>1191</v>
      </c>
      <c r="EM1198" t="e">
        <v>#REF!</v>
      </c>
      <c r="EN1198" t="e">
        <v>#REF!</v>
      </c>
      <c r="EP1198" t="e">
        <f t="shared" si="87"/>
        <v>#REF!</v>
      </c>
      <c r="EQ1198" t="e">
        <f t="shared" si="88"/>
        <v>#REF!</v>
      </c>
      <c r="ER1198" t="e">
        <f t="shared" si="89"/>
        <v>#REF!</v>
      </c>
    </row>
    <row r="1199" spans="142:148" x14ac:dyDescent="0.25">
      <c r="EL1199">
        <v>1192</v>
      </c>
      <c r="EM1199" t="e">
        <v>#REF!</v>
      </c>
      <c r="EN1199" t="e">
        <v>#REF!</v>
      </c>
      <c r="EP1199" t="e">
        <f t="shared" si="87"/>
        <v>#REF!</v>
      </c>
      <c r="EQ1199" t="e">
        <f t="shared" si="88"/>
        <v>#REF!</v>
      </c>
      <c r="ER1199" t="e">
        <f t="shared" si="89"/>
        <v>#REF!</v>
      </c>
    </row>
    <row r="1200" spans="142:148" x14ac:dyDescent="0.25">
      <c r="EL1200">
        <v>1193</v>
      </c>
      <c r="EM1200" t="e">
        <v>#REF!</v>
      </c>
      <c r="EN1200" t="e">
        <v>#REF!</v>
      </c>
      <c r="EP1200" t="e">
        <f t="shared" si="87"/>
        <v>#REF!</v>
      </c>
      <c r="EQ1200" t="e">
        <f t="shared" si="88"/>
        <v>#REF!</v>
      </c>
      <c r="ER1200" t="e">
        <f t="shared" si="89"/>
        <v>#REF!</v>
      </c>
    </row>
    <row r="1201" spans="142:148" x14ac:dyDescent="0.25">
      <c r="EL1201">
        <v>1194</v>
      </c>
      <c r="EM1201" t="e">
        <v>#REF!</v>
      </c>
      <c r="EN1201" t="e">
        <v>#REF!</v>
      </c>
      <c r="EP1201" t="e">
        <f t="shared" si="87"/>
        <v>#REF!</v>
      </c>
      <c r="EQ1201" t="e">
        <f t="shared" si="88"/>
        <v>#REF!</v>
      </c>
      <c r="ER1201" t="e">
        <f t="shared" si="89"/>
        <v>#REF!</v>
      </c>
    </row>
    <row r="1202" spans="142:148" x14ac:dyDescent="0.25">
      <c r="EL1202">
        <v>1195</v>
      </c>
      <c r="EM1202" t="e">
        <v>#REF!</v>
      </c>
      <c r="EN1202" t="e">
        <v>#REF!</v>
      </c>
      <c r="EP1202" t="e">
        <f t="shared" si="87"/>
        <v>#REF!</v>
      </c>
      <c r="EQ1202" t="e">
        <f t="shared" si="88"/>
        <v>#REF!</v>
      </c>
      <c r="ER1202" t="e">
        <f t="shared" si="89"/>
        <v>#REF!</v>
      </c>
    </row>
    <row r="1203" spans="142:148" x14ac:dyDescent="0.25">
      <c r="EL1203">
        <v>1196</v>
      </c>
      <c r="EM1203" t="e">
        <v>#REF!</v>
      </c>
      <c r="EN1203" t="e">
        <v>#REF!</v>
      </c>
      <c r="EP1203" t="e">
        <f t="shared" si="87"/>
        <v>#REF!</v>
      </c>
      <c r="EQ1203" t="e">
        <f t="shared" si="88"/>
        <v>#REF!</v>
      </c>
      <c r="ER1203" t="e">
        <f t="shared" si="89"/>
        <v>#REF!</v>
      </c>
    </row>
    <row r="1204" spans="142:148" x14ac:dyDescent="0.25">
      <c r="EL1204">
        <v>1197</v>
      </c>
      <c r="EM1204" t="e">
        <v>#REF!</v>
      </c>
      <c r="EN1204" t="e">
        <v>#REF!</v>
      </c>
      <c r="EP1204" t="e">
        <f t="shared" si="87"/>
        <v>#REF!</v>
      </c>
      <c r="EQ1204" t="e">
        <f t="shared" si="88"/>
        <v>#REF!</v>
      </c>
      <c r="ER1204" t="e">
        <f t="shared" si="89"/>
        <v>#REF!</v>
      </c>
    </row>
    <row r="1205" spans="142:148" x14ac:dyDescent="0.25">
      <c r="EL1205">
        <v>1198</v>
      </c>
      <c r="EM1205" t="e">
        <v>#REF!</v>
      </c>
      <c r="EN1205" t="e">
        <v>#REF!</v>
      </c>
      <c r="EP1205" t="e">
        <f t="shared" si="87"/>
        <v>#REF!</v>
      </c>
      <c r="EQ1205" t="e">
        <f t="shared" si="88"/>
        <v>#REF!</v>
      </c>
      <c r="ER1205" t="e">
        <f t="shared" si="89"/>
        <v>#REF!</v>
      </c>
    </row>
    <row r="1206" spans="142:148" x14ac:dyDescent="0.25">
      <c r="EL1206">
        <v>1199</v>
      </c>
      <c r="EM1206" t="e">
        <v>#REF!</v>
      </c>
      <c r="EN1206" t="e">
        <v>#REF!</v>
      </c>
      <c r="EP1206" t="e">
        <f t="shared" si="87"/>
        <v>#REF!</v>
      </c>
      <c r="EQ1206" t="e">
        <f t="shared" si="88"/>
        <v>#REF!</v>
      </c>
      <c r="ER1206" t="e">
        <f t="shared" si="89"/>
        <v>#REF!</v>
      </c>
    </row>
    <row r="1207" spans="142:148" x14ac:dyDescent="0.25">
      <c r="EL1207">
        <v>1200</v>
      </c>
      <c r="EM1207" t="e">
        <v>#REF!</v>
      </c>
      <c r="EN1207" t="e">
        <v>#REF!</v>
      </c>
      <c r="EP1207" t="e">
        <f t="shared" si="87"/>
        <v>#REF!</v>
      </c>
      <c r="EQ1207" t="e">
        <f t="shared" si="88"/>
        <v>#REF!</v>
      </c>
      <c r="ER1207" t="e">
        <f t="shared" si="89"/>
        <v>#REF!</v>
      </c>
    </row>
    <row r="1208" spans="142:148" x14ac:dyDescent="0.25">
      <c r="EL1208">
        <v>1201</v>
      </c>
      <c r="EM1208" t="e">
        <v>#REF!</v>
      </c>
      <c r="EN1208" t="e">
        <v>#REF!</v>
      </c>
      <c r="EP1208" t="e">
        <f t="shared" si="87"/>
        <v>#REF!</v>
      </c>
      <c r="EQ1208" t="e">
        <f t="shared" si="88"/>
        <v>#REF!</v>
      </c>
      <c r="ER1208" t="e">
        <f t="shared" si="89"/>
        <v>#REF!</v>
      </c>
    </row>
    <row r="1209" spans="142:148" x14ac:dyDescent="0.25">
      <c r="EL1209">
        <v>1202</v>
      </c>
      <c r="EM1209" t="e">
        <v>#REF!</v>
      </c>
      <c r="EN1209" t="e">
        <v>#REF!</v>
      </c>
      <c r="EP1209" t="e">
        <f t="shared" si="87"/>
        <v>#REF!</v>
      </c>
      <c r="EQ1209" t="e">
        <f t="shared" si="88"/>
        <v>#REF!</v>
      </c>
      <c r="ER1209" t="e">
        <f t="shared" si="89"/>
        <v>#REF!</v>
      </c>
    </row>
    <row r="1210" spans="142:148" x14ac:dyDescent="0.25">
      <c r="EL1210">
        <v>1203</v>
      </c>
      <c r="EM1210" t="e">
        <v>#REF!</v>
      </c>
      <c r="EN1210" t="e">
        <v>#REF!</v>
      </c>
      <c r="EP1210" t="e">
        <f t="shared" si="87"/>
        <v>#REF!</v>
      </c>
      <c r="EQ1210" t="e">
        <f t="shared" si="88"/>
        <v>#REF!</v>
      </c>
      <c r="ER1210" t="e">
        <f t="shared" si="89"/>
        <v>#REF!</v>
      </c>
    </row>
    <row r="1211" spans="142:148" x14ac:dyDescent="0.25">
      <c r="EL1211">
        <v>1204</v>
      </c>
      <c r="EM1211" t="e">
        <v>#REF!</v>
      </c>
      <c r="EN1211" t="e">
        <v>#REF!</v>
      </c>
      <c r="EP1211" t="e">
        <f t="shared" si="87"/>
        <v>#REF!</v>
      </c>
      <c r="EQ1211" t="e">
        <f t="shared" si="88"/>
        <v>#REF!</v>
      </c>
      <c r="ER1211" t="e">
        <f t="shared" si="89"/>
        <v>#REF!</v>
      </c>
    </row>
    <row r="1212" spans="142:148" x14ac:dyDescent="0.25">
      <c r="EL1212">
        <v>1205</v>
      </c>
      <c r="EM1212" t="e">
        <v>#REF!</v>
      </c>
      <c r="EN1212" t="e">
        <v>#REF!</v>
      </c>
      <c r="EP1212" t="e">
        <f t="shared" si="87"/>
        <v>#REF!</v>
      </c>
      <c r="EQ1212" t="e">
        <f t="shared" si="88"/>
        <v>#REF!</v>
      </c>
      <c r="ER1212" t="e">
        <f t="shared" si="89"/>
        <v>#REF!</v>
      </c>
    </row>
    <row r="1213" spans="142:148" x14ac:dyDescent="0.25">
      <c r="EL1213">
        <v>1206</v>
      </c>
      <c r="EM1213" t="e">
        <v>#REF!</v>
      </c>
      <c r="EN1213" t="e">
        <v>#REF!</v>
      </c>
      <c r="EP1213" t="e">
        <f t="shared" si="87"/>
        <v>#REF!</v>
      </c>
      <c r="EQ1213" t="e">
        <f t="shared" si="88"/>
        <v>#REF!</v>
      </c>
      <c r="ER1213" t="e">
        <f t="shared" si="89"/>
        <v>#REF!</v>
      </c>
    </row>
    <row r="1214" spans="142:148" x14ac:dyDescent="0.25">
      <c r="EL1214">
        <v>1207</v>
      </c>
      <c r="EM1214" t="e">
        <v>#REF!</v>
      </c>
      <c r="EN1214" t="e">
        <v>#REF!</v>
      </c>
      <c r="EP1214" t="e">
        <f t="shared" si="87"/>
        <v>#REF!</v>
      </c>
      <c r="EQ1214" t="e">
        <f t="shared" si="88"/>
        <v>#REF!</v>
      </c>
      <c r="ER1214" t="e">
        <f t="shared" si="89"/>
        <v>#REF!</v>
      </c>
    </row>
    <row r="1215" spans="142:148" x14ac:dyDescent="0.25">
      <c r="EL1215">
        <v>1208</v>
      </c>
      <c r="EM1215" t="e">
        <v>#REF!</v>
      </c>
      <c r="EN1215" t="e">
        <v>#REF!</v>
      </c>
      <c r="EP1215" t="e">
        <f t="shared" si="87"/>
        <v>#REF!</v>
      </c>
      <c r="EQ1215" t="e">
        <f t="shared" si="88"/>
        <v>#REF!</v>
      </c>
      <c r="ER1215" t="e">
        <f t="shared" si="89"/>
        <v>#REF!</v>
      </c>
    </row>
    <row r="1216" spans="142:148" x14ac:dyDescent="0.25">
      <c r="EL1216">
        <v>1209</v>
      </c>
      <c r="EM1216" t="e">
        <v>#REF!</v>
      </c>
      <c r="EN1216" t="e">
        <v>#REF!</v>
      </c>
      <c r="EP1216" t="e">
        <f t="shared" si="87"/>
        <v>#REF!</v>
      </c>
      <c r="EQ1216" t="e">
        <f t="shared" si="88"/>
        <v>#REF!</v>
      </c>
      <c r="ER1216" t="e">
        <f t="shared" si="89"/>
        <v>#REF!</v>
      </c>
    </row>
    <row r="1217" spans="142:148" x14ac:dyDescent="0.25">
      <c r="EL1217">
        <v>1210</v>
      </c>
      <c r="EM1217" t="e">
        <v>#REF!</v>
      </c>
      <c r="EN1217" t="e">
        <v>#REF!</v>
      </c>
      <c r="EP1217" t="e">
        <f t="shared" si="87"/>
        <v>#REF!</v>
      </c>
      <c r="EQ1217" t="e">
        <f t="shared" si="88"/>
        <v>#REF!</v>
      </c>
      <c r="ER1217" t="e">
        <f t="shared" si="89"/>
        <v>#REF!</v>
      </c>
    </row>
    <row r="1218" spans="142:148" x14ac:dyDescent="0.25">
      <c r="EL1218">
        <v>1211</v>
      </c>
      <c r="EM1218" t="e">
        <v>#REF!</v>
      </c>
      <c r="EN1218" t="e">
        <v>#REF!</v>
      </c>
      <c r="EP1218" t="e">
        <f t="shared" si="87"/>
        <v>#REF!</v>
      </c>
      <c r="EQ1218" t="e">
        <f t="shared" si="88"/>
        <v>#REF!</v>
      </c>
      <c r="ER1218" t="e">
        <f t="shared" si="89"/>
        <v>#REF!</v>
      </c>
    </row>
    <row r="1219" spans="142:148" x14ac:dyDescent="0.25">
      <c r="EL1219">
        <v>1212</v>
      </c>
      <c r="EM1219" t="e">
        <v>#REF!</v>
      </c>
      <c r="EN1219" t="e">
        <v>#REF!</v>
      </c>
      <c r="EP1219" t="e">
        <f t="shared" si="87"/>
        <v>#REF!</v>
      </c>
      <c r="EQ1219" t="e">
        <f t="shared" si="88"/>
        <v>#REF!</v>
      </c>
      <c r="ER1219" t="e">
        <f t="shared" si="89"/>
        <v>#REF!</v>
      </c>
    </row>
    <row r="1220" spans="142:148" x14ac:dyDescent="0.25">
      <c r="EL1220">
        <v>1213</v>
      </c>
      <c r="EM1220" t="e">
        <v>#REF!</v>
      </c>
      <c r="EN1220" t="e">
        <v>#REF!</v>
      </c>
      <c r="EP1220" t="e">
        <f t="shared" si="87"/>
        <v>#REF!</v>
      </c>
      <c r="EQ1220" t="e">
        <f t="shared" si="88"/>
        <v>#REF!</v>
      </c>
      <c r="ER1220" t="e">
        <f t="shared" si="89"/>
        <v>#REF!</v>
      </c>
    </row>
    <row r="1221" spans="142:148" x14ac:dyDescent="0.25">
      <c r="EL1221">
        <v>1214</v>
      </c>
      <c r="EM1221" t="e">
        <v>#REF!</v>
      </c>
      <c r="EN1221" t="e">
        <v>#REF!</v>
      </c>
      <c r="EP1221" t="e">
        <f t="shared" si="87"/>
        <v>#REF!</v>
      </c>
      <c r="EQ1221" t="e">
        <f t="shared" si="88"/>
        <v>#REF!</v>
      </c>
      <c r="ER1221" t="e">
        <f t="shared" si="89"/>
        <v>#REF!</v>
      </c>
    </row>
    <row r="1222" spans="142:148" x14ac:dyDescent="0.25">
      <c r="EL1222">
        <v>1215</v>
      </c>
      <c r="EM1222" t="e">
        <v>#REF!</v>
      </c>
      <c r="EN1222" t="e">
        <v>#REF!</v>
      </c>
      <c r="EP1222" t="e">
        <f t="shared" si="87"/>
        <v>#REF!</v>
      </c>
      <c r="EQ1222" t="e">
        <f t="shared" si="88"/>
        <v>#REF!</v>
      </c>
      <c r="ER1222" t="e">
        <f t="shared" si="89"/>
        <v>#REF!</v>
      </c>
    </row>
    <row r="1223" spans="142:148" x14ac:dyDescent="0.25">
      <c r="EL1223">
        <v>1216</v>
      </c>
      <c r="EM1223" t="e">
        <v>#REF!</v>
      </c>
      <c r="EN1223" t="e">
        <v>#REF!</v>
      </c>
      <c r="EP1223" t="e">
        <f t="shared" si="87"/>
        <v>#REF!</v>
      </c>
      <c r="EQ1223" t="e">
        <f t="shared" si="88"/>
        <v>#REF!</v>
      </c>
      <c r="ER1223" t="e">
        <f t="shared" si="89"/>
        <v>#REF!</v>
      </c>
    </row>
    <row r="1224" spans="142:148" x14ac:dyDescent="0.25">
      <c r="EL1224">
        <v>1217</v>
      </c>
      <c r="EM1224" t="e">
        <v>#REF!</v>
      </c>
      <c r="EN1224" t="e">
        <v>#REF!</v>
      </c>
      <c r="EP1224" t="e">
        <f t="shared" ref="EP1224:EP1287" si="90">IF(EM1224&gt;EN1224,1,0)</f>
        <v>#REF!</v>
      </c>
      <c r="EQ1224" t="e">
        <f t="shared" ref="EQ1224:EQ1287" si="91">IF(EP1224&gt;0,0,1)</f>
        <v>#REF!</v>
      </c>
      <c r="ER1224" t="e">
        <f t="shared" ref="ER1224:ER1287" si="92">IF(EM1224&gt;EN1224,EM1224-EN1224,EN1224-EM1224)</f>
        <v>#REF!</v>
      </c>
    </row>
    <row r="1225" spans="142:148" x14ac:dyDescent="0.25">
      <c r="EL1225">
        <v>1218</v>
      </c>
      <c r="EM1225" t="e">
        <v>#REF!</v>
      </c>
      <c r="EN1225" t="e">
        <v>#REF!</v>
      </c>
      <c r="EP1225" t="e">
        <f t="shared" si="90"/>
        <v>#REF!</v>
      </c>
      <c r="EQ1225" t="e">
        <f t="shared" si="91"/>
        <v>#REF!</v>
      </c>
      <c r="ER1225" t="e">
        <f t="shared" si="92"/>
        <v>#REF!</v>
      </c>
    </row>
    <row r="1226" spans="142:148" x14ac:dyDescent="0.25">
      <c r="EL1226">
        <v>1219</v>
      </c>
      <c r="EM1226" t="e">
        <v>#REF!</v>
      </c>
      <c r="EN1226" t="e">
        <v>#REF!</v>
      </c>
      <c r="EP1226" t="e">
        <f t="shared" si="90"/>
        <v>#REF!</v>
      </c>
      <c r="EQ1226" t="e">
        <f t="shared" si="91"/>
        <v>#REF!</v>
      </c>
      <c r="ER1226" t="e">
        <f t="shared" si="92"/>
        <v>#REF!</v>
      </c>
    </row>
    <row r="1227" spans="142:148" x14ac:dyDescent="0.25">
      <c r="EL1227">
        <v>1220</v>
      </c>
      <c r="EM1227" t="e">
        <v>#REF!</v>
      </c>
      <c r="EN1227" t="e">
        <v>#REF!</v>
      </c>
      <c r="EP1227" t="e">
        <f t="shared" si="90"/>
        <v>#REF!</v>
      </c>
      <c r="EQ1227" t="e">
        <f t="shared" si="91"/>
        <v>#REF!</v>
      </c>
      <c r="ER1227" t="e">
        <f t="shared" si="92"/>
        <v>#REF!</v>
      </c>
    </row>
    <row r="1228" spans="142:148" x14ac:dyDescent="0.25">
      <c r="EL1228">
        <v>1221</v>
      </c>
      <c r="EM1228" t="e">
        <v>#REF!</v>
      </c>
      <c r="EN1228" t="e">
        <v>#REF!</v>
      </c>
      <c r="EP1228" t="e">
        <f t="shared" si="90"/>
        <v>#REF!</v>
      </c>
      <c r="EQ1228" t="e">
        <f t="shared" si="91"/>
        <v>#REF!</v>
      </c>
      <c r="ER1228" t="e">
        <f t="shared" si="92"/>
        <v>#REF!</v>
      </c>
    </row>
    <row r="1229" spans="142:148" x14ac:dyDescent="0.25">
      <c r="EL1229">
        <v>1222</v>
      </c>
      <c r="EM1229" t="e">
        <v>#REF!</v>
      </c>
      <c r="EN1229" t="e">
        <v>#REF!</v>
      </c>
      <c r="EP1229" t="e">
        <f t="shared" si="90"/>
        <v>#REF!</v>
      </c>
      <c r="EQ1229" t="e">
        <f t="shared" si="91"/>
        <v>#REF!</v>
      </c>
      <c r="ER1229" t="e">
        <f t="shared" si="92"/>
        <v>#REF!</v>
      </c>
    </row>
    <row r="1230" spans="142:148" x14ac:dyDescent="0.25">
      <c r="EL1230">
        <v>1223</v>
      </c>
      <c r="EM1230" t="e">
        <v>#REF!</v>
      </c>
      <c r="EN1230" t="e">
        <v>#REF!</v>
      </c>
      <c r="EP1230" t="e">
        <f t="shared" si="90"/>
        <v>#REF!</v>
      </c>
      <c r="EQ1230" t="e">
        <f t="shared" si="91"/>
        <v>#REF!</v>
      </c>
      <c r="ER1230" t="e">
        <f t="shared" si="92"/>
        <v>#REF!</v>
      </c>
    </row>
    <row r="1231" spans="142:148" x14ac:dyDescent="0.25">
      <c r="EL1231">
        <v>1224</v>
      </c>
      <c r="EM1231" t="e">
        <v>#REF!</v>
      </c>
      <c r="EN1231" t="e">
        <v>#REF!</v>
      </c>
      <c r="EP1231" t="e">
        <f t="shared" si="90"/>
        <v>#REF!</v>
      </c>
      <c r="EQ1231" t="e">
        <f t="shared" si="91"/>
        <v>#REF!</v>
      </c>
      <c r="ER1231" t="e">
        <f t="shared" si="92"/>
        <v>#REF!</v>
      </c>
    </row>
    <row r="1232" spans="142:148" x14ac:dyDescent="0.25">
      <c r="EL1232">
        <v>1225</v>
      </c>
      <c r="EM1232" t="e">
        <v>#REF!</v>
      </c>
      <c r="EN1232" t="e">
        <v>#REF!</v>
      </c>
      <c r="EP1232" t="e">
        <f t="shared" si="90"/>
        <v>#REF!</v>
      </c>
      <c r="EQ1232" t="e">
        <f t="shared" si="91"/>
        <v>#REF!</v>
      </c>
      <c r="ER1232" t="e">
        <f t="shared" si="92"/>
        <v>#REF!</v>
      </c>
    </row>
    <row r="1233" spans="142:148" x14ac:dyDescent="0.25">
      <c r="EL1233">
        <v>1226</v>
      </c>
      <c r="EM1233" t="e">
        <v>#REF!</v>
      </c>
      <c r="EN1233" t="e">
        <v>#REF!</v>
      </c>
      <c r="EP1233" t="e">
        <f t="shared" si="90"/>
        <v>#REF!</v>
      </c>
      <c r="EQ1233" t="e">
        <f t="shared" si="91"/>
        <v>#REF!</v>
      </c>
      <c r="ER1233" t="e">
        <f t="shared" si="92"/>
        <v>#REF!</v>
      </c>
    </row>
    <row r="1234" spans="142:148" x14ac:dyDescent="0.25">
      <c r="EL1234">
        <v>1227</v>
      </c>
      <c r="EM1234" t="e">
        <v>#REF!</v>
      </c>
      <c r="EN1234" t="e">
        <v>#REF!</v>
      </c>
      <c r="EP1234" t="e">
        <f t="shared" si="90"/>
        <v>#REF!</v>
      </c>
      <c r="EQ1234" t="e">
        <f t="shared" si="91"/>
        <v>#REF!</v>
      </c>
      <c r="ER1234" t="e">
        <f t="shared" si="92"/>
        <v>#REF!</v>
      </c>
    </row>
    <row r="1235" spans="142:148" x14ac:dyDescent="0.25">
      <c r="EL1235">
        <v>1228</v>
      </c>
      <c r="EM1235" t="e">
        <v>#REF!</v>
      </c>
      <c r="EN1235" t="e">
        <v>#REF!</v>
      </c>
      <c r="EP1235" t="e">
        <f t="shared" si="90"/>
        <v>#REF!</v>
      </c>
      <c r="EQ1235" t="e">
        <f t="shared" si="91"/>
        <v>#REF!</v>
      </c>
      <c r="ER1235" t="e">
        <f t="shared" si="92"/>
        <v>#REF!</v>
      </c>
    </row>
    <row r="1236" spans="142:148" x14ac:dyDescent="0.25">
      <c r="EL1236">
        <v>1229</v>
      </c>
      <c r="EM1236" t="e">
        <v>#REF!</v>
      </c>
      <c r="EN1236" t="e">
        <v>#REF!</v>
      </c>
      <c r="EP1236" t="e">
        <f t="shared" si="90"/>
        <v>#REF!</v>
      </c>
      <c r="EQ1236" t="e">
        <f t="shared" si="91"/>
        <v>#REF!</v>
      </c>
      <c r="ER1236" t="e">
        <f t="shared" si="92"/>
        <v>#REF!</v>
      </c>
    </row>
    <row r="1237" spans="142:148" x14ac:dyDescent="0.25">
      <c r="EL1237">
        <v>1230</v>
      </c>
      <c r="EM1237" t="e">
        <v>#REF!</v>
      </c>
      <c r="EN1237" t="e">
        <v>#REF!</v>
      </c>
      <c r="EP1237" t="e">
        <f t="shared" si="90"/>
        <v>#REF!</v>
      </c>
      <c r="EQ1237" t="e">
        <f t="shared" si="91"/>
        <v>#REF!</v>
      </c>
      <c r="ER1237" t="e">
        <f t="shared" si="92"/>
        <v>#REF!</v>
      </c>
    </row>
    <row r="1238" spans="142:148" x14ac:dyDescent="0.25">
      <c r="EL1238">
        <v>1231</v>
      </c>
      <c r="EM1238" t="e">
        <v>#REF!</v>
      </c>
      <c r="EN1238" t="e">
        <v>#REF!</v>
      </c>
      <c r="EP1238" t="e">
        <f t="shared" si="90"/>
        <v>#REF!</v>
      </c>
      <c r="EQ1238" t="e">
        <f t="shared" si="91"/>
        <v>#REF!</v>
      </c>
      <c r="ER1238" t="e">
        <f t="shared" si="92"/>
        <v>#REF!</v>
      </c>
    </row>
    <row r="1239" spans="142:148" x14ac:dyDescent="0.25">
      <c r="EL1239">
        <v>1232</v>
      </c>
      <c r="EM1239" t="e">
        <v>#REF!</v>
      </c>
      <c r="EN1239" t="e">
        <v>#REF!</v>
      </c>
      <c r="EP1239" t="e">
        <f t="shared" si="90"/>
        <v>#REF!</v>
      </c>
      <c r="EQ1239" t="e">
        <f t="shared" si="91"/>
        <v>#REF!</v>
      </c>
      <c r="ER1239" t="e">
        <f t="shared" si="92"/>
        <v>#REF!</v>
      </c>
    </row>
    <row r="1240" spans="142:148" x14ac:dyDescent="0.25">
      <c r="EL1240">
        <v>1233</v>
      </c>
      <c r="EM1240" t="e">
        <v>#REF!</v>
      </c>
      <c r="EN1240" t="e">
        <v>#REF!</v>
      </c>
      <c r="EP1240" t="e">
        <f t="shared" si="90"/>
        <v>#REF!</v>
      </c>
      <c r="EQ1240" t="e">
        <f t="shared" si="91"/>
        <v>#REF!</v>
      </c>
      <c r="ER1240" t="e">
        <f t="shared" si="92"/>
        <v>#REF!</v>
      </c>
    </row>
    <row r="1241" spans="142:148" x14ac:dyDescent="0.25">
      <c r="EL1241">
        <v>1234</v>
      </c>
      <c r="EM1241" t="e">
        <v>#REF!</v>
      </c>
      <c r="EN1241" t="e">
        <v>#REF!</v>
      </c>
      <c r="EP1241" t="e">
        <f t="shared" si="90"/>
        <v>#REF!</v>
      </c>
      <c r="EQ1241" t="e">
        <f t="shared" si="91"/>
        <v>#REF!</v>
      </c>
      <c r="ER1241" t="e">
        <f t="shared" si="92"/>
        <v>#REF!</v>
      </c>
    </row>
    <row r="1242" spans="142:148" x14ac:dyDescent="0.25">
      <c r="EL1242">
        <v>1235</v>
      </c>
      <c r="EM1242" t="e">
        <v>#REF!</v>
      </c>
      <c r="EN1242" t="e">
        <v>#REF!</v>
      </c>
      <c r="EP1242" t="e">
        <f t="shared" si="90"/>
        <v>#REF!</v>
      </c>
      <c r="EQ1242" t="e">
        <f t="shared" si="91"/>
        <v>#REF!</v>
      </c>
      <c r="ER1242" t="e">
        <f t="shared" si="92"/>
        <v>#REF!</v>
      </c>
    </row>
    <row r="1243" spans="142:148" x14ac:dyDescent="0.25">
      <c r="EL1243">
        <v>1236</v>
      </c>
      <c r="EM1243" t="e">
        <v>#REF!</v>
      </c>
      <c r="EN1243" t="e">
        <v>#REF!</v>
      </c>
      <c r="EP1243" t="e">
        <f t="shared" si="90"/>
        <v>#REF!</v>
      </c>
      <c r="EQ1243" t="e">
        <f t="shared" si="91"/>
        <v>#REF!</v>
      </c>
      <c r="ER1243" t="e">
        <f t="shared" si="92"/>
        <v>#REF!</v>
      </c>
    </row>
    <row r="1244" spans="142:148" x14ac:dyDescent="0.25">
      <c r="EL1244">
        <v>1237</v>
      </c>
      <c r="EM1244" t="e">
        <v>#REF!</v>
      </c>
      <c r="EN1244" t="e">
        <v>#REF!</v>
      </c>
      <c r="EP1244" t="e">
        <f t="shared" si="90"/>
        <v>#REF!</v>
      </c>
      <c r="EQ1244" t="e">
        <f t="shared" si="91"/>
        <v>#REF!</v>
      </c>
      <c r="ER1244" t="e">
        <f t="shared" si="92"/>
        <v>#REF!</v>
      </c>
    </row>
    <row r="1245" spans="142:148" x14ac:dyDescent="0.25">
      <c r="EL1245">
        <v>1238</v>
      </c>
      <c r="EM1245" t="e">
        <v>#REF!</v>
      </c>
      <c r="EN1245" t="e">
        <v>#REF!</v>
      </c>
      <c r="EP1245" t="e">
        <f t="shared" si="90"/>
        <v>#REF!</v>
      </c>
      <c r="EQ1245" t="e">
        <f t="shared" si="91"/>
        <v>#REF!</v>
      </c>
      <c r="ER1245" t="e">
        <f t="shared" si="92"/>
        <v>#REF!</v>
      </c>
    </row>
    <row r="1246" spans="142:148" x14ac:dyDescent="0.25">
      <c r="EL1246">
        <v>1239</v>
      </c>
      <c r="EM1246" t="e">
        <v>#REF!</v>
      </c>
      <c r="EN1246" t="e">
        <v>#REF!</v>
      </c>
      <c r="EP1246" t="e">
        <f t="shared" si="90"/>
        <v>#REF!</v>
      </c>
      <c r="EQ1246" t="e">
        <f t="shared" si="91"/>
        <v>#REF!</v>
      </c>
      <c r="ER1246" t="e">
        <f t="shared" si="92"/>
        <v>#REF!</v>
      </c>
    </row>
    <row r="1247" spans="142:148" x14ac:dyDescent="0.25">
      <c r="EL1247">
        <v>1240</v>
      </c>
      <c r="EM1247" t="e">
        <v>#REF!</v>
      </c>
      <c r="EN1247" t="e">
        <v>#REF!</v>
      </c>
      <c r="EP1247" t="e">
        <f t="shared" si="90"/>
        <v>#REF!</v>
      </c>
      <c r="EQ1247" t="e">
        <f t="shared" si="91"/>
        <v>#REF!</v>
      </c>
      <c r="ER1247" t="e">
        <f t="shared" si="92"/>
        <v>#REF!</v>
      </c>
    </row>
    <row r="1248" spans="142:148" x14ac:dyDescent="0.25">
      <c r="EL1248">
        <v>1241</v>
      </c>
      <c r="EM1248" t="e">
        <v>#REF!</v>
      </c>
      <c r="EN1248" t="e">
        <v>#REF!</v>
      </c>
      <c r="EP1248" t="e">
        <f t="shared" si="90"/>
        <v>#REF!</v>
      </c>
      <c r="EQ1248" t="e">
        <f t="shared" si="91"/>
        <v>#REF!</v>
      </c>
      <c r="ER1248" t="e">
        <f t="shared" si="92"/>
        <v>#REF!</v>
      </c>
    </row>
    <row r="1249" spans="142:148" x14ac:dyDescent="0.25">
      <c r="EL1249">
        <v>1242</v>
      </c>
      <c r="EM1249" t="e">
        <v>#REF!</v>
      </c>
      <c r="EN1249" t="e">
        <v>#REF!</v>
      </c>
      <c r="EP1249" t="e">
        <f t="shared" si="90"/>
        <v>#REF!</v>
      </c>
      <c r="EQ1249" t="e">
        <f t="shared" si="91"/>
        <v>#REF!</v>
      </c>
      <c r="ER1249" t="e">
        <f t="shared" si="92"/>
        <v>#REF!</v>
      </c>
    </row>
    <row r="1250" spans="142:148" x14ac:dyDescent="0.25">
      <c r="EL1250">
        <v>1243</v>
      </c>
      <c r="EM1250" t="e">
        <v>#REF!</v>
      </c>
      <c r="EN1250" t="e">
        <v>#REF!</v>
      </c>
      <c r="EP1250" t="e">
        <f t="shared" si="90"/>
        <v>#REF!</v>
      </c>
      <c r="EQ1250" t="e">
        <f t="shared" si="91"/>
        <v>#REF!</v>
      </c>
      <c r="ER1250" t="e">
        <f t="shared" si="92"/>
        <v>#REF!</v>
      </c>
    </row>
    <row r="1251" spans="142:148" x14ac:dyDescent="0.25">
      <c r="EL1251">
        <v>1244</v>
      </c>
      <c r="EM1251" t="e">
        <v>#REF!</v>
      </c>
      <c r="EN1251" t="e">
        <v>#REF!</v>
      </c>
      <c r="EP1251" t="e">
        <f t="shared" si="90"/>
        <v>#REF!</v>
      </c>
      <c r="EQ1251" t="e">
        <f t="shared" si="91"/>
        <v>#REF!</v>
      </c>
      <c r="ER1251" t="e">
        <f t="shared" si="92"/>
        <v>#REF!</v>
      </c>
    </row>
    <row r="1252" spans="142:148" x14ac:dyDescent="0.25">
      <c r="EL1252">
        <v>1245</v>
      </c>
      <c r="EM1252" t="e">
        <v>#REF!</v>
      </c>
      <c r="EN1252" t="e">
        <v>#REF!</v>
      </c>
      <c r="EP1252" t="e">
        <f t="shared" si="90"/>
        <v>#REF!</v>
      </c>
      <c r="EQ1252" t="e">
        <f t="shared" si="91"/>
        <v>#REF!</v>
      </c>
      <c r="ER1252" t="e">
        <f t="shared" si="92"/>
        <v>#REF!</v>
      </c>
    </row>
    <row r="1253" spans="142:148" x14ac:dyDescent="0.25">
      <c r="EL1253">
        <v>1246</v>
      </c>
      <c r="EM1253" t="e">
        <v>#REF!</v>
      </c>
      <c r="EN1253" t="e">
        <v>#REF!</v>
      </c>
      <c r="EP1253" t="e">
        <f t="shared" si="90"/>
        <v>#REF!</v>
      </c>
      <c r="EQ1253" t="e">
        <f t="shared" si="91"/>
        <v>#REF!</v>
      </c>
      <c r="ER1253" t="e">
        <f t="shared" si="92"/>
        <v>#REF!</v>
      </c>
    </row>
    <row r="1254" spans="142:148" x14ac:dyDescent="0.25">
      <c r="EL1254">
        <v>1247</v>
      </c>
      <c r="EM1254" t="e">
        <v>#REF!</v>
      </c>
      <c r="EN1254" t="e">
        <v>#REF!</v>
      </c>
      <c r="EP1254" t="e">
        <f t="shared" si="90"/>
        <v>#REF!</v>
      </c>
      <c r="EQ1254" t="e">
        <f t="shared" si="91"/>
        <v>#REF!</v>
      </c>
      <c r="ER1254" t="e">
        <f t="shared" si="92"/>
        <v>#REF!</v>
      </c>
    </row>
    <row r="1255" spans="142:148" x14ac:dyDescent="0.25">
      <c r="EL1255">
        <v>1248</v>
      </c>
      <c r="EM1255" t="e">
        <v>#REF!</v>
      </c>
      <c r="EN1255" t="e">
        <v>#REF!</v>
      </c>
      <c r="EP1255" t="e">
        <f t="shared" si="90"/>
        <v>#REF!</v>
      </c>
      <c r="EQ1255" t="e">
        <f t="shared" si="91"/>
        <v>#REF!</v>
      </c>
      <c r="ER1255" t="e">
        <f t="shared" si="92"/>
        <v>#REF!</v>
      </c>
    </row>
    <row r="1256" spans="142:148" x14ac:dyDescent="0.25">
      <c r="EL1256">
        <v>1249</v>
      </c>
      <c r="EM1256" t="e">
        <v>#REF!</v>
      </c>
      <c r="EN1256" t="e">
        <v>#REF!</v>
      </c>
      <c r="EP1256" t="e">
        <f t="shared" si="90"/>
        <v>#REF!</v>
      </c>
      <c r="EQ1256" t="e">
        <f t="shared" si="91"/>
        <v>#REF!</v>
      </c>
      <c r="ER1256" t="e">
        <f t="shared" si="92"/>
        <v>#REF!</v>
      </c>
    </row>
    <row r="1257" spans="142:148" x14ac:dyDescent="0.25">
      <c r="EL1257">
        <v>1250</v>
      </c>
      <c r="EM1257" t="e">
        <v>#REF!</v>
      </c>
      <c r="EN1257" t="e">
        <v>#REF!</v>
      </c>
      <c r="EP1257" t="e">
        <f t="shared" si="90"/>
        <v>#REF!</v>
      </c>
      <c r="EQ1257" t="e">
        <f t="shared" si="91"/>
        <v>#REF!</v>
      </c>
      <c r="ER1257" t="e">
        <f t="shared" si="92"/>
        <v>#REF!</v>
      </c>
    </row>
    <row r="1258" spans="142:148" x14ac:dyDescent="0.25">
      <c r="EL1258">
        <v>1251</v>
      </c>
      <c r="EM1258" t="e">
        <v>#REF!</v>
      </c>
      <c r="EN1258" t="e">
        <v>#REF!</v>
      </c>
      <c r="EP1258" t="e">
        <f t="shared" si="90"/>
        <v>#REF!</v>
      </c>
      <c r="EQ1258" t="e">
        <f t="shared" si="91"/>
        <v>#REF!</v>
      </c>
      <c r="ER1258" t="e">
        <f t="shared" si="92"/>
        <v>#REF!</v>
      </c>
    </row>
    <row r="1259" spans="142:148" x14ac:dyDescent="0.25">
      <c r="EL1259">
        <v>1252</v>
      </c>
      <c r="EM1259" t="e">
        <v>#REF!</v>
      </c>
      <c r="EN1259" t="e">
        <v>#REF!</v>
      </c>
      <c r="EP1259" t="e">
        <f t="shared" si="90"/>
        <v>#REF!</v>
      </c>
      <c r="EQ1259" t="e">
        <f t="shared" si="91"/>
        <v>#REF!</v>
      </c>
      <c r="ER1259" t="e">
        <f t="shared" si="92"/>
        <v>#REF!</v>
      </c>
    </row>
    <row r="1260" spans="142:148" x14ac:dyDescent="0.25">
      <c r="EL1260">
        <v>1253</v>
      </c>
      <c r="EM1260" t="e">
        <v>#REF!</v>
      </c>
      <c r="EN1260" t="e">
        <v>#REF!</v>
      </c>
      <c r="EP1260" t="e">
        <f t="shared" si="90"/>
        <v>#REF!</v>
      </c>
      <c r="EQ1260" t="e">
        <f t="shared" si="91"/>
        <v>#REF!</v>
      </c>
      <c r="ER1260" t="e">
        <f t="shared" si="92"/>
        <v>#REF!</v>
      </c>
    </row>
    <row r="1261" spans="142:148" x14ac:dyDescent="0.25">
      <c r="EL1261">
        <v>1254</v>
      </c>
      <c r="EM1261" t="e">
        <v>#REF!</v>
      </c>
      <c r="EN1261" t="e">
        <v>#REF!</v>
      </c>
      <c r="EP1261" t="e">
        <f t="shared" si="90"/>
        <v>#REF!</v>
      </c>
      <c r="EQ1261" t="e">
        <f t="shared" si="91"/>
        <v>#REF!</v>
      </c>
      <c r="ER1261" t="e">
        <f t="shared" si="92"/>
        <v>#REF!</v>
      </c>
    </row>
    <row r="1262" spans="142:148" x14ac:dyDescent="0.25">
      <c r="EL1262">
        <v>1255</v>
      </c>
      <c r="EM1262" t="e">
        <v>#REF!</v>
      </c>
      <c r="EN1262" t="e">
        <v>#REF!</v>
      </c>
      <c r="EP1262" t="e">
        <f t="shared" si="90"/>
        <v>#REF!</v>
      </c>
      <c r="EQ1262" t="e">
        <f t="shared" si="91"/>
        <v>#REF!</v>
      </c>
      <c r="ER1262" t="e">
        <f t="shared" si="92"/>
        <v>#REF!</v>
      </c>
    </row>
    <row r="1263" spans="142:148" x14ac:dyDescent="0.25">
      <c r="EL1263">
        <v>1256</v>
      </c>
      <c r="EM1263" t="e">
        <v>#REF!</v>
      </c>
      <c r="EN1263" t="e">
        <v>#REF!</v>
      </c>
      <c r="EP1263" t="e">
        <f t="shared" si="90"/>
        <v>#REF!</v>
      </c>
      <c r="EQ1263" t="e">
        <f t="shared" si="91"/>
        <v>#REF!</v>
      </c>
      <c r="ER1263" t="e">
        <f t="shared" si="92"/>
        <v>#REF!</v>
      </c>
    </row>
    <row r="1264" spans="142:148" x14ac:dyDescent="0.25">
      <c r="EL1264">
        <v>1257</v>
      </c>
      <c r="EM1264" t="e">
        <v>#REF!</v>
      </c>
      <c r="EN1264" t="e">
        <v>#REF!</v>
      </c>
      <c r="EP1264" t="e">
        <f t="shared" si="90"/>
        <v>#REF!</v>
      </c>
      <c r="EQ1264" t="e">
        <f t="shared" si="91"/>
        <v>#REF!</v>
      </c>
      <c r="ER1264" t="e">
        <f t="shared" si="92"/>
        <v>#REF!</v>
      </c>
    </row>
    <row r="1265" spans="142:148" x14ac:dyDescent="0.25">
      <c r="EL1265">
        <v>1258</v>
      </c>
      <c r="EM1265" t="e">
        <v>#REF!</v>
      </c>
      <c r="EN1265" t="e">
        <v>#REF!</v>
      </c>
      <c r="EP1265" t="e">
        <f t="shared" si="90"/>
        <v>#REF!</v>
      </c>
      <c r="EQ1265" t="e">
        <f t="shared" si="91"/>
        <v>#REF!</v>
      </c>
      <c r="ER1265" t="e">
        <f t="shared" si="92"/>
        <v>#REF!</v>
      </c>
    </row>
    <row r="1266" spans="142:148" x14ac:dyDescent="0.25">
      <c r="EL1266">
        <v>1259</v>
      </c>
      <c r="EM1266" t="e">
        <v>#REF!</v>
      </c>
      <c r="EN1266" t="e">
        <v>#REF!</v>
      </c>
      <c r="EP1266" t="e">
        <f t="shared" si="90"/>
        <v>#REF!</v>
      </c>
      <c r="EQ1266" t="e">
        <f t="shared" si="91"/>
        <v>#REF!</v>
      </c>
      <c r="ER1266" t="e">
        <f t="shared" si="92"/>
        <v>#REF!</v>
      </c>
    </row>
    <row r="1267" spans="142:148" x14ac:dyDescent="0.25">
      <c r="EL1267">
        <v>1260</v>
      </c>
      <c r="EM1267" t="e">
        <v>#REF!</v>
      </c>
      <c r="EN1267" t="e">
        <v>#REF!</v>
      </c>
      <c r="EP1267" t="e">
        <f t="shared" si="90"/>
        <v>#REF!</v>
      </c>
      <c r="EQ1267" t="e">
        <f t="shared" si="91"/>
        <v>#REF!</v>
      </c>
      <c r="ER1267" t="e">
        <f t="shared" si="92"/>
        <v>#REF!</v>
      </c>
    </row>
    <row r="1268" spans="142:148" x14ac:dyDescent="0.25">
      <c r="EL1268">
        <v>1261</v>
      </c>
      <c r="EM1268" t="e">
        <v>#REF!</v>
      </c>
      <c r="EN1268" t="e">
        <v>#REF!</v>
      </c>
      <c r="EP1268" t="e">
        <f t="shared" si="90"/>
        <v>#REF!</v>
      </c>
      <c r="EQ1268" t="e">
        <f t="shared" si="91"/>
        <v>#REF!</v>
      </c>
      <c r="ER1268" t="e">
        <f t="shared" si="92"/>
        <v>#REF!</v>
      </c>
    </row>
    <row r="1269" spans="142:148" x14ac:dyDescent="0.25">
      <c r="EL1269">
        <v>1262</v>
      </c>
      <c r="EM1269" t="e">
        <v>#REF!</v>
      </c>
      <c r="EN1269" t="e">
        <v>#REF!</v>
      </c>
      <c r="EP1269" t="e">
        <f t="shared" si="90"/>
        <v>#REF!</v>
      </c>
      <c r="EQ1269" t="e">
        <f t="shared" si="91"/>
        <v>#REF!</v>
      </c>
      <c r="ER1269" t="e">
        <f t="shared" si="92"/>
        <v>#REF!</v>
      </c>
    </row>
    <row r="1270" spans="142:148" x14ac:dyDescent="0.25">
      <c r="EL1270">
        <v>1263</v>
      </c>
      <c r="EM1270" t="e">
        <v>#REF!</v>
      </c>
      <c r="EN1270" t="e">
        <v>#REF!</v>
      </c>
      <c r="EP1270" t="e">
        <f t="shared" si="90"/>
        <v>#REF!</v>
      </c>
      <c r="EQ1270" t="e">
        <f t="shared" si="91"/>
        <v>#REF!</v>
      </c>
      <c r="ER1270" t="e">
        <f t="shared" si="92"/>
        <v>#REF!</v>
      </c>
    </row>
    <row r="1271" spans="142:148" x14ac:dyDescent="0.25">
      <c r="EL1271">
        <v>1264</v>
      </c>
      <c r="EM1271" t="e">
        <v>#REF!</v>
      </c>
      <c r="EN1271" t="e">
        <v>#REF!</v>
      </c>
      <c r="EP1271" t="e">
        <f t="shared" si="90"/>
        <v>#REF!</v>
      </c>
      <c r="EQ1271" t="e">
        <f t="shared" si="91"/>
        <v>#REF!</v>
      </c>
      <c r="ER1271" t="e">
        <f t="shared" si="92"/>
        <v>#REF!</v>
      </c>
    </row>
    <row r="1272" spans="142:148" x14ac:dyDescent="0.25">
      <c r="EL1272">
        <v>1265</v>
      </c>
      <c r="EM1272" t="e">
        <v>#REF!</v>
      </c>
      <c r="EN1272" t="e">
        <v>#REF!</v>
      </c>
      <c r="EP1272" t="e">
        <f t="shared" si="90"/>
        <v>#REF!</v>
      </c>
      <c r="EQ1272" t="e">
        <f t="shared" si="91"/>
        <v>#REF!</v>
      </c>
      <c r="ER1272" t="e">
        <f t="shared" si="92"/>
        <v>#REF!</v>
      </c>
    </row>
    <row r="1273" spans="142:148" x14ac:dyDescent="0.25">
      <c r="EL1273">
        <v>1266</v>
      </c>
      <c r="EM1273" t="e">
        <v>#REF!</v>
      </c>
      <c r="EN1273" t="e">
        <v>#REF!</v>
      </c>
      <c r="EP1273" t="e">
        <f t="shared" si="90"/>
        <v>#REF!</v>
      </c>
      <c r="EQ1273" t="e">
        <f t="shared" si="91"/>
        <v>#REF!</v>
      </c>
      <c r="ER1273" t="e">
        <f t="shared" si="92"/>
        <v>#REF!</v>
      </c>
    </row>
    <row r="1274" spans="142:148" x14ac:dyDescent="0.25">
      <c r="EL1274">
        <v>1267</v>
      </c>
      <c r="EM1274" t="e">
        <v>#REF!</v>
      </c>
      <c r="EN1274" t="e">
        <v>#REF!</v>
      </c>
      <c r="EP1274" t="e">
        <f t="shared" si="90"/>
        <v>#REF!</v>
      </c>
      <c r="EQ1274" t="e">
        <f t="shared" si="91"/>
        <v>#REF!</v>
      </c>
      <c r="ER1274" t="e">
        <f t="shared" si="92"/>
        <v>#REF!</v>
      </c>
    </row>
    <row r="1275" spans="142:148" x14ac:dyDescent="0.25">
      <c r="EL1275">
        <v>1268</v>
      </c>
      <c r="EM1275" t="e">
        <v>#REF!</v>
      </c>
      <c r="EN1275" t="e">
        <v>#REF!</v>
      </c>
      <c r="EP1275" t="e">
        <f t="shared" si="90"/>
        <v>#REF!</v>
      </c>
      <c r="EQ1275" t="e">
        <f t="shared" si="91"/>
        <v>#REF!</v>
      </c>
      <c r="ER1275" t="e">
        <f t="shared" si="92"/>
        <v>#REF!</v>
      </c>
    </row>
    <row r="1276" spans="142:148" x14ac:dyDescent="0.25">
      <c r="EL1276">
        <v>1269</v>
      </c>
      <c r="EM1276" t="e">
        <v>#REF!</v>
      </c>
      <c r="EN1276" t="e">
        <v>#REF!</v>
      </c>
      <c r="EP1276" t="e">
        <f t="shared" si="90"/>
        <v>#REF!</v>
      </c>
      <c r="EQ1276" t="e">
        <f t="shared" si="91"/>
        <v>#REF!</v>
      </c>
      <c r="ER1276" t="e">
        <f t="shared" si="92"/>
        <v>#REF!</v>
      </c>
    </row>
    <row r="1277" spans="142:148" x14ac:dyDescent="0.25">
      <c r="EL1277">
        <v>1270</v>
      </c>
      <c r="EM1277" t="e">
        <v>#REF!</v>
      </c>
      <c r="EN1277" t="e">
        <v>#REF!</v>
      </c>
      <c r="EP1277" t="e">
        <f t="shared" si="90"/>
        <v>#REF!</v>
      </c>
      <c r="EQ1277" t="e">
        <f t="shared" si="91"/>
        <v>#REF!</v>
      </c>
      <c r="ER1277" t="e">
        <f t="shared" si="92"/>
        <v>#REF!</v>
      </c>
    </row>
    <row r="1278" spans="142:148" x14ac:dyDescent="0.25">
      <c r="EL1278">
        <v>1271</v>
      </c>
      <c r="EM1278" t="e">
        <v>#REF!</v>
      </c>
      <c r="EN1278" t="e">
        <v>#REF!</v>
      </c>
      <c r="EP1278" t="e">
        <f t="shared" si="90"/>
        <v>#REF!</v>
      </c>
      <c r="EQ1278" t="e">
        <f t="shared" si="91"/>
        <v>#REF!</v>
      </c>
      <c r="ER1278" t="e">
        <f t="shared" si="92"/>
        <v>#REF!</v>
      </c>
    </row>
    <row r="1279" spans="142:148" x14ac:dyDescent="0.25">
      <c r="EL1279">
        <v>1272</v>
      </c>
      <c r="EM1279" t="e">
        <v>#REF!</v>
      </c>
      <c r="EN1279" t="e">
        <v>#REF!</v>
      </c>
      <c r="EP1279" t="e">
        <f t="shared" si="90"/>
        <v>#REF!</v>
      </c>
      <c r="EQ1279" t="e">
        <f t="shared" si="91"/>
        <v>#REF!</v>
      </c>
      <c r="ER1279" t="e">
        <f t="shared" si="92"/>
        <v>#REF!</v>
      </c>
    </row>
    <row r="1280" spans="142:148" x14ac:dyDescent="0.25">
      <c r="EL1280">
        <v>1273</v>
      </c>
      <c r="EM1280" t="e">
        <v>#REF!</v>
      </c>
      <c r="EN1280" t="e">
        <v>#REF!</v>
      </c>
      <c r="EP1280" t="e">
        <f t="shared" si="90"/>
        <v>#REF!</v>
      </c>
      <c r="EQ1280" t="e">
        <f t="shared" si="91"/>
        <v>#REF!</v>
      </c>
      <c r="ER1280" t="e">
        <f t="shared" si="92"/>
        <v>#REF!</v>
      </c>
    </row>
    <row r="1281" spans="142:148" x14ac:dyDescent="0.25">
      <c r="EL1281">
        <v>1274</v>
      </c>
      <c r="EM1281" t="e">
        <v>#REF!</v>
      </c>
      <c r="EN1281" t="e">
        <v>#REF!</v>
      </c>
      <c r="EP1281" t="e">
        <f t="shared" si="90"/>
        <v>#REF!</v>
      </c>
      <c r="EQ1281" t="e">
        <f t="shared" si="91"/>
        <v>#REF!</v>
      </c>
      <c r="ER1281" t="e">
        <f t="shared" si="92"/>
        <v>#REF!</v>
      </c>
    </row>
    <row r="1282" spans="142:148" x14ac:dyDescent="0.25">
      <c r="EL1282">
        <v>1275</v>
      </c>
      <c r="EM1282" t="e">
        <v>#REF!</v>
      </c>
      <c r="EN1282" t="e">
        <v>#REF!</v>
      </c>
      <c r="EP1282" t="e">
        <f t="shared" si="90"/>
        <v>#REF!</v>
      </c>
      <c r="EQ1282" t="e">
        <f t="shared" si="91"/>
        <v>#REF!</v>
      </c>
      <c r="ER1282" t="e">
        <f t="shared" si="92"/>
        <v>#REF!</v>
      </c>
    </row>
    <row r="1283" spans="142:148" x14ac:dyDescent="0.25">
      <c r="EL1283">
        <v>1276</v>
      </c>
      <c r="EM1283" t="e">
        <v>#REF!</v>
      </c>
      <c r="EN1283" t="e">
        <v>#REF!</v>
      </c>
      <c r="EP1283" t="e">
        <f t="shared" si="90"/>
        <v>#REF!</v>
      </c>
      <c r="EQ1283" t="e">
        <f t="shared" si="91"/>
        <v>#REF!</v>
      </c>
      <c r="ER1283" t="e">
        <f t="shared" si="92"/>
        <v>#REF!</v>
      </c>
    </row>
    <row r="1284" spans="142:148" x14ac:dyDescent="0.25">
      <c r="EL1284">
        <v>1277</v>
      </c>
      <c r="EM1284" t="e">
        <v>#REF!</v>
      </c>
      <c r="EN1284" t="e">
        <v>#REF!</v>
      </c>
      <c r="EP1284" t="e">
        <f t="shared" si="90"/>
        <v>#REF!</v>
      </c>
      <c r="EQ1284" t="e">
        <f t="shared" si="91"/>
        <v>#REF!</v>
      </c>
      <c r="ER1284" t="e">
        <f t="shared" si="92"/>
        <v>#REF!</v>
      </c>
    </row>
    <row r="1285" spans="142:148" x14ac:dyDescent="0.25">
      <c r="EL1285">
        <v>1278</v>
      </c>
      <c r="EM1285" t="e">
        <v>#REF!</v>
      </c>
      <c r="EN1285" t="e">
        <v>#REF!</v>
      </c>
      <c r="EP1285" t="e">
        <f t="shared" si="90"/>
        <v>#REF!</v>
      </c>
      <c r="EQ1285" t="e">
        <f t="shared" si="91"/>
        <v>#REF!</v>
      </c>
      <c r="ER1285" t="e">
        <f t="shared" si="92"/>
        <v>#REF!</v>
      </c>
    </row>
    <row r="1286" spans="142:148" x14ac:dyDescent="0.25">
      <c r="EL1286">
        <v>1279</v>
      </c>
      <c r="EM1286" t="e">
        <v>#REF!</v>
      </c>
      <c r="EN1286" t="e">
        <v>#REF!</v>
      </c>
      <c r="EP1286" t="e">
        <f t="shared" si="90"/>
        <v>#REF!</v>
      </c>
      <c r="EQ1286" t="e">
        <f t="shared" si="91"/>
        <v>#REF!</v>
      </c>
      <c r="ER1286" t="e">
        <f t="shared" si="92"/>
        <v>#REF!</v>
      </c>
    </row>
    <row r="1287" spans="142:148" x14ac:dyDescent="0.25">
      <c r="EL1287">
        <v>1280</v>
      </c>
      <c r="EM1287" t="e">
        <v>#REF!</v>
      </c>
      <c r="EN1287" t="e">
        <v>#REF!</v>
      </c>
      <c r="EP1287" t="e">
        <f t="shared" si="90"/>
        <v>#REF!</v>
      </c>
      <c r="EQ1287" t="e">
        <f t="shared" si="91"/>
        <v>#REF!</v>
      </c>
      <c r="ER1287" t="e">
        <f t="shared" si="92"/>
        <v>#REF!</v>
      </c>
    </row>
    <row r="1288" spans="142:148" x14ac:dyDescent="0.25">
      <c r="EL1288">
        <v>1281</v>
      </c>
      <c r="EM1288" t="e">
        <v>#REF!</v>
      </c>
      <c r="EN1288" t="e">
        <v>#REF!</v>
      </c>
      <c r="EP1288" t="e">
        <f t="shared" ref="EP1288:EP1351" si="93">IF(EM1288&gt;EN1288,1,0)</f>
        <v>#REF!</v>
      </c>
      <c r="EQ1288" t="e">
        <f t="shared" ref="EQ1288:EQ1351" si="94">IF(EP1288&gt;0,0,1)</f>
        <v>#REF!</v>
      </c>
      <c r="ER1288" t="e">
        <f t="shared" ref="ER1288:ER1351" si="95">IF(EM1288&gt;EN1288,EM1288-EN1288,EN1288-EM1288)</f>
        <v>#REF!</v>
      </c>
    </row>
    <row r="1289" spans="142:148" x14ac:dyDescent="0.25">
      <c r="EL1289">
        <v>1282</v>
      </c>
      <c r="EM1289" t="e">
        <v>#REF!</v>
      </c>
      <c r="EN1289" t="e">
        <v>#REF!</v>
      </c>
      <c r="EP1289" t="e">
        <f t="shared" si="93"/>
        <v>#REF!</v>
      </c>
      <c r="EQ1289" t="e">
        <f t="shared" si="94"/>
        <v>#REF!</v>
      </c>
      <c r="ER1289" t="e">
        <f t="shared" si="95"/>
        <v>#REF!</v>
      </c>
    </row>
    <row r="1290" spans="142:148" x14ac:dyDescent="0.25">
      <c r="EL1290">
        <v>1283</v>
      </c>
      <c r="EM1290" t="e">
        <v>#REF!</v>
      </c>
      <c r="EN1290" t="e">
        <v>#REF!</v>
      </c>
      <c r="EP1290" t="e">
        <f t="shared" si="93"/>
        <v>#REF!</v>
      </c>
      <c r="EQ1290" t="e">
        <f t="shared" si="94"/>
        <v>#REF!</v>
      </c>
      <c r="ER1290" t="e">
        <f t="shared" si="95"/>
        <v>#REF!</v>
      </c>
    </row>
    <row r="1291" spans="142:148" x14ac:dyDescent="0.25">
      <c r="EL1291">
        <v>1284</v>
      </c>
      <c r="EM1291" t="e">
        <v>#REF!</v>
      </c>
      <c r="EN1291" t="e">
        <v>#REF!</v>
      </c>
      <c r="EP1291" t="e">
        <f t="shared" si="93"/>
        <v>#REF!</v>
      </c>
      <c r="EQ1291" t="e">
        <f t="shared" si="94"/>
        <v>#REF!</v>
      </c>
      <c r="ER1291" t="e">
        <f t="shared" si="95"/>
        <v>#REF!</v>
      </c>
    </row>
    <row r="1292" spans="142:148" x14ac:dyDescent="0.25">
      <c r="EL1292">
        <v>1285</v>
      </c>
      <c r="EM1292" t="e">
        <v>#REF!</v>
      </c>
      <c r="EN1292" t="e">
        <v>#REF!</v>
      </c>
      <c r="EP1292" t="e">
        <f t="shared" si="93"/>
        <v>#REF!</v>
      </c>
      <c r="EQ1292" t="e">
        <f t="shared" si="94"/>
        <v>#REF!</v>
      </c>
      <c r="ER1292" t="e">
        <f t="shared" si="95"/>
        <v>#REF!</v>
      </c>
    </row>
    <row r="1293" spans="142:148" x14ac:dyDescent="0.25">
      <c r="EL1293">
        <v>1286</v>
      </c>
      <c r="EM1293" t="e">
        <v>#REF!</v>
      </c>
      <c r="EN1293" t="e">
        <v>#REF!</v>
      </c>
      <c r="EP1293" t="e">
        <f t="shared" si="93"/>
        <v>#REF!</v>
      </c>
      <c r="EQ1293" t="e">
        <f t="shared" si="94"/>
        <v>#REF!</v>
      </c>
      <c r="ER1293" t="e">
        <f t="shared" si="95"/>
        <v>#REF!</v>
      </c>
    </row>
    <row r="1294" spans="142:148" x14ac:dyDescent="0.25">
      <c r="EL1294">
        <v>1287</v>
      </c>
      <c r="EM1294" t="e">
        <v>#REF!</v>
      </c>
      <c r="EN1294" t="e">
        <v>#REF!</v>
      </c>
      <c r="EP1294" t="e">
        <f t="shared" si="93"/>
        <v>#REF!</v>
      </c>
      <c r="EQ1294" t="e">
        <f t="shared" si="94"/>
        <v>#REF!</v>
      </c>
      <c r="ER1294" t="e">
        <f t="shared" si="95"/>
        <v>#REF!</v>
      </c>
    </row>
    <row r="1295" spans="142:148" x14ac:dyDescent="0.25">
      <c r="EL1295">
        <v>1288</v>
      </c>
      <c r="EM1295" t="e">
        <v>#REF!</v>
      </c>
      <c r="EN1295" t="e">
        <v>#REF!</v>
      </c>
      <c r="EP1295" t="e">
        <f t="shared" si="93"/>
        <v>#REF!</v>
      </c>
      <c r="EQ1295" t="e">
        <f t="shared" si="94"/>
        <v>#REF!</v>
      </c>
      <c r="ER1295" t="e">
        <f t="shared" si="95"/>
        <v>#REF!</v>
      </c>
    </row>
    <row r="1296" spans="142:148" x14ac:dyDescent="0.25">
      <c r="EL1296">
        <v>1289</v>
      </c>
      <c r="EM1296" t="e">
        <v>#REF!</v>
      </c>
      <c r="EN1296" t="e">
        <v>#REF!</v>
      </c>
      <c r="EP1296" t="e">
        <f t="shared" si="93"/>
        <v>#REF!</v>
      </c>
      <c r="EQ1296" t="e">
        <f t="shared" si="94"/>
        <v>#REF!</v>
      </c>
      <c r="ER1296" t="e">
        <f t="shared" si="95"/>
        <v>#REF!</v>
      </c>
    </row>
    <row r="1297" spans="142:148" x14ac:dyDescent="0.25">
      <c r="EL1297">
        <v>1290</v>
      </c>
      <c r="EM1297" t="e">
        <v>#REF!</v>
      </c>
      <c r="EN1297" t="e">
        <v>#REF!</v>
      </c>
      <c r="EP1297" t="e">
        <f t="shared" si="93"/>
        <v>#REF!</v>
      </c>
      <c r="EQ1297" t="e">
        <f t="shared" si="94"/>
        <v>#REF!</v>
      </c>
      <c r="ER1297" t="e">
        <f t="shared" si="95"/>
        <v>#REF!</v>
      </c>
    </row>
    <row r="1298" spans="142:148" x14ac:dyDescent="0.25">
      <c r="EL1298">
        <v>1291</v>
      </c>
      <c r="EM1298" t="e">
        <v>#REF!</v>
      </c>
      <c r="EN1298" t="e">
        <v>#REF!</v>
      </c>
      <c r="EP1298" t="e">
        <f t="shared" si="93"/>
        <v>#REF!</v>
      </c>
      <c r="EQ1298" t="e">
        <f t="shared" si="94"/>
        <v>#REF!</v>
      </c>
      <c r="ER1298" t="e">
        <f t="shared" si="95"/>
        <v>#REF!</v>
      </c>
    </row>
    <row r="1299" spans="142:148" x14ac:dyDescent="0.25">
      <c r="EL1299">
        <v>1292</v>
      </c>
      <c r="EM1299" t="e">
        <v>#REF!</v>
      </c>
      <c r="EN1299" t="e">
        <v>#REF!</v>
      </c>
      <c r="EP1299" t="e">
        <f t="shared" si="93"/>
        <v>#REF!</v>
      </c>
      <c r="EQ1299" t="e">
        <f t="shared" si="94"/>
        <v>#REF!</v>
      </c>
      <c r="ER1299" t="e">
        <f t="shared" si="95"/>
        <v>#REF!</v>
      </c>
    </row>
    <row r="1300" spans="142:148" x14ac:dyDescent="0.25">
      <c r="EL1300">
        <v>1293</v>
      </c>
      <c r="EM1300" t="e">
        <v>#REF!</v>
      </c>
      <c r="EN1300" t="e">
        <v>#REF!</v>
      </c>
      <c r="EP1300" t="e">
        <f t="shared" si="93"/>
        <v>#REF!</v>
      </c>
      <c r="EQ1300" t="e">
        <f t="shared" si="94"/>
        <v>#REF!</v>
      </c>
      <c r="ER1300" t="e">
        <f t="shared" si="95"/>
        <v>#REF!</v>
      </c>
    </row>
    <row r="1301" spans="142:148" x14ac:dyDescent="0.25">
      <c r="EL1301">
        <v>1294</v>
      </c>
      <c r="EM1301" t="e">
        <v>#REF!</v>
      </c>
      <c r="EN1301" t="e">
        <v>#REF!</v>
      </c>
      <c r="EP1301" t="e">
        <f t="shared" si="93"/>
        <v>#REF!</v>
      </c>
      <c r="EQ1301" t="e">
        <f t="shared" si="94"/>
        <v>#REF!</v>
      </c>
      <c r="ER1301" t="e">
        <f t="shared" si="95"/>
        <v>#REF!</v>
      </c>
    </row>
    <row r="1302" spans="142:148" x14ac:dyDescent="0.25">
      <c r="EL1302">
        <v>1295</v>
      </c>
      <c r="EM1302" t="e">
        <v>#REF!</v>
      </c>
      <c r="EN1302" t="e">
        <v>#REF!</v>
      </c>
      <c r="EP1302" t="e">
        <f t="shared" si="93"/>
        <v>#REF!</v>
      </c>
      <c r="EQ1302" t="e">
        <f t="shared" si="94"/>
        <v>#REF!</v>
      </c>
      <c r="ER1302" t="e">
        <f t="shared" si="95"/>
        <v>#REF!</v>
      </c>
    </row>
    <row r="1303" spans="142:148" x14ac:dyDescent="0.25">
      <c r="EL1303">
        <v>1296</v>
      </c>
      <c r="EM1303" t="e">
        <v>#REF!</v>
      </c>
      <c r="EN1303" t="e">
        <v>#REF!</v>
      </c>
      <c r="EP1303" t="e">
        <f t="shared" si="93"/>
        <v>#REF!</v>
      </c>
      <c r="EQ1303" t="e">
        <f t="shared" si="94"/>
        <v>#REF!</v>
      </c>
      <c r="ER1303" t="e">
        <f t="shared" si="95"/>
        <v>#REF!</v>
      </c>
    </row>
    <row r="1304" spans="142:148" x14ac:dyDescent="0.25">
      <c r="EL1304">
        <v>1297</v>
      </c>
      <c r="EM1304" t="e">
        <v>#REF!</v>
      </c>
      <c r="EN1304" t="e">
        <v>#REF!</v>
      </c>
      <c r="EP1304" t="e">
        <f t="shared" si="93"/>
        <v>#REF!</v>
      </c>
      <c r="EQ1304" t="e">
        <f t="shared" si="94"/>
        <v>#REF!</v>
      </c>
      <c r="ER1304" t="e">
        <f t="shared" si="95"/>
        <v>#REF!</v>
      </c>
    </row>
    <row r="1305" spans="142:148" x14ac:dyDescent="0.25">
      <c r="EL1305">
        <v>1298</v>
      </c>
      <c r="EM1305" t="e">
        <v>#REF!</v>
      </c>
      <c r="EN1305" t="e">
        <v>#REF!</v>
      </c>
      <c r="EP1305" t="e">
        <f t="shared" si="93"/>
        <v>#REF!</v>
      </c>
      <c r="EQ1305" t="e">
        <f t="shared" si="94"/>
        <v>#REF!</v>
      </c>
      <c r="ER1305" t="e">
        <f t="shared" si="95"/>
        <v>#REF!</v>
      </c>
    </row>
    <row r="1306" spans="142:148" x14ac:dyDescent="0.25">
      <c r="EL1306">
        <v>1299</v>
      </c>
      <c r="EM1306" t="e">
        <v>#REF!</v>
      </c>
      <c r="EN1306" t="e">
        <v>#REF!</v>
      </c>
      <c r="EP1306" t="e">
        <f t="shared" si="93"/>
        <v>#REF!</v>
      </c>
      <c r="EQ1306" t="e">
        <f t="shared" si="94"/>
        <v>#REF!</v>
      </c>
      <c r="ER1306" t="e">
        <f t="shared" si="95"/>
        <v>#REF!</v>
      </c>
    </row>
    <row r="1307" spans="142:148" x14ac:dyDescent="0.25">
      <c r="EL1307">
        <v>1300</v>
      </c>
      <c r="EM1307" t="e">
        <v>#REF!</v>
      </c>
      <c r="EN1307" t="e">
        <v>#REF!</v>
      </c>
      <c r="EP1307" t="e">
        <f t="shared" si="93"/>
        <v>#REF!</v>
      </c>
      <c r="EQ1307" t="e">
        <f t="shared" si="94"/>
        <v>#REF!</v>
      </c>
      <c r="ER1307" t="e">
        <f t="shared" si="95"/>
        <v>#REF!</v>
      </c>
    </row>
    <row r="1308" spans="142:148" x14ac:dyDescent="0.25">
      <c r="EL1308">
        <v>1301</v>
      </c>
      <c r="EM1308" t="e">
        <v>#REF!</v>
      </c>
      <c r="EN1308" t="e">
        <v>#REF!</v>
      </c>
      <c r="EP1308" t="e">
        <f t="shared" si="93"/>
        <v>#REF!</v>
      </c>
      <c r="EQ1308" t="e">
        <f t="shared" si="94"/>
        <v>#REF!</v>
      </c>
      <c r="ER1308" t="e">
        <f t="shared" si="95"/>
        <v>#REF!</v>
      </c>
    </row>
    <row r="1309" spans="142:148" x14ac:dyDescent="0.25">
      <c r="EL1309">
        <v>1302</v>
      </c>
      <c r="EM1309" t="e">
        <v>#REF!</v>
      </c>
      <c r="EN1309" t="e">
        <v>#REF!</v>
      </c>
      <c r="EP1309" t="e">
        <f t="shared" si="93"/>
        <v>#REF!</v>
      </c>
      <c r="EQ1309" t="e">
        <f t="shared" si="94"/>
        <v>#REF!</v>
      </c>
      <c r="ER1309" t="e">
        <f t="shared" si="95"/>
        <v>#REF!</v>
      </c>
    </row>
    <row r="1310" spans="142:148" x14ac:dyDescent="0.25">
      <c r="EL1310">
        <v>1303</v>
      </c>
      <c r="EM1310" t="e">
        <v>#REF!</v>
      </c>
      <c r="EN1310" t="e">
        <v>#REF!</v>
      </c>
      <c r="EP1310" t="e">
        <f t="shared" si="93"/>
        <v>#REF!</v>
      </c>
      <c r="EQ1310" t="e">
        <f t="shared" si="94"/>
        <v>#REF!</v>
      </c>
      <c r="ER1310" t="e">
        <f t="shared" si="95"/>
        <v>#REF!</v>
      </c>
    </row>
    <row r="1311" spans="142:148" x14ac:dyDescent="0.25">
      <c r="EL1311">
        <v>1304</v>
      </c>
      <c r="EM1311" t="e">
        <v>#REF!</v>
      </c>
      <c r="EN1311" t="e">
        <v>#REF!</v>
      </c>
      <c r="EP1311" t="e">
        <f t="shared" si="93"/>
        <v>#REF!</v>
      </c>
      <c r="EQ1311" t="e">
        <f t="shared" si="94"/>
        <v>#REF!</v>
      </c>
      <c r="ER1311" t="e">
        <f t="shared" si="95"/>
        <v>#REF!</v>
      </c>
    </row>
    <row r="1312" spans="142:148" x14ac:dyDescent="0.25">
      <c r="EL1312">
        <v>1305</v>
      </c>
      <c r="EM1312" t="e">
        <v>#REF!</v>
      </c>
      <c r="EN1312" t="e">
        <v>#REF!</v>
      </c>
      <c r="EP1312" t="e">
        <f t="shared" si="93"/>
        <v>#REF!</v>
      </c>
      <c r="EQ1312" t="e">
        <f t="shared" si="94"/>
        <v>#REF!</v>
      </c>
      <c r="ER1312" t="e">
        <f t="shared" si="95"/>
        <v>#REF!</v>
      </c>
    </row>
    <row r="1313" spans="142:148" x14ac:dyDescent="0.25">
      <c r="EL1313">
        <v>1306</v>
      </c>
      <c r="EM1313" t="e">
        <v>#REF!</v>
      </c>
      <c r="EN1313" t="e">
        <v>#REF!</v>
      </c>
      <c r="EP1313" t="e">
        <f t="shared" si="93"/>
        <v>#REF!</v>
      </c>
      <c r="EQ1313" t="e">
        <f t="shared" si="94"/>
        <v>#REF!</v>
      </c>
      <c r="ER1313" t="e">
        <f t="shared" si="95"/>
        <v>#REF!</v>
      </c>
    </row>
    <row r="1314" spans="142:148" x14ac:dyDescent="0.25">
      <c r="EL1314">
        <v>1307</v>
      </c>
      <c r="EM1314" t="e">
        <v>#REF!</v>
      </c>
      <c r="EN1314" t="e">
        <v>#REF!</v>
      </c>
      <c r="EP1314" t="e">
        <f t="shared" si="93"/>
        <v>#REF!</v>
      </c>
      <c r="EQ1314" t="e">
        <f t="shared" si="94"/>
        <v>#REF!</v>
      </c>
      <c r="ER1314" t="e">
        <f t="shared" si="95"/>
        <v>#REF!</v>
      </c>
    </row>
    <row r="1315" spans="142:148" x14ac:dyDescent="0.25">
      <c r="EL1315">
        <v>1308</v>
      </c>
      <c r="EM1315" t="e">
        <v>#REF!</v>
      </c>
      <c r="EN1315" t="e">
        <v>#REF!</v>
      </c>
      <c r="EP1315" t="e">
        <f t="shared" si="93"/>
        <v>#REF!</v>
      </c>
      <c r="EQ1315" t="e">
        <f t="shared" si="94"/>
        <v>#REF!</v>
      </c>
      <c r="ER1315" t="e">
        <f t="shared" si="95"/>
        <v>#REF!</v>
      </c>
    </row>
    <row r="1316" spans="142:148" x14ac:dyDescent="0.25">
      <c r="EL1316">
        <v>1309</v>
      </c>
      <c r="EM1316" t="e">
        <v>#REF!</v>
      </c>
      <c r="EN1316" t="e">
        <v>#REF!</v>
      </c>
      <c r="EP1316" t="e">
        <f t="shared" si="93"/>
        <v>#REF!</v>
      </c>
      <c r="EQ1316" t="e">
        <f t="shared" si="94"/>
        <v>#REF!</v>
      </c>
      <c r="ER1316" t="e">
        <f t="shared" si="95"/>
        <v>#REF!</v>
      </c>
    </row>
    <row r="1317" spans="142:148" x14ac:dyDescent="0.25">
      <c r="EL1317">
        <v>1310</v>
      </c>
      <c r="EM1317" t="e">
        <v>#REF!</v>
      </c>
      <c r="EN1317" t="e">
        <v>#REF!</v>
      </c>
      <c r="EP1317" t="e">
        <f t="shared" si="93"/>
        <v>#REF!</v>
      </c>
      <c r="EQ1317" t="e">
        <f t="shared" si="94"/>
        <v>#REF!</v>
      </c>
      <c r="ER1317" t="e">
        <f t="shared" si="95"/>
        <v>#REF!</v>
      </c>
    </row>
    <row r="1318" spans="142:148" x14ac:dyDescent="0.25">
      <c r="EL1318">
        <v>1311</v>
      </c>
      <c r="EM1318" t="e">
        <v>#REF!</v>
      </c>
      <c r="EN1318" t="e">
        <v>#REF!</v>
      </c>
      <c r="EP1318" t="e">
        <f t="shared" si="93"/>
        <v>#REF!</v>
      </c>
      <c r="EQ1318" t="e">
        <f t="shared" si="94"/>
        <v>#REF!</v>
      </c>
      <c r="ER1318" t="e">
        <f t="shared" si="95"/>
        <v>#REF!</v>
      </c>
    </row>
    <row r="1319" spans="142:148" x14ac:dyDescent="0.25">
      <c r="EL1319">
        <v>1312</v>
      </c>
      <c r="EM1319" t="e">
        <v>#REF!</v>
      </c>
      <c r="EN1319" t="e">
        <v>#REF!</v>
      </c>
      <c r="EP1319" t="e">
        <f t="shared" si="93"/>
        <v>#REF!</v>
      </c>
      <c r="EQ1319" t="e">
        <f t="shared" si="94"/>
        <v>#REF!</v>
      </c>
      <c r="ER1319" t="e">
        <f t="shared" si="95"/>
        <v>#REF!</v>
      </c>
    </row>
    <row r="1320" spans="142:148" x14ac:dyDescent="0.25">
      <c r="EL1320">
        <v>1313</v>
      </c>
      <c r="EM1320" t="e">
        <v>#REF!</v>
      </c>
      <c r="EN1320" t="e">
        <v>#REF!</v>
      </c>
      <c r="EP1320" t="e">
        <f t="shared" si="93"/>
        <v>#REF!</v>
      </c>
      <c r="EQ1320" t="e">
        <f t="shared" si="94"/>
        <v>#REF!</v>
      </c>
      <c r="ER1320" t="e">
        <f t="shared" si="95"/>
        <v>#REF!</v>
      </c>
    </row>
    <row r="1321" spans="142:148" x14ac:dyDescent="0.25">
      <c r="EL1321">
        <v>1314</v>
      </c>
      <c r="EM1321" t="e">
        <v>#REF!</v>
      </c>
      <c r="EN1321" t="e">
        <v>#REF!</v>
      </c>
      <c r="EP1321" t="e">
        <f t="shared" si="93"/>
        <v>#REF!</v>
      </c>
      <c r="EQ1321" t="e">
        <f t="shared" si="94"/>
        <v>#REF!</v>
      </c>
      <c r="ER1321" t="e">
        <f t="shared" si="95"/>
        <v>#REF!</v>
      </c>
    </row>
    <row r="1322" spans="142:148" x14ac:dyDescent="0.25">
      <c r="EL1322">
        <v>1315</v>
      </c>
      <c r="EM1322" t="e">
        <v>#REF!</v>
      </c>
      <c r="EN1322" t="e">
        <v>#REF!</v>
      </c>
      <c r="EP1322" t="e">
        <f t="shared" si="93"/>
        <v>#REF!</v>
      </c>
      <c r="EQ1322" t="e">
        <f t="shared" si="94"/>
        <v>#REF!</v>
      </c>
      <c r="ER1322" t="e">
        <f t="shared" si="95"/>
        <v>#REF!</v>
      </c>
    </row>
    <row r="1323" spans="142:148" x14ac:dyDescent="0.25">
      <c r="EL1323">
        <v>1316</v>
      </c>
      <c r="EM1323" t="e">
        <v>#REF!</v>
      </c>
      <c r="EN1323" t="e">
        <v>#REF!</v>
      </c>
      <c r="EP1323" t="e">
        <f t="shared" si="93"/>
        <v>#REF!</v>
      </c>
      <c r="EQ1323" t="e">
        <f t="shared" si="94"/>
        <v>#REF!</v>
      </c>
      <c r="ER1323" t="e">
        <f t="shared" si="95"/>
        <v>#REF!</v>
      </c>
    </row>
    <row r="1324" spans="142:148" x14ac:dyDescent="0.25">
      <c r="EL1324">
        <v>1317</v>
      </c>
      <c r="EM1324" t="e">
        <v>#REF!</v>
      </c>
      <c r="EN1324" t="e">
        <v>#REF!</v>
      </c>
      <c r="EP1324" t="e">
        <f t="shared" si="93"/>
        <v>#REF!</v>
      </c>
      <c r="EQ1324" t="e">
        <f t="shared" si="94"/>
        <v>#REF!</v>
      </c>
      <c r="ER1324" t="e">
        <f t="shared" si="95"/>
        <v>#REF!</v>
      </c>
    </row>
    <row r="1325" spans="142:148" x14ac:dyDescent="0.25">
      <c r="EL1325">
        <v>1318</v>
      </c>
      <c r="EM1325" t="e">
        <v>#REF!</v>
      </c>
      <c r="EN1325" t="e">
        <v>#REF!</v>
      </c>
      <c r="EP1325" t="e">
        <f t="shared" si="93"/>
        <v>#REF!</v>
      </c>
      <c r="EQ1325" t="e">
        <f t="shared" si="94"/>
        <v>#REF!</v>
      </c>
      <c r="ER1325" t="e">
        <f t="shared" si="95"/>
        <v>#REF!</v>
      </c>
    </row>
    <row r="1326" spans="142:148" x14ac:dyDescent="0.25">
      <c r="EL1326">
        <v>1319</v>
      </c>
      <c r="EM1326" t="e">
        <v>#REF!</v>
      </c>
      <c r="EN1326" t="e">
        <v>#REF!</v>
      </c>
      <c r="EP1326" t="e">
        <f t="shared" si="93"/>
        <v>#REF!</v>
      </c>
      <c r="EQ1326" t="e">
        <f t="shared" si="94"/>
        <v>#REF!</v>
      </c>
      <c r="ER1326" t="e">
        <f t="shared" si="95"/>
        <v>#REF!</v>
      </c>
    </row>
    <row r="1327" spans="142:148" x14ac:dyDescent="0.25">
      <c r="EL1327">
        <v>1320</v>
      </c>
      <c r="EM1327" t="e">
        <v>#REF!</v>
      </c>
      <c r="EN1327" t="e">
        <v>#REF!</v>
      </c>
      <c r="EP1327" t="e">
        <f t="shared" si="93"/>
        <v>#REF!</v>
      </c>
      <c r="EQ1327" t="e">
        <f t="shared" si="94"/>
        <v>#REF!</v>
      </c>
      <c r="ER1327" t="e">
        <f t="shared" si="95"/>
        <v>#REF!</v>
      </c>
    </row>
    <row r="1328" spans="142:148" x14ac:dyDescent="0.25">
      <c r="EL1328">
        <v>1321</v>
      </c>
      <c r="EM1328" t="e">
        <v>#REF!</v>
      </c>
      <c r="EN1328" t="e">
        <v>#REF!</v>
      </c>
      <c r="EP1328" t="e">
        <f t="shared" si="93"/>
        <v>#REF!</v>
      </c>
      <c r="EQ1328" t="e">
        <f t="shared" si="94"/>
        <v>#REF!</v>
      </c>
      <c r="ER1328" t="e">
        <f t="shared" si="95"/>
        <v>#REF!</v>
      </c>
    </row>
    <row r="1329" spans="142:148" x14ac:dyDescent="0.25">
      <c r="EL1329">
        <v>1322</v>
      </c>
      <c r="EM1329" t="e">
        <v>#REF!</v>
      </c>
      <c r="EN1329" t="e">
        <v>#REF!</v>
      </c>
      <c r="EP1329" t="e">
        <f t="shared" si="93"/>
        <v>#REF!</v>
      </c>
      <c r="EQ1329" t="e">
        <f t="shared" si="94"/>
        <v>#REF!</v>
      </c>
      <c r="ER1329" t="e">
        <f t="shared" si="95"/>
        <v>#REF!</v>
      </c>
    </row>
    <row r="1330" spans="142:148" x14ac:dyDescent="0.25">
      <c r="EL1330">
        <v>1323</v>
      </c>
      <c r="EM1330" t="e">
        <v>#REF!</v>
      </c>
      <c r="EN1330" t="e">
        <v>#REF!</v>
      </c>
      <c r="EP1330" t="e">
        <f t="shared" si="93"/>
        <v>#REF!</v>
      </c>
      <c r="EQ1330" t="e">
        <f t="shared" si="94"/>
        <v>#REF!</v>
      </c>
      <c r="ER1330" t="e">
        <f t="shared" si="95"/>
        <v>#REF!</v>
      </c>
    </row>
    <row r="1331" spans="142:148" x14ac:dyDescent="0.25">
      <c r="EL1331">
        <v>1324</v>
      </c>
      <c r="EM1331" t="e">
        <v>#REF!</v>
      </c>
      <c r="EN1331" t="e">
        <v>#REF!</v>
      </c>
      <c r="EP1331" t="e">
        <f t="shared" si="93"/>
        <v>#REF!</v>
      </c>
      <c r="EQ1331" t="e">
        <f t="shared" si="94"/>
        <v>#REF!</v>
      </c>
      <c r="ER1331" t="e">
        <f t="shared" si="95"/>
        <v>#REF!</v>
      </c>
    </row>
    <row r="1332" spans="142:148" x14ac:dyDescent="0.25">
      <c r="EL1332">
        <v>1325</v>
      </c>
      <c r="EM1332" t="e">
        <v>#REF!</v>
      </c>
      <c r="EN1332" t="e">
        <v>#REF!</v>
      </c>
      <c r="EP1332" t="e">
        <f t="shared" si="93"/>
        <v>#REF!</v>
      </c>
      <c r="EQ1332" t="e">
        <f t="shared" si="94"/>
        <v>#REF!</v>
      </c>
      <c r="ER1332" t="e">
        <f t="shared" si="95"/>
        <v>#REF!</v>
      </c>
    </row>
    <row r="1333" spans="142:148" x14ac:dyDescent="0.25">
      <c r="EL1333">
        <v>1326</v>
      </c>
      <c r="EM1333" t="e">
        <v>#REF!</v>
      </c>
      <c r="EN1333" t="e">
        <v>#REF!</v>
      </c>
      <c r="EP1333" t="e">
        <f t="shared" si="93"/>
        <v>#REF!</v>
      </c>
      <c r="EQ1333" t="e">
        <f t="shared" si="94"/>
        <v>#REF!</v>
      </c>
      <c r="ER1333" t="e">
        <f t="shared" si="95"/>
        <v>#REF!</v>
      </c>
    </row>
    <row r="1334" spans="142:148" x14ac:dyDescent="0.25">
      <c r="EL1334">
        <v>1327</v>
      </c>
      <c r="EM1334" t="e">
        <v>#REF!</v>
      </c>
      <c r="EN1334" t="e">
        <v>#REF!</v>
      </c>
      <c r="EP1334" t="e">
        <f t="shared" si="93"/>
        <v>#REF!</v>
      </c>
      <c r="EQ1334" t="e">
        <f t="shared" si="94"/>
        <v>#REF!</v>
      </c>
      <c r="ER1334" t="e">
        <f t="shared" si="95"/>
        <v>#REF!</v>
      </c>
    </row>
    <row r="1335" spans="142:148" x14ac:dyDescent="0.25">
      <c r="EL1335">
        <v>1328</v>
      </c>
      <c r="EM1335" t="e">
        <v>#REF!</v>
      </c>
      <c r="EN1335" t="e">
        <v>#REF!</v>
      </c>
      <c r="EP1335" t="e">
        <f t="shared" si="93"/>
        <v>#REF!</v>
      </c>
      <c r="EQ1335" t="e">
        <f t="shared" si="94"/>
        <v>#REF!</v>
      </c>
      <c r="ER1335" t="e">
        <f t="shared" si="95"/>
        <v>#REF!</v>
      </c>
    </row>
    <row r="1336" spans="142:148" x14ac:dyDescent="0.25">
      <c r="EL1336">
        <v>1329</v>
      </c>
      <c r="EM1336" t="e">
        <v>#REF!</v>
      </c>
      <c r="EN1336" t="e">
        <v>#REF!</v>
      </c>
      <c r="EP1336" t="e">
        <f t="shared" si="93"/>
        <v>#REF!</v>
      </c>
      <c r="EQ1336" t="e">
        <f t="shared" si="94"/>
        <v>#REF!</v>
      </c>
      <c r="ER1336" t="e">
        <f t="shared" si="95"/>
        <v>#REF!</v>
      </c>
    </row>
    <row r="1337" spans="142:148" x14ac:dyDescent="0.25">
      <c r="EL1337">
        <v>1330</v>
      </c>
      <c r="EM1337" t="e">
        <v>#REF!</v>
      </c>
      <c r="EN1337" t="e">
        <v>#REF!</v>
      </c>
      <c r="EP1337" t="e">
        <f t="shared" si="93"/>
        <v>#REF!</v>
      </c>
      <c r="EQ1337" t="e">
        <f t="shared" si="94"/>
        <v>#REF!</v>
      </c>
      <c r="ER1337" t="e">
        <f t="shared" si="95"/>
        <v>#REF!</v>
      </c>
    </row>
    <row r="1338" spans="142:148" x14ac:dyDescent="0.25">
      <c r="EL1338">
        <v>1331</v>
      </c>
      <c r="EM1338" t="e">
        <v>#REF!</v>
      </c>
      <c r="EN1338" t="e">
        <v>#REF!</v>
      </c>
      <c r="EP1338" t="e">
        <f t="shared" si="93"/>
        <v>#REF!</v>
      </c>
      <c r="EQ1338" t="e">
        <f t="shared" si="94"/>
        <v>#REF!</v>
      </c>
      <c r="ER1338" t="e">
        <f t="shared" si="95"/>
        <v>#REF!</v>
      </c>
    </row>
    <row r="1339" spans="142:148" x14ac:dyDescent="0.25">
      <c r="EL1339">
        <v>1332</v>
      </c>
      <c r="EM1339" t="e">
        <v>#REF!</v>
      </c>
      <c r="EN1339" t="e">
        <v>#REF!</v>
      </c>
      <c r="EP1339" t="e">
        <f t="shared" si="93"/>
        <v>#REF!</v>
      </c>
      <c r="EQ1339" t="e">
        <f t="shared" si="94"/>
        <v>#REF!</v>
      </c>
      <c r="ER1339" t="e">
        <f t="shared" si="95"/>
        <v>#REF!</v>
      </c>
    </row>
    <row r="1340" spans="142:148" x14ac:dyDescent="0.25">
      <c r="EL1340">
        <v>1333</v>
      </c>
      <c r="EM1340" t="e">
        <v>#REF!</v>
      </c>
      <c r="EN1340" t="e">
        <v>#REF!</v>
      </c>
      <c r="EP1340" t="e">
        <f t="shared" si="93"/>
        <v>#REF!</v>
      </c>
      <c r="EQ1340" t="e">
        <f t="shared" si="94"/>
        <v>#REF!</v>
      </c>
      <c r="ER1340" t="e">
        <f t="shared" si="95"/>
        <v>#REF!</v>
      </c>
    </row>
    <row r="1341" spans="142:148" x14ac:dyDescent="0.25">
      <c r="EL1341">
        <v>1334</v>
      </c>
      <c r="EM1341" t="e">
        <v>#REF!</v>
      </c>
      <c r="EN1341" t="e">
        <v>#REF!</v>
      </c>
      <c r="EP1341" t="e">
        <f t="shared" si="93"/>
        <v>#REF!</v>
      </c>
      <c r="EQ1341" t="e">
        <f t="shared" si="94"/>
        <v>#REF!</v>
      </c>
      <c r="ER1341" t="e">
        <f t="shared" si="95"/>
        <v>#REF!</v>
      </c>
    </row>
    <row r="1342" spans="142:148" x14ac:dyDescent="0.25">
      <c r="EL1342">
        <v>1335</v>
      </c>
      <c r="EM1342" t="e">
        <v>#REF!</v>
      </c>
      <c r="EN1342" t="e">
        <v>#REF!</v>
      </c>
      <c r="EP1342" t="e">
        <f t="shared" si="93"/>
        <v>#REF!</v>
      </c>
      <c r="EQ1342" t="e">
        <f t="shared" si="94"/>
        <v>#REF!</v>
      </c>
      <c r="ER1342" t="e">
        <f t="shared" si="95"/>
        <v>#REF!</v>
      </c>
    </row>
    <row r="1343" spans="142:148" x14ac:dyDescent="0.25">
      <c r="EL1343">
        <v>1336</v>
      </c>
      <c r="EM1343" t="e">
        <v>#REF!</v>
      </c>
      <c r="EN1343" t="e">
        <v>#REF!</v>
      </c>
      <c r="EP1343" t="e">
        <f t="shared" si="93"/>
        <v>#REF!</v>
      </c>
      <c r="EQ1343" t="e">
        <f t="shared" si="94"/>
        <v>#REF!</v>
      </c>
      <c r="ER1343" t="e">
        <f t="shared" si="95"/>
        <v>#REF!</v>
      </c>
    </row>
    <row r="1344" spans="142:148" x14ac:dyDescent="0.25">
      <c r="EL1344">
        <v>1337</v>
      </c>
      <c r="EM1344" t="e">
        <v>#REF!</v>
      </c>
      <c r="EN1344" t="e">
        <v>#REF!</v>
      </c>
      <c r="EP1344" t="e">
        <f t="shared" si="93"/>
        <v>#REF!</v>
      </c>
      <c r="EQ1344" t="e">
        <f t="shared" si="94"/>
        <v>#REF!</v>
      </c>
      <c r="ER1344" t="e">
        <f t="shared" si="95"/>
        <v>#REF!</v>
      </c>
    </row>
    <row r="1345" spans="142:148" x14ac:dyDescent="0.25">
      <c r="EL1345">
        <v>1338</v>
      </c>
      <c r="EM1345" t="e">
        <v>#REF!</v>
      </c>
      <c r="EN1345" t="e">
        <v>#REF!</v>
      </c>
      <c r="EP1345" t="e">
        <f t="shared" si="93"/>
        <v>#REF!</v>
      </c>
      <c r="EQ1345" t="e">
        <f t="shared" si="94"/>
        <v>#REF!</v>
      </c>
      <c r="ER1345" t="e">
        <f t="shared" si="95"/>
        <v>#REF!</v>
      </c>
    </row>
    <row r="1346" spans="142:148" x14ac:dyDescent="0.25">
      <c r="EL1346">
        <v>1339</v>
      </c>
      <c r="EM1346" t="e">
        <v>#REF!</v>
      </c>
      <c r="EN1346" t="e">
        <v>#REF!</v>
      </c>
      <c r="EP1346" t="e">
        <f t="shared" si="93"/>
        <v>#REF!</v>
      </c>
      <c r="EQ1346" t="e">
        <f t="shared" si="94"/>
        <v>#REF!</v>
      </c>
      <c r="ER1346" t="e">
        <f t="shared" si="95"/>
        <v>#REF!</v>
      </c>
    </row>
    <row r="1347" spans="142:148" x14ac:dyDescent="0.25">
      <c r="EL1347">
        <v>1340</v>
      </c>
      <c r="EM1347" t="e">
        <v>#REF!</v>
      </c>
      <c r="EN1347" t="e">
        <v>#REF!</v>
      </c>
      <c r="EP1347" t="e">
        <f t="shared" si="93"/>
        <v>#REF!</v>
      </c>
      <c r="EQ1347" t="e">
        <f t="shared" si="94"/>
        <v>#REF!</v>
      </c>
      <c r="ER1347" t="e">
        <f t="shared" si="95"/>
        <v>#REF!</v>
      </c>
    </row>
    <row r="1348" spans="142:148" x14ac:dyDescent="0.25">
      <c r="EL1348">
        <v>1341</v>
      </c>
      <c r="EM1348" t="e">
        <v>#REF!</v>
      </c>
      <c r="EN1348" t="e">
        <v>#REF!</v>
      </c>
      <c r="EP1348" t="e">
        <f t="shared" si="93"/>
        <v>#REF!</v>
      </c>
      <c r="EQ1348" t="e">
        <f t="shared" si="94"/>
        <v>#REF!</v>
      </c>
      <c r="ER1348" t="e">
        <f t="shared" si="95"/>
        <v>#REF!</v>
      </c>
    </row>
    <row r="1349" spans="142:148" x14ac:dyDescent="0.25">
      <c r="EL1349">
        <v>1342</v>
      </c>
      <c r="EM1349" t="e">
        <v>#REF!</v>
      </c>
      <c r="EN1349" t="e">
        <v>#REF!</v>
      </c>
      <c r="EP1349" t="e">
        <f t="shared" si="93"/>
        <v>#REF!</v>
      </c>
      <c r="EQ1349" t="e">
        <f t="shared" si="94"/>
        <v>#REF!</v>
      </c>
      <c r="ER1349" t="e">
        <f t="shared" si="95"/>
        <v>#REF!</v>
      </c>
    </row>
    <row r="1350" spans="142:148" x14ac:dyDescent="0.25">
      <c r="EL1350">
        <v>1343</v>
      </c>
      <c r="EM1350" t="e">
        <v>#REF!</v>
      </c>
      <c r="EN1350" t="e">
        <v>#REF!</v>
      </c>
      <c r="EP1350" t="e">
        <f t="shared" si="93"/>
        <v>#REF!</v>
      </c>
      <c r="EQ1350" t="e">
        <f t="shared" si="94"/>
        <v>#REF!</v>
      </c>
      <c r="ER1350" t="e">
        <f t="shared" si="95"/>
        <v>#REF!</v>
      </c>
    </row>
    <row r="1351" spans="142:148" x14ac:dyDescent="0.25">
      <c r="EL1351">
        <v>1344</v>
      </c>
      <c r="EM1351" t="e">
        <v>#REF!</v>
      </c>
      <c r="EN1351" t="e">
        <v>#REF!</v>
      </c>
      <c r="EP1351" t="e">
        <f t="shared" si="93"/>
        <v>#REF!</v>
      </c>
      <c r="EQ1351" t="e">
        <f t="shared" si="94"/>
        <v>#REF!</v>
      </c>
      <c r="ER1351" t="e">
        <f t="shared" si="95"/>
        <v>#REF!</v>
      </c>
    </row>
    <row r="1352" spans="142:148" x14ac:dyDescent="0.25">
      <c r="EL1352">
        <v>1345</v>
      </c>
      <c r="EM1352" t="e">
        <v>#REF!</v>
      </c>
      <c r="EN1352" t="e">
        <v>#REF!</v>
      </c>
      <c r="EP1352" t="e">
        <f t="shared" ref="EP1352:EP1415" si="96">IF(EM1352&gt;EN1352,1,0)</f>
        <v>#REF!</v>
      </c>
      <c r="EQ1352" t="e">
        <f t="shared" ref="EQ1352:EQ1415" si="97">IF(EP1352&gt;0,0,1)</f>
        <v>#REF!</v>
      </c>
      <c r="ER1352" t="e">
        <f t="shared" ref="ER1352:ER1415" si="98">IF(EM1352&gt;EN1352,EM1352-EN1352,EN1352-EM1352)</f>
        <v>#REF!</v>
      </c>
    </row>
    <row r="1353" spans="142:148" x14ac:dyDescent="0.25">
      <c r="EL1353">
        <v>1346</v>
      </c>
      <c r="EM1353" t="e">
        <v>#REF!</v>
      </c>
      <c r="EN1353" t="e">
        <v>#REF!</v>
      </c>
      <c r="EP1353" t="e">
        <f t="shared" si="96"/>
        <v>#REF!</v>
      </c>
      <c r="EQ1353" t="e">
        <f t="shared" si="97"/>
        <v>#REF!</v>
      </c>
      <c r="ER1353" t="e">
        <f t="shared" si="98"/>
        <v>#REF!</v>
      </c>
    </row>
    <row r="1354" spans="142:148" x14ac:dyDescent="0.25">
      <c r="EL1354">
        <v>1347</v>
      </c>
      <c r="EM1354" t="e">
        <v>#REF!</v>
      </c>
      <c r="EN1354" t="e">
        <v>#REF!</v>
      </c>
      <c r="EP1354" t="e">
        <f t="shared" si="96"/>
        <v>#REF!</v>
      </c>
      <c r="EQ1354" t="e">
        <f t="shared" si="97"/>
        <v>#REF!</v>
      </c>
      <c r="ER1354" t="e">
        <f t="shared" si="98"/>
        <v>#REF!</v>
      </c>
    </row>
    <row r="1355" spans="142:148" x14ac:dyDescent="0.25">
      <c r="EL1355">
        <v>1348</v>
      </c>
      <c r="EM1355" t="e">
        <v>#REF!</v>
      </c>
      <c r="EN1355" t="e">
        <v>#REF!</v>
      </c>
      <c r="EP1355" t="e">
        <f t="shared" si="96"/>
        <v>#REF!</v>
      </c>
      <c r="EQ1355" t="e">
        <f t="shared" si="97"/>
        <v>#REF!</v>
      </c>
      <c r="ER1355" t="e">
        <f t="shared" si="98"/>
        <v>#REF!</v>
      </c>
    </row>
    <row r="1356" spans="142:148" x14ac:dyDescent="0.25">
      <c r="EL1356">
        <v>1349</v>
      </c>
      <c r="EM1356" t="e">
        <v>#REF!</v>
      </c>
      <c r="EN1356" t="e">
        <v>#REF!</v>
      </c>
      <c r="EP1356" t="e">
        <f t="shared" si="96"/>
        <v>#REF!</v>
      </c>
      <c r="EQ1356" t="e">
        <f t="shared" si="97"/>
        <v>#REF!</v>
      </c>
      <c r="ER1356" t="e">
        <f t="shared" si="98"/>
        <v>#REF!</v>
      </c>
    </row>
    <row r="1357" spans="142:148" x14ac:dyDescent="0.25">
      <c r="EL1357">
        <v>1350</v>
      </c>
      <c r="EM1357" t="e">
        <v>#REF!</v>
      </c>
      <c r="EN1357" t="e">
        <v>#REF!</v>
      </c>
      <c r="EP1357" t="e">
        <f t="shared" si="96"/>
        <v>#REF!</v>
      </c>
      <c r="EQ1357" t="e">
        <f t="shared" si="97"/>
        <v>#REF!</v>
      </c>
      <c r="ER1357" t="e">
        <f t="shared" si="98"/>
        <v>#REF!</v>
      </c>
    </row>
    <row r="1358" spans="142:148" x14ac:dyDescent="0.25">
      <c r="EL1358">
        <v>1351</v>
      </c>
      <c r="EM1358" t="e">
        <v>#REF!</v>
      </c>
      <c r="EN1358" t="e">
        <v>#REF!</v>
      </c>
      <c r="EP1358" t="e">
        <f t="shared" si="96"/>
        <v>#REF!</v>
      </c>
      <c r="EQ1358" t="e">
        <f t="shared" si="97"/>
        <v>#REF!</v>
      </c>
      <c r="ER1358" t="e">
        <f t="shared" si="98"/>
        <v>#REF!</v>
      </c>
    </row>
    <row r="1359" spans="142:148" x14ac:dyDescent="0.25">
      <c r="EL1359">
        <v>1352</v>
      </c>
      <c r="EM1359" t="e">
        <v>#REF!</v>
      </c>
      <c r="EN1359" t="e">
        <v>#REF!</v>
      </c>
      <c r="EP1359" t="e">
        <f t="shared" si="96"/>
        <v>#REF!</v>
      </c>
      <c r="EQ1359" t="e">
        <f t="shared" si="97"/>
        <v>#REF!</v>
      </c>
      <c r="ER1359" t="e">
        <f t="shared" si="98"/>
        <v>#REF!</v>
      </c>
    </row>
    <row r="1360" spans="142:148" x14ac:dyDescent="0.25">
      <c r="EL1360">
        <v>1353</v>
      </c>
      <c r="EM1360" t="e">
        <v>#REF!</v>
      </c>
      <c r="EN1360" t="e">
        <v>#REF!</v>
      </c>
      <c r="EP1360" t="e">
        <f t="shared" si="96"/>
        <v>#REF!</v>
      </c>
      <c r="EQ1360" t="e">
        <f t="shared" si="97"/>
        <v>#REF!</v>
      </c>
      <c r="ER1360" t="e">
        <f t="shared" si="98"/>
        <v>#REF!</v>
      </c>
    </row>
    <row r="1361" spans="142:148" x14ac:dyDescent="0.25">
      <c r="EL1361">
        <v>1354</v>
      </c>
      <c r="EM1361" t="e">
        <v>#REF!</v>
      </c>
      <c r="EN1361" t="e">
        <v>#REF!</v>
      </c>
      <c r="EP1361" t="e">
        <f t="shared" si="96"/>
        <v>#REF!</v>
      </c>
      <c r="EQ1361" t="e">
        <f t="shared" si="97"/>
        <v>#REF!</v>
      </c>
      <c r="ER1361" t="e">
        <f t="shared" si="98"/>
        <v>#REF!</v>
      </c>
    </row>
    <row r="1362" spans="142:148" x14ac:dyDescent="0.25">
      <c r="EL1362">
        <v>1355</v>
      </c>
      <c r="EM1362" t="e">
        <v>#REF!</v>
      </c>
      <c r="EN1362" t="e">
        <v>#REF!</v>
      </c>
      <c r="EP1362" t="e">
        <f t="shared" si="96"/>
        <v>#REF!</v>
      </c>
      <c r="EQ1362" t="e">
        <f t="shared" si="97"/>
        <v>#REF!</v>
      </c>
      <c r="ER1362" t="e">
        <f t="shared" si="98"/>
        <v>#REF!</v>
      </c>
    </row>
    <row r="1363" spans="142:148" x14ac:dyDescent="0.25">
      <c r="EL1363">
        <v>1356</v>
      </c>
      <c r="EM1363" t="e">
        <v>#REF!</v>
      </c>
      <c r="EN1363" t="e">
        <v>#REF!</v>
      </c>
      <c r="EP1363" t="e">
        <f t="shared" si="96"/>
        <v>#REF!</v>
      </c>
      <c r="EQ1363" t="e">
        <f t="shared" si="97"/>
        <v>#REF!</v>
      </c>
      <c r="ER1363" t="e">
        <f t="shared" si="98"/>
        <v>#REF!</v>
      </c>
    </row>
    <row r="1364" spans="142:148" x14ac:dyDescent="0.25">
      <c r="EL1364">
        <v>1357</v>
      </c>
      <c r="EM1364" t="e">
        <v>#REF!</v>
      </c>
      <c r="EN1364" t="e">
        <v>#REF!</v>
      </c>
      <c r="EP1364" t="e">
        <f t="shared" si="96"/>
        <v>#REF!</v>
      </c>
      <c r="EQ1364" t="e">
        <f t="shared" si="97"/>
        <v>#REF!</v>
      </c>
      <c r="ER1364" t="e">
        <f t="shared" si="98"/>
        <v>#REF!</v>
      </c>
    </row>
    <row r="1365" spans="142:148" x14ac:dyDescent="0.25">
      <c r="EL1365">
        <v>1358</v>
      </c>
      <c r="EM1365" t="e">
        <v>#REF!</v>
      </c>
      <c r="EN1365" t="e">
        <v>#REF!</v>
      </c>
      <c r="EP1365" t="e">
        <f t="shared" si="96"/>
        <v>#REF!</v>
      </c>
      <c r="EQ1365" t="e">
        <f t="shared" si="97"/>
        <v>#REF!</v>
      </c>
      <c r="ER1365" t="e">
        <f t="shared" si="98"/>
        <v>#REF!</v>
      </c>
    </row>
    <row r="1366" spans="142:148" x14ac:dyDescent="0.25">
      <c r="EL1366">
        <v>1359</v>
      </c>
      <c r="EM1366" t="e">
        <v>#REF!</v>
      </c>
      <c r="EN1366" t="e">
        <v>#REF!</v>
      </c>
      <c r="EP1366" t="e">
        <f t="shared" si="96"/>
        <v>#REF!</v>
      </c>
      <c r="EQ1366" t="e">
        <f t="shared" si="97"/>
        <v>#REF!</v>
      </c>
      <c r="ER1366" t="e">
        <f t="shared" si="98"/>
        <v>#REF!</v>
      </c>
    </row>
    <row r="1367" spans="142:148" x14ac:dyDescent="0.25">
      <c r="EL1367">
        <v>1360</v>
      </c>
      <c r="EM1367" t="e">
        <v>#REF!</v>
      </c>
      <c r="EN1367" t="e">
        <v>#REF!</v>
      </c>
      <c r="EP1367" t="e">
        <f t="shared" si="96"/>
        <v>#REF!</v>
      </c>
      <c r="EQ1367" t="e">
        <f t="shared" si="97"/>
        <v>#REF!</v>
      </c>
      <c r="ER1367" t="e">
        <f t="shared" si="98"/>
        <v>#REF!</v>
      </c>
    </row>
    <row r="1368" spans="142:148" x14ac:dyDescent="0.25">
      <c r="EL1368">
        <v>1361</v>
      </c>
      <c r="EM1368" t="e">
        <v>#REF!</v>
      </c>
      <c r="EN1368" t="e">
        <v>#REF!</v>
      </c>
      <c r="EP1368" t="e">
        <f t="shared" si="96"/>
        <v>#REF!</v>
      </c>
      <c r="EQ1368" t="e">
        <f t="shared" si="97"/>
        <v>#REF!</v>
      </c>
      <c r="ER1368" t="e">
        <f t="shared" si="98"/>
        <v>#REF!</v>
      </c>
    </row>
    <row r="1369" spans="142:148" x14ac:dyDescent="0.25">
      <c r="EL1369">
        <v>1362</v>
      </c>
      <c r="EM1369" t="e">
        <v>#REF!</v>
      </c>
      <c r="EN1369" t="e">
        <v>#REF!</v>
      </c>
      <c r="EP1369" t="e">
        <f t="shared" si="96"/>
        <v>#REF!</v>
      </c>
      <c r="EQ1369" t="e">
        <f t="shared" si="97"/>
        <v>#REF!</v>
      </c>
      <c r="ER1369" t="e">
        <f t="shared" si="98"/>
        <v>#REF!</v>
      </c>
    </row>
    <row r="1370" spans="142:148" x14ac:dyDescent="0.25">
      <c r="EL1370">
        <v>1363</v>
      </c>
      <c r="EM1370" t="e">
        <v>#REF!</v>
      </c>
      <c r="EN1370" t="e">
        <v>#REF!</v>
      </c>
      <c r="EP1370" t="e">
        <f t="shared" si="96"/>
        <v>#REF!</v>
      </c>
      <c r="EQ1370" t="e">
        <f t="shared" si="97"/>
        <v>#REF!</v>
      </c>
      <c r="ER1370" t="e">
        <f t="shared" si="98"/>
        <v>#REF!</v>
      </c>
    </row>
    <row r="1371" spans="142:148" x14ac:dyDescent="0.25">
      <c r="EL1371">
        <v>1364</v>
      </c>
      <c r="EM1371" t="e">
        <v>#REF!</v>
      </c>
      <c r="EN1371" t="e">
        <v>#REF!</v>
      </c>
      <c r="EP1371" t="e">
        <f t="shared" si="96"/>
        <v>#REF!</v>
      </c>
      <c r="EQ1371" t="e">
        <f t="shared" si="97"/>
        <v>#REF!</v>
      </c>
      <c r="ER1371" t="e">
        <f t="shared" si="98"/>
        <v>#REF!</v>
      </c>
    </row>
    <row r="1372" spans="142:148" x14ac:dyDescent="0.25">
      <c r="EL1372">
        <v>1365</v>
      </c>
      <c r="EM1372" t="e">
        <v>#REF!</v>
      </c>
      <c r="EN1372" t="e">
        <v>#REF!</v>
      </c>
      <c r="EP1372" t="e">
        <f t="shared" si="96"/>
        <v>#REF!</v>
      </c>
      <c r="EQ1372" t="e">
        <f t="shared" si="97"/>
        <v>#REF!</v>
      </c>
      <c r="ER1372" t="e">
        <f t="shared" si="98"/>
        <v>#REF!</v>
      </c>
    </row>
    <row r="1373" spans="142:148" x14ac:dyDescent="0.25">
      <c r="EL1373">
        <v>1366</v>
      </c>
      <c r="EM1373" t="e">
        <v>#REF!</v>
      </c>
      <c r="EN1373" t="e">
        <v>#REF!</v>
      </c>
      <c r="EP1373" t="e">
        <f t="shared" si="96"/>
        <v>#REF!</v>
      </c>
      <c r="EQ1373" t="e">
        <f t="shared" si="97"/>
        <v>#REF!</v>
      </c>
      <c r="ER1373" t="e">
        <f t="shared" si="98"/>
        <v>#REF!</v>
      </c>
    </row>
    <row r="1374" spans="142:148" x14ac:dyDescent="0.25">
      <c r="EL1374">
        <v>1367</v>
      </c>
      <c r="EM1374" t="e">
        <v>#REF!</v>
      </c>
      <c r="EN1374" t="e">
        <v>#REF!</v>
      </c>
      <c r="EP1374" t="e">
        <f t="shared" si="96"/>
        <v>#REF!</v>
      </c>
      <c r="EQ1374" t="e">
        <f t="shared" si="97"/>
        <v>#REF!</v>
      </c>
      <c r="ER1374" t="e">
        <f t="shared" si="98"/>
        <v>#REF!</v>
      </c>
    </row>
    <row r="1375" spans="142:148" x14ac:dyDescent="0.25">
      <c r="EL1375">
        <v>1368</v>
      </c>
      <c r="EM1375" t="e">
        <v>#REF!</v>
      </c>
      <c r="EN1375" t="e">
        <v>#REF!</v>
      </c>
      <c r="EP1375" t="e">
        <f t="shared" si="96"/>
        <v>#REF!</v>
      </c>
      <c r="EQ1375" t="e">
        <f t="shared" si="97"/>
        <v>#REF!</v>
      </c>
      <c r="ER1375" t="e">
        <f t="shared" si="98"/>
        <v>#REF!</v>
      </c>
    </row>
    <row r="1376" spans="142:148" x14ac:dyDescent="0.25">
      <c r="EL1376">
        <v>1369</v>
      </c>
      <c r="EM1376" t="e">
        <v>#REF!</v>
      </c>
      <c r="EN1376" t="e">
        <v>#REF!</v>
      </c>
      <c r="EP1376" t="e">
        <f t="shared" si="96"/>
        <v>#REF!</v>
      </c>
      <c r="EQ1376" t="e">
        <f t="shared" si="97"/>
        <v>#REF!</v>
      </c>
      <c r="ER1376" t="e">
        <f t="shared" si="98"/>
        <v>#REF!</v>
      </c>
    </row>
    <row r="1377" spans="142:148" x14ac:dyDescent="0.25">
      <c r="EL1377">
        <v>1370</v>
      </c>
      <c r="EM1377" t="e">
        <v>#REF!</v>
      </c>
      <c r="EN1377" t="e">
        <v>#REF!</v>
      </c>
      <c r="EP1377" t="e">
        <f t="shared" si="96"/>
        <v>#REF!</v>
      </c>
      <c r="EQ1377" t="e">
        <f t="shared" si="97"/>
        <v>#REF!</v>
      </c>
      <c r="ER1377" t="e">
        <f t="shared" si="98"/>
        <v>#REF!</v>
      </c>
    </row>
    <row r="1378" spans="142:148" x14ac:dyDescent="0.25">
      <c r="EL1378">
        <v>1371</v>
      </c>
      <c r="EM1378" t="e">
        <v>#REF!</v>
      </c>
      <c r="EN1378" t="e">
        <v>#REF!</v>
      </c>
      <c r="EP1378" t="e">
        <f t="shared" si="96"/>
        <v>#REF!</v>
      </c>
      <c r="EQ1378" t="e">
        <f t="shared" si="97"/>
        <v>#REF!</v>
      </c>
      <c r="ER1378" t="e">
        <f t="shared" si="98"/>
        <v>#REF!</v>
      </c>
    </row>
    <row r="1379" spans="142:148" x14ac:dyDescent="0.25">
      <c r="EL1379">
        <v>1372</v>
      </c>
      <c r="EM1379" t="e">
        <v>#REF!</v>
      </c>
      <c r="EN1379" t="e">
        <v>#REF!</v>
      </c>
      <c r="EP1379" t="e">
        <f t="shared" si="96"/>
        <v>#REF!</v>
      </c>
      <c r="EQ1379" t="e">
        <f t="shared" si="97"/>
        <v>#REF!</v>
      </c>
      <c r="ER1379" t="e">
        <f t="shared" si="98"/>
        <v>#REF!</v>
      </c>
    </row>
    <row r="1380" spans="142:148" x14ac:dyDescent="0.25">
      <c r="EL1380">
        <v>1373</v>
      </c>
      <c r="EM1380" t="e">
        <v>#REF!</v>
      </c>
      <c r="EN1380" t="e">
        <v>#REF!</v>
      </c>
      <c r="EP1380" t="e">
        <f t="shared" si="96"/>
        <v>#REF!</v>
      </c>
      <c r="EQ1380" t="e">
        <f t="shared" si="97"/>
        <v>#REF!</v>
      </c>
      <c r="ER1380" t="e">
        <f t="shared" si="98"/>
        <v>#REF!</v>
      </c>
    </row>
    <row r="1381" spans="142:148" x14ac:dyDescent="0.25">
      <c r="EL1381">
        <v>1374</v>
      </c>
      <c r="EM1381" t="e">
        <v>#REF!</v>
      </c>
      <c r="EN1381" t="e">
        <v>#REF!</v>
      </c>
      <c r="EP1381" t="e">
        <f t="shared" si="96"/>
        <v>#REF!</v>
      </c>
      <c r="EQ1381" t="e">
        <f t="shared" si="97"/>
        <v>#REF!</v>
      </c>
      <c r="ER1381" t="e">
        <f t="shared" si="98"/>
        <v>#REF!</v>
      </c>
    </row>
    <row r="1382" spans="142:148" x14ac:dyDescent="0.25">
      <c r="EL1382">
        <v>1375</v>
      </c>
      <c r="EM1382" t="e">
        <v>#REF!</v>
      </c>
      <c r="EN1382" t="e">
        <v>#REF!</v>
      </c>
      <c r="EP1382" t="e">
        <f t="shared" si="96"/>
        <v>#REF!</v>
      </c>
      <c r="EQ1382" t="e">
        <f t="shared" si="97"/>
        <v>#REF!</v>
      </c>
      <c r="ER1382" t="e">
        <f t="shared" si="98"/>
        <v>#REF!</v>
      </c>
    </row>
    <row r="1383" spans="142:148" x14ac:dyDescent="0.25">
      <c r="EL1383">
        <v>1376</v>
      </c>
      <c r="EM1383" t="e">
        <v>#REF!</v>
      </c>
      <c r="EN1383" t="e">
        <v>#REF!</v>
      </c>
      <c r="EP1383" t="e">
        <f t="shared" si="96"/>
        <v>#REF!</v>
      </c>
      <c r="EQ1383" t="e">
        <f t="shared" si="97"/>
        <v>#REF!</v>
      </c>
      <c r="ER1383" t="e">
        <f t="shared" si="98"/>
        <v>#REF!</v>
      </c>
    </row>
    <row r="1384" spans="142:148" x14ac:dyDescent="0.25">
      <c r="EL1384">
        <v>1377</v>
      </c>
      <c r="EM1384" t="e">
        <v>#REF!</v>
      </c>
      <c r="EN1384" t="e">
        <v>#REF!</v>
      </c>
      <c r="EP1384" t="e">
        <f t="shared" si="96"/>
        <v>#REF!</v>
      </c>
      <c r="EQ1384" t="e">
        <f t="shared" si="97"/>
        <v>#REF!</v>
      </c>
      <c r="ER1384" t="e">
        <f t="shared" si="98"/>
        <v>#REF!</v>
      </c>
    </row>
    <row r="1385" spans="142:148" x14ac:dyDescent="0.25">
      <c r="EL1385">
        <v>1378</v>
      </c>
      <c r="EM1385" t="e">
        <v>#REF!</v>
      </c>
      <c r="EN1385" t="e">
        <v>#REF!</v>
      </c>
      <c r="EP1385" t="e">
        <f t="shared" si="96"/>
        <v>#REF!</v>
      </c>
      <c r="EQ1385" t="e">
        <f t="shared" si="97"/>
        <v>#REF!</v>
      </c>
      <c r="ER1385" t="e">
        <f t="shared" si="98"/>
        <v>#REF!</v>
      </c>
    </row>
    <row r="1386" spans="142:148" x14ac:dyDescent="0.25">
      <c r="EL1386">
        <v>1379</v>
      </c>
      <c r="EM1386" t="e">
        <v>#REF!</v>
      </c>
      <c r="EN1386" t="e">
        <v>#REF!</v>
      </c>
      <c r="EP1386" t="e">
        <f t="shared" si="96"/>
        <v>#REF!</v>
      </c>
      <c r="EQ1386" t="e">
        <f t="shared" si="97"/>
        <v>#REF!</v>
      </c>
      <c r="ER1386" t="e">
        <f t="shared" si="98"/>
        <v>#REF!</v>
      </c>
    </row>
    <row r="1387" spans="142:148" x14ac:dyDescent="0.25">
      <c r="EL1387">
        <v>1380</v>
      </c>
      <c r="EM1387" t="e">
        <v>#REF!</v>
      </c>
      <c r="EN1387" t="e">
        <v>#REF!</v>
      </c>
      <c r="EP1387" t="e">
        <f t="shared" si="96"/>
        <v>#REF!</v>
      </c>
      <c r="EQ1387" t="e">
        <f t="shared" si="97"/>
        <v>#REF!</v>
      </c>
      <c r="ER1387" t="e">
        <f t="shared" si="98"/>
        <v>#REF!</v>
      </c>
    </row>
    <row r="1388" spans="142:148" x14ac:dyDescent="0.25">
      <c r="EL1388">
        <v>1381</v>
      </c>
      <c r="EM1388" t="e">
        <v>#REF!</v>
      </c>
      <c r="EN1388" t="e">
        <v>#REF!</v>
      </c>
      <c r="EP1388" t="e">
        <f t="shared" si="96"/>
        <v>#REF!</v>
      </c>
      <c r="EQ1388" t="e">
        <f t="shared" si="97"/>
        <v>#REF!</v>
      </c>
      <c r="ER1388" t="e">
        <f t="shared" si="98"/>
        <v>#REF!</v>
      </c>
    </row>
    <row r="1389" spans="142:148" x14ac:dyDescent="0.25">
      <c r="EL1389">
        <v>1382</v>
      </c>
      <c r="EM1389" t="e">
        <v>#REF!</v>
      </c>
      <c r="EN1389" t="e">
        <v>#REF!</v>
      </c>
      <c r="EP1389" t="e">
        <f t="shared" si="96"/>
        <v>#REF!</v>
      </c>
      <c r="EQ1389" t="e">
        <f t="shared" si="97"/>
        <v>#REF!</v>
      </c>
      <c r="ER1389" t="e">
        <f t="shared" si="98"/>
        <v>#REF!</v>
      </c>
    </row>
    <row r="1390" spans="142:148" x14ac:dyDescent="0.25">
      <c r="EL1390">
        <v>1383</v>
      </c>
      <c r="EM1390" t="e">
        <v>#REF!</v>
      </c>
      <c r="EN1390" t="e">
        <v>#REF!</v>
      </c>
      <c r="EP1390" t="e">
        <f t="shared" si="96"/>
        <v>#REF!</v>
      </c>
      <c r="EQ1390" t="e">
        <f t="shared" si="97"/>
        <v>#REF!</v>
      </c>
      <c r="ER1390" t="e">
        <f t="shared" si="98"/>
        <v>#REF!</v>
      </c>
    </row>
    <row r="1391" spans="142:148" x14ac:dyDescent="0.25">
      <c r="EL1391">
        <v>1384</v>
      </c>
      <c r="EM1391" t="e">
        <v>#REF!</v>
      </c>
      <c r="EN1391" t="e">
        <v>#REF!</v>
      </c>
      <c r="EP1391" t="e">
        <f t="shared" si="96"/>
        <v>#REF!</v>
      </c>
      <c r="EQ1391" t="e">
        <f t="shared" si="97"/>
        <v>#REF!</v>
      </c>
      <c r="ER1391" t="e">
        <f t="shared" si="98"/>
        <v>#REF!</v>
      </c>
    </row>
    <row r="1392" spans="142:148" x14ac:dyDescent="0.25">
      <c r="EL1392">
        <v>1385</v>
      </c>
      <c r="EM1392" t="e">
        <v>#REF!</v>
      </c>
      <c r="EN1392" t="e">
        <v>#REF!</v>
      </c>
      <c r="EP1392" t="e">
        <f t="shared" si="96"/>
        <v>#REF!</v>
      </c>
      <c r="EQ1392" t="e">
        <f t="shared" si="97"/>
        <v>#REF!</v>
      </c>
      <c r="ER1392" t="e">
        <f t="shared" si="98"/>
        <v>#REF!</v>
      </c>
    </row>
    <row r="1393" spans="142:148" x14ac:dyDescent="0.25">
      <c r="EL1393">
        <v>1386</v>
      </c>
      <c r="EM1393" t="e">
        <v>#REF!</v>
      </c>
      <c r="EN1393" t="e">
        <v>#REF!</v>
      </c>
      <c r="EP1393" t="e">
        <f t="shared" si="96"/>
        <v>#REF!</v>
      </c>
      <c r="EQ1393" t="e">
        <f t="shared" si="97"/>
        <v>#REF!</v>
      </c>
      <c r="ER1393" t="e">
        <f t="shared" si="98"/>
        <v>#REF!</v>
      </c>
    </row>
    <row r="1394" spans="142:148" x14ac:dyDescent="0.25">
      <c r="EL1394">
        <v>1387</v>
      </c>
      <c r="EM1394" t="e">
        <v>#REF!</v>
      </c>
      <c r="EN1394" t="e">
        <v>#REF!</v>
      </c>
      <c r="EP1394" t="e">
        <f t="shared" si="96"/>
        <v>#REF!</v>
      </c>
      <c r="EQ1394" t="e">
        <f t="shared" si="97"/>
        <v>#REF!</v>
      </c>
      <c r="ER1394" t="e">
        <f t="shared" si="98"/>
        <v>#REF!</v>
      </c>
    </row>
    <row r="1395" spans="142:148" x14ac:dyDescent="0.25">
      <c r="EL1395">
        <v>1388</v>
      </c>
      <c r="EM1395" t="e">
        <v>#REF!</v>
      </c>
      <c r="EN1395" t="e">
        <v>#REF!</v>
      </c>
      <c r="EP1395" t="e">
        <f t="shared" si="96"/>
        <v>#REF!</v>
      </c>
      <c r="EQ1395" t="e">
        <f t="shared" si="97"/>
        <v>#REF!</v>
      </c>
      <c r="ER1395" t="e">
        <f t="shared" si="98"/>
        <v>#REF!</v>
      </c>
    </row>
    <row r="1396" spans="142:148" x14ac:dyDescent="0.25">
      <c r="EL1396">
        <v>1389</v>
      </c>
      <c r="EM1396" t="e">
        <v>#REF!</v>
      </c>
      <c r="EN1396" t="e">
        <v>#REF!</v>
      </c>
      <c r="EP1396" t="e">
        <f t="shared" si="96"/>
        <v>#REF!</v>
      </c>
      <c r="EQ1396" t="e">
        <f t="shared" si="97"/>
        <v>#REF!</v>
      </c>
      <c r="ER1396" t="e">
        <f t="shared" si="98"/>
        <v>#REF!</v>
      </c>
    </row>
    <row r="1397" spans="142:148" x14ac:dyDescent="0.25">
      <c r="EL1397">
        <v>1390</v>
      </c>
      <c r="EM1397" t="e">
        <v>#REF!</v>
      </c>
      <c r="EN1397" t="e">
        <v>#REF!</v>
      </c>
      <c r="EP1397" t="e">
        <f t="shared" si="96"/>
        <v>#REF!</v>
      </c>
      <c r="EQ1397" t="e">
        <f t="shared" si="97"/>
        <v>#REF!</v>
      </c>
      <c r="ER1397" t="e">
        <f t="shared" si="98"/>
        <v>#REF!</v>
      </c>
    </row>
    <row r="1398" spans="142:148" x14ac:dyDescent="0.25">
      <c r="EL1398">
        <v>1391</v>
      </c>
      <c r="EM1398" t="e">
        <v>#REF!</v>
      </c>
      <c r="EN1398" t="e">
        <v>#REF!</v>
      </c>
      <c r="EP1398" t="e">
        <f t="shared" si="96"/>
        <v>#REF!</v>
      </c>
      <c r="EQ1398" t="e">
        <f t="shared" si="97"/>
        <v>#REF!</v>
      </c>
      <c r="ER1398" t="e">
        <f t="shared" si="98"/>
        <v>#REF!</v>
      </c>
    </row>
    <row r="1399" spans="142:148" x14ac:dyDescent="0.25">
      <c r="EL1399">
        <v>1392</v>
      </c>
      <c r="EM1399" t="e">
        <v>#REF!</v>
      </c>
      <c r="EN1399" t="e">
        <v>#REF!</v>
      </c>
      <c r="EP1399" t="e">
        <f t="shared" si="96"/>
        <v>#REF!</v>
      </c>
      <c r="EQ1399" t="e">
        <f t="shared" si="97"/>
        <v>#REF!</v>
      </c>
      <c r="ER1399" t="e">
        <f t="shared" si="98"/>
        <v>#REF!</v>
      </c>
    </row>
    <row r="1400" spans="142:148" x14ac:dyDescent="0.25">
      <c r="EL1400">
        <v>1393</v>
      </c>
      <c r="EM1400" t="e">
        <v>#REF!</v>
      </c>
      <c r="EN1400" t="e">
        <v>#REF!</v>
      </c>
      <c r="EP1400" t="e">
        <f t="shared" si="96"/>
        <v>#REF!</v>
      </c>
      <c r="EQ1400" t="e">
        <f t="shared" si="97"/>
        <v>#REF!</v>
      </c>
      <c r="ER1400" t="e">
        <f t="shared" si="98"/>
        <v>#REF!</v>
      </c>
    </row>
    <row r="1401" spans="142:148" x14ac:dyDescent="0.25">
      <c r="EL1401">
        <v>1394</v>
      </c>
      <c r="EM1401" t="e">
        <v>#REF!</v>
      </c>
      <c r="EN1401" t="e">
        <v>#REF!</v>
      </c>
      <c r="EP1401" t="e">
        <f t="shared" si="96"/>
        <v>#REF!</v>
      </c>
      <c r="EQ1401" t="e">
        <f t="shared" si="97"/>
        <v>#REF!</v>
      </c>
      <c r="ER1401" t="e">
        <f t="shared" si="98"/>
        <v>#REF!</v>
      </c>
    </row>
    <row r="1402" spans="142:148" x14ac:dyDescent="0.25">
      <c r="EL1402">
        <v>1395</v>
      </c>
      <c r="EM1402" t="e">
        <v>#REF!</v>
      </c>
      <c r="EN1402" t="e">
        <v>#REF!</v>
      </c>
      <c r="EP1402" t="e">
        <f t="shared" si="96"/>
        <v>#REF!</v>
      </c>
      <c r="EQ1402" t="e">
        <f t="shared" si="97"/>
        <v>#REF!</v>
      </c>
      <c r="ER1402" t="e">
        <f t="shared" si="98"/>
        <v>#REF!</v>
      </c>
    </row>
    <row r="1403" spans="142:148" x14ac:dyDescent="0.25">
      <c r="EL1403">
        <v>1396</v>
      </c>
      <c r="EM1403" t="e">
        <v>#REF!</v>
      </c>
      <c r="EN1403" t="e">
        <v>#REF!</v>
      </c>
      <c r="EP1403" t="e">
        <f t="shared" si="96"/>
        <v>#REF!</v>
      </c>
      <c r="EQ1403" t="e">
        <f t="shared" si="97"/>
        <v>#REF!</v>
      </c>
      <c r="ER1403" t="e">
        <f t="shared" si="98"/>
        <v>#REF!</v>
      </c>
    </row>
    <row r="1404" spans="142:148" x14ac:dyDescent="0.25">
      <c r="EL1404">
        <v>1397</v>
      </c>
      <c r="EM1404" t="e">
        <v>#REF!</v>
      </c>
      <c r="EN1404" t="e">
        <v>#REF!</v>
      </c>
      <c r="EP1404" t="e">
        <f t="shared" si="96"/>
        <v>#REF!</v>
      </c>
      <c r="EQ1404" t="e">
        <f t="shared" si="97"/>
        <v>#REF!</v>
      </c>
      <c r="ER1404" t="e">
        <f t="shared" si="98"/>
        <v>#REF!</v>
      </c>
    </row>
    <row r="1405" spans="142:148" x14ac:dyDescent="0.25">
      <c r="EL1405">
        <v>1398</v>
      </c>
      <c r="EM1405" t="e">
        <v>#REF!</v>
      </c>
      <c r="EN1405" t="e">
        <v>#REF!</v>
      </c>
      <c r="EP1405" t="e">
        <f t="shared" si="96"/>
        <v>#REF!</v>
      </c>
      <c r="EQ1405" t="e">
        <f t="shared" si="97"/>
        <v>#REF!</v>
      </c>
      <c r="ER1405" t="e">
        <f t="shared" si="98"/>
        <v>#REF!</v>
      </c>
    </row>
    <row r="1406" spans="142:148" x14ac:dyDescent="0.25">
      <c r="EL1406">
        <v>1399</v>
      </c>
      <c r="EM1406" t="e">
        <v>#REF!</v>
      </c>
      <c r="EN1406" t="e">
        <v>#REF!</v>
      </c>
      <c r="EP1406" t="e">
        <f t="shared" si="96"/>
        <v>#REF!</v>
      </c>
      <c r="EQ1406" t="e">
        <f t="shared" si="97"/>
        <v>#REF!</v>
      </c>
      <c r="ER1406" t="e">
        <f t="shared" si="98"/>
        <v>#REF!</v>
      </c>
    </row>
    <row r="1407" spans="142:148" x14ac:dyDescent="0.25">
      <c r="EL1407">
        <v>1400</v>
      </c>
      <c r="EM1407" t="e">
        <v>#REF!</v>
      </c>
      <c r="EN1407" t="e">
        <v>#REF!</v>
      </c>
      <c r="EP1407" t="e">
        <f t="shared" si="96"/>
        <v>#REF!</v>
      </c>
      <c r="EQ1407" t="e">
        <f t="shared" si="97"/>
        <v>#REF!</v>
      </c>
      <c r="ER1407" t="e">
        <f t="shared" si="98"/>
        <v>#REF!</v>
      </c>
    </row>
    <row r="1408" spans="142:148" x14ac:dyDescent="0.25">
      <c r="EL1408">
        <v>1401</v>
      </c>
      <c r="EM1408" t="e">
        <v>#REF!</v>
      </c>
      <c r="EN1408" t="e">
        <v>#REF!</v>
      </c>
      <c r="EP1408" t="e">
        <f t="shared" si="96"/>
        <v>#REF!</v>
      </c>
      <c r="EQ1408" t="e">
        <f t="shared" si="97"/>
        <v>#REF!</v>
      </c>
      <c r="ER1408" t="e">
        <f t="shared" si="98"/>
        <v>#REF!</v>
      </c>
    </row>
    <row r="1409" spans="142:148" x14ac:dyDescent="0.25">
      <c r="EL1409">
        <v>1402</v>
      </c>
      <c r="EM1409" t="e">
        <v>#REF!</v>
      </c>
      <c r="EN1409" t="e">
        <v>#REF!</v>
      </c>
      <c r="EP1409" t="e">
        <f t="shared" si="96"/>
        <v>#REF!</v>
      </c>
      <c r="EQ1409" t="e">
        <f t="shared" si="97"/>
        <v>#REF!</v>
      </c>
      <c r="ER1409" t="e">
        <f t="shared" si="98"/>
        <v>#REF!</v>
      </c>
    </row>
    <row r="1410" spans="142:148" x14ac:dyDescent="0.25">
      <c r="EL1410">
        <v>1403</v>
      </c>
      <c r="EM1410" t="e">
        <v>#REF!</v>
      </c>
      <c r="EN1410" t="e">
        <v>#REF!</v>
      </c>
      <c r="EP1410" t="e">
        <f t="shared" si="96"/>
        <v>#REF!</v>
      </c>
      <c r="EQ1410" t="e">
        <f t="shared" si="97"/>
        <v>#REF!</v>
      </c>
      <c r="ER1410" t="e">
        <f t="shared" si="98"/>
        <v>#REF!</v>
      </c>
    </row>
    <row r="1411" spans="142:148" x14ac:dyDescent="0.25">
      <c r="EL1411">
        <v>1404</v>
      </c>
      <c r="EM1411" t="e">
        <v>#REF!</v>
      </c>
      <c r="EN1411" t="e">
        <v>#REF!</v>
      </c>
      <c r="EP1411" t="e">
        <f t="shared" si="96"/>
        <v>#REF!</v>
      </c>
      <c r="EQ1411" t="e">
        <f t="shared" si="97"/>
        <v>#REF!</v>
      </c>
      <c r="ER1411" t="e">
        <f t="shared" si="98"/>
        <v>#REF!</v>
      </c>
    </row>
    <row r="1412" spans="142:148" x14ac:dyDescent="0.25">
      <c r="EL1412">
        <v>1405</v>
      </c>
      <c r="EM1412" t="e">
        <v>#REF!</v>
      </c>
      <c r="EN1412" t="e">
        <v>#REF!</v>
      </c>
      <c r="EP1412" t="e">
        <f t="shared" si="96"/>
        <v>#REF!</v>
      </c>
      <c r="EQ1412" t="e">
        <f t="shared" si="97"/>
        <v>#REF!</v>
      </c>
      <c r="ER1412" t="e">
        <f t="shared" si="98"/>
        <v>#REF!</v>
      </c>
    </row>
    <row r="1413" spans="142:148" x14ac:dyDescent="0.25">
      <c r="EL1413">
        <v>1406</v>
      </c>
      <c r="EM1413" t="e">
        <v>#REF!</v>
      </c>
      <c r="EN1413" t="e">
        <v>#REF!</v>
      </c>
      <c r="EP1413" t="e">
        <f t="shared" si="96"/>
        <v>#REF!</v>
      </c>
      <c r="EQ1413" t="e">
        <f t="shared" si="97"/>
        <v>#REF!</v>
      </c>
      <c r="ER1413" t="e">
        <f t="shared" si="98"/>
        <v>#REF!</v>
      </c>
    </row>
    <row r="1414" spans="142:148" x14ac:dyDescent="0.25">
      <c r="EL1414">
        <v>1407</v>
      </c>
      <c r="EM1414" t="e">
        <v>#REF!</v>
      </c>
      <c r="EN1414" t="e">
        <v>#REF!</v>
      </c>
      <c r="EP1414" t="e">
        <f t="shared" si="96"/>
        <v>#REF!</v>
      </c>
      <c r="EQ1414" t="e">
        <f t="shared" si="97"/>
        <v>#REF!</v>
      </c>
      <c r="ER1414" t="e">
        <f t="shared" si="98"/>
        <v>#REF!</v>
      </c>
    </row>
    <row r="1415" spans="142:148" x14ac:dyDescent="0.25">
      <c r="EL1415">
        <v>1408</v>
      </c>
      <c r="EM1415" t="e">
        <v>#REF!</v>
      </c>
      <c r="EN1415" t="e">
        <v>#REF!</v>
      </c>
      <c r="EP1415" t="e">
        <f t="shared" si="96"/>
        <v>#REF!</v>
      </c>
      <c r="EQ1415" t="e">
        <f t="shared" si="97"/>
        <v>#REF!</v>
      </c>
      <c r="ER1415" t="e">
        <f t="shared" si="98"/>
        <v>#REF!</v>
      </c>
    </row>
    <row r="1416" spans="142:148" x14ac:dyDescent="0.25">
      <c r="EL1416">
        <v>1409</v>
      </c>
      <c r="EM1416" t="e">
        <v>#REF!</v>
      </c>
      <c r="EN1416" t="e">
        <v>#REF!</v>
      </c>
      <c r="EP1416" t="e">
        <f t="shared" ref="EP1416:EP1479" si="99">IF(EM1416&gt;EN1416,1,0)</f>
        <v>#REF!</v>
      </c>
      <c r="EQ1416" t="e">
        <f t="shared" ref="EQ1416:EQ1479" si="100">IF(EP1416&gt;0,0,1)</f>
        <v>#REF!</v>
      </c>
      <c r="ER1416" t="e">
        <f t="shared" ref="ER1416:ER1479" si="101">IF(EM1416&gt;EN1416,EM1416-EN1416,EN1416-EM1416)</f>
        <v>#REF!</v>
      </c>
    </row>
    <row r="1417" spans="142:148" x14ac:dyDescent="0.25">
      <c r="EL1417">
        <v>1410</v>
      </c>
      <c r="EM1417" t="e">
        <v>#REF!</v>
      </c>
      <c r="EN1417" t="e">
        <v>#REF!</v>
      </c>
      <c r="EP1417" t="e">
        <f t="shared" si="99"/>
        <v>#REF!</v>
      </c>
      <c r="EQ1417" t="e">
        <f t="shared" si="100"/>
        <v>#REF!</v>
      </c>
      <c r="ER1417" t="e">
        <f t="shared" si="101"/>
        <v>#REF!</v>
      </c>
    </row>
    <row r="1418" spans="142:148" x14ac:dyDescent="0.25">
      <c r="EL1418">
        <v>1411</v>
      </c>
      <c r="EM1418" t="e">
        <v>#REF!</v>
      </c>
      <c r="EN1418" t="e">
        <v>#REF!</v>
      </c>
      <c r="EP1418" t="e">
        <f t="shared" si="99"/>
        <v>#REF!</v>
      </c>
      <c r="EQ1418" t="e">
        <f t="shared" si="100"/>
        <v>#REF!</v>
      </c>
      <c r="ER1418" t="e">
        <f t="shared" si="101"/>
        <v>#REF!</v>
      </c>
    </row>
    <row r="1419" spans="142:148" x14ac:dyDescent="0.25">
      <c r="EL1419">
        <v>1412</v>
      </c>
      <c r="EM1419" t="e">
        <v>#REF!</v>
      </c>
      <c r="EN1419" t="e">
        <v>#REF!</v>
      </c>
      <c r="EP1419" t="e">
        <f t="shared" si="99"/>
        <v>#REF!</v>
      </c>
      <c r="EQ1419" t="e">
        <f t="shared" si="100"/>
        <v>#REF!</v>
      </c>
      <c r="ER1419" t="e">
        <f t="shared" si="101"/>
        <v>#REF!</v>
      </c>
    </row>
    <row r="1420" spans="142:148" x14ac:dyDescent="0.25">
      <c r="EL1420">
        <v>1413</v>
      </c>
      <c r="EM1420" t="e">
        <v>#REF!</v>
      </c>
      <c r="EN1420" t="e">
        <v>#REF!</v>
      </c>
      <c r="EP1420" t="e">
        <f t="shared" si="99"/>
        <v>#REF!</v>
      </c>
      <c r="EQ1420" t="e">
        <f t="shared" si="100"/>
        <v>#REF!</v>
      </c>
      <c r="ER1420" t="e">
        <f t="shared" si="101"/>
        <v>#REF!</v>
      </c>
    </row>
    <row r="1421" spans="142:148" x14ac:dyDescent="0.25">
      <c r="EL1421">
        <v>1414</v>
      </c>
      <c r="EM1421" t="e">
        <v>#REF!</v>
      </c>
      <c r="EN1421" t="e">
        <v>#REF!</v>
      </c>
      <c r="EP1421" t="e">
        <f t="shared" si="99"/>
        <v>#REF!</v>
      </c>
      <c r="EQ1421" t="e">
        <f t="shared" si="100"/>
        <v>#REF!</v>
      </c>
      <c r="ER1421" t="e">
        <f t="shared" si="101"/>
        <v>#REF!</v>
      </c>
    </row>
    <row r="1422" spans="142:148" x14ac:dyDescent="0.25">
      <c r="EL1422">
        <v>1415</v>
      </c>
      <c r="EM1422" t="e">
        <v>#REF!</v>
      </c>
      <c r="EN1422" t="e">
        <v>#REF!</v>
      </c>
      <c r="EP1422" t="e">
        <f t="shared" si="99"/>
        <v>#REF!</v>
      </c>
      <c r="EQ1422" t="e">
        <f t="shared" si="100"/>
        <v>#REF!</v>
      </c>
      <c r="ER1422" t="e">
        <f t="shared" si="101"/>
        <v>#REF!</v>
      </c>
    </row>
    <row r="1423" spans="142:148" x14ac:dyDescent="0.25">
      <c r="EL1423">
        <v>1416</v>
      </c>
      <c r="EM1423" t="e">
        <v>#REF!</v>
      </c>
      <c r="EN1423" t="e">
        <v>#REF!</v>
      </c>
      <c r="EP1423" t="e">
        <f t="shared" si="99"/>
        <v>#REF!</v>
      </c>
      <c r="EQ1423" t="e">
        <f t="shared" si="100"/>
        <v>#REF!</v>
      </c>
      <c r="ER1423" t="e">
        <f t="shared" si="101"/>
        <v>#REF!</v>
      </c>
    </row>
    <row r="1424" spans="142:148" x14ac:dyDescent="0.25">
      <c r="EL1424">
        <v>1417</v>
      </c>
      <c r="EM1424" t="e">
        <v>#REF!</v>
      </c>
      <c r="EN1424" t="e">
        <v>#REF!</v>
      </c>
      <c r="EP1424" t="e">
        <f t="shared" si="99"/>
        <v>#REF!</v>
      </c>
      <c r="EQ1424" t="e">
        <f t="shared" si="100"/>
        <v>#REF!</v>
      </c>
      <c r="ER1424" t="e">
        <f t="shared" si="101"/>
        <v>#REF!</v>
      </c>
    </row>
    <row r="1425" spans="142:148" x14ac:dyDescent="0.25">
      <c r="EL1425">
        <v>1418</v>
      </c>
      <c r="EM1425" t="e">
        <v>#REF!</v>
      </c>
      <c r="EN1425" t="e">
        <v>#REF!</v>
      </c>
      <c r="EP1425" t="e">
        <f t="shared" si="99"/>
        <v>#REF!</v>
      </c>
      <c r="EQ1425" t="e">
        <f t="shared" si="100"/>
        <v>#REF!</v>
      </c>
      <c r="ER1425" t="e">
        <f t="shared" si="101"/>
        <v>#REF!</v>
      </c>
    </row>
    <row r="1426" spans="142:148" x14ac:dyDescent="0.25">
      <c r="EL1426">
        <v>1419</v>
      </c>
      <c r="EM1426" t="e">
        <v>#REF!</v>
      </c>
      <c r="EN1426" t="e">
        <v>#REF!</v>
      </c>
      <c r="EP1426" t="e">
        <f t="shared" si="99"/>
        <v>#REF!</v>
      </c>
      <c r="EQ1426" t="e">
        <f t="shared" si="100"/>
        <v>#REF!</v>
      </c>
      <c r="ER1426" t="e">
        <f t="shared" si="101"/>
        <v>#REF!</v>
      </c>
    </row>
    <row r="1427" spans="142:148" x14ac:dyDescent="0.25">
      <c r="EL1427">
        <v>1420</v>
      </c>
      <c r="EM1427" t="e">
        <v>#REF!</v>
      </c>
      <c r="EN1427" t="e">
        <v>#REF!</v>
      </c>
      <c r="EP1427" t="e">
        <f t="shared" si="99"/>
        <v>#REF!</v>
      </c>
      <c r="EQ1427" t="e">
        <f t="shared" si="100"/>
        <v>#REF!</v>
      </c>
      <c r="ER1427" t="e">
        <f t="shared" si="101"/>
        <v>#REF!</v>
      </c>
    </row>
    <row r="1428" spans="142:148" x14ac:dyDescent="0.25">
      <c r="EL1428">
        <v>1421</v>
      </c>
      <c r="EM1428" t="e">
        <v>#REF!</v>
      </c>
      <c r="EN1428" t="e">
        <v>#REF!</v>
      </c>
      <c r="EP1428" t="e">
        <f t="shared" si="99"/>
        <v>#REF!</v>
      </c>
      <c r="EQ1428" t="e">
        <f t="shared" si="100"/>
        <v>#REF!</v>
      </c>
      <c r="ER1428" t="e">
        <f t="shared" si="101"/>
        <v>#REF!</v>
      </c>
    </row>
    <row r="1429" spans="142:148" x14ac:dyDescent="0.25">
      <c r="EL1429">
        <v>1422</v>
      </c>
      <c r="EM1429" t="e">
        <v>#REF!</v>
      </c>
      <c r="EN1429" t="e">
        <v>#REF!</v>
      </c>
      <c r="EP1429" t="e">
        <f t="shared" si="99"/>
        <v>#REF!</v>
      </c>
      <c r="EQ1429" t="e">
        <f t="shared" si="100"/>
        <v>#REF!</v>
      </c>
      <c r="ER1429" t="e">
        <f t="shared" si="101"/>
        <v>#REF!</v>
      </c>
    </row>
    <row r="1430" spans="142:148" x14ac:dyDescent="0.25">
      <c r="EL1430">
        <v>1423</v>
      </c>
      <c r="EM1430" t="e">
        <v>#REF!</v>
      </c>
      <c r="EN1430" t="e">
        <v>#REF!</v>
      </c>
      <c r="EP1430" t="e">
        <f t="shared" si="99"/>
        <v>#REF!</v>
      </c>
      <c r="EQ1430" t="e">
        <f t="shared" si="100"/>
        <v>#REF!</v>
      </c>
      <c r="ER1430" t="e">
        <f t="shared" si="101"/>
        <v>#REF!</v>
      </c>
    </row>
    <row r="1431" spans="142:148" x14ac:dyDescent="0.25">
      <c r="EL1431">
        <v>1424</v>
      </c>
      <c r="EM1431" t="e">
        <v>#REF!</v>
      </c>
      <c r="EN1431" t="e">
        <v>#REF!</v>
      </c>
      <c r="EP1431" t="e">
        <f t="shared" si="99"/>
        <v>#REF!</v>
      </c>
      <c r="EQ1431" t="e">
        <f t="shared" si="100"/>
        <v>#REF!</v>
      </c>
      <c r="ER1431" t="e">
        <f t="shared" si="101"/>
        <v>#REF!</v>
      </c>
    </row>
    <row r="1432" spans="142:148" x14ac:dyDescent="0.25">
      <c r="EL1432">
        <v>1425</v>
      </c>
      <c r="EM1432" t="e">
        <v>#REF!</v>
      </c>
      <c r="EN1432" t="e">
        <v>#REF!</v>
      </c>
      <c r="EP1432" t="e">
        <f t="shared" si="99"/>
        <v>#REF!</v>
      </c>
      <c r="EQ1432" t="e">
        <f t="shared" si="100"/>
        <v>#REF!</v>
      </c>
      <c r="ER1432" t="e">
        <f t="shared" si="101"/>
        <v>#REF!</v>
      </c>
    </row>
    <row r="1433" spans="142:148" x14ac:dyDescent="0.25">
      <c r="EL1433">
        <v>1426</v>
      </c>
      <c r="EM1433" t="e">
        <v>#REF!</v>
      </c>
      <c r="EN1433" t="e">
        <v>#REF!</v>
      </c>
      <c r="EP1433" t="e">
        <f t="shared" si="99"/>
        <v>#REF!</v>
      </c>
      <c r="EQ1433" t="e">
        <f t="shared" si="100"/>
        <v>#REF!</v>
      </c>
      <c r="ER1433" t="e">
        <f t="shared" si="101"/>
        <v>#REF!</v>
      </c>
    </row>
    <row r="1434" spans="142:148" x14ac:dyDescent="0.25">
      <c r="EL1434">
        <v>1427</v>
      </c>
      <c r="EM1434" t="e">
        <v>#REF!</v>
      </c>
      <c r="EN1434" t="e">
        <v>#REF!</v>
      </c>
      <c r="EP1434" t="e">
        <f t="shared" si="99"/>
        <v>#REF!</v>
      </c>
      <c r="EQ1434" t="e">
        <f t="shared" si="100"/>
        <v>#REF!</v>
      </c>
      <c r="ER1434" t="e">
        <f t="shared" si="101"/>
        <v>#REF!</v>
      </c>
    </row>
    <row r="1435" spans="142:148" x14ac:dyDescent="0.25">
      <c r="EL1435">
        <v>1428</v>
      </c>
      <c r="EM1435" t="e">
        <v>#REF!</v>
      </c>
      <c r="EN1435" t="e">
        <v>#REF!</v>
      </c>
      <c r="EP1435" t="e">
        <f t="shared" si="99"/>
        <v>#REF!</v>
      </c>
      <c r="EQ1435" t="e">
        <f t="shared" si="100"/>
        <v>#REF!</v>
      </c>
      <c r="ER1435" t="e">
        <f t="shared" si="101"/>
        <v>#REF!</v>
      </c>
    </row>
    <row r="1436" spans="142:148" x14ac:dyDescent="0.25">
      <c r="EL1436">
        <v>1429</v>
      </c>
      <c r="EM1436" t="e">
        <v>#REF!</v>
      </c>
      <c r="EN1436" t="e">
        <v>#REF!</v>
      </c>
      <c r="EP1436" t="e">
        <f t="shared" si="99"/>
        <v>#REF!</v>
      </c>
      <c r="EQ1436" t="e">
        <f t="shared" si="100"/>
        <v>#REF!</v>
      </c>
      <c r="ER1436" t="e">
        <f t="shared" si="101"/>
        <v>#REF!</v>
      </c>
    </row>
    <row r="1437" spans="142:148" x14ac:dyDescent="0.25">
      <c r="EL1437">
        <v>1430</v>
      </c>
      <c r="EM1437" t="e">
        <v>#REF!</v>
      </c>
      <c r="EN1437" t="e">
        <v>#REF!</v>
      </c>
      <c r="EP1437" t="e">
        <f t="shared" si="99"/>
        <v>#REF!</v>
      </c>
      <c r="EQ1437" t="e">
        <f t="shared" si="100"/>
        <v>#REF!</v>
      </c>
      <c r="ER1437" t="e">
        <f t="shared" si="101"/>
        <v>#REF!</v>
      </c>
    </row>
    <row r="1438" spans="142:148" x14ac:dyDescent="0.25">
      <c r="EL1438">
        <v>1431</v>
      </c>
      <c r="EM1438" t="e">
        <v>#REF!</v>
      </c>
      <c r="EN1438" t="e">
        <v>#REF!</v>
      </c>
      <c r="EP1438" t="e">
        <f t="shared" si="99"/>
        <v>#REF!</v>
      </c>
      <c r="EQ1438" t="e">
        <f t="shared" si="100"/>
        <v>#REF!</v>
      </c>
      <c r="ER1438" t="e">
        <f t="shared" si="101"/>
        <v>#REF!</v>
      </c>
    </row>
    <row r="1439" spans="142:148" x14ac:dyDescent="0.25">
      <c r="EL1439">
        <v>1432</v>
      </c>
      <c r="EM1439" t="e">
        <v>#REF!</v>
      </c>
      <c r="EN1439" t="e">
        <v>#REF!</v>
      </c>
      <c r="EP1439" t="e">
        <f t="shared" si="99"/>
        <v>#REF!</v>
      </c>
      <c r="EQ1439" t="e">
        <f t="shared" si="100"/>
        <v>#REF!</v>
      </c>
      <c r="ER1439" t="e">
        <f t="shared" si="101"/>
        <v>#REF!</v>
      </c>
    </row>
    <row r="1440" spans="142:148" x14ac:dyDescent="0.25">
      <c r="EL1440">
        <v>1433</v>
      </c>
      <c r="EM1440" t="e">
        <v>#REF!</v>
      </c>
      <c r="EN1440" t="e">
        <v>#REF!</v>
      </c>
      <c r="EP1440" t="e">
        <f t="shared" si="99"/>
        <v>#REF!</v>
      </c>
      <c r="EQ1440" t="e">
        <f t="shared" si="100"/>
        <v>#REF!</v>
      </c>
      <c r="ER1440" t="e">
        <f t="shared" si="101"/>
        <v>#REF!</v>
      </c>
    </row>
    <row r="1441" spans="142:148" x14ac:dyDescent="0.25">
      <c r="EL1441">
        <v>1434</v>
      </c>
      <c r="EM1441" t="e">
        <v>#REF!</v>
      </c>
      <c r="EN1441" t="e">
        <v>#REF!</v>
      </c>
      <c r="EP1441" t="e">
        <f t="shared" si="99"/>
        <v>#REF!</v>
      </c>
      <c r="EQ1441" t="e">
        <f t="shared" si="100"/>
        <v>#REF!</v>
      </c>
      <c r="ER1441" t="e">
        <f t="shared" si="101"/>
        <v>#REF!</v>
      </c>
    </row>
    <row r="1442" spans="142:148" x14ac:dyDescent="0.25">
      <c r="EL1442">
        <v>1435</v>
      </c>
      <c r="EM1442" t="e">
        <v>#REF!</v>
      </c>
      <c r="EN1442" t="e">
        <v>#REF!</v>
      </c>
      <c r="EP1442" t="e">
        <f t="shared" si="99"/>
        <v>#REF!</v>
      </c>
      <c r="EQ1442" t="e">
        <f t="shared" si="100"/>
        <v>#REF!</v>
      </c>
      <c r="ER1442" t="e">
        <f t="shared" si="101"/>
        <v>#REF!</v>
      </c>
    </row>
    <row r="1443" spans="142:148" x14ac:dyDescent="0.25">
      <c r="EL1443">
        <v>1436</v>
      </c>
      <c r="EM1443" t="e">
        <v>#REF!</v>
      </c>
      <c r="EN1443" t="e">
        <v>#REF!</v>
      </c>
      <c r="EP1443" t="e">
        <f t="shared" si="99"/>
        <v>#REF!</v>
      </c>
      <c r="EQ1443" t="e">
        <f t="shared" si="100"/>
        <v>#REF!</v>
      </c>
      <c r="ER1443" t="e">
        <f t="shared" si="101"/>
        <v>#REF!</v>
      </c>
    </row>
    <row r="1444" spans="142:148" x14ac:dyDescent="0.25">
      <c r="EL1444">
        <v>1437</v>
      </c>
      <c r="EM1444" t="e">
        <v>#REF!</v>
      </c>
      <c r="EN1444" t="e">
        <v>#REF!</v>
      </c>
      <c r="EP1444" t="e">
        <f t="shared" si="99"/>
        <v>#REF!</v>
      </c>
      <c r="EQ1444" t="e">
        <f t="shared" si="100"/>
        <v>#REF!</v>
      </c>
      <c r="ER1444" t="e">
        <f t="shared" si="101"/>
        <v>#REF!</v>
      </c>
    </row>
    <row r="1445" spans="142:148" x14ac:dyDescent="0.25">
      <c r="EL1445">
        <v>1438</v>
      </c>
      <c r="EM1445" t="e">
        <v>#REF!</v>
      </c>
      <c r="EN1445" t="e">
        <v>#REF!</v>
      </c>
      <c r="EP1445" t="e">
        <f t="shared" si="99"/>
        <v>#REF!</v>
      </c>
      <c r="EQ1445" t="e">
        <f t="shared" si="100"/>
        <v>#REF!</v>
      </c>
      <c r="ER1445" t="e">
        <f t="shared" si="101"/>
        <v>#REF!</v>
      </c>
    </row>
    <row r="1446" spans="142:148" x14ac:dyDescent="0.25">
      <c r="EL1446">
        <v>1439</v>
      </c>
      <c r="EM1446" t="e">
        <v>#REF!</v>
      </c>
      <c r="EN1446" t="e">
        <v>#REF!</v>
      </c>
      <c r="EP1446" t="e">
        <f t="shared" si="99"/>
        <v>#REF!</v>
      </c>
      <c r="EQ1446" t="e">
        <f t="shared" si="100"/>
        <v>#REF!</v>
      </c>
      <c r="ER1446" t="e">
        <f t="shared" si="101"/>
        <v>#REF!</v>
      </c>
    </row>
    <row r="1447" spans="142:148" x14ac:dyDescent="0.25">
      <c r="EL1447">
        <v>1440</v>
      </c>
      <c r="EM1447" t="e">
        <v>#REF!</v>
      </c>
      <c r="EN1447" t="e">
        <v>#REF!</v>
      </c>
      <c r="EP1447" t="e">
        <f t="shared" si="99"/>
        <v>#REF!</v>
      </c>
      <c r="EQ1447" t="e">
        <f t="shared" si="100"/>
        <v>#REF!</v>
      </c>
      <c r="ER1447" t="e">
        <f t="shared" si="101"/>
        <v>#REF!</v>
      </c>
    </row>
    <row r="1448" spans="142:148" x14ac:dyDescent="0.25">
      <c r="EL1448">
        <v>1441</v>
      </c>
      <c r="EM1448" t="e">
        <v>#REF!</v>
      </c>
      <c r="EN1448" t="e">
        <v>#REF!</v>
      </c>
      <c r="EP1448" t="e">
        <f t="shared" si="99"/>
        <v>#REF!</v>
      </c>
      <c r="EQ1448" t="e">
        <f t="shared" si="100"/>
        <v>#REF!</v>
      </c>
      <c r="ER1448" t="e">
        <f t="shared" si="101"/>
        <v>#REF!</v>
      </c>
    </row>
    <row r="1449" spans="142:148" x14ac:dyDescent="0.25">
      <c r="EL1449">
        <v>1442</v>
      </c>
      <c r="EM1449" t="e">
        <v>#REF!</v>
      </c>
      <c r="EN1449" t="e">
        <v>#REF!</v>
      </c>
      <c r="EP1449" t="e">
        <f t="shared" si="99"/>
        <v>#REF!</v>
      </c>
      <c r="EQ1449" t="e">
        <f t="shared" si="100"/>
        <v>#REF!</v>
      </c>
      <c r="ER1449" t="e">
        <f t="shared" si="101"/>
        <v>#REF!</v>
      </c>
    </row>
    <row r="1450" spans="142:148" x14ac:dyDescent="0.25">
      <c r="EL1450">
        <v>1443</v>
      </c>
      <c r="EM1450" t="e">
        <v>#REF!</v>
      </c>
      <c r="EN1450" t="e">
        <v>#REF!</v>
      </c>
      <c r="EP1450" t="e">
        <f t="shared" si="99"/>
        <v>#REF!</v>
      </c>
      <c r="EQ1450" t="e">
        <f t="shared" si="100"/>
        <v>#REF!</v>
      </c>
      <c r="ER1450" t="e">
        <f t="shared" si="101"/>
        <v>#REF!</v>
      </c>
    </row>
    <row r="1451" spans="142:148" x14ac:dyDescent="0.25">
      <c r="EL1451">
        <v>1444</v>
      </c>
      <c r="EM1451" t="e">
        <v>#REF!</v>
      </c>
      <c r="EN1451" t="e">
        <v>#REF!</v>
      </c>
      <c r="EP1451" t="e">
        <f t="shared" si="99"/>
        <v>#REF!</v>
      </c>
      <c r="EQ1451" t="e">
        <f t="shared" si="100"/>
        <v>#REF!</v>
      </c>
      <c r="ER1451" t="e">
        <f t="shared" si="101"/>
        <v>#REF!</v>
      </c>
    </row>
    <row r="1452" spans="142:148" x14ac:dyDescent="0.25">
      <c r="EL1452">
        <v>1445</v>
      </c>
      <c r="EM1452" t="e">
        <v>#REF!</v>
      </c>
      <c r="EN1452" t="e">
        <v>#REF!</v>
      </c>
      <c r="EP1452" t="e">
        <f t="shared" si="99"/>
        <v>#REF!</v>
      </c>
      <c r="EQ1452" t="e">
        <f t="shared" si="100"/>
        <v>#REF!</v>
      </c>
      <c r="ER1452" t="e">
        <f t="shared" si="101"/>
        <v>#REF!</v>
      </c>
    </row>
    <row r="1453" spans="142:148" x14ac:dyDescent="0.25">
      <c r="EL1453">
        <v>1446</v>
      </c>
      <c r="EM1453" t="e">
        <v>#REF!</v>
      </c>
      <c r="EN1453" t="e">
        <v>#REF!</v>
      </c>
      <c r="EP1453" t="e">
        <f t="shared" si="99"/>
        <v>#REF!</v>
      </c>
      <c r="EQ1453" t="e">
        <f t="shared" si="100"/>
        <v>#REF!</v>
      </c>
      <c r="ER1453" t="e">
        <f t="shared" si="101"/>
        <v>#REF!</v>
      </c>
    </row>
    <row r="1454" spans="142:148" x14ac:dyDescent="0.25">
      <c r="EL1454">
        <v>1447</v>
      </c>
      <c r="EM1454" t="e">
        <v>#REF!</v>
      </c>
      <c r="EN1454" t="e">
        <v>#REF!</v>
      </c>
      <c r="EP1454" t="e">
        <f t="shared" si="99"/>
        <v>#REF!</v>
      </c>
      <c r="EQ1454" t="e">
        <f t="shared" si="100"/>
        <v>#REF!</v>
      </c>
      <c r="ER1454" t="e">
        <f t="shared" si="101"/>
        <v>#REF!</v>
      </c>
    </row>
    <row r="1455" spans="142:148" x14ac:dyDescent="0.25">
      <c r="EL1455">
        <v>1448</v>
      </c>
      <c r="EM1455" t="e">
        <v>#REF!</v>
      </c>
      <c r="EN1455" t="e">
        <v>#REF!</v>
      </c>
      <c r="EP1455" t="e">
        <f t="shared" si="99"/>
        <v>#REF!</v>
      </c>
      <c r="EQ1455" t="e">
        <f t="shared" si="100"/>
        <v>#REF!</v>
      </c>
      <c r="ER1455" t="e">
        <f t="shared" si="101"/>
        <v>#REF!</v>
      </c>
    </row>
    <row r="1456" spans="142:148" x14ac:dyDescent="0.25">
      <c r="EL1456">
        <v>1449</v>
      </c>
      <c r="EM1456" t="e">
        <v>#REF!</v>
      </c>
      <c r="EN1456" t="e">
        <v>#REF!</v>
      </c>
      <c r="EP1456" t="e">
        <f t="shared" si="99"/>
        <v>#REF!</v>
      </c>
      <c r="EQ1456" t="e">
        <f t="shared" si="100"/>
        <v>#REF!</v>
      </c>
      <c r="ER1456" t="e">
        <f t="shared" si="101"/>
        <v>#REF!</v>
      </c>
    </row>
    <row r="1457" spans="142:148" x14ac:dyDescent="0.25">
      <c r="EL1457">
        <v>1450</v>
      </c>
      <c r="EM1457" t="e">
        <v>#REF!</v>
      </c>
      <c r="EN1457" t="e">
        <v>#REF!</v>
      </c>
      <c r="EP1457" t="e">
        <f t="shared" si="99"/>
        <v>#REF!</v>
      </c>
      <c r="EQ1457" t="e">
        <f t="shared" si="100"/>
        <v>#REF!</v>
      </c>
      <c r="ER1457" t="e">
        <f t="shared" si="101"/>
        <v>#REF!</v>
      </c>
    </row>
    <row r="1458" spans="142:148" x14ac:dyDescent="0.25">
      <c r="EL1458">
        <v>1451</v>
      </c>
      <c r="EM1458" t="e">
        <v>#REF!</v>
      </c>
      <c r="EN1458" t="e">
        <v>#REF!</v>
      </c>
      <c r="EP1458" t="e">
        <f t="shared" si="99"/>
        <v>#REF!</v>
      </c>
      <c r="EQ1458" t="e">
        <f t="shared" si="100"/>
        <v>#REF!</v>
      </c>
      <c r="ER1458" t="e">
        <f t="shared" si="101"/>
        <v>#REF!</v>
      </c>
    </row>
    <row r="1459" spans="142:148" x14ac:dyDescent="0.25">
      <c r="EL1459">
        <v>1452</v>
      </c>
      <c r="EM1459" t="e">
        <v>#REF!</v>
      </c>
      <c r="EN1459" t="e">
        <v>#REF!</v>
      </c>
      <c r="EP1459" t="e">
        <f t="shared" si="99"/>
        <v>#REF!</v>
      </c>
      <c r="EQ1459" t="e">
        <f t="shared" si="100"/>
        <v>#REF!</v>
      </c>
      <c r="ER1459" t="e">
        <f t="shared" si="101"/>
        <v>#REF!</v>
      </c>
    </row>
    <row r="1460" spans="142:148" x14ac:dyDescent="0.25">
      <c r="EL1460">
        <v>1453</v>
      </c>
      <c r="EM1460" t="e">
        <v>#REF!</v>
      </c>
      <c r="EN1460" t="e">
        <v>#REF!</v>
      </c>
      <c r="EP1460" t="e">
        <f t="shared" si="99"/>
        <v>#REF!</v>
      </c>
      <c r="EQ1460" t="e">
        <f t="shared" si="100"/>
        <v>#REF!</v>
      </c>
      <c r="ER1460" t="e">
        <f t="shared" si="101"/>
        <v>#REF!</v>
      </c>
    </row>
    <row r="1461" spans="142:148" x14ac:dyDescent="0.25">
      <c r="EL1461">
        <v>1454</v>
      </c>
      <c r="EM1461" t="e">
        <v>#REF!</v>
      </c>
      <c r="EN1461" t="e">
        <v>#REF!</v>
      </c>
      <c r="EP1461" t="e">
        <f t="shared" si="99"/>
        <v>#REF!</v>
      </c>
      <c r="EQ1461" t="e">
        <f t="shared" si="100"/>
        <v>#REF!</v>
      </c>
      <c r="ER1461" t="e">
        <f t="shared" si="101"/>
        <v>#REF!</v>
      </c>
    </row>
    <row r="1462" spans="142:148" x14ac:dyDescent="0.25">
      <c r="EL1462">
        <v>1455</v>
      </c>
      <c r="EM1462" t="e">
        <v>#REF!</v>
      </c>
      <c r="EN1462" t="e">
        <v>#REF!</v>
      </c>
      <c r="EP1462" t="e">
        <f t="shared" si="99"/>
        <v>#REF!</v>
      </c>
      <c r="EQ1462" t="e">
        <f t="shared" si="100"/>
        <v>#REF!</v>
      </c>
      <c r="ER1462" t="e">
        <f t="shared" si="101"/>
        <v>#REF!</v>
      </c>
    </row>
    <row r="1463" spans="142:148" x14ac:dyDescent="0.25">
      <c r="EL1463">
        <v>1456</v>
      </c>
      <c r="EM1463" t="e">
        <v>#REF!</v>
      </c>
      <c r="EN1463" t="e">
        <v>#REF!</v>
      </c>
      <c r="EP1463" t="e">
        <f t="shared" si="99"/>
        <v>#REF!</v>
      </c>
      <c r="EQ1463" t="e">
        <f t="shared" si="100"/>
        <v>#REF!</v>
      </c>
      <c r="ER1463" t="e">
        <f t="shared" si="101"/>
        <v>#REF!</v>
      </c>
    </row>
    <row r="1464" spans="142:148" x14ac:dyDescent="0.25">
      <c r="EL1464">
        <v>1457</v>
      </c>
      <c r="EM1464" t="e">
        <v>#REF!</v>
      </c>
      <c r="EN1464" t="e">
        <v>#REF!</v>
      </c>
      <c r="EP1464" t="e">
        <f t="shared" si="99"/>
        <v>#REF!</v>
      </c>
      <c r="EQ1464" t="e">
        <f t="shared" si="100"/>
        <v>#REF!</v>
      </c>
      <c r="ER1464" t="e">
        <f t="shared" si="101"/>
        <v>#REF!</v>
      </c>
    </row>
    <row r="1465" spans="142:148" x14ac:dyDescent="0.25">
      <c r="EL1465">
        <v>1458</v>
      </c>
      <c r="EM1465" t="e">
        <v>#REF!</v>
      </c>
      <c r="EN1465" t="e">
        <v>#REF!</v>
      </c>
      <c r="EP1465" t="e">
        <f t="shared" si="99"/>
        <v>#REF!</v>
      </c>
      <c r="EQ1465" t="e">
        <f t="shared" si="100"/>
        <v>#REF!</v>
      </c>
      <c r="ER1465" t="e">
        <f t="shared" si="101"/>
        <v>#REF!</v>
      </c>
    </row>
    <row r="1466" spans="142:148" x14ac:dyDescent="0.25">
      <c r="EL1466">
        <v>1459</v>
      </c>
      <c r="EM1466" t="e">
        <v>#REF!</v>
      </c>
      <c r="EN1466" t="e">
        <v>#REF!</v>
      </c>
      <c r="EP1466" t="e">
        <f t="shared" si="99"/>
        <v>#REF!</v>
      </c>
      <c r="EQ1466" t="e">
        <f t="shared" si="100"/>
        <v>#REF!</v>
      </c>
      <c r="ER1466" t="e">
        <f t="shared" si="101"/>
        <v>#REF!</v>
      </c>
    </row>
    <row r="1467" spans="142:148" x14ac:dyDescent="0.25">
      <c r="EL1467">
        <v>1460</v>
      </c>
      <c r="EM1467" t="e">
        <v>#REF!</v>
      </c>
      <c r="EN1467" t="e">
        <v>#REF!</v>
      </c>
      <c r="EP1467" t="e">
        <f t="shared" si="99"/>
        <v>#REF!</v>
      </c>
      <c r="EQ1467" t="e">
        <f t="shared" si="100"/>
        <v>#REF!</v>
      </c>
      <c r="ER1467" t="e">
        <f t="shared" si="101"/>
        <v>#REF!</v>
      </c>
    </row>
    <row r="1468" spans="142:148" x14ac:dyDescent="0.25">
      <c r="EL1468">
        <v>1461</v>
      </c>
      <c r="EM1468" t="e">
        <v>#REF!</v>
      </c>
      <c r="EN1468" t="e">
        <v>#REF!</v>
      </c>
      <c r="EP1468" t="e">
        <f t="shared" si="99"/>
        <v>#REF!</v>
      </c>
      <c r="EQ1468" t="e">
        <f t="shared" si="100"/>
        <v>#REF!</v>
      </c>
      <c r="ER1468" t="e">
        <f t="shared" si="101"/>
        <v>#REF!</v>
      </c>
    </row>
    <row r="1469" spans="142:148" x14ac:dyDescent="0.25">
      <c r="EL1469">
        <v>1462</v>
      </c>
      <c r="EM1469" t="e">
        <v>#REF!</v>
      </c>
      <c r="EN1469" t="e">
        <v>#REF!</v>
      </c>
      <c r="EP1469" t="e">
        <f t="shared" si="99"/>
        <v>#REF!</v>
      </c>
      <c r="EQ1469" t="e">
        <f t="shared" si="100"/>
        <v>#REF!</v>
      </c>
      <c r="ER1469" t="e">
        <f t="shared" si="101"/>
        <v>#REF!</v>
      </c>
    </row>
    <row r="1470" spans="142:148" x14ac:dyDescent="0.25">
      <c r="EL1470">
        <v>1463</v>
      </c>
      <c r="EM1470" t="e">
        <v>#REF!</v>
      </c>
      <c r="EN1470" t="e">
        <v>#REF!</v>
      </c>
      <c r="EP1470" t="e">
        <f t="shared" si="99"/>
        <v>#REF!</v>
      </c>
      <c r="EQ1470" t="e">
        <f t="shared" si="100"/>
        <v>#REF!</v>
      </c>
      <c r="ER1470" t="e">
        <f t="shared" si="101"/>
        <v>#REF!</v>
      </c>
    </row>
    <row r="1471" spans="142:148" x14ac:dyDescent="0.25">
      <c r="EL1471">
        <v>1464</v>
      </c>
      <c r="EM1471" t="e">
        <v>#REF!</v>
      </c>
      <c r="EN1471" t="e">
        <v>#REF!</v>
      </c>
      <c r="EP1471" t="e">
        <f t="shared" si="99"/>
        <v>#REF!</v>
      </c>
      <c r="EQ1471" t="e">
        <f t="shared" si="100"/>
        <v>#REF!</v>
      </c>
      <c r="ER1471" t="e">
        <f t="shared" si="101"/>
        <v>#REF!</v>
      </c>
    </row>
    <row r="1472" spans="142:148" x14ac:dyDescent="0.25">
      <c r="EL1472">
        <v>1465</v>
      </c>
      <c r="EM1472" t="e">
        <v>#REF!</v>
      </c>
      <c r="EN1472" t="e">
        <v>#REF!</v>
      </c>
      <c r="EP1472" t="e">
        <f t="shared" si="99"/>
        <v>#REF!</v>
      </c>
      <c r="EQ1472" t="e">
        <f t="shared" si="100"/>
        <v>#REF!</v>
      </c>
      <c r="ER1472" t="e">
        <f t="shared" si="101"/>
        <v>#REF!</v>
      </c>
    </row>
    <row r="1473" spans="142:148" x14ac:dyDescent="0.25">
      <c r="EL1473">
        <v>1466</v>
      </c>
      <c r="EM1473" t="e">
        <v>#REF!</v>
      </c>
      <c r="EN1473" t="e">
        <v>#REF!</v>
      </c>
      <c r="EP1473" t="e">
        <f t="shared" si="99"/>
        <v>#REF!</v>
      </c>
      <c r="EQ1473" t="e">
        <f t="shared" si="100"/>
        <v>#REF!</v>
      </c>
      <c r="ER1473" t="e">
        <f t="shared" si="101"/>
        <v>#REF!</v>
      </c>
    </row>
    <row r="1474" spans="142:148" x14ac:dyDescent="0.25">
      <c r="EL1474">
        <v>1467</v>
      </c>
      <c r="EM1474" t="e">
        <v>#REF!</v>
      </c>
      <c r="EN1474" t="e">
        <v>#REF!</v>
      </c>
      <c r="EP1474" t="e">
        <f t="shared" si="99"/>
        <v>#REF!</v>
      </c>
      <c r="EQ1474" t="e">
        <f t="shared" si="100"/>
        <v>#REF!</v>
      </c>
      <c r="ER1474" t="e">
        <f t="shared" si="101"/>
        <v>#REF!</v>
      </c>
    </row>
    <row r="1475" spans="142:148" x14ac:dyDescent="0.25">
      <c r="EL1475">
        <v>1468</v>
      </c>
      <c r="EM1475" t="e">
        <v>#REF!</v>
      </c>
      <c r="EN1475" t="e">
        <v>#REF!</v>
      </c>
      <c r="EP1475" t="e">
        <f t="shared" si="99"/>
        <v>#REF!</v>
      </c>
      <c r="EQ1475" t="e">
        <f t="shared" si="100"/>
        <v>#REF!</v>
      </c>
      <c r="ER1475" t="e">
        <f t="shared" si="101"/>
        <v>#REF!</v>
      </c>
    </row>
    <row r="1476" spans="142:148" x14ac:dyDescent="0.25">
      <c r="EL1476">
        <v>1469</v>
      </c>
      <c r="EM1476" t="e">
        <v>#REF!</v>
      </c>
      <c r="EN1476" t="e">
        <v>#REF!</v>
      </c>
      <c r="EP1476" t="e">
        <f t="shared" si="99"/>
        <v>#REF!</v>
      </c>
      <c r="EQ1476" t="e">
        <f t="shared" si="100"/>
        <v>#REF!</v>
      </c>
      <c r="ER1476" t="e">
        <f t="shared" si="101"/>
        <v>#REF!</v>
      </c>
    </row>
    <row r="1477" spans="142:148" x14ac:dyDescent="0.25">
      <c r="EL1477">
        <v>1470</v>
      </c>
      <c r="EM1477" t="e">
        <v>#REF!</v>
      </c>
      <c r="EN1477" t="e">
        <v>#REF!</v>
      </c>
      <c r="EP1477" t="e">
        <f t="shared" si="99"/>
        <v>#REF!</v>
      </c>
      <c r="EQ1477" t="e">
        <f t="shared" si="100"/>
        <v>#REF!</v>
      </c>
      <c r="ER1477" t="e">
        <f t="shared" si="101"/>
        <v>#REF!</v>
      </c>
    </row>
    <row r="1478" spans="142:148" x14ac:dyDescent="0.25">
      <c r="EL1478">
        <v>1471</v>
      </c>
      <c r="EM1478" t="e">
        <v>#REF!</v>
      </c>
      <c r="EN1478" t="e">
        <v>#REF!</v>
      </c>
      <c r="EP1478" t="e">
        <f t="shared" si="99"/>
        <v>#REF!</v>
      </c>
      <c r="EQ1478" t="e">
        <f t="shared" si="100"/>
        <v>#REF!</v>
      </c>
      <c r="ER1478" t="e">
        <f t="shared" si="101"/>
        <v>#REF!</v>
      </c>
    </row>
    <row r="1479" spans="142:148" x14ac:dyDescent="0.25">
      <c r="EL1479">
        <v>1472</v>
      </c>
      <c r="EM1479" t="e">
        <v>#REF!</v>
      </c>
      <c r="EN1479" t="e">
        <v>#REF!</v>
      </c>
      <c r="EP1479" t="e">
        <f t="shared" si="99"/>
        <v>#REF!</v>
      </c>
      <c r="EQ1479" t="e">
        <f t="shared" si="100"/>
        <v>#REF!</v>
      </c>
      <c r="ER1479" t="e">
        <f t="shared" si="101"/>
        <v>#REF!</v>
      </c>
    </row>
    <row r="1480" spans="142:148" x14ac:dyDescent="0.25">
      <c r="EL1480">
        <v>1473</v>
      </c>
      <c r="EM1480" t="e">
        <v>#REF!</v>
      </c>
      <c r="EN1480" t="e">
        <v>#REF!</v>
      </c>
      <c r="EP1480" t="e">
        <f t="shared" ref="EP1480:EP1543" si="102">IF(EM1480&gt;EN1480,1,0)</f>
        <v>#REF!</v>
      </c>
      <c r="EQ1480" t="e">
        <f t="shared" ref="EQ1480:EQ1543" si="103">IF(EP1480&gt;0,0,1)</f>
        <v>#REF!</v>
      </c>
      <c r="ER1480" t="e">
        <f t="shared" ref="ER1480:ER1543" si="104">IF(EM1480&gt;EN1480,EM1480-EN1480,EN1480-EM1480)</f>
        <v>#REF!</v>
      </c>
    </row>
    <row r="1481" spans="142:148" x14ac:dyDescent="0.25">
      <c r="EL1481">
        <v>1474</v>
      </c>
      <c r="EM1481" t="e">
        <v>#REF!</v>
      </c>
      <c r="EN1481" t="e">
        <v>#REF!</v>
      </c>
      <c r="EP1481" t="e">
        <f t="shared" si="102"/>
        <v>#REF!</v>
      </c>
      <c r="EQ1481" t="e">
        <f t="shared" si="103"/>
        <v>#REF!</v>
      </c>
      <c r="ER1481" t="e">
        <f t="shared" si="104"/>
        <v>#REF!</v>
      </c>
    </row>
    <row r="1482" spans="142:148" x14ac:dyDescent="0.25">
      <c r="EL1482">
        <v>1475</v>
      </c>
      <c r="EM1482" t="e">
        <v>#REF!</v>
      </c>
      <c r="EN1482" t="e">
        <v>#REF!</v>
      </c>
      <c r="EP1482" t="e">
        <f t="shared" si="102"/>
        <v>#REF!</v>
      </c>
      <c r="EQ1482" t="e">
        <f t="shared" si="103"/>
        <v>#REF!</v>
      </c>
      <c r="ER1482" t="e">
        <f t="shared" si="104"/>
        <v>#REF!</v>
      </c>
    </row>
    <row r="1483" spans="142:148" x14ac:dyDescent="0.25">
      <c r="EL1483">
        <v>1476</v>
      </c>
      <c r="EM1483" t="e">
        <v>#REF!</v>
      </c>
      <c r="EN1483" t="e">
        <v>#REF!</v>
      </c>
      <c r="EP1483" t="e">
        <f t="shared" si="102"/>
        <v>#REF!</v>
      </c>
      <c r="EQ1483" t="e">
        <f t="shared" si="103"/>
        <v>#REF!</v>
      </c>
      <c r="ER1483" t="e">
        <f t="shared" si="104"/>
        <v>#REF!</v>
      </c>
    </row>
    <row r="1484" spans="142:148" x14ac:dyDescent="0.25">
      <c r="EL1484">
        <v>1477</v>
      </c>
      <c r="EM1484" t="e">
        <v>#REF!</v>
      </c>
      <c r="EN1484" t="e">
        <v>#REF!</v>
      </c>
      <c r="EP1484" t="e">
        <f t="shared" si="102"/>
        <v>#REF!</v>
      </c>
      <c r="EQ1484" t="e">
        <f t="shared" si="103"/>
        <v>#REF!</v>
      </c>
      <c r="ER1484" t="e">
        <f t="shared" si="104"/>
        <v>#REF!</v>
      </c>
    </row>
    <row r="1485" spans="142:148" x14ac:dyDescent="0.25">
      <c r="EL1485">
        <v>1478</v>
      </c>
      <c r="EM1485" t="e">
        <v>#REF!</v>
      </c>
      <c r="EN1485" t="e">
        <v>#REF!</v>
      </c>
      <c r="EP1485" t="e">
        <f t="shared" si="102"/>
        <v>#REF!</v>
      </c>
      <c r="EQ1485" t="e">
        <f t="shared" si="103"/>
        <v>#REF!</v>
      </c>
      <c r="ER1485" t="e">
        <f t="shared" si="104"/>
        <v>#REF!</v>
      </c>
    </row>
    <row r="1486" spans="142:148" x14ac:dyDescent="0.25">
      <c r="EL1486">
        <v>1479</v>
      </c>
      <c r="EM1486" t="e">
        <v>#REF!</v>
      </c>
      <c r="EN1486" t="e">
        <v>#REF!</v>
      </c>
      <c r="EP1486" t="e">
        <f t="shared" si="102"/>
        <v>#REF!</v>
      </c>
      <c r="EQ1486" t="e">
        <f t="shared" si="103"/>
        <v>#REF!</v>
      </c>
      <c r="ER1486" t="e">
        <f t="shared" si="104"/>
        <v>#REF!</v>
      </c>
    </row>
    <row r="1487" spans="142:148" x14ac:dyDescent="0.25">
      <c r="EL1487">
        <v>1480</v>
      </c>
      <c r="EM1487" t="e">
        <v>#REF!</v>
      </c>
      <c r="EN1487" t="e">
        <v>#REF!</v>
      </c>
      <c r="EP1487" t="e">
        <f t="shared" si="102"/>
        <v>#REF!</v>
      </c>
      <c r="EQ1487" t="e">
        <f t="shared" si="103"/>
        <v>#REF!</v>
      </c>
      <c r="ER1487" t="e">
        <f t="shared" si="104"/>
        <v>#REF!</v>
      </c>
    </row>
    <row r="1488" spans="142:148" x14ac:dyDescent="0.25">
      <c r="EL1488">
        <v>1481</v>
      </c>
      <c r="EM1488" t="e">
        <v>#REF!</v>
      </c>
      <c r="EN1488" t="e">
        <v>#REF!</v>
      </c>
      <c r="EP1488" t="e">
        <f t="shared" si="102"/>
        <v>#REF!</v>
      </c>
      <c r="EQ1488" t="e">
        <f t="shared" si="103"/>
        <v>#REF!</v>
      </c>
      <c r="ER1488" t="e">
        <f t="shared" si="104"/>
        <v>#REF!</v>
      </c>
    </row>
    <row r="1489" spans="142:148" x14ac:dyDescent="0.25">
      <c r="EL1489">
        <v>1482</v>
      </c>
      <c r="EM1489" t="e">
        <v>#REF!</v>
      </c>
      <c r="EN1489" t="e">
        <v>#REF!</v>
      </c>
      <c r="EP1489" t="e">
        <f t="shared" si="102"/>
        <v>#REF!</v>
      </c>
      <c r="EQ1489" t="e">
        <f t="shared" si="103"/>
        <v>#REF!</v>
      </c>
      <c r="ER1489" t="e">
        <f t="shared" si="104"/>
        <v>#REF!</v>
      </c>
    </row>
    <row r="1490" spans="142:148" x14ac:dyDescent="0.25">
      <c r="EL1490">
        <v>1483</v>
      </c>
      <c r="EM1490" t="e">
        <v>#REF!</v>
      </c>
      <c r="EN1490" t="e">
        <v>#REF!</v>
      </c>
      <c r="EP1490" t="e">
        <f t="shared" si="102"/>
        <v>#REF!</v>
      </c>
      <c r="EQ1490" t="e">
        <f t="shared" si="103"/>
        <v>#REF!</v>
      </c>
      <c r="ER1490" t="e">
        <f t="shared" si="104"/>
        <v>#REF!</v>
      </c>
    </row>
    <row r="1491" spans="142:148" x14ac:dyDescent="0.25">
      <c r="EL1491">
        <v>1484</v>
      </c>
      <c r="EM1491" t="e">
        <v>#REF!</v>
      </c>
      <c r="EN1491" t="e">
        <v>#REF!</v>
      </c>
      <c r="EP1491" t="e">
        <f t="shared" si="102"/>
        <v>#REF!</v>
      </c>
      <c r="EQ1491" t="e">
        <f t="shared" si="103"/>
        <v>#REF!</v>
      </c>
      <c r="ER1491" t="e">
        <f t="shared" si="104"/>
        <v>#REF!</v>
      </c>
    </row>
    <row r="1492" spans="142:148" x14ac:dyDescent="0.25">
      <c r="EL1492">
        <v>1485</v>
      </c>
      <c r="EM1492" t="e">
        <v>#REF!</v>
      </c>
      <c r="EN1492" t="e">
        <v>#REF!</v>
      </c>
      <c r="EP1492" t="e">
        <f t="shared" si="102"/>
        <v>#REF!</v>
      </c>
      <c r="EQ1492" t="e">
        <f t="shared" si="103"/>
        <v>#REF!</v>
      </c>
      <c r="ER1492" t="e">
        <f t="shared" si="104"/>
        <v>#REF!</v>
      </c>
    </row>
    <row r="1493" spans="142:148" x14ac:dyDescent="0.25">
      <c r="EL1493">
        <v>1486</v>
      </c>
      <c r="EM1493" t="e">
        <v>#REF!</v>
      </c>
      <c r="EN1493" t="e">
        <v>#REF!</v>
      </c>
      <c r="EP1493" t="e">
        <f t="shared" si="102"/>
        <v>#REF!</v>
      </c>
      <c r="EQ1493" t="e">
        <f t="shared" si="103"/>
        <v>#REF!</v>
      </c>
      <c r="ER1493" t="e">
        <f t="shared" si="104"/>
        <v>#REF!</v>
      </c>
    </row>
    <row r="1494" spans="142:148" x14ac:dyDescent="0.25">
      <c r="EL1494">
        <v>1487</v>
      </c>
      <c r="EM1494" t="e">
        <v>#REF!</v>
      </c>
      <c r="EN1494" t="e">
        <v>#REF!</v>
      </c>
      <c r="EP1494" t="e">
        <f t="shared" si="102"/>
        <v>#REF!</v>
      </c>
      <c r="EQ1494" t="e">
        <f t="shared" si="103"/>
        <v>#REF!</v>
      </c>
      <c r="ER1494" t="e">
        <f t="shared" si="104"/>
        <v>#REF!</v>
      </c>
    </row>
    <row r="1495" spans="142:148" x14ac:dyDescent="0.25">
      <c r="EL1495">
        <v>1488</v>
      </c>
      <c r="EM1495" t="e">
        <v>#REF!</v>
      </c>
      <c r="EN1495" t="e">
        <v>#REF!</v>
      </c>
      <c r="EP1495" t="e">
        <f t="shared" si="102"/>
        <v>#REF!</v>
      </c>
      <c r="EQ1495" t="e">
        <f t="shared" si="103"/>
        <v>#REF!</v>
      </c>
      <c r="ER1495" t="e">
        <f t="shared" si="104"/>
        <v>#REF!</v>
      </c>
    </row>
    <row r="1496" spans="142:148" x14ac:dyDescent="0.25">
      <c r="EL1496">
        <v>1489</v>
      </c>
      <c r="EM1496" t="e">
        <v>#REF!</v>
      </c>
      <c r="EN1496" t="e">
        <v>#REF!</v>
      </c>
      <c r="EP1496" t="e">
        <f t="shared" si="102"/>
        <v>#REF!</v>
      </c>
      <c r="EQ1496" t="e">
        <f t="shared" si="103"/>
        <v>#REF!</v>
      </c>
      <c r="ER1496" t="e">
        <f t="shared" si="104"/>
        <v>#REF!</v>
      </c>
    </row>
    <row r="1497" spans="142:148" x14ac:dyDescent="0.25">
      <c r="EL1497">
        <v>1490</v>
      </c>
      <c r="EM1497" t="e">
        <v>#REF!</v>
      </c>
      <c r="EN1497" t="e">
        <v>#REF!</v>
      </c>
      <c r="EP1497" t="e">
        <f t="shared" si="102"/>
        <v>#REF!</v>
      </c>
      <c r="EQ1497" t="e">
        <f t="shared" si="103"/>
        <v>#REF!</v>
      </c>
      <c r="ER1497" t="e">
        <f t="shared" si="104"/>
        <v>#REF!</v>
      </c>
    </row>
    <row r="1498" spans="142:148" x14ac:dyDescent="0.25">
      <c r="EL1498">
        <v>1491</v>
      </c>
      <c r="EM1498" t="e">
        <v>#REF!</v>
      </c>
      <c r="EN1498" t="e">
        <v>#REF!</v>
      </c>
      <c r="EP1498" t="e">
        <f t="shared" si="102"/>
        <v>#REF!</v>
      </c>
      <c r="EQ1498" t="e">
        <f t="shared" si="103"/>
        <v>#REF!</v>
      </c>
      <c r="ER1498" t="e">
        <f t="shared" si="104"/>
        <v>#REF!</v>
      </c>
    </row>
    <row r="1499" spans="142:148" x14ac:dyDescent="0.25">
      <c r="EL1499">
        <v>1492</v>
      </c>
      <c r="EM1499" t="e">
        <v>#REF!</v>
      </c>
      <c r="EN1499" t="e">
        <v>#REF!</v>
      </c>
      <c r="EP1499" t="e">
        <f t="shared" si="102"/>
        <v>#REF!</v>
      </c>
      <c r="EQ1499" t="e">
        <f t="shared" si="103"/>
        <v>#REF!</v>
      </c>
      <c r="ER1499" t="e">
        <f t="shared" si="104"/>
        <v>#REF!</v>
      </c>
    </row>
    <row r="1500" spans="142:148" x14ac:dyDescent="0.25">
      <c r="EL1500">
        <v>1493</v>
      </c>
      <c r="EM1500" t="e">
        <v>#REF!</v>
      </c>
      <c r="EN1500" t="e">
        <v>#REF!</v>
      </c>
      <c r="EP1500" t="e">
        <f t="shared" si="102"/>
        <v>#REF!</v>
      </c>
      <c r="EQ1500" t="e">
        <f t="shared" si="103"/>
        <v>#REF!</v>
      </c>
      <c r="ER1500" t="e">
        <f t="shared" si="104"/>
        <v>#REF!</v>
      </c>
    </row>
    <row r="1501" spans="142:148" x14ac:dyDescent="0.25">
      <c r="EL1501">
        <v>1494</v>
      </c>
      <c r="EM1501" t="e">
        <v>#REF!</v>
      </c>
      <c r="EN1501" t="e">
        <v>#REF!</v>
      </c>
      <c r="EP1501" t="e">
        <f t="shared" si="102"/>
        <v>#REF!</v>
      </c>
      <c r="EQ1501" t="e">
        <f t="shared" si="103"/>
        <v>#REF!</v>
      </c>
      <c r="ER1501" t="e">
        <f t="shared" si="104"/>
        <v>#REF!</v>
      </c>
    </row>
    <row r="1502" spans="142:148" x14ac:dyDescent="0.25">
      <c r="EL1502">
        <v>1495</v>
      </c>
      <c r="EM1502" t="e">
        <v>#REF!</v>
      </c>
      <c r="EN1502" t="e">
        <v>#REF!</v>
      </c>
      <c r="EP1502" t="e">
        <f t="shared" si="102"/>
        <v>#REF!</v>
      </c>
      <c r="EQ1502" t="e">
        <f t="shared" si="103"/>
        <v>#REF!</v>
      </c>
      <c r="ER1502" t="e">
        <f t="shared" si="104"/>
        <v>#REF!</v>
      </c>
    </row>
    <row r="1503" spans="142:148" x14ac:dyDescent="0.25">
      <c r="EL1503">
        <v>1496</v>
      </c>
      <c r="EM1503" t="e">
        <v>#REF!</v>
      </c>
      <c r="EN1503" t="e">
        <v>#REF!</v>
      </c>
      <c r="EP1503" t="e">
        <f t="shared" si="102"/>
        <v>#REF!</v>
      </c>
      <c r="EQ1503" t="e">
        <f t="shared" si="103"/>
        <v>#REF!</v>
      </c>
      <c r="ER1503" t="e">
        <f t="shared" si="104"/>
        <v>#REF!</v>
      </c>
    </row>
    <row r="1504" spans="142:148" x14ac:dyDescent="0.25">
      <c r="EL1504">
        <v>1497</v>
      </c>
      <c r="EM1504" t="e">
        <v>#REF!</v>
      </c>
      <c r="EN1504" t="e">
        <v>#REF!</v>
      </c>
      <c r="EP1504" t="e">
        <f t="shared" si="102"/>
        <v>#REF!</v>
      </c>
      <c r="EQ1504" t="e">
        <f t="shared" si="103"/>
        <v>#REF!</v>
      </c>
      <c r="ER1504" t="e">
        <f t="shared" si="104"/>
        <v>#REF!</v>
      </c>
    </row>
    <row r="1505" spans="142:148" x14ac:dyDescent="0.25">
      <c r="EL1505">
        <v>1498</v>
      </c>
      <c r="EM1505" t="e">
        <v>#REF!</v>
      </c>
      <c r="EN1505" t="e">
        <v>#REF!</v>
      </c>
      <c r="EP1505" t="e">
        <f t="shared" si="102"/>
        <v>#REF!</v>
      </c>
      <c r="EQ1505" t="e">
        <f t="shared" si="103"/>
        <v>#REF!</v>
      </c>
      <c r="ER1505" t="e">
        <f t="shared" si="104"/>
        <v>#REF!</v>
      </c>
    </row>
    <row r="1506" spans="142:148" x14ac:dyDescent="0.25">
      <c r="EL1506">
        <v>1499</v>
      </c>
      <c r="EM1506" t="e">
        <v>#REF!</v>
      </c>
      <c r="EN1506" t="e">
        <v>#REF!</v>
      </c>
      <c r="EP1506" t="e">
        <f t="shared" si="102"/>
        <v>#REF!</v>
      </c>
      <c r="EQ1506" t="e">
        <f t="shared" si="103"/>
        <v>#REF!</v>
      </c>
      <c r="ER1506" t="e">
        <f t="shared" si="104"/>
        <v>#REF!</v>
      </c>
    </row>
    <row r="1507" spans="142:148" x14ac:dyDescent="0.25">
      <c r="EL1507">
        <v>1500</v>
      </c>
      <c r="EM1507" t="e">
        <v>#REF!</v>
      </c>
      <c r="EN1507" t="e">
        <v>#REF!</v>
      </c>
      <c r="EP1507" t="e">
        <f t="shared" si="102"/>
        <v>#REF!</v>
      </c>
      <c r="EQ1507" t="e">
        <f t="shared" si="103"/>
        <v>#REF!</v>
      </c>
      <c r="ER1507" t="e">
        <f t="shared" si="104"/>
        <v>#REF!</v>
      </c>
    </row>
    <row r="1508" spans="142:148" x14ac:dyDescent="0.25">
      <c r="EL1508">
        <v>1501</v>
      </c>
      <c r="EM1508" t="e">
        <v>#REF!</v>
      </c>
      <c r="EN1508" t="e">
        <v>#REF!</v>
      </c>
      <c r="EP1508" t="e">
        <f t="shared" si="102"/>
        <v>#REF!</v>
      </c>
      <c r="EQ1508" t="e">
        <f t="shared" si="103"/>
        <v>#REF!</v>
      </c>
      <c r="ER1508" t="e">
        <f t="shared" si="104"/>
        <v>#REF!</v>
      </c>
    </row>
    <row r="1509" spans="142:148" x14ac:dyDescent="0.25">
      <c r="EL1509">
        <v>1502</v>
      </c>
      <c r="EM1509" t="e">
        <v>#REF!</v>
      </c>
      <c r="EN1509" t="e">
        <v>#REF!</v>
      </c>
      <c r="EP1509" t="e">
        <f t="shared" si="102"/>
        <v>#REF!</v>
      </c>
      <c r="EQ1509" t="e">
        <f t="shared" si="103"/>
        <v>#REF!</v>
      </c>
      <c r="ER1509" t="e">
        <f t="shared" si="104"/>
        <v>#REF!</v>
      </c>
    </row>
    <row r="1510" spans="142:148" x14ac:dyDescent="0.25">
      <c r="EL1510">
        <v>1503</v>
      </c>
      <c r="EM1510" t="e">
        <v>#REF!</v>
      </c>
      <c r="EN1510" t="e">
        <v>#REF!</v>
      </c>
      <c r="EP1510" t="e">
        <f t="shared" si="102"/>
        <v>#REF!</v>
      </c>
      <c r="EQ1510" t="e">
        <f t="shared" si="103"/>
        <v>#REF!</v>
      </c>
      <c r="ER1510" t="e">
        <f t="shared" si="104"/>
        <v>#REF!</v>
      </c>
    </row>
    <row r="1511" spans="142:148" x14ac:dyDescent="0.25">
      <c r="EL1511">
        <v>1504</v>
      </c>
      <c r="EM1511" t="e">
        <v>#REF!</v>
      </c>
      <c r="EN1511" t="e">
        <v>#REF!</v>
      </c>
      <c r="EP1511" t="e">
        <f t="shared" si="102"/>
        <v>#REF!</v>
      </c>
      <c r="EQ1511" t="e">
        <f t="shared" si="103"/>
        <v>#REF!</v>
      </c>
      <c r="ER1511" t="e">
        <f t="shared" si="104"/>
        <v>#REF!</v>
      </c>
    </row>
    <row r="1512" spans="142:148" x14ac:dyDescent="0.25">
      <c r="EL1512">
        <v>1505</v>
      </c>
      <c r="EM1512" t="e">
        <v>#REF!</v>
      </c>
      <c r="EN1512" t="e">
        <v>#REF!</v>
      </c>
      <c r="EP1512" t="e">
        <f t="shared" si="102"/>
        <v>#REF!</v>
      </c>
      <c r="EQ1512" t="e">
        <f t="shared" si="103"/>
        <v>#REF!</v>
      </c>
      <c r="ER1512" t="e">
        <f t="shared" si="104"/>
        <v>#REF!</v>
      </c>
    </row>
    <row r="1513" spans="142:148" x14ac:dyDescent="0.25">
      <c r="EL1513">
        <v>1506</v>
      </c>
      <c r="EM1513" t="e">
        <v>#REF!</v>
      </c>
      <c r="EN1513" t="e">
        <v>#REF!</v>
      </c>
      <c r="EP1513" t="e">
        <f t="shared" si="102"/>
        <v>#REF!</v>
      </c>
      <c r="EQ1513" t="e">
        <f t="shared" si="103"/>
        <v>#REF!</v>
      </c>
      <c r="ER1513" t="e">
        <f t="shared" si="104"/>
        <v>#REF!</v>
      </c>
    </row>
    <row r="1514" spans="142:148" x14ac:dyDescent="0.25">
      <c r="EL1514">
        <v>1507</v>
      </c>
      <c r="EM1514" t="e">
        <v>#REF!</v>
      </c>
      <c r="EN1514" t="e">
        <v>#REF!</v>
      </c>
      <c r="EP1514" t="e">
        <f t="shared" si="102"/>
        <v>#REF!</v>
      </c>
      <c r="EQ1514" t="e">
        <f t="shared" si="103"/>
        <v>#REF!</v>
      </c>
      <c r="ER1514" t="e">
        <f t="shared" si="104"/>
        <v>#REF!</v>
      </c>
    </row>
    <row r="1515" spans="142:148" x14ac:dyDescent="0.25">
      <c r="EL1515">
        <v>1508</v>
      </c>
      <c r="EM1515" t="e">
        <v>#REF!</v>
      </c>
      <c r="EN1515" t="e">
        <v>#REF!</v>
      </c>
      <c r="EP1515" t="e">
        <f t="shared" si="102"/>
        <v>#REF!</v>
      </c>
      <c r="EQ1515" t="e">
        <f t="shared" si="103"/>
        <v>#REF!</v>
      </c>
      <c r="ER1515" t="e">
        <f t="shared" si="104"/>
        <v>#REF!</v>
      </c>
    </row>
    <row r="1516" spans="142:148" x14ac:dyDescent="0.25">
      <c r="EL1516">
        <v>1509</v>
      </c>
      <c r="EM1516" t="e">
        <v>#REF!</v>
      </c>
      <c r="EN1516" t="e">
        <v>#REF!</v>
      </c>
      <c r="EP1516" t="e">
        <f t="shared" si="102"/>
        <v>#REF!</v>
      </c>
      <c r="EQ1516" t="e">
        <f t="shared" si="103"/>
        <v>#REF!</v>
      </c>
      <c r="ER1516" t="e">
        <f t="shared" si="104"/>
        <v>#REF!</v>
      </c>
    </row>
    <row r="1517" spans="142:148" x14ac:dyDescent="0.25">
      <c r="EL1517">
        <v>1510</v>
      </c>
      <c r="EM1517" t="e">
        <v>#REF!</v>
      </c>
      <c r="EN1517" t="e">
        <v>#REF!</v>
      </c>
      <c r="EP1517" t="e">
        <f t="shared" si="102"/>
        <v>#REF!</v>
      </c>
      <c r="EQ1517" t="e">
        <f t="shared" si="103"/>
        <v>#REF!</v>
      </c>
      <c r="ER1517" t="e">
        <f t="shared" si="104"/>
        <v>#REF!</v>
      </c>
    </row>
    <row r="1518" spans="142:148" x14ac:dyDescent="0.25">
      <c r="EL1518">
        <v>1511</v>
      </c>
      <c r="EM1518" t="e">
        <v>#REF!</v>
      </c>
      <c r="EN1518" t="e">
        <v>#REF!</v>
      </c>
      <c r="EP1518" t="e">
        <f t="shared" si="102"/>
        <v>#REF!</v>
      </c>
      <c r="EQ1518" t="e">
        <f t="shared" si="103"/>
        <v>#REF!</v>
      </c>
      <c r="ER1518" t="e">
        <f t="shared" si="104"/>
        <v>#REF!</v>
      </c>
    </row>
    <row r="1519" spans="142:148" x14ac:dyDescent="0.25">
      <c r="EL1519">
        <v>1512</v>
      </c>
      <c r="EM1519" t="e">
        <v>#REF!</v>
      </c>
      <c r="EN1519" t="e">
        <v>#REF!</v>
      </c>
      <c r="EP1519" t="e">
        <f t="shared" si="102"/>
        <v>#REF!</v>
      </c>
      <c r="EQ1519" t="e">
        <f t="shared" si="103"/>
        <v>#REF!</v>
      </c>
      <c r="ER1519" t="e">
        <f t="shared" si="104"/>
        <v>#REF!</v>
      </c>
    </row>
    <row r="1520" spans="142:148" x14ac:dyDescent="0.25">
      <c r="EL1520">
        <v>1513</v>
      </c>
      <c r="EM1520" t="e">
        <v>#REF!</v>
      </c>
      <c r="EN1520" t="e">
        <v>#REF!</v>
      </c>
      <c r="EP1520" t="e">
        <f t="shared" si="102"/>
        <v>#REF!</v>
      </c>
      <c r="EQ1520" t="e">
        <f t="shared" si="103"/>
        <v>#REF!</v>
      </c>
      <c r="ER1520" t="e">
        <f t="shared" si="104"/>
        <v>#REF!</v>
      </c>
    </row>
    <row r="1521" spans="142:148" x14ac:dyDescent="0.25">
      <c r="EL1521">
        <v>1514</v>
      </c>
      <c r="EM1521" t="e">
        <v>#REF!</v>
      </c>
      <c r="EN1521" t="e">
        <v>#REF!</v>
      </c>
      <c r="EP1521" t="e">
        <f t="shared" si="102"/>
        <v>#REF!</v>
      </c>
      <c r="EQ1521" t="e">
        <f t="shared" si="103"/>
        <v>#REF!</v>
      </c>
      <c r="ER1521" t="e">
        <f t="shared" si="104"/>
        <v>#REF!</v>
      </c>
    </row>
    <row r="1522" spans="142:148" x14ac:dyDescent="0.25">
      <c r="EL1522">
        <v>1515</v>
      </c>
      <c r="EM1522" t="e">
        <v>#REF!</v>
      </c>
      <c r="EN1522" t="e">
        <v>#REF!</v>
      </c>
      <c r="EP1522" t="e">
        <f t="shared" si="102"/>
        <v>#REF!</v>
      </c>
      <c r="EQ1522" t="e">
        <f t="shared" si="103"/>
        <v>#REF!</v>
      </c>
      <c r="ER1522" t="e">
        <f t="shared" si="104"/>
        <v>#REF!</v>
      </c>
    </row>
    <row r="1523" spans="142:148" x14ac:dyDescent="0.25">
      <c r="EL1523">
        <v>1516</v>
      </c>
      <c r="EM1523" t="e">
        <v>#REF!</v>
      </c>
      <c r="EN1523" t="e">
        <v>#REF!</v>
      </c>
      <c r="EP1523" t="e">
        <f t="shared" si="102"/>
        <v>#REF!</v>
      </c>
      <c r="EQ1523" t="e">
        <f t="shared" si="103"/>
        <v>#REF!</v>
      </c>
      <c r="ER1523" t="e">
        <f t="shared" si="104"/>
        <v>#REF!</v>
      </c>
    </row>
    <row r="1524" spans="142:148" x14ac:dyDescent="0.25">
      <c r="EL1524">
        <v>1517</v>
      </c>
      <c r="EM1524" t="e">
        <v>#REF!</v>
      </c>
      <c r="EN1524" t="e">
        <v>#REF!</v>
      </c>
      <c r="EP1524" t="e">
        <f t="shared" si="102"/>
        <v>#REF!</v>
      </c>
      <c r="EQ1524" t="e">
        <f t="shared" si="103"/>
        <v>#REF!</v>
      </c>
      <c r="ER1524" t="e">
        <f t="shared" si="104"/>
        <v>#REF!</v>
      </c>
    </row>
    <row r="1525" spans="142:148" x14ac:dyDescent="0.25">
      <c r="EL1525">
        <v>1518</v>
      </c>
      <c r="EM1525" t="e">
        <v>#REF!</v>
      </c>
      <c r="EN1525" t="e">
        <v>#REF!</v>
      </c>
      <c r="EP1525" t="e">
        <f t="shared" si="102"/>
        <v>#REF!</v>
      </c>
      <c r="EQ1525" t="e">
        <f t="shared" si="103"/>
        <v>#REF!</v>
      </c>
      <c r="ER1525" t="e">
        <f t="shared" si="104"/>
        <v>#REF!</v>
      </c>
    </row>
    <row r="1526" spans="142:148" x14ac:dyDescent="0.25">
      <c r="EL1526">
        <v>1519</v>
      </c>
      <c r="EM1526" t="e">
        <v>#REF!</v>
      </c>
      <c r="EN1526" t="e">
        <v>#REF!</v>
      </c>
      <c r="EP1526" t="e">
        <f t="shared" si="102"/>
        <v>#REF!</v>
      </c>
      <c r="EQ1526" t="e">
        <f t="shared" si="103"/>
        <v>#REF!</v>
      </c>
      <c r="ER1526" t="e">
        <f t="shared" si="104"/>
        <v>#REF!</v>
      </c>
    </row>
    <row r="1527" spans="142:148" x14ac:dyDescent="0.25">
      <c r="EL1527">
        <v>1520</v>
      </c>
      <c r="EM1527" t="e">
        <v>#REF!</v>
      </c>
      <c r="EN1527" t="e">
        <v>#REF!</v>
      </c>
      <c r="EP1527" t="e">
        <f t="shared" si="102"/>
        <v>#REF!</v>
      </c>
      <c r="EQ1527" t="e">
        <f t="shared" si="103"/>
        <v>#REF!</v>
      </c>
      <c r="ER1527" t="e">
        <f t="shared" si="104"/>
        <v>#REF!</v>
      </c>
    </row>
    <row r="1528" spans="142:148" x14ac:dyDescent="0.25">
      <c r="EL1528">
        <v>1521</v>
      </c>
      <c r="EM1528" t="e">
        <v>#REF!</v>
      </c>
      <c r="EN1528" t="e">
        <v>#REF!</v>
      </c>
      <c r="EP1528" t="e">
        <f t="shared" si="102"/>
        <v>#REF!</v>
      </c>
      <c r="EQ1528" t="e">
        <f t="shared" si="103"/>
        <v>#REF!</v>
      </c>
      <c r="ER1528" t="e">
        <f t="shared" si="104"/>
        <v>#REF!</v>
      </c>
    </row>
    <row r="1529" spans="142:148" x14ac:dyDescent="0.25">
      <c r="EL1529">
        <v>1522</v>
      </c>
      <c r="EM1529" t="e">
        <v>#REF!</v>
      </c>
      <c r="EN1529" t="e">
        <v>#REF!</v>
      </c>
      <c r="EP1529" t="e">
        <f t="shared" si="102"/>
        <v>#REF!</v>
      </c>
      <c r="EQ1529" t="e">
        <f t="shared" si="103"/>
        <v>#REF!</v>
      </c>
      <c r="ER1529" t="e">
        <f t="shared" si="104"/>
        <v>#REF!</v>
      </c>
    </row>
    <row r="1530" spans="142:148" x14ac:dyDescent="0.25">
      <c r="EL1530">
        <v>1523</v>
      </c>
      <c r="EM1530" t="e">
        <v>#REF!</v>
      </c>
      <c r="EN1530" t="e">
        <v>#REF!</v>
      </c>
      <c r="EP1530" t="e">
        <f t="shared" si="102"/>
        <v>#REF!</v>
      </c>
      <c r="EQ1530" t="e">
        <f t="shared" si="103"/>
        <v>#REF!</v>
      </c>
      <c r="ER1530" t="e">
        <f t="shared" si="104"/>
        <v>#REF!</v>
      </c>
    </row>
    <row r="1531" spans="142:148" x14ac:dyDescent="0.25">
      <c r="EL1531">
        <v>1524</v>
      </c>
      <c r="EM1531" t="e">
        <v>#REF!</v>
      </c>
      <c r="EN1531" t="e">
        <v>#REF!</v>
      </c>
      <c r="EP1531" t="e">
        <f t="shared" si="102"/>
        <v>#REF!</v>
      </c>
      <c r="EQ1531" t="e">
        <f t="shared" si="103"/>
        <v>#REF!</v>
      </c>
      <c r="ER1531" t="e">
        <f t="shared" si="104"/>
        <v>#REF!</v>
      </c>
    </row>
    <row r="1532" spans="142:148" x14ac:dyDescent="0.25">
      <c r="EL1532">
        <v>1525</v>
      </c>
      <c r="EM1532" t="e">
        <v>#REF!</v>
      </c>
      <c r="EN1532" t="e">
        <v>#REF!</v>
      </c>
      <c r="EP1532" t="e">
        <f t="shared" si="102"/>
        <v>#REF!</v>
      </c>
      <c r="EQ1532" t="e">
        <f t="shared" si="103"/>
        <v>#REF!</v>
      </c>
      <c r="ER1532" t="e">
        <f t="shared" si="104"/>
        <v>#REF!</v>
      </c>
    </row>
    <row r="1533" spans="142:148" x14ac:dyDescent="0.25">
      <c r="EL1533">
        <v>1526</v>
      </c>
      <c r="EM1533" t="e">
        <v>#REF!</v>
      </c>
      <c r="EN1533" t="e">
        <v>#REF!</v>
      </c>
      <c r="EP1533" t="e">
        <f t="shared" si="102"/>
        <v>#REF!</v>
      </c>
      <c r="EQ1533" t="e">
        <f t="shared" si="103"/>
        <v>#REF!</v>
      </c>
      <c r="ER1533" t="e">
        <f t="shared" si="104"/>
        <v>#REF!</v>
      </c>
    </row>
    <row r="1534" spans="142:148" x14ac:dyDescent="0.25">
      <c r="EL1534">
        <v>1527</v>
      </c>
      <c r="EM1534" t="e">
        <v>#REF!</v>
      </c>
      <c r="EN1534" t="e">
        <v>#REF!</v>
      </c>
      <c r="EP1534" t="e">
        <f t="shared" si="102"/>
        <v>#REF!</v>
      </c>
      <c r="EQ1534" t="e">
        <f t="shared" si="103"/>
        <v>#REF!</v>
      </c>
      <c r="ER1534" t="e">
        <f t="shared" si="104"/>
        <v>#REF!</v>
      </c>
    </row>
    <row r="1535" spans="142:148" x14ac:dyDescent="0.25">
      <c r="EL1535">
        <v>1528</v>
      </c>
      <c r="EM1535" t="e">
        <v>#REF!</v>
      </c>
      <c r="EN1535" t="e">
        <v>#REF!</v>
      </c>
      <c r="EP1535" t="e">
        <f t="shared" si="102"/>
        <v>#REF!</v>
      </c>
      <c r="EQ1535" t="e">
        <f t="shared" si="103"/>
        <v>#REF!</v>
      </c>
      <c r="ER1535" t="e">
        <f t="shared" si="104"/>
        <v>#REF!</v>
      </c>
    </row>
    <row r="1536" spans="142:148" x14ac:dyDescent="0.25">
      <c r="EL1536">
        <v>1529</v>
      </c>
      <c r="EM1536" t="e">
        <v>#REF!</v>
      </c>
      <c r="EN1536" t="e">
        <v>#REF!</v>
      </c>
      <c r="EP1536" t="e">
        <f t="shared" si="102"/>
        <v>#REF!</v>
      </c>
      <c r="EQ1536" t="e">
        <f t="shared" si="103"/>
        <v>#REF!</v>
      </c>
      <c r="ER1536" t="e">
        <f t="shared" si="104"/>
        <v>#REF!</v>
      </c>
    </row>
    <row r="1537" spans="142:148" x14ac:dyDescent="0.25">
      <c r="EL1537">
        <v>1530</v>
      </c>
      <c r="EM1537" t="e">
        <v>#REF!</v>
      </c>
      <c r="EN1537" t="e">
        <v>#REF!</v>
      </c>
      <c r="EP1537" t="e">
        <f t="shared" si="102"/>
        <v>#REF!</v>
      </c>
      <c r="EQ1537" t="e">
        <f t="shared" si="103"/>
        <v>#REF!</v>
      </c>
      <c r="ER1537" t="e">
        <f t="shared" si="104"/>
        <v>#REF!</v>
      </c>
    </row>
    <row r="1538" spans="142:148" x14ac:dyDescent="0.25">
      <c r="EL1538">
        <v>1531</v>
      </c>
      <c r="EM1538" t="e">
        <v>#REF!</v>
      </c>
      <c r="EN1538" t="e">
        <v>#REF!</v>
      </c>
      <c r="EP1538" t="e">
        <f t="shared" si="102"/>
        <v>#REF!</v>
      </c>
      <c r="EQ1538" t="e">
        <f t="shared" si="103"/>
        <v>#REF!</v>
      </c>
      <c r="ER1538" t="e">
        <f t="shared" si="104"/>
        <v>#REF!</v>
      </c>
    </row>
    <row r="1539" spans="142:148" x14ac:dyDescent="0.25">
      <c r="EL1539">
        <v>1532</v>
      </c>
      <c r="EM1539" t="e">
        <v>#REF!</v>
      </c>
      <c r="EN1539" t="e">
        <v>#REF!</v>
      </c>
      <c r="EP1539" t="e">
        <f t="shared" si="102"/>
        <v>#REF!</v>
      </c>
      <c r="EQ1539" t="e">
        <f t="shared" si="103"/>
        <v>#REF!</v>
      </c>
      <c r="ER1539" t="e">
        <f t="shared" si="104"/>
        <v>#REF!</v>
      </c>
    </row>
    <row r="1540" spans="142:148" x14ac:dyDescent="0.25">
      <c r="EL1540">
        <v>1533</v>
      </c>
      <c r="EM1540" t="e">
        <v>#REF!</v>
      </c>
      <c r="EN1540" t="e">
        <v>#REF!</v>
      </c>
      <c r="EP1540" t="e">
        <f t="shared" si="102"/>
        <v>#REF!</v>
      </c>
      <c r="EQ1540" t="e">
        <f t="shared" si="103"/>
        <v>#REF!</v>
      </c>
      <c r="ER1540" t="e">
        <f t="shared" si="104"/>
        <v>#REF!</v>
      </c>
    </row>
    <row r="1541" spans="142:148" x14ac:dyDescent="0.25">
      <c r="EL1541">
        <v>1534</v>
      </c>
      <c r="EM1541" t="e">
        <v>#REF!</v>
      </c>
      <c r="EN1541" t="e">
        <v>#REF!</v>
      </c>
      <c r="EP1541" t="e">
        <f t="shared" si="102"/>
        <v>#REF!</v>
      </c>
      <c r="EQ1541" t="e">
        <f t="shared" si="103"/>
        <v>#REF!</v>
      </c>
      <c r="ER1541" t="e">
        <f t="shared" si="104"/>
        <v>#REF!</v>
      </c>
    </row>
    <row r="1542" spans="142:148" x14ac:dyDescent="0.25">
      <c r="EL1542">
        <v>1535</v>
      </c>
      <c r="EM1542" t="e">
        <v>#REF!</v>
      </c>
      <c r="EN1542" t="e">
        <v>#REF!</v>
      </c>
      <c r="EP1542" t="e">
        <f t="shared" si="102"/>
        <v>#REF!</v>
      </c>
      <c r="EQ1542" t="e">
        <f t="shared" si="103"/>
        <v>#REF!</v>
      </c>
      <c r="ER1542" t="e">
        <f t="shared" si="104"/>
        <v>#REF!</v>
      </c>
    </row>
    <row r="1543" spans="142:148" x14ac:dyDescent="0.25">
      <c r="EL1543">
        <v>1536</v>
      </c>
      <c r="EM1543" t="e">
        <v>#REF!</v>
      </c>
      <c r="EN1543" t="e">
        <v>#REF!</v>
      </c>
      <c r="EP1543" t="e">
        <f t="shared" si="102"/>
        <v>#REF!</v>
      </c>
      <c r="EQ1543" t="e">
        <f t="shared" si="103"/>
        <v>#REF!</v>
      </c>
      <c r="ER1543" t="e">
        <f t="shared" si="104"/>
        <v>#REF!</v>
      </c>
    </row>
    <row r="1544" spans="142:148" x14ac:dyDescent="0.25">
      <c r="EL1544">
        <v>1537</v>
      </c>
      <c r="EM1544" t="e">
        <v>#REF!</v>
      </c>
      <c r="EN1544" t="e">
        <v>#REF!</v>
      </c>
      <c r="EP1544" t="e">
        <f t="shared" ref="EP1544:EP1607" si="105">IF(EM1544&gt;EN1544,1,0)</f>
        <v>#REF!</v>
      </c>
      <c r="EQ1544" t="e">
        <f t="shared" ref="EQ1544:EQ1607" si="106">IF(EP1544&gt;0,0,1)</f>
        <v>#REF!</v>
      </c>
      <c r="ER1544" t="e">
        <f t="shared" ref="ER1544:ER1607" si="107">IF(EM1544&gt;EN1544,EM1544-EN1544,EN1544-EM1544)</f>
        <v>#REF!</v>
      </c>
    </row>
    <row r="1545" spans="142:148" x14ac:dyDescent="0.25">
      <c r="EL1545">
        <v>1538</v>
      </c>
      <c r="EM1545" t="e">
        <v>#REF!</v>
      </c>
      <c r="EN1545" t="e">
        <v>#REF!</v>
      </c>
      <c r="EP1545" t="e">
        <f t="shared" si="105"/>
        <v>#REF!</v>
      </c>
      <c r="EQ1545" t="e">
        <f t="shared" si="106"/>
        <v>#REF!</v>
      </c>
      <c r="ER1545" t="e">
        <f t="shared" si="107"/>
        <v>#REF!</v>
      </c>
    </row>
    <row r="1546" spans="142:148" x14ac:dyDescent="0.25">
      <c r="EL1546">
        <v>1539</v>
      </c>
      <c r="EM1546" t="e">
        <v>#REF!</v>
      </c>
      <c r="EN1546" t="e">
        <v>#REF!</v>
      </c>
      <c r="EP1546" t="e">
        <f t="shared" si="105"/>
        <v>#REF!</v>
      </c>
      <c r="EQ1546" t="e">
        <f t="shared" si="106"/>
        <v>#REF!</v>
      </c>
      <c r="ER1546" t="e">
        <f t="shared" si="107"/>
        <v>#REF!</v>
      </c>
    </row>
    <row r="1547" spans="142:148" x14ac:dyDescent="0.25">
      <c r="EL1547">
        <v>1540</v>
      </c>
      <c r="EM1547" t="e">
        <v>#REF!</v>
      </c>
      <c r="EN1547" t="e">
        <v>#REF!</v>
      </c>
      <c r="EP1547" t="e">
        <f t="shared" si="105"/>
        <v>#REF!</v>
      </c>
      <c r="EQ1547" t="e">
        <f t="shared" si="106"/>
        <v>#REF!</v>
      </c>
      <c r="ER1547" t="e">
        <f t="shared" si="107"/>
        <v>#REF!</v>
      </c>
    </row>
    <row r="1548" spans="142:148" x14ac:dyDescent="0.25">
      <c r="EL1548">
        <v>1541</v>
      </c>
      <c r="EM1548" t="e">
        <v>#REF!</v>
      </c>
      <c r="EN1548" t="e">
        <v>#REF!</v>
      </c>
      <c r="EP1548" t="e">
        <f t="shared" si="105"/>
        <v>#REF!</v>
      </c>
      <c r="EQ1548" t="e">
        <f t="shared" si="106"/>
        <v>#REF!</v>
      </c>
      <c r="ER1548" t="e">
        <f t="shared" si="107"/>
        <v>#REF!</v>
      </c>
    </row>
    <row r="1549" spans="142:148" x14ac:dyDescent="0.25">
      <c r="EL1549">
        <v>1542</v>
      </c>
      <c r="EM1549" t="e">
        <v>#REF!</v>
      </c>
      <c r="EN1549" t="e">
        <v>#REF!</v>
      </c>
      <c r="EP1549" t="e">
        <f t="shared" si="105"/>
        <v>#REF!</v>
      </c>
      <c r="EQ1549" t="e">
        <f t="shared" si="106"/>
        <v>#REF!</v>
      </c>
      <c r="ER1549" t="e">
        <f t="shared" si="107"/>
        <v>#REF!</v>
      </c>
    </row>
    <row r="1550" spans="142:148" x14ac:dyDescent="0.25">
      <c r="EL1550">
        <v>1543</v>
      </c>
      <c r="EM1550" t="e">
        <v>#REF!</v>
      </c>
      <c r="EN1550" t="e">
        <v>#REF!</v>
      </c>
      <c r="EP1550" t="e">
        <f t="shared" si="105"/>
        <v>#REF!</v>
      </c>
      <c r="EQ1550" t="e">
        <f t="shared" si="106"/>
        <v>#REF!</v>
      </c>
      <c r="ER1550" t="e">
        <f t="shared" si="107"/>
        <v>#REF!</v>
      </c>
    </row>
    <row r="1551" spans="142:148" x14ac:dyDescent="0.25">
      <c r="EL1551">
        <v>1544</v>
      </c>
      <c r="EM1551" t="e">
        <v>#REF!</v>
      </c>
      <c r="EN1551" t="e">
        <v>#REF!</v>
      </c>
      <c r="EP1551" t="e">
        <f t="shared" si="105"/>
        <v>#REF!</v>
      </c>
      <c r="EQ1551" t="e">
        <f t="shared" si="106"/>
        <v>#REF!</v>
      </c>
      <c r="ER1551" t="e">
        <f t="shared" si="107"/>
        <v>#REF!</v>
      </c>
    </row>
    <row r="1552" spans="142:148" x14ac:dyDescent="0.25">
      <c r="EL1552">
        <v>1545</v>
      </c>
      <c r="EM1552" t="e">
        <v>#REF!</v>
      </c>
      <c r="EN1552" t="e">
        <v>#REF!</v>
      </c>
      <c r="EP1552" t="e">
        <f t="shared" si="105"/>
        <v>#REF!</v>
      </c>
      <c r="EQ1552" t="e">
        <f t="shared" si="106"/>
        <v>#REF!</v>
      </c>
      <c r="ER1552" t="e">
        <f t="shared" si="107"/>
        <v>#REF!</v>
      </c>
    </row>
    <row r="1553" spans="142:148" x14ac:dyDescent="0.25">
      <c r="EL1553">
        <v>1546</v>
      </c>
      <c r="EM1553" t="e">
        <v>#REF!</v>
      </c>
      <c r="EN1553" t="e">
        <v>#REF!</v>
      </c>
      <c r="EP1553" t="e">
        <f t="shared" si="105"/>
        <v>#REF!</v>
      </c>
      <c r="EQ1553" t="e">
        <f t="shared" si="106"/>
        <v>#REF!</v>
      </c>
      <c r="ER1553" t="e">
        <f t="shared" si="107"/>
        <v>#REF!</v>
      </c>
    </row>
    <row r="1554" spans="142:148" x14ac:dyDescent="0.25">
      <c r="EL1554">
        <v>1547</v>
      </c>
      <c r="EM1554" t="e">
        <v>#REF!</v>
      </c>
      <c r="EN1554" t="e">
        <v>#REF!</v>
      </c>
      <c r="EP1554" t="e">
        <f t="shared" si="105"/>
        <v>#REF!</v>
      </c>
      <c r="EQ1554" t="e">
        <f t="shared" si="106"/>
        <v>#REF!</v>
      </c>
      <c r="ER1554" t="e">
        <f t="shared" si="107"/>
        <v>#REF!</v>
      </c>
    </row>
    <row r="1555" spans="142:148" x14ac:dyDescent="0.25">
      <c r="EL1555">
        <v>1548</v>
      </c>
      <c r="EM1555" t="e">
        <v>#REF!</v>
      </c>
      <c r="EN1555" t="e">
        <v>#REF!</v>
      </c>
      <c r="EP1555" t="e">
        <f t="shared" si="105"/>
        <v>#REF!</v>
      </c>
      <c r="EQ1555" t="e">
        <f t="shared" si="106"/>
        <v>#REF!</v>
      </c>
      <c r="ER1555" t="e">
        <f t="shared" si="107"/>
        <v>#REF!</v>
      </c>
    </row>
    <row r="1556" spans="142:148" x14ac:dyDescent="0.25">
      <c r="EL1556">
        <v>1549</v>
      </c>
      <c r="EM1556" t="e">
        <v>#REF!</v>
      </c>
      <c r="EN1556" t="e">
        <v>#REF!</v>
      </c>
      <c r="EP1556" t="e">
        <f t="shared" si="105"/>
        <v>#REF!</v>
      </c>
      <c r="EQ1556" t="e">
        <f t="shared" si="106"/>
        <v>#REF!</v>
      </c>
      <c r="ER1556" t="e">
        <f t="shared" si="107"/>
        <v>#REF!</v>
      </c>
    </row>
    <row r="1557" spans="142:148" x14ac:dyDescent="0.25">
      <c r="EL1557">
        <v>1550</v>
      </c>
      <c r="EM1557" t="e">
        <v>#REF!</v>
      </c>
      <c r="EN1557" t="e">
        <v>#REF!</v>
      </c>
      <c r="EP1557" t="e">
        <f t="shared" si="105"/>
        <v>#REF!</v>
      </c>
      <c r="EQ1557" t="e">
        <f t="shared" si="106"/>
        <v>#REF!</v>
      </c>
      <c r="ER1557" t="e">
        <f t="shared" si="107"/>
        <v>#REF!</v>
      </c>
    </row>
    <row r="1558" spans="142:148" x14ac:dyDescent="0.25">
      <c r="EL1558">
        <v>1551</v>
      </c>
      <c r="EM1558" t="e">
        <v>#REF!</v>
      </c>
      <c r="EN1558" t="e">
        <v>#REF!</v>
      </c>
      <c r="EP1558" t="e">
        <f t="shared" si="105"/>
        <v>#REF!</v>
      </c>
      <c r="EQ1558" t="e">
        <f t="shared" si="106"/>
        <v>#REF!</v>
      </c>
      <c r="ER1558" t="e">
        <f t="shared" si="107"/>
        <v>#REF!</v>
      </c>
    </row>
    <row r="1559" spans="142:148" x14ac:dyDescent="0.25">
      <c r="EL1559">
        <v>1552</v>
      </c>
      <c r="EM1559" t="e">
        <v>#REF!</v>
      </c>
      <c r="EN1559" t="e">
        <v>#REF!</v>
      </c>
      <c r="EP1559" t="e">
        <f t="shared" si="105"/>
        <v>#REF!</v>
      </c>
      <c r="EQ1559" t="e">
        <f t="shared" si="106"/>
        <v>#REF!</v>
      </c>
      <c r="ER1559" t="e">
        <f t="shared" si="107"/>
        <v>#REF!</v>
      </c>
    </row>
    <row r="1560" spans="142:148" x14ac:dyDescent="0.25">
      <c r="EL1560">
        <v>1553</v>
      </c>
      <c r="EM1560" t="e">
        <v>#REF!</v>
      </c>
      <c r="EN1560" t="e">
        <v>#REF!</v>
      </c>
      <c r="EP1560" t="e">
        <f t="shared" si="105"/>
        <v>#REF!</v>
      </c>
      <c r="EQ1560" t="e">
        <f t="shared" si="106"/>
        <v>#REF!</v>
      </c>
      <c r="ER1560" t="e">
        <f t="shared" si="107"/>
        <v>#REF!</v>
      </c>
    </row>
    <row r="1561" spans="142:148" x14ac:dyDescent="0.25">
      <c r="EL1561">
        <v>1554</v>
      </c>
      <c r="EM1561" t="e">
        <v>#REF!</v>
      </c>
      <c r="EN1561" t="e">
        <v>#REF!</v>
      </c>
      <c r="EP1561" t="e">
        <f t="shared" si="105"/>
        <v>#REF!</v>
      </c>
      <c r="EQ1561" t="e">
        <f t="shared" si="106"/>
        <v>#REF!</v>
      </c>
      <c r="ER1561" t="e">
        <f t="shared" si="107"/>
        <v>#REF!</v>
      </c>
    </row>
    <row r="1562" spans="142:148" x14ac:dyDescent="0.25">
      <c r="EL1562">
        <v>1555</v>
      </c>
      <c r="EM1562" t="e">
        <v>#REF!</v>
      </c>
      <c r="EN1562" t="e">
        <v>#REF!</v>
      </c>
      <c r="EP1562" t="e">
        <f t="shared" si="105"/>
        <v>#REF!</v>
      </c>
      <c r="EQ1562" t="e">
        <f t="shared" si="106"/>
        <v>#REF!</v>
      </c>
      <c r="ER1562" t="e">
        <f t="shared" si="107"/>
        <v>#REF!</v>
      </c>
    </row>
    <row r="1563" spans="142:148" x14ac:dyDescent="0.25">
      <c r="EL1563">
        <v>1556</v>
      </c>
      <c r="EM1563" t="e">
        <v>#REF!</v>
      </c>
      <c r="EN1563" t="e">
        <v>#REF!</v>
      </c>
      <c r="EP1563" t="e">
        <f t="shared" si="105"/>
        <v>#REF!</v>
      </c>
      <c r="EQ1563" t="e">
        <f t="shared" si="106"/>
        <v>#REF!</v>
      </c>
      <c r="ER1563" t="e">
        <f t="shared" si="107"/>
        <v>#REF!</v>
      </c>
    </row>
    <row r="1564" spans="142:148" x14ac:dyDescent="0.25">
      <c r="EL1564">
        <v>1557</v>
      </c>
      <c r="EM1564" t="e">
        <v>#REF!</v>
      </c>
      <c r="EN1564" t="e">
        <v>#REF!</v>
      </c>
      <c r="EP1564" t="e">
        <f t="shared" si="105"/>
        <v>#REF!</v>
      </c>
      <c r="EQ1564" t="e">
        <f t="shared" si="106"/>
        <v>#REF!</v>
      </c>
      <c r="ER1564" t="e">
        <f t="shared" si="107"/>
        <v>#REF!</v>
      </c>
    </row>
    <row r="1565" spans="142:148" x14ac:dyDescent="0.25">
      <c r="EL1565">
        <v>1558</v>
      </c>
      <c r="EM1565" t="e">
        <v>#REF!</v>
      </c>
      <c r="EN1565" t="e">
        <v>#REF!</v>
      </c>
      <c r="EP1565" t="e">
        <f t="shared" si="105"/>
        <v>#REF!</v>
      </c>
      <c r="EQ1565" t="e">
        <f t="shared" si="106"/>
        <v>#REF!</v>
      </c>
      <c r="ER1565" t="e">
        <f t="shared" si="107"/>
        <v>#REF!</v>
      </c>
    </row>
    <row r="1566" spans="142:148" x14ac:dyDescent="0.25">
      <c r="EL1566">
        <v>1559</v>
      </c>
      <c r="EM1566" t="e">
        <v>#REF!</v>
      </c>
      <c r="EN1566" t="e">
        <v>#REF!</v>
      </c>
      <c r="EP1566" t="e">
        <f t="shared" si="105"/>
        <v>#REF!</v>
      </c>
      <c r="EQ1566" t="e">
        <f t="shared" si="106"/>
        <v>#REF!</v>
      </c>
      <c r="ER1566" t="e">
        <f t="shared" si="107"/>
        <v>#REF!</v>
      </c>
    </row>
    <row r="1567" spans="142:148" x14ac:dyDescent="0.25">
      <c r="EL1567">
        <v>1560</v>
      </c>
      <c r="EM1567" t="e">
        <v>#REF!</v>
      </c>
      <c r="EN1567" t="e">
        <v>#REF!</v>
      </c>
      <c r="EP1567" t="e">
        <f t="shared" si="105"/>
        <v>#REF!</v>
      </c>
      <c r="EQ1567" t="e">
        <f t="shared" si="106"/>
        <v>#REF!</v>
      </c>
      <c r="ER1567" t="e">
        <f t="shared" si="107"/>
        <v>#REF!</v>
      </c>
    </row>
    <row r="1568" spans="142:148" x14ac:dyDescent="0.25">
      <c r="EL1568">
        <v>1561</v>
      </c>
      <c r="EM1568" t="e">
        <v>#REF!</v>
      </c>
      <c r="EN1568" t="e">
        <v>#REF!</v>
      </c>
      <c r="EP1568" t="e">
        <f t="shared" si="105"/>
        <v>#REF!</v>
      </c>
      <c r="EQ1568" t="e">
        <f t="shared" si="106"/>
        <v>#REF!</v>
      </c>
      <c r="ER1568" t="e">
        <f t="shared" si="107"/>
        <v>#REF!</v>
      </c>
    </row>
    <row r="1569" spans="142:148" x14ac:dyDescent="0.25">
      <c r="EL1569">
        <v>1562</v>
      </c>
      <c r="EM1569" t="e">
        <v>#REF!</v>
      </c>
      <c r="EN1569" t="e">
        <v>#REF!</v>
      </c>
      <c r="EP1569" t="e">
        <f t="shared" si="105"/>
        <v>#REF!</v>
      </c>
      <c r="EQ1569" t="e">
        <f t="shared" si="106"/>
        <v>#REF!</v>
      </c>
      <c r="ER1569" t="e">
        <f t="shared" si="107"/>
        <v>#REF!</v>
      </c>
    </row>
    <row r="1570" spans="142:148" x14ac:dyDescent="0.25">
      <c r="EL1570">
        <v>1563</v>
      </c>
      <c r="EM1570" t="e">
        <v>#REF!</v>
      </c>
      <c r="EN1570" t="e">
        <v>#REF!</v>
      </c>
      <c r="EP1570" t="e">
        <f t="shared" si="105"/>
        <v>#REF!</v>
      </c>
      <c r="EQ1570" t="e">
        <f t="shared" si="106"/>
        <v>#REF!</v>
      </c>
      <c r="ER1570" t="e">
        <f t="shared" si="107"/>
        <v>#REF!</v>
      </c>
    </row>
    <row r="1571" spans="142:148" x14ac:dyDescent="0.25">
      <c r="EL1571">
        <v>1564</v>
      </c>
      <c r="EM1571" t="e">
        <v>#REF!</v>
      </c>
      <c r="EN1571" t="e">
        <v>#REF!</v>
      </c>
      <c r="EP1571" t="e">
        <f t="shared" si="105"/>
        <v>#REF!</v>
      </c>
      <c r="EQ1571" t="e">
        <f t="shared" si="106"/>
        <v>#REF!</v>
      </c>
      <c r="ER1571" t="e">
        <f t="shared" si="107"/>
        <v>#REF!</v>
      </c>
    </row>
    <row r="1572" spans="142:148" x14ac:dyDescent="0.25">
      <c r="EL1572">
        <v>1565</v>
      </c>
      <c r="EM1572" t="e">
        <v>#REF!</v>
      </c>
      <c r="EN1572" t="e">
        <v>#REF!</v>
      </c>
      <c r="EP1572" t="e">
        <f t="shared" si="105"/>
        <v>#REF!</v>
      </c>
      <c r="EQ1572" t="e">
        <f t="shared" si="106"/>
        <v>#REF!</v>
      </c>
      <c r="ER1572" t="e">
        <f t="shared" si="107"/>
        <v>#REF!</v>
      </c>
    </row>
    <row r="1573" spans="142:148" x14ac:dyDescent="0.25">
      <c r="EL1573">
        <v>1566</v>
      </c>
      <c r="EM1573" t="e">
        <v>#REF!</v>
      </c>
      <c r="EN1573" t="e">
        <v>#REF!</v>
      </c>
      <c r="EP1573" t="e">
        <f t="shared" si="105"/>
        <v>#REF!</v>
      </c>
      <c r="EQ1573" t="e">
        <f t="shared" si="106"/>
        <v>#REF!</v>
      </c>
      <c r="ER1573" t="e">
        <f t="shared" si="107"/>
        <v>#REF!</v>
      </c>
    </row>
    <row r="1574" spans="142:148" x14ac:dyDescent="0.25">
      <c r="EL1574">
        <v>1567</v>
      </c>
      <c r="EM1574" t="e">
        <v>#REF!</v>
      </c>
      <c r="EN1574" t="e">
        <v>#REF!</v>
      </c>
      <c r="EP1574" t="e">
        <f t="shared" si="105"/>
        <v>#REF!</v>
      </c>
      <c r="EQ1574" t="e">
        <f t="shared" si="106"/>
        <v>#REF!</v>
      </c>
      <c r="ER1574" t="e">
        <f t="shared" si="107"/>
        <v>#REF!</v>
      </c>
    </row>
    <row r="1575" spans="142:148" x14ac:dyDescent="0.25">
      <c r="EL1575">
        <v>1568</v>
      </c>
      <c r="EM1575" t="e">
        <v>#REF!</v>
      </c>
      <c r="EN1575" t="e">
        <v>#REF!</v>
      </c>
      <c r="EP1575" t="e">
        <f t="shared" si="105"/>
        <v>#REF!</v>
      </c>
      <c r="EQ1575" t="e">
        <f t="shared" si="106"/>
        <v>#REF!</v>
      </c>
      <c r="ER1575" t="e">
        <f t="shared" si="107"/>
        <v>#REF!</v>
      </c>
    </row>
    <row r="1576" spans="142:148" x14ac:dyDescent="0.25">
      <c r="EL1576">
        <v>1569</v>
      </c>
      <c r="EM1576" t="e">
        <v>#REF!</v>
      </c>
      <c r="EN1576" t="e">
        <v>#REF!</v>
      </c>
      <c r="EP1576" t="e">
        <f t="shared" si="105"/>
        <v>#REF!</v>
      </c>
      <c r="EQ1576" t="e">
        <f t="shared" si="106"/>
        <v>#REF!</v>
      </c>
      <c r="ER1576" t="e">
        <f t="shared" si="107"/>
        <v>#REF!</v>
      </c>
    </row>
    <row r="1577" spans="142:148" x14ac:dyDescent="0.25">
      <c r="EL1577">
        <v>1570</v>
      </c>
      <c r="EM1577" t="e">
        <v>#REF!</v>
      </c>
      <c r="EN1577" t="e">
        <v>#REF!</v>
      </c>
      <c r="EP1577" t="e">
        <f t="shared" si="105"/>
        <v>#REF!</v>
      </c>
      <c r="EQ1577" t="e">
        <f t="shared" si="106"/>
        <v>#REF!</v>
      </c>
      <c r="ER1577" t="e">
        <f t="shared" si="107"/>
        <v>#REF!</v>
      </c>
    </row>
    <row r="1578" spans="142:148" x14ac:dyDescent="0.25">
      <c r="EL1578">
        <v>1571</v>
      </c>
      <c r="EM1578" t="e">
        <v>#REF!</v>
      </c>
      <c r="EN1578" t="e">
        <v>#REF!</v>
      </c>
      <c r="EP1578" t="e">
        <f t="shared" si="105"/>
        <v>#REF!</v>
      </c>
      <c r="EQ1578" t="e">
        <f t="shared" si="106"/>
        <v>#REF!</v>
      </c>
      <c r="ER1578" t="e">
        <f t="shared" si="107"/>
        <v>#REF!</v>
      </c>
    </row>
    <row r="1579" spans="142:148" x14ac:dyDescent="0.25">
      <c r="EL1579">
        <v>1572</v>
      </c>
      <c r="EM1579" t="e">
        <v>#REF!</v>
      </c>
      <c r="EN1579" t="e">
        <v>#REF!</v>
      </c>
      <c r="EP1579" t="e">
        <f t="shared" si="105"/>
        <v>#REF!</v>
      </c>
      <c r="EQ1579" t="e">
        <f t="shared" si="106"/>
        <v>#REF!</v>
      </c>
      <c r="ER1579" t="e">
        <f t="shared" si="107"/>
        <v>#REF!</v>
      </c>
    </row>
    <row r="1580" spans="142:148" x14ac:dyDescent="0.25">
      <c r="EL1580">
        <v>1573</v>
      </c>
      <c r="EM1580" t="e">
        <v>#REF!</v>
      </c>
      <c r="EN1580" t="e">
        <v>#REF!</v>
      </c>
      <c r="EP1580" t="e">
        <f t="shared" si="105"/>
        <v>#REF!</v>
      </c>
      <c r="EQ1580" t="e">
        <f t="shared" si="106"/>
        <v>#REF!</v>
      </c>
      <c r="ER1580" t="e">
        <f t="shared" si="107"/>
        <v>#REF!</v>
      </c>
    </row>
    <row r="1581" spans="142:148" x14ac:dyDescent="0.25">
      <c r="EL1581">
        <v>1574</v>
      </c>
      <c r="EM1581" t="e">
        <v>#REF!</v>
      </c>
      <c r="EN1581" t="e">
        <v>#REF!</v>
      </c>
      <c r="EP1581" t="e">
        <f t="shared" si="105"/>
        <v>#REF!</v>
      </c>
      <c r="EQ1581" t="e">
        <f t="shared" si="106"/>
        <v>#REF!</v>
      </c>
      <c r="ER1581" t="e">
        <f t="shared" si="107"/>
        <v>#REF!</v>
      </c>
    </row>
    <row r="1582" spans="142:148" x14ac:dyDescent="0.25">
      <c r="EL1582">
        <v>1575</v>
      </c>
      <c r="EM1582" t="e">
        <v>#REF!</v>
      </c>
      <c r="EN1582" t="e">
        <v>#REF!</v>
      </c>
      <c r="EP1582" t="e">
        <f t="shared" si="105"/>
        <v>#REF!</v>
      </c>
      <c r="EQ1582" t="e">
        <f t="shared" si="106"/>
        <v>#REF!</v>
      </c>
      <c r="ER1582" t="e">
        <f t="shared" si="107"/>
        <v>#REF!</v>
      </c>
    </row>
    <row r="1583" spans="142:148" x14ac:dyDescent="0.25">
      <c r="EL1583">
        <v>1576</v>
      </c>
      <c r="EM1583" t="e">
        <v>#REF!</v>
      </c>
      <c r="EN1583" t="e">
        <v>#REF!</v>
      </c>
      <c r="EP1583" t="e">
        <f t="shared" si="105"/>
        <v>#REF!</v>
      </c>
      <c r="EQ1583" t="e">
        <f t="shared" si="106"/>
        <v>#REF!</v>
      </c>
      <c r="ER1583" t="e">
        <f t="shared" si="107"/>
        <v>#REF!</v>
      </c>
    </row>
    <row r="1584" spans="142:148" x14ac:dyDescent="0.25">
      <c r="EL1584">
        <v>1577</v>
      </c>
      <c r="EM1584" t="e">
        <v>#REF!</v>
      </c>
      <c r="EN1584" t="e">
        <v>#REF!</v>
      </c>
      <c r="EP1584" t="e">
        <f t="shared" si="105"/>
        <v>#REF!</v>
      </c>
      <c r="EQ1584" t="e">
        <f t="shared" si="106"/>
        <v>#REF!</v>
      </c>
      <c r="ER1584" t="e">
        <f t="shared" si="107"/>
        <v>#REF!</v>
      </c>
    </row>
    <row r="1585" spans="142:148" x14ac:dyDescent="0.25">
      <c r="EL1585">
        <v>1578</v>
      </c>
      <c r="EM1585" t="e">
        <v>#REF!</v>
      </c>
      <c r="EN1585" t="e">
        <v>#REF!</v>
      </c>
      <c r="EP1585" t="e">
        <f t="shared" si="105"/>
        <v>#REF!</v>
      </c>
      <c r="EQ1585" t="e">
        <f t="shared" si="106"/>
        <v>#REF!</v>
      </c>
      <c r="ER1585" t="e">
        <f t="shared" si="107"/>
        <v>#REF!</v>
      </c>
    </row>
    <row r="1586" spans="142:148" x14ac:dyDescent="0.25">
      <c r="EL1586">
        <v>1579</v>
      </c>
      <c r="EM1586" t="e">
        <v>#REF!</v>
      </c>
      <c r="EN1586" t="e">
        <v>#REF!</v>
      </c>
      <c r="EP1586" t="e">
        <f t="shared" si="105"/>
        <v>#REF!</v>
      </c>
      <c r="EQ1586" t="e">
        <f t="shared" si="106"/>
        <v>#REF!</v>
      </c>
      <c r="ER1586" t="e">
        <f t="shared" si="107"/>
        <v>#REF!</v>
      </c>
    </row>
    <row r="1587" spans="142:148" x14ac:dyDescent="0.25">
      <c r="EL1587">
        <v>1580</v>
      </c>
      <c r="EM1587" t="e">
        <v>#REF!</v>
      </c>
      <c r="EN1587" t="e">
        <v>#REF!</v>
      </c>
      <c r="EP1587" t="e">
        <f t="shared" si="105"/>
        <v>#REF!</v>
      </c>
      <c r="EQ1587" t="e">
        <f t="shared" si="106"/>
        <v>#REF!</v>
      </c>
      <c r="ER1587" t="e">
        <f t="shared" si="107"/>
        <v>#REF!</v>
      </c>
    </row>
    <row r="1588" spans="142:148" x14ac:dyDescent="0.25">
      <c r="EL1588">
        <v>1581</v>
      </c>
      <c r="EM1588" t="e">
        <v>#REF!</v>
      </c>
      <c r="EN1588" t="e">
        <v>#REF!</v>
      </c>
      <c r="EP1588" t="e">
        <f t="shared" si="105"/>
        <v>#REF!</v>
      </c>
      <c r="EQ1588" t="e">
        <f t="shared" si="106"/>
        <v>#REF!</v>
      </c>
      <c r="ER1588" t="e">
        <f t="shared" si="107"/>
        <v>#REF!</v>
      </c>
    </row>
    <row r="1589" spans="142:148" x14ac:dyDescent="0.25">
      <c r="EL1589">
        <v>1582</v>
      </c>
      <c r="EM1589" t="e">
        <v>#REF!</v>
      </c>
      <c r="EN1589" t="e">
        <v>#REF!</v>
      </c>
      <c r="EP1589" t="e">
        <f t="shared" si="105"/>
        <v>#REF!</v>
      </c>
      <c r="EQ1589" t="e">
        <f t="shared" si="106"/>
        <v>#REF!</v>
      </c>
      <c r="ER1589" t="e">
        <f t="shared" si="107"/>
        <v>#REF!</v>
      </c>
    </row>
    <row r="1590" spans="142:148" x14ac:dyDescent="0.25">
      <c r="EL1590">
        <v>1583</v>
      </c>
      <c r="EM1590" t="e">
        <v>#REF!</v>
      </c>
      <c r="EN1590" t="e">
        <v>#REF!</v>
      </c>
      <c r="EP1590" t="e">
        <f t="shared" si="105"/>
        <v>#REF!</v>
      </c>
      <c r="EQ1590" t="e">
        <f t="shared" si="106"/>
        <v>#REF!</v>
      </c>
      <c r="ER1590" t="e">
        <f t="shared" si="107"/>
        <v>#REF!</v>
      </c>
    </row>
    <row r="1591" spans="142:148" x14ac:dyDescent="0.25">
      <c r="EL1591">
        <v>1584</v>
      </c>
      <c r="EM1591" t="e">
        <v>#REF!</v>
      </c>
      <c r="EN1591" t="e">
        <v>#REF!</v>
      </c>
      <c r="EP1591" t="e">
        <f t="shared" si="105"/>
        <v>#REF!</v>
      </c>
      <c r="EQ1591" t="e">
        <f t="shared" si="106"/>
        <v>#REF!</v>
      </c>
      <c r="ER1591" t="e">
        <f t="shared" si="107"/>
        <v>#REF!</v>
      </c>
    </row>
    <row r="1592" spans="142:148" x14ac:dyDescent="0.25">
      <c r="EL1592">
        <v>1585</v>
      </c>
      <c r="EM1592" t="e">
        <v>#REF!</v>
      </c>
      <c r="EN1592" t="e">
        <v>#REF!</v>
      </c>
      <c r="EP1592" t="e">
        <f t="shared" si="105"/>
        <v>#REF!</v>
      </c>
      <c r="EQ1592" t="e">
        <f t="shared" si="106"/>
        <v>#REF!</v>
      </c>
      <c r="ER1592" t="e">
        <f t="shared" si="107"/>
        <v>#REF!</v>
      </c>
    </row>
    <row r="1593" spans="142:148" x14ac:dyDescent="0.25">
      <c r="EL1593">
        <v>1586</v>
      </c>
      <c r="EM1593" t="e">
        <v>#REF!</v>
      </c>
      <c r="EN1593" t="e">
        <v>#REF!</v>
      </c>
      <c r="EP1593" t="e">
        <f t="shared" si="105"/>
        <v>#REF!</v>
      </c>
      <c r="EQ1593" t="e">
        <f t="shared" si="106"/>
        <v>#REF!</v>
      </c>
      <c r="ER1593" t="e">
        <f t="shared" si="107"/>
        <v>#REF!</v>
      </c>
    </row>
    <row r="1594" spans="142:148" x14ac:dyDescent="0.25">
      <c r="EL1594">
        <v>1587</v>
      </c>
      <c r="EM1594" t="e">
        <v>#REF!</v>
      </c>
      <c r="EN1594" t="e">
        <v>#REF!</v>
      </c>
      <c r="EP1594" t="e">
        <f t="shared" si="105"/>
        <v>#REF!</v>
      </c>
      <c r="EQ1594" t="e">
        <f t="shared" si="106"/>
        <v>#REF!</v>
      </c>
      <c r="ER1594" t="e">
        <f t="shared" si="107"/>
        <v>#REF!</v>
      </c>
    </row>
    <row r="1595" spans="142:148" x14ac:dyDescent="0.25">
      <c r="EL1595">
        <v>1588</v>
      </c>
      <c r="EM1595" t="e">
        <v>#REF!</v>
      </c>
      <c r="EN1595" t="e">
        <v>#REF!</v>
      </c>
      <c r="EP1595" t="e">
        <f t="shared" si="105"/>
        <v>#REF!</v>
      </c>
      <c r="EQ1595" t="e">
        <f t="shared" si="106"/>
        <v>#REF!</v>
      </c>
      <c r="ER1595" t="e">
        <f t="shared" si="107"/>
        <v>#REF!</v>
      </c>
    </row>
    <row r="1596" spans="142:148" x14ac:dyDescent="0.25">
      <c r="EL1596">
        <v>1589</v>
      </c>
      <c r="EM1596" t="e">
        <v>#REF!</v>
      </c>
      <c r="EN1596" t="e">
        <v>#REF!</v>
      </c>
      <c r="EP1596" t="e">
        <f t="shared" si="105"/>
        <v>#REF!</v>
      </c>
      <c r="EQ1596" t="e">
        <f t="shared" si="106"/>
        <v>#REF!</v>
      </c>
      <c r="ER1596" t="e">
        <f t="shared" si="107"/>
        <v>#REF!</v>
      </c>
    </row>
    <row r="1597" spans="142:148" x14ac:dyDescent="0.25">
      <c r="EL1597">
        <v>1590</v>
      </c>
      <c r="EM1597" t="e">
        <v>#REF!</v>
      </c>
      <c r="EN1597" t="e">
        <v>#REF!</v>
      </c>
      <c r="EP1597" t="e">
        <f t="shared" si="105"/>
        <v>#REF!</v>
      </c>
      <c r="EQ1597" t="e">
        <f t="shared" si="106"/>
        <v>#REF!</v>
      </c>
      <c r="ER1597" t="e">
        <f t="shared" si="107"/>
        <v>#REF!</v>
      </c>
    </row>
    <row r="1598" spans="142:148" x14ac:dyDescent="0.25">
      <c r="EL1598">
        <v>1591</v>
      </c>
      <c r="EM1598" t="e">
        <v>#REF!</v>
      </c>
      <c r="EN1598" t="e">
        <v>#REF!</v>
      </c>
      <c r="EP1598" t="e">
        <f t="shared" si="105"/>
        <v>#REF!</v>
      </c>
      <c r="EQ1598" t="e">
        <f t="shared" si="106"/>
        <v>#REF!</v>
      </c>
      <c r="ER1598" t="e">
        <f t="shared" si="107"/>
        <v>#REF!</v>
      </c>
    </row>
    <row r="1599" spans="142:148" x14ac:dyDescent="0.25">
      <c r="EL1599">
        <v>1592</v>
      </c>
      <c r="EM1599" t="e">
        <v>#REF!</v>
      </c>
      <c r="EN1599" t="e">
        <v>#REF!</v>
      </c>
      <c r="EP1599" t="e">
        <f t="shared" si="105"/>
        <v>#REF!</v>
      </c>
      <c r="EQ1599" t="e">
        <f t="shared" si="106"/>
        <v>#REF!</v>
      </c>
      <c r="ER1599" t="e">
        <f t="shared" si="107"/>
        <v>#REF!</v>
      </c>
    </row>
    <row r="1600" spans="142:148" x14ac:dyDescent="0.25">
      <c r="EL1600">
        <v>1593</v>
      </c>
      <c r="EM1600" t="e">
        <v>#REF!</v>
      </c>
      <c r="EN1600" t="e">
        <v>#REF!</v>
      </c>
      <c r="EP1600" t="e">
        <f t="shared" si="105"/>
        <v>#REF!</v>
      </c>
      <c r="EQ1600" t="e">
        <f t="shared" si="106"/>
        <v>#REF!</v>
      </c>
      <c r="ER1600" t="e">
        <f t="shared" si="107"/>
        <v>#REF!</v>
      </c>
    </row>
    <row r="1601" spans="142:148" x14ac:dyDescent="0.25">
      <c r="EL1601">
        <v>1594</v>
      </c>
      <c r="EM1601" t="e">
        <v>#REF!</v>
      </c>
      <c r="EN1601" t="e">
        <v>#REF!</v>
      </c>
      <c r="EP1601" t="e">
        <f t="shared" si="105"/>
        <v>#REF!</v>
      </c>
      <c r="EQ1601" t="e">
        <f t="shared" si="106"/>
        <v>#REF!</v>
      </c>
      <c r="ER1601" t="e">
        <f t="shared" si="107"/>
        <v>#REF!</v>
      </c>
    </row>
    <row r="1602" spans="142:148" x14ac:dyDescent="0.25">
      <c r="EL1602">
        <v>1595</v>
      </c>
      <c r="EM1602" t="e">
        <v>#REF!</v>
      </c>
      <c r="EN1602" t="e">
        <v>#REF!</v>
      </c>
      <c r="EP1602" t="e">
        <f t="shared" si="105"/>
        <v>#REF!</v>
      </c>
      <c r="EQ1602" t="e">
        <f t="shared" si="106"/>
        <v>#REF!</v>
      </c>
      <c r="ER1602" t="e">
        <f t="shared" si="107"/>
        <v>#REF!</v>
      </c>
    </row>
    <row r="1603" spans="142:148" x14ac:dyDescent="0.25">
      <c r="EL1603">
        <v>1596</v>
      </c>
      <c r="EM1603" t="e">
        <v>#REF!</v>
      </c>
      <c r="EN1603" t="e">
        <v>#REF!</v>
      </c>
      <c r="EP1603" t="e">
        <f t="shared" si="105"/>
        <v>#REF!</v>
      </c>
      <c r="EQ1603" t="e">
        <f t="shared" si="106"/>
        <v>#REF!</v>
      </c>
      <c r="ER1603" t="e">
        <f t="shared" si="107"/>
        <v>#REF!</v>
      </c>
    </row>
    <row r="1604" spans="142:148" x14ac:dyDescent="0.25">
      <c r="EL1604">
        <v>1597</v>
      </c>
      <c r="EM1604" t="e">
        <v>#REF!</v>
      </c>
      <c r="EN1604" t="e">
        <v>#REF!</v>
      </c>
      <c r="EP1604" t="e">
        <f t="shared" si="105"/>
        <v>#REF!</v>
      </c>
      <c r="EQ1604" t="e">
        <f t="shared" si="106"/>
        <v>#REF!</v>
      </c>
      <c r="ER1604" t="e">
        <f t="shared" si="107"/>
        <v>#REF!</v>
      </c>
    </row>
    <row r="1605" spans="142:148" x14ac:dyDescent="0.25">
      <c r="EL1605">
        <v>1598</v>
      </c>
      <c r="EM1605" t="e">
        <v>#REF!</v>
      </c>
      <c r="EN1605" t="e">
        <v>#REF!</v>
      </c>
      <c r="EP1605" t="e">
        <f t="shared" si="105"/>
        <v>#REF!</v>
      </c>
      <c r="EQ1605" t="e">
        <f t="shared" si="106"/>
        <v>#REF!</v>
      </c>
      <c r="ER1605" t="e">
        <f t="shared" si="107"/>
        <v>#REF!</v>
      </c>
    </row>
    <row r="1606" spans="142:148" x14ac:dyDescent="0.25">
      <c r="EL1606">
        <v>1599</v>
      </c>
      <c r="EM1606" t="e">
        <v>#REF!</v>
      </c>
      <c r="EN1606" t="e">
        <v>#REF!</v>
      </c>
      <c r="EP1606" t="e">
        <f t="shared" si="105"/>
        <v>#REF!</v>
      </c>
      <c r="EQ1606" t="e">
        <f t="shared" si="106"/>
        <v>#REF!</v>
      </c>
      <c r="ER1606" t="e">
        <f t="shared" si="107"/>
        <v>#REF!</v>
      </c>
    </row>
    <row r="1607" spans="142:148" x14ac:dyDescent="0.25">
      <c r="EL1607">
        <v>1600</v>
      </c>
      <c r="EM1607" t="e">
        <v>#REF!</v>
      </c>
      <c r="EN1607" t="e">
        <v>#REF!</v>
      </c>
      <c r="EP1607" t="e">
        <f t="shared" si="105"/>
        <v>#REF!</v>
      </c>
      <c r="EQ1607" t="e">
        <f t="shared" si="106"/>
        <v>#REF!</v>
      </c>
      <c r="ER1607" t="e">
        <f t="shared" si="107"/>
        <v>#REF!</v>
      </c>
    </row>
    <row r="1608" spans="142:148" x14ac:dyDescent="0.25">
      <c r="EL1608">
        <v>1601</v>
      </c>
      <c r="EM1608" t="e">
        <v>#REF!</v>
      </c>
      <c r="EN1608" t="e">
        <v>#REF!</v>
      </c>
      <c r="EP1608" t="e">
        <f t="shared" ref="EP1608:EP1671" si="108">IF(EM1608&gt;EN1608,1,0)</f>
        <v>#REF!</v>
      </c>
      <c r="EQ1608" t="e">
        <f t="shared" ref="EQ1608:EQ1671" si="109">IF(EP1608&gt;0,0,1)</f>
        <v>#REF!</v>
      </c>
      <c r="ER1608" t="e">
        <f t="shared" ref="ER1608:ER1671" si="110">IF(EM1608&gt;EN1608,EM1608-EN1608,EN1608-EM1608)</f>
        <v>#REF!</v>
      </c>
    </row>
    <row r="1609" spans="142:148" x14ac:dyDescent="0.25">
      <c r="EL1609">
        <v>1602</v>
      </c>
      <c r="EM1609" t="e">
        <v>#REF!</v>
      </c>
      <c r="EN1609" t="e">
        <v>#REF!</v>
      </c>
      <c r="EP1609" t="e">
        <f t="shared" si="108"/>
        <v>#REF!</v>
      </c>
      <c r="EQ1609" t="e">
        <f t="shared" si="109"/>
        <v>#REF!</v>
      </c>
      <c r="ER1609" t="e">
        <f t="shared" si="110"/>
        <v>#REF!</v>
      </c>
    </row>
    <row r="1610" spans="142:148" x14ac:dyDescent="0.25">
      <c r="EL1610">
        <v>1603</v>
      </c>
      <c r="EM1610" t="e">
        <v>#REF!</v>
      </c>
      <c r="EN1610" t="e">
        <v>#REF!</v>
      </c>
      <c r="EP1610" t="e">
        <f t="shared" si="108"/>
        <v>#REF!</v>
      </c>
      <c r="EQ1610" t="e">
        <f t="shared" si="109"/>
        <v>#REF!</v>
      </c>
      <c r="ER1610" t="e">
        <f t="shared" si="110"/>
        <v>#REF!</v>
      </c>
    </row>
    <row r="1611" spans="142:148" x14ac:dyDescent="0.25">
      <c r="EL1611">
        <v>1604</v>
      </c>
      <c r="EM1611" t="e">
        <v>#REF!</v>
      </c>
      <c r="EN1611" t="e">
        <v>#REF!</v>
      </c>
      <c r="EP1611" t="e">
        <f t="shared" si="108"/>
        <v>#REF!</v>
      </c>
      <c r="EQ1611" t="e">
        <f t="shared" si="109"/>
        <v>#REF!</v>
      </c>
      <c r="ER1611" t="e">
        <f t="shared" si="110"/>
        <v>#REF!</v>
      </c>
    </row>
    <row r="1612" spans="142:148" x14ac:dyDescent="0.25">
      <c r="EL1612">
        <v>1605</v>
      </c>
      <c r="EM1612" t="e">
        <v>#REF!</v>
      </c>
      <c r="EN1612" t="e">
        <v>#REF!</v>
      </c>
      <c r="EP1612" t="e">
        <f t="shared" si="108"/>
        <v>#REF!</v>
      </c>
      <c r="EQ1612" t="e">
        <f t="shared" si="109"/>
        <v>#REF!</v>
      </c>
      <c r="ER1612" t="e">
        <f t="shared" si="110"/>
        <v>#REF!</v>
      </c>
    </row>
    <row r="1613" spans="142:148" x14ac:dyDescent="0.25">
      <c r="EL1613">
        <v>1606</v>
      </c>
      <c r="EM1613" t="e">
        <v>#REF!</v>
      </c>
      <c r="EN1613" t="e">
        <v>#REF!</v>
      </c>
      <c r="EP1613" t="e">
        <f t="shared" si="108"/>
        <v>#REF!</v>
      </c>
      <c r="EQ1613" t="e">
        <f t="shared" si="109"/>
        <v>#REF!</v>
      </c>
      <c r="ER1613" t="e">
        <f t="shared" si="110"/>
        <v>#REF!</v>
      </c>
    </row>
    <row r="1614" spans="142:148" x14ac:dyDescent="0.25">
      <c r="EL1614">
        <v>1607</v>
      </c>
      <c r="EM1614" t="e">
        <v>#REF!</v>
      </c>
      <c r="EN1614" t="e">
        <v>#REF!</v>
      </c>
      <c r="EP1614" t="e">
        <f t="shared" si="108"/>
        <v>#REF!</v>
      </c>
      <c r="EQ1614" t="e">
        <f t="shared" si="109"/>
        <v>#REF!</v>
      </c>
      <c r="ER1614" t="e">
        <f t="shared" si="110"/>
        <v>#REF!</v>
      </c>
    </row>
    <row r="1615" spans="142:148" x14ac:dyDescent="0.25">
      <c r="EL1615">
        <v>1608</v>
      </c>
      <c r="EM1615" t="e">
        <v>#REF!</v>
      </c>
      <c r="EN1615" t="e">
        <v>#REF!</v>
      </c>
      <c r="EP1615" t="e">
        <f t="shared" si="108"/>
        <v>#REF!</v>
      </c>
      <c r="EQ1615" t="e">
        <f t="shared" si="109"/>
        <v>#REF!</v>
      </c>
      <c r="ER1615" t="e">
        <f t="shared" si="110"/>
        <v>#REF!</v>
      </c>
    </row>
    <row r="1616" spans="142:148" x14ac:dyDescent="0.25">
      <c r="EL1616">
        <v>1609</v>
      </c>
      <c r="EM1616" t="e">
        <v>#REF!</v>
      </c>
      <c r="EN1616" t="e">
        <v>#REF!</v>
      </c>
      <c r="EP1616" t="e">
        <f t="shared" si="108"/>
        <v>#REF!</v>
      </c>
      <c r="EQ1616" t="e">
        <f t="shared" si="109"/>
        <v>#REF!</v>
      </c>
      <c r="ER1616" t="e">
        <f t="shared" si="110"/>
        <v>#REF!</v>
      </c>
    </row>
    <row r="1617" spans="142:148" x14ac:dyDescent="0.25">
      <c r="EL1617">
        <v>1610</v>
      </c>
      <c r="EM1617" t="e">
        <v>#REF!</v>
      </c>
      <c r="EN1617" t="e">
        <v>#REF!</v>
      </c>
      <c r="EP1617" t="e">
        <f t="shared" si="108"/>
        <v>#REF!</v>
      </c>
      <c r="EQ1617" t="e">
        <f t="shared" si="109"/>
        <v>#REF!</v>
      </c>
      <c r="ER1617" t="e">
        <f t="shared" si="110"/>
        <v>#REF!</v>
      </c>
    </row>
    <row r="1618" spans="142:148" x14ac:dyDescent="0.25">
      <c r="EL1618">
        <v>1611</v>
      </c>
      <c r="EM1618" t="e">
        <v>#REF!</v>
      </c>
      <c r="EN1618" t="e">
        <v>#REF!</v>
      </c>
      <c r="EP1618" t="e">
        <f t="shared" si="108"/>
        <v>#REF!</v>
      </c>
      <c r="EQ1618" t="e">
        <f t="shared" si="109"/>
        <v>#REF!</v>
      </c>
      <c r="ER1618" t="e">
        <f t="shared" si="110"/>
        <v>#REF!</v>
      </c>
    </row>
    <row r="1619" spans="142:148" x14ac:dyDescent="0.25">
      <c r="EL1619">
        <v>1612</v>
      </c>
      <c r="EM1619" t="e">
        <v>#REF!</v>
      </c>
      <c r="EN1619" t="e">
        <v>#REF!</v>
      </c>
      <c r="EP1619" t="e">
        <f t="shared" si="108"/>
        <v>#REF!</v>
      </c>
      <c r="EQ1619" t="e">
        <f t="shared" si="109"/>
        <v>#REF!</v>
      </c>
      <c r="ER1619" t="e">
        <f t="shared" si="110"/>
        <v>#REF!</v>
      </c>
    </row>
    <row r="1620" spans="142:148" x14ac:dyDescent="0.25">
      <c r="EL1620">
        <v>1613</v>
      </c>
      <c r="EM1620" t="e">
        <v>#REF!</v>
      </c>
      <c r="EN1620" t="e">
        <v>#REF!</v>
      </c>
      <c r="EP1620" t="e">
        <f t="shared" si="108"/>
        <v>#REF!</v>
      </c>
      <c r="EQ1620" t="e">
        <f t="shared" si="109"/>
        <v>#REF!</v>
      </c>
      <c r="ER1620" t="e">
        <f t="shared" si="110"/>
        <v>#REF!</v>
      </c>
    </row>
    <row r="1621" spans="142:148" x14ac:dyDescent="0.25">
      <c r="EL1621">
        <v>1614</v>
      </c>
      <c r="EM1621" t="e">
        <v>#REF!</v>
      </c>
      <c r="EN1621" t="e">
        <v>#REF!</v>
      </c>
      <c r="EP1621" t="e">
        <f t="shared" si="108"/>
        <v>#REF!</v>
      </c>
      <c r="EQ1621" t="e">
        <f t="shared" si="109"/>
        <v>#REF!</v>
      </c>
      <c r="ER1621" t="e">
        <f t="shared" si="110"/>
        <v>#REF!</v>
      </c>
    </row>
    <row r="1622" spans="142:148" x14ac:dyDescent="0.25">
      <c r="EL1622">
        <v>1615</v>
      </c>
      <c r="EM1622" t="e">
        <v>#REF!</v>
      </c>
      <c r="EN1622" t="e">
        <v>#REF!</v>
      </c>
      <c r="EP1622" t="e">
        <f t="shared" si="108"/>
        <v>#REF!</v>
      </c>
      <c r="EQ1622" t="e">
        <f t="shared" si="109"/>
        <v>#REF!</v>
      </c>
      <c r="ER1622" t="e">
        <f t="shared" si="110"/>
        <v>#REF!</v>
      </c>
    </row>
    <row r="1623" spans="142:148" x14ac:dyDescent="0.25">
      <c r="EL1623">
        <v>1616</v>
      </c>
      <c r="EM1623" t="e">
        <v>#REF!</v>
      </c>
      <c r="EN1623" t="e">
        <v>#REF!</v>
      </c>
      <c r="EP1623" t="e">
        <f t="shared" si="108"/>
        <v>#REF!</v>
      </c>
      <c r="EQ1623" t="e">
        <f t="shared" si="109"/>
        <v>#REF!</v>
      </c>
      <c r="ER1623" t="e">
        <f t="shared" si="110"/>
        <v>#REF!</v>
      </c>
    </row>
    <row r="1624" spans="142:148" x14ac:dyDescent="0.25">
      <c r="EL1624">
        <v>1617</v>
      </c>
      <c r="EM1624" t="e">
        <v>#REF!</v>
      </c>
      <c r="EN1624" t="e">
        <v>#REF!</v>
      </c>
      <c r="EP1624" t="e">
        <f t="shared" si="108"/>
        <v>#REF!</v>
      </c>
      <c r="EQ1624" t="e">
        <f t="shared" si="109"/>
        <v>#REF!</v>
      </c>
      <c r="ER1624" t="e">
        <f t="shared" si="110"/>
        <v>#REF!</v>
      </c>
    </row>
    <row r="1625" spans="142:148" x14ac:dyDescent="0.25">
      <c r="EL1625">
        <v>1618</v>
      </c>
      <c r="EM1625" t="e">
        <v>#REF!</v>
      </c>
      <c r="EN1625" t="e">
        <v>#REF!</v>
      </c>
      <c r="EP1625" t="e">
        <f t="shared" si="108"/>
        <v>#REF!</v>
      </c>
      <c r="EQ1625" t="e">
        <f t="shared" si="109"/>
        <v>#REF!</v>
      </c>
      <c r="ER1625" t="e">
        <f t="shared" si="110"/>
        <v>#REF!</v>
      </c>
    </row>
    <row r="1626" spans="142:148" x14ac:dyDescent="0.25">
      <c r="EL1626">
        <v>1619</v>
      </c>
      <c r="EM1626" t="e">
        <v>#REF!</v>
      </c>
      <c r="EN1626" t="e">
        <v>#REF!</v>
      </c>
      <c r="EP1626" t="e">
        <f t="shared" si="108"/>
        <v>#REF!</v>
      </c>
      <c r="EQ1626" t="e">
        <f t="shared" si="109"/>
        <v>#REF!</v>
      </c>
      <c r="ER1626" t="e">
        <f t="shared" si="110"/>
        <v>#REF!</v>
      </c>
    </row>
    <row r="1627" spans="142:148" x14ac:dyDescent="0.25">
      <c r="EL1627">
        <v>1620</v>
      </c>
      <c r="EM1627" t="e">
        <v>#REF!</v>
      </c>
      <c r="EN1627" t="e">
        <v>#REF!</v>
      </c>
      <c r="EP1627" t="e">
        <f t="shared" si="108"/>
        <v>#REF!</v>
      </c>
      <c r="EQ1627" t="e">
        <f t="shared" si="109"/>
        <v>#REF!</v>
      </c>
      <c r="ER1627" t="e">
        <f t="shared" si="110"/>
        <v>#REF!</v>
      </c>
    </row>
    <row r="1628" spans="142:148" x14ac:dyDescent="0.25">
      <c r="EL1628">
        <v>1621</v>
      </c>
      <c r="EM1628" t="e">
        <v>#REF!</v>
      </c>
      <c r="EN1628" t="e">
        <v>#REF!</v>
      </c>
      <c r="EP1628" t="e">
        <f t="shared" si="108"/>
        <v>#REF!</v>
      </c>
      <c r="EQ1628" t="e">
        <f t="shared" si="109"/>
        <v>#REF!</v>
      </c>
      <c r="ER1628" t="e">
        <f t="shared" si="110"/>
        <v>#REF!</v>
      </c>
    </row>
    <row r="1629" spans="142:148" x14ac:dyDescent="0.25">
      <c r="EL1629">
        <v>1622</v>
      </c>
      <c r="EM1629" t="e">
        <v>#REF!</v>
      </c>
      <c r="EN1629" t="e">
        <v>#REF!</v>
      </c>
      <c r="EP1629" t="e">
        <f t="shared" si="108"/>
        <v>#REF!</v>
      </c>
      <c r="EQ1629" t="e">
        <f t="shared" si="109"/>
        <v>#REF!</v>
      </c>
      <c r="ER1629" t="e">
        <f t="shared" si="110"/>
        <v>#REF!</v>
      </c>
    </row>
    <row r="1630" spans="142:148" x14ac:dyDescent="0.25">
      <c r="EL1630">
        <v>1623</v>
      </c>
      <c r="EM1630" t="e">
        <v>#REF!</v>
      </c>
      <c r="EN1630" t="e">
        <v>#REF!</v>
      </c>
      <c r="EP1630" t="e">
        <f t="shared" si="108"/>
        <v>#REF!</v>
      </c>
      <c r="EQ1630" t="e">
        <f t="shared" si="109"/>
        <v>#REF!</v>
      </c>
      <c r="ER1630" t="e">
        <f t="shared" si="110"/>
        <v>#REF!</v>
      </c>
    </row>
    <row r="1631" spans="142:148" x14ac:dyDescent="0.25">
      <c r="EL1631">
        <v>1624</v>
      </c>
      <c r="EM1631" t="e">
        <v>#REF!</v>
      </c>
      <c r="EN1631" t="e">
        <v>#REF!</v>
      </c>
      <c r="EP1631" t="e">
        <f t="shared" si="108"/>
        <v>#REF!</v>
      </c>
      <c r="EQ1631" t="e">
        <f t="shared" si="109"/>
        <v>#REF!</v>
      </c>
      <c r="ER1631" t="e">
        <f t="shared" si="110"/>
        <v>#REF!</v>
      </c>
    </row>
    <row r="1632" spans="142:148" x14ac:dyDescent="0.25">
      <c r="EL1632">
        <v>1625</v>
      </c>
      <c r="EM1632" t="e">
        <v>#REF!</v>
      </c>
      <c r="EN1632" t="e">
        <v>#REF!</v>
      </c>
      <c r="EP1632" t="e">
        <f t="shared" si="108"/>
        <v>#REF!</v>
      </c>
      <c r="EQ1632" t="e">
        <f t="shared" si="109"/>
        <v>#REF!</v>
      </c>
      <c r="ER1632" t="e">
        <f t="shared" si="110"/>
        <v>#REF!</v>
      </c>
    </row>
    <row r="1633" spans="142:148" x14ac:dyDescent="0.25">
      <c r="EL1633">
        <v>1626</v>
      </c>
      <c r="EM1633" t="e">
        <v>#REF!</v>
      </c>
      <c r="EN1633" t="e">
        <v>#REF!</v>
      </c>
      <c r="EP1633" t="e">
        <f t="shared" si="108"/>
        <v>#REF!</v>
      </c>
      <c r="EQ1633" t="e">
        <f t="shared" si="109"/>
        <v>#REF!</v>
      </c>
      <c r="ER1633" t="e">
        <f t="shared" si="110"/>
        <v>#REF!</v>
      </c>
    </row>
    <row r="1634" spans="142:148" x14ac:dyDescent="0.25">
      <c r="EL1634">
        <v>1627</v>
      </c>
      <c r="EM1634" t="e">
        <v>#REF!</v>
      </c>
      <c r="EN1634" t="e">
        <v>#REF!</v>
      </c>
      <c r="EP1634" t="e">
        <f t="shared" si="108"/>
        <v>#REF!</v>
      </c>
      <c r="EQ1634" t="e">
        <f t="shared" si="109"/>
        <v>#REF!</v>
      </c>
      <c r="ER1634" t="e">
        <f t="shared" si="110"/>
        <v>#REF!</v>
      </c>
    </row>
    <row r="1635" spans="142:148" x14ac:dyDescent="0.25">
      <c r="EL1635">
        <v>1628</v>
      </c>
      <c r="EM1635" t="e">
        <v>#REF!</v>
      </c>
      <c r="EN1635" t="e">
        <v>#REF!</v>
      </c>
      <c r="EP1635" t="e">
        <f t="shared" si="108"/>
        <v>#REF!</v>
      </c>
      <c r="EQ1635" t="e">
        <f t="shared" si="109"/>
        <v>#REF!</v>
      </c>
      <c r="ER1635" t="e">
        <f t="shared" si="110"/>
        <v>#REF!</v>
      </c>
    </row>
    <row r="1636" spans="142:148" x14ac:dyDescent="0.25">
      <c r="EL1636">
        <v>1629</v>
      </c>
      <c r="EM1636" t="e">
        <v>#REF!</v>
      </c>
      <c r="EN1636" t="e">
        <v>#REF!</v>
      </c>
      <c r="EP1636" t="e">
        <f t="shared" si="108"/>
        <v>#REF!</v>
      </c>
      <c r="EQ1636" t="e">
        <f t="shared" si="109"/>
        <v>#REF!</v>
      </c>
      <c r="ER1636" t="e">
        <f t="shared" si="110"/>
        <v>#REF!</v>
      </c>
    </row>
    <row r="1637" spans="142:148" x14ac:dyDescent="0.25">
      <c r="EL1637">
        <v>1630</v>
      </c>
      <c r="EM1637" t="e">
        <v>#REF!</v>
      </c>
      <c r="EN1637" t="e">
        <v>#REF!</v>
      </c>
      <c r="EP1637" t="e">
        <f t="shared" si="108"/>
        <v>#REF!</v>
      </c>
      <c r="EQ1637" t="e">
        <f t="shared" si="109"/>
        <v>#REF!</v>
      </c>
      <c r="ER1637" t="e">
        <f t="shared" si="110"/>
        <v>#REF!</v>
      </c>
    </row>
    <row r="1638" spans="142:148" x14ac:dyDescent="0.25">
      <c r="EL1638">
        <v>1631</v>
      </c>
      <c r="EM1638" t="e">
        <v>#REF!</v>
      </c>
      <c r="EN1638" t="e">
        <v>#REF!</v>
      </c>
      <c r="EP1638" t="e">
        <f t="shared" si="108"/>
        <v>#REF!</v>
      </c>
      <c r="EQ1638" t="e">
        <f t="shared" si="109"/>
        <v>#REF!</v>
      </c>
      <c r="ER1638" t="e">
        <f t="shared" si="110"/>
        <v>#REF!</v>
      </c>
    </row>
    <row r="1639" spans="142:148" x14ac:dyDescent="0.25">
      <c r="EL1639">
        <v>1632</v>
      </c>
      <c r="EM1639" t="e">
        <v>#REF!</v>
      </c>
      <c r="EN1639" t="e">
        <v>#REF!</v>
      </c>
      <c r="EP1639" t="e">
        <f t="shared" si="108"/>
        <v>#REF!</v>
      </c>
      <c r="EQ1639" t="e">
        <f t="shared" si="109"/>
        <v>#REF!</v>
      </c>
      <c r="ER1639" t="e">
        <f t="shared" si="110"/>
        <v>#REF!</v>
      </c>
    </row>
    <row r="1640" spans="142:148" x14ac:dyDescent="0.25">
      <c r="EL1640">
        <v>1633</v>
      </c>
      <c r="EM1640" t="e">
        <v>#REF!</v>
      </c>
      <c r="EN1640" t="e">
        <v>#REF!</v>
      </c>
      <c r="EP1640" t="e">
        <f t="shared" si="108"/>
        <v>#REF!</v>
      </c>
      <c r="EQ1640" t="e">
        <f t="shared" si="109"/>
        <v>#REF!</v>
      </c>
      <c r="ER1640" t="e">
        <f t="shared" si="110"/>
        <v>#REF!</v>
      </c>
    </row>
    <row r="1641" spans="142:148" x14ac:dyDescent="0.25">
      <c r="EL1641">
        <v>1634</v>
      </c>
      <c r="EM1641" t="e">
        <v>#REF!</v>
      </c>
      <c r="EN1641" t="e">
        <v>#REF!</v>
      </c>
      <c r="EP1641" t="e">
        <f t="shared" si="108"/>
        <v>#REF!</v>
      </c>
      <c r="EQ1641" t="e">
        <f t="shared" si="109"/>
        <v>#REF!</v>
      </c>
      <c r="ER1641" t="e">
        <f t="shared" si="110"/>
        <v>#REF!</v>
      </c>
    </row>
    <row r="1642" spans="142:148" x14ac:dyDescent="0.25">
      <c r="EL1642">
        <v>1635</v>
      </c>
      <c r="EM1642" t="e">
        <v>#REF!</v>
      </c>
      <c r="EN1642" t="e">
        <v>#REF!</v>
      </c>
      <c r="EP1642" t="e">
        <f t="shared" si="108"/>
        <v>#REF!</v>
      </c>
      <c r="EQ1642" t="e">
        <f t="shared" si="109"/>
        <v>#REF!</v>
      </c>
      <c r="ER1642" t="e">
        <f t="shared" si="110"/>
        <v>#REF!</v>
      </c>
    </row>
    <row r="1643" spans="142:148" x14ac:dyDescent="0.25">
      <c r="EL1643">
        <v>1636</v>
      </c>
      <c r="EM1643" t="e">
        <v>#REF!</v>
      </c>
      <c r="EN1643" t="e">
        <v>#REF!</v>
      </c>
      <c r="EP1643" t="e">
        <f t="shared" si="108"/>
        <v>#REF!</v>
      </c>
      <c r="EQ1643" t="e">
        <f t="shared" si="109"/>
        <v>#REF!</v>
      </c>
      <c r="ER1643" t="e">
        <f t="shared" si="110"/>
        <v>#REF!</v>
      </c>
    </row>
    <row r="1644" spans="142:148" x14ac:dyDescent="0.25">
      <c r="EL1644">
        <v>1637</v>
      </c>
      <c r="EM1644" t="e">
        <v>#REF!</v>
      </c>
      <c r="EN1644" t="e">
        <v>#REF!</v>
      </c>
      <c r="EP1644" t="e">
        <f t="shared" si="108"/>
        <v>#REF!</v>
      </c>
      <c r="EQ1644" t="e">
        <f t="shared" si="109"/>
        <v>#REF!</v>
      </c>
      <c r="ER1644" t="e">
        <f t="shared" si="110"/>
        <v>#REF!</v>
      </c>
    </row>
    <row r="1645" spans="142:148" x14ac:dyDescent="0.25">
      <c r="EL1645">
        <v>1638</v>
      </c>
      <c r="EM1645" t="e">
        <v>#REF!</v>
      </c>
      <c r="EN1645" t="e">
        <v>#REF!</v>
      </c>
      <c r="EP1645" t="e">
        <f t="shared" si="108"/>
        <v>#REF!</v>
      </c>
      <c r="EQ1645" t="e">
        <f t="shared" si="109"/>
        <v>#REF!</v>
      </c>
      <c r="ER1645" t="e">
        <f t="shared" si="110"/>
        <v>#REF!</v>
      </c>
    </row>
    <row r="1646" spans="142:148" x14ac:dyDescent="0.25">
      <c r="EL1646">
        <v>1639</v>
      </c>
      <c r="EM1646" t="e">
        <v>#REF!</v>
      </c>
      <c r="EN1646" t="e">
        <v>#REF!</v>
      </c>
      <c r="EP1646" t="e">
        <f t="shared" si="108"/>
        <v>#REF!</v>
      </c>
      <c r="EQ1646" t="e">
        <f t="shared" si="109"/>
        <v>#REF!</v>
      </c>
      <c r="ER1646" t="e">
        <f t="shared" si="110"/>
        <v>#REF!</v>
      </c>
    </row>
    <row r="1647" spans="142:148" x14ac:dyDescent="0.25">
      <c r="EL1647">
        <v>1640</v>
      </c>
      <c r="EM1647" t="e">
        <v>#REF!</v>
      </c>
      <c r="EN1647" t="e">
        <v>#REF!</v>
      </c>
      <c r="EP1647" t="e">
        <f t="shared" si="108"/>
        <v>#REF!</v>
      </c>
      <c r="EQ1647" t="e">
        <f t="shared" si="109"/>
        <v>#REF!</v>
      </c>
      <c r="ER1647" t="e">
        <f t="shared" si="110"/>
        <v>#REF!</v>
      </c>
    </row>
    <row r="1648" spans="142:148" x14ac:dyDescent="0.25">
      <c r="EL1648">
        <v>1641</v>
      </c>
      <c r="EM1648" t="e">
        <v>#REF!</v>
      </c>
      <c r="EN1648" t="e">
        <v>#REF!</v>
      </c>
      <c r="EP1648" t="e">
        <f t="shared" si="108"/>
        <v>#REF!</v>
      </c>
      <c r="EQ1648" t="e">
        <f t="shared" si="109"/>
        <v>#REF!</v>
      </c>
      <c r="ER1648" t="e">
        <f t="shared" si="110"/>
        <v>#REF!</v>
      </c>
    </row>
    <row r="1649" spans="142:148" x14ac:dyDescent="0.25">
      <c r="EL1649">
        <v>1642</v>
      </c>
      <c r="EM1649" t="e">
        <v>#REF!</v>
      </c>
      <c r="EN1649" t="e">
        <v>#REF!</v>
      </c>
      <c r="EP1649" t="e">
        <f t="shared" si="108"/>
        <v>#REF!</v>
      </c>
      <c r="EQ1649" t="e">
        <f t="shared" si="109"/>
        <v>#REF!</v>
      </c>
      <c r="ER1649" t="e">
        <f t="shared" si="110"/>
        <v>#REF!</v>
      </c>
    </row>
    <row r="1650" spans="142:148" x14ac:dyDescent="0.25">
      <c r="EL1650">
        <v>1643</v>
      </c>
      <c r="EM1650" t="e">
        <v>#REF!</v>
      </c>
      <c r="EN1650" t="e">
        <v>#REF!</v>
      </c>
      <c r="EP1650" t="e">
        <f t="shared" si="108"/>
        <v>#REF!</v>
      </c>
      <c r="EQ1650" t="e">
        <f t="shared" si="109"/>
        <v>#REF!</v>
      </c>
      <c r="ER1650" t="e">
        <f t="shared" si="110"/>
        <v>#REF!</v>
      </c>
    </row>
    <row r="1651" spans="142:148" x14ac:dyDescent="0.25">
      <c r="EL1651">
        <v>1644</v>
      </c>
      <c r="EM1651" t="e">
        <v>#REF!</v>
      </c>
      <c r="EN1651" t="e">
        <v>#REF!</v>
      </c>
      <c r="EP1651" t="e">
        <f t="shared" si="108"/>
        <v>#REF!</v>
      </c>
      <c r="EQ1651" t="e">
        <f t="shared" si="109"/>
        <v>#REF!</v>
      </c>
      <c r="ER1651" t="e">
        <f t="shared" si="110"/>
        <v>#REF!</v>
      </c>
    </row>
    <row r="1652" spans="142:148" x14ac:dyDescent="0.25">
      <c r="EL1652">
        <v>1645</v>
      </c>
      <c r="EM1652" t="e">
        <v>#REF!</v>
      </c>
      <c r="EN1652" t="e">
        <v>#REF!</v>
      </c>
      <c r="EP1652" t="e">
        <f t="shared" si="108"/>
        <v>#REF!</v>
      </c>
      <c r="EQ1652" t="e">
        <f t="shared" si="109"/>
        <v>#REF!</v>
      </c>
      <c r="ER1652" t="e">
        <f t="shared" si="110"/>
        <v>#REF!</v>
      </c>
    </row>
    <row r="1653" spans="142:148" x14ac:dyDescent="0.25">
      <c r="EL1653">
        <v>1646</v>
      </c>
      <c r="EM1653" t="e">
        <v>#REF!</v>
      </c>
      <c r="EN1653" t="e">
        <v>#REF!</v>
      </c>
      <c r="EP1653" t="e">
        <f t="shared" si="108"/>
        <v>#REF!</v>
      </c>
      <c r="EQ1653" t="e">
        <f t="shared" si="109"/>
        <v>#REF!</v>
      </c>
      <c r="ER1653" t="e">
        <f t="shared" si="110"/>
        <v>#REF!</v>
      </c>
    </row>
    <row r="1654" spans="142:148" x14ac:dyDescent="0.25">
      <c r="EL1654">
        <v>1647</v>
      </c>
      <c r="EM1654" t="e">
        <v>#REF!</v>
      </c>
      <c r="EN1654" t="e">
        <v>#REF!</v>
      </c>
      <c r="EP1654" t="e">
        <f t="shared" si="108"/>
        <v>#REF!</v>
      </c>
      <c r="EQ1654" t="e">
        <f t="shared" si="109"/>
        <v>#REF!</v>
      </c>
      <c r="ER1654" t="e">
        <f t="shared" si="110"/>
        <v>#REF!</v>
      </c>
    </row>
    <row r="1655" spans="142:148" x14ac:dyDescent="0.25">
      <c r="EL1655">
        <v>1648</v>
      </c>
      <c r="EM1655" t="e">
        <v>#REF!</v>
      </c>
      <c r="EN1655" t="e">
        <v>#REF!</v>
      </c>
      <c r="EP1655" t="e">
        <f t="shared" si="108"/>
        <v>#REF!</v>
      </c>
      <c r="EQ1655" t="e">
        <f t="shared" si="109"/>
        <v>#REF!</v>
      </c>
      <c r="ER1655" t="e">
        <f t="shared" si="110"/>
        <v>#REF!</v>
      </c>
    </row>
    <row r="1656" spans="142:148" x14ac:dyDescent="0.25">
      <c r="EL1656">
        <v>1649</v>
      </c>
      <c r="EM1656" t="e">
        <v>#REF!</v>
      </c>
      <c r="EN1656" t="e">
        <v>#REF!</v>
      </c>
      <c r="EP1656" t="e">
        <f t="shared" si="108"/>
        <v>#REF!</v>
      </c>
      <c r="EQ1656" t="e">
        <f t="shared" si="109"/>
        <v>#REF!</v>
      </c>
      <c r="ER1656" t="e">
        <f t="shared" si="110"/>
        <v>#REF!</v>
      </c>
    </row>
    <row r="1657" spans="142:148" x14ac:dyDescent="0.25">
      <c r="EL1657">
        <v>1650</v>
      </c>
      <c r="EM1657" t="e">
        <v>#REF!</v>
      </c>
      <c r="EN1657" t="e">
        <v>#REF!</v>
      </c>
      <c r="EP1657" t="e">
        <f t="shared" si="108"/>
        <v>#REF!</v>
      </c>
      <c r="EQ1657" t="e">
        <f t="shared" si="109"/>
        <v>#REF!</v>
      </c>
      <c r="ER1657" t="e">
        <f t="shared" si="110"/>
        <v>#REF!</v>
      </c>
    </row>
    <row r="1658" spans="142:148" x14ac:dyDescent="0.25">
      <c r="EL1658">
        <v>1651</v>
      </c>
      <c r="EM1658" t="e">
        <v>#REF!</v>
      </c>
      <c r="EN1658" t="e">
        <v>#REF!</v>
      </c>
      <c r="EP1658" t="e">
        <f t="shared" si="108"/>
        <v>#REF!</v>
      </c>
      <c r="EQ1658" t="e">
        <f t="shared" si="109"/>
        <v>#REF!</v>
      </c>
      <c r="ER1658" t="e">
        <f t="shared" si="110"/>
        <v>#REF!</v>
      </c>
    </row>
    <row r="1659" spans="142:148" x14ac:dyDescent="0.25">
      <c r="EL1659">
        <v>1652</v>
      </c>
      <c r="EM1659" t="e">
        <v>#REF!</v>
      </c>
      <c r="EN1659" t="e">
        <v>#REF!</v>
      </c>
      <c r="EP1659" t="e">
        <f t="shared" si="108"/>
        <v>#REF!</v>
      </c>
      <c r="EQ1659" t="e">
        <f t="shared" si="109"/>
        <v>#REF!</v>
      </c>
      <c r="ER1659" t="e">
        <f t="shared" si="110"/>
        <v>#REF!</v>
      </c>
    </row>
    <row r="1660" spans="142:148" x14ac:dyDescent="0.25">
      <c r="EL1660">
        <v>1653</v>
      </c>
      <c r="EM1660" t="e">
        <v>#REF!</v>
      </c>
      <c r="EN1660" t="e">
        <v>#REF!</v>
      </c>
      <c r="EP1660" t="e">
        <f t="shared" si="108"/>
        <v>#REF!</v>
      </c>
      <c r="EQ1660" t="e">
        <f t="shared" si="109"/>
        <v>#REF!</v>
      </c>
      <c r="ER1660" t="e">
        <f t="shared" si="110"/>
        <v>#REF!</v>
      </c>
    </row>
    <row r="1661" spans="142:148" x14ac:dyDescent="0.25">
      <c r="EL1661">
        <v>1654</v>
      </c>
      <c r="EM1661" t="e">
        <v>#REF!</v>
      </c>
      <c r="EN1661" t="e">
        <v>#REF!</v>
      </c>
      <c r="EP1661" t="e">
        <f t="shared" si="108"/>
        <v>#REF!</v>
      </c>
      <c r="EQ1661" t="e">
        <f t="shared" si="109"/>
        <v>#REF!</v>
      </c>
      <c r="ER1661" t="e">
        <f t="shared" si="110"/>
        <v>#REF!</v>
      </c>
    </row>
    <row r="1662" spans="142:148" x14ac:dyDescent="0.25">
      <c r="EL1662">
        <v>1655</v>
      </c>
      <c r="EM1662" t="e">
        <v>#REF!</v>
      </c>
      <c r="EN1662" t="e">
        <v>#REF!</v>
      </c>
      <c r="EP1662" t="e">
        <f t="shared" si="108"/>
        <v>#REF!</v>
      </c>
      <c r="EQ1662" t="e">
        <f t="shared" si="109"/>
        <v>#REF!</v>
      </c>
      <c r="ER1662" t="e">
        <f t="shared" si="110"/>
        <v>#REF!</v>
      </c>
    </row>
    <row r="1663" spans="142:148" x14ac:dyDescent="0.25">
      <c r="EL1663">
        <v>1656</v>
      </c>
      <c r="EM1663" t="e">
        <v>#REF!</v>
      </c>
      <c r="EN1663" t="e">
        <v>#REF!</v>
      </c>
      <c r="EP1663" t="e">
        <f t="shared" si="108"/>
        <v>#REF!</v>
      </c>
      <c r="EQ1663" t="e">
        <f t="shared" si="109"/>
        <v>#REF!</v>
      </c>
      <c r="ER1663" t="e">
        <f t="shared" si="110"/>
        <v>#REF!</v>
      </c>
    </row>
    <row r="1664" spans="142:148" x14ac:dyDescent="0.25">
      <c r="EL1664">
        <v>1657</v>
      </c>
      <c r="EM1664" t="e">
        <v>#REF!</v>
      </c>
      <c r="EN1664" t="e">
        <v>#REF!</v>
      </c>
      <c r="EP1664" t="e">
        <f t="shared" si="108"/>
        <v>#REF!</v>
      </c>
      <c r="EQ1664" t="e">
        <f t="shared" si="109"/>
        <v>#REF!</v>
      </c>
      <c r="ER1664" t="e">
        <f t="shared" si="110"/>
        <v>#REF!</v>
      </c>
    </row>
    <row r="1665" spans="142:148" x14ac:dyDescent="0.25">
      <c r="EL1665">
        <v>1658</v>
      </c>
      <c r="EM1665" t="e">
        <v>#REF!</v>
      </c>
      <c r="EN1665" t="e">
        <v>#REF!</v>
      </c>
      <c r="EP1665" t="e">
        <f t="shared" si="108"/>
        <v>#REF!</v>
      </c>
      <c r="EQ1665" t="e">
        <f t="shared" si="109"/>
        <v>#REF!</v>
      </c>
      <c r="ER1665" t="e">
        <f t="shared" si="110"/>
        <v>#REF!</v>
      </c>
    </row>
    <row r="1666" spans="142:148" x14ac:dyDescent="0.25">
      <c r="EL1666">
        <v>1659</v>
      </c>
      <c r="EM1666" t="e">
        <v>#REF!</v>
      </c>
      <c r="EN1666" t="e">
        <v>#REF!</v>
      </c>
      <c r="EP1666" t="e">
        <f t="shared" si="108"/>
        <v>#REF!</v>
      </c>
      <c r="EQ1666" t="e">
        <f t="shared" si="109"/>
        <v>#REF!</v>
      </c>
      <c r="ER1666" t="e">
        <f t="shared" si="110"/>
        <v>#REF!</v>
      </c>
    </row>
    <row r="1667" spans="142:148" x14ac:dyDescent="0.25">
      <c r="EL1667">
        <v>1660</v>
      </c>
      <c r="EM1667" t="e">
        <v>#REF!</v>
      </c>
      <c r="EN1667" t="e">
        <v>#REF!</v>
      </c>
      <c r="EP1667" t="e">
        <f t="shared" si="108"/>
        <v>#REF!</v>
      </c>
      <c r="EQ1667" t="e">
        <f t="shared" si="109"/>
        <v>#REF!</v>
      </c>
      <c r="ER1667" t="e">
        <f t="shared" si="110"/>
        <v>#REF!</v>
      </c>
    </row>
    <row r="1668" spans="142:148" x14ac:dyDescent="0.25">
      <c r="EL1668">
        <v>1661</v>
      </c>
      <c r="EM1668" t="e">
        <v>#REF!</v>
      </c>
      <c r="EN1668" t="e">
        <v>#REF!</v>
      </c>
      <c r="EP1668" t="e">
        <f t="shared" si="108"/>
        <v>#REF!</v>
      </c>
      <c r="EQ1668" t="e">
        <f t="shared" si="109"/>
        <v>#REF!</v>
      </c>
      <c r="ER1668" t="e">
        <f t="shared" si="110"/>
        <v>#REF!</v>
      </c>
    </row>
    <row r="1669" spans="142:148" x14ac:dyDescent="0.25">
      <c r="EL1669">
        <v>1662</v>
      </c>
      <c r="EM1669" t="e">
        <v>#REF!</v>
      </c>
      <c r="EN1669" t="e">
        <v>#REF!</v>
      </c>
      <c r="EP1669" t="e">
        <f t="shared" si="108"/>
        <v>#REF!</v>
      </c>
      <c r="EQ1669" t="e">
        <f t="shared" si="109"/>
        <v>#REF!</v>
      </c>
      <c r="ER1669" t="e">
        <f t="shared" si="110"/>
        <v>#REF!</v>
      </c>
    </row>
    <row r="1670" spans="142:148" x14ac:dyDescent="0.25">
      <c r="EL1670">
        <v>1663</v>
      </c>
      <c r="EM1670" t="e">
        <v>#REF!</v>
      </c>
      <c r="EN1670" t="e">
        <v>#REF!</v>
      </c>
      <c r="EP1670" t="e">
        <f t="shared" si="108"/>
        <v>#REF!</v>
      </c>
      <c r="EQ1670" t="e">
        <f t="shared" si="109"/>
        <v>#REF!</v>
      </c>
      <c r="ER1670" t="e">
        <f t="shared" si="110"/>
        <v>#REF!</v>
      </c>
    </row>
    <row r="1671" spans="142:148" x14ac:dyDescent="0.25">
      <c r="EL1671">
        <v>1664</v>
      </c>
      <c r="EM1671" t="e">
        <v>#REF!</v>
      </c>
      <c r="EN1671" t="e">
        <v>#REF!</v>
      </c>
      <c r="EP1671" t="e">
        <f t="shared" si="108"/>
        <v>#REF!</v>
      </c>
      <c r="EQ1671" t="e">
        <f t="shared" si="109"/>
        <v>#REF!</v>
      </c>
      <c r="ER1671" t="e">
        <f t="shared" si="110"/>
        <v>#REF!</v>
      </c>
    </row>
    <row r="1672" spans="142:148" x14ac:dyDescent="0.25">
      <c r="EL1672">
        <v>1665</v>
      </c>
      <c r="EM1672" t="e">
        <v>#REF!</v>
      </c>
      <c r="EN1672" t="e">
        <v>#REF!</v>
      </c>
      <c r="EP1672" t="e">
        <f t="shared" ref="EP1672:EP1735" si="111">IF(EM1672&gt;EN1672,1,0)</f>
        <v>#REF!</v>
      </c>
      <c r="EQ1672" t="e">
        <f t="shared" ref="EQ1672:EQ1735" si="112">IF(EP1672&gt;0,0,1)</f>
        <v>#REF!</v>
      </c>
      <c r="ER1672" t="e">
        <f t="shared" ref="ER1672:ER1735" si="113">IF(EM1672&gt;EN1672,EM1672-EN1672,EN1672-EM1672)</f>
        <v>#REF!</v>
      </c>
    </row>
    <row r="1673" spans="142:148" x14ac:dyDescent="0.25">
      <c r="EL1673">
        <v>1666</v>
      </c>
      <c r="EM1673" t="e">
        <v>#REF!</v>
      </c>
      <c r="EN1673" t="e">
        <v>#REF!</v>
      </c>
      <c r="EP1673" t="e">
        <f t="shared" si="111"/>
        <v>#REF!</v>
      </c>
      <c r="EQ1673" t="e">
        <f t="shared" si="112"/>
        <v>#REF!</v>
      </c>
      <c r="ER1673" t="e">
        <f t="shared" si="113"/>
        <v>#REF!</v>
      </c>
    </row>
    <row r="1674" spans="142:148" x14ac:dyDescent="0.25">
      <c r="EL1674">
        <v>1667</v>
      </c>
      <c r="EM1674" t="e">
        <v>#REF!</v>
      </c>
      <c r="EN1674" t="e">
        <v>#REF!</v>
      </c>
      <c r="EP1674" t="e">
        <f t="shared" si="111"/>
        <v>#REF!</v>
      </c>
      <c r="EQ1674" t="e">
        <f t="shared" si="112"/>
        <v>#REF!</v>
      </c>
      <c r="ER1674" t="e">
        <f t="shared" si="113"/>
        <v>#REF!</v>
      </c>
    </row>
    <row r="1675" spans="142:148" x14ac:dyDescent="0.25">
      <c r="EL1675">
        <v>1668</v>
      </c>
      <c r="EM1675" t="e">
        <v>#REF!</v>
      </c>
      <c r="EN1675" t="e">
        <v>#REF!</v>
      </c>
      <c r="EP1675" t="e">
        <f t="shared" si="111"/>
        <v>#REF!</v>
      </c>
      <c r="EQ1675" t="e">
        <f t="shared" si="112"/>
        <v>#REF!</v>
      </c>
      <c r="ER1675" t="e">
        <f t="shared" si="113"/>
        <v>#REF!</v>
      </c>
    </row>
    <row r="1676" spans="142:148" x14ac:dyDescent="0.25">
      <c r="EL1676">
        <v>1669</v>
      </c>
      <c r="EM1676" t="e">
        <v>#REF!</v>
      </c>
      <c r="EN1676" t="e">
        <v>#REF!</v>
      </c>
      <c r="EP1676" t="e">
        <f t="shared" si="111"/>
        <v>#REF!</v>
      </c>
      <c r="EQ1676" t="e">
        <f t="shared" si="112"/>
        <v>#REF!</v>
      </c>
      <c r="ER1676" t="e">
        <f t="shared" si="113"/>
        <v>#REF!</v>
      </c>
    </row>
    <row r="1677" spans="142:148" x14ac:dyDescent="0.25">
      <c r="EL1677">
        <v>1670</v>
      </c>
      <c r="EM1677" t="e">
        <v>#REF!</v>
      </c>
      <c r="EN1677" t="e">
        <v>#REF!</v>
      </c>
      <c r="EP1677" t="e">
        <f t="shared" si="111"/>
        <v>#REF!</v>
      </c>
      <c r="EQ1677" t="e">
        <f t="shared" si="112"/>
        <v>#REF!</v>
      </c>
      <c r="ER1677" t="e">
        <f t="shared" si="113"/>
        <v>#REF!</v>
      </c>
    </row>
    <row r="1678" spans="142:148" x14ac:dyDescent="0.25">
      <c r="EL1678">
        <v>1671</v>
      </c>
      <c r="EM1678" t="e">
        <v>#REF!</v>
      </c>
      <c r="EN1678" t="e">
        <v>#REF!</v>
      </c>
      <c r="EP1678" t="e">
        <f t="shared" si="111"/>
        <v>#REF!</v>
      </c>
      <c r="EQ1678" t="e">
        <f t="shared" si="112"/>
        <v>#REF!</v>
      </c>
      <c r="ER1678" t="e">
        <f t="shared" si="113"/>
        <v>#REF!</v>
      </c>
    </row>
    <row r="1679" spans="142:148" x14ac:dyDescent="0.25">
      <c r="EL1679">
        <v>1672</v>
      </c>
      <c r="EM1679" t="e">
        <v>#REF!</v>
      </c>
      <c r="EN1679" t="e">
        <v>#REF!</v>
      </c>
      <c r="EP1679" t="e">
        <f t="shared" si="111"/>
        <v>#REF!</v>
      </c>
      <c r="EQ1679" t="e">
        <f t="shared" si="112"/>
        <v>#REF!</v>
      </c>
      <c r="ER1679" t="e">
        <f t="shared" si="113"/>
        <v>#REF!</v>
      </c>
    </row>
    <row r="1680" spans="142:148" x14ac:dyDescent="0.25">
      <c r="EL1680">
        <v>1673</v>
      </c>
      <c r="EM1680" t="e">
        <v>#REF!</v>
      </c>
      <c r="EN1680" t="e">
        <v>#REF!</v>
      </c>
      <c r="EP1680" t="e">
        <f t="shared" si="111"/>
        <v>#REF!</v>
      </c>
      <c r="EQ1680" t="e">
        <f t="shared" si="112"/>
        <v>#REF!</v>
      </c>
      <c r="ER1680" t="e">
        <f t="shared" si="113"/>
        <v>#REF!</v>
      </c>
    </row>
    <row r="1681" spans="142:148" x14ac:dyDescent="0.25">
      <c r="EL1681">
        <v>1674</v>
      </c>
      <c r="EM1681" t="e">
        <v>#REF!</v>
      </c>
      <c r="EN1681" t="e">
        <v>#REF!</v>
      </c>
      <c r="EP1681" t="e">
        <f t="shared" si="111"/>
        <v>#REF!</v>
      </c>
      <c r="EQ1681" t="e">
        <f t="shared" si="112"/>
        <v>#REF!</v>
      </c>
      <c r="ER1681" t="e">
        <f t="shared" si="113"/>
        <v>#REF!</v>
      </c>
    </row>
    <row r="1682" spans="142:148" x14ac:dyDescent="0.25">
      <c r="EL1682">
        <v>1675</v>
      </c>
      <c r="EM1682" t="e">
        <v>#REF!</v>
      </c>
      <c r="EN1682" t="e">
        <v>#REF!</v>
      </c>
      <c r="EP1682" t="e">
        <f t="shared" si="111"/>
        <v>#REF!</v>
      </c>
      <c r="EQ1682" t="e">
        <f t="shared" si="112"/>
        <v>#REF!</v>
      </c>
      <c r="ER1682" t="e">
        <f t="shared" si="113"/>
        <v>#REF!</v>
      </c>
    </row>
    <row r="1683" spans="142:148" x14ac:dyDescent="0.25">
      <c r="EL1683">
        <v>1676</v>
      </c>
      <c r="EM1683" t="e">
        <v>#REF!</v>
      </c>
      <c r="EN1683" t="e">
        <v>#REF!</v>
      </c>
      <c r="EP1683" t="e">
        <f t="shared" si="111"/>
        <v>#REF!</v>
      </c>
      <c r="EQ1683" t="e">
        <f t="shared" si="112"/>
        <v>#REF!</v>
      </c>
      <c r="ER1683" t="e">
        <f t="shared" si="113"/>
        <v>#REF!</v>
      </c>
    </row>
    <row r="1684" spans="142:148" x14ac:dyDescent="0.25">
      <c r="EL1684">
        <v>1677</v>
      </c>
      <c r="EM1684" t="e">
        <v>#REF!</v>
      </c>
      <c r="EN1684" t="e">
        <v>#REF!</v>
      </c>
      <c r="EP1684" t="e">
        <f t="shared" si="111"/>
        <v>#REF!</v>
      </c>
      <c r="EQ1684" t="e">
        <f t="shared" si="112"/>
        <v>#REF!</v>
      </c>
      <c r="ER1684" t="e">
        <f t="shared" si="113"/>
        <v>#REF!</v>
      </c>
    </row>
    <row r="1685" spans="142:148" x14ac:dyDescent="0.25">
      <c r="EL1685">
        <v>1678</v>
      </c>
      <c r="EM1685" t="e">
        <v>#REF!</v>
      </c>
      <c r="EN1685" t="e">
        <v>#REF!</v>
      </c>
      <c r="EP1685" t="e">
        <f t="shared" si="111"/>
        <v>#REF!</v>
      </c>
      <c r="EQ1685" t="e">
        <f t="shared" si="112"/>
        <v>#REF!</v>
      </c>
      <c r="ER1685" t="e">
        <f t="shared" si="113"/>
        <v>#REF!</v>
      </c>
    </row>
    <row r="1686" spans="142:148" x14ac:dyDescent="0.25">
      <c r="EL1686">
        <v>1679</v>
      </c>
      <c r="EM1686" t="e">
        <v>#REF!</v>
      </c>
      <c r="EN1686" t="e">
        <v>#REF!</v>
      </c>
      <c r="EP1686" t="e">
        <f t="shared" si="111"/>
        <v>#REF!</v>
      </c>
      <c r="EQ1686" t="e">
        <f t="shared" si="112"/>
        <v>#REF!</v>
      </c>
      <c r="ER1686" t="e">
        <f t="shared" si="113"/>
        <v>#REF!</v>
      </c>
    </row>
    <row r="1687" spans="142:148" x14ac:dyDescent="0.25">
      <c r="EL1687">
        <v>1680</v>
      </c>
      <c r="EM1687" t="e">
        <v>#REF!</v>
      </c>
      <c r="EN1687" t="e">
        <v>#REF!</v>
      </c>
      <c r="EP1687" t="e">
        <f t="shared" si="111"/>
        <v>#REF!</v>
      </c>
      <c r="EQ1687" t="e">
        <f t="shared" si="112"/>
        <v>#REF!</v>
      </c>
      <c r="ER1687" t="e">
        <f t="shared" si="113"/>
        <v>#REF!</v>
      </c>
    </row>
    <row r="1688" spans="142:148" x14ac:dyDescent="0.25">
      <c r="EL1688">
        <v>1681</v>
      </c>
      <c r="EM1688" t="e">
        <v>#REF!</v>
      </c>
      <c r="EN1688" t="e">
        <v>#REF!</v>
      </c>
      <c r="EP1688" t="e">
        <f t="shared" si="111"/>
        <v>#REF!</v>
      </c>
      <c r="EQ1688" t="e">
        <f t="shared" si="112"/>
        <v>#REF!</v>
      </c>
      <c r="ER1688" t="e">
        <f t="shared" si="113"/>
        <v>#REF!</v>
      </c>
    </row>
    <row r="1689" spans="142:148" x14ac:dyDescent="0.25">
      <c r="EL1689">
        <v>1682</v>
      </c>
      <c r="EM1689" t="e">
        <v>#REF!</v>
      </c>
      <c r="EN1689" t="e">
        <v>#REF!</v>
      </c>
      <c r="EP1689" t="e">
        <f t="shared" si="111"/>
        <v>#REF!</v>
      </c>
      <c r="EQ1689" t="e">
        <f t="shared" si="112"/>
        <v>#REF!</v>
      </c>
      <c r="ER1689" t="e">
        <f t="shared" si="113"/>
        <v>#REF!</v>
      </c>
    </row>
    <row r="1690" spans="142:148" x14ac:dyDescent="0.25">
      <c r="EL1690">
        <v>1683</v>
      </c>
      <c r="EM1690" t="e">
        <v>#REF!</v>
      </c>
      <c r="EN1690" t="e">
        <v>#REF!</v>
      </c>
      <c r="EP1690" t="e">
        <f t="shared" si="111"/>
        <v>#REF!</v>
      </c>
      <c r="EQ1690" t="e">
        <f t="shared" si="112"/>
        <v>#REF!</v>
      </c>
      <c r="ER1690" t="e">
        <f t="shared" si="113"/>
        <v>#REF!</v>
      </c>
    </row>
    <row r="1691" spans="142:148" x14ac:dyDescent="0.25">
      <c r="EL1691">
        <v>1684</v>
      </c>
      <c r="EM1691" t="e">
        <v>#REF!</v>
      </c>
      <c r="EN1691" t="e">
        <v>#REF!</v>
      </c>
      <c r="EP1691" t="e">
        <f t="shared" si="111"/>
        <v>#REF!</v>
      </c>
      <c r="EQ1691" t="e">
        <f t="shared" si="112"/>
        <v>#REF!</v>
      </c>
      <c r="ER1691" t="e">
        <f t="shared" si="113"/>
        <v>#REF!</v>
      </c>
    </row>
    <row r="1692" spans="142:148" x14ac:dyDescent="0.25">
      <c r="EL1692">
        <v>1685</v>
      </c>
      <c r="EM1692" t="e">
        <v>#REF!</v>
      </c>
      <c r="EN1692" t="e">
        <v>#REF!</v>
      </c>
      <c r="EP1692" t="e">
        <f t="shared" si="111"/>
        <v>#REF!</v>
      </c>
      <c r="EQ1692" t="e">
        <f t="shared" si="112"/>
        <v>#REF!</v>
      </c>
      <c r="ER1692" t="e">
        <f t="shared" si="113"/>
        <v>#REF!</v>
      </c>
    </row>
    <row r="1693" spans="142:148" x14ac:dyDescent="0.25">
      <c r="EL1693">
        <v>1686</v>
      </c>
      <c r="EM1693" t="e">
        <v>#REF!</v>
      </c>
      <c r="EN1693" t="e">
        <v>#REF!</v>
      </c>
      <c r="EP1693" t="e">
        <f t="shared" si="111"/>
        <v>#REF!</v>
      </c>
      <c r="EQ1693" t="e">
        <f t="shared" si="112"/>
        <v>#REF!</v>
      </c>
      <c r="ER1693" t="e">
        <f t="shared" si="113"/>
        <v>#REF!</v>
      </c>
    </row>
    <row r="1694" spans="142:148" x14ac:dyDescent="0.25">
      <c r="EL1694">
        <v>1687</v>
      </c>
      <c r="EM1694" t="e">
        <v>#REF!</v>
      </c>
      <c r="EN1694" t="e">
        <v>#REF!</v>
      </c>
      <c r="EP1694" t="e">
        <f t="shared" si="111"/>
        <v>#REF!</v>
      </c>
      <c r="EQ1694" t="e">
        <f t="shared" si="112"/>
        <v>#REF!</v>
      </c>
      <c r="ER1694" t="e">
        <f t="shared" si="113"/>
        <v>#REF!</v>
      </c>
    </row>
    <row r="1695" spans="142:148" x14ac:dyDescent="0.25">
      <c r="EL1695">
        <v>1688</v>
      </c>
      <c r="EM1695" t="e">
        <v>#REF!</v>
      </c>
      <c r="EN1695" t="e">
        <v>#REF!</v>
      </c>
      <c r="EP1695" t="e">
        <f t="shared" si="111"/>
        <v>#REF!</v>
      </c>
      <c r="EQ1695" t="e">
        <f t="shared" si="112"/>
        <v>#REF!</v>
      </c>
      <c r="ER1695" t="e">
        <f t="shared" si="113"/>
        <v>#REF!</v>
      </c>
    </row>
    <row r="1696" spans="142:148" x14ac:dyDescent="0.25">
      <c r="EL1696">
        <v>1689</v>
      </c>
      <c r="EM1696" t="e">
        <v>#REF!</v>
      </c>
      <c r="EN1696" t="e">
        <v>#REF!</v>
      </c>
      <c r="EP1696" t="e">
        <f t="shared" si="111"/>
        <v>#REF!</v>
      </c>
      <c r="EQ1696" t="e">
        <f t="shared" si="112"/>
        <v>#REF!</v>
      </c>
      <c r="ER1696" t="e">
        <f t="shared" si="113"/>
        <v>#REF!</v>
      </c>
    </row>
    <row r="1697" spans="142:148" x14ac:dyDescent="0.25">
      <c r="EL1697">
        <v>1690</v>
      </c>
      <c r="EM1697" t="e">
        <v>#REF!</v>
      </c>
      <c r="EN1697" t="e">
        <v>#REF!</v>
      </c>
      <c r="EP1697" t="e">
        <f t="shared" si="111"/>
        <v>#REF!</v>
      </c>
      <c r="EQ1697" t="e">
        <f t="shared" si="112"/>
        <v>#REF!</v>
      </c>
      <c r="ER1697" t="e">
        <f t="shared" si="113"/>
        <v>#REF!</v>
      </c>
    </row>
    <row r="1698" spans="142:148" x14ac:dyDescent="0.25">
      <c r="EL1698">
        <v>1691</v>
      </c>
      <c r="EM1698" t="e">
        <v>#REF!</v>
      </c>
      <c r="EN1698" t="e">
        <v>#REF!</v>
      </c>
      <c r="EP1698" t="e">
        <f t="shared" si="111"/>
        <v>#REF!</v>
      </c>
      <c r="EQ1698" t="e">
        <f t="shared" si="112"/>
        <v>#REF!</v>
      </c>
      <c r="ER1698" t="e">
        <f t="shared" si="113"/>
        <v>#REF!</v>
      </c>
    </row>
    <row r="1699" spans="142:148" x14ac:dyDescent="0.25">
      <c r="EL1699">
        <v>1692</v>
      </c>
      <c r="EM1699" t="e">
        <v>#REF!</v>
      </c>
      <c r="EN1699" t="e">
        <v>#REF!</v>
      </c>
      <c r="EP1699" t="e">
        <f t="shared" si="111"/>
        <v>#REF!</v>
      </c>
      <c r="EQ1699" t="e">
        <f t="shared" si="112"/>
        <v>#REF!</v>
      </c>
      <c r="ER1699" t="e">
        <f t="shared" si="113"/>
        <v>#REF!</v>
      </c>
    </row>
    <row r="1700" spans="142:148" x14ac:dyDescent="0.25">
      <c r="EL1700">
        <v>1693</v>
      </c>
      <c r="EM1700" t="e">
        <v>#REF!</v>
      </c>
      <c r="EN1700" t="e">
        <v>#REF!</v>
      </c>
      <c r="EP1700" t="e">
        <f t="shared" si="111"/>
        <v>#REF!</v>
      </c>
      <c r="EQ1700" t="e">
        <f t="shared" si="112"/>
        <v>#REF!</v>
      </c>
      <c r="ER1700" t="e">
        <f t="shared" si="113"/>
        <v>#REF!</v>
      </c>
    </row>
    <row r="1701" spans="142:148" x14ac:dyDescent="0.25">
      <c r="EL1701">
        <v>1694</v>
      </c>
      <c r="EM1701" t="e">
        <v>#REF!</v>
      </c>
      <c r="EN1701" t="e">
        <v>#REF!</v>
      </c>
      <c r="EP1701" t="e">
        <f t="shared" si="111"/>
        <v>#REF!</v>
      </c>
      <c r="EQ1701" t="e">
        <f t="shared" si="112"/>
        <v>#REF!</v>
      </c>
      <c r="ER1701" t="e">
        <f t="shared" si="113"/>
        <v>#REF!</v>
      </c>
    </row>
    <row r="1702" spans="142:148" x14ac:dyDescent="0.25">
      <c r="EL1702">
        <v>1695</v>
      </c>
      <c r="EM1702" t="e">
        <v>#REF!</v>
      </c>
      <c r="EN1702" t="e">
        <v>#REF!</v>
      </c>
      <c r="EP1702" t="e">
        <f t="shared" si="111"/>
        <v>#REF!</v>
      </c>
      <c r="EQ1702" t="e">
        <f t="shared" si="112"/>
        <v>#REF!</v>
      </c>
      <c r="ER1702" t="e">
        <f t="shared" si="113"/>
        <v>#REF!</v>
      </c>
    </row>
    <row r="1703" spans="142:148" x14ac:dyDescent="0.25">
      <c r="EL1703">
        <v>1696</v>
      </c>
      <c r="EM1703" t="e">
        <v>#REF!</v>
      </c>
      <c r="EN1703" t="e">
        <v>#REF!</v>
      </c>
      <c r="EP1703" t="e">
        <f t="shared" si="111"/>
        <v>#REF!</v>
      </c>
      <c r="EQ1703" t="e">
        <f t="shared" si="112"/>
        <v>#REF!</v>
      </c>
      <c r="ER1703" t="e">
        <f t="shared" si="113"/>
        <v>#REF!</v>
      </c>
    </row>
    <row r="1704" spans="142:148" x14ac:dyDescent="0.25">
      <c r="EL1704">
        <v>1697</v>
      </c>
      <c r="EM1704" t="e">
        <v>#REF!</v>
      </c>
      <c r="EN1704" t="e">
        <v>#REF!</v>
      </c>
      <c r="EP1704" t="e">
        <f t="shared" si="111"/>
        <v>#REF!</v>
      </c>
      <c r="EQ1704" t="e">
        <f t="shared" si="112"/>
        <v>#REF!</v>
      </c>
      <c r="ER1704" t="e">
        <f t="shared" si="113"/>
        <v>#REF!</v>
      </c>
    </row>
    <row r="1705" spans="142:148" x14ac:dyDescent="0.25">
      <c r="EL1705">
        <v>1698</v>
      </c>
      <c r="EM1705" t="e">
        <v>#REF!</v>
      </c>
      <c r="EN1705" t="e">
        <v>#REF!</v>
      </c>
      <c r="EP1705" t="e">
        <f t="shared" si="111"/>
        <v>#REF!</v>
      </c>
      <c r="EQ1705" t="e">
        <f t="shared" si="112"/>
        <v>#REF!</v>
      </c>
      <c r="ER1705" t="e">
        <f t="shared" si="113"/>
        <v>#REF!</v>
      </c>
    </row>
    <row r="1706" spans="142:148" x14ac:dyDescent="0.25">
      <c r="EL1706">
        <v>1699</v>
      </c>
      <c r="EM1706" t="e">
        <v>#REF!</v>
      </c>
      <c r="EN1706" t="e">
        <v>#REF!</v>
      </c>
      <c r="EP1706" t="e">
        <f t="shared" si="111"/>
        <v>#REF!</v>
      </c>
      <c r="EQ1706" t="e">
        <f t="shared" si="112"/>
        <v>#REF!</v>
      </c>
      <c r="ER1706" t="e">
        <f t="shared" si="113"/>
        <v>#REF!</v>
      </c>
    </row>
    <row r="1707" spans="142:148" x14ac:dyDescent="0.25">
      <c r="EL1707">
        <v>1700</v>
      </c>
      <c r="EM1707" t="e">
        <v>#REF!</v>
      </c>
      <c r="EN1707" t="e">
        <v>#REF!</v>
      </c>
      <c r="EP1707" t="e">
        <f t="shared" si="111"/>
        <v>#REF!</v>
      </c>
      <c r="EQ1707" t="e">
        <f t="shared" si="112"/>
        <v>#REF!</v>
      </c>
      <c r="ER1707" t="e">
        <f t="shared" si="113"/>
        <v>#REF!</v>
      </c>
    </row>
    <row r="1708" spans="142:148" x14ac:dyDescent="0.25">
      <c r="EL1708">
        <v>1701</v>
      </c>
      <c r="EM1708" t="e">
        <v>#REF!</v>
      </c>
      <c r="EN1708" t="e">
        <v>#REF!</v>
      </c>
      <c r="EP1708" t="e">
        <f t="shared" si="111"/>
        <v>#REF!</v>
      </c>
      <c r="EQ1708" t="e">
        <f t="shared" si="112"/>
        <v>#REF!</v>
      </c>
      <c r="ER1708" t="e">
        <f t="shared" si="113"/>
        <v>#REF!</v>
      </c>
    </row>
    <row r="1709" spans="142:148" x14ac:dyDescent="0.25">
      <c r="EL1709">
        <v>1702</v>
      </c>
      <c r="EM1709" t="e">
        <v>#REF!</v>
      </c>
      <c r="EN1709" t="e">
        <v>#REF!</v>
      </c>
      <c r="EP1709" t="e">
        <f t="shared" si="111"/>
        <v>#REF!</v>
      </c>
      <c r="EQ1709" t="e">
        <f t="shared" si="112"/>
        <v>#REF!</v>
      </c>
      <c r="ER1709" t="e">
        <f t="shared" si="113"/>
        <v>#REF!</v>
      </c>
    </row>
    <row r="1710" spans="142:148" x14ac:dyDescent="0.25">
      <c r="EL1710">
        <v>1703</v>
      </c>
      <c r="EM1710" t="e">
        <v>#REF!</v>
      </c>
      <c r="EN1710" t="e">
        <v>#REF!</v>
      </c>
      <c r="EP1710" t="e">
        <f t="shared" si="111"/>
        <v>#REF!</v>
      </c>
      <c r="EQ1710" t="e">
        <f t="shared" si="112"/>
        <v>#REF!</v>
      </c>
      <c r="ER1710" t="e">
        <f t="shared" si="113"/>
        <v>#REF!</v>
      </c>
    </row>
    <row r="1711" spans="142:148" x14ac:dyDescent="0.25">
      <c r="EL1711">
        <v>1704</v>
      </c>
      <c r="EM1711" t="e">
        <v>#REF!</v>
      </c>
      <c r="EN1711" t="e">
        <v>#REF!</v>
      </c>
      <c r="EP1711" t="e">
        <f t="shared" si="111"/>
        <v>#REF!</v>
      </c>
      <c r="EQ1711" t="e">
        <f t="shared" si="112"/>
        <v>#REF!</v>
      </c>
      <c r="ER1711" t="e">
        <f t="shared" si="113"/>
        <v>#REF!</v>
      </c>
    </row>
    <row r="1712" spans="142:148" x14ac:dyDescent="0.25">
      <c r="EL1712">
        <v>1705</v>
      </c>
      <c r="EM1712" t="e">
        <v>#REF!</v>
      </c>
      <c r="EN1712" t="e">
        <v>#REF!</v>
      </c>
      <c r="EP1712" t="e">
        <f t="shared" si="111"/>
        <v>#REF!</v>
      </c>
      <c r="EQ1712" t="e">
        <f t="shared" si="112"/>
        <v>#REF!</v>
      </c>
      <c r="ER1712" t="e">
        <f t="shared" si="113"/>
        <v>#REF!</v>
      </c>
    </row>
    <row r="1713" spans="142:148" x14ac:dyDescent="0.25">
      <c r="EL1713">
        <v>1706</v>
      </c>
      <c r="EM1713" t="e">
        <v>#REF!</v>
      </c>
      <c r="EN1713" t="e">
        <v>#REF!</v>
      </c>
      <c r="EP1713" t="e">
        <f t="shared" si="111"/>
        <v>#REF!</v>
      </c>
      <c r="EQ1713" t="e">
        <f t="shared" si="112"/>
        <v>#REF!</v>
      </c>
      <c r="ER1713" t="e">
        <f t="shared" si="113"/>
        <v>#REF!</v>
      </c>
    </row>
    <row r="1714" spans="142:148" x14ac:dyDescent="0.25">
      <c r="EL1714">
        <v>1707</v>
      </c>
      <c r="EM1714" t="e">
        <v>#REF!</v>
      </c>
      <c r="EN1714" t="e">
        <v>#REF!</v>
      </c>
      <c r="EP1714" t="e">
        <f t="shared" si="111"/>
        <v>#REF!</v>
      </c>
      <c r="EQ1714" t="e">
        <f t="shared" si="112"/>
        <v>#REF!</v>
      </c>
      <c r="ER1714" t="e">
        <f t="shared" si="113"/>
        <v>#REF!</v>
      </c>
    </row>
    <row r="1715" spans="142:148" x14ac:dyDescent="0.25">
      <c r="EL1715">
        <v>1708</v>
      </c>
      <c r="EM1715" t="e">
        <v>#REF!</v>
      </c>
      <c r="EN1715" t="e">
        <v>#REF!</v>
      </c>
      <c r="EP1715" t="e">
        <f t="shared" si="111"/>
        <v>#REF!</v>
      </c>
      <c r="EQ1715" t="e">
        <f t="shared" si="112"/>
        <v>#REF!</v>
      </c>
      <c r="ER1715" t="e">
        <f t="shared" si="113"/>
        <v>#REF!</v>
      </c>
    </row>
    <row r="1716" spans="142:148" x14ac:dyDescent="0.25">
      <c r="EL1716">
        <v>1709</v>
      </c>
      <c r="EM1716" t="e">
        <v>#REF!</v>
      </c>
      <c r="EN1716" t="e">
        <v>#REF!</v>
      </c>
      <c r="EP1716" t="e">
        <f t="shared" si="111"/>
        <v>#REF!</v>
      </c>
      <c r="EQ1716" t="e">
        <f t="shared" si="112"/>
        <v>#REF!</v>
      </c>
      <c r="ER1716" t="e">
        <f t="shared" si="113"/>
        <v>#REF!</v>
      </c>
    </row>
    <row r="1717" spans="142:148" x14ac:dyDescent="0.25">
      <c r="EL1717">
        <v>1710</v>
      </c>
      <c r="EM1717" t="e">
        <v>#REF!</v>
      </c>
      <c r="EN1717" t="e">
        <v>#REF!</v>
      </c>
      <c r="EP1717" t="e">
        <f t="shared" si="111"/>
        <v>#REF!</v>
      </c>
      <c r="EQ1717" t="e">
        <f t="shared" si="112"/>
        <v>#REF!</v>
      </c>
      <c r="ER1717" t="e">
        <f t="shared" si="113"/>
        <v>#REF!</v>
      </c>
    </row>
    <row r="1718" spans="142:148" x14ac:dyDescent="0.25">
      <c r="EL1718">
        <v>1711</v>
      </c>
      <c r="EM1718" t="e">
        <v>#REF!</v>
      </c>
      <c r="EN1718" t="e">
        <v>#REF!</v>
      </c>
      <c r="EP1718" t="e">
        <f t="shared" si="111"/>
        <v>#REF!</v>
      </c>
      <c r="EQ1718" t="e">
        <f t="shared" si="112"/>
        <v>#REF!</v>
      </c>
      <c r="ER1718" t="e">
        <f t="shared" si="113"/>
        <v>#REF!</v>
      </c>
    </row>
    <row r="1719" spans="142:148" x14ac:dyDescent="0.25">
      <c r="EL1719">
        <v>1712</v>
      </c>
      <c r="EM1719" t="e">
        <v>#REF!</v>
      </c>
      <c r="EN1719" t="e">
        <v>#REF!</v>
      </c>
      <c r="EP1719" t="e">
        <f t="shared" si="111"/>
        <v>#REF!</v>
      </c>
      <c r="EQ1719" t="e">
        <f t="shared" si="112"/>
        <v>#REF!</v>
      </c>
      <c r="ER1719" t="e">
        <f t="shared" si="113"/>
        <v>#REF!</v>
      </c>
    </row>
    <row r="1720" spans="142:148" x14ac:dyDescent="0.25">
      <c r="EL1720">
        <v>1713</v>
      </c>
      <c r="EM1720" t="e">
        <v>#REF!</v>
      </c>
      <c r="EN1720" t="e">
        <v>#REF!</v>
      </c>
      <c r="EP1720" t="e">
        <f t="shared" si="111"/>
        <v>#REF!</v>
      </c>
      <c r="EQ1720" t="e">
        <f t="shared" si="112"/>
        <v>#REF!</v>
      </c>
      <c r="ER1720" t="e">
        <f t="shared" si="113"/>
        <v>#REF!</v>
      </c>
    </row>
    <row r="1721" spans="142:148" x14ac:dyDescent="0.25">
      <c r="EL1721">
        <v>1714</v>
      </c>
      <c r="EM1721" t="e">
        <v>#REF!</v>
      </c>
      <c r="EN1721" t="e">
        <v>#REF!</v>
      </c>
      <c r="EP1721" t="e">
        <f t="shared" si="111"/>
        <v>#REF!</v>
      </c>
      <c r="EQ1721" t="e">
        <f t="shared" si="112"/>
        <v>#REF!</v>
      </c>
      <c r="ER1721" t="e">
        <f t="shared" si="113"/>
        <v>#REF!</v>
      </c>
    </row>
    <row r="1722" spans="142:148" x14ac:dyDescent="0.25">
      <c r="EL1722">
        <v>1715</v>
      </c>
      <c r="EM1722" t="e">
        <v>#REF!</v>
      </c>
      <c r="EN1722" t="e">
        <v>#REF!</v>
      </c>
      <c r="EP1722" t="e">
        <f t="shared" si="111"/>
        <v>#REF!</v>
      </c>
      <c r="EQ1722" t="e">
        <f t="shared" si="112"/>
        <v>#REF!</v>
      </c>
      <c r="ER1722" t="e">
        <f t="shared" si="113"/>
        <v>#REF!</v>
      </c>
    </row>
    <row r="1723" spans="142:148" x14ac:dyDescent="0.25">
      <c r="EL1723">
        <v>1716</v>
      </c>
      <c r="EM1723" t="e">
        <v>#REF!</v>
      </c>
      <c r="EN1723" t="e">
        <v>#REF!</v>
      </c>
      <c r="EP1723" t="e">
        <f t="shared" si="111"/>
        <v>#REF!</v>
      </c>
      <c r="EQ1723" t="e">
        <f t="shared" si="112"/>
        <v>#REF!</v>
      </c>
      <c r="ER1723" t="e">
        <f t="shared" si="113"/>
        <v>#REF!</v>
      </c>
    </row>
    <row r="1724" spans="142:148" x14ac:dyDescent="0.25">
      <c r="EL1724">
        <v>1717</v>
      </c>
      <c r="EM1724" t="e">
        <v>#REF!</v>
      </c>
      <c r="EN1724" t="e">
        <v>#REF!</v>
      </c>
      <c r="EP1724" t="e">
        <f t="shared" si="111"/>
        <v>#REF!</v>
      </c>
      <c r="EQ1724" t="e">
        <f t="shared" si="112"/>
        <v>#REF!</v>
      </c>
      <c r="ER1724" t="e">
        <f t="shared" si="113"/>
        <v>#REF!</v>
      </c>
    </row>
    <row r="1725" spans="142:148" x14ac:dyDescent="0.25">
      <c r="EL1725">
        <v>1718</v>
      </c>
      <c r="EM1725" t="e">
        <v>#REF!</v>
      </c>
      <c r="EN1725" t="e">
        <v>#REF!</v>
      </c>
      <c r="EP1725" t="e">
        <f t="shared" si="111"/>
        <v>#REF!</v>
      </c>
      <c r="EQ1725" t="e">
        <f t="shared" si="112"/>
        <v>#REF!</v>
      </c>
      <c r="ER1725" t="e">
        <f t="shared" si="113"/>
        <v>#REF!</v>
      </c>
    </row>
    <row r="1726" spans="142:148" x14ac:dyDescent="0.25">
      <c r="EL1726">
        <v>1719</v>
      </c>
      <c r="EM1726" t="e">
        <v>#REF!</v>
      </c>
      <c r="EN1726" t="e">
        <v>#REF!</v>
      </c>
      <c r="EP1726" t="e">
        <f t="shared" si="111"/>
        <v>#REF!</v>
      </c>
      <c r="EQ1726" t="e">
        <f t="shared" si="112"/>
        <v>#REF!</v>
      </c>
      <c r="ER1726" t="e">
        <f t="shared" si="113"/>
        <v>#REF!</v>
      </c>
    </row>
    <row r="1727" spans="142:148" x14ac:dyDescent="0.25">
      <c r="EL1727">
        <v>1720</v>
      </c>
      <c r="EM1727" t="e">
        <v>#REF!</v>
      </c>
      <c r="EN1727" t="e">
        <v>#REF!</v>
      </c>
      <c r="EP1727" t="e">
        <f t="shared" si="111"/>
        <v>#REF!</v>
      </c>
      <c r="EQ1727" t="e">
        <f t="shared" si="112"/>
        <v>#REF!</v>
      </c>
      <c r="ER1727" t="e">
        <f t="shared" si="113"/>
        <v>#REF!</v>
      </c>
    </row>
    <row r="1728" spans="142:148" x14ac:dyDescent="0.25">
      <c r="EL1728">
        <v>1721</v>
      </c>
      <c r="EM1728" t="e">
        <v>#REF!</v>
      </c>
      <c r="EN1728" t="e">
        <v>#REF!</v>
      </c>
      <c r="EP1728" t="e">
        <f t="shared" si="111"/>
        <v>#REF!</v>
      </c>
      <c r="EQ1728" t="e">
        <f t="shared" si="112"/>
        <v>#REF!</v>
      </c>
      <c r="ER1728" t="e">
        <f t="shared" si="113"/>
        <v>#REF!</v>
      </c>
    </row>
    <row r="1729" spans="142:148" x14ac:dyDescent="0.25">
      <c r="EL1729">
        <v>1722</v>
      </c>
      <c r="EM1729" t="e">
        <v>#REF!</v>
      </c>
      <c r="EN1729" t="e">
        <v>#REF!</v>
      </c>
      <c r="EP1729" t="e">
        <f t="shared" si="111"/>
        <v>#REF!</v>
      </c>
      <c r="EQ1729" t="e">
        <f t="shared" si="112"/>
        <v>#REF!</v>
      </c>
      <c r="ER1729" t="e">
        <f t="shared" si="113"/>
        <v>#REF!</v>
      </c>
    </row>
    <row r="1730" spans="142:148" x14ac:dyDescent="0.25">
      <c r="EL1730">
        <v>1723</v>
      </c>
      <c r="EM1730" t="e">
        <v>#REF!</v>
      </c>
      <c r="EN1730" t="e">
        <v>#REF!</v>
      </c>
      <c r="EP1730" t="e">
        <f t="shared" si="111"/>
        <v>#REF!</v>
      </c>
      <c r="EQ1730" t="e">
        <f t="shared" si="112"/>
        <v>#REF!</v>
      </c>
      <c r="ER1730" t="e">
        <f t="shared" si="113"/>
        <v>#REF!</v>
      </c>
    </row>
    <row r="1731" spans="142:148" x14ac:dyDescent="0.25">
      <c r="EL1731">
        <v>1724</v>
      </c>
      <c r="EM1731" t="e">
        <v>#REF!</v>
      </c>
      <c r="EN1731" t="e">
        <v>#REF!</v>
      </c>
      <c r="EP1731" t="e">
        <f t="shared" si="111"/>
        <v>#REF!</v>
      </c>
      <c r="EQ1731" t="e">
        <f t="shared" si="112"/>
        <v>#REF!</v>
      </c>
      <c r="ER1731" t="e">
        <f t="shared" si="113"/>
        <v>#REF!</v>
      </c>
    </row>
    <row r="1732" spans="142:148" x14ac:dyDescent="0.25">
      <c r="EL1732">
        <v>1725</v>
      </c>
      <c r="EM1732" t="e">
        <v>#REF!</v>
      </c>
      <c r="EN1732" t="e">
        <v>#REF!</v>
      </c>
      <c r="EP1732" t="e">
        <f t="shared" si="111"/>
        <v>#REF!</v>
      </c>
      <c r="EQ1732" t="e">
        <f t="shared" si="112"/>
        <v>#REF!</v>
      </c>
      <c r="ER1732" t="e">
        <f t="shared" si="113"/>
        <v>#REF!</v>
      </c>
    </row>
    <row r="1733" spans="142:148" x14ac:dyDescent="0.25">
      <c r="EL1733">
        <v>1726</v>
      </c>
      <c r="EM1733" t="e">
        <v>#REF!</v>
      </c>
      <c r="EN1733" t="e">
        <v>#REF!</v>
      </c>
      <c r="EP1733" t="e">
        <f t="shared" si="111"/>
        <v>#REF!</v>
      </c>
      <c r="EQ1733" t="e">
        <f t="shared" si="112"/>
        <v>#REF!</v>
      </c>
      <c r="ER1733" t="e">
        <f t="shared" si="113"/>
        <v>#REF!</v>
      </c>
    </row>
    <row r="1734" spans="142:148" x14ac:dyDescent="0.25">
      <c r="EL1734">
        <v>1727</v>
      </c>
      <c r="EM1734" t="e">
        <v>#REF!</v>
      </c>
      <c r="EN1734" t="e">
        <v>#REF!</v>
      </c>
      <c r="EP1734" t="e">
        <f t="shared" si="111"/>
        <v>#REF!</v>
      </c>
      <c r="EQ1734" t="e">
        <f t="shared" si="112"/>
        <v>#REF!</v>
      </c>
      <c r="ER1734" t="e">
        <f t="shared" si="113"/>
        <v>#REF!</v>
      </c>
    </row>
    <row r="1735" spans="142:148" x14ac:dyDescent="0.25">
      <c r="EL1735">
        <v>1728</v>
      </c>
      <c r="EM1735" t="e">
        <v>#REF!</v>
      </c>
      <c r="EN1735" t="e">
        <v>#REF!</v>
      </c>
      <c r="EP1735" t="e">
        <f t="shared" si="111"/>
        <v>#REF!</v>
      </c>
      <c r="EQ1735" t="e">
        <f t="shared" si="112"/>
        <v>#REF!</v>
      </c>
      <c r="ER1735" t="e">
        <f t="shared" si="113"/>
        <v>#REF!</v>
      </c>
    </row>
    <row r="1736" spans="142:148" x14ac:dyDescent="0.25">
      <c r="EL1736">
        <v>1729</v>
      </c>
      <c r="EM1736" t="e">
        <v>#REF!</v>
      </c>
      <c r="EN1736" t="e">
        <v>#REF!</v>
      </c>
      <c r="EP1736" t="e">
        <f t="shared" ref="EP1736:EP1799" si="114">IF(EM1736&gt;EN1736,1,0)</f>
        <v>#REF!</v>
      </c>
      <c r="EQ1736" t="e">
        <f t="shared" ref="EQ1736:EQ1799" si="115">IF(EP1736&gt;0,0,1)</f>
        <v>#REF!</v>
      </c>
      <c r="ER1736" t="e">
        <f t="shared" ref="ER1736:ER1799" si="116">IF(EM1736&gt;EN1736,EM1736-EN1736,EN1736-EM1736)</f>
        <v>#REF!</v>
      </c>
    </row>
    <row r="1737" spans="142:148" x14ac:dyDescent="0.25">
      <c r="EL1737">
        <v>1730</v>
      </c>
      <c r="EM1737" t="e">
        <v>#REF!</v>
      </c>
      <c r="EN1737" t="e">
        <v>#REF!</v>
      </c>
      <c r="EP1737" t="e">
        <f t="shared" si="114"/>
        <v>#REF!</v>
      </c>
      <c r="EQ1737" t="e">
        <f t="shared" si="115"/>
        <v>#REF!</v>
      </c>
      <c r="ER1737" t="e">
        <f t="shared" si="116"/>
        <v>#REF!</v>
      </c>
    </row>
    <row r="1738" spans="142:148" x14ac:dyDescent="0.25">
      <c r="EL1738">
        <v>1731</v>
      </c>
      <c r="EM1738" t="e">
        <v>#REF!</v>
      </c>
      <c r="EN1738" t="e">
        <v>#REF!</v>
      </c>
      <c r="EP1738" t="e">
        <f t="shared" si="114"/>
        <v>#REF!</v>
      </c>
      <c r="EQ1738" t="e">
        <f t="shared" si="115"/>
        <v>#REF!</v>
      </c>
      <c r="ER1738" t="e">
        <f t="shared" si="116"/>
        <v>#REF!</v>
      </c>
    </row>
    <row r="1739" spans="142:148" x14ac:dyDescent="0.25">
      <c r="EL1739">
        <v>1732</v>
      </c>
      <c r="EM1739" t="e">
        <v>#REF!</v>
      </c>
      <c r="EN1739" t="e">
        <v>#REF!</v>
      </c>
      <c r="EP1739" t="e">
        <f t="shared" si="114"/>
        <v>#REF!</v>
      </c>
      <c r="EQ1739" t="e">
        <f t="shared" si="115"/>
        <v>#REF!</v>
      </c>
      <c r="ER1739" t="e">
        <f t="shared" si="116"/>
        <v>#REF!</v>
      </c>
    </row>
    <row r="1740" spans="142:148" x14ac:dyDescent="0.25">
      <c r="EL1740">
        <v>1733</v>
      </c>
      <c r="EM1740" t="e">
        <v>#REF!</v>
      </c>
      <c r="EN1740" t="e">
        <v>#REF!</v>
      </c>
      <c r="EP1740" t="e">
        <f t="shared" si="114"/>
        <v>#REF!</v>
      </c>
      <c r="EQ1740" t="e">
        <f t="shared" si="115"/>
        <v>#REF!</v>
      </c>
      <c r="ER1740" t="e">
        <f t="shared" si="116"/>
        <v>#REF!</v>
      </c>
    </row>
    <row r="1741" spans="142:148" x14ac:dyDescent="0.25">
      <c r="EL1741">
        <v>1734</v>
      </c>
      <c r="EM1741" t="e">
        <v>#REF!</v>
      </c>
      <c r="EN1741" t="e">
        <v>#REF!</v>
      </c>
      <c r="EP1741" t="e">
        <f t="shared" si="114"/>
        <v>#REF!</v>
      </c>
      <c r="EQ1741" t="e">
        <f t="shared" si="115"/>
        <v>#REF!</v>
      </c>
      <c r="ER1741" t="e">
        <f t="shared" si="116"/>
        <v>#REF!</v>
      </c>
    </row>
    <row r="1742" spans="142:148" x14ac:dyDescent="0.25">
      <c r="EL1742">
        <v>1735</v>
      </c>
      <c r="EM1742" t="e">
        <v>#REF!</v>
      </c>
      <c r="EN1742" t="e">
        <v>#REF!</v>
      </c>
      <c r="EP1742" t="e">
        <f t="shared" si="114"/>
        <v>#REF!</v>
      </c>
      <c r="EQ1742" t="e">
        <f t="shared" si="115"/>
        <v>#REF!</v>
      </c>
      <c r="ER1742" t="e">
        <f t="shared" si="116"/>
        <v>#REF!</v>
      </c>
    </row>
    <row r="1743" spans="142:148" x14ac:dyDescent="0.25">
      <c r="EL1743">
        <v>1736</v>
      </c>
      <c r="EM1743" t="e">
        <v>#REF!</v>
      </c>
      <c r="EN1743" t="e">
        <v>#REF!</v>
      </c>
      <c r="EP1743" t="e">
        <f t="shared" si="114"/>
        <v>#REF!</v>
      </c>
      <c r="EQ1743" t="e">
        <f t="shared" si="115"/>
        <v>#REF!</v>
      </c>
      <c r="ER1743" t="e">
        <f t="shared" si="116"/>
        <v>#REF!</v>
      </c>
    </row>
    <row r="1744" spans="142:148" x14ac:dyDescent="0.25">
      <c r="EL1744">
        <v>1737</v>
      </c>
      <c r="EM1744" t="e">
        <v>#REF!</v>
      </c>
      <c r="EN1744" t="e">
        <v>#REF!</v>
      </c>
      <c r="EP1744" t="e">
        <f t="shared" si="114"/>
        <v>#REF!</v>
      </c>
      <c r="EQ1744" t="e">
        <f t="shared" si="115"/>
        <v>#REF!</v>
      </c>
      <c r="ER1744" t="e">
        <f t="shared" si="116"/>
        <v>#REF!</v>
      </c>
    </row>
    <row r="1745" spans="142:148" x14ac:dyDescent="0.25">
      <c r="EL1745">
        <v>1738</v>
      </c>
      <c r="EM1745" t="e">
        <v>#REF!</v>
      </c>
      <c r="EN1745" t="e">
        <v>#REF!</v>
      </c>
      <c r="EP1745" t="e">
        <f t="shared" si="114"/>
        <v>#REF!</v>
      </c>
      <c r="EQ1745" t="e">
        <f t="shared" si="115"/>
        <v>#REF!</v>
      </c>
      <c r="ER1745" t="e">
        <f t="shared" si="116"/>
        <v>#REF!</v>
      </c>
    </row>
    <row r="1746" spans="142:148" x14ac:dyDescent="0.25">
      <c r="EL1746">
        <v>1739</v>
      </c>
      <c r="EM1746" t="e">
        <v>#REF!</v>
      </c>
      <c r="EN1746" t="e">
        <v>#REF!</v>
      </c>
      <c r="EP1746" t="e">
        <f t="shared" si="114"/>
        <v>#REF!</v>
      </c>
      <c r="EQ1746" t="e">
        <f t="shared" si="115"/>
        <v>#REF!</v>
      </c>
      <c r="ER1746" t="e">
        <f t="shared" si="116"/>
        <v>#REF!</v>
      </c>
    </row>
    <row r="1747" spans="142:148" x14ac:dyDescent="0.25">
      <c r="EL1747">
        <v>1740</v>
      </c>
      <c r="EM1747" t="e">
        <v>#REF!</v>
      </c>
      <c r="EN1747" t="e">
        <v>#REF!</v>
      </c>
      <c r="EP1747" t="e">
        <f t="shared" si="114"/>
        <v>#REF!</v>
      </c>
      <c r="EQ1747" t="e">
        <f t="shared" si="115"/>
        <v>#REF!</v>
      </c>
      <c r="ER1747" t="e">
        <f t="shared" si="116"/>
        <v>#REF!</v>
      </c>
    </row>
    <row r="1748" spans="142:148" x14ac:dyDescent="0.25">
      <c r="EL1748">
        <v>1741</v>
      </c>
      <c r="EM1748" t="e">
        <v>#REF!</v>
      </c>
      <c r="EN1748" t="e">
        <v>#REF!</v>
      </c>
      <c r="EP1748" t="e">
        <f t="shared" si="114"/>
        <v>#REF!</v>
      </c>
      <c r="EQ1748" t="e">
        <f t="shared" si="115"/>
        <v>#REF!</v>
      </c>
      <c r="ER1748" t="e">
        <f t="shared" si="116"/>
        <v>#REF!</v>
      </c>
    </row>
    <row r="1749" spans="142:148" x14ac:dyDescent="0.25">
      <c r="EL1749">
        <v>1742</v>
      </c>
      <c r="EM1749" t="e">
        <v>#REF!</v>
      </c>
      <c r="EN1749" t="e">
        <v>#REF!</v>
      </c>
      <c r="EP1749" t="e">
        <f t="shared" si="114"/>
        <v>#REF!</v>
      </c>
      <c r="EQ1749" t="e">
        <f t="shared" si="115"/>
        <v>#REF!</v>
      </c>
      <c r="ER1749" t="e">
        <f t="shared" si="116"/>
        <v>#REF!</v>
      </c>
    </row>
    <row r="1750" spans="142:148" x14ac:dyDescent="0.25">
      <c r="EL1750">
        <v>1743</v>
      </c>
      <c r="EM1750" t="e">
        <v>#REF!</v>
      </c>
      <c r="EN1750" t="e">
        <v>#REF!</v>
      </c>
      <c r="EP1750" t="e">
        <f t="shared" si="114"/>
        <v>#REF!</v>
      </c>
      <c r="EQ1750" t="e">
        <f t="shared" si="115"/>
        <v>#REF!</v>
      </c>
      <c r="ER1750" t="e">
        <f t="shared" si="116"/>
        <v>#REF!</v>
      </c>
    </row>
    <row r="1751" spans="142:148" x14ac:dyDescent="0.25">
      <c r="EL1751">
        <v>1744</v>
      </c>
      <c r="EM1751" t="e">
        <v>#REF!</v>
      </c>
      <c r="EN1751" t="e">
        <v>#REF!</v>
      </c>
      <c r="EP1751" t="e">
        <f t="shared" si="114"/>
        <v>#REF!</v>
      </c>
      <c r="EQ1751" t="e">
        <f t="shared" si="115"/>
        <v>#REF!</v>
      </c>
      <c r="ER1751" t="e">
        <f t="shared" si="116"/>
        <v>#REF!</v>
      </c>
    </row>
    <row r="1752" spans="142:148" x14ac:dyDescent="0.25">
      <c r="EL1752">
        <v>1745</v>
      </c>
      <c r="EM1752" t="e">
        <v>#REF!</v>
      </c>
      <c r="EN1752" t="e">
        <v>#REF!</v>
      </c>
      <c r="EP1752" t="e">
        <f t="shared" si="114"/>
        <v>#REF!</v>
      </c>
      <c r="EQ1752" t="e">
        <f t="shared" si="115"/>
        <v>#REF!</v>
      </c>
      <c r="ER1752" t="e">
        <f t="shared" si="116"/>
        <v>#REF!</v>
      </c>
    </row>
    <row r="1753" spans="142:148" x14ac:dyDescent="0.25">
      <c r="EL1753">
        <v>1746</v>
      </c>
      <c r="EM1753" t="e">
        <v>#REF!</v>
      </c>
      <c r="EN1753" t="e">
        <v>#REF!</v>
      </c>
      <c r="EP1753" t="e">
        <f t="shared" si="114"/>
        <v>#REF!</v>
      </c>
      <c r="EQ1753" t="e">
        <f t="shared" si="115"/>
        <v>#REF!</v>
      </c>
      <c r="ER1753" t="e">
        <f t="shared" si="116"/>
        <v>#REF!</v>
      </c>
    </row>
    <row r="1754" spans="142:148" x14ac:dyDescent="0.25">
      <c r="EL1754">
        <v>1747</v>
      </c>
      <c r="EM1754" t="e">
        <v>#REF!</v>
      </c>
      <c r="EN1754" t="e">
        <v>#REF!</v>
      </c>
      <c r="EP1754" t="e">
        <f t="shared" si="114"/>
        <v>#REF!</v>
      </c>
      <c r="EQ1754" t="e">
        <f t="shared" si="115"/>
        <v>#REF!</v>
      </c>
      <c r="ER1754" t="e">
        <f t="shared" si="116"/>
        <v>#REF!</v>
      </c>
    </row>
    <row r="1755" spans="142:148" x14ac:dyDescent="0.25">
      <c r="EL1755">
        <v>1748</v>
      </c>
      <c r="EM1755" t="e">
        <v>#REF!</v>
      </c>
      <c r="EN1755" t="e">
        <v>#REF!</v>
      </c>
      <c r="EP1755" t="e">
        <f t="shared" si="114"/>
        <v>#REF!</v>
      </c>
      <c r="EQ1755" t="e">
        <f t="shared" si="115"/>
        <v>#REF!</v>
      </c>
      <c r="ER1755" t="e">
        <f t="shared" si="116"/>
        <v>#REF!</v>
      </c>
    </row>
    <row r="1756" spans="142:148" x14ac:dyDescent="0.25">
      <c r="EL1756">
        <v>1749</v>
      </c>
      <c r="EM1756" t="e">
        <v>#REF!</v>
      </c>
      <c r="EN1756" t="e">
        <v>#REF!</v>
      </c>
      <c r="EP1756" t="e">
        <f t="shared" si="114"/>
        <v>#REF!</v>
      </c>
      <c r="EQ1756" t="e">
        <f t="shared" si="115"/>
        <v>#REF!</v>
      </c>
      <c r="ER1756" t="e">
        <f t="shared" si="116"/>
        <v>#REF!</v>
      </c>
    </row>
    <row r="1757" spans="142:148" x14ac:dyDescent="0.25">
      <c r="EL1757">
        <v>1750</v>
      </c>
      <c r="EM1757" t="e">
        <v>#REF!</v>
      </c>
      <c r="EN1757" t="e">
        <v>#REF!</v>
      </c>
      <c r="EP1757" t="e">
        <f t="shared" si="114"/>
        <v>#REF!</v>
      </c>
      <c r="EQ1757" t="e">
        <f t="shared" si="115"/>
        <v>#REF!</v>
      </c>
      <c r="ER1757" t="e">
        <f t="shared" si="116"/>
        <v>#REF!</v>
      </c>
    </row>
    <row r="1758" spans="142:148" x14ac:dyDescent="0.25">
      <c r="EL1758">
        <v>1751</v>
      </c>
      <c r="EM1758" t="e">
        <v>#REF!</v>
      </c>
      <c r="EN1758" t="e">
        <v>#REF!</v>
      </c>
      <c r="EP1758" t="e">
        <f t="shared" si="114"/>
        <v>#REF!</v>
      </c>
      <c r="EQ1758" t="e">
        <f t="shared" si="115"/>
        <v>#REF!</v>
      </c>
      <c r="ER1758" t="e">
        <f t="shared" si="116"/>
        <v>#REF!</v>
      </c>
    </row>
    <row r="1759" spans="142:148" x14ac:dyDescent="0.25">
      <c r="EL1759">
        <v>1752</v>
      </c>
      <c r="EM1759" t="e">
        <v>#REF!</v>
      </c>
      <c r="EN1759" t="e">
        <v>#REF!</v>
      </c>
      <c r="EP1759" t="e">
        <f t="shared" si="114"/>
        <v>#REF!</v>
      </c>
      <c r="EQ1759" t="e">
        <f t="shared" si="115"/>
        <v>#REF!</v>
      </c>
      <c r="ER1759" t="e">
        <f t="shared" si="116"/>
        <v>#REF!</v>
      </c>
    </row>
    <row r="1760" spans="142:148" x14ac:dyDescent="0.25">
      <c r="EL1760">
        <v>1753</v>
      </c>
      <c r="EM1760" t="e">
        <v>#REF!</v>
      </c>
      <c r="EN1760" t="e">
        <v>#REF!</v>
      </c>
      <c r="EP1760" t="e">
        <f t="shared" si="114"/>
        <v>#REF!</v>
      </c>
      <c r="EQ1760" t="e">
        <f t="shared" si="115"/>
        <v>#REF!</v>
      </c>
      <c r="ER1760" t="e">
        <f t="shared" si="116"/>
        <v>#REF!</v>
      </c>
    </row>
    <row r="1761" spans="142:148" x14ac:dyDescent="0.25">
      <c r="EL1761">
        <v>1754</v>
      </c>
      <c r="EM1761" t="e">
        <v>#REF!</v>
      </c>
      <c r="EN1761" t="e">
        <v>#REF!</v>
      </c>
      <c r="EP1761" t="e">
        <f t="shared" si="114"/>
        <v>#REF!</v>
      </c>
      <c r="EQ1761" t="e">
        <f t="shared" si="115"/>
        <v>#REF!</v>
      </c>
      <c r="ER1761" t="e">
        <f t="shared" si="116"/>
        <v>#REF!</v>
      </c>
    </row>
    <row r="1762" spans="142:148" x14ac:dyDescent="0.25">
      <c r="EL1762">
        <v>1755</v>
      </c>
      <c r="EM1762" t="e">
        <v>#REF!</v>
      </c>
      <c r="EN1762" t="e">
        <v>#REF!</v>
      </c>
      <c r="EP1762" t="e">
        <f t="shared" si="114"/>
        <v>#REF!</v>
      </c>
      <c r="EQ1762" t="e">
        <f t="shared" si="115"/>
        <v>#REF!</v>
      </c>
      <c r="ER1762" t="e">
        <f t="shared" si="116"/>
        <v>#REF!</v>
      </c>
    </row>
    <row r="1763" spans="142:148" x14ac:dyDescent="0.25">
      <c r="EL1763">
        <v>1756</v>
      </c>
      <c r="EM1763" t="e">
        <v>#REF!</v>
      </c>
      <c r="EN1763" t="e">
        <v>#REF!</v>
      </c>
      <c r="EP1763" t="e">
        <f t="shared" si="114"/>
        <v>#REF!</v>
      </c>
      <c r="EQ1763" t="e">
        <f t="shared" si="115"/>
        <v>#REF!</v>
      </c>
      <c r="ER1763" t="e">
        <f t="shared" si="116"/>
        <v>#REF!</v>
      </c>
    </row>
    <row r="1764" spans="142:148" x14ac:dyDescent="0.25">
      <c r="EL1764">
        <v>1757</v>
      </c>
      <c r="EM1764" t="e">
        <v>#REF!</v>
      </c>
      <c r="EN1764" t="e">
        <v>#REF!</v>
      </c>
      <c r="EP1764" t="e">
        <f t="shared" si="114"/>
        <v>#REF!</v>
      </c>
      <c r="EQ1764" t="e">
        <f t="shared" si="115"/>
        <v>#REF!</v>
      </c>
      <c r="ER1764" t="e">
        <f t="shared" si="116"/>
        <v>#REF!</v>
      </c>
    </row>
    <row r="1765" spans="142:148" x14ac:dyDescent="0.25">
      <c r="EL1765">
        <v>1758</v>
      </c>
      <c r="EM1765" t="e">
        <v>#REF!</v>
      </c>
      <c r="EN1765" t="e">
        <v>#REF!</v>
      </c>
      <c r="EP1765" t="e">
        <f t="shared" si="114"/>
        <v>#REF!</v>
      </c>
      <c r="EQ1765" t="e">
        <f t="shared" si="115"/>
        <v>#REF!</v>
      </c>
      <c r="ER1765" t="e">
        <f t="shared" si="116"/>
        <v>#REF!</v>
      </c>
    </row>
    <row r="1766" spans="142:148" x14ac:dyDescent="0.25">
      <c r="EL1766">
        <v>1759</v>
      </c>
      <c r="EM1766" t="e">
        <v>#REF!</v>
      </c>
      <c r="EN1766" t="e">
        <v>#REF!</v>
      </c>
      <c r="EP1766" t="e">
        <f t="shared" si="114"/>
        <v>#REF!</v>
      </c>
      <c r="EQ1766" t="e">
        <f t="shared" si="115"/>
        <v>#REF!</v>
      </c>
      <c r="ER1766" t="e">
        <f t="shared" si="116"/>
        <v>#REF!</v>
      </c>
    </row>
    <row r="1767" spans="142:148" x14ac:dyDescent="0.25">
      <c r="EL1767">
        <v>1760</v>
      </c>
      <c r="EM1767" t="e">
        <v>#REF!</v>
      </c>
      <c r="EN1767" t="e">
        <v>#REF!</v>
      </c>
      <c r="EP1767" t="e">
        <f t="shared" si="114"/>
        <v>#REF!</v>
      </c>
      <c r="EQ1767" t="e">
        <f t="shared" si="115"/>
        <v>#REF!</v>
      </c>
      <c r="ER1767" t="e">
        <f t="shared" si="116"/>
        <v>#REF!</v>
      </c>
    </row>
    <row r="1768" spans="142:148" x14ac:dyDescent="0.25">
      <c r="EL1768">
        <v>1761</v>
      </c>
      <c r="EM1768" t="e">
        <v>#REF!</v>
      </c>
      <c r="EN1768" t="e">
        <v>#REF!</v>
      </c>
      <c r="EP1768" t="e">
        <f t="shared" si="114"/>
        <v>#REF!</v>
      </c>
      <c r="EQ1768" t="e">
        <f t="shared" si="115"/>
        <v>#REF!</v>
      </c>
      <c r="ER1768" t="e">
        <f t="shared" si="116"/>
        <v>#REF!</v>
      </c>
    </row>
    <row r="1769" spans="142:148" x14ac:dyDescent="0.25">
      <c r="EL1769">
        <v>1762</v>
      </c>
      <c r="EM1769" t="e">
        <v>#REF!</v>
      </c>
      <c r="EN1769" t="e">
        <v>#REF!</v>
      </c>
      <c r="EP1769" t="e">
        <f t="shared" si="114"/>
        <v>#REF!</v>
      </c>
      <c r="EQ1769" t="e">
        <f t="shared" si="115"/>
        <v>#REF!</v>
      </c>
      <c r="ER1769" t="e">
        <f t="shared" si="116"/>
        <v>#REF!</v>
      </c>
    </row>
    <row r="1770" spans="142:148" x14ac:dyDescent="0.25">
      <c r="EL1770">
        <v>1763</v>
      </c>
      <c r="EM1770" t="e">
        <v>#REF!</v>
      </c>
      <c r="EN1770" t="e">
        <v>#REF!</v>
      </c>
      <c r="EP1770" t="e">
        <f t="shared" si="114"/>
        <v>#REF!</v>
      </c>
      <c r="EQ1770" t="e">
        <f t="shared" si="115"/>
        <v>#REF!</v>
      </c>
      <c r="ER1770" t="e">
        <f t="shared" si="116"/>
        <v>#REF!</v>
      </c>
    </row>
    <row r="1771" spans="142:148" x14ac:dyDescent="0.25">
      <c r="EL1771">
        <v>1764</v>
      </c>
      <c r="EM1771" t="e">
        <v>#REF!</v>
      </c>
      <c r="EN1771" t="e">
        <v>#REF!</v>
      </c>
      <c r="EP1771" t="e">
        <f t="shared" si="114"/>
        <v>#REF!</v>
      </c>
      <c r="EQ1771" t="e">
        <f t="shared" si="115"/>
        <v>#REF!</v>
      </c>
      <c r="ER1771" t="e">
        <f t="shared" si="116"/>
        <v>#REF!</v>
      </c>
    </row>
    <row r="1772" spans="142:148" x14ac:dyDescent="0.25">
      <c r="EL1772">
        <v>1765</v>
      </c>
      <c r="EM1772" t="e">
        <v>#REF!</v>
      </c>
      <c r="EN1772" t="e">
        <v>#REF!</v>
      </c>
      <c r="EP1772" t="e">
        <f t="shared" si="114"/>
        <v>#REF!</v>
      </c>
      <c r="EQ1772" t="e">
        <f t="shared" si="115"/>
        <v>#REF!</v>
      </c>
      <c r="ER1772" t="e">
        <f t="shared" si="116"/>
        <v>#REF!</v>
      </c>
    </row>
    <row r="1773" spans="142:148" x14ac:dyDescent="0.25">
      <c r="EL1773">
        <v>1766</v>
      </c>
      <c r="EM1773" t="e">
        <v>#REF!</v>
      </c>
      <c r="EN1773" t="e">
        <v>#REF!</v>
      </c>
      <c r="EP1773" t="e">
        <f t="shared" si="114"/>
        <v>#REF!</v>
      </c>
      <c r="EQ1773" t="e">
        <f t="shared" si="115"/>
        <v>#REF!</v>
      </c>
      <c r="ER1773" t="e">
        <f t="shared" si="116"/>
        <v>#REF!</v>
      </c>
    </row>
    <row r="1774" spans="142:148" x14ac:dyDescent="0.25">
      <c r="EL1774">
        <v>1767</v>
      </c>
      <c r="EM1774" t="e">
        <v>#REF!</v>
      </c>
      <c r="EN1774" t="e">
        <v>#REF!</v>
      </c>
      <c r="EP1774" t="e">
        <f t="shared" si="114"/>
        <v>#REF!</v>
      </c>
      <c r="EQ1774" t="e">
        <f t="shared" si="115"/>
        <v>#REF!</v>
      </c>
      <c r="ER1774" t="e">
        <f t="shared" si="116"/>
        <v>#REF!</v>
      </c>
    </row>
    <row r="1775" spans="142:148" x14ac:dyDescent="0.25">
      <c r="EL1775">
        <v>1768</v>
      </c>
      <c r="EM1775" t="e">
        <v>#REF!</v>
      </c>
      <c r="EN1775" t="e">
        <v>#REF!</v>
      </c>
      <c r="EP1775" t="e">
        <f t="shared" si="114"/>
        <v>#REF!</v>
      </c>
      <c r="EQ1775" t="e">
        <f t="shared" si="115"/>
        <v>#REF!</v>
      </c>
      <c r="ER1775" t="e">
        <f t="shared" si="116"/>
        <v>#REF!</v>
      </c>
    </row>
    <row r="1776" spans="142:148" x14ac:dyDescent="0.25">
      <c r="EL1776">
        <v>1769</v>
      </c>
      <c r="EM1776" t="e">
        <v>#REF!</v>
      </c>
      <c r="EN1776" t="e">
        <v>#REF!</v>
      </c>
      <c r="EP1776" t="e">
        <f t="shared" si="114"/>
        <v>#REF!</v>
      </c>
      <c r="EQ1776" t="e">
        <f t="shared" si="115"/>
        <v>#REF!</v>
      </c>
      <c r="ER1776" t="e">
        <f t="shared" si="116"/>
        <v>#REF!</v>
      </c>
    </row>
    <row r="1777" spans="142:148" x14ac:dyDescent="0.25">
      <c r="EL1777">
        <v>1770</v>
      </c>
      <c r="EM1777" t="e">
        <v>#REF!</v>
      </c>
      <c r="EN1777" t="e">
        <v>#REF!</v>
      </c>
      <c r="EP1777" t="e">
        <f t="shared" si="114"/>
        <v>#REF!</v>
      </c>
      <c r="EQ1777" t="e">
        <f t="shared" si="115"/>
        <v>#REF!</v>
      </c>
      <c r="ER1777" t="e">
        <f t="shared" si="116"/>
        <v>#REF!</v>
      </c>
    </row>
    <row r="1778" spans="142:148" x14ac:dyDescent="0.25">
      <c r="EL1778">
        <v>1771</v>
      </c>
      <c r="EM1778" t="e">
        <v>#REF!</v>
      </c>
      <c r="EN1778" t="e">
        <v>#REF!</v>
      </c>
      <c r="EP1778" t="e">
        <f t="shared" si="114"/>
        <v>#REF!</v>
      </c>
      <c r="EQ1778" t="e">
        <f t="shared" si="115"/>
        <v>#REF!</v>
      </c>
      <c r="ER1778" t="e">
        <f t="shared" si="116"/>
        <v>#REF!</v>
      </c>
    </row>
    <row r="1779" spans="142:148" x14ac:dyDescent="0.25">
      <c r="EL1779">
        <v>1772</v>
      </c>
      <c r="EM1779" t="e">
        <v>#REF!</v>
      </c>
      <c r="EN1779" t="e">
        <v>#REF!</v>
      </c>
      <c r="EP1779" t="e">
        <f t="shared" si="114"/>
        <v>#REF!</v>
      </c>
      <c r="EQ1779" t="e">
        <f t="shared" si="115"/>
        <v>#REF!</v>
      </c>
      <c r="ER1779" t="e">
        <f t="shared" si="116"/>
        <v>#REF!</v>
      </c>
    </row>
    <row r="1780" spans="142:148" x14ac:dyDescent="0.25">
      <c r="EL1780">
        <v>1773</v>
      </c>
      <c r="EM1780" t="e">
        <v>#REF!</v>
      </c>
      <c r="EN1780" t="e">
        <v>#REF!</v>
      </c>
      <c r="EP1780" t="e">
        <f t="shared" si="114"/>
        <v>#REF!</v>
      </c>
      <c r="EQ1780" t="e">
        <f t="shared" si="115"/>
        <v>#REF!</v>
      </c>
      <c r="ER1780" t="e">
        <f t="shared" si="116"/>
        <v>#REF!</v>
      </c>
    </row>
    <row r="1781" spans="142:148" x14ac:dyDescent="0.25">
      <c r="EL1781">
        <v>1774</v>
      </c>
      <c r="EM1781" t="e">
        <v>#REF!</v>
      </c>
      <c r="EN1781" t="e">
        <v>#REF!</v>
      </c>
      <c r="EP1781" t="e">
        <f t="shared" si="114"/>
        <v>#REF!</v>
      </c>
      <c r="EQ1781" t="e">
        <f t="shared" si="115"/>
        <v>#REF!</v>
      </c>
      <c r="ER1781" t="e">
        <f t="shared" si="116"/>
        <v>#REF!</v>
      </c>
    </row>
    <row r="1782" spans="142:148" x14ac:dyDescent="0.25">
      <c r="EL1782">
        <v>1775</v>
      </c>
      <c r="EM1782" t="e">
        <v>#REF!</v>
      </c>
      <c r="EN1782" t="e">
        <v>#REF!</v>
      </c>
      <c r="EP1782" t="e">
        <f t="shared" si="114"/>
        <v>#REF!</v>
      </c>
      <c r="EQ1782" t="e">
        <f t="shared" si="115"/>
        <v>#REF!</v>
      </c>
      <c r="ER1782" t="e">
        <f t="shared" si="116"/>
        <v>#REF!</v>
      </c>
    </row>
    <row r="1783" spans="142:148" x14ac:dyDescent="0.25">
      <c r="EL1783">
        <v>1776</v>
      </c>
      <c r="EM1783" t="e">
        <v>#REF!</v>
      </c>
      <c r="EN1783" t="e">
        <v>#REF!</v>
      </c>
      <c r="EP1783" t="e">
        <f t="shared" si="114"/>
        <v>#REF!</v>
      </c>
      <c r="EQ1783" t="e">
        <f t="shared" si="115"/>
        <v>#REF!</v>
      </c>
      <c r="ER1783" t="e">
        <f t="shared" si="116"/>
        <v>#REF!</v>
      </c>
    </row>
    <row r="1784" spans="142:148" x14ac:dyDescent="0.25">
      <c r="EL1784">
        <v>1777</v>
      </c>
      <c r="EM1784" t="e">
        <v>#REF!</v>
      </c>
      <c r="EN1784" t="e">
        <v>#REF!</v>
      </c>
      <c r="EP1784" t="e">
        <f t="shared" si="114"/>
        <v>#REF!</v>
      </c>
      <c r="EQ1784" t="e">
        <f t="shared" si="115"/>
        <v>#REF!</v>
      </c>
      <c r="ER1784" t="e">
        <f t="shared" si="116"/>
        <v>#REF!</v>
      </c>
    </row>
    <row r="1785" spans="142:148" x14ac:dyDescent="0.25">
      <c r="EL1785">
        <v>1778</v>
      </c>
      <c r="EM1785" t="e">
        <v>#REF!</v>
      </c>
      <c r="EN1785" t="e">
        <v>#REF!</v>
      </c>
      <c r="EP1785" t="e">
        <f t="shared" si="114"/>
        <v>#REF!</v>
      </c>
      <c r="EQ1785" t="e">
        <f t="shared" si="115"/>
        <v>#REF!</v>
      </c>
      <c r="ER1785" t="e">
        <f t="shared" si="116"/>
        <v>#REF!</v>
      </c>
    </row>
    <row r="1786" spans="142:148" x14ac:dyDescent="0.25">
      <c r="EL1786">
        <v>1779</v>
      </c>
      <c r="EM1786" t="e">
        <v>#REF!</v>
      </c>
      <c r="EN1786" t="e">
        <v>#REF!</v>
      </c>
      <c r="EP1786" t="e">
        <f t="shared" si="114"/>
        <v>#REF!</v>
      </c>
      <c r="EQ1786" t="e">
        <f t="shared" si="115"/>
        <v>#REF!</v>
      </c>
      <c r="ER1786" t="e">
        <f t="shared" si="116"/>
        <v>#REF!</v>
      </c>
    </row>
    <row r="1787" spans="142:148" x14ac:dyDescent="0.25">
      <c r="EL1787">
        <v>1780</v>
      </c>
      <c r="EM1787" t="e">
        <v>#REF!</v>
      </c>
      <c r="EN1787" t="e">
        <v>#REF!</v>
      </c>
      <c r="EP1787" t="e">
        <f t="shared" si="114"/>
        <v>#REF!</v>
      </c>
      <c r="EQ1787" t="e">
        <f t="shared" si="115"/>
        <v>#REF!</v>
      </c>
      <c r="ER1787" t="e">
        <f t="shared" si="116"/>
        <v>#REF!</v>
      </c>
    </row>
    <row r="1788" spans="142:148" x14ac:dyDescent="0.25">
      <c r="EL1788">
        <v>1781</v>
      </c>
      <c r="EM1788" t="e">
        <v>#REF!</v>
      </c>
      <c r="EN1788" t="e">
        <v>#REF!</v>
      </c>
      <c r="EP1788" t="e">
        <f t="shared" si="114"/>
        <v>#REF!</v>
      </c>
      <c r="EQ1788" t="e">
        <f t="shared" si="115"/>
        <v>#REF!</v>
      </c>
      <c r="ER1788" t="e">
        <f t="shared" si="116"/>
        <v>#REF!</v>
      </c>
    </row>
    <row r="1789" spans="142:148" x14ac:dyDescent="0.25">
      <c r="EL1789">
        <v>1782</v>
      </c>
      <c r="EM1789" t="e">
        <v>#REF!</v>
      </c>
      <c r="EN1789" t="e">
        <v>#REF!</v>
      </c>
      <c r="EP1789" t="e">
        <f t="shared" si="114"/>
        <v>#REF!</v>
      </c>
      <c r="EQ1789" t="e">
        <f t="shared" si="115"/>
        <v>#REF!</v>
      </c>
      <c r="ER1789" t="e">
        <f t="shared" si="116"/>
        <v>#REF!</v>
      </c>
    </row>
    <row r="1790" spans="142:148" x14ac:dyDescent="0.25">
      <c r="EL1790">
        <v>1783</v>
      </c>
      <c r="EM1790" t="e">
        <v>#REF!</v>
      </c>
      <c r="EN1790" t="e">
        <v>#REF!</v>
      </c>
      <c r="EP1790" t="e">
        <f t="shared" si="114"/>
        <v>#REF!</v>
      </c>
      <c r="EQ1790" t="e">
        <f t="shared" si="115"/>
        <v>#REF!</v>
      </c>
      <c r="ER1790" t="e">
        <f t="shared" si="116"/>
        <v>#REF!</v>
      </c>
    </row>
    <row r="1791" spans="142:148" x14ac:dyDescent="0.25">
      <c r="EL1791">
        <v>1784</v>
      </c>
      <c r="EM1791" t="e">
        <v>#REF!</v>
      </c>
      <c r="EN1791" t="e">
        <v>#REF!</v>
      </c>
      <c r="EP1791" t="e">
        <f t="shared" si="114"/>
        <v>#REF!</v>
      </c>
      <c r="EQ1791" t="e">
        <f t="shared" si="115"/>
        <v>#REF!</v>
      </c>
      <c r="ER1791" t="e">
        <f t="shared" si="116"/>
        <v>#REF!</v>
      </c>
    </row>
    <row r="1792" spans="142:148" x14ac:dyDescent="0.25">
      <c r="EL1792">
        <v>1785</v>
      </c>
      <c r="EM1792" t="e">
        <v>#REF!</v>
      </c>
      <c r="EN1792" t="e">
        <v>#REF!</v>
      </c>
      <c r="EP1792" t="e">
        <f t="shared" si="114"/>
        <v>#REF!</v>
      </c>
      <c r="EQ1792" t="e">
        <f t="shared" si="115"/>
        <v>#REF!</v>
      </c>
      <c r="ER1792" t="e">
        <f t="shared" si="116"/>
        <v>#REF!</v>
      </c>
    </row>
    <row r="1793" spans="142:148" x14ac:dyDescent="0.25">
      <c r="EL1793">
        <v>1786</v>
      </c>
      <c r="EM1793" t="e">
        <v>#REF!</v>
      </c>
      <c r="EN1793" t="e">
        <v>#REF!</v>
      </c>
      <c r="EP1793" t="e">
        <f t="shared" si="114"/>
        <v>#REF!</v>
      </c>
      <c r="EQ1793" t="e">
        <f t="shared" si="115"/>
        <v>#REF!</v>
      </c>
      <c r="ER1793" t="e">
        <f t="shared" si="116"/>
        <v>#REF!</v>
      </c>
    </row>
    <row r="1794" spans="142:148" x14ac:dyDescent="0.25">
      <c r="EL1794">
        <v>1787</v>
      </c>
      <c r="EM1794" t="e">
        <v>#REF!</v>
      </c>
      <c r="EN1794" t="e">
        <v>#REF!</v>
      </c>
      <c r="EP1794" t="e">
        <f t="shared" si="114"/>
        <v>#REF!</v>
      </c>
      <c r="EQ1794" t="e">
        <f t="shared" si="115"/>
        <v>#REF!</v>
      </c>
      <c r="ER1794" t="e">
        <f t="shared" si="116"/>
        <v>#REF!</v>
      </c>
    </row>
    <row r="1795" spans="142:148" x14ac:dyDescent="0.25">
      <c r="EL1795">
        <v>1788</v>
      </c>
      <c r="EM1795" t="e">
        <v>#REF!</v>
      </c>
      <c r="EN1795" t="e">
        <v>#REF!</v>
      </c>
      <c r="EP1795" t="e">
        <f t="shared" si="114"/>
        <v>#REF!</v>
      </c>
      <c r="EQ1795" t="e">
        <f t="shared" si="115"/>
        <v>#REF!</v>
      </c>
      <c r="ER1795" t="e">
        <f t="shared" si="116"/>
        <v>#REF!</v>
      </c>
    </row>
    <row r="1796" spans="142:148" x14ac:dyDescent="0.25">
      <c r="EL1796">
        <v>1789</v>
      </c>
      <c r="EM1796" t="e">
        <v>#REF!</v>
      </c>
      <c r="EN1796" t="e">
        <v>#REF!</v>
      </c>
      <c r="EP1796" t="e">
        <f t="shared" si="114"/>
        <v>#REF!</v>
      </c>
      <c r="EQ1796" t="e">
        <f t="shared" si="115"/>
        <v>#REF!</v>
      </c>
      <c r="ER1796" t="e">
        <f t="shared" si="116"/>
        <v>#REF!</v>
      </c>
    </row>
    <row r="1797" spans="142:148" x14ac:dyDescent="0.25">
      <c r="EL1797">
        <v>1790</v>
      </c>
      <c r="EM1797" t="e">
        <v>#REF!</v>
      </c>
      <c r="EN1797" t="e">
        <v>#REF!</v>
      </c>
      <c r="EP1797" t="e">
        <f t="shared" si="114"/>
        <v>#REF!</v>
      </c>
      <c r="EQ1797" t="e">
        <f t="shared" si="115"/>
        <v>#REF!</v>
      </c>
      <c r="ER1797" t="e">
        <f t="shared" si="116"/>
        <v>#REF!</v>
      </c>
    </row>
    <row r="1798" spans="142:148" x14ac:dyDescent="0.25">
      <c r="EL1798">
        <v>1791</v>
      </c>
      <c r="EM1798" t="e">
        <v>#REF!</v>
      </c>
      <c r="EN1798" t="e">
        <v>#REF!</v>
      </c>
      <c r="EP1798" t="e">
        <f t="shared" si="114"/>
        <v>#REF!</v>
      </c>
      <c r="EQ1798" t="e">
        <f t="shared" si="115"/>
        <v>#REF!</v>
      </c>
      <c r="ER1798" t="e">
        <f t="shared" si="116"/>
        <v>#REF!</v>
      </c>
    </row>
    <row r="1799" spans="142:148" x14ac:dyDescent="0.25">
      <c r="EL1799">
        <v>1792</v>
      </c>
      <c r="EM1799" t="e">
        <v>#REF!</v>
      </c>
      <c r="EN1799" t="e">
        <v>#REF!</v>
      </c>
      <c r="EP1799" t="e">
        <f t="shared" si="114"/>
        <v>#REF!</v>
      </c>
      <c r="EQ1799" t="e">
        <f t="shared" si="115"/>
        <v>#REF!</v>
      </c>
      <c r="ER1799" t="e">
        <f t="shared" si="116"/>
        <v>#REF!</v>
      </c>
    </row>
    <row r="1800" spans="142:148" x14ac:dyDescent="0.25">
      <c r="EL1800">
        <v>1793</v>
      </c>
      <c r="EM1800" t="e">
        <v>#REF!</v>
      </c>
      <c r="EN1800" t="e">
        <v>#REF!</v>
      </c>
      <c r="EP1800" t="e">
        <f t="shared" ref="EP1800:EP1863" si="117">IF(EM1800&gt;EN1800,1,0)</f>
        <v>#REF!</v>
      </c>
      <c r="EQ1800" t="e">
        <f t="shared" ref="EQ1800:EQ1863" si="118">IF(EP1800&gt;0,0,1)</f>
        <v>#REF!</v>
      </c>
      <c r="ER1800" t="e">
        <f t="shared" ref="ER1800:ER1863" si="119">IF(EM1800&gt;EN1800,EM1800-EN1800,EN1800-EM1800)</f>
        <v>#REF!</v>
      </c>
    </row>
    <row r="1801" spans="142:148" x14ac:dyDescent="0.25">
      <c r="EL1801">
        <v>1794</v>
      </c>
      <c r="EM1801" t="e">
        <v>#REF!</v>
      </c>
      <c r="EN1801" t="e">
        <v>#REF!</v>
      </c>
      <c r="EP1801" t="e">
        <f t="shared" si="117"/>
        <v>#REF!</v>
      </c>
      <c r="EQ1801" t="e">
        <f t="shared" si="118"/>
        <v>#REF!</v>
      </c>
      <c r="ER1801" t="e">
        <f t="shared" si="119"/>
        <v>#REF!</v>
      </c>
    </row>
    <row r="1802" spans="142:148" x14ac:dyDescent="0.25">
      <c r="EL1802">
        <v>1795</v>
      </c>
      <c r="EM1802" t="e">
        <v>#REF!</v>
      </c>
      <c r="EN1802" t="e">
        <v>#REF!</v>
      </c>
      <c r="EP1802" t="e">
        <f t="shared" si="117"/>
        <v>#REF!</v>
      </c>
      <c r="EQ1802" t="e">
        <f t="shared" si="118"/>
        <v>#REF!</v>
      </c>
      <c r="ER1802" t="e">
        <f t="shared" si="119"/>
        <v>#REF!</v>
      </c>
    </row>
    <row r="1803" spans="142:148" x14ac:dyDescent="0.25">
      <c r="EL1803">
        <v>1796</v>
      </c>
      <c r="EM1803" t="e">
        <v>#REF!</v>
      </c>
      <c r="EN1803" t="e">
        <v>#REF!</v>
      </c>
      <c r="EP1803" t="e">
        <f t="shared" si="117"/>
        <v>#REF!</v>
      </c>
      <c r="EQ1803" t="e">
        <f t="shared" si="118"/>
        <v>#REF!</v>
      </c>
      <c r="ER1803" t="e">
        <f t="shared" si="119"/>
        <v>#REF!</v>
      </c>
    </row>
    <row r="1804" spans="142:148" x14ac:dyDescent="0.25">
      <c r="EL1804">
        <v>1797</v>
      </c>
      <c r="EM1804" t="e">
        <v>#REF!</v>
      </c>
      <c r="EN1804" t="e">
        <v>#REF!</v>
      </c>
      <c r="EP1804" t="e">
        <f t="shared" si="117"/>
        <v>#REF!</v>
      </c>
      <c r="EQ1804" t="e">
        <f t="shared" si="118"/>
        <v>#REF!</v>
      </c>
      <c r="ER1804" t="e">
        <f t="shared" si="119"/>
        <v>#REF!</v>
      </c>
    </row>
    <row r="1805" spans="142:148" x14ac:dyDescent="0.25">
      <c r="EL1805">
        <v>1798</v>
      </c>
      <c r="EM1805" t="e">
        <v>#REF!</v>
      </c>
      <c r="EN1805" t="e">
        <v>#REF!</v>
      </c>
      <c r="EP1805" t="e">
        <f t="shared" si="117"/>
        <v>#REF!</v>
      </c>
      <c r="EQ1805" t="e">
        <f t="shared" si="118"/>
        <v>#REF!</v>
      </c>
      <c r="ER1805" t="e">
        <f t="shared" si="119"/>
        <v>#REF!</v>
      </c>
    </row>
    <row r="1806" spans="142:148" x14ac:dyDescent="0.25">
      <c r="EL1806">
        <v>1799</v>
      </c>
      <c r="EM1806" t="e">
        <v>#REF!</v>
      </c>
      <c r="EN1806" t="e">
        <v>#REF!</v>
      </c>
      <c r="EP1806" t="e">
        <f t="shared" si="117"/>
        <v>#REF!</v>
      </c>
      <c r="EQ1806" t="e">
        <f t="shared" si="118"/>
        <v>#REF!</v>
      </c>
      <c r="ER1806" t="e">
        <f t="shared" si="119"/>
        <v>#REF!</v>
      </c>
    </row>
    <row r="1807" spans="142:148" x14ac:dyDescent="0.25">
      <c r="EL1807">
        <v>1800</v>
      </c>
      <c r="EM1807" t="e">
        <v>#REF!</v>
      </c>
      <c r="EN1807" t="e">
        <v>#REF!</v>
      </c>
      <c r="EP1807" t="e">
        <f t="shared" si="117"/>
        <v>#REF!</v>
      </c>
      <c r="EQ1807" t="e">
        <f t="shared" si="118"/>
        <v>#REF!</v>
      </c>
      <c r="ER1807" t="e">
        <f t="shared" si="119"/>
        <v>#REF!</v>
      </c>
    </row>
    <row r="1808" spans="142:148" x14ac:dyDescent="0.25">
      <c r="EL1808">
        <v>1801</v>
      </c>
      <c r="EM1808" t="e">
        <v>#REF!</v>
      </c>
      <c r="EN1808" t="e">
        <v>#REF!</v>
      </c>
      <c r="EP1808" t="e">
        <f t="shared" si="117"/>
        <v>#REF!</v>
      </c>
      <c r="EQ1808" t="e">
        <f t="shared" si="118"/>
        <v>#REF!</v>
      </c>
      <c r="ER1808" t="e">
        <f t="shared" si="119"/>
        <v>#REF!</v>
      </c>
    </row>
    <row r="1809" spans="142:148" x14ac:dyDescent="0.25">
      <c r="EL1809">
        <v>1802</v>
      </c>
      <c r="EM1809" t="e">
        <v>#REF!</v>
      </c>
      <c r="EN1809" t="e">
        <v>#REF!</v>
      </c>
      <c r="EP1809" t="e">
        <f t="shared" si="117"/>
        <v>#REF!</v>
      </c>
      <c r="EQ1809" t="e">
        <f t="shared" si="118"/>
        <v>#REF!</v>
      </c>
      <c r="ER1809" t="e">
        <f t="shared" si="119"/>
        <v>#REF!</v>
      </c>
    </row>
    <row r="1810" spans="142:148" x14ac:dyDescent="0.25">
      <c r="EL1810">
        <v>1803</v>
      </c>
      <c r="EM1810" t="e">
        <v>#REF!</v>
      </c>
      <c r="EN1810" t="e">
        <v>#REF!</v>
      </c>
      <c r="EP1810" t="e">
        <f t="shared" si="117"/>
        <v>#REF!</v>
      </c>
      <c r="EQ1810" t="e">
        <f t="shared" si="118"/>
        <v>#REF!</v>
      </c>
      <c r="ER1810" t="e">
        <f t="shared" si="119"/>
        <v>#REF!</v>
      </c>
    </row>
    <row r="1811" spans="142:148" x14ac:dyDescent="0.25">
      <c r="EL1811">
        <v>1804</v>
      </c>
      <c r="EM1811" t="e">
        <v>#REF!</v>
      </c>
      <c r="EN1811" t="e">
        <v>#REF!</v>
      </c>
      <c r="EP1811" t="e">
        <f t="shared" si="117"/>
        <v>#REF!</v>
      </c>
      <c r="EQ1811" t="e">
        <f t="shared" si="118"/>
        <v>#REF!</v>
      </c>
      <c r="ER1811" t="e">
        <f t="shared" si="119"/>
        <v>#REF!</v>
      </c>
    </row>
    <row r="1812" spans="142:148" x14ac:dyDescent="0.25">
      <c r="EL1812">
        <v>1805</v>
      </c>
      <c r="EM1812" t="e">
        <v>#REF!</v>
      </c>
      <c r="EN1812" t="e">
        <v>#REF!</v>
      </c>
      <c r="EP1812" t="e">
        <f t="shared" si="117"/>
        <v>#REF!</v>
      </c>
      <c r="EQ1812" t="e">
        <f t="shared" si="118"/>
        <v>#REF!</v>
      </c>
      <c r="ER1812" t="e">
        <f t="shared" si="119"/>
        <v>#REF!</v>
      </c>
    </row>
    <row r="1813" spans="142:148" x14ac:dyDescent="0.25">
      <c r="EL1813">
        <v>1806</v>
      </c>
      <c r="EM1813" t="e">
        <v>#REF!</v>
      </c>
      <c r="EN1813" t="e">
        <v>#REF!</v>
      </c>
      <c r="EP1813" t="e">
        <f t="shared" si="117"/>
        <v>#REF!</v>
      </c>
      <c r="EQ1813" t="e">
        <f t="shared" si="118"/>
        <v>#REF!</v>
      </c>
      <c r="ER1813" t="e">
        <f t="shared" si="119"/>
        <v>#REF!</v>
      </c>
    </row>
    <row r="1814" spans="142:148" x14ac:dyDescent="0.25">
      <c r="EL1814">
        <v>1807</v>
      </c>
      <c r="EM1814" t="e">
        <v>#REF!</v>
      </c>
      <c r="EN1814" t="e">
        <v>#REF!</v>
      </c>
      <c r="EP1814" t="e">
        <f t="shared" si="117"/>
        <v>#REF!</v>
      </c>
      <c r="EQ1814" t="e">
        <f t="shared" si="118"/>
        <v>#REF!</v>
      </c>
      <c r="ER1814" t="e">
        <f t="shared" si="119"/>
        <v>#REF!</v>
      </c>
    </row>
    <row r="1815" spans="142:148" x14ac:dyDescent="0.25">
      <c r="EL1815">
        <v>1808</v>
      </c>
      <c r="EM1815" t="e">
        <v>#REF!</v>
      </c>
      <c r="EN1815" t="e">
        <v>#REF!</v>
      </c>
      <c r="EP1815" t="e">
        <f t="shared" si="117"/>
        <v>#REF!</v>
      </c>
      <c r="EQ1815" t="e">
        <f t="shared" si="118"/>
        <v>#REF!</v>
      </c>
      <c r="ER1815" t="e">
        <f t="shared" si="119"/>
        <v>#REF!</v>
      </c>
    </row>
    <row r="1816" spans="142:148" x14ac:dyDescent="0.25">
      <c r="EL1816">
        <v>1809</v>
      </c>
      <c r="EM1816" t="e">
        <v>#REF!</v>
      </c>
      <c r="EN1816" t="e">
        <v>#REF!</v>
      </c>
      <c r="EP1816" t="e">
        <f t="shared" si="117"/>
        <v>#REF!</v>
      </c>
      <c r="EQ1816" t="e">
        <f t="shared" si="118"/>
        <v>#REF!</v>
      </c>
      <c r="ER1816" t="e">
        <f t="shared" si="119"/>
        <v>#REF!</v>
      </c>
    </row>
    <row r="1817" spans="142:148" x14ac:dyDescent="0.25">
      <c r="EL1817">
        <v>1810</v>
      </c>
      <c r="EM1817" t="e">
        <v>#REF!</v>
      </c>
      <c r="EN1817" t="e">
        <v>#REF!</v>
      </c>
      <c r="EP1817" t="e">
        <f t="shared" si="117"/>
        <v>#REF!</v>
      </c>
      <c r="EQ1817" t="e">
        <f t="shared" si="118"/>
        <v>#REF!</v>
      </c>
      <c r="ER1817" t="e">
        <f t="shared" si="119"/>
        <v>#REF!</v>
      </c>
    </row>
    <row r="1818" spans="142:148" x14ac:dyDescent="0.25">
      <c r="EL1818">
        <v>1811</v>
      </c>
      <c r="EM1818" t="e">
        <v>#REF!</v>
      </c>
      <c r="EN1818" t="e">
        <v>#REF!</v>
      </c>
      <c r="EP1818" t="e">
        <f t="shared" si="117"/>
        <v>#REF!</v>
      </c>
      <c r="EQ1818" t="e">
        <f t="shared" si="118"/>
        <v>#REF!</v>
      </c>
      <c r="ER1818" t="e">
        <f t="shared" si="119"/>
        <v>#REF!</v>
      </c>
    </row>
    <row r="1819" spans="142:148" x14ac:dyDescent="0.25">
      <c r="EL1819">
        <v>1812</v>
      </c>
      <c r="EM1819" t="e">
        <v>#REF!</v>
      </c>
      <c r="EN1819" t="e">
        <v>#REF!</v>
      </c>
      <c r="EP1819" t="e">
        <f t="shared" si="117"/>
        <v>#REF!</v>
      </c>
      <c r="EQ1819" t="e">
        <f t="shared" si="118"/>
        <v>#REF!</v>
      </c>
      <c r="ER1819" t="e">
        <f t="shared" si="119"/>
        <v>#REF!</v>
      </c>
    </row>
    <row r="1820" spans="142:148" x14ac:dyDescent="0.25">
      <c r="EL1820">
        <v>1813</v>
      </c>
      <c r="EM1820" t="e">
        <v>#REF!</v>
      </c>
      <c r="EN1820" t="e">
        <v>#REF!</v>
      </c>
      <c r="EP1820" t="e">
        <f t="shared" si="117"/>
        <v>#REF!</v>
      </c>
      <c r="EQ1820" t="e">
        <f t="shared" si="118"/>
        <v>#REF!</v>
      </c>
      <c r="ER1820" t="e">
        <f t="shared" si="119"/>
        <v>#REF!</v>
      </c>
    </row>
    <row r="1821" spans="142:148" x14ac:dyDescent="0.25">
      <c r="EL1821">
        <v>1814</v>
      </c>
      <c r="EM1821" t="e">
        <v>#REF!</v>
      </c>
      <c r="EN1821" t="e">
        <v>#REF!</v>
      </c>
      <c r="EP1821" t="e">
        <f t="shared" si="117"/>
        <v>#REF!</v>
      </c>
      <c r="EQ1821" t="e">
        <f t="shared" si="118"/>
        <v>#REF!</v>
      </c>
      <c r="ER1821" t="e">
        <f t="shared" si="119"/>
        <v>#REF!</v>
      </c>
    </row>
    <row r="1822" spans="142:148" x14ac:dyDescent="0.25">
      <c r="EL1822">
        <v>1815</v>
      </c>
      <c r="EM1822" t="e">
        <v>#REF!</v>
      </c>
      <c r="EN1822" t="e">
        <v>#REF!</v>
      </c>
      <c r="EP1822" t="e">
        <f t="shared" si="117"/>
        <v>#REF!</v>
      </c>
      <c r="EQ1822" t="e">
        <f t="shared" si="118"/>
        <v>#REF!</v>
      </c>
      <c r="ER1822" t="e">
        <f t="shared" si="119"/>
        <v>#REF!</v>
      </c>
    </row>
    <row r="1823" spans="142:148" x14ac:dyDescent="0.25">
      <c r="EL1823">
        <v>1816</v>
      </c>
      <c r="EM1823" t="e">
        <v>#REF!</v>
      </c>
      <c r="EN1823" t="e">
        <v>#REF!</v>
      </c>
      <c r="EP1823" t="e">
        <f t="shared" si="117"/>
        <v>#REF!</v>
      </c>
      <c r="EQ1823" t="e">
        <f t="shared" si="118"/>
        <v>#REF!</v>
      </c>
      <c r="ER1823" t="e">
        <f t="shared" si="119"/>
        <v>#REF!</v>
      </c>
    </row>
    <row r="1824" spans="142:148" x14ac:dyDescent="0.25">
      <c r="EL1824">
        <v>1817</v>
      </c>
      <c r="EM1824" t="e">
        <v>#REF!</v>
      </c>
      <c r="EN1824" t="e">
        <v>#REF!</v>
      </c>
      <c r="EP1824" t="e">
        <f t="shared" si="117"/>
        <v>#REF!</v>
      </c>
      <c r="EQ1824" t="e">
        <f t="shared" si="118"/>
        <v>#REF!</v>
      </c>
      <c r="ER1824" t="e">
        <f t="shared" si="119"/>
        <v>#REF!</v>
      </c>
    </row>
    <row r="1825" spans="142:148" x14ac:dyDescent="0.25">
      <c r="EL1825">
        <v>1818</v>
      </c>
      <c r="EM1825" t="e">
        <v>#REF!</v>
      </c>
      <c r="EN1825" t="e">
        <v>#REF!</v>
      </c>
      <c r="EP1825" t="e">
        <f t="shared" si="117"/>
        <v>#REF!</v>
      </c>
      <c r="EQ1825" t="e">
        <f t="shared" si="118"/>
        <v>#REF!</v>
      </c>
      <c r="ER1825" t="e">
        <f t="shared" si="119"/>
        <v>#REF!</v>
      </c>
    </row>
    <row r="1826" spans="142:148" x14ac:dyDescent="0.25">
      <c r="EL1826">
        <v>1819</v>
      </c>
      <c r="EM1826" t="e">
        <v>#REF!</v>
      </c>
      <c r="EN1826" t="e">
        <v>#REF!</v>
      </c>
      <c r="EP1826" t="e">
        <f t="shared" si="117"/>
        <v>#REF!</v>
      </c>
      <c r="EQ1826" t="e">
        <f t="shared" si="118"/>
        <v>#REF!</v>
      </c>
      <c r="ER1826" t="e">
        <f t="shared" si="119"/>
        <v>#REF!</v>
      </c>
    </row>
    <row r="1827" spans="142:148" x14ac:dyDescent="0.25">
      <c r="EL1827">
        <v>1820</v>
      </c>
      <c r="EM1827" t="e">
        <v>#REF!</v>
      </c>
      <c r="EN1827" t="e">
        <v>#REF!</v>
      </c>
      <c r="EP1827" t="e">
        <f t="shared" si="117"/>
        <v>#REF!</v>
      </c>
      <c r="EQ1827" t="e">
        <f t="shared" si="118"/>
        <v>#REF!</v>
      </c>
      <c r="ER1827" t="e">
        <f t="shared" si="119"/>
        <v>#REF!</v>
      </c>
    </row>
    <row r="1828" spans="142:148" x14ac:dyDescent="0.25">
      <c r="EL1828">
        <v>1821</v>
      </c>
      <c r="EM1828" t="e">
        <v>#REF!</v>
      </c>
      <c r="EN1828" t="e">
        <v>#REF!</v>
      </c>
      <c r="EP1828" t="e">
        <f t="shared" si="117"/>
        <v>#REF!</v>
      </c>
      <c r="EQ1828" t="e">
        <f t="shared" si="118"/>
        <v>#REF!</v>
      </c>
      <c r="ER1828" t="e">
        <f t="shared" si="119"/>
        <v>#REF!</v>
      </c>
    </row>
    <row r="1829" spans="142:148" x14ac:dyDescent="0.25">
      <c r="EL1829">
        <v>1822</v>
      </c>
      <c r="EM1829" t="e">
        <v>#REF!</v>
      </c>
      <c r="EN1829" t="e">
        <v>#REF!</v>
      </c>
      <c r="EP1829" t="e">
        <f t="shared" si="117"/>
        <v>#REF!</v>
      </c>
      <c r="EQ1829" t="e">
        <f t="shared" si="118"/>
        <v>#REF!</v>
      </c>
      <c r="ER1829" t="e">
        <f t="shared" si="119"/>
        <v>#REF!</v>
      </c>
    </row>
    <row r="1830" spans="142:148" x14ac:dyDescent="0.25">
      <c r="EL1830">
        <v>1823</v>
      </c>
      <c r="EM1830" t="e">
        <v>#REF!</v>
      </c>
      <c r="EN1830" t="e">
        <v>#REF!</v>
      </c>
      <c r="EP1830" t="e">
        <f t="shared" si="117"/>
        <v>#REF!</v>
      </c>
      <c r="EQ1830" t="e">
        <f t="shared" si="118"/>
        <v>#REF!</v>
      </c>
      <c r="ER1830" t="e">
        <f t="shared" si="119"/>
        <v>#REF!</v>
      </c>
    </row>
    <row r="1831" spans="142:148" x14ac:dyDescent="0.25">
      <c r="EL1831">
        <v>1824</v>
      </c>
      <c r="EM1831" t="e">
        <v>#REF!</v>
      </c>
      <c r="EN1831" t="e">
        <v>#REF!</v>
      </c>
      <c r="EP1831" t="e">
        <f t="shared" si="117"/>
        <v>#REF!</v>
      </c>
      <c r="EQ1831" t="e">
        <f t="shared" si="118"/>
        <v>#REF!</v>
      </c>
      <c r="ER1831" t="e">
        <f t="shared" si="119"/>
        <v>#REF!</v>
      </c>
    </row>
    <row r="1832" spans="142:148" x14ac:dyDescent="0.25">
      <c r="EL1832">
        <v>1825</v>
      </c>
      <c r="EM1832" t="e">
        <v>#REF!</v>
      </c>
      <c r="EN1832" t="e">
        <v>#REF!</v>
      </c>
      <c r="EP1832" t="e">
        <f t="shared" si="117"/>
        <v>#REF!</v>
      </c>
      <c r="EQ1832" t="e">
        <f t="shared" si="118"/>
        <v>#REF!</v>
      </c>
      <c r="ER1832" t="e">
        <f t="shared" si="119"/>
        <v>#REF!</v>
      </c>
    </row>
    <row r="1833" spans="142:148" x14ac:dyDescent="0.25">
      <c r="EL1833">
        <v>1826</v>
      </c>
      <c r="EM1833" t="e">
        <v>#REF!</v>
      </c>
      <c r="EN1833" t="e">
        <v>#REF!</v>
      </c>
      <c r="EP1833" t="e">
        <f t="shared" si="117"/>
        <v>#REF!</v>
      </c>
      <c r="EQ1833" t="e">
        <f t="shared" si="118"/>
        <v>#REF!</v>
      </c>
      <c r="ER1833" t="e">
        <f t="shared" si="119"/>
        <v>#REF!</v>
      </c>
    </row>
    <row r="1834" spans="142:148" x14ac:dyDescent="0.25">
      <c r="EL1834">
        <v>1827</v>
      </c>
      <c r="EM1834" t="e">
        <v>#REF!</v>
      </c>
      <c r="EN1834" t="e">
        <v>#REF!</v>
      </c>
      <c r="EP1834" t="e">
        <f t="shared" si="117"/>
        <v>#REF!</v>
      </c>
      <c r="EQ1834" t="e">
        <f t="shared" si="118"/>
        <v>#REF!</v>
      </c>
      <c r="ER1834" t="e">
        <f t="shared" si="119"/>
        <v>#REF!</v>
      </c>
    </row>
    <row r="1835" spans="142:148" x14ac:dyDescent="0.25">
      <c r="EL1835">
        <v>1828</v>
      </c>
      <c r="EM1835" t="e">
        <v>#REF!</v>
      </c>
      <c r="EN1835" t="e">
        <v>#REF!</v>
      </c>
      <c r="EP1835" t="e">
        <f t="shared" si="117"/>
        <v>#REF!</v>
      </c>
      <c r="EQ1835" t="e">
        <f t="shared" si="118"/>
        <v>#REF!</v>
      </c>
      <c r="ER1835" t="e">
        <f t="shared" si="119"/>
        <v>#REF!</v>
      </c>
    </row>
    <row r="1836" spans="142:148" x14ac:dyDescent="0.25">
      <c r="EL1836">
        <v>1829</v>
      </c>
      <c r="EM1836" t="e">
        <v>#REF!</v>
      </c>
      <c r="EN1836" t="e">
        <v>#REF!</v>
      </c>
      <c r="EP1836" t="e">
        <f t="shared" si="117"/>
        <v>#REF!</v>
      </c>
      <c r="EQ1836" t="e">
        <f t="shared" si="118"/>
        <v>#REF!</v>
      </c>
      <c r="ER1836" t="e">
        <f t="shared" si="119"/>
        <v>#REF!</v>
      </c>
    </row>
    <row r="1837" spans="142:148" x14ac:dyDescent="0.25">
      <c r="EL1837">
        <v>1830</v>
      </c>
      <c r="EM1837" t="e">
        <v>#REF!</v>
      </c>
      <c r="EN1837" t="e">
        <v>#REF!</v>
      </c>
      <c r="EP1837" t="e">
        <f t="shared" si="117"/>
        <v>#REF!</v>
      </c>
      <c r="EQ1837" t="e">
        <f t="shared" si="118"/>
        <v>#REF!</v>
      </c>
      <c r="ER1837" t="e">
        <f t="shared" si="119"/>
        <v>#REF!</v>
      </c>
    </row>
    <row r="1838" spans="142:148" x14ac:dyDescent="0.25">
      <c r="EL1838">
        <v>1831</v>
      </c>
      <c r="EM1838" t="e">
        <v>#REF!</v>
      </c>
      <c r="EN1838" t="e">
        <v>#REF!</v>
      </c>
      <c r="EP1838" t="e">
        <f t="shared" si="117"/>
        <v>#REF!</v>
      </c>
      <c r="EQ1838" t="e">
        <f t="shared" si="118"/>
        <v>#REF!</v>
      </c>
      <c r="ER1838" t="e">
        <f t="shared" si="119"/>
        <v>#REF!</v>
      </c>
    </row>
    <row r="1839" spans="142:148" x14ac:dyDescent="0.25">
      <c r="EL1839">
        <v>1832</v>
      </c>
      <c r="EM1839" t="e">
        <v>#REF!</v>
      </c>
      <c r="EN1839" t="e">
        <v>#REF!</v>
      </c>
      <c r="EP1839" t="e">
        <f t="shared" si="117"/>
        <v>#REF!</v>
      </c>
      <c r="EQ1839" t="e">
        <f t="shared" si="118"/>
        <v>#REF!</v>
      </c>
      <c r="ER1839" t="e">
        <f t="shared" si="119"/>
        <v>#REF!</v>
      </c>
    </row>
    <row r="1840" spans="142:148" x14ac:dyDescent="0.25">
      <c r="EL1840">
        <v>1833</v>
      </c>
      <c r="EM1840" t="e">
        <v>#REF!</v>
      </c>
      <c r="EN1840" t="e">
        <v>#REF!</v>
      </c>
      <c r="EP1840" t="e">
        <f t="shared" si="117"/>
        <v>#REF!</v>
      </c>
      <c r="EQ1840" t="e">
        <f t="shared" si="118"/>
        <v>#REF!</v>
      </c>
      <c r="ER1840" t="e">
        <f t="shared" si="119"/>
        <v>#REF!</v>
      </c>
    </row>
    <row r="1841" spans="142:148" x14ac:dyDescent="0.25">
      <c r="EL1841">
        <v>1834</v>
      </c>
      <c r="EM1841" t="e">
        <v>#REF!</v>
      </c>
      <c r="EN1841" t="e">
        <v>#REF!</v>
      </c>
      <c r="EP1841" t="e">
        <f t="shared" si="117"/>
        <v>#REF!</v>
      </c>
      <c r="EQ1841" t="e">
        <f t="shared" si="118"/>
        <v>#REF!</v>
      </c>
      <c r="ER1841" t="e">
        <f t="shared" si="119"/>
        <v>#REF!</v>
      </c>
    </row>
    <row r="1842" spans="142:148" x14ac:dyDescent="0.25">
      <c r="EL1842">
        <v>1835</v>
      </c>
      <c r="EM1842" t="e">
        <v>#REF!</v>
      </c>
      <c r="EN1842" t="e">
        <v>#REF!</v>
      </c>
      <c r="EP1842" t="e">
        <f t="shared" si="117"/>
        <v>#REF!</v>
      </c>
      <c r="EQ1842" t="e">
        <f t="shared" si="118"/>
        <v>#REF!</v>
      </c>
      <c r="ER1842" t="e">
        <f t="shared" si="119"/>
        <v>#REF!</v>
      </c>
    </row>
    <row r="1843" spans="142:148" x14ac:dyDescent="0.25">
      <c r="EL1843">
        <v>1836</v>
      </c>
      <c r="EM1843" t="e">
        <v>#REF!</v>
      </c>
      <c r="EN1843" t="e">
        <v>#REF!</v>
      </c>
      <c r="EP1843" t="e">
        <f t="shared" si="117"/>
        <v>#REF!</v>
      </c>
      <c r="EQ1843" t="e">
        <f t="shared" si="118"/>
        <v>#REF!</v>
      </c>
      <c r="ER1843" t="e">
        <f t="shared" si="119"/>
        <v>#REF!</v>
      </c>
    </row>
    <row r="1844" spans="142:148" x14ac:dyDescent="0.25">
      <c r="EL1844">
        <v>1837</v>
      </c>
      <c r="EM1844" t="e">
        <v>#REF!</v>
      </c>
      <c r="EN1844" t="e">
        <v>#REF!</v>
      </c>
      <c r="EP1844" t="e">
        <f t="shared" si="117"/>
        <v>#REF!</v>
      </c>
      <c r="EQ1844" t="e">
        <f t="shared" si="118"/>
        <v>#REF!</v>
      </c>
      <c r="ER1844" t="e">
        <f t="shared" si="119"/>
        <v>#REF!</v>
      </c>
    </row>
    <row r="1845" spans="142:148" x14ac:dyDescent="0.25">
      <c r="EL1845">
        <v>1838</v>
      </c>
      <c r="EM1845" t="e">
        <v>#REF!</v>
      </c>
      <c r="EN1845" t="e">
        <v>#REF!</v>
      </c>
      <c r="EP1845" t="e">
        <f t="shared" si="117"/>
        <v>#REF!</v>
      </c>
      <c r="EQ1845" t="e">
        <f t="shared" si="118"/>
        <v>#REF!</v>
      </c>
      <c r="ER1845" t="e">
        <f t="shared" si="119"/>
        <v>#REF!</v>
      </c>
    </row>
    <row r="1846" spans="142:148" x14ac:dyDescent="0.25">
      <c r="EL1846">
        <v>1839</v>
      </c>
      <c r="EM1846" t="e">
        <v>#REF!</v>
      </c>
      <c r="EN1846" t="e">
        <v>#REF!</v>
      </c>
      <c r="EP1846" t="e">
        <f t="shared" si="117"/>
        <v>#REF!</v>
      </c>
      <c r="EQ1846" t="e">
        <f t="shared" si="118"/>
        <v>#REF!</v>
      </c>
      <c r="ER1846" t="e">
        <f t="shared" si="119"/>
        <v>#REF!</v>
      </c>
    </row>
    <row r="1847" spans="142:148" x14ac:dyDescent="0.25">
      <c r="EL1847">
        <v>1840</v>
      </c>
      <c r="EM1847" t="e">
        <v>#REF!</v>
      </c>
      <c r="EN1847" t="e">
        <v>#REF!</v>
      </c>
      <c r="EP1847" t="e">
        <f t="shared" si="117"/>
        <v>#REF!</v>
      </c>
      <c r="EQ1847" t="e">
        <f t="shared" si="118"/>
        <v>#REF!</v>
      </c>
      <c r="ER1847" t="e">
        <f t="shared" si="119"/>
        <v>#REF!</v>
      </c>
    </row>
    <row r="1848" spans="142:148" x14ac:dyDescent="0.25">
      <c r="EL1848">
        <v>1841</v>
      </c>
      <c r="EM1848" t="e">
        <v>#REF!</v>
      </c>
      <c r="EN1848" t="e">
        <v>#REF!</v>
      </c>
      <c r="EP1848" t="e">
        <f t="shared" si="117"/>
        <v>#REF!</v>
      </c>
      <c r="EQ1848" t="e">
        <f t="shared" si="118"/>
        <v>#REF!</v>
      </c>
      <c r="ER1848" t="e">
        <f t="shared" si="119"/>
        <v>#REF!</v>
      </c>
    </row>
    <row r="1849" spans="142:148" x14ac:dyDescent="0.25">
      <c r="EL1849">
        <v>1842</v>
      </c>
      <c r="EM1849" t="e">
        <v>#REF!</v>
      </c>
      <c r="EN1849" t="e">
        <v>#REF!</v>
      </c>
      <c r="EP1849" t="e">
        <f t="shared" si="117"/>
        <v>#REF!</v>
      </c>
      <c r="EQ1849" t="e">
        <f t="shared" si="118"/>
        <v>#REF!</v>
      </c>
      <c r="ER1849" t="e">
        <f t="shared" si="119"/>
        <v>#REF!</v>
      </c>
    </row>
    <row r="1850" spans="142:148" x14ac:dyDescent="0.25">
      <c r="EL1850">
        <v>1843</v>
      </c>
      <c r="EM1850" t="e">
        <v>#REF!</v>
      </c>
      <c r="EN1850" t="e">
        <v>#REF!</v>
      </c>
      <c r="EP1850" t="e">
        <f t="shared" si="117"/>
        <v>#REF!</v>
      </c>
      <c r="EQ1850" t="e">
        <f t="shared" si="118"/>
        <v>#REF!</v>
      </c>
      <c r="ER1850" t="e">
        <f t="shared" si="119"/>
        <v>#REF!</v>
      </c>
    </row>
    <row r="1851" spans="142:148" x14ac:dyDescent="0.25">
      <c r="EL1851">
        <v>1844</v>
      </c>
      <c r="EM1851" t="e">
        <v>#REF!</v>
      </c>
      <c r="EN1851" t="e">
        <v>#REF!</v>
      </c>
      <c r="EP1851" t="e">
        <f t="shared" si="117"/>
        <v>#REF!</v>
      </c>
      <c r="EQ1851" t="e">
        <f t="shared" si="118"/>
        <v>#REF!</v>
      </c>
      <c r="ER1851" t="e">
        <f t="shared" si="119"/>
        <v>#REF!</v>
      </c>
    </row>
    <row r="1852" spans="142:148" x14ac:dyDescent="0.25">
      <c r="EL1852">
        <v>1845</v>
      </c>
      <c r="EM1852" t="e">
        <v>#REF!</v>
      </c>
      <c r="EN1852" t="e">
        <v>#REF!</v>
      </c>
      <c r="EP1852" t="e">
        <f t="shared" si="117"/>
        <v>#REF!</v>
      </c>
      <c r="EQ1852" t="e">
        <f t="shared" si="118"/>
        <v>#REF!</v>
      </c>
      <c r="ER1852" t="e">
        <f t="shared" si="119"/>
        <v>#REF!</v>
      </c>
    </row>
    <row r="1853" spans="142:148" x14ac:dyDescent="0.25">
      <c r="EL1853">
        <v>1846</v>
      </c>
      <c r="EM1853" t="e">
        <v>#REF!</v>
      </c>
      <c r="EN1853" t="e">
        <v>#REF!</v>
      </c>
      <c r="EP1853" t="e">
        <f t="shared" si="117"/>
        <v>#REF!</v>
      </c>
      <c r="EQ1853" t="e">
        <f t="shared" si="118"/>
        <v>#REF!</v>
      </c>
      <c r="ER1853" t="e">
        <f t="shared" si="119"/>
        <v>#REF!</v>
      </c>
    </row>
    <row r="1854" spans="142:148" x14ac:dyDescent="0.25">
      <c r="EL1854">
        <v>1847</v>
      </c>
      <c r="EM1854" t="e">
        <v>#REF!</v>
      </c>
      <c r="EN1854" t="e">
        <v>#REF!</v>
      </c>
      <c r="EP1854" t="e">
        <f t="shared" si="117"/>
        <v>#REF!</v>
      </c>
      <c r="EQ1854" t="e">
        <f t="shared" si="118"/>
        <v>#REF!</v>
      </c>
      <c r="ER1854" t="e">
        <f t="shared" si="119"/>
        <v>#REF!</v>
      </c>
    </row>
    <row r="1855" spans="142:148" x14ac:dyDescent="0.25">
      <c r="EL1855">
        <v>1848</v>
      </c>
      <c r="EM1855" t="e">
        <v>#REF!</v>
      </c>
      <c r="EN1855" t="e">
        <v>#REF!</v>
      </c>
      <c r="EP1855" t="e">
        <f t="shared" si="117"/>
        <v>#REF!</v>
      </c>
      <c r="EQ1855" t="e">
        <f t="shared" si="118"/>
        <v>#REF!</v>
      </c>
      <c r="ER1855" t="e">
        <f t="shared" si="119"/>
        <v>#REF!</v>
      </c>
    </row>
    <row r="1856" spans="142:148" x14ac:dyDescent="0.25">
      <c r="EL1856">
        <v>1849</v>
      </c>
      <c r="EM1856" t="e">
        <v>#REF!</v>
      </c>
      <c r="EN1856" t="e">
        <v>#REF!</v>
      </c>
      <c r="EP1856" t="e">
        <f t="shared" si="117"/>
        <v>#REF!</v>
      </c>
      <c r="EQ1856" t="e">
        <f t="shared" si="118"/>
        <v>#REF!</v>
      </c>
      <c r="ER1856" t="e">
        <f t="shared" si="119"/>
        <v>#REF!</v>
      </c>
    </row>
    <row r="1857" spans="142:148" x14ac:dyDescent="0.25">
      <c r="EL1857">
        <v>1850</v>
      </c>
      <c r="EM1857" t="e">
        <v>#REF!</v>
      </c>
      <c r="EN1857" t="e">
        <v>#REF!</v>
      </c>
      <c r="EP1857" t="e">
        <f t="shared" si="117"/>
        <v>#REF!</v>
      </c>
      <c r="EQ1857" t="e">
        <f t="shared" si="118"/>
        <v>#REF!</v>
      </c>
      <c r="ER1857" t="e">
        <f t="shared" si="119"/>
        <v>#REF!</v>
      </c>
    </row>
    <row r="1858" spans="142:148" x14ac:dyDescent="0.25">
      <c r="EL1858">
        <v>1851</v>
      </c>
      <c r="EM1858" t="e">
        <v>#REF!</v>
      </c>
      <c r="EN1858" t="e">
        <v>#REF!</v>
      </c>
      <c r="EP1858" t="e">
        <f t="shared" si="117"/>
        <v>#REF!</v>
      </c>
      <c r="EQ1858" t="e">
        <f t="shared" si="118"/>
        <v>#REF!</v>
      </c>
      <c r="ER1858" t="e">
        <f t="shared" si="119"/>
        <v>#REF!</v>
      </c>
    </row>
    <row r="1859" spans="142:148" x14ac:dyDescent="0.25">
      <c r="EL1859">
        <v>1852</v>
      </c>
      <c r="EM1859" t="e">
        <v>#REF!</v>
      </c>
      <c r="EN1859" t="e">
        <v>#REF!</v>
      </c>
      <c r="EP1859" t="e">
        <f t="shared" si="117"/>
        <v>#REF!</v>
      </c>
      <c r="EQ1859" t="e">
        <f t="shared" si="118"/>
        <v>#REF!</v>
      </c>
      <c r="ER1859" t="e">
        <f t="shared" si="119"/>
        <v>#REF!</v>
      </c>
    </row>
    <row r="1860" spans="142:148" x14ac:dyDescent="0.25">
      <c r="EL1860">
        <v>1853</v>
      </c>
      <c r="EM1860" t="e">
        <v>#REF!</v>
      </c>
      <c r="EN1860" t="e">
        <v>#REF!</v>
      </c>
      <c r="EP1860" t="e">
        <f t="shared" si="117"/>
        <v>#REF!</v>
      </c>
      <c r="EQ1860" t="e">
        <f t="shared" si="118"/>
        <v>#REF!</v>
      </c>
      <c r="ER1860" t="e">
        <f t="shared" si="119"/>
        <v>#REF!</v>
      </c>
    </row>
    <row r="1861" spans="142:148" x14ac:dyDescent="0.25">
      <c r="EL1861">
        <v>1854</v>
      </c>
      <c r="EM1861" t="e">
        <v>#REF!</v>
      </c>
      <c r="EN1861" t="e">
        <v>#REF!</v>
      </c>
      <c r="EP1861" t="e">
        <f t="shared" si="117"/>
        <v>#REF!</v>
      </c>
      <c r="EQ1861" t="e">
        <f t="shared" si="118"/>
        <v>#REF!</v>
      </c>
      <c r="ER1861" t="e">
        <f t="shared" si="119"/>
        <v>#REF!</v>
      </c>
    </row>
    <row r="1862" spans="142:148" x14ac:dyDescent="0.25">
      <c r="EL1862">
        <v>1855</v>
      </c>
      <c r="EM1862" t="e">
        <v>#REF!</v>
      </c>
      <c r="EN1862" t="e">
        <v>#REF!</v>
      </c>
      <c r="EP1862" t="e">
        <f t="shared" si="117"/>
        <v>#REF!</v>
      </c>
      <c r="EQ1862" t="e">
        <f t="shared" si="118"/>
        <v>#REF!</v>
      </c>
      <c r="ER1862" t="e">
        <f t="shared" si="119"/>
        <v>#REF!</v>
      </c>
    </row>
    <row r="1863" spans="142:148" x14ac:dyDescent="0.25">
      <c r="EL1863">
        <v>1856</v>
      </c>
      <c r="EM1863" t="e">
        <v>#REF!</v>
      </c>
      <c r="EN1863" t="e">
        <v>#REF!</v>
      </c>
      <c r="EP1863" t="e">
        <f t="shared" si="117"/>
        <v>#REF!</v>
      </c>
      <c r="EQ1863" t="e">
        <f t="shared" si="118"/>
        <v>#REF!</v>
      </c>
      <c r="ER1863" t="e">
        <f t="shared" si="119"/>
        <v>#REF!</v>
      </c>
    </row>
    <row r="1864" spans="142:148" x14ac:dyDescent="0.25">
      <c r="EL1864">
        <v>1857</v>
      </c>
      <c r="EM1864" t="e">
        <v>#REF!</v>
      </c>
      <c r="EN1864" t="e">
        <v>#REF!</v>
      </c>
      <c r="EP1864" t="e">
        <f t="shared" ref="EP1864:EP1927" si="120">IF(EM1864&gt;EN1864,1,0)</f>
        <v>#REF!</v>
      </c>
      <c r="EQ1864" t="e">
        <f t="shared" ref="EQ1864:EQ1927" si="121">IF(EP1864&gt;0,0,1)</f>
        <v>#REF!</v>
      </c>
      <c r="ER1864" t="e">
        <f t="shared" ref="ER1864:ER1927" si="122">IF(EM1864&gt;EN1864,EM1864-EN1864,EN1864-EM1864)</f>
        <v>#REF!</v>
      </c>
    </row>
    <row r="1865" spans="142:148" x14ac:dyDescent="0.25">
      <c r="EL1865">
        <v>1858</v>
      </c>
      <c r="EM1865" t="e">
        <v>#REF!</v>
      </c>
      <c r="EN1865" t="e">
        <v>#REF!</v>
      </c>
      <c r="EP1865" t="e">
        <f t="shared" si="120"/>
        <v>#REF!</v>
      </c>
      <c r="EQ1865" t="e">
        <f t="shared" si="121"/>
        <v>#REF!</v>
      </c>
      <c r="ER1865" t="e">
        <f t="shared" si="122"/>
        <v>#REF!</v>
      </c>
    </row>
    <row r="1866" spans="142:148" x14ac:dyDescent="0.25">
      <c r="EL1866">
        <v>1859</v>
      </c>
      <c r="EM1866" t="e">
        <v>#REF!</v>
      </c>
      <c r="EN1866" t="e">
        <v>#REF!</v>
      </c>
      <c r="EP1866" t="e">
        <f t="shared" si="120"/>
        <v>#REF!</v>
      </c>
      <c r="EQ1866" t="e">
        <f t="shared" si="121"/>
        <v>#REF!</v>
      </c>
      <c r="ER1866" t="e">
        <f t="shared" si="122"/>
        <v>#REF!</v>
      </c>
    </row>
    <row r="1867" spans="142:148" x14ac:dyDescent="0.25">
      <c r="EL1867">
        <v>1860</v>
      </c>
      <c r="EM1867" t="e">
        <v>#REF!</v>
      </c>
      <c r="EN1867" t="e">
        <v>#REF!</v>
      </c>
      <c r="EP1867" t="e">
        <f t="shared" si="120"/>
        <v>#REF!</v>
      </c>
      <c r="EQ1867" t="e">
        <f t="shared" si="121"/>
        <v>#REF!</v>
      </c>
      <c r="ER1867" t="e">
        <f t="shared" si="122"/>
        <v>#REF!</v>
      </c>
    </row>
    <row r="1868" spans="142:148" x14ac:dyDescent="0.25">
      <c r="EL1868">
        <v>1861</v>
      </c>
      <c r="EM1868" t="e">
        <v>#REF!</v>
      </c>
      <c r="EN1868" t="e">
        <v>#REF!</v>
      </c>
      <c r="EP1868" t="e">
        <f t="shared" si="120"/>
        <v>#REF!</v>
      </c>
      <c r="EQ1868" t="e">
        <f t="shared" si="121"/>
        <v>#REF!</v>
      </c>
      <c r="ER1868" t="e">
        <f t="shared" si="122"/>
        <v>#REF!</v>
      </c>
    </row>
    <row r="1869" spans="142:148" x14ac:dyDescent="0.25">
      <c r="EL1869">
        <v>1862</v>
      </c>
      <c r="EM1869" t="e">
        <v>#REF!</v>
      </c>
      <c r="EN1869" t="e">
        <v>#REF!</v>
      </c>
      <c r="EP1869" t="e">
        <f t="shared" si="120"/>
        <v>#REF!</v>
      </c>
      <c r="EQ1869" t="e">
        <f t="shared" si="121"/>
        <v>#REF!</v>
      </c>
      <c r="ER1869" t="e">
        <f t="shared" si="122"/>
        <v>#REF!</v>
      </c>
    </row>
    <row r="1870" spans="142:148" x14ac:dyDescent="0.25">
      <c r="EL1870">
        <v>1863</v>
      </c>
      <c r="EM1870" t="e">
        <v>#REF!</v>
      </c>
      <c r="EN1870" t="e">
        <v>#REF!</v>
      </c>
      <c r="EP1870" t="e">
        <f t="shared" si="120"/>
        <v>#REF!</v>
      </c>
      <c r="EQ1870" t="e">
        <f t="shared" si="121"/>
        <v>#REF!</v>
      </c>
      <c r="ER1870" t="e">
        <f t="shared" si="122"/>
        <v>#REF!</v>
      </c>
    </row>
    <row r="1871" spans="142:148" x14ac:dyDescent="0.25">
      <c r="EL1871">
        <v>1864</v>
      </c>
      <c r="EM1871" t="e">
        <v>#REF!</v>
      </c>
      <c r="EN1871" t="e">
        <v>#REF!</v>
      </c>
      <c r="EP1871" t="e">
        <f t="shared" si="120"/>
        <v>#REF!</v>
      </c>
      <c r="EQ1871" t="e">
        <f t="shared" si="121"/>
        <v>#REF!</v>
      </c>
      <c r="ER1871" t="e">
        <f t="shared" si="122"/>
        <v>#REF!</v>
      </c>
    </row>
    <row r="1872" spans="142:148" x14ac:dyDescent="0.25">
      <c r="EL1872">
        <v>1865</v>
      </c>
      <c r="EM1872" t="e">
        <v>#REF!</v>
      </c>
      <c r="EN1872" t="e">
        <v>#REF!</v>
      </c>
      <c r="EP1872" t="e">
        <f t="shared" si="120"/>
        <v>#REF!</v>
      </c>
      <c r="EQ1872" t="e">
        <f t="shared" si="121"/>
        <v>#REF!</v>
      </c>
      <c r="ER1872" t="e">
        <f t="shared" si="122"/>
        <v>#REF!</v>
      </c>
    </row>
    <row r="1873" spans="142:148" x14ac:dyDescent="0.25">
      <c r="EL1873">
        <v>1866</v>
      </c>
      <c r="EM1873" t="e">
        <v>#REF!</v>
      </c>
      <c r="EN1873" t="e">
        <v>#REF!</v>
      </c>
      <c r="EP1873" t="e">
        <f t="shared" si="120"/>
        <v>#REF!</v>
      </c>
      <c r="EQ1873" t="e">
        <f t="shared" si="121"/>
        <v>#REF!</v>
      </c>
      <c r="ER1873" t="e">
        <f t="shared" si="122"/>
        <v>#REF!</v>
      </c>
    </row>
    <row r="1874" spans="142:148" x14ac:dyDescent="0.25">
      <c r="EL1874">
        <v>1867</v>
      </c>
      <c r="EM1874" t="e">
        <v>#REF!</v>
      </c>
      <c r="EN1874" t="e">
        <v>#REF!</v>
      </c>
      <c r="EP1874" t="e">
        <f t="shared" si="120"/>
        <v>#REF!</v>
      </c>
      <c r="EQ1874" t="e">
        <f t="shared" si="121"/>
        <v>#REF!</v>
      </c>
      <c r="ER1874" t="e">
        <f t="shared" si="122"/>
        <v>#REF!</v>
      </c>
    </row>
    <row r="1875" spans="142:148" x14ac:dyDescent="0.25">
      <c r="EL1875">
        <v>1868</v>
      </c>
      <c r="EM1875" t="e">
        <v>#REF!</v>
      </c>
      <c r="EN1875" t="e">
        <v>#REF!</v>
      </c>
      <c r="EP1875" t="e">
        <f t="shared" si="120"/>
        <v>#REF!</v>
      </c>
      <c r="EQ1875" t="e">
        <f t="shared" si="121"/>
        <v>#REF!</v>
      </c>
      <c r="ER1875" t="e">
        <f t="shared" si="122"/>
        <v>#REF!</v>
      </c>
    </row>
    <row r="1876" spans="142:148" x14ac:dyDescent="0.25">
      <c r="EL1876">
        <v>1869</v>
      </c>
      <c r="EM1876" t="e">
        <v>#REF!</v>
      </c>
      <c r="EN1876" t="e">
        <v>#REF!</v>
      </c>
      <c r="EP1876" t="e">
        <f t="shared" si="120"/>
        <v>#REF!</v>
      </c>
      <c r="EQ1876" t="e">
        <f t="shared" si="121"/>
        <v>#REF!</v>
      </c>
      <c r="ER1876" t="e">
        <f t="shared" si="122"/>
        <v>#REF!</v>
      </c>
    </row>
    <row r="1877" spans="142:148" x14ac:dyDescent="0.25">
      <c r="EL1877">
        <v>1870</v>
      </c>
      <c r="EM1877" t="e">
        <v>#REF!</v>
      </c>
      <c r="EN1877" t="e">
        <v>#REF!</v>
      </c>
      <c r="EP1877" t="e">
        <f t="shared" si="120"/>
        <v>#REF!</v>
      </c>
      <c r="EQ1877" t="e">
        <f t="shared" si="121"/>
        <v>#REF!</v>
      </c>
      <c r="ER1877" t="e">
        <f t="shared" si="122"/>
        <v>#REF!</v>
      </c>
    </row>
    <row r="1878" spans="142:148" x14ac:dyDescent="0.25">
      <c r="EL1878">
        <v>1871</v>
      </c>
      <c r="EM1878" t="e">
        <v>#REF!</v>
      </c>
      <c r="EN1878" t="e">
        <v>#REF!</v>
      </c>
      <c r="EP1878" t="e">
        <f t="shared" si="120"/>
        <v>#REF!</v>
      </c>
      <c r="EQ1878" t="e">
        <f t="shared" si="121"/>
        <v>#REF!</v>
      </c>
      <c r="ER1878" t="e">
        <f t="shared" si="122"/>
        <v>#REF!</v>
      </c>
    </row>
    <row r="1879" spans="142:148" x14ac:dyDescent="0.25">
      <c r="EL1879">
        <v>1872</v>
      </c>
      <c r="EM1879" t="e">
        <v>#REF!</v>
      </c>
      <c r="EN1879" t="e">
        <v>#REF!</v>
      </c>
      <c r="EP1879" t="e">
        <f t="shared" si="120"/>
        <v>#REF!</v>
      </c>
      <c r="EQ1879" t="e">
        <f t="shared" si="121"/>
        <v>#REF!</v>
      </c>
      <c r="ER1879" t="e">
        <f t="shared" si="122"/>
        <v>#REF!</v>
      </c>
    </row>
    <row r="1880" spans="142:148" x14ac:dyDescent="0.25">
      <c r="EL1880">
        <v>1873</v>
      </c>
      <c r="EM1880" t="e">
        <v>#REF!</v>
      </c>
      <c r="EN1880" t="e">
        <v>#REF!</v>
      </c>
      <c r="EP1880" t="e">
        <f t="shared" si="120"/>
        <v>#REF!</v>
      </c>
      <c r="EQ1880" t="e">
        <f t="shared" si="121"/>
        <v>#REF!</v>
      </c>
      <c r="ER1880" t="e">
        <f t="shared" si="122"/>
        <v>#REF!</v>
      </c>
    </row>
    <row r="1881" spans="142:148" x14ac:dyDescent="0.25">
      <c r="EL1881">
        <v>1874</v>
      </c>
      <c r="EM1881" t="e">
        <v>#REF!</v>
      </c>
      <c r="EN1881" t="e">
        <v>#REF!</v>
      </c>
      <c r="EP1881" t="e">
        <f t="shared" si="120"/>
        <v>#REF!</v>
      </c>
      <c r="EQ1881" t="e">
        <f t="shared" si="121"/>
        <v>#REF!</v>
      </c>
      <c r="ER1881" t="e">
        <f t="shared" si="122"/>
        <v>#REF!</v>
      </c>
    </row>
    <row r="1882" spans="142:148" x14ac:dyDescent="0.25">
      <c r="EL1882">
        <v>1875</v>
      </c>
      <c r="EM1882" t="e">
        <v>#REF!</v>
      </c>
      <c r="EN1882" t="e">
        <v>#REF!</v>
      </c>
      <c r="EP1882" t="e">
        <f t="shared" si="120"/>
        <v>#REF!</v>
      </c>
      <c r="EQ1882" t="e">
        <f t="shared" si="121"/>
        <v>#REF!</v>
      </c>
      <c r="ER1882" t="e">
        <f t="shared" si="122"/>
        <v>#REF!</v>
      </c>
    </row>
    <row r="1883" spans="142:148" x14ac:dyDescent="0.25">
      <c r="EL1883">
        <v>1876</v>
      </c>
      <c r="EM1883" t="e">
        <v>#REF!</v>
      </c>
      <c r="EN1883" t="e">
        <v>#REF!</v>
      </c>
      <c r="EP1883" t="e">
        <f t="shared" si="120"/>
        <v>#REF!</v>
      </c>
      <c r="EQ1883" t="e">
        <f t="shared" si="121"/>
        <v>#REF!</v>
      </c>
      <c r="ER1883" t="e">
        <f t="shared" si="122"/>
        <v>#REF!</v>
      </c>
    </row>
    <row r="1884" spans="142:148" x14ac:dyDescent="0.25">
      <c r="EL1884">
        <v>1877</v>
      </c>
      <c r="EM1884" t="e">
        <v>#REF!</v>
      </c>
      <c r="EN1884" t="e">
        <v>#REF!</v>
      </c>
      <c r="EP1884" t="e">
        <f t="shared" si="120"/>
        <v>#REF!</v>
      </c>
      <c r="EQ1884" t="e">
        <f t="shared" si="121"/>
        <v>#REF!</v>
      </c>
      <c r="ER1884" t="e">
        <f t="shared" si="122"/>
        <v>#REF!</v>
      </c>
    </row>
    <row r="1885" spans="142:148" x14ac:dyDescent="0.25">
      <c r="EL1885">
        <v>1878</v>
      </c>
      <c r="EM1885" t="e">
        <v>#REF!</v>
      </c>
      <c r="EN1885" t="e">
        <v>#REF!</v>
      </c>
      <c r="EP1885" t="e">
        <f t="shared" si="120"/>
        <v>#REF!</v>
      </c>
      <c r="EQ1885" t="e">
        <f t="shared" si="121"/>
        <v>#REF!</v>
      </c>
      <c r="ER1885" t="e">
        <f t="shared" si="122"/>
        <v>#REF!</v>
      </c>
    </row>
    <row r="1886" spans="142:148" x14ac:dyDescent="0.25">
      <c r="EL1886">
        <v>1879</v>
      </c>
      <c r="EM1886" t="e">
        <v>#REF!</v>
      </c>
      <c r="EN1886" t="e">
        <v>#REF!</v>
      </c>
      <c r="EP1886" t="e">
        <f t="shared" si="120"/>
        <v>#REF!</v>
      </c>
      <c r="EQ1886" t="e">
        <f t="shared" si="121"/>
        <v>#REF!</v>
      </c>
      <c r="ER1886" t="e">
        <f t="shared" si="122"/>
        <v>#REF!</v>
      </c>
    </row>
    <row r="1887" spans="142:148" x14ac:dyDescent="0.25">
      <c r="EL1887">
        <v>1880</v>
      </c>
      <c r="EM1887" t="e">
        <v>#REF!</v>
      </c>
      <c r="EN1887" t="e">
        <v>#REF!</v>
      </c>
      <c r="EP1887" t="e">
        <f t="shared" si="120"/>
        <v>#REF!</v>
      </c>
      <c r="EQ1887" t="e">
        <f t="shared" si="121"/>
        <v>#REF!</v>
      </c>
      <c r="ER1887" t="e">
        <f t="shared" si="122"/>
        <v>#REF!</v>
      </c>
    </row>
    <row r="1888" spans="142:148" x14ac:dyDescent="0.25">
      <c r="EL1888">
        <v>1881</v>
      </c>
      <c r="EM1888" t="e">
        <v>#REF!</v>
      </c>
      <c r="EN1888" t="e">
        <v>#REF!</v>
      </c>
      <c r="EP1888" t="e">
        <f t="shared" si="120"/>
        <v>#REF!</v>
      </c>
      <c r="EQ1888" t="e">
        <f t="shared" si="121"/>
        <v>#REF!</v>
      </c>
      <c r="ER1888" t="e">
        <f t="shared" si="122"/>
        <v>#REF!</v>
      </c>
    </row>
    <row r="1889" spans="142:148" x14ac:dyDescent="0.25">
      <c r="EL1889">
        <v>1882</v>
      </c>
      <c r="EM1889" t="e">
        <v>#REF!</v>
      </c>
      <c r="EN1889" t="e">
        <v>#REF!</v>
      </c>
      <c r="EP1889" t="e">
        <f t="shared" si="120"/>
        <v>#REF!</v>
      </c>
      <c r="EQ1889" t="e">
        <f t="shared" si="121"/>
        <v>#REF!</v>
      </c>
      <c r="ER1889" t="e">
        <f t="shared" si="122"/>
        <v>#REF!</v>
      </c>
    </row>
    <row r="1890" spans="142:148" x14ac:dyDescent="0.25">
      <c r="EL1890">
        <v>1883</v>
      </c>
      <c r="EM1890" t="e">
        <v>#REF!</v>
      </c>
      <c r="EN1890" t="e">
        <v>#REF!</v>
      </c>
      <c r="EP1890" t="e">
        <f t="shared" si="120"/>
        <v>#REF!</v>
      </c>
      <c r="EQ1890" t="e">
        <f t="shared" si="121"/>
        <v>#REF!</v>
      </c>
      <c r="ER1890" t="e">
        <f t="shared" si="122"/>
        <v>#REF!</v>
      </c>
    </row>
    <row r="1891" spans="142:148" x14ac:dyDescent="0.25">
      <c r="EL1891">
        <v>1884</v>
      </c>
      <c r="EM1891" t="e">
        <v>#REF!</v>
      </c>
      <c r="EN1891" t="e">
        <v>#REF!</v>
      </c>
      <c r="EP1891" t="e">
        <f t="shared" si="120"/>
        <v>#REF!</v>
      </c>
      <c r="EQ1891" t="e">
        <f t="shared" si="121"/>
        <v>#REF!</v>
      </c>
      <c r="ER1891" t="e">
        <f t="shared" si="122"/>
        <v>#REF!</v>
      </c>
    </row>
    <row r="1892" spans="142:148" x14ac:dyDescent="0.25">
      <c r="EL1892">
        <v>1885</v>
      </c>
      <c r="EM1892" t="e">
        <v>#REF!</v>
      </c>
      <c r="EN1892" t="e">
        <v>#REF!</v>
      </c>
      <c r="EP1892" t="e">
        <f t="shared" si="120"/>
        <v>#REF!</v>
      </c>
      <c r="EQ1892" t="e">
        <f t="shared" si="121"/>
        <v>#REF!</v>
      </c>
      <c r="ER1892" t="e">
        <f t="shared" si="122"/>
        <v>#REF!</v>
      </c>
    </row>
    <row r="1893" spans="142:148" x14ac:dyDescent="0.25">
      <c r="EL1893">
        <v>1886</v>
      </c>
      <c r="EM1893" t="e">
        <v>#REF!</v>
      </c>
      <c r="EN1893" t="e">
        <v>#REF!</v>
      </c>
      <c r="EP1893" t="e">
        <f t="shared" si="120"/>
        <v>#REF!</v>
      </c>
      <c r="EQ1893" t="e">
        <f t="shared" si="121"/>
        <v>#REF!</v>
      </c>
      <c r="ER1893" t="e">
        <f t="shared" si="122"/>
        <v>#REF!</v>
      </c>
    </row>
    <row r="1894" spans="142:148" x14ac:dyDescent="0.25">
      <c r="EL1894">
        <v>1887</v>
      </c>
      <c r="EM1894" t="e">
        <v>#REF!</v>
      </c>
      <c r="EN1894" t="e">
        <v>#REF!</v>
      </c>
      <c r="EP1894" t="e">
        <f t="shared" si="120"/>
        <v>#REF!</v>
      </c>
      <c r="EQ1894" t="e">
        <f t="shared" si="121"/>
        <v>#REF!</v>
      </c>
      <c r="ER1894" t="e">
        <f t="shared" si="122"/>
        <v>#REF!</v>
      </c>
    </row>
    <row r="1895" spans="142:148" x14ac:dyDescent="0.25">
      <c r="EL1895">
        <v>1888</v>
      </c>
      <c r="EM1895" t="e">
        <v>#REF!</v>
      </c>
      <c r="EN1895" t="e">
        <v>#REF!</v>
      </c>
      <c r="EP1895" t="e">
        <f t="shared" si="120"/>
        <v>#REF!</v>
      </c>
      <c r="EQ1895" t="e">
        <f t="shared" si="121"/>
        <v>#REF!</v>
      </c>
      <c r="ER1895" t="e">
        <f t="shared" si="122"/>
        <v>#REF!</v>
      </c>
    </row>
    <row r="1896" spans="142:148" x14ac:dyDescent="0.25">
      <c r="EL1896">
        <v>1889</v>
      </c>
      <c r="EM1896" t="e">
        <v>#REF!</v>
      </c>
      <c r="EN1896" t="e">
        <v>#REF!</v>
      </c>
      <c r="EP1896" t="e">
        <f t="shared" si="120"/>
        <v>#REF!</v>
      </c>
      <c r="EQ1896" t="e">
        <f t="shared" si="121"/>
        <v>#REF!</v>
      </c>
      <c r="ER1896" t="e">
        <f t="shared" si="122"/>
        <v>#REF!</v>
      </c>
    </row>
    <row r="1897" spans="142:148" x14ac:dyDescent="0.25">
      <c r="EL1897">
        <v>1890</v>
      </c>
      <c r="EM1897" t="e">
        <v>#REF!</v>
      </c>
      <c r="EN1897" t="e">
        <v>#REF!</v>
      </c>
      <c r="EP1897" t="e">
        <f t="shared" si="120"/>
        <v>#REF!</v>
      </c>
      <c r="EQ1897" t="e">
        <f t="shared" si="121"/>
        <v>#REF!</v>
      </c>
      <c r="ER1897" t="e">
        <f t="shared" si="122"/>
        <v>#REF!</v>
      </c>
    </row>
    <row r="1898" spans="142:148" x14ac:dyDescent="0.25">
      <c r="EL1898">
        <v>1891</v>
      </c>
      <c r="EM1898" t="e">
        <v>#REF!</v>
      </c>
      <c r="EN1898" t="e">
        <v>#REF!</v>
      </c>
      <c r="EP1898" t="e">
        <f t="shared" si="120"/>
        <v>#REF!</v>
      </c>
      <c r="EQ1898" t="e">
        <f t="shared" si="121"/>
        <v>#REF!</v>
      </c>
      <c r="ER1898" t="e">
        <f t="shared" si="122"/>
        <v>#REF!</v>
      </c>
    </row>
    <row r="1899" spans="142:148" x14ac:dyDescent="0.25">
      <c r="EL1899">
        <v>1892</v>
      </c>
      <c r="EM1899" t="e">
        <v>#REF!</v>
      </c>
      <c r="EN1899" t="e">
        <v>#REF!</v>
      </c>
      <c r="EP1899" t="e">
        <f t="shared" si="120"/>
        <v>#REF!</v>
      </c>
      <c r="EQ1899" t="e">
        <f t="shared" si="121"/>
        <v>#REF!</v>
      </c>
      <c r="ER1899" t="e">
        <f t="shared" si="122"/>
        <v>#REF!</v>
      </c>
    </row>
    <row r="1900" spans="142:148" x14ac:dyDescent="0.25">
      <c r="EL1900">
        <v>1893</v>
      </c>
      <c r="EM1900" t="e">
        <v>#REF!</v>
      </c>
      <c r="EN1900" t="e">
        <v>#REF!</v>
      </c>
      <c r="EP1900" t="e">
        <f t="shared" si="120"/>
        <v>#REF!</v>
      </c>
      <c r="EQ1900" t="e">
        <f t="shared" si="121"/>
        <v>#REF!</v>
      </c>
      <c r="ER1900" t="e">
        <f t="shared" si="122"/>
        <v>#REF!</v>
      </c>
    </row>
    <row r="1901" spans="142:148" x14ac:dyDescent="0.25">
      <c r="EL1901">
        <v>1894</v>
      </c>
      <c r="EM1901" t="e">
        <v>#REF!</v>
      </c>
      <c r="EN1901" t="e">
        <v>#REF!</v>
      </c>
      <c r="EP1901" t="e">
        <f t="shared" si="120"/>
        <v>#REF!</v>
      </c>
      <c r="EQ1901" t="e">
        <f t="shared" si="121"/>
        <v>#REF!</v>
      </c>
      <c r="ER1901" t="e">
        <f t="shared" si="122"/>
        <v>#REF!</v>
      </c>
    </row>
    <row r="1902" spans="142:148" x14ac:dyDescent="0.25">
      <c r="EL1902">
        <v>1895</v>
      </c>
      <c r="EM1902" t="e">
        <v>#REF!</v>
      </c>
      <c r="EN1902" t="e">
        <v>#REF!</v>
      </c>
      <c r="EP1902" t="e">
        <f t="shared" si="120"/>
        <v>#REF!</v>
      </c>
      <c r="EQ1902" t="e">
        <f t="shared" si="121"/>
        <v>#REF!</v>
      </c>
      <c r="ER1902" t="e">
        <f t="shared" si="122"/>
        <v>#REF!</v>
      </c>
    </row>
    <row r="1903" spans="142:148" x14ac:dyDescent="0.25">
      <c r="EL1903">
        <v>1896</v>
      </c>
      <c r="EM1903" t="e">
        <v>#REF!</v>
      </c>
      <c r="EN1903" t="e">
        <v>#REF!</v>
      </c>
      <c r="EP1903" t="e">
        <f t="shared" si="120"/>
        <v>#REF!</v>
      </c>
      <c r="EQ1903" t="e">
        <f t="shared" si="121"/>
        <v>#REF!</v>
      </c>
      <c r="ER1903" t="e">
        <f t="shared" si="122"/>
        <v>#REF!</v>
      </c>
    </row>
    <row r="1904" spans="142:148" x14ac:dyDescent="0.25">
      <c r="EL1904">
        <v>1897</v>
      </c>
      <c r="EM1904" t="e">
        <v>#REF!</v>
      </c>
      <c r="EN1904" t="e">
        <v>#REF!</v>
      </c>
      <c r="EP1904" t="e">
        <f t="shared" si="120"/>
        <v>#REF!</v>
      </c>
      <c r="EQ1904" t="e">
        <f t="shared" si="121"/>
        <v>#REF!</v>
      </c>
      <c r="ER1904" t="e">
        <f t="shared" si="122"/>
        <v>#REF!</v>
      </c>
    </row>
    <row r="1905" spans="142:148" x14ac:dyDescent="0.25">
      <c r="EL1905">
        <v>1898</v>
      </c>
      <c r="EM1905" t="e">
        <v>#REF!</v>
      </c>
      <c r="EN1905" t="e">
        <v>#REF!</v>
      </c>
      <c r="EP1905" t="e">
        <f t="shared" si="120"/>
        <v>#REF!</v>
      </c>
      <c r="EQ1905" t="e">
        <f t="shared" si="121"/>
        <v>#REF!</v>
      </c>
      <c r="ER1905" t="e">
        <f t="shared" si="122"/>
        <v>#REF!</v>
      </c>
    </row>
    <row r="1906" spans="142:148" x14ac:dyDescent="0.25">
      <c r="EL1906">
        <v>1899</v>
      </c>
      <c r="EM1906" t="e">
        <v>#REF!</v>
      </c>
      <c r="EN1906" t="e">
        <v>#REF!</v>
      </c>
      <c r="EP1906" t="e">
        <f t="shared" si="120"/>
        <v>#REF!</v>
      </c>
      <c r="EQ1906" t="e">
        <f t="shared" si="121"/>
        <v>#REF!</v>
      </c>
      <c r="ER1906" t="e">
        <f t="shared" si="122"/>
        <v>#REF!</v>
      </c>
    </row>
    <row r="1907" spans="142:148" x14ac:dyDescent="0.25">
      <c r="EL1907">
        <v>1900</v>
      </c>
      <c r="EM1907" t="e">
        <v>#REF!</v>
      </c>
      <c r="EN1907" t="e">
        <v>#REF!</v>
      </c>
      <c r="EP1907" t="e">
        <f t="shared" si="120"/>
        <v>#REF!</v>
      </c>
      <c r="EQ1907" t="e">
        <f t="shared" si="121"/>
        <v>#REF!</v>
      </c>
      <c r="ER1907" t="e">
        <f t="shared" si="122"/>
        <v>#REF!</v>
      </c>
    </row>
    <row r="1908" spans="142:148" x14ac:dyDescent="0.25">
      <c r="EL1908">
        <v>1901</v>
      </c>
      <c r="EM1908" t="e">
        <v>#REF!</v>
      </c>
      <c r="EN1908" t="e">
        <v>#REF!</v>
      </c>
      <c r="EP1908" t="e">
        <f t="shared" si="120"/>
        <v>#REF!</v>
      </c>
      <c r="EQ1908" t="e">
        <f t="shared" si="121"/>
        <v>#REF!</v>
      </c>
      <c r="ER1908" t="e">
        <f t="shared" si="122"/>
        <v>#REF!</v>
      </c>
    </row>
    <row r="1909" spans="142:148" x14ac:dyDescent="0.25">
      <c r="EL1909">
        <v>1902</v>
      </c>
      <c r="EM1909" t="e">
        <v>#REF!</v>
      </c>
      <c r="EN1909" t="e">
        <v>#REF!</v>
      </c>
      <c r="EP1909" t="e">
        <f t="shared" si="120"/>
        <v>#REF!</v>
      </c>
      <c r="EQ1909" t="e">
        <f t="shared" si="121"/>
        <v>#REF!</v>
      </c>
      <c r="ER1909" t="e">
        <f t="shared" si="122"/>
        <v>#REF!</v>
      </c>
    </row>
    <row r="1910" spans="142:148" x14ac:dyDescent="0.25">
      <c r="EL1910">
        <v>1903</v>
      </c>
      <c r="EM1910" t="e">
        <v>#REF!</v>
      </c>
      <c r="EN1910" t="e">
        <v>#REF!</v>
      </c>
      <c r="EP1910" t="e">
        <f t="shared" si="120"/>
        <v>#REF!</v>
      </c>
      <c r="EQ1910" t="e">
        <f t="shared" si="121"/>
        <v>#REF!</v>
      </c>
      <c r="ER1910" t="e">
        <f t="shared" si="122"/>
        <v>#REF!</v>
      </c>
    </row>
    <row r="1911" spans="142:148" x14ac:dyDescent="0.25">
      <c r="EL1911">
        <v>1904</v>
      </c>
      <c r="EM1911" t="e">
        <v>#REF!</v>
      </c>
      <c r="EN1911" t="e">
        <v>#REF!</v>
      </c>
      <c r="EP1911" t="e">
        <f t="shared" si="120"/>
        <v>#REF!</v>
      </c>
      <c r="EQ1911" t="e">
        <f t="shared" si="121"/>
        <v>#REF!</v>
      </c>
      <c r="ER1911" t="e">
        <f t="shared" si="122"/>
        <v>#REF!</v>
      </c>
    </row>
    <row r="1912" spans="142:148" x14ac:dyDescent="0.25">
      <c r="EL1912">
        <v>1905</v>
      </c>
      <c r="EM1912" t="e">
        <v>#REF!</v>
      </c>
      <c r="EN1912" t="e">
        <v>#REF!</v>
      </c>
      <c r="EP1912" t="e">
        <f t="shared" si="120"/>
        <v>#REF!</v>
      </c>
      <c r="EQ1912" t="e">
        <f t="shared" si="121"/>
        <v>#REF!</v>
      </c>
      <c r="ER1912" t="e">
        <f t="shared" si="122"/>
        <v>#REF!</v>
      </c>
    </row>
    <row r="1913" spans="142:148" x14ac:dyDescent="0.25">
      <c r="EL1913">
        <v>1906</v>
      </c>
      <c r="EM1913" t="e">
        <v>#REF!</v>
      </c>
      <c r="EN1913" t="e">
        <v>#REF!</v>
      </c>
      <c r="EP1913" t="e">
        <f t="shared" si="120"/>
        <v>#REF!</v>
      </c>
      <c r="EQ1913" t="e">
        <f t="shared" si="121"/>
        <v>#REF!</v>
      </c>
      <c r="ER1913" t="e">
        <f t="shared" si="122"/>
        <v>#REF!</v>
      </c>
    </row>
    <row r="1914" spans="142:148" x14ac:dyDescent="0.25">
      <c r="EL1914">
        <v>1907</v>
      </c>
      <c r="EM1914" t="e">
        <v>#REF!</v>
      </c>
      <c r="EN1914" t="e">
        <v>#REF!</v>
      </c>
      <c r="EP1914" t="e">
        <f t="shared" si="120"/>
        <v>#REF!</v>
      </c>
      <c r="EQ1914" t="e">
        <f t="shared" si="121"/>
        <v>#REF!</v>
      </c>
      <c r="ER1914" t="e">
        <f t="shared" si="122"/>
        <v>#REF!</v>
      </c>
    </row>
    <row r="1915" spans="142:148" x14ac:dyDescent="0.25">
      <c r="EL1915">
        <v>1908</v>
      </c>
      <c r="EM1915" t="e">
        <v>#REF!</v>
      </c>
      <c r="EN1915" t="e">
        <v>#REF!</v>
      </c>
      <c r="EP1915" t="e">
        <f t="shared" si="120"/>
        <v>#REF!</v>
      </c>
      <c r="EQ1915" t="e">
        <f t="shared" si="121"/>
        <v>#REF!</v>
      </c>
      <c r="ER1915" t="e">
        <f t="shared" si="122"/>
        <v>#REF!</v>
      </c>
    </row>
    <row r="1916" spans="142:148" x14ac:dyDescent="0.25">
      <c r="EL1916">
        <v>1909</v>
      </c>
      <c r="EM1916" t="e">
        <v>#REF!</v>
      </c>
      <c r="EN1916" t="e">
        <v>#REF!</v>
      </c>
      <c r="EP1916" t="e">
        <f t="shared" si="120"/>
        <v>#REF!</v>
      </c>
      <c r="EQ1916" t="e">
        <f t="shared" si="121"/>
        <v>#REF!</v>
      </c>
      <c r="ER1916" t="e">
        <f t="shared" si="122"/>
        <v>#REF!</v>
      </c>
    </row>
    <row r="1917" spans="142:148" x14ac:dyDescent="0.25">
      <c r="EL1917">
        <v>1910</v>
      </c>
      <c r="EM1917" t="e">
        <v>#REF!</v>
      </c>
      <c r="EN1917" t="e">
        <v>#REF!</v>
      </c>
      <c r="EP1917" t="e">
        <f t="shared" si="120"/>
        <v>#REF!</v>
      </c>
      <c r="EQ1917" t="e">
        <f t="shared" si="121"/>
        <v>#REF!</v>
      </c>
      <c r="ER1917" t="e">
        <f t="shared" si="122"/>
        <v>#REF!</v>
      </c>
    </row>
    <row r="1918" spans="142:148" x14ac:dyDescent="0.25">
      <c r="EL1918">
        <v>1911</v>
      </c>
      <c r="EM1918" t="e">
        <v>#REF!</v>
      </c>
      <c r="EN1918" t="e">
        <v>#REF!</v>
      </c>
      <c r="EP1918" t="e">
        <f t="shared" si="120"/>
        <v>#REF!</v>
      </c>
      <c r="EQ1918" t="e">
        <f t="shared" si="121"/>
        <v>#REF!</v>
      </c>
      <c r="ER1918" t="e">
        <f t="shared" si="122"/>
        <v>#REF!</v>
      </c>
    </row>
    <row r="1919" spans="142:148" x14ac:dyDescent="0.25">
      <c r="EL1919">
        <v>1912</v>
      </c>
      <c r="EM1919" t="e">
        <v>#REF!</v>
      </c>
      <c r="EN1919" t="e">
        <v>#REF!</v>
      </c>
      <c r="EP1919" t="e">
        <f t="shared" si="120"/>
        <v>#REF!</v>
      </c>
      <c r="EQ1919" t="e">
        <f t="shared" si="121"/>
        <v>#REF!</v>
      </c>
      <c r="ER1919" t="e">
        <f t="shared" si="122"/>
        <v>#REF!</v>
      </c>
    </row>
    <row r="1920" spans="142:148" x14ac:dyDescent="0.25">
      <c r="EL1920">
        <v>1913</v>
      </c>
      <c r="EM1920" t="e">
        <v>#REF!</v>
      </c>
      <c r="EN1920" t="e">
        <v>#REF!</v>
      </c>
      <c r="EP1920" t="e">
        <f t="shared" si="120"/>
        <v>#REF!</v>
      </c>
      <c r="EQ1920" t="e">
        <f t="shared" si="121"/>
        <v>#REF!</v>
      </c>
      <c r="ER1920" t="e">
        <f t="shared" si="122"/>
        <v>#REF!</v>
      </c>
    </row>
    <row r="1921" spans="142:148" x14ac:dyDescent="0.25">
      <c r="EL1921">
        <v>1914</v>
      </c>
      <c r="EM1921" t="e">
        <v>#REF!</v>
      </c>
      <c r="EN1921" t="e">
        <v>#REF!</v>
      </c>
      <c r="EP1921" t="e">
        <f t="shared" si="120"/>
        <v>#REF!</v>
      </c>
      <c r="EQ1921" t="e">
        <f t="shared" si="121"/>
        <v>#REF!</v>
      </c>
      <c r="ER1921" t="e">
        <f t="shared" si="122"/>
        <v>#REF!</v>
      </c>
    </row>
    <row r="1922" spans="142:148" x14ac:dyDescent="0.25">
      <c r="EL1922">
        <v>1915</v>
      </c>
      <c r="EM1922" t="e">
        <v>#REF!</v>
      </c>
      <c r="EN1922" t="e">
        <v>#REF!</v>
      </c>
      <c r="EP1922" t="e">
        <f t="shared" si="120"/>
        <v>#REF!</v>
      </c>
      <c r="EQ1922" t="e">
        <f t="shared" si="121"/>
        <v>#REF!</v>
      </c>
      <c r="ER1922" t="e">
        <f t="shared" si="122"/>
        <v>#REF!</v>
      </c>
    </row>
    <row r="1923" spans="142:148" x14ac:dyDescent="0.25">
      <c r="EL1923">
        <v>1916</v>
      </c>
      <c r="EM1923" t="e">
        <v>#REF!</v>
      </c>
      <c r="EN1923" t="e">
        <v>#REF!</v>
      </c>
      <c r="EP1923" t="e">
        <f t="shared" si="120"/>
        <v>#REF!</v>
      </c>
      <c r="EQ1923" t="e">
        <f t="shared" si="121"/>
        <v>#REF!</v>
      </c>
      <c r="ER1923" t="e">
        <f t="shared" si="122"/>
        <v>#REF!</v>
      </c>
    </row>
    <row r="1924" spans="142:148" x14ac:dyDescent="0.25">
      <c r="EL1924">
        <v>1917</v>
      </c>
      <c r="EM1924" t="e">
        <v>#REF!</v>
      </c>
      <c r="EN1924" t="e">
        <v>#REF!</v>
      </c>
      <c r="EP1924" t="e">
        <f t="shared" si="120"/>
        <v>#REF!</v>
      </c>
      <c r="EQ1924" t="e">
        <f t="shared" si="121"/>
        <v>#REF!</v>
      </c>
      <c r="ER1924" t="e">
        <f t="shared" si="122"/>
        <v>#REF!</v>
      </c>
    </row>
    <row r="1925" spans="142:148" x14ac:dyDescent="0.25">
      <c r="EL1925">
        <v>1918</v>
      </c>
      <c r="EM1925" t="e">
        <v>#REF!</v>
      </c>
      <c r="EN1925" t="e">
        <v>#REF!</v>
      </c>
      <c r="EP1925" t="e">
        <f t="shared" si="120"/>
        <v>#REF!</v>
      </c>
      <c r="EQ1925" t="e">
        <f t="shared" si="121"/>
        <v>#REF!</v>
      </c>
      <c r="ER1925" t="e">
        <f t="shared" si="122"/>
        <v>#REF!</v>
      </c>
    </row>
    <row r="1926" spans="142:148" x14ac:dyDescent="0.25">
      <c r="EL1926">
        <v>1919</v>
      </c>
      <c r="EM1926" t="e">
        <v>#REF!</v>
      </c>
      <c r="EN1926" t="e">
        <v>#REF!</v>
      </c>
      <c r="EP1926" t="e">
        <f t="shared" si="120"/>
        <v>#REF!</v>
      </c>
      <c r="EQ1926" t="e">
        <f t="shared" si="121"/>
        <v>#REF!</v>
      </c>
      <c r="ER1926" t="e">
        <f t="shared" si="122"/>
        <v>#REF!</v>
      </c>
    </row>
    <row r="1927" spans="142:148" x14ac:dyDescent="0.25">
      <c r="EL1927">
        <v>1920</v>
      </c>
      <c r="EM1927" t="e">
        <v>#REF!</v>
      </c>
      <c r="EN1927" t="e">
        <v>#REF!</v>
      </c>
      <c r="EP1927" t="e">
        <f t="shared" si="120"/>
        <v>#REF!</v>
      </c>
      <c r="EQ1927" t="e">
        <f t="shared" si="121"/>
        <v>#REF!</v>
      </c>
      <c r="ER1927" t="e">
        <f t="shared" si="122"/>
        <v>#REF!</v>
      </c>
    </row>
    <row r="1928" spans="142:148" x14ac:dyDescent="0.25">
      <c r="EL1928">
        <v>1921</v>
      </c>
      <c r="EM1928" t="e">
        <v>#REF!</v>
      </c>
      <c r="EN1928" t="e">
        <v>#REF!</v>
      </c>
      <c r="EP1928" t="e">
        <f t="shared" ref="EP1928:EP1991" si="123">IF(EM1928&gt;EN1928,1,0)</f>
        <v>#REF!</v>
      </c>
      <c r="EQ1928" t="e">
        <f t="shared" ref="EQ1928:EQ1991" si="124">IF(EP1928&gt;0,0,1)</f>
        <v>#REF!</v>
      </c>
      <c r="ER1928" t="e">
        <f t="shared" ref="ER1928:ER1991" si="125">IF(EM1928&gt;EN1928,EM1928-EN1928,EN1928-EM1928)</f>
        <v>#REF!</v>
      </c>
    </row>
    <row r="1929" spans="142:148" x14ac:dyDescent="0.25">
      <c r="EL1929">
        <v>1922</v>
      </c>
      <c r="EM1929" t="e">
        <v>#REF!</v>
      </c>
      <c r="EN1929" t="e">
        <v>#REF!</v>
      </c>
      <c r="EP1929" t="e">
        <f t="shared" si="123"/>
        <v>#REF!</v>
      </c>
      <c r="EQ1929" t="e">
        <f t="shared" si="124"/>
        <v>#REF!</v>
      </c>
      <c r="ER1929" t="e">
        <f t="shared" si="125"/>
        <v>#REF!</v>
      </c>
    </row>
    <row r="1930" spans="142:148" x14ac:dyDescent="0.25">
      <c r="EL1930">
        <v>1923</v>
      </c>
      <c r="EM1930" t="e">
        <v>#REF!</v>
      </c>
      <c r="EN1930" t="e">
        <v>#REF!</v>
      </c>
      <c r="EP1930" t="e">
        <f t="shared" si="123"/>
        <v>#REF!</v>
      </c>
      <c r="EQ1930" t="e">
        <f t="shared" si="124"/>
        <v>#REF!</v>
      </c>
      <c r="ER1930" t="e">
        <f t="shared" si="125"/>
        <v>#REF!</v>
      </c>
    </row>
    <row r="1931" spans="142:148" x14ac:dyDescent="0.25">
      <c r="EL1931">
        <v>1924</v>
      </c>
      <c r="EM1931" t="e">
        <v>#REF!</v>
      </c>
      <c r="EN1931" t="e">
        <v>#REF!</v>
      </c>
      <c r="EP1931" t="e">
        <f t="shared" si="123"/>
        <v>#REF!</v>
      </c>
      <c r="EQ1931" t="e">
        <f t="shared" si="124"/>
        <v>#REF!</v>
      </c>
      <c r="ER1931" t="e">
        <f t="shared" si="125"/>
        <v>#REF!</v>
      </c>
    </row>
    <row r="1932" spans="142:148" x14ac:dyDescent="0.25">
      <c r="EL1932">
        <v>1925</v>
      </c>
      <c r="EM1932" t="e">
        <v>#REF!</v>
      </c>
      <c r="EN1932" t="e">
        <v>#REF!</v>
      </c>
      <c r="EP1932" t="e">
        <f t="shared" si="123"/>
        <v>#REF!</v>
      </c>
      <c r="EQ1932" t="e">
        <f t="shared" si="124"/>
        <v>#REF!</v>
      </c>
      <c r="ER1932" t="e">
        <f t="shared" si="125"/>
        <v>#REF!</v>
      </c>
    </row>
    <row r="1933" spans="142:148" x14ac:dyDescent="0.25">
      <c r="EL1933">
        <v>1926</v>
      </c>
      <c r="EM1933" t="e">
        <v>#REF!</v>
      </c>
      <c r="EN1933" t="e">
        <v>#REF!</v>
      </c>
      <c r="EP1933" t="e">
        <f t="shared" si="123"/>
        <v>#REF!</v>
      </c>
      <c r="EQ1933" t="e">
        <f t="shared" si="124"/>
        <v>#REF!</v>
      </c>
      <c r="ER1933" t="e">
        <f t="shared" si="125"/>
        <v>#REF!</v>
      </c>
    </row>
    <row r="1934" spans="142:148" x14ac:dyDescent="0.25">
      <c r="EL1934">
        <v>1927</v>
      </c>
      <c r="EM1934" t="e">
        <v>#REF!</v>
      </c>
      <c r="EN1934" t="e">
        <v>#REF!</v>
      </c>
      <c r="EP1934" t="e">
        <f t="shared" si="123"/>
        <v>#REF!</v>
      </c>
      <c r="EQ1934" t="e">
        <f t="shared" si="124"/>
        <v>#REF!</v>
      </c>
      <c r="ER1934" t="e">
        <f t="shared" si="125"/>
        <v>#REF!</v>
      </c>
    </row>
    <row r="1935" spans="142:148" x14ac:dyDescent="0.25">
      <c r="EL1935">
        <v>1928</v>
      </c>
      <c r="EM1935" t="e">
        <v>#REF!</v>
      </c>
      <c r="EN1935" t="e">
        <v>#REF!</v>
      </c>
      <c r="EP1935" t="e">
        <f t="shared" si="123"/>
        <v>#REF!</v>
      </c>
      <c r="EQ1935" t="e">
        <f t="shared" si="124"/>
        <v>#REF!</v>
      </c>
      <c r="ER1935" t="e">
        <f t="shared" si="125"/>
        <v>#REF!</v>
      </c>
    </row>
    <row r="1936" spans="142:148" x14ac:dyDescent="0.25">
      <c r="EL1936">
        <v>1929</v>
      </c>
      <c r="EM1936" t="e">
        <v>#REF!</v>
      </c>
      <c r="EN1936" t="e">
        <v>#REF!</v>
      </c>
      <c r="EP1936" t="e">
        <f t="shared" si="123"/>
        <v>#REF!</v>
      </c>
      <c r="EQ1936" t="e">
        <f t="shared" si="124"/>
        <v>#REF!</v>
      </c>
      <c r="ER1936" t="e">
        <f t="shared" si="125"/>
        <v>#REF!</v>
      </c>
    </row>
    <row r="1937" spans="142:148" x14ac:dyDescent="0.25">
      <c r="EL1937">
        <v>1930</v>
      </c>
      <c r="EM1937" t="e">
        <v>#REF!</v>
      </c>
      <c r="EN1937" t="e">
        <v>#REF!</v>
      </c>
      <c r="EP1937" t="e">
        <f t="shared" si="123"/>
        <v>#REF!</v>
      </c>
      <c r="EQ1937" t="e">
        <f t="shared" si="124"/>
        <v>#REF!</v>
      </c>
      <c r="ER1937" t="e">
        <f t="shared" si="125"/>
        <v>#REF!</v>
      </c>
    </row>
    <row r="1938" spans="142:148" x14ac:dyDescent="0.25">
      <c r="EL1938">
        <v>1931</v>
      </c>
      <c r="EM1938" t="e">
        <v>#REF!</v>
      </c>
      <c r="EN1938" t="e">
        <v>#REF!</v>
      </c>
      <c r="EP1938" t="e">
        <f t="shared" si="123"/>
        <v>#REF!</v>
      </c>
      <c r="EQ1938" t="e">
        <f t="shared" si="124"/>
        <v>#REF!</v>
      </c>
      <c r="ER1938" t="e">
        <f t="shared" si="125"/>
        <v>#REF!</v>
      </c>
    </row>
    <row r="1939" spans="142:148" x14ac:dyDescent="0.25">
      <c r="EL1939">
        <v>1932</v>
      </c>
      <c r="EM1939" t="e">
        <v>#REF!</v>
      </c>
      <c r="EN1939" t="e">
        <v>#REF!</v>
      </c>
      <c r="EP1939" t="e">
        <f t="shared" si="123"/>
        <v>#REF!</v>
      </c>
      <c r="EQ1939" t="e">
        <f t="shared" si="124"/>
        <v>#REF!</v>
      </c>
      <c r="ER1939" t="e">
        <f t="shared" si="125"/>
        <v>#REF!</v>
      </c>
    </row>
    <row r="1940" spans="142:148" x14ac:dyDescent="0.25">
      <c r="EL1940">
        <v>1933</v>
      </c>
      <c r="EM1940" t="e">
        <v>#REF!</v>
      </c>
      <c r="EN1940" t="e">
        <v>#REF!</v>
      </c>
      <c r="EP1940" t="e">
        <f t="shared" si="123"/>
        <v>#REF!</v>
      </c>
      <c r="EQ1940" t="e">
        <f t="shared" si="124"/>
        <v>#REF!</v>
      </c>
      <c r="ER1940" t="e">
        <f t="shared" si="125"/>
        <v>#REF!</v>
      </c>
    </row>
    <row r="1941" spans="142:148" x14ac:dyDescent="0.25">
      <c r="EL1941">
        <v>1934</v>
      </c>
      <c r="EM1941" t="e">
        <v>#REF!</v>
      </c>
      <c r="EN1941" t="e">
        <v>#REF!</v>
      </c>
      <c r="EP1941" t="e">
        <f t="shared" si="123"/>
        <v>#REF!</v>
      </c>
      <c r="EQ1941" t="e">
        <f t="shared" si="124"/>
        <v>#REF!</v>
      </c>
      <c r="ER1941" t="e">
        <f t="shared" si="125"/>
        <v>#REF!</v>
      </c>
    </row>
    <row r="1942" spans="142:148" x14ac:dyDescent="0.25">
      <c r="EL1942">
        <v>1935</v>
      </c>
      <c r="EM1942" t="e">
        <v>#REF!</v>
      </c>
      <c r="EN1942" t="e">
        <v>#REF!</v>
      </c>
      <c r="EP1942" t="e">
        <f t="shared" si="123"/>
        <v>#REF!</v>
      </c>
      <c r="EQ1942" t="e">
        <f t="shared" si="124"/>
        <v>#REF!</v>
      </c>
      <c r="ER1942" t="e">
        <f t="shared" si="125"/>
        <v>#REF!</v>
      </c>
    </row>
    <row r="1943" spans="142:148" x14ac:dyDescent="0.25">
      <c r="EL1943">
        <v>1936</v>
      </c>
      <c r="EM1943" t="e">
        <v>#REF!</v>
      </c>
      <c r="EN1943" t="e">
        <v>#REF!</v>
      </c>
      <c r="EP1943" t="e">
        <f t="shared" si="123"/>
        <v>#REF!</v>
      </c>
      <c r="EQ1943" t="e">
        <f t="shared" si="124"/>
        <v>#REF!</v>
      </c>
      <c r="ER1943" t="e">
        <f t="shared" si="125"/>
        <v>#REF!</v>
      </c>
    </row>
    <row r="1944" spans="142:148" x14ac:dyDescent="0.25">
      <c r="EL1944">
        <v>1937</v>
      </c>
      <c r="EM1944" t="e">
        <v>#REF!</v>
      </c>
      <c r="EN1944" t="e">
        <v>#REF!</v>
      </c>
      <c r="EP1944" t="e">
        <f t="shared" si="123"/>
        <v>#REF!</v>
      </c>
      <c r="EQ1944" t="e">
        <f t="shared" si="124"/>
        <v>#REF!</v>
      </c>
      <c r="ER1944" t="e">
        <f t="shared" si="125"/>
        <v>#REF!</v>
      </c>
    </row>
    <row r="1945" spans="142:148" x14ac:dyDescent="0.25">
      <c r="EL1945">
        <v>1938</v>
      </c>
      <c r="EM1945" t="e">
        <v>#REF!</v>
      </c>
      <c r="EN1945" t="e">
        <v>#REF!</v>
      </c>
      <c r="EP1945" t="e">
        <f t="shared" si="123"/>
        <v>#REF!</v>
      </c>
      <c r="EQ1945" t="e">
        <f t="shared" si="124"/>
        <v>#REF!</v>
      </c>
      <c r="ER1945" t="e">
        <f t="shared" si="125"/>
        <v>#REF!</v>
      </c>
    </row>
    <row r="1946" spans="142:148" x14ac:dyDescent="0.25">
      <c r="EL1946">
        <v>1939</v>
      </c>
      <c r="EM1946" t="e">
        <v>#REF!</v>
      </c>
      <c r="EN1946" t="e">
        <v>#REF!</v>
      </c>
      <c r="EP1946" t="e">
        <f t="shared" si="123"/>
        <v>#REF!</v>
      </c>
      <c r="EQ1946" t="e">
        <f t="shared" si="124"/>
        <v>#REF!</v>
      </c>
      <c r="ER1946" t="e">
        <f t="shared" si="125"/>
        <v>#REF!</v>
      </c>
    </row>
    <row r="1947" spans="142:148" x14ac:dyDescent="0.25">
      <c r="EL1947">
        <v>1940</v>
      </c>
      <c r="EM1947" t="e">
        <v>#REF!</v>
      </c>
      <c r="EN1947" t="e">
        <v>#REF!</v>
      </c>
      <c r="EP1947" t="e">
        <f t="shared" si="123"/>
        <v>#REF!</v>
      </c>
      <c r="EQ1947" t="e">
        <f t="shared" si="124"/>
        <v>#REF!</v>
      </c>
      <c r="ER1947" t="e">
        <f t="shared" si="125"/>
        <v>#REF!</v>
      </c>
    </row>
    <row r="1948" spans="142:148" x14ac:dyDescent="0.25">
      <c r="EL1948">
        <v>1941</v>
      </c>
      <c r="EM1948" t="e">
        <v>#REF!</v>
      </c>
      <c r="EN1948" t="e">
        <v>#REF!</v>
      </c>
      <c r="EP1948" t="e">
        <f t="shared" si="123"/>
        <v>#REF!</v>
      </c>
      <c r="EQ1948" t="e">
        <f t="shared" si="124"/>
        <v>#REF!</v>
      </c>
      <c r="ER1948" t="e">
        <f t="shared" si="125"/>
        <v>#REF!</v>
      </c>
    </row>
    <row r="1949" spans="142:148" x14ac:dyDescent="0.25">
      <c r="EL1949">
        <v>1942</v>
      </c>
      <c r="EM1949" t="e">
        <v>#REF!</v>
      </c>
      <c r="EN1949" t="e">
        <v>#REF!</v>
      </c>
      <c r="EP1949" t="e">
        <f t="shared" si="123"/>
        <v>#REF!</v>
      </c>
      <c r="EQ1949" t="e">
        <f t="shared" si="124"/>
        <v>#REF!</v>
      </c>
      <c r="ER1949" t="e">
        <f t="shared" si="125"/>
        <v>#REF!</v>
      </c>
    </row>
    <row r="1950" spans="142:148" x14ac:dyDescent="0.25">
      <c r="EL1950">
        <v>1943</v>
      </c>
      <c r="EM1950" t="e">
        <v>#REF!</v>
      </c>
      <c r="EN1950" t="e">
        <v>#REF!</v>
      </c>
      <c r="EP1950" t="e">
        <f t="shared" si="123"/>
        <v>#REF!</v>
      </c>
      <c r="EQ1950" t="e">
        <f t="shared" si="124"/>
        <v>#REF!</v>
      </c>
      <c r="ER1950" t="e">
        <f t="shared" si="125"/>
        <v>#REF!</v>
      </c>
    </row>
    <row r="1951" spans="142:148" x14ac:dyDescent="0.25">
      <c r="EL1951">
        <v>1944</v>
      </c>
      <c r="EM1951" t="e">
        <v>#REF!</v>
      </c>
      <c r="EN1951" t="e">
        <v>#REF!</v>
      </c>
      <c r="EP1951" t="e">
        <f t="shared" si="123"/>
        <v>#REF!</v>
      </c>
      <c r="EQ1951" t="e">
        <f t="shared" si="124"/>
        <v>#REF!</v>
      </c>
      <c r="ER1951" t="e">
        <f t="shared" si="125"/>
        <v>#REF!</v>
      </c>
    </row>
    <row r="1952" spans="142:148" x14ac:dyDescent="0.25">
      <c r="EL1952">
        <v>1945</v>
      </c>
      <c r="EM1952" t="e">
        <v>#REF!</v>
      </c>
      <c r="EN1952" t="e">
        <v>#REF!</v>
      </c>
      <c r="EP1952" t="e">
        <f t="shared" si="123"/>
        <v>#REF!</v>
      </c>
      <c r="EQ1952" t="e">
        <f t="shared" si="124"/>
        <v>#REF!</v>
      </c>
      <c r="ER1952" t="e">
        <f t="shared" si="125"/>
        <v>#REF!</v>
      </c>
    </row>
    <row r="1953" spans="142:148" x14ac:dyDescent="0.25">
      <c r="EL1953">
        <v>1946</v>
      </c>
      <c r="EM1953" t="e">
        <v>#REF!</v>
      </c>
      <c r="EN1953" t="e">
        <v>#REF!</v>
      </c>
      <c r="EP1953" t="e">
        <f t="shared" si="123"/>
        <v>#REF!</v>
      </c>
      <c r="EQ1953" t="e">
        <f t="shared" si="124"/>
        <v>#REF!</v>
      </c>
      <c r="ER1953" t="e">
        <f t="shared" si="125"/>
        <v>#REF!</v>
      </c>
    </row>
    <row r="1954" spans="142:148" x14ac:dyDescent="0.25">
      <c r="EL1954">
        <v>1947</v>
      </c>
      <c r="EM1954" t="e">
        <v>#REF!</v>
      </c>
      <c r="EN1954" t="e">
        <v>#REF!</v>
      </c>
      <c r="EP1954" t="e">
        <f t="shared" si="123"/>
        <v>#REF!</v>
      </c>
      <c r="EQ1954" t="e">
        <f t="shared" si="124"/>
        <v>#REF!</v>
      </c>
      <c r="ER1954" t="e">
        <f t="shared" si="125"/>
        <v>#REF!</v>
      </c>
    </row>
    <row r="1955" spans="142:148" x14ac:dyDescent="0.25">
      <c r="EL1955">
        <v>1948</v>
      </c>
      <c r="EM1955" t="e">
        <v>#REF!</v>
      </c>
      <c r="EN1955" t="e">
        <v>#REF!</v>
      </c>
      <c r="EP1955" t="e">
        <f t="shared" si="123"/>
        <v>#REF!</v>
      </c>
      <c r="EQ1955" t="e">
        <f t="shared" si="124"/>
        <v>#REF!</v>
      </c>
      <c r="ER1955" t="e">
        <f t="shared" si="125"/>
        <v>#REF!</v>
      </c>
    </row>
    <row r="1956" spans="142:148" x14ac:dyDescent="0.25">
      <c r="EL1956">
        <v>1949</v>
      </c>
      <c r="EM1956" t="e">
        <v>#REF!</v>
      </c>
      <c r="EN1956" t="e">
        <v>#REF!</v>
      </c>
      <c r="EP1956" t="e">
        <f t="shared" si="123"/>
        <v>#REF!</v>
      </c>
      <c r="EQ1956" t="e">
        <f t="shared" si="124"/>
        <v>#REF!</v>
      </c>
      <c r="ER1956" t="e">
        <f t="shared" si="125"/>
        <v>#REF!</v>
      </c>
    </row>
    <row r="1957" spans="142:148" x14ac:dyDescent="0.25">
      <c r="EL1957">
        <v>1950</v>
      </c>
      <c r="EM1957" t="e">
        <v>#REF!</v>
      </c>
      <c r="EN1957" t="e">
        <v>#REF!</v>
      </c>
      <c r="EP1957" t="e">
        <f t="shared" si="123"/>
        <v>#REF!</v>
      </c>
      <c r="EQ1957" t="e">
        <f t="shared" si="124"/>
        <v>#REF!</v>
      </c>
      <c r="ER1957" t="e">
        <f t="shared" si="125"/>
        <v>#REF!</v>
      </c>
    </row>
    <row r="1958" spans="142:148" x14ac:dyDescent="0.25">
      <c r="EL1958">
        <v>1951</v>
      </c>
      <c r="EM1958" t="e">
        <v>#REF!</v>
      </c>
      <c r="EN1958" t="e">
        <v>#REF!</v>
      </c>
      <c r="EP1958" t="e">
        <f t="shared" si="123"/>
        <v>#REF!</v>
      </c>
      <c r="EQ1958" t="e">
        <f t="shared" si="124"/>
        <v>#REF!</v>
      </c>
      <c r="ER1958" t="e">
        <f t="shared" si="125"/>
        <v>#REF!</v>
      </c>
    </row>
    <row r="1959" spans="142:148" x14ac:dyDescent="0.25">
      <c r="EL1959">
        <v>1952</v>
      </c>
      <c r="EM1959" t="e">
        <v>#REF!</v>
      </c>
      <c r="EN1959" t="e">
        <v>#REF!</v>
      </c>
      <c r="EP1959" t="e">
        <f t="shared" si="123"/>
        <v>#REF!</v>
      </c>
      <c r="EQ1959" t="e">
        <f t="shared" si="124"/>
        <v>#REF!</v>
      </c>
      <c r="ER1959" t="e">
        <f t="shared" si="125"/>
        <v>#REF!</v>
      </c>
    </row>
    <row r="1960" spans="142:148" x14ac:dyDescent="0.25">
      <c r="EL1960">
        <v>1953</v>
      </c>
      <c r="EM1960" t="e">
        <v>#REF!</v>
      </c>
      <c r="EN1960" t="e">
        <v>#REF!</v>
      </c>
      <c r="EP1960" t="e">
        <f t="shared" si="123"/>
        <v>#REF!</v>
      </c>
      <c r="EQ1960" t="e">
        <f t="shared" si="124"/>
        <v>#REF!</v>
      </c>
      <c r="ER1960" t="e">
        <f t="shared" si="125"/>
        <v>#REF!</v>
      </c>
    </row>
    <row r="1961" spans="142:148" x14ac:dyDescent="0.25">
      <c r="EL1961">
        <v>1954</v>
      </c>
      <c r="EM1961" t="e">
        <v>#REF!</v>
      </c>
      <c r="EN1961" t="e">
        <v>#REF!</v>
      </c>
      <c r="EP1961" t="e">
        <f t="shared" si="123"/>
        <v>#REF!</v>
      </c>
      <c r="EQ1961" t="e">
        <f t="shared" si="124"/>
        <v>#REF!</v>
      </c>
      <c r="ER1961" t="e">
        <f t="shared" si="125"/>
        <v>#REF!</v>
      </c>
    </row>
    <row r="1962" spans="142:148" x14ac:dyDescent="0.25">
      <c r="EL1962">
        <v>1955</v>
      </c>
      <c r="EM1962" t="e">
        <v>#REF!</v>
      </c>
      <c r="EN1962" t="e">
        <v>#REF!</v>
      </c>
      <c r="EP1962" t="e">
        <f t="shared" si="123"/>
        <v>#REF!</v>
      </c>
      <c r="EQ1962" t="e">
        <f t="shared" si="124"/>
        <v>#REF!</v>
      </c>
      <c r="ER1962" t="e">
        <f t="shared" si="125"/>
        <v>#REF!</v>
      </c>
    </row>
    <row r="1963" spans="142:148" x14ac:dyDescent="0.25">
      <c r="EL1963">
        <v>1956</v>
      </c>
      <c r="EM1963" t="e">
        <v>#REF!</v>
      </c>
      <c r="EN1963" t="e">
        <v>#REF!</v>
      </c>
      <c r="EP1963" t="e">
        <f t="shared" si="123"/>
        <v>#REF!</v>
      </c>
      <c r="EQ1963" t="e">
        <f t="shared" si="124"/>
        <v>#REF!</v>
      </c>
      <c r="ER1963" t="e">
        <f t="shared" si="125"/>
        <v>#REF!</v>
      </c>
    </row>
    <row r="1964" spans="142:148" x14ac:dyDescent="0.25">
      <c r="EL1964">
        <v>1957</v>
      </c>
      <c r="EM1964" t="e">
        <v>#REF!</v>
      </c>
      <c r="EN1964" t="e">
        <v>#REF!</v>
      </c>
      <c r="EP1964" t="e">
        <f t="shared" si="123"/>
        <v>#REF!</v>
      </c>
      <c r="EQ1964" t="e">
        <f t="shared" si="124"/>
        <v>#REF!</v>
      </c>
      <c r="ER1964" t="e">
        <f t="shared" si="125"/>
        <v>#REF!</v>
      </c>
    </row>
    <row r="1965" spans="142:148" x14ac:dyDescent="0.25">
      <c r="EL1965">
        <v>1958</v>
      </c>
      <c r="EM1965" t="e">
        <v>#REF!</v>
      </c>
      <c r="EN1965" t="e">
        <v>#REF!</v>
      </c>
      <c r="EP1965" t="e">
        <f t="shared" si="123"/>
        <v>#REF!</v>
      </c>
      <c r="EQ1965" t="e">
        <f t="shared" si="124"/>
        <v>#REF!</v>
      </c>
      <c r="ER1965" t="e">
        <f t="shared" si="125"/>
        <v>#REF!</v>
      </c>
    </row>
    <row r="1966" spans="142:148" x14ac:dyDescent="0.25">
      <c r="EL1966">
        <v>1959</v>
      </c>
      <c r="EM1966" t="e">
        <v>#REF!</v>
      </c>
      <c r="EN1966" t="e">
        <v>#REF!</v>
      </c>
      <c r="EP1966" t="e">
        <f t="shared" si="123"/>
        <v>#REF!</v>
      </c>
      <c r="EQ1966" t="e">
        <f t="shared" si="124"/>
        <v>#REF!</v>
      </c>
      <c r="ER1966" t="e">
        <f t="shared" si="125"/>
        <v>#REF!</v>
      </c>
    </row>
    <row r="1967" spans="142:148" x14ac:dyDescent="0.25">
      <c r="EL1967">
        <v>1960</v>
      </c>
      <c r="EM1967" t="e">
        <v>#REF!</v>
      </c>
      <c r="EN1967" t="e">
        <v>#REF!</v>
      </c>
      <c r="EP1967" t="e">
        <f t="shared" si="123"/>
        <v>#REF!</v>
      </c>
      <c r="EQ1967" t="e">
        <f t="shared" si="124"/>
        <v>#REF!</v>
      </c>
      <c r="ER1967" t="e">
        <f t="shared" si="125"/>
        <v>#REF!</v>
      </c>
    </row>
    <row r="1968" spans="142:148" x14ac:dyDescent="0.25">
      <c r="EL1968">
        <v>1961</v>
      </c>
      <c r="EM1968" t="e">
        <v>#REF!</v>
      </c>
      <c r="EN1968" t="e">
        <v>#REF!</v>
      </c>
      <c r="EP1968" t="e">
        <f t="shared" si="123"/>
        <v>#REF!</v>
      </c>
      <c r="EQ1968" t="e">
        <f t="shared" si="124"/>
        <v>#REF!</v>
      </c>
      <c r="ER1968" t="e">
        <f t="shared" si="125"/>
        <v>#REF!</v>
      </c>
    </row>
    <row r="1969" spans="142:148" x14ac:dyDescent="0.25">
      <c r="EL1969">
        <v>1962</v>
      </c>
      <c r="EM1969" t="e">
        <v>#REF!</v>
      </c>
      <c r="EN1969" t="e">
        <v>#REF!</v>
      </c>
      <c r="EP1969" t="e">
        <f t="shared" si="123"/>
        <v>#REF!</v>
      </c>
      <c r="EQ1969" t="e">
        <f t="shared" si="124"/>
        <v>#REF!</v>
      </c>
      <c r="ER1969" t="e">
        <f t="shared" si="125"/>
        <v>#REF!</v>
      </c>
    </row>
    <row r="1970" spans="142:148" x14ac:dyDescent="0.25">
      <c r="EL1970">
        <v>1963</v>
      </c>
      <c r="EM1970" t="e">
        <v>#REF!</v>
      </c>
      <c r="EN1970" t="e">
        <v>#REF!</v>
      </c>
      <c r="EP1970" t="e">
        <f t="shared" si="123"/>
        <v>#REF!</v>
      </c>
      <c r="EQ1970" t="e">
        <f t="shared" si="124"/>
        <v>#REF!</v>
      </c>
      <c r="ER1970" t="e">
        <f t="shared" si="125"/>
        <v>#REF!</v>
      </c>
    </row>
    <row r="1971" spans="142:148" x14ac:dyDescent="0.25">
      <c r="EL1971">
        <v>1964</v>
      </c>
      <c r="EM1971" t="e">
        <v>#REF!</v>
      </c>
      <c r="EN1971" t="e">
        <v>#REF!</v>
      </c>
      <c r="EP1971" t="e">
        <f t="shared" si="123"/>
        <v>#REF!</v>
      </c>
      <c r="EQ1971" t="e">
        <f t="shared" si="124"/>
        <v>#REF!</v>
      </c>
      <c r="ER1971" t="e">
        <f t="shared" si="125"/>
        <v>#REF!</v>
      </c>
    </row>
    <row r="1972" spans="142:148" x14ac:dyDescent="0.25">
      <c r="EL1972">
        <v>1965</v>
      </c>
      <c r="EM1972" t="e">
        <v>#REF!</v>
      </c>
      <c r="EN1972" t="e">
        <v>#REF!</v>
      </c>
      <c r="EP1972" t="e">
        <f t="shared" si="123"/>
        <v>#REF!</v>
      </c>
      <c r="EQ1972" t="e">
        <f t="shared" si="124"/>
        <v>#REF!</v>
      </c>
      <c r="ER1972" t="e">
        <f t="shared" si="125"/>
        <v>#REF!</v>
      </c>
    </row>
    <row r="1973" spans="142:148" x14ac:dyDescent="0.25">
      <c r="EL1973">
        <v>1966</v>
      </c>
      <c r="EM1973" t="e">
        <v>#REF!</v>
      </c>
      <c r="EN1973" t="e">
        <v>#REF!</v>
      </c>
      <c r="EP1973" t="e">
        <f t="shared" si="123"/>
        <v>#REF!</v>
      </c>
      <c r="EQ1973" t="e">
        <f t="shared" si="124"/>
        <v>#REF!</v>
      </c>
      <c r="ER1973" t="e">
        <f t="shared" si="125"/>
        <v>#REF!</v>
      </c>
    </row>
    <row r="1974" spans="142:148" x14ac:dyDescent="0.25">
      <c r="EL1974">
        <v>1967</v>
      </c>
      <c r="EM1974" t="e">
        <v>#REF!</v>
      </c>
      <c r="EN1974" t="e">
        <v>#REF!</v>
      </c>
      <c r="EP1974" t="e">
        <f t="shared" si="123"/>
        <v>#REF!</v>
      </c>
      <c r="EQ1974" t="e">
        <f t="shared" si="124"/>
        <v>#REF!</v>
      </c>
      <c r="ER1974" t="e">
        <f t="shared" si="125"/>
        <v>#REF!</v>
      </c>
    </row>
    <row r="1975" spans="142:148" x14ac:dyDescent="0.25">
      <c r="EL1975">
        <v>1968</v>
      </c>
      <c r="EM1975" t="e">
        <v>#REF!</v>
      </c>
      <c r="EN1975" t="e">
        <v>#REF!</v>
      </c>
      <c r="EP1975" t="e">
        <f t="shared" si="123"/>
        <v>#REF!</v>
      </c>
      <c r="EQ1975" t="e">
        <f t="shared" si="124"/>
        <v>#REF!</v>
      </c>
      <c r="ER1975" t="e">
        <f t="shared" si="125"/>
        <v>#REF!</v>
      </c>
    </row>
    <row r="1976" spans="142:148" x14ac:dyDescent="0.25">
      <c r="EL1976">
        <v>1969</v>
      </c>
      <c r="EM1976" t="e">
        <v>#REF!</v>
      </c>
      <c r="EN1976" t="e">
        <v>#REF!</v>
      </c>
      <c r="EP1976" t="e">
        <f t="shared" si="123"/>
        <v>#REF!</v>
      </c>
      <c r="EQ1976" t="e">
        <f t="shared" si="124"/>
        <v>#REF!</v>
      </c>
      <c r="ER1976" t="e">
        <f t="shared" si="125"/>
        <v>#REF!</v>
      </c>
    </row>
    <row r="1977" spans="142:148" x14ac:dyDescent="0.25">
      <c r="EL1977">
        <v>1970</v>
      </c>
      <c r="EM1977" t="e">
        <v>#REF!</v>
      </c>
      <c r="EN1977" t="e">
        <v>#REF!</v>
      </c>
      <c r="EP1977" t="e">
        <f t="shared" si="123"/>
        <v>#REF!</v>
      </c>
      <c r="EQ1977" t="e">
        <f t="shared" si="124"/>
        <v>#REF!</v>
      </c>
      <c r="ER1977" t="e">
        <f t="shared" si="125"/>
        <v>#REF!</v>
      </c>
    </row>
    <row r="1978" spans="142:148" x14ac:dyDescent="0.25">
      <c r="EL1978">
        <v>1971</v>
      </c>
      <c r="EM1978" t="e">
        <v>#REF!</v>
      </c>
      <c r="EN1978" t="e">
        <v>#REF!</v>
      </c>
      <c r="EP1978" t="e">
        <f t="shared" si="123"/>
        <v>#REF!</v>
      </c>
      <c r="EQ1978" t="e">
        <f t="shared" si="124"/>
        <v>#REF!</v>
      </c>
      <c r="ER1978" t="e">
        <f t="shared" si="125"/>
        <v>#REF!</v>
      </c>
    </row>
    <row r="1979" spans="142:148" x14ac:dyDescent="0.25">
      <c r="EL1979">
        <v>1972</v>
      </c>
      <c r="EM1979" t="e">
        <v>#REF!</v>
      </c>
      <c r="EN1979" t="e">
        <v>#REF!</v>
      </c>
      <c r="EP1979" t="e">
        <f t="shared" si="123"/>
        <v>#REF!</v>
      </c>
      <c r="EQ1979" t="e">
        <f t="shared" si="124"/>
        <v>#REF!</v>
      </c>
      <c r="ER1979" t="e">
        <f t="shared" si="125"/>
        <v>#REF!</v>
      </c>
    </row>
    <row r="1980" spans="142:148" x14ac:dyDescent="0.25">
      <c r="EL1980">
        <v>1973</v>
      </c>
      <c r="EM1980" t="e">
        <v>#REF!</v>
      </c>
      <c r="EN1980" t="e">
        <v>#REF!</v>
      </c>
      <c r="EP1980" t="e">
        <f t="shared" si="123"/>
        <v>#REF!</v>
      </c>
      <c r="EQ1980" t="e">
        <f t="shared" si="124"/>
        <v>#REF!</v>
      </c>
      <c r="ER1980" t="e">
        <f t="shared" si="125"/>
        <v>#REF!</v>
      </c>
    </row>
    <row r="1981" spans="142:148" x14ac:dyDescent="0.25">
      <c r="EL1981">
        <v>1974</v>
      </c>
      <c r="EM1981" t="e">
        <v>#REF!</v>
      </c>
      <c r="EN1981" t="e">
        <v>#REF!</v>
      </c>
      <c r="EP1981" t="e">
        <f t="shared" si="123"/>
        <v>#REF!</v>
      </c>
      <c r="EQ1981" t="e">
        <f t="shared" si="124"/>
        <v>#REF!</v>
      </c>
      <c r="ER1981" t="e">
        <f t="shared" si="125"/>
        <v>#REF!</v>
      </c>
    </row>
    <row r="1982" spans="142:148" x14ac:dyDescent="0.25">
      <c r="EL1982">
        <v>1975</v>
      </c>
      <c r="EM1982" t="e">
        <v>#REF!</v>
      </c>
      <c r="EN1982" t="e">
        <v>#REF!</v>
      </c>
      <c r="EP1982" t="e">
        <f t="shared" si="123"/>
        <v>#REF!</v>
      </c>
      <c r="EQ1982" t="e">
        <f t="shared" si="124"/>
        <v>#REF!</v>
      </c>
      <c r="ER1982" t="e">
        <f t="shared" si="125"/>
        <v>#REF!</v>
      </c>
    </row>
    <row r="1983" spans="142:148" x14ac:dyDescent="0.25">
      <c r="EL1983">
        <v>1976</v>
      </c>
      <c r="EM1983" t="e">
        <v>#REF!</v>
      </c>
      <c r="EN1983" t="e">
        <v>#REF!</v>
      </c>
      <c r="EP1983" t="e">
        <f t="shared" si="123"/>
        <v>#REF!</v>
      </c>
      <c r="EQ1983" t="e">
        <f t="shared" si="124"/>
        <v>#REF!</v>
      </c>
      <c r="ER1983" t="e">
        <f t="shared" si="125"/>
        <v>#REF!</v>
      </c>
    </row>
    <row r="1984" spans="142:148" x14ac:dyDescent="0.25">
      <c r="EL1984">
        <v>1977</v>
      </c>
      <c r="EM1984" t="e">
        <v>#REF!</v>
      </c>
      <c r="EN1984" t="e">
        <v>#REF!</v>
      </c>
      <c r="EP1984" t="e">
        <f t="shared" si="123"/>
        <v>#REF!</v>
      </c>
      <c r="EQ1984" t="e">
        <f t="shared" si="124"/>
        <v>#REF!</v>
      </c>
      <c r="ER1984" t="e">
        <f t="shared" si="125"/>
        <v>#REF!</v>
      </c>
    </row>
    <row r="1985" spans="142:148" x14ac:dyDescent="0.25">
      <c r="EL1985">
        <v>1978</v>
      </c>
      <c r="EM1985" t="e">
        <v>#REF!</v>
      </c>
      <c r="EN1985" t="e">
        <v>#REF!</v>
      </c>
      <c r="EP1985" t="e">
        <f t="shared" si="123"/>
        <v>#REF!</v>
      </c>
      <c r="EQ1985" t="e">
        <f t="shared" si="124"/>
        <v>#REF!</v>
      </c>
      <c r="ER1985" t="e">
        <f t="shared" si="125"/>
        <v>#REF!</v>
      </c>
    </row>
    <row r="1986" spans="142:148" x14ac:dyDescent="0.25">
      <c r="EL1986">
        <v>1979</v>
      </c>
      <c r="EM1986" t="e">
        <v>#REF!</v>
      </c>
      <c r="EN1986" t="e">
        <v>#REF!</v>
      </c>
      <c r="EP1986" t="e">
        <f t="shared" si="123"/>
        <v>#REF!</v>
      </c>
      <c r="EQ1986" t="e">
        <f t="shared" si="124"/>
        <v>#REF!</v>
      </c>
      <c r="ER1986" t="e">
        <f t="shared" si="125"/>
        <v>#REF!</v>
      </c>
    </row>
    <row r="1987" spans="142:148" x14ac:dyDescent="0.25">
      <c r="EL1987">
        <v>1980</v>
      </c>
      <c r="EM1987" t="e">
        <v>#REF!</v>
      </c>
      <c r="EN1987" t="e">
        <v>#REF!</v>
      </c>
      <c r="EP1987" t="e">
        <f t="shared" si="123"/>
        <v>#REF!</v>
      </c>
      <c r="EQ1987" t="e">
        <f t="shared" si="124"/>
        <v>#REF!</v>
      </c>
      <c r="ER1987" t="e">
        <f t="shared" si="125"/>
        <v>#REF!</v>
      </c>
    </row>
    <row r="1988" spans="142:148" x14ac:dyDescent="0.25">
      <c r="EL1988">
        <v>1981</v>
      </c>
      <c r="EM1988" t="e">
        <v>#REF!</v>
      </c>
      <c r="EN1988" t="e">
        <v>#REF!</v>
      </c>
      <c r="EP1988" t="e">
        <f t="shared" si="123"/>
        <v>#REF!</v>
      </c>
      <c r="EQ1988" t="e">
        <f t="shared" si="124"/>
        <v>#REF!</v>
      </c>
      <c r="ER1988" t="e">
        <f t="shared" si="125"/>
        <v>#REF!</v>
      </c>
    </row>
    <row r="1989" spans="142:148" x14ac:dyDescent="0.25">
      <c r="EL1989">
        <v>1982</v>
      </c>
      <c r="EM1989" t="e">
        <v>#REF!</v>
      </c>
      <c r="EN1989" t="e">
        <v>#REF!</v>
      </c>
      <c r="EP1989" t="e">
        <f t="shared" si="123"/>
        <v>#REF!</v>
      </c>
      <c r="EQ1989" t="e">
        <f t="shared" si="124"/>
        <v>#REF!</v>
      </c>
      <c r="ER1989" t="e">
        <f t="shared" si="125"/>
        <v>#REF!</v>
      </c>
    </row>
    <row r="1990" spans="142:148" x14ac:dyDescent="0.25">
      <c r="EL1990">
        <v>1983</v>
      </c>
      <c r="EM1990" t="e">
        <v>#REF!</v>
      </c>
      <c r="EN1990" t="e">
        <v>#REF!</v>
      </c>
      <c r="EP1990" t="e">
        <f t="shared" si="123"/>
        <v>#REF!</v>
      </c>
      <c r="EQ1990" t="e">
        <f t="shared" si="124"/>
        <v>#REF!</v>
      </c>
      <c r="ER1990" t="e">
        <f t="shared" si="125"/>
        <v>#REF!</v>
      </c>
    </row>
    <row r="1991" spans="142:148" x14ac:dyDescent="0.25">
      <c r="EL1991">
        <v>1984</v>
      </c>
      <c r="EM1991" t="e">
        <v>#REF!</v>
      </c>
      <c r="EN1991" t="e">
        <v>#REF!</v>
      </c>
      <c r="EP1991" t="e">
        <f t="shared" si="123"/>
        <v>#REF!</v>
      </c>
      <c r="EQ1991" t="e">
        <f t="shared" si="124"/>
        <v>#REF!</v>
      </c>
      <c r="ER1991" t="e">
        <f t="shared" si="125"/>
        <v>#REF!</v>
      </c>
    </row>
    <row r="1992" spans="142:148" x14ac:dyDescent="0.25">
      <c r="EL1992">
        <v>1985</v>
      </c>
      <c r="EM1992" t="e">
        <v>#REF!</v>
      </c>
      <c r="EN1992" t="e">
        <v>#REF!</v>
      </c>
      <c r="EP1992" t="e">
        <f t="shared" ref="EP1992:EP2007" si="126">IF(EM1992&gt;EN1992,1,0)</f>
        <v>#REF!</v>
      </c>
      <c r="EQ1992" t="e">
        <f t="shared" ref="EQ1992:EQ2007" si="127">IF(EP1992&gt;0,0,1)</f>
        <v>#REF!</v>
      </c>
      <c r="ER1992" t="e">
        <f t="shared" ref="ER1992:ER2007" si="128">IF(EM1992&gt;EN1992,EM1992-EN1992,EN1992-EM1992)</f>
        <v>#REF!</v>
      </c>
    </row>
    <row r="1993" spans="142:148" x14ac:dyDescent="0.25">
      <c r="EL1993">
        <v>1986</v>
      </c>
      <c r="EM1993" t="e">
        <v>#REF!</v>
      </c>
      <c r="EN1993" t="e">
        <v>#REF!</v>
      </c>
      <c r="EP1993" t="e">
        <f t="shared" si="126"/>
        <v>#REF!</v>
      </c>
      <c r="EQ1993" t="e">
        <f t="shared" si="127"/>
        <v>#REF!</v>
      </c>
      <c r="ER1993" t="e">
        <f t="shared" si="128"/>
        <v>#REF!</v>
      </c>
    </row>
    <row r="1994" spans="142:148" x14ac:dyDescent="0.25">
      <c r="EL1994">
        <v>1987</v>
      </c>
      <c r="EM1994" t="e">
        <v>#REF!</v>
      </c>
      <c r="EN1994" t="e">
        <v>#REF!</v>
      </c>
      <c r="EP1994" t="e">
        <f t="shared" si="126"/>
        <v>#REF!</v>
      </c>
      <c r="EQ1994" t="e">
        <f t="shared" si="127"/>
        <v>#REF!</v>
      </c>
      <c r="ER1994" t="e">
        <f t="shared" si="128"/>
        <v>#REF!</v>
      </c>
    </row>
    <row r="1995" spans="142:148" x14ac:dyDescent="0.25">
      <c r="EL1995">
        <v>1988</v>
      </c>
      <c r="EM1995" t="e">
        <v>#REF!</v>
      </c>
      <c r="EN1995" t="e">
        <v>#REF!</v>
      </c>
      <c r="EP1995" t="e">
        <f t="shared" si="126"/>
        <v>#REF!</v>
      </c>
      <c r="EQ1995" t="e">
        <f t="shared" si="127"/>
        <v>#REF!</v>
      </c>
      <c r="ER1995" t="e">
        <f t="shared" si="128"/>
        <v>#REF!</v>
      </c>
    </row>
    <row r="1996" spans="142:148" x14ac:dyDescent="0.25">
      <c r="EL1996">
        <v>1989</v>
      </c>
      <c r="EM1996" t="e">
        <v>#REF!</v>
      </c>
      <c r="EN1996" t="e">
        <v>#REF!</v>
      </c>
      <c r="EP1996" t="e">
        <f t="shared" si="126"/>
        <v>#REF!</v>
      </c>
      <c r="EQ1996" t="e">
        <f t="shared" si="127"/>
        <v>#REF!</v>
      </c>
      <c r="ER1996" t="e">
        <f t="shared" si="128"/>
        <v>#REF!</v>
      </c>
    </row>
    <row r="1997" spans="142:148" x14ac:dyDescent="0.25">
      <c r="EL1997">
        <v>1990</v>
      </c>
      <c r="EM1997" t="e">
        <v>#REF!</v>
      </c>
      <c r="EN1997" t="e">
        <v>#REF!</v>
      </c>
      <c r="EP1997" t="e">
        <f t="shared" si="126"/>
        <v>#REF!</v>
      </c>
      <c r="EQ1997" t="e">
        <f t="shared" si="127"/>
        <v>#REF!</v>
      </c>
      <c r="ER1997" t="e">
        <f t="shared" si="128"/>
        <v>#REF!</v>
      </c>
    </row>
    <row r="1998" spans="142:148" x14ac:dyDescent="0.25">
      <c r="EL1998">
        <v>1991</v>
      </c>
      <c r="EM1998" t="e">
        <v>#REF!</v>
      </c>
      <c r="EN1998" t="e">
        <v>#REF!</v>
      </c>
      <c r="EP1998" t="e">
        <f t="shared" si="126"/>
        <v>#REF!</v>
      </c>
      <c r="EQ1998" t="e">
        <f t="shared" si="127"/>
        <v>#REF!</v>
      </c>
      <c r="ER1998" t="e">
        <f t="shared" si="128"/>
        <v>#REF!</v>
      </c>
    </row>
    <row r="1999" spans="142:148" x14ac:dyDescent="0.25">
      <c r="EL1999">
        <v>1992</v>
      </c>
      <c r="EM1999" t="e">
        <v>#REF!</v>
      </c>
      <c r="EN1999" t="e">
        <v>#REF!</v>
      </c>
      <c r="EP1999" t="e">
        <f t="shared" si="126"/>
        <v>#REF!</v>
      </c>
      <c r="EQ1999" t="e">
        <f t="shared" si="127"/>
        <v>#REF!</v>
      </c>
      <c r="ER1999" t="e">
        <f t="shared" si="128"/>
        <v>#REF!</v>
      </c>
    </row>
    <row r="2000" spans="142:148" x14ac:dyDescent="0.25">
      <c r="EL2000">
        <v>1993</v>
      </c>
      <c r="EM2000" t="e">
        <v>#REF!</v>
      </c>
      <c r="EN2000" t="e">
        <v>#REF!</v>
      </c>
      <c r="EP2000" t="e">
        <f t="shared" si="126"/>
        <v>#REF!</v>
      </c>
      <c r="EQ2000" t="e">
        <f t="shared" si="127"/>
        <v>#REF!</v>
      </c>
      <c r="ER2000" t="e">
        <f t="shared" si="128"/>
        <v>#REF!</v>
      </c>
    </row>
    <row r="2001" spans="142:148" x14ac:dyDescent="0.25">
      <c r="EL2001">
        <v>1994</v>
      </c>
      <c r="EM2001" t="e">
        <v>#REF!</v>
      </c>
      <c r="EN2001" t="e">
        <v>#REF!</v>
      </c>
      <c r="EP2001" t="e">
        <f t="shared" si="126"/>
        <v>#REF!</v>
      </c>
      <c r="EQ2001" t="e">
        <f t="shared" si="127"/>
        <v>#REF!</v>
      </c>
      <c r="ER2001" t="e">
        <f t="shared" si="128"/>
        <v>#REF!</v>
      </c>
    </row>
    <row r="2002" spans="142:148" x14ac:dyDescent="0.25">
      <c r="EL2002">
        <v>1995</v>
      </c>
      <c r="EM2002" t="e">
        <v>#REF!</v>
      </c>
      <c r="EN2002" t="e">
        <v>#REF!</v>
      </c>
      <c r="EP2002" t="e">
        <f t="shared" si="126"/>
        <v>#REF!</v>
      </c>
      <c r="EQ2002" t="e">
        <f t="shared" si="127"/>
        <v>#REF!</v>
      </c>
      <c r="ER2002" t="e">
        <f t="shared" si="128"/>
        <v>#REF!</v>
      </c>
    </row>
    <row r="2003" spans="142:148" x14ac:dyDescent="0.25">
      <c r="EL2003">
        <v>1996</v>
      </c>
      <c r="EM2003" t="e">
        <v>#REF!</v>
      </c>
      <c r="EN2003" t="e">
        <v>#REF!</v>
      </c>
      <c r="EP2003" t="e">
        <f t="shared" si="126"/>
        <v>#REF!</v>
      </c>
      <c r="EQ2003" t="e">
        <f t="shared" si="127"/>
        <v>#REF!</v>
      </c>
      <c r="ER2003" t="e">
        <f t="shared" si="128"/>
        <v>#REF!</v>
      </c>
    </row>
    <row r="2004" spans="142:148" x14ac:dyDescent="0.25">
      <c r="EL2004">
        <v>1997</v>
      </c>
      <c r="EM2004" t="e">
        <v>#REF!</v>
      </c>
      <c r="EN2004" t="e">
        <v>#REF!</v>
      </c>
      <c r="EP2004" t="e">
        <f t="shared" si="126"/>
        <v>#REF!</v>
      </c>
      <c r="EQ2004" t="e">
        <f t="shared" si="127"/>
        <v>#REF!</v>
      </c>
      <c r="ER2004" t="e">
        <f t="shared" si="128"/>
        <v>#REF!</v>
      </c>
    </row>
    <row r="2005" spans="142:148" x14ac:dyDescent="0.25">
      <c r="EL2005">
        <v>1998</v>
      </c>
      <c r="EM2005" t="e">
        <v>#REF!</v>
      </c>
      <c r="EN2005" t="e">
        <v>#REF!</v>
      </c>
      <c r="EP2005" t="e">
        <f t="shared" si="126"/>
        <v>#REF!</v>
      </c>
      <c r="EQ2005" t="e">
        <f t="shared" si="127"/>
        <v>#REF!</v>
      </c>
      <c r="ER2005" t="e">
        <f t="shared" si="128"/>
        <v>#REF!</v>
      </c>
    </row>
    <row r="2006" spans="142:148" x14ac:dyDescent="0.25">
      <c r="EL2006">
        <v>1999</v>
      </c>
      <c r="EM2006" t="e">
        <v>#REF!</v>
      </c>
      <c r="EN2006" t="e">
        <v>#REF!</v>
      </c>
      <c r="EP2006" t="e">
        <f t="shared" si="126"/>
        <v>#REF!</v>
      </c>
      <c r="EQ2006" t="e">
        <f t="shared" si="127"/>
        <v>#REF!</v>
      </c>
      <c r="ER2006" t="e">
        <f t="shared" si="128"/>
        <v>#REF!</v>
      </c>
    </row>
    <row r="2007" spans="142:148" x14ac:dyDescent="0.25">
      <c r="EL2007">
        <v>2000</v>
      </c>
      <c r="EM2007" t="e">
        <v>#REF!</v>
      </c>
      <c r="EN2007" t="e">
        <v>#REF!</v>
      </c>
      <c r="EP2007" t="e">
        <f t="shared" si="126"/>
        <v>#REF!</v>
      </c>
      <c r="EQ2007" t="e">
        <f t="shared" si="127"/>
        <v>#REF!</v>
      </c>
      <c r="ER2007" t="e">
        <f t="shared" si="128"/>
        <v>#REF!</v>
      </c>
    </row>
    <row r="2008" spans="142:148" x14ac:dyDescent="0.25">
      <c r="EL2008">
        <v>2001</v>
      </c>
      <c r="EM2008" t="e">
        <v>#REF!</v>
      </c>
      <c r="EN2008" t="e">
        <v>#REF!</v>
      </c>
      <c r="EP2008" t="e">
        <f t="shared" ref="EP2008:EP2071" si="129">IF(EM2008&gt;EN2008,1,0)</f>
        <v>#REF!</v>
      </c>
      <c r="EQ2008" t="e">
        <f t="shared" ref="EQ2008:EQ2071" si="130">IF(EP2008&gt;0,0,1)</f>
        <v>#REF!</v>
      </c>
      <c r="ER2008" t="e">
        <f t="shared" ref="ER2008:ER2071" si="131">IF(EM2008&gt;EN2008,EM2008-EN2008,EN2008-EM2008)</f>
        <v>#REF!</v>
      </c>
    </row>
    <row r="2009" spans="142:148" x14ac:dyDescent="0.25">
      <c r="EL2009">
        <v>2002</v>
      </c>
      <c r="EM2009" t="e">
        <v>#REF!</v>
      </c>
      <c r="EN2009" t="e">
        <v>#REF!</v>
      </c>
      <c r="EP2009" t="e">
        <f t="shared" si="129"/>
        <v>#REF!</v>
      </c>
      <c r="EQ2009" t="e">
        <f t="shared" si="130"/>
        <v>#REF!</v>
      </c>
      <c r="ER2009" t="e">
        <f t="shared" si="131"/>
        <v>#REF!</v>
      </c>
    </row>
    <row r="2010" spans="142:148" x14ac:dyDescent="0.25">
      <c r="EL2010">
        <v>2003</v>
      </c>
      <c r="EM2010" t="e">
        <v>#REF!</v>
      </c>
      <c r="EN2010" t="e">
        <v>#REF!</v>
      </c>
      <c r="EP2010" t="e">
        <f t="shared" si="129"/>
        <v>#REF!</v>
      </c>
      <c r="EQ2010" t="e">
        <f t="shared" si="130"/>
        <v>#REF!</v>
      </c>
      <c r="ER2010" t="e">
        <f t="shared" si="131"/>
        <v>#REF!</v>
      </c>
    </row>
    <row r="2011" spans="142:148" x14ac:dyDescent="0.25">
      <c r="EL2011">
        <v>2004</v>
      </c>
      <c r="EM2011" t="e">
        <v>#REF!</v>
      </c>
      <c r="EN2011" t="e">
        <v>#REF!</v>
      </c>
      <c r="EP2011" t="e">
        <f t="shared" si="129"/>
        <v>#REF!</v>
      </c>
      <c r="EQ2011" t="e">
        <f t="shared" si="130"/>
        <v>#REF!</v>
      </c>
      <c r="ER2011" t="e">
        <f t="shared" si="131"/>
        <v>#REF!</v>
      </c>
    </row>
    <row r="2012" spans="142:148" x14ac:dyDescent="0.25">
      <c r="EL2012">
        <v>2005</v>
      </c>
      <c r="EM2012" t="e">
        <v>#REF!</v>
      </c>
      <c r="EN2012" t="e">
        <v>#REF!</v>
      </c>
      <c r="EP2012" t="e">
        <f t="shared" si="129"/>
        <v>#REF!</v>
      </c>
      <c r="EQ2012" t="e">
        <f t="shared" si="130"/>
        <v>#REF!</v>
      </c>
      <c r="ER2012" t="e">
        <f t="shared" si="131"/>
        <v>#REF!</v>
      </c>
    </row>
    <row r="2013" spans="142:148" x14ac:dyDescent="0.25">
      <c r="EL2013">
        <v>2006</v>
      </c>
      <c r="EM2013" t="e">
        <v>#REF!</v>
      </c>
      <c r="EN2013" t="e">
        <v>#REF!</v>
      </c>
      <c r="EP2013" t="e">
        <f t="shared" si="129"/>
        <v>#REF!</v>
      </c>
      <c r="EQ2013" t="e">
        <f t="shared" si="130"/>
        <v>#REF!</v>
      </c>
      <c r="ER2013" t="e">
        <f t="shared" si="131"/>
        <v>#REF!</v>
      </c>
    </row>
    <row r="2014" spans="142:148" x14ac:dyDescent="0.25">
      <c r="EL2014">
        <v>2007</v>
      </c>
      <c r="EM2014" t="e">
        <v>#REF!</v>
      </c>
      <c r="EN2014" t="e">
        <v>#REF!</v>
      </c>
      <c r="EP2014" t="e">
        <f t="shared" si="129"/>
        <v>#REF!</v>
      </c>
      <c r="EQ2014" t="e">
        <f t="shared" si="130"/>
        <v>#REF!</v>
      </c>
      <c r="ER2014" t="e">
        <f t="shared" si="131"/>
        <v>#REF!</v>
      </c>
    </row>
    <row r="2015" spans="142:148" x14ac:dyDescent="0.25">
      <c r="EL2015">
        <v>2008</v>
      </c>
      <c r="EM2015" t="e">
        <v>#REF!</v>
      </c>
      <c r="EN2015" t="e">
        <v>#REF!</v>
      </c>
      <c r="EP2015" t="e">
        <f t="shared" si="129"/>
        <v>#REF!</v>
      </c>
      <c r="EQ2015" t="e">
        <f t="shared" si="130"/>
        <v>#REF!</v>
      </c>
      <c r="ER2015" t="e">
        <f t="shared" si="131"/>
        <v>#REF!</v>
      </c>
    </row>
    <row r="2016" spans="142:148" x14ac:dyDescent="0.25">
      <c r="EL2016">
        <v>2009</v>
      </c>
      <c r="EM2016" t="e">
        <v>#REF!</v>
      </c>
      <c r="EN2016" t="e">
        <v>#REF!</v>
      </c>
      <c r="EP2016" t="e">
        <f t="shared" si="129"/>
        <v>#REF!</v>
      </c>
      <c r="EQ2016" t="e">
        <f t="shared" si="130"/>
        <v>#REF!</v>
      </c>
      <c r="ER2016" t="e">
        <f t="shared" si="131"/>
        <v>#REF!</v>
      </c>
    </row>
    <row r="2017" spans="142:148" x14ac:dyDescent="0.25">
      <c r="EL2017">
        <v>2010</v>
      </c>
      <c r="EM2017" t="e">
        <v>#REF!</v>
      </c>
      <c r="EN2017" t="e">
        <v>#REF!</v>
      </c>
      <c r="EP2017" t="e">
        <f t="shared" si="129"/>
        <v>#REF!</v>
      </c>
      <c r="EQ2017" t="e">
        <f t="shared" si="130"/>
        <v>#REF!</v>
      </c>
      <c r="ER2017" t="e">
        <f t="shared" si="131"/>
        <v>#REF!</v>
      </c>
    </row>
    <row r="2018" spans="142:148" x14ac:dyDescent="0.25">
      <c r="EL2018">
        <v>2011</v>
      </c>
      <c r="EM2018" t="e">
        <v>#REF!</v>
      </c>
      <c r="EN2018" t="e">
        <v>#REF!</v>
      </c>
      <c r="EP2018" t="e">
        <f t="shared" si="129"/>
        <v>#REF!</v>
      </c>
      <c r="EQ2018" t="e">
        <f t="shared" si="130"/>
        <v>#REF!</v>
      </c>
      <c r="ER2018" t="e">
        <f t="shared" si="131"/>
        <v>#REF!</v>
      </c>
    </row>
    <row r="2019" spans="142:148" x14ac:dyDescent="0.25">
      <c r="EL2019">
        <v>2012</v>
      </c>
      <c r="EM2019" t="e">
        <v>#REF!</v>
      </c>
      <c r="EN2019" t="e">
        <v>#REF!</v>
      </c>
      <c r="EP2019" t="e">
        <f t="shared" si="129"/>
        <v>#REF!</v>
      </c>
      <c r="EQ2019" t="e">
        <f t="shared" si="130"/>
        <v>#REF!</v>
      </c>
      <c r="ER2019" t="e">
        <f t="shared" si="131"/>
        <v>#REF!</v>
      </c>
    </row>
    <row r="2020" spans="142:148" x14ac:dyDescent="0.25">
      <c r="EL2020">
        <v>2013</v>
      </c>
      <c r="EM2020" t="e">
        <v>#REF!</v>
      </c>
      <c r="EN2020" t="e">
        <v>#REF!</v>
      </c>
      <c r="EP2020" t="e">
        <f t="shared" si="129"/>
        <v>#REF!</v>
      </c>
      <c r="EQ2020" t="e">
        <f t="shared" si="130"/>
        <v>#REF!</v>
      </c>
      <c r="ER2020" t="e">
        <f t="shared" si="131"/>
        <v>#REF!</v>
      </c>
    </row>
    <row r="2021" spans="142:148" x14ac:dyDescent="0.25">
      <c r="EL2021">
        <v>2014</v>
      </c>
      <c r="EM2021" t="e">
        <v>#REF!</v>
      </c>
      <c r="EN2021" t="e">
        <v>#REF!</v>
      </c>
      <c r="EP2021" t="e">
        <f t="shared" si="129"/>
        <v>#REF!</v>
      </c>
      <c r="EQ2021" t="e">
        <f t="shared" si="130"/>
        <v>#REF!</v>
      </c>
      <c r="ER2021" t="e">
        <f t="shared" si="131"/>
        <v>#REF!</v>
      </c>
    </row>
    <row r="2022" spans="142:148" x14ac:dyDescent="0.25">
      <c r="EL2022">
        <v>2015</v>
      </c>
      <c r="EM2022" t="e">
        <v>#REF!</v>
      </c>
      <c r="EN2022" t="e">
        <v>#REF!</v>
      </c>
      <c r="EP2022" t="e">
        <f t="shared" si="129"/>
        <v>#REF!</v>
      </c>
      <c r="EQ2022" t="e">
        <f t="shared" si="130"/>
        <v>#REF!</v>
      </c>
      <c r="ER2022" t="e">
        <f t="shared" si="131"/>
        <v>#REF!</v>
      </c>
    </row>
    <row r="2023" spans="142:148" x14ac:dyDescent="0.25">
      <c r="EL2023">
        <v>2016</v>
      </c>
      <c r="EM2023" t="e">
        <v>#REF!</v>
      </c>
      <c r="EN2023" t="e">
        <v>#REF!</v>
      </c>
      <c r="EP2023" t="e">
        <f t="shared" si="129"/>
        <v>#REF!</v>
      </c>
      <c r="EQ2023" t="e">
        <f t="shared" si="130"/>
        <v>#REF!</v>
      </c>
      <c r="ER2023" t="e">
        <f t="shared" si="131"/>
        <v>#REF!</v>
      </c>
    </row>
    <row r="2024" spans="142:148" x14ac:dyDescent="0.25">
      <c r="EL2024">
        <v>2017</v>
      </c>
      <c r="EM2024" t="e">
        <v>#REF!</v>
      </c>
      <c r="EN2024" t="e">
        <v>#REF!</v>
      </c>
      <c r="EP2024" t="e">
        <f t="shared" si="129"/>
        <v>#REF!</v>
      </c>
      <c r="EQ2024" t="e">
        <f t="shared" si="130"/>
        <v>#REF!</v>
      </c>
      <c r="ER2024" t="e">
        <f t="shared" si="131"/>
        <v>#REF!</v>
      </c>
    </row>
    <row r="2025" spans="142:148" x14ac:dyDescent="0.25">
      <c r="EL2025">
        <v>2018</v>
      </c>
      <c r="EM2025" t="e">
        <v>#REF!</v>
      </c>
      <c r="EN2025" t="e">
        <v>#REF!</v>
      </c>
      <c r="EP2025" t="e">
        <f t="shared" si="129"/>
        <v>#REF!</v>
      </c>
      <c r="EQ2025" t="e">
        <f t="shared" si="130"/>
        <v>#REF!</v>
      </c>
      <c r="ER2025" t="e">
        <f t="shared" si="131"/>
        <v>#REF!</v>
      </c>
    </row>
    <row r="2026" spans="142:148" x14ac:dyDescent="0.25">
      <c r="EL2026">
        <v>2019</v>
      </c>
      <c r="EM2026" t="e">
        <v>#REF!</v>
      </c>
      <c r="EN2026" t="e">
        <v>#REF!</v>
      </c>
      <c r="EP2026" t="e">
        <f t="shared" si="129"/>
        <v>#REF!</v>
      </c>
      <c r="EQ2026" t="e">
        <f t="shared" si="130"/>
        <v>#REF!</v>
      </c>
      <c r="ER2026" t="e">
        <f t="shared" si="131"/>
        <v>#REF!</v>
      </c>
    </row>
    <row r="2027" spans="142:148" x14ac:dyDescent="0.25">
      <c r="EL2027">
        <v>2020</v>
      </c>
      <c r="EM2027" t="e">
        <v>#REF!</v>
      </c>
      <c r="EN2027" t="e">
        <v>#REF!</v>
      </c>
      <c r="EP2027" t="e">
        <f t="shared" si="129"/>
        <v>#REF!</v>
      </c>
      <c r="EQ2027" t="e">
        <f t="shared" si="130"/>
        <v>#REF!</v>
      </c>
      <c r="ER2027" t="e">
        <f t="shared" si="131"/>
        <v>#REF!</v>
      </c>
    </row>
    <row r="2028" spans="142:148" x14ac:dyDescent="0.25">
      <c r="EL2028">
        <v>2021</v>
      </c>
      <c r="EM2028" t="e">
        <v>#REF!</v>
      </c>
      <c r="EN2028" t="e">
        <v>#REF!</v>
      </c>
      <c r="EP2028" t="e">
        <f t="shared" si="129"/>
        <v>#REF!</v>
      </c>
      <c r="EQ2028" t="e">
        <f t="shared" si="130"/>
        <v>#REF!</v>
      </c>
      <c r="ER2028" t="e">
        <f t="shared" si="131"/>
        <v>#REF!</v>
      </c>
    </row>
    <row r="2029" spans="142:148" x14ac:dyDescent="0.25">
      <c r="EL2029">
        <v>2022</v>
      </c>
      <c r="EM2029" t="e">
        <v>#REF!</v>
      </c>
      <c r="EN2029" t="e">
        <v>#REF!</v>
      </c>
      <c r="EP2029" t="e">
        <f t="shared" si="129"/>
        <v>#REF!</v>
      </c>
      <c r="EQ2029" t="e">
        <f t="shared" si="130"/>
        <v>#REF!</v>
      </c>
      <c r="ER2029" t="e">
        <f t="shared" si="131"/>
        <v>#REF!</v>
      </c>
    </row>
    <row r="2030" spans="142:148" x14ac:dyDescent="0.25">
      <c r="EL2030">
        <v>2023</v>
      </c>
      <c r="EM2030" t="e">
        <v>#REF!</v>
      </c>
      <c r="EN2030" t="e">
        <v>#REF!</v>
      </c>
      <c r="EP2030" t="e">
        <f t="shared" si="129"/>
        <v>#REF!</v>
      </c>
      <c r="EQ2030" t="e">
        <f t="shared" si="130"/>
        <v>#REF!</v>
      </c>
      <c r="ER2030" t="e">
        <f t="shared" si="131"/>
        <v>#REF!</v>
      </c>
    </row>
    <row r="2031" spans="142:148" x14ac:dyDescent="0.25">
      <c r="EL2031">
        <v>2024</v>
      </c>
      <c r="EM2031" t="e">
        <v>#REF!</v>
      </c>
      <c r="EN2031" t="e">
        <v>#REF!</v>
      </c>
      <c r="EP2031" t="e">
        <f t="shared" si="129"/>
        <v>#REF!</v>
      </c>
      <c r="EQ2031" t="e">
        <f t="shared" si="130"/>
        <v>#REF!</v>
      </c>
      <c r="ER2031" t="e">
        <f t="shared" si="131"/>
        <v>#REF!</v>
      </c>
    </row>
    <row r="2032" spans="142:148" x14ac:dyDescent="0.25">
      <c r="EL2032">
        <v>2025</v>
      </c>
      <c r="EM2032" t="e">
        <v>#REF!</v>
      </c>
      <c r="EN2032" t="e">
        <v>#REF!</v>
      </c>
      <c r="EP2032" t="e">
        <f t="shared" si="129"/>
        <v>#REF!</v>
      </c>
      <c r="EQ2032" t="e">
        <f t="shared" si="130"/>
        <v>#REF!</v>
      </c>
      <c r="ER2032" t="e">
        <f t="shared" si="131"/>
        <v>#REF!</v>
      </c>
    </row>
    <row r="2033" spans="142:148" x14ac:dyDescent="0.25">
      <c r="EL2033">
        <v>2026</v>
      </c>
      <c r="EM2033" t="e">
        <v>#REF!</v>
      </c>
      <c r="EN2033" t="e">
        <v>#REF!</v>
      </c>
      <c r="EP2033" t="e">
        <f t="shared" si="129"/>
        <v>#REF!</v>
      </c>
      <c r="EQ2033" t="e">
        <f t="shared" si="130"/>
        <v>#REF!</v>
      </c>
      <c r="ER2033" t="e">
        <f t="shared" si="131"/>
        <v>#REF!</v>
      </c>
    </row>
    <row r="2034" spans="142:148" x14ac:dyDescent="0.25">
      <c r="EL2034">
        <v>2027</v>
      </c>
      <c r="EM2034" t="e">
        <v>#REF!</v>
      </c>
      <c r="EN2034" t="e">
        <v>#REF!</v>
      </c>
      <c r="EP2034" t="e">
        <f t="shared" si="129"/>
        <v>#REF!</v>
      </c>
      <c r="EQ2034" t="e">
        <f t="shared" si="130"/>
        <v>#REF!</v>
      </c>
      <c r="ER2034" t="e">
        <f t="shared" si="131"/>
        <v>#REF!</v>
      </c>
    </row>
    <row r="2035" spans="142:148" x14ac:dyDescent="0.25">
      <c r="EL2035">
        <v>2028</v>
      </c>
      <c r="EM2035" t="e">
        <v>#REF!</v>
      </c>
      <c r="EN2035" t="e">
        <v>#REF!</v>
      </c>
      <c r="EP2035" t="e">
        <f t="shared" si="129"/>
        <v>#REF!</v>
      </c>
      <c r="EQ2035" t="e">
        <f t="shared" si="130"/>
        <v>#REF!</v>
      </c>
      <c r="ER2035" t="e">
        <f t="shared" si="131"/>
        <v>#REF!</v>
      </c>
    </row>
    <row r="2036" spans="142:148" x14ac:dyDescent="0.25">
      <c r="EL2036">
        <v>2029</v>
      </c>
      <c r="EM2036" t="e">
        <v>#REF!</v>
      </c>
      <c r="EN2036" t="e">
        <v>#REF!</v>
      </c>
      <c r="EP2036" t="e">
        <f t="shared" si="129"/>
        <v>#REF!</v>
      </c>
      <c r="EQ2036" t="e">
        <f t="shared" si="130"/>
        <v>#REF!</v>
      </c>
      <c r="ER2036" t="e">
        <f t="shared" si="131"/>
        <v>#REF!</v>
      </c>
    </row>
    <row r="2037" spans="142:148" x14ac:dyDescent="0.25">
      <c r="EL2037">
        <v>2030</v>
      </c>
      <c r="EM2037" t="e">
        <v>#REF!</v>
      </c>
      <c r="EN2037" t="e">
        <v>#REF!</v>
      </c>
      <c r="EP2037" t="e">
        <f t="shared" si="129"/>
        <v>#REF!</v>
      </c>
      <c r="EQ2037" t="e">
        <f t="shared" si="130"/>
        <v>#REF!</v>
      </c>
      <c r="ER2037" t="e">
        <f t="shared" si="131"/>
        <v>#REF!</v>
      </c>
    </row>
    <row r="2038" spans="142:148" x14ac:dyDescent="0.25">
      <c r="EL2038">
        <v>2031</v>
      </c>
      <c r="EM2038" t="e">
        <v>#REF!</v>
      </c>
      <c r="EN2038" t="e">
        <v>#REF!</v>
      </c>
      <c r="EP2038" t="e">
        <f t="shared" si="129"/>
        <v>#REF!</v>
      </c>
      <c r="EQ2038" t="e">
        <f t="shared" si="130"/>
        <v>#REF!</v>
      </c>
      <c r="ER2038" t="e">
        <f t="shared" si="131"/>
        <v>#REF!</v>
      </c>
    </row>
    <row r="2039" spans="142:148" x14ac:dyDescent="0.25">
      <c r="EL2039">
        <v>2032</v>
      </c>
      <c r="EM2039" t="e">
        <v>#REF!</v>
      </c>
      <c r="EN2039" t="e">
        <v>#REF!</v>
      </c>
      <c r="EP2039" t="e">
        <f t="shared" si="129"/>
        <v>#REF!</v>
      </c>
      <c r="EQ2039" t="e">
        <f t="shared" si="130"/>
        <v>#REF!</v>
      </c>
      <c r="ER2039" t="e">
        <f t="shared" si="131"/>
        <v>#REF!</v>
      </c>
    </row>
    <row r="2040" spans="142:148" x14ac:dyDescent="0.25">
      <c r="EL2040">
        <v>2033</v>
      </c>
      <c r="EM2040" t="e">
        <v>#REF!</v>
      </c>
      <c r="EN2040" t="e">
        <v>#REF!</v>
      </c>
      <c r="EP2040" t="e">
        <f t="shared" si="129"/>
        <v>#REF!</v>
      </c>
      <c r="EQ2040" t="e">
        <f t="shared" si="130"/>
        <v>#REF!</v>
      </c>
      <c r="ER2040" t="e">
        <f t="shared" si="131"/>
        <v>#REF!</v>
      </c>
    </row>
    <row r="2041" spans="142:148" x14ac:dyDescent="0.25">
      <c r="EL2041">
        <v>2034</v>
      </c>
      <c r="EM2041" t="e">
        <v>#REF!</v>
      </c>
      <c r="EN2041" t="e">
        <v>#REF!</v>
      </c>
      <c r="EP2041" t="e">
        <f t="shared" si="129"/>
        <v>#REF!</v>
      </c>
      <c r="EQ2041" t="e">
        <f t="shared" si="130"/>
        <v>#REF!</v>
      </c>
      <c r="ER2041" t="e">
        <f t="shared" si="131"/>
        <v>#REF!</v>
      </c>
    </row>
    <row r="2042" spans="142:148" x14ac:dyDescent="0.25">
      <c r="EL2042">
        <v>2035</v>
      </c>
      <c r="EM2042" t="e">
        <v>#REF!</v>
      </c>
      <c r="EN2042" t="e">
        <v>#REF!</v>
      </c>
      <c r="EP2042" t="e">
        <f t="shared" si="129"/>
        <v>#REF!</v>
      </c>
      <c r="EQ2042" t="e">
        <f t="shared" si="130"/>
        <v>#REF!</v>
      </c>
      <c r="ER2042" t="e">
        <f t="shared" si="131"/>
        <v>#REF!</v>
      </c>
    </row>
    <row r="2043" spans="142:148" x14ac:dyDescent="0.25">
      <c r="EL2043">
        <v>2036</v>
      </c>
      <c r="EM2043" t="e">
        <v>#REF!</v>
      </c>
      <c r="EN2043" t="e">
        <v>#REF!</v>
      </c>
      <c r="EP2043" t="e">
        <f t="shared" si="129"/>
        <v>#REF!</v>
      </c>
      <c r="EQ2043" t="e">
        <f t="shared" si="130"/>
        <v>#REF!</v>
      </c>
      <c r="ER2043" t="e">
        <f t="shared" si="131"/>
        <v>#REF!</v>
      </c>
    </row>
    <row r="2044" spans="142:148" x14ac:dyDescent="0.25">
      <c r="EL2044">
        <v>2037</v>
      </c>
      <c r="EM2044" t="e">
        <v>#REF!</v>
      </c>
      <c r="EN2044" t="e">
        <v>#REF!</v>
      </c>
      <c r="EP2044" t="e">
        <f t="shared" si="129"/>
        <v>#REF!</v>
      </c>
      <c r="EQ2044" t="e">
        <f t="shared" si="130"/>
        <v>#REF!</v>
      </c>
      <c r="ER2044" t="e">
        <f t="shared" si="131"/>
        <v>#REF!</v>
      </c>
    </row>
    <row r="2045" spans="142:148" x14ac:dyDescent="0.25">
      <c r="EL2045">
        <v>2038</v>
      </c>
      <c r="EM2045" t="e">
        <v>#REF!</v>
      </c>
      <c r="EN2045" t="e">
        <v>#REF!</v>
      </c>
      <c r="EP2045" t="e">
        <f t="shared" si="129"/>
        <v>#REF!</v>
      </c>
      <c r="EQ2045" t="e">
        <f t="shared" si="130"/>
        <v>#REF!</v>
      </c>
      <c r="ER2045" t="e">
        <f t="shared" si="131"/>
        <v>#REF!</v>
      </c>
    </row>
    <row r="2046" spans="142:148" x14ac:dyDescent="0.25">
      <c r="EL2046">
        <v>2039</v>
      </c>
      <c r="EM2046" t="e">
        <v>#REF!</v>
      </c>
      <c r="EN2046" t="e">
        <v>#REF!</v>
      </c>
      <c r="EP2046" t="e">
        <f t="shared" si="129"/>
        <v>#REF!</v>
      </c>
      <c r="EQ2046" t="e">
        <f t="shared" si="130"/>
        <v>#REF!</v>
      </c>
      <c r="ER2046" t="e">
        <f t="shared" si="131"/>
        <v>#REF!</v>
      </c>
    </row>
    <row r="2047" spans="142:148" x14ac:dyDescent="0.25">
      <c r="EL2047">
        <v>2040</v>
      </c>
      <c r="EM2047" t="e">
        <v>#REF!</v>
      </c>
      <c r="EN2047" t="e">
        <v>#REF!</v>
      </c>
      <c r="EP2047" t="e">
        <f t="shared" si="129"/>
        <v>#REF!</v>
      </c>
      <c r="EQ2047" t="e">
        <f t="shared" si="130"/>
        <v>#REF!</v>
      </c>
      <c r="ER2047" t="e">
        <f t="shared" si="131"/>
        <v>#REF!</v>
      </c>
    </row>
    <row r="2048" spans="142:148" x14ac:dyDescent="0.25">
      <c r="EL2048">
        <v>2041</v>
      </c>
      <c r="EM2048" t="e">
        <v>#REF!</v>
      </c>
      <c r="EN2048" t="e">
        <v>#REF!</v>
      </c>
      <c r="EP2048" t="e">
        <f t="shared" si="129"/>
        <v>#REF!</v>
      </c>
      <c r="EQ2048" t="e">
        <f t="shared" si="130"/>
        <v>#REF!</v>
      </c>
      <c r="ER2048" t="e">
        <f t="shared" si="131"/>
        <v>#REF!</v>
      </c>
    </row>
    <row r="2049" spans="142:148" x14ac:dyDescent="0.25">
      <c r="EL2049">
        <v>2042</v>
      </c>
      <c r="EM2049" t="e">
        <v>#REF!</v>
      </c>
      <c r="EN2049" t="e">
        <v>#REF!</v>
      </c>
      <c r="EP2049" t="e">
        <f t="shared" si="129"/>
        <v>#REF!</v>
      </c>
      <c r="EQ2049" t="e">
        <f t="shared" si="130"/>
        <v>#REF!</v>
      </c>
      <c r="ER2049" t="e">
        <f t="shared" si="131"/>
        <v>#REF!</v>
      </c>
    </row>
    <row r="2050" spans="142:148" x14ac:dyDescent="0.25">
      <c r="EL2050">
        <v>2043</v>
      </c>
      <c r="EM2050" t="e">
        <v>#REF!</v>
      </c>
      <c r="EN2050" t="e">
        <v>#REF!</v>
      </c>
      <c r="EP2050" t="e">
        <f t="shared" si="129"/>
        <v>#REF!</v>
      </c>
      <c r="EQ2050" t="e">
        <f t="shared" si="130"/>
        <v>#REF!</v>
      </c>
      <c r="ER2050" t="e">
        <f t="shared" si="131"/>
        <v>#REF!</v>
      </c>
    </row>
    <row r="2051" spans="142:148" x14ac:dyDescent="0.25">
      <c r="EL2051">
        <v>2044</v>
      </c>
      <c r="EM2051" t="e">
        <v>#REF!</v>
      </c>
      <c r="EN2051" t="e">
        <v>#REF!</v>
      </c>
      <c r="EP2051" t="e">
        <f t="shared" si="129"/>
        <v>#REF!</v>
      </c>
      <c r="EQ2051" t="e">
        <f t="shared" si="130"/>
        <v>#REF!</v>
      </c>
      <c r="ER2051" t="e">
        <f t="shared" si="131"/>
        <v>#REF!</v>
      </c>
    </row>
    <row r="2052" spans="142:148" x14ac:dyDescent="0.25">
      <c r="EL2052">
        <v>2045</v>
      </c>
      <c r="EM2052" t="e">
        <v>#REF!</v>
      </c>
      <c r="EN2052" t="e">
        <v>#REF!</v>
      </c>
      <c r="EP2052" t="e">
        <f t="shared" si="129"/>
        <v>#REF!</v>
      </c>
      <c r="EQ2052" t="e">
        <f t="shared" si="130"/>
        <v>#REF!</v>
      </c>
      <c r="ER2052" t="e">
        <f t="shared" si="131"/>
        <v>#REF!</v>
      </c>
    </row>
    <row r="2053" spans="142:148" x14ac:dyDescent="0.25">
      <c r="EL2053">
        <v>2046</v>
      </c>
      <c r="EM2053" t="e">
        <v>#REF!</v>
      </c>
      <c r="EN2053" t="e">
        <v>#REF!</v>
      </c>
      <c r="EP2053" t="e">
        <f t="shared" si="129"/>
        <v>#REF!</v>
      </c>
      <c r="EQ2053" t="e">
        <f t="shared" si="130"/>
        <v>#REF!</v>
      </c>
      <c r="ER2053" t="e">
        <f t="shared" si="131"/>
        <v>#REF!</v>
      </c>
    </row>
    <row r="2054" spans="142:148" x14ac:dyDescent="0.25">
      <c r="EL2054">
        <v>2047</v>
      </c>
      <c r="EM2054" t="e">
        <v>#REF!</v>
      </c>
      <c r="EN2054" t="e">
        <v>#REF!</v>
      </c>
      <c r="EP2054" t="e">
        <f t="shared" si="129"/>
        <v>#REF!</v>
      </c>
      <c r="EQ2054" t="e">
        <f t="shared" si="130"/>
        <v>#REF!</v>
      </c>
      <c r="ER2054" t="e">
        <f t="shared" si="131"/>
        <v>#REF!</v>
      </c>
    </row>
    <row r="2055" spans="142:148" x14ac:dyDescent="0.25">
      <c r="EL2055">
        <v>2048</v>
      </c>
      <c r="EM2055" t="e">
        <v>#REF!</v>
      </c>
      <c r="EN2055" t="e">
        <v>#REF!</v>
      </c>
      <c r="EP2055" t="e">
        <f t="shared" si="129"/>
        <v>#REF!</v>
      </c>
      <c r="EQ2055" t="e">
        <f t="shared" si="130"/>
        <v>#REF!</v>
      </c>
      <c r="ER2055" t="e">
        <f t="shared" si="131"/>
        <v>#REF!</v>
      </c>
    </row>
    <row r="2056" spans="142:148" x14ac:dyDescent="0.25">
      <c r="EL2056">
        <v>2049</v>
      </c>
      <c r="EM2056" t="e">
        <v>#REF!</v>
      </c>
      <c r="EN2056" t="e">
        <v>#REF!</v>
      </c>
      <c r="EP2056" t="e">
        <f t="shared" si="129"/>
        <v>#REF!</v>
      </c>
      <c r="EQ2056" t="e">
        <f t="shared" si="130"/>
        <v>#REF!</v>
      </c>
      <c r="ER2056" t="e">
        <f t="shared" si="131"/>
        <v>#REF!</v>
      </c>
    </row>
    <row r="2057" spans="142:148" x14ac:dyDescent="0.25">
      <c r="EL2057">
        <v>2050</v>
      </c>
      <c r="EM2057" t="e">
        <v>#REF!</v>
      </c>
      <c r="EN2057" t="e">
        <v>#REF!</v>
      </c>
      <c r="EP2057" t="e">
        <f t="shared" si="129"/>
        <v>#REF!</v>
      </c>
      <c r="EQ2057" t="e">
        <f t="shared" si="130"/>
        <v>#REF!</v>
      </c>
      <c r="ER2057" t="e">
        <f t="shared" si="131"/>
        <v>#REF!</v>
      </c>
    </row>
    <row r="2058" spans="142:148" x14ac:dyDescent="0.25">
      <c r="EL2058">
        <v>2051</v>
      </c>
      <c r="EM2058" t="e">
        <v>#REF!</v>
      </c>
      <c r="EN2058" t="e">
        <v>#REF!</v>
      </c>
      <c r="EP2058" t="e">
        <f t="shared" si="129"/>
        <v>#REF!</v>
      </c>
      <c r="EQ2058" t="e">
        <f t="shared" si="130"/>
        <v>#REF!</v>
      </c>
      <c r="ER2058" t="e">
        <f t="shared" si="131"/>
        <v>#REF!</v>
      </c>
    </row>
    <row r="2059" spans="142:148" x14ac:dyDescent="0.25">
      <c r="EL2059">
        <v>2052</v>
      </c>
      <c r="EM2059" t="e">
        <v>#REF!</v>
      </c>
      <c r="EN2059" t="e">
        <v>#REF!</v>
      </c>
      <c r="EP2059" t="e">
        <f t="shared" si="129"/>
        <v>#REF!</v>
      </c>
      <c r="EQ2059" t="e">
        <f t="shared" si="130"/>
        <v>#REF!</v>
      </c>
      <c r="ER2059" t="e">
        <f t="shared" si="131"/>
        <v>#REF!</v>
      </c>
    </row>
    <row r="2060" spans="142:148" x14ac:dyDescent="0.25">
      <c r="EL2060">
        <v>2053</v>
      </c>
      <c r="EM2060" t="e">
        <v>#REF!</v>
      </c>
      <c r="EN2060" t="e">
        <v>#REF!</v>
      </c>
      <c r="EP2060" t="e">
        <f t="shared" si="129"/>
        <v>#REF!</v>
      </c>
      <c r="EQ2060" t="e">
        <f t="shared" si="130"/>
        <v>#REF!</v>
      </c>
      <c r="ER2060" t="e">
        <f t="shared" si="131"/>
        <v>#REF!</v>
      </c>
    </row>
    <row r="2061" spans="142:148" x14ac:dyDescent="0.25">
      <c r="EL2061">
        <v>2054</v>
      </c>
      <c r="EM2061" t="e">
        <v>#REF!</v>
      </c>
      <c r="EN2061" t="e">
        <v>#REF!</v>
      </c>
      <c r="EP2061" t="e">
        <f t="shared" si="129"/>
        <v>#REF!</v>
      </c>
      <c r="EQ2061" t="e">
        <f t="shared" si="130"/>
        <v>#REF!</v>
      </c>
      <c r="ER2061" t="e">
        <f t="shared" si="131"/>
        <v>#REF!</v>
      </c>
    </row>
    <row r="2062" spans="142:148" x14ac:dyDescent="0.25">
      <c r="EL2062">
        <v>2055</v>
      </c>
      <c r="EM2062" t="e">
        <v>#REF!</v>
      </c>
      <c r="EN2062" t="e">
        <v>#REF!</v>
      </c>
      <c r="EP2062" t="e">
        <f t="shared" si="129"/>
        <v>#REF!</v>
      </c>
      <c r="EQ2062" t="e">
        <f t="shared" si="130"/>
        <v>#REF!</v>
      </c>
      <c r="ER2062" t="e">
        <f t="shared" si="131"/>
        <v>#REF!</v>
      </c>
    </row>
    <row r="2063" spans="142:148" x14ac:dyDescent="0.25">
      <c r="EL2063">
        <v>2056</v>
      </c>
      <c r="EM2063" t="e">
        <v>#REF!</v>
      </c>
      <c r="EN2063" t="e">
        <v>#REF!</v>
      </c>
      <c r="EP2063" t="e">
        <f t="shared" si="129"/>
        <v>#REF!</v>
      </c>
      <c r="EQ2063" t="e">
        <f t="shared" si="130"/>
        <v>#REF!</v>
      </c>
      <c r="ER2063" t="e">
        <f t="shared" si="131"/>
        <v>#REF!</v>
      </c>
    </row>
    <row r="2064" spans="142:148" x14ac:dyDescent="0.25">
      <c r="EL2064">
        <v>2057</v>
      </c>
      <c r="EM2064" t="e">
        <v>#REF!</v>
      </c>
      <c r="EN2064" t="e">
        <v>#REF!</v>
      </c>
      <c r="EP2064" t="e">
        <f t="shared" si="129"/>
        <v>#REF!</v>
      </c>
      <c r="EQ2064" t="e">
        <f t="shared" si="130"/>
        <v>#REF!</v>
      </c>
      <c r="ER2064" t="e">
        <f t="shared" si="131"/>
        <v>#REF!</v>
      </c>
    </row>
    <row r="2065" spans="142:148" x14ac:dyDescent="0.25">
      <c r="EL2065">
        <v>2058</v>
      </c>
      <c r="EM2065" t="e">
        <v>#REF!</v>
      </c>
      <c r="EN2065" t="e">
        <v>#REF!</v>
      </c>
      <c r="EP2065" t="e">
        <f t="shared" si="129"/>
        <v>#REF!</v>
      </c>
      <c r="EQ2065" t="e">
        <f t="shared" si="130"/>
        <v>#REF!</v>
      </c>
      <c r="ER2065" t="e">
        <f t="shared" si="131"/>
        <v>#REF!</v>
      </c>
    </row>
    <row r="2066" spans="142:148" x14ac:dyDescent="0.25">
      <c r="EL2066">
        <v>2059</v>
      </c>
      <c r="EM2066" t="e">
        <v>#REF!</v>
      </c>
      <c r="EN2066" t="e">
        <v>#REF!</v>
      </c>
      <c r="EP2066" t="e">
        <f t="shared" si="129"/>
        <v>#REF!</v>
      </c>
      <c r="EQ2066" t="e">
        <f t="shared" si="130"/>
        <v>#REF!</v>
      </c>
      <c r="ER2066" t="e">
        <f t="shared" si="131"/>
        <v>#REF!</v>
      </c>
    </row>
    <row r="2067" spans="142:148" x14ac:dyDescent="0.25">
      <c r="EL2067">
        <v>2060</v>
      </c>
      <c r="EM2067" t="e">
        <v>#REF!</v>
      </c>
      <c r="EN2067" t="e">
        <v>#REF!</v>
      </c>
      <c r="EP2067" t="e">
        <f t="shared" si="129"/>
        <v>#REF!</v>
      </c>
      <c r="EQ2067" t="e">
        <f t="shared" si="130"/>
        <v>#REF!</v>
      </c>
      <c r="ER2067" t="e">
        <f t="shared" si="131"/>
        <v>#REF!</v>
      </c>
    </row>
    <row r="2068" spans="142:148" x14ac:dyDescent="0.25">
      <c r="EL2068">
        <v>2061</v>
      </c>
      <c r="EM2068" t="e">
        <v>#REF!</v>
      </c>
      <c r="EN2068" t="e">
        <v>#REF!</v>
      </c>
      <c r="EP2068" t="e">
        <f t="shared" si="129"/>
        <v>#REF!</v>
      </c>
      <c r="EQ2068" t="e">
        <f t="shared" si="130"/>
        <v>#REF!</v>
      </c>
      <c r="ER2068" t="e">
        <f t="shared" si="131"/>
        <v>#REF!</v>
      </c>
    </row>
    <row r="2069" spans="142:148" x14ac:dyDescent="0.25">
      <c r="EL2069">
        <v>2062</v>
      </c>
      <c r="EM2069" t="e">
        <v>#REF!</v>
      </c>
      <c r="EN2069" t="e">
        <v>#REF!</v>
      </c>
      <c r="EP2069" t="e">
        <f t="shared" si="129"/>
        <v>#REF!</v>
      </c>
      <c r="EQ2069" t="e">
        <f t="shared" si="130"/>
        <v>#REF!</v>
      </c>
      <c r="ER2069" t="e">
        <f t="shared" si="131"/>
        <v>#REF!</v>
      </c>
    </row>
    <row r="2070" spans="142:148" x14ac:dyDescent="0.25">
      <c r="EL2070">
        <v>2063</v>
      </c>
      <c r="EM2070" t="e">
        <v>#REF!</v>
      </c>
      <c r="EN2070" t="e">
        <v>#REF!</v>
      </c>
      <c r="EP2070" t="e">
        <f t="shared" si="129"/>
        <v>#REF!</v>
      </c>
      <c r="EQ2070" t="e">
        <f t="shared" si="130"/>
        <v>#REF!</v>
      </c>
      <c r="ER2070" t="e">
        <f t="shared" si="131"/>
        <v>#REF!</v>
      </c>
    </row>
    <row r="2071" spans="142:148" x14ac:dyDescent="0.25">
      <c r="EL2071">
        <v>2064</v>
      </c>
      <c r="EM2071" t="e">
        <v>#REF!</v>
      </c>
      <c r="EN2071" t="e">
        <v>#REF!</v>
      </c>
      <c r="EP2071" t="e">
        <f t="shared" si="129"/>
        <v>#REF!</v>
      </c>
      <c r="EQ2071" t="e">
        <f t="shared" si="130"/>
        <v>#REF!</v>
      </c>
      <c r="ER2071" t="e">
        <f t="shared" si="131"/>
        <v>#REF!</v>
      </c>
    </row>
    <row r="2072" spans="142:148" x14ac:dyDescent="0.25">
      <c r="EL2072">
        <v>2065</v>
      </c>
      <c r="EM2072" t="e">
        <v>#REF!</v>
      </c>
      <c r="EN2072" t="e">
        <v>#REF!</v>
      </c>
      <c r="EP2072" t="e">
        <f t="shared" ref="EP2072:EP2135" si="132">IF(EM2072&gt;EN2072,1,0)</f>
        <v>#REF!</v>
      </c>
      <c r="EQ2072" t="e">
        <f t="shared" ref="EQ2072:EQ2135" si="133">IF(EP2072&gt;0,0,1)</f>
        <v>#REF!</v>
      </c>
      <c r="ER2072" t="e">
        <f t="shared" ref="ER2072:ER2135" si="134">IF(EM2072&gt;EN2072,EM2072-EN2072,EN2072-EM2072)</f>
        <v>#REF!</v>
      </c>
    </row>
    <row r="2073" spans="142:148" x14ac:dyDescent="0.25">
      <c r="EL2073">
        <v>2066</v>
      </c>
      <c r="EM2073" t="e">
        <v>#REF!</v>
      </c>
      <c r="EN2073" t="e">
        <v>#REF!</v>
      </c>
      <c r="EP2073" t="e">
        <f t="shared" si="132"/>
        <v>#REF!</v>
      </c>
      <c r="EQ2073" t="e">
        <f t="shared" si="133"/>
        <v>#REF!</v>
      </c>
      <c r="ER2073" t="e">
        <f t="shared" si="134"/>
        <v>#REF!</v>
      </c>
    </row>
    <row r="2074" spans="142:148" x14ac:dyDescent="0.25">
      <c r="EL2074">
        <v>2067</v>
      </c>
      <c r="EM2074" t="e">
        <v>#REF!</v>
      </c>
      <c r="EN2074" t="e">
        <v>#REF!</v>
      </c>
      <c r="EP2074" t="e">
        <f t="shared" si="132"/>
        <v>#REF!</v>
      </c>
      <c r="EQ2074" t="e">
        <f t="shared" si="133"/>
        <v>#REF!</v>
      </c>
      <c r="ER2074" t="e">
        <f t="shared" si="134"/>
        <v>#REF!</v>
      </c>
    </row>
    <row r="2075" spans="142:148" x14ac:dyDescent="0.25">
      <c r="EL2075">
        <v>2068</v>
      </c>
      <c r="EM2075" t="e">
        <v>#REF!</v>
      </c>
      <c r="EN2075" t="e">
        <v>#REF!</v>
      </c>
      <c r="EP2075" t="e">
        <f t="shared" si="132"/>
        <v>#REF!</v>
      </c>
      <c r="EQ2075" t="e">
        <f t="shared" si="133"/>
        <v>#REF!</v>
      </c>
      <c r="ER2075" t="e">
        <f t="shared" si="134"/>
        <v>#REF!</v>
      </c>
    </row>
    <row r="2076" spans="142:148" x14ac:dyDescent="0.25">
      <c r="EL2076">
        <v>2069</v>
      </c>
      <c r="EM2076" t="e">
        <v>#REF!</v>
      </c>
      <c r="EN2076" t="e">
        <v>#REF!</v>
      </c>
      <c r="EP2076" t="e">
        <f t="shared" si="132"/>
        <v>#REF!</v>
      </c>
      <c r="EQ2076" t="e">
        <f t="shared" si="133"/>
        <v>#REF!</v>
      </c>
      <c r="ER2076" t="e">
        <f t="shared" si="134"/>
        <v>#REF!</v>
      </c>
    </row>
    <row r="2077" spans="142:148" x14ac:dyDescent="0.25">
      <c r="EL2077">
        <v>2070</v>
      </c>
      <c r="EM2077" t="e">
        <v>#REF!</v>
      </c>
      <c r="EN2077" t="e">
        <v>#REF!</v>
      </c>
      <c r="EP2077" t="e">
        <f t="shared" si="132"/>
        <v>#REF!</v>
      </c>
      <c r="EQ2077" t="e">
        <f t="shared" si="133"/>
        <v>#REF!</v>
      </c>
      <c r="ER2077" t="e">
        <f t="shared" si="134"/>
        <v>#REF!</v>
      </c>
    </row>
    <row r="2078" spans="142:148" x14ac:dyDescent="0.25">
      <c r="EL2078">
        <v>2071</v>
      </c>
      <c r="EM2078" t="e">
        <v>#REF!</v>
      </c>
      <c r="EN2078" t="e">
        <v>#REF!</v>
      </c>
      <c r="EP2078" t="e">
        <f t="shared" si="132"/>
        <v>#REF!</v>
      </c>
      <c r="EQ2078" t="e">
        <f t="shared" si="133"/>
        <v>#REF!</v>
      </c>
      <c r="ER2078" t="e">
        <f t="shared" si="134"/>
        <v>#REF!</v>
      </c>
    </row>
    <row r="2079" spans="142:148" x14ac:dyDescent="0.25">
      <c r="EL2079">
        <v>2072</v>
      </c>
      <c r="EM2079" t="e">
        <v>#REF!</v>
      </c>
      <c r="EN2079" t="e">
        <v>#REF!</v>
      </c>
      <c r="EP2079" t="e">
        <f t="shared" si="132"/>
        <v>#REF!</v>
      </c>
      <c r="EQ2079" t="e">
        <f t="shared" si="133"/>
        <v>#REF!</v>
      </c>
      <c r="ER2079" t="e">
        <f t="shared" si="134"/>
        <v>#REF!</v>
      </c>
    </row>
    <row r="2080" spans="142:148" x14ac:dyDescent="0.25">
      <c r="EL2080">
        <v>2073</v>
      </c>
      <c r="EM2080" t="e">
        <v>#REF!</v>
      </c>
      <c r="EN2080" t="e">
        <v>#REF!</v>
      </c>
      <c r="EP2080" t="e">
        <f t="shared" si="132"/>
        <v>#REF!</v>
      </c>
      <c r="EQ2080" t="e">
        <f t="shared" si="133"/>
        <v>#REF!</v>
      </c>
      <c r="ER2080" t="e">
        <f t="shared" si="134"/>
        <v>#REF!</v>
      </c>
    </row>
    <row r="2081" spans="142:148" x14ac:dyDescent="0.25">
      <c r="EL2081">
        <v>2074</v>
      </c>
      <c r="EM2081" t="e">
        <v>#REF!</v>
      </c>
      <c r="EN2081" t="e">
        <v>#REF!</v>
      </c>
      <c r="EP2081" t="e">
        <f t="shared" si="132"/>
        <v>#REF!</v>
      </c>
      <c r="EQ2081" t="e">
        <f t="shared" si="133"/>
        <v>#REF!</v>
      </c>
      <c r="ER2081" t="e">
        <f t="shared" si="134"/>
        <v>#REF!</v>
      </c>
    </row>
    <row r="2082" spans="142:148" x14ac:dyDescent="0.25">
      <c r="EL2082">
        <v>2075</v>
      </c>
      <c r="EM2082" t="e">
        <v>#REF!</v>
      </c>
      <c r="EN2082" t="e">
        <v>#REF!</v>
      </c>
      <c r="EP2082" t="e">
        <f t="shared" si="132"/>
        <v>#REF!</v>
      </c>
      <c r="EQ2082" t="e">
        <f t="shared" si="133"/>
        <v>#REF!</v>
      </c>
      <c r="ER2082" t="e">
        <f t="shared" si="134"/>
        <v>#REF!</v>
      </c>
    </row>
    <row r="2083" spans="142:148" x14ac:dyDescent="0.25">
      <c r="EL2083">
        <v>2076</v>
      </c>
      <c r="EM2083" t="e">
        <v>#REF!</v>
      </c>
      <c r="EN2083" t="e">
        <v>#REF!</v>
      </c>
      <c r="EP2083" t="e">
        <f t="shared" si="132"/>
        <v>#REF!</v>
      </c>
      <c r="EQ2083" t="e">
        <f t="shared" si="133"/>
        <v>#REF!</v>
      </c>
      <c r="ER2083" t="e">
        <f t="shared" si="134"/>
        <v>#REF!</v>
      </c>
    </row>
    <row r="2084" spans="142:148" x14ac:dyDescent="0.25">
      <c r="EL2084">
        <v>2077</v>
      </c>
      <c r="EM2084" t="e">
        <v>#REF!</v>
      </c>
      <c r="EN2084" t="e">
        <v>#REF!</v>
      </c>
      <c r="EP2084" t="e">
        <f t="shared" si="132"/>
        <v>#REF!</v>
      </c>
      <c r="EQ2084" t="e">
        <f t="shared" si="133"/>
        <v>#REF!</v>
      </c>
      <c r="ER2084" t="e">
        <f t="shared" si="134"/>
        <v>#REF!</v>
      </c>
    </row>
    <row r="2085" spans="142:148" x14ac:dyDescent="0.25">
      <c r="EL2085">
        <v>2078</v>
      </c>
      <c r="EM2085" t="e">
        <v>#REF!</v>
      </c>
      <c r="EN2085" t="e">
        <v>#REF!</v>
      </c>
      <c r="EP2085" t="e">
        <f t="shared" si="132"/>
        <v>#REF!</v>
      </c>
      <c r="EQ2085" t="e">
        <f t="shared" si="133"/>
        <v>#REF!</v>
      </c>
      <c r="ER2085" t="e">
        <f t="shared" si="134"/>
        <v>#REF!</v>
      </c>
    </row>
    <row r="2086" spans="142:148" x14ac:dyDescent="0.25">
      <c r="EL2086">
        <v>2079</v>
      </c>
      <c r="EM2086" t="e">
        <v>#REF!</v>
      </c>
      <c r="EN2086" t="e">
        <v>#REF!</v>
      </c>
      <c r="EP2086" t="e">
        <f t="shared" si="132"/>
        <v>#REF!</v>
      </c>
      <c r="EQ2086" t="e">
        <f t="shared" si="133"/>
        <v>#REF!</v>
      </c>
      <c r="ER2086" t="e">
        <f t="shared" si="134"/>
        <v>#REF!</v>
      </c>
    </row>
    <row r="2087" spans="142:148" x14ac:dyDescent="0.25">
      <c r="EL2087">
        <v>2080</v>
      </c>
      <c r="EM2087" t="e">
        <v>#REF!</v>
      </c>
      <c r="EN2087" t="e">
        <v>#REF!</v>
      </c>
      <c r="EP2087" t="e">
        <f t="shared" si="132"/>
        <v>#REF!</v>
      </c>
      <c r="EQ2087" t="e">
        <f t="shared" si="133"/>
        <v>#REF!</v>
      </c>
      <c r="ER2087" t="e">
        <f t="shared" si="134"/>
        <v>#REF!</v>
      </c>
    </row>
    <row r="2088" spans="142:148" x14ac:dyDescent="0.25">
      <c r="EL2088">
        <v>2081</v>
      </c>
      <c r="EM2088" t="e">
        <v>#REF!</v>
      </c>
      <c r="EN2088" t="e">
        <v>#REF!</v>
      </c>
      <c r="EP2088" t="e">
        <f t="shared" si="132"/>
        <v>#REF!</v>
      </c>
      <c r="EQ2088" t="e">
        <f t="shared" si="133"/>
        <v>#REF!</v>
      </c>
      <c r="ER2088" t="e">
        <f t="shared" si="134"/>
        <v>#REF!</v>
      </c>
    </row>
    <row r="2089" spans="142:148" x14ac:dyDescent="0.25">
      <c r="EL2089">
        <v>2082</v>
      </c>
      <c r="EM2089" t="e">
        <v>#REF!</v>
      </c>
      <c r="EN2089" t="e">
        <v>#REF!</v>
      </c>
      <c r="EP2089" t="e">
        <f t="shared" si="132"/>
        <v>#REF!</v>
      </c>
      <c r="EQ2089" t="e">
        <f t="shared" si="133"/>
        <v>#REF!</v>
      </c>
      <c r="ER2089" t="e">
        <f t="shared" si="134"/>
        <v>#REF!</v>
      </c>
    </row>
    <row r="2090" spans="142:148" x14ac:dyDescent="0.25">
      <c r="EL2090">
        <v>2083</v>
      </c>
      <c r="EM2090" t="e">
        <v>#REF!</v>
      </c>
      <c r="EN2090" t="e">
        <v>#REF!</v>
      </c>
      <c r="EP2090" t="e">
        <f t="shared" si="132"/>
        <v>#REF!</v>
      </c>
      <c r="EQ2090" t="e">
        <f t="shared" si="133"/>
        <v>#REF!</v>
      </c>
      <c r="ER2090" t="e">
        <f t="shared" si="134"/>
        <v>#REF!</v>
      </c>
    </row>
    <row r="2091" spans="142:148" x14ac:dyDescent="0.25">
      <c r="EL2091">
        <v>2084</v>
      </c>
      <c r="EM2091" t="e">
        <v>#REF!</v>
      </c>
      <c r="EN2091" t="e">
        <v>#REF!</v>
      </c>
      <c r="EP2091" t="e">
        <f t="shared" si="132"/>
        <v>#REF!</v>
      </c>
      <c r="EQ2091" t="e">
        <f t="shared" si="133"/>
        <v>#REF!</v>
      </c>
      <c r="ER2091" t="e">
        <f t="shared" si="134"/>
        <v>#REF!</v>
      </c>
    </row>
    <row r="2092" spans="142:148" x14ac:dyDescent="0.25">
      <c r="EL2092">
        <v>2085</v>
      </c>
      <c r="EM2092" t="e">
        <v>#REF!</v>
      </c>
      <c r="EN2092" t="e">
        <v>#REF!</v>
      </c>
      <c r="EP2092" t="e">
        <f t="shared" si="132"/>
        <v>#REF!</v>
      </c>
      <c r="EQ2092" t="e">
        <f t="shared" si="133"/>
        <v>#REF!</v>
      </c>
      <c r="ER2092" t="e">
        <f t="shared" si="134"/>
        <v>#REF!</v>
      </c>
    </row>
    <row r="2093" spans="142:148" x14ac:dyDescent="0.25">
      <c r="EL2093">
        <v>2086</v>
      </c>
      <c r="EM2093" t="e">
        <v>#REF!</v>
      </c>
      <c r="EN2093" t="e">
        <v>#REF!</v>
      </c>
      <c r="EP2093" t="e">
        <f t="shared" si="132"/>
        <v>#REF!</v>
      </c>
      <c r="EQ2093" t="e">
        <f t="shared" si="133"/>
        <v>#REF!</v>
      </c>
      <c r="ER2093" t="e">
        <f t="shared" si="134"/>
        <v>#REF!</v>
      </c>
    </row>
    <row r="2094" spans="142:148" x14ac:dyDescent="0.25">
      <c r="EL2094">
        <v>2087</v>
      </c>
      <c r="EM2094" t="e">
        <v>#REF!</v>
      </c>
      <c r="EN2094" t="e">
        <v>#REF!</v>
      </c>
      <c r="EP2094" t="e">
        <f t="shared" si="132"/>
        <v>#REF!</v>
      </c>
      <c r="EQ2094" t="e">
        <f t="shared" si="133"/>
        <v>#REF!</v>
      </c>
      <c r="ER2094" t="e">
        <f t="shared" si="134"/>
        <v>#REF!</v>
      </c>
    </row>
    <row r="2095" spans="142:148" x14ac:dyDescent="0.25">
      <c r="EL2095">
        <v>2088</v>
      </c>
      <c r="EM2095" t="e">
        <v>#REF!</v>
      </c>
      <c r="EN2095" t="e">
        <v>#REF!</v>
      </c>
      <c r="EP2095" t="e">
        <f t="shared" si="132"/>
        <v>#REF!</v>
      </c>
      <c r="EQ2095" t="e">
        <f t="shared" si="133"/>
        <v>#REF!</v>
      </c>
      <c r="ER2095" t="e">
        <f t="shared" si="134"/>
        <v>#REF!</v>
      </c>
    </row>
    <row r="2096" spans="142:148" x14ac:dyDescent="0.25">
      <c r="EL2096">
        <v>2089</v>
      </c>
      <c r="EM2096" t="e">
        <v>#REF!</v>
      </c>
      <c r="EN2096" t="e">
        <v>#REF!</v>
      </c>
      <c r="EP2096" t="e">
        <f t="shared" si="132"/>
        <v>#REF!</v>
      </c>
      <c r="EQ2096" t="e">
        <f t="shared" si="133"/>
        <v>#REF!</v>
      </c>
      <c r="ER2096" t="e">
        <f t="shared" si="134"/>
        <v>#REF!</v>
      </c>
    </row>
    <row r="2097" spans="142:148" x14ac:dyDescent="0.25">
      <c r="EL2097">
        <v>2090</v>
      </c>
      <c r="EM2097" t="e">
        <v>#REF!</v>
      </c>
      <c r="EN2097" t="e">
        <v>#REF!</v>
      </c>
      <c r="EP2097" t="e">
        <f t="shared" si="132"/>
        <v>#REF!</v>
      </c>
      <c r="EQ2097" t="e">
        <f t="shared" si="133"/>
        <v>#REF!</v>
      </c>
      <c r="ER2097" t="e">
        <f t="shared" si="134"/>
        <v>#REF!</v>
      </c>
    </row>
    <row r="2098" spans="142:148" x14ac:dyDescent="0.25">
      <c r="EL2098">
        <v>2091</v>
      </c>
      <c r="EM2098" t="e">
        <v>#REF!</v>
      </c>
      <c r="EN2098" t="e">
        <v>#REF!</v>
      </c>
      <c r="EP2098" t="e">
        <f t="shared" si="132"/>
        <v>#REF!</v>
      </c>
      <c r="EQ2098" t="e">
        <f t="shared" si="133"/>
        <v>#REF!</v>
      </c>
      <c r="ER2098" t="e">
        <f t="shared" si="134"/>
        <v>#REF!</v>
      </c>
    </row>
    <row r="2099" spans="142:148" x14ac:dyDescent="0.25">
      <c r="EL2099">
        <v>2092</v>
      </c>
      <c r="EM2099" t="e">
        <v>#REF!</v>
      </c>
      <c r="EN2099" t="e">
        <v>#REF!</v>
      </c>
      <c r="EP2099" t="e">
        <f t="shared" si="132"/>
        <v>#REF!</v>
      </c>
      <c r="EQ2099" t="e">
        <f t="shared" si="133"/>
        <v>#REF!</v>
      </c>
      <c r="ER2099" t="e">
        <f t="shared" si="134"/>
        <v>#REF!</v>
      </c>
    </row>
    <row r="2100" spans="142:148" x14ac:dyDescent="0.25">
      <c r="EL2100">
        <v>2093</v>
      </c>
      <c r="EM2100" t="e">
        <v>#REF!</v>
      </c>
      <c r="EN2100" t="e">
        <v>#REF!</v>
      </c>
      <c r="EP2100" t="e">
        <f t="shared" si="132"/>
        <v>#REF!</v>
      </c>
      <c r="EQ2100" t="e">
        <f t="shared" si="133"/>
        <v>#REF!</v>
      </c>
      <c r="ER2100" t="e">
        <f t="shared" si="134"/>
        <v>#REF!</v>
      </c>
    </row>
    <row r="2101" spans="142:148" x14ac:dyDescent="0.25">
      <c r="EL2101">
        <v>2094</v>
      </c>
      <c r="EM2101" t="e">
        <v>#REF!</v>
      </c>
      <c r="EN2101" t="e">
        <v>#REF!</v>
      </c>
      <c r="EP2101" t="e">
        <f t="shared" si="132"/>
        <v>#REF!</v>
      </c>
      <c r="EQ2101" t="e">
        <f t="shared" si="133"/>
        <v>#REF!</v>
      </c>
      <c r="ER2101" t="e">
        <f t="shared" si="134"/>
        <v>#REF!</v>
      </c>
    </row>
    <row r="2102" spans="142:148" x14ac:dyDescent="0.25">
      <c r="EL2102">
        <v>2095</v>
      </c>
      <c r="EM2102" t="e">
        <v>#REF!</v>
      </c>
      <c r="EN2102" t="e">
        <v>#REF!</v>
      </c>
      <c r="EP2102" t="e">
        <f t="shared" si="132"/>
        <v>#REF!</v>
      </c>
      <c r="EQ2102" t="e">
        <f t="shared" si="133"/>
        <v>#REF!</v>
      </c>
      <c r="ER2102" t="e">
        <f t="shared" si="134"/>
        <v>#REF!</v>
      </c>
    </row>
    <row r="2103" spans="142:148" x14ac:dyDescent="0.25">
      <c r="EL2103">
        <v>2096</v>
      </c>
      <c r="EM2103" t="e">
        <v>#REF!</v>
      </c>
      <c r="EN2103" t="e">
        <v>#REF!</v>
      </c>
      <c r="EP2103" t="e">
        <f t="shared" si="132"/>
        <v>#REF!</v>
      </c>
      <c r="EQ2103" t="e">
        <f t="shared" si="133"/>
        <v>#REF!</v>
      </c>
      <c r="ER2103" t="e">
        <f t="shared" si="134"/>
        <v>#REF!</v>
      </c>
    </row>
    <row r="2104" spans="142:148" x14ac:dyDescent="0.25">
      <c r="EL2104">
        <v>2097</v>
      </c>
      <c r="EM2104" t="e">
        <v>#REF!</v>
      </c>
      <c r="EN2104" t="e">
        <v>#REF!</v>
      </c>
      <c r="EP2104" t="e">
        <f t="shared" si="132"/>
        <v>#REF!</v>
      </c>
      <c r="EQ2104" t="e">
        <f t="shared" si="133"/>
        <v>#REF!</v>
      </c>
      <c r="ER2104" t="e">
        <f t="shared" si="134"/>
        <v>#REF!</v>
      </c>
    </row>
    <row r="2105" spans="142:148" x14ac:dyDescent="0.25">
      <c r="EL2105">
        <v>2098</v>
      </c>
      <c r="EM2105" t="e">
        <v>#REF!</v>
      </c>
      <c r="EN2105" t="e">
        <v>#REF!</v>
      </c>
      <c r="EP2105" t="e">
        <f t="shared" si="132"/>
        <v>#REF!</v>
      </c>
      <c r="EQ2105" t="e">
        <f t="shared" si="133"/>
        <v>#REF!</v>
      </c>
      <c r="ER2105" t="e">
        <f t="shared" si="134"/>
        <v>#REF!</v>
      </c>
    </row>
    <row r="2106" spans="142:148" x14ac:dyDescent="0.25">
      <c r="EL2106">
        <v>2099</v>
      </c>
      <c r="EM2106" t="e">
        <v>#REF!</v>
      </c>
      <c r="EN2106" t="e">
        <v>#REF!</v>
      </c>
      <c r="EP2106" t="e">
        <f t="shared" si="132"/>
        <v>#REF!</v>
      </c>
      <c r="EQ2106" t="e">
        <f t="shared" si="133"/>
        <v>#REF!</v>
      </c>
      <c r="ER2106" t="e">
        <f t="shared" si="134"/>
        <v>#REF!</v>
      </c>
    </row>
    <row r="2107" spans="142:148" x14ac:dyDescent="0.25">
      <c r="EL2107">
        <v>2100</v>
      </c>
      <c r="EM2107" t="e">
        <v>#REF!</v>
      </c>
      <c r="EN2107" t="e">
        <v>#REF!</v>
      </c>
      <c r="EP2107" t="e">
        <f t="shared" si="132"/>
        <v>#REF!</v>
      </c>
      <c r="EQ2107" t="e">
        <f t="shared" si="133"/>
        <v>#REF!</v>
      </c>
      <c r="ER2107" t="e">
        <f t="shared" si="134"/>
        <v>#REF!</v>
      </c>
    </row>
    <row r="2108" spans="142:148" x14ac:dyDescent="0.25">
      <c r="EL2108">
        <v>2101</v>
      </c>
      <c r="EM2108" t="e">
        <v>#REF!</v>
      </c>
      <c r="EN2108" t="e">
        <v>#REF!</v>
      </c>
      <c r="EP2108" t="e">
        <f t="shared" si="132"/>
        <v>#REF!</v>
      </c>
      <c r="EQ2108" t="e">
        <f t="shared" si="133"/>
        <v>#REF!</v>
      </c>
      <c r="ER2108" t="e">
        <f t="shared" si="134"/>
        <v>#REF!</v>
      </c>
    </row>
    <row r="2109" spans="142:148" x14ac:dyDescent="0.25">
      <c r="EL2109">
        <v>2102</v>
      </c>
      <c r="EM2109" t="e">
        <v>#REF!</v>
      </c>
      <c r="EN2109" t="e">
        <v>#REF!</v>
      </c>
      <c r="EP2109" t="e">
        <f t="shared" si="132"/>
        <v>#REF!</v>
      </c>
      <c r="EQ2109" t="e">
        <f t="shared" si="133"/>
        <v>#REF!</v>
      </c>
      <c r="ER2109" t="e">
        <f t="shared" si="134"/>
        <v>#REF!</v>
      </c>
    </row>
    <row r="2110" spans="142:148" x14ac:dyDescent="0.25">
      <c r="EL2110">
        <v>2103</v>
      </c>
      <c r="EM2110" t="e">
        <v>#REF!</v>
      </c>
      <c r="EN2110" t="e">
        <v>#REF!</v>
      </c>
      <c r="EP2110" t="e">
        <f t="shared" si="132"/>
        <v>#REF!</v>
      </c>
      <c r="EQ2110" t="e">
        <f t="shared" si="133"/>
        <v>#REF!</v>
      </c>
      <c r="ER2110" t="e">
        <f t="shared" si="134"/>
        <v>#REF!</v>
      </c>
    </row>
    <row r="2111" spans="142:148" x14ac:dyDescent="0.25">
      <c r="EL2111">
        <v>2104</v>
      </c>
      <c r="EM2111" t="e">
        <v>#REF!</v>
      </c>
      <c r="EN2111" t="e">
        <v>#REF!</v>
      </c>
      <c r="EP2111" t="e">
        <f t="shared" si="132"/>
        <v>#REF!</v>
      </c>
      <c r="EQ2111" t="e">
        <f t="shared" si="133"/>
        <v>#REF!</v>
      </c>
      <c r="ER2111" t="e">
        <f t="shared" si="134"/>
        <v>#REF!</v>
      </c>
    </row>
    <row r="2112" spans="142:148" x14ac:dyDescent="0.25">
      <c r="EL2112">
        <v>2105</v>
      </c>
      <c r="EM2112" t="e">
        <v>#REF!</v>
      </c>
      <c r="EN2112" t="e">
        <v>#REF!</v>
      </c>
      <c r="EP2112" t="e">
        <f t="shared" si="132"/>
        <v>#REF!</v>
      </c>
      <c r="EQ2112" t="e">
        <f t="shared" si="133"/>
        <v>#REF!</v>
      </c>
      <c r="ER2112" t="e">
        <f t="shared" si="134"/>
        <v>#REF!</v>
      </c>
    </row>
    <row r="2113" spans="142:148" x14ac:dyDescent="0.25">
      <c r="EL2113">
        <v>2106</v>
      </c>
      <c r="EM2113" t="e">
        <v>#REF!</v>
      </c>
      <c r="EN2113" t="e">
        <v>#REF!</v>
      </c>
      <c r="EP2113" t="e">
        <f t="shared" si="132"/>
        <v>#REF!</v>
      </c>
      <c r="EQ2113" t="e">
        <f t="shared" si="133"/>
        <v>#REF!</v>
      </c>
      <c r="ER2113" t="e">
        <f t="shared" si="134"/>
        <v>#REF!</v>
      </c>
    </row>
    <row r="2114" spans="142:148" x14ac:dyDescent="0.25">
      <c r="EL2114">
        <v>2107</v>
      </c>
      <c r="EM2114" t="e">
        <v>#REF!</v>
      </c>
      <c r="EN2114" t="e">
        <v>#REF!</v>
      </c>
      <c r="EP2114" t="e">
        <f t="shared" si="132"/>
        <v>#REF!</v>
      </c>
      <c r="EQ2114" t="e">
        <f t="shared" si="133"/>
        <v>#REF!</v>
      </c>
      <c r="ER2114" t="e">
        <f t="shared" si="134"/>
        <v>#REF!</v>
      </c>
    </row>
    <row r="2115" spans="142:148" x14ac:dyDescent="0.25">
      <c r="EL2115">
        <v>2108</v>
      </c>
      <c r="EM2115" t="e">
        <v>#REF!</v>
      </c>
      <c r="EN2115" t="e">
        <v>#REF!</v>
      </c>
      <c r="EP2115" t="e">
        <f t="shared" si="132"/>
        <v>#REF!</v>
      </c>
      <c r="EQ2115" t="e">
        <f t="shared" si="133"/>
        <v>#REF!</v>
      </c>
      <c r="ER2115" t="e">
        <f t="shared" si="134"/>
        <v>#REF!</v>
      </c>
    </row>
    <row r="2116" spans="142:148" x14ac:dyDescent="0.25">
      <c r="EL2116">
        <v>2109</v>
      </c>
      <c r="EM2116" t="e">
        <v>#REF!</v>
      </c>
      <c r="EN2116" t="e">
        <v>#REF!</v>
      </c>
      <c r="EP2116" t="e">
        <f t="shared" si="132"/>
        <v>#REF!</v>
      </c>
      <c r="EQ2116" t="e">
        <f t="shared" si="133"/>
        <v>#REF!</v>
      </c>
      <c r="ER2116" t="e">
        <f t="shared" si="134"/>
        <v>#REF!</v>
      </c>
    </row>
    <row r="2117" spans="142:148" x14ac:dyDescent="0.25">
      <c r="EL2117">
        <v>2110</v>
      </c>
      <c r="EM2117" t="e">
        <v>#REF!</v>
      </c>
      <c r="EN2117" t="e">
        <v>#REF!</v>
      </c>
      <c r="EP2117" t="e">
        <f t="shared" si="132"/>
        <v>#REF!</v>
      </c>
      <c r="EQ2117" t="e">
        <f t="shared" si="133"/>
        <v>#REF!</v>
      </c>
      <c r="ER2117" t="e">
        <f t="shared" si="134"/>
        <v>#REF!</v>
      </c>
    </row>
    <row r="2118" spans="142:148" x14ac:dyDescent="0.25">
      <c r="EL2118">
        <v>2111</v>
      </c>
      <c r="EM2118" t="e">
        <v>#REF!</v>
      </c>
      <c r="EN2118" t="e">
        <v>#REF!</v>
      </c>
      <c r="EP2118" t="e">
        <f t="shared" si="132"/>
        <v>#REF!</v>
      </c>
      <c r="EQ2118" t="e">
        <f t="shared" si="133"/>
        <v>#REF!</v>
      </c>
      <c r="ER2118" t="e">
        <f t="shared" si="134"/>
        <v>#REF!</v>
      </c>
    </row>
    <row r="2119" spans="142:148" x14ac:dyDescent="0.25">
      <c r="EL2119">
        <v>2112</v>
      </c>
      <c r="EM2119" t="e">
        <v>#REF!</v>
      </c>
      <c r="EN2119" t="e">
        <v>#REF!</v>
      </c>
      <c r="EP2119" t="e">
        <f t="shared" si="132"/>
        <v>#REF!</v>
      </c>
      <c r="EQ2119" t="e">
        <f t="shared" si="133"/>
        <v>#REF!</v>
      </c>
      <c r="ER2119" t="e">
        <f t="shared" si="134"/>
        <v>#REF!</v>
      </c>
    </row>
    <row r="2120" spans="142:148" x14ac:dyDescent="0.25">
      <c r="EL2120">
        <v>2113</v>
      </c>
      <c r="EM2120" t="e">
        <v>#REF!</v>
      </c>
      <c r="EN2120" t="e">
        <v>#REF!</v>
      </c>
      <c r="EP2120" t="e">
        <f t="shared" si="132"/>
        <v>#REF!</v>
      </c>
      <c r="EQ2120" t="e">
        <f t="shared" si="133"/>
        <v>#REF!</v>
      </c>
      <c r="ER2120" t="e">
        <f t="shared" si="134"/>
        <v>#REF!</v>
      </c>
    </row>
    <row r="2121" spans="142:148" x14ac:dyDescent="0.25">
      <c r="EL2121">
        <v>2114</v>
      </c>
      <c r="EM2121" t="e">
        <v>#REF!</v>
      </c>
      <c r="EN2121" t="e">
        <v>#REF!</v>
      </c>
      <c r="EP2121" t="e">
        <f t="shared" si="132"/>
        <v>#REF!</v>
      </c>
      <c r="EQ2121" t="e">
        <f t="shared" si="133"/>
        <v>#REF!</v>
      </c>
      <c r="ER2121" t="e">
        <f t="shared" si="134"/>
        <v>#REF!</v>
      </c>
    </row>
    <row r="2122" spans="142:148" x14ac:dyDescent="0.25">
      <c r="EL2122">
        <v>2115</v>
      </c>
      <c r="EM2122" t="e">
        <v>#REF!</v>
      </c>
      <c r="EN2122" t="e">
        <v>#REF!</v>
      </c>
      <c r="EP2122" t="e">
        <f t="shared" si="132"/>
        <v>#REF!</v>
      </c>
      <c r="EQ2122" t="e">
        <f t="shared" si="133"/>
        <v>#REF!</v>
      </c>
      <c r="ER2122" t="e">
        <f t="shared" si="134"/>
        <v>#REF!</v>
      </c>
    </row>
    <row r="2123" spans="142:148" x14ac:dyDescent="0.25">
      <c r="EL2123">
        <v>2116</v>
      </c>
      <c r="EM2123" t="e">
        <v>#REF!</v>
      </c>
      <c r="EN2123" t="e">
        <v>#REF!</v>
      </c>
      <c r="EP2123" t="e">
        <f t="shared" si="132"/>
        <v>#REF!</v>
      </c>
      <c r="EQ2123" t="e">
        <f t="shared" si="133"/>
        <v>#REF!</v>
      </c>
      <c r="ER2123" t="e">
        <f t="shared" si="134"/>
        <v>#REF!</v>
      </c>
    </row>
    <row r="2124" spans="142:148" x14ac:dyDescent="0.25">
      <c r="EL2124">
        <v>2117</v>
      </c>
      <c r="EM2124" t="e">
        <v>#REF!</v>
      </c>
      <c r="EN2124" t="e">
        <v>#REF!</v>
      </c>
      <c r="EP2124" t="e">
        <f t="shared" si="132"/>
        <v>#REF!</v>
      </c>
      <c r="EQ2124" t="e">
        <f t="shared" si="133"/>
        <v>#REF!</v>
      </c>
      <c r="ER2124" t="e">
        <f t="shared" si="134"/>
        <v>#REF!</v>
      </c>
    </row>
    <row r="2125" spans="142:148" x14ac:dyDescent="0.25">
      <c r="EL2125">
        <v>2118</v>
      </c>
      <c r="EM2125" t="e">
        <v>#REF!</v>
      </c>
      <c r="EN2125" t="e">
        <v>#REF!</v>
      </c>
      <c r="EP2125" t="e">
        <f t="shared" si="132"/>
        <v>#REF!</v>
      </c>
      <c r="EQ2125" t="e">
        <f t="shared" si="133"/>
        <v>#REF!</v>
      </c>
      <c r="ER2125" t="e">
        <f t="shared" si="134"/>
        <v>#REF!</v>
      </c>
    </row>
    <row r="2126" spans="142:148" x14ac:dyDescent="0.25">
      <c r="EL2126">
        <v>2119</v>
      </c>
      <c r="EM2126" t="e">
        <v>#REF!</v>
      </c>
      <c r="EN2126" t="e">
        <v>#REF!</v>
      </c>
      <c r="EP2126" t="e">
        <f t="shared" si="132"/>
        <v>#REF!</v>
      </c>
      <c r="EQ2126" t="e">
        <f t="shared" si="133"/>
        <v>#REF!</v>
      </c>
      <c r="ER2126" t="e">
        <f t="shared" si="134"/>
        <v>#REF!</v>
      </c>
    </row>
    <row r="2127" spans="142:148" x14ac:dyDescent="0.25">
      <c r="EL2127">
        <v>2120</v>
      </c>
      <c r="EM2127" t="e">
        <v>#REF!</v>
      </c>
      <c r="EN2127" t="e">
        <v>#REF!</v>
      </c>
      <c r="EP2127" t="e">
        <f t="shared" si="132"/>
        <v>#REF!</v>
      </c>
      <c r="EQ2127" t="e">
        <f t="shared" si="133"/>
        <v>#REF!</v>
      </c>
      <c r="ER2127" t="e">
        <f t="shared" si="134"/>
        <v>#REF!</v>
      </c>
    </row>
    <row r="2128" spans="142:148" x14ac:dyDescent="0.25">
      <c r="EL2128">
        <v>2121</v>
      </c>
      <c r="EM2128" t="e">
        <v>#REF!</v>
      </c>
      <c r="EN2128" t="e">
        <v>#REF!</v>
      </c>
      <c r="EP2128" t="e">
        <f t="shared" si="132"/>
        <v>#REF!</v>
      </c>
      <c r="EQ2128" t="e">
        <f t="shared" si="133"/>
        <v>#REF!</v>
      </c>
      <c r="ER2128" t="e">
        <f t="shared" si="134"/>
        <v>#REF!</v>
      </c>
    </row>
    <row r="2129" spans="142:148" x14ac:dyDescent="0.25">
      <c r="EL2129">
        <v>2122</v>
      </c>
      <c r="EM2129" t="e">
        <v>#REF!</v>
      </c>
      <c r="EN2129" t="e">
        <v>#REF!</v>
      </c>
      <c r="EP2129" t="e">
        <f t="shared" si="132"/>
        <v>#REF!</v>
      </c>
      <c r="EQ2129" t="e">
        <f t="shared" si="133"/>
        <v>#REF!</v>
      </c>
      <c r="ER2129" t="e">
        <f t="shared" si="134"/>
        <v>#REF!</v>
      </c>
    </row>
    <row r="2130" spans="142:148" x14ac:dyDescent="0.25">
      <c r="EL2130">
        <v>2123</v>
      </c>
      <c r="EM2130" t="e">
        <v>#REF!</v>
      </c>
      <c r="EN2130" t="e">
        <v>#REF!</v>
      </c>
      <c r="EP2130" t="e">
        <f t="shared" si="132"/>
        <v>#REF!</v>
      </c>
      <c r="EQ2130" t="e">
        <f t="shared" si="133"/>
        <v>#REF!</v>
      </c>
      <c r="ER2130" t="e">
        <f t="shared" si="134"/>
        <v>#REF!</v>
      </c>
    </row>
    <row r="2131" spans="142:148" x14ac:dyDescent="0.25">
      <c r="EL2131">
        <v>2124</v>
      </c>
      <c r="EM2131" t="e">
        <v>#REF!</v>
      </c>
      <c r="EN2131" t="e">
        <v>#REF!</v>
      </c>
      <c r="EP2131" t="e">
        <f t="shared" si="132"/>
        <v>#REF!</v>
      </c>
      <c r="EQ2131" t="e">
        <f t="shared" si="133"/>
        <v>#REF!</v>
      </c>
      <c r="ER2131" t="e">
        <f t="shared" si="134"/>
        <v>#REF!</v>
      </c>
    </row>
    <row r="2132" spans="142:148" x14ac:dyDescent="0.25">
      <c r="EL2132">
        <v>2125</v>
      </c>
      <c r="EM2132" t="e">
        <v>#REF!</v>
      </c>
      <c r="EN2132" t="e">
        <v>#REF!</v>
      </c>
      <c r="EP2132" t="e">
        <f t="shared" si="132"/>
        <v>#REF!</v>
      </c>
      <c r="EQ2132" t="e">
        <f t="shared" si="133"/>
        <v>#REF!</v>
      </c>
      <c r="ER2132" t="e">
        <f t="shared" si="134"/>
        <v>#REF!</v>
      </c>
    </row>
    <row r="2133" spans="142:148" x14ac:dyDescent="0.25">
      <c r="EL2133">
        <v>2126</v>
      </c>
      <c r="EM2133" t="e">
        <v>#REF!</v>
      </c>
      <c r="EN2133" t="e">
        <v>#REF!</v>
      </c>
      <c r="EP2133" t="e">
        <f t="shared" si="132"/>
        <v>#REF!</v>
      </c>
      <c r="EQ2133" t="e">
        <f t="shared" si="133"/>
        <v>#REF!</v>
      </c>
      <c r="ER2133" t="e">
        <f t="shared" si="134"/>
        <v>#REF!</v>
      </c>
    </row>
    <row r="2134" spans="142:148" x14ac:dyDescent="0.25">
      <c r="EL2134">
        <v>2127</v>
      </c>
      <c r="EM2134" t="e">
        <v>#REF!</v>
      </c>
      <c r="EN2134" t="e">
        <v>#REF!</v>
      </c>
      <c r="EP2134" t="e">
        <f t="shared" si="132"/>
        <v>#REF!</v>
      </c>
      <c r="EQ2134" t="e">
        <f t="shared" si="133"/>
        <v>#REF!</v>
      </c>
      <c r="ER2134" t="e">
        <f t="shared" si="134"/>
        <v>#REF!</v>
      </c>
    </row>
    <row r="2135" spans="142:148" x14ac:dyDescent="0.25">
      <c r="EL2135">
        <v>2128</v>
      </c>
      <c r="EM2135" t="e">
        <v>#REF!</v>
      </c>
      <c r="EN2135" t="e">
        <v>#REF!</v>
      </c>
      <c r="EP2135" t="e">
        <f t="shared" si="132"/>
        <v>#REF!</v>
      </c>
      <c r="EQ2135" t="e">
        <f t="shared" si="133"/>
        <v>#REF!</v>
      </c>
      <c r="ER2135" t="e">
        <f t="shared" si="134"/>
        <v>#REF!</v>
      </c>
    </row>
    <row r="2136" spans="142:148" x14ac:dyDescent="0.25">
      <c r="EL2136">
        <v>2129</v>
      </c>
      <c r="EM2136" t="e">
        <v>#REF!</v>
      </c>
      <c r="EN2136" t="e">
        <v>#REF!</v>
      </c>
      <c r="EP2136" t="e">
        <f t="shared" ref="EP2136:EP2199" si="135">IF(EM2136&gt;EN2136,1,0)</f>
        <v>#REF!</v>
      </c>
      <c r="EQ2136" t="e">
        <f t="shared" ref="EQ2136:EQ2199" si="136">IF(EP2136&gt;0,0,1)</f>
        <v>#REF!</v>
      </c>
      <c r="ER2136" t="e">
        <f t="shared" ref="ER2136:ER2199" si="137">IF(EM2136&gt;EN2136,EM2136-EN2136,EN2136-EM2136)</f>
        <v>#REF!</v>
      </c>
    </row>
    <row r="2137" spans="142:148" x14ac:dyDescent="0.25">
      <c r="EL2137">
        <v>2130</v>
      </c>
      <c r="EM2137" t="e">
        <v>#REF!</v>
      </c>
      <c r="EN2137" t="e">
        <v>#REF!</v>
      </c>
      <c r="EP2137" t="e">
        <f t="shared" si="135"/>
        <v>#REF!</v>
      </c>
      <c r="EQ2137" t="e">
        <f t="shared" si="136"/>
        <v>#REF!</v>
      </c>
      <c r="ER2137" t="e">
        <f t="shared" si="137"/>
        <v>#REF!</v>
      </c>
    </row>
    <row r="2138" spans="142:148" x14ac:dyDescent="0.25">
      <c r="EL2138">
        <v>2131</v>
      </c>
      <c r="EM2138" t="e">
        <v>#REF!</v>
      </c>
      <c r="EN2138" t="e">
        <v>#REF!</v>
      </c>
      <c r="EP2138" t="e">
        <f t="shared" si="135"/>
        <v>#REF!</v>
      </c>
      <c r="EQ2138" t="e">
        <f t="shared" si="136"/>
        <v>#REF!</v>
      </c>
      <c r="ER2138" t="e">
        <f t="shared" si="137"/>
        <v>#REF!</v>
      </c>
    </row>
    <row r="2139" spans="142:148" x14ac:dyDescent="0.25">
      <c r="EL2139">
        <v>2132</v>
      </c>
      <c r="EM2139" t="e">
        <v>#REF!</v>
      </c>
      <c r="EN2139" t="e">
        <v>#REF!</v>
      </c>
      <c r="EP2139" t="e">
        <f t="shared" si="135"/>
        <v>#REF!</v>
      </c>
      <c r="EQ2139" t="e">
        <f t="shared" si="136"/>
        <v>#REF!</v>
      </c>
      <c r="ER2139" t="e">
        <f t="shared" si="137"/>
        <v>#REF!</v>
      </c>
    </row>
    <row r="2140" spans="142:148" x14ac:dyDescent="0.25">
      <c r="EL2140">
        <v>2133</v>
      </c>
      <c r="EM2140" t="e">
        <v>#REF!</v>
      </c>
      <c r="EN2140" t="e">
        <v>#REF!</v>
      </c>
      <c r="EP2140" t="e">
        <f t="shared" si="135"/>
        <v>#REF!</v>
      </c>
      <c r="EQ2140" t="e">
        <f t="shared" si="136"/>
        <v>#REF!</v>
      </c>
      <c r="ER2140" t="e">
        <f t="shared" si="137"/>
        <v>#REF!</v>
      </c>
    </row>
    <row r="2141" spans="142:148" x14ac:dyDescent="0.25">
      <c r="EL2141">
        <v>2134</v>
      </c>
      <c r="EM2141" t="e">
        <v>#REF!</v>
      </c>
      <c r="EN2141" t="e">
        <v>#REF!</v>
      </c>
      <c r="EP2141" t="e">
        <f t="shared" si="135"/>
        <v>#REF!</v>
      </c>
      <c r="EQ2141" t="e">
        <f t="shared" si="136"/>
        <v>#REF!</v>
      </c>
      <c r="ER2141" t="e">
        <f t="shared" si="137"/>
        <v>#REF!</v>
      </c>
    </row>
    <row r="2142" spans="142:148" x14ac:dyDescent="0.25">
      <c r="EL2142">
        <v>2135</v>
      </c>
      <c r="EM2142" t="e">
        <v>#REF!</v>
      </c>
      <c r="EN2142" t="e">
        <v>#REF!</v>
      </c>
      <c r="EP2142" t="e">
        <f t="shared" si="135"/>
        <v>#REF!</v>
      </c>
      <c r="EQ2142" t="e">
        <f t="shared" si="136"/>
        <v>#REF!</v>
      </c>
      <c r="ER2142" t="e">
        <f t="shared" si="137"/>
        <v>#REF!</v>
      </c>
    </row>
    <row r="2143" spans="142:148" x14ac:dyDescent="0.25">
      <c r="EL2143">
        <v>2136</v>
      </c>
      <c r="EM2143" t="e">
        <v>#REF!</v>
      </c>
      <c r="EN2143" t="e">
        <v>#REF!</v>
      </c>
      <c r="EP2143" t="e">
        <f t="shared" si="135"/>
        <v>#REF!</v>
      </c>
      <c r="EQ2143" t="e">
        <f t="shared" si="136"/>
        <v>#REF!</v>
      </c>
      <c r="ER2143" t="e">
        <f t="shared" si="137"/>
        <v>#REF!</v>
      </c>
    </row>
    <row r="2144" spans="142:148" x14ac:dyDescent="0.25">
      <c r="EL2144">
        <v>2137</v>
      </c>
      <c r="EM2144" t="e">
        <v>#REF!</v>
      </c>
      <c r="EN2144" t="e">
        <v>#REF!</v>
      </c>
      <c r="EP2144" t="e">
        <f t="shared" si="135"/>
        <v>#REF!</v>
      </c>
      <c r="EQ2144" t="e">
        <f t="shared" si="136"/>
        <v>#REF!</v>
      </c>
      <c r="ER2144" t="e">
        <f t="shared" si="137"/>
        <v>#REF!</v>
      </c>
    </row>
    <row r="2145" spans="142:148" x14ac:dyDescent="0.25">
      <c r="EL2145">
        <v>2138</v>
      </c>
      <c r="EM2145" t="e">
        <v>#REF!</v>
      </c>
      <c r="EN2145" t="e">
        <v>#REF!</v>
      </c>
      <c r="EP2145" t="e">
        <f t="shared" si="135"/>
        <v>#REF!</v>
      </c>
      <c r="EQ2145" t="e">
        <f t="shared" si="136"/>
        <v>#REF!</v>
      </c>
      <c r="ER2145" t="e">
        <f t="shared" si="137"/>
        <v>#REF!</v>
      </c>
    </row>
    <row r="2146" spans="142:148" x14ac:dyDescent="0.25">
      <c r="EL2146">
        <v>2139</v>
      </c>
      <c r="EM2146" t="e">
        <v>#REF!</v>
      </c>
      <c r="EN2146" t="e">
        <v>#REF!</v>
      </c>
      <c r="EP2146" t="e">
        <f t="shared" si="135"/>
        <v>#REF!</v>
      </c>
      <c r="EQ2146" t="e">
        <f t="shared" si="136"/>
        <v>#REF!</v>
      </c>
      <c r="ER2146" t="e">
        <f t="shared" si="137"/>
        <v>#REF!</v>
      </c>
    </row>
    <row r="2147" spans="142:148" x14ac:dyDescent="0.25">
      <c r="EL2147">
        <v>2140</v>
      </c>
      <c r="EM2147" t="e">
        <v>#REF!</v>
      </c>
      <c r="EN2147" t="e">
        <v>#REF!</v>
      </c>
      <c r="EP2147" t="e">
        <f t="shared" si="135"/>
        <v>#REF!</v>
      </c>
      <c r="EQ2147" t="e">
        <f t="shared" si="136"/>
        <v>#REF!</v>
      </c>
      <c r="ER2147" t="e">
        <f t="shared" si="137"/>
        <v>#REF!</v>
      </c>
    </row>
    <row r="2148" spans="142:148" x14ac:dyDescent="0.25">
      <c r="EL2148">
        <v>2141</v>
      </c>
      <c r="EM2148" t="e">
        <v>#REF!</v>
      </c>
      <c r="EN2148" t="e">
        <v>#REF!</v>
      </c>
      <c r="EP2148" t="e">
        <f t="shared" si="135"/>
        <v>#REF!</v>
      </c>
      <c r="EQ2148" t="e">
        <f t="shared" si="136"/>
        <v>#REF!</v>
      </c>
      <c r="ER2148" t="e">
        <f t="shared" si="137"/>
        <v>#REF!</v>
      </c>
    </row>
    <row r="2149" spans="142:148" x14ac:dyDescent="0.25">
      <c r="EL2149">
        <v>2142</v>
      </c>
      <c r="EM2149" t="e">
        <v>#REF!</v>
      </c>
      <c r="EN2149" t="e">
        <v>#REF!</v>
      </c>
      <c r="EP2149" t="e">
        <f t="shared" si="135"/>
        <v>#REF!</v>
      </c>
      <c r="EQ2149" t="e">
        <f t="shared" si="136"/>
        <v>#REF!</v>
      </c>
      <c r="ER2149" t="e">
        <f t="shared" si="137"/>
        <v>#REF!</v>
      </c>
    </row>
    <row r="2150" spans="142:148" x14ac:dyDescent="0.25">
      <c r="EL2150">
        <v>2143</v>
      </c>
      <c r="EM2150" t="e">
        <v>#REF!</v>
      </c>
      <c r="EN2150" t="e">
        <v>#REF!</v>
      </c>
      <c r="EP2150" t="e">
        <f t="shared" si="135"/>
        <v>#REF!</v>
      </c>
      <c r="EQ2150" t="e">
        <f t="shared" si="136"/>
        <v>#REF!</v>
      </c>
      <c r="ER2150" t="e">
        <f t="shared" si="137"/>
        <v>#REF!</v>
      </c>
    </row>
    <row r="2151" spans="142:148" x14ac:dyDescent="0.25">
      <c r="EL2151">
        <v>2144</v>
      </c>
      <c r="EM2151" t="e">
        <v>#REF!</v>
      </c>
      <c r="EN2151" t="e">
        <v>#REF!</v>
      </c>
      <c r="EP2151" t="e">
        <f t="shared" si="135"/>
        <v>#REF!</v>
      </c>
      <c r="EQ2151" t="e">
        <f t="shared" si="136"/>
        <v>#REF!</v>
      </c>
      <c r="ER2151" t="e">
        <f t="shared" si="137"/>
        <v>#REF!</v>
      </c>
    </row>
    <row r="2152" spans="142:148" x14ac:dyDescent="0.25">
      <c r="EL2152">
        <v>2145</v>
      </c>
      <c r="EM2152" t="e">
        <v>#REF!</v>
      </c>
      <c r="EN2152" t="e">
        <v>#REF!</v>
      </c>
      <c r="EP2152" t="e">
        <f t="shared" si="135"/>
        <v>#REF!</v>
      </c>
      <c r="EQ2152" t="e">
        <f t="shared" si="136"/>
        <v>#REF!</v>
      </c>
      <c r="ER2152" t="e">
        <f t="shared" si="137"/>
        <v>#REF!</v>
      </c>
    </row>
    <row r="2153" spans="142:148" x14ac:dyDescent="0.25">
      <c r="EL2153">
        <v>2146</v>
      </c>
      <c r="EM2153" t="e">
        <v>#REF!</v>
      </c>
      <c r="EN2153" t="e">
        <v>#REF!</v>
      </c>
      <c r="EP2153" t="e">
        <f t="shared" si="135"/>
        <v>#REF!</v>
      </c>
      <c r="EQ2153" t="e">
        <f t="shared" si="136"/>
        <v>#REF!</v>
      </c>
      <c r="ER2153" t="e">
        <f t="shared" si="137"/>
        <v>#REF!</v>
      </c>
    </row>
    <row r="2154" spans="142:148" x14ac:dyDescent="0.25">
      <c r="EL2154">
        <v>2147</v>
      </c>
      <c r="EM2154" t="e">
        <v>#REF!</v>
      </c>
      <c r="EN2154" t="e">
        <v>#REF!</v>
      </c>
      <c r="EP2154" t="e">
        <f t="shared" si="135"/>
        <v>#REF!</v>
      </c>
      <c r="EQ2154" t="e">
        <f t="shared" si="136"/>
        <v>#REF!</v>
      </c>
      <c r="ER2154" t="e">
        <f t="shared" si="137"/>
        <v>#REF!</v>
      </c>
    </row>
    <row r="2155" spans="142:148" x14ac:dyDescent="0.25">
      <c r="EL2155">
        <v>2148</v>
      </c>
      <c r="EM2155" t="e">
        <v>#REF!</v>
      </c>
      <c r="EN2155" t="e">
        <v>#REF!</v>
      </c>
      <c r="EP2155" t="e">
        <f t="shared" si="135"/>
        <v>#REF!</v>
      </c>
      <c r="EQ2155" t="e">
        <f t="shared" si="136"/>
        <v>#REF!</v>
      </c>
      <c r="ER2155" t="e">
        <f t="shared" si="137"/>
        <v>#REF!</v>
      </c>
    </row>
    <row r="2156" spans="142:148" x14ac:dyDescent="0.25">
      <c r="EL2156">
        <v>2149</v>
      </c>
      <c r="EM2156" t="e">
        <v>#REF!</v>
      </c>
      <c r="EN2156" t="e">
        <v>#REF!</v>
      </c>
      <c r="EP2156" t="e">
        <f t="shared" si="135"/>
        <v>#REF!</v>
      </c>
      <c r="EQ2156" t="e">
        <f t="shared" si="136"/>
        <v>#REF!</v>
      </c>
      <c r="ER2156" t="e">
        <f t="shared" si="137"/>
        <v>#REF!</v>
      </c>
    </row>
    <row r="2157" spans="142:148" x14ac:dyDescent="0.25">
      <c r="EL2157">
        <v>2150</v>
      </c>
      <c r="EM2157" t="e">
        <v>#REF!</v>
      </c>
      <c r="EN2157" t="e">
        <v>#REF!</v>
      </c>
      <c r="EP2157" t="e">
        <f t="shared" si="135"/>
        <v>#REF!</v>
      </c>
      <c r="EQ2157" t="e">
        <f t="shared" si="136"/>
        <v>#REF!</v>
      </c>
      <c r="ER2157" t="e">
        <f t="shared" si="137"/>
        <v>#REF!</v>
      </c>
    </row>
    <row r="2158" spans="142:148" x14ac:dyDescent="0.25">
      <c r="EL2158">
        <v>2151</v>
      </c>
      <c r="EM2158" t="e">
        <v>#REF!</v>
      </c>
      <c r="EN2158" t="e">
        <v>#REF!</v>
      </c>
      <c r="EP2158" t="e">
        <f t="shared" si="135"/>
        <v>#REF!</v>
      </c>
      <c r="EQ2158" t="e">
        <f t="shared" si="136"/>
        <v>#REF!</v>
      </c>
      <c r="ER2158" t="e">
        <f t="shared" si="137"/>
        <v>#REF!</v>
      </c>
    </row>
    <row r="2159" spans="142:148" x14ac:dyDescent="0.25">
      <c r="EL2159">
        <v>2152</v>
      </c>
      <c r="EM2159" t="e">
        <v>#REF!</v>
      </c>
      <c r="EN2159" t="e">
        <v>#REF!</v>
      </c>
      <c r="EP2159" t="e">
        <f t="shared" si="135"/>
        <v>#REF!</v>
      </c>
      <c r="EQ2159" t="e">
        <f t="shared" si="136"/>
        <v>#REF!</v>
      </c>
      <c r="ER2159" t="e">
        <f t="shared" si="137"/>
        <v>#REF!</v>
      </c>
    </row>
    <row r="2160" spans="142:148" x14ac:dyDescent="0.25">
      <c r="EL2160">
        <v>2153</v>
      </c>
      <c r="EM2160" t="e">
        <v>#REF!</v>
      </c>
      <c r="EN2160" t="e">
        <v>#REF!</v>
      </c>
      <c r="EP2160" t="e">
        <f t="shared" si="135"/>
        <v>#REF!</v>
      </c>
      <c r="EQ2160" t="e">
        <f t="shared" si="136"/>
        <v>#REF!</v>
      </c>
      <c r="ER2160" t="e">
        <f t="shared" si="137"/>
        <v>#REF!</v>
      </c>
    </row>
    <row r="2161" spans="142:148" x14ac:dyDescent="0.25">
      <c r="EL2161">
        <v>2154</v>
      </c>
      <c r="EM2161" t="e">
        <v>#REF!</v>
      </c>
      <c r="EN2161" t="e">
        <v>#REF!</v>
      </c>
      <c r="EP2161" t="e">
        <f t="shared" si="135"/>
        <v>#REF!</v>
      </c>
      <c r="EQ2161" t="e">
        <f t="shared" si="136"/>
        <v>#REF!</v>
      </c>
      <c r="ER2161" t="e">
        <f t="shared" si="137"/>
        <v>#REF!</v>
      </c>
    </row>
    <row r="2162" spans="142:148" x14ac:dyDescent="0.25">
      <c r="EL2162">
        <v>2155</v>
      </c>
      <c r="EM2162" t="e">
        <v>#REF!</v>
      </c>
      <c r="EN2162" t="e">
        <v>#REF!</v>
      </c>
      <c r="EP2162" t="e">
        <f t="shared" si="135"/>
        <v>#REF!</v>
      </c>
      <c r="EQ2162" t="e">
        <f t="shared" si="136"/>
        <v>#REF!</v>
      </c>
      <c r="ER2162" t="e">
        <f t="shared" si="137"/>
        <v>#REF!</v>
      </c>
    </row>
    <row r="2163" spans="142:148" x14ac:dyDescent="0.25">
      <c r="EL2163">
        <v>2156</v>
      </c>
      <c r="EM2163" t="e">
        <v>#REF!</v>
      </c>
      <c r="EN2163" t="e">
        <v>#REF!</v>
      </c>
      <c r="EP2163" t="e">
        <f t="shared" si="135"/>
        <v>#REF!</v>
      </c>
      <c r="EQ2163" t="e">
        <f t="shared" si="136"/>
        <v>#REF!</v>
      </c>
      <c r="ER2163" t="e">
        <f t="shared" si="137"/>
        <v>#REF!</v>
      </c>
    </row>
    <row r="2164" spans="142:148" x14ac:dyDescent="0.25">
      <c r="EL2164">
        <v>2157</v>
      </c>
      <c r="EM2164" t="e">
        <v>#REF!</v>
      </c>
      <c r="EN2164" t="e">
        <v>#REF!</v>
      </c>
      <c r="EP2164" t="e">
        <f t="shared" si="135"/>
        <v>#REF!</v>
      </c>
      <c r="EQ2164" t="e">
        <f t="shared" si="136"/>
        <v>#REF!</v>
      </c>
      <c r="ER2164" t="e">
        <f t="shared" si="137"/>
        <v>#REF!</v>
      </c>
    </row>
    <row r="2165" spans="142:148" x14ac:dyDescent="0.25">
      <c r="EL2165">
        <v>2158</v>
      </c>
      <c r="EM2165" t="e">
        <v>#REF!</v>
      </c>
      <c r="EN2165" t="e">
        <v>#REF!</v>
      </c>
      <c r="EP2165" t="e">
        <f t="shared" si="135"/>
        <v>#REF!</v>
      </c>
      <c r="EQ2165" t="e">
        <f t="shared" si="136"/>
        <v>#REF!</v>
      </c>
      <c r="ER2165" t="e">
        <f t="shared" si="137"/>
        <v>#REF!</v>
      </c>
    </row>
    <row r="2166" spans="142:148" x14ac:dyDescent="0.25">
      <c r="EL2166">
        <v>2159</v>
      </c>
      <c r="EM2166" t="e">
        <v>#REF!</v>
      </c>
      <c r="EN2166" t="e">
        <v>#REF!</v>
      </c>
      <c r="EP2166" t="e">
        <f t="shared" si="135"/>
        <v>#REF!</v>
      </c>
      <c r="EQ2166" t="e">
        <f t="shared" si="136"/>
        <v>#REF!</v>
      </c>
      <c r="ER2166" t="e">
        <f t="shared" si="137"/>
        <v>#REF!</v>
      </c>
    </row>
    <row r="2167" spans="142:148" x14ac:dyDescent="0.25">
      <c r="EL2167">
        <v>2160</v>
      </c>
      <c r="EM2167" t="e">
        <v>#REF!</v>
      </c>
      <c r="EN2167" t="e">
        <v>#REF!</v>
      </c>
      <c r="EP2167" t="e">
        <f t="shared" si="135"/>
        <v>#REF!</v>
      </c>
      <c r="EQ2167" t="e">
        <f t="shared" si="136"/>
        <v>#REF!</v>
      </c>
      <c r="ER2167" t="e">
        <f t="shared" si="137"/>
        <v>#REF!</v>
      </c>
    </row>
    <row r="2168" spans="142:148" x14ac:dyDescent="0.25">
      <c r="EL2168">
        <v>2161</v>
      </c>
      <c r="EM2168" t="e">
        <v>#REF!</v>
      </c>
      <c r="EN2168" t="e">
        <v>#REF!</v>
      </c>
      <c r="EP2168" t="e">
        <f t="shared" si="135"/>
        <v>#REF!</v>
      </c>
      <c r="EQ2168" t="e">
        <f t="shared" si="136"/>
        <v>#REF!</v>
      </c>
      <c r="ER2168" t="e">
        <f t="shared" si="137"/>
        <v>#REF!</v>
      </c>
    </row>
    <row r="2169" spans="142:148" x14ac:dyDescent="0.25">
      <c r="EL2169">
        <v>2162</v>
      </c>
      <c r="EM2169" t="e">
        <v>#REF!</v>
      </c>
      <c r="EN2169" t="e">
        <v>#REF!</v>
      </c>
      <c r="EP2169" t="e">
        <f t="shared" si="135"/>
        <v>#REF!</v>
      </c>
      <c r="EQ2169" t="e">
        <f t="shared" si="136"/>
        <v>#REF!</v>
      </c>
      <c r="ER2169" t="e">
        <f t="shared" si="137"/>
        <v>#REF!</v>
      </c>
    </row>
    <row r="2170" spans="142:148" x14ac:dyDescent="0.25">
      <c r="EL2170">
        <v>2163</v>
      </c>
      <c r="EM2170" t="e">
        <v>#REF!</v>
      </c>
      <c r="EN2170" t="e">
        <v>#REF!</v>
      </c>
      <c r="EP2170" t="e">
        <f t="shared" si="135"/>
        <v>#REF!</v>
      </c>
      <c r="EQ2170" t="e">
        <f t="shared" si="136"/>
        <v>#REF!</v>
      </c>
      <c r="ER2170" t="e">
        <f t="shared" si="137"/>
        <v>#REF!</v>
      </c>
    </row>
    <row r="2171" spans="142:148" x14ac:dyDescent="0.25">
      <c r="EL2171">
        <v>2164</v>
      </c>
      <c r="EM2171" t="e">
        <v>#REF!</v>
      </c>
      <c r="EN2171" t="e">
        <v>#REF!</v>
      </c>
      <c r="EP2171" t="e">
        <f t="shared" si="135"/>
        <v>#REF!</v>
      </c>
      <c r="EQ2171" t="e">
        <f t="shared" si="136"/>
        <v>#REF!</v>
      </c>
      <c r="ER2171" t="e">
        <f t="shared" si="137"/>
        <v>#REF!</v>
      </c>
    </row>
    <row r="2172" spans="142:148" x14ac:dyDescent="0.25">
      <c r="EL2172">
        <v>2165</v>
      </c>
      <c r="EM2172" t="e">
        <v>#REF!</v>
      </c>
      <c r="EN2172" t="e">
        <v>#REF!</v>
      </c>
      <c r="EP2172" t="e">
        <f t="shared" si="135"/>
        <v>#REF!</v>
      </c>
      <c r="EQ2172" t="e">
        <f t="shared" si="136"/>
        <v>#REF!</v>
      </c>
      <c r="ER2172" t="e">
        <f t="shared" si="137"/>
        <v>#REF!</v>
      </c>
    </row>
    <row r="2173" spans="142:148" x14ac:dyDescent="0.25">
      <c r="EL2173">
        <v>2166</v>
      </c>
      <c r="EM2173" t="e">
        <v>#REF!</v>
      </c>
      <c r="EN2173" t="e">
        <v>#REF!</v>
      </c>
      <c r="EP2173" t="e">
        <f t="shared" si="135"/>
        <v>#REF!</v>
      </c>
      <c r="EQ2173" t="e">
        <f t="shared" si="136"/>
        <v>#REF!</v>
      </c>
      <c r="ER2173" t="e">
        <f t="shared" si="137"/>
        <v>#REF!</v>
      </c>
    </row>
    <row r="2174" spans="142:148" x14ac:dyDescent="0.25">
      <c r="EL2174">
        <v>2167</v>
      </c>
      <c r="EM2174" t="e">
        <v>#REF!</v>
      </c>
      <c r="EN2174" t="e">
        <v>#REF!</v>
      </c>
      <c r="EP2174" t="e">
        <f t="shared" si="135"/>
        <v>#REF!</v>
      </c>
      <c r="EQ2174" t="e">
        <f t="shared" si="136"/>
        <v>#REF!</v>
      </c>
      <c r="ER2174" t="e">
        <f t="shared" si="137"/>
        <v>#REF!</v>
      </c>
    </row>
    <row r="2175" spans="142:148" x14ac:dyDescent="0.25">
      <c r="EL2175">
        <v>2168</v>
      </c>
      <c r="EM2175" t="e">
        <v>#REF!</v>
      </c>
      <c r="EN2175" t="e">
        <v>#REF!</v>
      </c>
      <c r="EP2175" t="e">
        <f t="shared" si="135"/>
        <v>#REF!</v>
      </c>
      <c r="EQ2175" t="e">
        <f t="shared" si="136"/>
        <v>#REF!</v>
      </c>
      <c r="ER2175" t="e">
        <f t="shared" si="137"/>
        <v>#REF!</v>
      </c>
    </row>
    <row r="2176" spans="142:148" x14ac:dyDescent="0.25">
      <c r="EL2176">
        <v>2169</v>
      </c>
      <c r="EM2176" t="e">
        <v>#REF!</v>
      </c>
      <c r="EN2176" t="e">
        <v>#REF!</v>
      </c>
      <c r="EP2176" t="e">
        <f t="shared" si="135"/>
        <v>#REF!</v>
      </c>
      <c r="EQ2176" t="e">
        <f t="shared" si="136"/>
        <v>#REF!</v>
      </c>
      <c r="ER2176" t="e">
        <f t="shared" si="137"/>
        <v>#REF!</v>
      </c>
    </row>
    <row r="2177" spans="142:148" x14ac:dyDescent="0.25">
      <c r="EL2177">
        <v>2170</v>
      </c>
      <c r="EM2177" t="e">
        <v>#REF!</v>
      </c>
      <c r="EN2177" t="e">
        <v>#REF!</v>
      </c>
      <c r="EP2177" t="e">
        <f t="shared" si="135"/>
        <v>#REF!</v>
      </c>
      <c r="EQ2177" t="e">
        <f t="shared" si="136"/>
        <v>#REF!</v>
      </c>
      <c r="ER2177" t="e">
        <f t="shared" si="137"/>
        <v>#REF!</v>
      </c>
    </row>
    <row r="2178" spans="142:148" x14ac:dyDescent="0.25">
      <c r="EL2178">
        <v>2171</v>
      </c>
      <c r="EM2178" t="e">
        <v>#REF!</v>
      </c>
      <c r="EN2178" t="e">
        <v>#REF!</v>
      </c>
      <c r="EP2178" t="e">
        <f t="shared" si="135"/>
        <v>#REF!</v>
      </c>
      <c r="EQ2178" t="e">
        <f t="shared" si="136"/>
        <v>#REF!</v>
      </c>
      <c r="ER2178" t="e">
        <f t="shared" si="137"/>
        <v>#REF!</v>
      </c>
    </row>
    <row r="2179" spans="142:148" x14ac:dyDescent="0.25">
      <c r="EL2179">
        <v>2172</v>
      </c>
      <c r="EM2179" t="e">
        <v>#REF!</v>
      </c>
      <c r="EN2179" t="e">
        <v>#REF!</v>
      </c>
      <c r="EP2179" t="e">
        <f t="shared" si="135"/>
        <v>#REF!</v>
      </c>
      <c r="EQ2179" t="e">
        <f t="shared" si="136"/>
        <v>#REF!</v>
      </c>
      <c r="ER2179" t="e">
        <f t="shared" si="137"/>
        <v>#REF!</v>
      </c>
    </row>
    <row r="2180" spans="142:148" x14ac:dyDescent="0.25">
      <c r="EL2180">
        <v>2173</v>
      </c>
      <c r="EM2180" t="e">
        <v>#REF!</v>
      </c>
      <c r="EN2180" t="e">
        <v>#REF!</v>
      </c>
      <c r="EP2180" t="e">
        <f t="shared" si="135"/>
        <v>#REF!</v>
      </c>
      <c r="EQ2180" t="e">
        <f t="shared" si="136"/>
        <v>#REF!</v>
      </c>
      <c r="ER2180" t="e">
        <f t="shared" si="137"/>
        <v>#REF!</v>
      </c>
    </row>
    <row r="2181" spans="142:148" x14ac:dyDescent="0.25">
      <c r="EL2181">
        <v>2174</v>
      </c>
      <c r="EM2181" t="e">
        <v>#REF!</v>
      </c>
      <c r="EN2181" t="e">
        <v>#REF!</v>
      </c>
      <c r="EP2181" t="e">
        <f t="shared" si="135"/>
        <v>#REF!</v>
      </c>
      <c r="EQ2181" t="e">
        <f t="shared" si="136"/>
        <v>#REF!</v>
      </c>
      <c r="ER2181" t="e">
        <f t="shared" si="137"/>
        <v>#REF!</v>
      </c>
    </row>
    <row r="2182" spans="142:148" x14ac:dyDescent="0.25">
      <c r="EL2182">
        <v>2175</v>
      </c>
      <c r="EM2182" t="e">
        <v>#REF!</v>
      </c>
      <c r="EN2182" t="e">
        <v>#REF!</v>
      </c>
      <c r="EP2182" t="e">
        <f t="shared" si="135"/>
        <v>#REF!</v>
      </c>
      <c r="EQ2182" t="e">
        <f t="shared" si="136"/>
        <v>#REF!</v>
      </c>
      <c r="ER2182" t="e">
        <f t="shared" si="137"/>
        <v>#REF!</v>
      </c>
    </row>
    <row r="2183" spans="142:148" x14ac:dyDescent="0.25">
      <c r="EL2183">
        <v>2176</v>
      </c>
      <c r="EM2183" t="e">
        <v>#REF!</v>
      </c>
      <c r="EN2183" t="e">
        <v>#REF!</v>
      </c>
      <c r="EP2183" t="e">
        <f t="shared" si="135"/>
        <v>#REF!</v>
      </c>
      <c r="EQ2183" t="e">
        <f t="shared" si="136"/>
        <v>#REF!</v>
      </c>
      <c r="ER2183" t="e">
        <f t="shared" si="137"/>
        <v>#REF!</v>
      </c>
    </row>
    <row r="2184" spans="142:148" x14ac:dyDescent="0.25">
      <c r="EL2184">
        <v>2177</v>
      </c>
      <c r="EM2184" t="e">
        <v>#REF!</v>
      </c>
      <c r="EN2184" t="e">
        <v>#REF!</v>
      </c>
      <c r="EP2184" t="e">
        <f t="shared" si="135"/>
        <v>#REF!</v>
      </c>
      <c r="EQ2184" t="e">
        <f t="shared" si="136"/>
        <v>#REF!</v>
      </c>
      <c r="ER2184" t="e">
        <f t="shared" si="137"/>
        <v>#REF!</v>
      </c>
    </row>
    <row r="2185" spans="142:148" x14ac:dyDescent="0.25">
      <c r="EL2185">
        <v>2178</v>
      </c>
      <c r="EM2185" t="e">
        <v>#REF!</v>
      </c>
      <c r="EN2185" t="e">
        <v>#REF!</v>
      </c>
      <c r="EP2185" t="e">
        <f t="shared" si="135"/>
        <v>#REF!</v>
      </c>
      <c r="EQ2185" t="e">
        <f t="shared" si="136"/>
        <v>#REF!</v>
      </c>
      <c r="ER2185" t="e">
        <f t="shared" si="137"/>
        <v>#REF!</v>
      </c>
    </row>
    <row r="2186" spans="142:148" x14ac:dyDescent="0.25">
      <c r="EL2186">
        <v>2179</v>
      </c>
      <c r="EM2186" t="e">
        <v>#REF!</v>
      </c>
      <c r="EN2186" t="e">
        <v>#REF!</v>
      </c>
      <c r="EP2186" t="e">
        <f t="shared" si="135"/>
        <v>#REF!</v>
      </c>
      <c r="EQ2186" t="e">
        <f t="shared" si="136"/>
        <v>#REF!</v>
      </c>
      <c r="ER2186" t="e">
        <f t="shared" si="137"/>
        <v>#REF!</v>
      </c>
    </row>
    <row r="2187" spans="142:148" x14ac:dyDescent="0.25">
      <c r="EL2187">
        <v>2180</v>
      </c>
      <c r="EM2187" t="e">
        <v>#REF!</v>
      </c>
      <c r="EN2187" t="e">
        <v>#REF!</v>
      </c>
      <c r="EP2187" t="e">
        <f t="shared" si="135"/>
        <v>#REF!</v>
      </c>
      <c r="EQ2187" t="e">
        <f t="shared" si="136"/>
        <v>#REF!</v>
      </c>
      <c r="ER2187" t="e">
        <f t="shared" si="137"/>
        <v>#REF!</v>
      </c>
    </row>
    <row r="2188" spans="142:148" x14ac:dyDescent="0.25">
      <c r="EL2188">
        <v>2181</v>
      </c>
      <c r="EM2188" t="e">
        <v>#REF!</v>
      </c>
      <c r="EN2188" t="e">
        <v>#REF!</v>
      </c>
      <c r="EP2188" t="e">
        <f t="shared" si="135"/>
        <v>#REF!</v>
      </c>
      <c r="EQ2188" t="e">
        <f t="shared" si="136"/>
        <v>#REF!</v>
      </c>
      <c r="ER2188" t="e">
        <f t="shared" si="137"/>
        <v>#REF!</v>
      </c>
    </row>
    <row r="2189" spans="142:148" x14ac:dyDescent="0.25">
      <c r="EL2189">
        <v>2182</v>
      </c>
      <c r="EM2189" t="e">
        <v>#REF!</v>
      </c>
      <c r="EN2189" t="e">
        <v>#REF!</v>
      </c>
      <c r="EP2189" t="e">
        <f t="shared" si="135"/>
        <v>#REF!</v>
      </c>
      <c r="EQ2189" t="e">
        <f t="shared" si="136"/>
        <v>#REF!</v>
      </c>
      <c r="ER2189" t="e">
        <f t="shared" si="137"/>
        <v>#REF!</v>
      </c>
    </row>
    <row r="2190" spans="142:148" x14ac:dyDescent="0.25">
      <c r="EL2190">
        <v>2183</v>
      </c>
      <c r="EM2190" t="e">
        <v>#REF!</v>
      </c>
      <c r="EN2190" t="e">
        <v>#REF!</v>
      </c>
      <c r="EP2190" t="e">
        <f t="shared" si="135"/>
        <v>#REF!</v>
      </c>
      <c r="EQ2190" t="e">
        <f t="shared" si="136"/>
        <v>#REF!</v>
      </c>
      <c r="ER2190" t="e">
        <f t="shared" si="137"/>
        <v>#REF!</v>
      </c>
    </row>
    <row r="2191" spans="142:148" x14ac:dyDescent="0.25">
      <c r="EL2191">
        <v>2184</v>
      </c>
      <c r="EM2191" t="e">
        <v>#REF!</v>
      </c>
      <c r="EN2191" t="e">
        <v>#REF!</v>
      </c>
      <c r="EP2191" t="e">
        <f t="shared" si="135"/>
        <v>#REF!</v>
      </c>
      <c r="EQ2191" t="e">
        <f t="shared" si="136"/>
        <v>#REF!</v>
      </c>
      <c r="ER2191" t="e">
        <f t="shared" si="137"/>
        <v>#REF!</v>
      </c>
    </row>
    <row r="2192" spans="142:148" x14ac:dyDescent="0.25">
      <c r="EL2192">
        <v>2185</v>
      </c>
      <c r="EM2192" t="e">
        <v>#REF!</v>
      </c>
      <c r="EN2192" t="e">
        <v>#REF!</v>
      </c>
      <c r="EP2192" t="e">
        <f t="shared" si="135"/>
        <v>#REF!</v>
      </c>
      <c r="EQ2192" t="e">
        <f t="shared" si="136"/>
        <v>#REF!</v>
      </c>
      <c r="ER2192" t="e">
        <f t="shared" si="137"/>
        <v>#REF!</v>
      </c>
    </row>
    <row r="2193" spans="142:148" x14ac:dyDescent="0.25">
      <c r="EL2193">
        <v>2186</v>
      </c>
      <c r="EM2193" t="e">
        <v>#REF!</v>
      </c>
      <c r="EN2193" t="e">
        <v>#REF!</v>
      </c>
      <c r="EP2193" t="e">
        <f t="shared" si="135"/>
        <v>#REF!</v>
      </c>
      <c r="EQ2193" t="e">
        <f t="shared" si="136"/>
        <v>#REF!</v>
      </c>
      <c r="ER2193" t="e">
        <f t="shared" si="137"/>
        <v>#REF!</v>
      </c>
    </row>
    <row r="2194" spans="142:148" x14ac:dyDescent="0.25">
      <c r="EL2194">
        <v>2187</v>
      </c>
      <c r="EM2194" t="e">
        <v>#REF!</v>
      </c>
      <c r="EN2194" t="e">
        <v>#REF!</v>
      </c>
      <c r="EP2194" t="e">
        <f t="shared" si="135"/>
        <v>#REF!</v>
      </c>
      <c r="EQ2194" t="e">
        <f t="shared" si="136"/>
        <v>#REF!</v>
      </c>
      <c r="ER2194" t="e">
        <f t="shared" si="137"/>
        <v>#REF!</v>
      </c>
    </row>
    <row r="2195" spans="142:148" x14ac:dyDescent="0.25">
      <c r="EL2195">
        <v>2188</v>
      </c>
      <c r="EM2195" t="e">
        <v>#REF!</v>
      </c>
      <c r="EN2195" t="e">
        <v>#REF!</v>
      </c>
      <c r="EP2195" t="e">
        <f t="shared" si="135"/>
        <v>#REF!</v>
      </c>
      <c r="EQ2195" t="e">
        <f t="shared" si="136"/>
        <v>#REF!</v>
      </c>
      <c r="ER2195" t="e">
        <f t="shared" si="137"/>
        <v>#REF!</v>
      </c>
    </row>
    <row r="2196" spans="142:148" x14ac:dyDescent="0.25">
      <c r="EL2196">
        <v>2189</v>
      </c>
      <c r="EM2196" t="e">
        <v>#REF!</v>
      </c>
      <c r="EN2196" t="e">
        <v>#REF!</v>
      </c>
      <c r="EP2196" t="e">
        <f t="shared" si="135"/>
        <v>#REF!</v>
      </c>
      <c r="EQ2196" t="e">
        <f t="shared" si="136"/>
        <v>#REF!</v>
      </c>
      <c r="ER2196" t="e">
        <f t="shared" si="137"/>
        <v>#REF!</v>
      </c>
    </row>
    <row r="2197" spans="142:148" x14ac:dyDescent="0.25">
      <c r="EL2197">
        <v>2190</v>
      </c>
      <c r="EM2197" t="e">
        <v>#REF!</v>
      </c>
      <c r="EN2197" t="e">
        <v>#REF!</v>
      </c>
      <c r="EP2197" t="e">
        <f t="shared" si="135"/>
        <v>#REF!</v>
      </c>
      <c r="EQ2197" t="e">
        <f t="shared" si="136"/>
        <v>#REF!</v>
      </c>
      <c r="ER2197" t="e">
        <f t="shared" si="137"/>
        <v>#REF!</v>
      </c>
    </row>
    <row r="2198" spans="142:148" x14ac:dyDescent="0.25">
      <c r="EL2198">
        <v>2191</v>
      </c>
      <c r="EM2198" t="e">
        <v>#REF!</v>
      </c>
      <c r="EN2198" t="e">
        <v>#REF!</v>
      </c>
      <c r="EP2198" t="e">
        <f t="shared" si="135"/>
        <v>#REF!</v>
      </c>
      <c r="EQ2198" t="e">
        <f t="shared" si="136"/>
        <v>#REF!</v>
      </c>
      <c r="ER2198" t="e">
        <f t="shared" si="137"/>
        <v>#REF!</v>
      </c>
    </row>
    <row r="2199" spans="142:148" x14ac:dyDescent="0.25">
      <c r="EL2199">
        <v>2192</v>
      </c>
      <c r="EM2199" t="e">
        <v>#REF!</v>
      </c>
      <c r="EN2199" t="e">
        <v>#REF!</v>
      </c>
      <c r="EP2199" t="e">
        <f t="shared" si="135"/>
        <v>#REF!</v>
      </c>
      <c r="EQ2199" t="e">
        <f t="shared" si="136"/>
        <v>#REF!</v>
      </c>
      <c r="ER2199" t="e">
        <f t="shared" si="137"/>
        <v>#REF!</v>
      </c>
    </row>
    <row r="2200" spans="142:148" x14ac:dyDescent="0.25">
      <c r="EL2200">
        <v>2193</v>
      </c>
      <c r="EM2200" t="e">
        <v>#REF!</v>
      </c>
      <c r="EN2200" t="e">
        <v>#REF!</v>
      </c>
      <c r="EP2200" t="e">
        <f t="shared" ref="EP2200:EP2263" si="138">IF(EM2200&gt;EN2200,1,0)</f>
        <v>#REF!</v>
      </c>
      <c r="EQ2200" t="e">
        <f t="shared" ref="EQ2200:EQ2263" si="139">IF(EP2200&gt;0,0,1)</f>
        <v>#REF!</v>
      </c>
      <c r="ER2200" t="e">
        <f t="shared" ref="ER2200:ER2263" si="140">IF(EM2200&gt;EN2200,EM2200-EN2200,EN2200-EM2200)</f>
        <v>#REF!</v>
      </c>
    </row>
    <row r="2201" spans="142:148" x14ac:dyDescent="0.25">
      <c r="EL2201">
        <v>2194</v>
      </c>
      <c r="EM2201" t="e">
        <v>#REF!</v>
      </c>
      <c r="EN2201" t="e">
        <v>#REF!</v>
      </c>
      <c r="EP2201" t="e">
        <f t="shared" si="138"/>
        <v>#REF!</v>
      </c>
      <c r="EQ2201" t="e">
        <f t="shared" si="139"/>
        <v>#REF!</v>
      </c>
      <c r="ER2201" t="e">
        <f t="shared" si="140"/>
        <v>#REF!</v>
      </c>
    </row>
    <row r="2202" spans="142:148" x14ac:dyDescent="0.25">
      <c r="EL2202">
        <v>2195</v>
      </c>
      <c r="EM2202" t="e">
        <v>#REF!</v>
      </c>
      <c r="EN2202" t="e">
        <v>#REF!</v>
      </c>
      <c r="EP2202" t="e">
        <f t="shared" si="138"/>
        <v>#REF!</v>
      </c>
      <c r="EQ2202" t="e">
        <f t="shared" si="139"/>
        <v>#REF!</v>
      </c>
      <c r="ER2202" t="e">
        <f t="shared" si="140"/>
        <v>#REF!</v>
      </c>
    </row>
    <row r="2203" spans="142:148" x14ac:dyDescent="0.25">
      <c r="EL2203">
        <v>2196</v>
      </c>
      <c r="EM2203" t="e">
        <v>#REF!</v>
      </c>
      <c r="EN2203" t="e">
        <v>#REF!</v>
      </c>
      <c r="EP2203" t="e">
        <f t="shared" si="138"/>
        <v>#REF!</v>
      </c>
      <c r="EQ2203" t="e">
        <f t="shared" si="139"/>
        <v>#REF!</v>
      </c>
      <c r="ER2203" t="e">
        <f t="shared" si="140"/>
        <v>#REF!</v>
      </c>
    </row>
    <row r="2204" spans="142:148" x14ac:dyDescent="0.25">
      <c r="EL2204">
        <v>2197</v>
      </c>
      <c r="EM2204" t="e">
        <v>#REF!</v>
      </c>
      <c r="EN2204" t="e">
        <v>#REF!</v>
      </c>
      <c r="EP2204" t="e">
        <f t="shared" si="138"/>
        <v>#REF!</v>
      </c>
      <c r="EQ2204" t="e">
        <f t="shared" si="139"/>
        <v>#REF!</v>
      </c>
      <c r="ER2204" t="e">
        <f t="shared" si="140"/>
        <v>#REF!</v>
      </c>
    </row>
    <row r="2205" spans="142:148" x14ac:dyDescent="0.25">
      <c r="EL2205">
        <v>2198</v>
      </c>
      <c r="EM2205" t="e">
        <v>#REF!</v>
      </c>
      <c r="EN2205" t="e">
        <v>#REF!</v>
      </c>
      <c r="EP2205" t="e">
        <f t="shared" si="138"/>
        <v>#REF!</v>
      </c>
      <c r="EQ2205" t="e">
        <f t="shared" si="139"/>
        <v>#REF!</v>
      </c>
      <c r="ER2205" t="e">
        <f t="shared" si="140"/>
        <v>#REF!</v>
      </c>
    </row>
    <row r="2206" spans="142:148" x14ac:dyDescent="0.25">
      <c r="EL2206">
        <v>2199</v>
      </c>
      <c r="EM2206" t="e">
        <v>#REF!</v>
      </c>
      <c r="EN2206" t="e">
        <v>#REF!</v>
      </c>
      <c r="EP2206" t="e">
        <f t="shared" si="138"/>
        <v>#REF!</v>
      </c>
      <c r="EQ2206" t="e">
        <f t="shared" si="139"/>
        <v>#REF!</v>
      </c>
      <c r="ER2206" t="e">
        <f t="shared" si="140"/>
        <v>#REF!</v>
      </c>
    </row>
    <row r="2207" spans="142:148" x14ac:dyDescent="0.25">
      <c r="EL2207">
        <v>2200</v>
      </c>
      <c r="EM2207" t="e">
        <v>#REF!</v>
      </c>
      <c r="EN2207" t="e">
        <v>#REF!</v>
      </c>
      <c r="EP2207" t="e">
        <f t="shared" si="138"/>
        <v>#REF!</v>
      </c>
      <c r="EQ2207" t="e">
        <f t="shared" si="139"/>
        <v>#REF!</v>
      </c>
      <c r="ER2207" t="e">
        <f t="shared" si="140"/>
        <v>#REF!</v>
      </c>
    </row>
    <row r="2208" spans="142:148" x14ac:dyDescent="0.25">
      <c r="EL2208">
        <v>2201</v>
      </c>
      <c r="EM2208" t="e">
        <v>#REF!</v>
      </c>
      <c r="EN2208" t="e">
        <v>#REF!</v>
      </c>
      <c r="EP2208" t="e">
        <f t="shared" si="138"/>
        <v>#REF!</v>
      </c>
      <c r="EQ2208" t="e">
        <f t="shared" si="139"/>
        <v>#REF!</v>
      </c>
      <c r="ER2208" t="e">
        <f t="shared" si="140"/>
        <v>#REF!</v>
      </c>
    </row>
    <row r="2209" spans="142:148" x14ac:dyDescent="0.25">
      <c r="EL2209">
        <v>2202</v>
      </c>
      <c r="EM2209" t="e">
        <v>#REF!</v>
      </c>
      <c r="EN2209" t="e">
        <v>#REF!</v>
      </c>
      <c r="EP2209" t="e">
        <f t="shared" si="138"/>
        <v>#REF!</v>
      </c>
      <c r="EQ2209" t="e">
        <f t="shared" si="139"/>
        <v>#REF!</v>
      </c>
      <c r="ER2209" t="e">
        <f t="shared" si="140"/>
        <v>#REF!</v>
      </c>
    </row>
    <row r="2210" spans="142:148" x14ac:dyDescent="0.25">
      <c r="EL2210">
        <v>2203</v>
      </c>
      <c r="EM2210" t="e">
        <v>#REF!</v>
      </c>
      <c r="EN2210" t="e">
        <v>#REF!</v>
      </c>
      <c r="EP2210" t="e">
        <f t="shared" si="138"/>
        <v>#REF!</v>
      </c>
      <c r="EQ2210" t="e">
        <f t="shared" si="139"/>
        <v>#REF!</v>
      </c>
      <c r="ER2210" t="e">
        <f t="shared" si="140"/>
        <v>#REF!</v>
      </c>
    </row>
    <row r="2211" spans="142:148" x14ac:dyDescent="0.25">
      <c r="EL2211">
        <v>2204</v>
      </c>
      <c r="EM2211" t="e">
        <v>#REF!</v>
      </c>
      <c r="EN2211" t="e">
        <v>#REF!</v>
      </c>
      <c r="EP2211" t="e">
        <f t="shared" si="138"/>
        <v>#REF!</v>
      </c>
      <c r="EQ2211" t="e">
        <f t="shared" si="139"/>
        <v>#REF!</v>
      </c>
      <c r="ER2211" t="e">
        <f t="shared" si="140"/>
        <v>#REF!</v>
      </c>
    </row>
    <row r="2212" spans="142:148" x14ac:dyDescent="0.25">
      <c r="EL2212">
        <v>2205</v>
      </c>
      <c r="EM2212" t="e">
        <v>#REF!</v>
      </c>
      <c r="EN2212" t="e">
        <v>#REF!</v>
      </c>
      <c r="EP2212" t="e">
        <f t="shared" si="138"/>
        <v>#REF!</v>
      </c>
      <c r="EQ2212" t="e">
        <f t="shared" si="139"/>
        <v>#REF!</v>
      </c>
      <c r="ER2212" t="e">
        <f t="shared" si="140"/>
        <v>#REF!</v>
      </c>
    </row>
    <row r="2213" spans="142:148" x14ac:dyDescent="0.25">
      <c r="EL2213">
        <v>2206</v>
      </c>
      <c r="EM2213" t="e">
        <v>#REF!</v>
      </c>
      <c r="EN2213" t="e">
        <v>#REF!</v>
      </c>
      <c r="EP2213" t="e">
        <f t="shared" si="138"/>
        <v>#REF!</v>
      </c>
      <c r="EQ2213" t="e">
        <f t="shared" si="139"/>
        <v>#REF!</v>
      </c>
      <c r="ER2213" t="e">
        <f t="shared" si="140"/>
        <v>#REF!</v>
      </c>
    </row>
    <row r="2214" spans="142:148" x14ac:dyDescent="0.25">
      <c r="EL2214">
        <v>2207</v>
      </c>
      <c r="EM2214" t="e">
        <v>#REF!</v>
      </c>
      <c r="EN2214" t="e">
        <v>#REF!</v>
      </c>
      <c r="EP2214" t="e">
        <f t="shared" si="138"/>
        <v>#REF!</v>
      </c>
      <c r="EQ2214" t="e">
        <f t="shared" si="139"/>
        <v>#REF!</v>
      </c>
      <c r="ER2214" t="e">
        <f t="shared" si="140"/>
        <v>#REF!</v>
      </c>
    </row>
    <row r="2215" spans="142:148" x14ac:dyDescent="0.25">
      <c r="EL2215">
        <v>2208</v>
      </c>
      <c r="EM2215" t="e">
        <v>#REF!</v>
      </c>
      <c r="EN2215" t="e">
        <v>#REF!</v>
      </c>
      <c r="EP2215" t="e">
        <f t="shared" si="138"/>
        <v>#REF!</v>
      </c>
      <c r="EQ2215" t="e">
        <f t="shared" si="139"/>
        <v>#REF!</v>
      </c>
      <c r="ER2215" t="e">
        <f t="shared" si="140"/>
        <v>#REF!</v>
      </c>
    </row>
    <row r="2216" spans="142:148" x14ac:dyDescent="0.25">
      <c r="EL2216">
        <v>2209</v>
      </c>
      <c r="EM2216" t="e">
        <v>#REF!</v>
      </c>
      <c r="EN2216" t="e">
        <v>#REF!</v>
      </c>
      <c r="EP2216" t="e">
        <f t="shared" si="138"/>
        <v>#REF!</v>
      </c>
      <c r="EQ2216" t="e">
        <f t="shared" si="139"/>
        <v>#REF!</v>
      </c>
      <c r="ER2216" t="e">
        <f t="shared" si="140"/>
        <v>#REF!</v>
      </c>
    </row>
    <row r="2217" spans="142:148" x14ac:dyDescent="0.25">
      <c r="EL2217">
        <v>2210</v>
      </c>
      <c r="EM2217" t="e">
        <v>#REF!</v>
      </c>
      <c r="EN2217" t="e">
        <v>#REF!</v>
      </c>
      <c r="EP2217" t="e">
        <f t="shared" si="138"/>
        <v>#REF!</v>
      </c>
      <c r="EQ2217" t="e">
        <f t="shared" si="139"/>
        <v>#REF!</v>
      </c>
      <c r="ER2217" t="e">
        <f t="shared" si="140"/>
        <v>#REF!</v>
      </c>
    </row>
    <row r="2218" spans="142:148" x14ac:dyDescent="0.25">
      <c r="EL2218">
        <v>2211</v>
      </c>
      <c r="EM2218" t="e">
        <v>#REF!</v>
      </c>
      <c r="EN2218" t="e">
        <v>#REF!</v>
      </c>
      <c r="EP2218" t="e">
        <f t="shared" si="138"/>
        <v>#REF!</v>
      </c>
      <c r="EQ2218" t="e">
        <f t="shared" si="139"/>
        <v>#REF!</v>
      </c>
      <c r="ER2218" t="e">
        <f t="shared" si="140"/>
        <v>#REF!</v>
      </c>
    </row>
    <row r="2219" spans="142:148" x14ac:dyDescent="0.25">
      <c r="EL2219">
        <v>2212</v>
      </c>
      <c r="EM2219" t="e">
        <v>#REF!</v>
      </c>
      <c r="EN2219" t="e">
        <v>#REF!</v>
      </c>
      <c r="EP2219" t="e">
        <f t="shared" si="138"/>
        <v>#REF!</v>
      </c>
      <c r="EQ2219" t="e">
        <f t="shared" si="139"/>
        <v>#REF!</v>
      </c>
      <c r="ER2219" t="e">
        <f t="shared" si="140"/>
        <v>#REF!</v>
      </c>
    </row>
    <row r="2220" spans="142:148" x14ac:dyDescent="0.25">
      <c r="EL2220">
        <v>2213</v>
      </c>
      <c r="EM2220" t="e">
        <v>#REF!</v>
      </c>
      <c r="EN2220" t="e">
        <v>#REF!</v>
      </c>
      <c r="EP2220" t="e">
        <f t="shared" si="138"/>
        <v>#REF!</v>
      </c>
      <c r="EQ2220" t="e">
        <f t="shared" si="139"/>
        <v>#REF!</v>
      </c>
      <c r="ER2220" t="e">
        <f t="shared" si="140"/>
        <v>#REF!</v>
      </c>
    </row>
    <row r="2221" spans="142:148" x14ac:dyDescent="0.25">
      <c r="EL2221">
        <v>2214</v>
      </c>
      <c r="EM2221" t="e">
        <v>#REF!</v>
      </c>
      <c r="EN2221" t="e">
        <v>#REF!</v>
      </c>
      <c r="EP2221" t="e">
        <f t="shared" si="138"/>
        <v>#REF!</v>
      </c>
      <c r="EQ2221" t="e">
        <f t="shared" si="139"/>
        <v>#REF!</v>
      </c>
      <c r="ER2221" t="e">
        <f t="shared" si="140"/>
        <v>#REF!</v>
      </c>
    </row>
    <row r="2222" spans="142:148" x14ac:dyDescent="0.25">
      <c r="EL2222">
        <v>2215</v>
      </c>
      <c r="EM2222" t="e">
        <v>#REF!</v>
      </c>
      <c r="EN2222" t="e">
        <v>#REF!</v>
      </c>
      <c r="EP2222" t="e">
        <f t="shared" si="138"/>
        <v>#REF!</v>
      </c>
      <c r="EQ2222" t="e">
        <f t="shared" si="139"/>
        <v>#REF!</v>
      </c>
      <c r="ER2222" t="e">
        <f t="shared" si="140"/>
        <v>#REF!</v>
      </c>
    </row>
    <row r="2223" spans="142:148" x14ac:dyDescent="0.25">
      <c r="EL2223">
        <v>2216</v>
      </c>
      <c r="EM2223" t="e">
        <v>#REF!</v>
      </c>
      <c r="EN2223" t="e">
        <v>#REF!</v>
      </c>
      <c r="EP2223" t="e">
        <f t="shared" si="138"/>
        <v>#REF!</v>
      </c>
      <c r="EQ2223" t="e">
        <f t="shared" si="139"/>
        <v>#REF!</v>
      </c>
      <c r="ER2223" t="e">
        <f t="shared" si="140"/>
        <v>#REF!</v>
      </c>
    </row>
    <row r="2224" spans="142:148" x14ac:dyDescent="0.25">
      <c r="EL2224">
        <v>2217</v>
      </c>
      <c r="EM2224" t="e">
        <v>#REF!</v>
      </c>
      <c r="EN2224" t="e">
        <v>#REF!</v>
      </c>
      <c r="EP2224" t="e">
        <f t="shared" si="138"/>
        <v>#REF!</v>
      </c>
      <c r="EQ2224" t="e">
        <f t="shared" si="139"/>
        <v>#REF!</v>
      </c>
      <c r="ER2224" t="e">
        <f t="shared" si="140"/>
        <v>#REF!</v>
      </c>
    </row>
    <row r="2225" spans="142:148" x14ac:dyDescent="0.25">
      <c r="EL2225">
        <v>2218</v>
      </c>
      <c r="EM2225" t="e">
        <v>#REF!</v>
      </c>
      <c r="EN2225" t="e">
        <v>#REF!</v>
      </c>
      <c r="EP2225" t="e">
        <f t="shared" si="138"/>
        <v>#REF!</v>
      </c>
      <c r="EQ2225" t="e">
        <f t="shared" si="139"/>
        <v>#REF!</v>
      </c>
      <c r="ER2225" t="e">
        <f t="shared" si="140"/>
        <v>#REF!</v>
      </c>
    </row>
    <row r="2226" spans="142:148" x14ac:dyDescent="0.25">
      <c r="EL2226">
        <v>2219</v>
      </c>
      <c r="EM2226" t="e">
        <v>#REF!</v>
      </c>
      <c r="EN2226" t="e">
        <v>#REF!</v>
      </c>
      <c r="EP2226" t="e">
        <f t="shared" si="138"/>
        <v>#REF!</v>
      </c>
      <c r="EQ2226" t="e">
        <f t="shared" si="139"/>
        <v>#REF!</v>
      </c>
      <c r="ER2226" t="e">
        <f t="shared" si="140"/>
        <v>#REF!</v>
      </c>
    </row>
    <row r="2227" spans="142:148" x14ac:dyDescent="0.25">
      <c r="EL2227">
        <v>2220</v>
      </c>
      <c r="EM2227" t="e">
        <v>#REF!</v>
      </c>
      <c r="EN2227" t="e">
        <v>#REF!</v>
      </c>
      <c r="EP2227" t="e">
        <f t="shared" si="138"/>
        <v>#REF!</v>
      </c>
      <c r="EQ2227" t="e">
        <f t="shared" si="139"/>
        <v>#REF!</v>
      </c>
      <c r="ER2227" t="e">
        <f t="shared" si="140"/>
        <v>#REF!</v>
      </c>
    </row>
    <row r="2228" spans="142:148" x14ac:dyDescent="0.25">
      <c r="EL2228">
        <v>2221</v>
      </c>
      <c r="EM2228" t="e">
        <v>#REF!</v>
      </c>
      <c r="EN2228" t="e">
        <v>#REF!</v>
      </c>
      <c r="EP2228" t="e">
        <f t="shared" si="138"/>
        <v>#REF!</v>
      </c>
      <c r="EQ2228" t="e">
        <f t="shared" si="139"/>
        <v>#REF!</v>
      </c>
      <c r="ER2228" t="e">
        <f t="shared" si="140"/>
        <v>#REF!</v>
      </c>
    </row>
    <row r="2229" spans="142:148" x14ac:dyDescent="0.25">
      <c r="EL2229">
        <v>2222</v>
      </c>
      <c r="EM2229" t="e">
        <v>#REF!</v>
      </c>
      <c r="EN2229" t="e">
        <v>#REF!</v>
      </c>
      <c r="EP2229" t="e">
        <f t="shared" si="138"/>
        <v>#REF!</v>
      </c>
      <c r="EQ2229" t="e">
        <f t="shared" si="139"/>
        <v>#REF!</v>
      </c>
      <c r="ER2229" t="e">
        <f t="shared" si="140"/>
        <v>#REF!</v>
      </c>
    </row>
    <row r="2230" spans="142:148" x14ac:dyDescent="0.25">
      <c r="EL2230">
        <v>2223</v>
      </c>
      <c r="EM2230" t="e">
        <v>#REF!</v>
      </c>
      <c r="EN2230" t="e">
        <v>#REF!</v>
      </c>
      <c r="EP2230" t="e">
        <f t="shared" si="138"/>
        <v>#REF!</v>
      </c>
      <c r="EQ2230" t="e">
        <f t="shared" si="139"/>
        <v>#REF!</v>
      </c>
      <c r="ER2230" t="e">
        <f t="shared" si="140"/>
        <v>#REF!</v>
      </c>
    </row>
    <row r="2231" spans="142:148" x14ac:dyDescent="0.25">
      <c r="EL2231">
        <v>2224</v>
      </c>
      <c r="EM2231" t="e">
        <v>#REF!</v>
      </c>
      <c r="EN2231" t="e">
        <v>#REF!</v>
      </c>
      <c r="EP2231" t="e">
        <f t="shared" si="138"/>
        <v>#REF!</v>
      </c>
      <c r="EQ2231" t="e">
        <f t="shared" si="139"/>
        <v>#REF!</v>
      </c>
      <c r="ER2231" t="e">
        <f t="shared" si="140"/>
        <v>#REF!</v>
      </c>
    </row>
    <row r="2232" spans="142:148" x14ac:dyDescent="0.25">
      <c r="EL2232">
        <v>2225</v>
      </c>
      <c r="EM2232" t="e">
        <v>#REF!</v>
      </c>
      <c r="EN2232" t="e">
        <v>#REF!</v>
      </c>
      <c r="EP2232" t="e">
        <f t="shared" si="138"/>
        <v>#REF!</v>
      </c>
      <c r="EQ2232" t="e">
        <f t="shared" si="139"/>
        <v>#REF!</v>
      </c>
      <c r="ER2232" t="e">
        <f t="shared" si="140"/>
        <v>#REF!</v>
      </c>
    </row>
    <row r="2233" spans="142:148" x14ac:dyDescent="0.25">
      <c r="EL2233">
        <v>2226</v>
      </c>
      <c r="EM2233" t="e">
        <v>#REF!</v>
      </c>
      <c r="EN2233" t="e">
        <v>#REF!</v>
      </c>
      <c r="EP2233" t="e">
        <f t="shared" si="138"/>
        <v>#REF!</v>
      </c>
      <c r="EQ2233" t="e">
        <f t="shared" si="139"/>
        <v>#REF!</v>
      </c>
      <c r="ER2233" t="e">
        <f t="shared" si="140"/>
        <v>#REF!</v>
      </c>
    </row>
    <row r="2234" spans="142:148" x14ac:dyDescent="0.25">
      <c r="EL2234">
        <v>2227</v>
      </c>
      <c r="EM2234" t="e">
        <v>#REF!</v>
      </c>
      <c r="EN2234" t="e">
        <v>#REF!</v>
      </c>
      <c r="EP2234" t="e">
        <f t="shared" si="138"/>
        <v>#REF!</v>
      </c>
      <c r="EQ2234" t="e">
        <f t="shared" si="139"/>
        <v>#REF!</v>
      </c>
      <c r="ER2234" t="e">
        <f t="shared" si="140"/>
        <v>#REF!</v>
      </c>
    </row>
    <row r="2235" spans="142:148" x14ac:dyDescent="0.25">
      <c r="EL2235">
        <v>2228</v>
      </c>
      <c r="EM2235" t="e">
        <v>#REF!</v>
      </c>
      <c r="EN2235" t="e">
        <v>#REF!</v>
      </c>
      <c r="EP2235" t="e">
        <f t="shared" si="138"/>
        <v>#REF!</v>
      </c>
      <c r="EQ2235" t="e">
        <f t="shared" si="139"/>
        <v>#REF!</v>
      </c>
      <c r="ER2235" t="e">
        <f t="shared" si="140"/>
        <v>#REF!</v>
      </c>
    </row>
    <row r="2236" spans="142:148" x14ac:dyDescent="0.25">
      <c r="EL2236">
        <v>2229</v>
      </c>
      <c r="EM2236" t="e">
        <v>#REF!</v>
      </c>
      <c r="EN2236" t="e">
        <v>#REF!</v>
      </c>
      <c r="EP2236" t="e">
        <f t="shared" si="138"/>
        <v>#REF!</v>
      </c>
      <c r="EQ2236" t="e">
        <f t="shared" si="139"/>
        <v>#REF!</v>
      </c>
      <c r="ER2236" t="e">
        <f t="shared" si="140"/>
        <v>#REF!</v>
      </c>
    </row>
    <row r="2237" spans="142:148" x14ac:dyDescent="0.25">
      <c r="EL2237">
        <v>2230</v>
      </c>
      <c r="EM2237" t="e">
        <v>#REF!</v>
      </c>
      <c r="EN2237" t="e">
        <v>#REF!</v>
      </c>
      <c r="EP2237" t="e">
        <f t="shared" si="138"/>
        <v>#REF!</v>
      </c>
      <c r="EQ2237" t="e">
        <f t="shared" si="139"/>
        <v>#REF!</v>
      </c>
      <c r="ER2237" t="e">
        <f t="shared" si="140"/>
        <v>#REF!</v>
      </c>
    </row>
    <row r="2238" spans="142:148" x14ac:dyDescent="0.25">
      <c r="EL2238">
        <v>2231</v>
      </c>
      <c r="EM2238" t="e">
        <v>#REF!</v>
      </c>
      <c r="EN2238" t="e">
        <v>#REF!</v>
      </c>
      <c r="EP2238" t="e">
        <f t="shared" si="138"/>
        <v>#REF!</v>
      </c>
      <c r="EQ2238" t="e">
        <f t="shared" si="139"/>
        <v>#REF!</v>
      </c>
      <c r="ER2238" t="e">
        <f t="shared" si="140"/>
        <v>#REF!</v>
      </c>
    </row>
    <row r="2239" spans="142:148" x14ac:dyDescent="0.25">
      <c r="EL2239">
        <v>2232</v>
      </c>
      <c r="EM2239" t="e">
        <v>#REF!</v>
      </c>
      <c r="EN2239" t="e">
        <v>#REF!</v>
      </c>
      <c r="EP2239" t="e">
        <f t="shared" si="138"/>
        <v>#REF!</v>
      </c>
      <c r="EQ2239" t="e">
        <f t="shared" si="139"/>
        <v>#REF!</v>
      </c>
      <c r="ER2239" t="e">
        <f t="shared" si="140"/>
        <v>#REF!</v>
      </c>
    </row>
    <row r="2240" spans="142:148" x14ac:dyDescent="0.25">
      <c r="EL2240">
        <v>2233</v>
      </c>
      <c r="EM2240" t="e">
        <v>#REF!</v>
      </c>
      <c r="EN2240" t="e">
        <v>#REF!</v>
      </c>
      <c r="EP2240" t="e">
        <f t="shared" si="138"/>
        <v>#REF!</v>
      </c>
      <c r="EQ2240" t="e">
        <f t="shared" si="139"/>
        <v>#REF!</v>
      </c>
      <c r="ER2240" t="e">
        <f t="shared" si="140"/>
        <v>#REF!</v>
      </c>
    </row>
    <row r="2241" spans="142:148" x14ac:dyDescent="0.25">
      <c r="EL2241">
        <v>2234</v>
      </c>
      <c r="EM2241" t="e">
        <v>#REF!</v>
      </c>
      <c r="EN2241" t="e">
        <v>#REF!</v>
      </c>
      <c r="EP2241" t="e">
        <f t="shared" si="138"/>
        <v>#REF!</v>
      </c>
      <c r="EQ2241" t="e">
        <f t="shared" si="139"/>
        <v>#REF!</v>
      </c>
      <c r="ER2241" t="e">
        <f t="shared" si="140"/>
        <v>#REF!</v>
      </c>
    </row>
    <row r="2242" spans="142:148" x14ac:dyDescent="0.25">
      <c r="EL2242">
        <v>2235</v>
      </c>
      <c r="EM2242" t="e">
        <v>#REF!</v>
      </c>
      <c r="EN2242" t="e">
        <v>#REF!</v>
      </c>
      <c r="EP2242" t="e">
        <f t="shared" si="138"/>
        <v>#REF!</v>
      </c>
      <c r="EQ2242" t="e">
        <f t="shared" si="139"/>
        <v>#REF!</v>
      </c>
      <c r="ER2242" t="e">
        <f t="shared" si="140"/>
        <v>#REF!</v>
      </c>
    </row>
    <row r="2243" spans="142:148" x14ac:dyDescent="0.25">
      <c r="EL2243">
        <v>2236</v>
      </c>
      <c r="EM2243" t="e">
        <v>#REF!</v>
      </c>
      <c r="EN2243" t="e">
        <v>#REF!</v>
      </c>
      <c r="EP2243" t="e">
        <f t="shared" si="138"/>
        <v>#REF!</v>
      </c>
      <c r="EQ2243" t="e">
        <f t="shared" si="139"/>
        <v>#REF!</v>
      </c>
      <c r="ER2243" t="e">
        <f t="shared" si="140"/>
        <v>#REF!</v>
      </c>
    </row>
    <row r="2244" spans="142:148" x14ac:dyDescent="0.25">
      <c r="EL2244">
        <v>2237</v>
      </c>
      <c r="EM2244" t="e">
        <v>#REF!</v>
      </c>
      <c r="EN2244" t="e">
        <v>#REF!</v>
      </c>
      <c r="EP2244" t="e">
        <f t="shared" si="138"/>
        <v>#REF!</v>
      </c>
      <c r="EQ2244" t="e">
        <f t="shared" si="139"/>
        <v>#REF!</v>
      </c>
      <c r="ER2244" t="e">
        <f t="shared" si="140"/>
        <v>#REF!</v>
      </c>
    </row>
    <row r="2245" spans="142:148" x14ac:dyDescent="0.25">
      <c r="EL2245">
        <v>2238</v>
      </c>
      <c r="EM2245" t="e">
        <v>#REF!</v>
      </c>
      <c r="EN2245" t="e">
        <v>#REF!</v>
      </c>
      <c r="EP2245" t="e">
        <f t="shared" si="138"/>
        <v>#REF!</v>
      </c>
      <c r="EQ2245" t="e">
        <f t="shared" si="139"/>
        <v>#REF!</v>
      </c>
      <c r="ER2245" t="e">
        <f t="shared" si="140"/>
        <v>#REF!</v>
      </c>
    </row>
    <row r="2246" spans="142:148" x14ac:dyDescent="0.25">
      <c r="EL2246">
        <v>2239</v>
      </c>
      <c r="EM2246" t="e">
        <v>#REF!</v>
      </c>
      <c r="EN2246" t="e">
        <v>#REF!</v>
      </c>
      <c r="EP2246" t="e">
        <f t="shared" si="138"/>
        <v>#REF!</v>
      </c>
      <c r="EQ2246" t="e">
        <f t="shared" si="139"/>
        <v>#REF!</v>
      </c>
      <c r="ER2246" t="e">
        <f t="shared" si="140"/>
        <v>#REF!</v>
      </c>
    </row>
    <row r="2247" spans="142:148" x14ac:dyDescent="0.25">
      <c r="EL2247">
        <v>2240</v>
      </c>
      <c r="EM2247" t="e">
        <v>#REF!</v>
      </c>
      <c r="EN2247" t="e">
        <v>#REF!</v>
      </c>
      <c r="EP2247" t="e">
        <f t="shared" si="138"/>
        <v>#REF!</v>
      </c>
      <c r="EQ2247" t="e">
        <f t="shared" si="139"/>
        <v>#REF!</v>
      </c>
      <c r="ER2247" t="e">
        <f t="shared" si="140"/>
        <v>#REF!</v>
      </c>
    </row>
    <row r="2248" spans="142:148" x14ac:dyDescent="0.25">
      <c r="EL2248">
        <v>2241</v>
      </c>
      <c r="EM2248" t="e">
        <v>#REF!</v>
      </c>
      <c r="EN2248" t="e">
        <v>#REF!</v>
      </c>
      <c r="EP2248" t="e">
        <f t="shared" si="138"/>
        <v>#REF!</v>
      </c>
      <c r="EQ2248" t="e">
        <f t="shared" si="139"/>
        <v>#REF!</v>
      </c>
      <c r="ER2248" t="e">
        <f t="shared" si="140"/>
        <v>#REF!</v>
      </c>
    </row>
    <row r="2249" spans="142:148" x14ac:dyDescent="0.25">
      <c r="EL2249">
        <v>2242</v>
      </c>
      <c r="EM2249" t="e">
        <v>#REF!</v>
      </c>
      <c r="EN2249" t="e">
        <v>#REF!</v>
      </c>
      <c r="EP2249" t="e">
        <f t="shared" si="138"/>
        <v>#REF!</v>
      </c>
      <c r="EQ2249" t="e">
        <f t="shared" si="139"/>
        <v>#REF!</v>
      </c>
      <c r="ER2249" t="e">
        <f t="shared" si="140"/>
        <v>#REF!</v>
      </c>
    </row>
    <row r="2250" spans="142:148" x14ac:dyDescent="0.25">
      <c r="EL2250">
        <v>2243</v>
      </c>
      <c r="EM2250" t="e">
        <v>#REF!</v>
      </c>
      <c r="EN2250" t="e">
        <v>#REF!</v>
      </c>
      <c r="EP2250" t="e">
        <f t="shared" si="138"/>
        <v>#REF!</v>
      </c>
      <c r="EQ2250" t="e">
        <f t="shared" si="139"/>
        <v>#REF!</v>
      </c>
      <c r="ER2250" t="e">
        <f t="shared" si="140"/>
        <v>#REF!</v>
      </c>
    </row>
    <row r="2251" spans="142:148" x14ac:dyDescent="0.25">
      <c r="EL2251">
        <v>2244</v>
      </c>
      <c r="EM2251" t="e">
        <v>#REF!</v>
      </c>
      <c r="EN2251" t="e">
        <v>#REF!</v>
      </c>
      <c r="EP2251" t="e">
        <f t="shared" si="138"/>
        <v>#REF!</v>
      </c>
      <c r="EQ2251" t="e">
        <f t="shared" si="139"/>
        <v>#REF!</v>
      </c>
      <c r="ER2251" t="e">
        <f t="shared" si="140"/>
        <v>#REF!</v>
      </c>
    </row>
    <row r="2252" spans="142:148" x14ac:dyDescent="0.25">
      <c r="EL2252">
        <v>2245</v>
      </c>
      <c r="EM2252" t="e">
        <v>#REF!</v>
      </c>
      <c r="EN2252" t="e">
        <v>#REF!</v>
      </c>
      <c r="EP2252" t="e">
        <f t="shared" si="138"/>
        <v>#REF!</v>
      </c>
      <c r="EQ2252" t="e">
        <f t="shared" si="139"/>
        <v>#REF!</v>
      </c>
      <c r="ER2252" t="e">
        <f t="shared" si="140"/>
        <v>#REF!</v>
      </c>
    </row>
    <row r="2253" spans="142:148" x14ac:dyDescent="0.25">
      <c r="EL2253">
        <v>2246</v>
      </c>
      <c r="EM2253" t="e">
        <v>#REF!</v>
      </c>
      <c r="EN2253" t="e">
        <v>#REF!</v>
      </c>
      <c r="EP2253" t="e">
        <f t="shared" si="138"/>
        <v>#REF!</v>
      </c>
      <c r="EQ2253" t="e">
        <f t="shared" si="139"/>
        <v>#REF!</v>
      </c>
      <c r="ER2253" t="e">
        <f t="shared" si="140"/>
        <v>#REF!</v>
      </c>
    </row>
    <row r="2254" spans="142:148" x14ac:dyDescent="0.25">
      <c r="EL2254">
        <v>2247</v>
      </c>
      <c r="EM2254" t="e">
        <v>#REF!</v>
      </c>
      <c r="EN2254" t="e">
        <v>#REF!</v>
      </c>
      <c r="EP2254" t="e">
        <f t="shared" si="138"/>
        <v>#REF!</v>
      </c>
      <c r="EQ2254" t="e">
        <f t="shared" si="139"/>
        <v>#REF!</v>
      </c>
      <c r="ER2254" t="e">
        <f t="shared" si="140"/>
        <v>#REF!</v>
      </c>
    </row>
    <row r="2255" spans="142:148" x14ac:dyDescent="0.25">
      <c r="EL2255">
        <v>2248</v>
      </c>
      <c r="EM2255" t="e">
        <v>#REF!</v>
      </c>
      <c r="EN2255" t="e">
        <v>#REF!</v>
      </c>
      <c r="EP2255" t="e">
        <f t="shared" si="138"/>
        <v>#REF!</v>
      </c>
      <c r="EQ2255" t="e">
        <f t="shared" si="139"/>
        <v>#REF!</v>
      </c>
      <c r="ER2255" t="e">
        <f t="shared" si="140"/>
        <v>#REF!</v>
      </c>
    </row>
    <row r="2256" spans="142:148" x14ac:dyDescent="0.25">
      <c r="EL2256">
        <v>2249</v>
      </c>
      <c r="EM2256" t="e">
        <v>#REF!</v>
      </c>
      <c r="EN2256" t="e">
        <v>#REF!</v>
      </c>
      <c r="EP2256" t="e">
        <f t="shared" si="138"/>
        <v>#REF!</v>
      </c>
      <c r="EQ2256" t="e">
        <f t="shared" si="139"/>
        <v>#REF!</v>
      </c>
      <c r="ER2256" t="e">
        <f t="shared" si="140"/>
        <v>#REF!</v>
      </c>
    </row>
    <row r="2257" spans="142:148" x14ac:dyDescent="0.25">
      <c r="EL2257">
        <v>2250</v>
      </c>
      <c r="EM2257" t="e">
        <v>#REF!</v>
      </c>
      <c r="EN2257" t="e">
        <v>#REF!</v>
      </c>
      <c r="EP2257" t="e">
        <f t="shared" si="138"/>
        <v>#REF!</v>
      </c>
      <c r="EQ2257" t="e">
        <f t="shared" si="139"/>
        <v>#REF!</v>
      </c>
      <c r="ER2257" t="e">
        <f t="shared" si="140"/>
        <v>#REF!</v>
      </c>
    </row>
    <row r="2258" spans="142:148" x14ac:dyDescent="0.25">
      <c r="EL2258">
        <v>2251</v>
      </c>
      <c r="EM2258" t="e">
        <v>#REF!</v>
      </c>
      <c r="EN2258" t="e">
        <v>#REF!</v>
      </c>
      <c r="EP2258" t="e">
        <f t="shared" si="138"/>
        <v>#REF!</v>
      </c>
      <c r="EQ2258" t="e">
        <f t="shared" si="139"/>
        <v>#REF!</v>
      </c>
      <c r="ER2258" t="e">
        <f t="shared" si="140"/>
        <v>#REF!</v>
      </c>
    </row>
    <row r="2259" spans="142:148" x14ac:dyDescent="0.25">
      <c r="EL2259">
        <v>2252</v>
      </c>
      <c r="EM2259" t="e">
        <v>#REF!</v>
      </c>
      <c r="EN2259" t="e">
        <v>#REF!</v>
      </c>
      <c r="EP2259" t="e">
        <f t="shared" si="138"/>
        <v>#REF!</v>
      </c>
      <c r="EQ2259" t="e">
        <f t="shared" si="139"/>
        <v>#REF!</v>
      </c>
      <c r="ER2259" t="e">
        <f t="shared" si="140"/>
        <v>#REF!</v>
      </c>
    </row>
    <row r="2260" spans="142:148" x14ac:dyDescent="0.25">
      <c r="EL2260">
        <v>2253</v>
      </c>
      <c r="EM2260" t="e">
        <v>#REF!</v>
      </c>
      <c r="EN2260" t="e">
        <v>#REF!</v>
      </c>
      <c r="EP2260" t="e">
        <f t="shared" si="138"/>
        <v>#REF!</v>
      </c>
      <c r="EQ2260" t="e">
        <f t="shared" si="139"/>
        <v>#REF!</v>
      </c>
      <c r="ER2260" t="e">
        <f t="shared" si="140"/>
        <v>#REF!</v>
      </c>
    </row>
    <row r="2261" spans="142:148" x14ac:dyDescent="0.25">
      <c r="EL2261">
        <v>2254</v>
      </c>
      <c r="EM2261" t="e">
        <v>#REF!</v>
      </c>
      <c r="EN2261" t="e">
        <v>#REF!</v>
      </c>
      <c r="EP2261" t="e">
        <f t="shared" si="138"/>
        <v>#REF!</v>
      </c>
      <c r="EQ2261" t="e">
        <f t="shared" si="139"/>
        <v>#REF!</v>
      </c>
      <c r="ER2261" t="e">
        <f t="shared" si="140"/>
        <v>#REF!</v>
      </c>
    </row>
    <row r="2262" spans="142:148" x14ac:dyDescent="0.25">
      <c r="EL2262">
        <v>2255</v>
      </c>
      <c r="EM2262" t="e">
        <v>#REF!</v>
      </c>
      <c r="EN2262" t="e">
        <v>#REF!</v>
      </c>
      <c r="EP2262" t="e">
        <f t="shared" si="138"/>
        <v>#REF!</v>
      </c>
      <c r="EQ2262" t="e">
        <f t="shared" si="139"/>
        <v>#REF!</v>
      </c>
      <c r="ER2262" t="e">
        <f t="shared" si="140"/>
        <v>#REF!</v>
      </c>
    </row>
    <row r="2263" spans="142:148" x14ac:dyDescent="0.25">
      <c r="EL2263">
        <v>2256</v>
      </c>
      <c r="EM2263" t="e">
        <v>#REF!</v>
      </c>
      <c r="EN2263" t="e">
        <v>#REF!</v>
      </c>
      <c r="EP2263" t="e">
        <f t="shared" si="138"/>
        <v>#REF!</v>
      </c>
      <c r="EQ2263" t="e">
        <f t="shared" si="139"/>
        <v>#REF!</v>
      </c>
      <c r="ER2263" t="e">
        <f t="shared" si="140"/>
        <v>#REF!</v>
      </c>
    </row>
    <row r="2264" spans="142:148" x14ac:dyDescent="0.25">
      <c r="EL2264">
        <v>2257</v>
      </c>
      <c r="EM2264" t="e">
        <v>#REF!</v>
      </c>
      <c r="EN2264" t="e">
        <v>#REF!</v>
      </c>
      <c r="EP2264" t="e">
        <f t="shared" ref="EP2264:EP2327" si="141">IF(EM2264&gt;EN2264,1,0)</f>
        <v>#REF!</v>
      </c>
      <c r="EQ2264" t="e">
        <f t="shared" ref="EQ2264:EQ2327" si="142">IF(EP2264&gt;0,0,1)</f>
        <v>#REF!</v>
      </c>
      <c r="ER2264" t="e">
        <f t="shared" ref="ER2264:ER2327" si="143">IF(EM2264&gt;EN2264,EM2264-EN2264,EN2264-EM2264)</f>
        <v>#REF!</v>
      </c>
    </row>
    <row r="2265" spans="142:148" x14ac:dyDescent="0.25">
      <c r="EL2265">
        <v>2258</v>
      </c>
      <c r="EM2265" t="e">
        <v>#REF!</v>
      </c>
      <c r="EN2265" t="e">
        <v>#REF!</v>
      </c>
      <c r="EP2265" t="e">
        <f t="shared" si="141"/>
        <v>#REF!</v>
      </c>
      <c r="EQ2265" t="e">
        <f t="shared" si="142"/>
        <v>#REF!</v>
      </c>
      <c r="ER2265" t="e">
        <f t="shared" si="143"/>
        <v>#REF!</v>
      </c>
    </row>
    <row r="2266" spans="142:148" x14ac:dyDescent="0.25">
      <c r="EL2266">
        <v>2259</v>
      </c>
      <c r="EM2266" t="e">
        <v>#REF!</v>
      </c>
      <c r="EN2266" t="e">
        <v>#REF!</v>
      </c>
      <c r="EP2266" t="e">
        <f t="shared" si="141"/>
        <v>#REF!</v>
      </c>
      <c r="EQ2266" t="e">
        <f t="shared" si="142"/>
        <v>#REF!</v>
      </c>
      <c r="ER2266" t="e">
        <f t="shared" si="143"/>
        <v>#REF!</v>
      </c>
    </row>
    <row r="2267" spans="142:148" x14ac:dyDescent="0.25">
      <c r="EL2267">
        <v>2260</v>
      </c>
      <c r="EM2267" t="e">
        <v>#REF!</v>
      </c>
      <c r="EN2267" t="e">
        <v>#REF!</v>
      </c>
      <c r="EP2267" t="e">
        <f t="shared" si="141"/>
        <v>#REF!</v>
      </c>
      <c r="EQ2267" t="e">
        <f t="shared" si="142"/>
        <v>#REF!</v>
      </c>
      <c r="ER2267" t="e">
        <f t="shared" si="143"/>
        <v>#REF!</v>
      </c>
    </row>
    <row r="2268" spans="142:148" x14ac:dyDescent="0.25">
      <c r="EL2268">
        <v>2261</v>
      </c>
      <c r="EM2268" t="e">
        <v>#REF!</v>
      </c>
      <c r="EN2268" t="e">
        <v>#REF!</v>
      </c>
      <c r="EP2268" t="e">
        <f t="shared" si="141"/>
        <v>#REF!</v>
      </c>
      <c r="EQ2268" t="e">
        <f t="shared" si="142"/>
        <v>#REF!</v>
      </c>
      <c r="ER2268" t="e">
        <f t="shared" si="143"/>
        <v>#REF!</v>
      </c>
    </row>
    <row r="2269" spans="142:148" x14ac:dyDescent="0.25">
      <c r="EL2269">
        <v>2262</v>
      </c>
      <c r="EM2269" t="e">
        <v>#REF!</v>
      </c>
      <c r="EN2269" t="e">
        <v>#REF!</v>
      </c>
      <c r="EP2269" t="e">
        <f t="shared" si="141"/>
        <v>#REF!</v>
      </c>
      <c r="EQ2269" t="e">
        <f t="shared" si="142"/>
        <v>#REF!</v>
      </c>
      <c r="ER2269" t="e">
        <f t="shared" si="143"/>
        <v>#REF!</v>
      </c>
    </row>
    <row r="2270" spans="142:148" x14ac:dyDescent="0.25">
      <c r="EL2270">
        <v>2263</v>
      </c>
      <c r="EM2270" t="e">
        <v>#REF!</v>
      </c>
      <c r="EN2270" t="e">
        <v>#REF!</v>
      </c>
      <c r="EP2270" t="e">
        <f t="shared" si="141"/>
        <v>#REF!</v>
      </c>
      <c r="EQ2270" t="e">
        <f t="shared" si="142"/>
        <v>#REF!</v>
      </c>
      <c r="ER2270" t="e">
        <f t="shared" si="143"/>
        <v>#REF!</v>
      </c>
    </row>
    <row r="2271" spans="142:148" x14ac:dyDescent="0.25">
      <c r="EL2271">
        <v>2264</v>
      </c>
      <c r="EM2271" t="e">
        <v>#REF!</v>
      </c>
      <c r="EN2271" t="e">
        <v>#REF!</v>
      </c>
      <c r="EP2271" t="e">
        <f t="shared" si="141"/>
        <v>#REF!</v>
      </c>
      <c r="EQ2271" t="e">
        <f t="shared" si="142"/>
        <v>#REF!</v>
      </c>
      <c r="ER2271" t="e">
        <f t="shared" si="143"/>
        <v>#REF!</v>
      </c>
    </row>
    <row r="2272" spans="142:148" x14ac:dyDescent="0.25">
      <c r="EL2272">
        <v>2265</v>
      </c>
      <c r="EM2272" t="e">
        <v>#REF!</v>
      </c>
      <c r="EN2272" t="e">
        <v>#REF!</v>
      </c>
      <c r="EP2272" t="e">
        <f t="shared" si="141"/>
        <v>#REF!</v>
      </c>
      <c r="EQ2272" t="e">
        <f t="shared" si="142"/>
        <v>#REF!</v>
      </c>
      <c r="ER2272" t="e">
        <f t="shared" si="143"/>
        <v>#REF!</v>
      </c>
    </row>
    <row r="2273" spans="142:148" x14ac:dyDescent="0.25">
      <c r="EL2273">
        <v>2266</v>
      </c>
      <c r="EM2273" t="e">
        <v>#REF!</v>
      </c>
      <c r="EN2273" t="e">
        <v>#REF!</v>
      </c>
      <c r="EP2273" t="e">
        <f t="shared" si="141"/>
        <v>#REF!</v>
      </c>
      <c r="EQ2273" t="e">
        <f t="shared" si="142"/>
        <v>#REF!</v>
      </c>
      <c r="ER2273" t="e">
        <f t="shared" si="143"/>
        <v>#REF!</v>
      </c>
    </row>
    <row r="2274" spans="142:148" x14ac:dyDescent="0.25">
      <c r="EL2274">
        <v>2267</v>
      </c>
      <c r="EM2274" t="e">
        <v>#REF!</v>
      </c>
      <c r="EN2274" t="e">
        <v>#REF!</v>
      </c>
      <c r="EP2274" t="e">
        <f t="shared" si="141"/>
        <v>#REF!</v>
      </c>
      <c r="EQ2274" t="e">
        <f t="shared" si="142"/>
        <v>#REF!</v>
      </c>
      <c r="ER2274" t="e">
        <f t="shared" si="143"/>
        <v>#REF!</v>
      </c>
    </row>
    <row r="2275" spans="142:148" x14ac:dyDescent="0.25">
      <c r="EL2275">
        <v>2268</v>
      </c>
      <c r="EM2275" t="e">
        <v>#REF!</v>
      </c>
      <c r="EN2275" t="e">
        <v>#REF!</v>
      </c>
      <c r="EP2275" t="e">
        <f t="shared" si="141"/>
        <v>#REF!</v>
      </c>
      <c r="EQ2275" t="e">
        <f t="shared" si="142"/>
        <v>#REF!</v>
      </c>
      <c r="ER2275" t="e">
        <f t="shared" si="143"/>
        <v>#REF!</v>
      </c>
    </row>
    <row r="2276" spans="142:148" x14ac:dyDescent="0.25">
      <c r="EL2276">
        <v>2269</v>
      </c>
      <c r="EM2276" t="e">
        <v>#REF!</v>
      </c>
      <c r="EN2276" t="e">
        <v>#REF!</v>
      </c>
      <c r="EP2276" t="e">
        <f t="shared" si="141"/>
        <v>#REF!</v>
      </c>
      <c r="EQ2276" t="e">
        <f t="shared" si="142"/>
        <v>#REF!</v>
      </c>
      <c r="ER2276" t="e">
        <f t="shared" si="143"/>
        <v>#REF!</v>
      </c>
    </row>
    <row r="2277" spans="142:148" x14ac:dyDescent="0.25">
      <c r="EL2277">
        <v>2270</v>
      </c>
      <c r="EM2277" t="e">
        <v>#REF!</v>
      </c>
      <c r="EN2277" t="e">
        <v>#REF!</v>
      </c>
      <c r="EP2277" t="e">
        <f t="shared" si="141"/>
        <v>#REF!</v>
      </c>
      <c r="EQ2277" t="e">
        <f t="shared" si="142"/>
        <v>#REF!</v>
      </c>
      <c r="ER2277" t="e">
        <f t="shared" si="143"/>
        <v>#REF!</v>
      </c>
    </row>
    <row r="2278" spans="142:148" x14ac:dyDescent="0.25">
      <c r="EL2278">
        <v>2271</v>
      </c>
      <c r="EM2278" t="e">
        <v>#REF!</v>
      </c>
      <c r="EN2278" t="e">
        <v>#REF!</v>
      </c>
      <c r="EP2278" t="e">
        <f t="shared" si="141"/>
        <v>#REF!</v>
      </c>
      <c r="EQ2278" t="e">
        <f t="shared" si="142"/>
        <v>#REF!</v>
      </c>
      <c r="ER2278" t="e">
        <f t="shared" si="143"/>
        <v>#REF!</v>
      </c>
    </row>
    <row r="2279" spans="142:148" x14ac:dyDescent="0.25">
      <c r="EL2279">
        <v>2272</v>
      </c>
      <c r="EM2279" t="e">
        <v>#REF!</v>
      </c>
      <c r="EN2279" t="e">
        <v>#REF!</v>
      </c>
      <c r="EP2279" t="e">
        <f t="shared" si="141"/>
        <v>#REF!</v>
      </c>
      <c r="EQ2279" t="e">
        <f t="shared" si="142"/>
        <v>#REF!</v>
      </c>
      <c r="ER2279" t="e">
        <f t="shared" si="143"/>
        <v>#REF!</v>
      </c>
    </row>
    <row r="2280" spans="142:148" x14ac:dyDescent="0.25">
      <c r="EL2280">
        <v>2273</v>
      </c>
      <c r="EM2280" t="e">
        <v>#REF!</v>
      </c>
      <c r="EN2280" t="e">
        <v>#REF!</v>
      </c>
      <c r="EP2280" t="e">
        <f t="shared" si="141"/>
        <v>#REF!</v>
      </c>
      <c r="EQ2280" t="e">
        <f t="shared" si="142"/>
        <v>#REF!</v>
      </c>
      <c r="ER2280" t="e">
        <f t="shared" si="143"/>
        <v>#REF!</v>
      </c>
    </row>
    <row r="2281" spans="142:148" x14ac:dyDescent="0.25">
      <c r="EL2281">
        <v>2274</v>
      </c>
      <c r="EM2281" t="e">
        <v>#REF!</v>
      </c>
      <c r="EN2281" t="e">
        <v>#REF!</v>
      </c>
      <c r="EP2281" t="e">
        <f t="shared" si="141"/>
        <v>#REF!</v>
      </c>
      <c r="EQ2281" t="e">
        <f t="shared" si="142"/>
        <v>#REF!</v>
      </c>
      <c r="ER2281" t="e">
        <f t="shared" si="143"/>
        <v>#REF!</v>
      </c>
    </row>
    <row r="2282" spans="142:148" x14ac:dyDescent="0.25">
      <c r="EL2282">
        <v>2275</v>
      </c>
      <c r="EM2282" t="e">
        <v>#REF!</v>
      </c>
      <c r="EN2282" t="e">
        <v>#REF!</v>
      </c>
      <c r="EP2282" t="e">
        <f t="shared" si="141"/>
        <v>#REF!</v>
      </c>
      <c r="EQ2282" t="e">
        <f t="shared" si="142"/>
        <v>#REF!</v>
      </c>
      <c r="ER2282" t="e">
        <f t="shared" si="143"/>
        <v>#REF!</v>
      </c>
    </row>
    <row r="2283" spans="142:148" x14ac:dyDescent="0.25">
      <c r="EL2283">
        <v>2276</v>
      </c>
      <c r="EM2283" t="e">
        <v>#REF!</v>
      </c>
      <c r="EN2283" t="e">
        <v>#REF!</v>
      </c>
      <c r="EP2283" t="e">
        <f t="shared" si="141"/>
        <v>#REF!</v>
      </c>
      <c r="EQ2283" t="e">
        <f t="shared" si="142"/>
        <v>#REF!</v>
      </c>
      <c r="ER2283" t="e">
        <f t="shared" si="143"/>
        <v>#REF!</v>
      </c>
    </row>
    <row r="2284" spans="142:148" x14ac:dyDescent="0.25">
      <c r="EL2284">
        <v>2277</v>
      </c>
      <c r="EM2284" t="e">
        <v>#REF!</v>
      </c>
      <c r="EN2284" t="e">
        <v>#REF!</v>
      </c>
      <c r="EP2284" t="e">
        <f t="shared" si="141"/>
        <v>#REF!</v>
      </c>
      <c r="EQ2284" t="e">
        <f t="shared" si="142"/>
        <v>#REF!</v>
      </c>
      <c r="ER2284" t="e">
        <f t="shared" si="143"/>
        <v>#REF!</v>
      </c>
    </row>
    <row r="2285" spans="142:148" x14ac:dyDescent="0.25">
      <c r="EL2285">
        <v>2278</v>
      </c>
      <c r="EM2285" t="e">
        <v>#REF!</v>
      </c>
      <c r="EN2285" t="e">
        <v>#REF!</v>
      </c>
      <c r="EP2285" t="e">
        <f t="shared" si="141"/>
        <v>#REF!</v>
      </c>
      <c r="EQ2285" t="e">
        <f t="shared" si="142"/>
        <v>#REF!</v>
      </c>
      <c r="ER2285" t="e">
        <f t="shared" si="143"/>
        <v>#REF!</v>
      </c>
    </row>
    <row r="2286" spans="142:148" x14ac:dyDescent="0.25">
      <c r="EL2286">
        <v>2279</v>
      </c>
      <c r="EM2286" t="e">
        <v>#REF!</v>
      </c>
      <c r="EN2286" t="e">
        <v>#REF!</v>
      </c>
      <c r="EP2286" t="e">
        <f t="shared" si="141"/>
        <v>#REF!</v>
      </c>
      <c r="EQ2286" t="e">
        <f t="shared" si="142"/>
        <v>#REF!</v>
      </c>
      <c r="ER2286" t="e">
        <f t="shared" si="143"/>
        <v>#REF!</v>
      </c>
    </row>
    <row r="2287" spans="142:148" x14ac:dyDescent="0.25">
      <c r="EL2287">
        <v>2280</v>
      </c>
      <c r="EM2287" t="e">
        <v>#REF!</v>
      </c>
      <c r="EN2287" t="e">
        <v>#REF!</v>
      </c>
      <c r="EP2287" t="e">
        <f t="shared" si="141"/>
        <v>#REF!</v>
      </c>
      <c r="EQ2287" t="e">
        <f t="shared" si="142"/>
        <v>#REF!</v>
      </c>
      <c r="ER2287" t="e">
        <f t="shared" si="143"/>
        <v>#REF!</v>
      </c>
    </row>
    <row r="2288" spans="142:148" x14ac:dyDescent="0.25">
      <c r="EL2288">
        <v>2281</v>
      </c>
      <c r="EM2288" t="e">
        <v>#REF!</v>
      </c>
      <c r="EN2288" t="e">
        <v>#REF!</v>
      </c>
      <c r="EP2288" t="e">
        <f t="shared" si="141"/>
        <v>#REF!</v>
      </c>
      <c r="EQ2288" t="e">
        <f t="shared" si="142"/>
        <v>#REF!</v>
      </c>
      <c r="ER2288" t="e">
        <f t="shared" si="143"/>
        <v>#REF!</v>
      </c>
    </row>
    <row r="2289" spans="142:148" x14ac:dyDescent="0.25">
      <c r="EL2289">
        <v>2282</v>
      </c>
      <c r="EM2289" t="e">
        <v>#REF!</v>
      </c>
      <c r="EN2289" t="e">
        <v>#REF!</v>
      </c>
      <c r="EP2289" t="e">
        <f t="shared" si="141"/>
        <v>#REF!</v>
      </c>
      <c r="EQ2289" t="e">
        <f t="shared" si="142"/>
        <v>#REF!</v>
      </c>
      <c r="ER2289" t="e">
        <f t="shared" si="143"/>
        <v>#REF!</v>
      </c>
    </row>
    <row r="2290" spans="142:148" x14ac:dyDescent="0.25">
      <c r="EL2290">
        <v>2283</v>
      </c>
      <c r="EM2290" t="e">
        <v>#REF!</v>
      </c>
      <c r="EN2290" t="e">
        <v>#REF!</v>
      </c>
      <c r="EP2290" t="e">
        <f t="shared" si="141"/>
        <v>#REF!</v>
      </c>
      <c r="EQ2290" t="e">
        <f t="shared" si="142"/>
        <v>#REF!</v>
      </c>
      <c r="ER2290" t="e">
        <f t="shared" si="143"/>
        <v>#REF!</v>
      </c>
    </row>
    <row r="2291" spans="142:148" x14ac:dyDescent="0.25">
      <c r="EL2291">
        <v>2284</v>
      </c>
      <c r="EM2291" t="e">
        <v>#REF!</v>
      </c>
      <c r="EN2291" t="e">
        <v>#REF!</v>
      </c>
      <c r="EP2291" t="e">
        <f t="shared" si="141"/>
        <v>#REF!</v>
      </c>
      <c r="EQ2291" t="e">
        <f t="shared" si="142"/>
        <v>#REF!</v>
      </c>
      <c r="ER2291" t="e">
        <f t="shared" si="143"/>
        <v>#REF!</v>
      </c>
    </row>
    <row r="2292" spans="142:148" x14ac:dyDescent="0.25">
      <c r="EL2292">
        <v>2285</v>
      </c>
      <c r="EM2292" t="e">
        <v>#REF!</v>
      </c>
      <c r="EN2292" t="e">
        <v>#REF!</v>
      </c>
      <c r="EP2292" t="e">
        <f t="shared" si="141"/>
        <v>#REF!</v>
      </c>
      <c r="EQ2292" t="e">
        <f t="shared" si="142"/>
        <v>#REF!</v>
      </c>
      <c r="ER2292" t="e">
        <f t="shared" si="143"/>
        <v>#REF!</v>
      </c>
    </row>
    <row r="2293" spans="142:148" x14ac:dyDescent="0.25">
      <c r="EL2293">
        <v>2286</v>
      </c>
      <c r="EM2293" t="e">
        <v>#REF!</v>
      </c>
      <c r="EN2293" t="e">
        <v>#REF!</v>
      </c>
      <c r="EP2293" t="e">
        <f t="shared" si="141"/>
        <v>#REF!</v>
      </c>
      <c r="EQ2293" t="e">
        <f t="shared" si="142"/>
        <v>#REF!</v>
      </c>
      <c r="ER2293" t="e">
        <f t="shared" si="143"/>
        <v>#REF!</v>
      </c>
    </row>
    <row r="2294" spans="142:148" x14ac:dyDescent="0.25">
      <c r="EL2294">
        <v>2287</v>
      </c>
      <c r="EM2294" t="e">
        <v>#REF!</v>
      </c>
      <c r="EN2294" t="e">
        <v>#REF!</v>
      </c>
      <c r="EP2294" t="e">
        <f t="shared" si="141"/>
        <v>#REF!</v>
      </c>
      <c r="EQ2294" t="e">
        <f t="shared" si="142"/>
        <v>#REF!</v>
      </c>
      <c r="ER2294" t="e">
        <f t="shared" si="143"/>
        <v>#REF!</v>
      </c>
    </row>
    <row r="2295" spans="142:148" x14ac:dyDescent="0.25">
      <c r="EL2295">
        <v>2288</v>
      </c>
      <c r="EM2295" t="e">
        <v>#REF!</v>
      </c>
      <c r="EN2295" t="e">
        <v>#REF!</v>
      </c>
      <c r="EP2295" t="e">
        <f t="shared" si="141"/>
        <v>#REF!</v>
      </c>
      <c r="EQ2295" t="e">
        <f t="shared" si="142"/>
        <v>#REF!</v>
      </c>
      <c r="ER2295" t="e">
        <f t="shared" si="143"/>
        <v>#REF!</v>
      </c>
    </row>
    <row r="2296" spans="142:148" x14ac:dyDescent="0.25">
      <c r="EL2296">
        <v>2289</v>
      </c>
      <c r="EM2296" t="e">
        <v>#REF!</v>
      </c>
      <c r="EN2296" t="e">
        <v>#REF!</v>
      </c>
      <c r="EP2296" t="e">
        <f t="shared" si="141"/>
        <v>#REF!</v>
      </c>
      <c r="EQ2296" t="e">
        <f t="shared" si="142"/>
        <v>#REF!</v>
      </c>
      <c r="ER2296" t="e">
        <f t="shared" si="143"/>
        <v>#REF!</v>
      </c>
    </row>
    <row r="2297" spans="142:148" x14ac:dyDescent="0.25">
      <c r="EL2297">
        <v>2290</v>
      </c>
      <c r="EM2297" t="e">
        <v>#REF!</v>
      </c>
      <c r="EN2297" t="e">
        <v>#REF!</v>
      </c>
      <c r="EP2297" t="e">
        <f t="shared" si="141"/>
        <v>#REF!</v>
      </c>
      <c r="EQ2297" t="e">
        <f t="shared" si="142"/>
        <v>#REF!</v>
      </c>
      <c r="ER2297" t="e">
        <f t="shared" si="143"/>
        <v>#REF!</v>
      </c>
    </row>
    <row r="2298" spans="142:148" x14ac:dyDescent="0.25">
      <c r="EL2298">
        <v>2291</v>
      </c>
      <c r="EM2298" t="e">
        <v>#REF!</v>
      </c>
      <c r="EN2298" t="e">
        <v>#REF!</v>
      </c>
      <c r="EP2298" t="e">
        <f t="shared" si="141"/>
        <v>#REF!</v>
      </c>
      <c r="EQ2298" t="e">
        <f t="shared" si="142"/>
        <v>#REF!</v>
      </c>
      <c r="ER2298" t="e">
        <f t="shared" si="143"/>
        <v>#REF!</v>
      </c>
    </row>
    <row r="2299" spans="142:148" x14ac:dyDescent="0.25">
      <c r="EL2299">
        <v>2292</v>
      </c>
      <c r="EM2299" t="e">
        <v>#REF!</v>
      </c>
      <c r="EN2299" t="e">
        <v>#REF!</v>
      </c>
      <c r="EP2299" t="e">
        <f t="shared" si="141"/>
        <v>#REF!</v>
      </c>
      <c r="EQ2299" t="e">
        <f t="shared" si="142"/>
        <v>#REF!</v>
      </c>
      <c r="ER2299" t="e">
        <f t="shared" si="143"/>
        <v>#REF!</v>
      </c>
    </row>
    <row r="2300" spans="142:148" x14ac:dyDescent="0.25">
      <c r="EL2300">
        <v>2293</v>
      </c>
      <c r="EM2300" t="e">
        <v>#REF!</v>
      </c>
      <c r="EN2300" t="e">
        <v>#REF!</v>
      </c>
      <c r="EP2300" t="e">
        <f t="shared" si="141"/>
        <v>#REF!</v>
      </c>
      <c r="EQ2300" t="e">
        <f t="shared" si="142"/>
        <v>#REF!</v>
      </c>
      <c r="ER2300" t="e">
        <f t="shared" si="143"/>
        <v>#REF!</v>
      </c>
    </row>
    <row r="2301" spans="142:148" x14ac:dyDescent="0.25">
      <c r="EL2301">
        <v>2294</v>
      </c>
      <c r="EM2301" t="e">
        <v>#REF!</v>
      </c>
      <c r="EN2301" t="e">
        <v>#REF!</v>
      </c>
      <c r="EP2301" t="e">
        <f t="shared" si="141"/>
        <v>#REF!</v>
      </c>
      <c r="EQ2301" t="e">
        <f t="shared" si="142"/>
        <v>#REF!</v>
      </c>
      <c r="ER2301" t="e">
        <f t="shared" si="143"/>
        <v>#REF!</v>
      </c>
    </row>
    <row r="2302" spans="142:148" x14ac:dyDescent="0.25">
      <c r="EL2302">
        <v>2295</v>
      </c>
      <c r="EM2302" t="e">
        <v>#REF!</v>
      </c>
      <c r="EN2302" t="e">
        <v>#REF!</v>
      </c>
      <c r="EP2302" t="e">
        <f t="shared" si="141"/>
        <v>#REF!</v>
      </c>
      <c r="EQ2302" t="e">
        <f t="shared" si="142"/>
        <v>#REF!</v>
      </c>
      <c r="ER2302" t="e">
        <f t="shared" si="143"/>
        <v>#REF!</v>
      </c>
    </row>
    <row r="2303" spans="142:148" x14ac:dyDescent="0.25">
      <c r="EL2303">
        <v>2296</v>
      </c>
      <c r="EM2303" t="e">
        <v>#REF!</v>
      </c>
      <c r="EN2303" t="e">
        <v>#REF!</v>
      </c>
      <c r="EP2303" t="e">
        <f t="shared" si="141"/>
        <v>#REF!</v>
      </c>
      <c r="EQ2303" t="e">
        <f t="shared" si="142"/>
        <v>#REF!</v>
      </c>
      <c r="ER2303" t="e">
        <f t="shared" si="143"/>
        <v>#REF!</v>
      </c>
    </row>
    <row r="2304" spans="142:148" x14ac:dyDescent="0.25">
      <c r="EL2304">
        <v>2297</v>
      </c>
      <c r="EM2304" t="e">
        <v>#REF!</v>
      </c>
      <c r="EN2304" t="e">
        <v>#REF!</v>
      </c>
      <c r="EP2304" t="e">
        <f t="shared" si="141"/>
        <v>#REF!</v>
      </c>
      <c r="EQ2304" t="e">
        <f t="shared" si="142"/>
        <v>#REF!</v>
      </c>
      <c r="ER2304" t="e">
        <f t="shared" si="143"/>
        <v>#REF!</v>
      </c>
    </row>
    <row r="2305" spans="142:148" x14ac:dyDescent="0.25">
      <c r="EL2305">
        <v>2298</v>
      </c>
      <c r="EM2305" t="e">
        <v>#REF!</v>
      </c>
      <c r="EN2305" t="e">
        <v>#REF!</v>
      </c>
      <c r="EP2305" t="e">
        <f t="shared" si="141"/>
        <v>#REF!</v>
      </c>
      <c r="EQ2305" t="e">
        <f t="shared" si="142"/>
        <v>#REF!</v>
      </c>
      <c r="ER2305" t="e">
        <f t="shared" si="143"/>
        <v>#REF!</v>
      </c>
    </row>
    <row r="2306" spans="142:148" x14ac:dyDescent="0.25">
      <c r="EL2306">
        <v>2299</v>
      </c>
      <c r="EM2306" t="e">
        <v>#REF!</v>
      </c>
      <c r="EN2306" t="e">
        <v>#REF!</v>
      </c>
      <c r="EP2306" t="e">
        <f t="shared" si="141"/>
        <v>#REF!</v>
      </c>
      <c r="EQ2306" t="e">
        <f t="shared" si="142"/>
        <v>#REF!</v>
      </c>
      <c r="ER2306" t="e">
        <f t="shared" si="143"/>
        <v>#REF!</v>
      </c>
    </row>
    <row r="2307" spans="142:148" x14ac:dyDescent="0.25">
      <c r="EL2307">
        <v>2300</v>
      </c>
      <c r="EM2307" t="e">
        <v>#REF!</v>
      </c>
      <c r="EN2307" t="e">
        <v>#REF!</v>
      </c>
      <c r="EP2307" t="e">
        <f t="shared" si="141"/>
        <v>#REF!</v>
      </c>
      <c r="EQ2307" t="e">
        <f t="shared" si="142"/>
        <v>#REF!</v>
      </c>
      <c r="ER2307" t="e">
        <f t="shared" si="143"/>
        <v>#REF!</v>
      </c>
    </row>
    <row r="2308" spans="142:148" x14ac:dyDescent="0.25">
      <c r="EL2308">
        <v>2301</v>
      </c>
      <c r="EM2308" t="e">
        <v>#REF!</v>
      </c>
      <c r="EN2308" t="e">
        <v>#REF!</v>
      </c>
      <c r="EP2308" t="e">
        <f t="shared" si="141"/>
        <v>#REF!</v>
      </c>
      <c r="EQ2308" t="e">
        <f t="shared" si="142"/>
        <v>#REF!</v>
      </c>
      <c r="ER2308" t="e">
        <f t="shared" si="143"/>
        <v>#REF!</v>
      </c>
    </row>
    <row r="2309" spans="142:148" x14ac:dyDescent="0.25">
      <c r="EL2309">
        <v>2302</v>
      </c>
      <c r="EM2309" t="e">
        <v>#REF!</v>
      </c>
      <c r="EN2309" t="e">
        <v>#REF!</v>
      </c>
      <c r="EP2309" t="e">
        <f t="shared" si="141"/>
        <v>#REF!</v>
      </c>
      <c r="EQ2309" t="e">
        <f t="shared" si="142"/>
        <v>#REF!</v>
      </c>
      <c r="ER2309" t="e">
        <f t="shared" si="143"/>
        <v>#REF!</v>
      </c>
    </row>
    <row r="2310" spans="142:148" x14ac:dyDescent="0.25">
      <c r="EL2310">
        <v>2303</v>
      </c>
      <c r="EM2310" t="e">
        <v>#REF!</v>
      </c>
      <c r="EN2310" t="e">
        <v>#REF!</v>
      </c>
      <c r="EP2310" t="e">
        <f t="shared" si="141"/>
        <v>#REF!</v>
      </c>
      <c r="EQ2310" t="e">
        <f t="shared" si="142"/>
        <v>#REF!</v>
      </c>
      <c r="ER2310" t="e">
        <f t="shared" si="143"/>
        <v>#REF!</v>
      </c>
    </row>
    <row r="2311" spans="142:148" x14ac:dyDescent="0.25">
      <c r="EL2311">
        <v>2304</v>
      </c>
      <c r="EM2311" t="e">
        <v>#REF!</v>
      </c>
      <c r="EN2311" t="e">
        <v>#REF!</v>
      </c>
      <c r="EP2311" t="e">
        <f t="shared" si="141"/>
        <v>#REF!</v>
      </c>
      <c r="EQ2311" t="e">
        <f t="shared" si="142"/>
        <v>#REF!</v>
      </c>
      <c r="ER2311" t="e">
        <f t="shared" si="143"/>
        <v>#REF!</v>
      </c>
    </row>
    <row r="2312" spans="142:148" x14ac:dyDescent="0.25">
      <c r="EL2312">
        <v>2305</v>
      </c>
      <c r="EM2312" t="e">
        <v>#REF!</v>
      </c>
      <c r="EN2312" t="e">
        <v>#REF!</v>
      </c>
      <c r="EP2312" t="e">
        <f t="shared" si="141"/>
        <v>#REF!</v>
      </c>
      <c r="EQ2312" t="e">
        <f t="shared" si="142"/>
        <v>#REF!</v>
      </c>
      <c r="ER2312" t="e">
        <f t="shared" si="143"/>
        <v>#REF!</v>
      </c>
    </row>
    <row r="2313" spans="142:148" x14ac:dyDescent="0.25">
      <c r="EL2313">
        <v>2306</v>
      </c>
      <c r="EM2313" t="e">
        <v>#REF!</v>
      </c>
      <c r="EN2313" t="e">
        <v>#REF!</v>
      </c>
      <c r="EP2313" t="e">
        <f t="shared" si="141"/>
        <v>#REF!</v>
      </c>
      <c r="EQ2313" t="e">
        <f t="shared" si="142"/>
        <v>#REF!</v>
      </c>
      <c r="ER2313" t="e">
        <f t="shared" si="143"/>
        <v>#REF!</v>
      </c>
    </row>
    <row r="2314" spans="142:148" x14ac:dyDescent="0.25">
      <c r="EL2314">
        <v>2307</v>
      </c>
      <c r="EM2314" t="e">
        <v>#REF!</v>
      </c>
      <c r="EN2314" t="e">
        <v>#REF!</v>
      </c>
      <c r="EP2314" t="e">
        <f t="shared" si="141"/>
        <v>#REF!</v>
      </c>
      <c r="EQ2314" t="e">
        <f t="shared" si="142"/>
        <v>#REF!</v>
      </c>
      <c r="ER2314" t="e">
        <f t="shared" si="143"/>
        <v>#REF!</v>
      </c>
    </row>
    <row r="2315" spans="142:148" x14ac:dyDescent="0.25">
      <c r="EL2315">
        <v>2308</v>
      </c>
      <c r="EM2315" t="e">
        <v>#REF!</v>
      </c>
      <c r="EN2315" t="e">
        <v>#REF!</v>
      </c>
      <c r="EP2315" t="e">
        <f t="shared" si="141"/>
        <v>#REF!</v>
      </c>
      <c r="EQ2315" t="e">
        <f t="shared" si="142"/>
        <v>#REF!</v>
      </c>
      <c r="ER2315" t="e">
        <f t="shared" si="143"/>
        <v>#REF!</v>
      </c>
    </row>
    <row r="2316" spans="142:148" x14ac:dyDescent="0.25">
      <c r="EL2316">
        <v>2309</v>
      </c>
      <c r="EM2316" t="e">
        <v>#REF!</v>
      </c>
      <c r="EN2316" t="e">
        <v>#REF!</v>
      </c>
      <c r="EP2316" t="e">
        <f t="shared" si="141"/>
        <v>#REF!</v>
      </c>
      <c r="EQ2316" t="e">
        <f t="shared" si="142"/>
        <v>#REF!</v>
      </c>
      <c r="ER2316" t="e">
        <f t="shared" si="143"/>
        <v>#REF!</v>
      </c>
    </row>
    <row r="2317" spans="142:148" x14ac:dyDescent="0.25">
      <c r="EL2317">
        <v>2310</v>
      </c>
      <c r="EM2317" t="e">
        <v>#REF!</v>
      </c>
      <c r="EN2317" t="e">
        <v>#REF!</v>
      </c>
      <c r="EP2317" t="e">
        <f t="shared" si="141"/>
        <v>#REF!</v>
      </c>
      <c r="EQ2317" t="e">
        <f t="shared" si="142"/>
        <v>#REF!</v>
      </c>
      <c r="ER2317" t="e">
        <f t="shared" si="143"/>
        <v>#REF!</v>
      </c>
    </row>
    <row r="2318" spans="142:148" x14ac:dyDescent="0.25">
      <c r="EL2318">
        <v>2311</v>
      </c>
      <c r="EM2318" t="e">
        <v>#REF!</v>
      </c>
      <c r="EN2318" t="e">
        <v>#REF!</v>
      </c>
      <c r="EP2318" t="e">
        <f t="shared" si="141"/>
        <v>#REF!</v>
      </c>
      <c r="EQ2318" t="e">
        <f t="shared" si="142"/>
        <v>#REF!</v>
      </c>
      <c r="ER2318" t="e">
        <f t="shared" si="143"/>
        <v>#REF!</v>
      </c>
    </row>
    <row r="2319" spans="142:148" x14ac:dyDescent="0.25">
      <c r="EL2319">
        <v>2312</v>
      </c>
      <c r="EM2319" t="e">
        <v>#REF!</v>
      </c>
      <c r="EN2319" t="e">
        <v>#REF!</v>
      </c>
      <c r="EP2319" t="e">
        <f t="shared" si="141"/>
        <v>#REF!</v>
      </c>
      <c r="EQ2319" t="e">
        <f t="shared" si="142"/>
        <v>#REF!</v>
      </c>
      <c r="ER2319" t="e">
        <f t="shared" si="143"/>
        <v>#REF!</v>
      </c>
    </row>
    <row r="2320" spans="142:148" x14ac:dyDescent="0.25">
      <c r="EL2320">
        <v>2313</v>
      </c>
      <c r="EM2320" t="e">
        <v>#REF!</v>
      </c>
      <c r="EN2320" t="e">
        <v>#REF!</v>
      </c>
      <c r="EP2320" t="e">
        <f t="shared" si="141"/>
        <v>#REF!</v>
      </c>
      <c r="EQ2320" t="e">
        <f t="shared" si="142"/>
        <v>#REF!</v>
      </c>
      <c r="ER2320" t="e">
        <f t="shared" si="143"/>
        <v>#REF!</v>
      </c>
    </row>
    <row r="2321" spans="142:148" x14ac:dyDescent="0.25">
      <c r="EL2321">
        <v>2314</v>
      </c>
      <c r="EM2321" t="e">
        <v>#REF!</v>
      </c>
      <c r="EN2321" t="e">
        <v>#REF!</v>
      </c>
      <c r="EP2321" t="e">
        <f t="shared" si="141"/>
        <v>#REF!</v>
      </c>
      <c r="EQ2321" t="e">
        <f t="shared" si="142"/>
        <v>#REF!</v>
      </c>
      <c r="ER2321" t="e">
        <f t="shared" si="143"/>
        <v>#REF!</v>
      </c>
    </row>
    <row r="2322" spans="142:148" x14ac:dyDescent="0.25">
      <c r="EL2322">
        <v>2315</v>
      </c>
      <c r="EM2322" t="e">
        <v>#REF!</v>
      </c>
      <c r="EN2322" t="e">
        <v>#REF!</v>
      </c>
      <c r="EP2322" t="e">
        <f t="shared" si="141"/>
        <v>#REF!</v>
      </c>
      <c r="EQ2322" t="e">
        <f t="shared" si="142"/>
        <v>#REF!</v>
      </c>
      <c r="ER2322" t="e">
        <f t="shared" si="143"/>
        <v>#REF!</v>
      </c>
    </row>
    <row r="2323" spans="142:148" x14ac:dyDescent="0.25">
      <c r="EL2323">
        <v>2316</v>
      </c>
      <c r="EM2323" t="e">
        <v>#REF!</v>
      </c>
      <c r="EN2323" t="e">
        <v>#REF!</v>
      </c>
      <c r="EP2323" t="e">
        <f t="shared" si="141"/>
        <v>#REF!</v>
      </c>
      <c r="EQ2323" t="e">
        <f t="shared" si="142"/>
        <v>#REF!</v>
      </c>
      <c r="ER2323" t="e">
        <f t="shared" si="143"/>
        <v>#REF!</v>
      </c>
    </row>
    <row r="2324" spans="142:148" x14ac:dyDescent="0.25">
      <c r="EL2324">
        <v>2317</v>
      </c>
      <c r="EM2324" t="e">
        <v>#REF!</v>
      </c>
      <c r="EN2324" t="e">
        <v>#REF!</v>
      </c>
      <c r="EP2324" t="e">
        <f t="shared" si="141"/>
        <v>#REF!</v>
      </c>
      <c r="EQ2324" t="e">
        <f t="shared" si="142"/>
        <v>#REF!</v>
      </c>
      <c r="ER2324" t="e">
        <f t="shared" si="143"/>
        <v>#REF!</v>
      </c>
    </row>
    <row r="2325" spans="142:148" x14ac:dyDescent="0.25">
      <c r="EL2325">
        <v>2318</v>
      </c>
      <c r="EM2325" t="e">
        <v>#REF!</v>
      </c>
      <c r="EN2325" t="e">
        <v>#REF!</v>
      </c>
      <c r="EP2325" t="e">
        <f t="shared" si="141"/>
        <v>#REF!</v>
      </c>
      <c r="EQ2325" t="e">
        <f t="shared" si="142"/>
        <v>#REF!</v>
      </c>
      <c r="ER2325" t="e">
        <f t="shared" si="143"/>
        <v>#REF!</v>
      </c>
    </row>
    <row r="2326" spans="142:148" x14ac:dyDescent="0.25">
      <c r="EL2326">
        <v>2319</v>
      </c>
      <c r="EM2326" t="e">
        <v>#REF!</v>
      </c>
      <c r="EN2326" t="e">
        <v>#REF!</v>
      </c>
      <c r="EP2326" t="e">
        <f t="shared" si="141"/>
        <v>#REF!</v>
      </c>
      <c r="EQ2326" t="e">
        <f t="shared" si="142"/>
        <v>#REF!</v>
      </c>
      <c r="ER2326" t="e">
        <f t="shared" si="143"/>
        <v>#REF!</v>
      </c>
    </row>
    <row r="2327" spans="142:148" x14ac:dyDescent="0.25">
      <c r="EL2327">
        <v>2320</v>
      </c>
      <c r="EM2327" t="e">
        <v>#REF!</v>
      </c>
      <c r="EN2327" t="e">
        <v>#REF!</v>
      </c>
      <c r="EP2327" t="e">
        <f t="shared" si="141"/>
        <v>#REF!</v>
      </c>
      <c r="EQ2327" t="e">
        <f t="shared" si="142"/>
        <v>#REF!</v>
      </c>
      <c r="ER2327" t="e">
        <f t="shared" si="143"/>
        <v>#REF!</v>
      </c>
    </row>
    <row r="2328" spans="142:148" x14ac:dyDescent="0.25">
      <c r="EL2328">
        <v>2321</v>
      </c>
      <c r="EM2328" t="e">
        <v>#REF!</v>
      </c>
      <c r="EN2328" t="e">
        <v>#REF!</v>
      </c>
      <c r="EP2328" t="e">
        <f t="shared" ref="EP2328:EP2391" si="144">IF(EM2328&gt;EN2328,1,0)</f>
        <v>#REF!</v>
      </c>
      <c r="EQ2328" t="e">
        <f t="shared" ref="EQ2328:EQ2391" si="145">IF(EP2328&gt;0,0,1)</f>
        <v>#REF!</v>
      </c>
      <c r="ER2328" t="e">
        <f t="shared" ref="ER2328:ER2391" si="146">IF(EM2328&gt;EN2328,EM2328-EN2328,EN2328-EM2328)</f>
        <v>#REF!</v>
      </c>
    </row>
    <row r="2329" spans="142:148" x14ac:dyDescent="0.25">
      <c r="EL2329">
        <v>2322</v>
      </c>
      <c r="EM2329" t="e">
        <v>#REF!</v>
      </c>
      <c r="EN2329" t="e">
        <v>#REF!</v>
      </c>
      <c r="EP2329" t="e">
        <f t="shared" si="144"/>
        <v>#REF!</v>
      </c>
      <c r="EQ2329" t="e">
        <f t="shared" si="145"/>
        <v>#REF!</v>
      </c>
      <c r="ER2329" t="e">
        <f t="shared" si="146"/>
        <v>#REF!</v>
      </c>
    </row>
    <row r="2330" spans="142:148" x14ac:dyDescent="0.25">
      <c r="EL2330">
        <v>2323</v>
      </c>
      <c r="EM2330" t="e">
        <v>#REF!</v>
      </c>
      <c r="EN2330" t="e">
        <v>#REF!</v>
      </c>
      <c r="EP2330" t="e">
        <f t="shared" si="144"/>
        <v>#REF!</v>
      </c>
      <c r="EQ2330" t="e">
        <f t="shared" si="145"/>
        <v>#REF!</v>
      </c>
      <c r="ER2330" t="e">
        <f t="shared" si="146"/>
        <v>#REF!</v>
      </c>
    </row>
    <row r="2331" spans="142:148" x14ac:dyDescent="0.25">
      <c r="EL2331">
        <v>2324</v>
      </c>
      <c r="EM2331" t="e">
        <v>#REF!</v>
      </c>
      <c r="EN2331" t="e">
        <v>#REF!</v>
      </c>
      <c r="EP2331" t="e">
        <f t="shared" si="144"/>
        <v>#REF!</v>
      </c>
      <c r="EQ2331" t="e">
        <f t="shared" si="145"/>
        <v>#REF!</v>
      </c>
      <c r="ER2331" t="e">
        <f t="shared" si="146"/>
        <v>#REF!</v>
      </c>
    </row>
    <row r="2332" spans="142:148" x14ac:dyDescent="0.25">
      <c r="EL2332">
        <v>2325</v>
      </c>
      <c r="EM2332" t="e">
        <v>#REF!</v>
      </c>
      <c r="EN2332" t="e">
        <v>#REF!</v>
      </c>
      <c r="EP2332" t="e">
        <f t="shared" si="144"/>
        <v>#REF!</v>
      </c>
      <c r="EQ2332" t="e">
        <f t="shared" si="145"/>
        <v>#REF!</v>
      </c>
      <c r="ER2332" t="e">
        <f t="shared" si="146"/>
        <v>#REF!</v>
      </c>
    </row>
    <row r="2333" spans="142:148" x14ac:dyDescent="0.25">
      <c r="EL2333">
        <v>2326</v>
      </c>
      <c r="EM2333" t="e">
        <v>#REF!</v>
      </c>
      <c r="EN2333" t="e">
        <v>#REF!</v>
      </c>
      <c r="EP2333" t="e">
        <f t="shared" si="144"/>
        <v>#REF!</v>
      </c>
      <c r="EQ2333" t="e">
        <f t="shared" si="145"/>
        <v>#REF!</v>
      </c>
      <c r="ER2333" t="e">
        <f t="shared" si="146"/>
        <v>#REF!</v>
      </c>
    </row>
    <row r="2334" spans="142:148" x14ac:dyDescent="0.25">
      <c r="EL2334">
        <v>2327</v>
      </c>
      <c r="EM2334" t="e">
        <v>#REF!</v>
      </c>
      <c r="EN2334" t="e">
        <v>#REF!</v>
      </c>
      <c r="EP2334" t="e">
        <f t="shared" si="144"/>
        <v>#REF!</v>
      </c>
      <c r="EQ2334" t="e">
        <f t="shared" si="145"/>
        <v>#REF!</v>
      </c>
      <c r="ER2334" t="e">
        <f t="shared" si="146"/>
        <v>#REF!</v>
      </c>
    </row>
    <row r="2335" spans="142:148" x14ac:dyDescent="0.25">
      <c r="EL2335">
        <v>2328</v>
      </c>
      <c r="EM2335" t="e">
        <v>#REF!</v>
      </c>
      <c r="EN2335" t="e">
        <v>#REF!</v>
      </c>
      <c r="EP2335" t="e">
        <f t="shared" si="144"/>
        <v>#REF!</v>
      </c>
      <c r="EQ2335" t="e">
        <f t="shared" si="145"/>
        <v>#REF!</v>
      </c>
      <c r="ER2335" t="e">
        <f t="shared" si="146"/>
        <v>#REF!</v>
      </c>
    </row>
    <row r="2336" spans="142:148" x14ac:dyDescent="0.25">
      <c r="EL2336">
        <v>2329</v>
      </c>
      <c r="EM2336" t="e">
        <v>#REF!</v>
      </c>
      <c r="EN2336" t="e">
        <v>#REF!</v>
      </c>
      <c r="EP2336" t="e">
        <f t="shared" si="144"/>
        <v>#REF!</v>
      </c>
      <c r="EQ2336" t="e">
        <f t="shared" si="145"/>
        <v>#REF!</v>
      </c>
      <c r="ER2336" t="e">
        <f t="shared" si="146"/>
        <v>#REF!</v>
      </c>
    </row>
    <row r="2337" spans="142:148" x14ac:dyDescent="0.25">
      <c r="EL2337">
        <v>2330</v>
      </c>
      <c r="EM2337" t="e">
        <v>#REF!</v>
      </c>
      <c r="EN2337" t="e">
        <v>#REF!</v>
      </c>
      <c r="EP2337" t="e">
        <f t="shared" si="144"/>
        <v>#REF!</v>
      </c>
      <c r="EQ2337" t="e">
        <f t="shared" si="145"/>
        <v>#REF!</v>
      </c>
      <c r="ER2337" t="e">
        <f t="shared" si="146"/>
        <v>#REF!</v>
      </c>
    </row>
    <row r="2338" spans="142:148" x14ac:dyDescent="0.25">
      <c r="EL2338">
        <v>2331</v>
      </c>
      <c r="EM2338" t="e">
        <v>#REF!</v>
      </c>
      <c r="EN2338" t="e">
        <v>#REF!</v>
      </c>
      <c r="EP2338" t="e">
        <f t="shared" si="144"/>
        <v>#REF!</v>
      </c>
      <c r="EQ2338" t="e">
        <f t="shared" si="145"/>
        <v>#REF!</v>
      </c>
      <c r="ER2338" t="e">
        <f t="shared" si="146"/>
        <v>#REF!</v>
      </c>
    </row>
    <row r="2339" spans="142:148" x14ac:dyDescent="0.25">
      <c r="EL2339">
        <v>2332</v>
      </c>
      <c r="EM2339" t="e">
        <v>#REF!</v>
      </c>
      <c r="EN2339" t="e">
        <v>#REF!</v>
      </c>
      <c r="EP2339" t="e">
        <f t="shared" si="144"/>
        <v>#REF!</v>
      </c>
      <c r="EQ2339" t="e">
        <f t="shared" si="145"/>
        <v>#REF!</v>
      </c>
      <c r="ER2339" t="e">
        <f t="shared" si="146"/>
        <v>#REF!</v>
      </c>
    </row>
    <row r="2340" spans="142:148" x14ac:dyDescent="0.25">
      <c r="EL2340">
        <v>2333</v>
      </c>
      <c r="EM2340" t="e">
        <v>#REF!</v>
      </c>
      <c r="EN2340" t="e">
        <v>#REF!</v>
      </c>
      <c r="EP2340" t="e">
        <f t="shared" si="144"/>
        <v>#REF!</v>
      </c>
      <c r="EQ2340" t="e">
        <f t="shared" si="145"/>
        <v>#REF!</v>
      </c>
      <c r="ER2340" t="e">
        <f t="shared" si="146"/>
        <v>#REF!</v>
      </c>
    </row>
    <row r="2341" spans="142:148" x14ac:dyDescent="0.25">
      <c r="EL2341">
        <v>2334</v>
      </c>
      <c r="EM2341" t="e">
        <v>#REF!</v>
      </c>
      <c r="EN2341" t="e">
        <v>#REF!</v>
      </c>
      <c r="EP2341" t="e">
        <f t="shared" si="144"/>
        <v>#REF!</v>
      </c>
      <c r="EQ2341" t="e">
        <f t="shared" si="145"/>
        <v>#REF!</v>
      </c>
      <c r="ER2341" t="e">
        <f t="shared" si="146"/>
        <v>#REF!</v>
      </c>
    </row>
    <row r="2342" spans="142:148" x14ac:dyDescent="0.25">
      <c r="EL2342">
        <v>2335</v>
      </c>
      <c r="EM2342" t="e">
        <v>#REF!</v>
      </c>
      <c r="EN2342" t="e">
        <v>#REF!</v>
      </c>
      <c r="EP2342" t="e">
        <f t="shared" si="144"/>
        <v>#REF!</v>
      </c>
      <c r="EQ2342" t="e">
        <f t="shared" si="145"/>
        <v>#REF!</v>
      </c>
      <c r="ER2342" t="e">
        <f t="shared" si="146"/>
        <v>#REF!</v>
      </c>
    </row>
    <row r="2343" spans="142:148" x14ac:dyDescent="0.25">
      <c r="EL2343">
        <v>2336</v>
      </c>
      <c r="EM2343" t="e">
        <v>#REF!</v>
      </c>
      <c r="EN2343" t="e">
        <v>#REF!</v>
      </c>
      <c r="EP2343" t="e">
        <f t="shared" si="144"/>
        <v>#REF!</v>
      </c>
      <c r="EQ2343" t="e">
        <f t="shared" si="145"/>
        <v>#REF!</v>
      </c>
      <c r="ER2343" t="e">
        <f t="shared" si="146"/>
        <v>#REF!</v>
      </c>
    </row>
    <row r="2344" spans="142:148" x14ac:dyDescent="0.25">
      <c r="EL2344">
        <v>2337</v>
      </c>
      <c r="EM2344" t="e">
        <v>#REF!</v>
      </c>
      <c r="EN2344" t="e">
        <v>#REF!</v>
      </c>
      <c r="EP2344" t="e">
        <f t="shared" si="144"/>
        <v>#REF!</v>
      </c>
      <c r="EQ2344" t="e">
        <f t="shared" si="145"/>
        <v>#REF!</v>
      </c>
      <c r="ER2344" t="e">
        <f t="shared" si="146"/>
        <v>#REF!</v>
      </c>
    </row>
    <row r="2345" spans="142:148" x14ac:dyDescent="0.25">
      <c r="EL2345">
        <v>2338</v>
      </c>
      <c r="EM2345" t="e">
        <v>#REF!</v>
      </c>
      <c r="EN2345" t="e">
        <v>#REF!</v>
      </c>
      <c r="EP2345" t="e">
        <f t="shared" si="144"/>
        <v>#REF!</v>
      </c>
      <c r="EQ2345" t="e">
        <f t="shared" si="145"/>
        <v>#REF!</v>
      </c>
      <c r="ER2345" t="e">
        <f t="shared" si="146"/>
        <v>#REF!</v>
      </c>
    </row>
    <row r="2346" spans="142:148" x14ac:dyDescent="0.25">
      <c r="EL2346">
        <v>2339</v>
      </c>
      <c r="EM2346" t="e">
        <v>#REF!</v>
      </c>
      <c r="EN2346" t="e">
        <v>#REF!</v>
      </c>
      <c r="EP2346" t="e">
        <f t="shared" si="144"/>
        <v>#REF!</v>
      </c>
      <c r="EQ2346" t="e">
        <f t="shared" si="145"/>
        <v>#REF!</v>
      </c>
      <c r="ER2346" t="e">
        <f t="shared" si="146"/>
        <v>#REF!</v>
      </c>
    </row>
    <row r="2347" spans="142:148" x14ac:dyDescent="0.25">
      <c r="EL2347">
        <v>2340</v>
      </c>
      <c r="EM2347" t="e">
        <v>#REF!</v>
      </c>
      <c r="EN2347" t="e">
        <v>#REF!</v>
      </c>
      <c r="EP2347" t="e">
        <f t="shared" si="144"/>
        <v>#REF!</v>
      </c>
      <c r="EQ2347" t="e">
        <f t="shared" si="145"/>
        <v>#REF!</v>
      </c>
      <c r="ER2347" t="e">
        <f t="shared" si="146"/>
        <v>#REF!</v>
      </c>
    </row>
    <row r="2348" spans="142:148" x14ac:dyDescent="0.25">
      <c r="EL2348">
        <v>2341</v>
      </c>
      <c r="EM2348" t="e">
        <v>#REF!</v>
      </c>
      <c r="EN2348" t="e">
        <v>#REF!</v>
      </c>
      <c r="EP2348" t="e">
        <f t="shared" si="144"/>
        <v>#REF!</v>
      </c>
      <c r="EQ2348" t="e">
        <f t="shared" si="145"/>
        <v>#REF!</v>
      </c>
      <c r="ER2348" t="e">
        <f t="shared" si="146"/>
        <v>#REF!</v>
      </c>
    </row>
    <row r="2349" spans="142:148" x14ac:dyDescent="0.25">
      <c r="EL2349">
        <v>2342</v>
      </c>
      <c r="EM2349" t="e">
        <v>#REF!</v>
      </c>
      <c r="EN2349" t="e">
        <v>#REF!</v>
      </c>
      <c r="EP2349" t="e">
        <f t="shared" si="144"/>
        <v>#REF!</v>
      </c>
      <c r="EQ2349" t="e">
        <f t="shared" si="145"/>
        <v>#REF!</v>
      </c>
      <c r="ER2349" t="e">
        <f t="shared" si="146"/>
        <v>#REF!</v>
      </c>
    </row>
    <row r="2350" spans="142:148" x14ac:dyDescent="0.25">
      <c r="EL2350">
        <v>2343</v>
      </c>
      <c r="EM2350" t="e">
        <v>#REF!</v>
      </c>
      <c r="EN2350" t="e">
        <v>#REF!</v>
      </c>
      <c r="EP2350" t="e">
        <f t="shared" si="144"/>
        <v>#REF!</v>
      </c>
      <c r="EQ2350" t="e">
        <f t="shared" si="145"/>
        <v>#REF!</v>
      </c>
      <c r="ER2350" t="e">
        <f t="shared" si="146"/>
        <v>#REF!</v>
      </c>
    </row>
    <row r="2351" spans="142:148" x14ac:dyDescent="0.25">
      <c r="EL2351">
        <v>2344</v>
      </c>
      <c r="EM2351" t="e">
        <v>#REF!</v>
      </c>
      <c r="EN2351" t="e">
        <v>#REF!</v>
      </c>
      <c r="EP2351" t="e">
        <f t="shared" si="144"/>
        <v>#REF!</v>
      </c>
      <c r="EQ2351" t="e">
        <f t="shared" si="145"/>
        <v>#REF!</v>
      </c>
      <c r="ER2351" t="e">
        <f t="shared" si="146"/>
        <v>#REF!</v>
      </c>
    </row>
    <row r="2352" spans="142:148" x14ac:dyDescent="0.25">
      <c r="EL2352">
        <v>2345</v>
      </c>
      <c r="EM2352" t="e">
        <v>#REF!</v>
      </c>
      <c r="EN2352" t="e">
        <v>#REF!</v>
      </c>
      <c r="EP2352" t="e">
        <f t="shared" si="144"/>
        <v>#REF!</v>
      </c>
      <c r="EQ2352" t="e">
        <f t="shared" si="145"/>
        <v>#REF!</v>
      </c>
      <c r="ER2352" t="e">
        <f t="shared" si="146"/>
        <v>#REF!</v>
      </c>
    </row>
    <row r="2353" spans="142:148" x14ac:dyDescent="0.25">
      <c r="EL2353">
        <v>2346</v>
      </c>
      <c r="EM2353" t="e">
        <v>#REF!</v>
      </c>
      <c r="EN2353" t="e">
        <v>#REF!</v>
      </c>
      <c r="EP2353" t="e">
        <f t="shared" si="144"/>
        <v>#REF!</v>
      </c>
      <c r="EQ2353" t="e">
        <f t="shared" si="145"/>
        <v>#REF!</v>
      </c>
      <c r="ER2353" t="e">
        <f t="shared" si="146"/>
        <v>#REF!</v>
      </c>
    </row>
    <row r="2354" spans="142:148" x14ac:dyDescent="0.25">
      <c r="EL2354">
        <v>2347</v>
      </c>
      <c r="EM2354" t="e">
        <v>#REF!</v>
      </c>
      <c r="EN2354" t="e">
        <v>#REF!</v>
      </c>
      <c r="EP2354" t="e">
        <f t="shared" si="144"/>
        <v>#REF!</v>
      </c>
      <c r="EQ2354" t="e">
        <f t="shared" si="145"/>
        <v>#REF!</v>
      </c>
      <c r="ER2354" t="e">
        <f t="shared" si="146"/>
        <v>#REF!</v>
      </c>
    </row>
    <row r="2355" spans="142:148" x14ac:dyDescent="0.25">
      <c r="EL2355">
        <v>2348</v>
      </c>
      <c r="EM2355" t="e">
        <v>#REF!</v>
      </c>
      <c r="EN2355" t="e">
        <v>#REF!</v>
      </c>
      <c r="EP2355" t="e">
        <f t="shared" si="144"/>
        <v>#REF!</v>
      </c>
      <c r="EQ2355" t="e">
        <f t="shared" si="145"/>
        <v>#REF!</v>
      </c>
      <c r="ER2355" t="e">
        <f t="shared" si="146"/>
        <v>#REF!</v>
      </c>
    </row>
    <row r="2356" spans="142:148" x14ac:dyDescent="0.25">
      <c r="EL2356">
        <v>2349</v>
      </c>
      <c r="EM2356" t="e">
        <v>#REF!</v>
      </c>
      <c r="EN2356" t="e">
        <v>#REF!</v>
      </c>
      <c r="EP2356" t="e">
        <f t="shared" si="144"/>
        <v>#REF!</v>
      </c>
      <c r="EQ2356" t="e">
        <f t="shared" si="145"/>
        <v>#REF!</v>
      </c>
      <c r="ER2356" t="e">
        <f t="shared" si="146"/>
        <v>#REF!</v>
      </c>
    </row>
    <row r="2357" spans="142:148" x14ac:dyDescent="0.25">
      <c r="EL2357">
        <v>2350</v>
      </c>
      <c r="EM2357" t="e">
        <v>#REF!</v>
      </c>
      <c r="EN2357" t="e">
        <v>#REF!</v>
      </c>
      <c r="EP2357" t="e">
        <f t="shared" si="144"/>
        <v>#REF!</v>
      </c>
      <c r="EQ2357" t="e">
        <f t="shared" si="145"/>
        <v>#REF!</v>
      </c>
      <c r="ER2357" t="e">
        <f t="shared" si="146"/>
        <v>#REF!</v>
      </c>
    </row>
    <row r="2358" spans="142:148" x14ac:dyDescent="0.25">
      <c r="EL2358">
        <v>2351</v>
      </c>
      <c r="EM2358" t="e">
        <v>#REF!</v>
      </c>
      <c r="EN2358" t="e">
        <v>#REF!</v>
      </c>
      <c r="EP2358" t="e">
        <f t="shared" si="144"/>
        <v>#REF!</v>
      </c>
      <c r="EQ2358" t="e">
        <f t="shared" si="145"/>
        <v>#REF!</v>
      </c>
      <c r="ER2358" t="e">
        <f t="shared" si="146"/>
        <v>#REF!</v>
      </c>
    </row>
    <row r="2359" spans="142:148" x14ac:dyDescent="0.25">
      <c r="EL2359">
        <v>2352</v>
      </c>
      <c r="EM2359" t="e">
        <v>#REF!</v>
      </c>
      <c r="EN2359" t="e">
        <v>#REF!</v>
      </c>
      <c r="EP2359" t="e">
        <f t="shared" si="144"/>
        <v>#REF!</v>
      </c>
      <c r="EQ2359" t="e">
        <f t="shared" si="145"/>
        <v>#REF!</v>
      </c>
      <c r="ER2359" t="e">
        <f t="shared" si="146"/>
        <v>#REF!</v>
      </c>
    </row>
    <row r="2360" spans="142:148" x14ac:dyDescent="0.25">
      <c r="EL2360">
        <v>2353</v>
      </c>
      <c r="EM2360" t="e">
        <v>#REF!</v>
      </c>
      <c r="EN2360" t="e">
        <v>#REF!</v>
      </c>
      <c r="EP2360" t="e">
        <f t="shared" si="144"/>
        <v>#REF!</v>
      </c>
      <c r="EQ2360" t="e">
        <f t="shared" si="145"/>
        <v>#REF!</v>
      </c>
      <c r="ER2360" t="e">
        <f t="shared" si="146"/>
        <v>#REF!</v>
      </c>
    </row>
    <row r="2361" spans="142:148" x14ac:dyDescent="0.25">
      <c r="EL2361">
        <v>2354</v>
      </c>
      <c r="EM2361" t="e">
        <v>#REF!</v>
      </c>
      <c r="EN2361" t="e">
        <v>#REF!</v>
      </c>
      <c r="EP2361" t="e">
        <f t="shared" si="144"/>
        <v>#REF!</v>
      </c>
      <c r="EQ2361" t="e">
        <f t="shared" si="145"/>
        <v>#REF!</v>
      </c>
      <c r="ER2361" t="e">
        <f t="shared" si="146"/>
        <v>#REF!</v>
      </c>
    </row>
    <row r="2362" spans="142:148" x14ac:dyDescent="0.25">
      <c r="EL2362">
        <v>2355</v>
      </c>
      <c r="EM2362" t="e">
        <v>#REF!</v>
      </c>
      <c r="EN2362" t="e">
        <v>#REF!</v>
      </c>
      <c r="EP2362" t="e">
        <f t="shared" si="144"/>
        <v>#REF!</v>
      </c>
      <c r="EQ2362" t="e">
        <f t="shared" si="145"/>
        <v>#REF!</v>
      </c>
      <c r="ER2362" t="e">
        <f t="shared" si="146"/>
        <v>#REF!</v>
      </c>
    </row>
    <row r="2363" spans="142:148" x14ac:dyDescent="0.25">
      <c r="EL2363">
        <v>2356</v>
      </c>
      <c r="EM2363" t="e">
        <v>#REF!</v>
      </c>
      <c r="EN2363" t="e">
        <v>#REF!</v>
      </c>
      <c r="EP2363" t="e">
        <f t="shared" si="144"/>
        <v>#REF!</v>
      </c>
      <c r="EQ2363" t="e">
        <f t="shared" si="145"/>
        <v>#REF!</v>
      </c>
      <c r="ER2363" t="e">
        <f t="shared" si="146"/>
        <v>#REF!</v>
      </c>
    </row>
    <row r="2364" spans="142:148" x14ac:dyDescent="0.25">
      <c r="EL2364">
        <v>2357</v>
      </c>
      <c r="EM2364" t="e">
        <v>#REF!</v>
      </c>
      <c r="EN2364" t="e">
        <v>#REF!</v>
      </c>
      <c r="EP2364" t="e">
        <f t="shared" si="144"/>
        <v>#REF!</v>
      </c>
      <c r="EQ2364" t="e">
        <f t="shared" si="145"/>
        <v>#REF!</v>
      </c>
      <c r="ER2364" t="e">
        <f t="shared" si="146"/>
        <v>#REF!</v>
      </c>
    </row>
    <row r="2365" spans="142:148" x14ac:dyDescent="0.25">
      <c r="EL2365">
        <v>2358</v>
      </c>
      <c r="EM2365" t="e">
        <v>#REF!</v>
      </c>
      <c r="EN2365" t="e">
        <v>#REF!</v>
      </c>
      <c r="EP2365" t="e">
        <f t="shared" si="144"/>
        <v>#REF!</v>
      </c>
      <c r="EQ2365" t="e">
        <f t="shared" si="145"/>
        <v>#REF!</v>
      </c>
      <c r="ER2365" t="e">
        <f t="shared" si="146"/>
        <v>#REF!</v>
      </c>
    </row>
    <row r="2366" spans="142:148" x14ac:dyDescent="0.25">
      <c r="EL2366">
        <v>2359</v>
      </c>
      <c r="EM2366" t="e">
        <v>#REF!</v>
      </c>
      <c r="EN2366" t="e">
        <v>#REF!</v>
      </c>
      <c r="EP2366" t="e">
        <f t="shared" si="144"/>
        <v>#REF!</v>
      </c>
      <c r="EQ2366" t="e">
        <f t="shared" si="145"/>
        <v>#REF!</v>
      </c>
      <c r="ER2366" t="e">
        <f t="shared" si="146"/>
        <v>#REF!</v>
      </c>
    </row>
    <row r="2367" spans="142:148" x14ac:dyDescent="0.25">
      <c r="EL2367">
        <v>2360</v>
      </c>
      <c r="EM2367" t="e">
        <v>#REF!</v>
      </c>
      <c r="EN2367" t="e">
        <v>#REF!</v>
      </c>
      <c r="EP2367" t="e">
        <f t="shared" si="144"/>
        <v>#REF!</v>
      </c>
      <c r="EQ2367" t="e">
        <f t="shared" si="145"/>
        <v>#REF!</v>
      </c>
      <c r="ER2367" t="e">
        <f t="shared" si="146"/>
        <v>#REF!</v>
      </c>
    </row>
    <row r="2368" spans="142:148" x14ac:dyDescent="0.25">
      <c r="EL2368">
        <v>2361</v>
      </c>
      <c r="EM2368" t="e">
        <v>#REF!</v>
      </c>
      <c r="EN2368" t="e">
        <v>#REF!</v>
      </c>
      <c r="EP2368" t="e">
        <f t="shared" si="144"/>
        <v>#REF!</v>
      </c>
      <c r="EQ2368" t="e">
        <f t="shared" si="145"/>
        <v>#REF!</v>
      </c>
      <c r="ER2368" t="e">
        <f t="shared" si="146"/>
        <v>#REF!</v>
      </c>
    </row>
    <row r="2369" spans="142:148" x14ac:dyDescent="0.25">
      <c r="EL2369">
        <v>2362</v>
      </c>
      <c r="EM2369" t="e">
        <v>#REF!</v>
      </c>
      <c r="EN2369" t="e">
        <v>#REF!</v>
      </c>
      <c r="EP2369" t="e">
        <f t="shared" si="144"/>
        <v>#REF!</v>
      </c>
      <c r="EQ2369" t="e">
        <f t="shared" si="145"/>
        <v>#REF!</v>
      </c>
      <c r="ER2369" t="e">
        <f t="shared" si="146"/>
        <v>#REF!</v>
      </c>
    </row>
    <row r="2370" spans="142:148" x14ac:dyDescent="0.25">
      <c r="EL2370">
        <v>2363</v>
      </c>
      <c r="EM2370" t="e">
        <v>#REF!</v>
      </c>
      <c r="EN2370" t="e">
        <v>#REF!</v>
      </c>
      <c r="EP2370" t="e">
        <f t="shared" si="144"/>
        <v>#REF!</v>
      </c>
      <c r="EQ2370" t="e">
        <f t="shared" si="145"/>
        <v>#REF!</v>
      </c>
      <c r="ER2370" t="e">
        <f t="shared" si="146"/>
        <v>#REF!</v>
      </c>
    </row>
    <row r="2371" spans="142:148" x14ac:dyDescent="0.25">
      <c r="EL2371">
        <v>2364</v>
      </c>
      <c r="EM2371" t="e">
        <v>#REF!</v>
      </c>
      <c r="EN2371" t="e">
        <v>#REF!</v>
      </c>
      <c r="EP2371" t="e">
        <f t="shared" si="144"/>
        <v>#REF!</v>
      </c>
      <c r="EQ2371" t="e">
        <f t="shared" si="145"/>
        <v>#REF!</v>
      </c>
      <c r="ER2371" t="e">
        <f t="shared" si="146"/>
        <v>#REF!</v>
      </c>
    </row>
    <row r="2372" spans="142:148" x14ac:dyDescent="0.25">
      <c r="EL2372">
        <v>2365</v>
      </c>
      <c r="EM2372" t="e">
        <v>#REF!</v>
      </c>
      <c r="EN2372" t="e">
        <v>#REF!</v>
      </c>
      <c r="EP2372" t="e">
        <f t="shared" si="144"/>
        <v>#REF!</v>
      </c>
      <c r="EQ2372" t="e">
        <f t="shared" si="145"/>
        <v>#REF!</v>
      </c>
      <c r="ER2372" t="e">
        <f t="shared" si="146"/>
        <v>#REF!</v>
      </c>
    </row>
    <row r="2373" spans="142:148" x14ac:dyDescent="0.25">
      <c r="EL2373">
        <v>2366</v>
      </c>
      <c r="EM2373" t="e">
        <v>#REF!</v>
      </c>
      <c r="EN2373" t="e">
        <v>#REF!</v>
      </c>
      <c r="EP2373" t="e">
        <f t="shared" si="144"/>
        <v>#REF!</v>
      </c>
      <c r="EQ2373" t="e">
        <f t="shared" si="145"/>
        <v>#REF!</v>
      </c>
      <c r="ER2373" t="e">
        <f t="shared" si="146"/>
        <v>#REF!</v>
      </c>
    </row>
    <row r="2374" spans="142:148" x14ac:dyDescent="0.25">
      <c r="EL2374">
        <v>2367</v>
      </c>
      <c r="EM2374" t="e">
        <v>#REF!</v>
      </c>
      <c r="EN2374" t="e">
        <v>#REF!</v>
      </c>
      <c r="EP2374" t="e">
        <f t="shared" si="144"/>
        <v>#REF!</v>
      </c>
      <c r="EQ2374" t="e">
        <f t="shared" si="145"/>
        <v>#REF!</v>
      </c>
      <c r="ER2374" t="e">
        <f t="shared" si="146"/>
        <v>#REF!</v>
      </c>
    </row>
    <row r="2375" spans="142:148" x14ac:dyDescent="0.25">
      <c r="EL2375">
        <v>2368</v>
      </c>
      <c r="EM2375" t="e">
        <v>#REF!</v>
      </c>
      <c r="EN2375" t="e">
        <v>#REF!</v>
      </c>
      <c r="EP2375" t="e">
        <f t="shared" si="144"/>
        <v>#REF!</v>
      </c>
      <c r="EQ2375" t="e">
        <f t="shared" si="145"/>
        <v>#REF!</v>
      </c>
      <c r="ER2375" t="e">
        <f t="shared" si="146"/>
        <v>#REF!</v>
      </c>
    </row>
    <row r="2376" spans="142:148" x14ac:dyDescent="0.25">
      <c r="EL2376">
        <v>2369</v>
      </c>
      <c r="EM2376" t="e">
        <v>#REF!</v>
      </c>
      <c r="EN2376" t="e">
        <v>#REF!</v>
      </c>
      <c r="EP2376" t="e">
        <f t="shared" si="144"/>
        <v>#REF!</v>
      </c>
      <c r="EQ2376" t="e">
        <f t="shared" si="145"/>
        <v>#REF!</v>
      </c>
      <c r="ER2376" t="e">
        <f t="shared" si="146"/>
        <v>#REF!</v>
      </c>
    </row>
    <row r="2377" spans="142:148" x14ac:dyDescent="0.25">
      <c r="EL2377">
        <v>2370</v>
      </c>
      <c r="EM2377" t="e">
        <v>#REF!</v>
      </c>
      <c r="EN2377" t="e">
        <v>#REF!</v>
      </c>
      <c r="EP2377" t="e">
        <f t="shared" si="144"/>
        <v>#REF!</v>
      </c>
      <c r="EQ2377" t="e">
        <f t="shared" si="145"/>
        <v>#REF!</v>
      </c>
      <c r="ER2377" t="e">
        <f t="shared" si="146"/>
        <v>#REF!</v>
      </c>
    </row>
    <row r="2378" spans="142:148" x14ac:dyDescent="0.25">
      <c r="EL2378">
        <v>2371</v>
      </c>
      <c r="EM2378" t="e">
        <v>#REF!</v>
      </c>
      <c r="EN2378" t="e">
        <v>#REF!</v>
      </c>
      <c r="EP2378" t="e">
        <f t="shared" si="144"/>
        <v>#REF!</v>
      </c>
      <c r="EQ2378" t="e">
        <f t="shared" si="145"/>
        <v>#REF!</v>
      </c>
      <c r="ER2378" t="e">
        <f t="shared" si="146"/>
        <v>#REF!</v>
      </c>
    </row>
    <row r="2379" spans="142:148" x14ac:dyDescent="0.25">
      <c r="EL2379">
        <v>2372</v>
      </c>
      <c r="EM2379" t="e">
        <v>#REF!</v>
      </c>
      <c r="EN2379" t="e">
        <v>#REF!</v>
      </c>
      <c r="EP2379" t="e">
        <f t="shared" si="144"/>
        <v>#REF!</v>
      </c>
      <c r="EQ2379" t="e">
        <f t="shared" si="145"/>
        <v>#REF!</v>
      </c>
      <c r="ER2379" t="e">
        <f t="shared" si="146"/>
        <v>#REF!</v>
      </c>
    </row>
    <row r="2380" spans="142:148" x14ac:dyDescent="0.25">
      <c r="EL2380">
        <v>2373</v>
      </c>
      <c r="EM2380" t="e">
        <v>#REF!</v>
      </c>
      <c r="EN2380" t="e">
        <v>#REF!</v>
      </c>
      <c r="EP2380" t="e">
        <f t="shared" si="144"/>
        <v>#REF!</v>
      </c>
      <c r="EQ2380" t="e">
        <f t="shared" si="145"/>
        <v>#REF!</v>
      </c>
      <c r="ER2380" t="e">
        <f t="shared" si="146"/>
        <v>#REF!</v>
      </c>
    </row>
    <row r="2381" spans="142:148" x14ac:dyDescent="0.25">
      <c r="EL2381">
        <v>2374</v>
      </c>
      <c r="EM2381" t="e">
        <v>#REF!</v>
      </c>
      <c r="EN2381" t="e">
        <v>#REF!</v>
      </c>
      <c r="EP2381" t="e">
        <f t="shared" si="144"/>
        <v>#REF!</v>
      </c>
      <c r="EQ2381" t="e">
        <f t="shared" si="145"/>
        <v>#REF!</v>
      </c>
      <c r="ER2381" t="e">
        <f t="shared" si="146"/>
        <v>#REF!</v>
      </c>
    </row>
    <row r="2382" spans="142:148" x14ac:dyDescent="0.25">
      <c r="EL2382">
        <v>2375</v>
      </c>
      <c r="EM2382" t="e">
        <v>#REF!</v>
      </c>
      <c r="EN2382" t="e">
        <v>#REF!</v>
      </c>
      <c r="EP2382" t="e">
        <f t="shared" si="144"/>
        <v>#REF!</v>
      </c>
      <c r="EQ2382" t="e">
        <f t="shared" si="145"/>
        <v>#REF!</v>
      </c>
      <c r="ER2382" t="e">
        <f t="shared" si="146"/>
        <v>#REF!</v>
      </c>
    </row>
    <row r="2383" spans="142:148" x14ac:dyDescent="0.25">
      <c r="EL2383">
        <v>2376</v>
      </c>
      <c r="EM2383" t="e">
        <v>#REF!</v>
      </c>
      <c r="EN2383" t="e">
        <v>#REF!</v>
      </c>
      <c r="EP2383" t="e">
        <f t="shared" si="144"/>
        <v>#REF!</v>
      </c>
      <c r="EQ2383" t="e">
        <f t="shared" si="145"/>
        <v>#REF!</v>
      </c>
      <c r="ER2383" t="e">
        <f t="shared" si="146"/>
        <v>#REF!</v>
      </c>
    </row>
    <row r="2384" spans="142:148" x14ac:dyDescent="0.25">
      <c r="EL2384">
        <v>2377</v>
      </c>
      <c r="EM2384" t="e">
        <v>#REF!</v>
      </c>
      <c r="EN2384" t="e">
        <v>#REF!</v>
      </c>
      <c r="EP2384" t="e">
        <f t="shared" si="144"/>
        <v>#REF!</v>
      </c>
      <c r="EQ2384" t="e">
        <f t="shared" si="145"/>
        <v>#REF!</v>
      </c>
      <c r="ER2384" t="e">
        <f t="shared" si="146"/>
        <v>#REF!</v>
      </c>
    </row>
    <row r="2385" spans="142:148" x14ac:dyDescent="0.25">
      <c r="EL2385">
        <v>2378</v>
      </c>
      <c r="EM2385" t="e">
        <v>#REF!</v>
      </c>
      <c r="EN2385" t="e">
        <v>#REF!</v>
      </c>
      <c r="EP2385" t="e">
        <f t="shared" si="144"/>
        <v>#REF!</v>
      </c>
      <c r="EQ2385" t="e">
        <f t="shared" si="145"/>
        <v>#REF!</v>
      </c>
      <c r="ER2385" t="e">
        <f t="shared" si="146"/>
        <v>#REF!</v>
      </c>
    </row>
    <row r="2386" spans="142:148" x14ac:dyDescent="0.25">
      <c r="EL2386">
        <v>2379</v>
      </c>
      <c r="EM2386" t="e">
        <v>#REF!</v>
      </c>
      <c r="EN2386" t="e">
        <v>#REF!</v>
      </c>
      <c r="EP2386" t="e">
        <f t="shared" si="144"/>
        <v>#REF!</v>
      </c>
      <c r="EQ2386" t="e">
        <f t="shared" si="145"/>
        <v>#REF!</v>
      </c>
      <c r="ER2386" t="e">
        <f t="shared" si="146"/>
        <v>#REF!</v>
      </c>
    </row>
    <row r="2387" spans="142:148" x14ac:dyDescent="0.25">
      <c r="EL2387">
        <v>2380</v>
      </c>
      <c r="EM2387" t="e">
        <v>#REF!</v>
      </c>
      <c r="EN2387" t="e">
        <v>#REF!</v>
      </c>
      <c r="EP2387" t="e">
        <f t="shared" si="144"/>
        <v>#REF!</v>
      </c>
      <c r="EQ2387" t="e">
        <f t="shared" si="145"/>
        <v>#REF!</v>
      </c>
      <c r="ER2387" t="e">
        <f t="shared" si="146"/>
        <v>#REF!</v>
      </c>
    </row>
    <row r="2388" spans="142:148" x14ac:dyDescent="0.25">
      <c r="EL2388">
        <v>2381</v>
      </c>
      <c r="EM2388" t="e">
        <v>#REF!</v>
      </c>
      <c r="EN2388" t="e">
        <v>#REF!</v>
      </c>
      <c r="EP2388" t="e">
        <f t="shared" si="144"/>
        <v>#REF!</v>
      </c>
      <c r="EQ2388" t="e">
        <f t="shared" si="145"/>
        <v>#REF!</v>
      </c>
      <c r="ER2388" t="e">
        <f t="shared" si="146"/>
        <v>#REF!</v>
      </c>
    </row>
    <row r="2389" spans="142:148" x14ac:dyDescent="0.25">
      <c r="EL2389">
        <v>2382</v>
      </c>
      <c r="EM2389" t="e">
        <v>#REF!</v>
      </c>
      <c r="EN2389" t="e">
        <v>#REF!</v>
      </c>
      <c r="EP2389" t="e">
        <f t="shared" si="144"/>
        <v>#REF!</v>
      </c>
      <c r="EQ2389" t="e">
        <f t="shared" si="145"/>
        <v>#REF!</v>
      </c>
      <c r="ER2389" t="e">
        <f t="shared" si="146"/>
        <v>#REF!</v>
      </c>
    </row>
    <row r="2390" spans="142:148" x14ac:dyDescent="0.25">
      <c r="EL2390">
        <v>2383</v>
      </c>
      <c r="EM2390" t="e">
        <v>#REF!</v>
      </c>
      <c r="EN2390" t="e">
        <v>#REF!</v>
      </c>
      <c r="EP2390" t="e">
        <f t="shared" si="144"/>
        <v>#REF!</v>
      </c>
      <c r="EQ2390" t="e">
        <f t="shared" si="145"/>
        <v>#REF!</v>
      </c>
      <c r="ER2390" t="e">
        <f t="shared" si="146"/>
        <v>#REF!</v>
      </c>
    </row>
    <row r="2391" spans="142:148" x14ac:dyDescent="0.25">
      <c r="EL2391">
        <v>2384</v>
      </c>
      <c r="EM2391" t="e">
        <v>#REF!</v>
      </c>
      <c r="EN2391" t="e">
        <v>#REF!</v>
      </c>
      <c r="EP2391" t="e">
        <f t="shared" si="144"/>
        <v>#REF!</v>
      </c>
      <c r="EQ2391" t="e">
        <f t="shared" si="145"/>
        <v>#REF!</v>
      </c>
      <c r="ER2391" t="e">
        <f t="shared" si="146"/>
        <v>#REF!</v>
      </c>
    </row>
    <row r="2392" spans="142:148" x14ac:dyDescent="0.25">
      <c r="EL2392">
        <v>2385</v>
      </c>
      <c r="EM2392" t="e">
        <v>#REF!</v>
      </c>
      <c r="EN2392" t="e">
        <v>#REF!</v>
      </c>
      <c r="EP2392" t="e">
        <f t="shared" ref="EP2392:EP2455" si="147">IF(EM2392&gt;EN2392,1,0)</f>
        <v>#REF!</v>
      </c>
      <c r="EQ2392" t="e">
        <f t="shared" ref="EQ2392:EQ2455" si="148">IF(EP2392&gt;0,0,1)</f>
        <v>#REF!</v>
      </c>
      <c r="ER2392" t="e">
        <f t="shared" ref="ER2392:ER2455" si="149">IF(EM2392&gt;EN2392,EM2392-EN2392,EN2392-EM2392)</f>
        <v>#REF!</v>
      </c>
    </row>
    <row r="2393" spans="142:148" x14ac:dyDescent="0.25">
      <c r="EL2393">
        <v>2386</v>
      </c>
      <c r="EM2393" t="e">
        <v>#REF!</v>
      </c>
      <c r="EN2393" t="e">
        <v>#REF!</v>
      </c>
      <c r="EP2393" t="e">
        <f t="shared" si="147"/>
        <v>#REF!</v>
      </c>
      <c r="EQ2393" t="e">
        <f t="shared" si="148"/>
        <v>#REF!</v>
      </c>
      <c r="ER2393" t="e">
        <f t="shared" si="149"/>
        <v>#REF!</v>
      </c>
    </row>
    <row r="2394" spans="142:148" x14ac:dyDescent="0.25">
      <c r="EL2394">
        <v>2387</v>
      </c>
      <c r="EM2394" t="e">
        <v>#REF!</v>
      </c>
      <c r="EN2394" t="e">
        <v>#REF!</v>
      </c>
      <c r="EP2394" t="e">
        <f t="shared" si="147"/>
        <v>#REF!</v>
      </c>
      <c r="EQ2394" t="e">
        <f t="shared" si="148"/>
        <v>#REF!</v>
      </c>
      <c r="ER2394" t="e">
        <f t="shared" si="149"/>
        <v>#REF!</v>
      </c>
    </row>
    <row r="2395" spans="142:148" x14ac:dyDescent="0.25">
      <c r="EL2395">
        <v>2388</v>
      </c>
      <c r="EM2395" t="e">
        <v>#REF!</v>
      </c>
      <c r="EN2395" t="e">
        <v>#REF!</v>
      </c>
      <c r="EP2395" t="e">
        <f t="shared" si="147"/>
        <v>#REF!</v>
      </c>
      <c r="EQ2395" t="e">
        <f t="shared" si="148"/>
        <v>#REF!</v>
      </c>
      <c r="ER2395" t="e">
        <f t="shared" si="149"/>
        <v>#REF!</v>
      </c>
    </row>
    <row r="2396" spans="142:148" x14ac:dyDescent="0.25">
      <c r="EL2396">
        <v>2389</v>
      </c>
      <c r="EM2396" t="e">
        <v>#REF!</v>
      </c>
      <c r="EN2396" t="e">
        <v>#REF!</v>
      </c>
      <c r="EP2396" t="e">
        <f t="shared" si="147"/>
        <v>#REF!</v>
      </c>
      <c r="EQ2396" t="e">
        <f t="shared" si="148"/>
        <v>#REF!</v>
      </c>
      <c r="ER2396" t="e">
        <f t="shared" si="149"/>
        <v>#REF!</v>
      </c>
    </row>
    <row r="2397" spans="142:148" x14ac:dyDescent="0.25">
      <c r="EL2397">
        <v>2390</v>
      </c>
      <c r="EM2397" t="e">
        <v>#REF!</v>
      </c>
      <c r="EN2397" t="e">
        <v>#REF!</v>
      </c>
      <c r="EP2397" t="e">
        <f t="shared" si="147"/>
        <v>#REF!</v>
      </c>
      <c r="EQ2397" t="e">
        <f t="shared" si="148"/>
        <v>#REF!</v>
      </c>
      <c r="ER2397" t="e">
        <f t="shared" si="149"/>
        <v>#REF!</v>
      </c>
    </row>
    <row r="2398" spans="142:148" x14ac:dyDescent="0.25">
      <c r="EL2398">
        <v>2391</v>
      </c>
      <c r="EM2398" t="e">
        <v>#REF!</v>
      </c>
      <c r="EN2398" t="e">
        <v>#REF!</v>
      </c>
      <c r="EP2398" t="e">
        <f t="shared" si="147"/>
        <v>#REF!</v>
      </c>
      <c r="EQ2398" t="e">
        <f t="shared" si="148"/>
        <v>#REF!</v>
      </c>
      <c r="ER2398" t="e">
        <f t="shared" si="149"/>
        <v>#REF!</v>
      </c>
    </row>
    <row r="2399" spans="142:148" x14ac:dyDescent="0.25">
      <c r="EL2399">
        <v>2392</v>
      </c>
      <c r="EM2399" t="e">
        <v>#REF!</v>
      </c>
      <c r="EN2399" t="e">
        <v>#REF!</v>
      </c>
      <c r="EP2399" t="e">
        <f t="shared" si="147"/>
        <v>#REF!</v>
      </c>
      <c r="EQ2399" t="e">
        <f t="shared" si="148"/>
        <v>#REF!</v>
      </c>
      <c r="ER2399" t="e">
        <f t="shared" si="149"/>
        <v>#REF!</v>
      </c>
    </row>
    <row r="2400" spans="142:148" x14ac:dyDescent="0.25">
      <c r="EL2400">
        <v>2393</v>
      </c>
      <c r="EM2400" t="e">
        <v>#REF!</v>
      </c>
      <c r="EN2400" t="e">
        <v>#REF!</v>
      </c>
      <c r="EP2400" t="e">
        <f t="shared" si="147"/>
        <v>#REF!</v>
      </c>
      <c r="EQ2400" t="e">
        <f t="shared" si="148"/>
        <v>#REF!</v>
      </c>
      <c r="ER2400" t="e">
        <f t="shared" si="149"/>
        <v>#REF!</v>
      </c>
    </row>
    <row r="2401" spans="142:148" x14ac:dyDescent="0.25">
      <c r="EL2401">
        <v>2394</v>
      </c>
      <c r="EM2401" t="e">
        <v>#REF!</v>
      </c>
      <c r="EN2401" t="e">
        <v>#REF!</v>
      </c>
      <c r="EP2401" t="e">
        <f t="shared" si="147"/>
        <v>#REF!</v>
      </c>
      <c r="EQ2401" t="e">
        <f t="shared" si="148"/>
        <v>#REF!</v>
      </c>
      <c r="ER2401" t="e">
        <f t="shared" si="149"/>
        <v>#REF!</v>
      </c>
    </row>
    <row r="2402" spans="142:148" x14ac:dyDescent="0.25">
      <c r="EL2402">
        <v>2395</v>
      </c>
      <c r="EM2402" t="e">
        <v>#REF!</v>
      </c>
      <c r="EN2402" t="e">
        <v>#REF!</v>
      </c>
      <c r="EP2402" t="e">
        <f t="shared" si="147"/>
        <v>#REF!</v>
      </c>
      <c r="EQ2402" t="e">
        <f t="shared" si="148"/>
        <v>#REF!</v>
      </c>
      <c r="ER2402" t="e">
        <f t="shared" si="149"/>
        <v>#REF!</v>
      </c>
    </row>
    <row r="2403" spans="142:148" x14ac:dyDescent="0.25">
      <c r="EL2403">
        <v>2396</v>
      </c>
      <c r="EM2403" t="e">
        <v>#REF!</v>
      </c>
      <c r="EN2403" t="e">
        <v>#REF!</v>
      </c>
      <c r="EP2403" t="e">
        <f t="shared" si="147"/>
        <v>#REF!</v>
      </c>
      <c r="EQ2403" t="e">
        <f t="shared" si="148"/>
        <v>#REF!</v>
      </c>
      <c r="ER2403" t="e">
        <f t="shared" si="149"/>
        <v>#REF!</v>
      </c>
    </row>
    <row r="2404" spans="142:148" x14ac:dyDescent="0.25">
      <c r="EL2404">
        <v>2397</v>
      </c>
      <c r="EM2404" t="e">
        <v>#REF!</v>
      </c>
      <c r="EN2404" t="e">
        <v>#REF!</v>
      </c>
      <c r="EP2404" t="e">
        <f t="shared" si="147"/>
        <v>#REF!</v>
      </c>
      <c r="EQ2404" t="e">
        <f t="shared" si="148"/>
        <v>#REF!</v>
      </c>
      <c r="ER2404" t="e">
        <f t="shared" si="149"/>
        <v>#REF!</v>
      </c>
    </row>
    <row r="2405" spans="142:148" x14ac:dyDescent="0.25">
      <c r="EL2405">
        <v>2398</v>
      </c>
      <c r="EM2405" t="e">
        <v>#REF!</v>
      </c>
      <c r="EN2405" t="e">
        <v>#REF!</v>
      </c>
      <c r="EP2405" t="e">
        <f t="shared" si="147"/>
        <v>#REF!</v>
      </c>
      <c r="EQ2405" t="e">
        <f t="shared" si="148"/>
        <v>#REF!</v>
      </c>
      <c r="ER2405" t="e">
        <f t="shared" si="149"/>
        <v>#REF!</v>
      </c>
    </row>
    <row r="2406" spans="142:148" x14ac:dyDescent="0.25">
      <c r="EL2406">
        <v>2399</v>
      </c>
      <c r="EM2406" t="e">
        <v>#REF!</v>
      </c>
      <c r="EN2406" t="e">
        <v>#REF!</v>
      </c>
      <c r="EP2406" t="e">
        <f t="shared" si="147"/>
        <v>#REF!</v>
      </c>
      <c r="EQ2406" t="e">
        <f t="shared" si="148"/>
        <v>#REF!</v>
      </c>
      <c r="ER2406" t="e">
        <f t="shared" si="149"/>
        <v>#REF!</v>
      </c>
    </row>
    <row r="2407" spans="142:148" x14ac:dyDescent="0.25">
      <c r="EL2407">
        <v>2400</v>
      </c>
      <c r="EM2407" t="e">
        <v>#REF!</v>
      </c>
      <c r="EN2407" t="e">
        <v>#REF!</v>
      </c>
      <c r="EP2407" t="e">
        <f t="shared" si="147"/>
        <v>#REF!</v>
      </c>
      <c r="EQ2407" t="e">
        <f t="shared" si="148"/>
        <v>#REF!</v>
      </c>
      <c r="ER2407" t="e">
        <f t="shared" si="149"/>
        <v>#REF!</v>
      </c>
    </row>
    <row r="2408" spans="142:148" x14ac:dyDescent="0.25">
      <c r="EL2408">
        <v>2401</v>
      </c>
      <c r="EM2408" t="e">
        <v>#REF!</v>
      </c>
      <c r="EN2408" t="e">
        <v>#REF!</v>
      </c>
      <c r="EP2408" t="e">
        <f t="shared" si="147"/>
        <v>#REF!</v>
      </c>
      <c r="EQ2408" t="e">
        <f t="shared" si="148"/>
        <v>#REF!</v>
      </c>
      <c r="ER2408" t="e">
        <f t="shared" si="149"/>
        <v>#REF!</v>
      </c>
    </row>
    <row r="2409" spans="142:148" x14ac:dyDescent="0.25">
      <c r="EL2409">
        <v>2402</v>
      </c>
      <c r="EM2409" t="e">
        <v>#REF!</v>
      </c>
      <c r="EN2409" t="e">
        <v>#REF!</v>
      </c>
      <c r="EP2409" t="e">
        <f t="shared" si="147"/>
        <v>#REF!</v>
      </c>
      <c r="EQ2409" t="e">
        <f t="shared" si="148"/>
        <v>#REF!</v>
      </c>
      <c r="ER2409" t="e">
        <f t="shared" si="149"/>
        <v>#REF!</v>
      </c>
    </row>
    <row r="2410" spans="142:148" x14ac:dyDescent="0.25">
      <c r="EL2410">
        <v>2403</v>
      </c>
      <c r="EM2410" t="e">
        <v>#REF!</v>
      </c>
      <c r="EN2410" t="e">
        <v>#REF!</v>
      </c>
      <c r="EP2410" t="e">
        <f t="shared" si="147"/>
        <v>#REF!</v>
      </c>
      <c r="EQ2410" t="e">
        <f t="shared" si="148"/>
        <v>#REF!</v>
      </c>
      <c r="ER2410" t="e">
        <f t="shared" si="149"/>
        <v>#REF!</v>
      </c>
    </row>
    <row r="2411" spans="142:148" x14ac:dyDescent="0.25">
      <c r="EL2411">
        <v>2404</v>
      </c>
      <c r="EM2411" t="e">
        <v>#REF!</v>
      </c>
      <c r="EN2411" t="e">
        <v>#REF!</v>
      </c>
      <c r="EP2411" t="e">
        <f t="shared" si="147"/>
        <v>#REF!</v>
      </c>
      <c r="EQ2411" t="e">
        <f t="shared" si="148"/>
        <v>#REF!</v>
      </c>
      <c r="ER2411" t="e">
        <f t="shared" si="149"/>
        <v>#REF!</v>
      </c>
    </row>
    <row r="2412" spans="142:148" x14ac:dyDescent="0.25">
      <c r="EL2412">
        <v>2405</v>
      </c>
      <c r="EM2412" t="e">
        <v>#REF!</v>
      </c>
      <c r="EN2412" t="e">
        <v>#REF!</v>
      </c>
      <c r="EP2412" t="e">
        <f t="shared" si="147"/>
        <v>#REF!</v>
      </c>
      <c r="EQ2412" t="e">
        <f t="shared" si="148"/>
        <v>#REF!</v>
      </c>
      <c r="ER2412" t="e">
        <f t="shared" si="149"/>
        <v>#REF!</v>
      </c>
    </row>
    <row r="2413" spans="142:148" x14ac:dyDescent="0.25">
      <c r="EL2413">
        <v>2406</v>
      </c>
      <c r="EM2413" t="e">
        <v>#REF!</v>
      </c>
      <c r="EN2413" t="e">
        <v>#REF!</v>
      </c>
      <c r="EP2413" t="e">
        <f t="shared" si="147"/>
        <v>#REF!</v>
      </c>
      <c r="EQ2413" t="e">
        <f t="shared" si="148"/>
        <v>#REF!</v>
      </c>
      <c r="ER2413" t="e">
        <f t="shared" si="149"/>
        <v>#REF!</v>
      </c>
    </row>
    <row r="2414" spans="142:148" x14ac:dyDescent="0.25">
      <c r="EL2414">
        <v>2407</v>
      </c>
      <c r="EM2414" t="e">
        <v>#REF!</v>
      </c>
      <c r="EN2414" t="e">
        <v>#REF!</v>
      </c>
      <c r="EP2414" t="e">
        <f t="shared" si="147"/>
        <v>#REF!</v>
      </c>
      <c r="EQ2414" t="e">
        <f t="shared" si="148"/>
        <v>#REF!</v>
      </c>
      <c r="ER2414" t="e">
        <f t="shared" si="149"/>
        <v>#REF!</v>
      </c>
    </row>
    <row r="2415" spans="142:148" x14ac:dyDescent="0.25">
      <c r="EL2415">
        <v>2408</v>
      </c>
      <c r="EM2415" t="e">
        <v>#REF!</v>
      </c>
      <c r="EN2415" t="e">
        <v>#REF!</v>
      </c>
      <c r="EP2415" t="e">
        <f t="shared" si="147"/>
        <v>#REF!</v>
      </c>
      <c r="EQ2415" t="e">
        <f t="shared" si="148"/>
        <v>#REF!</v>
      </c>
      <c r="ER2415" t="e">
        <f t="shared" si="149"/>
        <v>#REF!</v>
      </c>
    </row>
    <row r="2416" spans="142:148" x14ac:dyDescent="0.25">
      <c r="EL2416">
        <v>2409</v>
      </c>
      <c r="EM2416" t="e">
        <v>#REF!</v>
      </c>
      <c r="EN2416" t="e">
        <v>#REF!</v>
      </c>
      <c r="EP2416" t="e">
        <f t="shared" si="147"/>
        <v>#REF!</v>
      </c>
      <c r="EQ2416" t="e">
        <f t="shared" si="148"/>
        <v>#REF!</v>
      </c>
      <c r="ER2416" t="e">
        <f t="shared" si="149"/>
        <v>#REF!</v>
      </c>
    </row>
    <row r="2417" spans="142:148" x14ac:dyDescent="0.25">
      <c r="EL2417">
        <v>2410</v>
      </c>
      <c r="EM2417" t="e">
        <v>#REF!</v>
      </c>
      <c r="EN2417" t="e">
        <v>#REF!</v>
      </c>
      <c r="EP2417" t="e">
        <f t="shared" si="147"/>
        <v>#REF!</v>
      </c>
      <c r="EQ2417" t="e">
        <f t="shared" si="148"/>
        <v>#REF!</v>
      </c>
      <c r="ER2417" t="e">
        <f t="shared" si="149"/>
        <v>#REF!</v>
      </c>
    </row>
    <row r="2418" spans="142:148" x14ac:dyDescent="0.25">
      <c r="EL2418">
        <v>2411</v>
      </c>
      <c r="EM2418" t="e">
        <v>#REF!</v>
      </c>
      <c r="EN2418" t="e">
        <v>#REF!</v>
      </c>
      <c r="EP2418" t="e">
        <f t="shared" si="147"/>
        <v>#REF!</v>
      </c>
      <c r="EQ2418" t="e">
        <f t="shared" si="148"/>
        <v>#REF!</v>
      </c>
      <c r="ER2418" t="e">
        <f t="shared" si="149"/>
        <v>#REF!</v>
      </c>
    </row>
    <row r="2419" spans="142:148" x14ac:dyDescent="0.25">
      <c r="EL2419">
        <v>2412</v>
      </c>
      <c r="EM2419" t="e">
        <v>#REF!</v>
      </c>
      <c r="EN2419" t="e">
        <v>#REF!</v>
      </c>
      <c r="EP2419" t="e">
        <f t="shared" si="147"/>
        <v>#REF!</v>
      </c>
      <c r="EQ2419" t="e">
        <f t="shared" si="148"/>
        <v>#REF!</v>
      </c>
      <c r="ER2419" t="e">
        <f t="shared" si="149"/>
        <v>#REF!</v>
      </c>
    </row>
    <row r="2420" spans="142:148" x14ac:dyDescent="0.25">
      <c r="EL2420">
        <v>2413</v>
      </c>
      <c r="EM2420" t="e">
        <v>#REF!</v>
      </c>
      <c r="EN2420" t="e">
        <v>#REF!</v>
      </c>
      <c r="EP2420" t="e">
        <f t="shared" si="147"/>
        <v>#REF!</v>
      </c>
      <c r="EQ2420" t="e">
        <f t="shared" si="148"/>
        <v>#REF!</v>
      </c>
      <c r="ER2420" t="e">
        <f t="shared" si="149"/>
        <v>#REF!</v>
      </c>
    </row>
    <row r="2421" spans="142:148" x14ac:dyDescent="0.25">
      <c r="EL2421">
        <v>2414</v>
      </c>
      <c r="EM2421" t="e">
        <v>#REF!</v>
      </c>
      <c r="EN2421" t="e">
        <v>#REF!</v>
      </c>
      <c r="EP2421" t="e">
        <f t="shared" si="147"/>
        <v>#REF!</v>
      </c>
      <c r="EQ2421" t="e">
        <f t="shared" si="148"/>
        <v>#REF!</v>
      </c>
      <c r="ER2421" t="e">
        <f t="shared" si="149"/>
        <v>#REF!</v>
      </c>
    </row>
    <row r="2422" spans="142:148" x14ac:dyDescent="0.25">
      <c r="EL2422">
        <v>2415</v>
      </c>
      <c r="EM2422" t="e">
        <v>#REF!</v>
      </c>
      <c r="EN2422" t="e">
        <v>#REF!</v>
      </c>
      <c r="EP2422" t="e">
        <f t="shared" si="147"/>
        <v>#REF!</v>
      </c>
      <c r="EQ2422" t="e">
        <f t="shared" si="148"/>
        <v>#REF!</v>
      </c>
      <c r="ER2422" t="e">
        <f t="shared" si="149"/>
        <v>#REF!</v>
      </c>
    </row>
    <row r="2423" spans="142:148" x14ac:dyDescent="0.25">
      <c r="EL2423">
        <v>2416</v>
      </c>
      <c r="EM2423" t="e">
        <v>#REF!</v>
      </c>
      <c r="EN2423" t="e">
        <v>#REF!</v>
      </c>
      <c r="EP2423" t="e">
        <f t="shared" si="147"/>
        <v>#REF!</v>
      </c>
      <c r="EQ2423" t="e">
        <f t="shared" si="148"/>
        <v>#REF!</v>
      </c>
      <c r="ER2423" t="e">
        <f t="shared" si="149"/>
        <v>#REF!</v>
      </c>
    </row>
    <row r="2424" spans="142:148" x14ac:dyDescent="0.25">
      <c r="EL2424">
        <v>2417</v>
      </c>
      <c r="EM2424" t="e">
        <v>#REF!</v>
      </c>
      <c r="EN2424" t="e">
        <v>#REF!</v>
      </c>
      <c r="EP2424" t="e">
        <f t="shared" si="147"/>
        <v>#REF!</v>
      </c>
      <c r="EQ2424" t="e">
        <f t="shared" si="148"/>
        <v>#REF!</v>
      </c>
      <c r="ER2424" t="e">
        <f t="shared" si="149"/>
        <v>#REF!</v>
      </c>
    </row>
    <row r="2425" spans="142:148" x14ac:dyDescent="0.25">
      <c r="EL2425">
        <v>2418</v>
      </c>
      <c r="EM2425" t="e">
        <v>#REF!</v>
      </c>
      <c r="EN2425" t="e">
        <v>#REF!</v>
      </c>
      <c r="EP2425" t="e">
        <f t="shared" si="147"/>
        <v>#REF!</v>
      </c>
      <c r="EQ2425" t="e">
        <f t="shared" si="148"/>
        <v>#REF!</v>
      </c>
      <c r="ER2425" t="e">
        <f t="shared" si="149"/>
        <v>#REF!</v>
      </c>
    </row>
    <row r="2426" spans="142:148" x14ac:dyDescent="0.25">
      <c r="EL2426">
        <v>2419</v>
      </c>
      <c r="EM2426" t="e">
        <v>#REF!</v>
      </c>
      <c r="EN2426" t="e">
        <v>#REF!</v>
      </c>
      <c r="EP2426" t="e">
        <f t="shared" si="147"/>
        <v>#REF!</v>
      </c>
      <c r="EQ2426" t="e">
        <f t="shared" si="148"/>
        <v>#REF!</v>
      </c>
      <c r="ER2426" t="e">
        <f t="shared" si="149"/>
        <v>#REF!</v>
      </c>
    </row>
    <row r="2427" spans="142:148" x14ac:dyDescent="0.25">
      <c r="EL2427">
        <v>2420</v>
      </c>
      <c r="EM2427" t="e">
        <v>#REF!</v>
      </c>
      <c r="EN2427" t="e">
        <v>#REF!</v>
      </c>
      <c r="EP2427" t="e">
        <f t="shared" si="147"/>
        <v>#REF!</v>
      </c>
      <c r="EQ2427" t="e">
        <f t="shared" si="148"/>
        <v>#REF!</v>
      </c>
      <c r="ER2427" t="e">
        <f t="shared" si="149"/>
        <v>#REF!</v>
      </c>
    </row>
    <row r="2428" spans="142:148" x14ac:dyDescent="0.25">
      <c r="EL2428">
        <v>2421</v>
      </c>
      <c r="EM2428" t="e">
        <v>#REF!</v>
      </c>
      <c r="EN2428" t="e">
        <v>#REF!</v>
      </c>
      <c r="EP2428" t="e">
        <f t="shared" si="147"/>
        <v>#REF!</v>
      </c>
      <c r="EQ2428" t="e">
        <f t="shared" si="148"/>
        <v>#REF!</v>
      </c>
      <c r="ER2428" t="e">
        <f t="shared" si="149"/>
        <v>#REF!</v>
      </c>
    </row>
    <row r="2429" spans="142:148" x14ac:dyDescent="0.25">
      <c r="EL2429">
        <v>2422</v>
      </c>
      <c r="EM2429" t="e">
        <v>#REF!</v>
      </c>
      <c r="EN2429" t="e">
        <v>#REF!</v>
      </c>
      <c r="EP2429" t="e">
        <f t="shared" si="147"/>
        <v>#REF!</v>
      </c>
      <c r="EQ2429" t="e">
        <f t="shared" si="148"/>
        <v>#REF!</v>
      </c>
      <c r="ER2429" t="e">
        <f t="shared" si="149"/>
        <v>#REF!</v>
      </c>
    </row>
    <row r="2430" spans="142:148" x14ac:dyDescent="0.25">
      <c r="EL2430">
        <v>2423</v>
      </c>
      <c r="EM2430" t="e">
        <v>#REF!</v>
      </c>
      <c r="EN2430" t="e">
        <v>#REF!</v>
      </c>
      <c r="EP2430" t="e">
        <f t="shared" si="147"/>
        <v>#REF!</v>
      </c>
      <c r="EQ2430" t="e">
        <f t="shared" si="148"/>
        <v>#REF!</v>
      </c>
      <c r="ER2430" t="e">
        <f t="shared" si="149"/>
        <v>#REF!</v>
      </c>
    </row>
    <row r="2431" spans="142:148" x14ac:dyDescent="0.25">
      <c r="EL2431">
        <v>2424</v>
      </c>
      <c r="EM2431" t="e">
        <v>#REF!</v>
      </c>
      <c r="EN2431" t="e">
        <v>#REF!</v>
      </c>
      <c r="EP2431" t="e">
        <f t="shared" si="147"/>
        <v>#REF!</v>
      </c>
      <c r="EQ2431" t="e">
        <f t="shared" si="148"/>
        <v>#REF!</v>
      </c>
      <c r="ER2431" t="e">
        <f t="shared" si="149"/>
        <v>#REF!</v>
      </c>
    </row>
    <row r="2432" spans="142:148" x14ac:dyDescent="0.25">
      <c r="EL2432">
        <v>2425</v>
      </c>
      <c r="EM2432" t="e">
        <v>#REF!</v>
      </c>
      <c r="EN2432" t="e">
        <v>#REF!</v>
      </c>
      <c r="EP2432" t="e">
        <f t="shared" si="147"/>
        <v>#REF!</v>
      </c>
      <c r="EQ2432" t="e">
        <f t="shared" si="148"/>
        <v>#REF!</v>
      </c>
      <c r="ER2432" t="e">
        <f t="shared" si="149"/>
        <v>#REF!</v>
      </c>
    </row>
    <row r="2433" spans="142:148" x14ac:dyDescent="0.25">
      <c r="EL2433">
        <v>2426</v>
      </c>
      <c r="EM2433" t="e">
        <v>#REF!</v>
      </c>
      <c r="EN2433" t="e">
        <v>#REF!</v>
      </c>
      <c r="EP2433" t="e">
        <f t="shared" si="147"/>
        <v>#REF!</v>
      </c>
      <c r="EQ2433" t="e">
        <f t="shared" si="148"/>
        <v>#REF!</v>
      </c>
      <c r="ER2433" t="e">
        <f t="shared" si="149"/>
        <v>#REF!</v>
      </c>
    </row>
    <row r="2434" spans="142:148" x14ac:dyDescent="0.25">
      <c r="EL2434">
        <v>2427</v>
      </c>
      <c r="EM2434" t="e">
        <v>#REF!</v>
      </c>
      <c r="EN2434" t="e">
        <v>#REF!</v>
      </c>
      <c r="EP2434" t="e">
        <f t="shared" si="147"/>
        <v>#REF!</v>
      </c>
      <c r="EQ2434" t="e">
        <f t="shared" si="148"/>
        <v>#REF!</v>
      </c>
      <c r="ER2434" t="e">
        <f t="shared" si="149"/>
        <v>#REF!</v>
      </c>
    </row>
    <row r="2435" spans="142:148" x14ac:dyDescent="0.25">
      <c r="EL2435">
        <v>2428</v>
      </c>
      <c r="EM2435" t="e">
        <v>#REF!</v>
      </c>
      <c r="EN2435" t="e">
        <v>#REF!</v>
      </c>
      <c r="EP2435" t="e">
        <f t="shared" si="147"/>
        <v>#REF!</v>
      </c>
      <c r="EQ2435" t="e">
        <f t="shared" si="148"/>
        <v>#REF!</v>
      </c>
      <c r="ER2435" t="e">
        <f t="shared" si="149"/>
        <v>#REF!</v>
      </c>
    </row>
    <row r="2436" spans="142:148" x14ac:dyDescent="0.25">
      <c r="EL2436">
        <v>2429</v>
      </c>
      <c r="EM2436" t="e">
        <v>#REF!</v>
      </c>
      <c r="EN2436" t="e">
        <v>#REF!</v>
      </c>
      <c r="EP2436" t="e">
        <f t="shared" si="147"/>
        <v>#REF!</v>
      </c>
      <c r="EQ2436" t="e">
        <f t="shared" si="148"/>
        <v>#REF!</v>
      </c>
      <c r="ER2436" t="e">
        <f t="shared" si="149"/>
        <v>#REF!</v>
      </c>
    </row>
    <row r="2437" spans="142:148" x14ac:dyDescent="0.25">
      <c r="EL2437">
        <v>2430</v>
      </c>
      <c r="EM2437" t="e">
        <v>#REF!</v>
      </c>
      <c r="EN2437" t="e">
        <v>#REF!</v>
      </c>
      <c r="EP2437" t="e">
        <f t="shared" si="147"/>
        <v>#REF!</v>
      </c>
      <c r="EQ2437" t="e">
        <f t="shared" si="148"/>
        <v>#REF!</v>
      </c>
      <c r="ER2437" t="e">
        <f t="shared" si="149"/>
        <v>#REF!</v>
      </c>
    </row>
    <row r="2438" spans="142:148" x14ac:dyDescent="0.25">
      <c r="EL2438">
        <v>2431</v>
      </c>
      <c r="EM2438" t="e">
        <v>#REF!</v>
      </c>
      <c r="EN2438" t="e">
        <v>#REF!</v>
      </c>
      <c r="EP2438" t="e">
        <f t="shared" si="147"/>
        <v>#REF!</v>
      </c>
      <c r="EQ2438" t="e">
        <f t="shared" si="148"/>
        <v>#REF!</v>
      </c>
      <c r="ER2438" t="e">
        <f t="shared" si="149"/>
        <v>#REF!</v>
      </c>
    </row>
    <row r="2439" spans="142:148" x14ac:dyDescent="0.25">
      <c r="EL2439">
        <v>2432</v>
      </c>
      <c r="EM2439" t="e">
        <v>#REF!</v>
      </c>
      <c r="EN2439" t="e">
        <v>#REF!</v>
      </c>
      <c r="EP2439" t="e">
        <f t="shared" si="147"/>
        <v>#REF!</v>
      </c>
      <c r="EQ2439" t="e">
        <f t="shared" si="148"/>
        <v>#REF!</v>
      </c>
      <c r="ER2439" t="e">
        <f t="shared" si="149"/>
        <v>#REF!</v>
      </c>
    </row>
    <row r="2440" spans="142:148" x14ac:dyDescent="0.25">
      <c r="EL2440">
        <v>2433</v>
      </c>
      <c r="EM2440" t="e">
        <v>#REF!</v>
      </c>
      <c r="EN2440" t="e">
        <v>#REF!</v>
      </c>
      <c r="EP2440" t="e">
        <f t="shared" si="147"/>
        <v>#REF!</v>
      </c>
      <c r="EQ2440" t="e">
        <f t="shared" si="148"/>
        <v>#REF!</v>
      </c>
      <c r="ER2440" t="e">
        <f t="shared" si="149"/>
        <v>#REF!</v>
      </c>
    </row>
    <row r="2441" spans="142:148" x14ac:dyDescent="0.25">
      <c r="EL2441">
        <v>2434</v>
      </c>
      <c r="EM2441" t="e">
        <v>#REF!</v>
      </c>
      <c r="EN2441" t="e">
        <v>#REF!</v>
      </c>
      <c r="EP2441" t="e">
        <f t="shared" si="147"/>
        <v>#REF!</v>
      </c>
      <c r="EQ2441" t="e">
        <f t="shared" si="148"/>
        <v>#REF!</v>
      </c>
      <c r="ER2441" t="e">
        <f t="shared" si="149"/>
        <v>#REF!</v>
      </c>
    </row>
    <row r="2442" spans="142:148" x14ac:dyDescent="0.25">
      <c r="EL2442">
        <v>2435</v>
      </c>
      <c r="EM2442" t="e">
        <v>#REF!</v>
      </c>
      <c r="EN2442" t="e">
        <v>#REF!</v>
      </c>
      <c r="EP2442" t="e">
        <f t="shared" si="147"/>
        <v>#REF!</v>
      </c>
      <c r="EQ2442" t="e">
        <f t="shared" si="148"/>
        <v>#REF!</v>
      </c>
      <c r="ER2442" t="e">
        <f t="shared" si="149"/>
        <v>#REF!</v>
      </c>
    </row>
    <row r="2443" spans="142:148" x14ac:dyDescent="0.25">
      <c r="EL2443">
        <v>2436</v>
      </c>
      <c r="EM2443" t="e">
        <v>#REF!</v>
      </c>
      <c r="EN2443" t="e">
        <v>#REF!</v>
      </c>
      <c r="EP2443" t="e">
        <f t="shared" si="147"/>
        <v>#REF!</v>
      </c>
      <c r="EQ2443" t="e">
        <f t="shared" si="148"/>
        <v>#REF!</v>
      </c>
      <c r="ER2443" t="e">
        <f t="shared" si="149"/>
        <v>#REF!</v>
      </c>
    </row>
    <row r="2444" spans="142:148" x14ac:dyDescent="0.25">
      <c r="EL2444">
        <v>2437</v>
      </c>
      <c r="EM2444" t="e">
        <v>#REF!</v>
      </c>
      <c r="EN2444" t="e">
        <v>#REF!</v>
      </c>
      <c r="EP2444" t="e">
        <f t="shared" si="147"/>
        <v>#REF!</v>
      </c>
      <c r="EQ2444" t="e">
        <f t="shared" si="148"/>
        <v>#REF!</v>
      </c>
      <c r="ER2444" t="e">
        <f t="shared" si="149"/>
        <v>#REF!</v>
      </c>
    </row>
    <row r="2445" spans="142:148" x14ac:dyDescent="0.25">
      <c r="EL2445">
        <v>2438</v>
      </c>
      <c r="EM2445" t="e">
        <v>#REF!</v>
      </c>
      <c r="EN2445" t="e">
        <v>#REF!</v>
      </c>
      <c r="EP2445" t="e">
        <f t="shared" si="147"/>
        <v>#REF!</v>
      </c>
      <c r="EQ2445" t="e">
        <f t="shared" si="148"/>
        <v>#REF!</v>
      </c>
      <c r="ER2445" t="e">
        <f t="shared" si="149"/>
        <v>#REF!</v>
      </c>
    </row>
    <row r="2446" spans="142:148" x14ac:dyDescent="0.25">
      <c r="EL2446">
        <v>2439</v>
      </c>
      <c r="EM2446" t="e">
        <v>#REF!</v>
      </c>
      <c r="EN2446" t="e">
        <v>#REF!</v>
      </c>
      <c r="EP2446" t="e">
        <f t="shared" si="147"/>
        <v>#REF!</v>
      </c>
      <c r="EQ2446" t="e">
        <f t="shared" si="148"/>
        <v>#REF!</v>
      </c>
      <c r="ER2446" t="e">
        <f t="shared" si="149"/>
        <v>#REF!</v>
      </c>
    </row>
    <row r="2447" spans="142:148" x14ac:dyDescent="0.25">
      <c r="EL2447">
        <v>2440</v>
      </c>
      <c r="EM2447" t="e">
        <v>#REF!</v>
      </c>
      <c r="EN2447" t="e">
        <v>#REF!</v>
      </c>
      <c r="EP2447" t="e">
        <f t="shared" si="147"/>
        <v>#REF!</v>
      </c>
      <c r="EQ2447" t="e">
        <f t="shared" si="148"/>
        <v>#REF!</v>
      </c>
      <c r="ER2447" t="e">
        <f t="shared" si="149"/>
        <v>#REF!</v>
      </c>
    </row>
    <row r="2448" spans="142:148" x14ac:dyDescent="0.25">
      <c r="EL2448">
        <v>2441</v>
      </c>
      <c r="EM2448" t="e">
        <v>#REF!</v>
      </c>
      <c r="EN2448" t="e">
        <v>#REF!</v>
      </c>
      <c r="EP2448" t="e">
        <f t="shared" si="147"/>
        <v>#REF!</v>
      </c>
      <c r="EQ2448" t="e">
        <f t="shared" si="148"/>
        <v>#REF!</v>
      </c>
      <c r="ER2448" t="e">
        <f t="shared" si="149"/>
        <v>#REF!</v>
      </c>
    </row>
    <row r="2449" spans="142:148" x14ac:dyDescent="0.25">
      <c r="EL2449">
        <v>2442</v>
      </c>
      <c r="EM2449" t="e">
        <v>#REF!</v>
      </c>
      <c r="EN2449" t="e">
        <v>#REF!</v>
      </c>
      <c r="EP2449" t="e">
        <f t="shared" si="147"/>
        <v>#REF!</v>
      </c>
      <c r="EQ2449" t="e">
        <f t="shared" si="148"/>
        <v>#REF!</v>
      </c>
      <c r="ER2449" t="e">
        <f t="shared" si="149"/>
        <v>#REF!</v>
      </c>
    </row>
    <row r="2450" spans="142:148" x14ac:dyDescent="0.25">
      <c r="EL2450">
        <v>2443</v>
      </c>
      <c r="EM2450" t="e">
        <v>#REF!</v>
      </c>
      <c r="EN2450" t="e">
        <v>#REF!</v>
      </c>
      <c r="EP2450" t="e">
        <f t="shared" si="147"/>
        <v>#REF!</v>
      </c>
      <c r="EQ2450" t="e">
        <f t="shared" si="148"/>
        <v>#REF!</v>
      </c>
      <c r="ER2450" t="e">
        <f t="shared" si="149"/>
        <v>#REF!</v>
      </c>
    </row>
    <row r="2451" spans="142:148" x14ac:dyDescent="0.25">
      <c r="EL2451">
        <v>2444</v>
      </c>
      <c r="EM2451" t="e">
        <v>#REF!</v>
      </c>
      <c r="EN2451" t="e">
        <v>#REF!</v>
      </c>
      <c r="EP2451" t="e">
        <f t="shared" si="147"/>
        <v>#REF!</v>
      </c>
      <c r="EQ2451" t="e">
        <f t="shared" si="148"/>
        <v>#REF!</v>
      </c>
      <c r="ER2451" t="e">
        <f t="shared" si="149"/>
        <v>#REF!</v>
      </c>
    </row>
    <row r="2452" spans="142:148" x14ac:dyDescent="0.25">
      <c r="EL2452">
        <v>2445</v>
      </c>
      <c r="EM2452" t="e">
        <v>#REF!</v>
      </c>
      <c r="EN2452" t="e">
        <v>#REF!</v>
      </c>
      <c r="EP2452" t="e">
        <f t="shared" si="147"/>
        <v>#REF!</v>
      </c>
      <c r="EQ2452" t="e">
        <f t="shared" si="148"/>
        <v>#REF!</v>
      </c>
      <c r="ER2452" t="e">
        <f t="shared" si="149"/>
        <v>#REF!</v>
      </c>
    </row>
    <row r="2453" spans="142:148" x14ac:dyDescent="0.25">
      <c r="EL2453">
        <v>2446</v>
      </c>
      <c r="EM2453" t="e">
        <v>#REF!</v>
      </c>
      <c r="EN2453" t="e">
        <v>#REF!</v>
      </c>
      <c r="EP2453" t="e">
        <f t="shared" si="147"/>
        <v>#REF!</v>
      </c>
      <c r="EQ2453" t="e">
        <f t="shared" si="148"/>
        <v>#REF!</v>
      </c>
      <c r="ER2453" t="e">
        <f t="shared" si="149"/>
        <v>#REF!</v>
      </c>
    </row>
    <row r="2454" spans="142:148" x14ac:dyDescent="0.25">
      <c r="EL2454">
        <v>2447</v>
      </c>
      <c r="EM2454" t="e">
        <v>#REF!</v>
      </c>
      <c r="EN2454" t="e">
        <v>#REF!</v>
      </c>
      <c r="EP2454" t="e">
        <f t="shared" si="147"/>
        <v>#REF!</v>
      </c>
      <c r="EQ2454" t="e">
        <f t="shared" si="148"/>
        <v>#REF!</v>
      </c>
      <c r="ER2454" t="e">
        <f t="shared" si="149"/>
        <v>#REF!</v>
      </c>
    </row>
    <row r="2455" spans="142:148" x14ac:dyDescent="0.25">
      <c r="EL2455">
        <v>2448</v>
      </c>
      <c r="EM2455" t="e">
        <v>#REF!</v>
      </c>
      <c r="EN2455" t="e">
        <v>#REF!</v>
      </c>
      <c r="EP2455" t="e">
        <f t="shared" si="147"/>
        <v>#REF!</v>
      </c>
      <c r="EQ2455" t="e">
        <f t="shared" si="148"/>
        <v>#REF!</v>
      </c>
      <c r="ER2455" t="e">
        <f t="shared" si="149"/>
        <v>#REF!</v>
      </c>
    </row>
    <row r="2456" spans="142:148" x14ac:dyDescent="0.25">
      <c r="EL2456">
        <v>2449</v>
      </c>
      <c r="EM2456" t="e">
        <v>#REF!</v>
      </c>
      <c r="EN2456" t="e">
        <v>#REF!</v>
      </c>
      <c r="EP2456" t="e">
        <f t="shared" ref="EP2456:EP2519" si="150">IF(EM2456&gt;EN2456,1,0)</f>
        <v>#REF!</v>
      </c>
      <c r="EQ2456" t="e">
        <f t="shared" ref="EQ2456:EQ2519" si="151">IF(EP2456&gt;0,0,1)</f>
        <v>#REF!</v>
      </c>
      <c r="ER2456" t="e">
        <f t="shared" ref="ER2456:ER2519" si="152">IF(EM2456&gt;EN2456,EM2456-EN2456,EN2456-EM2456)</f>
        <v>#REF!</v>
      </c>
    </row>
    <row r="2457" spans="142:148" x14ac:dyDescent="0.25">
      <c r="EL2457">
        <v>2450</v>
      </c>
      <c r="EM2457" t="e">
        <v>#REF!</v>
      </c>
      <c r="EN2457" t="e">
        <v>#REF!</v>
      </c>
      <c r="EP2457" t="e">
        <f t="shared" si="150"/>
        <v>#REF!</v>
      </c>
      <c r="EQ2457" t="e">
        <f t="shared" si="151"/>
        <v>#REF!</v>
      </c>
      <c r="ER2457" t="e">
        <f t="shared" si="152"/>
        <v>#REF!</v>
      </c>
    </row>
    <row r="2458" spans="142:148" x14ac:dyDescent="0.25">
      <c r="EL2458">
        <v>2451</v>
      </c>
      <c r="EM2458" t="e">
        <v>#REF!</v>
      </c>
      <c r="EN2458" t="e">
        <v>#REF!</v>
      </c>
      <c r="EP2458" t="e">
        <f t="shared" si="150"/>
        <v>#REF!</v>
      </c>
      <c r="EQ2458" t="e">
        <f t="shared" si="151"/>
        <v>#REF!</v>
      </c>
      <c r="ER2458" t="e">
        <f t="shared" si="152"/>
        <v>#REF!</v>
      </c>
    </row>
    <row r="2459" spans="142:148" x14ac:dyDescent="0.25">
      <c r="EL2459">
        <v>2452</v>
      </c>
      <c r="EM2459" t="e">
        <v>#REF!</v>
      </c>
      <c r="EN2459" t="e">
        <v>#REF!</v>
      </c>
      <c r="EP2459" t="e">
        <f t="shared" si="150"/>
        <v>#REF!</v>
      </c>
      <c r="EQ2459" t="e">
        <f t="shared" si="151"/>
        <v>#REF!</v>
      </c>
      <c r="ER2459" t="e">
        <f t="shared" si="152"/>
        <v>#REF!</v>
      </c>
    </row>
    <row r="2460" spans="142:148" x14ac:dyDescent="0.25">
      <c r="EL2460">
        <v>2453</v>
      </c>
      <c r="EM2460" t="e">
        <v>#REF!</v>
      </c>
      <c r="EN2460" t="e">
        <v>#REF!</v>
      </c>
      <c r="EP2460" t="e">
        <f t="shared" si="150"/>
        <v>#REF!</v>
      </c>
      <c r="EQ2460" t="e">
        <f t="shared" si="151"/>
        <v>#REF!</v>
      </c>
      <c r="ER2460" t="e">
        <f t="shared" si="152"/>
        <v>#REF!</v>
      </c>
    </row>
    <row r="2461" spans="142:148" x14ac:dyDescent="0.25">
      <c r="EL2461">
        <v>2454</v>
      </c>
      <c r="EM2461" t="e">
        <v>#REF!</v>
      </c>
      <c r="EN2461" t="e">
        <v>#REF!</v>
      </c>
      <c r="EP2461" t="e">
        <f t="shared" si="150"/>
        <v>#REF!</v>
      </c>
      <c r="EQ2461" t="e">
        <f t="shared" si="151"/>
        <v>#REF!</v>
      </c>
      <c r="ER2461" t="e">
        <f t="shared" si="152"/>
        <v>#REF!</v>
      </c>
    </row>
    <row r="2462" spans="142:148" x14ac:dyDescent="0.25">
      <c r="EL2462">
        <v>2455</v>
      </c>
      <c r="EM2462" t="e">
        <v>#REF!</v>
      </c>
      <c r="EN2462" t="e">
        <v>#REF!</v>
      </c>
      <c r="EP2462" t="e">
        <f t="shared" si="150"/>
        <v>#REF!</v>
      </c>
      <c r="EQ2462" t="e">
        <f t="shared" si="151"/>
        <v>#REF!</v>
      </c>
      <c r="ER2462" t="e">
        <f t="shared" si="152"/>
        <v>#REF!</v>
      </c>
    </row>
    <row r="2463" spans="142:148" x14ac:dyDescent="0.25">
      <c r="EL2463">
        <v>2456</v>
      </c>
      <c r="EM2463" t="e">
        <v>#REF!</v>
      </c>
      <c r="EN2463" t="e">
        <v>#REF!</v>
      </c>
      <c r="EP2463" t="e">
        <f t="shared" si="150"/>
        <v>#REF!</v>
      </c>
      <c r="EQ2463" t="e">
        <f t="shared" si="151"/>
        <v>#REF!</v>
      </c>
      <c r="ER2463" t="e">
        <f t="shared" si="152"/>
        <v>#REF!</v>
      </c>
    </row>
    <row r="2464" spans="142:148" x14ac:dyDescent="0.25">
      <c r="EL2464">
        <v>2457</v>
      </c>
      <c r="EM2464" t="e">
        <v>#REF!</v>
      </c>
      <c r="EN2464" t="e">
        <v>#REF!</v>
      </c>
      <c r="EP2464" t="e">
        <f t="shared" si="150"/>
        <v>#REF!</v>
      </c>
      <c r="EQ2464" t="e">
        <f t="shared" si="151"/>
        <v>#REF!</v>
      </c>
      <c r="ER2464" t="e">
        <f t="shared" si="152"/>
        <v>#REF!</v>
      </c>
    </row>
    <row r="2465" spans="142:148" x14ac:dyDescent="0.25">
      <c r="EL2465">
        <v>2458</v>
      </c>
      <c r="EM2465" t="e">
        <v>#REF!</v>
      </c>
      <c r="EN2465" t="e">
        <v>#REF!</v>
      </c>
      <c r="EP2465" t="e">
        <f t="shared" si="150"/>
        <v>#REF!</v>
      </c>
      <c r="EQ2465" t="e">
        <f t="shared" si="151"/>
        <v>#REF!</v>
      </c>
      <c r="ER2465" t="e">
        <f t="shared" si="152"/>
        <v>#REF!</v>
      </c>
    </row>
    <row r="2466" spans="142:148" x14ac:dyDescent="0.25">
      <c r="EL2466">
        <v>2459</v>
      </c>
      <c r="EM2466" t="e">
        <v>#REF!</v>
      </c>
      <c r="EN2466" t="e">
        <v>#REF!</v>
      </c>
      <c r="EP2466" t="e">
        <f t="shared" si="150"/>
        <v>#REF!</v>
      </c>
      <c r="EQ2466" t="e">
        <f t="shared" si="151"/>
        <v>#REF!</v>
      </c>
      <c r="ER2466" t="e">
        <f t="shared" si="152"/>
        <v>#REF!</v>
      </c>
    </row>
    <row r="2467" spans="142:148" x14ac:dyDescent="0.25">
      <c r="EL2467">
        <v>2460</v>
      </c>
      <c r="EM2467" t="e">
        <v>#REF!</v>
      </c>
      <c r="EN2467" t="e">
        <v>#REF!</v>
      </c>
      <c r="EP2467" t="e">
        <f t="shared" si="150"/>
        <v>#REF!</v>
      </c>
      <c r="EQ2467" t="e">
        <f t="shared" si="151"/>
        <v>#REF!</v>
      </c>
      <c r="ER2467" t="e">
        <f t="shared" si="152"/>
        <v>#REF!</v>
      </c>
    </row>
    <row r="2468" spans="142:148" x14ac:dyDescent="0.25">
      <c r="EL2468">
        <v>2461</v>
      </c>
      <c r="EM2468" t="e">
        <v>#REF!</v>
      </c>
      <c r="EN2468" t="e">
        <v>#REF!</v>
      </c>
      <c r="EP2468" t="e">
        <f t="shared" si="150"/>
        <v>#REF!</v>
      </c>
      <c r="EQ2468" t="e">
        <f t="shared" si="151"/>
        <v>#REF!</v>
      </c>
      <c r="ER2468" t="e">
        <f t="shared" si="152"/>
        <v>#REF!</v>
      </c>
    </row>
    <row r="2469" spans="142:148" x14ac:dyDescent="0.25">
      <c r="EL2469">
        <v>2462</v>
      </c>
      <c r="EM2469" t="e">
        <v>#REF!</v>
      </c>
      <c r="EN2469" t="e">
        <v>#REF!</v>
      </c>
      <c r="EP2469" t="e">
        <f t="shared" si="150"/>
        <v>#REF!</v>
      </c>
      <c r="EQ2469" t="e">
        <f t="shared" si="151"/>
        <v>#REF!</v>
      </c>
      <c r="ER2469" t="e">
        <f t="shared" si="152"/>
        <v>#REF!</v>
      </c>
    </row>
    <row r="2470" spans="142:148" x14ac:dyDescent="0.25">
      <c r="EL2470">
        <v>2463</v>
      </c>
      <c r="EM2470" t="e">
        <v>#REF!</v>
      </c>
      <c r="EN2470" t="e">
        <v>#REF!</v>
      </c>
      <c r="EP2470" t="e">
        <f t="shared" si="150"/>
        <v>#REF!</v>
      </c>
      <c r="EQ2470" t="e">
        <f t="shared" si="151"/>
        <v>#REF!</v>
      </c>
      <c r="ER2470" t="e">
        <f t="shared" si="152"/>
        <v>#REF!</v>
      </c>
    </row>
    <row r="2471" spans="142:148" x14ac:dyDescent="0.25">
      <c r="EL2471">
        <v>2464</v>
      </c>
      <c r="EM2471" t="e">
        <v>#REF!</v>
      </c>
      <c r="EN2471" t="e">
        <v>#REF!</v>
      </c>
      <c r="EP2471" t="e">
        <f t="shared" si="150"/>
        <v>#REF!</v>
      </c>
      <c r="EQ2471" t="e">
        <f t="shared" si="151"/>
        <v>#REF!</v>
      </c>
      <c r="ER2471" t="e">
        <f t="shared" si="152"/>
        <v>#REF!</v>
      </c>
    </row>
    <row r="2472" spans="142:148" x14ac:dyDescent="0.25">
      <c r="EL2472">
        <v>2465</v>
      </c>
      <c r="EM2472" t="e">
        <v>#REF!</v>
      </c>
      <c r="EN2472" t="e">
        <v>#REF!</v>
      </c>
      <c r="EP2472" t="e">
        <f t="shared" si="150"/>
        <v>#REF!</v>
      </c>
      <c r="EQ2472" t="e">
        <f t="shared" si="151"/>
        <v>#REF!</v>
      </c>
      <c r="ER2472" t="e">
        <f t="shared" si="152"/>
        <v>#REF!</v>
      </c>
    </row>
    <row r="2473" spans="142:148" x14ac:dyDescent="0.25">
      <c r="EL2473">
        <v>2466</v>
      </c>
      <c r="EM2473" t="e">
        <v>#REF!</v>
      </c>
      <c r="EN2473" t="e">
        <v>#REF!</v>
      </c>
      <c r="EP2473" t="e">
        <f t="shared" si="150"/>
        <v>#REF!</v>
      </c>
      <c r="EQ2473" t="e">
        <f t="shared" si="151"/>
        <v>#REF!</v>
      </c>
      <c r="ER2473" t="e">
        <f t="shared" si="152"/>
        <v>#REF!</v>
      </c>
    </row>
    <row r="2474" spans="142:148" x14ac:dyDescent="0.25">
      <c r="EL2474">
        <v>2467</v>
      </c>
      <c r="EM2474" t="e">
        <v>#REF!</v>
      </c>
      <c r="EN2474" t="e">
        <v>#REF!</v>
      </c>
      <c r="EP2474" t="e">
        <f t="shared" si="150"/>
        <v>#REF!</v>
      </c>
      <c r="EQ2474" t="e">
        <f t="shared" si="151"/>
        <v>#REF!</v>
      </c>
      <c r="ER2474" t="e">
        <f t="shared" si="152"/>
        <v>#REF!</v>
      </c>
    </row>
    <row r="2475" spans="142:148" x14ac:dyDescent="0.25">
      <c r="EL2475">
        <v>2468</v>
      </c>
      <c r="EM2475" t="e">
        <v>#REF!</v>
      </c>
      <c r="EN2475" t="e">
        <v>#REF!</v>
      </c>
      <c r="EP2475" t="e">
        <f t="shared" si="150"/>
        <v>#REF!</v>
      </c>
      <c r="EQ2475" t="e">
        <f t="shared" si="151"/>
        <v>#REF!</v>
      </c>
      <c r="ER2475" t="e">
        <f t="shared" si="152"/>
        <v>#REF!</v>
      </c>
    </row>
    <row r="2476" spans="142:148" x14ac:dyDescent="0.25">
      <c r="EL2476">
        <v>2469</v>
      </c>
      <c r="EM2476" t="e">
        <v>#REF!</v>
      </c>
      <c r="EN2476" t="e">
        <v>#REF!</v>
      </c>
      <c r="EP2476" t="e">
        <f t="shared" si="150"/>
        <v>#REF!</v>
      </c>
      <c r="EQ2476" t="e">
        <f t="shared" si="151"/>
        <v>#REF!</v>
      </c>
      <c r="ER2476" t="e">
        <f t="shared" si="152"/>
        <v>#REF!</v>
      </c>
    </row>
    <row r="2477" spans="142:148" x14ac:dyDescent="0.25">
      <c r="EL2477">
        <v>2470</v>
      </c>
      <c r="EM2477" t="e">
        <v>#REF!</v>
      </c>
      <c r="EN2477" t="e">
        <v>#REF!</v>
      </c>
      <c r="EP2477" t="e">
        <f t="shared" si="150"/>
        <v>#REF!</v>
      </c>
      <c r="EQ2477" t="e">
        <f t="shared" si="151"/>
        <v>#REF!</v>
      </c>
      <c r="ER2477" t="e">
        <f t="shared" si="152"/>
        <v>#REF!</v>
      </c>
    </row>
    <row r="2478" spans="142:148" x14ac:dyDescent="0.25">
      <c r="EL2478">
        <v>2471</v>
      </c>
      <c r="EM2478" t="e">
        <v>#REF!</v>
      </c>
      <c r="EN2478" t="e">
        <v>#REF!</v>
      </c>
      <c r="EP2478" t="e">
        <f t="shared" si="150"/>
        <v>#REF!</v>
      </c>
      <c r="EQ2478" t="e">
        <f t="shared" si="151"/>
        <v>#REF!</v>
      </c>
      <c r="ER2478" t="e">
        <f t="shared" si="152"/>
        <v>#REF!</v>
      </c>
    </row>
    <row r="2479" spans="142:148" x14ac:dyDescent="0.25">
      <c r="EL2479">
        <v>2472</v>
      </c>
      <c r="EM2479" t="e">
        <v>#REF!</v>
      </c>
      <c r="EN2479" t="e">
        <v>#REF!</v>
      </c>
      <c r="EP2479" t="e">
        <f t="shared" si="150"/>
        <v>#REF!</v>
      </c>
      <c r="EQ2479" t="e">
        <f t="shared" si="151"/>
        <v>#REF!</v>
      </c>
      <c r="ER2479" t="e">
        <f t="shared" si="152"/>
        <v>#REF!</v>
      </c>
    </row>
    <row r="2480" spans="142:148" x14ac:dyDescent="0.25">
      <c r="EL2480">
        <v>2473</v>
      </c>
      <c r="EM2480" t="e">
        <v>#REF!</v>
      </c>
      <c r="EN2480" t="e">
        <v>#REF!</v>
      </c>
      <c r="EP2480" t="e">
        <f t="shared" si="150"/>
        <v>#REF!</v>
      </c>
      <c r="EQ2480" t="e">
        <f t="shared" si="151"/>
        <v>#REF!</v>
      </c>
      <c r="ER2480" t="e">
        <f t="shared" si="152"/>
        <v>#REF!</v>
      </c>
    </row>
    <row r="2481" spans="142:148" x14ac:dyDescent="0.25">
      <c r="EL2481">
        <v>2474</v>
      </c>
      <c r="EM2481" t="e">
        <v>#REF!</v>
      </c>
      <c r="EN2481" t="e">
        <v>#REF!</v>
      </c>
      <c r="EP2481" t="e">
        <f t="shared" si="150"/>
        <v>#REF!</v>
      </c>
      <c r="EQ2481" t="e">
        <f t="shared" si="151"/>
        <v>#REF!</v>
      </c>
      <c r="ER2481" t="e">
        <f t="shared" si="152"/>
        <v>#REF!</v>
      </c>
    </row>
    <row r="2482" spans="142:148" x14ac:dyDescent="0.25">
      <c r="EL2482">
        <v>2475</v>
      </c>
      <c r="EM2482" t="e">
        <v>#REF!</v>
      </c>
      <c r="EN2482" t="e">
        <v>#REF!</v>
      </c>
      <c r="EP2482" t="e">
        <f t="shared" si="150"/>
        <v>#REF!</v>
      </c>
      <c r="EQ2482" t="e">
        <f t="shared" si="151"/>
        <v>#REF!</v>
      </c>
      <c r="ER2482" t="e">
        <f t="shared" si="152"/>
        <v>#REF!</v>
      </c>
    </row>
    <row r="2483" spans="142:148" x14ac:dyDescent="0.25">
      <c r="EL2483">
        <v>2476</v>
      </c>
      <c r="EM2483" t="e">
        <v>#REF!</v>
      </c>
      <c r="EN2483" t="e">
        <v>#REF!</v>
      </c>
      <c r="EP2483" t="e">
        <f t="shared" si="150"/>
        <v>#REF!</v>
      </c>
      <c r="EQ2483" t="e">
        <f t="shared" si="151"/>
        <v>#REF!</v>
      </c>
      <c r="ER2483" t="e">
        <f t="shared" si="152"/>
        <v>#REF!</v>
      </c>
    </row>
    <row r="2484" spans="142:148" x14ac:dyDescent="0.25">
      <c r="EL2484">
        <v>2477</v>
      </c>
      <c r="EM2484" t="e">
        <v>#REF!</v>
      </c>
      <c r="EN2484" t="e">
        <v>#REF!</v>
      </c>
      <c r="EP2484" t="e">
        <f t="shared" si="150"/>
        <v>#REF!</v>
      </c>
      <c r="EQ2484" t="e">
        <f t="shared" si="151"/>
        <v>#REF!</v>
      </c>
      <c r="ER2484" t="e">
        <f t="shared" si="152"/>
        <v>#REF!</v>
      </c>
    </row>
    <row r="2485" spans="142:148" x14ac:dyDescent="0.25">
      <c r="EL2485">
        <v>2478</v>
      </c>
      <c r="EM2485" t="e">
        <v>#REF!</v>
      </c>
      <c r="EN2485" t="e">
        <v>#REF!</v>
      </c>
      <c r="EP2485" t="e">
        <f t="shared" si="150"/>
        <v>#REF!</v>
      </c>
      <c r="EQ2485" t="e">
        <f t="shared" si="151"/>
        <v>#REF!</v>
      </c>
      <c r="ER2485" t="e">
        <f t="shared" si="152"/>
        <v>#REF!</v>
      </c>
    </row>
    <row r="2486" spans="142:148" x14ac:dyDescent="0.25">
      <c r="EL2486">
        <v>2479</v>
      </c>
      <c r="EM2486" t="e">
        <v>#REF!</v>
      </c>
      <c r="EN2486" t="e">
        <v>#REF!</v>
      </c>
      <c r="EP2486" t="e">
        <f t="shared" si="150"/>
        <v>#REF!</v>
      </c>
      <c r="EQ2486" t="e">
        <f t="shared" si="151"/>
        <v>#REF!</v>
      </c>
      <c r="ER2486" t="e">
        <f t="shared" si="152"/>
        <v>#REF!</v>
      </c>
    </row>
    <row r="2487" spans="142:148" x14ac:dyDescent="0.25">
      <c r="EL2487">
        <v>2480</v>
      </c>
      <c r="EM2487" t="e">
        <v>#REF!</v>
      </c>
      <c r="EN2487" t="e">
        <v>#REF!</v>
      </c>
      <c r="EP2487" t="e">
        <f t="shared" si="150"/>
        <v>#REF!</v>
      </c>
      <c r="EQ2487" t="e">
        <f t="shared" si="151"/>
        <v>#REF!</v>
      </c>
      <c r="ER2487" t="e">
        <f t="shared" si="152"/>
        <v>#REF!</v>
      </c>
    </row>
    <row r="2488" spans="142:148" x14ac:dyDescent="0.25">
      <c r="EL2488">
        <v>2481</v>
      </c>
      <c r="EM2488" t="e">
        <v>#REF!</v>
      </c>
      <c r="EN2488" t="e">
        <v>#REF!</v>
      </c>
      <c r="EP2488" t="e">
        <f t="shared" si="150"/>
        <v>#REF!</v>
      </c>
      <c r="EQ2488" t="e">
        <f t="shared" si="151"/>
        <v>#REF!</v>
      </c>
      <c r="ER2488" t="e">
        <f t="shared" si="152"/>
        <v>#REF!</v>
      </c>
    </row>
    <row r="2489" spans="142:148" x14ac:dyDescent="0.25">
      <c r="EL2489">
        <v>2482</v>
      </c>
      <c r="EM2489" t="e">
        <v>#REF!</v>
      </c>
      <c r="EN2489" t="e">
        <v>#REF!</v>
      </c>
      <c r="EP2489" t="e">
        <f t="shared" si="150"/>
        <v>#REF!</v>
      </c>
      <c r="EQ2489" t="e">
        <f t="shared" si="151"/>
        <v>#REF!</v>
      </c>
      <c r="ER2489" t="e">
        <f t="shared" si="152"/>
        <v>#REF!</v>
      </c>
    </row>
    <row r="2490" spans="142:148" x14ac:dyDescent="0.25">
      <c r="EL2490">
        <v>2483</v>
      </c>
      <c r="EM2490" t="e">
        <v>#REF!</v>
      </c>
      <c r="EN2490" t="e">
        <v>#REF!</v>
      </c>
      <c r="EP2490" t="e">
        <f t="shared" si="150"/>
        <v>#REF!</v>
      </c>
      <c r="EQ2490" t="e">
        <f t="shared" si="151"/>
        <v>#REF!</v>
      </c>
      <c r="ER2490" t="e">
        <f t="shared" si="152"/>
        <v>#REF!</v>
      </c>
    </row>
    <row r="2491" spans="142:148" x14ac:dyDescent="0.25">
      <c r="EL2491">
        <v>2484</v>
      </c>
      <c r="EM2491" t="e">
        <v>#REF!</v>
      </c>
      <c r="EN2491" t="e">
        <v>#REF!</v>
      </c>
      <c r="EP2491" t="e">
        <f t="shared" si="150"/>
        <v>#REF!</v>
      </c>
      <c r="EQ2491" t="e">
        <f t="shared" si="151"/>
        <v>#REF!</v>
      </c>
      <c r="ER2491" t="e">
        <f t="shared" si="152"/>
        <v>#REF!</v>
      </c>
    </row>
    <row r="2492" spans="142:148" x14ac:dyDescent="0.25">
      <c r="EL2492">
        <v>2485</v>
      </c>
      <c r="EM2492" t="e">
        <v>#REF!</v>
      </c>
      <c r="EN2492" t="e">
        <v>#REF!</v>
      </c>
      <c r="EP2492" t="e">
        <f t="shared" si="150"/>
        <v>#REF!</v>
      </c>
      <c r="EQ2492" t="e">
        <f t="shared" si="151"/>
        <v>#REF!</v>
      </c>
      <c r="ER2492" t="e">
        <f t="shared" si="152"/>
        <v>#REF!</v>
      </c>
    </row>
    <row r="2493" spans="142:148" x14ac:dyDescent="0.25">
      <c r="EL2493">
        <v>2486</v>
      </c>
      <c r="EM2493" t="e">
        <v>#REF!</v>
      </c>
      <c r="EN2493" t="e">
        <v>#REF!</v>
      </c>
      <c r="EP2493" t="e">
        <f t="shared" si="150"/>
        <v>#REF!</v>
      </c>
      <c r="EQ2493" t="e">
        <f t="shared" si="151"/>
        <v>#REF!</v>
      </c>
      <c r="ER2493" t="e">
        <f t="shared" si="152"/>
        <v>#REF!</v>
      </c>
    </row>
    <row r="2494" spans="142:148" x14ac:dyDescent="0.25">
      <c r="EL2494">
        <v>2487</v>
      </c>
      <c r="EM2494" t="e">
        <v>#REF!</v>
      </c>
      <c r="EN2494" t="e">
        <v>#REF!</v>
      </c>
      <c r="EP2494" t="e">
        <f t="shared" si="150"/>
        <v>#REF!</v>
      </c>
      <c r="EQ2494" t="e">
        <f t="shared" si="151"/>
        <v>#REF!</v>
      </c>
      <c r="ER2494" t="e">
        <f t="shared" si="152"/>
        <v>#REF!</v>
      </c>
    </row>
    <row r="2495" spans="142:148" x14ac:dyDescent="0.25">
      <c r="EL2495">
        <v>2488</v>
      </c>
      <c r="EM2495" t="e">
        <v>#REF!</v>
      </c>
      <c r="EN2495" t="e">
        <v>#REF!</v>
      </c>
      <c r="EP2495" t="e">
        <f t="shared" si="150"/>
        <v>#REF!</v>
      </c>
      <c r="EQ2495" t="e">
        <f t="shared" si="151"/>
        <v>#REF!</v>
      </c>
      <c r="ER2495" t="e">
        <f t="shared" si="152"/>
        <v>#REF!</v>
      </c>
    </row>
    <row r="2496" spans="142:148" x14ac:dyDescent="0.25">
      <c r="EL2496">
        <v>2489</v>
      </c>
      <c r="EM2496" t="e">
        <v>#REF!</v>
      </c>
      <c r="EN2496" t="e">
        <v>#REF!</v>
      </c>
      <c r="EP2496" t="e">
        <f t="shared" si="150"/>
        <v>#REF!</v>
      </c>
      <c r="EQ2496" t="e">
        <f t="shared" si="151"/>
        <v>#REF!</v>
      </c>
      <c r="ER2496" t="e">
        <f t="shared" si="152"/>
        <v>#REF!</v>
      </c>
    </row>
    <row r="2497" spans="142:148" x14ac:dyDescent="0.25">
      <c r="EL2497">
        <v>2490</v>
      </c>
      <c r="EM2497" t="e">
        <v>#REF!</v>
      </c>
      <c r="EN2497" t="e">
        <v>#REF!</v>
      </c>
      <c r="EP2497" t="e">
        <f t="shared" si="150"/>
        <v>#REF!</v>
      </c>
      <c r="EQ2497" t="e">
        <f t="shared" si="151"/>
        <v>#REF!</v>
      </c>
      <c r="ER2497" t="e">
        <f t="shared" si="152"/>
        <v>#REF!</v>
      </c>
    </row>
    <row r="2498" spans="142:148" x14ac:dyDescent="0.25">
      <c r="EL2498">
        <v>2491</v>
      </c>
      <c r="EM2498" t="e">
        <v>#REF!</v>
      </c>
      <c r="EN2498" t="e">
        <v>#REF!</v>
      </c>
      <c r="EP2498" t="e">
        <f t="shared" si="150"/>
        <v>#REF!</v>
      </c>
      <c r="EQ2498" t="e">
        <f t="shared" si="151"/>
        <v>#REF!</v>
      </c>
      <c r="ER2498" t="e">
        <f t="shared" si="152"/>
        <v>#REF!</v>
      </c>
    </row>
    <row r="2499" spans="142:148" x14ac:dyDescent="0.25">
      <c r="EL2499">
        <v>2492</v>
      </c>
      <c r="EM2499" t="e">
        <v>#REF!</v>
      </c>
      <c r="EN2499" t="e">
        <v>#REF!</v>
      </c>
      <c r="EP2499" t="e">
        <f t="shared" si="150"/>
        <v>#REF!</v>
      </c>
      <c r="EQ2499" t="e">
        <f t="shared" si="151"/>
        <v>#REF!</v>
      </c>
      <c r="ER2499" t="e">
        <f t="shared" si="152"/>
        <v>#REF!</v>
      </c>
    </row>
    <row r="2500" spans="142:148" x14ac:dyDescent="0.25">
      <c r="EL2500">
        <v>2493</v>
      </c>
      <c r="EM2500" t="e">
        <v>#REF!</v>
      </c>
      <c r="EN2500" t="e">
        <v>#REF!</v>
      </c>
      <c r="EP2500" t="e">
        <f t="shared" si="150"/>
        <v>#REF!</v>
      </c>
      <c r="EQ2500" t="e">
        <f t="shared" si="151"/>
        <v>#REF!</v>
      </c>
      <c r="ER2500" t="e">
        <f t="shared" si="152"/>
        <v>#REF!</v>
      </c>
    </row>
    <row r="2501" spans="142:148" x14ac:dyDescent="0.25">
      <c r="EL2501">
        <v>2494</v>
      </c>
      <c r="EM2501" t="e">
        <v>#REF!</v>
      </c>
      <c r="EN2501" t="e">
        <v>#REF!</v>
      </c>
      <c r="EP2501" t="e">
        <f t="shared" si="150"/>
        <v>#REF!</v>
      </c>
      <c r="EQ2501" t="e">
        <f t="shared" si="151"/>
        <v>#REF!</v>
      </c>
      <c r="ER2501" t="e">
        <f t="shared" si="152"/>
        <v>#REF!</v>
      </c>
    </row>
    <row r="2502" spans="142:148" x14ac:dyDescent="0.25">
      <c r="EL2502">
        <v>2495</v>
      </c>
      <c r="EM2502" t="e">
        <v>#REF!</v>
      </c>
      <c r="EN2502" t="e">
        <v>#REF!</v>
      </c>
      <c r="EP2502" t="e">
        <f t="shared" si="150"/>
        <v>#REF!</v>
      </c>
      <c r="EQ2502" t="e">
        <f t="shared" si="151"/>
        <v>#REF!</v>
      </c>
      <c r="ER2502" t="e">
        <f t="shared" si="152"/>
        <v>#REF!</v>
      </c>
    </row>
    <row r="2503" spans="142:148" x14ac:dyDescent="0.25">
      <c r="EL2503">
        <v>2496</v>
      </c>
      <c r="EM2503" t="e">
        <v>#REF!</v>
      </c>
      <c r="EN2503" t="e">
        <v>#REF!</v>
      </c>
      <c r="EP2503" t="e">
        <f t="shared" si="150"/>
        <v>#REF!</v>
      </c>
      <c r="EQ2503" t="e">
        <f t="shared" si="151"/>
        <v>#REF!</v>
      </c>
      <c r="ER2503" t="e">
        <f t="shared" si="152"/>
        <v>#REF!</v>
      </c>
    </row>
    <row r="2504" spans="142:148" x14ac:dyDescent="0.25">
      <c r="EL2504">
        <v>2497</v>
      </c>
      <c r="EM2504" t="e">
        <v>#REF!</v>
      </c>
      <c r="EN2504" t="e">
        <v>#REF!</v>
      </c>
      <c r="EP2504" t="e">
        <f t="shared" si="150"/>
        <v>#REF!</v>
      </c>
      <c r="EQ2504" t="e">
        <f t="shared" si="151"/>
        <v>#REF!</v>
      </c>
      <c r="ER2504" t="e">
        <f t="shared" si="152"/>
        <v>#REF!</v>
      </c>
    </row>
    <row r="2505" spans="142:148" x14ac:dyDescent="0.25">
      <c r="EL2505">
        <v>2498</v>
      </c>
      <c r="EM2505" t="e">
        <v>#REF!</v>
      </c>
      <c r="EN2505" t="e">
        <v>#REF!</v>
      </c>
      <c r="EP2505" t="e">
        <f t="shared" si="150"/>
        <v>#REF!</v>
      </c>
      <c r="EQ2505" t="e">
        <f t="shared" si="151"/>
        <v>#REF!</v>
      </c>
      <c r="ER2505" t="e">
        <f t="shared" si="152"/>
        <v>#REF!</v>
      </c>
    </row>
    <row r="2506" spans="142:148" x14ac:dyDescent="0.25">
      <c r="EL2506">
        <v>2499</v>
      </c>
      <c r="EM2506" t="e">
        <v>#REF!</v>
      </c>
      <c r="EN2506" t="e">
        <v>#REF!</v>
      </c>
      <c r="EP2506" t="e">
        <f t="shared" si="150"/>
        <v>#REF!</v>
      </c>
      <c r="EQ2506" t="e">
        <f t="shared" si="151"/>
        <v>#REF!</v>
      </c>
      <c r="ER2506" t="e">
        <f t="shared" si="152"/>
        <v>#REF!</v>
      </c>
    </row>
    <row r="2507" spans="142:148" x14ac:dyDescent="0.25">
      <c r="EL2507">
        <v>2500</v>
      </c>
      <c r="EM2507" t="e">
        <v>#REF!</v>
      </c>
      <c r="EN2507" t="e">
        <v>#REF!</v>
      </c>
      <c r="EP2507" t="e">
        <f t="shared" si="150"/>
        <v>#REF!</v>
      </c>
      <c r="EQ2507" t="e">
        <f t="shared" si="151"/>
        <v>#REF!</v>
      </c>
      <c r="ER2507" t="e">
        <f t="shared" si="152"/>
        <v>#REF!</v>
      </c>
    </row>
    <row r="2508" spans="142:148" x14ac:dyDescent="0.25">
      <c r="EL2508">
        <v>2501</v>
      </c>
      <c r="EM2508" t="e">
        <v>#REF!</v>
      </c>
      <c r="EN2508" t="e">
        <v>#REF!</v>
      </c>
      <c r="EP2508" t="e">
        <f t="shared" si="150"/>
        <v>#REF!</v>
      </c>
      <c r="EQ2508" t="e">
        <f t="shared" si="151"/>
        <v>#REF!</v>
      </c>
      <c r="ER2508" t="e">
        <f t="shared" si="152"/>
        <v>#REF!</v>
      </c>
    </row>
    <row r="2509" spans="142:148" x14ac:dyDescent="0.25">
      <c r="EL2509">
        <v>2502</v>
      </c>
      <c r="EM2509" t="e">
        <v>#REF!</v>
      </c>
      <c r="EN2509" t="e">
        <v>#REF!</v>
      </c>
      <c r="EP2509" t="e">
        <f t="shared" si="150"/>
        <v>#REF!</v>
      </c>
      <c r="EQ2509" t="e">
        <f t="shared" si="151"/>
        <v>#REF!</v>
      </c>
      <c r="ER2509" t="e">
        <f t="shared" si="152"/>
        <v>#REF!</v>
      </c>
    </row>
    <row r="2510" spans="142:148" x14ac:dyDescent="0.25">
      <c r="EL2510">
        <v>2503</v>
      </c>
      <c r="EM2510" t="e">
        <v>#REF!</v>
      </c>
      <c r="EN2510" t="e">
        <v>#REF!</v>
      </c>
      <c r="EP2510" t="e">
        <f t="shared" si="150"/>
        <v>#REF!</v>
      </c>
      <c r="EQ2510" t="e">
        <f t="shared" si="151"/>
        <v>#REF!</v>
      </c>
      <c r="ER2510" t="e">
        <f t="shared" si="152"/>
        <v>#REF!</v>
      </c>
    </row>
    <row r="2511" spans="142:148" x14ac:dyDescent="0.25">
      <c r="EL2511">
        <v>2504</v>
      </c>
      <c r="EM2511" t="e">
        <v>#REF!</v>
      </c>
      <c r="EN2511" t="e">
        <v>#REF!</v>
      </c>
      <c r="EP2511" t="e">
        <f t="shared" si="150"/>
        <v>#REF!</v>
      </c>
      <c r="EQ2511" t="e">
        <f t="shared" si="151"/>
        <v>#REF!</v>
      </c>
      <c r="ER2511" t="e">
        <f t="shared" si="152"/>
        <v>#REF!</v>
      </c>
    </row>
    <row r="2512" spans="142:148" x14ac:dyDescent="0.25">
      <c r="EL2512">
        <v>2505</v>
      </c>
      <c r="EM2512" t="e">
        <v>#REF!</v>
      </c>
      <c r="EN2512" t="e">
        <v>#REF!</v>
      </c>
      <c r="EP2512" t="e">
        <f t="shared" si="150"/>
        <v>#REF!</v>
      </c>
      <c r="EQ2512" t="e">
        <f t="shared" si="151"/>
        <v>#REF!</v>
      </c>
      <c r="ER2512" t="e">
        <f t="shared" si="152"/>
        <v>#REF!</v>
      </c>
    </row>
    <row r="2513" spans="142:148" x14ac:dyDescent="0.25">
      <c r="EL2513">
        <v>2506</v>
      </c>
      <c r="EM2513" t="e">
        <v>#REF!</v>
      </c>
      <c r="EN2513" t="e">
        <v>#REF!</v>
      </c>
      <c r="EP2513" t="e">
        <f t="shared" si="150"/>
        <v>#REF!</v>
      </c>
      <c r="EQ2513" t="e">
        <f t="shared" si="151"/>
        <v>#REF!</v>
      </c>
      <c r="ER2513" t="e">
        <f t="shared" si="152"/>
        <v>#REF!</v>
      </c>
    </row>
    <row r="2514" spans="142:148" x14ac:dyDescent="0.25">
      <c r="EL2514">
        <v>2507</v>
      </c>
      <c r="EM2514" t="e">
        <v>#REF!</v>
      </c>
      <c r="EN2514" t="e">
        <v>#REF!</v>
      </c>
      <c r="EP2514" t="e">
        <f t="shared" si="150"/>
        <v>#REF!</v>
      </c>
      <c r="EQ2514" t="e">
        <f t="shared" si="151"/>
        <v>#REF!</v>
      </c>
      <c r="ER2514" t="e">
        <f t="shared" si="152"/>
        <v>#REF!</v>
      </c>
    </row>
    <row r="2515" spans="142:148" x14ac:dyDescent="0.25">
      <c r="EL2515">
        <v>2508</v>
      </c>
      <c r="EM2515" t="e">
        <v>#REF!</v>
      </c>
      <c r="EN2515" t="e">
        <v>#REF!</v>
      </c>
      <c r="EP2515" t="e">
        <f t="shared" si="150"/>
        <v>#REF!</v>
      </c>
      <c r="EQ2515" t="e">
        <f t="shared" si="151"/>
        <v>#REF!</v>
      </c>
      <c r="ER2515" t="e">
        <f t="shared" si="152"/>
        <v>#REF!</v>
      </c>
    </row>
    <row r="2516" spans="142:148" x14ac:dyDescent="0.25">
      <c r="EL2516">
        <v>2509</v>
      </c>
      <c r="EM2516" t="e">
        <v>#REF!</v>
      </c>
      <c r="EN2516" t="e">
        <v>#REF!</v>
      </c>
      <c r="EP2516" t="e">
        <f t="shared" si="150"/>
        <v>#REF!</v>
      </c>
      <c r="EQ2516" t="e">
        <f t="shared" si="151"/>
        <v>#REF!</v>
      </c>
      <c r="ER2516" t="e">
        <f t="shared" si="152"/>
        <v>#REF!</v>
      </c>
    </row>
    <row r="2517" spans="142:148" x14ac:dyDescent="0.25">
      <c r="EL2517">
        <v>2510</v>
      </c>
      <c r="EM2517" t="e">
        <v>#REF!</v>
      </c>
      <c r="EN2517" t="e">
        <v>#REF!</v>
      </c>
      <c r="EP2517" t="e">
        <f t="shared" si="150"/>
        <v>#REF!</v>
      </c>
      <c r="EQ2517" t="e">
        <f t="shared" si="151"/>
        <v>#REF!</v>
      </c>
      <c r="ER2517" t="e">
        <f t="shared" si="152"/>
        <v>#REF!</v>
      </c>
    </row>
    <row r="2518" spans="142:148" x14ac:dyDescent="0.25">
      <c r="EL2518">
        <v>2511</v>
      </c>
      <c r="EM2518" t="e">
        <v>#REF!</v>
      </c>
      <c r="EN2518" t="e">
        <v>#REF!</v>
      </c>
      <c r="EP2518" t="e">
        <f t="shared" si="150"/>
        <v>#REF!</v>
      </c>
      <c r="EQ2518" t="e">
        <f t="shared" si="151"/>
        <v>#REF!</v>
      </c>
      <c r="ER2518" t="e">
        <f t="shared" si="152"/>
        <v>#REF!</v>
      </c>
    </row>
    <row r="2519" spans="142:148" x14ac:dyDescent="0.25">
      <c r="EL2519">
        <v>2512</v>
      </c>
      <c r="EM2519" t="e">
        <v>#REF!</v>
      </c>
      <c r="EN2519" t="e">
        <v>#REF!</v>
      </c>
      <c r="EP2519" t="e">
        <f t="shared" si="150"/>
        <v>#REF!</v>
      </c>
      <c r="EQ2519" t="e">
        <f t="shared" si="151"/>
        <v>#REF!</v>
      </c>
      <c r="ER2519" t="e">
        <f t="shared" si="152"/>
        <v>#REF!</v>
      </c>
    </row>
    <row r="2520" spans="142:148" x14ac:dyDescent="0.25">
      <c r="EL2520">
        <v>2513</v>
      </c>
      <c r="EM2520" t="e">
        <v>#REF!</v>
      </c>
      <c r="EN2520" t="e">
        <v>#REF!</v>
      </c>
      <c r="EP2520" t="e">
        <f t="shared" ref="EP2520:EP2583" si="153">IF(EM2520&gt;EN2520,1,0)</f>
        <v>#REF!</v>
      </c>
      <c r="EQ2520" t="e">
        <f t="shared" ref="EQ2520:EQ2583" si="154">IF(EP2520&gt;0,0,1)</f>
        <v>#REF!</v>
      </c>
      <c r="ER2520" t="e">
        <f t="shared" ref="ER2520:ER2583" si="155">IF(EM2520&gt;EN2520,EM2520-EN2520,EN2520-EM2520)</f>
        <v>#REF!</v>
      </c>
    </row>
    <row r="2521" spans="142:148" x14ac:dyDescent="0.25">
      <c r="EL2521">
        <v>2514</v>
      </c>
      <c r="EM2521" t="e">
        <v>#REF!</v>
      </c>
      <c r="EN2521" t="e">
        <v>#REF!</v>
      </c>
      <c r="EP2521" t="e">
        <f t="shared" si="153"/>
        <v>#REF!</v>
      </c>
      <c r="EQ2521" t="e">
        <f t="shared" si="154"/>
        <v>#REF!</v>
      </c>
      <c r="ER2521" t="e">
        <f t="shared" si="155"/>
        <v>#REF!</v>
      </c>
    </row>
    <row r="2522" spans="142:148" x14ac:dyDescent="0.25">
      <c r="EL2522">
        <v>2515</v>
      </c>
      <c r="EM2522" t="e">
        <v>#REF!</v>
      </c>
      <c r="EN2522" t="e">
        <v>#REF!</v>
      </c>
      <c r="EP2522" t="e">
        <f t="shared" si="153"/>
        <v>#REF!</v>
      </c>
      <c r="EQ2522" t="e">
        <f t="shared" si="154"/>
        <v>#REF!</v>
      </c>
      <c r="ER2522" t="e">
        <f t="shared" si="155"/>
        <v>#REF!</v>
      </c>
    </row>
    <row r="2523" spans="142:148" x14ac:dyDescent="0.25">
      <c r="EL2523">
        <v>2516</v>
      </c>
      <c r="EM2523" t="e">
        <v>#REF!</v>
      </c>
      <c r="EN2523" t="e">
        <v>#REF!</v>
      </c>
      <c r="EP2523" t="e">
        <f t="shared" si="153"/>
        <v>#REF!</v>
      </c>
      <c r="EQ2523" t="e">
        <f t="shared" si="154"/>
        <v>#REF!</v>
      </c>
      <c r="ER2523" t="e">
        <f t="shared" si="155"/>
        <v>#REF!</v>
      </c>
    </row>
    <row r="2524" spans="142:148" x14ac:dyDescent="0.25">
      <c r="EL2524">
        <v>2517</v>
      </c>
      <c r="EM2524" t="e">
        <v>#REF!</v>
      </c>
      <c r="EN2524" t="e">
        <v>#REF!</v>
      </c>
      <c r="EP2524" t="e">
        <f t="shared" si="153"/>
        <v>#REF!</v>
      </c>
      <c r="EQ2524" t="e">
        <f t="shared" si="154"/>
        <v>#REF!</v>
      </c>
      <c r="ER2524" t="e">
        <f t="shared" si="155"/>
        <v>#REF!</v>
      </c>
    </row>
    <row r="2525" spans="142:148" x14ac:dyDescent="0.25">
      <c r="EL2525">
        <v>2518</v>
      </c>
      <c r="EM2525" t="e">
        <v>#REF!</v>
      </c>
      <c r="EN2525" t="e">
        <v>#REF!</v>
      </c>
      <c r="EP2525" t="e">
        <f t="shared" si="153"/>
        <v>#REF!</v>
      </c>
      <c r="EQ2525" t="e">
        <f t="shared" si="154"/>
        <v>#REF!</v>
      </c>
      <c r="ER2525" t="e">
        <f t="shared" si="155"/>
        <v>#REF!</v>
      </c>
    </row>
    <row r="2526" spans="142:148" x14ac:dyDescent="0.25">
      <c r="EL2526">
        <v>2519</v>
      </c>
      <c r="EM2526" t="e">
        <v>#REF!</v>
      </c>
      <c r="EN2526" t="e">
        <v>#REF!</v>
      </c>
      <c r="EP2526" t="e">
        <f t="shared" si="153"/>
        <v>#REF!</v>
      </c>
      <c r="EQ2526" t="e">
        <f t="shared" si="154"/>
        <v>#REF!</v>
      </c>
      <c r="ER2526" t="e">
        <f t="shared" si="155"/>
        <v>#REF!</v>
      </c>
    </row>
    <row r="2527" spans="142:148" x14ac:dyDescent="0.25">
      <c r="EL2527">
        <v>2520</v>
      </c>
      <c r="EM2527" t="e">
        <v>#REF!</v>
      </c>
      <c r="EN2527" t="e">
        <v>#REF!</v>
      </c>
      <c r="EP2527" t="e">
        <f t="shared" si="153"/>
        <v>#REF!</v>
      </c>
      <c r="EQ2527" t="e">
        <f t="shared" si="154"/>
        <v>#REF!</v>
      </c>
      <c r="ER2527" t="e">
        <f t="shared" si="155"/>
        <v>#REF!</v>
      </c>
    </row>
    <row r="2528" spans="142:148" x14ac:dyDescent="0.25">
      <c r="EL2528">
        <v>2521</v>
      </c>
      <c r="EM2528" t="e">
        <v>#REF!</v>
      </c>
      <c r="EN2528" t="e">
        <v>#REF!</v>
      </c>
      <c r="EP2528" t="e">
        <f t="shared" si="153"/>
        <v>#REF!</v>
      </c>
      <c r="EQ2528" t="e">
        <f t="shared" si="154"/>
        <v>#REF!</v>
      </c>
      <c r="ER2528" t="e">
        <f t="shared" si="155"/>
        <v>#REF!</v>
      </c>
    </row>
    <row r="2529" spans="142:148" x14ac:dyDescent="0.25">
      <c r="EL2529">
        <v>2522</v>
      </c>
      <c r="EM2529" t="e">
        <v>#REF!</v>
      </c>
      <c r="EN2529" t="e">
        <v>#REF!</v>
      </c>
      <c r="EP2529" t="e">
        <f t="shared" si="153"/>
        <v>#REF!</v>
      </c>
      <c r="EQ2529" t="e">
        <f t="shared" si="154"/>
        <v>#REF!</v>
      </c>
      <c r="ER2529" t="e">
        <f t="shared" si="155"/>
        <v>#REF!</v>
      </c>
    </row>
    <row r="2530" spans="142:148" x14ac:dyDescent="0.25">
      <c r="EL2530">
        <v>2523</v>
      </c>
      <c r="EM2530" t="e">
        <v>#REF!</v>
      </c>
      <c r="EN2530" t="e">
        <v>#REF!</v>
      </c>
      <c r="EP2530" t="e">
        <f t="shared" si="153"/>
        <v>#REF!</v>
      </c>
      <c r="EQ2530" t="e">
        <f t="shared" si="154"/>
        <v>#REF!</v>
      </c>
      <c r="ER2530" t="e">
        <f t="shared" si="155"/>
        <v>#REF!</v>
      </c>
    </row>
    <row r="2531" spans="142:148" x14ac:dyDescent="0.25">
      <c r="EL2531">
        <v>2524</v>
      </c>
      <c r="EM2531" t="e">
        <v>#REF!</v>
      </c>
      <c r="EN2531" t="e">
        <v>#REF!</v>
      </c>
      <c r="EP2531" t="e">
        <f t="shared" si="153"/>
        <v>#REF!</v>
      </c>
      <c r="EQ2531" t="e">
        <f t="shared" si="154"/>
        <v>#REF!</v>
      </c>
      <c r="ER2531" t="e">
        <f t="shared" si="155"/>
        <v>#REF!</v>
      </c>
    </row>
    <row r="2532" spans="142:148" x14ac:dyDescent="0.25">
      <c r="EL2532">
        <v>2525</v>
      </c>
      <c r="EM2532" t="e">
        <v>#REF!</v>
      </c>
      <c r="EN2532" t="e">
        <v>#REF!</v>
      </c>
      <c r="EP2532" t="e">
        <f t="shared" si="153"/>
        <v>#REF!</v>
      </c>
      <c r="EQ2532" t="e">
        <f t="shared" si="154"/>
        <v>#REF!</v>
      </c>
      <c r="ER2532" t="e">
        <f t="shared" si="155"/>
        <v>#REF!</v>
      </c>
    </row>
    <row r="2533" spans="142:148" x14ac:dyDescent="0.25">
      <c r="EL2533">
        <v>2526</v>
      </c>
      <c r="EM2533" t="e">
        <v>#REF!</v>
      </c>
      <c r="EN2533" t="e">
        <v>#REF!</v>
      </c>
      <c r="EP2533" t="e">
        <f t="shared" si="153"/>
        <v>#REF!</v>
      </c>
      <c r="EQ2533" t="e">
        <f t="shared" si="154"/>
        <v>#REF!</v>
      </c>
      <c r="ER2533" t="e">
        <f t="shared" si="155"/>
        <v>#REF!</v>
      </c>
    </row>
    <row r="2534" spans="142:148" x14ac:dyDescent="0.25">
      <c r="EL2534">
        <v>2527</v>
      </c>
      <c r="EM2534" t="e">
        <v>#REF!</v>
      </c>
      <c r="EN2534" t="e">
        <v>#REF!</v>
      </c>
      <c r="EP2534" t="e">
        <f t="shared" si="153"/>
        <v>#REF!</v>
      </c>
      <c r="EQ2534" t="e">
        <f t="shared" si="154"/>
        <v>#REF!</v>
      </c>
      <c r="ER2534" t="e">
        <f t="shared" si="155"/>
        <v>#REF!</v>
      </c>
    </row>
    <row r="2535" spans="142:148" x14ac:dyDescent="0.25">
      <c r="EL2535">
        <v>2528</v>
      </c>
      <c r="EM2535" t="e">
        <v>#REF!</v>
      </c>
      <c r="EN2535" t="e">
        <v>#REF!</v>
      </c>
      <c r="EP2535" t="e">
        <f t="shared" si="153"/>
        <v>#REF!</v>
      </c>
      <c r="EQ2535" t="e">
        <f t="shared" si="154"/>
        <v>#REF!</v>
      </c>
      <c r="ER2535" t="e">
        <f t="shared" si="155"/>
        <v>#REF!</v>
      </c>
    </row>
    <row r="2536" spans="142:148" x14ac:dyDescent="0.25">
      <c r="EL2536">
        <v>2529</v>
      </c>
      <c r="EM2536" t="e">
        <v>#REF!</v>
      </c>
      <c r="EN2536" t="e">
        <v>#REF!</v>
      </c>
      <c r="EP2536" t="e">
        <f t="shared" si="153"/>
        <v>#REF!</v>
      </c>
      <c r="EQ2536" t="e">
        <f t="shared" si="154"/>
        <v>#REF!</v>
      </c>
      <c r="ER2536" t="e">
        <f t="shared" si="155"/>
        <v>#REF!</v>
      </c>
    </row>
    <row r="2537" spans="142:148" x14ac:dyDescent="0.25">
      <c r="EL2537">
        <v>2530</v>
      </c>
      <c r="EM2537" t="e">
        <v>#REF!</v>
      </c>
      <c r="EN2537" t="e">
        <v>#REF!</v>
      </c>
      <c r="EP2537" t="e">
        <f t="shared" si="153"/>
        <v>#REF!</v>
      </c>
      <c r="EQ2537" t="e">
        <f t="shared" si="154"/>
        <v>#REF!</v>
      </c>
      <c r="ER2537" t="e">
        <f t="shared" si="155"/>
        <v>#REF!</v>
      </c>
    </row>
    <row r="2538" spans="142:148" x14ac:dyDescent="0.25">
      <c r="EL2538">
        <v>2531</v>
      </c>
      <c r="EM2538" t="e">
        <v>#REF!</v>
      </c>
      <c r="EN2538" t="e">
        <v>#REF!</v>
      </c>
      <c r="EP2538" t="e">
        <f t="shared" si="153"/>
        <v>#REF!</v>
      </c>
      <c r="EQ2538" t="e">
        <f t="shared" si="154"/>
        <v>#REF!</v>
      </c>
      <c r="ER2538" t="e">
        <f t="shared" si="155"/>
        <v>#REF!</v>
      </c>
    </row>
    <row r="2539" spans="142:148" x14ac:dyDescent="0.25">
      <c r="EL2539">
        <v>2532</v>
      </c>
      <c r="EM2539" t="e">
        <v>#REF!</v>
      </c>
      <c r="EN2539" t="e">
        <v>#REF!</v>
      </c>
      <c r="EP2539" t="e">
        <f t="shared" si="153"/>
        <v>#REF!</v>
      </c>
      <c r="EQ2539" t="e">
        <f t="shared" si="154"/>
        <v>#REF!</v>
      </c>
      <c r="ER2539" t="e">
        <f t="shared" si="155"/>
        <v>#REF!</v>
      </c>
    </row>
    <row r="2540" spans="142:148" x14ac:dyDescent="0.25">
      <c r="EL2540">
        <v>2533</v>
      </c>
      <c r="EM2540" t="e">
        <v>#REF!</v>
      </c>
      <c r="EN2540" t="e">
        <v>#REF!</v>
      </c>
      <c r="EP2540" t="e">
        <f t="shared" si="153"/>
        <v>#REF!</v>
      </c>
      <c r="EQ2540" t="e">
        <f t="shared" si="154"/>
        <v>#REF!</v>
      </c>
      <c r="ER2540" t="e">
        <f t="shared" si="155"/>
        <v>#REF!</v>
      </c>
    </row>
    <row r="2541" spans="142:148" x14ac:dyDescent="0.25">
      <c r="EL2541">
        <v>2534</v>
      </c>
      <c r="EM2541" t="e">
        <v>#REF!</v>
      </c>
      <c r="EN2541" t="e">
        <v>#REF!</v>
      </c>
      <c r="EP2541" t="e">
        <f t="shared" si="153"/>
        <v>#REF!</v>
      </c>
      <c r="EQ2541" t="e">
        <f t="shared" si="154"/>
        <v>#REF!</v>
      </c>
      <c r="ER2541" t="e">
        <f t="shared" si="155"/>
        <v>#REF!</v>
      </c>
    </row>
    <row r="2542" spans="142:148" x14ac:dyDescent="0.25">
      <c r="EL2542">
        <v>2535</v>
      </c>
      <c r="EM2542" t="e">
        <v>#REF!</v>
      </c>
      <c r="EN2542" t="e">
        <v>#REF!</v>
      </c>
      <c r="EP2542" t="e">
        <f t="shared" si="153"/>
        <v>#REF!</v>
      </c>
      <c r="EQ2542" t="e">
        <f t="shared" si="154"/>
        <v>#REF!</v>
      </c>
      <c r="ER2542" t="e">
        <f t="shared" si="155"/>
        <v>#REF!</v>
      </c>
    </row>
    <row r="2543" spans="142:148" x14ac:dyDescent="0.25">
      <c r="EL2543">
        <v>2536</v>
      </c>
      <c r="EM2543" t="e">
        <v>#REF!</v>
      </c>
      <c r="EN2543" t="e">
        <v>#REF!</v>
      </c>
      <c r="EP2543" t="e">
        <f t="shared" si="153"/>
        <v>#REF!</v>
      </c>
      <c r="EQ2543" t="e">
        <f t="shared" si="154"/>
        <v>#REF!</v>
      </c>
      <c r="ER2543" t="e">
        <f t="shared" si="155"/>
        <v>#REF!</v>
      </c>
    </row>
    <row r="2544" spans="142:148" x14ac:dyDescent="0.25">
      <c r="EL2544">
        <v>2537</v>
      </c>
      <c r="EM2544" t="e">
        <v>#REF!</v>
      </c>
      <c r="EN2544" t="e">
        <v>#REF!</v>
      </c>
      <c r="EP2544" t="e">
        <f t="shared" si="153"/>
        <v>#REF!</v>
      </c>
      <c r="EQ2544" t="e">
        <f t="shared" si="154"/>
        <v>#REF!</v>
      </c>
      <c r="ER2544" t="e">
        <f t="shared" si="155"/>
        <v>#REF!</v>
      </c>
    </row>
    <row r="2545" spans="142:148" x14ac:dyDescent="0.25">
      <c r="EL2545">
        <v>2538</v>
      </c>
      <c r="EM2545" t="e">
        <v>#REF!</v>
      </c>
      <c r="EN2545" t="e">
        <v>#REF!</v>
      </c>
      <c r="EP2545" t="e">
        <f t="shared" si="153"/>
        <v>#REF!</v>
      </c>
      <c r="EQ2545" t="e">
        <f t="shared" si="154"/>
        <v>#REF!</v>
      </c>
      <c r="ER2545" t="e">
        <f t="shared" si="155"/>
        <v>#REF!</v>
      </c>
    </row>
    <row r="2546" spans="142:148" x14ac:dyDescent="0.25">
      <c r="EL2546">
        <v>2539</v>
      </c>
      <c r="EM2546" t="e">
        <v>#REF!</v>
      </c>
      <c r="EN2546" t="e">
        <v>#REF!</v>
      </c>
      <c r="EP2546" t="e">
        <f t="shared" si="153"/>
        <v>#REF!</v>
      </c>
      <c r="EQ2546" t="e">
        <f t="shared" si="154"/>
        <v>#REF!</v>
      </c>
      <c r="ER2546" t="e">
        <f t="shared" si="155"/>
        <v>#REF!</v>
      </c>
    </row>
    <row r="2547" spans="142:148" x14ac:dyDescent="0.25">
      <c r="EL2547">
        <v>2540</v>
      </c>
      <c r="EM2547" t="e">
        <v>#REF!</v>
      </c>
      <c r="EN2547" t="e">
        <v>#REF!</v>
      </c>
      <c r="EP2547" t="e">
        <f t="shared" si="153"/>
        <v>#REF!</v>
      </c>
      <c r="EQ2547" t="e">
        <f t="shared" si="154"/>
        <v>#REF!</v>
      </c>
      <c r="ER2547" t="e">
        <f t="shared" si="155"/>
        <v>#REF!</v>
      </c>
    </row>
    <row r="2548" spans="142:148" x14ac:dyDescent="0.25">
      <c r="EL2548">
        <v>2541</v>
      </c>
      <c r="EM2548" t="e">
        <v>#REF!</v>
      </c>
      <c r="EN2548" t="e">
        <v>#REF!</v>
      </c>
      <c r="EP2548" t="e">
        <f t="shared" si="153"/>
        <v>#REF!</v>
      </c>
      <c r="EQ2548" t="e">
        <f t="shared" si="154"/>
        <v>#REF!</v>
      </c>
      <c r="ER2548" t="e">
        <f t="shared" si="155"/>
        <v>#REF!</v>
      </c>
    </row>
    <row r="2549" spans="142:148" x14ac:dyDescent="0.25">
      <c r="EL2549">
        <v>2542</v>
      </c>
      <c r="EM2549" t="e">
        <v>#REF!</v>
      </c>
      <c r="EN2549" t="e">
        <v>#REF!</v>
      </c>
      <c r="EP2549" t="e">
        <f t="shared" si="153"/>
        <v>#REF!</v>
      </c>
      <c r="EQ2549" t="e">
        <f t="shared" si="154"/>
        <v>#REF!</v>
      </c>
      <c r="ER2549" t="e">
        <f t="shared" si="155"/>
        <v>#REF!</v>
      </c>
    </row>
    <row r="2550" spans="142:148" x14ac:dyDescent="0.25">
      <c r="EL2550">
        <v>2543</v>
      </c>
      <c r="EM2550" t="e">
        <v>#REF!</v>
      </c>
      <c r="EN2550" t="e">
        <v>#REF!</v>
      </c>
      <c r="EP2550" t="e">
        <f t="shared" si="153"/>
        <v>#REF!</v>
      </c>
      <c r="EQ2550" t="e">
        <f t="shared" si="154"/>
        <v>#REF!</v>
      </c>
      <c r="ER2550" t="e">
        <f t="shared" si="155"/>
        <v>#REF!</v>
      </c>
    </row>
    <row r="2551" spans="142:148" x14ac:dyDescent="0.25">
      <c r="EL2551">
        <v>2544</v>
      </c>
      <c r="EM2551" t="e">
        <v>#REF!</v>
      </c>
      <c r="EN2551" t="e">
        <v>#REF!</v>
      </c>
      <c r="EP2551" t="e">
        <f t="shared" si="153"/>
        <v>#REF!</v>
      </c>
      <c r="EQ2551" t="e">
        <f t="shared" si="154"/>
        <v>#REF!</v>
      </c>
      <c r="ER2551" t="e">
        <f t="shared" si="155"/>
        <v>#REF!</v>
      </c>
    </row>
    <row r="2552" spans="142:148" x14ac:dyDescent="0.25">
      <c r="EL2552">
        <v>2545</v>
      </c>
      <c r="EM2552" t="e">
        <v>#REF!</v>
      </c>
      <c r="EN2552" t="e">
        <v>#REF!</v>
      </c>
      <c r="EP2552" t="e">
        <f t="shared" si="153"/>
        <v>#REF!</v>
      </c>
      <c r="EQ2552" t="e">
        <f t="shared" si="154"/>
        <v>#REF!</v>
      </c>
      <c r="ER2552" t="e">
        <f t="shared" si="155"/>
        <v>#REF!</v>
      </c>
    </row>
    <row r="2553" spans="142:148" x14ac:dyDescent="0.25">
      <c r="EL2553">
        <v>2546</v>
      </c>
      <c r="EM2553" t="e">
        <v>#REF!</v>
      </c>
      <c r="EN2553" t="e">
        <v>#REF!</v>
      </c>
      <c r="EP2553" t="e">
        <f t="shared" si="153"/>
        <v>#REF!</v>
      </c>
      <c r="EQ2553" t="e">
        <f t="shared" si="154"/>
        <v>#REF!</v>
      </c>
      <c r="ER2553" t="e">
        <f t="shared" si="155"/>
        <v>#REF!</v>
      </c>
    </row>
    <row r="2554" spans="142:148" x14ac:dyDescent="0.25">
      <c r="EL2554">
        <v>2547</v>
      </c>
      <c r="EM2554" t="e">
        <v>#REF!</v>
      </c>
      <c r="EN2554" t="e">
        <v>#REF!</v>
      </c>
      <c r="EP2554" t="e">
        <f t="shared" si="153"/>
        <v>#REF!</v>
      </c>
      <c r="EQ2554" t="e">
        <f t="shared" si="154"/>
        <v>#REF!</v>
      </c>
      <c r="ER2554" t="e">
        <f t="shared" si="155"/>
        <v>#REF!</v>
      </c>
    </row>
    <row r="2555" spans="142:148" x14ac:dyDescent="0.25">
      <c r="EL2555">
        <v>2548</v>
      </c>
      <c r="EM2555" t="e">
        <v>#REF!</v>
      </c>
      <c r="EN2555" t="e">
        <v>#REF!</v>
      </c>
      <c r="EP2555" t="e">
        <f t="shared" si="153"/>
        <v>#REF!</v>
      </c>
      <c r="EQ2555" t="e">
        <f t="shared" si="154"/>
        <v>#REF!</v>
      </c>
      <c r="ER2555" t="e">
        <f t="shared" si="155"/>
        <v>#REF!</v>
      </c>
    </row>
    <row r="2556" spans="142:148" x14ac:dyDescent="0.25">
      <c r="EL2556">
        <v>2549</v>
      </c>
      <c r="EM2556" t="e">
        <v>#REF!</v>
      </c>
      <c r="EN2556" t="e">
        <v>#REF!</v>
      </c>
      <c r="EP2556" t="e">
        <f t="shared" si="153"/>
        <v>#REF!</v>
      </c>
      <c r="EQ2556" t="e">
        <f t="shared" si="154"/>
        <v>#REF!</v>
      </c>
      <c r="ER2556" t="e">
        <f t="shared" si="155"/>
        <v>#REF!</v>
      </c>
    </row>
    <row r="2557" spans="142:148" x14ac:dyDescent="0.25">
      <c r="EL2557">
        <v>2550</v>
      </c>
      <c r="EM2557" t="e">
        <v>#REF!</v>
      </c>
      <c r="EN2557" t="e">
        <v>#REF!</v>
      </c>
      <c r="EP2557" t="e">
        <f t="shared" si="153"/>
        <v>#REF!</v>
      </c>
      <c r="EQ2557" t="e">
        <f t="shared" si="154"/>
        <v>#REF!</v>
      </c>
      <c r="ER2557" t="e">
        <f t="shared" si="155"/>
        <v>#REF!</v>
      </c>
    </row>
    <row r="2558" spans="142:148" x14ac:dyDescent="0.25">
      <c r="EL2558">
        <v>2551</v>
      </c>
      <c r="EM2558" t="e">
        <v>#REF!</v>
      </c>
      <c r="EN2558" t="e">
        <v>#REF!</v>
      </c>
      <c r="EP2558" t="e">
        <f t="shared" si="153"/>
        <v>#REF!</v>
      </c>
      <c r="EQ2558" t="e">
        <f t="shared" si="154"/>
        <v>#REF!</v>
      </c>
      <c r="ER2558" t="e">
        <f t="shared" si="155"/>
        <v>#REF!</v>
      </c>
    </row>
    <row r="2559" spans="142:148" x14ac:dyDescent="0.25">
      <c r="EL2559">
        <v>2552</v>
      </c>
      <c r="EM2559" t="e">
        <v>#REF!</v>
      </c>
      <c r="EN2559" t="e">
        <v>#REF!</v>
      </c>
      <c r="EP2559" t="e">
        <f t="shared" si="153"/>
        <v>#REF!</v>
      </c>
      <c r="EQ2559" t="e">
        <f t="shared" si="154"/>
        <v>#REF!</v>
      </c>
      <c r="ER2559" t="e">
        <f t="shared" si="155"/>
        <v>#REF!</v>
      </c>
    </row>
    <row r="2560" spans="142:148" x14ac:dyDescent="0.25">
      <c r="EL2560">
        <v>2553</v>
      </c>
      <c r="EM2560" t="e">
        <v>#REF!</v>
      </c>
      <c r="EN2560" t="e">
        <v>#REF!</v>
      </c>
      <c r="EP2560" t="e">
        <f t="shared" si="153"/>
        <v>#REF!</v>
      </c>
      <c r="EQ2560" t="e">
        <f t="shared" si="154"/>
        <v>#REF!</v>
      </c>
      <c r="ER2560" t="e">
        <f t="shared" si="155"/>
        <v>#REF!</v>
      </c>
    </row>
    <row r="2561" spans="142:148" x14ac:dyDescent="0.25">
      <c r="EL2561">
        <v>2554</v>
      </c>
      <c r="EM2561" t="e">
        <v>#REF!</v>
      </c>
      <c r="EN2561" t="e">
        <v>#REF!</v>
      </c>
      <c r="EP2561" t="e">
        <f t="shared" si="153"/>
        <v>#REF!</v>
      </c>
      <c r="EQ2561" t="e">
        <f t="shared" si="154"/>
        <v>#REF!</v>
      </c>
      <c r="ER2561" t="e">
        <f t="shared" si="155"/>
        <v>#REF!</v>
      </c>
    </row>
    <row r="2562" spans="142:148" x14ac:dyDescent="0.25">
      <c r="EL2562">
        <v>2555</v>
      </c>
      <c r="EM2562" t="e">
        <v>#REF!</v>
      </c>
      <c r="EN2562" t="e">
        <v>#REF!</v>
      </c>
      <c r="EP2562" t="e">
        <f t="shared" si="153"/>
        <v>#REF!</v>
      </c>
      <c r="EQ2562" t="e">
        <f t="shared" si="154"/>
        <v>#REF!</v>
      </c>
      <c r="ER2562" t="e">
        <f t="shared" si="155"/>
        <v>#REF!</v>
      </c>
    </row>
    <row r="2563" spans="142:148" x14ac:dyDescent="0.25">
      <c r="EL2563">
        <v>2556</v>
      </c>
      <c r="EM2563" t="e">
        <v>#REF!</v>
      </c>
      <c r="EN2563" t="e">
        <v>#REF!</v>
      </c>
      <c r="EP2563" t="e">
        <f t="shared" si="153"/>
        <v>#REF!</v>
      </c>
      <c r="EQ2563" t="e">
        <f t="shared" si="154"/>
        <v>#REF!</v>
      </c>
      <c r="ER2563" t="e">
        <f t="shared" si="155"/>
        <v>#REF!</v>
      </c>
    </row>
    <row r="2564" spans="142:148" x14ac:dyDescent="0.25">
      <c r="EL2564">
        <v>2557</v>
      </c>
      <c r="EM2564" t="e">
        <v>#REF!</v>
      </c>
      <c r="EN2564" t="e">
        <v>#REF!</v>
      </c>
      <c r="EP2564" t="e">
        <f t="shared" si="153"/>
        <v>#REF!</v>
      </c>
      <c r="EQ2564" t="e">
        <f t="shared" si="154"/>
        <v>#REF!</v>
      </c>
      <c r="ER2564" t="e">
        <f t="shared" si="155"/>
        <v>#REF!</v>
      </c>
    </row>
    <row r="2565" spans="142:148" x14ac:dyDescent="0.25">
      <c r="EL2565">
        <v>2558</v>
      </c>
      <c r="EM2565" t="e">
        <v>#REF!</v>
      </c>
      <c r="EN2565" t="e">
        <v>#REF!</v>
      </c>
      <c r="EP2565" t="e">
        <f t="shared" si="153"/>
        <v>#REF!</v>
      </c>
      <c r="EQ2565" t="e">
        <f t="shared" si="154"/>
        <v>#REF!</v>
      </c>
      <c r="ER2565" t="e">
        <f t="shared" si="155"/>
        <v>#REF!</v>
      </c>
    </row>
    <row r="2566" spans="142:148" x14ac:dyDescent="0.25">
      <c r="EL2566">
        <v>2559</v>
      </c>
      <c r="EM2566" t="e">
        <v>#REF!</v>
      </c>
      <c r="EN2566" t="e">
        <v>#REF!</v>
      </c>
      <c r="EP2566" t="e">
        <f t="shared" si="153"/>
        <v>#REF!</v>
      </c>
      <c r="EQ2566" t="e">
        <f t="shared" si="154"/>
        <v>#REF!</v>
      </c>
      <c r="ER2566" t="e">
        <f t="shared" si="155"/>
        <v>#REF!</v>
      </c>
    </row>
    <row r="2567" spans="142:148" x14ac:dyDescent="0.25">
      <c r="EL2567">
        <v>2560</v>
      </c>
      <c r="EM2567" t="e">
        <v>#REF!</v>
      </c>
      <c r="EN2567" t="e">
        <v>#REF!</v>
      </c>
      <c r="EP2567" t="e">
        <f t="shared" si="153"/>
        <v>#REF!</v>
      </c>
      <c r="EQ2567" t="e">
        <f t="shared" si="154"/>
        <v>#REF!</v>
      </c>
      <c r="ER2567" t="e">
        <f t="shared" si="155"/>
        <v>#REF!</v>
      </c>
    </row>
    <row r="2568" spans="142:148" x14ac:dyDescent="0.25">
      <c r="EL2568">
        <v>2561</v>
      </c>
      <c r="EM2568" t="e">
        <v>#REF!</v>
      </c>
      <c r="EN2568" t="e">
        <v>#REF!</v>
      </c>
      <c r="EP2568" t="e">
        <f t="shared" si="153"/>
        <v>#REF!</v>
      </c>
      <c r="EQ2568" t="e">
        <f t="shared" si="154"/>
        <v>#REF!</v>
      </c>
      <c r="ER2568" t="e">
        <f t="shared" si="155"/>
        <v>#REF!</v>
      </c>
    </row>
    <row r="2569" spans="142:148" x14ac:dyDescent="0.25">
      <c r="EL2569">
        <v>2562</v>
      </c>
      <c r="EM2569" t="e">
        <v>#REF!</v>
      </c>
      <c r="EN2569" t="e">
        <v>#REF!</v>
      </c>
      <c r="EP2569" t="e">
        <f t="shared" si="153"/>
        <v>#REF!</v>
      </c>
      <c r="EQ2569" t="e">
        <f t="shared" si="154"/>
        <v>#REF!</v>
      </c>
      <c r="ER2569" t="e">
        <f t="shared" si="155"/>
        <v>#REF!</v>
      </c>
    </row>
    <row r="2570" spans="142:148" x14ac:dyDescent="0.25">
      <c r="EL2570">
        <v>2563</v>
      </c>
      <c r="EM2570" t="e">
        <v>#REF!</v>
      </c>
      <c r="EN2570" t="e">
        <v>#REF!</v>
      </c>
      <c r="EP2570" t="e">
        <f t="shared" si="153"/>
        <v>#REF!</v>
      </c>
      <c r="EQ2570" t="e">
        <f t="shared" si="154"/>
        <v>#REF!</v>
      </c>
      <c r="ER2570" t="e">
        <f t="shared" si="155"/>
        <v>#REF!</v>
      </c>
    </row>
    <row r="2571" spans="142:148" x14ac:dyDescent="0.25">
      <c r="EL2571">
        <v>2564</v>
      </c>
      <c r="EM2571" t="e">
        <v>#REF!</v>
      </c>
      <c r="EN2571" t="e">
        <v>#REF!</v>
      </c>
      <c r="EP2571" t="e">
        <f t="shared" si="153"/>
        <v>#REF!</v>
      </c>
      <c r="EQ2571" t="e">
        <f t="shared" si="154"/>
        <v>#REF!</v>
      </c>
      <c r="ER2571" t="e">
        <f t="shared" si="155"/>
        <v>#REF!</v>
      </c>
    </row>
    <row r="2572" spans="142:148" x14ac:dyDescent="0.25">
      <c r="EL2572">
        <v>2565</v>
      </c>
      <c r="EM2572" t="e">
        <v>#REF!</v>
      </c>
      <c r="EN2572" t="e">
        <v>#REF!</v>
      </c>
      <c r="EP2572" t="e">
        <f t="shared" si="153"/>
        <v>#REF!</v>
      </c>
      <c r="EQ2572" t="e">
        <f t="shared" si="154"/>
        <v>#REF!</v>
      </c>
      <c r="ER2572" t="e">
        <f t="shared" si="155"/>
        <v>#REF!</v>
      </c>
    </row>
    <row r="2573" spans="142:148" x14ac:dyDescent="0.25">
      <c r="EL2573">
        <v>2566</v>
      </c>
      <c r="EM2573" t="e">
        <v>#REF!</v>
      </c>
      <c r="EN2573" t="e">
        <v>#REF!</v>
      </c>
      <c r="EP2573" t="e">
        <f t="shared" si="153"/>
        <v>#REF!</v>
      </c>
      <c r="EQ2573" t="e">
        <f t="shared" si="154"/>
        <v>#REF!</v>
      </c>
      <c r="ER2573" t="e">
        <f t="shared" si="155"/>
        <v>#REF!</v>
      </c>
    </row>
    <row r="2574" spans="142:148" x14ac:dyDescent="0.25">
      <c r="EL2574">
        <v>2567</v>
      </c>
      <c r="EM2574" t="e">
        <v>#REF!</v>
      </c>
      <c r="EN2574" t="e">
        <v>#REF!</v>
      </c>
      <c r="EP2574" t="e">
        <f t="shared" si="153"/>
        <v>#REF!</v>
      </c>
      <c r="EQ2574" t="e">
        <f t="shared" si="154"/>
        <v>#REF!</v>
      </c>
      <c r="ER2574" t="e">
        <f t="shared" si="155"/>
        <v>#REF!</v>
      </c>
    </row>
    <row r="2575" spans="142:148" x14ac:dyDescent="0.25">
      <c r="EL2575">
        <v>2568</v>
      </c>
      <c r="EM2575" t="e">
        <v>#REF!</v>
      </c>
      <c r="EN2575" t="e">
        <v>#REF!</v>
      </c>
      <c r="EP2575" t="e">
        <f t="shared" si="153"/>
        <v>#REF!</v>
      </c>
      <c r="EQ2575" t="e">
        <f t="shared" si="154"/>
        <v>#REF!</v>
      </c>
      <c r="ER2575" t="e">
        <f t="shared" si="155"/>
        <v>#REF!</v>
      </c>
    </row>
    <row r="2576" spans="142:148" x14ac:dyDescent="0.25">
      <c r="EL2576">
        <v>2569</v>
      </c>
      <c r="EM2576" t="e">
        <v>#REF!</v>
      </c>
      <c r="EN2576" t="e">
        <v>#REF!</v>
      </c>
      <c r="EP2576" t="e">
        <f t="shared" si="153"/>
        <v>#REF!</v>
      </c>
      <c r="EQ2576" t="e">
        <f t="shared" si="154"/>
        <v>#REF!</v>
      </c>
      <c r="ER2576" t="e">
        <f t="shared" si="155"/>
        <v>#REF!</v>
      </c>
    </row>
    <row r="2577" spans="142:148" x14ac:dyDescent="0.25">
      <c r="EL2577">
        <v>2570</v>
      </c>
      <c r="EM2577" t="e">
        <v>#REF!</v>
      </c>
      <c r="EN2577" t="e">
        <v>#REF!</v>
      </c>
      <c r="EP2577" t="e">
        <f t="shared" si="153"/>
        <v>#REF!</v>
      </c>
      <c r="EQ2577" t="e">
        <f t="shared" si="154"/>
        <v>#REF!</v>
      </c>
      <c r="ER2577" t="e">
        <f t="shared" si="155"/>
        <v>#REF!</v>
      </c>
    </row>
    <row r="2578" spans="142:148" x14ac:dyDescent="0.25">
      <c r="EL2578">
        <v>2571</v>
      </c>
      <c r="EM2578" t="e">
        <v>#REF!</v>
      </c>
      <c r="EN2578" t="e">
        <v>#REF!</v>
      </c>
      <c r="EP2578" t="e">
        <f t="shared" si="153"/>
        <v>#REF!</v>
      </c>
      <c r="EQ2578" t="e">
        <f t="shared" si="154"/>
        <v>#REF!</v>
      </c>
      <c r="ER2578" t="e">
        <f t="shared" si="155"/>
        <v>#REF!</v>
      </c>
    </row>
    <row r="2579" spans="142:148" x14ac:dyDescent="0.25">
      <c r="EL2579">
        <v>2572</v>
      </c>
      <c r="EM2579" t="e">
        <v>#REF!</v>
      </c>
      <c r="EN2579" t="e">
        <v>#REF!</v>
      </c>
      <c r="EP2579" t="e">
        <f t="shared" si="153"/>
        <v>#REF!</v>
      </c>
      <c r="EQ2579" t="e">
        <f t="shared" si="154"/>
        <v>#REF!</v>
      </c>
      <c r="ER2579" t="e">
        <f t="shared" si="155"/>
        <v>#REF!</v>
      </c>
    </row>
    <row r="2580" spans="142:148" x14ac:dyDescent="0.25">
      <c r="EL2580">
        <v>2573</v>
      </c>
      <c r="EM2580" t="e">
        <v>#REF!</v>
      </c>
      <c r="EN2580" t="e">
        <v>#REF!</v>
      </c>
      <c r="EP2580" t="e">
        <f t="shared" si="153"/>
        <v>#REF!</v>
      </c>
      <c r="EQ2580" t="e">
        <f t="shared" si="154"/>
        <v>#REF!</v>
      </c>
      <c r="ER2580" t="e">
        <f t="shared" si="155"/>
        <v>#REF!</v>
      </c>
    </row>
    <row r="2581" spans="142:148" x14ac:dyDescent="0.25">
      <c r="EL2581">
        <v>2574</v>
      </c>
      <c r="EM2581" t="e">
        <v>#REF!</v>
      </c>
      <c r="EN2581" t="e">
        <v>#REF!</v>
      </c>
      <c r="EP2581" t="e">
        <f t="shared" si="153"/>
        <v>#REF!</v>
      </c>
      <c r="EQ2581" t="e">
        <f t="shared" si="154"/>
        <v>#REF!</v>
      </c>
      <c r="ER2581" t="e">
        <f t="shared" si="155"/>
        <v>#REF!</v>
      </c>
    </row>
    <row r="2582" spans="142:148" x14ac:dyDescent="0.25">
      <c r="EL2582">
        <v>2575</v>
      </c>
      <c r="EM2582" t="e">
        <v>#REF!</v>
      </c>
      <c r="EN2582" t="e">
        <v>#REF!</v>
      </c>
      <c r="EP2582" t="e">
        <f t="shared" si="153"/>
        <v>#REF!</v>
      </c>
      <c r="EQ2582" t="e">
        <f t="shared" si="154"/>
        <v>#REF!</v>
      </c>
      <c r="ER2582" t="e">
        <f t="shared" si="155"/>
        <v>#REF!</v>
      </c>
    </row>
    <row r="2583" spans="142:148" x14ac:dyDescent="0.25">
      <c r="EL2583">
        <v>2576</v>
      </c>
      <c r="EM2583" t="e">
        <v>#REF!</v>
      </c>
      <c r="EN2583" t="e">
        <v>#REF!</v>
      </c>
      <c r="EP2583" t="e">
        <f t="shared" si="153"/>
        <v>#REF!</v>
      </c>
      <c r="EQ2583" t="e">
        <f t="shared" si="154"/>
        <v>#REF!</v>
      </c>
      <c r="ER2583" t="e">
        <f t="shared" si="155"/>
        <v>#REF!</v>
      </c>
    </row>
    <row r="2584" spans="142:148" x14ac:dyDescent="0.25">
      <c r="EL2584">
        <v>2577</v>
      </c>
      <c r="EM2584" t="e">
        <v>#REF!</v>
      </c>
      <c r="EN2584" t="e">
        <v>#REF!</v>
      </c>
      <c r="EP2584" t="e">
        <f t="shared" ref="EP2584:EP2647" si="156">IF(EM2584&gt;EN2584,1,0)</f>
        <v>#REF!</v>
      </c>
      <c r="EQ2584" t="e">
        <f t="shared" ref="EQ2584:EQ2647" si="157">IF(EP2584&gt;0,0,1)</f>
        <v>#REF!</v>
      </c>
      <c r="ER2584" t="e">
        <f t="shared" ref="ER2584:ER2647" si="158">IF(EM2584&gt;EN2584,EM2584-EN2584,EN2584-EM2584)</f>
        <v>#REF!</v>
      </c>
    </row>
    <row r="2585" spans="142:148" x14ac:dyDescent="0.25">
      <c r="EL2585">
        <v>2578</v>
      </c>
      <c r="EM2585" t="e">
        <v>#REF!</v>
      </c>
      <c r="EN2585" t="e">
        <v>#REF!</v>
      </c>
      <c r="EP2585" t="e">
        <f t="shared" si="156"/>
        <v>#REF!</v>
      </c>
      <c r="EQ2585" t="e">
        <f t="shared" si="157"/>
        <v>#REF!</v>
      </c>
      <c r="ER2585" t="e">
        <f t="shared" si="158"/>
        <v>#REF!</v>
      </c>
    </row>
    <row r="2586" spans="142:148" x14ac:dyDescent="0.25">
      <c r="EL2586">
        <v>2579</v>
      </c>
      <c r="EM2586" t="e">
        <v>#REF!</v>
      </c>
      <c r="EN2586" t="e">
        <v>#REF!</v>
      </c>
      <c r="EP2586" t="e">
        <f t="shared" si="156"/>
        <v>#REF!</v>
      </c>
      <c r="EQ2586" t="e">
        <f t="shared" si="157"/>
        <v>#REF!</v>
      </c>
      <c r="ER2586" t="e">
        <f t="shared" si="158"/>
        <v>#REF!</v>
      </c>
    </row>
    <row r="2587" spans="142:148" x14ac:dyDescent="0.25">
      <c r="EL2587">
        <v>2580</v>
      </c>
      <c r="EM2587" t="e">
        <v>#REF!</v>
      </c>
      <c r="EN2587" t="e">
        <v>#REF!</v>
      </c>
      <c r="EP2587" t="e">
        <f t="shared" si="156"/>
        <v>#REF!</v>
      </c>
      <c r="EQ2587" t="e">
        <f t="shared" si="157"/>
        <v>#REF!</v>
      </c>
      <c r="ER2587" t="e">
        <f t="shared" si="158"/>
        <v>#REF!</v>
      </c>
    </row>
    <row r="2588" spans="142:148" x14ac:dyDescent="0.25">
      <c r="EL2588">
        <v>2581</v>
      </c>
      <c r="EM2588" t="e">
        <v>#REF!</v>
      </c>
      <c r="EN2588" t="e">
        <v>#REF!</v>
      </c>
      <c r="EP2588" t="e">
        <f t="shared" si="156"/>
        <v>#REF!</v>
      </c>
      <c r="EQ2588" t="e">
        <f t="shared" si="157"/>
        <v>#REF!</v>
      </c>
      <c r="ER2588" t="e">
        <f t="shared" si="158"/>
        <v>#REF!</v>
      </c>
    </row>
    <row r="2589" spans="142:148" x14ac:dyDescent="0.25">
      <c r="EL2589">
        <v>2582</v>
      </c>
      <c r="EM2589" t="e">
        <v>#REF!</v>
      </c>
      <c r="EN2589" t="e">
        <v>#REF!</v>
      </c>
      <c r="EP2589" t="e">
        <f t="shared" si="156"/>
        <v>#REF!</v>
      </c>
      <c r="EQ2589" t="e">
        <f t="shared" si="157"/>
        <v>#REF!</v>
      </c>
      <c r="ER2589" t="e">
        <f t="shared" si="158"/>
        <v>#REF!</v>
      </c>
    </row>
    <row r="2590" spans="142:148" x14ac:dyDescent="0.25">
      <c r="EL2590">
        <v>2583</v>
      </c>
      <c r="EM2590" t="e">
        <v>#REF!</v>
      </c>
      <c r="EN2590" t="e">
        <v>#REF!</v>
      </c>
      <c r="EP2590" t="e">
        <f t="shared" si="156"/>
        <v>#REF!</v>
      </c>
      <c r="EQ2590" t="e">
        <f t="shared" si="157"/>
        <v>#REF!</v>
      </c>
      <c r="ER2590" t="e">
        <f t="shared" si="158"/>
        <v>#REF!</v>
      </c>
    </row>
    <row r="2591" spans="142:148" x14ac:dyDescent="0.25">
      <c r="EL2591">
        <v>2584</v>
      </c>
      <c r="EM2591" t="e">
        <v>#REF!</v>
      </c>
      <c r="EN2591" t="e">
        <v>#REF!</v>
      </c>
      <c r="EP2591" t="e">
        <f t="shared" si="156"/>
        <v>#REF!</v>
      </c>
      <c r="EQ2591" t="e">
        <f t="shared" si="157"/>
        <v>#REF!</v>
      </c>
      <c r="ER2591" t="e">
        <f t="shared" si="158"/>
        <v>#REF!</v>
      </c>
    </row>
    <row r="2592" spans="142:148" x14ac:dyDescent="0.25">
      <c r="EL2592">
        <v>2585</v>
      </c>
      <c r="EM2592" t="e">
        <v>#REF!</v>
      </c>
      <c r="EN2592" t="e">
        <v>#REF!</v>
      </c>
      <c r="EP2592" t="e">
        <f t="shared" si="156"/>
        <v>#REF!</v>
      </c>
      <c r="EQ2592" t="e">
        <f t="shared" si="157"/>
        <v>#REF!</v>
      </c>
      <c r="ER2592" t="e">
        <f t="shared" si="158"/>
        <v>#REF!</v>
      </c>
    </row>
    <row r="2593" spans="142:148" x14ac:dyDescent="0.25">
      <c r="EL2593">
        <v>2586</v>
      </c>
      <c r="EM2593" t="e">
        <v>#REF!</v>
      </c>
      <c r="EN2593" t="e">
        <v>#REF!</v>
      </c>
      <c r="EP2593" t="e">
        <f t="shared" si="156"/>
        <v>#REF!</v>
      </c>
      <c r="EQ2593" t="e">
        <f t="shared" si="157"/>
        <v>#REF!</v>
      </c>
      <c r="ER2593" t="e">
        <f t="shared" si="158"/>
        <v>#REF!</v>
      </c>
    </row>
    <row r="2594" spans="142:148" x14ac:dyDescent="0.25">
      <c r="EL2594">
        <v>2587</v>
      </c>
      <c r="EM2594" t="e">
        <v>#REF!</v>
      </c>
      <c r="EN2594" t="e">
        <v>#REF!</v>
      </c>
      <c r="EP2594" t="e">
        <f t="shared" si="156"/>
        <v>#REF!</v>
      </c>
      <c r="EQ2594" t="e">
        <f t="shared" si="157"/>
        <v>#REF!</v>
      </c>
      <c r="ER2594" t="e">
        <f t="shared" si="158"/>
        <v>#REF!</v>
      </c>
    </row>
    <row r="2595" spans="142:148" x14ac:dyDescent="0.25">
      <c r="EL2595">
        <v>2588</v>
      </c>
      <c r="EM2595" t="e">
        <v>#REF!</v>
      </c>
      <c r="EN2595" t="e">
        <v>#REF!</v>
      </c>
      <c r="EP2595" t="e">
        <f t="shared" si="156"/>
        <v>#REF!</v>
      </c>
      <c r="EQ2595" t="e">
        <f t="shared" si="157"/>
        <v>#REF!</v>
      </c>
      <c r="ER2595" t="e">
        <f t="shared" si="158"/>
        <v>#REF!</v>
      </c>
    </row>
    <row r="2596" spans="142:148" x14ac:dyDescent="0.25">
      <c r="EL2596">
        <v>2589</v>
      </c>
      <c r="EM2596" t="e">
        <v>#REF!</v>
      </c>
      <c r="EN2596" t="e">
        <v>#REF!</v>
      </c>
      <c r="EP2596" t="e">
        <f t="shared" si="156"/>
        <v>#REF!</v>
      </c>
      <c r="EQ2596" t="e">
        <f t="shared" si="157"/>
        <v>#REF!</v>
      </c>
      <c r="ER2596" t="e">
        <f t="shared" si="158"/>
        <v>#REF!</v>
      </c>
    </row>
    <row r="2597" spans="142:148" x14ac:dyDescent="0.25">
      <c r="EL2597">
        <v>2590</v>
      </c>
      <c r="EM2597" t="e">
        <v>#REF!</v>
      </c>
      <c r="EN2597" t="e">
        <v>#REF!</v>
      </c>
      <c r="EP2597" t="e">
        <f t="shared" si="156"/>
        <v>#REF!</v>
      </c>
      <c r="EQ2597" t="e">
        <f t="shared" si="157"/>
        <v>#REF!</v>
      </c>
      <c r="ER2597" t="e">
        <f t="shared" si="158"/>
        <v>#REF!</v>
      </c>
    </row>
    <row r="2598" spans="142:148" x14ac:dyDescent="0.25">
      <c r="EL2598">
        <v>2591</v>
      </c>
      <c r="EM2598" t="e">
        <v>#REF!</v>
      </c>
      <c r="EN2598" t="e">
        <v>#REF!</v>
      </c>
      <c r="EP2598" t="e">
        <f t="shared" si="156"/>
        <v>#REF!</v>
      </c>
      <c r="EQ2598" t="e">
        <f t="shared" si="157"/>
        <v>#REF!</v>
      </c>
      <c r="ER2598" t="e">
        <f t="shared" si="158"/>
        <v>#REF!</v>
      </c>
    </row>
    <row r="2599" spans="142:148" x14ac:dyDescent="0.25">
      <c r="EL2599">
        <v>2592</v>
      </c>
      <c r="EM2599" t="e">
        <v>#REF!</v>
      </c>
      <c r="EN2599" t="e">
        <v>#REF!</v>
      </c>
      <c r="EP2599" t="e">
        <f t="shared" si="156"/>
        <v>#REF!</v>
      </c>
      <c r="EQ2599" t="e">
        <f t="shared" si="157"/>
        <v>#REF!</v>
      </c>
      <c r="ER2599" t="e">
        <f t="shared" si="158"/>
        <v>#REF!</v>
      </c>
    </row>
    <row r="2600" spans="142:148" x14ac:dyDescent="0.25">
      <c r="EL2600">
        <v>2593</v>
      </c>
      <c r="EM2600" t="e">
        <v>#REF!</v>
      </c>
      <c r="EN2600" t="e">
        <v>#REF!</v>
      </c>
      <c r="EP2600" t="e">
        <f t="shared" si="156"/>
        <v>#REF!</v>
      </c>
      <c r="EQ2600" t="e">
        <f t="shared" si="157"/>
        <v>#REF!</v>
      </c>
      <c r="ER2600" t="e">
        <f t="shared" si="158"/>
        <v>#REF!</v>
      </c>
    </row>
    <row r="2601" spans="142:148" x14ac:dyDescent="0.25">
      <c r="EL2601">
        <v>2594</v>
      </c>
      <c r="EM2601" t="e">
        <v>#REF!</v>
      </c>
      <c r="EN2601" t="e">
        <v>#REF!</v>
      </c>
      <c r="EP2601" t="e">
        <f t="shared" si="156"/>
        <v>#REF!</v>
      </c>
      <c r="EQ2601" t="e">
        <f t="shared" si="157"/>
        <v>#REF!</v>
      </c>
      <c r="ER2601" t="e">
        <f t="shared" si="158"/>
        <v>#REF!</v>
      </c>
    </row>
    <row r="2602" spans="142:148" x14ac:dyDescent="0.25">
      <c r="EL2602">
        <v>2595</v>
      </c>
      <c r="EM2602" t="e">
        <v>#REF!</v>
      </c>
      <c r="EN2602" t="e">
        <v>#REF!</v>
      </c>
      <c r="EP2602" t="e">
        <f t="shared" si="156"/>
        <v>#REF!</v>
      </c>
      <c r="EQ2602" t="e">
        <f t="shared" si="157"/>
        <v>#REF!</v>
      </c>
      <c r="ER2602" t="e">
        <f t="shared" si="158"/>
        <v>#REF!</v>
      </c>
    </row>
    <row r="2603" spans="142:148" x14ac:dyDescent="0.25">
      <c r="EL2603">
        <v>2596</v>
      </c>
      <c r="EM2603" t="e">
        <v>#REF!</v>
      </c>
      <c r="EN2603" t="e">
        <v>#REF!</v>
      </c>
      <c r="EP2603" t="e">
        <f t="shared" si="156"/>
        <v>#REF!</v>
      </c>
      <c r="EQ2603" t="e">
        <f t="shared" si="157"/>
        <v>#REF!</v>
      </c>
      <c r="ER2603" t="e">
        <f t="shared" si="158"/>
        <v>#REF!</v>
      </c>
    </row>
    <row r="2604" spans="142:148" x14ac:dyDescent="0.25">
      <c r="EL2604">
        <v>2597</v>
      </c>
      <c r="EM2604" t="e">
        <v>#REF!</v>
      </c>
      <c r="EN2604" t="e">
        <v>#REF!</v>
      </c>
      <c r="EP2604" t="e">
        <f t="shared" si="156"/>
        <v>#REF!</v>
      </c>
      <c r="EQ2604" t="e">
        <f t="shared" si="157"/>
        <v>#REF!</v>
      </c>
      <c r="ER2604" t="e">
        <f t="shared" si="158"/>
        <v>#REF!</v>
      </c>
    </row>
    <row r="2605" spans="142:148" x14ac:dyDescent="0.25">
      <c r="EL2605">
        <v>2598</v>
      </c>
      <c r="EM2605" t="e">
        <v>#REF!</v>
      </c>
      <c r="EN2605" t="e">
        <v>#REF!</v>
      </c>
      <c r="EP2605" t="e">
        <f t="shared" si="156"/>
        <v>#REF!</v>
      </c>
      <c r="EQ2605" t="e">
        <f t="shared" si="157"/>
        <v>#REF!</v>
      </c>
      <c r="ER2605" t="e">
        <f t="shared" si="158"/>
        <v>#REF!</v>
      </c>
    </row>
    <row r="2606" spans="142:148" x14ac:dyDescent="0.25">
      <c r="EL2606">
        <v>2599</v>
      </c>
      <c r="EM2606" t="e">
        <v>#REF!</v>
      </c>
      <c r="EN2606" t="e">
        <v>#REF!</v>
      </c>
      <c r="EP2606" t="e">
        <f t="shared" si="156"/>
        <v>#REF!</v>
      </c>
      <c r="EQ2606" t="e">
        <f t="shared" si="157"/>
        <v>#REF!</v>
      </c>
      <c r="ER2606" t="e">
        <f t="shared" si="158"/>
        <v>#REF!</v>
      </c>
    </row>
    <row r="2607" spans="142:148" x14ac:dyDescent="0.25">
      <c r="EL2607">
        <v>2600</v>
      </c>
      <c r="EM2607" t="e">
        <v>#REF!</v>
      </c>
      <c r="EN2607" t="e">
        <v>#REF!</v>
      </c>
      <c r="EP2607" t="e">
        <f t="shared" si="156"/>
        <v>#REF!</v>
      </c>
      <c r="EQ2607" t="e">
        <f t="shared" si="157"/>
        <v>#REF!</v>
      </c>
      <c r="ER2607" t="e">
        <f t="shared" si="158"/>
        <v>#REF!</v>
      </c>
    </row>
    <row r="2608" spans="142:148" x14ac:dyDescent="0.25">
      <c r="EL2608">
        <v>2601</v>
      </c>
      <c r="EM2608" t="e">
        <v>#REF!</v>
      </c>
      <c r="EN2608" t="e">
        <v>#REF!</v>
      </c>
      <c r="EP2608" t="e">
        <f t="shared" si="156"/>
        <v>#REF!</v>
      </c>
      <c r="EQ2608" t="e">
        <f t="shared" si="157"/>
        <v>#REF!</v>
      </c>
      <c r="ER2608" t="e">
        <f t="shared" si="158"/>
        <v>#REF!</v>
      </c>
    </row>
    <row r="2609" spans="142:148" x14ac:dyDescent="0.25">
      <c r="EL2609">
        <v>2602</v>
      </c>
      <c r="EM2609" t="e">
        <v>#REF!</v>
      </c>
      <c r="EN2609" t="e">
        <v>#REF!</v>
      </c>
      <c r="EP2609" t="e">
        <f t="shared" si="156"/>
        <v>#REF!</v>
      </c>
      <c r="EQ2609" t="e">
        <f t="shared" si="157"/>
        <v>#REF!</v>
      </c>
      <c r="ER2609" t="e">
        <f t="shared" si="158"/>
        <v>#REF!</v>
      </c>
    </row>
    <row r="2610" spans="142:148" x14ac:dyDescent="0.25">
      <c r="EL2610">
        <v>2603</v>
      </c>
      <c r="EM2610" t="e">
        <v>#REF!</v>
      </c>
      <c r="EN2610" t="e">
        <v>#REF!</v>
      </c>
      <c r="EP2610" t="e">
        <f t="shared" si="156"/>
        <v>#REF!</v>
      </c>
      <c r="EQ2610" t="e">
        <f t="shared" si="157"/>
        <v>#REF!</v>
      </c>
      <c r="ER2610" t="e">
        <f t="shared" si="158"/>
        <v>#REF!</v>
      </c>
    </row>
    <row r="2611" spans="142:148" x14ac:dyDescent="0.25">
      <c r="EL2611">
        <v>2604</v>
      </c>
      <c r="EM2611" t="e">
        <v>#REF!</v>
      </c>
      <c r="EN2611" t="e">
        <v>#REF!</v>
      </c>
      <c r="EP2611" t="e">
        <f t="shared" si="156"/>
        <v>#REF!</v>
      </c>
      <c r="EQ2611" t="e">
        <f t="shared" si="157"/>
        <v>#REF!</v>
      </c>
      <c r="ER2611" t="e">
        <f t="shared" si="158"/>
        <v>#REF!</v>
      </c>
    </row>
    <row r="2612" spans="142:148" x14ac:dyDescent="0.25">
      <c r="EL2612">
        <v>2605</v>
      </c>
      <c r="EM2612" t="e">
        <v>#REF!</v>
      </c>
      <c r="EN2612" t="e">
        <v>#REF!</v>
      </c>
      <c r="EP2612" t="e">
        <f t="shared" si="156"/>
        <v>#REF!</v>
      </c>
      <c r="EQ2612" t="e">
        <f t="shared" si="157"/>
        <v>#REF!</v>
      </c>
      <c r="ER2612" t="e">
        <f t="shared" si="158"/>
        <v>#REF!</v>
      </c>
    </row>
    <row r="2613" spans="142:148" x14ac:dyDescent="0.25">
      <c r="EL2613">
        <v>2606</v>
      </c>
      <c r="EM2613" t="e">
        <v>#REF!</v>
      </c>
      <c r="EN2613" t="e">
        <v>#REF!</v>
      </c>
      <c r="EP2613" t="e">
        <f t="shared" si="156"/>
        <v>#REF!</v>
      </c>
      <c r="EQ2613" t="e">
        <f t="shared" si="157"/>
        <v>#REF!</v>
      </c>
      <c r="ER2613" t="e">
        <f t="shared" si="158"/>
        <v>#REF!</v>
      </c>
    </row>
    <row r="2614" spans="142:148" x14ac:dyDescent="0.25">
      <c r="EL2614">
        <v>2607</v>
      </c>
      <c r="EM2614" t="e">
        <v>#REF!</v>
      </c>
      <c r="EN2614" t="e">
        <v>#REF!</v>
      </c>
      <c r="EP2614" t="e">
        <f t="shared" si="156"/>
        <v>#REF!</v>
      </c>
      <c r="EQ2614" t="e">
        <f t="shared" si="157"/>
        <v>#REF!</v>
      </c>
      <c r="ER2614" t="e">
        <f t="shared" si="158"/>
        <v>#REF!</v>
      </c>
    </row>
    <row r="2615" spans="142:148" x14ac:dyDescent="0.25">
      <c r="EL2615">
        <v>2608</v>
      </c>
      <c r="EM2615" t="e">
        <v>#REF!</v>
      </c>
      <c r="EN2615" t="e">
        <v>#REF!</v>
      </c>
      <c r="EP2615" t="e">
        <f t="shared" si="156"/>
        <v>#REF!</v>
      </c>
      <c r="EQ2615" t="e">
        <f t="shared" si="157"/>
        <v>#REF!</v>
      </c>
      <c r="ER2615" t="e">
        <f t="shared" si="158"/>
        <v>#REF!</v>
      </c>
    </row>
    <row r="2616" spans="142:148" x14ac:dyDescent="0.25">
      <c r="EL2616">
        <v>2609</v>
      </c>
      <c r="EM2616" t="e">
        <v>#REF!</v>
      </c>
      <c r="EN2616" t="e">
        <v>#REF!</v>
      </c>
      <c r="EP2616" t="e">
        <f t="shared" si="156"/>
        <v>#REF!</v>
      </c>
      <c r="EQ2616" t="e">
        <f t="shared" si="157"/>
        <v>#REF!</v>
      </c>
      <c r="ER2616" t="e">
        <f t="shared" si="158"/>
        <v>#REF!</v>
      </c>
    </row>
    <row r="2617" spans="142:148" x14ac:dyDescent="0.25">
      <c r="EL2617">
        <v>2610</v>
      </c>
      <c r="EM2617" t="e">
        <v>#REF!</v>
      </c>
      <c r="EN2617" t="e">
        <v>#REF!</v>
      </c>
      <c r="EP2617" t="e">
        <f t="shared" si="156"/>
        <v>#REF!</v>
      </c>
      <c r="EQ2617" t="e">
        <f t="shared" si="157"/>
        <v>#REF!</v>
      </c>
      <c r="ER2617" t="e">
        <f t="shared" si="158"/>
        <v>#REF!</v>
      </c>
    </row>
    <row r="2618" spans="142:148" x14ac:dyDescent="0.25">
      <c r="EL2618">
        <v>2611</v>
      </c>
      <c r="EM2618" t="e">
        <v>#REF!</v>
      </c>
      <c r="EN2618" t="e">
        <v>#REF!</v>
      </c>
      <c r="EP2618" t="e">
        <f t="shared" si="156"/>
        <v>#REF!</v>
      </c>
      <c r="EQ2618" t="e">
        <f t="shared" si="157"/>
        <v>#REF!</v>
      </c>
      <c r="ER2618" t="e">
        <f t="shared" si="158"/>
        <v>#REF!</v>
      </c>
    </row>
    <row r="2619" spans="142:148" x14ac:dyDescent="0.25">
      <c r="EL2619">
        <v>2612</v>
      </c>
      <c r="EM2619" t="e">
        <v>#REF!</v>
      </c>
      <c r="EN2619" t="e">
        <v>#REF!</v>
      </c>
      <c r="EP2619" t="e">
        <f t="shared" si="156"/>
        <v>#REF!</v>
      </c>
      <c r="EQ2619" t="e">
        <f t="shared" si="157"/>
        <v>#REF!</v>
      </c>
      <c r="ER2619" t="e">
        <f t="shared" si="158"/>
        <v>#REF!</v>
      </c>
    </row>
    <row r="2620" spans="142:148" x14ac:dyDescent="0.25">
      <c r="EL2620">
        <v>2613</v>
      </c>
      <c r="EM2620" t="e">
        <v>#REF!</v>
      </c>
      <c r="EN2620" t="e">
        <v>#REF!</v>
      </c>
      <c r="EP2620" t="e">
        <f t="shared" si="156"/>
        <v>#REF!</v>
      </c>
      <c r="EQ2620" t="e">
        <f t="shared" si="157"/>
        <v>#REF!</v>
      </c>
      <c r="ER2620" t="e">
        <f t="shared" si="158"/>
        <v>#REF!</v>
      </c>
    </row>
    <row r="2621" spans="142:148" x14ac:dyDescent="0.25">
      <c r="EL2621">
        <v>2614</v>
      </c>
      <c r="EM2621" t="e">
        <v>#REF!</v>
      </c>
      <c r="EN2621" t="e">
        <v>#REF!</v>
      </c>
      <c r="EP2621" t="e">
        <f t="shared" si="156"/>
        <v>#REF!</v>
      </c>
      <c r="EQ2621" t="e">
        <f t="shared" si="157"/>
        <v>#REF!</v>
      </c>
      <c r="ER2621" t="e">
        <f t="shared" si="158"/>
        <v>#REF!</v>
      </c>
    </row>
    <row r="2622" spans="142:148" x14ac:dyDescent="0.25">
      <c r="EL2622">
        <v>2615</v>
      </c>
      <c r="EM2622" t="e">
        <v>#REF!</v>
      </c>
      <c r="EN2622" t="e">
        <v>#REF!</v>
      </c>
      <c r="EP2622" t="e">
        <f t="shared" si="156"/>
        <v>#REF!</v>
      </c>
      <c r="EQ2622" t="e">
        <f t="shared" si="157"/>
        <v>#REF!</v>
      </c>
      <c r="ER2622" t="e">
        <f t="shared" si="158"/>
        <v>#REF!</v>
      </c>
    </row>
    <row r="2623" spans="142:148" x14ac:dyDescent="0.25">
      <c r="EL2623">
        <v>2616</v>
      </c>
      <c r="EM2623" t="e">
        <v>#REF!</v>
      </c>
      <c r="EN2623" t="e">
        <v>#REF!</v>
      </c>
      <c r="EP2623" t="e">
        <f t="shared" si="156"/>
        <v>#REF!</v>
      </c>
      <c r="EQ2623" t="e">
        <f t="shared" si="157"/>
        <v>#REF!</v>
      </c>
      <c r="ER2623" t="e">
        <f t="shared" si="158"/>
        <v>#REF!</v>
      </c>
    </row>
    <row r="2624" spans="142:148" x14ac:dyDescent="0.25">
      <c r="EL2624">
        <v>2617</v>
      </c>
      <c r="EM2624" t="e">
        <v>#REF!</v>
      </c>
      <c r="EN2624" t="e">
        <v>#REF!</v>
      </c>
      <c r="EP2624" t="e">
        <f t="shared" si="156"/>
        <v>#REF!</v>
      </c>
      <c r="EQ2624" t="e">
        <f t="shared" si="157"/>
        <v>#REF!</v>
      </c>
      <c r="ER2624" t="e">
        <f t="shared" si="158"/>
        <v>#REF!</v>
      </c>
    </row>
    <row r="2625" spans="142:148" x14ac:dyDescent="0.25">
      <c r="EL2625">
        <v>2618</v>
      </c>
      <c r="EM2625" t="e">
        <v>#REF!</v>
      </c>
      <c r="EN2625" t="e">
        <v>#REF!</v>
      </c>
      <c r="EP2625" t="e">
        <f t="shared" si="156"/>
        <v>#REF!</v>
      </c>
      <c r="EQ2625" t="e">
        <f t="shared" si="157"/>
        <v>#REF!</v>
      </c>
      <c r="ER2625" t="e">
        <f t="shared" si="158"/>
        <v>#REF!</v>
      </c>
    </row>
    <row r="2626" spans="142:148" x14ac:dyDescent="0.25">
      <c r="EL2626">
        <v>2619</v>
      </c>
      <c r="EM2626" t="e">
        <v>#REF!</v>
      </c>
      <c r="EN2626" t="e">
        <v>#REF!</v>
      </c>
      <c r="EP2626" t="e">
        <f t="shared" si="156"/>
        <v>#REF!</v>
      </c>
      <c r="EQ2626" t="e">
        <f t="shared" si="157"/>
        <v>#REF!</v>
      </c>
      <c r="ER2626" t="e">
        <f t="shared" si="158"/>
        <v>#REF!</v>
      </c>
    </row>
    <row r="2627" spans="142:148" x14ac:dyDescent="0.25">
      <c r="EL2627">
        <v>2620</v>
      </c>
      <c r="EM2627" t="e">
        <v>#REF!</v>
      </c>
      <c r="EN2627" t="e">
        <v>#REF!</v>
      </c>
      <c r="EP2627" t="e">
        <f t="shared" si="156"/>
        <v>#REF!</v>
      </c>
      <c r="EQ2627" t="e">
        <f t="shared" si="157"/>
        <v>#REF!</v>
      </c>
      <c r="ER2627" t="e">
        <f t="shared" si="158"/>
        <v>#REF!</v>
      </c>
    </row>
    <row r="2628" spans="142:148" x14ac:dyDescent="0.25">
      <c r="EL2628">
        <v>2621</v>
      </c>
      <c r="EM2628" t="e">
        <v>#REF!</v>
      </c>
      <c r="EN2628" t="e">
        <v>#REF!</v>
      </c>
      <c r="EP2628" t="e">
        <f t="shared" si="156"/>
        <v>#REF!</v>
      </c>
      <c r="EQ2628" t="e">
        <f t="shared" si="157"/>
        <v>#REF!</v>
      </c>
      <c r="ER2628" t="e">
        <f t="shared" si="158"/>
        <v>#REF!</v>
      </c>
    </row>
    <row r="2629" spans="142:148" x14ac:dyDescent="0.25">
      <c r="EL2629">
        <v>2622</v>
      </c>
      <c r="EM2629" t="e">
        <v>#REF!</v>
      </c>
      <c r="EN2629" t="e">
        <v>#REF!</v>
      </c>
      <c r="EP2629" t="e">
        <f t="shared" si="156"/>
        <v>#REF!</v>
      </c>
      <c r="EQ2629" t="e">
        <f t="shared" si="157"/>
        <v>#REF!</v>
      </c>
      <c r="ER2629" t="e">
        <f t="shared" si="158"/>
        <v>#REF!</v>
      </c>
    </row>
    <row r="2630" spans="142:148" x14ac:dyDescent="0.25">
      <c r="EL2630">
        <v>2623</v>
      </c>
      <c r="EM2630" t="e">
        <v>#REF!</v>
      </c>
      <c r="EN2630" t="e">
        <v>#REF!</v>
      </c>
      <c r="EP2630" t="e">
        <f t="shared" si="156"/>
        <v>#REF!</v>
      </c>
      <c r="EQ2630" t="e">
        <f t="shared" si="157"/>
        <v>#REF!</v>
      </c>
      <c r="ER2630" t="e">
        <f t="shared" si="158"/>
        <v>#REF!</v>
      </c>
    </row>
    <row r="2631" spans="142:148" x14ac:dyDescent="0.25">
      <c r="EL2631">
        <v>2624</v>
      </c>
      <c r="EM2631" t="e">
        <v>#REF!</v>
      </c>
      <c r="EN2631" t="e">
        <v>#REF!</v>
      </c>
      <c r="EP2631" t="e">
        <f t="shared" si="156"/>
        <v>#REF!</v>
      </c>
      <c r="EQ2631" t="e">
        <f t="shared" si="157"/>
        <v>#REF!</v>
      </c>
      <c r="ER2631" t="e">
        <f t="shared" si="158"/>
        <v>#REF!</v>
      </c>
    </row>
    <row r="2632" spans="142:148" x14ac:dyDescent="0.25">
      <c r="EL2632">
        <v>2625</v>
      </c>
      <c r="EM2632" t="e">
        <v>#REF!</v>
      </c>
      <c r="EN2632" t="e">
        <v>#REF!</v>
      </c>
      <c r="EP2632" t="e">
        <f t="shared" si="156"/>
        <v>#REF!</v>
      </c>
      <c r="EQ2632" t="e">
        <f t="shared" si="157"/>
        <v>#REF!</v>
      </c>
      <c r="ER2632" t="e">
        <f t="shared" si="158"/>
        <v>#REF!</v>
      </c>
    </row>
    <row r="2633" spans="142:148" x14ac:dyDescent="0.25">
      <c r="EL2633">
        <v>2626</v>
      </c>
      <c r="EM2633" t="e">
        <v>#REF!</v>
      </c>
      <c r="EN2633" t="e">
        <v>#REF!</v>
      </c>
      <c r="EP2633" t="e">
        <f t="shared" si="156"/>
        <v>#REF!</v>
      </c>
      <c r="EQ2633" t="e">
        <f t="shared" si="157"/>
        <v>#REF!</v>
      </c>
      <c r="ER2633" t="e">
        <f t="shared" si="158"/>
        <v>#REF!</v>
      </c>
    </row>
    <row r="2634" spans="142:148" x14ac:dyDescent="0.25">
      <c r="EL2634">
        <v>2627</v>
      </c>
      <c r="EM2634" t="e">
        <v>#REF!</v>
      </c>
      <c r="EN2634" t="e">
        <v>#REF!</v>
      </c>
      <c r="EP2634" t="e">
        <f t="shared" si="156"/>
        <v>#REF!</v>
      </c>
      <c r="EQ2634" t="e">
        <f t="shared" si="157"/>
        <v>#REF!</v>
      </c>
      <c r="ER2634" t="e">
        <f t="shared" si="158"/>
        <v>#REF!</v>
      </c>
    </row>
    <row r="2635" spans="142:148" x14ac:dyDescent="0.25">
      <c r="EL2635">
        <v>2628</v>
      </c>
      <c r="EM2635" t="e">
        <v>#REF!</v>
      </c>
      <c r="EN2635" t="e">
        <v>#REF!</v>
      </c>
      <c r="EP2635" t="e">
        <f t="shared" si="156"/>
        <v>#REF!</v>
      </c>
      <c r="EQ2635" t="e">
        <f t="shared" si="157"/>
        <v>#REF!</v>
      </c>
      <c r="ER2635" t="e">
        <f t="shared" si="158"/>
        <v>#REF!</v>
      </c>
    </row>
    <row r="2636" spans="142:148" x14ac:dyDescent="0.25">
      <c r="EL2636">
        <v>2629</v>
      </c>
      <c r="EM2636" t="e">
        <v>#REF!</v>
      </c>
      <c r="EN2636" t="e">
        <v>#REF!</v>
      </c>
      <c r="EP2636" t="e">
        <f t="shared" si="156"/>
        <v>#REF!</v>
      </c>
      <c r="EQ2636" t="e">
        <f t="shared" si="157"/>
        <v>#REF!</v>
      </c>
      <c r="ER2636" t="e">
        <f t="shared" si="158"/>
        <v>#REF!</v>
      </c>
    </row>
    <row r="2637" spans="142:148" x14ac:dyDescent="0.25">
      <c r="EL2637">
        <v>2630</v>
      </c>
      <c r="EM2637" t="e">
        <v>#REF!</v>
      </c>
      <c r="EN2637" t="e">
        <v>#REF!</v>
      </c>
      <c r="EP2637" t="e">
        <f t="shared" si="156"/>
        <v>#REF!</v>
      </c>
      <c r="EQ2637" t="e">
        <f t="shared" si="157"/>
        <v>#REF!</v>
      </c>
      <c r="ER2637" t="e">
        <f t="shared" si="158"/>
        <v>#REF!</v>
      </c>
    </row>
    <row r="2638" spans="142:148" x14ac:dyDescent="0.25">
      <c r="EL2638">
        <v>2631</v>
      </c>
      <c r="EM2638" t="e">
        <v>#REF!</v>
      </c>
      <c r="EN2638" t="e">
        <v>#REF!</v>
      </c>
      <c r="EP2638" t="e">
        <f t="shared" si="156"/>
        <v>#REF!</v>
      </c>
      <c r="EQ2638" t="e">
        <f t="shared" si="157"/>
        <v>#REF!</v>
      </c>
      <c r="ER2638" t="e">
        <f t="shared" si="158"/>
        <v>#REF!</v>
      </c>
    </row>
    <row r="2639" spans="142:148" x14ac:dyDescent="0.25">
      <c r="EL2639">
        <v>2632</v>
      </c>
      <c r="EM2639" t="e">
        <v>#REF!</v>
      </c>
      <c r="EN2639" t="e">
        <v>#REF!</v>
      </c>
      <c r="EP2639" t="e">
        <f t="shared" si="156"/>
        <v>#REF!</v>
      </c>
      <c r="EQ2639" t="e">
        <f t="shared" si="157"/>
        <v>#REF!</v>
      </c>
      <c r="ER2639" t="e">
        <f t="shared" si="158"/>
        <v>#REF!</v>
      </c>
    </row>
    <row r="2640" spans="142:148" x14ac:dyDescent="0.25">
      <c r="EL2640">
        <v>2633</v>
      </c>
      <c r="EM2640" t="e">
        <v>#REF!</v>
      </c>
      <c r="EN2640" t="e">
        <v>#REF!</v>
      </c>
      <c r="EP2640" t="e">
        <f t="shared" si="156"/>
        <v>#REF!</v>
      </c>
      <c r="EQ2640" t="e">
        <f t="shared" si="157"/>
        <v>#REF!</v>
      </c>
      <c r="ER2640" t="e">
        <f t="shared" si="158"/>
        <v>#REF!</v>
      </c>
    </row>
    <row r="2641" spans="142:148" x14ac:dyDescent="0.25">
      <c r="EL2641">
        <v>2634</v>
      </c>
      <c r="EM2641" t="e">
        <v>#REF!</v>
      </c>
      <c r="EN2641" t="e">
        <v>#REF!</v>
      </c>
      <c r="EP2641" t="e">
        <f t="shared" si="156"/>
        <v>#REF!</v>
      </c>
      <c r="EQ2641" t="e">
        <f t="shared" si="157"/>
        <v>#REF!</v>
      </c>
      <c r="ER2641" t="e">
        <f t="shared" si="158"/>
        <v>#REF!</v>
      </c>
    </row>
    <row r="2642" spans="142:148" x14ac:dyDescent="0.25">
      <c r="EL2642">
        <v>2635</v>
      </c>
      <c r="EM2642" t="e">
        <v>#REF!</v>
      </c>
      <c r="EN2642" t="e">
        <v>#REF!</v>
      </c>
      <c r="EP2642" t="e">
        <f t="shared" si="156"/>
        <v>#REF!</v>
      </c>
      <c r="EQ2642" t="e">
        <f t="shared" si="157"/>
        <v>#REF!</v>
      </c>
      <c r="ER2642" t="e">
        <f t="shared" si="158"/>
        <v>#REF!</v>
      </c>
    </row>
    <row r="2643" spans="142:148" x14ac:dyDescent="0.25">
      <c r="EL2643">
        <v>2636</v>
      </c>
      <c r="EM2643" t="e">
        <v>#REF!</v>
      </c>
      <c r="EN2643" t="e">
        <v>#REF!</v>
      </c>
      <c r="EP2643" t="e">
        <f t="shared" si="156"/>
        <v>#REF!</v>
      </c>
      <c r="EQ2643" t="e">
        <f t="shared" si="157"/>
        <v>#REF!</v>
      </c>
      <c r="ER2643" t="e">
        <f t="shared" si="158"/>
        <v>#REF!</v>
      </c>
    </row>
    <row r="2644" spans="142:148" x14ac:dyDescent="0.25">
      <c r="EL2644">
        <v>2637</v>
      </c>
      <c r="EM2644" t="e">
        <v>#REF!</v>
      </c>
      <c r="EN2644" t="e">
        <v>#REF!</v>
      </c>
      <c r="EP2644" t="e">
        <f t="shared" si="156"/>
        <v>#REF!</v>
      </c>
      <c r="EQ2644" t="e">
        <f t="shared" si="157"/>
        <v>#REF!</v>
      </c>
      <c r="ER2644" t="e">
        <f t="shared" si="158"/>
        <v>#REF!</v>
      </c>
    </row>
    <row r="2645" spans="142:148" x14ac:dyDescent="0.25">
      <c r="EL2645">
        <v>2638</v>
      </c>
      <c r="EM2645" t="e">
        <v>#REF!</v>
      </c>
      <c r="EN2645" t="e">
        <v>#REF!</v>
      </c>
      <c r="EP2645" t="e">
        <f t="shared" si="156"/>
        <v>#REF!</v>
      </c>
      <c r="EQ2645" t="e">
        <f t="shared" si="157"/>
        <v>#REF!</v>
      </c>
      <c r="ER2645" t="e">
        <f t="shared" si="158"/>
        <v>#REF!</v>
      </c>
    </row>
    <row r="2646" spans="142:148" x14ac:dyDescent="0.25">
      <c r="EL2646">
        <v>2639</v>
      </c>
      <c r="EM2646" t="e">
        <v>#REF!</v>
      </c>
      <c r="EN2646" t="e">
        <v>#REF!</v>
      </c>
      <c r="EP2646" t="e">
        <f t="shared" si="156"/>
        <v>#REF!</v>
      </c>
      <c r="EQ2646" t="e">
        <f t="shared" si="157"/>
        <v>#REF!</v>
      </c>
      <c r="ER2646" t="e">
        <f t="shared" si="158"/>
        <v>#REF!</v>
      </c>
    </row>
    <row r="2647" spans="142:148" x14ac:dyDescent="0.25">
      <c r="EL2647">
        <v>2640</v>
      </c>
      <c r="EM2647" t="e">
        <v>#REF!</v>
      </c>
      <c r="EN2647" t="e">
        <v>#REF!</v>
      </c>
      <c r="EP2647" t="e">
        <f t="shared" si="156"/>
        <v>#REF!</v>
      </c>
      <c r="EQ2647" t="e">
        <f t="shared" si="157"/>
        <v>#REF!</v>
      </c>
      <c r="ER2647" t="e">
        <f t="shared" si="158"/>
        <v>#REF!</v>
      </c>
    </row>
    <row r="2648" spans="142:148" x14ac:dyDescent="0.25">
      <c r="EL2648">
        <v>2641</v>
      </c>
      <c r="EM2648" t="e">
        <v>#REF!</v>
      </c>
      <c r="EN2648" t="e">
        <v>#REF!</v>
      </c>
      <c r="EP2648" t="e">
        <f t="shared" ref="EP2648:EP2711" si="159">IF(EM2648&gt;EN2648,1,0)</f>
        <v>#REF!</v>
      </c>
      <c r="EQ2648" t="e">
        <f t="shared" ref="EQ2648:EQ2711" si="160">IF(EP2648&gt;0,0,1)</f>
        <v>#REF!</v>
      </c>
      <c r="ER2648" t="e">
        <f t="shared" ref="ER2648:ER2711" si="161">IF(EM2648&gt;EN2648,EM2648-EN2648,EN2648-EM2648)</f>
        <v>#REF!</v>
      </c>
    </row>
    <row r="2649" spans="142:148" x14ac:dyDescent="0.25">
      <c r="EL2649">
        <v>2642</v>
      </c>
      <c r="EM2649" t="e">
        <v>#REF!</v>
      </c>
      <c r="EN2649" t="e">
        <v>#REF!</v>
      </c>
      <c r="EP2649" t="e">
        <f t="shared" si="159"/>
        <v>#REF!</v>
      </c>
      <c r="EQ2649" t="e">
        <f t="shared" si="160"/>
        <v>#REF!</v>
      </c>
      <c r="ER2649" t="e">
        <f t="shared" si="161"/>
        <v>#REF!</v>
      </c>
    </row>
    <row r="2650" spans="142:148" x14ac:dyDescent="0.25">
      <c r="EL2650">
        <v>2643</v>
      </c>
      <c r="EM2650" t="e">
        <v>#REF!</v>
      </c>
      <c r="EN2650" t="e">
        <v>#REF!</v>
      </c>
      <c r="EP2650" t="e">
        <f t="shared" si="159"/>
        <v>#REF!</v>
      </c>
      <c r="EQ2650" t="e">
        <f t="shared" si="160"/>
        <v>#REF!</v>
      </c>
      <c r="ER2650" t="e">
        <f t="shared" si="161"/>
        <v>#REF!</v>
      </c>
    </row>
    <row r="2651" spans="142:148" x14ac:dyDescent="0.25">
      <c r="EL2651">
        <v>2644</v>
      </c>
      <c r="EM2651" t="e">
        <v>#REF!</v>
      </c>
      <c r="EN2651" t="e">
        <v>#REF!</v>
      </c>
      <c r="EP2651" t="e">
        <f t="shared" si="159"/>
        <v>#REF!</v>
      </c>
      <c r="EQ2651" t="e">
        <f t="shared" si="160"/>
        <v>#REF!</v>
      </c>
      <c r="ER2651" t="e">
        <f t="shared" si="161"/>
        <v>#REF!</v>
      </c>
    </row>
    <row r="2652" spans="142:148" x14ac:dyDescent="0.25">
      <c r="EL2652">
        <v>2645</v>
      </c>
      <c r="EM2652" t="e">
        <v>#REF!</v>
      </c>
      <c r="EN2652" t="e">
        <v>#REF!</v>
      </c>
      <c r="EP2652" t="e">
        <f t="shared" si="159"/>
        <v>#REF!</v>
      </c>
      <c r="EQ2652" t="e">
        <f t="shared" si="160"/>
        <v>#REF!</v>
      </c>
      <c r="ER2652" t="e">
        <f t="shared" si="161"/>
        <v>#REF!</v>
      </c>
    </row>
    <row r="2653" spans="142:148" x14ac:dyDescent="0.25">
      <c r="EL2653">
        <v>2646</v>
      </c>
      <c r="EM2653" t="e">
        <v>#REF!</v>
      </c>
      <c r="EN2653" t="e">
        <v>#REF!</v>
      </c>
      <c r="EP2653" t="e">
        <f t="shared" si="159"/>
        <v>#REF!</v>
      </c>
      <c r="EQ2653" t="e">
        <f t="shared" si="160"/>
        <v>#REF!</v>
      </c>
      <c r="ER2653" t="e">
        <f t="shared" si="161"/>
        <v>#REF!</v>
      </c>
    </row>
    <row r="2654" spans="142:148" x14ac:dyDescent="0.25">
      <c r="EL2654">
        <v>2647</v>
      </c>
      <c r="EM2654" t="e">
        <v>#REF!</v>
      </c>
      <c r="EN2654" t="e">
        <v>#REF!</v>
      </c>
      <c r="EP2654" t="e">
        <f t="shared" si="159"/>
        <v>#REF!</v>
      </c>
      <c r="EQ2654" t="e">
        <f t="shared" si="160"/>
        <v>#REF!</v>
      </c>
      <c r="ER2654" t="e">
        <f t="shared" si="161"/>
        <v>#REF!</v>
      </c>
    </row>
    <row r="2655" spans="142:148" x14ac:dyDescent="0.25">
      <c r="EL2655">
        <v>2648</v>
      </c>
      <c r="EM2655" t="e">
        <v>#REF!</v>
      </c>
      <c r="EN2655" t="e">
        <v>#REF!</v>
      </c>
      <c r="EP2655" t="e">
        <f t="shared" si="159"/>
        <v>#REF!</v>
      </c>
      <c r="EQ2655" t="e">
        <f t="shared" si="160"/>
        <v>#REF!</v>
      </c>
      <c r="ER2655" t="e">
        <f t="shared" si="161"/>
        <v>#REF!</v>
      </c>
    </row>
    <row r="2656" spans="142:148" x14ac:dyDescent="0.25">
      <c r="EL2656">
        <v>2649</v>
      </c>
      <c r="EM2656" t="e">
        <v>#REF!</v>
      </c>
      <c r="EN2656" t="e">
        <v>#REF!</v>
      </c>
      <c r="EP2656" t="e">
        <f t="shared" si="159"/>
        <v>#REF!</v>
      </c>
      <c r="EQ2656" t="e">
        <f t="shared" si="160"/>
        <v>#REF!</v>
      </c>
      <c r="ER2656" t="e">
        <f t="shared" si="161"/>
        <v>#REF!</v>
      </c>
    </row>
    <row r="2657" spans="142:148" x14ac:dyDescent="0.25">
      <c r="EL2657">
        <v>2650</v>
      </c>
      <c r="EM2657" t="e">
        <v>#REF!</v>
      </c>
      <c r="EN2657" t="e">
        <v>#REF!</v>
      </c>
      <c r="EP2657" t="e">
        <f t="shared" si="159"/>
        <v>#REF!</v>
      </c>
      <c r="EQ2657" t="e">
        <f t="shared" si="160"/>
        <v>#REF!</v>
      </c>
      <c r="ER2657" t="e">
        <f t="shared" si="161"/>
        <v>#REF!</v>
      </c>
    </row>
    <row r="2658" spans="142:148" x14ac:dyDescent="0.25">
      <c r="EL2658">
        <v>2651</v>
      </c>
      <c r="EM2658" t="e">
        <v>#REF!</v>
      </c>
      <c r="EN2658" t="e">
        <v>#REF!</v>
      </c>
      <c r="EP2658" t="e">
        <f t="shared" si="159"/>
        <v>#REF!</v>
      </c>
      <c r="EQ2658" t="e">
        <f t="shared" si="160"/>
        <v>#REF!</v>
      </c>
      <c r="ER2658" t="e">
        <f t="shared" si="161"/>
        <v>#REF!</v>
      </c>
    </row>
    <row r="2659" spans="142:148" x14ac:dyDescent="0.25">
      <c r="EL2659">
        <v>2652</v>
      </c>
      <c r="EM2659" t="e">
        <v>#REF!</v>
      </c>
      <c r="EN2659" t="e">
        <v>#REF!</v>
      </c>
      <c r="EP2659" t="e">
        <f t="shared" si="159"/>
        <v>#REF!</v>
      </c>
      <c r="EQ2659" t="e">
        <f t="shared" si="160"/>
        <v>#REF!</v>
      </c>
      <c r="ER2659" t="e">
        <f t="shared" si="161"/>
        <v>#REF!</v>
      </c>
    </row>
    <row r="2660" spans="142:148" x14ac:dyDescent="0.25">
      <c r="EL2660">
        <v>2653</v>
      </c>
      <c r="EM2660" t="e">
        <v>#REF!</v>
      </c>
      <c r="EN2660" t="e">
        <v>#REF!</v>
      </c>
      <c r="EP2660" t="e">
        <f t="shared" si="159"/>
        <v>#REF!</v>
      </c>
      <c r="EQ2660" t="e">
        <f t="shared" si="160"/>
        <v>#REF!</v>
      </c>
      <c r="ER2660" t="e">
        <f t="shared" si="161"/>
        <v>#REF!</v>
      </c>
    </row>
    <row r="2661" spans="142:148" x14ac:dyDescent="0.25">
      <c r="EL2661">
        <v>2654</v>
      </c>
      <c r="EM2661" t="e">
        <v>#REF!</v>
      </c>
      <c r="EN2661" t="e">
        <v>#REF!</v>
      </c>
      <c r="EP2661" t="e">
        <f t="shared" si="159"/>
        <v>#REF!</v>
      </c>
      <c r="EQ2661" t="e">
        <f t="shared" si="160"/>
        <v>#REF!</v>
      </c>
      <c r="ER2661" t="e">
        <f t="shared" si="161"/>
        <v>#REF!</v>
      </c>
    </row>
    <row r="2662" spans="142:148" x14ac:dyDescent="0.25">
      <c r="EL2662">
        <v>2655</v>
      </c>
      <c r="EM2662" t="e">
        <v>#REF!</v>
      </c>
      <c r="EN2662" t="e">
        <v>#REF!</v>
      </c>
      <c r="EP2662" t="e">
        <f t="shared" si="159"/>
        <v>#REF!</v>
      </c>
      <c r="EQ2662" t="e">
        <f t="shared" si="160"/>
        <v>#REF!</v>
      </c>
      <c r="ER2662" t="e">
        <f t="shared" si="161"/>
        <v>#REF!</v>
      </c>
    </row>
    <row r="2663" spans="142:148" x14ac:dyDescent="0.25">
      <c r="EL2663">
        <v>2656</v>
      </c>
      <c r="EM2663" t="e">
        <v>#REF!</v>
      </c>
      <c r="EN2663" t="e">
        <v>#REF!</v>
      </c>
      <c r="EP2663" t="e">
        <f t="shared" si="159"/>
        <v>#REF!</v>
      </c>
      <c r="EQ2663" t="e">
        <f t="shared" si="160"/>
        <v>#REF!</v>
      </c>
      <c r="ER2663" t="e">
        <f t="shared" si="161"/>
        <v>#REF!</v>
      </c>
    </row>
    <row r="2664" spans="142:148" x14ac:dyDescent="0.25">
      <c r="EL2664">
        <v>2657</v>
      </c>
      <c r="EM2664" t="e">
        <v>#REF!</v>
      </c>
      <c r="EN2664" t="e">
        <v>#REF!</v>
      </c>
      <c r="EP2664" t="e">
        <f t="shared" si="159"/>
        <v>#REF!</v>
      </c>
      <c r="EQ2664" t="e">
        <f t="shared" si="160"/>
        <v>#REF!</v>
      </c>
      <c r="ER2664" t="e">
        <f t="shared" si="161"/>
        <v>#REF!</v>
      </c>
    </row>
    <row r="2665" spans="142:148" x14ac:dyDescent="0.25">
      <c r="EL2665">
        <v>2658</v>
      </c>
      <c r="EM2665" t="e">
        <v>#REF!</v>
      </c>
      <c r="EN2665" t="e">
        <v>#REF!</v>
      </c>
      <c r="EP2665" t="e">
        <f t="shared" si="159"/>
        <v>#REF!</v>
      </c>
      <c r="EQ2665" t="e">
        <f t="shared" si="160"/>
        <v>#REF!</v>
      </c>
      <c r="ER2665" t="e">
        <f t="shared" si="161"/>
        <v>#REF!</v>
      </c>
    </row>
    <row r="2666" spans="142:148" x14ac:dyDescent="0.25">
      <c r="EL2666">
        <v>2659</v>
      </c>
      <c r="EM2666" t="e">
        <v>#REF!</v>
      </c>
      <c r="EN2666" t="e">
        <v>#REF!</v>
      </c>
      <c r="EP2666" t="e">
        <f t="shared" si="159"/>
        <v>#REF!</v>
      </c>
      <c r="EQ2666" t="e">
        <f t="shared" si="160"/>
        <v>#REF!</v>
      </c>
      <c r="ER2666" t="e">
        <f t="shared" si="161"/>
        <v>#REF!</v>
      </c>
    </row>
    <row r="2667" spans="142:148" x14ac:dyDescent="0.25">
      <c r="EL2667">
        <v>2660</v>
      </c>
      <c r="EM2667" t="e">
        <v>#REF!</v>
      </c>
      <c r="EN2667" t="e">
        <v>#REF!</v>
      </c>
      <c r="EP2667" t="e">
        <f t="shared" si="159"/>
        <v>#REF!</v>
      </c>
      <c r="EQ2667" t="e">
        <f t="shared" si="160"/>
        <v>#REF!</v>
      </c>
      <c r="ER2667" t="e">
        <f t="shared" si="161"/>
        <v>#REF!</v>
      </c>
    </row>
    <row r="2668" spans="142:148" x14ac:dyDescent="0.25">
      <c r="EL2668">
        <v>2661</v>
      </c>
      <c r="EM2668" t="e">
        <v>#REF!</v>
      </c>
      <c r="EN2668" t="e">
        <v>#REF!</v>
      </c>
      <c r="EP2668" t="e">
        <f t="shared" si="159"/>
        <v>#REF!</v>
      </c>
      <c r="EQ2668" t="e">
        <f t="shared" si="160"/>
        <v>#REF!</v>
      </c>
      <c r="ER2668" t="e">
        <f t="shared" si="161"/>
        <v>#REF!</v>
      </c>
    </row>
    <row r="2669" spans="142:148" x14ac:dyDescent="0.25">
      <c r="EL2669">
        <v>2662</v>
      </c>
      <c r="EM2669" t="e">
        <v>#REF!</v>
      </c>
      <c r="EN2669" t="e">
        <v>#REF!</v>
      </c>
      <c r="EP2669" t="e">
        <f t="shared" si="159"/>
        <v>#REF!</v>
      </c>
      <c r="EQ2669" t="e">
        <f t="shared" si="160"/>
        <v>#REF!</v>
      </c>
      <c r="ER2669" t="e">
        <f t="shared" si="161"/>
        <v>#REF!</v>
      </c>
    </row>
    <row r="2670" spans="142:148" x14ac:dyDescent="0.25">
      <c r="EL2670">
        <v>2663</v>
      </c>
      <c r="EM2670" t="e">
        <v>#REF!</v>
      </c>
      <c r="EN2670" t="e">
        <v>#REF!</v>
      </c>
      <c r="EP2670" t="e">
        <f t="shared" si="159"/>
        <v>#REF!</v>
      </c>
      <c r="EQ2670" t="e">
        <f t="shared" si="160"/>
        <v>#REF!</v>
      </c>
      <c r="ER2670" t="e">
        <f t="shared" si="161"/>
        <v>#REF!</v>
      </c>
    </row>
    <row r="2671" spans="142:148" x14ac:dyDescent="0.25">
      <c r="EL2671">
        <v>2664</v>
      </c>
      <c r="EM2671" t="e">
        <v>#REF!</v>
      </c>
      <c r="EN2671" t="e">
        <v>#REF!</v>
      </c>
      <c r="EP2671" t="e">
        <f t="shared" si="159"/>
        <v>#REF!</v>
      </c>
      <c r="EQ2671" t="e">
        <f t="shared" si="160"/>
        <v>#REF!</v>
      </c>
      <c r="ER2671" t="e">
        <f t="shared" si="161"/>
        <v>#REF!</v>
      </c>
    </row>
    <row r="2672" spans="142:148" x14ac:dyDescent="0.25">
      <c r="EL2672">
        <v>2665</v>
      </c>
      <c r="EM2672" t="e">
        <v>#REF!</v>
      </c>
      <c r="EN2672" t="e">
        <v>#REF!</v>
      </c>
      <c r="EP2672" t="e">
        <f t="shared" si="159"/>
        <v>#REF!</v>
      </c>
      <c r="EQ2672" t="e">
        <f t="shared" si="160"/>
        <v>#REF!</v>
      </c>
      <c r="ER2672" t="e">
        <f t="shared" si="161"/>
        <v>#REF!</v>
      </c>
    </row>
    <row r="2673" spans="142:148" x14ac:dyDescent="0.25">
      <c r="EL2673">
        <v>2666</v>
      </c>
      <c r="EM2673" t="e">
        <v>#REF!</v>
      </c>
      <c r="EN2673" t="e">
        <v>#REF!</v>
      </c>
      <c r="EP2673" t="e">
        <f t="shared" si="159"/>
        <v>#REF!</v>
      </c>
      <c r="EQ2673" t="e">
        <f t="shared" si="160"/>
        <v>#REF!</v>
      </c>
      <c r="ER2673" t="e">
        <f t="shared" si="161"/>
        <v>#REF!</v>
      </c>
    </row>
    <row r="2674" spans="142:148" x14ac:dyDescent="0.25">
      <c r="EL2674">
        <v>2667</v>
      </c>
      <c r="EM2674" t="e">
        <v>#REF!</v>
      </c>
      <c r="EN2674" t="e">
        <v>#REF!</v>
      </c>
      <c r="EP2674" t="e">
        <f t="shared" si="159"/>
        <v>#REF!</v>
      </c>
      <c r="EQ2674" t="e">
        <f t="shared" si="160"/>
        <v>#REF!</v>
      </c>
      <c r="ER2674" t="e">
        <f t="shared" si="161"/>
        <v>#REF!</v>
      </c>
    </row>
    <row r="2675" spans="142:148" x14ac:dyDescent="0.25">
      <c r="EL2675">
        <v>2668</v>
      </c>
      <c r="EM2675" t="e">
        <v>#REF!</v>
      </c>
      <c r="EN2675" t="e">
        <v>#REF!</v>
      </c>
      <c r="EP2675" t="e">
        <f t="shared" si="159"/>
        <v>#REF!</v>
      </c>
      <c r="EQ2675" t="e">
        <f t="shared" si="160"/>
        <v>#REF!</v>
      </c>
      <c r="ER2675" t="e">
        <f t="shared" si="161"/>
        <v>#REF!</v>
      </c>
    </row>
    <row r="2676" spans="142:148" x14ac:dyDescent="0.25">
      <c r="EL2676">
        <v>2669</v>
      </c>
      <c r="EM2676" t="e">
        <v>#REF!</v>
      </c>
      <c r="EN2676" t="e">
        <v>#REF!</v>
      </c>
      <c r="EP2676" t="e">
        <f t="shared" si="159"/>
        <v>#REF!</v>
      </c>
      <c r="EQ2676" t="e">
        <f t="shared" si="160"/>
        <v>#REF!</v>
      </c>
      <c r="ER2676" t="e">
        <f t="shared" si="161"/>
        <v>#REF!</v>
      </c>
    </row>
    <row r="2677" spans="142:148" x14ac:dyDescent="0.25">
      <c r="EL2677">
        <v>2670</v>
      </c>
      <c r="EM2677" t="e">
        <v>#REF!</v>
      </c>
      <c r="EN2677" t="e">
        <v>#REF!</v>
      </c>
      <c r="EP2677" t="e">
        <f t="shared" si="159"/>
        <v>#REF!</v>
      </c>
      <c r="EQ2677" t="e">
        <f t="shared" si="160"/>
        <v>#REF!</v>
      </c>
      <c r="ER2677" t="e">
        <f t="shared" si="161"/>
        <v>#REF!</v>
      </c>
    </row>
    <row r="2678" spans="142:148" x14ac:dyDescent="0.25">
      <c r="EL2678">
        <v>2671</v>
      </c>
      <c r="EM2678" t="e">
        <v>#REF!</v>
      </c>
      <c r="EN2678" t="e">
        <v>#REF!</v>
      </c>
      <c r="EP2678" t="e">
        <f t="shared" si="159"/>
        <v>#REF!</v>
      </c>
      <c r="EQ2678" t="e">
        <f t="shared" si="160"/>
        <v>#REF!</v>
      </c>
      <c r="ER2678" t="e">
        <f t="shared" si="161"/>
        <v>#REF!</v>
      </c>
    </row>
    <row r="2679" spans="142:148" x14ac:dyDescent="0.25">
      <c r="EL2679">
        <v>2672</v>
      </c>
      <c r="EM2679" t="e">
        <v>#REF!</v>
      </c>
      <c r="EN2679" t="e">
        <v>#REF!</v>
      </c>
      <c r="EP2679" t="e">
        <f t="shared" si="159"/>
        <v>#REF!</v>
      </c>
      <c r="EQ2679" t="e">
        <f t="shared" si="160"/>
        <v>#REF!</v>
      </c>
      <c r="ER2679" t="e">
        <f t="shared" si="161"/>
        <v>#REF!</v>
      </c>
    </row>
    <row r="2680" spans="142:148" x14ac:dyDescent="0.25">
      <c r="EL2680">
        <v>2673</v>
      </c>
      <c r="EM2680" t="e">
        <v>#REF!</v>
      </c>
      <c r="EN2680" t="e">
        <v>#REF!</v>
      </c>
      <c r="EP2680" t="e">
        <f t="shared" si="159"/>
        <v>#REF!</v>
      </c>
      <c r="EQ2680" t="e">
        <f t="shared" si="160"/>
        <v>#REF!</v>
      </c>
      <c r="ER2680" t="e">
        <f t="shared" si="161"/>
        <v>#REF!</v>
      </c>
    </row>
    <row r="2681" spans="142:148" x14ac:dyDescent="0.25">
      <c r="EL2681">
        <v>2674</v>
      </c>
      <c r="EM2681" t="e">
        <v>#REF!</v>
      </c>
      <c r="EN2681" t="e">
        <v>#REF!</v>
      </c>
      <c r="EP2681" t="e">
        <f t="shared" si="159"/>
        <v>#REF!</v>
      </c>
      <c r="EQ2681" t="e">
        <f t="shared" si="160"/>
        <v>#REF!</v>
      </c>
      <c r="ER2681" t="e">
        <f t="shared" si="161"/>
        <v>#REF!</v>
      </c>
    </row>
    <row r="2682" spans="142:148" x14ac:dyDescent="0.25">
      <c r="EL2682">
        <v>2675</v>
      </c>
      <c r="EM2682" t="e">
        <v>#REF!</v>
      </c>
      <c r="EN2682" t="e">
        <v>#REF!</v>
      </c>
      <c r="EP2682" t="e">
        <f t="shared" si="159"/>
        <v>#REF!</v>
      </c>
      <c r="EQ2682" t="e">
        <f t="shared" si="160"/>
        <v>#REF!</v>
      </c>
      <c r="ER2682" t="e">
        <f t="shared" si="161"/>
        <v>#REF!</v>
      </c>
    </row>
    <row r="2683" spans="142:148" x14ac:dyDescent="0.25">
      <c r="EL2683">
        <v>2676</v>
      </c>
      <c r="EM2683" t="e">
        <v>#REF!</v>
      </c>
      <c r="EN2683" t="e">
        <v>#REF!</v>
      </c>
      <c r="EP2683" t="e">
        <f t="shared" si="159"/>
        <v>#REF!</v>
      </c>
      <c r="EQ2683" t="e">
        <f t="shared" si="160"/>
        <v>#REF!</v>
      </c>
      <c r="ER2683" t="e">
        <f t="shared" si="161"/>
        <v>#REF!</v>
      </c>
    </row>
    <row r="2684" spans="142:148" x14ac:dyDescent="0.25">
      <c r="EL2684">
        <v>2677</v>
      </c>
      <c r="EM2684" t="e">
        <v>#REF!</v>
      </c>
      <c r="EN2684" t="e">
        <v>#REF!</v>
      </c>
      <c r="EP2684" t="e">
        <f t="shared" si="159"/>
        <v>#REF!</v>
      </c>
      <c r="EQ2684" t="e">
        <f t="shared" si="160"/>
        <v>#REF!</v>
      </c>
      <c r="ER2684" t="e">
        <f t="shared" si="161"/>
        <v>#REF!</v>
      </c>
    </row>
    <row r="2685" spans="142:148" x14ac:dyDescent="0.25">
      <c r="EL2685">
        <v>2678</v>
      </c>
      <c r="EM2685" t="e">
        <v>#REF!</v>
      </c>
      <c r="EN2685" t="e">
        <v>#REF!</v>
      </c>
      <c r="EP2685" t="e">
        <f t="shared" si="159"/>
        <v>#REF!</v>
      </c>
      <c r="EQ2685" t="e">
        <f t="shared" si="160"/>
        <v>#REF!</v>
      </c>
      <c r="ER2685" t="e">
        <f t="shared" si="161"/>
        <v>#REF!</v>
      </c>
    </row>
    <row r="2686" spans="142:148" x14ac:dyDescent="0.25">
      <c r="EL2686">
        <v>2679</v>
      </c>
      <c r="EM2686" t="e">
        <v>#REF!</v>
      </c>
      <c r="EN2686" t="e">
        <v>#REF!</v>
      </c>
      <c r="EP2686" t="e">
        <f t="shared" si="159"/>
        <v>#REF!</v>
      </c>
      <c r="EQ2686" t="e">
        <f t="shared" si="160"/>
        <v>#REF!</v>
      </c>
      <c r="ER2686" t="e">
        <f t="shared" si="161"/>
        <v>#REF!</v>
      </c>
    </row>
    <row r="2687" spans="142:148" x14ac:dyDescent="0.25">
      <c r="EL2687">
        <v>2680</v>
      </c>
      <c r="EM2687" t="e">
        <v>#REF!</v>
      </c>
      <c r="EN2687" t="e">
        <v>#REF!</v>
      </c>
      <c r="EP2687" t="e">
        <f t="shared" si="159"/>
        <v>#REF!</v>
      </c>
      <c r="EQ2687" t="e">
        <f t="shared" si="160"/>
        <v>#REF!</v>
      </c>
      <c r="ER2687" t="e">
        <f t="shared" si="161"/>
        <v>#REF!</v>
      </c>
    </row>
    <row r="2688" spans="142:148" x14ac:dyDescent="0.25">
      <c r="EL2688">
        <v>2681</v>
      </c>
      <c r="EM2688" t="e">
        <v>#REF!</v>
      </c>
      <c r="EN2688" t="e">
        <v>#REF!</v>
      </c>
      <c r="EP2688" t="e">
        <f t="shared" si="159"/>
        <v>#REF!</v>
      </c>
      <c r="EQ2688" t="e">
        <f t="shared" si="160"/>
        <v>#REF!</v>
      </c>
      <c r="ER2688" t="e">
        <f t="shared" si="161"/>
        <v>#REF!</v>
      </c>
    </row>
    <row r="2689" spans="142:148" x14ac:dyDescent="0.25">
      <c r="EL2689">
        <v>2682</v>
      </c>
      <c r="EM2689" t="e">
        <v>#REF!</v>
      </c>
      <c r="EN2689" t="e">
        <v>#REF!</v>
      </c>
      <c r="EP2689" t="e">
        <f t="shared" si="159"/>
        <v>#REF!</v>
      </c>
      <c r="EQ2689" t="e">
        <f t="shared" si="160"/>
        <v>#REF!</v>
      </c>
      <c r="ER2689" t="e">
        <f t="shared" si="161"/>
        <v>#REF!</v>
      </c>
    </row>
    <row r="2690" spans="142:148" x14ac:dyDescent="0.25">
      <c r="EL2690">
        <v>2683</v>
      </c>
      <c r="EM2690" t="e">
        <v>#REF!</v>
      </c>
      <c r="EN2690" t="e">
        <v>#REF!</v>
      </c>
      <c r="EP2690" t="e">
        <f t="shared" si="159"/>
        <v>#REF!</v>
      </c>
      <c r="EQ2690" t="e">
        <f t="shared" si="160"/>
        <v>#REF!</v>
      </c>
      <c r="ER2690" t="e">
        <f t="shared" si="161"/>
        <v>#REF!</v>
      </c>
    </row>
    <row r="2691" spans="142:148" x14ac:dyDescent="0.25">
      <c r="EL2691">
        <v>2684</v>
      </c>
      <c r="EM2691" t="e">
        <v>#REF!</v>
      </c>
      <c r="EN2691" t="e">
        <v>#REF!</v>
      </c>
      <c r="EP2691" t="e">
        <f t="shared" si="159"/>
        <v>#REF!</v>
      </c>
      <c r="EQ2691" t="e">
        <f t="shared" si="160"/>
        <v>#REF!</v>
      </c>
      <c r="ER2691" t="e">
        <f t="shared" si="161"/>
        <v>#REF!</v>
      </c>
    </row>
    <row r="2692" spans="142:148" x14ac:dyDescent="0.25">
      <c r="EL2692">
        <v>2685</v>
      </c>
      <c r="EM2692" t="e">
        <v>#REF!</v>
      </c>
      <c r="EN2692" t="e">
        <v>#REF!</v>
      </c>
      <c r="EP2692" t="e">
        <f t="shared" si="159"/>
        <v>#REF!</v>
      </c>
      <c r="EQ2692" t="e">
        <f t="shared" si="160"/>
        <v>#REF!</v>
      </c>
      <c r="ER2692" t="e">
        <f t="shared" si="161"/>
        <v>#REF!</v>
      </c>
    </row>
    <row r="2693" spans="142:148" x14ac:dyDescent="0.25">
      <c r="EL2693">
        <v>2686</v>
      </c>
      <c r="EM2693" t="e">
        <v>#REF!</v>
      </c>
      <c r="EN2693" t="e">
        <v>#REF!</v>
      </c>
      <c r="EP2693" t="e">
        <f t="shared" si="159"/>
        <v>#REF!</v>
      </c>
      <c r="EQ2693" t="e">
        <f t="shared" si="160"/>
        <v>#REF!</v>
      </c>
      <c r="ER2693" t="e">
        <f t="shared" si="161"/>
        <v>#REF!</v>
      </c>
    </row>
    <row r="2694" spans="142:148" x14ac:dyDescent="0.25">
      <c r="EL2694">
        <v>2687</v>
      </c>
      <c r="EM2694" t="e">
        <v>#REF!</v>
      </c>
      <c r="EN2694" t="e">
        <v>#REF!</v>
      </c>
      <c r="EP2694" t="e">
        <f t="shared" si="159"/>
        <v>#REF!</v>
      </c>
      <c r="EQ2694" t="e">
        <f t="shared" si="160"/>
        <v>#REF!</v>
      </c>
      <c r="ER2694" t="e">
        <f t="shared" si="161"/>
        <v>#REF!</v>
      </c>
    </row>
    <row r="2695" spans="142:148" x14ac:dyDescent="0.25">
      <c r="EL2695">
        <v>2688</v>
      </c>
      <c r="EM2695" t="e">
        <v>#REF!</v>
      </c>
      <c r="EN2695" t="e">
        <v>#REF!</v>
      </c>
      <c r="EP2695" t="e">
        <f t="shared" si="159"/>
        <v>#REF!</v>
      </c>
      <c r="EQ2695" t="e">
        <f t="shared" si="160"/>
        <v>#REF!</v>
      </c>
      <c r="ER2695" t="e">
        <f t="shared" si="161"/>
        <v>#REF!</v>
      </c>
    </row>
    <row r="2696" spans="142:148" x14ac:dyDescent="0.25">
      <c r="EL2696">
        <v>2689</v>
      </c>
      <c r="EM2696" t="e">
        <v>#REF!</v>
      </c>
      <c r="EN2696" t="e">
        <v>#REF!</v>
      </c>
      <c r="EP2696" t="e">
        <f t="shared" si="159"/>
        <v>#REF!</v>
      </c>
      <c r="EQ2696" t="e">
        <f t="shared" si="160"/>
        <v>#REF!</v>
      </c>
      <c r="ER2696" t="e">
        <f t="shared" si="161"/>
        <v>#REF!</v>
      </c>
    </row>
    <row r="2697" spans="142:148" x14ac:dyDescent="0.25">
      <c r="EL2697">
        <v>2690</v>
      </c>
      <c r="EM2697" t="e">
        <v>#REF!</v>
      </c>
      <c r="EN2697" t="e">
        <v>#REF!</v>
      </c>
      <c r="EP2697" t="e">
        <f t="shared" si="159"/>
        <v>#REF!</v>
      </c>
      <c r="EQ2697" t="e">
        <f t="shared" si="160"/>
        <v>#REF!</v>
      </c>
      <c r="ER2697" t="e">
        <f t="shared" si="161"/>
        <v>#REF!</v>
      </c>
    </row>
    <row r="2698" spans="142:148" x14ac:dyDescent="0.25">
      <c r="EL2698">
        <v>2691</v>
      </c>
      <c r="EM2698" t="e">
        <v>#REF!</v>
      </c>
      <c r="EN2698" t="e">
        <v>#REF!</v>
      </c>
      <c r="EP2698" t="e">
        <f t="shared" si="159"/>
        <v>#REF!</v>
      </c>
      <c r="EQ2698" t="e">
        <f t="shared" si="160"/>
        <v>#REF!</v>
      </c>
      <c r="ER2698" t="e">
        <f t="shared" si="161"/>
        <v>#REF!</v>
      </c>
    </row>
    <row r="2699" spans="142:148" x14ac:dyDescent="0.25">
      <c r="EL2699">
        <v>2692</v>
      </c>
      <c r="EM2699" t="e">
        <v>#REF!</v>
      </c>
      <c r="EN2699" t="e">
        <v>#REF!</v>
      </c>
      <c r="EP2699" t="e">
        <f t="shared" si="159"/>
        <v>#REF!</v>
      </c>
      <c r="EQ2699" t="e">
        <f t="shared" si="160"/>
        <v>#REF!</v>
      </c>
      <c r="ER2699" t="e">
        <f t="shared" si="161"/>
        <v>#REF!</v>
      </c>
    </row>
    <row r="2700" spans="142:148" x14ac:dyDescent="0.25">
      <c r="EL2700">
        <v>2693</v>
      </c>
      <c r="EM2700" t="e">
        <v>#REF!</v>
      </c>
      <c r="EN2700" t="e">
        <v>#REF!</v>
      </c>
      <c r="EP2700" t="e">
        <f t="shared" si="159"/>
        <v>#REF!</v>
      </c>
      <c r="EQ2700" t="e">
        <f t="shared" si="160"/>
        <v>#REF!</v>
      </c>
      <c r="ER2700" t="e">
        <f t="shared" si="161"/>
        <v>#REF!</v>
      </c>
    </row>
    <row r="2701" spans="142:148" x14ac:dyDescent="0.25">
      <c r="EL2701">
        <v>2694</v>
      </c>
      <c r="EM2701" t="e">
        <v>#REF!</v>
      </c>
      <c r="EN2701" t="e">
        <v>#REF!</v>
      </c>
      <c r="EP2701" t="e">
        <f t="shared" si="159"/>
        <v>#REF!</v>
      </c>
      <c r="EQ2701" t="e">
        <f t="shared" si="160"/>
        <v>#REF!</v>
      </c>
      <c r="ER2701" t="e">
        <f t="shared" si="161"/>
        <v>#REF!</v>
      </c>
    </row>
    <row r="2702" spans="142:148" x14ac:dyDescent="0.25">
      <c r="EL2702">
        <v>2695</v>
      </c>
      <c r="EM2702" t="e">
        <v>#REF!</v>
      </c>
      <c r="EN2702" t="e">
        <v>#REF!</v>
      </c>
      <c r="EP2702" t="e">
        <f t="shared" si="159"/>
        <v>#REF!</v>
      </c>
      <c r="EQ2702" t="e">
        <f t="shared" si="160"/>
        <v>#REF!</v>
      </c>
      <c r="ER2702" t="e">
        <f t="shared" si="161"/>
        <v>#REF!</v>
      </c>
    </row>
    <row r="2703" spans="142:148" x14ac:dyDescent="0.25">
      <c r="EL2703">
        <v>2696</v>
      </c>
      <c r="EM2703" t="e">
        <v>#REF!</v>
      </c>
      <c r="EN2703" t="e">
        <v>#REF!</v>
      </c>
      <c r="EP2703" t="e">
        <f t="shared" si="159"/>
        <v>#REF!</v>
      </c>
      <c r="EQ2703" t="e">
        <f t="shared" si="160"/>
        <v>#REF!</v>
      </c>
      <c r="ER2703" t="e">
        <f t="shared" si="161"/>
        <v>#REF!</v>
      </c>
    </row>
    <row r="2704" spans="142:148" x14ac:dyDescent="0.25">
      <c r="EL2704">
        <v>2697</v>
      </c>
      <c r="EM2704" t="e">
        <v>#REF!</v>
      </c>
      <c r="EN2704" t="e">
        <v>#REF!</v>
      </c>
      <c r="EP2704" t="e">
        <f t="shared" si="159"/>
        <v>#REF!</v>
      </c>
      <c r="EQ2704" t="e">
        <f t="shared" si="160"/>
        <v>#REF!</v>
      </c>
      <c r="ER2704" t="e">
        <f t="shared" si="161"/>
        <v>#REF!</v>
      </c>
    </row>
    <row r="2705" spans="142:148" x14ac:dyDescent="0.25">
      <c r="EL2705">
        <v>2698</v>
      </c>
      <c r="EM2705" t="e">
        <v>#REF!</v>
      </c>
      <c r="EN2705" t="e">
        <v>#REF!</v>
      </c>
      <c r="EP2705" t="e">
        <f t="shared" si="159"/>
        <v>#REF!</v>
      </c>
      <c r="EQ2705" t="e">
        <f t="shared" si="160"/>
        <v>#REF!</v>
      </c>
      <c r="ER2705" t="e">
        <f t="shared" si="161"/>
        <v>#REF!</v>
      </c>
    </row>
    <row r="2706" spans="142:148" x14ac:dyDescent="0.25">
      <c r="EL2706">
        <v>2699</v>
      </c>
      <c r="EM2706" t="e">
        <v>#REF!</v>
      </c>
      <c r="EN2706" t="e">
        <v>#REF!</v>
      </c>
      <c r="EP2706" t="e">
        <f t="shared" si="159"/>
        <v>#REF!</v>
      </c>
      <c r="EQ2706" t="e">
        <f t="shared" si="160"/>
        <v>#REF!</v>
      </c>
      <c r="ER2706" t="e">
        <f t="shared" si="161"/>
        <v>#REF!</v>
      </c>
    </row>
    <row r="2707" spans="142:148" x14ac:dyDescent="0.25">
      <c r="EL2707">
        <v>2700</v>
      </c>
      <c r="EM2707" t="e">
        <v>#REF!</v>
      </c>
      <c r="EN2707" t="e">
        <v>#REF!</v>
      </c>
      <c r="EP2707" t="e">
        <f t="shared" si="159"/>
        <v>#REF!</v>
      </c>
      <c r="EQ2707" t="e">
        <f t="shared" si="160"/>
        <v>#REF!</v>
      </c>
      <c r="ER2707" t="e">
        <f t="shared" si="161"/>
        <v>#REF!</v>
      </c>
    </row>
    <row r="2708" spans="142:148" x14ac:dyDescent="0.25">
      <c r="EL2708">
        <v>2701</v>
      </c>
      <c r="EM2708" t="e">
        <v>#REF!</v>
      </c>
      <c r="EN2708" t="e">
        <v>#REF!</v>
      </c>
      <c r="EP2708" t="e">
        <f t="shared" si="159"/>
        <v>#REF!</v>
      </c>
      <c r="EQ2708" t="e">
        <f t="shared" si="160"/>
        <v>#REF!</v>
      </c>
      <c r="ER2708" t="e">
        <f t="shared" si="161"/>
        <v>#REF!</v>
      </c>
    </row>
    <row r="2709" spans="142:148" x14ac:dyDescent="0.25">
      <c r="EL2709">
        <v>2702</v>
      </c>
      <c r="EM2709" t="e">
        <v>#REF!</v>
      </c>
      <c r="EN2709" t="e">
        <v>#REF!</v>
      </c>
      <c r="EP2709" t="e">
        <f t="shared" si="159"/>
        <v>#REF!</v>
      </c>
      <c r="EQ2709" t="e">
        <f t="shared" si="160"/>
        <v>#REF!</v>
      </c>
      <c r="ER2709" t="e">
        <f t="shared" si="161"/>
        <v>#REF!</v>
      </c>
    </row>
    <row r="2710" spans="142:148" x14ac:dyDescent="0.25">
      <c r="EL2710">
        <v>2703</v>
      </c>
      <c r="EM2710" t="e">
        <v>#REF!</v>
      </c>
      <c r="EN2710" t="e">
        <v>#REF!</v>
      </c>
      <c r="EP2710" t="e">
        <f t="shared" si="159"/>
        <v>#REF!</v>
      </c>
      <c r="EQ2710" t="e">
        <f t="shared" si="160"/>
        <v>#REF!</v>
      </c>
      <c r="ER2710" t="e">
        <f t="shared" si="161"/>
        <v>#REF!</v>
      </c>
    </row>
    <row r="2711" spans="142:148" x14ac:dyDescent="0.25">
      <c r="EL2711">
        <v>2704</v>
      </c>
      <c r="EM2711" t="e">
        <v>#REF!</v>
      </c>
      <c r="EN2711" t="e">
        <v>#REF!</v>
      </c>
      <c r="EP2711" t="e">
        <f t="shared" si="159"/>
        <v>#REF!</v>
      </c>
      <c r="EQ2711" t="e">
        <f t="shared" si="160"/>
        <v>#REF!</v>
      </c>
      <c r="ER2711" t="e">
        <f t="shared" si="161"/>
        <v>#REF!</v>
      </c>
    </row>
    <row r="2712" spans="142:148" x14ac:dyDescent="0.25">
      <c r="EL2712">
        <v>2705</v>
      </c>
      <c r="EM2712" t="e">
        <v>#REF!</v>
      </c>
      <c r="EN2712" t="e">
        <v>#REF!</v>
      </c>
      <c r="EP2712" t="e">
        <f t="shared" ref="EP2712:EP2775" si="162">IF(EM2712&gt;EN2712,1,0)</f>
        <v>#REF!</v>
      </c>
      <c r="EQ2712" t="e">
        <f t="shared" ref="EQ2712:EQ2775" si="163">IF(EP2712&gt;0,0,1)</f>
        <v>#REF!</v>
      </c>
      <c r="ER2712" t="e">
        <f t="shared" ref="ER2712:ER2775" si="164">IF(EM2712&gt;EN2712,EM2712-EN2712,EN2712-EM2712)</f>
        <v>#REF!</v>
      </c>
    </row>
    <row r="2713" spans="142:148" x14ac:dyDescent="0.25">
      <c r="EL2713">
        <v>2706</v>
      </c>
      <c r="EM2713" t="e">
        <v>#REF!</v>
      </c>
      <c r="EN2713" t="e">
        <v>#REF!</v>
      </c>
      <c r="EP2713" t="e">
        <f t="shared" si="162"/>
        <v>#REF!</v>
      </c>
      <c r="EQ2713" t="e">
        <f t="shared" si="163"/>
        <v>#REF!</v>
      </c>
      <c r="ER2713" t="e">
        <f t="shared" si="164"/>
        <v>#REF!</v>
      </c>
    </row>
    <row r="2714" spans="142:148" x14ac:dyDescent="0.25">
      <c r="EL2714">
        <v>2707</v>
      </c>
      <c r="EM2714" t="e">
        <v>#REF!</v>
      </c>
      <c r="EN2714" t="e">
        <v>#REF!</v>
      </c>
      <c r="EP2714" t="e">
        <f t="shared" si="162"/>
        <v>#REF!</v>
      </c>
      <c r="EQ2714" t="e">
        <f t="shared" si="163"/>
        <v>#REF!</v>
      </c>
      <c r="ER2714" t="e">
        <f t="shared" si="164"/>
        <v>#REF!</v>
      </c>
    </row>
    <row r="2715" spans="142:148" x14ac:dyDescent="0.25">
      <c r="EL2715">
        <v>2708</v>
      </c>
      <c r="EM2715" t="e">
        <v>#REF!</v>
      </c>
      <c r="EN2715" t="e">
        <v>#REF!</v>
      </c>
      <c r="EP2715" t="e">
        <f t="shared" si="162"/>
        <v>#REF!</v>
      </c>
      <c r="EQ2715" t="e">
        <f t="shared" si="163"/>
        <v>#REF!</v>
      </c>
      <c r="ER2715" t="e">
        <f t="shared" si="164"/>
        <v>#REF!</v>
      </c>
    </row>
    <row r="2716" spans="142:148" x14ac:dyDescent="0.25">
      <c r="EL2716">
        <v>2709</v>
      </c>
      <c r="EM2716" t="e">
        <v>#REF!</v>
      </c>
      <c r="EN2716" t="e">
        <v>#REF!</v>
      </c>
      <c r="EP2716" t="e">
        <f t="shared" si="162"/>
        <v>#REF!</v>
      </c>
      <c r="EQ2716" t="e">
        <f t="shared" si="163"/>
        <v>#REF!</v>
      </c>
      <c r="ER2716" t="e">
        <f t="shared" si="164"/>
        <v>#REF!</v>
      </c>
    </row>
    <row r="2717" spans="142:148" x14ac:dyDescent="0.25">
      <c r="EL2717">
        <v>2710</v>
      </c>
      <c r="EM2717" t="e">
        <v>#REF!</v>
      </c>
      <c r="EN2717" t="e">
        <v>#REF!</v>
      </c>
      <c r="EP2717" t="e">
        <f t="shared" si="162"/>
        <v>#REF!</v>
      </c>
      <c r="EQ2717" t="e">
        <f t="shared" si="163"/>
        <v>#REF!</v>
      </c>
      <c r="ER2717" t="e">
        <f t="shared" si="164"/>
        <v>#REF!</v>
      </c>
    </row>
    <row r="2718" spans="142:148" x14ac:dyDescent="0.25">
      <c r="EL2718">
        <v>2711</v>
      </c>
      <c r="EM2718" t="e">
        <v>#REF!</v>
      </c>
      <c r="EN2718" t="e">
        <v>#REF!</v>
      </c>
      <c r="EP2718" t="e">
        <f t="shared" si="162"/>
        <v>#REF!</v>
      </c>
      <c r="EQ2718" t="e">
        <f t="shared" si="163"/>
        <v>#REF!</v>
      </c>
      <c r="ER2718" t="e">
        <f t="shared" si="164"/>
        <v>#REF!</v>
      </c>
    </row>
    <row r="2719" spans="142:148" x14ac:dyDescent="0.25">
      <c r="EL2719">
        <v>2712</v>
      </c>
      <c r="EM2719" t="e">
        <v>#REF!</v>
      </c>
      <c r="EN2719" t="e">
        <v>#REF!</v>
      </c>
      <c r="EP2719" t="e">
        <f t="shared" si="162"/>
        <v>#REF!</v>
      </c>
      <c r="EQ2719" t="e">
        <f t="shared" si="163"/>
        <v>#REF!</v>
      </c>
      <c r="ER2719" t="e">
        <f t="shared" si="164"/>
        <v>#REF!</v>
      </c>
    </row>
    <row r="2720" spans="142:148" x14ac:dyDescent="0.25">
      <c r="EL2720">
        <v>2713</v>
      </c>
      <c r="EM2720" t="e">
        <v>#REF!</v>
      </c>
      <c r="EN2720" t="e">
        <v>#REF!</v>
      </c>
      <c r="EP2720" t="e">
        <f t="shared" si="162"/>
        <v>#REF!</v>
      </c>
      <c r="EQ2720" t="e">
        <f t="shared" si="163"/>
        <v>#REF!</v>
      </c>
      <c r="ER2720" t="e">
        <f t="shared" si="164"/>
        <v>#REF!</v>
      </c>
    </row>
    <row r="2721" spans="142:148" x14ac:dyDescent="0.25">
      <c r="EL2721">
        <v>2714</v>
      </c>
      <c r="EM2721" t="e">
        <v>#REF!</v>
      </c>
      <c r="EN2721" t="e">
        <v>#REF!</v>
      </c>
      <c r="EP2721" t="e">
        <f t="shared" si="162"/>
        <v>#REF!</v>
      </c>
      <c r="EQ2721" t="e">
        <f t="shared" si="163"/>
        <v>#REF!</v>
      </c>
      <c r="ER2721" t="e">
        <f t="shared" si="164"/>
        <v>#REF!</v>
      </c>
    </row>
    <row r="2722" spans="142:148" x14ac:dyDescent="0.25">
      <c r="EL2722">
        <v>2715</v>
      </c>
      <c r="EM2722" t="e">
        <v>#REF!</v>
      </c>
      <c r="EN2722" t="e">
        <v>#REF!</v>
      </c>
      <c r="EP2722" t="e">
        <f t="shared" si="162"/>
        <v>#REF!</v>
      </c>
      <c r="EQ2722" t="e">
        <f t="shared" si="163"/>
        <v>#REF!</v>
      </c>
      <c r="ER2722" t="e">
        <f t="shared" si="164"/>
        <v>#REF!</v>
      </c>
    </row>
    <row r="2723" spans="142:148" x14ac:dyDescent="0.25">
      <c r="EL2723">
        <v>2716</v>
      </c>
      <c r="EM2723" t="e">
        <v>#REF!</v>
      </c>
      <c r="EN2723" t="e">
        <v>#REF!</v>
      </c>
      <c r="EP2723" t="e">
        <f t="shared" si="162"/>
        <v>#REF!</v>
      </c>
      <c r="EQ2723" t="e">
        <f t="shared" si="163"/>
        <v>#REF!</v>
      </c>
      <c r="ER2723" t="e">
        <f t="shared" si="164"/>
        <v>#REF!</v>
      </c>
    </row>
    <row r="2724" spans="142:148" x14ac:dyDescent="0.25">
      <c r="EL2724">
        <v>2717</v>
      </c>
      <c r="EM2724" t="e">
        <v>#REF!</v>
      </c>
      <c r="EN2724" t="e">
        <v>#REF!</v>
      </c>
      <c r="EP2724" t="e">
        <f t="shared" si="162"/>
        <v>#REF!</v>
      </c>
      <c r="EQ2724" t="e">
        <f t="shared" si="163"/>
        <v>#REF!</v>
      </c>
      <c r="ER2724" t="e">
        <f t="shared" si="164"/>
        <v>#REF!</v>
      </c>
    </row>
    <row r="2725" spans="142:148" x14ac:dyDescent="0.25">
      <c r="EL2725">
        <v>2718</v>
      </c>
      <c r="EM2725" t="e">
        <v>#REF!</v>
      </c>
      <c r="EN2725" t="e">
        <v>#REF!</v>
      </c>
      <c r="EP2725" t="e">
        <f t="shared" si="162"/>
        <v>#REF!</v>
      </c>
      <c r="EQ2725" t="e">
        <f t="shared" si="163"/>
        <v>#REF!</v>
      </c>
      <c r="ER2725" t="e">
        <f t="shared" si="164"/>
        <v>#REF!</v>
      </c>
    </row>
    <row r="2726" spans="142:148" x14ac:dyDescent="0.25">
      <c r="EL2726">
        <v>2719</v>
      </c>
      <c r="EM2726" t="e">
        <v>#REF!</v>
      </c>
      <c r="EN2726" t="e">
        <v>#REF!</v>
      </c>
      <c r="EP2726" t="e">
        <f t="shared" si="162"/>
        <v>#REF!</v>
      </c>
      <c r="EQ2726" t="e">
        <f t="shared" si="163"/>
        <v>#REF!</v>
      </c>
      <c r="ER2726" t="e">
        <f t="shared" si="164"/>
        <v>#REF!</v>
      </c>
    </row>
    <row r="2727" spans="142:148" x14ac:dyDescent="0.25">
      <c r="EL2727">
        <v>2720</v>
      </c>
      <c r="EM2727" t="e">
        <v>#REF!</v>
      </c>
      <c r="EN2727" t="e">
        <v>#REF!</v>
      </c>
      <c r="EP2727" t="e">
        <f t="shared" si="162"/>
        <v>#REF!</v>
      </c>
      <c r="EQ2727" t="e">
        <f t="shared" si="163"/>
        <v>#REF!</v>
      </c>
      <c r="ER2727" t="e">
        <f t="shared" si="164"/>
        <v>#REF!</v>
      </c>
    </row>
    <row r="2728" spans="142:148" x14ac:dyDescent="0.25">
      <c r="EL2728">
        <v>2721</v>
      </c>
      <c r="EM2728" t="e">
        <v>#REF!</v>
      </c>
      <c r="EN2728" t="e">
        <v>#REF!</v>
      </c>
      <c r="EP2728" t="e">
        <f t="shared" si="162"/>
        <v>#REF!</v>
      </c>
      <c r="EQ2728" t="e">
        <f t="shared" si="163"/>
        <v>#REF!</v>
      </c>
      <c r="ER2728" t="e">
        <f t="shared" si="164"/>
        <v>#REF!</v>
      </c>
    </row>
    <row r="2729" spans="142:148" x14ac:dyDescent="0.25">
      <c r="EL2729">
        <v>2722</v>
      </c>
      <c r="EM2729" t="e">
        <v>#REF!</v>
      </c>
      <c r="EN2729" t="e">
        <v>#REF!</v>
      </c>
      <c r="EP2729" t="e">
        <f t="shared" si="162"/>
        <v>#REF!</v>
      </c>
      <c r="EQ2729" t="e">
        <f t="shared" si="163"/>
        <v>#REF!</v>
      </c>
      <c r="ER2729" t="e">
        <f t="shared" si="164"/>
        <v>#REF!</v>
      </c>
    </row>
    <row r="2730" spans="142:148" x14ac:dyDescent="0.25">
      <c r="EL2730">
        <v>2723</v>
      </c>
      <c r="EM2730" t="e">
        <v>#REF!</v>
      </c>
      <c r="EN2730" t="e">
        <v>#REF!</v>
      </c>
      <c r="EP2730" t="e">
        <f t="shared" si="162"/>
        <v>#REF!</v>
      </c>
      <c r="EQ2730" t="e">
        <f t="shared" si="163"/>
        <v>#REF!</v>
      </c>
      <c r="ER2730" t="e">
        <f t="shared" si="164"/>
        <v>#REF!</v>
      </c>
    </row>
    <row r="2731" spans="142:148" x14ac:dyDescent="0.25">
      <c r="EL2731">
        <v>2724</v>
      </c>
      <c r="EM2731" t="e">
        <v>#REF!</v>
      </c>
      <c r="EN2731" t="e">
        <v>#REF!</v>
      </c>
      <c r="EP2731" t="e">
        <f t="shared" si="162"/>
        <v>#REF!</v>
      </c>
      <c r="EQ2731" t="e">
        <f t="shared" si="163"/>
        <v>#REF!</v>
      </c>
      <c r="ER2731" t="e">
        <f t="shared" si="164"/>
        <v>#REF!</v>
      </c>
    </row>
    <row r="2732" spans="142:148" x14ac:dyDescent="0.25">
      <c r="EL2732">
        <v>2725</v>
      </c>
      <c r="EM2732" t="e">
        <v>#REF!</v>
      </c>
      <c r="EN2732" t="e">
        <v>#REF!</v>
      </c>
      <c r="EP2732" t="e">
        <f t="shared" si="162"/>
        <v>#REF!</v>
      </c>
      <c r="EQ2732" t="e">
        <f t="shared" si="163"/>
        <v>#REF!</v>
      </c>
      <c r="ER2732" t="e">
        <f t="shared" si="164"/>
        <v>#REF!</v>
      </c>
    </row>
    <row r="2733" spans="142:148" x14ac:dyDescent="0.25">
      <c r="EL2733">
        <v>2726</v>
      </c>
      <c r="EM2733" t="e">
        <v>#REF!</v>
      </c>
      <c r="EN2733" t="e">
        <v>#REF!</v>
      </c>
      <c r="EP2733" t="e">
        <f t="shared" si="162"/>
        <v>#REF!</v>
      </c>
      <c r="EQ2733" t="e">
        <f t="shared" si="163"/>
        <v>#REF!</v>
      </c>
      <c r="ER2733" t="e">
        <f t="shared" si="164"/>
        <v>#REF!</v>
      </c>
    </row>
    <row r="2734" spans="142:148" x14ac:dyDescent="0.25">
      <c r="EL2734">
        <v>2727</v>
      </c>
      <c r="EM2734" t="e">
        <v>#REF!</v>
      </c>
      <c r="EN2734" t="e">
        <v>#REF!</v>
      </c>
      <c r="EP2734" t="e">
        <f t="shared" si="162"/>
        <v>#REF!</v>
      </c>
      <c r="EQ2734" t="e">
        <f t="shared" si="163"/>
        <v>#REF!</v>
      </c>
      <c r="ER2734" t="e">
        <f t="shared" si="164"/>
        <v>#REF!</v>
      </c>
    </row>
    <row r="2735" spans="142:148" x14ac:dyDescent="0.25">
      <c r="EL2735">
        <v>2728</v>
      </c>
      <c r="EM2735" t="e">
        <v>#REF!</v>
      </c>
      <c r="EN2735" t="e">
        <v>#REF!</v>
      </c>
      <c r="EP2735" t="e">
        <f t="shared" si="162"/>
        <v>#REF!</v>
      </c>
      <c r="EQ2735" t="e">
        <f t="shared" si="163"/>
        <v>#REF!</v>
      </c>
      <c r="ER2735" t="e">
        <f t="shared" si="164"/>
        <v>#REF!</v>
      </c>
    </row>
    <row r="2736" spans="142:148" x14ac:dyDescent="0.25">
      <c r="EL2736">
        <v>2729</v>
      </c>
      <c r="EM2736" t="e">
        <v>#REF!</v>
      </c>
      <c r="EN2736" t="e">
        <v>#REF!</v>
      </c>
      <c r="EP2736" t="e">
        <f t="shared" si="162"/>
        <v>#REF!</v>
      </c>
      <c r="EQ2736" t="e">
        <f t="shared" si="163"/>
        <v>#REF!</v>
      </c>
      <c r="ER2736" t="e">
        <f t="shared" si="164"/>
        <v>#REF!</v>
      </c>
    </row>
    <row r="2737" spans="142:148" x14ac:dyDescent="0.25">
      <c r="EL2737">
        <v>2730</v>
      </c>
      <c r="EM2737" t="e">
        <v>#REF!</v>
      </c>
      <c r="EN2737" t="e">
        <v>#REF!</v>
      </c>
      <c r="EP2737" t="e">
        <f t="shared" si="162"/>
        <v>#REF!</v>
      </c>
      <c r="EQ2737" t="e">
        <f t="shared" si="163"/>
        <v>#REF!</v>
      </c>
      <c r="ER2737" t="e">
        <f t="shared" si="164"/>
        <v>#REF!</v>
      </c>
    </row>
    <row r="2738" spans="142:148" x14ac:dyDescent="0.25">
      <c r="EL2738">
        <v>2731</v>
      </c>
      <c r="EM2738" t="e">
        <v>#REF!</v>
      </c>
      <c r="EN2738" t="e">
        <v>#REF!</v>
      </c>
      <c r="EP2738" t="e">
        <f t="shared" si="162"/>
        <v>#REF!</v>
      </c>
      <c r="EQ2738" t="e">
        <f t="shared" si="163"/>
        <v>#REF!</v>
      </c>
      <c r="ER2738" t="e">
        <f t="shared" si="164"/>
        <v>#REF!</v>
      </c>
    </row>
    <row r="2739" spans="142:148" x14ac:dyDescent="0.25">
      <c r="EL2739">
        <v>2732</v>
      </c>
      <c r="EM2739" t="e">
        <v>#REF!</v>
      </c>
      <c r="EN2739" t="e">
        <v>#REF!</v>
      </c>
      <c r="EP2739" t="e">
        <f t="shared" si="162"/>
        <v>#REF!</v>
      </c>
      <c r="EQ2739" t="e">
        <f t="shared" si="163"/>
        <v>#REF!</v>
      </c>
      <c r="ER2739" t="e">
        <f t="shared" si="164"/>
        <v>#REF!</v>
      </c>
    </row>
    <row r="2740" spans="142:148" x14ac:dyDescent="0.25">
      <c r="EL2740">
        <v>2733</v>
      </c>
      <c r="EM2740" t="e">
        <v>#REF!</v>
      </c>
      <c r="EN2740" t="e">
        <v>#REF!</v>
      </c>
      <c r="EP2740" t="e">
        <f t="shared" si="162"/>
        <v>#REF!</v>
      </c>
      <c r="EQ2740" t="e">
        <f t="shared" si="163"/>
        <v>#REF!</v>
      </c>
      <c r="ER2740" t="e">
        <f t="shared" si="164"/>
        <v>#REF!</v>
      </c>
    </row>
    <row r="2741" spans="142:148" x14ac:dyDescent="0.25">
      <c r="EL2741">
        <v>2734</v>
      </c>
      <c r="EM2741" t="e">
        <v>#REF!</v>
      </c>
      <c r="EN2741" t="e">
        <v>#REF!</v>
      </c>
      <c r="EP2741" t="e">
        <f t="shared" si="162"/>
        <v>#REF!</v>
      </c>
      <c r="EQ2741" t="e">
        <f t="shared" si="163"/>
        <v>#REF!</v>
      </c>
      <c r="ER2741" t="e">
        <f t="shared" si="164"/>
        <v>#REF!</v>
      </c>
    </row>
    <row r="2742" spans="142:148" x14ac:dyDescent="0.25">
      <c r="EL2742">
        <v>2735</v>
      </c>
      <c r="EM2742" t="e">
        <v>#REF!</v>
      </c>
      <c r="EN2742" t="e">
        <v>#REF!</v>
      </c>
      <c r="EP2742" t="e">
        <f t="shared" si="162"/>
        <v>#REF!</v>
      </c>
      <c r="EQ2742" t="e">
        <f t="shared" si="163"/>
        <v>#REF!</v>
      </c>
      <c r="ER2742" t="e">
        <f t="shared" si="164"/>
        <v>#REF!</v>
      </c>
    </row>
    <row r="2743" spans="142:148" x14ac:dyDescent="0.25">
      <c r="EL2743">
        <v>2736</v>
      </c>
      <c r="EM2743" t="e">
        <v>#REF!</v>
      </c>
      <c r="EN2743" t="e">
        <v>#REF!</v>
      </c>
      <c r="EP2743" t="e">
        <f t="shared" si="162"/>
        <v>#REF!</v>
      </c>
      <c r="EQ2743" t="e">
        <f t="shared" si="163"/>
        <v>#REF!</v>
      </c>
      <c r="ER2743" t="e">
        <f t="shared" si="164"/>
        <v>#REF!</v>
      </c>
    </row>
    <row r="2744" spans="142:148" x14ac:dyDescent="0.25">
      <c r="EL2744">
        <v>2737</v>
      </c>
      <c r="EM2744" t="e">
        <v>#REF!</v>
      </c>
      <c r="EN2744" t="e">
        <v>#REF!</v>
      </c>
      <c r="EP2744" t="e">
        <f t="shared" si="162"/>
        <v>#REF!</v>
      </c>
      <c r="EQ2744" t="e">
        <f t="shared" si="163"/>
        <v>#REF!</v>
      </c>
      <c r="ER2744" t="e">
        <f t="shared" si="164"/>
        <v>#REF!</v>
      </c>
    </row>
    <row r="2745" spans="142:148" x14ac:dyDescent="0.25">
      <c r="EL2745">
        <v>2738</v>
      </c>
      <c r="EM2745" t="e">
        <v>#REF!</v>
      </c>
      <c r="EN2745" t="e">
        <v>#REF!</v>
      </c>
      <c r="EP2745" t="e">
        <f t="shared" si="162"/>
        <v>#REF!</v>
      </c>
      <c r="EQ2745" t="e">
        <f t="shared" si="163"/>
        <v>#REF!</v>
      </c>
      <c r="ER2745" t="e">
        <f t="shared" si="164"/>
        <v>#REF!</v>
      </c>
    </row>
    <row r="2746" spans="142:148" x14ac:dyDescent="0.25">
      <c r="EL2746">
        <v>2739</v>
      </c>
      <c r="EM2746" t="e">
        <v>#REF!</v>
      </c>
      <c r="EN2746" t="e">
        <v>#REF!</v>
      </c>
      <c r="EP2746" t="e">
        <f t="shared" si="162"/>
        <v>#REF!</v>
      </c>
      <c r="EQ2746" t="e">
        <f t="shared" si="163"/>
        <v>#REF!</v>
      </c>
      <c r="ER2746" t="e">
        <f t="shared" si="164"/>
        <v>#REF!</v>
      </c>
    </row>
    <row r="2747" spans="142:148" x14ac:dyDescent="0.25">
      <c r="EL2747">
        <v>2740</v>
      </c>
      <c r="EM2747" t="e">
        <v>#REF!</v>
      </c>
      <c r="EN2747" t="e">
        <v>#REF!</v>
      </c>
      <c r="EP2747" t="e">
        <f t="shared" si="162"/>
        <v>#REF!</v>
      </c>
      <c r="EQ2747" t="e">
        <f t="shared" si="163"/>
        <v>#REF!</v>
      </c>
      <c r="ER2747" t="e">
        <f t="shared" si="164"/>
        <v>#REF!</v>
      </c>
    </row>
    <row r="2748" spans="142:148" x14ac:dyDescent="0.25">
      <c r="EL2748">
        <v>2741</v>
      </c>
      <c r="EM2748" t="e">
        <v>#REF!</v>
      </c>
      <c r="EN2748" t="e">
        <v>#REF!</v>
      </c>
      <c r="EP2748" t="e">
        <f t="shared" si="162"/>
        <v>#REF!</v>
      </c>
      <c r="EQ2748" t="e">
        <f t="shared" si="163"/>
        <v>#REF!</v>
      </c>
      <c r="ER2748" t="e">
        <f t="shared" si="164"/>
        <v>#REF!</v>
      </c>
    </row>
    <row r="2749" spans="142:148" x14ac:dyDescent="0.25">
      <c r="EL2749">
        <v>2742</v>
      </c>
      <c r="EM2749" t="e">
        <v>#REF!</v>
      </c>
      <c r="EN2749" t="e">
        <v>#REF!</v>
      </c>
      <c r="EP2749" t="e">
        <f t="shared" si="162"/>
        <v>#REF!</v>
      </c>
      <c r="EQ2749" t="e">
        <f t="shared" si="163"/>
        <v>#REF!</v>
      </c>
      <c r="ER2749" t="e">
        <f t="shared" si="164"/>
        <v>#REF!</v>
      </c>
    </row>
    <row r="2750" spans="142:148" x14ac:dyDescent="0.25">
      <c r="EL2750">
        <v>2743</v>
      </c>
      <c r="EM2750" t="e">
        <v>#REF!</v>
      </c>
      <c r="EN2750" t="e">
        <v>#REF!</v>
      </c>
      <c r="EP2750" t="e">
        <f t="shared" si="162"/>
        <v>#REF!</v>
      </c>
      <c r="EQ2750" t="e">
        <f t="shared" si="163"/>
        <v>#REF!</v>
      </c>
      <c r="ER2750" t="e">
        <f t="shared" si="164"/>
        <v>#REF!</v>
      </c>
    </row>
    <row r="2751" spans="142:148" x14ac:dyDescent="0.25">
      <c r="EL2751">
        <v>2744</v>
      </c>
      <c r="EM2751" t="e">
        <v>#REF!</v>
      </c>
      <c r="EN2751" t="e">
        <v>#REF!</v>
      </c>
      <c r="EP2751" t="e">
        <f t="shared" si="162"/>
        <v>#REF!</v>
      </c>
      <c r="EQ2751" t="e">
        <f t="shared" si="163"/>
        <v>#REF!</v>
      </c>
      <c r="ER2751" t="e">
        <f t="shared" si="164"/>
        <v>#REF!</v>
      </c>
    </row>
    <row r="2752" spans="142:148" x14ac:dyDescent="0.25">
      <c r="EL2752">
        <v>2745</v>
      </c>
      <c r="EM2752" t="e">
        <v>#REF!</v>
      </c>
      <c r="EN2752" t="e">
        <v>#REF!</v>
      </c>
      <c r="EP2752" t="e">
        <f t="shared" si="162"/>
        <v>#REF!</v>
      </c>
      <c r="EQ2752" t="e">
        <f t="shared" si="163"/>
        <v>#REF!</v>
      </c>
      <c r="ER2752" t="e">
        <f t="shared" si="164"/>
        <v>#REF!</v>
      </c>
    </row>
    <row r="2753" spans="142:148" x14ac:dyDescent="0.25">
      <c r="EL2753">
        <v>2746</v>
      </c>
      <c r="EM2753" t="e">
        <v>#REF!</v>
      </c>
      <c r="EN2753" t="e">
        <v>#REF!</v>
      </c>
      <c r="EP2753" t="e">
        <f t="shared" si="162"/>
        <v>#REF!</v>
      </c>
      <c r="EQ2753" t="e">
        <f t="shared" si="163"/>
        <v>#REF!</v>
      </c>
      <c r="ER2753" t="e">
        <f t="shared" si="164"/>
        <v>#REF!</v>
      </c>
    </row>
    <row r="2754" spans="142:148" x14ac:dyDescent="0.25">
      <c r="EL2754">
        <v>2747</v>
      </c>
      <c r="EM2754" t="e">
        <v>#REF!</v>
      </c>
      <c r="EN2754" t="e">
        <v>#REF!</v>
      </c>
      <c r="EP2754" t="e">
        <f t="shared" si="162"/>
        <v>#REF!</v>
      </c>
      <c r="EQ2754" t="e">
        <f t="shared" si="163"/>
        <v>#REF!</v>
      </c>
      <c r="ER2754" t="e">
        <f t="shared" si="164"/>
        <v>#REF!</v>
      </c>
    </row>
    <row r="2755" spans="142:148" x14ac:dyDescent="0.25">
      <c r="EL2755">
        <v>2748</v>
      </c>
      <c r="EM2755" t="e">
        <v>#REF!</v>
      </c>
      <c r="EN2755" t="e">
        <v>#REF!</v>
      </c>
      <c r="EP2755" t="e">
        <f t="shared" si="162"/>
        <v>#REF!</v>
      </c>
      <c r="EQ2755" t="e">
        <f t="shared" si="163"/>
        <v>#REF!</v>
      </c>
      <c r="ER2755" t="e">
        <f t="shared" si="164"/>
        <v>#REF!</v>
      </c>
    </row>
    <row r="2756" spans="142:148" x14ac:dyDescent="0.25">
      <c r="EL2756">
        <v>2749</v>
      </c>
      <c r="EM2756" t="e">
        <v>#REF!</v>
      </c>
      <c r="EN2756" t="e">
        <v>#REF!</v>
      </c>
      <c r="EP2756" t="e">
        <f t="shared" si="162"/>
        <v>#REF!</v>
      </c>
      <c r="EQ2756" t="e">
        <f t="shared" si="163"/>
        <v>#REF!</v>
      </c>
      <c r="ER2756" t="e">
        <f t="shared" si="164"/>
        <v>#REF!</v>
      </c>
    </row>
    <row r="2757" spans="142:148" x14ac:dyDescent="0.25">
      <c r="EL2757">
        <v>2750</v>
      </c>
      <c r="EM2757" t="e">
        <v>#REF!</v>
      </c>
      <c r="EN2757" t="e">
        <v>#REF!</v>
      </c>
      <c r="EP2757" t="e">
        <f t="shared" si="162"/>
        <v>#REF!</v>
      </c>
      <c r="EQ2757" t="e">
        <f t="shared" si="163"/>
        <v>#REF!</v>
      </c>
      <c r="ER2757" t="e">
        <f t="shared" si="164"/>
        <v>#REF!</v>
      </c>
    </row>
    <row r="2758" spans="142:148" x14ac:dyDescent="0.25">
      <c r="EL2758">
        <v>2751</v>
      </c>
      <c r="EM2758" t="e">
        <v>#REF!</v>
      </c>
      <c r="EN2758" t="e">
        <v>#REF!</v>
      </c>
      <c r="EP2758" t="e">
        <f t="shared" si="162"/>
        <v>#REF!</v>
      </c>
      <c r="EQ2758" t="e">
        <f t="shared" si="163"/>
        <v>#REF!</v>
      </c>
      <c r="ER2758" t="e">
        <f t="shared" si="164"/>
        <v>#REF!</v>
      </c>
    </row>
    <row r="2759" spans="142:148" x14ac:dyDescent="0.25">
      <c r="EL2759">
        <v>2752</v>
      </c>
      <c r="EM2759" t="e">
        <v>#REF!</v>
      </c>
      <c r="EN2759" t="e">
        <v>#REF!</v>
      </c>
      <c r="EP2759" t="e">
        <f t="shared" si="162"/>
        <v>#REF!</v>
      </c>
      <c r="EQ2759" t="e">
        <f t="shared" si="163"/>
        <v>#REF!</v>
      </c>
      <c r="ER2759" t="e">
        <f t="shared" si="164"/>
        <v>#REF!</v>
      </c>
    </row>
    <row r="2760" spans="142:148" x14ac:dyDescent="0.25">
      <c r="EL2760">
        <v>2753</v>
      </c>
      <c r="EM2760" t="e">
        <v>#REF!</v>
      </c>
      <c r="EN2760" t="e">
        <v>#REF!</v>
      </c>
      <c r="EP2760" t="e">
        <f t="shared" si="162"/>
        <v>#REF!</v>
      </c>
      <c r="EQ2760" t="e">
        <f t="shared" si="163"/>
        <v>#REF!</v>
      </c>
      <c r="ER2760" t="e">
        <f t="shared" si="164"/>
        <v>#REF!</v>
      </c>
    </row>
    <row r="2761" spans="142:148" x14ac:dyDescent="0.25">
      <c r="EL2761">
        <v>2754</v>
      </c>
      <c r="EM2761" t="e">
        <v>#REF!</v>
      </c>
      <c r="EN2761" t="e">
        <v>#REF!</v>
      </c>
      <c r="EP2761" t="e">
        <f t="shared" si="162"/>
        <v>#REF!</v>
      </c>
      <c r="EQ2761" t="e">
        <f t="shared" si="163"/>
        <v>#REF!</v>
      </c>
      <c r="ER2761" t="e">
        <f t="shared" si="164"/>
        <v>#REF!</v>
      </c>
    </row>
    <row r="2762" spans="142:148" x14ac:dyDescent="0.25">
      <c r="EL2762">
        <v>2755</v>
      </c>
      <c r="EM2762" t="e">
        <v>#REF!</v>
      </c>
      <c r="EN2762" t="e">
        <v>#REF!</v>
      </c>
      <c r="EP2762" t="e">
        <f t="shared" si="162"/>
        <v>#REF!</v>
      </c>
      <c r="EQ2762" t="e">
        <f t="shared" si="163"/>
        <v>#REF!</v>
      </c>
      <c r="ER2762" t="e">
        <f t="shared" si="164"/>
        <v>#REF!</v>
      </c>
    </row>
    <row r="2763" spans="142:148" x14ac:dyDescent="0.25">
      <c r="EL2763">
        <v>2756</v>
      </c>
      <c r="EM2763" t="e">
        <v>#REF!</v>
      </c>
      <c r="EN2763" t="e">
        <v>#REF!</v>
      </c>
      <c r="EP2763" t="e">
        <f t="shared" si="162"/>
        <v>#REF!</v>
      </c>
      <c r="EQ2763" t="e">
        <f t="shared" si="163"/>
        <v>#REF!</v>
      </c>
      <c r="ER2763" t="e">
        <f t="shared" si="164"/>
        <v>#REF!</v>
      </c>
    </row>
    <row r="2764" spans="142:148" x14ac:dyDescent="0.25">
      <c r="EL2764">
        <v>2757</v>
      </c>
      <c r="EM2764" t="e">
        <v>#REF!</v>
      </c>
      <c r="EN2764" t="e">
        <v>#REF!</v>
      </c>
      <c r="EP2764" t="e">
        <f t="shared" si="162"/>
        <v>#REF!</v>
      </c>
      <c r="EQ2764" t="e">
        <f t="shared" si="163"/>
        <v>#REF!</v>
      </c>
      <c r="ER2764" t="e">
        <f t="shared" si="164"/>
        <v>#REF!</v>
      </c>
    </row>
    <row r="2765" spans="142:148" x14ac:dyDescent="0.25">
      <c r="EL2765">
        <v>2758</v>
      </c>
      <c r="EM2765" t="e">
        <v>#REF!</v>
      </c>
      <c r="EN2765" t="e">
        <v>#REF!</v>
      </c>
      <c r="EP2765" t="e">
        <f t="shared" si="162"/>
        <v>#REF!</v>
      </c>
      <c r="EQ2765" t="e">
        <f t="shared" si="163"/>
        <v>#REF!</v>
      </c>
      <c r="ER2765" t="e">
        <f t="shared" si="164"/>
        <v>#REF!</v>
      </c>
    </row>
    <row r="2766" spans="142:148" x14ac:dyDescent="0.25">
      <c r="EL2766">
        <v>2759</v>
      </c>
      <c r="EM2766" t="e">
        <v>#REF!</v>
      </c>
      <c r="EN2766" t="e">
        <v>#REF!</v>
      </c>
      <c r="EP2766" t="e">
        <f t="shared" si="162"/>
        <v>#REF!</v>
      </c>
      <c r="EQ2766" t="e">
        <f t="shared" si="163"/>
        <v>#REF!</v>
      </c>
      <c r="ER2766" t="e">
        <f t="shared" si="164"/>
        <v>#REF!</v>
      </c>
    </row>
    <row r="2767" spans="142:148" x14ac:dyDescent="0.25">
      <c r="EL2767">
        <v>2760</v>
      </c>
      <c r="EM2767" t="e">
        <v>#REF!</v>
      </c>
      <c r="EN2767" t="e">
        <v>#REF!</v>
      </c>
      <c r="EP2767" t="e">
        <f t="shared" si="162"/>
        <v>#REF!</v>
      </c>
      <c r="EQ2767" t="e">
        <f t="shared" si="163"/>
        <v>#REF!</v>
      </c>
      <c r="ER2767" t="e">
        <f t="shared" si="164"/>
        <v>#REF!</v>
      </c>
    </row>
    <row r="2768" spans="142:148" x14ac:dyDescent="0.25">
      <c r="EL2768">
        <v>2761</v>
      </c>
      <c r="EM2768" t="e">
        <v>#REF!</v>
      </c>
      <c r="EN2768" t="e">
        <v>#REF!</v>
      </c>
      <c r="EP2768" t="e">
        <f t="shared" si="162"/>
        <v>#REF!</v>
      </c>
      <c r="EQ2768" t="e">
        <f t="shared" si="163"/>
        <v>#REF!</v>
      </c>
      <c r="ER2768" t="e">
        <f t="shared" si="164"/>
        <v>#REF!</v>
      </c>
    </row>
    <row r="2769" spans="142:148" x14ac:dyDescent="0.25">
      <c r="EL2769">
        <v>2762</v>
      </c>
      <c r="EM2769" t="e">
        <v>#REF!</v>
      </c>
      <c r="EN2769" t="e">
        <v>#REF!</v>
      </c>
      <c r="EP2769" t="e">
        <f t="shared" si="162"/>
        <v>#REF!</v>
      </c>
      <c r="EQ2769" t="e">
        <f t="shared" si="163"/>
        <v>#REF!</v>
      </c>
      <c r="ER2769" t="e">
        <f t="shared" si="164"/>
        <v>#REF!</v>
      </c>
    </row>
    <row r="2770" spans="142:148" x14ac:dyDescent="0.25">
      <c r="EL2770">
        <v>2763</v>
      </c>
      <c r="EM2770" t="e">
        <v>#REF!</v>
      </c>
      <c r="EN2770" t="e">
        <v>#REF!</v>
      </c>
      <c r="EP2770" t="e">
        <f t="shared" si="162"/>
        <v>#REF!</v>
      </c>
      <c r="EQ2770" t="e">
        <f t="shared" si="163"/>
        <v>#REF!</v>
      </c>
      <c r="ER2770" t="e">
        <f t="shared" si="164"/>
        <v>#REF!</v>
      </c>
    </row>
    <row r="2771" spans="142:148" x14ac:dyDescent="0.25">
      <c r="EL2771">
        <v>2764</v>
      </c>
      <c r="EM2771" t="e">
        <v>#REF!</v>
      </c>
      <c r="EN2771" t="e">
        <v>#REF!</v>
      </c>
      <c r="EP2771" t="e">
        <f t="shared" si="162"/>
        <v>#REF!</v>
      </c>
      <c r="EQ2771" t="e">
        <f t="shared" si="163"/>
        <v>#REF!</v>
      </c>
      <c r="ER2771" t="e">
        <f t="shared" si="164"/>
        <v>#REF!</v>
      </c>
    </row>
    <row r="2772" spans="142:148" x14ac:dyDescent="0.25">
      <c r="EL2772">
        <v>2765</v>
      </c>
      <c r="EM2772" t="e">
        <v>#REF!</v>
      </c>
      <c r="EN2772" t="e">
        <v>#REF!</v>
      </c>
      <c r="EP2772" t="e">
        <f t="shared" si="162"/>
        <v>#REF!</v>
      </c>
      <c r="EQ2772" t="e">
        <f t="shared" si="163"/>
        <v>#REF!</v>
      </c>
      <c r="ER2772" t="e">
        <f t="shared" si="164"/>
        <v>#REF!</v>
      </c>
    </row>
    <row r="2773" spans="142:148" x14ac:dyDescent="0.25">
      <c r="EL2773">
        <v>2766</v>
      </c>
      <c r="EM2773" t="e">
        <v>#REF!</v>
      </c>
      <c r="EN2773" t="e">
        <v>#REF!</v>
      </c>
      <c r="EP2773" t="e">
        <f t="shared" si="162"/>
        <v>#REF!</v>
      </c>
      <c r="EQ2773" t="e">
        <f t="shared" si="163"/>
        <v>#REF!</v>
      </c>
      <c r="ER2773" t="e">
        <f t="shared" si="164"/>
        <v>#REF!</v>
      </c>
    </row>
    <row r="2774" spans="142:148" x14ac:dyDescent="0.25">
      <c r="EL2774">
        <v>2767</v>
      </c>
      <c r="EM2774" t="e">
        <v>#REF!</v>
      </c>
      <c r="EN2774" t="e">
        <v>#REF!</v>
      </c>
      <c r="EP2774" t="e">
        <f t="shared" si="162"/>
        <v>#REF!</v>
      </c>
      <c r="EQ2774" t="e">
        <f t="shared" si="163"/>
        <v>#REF!</v>
      </c>
      <c r="ER2774" t="e">
        <f t="shared" si="164"/>
        <v>#REF!</v>
      </c>
    </row>
    <row r="2775" spans="142:148" x14ac:dyDescent="0.25">
      <c r="EL2775">
        <v>2768</v>
      </c>
      <c r="EM2775" t="e">
        <v>#REF!</v>
      </c>
      <c r="EN2775" t="e">
        <v>#REF!</v>
      </c>
      <c r="EP2775" t="e">
        <f t="shared" si="162"/>
        <v>#REF!</v>
      </c>
      <c r="EQ2775" t="e">
        <f t="shared" si="163"/>
        <v>#REF!</v>
      </c>
      <c r="ER2775" t="e">
        <f t="shared" si="164"/>
        <v>#REF!</v>
      </c>
    </row>
    <row r="2776" spans="142:148" x14ac:dyDescent="0.25">
      <c r="EL2776">
        <v>2769</v>
      </c>
      <c r="EM2776" t="e">
        <v>#REF!</v>
      </c>
      <c r="EN2776" t="e">
        <v>#REF!</v>
      </c>
      <c r="EP2776" t="e">
        <f t="shared" ref="EP2776:EP2839" si="165">IF(EM2776&gt;EN2776,1,0)</f>
        <v>#REF!</v>
      </c>
      <c r="EQ2776" t="e">
        <f t="shared" ref="EQ2776:EQ2839" si="166">IF(EP2776&gt;0,0,1)</f>
        <v>#REF!</v>
      </c>
      <c r="ER2776" t="e">
        <f t="shared" ref="ER2776:ER2839" si="167">IF(EM2776&gt;EN2776,EM2776-EN2776,EN2776-EM2776)</f>
        <v>#REF!</v>
      </c>
    </row>
    <row r="2777" spans="142:148" x14ac:dyDescent="0.25">
      <c r="EL2777">
        <v>2770</v>
      </c>
      <c r="EM2777" t="e">
        <v>#REF!</v>
      </c>
      <c r="EN2777" t="e">
        <v>#REF!</v>
      </c>
      <c r="EP2777" t="e">
        <f t="shared" si="165"/>
        <v>#REF!</v>
      </c>
      <c r="EQ2777" t="e">
        <f t="shared" si="166"/>
        <v>#REF!</v>
      </c>
      <c r="ER2777" t="e">
        <f t="shared" si="167"/>
        <v>#REF!</v>
      </c>
    </row>
    <row r="2778" spans="142:148" x14ac:dyDescent="0.25">
      <c r="EL2778">
        <v>2771</v>
      </c>
      <c r="EM2778" t="e">
        <v>#REF!</v>
      </c>
      <c r="EN2778" t="e">
        <v>#REF!</v>
      </c>
      <c r="EP2778" t="e">
        <f t="shared" si="165"/>
        <v>#REF!</v>
      </c>
      <c r="EQ2778" t="e">
        <f t="shared" si="166"/>
        <v>#REF!</v>
      </c>
      <c r="ER2778" t="e">
        <f t="shared" si="167"/>
        <v>#REF!</v>
      </c>
    </row>
    <row r="2779" spans="142:148" x14ac:dyDescent="0.25">
      <c r="EL2779">
        <v>2772</v>
      </c>
      <c r="EM2779" t="e">
        <v>#REF!</v>
      </c>
      <c r="EN2779" t="e">
        <v>#REF!</v>
      </c>
      <c r="EP2779" t="e">
        <f t="shared" si="165"/>
        <v>#REF!</v>
      </c>
      <c r="EQ2779" t="e">
        <f t="shared" si="166"/>
        <v>#REF!</v>
      </c>
      <c r="ER2779" t="e">
        <f t="shared" si="167"/>
        <v>#REF!</v>
      </c>
    </row>
    <row r="2780" spans="142:148" x14ac:dyDescent="0.25">
      <c r="EL2780">
        <v>2773</v>
      </c>
      <c r="EM2780" t="e">
        <v>#REF!</v>
      </c>
      <c r="EN2780" t="e">
        <v>#REF!</v>
      </c>
      <c r="EP2780" t="e">
        <f t="shared" si="165"/>
        <v>#REF!</v>
      </c>
      <c r="EQ2780" t="e">
        <f t="shared" si="166"/>
        <v>#REF!</v>
      </c>
      <c r="ER2780" t="e">
        <f t="shared" si="167"/>
        <v>#REF!</v>
      </c>
    </row>
    <row r="2781" spans="142:148" x14ac:dyDescent="0.25">
      <c r="EL2781">
        <v>2774</v>
      </c>
      <c r="EM2781" t="e">
        <v>#REF!</v>
      </c>
      <c r="EN2781" t="e">
        <v>#REF!</v>
      </c>
      <c r="EP2781" t="e">
        <f t="shared" si="165"/>
        <v>#REF!</v>
      </c>
      <c r="EQ2781" t="e">
        <f t="shared" si="166"/>
        <v>#REF!</v>
      </c>
      <c r="ER2781" t="e">
        <f t="shared" si="167"/>
        <v>#REF!</v>
      </c>
    </row>
    <row r="2782" spans="142:148" x14ac:dyDescent="0.25">
      <c r="EL2782">
        <v>2775</v>
      </c>
      <c r="EM2782" t="e">
        <v>#REF!</v>
      </c>
      <c r="EN2782" t="e">
        <v>#REF!</v>
      </c>
      <c r="EP2782" t="e">
        <f t="shared" si="165"/>
        <v>#REF!</v>
      </c>
      <c r="EQ2782" t="e">
        <f t="shared" si="166"/>
        <v>#REF!</v>
      </c>
      <c r="ER2782" t="e">
        <f t="shared" si="167"/>
        <v>#REF!</v>
      </c>
    </row>
    <row r="2783" spans="142:148" x14ac:dyDescent="0.25">
      <c r="EL2783">
        <v>2776</v>
      </c>
      <c r="EM2783" t="e">
        <v>#REF!</v>
      </c>
      <c r="EN2783" t="e">
        <v>#REF!</v>
      </c>
      <c r="EP2783" t="e">
        <f t="shared" si="165"/>
        <v>#REF!</v>
      </c>
      <c r="EQ2783" t="e">
        <f t="shared" si="166"/>
        <v>#REF!</v>
      </c>
      <c r="ER2783" t="e">
        <f t="shared" si="167"/>
        <v>#REF!</v>
      </c>
    </row>
    <row r="2784" spans="142:148" x14ac:dyDescent="0.25">
      <c r="EL2784">
        <v>2777</v>
      </c>
      <c r="EM2784" t="e">
        <v>#REF!</v>
      </c>
      <c r="EN2784" t="e">
        <v>#REF!</v>
      </c>
      <c r="EP2784" t="e">
        <f t="shared" si="165"/>
        <v>#REF!</v>
      </c>
      <c r="EQ2784" t="e">
        <f t="shared" si="166"/>
        <v>#REF!</v>
      </c>
      <c r="ER2784" t="e">
        <f t="shared" si="167"/>
        <v>#REF!</v>
      </c>
    </row>
    <row r="2785" spans="142:148" x14ac:dyDescent="0.25">
      <c r="EL2785">
        <v>2778</v>
      </c>
      <c r="EM2785" t="e">
        <v>#REF!</v>
      </c>
      <c r="EN2785" t="e">
        <v>#REF!</v>
      </c>
      <c r="EP2785" t="e">
        <f t="shared" si="165"/>
        <v>#REF!</v>
      </c>
      <c r="EQ2785" t="e">
        <f t="shared" si="166"/>
        <v>#REF!</v>
      </c>
      <c r="ER2785" t="e">
        <f t="shared" si="167"/>
        <v>#REF!</v>
      </c>
    </row>
    <row r="2786" spans="142:148" x14ac:dyDescent="0.25">
      <c r="EL2786">
        <v>2779</v>
      </c>
      <c r="EM2786" t="e">
        <v>#REF!</v>
      </c>
      <c r="EN2786" t="e">
        <v>#REF!</v>
      </c>
      <c r="EP2786" t="e">
        <f t="shared" si="165"/>
        <v>#REF!</v>
      </c>
      <c r="EQ2786" t="e">
        <f t="shared" si="166"/>
        <v>#REF!</v>
      </c>
      <c r="ER2786" t="e">
        <f t="shared" si="167"/>
        <v>#REF!</v>
      </c>
    </row>
    <row r="2787" spans="142:148" x14ac:dyDescent="0.25">
      <c r="EL2787">
        <v>2780</v>
      </c>
      <c r="EM2787" t="e">
        <v>#REF!</v>
      </c>
      <c r="EN2787" t="e">
        <v>#REF!</v>
      </c>
      <c r="EP2787" t="e">
        <f t="shared" si="165"/>
        <v>#REF!</v>
      </c>
      <c r="EQ2787" t="e">
        <f t="shared" si="166"/>
        <v>#REF!</v>
      </c>
      <c r="ER2787" t="e">
        <f t="shared" si="167"/>
        <v>#REF!</v>
      </c>
    </row>
    <row r="2788" spans="142:148" x14ac:dyDescent="0.25">
      <c r="EL2788">
        <v>2781</v>
      </c>
      <c r="EM2788" t="e">
        <v>#REF!</v>
      </c>
      <c r="EN2788" t="e">
        <v>#REF!</v>
      </c>
      <c r="EP2788" t="e">
        <f t="shared" si="165"/>
        <v>#REF!</v>
      </c>
      <c r="EQ2788" t="e">
        <f t="shared" si="166"/>
        <v>#REF!</v>
      </c>
      <c r="ER2788" t="e">
        <f t="shared" si="167"/>
        <v>#REF!</v>
      </c>
    </row>
    <row r="2789" spans="142:148" x14ac:dyDescent="0.25">
      <c r="EL2789">
        <v>2782</v>
      </c>
      <c r="EM2789" t="e">
        <v>#REF!</v>
      </c>
      <c r="EN2789" t="e">
        <v>#REF!</v>
      </c>
      <c r="EP2789" t="e">
        <f t="shared" si="165"/>
        <v>#REF!</v>
      </c>
      <c r="EQ2789" t="e">
        <f t="shared" si="166"/>
        <v>#REF!</v>
      </c>
      <c r="ER2789" t="e">
        <f t="shared" si="167"/>
        <v>#REF!</v>
      </c>
    </row>
    <row r="2790" spans="142:148" x14ac:dyDescent="0.25">
      <c r="EL2790">
        <v>2783</v>
      </c>
      <c r="EM2790" t="e">
        <v>#REF!</v>
      </c>
      <c r="EN2790" t="e">
        <v>#REF!</v>
      </c>
      <c r="EP2790" t="e">
        <f t="shared" si="165"/>
        <v>#REF!</v>
      </c>
      <c r="EQ2790" t="e">
        <f t="shared" si="166"/>
        <v>#REF!</v>
      </c>
      <c r="ER2790" t="e">
        <f t="shared" si="167"/>
        <v>#REF!</v>
      </c>
    </row>
    <row r="2791" spans="142:148" x14ac:dyDescent="0.25">
      <c r="EL2791">
        <v>2784</v>
      </c>
      <c r="EM2791" t="e">
        <v>#REF!</v>
      </c>
      <c r="EN2791" t="e">
        <v>#REF!</v>
      </c>
      <c r="EP2791" t="e">
        <f t="shared" si="165"/>
        <v>#REF!</v>
      </c>
      <c r="EQ2791" t="e">
        <f t="shared" si="166"/>
        <v>#REF!</v>
      </c>
      <c r="ER2791" t="e">
        <f t="shared" si="167"/>
        <v>#REF!</v>
      </c>
    </row>
    <row r="2792" spans="142:148" x14ac:dyDescent="0.25">
      <c r="EL2792">
        <v>2785</v>
      </c>
      <c r="EM2792" t="e">
        <v>#REF!</v>
      </c>
      <c r="EN2792" t="e">
        <v>#REF!</v>
      </c>
      <c r="EP2792" t="e">
        <f t="shared" si="165"/>
        <v>#REF!</v>
      </c>
      <c r="EQ2792" t="e">
        <f t="shared" si="166"/>
        <v>#REF!</v>
      </c>
      <c r="ER2792" t="e">
        <f t="shared" si="167"/>
        <v>#REF!</v>
      </c>
    </row>
    <row r="2793" spans="142:148" x14ac:dyDescent="0.25">
      <c r="EL2793">
        <v>2786</v>
      </c>
      <c r="EM2793" t="e">
        <v>#REF!</v>
      </c>
      <c r="EN2793" t="e">
        <v>#REF!</v>
      </c>
      <c r="EP2793" t="e">
        <f t="shared" si="165"/>
        <v>#REF!</v>
      </c>
      <c r="EQ2793" t="e">
        <f t="shared" si="166"/>
        <v>#REF!</v>
      </c>
      <c r="ER2793" t="e">
        <f t="shared" si="167"/>
        <v>#REF!</v>
      </c>
    </row>
    <row r="2794" spans="142:148" x14ac:dyDescent="0.25">
      <c r="EL2794">
        <v>2787</v>
      </c>
      <c r="EM2794" t="e">
        <v>#REF!</v>
      </c>
      <c r="EN2794" t="e">
        <v>#REF!</v>
      </c>
      <c r="EP2794" t="e">
        <f t="shared" si="165"/>
        <v>#REF!</v>
      </c>
      <c r="EQ2794" t="e">
        <f t="shared" si="166"/>
        <v>#REF!</v>
      </c>
      <c r="ER2794" t="e">
        <f t="shared" si="167"/>
        <v>#REF!</v>
      </c>
    </row>
    <row r="2795" spans="142:148" x14ac:dyDescent="0.25">
      <c r="EL2795">
        <v>2788</v>
      </c>
      <c r="EM2795" t="e">
        <v>#REF!</v>
      </c>
      <c r="EN2795" t="e">
        <v>#REF!</v>
      </c>
      <c r="EP2795" t="e">
        <f t="shared" si="165"/>
        <v>#REF!</v>
      </c>
      <c r="EQ2795" t="e">
        <f t="shared" si="166"/>
        <v>#REF!</v>
      </c>
      <c r="ER2795" t="e">
        <f t="shared" si="167"/>
        <v>#REF!</v>
      </c>
    </row>
    <row r="2796" spans="142:148" x14ac:dyDescent="0.25">
      <c r="EL2796">
        <v>2789</v>
      </c>
      <c r="EM2796" t="e">
        <v>#REF!</v>
      </c>
      <c r="EN2796" t="e">
        <v>#REF!</v>
      </c>
      <c r="EP2796" t="e">
        <f t="shared" si="165"/>
        <v>#REF!</v>
      </c>
      <c r="EQ2796" t="e">
        <f t="shared" si="166"/>
        <v>#REF!</v>
      </c>
      <c r="ER2796" t="e">
        <f t="shared" si="167"/>
        <v>#REF!</v>
      </c>
    </row>
    <row r="2797" spans="142:148" x14ac:dyDescent="0.25">
      <c r="EL2797">
        <v>2790</v>
      </c>
      <c r="EM2797" t="e">
        <v>#REF!</v>
      </c>
      <c r="EN2797" t="e">
        <v>#REF!</v>
      </c>
      <c r="EP2797" t="e">
        <f t="shared" si="165"/>
        <v>#REF!</v>
      </c>
      <c r="EQ2797" t="e">
        <f t="shared" si="166"/>
        <v>#REF!</v>
      </c>
      <c r="ER2797" t="e">
        <f t="shared" si="167"/>
        <v>#REF!</v>
      </c>
    </row>
    <row r="2798" spans="142:148" x14ac:dyDescent="0.25">
      <c r="EL2798">
        <v>2791</v>
      </c>
      <c r="EM2798" t="e">
        <v>#REF!</v>
      </c>
      <c r="EN2798" t="e">
        <v>#REF!</v>
      </c>
      <c r="EP2798" t="e">
        <f t="shared" si="165"/>
        <v>#REF!</v>
      </c>
      <c r="EQ2798" t="e">
        <f t="shared" si="166"/>
        <v>#REF!</v>
      </c>
      <c r="ER2798" t="e">
        <f t="shared" si="167"/>
        <v>#REF!</v>
      </c>
    </row>
    <row r="2799" spans="142:148" x14ac:dyDescent="0.25">
      <c r="EL2799">
        <v>2792</v>
      </c>
      <c r="EM2799" t="e">
        <v>#REF!</v>
      </c>
      <c r="EN2799" t="e">
        <v>#REF!</v>
      </c>
      <c r="EP2799" t="e">
        <f t="shared" si="165"/>
        <v>#REF!</v>
      </c>
      <c r="EQ2799" t="e">
        <f t="shared" si="166"/>
        <v>#REF!</v>
      </c>
      <c r="ER2799" t="e">
        <f t="shared" si="167"/>
        <v>#REF!</v>
      </c>
    </row>
    <row r="2800" spans="142:148" x14ac:dyDescent="0.25">
      <c r="EL2800">
        <v>2793</v>
      </c>
      <c r="EM2800" t="e">
        <v>#REF!</v>
      </c>
      <c r="EN2800" t="e">
        <v>#REF!</v>
      </c>
      <c r="EP2800" t="e">
        <f t="shared" si="165"/>
        <v>#REF!</v>
      </c>
      <c r="EQ2800" t="e">
        <f t="shared" si="166"/>
        <v>#REF!</v>
      </c>
      <c r="ER2800" t="e">
        <f t="shared" si="167"/>
        <v>#REF!</v>
      </c>
    </row>
    <row r="2801" spans="142:148" x14ac:dyDescent="0.25">
      <c r="EL2801">
        <v>2794</v>
      </c>
      <c r="EM2801" t="e">
        <v>#REF!</v>
      </c>
      <c r="EN2801" t="e">
        <v>#REF!</v>
      </c>
      <c r="EP2801" t="e">
        <f t="shared" si="165"/>
        <v>#REF!</v>
      </c>
      <c r="EQ2801" t="e">
        <f t="shared" si="166"/>
        <v>#REF!</v>
      </c>
      <c r="ER2801" t="e">
        <f t="shared" si="167"/>
        <v>#REF!</v>
      </c>
    </row>
    <row r="2802" spans="142:148" x14ac:dyDescent="0.25">
      <c r="EL2802">
        <v>2795</v>
      </c>
      <c r="EM2802" t="e">
        <v>#REF!</v>
      </c>
      <c r="EN2802" t="e">
        <v>#REF!</v>
      </c>
      <c r="EP2802" t="e">
        <f t="shared" si="165"/>
        <v>#REF!</v>
      </c>
      <c r="EQ2802" t="e">
        <f t="shared" si="166"/>
        <v>#REF!</v>
      </c>
      <c r="ER2802" t="e">
        <f t="shared" si="167"/>
        <v>#REF!</v>
      </c>
    </row>
    <row r="2803" spans="142:148" x14ac:dyDescent="0.25">
      <c r="EL2803">
        <v>2796</v>
      </c>
      <c r="EM2803" t="e">
        <v>#REF!</v>
      </c>
      <c r="EN2803" t="e">
        <v>#REF!</v>
      </c>
      <c r="EP2803" t="e">
        <f t="shared" si="165"/>
        <v>#REF!</v>
      </c>
      <c r="EQ2803" t="e">
        <f t="shared" si="166"/>
        <v>#REF!</v>
      </c>
      <c r="ER2803" t="e">
        <f t="shared" si="167"/>
        <v>#REF!</v>
      </c>
    </row>
    <row r="2804" spans="142:148" x14ac:dyDescent="0.25">
      <c r="EL2804">
        <v>2797</v>
      </c>
      <c r="EM2804" t="e">
        <v>#REF!</v>
      </c>
      <c r="EN2804" t="e">
        <v>#REF!</v>
      </c>
      <c r="EP2804" t="e">
        <f t="shared" si="165"/>
        <v>#REF!</v>
      </c>
      <c r="EQ2804" t="e">
        <f t="shared" si="166"/>
        <v>#REF!</v>
      </c>
      <c r="ER2804" t="e">
        <f t="shared" si="167"/>
        <v>#REF!</v>
      </c>
    </row>
    <row r="2805" spans="142:148" x14ac:dyDescent="0.25">
      <c r="EL2805">
        <v>2798</v>
      </c>
      <c r="EM2805" t="e">
        <v>#REF!</v>
      </c>
      <c r="EN2805" t="e">
        <v>#REF!</v>
      </c>
      <c r="EP2805" t="e">
        <f t="shared" si="165"/>
        <v>#REF!</v>
      </c>
      <c r="EQ2805" t="e">
        <f t="shared" si="166"/>
        <v>#REF!</v>
      </c>
      <c r="ER2805" t="e">
        <f t="shared" si="167"/>
        <v>#REF!</v>
      </c>
    </row>
    <row r="2806" spans="142:148" x14ac:dyDescent="0.25">
      <c r="EL2806">
        <v>2799</v>
      </c>
      <c r="EM2806" t="e">
        <v>#REF!</v>
      </c>
      <c r="EN2806" t="e">
        <v>#REF!</v>
      </c>
      <c r="EP2806" t="e">
        <f t="shared" si="165"/>
        <v>#REF!</v>
      </c>
      <c r="EQ2806" t="e">
        <f t="shared" si="166"/>
        <v>#REF!</v>
      </c>
      <c r="ER2806" t="e">
        <f t="shared" si="167"/>
        <v>#REF!</v>
      </c>
    </row>
    <row r="2807" spans="142:148" x14ac:dyDescent="0.25">
      <c r="EL2807">
        <v>2800</v>
      </c>
      <c r="EM2807" t="e">
        <v>#REF!</v>
      </c>
      <c r="EN2807" t="e">
        <v>#REF!</v>
      </c>
      <c r="EP2807" t="e">
        <f t="shared" si="165"/>
        <v>#REF!</v>
      </c>
      <c r="EQ2807" t="e">
        <f t="shared" si="166"/>
        <v>#REF!</v>
      </c>
      <c r="ER2807" t="e">
        <f t="shared" si="167"/>
        <v>#REF!</v>
      </c>
    </row>
    <row r="2808" spans="142:148" x14ac:dyDescent="0.25">
      <c r="EL2808">
        <v>2801</v>
      </c>
      <c r="EM2808" t="e">
        <v>#REF!</v>
      </c>
      <c r="EN2808" t="e">
        <v>#REF!</v>
      </c>
      <c r="EP2808" t="e">
        <f t="shared" si="165"/>
        <v>#REF!</v>
      </c>
      <c r="EQ2808" t="e">
        <f t="shared" si="166"/>
        <v>#REF!</v>
      </c>
      <c r="ER2808" t="e">
        <f t="shared" si="167"/>
        <v>#REF!</v>
      </c>
    </row>
    <row r="2809" spans="142:148" x14ac:dyDescent="0.25">
      <c r="EL2809">
        <v>2802</v>
      </c>
      <c r="EM2809" t="e">
        <v>#REF!</v>
      </c>
      <c r="EN2809" t="e">
        <v>#REF!</v>
      </c>
      <c r="EP2809" t="e">
        <f t="shared" si="165"/>
        <v>#REF!</v>
      </c>
      <c r="EQ2809" t="e">
        <f t="shared" si="166"/>
        <v>#REF!</v>
      </c>
      <c r="ER2809" t="e">
        <f t="shared" si="167"/>
        <v>#REF!</v>
      </c>
    </row>
    <row r="2810" spans="142:148" x14ac:dyDescent="0.25">
      <c r="EL2810">
        <v>2803</v>
      </c>
      <c r="EM2810" t="e">
        <v>#REF!</v>
      </c>
      <c r="EN2810" t="e">
        <v>#REF!</v>
      </c>
      <c r="EP2810" t="e">
        <f t="shared" si="165"/>
        <v>#REF!</v>
      </c>
      <c r="EQ2810" t="e">
        <f t="shared" si="166"/>
        <v>#REF!</v>
      </c>
      <c r="ER2810" t="e">
        <f t="shared" si="167"/>
        <v>#REF!</v>
      </c>
    </row>
    <row r="2811" spans="142:148" x14ac:dyDescent="0.25">
      <c r="EL2811">
        <v>2804</v>
      </c>
      <c r="EM2811" t="e">
        <v>#REF!</v>
      </c>
      <c r="EN2811" t="e">
        <v>#REF!</v>
      </c>
      <c r="EP2811" t="e">
        <f t="shared" si="165"/>
        <v>#REF!</v>
      </c>
      <c r="EQ2811" t="e">
        <f t="shared" si="166"/>
        <v>#REF!</v>
      </c>
      <c r="ER2811" t="e">
        <f t="shared" si="167"/>
        <v>#REF!</v>
      </c>
    </row>
    <row r="2812" spans="142:148" x14ac:dyDescent="0.25">
      <c r="EL2812">
        <v>2805</v>
      </c>
      <c r="EM2812" t="e">
        <v>#REF!</v>
      </c>
      <c r="EN2812" t="e">
        <v>#REF!</v>
      </c>
      <c r="EP2812" t="e">
        <f t="shared" si="165"/>
        <v>#REF!</v>
      </c>
      <c r="EQ2812" t="e">
        <f t="shared" si="166"/>
        <v>#REF!</v>
      </c>
      <c r="ER2812" t="e">
        <f t="shared" si="167"/>
        <v>#REF!</v>
      </c>
    </row>
    <row r="2813" spans="142:148" x14ac:dyDescent="0.25">
      <c r="EL2813">
        <v>2806</v>
      </c>
      <c r="EM2813" t="e">
        <v>#REF!</v>
      </c>
      <c r="EN2813" t="e">
        <v>#REF!</v>
      </c>
      <c r="EP2813" t="e">
        <f t="shared" si="165"/>
        <v>#REF!</v>
      </c>
      <c r="EQ2813" t="e">
        <f t="shared" si="166"/>
        <v>#REF!</v>
      </c>
      <c r="ER2813" t="e">
        <f t="shared" si="167"/>
        <v>#REF!</v>
      </c>
    </row>
    <row r="2814" spans="142:148" x14ac:dyDescent="0.25">
      <c r="EL2814">
        <v>2807</v>
      </c>
      <c r="EM2814" t="e">
        <v>#REF!</v>
      </c>
      <c r="EN2814" t="e">
        <v>#REF!</v>
      </c>
      <c r="EP2814" t="e">
        <f t="shared" si="165"/>
        <v>#REF!</v>
      </c>
      <c r="EQ2814" t="e">
        <f t="shared" si="166"/>
        <v>#REF!</v>
      </c>
      <c r="ER2814" t="e">
        <f t="shared" si="167"/>
        <v>#REF!</v>
      </c>
    </row>
    <row r="2815" spans="142:148" x14ac:dyDescent="0.25">
      <c r="EL2815">
        <v>2808</v>
      </c>
      <c r="EM2815" t="e">
        <v>#REF!</v>
      </c>
      <c r="EN2815" t="e">
        <v>#REF!</v>
      </c>
      <c r="EP2815" t="e">
        <f t="shared" si="165"/>
        <v>#REF!</v>
      </c>
      <c r="EQ2815" t="e">
        <f t="shared" si="166"/>
        <v>#REF!</v>
      </c>
      <c r="ER2815" t="e">
        <f t="shared" si="167"/>
        <v>#REF!</v>
      </c>
    </row>
    <row r="2816" spans="142:148" x14ac:dyDescent="0.25">
      <c r="EL2816">
        <v>2809</v>
      </c>
      <c r="EM2816" t="e">
        <v>#REF!</v>
      </c>
      <c r="EN2816" t="e">
        <v>#REF!</v>
      </c>
      <c r="EP2816" t="e">
        <f t="shared" si="165"/>
        <v>#REF!</v>
      </c>
      <c r="EQ2816" t="e">
        <f t="shared" si="166"/>
        <v>#REF!</v>
      </c>
      <c r="ER2816" t="e">
        <f t="shared" si="167"/>
        <v>#REF!</v>
      </c>
    </row>
    <row r="2817" spans="142:148" x14ac:dyDescent="0.25">
      <c r="EL2817">
        <v>2810</v>
      </c>
      <c r="EM2817" t="e">
        <v>#REF!</v>
      </c>
      <c r="EN2817" t="e">
        <v>#REF!</v>
      </c>
      <c r="EP2817" t="e">
        <f t="shared" si="165"/>
        <v>#REF!</v>
      </c>
      <c r="EQ2817" t="e">
        <f t="shared" si="166"/>
        <v>#REF!</v>
      </c>
      <c r="ER2817" t="e">
        <f t="shared" si="167"/>
        <v>#REF!</v>
      </c>
    </row>
    <row r="2818" spans="142:148" x14ac:dyDescent="0.25">
      <c r="EL2818">
        <v>2811</v>
      </c>
      <c r="EM2818" t="e">
        <v>#REF!</v>
      </c>
      <c r="EN2818" t="e">
        <v>#REF!</v>
      </c>
      <c r="EP2818" t="e">
        <f t="shared" si="165"/>
        <v>#REF!</v>
      </c>
      <c r="EQ2818" t="e">
        <f t="shared" si="166"/>
        <v>#REF!</v>
      </c>
      <c r="ER2818" t="e">
        <f t="shared" si="167"/>
        <v>#REF!</v>
      </c>
    </row>
    <row r="2819" spans="142:148" x14ac:dyDescent="0.25">
      <c r="EL2819">
        <v>2812</v>
      </c>
      <c r="EM2819" t="e">
        <v>#REF!</v>
      </c>
      <c r="EN2819" t="e">
        <v>#REF!</v>
      </c>
      <c r="EP2819" t="e">
        <f t="shared" si="165"/>
        <v>#REF!</v>
      </c>
      <c r="EQ2819" t="e">
        <f t="shared" si="166"/>
        <v>#REF!</v>
      </c>
      <c r="ER2819" t="e">
        <f t="shared" si="167"/>
        <v>#REF!</v>
      </c>
    </row>
    <row r="2820" spans="142:148" x14ac:dyDescent="0.25">
      <c r="EL2820">
        <v>2813</v>
      </c>
      <c r="EM2820" t="e">
        <v>#REF!</v>
      </c>
      <c r="EN2820" t="e">
        <v>#REF!</v>
      </c>
      <c r="EP2820" t="e">
        <f t="shared" si="165"/>
        <v>#REF!</v>
      </c>
      <c r="EQ2820" t="e">
        <f t="shared" si="166"/>
        <v>#REF!</v>
      </c>
      <c r="ER2820" t="e">
        <f t="shared" si="167"/>
        <v>#REF!</v>
      </c>
    </row>
    <row r="2821" spans="142:148" x14ac:dyDescent="0.25">
      <c r="EL2821">
        <v>2814</v>
      </c>
      <c r="EM2821" t="e">
        <v>#REF!</v>
      </c>
      <c r="EN2821" t="e">
        <v>#REF!</v>
      </c>
      <c r="EP2821" t="e">
        <f t="shared" si="165"/>
        <v>#REF!</v>
      </c>
      <c r="EQ2821" t="e">
        <f t="shared" si="166"/>
        <v>#REF!</v>
      </c>
      <c r="ER2821" t="e">
        <f t="shared" si="167"/>
        <v>#REF!</v>
      </c>
    </row>
    <row r="2822" spans="142:148" x14ac:dyDescent="0.25">
      <c r="EL2822">
        <v>2815</v>
      </c>
      <c r="EM2822" t="e">
        <v>#REF!</v>
      </c>
      <c r="EN2822" t="e">
        <v>#REF!</v>
      </c>
      <c r="EP2822" t="e">
        <f t="shared" si="165"/>
        <v>#REF!</v>
      </c>
      <c r="EQ2822" t="e">
        <f t="shared" si="166"/>
        <v>#REF!</v>
      </c>
      <c r="ER2822" t="e">
        <f t="shared" si="167"/>
        <v>#REF!</v>
      </c>
    </row>
    <row r="2823" spans="142:148" x14ac:dyDescent="0.25">
      <c r="EL2823">
        <v>2816</v>
      </c>
      <c r="EM2823" t="e">
        <v>#REF!</v>
      </c>
      <c r="EN2823" t="e">
        <v>#REF!</v>
      </c>
      <c r="EP2823" t="e">
        <f t="shared" si="165"/>
        <v>#REF!</v>
      </c>
      <c r="EQ2823" t="e">
        <f t="shared" si="166"/>
        <v>#REF!</v>
      </c>
      <c r="ER2823" t="e">
        <f t="shared" si="167"/>
        <v>#REF!</v>
      </c>
    </row>
    <row r="2824" spans="142:148" x14ac:dyDescent="0.25">
      <c r="EL2824">
        <v>2817</v>
      </c>
      <c r="EM2824" t="e">
        <v>#REF!</v>
      </c>
      <c r="EN2824" t="e">
        <v>#REF!</v>
      </c>
      <c r="EP2824" t="e">
        <f t="shared" si="165"/>
        <v>#REF!</v>
      </c>
      <c r="EQ2824" t="e">
        <f t="shared" si="166"/>
        <v>#REF!</v>
      </c>
      <c r="ER2824" t="e">
        <f t="shared" si="167"/>
        <v>#REF!</v>
      </c>
    </row>
    <row r="2825" spans="142:148" x14ac:dyDescent="0.25">
      <c r="EL2825">
        <v>2818</v>
      </c>
      <c r="EM2825" t="e">
        <v>#REF!</v>
      </c>
      <c r="EN2825" t="e">
        <v>#REF!</v>
      </c>
      <c r="EP2825" t="e">
        <f t="shared" si="165"/>
        <v>#REF!</v>
      </c>
      <c r="EQ2825" t="e">
        <f t="shared" si="166"/>
        <v>#REF!</v>
      </c>
      <c r="ER2825" t="e">
        <f t="shared" si="167"/>
        <v>#REF!</v>
      </c>
    </row>
    <row r="2826" spans="142:148" x14ac:dyDescent="0.25">
      <c r="EL2826">
        <v>2819</v>
      </c>
      <c r="EM2826" t="e">
        <v>#REF!</v>
      </c>
      <c r="EN2826" t="e">
        <v>#REF!</v>
      </c>
      <c r="EP2826" t="e">
        <f t="shared" si="165"/>
        <v>#REF!</v>
      </c>
      <c r="EQ2826" t="e">
        <f t="shared" si="166"/>
        <v>#REF!</v>
      </c>
      <c r="ER2826" t="e">
        <f t="shared" si="167"/>
        <v>#REF!</v>
      </c>
    </row>
    <row r="2827" spans="142:148" x14ac:dyDescent="0.25">
      <c r="EL2827">
        <v>2820</v>
      </c>
      <c r="EM2827" t="e">
        <v>#REF!</v>
      </c>
      <c r="EN2827" t="e">
        <v>#REF!</v>
      </c>
      <c r="EP2827" t="e">
        <f t="shared" si="165"/>
        <v>#REF!</v>
      </c>
      <c r="EQ2827" t="e">
        <f t="shared" si="166"/>
        <v>#REF!</v>
      </c>
      <c r="ER2827" t="e">
        <f t="shared" si="167"/>
        <v>#REF!</v>
      </c>
    </row>
    <row r="2828" spans="142:148" x14ac:dyDescent="0.25">
      <c r="EL2828">
        <v>2821</v>
      </c>
      <c r="EM2828" t="e">
        <v>#REF!</v>
      </c>
      <c r="EN2828" t="e">
        <v>#REF!</v>
      </c>
      <c r="EP2828" t="e">
        <f t="shared" si="165"/>
        <v>#REF!</v>
      </c>
      <c r="EQ2828" t="e">
        <f t="shared" si="166"/>
        <v>#REF!</v>
      </c>
      <c r="ER2828" t="e">
        <f t="shared" si="167"/>
        <v>#REF!</v>
      </c>
    </row>
    <row r="2829" spans="142:148" x14ac:dyDescent="0.25">
      <c r="EL2829">
        <v>2822</v>
      </c>
      <c r="EM2829" t="e">
        <v>#REF!</v>
      </c>
      <c r="EN2829" t="e">
        <v>#REF!</v>
      </c>
      <c r="EP2829" t="e">
        <f t="shared" si="165"/>
        <v>#REF!</v>
      </c>
      <c r="EQ2829" t="e">
        <f t="shared" si="166"/>
        <v>#REF!</v>
      </c>
      <c r="ER2829" t="e">
        <f t="shared" si="167"/>
        <v>#REF!</v>
      </c>
    </row>
    <row r="2830" spans="142:148" x14ac:dyDescent="0.25">
      <c r="EL2830">
        <v>2823</v>
      </c>
      <c r="EM2830" t="e">
        <v>#REF!</v>
      </c>
      <c r="EN2830" t="e">
        <v>#REF!</v>
      </c>
      <c r="EP2830" t="e">
        <f t="shared" si="165"/>
        <v>#REF!</v>
      </c>
      <c r="EQ2830" t="e">
        <f t="shared" si="166"/>
        <v>#REF!</v>
      </c>
      <c r="ER2830" t="e">
        <f t="shared" si="167"/>
        <v>#REF!</v>
      </c>
    </row>
    <row r="2831" spans="142:148" x14ac:dyDescent="0.25">
      <c r="EL2831">
        <v>2824</v>
      </c>
      <c r="EM2831" t="e">
        <v>#REF!</v>
      </c>
      <c r="EN2831" t="e">
        <v>#REF!</v>
      </c>
      <c r="EP2831" t="e">
        <f t="shared" si="165"/>
        <v>#REF!</v>
      </c>
      <c r="EQ2831" t="e">
        <f t="shared" si="166"/>
        <v>#REF!</v>
      </c>
      <c r="ER2831" t="e">
        <f t="shared" si="167"/>
        <v>#REF!</v>
      </c>
    </row>
    <row r="2832" spans="142:148" x14ac:dyDescent="0.25">
      <c r="EL2832">
        <v>2825</v>
      </c>
      <c r="EM2832" t="e">
        <v>#REF!</v>
      </c>
      <c r="EN2832" t="e">
        <v>#REF!</v>
      </c>
      <c r="EP2832" t="e">
        <f t="shared" si="165"/>
        <v>#REF!</v>
      </c>
      <c r="EQ2832" t="e">
        <f t="shared" si="166"/>
        <v>#REF!</v>
      </c>
      <c r="ER2832" t="e">
        <f t="shared" si="167"/>
        <v>#REF!</v>
      </c>
    </row>
    <row r="2833" spans="142:148" x14ac:dyDescent="0.25">
      <c r="EL2833">
        <v>2826</v>
      </c>
      <c r="EM2833" t="e">
        <v>#REF!</v>
      </c>
      <c r="EN2833" t="e">
        <v>#REF!</v>
      </c>
      <c r="EP2833" t="e">
        <f t="shared" si="165"/>
        <v>#REF!</v>
      </c>
      <c r="EQ2833" t="e">
        <f t="shared" si="166"/>
        <v>#REF!</v>
      </c>
      <c r="ER2833" t="e">
        <f t="shared" si="167"/>
        <v>#REF!</v>
      </c>
    </row>
    <row r="2834" spans="142:148" x14ac:dyDescent="0.25">
      <c r="EL2834">
        <v>2827</v>
      </c>
      <c r="EM2834" t="e">
        <v>#REF!</v>
      </c>
      <c r="EN2834" t="e">
        <v>#REF!</v>
      </c>
      <c r="EP2834" t="e">
        <f t="shared" si="165"/>
        <v>#REF!</v>
      </c>
      <c r="EQ2834" t="e">
        <f t="shared" si="166"/>
        <v>#REF!</v>
      </c>
      <c r="ER2834" t="e">
        <f t="shared" si="167"/>
        <v>#REF!</v>
      </c>
    </row>
    <row r="2835" spans="142:148" x14ac:dyDescent="0.25">
      <c r="EL2835">
        <v>2828</v>
      </c>
      <c r="EM2835" t="e">
        <v>#REF!</v>
      </c>
      <c r="EN2835" t="e">
        <v>#REF!</v>
      </c>
      <c r="EP2835" t="e">
        <f t="shared" si="165"/>
        <v>#REF!</v>
      </c>
      <c r="EQ2835" t="e">
        <f t="shared" si="166"/>
        <v>#REF!</v>
      </c>
      <c r="ER2835" t="e">
        <f t="shared" si="167"/>
        <v>#REF!</v>
      </c>
    </row>
    <row r="2836" spans="142:148" x14ac:dyDescent="0.25">
      <c r="EL2836">
        <v>2829</v>
      </c>
      <c r="EM2836" t="e">
        <v>#REF!</v>
      </c>
      <c r="EN2836" t="e">
        <v>#REF!</v>
      </c>
      <c r="EP2836" t="e">
        <f t="shared" si="165"/>
        <v>#REF!</v>
      </c>
      <c r="EQ2836" t="e">
        <f t="shared" si="166"/>
        <v>#REF!</v>
      </c>
      <c r="ER2836" t="e">
        <f t="shared" si="167"/>
        <v>#REF!</v>
      </c>
    </row>
    <row r="2837" spans="142:148" x14ac:dyDescent="0.25">
      <c r="EL2837">
        <v>2830</v>
      </c>
      <c r="EM2837" t="e">
        <v>#REF!</v>
      </c>
      <c r="EN2837" t="e">
        <v>#REF!</v>
      </c>
      <c r="EP2837" t="e">
        <f t="shared" si="165"/>
        <v>#REF!</v>
      </c>
      <c r="EQ2837" t="e">
        <f t="shared" si="166"/>
        <v>#REF!</v>
      </c>
      <c r="ER2837" t="e">
        <f t="shared" si="167"/>
        <v>#REF!</v>
      </c>
    </row>
    <row r="2838" spans="142:148" x14ac:dyDescent="0.25">
      <c r="EL2838">
        <v>2831</v>
      </c>
      <c r="EM2838" t="e">
        <v>#REF!</v>
      </c>
      <c r="EN2838" t="e">
        <v>#REF!</v>
      </c>
      <c r="EP2838" t="e">
        <f t="shared" si="165"/>
        <v>#REF!</v>
      </c>
      <c r="EQ2838" t="e">
        <f t="shared" si="166"/>
        <v>#REF!</v>
      </c>
      <c r="ER2838" t="e">
        <f t="shared" si="167"/>
        <v>#REF!</v>
      </c>
    </row>
    <row r="2839" spans="142:148" x14ac:dyDescent="0.25">
      <c r="EL2839">
        <v>2832</v>
      </c>
      <c r="EM2839" t="e">
        <v>#REF!</v>
      </c>
      <c r="EN2839" t="e">
        <v>#REF!</v>
      </c>
      <c r="EP2839" t="e">
        <f t="shared" si="165"/>
        <v>#REF!</v>
      </c>
      <c r="EQ2839" t="e">
        <f t="shared" si="166"/>
        <v>#REF!</v>
      </c>
      <c r="ER2839" t="e">
        <f t="shared" si="167"/>
        <v>#REF!</v>
      </c>
    </row>
    <row r="2840" spans="142:148" x14ac:dyDescent="0.25">
      <c r="EL2840">
        <v>2833</v>
      </c>
      <c r="EM2840" t="e">
        <v>#REF!</v>
      </c>
      <c r="EN2840" t="e">
        <v>#REF!</v>
      </c>
      <c r="EP2840" t="e">
        <f t="shared" ref="EP2840:EP2903" si="168">IF(EM2840&gt;EN2840,1,0)</f>
        <v>#REF!</v>
      </c>
      <c r="EQ2840" t="e">
        <f t="shared" ref="EQ2840:EQ2903" si="169">IF(EP2840&gt;0,0,1)</f>
        <v>#REF!</v>
      </c>
      <c r="ER2840" t="e">
        <f t="shared" ref="ER2840:ER2903" si="170">IF(EM2840&gt;EN2840,EM2840-EN2840,EN2840-EM2840)</f>
        <v>#REF!</v>
      </c>
    </row>
    <row r="2841" spans="142:148" x14ac:dyDescent="0.25">
      <c r="EL2841">
        <v>2834</v>
      </c>
      <c r="EM2841" t="e">
        <v>#REF!</v>
      </c>
      <c r="EN2841" t="e">
        <v>#REF!</v>
      </c>
      <c r="EP2841" t="e">
        <f t="shared" si="168"/>
        <v>#REF!</v>
      </c>
      <c r="EQ2841" t="e">
        <f t="shared" si="169"/>
        <v>#REF!</v>
      </c>
      <c r="ER2841" t="e">
        <f t="shared" si="170"/>
        <v>#REF!</v>
      </c>
    </row>
    <row r="2842" spans="142:148" x14ac:dyDescent="0.25">
      <c r="EL2842">
        <v>2835</v>
      </c>
      <c r="EM2842" t="e">
        <v>#REF!</v>
      </c>
      <c r="EN2842" t="e">
        <v>#REF!</v>
      </c>
      <c r="EP2842" t="e">
        <f t="shared" si="168"/>
        <v>#REF!</v>
      </c>
      <c r="EQ2842" t="e">
        <f t="shared" si="169"/>
        <v>#REF!</v>
      </c>
      <c r="ER2842" t="e">
        <f t="shared" si="170"/>
        <v>#REF!</v>
      </c>
    </row>
    <row r="2843" spans="142:148" x14ac:dyDescent="0.25">
      <c r="EL2843">
        <v>2836</v>
      </c>
      <c r="EM2843" t="e">
        <v>#REF!</v>
      </c>
      <c r="EN2843" t="e">
        <v>#REF!</v>
      </c>
      <c r="EP2843" t="e">
        <f t="shared" si="168"/>
        <v>#REF!</v>
      </c>
      <c r="EQ2843" t="e">
        <f t="shared" si="169"/>
        <v>#REF!</v>
      </c>
      <c r="ER2843" t="e">
        <f t="shared" si="170"/>
        <v>#REF!</v>
      </c>
    </row>
    <row r="2844" spans="142:148" x14ac:dyDescent="0.25">
      <c r="EL2844">
        <v>2837</v>
      </c>
      <c r="EM2844" t="e">
        <v>#REF!</v>
      </c>
      <c r="EN2844" t="e">
        <v>#REF!</v>
      </c>
      <c r="EP2844" t="e">
        <f t="shared" si="168"/>
        <v>#REF!</v>
      </c>
      <c r="EQ2844" t="e">
        <f t="shared" si="169"/>
        <v>#REF!</v>
      </c>
      <c r="ER2844" t="e">
        <f t="shared" si="170"/>
        <v>#REF!</v>
      </c>
    </row>
    <row r="2845" spans="142:148" x14ac:dyDescent="0.25">
      <c r="EL2845">
        <v>2838</v>
      </c>
      <c r="EM2845" t="e">
        <v>#REF!</v>
      </c>
      <c r="EN2845" t="e">
        <v>#REF!</v>
      </c>
      <c r="EP2845" t="e">
        <f t="shared" si="168"/>
        <v>#REF!</v>
      </c>
      <c r="EQ2845" t="e">
        <f t="shared" si="169"/>
        <v>#REF!</v>
      </c>
      <c r="ER2845" t="e">
        <f t="shared" si="170"/>
        <v>#REF!</v>
      </c>
    </row>
    <row r="2846" spans="142:148" x14ac:dyDescent="0.25">
      <c r="EL2846">
        <v>2839</v>
      </c>
      <c r="EM2846" t="e">
        <v>#REF!</v>
      </c>
      <c r="EN2846" t="e">
        <v>#REF!</v>
      </c>
      <c r="EP2846" t="e">
        <f t="shared" si="168"/>
        <v>#REF!</v>
      </c>
      <c r="EQ2846" t="e">
        <f t="shared" si="169"/>
        <v>#REF!</v>
      </c>
      <c r="ER2846" t="e">
        <f t="shared" si="170"/>
        <v>#REF!</v>
      </c>
    </row>
    <row r="2847" spans="142:148" x14ac:dyDescent="0.25">
      <c r="EL2847">
        <v>2840</v>
      </c>
      <c r="EM2847" t="e">
        <v>#REF!</v>
      </c>
      <c r="EN2847" t="e">
        <v>#REF!</v>
      </c>
      <c r="EP2847" t="e">
        <f t="shared" si="168"/>
        <v>#REF!</v>
      </c>
      <c r="EQ2847" t="e">
        <f t="shared" si="169"/>
        <v>#REF!</v>
      </c>
      <c r="ER2847" t="e">
        <f t="shared" si="170"/>
        <v>#REF!</v>
      </c>
    </row>
    <row r="2848" spans="142:148" x14ac:dyDescent="0.25">
      <c r="EL2848">
        <v>2841</v>
      </c>
      <c r="EM2848" t="e">
        <v>#REF!</v>
      </c>
      <c r="EN2848" t="e">
        <v>#REF!</v>
      </c>
      <c r="EP2848" t="e">
        <f t="shared" si="168"/>
        <v>#REF!</v>
      </c>
      <c r="EQ2848" t="e">
        <f t="shared" si="169"/>
        <v>#REF!</v>
      </c>
      <c r="ER2848" t="e">
        <f t="shared" si="170"/>
        <v>#REF!</v>
      </c>
    </row>
    <row r="2849" spans="142:148" x14ac:dyDescent="0.25">
      <c r="EL2849">
        <v>2842</v>
      </c>
      <c r="EM2849" t="e">
        <v>#REF!</v>
      </c>
      <c r="EN2849" t="e">
        <v>#REF!</v>
      </c>
      <c r="EP2849" t="e">
        <f t="shared" si="168"/>
        <v>#REF!</v>
      </c>
      <c r="EQ2849" t="e">
        <f t="shared" si="169"/>
        <v>#REF!</v>
      </c>
      <c r="ER2849" t="e">
        <f t="shared" si="170"/>
        <v>#REF!</v>
      </c>
    </row>
    <row r="2850" spans="142:148" x14ac:dyDescent="0.25">
      <c r="EL2850">
        <v>2843</v>
      </c>
      <c r="EM2850" t="e">
        <v>#REF!</v>
      </c>
      <c r="EN2850" t="e">
        <v>#REF!</v>
      </c>
      <c r="EP2850" t="e">
        <f t="shared" si="168"/>
        <v>#REF!</v>
      </c>
      <c r="EQ2850" t="e">
        <f t="shared" si="169"/>
        <v>#REF!</v>
      </c>
      <c r="ER2850" t="e">
        <f t="shared" si="170"/>
        <v>#REF!</v>
      </c>
    </row>
    <row r="2851" spans="142:148" x14ac:dyDescent="0.25">
      <c r="EL2851">
        <v>2844</v>
      </c>
      <c r="EM2851" t="e">
        <v>#REF!</v>
      </c>
      <c r="EN2851" t="e">
        <v>#REF!</v>
      </c>
      <c r="EP2851" t="e">
        <f t="shared" si="168"/>
        <v>#REF!</v>
      </c>
      <c r="EQ2851" t="e">
        <f t="shared" si="169"/>
        <v>#REF!</v>
      </c>
      <c r="ER2851" t="e">
        <f t="shared" si="170"/>
        <v>#REF!</v>
      </c>
    </row>
    <row r="2852" spans="142:148" x14ac:dyDescent="0.25">
      <c r="EL2852">
        <v>2845</v>
      </c>
      <c r="EM2852" t="e">
        <v>#REF!</v>
      </c>
      <c r="EN2852" t="e">
        <v>#REF!</v>
      </c>
      <c r="EP2852" t="e">
        <f t="shared" si="168"/>
        <v>#REF!</v>
      </c>
      <c r="EQ2852" t="e">
        <f t="shared" si="169"/>
        <v>#REF!</v>
      </c>
      <c r="ER2852" t="e">
        <f t="shared" si="170"/>
        <v>#REF!</v>
      </c>
    </row>
    <row r="2853" spans="142:148" x14ac:dyDescent="0.25">
      <c r="EL2853">
        <v>2846</v>
      </c>
      <c r="EM2853" t="e">
        <v>#REF!</v>
      </c>
      <c r="EN2853" t="e">
        <v>#REF!</v>
      </c>
      <c r="EP2853" t="e">
        <f t="shared" si="168"/>
        <v>#REF!</v>
      </c>
      <c r="EQ2853" t="e">
        <f t="shared" si="169"/>
        <v>#REF!</v>
      </c>
      <c r="ER2853" t="e">
        <f t="shared" si="170"/>
        <v>#REF!</v>
      </c>
    </row>
    <row r="2854" spans="142:148" x14ac:dyDescent="0.25">
      <c r="EL2854">
        <v>2847</v>
      </c>
      <c r="EM2854" t="e">
        <v>#REF!</v>
      </c>
      <c r="EN2854" t="e">
        <v>#REF!</v>
      </c>
      <c r="EP2854" t="e">
        <f t="shared" si="168"/>
        <v>#REF!</v>
      </c>
      <c r="EQ2854" t="e">
        <f t="shared" si="169"/>
        <v>#REF!</v>
      </c>
      <c r="ER2854" t="e">
        <f t="shared" si="170"/>
        <v>#REF!</v>
      </c>
    </row>
    <row r="2855" spans="142:148" x14ac:dyDescent="0.25">
      <c r="EL2855">
        <v>2848</v>
      </c>
      <c r="EM2855" t="e">
        <v>#REF!</v>
      </c>
      <c r="EN2855" t="e">
        <v>#REF!</v>
      </c>
      <c r="EP2855" t="e">
        <f t="shared" si="168"/>
        <v>#REF!</v>
      </c>
      <c r="EQ2855" t="e">
        <f t="shared" si="169"/>
        <v>#REF!</v>
      </c>
      <c r="ER2855" t="e">
        <f t="shared" si="170"/>
        <v>#REF!</v>
      </c>
    </row>
    <row r="2856" spans="142:148" x14ac:dyDescent="0.25">
      <c r="EL2856">
        <v>2849</v>
      </c>
      <c r="EM2856" t="e">
        <v>#REF!</v>
      </c>
      <c r="EN2856" t="e">
        <v>#REF!</v>
      </c>
      <c r="EP2856" t="e">
        <f t="shared" si="168"/>
        <v>#REF!</v>
      </c>
      <c r="EQ2856" t="e">
        <f t="shared" si="169"/>
        <v>#REF!</v>
      </c>
      <c r="ER2856" t="e">
        <f t="shared" si="170"/>
        <v>#REF!</v>
      </c>
    </row>
    <row r="2857" spans="142:148" x14ac:dyDescent="0.25">
      <c r="EL2857">
        <v>2850</v>
      </c>
      <c r="EM2857" t="e">
        <v>#REF!</v>
      </c>
      <c r="EN2857" t="e">
        <v>#REF!</v>
      </c>
      <c r="EP2857" t="e">
        <f t="shared" si="168"/>
        <v>#REF!</v>
      </c>
      <c r="EQ2857" t="e">
        <f t="shared" si="169"/>
        <v>#REF!</v>
      </c>
      <c r="ER2857" t="e">
        <f t="shared" si="170"/>
        <v>#REF!</v>
      </c>
    </row>
    <row r="2858" spans="142:148" x14ac:dyDescent="0.25">
      <c r="EL2858">
        <v>2851</v>
      </c>
      <c r="EM2858" t="e">
        <v>#REF!</v>
      </c>
      <c r="EN2858" t="e">
        <v>#REF!</v>
      </c>
      <c r="EP2858" t="e">
        <f t="shared" si="168"/>
        <v>#REF!</v>
      </c>
      <c r="EQ2858" t="e">
        <f t="shared" si="169"/>
        <v>#REF!</v>
      </c>
      <c r="ER2858" t="e">
        <f t="shared" si="170"/>
        <v>#REF!</v>
      </c>
    </row>
    <row r="2859" spans="142:148" x14ac:dyDescent="0.25">
      <c r="EL2859">
        <v>2852</v>
      </c>
      <c r="EM2859" t="e">
        <v>#REF!</v>
      </c>
      <c r="EN2859" t="e">
        <v>#REF!</v>
      </c>
      <c r="EP2859" t="e">
        <f t="shared" si="168"/>
        <v>#REF!</v>
      </c>
      <c r="EQ2859" t="e">
        <f t="shared" si="169"/>
        <v>#REF!</v>
      </c>
      <c r="ER2859" t="e">
        <f t="shared" si="170"/>
        <v>#REF!</v>
      </c>
    </row>
    <row r="2860" spans="142:148" x14ac:dyDescent="0.25">
      <c r="EL2860">
        <v>2853</v>
      </c>
      <c r="EM2860" t="e">
        <v>#REF!</v>
      </c>
      <c r="EN2860" t="e">
        <v>#REF!</v>
      </c>
      <c r="EP2860" t="e">
        <f t="shared" si="168"/>
        <v>#REF!</v>
      </c>
      <c r="EQ2860" t="e">
        <f t="shared" si="169"/>
        <v>#REF!</v>
      </c>
      <c r="ER2860" t="e">
        <f t="shared" si="170"/>
        <v>#REF!</v>
      </c>
    </row>
    <row r="2861" spans="142:148" x14ac:dyDescent="0.25">
      <c r="EL2861">
        <v>2854</v>
      </c>
      <c r="EM2861" t="e">
        <v>#REF!</v>
      </c>
      <c r="EN2861" t="e">
        <v>#REF!</v>
      </c>
      <c r="EP2861" t="e">
        <f t="shared" si="168"/>
        <v>#REF!</v>
      </c>
      <c r="EQ2861" t="e">
        <f t="shared" si="169"/>
        <v>#REF!</v>
      </c>
      <c r="ER2861" t="e">
        <f t="shared" si="170"/>
        <v>#REF!</v>
      </c>
    </row>
    <row r="2862" spans="142:148" x14ac:dyDescent="0.25">
      <c r="EL2862">
        <v>2855</v>
      </c>
      <c r="EM2862" t="e">
        <v>#REF!</v>
      </c>
      <c r="EN2862" t="e">
        <v>#REF!</v>
      </c>
      <c r="EP2862" t="e">
        <f t="shared" si="168"/>
        <v>#REF!</v>
      </c>
      <c r="EQ2862" t="e">
        <f t="shared" si="169"/>
        <v>#REF!</v>
      </c>
      <c r="ER2862" t="e">
        <f t="shared" si="170"/>
        <v>#REF!</v>
      </c>
    </row>
    <row r="2863" spans="142:148" x14ac:dyDescent="0.25">
      <c r="EL2863">
        <v>2856</v>
      </c>
      <c r="EM2863" t="e">
        <v>#REF!</v>
      </c>
      <c r="EN2863" t="e">
        <v>#REF!</v>
      </c>
      <c r="EP2863" t="e">
        <f t="shared" si="168"/>
        <v>#REF!</v>
      </c>
      <c r="EQ2863" t="e">
        <f t="shared" si="169"/>
        <v>#REF!</v>
      </c>
      <c r="ER2863" t="e">
        <f t="shared" si="170"/>
        <v>#REF!</v>
      </c>
    </row>
    <row r="2864" spans="142:148" x14ac:dyDescent="0.25">
      <c r="EL2864">
        <v>2857</v>
      </c>
      <c r="EM2864" t="e">
        <v>#REF!</v>
      </c>
      <c r="EN2864" t="e">
        <v>#REF!</v>
      </c>
      <c r="EP2864" t="e">
        <f t="shared" si="168"/>
        <v>#REF!</v>
      </c>
      <c r="EQ2864" t="e">
        <f t="shared" si="169"/>
        <v>#REF!</v>
      </c>
      <c r="ER2864" t="e">
        <f t="shared" si="170"/>
        <v>#REF!</v>
      </c>
    </row>
    <row r="2865" spans="142:148" x14ac:dyDescent="0.25">
      <c r="EL2865">
        <v>2858</v>
      </c>
      <c r="EM2865" t="e">
        <v>#REF!</v>
      </c>
      <c r="EN2865" t="e">
        <v>#REF!</v>
      </c>
      <c r="EP2865" t="e">
        <f t="shared" si="168"/>
        <v>#REF!</v>
      </c>
      <c r="EQ2865" t="e">
        <f t="shared" si="169"/>
        <v>#REF!</v>
      </c>
      <c r="ER2865" t="e">
        <f t="shared" si="170"/>
        <v>#REF!</v>
      </c>
    </row>
    <row r="2866" spans="142:148" x14ac:dyDescent="0.25">
      <c r="EL2866">
        <v>2859</v>
      </c>
      <c r="EM2866" t="e">
        <v>#REF!</v>
      </c>
      <c r="EN2866" t="e">
        <v>#REF!</v>
      </c>
      <c r="EP2866" t="e">
        <f t="shared" si="168"/>
        <v>#REF!</v>
      </c>
      <c r="EQ2866" t="e">
        <f t="shared" si="169"/>
        <v>#REF!</v>
      </c>
      <c r="ER2866" t="e">
        <f t="shared" si="170"/>
        <v>#REF!</v>
      </c>
    </row>
    <row r="2867" spans="142:148" x14ac:dyDescent="0.25">
      <c r="EL2867">
        <v>2860</v>
      </c>
      <c r="EM2867" t="e">
        <v>#REF!</v>
      </c>
      <c r="EN2867" t="e">
        <v>#REF!</v>
      </c>
      <c r="EP2867" t="e">
        <f t="shared" si="168"/>
        <v>#REF!</v>
      </c>
      <c r="EQ2867" t="e">
        <f t="shared" si="169"/>
        <v>#REF!</v>
      </c>
      <c r="ER2867" t="e">
        <f t="shared" si="170"/>
        <v>#REF!</v>
      </c>
    </row>
    <row r="2868" spans="142:148" x14ac:dyDescent="0.25">
      <c r="EL2868">
        <v>2861</v>
      </c>
      <c r="EM2868" t="e">
        <v>#REF!</v>
      </c>
      <c r="EN2868" t="e">
        <v>#REF!</v>
      </c>
      <c r="EP2868" t="e">
        <f t="shared" si="168"/>
        <v>#REF!</v>
      </c>
      <c r="EQ2868" t="e">
        <f t="shared" si="169"/>
        <v>#REF!</v>
      </c>
      <c r="ER2868" t="e">
        <f t="shared" si="170"/>
        <v>#REF!</v>
      </c>
    </row>
    <row r="2869" spans="142:148" x14ac:dyDescent="0.25">
      <c r="EL2869">
        <v>2862</v>
      </c>
      <c r="EM2869" t="e">
        <v>#REF!</v>
      </c>
      <c r="EN2869" t="e">
        <v>#REF!</v>
      </c>
      <c r="EP2869" t="e">
        <f t="shared" si="168"/>
        <v>#REF!</v>
      </c>
      <c r="EQ2869" t="e">
        <f t="shared" si="169"/>
        <v>#REF!</v>
      </c>
      <c r="ER2869" t="e">
        <f t="shared" si="170"/>
        <v>#REF!</v>
      </c>
    </row>
    <row r="2870" spans="142:148" x14ac:dyDescent="0.25">
      <c r="EL2870">
        <v>2863</v>
      </c>
      <c r="EM2870" t="e">
        <v>#REF!</v>
      </c>
      <c r="EN2870" t="e">
        <v>#REF!</v>
      </c>
      <c r="EP2870" t="e">
        <f t="shared" si="168"/>
        <v>#REF!</v>
      </c>
      <c r="EQ2870" t="e">
        <f t="shared" si="169"/>
        <v>#REF!</v>
      </c>
      <c r="ER2870" t="e">
        <f t="shared" si="170"/>
        <v>#REF!</v>
      </c>
    </row>
    <row r="2871" spans="142:148" x14ac:dyDescent="0.25">
      <c r="EL2871">
        <v>2864</v>
      </c>
      <c r="EM2871" t="e">
        <v>#REF!</v>
      </c>
      <c r="EN2871" t="e">
        <v>#REF!</v>
      </c>
      <c r="EP2871" t="e">
        <f t="shared" si="168"/>
        <v>#REF!</v>
      </c>
      <c r="EQ2871" t="e">
        <f t="shared" si="169"/>
        <v>#REF!</v>
      </c>
      <c r="ER2871" t="e">
        <f t="shared" si="170"/>
        <v>#REF!</v>
      </c>
    </row>
    <row r="2872" spans="142:148" x14ac:dyDescent="0.25">
      <c r="EL2872">
        <v>2865</v>
      </c>
      <c r="EM2872" t="e">
        <v>#REF!</v>
      </c>
      <c r="EN2872" t="e">
        <v>#REF!</v>
      </c>
      <c r="EP2872" t="e">
        <f t="shared" si="168"/>
        <v>#REF!</v>
      </c>
      <c r="EQ2872" t="e">
        <f t="shared" si="169"/>
        <v>#REF!</v>
      </c>
      <c r="ER2872" t="e">
        <f t="shared" si="170"/>
        <v>#REF!</v>
      </c>
    </row>
    <row r="2873" spans="142:148" x14ac:dyDescent="0.25">
      <c r="EL2873">
        <v>2866</v>
      </c>
      <c r="EM2873" t="e">
        <v>#REF!</v>
      </c>
      <c r="EN2873" t="e">
        <v>#REF!</v>
      </c>
      <c r="EP2873" t="e">
        <f t="shared" si="168"/>
        <v>#REF!</v>
      </c>
      <c r="EQ2873" t="e">
        <f t="shared" si="169"/>
        <v>#REF!</v>
      </c>
      <c r="ER2873" t="e">
        <f t="shared" si="170"/>
        <v>#REF!</v>
      </c>
    </row>
    <row r="2874" spans="142:148" x14ac:dyDescent="0.25">
      <c r="EL2874">
        <v>2867</v>
      </c>
      <c r="EM2874" t="e">
        <v>#REF!</v>
      </c>
      <c r="EN2874" t="e">
        <v>#REF!</v>
      </c>
      <c r="EP2874" t="e">
        <f t="shared" si="168"/>
        <v>#REF!</v>
      </c>
      <c r="EQ2874" t="e">
        <f t="shared" si="169"/>
        <v>#REF!</v>
      </c>
      <c r="ER2874" t="e">
        <f t="shared" si="170"/>
        <v>#REF!</v>
      </c>
    </row>
    <row r="2875" spans="142:148" x14ac:dyDescent="0.25">
      <c r="EL2875">
        <v>2868</v>
      </c>
      <c r="EM2875" t="e">
        <v>#REF!</v>
      </c>
      <c r="EN2875" t="e">
        <v>#REF!</v>
      </c>
      <c r="EP2875" t="e">
        <f t="shared" si="168"/>
        <v>#REF!</v>
      </c>
      <c r="EQ2875" t="e">
        <f t="shared" si="169"/>
        <v>#REF!</v>
      </c>
      <c r="ER2875" t="e">
        <f t="shared" si="170"/>
        <v>#REF!</v>
      </c>
    </row>
    <row r="2876" spans="142:148" x14ac:dyDescent="0.25">
      <c r="EL2876">
        <v>2869</v>
      </c>
      <c r="EM2876" t="e">
        <v>#REF!</v>
      </c>
      <c r="EN2876" t="e">
        <v>#REF!</v>
      </c>
      <c r="EP2876" t="e">
        <f t="shared" si="168"/>
        <v>#REF!</v>
      </c>
      <c r="EQ2876" t="e">
        <f t="shared" si="169"/>
        <v>#REF!</v>
      </c>
      <c r="ER2876" t="e">
        <f t="shared" si="170"/>
        <v>#REF!</v>
      </c>
    </row>
    <row r="2877" spans="142:148" x14ac:dyDescent="0.25">
      <c r="EL2877">
        <v>2870</v>
      </c>
      <c r="EM2877" t="e">
        <v>#REF!</v>
      </c>
      <c r="EN2877" t="e">
        <v>#REF!</v>
      </c>
      <c r="EP2877" t="e">
        <f t="shared" si="168"/>
        <v>#REF!</v>
      </c>
      <c r="EQ2877" t="e">
        <f t="shared" si="169"/>
        <v>#REF!</v>
      </c>
      <c r="ER2877" t="e">
        <f t="shared" si="170"/>
        <v>#REF!</v>
      </c>
    </row>
    <row r="2878" spans="142:148" x14ac:dyDescent="0.25">
      <c r="EL2878">
        <v>2871</v>
      </c>
      <c r="EM2878" t="e">
        <v>#REF!</v>
      </c>
      <c r="EN2878" t="e">
        <v>#REF!</v>
      </c>
      <c r="EP2878" t="e">
        <f t="shared" si="168"/>
        <v>#REF!</v>
      </c>
      <c r="EQ2878" t="e">
        <f t="shared" si="169"/>
        <v>#REF!</v>
      </c>
      <c r="ER2878" t="e">
        <f t="shared" si="170"/>
        <v>#REF!</v>
      </c>
    </row>
    <row r="2879" spans="142:148" x14ac:dyDescent="0.25">
      <c r="EL2879">
        <v>2872</v>
      </c>
      <c r="EM2879" t="e">
        <v>#REF!</v>
      </c>
      <c r="EN2879" t="e">
        <v>#REF!</v>
      </c>
      <c r="EP2879" t="e">
        <f t="shared" si="168"/>
        <v>#REF!</v>
      </c>
      <c r="EQ2879" t="e">
        <f t="shared" si="169"/>
        <v>#REF!</v>
      </c>
      <c r="ER2879" t="e">
        <f t="shared" si="170"/>
        <v>#REF!</v>
      </c>
    </row>
    <row r="2880" spans="142:148" x14ac:dyDescent="0.25">
      <c r="EL2880">
        <v>2873</v>
      </c>
      <c r="EM2880" t="e">
        <v>#REF!</v>
      </c>
      <c r="EN2880" t="e">
        <v>#REF!</v>
      </c>
      <c r="EP2880" t="e">
        <f t="shared" si="168"/>
        <v>#REF!</v>
      </c>
      <c r="EQ2880" t="e">
        <f t="shared" si="169"/>
        <v>#REF!</v>
      </c>
      <c r="ER2880" t="e">
        <f t="shared" si="170"/>
        <v>#REF!</v>
      </c>
    </row>
    <row r="2881" spans="142:148" x14ac:dyDescent="0.25">
      <c r="EL2881">
        <v>2874</v>
      </c>
      <c r="EM2881" t="e">
        <v>#REF!</v>
      </c>
      <c r="EN2881" t="e">
        <v>#REF!</v>
      </c>
      <c r="EP2881" t="e">
        <f t="shared" si="168"/>
        <v>#REF!</v>
      </c>
      <c r="EQ2881" t="e">
        <f t="shared" si="169"/>
        <v>#REF!</v>
      </c>
      <c r="ER2881" t="e">
        <f t="shared" si="170"/>
        <v>#REF!</v>
      </c>
    </row>
    <row r="2882" spans="142:148" x14ac:dyDescent="0.25">
      <c r="EL2882">
        <v>2875</v>
      </c>
      <c r="EM2882" t="e">
        <v>#REF!</v>
      </c>
      <c r="EN2882" t="e">
        <v>#REF!</v>
      </c>
      <c r="EP2882" t="e">
        <f t="shared" si="168"/>
        <v>#REF!</v>
      </c>
      <c r="EQ2882" t="e">
        <f t="shared" si="169"/>
        <v>#REF!</v>
      </c>
      <c r="ER2882" t="e">
        <f t="shared" si="170"/>
        <v>#REF!</v>
      </c>
    </row>
    <row r="2883" spans="142:148" x14ac:dyDescent="0.25">
      <c r="EL2883">
        <v>2876</v>
      </c>
      <c r="EM2883" t="e">
        <v>#REF!</v>
      </c>
      <c r="EN2883" t="e">
        <v>#REF!</v>
      </c>
      <c r="EP2883" t="e">
        <f t="shared" si="168"/>
        <v>#REF!</v>
      </c>
      <c r="EQ2883" t="e">
        <f t="shared" si="169"/>
        <v>#REF!</v>
      </c>
      <c r="ER2883" t="e">
        <f t="shared" si="170"/>
        <v>#REF!</v>
      </c>
    </row>
    <row r="2884" spans="142:148" x14ac:dyDescent="0.25">
      <c r="EL2884">
        <v>2877</v>
      </c>
      <c r="EM2884" t="e">
        <v>#REF!</v>
      </c>
      <c r="EN2884" t="e">
        <v>#REF!</v>
      </c>
      <c r="EP2884" t="e">
        <f t="shared" si="168"/>
        <v>#REF!</v>
      </c>
      <c r="EQ2884" t="e">
        <f t="shared" si="169"/>
        <v>#REF!</v>
      </c>
      <c r="ER2884" t="e">
        <f t="shared" si="170"/>
        <v>#REF!</v>
      </c>
    </row>
    <row r="2885" spans="142:148" x14ac:dyDescent="0.25">
      <c r="EL2885">
        <v>2878</v>
      </c>
      <c r="EM2885" t="e">
        <v>#REF!</v>
      </c>
      <c r="EN2885" t="e">
        <v>#REF!</v>
      </c>
      <c r="EP2885" t="e">
        <f t="shared" si="168"/>
        <v>#REF!</v>
      </c>
      <c r="EQ2885" t="e">
        <f t="shared" si="169"/>
        <v>#REF!</v>
      </c>
      <c r="ER2885" t="e">
        <f t="shared" si="170"/>
        <v>#REF!</v>
      </c>
    </row>
    <row r="2886" spans="142:148" x14ac:dyDescent="0.25">
      <c r="EL2886">
        <v>2879</v>
      </c>
      <c r="EM2886" t="e">
        <v>#REF!</v>
      </c>
      <c r="EN2886" t="e">
        <v>#REF!</v>
      </c>
      <c r="EP2886" t="e">
        <f t="shared" si="168"/>
        <v>#REF!</v>
      </c>
      <c r="EQ2886" t="e">
        <f t="shared" si="169"/>
        <v>#REF!</v>
      </c>
      <c r="ER2886" t="e">
        <f t="shared" si="170"/>
        <v>#REF!</v>
      </c>
    </row>
    <row r="2887" spans="142:148" x14ac:dyDescent="0.25">
      <c r="EL2887">
        <v>2880</v>
      </c>
      <c r="EM2887" t="e">
        <v>#REF!</v>
      </c>
      <c r="EN2887" t="e">
        <v>#REF!</v>
      </c>
      <c r="EP2887" t="e">
        <f t="shared" si="168"/>
        <v>#REF!</v>
      </c>
      <c r="EQ2887" t="e">
        <f t="shared" si="169"/>
        <v>#REF!</v>
      </c>
      <c r="ER2887" t="e">
        <f t="shared" si="170"/>
        <v>#REF!</v>
      </c>
    </row>
    <row r="2888" spans="142:148" x14ac:dyDescent="0.25">
      <c r="EL2888">
        <v>2881</v>
      </c>
      <c r="EM2888" t="e">
        <v>#REF!</v>
      </c>
      <c r="EN2888" t="e">
        <v>#REF!</v>
      </c>
      <c r="EP2888" t="e">
        <f t="shared" si="168"/>
        <v>#REF!</v>
      </c>
      <c r="EQ2888" t="e">
        <f t="shared" si="169"/>
        <v>#REF!</v>
      </c>
      <c r="ER2888" t="e">
        <f t="shared" si="170"/>
        <v>#REF!</v>
      </c>
    </row>
    <row r="2889" spans="142:148" x14ac:dyDescent="0.25">
      <c r="EL2889">
        <v>2882</v>
      </c>
      <c r="EM2889" t="e">
        <v>#REF!</v>
      </c>
      <c r="EN2889" t="e">
        <v>#REF!</v>
      </c>
      <c r="EP2889" t="e">
        <f t="shared" si="168"/>
        <v>#REF!</v>
      </c>
      <c r="EQ2889" t="e">
        <f t="shared" si="169"/>
        <v>#REF!</v>
      </c>
      <c r="ER2889" t="e">
        <f t="shared" si="170"/>
        <v>#REF!</v>
      </c>
    </row>
    <row r="2890" spans="142:148" x14ac:dyDescent="0.25">
      <c r="EL2890">
        <v>2883</v>
      </c>
      <c r="EM2890" t="e">
        <v>#REF!</v>
      </c>
      <c r="EN2890" t="e">
        <v>#REF!</v>
      </c>
      <c r="EP2890" t="e">
        <f t="shared" si="168"/>
        <v>#REF!</v>
      </c>
      <c r="EQ2890" t="e">
        <f t="shared" si="169"/>
        <v>#REF!</v>
      </c>
      <c r="ER2890" t="e">
        <f t="shared" si="170"/>
        <v>#REF!</v>
      </c>
    </row>
    <row r="2891" spans="142:148" x14ac:dyDescent="0.25">
      <c r="EL2891">
        <v>2884</v>
      </c>
      <c r="EM2891" t="e">
        <v>#REF!</v>
      </c>
      <c r="EN2891" t="e">
        <v>#REF!</v>
      </c>
      <c r="EP2891" t="e">
        <f t="shared" si="168"/>
        <v>#REF!</v>
      </c>
      <c r="EQ2891" t="e">
        <f t="shared" si="169"/>
        <v>#REF!</v>
      </c>
      <c r="ER2891" t="e">
        <f t="shared" si="170"/>
        <v>#REF!</v>
      </c>
    </row>
    <row r="2892" spans="142:148" x14ac:dyDescent="0.25">
      <c r="EL2892">
        <v>2885</v>
      </c>
      <c r="EM2892" t="e">
        <v>#REF!</v>
      </c>
      <c r="EN2892" t="e">
        <v>#REF!</v>
      </c>
      <c r="EP2892" t="e">
        <f t="shared" si="168"/>
        <v>#REF!</v>
      </c>
      <c r="EQ2892" t="e">
        <f t="shared" si="169"/>
        <v>#REF!</v>
      </c>
      <c r="ER2892" t="e">
        <f t="shared" si="170"/>
        <v>#REF!</v>
      </c>
    </row>
    <row r="2893" spans="142:148" x14ac:dyDescent="0.25">
      <c r="EL2893">
        <v>2886</v>
      </c>
      <c r="EM2893" t="e">
        <v>#REF!</v>
      </c>
      <c r="EN2893" t="e">
        <v>#REF!</v>
      </c>
      <c r="EP2893" t="e">
        <f t="shared" si="168"/>
        <v>#REF!</v>
      </c>
      <c r="EQ2893" t="e">
        <f t="shared" si="169"/>
        <v>#REF!</v>
      </c>
      <c r="ER2893" t="e">
        <f t="shared" si="170"/>
        <v>#REF!</v>
      </c>
    </row>
    <row r="2894" spans="142:148" x14ac:dyDescent="0.25">
      <c r="EL2894">
        <v>2887</v>
      </c>
      <c r="EM2894" t="e">
        <v>#REF!</v>
      </c>
      <c r="EN2894" t="e">
        <v>#REF!</v>
      </c>
      <c r="EP2894" t="e">
        <f t="shared" si="168"/>
        <v>#REF!</v>
      </c>
      <c r="EQ2894" t="e">
        <f t="shared" si="169"/>
        <v>#REF!</v>
      </c>
      <c r="ER2894" t="e">
        <f t="shared" si="170"/>
        <v>#REF!</v>
      </c>
    </row>
    <row r="2895" spans="142:148" x14ac:dyDescent="0.25">
      <c r="EL2895">
        <v>2888</v>
      </c>
      <c r="EM2895" t="e">
        <v>#REF!</v>
      </c>
      <c r="EN2895" t="e">
        <v>#REF!</v>
      </c>
      <c r="EP2895" t="e">
        <f t="shared" si="168"/>
        <v>#REF!</v>
      </c>
      <c r="EQ2895" t="e">
        <f t="shared" si="169"/>
        <v>#REF!</v>
      </c>
      <c r="ER2895" t="e">
        <f t="shared" si="170"/>
        <v>#REF!</v>
      </c>
    </row>
    <row r="2896" spans="142:148" x14ac:dyDescent="0.25">
      <c r="EL2896">
        <v>2889</v>
      </c>
      <c r="EM2896" t="e">
        <v>#REF!</v>
      </c>
      <c r="EN2896" t="e">
        <v>#REF!</v>
      </c>
      <c r="EP2896" t="e">
        <f t="shared" si="168"/>
        <v>#REF!</v>
      </c>
      <c r="EQ2896" t="e">
        <f t="shared" si="169"/>
        <v>#REF!</v>
      </c>
      <c r="ER2896" t="e">
        <f t="shared" si="170"/>
        <v>#REF!</v>
      </c>
    </row>
    <row r="2897" spans="142:148" x14ac:dyDescent="0.25">
      <c r="EL2897">
        <v>2890</v>
      </c>
      <c r="EM2897" t="e">
        <v>#REF!</v>
      </c>
      <c r="EN2897" t="e">
        <v>#REF!</v>
      </c>
      <c r="EP2897" t="e">
        <f t="shared" si="168"/>
        <v>#REF!</v>
      </c>
      <c r="EQ2897" t="e">
        <f t="shared" si="169"/>
        <v>#REF!</v>
      </c>
      <c r="ER2897" t="e">
        <f t="shared" si="170"/>
        <v>#REF!</v>
      </c>
    </row>
    <row r="2898" spans="142:148" x14ac:dyDescent="0.25">
      <c r="EL2898">
        <v>2891</v>
      </c>
      <c r="EM2898" t="e">
        <v>#REF!</v>
      </c>
      <c r="EN2898" t="e">
        <v>#REF!</v>
      </c>
      <c r="EP2898" t="e">
        <f t="shared" si="168"/>
        <v>#REF!</v>
      </c>
      <c r="EQ2898" t="e">
        <f t="shared" si="169"/>
        <v>#REF!</v>
      </c>
      <c r="ER2898" t="e">
        <f t="shared" si="170"/>
        <v>#REF!</v>
      </c>
    </row>
    <row r="2899" spans="142:148" x14ac:dyDescent="0.25">
      <c r="EL2899">
        <v>2892</v>
      </c>
      <c r="EM2899" t="e">
        <v>#REF!</v>
      </c>
      <c r="EN2899" t="e">
        <v>#REF!</v>
      </c>
      <c r="EP2899" t="e">
        <f t="shared" si="168"/>
        <v>#REF!</v>
      </c>
      <c r="EQ2899" t="e">
        <f t="shared" si="169"/>
        <v>#REF!</v>
      </c>
      <c r="ER2899" t="e">
        <f t="shared" si="170"/>
        <v>#REF!</v>
      </c>
    </row>
    <row r="2900" spans="142:148" x14ac:dyDescent="0.25">
      <c r="EL2900">
        <v>2893</v>
      </c>
      <c r="EM2900" t="e">
        <v>#REF!</v>
      </c>
      <c r="EN2900" t="e">
        <v>#REF!</v>
      </c>
      <c r="EP2900" t="e">
        <f t="shared" si="168"/>
        <v>#REF!</v>
      </c>
      <c r="EQ2900" t="e">
        <f t="shared" si="169"/>
        <v>#REF!</v>
      </c>
      <c r="ER2900" t="e">
        <f t="shared" si="170"/>
        <v>#REF!</v>
      </c>
    </row>
    <row r="2901" spans="142:148" x14ac:dyDescent="0.25">
      <c r="EL2901">
        <v>2894</v>
      </c>
      <c r="EM2901" t="e">
        <v>#REF!</v>
      </c>
      <c r="EN2901" t="e">
        <v>#REF!</v>
      </c>
      <c r="EP2901" t="e">
        <f t="shared" si="168"/>
        <v>#REF!</v>
      </c>
      <c r="EQ2901" t="e">
        <f t="shared" si="169"/>
        <v>#REF!</v>
      </c>
      <c r="ER2901" t="e">
        <f t="shared" si="170"/>
        <v>#REF!</v>
      </c>
    </row>
    <row r="2902" spans="142:148" x14ac:dyDescent="0.25">
      <c r="EL2902">
        <v>2895</v>
      </c>
      <c r="EM2902" t="e">
        <v>#REF!</v>
      </c>
      <c r="EN2902" t="e">
        <v>#REF!</v>
      </c>
      <c r="EP2902" t="e">
        <f t="shared" si="168"/>
        <v>#REF!</v>
      </c>
      <c r="EQ2902" t="e">
        <f t="shared" si="169"/>
        <v>#REF!</v>
      </c>
      <c r="ER2902" t="e">
        <f t="shared" si="170"/>
        <v>#REF!</v>
      </c>
    </row>
    <row r="2903" spans="142:148" x14ac:dyDescent="0.25">
      <c r="EL2903">
        <v>2896</v>
      </c>
      <c r="EM2903" t="e">
        <v>#REF!</v>
      </c>
      <c r="EN2903" t="e">
        <v>#REF!</v>
      </c>
      <c r="EP2903" t="e">
        <f t="shared" si="168"/>
        <v>#REF!</v>
      </c>
      <c r="EQ2903" t="e">
        <f t="shared" si="169"/>
        <v>#REF!</v>
      </c>
      <c r="ER2903" t="e">
        <f t="shared" si="170"/>
        <v>#REF!</v>
      </c>
    </row>
    <row r="2904" spans="142:148" x14ac:dyDescent="0.25">
      <c r="EL2904">
        <v>2897</v>
      </c>
      <c r="EM2904" t="e">
        <v>#REF!</v>
      </c>
      <c r="EN2904" t="e">
        <v>#REF!</v>
      </c>
      <c r="EP2904" t="e">
        <f t="shared" ref="EP2904:EP2967" si="171">IF(EM2904&gt;EN2904,1,0)</f>
        <v>#REF!</v>
      </c>
      <c r="EQ2904" t="e">
        <f t="shared" ref="EQ2904:EQ2967" si="172">IF(EP2904&gt;0,0,1)</f>
        <v>#REF!</v>
      </c>
      <c r="ER2904" t="e">
        <f t="shared" ref="ER2904:ER2967" si="173">IF(EM2904&gt;EN2904,EM2904-EN2904,EN2904-EM2904)</f>
        <v>#REF!</v>
      </c>
    </row>
    <row r="2905" spans="142:148" x14ac:dyDescent="0.25">
      <c r="EL2905">
        <v>2898</v>
      </c>
      <c r="EM2905" t="e">
        <v>#REF!</v>
      </c>
      <c r="EN2905" t="e">
        <v>#REF!</v>
      </c>
      <c r="EP2905" t="e">
        <f t="shared" si="171"/>
        <v>#REF!</v>
      </c>
      <c r="EQ2905" t="e">
        <f t="shared" si="172"/>
        <v>#REF!</v>
      </c>
      <c r="ER2905" t="e">
        <f t="shared" si="173"/>
        <v>#REF!</v>
      </c>
    </row>
    <row r="2906" spans="142:148" x14ac:dyDescent="0.25">
      <c r="EL2906">
        <v>2899</v>
      </c>
      <c r="EM2906" t="e">
        <v>#REF!</v>
      </c>
      <c r="EN2906" t="e">
        <v>#REF!</v>
      </c>
      <c r="EP2906" t="e">
        <f t="shared" si="171"/>
        <v>#REF!</v>
      </c>
      <c r="EQ2906" t="e">
        <f t="shared" si="172"/>
        <v>#REF!</v>
      </c>
      <c r="ER2906" t="e">
        <f t="shared" si="173"/>
        <v>#REF!</v>
      </c>
    </row>
    <row r="2907" spans="142:148" x14ac:dyDescent="0.25">
      <c r="EL2907">
        <v>2900</v>
      </c>
      <c r="EM2907" t="e">
        <v>#REF!</v>
      </c>
      <c r="EN2907" t="e">
        <v>#REF!</v>
      </c>
      <c r="EP2907" t="e">
        <f t="shared" si="171"/>
        <v>#REF!</v>
      </c>
      <c r="EQ2907" t="e">
        <f t="shared" si="172"/>
        <v>#REF!</v>
      </c>
      <c r="ER2907" t="e">
        <f t="shared" si="173"/>
        <v>#REF!</v>
      </c>
    </row>
    <row r="2908" spans="142:148" x14ac:dyDescent="0.25">
      <c r="EL2908">
        <v>2901</v>
      </c>
      <c r="EM2908" t="e">
        <v>#REF!</v>
      </c>
      <c r="EN2908" t="e">
        <v>#REF!</v>
      </c>
      <c r="EP2908" t="e">
        <f t="shared" si="171"/>
        <v>#REF!</v>
      </c>
      <c r="EQ2908" t="e">
        <f t="shared" si="172"/>
        <v>#REF!</v>
      </c>
      <c r="ER2908" t="e">
        <f t="shared" si="173"/>
        <v>#REF!</v>
      </c>
    </row>
    <row r="2909" spans="142:148" x14ac:dyDescent="0.25">
      <c r="EL2909">
        <v>2902</v>
      </c>
      <c r="EM2909" t="e">
        <v>#REF!</v>
      </c>
      <c r="EN2909" t="e">
        <v>#REF!</v>
      </c>
      <c r="EP2909" t="e">
        <f t="shared" si="171"/>
        <v>#REF!</v>
      </c>
      <c r="EQ2909" t="e">
        <f t="shared" si="172"/>
        <v>#REF!</v>
      </c>
      <c r="ER2909" t="e">
        <f t="shared" si="173"/>
        <v>#REF!</v>
      </c>
    </row>
    <row r="2910" spans="142:148" x14ac:dyDescent="0.25">
      <c r="EL2910">
        <v>2903</v>
      </c>
      <c r="EM2910" t="e">
        <v>#REF!</v>
      </c>
      <c r="EN2910" t="e">
        <v>#REF!</v>
      </c>
      <c r="EP2910" t="e">
        <f t="shared" si="171"/>
        <v>#REF!</v>
      </c>
      <c r="EQ2910" t="e">
        <f t="shared" si="172"/>
        <v>#REF!</v>
      </c>
      <c r="ER2910" t="e">
        <f t="shared" si="173"/>
        <v>#REF!</v>
      </c>
    </row>
    <row r="2911" spans="142:148" x14ac:dyDescent="0.25">
      <c r="EL2911">
        <v>2904</v>
      </c>
      <c r="EM2911" t="e">
        <v>#REF!</v>
      </c>
      <c r="EN2911" t="e">
        <v>#REF!</v>
      </c>
      <c r="EP2911" t="e">
        <f t="shared" si="171"/>
        <v>#REF!</v>
      </c>
      <c r="EQ2911" t="e">
        <f t="shared" si="172"/>
        <v>#REF!</v>
      </c>
      <c r="ER2911" t="e">
        <f t="shared" si="173"/>
        <v>#REF!</v>
      </c>
    </row>
    <row r="2912" spans="142:148" x14ac:dyDescent="0.25">
      <c r="EL2912">
        <v>2905</v>
      </c>
      <c r="EM2912" t="e">
        <v>#REF!</v>
      </c>
      <c r="EN2912" t="e">
        <v>#REF!</v>
      </c>
      <c r="EP2912" t="e">
        <f t="shared" si="171"/>
        <v>#REF!</v>
      </c>
      <c r="EQ2912" t="e">
        <f t="shared" si="172"/>
        <v>#REF!</v>
      </c>
      <c r="ER2912" t="e">
        <f t="shared" si="173"/>
        <v>#REF!</v>
      </c>
    </row>
    <row r="2913" spans="142:148" x14ac:dyDescent="0.25">
      <c r="EL2913">
        <v>2906</v>
      </c>
      <c r="EM2913" t="e">
        <v>#REF!</v>
      </c>
      <c r="EN2913" t="e">
        <v>#REF!</v>
      </c>
      <c r="EP2913" t="e">
        <f t="shared" si="171"/>
        <v>#REF!</v>
      </c>
      <c r="EQ2913" t="e">
        <f t="shared" si="172"/>
        <v>#REF!</v>
      </c>
      <c r="ER2913" t="e">
        <f t="shared" si="173"/>
        <v>#REF!</v>
      </c>
    </row>
    <row r="2914" spans="142:148" x14ac:dyDescent="0.25">
      <c r="EL2914">
        <v>2907</v>
      </c>
      <c r="EM2914" t="e">
        <v>#REF!</v>
      </c>
      <c r="EN2914" t="e">
        <v>#REF!</v>
      </c>
      <c r="EP2914" t="e">
        <f t="shared" si="171"/>
        <v>#REF!</v>
      </c>
      <c r="EQ2914" t="e">
        <f t="shared" si="172"/>
        <v>#REF!</v>
      </c>
      <c r="ER2914" t="e">
        <f t="shared" si="173"/>
        <v>#REF!</v>
      </c>
    </row>
    <row r="2915" spans="142:148" x14ac:dyDescent="0.25">
      <c r="EL2915">
        <v>2908</v>
      </c>
      <c r="EM2915" t="e">
        <v>#REF!</v>
      </c>
      <c r="EN2915" t="e">
        <v>#REF!</v>
      </c>
      <c r="EP2915" t="e">
        <f t="shared" si="171"/>
        <v>#REF!</v>
      </c>
      <c r="EQ2915" t="e">
        <f t="shared" si="172"/>
        <v>#REF!</v>
      </c>
      <c r="ER2915" t="e">
        <f t="shared" si="173"/>
        <v>#REF!</v>
      </c>
    </row>
    <row r="2916" spans="142:148" x14ac:dyDescent="0.25">
      <c r="EL2916">
        <v>2909</v>
      </c>
      <c r="EM2916" t="e">
        <v>#REF!</v>
      </c>
      <c r="EN2916" t="e">
        <v>#REF!</v>
      </c>
      <c r="EP2916" t="e">
        <f t="shared" si="171"/>
        <v>#REF!</v>
      </c>
      <c r="EQ2916" t="e">
        <f t="shared" si="172"/>
        <v>#REF!</v>
      </c>
      <c r="ER2916" t="e">
        <f t="shared" si="173"/>
        <v>#REF!</v>
      </c>
    </row>
    <row r="2917" spans="142:148" x14ac:dyDescent="0.25">
      <c r="EL2917">
        <v>2910</v>
      </c>
      <c r="EM2917" t="e">
        <v>#REF!</v>
      </c>
      <c r="EN2917" t="e">
        <v>#REF!</v>
      </c>
      <c r="EP2917" t="e">
        <f t="shared" si="171"/>
        <v>#REF!</v>
      </c>
      <c r="EQ2917" t="e">
        <f t="shared" si="172"/>
        <v>#REF!</v>
      </c>
      <c r="ER2917" t="e">
        <f t="shared" si="173"/>
        <v>#REF!</v>
      </c>
    </row>
    <row r="2918" spans="142:148" x14ac:dyDescent="0.25">
      <c r="EL2918">
        <v>2911</v>
      </c>
      <c r="EM2918" t="e">
        <v>#REF!</v>
      </c>
      <c r="EN2918" t="e">
        <v>#REF!</v>
      </c>
      <c r="EP2918" t="e">
        <f t="shared" si="171"/>
        <v>#REF!</v>
      </c>
      <c r="EQ2918" t="e">
        <f t="shared" si="172"/>
        <v>#REF!</v>
      </c>
      <c r="ER2918" t="e">
        <f t="shared" si="173"/>
        <v>#REF!</v>
      </c>
    </row>
    <row r="2919" spans="142:148" x14ac:dyDescent="0.25">
      <c r="EL2919">
        <v>2912</v>
      </c>
      <c r="EM2919" t="e">
        <v>#REF!</v>
      </c>
      <c r="EN2919" t="e">
        <v>#REF!</v>
      </c>
      <c r="EP2919" t="e">
        <f t="shared" si="171"/>
        <v>#REF!</v>
      </c>
      <c r="EQ2919" t="e">
        <f t="shared" si="172"/>
        <v>#REF!</v>
      </c>
      <c r="ER2919" t="e">
        <f t="shared" si="173"/>
        <v>#REF!</v>
      </c>
    </row>
    <row r="2920" spans="142:148" x14ac:dyDescent="0.25">
      <c r="EL2920">
        <v>2913</v>
      </c>
      <c r="EM2920" t="e">
        <v>#REF!</v>
      </c>
      <c r="EN2920" t="e">
        <v>#REF!</v>
      </c>
      <c r="EP2920" t="e">
        <f t="shared" si="171"/>
        <v>#REF!</v>
      </c>
      <c r="EQ2920" t="e">
        <f t="shared" si="172"/>
        <v>#REF!</v>
      </c>
      <c r="ER2920" t="e">
        <f t="shared" si="173"/>
        <v>#REF!</v>
      </c>
    </row>
    <row r="2921" spans="142:148" x14ac:dyDescent="0.25">
      <c r="EL2921">
        <v>2914</v>
      </c>
      <c r="EM2921" t="e">
        <v>#REF!</v>
      </c>
      <c r="EN2921" t="e">
        <v>#REF!</v>
      </c>
      <c r="EP2921" t="e">
        <f t="shared" si="171"/>
        <v>#REF!</v>
      </c>
      <c r="EQ2921" t="e">
        <f t="shared" si="172"/>
        <v>#REF!</v>
      </c>
      <c r="ER2921" t="e">
        <f t="shared" si="173"/>
        <v>#REF!</v>
      </c>
    </row>
    <row r="2922" spans="142:148" x14ac:dyDescent="0.25">
      <c r="EL2922">
        <v>2915</v>
      </c>
      <c r="EM2922" t="e">
        <v>#REF!</v>
      </c>
      <c r="EN2922" t="e">
        <v>#REF!</v>
      </c>
      <c r="EP2922" t="e">
        <f t="shared" si="171"/>
        <v>#REF!</v>
      </c>
      <c r="EQ2922" t="e">
        <f t="shared" si="172"/>
        <v>#REF!</v>
      </c>
      <c r="ER2922" t="e">
        <f t="shared" si="173"/>
        <v>#REF!</v>
      </c>
    </row>
    <row r="2923" spans="142:148" x14ac:dyDescent="0.25">
      <c r="EL2923">
        <v>2916</v>
      </c>
      <c r="EM2923" t="e">
        <v>#REF!</v>
      </c>
      <c r="EN2923" t="e">
        <v>#REF!</v>
      </c>
      <c r="EP2923" t="e">
        <f t="shared" si="171"/>
        <v>#REF!</v>
      </c>
      <c r="EQ2923" t="e">
        <f t="shared" si="172"/>
        <v>#REF!</v>
      </c>
      <c r="ER2923" t="e">
        <f t="shared" si="173"/>
        <v>#REF!</v>
      </c>
    </row>
    <row r="2924" spans="142:148" x14ac:dyDescent="0.25">
      <c r="EL2924">
        <v>2917</v>
      </c>
      <c r="EM2924" t="e">
        <v>#REF!</v>
      </c>
      <c r="EN2924" t="e">
        <v>#REF!</v>
      </c>
      <c r="EP2924" t="e">
        <f t="shared" si="171"/>
        <v>#REF!</v>
      </c>
      <c r="EQ2924" t="e">
        <f t="shared" si="172"/>
        <v>#REF!</v>
      </c>
      <c r="ER2924" t="e">
        <f t="shared" si="173"/>
        <v>#REF!</v>
      </c>
    </row>
    <row r="2925" spans="142:148" x14ac:dyDescent="0.25">
      <c r="EL2925">
        <v>2918</v>
      </c>
      <c r="EM2925" t="e">
        <v>#REF!</v>
      </c>
      <c r="EN2925" t="e">
        <v>#REF!</v>
      </c>
      <c r="EP2925" t="e">
        <f t="shared" si="171"/>
        <v>#REF!</v>
      </c>
      <c r="EQ2925" t="e">
        <f t="shared" si="172"/>
        <v>#REF!</v>
      </c>
      <c r="ER2925" t="e">
        <f t="shared" si="173"/>
        <v>#REF!</v>
      </c>
    </row>
    <row r="2926" spans="142:148" x14ac:dyDescent="0.25">
      <c r="EL2926">
        <v>2919</v>
      </c>
      <c r="EM2926" t="e">
        <v>#REF!</v>
      </c>
      <c r="EN2926" t="e">
        <v>#REF!</v>
      </c>
      <c r="EP2926" t="e">
        <f t="shared" si="171"/>
        <v>#REF!</v>
      </c>
      <c r="EQ2926" t="e">
        <f t="shared" si="172"/>
        <v>#REF!</v>
      </c>
      <c r="ER2926" t="e">
        <f t="shared" si="173"/>
        <v>#REF!</v>
      </c>
    </row>
    <row r="2927" spans="142:148" x14ac:dyDescent="0.25">
      <c r="EL2927">
        <v>2920</v>
      </c>
      <c r="EM2927" t="e">
        <v>#REF!</v>
      </c>
      <c r="EN2927" t="e">
        <v>#REF!</v>
      </c>
      <c r="EP2927" t="e">
        <f t="shared" si="171"/>
        <v>#REF!</v>
      </c>
      <c r="EQ2927" t="e">
        <f t="shared" si="172"/>
        <v>#REF!</v>
      </c>
      <c r="ER2927" t="e">
        <f t="shared" si="173"/>
        <v>#REF!</v>
      </c>
    </row>
    <row r="2928" spans="142:148" x14ac:dyDescent="0.25">
      <c r="EL2928">
        <v>2921</v>
      </c>
      <c r="EM2928" t="e">
        <v>#REF!</v>
      </c>
      <c r="EN2928" t="e">
        <v>#REF!</v>
      </c>
      <c r="EP2928" t="e">
        <f t="shared" si="171"/>
        <v>#REF!</v>
      </c>
      <c r="EQ2928" t="e">
        <f t="shared" si="172"/>
        <v>#REF!</v>
      </c>
      <c r="ER2928" t="e">
        <f t="shared" si="173"/>
        <v>#REF!</v>
      </c>
    </row>
    <row r="2929" spans="142:148" x14ac:dyDescent="0.25">
      <c r="EL2929">
        <v>2922</v>
      </c>
      <c r="EM2929" t="e">
        <v>#REF!</v>
      </c>
      <c r="EN2929" t="e">
        <v>#REF!</v>
      </c>
      <c r="EP2929" t="e">
        <f t="shared" si="171"/>
        <v>#REF!</v>
      </c>
      <c r="EQ2929" t="e">
        <f t="shared" si="172"/>
        <v>#REF!</v>
      </c>
      <c r="ER2929" t="e">
        <f t="shared" si="173"/>
        <v>#REF!</v>
      </c>
    </row>
    <row r="2930" spans="142:148" x14ac:dyDescent="0.25">
      <c r="EL2930">
        <v>2923</v>
      </c>
      <c r="EM2930" t="e">
        <v>#REF!</v>
      </c>
      <c r="EN2930" t="e">
        <v>#REF!</v>
      </c>
      <c r="EP2930" t="e">
        <f t="shared" si="171"/>
        <v>#REF!</v>
      </c>
      <c r="EQ2930" t="e">
        <f t="shared" si="172"/>
        <v>#REF!</v>
      </c>
      <c r="ER2930" t="e">
        <f t="shared" si="173"/>
        <v>#REF!</v>
      </c>
    </row>
    <row r="2931" spans="142:148" x14ac:dyDescent="0.25">
      <c r="EL2931">
        <v>2924</v>
      </c>
      <c r="EM2931" t="e">
        <v>#REF!</v>
      </c>
      <c r="EN2931" t="e">
        <v>#REF!</v>
      </c>
      <c r="EP2931" t="e">
        <f t="shared" si="171"/>
        <v>#REF!</v>
      </c>
      <c r="EQ2931" t="e">
        <f t="shared" si="172"/>
        <v>#REF!</v>
      </c>
      <c r="ER2931" t="e">
        <f t="shared" si="173"/>
        <v>#REF!</v>
      </c>
    </row>
    <row r="2932" spans="142:148" x14ac:dyDescent="0.25">
      <c r="EL2932">
        <v>2925</v>
      </c>
      <c r="EM2932" t="e">
        <v>#REF!</v>
      </c>
      <c r="EN2932" t="e">
        <v>#REF!</v>
      </c>
      <c r="EP2932" t="e">
        <f t="shared" si="171"/>
        <v>#REF!</v>
      </c>
      <c r="EQ2932" t="e">
        <f t="shared" si="172"/>
        <v>#REF!</v>
      </c>
      <c r="ER2932" t="e">
        <f t="shared" si="173"/>
        <v>#REF!</v>
      </c>
    </row>
    <row r="2933" spans="142:148" x14ac:dyDescent="0.25">
      <c r="EL2933">
        <v>2926</v>
      </c>
      <c r="EM2933" t="e">
        <v>#REF!</v>
      </c>
      <c r="EN2933" t="e">
        <v>#REF!</v>
      </c>
      <c r="EP2933" t="e">
        <f t="shared" si="171"/>
        <v>#REF!</v>
      </c>
      <c r="EQ2933" t="e">
        <f t="shared" si="172"/>
        <v>#REF!</v>
      </c>
      <c r="ER2933" t="e">
        <f t="shared" si="173"/>
        <v>#REF!</v>
      </c>
    </row>
    <row r="2934" spans="142:148" x14ac:dyDescent="0.25">
      <c r="EL2934">
        <v>2927</v>
      </c>
      <c r="EM2934" t="e">
        <v>#REF!</v>
      </c>
      <c r="EN2934" t="e">
        <v>#REF!</v>
      </c>
      <c r="EP2934" t="e">
        <f t="shared" si="171"/>
        <v>#REF!</v>
      </c>
      <c r="EQ2934" t="e">
        <f t="shared" si="172"/>
        <v>#REF!</v>
      </c>
      <c r="ER2934" t="e">
        <f t="shared" si="173"/>
        <v>#REF!</v>
      </c>
    </row>
    <row r="2935" spans="142:148" x14ac:dyDescent="0.25">
      <c r="EL2935">
        <v>2928</v>
      </c>
      <c r="EM2935" t="e">
        <v>#REF!</v>
      </c>
      <c r="EN2935" t="e">
        <v>#REF!</v>
      </c>
      <c r="EP2935" t="e">
        <f t="shared" si="171"/>
        <v>#REF!</v>
      </c>
      <c r="EQ2935" t="e">
        <f t="shared" si="172"/>
        <v>#REF!</v>
      </c>
      <c r="ER2935" t="e">
        <f t="shared" si="173"/>
        <v>#REF!</v>
      </c>
    </row>
    <row r="2936" spans="142:148" x14ac:dyDescent="0.25">
      <c r="EL2936">
        <v>2929</v>
      </c>
      <c r="EM2936" t="e">
        <v>#REF!</v>
      </c>
      <c r="EN2936" t="e">
        <v>#REF!</v>
      </c>
      <c r="EP2936" t="e">
        <f t="shared" si="171"/>
        <v>#REF!</v>
      </c>
      <c r="EQ2936" t="e">
        <f t="shared" si="172"/>
        <v>#REF!</v>
      </c>
      <c r="ER2936" t="e">
        <f t="shared" si="173"/>
        <v>#REF!</v>
      </c>
    </row>
    <row r="2937" spans="142:148" x14ac:dyDescent="0.25">
      <c r="EL2937">
        <v>2930</v>
      </c>
      <c r="EM2937" t="e">
        <v>#REF!</v>
      </c>
      <c r="EN2937" t="e">
        <v>#REF!</v>
      </c>
      <c r="EP2937" t="e">
        <f t="shared" si="171"/>
        <v>#REF!</v>
      </c>
      <c r="EQ2937" t="e">
        <f t="shared" si="172"/>
        <v>#REF!</v>
      </c>
      <c r="ER2937" t="e">
        <f t="shared" si="173"/>
        <v>#REF!</v>
      </c>
    </row>
    <row r="2938" spans="142:148" x14ac:dyDescent="0.25">
      <c r="EL2938">
        <v>2931</v>
      </c>
      <c r="EM2938" t="e">
        <v>#REF!</v>
      </c>
      <c r="EN2938" t="e">
        <v>#REF!</v>
      </c>
      <c r="EP2938" t="e">
        <f t="shared" si="171"/>
        <v>#REF!</v>
      </c>
      <c r="EQ2938" t="e">
        <f t="shared" si="172"/>
        <v>#REF!</v>
      </c>
      <c r="ER2938" t="e">
        <f t="shared" si="173"/>
        <v>#REF!</v>
      </c>
    </row>
    <row r="2939" spans="142:148" x14ac:dyDescent="0.25">
      <c r="EL2939">
        <v>2932</v>
      </c>
      <c r="EM2939" t="e">
        <v>#REF!</v>
      </c>
      <c r="EN2939" t="e">
        <v>#REF!</v>
      </c>
      <c r="EP2939" t="e">
        <f t="shared" si="171"/>
        <v>#REF!</v>
      </c>
      <c r="EQ2939" t="e">
        <f t="shared" si="172"/>
        <v>#REF!</v>
      </c>
      <c r="ER2939" t="e">
        <f t="shared" si="173"/>
        <v>#REF!</v>
      </c>
    </row>
    <row r="2940" spans="142:148" x14ac:dyDescent="0.25">
      <c r="EL2940">
        <v>2933</v>
      </c>
      <c r="EM2940" t="e">
        <v>#REF!</v>
      </c>
      <c r="EN2940" t="e">
        <v>#REF!</v>
      </c>
      <c r="EP2940" t="e">
        <f t="shared" si="171"/>
        <v>#REF!</v>
      </c>
      <c r="EQ2940" t="e">
        <f t="shared" si="172"/>
        <v>#REF!</v>
      </c>
      <c r="ER2940" t="e">
        <f t="shared" si="173"/>
        <v>#REF!</v>
      </c>
    </row>
    <row r="2941" spans="142:148" x14ac:dyDescent="0.25">
      <c r="EL2941">
        <v>2934</v>
      </c>
      <c r="EM2941" t="e">
        <v>#REF!</v>
      </c>
      <c r="EN2941" t="e">
        <v>#REF!</v>
      </c>
      <c r="EP2941" t="e">
        <f t="shared" si="171"/>
        <v>#REF!</v>
      </c>
      <c r="EQ2941" t="e">
        <f t="shared" si="172"/>
        <v>#REF!</v>
      </c>
      <c r="ER2941" t="e">
        <f t="shared" si="173"/>
        <v>#REF!</v>
      </c>
    </row>
    <row r="2942" spans="142:148" x14ac:dyDescent="0.25">
      <c r="EL2942">
        <v>2935</v>
      </c>
      <c r="EM2942" t="e">
        <v>#REF!</v>
      </c>
      <c r="EN2942" t="e">
        <v>#REF!</v>
      </c>
      <c r="EP2942" t="e">
        <f t="shared" si="171"/>
        <v>#REF!</v>
      </c>
      <c r="EQ2942" t="e">
        <f t="shared" si="172"/>
        <v>#REF!</v>
      </c>
      <c r="ER2942" t="e">
        <f t="shared" si="173"/>
        <v>#REF!</v>
      </c>
    </row>
    <row r="2943" spans="142:148" x14ac:dyDescent="0.25">
      <c r="EL2943">
        <v>2936</v>
      </c>
      <c r="EM2943" t="e">
        <v>#REF!</v>
      </c>
      <c r="EN2943" t="e">
        <v>#REF!</v>
      </c>
      <c r="EP2943" t="e">
        <f t="shared" si="171"/>
        <v>#REF!</v>
      </c>
      <c r="EQ2943" t="e">
        <f t="shared" si="172"/>
        <v>#REF!</v>
      </c>
      <c r="ER2943" t="e">
        <f t="shared" si="173"/>
        <v>#REF!</v>
      </c>
    </row>
    <row r="2944" spans="142:148" x14ac:dyDescent="0.25">
      <c r="EL2944">
        <v>2937</v>
      </c>
      <c r="EM2944" t="e">
        <v>#REF!</v>
      </c>
      <c r="EN2944" t="e">
        <v>#REF!</v>
      </c>
      <c r="EP2944" t="e">
        <f t="shared" si="171"/>
        <v>#REF!</v>
      </c>
      <c r="EQ2944" t="e">
        <f t="shared" si="172"/>
        <v>#REF!</v>
      </c>
      <c r="ER2944" t="e">
        <f t="shared" si="173"/>
        <v>#REF!</v>
      </c>
    </row>
    <row r="2945" spans="142:148" x14ac:dyDescent="0.25">
      <c r="EL2945">
        <v>2938</v>
      </c>
      <c r="EM2945" t="e">
        <v>#REF!</v>
      </c>
      <c r="EN2945" t="e">
        <v>#REF!</v>
      </c>
      <c r="EP2945" t="e">
        <f t="shared" si="171"/>
        <v>#REF!</v>
      </c>
      <c r="EQ2945" t="e">
        <f t="shared" si="172"/>
        <v>#REF!</v>
      </c>
      <c r="ER2945" t="e">
        <f t="shared" si="173"/>
        <v>#REF!</v>
      </c>
    </row>
    <row r="2946" spans="142:148" x14ac:dyDescent="0.25">
      <c r="EL2946">
        <v>2939</v>
      </c>
      <c r="EM2946" t="e">
        <v>#REF!</v>
      </c>
      <c r="EN2946" t="e">
        <v>#REF!</v>
      </c>
      <c r="EP2946" t="e">
        <f t="shared" si="171"/>
        <v>#REF!</v>
      </c>
      <c r="EQ2946" t="e">
        <f t="shared" si="172"/>
        <v>#REF!</v>
      </c>
      <c r="ER2946" t="e">
        <f t="shared" si="173"/>
        <v>#REF!</v>
      </c>
    </row>
    <row r="2947" spans="142:148" x14ac:dyDescent="0.25">
      <c r="EL2947">
        <v>2940</v>
      </c>
      <c r="EM2947" t="e">
        <v>#REF!</v>
      </c>
      <c r="EN2947" t="e">
        <v>#REF!</v>
      </c>
      <c r="EP2947" t="e">
        <f t="shared" si="171"/>
        <v>#REF!</v>
      </c>
      <c r="EQ2947" t="e">
        <f t="shared" si="172"/>
        <v>#REF!</v>
      </c>
      <c r="ER2947" t="e">
        <f t="shared" si="173"/>
        <v>#REF!</v>
      </c>
    </row>
    <row r="2948" spans="142:148" x14ac:dyDescent="0.25">
      <c r="EL2948">
        <v>2941</v>
      </c>
      <c r="EM2948" t="e">
        <v>#REF!</v>
      </c>
      <c r="EN2948" t="e">
        <v>#REF!</v>
      </c>
      <c r="EP2948" t="e">
        <f t="shared" si="171"/>
        <v>#REF!</v>
      </c>
      <c r="EQ2948" t="e">
        <f t="shared" si="172"/>
        <v>#REF!</v>
      </c>
      <c r="ER2948" t="e">
        <f t="shared" si="173"/>
        <v>#REF!</v>
      </c>
    </row>
    <row r="2949" spans="142:148" x14ac:dyDescent="0.25">
      <c r="EL2949">
        <v>2942</v>
      </c>
      <c r="EM2949" t="e">
        <v>#REF!</v>
      </c>
      <c r="EN2949" t="e">
        <v>#REF!</v>
      </c>
      <c r="EP2949" t="e">
        <f t="shared" si="171"/>
        <v>#REF!</v>
      </c>
      <c r="EQ2949" t="e">
        <f t="shared" si="172"/>
        <v>#REF!</v>
      </c>
      <c r="ER2949" t="e">
        <f t="shared" si="173"/>
        <v>#REF!</v>
      </c>
    </row>
    <row r="2950" spans="142:148" x14ac:dyDescent="0.25">
      <c r="EL2950">
        <v>2943</v>
      </c>
      <c r="EM2950" t="e">
        <v>#REF!</v>
      </c>
      <c r="EN2950" t="e">
        <v>#REF!</v>
      </c>
      <c r="EP2950" t="e">
        <f t="shared" si="171"/>
        <v>#REF!</v>
      </c>
      <c r="EQ2950" t="e">
        <f t="shared" si="172"/>
        <v>#REF!</v>
      </c>
      <c r="ER2950" t="e">
        <f t="shared" si="173"/>
        <v>#REF!</v>
      </c>
    </row>
    <row r="2951" spans="142:148" x14ac:dyDescent="0.25">
      <c r="EL2951">
        <v>2944</v>
      </c>
      <c r="EM2951" t="e">
        <v>#REF!</v>
      </c>
      <c r="EN2951" t="e">
        <v>#REF!</v>
      </c>
      <c r="EP2951" t="e">
        <f t="shared" si="171"/>
        <v>#REF!</v>
      </c>
      <c r="EQ2951" t="e">
        <f t="shared" si="172"/>
        <v>#REF!</v>
      </c>
      <c r="ER2951" t="e">
        <f t="shared" si="173"/>
        <v>#REF!</v>
      </c>
    </row>
    <row r="2952" spans="142:148" x14ac:dyDescent="0.25">
      <c r="EL2952">
        <v>2945</v>
      </c>
      <c r="EM2952" t="e">
        <v>#REF!</v>
      </c>
      <c r="EN2952" t="e">
        <v>#REF!</v>
      </c>
      <c r="EP2952" t="e">
        <f t="shared" si="171"/>
        <v>#REF!</v>
      </c>
      <c r="EQ2952" t="e">
        <f t="shared" si="172"/>
        <v>#REF!</v>
      </c>
      <c r="ER2952" t="e">
        <f t="shared" si="173"/>
        <v>#REF!</v>
      </c>
    </row>
    <row r="2953" spans="142:148" x14ac:dyDescent="0.25">
      <c r="EL2953">
        <v>2946</v>
      </c>
      <c r="EM2953" t="e">
        <v>#REF!</v>
      </c>
      <c r="EN2953" t="e">
        <v>#REF!</v>
      </c>
      <c r="EP2953" t="e">
        <f t="shared" si="171"/>
        <v>#REF!</v>
      </c>
      <c r="EQ2953" t="e">
        <f t="shared" si="172"/>
        <v>#REF!</v>
      </c>
      <c r="ER2953" t="e">
        <f t="shared" si="173"/>
        <v>#REF!</v>
      </c>
    </row>
    <row r="2954" spans="142:148" x14ac:dyDescent="0.25">
      <c r="EL2954">
        <v>2947</v>
      </c>
      <c r="EM2954" t="e">
        <v>#REF!</v>
      </c>
      <c r="EN2954" t="e">
        <v>#REF!</v>
      </c>
      <c r="EP2954" t="e">
        <f t="shared" si="171"/>
        <v>#REF!</v>
      </c>
      <c r="EQ2954" t="e">
        <f t="shared" si="172"/>
        <v>#REF!</v>
      </c>
      <c r="ER2954" t="e">
        <f t="shared" si="173"/>
        <v>#REF!</v>
      </c>
    </row>
    <row r="2955" spans="142:148" x14ac:dyDescent="0.25">
      <c r="EL2955">
        <v>2948</v>
      </c>
      <c r="EM2955" t="e">
        <v>#REF!</v>
      </c>
      <c r="EN2955" t="e">
        <v>#REF!</v>
      </c>
      <c r="EP2955" t="e">
        <f t="shared" si="171"/>
        <v>#REF!</v>
      </c>
      <c r="EQ2955" t="e">
        <f t="shared" si="172"/>
        <v>#REF!</v>
      </c>
      <c r="ER2955" t="e">
        <f t="shared" si="173"/>
        <v>#REF!</v>
      </c>
    </row>
    <row r="2956" spans="142:148" x14ac:dyDescent="0.25">
      <c r="EL2956">
        <v>2949</v>
      </c>
      <c r="EM2956" t="e">
        <v>#REF!</v>
      </c>
      <c r="EN2956" t="e">
        <v>#REF!</v>
      </c>
      <c r="EP2956" t="e">
        <f t="shared" si="171"/>
        <v>#REF!</v>
      </c>
      <c r="EQ2956" t="e">
        <f t="shared" si="172"/>
        <v>#REF!</v>
      </c>
      <c r="ER2956" t="e">
        <f t="shared" si="173"/>
        <v>#REF!</v>
      </c>
    </row>
    <row r="2957" spans="142:148" x14ac:dyDescent="0.25">
      <c r="EL2957">
        <v>2950</v>
      </c>
      <c r="EM2957" t="e">
        <v>#REF!</v>
      </c>
      <c r="EN2957" t="e">
        <v>#REF!</v>
      </c>
      <c r="EP2957" t="e">
        <f t="shared" si="171"/>
        <v>#REF!</v>
      </c>
      <c r="EQ2957" t="e">
        <f t="shared" si="172"/>
        <v>#REF!</v>
      </c>
      <c r="ER2957" t="e">
        <f t="shared" si="173"/>
        <v>#REF!</v>
      </c>
    </row>
    <row r="2958" spans="142:148" x14ac:dyDescent="0.25">
      <c r="EL2958">
        <v>2951</v>
      </c>
      <c r="EM2958" t="e">
        <v>#REF!</v>
      </c>
      <c r="EN2958" t="e">
        <v>#REF!</v>
      </c>
      <c r="EP2958" t="e">
        <f t="shared" si="171"/>
        <v>#REF!</v>
      </c>
      <c r="EQ2958" t="e">
        <f t="shared" si="172"/>
        <v>#REF!</v>
      </c>
      <c r="ER2958" t="e">
        <f t="shared" si="173"/>
        <v>#REF!</v>
      </c>
    </row>
    <row r="2959" spans="142:148" x14ac:dyDescent="0.25">
      <c r="EL2959">
        <v>2952</v>
      </c>
      <c r="EM2959" t="e">
        <v>#REF!</v>
      </c>
      <c r="EN2959" t="e">
        <v>#REF!</v>
      </c>
      <c r="EP2959" t="e">
        <f t="shared" si="171"/>
        <v>#REF!</v>
      </c>
      <c r="EQ2959" t="e">
        <f t="shared" si="172"/>
        <v>#REF!</v>
      </c>
      <c r="ER2959" t="e">
        <f t="shared" si="173"/>
        <v>#REF!</v>
      </c>
    </row>
    <row r="2960" spans="142:148" x14ac:dyDescent="0.25">
      <c r="EL2960">
        <v>2953</v>
      </c>
      <c r="EM2960" t="e">
        <v>#REF!</v>
      </c>
      <c r="EN2960" t="e">
        <v>#REF!</v>
      </c>
      <c r="EP2960" t="e">
        <f t="shared" si="171"/>
        <v>#REF!</v>
      </c>
      <c r="EQ2960" t="e">
        <f t="shared" si="172"/>
        <v>#REF!</v>
      </c>
      <c r="ER2960" t="e">
        <f t="shared" si="173"/>
        <v>#REF!</v>
      </c>
    </row>
    <row r="2961" spans="142:148" x14ac:dyDescent="0.25">
      <c r="EL2961">
        <v>2954</v>
      </c>
      <c r="EM2961" t="e">
        <v>#REF!</v>
      </c>
      <c r="EN2961" t="e">
        <v>#REF!</v>
      </c>
      <c r="EP2961" t="e">
        <f t="shared" si="171"/>
        <v>#REF!</v>
      </c>
      <c r="EQ2961" t="e">
        <f t="shared" si="172"/>
        <v>#REF!</v>
      </c>
      <c r="ER2961" t="e">
        <f t="shared" si="173"/>
        <v>#REF!</v>
      </c>
    </row>
    <row r="2962" spans="142:148" x14ac:dyDescent="0.25">
      <c r="EL2962">
        <v>2955</v>
      </c>
      <c r="EM2962" t="e">
        <v>#REF!</v>
      </c>
      <c r="EN2962" t="e">
        <v>#REF!</v>
      </c>
      <c r="EP2962" t="e">
        <f t="shared" si="171"/>
        <v>#REF!</v>
      </c>
      <c r="EQ2962" t="e">
        <f t="shared" si="172"/>
        <v>#REF!</v>
      </c>
      <c r="ER2962" t="e">
        <f t="shared" si="173"/>
        <v>#REF!</v>
      </c>
    </row>
    <row r="2963" spans="142:148" x14ac:dyDescent="0.25">
      <c r="EL2963">
        <v>2956</v>
      </c>
      <c r="EM2963" t="e">
        <v>#REF!</v>
      </c>
      <c r="EN2963" t="e">
        <v>#REF!</v>
      </c>
      <c r="EP2963" t="e">
        <f t="shared" si="171"/>
        <v>#REF!</v>
      </c>
      <c r="EQ2963" t="e">
        <f t="shared" si="172"/>
        <v>#REF!</v>
      </c>
      <c r="ER2963" t="e">
        <f t="shared" si="173"/>
        <v>#REF!</v>
      </c>
    </row>
    <row r="2964" spans="142:148" x14ac:dyDescent="0.25">
      <c r="EL2964">
        <v>2957</v>
      </c>
      <c r="EM2964" t="e">
        <v>#REF!</v>
      </c>
      <c r="EN2964" t="e">
        <v>#REF!</v>
      </c>
      <c r="EP2964" t="e">
        <f t="shared" si="171"/>
        <v>#REF!</v>
      </c>
      <c r="EQ2964" t="e">
        <f t="shared" si="172"/>
        <v>#REF!</v>
      </c>
      <c r="ER2964" t="e">
        <f t="shared" si="173"/>
        <v>#REF!</v>
      </c>
    </row>
    <row r="2965" spans="142:148" x14ac:dyDescent="0.25">
      <c r="EL2965">
        <v>2958</v>
      </c>
      <c r="EM2965" t="e">
        <v>#REF!</v>
      </c>
      <c r="EN2965" t="e">
        <v>#REF!</v>
      </c>
      <c r="EP2965" t="e">
        <f t="shared" si="171"/>
        <v>#REF!</v>
      </c>
      <c r="EQ2965" t="e">
        <f t="shared" si="172"/>
        <v>#REF!</v>
      </c>
      <c r="ER2965" t="e">
        <f t="shared" si="173"/>
        <v>#REF!</v>
      </c>
    </row>
    <row r="2966" spans="142:148" x14ac:dyDescent="0.25">
      <c r="EL2966">
        <v>2959</v>
      </c>
      <c r="EM2966" t="e">
        <v>#REF!</v>
      </c>
      <c r="EN2966" t="e">
        <v>#REF!</v>
      </c>
      <c r="EP2966" t="e">
        <f t="shared" si="171"/>
        <v>#REF!</v>
      </c>
      <c r="EQ2966" t="e">
        <f t="shared" si="172"/>
        <v>#REF!</v>
      </c>
      <c r="ER2966" t="e">
        <f t="shared" si="173"/>
        <v>#REF!</v>
      </c>
    </row>
    <row r="2967" spans="142:148" x14ac:dyDescent="0.25">
      <c r="EL2967">
        <v>2960</v>
      </c>
      <c r="EM2967" t="e">
        <v>#REF!</v>
      </c>
      <c r="EN2967" t="e">
        <v>#REF!</v>
      </c>
      <c r="EP2967" t="e">
        <f t="shared" si="171"/>
        <v>#REF!</v>
      </c>
      <c r="EQ2967" t="e">
        <f t="shared" si="172"/>
        <v>#REF!</v>
      </c>
      <c r="ER2967" t="e">
        <f t="shared" si="173"/>
        <v>#REF!</v>
      </c>
    </row>
    <row r="2968" spans="142:148" x14ac:dyDescent="0.25">
      <c r="EL2968">
        <v>2961</v>
      </c>
      <c r="EM2968" t="e">
        <v>#REF!</v>
      </c>
      <c r="EN2968" t="e">
        <v>#REF!</v>
      </c>
      <c r="EP2968" t="e">
        <f t="shared" ref="EP2968:EP3031" si="174">IF(EM2968&gt;EN2968,1,0)</f>
        <v>#REF!</v>
      </c>
      <c r="EQ2968" t="e">
        <f t="shared" ref="EQ2968:EQ3031" si="175">IF(EP2968&gt;0,0,1)</f>
        <v>#REF!</v>
      </c>
      <c r="ER2968" t="e">
        <f t="shared" ref="ER2968:ER3031" si="176">IF(EM2968&gt;EN2968,EM2968-EN2968,EN2968-EM2968)</f>
        <v>#REF!</v>
      </c>
    </row>
    <row r="2969" spans="142:148" x14ac:dyDescent="0.25">
      <c r="EL2969">
        <v>2962</v>
      </c>
      <c r="EM2969" t="e">
        <v>#REF!</v>
      </c>
      <c r="EN2969" t="e">
        <v>#REF!</v>
      </c>
      <c r="EP2969" t="e">
        <f t="shared" si="174"/>
        <v>#REF!</v>
      </c>
      <c r="EQ2969" t="e">
        <f t="shared" si="175"/>
        <v>#REF!</v>
      </c>
      <c r="ER2969" t="e">
        <f t="shared" si="176"/>
        <v>#REF!</v>
      </c>
    </row>
    <row r="2970" spans="142:148" x14ac:dyDescent="0.25">
      <c r="EL2970">
        <v>2963</v>
      </c>
      <c r="EM2970" t="e">
        <v>#REF!</v>
      </c>
      <c r="EN2970" t="e">
        <v>#REF!</v>
      </c>
      <c r="EP2970" t="e">
        <f t="shared" si="174"/>
        <v>#REF!</v>
      </c>
      <c r="EQ2970" t="e">
        <f t="shared" si="175"/>
        <v>#REF!</v>
      </c>
      <c r="ER2970" t="e">
        <f t="shared" si="176"/>
        <v>#REF!</v>
      </c>
    </row>
    <row r="2971" spans="142:148" x14ac:dyDescent="0.25">
      <c r="EL2971">
        <v>2964</v>
      </c>
      <c r="EM2971" t="e">
        <v>#REF!</v>
      </c>
      <c r="EN2971" t="e">
        <v>#REF!</v>
      </c>
      <c r="EP2971" t="e">
        <f t="shared" si="174"/>
        <v>#REF!</v>
      </c>
      <c r="EQ2971" t="e">
        <f t="shared" si="175"/>
        <v>#REF!</v>
      </c>
      <c r="ER2971" t="e">
        <f t="shared" si="176"/>
        <v>#REF!</v>
      </c>
    </row>
    <row r="2972" spans="142:148" x14ac:dyDescent="0.25">
      <c r="EL2972">
        <v>2965</v>
      </c>
      <c r="EM2972" t="e">
        <v>#REF!</v>
      </c>
      <c r="EN2972" t="e">
        <v>#REF!</v>
      </c>
      <c r="EP2972" t="e">
        <f t="shared" si="174"/>
        <v>#REF!</v>
      </c>
      <c r="EQ2972" t="e">
        <f t="shared" si="175"/>
        <v>#REF!</v>
      </c>
      <c r="ER2972" t="e">
        <f t="shared" si="176"/>
        <v>#REF!</v>
      </c>
    </row>
    <row r="2973" spans="142:148" x14ac:dyDescent="0.25">
      <c r="EL2973">
        <v>2966</v>
      </c>
      <c r="EM2973" t="e">
        <v>#REF!</v>
      </c>
      <c r="EN2973" t="e">
        <v>#REF!</v>
      </c>
      <c r="EP2973" t="e">
        <f t="shared" si="174"/>
        <v>#REF!</v>
      </c>
      <c r="EQ2973" t="e">
        <f t="shared" si="175"/>
        <v>#REF!</v>
      </c>
      <c r="ER2973" t="e">
        <f t="shared" si="176"/>
        <v>#REF!</v>
      </c>
    </row>
    <row r="2974" spans="142:148" x14ac:dyDescent="0.25">
      <c r="EL2974">
        <v>2967</v>
      </c>
      <c r="EM2974" t="e">
        <v>#REF!</v>
      </c>
      <c r="EN2974" t="e">
        <v>#REF!</v>
      </c>
      <c r="EP2974" t="e">
        <f t="shared" si="174"/>
        <v>#REF!</v>
      </c>
      <c r="EQ2974" t="e">
        <f t="shared" si="175"/>
        <v>#REF!</v>
      </c>
      <c r="ER2974" t="e">
        <f t="shared" si="176"/>
        <v>#REF!</v>
      </c>
    </row>
    <row r="2975" spans="142:148" x14ac:dyDescent="0.25">
      <c r="EL2975">
        <v>2968</v>
      </c>
      <c r="EM2975" t="e">
        <v>#REF!</v>
      </c>
      <c r="EN2975" t="e">
        <v>#REF!</v>
      </c>
      <c r="EP2975" t="e">
        <f t="shared" si="174"/>
        <v>#REF!</v>
      </c>
      <c r="EQ2975" t="e">
        <f t="shared" si="175"/>
        <v>#REF!</v>
      </c>
      <c r="ER2975" t="e">
        <f t="shared" si="176"/>
        <v>#REF!</v>
      </c>
    </row>
    <row r="2976" spans="142:148" x14ac:dyDescent="0.25">
      <c r="EL2976">
        <v>2969</v>
      </c>
      <c r="EM2976" t="e">
        <v>#REF!</v>
      </c>
      <c r="EN2976" t="e">
        <v>#REF!</v>
      </c>
      <c r="EP2976" t="e">
        <f t="shared" si="174"/>
        <v>#REF!</v>
      </c>
      <c r="EQ2976" t="e">
        <f t="shared" si="175"/>
        <v>#REF!</v>
      </c>
      <c r="ER2976" t="e">
        <f t="shared" si="176"/>
        <v>#REF!</v>
      </c>
    </row>
    <row r="2977" spans="142:148" x14ac:dyDescent="0.25">
      <c r="EL2977">
        <v>2970</v>
      </c>
      <c r="EM2977" t="e">
        <v>#REF!</v>
      </c>
      <c r="EN2977" t="e">
        <v>#REF!</v>
      </c>
      <c r="EP2977" t="e">
        <f t="shared" si="174"/>
        <v>#REF!</v>
      </c>
      <c r="EQ2977" t="e">
        <f t="shared" si="175"/>
        <v>#REF!</v>
      </c>
      <c r="ER2977" t="e">
        <f t="shared" si="176"/>
        <v>#REF!</v>
      </c>
    </row>
    <row r="2978" spans="142:148" x14ac:dyDescent="0.25">
      <c r="EL2978">
        <v>2971</v>
      </c>
      <c r="EM2978" t="e">
        <v>#REF!</v>
      </c>
      <c r="EN2978" t="e">
        <v>#REF!</v>
      </c>
      <c r="EP2978" t="e">
        <f t="shared" si="174"/>
        <v>#REF!</v>
      </c>
      <c r="EQ2978" t="e">
        <f t="shared" si="175"/>
        <v>#REF!</v>
      </c>
      <c r="ER2978" t="e">
        <f t="shared" si="176"/>
        <v>#REF!</v>
      </c>
    </row>
    <row r="2979" spans="142:148" x14ac:dyDescent="0.25">
      <c r="EL2979">
        <v>2972</v>
      </c>
      <c r="EM2979" t="e">
        <v>#REF!</v>
      </c>
      <c r="EN2979" t="e">
        <v>#REF!</v>
      </c>
      <c r="EP2979" t="e">
        <f t="shared" si="174"/>
        <v>#REF!</v>
      </c>
      <c r="EQ2979" t="e">
        <f t="shared" si="175"/>
        <v>#REF!</v>
      </c>
      <c r="ER2979" t="e">
        <f t="shared" si="176"/>
        <v>#REF!</v>
      </c>
    </row>
    <row r="2980" spans="142:148" x14ac:dyDescent="0.25">
      <c r="EL2980">
        <v>2973</v>
      </c>
      <c r="EM2980" t="e">
        <v>#REF!</v>
      </c>
      <c r="EN2980" t="e">
        <v>#REF!</v>
      </c>
      <c r="EP2980" t="e">
        <f t="shared" si="174"/>
        <v>#REF!</v>
      </c>
      <c r="EQ2980" t="e">
        <f t="shared" si="175"/>
        <v>#REF!</v>
      </c>
      <c r="ER2980" t="e">
        <f t="shared" si="176"/>
        <v>#REF!</v>
      </c>
    </row>
    <row r="2981" spans="142:148" x14ac:dyDescent="0.25">
      <c r="EL2981">
        <v>2974</v>
      </c>
      <c r="EM2981" t="e">
        <v>#REF!</v>
      </c>
      <c r="EN2981" t="e">
        <v>#REF!</v>
      </c>
      <c r="EP2981" t="e">
        <f t="shared" si="174"/>
        <v>#REF!</v>
      </c>
      <c r="EQ2981" t="e">
        <f t="shared" si="175"/>
        <v>#REF!</v>
      </c>
      <c r="ER2981" t="e">
        <f t="shared" si="176"/>
        <v>#REF!</v>
      </c>
    </row>
    <row r="2982" spans="142:148" x14ac:dyDescent="0.25">
      <c r="EL2982">
        <v>2975</v>
      </c>
      <c r="EM2982" t="e">
        <v>#REF!</v>
      </c>
      <c r="EN2982" t="e">
        <v>#REF!</v>
      </c>
      <c r="EP2982" t="e">
        <f t="shared" si="174"/>
        <v>#REF!</v>
      </c>
      <c r="EQ2982" t="e">
        <f t="shared" si="175"/>
        <v>#REF!</v>
      </c>
      <c r="ER2982" t="e">
        <f t="shared" si="176"/>
        <v>#REF!</v>
      </c>
    </row>
    <row r="2983" spans="142:148" x14ac:dyDescent="0.25">
      <c r="EL2983">
        <v>2976</v>
      </c>
      <c r="EM2983" t="e">
        <v>#REF!</v>
      </c>
      <c r="EN2983" t="e">
        <v>#REF!</v>
      </c>
      <c r="EP2983" t="e">
        <f t="shared" si="174"/>
        <v>#REF!</v>
      </c>
      <c r="EQ2983" t="e">
        <f t="shared" si="175"/>
        <v>#REF!</v>
      </c>
      <c r="ER2983" t="e">
        <f t="shared" si="176"/>
        <v>#REF!</v>
      </c>
    </row>
    <row r="2984" spans="142:148" x14ac:dyDescent="0.25">
      <c r="EL2984">
        <v>2977</v>
      </c>
      <c r="EM2984" t="e">
        <v>#REF!</v>
      </c>
      <c r="EN2984" t="e">
        <v>#REF!</v>
      </c>
      <c r="EP2984" t="e">
        <f t="shared" si="174"/>
        <v>#REF!</v>
      </c>
      <c r="EQ2984" t="e">
        <f t="shared" si="175"/>
        <v>#REF!</v>
      </c>
      <c r="ER2984" t="e">
        <f t="shared" si="176"/>
        <v>#REF!</v>
      </c>
    </row>
    <row r="2985" spans="142:148" x14ac:dyDescent="0.25">
      <c r="EL2985">
        <v>2978</v>
      </c>
      <c r="EM2985" t="e">
        <v>#REF!</v>
      </c>
      <c r="EN2985" t="e">
        <v>#REF!</v>
      </c>
      <c r="EP2985" t="e">
        <f t="shared" si="174"/>
        <v>#REF!</v>
      </c>
      <c r="EQ2985" t="e">
        <f t="shared" si="175"/>
        <v>#REF!</v>
      </c>
      <c r="ER2985" t="e">
        <f t="shared" si="176"/>
        <v>#REF!</v>
      </c>
    </row>
    <row r="2986" spans="142:148" x14ac:dyDescent="0.25">
      <c r="EL2986">
        <v>2979</v>
      </c>
      <c r="EM2986" t="e">
        <v>#REF!</v>
      </c>
      <c r="EN2986" t="e">
        <v>#REF!</v>
      </c>
      <c r="EP2986" t="e">
        <f t="shared" si="174"/>
        <v>#REF!</v>
      </c>
      <c r="EQ2986" t="e">
        <f t="shared" si="175"/>
        <v>#REF!</v>
      </c>
      <c r="ER2986" t="e">
        <f t="shared" si="176"/>
        <v>#REF!</v>
      </c>
    </row>
    <row r="2987" spans="142:148" x14ac:dyDescent="0.25">
      <c r="EL2987">
        <v>2980</v>
      </c>
      <c r="EM2987" t="e">
        <v>#REF!</v>
      </c>
      <c r="EN2987" t="e">
        <v>#REF!</v>
      </c>
      <c r="EP2987" t="e">
        <f t="shared" si="174"/>
        <v>#REF!</v>
      </c>
      <c r="EQ2987" t="e">
        <f t="shared" si="175"/>
        <v>#REF!</v>
      </c>
      <c r="ER2987" t="e">
        <f t="shared" si="176"/>
        <v>#REF!</v>
      </c>
    </row>
    <row r="2988" spans="142:148" x14ac:dyDescent="0.25">
      <c r="EL2988">
        <v>2981</v>
      </c>
      <c r="EM2988" t="e">
        <v>#REF!</v>
      </c>
      <c r="EN2988" t="e">
        <v>#REF!</v>
      </c>
      <c r="EP2988" t="e">
        <f t="shared" si="174"/>
        <v>#REF!</v>
      </c>
      <c r="EQ2988" t="e">
        <f t="shared" si="175"/>
        <v>#REF!</v>
      </c>
      <c r="ER2988" t="e">
        <f t="shared" si="176"/>
        <v>#REF!</v>
      </c>
    </row>
    <row r="2989" spans="142:148" x14ac:dyDescent="0.25">
      <c r="EL2989">
        <v>2982</v>
      </c>
      <c r="EM2989" t="e">
        <v>#REF!</v>
      </c>
      <c r="EN2989" t="e">
        <v>#REF!</v>
      </c>
      <c r="EP2989" t="e">
        <f t="shared" si="174"/>
        <v>#REF!</v>
      </c>
      <c r="EQ2989" t="e">
        <f t="shared" si="175"/>
        <v>#REF!</v>
      </c>
      <c r="ER2989" t="e">
        <f t="shared" si="176"/>
        <v>#REF!</v>
      </c>
    </row>
    <row r="2990" spans="142:148" x14ac:dyDescent="0.25">
      <c r="EL2990">
        <v>2983</v>
      </c>
      <c r="EM2990" t="e">
        <v>#REF!</v>
      </c>
      <c r="EN2990" t="e">
        <v>#REF!</v>
      </c>
      <c r="EP2990" t="e">
        <f t="shared" si="174"/>
        <v>#REF!</v>
      </c>
      <c r="EQ2990" t="e">
        <f t="shared" si="175"/>
        <v>#REF!</v>
      </c>
      <c r="ER2990" t="e">
        <f t="shared" si="176"/>
        <v>#REF!</v>
      </c>
    </row>
    <row r="2991" spans="142:148" x14ac:dyDescent="0.25">
      <c r="EL2991">
        <v>2984</v>
      </c>
      <c r="EM2991" t="e">
        <v>#REF!</v>
      </c>
      <c r="EN2991" t="e">
        <v>#REF!</v>
      </c>
      <c r="EP2991" t="e">
        <f t="shared" si="174"/>
        <v>#REF!</v>
      </c>
      <c r="EQ2991" t="e">
        <f t="shared" si="175"/>
        <v>#REF!</v>
      </c>
      <c r="ER2991" t="e">
        <f t="shared" si="176"/>
        <v>#REF!</v>
      </c>
    </row>
    <row r="2992" spans="142:148" x14ac:dyDescent="0.25">
      <c r="EL2992">
        <v>2985</v>
      </c>
      <c r="EM2992" t="e">
        <v>#REF!</v>
      </c>
      <c r="EN2992" t="e">
        <v>#REF!</v>
      </c>
      <c r="EP2992" t="e">
        <f t="shared" si="174"/>
        <v>#REF!</v>
      </c>
      <c r="EQ2992" t="e">
        <f t="shared" si="175"/>
        <v>#REF!</v>
      </c>
      <c r="ER2992" t="e">
        <f t="shared" si="176"/>
        <v>#REF!</v>
      </c>
    </row>
    <row r="2993" spans="142:148" x14ac:dyDescent="0.25">
      <c r="EL2993">
        <v>2986</v>
      </c>
      <c r="EM2993" t="e">
        <v>#REF!</v>
      </c>
      <c r="EN2993" t="e">
        <v>#REF!</v>
      </c>
      <c r="EP2993" t="e">
        <f t="shared" si="174"/>
        <v>#REF!</v>
      </c>
      <c r="EQ2993" t="e">
        <f t="shared" si="175"/>
        <v>#REF!</v>
      </c>
      <c r="ER2993" t="e">
        <f t="shared" si="176"/>
        <v>#REF!</v>
      </c>
    </row>
    <row r="2994" spans="142:148" x14ac:dyDescent="0.25">
      <c r="EL2994">
        <v>2987</v>
      </c>
      <c r="EM2994" t="e">
        <v>#REF!</v>
      </c>
      <c r="EN2994" t="e">
        <v>#REF!</v>
      </c>
      <c r="EP2994" t="e">
        <f t="shared" si="174"/>
        <v>#REF!</v>
      </c>
      <c r="EQ2994" t="e">
        <f t="shared" si="175"/>
        <v>#REF!</v>
      </c>
      <c r="ER2994" t="e">
        <f t="shared" si="176"/>
        <v>#REF!</v>
      </c>
    </row>
    <row r="2995" spans="142:148" x14ac:dyDescent="0.25">
      <c r="EL2995">
        <v>2988</v>
      </c>
      <c r="EM2995" t="e">
        <v>#REF!</v>
      </c>
      <c r="EN2995" t="e">
        <v>#REF!</v>
      </c>
      <c r="EP2995" t="e">
        <f t="shared" si="174"/>
        <v>#REF!</v>
      </c>
      <c r="EQ2995" t="e">
        <f t="shared" si="175"/>
        <v>#REF!</v>
      </c>
      <c r="ER2995" t="e">
        <f t="shared" si="176"/>
        <v>#REF!</v>
      </c>
    </row>
    <row r="2996" spans="142:148" x14ac:dyDescent="0.25">
      <c r="EL2996">
        <v>2989</v>
      </c>
      <c r="EM2996" t="e">
        <v>#REF!</v>
      </c>
      <c r="EN2996" t="e">
        <v>#REF!</v>
      </c>
      <c r="EP2996" t="e">
        <f t="shared" si="174"/>
        <v>#REF!</v>
      </c>
      <c r="EQ2996" t="e">
        <f t="shared" si="175"/>
        <v>#REF!</v>
      </c>
      <c r="ER2996" t="e">
        <f t="shared" si="176"/>
        <v>#REF!</v>
      </c>
    </row>
    <row r="2997" spans="142:148" x14ac:dyDescent="0.25">
      <c r="EL2997">
        <v>2990</v>
      </c>
      <c r="EM2997" t="e">
        <v>#REF!</v>
      </c>
      <c r="EN2997" t="e">
        <v>#REF!</v>
      </c>
      <c r="EP2997" t="e">
        <f t="shared" si="174"/>
        <v>#REF!</v>
      </c>
      <c r="EQ2997" t="e">
        <f t="shared" si="175"/>
        <v>#REF!</v>
      </c>
      <c r="ER2997" t="e">
        <f t="shared" si="176"/>
        <v>#REF!</v>
      </c>
    </row>
    <row r="2998" spans="142:148" x14ac:dyDescent="0.25">
      <c r="EL2998">
        <v>2991</v>
      </c>
      <c r="EM2998" t="e">
        <v>#REF!</v>
      </c>
      <c r="EN2998" t="e">
        <v>#REF!</v>
      </c>
      <c r="EP2998" t="e">
        <f t="shared" si="174"/>
        <v>#REF!</v>
      </c>
      <c r="EQ2998" t="e">
        <f t="shared" si="175"/>
        <v>#REF!</v>
      </c>
      <c r="ER2998" t="e">
        <f t="shared" si="176"/>
        <v>#REF!</v>
      </c>
    </row>
    <row r="2999" spans="142:148" x14ac:dyDescent="0.25">
      <c r="EL2999">
        <v>2992</v>
      </c>
      <c r="EM2999" t="e">
        <v>#REF!</v>
      </c>
      <c r="EN2999" t="e">
        <v>#REF!</v>
      </c>
      <c r="EP2999" t="e">
        <f t="shared" si="174"/>
        <v>#REF!</v>
      </c>
      <c r="EQ2999" t="e">
        <f t="shared" si="175"/>
        <v>#REF!</v>
      </c>
      <c r="ER2999" t="e">
        <f t="shared" si="176"/>
        <v>#REF!</v>
      </c>
    </row>
    <row r="3000" spans="142:148" x14ac:dyDescent="0.25">
      <c r="EL3000">
        <v>2993</v>
      </c>
      <c r="EM3000" t="e">
        <v>#REF!</v>
      </c>
      <c r="EN3000" t="e">
        <v>#REF!</v>
      </c>
      <c r="EP3000" t="e">
        <f t="shared" si="174"/>
        <v>#REF!</v>
      </c>
      <c r="EQ3000" t="e">
        <f t="shared" si="175"/>
        <v>#REF!</v>
      </c>
      <c r="ER3000" t="e">
        <f t="shared" si="176"/>
        <v>#REF!</v>
      </c>
    </row>
    <row r="3001" spans="142:148" x14ac:dyDescent="0.25">
      <c r="EL3001">
        <v>2994</v>
      </c>
      <c r="EM3001" t="e">
        <v>#REF!</v>
      </c>
      <c r="EN3001" t="e">
        <v>#REF!</v>
      </c>
      <c r="EP3001" t="e">
        <f t="shared" si="174"/>
        <v>#REF!</v>
      </c>
      <c r="EQ3001" t="e">
        <f t="shared" si="175"/>
        <v>#REF!</v>
      </c>
      <c r="ER3001" t="e">
        <f t="shared" si="176"/>
        <v>#REF!</v>
      </c>
    </row>
    <row r="3002" spans="142:148" x14ac:dyDescent="0.25">
      <c r="EL3002">
        <v>2995</v>
      </c>
      <c r="EM3002" t="e">
        <v>#REF!</v>
      </c>
      <c r="EN3002" t="e">
        <v>#REF!</v>
      </c>
      <c r="EP3002" t="e">
        <f t="shared" si="174"/>
        <v>#REF!</v>
      </c>
      <c r="EQ3002" t="e">
        <f t="shared" si="175"/>
        <v>#REF!</v>
      </c>
      <c r="ER3002" t="e">
        <f t="shared" si="176"/>
        <v>#REF!</v>
      </c>
    </row>
    <row r="3003" spans="142:148" x14ac:dyDescent="0.25">
      <c r="EL3003">
        <v>2996</v>
      </c>
      <c r="EM3003" t="e">
        <v>#REF!</v>
      </c>
      <c r="EN3003" t="e">
        <v>#REF!</v>
      </c>
      <c r="EP3003" t="e">
        <f t="shared" si="174"/>
        <v>#REF!</v>
      </c>
      <c r="EQ3003" t="e">
        <f t="shared" si="175"/>
        <v>#REF!</v>
      </c>
      <c r="ER3003" t="e">
        <f t="shared" si="176"/>
        <v>#REF!</v>
      </c>
    </row>
    <row r="3004" spans="142:148" x14ac:dyDescent="0.25">
      <c r="EL3004">
        <v>2997</v>
      </c>
      <c r="EM3004" t="e">
        <v>#REF!</v>
      </c>
      <c r="EN3004" t="e">
        <v>#REF!</v>
      </c>
      <c r="EP3004" t="e">
        <f t="shared" si="174"/>
        <v>#REF!</v>
      </c>
      <c r="EQ3004" t="e">
        <f t="shared" si="175"/>
        <v>#REF!</v>
      </c>
      <c r="ER3004" t="e">
        <f t="shared" si="176"/>
        <v>#REF!</v>
      </c>
    </row>
    <row r="3005" spans="142:148" x14ac:dyDescent="0.25">
      <c r="EL3005">
        <v>2998</v>
      </c>
      <c r="EM3005" t="e">
        <v>#REF!</v>
      </c>
      <c r="EN3005" t="e">
        <v>#REF!</v>
      </c>
      <c r="EP3005" t="e">
        <f t="shared" si="174"/>
        <v>#REF!</v>
      </c>
      <c r="EQ3005" t="e">
        <f t="shared" si="175"/>
        <v>#REF!</v>
      </c>
      <c r="ER3005" t="e">
        <f t="shared" si="176"/>
        <v>#REF!</v>
      </c>
    </row>
    <row r="3006" spans="142:148" x14ac:dyDescent="0.25">
      <c r="EL3006">
        <v>2999</v>
      </c>
      <c r="EM3006" t="e">
        <v>#REF!</v>
      </c>
      <c r="EN3006" t="e">
        <v>#REF!</v>
      </c>
      <c r="EP3006" t="e">
        <f t="shared" si="174"/>
        <v>#REF!</v>
      </c>
      <c r="EQ3006" t="e">
        <f t="shared" si="175"/>
        <v>#REF!</v>
      </c>
      <c r="ER3006" t="e">
        <f t="shared" si="176"/>
        <v>#REF!</v>
      </c>
    </row>
    <row r="3007" spans="142:148" x14ac:dyDescent="0.25">
      <c r="EL3007">
        <v>3000</v>
      </c>
      <c r="EM3007" t="e">
        <v>#REF!</v>
      </c>
      <c r="EN3007" t="e">
        <v>#REF!</v>
      </c>
      <c r="EP3007" t="e">
        <f t="shared" si="174"/>
        <v>#REF!</v>
      </c>
      <c r="EQ3007" t="e">
        <f t="shared" si="175"/>
        <v>#REF!</v>
      </c>
      <c r="ER3007" t="e">
        <f t="shared" si="176"/>
        <v>#REF!</v>
      </c>
    </row>
    <row r="3008" spans="142:148" x14ac:dyDescent="0.25">
      <c r="EL3008">
        <v>3001</v>
      </c>
      <c r="EM3008" t="e">
        <v>#REF!</v>
      </c>
      <c r="EN3008" t="e">
        <v>#REF!</v>
      </c>
      <c r="EP3008" t="e">
        <f t="shared" si="174"/>
        <v>#REF!</v>
      </c>
      <c r="EQ3008" t="e">
        <f t="shared" si="175"/>
        <v>#REF!</v>
      </c>
      <c r="ER3008" t="e">
        <f t="shared" si="176"/>
        <v>#REF!</v>
      </c>
    </row>
    <row r="3009" spans="142:148" x14ac:dyDescent="0.25">
      <c r="EL3009">
        <v>3002</v>
      </c>
      <c r="EM3009" t="e">
        <v>#REF!</v>
      </c>
      <c r="EN3009" t="e">
        <v>#REF!</v>
      </c>
      <c r="EP3009" t="e">
        <f t="shared" si="174"/>
        <v>#REF!</v>
      </c>
      <c r="EQ3009" t="e">
        <f t="shared" si="175"/>
        <v>#REF!</v>
      </c>
      <c r="ER3009" t="e">
        <f t="shared" si="176"/>
        <v>#REF!</v>
      </c>
    </row>
    <row r="3010" spans="142:148" x14ac:dyDescent="0.25">
      <c r="EL3010">
        <v>3003</v>
      </c>
      <c r="EM3010" t="e">
        <v>#REF!</v>
      </c>
      <c r="EN3010" t="e">
        <v>#REF!</v>
      </c>
      <c r="EP3010" t="e">
        <f t="shared" si="174"/>
        <v>#REF!</v>
      </c>
      <c r="EQ3010" t="e">
        <f t="shared" si="175"/>
        <v>#REF!</v>
      </c>
      <c r="ER3010" t="e">
        <f t="shared" si="176"/>
        <v>#REF!</v>
      </c>
    </row>
    <row r="3011" spans="142:148" x14ac:dyDescent="0.25">
      <c r="EL3011">
        <v>3004</v>
      </c>
      <c r="EM3011" t="e">
        <v>#REF!</v>
      </c>
      <c r="EN3011" t="e">
        <v>#REF!</v>
      </c>
      <c r="EP3011" t="e">
        <f t="shared" si="174"/>
        <v>#REF!</v>
      </c>
      <c r="EQ3011" t="e">
        <f t="shared" si="175"/>
        <v>#REF!</v>
      </c>
      <c r="ER3011" t="e">
        <f t="shared" si="176"/>
        <v>#REF!</v>
      </c>
    </row>
    <row r="3012" spans="142:148" x14ac:dyDescent="0.25">
      <c r="EL3012">
        <v>3005</v>
      </c>
      <c r="EM3012" t="e">
        <v>#REF!</v>
      </c>
      <c r="EN3012" t="e">
        <v>#REF!</v>
      </c>
      <c r="EP3012" t="e">
        <f t="shared" si="174"/>
        <v>#REF!</v>
      </c>
      <c r="EQ3012" t="e">
        <f t="shared" si="175"/>
        <v>#REF!</v>
      </c>
      <c r="ER3012" t="e">
        <f t="shared" si="176"/>
        <v>#REF!</v>
      </c>
    </row>
    <row r="3013" spans="142:148" x14ac:dyDescent="0.25">
      <c r="EL3013">
        <v>3006</v>
      </c>
      <c r="EM3013" t="e">
        <v>#REF!</v>
      </c>
      <c r="EN3013" t="e">
        <v>#REF!</v>
      </c>
      <c r="EP3013" t="e">
        <f t="shared" si="174"/>
        <v>#REF!</v>
      </c>
      <c r="EQ3013" t="e">
        <f t="shared" si="175"/>
        <v>#REF!</v>
      </c>
      <c r="ER3013" t="e">
        <f t="shared" si="176"/>
        <v>#REF!</v>
      </c>
    </row>
    <row r="3014" spans="142:148" x14ac:dyDescent="0.25">
      <c r="EL3014">
        <v>3007</v>
      </c>
      <c r="EM3014" t="e">
        <v>#REF!</v>
      </c>
      <c r="EN3014" t="e">
        <v>#REF!</v>
      </c>
      <c r="EP3014" t="e">
        <f t="shared" si="174"/>
        <v>#REF!</v>
      </c>
      <c r="EQ3014" t="e">
        <f t="shared" si="175"/>
        <v>#REF!</v>
      </c>
      <c r="ER3014" t="e">
        <f t="shared" si="176"/>
        <v>#REF!</v>
      </c>
    </row>
    <row r="3015" spans="142:148" x14ac:dyDescent="0.25">
      <c r="EL3015">
        <v>3008</v>
      </c>
      <c r="EM3015" t="e">
        <v>#REF!</v>
      </c>
      <c r="EN3015" t="e">
        <v>#REF!</v>
      </c>
      <c r="EP3015" t="e">
        <f t="shared" si="174"/>
        <v>#REF!</v>
      </c>
      <c r="EQ3015" t="e">
        <f t="shared" si="175"/>
        <v>#REF!</v>
      </c>
      <c r="ER3015" t="e">
        <f t="shared" si="176"/>
        <v>#REF!</v>
      </c>
    </row>
    <row r="3016" spans="142:148" x14ac:dyDescent="0.25">
      <c r="EL3016">
        <v>3009</v>
      </c>
      <c r="EM3016" t="e">
        <v>#REF!</v>
      </c>
      <c r="EN3016" t="e">
        <v>#REF!</v>
      </c>
      <c r="EP3016" t="e">
        <f t="shared" si="174"/>
        <v>#REF!</v>
      </c>
      <c r="EQ3016" t="e">
        <f t="shared" si="175"/>
        <v>#REF!</v>
      </c>
      <c r="ER3016" t="e">
        <f t="shared" si="176"/>
        <v>#REF!</v>
      </c>
    </row>
    <row r="3017" spans="142:148" x14ac:dyDescent="0.25">
      <c r="EL3017">
        <v>3010</v>
      </c>
      <c r="EM3017" t="e">
        <v>#REF!</v>
      </c>
      <c r="EN3017" t="e">
        <v>#REF!</v>
      </c>
      <c r="EP3017" t="e">
        <f t="shared" si="174"/>
        <v>#REF!</v>
      </c>
      <c r="EQ3017" t="e">
        <f t="shared" si="175"/>
        <v>#REF!</v>
      </c>
      <c r="ER3017" t="e">
        <f t="shared" si="176"/>
        <v>#REF!</v>
      </c>
    </row>
    <row r="3018" spans="142:148" x14ac:dyDescent="0.25">
      <c r="EL3018">
        <v>3011</v>
      </c>
      <c r="EM3018" t="e">
        <v>#REF!</v>
      </c>
      <c r="EN3018" t="e">
        <v>#REF!</v>
      </c>
      <c r="EP3018" t="e">
        <f t="shared" si="174"/>
        <v>#REF!</v>
      </c>
      <c r="EQ3018" t="e">
        <f t="shared" si="175"/>
        <v>#REF!</v>
      </c>
      <c r="ER3018" t="e">
        <f t="shared" si="176"/>
        <v>#REF!</v>
      </c>
    </row>
    <row r="3019" spans="142:148" x14ac:dyDescent="0.25">
      <c r="EL3019">
        <v>3012</v>
      </c>
      <c r="EM3019" t="e">
        <v>#REF!</v>
      </c>
      <c r="EN3019" t="e">
        <v>#REF!</v>
      </c>
      <c r="EP3019" t="e">
        <f t="shared" si="174"/>
        <v>#REF!</v>
      </c>
      <c r="EQ3019" t="e">
        <f t="shared" si="175"/>
        <v>#REF!</v>
      </c>
      <c r="ER3019" t="e">
        <f t="shared" si="176"/>
        <v>#REF!</v>
      </c>
    </row>
    <row r="3020" spans="142:148" x14ac:dyDescent="0.25">
      <c r="EL3020">
        <v>3013</v>
      </c>
      <c r="EM3020" t="e">
        <v>#REF!</v>
      </c>
      <c r="EN3020" t="e">
        <v>#REF!</v>
      </c>
      <c r="EP3020" t="e">
        <f t="shared" si="174"/>
        <v>#REF!</v>
      </c>
      <c r="EQ3020" t="e">
        <f t="shared" si="175"/>
        <v>#REF!</v>
      </c>
      <c r="ER3020" t="e">
        <f t="shared" si="176"/>
        <v>#REF!</v>
      </c>
    </row>
    <row r="3021" spans="142:148" x14ac:dyDescent="0.25">
      <c r="EL3021">
        <v>3014</v>
      </c>
      <c r="EM3021" t="e">
        <v>#REF!</v>
      </c>
      <c r="EN3021" t="e">
        <v>#REF!</v>
      </c>
      <c r="EP3021" t="e">
        <f t="shared" si="174"/>
        <v>#REF!</v>
      </c>
      <c r="EQ3021" t="e">
        <f t="shared" si="175"/>
        <v>#REF!</v>
      </c>
      <c r="ER3021" t="e">
        <f t="shared" si="176"/>
        <v>#REF!</v>
      </c>
    </row>
    <row r="3022" spans="142:148" x14ac:dyDescent="0.25">
      <c r="EL3022">
        <v>3015</v>
      </c>
      <c r="EM3022" t="e">
        <v>#REF!</v>
      </c>
      <c r="EN3022" t="e">
        <v>#REF!</v>
      </c>
      <c r="EP3022" t="e">
        <f t="shared" si="174"/>
        <v>#REF!</v>
      </c>
      <c r="EQ3022" t="e">
        <f t="shared" si="175"/>
        <v>#REF!</v>
      </c>
      <c r="ER3022" t="e">
        <f t="shared" si="176"/>
        <v>#REF!</v>
      </c>
    </row>
    <row r="3023" spans="142:148" x14ac:dyDescent="0.25">
      <c r="EL3023">
        <v>3016</v>
      </c>
      <c r="EM3023" t="e">
        <v>#REF!</v>
      </c>
      <c r="EN3023" t="e">
        <v>#REF!</v>
      </c>
      <c r="EP3023" t="e">
        <f t="shared" si="174"/>
        <v>#REF!</v>
      </c>
      <c r="EQ3023" t="e">
        <f t="shared" si="175"/>
        <v>#REF!</v>
      </c>
      <c r="ER3023" t="e">
        <f t="shared" si="176"/>
        <v>#REF!</v>
      </c>
    </row>
    <row r="3024" spans="142:148" x14ac:dyDescent="0.25">
      <c r="EL3024">
        <v>3017</v>
      </c>
      <c r="EM3024" t="e">
        <v>#REF!</v>
      </c>
      <c r="EN3024" t="e">
        <v>#REF!</v>
      </c>
      <c r="EP3024" t="e">
        <f t="shared" si="174"/>
        <v>#REF!</v>
      </c>
      <c r="EQ3024" t="e">
        <f t="shared" si="175"/>
        <v>#REF!</v>
      </c>
      <c r="ER3024" t="e">
        <f t="shared" si="176"/>
        <v>#REF!</v>
      </c>
    </row>
    <row r="3025" spans="142:148" x14ac:dyDescent="0.25">
      <c r="EL3025">
        <v>3018</v>
      </c>
      <c r="EM3025" t="e">
        <v>#REF!</v>
      </c>
      <c r="EN3025" t="e">
        <v>#REF!</v>
      </c>
      <c r="EP3025" t="e">
        <f t="shared" si="174"/>
        <v>#REF!</v>
      </c>
      <c r="EQ3025" t="e">
        <f t="shared" si="175"/>
        <v>#REF!</v>
      </c>
      <c r="ER3025" t="e">
        <f t="shared" si="176"/>
        <v>#REF!</v>
      </c>
    </row>
    <row r="3026" spans="142:148" x14ac:dyDescent="0.25">
      <c r="EL3026">
        <v>3019</v>
      </c>
      <c r="EM3026" t="e">
        <v>#REF!</v>
      </c>
      <c r="EN3026" t="e">
        <v>#REF!</v>
      </c>
      <c r="EP3026" t="e">
        <f t="shared" si="174"/>
        <v>#REF!</v>
      </c>
      <c r="EQ3026" t="e">
        <f t="shared" si="175"/>
        <v>#REF!</v>
      </c>
      <c r="ER3026" t="e">
        <f t="shared" si="176"/>
        <v>#REF!</v>
      </c>
    </row>
    <row r="3027" spans="142:148" x14ac:dyDescent="0.25">
      <c r="EL3027">
        <v>3020</v>
      </c>
      <c r="EM3027" t="e">
        <v>#REF!</v>
      </c>
      <c r="EN3027" t="e">
        <v>#REF!</v>
      </c>
      <c r="EP3027" t="e">
        <f t="shared" si="174"/>
        <v>#REF!</v>
      </c>
      <c r="EQ3027" t="e">
        <f t="shared" si="175"/>
        <v>#REF!</v>
      </c>
      <c r="ER3027" t="e">
        <f t="shared" si="176"/>
        <v>#REF!</v>
      </c>
    </row>
    <row r="3028" spans="142:148" x14ac:dyDescent="0.25">
      <c r="EL3028">
        <v>3021</v>
      </c>
      <c r="EM3028" t="e">
        <v>#REF!</v>
      </c>
      <c r="EN3028" t="e">
        <v>#REF!</v>
      </c>
      <c r="EP3028" t="e">
        <f t="shared" si="174"/>
        <v>#REF!</v>
      </c>
      <c r="EQ3028" t="e">
        <f t="shared" si="175"/>
        <v>#REF!</v>
      </c>
      <c r="ER3028" t="e">
        <f t="shared" si="176"/>
        <v>#REF!</v>
      </c>
    </row>
    <row r="3029" spans="142:148" x14ac:dyDescent="0.25">
      <c r="EL3029">
        <v>3022</v>
      </c>
      <c r="EM3029" t="e">
        <v>#REF!</v>
      </c>
      <c r="EN3029" t="e">
        <v>#REF!</v>
      </c>
      <c r="EP3029" t="e">
        <f t="shared" si="174"/>
        <v>#REF!</v>
      </c>
      <c r="EQ3029" t="e">
        <f t="shared" si="175"/>
        <v>#REF!</v>
      </c>
      <c r="ER3029" t="e">
        <f t="shared" si="176"/>
        <v>#REF!</v>
      </c>
    </row>
    <row r="3030" spans="142:148" x14ac:dyDescent="0.25">
      <c r="EL3030">
        <v>3023</v>
      </c>
      <c r="EM3030" t="e">
        <v>#REF!</v>
      </c>
      <c r="EN3030" t="e">
        <v>#REF!</v>
      </c>
      <c r="EP3030" t="e">
        <f t="shared" si="174"/>
        <v>#REF!</v>
      </c>
      <c r="EQ3030" t="e">
        <f t="shared" si="175"/>
        <v>#REF!</v>
      </c>
      <c r="ER3030" t="e">
        <f t="shared" si="176"/>
        <v>#REF!</v>
      </c>
    </row>
    <row r="3031" spans="142:148" x14ac:dyDescent="0.25">
      <c r="EL3031">
        <v>3024</v>
      </c>
      <c r="EM3031" t="e">
        <v>#REF!</v>
      </c>
      <c r="EN3031" t="e">
        <v>#REF!</v>
      </c>
      <c r="EP3031" t="e">
        <f t="shared" si="174"/>
        <v>#REF!</v>
      </c>
      <c r="EQ3031" t="e">
        <f t="shared" si="175"/>
        <v>#REF!</v>
      </c>
      <c r="ER3031" t="e">
        <f t="shared" si="176"/>
        <v>#REF!</v>
      </c>
    </row>
    <row r="3032" spans="142:148" x14ac:dyDescent="0.25">
      <c r="EL3032">
        <v>3025</v>
      </c>
      <c r="EM3032" t="e">
        <v>#REF!</v>
      </c>
      <c r="EN3032" t="e">
        <v>#REF!</v>
      </c>
      <c r="EP3032" t="e">
        <f t="shared" ref="EP3032:EP3095" si="177">IF(EM3032&gt;EN3032,1,0)</f>
        <v>#REF!</v>
      </c>
      <c r="EQ3032" t="e">
        <f t="shared" ref="EQ3032:EQ3095" si="178">IF(EP3032&gt;0,0,1)</f>
        <v>#REF!</v>
      </c>
      <c r="ER3032" t="e">
        <f t="shared" ref="ER3032:ER3095" si="179">IF(EM3032&gt;EN3032,EM3032-EN3032,EN3032-EM3032)</f>
        <v>#REF!</v>
      </c>
    </row>
    <row r="3033" spans="142:148" x14ac:dyDescent="0.25">
      <c r="EL3033">
        <v>3026</v>
      </c>
      <c r="EM3033" t="e">
        <v>#REF!</v>
      </c>
      <c r="EN3033" t="e">
        <v>#REF!</v>
      </c>
      <c r="EP3033" t="e">
        <f t="shared" si="177"/>
        <v>#REF!</v>
      </c>
      <c r="EQ3033" t="e">
        <f t="shared" si="178"/>
        <v>#REF!</v>
      </c>
      <c r="ER3033" t="e">
        <f t="shared" si="179"/>
        <v>#REF!</v>
      </c>
    </row>
    <row r="3034" spans="142:148" x14ac:dyDescent="0.25">
      <c r="EL3034">
        <v>3027</v>
      </c>
      <c r="EM3034" t="e">
        <v>#REF!</v>
      </c>
      <c r="EN3034" t="e">
        <v>#REF!</v>
      </c>
      <c r="EP3034" t="e">
        <f t="shared" si="177"/>
        <v>#REF!</v>
      </c>
      <c r="EQ3034" t="e">
        <f t="shared" si="178"/>
        <v>#REF!</v>
      </c>
      <c r="ER3034" t="e">
        <f t="shared" si="179"/>
        <v>#REF!</v>
      </c>
    </row>
    <row r="3035" spans="142:148" x14ac:dyDescent="0.25">
      <c r="EL3035">
        <v>3028</v>
      </c>
      <c r="EM3035" t="e">
        <v>#REF!</v>
      </c>
      <c r="EN3035" t="e">
        <v>#REF!</v>
      </c>
      <c r="EP3035" t="e">
        <f t="shared" si="177"/>
        <v>#REF!</v>
      </c>
      <c r="EQ3035" t="e">
        <f t="shared" si="178"/>
        <v>#REF!</v>
      </c>
      <c r="ER3035" t="e">
        <f t="shared" si="179"/>
        <v>#REF!</v>
      </c>
    </row>
    <row r="3036" spans="142:148" x14ac:dyDescent="0.25">
      <c r="EL3036">
        <v>3029</v>
      </c>
      <c r="EM3036" t="e">
        <v>#REF!</v>
      </c>
      <c r="EN3036" t="e">
        <v>#REF!</v>
      </c>
      <c r="EP3036" t="e">
        <f t="shared" si="177"/>
        <v>#REF!</v>
      </c>
      <c r="EQ3036" t="e">
        <f t="shared" si="178"/>
        <v>#REF!</v>
      </c>
      <c r="ER3036" t="e">
        <f t="shared" si="179"/>
        <v>#REF!</v>
      </c>
    </row>
    <row r="3037" spans="142:148" x14ac:dyDescent="0.25">
      <c r="EL3037">
        <v>3030</v>
      </c>
      <c r="EM3037" t="e">
        <v>#REF!</v>
      </c>
      <c r="EN3037" t="e">
        <v>#REF!</v>
      </c>
      <c r="EP3037" t="e">
        <f t="shared" si="177"/>
        <v>#REF!</v>
      </c>
      <c r="EQ3037" t="e">
        <f t="shared" si="178"/>
        <v>#REF!</v>
      </c>
      <c r="ER3037" t="e">
        <f t="shared" si="179"/>
        <v>#REF!</v>
      </c>
    </row>
    <row r="3038" spans="142:148" x14ac:dyDescent="0.25">
      <c r="EL3038">
        <v>3031</v>
      </c>
      <c r="EM3038" t="e">
        <v>#REF!</v>
      </c>
      <c r="EN3038" t="e">
        <v>#REF!</v>
      </c>
      <c r="EP3038" t="e">
        <f t="shared" si="177"/>
        <v>#REF!</v>
      </c>
      <c r="EQ3038" t="e">
        <f t="shared" si="178"/>
        <v>#REF!</v>
      </c>
      <c r="ER3038" t="e">
        <f t="shared" si="179"/>
        <v>#REF!</v>
      </c>
    </row>
    <row r="3039" spans="142:148" x14ac:dyDescent="0.25">
      <c r="EL3039">
        <v>3032</v>
      </c>
      <c r="EM3039" t="e">
        <v>#REF!</v>
      </c>
      <c r="EN3039" t="e">
        <v>#REF!</v>
      </c>
      <c r="EP3039" t="e">
        <f t="shared" si="177"/>
        <v>#REF!</v>
      </c>
      <c r="EQ3039" t="e">
        <f t="shared" si="178"/>
        <v>#REF!</v>
      </c>
      <c r="ER3039" t="e">
        <f t="shared" si="179"/>
        <v>#REF!</v>
      </c>
    </row>
    <row r="3040" spans="142:148" x14ac:dyDescent="0.25">
      <c r="EL3040">
        <v>3033</v>
      </c>
      <c r="EM3040" t="e">
        <v>#REF!</v>
      </c>
      <c r="EN3040" t="e">
        <v>#REF!</v>
      </c>
      <c r="EP3040" t="e">
        <f t="shared" si="177"/>
        <v>#REF!</v>
      </c>
      <c r="EQ3040" t="e">
        <f t="shared" si="178"/>
        <v>#REF!</v>
      </c>
      <c r="ER3040" t="e">
        <f t="shared" si="179"/>
        <v>#REF!</v>
      </c>
    </row>
    <row r="3041" spans="142:148" x14ac:dyDescent="0.25">
      <c r="EL3041">
        <v>3034</v>
      </c>
      <c r="EM3041" t="e">
        <v>#REF!</v>
      </c>
      <c r="EN3041" t="e">
        <v>#REF!</v>
      </c>
      <c r="EP3041" t="e">
        <f t="shared" si="177"/>
        <v>#REF!</v>
      </c>
      <c r="EQ3041" t="e">
        <f t="shared" si="178"/>
        <v>#REF!</v>
      </c>
      <c r="ER3041" t="e">
        <f t="shared" si="179"/>
        <v>#REF!</v>
      </c>
    </row>
    <row r="3042" spans="142:148" x14ac:dyDescent="0.25">
      <c r="EL3042">
        <v>3035</v>
      </c>
      <c r="EM3042" t="e">
        <v>#REF!</v>
      </c>
      <c r="EN3042" t="e">
        <v>#REF!</v>
      </c>
      <c r="EP3042" t="e">
        <f t="shared" si="177"/>
        <v>#REF!</v>
      </c>
      <c r="EQ3042" t="e">
        <f t="shared" si="178"/>
        <v>#REF!</v>
      </c>
      <c r="ER3042" t="e">
        <f t="shared" si="179"/>
        <v>#REF!</v>
      </c>
    </row>
    <row r="3043" spans="142:148" x14ac:dyDescent="0.25">
      <c r="EL3043">
        <v>3036</v>
      </c>
      <c r="EM3043" t="e">
        <v>#REF!</v>
      </c>
      <c r="EN3043" t="e">
        <v>#REF!</v>
      </c>
      <c r="EP3043" t="e">
        <f t="shared" si="177"/>
        <v>#REF!</v>
      </c>
      <c r="EQ3043" t="e">
        <f t="shared" si="178"/>
        <v>#REF!</v>
      </c>
      <c r="ER3043" t="e">
        <f t="shared" si="179"/>
        <v>#REF!</v>
      </c>
    </row>
    <row r="3044" spans="142:148" x14ac:dyDescent="0.25">
      <c r="EL3044">
        <v>3037</v>
      </c>
      <c r="EM3044" t="e">
        <v>#REF!</v>
      </c>
      <c r="EN3044" t="e">
        <v>#REF!</v>
      </c>
      <c r="EP3044" t="e">
        <f t="shared" si="177"/>
        <v>#REF!</v>
      </c>
      <c r="EQ3044" t="e">
        <f t="shared" si="178"/>
        <v>#REF!</v>
      </c>
      <c r="ER3044" t="e">
        <f t="shared" si="179"/>
        <v>#REF!</v>
      </c>
    </row>
    <row r="3045" spans="142:148" x14ac:dyDescent="0.25">
      <c r="EL3045">
        <v>3038</v>
      </c>
      <c r="EM3045" t="e">
        <v>#REF!</v>
      </c>
      <c r="EN3045" t="e">
        <v>#REF!</v>
      </c>
      <c r="EP3045" t="e">
        <f t="shared" si="177"/>
        <v>#REF!</v>
      </c>
      <c r="EQ3045" t="e">
        <f t="shared" si="178"/>
        <v>#REF!</v>
      </c>
      <c r="ER3045" t="e">
        <f t="shared" si="179"/>
        <v>#REF!</v>
      </c>
    </row>
    <row r="3046" spans="142:148" x14ac:dyDescent="0.25">
      <c r="EL3046">
        <v>3039</v>
      </c>
      <c r="EM3046" t="e">
        <v>#REF!</v>
      </c>
      <c r="EN3046" t="e">
        <v>#REF!</v>
      </c>
      <c r="EP3046" t="e">
        <f t="shared" si="177"/>
        <v>#REF!</v>
      </c>
      <c r="EQ3046" t="e">
        <f t="shared" si="178"/>
        <v>#REF!</v>
      </c>
      <c r="ER3046" t="e">
        <f t="shared" si="179"/>
        <v>#REF!</v>
      </c>
    </row>
    <row r="3047" spans="142:148" x14ac:dyDescent="0.25">
      <c r="EL3047">
        <v>3040</v>
      </c>
      <c r="EM3047" t="e">
        <v>#REF!</v>
      </c>
      <c r="EN3047" t="e">
        <v>#REF!</v>
      </c>
      <c r="EP3047" t="e">
        <f t="shared" si="177"/>
        <v>#REF!</v>
      </c>
      <c r="EQ3047" t="e">
        <f t="shared" si="178"/>
        <v>#REF!</v>
      </c>
      <c r="ER3047" t="e">
        <f t="shared" si="179"/>
        <v>#REF!</v>
      </c>
    </row>
    <row r="3048" spans="142:148" x14ac:dyDescent="0.25">
      <c r="EL3048">
        <v>3041</v>
      </c>
      <c r="EM3048" t="e">
        <v>#REF!</v>
      </c>
      <c r="EN3048" t="e">
        <v>#REF!</v>
      </c>
      <c r="EP3048" t="e">
        <f t="shared" si="177"/>
        <v>#REF!</v>
      </c>
      <c r="EQ3048" t="e">
        <f t="shared" si="178"/>
        <v>#REF!</v>
      </c>
      <c r="ER3048" t="e">
        <f t="shared" si="179"/>
        <v>#REF!</v>
      </c>
    </row>
    <row r="3049" spans="142:148" x14ac:dyDescent="0.25">
      <c r="EL3049">
        <v>3042</v>
      </c>
      <c r="EM3049" t="e">
        <v>#REF!</v>
      </c>
      <c r="EN3049" t="e">
        <v>#REF!</v>
      </c>
      <c r="EP3049" t="e">
        <f t="shared" si="177"/>
        <v>#REF!</v>
      </c>
      <c r="EQ3049" t="e">
        <f t="shared" si="178"/>
        <v>#REF!</v>
      </c>
      <c r="ER3049" t="e">
        <f t="shared" si="179"/>
        <v>#REF!</v>
      </c>
    </row>
    <row r="3050" spans="142:148" x14ac:dyDescent="0.25">
      <c r="EL3050">
        <v>3043</v>
      </c>
      <c r="EM3050" t="e">
        <v>#REF!</v>
      </c>
      <c r="EN3050" t="e">
        <v>#REF!</v>
      </c>
      <c r="EP3050" t="e">
        <f t="shared" si="177"/>
        <v>#REF!</v>
      </c>
      <c r="EQ3050" t="e">
        <f t="shared" si="178"/>
        <v>#REF!</v>
      </c>
      <c r="ER3050" t="e">
        <f t="shared" si="179"/>
        <v>#REF!</v>
      </c>
    </row>
    <row r="3051" spans="142:148" x14ac:dyDescent="0.25">
      <c r="EL3051">
        <v>3044</v>
      </c>
      <c r="EM3051" t="e">
        <v>#REF!</v>
      </c>
      <c r="EN3051" t="e">
        <v>#REF!</v>
      </c>
      <c r="EP3051" t="e">
        <f t="shared" si="177"/>
        <v>#REF!</v>
      </c>
      <c r="EQ3051" t="e">
        <f t="shared" si="178"/>
        <v>#REF!</v>
      </c>
      <c r="ER3051" t="e">
        <f t="shared" si="179"/>
        <v>#REF!</v>
      </c>
    </row>
    <row r="3052" spans="142:148" x14ac:dyDescent="0.25">
      <c r="EL3052">
        <v>3045</v>
      </c>
      <c r="EM3052" t="e">
        <v>#REF!</v>
      </c>
      <c r="EN3052" t="e">
        <v>#REF!</v>
      </c>
      <c r="EP3052" t="e">
        <f t="shared" si="177"/>
        <v>#REF!</v>
      </c>
      <c r="EQ3052" t="e">
        <f t="shared" si="178"/>
        <v>#REF!</v>
      </c>
      <c r="ER3052" t="e">
        <f t="shared" si="179"/>
        <v>#REF!</v>
      </c>
    </row>
    <row r="3053" spans="142:148" x14ac:dyDescent="0.25">
      <c r="EL3053">
        <v>3046</v>
      </c>
      <c r="EM3053" t="e">
        <v>#REF!</v>
      </c>
      <c r="EN3053" t="e">
        <v>#REF!</v>
      </c>
      <c r="EP3053" t="e">
        <f t="shared" si="177"/>
        <v>#REF!</v>
      </c>
      <c r="EQ3053" t="e">
        <f t="shared" si="178"/>
        <v>#REF!</v>
      </c>
      <c r="ER3053" t="e">
        <f t="shared" si="179"/>
        <v>#REF!</v>
      </c>
    </row>
    <row r="3054" spans="142:148" x14ac:dyDescent="0.25">
      <c r="EL3054">
        <v>3047</v>
      </c>
      <c r="EM3054" t="e">
        <v>#REF!</v>
      </c>
      <c r="EN3054" t="e">
        <v>#REF!</v>
      </c>
      <c r="EP3054" t="e">
        <f t="shared" si="177"/>
        <v>#REF!</v>
      </c>
      <c r="EQ3054" t="e">
        <f t="shared" si="178"/>
        <v>#REF!</v>
      </c>
      <c r="ER3054" t="e">
        <f t="shared" si="179"/>
        <v>#REF!</v>
      </c>
    </row>
    <row r="3055" spans="142:148" x14ac:dyDescent="0.25">
      <c r="EL3055">
        <v>3048</v>
      </c>
      <c r="EM3055" t="e">
        <v>#REF!</v>
      </c>
      <c r="EN3055" t="e">
        <v>#REF!</v>
      </c>
      <c r="EP3055" t="e">
        <f t="shared" si="177"/>
        <v>#REF!</v>
      </c>
      <c r="EQ3055" t="e">
        <f t="shared" si="178"/>
        <v>#REF!</v>
      </c>
      <c r="ER3055" t="e">
        <f t="shared" si="179"/>
        <v>#REF!</v>
      </c>
    </row>
    <row r="3056" spans="142:148" x14ac:dyDescent="0.25">
      <c r="EL3056">
        <v>3049</v>
      </c>
      <c r="EM3056" t="e">
        <v>#REF!</v>
      </c>
      <c r="EN3056" t="e">
        <v>#REF!</v>
      </c>
      <c r="EP3056" t="e">
        <f t="shared" si="177"/>
        <v>#REF!</v>
      </c>
      <c r="EQ3056" t="e">
        <f t="shared" si="178"/>
        <v>#REF!</v>
      </c>
      <c r="ER3056" t="e">
        <f t="shared" si="179"/>
        <v>#REF!</v>
      </c>
    </row>
    <row r="3057" spans="142:148" x14ac:dyDescent="0.25">
      <c r="EL3057">
        <v>3050</v>
      </c>
      <c r="EM3057" t="e">
        <v>#REF!</v>
      </c>
      <c r="EN3057" t="e">
        <v>#REF!</v>
      </c>
      <c r="EP3057" t="e">
        <f t="shared" si="177"/>
        <v>#REF!</v>
      </c>
      <c r="EQ3057" t="e">
        <f t="shared" si="178"/>
        <v>#REF!</v>
      </c>
      <c r="ER3057" t="e">
        <f t="shared" si="179"/>
        <v>#REF!</v>
      </c>
    </row>
    <row r="3058" spans="142:148" x14ac:dyDescent="0.25">
      <c r="EL3058">
        <v>3051</v>
      </c>
      <c r="EM3058" t="e">
        <v>#REF!</v>
      </c>
      <c r="EN3058" t="e">
        <v>#REF!</v>
      </c>
      <c r="EP3058" t="e">
        <f t="shared" si="177"/>
        <v>#REF!</v>
      </c>
      <c r="EQ3058" t="e">
        <f t="shared" si="178"/>
        <v>#REF!</v>
      </c>
      <c r="ER3058" t="e">
        <f t="shared" si="179"/>
        <v>#REF!</v>
      </c>
    </row>
    <row r="3059" spans="142:148" x14ac:dyDescent="0.25">
      <c r="EL3059">
        <v>3052</v>
      </c>
      <c r="EM3059" t="e">
        <v>#REF!</v>
      </c>
      <c r="EN3059" t="e">
        <v>#REF!</v>
      </c>
      <c r="EP3059" t="e">
        <f t="shared" si="177"/>
        <v>#REF!</v>
      </c>
      <c r="EQ3059" t="e">
        <f t="shared" si="178"/>
        <v>#REF!</v>
      </c>
      <c r="ER3059" t="e">
        <f t="shared" si="179"/>
        <v>#REF!</v>
      </c>
    </row>
    <row r="3060" spans="142:148" x14ac:dyDescent="0.25">
      <c r="EL3060">
        <v>3053</v>
      </c>
      <c r="EM3060" t="e">
        <v>#REF!</v>
      </c>
      <c r="EN3060" t="e">
        <v>#REF!</v>
      </c>
      <c r="EP3060" t="e">
        <f t="shared" si="177"/>
        <v>#REF!</v>
      </c>
      <c r="EQ3060" t="e">
        <f t="shared" si="178"/>
        <v>#REF!</v>
      </c>
      <c r="ER3060" t="e">
        <f t="shared" si="179"/>
        <v>#REF!</v>
      </c>
    </row>
    <row r="3061" spans="142:148" x14ac:dyDescent="0.25">
      <c r="EL3061">
        <v>3054</v>
      </c>
      <c r="EM3061" t="e">
        <v>#REF!</v>
      </c>
      <c r="EN3061" t="e">
        <v>#REF!</v>
      </c>
      <c r="EP3061" t="e">
        <f t="shared" si="177"/>
        <v>#REF!</v>
      </c>
      <c r="EQ3061" t="e">
        <f t="shared" si="178"/>
        <v>#REF!</v>
      </c>
      <c r="ER3061" t="e">
        <f t="shared" si="179"/>
        <v>#REF!</v>
      </c>
    </row>
    <row r="3062" spans="142:148" x14ac:dyDescent="0.25">
      <c r="EL3062">
        <v>3055</v>
      </c>
      <c r="EM3062" t="e">
        <v>#REF!</v>
      </c>
      <c r="EN3062" t="e">
        <v>#REF!</v>
      </c>
      <c r="EP3062" t="e">
        <f t="shared" si="177"/>
        <v>#REF!</v>
      </c>
      <c r="EQ3062" t="e">
        <f t="shared" si="178"/>
        <v>#REF!</v>
      </c>
      <c r="ER3062" t="e">
        <f t="shared" si="179"/>
        <v>#REF!</v>
      </c>
    </row>
    <row r="3063" spans="142:148" x14ac:dyDescent="0.25">
      <c r="EL3063">
        <v>3056</v>
      </c>
      <c r="EM3063" t="e">
        <v>#REF!</v>
      </c>
      <c r="EN3063" t="e">
        <v>#REF!</v>
      </c>
      <c r="EP3063" t="e">
        <f t="shared" si="177"/>
        <v>#REF!</v>
      </c>
      <c r="EQ3063" t="e">
        <f t="shared" si="178"/>
        <v>#REF!</v>
      </c>
      <c r="ER3063" t="e">
        <f t="shared" si="179"/>
        <v>#REF!</v>
      </c>
    </row>
    <row r="3064" spans="142:148" x14ac:dyDescent="0.25">
      <c r="EL3064">
        <v>3057</v>
      </c>
      <c r="EM3064" t="e">
        <v>#REF!</v>
      </c>
      <c r="EN3064" t="e">
        <v>#REF!</v>
      </c>
      <c r="EP3064" t="e">
        <f t="shared" si="177"/>
        <v>#REF!</v>
      </c>
      <c r="EQ3064" t="e">
        <f t="shared" si="178"/>
        <v>#REF!</v>
      </c>
      <c r="ER3064" t="e">
        <f t="shared" si="179"/>
        <v>#REF!</v>
      </c>
    </row>
    <row r="3065" spans="142:148" x14ac:dyDescent="0.25">
      <c r="EL3065">
        <v>3058</v>
      </c>
      <c r="EM3065" t="e">
        <v>#REF!</v>
      </c>
      <c r="EN3065" t="e">
        <v>#REF!</v>
      </c>
      <c r="EP3065" t="e">
        <f t="shared" si="177"/>
        <v>#REF!</v>
      </c>
      <c r="EQ3065" t="e">
        <f t="shared" si="178"/>
        <v>#REF!</v>
      </c>
      <c r="ER3065" t="e">
        <f t="shared" si="179"/>
        <v>#REF!</v>
      </c>
    </row>
    <row r="3066" spans="142:148" x14ac:dyDescent="0.25">
      <c r="EL3066">
        <v>3059</v>
      </c>
      <c r="EM3066" t="e">
        <v>#REF!</v>
      </c>
      <c r="EN3066" t="e">
        <v>#REF!</v>
      </c>
      <c r="EP3066" t="e">
        <f t="shared" si="177"/>
        <v>#REF!</v>
      </c>
      <c r="EQ3066" t="e">
        <f t="shared" si="178"/>
        <v>#REF!</v>
      </c>
      <c r="ER3066" t="e">
        <f t="shared" si="179"/>
        <v>#REF!</v>
      </c>
    </row>
    <row r="3067" spans="142:148" x14ac:dyDescent="0.25">
      <c r="EL3067">
        <v>3060</v>
      </c>
      <c r="EM3067" t="e">
        <v>#REF!</v>
      </c>
      <c r="EN3067" t="e">
        <v>#REF!</v>
      </c>
      <c r="EP3067" t="e">
        <f t="shared" si="177"/>
        <v>#REF!</v>
      </c>
      <c r="EQ3067" t="e">
        <f t="shared" si="178"/>
        <v>#REF!</v>
      </c>
      <c r="ER3067" t="e">
        <f t="shared" si="179"/>
        <v>#REF!</v>
      </c>
    </row>
    <row r="3068" spans="142:148" x14ac:dyDescent="0.25">
      <c r="EL3068">
        <v>3061</v>
      </c>
      <c r="EM3068" t="e">
        <v>#REF!</v>
      </c>
      <c r="EN3068" t="e">
        <v>#REF!</v>
      </c>
      <c r="EP3068" t="e">
        <f t="shared" si="177"/>
        <v>#REF!</v>
      </c>
      <c r="EQ3068" t="e">
        <f t="shared" si="178"/>
        <v>#REF!</v>
      </c>
      <c r="ER3068" t="e">
        <f t="shared" si="179"/>
        <v>#REF!</v>
      </c>
    </row>
    <row r="3069" spans="142:148" x14ac:dyDescent="0.25">
      <c r="EL3069">
        <v>3062</v>
      </c>
      <c r="EM3069" t="e">
        <v>#REF!</v>
      </c>
      <c r="EN3069" t="e">
        <v>#REF!</v>
      </c>
      <c r="EP3069" t="e">
        <f t="shared" si="177"/>
        <v>#REF!</v>
      </c>
      <c r="EQ3069" t="e">
        <f t="shared" si="178"/>
        <v>#REF!</v>
      </c>
      <c r="ER3069" t="e">
        <f t="shared" si="179"/>
        <v>#REF!</v>
      </c>
    </row>
    <row r="3070" spans="142:148" x14ac:dyDescent="0.25">
      <c r="EL3070">
        <v>3063</v>
      </c>
      <c r="EM3070" t="e">
        <v>#REF!</v>
      </c>
      <c r="EN3070" t="e">
        <v>#REF!</v>
      </c>
      <c r="EP3070" t="e">
        <f t="shared" si="177"/>
        <v>#REF!</v>
      </c>
      <c r="EQ3070" t="e">
        <f t="shared" si="178"/>
        <v>#REF!</v>
      </c>
      <c r="ER3070" t="e">
        <f t="shared" si="179"/>
        <v>#REF!</v>
      </c>
    </row>
    <row r="3071" spans="142:148" x14ac:dyDescent="0.25">
      <c r="EL3071">
        <v>3064</v>
      </c>
      <c r="EM3071" t="e">
        <v>#REF!</v>
      </c>
      <c r="EN3071" t="e">
        <v>#REF!</v>
      </c>
      <c r="EP3071" t="e">
        <f t="shared" si="177"/>
        <v>#REF!</v>
      </c>
      <c r="EQ3071" t="e">
        <f t="shared" si="178"/>
        <v>#REF!</v>
      </c>
      <c r="ER3071" t="e">
        <f t="shared" si="179"/>
        <v>#REF!</v>
      </c>
    </row>
    <row r="3072" spans="142:148" x14ac:dyDescent="0.25">
      <c r="EL3072">
        <v>3065</v>
      </c>
      <c r="EM3072" t="e">
        <v>#REF!</v>
      </c>
      <c r="EN3072" t="e">
        <v>#REF!</v>
      </c>
      <c r="EP3072" t="e">
        <f t="shared" si="177"/>
        <v>#REF!</v>
      </c>
      <c r="EQ3072" t="e">
        <f t="shared" si="178"/>
        <v>#REF!</v>
      </c>
      <c r="ER3072" t="e">
        <f t="shared" si="179"/>
        <v>#REF!</v>
      </c>
    </row>
    <row r="3073" spans="142:148" x14ac:dyDescent="0.25">
      <c r="EL3073">
        <v>3066</v>
      </c>
      <c r="EM3073" t="e">
        <v>#REF!</v>
      </c>
      <c r="EN3073" t="e">
        <v>#REF!</v>
      </c>
      <c r="EP3073" t="e">
        <f t="shared" si="177"/>
        <v>#REF!</v>
      </c>
      <c r="EQ3073" t="e">
        <f t="shared" si="178"/>
        <v>#REF!</v>
      </c>
      <c r="ER3073" t="e">
        <f t="shared" si="179"/>
        <v>#REF!</v>
      </c>
    </row>
    <row r="3074" spans="142:148" x14ac:dyDescent="0.25">
      <c r="EL3074">
        <v>3067</v>
      </c>
      <c r="EM3074" t="e">
        <v>#REF!</v>
      </c>
      <c r="EN3074" t="e">
        <v>#REF!</v>
      </c>
      <c r="EP3074" t="e">
        <f t="shared" si="177"/>
        <v>#REF!</v>
      </c>
      <c r="EQ3074" t="e">
        <f t="shared" si="178"/>
        <v>#REF!</v>
      </c>
      <c r="ER3074" t="e">
        <f t="shared" si="179"/>
        <v>#REF!</v>
      </c>
    </row>
    <row r="3075" spans="142:148" x14ac:dyDescent="0.25">
      <c r="EL3075">
        <v>3068</v>
      </c>
      <c r="EM3075" t="e">
        <v>#REF!</v>
      </c>
      <c r="EN3075" t="e">
        <v>#REF!</v>
      </c>
      <c r="EP3075" t="e">
        <f t="shared" si="177"/>
        <v>#REF!</v>
      </c>
      <c r="EQ3075" t="e">
        <f t="shared" si="178"/>
        <v>#REF!</v>
      </c>
      <c r="ER3075" t="e">
        <f t="shared" si="179"/>
        <v>#REF!</v>
      </c>
    </row>
    <row r="3076" spans="142:148" x14ac:dyDescent="0.25">
      <c r="EL3076">
        <v>3069</v>
      </c>
      <c r="EM3076" t="e">
        <v>#REF!</v>
      </c>
      <c r="EN3076" t="e">
        <v>#REF!</v>
      </c>
      <c r="EP3076" t="e">
        <f t="shared" si="177"/>
        <v>#REF!</v>
      </c>
      <c r="EQ3076" t="e">
        <f t="shared" si="178"/>
        <v>#REF!</v>
      </c>
      <c r="ER3076" t="e">
        <f t="shared" si="179"/>
        <v>#REF!</v>
      </c>
    </row>
    <row r="3077" spans="142:148" x14ac:dyDescent="0.25">
      <c r="EL3077">
        <v>3070</v>
      </c>
      <c r="EM3077" t="e">
        <v>#REF!</v>
      </c>
      <c r="EN3077" t="e">
        <v>#REF!</v>
      </c>
      <c r="EP3077" t="e">
        <f t="shared" si="177"/>
        <v>#REF!</v>
      </c>
      <c r="EQ3077" t="e">
        <f t="shared" si="178"/>
        <v>#REF!</v>
      </c>
      <c r="ER3077" t="e">
        <f t="shared" si="179"/>
        <v>#REF!</v>
      </c>
    </row>
    <row r="3078" spans="142:148" x14ac:dyDescent="0.25">
      <c r="EL3078">
        <v>3071</v>
      </c>
      <c r="EM3078" t="e">
        <v>#REF!</v>
      </c>
      <c r="EN3078" t="e">
        <v>#REF!</v>
      </c>
      <c r="EP3078" t="e">
        <f t="shared" si="177"/>
        <v>#REF!</v>
      </c>
      <c r="EQ3078" t="e">
        <f t="shared" si="178"/>
        <v>#REF!</v>
      </c>
      <c r="ER3078" t="e">
        <f t="shared" si="179"/>
        <v>#REF!</v>
      </c>
    </row>
    <row r="3079" spans="142:148" x14ac:dyDescent="0.25">
      <c r="EL3079">
        <v>3072</v>
      </c>
      <c r="EM3079" t="e">
        <v>#REF!</v>
      </c>
      <c r="EN3079" t="e">
        <v>#REF!</v>
      </c>
      <c r="EP3079" t="e">
        <f t="shared" si="177"/>
        <v>#REF!</v>
      </c>
      <c r="EQ3079" t="e">
        <f t="shared" si="178"/>
        <v>#REF!</v>
      </c>
      <c r="ER3079" t="e">
        <f t="shared" si="179"/>
        <v>#REF!</v>
      </c>
    </row>
    <row r="3080" spans="142:148" x14ac:dyDescent="0.25">
      <c r="EL3080">
        <v>3073</v>
      </c>
      <c r="EM3080" t="e">
        <v>#REF!</v>
      </c>
      <c r="EN3080" t="e">
        <v>#REF!</v>
      </c>
      <c r="EP3080" t="e">
        <f t="shared" si="177"/>
        <v>#REF!</v>
      </c>
      <c r="EQ3080" t="e">
        <f t="shared" si="178"/>
        <v>#REF!</v>
      </c>
      <c r="ER3080" t="e">
        <f t="shared" si="179"/>
        <v>#REF!</v>
      </c>
    </row>
    <row r="3081" spans="142:148" x14ac:dyDescent="0.25">
      <c r="EL3081">
        <v>3074</v>
      </c>
      <c r="EM3081" t="e">
        <v>#REF!</v>
      </c>
      <c r="EN3081" t="e">
        <v>#REF!</v>
      </c>
      <c r="EP3081" t="e">
        <f t="shared" si="177"/>
        <v>#REF!</v>
      </c>
      <c r="EQ3081" t="e">
        <f t="shared" si="178"/>
        <v>#REF!</v>
      </c>
      <c r="ER3081" t="e">
        <f t="shared" si="179"/>
        <v>#REF!</v>
      </c>
    </row>
    <row r="3082" spans="142:148" x14ac:dyDescent="0.25">
      <c r="EL3082">
        <v>3075</v>
      </c>
      <c r="EM3082" t="e">
        <v>#REF!</v>
      </c>
      <c r="EN3082" t="e">
        <v>#REF!</v>
      </c>
      <c r="EP3082" t="e">
        <f t="shared" si="177"/>
        <v>#REF!</v>
      </c>
      <c r="EQ3082" t="e">
        <f t="shared" si="178"/>
        <v>#REF!</v>
      </c>
      <c r="ER3082" t="e">
        <f t="shared" si="179"/>
        <v>#REF!</v>
      </c>
    </row>
    <row r="3083" spans="142:148" x14ac:dyDescent="0.25">
      <c r="EL3083">
        <v>3076</v>
      </c>
      <c r="EM3083" t="e">
        <v>#REF!</v>
      </c>
      <c r="EN3083" t="e">
        <v>#REF!</v>
      </c>
      <c r="EP3083" t="e">
        <f t="shared" si="177"/>
        <v>#REF!</v>
      </c>
      <c r="EQ3083" t="e">
        <f t="shared" si="178"/>
        <v>#REF!</v>
      </c>
      <c r="ER3083" t="e">
        <f t="shared" si="179"/>
        <v>#REF!</v>
      </c>
    </row>
    <row r="3084" spans="142:148" x14ac:dyDescent="0.25">
      <c r="EL3084">
        <v>3077</v>
      </c>
      <c r="EM3084" t="e">
        <v>#REF!</v>
      </c>
      <c r="EN3084" t="e">
        <v>#REF!</v>
      </c>
      <c r="EP3084" t="e">
        <f t="shared" si="177"/>
        <v>#REF!</v>
      </c>
      <c r="EQ3084" t="e">
        <f t="shared" si="178"/>
        <v>#REF!</v>
      </c>
      <c r="ER3084" t="e">
        <f t="shared" si="179"/>
        <v>#REF!</v>
      </c>
    </row>
    <row r="3085" spans="142:148" x14ac:dyDescent="0.25">
      <c r="EL3085">
        <v>3078</v>
      </c>
      <c r="EM3085" t="e">
        <v>#REF!</v>
      </c>
      <c r="EN3085" t="e">
        <v>#REF!</v>
      </c>
      <c r="EP3085" t="e">
        <f t="shared" si="177"/>
        <v>#REF!</v>
      </c>
      <c r="EQ3085" t="e">
        <f t="shared" si="178"/>
        <v>#REF!</v>
      </c>
      <c r="ER3085" t="e">
        <f t="shared" si="179"/>
        <v>#REF!</v>
      </c>
    </row>
    <row r="3086" spans="142:148" x14ac:dyDescent="0.25">
      <c r="EL3086">
        <v>3079</v>
      </c>
      <c r="EM3086" t="e">
        <v>#REF!</v>
      </c>
      <c r="EN3086" t="e">
        <v>#REF!</v>
      </c>
      <c r="EP3086" t="e">
        <f t="shared" si="177"/>
        <v>#REF!</v>
      </c>
      <c r="EQ3086" t="e">
        <f t="shared" si="178"/>
        <v>#REF!</v>
      </c>
      <c r="ER3086" t="e">
        <f t="shared" si="179"/>
        <v>#REF!</v>
      </c>
    </row>
    <row r="3087" spans="142:148" x14ac:dyDescent="0.25">
      <c r="EL3087">
        <v>3080</v>
      </c>
      <c r="EM3087" t="e">
        <v>#REF!</v>
      </c>
      <c r="EN3087" t="e">
        <v>#REF!</v>
      </c>
      <c r="EP3087" t="e">
        <f t="shared" si="177"/>
        <v>#REF!</v>
      </c>
      <c r="EQ3087" t="e">
        <f t="shared" si="178"/>
        <v>#REF!</v>
      </c>
      <c r="ER3087" t="e">
        <f t="shared" si="179"/>
        <v>#REF!</v>
      </c>
    </row>
    <row r="3088" spans="142:148" x14ac:dyDescent="0.25">
      <c r="EL3088">
        <v>3081</v>
      </c>
      <c r="EM3088" t="e">
        <v>#REF!</v>
      </c>
      <c r="EN3088" t="e">
        <v>#REF!</v>
      </c>
      <c r="EP3088" t="e">
        <f t="shared" si="177"/>
        <v>#REF!</v>
      </c>
      <c r="EQ3088" t="e">
        <f t="shared" si="178"/>
        <v>#REF!</v>
      </c>
      <c r="ER3088" t="e">
        <f t="shared" si="179"/>
        <v>#REF!</v>
      </c>
    </row>
    <row r="3089" spans="142:148" x14ac:dyDescent="0.25">
      <c r="EL3089">
        <v>3082</v>
      </c>
      <c r="EM3089" t="e">
        <v>#REF!</v>
      </c>
      <c r="EN3089" t="e">
        <v>#REF!</v>
      </c>
      <c r="EP3089" t="e">
        <f t="shared" si="177"/>
        <v>#REF!</v>
      </c>
      <c r="EQ3089" t="e">
        <f t="shared" si="178"/>
        <v>#REF!</v>
      </c>
      <c r="ER3089" t="e">
        <f t="shared" si="179"/>
        <v>#REF!</v>
      </c>
    </row>
    <row r="3090" spans="142:148" x14ac:dyDescent="0.25">
      <c r="EL3090">
        <v>3083</v>
      </c>
      <c r="EM3090" t="e">
        <v>#REF!</v>
      </c>
      <c r="EN3090" t="e">
        <v>#REF!</v>
      </c>
      <c r="EP3090" t="e">
        <f t="shared" si="177"/>
        <v>#REF!</v>
      </c>
      <c r="EQ3090" t="e">
        <f t="shared" si="178"/>
        <v>#REF!</v>
      </c>
      <c r="ER3090" t="e">
        <f t="shared" si="179"/>
        <v>#REF!</v>
      </c>
    </row>
    <row r="3091" spans="142:148" x14ac:dyDescent="0.25">
      <c r="EL3091">
        <v>3084</v>
      </c>
      <c r="EM3091" t="e">
        <v>#REF!</v>
      </c>
      <c r="EN3091" t="e">
        <v>#REF!</v>
      </c>
      <c r="EP3091" t="e">
        <f t="shared" si="177"/>
        <v>#REF!</v>
      </c>
      <c r="EQ3091" t="e">
        <f t="shared" si="178"/>
        <v>#REF!</v>
      </c>
      <c r="ER3091" t="e">
        <f t="shared" si="179"/>
        <v>#REF!</v>
      </c>
    </row>
    <row r="3092" spans="142:148" x14ac:dyDescent="0.25">
      <c r="EL3092">
        <v>3085</v>
      </c>
      <c r="EM3092" t="e">
        <v>#REF!</v>
      </c>
      <c r="EN3092" t="e">
        <v>#REF!</v>
      </c>
      <c r="EP3092" t="e">
        <f t="shared" si="177"/>
        <v>#REF!</v>
      </c>
      <c r="EQ3092" t="e">
        <f t="shared" si="178"/>
        <v>#REF!</v>
      </c>
      <c r="ER3092" t="e">
        <f t="shared" si="179"/>
        <v>#REF!</v>
      </c>
    </row>
    <row r="3093" spans="142:148" x14ac:dyDescent="0.25">
      <c r="EL3093">
        <v>3086</v>
      </c>
      <c r="EM3093" t="e">
        <v>#REF!</v>
      </c>
      <c r="EN3093" t="e">
        <v>#REF!</v>
      </c>
      <c r="EP3093" t="e">
        <f t="shared" si="177"/>
        <v>#REF!</v>
      </c>
      <c r="EQ3093" t="e">
        <f t="shared" si="178"/>
        <v>#REF!</v>
      </c>
      <c r="ER3093" t="e">
        <f t="shared" si="179"/>
        <v>#REF!</v>
      </c>
    </row>
    <row r="3094" spans="142:148" x14ac:dyDescent="0.25">
      <c r="EL3094">
        <v>3087</v>
      </c>
      <c r="EM3094" t="e">
        <v>#REF!</v>
      </c>
      <c r="EN3094" t="e">
        <v>#REF!</v>
      </c>
      <c r="EP3094" t="e">
        <f t="shared" si="177"/>
        <v>#REF!</v>
      </c>
      <c r="EQ3094" t="e">
        <f t="shared" si="178"/>
        <v>#REF!</v>
      </c>
      <c r="ER3094" t="e">
        <f t="shared" si="179"/>
        <v>#REF!</v>
      </c>
    </row>
    <row r="3095" spans="142:148" x14ac:dyDescent="0.25">
      <c r="EL3095">
        <v>3088</v>
      </c>
      <c r="EM3095" t="e">
        <v>#REF!</v>
      </c>
      <c r="EN3095" t="e">
        <v>#REF!</v>
      </c>
      <c r="EP3095" t="e">
        <f t="shared" si="177"/>
        <v>#REF!</v>
      </c>
      <c r="EQ3095" t="e">
        <f t="shared" si="178"/>
        <v>#REF!</v>
      </c>
      <c r="ER3095" t="e">
        <f t="shared" si="179"/>
        <v>#REF!</v>
      </c>
    </row>
    <row r="3096" spans="142:148" x14ac:dyDescent="0.25">
      <c r="EL3096">
        <v>3089</v>
      </c>
      <c r="EM3096" t="e">
        <v>#REF!</v>
      </c>
      <c r="EN3096" t="e">
        <v>#REF!</v>
      </c>
      <c r="EP3096" t="e">
        <f t="shared" ref="EP3096:EP3159" si="180">IF(EM3096&gt;EN3096,1,0)</f>
        <v>#REF!</v>
      </c>
      <c r="EQ3096" t="e">
        <f t="shared" ref="EQ3096:EQ3159" si="181">IF(EP3096&gt;0,0,1)</f>
        <v>#REF!</v>
      </c>
      <c r="ER3096" t="e">
        <f t="shared" ref="ER3096:ER3159" si="182">IF(EM3096&gt;EN3096,EM3096-EN3096,EN3096-EM3096)</f>
        <v>#REF!</v>
      </c>
    </row>
    <row r="3097" spans="142:148" x14ac:dyDescent="0.25">
      <c r="EL3097">
        <v>3090</v>
      </c>
      <c r="EM3097" t="e">
        <v>#REF!</v>
      </c>
      <c r="EN3097" t="e">
        <v>#REF!</v>
      </c>
      <c r="EP3097" t="e">
        <f t="shared" si="180"/>
        <v>#REF!</v>
      </c>
      <c r="EQ3097" t="e">
        <f t="shared" si="181"/>
        <v>#REF!</v>
      </c>
      <c r="ER3097" t="e">
        <f t="shared" si="182"/>
        <v>#REF!</v>
      </c>
    </row>
    <row r="3098" spans="142:148" x14ac:dyDescent="0.25">
      <c r="EL3098">
        <v>3091</v>
      </c>
      <c r="EM3098" t="e">
        <v>#REF!</v>
      </c>
      <c r="EN3098" t="e">
        <v>#REF!</v>
      </c>
      <c r="EP3098" t="e">
        <f t="shared" si="180"/>
        <v>#REF!</v>
      </c>
      <c r="EQ3098" t="e">
        <f t="shared" si="181"/>
        <v>#REF!</v>
      </c>
      <c r="ER3098" t="e">
        <f t="shared" si="182"/>
        <v>#REF!</v>
      </c>
    </row>
    <row r="3099" spans="142:148" x14ac:dyDescent="0.25">
      <c r="EL3099">
        <v>3092</v>
      </c>
      <c r="EM3099" t="e">
        <v>#REF!</v>
      </c>
      <c r="EN3099" t="e">
        <v>#REF!</v>
      </c>
      <c r="EP3099" t="e">
        <f t="shared" si="180"/>
        <v>#REF!</v>
      </c>
      <c r="EQ3099" t="e">
        <f t="shared" si="181"/>
        <v>#REF!</v>
      </c>
      <c r="ER3099" t="e">
        <f t="shared" si="182"/>
        <v>#REF!</v>
      </c>
    </row>
    <row r="3100" spans="142:148" x14ac:dyDescent="0.25">
      <c r="EL3100">
        <v>3093</v>
      </c>
      <c r="EM3100" t="e">
        <v>#REF!</v>
      </c>
      <c r="EN3100" t="e">
        <v>#REF!</v>
      </c>
      <c r="EP3100" t="e">
        <f t="shared" si="180"/>
        <v>#REF!</v>
      </c>
      <c r="EQ3100" t="e">
        <f t="shared" si="181"/>
        <v>#REF!</v>
      </c>
      <c r="ER3100" t="e">
        <f t="shared" si="182"/>
        <v>#REF!</v>
      </c>
    </row>
    <row r="3101" spans="142:148" x14ac:dyDescent="0.25">
      <c r="EL3101">
        <v>3094</v>
      </c>
      <c r="EM3101" t="e">
        <v>#REF!</v>
      </c>
      <c r="EN3101" t="e">
        <v>#REF!</v>
      </c>
      <c r="EP3101" t="e">
        <f t="shared" si="180"/>
        <v>#REF!</v>
      </c>
      <c r="EQ3101" t="e">
        <f t="shared" si="181"/>
        <v>#REF!</v>
      </c>
      <c r="ER3101" t="e">
        <f t="shared" si="182"/>
        <v>#REF!</v>
      </c>
    </row>
    <row r="3102" spans="142:148" x14ac:dyDescent="0.25">
      <c r="EL3102">
        <v>3095</v>
      </c>
      <c r="EM3102" t="e">
        <v>#REF!</v>
      </c>
      <c r="EN3102" t="e">
        <v>#REF!</v>
      </c>
      <c r="EP3102" t="e">
        <f t="shared" si="180"/>
        <v>#REF!</v>
      </c>
      <c r="EQ3102" t="e">
        <f t="shared" si="181"/>
        <v>#REF!</v>
      </c>
      <c r="ER3102" t="e">
        <f t="shared" si="182"/>
        <v>#REF!</v>
      </c>
    </row>
    <row r="3103" spans="142:148" x14ac:dyDescent="0.25">
      <c r="EL3103">
        <v>3096</v>
      </c>
      <c r="EM3103" t="e">
        <v>#REF!</v>
      </c>
      <c r="EN3103" t="e">
        <v>#REF!</v>
      </c>
      <c r="EP3103" t="e">
        <f t="shared" si="180"/>
        <v>#REF!</v>
      </c>
      <c r="EQ3103" t="e">
        <f t="shared" si="181"/>
        <v>#REF!</v>
      </c>
      <c r="ER3103" t="e">
        <f t="shared" si="182"/>
        <v>#REF!</v>
      </c>
    </row>
    <row r="3104" spans="142:148" x14ac:dyDescent="0.25">
      <c r="EL3104">
        <v>3097</v>
      </c>
      <c r="EM3104" t="e">
        <v>#REF!</v>
      </c>
      <c r="EN3104" t="e">
        <v>#REF!</v>
      </c>
      <c r="EP3104" t="e">
        <f t="shared" si="180"/>
        <v>#REF!</v>
      </c>
      <c r="EQ3104" t="e">
        <f t="shared" si="181"/>
        <v>#REF!</v>
      </c>
      <c r="ER3104" t="e">
        <f t="shared" si="182"/>
        <v>#REF!</v>
      </c>
    </row>
    <row r="3105" spans="142:148" x14ac:dyDescent="0.25">
      <c r="EL3105">
        <v>3098</v>
      </c>
      <c r="EM3105" t="e">
        <v>#REF!</v>
      </c>
      <c r="EN3105" t="e">
        <v>#REF!</v>
      </c>
      <c r="EP3105" t="e">
        <f t="shared" si="180"/>
        <v>#REF!</v>
      </c>
      <c r="EQ3105" t="e">
        <f t="shared" si="181"/>
        <v>#REF!</v>
      </c>
      <c r="ER3105" t="e">
        <f t="shared" si="182"/>
        <v>#REF!</v>
      </c>
    </row>
    <row r="3106" spans="142:148" x14ac:dyDescent="0.25">
      <c r="EL3106">
        <v>3099</v>
      </c>
      <c r="EM3106" t="e">
        <v>#REF!</v>
      </c>
      <c r="EN3106" t="e">
        <v>#REF!</v>
      </c>
      <c r="EP3106" t="e">
        <f t="shared" si="180"/>
        <v>#REF!</v>
      </c>
      <c r="EQ3106" t="e">
        <f t="shared" si="181"/>
        <v>#REF!</v>
      </c>
      <c r="ER3106" t="e">
        <f t="shared" si="182"/>
        <v>#REF!</v>
      </c>
    </row>
    <row r="3107" spans="142:148" x14ac:dyDescent="0.25">
      <c r="EL3107">
        <v>3100</v>
      </c>
      <c r="EM3107" t="e">
        <v>#REF!</v>
      </c>
      <c r="EN3107" t="e">
        <v>#REF!</v>
      </c>
      <c r="EP3107" t="e">
        <f t="shared" si="180"/>
        <v>#REF!</v>
      </c>
      <c r="EQ3107" t="e">
        <f t="shared" si="181"/>
        <v>#REF!</v>
      </c>
      <c r="ER3107" t="e">
        <f t="shared" si="182"/>
        <v>#REF!</v>
      </c>
    </row>
    <row r="3108" spans="142:148" x14ac:dyDescent="0.25">
      <c r="EL3108">
        <v>3101</v>
      </c>
      <c r="EM3108" t="e">
        <v>#REF!</v>
      </c>
      <c r="EN3108" t="e">
        <v>#REF!</v>
      </c>
      <c r="EP3108" t="e">
        <f t="shared" si="180"/>
        <v>#REF!</v>
      </c>
      <c r="EQ3108" t="e">
        <f t="shared" si="181"/>
        <v>#REF!</v>
      </c>
      <c r="ER3108" t="e">
        <f t="shared" si="182"/>
        <v>#REF!</v>
      </c>
    </row>
    <row r="3109" spans="142:148" x14ac:dyDescent="0.25">
      <c r="EL3109">
        <v>3102</v>
      </c>
      <c r="EM3109" t="e">
        <v>#REF!</v>
      </c>
      <c r="EN3109" t="e">
        <v>#REF!</v>
      </c>
      <c r="EP3109" t="e">
        <f t="shared" si="180"/>
        <v>#REF!</v>
      </c>
      <c r="EQ3109" t="e">
        <f t="shared" si="181"/>
        <v>#REF!</v>
      </c>
      <c r="ER3109" t="e">
        <f t="shared" si="182"/>
        <v>#REF!</v>
      </c>
    </row>
    <row r="3110" spans="142:148" x14ac:dyDescent="0.25">
      <c r="EL3110">
        <v>3103</v>
      </c>
      <c r="EM3110" t="e">
        <v>#REF!</v>
      </c>
      <c r="EN3110" t="e">
        <v>#REF!</v>
      </c>
      <c r="EP3110" t="e">
        <f t="shared" si="180"/>
        <v>#REF!</v>
      </c>
      <c r="EQ3110" t="e">
        <f t="shared" si="181"/>
        <v>#REF!</v>
      </c>
      <c r="ER3110" t="e">
        <f t="shared" si="182"/>
        <v>#REF!</v>
      </c>
    </row>
    <row r="3111" spans="142:148" x14ac:dyDescent="0.25">
      <c r="EL3111">
        <v>3104</v>
      </c>
      <c r="EM3111" t="e">
        <v>#REF!</v>
      </c>
      <c r="EN3111" t="e">
        <v>#REF!</v>
      </c>
      <c r="EP3111" t="e">
        <f t="shared" si="180"/>
        <v>#REF!</v>
      </c>
      <c r="EQ3111" t="e">
        <f t="shared" si="181"/>
        <v>#REF!</v>
      </c>
      <c r="ER3111" t="e">
        <f t="shared" si="182"/>
        <v>#REF!</v>
      </c>
    </row>
    <row r="3112" spans="142:148" x14ac:dyDescent="0.25">
      <c r="EL3112">
        <v>3105</v>
      </c>
      <c r="EM3112" t="e">
        <v>#REF!</v>
      </c>
      <c r="EN3112" t="e">
        <v>#REF!</v>
      </c>
      <c r="EP3112" t="e">
        <f t="shared" si="180"/>
        <v>#REF!</v>
      </c>
      <c r="EQ3112" t="e">
        <f t="shared" si="181"/>
        <v>#REF!</v>
      </c>
      <c r="ER3112" t="e">
        <f t="shared" si="182"/>
        <v>#REF!</v>
      </c>
    </row>
    <row r="3113" spans="142:148" x14ac:dyDescent="0.25">
      <c r="EL3113">
        <v>3106</v>
      </c>
      <c r="EM3113" t="e">
        <v>#REF!</v>
      </c>
      <c r="EN3113" t="e">
        <v>#REF!</v>
      </c>
      <c r="EP3113" t="e">
        <f t="shared" si="180"/>
        <v>#REF!</v>
      </c>
      <c r="EQ3113" t="e">
        <f t="shared" si="181"/>
        <v>#REF!</v>
      </c>
      <c r="ER3113" t="e">
        <f t="shared" si="182"/>
        <v>#REF!</v>
      </c>
    </row>
    <row r="3114" spans="142:148" x14ac:dyDescent="0.25">
      <c r="EL3114">
        <v>3107</v>
      </c>
      <c r="EM3114" t="e">
        <v>#REF!</v>
      </c>
      <c r="EN3114" t="e">
        <v>#REF!</v>
      </c>
      <c r="EP3114" t="e">
        <f t="shared" si="180"/>
        <v>#REF!</v>
      </c>
      <c r="EQ3114" t="e">
        <f t="shared" si="181"/>
        <v>#REF!</v>
      </c>
      <c r="ER3114" t="e">
        <f t="shared" si="182"/>
        <v>#REF!</v>
      </c>
    </row>
    <row r="3115" spans="142:148" x14ac:dyDescent="0.25">
      <c r="EL3115">
        <v>3108</v>
      </c>
      <c r="EM3115" t="e">
        <v>#REF!</v>
      </c>
      <c r="EN3115" t="e">
        <v>#REF!</v>
      </c>
      <c r="EP3115" t="e">
        <f t="shared" si="180"/>
        <v>#REF!</v>
      </c>
      <c r="EQ3115" t="e">
        <f t="shared" si="181"/>
        <v>#REF!</v>
      </c>
      <c r="ER3115" t="e">
        <f t="shared" si="182"/>
        <v>#REF!</v>
      </c>
    </row>
    <row r="3116" spans="142:148" x14ac:dyDescent="0.25">
      <c r="EL3116">
        <v>3109</v>
      </c>
      <c r="EM3116" t="e">
        <v>#REF!</v>
      </c>
      <c r="EN3116" t="e">
        <v>#REF!</v>
      </c>
      <c r="EP3116" t="e">
        <f t="shared" si="180"/>
        <v>#REF!</v>
      </c>
      <c r="EQ3116" t="e">
        <f t="shared" si="181"/>
        <v>#REF!</v>
      </c>
      <c r="ER3116" t="e">
        <f t="shared" si="182"/>
        <v>#REF!</v>
      </c>
    </row>
    <row r="3117" spans="142:148" x14ac:dyDescent="0.25">
      <c r="EL3117">
        <v>3110</v>
      </c>
      <c r="EM3117" t="e">
        <v>#REF!</v>
      </c>
      <c r="EN3117" t="e">
        <v>#REF!</v>
      </c>
      <c r="EP3117" t="e">
        <f t="shared" si="180"/>
        <v>#REF!</v>
      </c>
      <c r="EQ3117" t="e">
        <f t="shared" si="181"/>
        <v>#REF!</v>
      </c>
      <c r="ER3117" t="e">
        <f t="shared" si="182"/>
        <v>#REF!</v>
      </c>
    </row>
    <row r="3118" spans="142:148" x14ac:dyDescent="0.25">
      <c r="EL3118">
        <v>3111</v>
      </c>
      <c r="EM3118" t="e">
        <v>#REF!</v>
      </c>
      <c r="EN3118" t="e">
        <v>#REF!</v>
      </c>
      <c r="EP3118" t="e">
        <f t="shared" si="180"/>
        <v>#REF!</v>
      </c>
      <c r="EQ3118" t="e">
        <f t="shared" si="181"/>
        <v>#REF!</v>
      </c>
      <c r="ER3118" t="e">
        <f t="shared" si="182"/>
        <v>#REF!</v>
      </c>
    </row>
    <row r="3119" spans="142:148" x14ac:dyDescent="0.25">
      <c r="EL3119">
        <v>3112</v>
      </c>
      <c r="EM3119" t="e">
        <v>#REF!</v>
      </c>
      <c r="EN3119" t="e">
        <v>#REF!</v>
      </c>
      <c r="EP3119" t="e">
        <f t="shared" si="180"/>
        <v>#REF!</v>
      </c>
      <c r="EQ3119" t="e">
        <f t="shared" si="181"/>
        <v>#REF!</v>
      </c>
      <c r="ER3119" t="e">
        <f t="shared" si="182"/>
        <v>#REF!</v>
      </c>
    </row>
    <row r="3120" spans="142:148" x14ac:dyDescent="0.25">
      <c r="EL3120">
        <v>3113</v>
      </c>
      <c r="EM3120" t="e">
        <v>#REF!</v>
      </c>
      <c r="EN3120" t="e">
        <v>#REF!</v>
      </c>
      <c r="EP3120" t="e">
        <f t="shared" si="180"/>
        <v>#REF!</v>
      </c>
      <c r="EQ3120" t="e">
        <f t="shared" si="181"/>
        <v>#REF!</v>
      </c>
      <c r="ER3120" t="e">
        <f t="shared" si="182"/>
        <v>#REF!</v>
      </c>
    </row>
    <row r="3121" spans="142:148" x14ac:dyDescent="0.25">
      <c r="EL3121">
        <v>3114</v>
      </c>
      <c r="EM3121" t="e">
        <v>#REF!</v>
      </c>
      <c r="EN3121" t="e">
        <v>#REF!</v>
      </c>
      <c r="EP3121" t="e">
        <f t="shared" si="180"/>
        <v>#REF!</v>
      </c>
      <c r="EQ3121" t="e">
        <f t="shared" si="181"/>
        <v>#REF!</v>
      </c>
      <c r="ER3121" t="e">
        <f t="shared" si="182"/>
        <v>#REF!</v>
      </c>
    </row>
    <row r="3122" spans="142:148" x14ac:dyDescent="0.25">
      <c r="EL3122">
        <v>3115</v>
      </c>
      <c r="EM3122" t="e">
        <v>#REF!</v>
      </c>
      <c r="EN3122" t="e">
        <v>#REF!</v>
      </c>
      <c r="EP3122" t="e">
        <f t="shared" si="180"/>
        <v>#REF!</v>
      </c>
      <c r="EQ3122" t="e">
        <f t="shared" si="181"/>
        <v>#REF!</v>
      </c>
      <c r="ER3122" t="e">
        <f t="shared" si="182"/>
        <v>#REF!</v>
      </c>
    </row>
    <row r="3123" spans="142:148" x14ac:dyDescent="0.25">
      <c r="EL3123">
        <v>3116</v>
      </c>
      <c r="EM3123" t="e">
        <v>#REF!</v>
      </c>
      <c r="EN3123" t="e">
        <v>#REF!</v>
      </c>
      <c r="EP3123" t="e">
        <f t="shared" si="180"/>
        <v>#REF!</v>
      </c>
      <c r="EQ3123" t="e">
        <f t="shared" si="181"/>
        <v>#REF!</v>
      </c>
      <c r="ER3123" t="e">
        <f t="shared" si="182"/>
        <v>#REF!</v>
      </c>
    </row>
    <row r="3124" spans="142:148" x14ac:dyDescent="0.25">
      <c r="EL3124">
        <v>3117</v>
      </c>
      <c r="EM3124" t="e">
        <v>#REF!</v>
      </c>
      <c r="EN3124" t="e">
        <v>#REF!</v>
      </c>
      <c r="EP3124" t="e">
        <f t="shared" si="180"/>
        <v>#REF!</v>
      </c>
      <c r="EQ3124" t="e">
        <f t="shared" si="181"/>
        <v>#REF!</v>
      </c>
      <c r="ER3124" t="e">
        <f t="shared" si="182"/>
        <v>#REF!</v>
      </c>
    </row>
    <row r="3125" spans="142:148" x14ac:dyDescent="0.25">
      <c r="EL3125">
        <v>3118</v>
      </c>
      <c r="EM3125" t="e">
        <v>#REF!</v>
      </c>
      <c r="EN3125" t="e">
        <v>#REF!</v>
      </c>
      <c r="EP3125" t="e">
        <f t="shared" si="180"/>
        <v>#REF!</v>
      </c>
      <c r="EQ3125" t="e">
        <f t="shared" si="181"/>
        <v>#REF!</v>
      </c>
      <c r="ER3125" t="e">
        <f t="shared" si="182"/>
        <v>#REF!</v>
      </c>
    </row>
    <row r="3126" spans="142:148" x14ac:dyDescent="0.25">
      <c r="EL3126">
        <v>3119</v>
      </c>
      <c r="EM3126" t="e">
        <v>#REF!</v>
      </c>
      <c r="EN3126" t="e">
        <v>#REF!</v>
      </c>
      <c r="EP3126" t="e">
        <f t="shared" si="180"/>
        <v>#REF!</v>
      </c>
      <c r="EQ3126" t="e">
        <f t="shared" si="181"/>
        <v>#REF!</v>
      </c>
      <c r="ER3126" t="e">
        <f t="shared" si="182"/>
        <v>#REF!</v>
      </c>
    </row>
    <row r="3127" spans="142:148" x14ac:dyDescent="0.25">
      <c r="EL3127">
        <v>3120</v>
      </c>
      <c r="EM3127" t="e">
        <v>#REF!</v>
      </c>
      <c r="EN3127" t="e">
        <v>#REF!</v>
      </c>
      <c r="EP3127" t="e">
        <f t="shared" si="180"/>
        <v>#REF!</v>
      </c>
      <c r="EQ3127" t="e">
        <f t="shared" si="181"/>
        <v>#REF!</v>
      </c>
      <c r="ER3127" t="e">
        <f t="shared" si="182"/>
        <v>#REF!</v>
      </c>
    </row>
    <row r="3128" spans="142:148" x14ac:dyDescent="0.25">
      <c r="EL3128">
        <v>3121</v>
      </c>
      <c r="EM3128" t="e">
        <v>#REF!</v>
      </c>
      <c r="EN3128" t="e">
        <v>#REF!</v>
      </c>
      <c r="EP3128" t="e">
        <f t="shared" si="180"/>
        <v>#REF!</v>
      </c>
      <c r="EQ3128" t="e">
        <f t="shared" si="181"/>
        <v>#REF!</v>
      </c>
      <c r="ER3128" t="e">
        <f t="shared" si="182"/>
        <v>#REF!</v>
      </c>
    </row>
    <row r="3129" spans="142:148" x14ac:dyDescent="0.25">
      <c r="EL3129">
        <v>3122</v>
      </c>
      <c r="EM3129" t="e">
        <v>#REF!</v>
      </c>
      <c r="EN3129" t="e">
        <v>#REF!</v>
      </c>
      <c r="EP3129" t="e">
        <f t="shared" si="180"/>
        <v>#REF!</v>
      </c>
      <c r="EQ3129" t="e">
        <f t="shared" si="181"/>
        <v>#REF!</v>
      </c>
      <c r="ER3129" t="e">
        <f t="shared" si="182"/>
        <v>#REF!</v>
      </c>
    </row>
    <row r="3130" spans="142:148" x14ac:dyDescent="0.25">
      <c r="EL3130">
        <v>3123</v>
      </c>
      <c r="EM3130" t="e">
        <v>#REF!</v>
      </c>
      <c r="EN3130" t="e">
        <v>#REF!</v>
      </c>
      <c r="EP3130" t="e">
        <f t="shared" si="180"/>
        <v>#REF!</v>
      </c>
      <c r="EQ3130" t="e">
        <f t="shared" si="181"/>
        <v>#REF!</v>
      </c>
      <c r="ER3130" t="e">
        <f t="shared" si="182"/>
        <v>#REF!</v>
      </c>
    </row>
    <row r="3131" spans="142:148" x14ac:dyDescent="0.25">
      <c r="EL3131">
        <v>3124</v>
      </c>
      <c r="EM3131" t="e">
        <v>#REF!</v>
      </c>
      <c r="EN3131" t="e">
        <v>#REF!</v>
      </c>
      <c r="EP3131" t="e">
        <f t="shared" si="180"/>
        <v>#REF!</v>
      </c>
      <c r="EQ3131" t="e">
        <f t="shared" si="181"/>
        <v>#REF!</v>
      </c>
      <c r="ER3131" t="e">
        <f t="shared" si="182"/>
        <v>#REF!</v>
      </c>
    </row>
    <row r="3132" spans="142:148" x14ac:dyDescent="0.25">
      <c r="EL3132">
        <v>3125</v>
      </c>
      <c r="EM3132" t="e">
        <v>#REF!</v>
      </c>
      <c r="EN3132" t="e">
        <v>#REF!</v>
      </c>
      <c r="EP3132" t="e">
        <f t="shared" si="180"/>
        <v>#REF!</v>
      </c>
      <c r="EQ3132" t="e">
        <f t="shared" si="181"/>
        <v>#REF!</v>
      </c>
      <c r="ER3132" t="e">
        <f t="shared" si="182"/>
        <v>#REF!</v>
      </c>
    </row>
    <row r="3133" spans="142:148" x14ac:dyDescent="0.25">
      <c r="EL3133">
        <v>3126</v>
      </c>
      <c r="EM3133" t="e">
        <v>#REF!</v>
      </c>
      <c r="EN3133" t="e">
        <v>#REF!</v>
      </c>
      <c r="EP3133" t="e">
        <f t="shared" si="180"/>
        <v>#REF!</v>
      </c>
      <c r="EQ3133" t="e">
        <f t="shared" si="181"/>
        <v>#REF!</v>
      </c>
      <c r="ER3133" t="e">
        <f t="shared" si="182"/>
        <v>#REF!</v>
      </c>
    </row>
    <row r="3134" spans="142:148" x14ac:dyDescent="0.25">
      <c r="EL3134">
        <v>3127</v>
      </c>
      <c r="EM3134" t="e">
        <v>#REF!</v>
      </c>
      <c r="EN3134" t="e">
        <v>#REF!</v>
      </c>
      <c r="EP3134" t="e">
        <f t="shared" si="180"/>
        <v>#REF!</v>
      </c>
      <c r="EQ3134" t="e">
        <f t="shared" si="181"/>
        <v>#REF!</v>
      </c>
      <c r="ER3134" t="e">
        <f t="shared" si="182"/>
        <v>#REF!</v>
      </c>
    </row>
    <row r="3135" spans="142:148" x14ac:dyDescent="0.25">
      <c r="EL3135">
        <v>3128</v>
      </c>
      <c r="EM3135" t="e">
        <v>#REF!</v>
      </c>
      <c r="EN3135" t="e">
        <v>#REF!</v>
      </c>
      <c r="EP3135" t="e">
        <f t="shared" si="180"/>
        <v>#REF!</v>
      </c>
      <c r="EQ3135" t="e">
        <f t="shared" si="181"/>
        <v>#REF!</v>
      </c>
      <c r="ER3135" t="e">
        <f t="shared" si="182"/>
        <v>#REF!</v>
      </c>
    </row>
    <row r="3136" spans="142:148" x14ac:dyDescent="0.25">
      <c r="EL3136">
        <v>3129</v>
      </c>
      <c r="EM3136" t="e">
        <v>#REF!</v>
      </c>
      <c r="EN3136" t="e">
        <v>#REF!</v>
      </c>
      <c r="EP3136" t="e">
        <f t="shared" si="180"/>
        <v>#REF!</v>
      </c>
      <c r="EQ3136" t="e">
        <f t="shared" si="181"/>
        <v>#REF!</v>
      </c>
      <c r="ER3136" t="e">
        <f t="shared" si="182"/>
        <v>#REF!</v>
      </c>
    </row>
    <row r="3137" spans="142:148" x14ac:dyDescent="0.25">
      <c r="EL3137">
        <v>3130</v>
      </c>
      <c r="EM3137" t="e">
        <v>#REF!</v>
      </c>
      <c r="EN3137" t="e">
        <v>#REF!</v>
      </c>
      <c r="EP3137" t="e">
        <f t="shared" si="180"/>
        <v>#REF!</v>
      </c>
      <c r="EQ3137" t="e">
        <f t="shared" si="181"/>
        <v>#REF!</v>
      </c>
      <c r="ER3137" t="e">
        <f t="shared" si="182"/>
        <v>#REF!</v>
      </c>
    </row>
    <row r="3138" spans="142:148" x14ac:dyDescent="0.25">
      <c r="EL3138">
        <v>3131</v>
      </c>
      <c r="EM3138" t="e">
        <v>#REF!</v>
      </c>
      <c r="EN3138" t="e">
        <v>#REF!</v>
      </c>
      <c r="EP3138" t="e">
        <f t="shared" si="180"/>
        <v>#REF!</v>
      </c>
      <c r="EQ3138" t="e">
        <f t="shared" si="181"/>
        <v>#REF!</v>
      </c>
      <c r="ER3138" t="e">
        <f t="shared" si="182"/>
        <v>#REF!</v>
      </c>
    </row>
    <row r="3139" spans="142:148" x14ac:dyDescent="0.25">
      <c r="EL3139">
        <v>3132</v>
      </c>
      <c r="EM3139" t="e">
        <v>#REF!</v>
      </c>
      <c r="EN3139" t="e">
        <v>#REF!</v>
      </c>
      <c r="EP3139" t="e">
        <f t="shared" si="180"/>
        <v>#REF!</v>
      </c>
      <c r="EQ3139" t="e">
        <f t="shared" si="181"/>
        <v>#REF!</v>
      </c>
      <c r="ER3139" t="e">
        <f t="shared" si="182"/>
        <v>#REF!</v>
      </c>
    </row>
    <row r="3140" spans="142:148" x14ac:dyDescent="0.25">
      <c r="EL3140">
        <v>3133</v>
      </c>
      <c r="EM3140" t="e">
        <v>#REF!</v>
      </c>
      <c r="EN3140" t="e">
        <v>#REF!</v>
      </c>
      <c r="EP3140" t="e">
        <f t="shared" si="180"/>
        <v>#REF!</v>
      </c>
      <c r="EQ3140" t="e">
        <f t="shared" si="181"/>
        <v>#REF!</v>
      </c>
      <c r="ER3140" t="e">
        <f t="shared" si="182"/>
        <v>#REF!</v>
      </c>
    </row>
    <row r="3141" spans="142:148" x14ac:dyDescent="0.25">
      <c r="EL3141">
        <v>3134</v>
      </c>
      <c r="EM3141" t="e">
        <v>#REF!</v>
      </c>
      <c r="EN3141" t="e">
        <v>#REF!</v>
      </c>
      <c r="EP3141" t="e">
        <f t="shared" si="180"/>
        <v>#REF!</v>
      </c>
      <c r="EQ3141" t="e">
        <f t="shared" si="181"/>
        <v>#REF!</v>
      </c>
      <c r="ER3141" t="e">
        <f t="shared" si="182"/>
        <v>#REF!</v>
      </c>
    </row>
    <row r="3142" spans="142:148" x14ac:dyDescent="0.25">
      <c r="EL3142">
        <v>3135</v>
      </c>
      <c r="EM3142" t="e">
        <v>#REF!</v>
      </c>
      <c r="EN3142" t="e">
        <v>#REF!</v>
      </c>
      <c r="EP3142" t="e">
        <f t="shared" si="180"/>
        <v>#REF!</v>
      </c>
      <c r="EQ3142" t="e">
        <f t="shared" si="181"/>
        <v>#REF!</v>
      </c>
      <c r="ER3142" t="e">
        <f t="shared" si="182"/>
        <v>#REF!</v>
      </c>
    </row>
    <row r="3143" spans="142:148" x14ac:dyDescent="0.25">
      <c r="EL3143">
        <v>3136</v>
      </c>
      <c r="EM3143" t="e">
        <v>#REF!</v>
      </c>
      <c r="EN3143" t="e">
        <v>#REF!</v>
      </c>
      <c r="EP3143" t="e">
        <f t="shared" si="180"/>
        <v>#REF!</v>
      </c>
      <c r="EQ3143" t="e">
        <f t="shared" si="181"/>
        <v>#REF!</v>
      </c>
      <c r="ER3143" t="e">
        <f t="shared" si="182"/>
        <v>#REF!</v>
      </c>
    </row>
    <row r="3144" spans="142:148" x14ac:dyDescent="0.25">
      <c r="EL3144">
        <v>3137</v>
      </c>
      <c r="EM3144" t="e">
        <v>#REF!</v>
      </c>
      <c r="EN3144" t="e">
        <v>#REF!</v>
      </c>
      <c r="EP3144" t="e">
        <f t="shared" si="180"/>
        <v>#REF!</v>
      </c>
      <c r="EQ3144" t="e">
        <f t="shared" si="181"/>
        <v>#REF!</v>
      </c>
      <c r="ER3144" t="e">
        <f t="shared" si="182"/>
        <v>#REF!</v>
      </c>
    </row>
    <row r="3145" spans="142:148" x14ac:dyDescent="0.25">
      <c r="EL3145">
        <v>3138</v>
      </c>
      <c r="EM3145" t="e">
        <v>#REF!</v>
      </c>
      <c r="EN3145" t="e">
        <v>#REF!</v>
      </c>
      <c r="EP3145" t="e">
        <f t="shared" si="180"/>
        <v>#REF!</v>
      </c>
      <c r="EQ3145" t="e">
        <f t="shared" si="181"/>
        <v>#REF!</v>
      </c>
      <c r="ER3145" t="e">
        <f t="shared" si="182"/>
        <v>#REF!</v>
      </c>
    </row>
    <row r="3146" spans="142:148" x14ac:dyDescent="0.25">
      <c r="EL3146">
        <v>3139</v>
      </c>
      <c r="EM3146" t="e">
        <v>#REF!</v>
      </c>
      <c r="EN3146" t="e">
        <v>#REF!</v>
      </c>
      <c r="EP3146" t="e">
        <f t="shared" si="180"/>
        <v>#REF!</v>
      </c>
      <c r="EQ3146" t="e">
        <f t="shared" si="181"/>
        <v>#REF!</v>
      </c>
      <c r="ER3146" t="e">
        <f t="shared" si="182"/>
        <v>#REF!</v>
      </c>
    </row>
    <row r="3147" spans="142:148" x14ac:dyDescent="0.25">
      <c r="EL3147">
        <v>3140</v>
      </c>
      <c r="EM3147" t="e">
        <v>#REF!</v>
      </c>
      <c r="EN3147" t="e">
        <v>#REF!</v>
      </c>
      <c r="EP3147" t="e">
        <f t="shared" si="180"/>
        <v>#REF!</v>
      </c>
      <c r="EQ3147" t="e">
        <f t="shared" si="181"/>
        <v>#REF!</v>
      </c>
      <c r="ER3147" t="e">
        <f t="shared" si="182"/>
        <v>#REF!</v>
      </c>
    </row>
    <row r="3148" spans="142:148" x14ac:dyDescent="0.25">
      <c r="EL3148">
        <v>3141</v>
      </c>
      <c r="EM3148" t="e">
        <v>#REF!</v>
      </c>
      <c r="EN3148" t="e">
        <v>#REF!</v>
      </c>
      <c r="EP3148" t="e">
        <f t="shared" si="180"/>
        <v>#REF!</v>
      </c>
      <c r="EQ3148" t="e">
        <f t="shared" si="181"/>
        <v>#REF!</v>
      </c>
      <c r="ER3148" t="e">
        <f t="shared" si="182"/>
        <v>#REF!</v>
      </c>
    </row>
    <row r="3149" spans="142:148" x14ac:dyDescent="0.25">
      <c r="EL3149">
        <v>3142</v>
      </c>
      <c r="EM3149" t="e">
        <v>#REF!</v>
      </c>
      <c r="EN3149" t="e">
        <v>#REF!</v>
      </c>
      <c r="EP3149" t="e">
        <f t="shared" si="180"/>
        <v>#REF!</v>
      </c>
      <c r="EQ3149" t="e">
        <f t="shared" si="181"/>
        <v>#REF!</v>
      </c>
      <c r="ER3149" t="e">
        <f t="shared" si="182"/>
        <v>#REF!</v>
      </c>
    </row>
    <row r="3150" spans="142:148" x14ac:dyDescent="0.25">
      <c r="EL3150">
        <v>3143</v>
      </c>
      <c r="EM3150" t="e">
        <v>#REF!</v>
      </c>
      <c r="EN3150" t="e">
        <v>#REF!</v>
      </c>
      <c r="EP3150" t="e">
        <f t="shared" si="180"/>
        <v>#REF!</v>
      </c>
      <c r="EQ3150" t="e">
        <f t="shared" si="181"/>
        <v>#REF!</v>
      </c>
      <c r="ER3150" t="e">
        <f t="shared" si="182"/>
        <v>#REF!</v>
      </c>
    </row>
    <row r="3151" spans="142:148" x14ac:dyDescent="0.25">
      <c r="EL3151">
        <v>3144</v>
      </c>
      <c r="EM3151" t="e">
        <v>#REF!</v>
      </c>
      <c r="EN3151" t="e">
        <v>#REF!</v>
      </c>
      <c r="EP3151" t="e">
        <f t="shared" si="180"/>
        <v>#REF!</v>
      </c>
      <c r="EQ3151" t="e">
        <f t="shared" si="181"/>
        <v>#REF!</v>
      </c>
      <c r="ER3151" t="e">
        <f t="shared" si="182"/>
        <v>#REF!</v>
      </c>
    </row>
    <row r="3152" spans="142:148" x14ac:dyDescent="0.25">
      <c r="EL3152">
        <v>3145</v>
      </c>
      <c r="EM3152" t="e">
        <v>#REF!</v>
      </c>
      <c r="EN3152" t="e">
        <v>#REF!</v>
      </c>
      <c r="EP3152" t="e">
        <f t="shared" si="180"/>
        <v>#REF!</v>
      </c>
      <c r="EQ3152" t="e">
        <f t="shared" si="181"/>
        <v>#REF!</v>
      </c>
      <c r="ER3152" t="e">
        <f t="shared" si="182"/>
        <v>#REF!</v>
      </c>
    </row>
    <row r="3153" spans="142:148" x14ac:dyDescent="0.25">
      <c r="EL3153">
        <v>3146</v>
      </c>
      <c r="EM3153" t="e">
        <v>#REF!</v>
      </c>
      <c r="EN3153" t="e">
        <v>#REF!</v>
      </c>
      <c r="EP3153" t="e">
        <f t="shared" si="180"/>
        <v>#REF!</v>
      </c>
      <c r="EQ3153" t="e">
        <f t="shared" si="181"/>
        <v>#REF!</v>
      </c>
      <c r="ER3153" t="e">
        <f t="shared" si="182"/>
        <v>#REF!</v>
      </c>
    </row>
    <row r="3154" spans="142:148" x14ac:dyDescent="0.25">
      <c r="EL3154">
        <v>3147</v>
      </c>
      <c r="EM3154" t="e">
        <v>#REF!</v>
      </c>
      <c r="EN3154" t="e">
        <v>#REF!</v>
      </c>
      <c r="EP3154" t="e">
        <f t="shared" si="180"/>
        <v>#REF!</v>
      </c>
      <c r="EQ3154" t="e">
        <f t="shared" si="181"/>
        <v>#REF!</v>
      </c>
      <c r="ER3154" t="e">
        <f t="shared" si="182"/>
        <v>#REF!</v>
      </c>
    </row>
    <row r="3155" spans="142:148" x14ac:dyDescent="0.25">
      <c r="EL3155">
        <v>3148</v>
      </c>
      <c r="EM3155" t="e">
        <v>#REF!</v>
      </c>
      <c r="EN3155" t="e">
        <v>#REF!</v>
      </c>
      <c r="EP3155" t="e">
        <f t="shared" si="180"/>
        <v>#REF!</v>
      </c>
      <c r="EQ3155" t="e">
        <f t="shared" si="181"/>
        <v>#REF!</v>
      </c>
      <c r="ER3155" t="e">
        <f t="shared" si="182"/>
        <v>#REF!</v>
      </c>
    </row>
    <row r="3156" spans="142:148" x14ac:dyDescent="0.25">
      <c r="EL3156">
        <v>3149</v>
      </c>
      <c r="EM3156" t="e">
        <v>#REF!</v>
      </c>
      <c r="EN3156" t="e">
        <v>#REF!</v>
      </c>
      <c r="EP3156" t="e">
        <f t="shared" si="180"/>
        <v>#REF!</v>
      </c>
      <c r="EQ3156" t="e">
        <f t="shared" si="181"/>
        <v>#REF!</v>
      </c>
      <c r="ER3156" t="e">
        <f t="shared" si="182"/>
        <v>#REF!</v>
      </c>
    </row>
    <row r="3157" spans="142:148" x14ac:dyDescent="0.25">
      <c r="EL3157">
        <v>3150</v>
      </c>
      <c r="EM3157" t="e">
        <v>#REF!</v>
      </c>
      <c r="EN3157" t="e">
        <v>#REF!</v>
      </c>
      <c r="EP3157" t="e">
        <f t="shared" si="180"/>
        <v>#REF!</v>
      </c>
      <c r="EQ3157" t="e">
        <f t="shared" si="181"/>
        <v>#REF!</v>
      </c>
      <c r="ER3157" t="e">
        <f t="shared" si="182"/>
        <v>#REF!</v>
      </c>
    </row>
    <row r="3158" spans="142:148" x14ac:dyDescent="0.25">
      <c r="EL3158">
        <v>3151</v>
      </c>
      <c r="EM3158" t="e">
        <v>#REF!</v>
      </c>
      <c r="EN3158" t="e">
        <v>#REF!</v>
      </c>
      <c r="EP3158" t="e">
        <f t="shared" si="180"/>
        <v>#REF!</v>
      </c>
      <c r="EQ3158" t="e">
        <f t="shared" si="181"/>
        <v>#REF!</v>
      </c>
      <c r="ER3158" t="e">
        <f t="shared" si="182"/>
        <v>#REF!</v>
      </c>
    </row>
    <row r="3159" spans="142:148" x14ac:dyDescent="0.25">
      <c r="EL3159">
        <v>3152</v>
      </c>
      <c r="EM3159" t="e">
        <v>#REF!</v>
      </c>
      <c r="EN3159" t="e">
        <v>#REF!</v>
      </c>
      <c r="EP3159" t="e">
        <f t="shared" si="180"/>
        <v>#REF!</v>
      </c>
      <c r="EQ3159" t="e">
        <f t="shared" si="181"/>
        <v>#REF!</v>
      </c>
      <c r="ER3159" t="e">
        <f t="shared" si="182"/>
        <v>#REF!</v>
      </c>
    </row>
    <row r="3160" spans="142:148" x14ac:dyDescent="0.25">
      <c r="EL3160">
        <v>3153</v>
      </c>
      <c r="EM3160" t="e">
        <v>#REF!</v>
      </c>
      <c r="EN3160" t="e">
        <v>#REF!</v>
      </c>
      <c r="EP3160" t="e">
        <f t="shared" ref="EP3160:EP3223" si="183">IF(EM3160&gt;EN3160,1,0)</f>
        <v>#REF!</v>
      </c>
      <c r="EQ3160" t="e">
        <f t="shared" ref="EQ3160:EQ3223" si="184">IF(EP3160&gt;0,0,1)</f>
        <v>#REF!</v>
      </c>
      <c r="ER3160" t="e">
        <f t="shared" ref="ER3160:ER3223" si="185">IF(EM3160&gt;EN3160,EM3160-EN3160,EN3160-EM3160)</f>
        <v>#REF!</v>
      </c>
    </row>
    <row r="3161" spans="142:148" x14ac:dyDescent="0.25">
      <c r="EL3161">
        <v>3154</v>
      </c>
      <c r="EM3161" t="e">
        <v>#REF!</v>
      </c>
      <c r="EN3161" t="e">
        <v>#REF!</v>
      </c>
      <c r="EP3161" t="e">
        <f t="shared" si="183"/>
        <v>#REF!</v>
      </c>
      <c r="EQ3161" t="e">
        <f t="shared" si="184"/>
        <v>#REF!</v>
      </c>
      <c r="ER3161" t="e">
        <f t="shared" si="185"/>
        <v>#REF!</v>
      </c>
    </row>
    <row r="3162" spans="142:148" x14ac:dyDescent="0.25">
      <c r="EL3162">
        <v>3155</v>
      </c>
      <c r="EM3162" t="e">
        <v>#REF!</v>
      </c>
      <c r="EN3162" t="e">
        <v>#REF!</v>
      </c>
      <c r="EP3162" t="e">
        <f t="shared" si="183"/>
        <v>#REF!</v>
      </c>
      <c r="EQ3162" t="e">
        <f t="shared" si="184"/>
        <v>#REF!</v>
      </c>
      <c r="ER3162" t="e">
        <f t="shared" si="185"/>
        <v>#REF!</v>
      </c>
    </row>
    <row r="3163" spans="142:148" x14ac:dyDescent="0.25">
      <c r="EL3163">
        <v>3156</v>
      </c>
      <c r="EM3163" t="e">
        <v>#REF!</v>
      </c>
      <c r="EN3163" t="e">
        <v>#REF!</v>
      </c>
      <c r="EP3163" t="e">
        <f t="shared" si="183"/>
        <v>#REF!</v>
      </c>
      <c r="EQ3163" t="e">
        <f t="shared" si="184"/>
        <v>#REF!</v>
      </c>
      <c r="ER3163" t="e">
        <f t="shared" si="185"/>
        <v>#REF!</v>
      </c>
    </row>
    <row r="3164" spans="142:148" x14ac:dyDescent="0.25">
      <c r="EL3164">
        <v>3157</v>
      </c>
      <c r="EM3164" t="e">
        <v>#REF!</v>
      </c>
      <c r="EN3164" t="e">
        <v>#REF!</v>
      </c>
      <c r="EP3164" t="e">
        <f t="shared" si="183"/>
        <v>#REF!</v>
      </c>
      <c r="EQ3164" t="e">
        <f t="shared" si="184"/>
        <v>#REF!</v>
      </c>
      <c r="ER3164" t="e">
        <f t="shared" si="185"/>
        <v>#REF!</v>
      </c>
    </row>
    <row r="3165" spans="142:148" x14ac:dyDescent="0.25">
      <c r="EL3165">
        <v>3158</v>
      </c>
      <c r="EM3165" t="e">
        <v>#REF!</v>
      </c>
      <c r="EN3165" t="e">
        <v>#REF!</v>
      </c>
      <c r="EP3165" t="e">
        <f t="shared" si="183"/>
        <v>#REF!</v>
      </c>
      <c r="EQ3165" t="e">
        <f t="shared" si="184"/>
        <v>#REF!</v>
      </c>
      <c r="ER3165" t="e">
        <f t="shared" si="185"/>
        <v>#REF!</v>
      </c>
    </row>
    <row r="3166" spans="142:148" x14ac:dyDescent="0.25">
      <c r="EL3166">
        <v>3159</v>
      </c>
      <c r="EM3166" t="e">
        <v>#REF!</v>
      </c>
      <c r="EN3166" t="e">
        <v>#REF!</v>
      </c>
      <c r="EP3166" t="e">
        <f t="shared" si="183"/>
        <v>#REF!</v>
      </c>
      <c r="EQ3166" t="e">
        <f t="shared" si="184"/>
        <v>#REF!</v>
      </c>
      <c r="ER3166" t="e">
        <f t="shared" si="185"/>
        <v>#REF!</v>
      </c>
    </row>
    <row r="3167" spans="142:148" x14ac:dyDescent="0.25">
      <c r="EL3167">
        <v>3160</v>
      </c>
      <c r="EM3167" t="e">
        <v>#REF!</v>
      </c>
      <c r="EN3167" t="e">
        <v>#REF!</v>
      </c>
      <c r="EP3167" t="e">
        <f t="shared" si="183"/>
        <v>#REF!</v>
      </c>
      <c r="EQ3167" t="e">
        <f t="shared" si="184"/>
        <v>#REF!</v>
      </c>
      <c r="ER3167" t="e">
        <f t="shared" si="185"/>
        <v>#REF!</v>
      </c>
    </row>
    <row r="3168" spans="142:148" x14ac:dyDescent="0.25">
      <c r="EL3168">
        <v>3161</v>
      </c>
      <c r="EM3168" t="e">
        <v>#REF!</v>
      </c>
      <c r="EN3168" t="e">
        <v>#REF!</v>
      </c>
      <c r="EP3168" t="e">
        <f t="shared" si="183"/>
        <v>#REF!</v>
      </c>
      <c r="EQ3168" t="e">
        <f t="shared" si="184"/>
        <v>#REF!</v>
      </c>
      <c r="ER3168" t="e">
        <f t="shared" si="185"/>
        <v>#REF!</v>
      </c>
    </row>
    <row r="3169" spans="142:148" x14ac:dyDescent="0.25">
      <c r="EL3169">
        <v>3162</v>
      </c>
      <c r="EM3169" t="e">
        <v>#REF!</v>
      </c>
      <c r="EN3169" t="e">
        <v>#REF!</v>
      </c>
      <c r="EP3169" t="e">
        <f t="shared" si="183"/>
        <v>#REF!</v>
      </c>
      <c r="EQ3169" t="e">
        <f t="shared" si="184"/>
        <v>#REF!</v>
      </c>
      <c r="ER3169" t="e">
        <f t="shared" si="185"/>
        <v>#REF!</v>
      </c>
    </row>
    <row r="3170" spans="142:148" x14ac:dyDescent="0.25">
      <c r="EL3170">
        <v>3163</v>
      </c>
      <c r="EM3170" t="e">
        <v>#REF!</v>
      </c>
      <c r="EN3170" t="e">
        <v>#REF!</v>
      </c>
      <c r="EP3170" t="e">
        <f t="shared" si="183"/>
        <v>#REF!</v>
      </c>
      <c r="EQ3170" t="e">
        <f t="shared" si="184"/>
        <v>#REF!</v>
      </c>
      <c r="ER3170" t="e">
        <f t="shared" si="185"/>
        <v>#REF!</v>
      </c>
    </row>
    <row r="3171" spans="142:148" x14ac:dyDescent="0.25">
      <c r="EL3171">
        <v>3164</v>
      </c>
      <c r="EM3171" t="e">
        <v>#REF!</v>
      </c>
      <c r="EN3171" t="e">
        <v>#REF!</v>
      </c>
      <c r="EP3171" t="e">
        <f t="shared" si="183"/>
        <v>#REF!</v>
      </c>
      <c r="EQ3171" t="e">
        <f t="shared" si="184"/>
        <v>#REF!</v>
      </c>
      <c r="ER3171" t="e">
        <f t="shared" si="185"/>
        <v>#REF!</v>
      </c>
    </row>
    <row r="3172" spans="142:148" x14ac:dyDescent="0.25">
      <c r="EL3172">
        <v>3165</v>
      </c>
      <c r="EM3172" t="e">
        <v>#REF!</v>
      </c>
      <c r="EN3172" t="e">
        <v>#REF!</v>
      </c>
      <c r="EP3172" t="e">
        <f t="shared" si="183"/>
        <v>#REF!</v>
      </c>
      <c r="EQ3172" t="e">
        <f t="shared" si="184"/>
        <v>#REF!</v>
      </c>
      <c r="ER3172" t="e">
        <f t="shared" si="185"/>
        <v>#REF!</v>
      </c>
    </row>
    <row r="3173" spans="142:148" x14ac:dyDescent="0.25">
      <c r="EL3173">
        <v>3166</v>
      </c>
      <c r="EM3173" t="e">
        <v>#REF!</v>
      </c>
      <c r="EN3173" t="e">
        <v>#REF!</v>
      </c>
      <c r="EP3173" t="e">
        <f t="shared" si="183"/>
        <v>#REF!</v>
      </c>
      <c r="EQ3173" t="e">
        <f t="shared" si="184"/>
        <v>#REF!</v>
      </c>
      <c r="ER3173" t="e">
        <f t="shared" si="185"/>
        <v>#REF!</v>
      </c>
    </row>
    <row r="3174" spans="142:148" x14ac:dyDescent="0.25">
      <c r="EL3174">
        <v>3167</v>
      </c>
      <c r="EM3174" t="e">
        <v>#REF!</v>
      </c>
      <c r="EN3174" t="e">
        <v>#REF!</v>
      </c>
      <c r="EP3174" t="e">
        <f t="shared" si="183"/>
        <v>#REF!</v>
      </c>
      <c r="EQ3174" t="e">
        <f t="shared" si="184"/>
        <v>#REF!</v>
      </c>
      <c r="ER3174" t="e">
        <f t="shared" si="185"/>
        <v>#REF!</v>
      </c>
    </row>
    <row r="3175" spans="142:148" x14ac:dyDescent="0.25">
      <c r="EL3175">
        <v>3168</v>
      </c>
      <c r="EM3175" t="e">
        <v>#REF!</v>
      </c>
      <c r="EN3175" t="e">
        <v>#REF!</v>
      </c>
      <c r="EP3175" t="e">
        <f t="shared" si="183"/>
        <v>#REF!</v>
      </c>
      <c r="EQ3175" t="e">
        <f t="shared" si="184"/>
        <v>#REF!</v>
      </c>
      <c r="ER3175" t="e">
        <f t="shared" si="185"/>
        <v>#REF!</v>
      </c>
    </row>
    <row r="3176" spans="142:148" x14ac:dyDescent="0.25">
      <c r="EL3176">
        <v>3169</v>
      </c>
      <c r="EM3176" t="e">
        <v>#REF!</v>
      </c>
      <c r="EN3176" t="e">
        <v>#REF!</v>
      </c>
      <c r="EP3176" t="e">
        <f t="shared" si="183"/>
        <v>#REF!</v>
      </c>
      <c r="EQ3176" t="e">
        <f t="shared" si="184"/>
        <v>#REF!</v>
      </c>
      <c r="ER3176" t="e">
        <f t="shared" si="185"/>
        <v>#REF!</v>
      </c>
    </row>
    <row r="3177" spans="142:148" x14ac:dyDescent="0.25">
      <c r="EL3177">
        <v>3170</v>
      </c>
      <c r="EM3177" t="e">
        <v>#REF!</v>
      </c>
      <c r="EN3177" t="e">
        <v>#REF!</v>
      </c>
      <c r="EP3177" t="e">
        <f t="shared" si="183"/>
        <v>#REF!</v>
      </c>
      <c r="EQ3177" t="e">
        <f t="shared" si="184"/>
        <v>#REF!</v>
      </c>
      <c r="ER3177" t="e">
        <f t="shared" si="185"/>
        <v>#REF!</v>
      </c>
    </row>
    <row r="3178" spans="142:148" x14ac:dyDescent="0.25">
      <c r="EL3178">
        <v>3171</v>
      </c>
      <c r="EM3178" t="e">
        <v>#REF!</v>
      </c>
      <c r="EN3178" t="e">
        <v>#REF!</v>
      </c>
      <c r="EP3178" t="e">
        <f t="shared" si="183"/>
        <v>#REF!</v>
      </c>
      <c r="EQ3178" t="e">
        <f t="shared" si="184"/>
        <v>#REF!</v>
      </c>
      <c r="ER3178" t="e">
        <f t="shared" si="185"/>
        <v>#REF!</v>
      </c>
    </row>
    <row r="3179" spans="142:148" x14ac:dyDescent="0.25">
      <c r="EL3179">
        <v>3172</v>
      </c>
      <c r="EM3179" t="e">
        <v>#REF!</v>
      </c>
      <c r="EN3179" t="e">
        <v>#REF!</v>
      </c>
      <c r="EP3179" t="e">
        <f t="shared" si="183"/>
        <v>#REF!</v>
      </c>
      <c r="EQ3179" t="e">
        <f t="shared" si="184"/>
        <v>#REF!</v>
      </c>
      <c r="ER3179" t="e">
        <f t="shared" si="185"/>
        <v>#REF!</v>
      </c>
    </row>
    <row r="3180" spans="142:148" x14ac:dyDescent="0.25">
      <c r="EL3180">
        <v>3173</v>
      </c>
      <c r="EM3180" t="e">
        <v>#REF!</v>
      </c>
      <c r="EN3180" t="e">
        <v>#REF!</v>
      </c>
      <c r="EP3180" t="e">
        <f t="shared" si="183"/>
        <v>#REF!</v>
      </c>
      <c r="EQ3180" t="e">
        <f t="shared" si="184"/>
        <v>#REF!</v>
      </c>
      <c r="ER3180" t="e">
        <f t="shared" si="185"/>
        <v>#REF!</v>
      </c>
    </row>
    <row r="3181" spans="142:148" x14ac:dyDescent="0.25">
      <c r="EL3181">
        <v>3174</v>
      </c>
      <c r="EM3181" t="e">
        <v>#REF!</v>
      </c>
      <c r="EN3181" t="e">
        <v>#REF!</v>
      </c>
      <c r="EP3181" t="e">
        <f t="shared" si="183"/>
        <v>#REF!</v>
      </c>
      <c r="EQ3181" t="e">
        <f t="shared" si="184"/>
        <v>#REF!</v>
      </c>
      <c r="ER3181" t="e">
        <f t="shared" si="185"/>
        <v>#REF!</v>
      </c>
    </row>
    <row r="3182" spans="142:148" x14ac:dyDescent="0.25">
      <c r="EL3182">
        <v>3175</v>
      </c>
      <c r="EM3182" t="e">
        <v>#REF!</v>
      </c>
      <c r="EN3182" t="e">
        <v>#REF!</v>
      </c>
      <c r="EP3182" t="e">
        <f t="shared" si="183"/>
        <v>#REF!</v>
      </c>
      <c r="EQ3182" t="e">
        <f t="shared" si="184"/>
        <v>#REF!</v>
      </c>
      <c r="ER3182" t="e">
        <f t="shared" si="185"/>
        <v>#REF!</v>
      </c>
    </row>
    <row r="3183" spans="142:148" x14ac:dyDescent="0.25">
      <c r="EL3183">
        <v>3176</v>
      </c>
      <c r="EM3183" t="e">
        <v>#REF!</v>
      </c>
      <c r="EN3183" t="e">
        <v>#REF!</v>
      </c>
      <c r="EP3183" t="e">
        <f t="shared" si="183"/>
        <v>#REF!</v>
      </c>
      <c r="EQ3183" t="e">
        <f t="shared" si="184"/>
        <v>#REF!</v>
      </c>
      <c r="ER3183" t="e">
        <f t="shared" si="185"/>
        <v>#REF!</v>
      </c>
    </row>
    <row r="3184" spans="142:148" x14ac:dyDescent="0.25">
      <c r="EL3184">
        <v>3177</v>
      </c>
      <c r="EM3184" t="e">
        <v>#REF!</v>
      </c>
      <c r="EN3184" t="e">
        <v>#REF!</v>
      </c>
      <c r="EP3184" t="e">
        <f t="shared" si="183"/>
        <v>#REF!</v>
      </c>
      <c r="EQ3184" t="e">
        <f t="shared" si="184"/>
        <v>#REF!</v>
      </c>
      <c r="ER3184" t="e">
        <f t="shared" si="185"/>
        <v>#REF!</v>
      </c>
    </row>
    <row r="3185" spans="142:148" x14ac:dyDescent="0.25">
      <c r="EL3185">
        <v>3178</v>
      </c>
      <c r="EM3185" t="e">
        <v>#REF!</v>
      </c>
      <c r="EN3185" t="e">
        <v>#REF!</v>
      </c>
      <c r="EP3185" t="e">
        <f t="shared" si="183"/>
        <v>#REF!</v>
      </c>
      <c r="EQ3185" t="e">
        <f t="shared" si="184"/>
        <v>#REF!</v>
      </c>
      <c r="ER3185" t="e">
        <f t="shared" si="185"/>
        <v>#REF!</v>
      </c>
    </row>
    <row r="3186" spans="142:148" x14ac:dyDescent="0.25">
      <c r="EL3186">
        <v>3179</v>
      </c>
      <c r="EM3186" t="e">
        <v>#REF!</v>
      </c>
      <c r="EN3186" t="e">
        <v>#REF!</v>
      </c>
      <c r="EP3186" t="e">
        <f t="shared" si="183"/>
        <v>#REF!</v>
      </c>
      <c r="EQ3186" t="e">
        <f t="shared" si="184"/>
        <v>#REF!</v>
      </c>
      <c r="ER3186" t="e">
        <f t="shared" si="185"/>
        <v>#REF!</v>
      </c>
    </row>
    <row r="3187" spans="142:148" x14ac:dyDescent="0.25">
      <c r="EL3187">
        <v>3180</v>
      </c>
      <c r="EM3187" t="e">
        <v>#REF!</v>
      </c>
      <c r="EN3187" t="e">
        <v>#REF!</v>
      </c>
      <c r="EP3187" t="e">
        <f t="shared" si="183"/>
        <v>#REF!</v>
      </c>
      <c r="EQ3187" t="e">
        <f t="shared" si="184"/>
        <v>#REF!</v>
      </c>
      <c r="ER3187" t="e">
        <f t="shared" si="185"/>
        <v>#REF!</v>
      </c>
    </row>
    <row r="3188" spans="142:148" x14ac:dyDescent="0.25">
      <c r="EL3188">
        <v>3181</v>
      </c>
      <c r="EM3188" t="e">
        <v>#REF!</v>
      </c>
      <c r="EN3188" t="e">
        <v>#REF!</v>
      </c>
      <c r="EP3188" t="e">
        <f t="shared" si="183"/>
        <v>#REF!</v>
      </c>
      <c r="EQ3188" t="e">
        <f t="shared" si="184"/>
        <v>#REF!</v>
      </c>
      <c r="ER3188" t="e">
        <f t="shared" si="185"/>
        <v>#REF!</v>
      </c>
    </row>
    <row r="3189" spans="142:148" x14ac:dyDescent="0.25">
      <c r="EL3189">
        <v>3182</v>
      </c>
      <c r="EM3189" t="e">
        <v>#REF!</v>
      </c>
      <c r="EN3189" t="e">
        <v>#REF!</v>
      </c>
      <c r="EP3189" t="e">
        <f t="shared" si="183"/>
        <v>#REF!</v>
      </c>
      <c r="EQ3189" t="e">
        <f t="shared" si="184"/>
        <v>#REF!</v>
      </c>
      <c r="ER3189" t="e">
        <f t="shared" si="185"/>
        <v>#REF!</v>
      </c>
    </row>
    <row r="3190" spans="142:148" x14ac:dyDescent="0.25">
      <c r="EL3190">
        <v>3183</v>
      </c>
      <c r="EM3190" t="e">
        <v>#REF!</v>
      </c>
      <c r="EN3190" t="e">
        <v>#REF!</v>
      </c>
      <c r="EP3190" t="e">
        <f t="shared" si="183"/>
        <v>#REF!</v>
      </c>
      <c r="EQ3190" t="e">
        <f t="shared" si="184"/>
        <v>#REF!</v>
      </c>
      <c r="ER3190" t="e">
        <f t="shared" si="185"/>
        <v>#REF!</v>
      </c>
    </row>
    <row r="3191" spans="142:148" x14ac:dyDescent="0.25">
      <c r="EL3191">
        <v>3184</v>
      </c>
      <c r="EM3191" t="e">
        <v>#REF!</v>
      </c>
      <c r="EN3191" t="e">
        <v>#REF!</v>
      </c>
      <c r="EP3191" t="e">
        <f t="shared" si="183"/>
        <v>#REF!</v>
      </c>
      <c r="EQ3191" t="e">
        <f t="shared" si="184"/>
        <v>#REF!</v>
      </c>
      <c r="ER3191" t="e">
        <f t="shared" si="185"/>
        <v>#REF!</v>
      </c>
    </row>
    <row r="3192" spans="142:148" x14ac:dyDescent="0.25">
      <c r="EL3192">
        <v>3185</v>
      </c>
      <c r="EM3192" t="e">
        <v>#REF!</v>
      </c>
      <c r="EN3192" t="e">
        <v>#REF!</v>
      </c>
      <c r="EP3192" t="e">
        <f t="shared" si="183"/>
        <v>#REF!</v>
      </c>
      <c r="EQ3192" t="e">
        <f t="shared" si="184"/>
        <v>#REF!</v>
      </c>
      <c r="ER3192" t="e">
        <f t="shared" si="185"/>
        <v>#REF!</v>
      </c>
    </row>
    <row r="3193" spans="142:148" x14ac:dyDescent="0.25">
      <c r="EL3193">
        <v>3186</v>
      </c>
      <c r="EM3193" t="e">
        <v>#REF!</v>
      </c>
      <c r="EN3193" t="e">
        <v>#REF!</v>
      </c>
      <c r="EP3193" t="e">
        <f t="shared" si="183"/>
        <v>#REF!</v>
      </c>
      <c r="EQ3193" t="e">
        <f t="shared" si="184"/>
        <v>#REF!</v>
      </c>
      <c r="ER3193" t="e">
        <f t="shared" si="185"/>
        <v>#REF!</v>
      </c>
    </row>
    <row r="3194" spans="142:148" x14ac:dyDescent="0.25">
      <c r="EL3194">
        <v>3187</v>
      </c>
      <c r="EM3194" t="e">
        <v>#REF!</v>
      </c>
      <c r="EN3194" t="e">
        <v>#REF!</v>
      </c>
      <c r="EP3194" t="e">
        <f t="shared" si="183"/>
        <v>#REF!</v>
      </c>
      <c r="EQ3194" t="e">
        <f t="shared" si="184"/>
        <v>#REF!</v>
      </c>
      <c r="ER3194" t="e">
        <f t="shared" si="185"/>
        <v>#REF!</v>
      </c>
    </row>
    <row r="3195" spans="142:148" x14ac:dyDescent="0.25">
      <c r="EL3195">
        <v>3188</v>
      </c>
      <c r="EM3195" t="e">
        <v>#REF!</v>
      </c>
      <c r="EN3195" t="e">
        <v>#REF!</v>
      </c>
      <c r="EP3195" t="e">
        <f t="shared" si="183"/>
        <v>#REF!</v>
      </c>
      <c r="EQ3195" t="e">
        <f t="shared" si="184"/>
        <v>#REF!</v>
      </c>
      <c r="ER3195" t="e">
        <f t="shared" si="185"/>
        <v>#REF!</v>
      </c>
    </row>
    <row r="3196" spans="142:148" x14ac:dyDescent="0.25">
      <c r="EL3196">
        <v>3189</v>
      </c>
      <c r="EM3196" t="e">
        <v>#REF!</v>
      </c>
      <c r="EN3196" t="e">
        <v>#REF!</v>
      </c>
      <c r="EP3196" t="e">
        <f t="shared" si="183"/>
        <v>#REF!</v>
      </c>
      <c r="EQ3196" t="e">
        <f t="shared" si="184"/>
        <v>#REF!</v>
      </c>
      <c r="ER3196" t="e">
        <f t="shared" si="185"/>
        <v>#REF!</v>
      </c>
    </row>
    <row r="3197" spans="142:148" x14ac:dyDescent="0.25">
      <c r="EL3197">
        <v>3190</v>
      </c>
      <c r="EM3197" t="e">
        <v>#REF!</v>
      </c>
      <c r="EN3197" t="e">
        <v>#REF!</v>
      </c>
      <c r="EP3197" t="e">
        <f t="shared" si="183"/>
        <v>#REF!</v>
      </c>
      <c r="EQ3197" t="e">
        <f t="shared" si="184"/>
        <v>#REF!</v>
      </c>
      <c r="ER3197" t="e">
        <f t="shared" si="185"/>
        <v>#REF!</v>
      </c>
    </row>
    <row r="3198" spans="142:148" x14ac:dyDescent="0.25">
      <c r="EL3198">
        <v>3191</v>
      </c>
      <c r="EM3198" t="e">
        <v>#REF!</v>
      </c>
      <c r="EN3198" t="e">
        <v>#REF!</v>
      </c>
      <c r="EP3198" t="e">
        <f t="shared" si="183"/>
        <v>#REF!</v>
      </c>
      <c r="EQ3198" t="e">
        <f t="shared" si="184"/>
        <v>#REF!</v>
      </c>
      <c r="ER3198" t="e">
        <f t="shared" si="185"/>
        <v>#REF!</v>
      </c>
    </row>
    <row r="3199" spans="142:148" x14ac:dyDescent="0.25">
      <c r="EL3199">
        <v>3192</v>
      </c>
      <c r="EM3199" t="e">
        <v>#REF!</v>
      </c>
      <c r="EN3199" t="e">
        <v>#REF!</v>
      </c>
      <c r="EP3199" t="e">
        <f t="shared" si="183"/>
        <v>#REF!</v>
      </c>
      <c r="EQ3199" t="e">
        <f t="shared" si="184"/>
        <v>#REF!</v>
      </c>
      <c r="ER3199" t="e">
        <f t="shared" si="185"/>
        <v>#REF!</v>
      </c>
    </row>
    <row r="3200" spans="142:148" x14ac:dyDescent="0.25">
      <c r="EL3200">
        <v>3193</v>
      </c>
      <c r="EM3200" t="e">
        <v>#REF!</v>
      </c>
      <c r="EN3200" t="e">
        <v>#REF!</v>
      </c>
      <c r="EP3200" t="e">
        <f t="shared" si="183"/>
        <v>#REF!</v>
      </c>
      <c r="EQ3200" t="e">
        <f t="shared" si="184"/>
        <v>#REF!</v>
      </c>
      <c r="ER3200" t="e">
        <f t="shared" si="185"/>
        <v>#REF!</v>
      </c>
    </row>
    <row r="3201" spans="142:148" x14ac:dyDescent="0.25">
      <c r="EL3201">
        <v>3194</v>
      </c>
      <c r="EM3201" t="e">
        <v>#REF!</v>
      </c>
      <c r="EN3201" t="e">
        <v>#REF!</v>
      </c>
      <c r="EP3201" t="e">
        <f t="shared" si="183"/>
        <v>#REF!</v>
      </c>
      <c r="EQ3201" t="e">
        <f t="shared" si="184"/>
        <v>#REF!</v>
      </c>
      <c r="ER3201" t="e">
        <f t="shared" si="185"/>
        <v>#REF!</v>
      </c>
    </row>
    <row r="3202" spans="142:148" x14ac:dyDescent="0.25">
      <c r="EL3202">
        <v>3195</v>
      </c>
      <c r="EM3202" t="e">
        <v>#REF!</v>
      </c>
      <c r="EN3202" t="e">
        <v>#REF!</v>
      </c>
      <c r="EP3202" t="e">
        <f t="shared" si="183"/>
        <v>#REF!</v>
      </c>
      <c r="EQ3202" t="e">
        <f t="shared" si="184"/>
        <v>#REF!</v>
      </c>
      <c r="ER3202" t="e">
        <f t="shared" si="185"/>
        <v>#REF!</v>
      </c>
    </row>
    <row r="3203" spans="142:148" x14ac:dyDescent="0.25">
      <c r="EL3203">
        <v>3196</v>
      </c>
      <c r="EM3203" t="e">
        <v>#REF!</v>
      </c>
      <c r="EN3203" t="e">
        <v>#REF!</v>
      </c>
      <c r="EP3203" t="e">
        <f t="shared" si="183"/>
        <v>#REF!</v>
      </c>
      <c r="EQ3203" t="e">
        <f t="shared" si="184"/>
        <v>#REF!</v>
      </c>
      <c r="ER3203" t="e">
        <f t="shared" si="185"/>
        <v>#REF!</v>
      </c>
    </row>
    <row r="3204" spans="142:148" x14ac:dyDescent="0.25">
      <c r="EL3204">
        <v>3197</v>
      </c>
      <c r="EM3204" t="e">
        <v>#REF!</v>
      </c>
      <c r="EN3204" t="e">
        <v>#REF!</v>
      </c>
      <c r="EP3204" t="e">
        <f t="shared" si="183"/>
        <v>#REF!</v>
      </c>
      <c r="EQ3204" t="e">
        <f t="shared" si="184"/>
        <v>#REF!</v>
      </c>
      <c r="ER3204" t="e">
        <f t="shared" si="185"/>
        <v>#REF!</v>
      </c>
    </row>
    <row r="3205" spans="142:148" x14ac:dyDescent="0.25">
      <c r="EL3205">
        <v>3198</v>
      </c>
      <c r="EM3205" t="e">
        <v>#REF!</v>
      </c>
      <c r="EN3205" t="e">
        <v>#REF!</v>
      </c>
      <c r="EP3205" t="e">
        <f t="shared" si="183"/>
        <v>#REF!</v>
      </c>
      <c r="EQ3205" t="e">
        <f t="shared" si="184"/>
        <v>#REF!</v>
      </c>
      <c r="ER3205" t="e">
        <f t="shared" si="185"/>
        <v>#REF!</v>
      </c>
    </row>
    <row r="3206" spans="142:148" x14ac:dyDescent="0.25">
      <c r="EL3206">
        <v>3199</v>
      </c>
      <c r="EM3206" t="e">
        <v>#REF!</v>
      </c>
      <c r="EN3206" t="e">
        <v>#REF!</v>
      </c>
      <c r="EP3206" t="e">
        <f t="shared" si="183"/>
        <v>#REF!</v>
      </c>
      <c r="EQ3206" t="e">
        <f t="shared" si="184"/>
        <v>#REF!</v>
      </c>
      <c r="ER3206" t="e">
        <f t="shared" si="185"/>
        <v>#REF!</v>
      </c>
    </row>
    <row r="3207" spans="142:148" x14ac:dyDescent="0.25">
      <c r="EL3207">
        <v>3200</v>
      </c>
      <c r="EM3207" t="e">
        <v>#REF!</v>
      </c>
      <c r="EN3207" t="e">
        <v>#REF!</v>
      </c>
      <c r="EP3207" t="e">
        <f t="shared" si="183"/>
        <v>#REF!</v>
      </c>
      <c r="EQ3207" t="e">
        <f t="shared" si="184"/>
        <v>#REF!</v>
      </c>
      <c r="ER3207" t="e">
        <f t="shared" si="185"/>
        <v>#REF!</v>
      </c>
    </row>
    <row r="3208" spans="142:148" x14ac:dyDescent="0.25">
      <c r="EL3208">
        <v>3201</v>
      </c>
      <c r="EM3208" t="e">
        <v>#REF!</v>
      </c>
      <c r="EN3208" t="e">
        <v>#REF!</v>
      </c>
      <c r="EP3208" t="e">
        <f t="shared" si="183"/>
        <v>#REF!</v>
      </c>
      <c r="EQ3208" t="e">
        <f t="shared" si="184"/>
        <v>#REF!</v>
      </c>
      <c r="ER3208" t="e">
        <f t="shared" si="185"/>
        <v>#REF!</v>
      </c>
    </row>
    <row r="3209" spans="142:148" x14ac:dyDescent="0.25">
      <c r="EL3209">
        <v>3202</v>
      </c>
      <c r="EM3209" t="e">
        <v>#REF!</v>
      </c>
      <c r="EN3209" t="e">
        <v>#REF!</v>
      </c>
      <c r="EP3209" t="e">
        <f t="shared" si="183"/>
        <v>#REF!</v>
      </c>
      <c r="EQ3209" t="e">
        <f t="shared" si="184"/>
        <v>#REF!</v>
      </c>
      <c r="ER3209" t="e">
        <f t="shared" si="185"/>
        <v>#REF!</v>
      </c>
    </row>
    <row r="3210" spans="142:148" x14ac:dyDescent="0.25">
      <c r="EL3210">
        <v>3203</v>
      </c>
      <c r="EM3210" t="e">
        <v>#REF!</v>
      </c>
      <c r="EN3210" t="e">
        <v>#REF!</v>
      </c>
      <c r="EP3210" t="e">
        <f t="shared" si="183"/>
        <v>#REF!</v>
      </c>
      <c r="EQ3210" t="e">
        <f t="shared" si="184"/>
        <v>#REF!</v>
      </c>
      <c r="ER3210" t="e">
        <f t="shared" si="185"/>
        <v>#REF!</v>
      </c>
    </row>
    <row r="3211" spans="142:148" x14ac:dyDescent="0.25">
      <c r="EL3211">
        <v>3204</v>
      </c>
      <c r="EM3211" t="e">
        <v>#REF!</v>
      </c>
      <c r="EN3211" t="e">
        <v>#REF!</v>
      </c>
      <c r="EP3211" t="e">
        <f t="shared" si="183"/>
        <v>#REF!</v>
      </c>
      <c r="EQ3211" t="e">
        <f t="shared" si="184"/>
        <v>#REF!</v>
      </c>
      <c r="ER3211" t="e">
        <f t="shared" si="185"/>
        <v>#REF!</v>
      </c>
    </row>
    <row r="3212" spans="142:148" x14ac:dyDescent="0.25">
      <c r="EL3212">
        <v>3205</v>
      </c>
      <c r="EM3212" t="e">
        <v>#REF!</v>
      </c>
      <c r="EN3212" t="e">
        <v>#REF!</v>
      </c>
      <c r="EP3212" t="e">
        <f t="shared" si="183"/>
        <v>#REF!</v>
      </c>
      <c r="EQ3212" t="e">
        <f t="shared" si="184"/>
        <v>#REF!</v>
      </c>
      <c r="ER3212" t="e">
        <f t="shared" si="185"/>
        <v>#REF!</v>
      </c>
    </row>
    <row r="3213" spans="142:148" x14ac:dyDescent="0.25">
      <c r="EL3213">
        <v>3206</v>
      </c>
      <c r="EM3213" t="e">
        <v>#REF!</v>
      </c>
      <c r="EN3213" t="e">
        <v>#REF!</v>
      </c>
      <c r="EP3213" t="e">
        <f t="shared" si="183"/>
        <v>#REF!</v>
      </c>
      <c r="EQ3213" t="e">
        <f t="shared" si="184"/>
        <v>#REF!</v>
      </c>
      <c r="ER3213" t="e">
        <f t="shared" si="185"/>
        <v>#REF!</v>
      </c>
    </row>
    <row r="3214" spans="142:148" x14ac:dyDescent="0.25">
      <c r="EL3214">
        <v>3207</v>
      </c>
      <c r="EM3214" t="e">
        <v>#REF!</v>
      </c>
      <c r="EN3214" t="e">
        <v>#REF!</v>
      </c>
      <c r="EP3214" t="e">
        <f t="shared" si="183"/>
        <v>#REF!</v>
      </c>
      <c r="EQ3214" t="e">
        <f t="shared" si="184"/>
        <v>#REF!</v>
      </c>
      <c r="ER3214" t="e">
        <f t="shared" si="185"/>
        <v>#REF!</v>
      </c>
    </row>
    <row r="3215" spans="142:148" x14ac:dyDescent="0.25">
      <c r="EL3215">
        <v>3208</v>
      </c>
      <c r="EM3215" t="e">
        <v>#REF!</v>
      </c>
      <c r="EN3215" t="e">
        <v>#REF!</v>
      </c>
      <c r="EP3215" t="e">
        <f t="shared" si="183"/>
        <v>#REF!</v>
      </c>
      <c r="EQ3215" t="e">
        <f t="shared" si="184"/>
        <v>#REF!</v>
      </c>
      <c r="ER3215" t="e">
        <f t="shared" si="185"/>
        <v>#REF!</v>
      </c>
    </row>
    <row r="3216" spans="142:148" x14ac:dyDescent="0.25">
      <c r="EL3216">
        <v>3209</v>
      </c>
      <c r="EM3216" t="e">
        <v>#REF!</v>
      </c>
      <c r="EN3216" t="e">
        <v>#REF!</v>
      </c>
      <c r="EP3216" t="e">
        <f t="shared" si="183"/>
        <v>#REF!</v>
      </c>
      <c r="EQ3216" t="e">
        <f t="shared" si="184"/>
        <v>#REF!</v>
      </c>
      <c r="ER3216" t="e">
        <f t="shared" si="185"/>
        <v>#REF!</v>
      </c>
    </row>
    <row r="3217" spans="142:148" x14ac:dyDescent="0.25">
      <c r="EL3217">
        <v>3210</v>
      </c>
      <c r="EM3217" t="e">
        <v>#REF!</v>
      </c>
      <c r="EN3217" t="e">
        <v>#REF!</v>
      </c>
      <c r="EP3217" t="e">
        <f t="shared" si="183"/>
        <v>#REF!</v>
      </c>
      <c r="EQ3217" t="e">
        <f t="shared" si="184"/>
        <v>#REF!</v>
      </c>
      <c r="ER3217" t="e">
        <f t="shared" si="185"/>
        <v>#REF!</v>
      </c>
    </row>
    <row r="3218" spans="142:148" x14ac:dyDescent="0.25">
      <c r="EL3218">
        <v>3211</v>
      </c>
      <c r="EM3218" t="e">
        <v>#REF!</v>
      </c>
      <c r="EN3218" t="e">
        <v>#REF!</v>
      </c>
      <c r="EP3218" t="e">
        <f t="shared" si="183"/>
        <v>#REF!</v>
      </c>
      <c r="EQ3218" t="e">
        <f t="shared" si="184"/>
        <v>#REF!</v>
      </c>
      <c r="ER3218" t="e">
        <f t="shared" si="185"/>
        <v>#REF!</v>
      </c>
    </row>
    <row r="3219" spans="142:148" x14ac:dyDescent="0.25">
      <c r="EL3219">
        <v>3212</v>
      </c>
      <c r="EM3219" t="e">
        <v>#REF!</v>
      </c>
      <c r="EN3219" t="e">
        <v>#REF!</v>
      </c>
      <c r="EP3219" t="e">
        <f t="shared" si="183"/>
        <v>#REF!</v>
      </c>
      <c r="EQ3219" t="e">
        <f t="shared" si="184"/>
        <v>#REF!</v>
      </c>
      <c r="ER3219" t="e">
        <f t="shared" si="185"/>
        <v>#REF!</v>
      </c>
    </row>
    <row r="3220" spans="142:148" x14ac:dyDescent="0.25">
      <c r="EL3220">
        <v>3213</v>
      </c>
      <c r="EM3220" t="e">
        <v>#REF!</v>
      </c>
      <c r="EN3220" t="e">
        <v>#REF!</v>
      </c>
      <c r="EP3220" t="e">
        <f t="shared" si="183"/>
        <v>#REF!</v>
      </c>
      <c r="EQ3220" t="e">
        <f t="shared" si="184"/>
        <v>#REF!</v>
      </c>
      <c r="ER3220" t="e">
        <f t="shared" si="185"/>
        <v>#REF!</v>
      </c>
    </row>
    <row r="3221" spans="142:148" x14ac:dyDescent="0.25">
      <c r="EL3221">
        <v>3214</v>
      </c>
      <c r="EM3221" t="e">
        <v>#REF!</v>
      </c>
      <c r="EN3221" t="e">
        <v>#REF!</v>
      </c>
      <c r="EP3221" t="e">
        <f t="shared" si="183"/>
        <v>#REF!</v>
      </c>
      <c r="EQ3221" t="e">
        <f t="shared" si="184"/>
        <v>#REF!</v>
      </c>
      <c r="ER3221" t="e">
        <f t="shared" si="185"/>
        <v>#REF!</v>
      </c>
    </row>
    <row r="3222" spans="142:148" x14ac:dyDescent="0.25">
      <c r="EL3222">
        <v>3215</v>
      </c>
      <c r="EM3222" t="e">
        <v>#REF!</v>
      </c>
      <c r="EN3222" t="e">
        <v>#REF!</v>
      </c>
      <c r="EP3222" t="e">
        <f t="shared" si="183"/>
        <v>#REF!</v>
      </c>
      <c r="EQ3222" t="e">
        <f t="shared" si="184"/>
        <v>#REF!</v>
      </c>
      <c r="ER3222" t="e">
        <f t="shared" si="185"/>
        <v>#REF!</v>
      </c>
    </row>
    <row r="3223" spans="142:148" x14ac:dyDescent="0.25">
      <c r="EL3223">
        <v>3216</v>
      </c>
      <c r="EM3223" t="e">
        <v>#REF!</v>
      </c>
      <c r="EN3223" t="e">
        <v>#REF!</v>
      </c>
      <c r="EP3223" t="e">
        <f t="shared" si="183"/>
        <v>#REF!</v>
      </c>
      <c r="EQ3223" t="e">
        <f t="shared" si="184"/>
        <v>#REF!</v>
      </c>
      <c r="ER3223" t="e">
        <f t="shared" si="185"/>
        <v>#REF!</v>
      </c>
    </row>
    <row r="3224" spans="142:148" x14ac:dyDescent="0.25">
      <c r="EL3224">
        <v>3217</v>
      </c>
      <c r="EM3224" t="e">
        <v>#REF!</v>
      </c>
      <c r="EN3224" t="e">
        <v>#REF!</v>
      </c>
      <c r="EP3224" t="e">
        <f t="shared" ref="EP3224:EP3287" si="186">IF(EM3224&gt;EN3224,1,0)</f>
        <v>#REF!</v>
      </c>
      <c r="EQ3224" t="e">
        <f t="shared" ref="EQ3224:EQ3287" si="187">IF(EP3224&gt;0,0,1)</f>
        <v>#REF!</v>
      </c>
      <c r="ER3224" t="e">
        <f t="shared" ref="ER3224:ER3287" si="188">IF(EM3224&gt;EN3224,EM3224-EN3224,EN3224-EM3224)</f>
        <v>#REF!</v>
      </c>
    </row>
    <row r="3225" spans="142:148" x14ac:dyDescent="0.25">
      <c r="EL3225">
        <v>3218</v>
      </c>
      <c r="EM3225" t="e">
        <v>#REF!</v>
      </c>
      <c r="EN3225" t="e">
        <v>#REF!</v>
      </c>
      <c r="EP3225" t="e">
        <f t="shared" si="186"/>
        <v>#REF!</v>
      </c>
      <c r="EQ3225" t="e">
        <f t="shared" si="187"/>
        <v>#REF!</v>
      </c>
      <c r="ER3225" t="e">
        <f t="shared" si="188"/>
        <v>#REF!</v>
      </c>
    </row>
    <row r="3226" spans="142:148" x14ac:dyDescent="0.25">
      <c r="EL3226">
        <v>3219</v>
      </c>
      <c r="EM3226" t="e">
        <v>#REF!</v>
      </c>
      <c r="EN3226" t="e">
        <v>#REF!</v>
      </c>
      <c r="EP3226" t="e">
        <f t="shared" si="186"/>
        <v>#REF!</v>
      </c>
      <c r="EQ3226" t="e">
        <f t="shared" si="187"/>
        <v>#REF!</v>
      </c>
      <c r="ER3226" t="e">
        <f t="shared" si="188"/>
        <v>#REF!</v>
      </c>
    </row>
    <row r="3227" spans="142:148" x14ac:dyDescent="0.25">
      <c r="EL3227">
        <v>3220</v>
      </c>
      <c r="EM3227" t="e">
        <v>#REF!</v>
      </c>
      <c r="EN3227" t="e">
        <v>#REF!</v>
      </c>
      <c r="EP3227" t="e">
        <f t="shared" si="186"/>
        <v>#REF!</v>
      </c>
      <c r="EQ3227" t="e">
        <f t="shared" si="187"/>
        <v>#REF!</v>
      </c>
      <c r="ER3227" t="e">
        <f t="shared" si="188"/>
        <v>#REF!</v>
      </c>
    </row>
    <row r="3228" spans="142:148" x14ac:dyDescent="0.25">
      <c r="EL3228">
        <v>3221</v>
      </c>
      <c r="EM3228" t="e">
        <v>#REF!</v>
      </c>
      <c r="EN3228" t="e">
        <v>#REF!</v>
      </c>
      <c r="EP3228" t="e">
        <f t="shared" si="186"/>
        <v>#REF!</v>
      </c>
      <c r="EQ3228" t="e">
        <f t="shared" si="187"/>
        <v>#REF!</v>
      </c>
      <c r="ER3228" t="e">
        <f t="shared" si="188"/>
        <v>#REF!</v>
      </c>
    </row>
    <row r="3229" spans="142:148" x14ac:dyDescent="0.25">
      <c r="EL3229">
        <v>3222</v>
      </c>
      <c r="EM3229" t="e">
        <v>#REF!</v>
      </c>
      <c r="EN3229" t="e">
        <v>#REF!</v>
      </c>
      <c r="EP3229" t="e">
        <f t="shared" si="186"/>
        <v>#REF!</v>
      </c>
      <c r="EQ3229" t="e">
        <f t="shared" si="187"/>
        <v>#REF!</v>
      </c>
      <c r="ER3229" t="e">
        <f t="shared" si="188"/>
        <v>#REF!</v>
      </c>
    </row>
    <row r="3230" spans="142:148" x14ac:dyDescent="0.25">
      <c r="EL3230">
        <v>3223</v>
      </c>
      <c r="EM3230" t="e">
        <v>#REF!</v>
      </c>
      <c r="EN3230" t="e">
        <v>#REF!</v>
      </c>
      <c r="EP3230" t="e">
        <f t="shared" si="186"/>
        <v>#REF!</v>
      </c>
      <c r="EQ3230" t="e">
        <f t="shared" si="187"/>
        <v>#REF!</v>
      </c>
      <c r="ER3230" t="e">
        <f t="shared" si="188"/>
        <v>#REF!</v>
      </c>
    </row>
    <row r="3231" spans="142:148" x14ac:dyDescent="0.25">
      <c r="EL3231">
        <v>3224</v>
      </c>
      <c r="EM3231" t="e">
        <v>#REF!</v>
      </c>
      <c r="EN3231" t="e">
        <v>#REF!</v>
      </c>
      <c r="EP3231" t="e">
        <f t="shared" si="186"/>
        <v>#REF!</v>
      </c>
      <c r="EQ3231" t="e">
        <f t="shared" si="187"/>
        <v>#REF!</v>
      </c>
      <c r="ER3231" t="e">
        <f t="shared" si="188"/>
        <v>#REF!</v>
      </c>
    </row>
    <row r="3232" spans="142:148" x14ac:dyDescent="0.25">
      <c r="EL3232">
        <v>3225</v>
      </c>
      <c r="EM3232" t="e">
        <v>#REF!</v>
      </c>
      <c r="EN3232" t="e">
        <v>#REF!</v>
      </c>
      <c r="EP3232" t="e">
        <f t="shared" si="186"/>
        <v>#REF!</v>
      </c>
      <c r="EQ3232" t="e">
        <f t="shared" si="187"/>
        <v>#REF!</v>
      </c>
      <c r="ER3232" t="e">
        <f t="shared" si="188"/>
        <v>#REF!</v>
      </c>
    </row>
    <row r="3233" spans="142:148" x14ac:dyDescent="0.25">
      <c r="EL3233">
        <v>3226</v>
      </c>
      <c r="EM3233" t="e">
        <v>#REF!</v>
      </c>
      <c r="EN3233" t="e">
        <v>#REF!</v>
      </c>
      <c r="EP3233" t="e">
        <f t="shared" si="186"/>
        <v>#REF!</v>
      </c>
      <c r="EQ3233" t="e">
        <f t="shared" si="187"/>
        <v>#REF!</v>
      </c>
      <c r="ER3233" t="e">
        <f t="shared" si="188"/>
        <v>#REF!</v>
      </c>
    </row>
    <row r="3234" spans="142:148" x14ac:dyDescent="0.25">
      <c r="EL3234">
        <v>3227</v>
      </c>
      <c r="EM3234" t="e">
        <v>#REF!</v>
      </c>
      <c r="EN3234" t="e">
        <v>#REF!</v>
      </c>
      <c r="EP3234" t="e">
        <f t="shared" si="186"/>
        <v>#REF!</v>
      </c>
      <c r="EQ3234" t="e">
        <f t="shared" si="187"/>
        <v>#REF!</v>
      </c>
      <c r="ER3234" t="e">
        <f t="shared" si="188"/>
        <v>#REF!</v>
      </c>
    </row>
    <row r="3235" spans="142:148" x14ac:dyDescent="0.25">
      <c r="EL3235">
        <v>3228</v>
      </c>
      <c r="EM3235" t="e">
        <v>#REF!</v>
      </c>
      <c r="EN3235" t="e">
        <v>#REF!</v>
      </c>
      <c r="EP3235" t="e">
        <f t="shared" si="186"/>
        <v>#REF!</v>
      </c>
      <c r="EQ3235" t="e">
        <f t="shared" si="187"/>
        <v>#REF!</v>
      </c>
      <c r="ER3235" t="e">
        <f t="shared" si="188"/>
        <v>#REF!</v>
      </c>
    </row>
    <row r="3236" spans="142:148" x14ac:dyDescent="0.25">
      <c r="EL3236">
        <v>3229</v>
      </c>
      <c r="EM3236" t="e">
        <v>#REF!</v>
      </c>
      <c r="EN3236" t="e">
        <v>#REF!</v>
      </c>
      <c r="EP3236" t="e">
        <f t="shared" si="186"/>
        <v>#REF!</v>
      </c>
      <c r="EQ3236" t="e">
        <f t="shared" si="187"/>
        <v>#REF!</v>
      </c>
      <c r="ER3236" t="e">
        <f t="shared" si="188"/>
        <v>#REF!</v>
      </c>
    </row>
    <row r="3237" spans="142:148" x14ac:dyDescent="0.25">
      <c r="EL3237">
        <v>3230</v>
      </c>
      <c r="EM3237" t="e">
        <v>#REF!</v>
      </c>
      <c r="EN3237" t="e">
        <v>#REF!</v>
      </c>
      <c r="EP3237" t="e">
        <f t="shared" si="186"/>
        <v>#REF!</v>
      </c>
      <c r="EQ3237" t="e">
        <f t="shared" si="187"/>
        <v>#REF!</v>
      </c>
      <c r="ER3237" t="e">
        <f t="shared" si="188"/>
        <v>#REF!</v>
      </c>
    </row>
    <row r="3238" spans="142:148" x14ac:dyDescent="0.25">
      <c r="EL3238">
        <v>3231</v>
      </c>
      <c r="EM3238" t="e">
        <v>#REF!</v>
      </c>
      <c r="EN3238" t="e">
        <v>#REF!</v>
      </c>
      <c r="EP3238" t="e">
        <f t="shared" si="186"/>
        <v>#REF!</v>
      </c>
      <c r="EQ3238" t="e">
        <f t="shared" si="187"/>
        <v>#REF!</v>
      </c>
      <c r="ER3238" t="e">
        <f t="shared" si="188"/>
        <v>#REF!</v>
      </c>
    </row>
    <row r="3239" spans="142:148" x14ac:dyDescent="0.25">
      <c r="EL3239">
        <v>3232</v>
      </c>
      <c r="EM3239" t="e">
        <v>#REF!</v>
      </c>
      <c r="EN3239" t="e">
        <v>#REF!</v>
      </c>
      <c r="EP3239" t="e">
        <f t="shared" si="186"/>
        <v>#REF!</v>
      </c>
      <c r="EQ3239" t="e">
        <f t="shared" si="187"/>
        <v>#REF!</v>
      </c>
      <c r="ER3239" t="e">
        <f t="shared" si="188"/>
        <v>#REF!</v>
      </c>
    </row>
    <row r="3240" spans="142:148" x14ac:dyDescent="0.25">
      <c r="EL3240">
        <v>3233</v>
      </c>
      <c r="EM3240" t="e">
        <v>#REF!</v>
      </c>
      <c r="EN3240" t="e">
        <v>#REF!</v>
      </c>
      <c r="EP3240" t="e">
        <f t="shared" si="186"/>
        <v>#REF!</v>
      </c>
      <c r="EQ3240" t="e">
        <f t="shared" si="187"/>
        <v>#REF!</v>
      </c>
      <c r="ER3240" t="e">
        <f t="shared" si="188"/>
        <v>#REF!</v>
      </c>
    </row>
    <row r="3241" spans="142:148" x14ac:dyDescent="0.25">
      <c r="EL3241">
        <v>3234</v>
      </c>
      <c r="EM3241" t="e">
        <v>#REF!</v>
      </c>
      <c r="EN3241" t="e">
        <v>#REF!</v>
      </c>
      <c r="EP3241" t="e">
        <f t="shared" si="186"/>
        <v>#REF!</v>
      </c>
      <c r="EQ3241" t="e">
        <f t="shared" si="187"/>
        <v>#REF!</v>
      </c>
      <c r="ER3241" t="e">
        <f t="shared" si="188"/>
        <v>#REF!</v>
      </c>
    </row>
    <row r="3242" spans="142:148" x14ac:dyDescent="0.25">
      <c r="EL3242">
        <v>3235</v>
      </c>
      <c r="EM3242" t="e">
        <v>#REF!</v>
      </c>
      <c r="EN3242" t="e">
        <v>#REF!</v>
      </c>
      <c r="EP3242" t="e">
        <f t="shared" si="186"/>
        <v>#REF!</v>
      </c>
      <c r="EQ3242" t="e">
        <f t="shared" si="187"/>
        <v>#REF!</v>
      </c>
      <c r="ER3242" t="e">
        <f t="shared" si="188"/>
        <v>#REF!</v>
      </c>
    </row>
    <row r="3243" spans="142:148" x14ac:dyDescent="0.25">
      <c r="EL3243">
        <v>3236</v>
      </c>
      <c r="EM3243" t="e">
        <v>#REF!</v>
      </c>
      <c r="EN3243" t="e">
        <v>#REF!</v>
      </c>
      <c r="EP3243" t="e">
        <f t="shared" si="186"/>
        <v>#REF!</v>
      </c>
      <c r="EQ3243" t="e">
        <f t="shared" si="187"/>
        <v>#REF!</v>
      </c>
      <c r="ER3243" t="e">
        <f t="shared" si="188"/>
        <v>#REF!</v>
      </c>
    </row>
    <row r="3244" spans="142:148" x14ac:dyDescent="0.25">
      <c r="EL3244">
        <v>3237</v>
      </c>
      <c r="EM3244" t="e">
        <v>#REF!</v>
      </c>
      <c r="EN3244" t="e">
        <v>#REF!</v>
      </c>
      <c r="EP3244" t="e">
        <f t="shared" si="186"/>
        <v>#REF!</v>
      </c>
      <c r="EQ3244" t="e">
        <f t="shared" si="187"/>
        <v>#REF!</v>
      </c>
      <c r="ER3244" t="e">
        <f t="shared" si="188"/>
        <v>#REF!</v>
      </c>
    </row>
    <row r="3245" spans="142:148" x14ac:dyDescent="0.25">
      <c r="EL3245">
        <v>3238</v>
      </c>
      <c r="EM3245" t="e">
        <v>#REF!</v>
      </c>
      <c r="EN3245" t="e">
        <v>#REF!</v>
      </c>
      <c r="EP3245" t="e">
        <f t="shared" si="186"/>
        <v>#REF!</v>
      </c>
      <c r="EQ3245" t="e">
        <f t="shared" si="187"/>
        <v>#REF!</v>
      </c>
      <c r="ER3245" t="e">
        <f t="shared" si="188"/>
        <v>#REF!</v>
      </c>
    </row>
    <row r="3246" spans="142:148" x14ac:dyDescent="0.25">
      <c r="EL3246">
        <v>3239</v>
      </c>
      <c r="EM3246" t="e">
        <v>#REF!</v>
      </c>
      <c r="EN3246" t="e">
        <v>#REF!</v>
      </c>
      <c r="EP3246" t="e">
        <f t="shared" si="186"/>
        <v>#REF!</v>
      </c>
      <c r="EQ3246" t="e">
        <f t="shared" si="187"/>
        <v>#REF!</v>
      </c>
      <c r="ER3246" t="e">
        <f t="shared" si="188"/>
        <v>#REF!</v>
      </c>
    </row>
    <row r="3247" spans="142:148" x14ac:dyDescent="0.25">
      <c r="EL3247">
        <v>3240</v>
      </c>
      <c r="EM3247" t="e">
        <v>#REF!</v>
      </c>
      <c r="EN3247" t="e">
        <v>#REF!</v>
      </c>
      <c r="EP3247" t="e">
        <f t="shared" si="186"/>
        <v>#REF!</v>
      </c>
      <c r="EQ3247" t="e">
        <f t="shared" si="187"/>
        <v>#REF!</v>
      </c>
      <c r="ER3247" t="e">
        <f t="shared" si="188"/>
        <v>#REF!</v>
      </c>
    </row>
    <row r="3248" spans="142:148" x14ac:dyDescent="0.25">
      <c r="EL3248">
        <v>3241</v>
      </c>
      <c r="EM3248" t="e">
        <v>#REF!</v>
      </c>
      <c r="EN3248" t="e">
        <v>#REF!</v>
      </c>
      <c r="EP3248" t="e">
        <f t="shared" si="186"/>
        <v>#REF!</v>
      </c>
      <c r="EQ3248" t="e">
        <f t="shared" si="187"/>
        <v>#REF!</v>
      </c>
      <c r="ER3248" t="e">
        <f t="shared" si="188"/>
        <v>#REF!</v>
      </c>
    </row>
    <row r="3249" spans="142:148" x14ac:dyDescent="0.25">
      <c r="EL3249">
        <v>3242</v>
      </c>
      <c r="EM3249" t="e">
        <v>#REF!</v>
      </c>
      <c r="EN3249" t="e">
        <v>#REF!</v>
      </c>
      <c r="EP3249" t="e">
        <f t="shared" si="186"/>
        <v>#REF!</v>
      </c>
      <c r="EQ3249" t="e">
        <f t="shared" si="187"/>
        <v>#REF!</v>
      </c>
      <c r="ER3249" t="e">
        <f t="shared" si="188"/>
        <v>#REF!</v>
      </c>
    </row>
    <row r="3250" spans="142:148" x14ac:dyDescent="0.25">
      <c r="EL3250">
        <v>3243</v>
      </c>
      <c r="EM3250" t="e">
        <v>#REF!</v>
      </c>
      <c r="EN3250" t="e">
        <v>#REF!</v>
      </c>
      <c r="EP3250" t="e">
        <f t="shared" si="186"/>
        <v>#REF!</v>
      </c>
      <c r="EQ3250" t="e">
        <f t="shared" si="187"/>
        <v>#REF!</v>
      </c>
      <c r="ER3250" t="e">
        <f t="shared" si="188"/>
        <v>#REF!</v>
      </c>
    </row>
    <row r="3251" spans="142:148" x14ac:dyDescent="0.25">
      <c r="EL3251">
        <v>3244</v>
      </c>
      <c r="EM3251" t="e">
        <v>#REF!</v>
      </c>
      <c r="EN3251" t="e">
        <v>#REF!</v>
      </c>
      <c r="EP3251" t="e">
        <f t="shared" si="186"/>
        <v>#REF!</v>
      </c>
      <c r="EQ3251" t="e">
        <f t="shared" si="187"/>
        <v>#REF!</v>
      </c>
      <c r="ER3251" t="e">
        <f t="shared" si="188"/>
        <v>#REF!</v>
      </c>
    </row>
    <row r="3252" spans="142:148" x14ac:dyDescent="0.25">
      <c r="EL3252">
        <v>3245</v>
      </c>
      <c r="EM3252" t="e">
        <v>#REF!</v>
      </c>
      <c r="EN3252" t="e">
        <v>#REF!</v>
      </c>
      <c r="EP3252" t="e">
        <f t="shared" si="186"/>
        <v>#REF!</v>
      </c>
      <c r="EQ3252" t="e">
        <f t="shared" si="187"/>
        <v>#REF!</v>
      </c>
      <c r="ER3252" t="e">
        <f t="shared" si="188"/>
        <v>#REF!</v>
      </c>
    </row>
    <row r="3253" spans="142:148" x14ac:dyDescent="0.25">
      <c r="EL3253">
        <v>3246</v>
      </c>
      <c r="EM3253" t="e">
        <v>#REF!</v>
      </c>
      <c r="EN3253" t="e">
        <v>#REF!</v>
      </c>
      <c r="EP3253" t="e">
        <f t="shared" si="186"/>
        <v>#REF!</v>
      </c>
      <c r="EQ3253" t="e">
        <f t="shared" si="187"/>
        <v>#REF!</v>
      </c>
      <c r="ER3253" t="e">
        <f t="shared" si="188"/>
        <v>#REF!</v>
      </c>
    </row>
    <row r="3254" spans="142:148" x14ac:dyDescent="0.25">
      <c r="EL3254">
        <v>3247</v>
      </c>
      <c r="EM3254" t="e">
        <v>#REF!</v>
      </c>
      <c r="EN3254" t="e">
        <v>#REF!</v>
      </c>
      <c r="EP3254" t="e">
        <f t="shared" si="186"/>
        <v>#REF!</v>
      </c>
      <c r="EQ3254" t="e">
        <f t="shared" si="187"/>
        <v>#REF!</v>
      </c>
      <c r="ER3254" t="e">
        <f t="shared" si="188"/>
        <v>#REF!</v>
      </c>
    </row>
    <row r="3255" spans="142:148" x14ac:dyDescent="0.25">
      <c r="EL3255">
        <v>3248</v>
      </c>
      <c r="EM3255" t="e">
        <v>#REF!</v>
      </c>
      <c r="EN3255" t="e">
        <v>#REF!</v>
      </c>
      <c r="EP3255" t="e">
        <f t="shared" si="186"/>
        <v>#REF!</v>
      </c>
      <c r="EQ3255" t="e">
        <f t="shared" si="187"/>
        <v>#REF!</v>
      </c>
      <c r="ER3255" t="e">
        <f t="shared" si="188"/>
        <v>#REF!</v>
      </c>
    </row>
    <row r="3256" spans="142:148" x14ac:dyDescent="0.25">
      <c r="EL3256">
        <v>3249</v>
      </c>
      <c r="EM3256" t="e">
        <v>#REF!</v>
      </c>
      <c r="EN3256" t="e">
        <v>#REF!</v>
      </c>
      <c r="EP3256" t="e">
        <f t="shared" si="186"/>
        <v>#REF!</v>
      </c>
      <c r="EQ3256" t="e">
        <f t="shared" si="187"/>
        <v>#REF!</v>
      </c>
      <c r="ER3256" t="e">
        <f t="shared" si="188"/>
        <v>#REF!</v>
      </c>
    </row>
    <row r="3257" spans="142:148" x14ac:dyDescent="0.25">
      <c r="EL3257">
        <v>3250</v>
      </c>
      <c r="EM3257" t="e">
        <v>#REF!</v>
      </c>
      <c r="EN3257" t="e">
        <v>#REF!</v>
      </c>
      <c r="EP3257" t="e">
        <f t="shared" si="186"/>
        <v>#REF!</v>
      </c>
      <c r="EQ3257" t="e">
        <f t="shared" si="187"/>
        <v>#REF!</v>
      </c>
      <c r="ER3257" t="e">
        <f t="shared" si="188"/>
        <v>#REF!</v>
      </c>
    </row>
    <row r="3258" spans="142:148" x14ac:dyDescent="0.25">
      <c r="EL3258">
        <v>3251</v>
      </c>
      <c r="EM3258" t="e">
        <v>#REF!</v>
      </c>
      <c r="EN3258" t="e">
        <v>#REF!</v>
      </c>
      <c r="EP3258" t="e">
        <f t="shared" si="186"/>
        <v>#REF!</v>
      </c>
      <c r="EQ3258" t="e">
        <f t="shared" si="187"/>
        <v>#REF!</v>
      </c>
      <c r="ER3258" t="e">
        <f t="shared" si="188"/>
        <v>#REF!</v>
      </c>
    </row>
    <row r="3259" spans="142:148" x14ac:dyDescent="0.25">
      <c r="EL3259">
        <v>3252</v>
      </c>
      <c r="EM3259" t="e">
        <v>#REF!</v>
      </c>
      <c r="EN3259" t="e">
        <v>#REF!</v>
      </c>
      <c r="EP3259" t="e">
        <f t="shared" si="186"/>
        <v>#REF!</v>
      </c>
      <c r="EQ3259" t="e">
        <f t="shared" si="187"/>
        <v>#REF!</v>
      </c>
      <c r="ER3259" t="e">
        <f t="shared" si="188"/>
        <v>#REF!</v>
      </c>
    </row>
    <row r="3260" spans="142:148" x14ac:dyDescent="0.25">
      <c r="EL3260">
        <v>3253</v>
      </c>
      <c r="EM3260" t="e">
        <v>#REF!</v>
      </c>
      <c r="EN3260" t="e">
        <v>#REF!</v>
      </c>
      <c r="EP3260" t="e">
        <f t="shared" si="186"/>
        <v>#REF!</v>
      </c>
      <c r="EQ3260" t="e">
        <f t="shared" si="187"/>
        <v>#REF!</v>
      </c>
      <c r="ER3260" t="e">
        <f t="shared" si="188"/>
        <v>#REF!</v>
      </c>
    </row>
    <row r="3261" spans="142:148" x14ac:dyDescent="0.25">
      <c r="EL3261">
        <v>3254</v>
      </c>
      <c r="EM3261" t="e">
        <v>#REF!</v>
      </c>
      <c r="EN3261" t="e">
        <v>#REF!</v>
      </c>
      <c r="EP3261" t="e">
        <f t="shared" si="186"/>
        <v>#REF!</v>
      </c>
      <c r="EQ3261" t="e">
        <f t="shared" si="187"/>
        <v>#REF!</v>
      </c>
      <c r="ER3261" t="e">
        <f t="shared" si="188"/>
        <v>#REF!</v>
      </c>
    </row>
    <row r="3262" spans="142:148" x14ac:dyDescent="0.25">
      <c r="EL3262">
        <v>3255</v>
      </c>
      <c r="EM3262" t="e">
        <v>#REF!</v>
      </c>
      <c r="EN3262" t="e">
        <v>#REF!</v>
      </c>
      <c r="EP3262" t="e">
        <f t="shared" si="186"/>
        <v>#REF!</v>
      </c>
      <c r="EQ3262" t="e">
        <f t="shared" si="187"/>
        <v>#REF!</v>
      </c>
      <c r="ER3262" t="e">
        <f t="shared" si="188"/>
        <v>#REF!</v>
      </c>
    </row>
    <row r="3263" spans="142:148" x14ac:dyDescent="0.25">
      <c r="EL3263">
        <v>3256</v>
      </c>
      <c r="EM3263" t="e">
        <v>#REF!</v>
      </c>
      <c r="EN3263" t="e">
        <v>#REF!</v>
      </c>
      <c r="EP3263" t="e">
        <f t="shared" si="186"/>
        <v>#REF!</v>
      </c>
      <c r="EQ3263" t="e">
        <f t="shared" si="187"/>
        <v>#REF!</v>
      </c>
      <c r="ER3263" t="e">
        <f t="shared" si="188"/>
        <v>#REF!</v>
      </c>
    </row>
    <row r="3264" spans="142:148" x14ac:dyDescent="0.25">
      <c r="EL3264">
        <v>3257</v>
      </c>
      <c r="EM3264" t="e">
        <v>#REF!</v>
      </c>
      <c r="EN3264" t="e">
        <v>#REF!</v>
      </c>
      <c r="EP3264" t="e">
        <f t="shared" si="186"/>
        <v>#REF!</v>
      </c>
      <c r="EQ3264" t="e">
        <f t="shared" si="187"/>
        <v>#REF!</v>
      </c>
      <c r="ER3264" t="e">
        <f t="shared" si="188"/>
        <v>#REF!</v>
      </c>
    </row>
    <row r="3265" spans="142:148" x14ac:dyDescent="0.25">
      <c r="EL3265">
        <v>3258</v>
      </c>
      <c r="EM3265" t="e">
        <v>#REF!</v>
      </c>
      <c r="EN3265" t="e">
        <v>#REF!</v>
      </c>
      <c r="EP3265" t="e">
        <f t="shared" si="186"/>
        <v>#REF!</v>
      </c>
      <c r="EQ3265" t="e">
        <f t="shared" si="187"/>
        <v>#REF!</v>
      </c>
      <c r="ER3265" t="e">
        <f t="shared" si="188"/>
        <v>#REF!</v>
      </c>
    </row>
    <row r="3266" spans="142:148" x14ac:dyDescent="0.25">
      <c r="EL3266">
        <v>3259</v>
      </c>
      <c r="EM3266" t="e">
        <v>#REF!</v>
      </c>
      <c r="EN3266" t="e">
        <v>#REF!</v>
      </c>
      <c r="EP3266" t="e">
        <f t="shared" si="186"/>
        <v>#REF!</v>
      </c>
      <c r="EQ3266" t="e">
        <f t="shared" si="187"/>
        <v>#REF!</v>
      </c>
      <c r="ER3266" t="e">
        <f t="shared" si="188"/>
        <v>#REF!</v>
      </c>
    </row>
    <row r="3267" spans="142:148" x14ac:dyDescent="0.25">
      <c r="EL3267">
        <v>3260</v>
      </c>
      <c r="EM3267" t="e">
        <v>#REF!</v>
      </c>
      <c r="EN3267" t="e">
        <v>#REF!</v>
      </c>
      <c r="EP3267" t="e">
        <f t="shared" si="186"/>
        <v>#REF!</v>
      </c>
      <c r="EQ3267" t="e">
        <f t="shared" si="187"/>
        <v>#REF!</v>
      </c>
      <c r="ER3267" t="e">
        <f t="shared" si="188"/>
        <v>#REF!</v>
      </c>
    </row>
    <row r="3268" spans="142:148" x14ac:dyDescent="0.25">
      <c r="EL3268">
        <v>3261</v>
      </c>
      <c r="EM3268" t="e">
        <v>#REF!</v>
      </c>
      <c r="EN3268" t="e">
        <v>#REF!</v>
      </c>
      <c r="EP3268" t="e">
        <f t="shared" si="186"/>
        <v>#REF!</v>
      </c>
      <c r="EQ3268" t="e">
        <f t="shared" si="187"/>
        <v>#REF!</v>
      </c>
      <c r="ER3268" t="e">
        <f t="shared" si="188"/>
        <v>#REF!</v>
      </c>
    </row>
    <row r="3269" spans="142:148" x14ac:dyDescent="0.25">
      <c r="EL3269">
        <v>3262</v>
      </c>
      <c r="EM3269" t="e">
        <v>#REF!</v>
      </c>
      <c r="EN3269" t="e">
        <v>#REF!</v>
      </c>
      <c r="EP3269" t="e">
        <f t="shared" si="186"/>
        <v>#REF!</v>
      </c>
      <c r="EQ3269" t="e">
        <f t="shared" si="187"/>
        <v>#REF!</v>
      </c>
      <c r="ER3269" t="e">
        <f t="shared" si="188"/>
        <v>#REF!</v>
      </c>
    </row>
    <row r="3270" spans="142:148" x14ac:dyDescent="0.25">
      <c r="EL3270">
        <v>3263</v>
      </c>
      <c r="EM3270" t="e">
        <v>#REF!</v>
      </c>
      <c r="EN3270" t="e">
        <v>#REF!</v>
      </c>
      <c r="EP3270" t="e">
        <f t="shared" si="186"/>
        <v>#REF!</v>
      </c>
      <c r="EQ3270" t="e">
        <f t="shared" si="187"/>
        <v>#REF!</v>
      </c>
      <c r="ER3270" t="e">
        <f t="shared" si="188"/>
        <v>#REF!</v>
      </c>
    </row>
    <row r="3271" spans="142:148" x14ac:dyDescent="0.25">
      <c r="EL3271">
        <v>3264</v>
      </c>
      <c r="EM3271" t="e">
        <v>#REF!</v>
      </c>
      <c r="EN3271" t="e">
        <v>#REF!</v>
      </c>
      <c r="EP3271" t="e">
        <f t="shared" si="186"/>
        <v>#REF!</v>
      </c>
      <c r="EQ3271" t="e">
        <f t="shared" si="187"/>
        <v>#REF!</v>
      </c>
      <c r="ER3271" t="e">
        <f t="shared" si="188"/>
        <v>#REF!</v>
      </c>
    </row>
    <row r="3272" spans="142:148" x14ac:dyDescent="0.25">
      <c r="EL3272">
        <v>3265</v>
      </c>
      <c r="EM3272" t="e">
        <v>#REF!</v>
      </c>
      <c r="EN3272" t="e">
        <v>#REF!</v>
      </c>
      <c r="EP3272" t="e">
        <f t="shared" si="186"/>
        <v>#REF!</v>
      </c>
      <c r="EQ3272" t="e">
        <f t="shared" si="187"/>
        <v>#REF!</v>
      </c>
      <c r="ER3272" t="e">
        <f t="shared" si="188"/>
        <v>#REF!</v>
      </c>
    </row>
    <row r="3273" spans="142:148" x14ac:dyDescent="0.25">
      <c r="EL3273">
        <v>3266</v>
      </c>
      <c r="EM3273" t="e">
        <v>#REF!</v>
      </c>
      <c r="EN3273" t="e">
        <v>#REF!</v>
      </c>
      <c r="EP3273" t="e">
        <f t="shared" si="186"/>
        <v>#REF!</v>
      </c>
      <c r="EQ3273" t="e">
        <f t="shared" si="187"/>
        <v>#REF!</v>
      </c>
      <c r="ER3273" t="e">
        <f t="shared" si="188"/>
        <v>#REF!</v>
      </c>
    </row>
    <row r="3274" spans="142:148" x14ac:dyDescent="0.25">
      <c r="EL3274">
        <v>3267</v>
      </c>
      <c r="EM3274" t="e">
        <v>#REF!</v>
      </c>
      <c r="EN3274" t="e">
        <v>#REF!</v>
      </c>
      <c r="EP3274" t="e">
        <f t="shared" si="186"/>
        <v>#REF!</v>
      </c>
      <c r="EQ3274" t="e">
        <f t="shared" si="187"/>
        <v>#REF!</v>
      </c>
      <c r="ER3274" t="e">
        <f t="shared" si="188"/>
        <v>#REF!</v>
      </c>
    </row>
    <row r="3275" spans="142:148" x14ac:dyDescent="0.25">
      <c r="EL3275">
        <v>3268</v>
      </c>
      <c r="EM3275" t="e">
        <v>#REF!</v>
      </c>
      <c r="EN3275" t="e">
        <v>#REF!</v>
      </c>
      <c r="EP3275" t="e">
        <f t="shared" si="186"/>
        <v>#REF!</v>
      </c>
      <c r="EQ3275" t="e">
        <f t="shared" si="187"/>
        <v>#REF!</v>
      </c>
      <c r="ER3275" t="e">
        <f t="shared" si="188"/>
        <v>#REF!</v>
      </c>
    </row>
    <row r="3276" spans="142:148" x14ac:dyDescent="0.25">
      <c r="EL3276">
        <v>3269</v>
      </c>
      <c r="EM3276" t="e">
        <v>#REF!</v>
      </c>
      <c r="EN3276" t="e">
        <v>#REF!</v>
      </c>
      <c r="EP3276" t="e">
        <f t="shared" si="186"/>
        <v>#REF!</v>
      </c>
      <c r="EQ3276" t="e">
        <f t="shared" si="187"/>
        <v>#REF!</v>
      </c>
      <c r="ER3276" t="e">
        <f t="shared" si="188"/>
        <v>#REF!</v>
      </c>
    </row>
    <row r="3277" spans="142:148" x14ac:dyDescent="0.25">
      <c r="EL3277">
        <v>3270</v>
      </c>
      <c r="EM3277" t="e">
        <v>#REF!</v>
      </c>
      <c r="EN3277" t="e">
        <v>#REF!</v>
      </c>
      <c r="EP3277" t="e">
        <f t="shared" si="186"/>
        <v>#REF!</v>
      </c>
      <c r="EQ3277" t="e">
        <f t="shared" si="187"/>
        <v>#REF!</v>
      </c>
      <c r="ER3277" t="e">
        <f t="shared" si="188"/>
        <v>#REF!</v>
      </c>
    </row>
    <row r="3278" spans="142:148" x14ac:dyDescent="0.25">
      <c r="EL3278">
        <v>3271</v>
      </c>
      <c r="EM3278" t="e">
        <v>#REF!</v>
      </c>
      <c r="EN3278" t="e">
        <v>#REF!</v>
      </c>
      <c r="EP3278" t="e">
        <f t="shared" si="186"/>
        <v>#REF!</v>
      </c>
      <c r="EQ3278" t="e">
        <f t="shared" si="187"/>
        <v>#REF!</v>
      </c>
      <c r="ER3278" t="e">
        <f t="shared" si="188"/>
        <v>#REF!</v>
      </c>
    </row>
    <row r="3279" spans="142:148" x14ac:dyDescent="0.25">
      <c r="EL3279">
        <v>3272</v>
      </c>
      <c r="EM3279" t="e">
        <v>#REF!</v>
      </c>
      <c r="EN3279" t="e">
        <v>#REF!</v>
      </c>
      <c r="EP3279" t="e">
        <f t="shared" si="186"/>
        <v>#REF!</v>
      </c>
      <c r="EQ3279" t="e">
        <f t="shared" si="187"/>
        <v>#REF!</v>
      </c>
      <c r="ER3279" t="e">
        <f t="shared" si="188"/>
        <v>#REF!</v>
      </c>
    </row>
    <row r="3280" spans="142:148" x14ac:dyDescent="0.25">
      <c r="EL3280">
        <v>3273</v>
      </c>
      <c r="EM3280" t="e">
        <v>#REF!</v>
      </c>
      <c r="EN3280" t="e">
        <v>#REF!</v>
      </c>
      <c r="EP3280" t="e">
        <f t="shared" si="186"/>
        <v>#REF!</v>
      </c>
      <c r="EQ3280" t="e">
        <f t="shared" si="187"/>
        <v>#REF!</v>
      </c>
      <c r="ER3280" t="e">
        <f t="shared" si="188"/>
        <v>#REF!</v>
      </c>
    </row>
    <row r="3281" spans="142:148" x14ac:dyDescent="0.25">
      <c r="EL3281">
        <v>3274</v>
      </c>
      <c r="EM3281" t="e">
        <v>#REF!</v>
      </c>
      <c r="EN3281" t="e">
        <v>#REF!</v>
      </c>
      <c r="EP3281" t="e">
        <f t="shared" si="186"/>
        <v>#REF!</v>
      </c>
      <c r="EQ3281" t="e">
        <f t="shared" si="187"/>
        <v>#REF!</v>
      </c>
      <c r="ER3281" t="e">
        <f t="shared" si="188"/>
        <v>#REF!</v>
      </c>
    </row>
    <row r="3282" spans="142:148" x14ac:dyDescent="0.25">
      <c r="EL3282">
        <v>3275</v>
      </c>
      <c r="EM3282" t="e">
        <v>#REF!</v>
      </c>
      <c r="EN3282" t="e">
        <v>#REF!</v>
      </c>
      <c r="EP3282" t="e">
        <f t="shared" si="186"/>
        <v>#REF!</v>
      </c>
      <c r="EQ3282" t="e">
        <f t="shared" si="187"/>
        <v>#REF!</v>
      </c>
      <c r="ER3282" t="e">
        <f t="shared" si="188"/>
        <v>#REF!</v>
      </c>
    </row>
    <row r="3283" spans="142:148" x14ac:dyDescent="0.25">
      <c r="EL3283">
        <v>3276</v>
      </c>
      <c r="EM3283" t="e">
        <v>#REF!</v>
      </c>
      <c r="EN3283" t="e">
        <v>#REF!</v>
      </c>
      <c r="EP3283" t="e">
        <f t="shared" si="186"/>
        <v>#REF!</v>
      </c>
      <c r="EQ3283" t="e">
        <f t="shared" si="187"/>
        <v>#REF!</v>
      </c>
      <c r="ER3283" t="e">
        <f t="shared" si="188"/>
        <v>#REF!</v>
      </c>
    </row>
    <row r="3284" spans="142:148" x14ac:dyDescent="0.25">
      <c r="EL3284">
        <v>3277</v>
      </c>
      <c r="EM3284" t="e">
        <v>#REF!</v>
      </c>
      <c r="EN3284" t="e">
        <v>#REF!</v>
      </c>
      <c r="EP3284" t="e">
        <f t="shared" si="186"/>
        <v>#REF!</v>
      </c>
      <c r="EQ3284" t="e">
        <f t="shared" si="187"/>
        <v>#REF!</v>
      </c>
      <c r="ER3284" t="e">
        <f t="shared" si="188"/>
        <v>#REF!</v>
      </c>
    </row>
    <row r="3285" spans="142:148" x14ac:dyDescent="0.25">
      <c r="EL3285">
        <v>3278</v>
      </c>
      <c r="EM3285" t="e">
        <v>#REF!</v>
      </c>
      <c r="EN3285" t="e">
        <v>#REF!</v>
      </c>
      <c r="EP3285" t="e">
        <f t="shared" si="186"/>
        <v>#REF!</v>
      </c>
      <c r="EQ3285" t="e">
        <f t="shared" si="187"/>
        <v>#REF!</v>
      </c>
      <c r="ER3285" t="e">
        <f t="shared" si="188"/>
        <v>#REF!</v>
      </c>
    </row>
    <row r="3286" spans="142:148" x14ac:dyDescent="0.25">
      <c r="EL3286">
        <v>3279</v>
      </c>
      <c r="EM3286" t="e">
        <v>#REF!</v>
      </c>
      <c r="EN3286" t="e">
        <v>#REF!</v>
      </c>
      <c r="EP3286" t="e">
        <f t="shared" si="186"/>
        <v>#REF!</v>
      </c>
      <c r="EQ3286" t="e">
        <f t="shared" si="187"/>
        <v>#REF!</v>
      </c>
      <c r="ER3286" t="e">
        <f t="shared" si="188"/>
        <v>#REF!</v>
      </c>
    </row>
    <row r="3287" spans="142:148" x14ac:dyDescent="0.25">
      <c r="EL3287">
        <v>3280</v>
      </c>
      <c r="EM3287" t="e">
        <v>#REF!</v>
      </c>
      <c r="EN3287" t="e">
        <v>#REF!</v>
      </c>
      <c r="EP3287" t="e">
        <f t="shared" si="186"/>
        <v>#REF!</v>
      </c>
      <c r="EQ3287" t="e">
        <f t="shared" si="187"/>
        <v>#REF!</v>
      </c>
      <c r="ER3287" t="e">
        <f t="shared" si="188"/>
        <v>#REF!</v>
      </c>
    </row>
    <row r="3288" spans="142:148" x14ac:dyDescent="0.25">
      <c r="EL3288">
        <v>3281</v>
      </c>
      <c r="EM3288" t="e">
        <v>#REF!</v>
      </c>
      <c r="EN3288" t="e">
        <v>#REF!</v>
      </c>
      <c r="EP3288" t="e">
        <f t="shared" ref="EP3288:EP3351" si="189">IF(EM3288&gt;EN3288,1,0)</f>
        <v>#REF!</v>
      </c>
      <c r="EQ3288" t="e">
        <f t="shared" ref="EQ3288:EQ3351" si="190">IF(EP3288&gt;0,0,1)</f>
        <v>#REF!</v>
      </c>
      <c r="ER3288" t="e">
        <f t="shared" ref="ER3288:ER3351" si="191">IF(EM3288&gt;EN3288,EM3288-EN3288,EN3288-EM3288)</f>
        <v>#REF!</v>
      </c>
    </row>
    <row r="3289" spans="142:148" x14ac:dyDescent="0.25">
      <c r="EL3289">
        <v>3282</v>
      </c>
      <c r="EM3289" t="e">
        <v>#REF!</v>
      </c>
      <c r="EN3289" t="e">
        <v>#REF!</v>
      </c>
      <c r="EP3289" t="e">
        <f t="shared" si="189"/>
        <v>#REF!</v>
      </c>
      <c r="EQ3289" t="e">
        <f t="shared" si="190"/>
        <v>#REF!</v>
      </c>
      <c r="ER3289" t="e">
        <f t="shared" si="191"/>
        <v>#REF!</v>
      </c>
    </row>
    <row r="3290" spans="142:148" x14ac:dyDescent="0.25">
      <c r="EL3290">
        <v>3283</v>
      </c>
      <c r="EM3290" t="e">
        <v>#REF!</v>
      </c>
      <c r="EN3290" t="e">
        <v>#REF!</v>
      </c>
      <c r="EP3290" t="e">
        <f t="shared" si="189"/>
        <v>#REF!</v>
      </c>
      <c r="EQ3290" t="e">
        <f t="shared" si="190"/>
        <v>#REF!</v>
      </c>
      <c r="ER3290" t="e">
        <f t="shared" si="191"/>
        <v>#REF!</v>
      </c>
    </row>
    <row r="3291" spans="142:148" x14ac:dyDescent="0.25">
      <c r="EL3291">
        <v>3284</v>
      </c>
      <c r="EM3291" t="e">
        <v>#REF!</v>
      </c>
      <c r="EN3291" t="e">
        <v>#REF!</v>
      </c>
      <c r="EP3291" t="e">
        <f t="shared" si="189"/>
        <v>#REF!</v>
      </c>
      <c r="EQ3291" t="e">
        <f t="shared" si="190"/>
        <v>#REF!</v>
      </c>
      <c r="ER3291" t="e">
        <f t="shared" si="191"/>
        <v>#REF!</v>
      </c>
    </row>
    <row r="3292" spans="142:148" x14ac:dyDescent="0.25">
      <c r="EL3292">
        <v>3285</v>
      </c>
      <c r="EM3292" t="e">
        <v>#REF!</v>
      </c>
      <c r="EN3292" t="e">
        <v>#REF!</v>
      </c>
      <c r="EP3292" t="e">
        <f t="shared" si="189"/>
        <v>#REF!</v>
      </c>
      <c r="EQ3292" t="e">
        <f t="shared" si="190"/>
        <v>#REF!</v>
      </c>
      <c r="ER3292" t="e">
        <f t="shared" si="191"/>
        <v>#REF!</v>
      </c>
    </row>
    <row r="3293" spans="142:148" x14ac:dyDescent="0.25">
      <c r="EL3293">
        <v>3286</v>
      </c>
      <c r="EM3293" t="e">
        <v>#REF!</v>
      </c>
      <c r="EN3293" t="e">
        <v>#REF!</v>
      </c>
      <c r="EP3293" t="e">
        <f t="shared" si="189"/>
        <v>#REF!</v>
      </c>
      <c r="EQ3293" t="e">
        <f t="shared" si="190"/>
        <v>#REF!</v>
      </c>
      <c r="ER3293" t="e">
        <f t="shared" si="191"/>
        <v>#REF!</v>
      </c>
    </row>
    <row r="3294" spans="142:148" x14ac:dyDescent="0.25">
      <c r="EL3294">
        <v>3287</v>
      </c>
      <c r="EM3294" t="e">
        <v>#REF!</v>
      </c>
      <c r="EN3294" t="e">
        <v>#REF!</v>
      </c>
      <c r="EP3294" t="e">
        <f t="shared" si="189"/>
        <v>#REF!</v>
      </c>
      <c r="EQ3294" t="e">
        <f t="shared" si="190"/>
        <v>#REF!</v>
      </c>
      <c r="ER3294" t="e">
        <f t="shared" si="191"/>
        <v>#REF!</v>
      </c>
    </row>
    <row r="3295" spans="142:148" x14ac:dyDescent="0.25">
      <c r="EL3295">
        <v>3288</v>
      </c>
      <c r="EM3295" t="e">
        <v>#REF!</v>
      </c>
      <c r="EN3295" t="e">
        <v>#REF!</v>
      </c>
      <c r="EP3295" t="e">
        <f t="shared" si="189"/>
        <v>#REF!</v>
      </c>
      <c r="EQ3295" t="e">
        <f t="shared" si="190"/>
        <v>#REF!</v>
      </c>
      <c r="ER3295" t="e">
        <f t="shared" si="191"/>
        <v>#REF!</v>
      </c>
    </row>
    <row r="3296" spans="142:148" x14ac:dyDescent="0.25">
      <c r="EL3296">
        <v>3289</v>
      </c>
      <c r="EM3296" t="e">
        <v>#REF!</v>
      </c>
      <c r="EN3296" t="e">
        <v>#REF!</v>
      </c>
      <c r="EP3296" t="e">
        <f t="shared" si="189"/>
        <v>#REF!</v>
      </c>
      <c r="EQ3296" t="e">
        <f t="shared" si="190"/>
        <v>#REF!</v>
      </c>
      <c r="ER3296" t="e">
        <f t="shared" si="191"/>
        <v>#REF!</v>
      </c>
    </row>
    <row r="3297" spans="142:148" x14ac:dyDescent="0.25">
      <c r="EL3297">
        <v>3290</v>
      </c>
      <c r="EM3297" t="e">
        <v>#REF!</v>
      </c>
      <c r="EN3297" t="e">
        <v>#REF!</v>
      </c>
      <c r="EP3297" t="e">
        <f t="shared" si="189"/>
        <v>#REF!</v>
      </c>
      <c r="EQ3297" t="e">
        <f t="shared" si="190"/>
        <v>#REF!</v>
      </c>
      <c r="ER3297" t="e">
        <f t="shared" si="191"/>
        <v>#REF!</v>
      </c>
    </row>
    <row r="3298" spans="142:148" x14ac:dyDescent="0.25">
      <c r="EL3298">
        <v>3291</v>
      </c>
      <c r="EM3298" t="e">
        <v>#REF!</v>
      </c>
      <c r="EN3298" t="e">
        <v>#REF!</v>
      </c>
      <c r="EP3298" t="e">
        <f t="shared" si="189"/>
        <v>#REF!</v>
      </c>
      <c r="EQ3298" t="e">
        <f t="shared" si="190"/>
        <v>#REF!</v>
      </c>
      <c r="ER3298" t="e">
        <f t="shared" si="191"/>
        <v>#REF!</v>
      </c>
    </row>
    <row r="3299" spans="142:148" x14ac:dyDescent="0.25">
      <c r="EL3299">
        <v>3292</v>
      </c>
      <c r="EM3299" t="e">
        <v>#REF!</v>
      </c>
      <c r="EN3299" t="e">
        <v>#REF!</v>
      </c>
      <c r="EP3299" t="e">
        <f t="shared" si="189"/>
        <v>#REF!</v>
      </c>
      <c r="EQ3299" t="e">
        <f t="shared" si="190"/>
        <v>#REF!</v>
      </c>
      <c r="ER3299" t="e">
        <f t="shared" si="191"/>
        <v>#REF!</v>
      </c>
    </row>
    <row r="3300" spans="142:148" x14ac:dyDescent="0.25">
      <c r="EL3300">
        <v>3293</v>
      </c>
      <c r="EM3300" t="e">
        <v>#REF!</v>
      </c>
      <c r="EN3300" t="e">
        <v>#REF!</v>
      </c>
      <c r="EP3300" t="e">
        <f t="shared" si="189"/>
        <v>#REF!</v>
      </c>
      <c r="EQ3300" t="e">
        <f t="shared" si="190"/>
        <v>#REF!</v>
      </c>
      <c r="ER3300" t="e">
        <f t="shared" si="191"/>
        <v>#REF!</v>
      </c>
    </row>
    <row r="3301" spans="142:148" x14ac:dyDescent="0.25">
      <c r="EL3301">
        <v>3294</v>
      </c>
      <c r="EM3301" t="e">
        <v>#REF!</v>
      </c>
      <c r="EN3301" t="e">
        <v>#REF!</v>
      </c>
      <c r="EP3301" t="e">
        <f t="shared" si="189"/>
        <v>#REF!</v>
      </c>
      <c r="EQ3301" t="e">
        <f t="shared" si="190"/>
        <v>#REF!</v>
      </c>
      <c r="ER3301" t="e">
        <f t="shared" si="191"/>
        <v>#REF!</v>
      </c>
    </row>
    <row r="3302" spans="142:148" x14ac:dyDescent="0.25">
      <c r="EL3302">
        <v>3295</v>
      </c>
      <c r="EM3302" t="e">
        <v>#REF!</v>
      </c>
      <c r="EN3302" t="e">
        <v>#REF!</v>
      </c>
      <c r="EP3302" t="e">
        <f t="shared" si="189"/>
        <v>#REF!</v>
      </c>
      <c r="EQ3302" t="e">
        <f t="shared" si="190"/>
        <v>#REF!</v>
      </c>
      <c r="ER3302" t="e">
        <f t="shared" si="191"/>
        <v>#REF!</v>
      </c>
    </row>
    <row r="3303" spans="142:148" x14ac:dyDescent="0.25">
      <c r="EL3303">
        <v>3296</v>
      </c>
      <c r="EM3303" t="e">
        <v>#REF!</v>
      </c>
      <c r="EN3303" t="e">
        <v>#REF!</v>
      </c>
      <c r="EP3303" t="e">
        <f t="shared" si="189"/>
        <v>#REF!</v>
      </c>
      <c r="EQ3303" t="e">
        <f t="shared" si="190"/>
        <v>#REF!</v>
      </c>
      <c r="ER3303" t="e">
        <f t="shared" si="191"/>
        <v>#REF!</v>
      </c>
    </row>
    <row r="3304" spans="142:148" x14ac:dyDescent="0.25">
      <c r="EL3304">
        <v>3297</v>
      </c>
      <c r="EM3304" t="e">
        <v>#REF!</v>
      </c>
      <c r="EN3304" t="e">
        <v>#REF!</v>
      </c>
      <c r="EP3304" t="e">
        <f t="shared" si="189"/>
        <v>#REF!</v>
      </c>
      <c r="EQ3304" t="e">
        <f t="shared" si="190"/>
        <v>#REF!</v>
      </c>
      <c r="ER3304" t="e">
        <f t="shared" si="191"/>
        <v>#REF!</v>
      </c>
    </row>
    <row r="3305" spans="142:148" x14ac:dyDescent="0.25">
      <c r="EL3305">
        <v>3298</v>
      </c>
      <c r="EM3305" t="e">
        <v>#REF!</v>
      </c>
      <c r="EN3305" t="e">
        <v>#REF!</v>
      </c>
      <c r="EP3305" t="e">
        <f t="shared" si="189"/>
        <v>#REF!</v>
      </c>
      <c r="EQ3305" t="e">
        <f t="shared" si="190"/>
        <v>#REF!</v>
      </c>
      <c r="ER3305" t="e">
        <f t="shared" si="191"/>
        <v>#REF!</v>
      </c>
    </row>
    <row r="3306" spans="142:148" x14ac:dyDescent="0.25">
      <c r="EL3306">
        <v>3299</v>
      </c>
      <c r="EM3306" t="e">
        <v>#REF!</v>
      </c>
      <c r="EN3306" t="e">
        <v>#REF!</v>
      </c>
      <c r="EP3306" t="e">
        <f t="shared" si="189"/>
        <v>#REF!</v>
      </c>
      <c r="EQ3306" t="e">
        <f t="shared" si="190"/>
        <v>#REF!</v>
      </c>
      <c r="ER3306" t="e">
        <f t="shared" si="191"/>
        <v>#REF!</v>
      </c>
    </row>
    <row r="3307" spans="142:148" x14ac:dyDescent="0.25">
      <c r="EL3307">
        <v>3300</v>
      </c>
      <c r="EM3307" t="e">
        <v>#REF!</v>
      </c>
      <c r="EN3307" t="e">
        <v>#REF!</v>
      </c>
      <c r="EP3307" t="e">
        <f t="shared" si="189"/>
        <v>#REF!</v>
      </c>
      <c r="EQ3307" t="e">
        <f t="shared" si="190"/>
        <v>#REF!</v>
      </c>
      <c r="ER3307" t="e">
        <f t="shared" si="191"/>
        <v>#REF!</v>
      </c>
    </row>
    <row r="3308" spans="142:148" x14ac:dyDescent="0.25">
      <c r="EL3308">
        <v>3301</v>
      </c>
      <c r="EM3308" t="e">
        <v>#REF!</v>
      </c>
      <c r="EN3308" t="e">
        <v>#REF!</v>
      </c>
      <c r="EP3308" t="e">
        <f t="shared" si="189"/>
        <v>#REF!</v>
      </c>
      <c r="EQ3308" t="e">
        <f t="shared" si="190"/>
        <v>#REF!</v>
      </c>
      <c r="ER3308" t="e">
        <f t="shared" si="191"/>
        <v>#REF!</v>
      </c>
    </row>
    <row r="3309" spans="142:148" x14ac:dyDescent="0.25">
      <c r="EL3309">
        <v>3302</v>
      </c>
      <c r="EM3309" t="e">
        <v>#REF!</v>
      </c>
      <c r="EN3309" t="e">
        <v>#REF!</v>
      </c>
      <c r="EP3309" t="e">
        <f t="shared" si="189"/>
        <v>#REF!</v>
      </c>
      <c r="EQ3309" t="e">
        <f t="shared" si="190"/>
        <v>#REF!</v>
      </c>
      <c r="ER3309" t="e">
        <f t="shared" si="191"/>
        <v>#REF!</v>
      </c>
    </row>
    <row r="3310" spans="142:148" x14ac:dyDescent="0.25">
      <c r="EL3310">
        <v>3303</v>
      </c>
      <c r="EM3310" t="e">
        <v>#REF!</v>
      </c>
      <c r="EN3310" t="e">
        <v>#REF!</v>
      </c>
      <c r="EP3310" t="e">
        <f t="shared" si="189"/>
        <v>#REF!</v>
      </c>
      <c r="EQ3310" t="e">
        <f t="shared" si="190"/>
        <v>#REF!</v>
      </c>
      <c r="ER3310" t="e">
        <f t="shared" si="191"/>
        <v>#REF!</v>
      </c>
    </row>
    <row r="3311" spans="142:148" x14ac:dyDescent="0.25">
      <c r="EL3311">
        <v>3304</v>
      </c>
      <c r="EM3311" t="e">
        <v>#REF!</v>
      </c>
      <c r="EN3311" t="e">
        <v>#REF!</v>
      </c>
      <c r="EP3311" t="e">
        <f t="shared" si="189"/>
        <v>#REF!</v>
      </c>
      <c r="EQ3311" t="e">
        <f t="shared" si="190"/>
        <v>#REF!</v>
      </c>
      <c r="ER3311" t="e">
        <f t="shared" si="191"/>
        <v>#REF!</v>
      </c>
    </row>
    <row r="3312" spans="142:148" x14ac:dyDescent="0.25">
      <c r="EL3312">
        <v>3305</v>
      </c>
      <c r="EM3312" t="e">
        <v>#REF!</v>
      </c>
      <c r="EN3312" t="e">
        <v>#REF!</v>
      </c>
      <c r="EP3312" t="e">
        <f t="shared" si="189"/>
        <v>#REF!</v>
      </c>
      <c r="EQ3312" t="e">
        <f t="shared" si="190"/>
        <v>#REF!</v>
      </c>
      <c r="ER3312" t="e">
        <f t="shared" si="191"/>
        <v>#REF!</v>
      </c>
    </row>
    <row r="3313" spans="142:148" x14ac:dyDescent="0.25">
      <c r="EL3313">
        <v>3306</v>
      </c>
      <c r="EM3313" t="e">
        <v>#REF!</v>
      </c>
      <c r="EN3313" t="e">
        <v>#REF!</v>
      </c>
      <c r="EP3313" t="e">
        <f t="shared" si="189"/>
        <v>#REF!</v>
      </c>
      <c r="EQ3313" t="e">
        <f t="shared" si="190"/>
        <v>#REF!</v>
      </c>
      <c r="ER3313" t="e">
        <f t="shared" si="191"/>
        <v>#REF!</v>
      </c>
    </row>
    <row r="3314" spans="142:148" x14ac:dyDescent="0.25">
      <c r="EL3314">
        <v>3307</v>
      </c>
      <c r="EM3314" t="e">
        <v>#REF!</v>
      </c>
      <c r="EN3314" t="e">
        <v>#REF!</v>
      </c>
      <c r="EP3314" t="e">
        <f t="shared" si="189"/>
        <v>#REF!</v>
      </c>
      <c r="EQ3314" t="e">
        <f t="shared" si="190"/>
        <v>#REF!</v>
      </c>
      <c r="ER3314" t="e">
        <f t="shared" si="191"/>
        <v>#REF!</v>
      </c>
    </row>
    <row r="3315" spans="142:148" x14ac:dyDescent="0.25">
      <c r="EL3315">
        <v>3308</v>
      </c>
      <c r="EM3315" t="e">
        <v>#REF!</v>
      </c>
      <c r="EN3315" t="e">
        <v>#REF!</v>
      </c>
      <c r="EP3315" t="e">
        <f t="shared" si="189"/>
        <v>#REF!</v>
      </c>
      <c r="EQ3315" t="e">
        <f t="shared" si="190"/>
        <v>#REF!</v>
      </c>
      <c r="ER3315" t="e">
        <f t="shared" si="191"/>
        <v>#REF!</v>
      </c>
    </row>
    <row r="3316" spans="142:148" x14ac:dyDescent="0.25">
      <c r="EL3316">
        <v>3309</v>
      </c>
      <c r="EM3316" t="e">
        <v>#REF!</v>
      </c>
      <c r="EN3316" t="e">
        <v>#REF!</v>
      </c>
      <c r="EP3316" t="e">
        <f t="shared" si="189"/>
        <v>#REF!</v>
      </c>
      <c r="EQ3316" t="e">
        <f t="shared" si="190"/>
        <v>#REF!</v>
      </c>
      <c r="ER3316" t="e">
        <f t="shared" si="191"/>
        <v>#REF!</v>
      </c>
    </row>
    <row r="3317" spans="142:148" x14ac:dyDescent="0.25">
      <c r="EL3317">
        <v>3310</v>
      </c>
      <c r="EM3317" t="e">
        <v>#REF!</v>
      </c>
      <c r="EN3317" t="e">
        <v>#REF!</v>
      </c>
      <c r="EP3317" t="e">
        <f t="shared" si="189"/>
        <v>#REF!</v>
      </c>
      <c r="EQ3317" t="e">
        <f t="shared" si="190"/>
        <v>#REF!</v>
      </c>
      <c r="ER3317" t="e">
        <f t="shared" si="191"/>
        <v>#REF!</v>
      </c>
    </row>
    <row r="3318" spans="142:148" x14ac:dyDescent="0.25">
      <c r="EL3318">
        <v>3311</v>
      </c>
      <c r="EM3318" t="e">
        <v>#REF!</v>
      </c>
      <c r="EN3318" t="e">
        <v>#REF!</v>
      </c>
      <c r="EP3318" t="e">
        <f t="shared" si="189"/>
        <v>#REF!</v>
      </c>
      <c r="EQ3318" t="e">
        <f t="shared" si="190"/>
        <v>#REF!</v>
      </c>
      <c r="ER3318" t="e">
        <f t="shared" si="191"/>
        <v>#REF!</v>
      </c>
    </row>
    <row r="3319" spans="142:148" x14ac:dyDescent="0.25">
      <c r="EL3319">
        <v>3312</v>
      </c>
      <c r="EM3319" t="e">
        <v>#REF!</v>
      </c>
      <c r="EN3319" t="e">
        <v>#REF!</v>
      </c>
      <c r="EP3319" t="e">
        <f t="shared" si="189"/>
        <v>#REF!</v>
      </c>
      <c r="EQ3319" t="e">
        <f t="shared" si="190"/>
        <v>#REF!</v>
      </c>
      <c r="ER3319" t="e">
        <f t="shared" si="191"/>
        <v>#REF!</v>
      </c>
    </row>
    <row r="3320" spans="142:148" x14ac:dyDescent="0.25">
      <c r="EL3320">
        <v>3313</v>
      </c>
      <c r="EM3320" t="e">
        <v>#REF!</v>
      </c>
      <c r="EN3320" t="e">
        <v>#REF!</v>
      </c>
      <c r="EP3320" t="e">
        <f t="shared" si="189"/>
        <v>#REF!</v>
      </c>
      <c r="EQ3320" t="e">
        <f t="shared" si="190"/>
        <v>#REF!</v>
      </c>
      <c r="ER3320" t="e">
        <f t="shared" si="191"/>
        <v>#REF!</v>
      </c>
    </row>
    <row r="3321" spans="142:148" x14ac:dyDescent="0.25">
      <c r="EL3321">
        <v>3314</v>
      </c>
      <c r="EM3321" t="e">
        <v>#REF!</v>
      </c>
      <c r="EN3321" t="e">
        <v>#REF!</v>
      </c>
      <c r="EP3321" t="e">
        <f t="shared" si="189"/>
        <v>#REF!</v>
      </c>
      <c r="EQ3321" t="e">
        <f t="shared" si="190"/>
        <v>#REF!</v>
      </c>
      <c r="ER3321" t="e">
        <f t="shared" si="191"/>
        <v>#REF!</v>
      </c>
    </row>
    <row r="3322" spans="142:148" x14ac:dyDescent="0.25">
      <c r="EL3322">
        <v>3315</v>
      </c>
      <c r="EM3322" t="e">
        <v>#REF!</v>
      </c>
      <c r="EN3322" t="e">
        <v>#REF!</v>
      </c>
      <c r="EP3322" t="e">
        <f t="shared" si="189"/>
        <v>#REF!</v>
      </c>
      <c r="EQ3322" t="e">
        <f t="shared" si="190"/>
        <v>#REF!</v>
      </c>
      <c r="ER3322" t="e">
        <f t="shared" si="191"/>
        <v>#REF!</v>
      </c>
    </row>
    <row r="3323" spans="142:148" x14ac:dyDescent="0.25">
      <c r="EL3323">
        <v>3316</v>
      </c>
      <c r="EM3323" t="e">
        <v>#REF!</v>
      </c>
      <c r="EN3323" t="e">
        <v>#REF!</v>
      </c>
      <c r="EP3323" t="e">
        <f t="shared" si="189"/>
        <v>#REF!</v>
      </c>
      <c r="EQ3323" t="e">
        <f t="shared" si="190"/>
        <v>#REF!</v>
      </c>
      <c r="ER3323" t="e">
        <f t="shared" si="191"/>
        <v>#REF!</v>
      </c>
    </row>
    <row r="3324" spans="142:148" x14ac:dyDescent="0.25">
      <c r="EL3324">
        <v>3317</v>
      </c>
      <c r="EM3324" t="e">
        <v>#REF!</v>
      </c>
      <c r="EN3324" t="e">
        <v>#REF!</v>
      </c>
      <c r="EP3324" t="e">
        <f t="shared" si="189"/>
        <v>#REF!</v>
      </c>
      <c r="EQ3324" t="e">
        <f t="shared" si="190"/>
        <v>#REF!</v>
      </c>
      <c r="ER3324" t="e">
        <f t="shared" si="191"/>
        <v>#REF!</v>
      </c>
    </row>
    <row r="3325" spans="142:148" x14ac:dyDescent="0.25">
      <c r="EL3325">
        <v>3318</v>
      </c>
      <c r="EM3325" t="e">
        <v>#REF!</v>
      </c>
      <c r="EN3325" t="e">
        <v>#REF!</v>
      </c>
      <c r="EP3325" t="e">
        <f t="shared" si="189"/>
        <v>#REF!</v>
      </c>
      <c r="EQ3325" t="e">
        <f t="shared" si="190"/>
        <v>#REF!</v>
      </c>
      <c r="ER3325" t="e">
        <f t="shared" si="191"/>
        <v>#REF!</v>
      </c>
    </row>
    <row r="3326" spans="142:148" x14ac:dyDescent="0.25">
      <c r="EL3326">
        <v>3319</v>
      </c>
      <c r="EM3326" t="e">
        <v>#REF!</v>
      </c>
      <c r="EN3326" t="e">
        <v>#REF!</v>
      </c>
      <c r="EP3326" t="e">
        <f t="shared" si="189"/>
        <v>#REF!</v>
      </c>
      <c r="EQ3326" t="e">
        <f t="shared" si="190"/>
        <v>#REF!</v>
      </c>
      <c r="ER3326" t="e">
        <f t="shared" si="191"/>
        <v>#REF!</v>
      </c>
    </row>
    <row r="3327" spans="142:148" x14ac:dyDescent="0.25">
      <c r="EL3327">
        <v>3320</v>
      </c>
      <c r="EM3327" t="e">
        <v>#REF!</v>
      </c>
      <c r="EN3327" t="e">
        <v>#REF!</v>
      </c>
      <c r="EP3327" t="e">
        <f t="shared" si="189"/>
        <v>#REF!</v>
      </c>
      <c r="EQ3327" t="e">
        <f t="shared" si="190"/>
        <v>#REF!</v>
      </c>
      <c r="ER3327" t="e">
        <f t="shared" si="191"/>
        <v>#REF!</v>
      </c>
    </row>
    <row r="3328" spans="142:148" x14ac:dyDescent="0.25">
      <c r="EL3328">
        <v>3321</v>
      </c>
      <c r="EM3328" t="e">
        <v>#REF!</v>
      </c>
      <c r="EN3328" t="e">
        <v>#REF!</v>
      </c>
      <c r="EP3328" t="e">
        <f t="shared" si="189"/>
        <v>#REF!</v>
      </c>
      <c r="EQ3328" t="e">
        <f t="shared" si="190"/>
        <v>#REF!</v>
      </c>
      <c r="ER3328" t="e">
        <f t="shared" si="191"/>
        <v>#REF!</v>
      </c>
    </row>
    <row r="3329" spans="142:148" x14ac:dyDescent="0.25">
      <c r="EL3329">
        <v>3322</v>
      </c>
      <c r="EM3329" t="e">
        <v>#REF!</v>
      </c>
      <c r="EN3329" t="e">
        <v>#REF!</v>
      </c>
      <c r="EP3329" t="e">
        <f t="shared" si="189"/>
        <v>#REF!</v>
      </c>
      <c r="EQ3329" t="e">
        <f t="shared" si="190"/>
        <v>#REF!</v>
      </c>
      <c r="ER3329" t="e">
        <f t="shared" si="191"/>
        <v>#REF!</v>
      </c>
    </row>
    <row r="3330" spans="142:148" x14ac:dyDescent="0.25">
      <c r="EL3330">
        <v>3323</v>
      </c>
      <c r="EM3330" t="e">
        <v>#REF!</v>
      </c>
      <c r="EN3330" t="e">
        <v>#REF!</v>
      </c>
      <c r="EP3330" t="e">
        <f t="shared" si="189"/>
        <v>#REF!</v>
      </c>
      <c r="EQ3330" t="e">
        <f t="shared" si="190"/>
        <v>#REF!</v>
      </c>
      <c r="ER3330" t="e">
        <f t="shared" si="191"/>
        <v>#REF!</v>
      </c>
    </row>
    <row r="3331" spans="142:148" x14ac:dyDescent="0.25">
      <c r="EL3331">
        <v>3324</v>
      </c>
      <c r="EM3331" t="e">
        <v>#REF!</v>
      </c>
      <c r="EN3331" t="e">
        <v>#REF!</v>
      </c>
      <c r="EP3331" t="e">
        <f t="shared" si="189"/>
        <v>#REF!</v>
      </c>
      <c r="EQ3331" t="e">
        <f t="shared" si="190"/>
        <v>#REF!</v>
      </c>
      <c r="ER3331" t="e">
        <f t="shared" si="191"/>
        <v>#REF!</v>
      </c>
    </row>
    <row r="3332" spans="142:148" x14ac:dyDescent="0.25">
      <c r="EL3332">
        <v>3325</v>
      </c>
      <c r="EM3332" t="e">
        <v>#REF!</v>
      </c>
      <c r="EN3332" t="e">
        <v>#REF!</v>
      </c>
      <c r="EP3332" t="e">
        <f t="shared" si="189"/>
        <v>#REF!</v>
      </c>
      <c r="EQ3332" t="e">
        <f t="shared" si="190"/>
        <v>#REF!</v>
      </c>
      <c r="ER3332" t="e">
        <f t="shared" si="191"/>
        <v>#REF!</v>
      </c>
    </row>
    <row r="3333" spans="142:148" x14ac:dyDescent="0.25">
      <c r="EL3333">
        <v>3326</v>
      </c>
      <c r="EM3333" t="e">
        <v>#REF!</v>
      </c>
      <c r="EN3333" t="e">
        <v>#REF!</v>
      </c>
      <c r="EP3333" t="e">
        <f t="shared" si="189"/>
        <v>#REF!</v>
      </c>
      <c r="EQ3333" t="e">
        <f t="shared" si="190"/>
        <v>#REF!</v>
      </c>
      <c r="ER3333" t="e">
        <f t="shared" si="191"/>
        <v>#REF!</v>
      </c>
    </row>
    <row r="3334" spans="142:148" x14ac:dyDescent="0.25">
      <c r="EL3334">
        <v>3327</v>
      </c>
      <c r="EM3334" t="e">
        <v>#REF!</v>
      </c>
      <c r="EN3334" t="e">
        <v>#REF!</v>
      </c>
      <c r="EP3334" t="e">
        <f t="shared" si="189"/>
        <v>#REF!</v>
      </c>
      <c r="EQ3334" t="e">
        <f t="shared" si="190"/>
        <v>#REF!</v>
      </c>
      <c r="ER3334" t="e">
        <f t="shared" si="191"/>
        <v>#REF!</v>
      </c>
    </row>
    <row r="3335" spans="142:148" x14ac:dyDescent="0.25">
      <c r="EL3335">
        <v>3328</v>
      </c>
      <c r="EM3335" t="e">
        <v>#REF!</v>
      </c>
      <c r="EN3335" t="e">
        <v>#REF!</v>
      </c>
      <c r="EP3335" t="e">
        <f t="shared" si="189"/>
        <v>#REF!</v>
      </c>
      <c r="EQ3335" t="e">
        <f t="shared" si="190"/>
        <v>#REF!</v>
      </c>
      <c r="ER3335" t="e">
        <f t="shared" si="191"/>
        <v>#REF!</v>
      </c>
    </row>
    <row r="3336" spans="142:148" x14ac:dyDescent="0.25">
      <c r="EL3336">
        <v>3329</v>
      </c>
      <c r="EM3336" t="e">
        <v>#REF!</v>
      </c>
      <c r="EN3336" t="e">
        <v>#REF!</v>
      </c>
      <c r="EP3336" t="e">
        <f t="shared" si="189"/>
        <v>#REF!</v>
      </c>
      <c r="EQ3336" t="e">
        <f t="shared" si="190"/>
        <v>#REF!</v>
      </c>
      <c r="ER3336" t="e">
        <f t="shared" si="191"/>
        <v>#REF!</v>
      </c>
    </row>
    <row r="3337" spans="142:148" x14ac:dyDescent="0.25">
      <c r="EL3337">
        <v>3330</v>
      </c>
      <c r="EM3337" t="e">
        <v>#REF!</v>
      </c>
      <c r="EN3337" t="e">
        <v>#REF!</v>
      </c>
      <c r="EP3337" t="e">
        <f t="shared" si="189"/>
        <v>#REF!</v>
      </c>
      <c r="EQ3337" t="e">
        <f t="shared" si="190"/>
        <v>#REF!</v>
      </c>
      <c r="ER3337" t="e">
        <f t="shared" si="191"/>
        <v>#REF!</v>
      </c>
    </row>
    <row r="3338" spans="142:148" x14ac:dyDescent="0.25">
      <c r="EL3338">
        <v>3331</v>
      </c>
      <c r="EM3338" t="e">
        <v>#REF!</v>
      </c>
      <c r="EN3338" t="e">
        <v>#REF!</v>
      </c>
      <c r="EP3338" t="e">
        <f t="shared" si="189"/>
        <v>#REF!</v>
      </c>
      <c r="EQ3338" t="e">
        <f t="shared" si="190"/>
        <v>#REF!</v>
      </c>
      <c r="ER3338" t="e">
        <f t="shared" si="191"/>
        <v>#REF!</v>
      </c>
    </row>
    <row r="3339" spans="142:148" x14ac:dyDescent="0.25">
      <c r="EL3339">
        <v>3332</v>
      </c>
      <c r="EM3339" t="e">
        <v>#REF!</v>
      </c>
      <c r="EN3339" t="e">
        <v>#REF!</v>
      </c>
      <c r="EP3339" t="e">
        <f t="shared" si="189"/>
        <v>#REF!</v>
      </c>
      <c r="EQ3339" t="e">
        <f t="shared" si="190"/>
        <v>#REF!</v>
      </c>
      <c r="ER3339" t="e">
        <f t="shared" si="191"/>
        <v>#REF!</v>
      </c>
    </row>
    <row r="3340" spans="142:148" x14ac:dyDescent="0.25">
      <c r="EL3340">
        <v>3333</v>
      </c>
      <c r="EM3340" t="e">
        <v>#REF!</v>
      </c>
      <c r="EN3340" t="e">
        <v>#REF!</v>
      </c>
      <c r="EP3340" t="e">
        <f t="shared" si="189"/>
        <v>#REF!</v>
      </c>
      <c r="EQ3340" t="e">
        <f t="shared" si="190"/>
        <v>#REF!</v>
      </c>
      <c r="ER3340" t="e">
        <f t="shared" si="191"/>
        <v>#REF!</v>
      </c>
    </row>
    <row r="3341" spans="142:148" x14ac:dyDescent="0.25">
      <c r="EL3341">
        <v>3334</v>
      </c>
      <c r="EM3341" t="e">
        <v>#REF!</v>
      </c>
      <c r="EN3341" t="e">
        <v>#REF!</v>
      </c>
      <c r="EP3341" t="e">
        <f t="shared" si="189"/>
        <v>#REF!</v>
      </c>
      <c r="EQ3341" t="e">
        <f t="shared" si="190"/>
        <v>#REF!</v>
      </c>
      <c r="ER3341" t="e">
        <f t="shared" si="191"/>
        <v>#REF!</v>
      </c>
    </row>
    <row r="3342" spans="142:148" x14ac:dyDescent="0.25">
      <c r="EL3342">
        <v>3335</v>
      </c>
      <c r="EM3342" t="e">
        <v>#REF!</v>
      </c>
      <c r="EN3342" t="e">
        <v>#REF!</v>
      </c>
      <c r="EP3342" t="e">
        <f t="shared" si="189"/>
        <v>#REF!</v>
      </c>
      <c r="EQ3342" t="e">
        <f t="shared" si="190"/>
        <v>#REF!</v>
      </c>
      <c r="ER3342" t="e">
        <f t="shared" si="191"/>
        <v>#REF!</v>
      </c>
    </row>
    <row r="3343" spans="142:148" x14ac:dyDescent="0.25">
      <c r="EL3343">
        <v>3336</v>
      </c>
      <c r="EM3343" t="e">
        <v>#REF!</v>
      </c>
      <c r="EN3343" t="e">
        <v>#REF!</v>
      </c>
      <c r="EP3343" t="e">
        <f t="shared" si="189"/>
        <v>#REF!</v>
      </c>
      <c r="EQ3343" t="e">
        <f t="shared" si="190"/>
        <v>#REF!</v>
      </c>
      <c r="ER3343" t="e">
        <f t="shared" si="191"/>
        <v>#REF!</v>
      </c>
    </row>
    <row r="3344" spans="142:148" x14ac:dyDescent="0.25">
      <c r="EL3344">
        <v>3337</v>
      </c>
      <c r="EM3344" t="e">
        <v>#REF!</v>
      </c>
      <c r="EN3344" t="e">
        <v>#REF!</v>
      </c>
      <c r="EP3344" t="e">
        <f t="shared" si="189"/>
        <v>#REF!</v>
      </c>
      <c r="EQ3344" t="e">
        <f t="shared" si="190"/>
        <v>#REF!</v>
      </c>
      <c r="ER3344" t="e">
        <f t="shared" si="191"/>
        <v>#REF!</v>
      </c>
    </row>
    <row r="3345" spans="142:148" x14ac:dyDescent="0.25">
      <c r="EL3345">
        <v>3338</v>
      </c>
      <c r="EM3345" t="e">
        <v>#REF!</v>
      </c>
      <c r="EN3345" t="e">
        <v>#REF!</v>
      </c>
      <c r="EP3345" t="e">
        <f t="shared" si="189"/>
        <v>#REF!</v>
      </c>
      <c r="EQ3345" t="e">
        <f t="shared" si="190"/>
        <v>#REF!</v>
      </c>
      <c r="ER3345" t="e">
        <f t="shared" si="191"/>
        <v>#REF!</v>
      </c>
    </row>
    <row r="3346" spans="142:148" x14ac:dyDescent="0.25">
      <c r="EL3346">
        <v>3339</v>
      </c>
      <c r="EM3346" t="e">
        <v>#REF!</v>
      </c>
      <c r="EN3346" t="e">
        <v>#REF!</v>
      </c>
      <c r="EP3346" t="e">
        <f t="shared" si="189"/>
        <v>#REF!</v>
      </c>
      <c r="EQ3346" t="e">
        <f t="shared" si="190"/>
        <v>#REF!</v>
      </c>
      <c r="ER3346" t="e">
        <f t="shared" si="191"/>
        <v>#REF!</v>
      </c>
    </row>
    <row r="3347" spans="142:148" x14ac:dyDescent="0.25">
      <c r="EL3347">
        <v>3340</v>
      </c>
      <c r="EM3347" t="e">
        <v>#REF!</v>
      </c>
      <c r="EN3347" t="e">
        <v>#REF!</v>
      </c>
      <c r="EP3347" t="e">
        <f t="shared" si="189"/>
        <v>#REF!</v>
      </c>
      <c r="EQ3347" t="e">
        <f t="shared" si="190"/>
        <v>#REF!</v>
      </c>
      <c r="ER3347" t="e">
        <f t="shared" si="191"/>
        <v>#REF!</v>
      </c>
    </row>
    <row r="3348" spans="142:148" x14ac:dyDescent="0.25">
      <c r="EL3348">
        <v>3341</v>
      </c>
      <c r="EM3348" t="e">
        <v>#REF!</v>
      </c>
      <c r="EN3348" t="e">
        <v>#REF!</v>
      </c>
      <c r="EP3348" t="e">
        <f t="shared" si="189"/>
        <v>#REF!</v>
      </c>
      <c r="EQ3348" t="e">
        <f t="shared" si="190"/>
        <v>#REF!</v>
      </c>
      <c r="ER3348" t="e">
        <f t="shared" si="191"/>
        <v>#REF!</v>
      </c>
    </row>
    <row r="3349" spans="142:148" x14ac:dyDescent="0.25">
      <c r="EL3349">
        <v>3342</v>
      </c>
      <c r="EM3349" t="e">
        <v>#REF!</v>
      </c>
      <c r="EN3349" t="e">
        <v>#REF!</v>
      </c>
      <c r="EP3349" t="e">
        <f t="shared" si="189"/>
        <v>#REF!</v>
      </c>
      <c r="EQ3349" t="e">
        <f t="shared" si="190"/>
        <v>#REF!</v>
      </c>
      <c r="ER3349" t="e">
        <f t="shared" si="191"/>
        <v>#REF!</v>
      </c>
    </row>
    <row r="3350" spans="142:148" x14ac:dyDescent="0.25">
      <c r="EL3350">
        <v>3343</v>
      </c>
      <c r="EM3350" t="e">
        <v>#REF!</v>
      </c>
      <c r="EN3350" t="e">
        <v>#REF!</v>
      </c>
      <c r="EP3350" t="e">
        <f t="shared" si="189"/>
        <v>#REF!</v>
      </c>
      <c r="EQ3350" t="e">
        <f t="shared" si="190"/>
        <v>#REF!</v>
      </c>
      <c r="ER3350" t="e">
        <f t="shared" si="191"/>
        <v>#REF!</v>
      </c>
    </row>
    <row r="3351" spans="142:148" x14ac:dyDescent="0.25">
      <c r="EL3351">
        <v>3344</v>
      </c>
      <c r="EM3351" t="e">
        <v>#REF!</v>
      </c>
      <c r="EN3351" t="e">
        <v>#REF!</v>
      </c>
      <c r="EP3351" t="e">
        <f t="shared" si="189"/>
        <v>#REF!</v>
      </c>
      <c r="EQ3351" t="e">
        <f t="shared" si="190"/>
        <v>#REF!</v>
      </c>
      <c r="ER3351" t="e">
        <f t="shared" si="191"/>
        <v>#REF!</v>
      </c>
    </row>
    <row r="3352" spans="142:148" x14ac:dyDescent="0.25">
      <c r="EL3352">
        <v>3345</v>
      </c>
      <c r="EM3352" t="e">
        <v>#REF!</v>
      </c>
      <c r="EN3352" t="e">
        <v>#REF!</v>
      </c>
      <c r="EP3352" t="e">
        <f t="shared" ref="EP3352:EP3415" si="192">IF(EM3352&gt;EN3352,1,0)</f>
        <v>#REF!</v>
      </c>
      <c r="EQ3352" t="e">
        <f t="shared" ref="EQ3352:EQ3415" si="193">IF(EP3352&gt;0,0,1)</f>
        <v>#REF!</v>
      </c>
      <c r="ER3352" t="e">
        <f t="shared" ref="ER3352:ER3415" si="194">IF(EM3352&gt;EN3352,EM3352-EN3352,EN3352-EM3352)</f>
        <v>#REF!</v>
      </c>
    </row>
    <row r="3353" spans="142:148" x14ac:dyDescent="0.25">
      <c r="EL3353">
        <v>3346</v>
      </c>
      <c r="EM3353" t="e">
        <v>#REF!</v>
      </c>
      <c r="EN3353" t="e">
        <v>#REF!</v>
      </c>
      <c r="EP3353" t="e">
        <f t="shared" si="192"/>
        <v>#REF!</v>
      </c>
      <c r="EQ3353" t="e">
        <f t="shared" si="193"/>
        <v>#REF!</v>
      </c>
      <c r="ER3353" t="e">
        <f t="shared" si="194"/>
        <v>#REF!</v>
      </c>
    </row>
    <row r="3354" spans="142:148" x14ac:dyDescent="0.25">
      <c r="EL3354">
        <v>3347</v>
      </c>
      <c r="EM3354" t="e">
        <v>#REF!</v>
      </c>
      <c r="EN3354" t="e">
        <v>#REF!</v>
      </c>
      <c r="EP3354" t="e">
        <f t="shared" si="192"/>
        <v>#REF!</v>
      </c>
      <c r="EQ3354" t="e">
        <f t="shared" si="193"/>
        <v>#REF!</v>
      </c>
      <c r="ER3354" t="e">
        <f t="shared" si="194"/>
        <v>#REF!</v>
      </c>
    </row>
    <row r="3355" spans="142:148" x14ac:dyDescent="0.25">
      <c r="EL3355">
        <v>3348</v>
      </c>
      <c r="EM3355" t="e">
        <v>#REF!</v>
      </c>
      <c r="EN3355" t="e">
        <v>#REF!</v>
      </c>
      <c r="EP3355" t="e">
        <f t="shared" si="192"/>
        <v>#REF!</v>
      </c>
      <c r="EQ3355" t="e">
        <f t="shared" si="193"/>
        <v>#REF!</v>
      </c>
      <c r="ER3355" t="e">
        <f t="shared" si="194"/>
        <v>#REF!</v>
      </c>
    </row>
    <row r="3356" spans="142:148" x14ac:dyDescent="0.25">
      <c r="EL3356">
        <v>3349</v>
      </c>
      <c r="EM3356" t="e">
        <v>#REF!</v>
      </c>
      <c r="EN3356" t="e">
        <v>#REF!</v>
      </c>
      <c r="EP3356" t="e">
        <f t="shared" si="192"/>
        <v>#REF!</v>
      </c>
      <c r="EQ3356" t="e">
        <f t="shared" si="193"/>
        <v>#REF!</v>
      </c>
      <c r="ER3356" t="e">
        <f t="shared" si="194"/>
        <v>#REF!</v>
      </c>
    </row>
    <row r="3357" spans="142:148" x14ac:dyDescent="0.25">
      <c r="EL3357">
        <v>3350</v>
      </c>
      <c r="EM3357" t="e">
        <v>#REF!</v>
      </c>
      <c r="EN3357" t="e">
        <v>#REF!</v>
      </c>
      <c r="EP3357" t="e">
        <f t="shared" si="192"/>
        <v>#REF!</v>
      </c>
      <c r="EQ3357" t="e">
        <f t="shared" si="193"/>
        <v>#REF!</v>
      </c>
      <c r="ER3357" t="e">
        <f t="shared" si="194"/>
        <v>#REF!</v>
      </c>
    </row>
    <row r="3358" spans="142:148" x14ac:dyDescent="0.25">
      <c r="EL3358">
        <v>3351</v>
      </c>
      <c r="EM3358" t="e">
        <v>#REF!</v>
      </c>
      <c r="EN3358" t="e">
        <v>#REF!</v>
      </c>
      <c r="EP3358" t="e">
        <f t="shared" si="192"/>
        <v>#REF!</v>
      </c>
      <c r="EQ3358" t="e">
        <f t="shared" si="193"/>
        <v>#REF!</v>
      </c>
      <c r="ER3358" t="e">
        <f t="shared" si="194"/>
        <v>#REF!</v>
      </c>
    </row>
    <row r="3359" spans="142:148" x14ac:dyDescent="0.25">
      <c r="EL3359">
        <v>3352</v>
      </c>
      <c r="EM3359" t="e">
        <v>#REF!</v>
      </c>
      <c r="EN3359" t="e">
        <v>#REF!</v>
      </c>
      <c r="EP3359" t="e">
        <f t="shared" si="192"/>
        <v>#REF!</v>
      </c>
      <c r="EQ3359" t="e">
        <f t="shared" si="193"/>
        <v>#REF!</v>
      </c>
      <c r="ER3359" t="e">
        <f t="shared" si="194"/>
        <v>#REF!</v>
      </c>
    </row>
    <row r="3360" spans="142:148" x14ac:dyDescent="0.25">
      <c r="EL3360">
        <v>3353</v>
      </c>
      <c r="EM3360" t="e">
        <v>#REF!</v>
      </c>
      <c r="EN3360" t="e">
        <v>#REF!</v>
      </c>
      <c r="EP3360" t="e">
        <f t="shared" si="192"/>
        <v>#REF!</v>
      </c>
      <c r="EQ3360" t="e">
        <f t="shared" si="193"/>
        <v>#REF!</v>
      </c>
      <c r="ER3360" t="e">
        <f t="shared" si="194"/>
        <v>#REF!</v>
      </c>
    </row>
    <row r="3361" spans="142:148" x14ac:dyDescent="0.25">
      <c r="EL3361">
        <v>3354</v>
      </c>
      <c r="EM3361" t="e">
        <v>#REF!</v>
      </c>
      <c r="EN3361" t="e">
        <v>#REF!</v>
      </c>
      <c r="EP3361" t="e">
        <f t="shared" si="192"/>
        <v>#REF!</v>
      </c>
      <c r="EQ3361" t="e">
        <f t="shared" si="193"/>
        <v>#REF!</v>
      </c>
      <c r="ER3361" t="e">
        <f t="shared" si="194"/>
        <v>#REF!</v>
      </c>
    </row>
    <row r="3362" spans="142:148" x14ac:dyDescent="0.25">
      <c r="EL3362">
        <v>3355</v>
      </c>
      <c r="EM3362" t="e">
        <v>#REF!</v>
      </c>
      <c r="EN3362" t="e">
        <v>#REF!</v>
      </c>
      <c r="EP3362" t="e">
        <f t="shared" si="192"/>
        <v>#REF!</v>
      </c>
      <c r="EQ3362" t="e">
        <f t="shared" si="193"/>
        <v>#REF!</v>
      </c>
      <c r="ER3362" t="e">
        <f t="shared" si="194"/>
        <v>#REF!</v>
      </c>
    </row>
    <row r="3363" spans="142:148" x14ac:dyDescent="0.25">
      <c r="EL3363">
        <v>3356</v>
      </c>
      <c r="EM3363" t="e">
        <v>#REF!</v>
      </c>
      <c r="EN3363" t="e">
        <v>#REF!</v>
      </c>
      <c r="EP3363" t="e">
        <f t="shared" si="192"/>
        <v>#REF!</v>
      </c>
      <c r="EQ3363" t="e">
        <f t="shared" si="193"/>
        <v>#REF!</v>
      </c>
      <c r="ER3363" t="e">
        <f t="shared" si="194"/>
        <v>#REF!</v>
      </c>
    </row>
    <row r="3364" spans="142:148" x14ac:dyDescent="0.25">
      <c r="EL3364">
        <v>3357</v>
      </c>
      <c r="EM3364" t="e">
        <v>#REF!</v>
      </c>
      <c r="EN3364" t="e">
        <v>#REF!</v>
      </c>
      <c r="EP3364" t="e">
        <f t="shared" si="192"/>
        <v>#REF!</v>
      </c>
      <c r="EQ3364" t="e">
        <f t="shared" si="193"/>
        <v>#REF!</v>
      </c>
      <c r="ER3364" t="e">
        <f t="shared" si="194"/>
        <v>#REF!</v>
      </c>
    </row>
    <row r="3365" spans="142:148" x14ac:dyDescent="0.25">
      <c r="EL3365">
        <v>3358</v>
      </c>
      <c r="EM3365" t="e">
        <v>#REF!</v>
      </c>
      <c r="EN3365" t="e">
        <v>#REF!</v>
      </c>
      <c r="EP3365" t="e">
        <f t="shared" si="192"/>
        <v>#REF!</v>
      </c>
      <c r="EQ3365" t="e">
        <f t="shared" si="193"/>
        <v>#REF!</v>
      </c>
      <c r="ER3365" t="e">
        <f t="shared" si="194"/>
        <v>#REF!</v>
      </c>
    </row>
    <row r="3366" spans="142:148" x14ac:dyDescent="0.25">
      <c r="EL3366">
        <v>3359</v>
      </c>
      <c r="EM3366" t="e">
        <v>#REF!</v>
      </c>
      <c r="EN3366" t="e">
        <v>#REF!</v>
      </c>
      <c r="EP3366" t="e">
        <f t="shared" si="192"/>
        <v>#REF!</v>
      </c>
      <c r="EQ3366" t="e">
        <f t="shared" si="193"/>
        <v>#REF!</v>
      </c>
      <c r="ER3366" t="e">
        <f t="shared" si="194"/>
        <v>#REF!</v>
      </c>
    </row>
    <row r="3367" spans="142:148" x14ac:dyDescent="0.25">
      <c r="EL3367">
        <v>3360</v>
      </c>
      <c r="EM3367" t="e">
        <v>#REF!</v>
      </c>
      <c r="EN3367" t="e">
        <v>#REF!</v>
      </c>
      <c r="EP3367" t="e">
        <f t="shared" si="192"/>
        <v>#REF!</v>
      </c>
      <c r="EQ3367" t="e">
        <f t="shared" si="193"/>
        <v>#REF!</v>
      </c>
      <c r="ER3367" t="e">
        <f t="shared" si="194"/>
        <v>#REF!</v>
      </c>
    </row>
    <row r="3368" spans="142:148" x14ac:dyDescent="0.25">
      <c r="EL3368">
        <v>3361</v>
      </c>
      <c r="EM3368" t="e">
        <v>#REF!</v>
      </c>
      <c r="EN3368" t="e">
        <v>#REF!</v>
      </c>
      <c r="EP3368" t="e">
        <f t="shared" si="192"/>
        <v>#REF!</v>
      </c>
      <c r="EQ3368" t="e">
        <f t="shared" si="193"/>
        <v>#REF!</v>
      </c>
      <c r="ER3368" t="e">
        <f t="shared" si="194"/>
        <v>#REF!</v>
      </c>
    </row>
    <row r="3369" spans="142:148" x14ac:dyDescent="0.25">
      <c r="EL3369">
        <v>3362</v>
      </c>
      <c r="EM3369" t="e">
        <v>#REF!</v>
      </c>
      <c r="EN3369" t="e">
        <v>#REF!</v>
      </c>
      <c r="EP3369" t="e">
        <f t="shared" si="192"/>
        <v>#REF!</v>
      </c>
      <c r="EQ3369" t="e">
        <f t="shared" si="193"/>
        <v>#REF!</v>
      </c>
      <c r="ER3369" t="e">
        <f t="shared" si="194"/>
        <v>#REF!</v>
      </c>
    </row>
    <row r="3370" spans="142:148" x14ac:dyDescent="0.25">
      <c r="EL3370">
        <v>3363</v>
      </c>
      <c r="EM3370" t="e">
        <v>#REF!</v>
      </c>
      <c r="EN3370" t="e">
        <v>#REF!</v>
      </c>
      <c r="EP3370" t="e">
        <f t="shared" si="192"/>
        <v>#REF!</v>
      </c>
      <c r="EQ3370" t="e">
        <f t="shared" si="193"/>
        <v>#REF!</v>
      </c>
      <c r="ER3370" t="e">
        <f t="shared" si="194"/>
        <v>#REF!</v>
      </c>
    </row>
    <row r="3371" spans="142:148" x14ac:dyDescent="0.25">
      <c r="EL3371">
        <v>3364</v>
      </c>
      <c r="EM3371" t="e">
        <v>#REF!</v>
      </c>
      <c r="EN3371" t="e">
        <v>#REF!</v>
      </c>
      <c r="EP3371" t="e">
        <f t="shared" si="192"/>
        <v>#REF!</v>
      </c>
      <c r="EQ3371" t="e">
        <f t="shared" si="193"/>
        <v>#REF!</v>
      </c>
      <c r="ER3371" t="e">
        <f t="shared" si="194"/>
        <v>#REF!</v>
      </c>
    </row>
    <row r="3372" spans="142:148" x14ac:dyDescent="0.25">
      <c r="EL3372">
        <v>3365</v>
      </c>
      <c r="EM3372" t="e">
        <v>#REF!</v>
      </c>
      <c r="EN3372" t="e">
        <v>#REF!</v>
      </c>
      <c r="EP3372" t="e">
        <f t="shared" si="192"/>
        <v>#REF!</v>
      </c>
      <c r="EQ3372" t="e">
        <f t="shared" si="193"/>
        <v>#REF!</v>
      </c>
      <c r="ER3372" t="e">
        <f t="shared" si="194"/>
        <v>#REF!</v>
      </c>
    </row>
    <row r="3373" spans="142:148" x14ac:dyDescent="0.25">
      <c r="EL3373">
        <v>3366</v>
      </c>
      <c r="EM3373" t="e">
        <v>#REF!</v>
      </c>
      <c r="EN3373" t="e">
        <v>#REF!</v>
      </c>
      <c r="EP3373" t="e">
        <f t="shared" si="192"/>
        <v>#REF!</v>
      </c>
      <c r="EQ3373" t="e">
        <f t="shared" si="193"/>
        <v>#REF!</v>
      </c>
      <c r="ER3373" t="e">
        <f t="shared" si="194"/>
        <v>#REF!</v>
      </c>
    </row>
    <row r="3374" spans="142:148" x14ac:dyDescent="0.25">
      <c r="EL3374">
        <v>3367</v>
      </c>
      <c r="EM3374" t="e">
        <v>#REF!</v>
      </c>
      <c r="EN3374" t="e">
        <v>#REF!</v>
      </c>
      <c r="EP3374" t="e">
        <f t="shared" si="192"/>
        <v>#REF!</v>
      </c>
      <c r="EQ3374" t="e">
        <f t="shared" si="193"/>
        <v>#REF!</v>
      </c>
      <c r="ER3374" t="e">
        <f t="shared" si="194"/>
        <v>#REF!</v>
      </c>
    </row>
    <row r="3375" spans="142:148" x14ac:dyDescent="0.25">
      <c r="EL3375">
        <v>3368</v>
      </c>
      <c r="EM3375" t="e">
        <v>#REF!</v>
      </c>
      <c r="EN3375" t="e">
        <v>#REF!</v>
      </c>
      <c r="EP3375" t="e">
        <f t="shared" si="192"/>
        <v>#REF!</v>
      </c>
      <c r="EQ3375" t="e">
        <f t="shared" si="193"/>
        <v>#REF!</v>
      </c>
      <c r="ER3375" t="e">
        <f t="shared" si="194"/>
        <v>#REF!</v>
      </c>
    </row>
    <row r="3376" spans="142:148" x14ac:dyDescent="0.25">
      <c r="EL3376">
        <v>3369</v>
      </c>
      <c r="EM3376" t="e">
        <v>#REF!</v>
      </c>
      <c r="EN3376" t="e">
        <v>#REF!</v>
      </c>
      <c r="EP3376" t="e">
        <f t="shared" si="192"/>
        <v>#REF!</v>
      </c>
      <c r="EQ3376" t="e">
        <f t="shared" si="193"/>
        <v>#REF!</v>
      </c>
      <c r="ER3376" t="e">
        <f t="shared" si="194"/>
        <v>#REF!</v>
      </c>
    </row>
    <row r="3377" spans="142:148" x14ac:dyDescent="0.25">
      <c r="EL3377">
        <v>3370</v>
      </c>
      <c r="EM3377" t="e">
        <v>#REF!</v>
      </c>
      <c r="EN3377" t="e">
        <v>#REF!</v>
      </c>
      <c r="EP3377" t="e">
        <f t="shared" si="192"/>
        <v>#REF!</v>
      </c>
      <c r="EQ3377" t="e">
        <f t="shared" si="193"/>
        <v>#REF!</v>
      </c>
      <c r="ER3377" t="e">
        <f t="shared" si="194"/>
        <v>#REF!</v>
      </c>
    </row>
    <row r="3378" spans="142:148" x14ac:dyDescent="0.25">
      <c r="EL3378">
        <v>3371</v>
      </c>
      <c r="EM3378" t="e">
        <v>#REF!</v>
      </c>
      <c r="EN3378" t="e">
        <v>#REF!</v>
      </c>
      <c r="EP3378" t="e">
        <f t="shared" si="192"/>
        <v>#REF!</v>
      </c>
      <c r="EQ3378" t="e">
        <f t="shared" si="193"/>
        <v>#REF!</v>
      </c>
      <c r="ER3378" t="e">
        <f t="shared" si="194"/>
        <v>#REF!</v>
      </c>
    </row>
    <row r="3379" spans="142:148" x14ac:dyDescent="0.25">
      <c r="EL3379">
        <v>3372</v>
      </c>
      <c r="EM3379" t="e">
        <v>#REF!</v>
      </c>
      <c r="EN3379" t="e">
        <v>#REF!</v>
      </c>
      <c r="EP3379" t="e">
        <f t="shared" si="192"/>
        <v>#REF!</v>
      </c>
      <c r="EQ3379" t="e">
        <f t="shared" si="193"/>
        <v>#REF!</v>
      </c>
      <c r="ER3379" t="e">
        <f t="shared" si="194"/>
        <v>#REF!</v>
      </c>
    </row>
    <row r="3380" spans="142:148" x14ac:dyDescent="0.25">
      <c r="EL3380">
        <v>3373</v>
      </c>
      <c r="EM3380" t="e">
        <v>#REF!</v>
      </c>
      <c r="EN3380" t="e">
        <v>#REF!</v>
      </c>
      <c r="EP3380" t="e">
        <f t="shared" si="192"/>
        <v>#REF!</v>
      </c>
      <c r="EQ3380" t="e">
        <f t="shared" si="193"/>
        <v>#REF!</v>
      </c>
      <c r="ER3380" t="e">
        <f t="shared" si="194"/>
        <v>#REF!</v>
      </c>
    </row>
    <row r="3381" spans="142:148" x14ac:dyDescent="0.25">
      <c r="EL3381">
        <v>3374</v>
      </c>
      <c r="EM3381" t="e">
        <v>#REF!</v>
      </c>
      <c r="EN3381" t="e">
        <v>#REF!</v>
      </c>
      <c r="EP3381" t="e">
        <f t="shared" si="192"/>
        <v>#REF!</v>
      </c>
      <c r="EQ3381" t="e">
        <f t="shared" si="193"/>
        <v>#REF!</v>
      </c>
      <c r="ER3381" t="e">
        <f t="shared" si="194"/>
        <v>#REF!</v>
      </c>
    </row>
    <row r="3382" spans="142:148" x14ac:dyDescent="0.25">
      <c r="EL3382">
        <v>3375</v>
      </c>
      <c r="EM3382" t="e">
        <v>#REF!</v>
      </c>
      <c r="EN3382" t="e">
        <v>#REF!</v>
      </c>
      <c r="EP3382" t="e">
        <f t="shared" si="192"/>
        <v>#REF!</v>
      </c>
      <c r="EQ3382" t="e">
        <f t="shared" si="193"/>
        <v>#REF!</v>
      </c>
      <c r="ER3382" t="e">
        <f t="shared" si="194"/>
        <v>#REF!</v>
      </c>
    </row>
    <row r="3383" spans="142:148" x14ac:dyDescent="0.25">
      <c r="EL3383">
        <v>3376</v>
      </c>
      <c r="EM3383" t="e">
        <v>#REF!</v>
      </c>
      <c r="EN3383" t="e">
        <v>#REF!</v>
      </c>
      <c r="EP3383" t="e">
        <f t="shared" si="192"/>
        <v>#REF!</v>
      </c>
      <c r="EQ3383" t="e">
        <f t="shared" si="193"/>
        <v>#REF!</v>
      </c>
      <c r="ER3383" t="e">
        <f t="shared" si="194"/>
        <v>#REF!</v>
      </c>
    </row>
    <row r="3384" spans="142:148" x14ac:dyDescent="0.25">
      <c r="EL3384">
        <v>3377</v>
      </c>
      <c r="EM3384" t="e">
        <v>#REF!</v>
      </c>
      <c r="EN3384" t="e">
        <v>#REF!</v>
      </c>
      <c r="EP3384" t="e">
        <f t="shared" si="192"/>
        <v>#REF!</v>
      </c>
      <c r="EQ3384" t="e">
        <f t="shared" si="193"/>
        <v>#REF!</v>
      </c>
      <c r="ER3384" t="e">
        <f t="shared" si="194"/>
        <v>#REF!</v>
      </c>
    </row>
    <row r="3385" spans="142:148" x14ac:dyDescent="0.25">
      <c r="EL3385">
        <v>3378</v>
      </c>
      <c r="EM3385" t="e">
        <v>#REF!</v>
      </c>
      <c r="EN3385" t="e">
        <v>#REF!</v>
      </c>
      <c r="EP3385" t="e">
        <f t="shared" si="192"/>
        <v>#REF!</v>
      </c>
      <c r="EQ3385" t="e">
        <f t="shared" si="193"/>
        <v>#REF!</v>
      </c>
      <c r="ER3385" t="e">
        <f t="shared" si="194"/>
        <v>#REF!</v>
      </c>
    </row>
    <row r="3386" spans="142:148" x14ac:dyDescent="0.25">
      <c r="EL3386">
        <v>3379</v>
      </c>
      <c r="EM3386" t="e">
        <v>#REF!</v>
      </c>
      <c r="EN3386" t="e">
        <v>#REF!</v>
      </c>
      <c r="EP3386" t="e">
        <f t="shared" si="192"/>
        <v>#REF!</v>
      </c>
      <c r="EQ3386" t="e">
        <f t="shared" si="193"/>
        <v>#REF!</v>
      </c>
      <c r="ER3386" t="e">
        <f t="shared" si="194"/>
        <v>#REF!</v>
      </c>
    </row>
    <row r="3387" spans="142:148" x14ac:dyDescent="0.25">
      <c r="EL3387">
        <v>3380</v>
      </c>
      <c r="EM3387" t="e">
        <v>#REF!</v>
      </c>
      <c r="EN3387" t="e">
        <v>#REF!</v>
      </c>
      <c r="EP3387" t="e">
        <f t="shared" si="192"/>
        <v>#REF!</v>
      </c>
      <c r="EQ3387" t="e">
        <f t="shared" si="193"/>
        <v>#REF!</v>
      </c>
      <c r="ER3387" t="e">
        <f t="shared" si="194"/>
        <v>#REF!</v>
      </c>
    </row>
    <row r="3388" spans="142:148" x14ac:dyDescent="0.25">
      <c r="EL3388">
        <v>3381</v>
      </c>
      <c r="EM3388" t="e">
        <v>#REF!</v>
      </c>
      <c r="EN3388" t="e">
        <v>#REF!</v>
      </c>
      <c r="EP3388" t="e">
        <f t="shared" si="192"/>
        <v>#REF!</v>
      </c>
      <c r="EQ3388" t="e">
        <f t="shared" si="193"/>
        <v>#REF!</v>
      </c>
      <c r="ER3388" t="e">
        <f t="shared" si="194"/>
        <v>#REF!</v>
      </c>
    </row>
    <row r="3389" spans="142:148" x14ac:dyDescent="0.25">
      <c r="EL3389">
        <v>3382</v>
      </c>
      <c r="EM3389" t="e">
        <v>#REF!</v>
      </c>
      <c r="EN3389" t="e">
        <v>#REF!</v>
      </c>
      <c r="EP3389" t="e">
        <f t="shared" si="192"/>
        <v>#REF!</v>
      </c>
      <c r="EQ3389" t="e">
        <f t="shared" si="193"/>
        <v>#REF!</v>
      </c>
      <c r="ER3389" t="e">
        <f t="shared" si="194"/>
        <v>#REF!</v>
      </c>
    </row>
    <row r="3390" spans="142:148" x14ac:dyDescent="0.25">
      <c r="EL3390">
        <v>3383</v>
      </c>
      <c r="EM3390" t="e">
        <v>#REF!</v>
      </c>
      <c r="EN3390" t="e">
        <v>#REF!</v>
      </c>
      <c r="EP3390" t="e">
        <f t="shared" si="192"/>
        <v>#REF!</v>
      </c>
      <c r="EQ3390" t="e">
        <f t="shared" si="193"/>
        <v>#REF!</v>
      </c>
      <c r="ER3390" t="e">
        <f t="shared" si="194"/>
        <v>#REF!</v>
      </c>
    </row>
    <row r="3391" spans="142:148" x14ac:dyDescent="0.25">
      <c r="EL3391">
        <v>3384</v>
      </c>
      <c r="EM3391" t="e">
        <v>#REF!</v>
      </c>
      <c r="EN3391" t="e">
        <v>#REF!</v>
      </c>
      <c r="EP3391" t="e">
        <f t="shared" si="192"/>
        <v>#REF!</v>
      </c>
      <c r="EQ3391" t="e">
        <f t="shared" si="193"/>
        <v>#REF!</v>
      </c>
      <c r="ER3391" t="e">
        <f t="shared" si="194"/>
        <v>#REF!</v>
      </c>
    </row>
    <row r="3392" spans="142:148" x14ac:dyDescent="0.25">
      <c r="EL3392">
        <v>3385</v>
      </c>
      <c r="EM3392" t="e">
        <v>#REF!</v>
      </c>
      <c r="EN3392" t="e">
        <v>#REF!</v>
      </c>
      <c r="EP3392" t="e">
        <f t="shared" si="192"/>
        <v>#REF!</v>
      </c>
      <c r="EQ3392" t="e">
        <f t="shared" si="193"/>
        <v>#REF!</v>
      </c>
      <c r="ER3392" t="e">
        <f t="shared" si="194"/>
        <v>#REF!</v>
      </c>
    </row>
    <row r="3393" spans="142:148" x14ac:dyDescent="0.25">
      <c r="EL3393">
        <v>3386</v>
      </c>
      <c r="EM3393" t="e">
        <v>#REF!</v>
      </c>
      <c r="EN3393" t="e">
        <v>#REF!</v>
      </c>
      <c r="EP3393" t="e">
        <f t="shared" si="192"/>
        <v>#REF!</v>
      </c>
      <c r="EQ3393" t="e">
        <f t="shared" si="193"/>
        <v>#REF!</v>
      </c>
      <c r="ER3393" t="e">
        <f t="shared" si="194"/>
        <v>#REF!</v>
      </c>
    </row>
    <row r="3394" spans="142:148" x14ac:dyDescent="0.25">
      <c r="EL3394">
        <v>3387</v>
      </c>
      <c r="EM3394" t="e">
        <v>#REF!</v>
      </c>
      <c r="EN3394" t="e">
        <v>#REF!</v>
      </c>
      <c r="EP3394" t="e">
        <f t="shared" si="192"/>
        <v>#REF!</v>
      </c>
      <c r="EQ3394" t="e">
        <f t="shared" si="193"/>
        <v>#REF!</v>
      </c>
      <c r="ER3394" t="e">
        <f t="shared" si="194"/>
        <v>#REF!</v>
      </c>
    </row>
    <row r="3395" spans="142:148" x14ac:dyDescent="0.25">
      <c r="EL3395">
        <v>3388</v>
      </c>
      <c r="EM3395" t="e">
        <v>#REF!</v>
      </c>
      <c r="EN3395" t="e">
        <v>#REF!</v>
      </c>
      <c r="EP3395" t="e">
        <f t="shared" si="192"/>
        <v>#REF!</v>
      </c>
      <c r="EQ3395" t="e">
        <f t="shared" si="193"/>
        <v>#REF!</v>
      </c>
      <c r="ER3395" t="e">
        <f t="shared" si="194"/>
        <v>#REF!</v>
      </c>
    </row>
    <row r="3396" spans="142:148" x14ac:dyDescent="0.25">
      <c r="EL3396">
        <v>3389</v>
      </c>
      <c r="EM3396" t="e">
        <v>#REF!</v>
      </c>
      <c r="EN3396" t="e">
        <v>#REF!</v>
      </c>
      <c r="EP3396" t="e">
        <f t="shared" si="192"/>
        <v>#REF!</v>
      </c>
      <c r="EQ3396" t="e">
        <f t="shared" si="193"/>
        <v>#REF!</v>
      </c>
      <c r="ER3396" t="e">
        <f t="shared" si="194"/>
        <v>#REF!</v>
      </c>
    </row>
    <row r="3397" spans="142:148" x14ac:dyDescent="0.25">
      <c r="EL3397">
        <v>3390</v>
      </c>
      <c r="EM3397" t="e">
        <v>#REF!</v>
      </c>
      <c r="EN3397" t="e">
        <v>#REF!</v>
      </c>
      <c r="EP3397" t="e">
        <f t="shared" si="192"/>
        <v>#REF!</v>
      </c>
      <c r="EQ3397" t="e">
        <f t="shared" si="193"/>
        <v>#REF!</v>
      </c>
      <c r="ER3397" t="e">
        <f t="shared" si="194"/>
        <v>#REF!</v>
      </c>
    </row>
    <row r="3398" spans="142:148" x14ac:dyDescent="0.25">
      <c r="EL3398">
        <v>3391</v>
      </c>
      <c r="EM3398" t="e">
        <v>#REF!</v>
      </c>
      <c r="EN3398" t="e">
        <v>#REF!</v>
      </c>
      <c r="EP3398" t="e">
        <f t="shared" si="192"/>
        <v>#REF!</v>
      </c>
      <c r="EQ3398" t="e">
        <f t="shared" si="193"/>
        <v>#REF!</v>
      </c>
      <c r="ER3398" t="e">
        <f t="shared" si="194"/>
        <v>#REF!</v>
      </c>
    </row>
    <row r="3399" spans="142:148" x14ac:dyDescent="0.25">
      <c r="EL3399">
        <v>3392</v>
      </c>
      <c r="EM3399" t="e">
        <v>#REF!</v>
      </c>
      <c r="EN3399" t="e">
        <v>#REF!</v>
      </c>
      <c r="EP3399" t="e">
        <f t="shared" si="192"/>
        <v>#REF!</v>
      </c>
      <c r="EQ3399" t="e">
        <f t="shared" si="193"/>
        <v>#REF!</v>
      </c>
      <c r="ER3399" t="e">
        <f t="shared" si="194"/>
        <v>#REF!</v>
      </c>
    </row>
    <row r="3400" spans="142:148" x14ac:dyDescent="0.25">
      <c r="EL3400">
        <v>3393</v>
      </c>
      <c r="EM3400" t="e">
        <v>#REF!</v>
      </c>
      <c r="EN3400" t="e">
        <v>#REF!</v>
      </c>
      <c r="EP3400" t="e">
        <f t="shared" si="192"/>
        <v>#REF!</v>
      </c>
      <c r="EQ3400" t="e">
        <f t="shared" si="193"/>
        <v>#REF!</v>
      </c>
      <c r="ER3400" t="e">
        <f t="shared" si="194"/>
        <v>#REF!</v>
      </c>
    </row>
    <row r="3401" spans="142:148" x14ac:dyDescent="0.25">
      <c r="EL3401">
        <v>3394</v>
      </c>
      <c r="EM3401" t="e">
        <v>#REF!</v>
      </c>
      <c r="EN3401" t="e">
        <v>#REF!</v>
      </c>
      <c r="EP3401" t="e">
        <f t="shared" si="192"/>
        <v>#REF!</v>
      </c>
      <c r="EQ3401" t="e">
        <f t="shared" si="193"/>
        <v>#REF!</v>
      </c>
      <c r="ER3401" t="e">
        <f t="shared" si="194"/>
        <v>#REF!</v>
      </c>
    </row>
    <row r="3402" spans="142:148" x14ac:dyDescent="0.25">
      <c r="EL3402">
        <v>3395</v>
      </c>
      <c r="EM3402" t="e">
        <v>#REF!</v>
      </c>
      <c r="EN3402" t="e">
        <v>#REF!</v>
      </c>
      <c r="EP3402" t="e">
        <f t="shared" si="192"/>
        <v>#REF!</v>
      </c>
      <c r="EQ3402" t="e">
        <f t="shared" si="193"/>
        <v>#REF!</v>
      </c>
      <c r="ER3402" t="e">
        <f t="shared" si="194"/>
        <v>#REF!</v>
      </c>
    </row>
    <row r="3403" spans="142:148" x14ac:dyDescent="0.25">
      <c r="EL3403">
        <v>3396</v>
      </c>
      <c r="EM3403" t="e">
        <v>#REF!</v>
      </c>
      <c r="EN3403" t="e">
        <v>#REF!</v>
      </c>
      <c r="EP3403" t="e">
        <f t="shared" si="192"/>
        <v>#REF!</v>
      </c>
      <c r="EQ3403" t="e">
        <f t="shared" si="193"/>
        <v>#REF!</v>
      </c>
      <c r="ER3403" t="e">
        <f t="shared" si="194"/>
        <v>#REF!</v>
      </c>
    </row>
    <row r="3404" spans="142:148" x14ac:dyDescent="0.25">
      <c r="EL3404">
        <v>3397</v>
      </c>
      <c r="EM3404" t="e">
        <v>#REF!</v>
      </c>
      <c r="EN3404" t="e">
        <v>#REF!</v>
      </c>
      <c r="EP3404" t="e">
        <f t="shared" si="192"/>
        <v>#REF!</v>
      </c>
      <c r="EQ3404" t="e">
        <f t="shared" si="193"/>
        <v>#REF!</v>
      </c>
      <c r="ER3404" t="e">
        <f t="shared" si="194"/>
        <v>#REF!</v>
      </c>
    </row>
    <row r="3405" spans="142:148" x14ac:dyDescent="0.25">
      <c r="EL3405">
        <v>3398</v>
      </c>
      <c r="EM3405" t="e">
        <v>#REF!</v>
      </c>
      <c r="EN3405" t="e">
        <v>#REF!</v>
      </c>
      <c r="EP3405" t="e">
        <f t="shared" si="192"/>
        <v>#REF!</v>
      </c>
      <c r="EQ3405" t="e">
        <f t="shared" si="193"/>
        <v>#REF!</v>
      </c>
      <c r="ER3405" t="e">
        <f t="shared" si="194"/>
        <v>#REF!</v>
      </c>
    </row>
    <row r="3406" spans="142:148" x14ac:dyDescent="0.25">
      <c r="EL3406">
        <v>3399</v>
      </c>
      <c r="EM3406" t="e">
        <v>#REF!</v>
      </c>
      <c r="EN3406" t="e">
        <v>#REF!</v>
      </c>
      <c r="EP3406" t="e">
        <f t="shared" si="192"/>
        <v>#REF!</v>
      </c>
      <c r="EQ3406" t="e">
        <f t="shared" si="193"/>
        <v>#REF!</v>
      </c>
      <c r="ER3406" t="e">
        <f t="shared" si="194"/>
        <v>#REF!</v>
      </c>
    </row>
    <row r="3407" spans="142:148" x14ac:dyDescent="0.25">
      <c r="EL3407">
        <v>3400</v>
      </c>
      <c r="EM3407" t="e">
        <v>#REF!</v>
      </c>
      <c r="EN3407" t="e">
        <v>#REF!</v>
      </c>
      <c r="EP3407" t="e">
        <f t="shared" si="192"/>
        <v>#REF!</v>
      </c>
      <c r="EQ3407" t="e">
        <f t="shared" si="193"/>
        <v>#REF!</v>
      </c>
      <c r="ER3407" t="e">
        <f t="shared" si="194"/>
        <v>#REF!</v>
      </c>
    </row>
    <row r="3408" spans="142:148" x14ac:dyDescent="0.25">
      <c r="EL3408">
        <v>3401</v>
      </c>
      <c r="EM3408" t="e">
        <v>#REF!</v>
      </c>
      <c r="EN3408" t="e">
        <v>#REF!</v>
      </c>
      <c r="EP3408" t="e">
        <f t="shared" si="192"/>
        <v>#REF!</v>
      </c>
      <c r="EQ3408" t="e">
        <f t="shared" si="193"/>
        <v>#REF!</v>
      </c>
      <c r="ER3408" t="e">
        <f t="shared" si="194"/>
        <v>#REF!</v>
      </c>
    </row>
    <row r="3409" spans="142:148" x14ac:dyDescent="0.25">
      <c r="EL3409">
        <v>3402</v>
      </c>
      <c r="EM3409" t="e">
        <v>#REF!</v>
      </c>
      <c r="EN3409" t="e">
        <v>#REF!</v>
      </c>
      <c r="EP3409" t="e">
        <f t="shared" si="192"/>
        <v>#REF!</v>
      </c>
      <c r="EQ3409" t="e">
        <f t="shared" si="193"/>
        <v>#REF!</v>
      </c>
      <c r="ER3409" t="e">
        <f t="shared" si="194"/>
        <v>#REF!</v>
      </c>
    </row>
    <row r="3410" spans="142:148" x14ac:dyDescent="0.25">
      <c r="EL3410">
        <v>3403</v>
      </c>
      <c r="EM3410" t="e">
        <v>#REF!</v>
      </c>
      <c r="EN3410" t="e">
        <v>#REF!</v>
      </c>
      <c r="EP3410" t="e">
        <f t="shared" si="192"/>
        <v>#REF!</v>
      </c>
      <c r="EQ3410" t="e">
        <f t="shared" si="193"/>
        <v>#REF!</v>
      </c>
      <c r="ER3410" t="e">
        <f t="shared" si="194"/>
        <v>#REF!</v>
      </c>
    </row>
    <row r="3411" spans="142:148" x14ac:dyDescent="0.25">
      <c r="EL3411">
        <v>3404</v>
      </c>
      <c r="EM3411" t="e">
        <v>#REF!</v>
      </c>
      <c r="EN3411" t="e">
        <v>#REF!</v>
      </c>
      <c r="EP3411" t="e">
        <f t="shared" si="192"/>
        <v>#REF!</v>
      </c>
      <c r="EQ3411" t="e">
        <f t="shared" si="193"/>
        <v>#REF!</v>
      </c>
      <c r="ER3411" t="e">
        <f t="shared" si="194"/>
        <v>#REF!</v>
      </c>
    </row>
    <row r="3412" spans="142:148" x14ac:dyDescent="0.25">
      <c r="EL3412">
        <v>3405</v>
      </c>
      <c r="EM3412" t="e">
        <v>#REF!</v>
      </c>
      <c r="EN3412" t="e">
        <v>#REF!</v>
      </c>
      <c r="EP3412" t="e">
        <f t="shared" si="192"/>
        <v>#REF!</v>
      </c>
      <c r="EQ3412" t="e">
        <f t="shared" si="193"/>
        <v>#REF!</v>
      </c>
      <c r="ER3412" t="e">
        <f t="shared" si="194"/>
        <v>#REF!</v>
      </c>
    </row>
    <row r="3413" spans="142:148" x14ac:dyDescent="0.25">
      <c r="EL3413">
        <v>3406</v>
      </c>
      <c r="EM3413" t="e">
        <v>#REF!</v>
      </c>
      <c r="EN3413" t="e">
        <v>#REF!</v>
      </c>
      <c r="EP3413" t="e">
        <f t="shared" si="192"/>
        <v>#REF!</v>
      </c>
      <c r="EQ3413" t="e">
        <f t="shared" si="193"/>
        <v>#REF!</v>
      </c>
      <c r="ER3413" t="e">
        <f t="shared" si="194"/>
        <v>#REF!</v>
      </c>
    </row>
    <row r="3414" spans="142:148" x14ac:dyDescent="0.25">
      <c r="EL3414">
        <v>3407</v>
      </c>
      <c r="EM3414" t="e">
        <v>#REF!</v>
      </c>
      <c r="EN3414" t="e">
        <v>#REF!</v>
      </c>
      <c r="EP3414" t="e">
        <f t="shared" si="192"/>
        <v>#REF!</v>
      </c>
      <c r="EQ3414" t="e">
        <f t="shared" si="193"/>
        <v>#REF!</v>
      </c>
      <c r="ER3414" t="e">
        <f t="shared" si="194"/>
        <v>#REF!</v>
      </c>
    </row>
    <row r="3415" spans="142:148" x14ac:dyDescent="0.25">
      <c r="EL3415">
        <v>3408</v>
      </c>
      <c r="EM3415" t="e">
        <v>#REF!</v>
      </c>
      <c r="EN3415" t="e">
        <v>#REF!</v>
      </c>
      <c r="EP3415" t="e">
        <f t="shared" si="192"/>
        <v>#REF!</v>
      </c>
      <c r="EQ3415" t="e">
        <f t="shared" si="193"/>
        <v>#REF!</v>
      </c>
      <c r="ER3415" t="e">
        <f t="shared" si="194"/>
        <v>#REF!</v>
      </c>
    </row>
    <row r="3416" spans="142:148" x14ac:dyDescent="0.25">
      <c r="EL3416">
        <v>3409</v>
      </c>
      <c r="EM3416" t="e">
        <v>#REF!</v>
      </c>
      <c r="EN3416" t="e">
        <v>#REF!</v>
      </c>
      <c r="EP3416" t="e">
        <f t="shared" ref="EP3416:EP3479" si="195">IF(EM3416&gt;EN3416,1,0)</f>
        <v>#REF!</v>
      </c>
      <c r="EQ3416" t="e">
        <f t="shared" ref="EQ3416:EQ3479" si="196">IF(EP3416&gt;0,0,1)</f>
        <v>#REF!</v>
      </c>
      <c r="ER3416" t="e">
        <f t="shared" ref="ER3416:ER3479" si="197">IF(EM3416&gt;EN3416,EM3416-EN3416,EN3416-EM3416)</f>
        <v>#REF!</v>
      </c>
    </row>
    <row r="3417" spans="142:148" x14ac:dyDescent="0.25">
      <c r="EL3417">
        <v>3410</v>
      </c>
      <c r="EM3417" t="e">
        <v>#REF!</v>
      </c>
      <c r="EN3417" t="e">
        <v>#REF!</v>
      </c>
      <c r="EP3417" t="e">
        <f t="shared" si="195"/>
        <v>#REF!</v>
      </c>
      <c r="EQ3417" t="e">
        <f t="shared" si="196"/>
        <v>#REF!</v>
      </c>
      <c r="ER3417" t="e">
        <f t="shared" si="197"/>
        <v>#REF!</v>
      </c>
    </row>
    <row r="3418" spans="142:148" x14ac:dyDescent="0.25">
      <c r="EL3418">
        <v>3411</v>
      </c>
      <c r="EM3418" t="e">
        <v>#REF!</v>
      </c>
      <c r="EN3418" t="e">
        <v>#REF!</v>
      </c>
      <c r="EP3418" t="e">
        <f t="shared" si="195"/>
        <v>#REF!</v>
      </c>
      <c r="EQ3418" t="e">
        <f t="shared" si="196"/>
        <v>#REF!</v>
      </c>
      <c r="ER3418" t="e">
        <f t="shared" si="197"/>
        <v>#REF!</v>
      </c>
    </row>
    <row r="3419" spans="142:148" x14ac:dyDescent="0.25">
      <c r="EL3419">
        <v>3412</v>
      </c>
      <c r="EM3419" t="e">
        <v>#REF!</v>
      </c>
      <c r="EN3419" t="e">
        <v>#REF!</v>
      </c>
      <c r="EP3419" t="e">
        <f t="shared" si="195"/>
        <v>#REF!</v>
      </c>
      <c r="EQ3419" t="e">
        <f t="shared" si="196"/>
        <v>#REF!</v>
      </c>
      <c r="ER3419" t="e">
        <f t="shared" si="197"/>
        <v>#REF!</v>
      </c>
    </row>
    <row r="3420" spans="142:148" x14ac:dyDescent="0.25">
      <c r="EL3420">
        <v>3413</v>
      </c>
      <c r="EM3420" t="e">
        <v>#REF!</v>
      </c>
      <c r="EN3420" t="e">
        <v>#REF!</v>
      </c>
      <c r="EP3420" t="e">
        <f t="shared" si="195"/>
        <v>#REF!</v>
      </c>
      <c r="EQ3420" t="e">
        <f t="shared" si="196"/>
        <v>#REF!</v>
      </c>
      <c r="ER3420" t="e">
        <f t="shared" si="197"/>
        <v>#REF!</v>
      </c>
    </row>
    <row r="3421" spans="142:148" x14ac:dyDescent="0.25">
      <c r="EL3421">
        <v>3414</v>
      </c>
      <c r="EM3421" t="e">
        <v>#REF!</v>
      </c>
      <c r="EN3421" t="e">
        <v>#REF!</v>
      </c>
      <c r="EP3421" t="e">
        <f t="shared" si="195"/>
        <v>#REF!</v>
      </c>
      <c r="EQ3421" t="e">
        <f t="shared" si="196"/>
        <v>#REF!</v>
      </c>
      <c r="ER3421" t="e">
        <f t="shared" si="197"/>
        <v>#REF!</v>
      </c>
    </row>
    <row r="3422" spans="142:148" x14ac:dyDescent="0.25">
      <c r="EL3422">
        <v>3415</v>
      </c>
      <c r="EM3422" t="e">
        <v>#REF!</v>
      </c>
      <c r="EN3422" t="e">
        <v>#REF!</v>
      </c>
      <c r="EP3422" t="e">
        <f t="shared" si="195"/>
        <v>#REF!</v>
      </c>
      <c r="EQ3422" t="e">
        <f t="shared" si="196"/>
        <v>#REF!</v>
      </c>
      <c r="ER3422" t="e">
        <f t="shared" si="197"/>
        <v>#REF!</v>
      </c>
    </row>
    <row r="3423" spans="142:148" x14ac:dyDescent="0.25">
      <c r="EL3423">
        <v>3416</v>
      </c>
      <c r="EM3423" t="e">
        <v>#REF!</v>
      </c>
      <c r="EN3423" t="e">
        <v>#REF!</v>
      </c>
      <c r="EP3423" t="e">
        <f t="shared" si="195"/>
        <v>#REF!</v>
      </c>
      <c r="EQ3423" t="e">
        <f t="shared" si="196"/>
        <v>#REF!</v>
      </c>
      <c r="ER3423" t="e">
        <f t="shared" si="197"/>
        <v>#REF!</v>
      </c>
    </row>
    <row r="3424" spans="142:148" x14ac:dyDescent="0.25">
      <c r="EL3424">
        <v>3417</v>
      </c>
      <c r="EM3424" t="e">
        <v>#REF!</v>
      </c>
      <c r="EN3424" t="e">
        <v>#REF!</v>
      </c>
      <c r="EP3424" t="e">
        <f t="shared" si="195"/>
        <v>#REF!</v>
      </c>
      <c r="EQ3424" t="e">
        <f t="shared" si="196"/>
        <v>#REF!</v>
      </c>
      <c r="ER3424" t="e">
        <f t="shared" si="197"/>
        <v>#REF!</v>
      </c>
    </row>
    <row r="3425" spans="142:148" x14ac:dyDescent="0.25">
      <c r="EL3425">
        <v>3418</v>
      </c>
      <c r="EM3425" t="e">
        <v>#REF!</v>
      </c>
      <c r="EN3425" t="e">
        <v>#REF!</v>
      </c>
      <c r="EP3425" t="e">
        <f t="shared" si="195"/>
        <v>#REF!</v>
      </c>
      <c r="EQ3425" t="e">
        <f t="shared" si="196"/>
        <v>#REF!</v>
      </c>
      <c r="ER3425" t="e">
        <f t="shared" si="197"/>
        <v>#REF!</v>
      </c>
    </row>
    <row r="3426" spans="142:148" x14ac:dyDescent="0.25">
      <c r="EL3426">
        <v>3419</v>
      </c>
      <c r="EM3426" t="e">
        <v>#REF!</v>
      </c>
      <c r="EN3426" t="e">
        <v>#REF!</v>
      </c>
      <c r="EP3426" t="e">
        <f t="shared" si="195"/>
        <v>#REF!</v>
      </c>
      <c r="EQ3426" t="e">
        <f t="shared" si="196"/>
        <v>#REF!</v>
      </c>
      <c r="ER3426" t="e">
        <f t="shared" si="197"/>
        <v>#REF!</v>
      </c>
    </row>
    <row r="3427" spans="142:148" x14ac:dyDescent="0.25">
      <c r="EL3427">
        <v>3420</v>
      </c>
      <c r="EM3427" t="e">
        <v>#REF!</v>
      </c>
      <c r="EN3427" t="e">
        <v>#REF!</v>
      </c>
      <c r="EP3427" t="e">
        <f t="shared" si="195"/>
        <v>#REF!</v>
      </c>
      <c r="EQ3427" t="e">
        <f t="shared" si="196"/>
        <v>#REF!</v>
      </c>
      <c r="ER3427" t="e">
        <f t="shared" si="197"/>
        <v>#REF!</v>
      </c>
    </row>
    <row r="3428" spans="142:148" x14ac:dyDescent="0.25">
      <c r="EL3428">
        <v>3421</v>
      </c>
      <c r="EM3428" t="e">
        <v>#REF!</v>
      </c>
      <c r="EN3428" t="e">
        <v>#REF!</v>
      </c>
      <c r="EP3428" t="e">
        <f t="shared" si="195"/>
        <v>#REF!</v>
      </c>
      <c r="EQ3428" t="e">
        <f t="shared" si="196"/>
        <v>#REF!</v>
      </c>
      <c r="ER3428" t="e">
        <f t="shared" si="197"/>
        <v>#REF!</v>
      </c>
    </row>
    <row r="3429" spans="142:148" x14ac:dyDescent="0.25">
      <c r="EL3429">
        <v>3422</v>
      </c>
      <c r="EM3429" t="e">
        <v>#REF!</v>
      </c>
      <c r="EN3429" t="e">
        <v>#REF!</v>
      </c>
      <c r="EP3429" t="e">
        <f t="shared" si="195"/>
        <v>#REF!</v>
      </c>
      <c r="EQ3429" t="e">
        <f t="shared" si="196"/>
        <v>#REF!</v>
      </c>
      <c r="ER3429" t="e">
        <f t="shared" si="197"/>
        <v>#REF!</v>
      </c>
    </row>
    <row r="3430" spans="142:148" x14ac:dyDescent="0.25">
      <c r="EL3430">
        <v>3423</v>
      </c>
      <c r="EM3430" t="e">
        <v>#REF!</v>
      </c>
      <c r="EN3430" t="e">
        <v>#REF!</v>
      </c>
      <c r="EP3430" t="e">
        <f t="shared" si="195"/>
        <v>#REF!</v>
      </c>
      <c r="EQ3430" t="e">
        <f t="shared" si="196"/>
        <v>#REF!</v>
      </c>
      <c r="ER3430" t="e">
        <f t="shared" si="197"/>
        <v>#REF!</v>
      </c>
    </row>
    <row r="3431" spans="142:148" x14ac:dyDescent="0.25">
      <c r="EL3431">
        <v>3424</v>
      </c>
      <c r="EM3431" t="e">
        <v>#REF!</v>
      </c>
      <c r="EN3431" t="e">
        <v>#REF!</v>
      </c>
      <c r="EP3431" t="e">
        <f t="shared" si="195"/>
        <v>#REF!</v>
      </c>
      <c r="EQ3431" t="e">
        <f t="shared" si="196"/>
        <v>#REF!</v>
      </c>
      <c r="ER3431" t="e">
        <f t="shared" si="197"/>
        <v>#REF!</v>
      </c>
    </row>
    <row r="3432" spans="142:148" x14ac:dyDescent="0.25">
      <c r="EL3432">
        <v>3425</v>
      </c>
      <c r="EM3432" t="e">
        <v>#REF!</v>
      </c>
      <c r="EN3432" t="e">
        <v>#REF!</v>
      </c>
      <c r="EP3432" t="e">
        <f t="shared" si="195"/>
        <v>#REF!</v>
      </c>
      <c r="EQ3432" t="e">
        <f t="shared" si="196"/>
        <v>#REF!</v>
      </c>
      <c r="ER3432" t="e">
        <f t="shared" si="197"/>
        <v>#REF!</v>
      </c>
    </row>
    <row r="3433" spans="142:148" x14ac:dyDescent="0.25">
      <c r="EL3433">
        <v>3426</v>
      </c>
      <c r="EM3433" t="e">
        <v>#REF!</v>
      </c>
      <c r="EN3433" t="e">
        <v>#REF!</v>
      </c>
      <c r="EP3433" t="e">
        <f t="shared" si="195"/>
        <v>#REF!</v>
      </c>
      <c r="EQ3433" t="e">
        <f t="shared" si="196"/>
        <v>#REF!</v>
      </c>
      <c r="ER3433" t="e">
        <f t="shared" si="197"/>
        <v>#REF!</v>
      </c>
    </row>
    <row r="3434" spans="142:148" x14ac:dyDescent="0.25">
      <c r="EL3434">
        <v>3427</v>
      </c>
      <c r="EM3434" t="e">
        <v>#REF!</v>
      </c>
      <c r="EN3434" t="e">
        <v>#REF!</v>
      </c>
      <c r="EP3434" t="e">
        <f t="shared" si="195"/>
        <v>#REF!</v>
      </c>
      <c r="EQ3434" t="e">
        <f t="shared" si="196"/>
        <v>#REF!</v>
      </c>
      <c r="ER3434" t="e">
        <f t="shared" si="197"/>
        <v>#REF!</v>
      </c>
    </row>
    <row r="3435" spans="142:148" x14ac:dyDescent="0.25">
      <c r="EL3435">
        <v>3428</v>
      </c>
      <c r="EM3435" t="e">
        <v>#REF!</v>
      </c>
      <c r="EN3435" t="e">
        <v>#REF!</v>
      </c>
      <c r="EP3435" t="e">
        <f t="shared" si="195"/>
        <v>#REF!</v>
      </c>
      <c r="EQ3435" t="e">
        <f t="shared" si="196"/>
        <v>#REF!</v>
      </c>
      <c r="ER3435" t="e">
        <f t="shared" si="197"/>
        <v>#REF!</v>
      </c>
    </row>
    <row r="3436" spans="142:148" x14ac:dyDescent="0.25">
      <c r="EL3436">
        <v>3429</v>
      </c>
      <c r="EM3436" t="e">
        <v>#REF!</v>
      </c>
      <c r="EN3436" t="e">
        <v>#REF!</v>
      </c>
      <c r="EP3436" t="e">
        <f t="shared" si="195"/>
        <v>#REF!</v>
      </c>
      <c r="EQ3436" t="e">
        <f t="shared" si="196"/>
        <v>#REF!</v>
      </c>
      <c r="ER3436" t="e">
        <f t="shared" si="197"/>
        <v>#REF!</v>
      </c>
    </row>
    <row r="3437" spans="142:148" x14ac:dyDescent="0.25">
      <c r="EL3437">
        <v>3430</v>
      </c>
      <c r="EM3437" t="e">
        <v>#REF!</v>
      </c>
      <c r="EN3437" t="e">
        <v>#REF!</v>
      </c>
      <c r="EP3437" t="e">
        <f t="shared" si="195"/>
        <v>#REF!</v>
      </c>
      <c r="EQ3437" t="e">
        <f t="shared" si="196"/>
        <v>#REF!</v>
      </c>
      <c r="ER3437" t="e">
        <f t="shared" si="197"/>
        <v>#REF!</v>
      </c>
    </row>
    <row r="3438" spans="142:148" x14ac:dyDescent="0.25">
      <c r="EL3438">
        <v>3431</v>
      </c>
      <c r="EM3438" t="e">
        <v>#REF!</v>
      </c>
      <c r="EN3438" t="e">
        <v>#REF!</v>
      </c>
      <c r="EP3438" t="e">
        <f t="shared" si="195"/>
        <v>#REF!</v>
      </c>
      <c r="EQ3438" t="e">
        <f t="shared" si="196"/>
        <v>#REF!</v>
      </c>
      <c r="ER3438" t="e">
        <f t="shared" si="197"/>
        <v>#REF!</v>
      </c>
    </row>
    <row r="3439" spans="142:148" x14ac:dyDescent="0.25">
      <c r="EL3439">
        <v>3432</v>
      </c>
      <c r="EM3439" t="e">
        <v>#REF!</v>
      </c>
      <c r="EN3439" t="e">
        <v>#REF!</v>
      </c>
      <c r="EP3439" t="e">
        <f t="shared" si="195"/>
        <v>#REF!</v>
      </c>
      <c r="EQ3439" t="e">
        <f t="shared" si="196"/>
        <v>#REF!</v>
      </c>
      <c r="ER3439" t="e">
        <f t="shared" si="197"/>
        <v>#REF!</v>
      </c>
    </row>
    <row r="3440" spans="142:148" x14ac:dyDescent="0.25">
      <c r="EL3440">
        <v>3433</v>
      </c>
      <c r="EM3440" t="e">
        <v>#REF!</v>
      </c>
      <c r="EN3440" t="e">
        <v>#REF!</v>
      </c>
      <c r="EP3440" t="e">
        <f t="shared" si="195"/>
        <v>#REF!</v>
      </c>
      <c r="EQ3440" t="e">
        <f t="shared" si="196"/>
        <v>#REF!</v>
      </c>
      <c r="ER3440" t="e">
        <f t="shared" si="197"/>
        <v>#REF!</v>
      </c>
    </row>
    <row r="3441" spans="142:148" x14ac:dyDescent="0.25">
      <c r="EL3441">
        <v>3434</v>
      </c>
      <c r="EM3441" t="e">
        <v>#REF!</v>
      </c>
      <c r="EN3441" t="e">
        <v>#REF!</v>
      </c>
      <c r="EP3441" t="e">
        <f t="shared" si="195"/>
        <v>#REF!</v>
      </c>
      <c r="EQ3441" t="e">
        <f t="shared" si="196"/>
        <v>#REF!</v>
      </c>
      <c r="ER3441" t="e">
        <f t="shared" si="197"/>
        <v>#REF!</v>
      </c>
    </row>
    <row r="3442" spans="142:148" x14ac:dyDescent="0.25">
      <c r="EL3442">
        <v>3435</v>
      </c>
      <c r="EM3442" t="e">
        <v>#REF!</v>
      </c>
      <c r="EN3442" t="e">
        <v>#REF!</v>
      </c>
      <c r="EP3442" t="e">
        <f t="shared" si="195"/>
        <v>#REF!</v>
      </c>
      <c r="EQ3442" t="e">
        <f t="shared" si="196"/>
        <v>#REF!</v>
      </c>
      <c r="ER3442" t="e">
        <f t="shared" si="197"/>
        <v>#REF!</v>
      </c>
    </row>
    <row r="3443" spans="142:148" x14ac:dyDescent="0.25">
      <c r="EL3443">
        <v>3436</v>
      </c>
      <c r="EM3443" t="e">
        <v>#REF!</v>
      </c>
      <c r="EN3443" t="e">
        <v>#REF!</v>
      </c>
      <c r="EP3443" t="e">
        <f t="shared" si="195"/>
        <v>#REF!</v>
      </c>
      <c r="EQ3443" t="e">
        <f t="shared" si="196"/>
        <v>#REF!</v>
      </c>
      <c r="ER3443" t="e">
        <f t="shared" si="197"/>
        <v>#REF!</v>
      </c>
    </row>
    <row r="3444" spans="142:148" x14ac:dyDescent="0.25">
      <c r="EL3444">
        <v>3437</v>
      </c>
      <c r="EM3444" t="e">
        <v>#REF!</v>
      </c>
      <c r="EN3444" t="e">
        <v>#REF!</v>
      </c>
      <c r="EP3444" t="e">
        <f t="shared" si="195"/>
        <v>#REF!</v>
      </c>
      <c r="EQ3444" t="e">
        <f t="shared" si="196"/>
        <v>#REF!</v>
      </c>
      <c r="ER3444" t="e">
        <f t="shared" si="197"/>
        <v>#REF!</v>
      </c>
    </row>
    <row r="3445" spans="142:148" x14ac:dyDescent="0.25">
      <c r="EL3445">
        <v>3438</v>
      </c>
      <c r="EM3445" t="e">
        <v>#REF!</v>
      </c>
      <c r="EN3445" t="e">
        <v>#REF!</v>
      </c>
      <c r="EP3445" t="e">
        <f t="shared" si="195"/>
        <v>#REF!</v>
      </c>
      <c r="EQ3445" t="e">
        <f t="shared" si="196"/>
        <v>#REF!</v>
      </c>
      <c r="ER3445" t="e">
        <f t="shared" si="197"/>
        <v>#REF!</v>
      </c>
    </row>
    <row r="3446" spans="142:148" x14ac:dyDescent="0.25">
      <c r="EL3446">
        <v>3439</v>
      </c>
      <c r="EM3446" t="e">
        <v>#REF!</v>
      </c>
      <c r="EN3446" t="e">
        <v>#REF!</v>
      </c>
      <c r="EP3446" t="e">
        <f t="shared" si="195"/>
        <v>#REF!</v>
      </c>
      <c r="EQ3446" t="e">
        <f t="shared" si="196"/>
        <v>#REF!</v>
      </c>
      <c r="ER3446" t="e">
        <f t="shared" si="197"/>
        <v>#REF!</v>
      </c>
    </row>
    <row r="3447" spans="142:148" x14ac:dyDescent="0.25">
      <c r="EL3447">
        <v>3440</v>
      </c>
      <c r="EM3447" t="e">
        <v>#REF!</v>
      </c>
      <c r="EN3447" t="e">
        <v>#REF!</v>
      </c>
      <c r="EP3447" t="e">
        <f t="shared" si="195"/>
        <v>#REF!</v>
      </c>
      <c r="EQ3447" t="e">
        <f t="shared" si="196"/>
        <v>#REF!</v>
      </c>
      <c r="ER3447" t="e">
        <f t="shared" si="197"/>
        <v>#REF!</v>
      </c>
    </row>
    <row r="3448" spans="142:148" x14ac:dyDescent="0.25">
      <c r="EL3448">
        <v>3441</v>
      </c>
      <c r="EM3448" t="e">
        <v>#REF!</v>
      </c>
      <c r="EN3448" t="e">
        <v>#REF!</v>
      </c>
      <c r="EP3448" t="e">
        <f t="shared" si="195"/>
        <v>#REF!</v>
      </c>
      <c r="EQ3448" t="e">
        <f t="shared" si="196"/>
        <v>#REF!</v>
      </c>
      <c r="ER3448" t="e">
        <f t="shared" si="197"/>
        <v>#REF!</v>
      </c>
    </row>
    <row r="3449" spans="142:148" x14ac:dyDescent="0.25">
      <c r="EL3449">
        <v>3442</v>
      </c>
      <c r="EM3449" t="e">
        <v>#REF!</v>
      </c>
      <c r="EN3449" t="e">
        <v>#REF!</v>
      </c>
      <c r="EP3449" t="e">
        <f t="shared" si="195"/>
        <v>#REF!</v>
      </c>
      <c r="EQ3449" t="e">
        <f t="shared" si="196"/>
        <v>#REF!</v>
      </c>
      <c r="ER3449" t="e">
        <f t="shared" si="197"/>
        <v>#REF!</v>
      </c>
    </row>
    <row r="3450" spans="142:148" x14ac:dyDescent="0.25">
      <c r="EL3450">
        <v>3443</v>
      </c>
      <c r="EM3450" t="e">
        <v>#REF!</v>
      </c>
      <c r="EN3450" t="e">
        <v>#REF!</v>
      </c>
      <c r="EP3450" t="e">
        <f t="shared" si="195"/>
        <v>#REF!</v>
      </c>
      <c r="EQ3450" t="e">
        <f t="shared" si="196"/>
        <v>#REF!</v>
      </c>
      <c r="ER3450" t="e">
        <f t="shared" si="197"/>
        <v>#REF!</v>
      </c>
    </row>
    <row r="3451" spans="142:148" x14ac:dyDescent="0.25">
      <c r="EL3451">
        <v>3444</v>
      </c>
      <c r="EM3451" t="e">
        <v>#REF!</v>
      </c>
      <c r="EN3451" t="e">
        <v>#REF!</v>
      </c>
      <c r="EP3451" t="e">
        <f t="shared" si="195"/>
        <v>#REF!</v>
      </c>
      <c r="EQ3451" t="e">
        <f t="shared" si="196"/>
        <v>#REF!</v>
      </c>
      <c r="ER3451" t="e">
        <f t="shared" si="197"/>
        <v>#REF!</v>
      </c>
    </row>
    <row r="3452" spans="142:148" x14ac:dyDescent="0.25">
      <c r="EL3452">
        <v>3445</v>
      </c>
      <c r="EM3452" t="e">
        <v>#REF!</v>
      </c>
      <c r="EN3452" t="e">
        <v>#REF!</v>
      </c>
      <c r="EP3452" t="e">
        <f t="shared" si="195"/>
        <v>#REF!</v>
      </c>
      <c r="EQ3452" t="e">
        <f t="shared" si="196"/>
        <v>#REF!</v>
      </c>
      <c r="ER3452" t="e">
        <f t="shared" si="197"/>
        <v>#REF!</v>
      </c>
    </row>
    <row r="3453" spans="142:148" x14ac:dyDescent="0.25">
      <c r="EL3453">
        <v>3446</v>
      </c>
      <c r="EM3453" t="e">
        <v>#REF!</v>
      </c>
      <c r="EN3453" t="e">
        <v>#REF!</v>
      </c>
      <c r="EP3453" t="e">
        <f t="shared" si="195"/>
        <v>#REF!</v>
      </c>
      <c r="EQ3453" t="e">
        <f t="shared" si="196"/>
        <v>#REF!</v>
      </c>
      <c r="ER3453" t="e">
        <f t="shared" si="197"/>
        <v>#REF!</v>
      </c>
    </row>
    <row r="3454" spans="142:148" x14ac:dyDescent="0.25">
      <c r="EL3454">
        <v>3447</v>
      </c>
      <c r="EM3454" t="e">
        <v>#REF!</v>
      </c>
      <c r="EN3454" t="e">
        <v>#REF!</v>
      </c>
      <c r="EP3454" t="e">
        <f t="shared" si="195"/>
        <v>#REF!</v>
      </c>
      <c r="EQ3454" t="e">
        <f t="shared" si="196"/>
        <v>#REF!</v>
      </c>
      <c r="ER3454" t="e">
        <f t="shared" si="197"/>
        <v>#REF!</v>
      </c>
    </row>
    <row r="3455" spans="142:148" x14ac:dyDescent="0.25">
      <c r="EL3455">
        <v>3448</v>
      </c>
      <c r="EM3455" t="e">
        <v>#REF!</v>
      </c>
      <c r="EN3455" t="e">
        <v>#REF!</v>
      </c>
      <c r="EP3455" t="e">
        <f t="shared" si="195"/>
        <v>#REF!</v>
      </c>
      <c r="EQ3455" t="e">
        <f t="shared" si="196"/>
        <v>#REF!</v>
      </c>
      <c r="ER3455" t="e">
        <f t="shared" si="197"/>
        <v>#REF!</v>
      </c>
    </row>
    <row r="3456" spans="142:148" x14ac:dyDescent="0.25">
      <c r="EL3456">
        <v>3449</v>
      </c>
      <c r="EM3456" t="e">
        <v>#REF!</v>
      </c>
      <c r="EN3456" t="e">
        <v>#REF!</v>
      </c>
      <c r="EP3456" t="e">
        <f t="shared" si="195"/>
        <v>#REF!</v>
      </c>
      <c r="EQ3456" t="e">
        <f t="shared" si="196"/>
        <v>#REF!</v>
      </c>
      <c r="ER3456" t="e">
        <f t="shared" si="197"/>
        <v>#REF!</v>
      </c>
    </row>
    <row r="3457" spans="142:148" x14ac:dyDescent="0.25">
      <c r="EL3457">
        <v>3450</v>
      </c>
      <c r="EM3457" t="e">
        <v>#REF!</v>
      </c>
      <c r="EN3457" t="e">
        <v>#REF!</v>
      </c>
      <c r="EP3457" t="e">
        <f t="shared" si="195"/>
        <v>#REF!</v>
      </c>
      <c r="EQ3457" t="e">
        <f t="shared" si="196"/>
        <v>#REF!</v>
      </c>
      <c r="ER3457" t="e">
        <f t="shared" si="197"/>
        <v>#REF!</v>
      </c>
    </row>
    <row r="3458" spans="142:148" x14ac:dyDescent="0.25">
      <c r="EL3458">
        <v>3451</v>
      </c>
      <c r="EM3458" t="e">
        <v>#REF!</v>
      </c>
      <c r="EN3458" t="e">
        <v>#REF!</v>
      </c>
      <c r="EP3458" t="e">
        <f t="shared" si="195"/>
        <v>#REF!</v>
      </c>
      <c r="EQ3458" t="e">
        <f t="shared" si="196"/>
        <v>#REF!</v>
      </c>
      <c r="ER3458" t="e">
        <f t="shared" si="197"/>
        <v>#REF!</v>
      </c>
    </row>
    <row r="3459" spans="142:148" x14ac:dyDescent="0.25">
      <c r="EL3459">
        <v>3452</v>
      </c>
      <c r="EM3459" t="e">
        <v>#REF!</v>
      </c>
      <c r="EN3459" t="e">
        <v>#REF!</v>
      </c>
      <c r="EP3459" t="e">
        <f t="shared" si="195"/>
        <v>#REF!</v>
      </c>
      <c r="EQ3459" t="e">
        <f t="shared" si="196"/>
        <v>#REF!</v>
      </c>
      <c r="ER3459" t="e">
        <f t="shared" si="197"/>
        <v>#REF!</v>
      </c>
    </row>
    <row r="3460" spans="142:148" x14ac:dyDescent="0.25">
      <c r="EL3460">
        <v>3453</v>
      </c>
      <c r="EM3460" t="e">
        <v>#REF!</v>
      </c>
      <c r="EN3460" t="e">
        <v>#REF!</v>
      </c>
      <c r="EP3460" t="e">
        <f t="shared" si="195"/>
        <v>#REF!</v>
      </c>
      <c r="EQ3460" t="e">
        <f t="shared" si="196"/>
        <v>#REF!</v>
      </c>
      <c r="ER3460" t="e">
        <f t="shared" si="197"/>
        <v>#REF!</v>
      </c>
    </row>
    <row r="3461" spans="142:148" x14ac:dyDescent="0.25">
      <c r="EL3461">
        <v>3454</v>
      </c>
      <c r="EM3461" t="e">
        <v>#REF!</v>
      </c>
      <c r="EN3461" t="e">
        <v>#REF!</v>
      </c>
      <c r="EP3461" t="e">
        <f t="shared" si="195"/>
        <v>#REF!</v>
      </c>
      <c r="EQ3461" t="e">
        <f t="shared" si="196"/>
        <v>#REF!</v>
      </c>
      <c r="ER3461" t="e">
        <f t="shared" si="197"/>
        <v>#REF!</v>
      </c>
    </row>
    <row r="3462" spans="142:148" x14ac:dyDescent="0.25">
      <c r="EL3462">
        <v>3455</v>
      </c>
      <c r="EM3462" t="e">
        <v>#REF!</v>
      </c>
      <c r="EN3462" t="e">
        <v>#REF!</v>
      </c>
      <c r="EP3462" t="e">
        <f t="shared" si="195"/>
        <v>#REF!</v>
      </c>
      <c r="EQ3462" t="e">
        <f t="shared" si="196"/>
        <v>#REF!</v>
      </c>
      <c r="ER3462" t="e">
        <f t="shared" si="197"/>
        <v>#REF!</v>
      </c>
    </row>
    <row r="3463" spans="142:148" x14ac:dyDescent="0.25">
      <c r="EL3463">
        <v>3456</v>
      </c>
      <c r="EM3463" t="e">
        <v>#REF!</v>
      </c>
      <c r="EN3463" t="e">
        <v>#REF!</v>
      </c>
      <c r="EP3463" t="e">
        <f t="shared" si="195"/>
        <v>#REF!</v>
      </c>
      <c r="EQ3463" t="e">
        <f t="shared" si="196"/>
        <v>#REF!</v>
      </c>
      <c r="ER3463" t="e">
        <f t="shared" si="197"/>
        <v>#REF!</v>
      </c>
    </row>
    <row r="3464" spans="142:148" x14ac:dyDescent="0.25">
      <c r="EL3464">
        <v>3457</v>
      </c>
      <c r="EM3464" t="e">
        <v>#REF!</v>
      </c>
      <c r="EN3464" t="e">
        <v>#REF!</v>
      </c>
      <c r="EP3464" t="e">
        <f t="shared" si="195"/>
        <v>#REF!</v>
      </c>
      <c r="EQ3464" t="e">
        <f t="shared" si="196"/>
        <v>#REF!</v>
      </c>
      <c r="ER3464" t="e">
        <f t="shared" si="197"/>
        <v>#REF!</v>
      </c>
    </row>
    <row r="3465" spans="142:148" x14ac:dyDescent="0.25">
      <c r="EL3465">
        <v>3458</v>
      </c>
      <c r="EM3465" t="e">
        <v>#REF!</v>
      </c>
      <c r="EN3465" t="e">
        <v>#REF!</v>
      </c>
      <c r="EP3465" t="e">
        <f t="shared" si="195"/>
        <v>#REF!</v>
      </c>
      <c r="EQ3465" t="e">
        <f t="shared" si="196"/>
        <v>#REF!</v>
      </c>
      <c r="ER3465" t="e">
        <f t="shared" si="197"/>
        <v>#REF!</v>
      </c>
    </row>
    <row r="3466" spans="142:148" x14ac:dyDescent="0.25">
      <c r="EL3466">
        <v>3459</v>
      </c>
      <c r="EM3466" t="e">
        <v>#REF!</v>
      </c>
      <c r="EN3466" t="e">
        <v>#REF!</v>
      </c>
      <c r="EP3466" t="e">
        <f t="shared" si="195"/>
        <v>#REF!</v>
      </c>
      <c r="EQ3466" t="e">
        <f t="shared" si="196"/>
        <v>#REF!</v>
      </c>
      <c r="ER3466" t="e">
        <f t="shared" si="197"/>
        <v>#REF!</v>
      </c>
    </row>
    <row r="3467" spans="142:148" x14ac:dyDescent="0.25">
      <c r="EL3467">
        <v>3460</v>
      </c>
      <c r="EM3467" t="e">
        <v>#REF!</v>
      </c>
      <c r="EN3467" t="e">
        <v>#REF!</v>
      </c>
      <c r="EP3467" t="e">
        <f t="shared" si="195"/>
        <v>#REF!</v>
      </c>
      <c r="EQ3467" t="e">
        <f t="shared" si="196"/>
        <v>#REF!</v>
      </c>
      <c r="ER3467" t="e">
        <f t="shared" si="197"/>
        <v>#REF!</v>
      </c>
    </row>
    <row r="3468" spans="142:148" x14ac:dyDescent="0.25">
      <c r="EL3468">
        <v>3461</v>
      </c>
      <c r="EM3468" t="e">
        <v>#REF!</v>
      </c>
      <c r="EN3468" t="e">
        <v>#REF!</v>
      </c>
      <c r="EP3468" t="e">
        <f t="shared" si="195"/>
        <v>#REF!</v>
      </c>
      <c r="EQ3468" t="e">
        <f t="shared" si="196"/>
        <v>#REF!</v>
      </c>
      <c r="ER3468" t="e">
        <f t="shared" si="197"/>
        <v>#REF!</v>
      </c>
    </row>
    <row r="3469" spans="142:148" x14ac:dyDescent="0.25">
      <c r="EL3469">
        <v>3462</v>
      </c>
      <c r="EM3469" t="e">
        <v>#REF!</v>
      </c>
      <c r="EN3469" t="e">
        <v>#REF!</v>
      </c>
      <c r="EP3469" t="e">
        <f t="shared" si="195"/>
        <v>#REF!</v>
      </c>
      <c r="EQ3469" t="e">
        <f t="shared" si="196"/>
        <v>#REF!</v>
      </c>
      <c r="ER3469" t="e">
        <f t="shared" si="197"/>
        <v>#REF!</v>
      </c>
    </row>
    <row r="3470" spans="142:148" x14ac:dyDescent="0.25">
      <c r="EL3470">
        <v>3463</v>
      </c>
      <c r="EM3470" t="e">
        <v>#REF!</v>
      </c>
      <c r="EN3470" t="e">
        <v>#REF!</v>
      </c>
      <c r="EP3470" t="e">
        <f t="shared" si="195"/>
        <v>#REF!</v>
      </c>
      <c r="EQ3470" t="e">
        <f t="shared" si="196"/>
        <v>#REF!</v>
      </c>
      <c r="ER3470" t="e">
        <f t="shared" si="197"/>
        <v>#REF!</v>
      </c>
    </row>
    <row r="3471" spans="142:148" x14ac:dyDescent="0.25">
      <c r="EL3471">
        <v>3464</v>
      </c>
      <c r="EM3471" t="e">
        <v>#REF!</v>
      </c>
      <c r="EN3471" t="e">
        <v>#REF!</v>
      </c>
      <c r="EP3471" t="e">
        <f t="shared" si="195"/>
        <v>#REF!</v>
      </c>
      <c r="EQ3471" t="e">
        <f t="shared" si="196"/>
        <v>#REF!</v>
      </c>
      <c r="ER3471" t="e">
        <f t="shared" si="197"/>
        <v>#REF!</v>
      </c>
    </row>
    <row r="3472" spans="142:148" x14ac:dyDescent="0.25">
      <c r="EL3472">
        <v>3465</v>
      </c>
      <c r="EM3472" t="e">
        <v>#REF!</v>
      </c>
      <c r="EN3472" t="e">
        <v>#REF!</v>
      </c>
      <c r="EP3472" t="e">
        <f t="shared" si="195"/>
        <v>#REF!</v>
      </c>
      <c r="EQ3472" t="e">
        <f t="shared" si="196"/>
        <v>#REF!</v>
      </c>
      <c r="ER3472" t="e">
        <f t="shared" si="197"/>
        <v>#REF!</v>
      </c>
    </row>
    <row r="3473" spans="142:148" x14ac:dyDescent="0.25">
      <c r="EL3473">
        <v>3466</v>
      </c>
      <c r="EM3473" t="e">
        <v>#REF!</v>
      </c>
      <c r="EN3473" t="e">
        <v>#REF!</v>
      </c>
      <c r="EP3473" t="e">
        <f t="shared" si="195"/>
        <v>#REF!</v>
      </c>
      <c r="EQ3473" t="e">
        <f t="shared" si="196"/>
        <v>#REF!</v>
      </c>
      <c r="ER3473" t="e">
        <f t="shared" si="197"/>
        <v>#REF!</v>
      </c>
    </row>
    <row r="3474" spans="142:148" x14ac:dyDescent="0.25">
      <c r="EL3474">
        <v>3467</v>
      </c>
      <c r="EM3474" t="e">
        <v>#REF!</v>
      </c>
      <c r="EN3474" t="e">
        <v>#REF!</v>
      </c>
      <c r="EP3474" t="e">
        <f t="shared" si="195"/>
        <v>#REF!</v>
      </c>
      <c r="EQ3474" t="e">
        <f t="shared" si="196"/>
        <v>#REF!</v>
      </c>
      <c r="ER3474" t="e">
        <f t="shared" si="197"/>
        <v>#REF!</v>
      </c>
    </row>
    <row r="3475" spans="142:148" x14ac:dyDescent="0.25">
      <c r="EL3475">
        <v>3468</v>
      </c>
      <c r="EM3475" t="e">
        <v>#REF!</v>
      </c>
      <c r="EN3475" t="e">
        <v>#REF!</v>
      </c>
      <c r="EP3475" t="e">
        <f t="shared" si="195"/>
        <v>#REF!</v>
      </c>
      <c r="EQ3475" t="e">
        <f t="shared" si="196"/>
        <v>#REF!</v>
      </c>
      <c r="ER3475" t="e">
        <f t="shared" si="197"/>
        <v>#REF!</v>
      </c>
    </row>
    <row r="3476" spans="142:148" x14ac:dyDescent="0.25">
      <c r="EL3476">
        <v>3469</v>
      </c>
      <c r="EM3476" t="e">
        <v>#REF!</v>
      </c>
      <c r="EN3476" t="e">
        <v>#REF!</v>
      </c>
      <c r="EP3476" t="e">
        <f t="shared" si="195"/>
        <v>#REF!</v>
      </c>
      <c r="EQ3476" t="e">
        <f t="shared" si="196"/>
        <v>#REF!</v>
      </c>
      <c r="ER3476" t="e">
        <f t="shared" si="197"/>
        <v>#REF!</v>
      </c>
    </row>
    <row r="3477" spans="142:148" x14ac:dyDescent="0.25">
      <c r="EL3477">
        <v>3470</v>
      </c>
      <c r="EM3477" t="e">
        <v>#REF!</v>
      </c>
      <c r="EN3477" t="e">
        <v>#REF!</v>
      </c>
      <c r="EP3477" t="e">
        <f t="shared" si="195"/>
        <v>#REF!</v>
      </c>
      <c r="EQ3477" t="e">
        <f t="shared" si="196"/>
        <v>#REF!</v>
      </c>
      <c r="ER3477" t="e">
        <f t="shared" si="197"/>
        <v>#REF!</v>
      </c>
    </row>
    <row r="3478" spans="142:148" x14ac:dyDescent="0.25">
      <c r="EL3478">
        <v>3471</v>
      </c>
      <c r="EM3478" t="e">
        <v>#REF!</v>
      </c>
      <c r="EN3478" t="e">
        <v>#REF!</v>
      </c>
      <c r="EP3478" t="e">
        <f t="shared" si="195"/>
        <v>#REF!</v>
      </c>
      <c r="EQ3478" t="e">
        <f t="shared" si="196"/>
        <v>#REF!</v>
      </c>
      <c r="ER3478" t="e">
        <f t="shared" si="197"/>
        <v>#REF!</v>
      </c>
    </row>
    <row r="3479" spans="142:148" x14ac:dyDescent="0.25">
      <c r="EL3479">
        <v>3472</v>
      </c>
      <c r="EM3479" t="e">
        <v>#REF!</v>
      </c>
      <c r="EN3479" t="e">
        <v>#REF!</v>
      </c>
      <c r="EP3479" t="e">
        <f t="shared" si="195"/>
        <v>#REF!</v>
      </c>
      <c r="EQ3479" t="e">
        <f t="shared" si="196"/>
        <v>#REF!</v>
      </c>
      <c r="ER3479" t="e">
        <f t="shared" si="197"/>
        <v>#REF!</v>
      </c>
    </row>
    <row r="3480" spans="142:148" x14ac:dyDescent="0.25">
      <c r="EL3480">
        <v>3473</v>
      </c>
      <c r="EM3480" t="e">
        <v>#REF!</v>
      </c>
      <c r="EN3480" t="e">
        <v>#REF!</v>
      </c>
      <c r="EP3480" t="e">
        <f t="shared" ref="EP3480:EP3543" si="198">IF(EM3480&gt;EN3480,1,0)</f>
        <v>#REF!</v>
      </c>
      <c r="EQ3480" t="e">
        <f t="shared" ref="EQ3480:EQ3543" si="199">IF(EP3480&gt;0,0,1)</f>
        <v>#REF!</v>
      </c>
      <c r="ER3480" t="e">
        <f t="shared" ref="ER3480:ER3543" si="200">IF(EM3480&gt;EN3480,EM3480-EN3480,EN3480-EM3480)</f>
        <v>#REF!</v>
      </c>
    </row>
    <row r="3481" spans="142:148" x14ac:dyDescent="0.25">
      <c r="EL3481">
        <v>3474</v>
      </c>
      <c r="EM3481" t="e">
        <v>#REF!</v>
      </c>
      <c r="EN3481" t="e">
        <v>#REF!</v>
      </c>
      <c r="EP3481" t="e">
        <f t="shared" si="198"/>
        <v>#REF!</v>
      </c>
      <c r="EQ3481" t="e">
        <f t="shared" si="199"/>
        <v>#REF!</v>
      </c>
      <c r="ER3481" t="e">
        <f t="shared" si="200"/>
        <v>#REF!</v>
      </c>
    </row>
    <row r="3482" spans="142:148" x14ac:dyDescent="0.25">
      <c r="EL3482">
        <v>3475</v>
      </c>
      <c r="EM3482" t="e">
        <v>#REF!</v>
      </c>
      <c r="EN3482" t="e">
        <v>#REF!</v>
      </c>
      <c r="EP3482" t="e">
        <f t="shared" si="198"/>
        <v>#REF!</v>
      </c>
      <c r="EQ3482" t="e">
        <f t="shared" si="199"/>
        <v>#REF!</v>
      </c>
      <c r="ER3482" t="e">
        <f t="shared" si="200"/>
        <v>#REF!</v>
      </c>
    </row>
    <row r="3483" spans="142:148" x14ac:dyDescent="0.25">
      <c r="EL3483">
        <v>3476</v>
      </c>
      <c r="EM3483" t="e">
        <v>#REF!</v>
      </c>
      <c r="EN3483" t="e">
        <v>#REF!</v>
      </c>
      <c r="EP3483" t="e">
        <f t="shared" si="198"/>
        <v>#REF!</v>
      </c>
      <c r="EQ3483" t="e">
        <f t="shared" si="199"/>
        <v>#REF!</v>
      </c>
      <c r="ER3483" t="e">
        <f t="shared" si="200"/>
        <v>#REF!</v>
      </c>
    </row>
    <row r="3484" spans="142:148" x14ac:dyDescent="0.25">
      <c r="EL3484">
        <v>3477</v>
      </c>
      <c r="EM3484" t="e">
        <v>#REF!</v>
      </c>
      <c r="EN3484" t="e">
        <v>#REF!</v>
      </c>
      <c r="EP3484" t="e">
        <f t="shared" si="198"/>
        <v>#REF!</v>
      </c>
      <c r="EQ3484" t="e">
        <f t="shared" si="199"/>
        <v>#REF!</v>
      </c>
      <c r="ER3484" t="e">
        <f t="shared" si="200"/>
        <v>#REF!</v>
      </c>
    </row>
    <row r="3485" spans="142:148" x14ac:dyDescent="0.25">
      <c r="EL3485">
        <v>3478</v>
      </c>
      <c r="EM3485" t="e">
        <v>#REF!</v>
      </c>
      <c r="EN3485" t="e">
        <v>#REF!</v>
      </c>
      <c r="EP3485" t="e">
        <f t="shared" si="198"/>
        <v>#REF!</v>
      </c>
      <c r="EQ3485" t="e">
        <f t="shared" si="199"/>
        <v>#REF!</v>
      </c>
      <c r="ER3485" t="e">
        <f t="shared" si="200"/>
        <v>#REF!</v>
      </c>
    </row>
    <row r="3486" spans="142:148" x14ac:dyDescent="0.25">
      <c r="EL3486">
        <v>3479</v>
      </c>
      <c r="EM3486" t="e">
        <v>#REF!</v>
      </c>
      <c r="EN3486" t="e">
        <v>#REF!</v>
      </c>
      <c r="EP3486" t="e">
        <f t="shared" si="198"/>
        <v>#REF!</v>
      </c>
      <c r="EQ3486" t="e">
        <f t="shared" si="199"/>
        <v>#REF!</v>
      </c>
      <c r="ER3486" t="e">
        <f t="shared" si="200"/>
        <v>#REF!</v>
      </c>
    </row>
    <row r="3487" spans="142:148" x14ac:dyDescent="0.25">
      <c r="EL3487">
        <v>3480</v>
      </c>
      <c r="EM3487" t="e">
        <v>#REF!</v>
      </c>
      <c r="EN3487" t="e">
        <v>#REF!</v>
      </c>
      <c r="EP3487" t="e">
        <f t="shared" si="198"/>
        <v>#REF!</v>
      </c>
      <c r="EQ3487" t="e">
        <f t="shared" si="199"/>
        <v>#REF!</v>
      </c>
      <c r="ER3487" t="e">
        <f t="shared" si="200"/>
        <v>#REF!</v>
      </c>
    </row>
    <row r="3488" spans="142:148" x14ac:dyDescent="0.25">
      <c r="EL3488">
        <v>3481</v>
      </c>
      <c r="EM3488" t="e">
        <v>#REF!</v>
      </c>
      <c r="EN3488" t="e">
        <v>#REF!</v>
      </c>
      <c r="EP3488" t="e">
        <f t="shared" si="198"/>
        <v>#REF!</v>
      </c>
      <c r="EQ3488" t="e">
        <f t="shared" si="199"/>
        <v>#REF!</v>
      </c>
      <c r="ER3488" t="e">
        <f t="shared" si="200"/>
        <v>#REF!</v>
      </c>
    </row>
    <row r="3489" spans="142:148" x14ac:dyDescent="0.25">
      <c r="EL3489">
        <v>3482</v>
      </c>
      <c r="EM3489" t="e">
        <v>#REF!</v>
      </c>
      <c r="EN3489" t="e">
        <v>#REF!</v>
      </c>
      <c r="EP3489" t="e">
        <f t="shared" si="198"/>
        <v>#REF!</v>
      </c>
      <c r="EQ3489" t="e">
        <f t="shared" si="199"/>
        <v>#REF!</v>
      </c>
      <c r="ER3489" t="e">
        <f t="shared" si="200"/>
        <v>#REF!</v>
      </c>
    </row>
    <row r="3490" spans="142:148" x14ac:dyDescent="0.25">
      <c r="EL3490">
        <v>3483</v>
      </c>
      <c r="EM3490" t="e">
        <v>#REF!</v>
      </c>
      <c r="EN3490" t="e">
        <v>#REF!</v>
      </c>
      <c r="EP3490" t="e">
        <f t="shared" si="198"/>
        <v>#REF!</v>
      </c>
      <c r="EQ3490" t="e">
        <f t="shared" si="199"/>
        <v>#REF!</v>
      </c>
      <c r="ER3490" t="e">
        <f t="shared" si="200"/>
        <v>#REF!</v>
      </c>
    </row>
    <row r="3491" spans="142:148" x14ac:dyDescent="0.25">
      <c r="EL3491">
        <v>3484</v>
      </c>
      <c r="EM3491" t="e">
        <v>#REF!</v>
      </c>
      <c r="EN3491" t="e">
        <v>#REF!</v>
      </c>
      <c r="EP3491" t="e">
        <f t="shared" si="198"/>
        <v>#REF!</v>
      </c>
      <c r="EQ3491" t="e">
        <f t="shared" si="199"/>
        <v>#REF!</v>
      </c>
      <c r="ER3491" t="e">
        <f t="shared" si="200"/>
        <v>#REF!</v>
      </c>
    </row>
    <row r="3492" spans="142:148" x14ac:dyDescent="0.25">
      <c r="EL3492">
        <v>3485</v>
      </c>
      <c r="EM3492" t="e">
        <v>#REF!</v>
      </c>
      <c r="EN3492" t="e">
        <v>#REF!</v>
      </c>
      <c r="EP3492" t="e">
        <f t="shared" si="198"/>
        <v>#REF!</v>
      </c>
      <c r="EQ3492" t="e">
        <f t="shared" si="199"/>
        <v>#REF!</v>
      </c>
      <c r="ER3492" t="e">
        <f t="shared" si="200"/>
        <v>#REF!</v>
      </c>
    </row>
    <row r="3493" spans="142:148" x14ac:dyDescent="0.25">
      <c r="EL3493">
        <v>3486</v>
      </c>
      <c r="EM3493" t="e">
        <v>#REF!</v>
      </c>
      <c r="EN3493" t="e">
        <v>#REF!</v>
      </c>
      <c r="EP3493" t="e">
        <f t="shared" si="198"/>
        <v>#REF!</v>
      </c>
      <c r="EQ3493" t="e">
        <f t="shared" si="199"/>
        <v>#REF!</v>
      </c>
      <c r="ER3493" t="e">
        <f t="shared" si="200"/>
        <v>#REF!</v>
      </c>
    </row>
    <row r="3494" spans="142:148" x14ac:dyDescent="0.25">
      <c r="EL3494">
        <v>3487</v>
      </c>
      <c r="EM3494" t="e">
        <v>#REF!</v>
      </c>
      <c r="EN3494" t="e">
        <v>#REF!</v>
      </c>
      <c r="EP3494" t="e">
        <f t="shared" si="198"/>
        <v>#REF!</v>
      </c>
      <c r="EQ3494" t="e">
        <f t="shared" si="199"/>
        <v>#REF!</v>
      </c>
      <c r="ER3494" t="e">
        <f t="shared" si="200"/>
        <v>#REF!</v>
      </c>
    </row>
    <row r="3495" spans="142:148" x14ac:dyDescent="0.25">
      <c r="EL3495">
        <v>3488</v>
      </c>
      <c r="EM3495" t="e">
        <v>#REF!</v>
      </c>
      <c r="EN3495" t="e">
        <v>#REF!</v>
      </c>
      <c r="EP3495" t="e">
        <f t="shared" si="198"/>
        <v>#REF!</v>
      </c>
      <c r="EQ3495" t="e">
        <f t="shared" si="199"/>
        <v>#REF!</v>
      </c>
      <c r="ER3495" t="e">
        <f t="shared" si="200"/>
        <v>#REF!</v>
      </c>
    </row>
    <row r="3496" spans="142:148" x14ac:dyDescent="0.25">
      <c r="EL3496">
        <v>3489</v>
      </c>
      <c r="EM3496" t="e">
        <v>#REF!</v>
      </c>
      <c r="EN3496" t="e">
        <v>#REF!</v>
      </c>
      <c r="EP3496" t="e">
        <f t="shared" si="198"/>
        <v>#REF!</v>
      </c>
      <c r="EQ3496" t="e">
        <f t="shared" si="199"/>
        <v>#REF!</v>
      </c>
      <c r="ER3496" t="e">
        <f t="shared" si="200"/>
        <v>#REF!</v>
      </c>
    </row>
    <row r="3497" spans="142:148" x14ac:dyDescent="0.25">
      <c r="EL3497">
        <v>3490</v>
      </c>
      <c r="EM3497" t="e">
        <v>#REF!</v>
      </c>
      <c r="EN3497" t="e">
        <v>#REF!</v>
      </c>
      <c r="EP3497" t="e">
        <f t="shared" si="198"/>
        <v>#REF!</v>
      </c>
      <c r="EQ3497" t="e">
        <f t="shared" si="199"/>
        <v>#REF!</v>
      </c>
      <c r="ER3497" t="e">
        <f t="shared" si="200"/>
        <v>#REF!</v>
      </c>
    </row>
    <row r="3498" spans="142:148" x14ac:dyDescent="0.25">
      <c r="EL3498">
        <v>3491</v>
      </c>
      <c r="EM3498" t="e">
        <v>#REF!</v>
      </c>
      <c r="EN3498" t="e">
        <v>#REF!</v>
      </c>
      <c r="EP3498" t="e">
        <f t="shared" si="198"/>
        <v>#REF!</v>
      </c>
      <c r="EQ3498" t="e">
        <f t="shared" si="199"/>
        <v>#REF!</v>
      </c>
      <c r="ER3498" t="e">
        <f t="shared" si="200"/>
        <v>#REF!</v>
      </c>
    </row>
    <row r="3499" spans="142:148" x14ac:dyDescent="0.25">
      <c r="EL3499">
        <v>3492</v>
      </c>
      <c r="EM3499" t="e">
        <v>#REF!</v>
      </c>
      <c r="EN3499" t="e">
        <v>#REF!</v>
      </c>
      <c r="EP3499" t="e">
        <f t="shared" si="198"/>
        <v>#REF!</v>
      </c>
      <c r="EQ3499" t="e">
        <f t="shared" si="199"/>
        <v>#REF!</v>
      </c>
      <c r="ER3499" t="e">
        <f t="shared" si="200"/>
        <v>#REF!</v>
      </c>
    </row>
    <row r="3500" spans="142:148" x14ac:dyDescent="0.25">
      <c r="EL3500">
        <v>3493</v>
      </c>
      <c r="EM3500" t="e">
        <v>#REF!</v>
      </c>
      <c r="EN3500" t="e">
        <v>#REF!</v>
      </c>
      <c r="EP3500" t="e">
        <f t="shared" si="198"/>
        <v>#REF!</v>
      </c>
      <c r="EQ3500" t="e">
        <f t="shared" si="199"/>
        <v>#REF!</v>
      </c>
      <c r="ER3500" t="e">
        <f t="shared" si="200"/>
        <v>#REF!</v>
      </c>
    </row>
    <row r="3501" spans="142:148" x14ac:dyDescent="0.25">
      <c r="EL3501">
        <v>3494</v>
      </c>
      <c r="EM3501" t="e">
        <v>#REF!</v>
      </c>
      <c r="EN3501" t="e">
        <v>#REF!</v>
      </c>
      <c r="EP3501" t="e">
        <f t="shared" si="198"/>
        <v>#REF!</v>
      </c>
      <c r="EQ3501" t="e">
        <f t="shared" si="199"/>
        <v>#REF!</v>
      </c>
      <c r="ER3501" t="e">
        <f t="shared" si="200"/>
        <v>#REF!</v>
      </c>
    </row>
    <row r="3502" spans="142:148" x14ac:dyDescent="0.25">
      <c r="EL3502">
        <v>3495</v>
      </c>
      <c r="EM3502" t="e">
        <v>#REF!</v>
      </c>
      <c r="EN3502" t="e">
        <v>#REF!</v>
      </c>
      <c r="EP3502" t="e">
        <f t="shared" si="198"/>
        <v>#REF!</v>
      </c>
      <c r="EQ3502" t="e">
        <f t="shared" si="199"/>
        <v>#REF!</v>
      </c>
      <c r="ER3502" t="e">
        <f t="shared" si="200"/>
        <v>#REF!</v>
      </c>
    </row>
    <row r="3503" spans="142:148" x14ac:dyDescent="0.25">
      <c r="EL3503">
        <v>3496</v>
      </c>
      <c r="EM3503" t="e">
        <v>#REF!</v>
      </c>
      <c r="EN3503" t="e">
        <v>#REF!</v>
      </c>
      <c r="EP3503" t="e">
        <f t="shared" si="198"/>
        <v>#REF!</v>
      </c>
      <c r="EQ3503" t="e">
        <f t="shared" si="199"/>
        <v>#REF!</v>
      </c>
      <c r="ER3503" t="e">
        <f t="shared" si="200"/>
        <v>#REF!</v>
      </c>
    </row>
    <row r="3504" spans="142:148" x14ac:dyDescent="0.25">
      <c r="EL3504">
        <v>3497</v>
      </c>
      <c r="EM3504" t="e">
        <v>#REF!</v>
      </c>
      <c r="EN3504" t="e">
        <v>#REF!</v>
      </c>
      <c r="EP3504" t="e">
        <f t="shared" si="198"/>
        <v>#REF!</v>
      </c>
      <c r="EQ3504" t="e">
        <f t="shared" si="199"/>
        <v>#REF!</v>
      </c>
      <c r="ER3504" t="e">
        <f t="shared" si="200"/>
        <v>#REF!</v>
      </c>
    </row>
    <row r="3505" spans="142:148" x14ac:dyDescent="0.25">
      <c r="EL3505">
        <v>3498</v>
      </c>
      <c r="EM3505" t="e">
        <v>#REF!</v>
      </c>
      <c r="EN3505" t="e">
        <v>#REF!</v>
      </c>
      <c r="EP3505" t="e">
        <f t="shared" si="198"/>
        <v>#REF!</v>
      </c>
      <c r="EQ3505" t="e">
        <f t="shared" si="199"/>
        <v>#REF!</v>
      </c>
      <c r="ER3505" t="e">
        <f t="shared" si="200"/>
        <v>#REF!</v>
      </c>
    </row>
    <row r="3506" spans="142:148" x14ac:dyDescent="0.25">
      <c r="EL3506">
        <v>3499</v>
      </c>
      <c r="EM3506" t="e">
        <v>#REF!</v>
      </c>
      <c r="EN3506" t="e">
        <v>#REF!</v>
      </c>
      <c r="EP3506" t="e">
        <f t="shared" si="198"/>
        <v>#REF!</v>
      </c>
      <c r="EQ3506" t="e">
        <f t="shared" si="199"/>
        <v>#REF!</v>
      </c>
      <c r="ER3506" t="e">
        <f t="shared" si="200"/>
        <v>#REF!</v>
      </c>
    </row>
    <row r="3507" spans="142:148" x14ac:dyDescent="0.25">
      <c r="EL3507">
        <v>3500</v>
      </c>
      <c r="EM3507" t="e">
        <v>#REF!</v>
      </c>
      <c r="EN3507" t="e">
        <v>#REF!</v>
      </c>
      <c r="EP3507" t="e">
        <f t="shared" si="198"/>
        <v>#REF!</v>
      </c>
      <c r="EQ3507" t="e">
        <f t="shared" si="199"/>
        <v>#REF!</v>
      </c>
      <c r="ER3507" t="e">
        <f t="shared" si="200"/>
        <v>#REF!</v>
      </c>
    </row>
    <row r="3508" spans="142:148" x14ac:dyDescent="0.25">
      <c r="EL3508">
        <v>3501</v>
      </c>
      <c r="EM3508" t="e">
        <v>#REF!</v>
      </c>
      <c r="EN3508" t="e">
        <v>#REF!</v>
      </c>
      <c r="EP3508" t="e">
        <f t="shared" si="198"/>
        <v>#REF!</v>
      </c>
      <c r="EQ3508" t="e">
        <f t="shared" si="199"/>
        <v>#REF!</v>
      </c>
      <c r="ER3508" t="e">
        <f t="shared" si="200"/>
        <v>#REF!</v>
      </c>
    </row>
    <row r="3509" spans="142:148" x14ac:dyDescent="0.25">
      <c r="EL3509">
        <v>3502</v>
      </c>
      <c r="EM3509" t="e">
        <v>#REF!</v>
      </c>
      <c r="EN3509" t="e">
        <v>#REF!</v>
      </c>
      <c r="EP3509" t="e">
        <f t="shared" si="198"/>
        <v>#REF!</v>
      </c>
      <c r="EQ3509" t="e">
        <f t="shared" si="199"/>
        <v>#REF!</v>
      </c>
      <c r="ER3509" t="e">
        <f t="shared" si="200"/>
        <v>#REF!</v>
      </c>
    </row>
    <row r="3510" spans="142:148" x14ac:dyDescent="0.25">
      <c r="EL3510">
        <v>3503</v>
      </c>
      <c r="EM3510" t="e">
        <v>#REF!</v>
      </c>
      <c r="EN3510" t="e">
        <v>#REF!</v>
      </c>
      <c r="EP3510" t="e">
        <f t="shared" si="198"/>
        <v>#REF!</v>
      </c>
      <c r="EQ3510" t="e">
        <f t="shared" si="199"/>
        <v>#REF!</v>
      </c>
      <c r="ER3510" t="e">
        <f t="shared" si="200"/>
        <v>#REF!</v>
      </c>
    </row>
    <row r="3511" spans="142:148" x14ac:dyDescent="0.25">
      <c r="EL3511">
        <v>3504</v>
      </c>
      <c r="EM3511" t="e">
        <v>#REF!</v>
      </c>
      <c r="EN3511" t="e">
        <v>#REF!</v>
      </c>
      <c r="EP3511" t="e">
        <f t="shared" si="198"/>
        <v>#REF!</v>
      </c>
      <c r="EQ3511" t="e">
        <f t="shared" si="199"/>
        <v>#REF!</v>
      </c>
      <c r="ER3511" t="e">
        <f t="shared" si="200"/>
        <v>#REF!</v>
      </c>
    </row>
    <row r="3512" spans="142:148" x14ac:dyDescent="0.25">
      <c r="EL3512">
        <v>3505</v>
      </c>
      <c r="EM3512" t="e">
        <v>#REF!</v>
      </c>
      <c r="EN3512" t="e">
        <v>#REF!</v>
      </c>
      <c r="EP3512" t="e">
        <f t="shared" si="198"/>
        <v>#REF!</v>
      </c>
      <c r="EQ3512" t="e">
        <f t="shared" si="199"/>
        <v>#REF!</v>
      </c>
      <c r="ER3512" t="e">
        <f t="shared" si="200"/>
        <v>#REF!</v>
      </c>
    </row>
    <row r="3513" spans="142:148" x14ac:dyDescent="0.25">
      <c r="EL3513">
        <v>3506</v>
      </c>
      <c r="EM3513" t="e">
        <v>#REF!</v>
      </c>
      <c r="EN3513" t="e">
        <v>#REF!</v>
      </c>
      <c r="EP3513" t="e">
        <f t="shared" si="198"/>
        <v>#REF!</v>
      </c>
      <c r="EQ3513" t="e">
        <f t="shared" si="199"/>
        <v>#REF!</v>
      </c>
      <c r="ER3513" t="e">
        <f t="shared" si="200"/>
        <v>#REF!</v>
      </c>
    </row>
    <row r="3514" spans="142:148" x14ac:dyDescent="0.25">
      <c r="EL3514">
        <v>3507</v>
      </c>
      <c r="EM3514" t="e">
        <v>#REF!</v>
      </c>
      <c r="EN3514" t="e">
        <v>#REF!</v>
      </c>
      <c r="EP3514" t="e">
        <f t="shared" si="198"/>
        <v>#REF!</v>
      </c>
      <c r="EQ3514" t="e">
        <f t="shared" si="199"/>
        <v>#REF!</v>
      </c>
      <c r="ER3514" t="e">
        <f t="shared" si="200"/>
        <v>#REF!</v>
      </c>
    </row>
    <row r="3515" spans="142:148" x14ac:dyDescent="0.25">
      <c r="EL3515">
        <v>3508</v>
      </c>
      <c r="EM3515" t="e">
        <v>#REF!</v>
      </c>
      <c r="EN3515" t="e">
        <v>#REF!</v>
      </c>
      <c r="EP3515" t="e">
        <f t="shared" si="198"/>
        <v>#REF!</v>
      </c>
      <c r="EQ3515" t="e">
        <f t="shared" si="199"/>
        <v>#REF!</v>
      </c>
      <c r="ER3515" t="e">
        <f t="shared" si="200"/>
        <v>#REF!</v>
      </c>
    </row>
    <row r="3516" spans="142:148" x14ac:dyDescent="0.25">
      <c r="EL3516">
        <v>3509</v>
      </c>
      <c r="EM3516" t="e">
        <v>#REF!</v>
      </c>
      <c r="EN3516" t="e">
        <v>#REF!</v>
      </c>
      <c r="EP3516" t="e">
        <f t="shared" si="198"/>
        <v>#REF!</v>
      </c>
      <c r="EQ3516" t="e">
        <f t="shared" si="199"/>
        <v>#REF!</v>
      </c>
      <c r="ER3516" t="e">
        <f t="shared" si="200"/>
        <v>#REF!</v>
      </c>
    </row>
    <row r="3517" spans="142:148" x14ac:dyDescent="0.25">
      <c r="EL3517">
        <v>3510</v>
      </c>
      <c r="EM3517" t="e">
        <v>#REF!</v>
      </c>
      <c r="EN3517" t="e">
        <v>#REF!</v>
      </c>
      <c r="EP3517" t="e">
        <f t="shared" si="198"/>
        <v>#REF!</v>
      </c>
      <c r="EQ3517" t="e">
        <f t="shared" si="199"/>
        <v>#REF!</v>
      </c>
      <c r="ER3517" t="e">
        <f t="shared" si="200"/>
        <v>#REF!</v>
      </c>
    </row>
    <row r="3518" spans="142:148" x14ac:dyDescent="0.25">
      <c r="EL3518">
        <v>3511</v>
      </c>
      <c r="EM3518" t="e">
        <v>#REF!</v>
      </c>
      <c r="EN3518" t="e">
        <v>#REF!</v>
      </c>
      <c r="EP3518" t="e">
        <f t="shared" si="198"/>
        <v>#REF!</v>
      </c>
      <c r="EQ3518" t="e">
        <f t="shared" si="199"/>
        <v>#REF!</v>
      </c>
      <c r="ER3518" t="e">
        <f t="shared" si="200"/>
        <v>#REF!</v>
      </c>
    </row>
    <row r="3519" spans="142:148" x14ac:dyDescent="0.25">
      <c r="EL3519">
        <v>3512</v>
      </c>
      <c r="EM3519" t="e">
        <v>#REF!</v>
      </c>
      <c r="EN3519" t="e">
        <v>#REF!</v>
      </c>
      <c r="EP3519" t="e">
        <f t="shared" si="198"/>
        <v>#REF!</v>
      </c>
      <c r="EQ3519" t="e">
        <f t="shared" si="199"/>
        <v>#REF!</v>
      </c>
      <c r="ER3519" t="e">
        <f t="shared" si="200"/>
        <v>#REF!</v>
      </c>
    </row>
    <row r="3520" spans="142:148" x14ac:dyDescent="0.25">
      <c r="EL3520">
        <v>3513</v>
      </c>
      <c r="EM3520" t="e">
        <v>#REF!</v>
      </c>
      <c r="EN3520" t="e">
        <v>#REF!</v>
      </c>
      <c r="EP3520" t="e">
        <f t="shared" si="198"/>
        <v>#REF!</v>
      </c>
      <c r="EQ3520" t="e">
        <f t="shared" si="199"/>
        <v>#REF!</v>
      </c>
      <c r="ER3520" t="e">
        <f t="shared" si="200"/>
        <v>#REF!</v>
      </c>
    </row>
    <row r="3521" spans="142:148" x14ac:dyDescent="0.25">
      <c r="EL3521">
        <v>3514</v>
      </c>
      <c r="EM3521" t="e">
        <v>#REF!</v>
      </c>
      <c r="EN3521" t="e">
        <v>#REF!</v>
      </c>
      <c r="EP3521" t="e">
        <f t="shared" si="198"/>
        <v>#REF!</v>
      </c>
      <c r="EQ3521" t="e">
        <f t="shared" si="199"/>
        <v>#REF!</v>
      </c>
      <c r="ER3521" t="e">
        <f t="shared" si="200"/>
        <v>#REF!</v>
      </c>
    </row>
    <row r="3522" spans="142:148" x14ac:dyDescent="0.25">
      <c r="EL3522">
        <v>3515</v>
      </c>
      <c r="EM3522" t="e">
        <v>#REF!</v>
      </c>
      <c r="EN3522" t="e">
        <v>#REF!</v>
      </c>
      <c r="EP3522" t="e">
        <f t="shared" si="198"/>
        <v>#REF!</v>
      </c>
      <c r="EQ3522" t="e">
        <f t="shared" si="199"/>
        <v>#REF!</v>
      </c>
      <c r="ER3522" t="e">
        <f t="shared" si="200"/>
        <v>#REF!</v>
      </c>
    </row>
    <row r="3523" spans="142:148" x14ac:dyDescent="0.25">
      <c r="EL3523">
        <v>3516</v>
      </c>
      <c r="EM3523" t="e">
        <v>#REF!</v>
      </c>
      <c r="EN3523" t="e">
        <v>#REF!</v>
      </c>
      <c r="EP3523" t="e">
        <f t="shared" si="198"/>
        <v>#REF!</v>
      </c>
      <c r="EQ3523" t="e">
        <f t="shared" si="199"/>
        <v>#REF!</v>
      </c>
      <c r="ER3523" t="e">
        <f t="shared" si="200"/>
        <v>#REF!</v>
      </c>
    </row>
    <row r="3524" spans="142:148" x14ac:dyDescent="0.25">
      <c r="EL3524">
        <v>3517</v>
      </c>
      <c r="EM3524" t="e">
        <v>#REF!</v>
      </c>
      <c r="EN3524" t="e">
        <v>#REF!</v>
      </c>
      <c r="EP3524" t="e">
        <f t="shared" si="198"/>
        <v>#REF!</v>
      </c>
      <c r="EQ3524" t="e">
        <f t="shared" si="199"/>
        <v>#REF!</v>
      </c>
      <c r="ER3524" t="e">
        <f t="shared" si="200"/>
        <v>#REF!</v>
      </c>
    </row>
    <row r="3525" spans="142:148" x14ac:dyDescent="0.25">
      <c r="EL3525">
        <v>3518</v>
      </c>
      <c r="EM3525" t="e">
        <v>#REF!</v>
      </c>
      <c r="EN3525" t="e">
        <v>#REF!</v>
      </c>
      <c r="EP3525" t="e">
        <f t="shared" si="198"/>
        <v>#REF!</v>
      </c>
      <c r="EQ3525" t="e">
        <f t="shared" si="199"/>
        <v>#REF!</v>
      </c>
      <c r="ER3525" t="e">
        <f t="shared" si="200"/>
        <v>#REF!</v>
      </c>
    </row>
    <row r="3526" spans="142:148" x14ac:dyDescent="0.25">
      <c r="EL3526">
        <v>3519</v>
      </c>
      <c r="EM3526" t="e">
        <v>#REF!</v>
      </c>
      <c r="EN3526" t="e">
        <v>#REF!</v>
      </c>
      <c r="EP3526" t="e">
        <f t="shared" si="198"/>
        <v>#REF!</v>
      </c>
      <c r="EQ3526" t="e">
        <f t="shared" si="199"/>
        <v>#REF!</v>
      </c>
      <c r="ER3526" t="e">
        <f t="shared" si="200"/>
        <v>#REF!</v>
      </c>
    </row>
    <row r="3527" spans="142:148" x14ac:dyDescent="0.25">
      <c r="EL3527">
        <v>3520</v>
      </c>
      <c r="EM3527" t="e">
        <v>#REF!</v>
      </c>
      <c r="EN3527" t="e">
        <v>#REF!</v>
      </c>
      <c r="EP3527" t="e">
        <f t="shared" si="198"/>
        <v>#REF!</v>
      </c>
      <c r="EQ3527" t="e">
        <f t="shared" si="199"/>
        <v>#REF!</v>
      </c>
      <c r="ER3527" t="e">
        <f t="shared" si="200"/>
        <v>#REF!</v>
      </c>
    </row>
    <row r="3528" spans="142:148" x14ac:dyDescent="0.25">
      <c r="EL3528">
        <v>3521</v>
      </c>
      <c r="EM3528" t="e">
        <v>#REF!</v>
      </c>
      <c r="EN3528" t="e">
        <v>#REF!</v>
      </c>
      <c r="EP3528" t="e">
        <f t="shared" si="198"/>
        <v>#REF!</v>
      </c>
      <c r="EQ3528" t="e">
        <f t="shared" si="199"/>
        <v>#REF!</v>
      </c>
      <c r="ER3528" t="e">
        <f t="shared" si="200"/>
        <v>#REF!</v>
      </c>
    </row>
    <row r="3529" spans="142:148" x14ac:dyDescent="0.25">
      <c r="EL3529">
        <v>3522</v>
      </c>
      <c r="EM3529" t="e">
        <v>#REF!</v>
      </c>
      <c r="EN3529" t="e">
        <v>#REF!</v>
      </c>
      <c r="EP3529" t="e">
        <f t="shared" si="198"/>
        <v>#REF!</v>
      </c>
      <c r="EQ3529" t="e">
        <f t="shared" si="199"/>
        <v>#REF!</v>
      </c>
      <c r="ER3529" t="e">
        <f t="shared" si="200"/>
        <v>#REF!</v>
      </c>
    </row>
    <row r="3530" spans="142:148" x14ac:dyDescent="0.25">
      <c r="EL3530">
        <v>3523</v>
      </c>
      <c r="EM3530" t="e">
        <v>#REF!</v>
      </c>
      <c r="EN3530" t="e">
        <v>#REF!</v>
      </c>
      <c r="EP3530" t="e">
        <f t="shared" si="198"/>
        <v>#REF!</v>
      </c>
      <c r="EQ3530" t="e">
        <f t="shared" si="199"/>
        <v>#REF!</v>
      </c>
      <c r="ER3530" t="e">
        <f t="shared" si="200"/>
        <v>#REF!</v>
      </c>
    </row>
    <row r="3531" spans="142:148" x14ac:dyDescent="0.25">
      <c r="EL3531">
        <v>3524</v>
      </c>
      <c r="EM3531" t="e">
        <v>#REF!</v>
      </c>
      <c r="EN3531" t="e">
        <v>#REF!</v>
      </c>
      <c r="EP3531" t="e">
        <f t="shared" si="198"/>
        <v>#REF!</v>
      </c>
      <c r="EQ3531" t="e">
        <f t="shared" si="199"/>
        <v>#REF!</v>
      </c>
      <c r="ER3531" t="e">
        <f t="shared" si="200"/>
        <v>#REF!</v>
      </c>
    </row>
    <row r="3532" spans="142:148" x14ac:dyDescent="0.25">
      <c r="EL3532">
        <v>3525</v>
      </c>
      <c r="EM3532" t="e">
        <v>#REF!</v>
      </c>
      <c r="EN3532" t="e">
        <v>#REF!</v>
      </c>
      <c r="EP3532" t="e">
        <f t="shared" si="198"/>
        <v>#REF!</v>
      </c>
      <c r="EQ3532" t="e">
        <f t="shared" si="199"/>
        <v>#REF!</v>
      </c>
      <c r="ER3532" t="e">
        <f t="shared" si="200"/>
        <v>#REF!</v>
      </c>
    </row>
    <row r="3533" spans="142:148" x14ac:dyDescent="0.25">
      <c r="EL3533">
        <v>3526</v>
      </c>
      <c r="EM3533" t="e">
        <v>#REF!</v>
      </c>
      <c r="EN3533" t="e">
        <v>#REF!</v>
      </c>
      <c r="EP3533" t="e">
        <f t="shared" si="198"/>
        <v>#REF!</v>
      </c>
      <c r="EQ3533" t="e">
        <f t="shared" si="199"/>
        <v>#REF!</v>
      </c>
      <c r="ER3533" t="e">
        <f t="shared" si="200"/>
        <v>#REF!</v>
      </c>
    </row>
    <row r="3534" spans="142:148" x14ac:dyDescent="0.25">
      <c r="EL3534">
        <v>3527</v>
      </c>
      <c r="EM3534" t="e">
        <v>#REF!</v>
      </c>
      <c r="EN3534" t="e">
        <v>#REF!</v>
      </c>
      <c r="EP3534" t="e">
        <f t="shared" si="198"/>
        <v>#REF!</v>
      </c>
      <c r="EQ3534" t="e">
        <f t="shared" si="199"/>
        <v>#REF!</v>
      </c>
      <c r="ER3534" t="e">
        <f t="shared" si="200"/>
        <v>#REF!</v>
      </c>
    </row>
    <row r="3535" spans="142:148" x14ac:dyDescent="0.25">
      <c r="EL3535">
        <v>3528</v>
      </c>
      <c r="EM3535" t="e">
        <v>#REF!</v>
      </c>
      <c r="EN3535" t="e">
        <v>#REF!</v>
      </c>
      <c r="EP3535" t="e">
        <f t="shared" si="198"/>
        <v>#REF!</v>
      </c>
      <c r="EQ3535" t="e">
        <f t="shared" si="199"/>
        <v>#REF!</v>
      </c>
      <c r="ER3535" t="e">
        <f t="shared" si="200"/>
        <v>#REF!</v>
      </c>
    </row>
    <row r="3536" spans="142:148" x14ac:dyDescent="0.25">
      <c r="EL3536">
        <v>3529</v>
      </c>
      <c r="EM3536" t="e">
        <v>#REF!</v>
      </c>
      <c r="EN3536" t="e">
        <v>#REF!</v>
      </c>
      <c r="EP3536" t="e">
        <f t="shared" si="198"/>
        <v>#REF!</v>
      </c>
      <c r="EQ3536" t="e">
        <f t="shared" si="199"/>
        <v>#REF!</v>
      </c>
      <c r="ER3536" t="e">
        <f t="shared" si="200"/>
        <v>#REF!</v>
      </c>
    </row>
    <row r="3537" spans="142:148" x14ac:dyDescent="0.25">
      <c r="EL3537">
        <v>3530</v>
      </c>
      <c r="EM3537" t="e">
        <v>#REF!</v>
      </c>
      <c r="EN3537" t="e">
        <v>#REF!</v>
      </c>
      <c r="EP3537" t="e">
        <f t="shared" si="198"/>
        <v>#REF!</v>
      </c>
      <c r="EQ3537" t="e">
        <f t="shared" si="199"/>
        <v>#REF!</v>
      </c>
      <c r="ER3537" t="e">
        <f t="shared" si="200"/>
        <v>#REF!</v>
      </c>
    </row>
    <row r="3538" spans="142:148" x14ac:dyDescent="0.25">
      <c r="EL3538">
        <v>3531</v>
      </c>
      <c r="EM3538" t="e">
        <v>#REF!</v>
      </c>
      <c r="EN3538" t="e">
        <v>#REF!</v>
      </c>
      <c r="EP3538" t="e">
        <f t="shared" si="198"/>
        <v>#REF!</v>
      </c>
      <c r="EQ3538" t="e">
        <f t="shared" si="199"/>
        <v>#REF!</v>
      </c>
      <c r="ER3538" t="e">
        <f t="shared" si="200"/>
        <v>#REF!</v>
      </c>
    </row>
    <row r="3539" spans="142:148" x14ac:dyDescent="0.25">
      <c r="EL3539">
        <v>3532</v>
      </c>
      <c r="EM3539" t="e">
        <v>#REF!</v>
      </c>
      <c r="EN3539" t="e">
        <v>#REF!</v>
      </c>
      <c r="EP3539" t="e">
        <f t="shared" si="198"/>
        <v>#REF!</v>
      </c>
      <c r="EQ3539" t="e">
        <f t="shared" si="199"/>
        <v>#REF!</v>
      </c>
      <c r="ER3539" t="e">
        <f t="shared" si="200"/>
        <v>#REF!</v>
      </c>
    </row>
    <row r="3540" spans="142:148" x14ac:dyDescent="0.25">
      <c r="EL3540">
        <v>3533</v>
      </c>
      <c r="EM3540" t="e">
        <v>#REF!</v>
      </c>
      <c r="EN3540" t="e">
        <v>#REF!</v>
      </c>
      <c r="EP3540" t="e">
        <f t="shared" si="198"/>
        <v>#REF!</v>
      </c>
      <c r="EQ3540" t="e">
        <f t="shared" si="199"/>
        <v>#REF!</v>
      </c>
      <c r="ER3540" t="e">
        <f t="shared" si="200"/>
        <v>#REF!</v>
      </c>
    </row>
    <row r="3541" spans="142:148" x14ac:dyDescent="0.25">
      <c r="EL3541">
        <v>3534</v>
      </c>
      <c r="EM3541" t="e">
        <v>#REF!</v>
      </c>
      <c r="EN3541" t="e">
        <v>#REF!</v>
      </c>
      <c r="EP3541" t="e">
        <f t="shared" si="198"/>
        <v>#REF!</v>
      </c>
      <c r="EQ3541" t="e">
        <f t="shared" si="199"/>
        <v>#REF!</v>
      </c>
      <c r="ER3541" t="e">
        <f t="shared" si="200"/>
        <v>#REF!</v>
      </c>
    </row>
    <row r="3542" spans="142:148" x14ac:dyDescent="0.25">
      <c r="EL3542">
        <v>3535</v>
      </c>
      <c r="EM3542" t="e">
        <v>#REF!</v>
      </c>
      <c r="EN3542" t="e">
        <v>#REF!</v>
      </c>
      <c r="EP3542" t="e">
        <f t="shared" si="198"/>
        <v>#REF!</v>
      </c>
      <c r="EQ3542" t="e">
        <f t="shared" si="199"/>
        <v>#REF!</v>
      </c>
      <c r="ER3542" t="e">
        <f t="shared" si="200"/>
        <v>#REF!</v>
      </c>
    </row>
    <row r="3543" spans="142:148" x14ac:dyDescent="0.25">
      <c r="EL3543">
        <v>3536</v>
      </c>
      <c r="EM3543" t="e">
        <v>#REF!</v>
      </c>
      <c r="EN3543" t="e">
        <v>#REF!</v>
      </c>
      <c r="EP3543" t="e">
        <f t="shared" si="198"/>
        <v>#REF!</v>
      </c>
      <c r="EQ3543" t="e">
        <f t="shared" si="199"/>
        <v>#REF!</v>
      </c>
      <c r="ER3543" t="e">
        <f t="shared" si="200"/>
        <v>#REF!</v>
      </c>
    </row>
    <row r="3544" spans="142:148" x14ac:dyDescent="0.25">
      <c r="EL3544">
        <v>3537</v>
      </c>
      <c r="EM3544" t="e">
        <v>#REF!</v>
      </c>
      <c r="EN3544" t="e">
        <v>#REF!</v>
      </c>
      <c r="EP3544" t="e">
        <f t="shared" ref="EP3544:EP3607" si="201">IF(EM3544&gt;EN3544,1,0)</f>
        <v>#REF!</v>
      </c>
      <c r="EQ3544" t="e">
        <f t="shared" ref="EQ3544:EQ3607" si="202">IF(EP3544&gt;0,0,1)</f>
        <v>#REF!</v>
      </c>
      <c r="ER3544" t="e">
        <f t="shared" ref="ER3544:ER3607" si="203">IF(EM3544&gt;EN3544,EM3544-EN3544,EN3544-EM3544)</f>
        <v>#REF!</v>
      </c>
    </row>
    <row r="3545" spans="142:148" x14ac:dyDescent="0.25">
      <c r="EL3545">
        <v>3538</v>
      </c>
      <c r="EM3545" t="e">
        <v>#REF!</v>
      </c>
      <c r="EN3545" t="e">
        <v>#REF!</v>
      </c>
      <c r="EP3545" t="e">
        <f t="shared" si="201"/>
        <v>#REF!</v>
      </c>
      <c r="EQ3545" t="e">
        <f t="shared" si="202"/>
        <v>#REF!</v>
      </c>
      <c r="ER3545" t="e">
        <f t="shared" si="203"/>
        <v>#REF!</v>
      </c>
    </row>
    <row r="3546" spans="142:148" x14ac:dyDescent="0.25">
      <c r="EL3546">
        <v>3539</v>
      </c>
      <c r="EM3546" t="e">
        <v>#REF!</v>
      </c>
      <c r="EN3546" t="e">
        <v>#REF!</v>
      </c>
      <c r="EP3546" t="e">
        <f t="shared" si="201"/>
        <v>#REF!</v>
      </c>
      <c r="EQ3546" t="e">
        <f t="shared" si="202"/>
        <v>#REF!</v>
      </c>
      <c r="ER3546" t="e">
        <f t="shared" si="203"/>
        <v>#REF!</v>
      </c>
    </row>
    <row r="3547" spans="142:148" x14ac:dyDescent="0.25">
      <c r="EL3547">
        <v>3540</v>
      </c>
      <c r="EM3547" t="e">
        <v>#REF!</v>
      </c>
      <c r="EN3547" t="e">
        <v>#REF!</v>
      </c>
      <c r="EP3547" t="e">
        <f t="shared" si="201"/>
        <v>#REF!</v>
      </c>
      <c r="EQ3547" t="e">
        <f t="shared" si="202"/>
        <v>#REF!</v>
      </c>
      <c r="ER3547" t="e">
        <f t="shared" si="203"/>
        <v>#REF!</v>
      </c>
    </row>
    <row r="3548" spans="142:148" x14ac:dyDescent="0.25">
      <c r="EL3548">
        <v>3541</v>
      </c>
      <c r="EM3548" t="e">
        <v>#REF!</v>
      </c>
      <c r="EN3548" t="e">
        <v>#REF!</v>
      </c>
      <c r="EP3548" t="e">
        <f t="shared" si="201"/>
        <v>#REF!</v>
      </c>
      <c r="EQ3548" t="e">
        <f t="shared" si="202"/>
        <v>#REF!</v>
      </c>
      <c r="ER3548" t="e">
        <f t="shared" si="203"/>
        <v>#REF!</v>
      </c>
    </row>
    <row r="3549" spans="142:148" x14ac:dyDescent="0.25">
      <c r="EL3549">
        <v>3542</v>
      </c>
      <c r="EM3549" t="e">
        <v>#REF!</v>
      </c>
      <c r="EN3549" t="e">
        <v>#REF!</v>
      </c>
      <c r="EP3549" t="e">
        <f t="shared" si="201"/>
        <v>#REF!</v>
      </c>
      <c r="EQ3549" t="e">
        <f t="shared" si="202"/>
        <v>#REF!</v>
      </c>
      <c r="ER3549" t="e">
        <f t="shared" si="203"/>
        <v>#REF!</v>
      </c>
    </row>
    <row r="3550" spans="142:148" x14ac:dyDescent="0.25">
      <c r="EL3550">
        <v>3543</v>
      </c>
      <c r="EM3550" t="e">
        <v>#REF!</v>
      </c>
      <c r="EN3550" t="e">
        <v>#REF!</v>
      </c>
      <c r="EP3550" t="e">
        <f t="shared" si="201"/>
        <v>#REF!</v>
      </c>
      <c r="EQ3550" t="e">
        <f t="shared" si="202"/>
        <v>#REF!</v>
      </c>
      <c r="ER3550" t="e">
        <f t="shared" si="203"/>
        <v>#REF!</v>
      </c>
    </row>
    <row r="3551" spans="142:148" x14ac:dyDescent="0.25">
      <c r="EL3551">
        <v>3544</v>
      </c>
      <c r="EM3551" t="e">
        <v>#REF!</v>
      </c>
      <c r="EN3551" t="e">
        <v>#REF!</v>
      </c>
      <c r="EP3551" t="e">
        <f t="shared" si="201"/>
        <v>#REF!</v>
      </c>
      <c r="EQ3551" t="e">
        <f t="shared" si="202"/>
        <v>#REF!</v>
      </c>
      <c r="ER3551" t="e">
        <f t="shared" si="203"/>
        <v>#REF!</v>
      </c>
    </row>
    <row r="3552" spans="142:148" x14ac:dyDescent="0.25">
      <c r="EL3552">
        <v>3545</v>
      </c>
      <c r="EM3552" t="e">
        <v>#REF!</v>
      </c>
      <c r="EN3552" t="e">
        <v>#REF!</v>
      </c>
      <c r="EP3552" t="e">
        <f t="shared" si="201"/>
        <v>#REF!</v>
      </c>
      <c r="EQ3552" t="e">
        <f t="shared" si="202"/>
        <v>#REF!</v>
      </c>
      <c r="ER3552" t="e">
        <f t="shared" si="203"/>
        <v>#REF!</v>
      </c>
    </row>
    <row r="3553" spans="142:148" x14ac:dyDescent="0.25">
      <c r="EL3553">
        <v>3546</v>
      </c>
      <c r="EM3553" t="e">
        <v>#REF!</v>
      </c>
      <c r="EN3553" t="e">
        <v>#REF!</v>
      </c>
      <c r="EP3553" t="e">
        <f t="shared" si="201"/>
        <v>#REF!</v>
      </c>
      <c r="EQ3553" t="e">
        <f t="shared" si="202"/>
        <v>#REF!</v>
      </c>
      <c r="ER3553" t="e">
        <f t="shared" si="203"/>
        <v>#REF!</v>
      </c>
    </row>
    <row r="3554" spans="142:148" x14ac:dyDescent="0.25">
      <c r="EL3554">
        <v>3547</v>
      </c>
      <c r="EM3554" t="e">
        <v>#REF!</v>
      </c>
      <c r="EN3554" t="e">
        <v>#REF!</v>
      </c>
      <c r="EP3554" t="e">
        <f t="shared" si="201"/>
        <v>#REF!</v>
      </c>
      <c r="EQ3554" t="e">
        <f t="shared" si="202"/>
        <v>#REF!</v>
      </c>
      <c r="ER3554" t="e">
        <f t="shared" si="203"/>
        <v>#REF!</v>
      </c>
    </row>
    <row r="3555" spans="142:148" x14ac:dyDescent="0.25">
      <c r="EL3555">
        <v>3548</v>
      </c>
      <c r="EM3555" t="e">
        <v>#REF!</v>
      </c>
      <c r="EN3555" t="e">
        <v>#REF!</v>
      </c>
      <c r="EP3555" t="e">
        <f t="shared" si="201"/>
        <v>#REF!</v>
      </c>
      <c r="EQ3555" t="e">
        <f t="shared" si="202"/>
        <v>#REF!</v>
      </c>
      <c r="ER3555" t="e">
        <f t="shared" si="203"/>
        <v>#REF!</v>
      </c>
    </row>
    <row r="3556" spans="142:148" x14ac:dyDescent="0.25">
      <c r="EL3556">
        <v>3549</v>
      </c>
      <c r="EM3556" t="e">
        <v>#REF!</v>
      </c>
      <c r="EN3556" t="e">
        <v>#REF!</v>
      </c>
      <c r="EP3556" t="e">
        <f t="shared" si="201"/>
        <v>#REF!</v>
      </c>
      <c r="EQ3556" t="e">
        <f t="shared" si="202"/>
        <v>#REF!</v>
      </c>
      <c r="ER3556" t="e">
        <f t="shared" si="203"/>
        <v>#REF!</v>
      </c>
    </row>
    <row r="3557" spans="142:148" x14ac:dyDescent="0.25">
      <c r="EL3557">
        <v>3550</v>
      </c>
      <c r="EM3557" t="e">
        <v>#REF!</v>
      </c>
      <c r="EN3557" t="e">
        <v>#REF!</v>
      </c>
      <c r="EP3557" t="e">
        <f t="shared" si="201"/>
        <v>#REF!</v>
      </c>
      <c r="EQ3557" t="e">
        <f t="shared" si="202"/>
        <v>#REF!</v>
      </c>
      <c r="ER3557" t="e">
        <f t="shared" si="203"/>
        <v>#REF!</v>
      </c>
    </row>
    <row r="3558" spans="142:148" x14ac:dyDescent="0.25">
      <c r="EL3558">
        <v>3551</v>
      </c>
      <c r="EM3558" t="e">
        <v>#REF!</v>
      </c>
      <c r="EN3558" t="e">
        <v>#REF!</v>
      </c>
      <c r="EP3558" t="e">
        <f t="shared" si="201"/>
        <v>#REF!</v>
      </c>
      <c r="EQ3558" t="e">
        <f t="shared" si="202"/>
        <v>#REF!</v>
      </c>
      <c r="ER3558" t="e">
        <f t="shared" si="203"/>
        <v>#REF!</v>
      </c>
    </row>
    <row r="3559" spans="142:148" x14ac:dyDescent="0.25">
      <c r="EL3559">
        <v>3552</v>
      </c>
      <c r="EM3559" t="e">
        <v>#REF!</v>
      </c>
      <c r="EN3559" t="e">
        <v>#REF!</v>
      </c>
      <c r="EP3559" t="e">
        <f t="shared" si="201"/>
        <v>#REF!</v>
      </c>
      <c r="EQ3559" t="e">
        <f t="shared" si="202"/>
        <v>#REF!</v>
      </c>
      <c r="ER3559" t="e">
        <f t="shared" si="203"/>
        <v>#REF!</v>
      </c>
    </row>
    <row r="3560" spans="142:148" x14ac:dyDescent="0.25">
      <c r="EL3560">
        <v>3553</v>
      </c>
      <c r="EM3560" t="e">
        <v>#REF!</v>
      </c>
      <c r="EN3560" t="e">
        <v>#REF!</v>
      </c>
      <c r="EP3560" t="e">
        <f t="shared" si="201"/>
        <v>#REF!</v>
      </c>
      <c r="EQ3560" t="e">
        <f t="shared" si="202"/>
        <v>#REF!</v>
      </c>
      <c r="ER3560" t="e">
        <f t="shared" si="203"/>
        <v>#REF!</v>
      </c>
    </row>
    <row r="3561" spans="142:148" x14ac:dyDescent="0.25">
      <c r="EL3561">
        <v>3554</v>
      </c>
      <c r="EM3561" t="e">
        <v>#REF!</v>
      </c>
      <c r="EN3561" t="e">
        <v>#REF!</v>
      </c>
      <c r="EP3561" t="e">
        <f t="shared" si="201"/>
        <v>#REF!</v>
      </c>
      <c r="EQ3561" t="e">
        <f t="shared" si="202"/>
        <v>#REF!</v>
      </c>
      <c r="ER3561" t="e">
        <f t="shared" si="203"/>
        <v>#REF!</v>
      </c>
    </row>
    <row r="3562" spans="142:148" x14ac:dyDescent="0.25">
      <c r="EL3562">
        <v>3555</v>
      </c>
      <c r="EM3562" t="e">
        <v>#REF!</v>
      </c>
      <c r="EN3562" t="e">
        <v>#REF!</v>
      </c>
      <c r="EP3562" t="e">
        <f t="shared" si="201"/>
        <v>#REF!</v>
      </c>
      <c r="EQ3562" t="e">
        <f t="shared" si="202"/>
        <v>#REF!</v>
      </c>
      <c r="ER3562" t="e">
        <f t="shared" si="203"/>
        <v>#REF!</v>
      </c>
    </row>
    <row r="3563" spans="142:148" x14ac:dyDescent="0.25">
      <c r="EL3563">
        <v>3556</v>
      </c>
      <c r="EM3563" t="e">
        <v>#REF!</v>
      </c>
      <c r="EN3563" t="e">
        <v>#REF!</v>
      </c>
      <c r="EP3563" t="e">
        <f t="shared" si="201"/>
        <v>#REF!</v>
      </c>
      <c r="EQ3563" t="e">
        <f t="shared" si="202"/>
        <v>#REF!</v>
      </c>
      <c r="ER3563" t="e">
        <f t="shared" si="203"/>
        <v>#REF!</v>
      </c>
    </row>
    <row r="3564" spans="142:148" x14ac:dyDescent="0.25">
      <c r="EL3564">
        <v>3557</v>
      </c>
      <c r="EM3564" t="e">
        <v>#REF!</v>
      </c>
      <c r="EN3564" t="e">
        <v>#REF!</v>
      </c>
      <c r="EP3564" t="e">
        <f t="shared" si="201"/>
        <v>#REF!</v>
      </c>
      <c r="EQ3564" t="e">
        <f t="shared" si="202"/>
        <v>#REF!</v>
      </c>
      <c r="ER3564" t="e">
        <f t="shared" si="203"/>
        <v>#REF!</v>
      </c>
    </row>
    <row r="3565" spans="142:148" x14ac:dyDescent="0.25">
      <c r="EL3565">
        <v>3558</v>
      </c>
      <c r="EM3565" t="e">
        <v>#REF!</v>
      </c>
      <c r="EN3565" t="e">
        <v>#REF!</v>
      </c>
      <c r="EP3565" t="e">
        <f t="shared" si="201"/>
        <v>#REF!</v>
      </c>
      <c r="EQ3565" t="e">
        <f t="shared" si="202"/>
        <v>#REF!</v>
      </c>
      <c r="ER3565" t="e">
        <f t="shared" si="203"/>
        <v>#REF!</v>
      </c>
    </row>
    <row r="3566" spans="142:148" x14ac:dyDescent="0.25">
      <c r="EL3566">
        <v>3559</v>
      </c>
      <c r="EM3566" t="e">
        <v>#REF!</v>
      </c>
      <c r="EN3566" t="e">
        <v>#REF!</v>
      </c>
      <c r="EP3566" t="e">
        <f t="shared" si="201"/>
        <v>#REF!</v>
      </c>
      <c r="EQ3566" t="e">
        <f t="shared" si="202"/>
        <v>#REF!</v>
      </c>
      <c r="ER3566" t="e">
        <f t="shared" si="203"/>
        <v>#REF!</v>
      </c>
    </row>
    <row r="3567" spans="142:148" x14ac:dyDescent="0.25">
      <c r="EL3567">
        <v>3560</v>
      </c>
      <c r="EM3567" t="e">
        <v>#REF!</v>
      </c>
      <c r="EN3567" t="e">
        <v>#REF!</v>
      </c>
      <c r="EP3567" t="e">
        <f t="shared" si="201"/>
        <v>#REF!</v>
      </c>
      <c r="EQ3567" t="e">
        <f t="shared" si="202"/>
        <v>#REF!</v>
      </c>
      <c r="ER3567" t="e">
        <f t="shared" si="203"/>
        <v>#REF!</v>
      </c>
    </row>
    <row r="3568" spans="142:148" x14ac:dyDescent="0.25">
      <c r="EL3568">
        <v>3561</v>
      </c>
      <c r="EM3568" t="e">
        <v>#REF!</v>
      </c>
      <c r="EN3568" t="e">
        <v>#REF!</v>
      </c>
      <c r="EP3568" t="e">
        <f t="shared" si="201"/>
        <v>#REF!</v>
      </c>
      <c r="EQ3568" t="e">
        <f t="shared" si="202"/>
        <v>#REF!</v>
      </c>
      <c r="ER3568" t="e">
        <f t="shared" si="203"/>
        <v>#REF!</v>
      </c>
    </row>
    <row r="3569" spans="142:148" x14ac:dyDescent="0.25">
      <c r="EL3569">
        <v>3562</v>
      </c>
      <c r="EM3569" t="e">
        <v>#REF!</v>
      </c>
      <c r="EN3569" t="e">
        <v>#REF!</v>
      </c>
      <c r="EP3569" t="e">
        <f t="shared" si="201"/>
        <v>#REF!</v>
      </c>
      <c r="EQ3569" t="e">
        <f t="shared" si="202"/>
        <v>#REF!</v>
      </c>
      <c r="ER3569" t="e">
        <f t="shared" si="203"/>
        <v>#REF!</v>
      </c>
    </row>
    <row r="3570" spans="142:148" x14ac:dyDescent="0.25">
      <c r="EL3570">
        <v>3563</v>
      </c>
      <c r="EM3570" t="e">
        <v>#REF!</v>
      </c>
      <c r="EN3570" t="e">
        <v>#REF!</v>
      </c>
      <c r="EP3570" t="e">
        <f t="shared" si="201"/>
        <v>#REF!</v>
      </c>
      <c r="EQ3570" t="e">
        <f t="shared" si="202"/>
        <v>#REF!</v>
      </c>
      <c r="ER3570" t="e">
        <f t="shared" si="203"/>
        <v>#REF!</v>
      </c>
    </row>
    <row r="3571" spans="142:148" x14ac:dyDescent="0.25">
      <c r="EL3571">
        <v>3564</v>
      </c>
      <c r="EM3571" t="e">
        <v>#REF!</v>
      </c>
      <c r="EN3571" t="e">
        <v>#REF!</v>
      </c>
      <c r="EP3571" t="e">
        <f t="shared" si="201"/>
        <v>#REF!</v>
      </c>
      <c r="EQ3571" t="e">
        <f t="shared" si="202"/>
        <v>#REF!</v>
      </c>
      <c r="ER3571" t="e">
        <f t="shared" si="203"/>
        <v>#REF!</v>
      </c>
    </row>
    <row r="3572" spans="142:148" x14ac:dyDescent="0.25">
      <c r="EL3572">
        <v>3565</v>
      </c>
      <c r="EM3572" t="e">
        <v>#REF!</v>
      </c>
      <c r="EN3572" t="e">
        <v>#REF!</v>
      </c>
      <c r="EP3572" t="e">
        <f t="shared" si="201"/>
        <v>#REF!</v>
      </c>
      <c r="EQ3572" t="e">
        <f t="shared" si="202"/>
        <v>#REF!</v>
      </c>
      <c r="ER3572" t="e">
        <f t="shared" si="203"/>
        <v>#REF!</v>
      </c>
    </row>
    <row r="3573" spans="142:148" x14ac:dyDescent="0.25">
      <c r="EL3573">
        <v>3566</v>
      </c>
      <c r="EM3573" t="e">
        <v>#REF!</v>
      </c>
      <c r="EN3573" t="e">
        <v>#REF!</v>
      </c>
      <c r="EP3573" t="e">
        <f t="shared" si="201"/>
        <v>#REF!</v>
      </c>
      <c r="EQ3573" t="e">
        <f t="shared" si="202"/>
        <v>#REF!</v>
      </c>
      <c r="ER3573" t="e">
        <f t="shared" si="203"/>
        <v>#REF!</v>
      </c>
    </row>
    <row r="3574" spans="142:148" x14ac:dyDescent="0.25">
      <c r="EL3574">
        <v>3567</v>
      </c>
      <c r="EM3574" t="e">
        <v>#REF!</v>
      </c>
      <c r="EN3574" t="e">
        <v>#REF!</v>
      </c>
      <c r="EP3574" t="e">
        <f t="shared" si="201"/>
        <v>#REF!</v>
      </c>
      <c r="EQ3574" t="e">
        <f t="shared" si="202"/>
        <v>#REF!</v>
      </c>
      <c r="ER3574" t="e">
        <f t="shared" si="203"/>
        <v>#REF!</v>
      </c>
    </row>
    <row r="3575" spans="142:148" x14ac:dyDescent="0.25">
      <c r="EL3575">
        <v>3568</v>
      </c>
      <c r="EM3575" t="e">
        <v>#REF!</v>
      </c>
      <c r="EN3575" t="e">
        <v>#REF!</v>
      </c>
      <c r="EP3575" t="e">
        <f t="shared" si="201"/>
        <v>#REF!</v>
      </c>
      <c r="EQ3575" t="e">
        <f t="shared" si="202"/>
        <v>#REF!</v>
      </c>
      <c r="ER3575" t="e">
        <f t="shared" si="203"/>
        <v>#REF!</v>
      </c>
    </row>
    <row r="3576" spans="142:148" x14ac:dyDescent="0.25">
      <c r="EL3576">
        <v>3569</v>
      </c>
      <c r="EM3576" t="e">
        <v>#REF!</v>
      </c>
      <c r="EN3576" t="e">
        <v>#REF!</v>
      </c>
      <c r="EP3576" t="e">
        <f t="shared" si="201"/>
        <v>#REF!</v>
      </c>
      <c r="EQ3576" t="e">
        <f t="shared" si="202"/>
        <v>#REF!</v>
      </c>
      <c r="ER3576" t="e">
        <f t="shared" si="203"/>
        <v>#REF!</v>
      </c>
    </row>
    <row r="3577" spans="142:148" x14ac:dyDescent="0.25">
      <c r="EL3577">
        <v>3570</v>
      </c>
      <c r="EM3577" t="e">
        <v>#REF!</v>
      </c>
      <c r="EN3577" t="e">
        <v>#REF!</v>
      </c>
      <c r="EP3577" t="e">
        <f t="shared" si="201"/>
        <v>#REF!</v>
      </c>
      <c r="EQ3577" t="e">
        <f t="shared" si="202"/>
        <v>#REF!</v>
      </c>
      <c r="ER3577" t="e">
        <f t="shared" si="203"/>
        <v>#REF!</v>
      </c>
    </row>
    <row r="3578" spans="142:148" x14ac:dyDescent="0.25">
      <c r="EL3578">
        <v>3571</v>
      </c>
      <c r="EM3578" t="e">
        <v>#REF!</v>
      </c>
      <c r="EN3578" t="e">
        <v>#REF!</v>
      </c>
      <c r="EP3578" t="e">
        <f t="shared" si="201"/>
        <v>#REF!</v>
      </c>
      <c r="EQ3578" t="e">
        <f t="shared" si="202"/>
        <v>#REF!</v>
      </c>
      <c r="ER3578" t="e">
        <f t="shared" si="203"/>
        <v>#REF!</v>
      </c>
    </row>
    <row r="3579" spans="142:148" x14ac:dyDescent="0.25">
      <c r="EL3579">
        <v>3572</v>
      </c>
      <c r="EM3579" t="e">
        <v>#REF!</v>
      </c>
      <c r="EN3579" t="e">
        <v>#REF!</v>
      </c>
      <c r="EP3579" t="e">
        <f t="shared" si="201"/>
        <v>#REF!</v>
      </c>
      <c r="EQ3579" t="e">
        <f t="shared" si="202"/>
        <v>#REF!</v>
      </c>
      <c r="ER3579" t="e">
        <f t="shared" si="203"/>
        <v>#REF!</v>
      </c>
    </row>
    <row r="3580" spans="142:148" x14ac:dyDescent="0.25">
      <c r="EL3580">
        <v>3573</v>
      </c>
      <c r="EM3580" t="e">
        <v>#REF!</v>
      </c>
      <c r="EN3580" t="e">
        <v>#REF!</v>
      </c>
      <c r="EP3580" t="e">
        <f t="shared" si="201"/>
        <v>#REF!</v>
      </c>
      <c r="EQ3580" t="e">
        <f t="shared" si="202"/>
        <v>#REF!</v>
      </c>
      <c r="ER3580" t="e">
        <f t="shared" si="203"/>
        <v>#REF!</v>
      </c>
    </row>
    <row r="3581" spans="142:148" x14ac:dyDescent="0.25">
      <c r="EL3581">
        <v>3574</v>
      </c>
      <c r="EM3581" t="e">
        <v>#REF!</v>
      </c>
      <c r="EN3581" t="e">
        <v>#REF!</v>
      </c>
      <c r="EP3581" t="e">
        <f t="shared" si="201"/>
        <v>#REF!</v>
      </c>
      <c r="EQ3581" t="e">
        <f t="shared" si="202"/>
        <v>#REF!</v>
      </c>
      <c r="ER3581" t="e">
        <f t="shared" si="203"/>
        <v>#REF!</v>
      </c>
    </row>
    <row r="3582" spans="142:148" x14ac:dyDescent="0.25">
      <c r="EL3582">
        <v>3575</v>
      </c>
      <c r="EM3582" t="e">
        <v>#REF!</v>
      </c>
      <c r="EN3582" t="e">
        <v>#REF!</v>
      </c>
      <c r="EP3582" t="e">
        <f t="shared" si="201"/>
        <v>#REF!</v>
      </c>
      <c r="EQ3582" t="e">
        <f t="shared" si="202"/>
        <v>#REF!</v>
      </c>
      <c r="ER3582" t="e">
        <f t="shared" si="203"/>
        <v>#REF!</v>
      </c>
    </row>
    <row r="3583" spans="142:148" x14ac:dyDescent="0.25">
      <c r="EL3583">
        <v>3576</v>
      </c>
      <c r="EM3583" t="e">
        <v>#REF!</v>
      </c>
      <c r="EN3583" t="e">
        <v>#REF!</v>
      </c>
      <c r="EP3583" t="e">
        <f t="shared" si="201"/>
        <v>#REF!</v>
      </c>
      <c r="EQ3583" t="e">
        <f t="shared" si="202"/>
        <v>#REF!</v>
      </c>
      <c r="ER3583" t="e">
        <f t="shared" si="203"/>
        <v>#REF!</v>
      </c>
    </row>
    <row r="3584" spans="142:148" x14ac:dyDescent="0.25">
      <c r="EL3584">
        <v>3577</v>
      </c>
      <c r="EM3584" t="e">
        <v>#REF!</v>
      </c>
      <c r="EN3584" t="e">
        <v>#REF!</v>
      </c>
      <c r="EP3584" t="e">
        <f t="shared" si="201"/>
        <v>#REF!</v>
      </c>
      <c r="EQ3584" t="e">
        <f t="shared" si="202"/>
        <v>#REF!</v>
      </c>
      <c r="ER3584" t="e">
        <f t="shared" si="203"/>
        <v>#REF!</v>
      </c>
    </row>
    <row r="3585" spans="142:148" x14ac:dyDescent="0.25">
      <c r="EL3585">
        <v>3578</v>
      </c>
      <c r="EM3585" t="e">
        <v>#REF!</v>
      </c>
      <c r="EN3585" t="e">
        <v>#REF!</v>
      </c>
      <c r="EP3585" t="e">
        <f t="shared" si="201"/>
        <v>#REF!</v>
      </c>
      <c r="EQ3585" t="e">
        <f t="shared" si="202"/>
        <v>#REF!</v>
      </c>
      <c r="ER3585" t="e">
        <f t="shared" si="203"/>
        <v>#REF!</v>
      </c>
    </row>
    <row r="3586" spans="142:148" x14ac:dyDescent="0.25">
      <c r="EL3586">
        <v>3579</v>
      </c>
      <c r="EM3586" t="e">
        <v>#REF!</v>
      </c>
      <c r="EN3586" t="e">
        <v>#REF!</v>
      </c>
      <c r="EP3586" t="e">
        <f t="shared" si="201"/>
        <v>#REF!</v>
      </c>
      <c r="EQ3586" t="e">
        <f t="shared" si="202"/>
        <v>#REF!</v>
      </c>
      <c r="ER3586" t="e">
        <f t="shared" si="203"/>
        <v>#REF!</v>
      </c>
    </row>
    <row r="3587" spans="142:148" x14ac:dyDescent="0.25">
      <c r="EL3587">
        <v>3580</v>
      </c>
      <c r="EM3587" t="e">
        <v>#REF!</v>
      </c>
      <c r="EN3587" t="e">
        <v>#REF!</v>
      </c>
      <c r="EP3587" t="e">
        <f t="shared" si="201"/>
        <v>#REF!</v>
      </c>
      <c r="EQ3587" t="e">
        <f t="shared" si="202"/>
        <v>#REF!</v>
      </c>
      <c r="ER3587" t="e">
        <f t="shared" si="203"/>
        <v>#REF!</v>
      </c>
    </row>
    <row r="3588" spans="142:148" x14ac:dyDescent="0.25">
      <c r="EL3588">
        <v>3581</v>
      </c>
      <c r="EM3588" t="e">
        <v>#REF!</v>
      </c>
      <c r="EN3588" t="e">
        <v>#REF!</v>
      </c>
      <c r="EP3588" t="e">
        <f t="shared" si="201"/>
        <v>#REF!</v>
      </c>
      <c r="EQ3588" t="e">
        <f t="shared" si="202"/>
        <v>#REF!</v>
      </c>
      <c r="ER3588" t="e">
        <f t="shared" si="203"/>
        <v>#REF!</v>
      </c>
    </row>
    <row r="3589" spans="142:148" x14ac:dyDescent="0.25">
      <c r="EL3589">
        <v>3582</v>
      </c>
      <c r="EM3589" t="e">
        <v>#REF!</v>
      </c>
      <c r="EN3589" t="e">
        <v>#REF!</v>
      </c>
      <c r="EP3589" t="e">
        <f t="shared" si="201"/>
        <v>#REF!</v>
      </c>
      <c r="EQ3589" t="e">
        <f t="shared" si="202"/>
        <v>#REF!</v>
      </c>
      <c r="ER3589" t="e">
        <f t="shared" si="203"/>
        <v>#REF!</v>
      </c>
    </row>
    <row r="3590" spans="142:148" x14ac:dyDescent="0.25">
      <c r="EL3590">
        <v>3583</v>
      </c>
      <c r="EM3590" t="e">
        <v>#REF!</v>
      </c>
      <c r="EN3590" t="e">
        <v>#REF!</v>
      </c>
      <c r="EP3590" t="e">
        <f t="shared" si="201"/>
        <v>#REF!</v>
      </c>
      <c r="EQ3590" t="e">
        <f t="shared" si="202"/>
        <v>#REF!</v>
      </c>
      <c r="ER3590" t="e">
        <f t="shared" si="203"/>
        <v>#REF!</v>
      </c>
    </row>
    <row r="3591" spans="142:148" x14ac:dyDescent="0.25">
      <c r="EL3591">
        <v>3584</v>
      </c>
      <c r="EM3591" t="e">
        <v>#REF!</v>
      </c>
      <c r="EN3591" t="e">
        <v>#REF!</v>
      </c>
      <c r="EP3591" t="e">
        <f t="shared" si="201"/>
        <v>#REF!</v>
      </c>
      <c r="EQ3591" t="e">
        <f t="shared" si="202"/>
        <v>#REF!</v>
      </c>
      <c r="ER3591" t="e">
        <f t="shared" si="203"/>
        <v>#REF!</v>
      </c>
    </row>
    <row r="3592" spans="142:148" x14ac:dyDescent="0.25">
      <c r="EL3592">
        <v>3585</v>
      </c>
      <c r="EM3592" t="e">
        <v>#REF!</v>
      </c>
      <c r="EN3592" t="e">
        <v>#REF!</v>
      </c>
      <c r="EP3592" t="e">
        <f t="shared" si="201"/>
        <v>#REF!</v>
      </c>
      <c r="EQ3592" t="e">
        <f t="shared" si="202"/>
        <v>#REF!</v>
      </c>
      <c r="ER3592" t="e">
        <f t="shared" si="203"/>
        <v>#REF!</v>
      </c>
    </row>
    <row r="3593" spans="142:148" x14ac:dyDescent="0.25">
      <c r="EL3593">
        <v>3586</v>
      </c>
      <c r="EM3593" t="e">
        <v>#REF!</v>
      </c>
      <c r="EN3593" t="e">
        <v>#REF!</v>
      </c>
      <c r="EP3593" t="e">
        <f t="shared" si="201"/>
        <v>#REF!</v>
      </c>
      <c r="EQ3593" t="e">
        <f t="shared" si="202"/>
        <v>#REF!</v>
      </c>
      <c r="ER3593" t="e">
        <f t="shared" si="203"/>
        <v>#REF!</v>
      </c>
    </row>
    <row r="3594" spans="142:148" x14ac:dyDescent="0.25">
      <c r="EL3594">
        <v>3587</v>
      </c>
      <c r="EM3594" t="e">
        <v>#REF!</v>
      </c>
      <c r="EN3594" t="e">
        <v>#REF!</v>
      </c>
      <c r="EP3594" t="e">
        <f t="shared" si="201"/>
        <v>#REF!</v>
      </c>
      <c r="EQ3594" t="e">
        <f t="shared" si="202"/>
        <v>#REF!</v>
      </c>
      <c r="ER3594" t="e">
        <f t="shared" si="203"/>
        <v>#REF!</v>
      </c>
    </row>
    <row r="3595" spans="142:148" x14ac:dyDescent="0.25">
      <c r="EL3595">
        <v>3588</v>
      </c>
      <c r="EM3595" t="e">
        <v>#REF!</v>
      </c>
      <c r="EN3595" t="e">
        <v>#REF!</v>
      </c>
      <c r="EP3595" t="e">
        <f t="shared" si="201"/>
        <v>#REF!</v>
      </c>
      <c r="EQ3595" t="e">
        <f t="shared" si="202"/>
        <v>#REF!</v>
      </c>
      <c r="ER3595" t="e">
        <f t="shared" si="203"/>
        <v>#REF!</v>
      </c>
    </row>
    <row r="3596" spans="142:148" x14ac:dyDescent="0.25">
      <c r="EL3596">
        <v>3589</v>
      </c>
      <c r="EM3596" t="e">
        <v>#REF!</v>
      </c>
      <c r="EN3596" t="e">
        <v>#REF!</v>
      </c>
      <c r="EP3596" t="e">
        <f t="shared" si="201"/>
        <v>#REF!</v>
      </c>
      <c r="EQ3596" t="e">
        <f t="shared" si="202"/>
        <v>#REF!</v>
      </c>
      <c r="ER3596" t="e">
        <f t="shared" si="203"/>
        <v>#REF!</v>
      </c>
    </row>
    <row r="3597" spans="142:148" x14ac:dyDescent="0.25">
      <c r="EL3597">
        <v>3590</v>
      </c>
      <c r="EM3597" t="e">
        <v>#REF!</v>
      </c>
      <c r="EN3597" t="e">
        <v>#REF!</v>
      </c>
      <c r="EP3597" t="e">
        <f t="shared" si="201"/>
        <v>#REF!</v>
      </c>
      <c r="EQ3597" t="e">
        <f t="shared" si="202"/>
        <v>#REF!</v>
      </c>
      <c r="ER3597" t="e">
        <f t="shared" si="203"/>
        <v>#REF!</v>
      </c>
    </row>
    <row r="3598" spans="142:148" x14ac:dyDescent="0.25">
      <c r="EL3598">
        <v>3591</v>
      </c>
      <c r="EM3598" t="e">
        <v>#REF!</v>
      </c>
      <c r="EN3598" t="e">
        <v>#REF!</v>
      </c>
      <c r="EP3598" t="e">
        <f t="shared" si="201"/>
        <v>#REF!</v>
      </c>
      <c r="EQ3598" t="e">
        <f t="shared" si="202"/>
        <v>#REF!</v>
      </c>
      <c r="ER3598" t="e">
        <f t="shared" si="203"/>
        <v>#REF!</v>
      </c>
    </row>
    <row r="3599" spans="142:148" x14ac:dyDescent="0.25">
      <c r="EL3599">
        <v>3592</v>
      </c>
      <c r="EM3599" t="e">
        <v>#REF!</v>
      </c>
      <c r="EN3599" t="e">
        <v>#REF!</v>
      </c>
      <c r="EP3599" t="e">
        <f t="shared" si="201"/>
        <v>#REF!</v>
      </c>
      <c r="EQ3599" t="e">
        <f t="shared" si="202"/>
        <v>#REF!</v>
      </c>
      <c r="ER3599" t="e">
        <f t="shared" si="203"/>
        <v>#REF!</v>
      </c>
    </row>
    <row r="3600" spans="142:148" x14ac:dyDescent="0.25">
      <c r="EL3600">
        <v>3593</v>
      </c>
      <c r="EM3600" t="e">
        <v>#REF!</v>
      </c>
      <c r="EN3600" t="e">
        <v>#REF!</v>
      </c>
      <c r="EP3600" t="e">
        <f t="shared" si="201"/>
        <v>#REF!</v>
      </c>
      <c r="EQ3600" t="e">
        <f t="shared" si="202"/>
        <v>#REF!</v>
      </c>
      <c r="ER3600" t="e">
        <f t="shared" si="203"/>
        <v>#REF!</v>
      </c>
    </row>
    <row r="3601" spans="142:148" x14ac:dyDescent="0.25">
      <c r="EL3601">
        <v>3594</v>
      </c>
      <c r="EM3601" t="e">
        <v>#REF!</v>
      </c>
      <c r="EN3601" t="e">
        <v>#REF!</v>
      </c>
      <c r="EP3601" t="e">
        <f t="shared" si="201"/>
        <v>#REF!</v>
      </c>
      <c r="EQ3601" t="e">
        <f t="shared" si="202"/>
        <v>#REF!</v>
      </c>
      <c r="ER3601" t="e">
        <f t="shared" si="203"/>
        <v>#REF!</v>
      </c>
    </row>
    <row r="3602" spans="142:148" x14ac:dyDescent="0.25">
      <c r="EL3602">
        <v>3595</v>
      </c>
      <c r="EM3602" t="e">
        <v>#REF!</v>
      </c>
      <c r="EN3602" t="e">
        <v>#REF!</v>
      </c>
      <c r="EP3602" t="e">
        <f t="shared" si="201"/>
        <v>#REF!</v>
      </c>
      <c r="EQ3602" t="e">
        <f t="shared" si="202"/>
        <v>#REF!</v>
      </c>
      <c r="ER3602" t="e">
        <f t="shared" si="203"/>
        <v>#REF!</v>
      </c>
    </row>
    <row r="3603" spans="142:148" x14ac:dyDescent="0.25">
      <c r="EL3603">
        <v>3596</v>
      </c>
      <c r="EM3603" t="e">
        <v>#REF!</v>
      </c>
      <c r="EN3603" t="e">
        <v>#REF!</v>
      </c>
      <c r="EP3603" t="e">
        <f t="shared" si="201"/>
        <v>#REF!</v>
      </c>
      <c r="EQ3603" t="e">
        <f t="shared" si="202"/>
        <v>#REF!</v>
      </c>
      <c r="ER3603" t="e">
        <f t="shared" si="203"/>
        <v>#REF!</v>
      </c>
    </row>
    <row r="3604" spans="142:148" x14ac:dyDescent="0.25">
      <c r="EL3604">
        <v>3597</v>
      </c>
      <c r="EM3604" t="e">
        <v>#REF!</v>
      </c>
      <c r="EN3604" t="e">
        <v>#REF!</v>
      </c>
      <c r="EP3604" t="e">
        <f t="shared" si="201"/>
        <v>#REF!</v>
      </c>
      <c r="EQ3604" t="e">
        <f t="shared" si="202"/>
        <v>#REF!</v>
      </c>
      <c r="ER3604" t="e">
        <f t="shared" si="203"/>
        <v>#REF!</v>
      </c>
    </row>
    <row r="3605" spans="142:148" x14ac:dyDescent="0.25">
      <c r="EL3605">
        <v>3598</v>
      </c>
      <c r="EM3605" t="e">
        <v>#REF!</v>
      </c>
      <c r="EN3605" t="e">
        <v>#REF!</v>
      </c>
      <c r="EP3605" t="e">
        <f t="shared" si="201"/>
        <v>#REF!</v>
      </c>
      <c r="EQ3605" t="e">
        <f t="shared" si="202"/>
        <v>#REF!</v>
      </c>
      <c r="ER3605" t="e">
        <f t="shared" si="203"/>
        <v>#REF!</v>
      </c>
    </row>
    <row r="3606" spans="142:148" x14ac:dyDescent="0.25">
      <c r="EL3606">
        <v>3599</v>
      </c>
      <c r="EM3606" t="e">
        <v>#REF!</v>
      </c>
      <c r="EN3606" t="e">
        <v>#REF!</v>
      </c>
      <c r="EP3606" t="e">
        <f t="shared" si="201"/>
        <v>#REF!</v>
      </c>
      <c r="EQ3606" t="e">
        <f t="shared" si="202"/>
        <v>#REF!</v>
      </c>
      <c r="ER3606" t="e">
        <f t="shared" si="203"/>
        <v>#REF!</v>
      </c>
    </row>
    <row r="3607" spans="142:148" x14ac:dyDescent="0.25">
      <c r="EL3607">
        <v>3600</v>
      </c>
      <c r="EM3607" t="e">
        <v>#REF!</v>
      </c>
      <c r="EN3607" t="e">
        <v>#REF!</v>
      </c>
      <c r="EP3607" t="e">
        <f t="shared" si="201"/>
        <v>#REF!</v>
      </c>
      <c r="EQ3607" t="e">
        <f t="shared" si="202"/>
        <v>#REF!</v>
      </c>
      <c r="ER3607" t="e">
        <f t="shared" si="203"/>
        <v>#REF!</v>
      </c>
    </row>
    <row r="3608" spans="142:148" x14ac:dyDescent="0.25">
      <c r="EL3608">
        <v>3601</v>
      </c>
      <c r="EM3608" t="e">
        <v>#REF!</v>
      </c>
      <c r="EN3608" t="e">
        <v>#REF!</v>
      </c>
      <c r="EP3608" t="e">
        <f t="shared" ref="EP3608:EP3671" si="204">IF(EM3608&gt;EN3608,1,0)</f>
        <v>#REF!</v>
      </c>
      <c r="EQ3608" t="e">
        <f t="shared" ref="EQ3608:EQ3671" si="205">IF(EP3608&gt;0,0,1)</f>
        <v>#REF!</v>
      </c>
      <c r="ER3608" t="e">
        <f t="shared" ref="ER3608:ER3671" si="206">IF(EM3608&gt;EN3608,EM3608-EN3608,EN3608-EM3608)</f>
        <v>#REF!</v>
      </c>
    </row>
    <row r="3609" spans="142:148" x14ac:dyDescent="0.25">
      <c r="EL3609">
        <v>3602</v>
      </c>
      <c r="EM3609" t="e">
        <v>#REF!</v>
      </c>
      <c r="EN3609" t="e">
        <v>#REF!</v>
      </c>
      <c r="EP3609" t="e">
        <f t="shared" si="204"/>
        <v>#REF!</v>
      </c>
      <c r="EQ3609" t="e">
        <f t="shared" si="205"/>
        <v>#REF!</v>
      </c>
      <c r="ER3609" t="e">
        <f t="shared" si="206"/>
        <v>#REF!</v>
      </c>
    </row>
    <row r="3610" spans="142:148" x14ac:dyDescent="0.25">
      <c r="EL3610">
        <v>3603</v>
      </c>
      <c r="EM3610" t="e">
        <v>#REF!</v>
      </c>
      <c r="EN3610" t="e">
        <v>#REF!</v>
      </c>
      <c r="EP3610" t="e">
        <f t="shared" si="204"/>
        <v>#REF!</v>
      </c>
      <c r="EQ3610" t="e">
        <f t="shared" si="205"/>
        <v>#REF!</v>
      </c>
      <c r="ER3610" t="e">
        <f t="shared" si="206"/>
        <v>#REF!</v>
      </c>
    </row>
    <row r="3611" spans="142:148" x14ac:dyDescent="0.25">
      <c r="EL3611">
        <v>3604</v>
      </c>
      <c r="EM3611" t="e">
        <v>#REF!</v>
      </c>
      <c r="EN3611" t="e">
        <v>#REF!</v>
      </c>
      <c r="EP3611" t="e">
        <f t="shared" si="204"/>
        <v>#REF!</v>
      </c>
      <c r="EQ3611" t="e">
        <f t="shared" si="205"/>
        <v>#REF!</v>
      </c>
      <c r="ER3611" t="e">
        <f t="shared" si="206"/>
        <v>#REF!</v>
      </c>
    </row>
    <row r="3612" spans="142:148" x14ac:dyDescent="0.25">
      <c r="EL3612">
        <v>3605</v>
      </c>
      <c r="EM3612" t="e">
        <v>#REF!</v>
      </c>
      <c r="EN3612" t="e">
        <v>#REF!</v>
      </c>
      <c r="EP3612" t="e">
        <f t="shared" si="204"/>
        <v>#REF!</v>
      </c>
      <c r="EQ3612" t="e">
        <f t="shared" si="205"/>
        <v>#REF!</v>
      </c>
      <c r="ER3612" t="e">
        <f t="shared" si="206"/>
        <v>#REF!</v>
      </c>
    </row>
    <row r="3613" spans="142:148" x14ac:dyDescent="0.25">
      <c r="EL3613">
        <v>3606</v>
      </c>
      <c r="EM3613" t="e">
        <v>#REF!</v>
      </c>
      <c r="EN3613" t="e">
        <v>#REF!</v>
      </c>
      <c r="EP3613" t="e">
        <f t="shared" si="204"/>
        <v>#REF!</v>
      </c>
      <c r="EQ3613" t="e">
        <f t="shared" si="205"/>
        <v>#REF!</v>
      </c>
      <c r="ER3613" t="e">
        <f t="shared" si="206"/>
        <v>#REF!</v>
      </c>
    </row>
    <row r="3614" spans="142:148" x14ac:dyDescent="0.25">
      <c r="EL3614">
        <v>3607</v>
      </c>
      <c r="EM3614" t="e">
        <v>#REF!</v>
      </c>
      <c r="EN3614" t="e">
        <v>#REF!</v>
      </c>
      <c r="EP3614" t="e">
        <f t="shared" si="204"/>
        <v>#REF!</v>
      </c>
      <c r="EQ3614" t="e">
        <f t="shared" si="205"/>
        <v>#REF!</v>
      </c>
      <c r="ER3614" t="e">
        <f t="shared" si="206"/>
        <v>#REF!</v>
      </c>
    </row>
    <row r="3615" spans="142:148" x14ac:dyDescent="0.25">
      <c r="EL3615">
        <v>3608</v>
      </c>
      <c r="EM3615" t="e">
        <v>#REF!</v>
      </c>
      <c r="EN3615" t="e">
        <v>#REF!</v>
      </c>
      <c r="EP3615" t="e">
        <f t="shared" si="204"/>
        <v>#REF!</v>
      </c>
      <c r="EQ3615" t="e">
        <f t="shared" si="205"/>
        <v>#REF!</v>
      </c>
      <c r="ER3615" t="e">
        <f t="shared" si="206"/>
        <v>#REF!</v>
      </c>
    </row>
    <row r="3616" spans="142:148" x14ac:dyDescent="0.25">
      <c r="EL3616">
        <v>3609</v>
      </c>
      <c r="EM3616" t="e">
        <v>#REF!</v>
      </c>
      <c r="EN3616" t="e">
        <v>#REF!</v>
      </c>
      <c r="EP3616" t="e">
        <f t="shared" si="204"/>
        <v>#REF!</v>
      </c>
      <c r="EQ3616" t="e">
        <f t="shared" si="205"/>
        <v>#REF!</v>
      </c>
      <c r="ER3616" t="e">
        <f t="shared" si="206"/>
        <v>#REF!</v>
      </c>
    </row>
    <row r="3617" spans="142:148" x14ac:dyDescent="0.25">
      <c r="EL3617">
        <v>3610</v>
      </c>
      <c r="EM3617" t="e">
        <v>#REF!</v>
      </c>
      <c r="EN3617" t="e">
        <v>#REF!</v>
      </c>
      <c r="EP3617" t="e">
        <f t="shared" si="204"/>
        <v>#REF!</v>
      </c>
      <c r="EQ3617" t="e">
        <f t="shared" si="205"/>
        <v>#REF!</v>
      </c>
      <c r="ER3617" t="e">
        <f t="shared" si="206"/>
        <v>#REF!</v>
      </c>
    </row>
    <row r="3618" spans="142:148" x14ac:dyDescent="0.25">
      <c r="EL3618">
        <v>3611</v>
      </c>
      <c r="EM3618" t="e">
        <v>#REF!</v>
      </c>
      <c r="EN3618" t="e">
        <v>#REF!</v>
      </c>
      <c r="EP3618" t="e">
        <f t="shared" si="204"/>
        <v>#REF!</v>
      </c>
      <c r="EQ3618" t="e">
        <f t="shared" si="205"/>
        <v>#REF!</v>
      </c>
      <c r="ER3618" t="e">
        <f t="shared" si="206"/>
        <v>#REF!</v>
      </c>
    </row>
    <row r="3619" spans="142:148" x14ac:dyDescent="0.25">
      <c r="EL3619">
        <v>3612</v>
      </c>
      <c r="EM3619" t="e">
        <v>#REF!</v>
      </c>
      <c r="EN3619" t="e">
        <v>#REF!</v>
      </c>
      <c r="EP3619" t="e">
        <f t="shared" si="204"/>
        <v>#REF!</v>
      </c>
      <c r="EQ3619" t="e">
        <f t="shared" si="205"/>
        <v>#REF!</v>
      </c>
      <c r="ER3619" t="e">
        <f t="shared" si="206"/>
        <v>#REF!</v>
      </c>
    </row>
    <row r="3620" spans="142:148" x14ac:dyDescent="0.25">
      <c r="EL3620">
        <v>3613</v>
      </c>
      <c r="EM3620" t="e">
        <v>#REF!</v>
      </c>
      <c r="EN3620" t="e">
        <v>#REF!</v>
      </c>
      <c r="EP3620" t="e">
        <f t="shared" si="204"/>
        <v>#REF!</v>
      </c>
      <c r="EQ3620" t="e">
        <f t="shared" si="205"/>
        <v>#REF!</v>
      </c>
      <c r="ER3620" t="e">
        <f t="shared" si="206"/>
        <v>#REF!</v>
      </c>
    </row>
    <row r="3621" spans="142:148" x14ac:dyDescent="0.25">
      <c r="EL3621">
        <v>3614</v>
      </c>
      <c r="EM3621" t="e">
        <v>#REF!</v>
      </c>
      <c r="EN3621" t="e">
        <v>#REF!</v>
      </c>
      <c r="EP3621" t="e">
        <f t="shared" si="204"/>
        <v>#REF!</v>
      </c>
      <c r="EQ3621" t="e">
        <f t="shared" si="205"/>
        <v>#REF!</v>
      </c>
      <c r="ER3621" t="e">
        <f t="shared" si="206"/>
        <v>#REF!</v>
      </c>
    </row>
    <row r="3622" spans="142:148" x14ac:dyDescent="0.25">
      <c r="EL3622">
        <v>3615</v>
      </c>
      <c r="EM3622" t="e">
        <v>#REF!</v>
      </c>
      <c r="EN3622" t="e">
        <v>#REF!</v>
      </c>
      <c r="EP3622" t="e">
        <f t="shared" si="204"/>
        <v>#REF!</v>
      </c>
      <c r="EQ3622" t="e">
        <f t="shared" si="205"/>
        <v>#REF!</v>
      </c>
      <c r="ER3622" t="e">
        <f t="shared" si="206"/>
        <v>#REF!</v>
      </c>
    </row>
    <row r="3623" spans="142:148" x14ac:dyDescent="0.25">
      <c r="EL3623">
        <v>3616</v>
      </c>
      <c r="EM3623" t="e">
        <v>#REF!</v>
      </c>
      <c r="EN3623" t="e">
        <v>#REF!</v>
      </c>
      <c r="EP3623" t="e">
        <f t="shared" si="204"/>
        <v>#REF!</v>
      </c>
      <c r="EQ3623" t="e">
        <f t="shared" si="205"/>
        <v>#REF!</v>
      </c>
      <c r="ER3623" t="e">
        <f t="shared" si="206"/>
        <v>#REF!</v>
      </c>
    </row>
    <row r="3624" spans="142:148" x14ac:dyDescent="0.25">
      <c r="EL3624">
        <v>3617</v>
      </c>
      <c r="EM3624" t="e">
        <v>#REF!</v>
      </c>
      <c r="EN3624" t="e">
        <v>#REF!</v>
      </c>
      <c r="EP3624" t="e">
        <f t="shared" si="204"/>
        <v>#REF!</v>
      </c>
      <c r="EQ3624" t="e">
        <f t="shared" si="205"/>
        <v>#REF!</v>
      </c>
      <c r="ER3624" t="e">
        <f t="shared" si="206"/>
        <v>#REF!</v>
      </c>
    </row>
    <row r="3625" spans="142:148" x14ac:dyDescent="0.25">
      <c r="EL3625">
        <v>3618</v>
      </c>
      <c r="EM3625" t="e">
        <v>#REF!</v>
      </c>
      <c r="EN3625" t="e">
        <v>#REF!</v>
      </c>
      <c r="EP3625" t="e">
        <f t="shared" si="204"/>
        <v>#REF!</v>
      </c>
      <c r="EQ3625" t="e">
        <f t="shared" si="205"/>
        <v>#REF!</v>
      </c>
      <c r="ER3625" t="e">
        <f t="shared" si="206"/>
        <v>#REF!</v>
      </c>
    </row>
    <row r="3626" spans="142:148" x14ac:dyDescent="0.25">
      <c r="EL3626">
        <v>3619</v>
      </c>
      <c r="EM3626" t="e">
        <v>#REF!</v>
      </c>
      <c r="EN3626" t="e">
        <v>#REF!</v>
      </c>
      <c r="EP3626" t="e">
        <f t="shared" si="204"/>
        <v>#REF!</v>
      </c>
      <c r="EQ3626" t="e">
        <f t="shared" si="205"/>
        <v>#REF!</v>
      </c>
      <c r="ER3626" t="e">
        <f t="shared" si="206"/>
        <v>#REF!</v>
      </c>
    </row>
    <row r="3627" spans="142:148" x14ac:dyDescent="0.25">
      <c r="EL3627">
        <v>3620</v>
      </c>
      <c r="EM3627" t="e">
        <v>#REF!</v>
      </c>
      <c r="EN3627" t="e">
        <v>#REF!</v>
      </c>
      <c r="EP3627" t="e">
        <f t="shared" si="204"/>
        <v>#REF!</v>
      </c>
      <c r="EQ3627" t="e">
        <f t="shared" si="205"/>
        <v>#REF!</v>
      </c>
      <c r="ER3627" t="e">
        <f t="shared" si="206"/>
        <v>#REF!</v>
      </c>
    </row>
    <row r="3628" spans="142:148" x14ac:dyDescent="0.25">
      <c r="EL3628">
        <v>3621</v>
      </c>
      <c r="EM3628" t="e">
        <v>#REF!</v>
      </c>
      <c r="EN3628" t="e">
        <v>#REF!</v>
      </c>
      <c r="EP3628" t="e">
        <f t="shared" si="204"/>
        <v>#REF!</v>
      </c>
      <c r="EQ3628" t="e">
        <f t="shared" si="205"/>
        <v>#REF!</v>
      </c>
      <c r="ER3628" t="e">
        <f t="shared" si="206"/>
        <v>#REF!</v>
      </c>
    </row>
    <row r="3629" spans="142:148" x14ac:dyDescent="0.25">
      <c r="EL3629">
        <v>3622</v>
      </c>
      <c r="EM3629" t="e">
        <v>#REF!</v>
      </c>
      <c r="EN3629" t="e">
        <v>#REF!</v>
      </c>
      <c r="EP3629" t="e">
        <f t="shared" si="204"/>
        <v>#REF!</v>
      </c>
      <c r="EQ3629" t="e">
        <f t="shared" si="205"/>
        <v>#REF!</v>
      </c>
      <c r="ER3629" t="e">
        <f t="shared" si="206"/>
        <v>#REF!</v>
      </c>
    </row>
    <row r="3630" spans="142:148" x14ac:dyDescent="0.25">
      <c r="EL3630">
        <v>3623</v>
      </c>
      <c r="EM3630" t="e">
        <v>#REF!</v>
      </c>
      <c r="EN3630" t="e">
        <v>#REF!</v>
      </c>
      <c r="EP3630" t="e">
        <f t="shared" si="204"/>
        <v>#REF!</v>
      </c>
      <c r="EQ3630" t="e">
        <f t="shared" si="205"/>
        <v>#REF!</v>
      </c>
      <c r="ER3630" t="e">
        <f t="shared" si="206"/>
        <v>#REF!</v>
      </c>
    </row>
    <row r="3631" spans="142:148" x14ac:dyDescent="0.25">
      <c r="EL3631">
        <v>3624</v>
      </c>
      <c r="EM3631" t="e">
        <v>#REF!</v>
      </c>
      <c r="EN3631" t="e">
        <v>#REF!</v>
      </c>
      <c r="EP3631" t="e">
        <f t="shared" si="204"/>
        <v>#REF!</v>
      </c>
      <c r="EQ3631" t="e">
        <f t="shared" si="205"/>
        <v>#REF!</v>
      </c>
      <c r="ER3631" t="e">
        <f t="shared" si="206"/>
        <v>#REF!</v>
      </c>
    </row>
    <row r="3632" spans="142:148" x14ac:dyDescent="0.25">
      <c r="EL3632">
        <v>3625</v>
      </c>
      <c r="EM3632" t="e">
        <v>#REF!</v>
      </c>
      <c r="EN3632" t="e">
        <v>#REF!</v>
      </c>
      <c r="EP3632" t="e">
        <f t="shared" si="204"/>
        <v>#REF!</v>
      </c>
      <c r="EQ3632" t="e">
        <f t="shared" si="205"/>
        <v>#REF!</v>
      </c>
      <c r="ER3632" t="e">
        <f t="shared" si="206"/>
        <v>#REF!</v>
      </c>
    </row>
    <row r="3633" spans="142:148" x14ac:dyDescent="0.25">
      <c r="EL3633">
        <v>3626</v>
      </c>
      <c r="EM3633" t="e">
        <v>#REF!</v>
      </c>
      <c r="EN3633" t="e">
        <v>#REF!</v>
      </c>
      <c r="EP3633" t="e">
        <f t="shared" si="204"/>
        <v>#REF!</v>
      </c>
      <c r="EQ3633" t="e">
        <f t="shared" si="205"/>
        <v>#REF!</v>
      </c>
      <c r="ER3633" t="e">
        <f t="shared" si="206"/>
        <v>#REF!</v>
      </c>
    </row>
    <row r="3634" spans="142:148" x14ac:dyDescent="0.25">
      <c r="EL3634">
        <v>3627</v>
      </c>
      <c r="EM3634" t="e">
        <v>#REF!</v>
      </c>
      <c r="EN3634" t="e">
        <v>#REF!</v>
      </c>
      <c r="EP3634" t="e">
        <f t="shared" si="204"/>
        <v>#REF!</v>
      </c>
      <c r="EQ3634" t="e">
        <f t="shared" si="205"/>
        <v>#REF!</v>
      </c>
      <c r="ER3634" t="e">
        <f t="shared" si="206"/>
        <v>#REF!</v>
      </c>
    </row>
    <row r="3635" spans="142:148" x14ac:dyDescent="0.25">
      <c r="EL3635">
        <v>3628</v>
      </c>
      <c r="EM3635" t="e">
        <v>#REF!</v>
      </c>
      <c r="EN3635" t="e">
        <v>#REF!</v>
      </c>
      <c r="EP3635" t="e">
        <f t="shared" si="204"/>
        <v>#REF!</v>
      </c>
      <c r="EQ3635" t="e">
        <f t="shared" si="205"/>
        <v>#REF!</v>
      </c>
      <c r="ER3635" t="e">
        <f t="shared" si="206"/>
        <v>#REF!</v>
      </c>
    </row>
    <row r="3636" spans="142:148" x14ac:dyDescent="0.25">
      <c r="EL3636">
        <v>3629</v>
      </c>
      <c r="EM3636" t="e">
        <v>#REF!</v>
      </c>
      <c r="EN3636" t="e">
        <v>#REF!</v>
      </c>
      <c r="EP3636" t="e">
        <f t="shared" si="204"/>
        <v>#REF!</v>
      </c>
      <c r="EQ3636" t="e">
        <f t="shared" si="205"/>
        <v>#REF!</v>
      </c>
      <c r="ER3636" t="e">
        <f t="shared" si="206"/>
        <v>#REF!</v>
      </c>
    </row>
    <row r="3637" spans="142:148" x14ac:dyDescent="0.25">
      <c r="EL3637">
        <v>3630</v>
      </c>
      <c r="EM3637" t="e">
        <v>#REF!</v>
      </c>
      <c r="EN3637" t="e">
        <v>#REF!</v>
      </c>
      <c r="EP3637" t="e">
        <f t="shared" si="204"/>
        <v>#REF!</v>
      </c>
      <c r="EQ3637" t="e">
        <f t="shared" si="205"/>
        <v>#REF!</v>
      </c>
      <c r="ER3637" t="e">
        <f t="shared" si="206"/>
        <v>#REF!</v>
      </c>
    </row>
    <row r="3638" spans="142:148" x14ac:dyDescent="0.25">
      <c r="EL3638">
        <v>3631</v>
      </c>
      <c r="EM3638" t="e">
        <v>#REF!</v>
      </c>
      <c r="EN3638" t="e">
        <v>#REF!</v>
      </c>
      <c r="EP3638" t="e">
        <f t="shared" si="204"/>
        <v>#REF!</v>
      </c>
      <c r="EQ3638" t="e">
        <f t="shared" si="205"/>
        <v>#REF!</v>
      </c>
      <c r="ER3638" t="e">
        <f t="shared" si="206"/>
        <v>#REF!</v>
      </c>
    </row>
    <row r="3639" spans="142:148" x14ac:dyDescent="0.25">
      <c r="EL3639">
        <v>3632</v>
      </c>
      <c r="EM3639" t="e">
        <v>#REF!</v>
      </c>
      <c r="EN3639" t="e">
        <v>#REF!</v>
      </c>
      <c r="EP3639" t="e">
        <f t="shared" si="204"/>
        <v>#REF!</v>
      </c>
      <c r="EQ3639" t="e">
        <f t="shared" si="205"/>
        <v>#REF!</v>
      </c>
      <c r="ER3639" t="e">
        <f t="shared" si="206"/>
        <v>#REF!</v>
      </c>
    </row>
    <row r="3640" spans="142:148" x14ac:dyDescent="0.25">
      <c r="EL3640">
        <v>3633</v>
      </c>
      <c r="EM3640" t="e">
        <v>#REF!</v>
      </c>
      <c r="EN3640" t="e">
        <v>#REF!</v>
      </c>
      <c r="EP3640" t="e">
        <f t="shared" si="204"/>
        <v>#REF!</v>
      </c>
      <c r="EQ3640" t="e">
        <f t="shared" si="205"/>
        <v>#REF!</v>
      </c>
      <c r="ER3640" t="e">
        <f t="shared" si="206"/>
        <v>#REF!</v>
      </c>
    </row>
    <row r="3641" spans="142:148" x14ac:dyDescent="0.25">
      <c r="EL3641">
        <v>3634</v>
      </c>
      <c r="EM3641" t="e">
        <v>#REF!</v>
      </c>
      <c r="EN3641" t="e">
        <v>#REF!</v>
      </c>
      <c r="EP3641" t="e">
        <f t="shared" si="204"/>
        <v>#REF!</v>
      </c>
      <c r="EQ3641" t="e">
        <f t="shared" si="205"/>
        <v>#REF!</v>
      </c>
      <c r="ER3641" t="e">
        <f t="shared" si="206"/>
        <v>#REF!</v>
      </c>
    </row>
    <row r="3642" spans="142:148" x14ac:dyDescent="0.25">
      <c r="EL3642">
        <v>3635</v>
      </c>
      <c r="EM3642" t="e">
        <v>#REF!</v>
      </c>
      <c r="EN3642" t="e">
        <v>#REF!</v>
      </c>
      <c r="EP3642" t="e">
        <f t="shared" si="204"/>
        <v>#REF!</v>
      </c>
      <c r="EQ3642" t="e">
        <f t="shared" si="205"/>
        <v>#REF!</v>
      </c>
      <c r="ER3642" t="e">
        <f t="shared" si="206"/>
        <v>#REF!</v>
      </c>
    </row>
    <row r="3643" spans="142:148" x14ac:dyDescent="0.25">
      <c r="EL3643">
        <v>3636</v>
      </c>
      <c r="EM3643" t="e">
        <v>#REF!</v>
      </c>
      <c r="EN3643" t="e">
        <v>#REF!</v>
      </c>
      <c r="EP3643" t="e">
        <f t="shared" si="204"/>
        <v>#REF!</v>
      </c>
      <c r="EQ3643" t="e">
        <f t="shared" si="205"/>
        <v>#REF!</v>
      </c>
      <c r="ER3643" t="e">
        <f t="shared" si="206"/>
        <v>#REF!</v>
      </c>
    </row>
    <row r="3644" spans="142:148" x14ac:dyDescent="0.25">
      <c r="EL3644">
        <v>3637</v>
      </c>
      <c r="EM3644" t="e">
        <v>#REF!</v>
      </c>
      <c r="EN3644" t="e">
        <v>#REF!</v>
      </c>
      <c r="EP3644" t="e">
        <f t="shared" si="204"/>
        <v>#REF!</v>
      </c>
      <c r="EQ3644" t="e">
        <f t="shared" si="205"/>
        <v>#REF!</v>
      </c>
      <c r="ER3644" t="e">
        <f t="shared" si="206"/>
        <v>#REF!</v>
      </c>
    </row>
    <row r="3645" spans="142:148" x14ac:dyDescent="0.25">
      <c r="EL3645">
        <v>3638</v>
      </c>
      <c r="EM3645" t="e">
        <v>#REF!</v>
      </c>
      <c r="EN3645" t="e">
        <v>#REF!</v>
      </c>
      <c r="EP3645" t="e">
        <f t="shared" si="204"/>
        <v>#REF!</v>
      </c>
      <c r="EQ3645" t="e">
        <f t="shared" si="205"/>
        <v>#REF!</v>
      </c>
      <c r="ER3645" t="e">
        <f t="shared" si="206"/>
        <v>#REF!</v>
      </c>
    </row>
    <row r="3646" spans="142:148" x14ac:dyDescent="0.25">
      <c r="EL3646">
        <v>3639</v>
      </c>
      <c r="EM3646" t="e">
        <v>#REF!</v>
      </c>
      <c r="EN3646" t="e">
        <v>#REF!</v>
      </c>
      <c r="EP3646" t="e">
        <f t="shared" si="204"/>
        <v>#REF!</v>
      </c>
      <c r="EQ3646" t="e">
        <f t="shared" si="205"/>
        <v>#REF!</v>
      </c>
      <c r="ER3646" t="e">
        <f t="shared" si="206"/>
        <v>#REF!</v>
      </c>
    </row>
    <row r="3647" spans="142:148" x14ac:dyDescent="0.25">
      <c r="EL3647">
        <v>3640</v>
      </c>
      <c r="EM3647" t="e">
        <v>#REF!</v>
      </c>
      <c r="EN3647" t="e">
        <v>#REF!</v>
      </c>
      <c r="EP3647" t="e">
        <f t="shared" si="204"/>
        <v>#REF!</v>
      </c>
      <c r="EQ3647" t="e">
        <f t="shared" si="205"/>
        <v>#REF!</v>
      </c>
      <c r="ER3647" t="e">
        <f t="shared" si="206"/>
        <v>#REF!</v>
      </c>
    </row>
    <row r="3648" spans="142:148" x14ac:dyDescent="0.25">
      <c r="EL3648">
        <v>3641</v>
      </c>
      <c r="EM3648" t="e">
        <v>#REF!</v>
      </c>
      <c r="EN3648" t="e">
        <v>#REF!</v>
      </c>
      <c r="EP3648" t="e">
        <f t="shared" si="204"/>
        <v>#REF!</v>
      </c>
      <c r="EQ3648" t="e">
        <f t="shared" si="205"/>
        <v>#REF!</v>
      </c>
      <c r="ER3648" t="e">
        <f t="shared" si="206"/>
        <v>#REF!</v>
      </c>
    </row>
    <row r="3649" spans="142:148" x14ac:dyDescent="0.25">
      <c r="EL3649">
        <v>3642</v>
      </c>
      <c r="EM3649" t="e">
        <v>#REF!</v>
      </c>
      <c r="EN3649" t="e">
        <v>#REF!</v>
      </c>
      <c r="EP3649" t="e">
        <f t="shared" si="204"/>
        <v>#REF!</v>
      </c>
      <c r="EQ3649" t="e">
        <f t="shared" si="205"/>
        <v>#REF!</v>
      </c>
      <c r="ER3649" t="e">
        <f t="shared" si="206"/>
        <v>#REF!</v>
      </c>
    </row>
    <row r="3650" spans="142:148" x14ac:dyDescent="0.25">
      <c r="EL3650">
        <v>3643</v>
      </c>
      <c r="EM3650" t="e">
        <v>#REF!</v>
      </c>
      <c r="EN3650" t="e">
        <v>#REF!</v>
      </c>
      <c r="EP3650" t="e">
        <f t="shared" si="204"/>
        <v>#REF!</v>
      </c>
      <c r="EQ3650" t="e">
        <f t="shared" si="205"/>
        <v>#REF!</v>
      </c>
      <c r="ER3650" t="e">
        <f t="shared" si="206"/>
        <v>#REF!</v>
      </c>
    </row>
    <row r="3651" spans="142:148" x14ac:dyDescent="0.25">
      <c r="EL3651">
        <v>3644</v>
      </c>
      <c r="EM3651" t="e">
        <v>#REF!</v>
      </c>
      <c r="EN3651" t="e">
        <v>#REF!</v>
      </c>
      <c r="EP3651" t="e">
        <f t="shared" si="204"/>
        <v>#REF!</v>
      </c>
      <c r="EQ3651" t="e">
        <f t="shared" si="205"/>
        <v>#REF!</v>
      </c>
      <c r="ER3651" t="e">
        <f t="shared" si="206"/>
        <v>#REF!</v>
      </c>
    </row>
    <row r="3652" spans="142:148" x14ac:dyDescent="0.25">
      <c r="EL3652">
        <v>3645</v>
      </c>
      <c r="EM3652" t="e">
        <v>#REF!</v>
      </c>
      <c r="EN3652" t="e">
        <v>#REF!</v>
      </c>
      <c r="EP3652" t="e">
        <f t="shared" si="204"/>
        <v>#REF!</v>
      </c>
      <c r="EQ3652" t="e">
        <f t="shared" si="205"/>
        <v>#REF!</v>
      </c>
      <c r="ER3652" t="e">
        <f t="shared" si="206"/>
        <v>#REF!</v>
      </c>
    </row>
    <row r="3653" spans="142:148" x14ac:dyDescent="0.25">
      <c r="EL3653">
        <v>3646</v>
      </c>
      <c r="EM3653" t="e">
        <v>#REF!</v>
      </c>
      <c r="EN3653" t="e">
        <v>#REF!</v>
      </c>
      <c r="EP3653" t="e">
        <f t="shared" si="204"/>
        <v>#REF!</v>
      </c>
      <c r="EQ3653" t="e">
        <f t="shared" si="205"/>
        <v>#REF!</v>
      </c>
      <c r="ER3653" t="e">
        <f t="shared" si="206"/>
        <v>#REF!</v>
      </c>
    </row>
    <row r="3654" spans="142:148" x14ac:dyDescent="0.25">
      <c r="EL3654">
        <v>3647</v>
      </c>
      <c r="EM3654" t="e">
        <v>#REF!</v>
      </c>
      <c r="EN3654" t="e">
        <v>#REF!</v>
      </c>
      <c r="EP3654" t="e">
        <f t="shared" si="204"/>
        <v>#REF!</v>
      </c>
      <c r="EQ3654" t="e">
        <f t="shared" si="205"/>
        <v>#REF!</v>
      </c>
      <c r="ER3654" t="e">
        <f t="shared" si="206"/>
        <v>#REF!</v>
      </c>
    </row>
    <row r="3655" spans="142:148" x14ac:dyDescent="0.25">
      <c r="EL3655">
        <v>3648</v>
      </c>
      <c r="EM3655" t="e">
        <v>#REF!</v>
      </c>
      <c r="EN3655" t="e">
        <v>#REF!</v>
      </c>
      <c r="EP3655" t="e">
        <f t="shared" si="204"/>
        <v>#REF!</v>
      </c>
      <c r="EQ3655" t="e">
        <f t="shared" si="205"/>
        <v>#REF!</v>
      </c>
      <c r="ER3655" t="e">
        <f t="shared" si="206"/>
        <v>#REF!</v>
      </c>
    </row>
    <row r="3656" spans="142:148" x14ac:dyDescent="0.25">
      <c r="EL3656">
        <v>3649</v>
      </c>
      <c r="EM3656" t="e">
        <v>#REF!</v>
      </c>
      <c r="EN3656" t="e">
        <v>#REF!</v>
      </c>
      <c r="EP3656" t="e">
        <f t="shared" si="204"/>
        <v>#REF!</v>
      </c>
      <c r="EQ3656" t="e">
        <f t="shared" si="205"/>
        <v>#REF!</v>
      </c>
      <c r="ER3656" t="e">
        <f t="shared" si="206"/>
        <v>#REF!</v>
      </c>
    </row>
    <row r="3657" spans="142:148" x14ac:dyDescent="0.25">
      <c r="EL3657">
        <v>3650</v>
      </c>
      <c r="EM3657" t="e">
        <v>#REF!</v>
      </c>
      <c r="EN3657" t="e">
        <v>#REF!</v>
      </c>
      <c r="EP3657" t="e">
        <f t="shared" si="204"/>
        <v>#REF!</v>
      </c>
      <c r="EQ3657" t="e">
        <f t="shared" si="205"/>
        <v>#REF!</v>
      </c>
      <c r="ER3657" t="e">
        <f t="shared" si="206"/>
        <v>#REF!</v>
      </c>
    </row>
    <row r="3658" spans="142:148" x14ac:dyDescent="0.25">
      <c r="EL3658">
        <v>3651</v>
      </c>
      <c r="EM3658" t="e">
        <v>#REF!</v>
      </c>
      <c r="EN3658" t="e">
        <v>#REF!</v>
      </c>
      <c r="EP3658" t="e">
        <f t="shared" si="204"/>
        <v>#REF!</v>
      </c>
      <c r="EQ3658" t="e">
        <f t="shared" si="205"/>
        <v>#REF!</v>
      </c>
      <c r="ER3658" t="e">
        <f t="shared" si="206"/>
        <v>#REF!</v>
      </c>
    </row>
    <row r="3659" spans="142:148" x14ac:dyDescent="0.25">
      <c r="EL3659">
        <v>3652</v>
      </c>
      <c r="EM3659" t="e">
        <v>#REF!</v>
      </c>
      <c r="EN3659" t="e">
        <v>#REF!</v>
      </c>
      <c r="EP3659" t="e">
        <f t="shared" si="204"/>
        <v>#REF!</v>
      </c>
      <c r="EQ3659" t="e">
        <f t="shared" si="205"/>
        <v>#REF!</v>
      </c>
      <c r="ER3659" t="e">
        <f t="shared" si="206"/>
        <v>#REF!</v>
      </c>
    </row>
    <row r="3660" spans="142:148" x14ac:dyDescent="0.25">
      <c r="EL3660">
        <v>3653</v>
      </c>
      <c r="EM3660" t="e">
        <v>#REF!</v>
      </c>
      <c r="EN3660" t="e">
        <v>#REF!</v>
      </c>
      <c r="EP3660" t="e">
        <f t="shared" si="204"/>
        <v>#REF!</v>
      </c>
      <c r="EQ3660" t="e">
        <f t="shared" si="205"/>
        <v>#REF!</v>
      </c>
      <c r="ER3660" t="e">
        <f t="shared" si="206"/>
        <v>#REF!</v>
      </c>
    </row>
    <row r="3661" spans="142:148" x14ac:dyDescent="0.25">
      <c r="EL3661">
        <v>3654</v>
      </c>
      <c r="EM3661" t="e">
        <v>#REF!</v>
      </c>
      <c r="EN3661" t="e">
        <v>#REF!</v>
      </c>
      <c r="EP3661" t="e">
        <f t="shared" si="204"/>
        <v>#REF!</v>
      </c>
      <c r="EQ3661" t="e">
        <f t="shared" si="205"/>
        <v>#REF!</v>
      </c>
      <c r="ER3661" t="e">
        <f t="shared" si="206"/>
        <v>#REF!</v>
      </c>
    </row>
    <row r="3662" spans="142:148" x14ac:dyDescent="0.25">
      <c r="EL3662">
        <v>3655</v>
      </c>
      <c r="EM3662" t="e">
        <v>#REF!</v>
      </c>
      <c r="EN3662" t="e">
        <v>#REF!</v>
      </c>
      <c r="EP3662" t="e">
        <f t="shared" si="204"/>
        <v>#REF!</v>
      </c>
      <c r="EQ3662" t="e">
        <f t="shared" si="205"/>
        <v>#REF!</v>
      </c>
      <c r="ER3662" t="e">
        <f t="shared" si="206"/>
        <v>#REF!</v>
      </c>
    </row>
    <row r="3663" spans="142:148" x14ac:dyDescent="0.25">
      <c r="EL3663">
        <v>3656</v>
      </c>
      <c r="EM3663" t="e">
        <v>#REF!</v>
      </c>
      <c r="EN3663" t="e">
        <v>#REF!</v>
      </c>
      <c r="EP3663" t="e">
        <f t="shared" si="204"/>
        <v>#REF!</v>
      </c>
      <c r="EQ3663" t="e">
        <f t="shared" si="205"/>
        <v>#REF!</v>
      </c>
      <c r="ER3663" t="e">
        <f t="shared" si="206"/>
        <v>#REF!</v>
      </c>
    </row>
    <row r="3664" spans="142:148" x14ac:dyDescent="0.25">
      <c r="EL3664">
        <v>3657</v>
      </c>
      <c r="EM3664" t="e">
        <v>#REF!</v>
      </c>
      <c r="EN3664" t="e">
        <v>#REF!</v>
      </c>
      <c r="EP3664" t="e">
        <f t="shared" si="204"/>
        <v>#REF!</v>
      </c>
      <c r="EQ3664" t="e">
        <f t="shared" si="205"/>
        <v>#REF!</v>
      </c>
      <c r="ER3664" t="e">
        <f t="shared" si="206"/>
        <v>#REF!</v>
      </c>
    </row>
    <row r="3665" spans="142:148" x14ac:dyDescent="0.25">
      <c r="EL3665">
        <v>3658</v>
      </c>
      <c r="EM3665" t="e">
        <v>#REF!</v>
      </c>
      <c r="EN3665" t="e">
        <v>#REF!</v>
      </c>
      <c r="EP3665" t="e">
        <f t="shared" si="204"/>
        <v>#REF!</v>
      </c>
      <c r="EQ3665" t="e">
        <f t="shared" si="205"/>
        <v>#REF!</v>
      </c>
      <c r="ER3665" t="e">
        <f t="shared" si="206"/>
        <v>#REF!</v>
      </c>
    </row>
    <row r="3666" spans="142:148" x14ac:dyDescent="0.25">
      <c r="EL3666">
        <v>3659</v>
      </c>
      <c r="EM3666" t="e">
        <v>#REF!</v>
      </c>
      <c r="EN3666" t="e">
        <v>#REF!</v>
      </c>
      <c r="EP3666" t="e">
        <f t="shared" si="204"/>
        <v>#REF!</v>
      </c>
      <c r="EQ3666" t="e">
        <f t="shared" si="205"/>
        <v>#REF!</v>
      </c>
      <c r="ER3666" t="e">
        <f t="shared" si="206"/>
        <v>#REF!</v>
      </c>
    </row>
    <row r="3667" spans="142:148" x14ac:dyDescent="0.25">
      <c r="EL3667">
        <v>3660</v>
      </c>
      <c r="EM3667" t="e">
        <v>#REF!</v>
      </c>
      <c r="EN3667" t="e">
        <v>#REF!</v>
      </c>
      <c r="EP3667" t="e">
        <f t="shared" si="204"/>
        <v>#REF!</v>
      </c>
      <c r="EQ3667" t="e">
        <f t="shared" si="205"/>
        <v>#REF!</v>
      </c>
      <c r="ER3667" t="e">
        <f t="shared" si="206"/>
        <v>#REF!</v>
      </c>
    </row>
    <row r="3668" spans="142:148" x14ac:dyDescent="0.25">
      <c r="EL3668">
        <v>3661</v>
      </c>
      <c r="EM3668" t="e">
        <v>#REF!</v>
      </c>
      <c r="EN3668" t="e">
        <v>#REF!</v>
      </c>
      <c r="EP3668" t="e">
        <f t="shared" si="204"/>
        <v>#REF!</v>
      </c>
      <c r="EQ3668" t="e">
        <f t="shared" si="205"/>
        <v>#REF!</v>
      </c>
      <c r="ER3668" t="e">
        <f t="shared" si="206"/>
        <v>#REF!</v>
      </c>
    </row>
    <row r="3669" spans="142:148" x14ac:dyDescent="0.25">
      <c r="EL3669">
        <v>3662</v>
      </c>
      <c r="EM3669" t="e">
        <v>#REF!</v>
      </c>
      <c r="EN3669" t="e">
        <v>#REF!</v>
      </c>
      <c r="EP3669" t="e">
        <f t="shared" si="204"/>
        <v>#REF!</v>
      </c>
      <c r="EQ3669" t="e">
        <f t="shared" si="205"/>
        <v>#REF!</v>
      </c>
      <c r="ER3669" t="e">
        <f t="shared" si="206"/>
        <v>#REF!</v>
      </c>
    </row>
    <row r="3670" spans="142:148" x14ac:dyDescent="0.25">
      <c r="EL3670">
        <v>3663</v>
      </c>
      <c r="EM3670" t="e">
        <v>#REF!</v>
      </c>
      <c r="EN3670" t="e">
        <v>#REF!</v>
      </c>
      <c r="EP3670" t="e">
        <f t="shared" si="204"/>
        <v>#REF!</v>
      </c>
      <c r="EQ3670" t="e">
        <f t="shared" si="205"/>
        <v>#REF!</v>
      </c>
      <c r="ER3670" t="e">
        <f t="shared" si="206"/>
        <v>#REF!</v>
      </c>
    </row>
    <row r="3671" spans="142:148" x14ac:dyDescent="0.25">
      <c r="EL3671">
        <v>3664</v>
      </c>
      <c r="EM3671" t="e">
        <v>#REF!</v>
      </c>
      <c r="EN3671" t="e">
        <v>#REF!</v>
      </c>
      <c r="EP3671" t="e">
        <f t="shared" si="204"/>
        <v>#REF!</v>
      </c>
      <c r="EQ3671" t="e">
        <f t="shared" si="205"/>
        <v>#REF!</v>
      </c>
      <c r="ER3671" t="e">
        <f t="shared" si="206"/>
        <v>#REF!</v>
      </c>
    </row>
    <row r="3672" spans="142:148" x14ac:dyDescent="0.25">
      <c r="EL3672">
        <v>3665</v>
      </c>
      <c r="EM3672" t="e">
        <v>#REF!</v>
      </c>
      <c r="EN3672" t="e">
        <v>#REF!</v>
      </c>
      <c r="EP3672" t="e">
        <f t="shared" ref="EP3672:EP3735" si="207">IF(EM3672&gt;EN3672,1,0)</f>
        <v>#REF!</v>
      </c>
      <c r="EQ3672" t="e">
        <f t="shared" ref="EQ3672:EQ3735" si="208">IF(EP3672&gt;0,0,1)</f>
        <v>#REF!</v>
      </c>
      <c r="ER3672" t="e">
        <f t="shared" ref="ER3672:ER3735" si="209">IF(EM3672&gt;EN3672,EM3672-EN3672,EN3672-EM3672)</f>
        <v>#REF!</v>
      </c>
    </row>
    <row r="3673" spans="142:148" x14ac:dyDescent="0.25">
      <c r="EL3673">
        <v>3666</v>
      </c>
      <c r="EM3673" t="e">
        <v>#REF!</v>
      </c>
      <c r="EN3673" t="e">
        <v>#REF!</v>
      </c>
      <c r="EP3673" t="e">
        <f t="shared" si="207"/>
        <v>#REF!</v>
      </c>
      <c r="EQ3673" t="e">
        <f t="shared" si="208"/>
        <v>#REF!</v>
      </c>
      <c r="ER3673" t="e">
        <f t="shared" si="209"/>
        <v>#REF!</v>
      </c>
    </row>
    <row r="3674" spans="142:148" x14ac:dyDescent="0.25">
      <c r="EL3674">
        <v>3667</v>
      </c>
      <c r="EM3674" t="e">
        <v>#REF!</v>
      </c>
      <c r="EN3674" t="e">
        <v>#REF!</v>
      </c>
      <c r="EP3674" t="e">
        <f t="shared" si="207"/>
        <v>#REF!</v>
      </c>
      <c r="EQ3674" t="e">
        <f t="shared" si="208"/>
        <v>#REF!</v>
      </c>
      <c r="ER3674" t="e">
        <f t="shared" si="209"/>
        <v>#REF!</v>
      </c>
    </row>
    <row r="3675" spans="142:148" x14ac:dyDescent="0.25">
      <c r="EL3675">
        <v>3668</v>
      </c>
      <c r="EM3675" t="e">
        <v>#REF!</v>
      </c>
      <c r="EN3675" t="e">
        <v>#REF!</v>
      </c>
      <c r="EP3675" t="e">
        <f t="shared" si="207"/>
        <v>#REF!</v>
      </c>
      <c r="EQ3675" t="e">
        <f t="shared" si="208"/>
        <v>#REF!</v>
      </c>
      <c r="ER3675" t="e">
        <f t="shared" si="209"/>
        <v>#REF!</v>
      </c>
    </row>
    <row r="3676" spans="142:148" x14ac:dyDescent="0.25">
      <c r="EL3676">
        <v>3669</v>
      </c>
      <c r="EM3676" t="e">
        <v>#REF!</v>
      </c>
      <c r="EN3676" t="e">
        <v>#REF!</v>
      </c>
      <c r="EP3676" t="e">
        <f t="shared" si="207"/>
        <v>#REF!</v>
      </c>
      <c r="EQ3676" t="e">
        <f t="shared" si="208"/>
        <v>#REF!</v>
      </c>
      <c r="ER3676" t="e">
        <f t="shared" si="209"/>
        <v>#REF!</v>
      </c>
    </row>
    <row r="3677" spans="142:148" x14ac:dyDescent="0.25">
      <c r="EL3677">
        <v>3670</v>
      </c>
      <c r="EM3677" t="e">
        <v>#REF!</v>
      </c>
      <c r="EN3677" t="e">
        <v>#REF!</v>
      </c>
      <c r="EP3677" t="e">
        <f t="shared" si="207"/>
        <v>#REF!</v>
      </c>
      <c r="EQ3677" t="e">
        <f t="shared" si="208"/>
        <v>#REF!</v>
      </c>
      <c r="ER3677" t="e">
        <f t="shared" si="209"/>
        <v>#REF!</v>
      </c>
    </row>
    <row r="3678" spans="142:148" x14ac:dyDescent="0.25">
      <c r="EL3678">
        <v>3671</v>
      </c>
      <c r="EM3678" t="e">
        <v>#REF!</v>
      </c>
      <c r="EN3678" t="e">
        <v>#REF!</v>
      </c>
      <c r="EP3678" t="e">
        <f t="shared" si="207"/>
        <v>#REF!</v>
      </c>
      <c r="EQ3678" t="e">
        <f t="shared" si="208"/>
        <v>#REF!</v>
      </c>
      <c r="ER3678" t="e">
        <f t="shared" si="209"/>
        <v>#REF!</v>
      </c>
    </row>
    <row r="3679" spans="142:148" x14ac:dyDescent="0.25">
      <c r="EL3679">
        <v>3672</v>
      </c>
      <c r="EM3679" t="e">
        <v>#REF!</v>
      </c>
      <c r="EN3679" t="e">
        <v>#REF!</v>
      </c>
      <c r="EP3679" t="e">
        <f t="shared" si="207"/>
        <v>#REF!</v>
      </c>
      <c r="EQ3679" t="e">
        <f t="shared" si="208"/>
        <v>#REF!</v>
      </c>
      <c r="ER3679" t="e">
        <f t="shared" si="209"/>
        <v>#REF!</v>
      </c>
    </row>
    <row r="3680" spans="142:148" x14ac:dyDescent="0.25">
      <c r="EL3680">
        <v>3673</v>
      </c>
      <c r="EM3680" t="e">
        <v>#REF!</v>
      </c>
      <c r="EN3680" t="e">
        <v>#REF!</v>
      </c>
      <c r="EP3680" t="e">
        <f t="shared" si="207"/>
        <v>#REF!</v>
      </c>
      <c r="EQ3680" t="e">
        <f t="shared" si="208"/>
        <v>#REF!</v>
      </c>
      <c r="ER3680" t="e">
        <f t="shared" si="209"/>
        <v>#REF!</v>
      </c>
    </row>
    <row r="3681" spans="142:148" x14ac:dyDescent="0.25">
      <c r="EL3681">
        <v>3674</v>
      </c>
      <c r="EM3681" t="e">
        <v>#REF!</v>
      </c>
      <c r="EN3681" t="e">
        <v>#REF!</v>
      </c>
      <c r="EP3681" t="e">
        <f t="shared" si="207"/>
        <v>#REF!</v>
      </c>
      <c r="EQ3681" t="e">
        <f t="shared" si="208"/>
        <v>#REF!</v>
      </c>
      <c r="ER3681" t="e">
        <f t="shared" si="209"/>
        <v>#REF!</v>
      </c>
    </row>
    <row r="3682" spans="142:148" x14ac:dyDescent="0.25">
      <c r="EL3682">
        <v>3675</v>
      </c>
      <c r="EM3682" t="e">
        <v>#REF!</v>
      </c>
      <c r="EN3682" t="e">
        <v>#REF!</v>
      </c>
      <c r="EP3682" t="e">
        <f t="shared" si="207"/>
        <v>#REF!</v>
      </c>
      <c r="EQ3682" t="e">
        <f t="shared" si="208"/>
        <v>#REF!</v>
      </c>
      <c r="ER3682" t="e">
        <f t="shared" si="209"/>
        <v>#REF!</v>
      </c>
    </row>
    <row r="3683" spans="142:148" x14ac:dyDescent="0.25">
      <c r="EL3683">
        <v>3676</v>
      </c>
      <c r="EM3683" t="e">
        <v>#REF!</v>
      </c>
      <c r="EN3683" t="e">
        <v>#REF!</v>
      </c>
      <c r="EP3683" t="e">
        <f t="shared" si="207"/>
        <v>#REF!</v>
      </c>
      <c r="EQ3683" t="e">
        <f t="shared" si="208"/>
        <v>#REF!</v>
      </c>
      <c r="ER3683" t="e">
        <f t="shared" si="209"/>
        <v>#REF!</v>
      </c>
    </row>
    <row r="3684" spans="142:148" x14ac:dyDescent="0.25">
      <c r="EL3684">
        <v>3677</v>
      </c>
      <c r="EM3684" t="e">
        <v>#REF!</v>
      </c>
      <c r="EN3684" t="e">
        <v>#REF!</v>
      </c>
      <c r="EP3684" t="e">
        <f t="shared" si="207"/>
        <v>#REF!</v>
      </c>
      <c r="EQ3684" t="e">
        <f t="shared" si="208"/>
        <v>#REF!</v>
      </c>
      <c r="ER3684" t="e">
        <f t="shared" si="209"/>
        <v>#REF!</v>
      </c>
    </row>
    <row r="3685" spans="142:148" x14ac:dyDescent="0.25">
      <c r="EL3685">
        <v>3678</v>
      </c>
      <c r="EM3685" t="e">
        <v>#REF!</v>
      </c>
      <c r="EN3685" t="e">
        <v>#REF!</v>
      </c>
      <c r="EP3685" t="e">
        <f t="shared" si="207"/>
        <v>#REF!</v>
      </c>
      <c r="EQ3685" t="e">
        <f t="shared" si="208"/>
        <v>#REF!</v>
      </c>
      <c r="ER3685" t="e">
        <f t="shared" si="209"/>
        <v>#REF!</v>
      </c>
    </row>
    <row r="3686" spans="142:148" x14ac:dyDescent="0.25">
      <c r="EL3686">
        <v>3679</v>
      </c>
      <c r="EM3686" t="e">
        <v>#REF!</v>
      </c>
      <c r="EN3686" t="e">
        <v>#REF!</v>
      </c>
      <c r="EP3686" t="e">
        <f t="shared" si="207"/>
        <v>#REF!</v>
      </c>
      <c r="EQ3686" t="e">
        <f t="shared" si="208"/>
        <v>#REF!</v>
      </c>
      <c r="ER3686" t="e">
        <f t="shared" si="209"/>
        <v>#REF!</v>
      </c>
    </row>
    <row r="3687" spans="142:148" x14ac:dyDescent="0.25">
      <c r="EL3687">
        <v>3680</v>
      </c>
      <c r="EM3687" t="e">
        <v>#REF!</v>
      </c>
      <c r="EN3687" t="e">
        <v>#REF!</v>
      </c>
      <c r="EP3687" t="e">
        <f t="shared" si="207"/>
        <v>#REF!</v>
      </c>
      <c r="EQ3687" t="e">
        <f t="shared" si="208"/>
        <v>#REF!</v>
      </c>
      <c r="ER3687" t="e">
        <f t="shared" si="209"/>
        <v>#REF!</v>
      </c>
    </row>
    <row r="3688" spans="142:148" x14ac:dyDescent="0.25">
      <c r="EL3688">
        <v>3681</v>
      </c>
      <c r="EM3688" t="e">
        <v>#REF!</v>
      </c>
      <c r="EN3688" t="e">
        <v>#REF!</v>
      </c>
      <c r="EP3688" t="e">
        <f t="shared" si="207"/>
        <v>#REF!</v>
      </c>
      <c r="EQ3688" t="e">
        <f t="shared" si="208"/>
        <v>#REF!</v>
      </c>
      <c r="ER3688" t="e">
        <f t="shared" si="209"/>
        <v>#REF!</v>
      </c>
    </row>
    <row r="3689" spans="142:148" x14ac:dyDescent="0.25">
      <c r="EL3689">
        <v>3682</v>
      </c>
      <c r="EM3689" t="e">
        <v>#REF!</v>
      </c>
      <c r="EN3689" t="e">
        <v>#REF!</v>
      </c>
      <c r="EP3689" t="e">
        <f t="shared" si="207"/>
        <v>#REF!</v>
      </c>
      <c r="EQ3689" t="e">
        <f t="shared" si="208"/>
        <v>#REF!</v>
      </c>
      <c r="ER3689" t="e">
        <f t="shared" si="209"/>
        <v>#REF!</v>
      </c>
    </row>
    <row r="3690" spans="142:148" x14ac:dyDescent="0.25">
      <c r="EL3690">
        <v>3683</v>
      </c>
      <c r="EM3690" t="e">
        <v>#REF!</v>
      </c>
      <c r="EN3690" t="e">
        <v>#REF!</v>
      </c>
      <c r="EP3690" t="e">
        <f t="shared" si="207"/>
        <v>#REF!</v>
      </c>
      <c r="EQ3690" t="e">
        <f t="shared" si="208"/>
        <v>#REF!</v>
      </c>
      <c r="ER3690" t="e">
        <f t="shared" si="209"/>
        <v>#REF!</v>
      </c>
    </row>
    <row r="3691" spans="142:148" x14ac:dyDescent="0.25">
      <c r="EL3691">
        <v>3684</v>
      </c>
      <c r="EM3691" t="e">
        <v>#REF!</v>
      </c>
      <c r="EN3691" t="e">
        <v>#REF!</v>
      </c>
      <c r="EP3691" t="e">
        <f t="shared" si="207"/>
        <v>#REF!</v>
      </c>
      <c r="EQ3691" t="e">
        <f t="shared" si="208"/>
        <v>#REF!</v>
      </c>
      <c r="ER3691" t="e">
        <f t="shared" si="209"/>
        <v>#REF!</v>
      </c>
    </row>
    <row r="3692" spans="142:148" x14ac:dyDescent="0.25">
      <c r="EL3692">
        <v>3685</v>
      </c>
      <c r="EM3692" t="e">
        <v>#REF!</v>
      </c>
      <c r="EN3692" t="e">
        <v>#REF!</v>
      </c>
      <c r="EP3692" t="e">
        <f t="shared" si="207"/>
        <v>#REF!</v>
      </c>
      <c r="EQ3692" t="e">
        <f t="shared" si="208"/>
        <v>#REF!</v>
      </c>
      <c r="ER3692" t="e">
        <f t="shared" si="209"/>
        <v>#REF!</v>
      </c>
    </row>
    <row r="3693" spans="142:148" x14ac:dyDescent="0.25">
      <c r="EL3693">
        <v>3686</v>
      </c>
      <c r="EM3693" t="e">
        <v>#REF!</v>
      </c>
      <c r="EN3693" t="e">
        <v>#REF!</v>
      </c>
      <c r="EP3693" t="e">
        <f t="shared" si="207"/>
        <v>#REF!</v>
      </c>
      <c r="EQ3693" t="e">
        <f t="shared" si="208"/>
        <v>#REF!</v>
      </c>
      <c r="ER3693" t="e">
        <f t="shared" si="209"/>
        <v>#REF!</v>
      </c>
    </row>
    <row r="3694" spans="142:148" x14ac:dyDescent="0.25">
      <c r="EL3694">
        <v>3687</v>
      </c>
      <c r="EM3694" t="e">
        <v>#REF!</v>
      </c>
      <c r="EN3694" t="e">
        <v>#REF!</v>
      </c>
      <c r="EP3694" t="e">
        <f t="shared" si="207"/>
        <v>#REF!</v>
      </c>
      <c r="EQ3694" t="e">
        <f t="shared" si="208"/>
        <v>#REF!</v>
      </c>
      <c r="ER3694" t="e">
        <f t="shared" si="209"/>
        <v>#REF!</v>
      </c>
    </row>
    <row r="3695" spans="142:148" x14ac:dyDescent="0.25">
      <c r="EL3695">
        <v>3688</v>
      </c>
      <c r="EM3695" t="e">
        <v>#REF!</v>
      </c>
      <c r="EN3695" t="e">
        <v>#REF!</v>
      </c>
      <c r="EP3695" t="e">
        <f t="shared" si="207"/>
        <v>#REF!</v>
      </c>
      <c r="EQ3695" t="e">
        <f t="shared" si="208"/>
        <v>#REF!</v>
      </c>
      <c r="ER3695" t="e">
        <f t="shared" si="209"/>
        <v>#REF!</v>
      </c>
    </row>
    <row r="3696" spans="142:148" x14ac:dyDescent="0.25">
      <c r="EL3696">
        <v>3689</v>
      </c>
      <c r="EM3696" t="e">
        <v>#REF!</v>
      </c>
      <c r="EN3696" t="e">
        <v>#REF!</v>
      </c>
      <c r="EP3696" t="e">
        <f t="shared" si="207"/>
        <v>#REF!</v>
      </c>
      <c r="EQ3696" t="e">
        <f t="shared" si="208"/>
        <v>#REF!</v>
      </c>
      <c r="ER3696" t="e">
        <f t="shared" si="209"/>
        <v>#REF!</v>
      </c>
    </row>
    <row r="3697" spans="142:148" x14ac:dyDescent="0.25">
      <c r="EL3697">
        <v>3690</v>
      </c>
      <c r="EM3697" t="e">
        <v>#REF!</v>
      </c>
      <c r="EN3697" t="e">
        <v>#REF!</v>
      </c>
      <c r="EP3697" t="e">
        <f t="shared" si="207"/>
        <v>#REF!</v>
      </c>
      <c r="EQ3697" t="e">
        <f t="shared" si="208"/>
        <v>#REF!</v>
      </c>
      <c r="ER3697" t="e">
        <f t="shared" si="209"/>
        <v>#REF!</v>
      </c>
    </row>
    <row r="3698" spans="142:148" x14ac:dyDescent="0.25">
      <c r="EL3698">
        <v>3691</v>
      </c>
      <c r="EM3698" t="e">
        <v>#REF!</v>
      </c>
      <c r="EN3698" t="e">
        <v>#REF!</v>
      </c>
      <c r="EP3698" t="e">
        <f t="shared" si="207"/>
        <v>#REF!</v>
      </c>
      <c r="EQ3698" t="e">
        <f t="shared" si="208"/>
        <v>#REF!</v>
      </c>
      <c r="ER3698" t="e">
        <f t="shared" si="209"/>
        <v>#REF!</v>
      </c>
    </row>
    <row r="3699" spans="142:148" x14ac:dyDescent="0.25">
      <c r="EL3699">
        <v>3692</v>
      </c>
      <c r="EM3699" t="e">
        <v>#REF!</v>
      </c>
      <c r="EN3699" t="e">
        <v>#REF!</v>
      </c>
      <c r="EP3699" t="e">
        <f t="shared" si="207"/>
        <v>#REF!</v>
      </c>
      <c r="EQ3699" t="e">
        <f t="shared" si="208"/>
        <v>#REF!</v>
      </c>
      <c r="ER3699" t="e">
        <f t="shared" si="209"/>
        <v>#REF!</v>
      </c>
    </row>
    <row r="3700" spans="142:148" x14ac:dyDescent="0.25">
      <c r="EL3700">
        <v>3693</v>
      </c>
      <c r="EM3700" t="e">
        <v>#REF!</v>
      </c>
      <c r="EN3700" t="e">
        <v>#REF!</v>
      </c>
      <c r="EP3700" t="e">
        <f t="shared" si="207"/>
        <v>#REF!</v>
      </c>
      <c r="EQ3700" t="e">
        <f t="shared" si="208"/>
        <v>#REF!</v>
      </c>
      <c r="ER3700" t="e">
        <f t="shared" si="209"/>
        <v>#REF!</v>
      </c>
    </row>
    <row r="3701" spans="142:148" x14ac:dyDescent="0.25">
      <c r="EL3701">
        <v>3694</v>
      </c>
      <c r="EM3701" t="e">
        <v>#REF!</v>
      </c>
      <c r="EN3701" t="e">
        <v>#REF!</v>
      </c>
      <c r="EP3701" t="e">
        <f t="shared" si="207"/>
        <v>#REF!</v>
      </c>
      <c r="EQ3701" t="e">
        <f t="shared" si="208"/>
        <v>#REF!</v>
      </c>
      <c r="ER3701" t="e">
        <f t="shared" si="209"/>
        <v>#REF!</v>
      </c>
    </row>
    <row r="3702" spans="142:148" x14ac:dyDescent="0.25">
      <c r="EL3702">
        <v>3695</v>
      </c>
      <c r="EM3702" t="e">
        <v>#REF!</v>
      </c>
      <c r="EN3702" t="e">
        <v>#REF!</v>
      </c>
      <c r="EP3702" t="e">
        <f t="shared" si="207"/>
        <v>#REF!</v>
      </c>
      <c r="EQ3702" t="e">
        <f t="shared" si="208"/>
        <v>#REF!</v>
      </c>
      <c r="ER3702" t="e">
        <f t="shared" si="209"/>
        <v>#REF!</v>
      </c>
    </row>
    <row r="3703" spans="142:148" x14ac:dyDescent="0.25">
      <c r="EL3703">
        <v>3696</v>
      </c>
      <c r="EM3703" t="e">
        <v>#REF!</v>
      </c>
      <c r="EN3703" t="e">
        <v>#REF!</v>
      </c>
      <c r="EP3703" t="e">
        <f t="shared" si="207"/>
        <v>#REF!</v>
      </c>
      <c r="EQ3703" t="e">
        <f t="shared" si="208"/>
        <v>#REF!</v>
      </c>
      <c r="ER3703" t="e">
        <f t="shared" si="209"/>
        <v>#REF!</v>
      </c>
    </row>
    <row r="3704" spans="142:148" x14ac:dyDescent="0.25">
      <c r="EL3704">
        <v>3697</v>
      </c>
      <c r="EM3704" t="e">
        <v>#REF!</v>
      </c>
      <c r="EN3704" t="e">
        <v>#REF!</v>
      </c>
      <c r="EP3704" t="e">
        <f t="shared" si="207"/>
        <v>#REF!</v>
      </c>
      <c r="EQ3704" t="e">
        <f t="shared" si="208"/>
        <v>#REF!</v>
      </c>
      <c r="ER3704" t="e">
        <f t="shared" si="209"/>
        <v>#REF!</v>
      </c>
    </row>
    <row r="3705" spans="142:148" x14ac:dyDescent="0.25">
      <c r="EL3705">
        <v>3698</v>
      </c>
      <c r="EM3705" t="e">
        <v>#REF!</v>
      </c>
      <c r="EN3705" t="e">
        <v>#REF!</v>
      </c>
      <c r="EP3705" t="e">
        <f t="shared" si="207"/>
        <v>#REF!</v>
      </c>
      <c r="EQ3705" t="e">
        <f t="shared" si="208"/>
        <v>#REF!</v>
      </c>
      <c r="ER3705" t="e">
        <f t="shared" si="209"/>
        <v>#REF!</v>
      </c>
    </row>
    <row r="3706" spans="142:148" x14ac:dyDescent="0.25">
      <c r="EL3706">
        <v>3699</v>
      </c>
      <c r="EM3706" t="e">
        <v>#REF!</v>
      </c>
      <c r="EN3706" t="e">
        <v>#REF!</v>
      </c>
      <c r="EP3706" t="e">
        <f t="shared" si="207"/>
        <v>#REF!</v>
      </c>
      <c r="EQ3706" t="e">
        <f t="shared" si="208"/>
        <v>#REF!</v>
      </c>
      <c r="ER3706" t="e">
        <f t="shared" si="209"/>
        <v>#REF!</v>
      </c>
    </row>
    <row r="3707" spans="142:148" x14ac:dyDescent="0.25">
      <c r="EL3707">
        <v>3700</v>
      </c>
      <c r="EM3707" t="e">
        <v>#REF!</v>
      </c>
      <c r="EN3707" t="e">
        <v>#REF!</v>
      </c>
      <c r="EP3707" t="e">
        <f t="shared" si="207"/>
        <v>#REF!</v>
      </c>
      <c r="EQ3707" t="e">
        <f t="shared" si="208"/>
        <v>#REF!</v>
      </c>
      <c r="ER3707" t="e">
        <f t="shared" si="209"/>
        <v>#REF!</v>
      </c>
    </row>
    <row r="3708" spans="142:148" x14ac:dyDescent="0.25">
      <c r="EL3708">
        <v>3701</v>
      </c>
      <c r="EM3708" t="e">
        <v>#REF!</v>
      </c>
      <c r="EN3708" t="e">
        <v>#REF!</v>
      </c>
      <c r="EP3708" t="e">
        <f t="shared" si="207"/>
        <v>#REF!</v>
      </c>
      <c r="EQ3708" t="e">
        <f t="shared" si="208"/>
        <v>#REF!</v>
      </c>
      <c r="ER3708" t="e">
        <f t="shared" si="209"/>
        <v>#REF!</v>
      </c>
    </row>
    <row r="3709" spans="142:148" x14ac:dyDescent="0.25">
      <c r="EL3709">
        <v>3702</v>
      </c>
      <c r="EM3709" t="e">
        <v>#REF!</v>
      </c>
      <c r="EN3709" t="e">
        <v>#REF!</v>
      </c>
      <c r="EP3709" t="e">
        <f t="shared" si="207"/>
        <v>#REF!</v>
      </c>
      <c r="EQ3709" t="e">
        <f t="shared" si="208"/>
        <v>#REF!</v>
      </c>
      <c r="ER3709" t="e">
        <f t="shared" si="209"/>
        <v>#REF!</v>
      </c>
    </row>
    <row r="3710" spans="142:148" x14ac:dyDescent="0.25">
      <c r="EL3710">
        <v>3703</v>
      </c>
      <c r="EM3710" t="e">
        <v>#REF!</v>
      </c>
      <c r="EN3710" t="e">
        <v>#REF!</v>
      </c>
      <c r="EP3710" t="e">
        <f t="shared" si="207"/>
        <v>#REF!</v>
      </c>
      <c r="EQ3710" t="e">
        <f t="shared" si="208"/>
        <v>#REF!</v>
      </c>
      <c r="ER3710" t="e">
        <f t="shared" si="209"/>
        <v>#REF!</v>
      </c>
    </row>
    <row r="3711" spans="142:148" x14ac:dyDescent="0.25">
      <c r="EL3711">
        <v>3704</v>
      </c>
      <c r="EM3711" t="e">
        <v>#REF!</v>
      </c>
      <c r="EN3711" t="e">
        <v>#REF!</v>
      </c>
      <c r="EP3711" t="e">
        <f t="shared" si="207"/>
        <v>#REF!</v>
      </c>
      <c r="EQ3711" t="e">
        <f t="shared" si="208"/>
        <v>#REF!</v>
      </c>
      <c r="ER3711" t="e">
        <f t="shared" si="209"/>
        <v>#REF!</v>
      </c>
    </row>
    <row r="3712" spans="142:148" x14ac:dyDescent="0.25">
      <c r="EL3712">
        <v>3705</v>
      </c>
      <c r="EM3712" t="e">
        <v>#REF!</v>
      </c>
      <c r="EN3712" t="e">
        <v>#REF!</v>
      </c>
      <c r="EP3712" t="e">
        <f t="shared" si="207"/>
        <v>#REF!</v>
      </c>
      <c r="EQ3712" t="e">
        <f t="shared" si="208"/>
        <v>#REF!</v>
      </c>
      <c r="ER3712" t="e">
        <f t="shared" si="209"/>
        <v>#REF!</v>
      </c>
    </row>
    <row r="3713" spans="142:148" x14ac:dyDescent="0.25">
      <c r="EL3713">
        <v>3706</v>
      </c>
      <c r="EM3713" t="e">
        <v>#REF!</v>
      </c>
      <c r="EN3713" t="e">
        <v>#REF!</v>
      </c>
      <c r="EP3713" t="e">
        <f t="shared" si="207"/>
        <v>#REF!</v>
      </c>
      <c r="EQ3713" t="e">
        <f t="shared" si="208"/>
        <v>#REF!</v>
      </c>
      <c r="ER3713" t="e">
        <f t="shared" si="209"/>
        <v>#REF!</v>
      </c>
    </row>
    <row r="3714" spans="142:148" x14ac:dyDescent="0.25">
      <c r="EL3714">
        <v>3707</v>
      </c>
      <c r="EM3714" t="e">
        <v>#REF!</v>
      </c>
      <c r="EN3714" t="e">
        <v>#REF!</v>
      </c>
      <c r="EP3714" t="e">
        <f t="shared" si="207"/>
        <v>#REF!</v>
      </c>
      <c r="EQ3714" t="e">
        <f t="shared" si="208"/>
        <v>#REF!</v>
      </c>
      <c r="ER3714" t="e">
        <f t="shared" si="209"/>
        <v>#REF!</v>
      </c>
    </row>
    <row r="3715" spans="142:148" x14ac:dyDescent="0.25">
      <c r="EL3715">
        <v>3708</v>
      </c>
      <c r="EM3715" t="e">
        <v>#REF!</v>
      </c>
      <c r="EN3715" t="e">
        <v>#REF!</v>
      </c>
      <c r="EP3715" t="e">
        <f t="shared" si="207"/>
        <v>#REF!</v>
      </c>
      <c r="EQ3715" t="e">
        <f t="shared" si="208"/>
        <v>#REF!</v>
      </c>
      <c r="ER3715" t="e">
        <f t="shared" si="209"/>
        <v>#REF!</v>
      </c>
    </row>
    <row r="3716" spans="142:148" x14ac:dyDescent="0.25">
      <c r="EL3716">
        <v>3709</v>
      </c>
      <c r="EM3716" t="e">
        <v>#REF!</v>
      </c>
      <c r="EN3716" t="e">
        <v>#REF!</v>
      </c>
      <c r="EP3716" t="e">
        <f t="shared" si="207"/>
        <v>#REF!</v>
      </c>
      <c r="EQ3716" t="e">
        <f t="shared" si="208"/>
        <v>#REF!</v>
      </c>
      <c r="ER3716" t="e">
        <f t="shared" si="209"/>
        <v>#REF!</v>
      </c>
    </row>
    <row r="3717" spans="142:148" x14ac:dyDescent="0.25">
      <c r="EL3717">
        <v>3710</v>
      </c>
      <c r="EM3717" t="e">
        <v>#REF!</v>
      </c>
      <c r="EN3717" t="e">
        <v>#REF!</v>
      </c>
      <c r="EP3717" t="e">
        <f t="shared" si="207"/>
        <v>#REF!</v>
      </c>
      <c r="EQ3717" t="e">
        <f t="shared" si="208"/>
        <v>#REF!</v>
      </c>
      <c r="ER3717" t="e">
        <f t="shared" si="209"/>
        <v>#REF!</v>
      </c>
    </row>
    <row r="3718" spans="142:148" x14ac:dyDescent="0.25">
      <c r="EL3718">
        <v>3711</v>
      </c>
      <c r="EM3718" t="e">
        <v>#REF!</v>
      </c>
      <c r="EN3718" t="e">
        <v>#REF!</v>
      </c>
      <c r="EP3718" t="e">
        <f t="shared" si="207"/>
        <v>#REF!</v>
      </c>
      <c r="EQ3718" t="e">
        <f t="shared" si="208"/>
        <v>#REF!</v>
      </c>
      <c r="ER3718" t="e">
        <f t="shared" si="209"/>
        <v>#REF!</v>
      </c>
    </row>
    <row r="3719" spans="142:148" x14ac:dyDescent="0.25">
      <c r="EL3719">
        <v>3712</v>
      </c>
      <c r="EM3719" t="e">
        <v>#REF!</v>
      </c>
      <c r="EN3719" t="e">
        <v>#REF!</v>
      </c>
      <c r="EP3719" t="e">
        <f t="shared" si="207"/>
        <v>#REF!</v>
      </c>
      <c r="EQ3719" t="e">
        <f t="shared" si="208"/>
        <v>#REF!</v>
      </c>
      <c r="ER3719" t="e">
        <f t="shared" si="209"/>
        <v>#REF!</v>
      </c>
    </row>
    <row r="3720" spans="142:148" x14ac:dyDescent="0.25">
      <c r="EL3720">
        <v>3713</v>
      </c>
      <c r="EM3720" t="e">
        <v>#REF!</v>
      </c>
      <c r="EN3720" t="e">
        <v>#REF!</v>
      </c>
      <c r="EP3720" t="e">
        <f t="shared" si="207"/>
        <v>#REF!</v>
      </c>
      <c r="EQ3720" t="e">
        <f t="shared" si="208"/>
        <v>#REF!</v>
      </c>
      <c r="ER3720" t="e">
        <f t="shared" si="209"/>
        <v>#REF!</v>
      </c>
    </row>
    <row r="3721" spans="142:148" x14ac:dyDescent="0.25">
      <c r="EL3721">
        <v>3714</v>
      </c>
      <c r="EM3721" t="e">
        <v>#REF!</v>
      </c>
      <c r="EN3721" t="e">
        <v>#REF!</v>
      </c>
      <c r="EP3721" t="e">
        <f t="shared" si="207"/>
        <v>#REF!</v>
      </c>
      <c r="EQ3721" t="e">
        <f t="shared" si="208"/>
        <v>#REF!</v>
      </c>
      <c r="ER3721" t="e">
        <f t="shared" si="209"/>
        <v>#REF!</v>
      </c>
    </row>
    <row r="3722" spans="142:148" x14ac:dyDescent="0.25">
      <c r="EL3722">
        <v>3715</v>
      </c>
      <c r="EM3722" t="e">
        <v>#REF!</v>
      </c>
      <c r="EN3722" t="e">
        <v>#REF!</v>
      </c>
      <c r="EP3722" t="e">
        <f t="shared" si="207"/>
        <v>#REF!</v>
      </c>
      <c r="EQ3722" t="e">
        <f t="shared" si="208"/>
        <v>#REF!</v>
      </c>
      <c r="ER3722" t="e">
        <f t="shared" si="209"/>
        <v>#REF!</v>
      </c>
    </row>
    <row r="3723" spans="142:148" x14ac:dyDescent="0.25">
      <c r="EL3723">
        <v>3716</v>
      </c>
      <c r="EM3723" t="e">
        <v>#REF!</v>
      </c>
      <c r="EN3723" t="e">
        <v>#REF!</v>
      </c>
      <c r="EP3723" t="e">
        <f t="shared" si="207"/>
        <v>#REF!</v>
      </c>
      <c r="EQ3723" t="e">
        <f t="shared" si="208"/>
        <v>#REF!</v>
      </c>
      <c r="ER3723" t="e">
        <f t="shared" si="209"/>
        <v>#REF!</v>
      </c>
    </row>
    <row r="3724" spans="142:148" x14ac:dyDescent="0.25">
      <c r="EL3724">
        <v>3717</v>
      </c>
      <c r="EM3724" t="e">
        <v>#REF!</v>
      </c>
      <c r="EN3724" t="e">
        <v>#REF!</v>
      </c>
      <c r="EP3724" t="e">
        <f t="shared" si="207"/>
        <v>#REF!</v>
      </c>
      <c r="EQ3724" t="e">
        <f t="shared" si="208"/>
        <v>#REF!</v>
      </c>
      <c r="ER3724" t="e">
        <f t="shared" si="209"/>
        <v>#REF!</v>
      </c>
    </row>
    <row r="3725" spans="142:148" x14ac:dyDescent="0.25">
      <c r="EL3725">
        <v>3718</v>
      </c>
      <c r="EM3725" t="e">
        <v>#REF!</v>
      </c>
      <c r="EN3725" t="e">
        <v>#REF!</v>
      </c>
      <c r="EP3725" t="e">
        <f t="shared" si="207"/>
        <v>#REF!</v>
      </c>
      <c r="EQ3725" t="e">
        <f t="shared" si="208"/>
        <v>#REF!</v>
      </c>
      <c r="ER3725" t="e">
        <f t="shared" si="209"/>
        <v>#REF!</v>
      </c>
    </row>
    <row r="3726" spans="142:148" x14ac:dyDescent="0.25">
      <c r="EL3726">
        <v>3719</v>
      </c>
      <c r="EM3726" t="e">
        <v>#REF!</v>
      </c>
      <c r="EN3726" t="e">
        <v>#REF!</v>
      </c>
      <c r="EP3726" t="e">
        <f t="shared" si="207"/>
        <v>#REF!</v>
      </c>
      <c r="EQ3726" t="e">
        <f t="shared" si="208"/>
        <v>#REF!</v>
      </c>
      <c r="ER3726" t="e">
        <f t="shared" si="209"/>
        <v>#REF!</v>
      </c>
    </row>
    <row r="3727" spans="142:148" x14ac:dyDescent="0.25">
      <c r="EL3727">
        <v>3720</v>
      </c>
      <c r="EM3727" t="e">
        <v>#REF!</v>
      </c>
      <c r="EN3727" t="e">
        <v>#REF!</v>
      </c>
      <c r="EP3727" t="e">
        <f t="shared" si="207"/>
        <v>#REF!</v>
      </c>
      <c r="EQ3727" t="e">
        <f t="shared" si="208"/>
        <v>#REF!</v>
      </c>
      <c r="ER3727" t="e">
        <f t="shared" si="209"/>
        <v>#REF!</v>
      </c>
    </row>
    <row r="3728" spans="142:148" x14ac:dyDescent="0.25">
      <c r="EL3728">
        <v>3721</v>
      </c>
      <c r="EM3728" t="e">
        <v>#REF!</v>
      </c>
      <c r="EN3728" t="e">
        <v>#REF!</v>
      </c>
      <c r="EP3728" t="e">
        <f t="shared" si="207"/>
        <v>#REF!</v>
      </c>
      <c r="EQ3728" t="e">
        <f t="shared" si="208"/>
        <v>#REF!</v>
      </c>
      <c r="ER3728" t="e">
        <f t="shared" si="209"/>
        <v>#REF!</v>
      </c>
    </row>
    <row r="3729" spans="142:148" x14ac:dyDescent="0.25">
      <c r="EL3729">
        <v>3722</v>
      </c>
      <c r="EM3729" t="e">
        <v>#REF!</v>
      </c>
      <c r="EN3729" t="e">
        <v>#REF!</v>
      </c>
      <c r="EP3729" t="e">
        <f t="shared" si="207"/>
        <v>#REF!</v>
      </c>
      <c r="EQ3729" t="e">
        <f t="shared" si="208"/>
        <v>#REF!</v>
      </c>
      <c r="ER3729" t="e">
        <f t="shared" si="209"/>
        <v>#REF!</v>
      </c>
    </row>
    <row r="3730" spans="142:148" x14ac:dyDescent="0.25">
      <c r="EL3730">
        <v>3723</v>
      </c>
      <c r="EM3730" t="e">
        <v>#REF!</v>
      </c>
      <c r="EN3730" t="e">
        <v>#REF!</v>
      </c>
      <c r="EP3730" t="e">
        <f t="shared" si="207"/>
        <v>#REF!</v>
      </c>
      <c r="EQ3730" t="e">
        <f t="shared" si="208"/>
        <v>#REF!</v>
      </c>
      <c r="ER3730" t="e">
        <f t="shared" si="209"/>
        <v>#REF!</v>
      </c>
    </row>
    <row r="3731" spans="142:148" x14ac:dyDescent="0.25">
      <c r="EL3731">
        <v>3724</v>
      </c>
      <c r="EM3731" t="e">
        <v>#REF!</v>
      </c>
      <c r="EN3731" t="e">
        <v>#REF!</v>
      </c>
      <c r="EP3731" t="e">
        <f t="shared" si="207"/>
        <v>#REF!</v>
      </c>
      <c r="EQ3731" t="e">
        <f t="shared" si="208"/>
        <v>#REF!</v>
      </c>
      <c r="ER3731" t="e">
        <f t="shared" si="209"/>
        <v>#REF!</v>
      </c>
    </row>
    <row r="3732" spans="142:148" x14ac:dyDescent="0.25">
      <c r="EL3732">
        <v>3725</v>
      </c>
      <c r="EM3732" t="e">
        <v>#REF!</v>
      </c>
      <c r="EN3732" t="e">
        <v>#REF!</v>
      </c>
      <c r="EP3732" t="e">
        <f t="shared" si="207"/>
        <v>#REF!</v>
      </c>
      <c r="EQ3732" t="e">
        <f t="shared" si="208"/>
        <v>#REF!</v>
      </c>
      <c r="ER3732" t="e">
        <f t="shared" si="209"/>
        <v>#REF!</v>
      </c>
    </row>
    <row r="3733" spans="142:148" x14ac:dyDescent="0.25">
      <c r="EL3733">
        <v>3726</v>
      </c>
      <c r="EM3733" t="e">
        <v>#REF!</v>
      </c>
      <c r="EN3733" t="e">
        <v>#REF!</v>
      </c>
      <c r="EP3733" t="e">
        <f t="shared" si="207"/>
        <v>#REF!</v>
      </c>
      <c r="EQ3733" t="e">
        <f t="shared" si="208"/>
        <v>#REF!</v>
      </c>
      <c r="ER3733" t="e">
        <f t="shared" si="209"/>
        <v>#REF!</v>
      </c>
    </row>
    <row r="3734" spans="142:148" x14ac:dyDescent="0.25">
      <c r="EL3734">
        <v>3727</v>
      </c>
      <c r="EM3734" t="e">
        <v>#REF!</v>
      </c>
      <c r="EN3734" t="e">
        <v>#REF!</v>
      </c>
      <c r="EP3734" t="e">
        <f t="shared" si="207"/>
        <v>#REF!</v>
      </c>
      <c r="EQ3734" t="e">
        <f t="shared" si="208"/>
        <v>#REF!</v>
      </c>
      <c r="ER3734" t="e">
        <f t="shared" si="209"/>
        <v>#REF!</v>
      </c>
    </row>
    <row r="3735" spans="142:148" x14ac:dyDescent="0.25">
      <c r="EL3735">
        <v>3728</v>
      </c>
      <c r="EM3735" t="e">
        <v>#REF!</v>
      </c>
      <c r="EN3735" t="e">
        <v>#REF!</v>
      </c>
      <c r="EP3735" t="e">
        <f t="shared" si="207"/>
        <v>#REF!</v>
      </c>
      <c r="EQ3735" t="e">
        <f t="shared" si="208"/>
        <v>#REF!</v>
      </c>
      <c r="ER3735" t="e">
        <f t="shared" si="209"/>
        <v>#REF!</v>
      </c>
    </row>
    <row r="3736" spans="142:148" x14ac:dyDescent="0.25">
      <c r="EL3736">
        <v>3729</v>
      </c>
      <c r="EM3736" t="e">
        <v>#REF!</v>
      </c>
      <c r="EN3736" t="e">
        <v>#REF!</v>
      </c>
      <c r="EP3736" t="e">
        <f t="shared" ref="EP3736:EP3799" si="210">IF(EM3736&gt;EN3736,1,0)</f>
        <v>#REF!</v>
      </c>
      <c r="EQ3736" t="e">
        <f t="shared" ref="EQ3736:EQ3799" si="211">IF(EP3736&gt;0,0,1)</f>
        <v>#REF!</v>
      </c>
      <c r="ER3736" t="e">
        <f t="shared" ref="ER3736:ER3799" si="212">IF(EM3736&gt;EN3736,EM3736-EN3736,EN3736-EM3736)</f>
        <v>#REF!</v>
      </c>
    </row>
    <row r="3737" spans="142:148" x14ac:dyDescent="0.25">
      <c r="EL3737">
        <v>3730</v>
      </c>
      <c r="EM3737" t="e">
        <v>#REF!</v>
      </c>
      <c r="EN3737" t="e">
        <v>#REF!</v>
      </c>
      <c r="EP3737" t="e">
        <f t="shared" si="210"/>
        <v>#REF!</v>
      </c>
      <c r="EQ3737" t="e">
        <f t="shared" si="211"/>
        <v>#REF!</v>
      </c>
      <c r="ER3737" t="e">
        <f t="shared" si="212"/>
        <v>#REF!</v>
      </c>
    </row>
    <row r="3738" spans="142:148" x14ac:dyDescent="0.25">
      <c r="EL3738">
        <v>3731</v>
      </c>
      <c r="EM3738" t="e">
        <v>#REF!</v>
      </c>
      <c r="EN3738" t="e">
        <v>#REF!</v>
      </c>
      <c r="EP3738" t="e">
        <f t="shared" si="210"/>
        <v>#REF!</v>
      </c>
      <c r="EQ3738" t="e">
        <f t="shared" si="211"/>
        <v>#REF!</v>
      </c>
      <c r="ER3738" t="e">
        <f t="shared" si="212"/>
        <v>#REF!</v>
      </c>
    </row>
    <row r="3739" spans="142:148" x14ac:dyDescent="0.25">
      <c r="EL3739">
        <v>3732</v>
      </c>
      <c r="EM3739" t="e">
        <v>#REF!</v>
      </c>
      <c r="EN3739" t="e">
        <v>#REF!</v>
      </c>
      <c r="EP3739" t="e">
        <f t="shared" si="210"/>
        <v>#REF!</v>
      </c>
      <c r="EQ3739" t="e">
        <f t="shared" si="211"/>
        <v>#REF!</v>
      </c>
      <c r="ER3739" t="e">
        <f t="shared" si="212"/>
        <v>#REF!</v>
      </c>
    </row>
    <row r="3740" spans="142:148" x14ac:dyDescent="0.25">
      <c r="EL3740">
        <v>3733</v>
      </c>
      <c r="EM3740" t="e">
        <v>#REF!</v>
      </c>
      <c r="EN3740" t="e">
        <v>#REF!</v>
      </c>
      <c r="EP3740" t="e">
        <f t="shared" si="210"/>
        <v>#REF!</v>
      </c>
      <c r="EQ3740" t="e">
        <f t="shared" si="211"/>
        <v>#REF!</v>
      </c>
      <c r="ER3740" t="e">
        <f t="shared" si="212"/>
        <v>#REF!</v>
      </c>
    </row>
    <row r="3741" spans="142:148" x14ac:dyDescent="0.25">
      <c r="EL3741">
        <v>3734</v>
      </c>
      <c r="EM3741" t="e">
        <v>#REF!</v>
      </c>
      <c r="EN3741" t="e">
        <v>#REF!</v>
      </c>
      <c r="EP3741" t="e">
        <f t="shared" si="210"/>
        <v>#REF!</v>
      </c>
      <c r="EQ3741" t="e">
        <f t="shared" si="211"/>
        <v>#REF!</v>
      </c>
      <c r="ER3741" t="e">
        <f t="shared" si="212"/>
        <v>#REF!</v>
      </c>
    </row>
    <row r="3742" spans="142:148" x14ac:dyDescent="0.25">
      <c r="EL3742">
        <v>3735</v>
      </c>
      <c r="EM3742" t="e">
        <v>#REF!</v>
      </c>
      <c r="EN3742" t="e">
        <v>#REF!</v>
      </c>
      <c r="EP3742" t="e">
        <f t="shared" si="210"/>
        <v>#REF!</v>
      </c>
      <c r="EQ3742" t="e">
        <f t="shared" si="211"/>
        <v>#REF!</v>
      </c>
      <c r="ER3742" t="e">
        <f t="shared" si="212"/>
        <v>#REF!</v>
      </c>
    </row>
    <row r="3743" spans="142:148" x14ac:dyDescent="0.25">
      <c r="EL3743">
        <v>3736</v>
      </c>
      <c r="EM3743" t="e">
        <v>#REF!</v>
      </c>
      <c r="EN3743" t="e">
        <v>#REF!</v>
      </c>
      <c r="EP3743" t="e">
        <f t="shared" si="210"/>
        <v>#REF!</v>
      </c>
      <c r="EQ3743" t="e">
        <f t="shared" si="211"/>
        <v>#REF!</v>
      </c>
      <c r="ER3743" t="e">
        <f t="shared" si="212"/>
        <v>#REF!</v>
      </c>
    </row>
    <row r="3744" spans="142:148" x14ac:dyDescent="0.25">
      <c r="EL3744">
        <v>3737</v>
      </c>
      <c r="EM3744" t="e">
        <v>#REF!</v>
      </c>
      <c r="EN3744" t="e">
        <v>#REF!</v>
      </c>
      <c r="EP3744" t="e">
        <f t="shared" si="210"/>
        <v>#REF!</v>
      </c>
      <c r="EQ3744" t="e">
        <f t="shared" si="211"/>
        <v>#REF!</v>
      </c>
      <c r="ER3744" t="e">
        <f t="shared" si="212"/>
        <v>#REF!</v>
      </c>
    </row>
    <row r="3745" spans="142:148" x14ac:dyDescent="0.25">
      <c r="EL3745">
        <v>3738</v>
      </c>
      <c r="EM3745" t="e">
        <v>#REF!</v>
      </c>
      <c r="EN3745" t="e">
        <v>#REF!</v>
      </c>
      <c r="EP3745" t="e">
        <f t="shared" si="210"/>
        <v>#REF!</v>
      </c>
      <c r="EQ3745" t="e">
        <f t="shared" si="211"/>
        <v>#REF!</v>
      </c>
      <c r="ER3745" t="e">
        <f t="shared" si="212"/>
        <v>#REF!</v>
      </c>
    </row>
    <row r="3746" spans="142:148" x14ac:dyDescent="0.25">
      <c r="EL3746">
        <v>3739</v>
      </c>
      <c r="EM3746" t="e">
        <v>#REF!</v>
      </c>
      <c r="EN3746" t="e">
        <v>#REF!</v>
      </c>
      <c r="EP3746" t="e">
        <f t="shared" si="210"/>
        <v>#REF!</v>
      </c>
      <c r="EQ3746" t="e">
        <f t="shared" si="211"/>
        <v>#REF!</v>
      </c>
      <c r="ER3746" t="e">
        <f t="shared" si="212"/>
        <v>#REF!</v>
      </c>
    </row>
    <row r="3747" spans="142:148" x14ac:dyDescent="0.25">
      <c r="EL3747">
        <v>3740</v>
      </c>
      <c r="EM3747" t="e">
        <v>#REF!</v>
      </c>
      <c r="EN3747" t="e">
        <v>#REF!</v>
      </c>
      <c r="EP3747" t="e">
        <f t="shared" si="210"/>
        <v>#REF!</v>
      </c>
      <c r="EQ3747" t="e">
        <f t="shared" si="211"/>
        <v>#REF!</v>
      </c>
      <c r="ER3747" t="e">
        <f t="shared" si="212"/>
        <v>#REF!</v>
      </c>
    </row>
    <row r="3748" spans="142:148" x14ac:dyDescent="0.25">
      <c r="EL3748">
        <v>3741</v>
      </c>
      <c r="EM3748" t="e">
        <v>#REF!</v>
      </c>
      <c r="EN3748" t="e">
        <v>#REF!</v>
      </c>
      <c r="EP3748" t="e">
        <f t="shared" si="210"/>
        <v>#REF!</v>
      </c>
      <c r="EQ3748" t="e">
        <f t="shared" si="211"/>
        <v>#REF!</v>
      </c>
      <c r="ER3748" t="e">
        <f t="shared" si="212"/>
        <v>#REF!</v>
      </c>
    </row>
    <row r="3749" spans="142:148" x14ac:dyDescent="0.25">
      <c r="EL3749">
        <v>3742</v>
      </c>
      <c r="EM3749" t="e">
        <v>#REF!</v>
      </c>
      <c r="EN3749" t="e">
        <v>#REF!</v>
      </c>
      <c r="EP3749" t="e">
        <f t="shared" si="210"/>
        <v>#REF!</v>
      </c>
      <c r="EQ3749" t="e">
        <f t="shared" si="211"/>
        <v>#REF!</v>
      </c>
      <c r="ER3749" t="e">
        <f t="shared" si="212"/>
        <v>#REF!</v>
      </c>
    </row>
    <row r="3750" spans="142:148" x14ac:dyDescent="0.25">
      <c r="EL3750">
        <v>3743</v>
      </c>
      <c r="EM3750" t="e">
        <v>#REF!</v>
      </c>
      <c r="EN3750" t="e">
        <v>#REF!</v>
      </c>
      <c r="EP3750" t="e">
        <f t="shared" si="210"/>
        <v>#REF!</v>
      </c>
      <c r="EQ3750" t="e">
        <f t="shared" si="211"/>
        <v>#REF!</v>
      </c>
      <c r="ER3750" t="e">
        <f t="shared" si="212"/>
        <v>#REF!</v>
      </c>
    </row>
    <row r="3751" spans="142:148" x14ac:dyDescent="0.25">
      <c r="EL3751">
        <v>3744</v>
      </c>
      <c r="EM3751" t="e">
        <v>#REF!</v>
      </c>
      <c r="EN3751" t="e">
        <v>#REF!</v>
      </c>
      <c r="EP3751" t="e">
        <f t="shared" si="210"/>
        <v>#REF!</v>
      </c>
      <c r="EQ3751" t="e">
        <f t="shared" si="211"/>
        <v>#REF!</v>
      </c>
      <c r="ER3751" t="e">
        <f t="shared" si="212"/>
        <v>#REF!</v>
      </c>
    </row>
    <row r="3752" spans="142:148" x14ac:dyDescent="0.25">
      <c r="EL3752">
        <v>3745</v>
      </c>
      <c r="EM3752" t="e">
        <v>#REF!</v>
      </c>
      <c r="EN3752" t="e">
        <v>#REF!</v>
      </c>
      <c r="EP3752" t="e">
        <f t="shared" si="210"/>
        <v>#REF!</v>
      </c>
      <c r="EQ3752" t="e">
        <f t="shared" si="211"/>
        <v>#REF!</v>
      </c>
      <c r="ER3752" t="e">
        <f t="shared" si="212"/>
        <v>#REF!</v>
      </c>
    </row>
    <row r="3753" spans="142:148" x14ac:dyDescent="0.25">
      <c r="EL3753">
        <v>3746</v>
      </c>
      <c r="EM3753" t="e">
        <v>#REF!</v>
      </c>
      <c r="EN3753" t="e">
        <v>#REF!</v>
      </c>
      <c r="EP3753" t="e">
        <f t="shared" si="210"/>
        <v>#REF!</v>
      </c>
      <c r="EQ3753" t="e">
        <f t="shared" si="211"/>
        <v>#REF!</v>
      </c>
      <c r="ER3753" t="e">
        <f t="shared" si="212"/>
        <v>#REF!</v>
      </c>
    </row>
    <row r="3754" spans="142:148" x14ac:dyDescent="0.25">
      <c r="EL3754">
        <v>3747</v>
      </c>
      <c r="EM3754" t="e">
        <v>#REF!</v>
      </c>
      <c r="EN3754" t="e">
        <v>#REF!</v>
      </c>
      <c r="EP3754" t="e">
        <f t="shared" si="210"/>
        <v>#REF!</v>
      </c>
      <c r="EQ3754" t="e">
        <f t="shared" si="211"/>
        <v>#REF!</v>
      </c>
      <c r="ER3754" t="e">
        <f t="shared" si="212"/>
        <v>#REF!</v>
      </c>
    </row>
    <row r="3755" spans="142:148" x14ac:dyDescent="0.25">
      <c r="EL3755">
        <v>3748</v>
      </c>
      <c r="EM3755" t="e">
        <v>#REF!</v>
      </c>
      <c r="EN3755" t="e">
        <v>#REF!</v>
      </c>
      <c r="EP3755" t="e">
        <f t="shared" si="210"/>
        <v>#REF!</v>
      </c>
      <c r="EQ3755" t="e">
        <f t="shared" si="211"/>
        <v>#REF!</v>
      </c>
      <c r="ER3755" t="e">
        <f t="shared" si="212"/>
        <v>#REF!</v>
      </c>
    </row>
    <row r="3756" spans="142:148" x14ac:dyDescent="0.25">
      <c r="EL3756">
        <v>3749</v>
      </c>
      <c r="EM3756" t="e">
        <v>#REF!</v>
      </c>
      <c r="EN3756" t="e">
        <v>#REF!</v>
      </c>
      <c r="EP3756" t="e">
        <f t="shared" si="210"/>
        <v>#REF!</v>
      </c>
      <c r="EQ3756" t="e">
        <f t="shared" si="211"/>
        <v>#REF!</v>
      </c>
      <c r="ER3756" t="e">
        <f t="shared" si="212"/>
        <v>#REF!</v>
      </c>
    </row>
    <row r="3757" spans="142:148" x14ac:dyDescent="0.25">
      <c r="EL3757">
        <v>3750</v>
      </c>
      <c r="EM3757" t="e">
        <v>#REF!</v>
      </c>
      <c r="EN3757" t="e">
        <v>#REF!</v>
      </c>
      <c r="EP3757" t="e">
        <f t="shared" si="210"/>
        <v>#REF!</v>
      </c>
      <c r="EQ3757" t="e">
        <f t="shared" si="211"/>
        <v>#REF!</v>
      </c>
      <c r="ER3757" t="e">
        <f t="shared" si="212"/>
        <v>#REF!</v>
      </c>
    </row>
    <row r="3758" spans="142:148" x14ac:dyDescent="0.25">
      <c r="EL3758">
        <v>3751</v>
      </c>
      <c r="EM3758" t="e">
        <v>#REF!</v>
      </c>
      <c r="EN3758" t="e">
        <v>#REF!</v>
      </c>
      <c r="EP3758" t="e">
        <f t="shared" si="210"/>
        <v>#REF!</v>
      </c>
      <c r="EQ3758" t="e">
        <f t="shared" si="211"/>
        <v>#REF!</v>
      </c>
      <c r="ER3758" t="e">
        <f t="shared" si="212"/>
        <v>#REF!</v>
      </c>
    </row>
    <row r="3759" spans="142:148" x14ac:dyDescent="0.25">
      <c r="EL3759">
        <v>3752</v>
      </c>
      <c r="EM3759" t="e">
        <v>#REF!</v>
      </c>
      <c r="EN3759" t="e">
        <v>#REF!</v>
      </c>
      <c r="EP3759" t="e">
        <f t="shared" si="210"/>
        <v>#REF!</v>
      </c>
      <c r="EQ3759" t="e">
        <f t="shared" si="211"/>
        <v>#REF!</v>
      </c>
      <c r="ER3759" t="e">
        <f t="shared" si="212"/>
        <v>#REF!</v>
      </c>
    </row>
    <row r="3760" spans="142:148" x14ac:dyDescent="0.25">
      <c r="EL3760">
        <v>3753</v>
      </c>
      <c r="EM3760" t="e">
        <v>#REF!</v>
      </c>
      <c r="EN3760" t="e">
        <v>#REF!</v>
      </c>
      <c r="EP3760" t="e">
        <f t="shared" si="210"/>
        <v>#REF!</v>
      </c>
      <c r="EQ3760" t="e">
        <f t="shared" si="211"/>
        <v>#REF!</v>
      </c>
      <c r="ER3760" t="e">
        <f t="shared" si="212"/>
        <v>#REF!</v>
      </c>
    </row>
    <row r="3761" spans="142:148" x14ac:dyDescent="0.25">
      <c r="EL3761">
        <v>3754</v>
      </c>
      <c r="EM3761" t="e">
        <v>#REF!</v>
      </c>
      <c r="EN3761" t="e">
        <v>#REF!</v>
      </c>
      <c r="EP3761" t="e">
        <f t="shared" si="210"/>
        <v>#REF!</v>
      </c>
      <c r="EQ3761" t="e">
        <f t="shared" si="211"/>
        <v>#REF!</v>
      </c>
      <c r="ER3761" t="e">
        <f t="shared" si="212"/>
        <v>#REF!</v>
      </c>
    </row>
    <row r="3762" spans="142:148" x14ac:dyDescent="0.25">
      <c r="EL3762">
        <v>3755</v>
      </c>
      <c r="EM3762" t="e">
        <v>#REF!</v>
      </c>
      <c r="EN3762" t="e">
        <v>#REF!</v>
      </c>
      <c r="EP3762" t="e">
        <f t="shared" si="210"/>
        <v>#REF!</v>
      </c>
      <c r="EQ3762" t="e">
        <f t="shared" si="211"/>
        <v>#REF!</v>
      </c>
      <c r="ER3762" t="e">
        <f t="shared" si="212"/>
        <v>#REF!</v>
      </c>
    </row>
    <row r="3763" spans="142:148" x14ac:dyDescent="0.25">
      <c r="EL3763">
        <v>3756</v>
      </c>
      <c r="EM3763" t="e">
        <v>#REF!</v>
      </c>
      <c r="EN3763" t="e">
        <v>#REF!</v>
      </c>
      <c r="EP3763" t="e">
        <f t="shared" si="210"/>
        <v>#REF!</v>
      </c>
      <c r="EQ3763" t="e">
        <f t="shared" si="211"/>
        <v>#REF!</v>
      </c>
      <c r="ER3763" t="e">
        <f t="shared" si="212"/>
        <v>#REF!</v>
      </c>
    </row>
    <row r="3764" spans="142:148" x14ac:dyDescent="0.25">
      <c r="EL3764">
        <v>3757</v>
      </c>
      <c r="EM3764" t="e">
        <v>#REF!</v>
      </c>
      <c r="EN3764" t="e">
        <v>#REF!</v>
      </c>
      <c r="EP3764" t="e">
        <f t="shared" si="210"/>
        <v>#REF!</v>
      </c>
      <c r="EQ3764" t="e">
        <f t="shared" si="211"/>
        <v>#REF!</v>
      </c>
      <c r="ER3764" t="e">
        <f t="shared" si="212"/>
        <v>#REF!</v>
      </c>
    </row>
    <row r="3765" spans="142:148" x14ac:dyDescent="0.25">
      <c r="EL3765">
        <v>3758</v>
      </c>
      <c r="EM3765" t="e">
        <v>#REF!</v>
      </c>
      <c r="EN3765" t="e">
        <v>#REF!</v>
      </c>
      <c r="EP3765" t="e">
        <f t="shared" si="210"/>
        <v>#REF!</v>
      </c>
      <c r="EQ3765" t="e">
        <f t="shared" si="211"/>
        <v>#REF!</v>
      </c>
      <c r="ER3765" t="e">
        <f t="shared" si="212"/>
        <v>#REF!</v>
      </c>
    </row>
    <row r="3766" spans="142:148" x14ac:dyDescent="0.25">
      <c r="EL3766">
        <v>3759</v>
      </c>
      <c r="EM3766" t="e">
        <v>#REF!</v>
      </c>
      <c r="EN3766" t="e">
        <v>#REF!</v>
      </c>
      <c r="EP3766" t="e">
        <f t="shared" si="210"/>
        <v>#REF!</v>
      </c>
      <c r="EQ3766" t="e">
        <f t="shared" si="211"/>
        <v>#REF!</v>
      </c>
      <c r="ER3766" t="e">
        <f t="shared" si="212"/>
        <v>#REF!</v>
      </c>
    </row>
    <row r="3767" spans="142:148" x14ac:dyDescent="0.25">
      <c r="EL3767">
        <v>3760</v>
      </c>
      <c r="EM3767" t="e">
        <v>#REF!</v>
      </c>
      <c r="EN3767" t="e">
        <v>#REF!</v>
      </c>
      <c r="EP3767" t="e">
        <f t="shared" si="210"/>
        <v>#REF!</v>
      </c>
      <c r="EQ3767" t="e">
        <f t="shared" si="211"/>
        <v>#REF!</v>
      </c>
      <c r="ER3767" t="e">
        <f t="shared" si="212"/>
        <v>#REF!</v>
      </c>
    </row>
    <row r="3768" spans="142:148" x14ac:dyDescent="0.25">
      <c r="EL3768">
        <v>3761</v>
      </c>
      <c r="EM3768" t="e">
        <v>#REF!</v>
      </c>
      <c r="EN3768" t="e">
        <v>#REF!</v>
      </c>
      <c r="EP3768" t="e">
        <f t="shared" si="210"/>
        <v>#REF!</v>
      </c>
      <c r="EQ3768" t="e">
        <f t="shared" si="211"/>
        <v>#REF!</v>
      </c>
      <c r="ER3768" t="e">
        <f t="shared" si="212"/>
        <v>#REF!</v>
      </c>
    </row>
    <row r="3769" spans="142:148" x14ac:dyDescent="0.25">
      <c r="EL3769">
        <v>3762</v>
      </c>
      <c r="EM3769" t="e">
        <v>#REF!</v>
      </c>
      <c r="EN3769" t="e">
        <v>#REF!</v>
      </c>
      <c r="EP3769" t="e">
        <f t="shared" si="210"/>
        <v>#REF!</v>
      </c>
      <c r="EQ3769" t="e">
        <f t="shared" si="211"/>
        <v>#REF!</v>
      </c>
      <c r="ER3769" t="e">
        <f t="shared" si="212"/>
        <v>#REF!</v>
      </c>
    </row>
    <row r="3770" spans="142:148" x14ac:dyDescent="0.25">
      <c r="EL3770">
        <v>3763</v>
      </c>
      <c r="EM3770" t="e">
        <v>#REF!</v>
      </c>
      <c r="EN3770" t="e">
        <v>#REF!</v>
      </c>
      <c r="EP3770" t="e">
        <f t="shared" si="210"/>
        <v>#REF!</v>
      </c>
      <c r="EQ3770" t="e">
        <f t="shared" si="211"/>
        <v>#REF!</v>
      </c>
      <c r="ER3770" t="e">
        <f t="shared" si="212"/>
        <v>#REF!</v>
      </c>
    </row>
    <row r="3771" spans="142:148" x14ac:dyDescent="0.25">
      <c r="EL3771">
        <v>3764</v>
      </c>
      <c r="EM3771" t="e">
        <v>#REF!</v>
      </c>
      <c r="EN3771" t="e">
        <v>#REF!</v>
      </c>
      <c r="EP3771" t="e">
        <f t="shared" si="210"/>
        <v>#REF!</v>
      </c>
      <c r="EQ3771" t="e">
        <f t="shared" si="211"/>
        <v>#REF!</v>
      </c>
      <c r="ER3771" t="e">
        <f t="shared" si="212"/>
        <v>#REF!</v>
      </c>
    </row>
    <row r="3772" spans="142:148" x14ac:dyDescent="0.25">
      <c r="EL3772">
        <v>3765</v>
      </c>
      <c r="EM3772" t="e">
        <v>#REF!</v>
      </c>
      <c r="EN3772" t="e">
        <v>#REF!</v>
      </c>
      <c r="EP3772" t="e">
        <f t="shared" si="210"/>
        <v>#REF!</v>
      </c>
      <c r="EQ3772" t="e">
        <f t="shared" si="211"/>
        <v>#REF!</v>
      </c>
      <c r="ER3772" t="e">
        <f t="shared" si="212"/>
        <v>#REF!</v>
      </c>
    </row>
    <row r="3773" spans="142:148" x14ac:dyDescent="0.25">
      <c r="EL3773">
        <v>3766</v>
      </c>
      <c r="EM3773" t="e">
        <v>#REF!</v>
      </c>
      <c r="EN3773" t="e">
        <v>#REF!</v>
      </c>
      <c r="EP3773" t="e">
        <f t="shared" si="210"/>
        <v>#REF!</v>
      </c>
      <c r="EQ3773" t="e">
        <f t="shared" si="211"/>
        <v>#REF!</v>
      </c>
      <c r="ER3773" t="e">
        <f t="shared" si="212"/>
        <v>#REF!</v>
      </c>
    </row>
    <row r="3774" spans="142:148" x14ac:dyDescent="0.25">
      <c r="EL3774">
        <v>3767</v>
      </c>
      <c r="EM3774" t="e">
        <v>#REF!</v>
      </c>
      <c r="EN3774" t="e">
        <v>#REF!</v>
      </c>
      <c r="EP3774" t="e">
        <f t="shared" si="210"/>
        <v>#REF!</v>
      </c>
      <c r="EQ3774" t="e">
        <f t="shared" si="211"/>
        <v>#REF!</v>
      </c>
      <c r="ER3774" t="e">
        <f t="shared" si="212"/>
        <v>#REF!</v>
      </c>
    </row>
    <row r="3775" spans="142:148" x14ac:dyDescent="0.25">
      <c r="EL3775">
        <v>3768</v>
      </c>
      <c r="EM3775" t="e">
        <v>#REF!</v>
      </c>
      <c r="EN3775" t="e">
        <v>#REF!</v>
      </c>
      <c r="EP3775" t="e">
        <f t="shared" si="210"/>
        <v>#REF!</v>
      </c>
      <c r="EQ3775" t="e">
        <f t="shared" si="211"/>
        <v>#REF!</v>
      </c>
      <c r="ER3775" t="e">
        <f t="shared" si="212"/>
        <v>#REF!</v>
      </c>
    </row>
    <row r="3776" spans="142:148" x14ac:dyDescent="0.25">
      <c r="EL3776">
        <v>3769</v>
      </c>
      <c r="EM3776" t="e">
        <v>#REF!</v>
      </c>
      <c r="EN3776" t="e">
        <v>#REF!</v>
      </c>
      <c r="EP3776" t="e">
        <f t="shared" si="210"/>
        <v>#REF!</v>
      </c>
      <c r="EQ3776" t="e">
        <f t="shared" si="211"/>
        <v>#REF!</v>
      </c>
      <c r="ER3776" t="e">
        <f t="shared" si="212"/>
        <v>#REF!</v>
      </c>
    </row>
    <row r="3777" spans="142:148" x14ac:dyDescent="0.25">
      <c r="EL3777">
        <v>3770</v>
      </c>
      <c r="EM3777" t="e">
        <v>#REF!</v>
      </c>
      <c r="EN3777" t="e">
        <v>#REF!</v>
      </c>
      <c r="EP3777" t="e">
        <f t="shared" si="210"/>
        <v>#REF!</v>
      </c>
      <c r="EQ3777" t="e">
        <f t="shared" si="211"/>
        <v>#REF!</v>
      </c>
      <c r="ER3777" t="e">
        <f t="shared" si="212"/>
        <v>#REF!</v>
      </c>
    </row>
    <row r="3778" spans="142:148" x14ac:dyDescent="0.25">
      <c r="EL3778">
        <v>3771</v>
      </c>
      <c r="EM3778" t="e">
        <v>#REF!</v>
      </c>
      <c r="EN3778" t="e">
        <v>#REF!</v>
      </c>
      <c r="EP3778" t="e">
        <f t="shared" si="210"/>
        <v>#REF!</v>
      </c>
      <c r="EQ3778" t="e">
        <f t="shared" si="211"/>
        <v>#REF!</v>
      </c>
      <c r="ER3778" t="e">
        <f t="shared" si="212"/>
        <v>#REF!</v>
      </c>
    </row>
    <row r="3779" spans="142:148" x14ac:dyDescent="0.25">
      <c r="EL3779">
        <v>3772</v>
      </c>
      <c r="EM3779" t="e">
        <v>#REF!</v>
      </c>
      <c r="EN3779" t="e">
        <v>#REF!</v>
      </c>
      <c r="EP3779" t="e">
        <f t="shared" si="210"/>
        <v>#REF!</v>
      </c>
      <c r="EQ3779" t="e">
        <f t="shared" si="211"/>
        <v>#REF!</v>
      </c>
      <c r="ER3779" t="e">
        <f t="shared" si="212"/>
        <v>#REF!</v>
      </c>
    </row>
    <row r="3780" spans="142:148" x14ac:dyDescent="0.25">
      <c r="EL3780">
        <v>3773</v>
      </c>
      <c r="EM3780" t="e">
        <v>#REF!</v>
      </c>
      <c r="EN3780" t="e">
        <v>#REF!</v>
      </c>
      <c r="EP3780" t="e">
        <f t="shared" si="210"/>
        <v>#REF!</v>
      </c>
      <c r="EQ3780" t="e">
        <f t="shared" si="211"/>
        <v>#REF!</v>
      </c>
      <c r="ER3780" t="e">
        <f t="shared" si="212"/>
        <v>#REF!</v>
      </c>
    </row>
    <row r="3781" spans="142:148" x14ac:dyDescent="0.25">
      <c r="EL3781">
        <v>3774</v>
      </c>
      <c r="EM3781" t="e">
        <v>#REF!</v>
      </c>
      <c r="EN3781" t="e">
        <v>#REF!</v>
      </c>
      <c r="EP3781" t="e">
        <f t="shared" si="210"/>
        <v>#REF!</v>
      </c>
      <c r="EQ3781" t="e">
        <f t="shared" si="211"/>
        <v>#REF!</v>
      </c>
      <c r="ER3781" t="e">
        <f t="shared" si="212"/>
        <v>#REF!</v>
      </c>
    </row>
    <row r="3782" spans="142:148" x14ac:dyDescent="0.25">
      <c r="EL3782">
        <v>3775</v>
      </c>
      <c r="EM3782" t="e">
        <v>#REF!</v>
      </c>
      <c r="EN3782" t="e">
        <v>#REF!</v>
      </c>
      <c r="EP3782" t="e">
        <f t="shared" si="210"/>
        <v>#REF!</v>
      </c>
      <c r="EQ3782" t="e">
        <f t="shared" si="211"/>
        <v>#REF!</v>
      </c>
      <c r="ER3782" t="e">
        <f t="shared" si="212"/>
        <v>#REF!</v>
      </c>
    </row>
    <row r="3783" spans="142:148" x14ac:dyDescent="0.25">
      <c r="EL3783">
        <v>3776</v>
      </c>
      <c r="EM3783" t="e">
        <v>#REF!</v>
      </c>
      <c r="EN3783" t="e">
        <v>#REF!</v>
      </c>
      <c r="EP3783" t="e">
        <f t="shared" si="210"/>
        <v>#REF!</v>
      </c>
      <c r="EQ3783" t="e">
        <f t="shared" si="211"/>
        <v>#REF!</v>
      </c>
      <c r="ER3783" t="e">
        <f t="shared" si="212"/>
        <v>#REF!</v>
      </c>
    </row>
    <row r="3784" spans="142:148" x14ac:dyDescent="0.25">
      <c r="EL3784">
        <v>3777</v>
      </c>
      <c r="EM3784" t="e">
        <v>#REF!</v>
      </c>
      <c r="EN3784" t="e">
        <v>#REF!</v>
      </c>
      <c r="EP3784" t="e">
        <f t="shared" si="210"/>
        <v>#REF!</v>
      </c>
      <c r="EQ3784" t="e">
        <f t="shared" si="211"/>
        <v>#REF!</v>
      </c>
      <c r="ER3784" t="e">
        <f t="shared" si="212"/>
        <v>#REF!</v>
      </c>
    </row>
    <row r="3785" spans="142:148" x14ac:dyDescent="0.25">
      <c r="EL3785">
        <v>3778</v>
      </c>
      <c r="EM3785" t="e">
        <v>#REF!</v>
      </c>
      <c r="EN3785" t="e">
        <v>#REF!</v>
      </c>
      <c r="EP3785" t="e">
        <f t="shared" si="210"/>
        <v>#REF!</v>
      </c>
      <c r="EQ3785" t="e">
        <f t="shared" si="211"/>
        <v>#REF!</v>
      </c>
      <c r="ER3785" t="e">
        <f t="shared" si="212"/>
        <v>#REF!</v>
      </c>
    </row>
    <row r="3786" spans="142:148" x14ac:dyDescent="0.25">
      <c r="EL3786">
        <v>3779</v>
      </c>
      <c r="EM3786" t="e">
        <v>#REF!</v>
      </c>
      <c r="EN3786" t="e">
        <v>#REF!</v>
      </c>
      <c r="EP3786" t="e">
        <f t="shared" si="210"/>
        <v>#REF!</v>
      </c>
      <c r="EQ3786" t="e">
        <f t="shared" si="211"/>
        <v>#REF!</v>
      </c>
      <c r="ER3786" t="e">
        <f t="shared" si="212"/>
        <v>#REF!</v>
      </c>
    </row>
    <row r="3787" spans="142:148" x14ac:dyDescent="0.25">
      <c r="EL3787">
        <v>3780</v>
      </c>
      <c r="EM3787" t="e">
        <v>#REF!</v>
      </c>
      <c r="EN3787" t="e">
        <v>#REF!</v>
      </c>
      <c r="EP3787" t="e">
        <f t="shared" si="210"/>
        <v>#REF!</v>
      </c>
      <c r="EQ3787" t="e">
        <f t="shared" si="211"/>
        <v>#REF!</v>
      </c>
      <c r="ER3787" t="e">
        <f t="shared" si="212"/>
        <v>#REF!</v>
      </c>
    </row>
    <row r="3788" spans="142:148" x14ac:dyDescent="0.25">
      <c r="EL3788">
        <v>3781</v>
      </c>
      <c r="EM3788" t="e">
        <v>#REF!</v>
      </c>
      <c r="EN3788" t="e">
        <v>#REF!</v>
      </c>
      <c r="EP3788" t="e">
        <f t="shared" si="210"/>
        <v>#REF!</v>
      </c>
      <c r="EQ3788" t="e">
        <f t="shared" si="211"/>
        <v>#REF!</v>
      </c>
      <c r="ER3788" t="e">
        <f t="shared" si="212"/>
        <v>#REF!</v>
      </c>
    </row>
    <row r="3789" spans="142:148" x14ac:dyDescent="0.25">
      <c r="EL3789">
        <v>3782</v>
      </c>
      <c r="EM3789" t="e">
        <v>#REF!</v>
      </c>
      <c r="EN3789" t="e">
        <v>#REF!</v>
      </c>
      <c r="EP3789" t="e">
        <f t="shared" si="210"/>
        <v>#REF!</v>
      </c>
      <c r="EQ3789" t="e">
        <f t="shared" si="211"/>
        <v>#REF!</v>
      </c>
      <c r="ER3789" t="e">
        <f t="shared" si="212"/>
        <v>#REF!</v>
      </c>
    </row>
    <row r="3790" spans="142:148" x14ac:dyDescent="0.25">
      <c r="EL3790">
        <v>3783</v>
      </c>
      <c r="EM3790" t="e">
        <v>#REF!</v>
      </c>
      <c r="EN3790" t="e">
        <v>#REF!</v>
      </c>
      <c r="EP3790" t="e">
        <f t="shared" si="210"/>
        <v>#REF!</v>
      </c>
      <c r="EQ3790" t="e">
        <f t="shared" si="211"/>
        <v>#REF!</v>
      </c>
      <c r="ER3790" t="e">
        <f t="shared" si="212"/>
        <v>#REF!</v>
      </c>
    </row>
    <row r="3791" spans="142:148" x14ac:dyDescent="0.25">
      <c r="EL3791">
        <v>3784</v>
      </c>
      <c r="EM3791" t="e">
        <v>#REF!</v>
      </c>
      <c r="EN3791" t="e">
        <v>#REF!</v>
      </c>
      <c r="EP3791" t="e">
        <f t="shared" si="210"/>
        <v>#REF!</v>
      </c>
      <c r="EQ3791" t="e">
        <f t="shared" si="211"/>
        <v>#REF!</v>
      </c>
      <c r="ER3791" t="e">
        <f t="shared" si="212"/>
        <v>#REF!</v>
      </c>
    </row>
    <row r="3792" spans="142:148" x14ac:dyDescent="0.25">
      <c r="EL3792">
        <v>3785</v>
      </c>
      <c r="EM3792" t="e">
        <v>#REF!</v>
      </c>
      <c r="EN3792" t="e">
        <v>#REF!</v>
      </c>
      <c r="EP3792" t="e">
        <f t="shared" si="210"/>
        <v>#REF!</v>
      </c>
      <c r="EQ3792" t="e">
        <f t="shared" si="211"/>
        <v>#REF!</v>
      </c>
      <c r="ER3792" t="e">
        <f t="shared" si="212"/>
        <v>#REF!</v>
      </c>
    </row>
    <row r="3793" spans="142:148" x14ac:dyDescent="0.25">
      <c r="EL3793">
        <v>3786</v>
      </c>
      <c r="EM3793" t="e">
        <v>#REF!</v>
      </c>
      <c r="EN3793" t="e">
        <v>#REF!</v>
      </c>
      <c r="EP3793" t="e">
        <f t="shared" si="210"/>
        <v>#REF!</v>
      </c>
      <c r="EQ3793" t="e">
        <f t="shared" si="211"/>
        <v>#REF!</v>
      </c>
      <c r="ER3793" t="e">
        <f t="shared" si="212"/>
        <v>#REF!</v>
      </c>
    </row>
    <row r="3794" spans="142:148" x14ac:dyDescent="0.25">
      <c r="EL3794">
        <v>3787</v>
      </c>
      <c r="EM3794" t="e">
        <v>#REF!</v>
      </c>
      <c r="EN3794" t="e">
        <v>#REF!</v>
      </c>
      <c r="EP3794" t="e">
        <f t="shared" si="210"/>
        <v>#REF!</v>
      </c>
      <c r="EQ3794" t="e">
        <f t="shared" si="211"/>
        <v>#REF!</v>
      </c>
      <c r="ER3794" t="e">
        <f t="shared" si="212"/>
        <v>#REF!</v>
      </c>
    </row>
    <row r="3795" spans="142:148" x14ac:dyDescent="0.25">
      <c r="EL3795">
        <v>3788</v>
      </c>
      <c r="EM3795" t="e">
        <v>#REF!</v>
      </c>
      <c r="EN3795" t="e">
        <v>#REF!</v>
      </c>
      <c r="EP3795" t="e">
        <f t="shared" si="210"/>
        <v>#REF!</v>
      </c>
      <c r="EQ3795" t="e">
        <f t="shared" si="211"/>
        <v>#REF!</v>
      </c>
      <c r="ER3795" t="e">
        <f t="shared" si="212"/>
        <v>#REF!</v>
      </c>
    </row>
    <row r="3796" spans="142:148" x14ac:dyDescent="0.25">
      <c r="EL3796">
        <v>3789</v>
      </c>
      <c r="EM3796" t="e">
        <v>#REF!</v>
      </c>
      <c r="EN3796" t="e">
        <v>#REF!</v>
      </c>
      <c r="EP3796" t="e">
        <f t="shared" si="210"/>
        <v>#REF!</v>
      </c>
      <c r="EQ3796" t="e">
        <f t="shared" si="211"/>
        <v>#REF!</v>
      </c>
      <c r="ER3796" t="e">
        <f t="shared" si="212"/>
        <v>#REF!</v>
      </c>
    </row>
    <row r="3797" spans="142:148" x14ac:dyDescent="0.25">
      <c r="EL3797">
        <v>3790</v>
      </c>
      <c r="EM3797" t="e">
        <v>#REF!</v>
      </c>
      <c r="EN3797" t="e">
        <v>#REF!</v>
      </c>
      <c r="EP3797" t="e">
        <f t="shared" si="210"/>
        <v>#REF!</v>
      </c>
      <c r="EQ3797" t="e">
        <f t="shared" si="211"/>
        <v>#REF!</v>
      </c>
      <c r="ER3797" t="e">
        <f t="shared" si="212"/>
        <v>#REF!</v>
      </c>
    </row>
    <row r="3798" spans="142:148" x14ac:dyDescent="0.25">
      <c r="EL3798">
        <v>3791</v>
      </c>
      <c r="EM3798" t="e">
        <v>#REF!</v>
      </c>
      <c r="EN3798" t="e">
        <v>#REF!</v>
      </c>
      <c r="EP3798" t="e">
        <f t="shared" si="210"/>
        <v>#REF!</v>
      </c>
      <c r="EQ3798" t="e">
        <f t="shared" si="211"/>
        <v>#REF!</v>
      </c>
      <c r="ER3798" t="e">
        <f t="shared" si="212"/>
        <v>#REF!</v>
      </c>
    </row>
    <row r="3799" spans="142:148" x14ac:dyDescent="0.25">
      <c r="EL3799">
        <v>3792</v>
      </c>
      <c r="EM3799" t="e">
        <v>#REF!</v>
      </c>
      <c r="EN3799" t="e">
        <v>#REF!</v>
      </c>
      <c r="EP3799" t="e">
        <f t="shared" si="210"/>
        <v>#REF!</v>
      </c>
      <c r="EQ3799" t="e">
        <f t="shared" si="211"/>
        <v>#REF!</v>
      </c>
      <c r="ER3799" t="e">
        <f t="shared" si="212"/>
        <v>#REF!</v>
      </c>
    </row>
    <row r="3800" spans="142:148" x14ac:dyDescent="0.25">
      <c r="EL3800">
        <v>3793</v>
      </c>
      <c r="EM3800" t="e">
        <v>#REF!</v>
      </c>
      <c r="EN3800" t="e">
        <v>#REF!</v>
      </c>
      <c r="EP3800" t="e">
        <f t="shared" ref="EP3800:EP3863" si="213">IF(EM3800&gt;EN3800,1,0)</f>
        <v>#REF!</v>
      </c>
      <c r="EQ3800" t="e">
        <f t="shared" ref="EQ3800:EQ3863" si="214">IF(EP3800&gt;0,0,1)</f>
        <v>#REF!</v>
      </c>
      <c r="ER3800" t="e">
        <f t="shared" ref="ER3800:ER3863" si="215">IF(EM3800&gt;EN3800,EM3800-EN3800,EN3800-EM3800)</f>
        <v>#REF!</v>
      </c>
    </row>
    <row r="3801" spans="142:148" x14ac:dyDescent="0.25">
      <c r="EL3801">
        <v>3794</v>
      </c>
      <c r="EM3801" t="e">
        <v>#REF!</v>
      </c>
      <c r="EN3801" t="e">
        <v>#REF!</v>
      </c>
      <c r="EP3801" t="e">
        <f t="shared" si="213"/>
        <v>#REF!</v>
      </c>
      <c r="EQ3801" t="e">
        <f t="shared" si="214"/>
        <v>#REF!</v>
      </c>
      <c r="ER3801" t="e">
        <f t="shared" si="215"/>
        <v>#REF!</v>
      </c>
    </row>
    <row r="3802" spans="142:148" x14ac:dyDescent="0.25">
      <c r="EL3802">
        <v>3795</v>
      </c>
      <c r="EM3802" t="e">
        <v>#REF!</v>
      </c>
      <c r="EN3802" t="e">
        <v>#REF!</v>
      </c>
      <c r="EP3802" t="e">
        <f t="shared" si="213"/>
        <v>#REF!</v>
      </c>
      <c r="EQ3802" t="e">
        <f t="shared" si="214"/>
        <v>#REF!</v>
      </c>
      <c r="ER3802" t="e">
        <f t="shared" si="215"/>
        <v>#REF!</v>
      </c>
    </row>
    <row r="3803" spans="142:148" x14ac:dyDescent="0.25">
      <c r="EL3803">
        <v>3796</v>
      </c>
      <c r="EM3803" t="e">
        <v>#REF!</v>
      </c>
      <c r="EN3803" t="e">
        <v>#REF!</v>
      </c>
      <c r="EP3803" t="e">
        <f t="shared" si="213"/>
        <v>#REF!</v>
      </c>
      <c r="EQ3803" t="e">
        <f t="shared" si="214"/>
        <v>#REF!</v>
      </c>
      <c r="ER3803" t="e">
        <f t="shared" si="215"/>
        <v>#REF!</v>
      </c>
    </row>
    <row r="3804" spans="142:148" x14ac:dyDescent="0.25">
      <c r="EL3804">
        <v>3797</v>
      </c>
      <c r="EM3804" t="e">
        <v>#REF!</v>
      </c>
      <c r="EN3804" t="e">
        <v>#REF!</v>
      </c>
      <c r="EP3804" t="e">
        <f t="shared" si="213"/>
        <v>#REF!</v>
      </c>
      <c r="EQ3804" t="e">
        <f t="shared" si="214"/>
        <v>#REF!</v>
      </c>
      <c r="ER3804" t="e">
        <f t="shared" si="215"/>
        <v>#REF!</v>
      </c>
    </row>
    <row r="3805" spans="142:148" x14ac:dyDescent="0.25">
      <c r="EL3805">
        <v>3798</v>
      </c>
      <c r="EM3805" t="e">
        <v>#REF!</v>
      </c>
      <c r="EN3805" t="e">
        <v>#REF!</v>
      </c>
      <c r="EP3805" t="e">
        <f t="shared" si="213"/>
        <v>#REF!</v>
      </c>
      <c r="EQ3805" t="e">
        <f t="shared" si="214"/>
        <v>#REF!</v>
      </c>
      <c r="ER3805" t="e">
        <f t="shared" si="215"/>
        <v>#REF!</v>
      </c>
    </row>
    <row r="3806" spans="142:148" x14ac:dyDescent="0.25">
      <c r="EL3806">
        <v>3799</v>
      </c>
      <c r="EM3806" t="e">
        <v>#REF!</v>
      </c>
      <c r="EN3806" t="e">
        <v>#REF!</v>
      </c>
      <c r="EP3806" t="e">
        <f t="shared" si="213"/>
        <v>#REF!</v>
      </c>
      <c r="EQ3806" t="e">
        <f t="shared" si="214"/>
        <v>#REF!</v>
      </c>
      <c r="ER3806" t="e">
        <f t="shared" si="215"/>
        <v>#REF!</v>
      </c>
    </row>
    <row r="3807" spans="142:148" x14ac:dyDescent="0.25">
      <c r="EL3807">
        <v>3800</v>
      </c>
      <c r="EM3807" t="e">
        <v>#REF!</v>
      </c>
      <c r="EN3807" t="e">
        <v>#REF!</v>
      </c>
      <c r="EP3807" t="e">
        <f t="shared" si="213"/>
        <v>#REF!</v>
      </c>
      <c r="EQ3807" t="e">
        <f t="shared" si="214"/>
        <v>#REF!</v>
      </c>
      <c r="ER3807" t="e">
        <f t="shared" si="215"/>
        <v>#REF!</v>
      </c>
    </row>
    <row r="3808" spans="142:148" x14ac:dyDescent="0.25">
      <c r="EL3808">
        <v>3801</v>
      </c>
      <c r="EM3808" t="e">
        <v>#REF!</v>
      </c>
      <c r="EN3808" t="e">
        <v>#REF!</v>
      </c>
      <c r="EP3808" t="e">
        <f t="shared" si="213"/>
        <v>#REF!</v>
      </c>
      <c r="EQ3808" t="e">
        <f t="shared" si="214"/>
        <v>#REF!</v>
      </c>
      <c r="ER3808" t="e">
        <f t="shared" si="215"/>
        <v>#REF!</v>
      </c>
    </row>
    <row r="3809" spans="142:148" x14ac:dyDescent="0.25">
      <c r="EL3809">
        <v>3802</v>
      </c>
      <c r="EM3809" t="e">
        <v>#REF!</v>
      </c>
      <c r="EN3809" t="e">
        <v>#REF!</v>
      </c>
      <c r="EP3809" t="e">
        <f t="shared" si="213"/>
        <v>#REF!</v>
      </c>
      <c r="EQ3809" t="e">
        <f t="shared" si="214"/>
        <v>#REF!</v>
      </c>
      <c r="ER3809" t="e">
        <f t="shared" si="215"/>
        <v>#REF!</v>
      </c>
    </row>
    <row r="3810" spans="142:148" x14ac:dyDescent="0.25">
      <c r="EL3810">
        <v>3803</v>
      </c>
      <c r="EM3810" t="e">
        <v>#REF!</v>
      </c>
      <c r="EN3810" t="e">
        <v>#REF!</v>
      </c>
      <c r="EP3810" t="e">
        <f t="shared" si="213"/>
        <v>#REF!</v>
      </c>
      <c r="EQ3810" t="e">
        <f t="shared" si="214"/>
        <v>#REF!</v>
      </c>
      <c r="ER3810" t="e">
        <f t="shared" si="215"/>
        <v>#REF!</v>
      </c>
    </row>
    <row r="3811" spans="142:148" x14ac:dyDescent="0.25">
      <c r="EL3811">
        <v>3804</v>
      </c>
      <c r="EM3811" t="e">
        <v>#REF!</v>
      </c>
      <c r="EN3811" t="e">
        <v>#REF!</v>
      </c>
      <c r="EP3811" t="e">
        <f t="shared" si="213"/>
        <v>#REF!</v>
      </c>
      <c r="EQ3811" t="e">
        <f t="shared" si="214"/>
        <v>#REF!</v>
      </c>
      <c r="ER3811" t="e">
        <f t="shared" si="215"/>
        <v>#REF!</v>
      </c>
    </row>
    <row r="3812" spans="142:148" x14ac:dyDescent="0.25">
      <c r="EL3812">
        <v>3805</v>
      </c>
      <c r="EM3812" t="e">
        <v>#REF!</v>
      </c>
      <c r="EN3812" t="e">
        <v>#REF!</v>
      </c>
      <c r="EP3812" t="e">
        <f t="shared" si="213"/>
        <v>#REF!</v>
      </c>
      <c r="EQ3812" t="e">
        <f t="shared" si="214"/>
        <v>#REF!</v>
      </c>
      <c r="ER3812" t="e">
        <f t="shared" si="215"/>
        <v>#REF!</v>
      </c>
    </row>
    <row r="3813" spans="142:148" x14ac:dyDescent="0.25">
      <c r="EL3813">
        <v>3806</v>
      </c>
      <c r="EM3813" t="e">
        <v>#REF!</v>
      </c>
      <c r="EN3813" t="e">
        <v>#REF!</v>
      </c>
      <c r="EP3813" t="e">
        <f t="shared" si="213"/>
        <v>#REF!</v>
      </c>
      <c r="EQ3813" t="e">
        <f t="shared" si="214"/>
        <v>#REF!</v>
      </c>
      <c r="ER3813" t="e">
        <f t="shared" si="215"/>
        <v>#REF!</v>
      </c>
    </row>
    <row r="3814" spans="142:148" x14ac:dyDescent="0.25">
      <c r="EL3814">
        <v>3807</v>
      </c>
      <c r="EM3814" t="e">
        <v>#REF!</v>
      </c>
      <c r="EN3814" t="e">
        <v>#REF!</v>
      </c>
      <c r="EP3814" t="e">
        <f t="shared" si="213"/>
        <v>#REF!</v>
      </c>
      <c r="EQ3814" t="e">
        <f t="shared" si="214"/>
        <v>#REF!</v>
      </c>
      <c r="ER3814" t="e">
        <f t="shared" si="215"/>
        <v>#REF!</v>
      </c>
    </row>
    <row r="3815" spans="142:148" x14ac:dyDescent="0.25">
      <c r="EL3815">
        <v>3808</v>
      </c>
      <c r="EM3815" t="e">
        <v>#REF!</v>
      </c>
      <c r="EN3815" t="e">
        <v>#REF!</v>
      </c>
      <c r="EP3815" t="e">
        <f t="shared" si="213"/>
        <v>#REF!</v>
      </c>
      <c r="EQ3815" t="e">
        <f t="shared" si="214"/>
        <v>#REF!</v>
      </c>
      <c r="ER3815" t="e">
        <f t="shared" si="215"/>
        <v>#REF!</v>
      </c>
    </row>
    <row r="3816" spans="142:148" x14ac:dyDescent="0.25">
      <c r="EL3816">
        <v>3809</v>
      </c>
      <c r="EM3816" t="e">
        <v>#REF!</v>
      </c>
      <c r="EN3816" t="e">
        <v>#REF!</v>
      </c>
      <c r="EP3816" t="e">
        <f t="shared" si="213"/>
        <v>#REF!</v>
      </c>
      <c r="EQ3816" t="e">
        <f t="shared" si="214"/>
        <v>#REF!</v>
      </c>
      <c r="ER3816" t="e">
        <f t="shared" si="215"/>
        <v>#REF!</v>
      </c>
    </row>
    <row r="3817" spans="142:148" x14ac:dyDescent="0.25">
      <c r="EL3817">
        <v>3810</v>
      </c>
      <c r="EM3817" t="e">
        <v>#REF!</v>
      </c>
      <c r="EN3817" t="e">
        <v>#REF!</v>
      </c>
      <c r="EP3817" t="e">
        <f t="shared" si="213"/>
        <v>#REF!</v>
      </c>
      <c r="EQ3817" t="e">
        <f t="shared" si="214"/>
        <v>#REF!</v>
      </c>
      <c r="ER3817" t="e">
        <f t="shared" si="215"/>
        <v>#REF!</v>
      </c>
    </row>
    <row r="3818" spans="142:148" x14ac:dyDescent="0.25">
      <c r="EL3818">
        <v>3811</v>
      </c>
      <c r="EM3818" t="e">
        <v>#REF!</v>
      </c>
      <c r="EN3818" t="e">
        <v>#REF!</v>
      </c>
      <c r="EP3818" t="e">
        <f t="shared" si="213"/>
        <v>#REF!</v>
      </c>
      <c r="EQ3818" t="e">
        <f t="shared" si="214"/>
        <v>#REF!</v>
      </c>
      <c r="ER3818" t="e">
        <f t="shared" si="215"/>
        <v>#REF!</v>
      </c>
    </row>
    <row r="3819" spans="142:148" x14ac:dyDescent="0.25">
      <c r="EL3819">
        <v>3812</v>
      </c>
      <c r="EM3819" t="e">
        <v>#REF!</v>
      </c>
      <c r="EN3819" t="e">
        <v>#REF!</v>
      </c>
      <c r="EP3819" t="e">
        <f t="shared" si="213"/>
        <v>#REF!</v>
      </c>
      <c r="EQ3819" t="e">
        <f t="shared" si="214"/>
        <v>#REF!</v>
      </c>
      <c r="ER3819" t="e">
        <f t="shared" si="215"/>
        <v>#REF!</v>
      </c>
    </row>
    <row r="3820" spans="142:148" x14ac:dyDescent="0.25">
      <c r="EL3820">
        <v>3813</v>
      </c>
      <c r="EM3820" t="e">
        <v>#REF!</v>
      </c>
      <c r="EN3820" t="e">
        <v>#REF!</v>
      </c>
      <c r="EP3820" t="e">
        <f t="shared" si="213"/>
        <v>#REF!</v>
      </c>
      <c r="EQ3820" t="e">
        <f t="shared" si="214"/>
        <v>#REF!</v>
      </c>
      <c r="ER3820" t="e">
        <f t="shared" si="215"/>
        <v>#REF!</v>
      </c>
    </row>
    <row r="3821" spans="142:148" x14ac:dyDescent="0.25">
      <c r="EL3821">
        <v>3814</v>
      </c>
      <c r="EM3821" t="e">
        <v>#REF!</v>
      </c>
      <c r="EN3821" t="e">
        <v>#REF!</v>
      </c>
      <c r="EP3821" t="e">
        <f t="shared" si="213"/>
        <v>#REF!</v>
      </c>
      <c r="EQ3821" t="e">
        <f t="shared" si="214"/>
        <v>#REF!</v>
      </c>
      <c r="ER3821" t="e">
        <f t="shared" si="215"/>
        <v>#REF!</v>
      </c>
    </row>
    <row r="3822" spans="142:148" x14ac:dyDescent="0.25">
      <c r="EL3822">
        <v>3815</v>
      </c>
      <c r="EM3822" t="e">
        <v>#REF!</v>
      </c>
      <c r="EN3822" t="e">
        <v>#REF!</v>
      </c>
      <c r="EP3822" t="e">
        <f t="shared" si="213"/>
        <v>#REF!</v>
      </c>
      <c r="EQ3822" t="e">
        <f t="shared" si="214"/>
        <v>#REF!</v>
      </c>
      <c r="ER3822" t="e">
        <f t="shared" si="215"/>
        <v>#REF!</v>
      </c>
    </row>
    <row r="3823" spans="142:148" x14ac:dyDescent="0.25">
      <c r="EL3823">
        <v>3816</v>
      </c>
      <c r="EM3823" t="e">
        <v>#REF!</v>
      </c>
      <c r="EN3823" t="e">
        <v>#REF!</v>
      </c>
      <c r="EP3823" t="e">
        <f t="shared" si="213"/>
        <v>#REF!</v>
      </c>
      <c r="EQ3823" t="e">
        <f t="shared" si="214"/>
        <v>#REF!</v>
      </c>
      <c r="ER3823" t="e">
        <f t="shared" si="215"/>
        <v>#REF!</v>
      </c>
    </row>
    <row r="3824" spans="142:148" x14ac:dyDescent="0.25">
      <c r="EL3824">
        <v>3817</v>
      </c>
      <c r="EM3824" t="e">
        <v>#REF!</v>
      </c>
      <c r="EN3824" t="e">
        <v>#REF!</v>
      </c>
      <c r="EP3824" t="e">
        <f t="shared" si="213"/>
        <v>#REF!</v>
      </c>
      <c r="EQ3824" t="e">
        <f t="shared" si="214"/>
        <v>#REF!</v>
      </c>
      <c r="ER3824" t="e">
        <f t="shared" si="215"/>
        <v>#REF!</v>
      </c>
    </row>
    <row r="3825" spans="142:148" x14ac:dyDescent="0.25">
      <c r="EL3825">
        <v>3818</v>
      </c>
      <c r="EM3825" t="e">
        <v>#REF!</v>
      </c>
      <c r="EN3825" t="e">
        <v>#REF!</v>
      </c>
      <c r="EP3825" t="e">
        <f t="shared" si="213"/>
        <v>#REF!</v>
      </c>
      <c r="EQ3825" t="e">
        <f t="shared" si="214"/>
        <v>#REF!</v>
      </c>
      <c r="ER3825" t="e">
        <f t="shared" si="215"/>
        <v>#REF!</v>
      </c>
    </row>
    <row r="3826" spans="142:148" x14ac:dyDescent="0.25">
      <c r="EL3826">
        <v>3819</v>
      </c>
      <c r="EM3826" t="e">
        <v>#REF!</v>
      </c>
      <c r="EN3826" t="e">
        <v>#REF!</v>
      </c>
      <c r="EP3826" t="e">
        <f t="shared" si="213"/>
        <v>#REF!</v>
      </c>
      <c r="EQ3826" t="e">
        <f t="shared" si="214"/>
        <v>#REF!</v>
      </c>
      <c r="ER3826" t="e">
        <f t="shared" si="215"/>
        <v>#REF!</v>
      </c>
    </row>
    <row r="3827" spans="142:148" x14ac:dyDescent="0.25">
      <c r="EL3827">
        <v>3820</v>
      </c>
      <c r="EM3827" t="e">
        <v>#REF!</v>
      </c>
      <c r="EN3827" t="e">
        <v>#REF!</v>
      </c>
      <c r="EP3827" t="e">
        <f t="shared" si="213"/>
        <v>#REF!</v>
      </c>
      <c r="EQ3827" t="e">
        <f t="shared" si="214"/>
        <v>#REF!</v>
      </c>
      <c r="ER3827" t="e">
        <f t="shared" si="215"/>
        <v>#REF!</v>
      </c>
    </row>
    <row r="3828" spans="142:148" x14ac:dyDescent="0.25">
      <c r="EL3828">
        <v>3821</v>
      </c>
      <c r="EM3828" t="e">
        <v>#REF!</v>
      </c>
      <c r="EN3828" t="e">
        <v>#REF!</v>
      </c>
      <c r="EP3828" t="e">
        <f t="shared" si="213"/>
        <v>#REF!</v>
      </c>
      <c r="EQ3828" t="e">
        <f t="shared" si="214"/>
        <v>#REF!</v>
      </c>
      <c r="ER3828" t="e">
        <f t="shared" si="215"/>
        <v>#REF!</v>
      </c>
    </row>
    <row r="3829" spans="142:148" x14ac:dyDescent="0.25">
      <c r="EL3829">
        <v>3822</v>
      </c>
      <c r="EM3829" t="e">
        <v>#REF!</v>
      </c>
      <c r="EN3829" t="e">
        <v>#REF!</v>
      </c>
      <c r="EP3829" t="e">
        <f t="shared" si="213"/>
        <v>#REF!</v>
      </c>
      <c r="EQ3829" t="e">
        <f t="shared" si="214"/>
        <v>#REF!</v>
      </c>
      <c r="ER3829" t="e">
        <f t="shared" si="215"/>
        <v>#REF!</v>
      </c>
    </row>
    <row r="3830" spans="142:148" x14ac:dyDescent="0.25">
      <c r="EL3830">
        <v>3823</v>
      </c>
      <c r="EM3830" t="e">
        <v>#REF!</v>
      </c>
      <c r="EN3830" t="e">
        <v>#REF!</v>
      </c>
      <c r="EP3830" t="e">
        <f t="shared" si="213"/>
        <v>#REF!</v>
      </c>
      <c r="EQ3830" t="e">
        <f t="shared" si="214"/>
        <v>#REF!</v>
      </c>
      <c r="ER3830" t="e">
        <f t="shared" si="215"/>
        <v>#REF!</v>
      </c>
    </row>
    <row r="3831" spans="142:148" x14ac:dyDescent="0.25">
      <c r="EL3831">
        <v>3824</v>
      </c>
      <c r="EM3831" t="e">
        <v>#REF!</v>
      </c>
      <c r="EN3831" t="e">
        <v>#REF!</v>
      </c>
      <c r="EP3831" t="e">
        <f t="shared" si="213"/>
        <v>#REF!</v>
      </c>
      <c r="EQ3831" t="e">
        <f t="shared" si="214"/>
        <v>#REF!</v>
      </c>
      <c r="ER3831" t="e">
        <f t="shared" si="215"/>
        <v>#REF!</v>
      </c>
    </row>
    <row r="3832" spans="142:148" x14ac:dyDescent="0.25">
      <c r="EL3832">
        <v>3825</v>
      </c>
      <c r="EM3832" t="e">
        <v>#REF!</v>
      </c>
      <c r="EN3832" t="e">
        <v>#REF!</v>
      </c>
      <c r="EP3832" t="e">
        <f t="shared" si="213"/>
        <v>#REF!</v>
      </c>
      <c r="EQ3832" t="e">
        <f t="shared" si="214"/>
        <v>#REF!</v>
      </c>
      <c r="ER3832" t="e">
        <f t="shared" si="215"/>
        <v>#REF!</v>
      </c>
    </row>
    <row r="3833" spans="142:148" x14ac:dyDescent="0.25">
      <c r="EL3833">
        <v>3826</v>
      </c>
      <c r="EM3833" t="e">
        <v>#REF!</v>
      </c>
      <c r="EN3833" t="e">
        <v>#REF!</v>
      </c>
      <c r="EP3833" t="e">
        <f t="shared" si="213"/>
        <v>#REF!</v>
      </c>
      <c r="EQ3833" t="e">
        <f t="shared" si="214"/>
        <v>#REF!</v>
      </c>
      <c r="ER3833" t="e">
        <f t="shared" si="215"/>
        <v>#REF!</v>
      </c>
    </row>
    <row r="3834" spans="142:148" x14ac:dyDescent="0.25">
      <c r="EL3834">
        <v>3827</v>
      </c>
      <c r="EM3834" t="e">
        <v>#REF!</v>
      </c>
      <c r="EN3834" t="e">
        <v>#REF!</v>
      </c>
      <c r="EP3834" t="e">
        <f t="shared" si="213"/>
        <v>#REF!</v>
      </c>
      <c r="EQ3834" t="e">
        <f t="shared" si="214"/>
        <v>#REF!</v>
      </c>
      <c r="ER3834" t="e">
        <f t="shared" si="215"/>
        <v>#REF!</v>
      </c>
    </row>
    <row r="3835" spans="142:148" x14ac:dyDescent="0.25">
      <c r="EL3835">
        <v>3828</v>
      </c>
      <c r="EM3835" t="e">
        <v>#REF!</v>
      </c>
      <c r="EN3835" t="e">
        <v>#REF!</v>
      </c>
      <c r="EP3835" t="e">
        <f t="shared" si="213"/>
        <v>#REF!</v>
      </c>
      <c r="EQ3835" t="e">
        <f t="shared" si="214"/>
        <v>#REF!</v>
      </c>
      <c r="ER3835" t="e">
        <f t="shared" si="215"/>
        <v>#REF!</v>
      </c>
    </row>
    <row r="3836" spans="142:148" x14ac:dyDescent="0.25">
      <c r="EL3836">
        <v>3829</v>
      </c>
      <c r="EM3836" t="e">
        <v>#REF!</v>
      </c>
      <c r="EN3836" t="e">
        <v>#REF!</v>
      </c>
      <c r="EP3836" t="e">
        <f t="shared" si="213"/>
        <v>#REF!</v>
      </c>
      <c r="EQ3836" t="e">
        <f t="shared" si="214"/>
        <v>#REF!</v>
      </c>
      <c r="ER3836" t="e">
        <f t="shared" si="215"/>
        <v>#REF!</v>
      </c>
    </row>
    <row r="3837" spans="142:148" x14ac:dyDescent="0.25">
      <c r="EL3837">
        <v>3830</v>
      </c>
      <c r="EM3837" t="e">
        <v>#REF!</v>
      </c>
      <c r="EN3837" t="e">
        <v>#REF!</v>
      </c>
      <c r="EP3837" t="e">
        <f t="shared" si="213"/>
        <v>#REF!</v>
      </c>
      <c r="EQ3837" t="e">
        <f t="shared" si="214"/>
        <v>#REF!</v>
      </c>
      <c r="ER3837" t="e">
        <f t="shared" si="215"/>
        <v>#REF!</v>
      </c>
    </row>
    <row r="3838" spans="142:148" x14ac:dyDescent="0.25">
      <c r="EL3838">
        <v>3831</v>
      </c>
      <c r="EM3838" t="e">
        <v>#REF!</v>
      </c>
      <c r="EN3838" t="e">
        <v>#REF!</v>
      </c>
      <c r="EP3838" t="e">
        <f t="shared" si="213"/>
        <v>#REF!</v>
      </c>
      <c r="EQ3838" t="e">
        <f t="shared" si="214"/>
        <v>#REF!</v>
      </c>
      <c r="ER3838" t="e">
        <f t="shared" si="215"/>
        <v>#REF!</v>
      </c>
    </row>
    <row r="3839" spans="142:148" x14ac:dyDescent="0.25">
      <c r="EL3839">
        <v>3832</v>
      </c>
      <c r="EM3839" t="e">
        <v>#REF!</v>
      </c>
      <c r="EN3839" t="e">
        <v>#REF!</v>
      </c>
      <c r="EP3839" t="e">
        <f t="shared" si="213"/>
        <v>#REF!</v>
      </c>
      <c r="EQ3839" t="e">
        <f t="shared" si="214"/>
        <v>#REF!</v>
      </c>
      <c r="ER3839" t="e">
        <f t="shared" si="215"/>
        <v>#REF!</v>
      </c>
    </row>
    <row r="3840" spans="142:148" x14ac:dyDescent="0.25">
      <c r="EL3840">
        <v>3833</v>
      </c>
      <c r="EM3840" t="e">
        <v>#REF!</v>
      </c>
      <c r="EN3840" t="e">
        <v>#REF!</v>
      </c>
      <c r="EP3840" t="e">
        <f t="shared" si="213"/>
        <v>#REF!</v>
      </c>
      <c r="EQ3840" t="e">
        <f t="shared" si="214"/>
        <v>#REF!</v>
      </c>
      <c r="ER3840" t="e">
        <f t="shared" si="215"/>
        <v>#REF!</v>
      </c>
    </row>
    <row r="3841" spans="142:148" x14ac:dyDescent="0.25">
      <c r="EL3841">
        <v>3834</v>
      </c>
      <c r="EM3841" t="e">
        <v>#REF!</v>
      </c>
      <c r="EN3841" t="e">
        <v>#REF!</v>
      </c>
      <c r="EP3841" t="e">
        <f t="shared" si="213"/>
        <v>#REF!</v>
      </c>
      <c r="EQ3841" t="e">
        <f t="shared" si="214"/>
        <v>#REF!</v>
      </c>
      <c r="ER3841" t="e">
        <f t="shared" si="215"/>
        <v>#REF!</v>
      </c>
    </row>
    <row r="3842" spans="142:148" x14ac:dyDescent="0.25">
      <c r="EL3842">
        <v>3835</v>
      </c>
      <c r="EM3842" t="e">
        <v>#REF!</v>
      </c>
      <c r="EN3842" t="e">
        <v>#REF!</v>
      </c>
      <c r="EP3842" t="e">
        <f t="shared" si="213"/>
        <v>#REF!</v>
      </c>
      <c r="EQ3842" t="e">
        <f t="shared" si="214"/>
        <v>#REF!</v>
      </c>
      <c r="ER3842" t="e">
        <f t="shared" si="215"/>
        <v>#REF!</v>
      </c>
    </row>
    <row r="3843" spans="142:148" x14ac:dyDescent="0.25">
      <c r="EL3843">
        <v>3836</v>
      </c>
      <c r="EM3843" t="e">
        <v>#REF!</v>
      </c>
      <c r="EN3843" t="e">
        <v>#REF!</v>
      </c>
      <c r="EP3843" t="e">
        <f t="shared" si="213"/>
        <v>#REF!</v>
      </c>
      <c r="EQ3843" t="e">
        <f t="shared" si="214"/>
        <v>#REF!</v>
      </c>
      <c r="ER3843" t="e">
        <f t="shared" si="215"/>
        <v>#REF!</v>
      </c>
    </row>
    <row r="3844" spans="142:148" x14ac:dyDescent="0.25">
      <c r="EL3844">
        <v>3837</v>
      </c>
      <c r="EM3844" t="e">
        <v>#REF!</v>
      </c>
      <c r="EN3844" t="e">
        <v>#REF!</v>
      </c>
      <c r="EP3844" t="e">
        <f t="shared" si="213"/>
        <v>#REF!</v>
      </c>
      <c r="EQ3844" t="e">
        <f t="shared" si="214"/>
        <v>#REF!</v>
      </c>
      <c r="ER3844" t="e">
        <f t="shared" si="215"/>
        <v>#REF!</v>
      </c>
    </row>
    <row r="3845" spans="142:148" x14ac:dyDescent="0.25">
      <c r="EL3845">
        <v>3838</v>
      </c>
      <c r="EM3845" t="e">
        <v>#REF!</v>
      </c>
      <c r="EN3845" t="e">
        <v>#REF!</v>
      </c>
      <c r="EP3845" t="e">
        <f t="shared" si="213"/>
        <v>#REF!</v>
      </c>
      <c r="EQ3845" t="e">
        <f t="shared" si="214"/>
        <v>#REF!</v>
      </c>
      <c r="ER3845" t="e">
        <f t="shared" si="215"/>
        <v>#REF!</v>
      </c>
    </row>
    <row r="3846" spans="142:148" x14ac:dyDescent="0.25">
      <c r="EL3846">
        <v>3839</v>
      </c>
      <c r="EM3846" t="e">
        <v>#REF!</v>
      </c>
      <c r="EN3846" t="e">
        <v>#REF!</v>
      </c>
      <c r="EP3846" t="e">
        <f t="shared" si="213"/>
        <v>#REF!</v>
      </c>
      <c r="EQ3846" t="e">
        <f t="shared" si="214"/>
        <v>#REF!</v>
      </c>
      <c r="ER3846" t="e">
        <f t="shared" si="215"/>
        <v>#REF!</v>
      </c>
    </row>
    <row r="3847" spans="142:148" x14ac:dyDescent="0.25">
      <c r="EL3847">
        <v>3840</v>
      </c>
      <c r="EM3847" t="e">
        <v>#REF!</v>
      </c>
      <c r="EN3847" t="e">
        <v>#REF!</v>
      </c>
      <c r="EP3847" t="e">
        <f t="shared" si="213"/>
        <v>#REF!</v>
      </c>
      <c r="EQ3847" t="e">
        <f t="shared" si="214"/>
        <v>#REF!</v>
      </c>
      <c r="ER3847" t="e">
        <f t="shared" si="215"/>
        <v>#REF!</v>
      </c>
    </row>
    <row r="3848" spans="142:148" x14ac:dyDescent="0.25">
      <c r="EL3848">
        <v>3841</v>
      </c>
      <c r="EM3848" t="e">
        <v>#REF!</v>
      </c>
      <c r="EN3848" t="e">
        <v>#REF!</v>
      </c>
      <c r="EP3848" t="e">
        <f t="shared" si="213"/>
        <v>#REF!</v>
      </c>
      <c r="EQ3848" t="e">
        <f t="shared" si="214"/>
        <v>#REF!</v>
      </c>
      <c r="ER3848" t="e">
        <f t="shared" si="215"/>
        <v>#REF!</v>
      </c>
    </row>
    <row r="3849" spans="142:148" x14ac:dyDescent="0.25">
      <c r="EL3849">
        <v>3842</v>
      </c>
      <c r="EM3849" t="e">
        <v>#REF!</v>
      </c>
      <c r="EN3849" t="e">
        <v>#REF!</v>
      </c>
      <c r="EP3849" t="e">
        <f t="shared" si="213"/>
        <v>#REF!</v>
      </c>
      <c r="EQ3849" t="e">
        <f t="shared" si="214"/>
        <v>#REF!</v>
      </c>
      <c r="ER3849" t="e">
        <f t="shared" si="215"/>
        <v>#REF!</v>
      </c>
    </row>
    <row r="3850" spans="142:148" x14ac:dyDescent="0.25">
      <c r="EL3850">
        <v>3843</v>
      </c>
      <c r="EM3850" t="e">
        <v>#REF!</v>
      </c>
      <c r="EN3850" t="e">
        <v>#REF!</v>
      </c>
      <c r="EP3850" t="e">
        <f t="shared" si="213"/>
        <v>#REF!</v>
      </c>
      <c r="EQ3850" t="e">
        <f t="shared" si="214"/>
        <v>#REF!</v>
      </c>
      <c r="ER3850" t="e">
        <f t="shared" si="215"/>
        <v>#REF!</v>
      </c>
    </row>
    <row r="3851" spans="142:148" x14ac:dyDescent="0.25">
      <c r="EL3851">
        <v>3844</v>
      </c>
      <c r="EM3851" t="e">
        <v>#REF!</v>
      </c>
      <c r="EN3851" t="e">
        <v>#REF!</v>
      </c>
      <c r="EP3851" t="e">
        <f t="shared" si="213"/>
        <v>#REF!</v>
      </c>
      <c r="EQ3851" t="e">
        <f t="shared" si="214"/>
        <v>#REF!</v>
      </c>
      <c r="ER3851" t="e">
        <f t="shared" si="215"/>
        <v>#REF!</v>
      </c>
    </row>
    <row r="3852" spans="142:148" x14ac:dyDescent="0.25">
      <c r="EL3852">
        <v>3845</v>
      </c>
      <c r="EM3852" t="e">
        <v>#REF!</v>
      </c>
      <c r="EN3852" t="e">
        <v>#REF!</v>
      </c>
      <c r="EP3852" t="e">
        <f t="shared" si="213"/>
        <v>#REF!</v>
      </c>
      <c r="EQ3852" t="e">
        <f t="shared" si="214"/>
        <v>#REF!</v>
      </c>
      <c r="ER3852" t="e">
        <f t="shared" si="215"/>
        <v>#REF!</v>
      </c>
    </row>
    <row r="3853" spans="142:148" x14ac:dyDescent="0.25">
      <c r="EL3853">
        <v>3846</v>
      </c>
      <c r="EM3853" t="e">
        <v>#REF!</v>
      </c>
      <c r="EN3853" t="e">
        <v>#REF!</v>
      </c>
      <c r="EP3853" t="e">
        <f t="shared" si="213"/>
        <v>#REF!</v>
      </c>
      <c r="EQ3853" t="e">
        <f t="shared" si="214"/>
        <v>#REF!</v>
      </c>
      <c r="ER3853" t="e">
        <f t="shared" si="215"/>
        <v>#REF!</v>
      </c>
    </row>
    <row r="3854" spans="142:148" x14ac:dyDescent="0.25">
      <c r="EL3854">
        <v>3847</v>
      </c>
      <c r="EM3854" t="e">
        <v>#REF!</v>
      </c>
      <c r="EN3854" t="e">
        <v>#REF!</v>
      </c>
      <c r="EP3854" t="e">
        <f t="shared" si="213"/>
        <v>#REF!</v>
      </c>
      <c r="EQ3854" t="e">
        <f t="shared" si="214"/>
        <v>#REF!</v>
      </c>
      <c r="ER3854" t="e">
        <f t="shared" si="215"/>
        <v>#REF!</v>
      </c>
    </row>
    <row r="3855" spans="142:148" x14ac:dyDescent="0.25">
      <c r="EL3855">
        <v>3848</v>
      </c>
      <c r="EM3855" t="e">
        <v>#REF!</v>
      </c>
      <c r="EN3855" t="e">
        <v>#REF!</v>
      </c>
      <c r="EP3855" t="e">
        <f t="shared" si="213"/>
        <v>#REF!</v>
      </c>
      <c r="EQ3855" t="e">
        <f t="shared" si="214"/>
        <v>#REF!</v>
      </c>
      <c r="ER3855" t="e">
        <f t="shared" si="215"/>
        <v>#REF!</v>
      </c>
    </row>
    <row r="3856" spans="142:148" x14ac:dyDescent="0.25">
      <c r="EL3856">
        <v>3849</v>
      </c>
      <c r="EM3856" t="e">
        <v>#REF!</v>
      </c>
      <c r="EN3856" t="e">
        <v>#REF!</v>
      </c>
      <c r="EP3856" t="e">
        <f t="shared" si="213"/>
        <v>#REF!</v>
      </c>
      <c r="EQ3856" t="e">
        <f t="shared" si="214"/>
        <v>#REF!</v>
      </c>
      <c r="ER3856" t="e">
        <f t="shared" si="215"/>
        <v>#REF!</v>
      </c>
    </row>
    <row r="3857" spans="142:148" x14ac:dyDescent="0.25">
      <c r="EL3857">
        <v>3850</v>
      </c>
      <c r="EM3857" t="e">
        <v>#REF!</v>
      </c>
      <c r="EN3857" t="e">
        <v>#REF!</v>
      </c>
      <c r="EP3857" t="e">
        <f t="shared" si="213"/>
        <v>#REF!</v>
      </c>
      <c r="EQ3857" t="e">
        <f t="shared" si="214"/>
        <v>#REF!</v>
      </c>
      <c r="ER3857" t="e">
        <f t="shared" si="215"/>
        <v>#REF!</v>
      </c>
    </row>
    <row r="3858" spans="142:148" x14ac:dyDescent="0.25">
      <c r="EL3858">
        <v>3851</v>
      </c>
      <c r="EM3858" t="e">
        <v>#REF!</v>
      </c>
      <c r="EN3858" t="e">
        <v>#REF!</v>
      </c>
      <c r="EP3858" t="e">
        <f t="shared" si="213"/>
        <v>#REF!</v>
      </c>
      <c r="EQ3858" t="e">
        <f t="shared" si="214"/>
        <v>#REF!</v>
      </c>
      <c r="ER3858" t="e">
        <f t="shared" si="215"/>
        <v>#REF!</v>
      </c>
    </row>
    <row r="3859" spans="142:148" x14ac:dyDescent="0.25">
      <c r="EL3859">
        <v>3852</v>
      </c>
      <c r="EM3859" t="e">
        <v>#REF!</v>
      </c>
      <c r="EN3859" t="e">
        <v>#REF!</v>
      </c>
      <c r="EP3859" t="e">
        <f t="shared" si="213"/>
        <v>#REF!</v>
      </c>
      <c r="EQ3859" t="e">
        <f t="shared" si="214"/>
        <v>#REF!</v>
      </c>
      <c r="ER3859" t="e">
        <f t="shared" si="215"/>
        <v>#REF!</v>
      </c>
    </row>
    <row r="3860" spans="142:148" x14ac:dyDescent="0.25">
      <c r="EL3860">
        <v>3853</v>
      </c>
      <c r="EM3860" t="e">
        <v>#REF!</v>
      </c>
      <c r="EN3860" t="e">
        <v>#REF!</v>
      </c>
      <c r="EP3860" t="e">
        <f t="shared" si="213"/>
        <v>#REF!</v>
      </c>
      <c r="EQ3860" t="e">
        <f t="shared" si="214"/>
        <v>#REF!</v>
      </c>
      <c r="ER3860" t="e">
        <f t="shared" si="215"/>
        <v>#REF!</v>
      </c>
    </row>
    <row r="3861" spans="142:148" x14ac:dyDescent="0.25">
      <c r="EL3861">
        <v>3854</v>
      </c>
      <c r="EM3861" t="e">
        <v>#REF!</v>
      </c>
      <c r="EN3861" t="e">
        <v>#REF!</v>
      </c>
      <c r="EP3861" t="e">
        <f t="shared" si="213"/>
        <v>#REF!</v>
      </c>
      <c r="EQ3861" t="e">
        <f t="shared" si="214"/>
        <v>#REF!</v>
      </c>
      <c r="ER3861" t="e">
        <f t="shared" si="215"/>
        <v>#REF!</v>
      </c>
    </row>
    <row r="3862" spans="142:148" x14ac:dyDescent="0.25">
      <c r="EL3862">
        <v>3855</v>
      </c>
      <c r="EM3862" t="e">
        <v>#REF!</v>
      </c>
      <c r="EN3862" t="e">
        <v>#REF!</v>
      </c>
      <c r="EP3862" t="e">
        <f t="shared" si="213"/>
        <v>#REF!</v>
      </c>
      <c r="EQ3862" t="e">
        <f t="shared" si="214"/>
        <v>#REF!</v>
      </c>
      <c r="ER3862" t="e">
        <f t="shared" si="215"/>
        <v>#REF!</v>
      </c>
    </row>
    <row r="3863" spans="142:148" x14ac:dyDescent="0.25">
      <c r="EL3863">
        <v>3856</v>
      </c>
      <c r="EM3863" t="e">
        <v>#REF!</v>
      </c>
      <c r="EN3863" t="e">
        <v>#REF!</v>
      </c>
      <c r="EP3863" t="e">
        <f t="shared" si="213"/>
        <v>#REF!</v>
      </c>
      <c r="EQ3863" t="e">
        <f t="shared" si="214"/>
        <v>#REF!</v>
      </c>
      <c r="ER3863" t="e">
        <f t="shared" si="215"/>
        <v>#REF!</v>
      </c>
    </row>
    <row r="3864" spans="142:148" x14ac:dyDescent="0.25">
      <c r="EL3864">
        <v>3857</v>
      </c>
      <c r="EM3864" t="e">
        <v>#REF!</v>
      </c>
      <c r="EN3864" t="e">
        <v>#REF!</v>
      </c>
      <c r="EP3864" t="e">
        <f t="shared" ref="EP3864:EP3927" si="216">IF(EM3864&gt;EN3864,1,0)</f>
        <v>#REF!</v>
      </c>
      <c r="EQ3864" t="e">
        <f t="shared" ref="EQ3864:EQ3927" si="217">IF(EP3864&gt;0,0,1)</f>
        <v>#REF!</v>
      </c>
      <c r="ER3864" t="e">
        <f t="shared" ref="ER3864:ER3927" si="218">IF(EM3864&gt;EN3864,EM3864-EN3864,EN3864-EM3864)</f>
        <v>#REF!</v>
      </c>
    </row>
    <row r="3865" spans="142:148" x14ac:dyDescent="0.25">
      <c r="EL3865">
        <v>3858</v>
      </c>
      <c r="EM3865" t="e">
        <v>#REF!</v>
      </c>
      <c r="EN3865" t="e">
        <v>#REF!</v>
      </c>
      <c r="EP3865" t="e">
        <f t="shared" si="216"/>
        <v>#REF!</v>
      </c>
      <c r="EQ3865" t="e">
        <f t="shared" si="217"/>
        <v>#REF!</v>
      </c>
      <c r="ER3865" t="e">
        <f t="shared" si="218"/>
        <v>#REF!</v>
      </c>
    </row>
    <row r="3866" spans="142:148" x14ac:dyDescent="0.25">
      <c r="EL3866">
        <v>3859</v>
      </c>
      <c r="EM3866" t="e">
        <v>#REF!</v>
      </c>
      <c r="EN3866" t="e">
        <v>#REF!</v>
      </c>
      <c r="EP3866" t="e">
        <f t="shared" si="216"/>
        <v>#REF!</v>
      </c>
      <c r="EQ3866" t="e">
        <f t="shared" si="217"/>
        <v>#REF!</v>
      </c>
      <c r="ER3866" t="e">
        <f t="shared" si="218"/>
        <v>#REF!</v>
      </c>
    </row>
    <row r="3867" spans="142:148" x14ac:dyDescent="0.25">
      <c r="EL3867">
        <v>3860</v>
      </c>
      <c r="EM3867" t="e">
        <v>#REF!</v>
      </c>
      <c r="EN3867" t="e">
        <v>#REF!</v>
      </c>
      <c r="EP3867" t="e">
        <f t="shared" si="216"/>
        <v>#REF!</v>
      </c>
      <c r="EQ3867" t="e">
        <f t="shared" si="217"/>
        <v>#REF!</v>
      </c>
      <c r="ER3867" t="e">
        <f t="shared" si="218"/>
        <v>#REF!</v>
      </c>
    </row>
    <row r="3868" spans="142:148" x14ac:dyDescent="0.25">
      <c r="EL3868">
        <v>3861</v>
      </c>
      <c r="EM3868" t="e">
        <v>#REF!</v>
      </c>
      <c r="EN3868" t="e">
        <v>#REF!</v>
      </c>
      <c r="EP3868" t="e">
        <f t="shared" si="216"/>
        <v>#REF!</v>
      </c>
      <c r="EQ3868" t="e">
        <f t="shared" si="217"/>
        <v>#REF!</v>
      </c>
      <c r="ER3868" t="e">
        <f t="shared" si="218"/>
        <v>#REF!</v>
      </c>
    </row>
    <row r="3869" spans="142:148" x14ac:dyDescent="0.25">
      <c r="EL3869">
        <v>3862</v>
      </c>
      <c r="EM3869" t="e">
        <v>#REF!</v>
      </c>
      <c r="EN3869" t="e">
        <v>#REF!</v>
      </c>
      <c r="EP3869" t="e">
        <f t="shared" si="216"/>
        <v>#REF!</v>
      </c>
      <c r="EQ3869" t="e">
        <f t="shared" si="217"/>
        <v>#REF!</v>
      </c>
      <c r="ER3869" t="e">
        <f t="shared" si="218"/>
        <v>#REF!</v>
      </c>
    </row>
    <row r="3870" spans="142:148" x14ac:dyDescent="0.25">
      <c r="EL3870">
        <v>3863</v>
      </c>
      <c r="EM3870" t="e">
        <v>#REF!</v>
      </c>
      <c r="EN3870" t="e">
        <v>#REF!</v>
      </c>
      <c r="EP3870" t="e">
        <f t="shared" si="216"/>
        <v>#REF!</v>
      </c>
      <c r="EQ3870" t="e">
        <f t="shared" si="217"/>
        <v>#REF!</v>
      </c>
      <c r="ER3870" t="e">
        <f t="shared" si="218"/>
        <v>#REF!</v>
      </c>
    </row>
    <row r="3871" spans="142:148" x14ac:dyDescent="0.25">
      <c r="EL3871">
        <v>3864</v>
      </c>
      <c r="EM3871" t="e">
        <v>#REF!</v>
      </c>
      <c r="EN3871" t="e">
        <v>#REF!</v>
      </c>
      <c r="EP3871" t="e">
        <f t="shared" si="216"/>
        <v>#REF!</v>
      </c>
      <c r="EQ3871" t="e">
        <f t="shared" si="217"/>
        <v>#REF!</v>
      </c>
      <c r="ER3871" t="e">
        <f t="shared" si="218"/>
        <v>#REF!</v>
      </c>
    </row>
    <row r="3872" spans="142:148" x14ac:dyDescent="0.25">
      <c r="EL3872">
        <v>3865</v>
      </c>
      <c r="EM3872" t="e">
        <v>#REF!</v>
      </c>
      <c r="EN3872" t="e">
        <v>#REF!</v>
      </c>
      <c r="EP3872" t="e">
        <f t="shared" si="216"/>
        <v>#REF!</v>
      </c>
      <c r="EQ3872" t="e">
        <f t="shared" si="217"/>
        <v>#REF!</v>
      </c>
      <c r="ER3872" t="e">
        <f t="shared" si="218"/>
        <v>#REF!</v>
      </c>
    </row>
    <row r="3873" spans="142:148" x14ac:dyDescent="0.25">
      <c r="EL3873">
        <v>3866</v>
      </c>
      <c r="EM3873" t="e">
        <v>#REF!</v>
      </c>
      <c r="EN3873" t="e">
        <v>#REF!</v>
      </c>
      <c r="EP3873" t="e">
        <f t="shared" si="216"/>
        <v>#REF!</v>
      </c>
      <c r="EQ3873" t="e">
        <f t="shared" si="217"/>
        <v>#REF!</v>
      </c>
      <c r="ER3873" t="e">
        <f t="shared" si="218"/>
        <v>#REF!</v>
      </c>
    </row>
    <row r="3874" spans="142:148" x14ac:dyDescent="0.25">
      <c r="EL3874">
        <v>3867</v>
      </c>
      <c r="EM3874" t="e">
        <v>#REF!</v>
      </c>
      <c r="EN3874" t="e">
        <v>#REF!</v>
      </c>
      <c r="EP3874" t="e">
        <f t="shared" si="216"/>
        <v>#REF!</v>
      </c>
      <c r="EQ3874" t="e">
        <f t="shared" si="217"/>
        <v>#REF!</v>
      </c>
      <c r="ER3874" t="e">
        <f t="shared" si="218"/>
        <v>#REF!</v>
      </c>
    </row>
    <row r="3875" spans="142:148" x14ac:dyDescent="0.25">
      <c r="EL3875">
        <v>3868</v>
      </c>
      <c r="EM3875" t="e">
        <v>#REF!</v>
      </c>
      <c r="EN3875" t="e">
        <v>#REF!</v>
      </c>
      <c r="EP3875" t="e">
        <f t="shared" si="216"/>
        <v>#REF!</v>
      </c>
      <c r="EQ3875" t="e">
        <f t="shared" si="217"/>
        <v>#REF!</v>
      </c>
      <c r="ER3875" t="e">
        <f t="shared" si="218"/>
        <v>#REF!</v>
      </c>
    </row>
    <row r="3876" spans="142:148" x14ac:dyDescent="0.25">
      <c r="EL3876">
        <v>3869</v>
      </c>
      <c r="EM3876" t="e">
        <v>#REF!</v>
      </c>
      <c r="EN3876" t="e">
        <v>#REF!</v>
      </c>
      <c r="EP3876" t="e">
        <f t="shared" si="216"/>
        <v>#REF!</v>
      </c>
      <c r="EQ3876" t="e">
        <f t="shared" si="217"/>
        <v>#REF!</v>
      </c>
      <c r="ER3876" t="e">
        <f t="shared" si="218"/>
        <v>#REF!</v>
      </c>
    </row>
    <row r="3877" spans="142:148" x14ac:dyDescent="0.25">
      <c r="EL3877">
        <v>3870</v>
      </c>
      <c r="EM3877" t="e">
        <v>#REF!</v>
      </c>
      <c r="EN3877" t="e">
        <v>#REF!</v>
      </c>
      <c r="EP3877" t="e">
        <f t="shared" si="216"/>
        <v>#REF!</v>
      </c>
      <c r="EQ3877" t="e">
        <f t="shared" si="217"/>
        <v>#REF!</v>
      </c>
      <c r="ER3877" t="e">
        <f t="shared" si="218"/>
        <v>#REF!</v>
      </c>
    </row>
    <row r="3878" spans="142:148" x14ac:dyDescent="0.25">
      <c r="EL3878">
        <v>3871</v>
      </c>
      <c r="EM3878" t="e">
        <v>#REF!</v>
      </c>
      <c r="EN3878" t="e">
        <v>#REF!</v>
      </c>
      <c r="EP3878" t="e">
        <f t="shared" si="216"/>
        <v>#REF!</v>
      </c>
      <c r="EQ3878" t="e">
        <f t="shared" si="217"/>
        <v>#REF!</v>
      </c>
      <c r="ER3878" t="e">
        <f t="shared" si="218"/>
        <v>#REF!</v>
      </c>
    </row>
    <row r="3879" spans="142:148" x14ac:dyDescent="0.25">
      <c r="EL3879">
        <v>3872</v>
      </c>
      <c r="EM3879" t="e">
        <v>#REF!</v>
      </c>
      <c r="EN3879" t="e">
        <v>#REF!</v>
      </c>
      <c r="EP3879" t="e">
        <f t="shared" si="216"/>
        <v>#REF!</v>
      </c>
      <c r="EQ3879" t="e">
        <f t="shared" si="217"/>
        <v>#REF!</v>
      </c>
      <c r="ER3879" t="e">
        <f t="shared" si="218"/>
        <v>#REF!</v>
      </c>
    </row>
    <row r="3880" spans="142:148" x14ac:dyDescent="0.25">
      <c r="EL3880">
        <v>3873</v>
      </c>
      <c r="EM3880" t="e">
        <v>#REF!</v>
      </c>
      <c r="EN3880" t="e">
        <v>#REF!</v>
      </c>
      <c r="EP3880" t="e">
        <f t="shared" si="216"/>
        <v>#REF!</v>
      </c>
      <c r="EQ3880" t="e">
        <f t="shared" si="217"/>
        <v>#REF!</v>
      </c>
      <c r="ER3880" t="e">
        <f t="shared" si="218"/>
        <v>#REF!</v>
      </c>
    </row>
    <row r="3881" spans="142:148" x14ac:dyDescent="0.25">
      <c r="EL3881">
        <v>3874</v>
      </c>
      <c r="EM3881" t="e">
        <v>#REF!</v>
      </c>
      <c r="EN3881" t="e">
        <v>#REF!</v>
      </c>
      <c r="EP3881" t="e">
        <f t="shared" si="216"/>
        <v>#REF!</v>
      </c>
      <c r="EQ3881" t="e">
        <f t="shared" si="217"/>
        <v>#REF!</v>
      </c>
      <c r="ER3881" t="e">
        <f t="shared" si="218"/>
        <v>#REF!</v>
      </c>
    </row>
    <row r="3882" spans="142:148" x14ac:dyDescent="0.25">
      <c r="EL3882">
        <v>3875</v>
      </c>
      <c r="EM3882" t="e">
        <v>#REF!</v>
      </c>
      <c r="EN3882" t="e">
        <v>#REF!</v>
      </c>
      <c r="EP3882" t="e">
        <f t="shared" si="216"/>
        <v>#REF!</v>
      </c>
      <c r="EQ3882" t="e">
        <f t="shared" si="217"/>
        <v>#REF!</v>
      </c>
      <c r="ER3882" t="e">
        <f t="shared" si="218"/>
        <v>#REF!</v>
      </c>
    </row>
    <row r="3883" spans="142:148" x14ac:dyDescent="0.25">
      <c r="EL3883">
        <v>3876</v>
      </c>
      <c r="EM3883" t="e">
        <v>#REF!</v>
      </c>
      <c r="EN3883" t="e">
        <v>#REF!</v>
      </c>
      <c r="EP3883" t="e">
        <f t="shared" si="216"/>
        <v>#REF!</v>
      </c>
      <c r="EQ3883" t="e">
        <f t="shared" si="217"/>
        <v>#REF!</v>
      </c>
      <c r="ER3883" t="e">
        <f t="shared" si="218"/>
        <v>#REF!</v>
      </c>
    </row>
    <row r="3884" spans="142:148" x14ac:dyDescent="0.25">
      <c r="EL3884">
        <v>3877</v>
      </c>
      <c r="EM3884" t="e">
        <v>#REF!</v>
      </c>
      <c r="EN3884" t="e">
        <v>#REF!</v>
      </c>
      <c r="EP3884" t="e">
        <f t="shared" si="216"/>
        <v>#REF!</v>
      </c>
      <c r="EQ3884" t="e">
        <f t="shared" si="217"/>
        <v>#REF!</v>
      </c>
      <c r="ER3884" t="e">
        <f t="shared" si="218"/>
        <v>#REF!</v>
      </c>
    </row>
    <row r="3885" spans="142:148" x14ac:dyDescent="0.25">
      <c r="EL3885">
        <v>3878</v>
      </c>
      <c r="EM3885" t="e">
        <v>#REF!</v>
      </c>
      <c r="EN3885" t="e">
        <v>#REF!</v>
      </c>
      <c r="EP3885" t="e">
        <f t="shared" si="216"/>
        <v>#REF!</v>
      </c>
      <c r="EQ3885" t="e">
        <f t="shared" si="217"/>
        <v>#REF!</v>
      </c>
      <c r="ER3885" t="e">
        <f t="shared" si="218"/>
        <v>#REF!</v>
      </c>
    </row>
    <row r="3886" spans="142:148" x14ac:dyDescent="0.25">
      <c r="EL3886">
        <v>3879</v>
      </c>
      <c r="EM3886" t="e">
        <v>#REF!</v>
      </c>
      <c r="EN3886" t="e">
        <v>#REF!</v>
      </c>
      <c r="EP3886" t="e">
        <f t="shared" si="216"/>
        <v>#REF!</v>
      </c>
      <c r="EQ3886" t="e">
        <f t="shared" si="217"/>
        <v>#REF!</v>
      </c>
      <c r="ER3886" t="e">
        <f t="shared" si="218"/>
        <v>#REF!</v>
      </c>
    </row>
    <row r="3887" spans="142:148" x14ac:dyDescent="0.25">
      <c r="EL3887">
        <v>3880</v>
      </c>
      <c r="EM3887" t="e">
        <v>#REF!</v>
      </c>
      <c r="EN3887" t="e">
        <v>#REF!</v>
      </c>
      <c r="EP3887" t="e">
        <f t="shared" si="216"/>
        <v>#REF!</v>
      </c>
      <c r="EQ3887" t="e">
        <f t="shared" si="217"/>
        <v>#REF!</v>
      </c>
      <c r="ER3887" t="e">
        <f t="shared" si="218"/>
        <v>#REF!</v>
      </c>
    </row>
    <row r="3888" spans="142:148" x14ac:dyDescent="0.25">
      <c r="EL3888">
        <v>3881</v>
      </c>
      <c r="EM3888" t="e">
        <v>#REF!</v>
      </c>
      <c r="EN3888" t="e">
        <v>#REF!</v>
      </c>
      <c r="EP3888" t="e">
        <f t="shared" si="216"/>
        <v>#REF!</v>
      </c>
      <c r="EQ3888" t="e">
        <f t="shared" si="217"/>
        <v>#REF!</v>
      </c>
      <c r="ER3888" t="e">
        <f t="shared" si="218"/>
        <v>#REF!</v>
      </c>
    </row>
    <row r="3889" spans="142:148" x14ac:dyDescent="0.25">
      <c r="EL3889">
        <v>3882</v>
      </c>
      <c r="EM3889" t="e">
        <v>#REF!</v>
      </c>
      <c r="EN3889" t="e">
        <v>#REF!</v>
      </c>
      <c r="EP3889" t="e">
        <f t="shared" si="216"/>
        <v>#REF!</v>
      </c>
      <c r="EQ3889" t="e">
        <f t="shared" si="217"/>
        <v>#REF!</v>
      </c>
      <c r="ER3889" t="e">
        <f t="shared" si="218"/>
        <v>#REF!</v>
      </c>
    </row>
    <row r="3890" spans="142:148" x14ac:dyDescent="0.25">
      <c r="EL3890">
        <v>3883</v>
      </c>
      <c r="EM3890" t="e">
        <v>#REF!</v>
      </c>
      <c r="EN3890" t="e">
        <v>#REF!</v>
      </c>
      <c r="EP3890" t="e">
        <f t="shared" si="216"/>
        <v>#REF!</v>
      </c>
      <c r="EQ3890" t="e">
        <f t="shared" si="217"/>
        <v>#REF!</v>
      </c>
      <c r="ER3890" t="e">
        <f t="shared" si="218"/>
        <v>#REF!</v>
      </c>
    </row>
    <row r="3891" spans="142:148" x14ac:dyDescent="0.25">
      <c r="EL3891">
        <v>3884</v>
      </c>
      <c r="EM3891" t="e">
        <v>#REF!</v>
      </c>
      <c r="EN3891" t="e">
        <v>#REF!</v>
      </c>
      <c r="EP3891" t="e">
        <f t="shared" si="216"/>
        <v>#REF!</v>
      </c>
      <c r="EQ3891" t="e">
        <f t="shared" si="217"/>
        <v>#REF!</v>
      </c>
      <c r="ER3891" t="e">
        <f t="shared" si="218"/>
        <v>#REF!</v>
      </c>
    </row>
    <row r="3892" spans="142:148" x14ac:dyDescent="0.25">
      <c r="EL3892">
        <v>3885</v>
      </c>
      <c r="EM3892" t="e">
        <v>#REF!</v>
      </c>
      <c r="EN3892" t="e">
        <v>#REF!</v>
      </c>
      <c r="EP3892" t="e">
        <f t="shared" si="216"/>
        <v>#REF!</v>
      </c>
      <c r="EQ3892" t="e">
        <f t="shared" si="217"/>
        <v>#REF!</v>
      </c>
      <c r="ER3892" t="e">
        <f t="shared" si="218"/>
        <v>#REF!</v>
      </c>
    </row>
    <row r="3893" spans="142:148" x14ac:dyDescent="0.25">
      <c r="EL3893">
        <v>3886</v>
      </c>
      <c r="EM3893" t="e">
        <v>#REF!</v>
      </c>
      <c r="EN3893" t="e">
        <v>#REF!</v>
      </c>
      <c r="EP3893" t="e">
        <f t="shared" si="216"/>
        <v>#REF!</v>
      </c>
      <c r="EQ3893" t="e">
        <f t="shared" si="217"/>
        <v>#REF!</v>
      </c>
      <c r="ER3893" t="e">
        <f t="shared" si="218"/>
        <v>#REF!</v>
      </c>
    </row>
    <row r="3894" spans="142:148" x14ac:dyDescent="0.25">
      <c r="EL3894">
        <v>3887</v>
      </c>
      <c r="EM3894" t="e">
        <v>#REF!</v>
      </c>
      <c r="EN3894" t="e">
        <v>#REF!</v>
      </c>
      <c r="EP3894" t="e">
        <f t="shared" si="216"/>
        <v>#REF!</v>
      </c>
      <c r="EQ3894" t="e">
        <f t="shared" si="217"/>
        <v>#REF!</v>
      </c>
      <c r="ER3894" t="e">
        <f t="shared" si="218"/>
        <v>#REF!</v>
      </c>
    </row>
    <row r="3895" spans="142:148" x14ac:dyDescent="0.25">
      <c r="EL3895">
        <v>3888</v>
      </c>
      <c r="EM3895" t="e">
        <v>#REF!</v>
      </c>
      <c r="EN3895" t="e">
        <v>#REF!</v>
      </c>
      <c r="EP3895" t="e">
        <f t="shared" si="216"/>
        <v>#REF!</v>
      </c>
      <c r="EQ3895" t="e">
        <f t="shared" si="217"/>
        <v>#REF!</v>
      </c>
      <c r="ER3895" t="e">
        <f t="shared" si="218"/>
        <v>#REF!</v>
      </c>
    </row>
    <row r="3896" spans="142:148" x14ac:dyDescent="0.25">
      <c r="EL3896">
        <v>3889</v>
      </c>
      <c r="EM3896" t="e">
        <v>#REF!</v>
      </c>
      <c r="EN3896" t="e">
        <v>#REF!</v>
      </c>
      <c r="EP3896" t="e">
        <f t="shared" si="216"/>
        <v>#REF!</v>
      </c>
      <c r="EQ3896" t="e">
        <f t="shared" si="217"/>
        <v>#REF!</v>
      </c>
      <c r="ER3896" t="e">
        <f t="shared" si="218"/>
        <v>#REF!</v>
      </c>
    </row>
    <row r="3897" spans="142:148" x14ac:dyDescent="0.25">
      <c r="EL3897">
        <v>3890</v>
      </c>
      <c r="EM3897" t="e">
        <v>#REF!</v>
      </c>
      <c r="EN3897" t="e">
        <v>#REF!</v>
      </c>
      <c r="EP3897" t="e">
        <f t="shared" si="216"/>
        <v>#REF!</v>
      </c>
      <c r="EQ3897" t="e">
        <f t="shared" si="217"/>
        <v>#REF!</v>
      </c>
      <c r="ER3897" t="e">
        <f t="shared" si="218"/>
        <v>#REF!</v>
      </c>
    </row>
    <row r="3898" spans="142:148" x14ac:dyDescent="0.25">
      <c r="EL3898">
        <v>3891</v>
      </c>
      <c r="EM3898" t="e">
        <v>#REF!</v>
      </c>
      <c r="EN3898" t="e">
        <v>#REF!</v>
      </c>
      <c r="EP3898" t="e">
        <f t="shared" si="216"/>
        <v>#REF!</v>
      </c>
      <c r="EQ3898" t="e">
        <f t="shared" si="217"/>
        <v>#REF!</v>
      </c>
      <c r="ER3898" t="e">
        <f t="shared" si="218"/>
        <v>#REF!</v>
      </c>
    </row>
    <row r="3899" spans="142:148" x14ac:dyDescent="0.25">
      <c r="EL3899">
        <v>3892</v>
      </c>
      <c r="EM3899" t="e">
        <v>#REF!</v>
      </c>
      <c r="EN3899" t="e">
        <v>#REF!</v>
      </c>
      <c r="EP3899" t="e">
        <f t="shared" si="216"/>
        <v>#REF!</v>
      </c>
      <c r="EQ3899" t="e">
        <f t="shared" si="217"/>
        <v>#REF!</v>
      </c>
      <c r="ER3899" t="e">
        <f t="shared" si="218"/>
        <v>#REF!</v>
      </c>
    </row>
    <row r="3900" spans="142:148" x14ac:dyDescent="0.25">
      <c r="EL3900">
        <v>3893</v>
      </c>
      <c r="EM3900" t="e">
        <v>#REF!</v>
      </c>
      <c r="EN3900" t="e">
        <v>#REF!</v>
      </c>
      <c r="EP3900" t="e">
        <f t="shared" si="216"/>
        <v>#REF!</v>
      </c>
      <c r="EQ3900" t="e">
        <f t="shared" si="217"/>
        <v>#REF!</v>
      </c>
      <c r="ER3900" t="e">
        <f t="shared" si="218"/>
        <v>#REF!</v>
      </c>
    </row>
    <row r="3901" spans="142:148" x14ac:dyDescent="0.25">
      <c r="EL3901">
        <v>3894</v>
      </c>
      <c r="EM3901" t="e">
        <v>#REF!</v>
      </c>
      <c r="EN3901" t="e">
        <v>#REF!</v>
      </c>
      <c r="EP3901" t="e">
        <f t="shared" si="216"/>
        <v>#REF!</v>
      </c>
      <c r="EQ3901" t="e">
        <f t="shared" si="217"/>
        <v>#REF!</v>
      </c>
      <c r="ER3901" t="e">
        <f t="shared" si="218"/>
        <v>#REF!</v>
      </c>
    </row>
    <row r="3902" spans="142:148" x14ac:dyDescent="0.25">
      <c r="EL3902">
        <v>3895</v>
      </c>
      <c r="EM3902" t="e">
        <v>#REF!</v>
      </c>
      <c r="EN3902" t="e">
        <v>#REF!</v>
      </c>
      <c r="EP3902" t="e">
        <f t="shared" si="216"/>
        <v>#REF!</v>
      </c>
      <c r="EQ3902" t="e">
        <f t="shared" si="217"/>
        <v>#REF!</v>
      </c>
      <c r="ER3902" t="e">
        <f t="shared" si="218"/>
        <v>#REF!</v>
      </c>
    </row>
    <row r="3903" spans="142:148" x14ac:dyDescent="0.25">
      <c r="EL3903">
        <v>3896</v>
      </c>
      <c r="EM3903" t="e">
        <v>#REF!</v>
      </c>
      <c r="EN3903" t="e">
        <v>#REF!</v>
      </c>
      <c r="EP3903" t="e">
        <f t="shared" si="216"/>
        <v>#REF!</v>
      </c>
      <c r="EQ3903" t="e">
        <f t="shared" si="217"/>
        <v>#REF!</v>
      </c>
      <c r="ER3903" t="e">
        <f t="shared" si="218"/>
        <v>#REF!</v>
      </c>
    </row>
    <row r="3904" spans="142:148" x14ac:dyDescent="0.25">
      <c r="EL3904">
        <v>3897</v>
      </c>
      <c r="EM3904" t="e">
        <v>#REF!</v>
      </c>
      <c r="EN3904" t="e">
        <v>#REF!</v>
      </c>
      <c r="EP3904" t="e">
        <f t="shared" si="216"/>
        <v>#REF!</v>
      </c>
      <c r="EQ3904" t="e">
        <f t="shared" si="217"/>
        <v>#REF!</v>
      </c>
      <c r="ER3904" t="e">
        <f t="shared" si="218"/>
        <v>#REF!</v>
      </c>
    </row>
    <row r="3905" spans="142:148" x14ac:dyDescent="0.25">
      <c r="EL3905">
        <v>3898</v>
      </c>
      <c r="EM3905" t="e">
        <v>#REF!</v>
      </c>
      <c r="EN3905" t="e">
        <v>#REF!</v>
      </c>
      <c r="EP3905" t="e">
        <f t="shared" si="216"/>
        <v>#REF!</v>
      </c>
      <c r="EQ3905" t="e">
        <f t="shared" si="217"/>
        <v>#REF!</v>
      </c>
      <c r="ER3905" t="e">
        <f t="shared" si="218"/>
        <v>#REF!</v>
      </c>
    </row>
    <row r="3906" spans="142:148" x14ac:dyDescent="0.25">
      <c r="EL3906">
        <v>3899</v>
      </c>
      <c r="EM3906" t="e">
        <v>#REF!</v>
      </c>
      <c r="EN3906" t="e">
        <v>#REF!</v>
      </c>
      <c r="EP3906" t="e">
        <f t="shared" si="216"/>
        <v>#REF!</v>
      </c>
      <c r="EQ3906" t="e">
        <f t="shared" si="217"/>
        <v>#REF!</v>
      </c>
      <c r="ER3906" t="e">
        <f t="shared" si="218"/>
        <v>#REF!</v>
      </c>
    </row>
    <row r="3907" spans="142:148" x14ac:dyDescent="0.25">
      <c r="EL3907">
        <v>3900</v>
      </c>
      <c r="EM3907" t="e">
        <v>#REF!</v>
      </c>
      <c r="EN3907" t="e">
        <v>#REF!</v>
      </c>
      <c r="EP3907" t="e">
        <f t="shared" si="216"/>
        <v>#REF!</v>
      </c>
      <c r="EQ3907" t="e">
        <f t="shared" si="217"/>
        <v>#REF!</v>
      </c>
      <c r="ER3907" t="e">
        <f t="shared" si="218"/>
        <v>#REF!</v>
      </c>
    </row>
    <row r="3908" spans="142:148" x14ac:dyDescent="0.25">
      <c r="EL3908">
        <v>3901</v>
      </c>
      <c r="EM3908" t="e">
        <v>#REF!</v>
      </c>
      <c r="EN3908" t="e">
        <v>#REF!</v>
      </c>
      <c r="EP3908" t="e">
        <f t="shared" si="216"/>
        <v>#REF!</v>
      </c>
      <c r="EQ3908" t="e">
        <f t="shared" si="217"/>
        <v>#REF!</v>
      </c>
      <c r="ER3908" t="e">
        <f t="shared" si="218"/>
        <v>#REF!</v>
      </c>
    </row>
    <row r="3909" spans="142:148" x14ac:dyDescent="0.25">
      <c r="EL3909">
        <v>3902</v>
      </c>
      <c r="EM3909" t="e">
        <v>#REF!</v>
      </c>
      <c r="EN3909" t="e">
        <v>#REF!</v>
      </c>
      <c r="EP3909" t="e">
        <f t="shared" si="216"/>
        <v>#REF!</v>
      </c>
      <c r="EQ3909" t="e">
        <f t="shared" si="217"/>
        <v>#REF!</v>
      </c>
      <c r="ER3909" t="e">
        <f t="shared" si="218"/>
        <v>#REF!</v>
      </c>
    </row>
    <row r="3910" spans="142:148" x14ac:dyDescent="0.25">
      <c r="EL3910">
        <v>3903</v>
      </c>
      <c r="EM3910" t="e">
        <v>#REF!</v>
      </c>
      <c r="EN3910" t="e">
        <v>#REF!</v>
      </c>
      <c r="EP3910" t="e">
        <f t="shared" si="216"/>
        <v>#REF!</v>
      </c>
      <c r="EQ3910" t="e">
        <f t="shared" si="217"/>
        <v>#REF!</v>
      </c>
      <c r="ER3910" t="e">
        <f t="shared" si="218"/>
        <v>#REF!</v>
      </c>
    </row>
    <row r="3911" spans="142:148" x14ac:dyDescent="0.25">
      <c r="EL3911">
        <v>3904</v>
      </c>
      <c r="EM3911" t="e">
        <v>#REF!</v>
      </c>
      <c r="EN3911" t="e">
        <v>#REF!</v>
      </c>
      <c r="EP3911" t="e">
        <f t="shared" si="216"/>
        <v>#REF!</v>
      </c>
      <c r="EQ3911" t="e">
        <f t="shared" si="217"/>
        <v>#REF!</v>
      </c>
      <c r="ER3911" t="e">
        <f t="shared" si="218"/>
        <v>#REF!</v>
      </c>
    </row>
    <row r="3912" spans="142:148" x14ac:dyDescent="0.25">
      <c r="EL3912">
        <v>3905</v>
      </c>
      <c r="EM3912" t="e">
        <v>#REF!</v>
      </c>
      <c r="EN3912" t="e">
        <v>#REF!</v>
      </c>
      <c r="EP3912" t="e">
        <f t="shared" si="216"/>
        <v>#REF!</v>
      </c>
      <c r="EQ3912" t="e">
        <f t="shared" si="217"/>
        <v>#REF!</v>
      </c>
      <c r="ER3912" t="e">
        <f t="shared" si="218"/>
        <v>#REF!</v>
      </c>
    </row>
    <row r="3913" spans="142:148" x14ac:dyDescent="0.25">
      <c r="EL3913">
        <v>3906</v>
      </c>
      <c r="EM3913" t="e">
        <v>#REF!</v>
      </c>
      <c r="EN3913" t="e">
        <v>#REF!</v>
      </c>
      <c r="EP3913" t="e">
        <f t="shared" si="216"/>
        <v>#REF!</v>
      </c>
      <c r="EQ3913" t="e">
        <f t="shared" si="217"/>
        <v>#REF!</v>
      </c>
      <c r="ER3913" t="e">
        <f t="shared" si="218"/>
        <v>#REF!</v>
      </c>
    </row>
    <row r="3914" spans="142:148" x14ac:dyDescent="0.25">
      <c r="EL3914">
        <v>3907</v>
      </c>
      <c r="EM3914" t="e">
        <v>#REF!</v>
      </c>
      <c r="EN3914" t="e">
        <v>#REF!</v>
      </c>
      <c r="EP3914" t="e">
        <f t="shared" si="216"/>
        <v>#REF!</v>
      </c>
      <c r="EQ3914" t="e">
        <f t="shared" si="217"/>
        <v>#REF!</v>
      </c>
      <c r="ER3914" t="e">
        <f t="shared" si="218"/>
        <v>#REF!</v>
      </c>
    </row>
    <row r="3915" spans="142:148" x14ac:dyDescent="0.25">
      <c r="EL3915">
        <v>3908</v>
      </c>
      <c r="EM3915" t="e">
        <v>#REF!</v>
      </c>
      <c r="EN3915" t="e">
        <v>#REF!</v>
      </c>
      <c r="EP3915" t="e">
        <f t="shared" si="216"/>
        <v>#REF!</v>
      </c>
      <c r="EQ3915" t="e">
        <f t="shared" si="217"/>
        <v>#REF!</v>
      </c>
      <c r="ER3915" t="e">
        <f t="shared" si="218"/>
        <v>#REF!</v>
      </c>
    </row>
    <row r="3916" spans="142:148" x14ac:dyDescent="0.25">
      <c r="EL3916">
        <v>3909</v>
      </c>
      <c r="EM3916" t="e">
        <v>#REF!</v>
      </c>
      <c r="EN3916" t="e">
        <v>#REF!</v>
      </c>
      <c r="EP3916" t="e">
        <f t="shared" si="216"/>
        <v>#REF!</v>
      </c>
      <c r="EQ3916" t="e">
        <f t="shared" si="217"/>
        <v>#REF!</v>
      </c>
      <c r="ER3916" t="e">
        <f t="shared" si="218"/>
        <v>#REF!</v>
      </c>
    </row>
    <row r="3917" spans="142:148" x14ac:dyDescent="0.25">
      <c r="EL3917">
        <v>3910</v>
      </c>
      <c r="EM3917" t="e">
        <v>#REF!</v>
      </c>
      <c r="EN3917" t="e">
        <v>#REF!</v>
      </c>
      <c r="EP3917" t="e">
        <f t="shared" si="216"/>
        <v>#REF!</v>
      </c>
      <c r="EQ3917" t="e">
        <f t="shared" si="217"/>
        <v>#REF!</v>
      </c>
      <c r="ER3917" t="e">
        <f t="shared" si="218"/>
        <v>#REF!</v>
      </c>
    </row>
    <row r="3918" spans="142:148" x14ac:dyDescent="0.25">
      <c r="EL3918">
        <v>3911</v>
      </c>
      <c r="EM3918" t="e">
        <v>#REF!</v>
      </c>
      <c r="EN3918" t="e">
        <v>#REF!</v>
      </c>
      <c r="EP3918" t="e">
        <f t="shared" si="216"/>
        <v>#REF!</v>
      </c>
      <c r="EQ3918" t="e">
        <f t="shared" si="217"/>
        <v>#REF!</v>
      </c>
      <c r="ER3918" t="e">
        <f t="shared" si="218"/>
        <v>#REF!</v>
      </c>
    </row>
    <row r="3919" spans="142:148" x14ac:dyDescent="0.25">
      <c r="EL3919">
        <v>3912</v>
      </c>
      <c r="EM3919" t="e">
        <v>#REF!</v>
      </c>
      <c r="EN3919" t="e">
        <v>#REF!</v>
      </c>
      <c r="EP3919" t="e">
        <f t="shared" si="216"/>
        <v>#REF!</v>
      </c>
      <c r="EQ3919" t="e">
        <f t="shared" si="217"/>
        <v>#REF!</v>
      </c>
      <c r="ER3919" t="e">
        <f t="shared" si="218"/>
        <v>#REF!</v>
      </c>
    </row>
    <row r="3920" spans="142:148" x14ac:dyDescent="0.25">
      <c r="EL3920">
        <v>3913</v>
      </c>
      <c r="EM3920" t="e">
        <v>#REF!</v>
      </c>
      <c r="EN3920" t="e">
        <v>#REF!</v>
      </c>
      <c r="EP3920" t="e">
        <f t="shared" si="216"/>
        <v>#REF!</v>
      </c>
      <c r="EQ3920" t="e">
        <f t="shared" si="217"/>
        <v>#REF!</v>
      </c>
      <c r="ER3920" t="e">
        <f t="shared" si="218"/>
        <v>#REF!</v>
      </c>
    </row>
    <row r="3921" spans="142:148" x14ac:dyDescent="0.25">
      <c r="EL3921">
        <v>3914</v>
      </c>
      <c r="EM3921" t="e">
        <v>#REF!</v>
      </c>
      <c r="EN3921" t="e">
        <v>#REF!</v>
      </c>
      <c r="EP3921" t="e">
        <f t="shared" si="216"/>
        <v>#REF!</v>
      </c>
      <c r="EQ3921" t="e">
        <f t="shared" si="217"/>
        <v>#REF!</v>
      </c>
      <c r="ER3921" t="e">
        <f t="shared" si="218"/>
        <v>#REF!</v>
      </c>
    </row>
    <row r="3922" spans="142:148" x14ac:dyDescent="0.25">
      <c r="EL3922">
        <v>3915</v>
      </c>
      <c r="EM3922" t="e">
        <v>#REF!</v>
      </c>
      <c r="EN3922" t="e">
        <v>#REF!</v>
      </c>
      <c r="EP3922" t="e">
        <f t="shared" si="216"/>
        <v>#REF!</v>
      </c>
      <c r="EQ3922" t="e">
        <f t="shared" si="217"/>
        <v>#REF!</v>
      </c>
      <c r="ER3922" t="e">
        <f t="shared" si="218"/>
        <v>#REF!</v>
      </c>
    </row>
    <row r="3923" spans="142:148" x14ac:dyDescent="0.25">
      <c r="EL3923">
        <v>3916</v>
      </c>
      <c r="EM3923" t="e">
        <v>#REF!</v>
      </c>
      <c r="EN3923" t="e">
        <v>#REF!</v>
      </c>
      <c r="EP3923" t="e">
        <f t="shared" si="216"/>
        <v>#REF!</v>
      </c>
      <c r="EQ3923" t="e">
        <f t="shared" si="217"/>
        <v>#REF!</v>
      </c>
      <c r="ER3923" t="e">
        <f t="shared" si="218"/>
        <v>#REF!</v>
      </c>
    </row>
    <row r="3924" spans="142:148" x14ac:dyDescent="0.25">
      <c r="EL3924">
        <v>3917</v>
      </c>
      <c r="EM3924" t="e">
        <v>#REF!</v>
      </c>
      <c r="EN3924" t="e">
        <v>#REF!</v>
      </c>
      <c r="EP3924" t="e">
        <f t="shared" si="216"/>
        <v>#REF!</v>
      </c>
      <c r="EQ3924" t="e">
        <f t="shared" si="217"/>
        <v>#REF!</v>
      </c>
      <c r="ER3924" t="e">
        <f t="shared" si="218"/>
        <v>#REF!</v>
      </c>
    </row>
    <row r="3925" spans="142:148" x14ac:dyDescent="0.25">
      <c r="EL3925">
        <v>3918</v>
      </c>
      <c r="EM3925" t="e">
        <v>#REF!</v>
      </c>
      <c r="EN3925" t="e">
        <v>#REF!</v>
      </c>
      <c r="EP3925" t="e">
        <f t="shared" si="216"/>
        <v>#REF!</v>
      </c>
      <c r="EQ3925" t="e">
        <f t="shared" si="217"/>
        <v>#REF!</v>
      </c>
      <c r="ER3925" t="e">
        <f t="shared" si="218"/>
        <v>#REF!</v>
      </c>
    </row>
    <row r="3926" spans="142:148" x14ac:dyDescent="0.25">
      <c r="EL3926">
        <v>3919</v>
      </c>
      <c r="EM3926" t="e">
        <v>#REF!</v>
      </c>
      <c r="EN3926" t="e">
        <v>#REF!</v>
      </c>
      <c r="EP3926" t="e">
        <f t="shared" si="216"/>
        <v>#REF!</v>
      </c>
      <c r="EQ3926" t="e">
        <f t="shared" si="217"/>
        <v>#REF!</v>
      </c>
      <c r="ER3926" t="e">
        <f t="shared" si="218"/>
        <v>#REF!</v>
      </c>
    </row>
    <row r="3927" spans="142:148" x14ac:dyDescent="0.25">
      <c r="EL3927">
        <v>3920</v>
      </c>
      <c r="EM3927" t="e">
        <v>#REF!</v>
      </c>
      <c r="EN3927" t="e">
        <v>#REF!</v>
      </c>
      <c r="EP3927" t="e">
        <f t="shared" si="216"/>
        <v>#REF!</v>
      </c>
      <c r="EQ3927" t="e">
        <f t="shared" si="217"/>
        <v>#REF!</v>
      </c>
      <c r="ER3927" t="e">
        <f t="shared" si="218"/>
        <v>#REF!</v>
      </c>
    </row>
    <row r="3928" spans="142:148" x14ac:dyDescent="0.25">
      <c r="EL3928">
        <v>3921</v>
      </c>
      <c r="EM3928" t="e">
        <v>#REF!</v>
      </c>
      <c r="EN3928" t="e">
        <v>#REF!</v>
      </c>
      <c r="EP3928" t="e">
        <f t="shared" ref="EP3928:EP3991" si="219">IF(EM3928&gt;EN3928,1,0)</f>
        <v>#REF!</v>
      </c>
      <c r="EQ3928" t="e">
        <f t="shared" ref="EQ3928:EQ3991" si="220">IF(EP3928&gt;0,0,1)</f>
        <v>#REF!</v>
      </c>
      <c r="ER3928" t="e">
        <f t="shared" ref="ER3928:ER3991" si="221">IF(EM3928&gt;EN3928,EM3928-EN3928,EN3928-EM3928)</f>
        <v>#REF!</v>
      </c>
    </row>
    <row r="3929" spans="142:148" x14ac:dyDescent="0.25">
      <c r="EL3929">
        <v>3922</v>
      </c>
      <c r="EM3929" t="e">
        <v>#REF!</v>
      </c>
      <c r="EN3929" t="e">
        <v>#REF!</v>
      </c>
      <c r="EP3929" t="e">
        <f t="shared" si="219"/>
        <v>#REF!</v>
      </c>
      <c r="EQ3929" t="e">
        <f t="shared" si="220"/>
        <v>#REF!</v>
      </c>
      <c r="ER3929" t="e">
        <f t="shared" si="221"/>
        <v>#REF!</v>
      </c>
    </row>
    <row r="3930" spans="142:148" x14ac:dyDescent="0.25">
      <c r="EL3930">
        <v>3923</v>
      </c>
      <c r="EM3930" t="e">
        <v>#REF!</v>
      </c>
      <c r="EN3930" t="e">
        <v>#REF!</v>
      </c>
      <c r="EP3930" t="e">
        <f t="shared" si="219"/>
        <v>#REF!</v>
      </c>
      <c r="EQ3930" t="e">
        <f t="shared" si="220"/>
        <v>#REF!</v>
      </c>
      <c r="ER3930" t="e">
        <f t="shared" si="221"/>
        <v>#REF!</v>
      </c>
    </row>
    <row r="3931" spans="142:148" x14ac:dyDescent="0.25">
      <c r="EL3931">
        <v>3924</v>
      </c>
      <c r="EM3931" t="e">
        <v>#REF!</v>
      </c>
      <c r="EN3931" t="e">
        <v>#REF!</v>
      </c>
      <c r="EP3931" t="e">
        <f t="shared" si="219"/>
        <v>#REF!</v>
      </c>
      <c r="EQ3931" t="e">
        <f t="shared" si="220"/>
        <v>#REF!</v>
      </c>
      <c r="ER3931" t="e">
        <f t="shared" si="221"/>
        <v>#REF!</v>
      </c>
    </row>
    <row r="3932" spans="142:148" x14ac:dyDescent="0.25">
      <c r="EL3932">
        <v>3925</v>
      </c>
      <c r="EM3932" t="e">
        <v>#REF!</v>
      </c>
      <c r="EN3932" t="e">
        <v>#REF!</v>
      </c>
      <c r="EP3932" t="e">
        <f t="shared" si="219"/>
        <v>#REF!</v>
      </c>
      <c r="EQ3932" t="e">
        <f t="shared" si="220"/>
        <v>#REF!</v>
      </c>
      <c r="ER3932" t="e">
        <f t="shared" si="221"/>
        <v>#REF!</v>
      </c>
    </row>
    <row r="3933" spans="142:148" x14ac:dyDescent="0.25">
      <c r="EL3933">
        <v>3926</v>
      </c>
      <c r="EM3933" t="e">
        <v>#REF!</v>
      </c>
      <c r="EN3933" t="e">
        <v>#REF!</v>
      </c>
      <c r="EP3933" t="e">
        <f t="shared" si="219"/>
        <v>#REF!</v>
      </c>
      <c r="EQ3933" t="e">
        <f t="shared" si="220"/>
        <v>#REF!</v>
      </c>
      <c r="ER3933" t="e">
        <f t="shared" si="221"/>
        <v>#REF!</v>
      </c>
    </row>
    <row r="3934" spans="142:148" x14ac:dyDescent="0.25">
      <c r="EL3934">
        <v>3927</v>
      </c>
      <c r="EM3934" t="e">
        <v>#REF!</v>
      </c>
      <c r="EN3934" t="e">
        <v>#REF!</v>
      </c>
      <c r="EP3934" t="e">
        <f t="shared" si="219"/>
        <v>#REF!</v>
      </c>
      <c r="EQ3934" t="e">
        <f t="shared" si="220"/>
        <v>#REF!</v>
      </c>
      <c r="ER3934" t="e">
        <f t="shared" si="221"/>
        <v>#REF!</v>
      </c>
    </row>
    <row r="3935" spans="142:148" x14ac:dyDescent="0.25">
      <c r="EL3935">
        <v>3928</v>
      </c>
      <c r="EM3935" t="e">
        <v>#REF!</v>
      </c>
      <c r="EN3935" t="e">
        <v>#REF!</v>
      </c>
      <c r="EP3935" t="e">
        <f t="shared" si="219"/>
        <v>#REF!</v>
      </c>
      <c r="EQ3935" t="e">
        <f t="shared" si="220"/>
        <v>#REF!</v>
      </c>
      <c r="ER3935" t="e">
        <f t="shared" si="221"/>
        <v>#REF!</v>
      </c>
    </row>
    <row r="3936" spans="142:148" x14ac:dyDescent="0.25">
      <c r="EL3936">
        <v>3929</v>
      </c>
      <c r="EM3936" t="e">
        <v>#REF!</v>
      </c>
      <c r="EN3936" t="e">
        <v>#REF!</v>
      </c>
      <c r="EP3936" t="e">
        <f t="shared" si="219"/>
        <v>#REF!</v>
      </c>
      <c r="EQ3936" t="e">
        <f t="shared" si="220"/>
        <v>#REF!</v>
      </c>
      <c r="ER3936" t="e">
        <f t="shared" si="221"/>
        <v>#REF!</v>
      </c>
    </row>
    <row r="3937" spans="142:148" x14ac:dyDescent="0.25">
      <c r="EL3937">
        <v>3930</v>
      </c>
      <c r="EM3937" t="e">
        <v>#REF!</v>
      </c>
      <c r="EN3937" t="e">
        <v>#REF!</v>
      </c>
      <c r="EP3937" t="e">
        <f t="shared" si="219"/>
        <v>#REF!</v>
      </c>
      <c r="EQ3937" t="e">
        <f t="shared" si="220"/>
        <v>#REF!</v>
      </c>
      <c r="ER3937" t="e">
        <f t="shared" si="221"/>
        <v>#REF!</v>
      </c>
    </row>
    <row r="3938" spans="142:148" x14ac:dyDescent="0.25">
      <c r="EL3938">
        <v>3931</v>
      </c>
      <c r="EM3938" t="e">
        <v>#REF!</v>
      </c>
      <c r="EN3938" t="e">
        <v>#REF!</v>
      </c>
      <c r="EP3938" t="e">
        <f t="shared" si="219"/>
        <v>#REF!</v>
      </c>
      <c r="EQ3938" t="e">
        <f t="shared" si="220"/>
        <v>#REF!</v>
      </c>
      <c r="ER3938" t="e">
        <f t="shared" si="221"/>
        <v>#REF!</v>
      </c>
    </row>
    <row r="3939" spans="142:148" x14ac:dyDescent="0.25">
      <c r="EL3939">
        <v>3932</v>
      </c>
      <c r="EM3939" t="e">
        <v>#REF!</v>
      </c>
      <c r="EN3939" t="e">
        <v>#REF!</v>
      </c>
      <c r="EP3939" t="e">
        <f t="shared" si="219"/>
        <v>#REF!</v>
      </c>
      <c r="EQ3939" t="e">
        <f t="shared" si="220"/>
        <v>#REF!</v>
      </c>
      <c r="ER3939" t="e">
        <f t="shared" si="221"/>
        <v>#REF!</v>
      </c>
    </row>
    <row r="3940" spans="142:148" x14ac:dyDescent="0.25">
      <c r="EL3940">
        <v>3933</v>
      </c>
      <c r="EM3940" t="e">
        <v>#REF!</v>
      </c>
      <c r="EN3940" t="e">
        <v>#REF!</v>
      </c>
      <c r="EP3940" t="e">
        <f t="shared" si="219"/>
        <v>#REF!</v>
      </c>
      <c r="EQ3940" t="e">
        <f t="shared" si="220"/>
        <v>#REF!</v>
      </c>
      <c r="ER3940" t="e">
        <f t="shared" si="221"/>
        <v>#REF!</v>
      </c>
    </row>
    <row r="3941" spans="142:148" x14ac:dyDescent="0.25">
      <c r="EL3941">
        <v>3934</v>
      </c>
      <c r="EM3941" t="e">
        <v>#REF!</v>
      </c>
      <c r="EN3941" t="e">
        <v>#REF!</v>
      </c>
      <c r="EP3941" t="e">
        <f t="shared" si="219"/>
        <v>#REF!</v>
      </c>
      <c r="EQ3941" t="e">
        <f t="shared" si="220"/>
        <v>#REF!</v>
      </c>
      <c r="ER3941" t="e">
        <f t="shared" si="221"/>
        <v>#REF!</v>
      </c>
    </row>
    <row r="3942" spans="142:148" x14ac:dyDescent="0.25">
      <c r="EL3942">
        <v>3935</v>
      </c>
      <c r="EM3942" t="e">
        <v>#REF!</v>
      </c>
      <c r="EN3942" t="e">
        <v>#REF!</v>
      </c>
      <c r="EP3942" t="e">
        <f t="shared" si="219"/>
        <v>#REF!</v>
      </c>
      <c r="EQ3942" t="e">
        <f t="shared" si="220"/>
        <v>#REF!</v>
      </c>
      <c r="ER3942" t="e">
        <f t="shared" si="221"/>
        <v>#REF!</v>
      </c>
    </row>
    <row r="3943" spans="142:148" x14ac:dyDescent="0.25">
      <c r="EL3943">
        <v>3936</v>
      </c>
      <c r="EM3943" t="e">
        <v>#REF!</v>
      </c>
      <c r="EN3943" t="e">
        <v>#REF!</v>
      </c>
      <c r="EP3943" t="e">
        <f t="shared" si="219"/>
        <v>#REF!</v>
      </c>
      <c r="EQ3943" t="e">
        <f t="shared" si="220"/>
        <v>#REF!</v>
      </c>
      <c r="ER3943" t="e">
        <f t="shared" si="221"/>
        <v>#REF!</v>
      </c>
    </row>
    <row r="3944" spans="142:148" x14ac:dyDescent="0.25">
      <c r="EL3944">
        <v>3937</v>
      </c>
      <c r="EM3944" t="e">
        <v>#REF!</v>
      </c>
      <c r="EN3944" t="e">
        <v>#REF!</v>
      </c>
      <c r="EP3944" t="e">
        <f t="shared" si="219"/>
        <v>#REF!</v>
      </c>
      <c r="EQ3944" t="e">
        <f t="shared" si="220"/>
        <v>#REF!</v>
      </c>
      <c r="ER3944" t="e">
        <f t="shared" si="221"/>
        <v>#REF!</v>
      </c>
    </row>
    <row r="3945" spans="142:148" x14ac:dyDescent="0.25">
      <c r="EL3945">
        <v>3938</v>
      </c>
      <c r="EM3945" t="e">
        <v>#REF!</v>
      </c>
      <c r="EN3945" t="e">
        <v>#REF!</v>
      </c>
      <c r="EP3945" t="e">
        <f t="shared" si="219"/>
        <v>#REF!</v>
      </c>
      <c r="EQ3945" t="e">
        <f t="shared" si="220"/>
        <v>#REF!</v>
      </c>
      <c r="ER3945" t="e">
        <f t="shared" si="221"/>
        <v>#REF!</v>
      </c>
    </row>
    <row r="3946" spans="142:148" x14ac:dyDescent="0.25">
      <c r="EL3946">
        <v>3939</v>
      </c>
      <c r="EM3946" t="e">
        <v>#REF!</v>
      </c>
      <c r="EN3946" t="e">
        <v>#REF!</v>
      </c>
      <c r="EP3946" t="e">
        <f t="shared" si="219"/>
        <v>#REF!</v>
      </c>
      <c r="EQ3946" t="e">
        <f t="shared" si="220"/>
        <v>#REF!</v>
      </c>
      <c r="ER3946" t="e">
        <f t="shared" si="221"/>
        <v>#REF!</v>
      </c>
    </row>
    <row r="3947" spans="142:148" x14ac:dyDescent="0.25">
      <c r="EL3947">
        <v>3940</v>
      </c>
      <c r="EM3947" t="e">
        <v>#REF!</v>
      </c>
      <c r="EN3947" t="e">
        <v>#REF!</v>
      </c>
      <c r="EP3947" t="e">
        <f t="shared" si="219"/>
        <v>#REF!</v>
      </c>
      <c r="EQ3947" t="e">
        <f t="shared" si="220"/>
        <v>#REF!</v>
      </c>
      <c r="ER3947" t="e">
        <f t="shared" si="221"/>
        <v>#REF!</v>
      </c>
    </row>
    <row r="3948" spans="142:148" x14ac:dyDescent="0.25">
      <c r="EL3948">
        <v>3941</v>
      </c>
      <c r="EM3948" t="e">
        <v>#REF!</v>
      </c>
      <c r="EN3948" t="e">
        <v>#REF!</v>
      </c>
      <c r="EP3948" t="e">
        <f t="shared" si="219"/>
        <v>#REF!</v>
      </c>
      <c r="EQ3948" t="e">
        <f t="shared" si="220"/>
        <v>#REF!</v>
      </c>
      <c r="ER3948" t="e">
        <f t="shared" si="221"/>
        <v>#REF!</v>
      </c>
    </row>
    <row r="3949" spans="142:148" x14ac:dyDescent="0.25">
      <c r="EL3949">
        <v>3942</v>
      </c>
      <c r="EM3949" t="e">
        <v>#REF!</v>
      </c>
      <c r="EN3949" t="e">
        <v>#REF!</v>
      </c>
      <c r="EP3949" t="e">
        <f t="shared" si="219"/>
        <v>#REF!</v>
      </c>
      <c r="EQ3949" t="e">
        <f t="shared" si="220"/>
        <v>#REF!</v>
      </c>
      <c r="ER3949" t="e">
        <f t="shared" si="221"/>
        <v>#REF!</v>
      </c>
    </row>
    <row r="3950" spans="142:148" x14ac:dyDescent="0.25">
      <c r="EL3950">
        <v>3943</v>
      </c>
      <c r="EM3950" t="e">
        <v>#REF!</v>
      </c>
      <c r="EN3950" t="e">
        <v>#REF!</v>
      </c>
      <c r="EP3950" t="e">
        <f t="shared" si="219"/>
        <v>#REF!</v>
      </c>
      <c r="EQ3950" t="e">
        <f t="shared" si="220"/>
        <v>#REF!</v>
      </c>
      <c r="ER3950" t="e">
        <f t="shared" si="221"/>
        <v>#REF!</v>
      </c>
    </row>
    <row r="3951" spans="142:148" x14ac:dyDescent="0.25">
      <c r="EL3951">
        <v>3944</v>
      </c>
      <c r="EM3951" t="e">
        <v>#REF!</v>
      </c>
      <c r="EN3951" t="e">
        <v>#REF!</v>
      </c>
      <c r="EP3951" t="e">
        <f t="shared" si="219"/>
        <v>#REF!</v>
      </c>
      <c r="EQ3951" t="e">
        <f t="shared" si="220"/>
        <v>#REF!</v>
      </c>
      <c r="ER3951" t="e">
        <f t="shared" si="221"/>
        <v>#REF!</v>
      </c>
    </row>
    <row r="3952" spans="142:148" x14ac:dyDescent="0.25">
      <c r="EL3952">
        <v>3945</v>
      </c>
      <c r="EM3952" t="e">
        <v>#REF!</v>
      </c>
      <c r="EN3952" t="e">
        <v>#REF!</v>
      </c>
      <c r="EP3952" t="e">
        <f t="shared" si="219"/>
        <v>#REF!</v>
      </c>
      <c r="EQ3952" t="e">
        <f t="shared" si="220"/>
        <v>#REF!</v>
      </c>
      <c r="ER3952" t="e">
        <f t="shared" si="221"/>
        <v>#REF!</v>
      </c>
    </row>
    <row r="3953" spans="142:148" x14ac:dyDescent="0.25">
      <c r="EL3953">
        <v>3946</v>
      </c>
      <c r="EM3953" t="e">
        <v>#REF!</v>
      </c>
      <c r="EN3953" t="e">
        <v>#REF!</v>
      </c>
      <c r="EP3953" t="e">
        <f t="shared" si="219"/>
        <v>#REF!</v>
      </c>
      <c r="EQ3953" t="e">
        <f t="shared" si="220"/>
        <v>#REF!</v>
      </c>
      <c r="ER3953" t="e">
        <f t="shared" si="221"/>
        <v>#REF!</v>
      </c>
    </row>
    <row r="3954" spans="142:148" x14ac:dyDescent="0.25">
      <c r="EL3954">
        <v>3947</v>
      </c>
      <c r="EM3954" t="e">
        <v>#REF!</v>
      </c>
      <c r="EN3954" t="e">
        <v>#REF!</v>
      </c>
      <c r="EP3954" t="e">
        <f t="shared" si="219"/>
        <v>#REF!</v>
      </c>
      <c r="EQ3954" t="e">
        <f t="shared" si="220"/>
        <v>#REF!</v>
      </c>
      <c r="ER3954" t="e">
        <f t="shared" si="221"/>
        <v>#REF!</v>
      </c>
    </row>
    <row r="3955" spans="142:148" x14ac:dyDescent="0.25">
      <c r="EL3955">
        <v>3948</v>
      </c>
      <c r="EM3955" t="e">
        <v>#REF!</v>
      </c>
      <c r="EN3955" t="e">
        <v>#REF!</v>
      </c>
      <c r="EP3955" t="e">
        <f t="shared" si="219"/>
        <v>#REF!</v>
      </c>
      <c r="EQ3955" t="e">
        <f t="shared" si="220"/>
        <v>#REF!</v>
      </c>
      <c r="ER3955" t="e">
        <f t="shared" si="221"/>
        <v>#REF!</v>
      </c>
    </row>
    <row r="3956" spans="142:148" x14ac:dyDescent="0.25">
      <c r="EL3956">
        <v>3949</v>
      </c>
      <c r="EM3956" t="e">
        <v>#REF!</v>
      </c>
      <c r="EN3956" t="e">
        <v>#REF!</v>
      </c>
      <c r="EP3956" t="e">
        <f t="shared" si="219"/>
        <v>#REF!</v>
      </c>
      <c r="EQ3956" t="e">
        <f t="shared" si="220"/>
        <v>#REF!</v>
      </c>
      <c r="ER3956" t="e">
        <f t="shared" si="221"/>
        <v>#REF!</v>
      </c>
    </row>
    <row r="3957" spans="142:148" x14ac:dyDescent="0.25">
      <c r="EL3957">
        <v>3950</v>
      </c>
      <c r="EM3957" t="e">
        <v>#REF!</v>
      </c>
      <c r="EN3957" t="e">
        <v>#REF!</v>
      </c>
      <c r="EP3957" t="e">
        <f t="shared" si="219"/>
        <v>#REF!</v>
      </c>
      <c r="EQ3957" t="e">
        <f t="shared" si="220"/>
        <v>#REF!</v>
      </c>
      <c r="ER3957" t="e">
        <f t="shared" si="221"/>
        <v>#REF!</v>
      </c>
    </row>
    <row r="3958" spans="142:148" x14ac:dyDescent="0.25">
      <c r="EL3958">
        <v>3951</v>
      </c>
      <c r="EM3958" t="e">
        <v>#REF!</v>
      </c>
      <c r="EN3958" t="e">
        <v>#REF!</v>
      </c>
      <c r="EP3958" t="e">
        <f t="shared" si="219"/>
        <v>#REF!</v>
      </c>
      <c r="EQ3958" t="e">
        <f t="shared" si="220"/>
        <v>#REF!</v>
      </c>
      <c r="ER3958" t="e">
        <f t="shared" si="221"/>
        <v>#REF!</v>
      </c>
    </row>
    <row r="3959" spans="142:148" x14ac:dyDescent="0.25">
      <c r="EL3959">
        <v>3952</v>
      </c>
      <c r="EM3959" t="e">
        <v>#REF!</v>
      </c>
      <c r="EN3959" t="e">
        <v>#REF!</v>
      </c>
      <c r="EP3959" t="e">
        <f t="shared" si="219"/>
        <v>#REF!</v>
      </c>
      <c r="EQ3959" t="e">
        <f t="shared" si="220"/>
        <v>#REF!</v>
      </c>
      <c r="ER3959" t="e">
        <f t="shared" si="221"/>
        <v>#REF!</v>
      </c>
    </row>
    <row r="3960" spans="142:148" x14ac:dyDescent="0.25">
      <c r="EL3960">
        <v>3953</v>
      </c>
      <c r="EM3960" t="e">
        <v>#REF!</v>
      </c>
      <c r="EN3960" t="e">
        <v>#REF!</v>
      </c>
      <c r="EP3960" t="e">
        <f t="shared" si="219"/>
        <v>#REF!</v>
      </c>
      <c r="EQ3960" t="e">
        <f t="shared" si="220"/>
        <v>#REF!</v>
      </c>
      <c r="ER3960" t="e">
        <f t="shared" si="221"/>
        <v>#REF!</v>
      </c>
    </row>
    <row r="3961" spans="142:148" x14ac:dyDescent="0.25">
      <c r="EL3961">
        <v>3954</v>
      </c>
      <c r="EM3961" t="e">
        <v>#REF!</v>
      </c>
      <c r="EN3961" t="e">
        <v>#REF!</v>
      </c>
      <c r="EP3961" t="e">
        <f t="shared" si="219"/>
        <v>#REF!</v>
      </c>
      <c r="EQ3961" t="e">
        <f t="shared" si="220"/>
        <v>#REF!</v>
      </c>
      <c r="ER3961" t="e">
        <f t="shared" si="221"/>
        <v>#REF!</v>
      </c>
    </row>
    <row r="3962" spans="142:148" x14ac:dyDescent="0.25">
      <c r="EL3962">
        <v>3955</v>
      </c>
      <c r="EM3962" t="e">
        <v>#REF!</v>
      </c>
      <c r="EN3962" t="e">
        <v>#REF!</v>
      </c>
      <c r="EP3962" t="e">
        <f t="shared" si="219"/>
        <v>#REF!</v>
      </c>
      <c r="EQ3962" t="e">
        <f t="shared" si="220"/>
        <v>#REF!</v>
      </c>
      <c r="ER3962" t="e">
        <f t="shared" si="221"/>
        <v>#REF!</v>
      </c>
    </row>
    <row r="3963" spans="142:148" x14ac:dyDescent="0.25">
      <c r="EL3963">
        <v>3956</v>
      </c>
      <c r="EM3963" t="e">
        <v>#REF!</v>
      </c>
      <c r="EN3963" t="e">
        <v>#REF!</v>
      </c>
      <c r="EP3963" t="e">
        <f t="shared" si="219"/>
        <v>#REF!</v>
      </c>
      <c r="EQ3963" t="e">
        <f t="shared" si="220"/>
        <v>#REF!</v>
      </c>
      <c r="ER3963" t="e">
        <f t="shared" si="221"/>
        <v>#REF!</v>
      </c>
    </row>
    <row r="3964" spans="142:148" x14ac:dyDescent="0.25">
      <c r="EL3964">
        <v>3957</v>
      </c>
      <c r="EM3964" t="e">
        <v>#REF!</v>
      </c>
      <c r="EN3964" t="e">
        <v>#REF!</v>
      </c>
      <c r="EP3964" t="e">
        <f t="shared" si="219"/>
        <v>#REF!</v>
      </c>
      <c r="EQ3964" t="e">
        <f t="shared" si="220"/>
        <v>#REF!</v>
      </c>
      <c r="ER3964" t="e">
        <f t="shared" si="221"/>
        <v>#REF!</v>
      </c>
    </row>
    <row r="3965" spans="142:148" x14ac:dyDescent="0.25">
      <c r="EL3965">
        <v>3958</v>
      </c>
      <c r="EM3965" t="e">
        <v>#REF!</v>
      </c>
      <c r="EN3965" t="e">
        <v>#REF!</v>
      </c>
      <c r="EP3965" t="e">
        <f t="shared" si="219"/>
        <v>#REF!</v>
      </c>
      <c r="EQ3965" t="e">
        <f t="shared" si="220"/>
        <v>#REF!</v>
      </c>
      <c r="ER3965" t="e">
        <f t="shared" si="221"/>
        <v>#REF!</v>
      </c>
    </row>
    <row r="3966" spans="142:148" x14ac:dyDescent="0.25">
      <c r="EL3966">
        <v>3959</v>
      </c>
      <c r="EM3966" t="e">
        <v>#REF!</v>
      </c>
      <c r="EN3966" t="e">
        <v>#REF!</v>
      </c>
      <c r="EP3966" t="e">
        <f t="shared" si="219"/>
        <v>#REF!</v>
      </c>
      <c r="EQ3966" t="e">
        <f t="shared" si="220"/>
        <v>#REF!</v>
      </c>
      <c r="ER3966" t="e">
        <f t="shared" si="221"/>
        <v>#REF!</v>
      </c>
    </row>
    <row r="3967" spans="142:148" x14ac:dyDescent="0.25">
      <c r="EL3967">
        <v>3960</v>
      </c>
      <c r="EM3967" t="e">
        <v>#REF!</v>
      </c>
      <c r="EN3967" t="e">
        <v>#REF!</v>
      </c>
      <c r="EP3967" t="e">
        <f t="shared" si="219"/>
        <v>#REF!</v>
      </c>
      <c r="EQ3967" t="e">
        <f t="shared" si="220"/>
        <v>#REF!</v>
      </c>
      <c r="ER3967" t="e">
        <f t="shared" si="221"/>
        <v>#REF!</v>
      </c>
    </row>
    <row r="3968" spans="142:148" x14ac:dyDescent="0.25">
      <c r="EL3968">
        <v>3961</v>
      </c>
      <c r="EM3968" t="e">
        <v>#REF!</v>
      </c>
      <c r="EN3968" t="e">
        <v>#REF!</v>
      </c>
      <c r="EP3968" t="e">
        <f t="shared" si="219"/>
        <v>#REF!</v>
      </c>
      <c r="EQ3968" t="e">
        <f t="shared" si="220"/>
        <v>#REF!</v>
      </c>
      <c r="ER3968" t="e">
        <f t="shared" si="221"/>
        <v>#REF!</v>
      </c>
    </row>
    <row r="3969" spans="142:148" x14ac:dyDescent="0.25">
      <c r="EL3969">
        <v>3962</v>
      </c>
      <c r="EM3969" t="e">
        <v>#REF!</v>
      </c>
      <c r="EN3969" t="e">
        <v>#REF!</v>
      </c>
      <c r="EP3969" t="e">
        <f t="shared" si="219"/>
        <v>#REF!</v>
      </c>
      <c r="EQ3969" t="e">
        <f t="shared" si="220"/>
        <v>#REF!</v>
      </c>
      <c r="ER3969" t="e">
        <f t="shared" si="221"/>
        <v>#REF!</v>
      </c>
    </row>
    <row r="3970" spans="142:148" x14ac:dyDescent="0.25">
      <c r="EL3970">
        <v>3963</v>
      </c>
      <c r="EM3970" t="e">
        <v>#REF!</v>
      </c>
      <c r="EN3970" t="e">
        <v>#REF!</v>
      </c>
      <c r="EP3970" t="e">
        <f t="shared" si="219"/>
        <v>#REF!</v>
      </c>
      <c r="EQ3970" t="e">
        <f t="shared" si="220"/>
        <v>#REF!</v>
      </c>
      <c r="ER3970" t="e">
        <f t="shared" si="221"/>
        <v>#REF!</v>
      </c>
    </row>
    <row r="3971" spans="142:148" x14ac:dyDescent="0.25">
      <c r="EL3971">
        <v>3964</v>
      </c>
      <c r="EM3971" t="e">
        <v>#REF!</v>
      </c>
      <c r="EN3971" t="e">
        <v>#REF!</v>
      </c>
      <c r="EP3971" t="e">
        <f t="shared" si="219"/>
        <v>#REF!</v>
      </c>
      <c r="EQ3971" t="e">
        <f t="shared" si="220"/>
        <v>#REF!</v>
      </c>
      <c r="ER3971" t="e">
        <f t="shared" si="221"/>
        <v>#REF!</v>
      </c>
    </row>
    <row r="3972" spans="142:148" x14ac:dyDescent="0.25">
      <c r="EL3972">
        <v>3965</v>
      </c>
      <c r="EM3972" t="e">
        <v>#REF!</v>
      </c>
      <c r="EN3972" t="e">
        <v>#REF!</v>
      </c>
      <c r="EP3972" t="e">
        <f t="shared" si="219"/>
        <v>#REF!</v>
      </c>
      <c r="EQ3972" t="e">
        <f t="shared" si="220"/>
        <v>#REF!</v>
      </c>
      <c r="ER3972" t="e">
        <f t="shared" si="221"/>
        <v>#REF!</v>
      </c>
    </row>
    <row r="3973" spans="142:148" x14ac:dyDescent="0.25">
      <c r="EL3973">
        <v>3966</v>
      </c>
      <c r="EM3973" t="e">
        <v>#REF!</v>
      </c>
      <c r="EN3973" t="e">
        <v>#REF!</v>
      </c>
      <c r="EP3973" t="e">
        <f t="shared" si="219"/>
        <v>#REF!</v>
      </c>
      <c r="EQ3973" t="e">
        <f t="shared" si="220"/>
        <v>#REF!</v>
      </c>
      <c r="ER3973" t="e">
        <f t="shared" si="221"/>
        <v>#REF!</v>
      </c>
    </row>
    <row r="3974" spans="142:148" x14ac:dyDescent="0.25">
      <c r="EL3974">
        <v>3967</v>
      </c>
      <c r="EM3974" t="e">
        <v>#REF!</v>
      </c>
      <c r="EN3974" t="e">
        <v>#REF!</v>
      </c>
      <c r="EP3974" t="e">
        <f t="shared" si="219"/>
        <v>#REF!</v>
      </c>
      <c r="EQ3974" t="e">
        <f t="shared" si="220"/>
        <v>#REF!</v>
      </c>
      <c r="ER3974" t="e">
        <f t="shared" si="221"/>
        <v>#REF!</v>
      </c>
    </row>
    <row r="3975" spans="142:148" x14ac:dyDescent="0.25">
      <c r="EL3975">
        <v>3968</v>
      </c>
      <c r="EM3975" t="e">
        <v>#REF!</v>
      </c>
      <c r="EN3975" t="e">
        <v>#REF!</v>
      </c>
      <c r="EP3975" t="e">
        <f t="shared" si="219"/>
        <v>#REF!</v>
      </c>
      <c r="EQ3975" t="e">
        <f t="shared" si="220"/>
        <v>#REF!</v>
      </c>
      <c r="ER3975" t="e">
        <f t="shared" si="221"/>
        <v>#REF!</v>
      </c>
    </row>
    <row r="3976" spans="142:148" x14ac:dyDescent="0.25">
      <c r="EL3976">
        <v>3969</v>
      </c>
      <c r="EM3976" t="e">
        <v>#REF!</v>
      </c>
      <c r="EN3976" t="e">
        <v>#REF!</v>
      </c>
      <c r="EP3976" t="e">
        <f t="shared" si="219"/>
        <v>#REF!</v>
      </c>
      <c r="EQ3976" t="e">
        <f t="shared" si="220"/>
        <v>#REF!</v>
      </c>
      <c r="ER3976" t="e">
        <f t="shared" si="221"/>
        <v>#REF!</v>
      </c>
    </row>
    <row r="3977" spans="142:148" x14ac:dyDescent="0.25">
      <c r="EL3977">
        <v>3970</v>
      </c>
      <c r="EM3977" t="e">
        <v>#REF!</v>
      </c>
      <c r="EN3977" t="e">
        <v>#REF!</v>
      </c>
      <c r="EP3977" t="e">
        <f t="shared" si="219"/>
        <v>#REF!</v>
      </c>
      <c r="EQ3977" t="e">
        <f t="shared" si="220"/>
        <v>#REF!</v>
      </c>
      <c r="ER3977" t="e">
        <f t="shared" si="221"/>
        <v>#REF!</v>
      </c>
    </row>
    <row r="3978" spans="142:148" x14ac:dyDescent="0.25">
      <c r="EL3978">
        <v>3971</v>
      </c>
      <c r="EM3978" t="e">
        <v>#REF!</v>
      </c>
      <c r="EN3978" t="e">
        <v>#REF!</v>
      </c>
      <c r="EP3978" t="e">
        <f t="shared" si="219"/>
        <v>#REF!</v>
      </c>
      <c r="EQ3978" t="e">
        <f t="shared" si="220"/>
        <v>#REF!</v>
      </c>
      <c r="ER3978" t="e">
        <f t="shared" si="221"/>
        <v>#REF!</v>
      </c>
    </row>
    <row r="3979" spans="142:148" x14ac:dyDescent="0.25">
      <c r="EL3979">
        <v>3972</v>
      </c>
      <c r="EM3979" t="e">
        <v>#REF!</v>
      </c>
      <c r="EN3979" t="e">
        <v>#REF!</v>
      </c>
      <c r="EP3979" t="e">
        <f t="shared" si="219"/>
        <v>#REF!</v>
      </c>
      <c r="EQ3979" t="e">
        <f t="shared" si="220"/>
        <v>#REF!</v>
      </c>
      <c r="ER3979" t="e">
        <f t="shared" si="221"/>
        <v>#REF!</v>
      </c>
    </row>
    <row r="3980" spans="142:148" x14ac:dyDescent="0.25">
      <c r="EL3980">
        <v>3973</v>
      </c>
      <c r="EM3980" t="e">
        <v>#REF!</v>
      </c>
      <c r="EN3980" t="e">
        <v>#REF!</v>
      </c>
      <c r="EP3980" t="e">
        <f t="shared" si="219"/>
        <v>#REF!</v>
      </c>
      <c r="EQ3980" t="e">
        <f t="shared" si="220"/>
        <v>#REF!</v>
      </c>
      <c r="ER3980" t="e">
        <f t="shared" si="221"/>
        <v>#REF!</v>
      </c>
    </row>
    <row r="3981" spans="142:148" x14ac:dyDescent="0.25">
      <c r="EL3981">
        <v>3974</v>
      </c>
      <c r="EM3981" t="e">
        <v>#REF!</v>
      </c>
      <c r="EN3981" t="e">
        <v>#REF!</v>
      </c>
      <c r="EP3981" t="e">
        <f t="shared" si="219"/>
        <v>#REF!</v>
      </c>
      <c r="EQ3981" t="e">
        <f t="shared" si="220"/>
        <v>#REF!</v>
      </c>
      <c r="ER3981" t="e">
        <f t="shared" si="221"/>
        <v>#REF!</v>
      </c>
    </row>
    <row r="3982" spans="142:148" x14ac:dyDescent="0.25">
      <c r="EL3982">
        <v>3975</v>
      </c>
      <c r="EM3982" t="e">
        <v>#REF!</v>
      </c>
      <c r="EN3982" t="e">
        <v>#REF!</v>
      </c>
      <c r="EP3982" t="e">
        <f t="shared" si="219"/>
        <v>#REF!</v>
      </c>
      <c r="EQ3982" t="e">
        <f t="shared" si="220"/>
        <v>#REF!</v>
      </c>
      <c r="ER3982" t="e">
        <f t="shared" si="221"/>
        <v>#REF!</v>
      </c>
    </row>
    <row r="3983" spans="142:148" x14ac:dyDescent="0.25">
      <c r="EL3983">
        <v>3976</v>
      </c>
      <c r="EM3983" t="e">
        <v>#REF!</v>
      </c>
      <c r="EN3983" t="e">
        <v>#REF!</v>
      </c>
      <c r="EP3983" t="e">
        <f t="shared" si="219"/>
        <v>#REF!</v>
      </c>
      <c r="EQ3983" t="e">
        <f t="shared" si="220"/>
        <v>#REF!</v>
      </c>
      <c r="ER3983" t="e">
        <f t="shared" si="221"/>
        <v>#REF!</v>
      </c>
    </row>
    <row r="3984" spans="142:148" x14ac:dyDescent="0.25">
      <c r="EL3984">
        <v>3977</v>
      </c>
      <c r="EM3984" t="e">
        <v>#REF!</v>
      </c>
      <c r="EN3984" t="e">
        <v>#REF!</v>
      </c>
      <c r="EP3984" t="e">
        <f t="shared" si="219"/>
        <v>#REF!</v>
      </c>
      <c r="EQ3984" t="e">
        <f t="shared" si="220"/>
        <v>#REF!</v>
      </c>
      <c r="ER3984" t="e">
        <f t="shared" si="221"/>
        <v>#REF!</v>
      </c>
    </row>
    <row r="3985" spans="142:148" x14ac:dyDescent="0.25">
      <c r="EL3985">
        <v>3978</v>
      </c>
      <c r="EM3985" t="e">
        <v>#REF!</v>
      </c>
      <c r="EN3985" t="e">
        <v>#REF!</v>
      </c>
      <c r="EP3985" t="e">
        <f t="shared" si="219"/>
        <v>#REF!</v>
      </c>
      <c r="EQ3985" t="e">
        <f t="shared" si="220"/>
        <v>#REF!</v>
      </c>
      <c r="ER3985" t="e">
        <f t="shared" si="221"/>
        <v>#REF!</v>
      </c>
    </row>
    <row r="3986" spans="142:148" x14ac:dyDescent="0.25">
      <c r="EL3986">
        <v>3979</v>
      </c>
      <c r="EM3986" t="e">
        <v>#REF!</v>
      </c>
      <c r="EN3986" t="e">
        <v>#REF!</v>
      </c>
      <c r="EP3986" t="e">
        <f t="shared" si="219"/>
        <v>#REF!</v>
      </c>
      <c r="EQ3986" t="e">
        <f t="shared" si="220"/>
        <v>#REF!</v>
      </c>
      <c r="ER3986" t="e">
        <f t="shared" si="221"/>
        <v>#REF!</v>
      </c>
    </row>
    <row r="3987" spans="142:148" x14ac:dyDescent="0.25">
      <c r="EL3987">
        <v>3980</v>
      </c>
      <c r="EM3987" t="e">
        <v>#REF!</v>
      </c>
      <c r="EN3987" t="e">
        <v>#REF!</v>
      </c>
      <c r="EP3987" t="e">
        <f t="shared" si="219"/>
        <v>#REF!</v>
      </c>
      <c r="EQ3987" t="e">
        <f t="shared" si="220"/>
        <v>#REF!</v>
      </c>
      <c r="ER3987" t="e">
        <f t="shared" si="221"/>
        <v>#REF!</v>
      </c>
    </row>
    <row r="3988" spans="142:148" x14ac:dyDescent="0.25">
      <c r="EL3988">
        <v>3981</v>
      </c>
      <c r="EM3988" t="e">
        <v>#REF!</v>
      </c>
      <c r="EN3988" t="e">
        <v>#REF!</v>
      </c>
      <c r="EP3988" t="e">
        <f t="shared" si="219"/>
        <v>#REF!</v>
      </c>
      <c r="EQ3988" t="e">
        <f t="shared" si="220"/>
        <v>#REF!</v>
      </c>
      <c r="ER3988" t="e">
        <f t="shared" si="221"/>
        <v>#REF!</v>
      </c>
    </row>
    <row r="3989" spans="142:148" x14ac:dyDescent="0.25">
      <c r="EL3989">
        <v>3982</v>
      </c>
      <c r="EM3989" t="e">
        <v>#REF!</v>
      </c>
      <c r="EN3989" t="e">
        <v>#REF!</v>
      </c>
      <c r="EP3989" t="e">
        <f t="shared" si="219"/>
        <v>#REF!</v>
      </c>
      <c r="EQ3989" t="e">
        <f t="shared" si="220"/>
        <v>#REF!</v>
      </c>
      <c r="ER3989" t="e">
        <f t="shared" si="221"/>
        <v>#REF!</v>
      </c>
    </row>
    <row r="3990" spans="142:148" x14ac:dyDescent="0.25">
      <c r="EL3990">
        <v>3983</v>
      </c>
      <c r="EM3990" t="e">
        <v>#REF!</v>
      </c>
      <c r="EN3990" t="e">
        <v>#REF!</v>
      </c>
      <c r="EP3990" t="e">
        <f t="shared" si="219"/>
        <v>#REF!</v>
      </c>
      <c r="EQ3990" t="e">
        <f t="shared" si="220"/>
        <v>#REF!</v>
      </c>
      <c r="ER3990" t="e">
        <f t="shared" si="221"/>
        <v>#REF!</v>
      </c>
    </row>
    <row r="3991" spans="142:148" x14ac:dyDescent="0.25">
      <c r="EL3991">
        <v>3984</v>
      </c>
      <c r="EM3991" t="e">
        <v>#REF!</v>
      </c>
      <c r="EN3991" t="e">
        <v>#REF!</v>
      </c>
      <c r="EP3991" t="e">
        <f t="shared" si="219"/>
        <v>#REF!</v>
      </c>
      <c r="EQ3991" t="e">
        <f t="shared" si="220"/>
        <v>#REF!</v>
      </c>
      <c r="ER3991" t="e">
        <f t="shared" si="221"/>
        <v>#REF!</v>
      </c>
    </row>
    <row r="3992" spans="142:148" x14ac:dyDescent="0.25">
      <c r="EL3992">
        <v>3985</v>
      </c>
      <c r="EM3992" t="e">
        <v>#REF!</v>
      </c>
      <c r="EN3992" t="e">
        <v>#REF!</v>
      </c>
      <c r="EP3992" t="e">
        <f t="shared" ref="EP3992:EP4055" si="222">IF(EM3992&gt;EN3992,1,0)</f>
        <v>#REF!</v>
      </c>
      <c r="EQ3992" t="e">
        <f t="shared" ref="EQ3992:EQ4055" si="223">IF(EP3992&gt;0,0,1)</f>
        <v>#REF!</v>
      </c>
      <c r="ER3992" t="e">
        <f t="shared" ref="ER3992:ER4055" si="224">IF(EM3992&gt;EN3992,EM3992-EN3992,EN3992-EM3992)</f>
        <v>#REF!</v>
      </c>
    </row>
    <row r="3993" spans="142:148" x14ac:dyDescent="0.25">
      <c r="EL3993">
        <v>3986</v>
      </c>
      <c r="EM3993" t="e">
        <v>#REF!</v>
      </c>
      <c r="EN3993" t="e">
        <v>#REF!</v>
      </c>
      <c r="EP3993" t="e">
        <f t="shared" si="222"/>
        <v>#REF!</v>
      </c>
      <c r="EQ3993" t="e">
        <f t="shared" si="223"/>
        <v>#REF!</v>
      </c>
      <c r="ER3993" t="e">
        <f t="shared" si="224"/>
        <v>#REF!</v>
      </c>
    </row>
    <row r="3994" spans="142:148" x14ac:dyDescent="0.25">
      <c r="EL3994">
        <v>3987</v>
      </c>
      <c r="EM3994" t="e">
        <v>#REF!</v>
      </c>
      <c r="EN3994" t="e">
        <v>#REF!</v>
      </c>
      <c r="EP3994" t="e">
        <f t="shared" si="222"/>
        <v>#REF!</v>
      </c>
      <c r="EQ3994" t="e">
        <f t="shared" si="223"/>
        <v>#REF!</v>
      </c>
      <c r="ER3994" t="e">
        <f t="shared" si="224"/>
        <v>#REF!</v>
      </c>
    </row>
    <row r="3995" spans="142:148" x14ac:dyDescent="0.25">
      <c r="EL3995">
        <v>3988</v>
      </c>
      <c r="EM3995" t="e">
        <v>#REF!</v>
      </c>
      <c r="EN3995" t="e">
        <v>#REF!</v>
      </c>
      <c r="EP3995" t="e">
        <f t="shared" si="222"/>
        <v>#REF!</v>
      </c>
      <c r="EQ3995" t="e">
        <f t="shared" si="223"/>
        <v>#REF!</v>
      </c>
      <c r="ER3995" t="e">
        <f t="shared" si="224"/>
        <v>#REF!</v>
      </c>
    </row>
    <row r="3996" spans="142:148" x14ac:dyDescent="0.25">
      <c r="EL3996">
        <v>3989</v>
      </c>
      <c r="EM3996" t="e">
        <v>#REF!</v>
      </c>
      <c r="EN3996" t="e">
        <v>#REF!</v>
      </c>
      <c r="EP3996" t="e">
        <f t="shared" si="222"/>
        <v>#REF!</v>
      </c>
      <c r="EQ3996" t="e">
        <f t="shared" si="223"/>
        <v>#REF!</v>
      </c>
      <c r="ER3996" t="e">
        <f t="shared" si="224"/>
        <v>#REF!</v>
      </c>
    </row>
    <row r="3997" spans="142:148" x14ac:dyDescent="0.25">
      <c r="EL3997">
        <v>3990</v>
      </c>
      <c r="EM3997" t="e">
        <v>#REF!</v>
      </c>
      <c r="EN3997" t="e">
        <v>#REF!</v>
      </c>
      <c r="EP3997" t="e">
        <f t="shared" si="222"/>
        <v>#REF!</v>
      </c>
      <c r="EQ3997" t="e">
        <f t="shared" si="223"/>
        <v>#REF!</v>
      </c>
      <c r="ER3997" t="e">
        <f t="shared" si="224"/>
        <v>#REF!</v>
      </c>
    </row>
    <row r="3998" spans="142:148" x14ac:dyDescent="0.25">
      <c r="EL3998">
        <v>3991</v>
      </c>
      <c r="EM3998" t="e">
        <v>#REF!</v>
      </c>
      <c r="EN3998" t="e">
        <v>#REF!</v>
      </c>
      <c r="EP3998" t="e">
        <f t="shared" si="222"/>
        <v>#REF!</v>
      </c>
      <c r="EQ3998" t="e">
        <f t="shared" si="223"/>
        <v>#REF!</v>
      </c>
      <c r="ER3998" t="e">
        <f t="shared" si="224"/>
        <v>#REF!</v>
      </c>
    </row>
    <row r="3999" spans="142:148" x14ac:dyDescent="0.25">
      <c r="EL3999">
        <v>3992</v>
      </c>
      <c r="EM3999" t="e">
        <v>#REF!</v>
      </c>
      <c r="EN3999" t="e">
        <v>#REF!</v>
      </c>
      <c r="EP3999" t="e">
        <f t="shared" si="222"/>
        <v>#REF!</v>
      </c>
      <c r="EQ3999" t="e">
        <f t="shared" si="223"/>
        <v>#REF!</v>
      </c>
      <c r="ER3999" t="e">
        <f t="shared" si="224"/>
        <v>#REF!</v>
      </c>
    </row>
    <row r="4000" spans="142:148" x14ac:dyDescent="0.25">
      <c r="EL4000">
        <v>3993</v>
      </c>
      <c r="EM4000" t="e">
        <v>#REF!</v>
      </c>
      <c r="EN4000" t="e">
        <v>#REF!</v>
      </c>
      <c r="EP4000" t="e">
        <f t="shared" si="222"/>
        <v>#REF!</v>
      </c>
      <c r="EQ4000" t="e">
        <f t="shared" si="223"/>
        <v>#REF!</v>
      </c>
      <c r="ER4000" t="e">
        <f t="shared" si="224"/>
        <v>#REF!</v>
      </c>
    </row>
    <row r="4001" spans="142:148" x14ac:dyDescent="0.25">
      <c r="EL4001">
        <v>3994</v>
      </c>
      <c r="EM4001" t="e">
        <v>#REF!</v>
      </c>
      <c r="EN4001" t="e">
        <v>#REF!</v>
      </c>
      <c r="EP4001" t="e">
        <f t="shared" si="222"/>
        <v>#REF!</v>
      </c>
      <c r="EQ4001" t="e">
        <f t="shared" si="223"/>
        <v>#REF!</v>
      </c>
      <c r="ER4001" t="e">
        <f t="shared" si="224"/>
        <v>#REF!</v>
      </c>
    </row>
    <row r="4002" spans="142:148" x14ac:dyDescent="0.25">
      <c r="EL4002">
        <v>3995</v>
      </c>
      <c r="EM4002" t="e">
        <v>#REF!</v>
      </c>
      <c r="EN4002" t="e">
        <v>#REF!</v>
      </c>
      <c r="EP4002" t="e">
        <f t="shared" si="222"/>
        <v>#REF!</v>
      </c>
      <c r="EQ4002" t="e">
        <f t="shared" si="223"/>
        <v>#REF!</v>
      </c>
      <c r="ER4002" t="e">
        <f t="shared" si="224"/>
        <v>#REF!</v>
      </c>
    </row>
    <row r="4003" spans="142:148" x14ac:dyDescent="0.25">
      <c r="EL4003">
        <v>3996</v>
      </c>
      <c r="EM4003" t="e">
        <v>#REF!</v>
      </c>
      <c r="EN4003" t="e">
        <v>#REF!</v>
      </c>
      <c r="EP4003" t="e">
        <f t="shared" si="222"/>
        <v>#REF!</v>
      </c>
      <c r="EQ4003" t="e">
        <f t="shared" si="223"/>
        <v>#REF!</v>
      </c>
      <c r="ER4003" t="e">
        <f t="shared" si="224"/>
        <v>#REF!</v>
      </c>
    </row>
    <row r="4004" spans="142:148" x14ac:dyDescent="0.25">
      <c r="EL4004">
        <v>3997</v>
      </c>
      <c r="EM4004" t="e">
        <v>#REF!</v>
      </c>
      <c r="EN4004" t="e">
        <v>#REF!</v>
      </c>
      <c r="EP4004" t="e">
        <f t="shared" si="222"/>
        <v>#REF!</v>
      </c>
      <c r="EQ4004" t="e">
        <f t="shared" si="223"/>
        <v>#REF!</v>
      </c>
      <c r="ER4004" t="e">
        <f t="shared" si="224"/>
        <v>#REF!</v>
      </c>
    </row>
    <row r="4005" spans="142:148" x14ac:dyDescent="0.25">
      <c r="EL4005">
        <v>3998</v>
      </c>
      <c r="EM4005" t="e">
        <v>#REF!</v>
      </c>
      <c r="EN4005" t="e">
        <v>#REF!</v>
      </c>
      <c r="EP4005" t="e">
        <f t="shared" si="222"/>
        <v>#REF!</v>
      </c>
      <c r="EQ4005" t="e">
        <f t="shared" si="223"/>
        <v>#REF!</v>
      </c>
      <c r="ER4005" t="e">
        <f t="shared" si="224"/>
        <v>#REF!</v>
      </c>
    </row>
    <row r="4006" spans="142:148" x14ac:dyDescent="0.25">
      <c r="EL4006">
        <v>3999</v>
      </c>
      <c r="EM4006" t="e">
        <v>#REF!</v>
      </c>
      <c r="EN4006" t="e">
        <v>#REF!</v>
      </c>
      <c r="EP4006" t="e">
        <f t="shared" si="222"/>
        <v>#REF!</v>
      </c>
      <c r="EQ4006" t="e">
        <f t="shared" si="223"/>
        <v>#REF!</v>
      </c>
      <c r="ER4006" t="e">
        <f t="shared" si="224"/>
        <v>#REF!</v>
      </c>
    </row>
    <row r="4007" spans="142:148" x14ac:dyDescent="0.25">
      <c r="EL4007">
        <v>4000</v>
      </c>
      <c r="EM4007" t="e">
        <v>#REF!</v>
      </c>
      <c r="EN4007" t="e">
        <v>#REF!</v>
      </c>
      <c r="EP4007" t="e">
        <f t="shared" si="222"/>
        <v>#REF!</v>
      </c>
      <c r="EQ4007" t="e">
        <f t="shared" si="223"/>
        <v>#REF!</v>
      </c>
      <c r="ER4007" t="e">
        <f t="shared" si="224"/>
        <v>#REF!</v>
      </c>
    </row>
    <row r="4008" spans="142:148" x14ac:dyDescent="0.25">
      <c r="EL4008">
        <v>4001</v>
      </c>
      <c r="EM4008" t="e">
        <v>#REF!</v>
      </c>
      <c r="EN4008" t="e">
        <v>#REF!</v>
      </c>
      <c r="EP4008" t="e">
        <f t="shared" si="222"/>
        <v>#REF!</v>
      </c>
      <c r="EQ4008" t="e">
        <f t="shared" si="223"/>
        <v>#REF!</v>
      </c>
      <c r="ER4008" t="e">
        <f t="shared" si="224"/>
        <v>#REF!</v>
      </c>
    </row>
    <row r="4009" spans="142:148" x14ac:dyDescent="0.25">
      <c r="EL4009">
        <v>4002</v>
      </c>
      <c r="EM4009" t="e">
        <v>#REF!</v>
      </c>
      <c r="EN4009" t="e">
        <v>#REF!</v>
      </c>
      <c r="EP4009" t="e">
        <f t="shared" si="222"/>
        <v>#REF!</v>
      </c>
      <c r="EQ4009" t="e">
        <f t="shared" si="223"/>
        <v>#REF!</v>
      </c>
      <c r="ER4009" t="e">
        <f t="shared" si="224"/>
        <v>#REF!</v>
      </c>
    </row>
    <row r="4010" spans="142:148" x14ac:dyDescent="0.25">
      <c r="EL4010">
        <v>4003</v>
      </c>
      <c r="EM4010" t="e">
        <v>#REF!</v>
      </c>
      <c r="EN4010" t="e">
        <v>#REF!</v>
      </c>
      <c r="EP4010" t="e">
        <f t="shared" si="222"/>
        <v>#REF!</v>
      </c>
      <c r="EQ4010" t="e">
        <f t="shared" si="223"/>
        <v>#REF!</v>
      </c>
      <c r="ER4010" t="e">
        <f t="shared" si="224"/>
        <v>#REF!</v>
      </c>
    </row>
    <row r="4011" spans="142:148" x14ac:dyDescent="0.25">
      <c r="EL4011">
        <v>4004</v>
      </c>
      <c r="EM4011" t="e">
        <v>#REF!</v>
      </c>
      <c r="EN4011" t="e">
        <v>#REF!</v>
      </c>
      <c r="EP4011" t="e">
        <f t="shared" si="222"/>
        <v>#REF!</v>
      </c>
      <c r="EQ4011" t="e">
        <f t="shared" si="223"/>
        <v>#REF!</v>
      </c>
      <c r="ER4011" t="e">
        <f t="shared" si="224"/>
        <v>#REF!</v>
      </c>
    </row>
    <row r="4012" spans="142:148" x14ac:dyDescent="0.25">
      <c r="EL4012">
        <v>4005</v>
      </c>
      <c r="EM4012" t="e">
        <v>#REF!</v>
      </c>
      <c r="EN4012" t="e">
        <v>#REF!</v>
      </c>
      <c r="EP4012" t="e">
        <f t="shared" si="222"/>
        <v>#REF!</v>
      </c>
      <c r="EQ4012" t="e">
        <f t="shared" si="223"/>
        <v>#REF!</v>
      </c>
      <c r="ER4012" t="e">
        <f t="shared" si="224"/>
        <v>#REF!</v>
      </c>
    </row>
    <row r="4013" spans="142:148" x14ac:dyDescent="0.25">
      <c r="EL4013">
        <v>4006</v>
      </c>
      <c r="EM4013" t="e">
        <v>#REF!</v>
      </c>
      <c r="EN4013" t="e">
        <v>#REF!</v>
      </c>
      <c r="EP4013" t="e">
        <f t="shared" si="222"/>
        <v>#REF!</v>
      </c>
      <c r="EQ4013" t="e">
        <f t="shared" si="223"/>
        <v>#REF!</v>
      </c>
      <c r="ER4013" t="e">
        <f t="shared" si="224"/>
        <v>#REF!</v>
      </c>
    </row>
    <row r="4014" spans="142:148" x14ac:dyDescent="0.25">
      <c r="EL4014">
        <v>4007</v>
      </c>
      <c r="EM4014" t="e">
        <v>#REF!</v>
      </c>
      <c r="EN4014" t="e">
        <v>#REF!</v>
      </c>
      <c r="EP4014" t="e">
        <f t="shared" si="222"/>
        <v>#REF!</v>
      </c>
      <c r="EQ4014" t="e">
        <f t="shared" si="223"/>
        <v>#REF!</v>
      </c>
      <c r="ER4014" t="e">
        <f t="shared" si="224"/>
        <v>#REF!</v>
      </c>
    </row>
    <row r="4015" spans="142:148" x14ac:dyDescent="0.25">
      <c r="EL4015">
        <v>4008</v>
      </c>
      <c r="EM4015" t="e">
        <v>#REF!</v>
      </c>
      <c r="EN4015" t="e">
        <v>#REF!</v>
      </c>
      <c r="EP4015" t="e">
        <f t="shared" si="222"/>
        <v>#REF!</v>
      </c>
      <c r="EQ4015" t="e">
        <f t="shared" si="223"/>
        <v>#REF!</v>
      </c>
      <c r="ER4015" t="e">
        <f t="shared" si="224"/>
        <v>#REF!</v>
      </c>
    </row>
    <row r="4016" spans="142:148" x14ac:dyDescent="0.25">
      <c r="EL4016">
        <v>4009</v>
      </c>
      <c r="EM4016" t="e">
        <v>#REF!</v>
      </c>
      <c r="EN4016" t="e">
        <v>#REF!</v>
      </c>
      <c r="EP4016" t="e">
        <f t="shared" si="222"/>
        <v>#REF!</v>
      </c>
      <c r="EQ4016" t="e">
        <f t="shared" si="223"/>
        <v>#REF!</v>
      </c>
      <c r="ER4016" t="e">
        <f t="shared" si="224"/>
        <v>#REF!</v>
      </c>
    </row>
    <row r="4017" spans="142:148" x14ac:dyDescent="0.25">
      <c r="EL4017">
        <v>4010</v>
      </c>
      <c r="EM4017" t="e">
        <v>#REF!</v>
      </c>
      <c r="EN4017" t="e">
        <v>#REF!</v>
      </c>
      <c r="EP4017" t="e">
        <f t="shared" si="222"/>
        <v>#REF!</v>
      </c>
      <c r="EQ4017" t="e">
        <f t="shared" si="223"/>
        <v>#REF!</v>
      </c>
      <c r="ER4017" t="e">
        <f t="shared" si="224"/>
        <v>#REF!</v>
      </c>
    </row>
    <row r="4018" spans="142:148" x14ac:dyDescent="0.25">
      <c r="EL4018">
        <v>4011</v>
      </c>
      <c r="EM4018" t="e">
        <v>#REF!</v>
      </c>
      <c r="EN4018" t="e">
        <v>#REF!</v>
      </c>
      <c r="EP4018" t="e">
        <f t="shared" si="222"/>
        <v>#REF!</v>
      </c>
      <c r="EQ4018" t="e">
        <f t="shared" si="223"/>
        <v>#REF!</v>
      </c>
      <c r="ER4018" t="e">
        <f t="shared" si="224"/>
        <v>#REF!</v>
      </c>
    </row>
    <row r="4019" spans="142:148" x14ac:dyDescent="0.25">
      <c r="EL4019">
        <v>4012</v>
      </c>
      <c r="EM4019" t="e">
        <v>#REF!</v>
      </c>
      <c r="EN4019" t="e">
        <v>#REF!</v>
      </c>
      <c r="EP4019" t="e">
        <f t="shared" si="222"/>
        <v>#REF!</v>
      </c>
      <c r="EQ4019" t="e">
        <f t="shared" si="223"/>
        <v>#REF!</v>
      </c>
      <c r="ER4019" t="e">
        <f t="shared" si="224"/>
        <v>#REF!</v>
      </c>
    </row>
    <row r="4020" spans="142:148" x14ac:dyDescent="0.25">
      <c r="EL4020">
        <v>4013</v>
      </c>
      <c r="EM4020" t="e">
        <v>#REF!</v>
      </c>
      <c r="EN4020" t="e">
        <v>#REF!</v>
      </c>
      <c r="EP4020" t="e">
        <f t="shared" si="222"/>
        <v>#REF!</v>
      </c>
      <c r="EQ4020" t="e">
        <f t="shared" si="223"/>
        <v>#REF!</v>
      </c>
      <c r="ER4020" t="e">
        <f t="shared" si="224"/>
        <v>#REF!</v>
      </c>
    </row>
    <row r="4021" spans="142:148" x14ac:dyDescent="0.25">
      <c r="EL4021">
        <v>4014</v>
      </c>
      <c r="EM4021" t="e">
        <v>#REF!</v>
      </c>
      <c r="EN4021" t="e">
        <v>#REF!</v>
      </c>
      <c r="EP4021" t="e">
        <f t="shared" si="222"/>
        <v>#REF!</v>
      </c>
      <c r="EQ4021" t="e">
        <f t="shared" si="223"/>
        <v>#REF!</v>
      </c>
      <c r="ER4021" t="e">
        <f t="shared" si="224"/>
        <v>#REF!</v>
      </c>
    </row>
    <row r="4022" spans="142:148" x14ac:dyDescent="0.25">
      <c r="EL4022">
        <v>4015</v>
      </c>
      <c r="EM4022" t="e">
        <v>#REF!</v>
      </c>
      <c r="EN4022" t="e">
        <v>#REF!</v>
      </c>
      <c r="EP4022" t="e">
        <f t="shared" si="222"/>
        <v>#REF!</v>
      </c>
      <c r="EQ4022" t="e">
        <f t="shared" si="223"/>
        <v>#REF!</v>
      </c>
      <c r="ER4022" t="e">
        <f t="shared" si="224"/>
        <v>#REF!</v>
      </c>
    </row>
    <row r="4023" spans="142:148" x14ac:dyDescent="0.25">
      <c r="EL4023">
        <v>4016</v>
      </c>
      <c r="EM4023" t="e">
        <v>#REF!</v>
      </c>
      <c r="EN4023" t="e">
        <v>#REF!</v>
      </c>
      <c r="EP4023" t="e">
        <f t="shared" si="222"/>
        <v>#REF!</v>
      </c>
      <c r="EQ4023" t="e">
        <f t="shared" si="223"/>
        <v>#REF!</v>
      </c>
      <c r="ER4023" t="e">
        <f t="shared" si="224"/>
        <v>#REF!</v>
      </c>
    </row>
    <row r="4024" spans="142:148" x14ac:dyDescent="0.25">
      <c r="EL4024">
        <v>4017</v>
      </c>
      <c r="EM4024" t="e">
        <v>#REF!</v>
      </c>
      <c r="EN4024" t="e">
        <v>#REF!</v>
      </c>
      <c r="EP4024" t="e">
        <f t="shared" si="222"/>
        <v>#REF!</v>
      </c>
      <c r="EQ4024" t="e">
        <f t="shared" si="223"/>
        <v>#REF!</v>
      </c>
      <c r="ER4024" t="e">
        <f t="shared" si="224"/>
        <v>#REF!</v>
      </c>
    </row>
    <row r="4025" spans="142:148" x14ac:dyDescent="0.25">
      <c r="EL4025">
        <v>4018</v>
      </c>
      <c r="EM4025" t="e">
        <v>#REF!</v>
      </c>
      <c r="EN4025" t="e">
        <v>#REF!</v>
      </c>
      <c r="EP4025" t="e">
        <f t="shared" si="222"/>
        <v>#REF!</v>
      </c>
      <c r="EQ4025" t="e">
        <f t="shared" si="223"/>
        <v>#REF!</v>
      </c>
      <c r="ER4025" t="e">
        <f t="shared" si="224"/>
        <v>#REF!</v>
      </c>
    </row>
    <row r="4026" spans="142:148" x14ac:dyDescent="0.25">
      <c r="EL4026">
        <v>4019</v>
      </c>
      <c r="EM4026" t="e">
        <v>#REF!</v>
      </c>
      <c r="EN4026" t="e">
        <v>#REF!</v>
      </c>
      <c r="EP4026" t="e">
        <f t="shared" si="222"/>
        <v>#REF!</v>
      </c>
      <c r="EQ4026" t="e">
        <f t="shared" si="223"/>
        <v>#REF!</v>
      </c>
      <c r="ER4026" t="e">
        <f t="shared" si="224"/>
        <v>#REF!</v>
      </c>
    </row>
    <row r="4027" spans="142:148" x14ac:dyDescent="0.25">
      <c r="EL4027">
        <v>4020</v>
      </c>
      <c r="EM4027" t="e">
        <v>#REF!</v>
      </c>
      <c r="EN4027" t="e">
        <v>#REF!</v>
      </c>
      <c r="EP4027" t="e">
        <f t="shared" si="222"/>
        <v>#REF!</v>
      </c>
      <c r="EQ4027" t="e">
        <f t="shared" si="223"/>
        <v>#REF!</v>
      </c>
      <c r="ER4027" t="e">
        <f t="shared" si="224"/>
        <v>#REF!</v>
      </c>
    </row>
    <row r="4028" spans="142:148" x14ac:dyDescent="0.25">
      <c r="EL4028">
        <v>4021</v>
      </c>
      <c r="EM4028" t="e">
        <v>#REF!</v>
      </c>
      <c r="EN4028" t="e">
        <v>#REF!</v>
      </c>
      <c r="EP4028" t="e">
        <f t="shared" si="222"/>
        <v>#REF!</v>
      </c>
      <c r="EQ4028" t="e">
        <f t="shared" si="223"/>
        <v>#REF!</v>
      </c>
      <c r="ER4028" t="e">
        <f t="shared" si="224"/>
        <v>#REF!</v>
      </c>
    </row>
    <row r="4029" spans="142:148" x14ac:dyDescent="0.25">
      <c r="EL4029">
        <v>4022</v>
      </c>
      <c r="EM4029" t="e">
        <v>#REF!</v>
      </c>
      <c r="EN4029" t="e">
        <v>#REF!</v>
      </c>
      <c r="EP4029" t="e">
        <f t="shared" si="222"/>
        <v>#REF!</v>
      </c>
      <c r="EQ4029" t="e">
        <f t="shared" si="223"/>
        <v>#REF!</v>
      </c>
      <c r="ER4029" t="e">
        <f t="shared" si="224"/>
        <v>#REF!</v>
      </c>
    </row>
    <row r="4030" spans="142:148" x14ac:dyDescent="0.25">
      <c r="EL4030">
        <v>4023</v>
      </c>
      <c r="EM4030" t="e">
        <v>#REF!</v>
      </c>
      <c r="EN4030" t="e">
        <v>#REF!</v>
      </c>
      <c r="EP4030" t="e">
        <f t="shared" si="222"/>
        <v>#REF!</v>
      </c>
      <c r="EQ4030" t="e">
        <f t="shared" si="223"/>
        <v>#REF!</v>
      </c>
      <c r="ER4030" t="e">
        <f t="shared" si="224"/>
        <v>#REF!</v>
      </c>
    </row>
    <row r="4031" spans="142:148" x14ac:dyDescent="0.25">
      <c r="EL4031">
        <v>4024</v>
      </c>
      <c r="EM4031" t="e">
        <v>#REF!</v>
      </c>
      <c r="EN4031" t="e">
        <v>#REF!</v>
      </c>
      <c r="EP4031" t="e">
        <f t="shared" si="222"/>
        <v>#REF!</v>
      </c>
      <c r="EQ4031" t="e">
        <f t="shared" si="223"/>
        <v>#REF!</v>
      </c>
      <c r="ER4031" t="e">
        <f t="shared" si="224"/>
        <v>#REF!</v>
      </c>
    </row>
    <row r="4032" spans="142:148" x14ac:dyDescent="0.25">
      <c r="EL4032">
        <v>4025</v>
      </c>
      <c r="EM4032" t="e">
        <v>#REF!</v>
      </c>
      <c r="EN4032" t="e">
        <v>#REF!</v>
      </c>
      <c r="EP4032" t="e">
        <f t="shared" si="222"/>
        <v>#REF!</v>
      </c>
      <c r="EQ4032" t="e">
        <f t="shared" si="223"/>
        <v>#REF!</v>
      </c>
      <c r="ER4032" t="e">
        <f t="shared" si="224"/>
        <v>#REF!</v>
      </c>
    </row>
    <row r="4033" spans="142:148" x14ac:dyDescent="0.25">
      <c r="EL4033">
        <v>4026</v>
      </c>
      <c r="EM4033" t="e">
        <v>#REF!</v>
      </c>
      <c r="EN4033" t="e">
        <v>#REF!</v>
      </c>
      <c r="EP4033" t="e">
        <f t="shared" si="222"/>
        <v>#REF!</v>
      </c>
      <c r="EQ4033" t="e">
        <f t="shared" si="223"/>
        <v>#REF!</v>
      </c>
      <c r="ER4033" t="e">
        <f t="shared" si="224"/>
        <v>#REF!</v>
      </c>
    </row>
    <row r="4034" spans="142:148" x14ac:dyDescent="0.25">
      <c r="EL4034">
        <v>4027</v>
      </c>
      <c r="EM4034" t="e">
        <v>#REF!</v>
      </c>
      <c r="EN4034" t="e">
        <v>#REF!</v>
      </c>
      <c r="EP4034" t="e">
        <f t="shared" si="222"/>
        <v>#REF!</v>
      </c>
      <c r="EQ4034" t="e">
        <f t="shared" si="223"/>
        <v>#REF!</v>
      </c>
      <c r="ER4034" t="e">
        <f t="shared" si="224"/>
        <v>#REF!</v>
      </c>
    </row>
    <row r="4035" spans="142:148" x14ac:dyDescent="0.25">
      <c r="EL4035">
        <v>4028</v>
      </c>
      <c r="EM4035" t="e">
        <v>#REF!</v>
      </c>
      <c r="EN4035" t="e">
        <v>#REF!</v>
      </c>
      <c r="EP4035" t="e">
        <f t="shared" si="222"/>
        <v>#REF!</v>
      </c>
      <c r="EQ4035" t="e">
        <f t="shared" si="223"/>
        <v>#REF!</v>
      </c>
      <c r="ER4035" t="e">
        <f t="shared" si="224"/>
        <v>#REF!</v>
      </c>
    </row>
    <row r="4036" spans="142:148" x14ac:dyDescent="0.25">
      <c r="EL4036">
        <v>4029</v>
      </c>
      <c r="EM4036" t="e">
        <v>#REF!</v>
      </c>
      <c r="EN4036" t="e">
        <v>#REF!</v>
      </c>
      <c r="EP4036" t="e">
        <f t="shared" si="222"/>
        <v>#REF!</v>
      </c>
      <c r="EQ4036" t="e">
        <f t="shared" si="223"/>
        <v>#REF!</v>
      </c>
      <c r="ER4036" t="e">
        <f t="shared" si="224"/>
        <v>#REF!</v>
      </c>
    </row>
    <row r="4037" spans="142:148" x14ac:dyDescent="0.25">
      <c r="EL4037">
        <v>4030</v>
      </c>
      <c r="EM4037" t="e">
        <v>#REF!</v>
      </c>
      <c r="EN4037" t="e">
        <v>#REF!</v>
      </c>
      <c r="EP4037" t="e">
        <f t="shared" si="222"/>
        <v>#REF!</v>
      </c>
      <c r="EQ4037" t="e">
        <f t="shared" si="223"/>
        <v>#REF!</v>
      </c>
      <c r="ER4037" t="e">
        <f t="shared" si="224"/>
        <v>#REF!</v>
      </c>
    </row>
    <row r="4038" spans="142:148" x14ac:dyDescent="0.25">
      <c r="EL4038">
        <v>4031</v>
      </c>
      <c r="EM4038" t="e">
        <v>#REF!</v>
      </c>
      <c r="EN4038" t="e">
        <v>#REF!</v>
      </c>
      <c r="EP4038" t="e">
        <f t="shared" si="222"/>
        <v>#REF!</v>
      </c>
      <c r="EQ4038" t="e">
        <f t="shared" si="223"/>
        <v>#REF!</v>
      </c>
      <c r="ER4038" t="e">
        <f t="shared" si="224"/>
        <v>#REF!</v>
      </c>
    </row>
    <row r="4039" spans="142:148" x14ac:dyDescent="0.25">
      <c r="EL4039">
        <v>4032</v>
      </c>
      <c r="EM4039" t="e">
        <v>#REF!</v>
      </c>
      <c r="EN4039" t="e">
        <v>#REF!</v>
      </c>
      <c r="EP4039" t="e">
        <f t="shared" si="222"/>
        <v>#REF!</v>
      </c>
      <c r="EQ4039" t="e">
        <f t="shared" si="223"/>
        <v>#REF!</v>
      </c>
      <c r="ER4039" t="e">
        <f t="shared" si="224"/>
        <v>#REF!</v>
      </c>
    </row>
    <row r="4040" spans="142:148" x14ac:dyDescent="0.25">
      <c r="EL4040">
        <v>4033</v>
      </c>
      <c r="EM4040" t="e">
        <v>#REF!</v>
      </c>
      <c r="EN4040" t="e">
        <v>#REF!</v>
      </c>
      <c r="EP4040" t="e">
        <f t="shared" si="222"/>
        <v>#REF!</v>
      </c>
      <c r="EQ4040" t="e">
        <f t="shared" si="223"/>
        <v>#REF!</v>
      </c>
      <c r="ER4040" t="e">
        <f t="shared" si="224"/>
        <v>#REF!</v>
      </c>
    </row>
    <row r="4041" spans="142:148" x14ac:dyDescent="0.25">
      <c r="EL4041">
        <v>4034</v>
      </c>
      <c r="EM4041" t="e">
        <v>#REF!</v>
      </c>
      <c r="EN4041" t="e">
        <v>#REF!</v>
      </c>
      <c r="EP4041" t="e">
        <f t="shared" si="222"/>
        <v>#REF!</v>
      </c>
      <c r="EQ4041" t="e">
        <f t="shared" si="223"/>
        <v>#REF!</v>
      </c>
      <c r="ER4041" t="e">
        <f t="shared" si="224"/>
        <v>#REF!</v>
      </c>
    </row>
    <row r="4042" spans="142:148" x14ac:dyDescent="0.25">
      <c r="EL4042">
        <v>4035</v>
      </c>
      <c r="EM4042" t="e">
        <v>#REF!</v>
      </c>
      <c r="EN4042" t="e">
        <v>#REF!</v>
      </c>
      <c r="EP4042" t="e">
        <f t="shared" si="222"/>
        <v>#REF!</v>
      </c>
      <c r="EQ4042" t="e">
        <f t="shared" si="223"/>
        <v>#REF!</v>
      </c>
      <c r="ER4042" t="e">
        <f t="shared" si="224"/>
        <v>#REF!</v>
      </c>
    </row>
    <row r="4043" spans="142:148" x14ac:dyDescent="0.25">
      <c r="EL4043">
        <v>4036</v>
      </c>
      <c r="EM4043" t="e">
        <v>#REF!</v>
      </c>
      <c r="EN4043" t="e">
        <v>#REF!</v>
      </c>
      <c r="EP4043" t="e">
        <f t="shared" si="222"/>
        <v>#REF!</v>
      </c>
      <c r="EQ4043" t="e">
        <f t="shared" si="223"/>
        <v>#REF!</v>
      </c>
      <c r="ER4043" t="e">
        <f t="shared" si="224"/>
        <v>#REF!</v>
      </c>
    </row>
    <row r="4044" spans="142:148" x14ac:dyDescent="0.25">
      <c r="EL4044">
        <v>4037</v>
      </c>
      <c r="EM4044" t="e">
        <v>#REF!</v>
      </c>
      <c r="EN4044" t="e">
        <v>#REF!</v>
      </c>
      <c r="EP4044" t="e">
        <f t="shared" si="222"/>
        <v>#REF!</v>
      </c>
      <c r="EQ4044" t="e">
        <f t="shared" si="223"/>
        <v>#REF!</v>
      </c>
      <c r="ER4044" t="e">
        <f t="shared" si="224"/>
        <v>#REF!</v>
      </c>
    </row>
    <row r="4045" spans="142:148" x14ac:dyDescent="0.25">
      <c r="EL4045">
        <v>4038</v>
      </c>
      <c r="EM4045" t="e">
        <v>#REF!</v>
      </c>
      <c r="EN4045" t="e">
        <v>#REF!</v>
      </c>
      <c r="EP4045" t="e">
        <f t="shared" si="222"/>
        <v>#REF!</v>
      </c>
      <c r="EQ4045" t="e">
        <f t="shared" si="223"/>
        <v>#REF!</v>
      </c>
      <c r="ER4045" t="e">
        <f t="shared" si="224"/>
        <v>#REF!</v>
      </c>
    </row>
    <row r="4046" spans="142:148" x14ac:dyDescent="0.25">
      <c r="EL4046">
        <v>4039</v>
      </c>
      <c r="EM4046" t="e">
        <v>#REF!</v>
      </c>
      <c r="EN4046" t="e">
        <v>#REF!</v>
      </c>
      <c r="EP4046" t="e">
        <f t="shared" si="222"/>
        <v>#REF!</v>
      </c>
      <c r="EQ4046" t="e">
        <f t="shared" si="223"/>
        <v>#REF!</v>
      </c>
      <c r="ER4046" t="e">
        <f t="shared" si="224"/>
        <v>#REF!</v>
      </c>
    </row>
    <row r="4047" spans="142:148" x14ac:dyDescent="0.25">
      <c r="EL4047">
        <v>4040</v>
      </c>
      <c r="EM4047" t="e">
        <v>#REF!</v>
      </c>
      <c r="EN4047" t="e">
        <v>#REF!</v>
      </c>
      <c r="EP4047" t="e">
        <f t="shared" si="222"/>
        <v>#REF!</v>
      </c>
      <c r="EQ4047" t="e">
        <f t="shared" si="223"/>
        <v>#REF!</v>
      </c>
      <c r="ER4047" t="e">
        <f t="shared" si="224"/>
        <v>#REF!</v>
      </c>
    </row>
    <row r="4048" spans="142:148" x14ac:dyDescent="0.25">
      <c r="EL4048">
        <v>4041</v>
      </c>
      <c r="EM4048" t="e">
        <v>#REF!</v>
      </c>
      <c r="EN4048" t="e">
        <v>#REF!</v>
      </c>
      <c r="EP4048" t="e">
        <f t="shared" si="222"/>
        <v>#REF!</v>
      </c>
      <c r="EQ4048" t="e">
        <f t="shared" si="223"/>
        <v>#REF!</v>
      </c>
      <c r="ER4048" t="e">
        <f t="shared" si="224"/>
        <v>#REF!</v>
      </c>
    </row>
    <row r="4049" spans="142:148" x14ac:dyDescent="0.25">
      <c r="EL4049">
        <v>4042</v>
      </c>
      <c r="EM4049" t="e">
        <v>#REF!</v>
      </c>
      <c r="EN4049" t="e">
        <v>#REF!</v>
      </c>
      <c r="EP4049" t="e">
        <f t="shared" si="222"/>
        <v>#REF!</v>
      </c>
      <c r="EQ4049" t="e">
        <f t="shared" si="223"/>
        <v>#REF!</v>
      </c>
      <c r="ER4049" t="e">
        <f t="shared" si="224"/>
        <v>#REF!</v>
      </c>
    </row>
    <row r="4050" spans="142:148" x14ac:dyDescent="0.25">
      <c r="EL4050">
        <v>4043</v>
      </c>
      <c r="EM4050" t="e">
        <v>#REF!</v>
      </c>
      <c r="EN4050" t="e">
        <v>#REF!</v>
      </c>
      <c r="EP4050" t="e">
        <f t="shared" si="222"/>
        <v>#REF!</v>
      </c>
      <c r="EQ4050" t="e">
        <f t="shared" si="223"/>
        <v>#REF!</v>
      </c>
      <c r="ER4050" t="e">
        <f t="shared" si="224"/>
        <v>#REF!</v>
      </c>
    </row>
    <row r="4051" spans="142:148" x14ac:dyDescent="0.25">
      <c r="EL4051">
        <v>4044</v>
      </c>
      <c r="EM4051" t="e">
        <v>#REF!</v>
      </c>
      <c r="EN4051" t="e">
        <v>#REF!</v>
      </c>
      <c r="EP4051" t="e">
        <f t="shared" si="222"/>
        <v>#REF!</v>
      </c>
      <c r="EQ4051" t="e">
        <f t="shared" si="223"/>
        <v>#REF!</v>
      </c>
      <c r="ER4051" t="e">
        <f t="shared" si="224"/>
        <v>#REF!</v>
      </c>
    </row>
    <row r="4052" spans="142:148" x14ac:dyDescent="0.25">
      <c r="EL4052">
        <v>4045</v>
      </c>
      <c r="EM4052" t="e">
        <v>#REF!</v>
      </c>
      <c r="EN4052" t="e">
        <v>#REF!</v>
      </c>
      <c r="EP4052" t="e">
        <f t="shared" si="222"/>
        <v>#REF!</v>
      </c>
      <c r="EQ4052" t="e">
        <f t="shared" si="223"/>
        <v>#REF!</v>
      </c>
      <c r="ER4052" t="e">
        <f t="shared" si="224"/>
        <v>#REF!</v>
      </c>
    </row>
    <row r="4053" spans="142:148" x14ac:dyDescent="0.25">
      <c r="EL4053">
        <v>4046</v>
      </c>
      <c r="EM4053" t="e">
        <v>#REF!</v>
      </c>
      <c r="EN4053" t="e">
        <v>#REF!</v>
      </c>
      <c r="EP4053" t="e">
        <f t="shared" si="222"/>
        <v>#REF!</v>
      </c>
      <c r="EQ4053" t="e">
        <f t="shared" si="223"/>
        <v>#REF!</v>
      </c>
      <c r="ER4053" t="e">
        <f t="shared" si="224"/>
        <v>#REF!</v>
      </c>
    </row>
    <row r="4054" spans="142:148" x14ac:dyDescent="0.25">
      <c r="EL4054">
        <v>4047</v>
      </c>
      <c r="EM4054" t="e">
        <v>#REF!</v>
      </c>
      <c r="EN4054" t="e">
        <v>#REF!</v>
      </c>
      <c r="EP4054" t="e">
        <f t="shared" si="222"/>
        <v>#REF!</v>
      </c>
      <c r="EQ4054" t="e">
        <f t="shared" si="223"/>
        <v>#REF!</v>
      </c>
      <c r="ER4054" t="e">
        <f t="shared" si="224"/>
        <v>#REF!</v>
      </c>
    </row>
    <row r="4055" spans="142:148" x14ac:dyDescent="0.25">
      <c r="EL4055">
        <v>4048</v>
      </c>
      <c r="EM4055" t="e">
        <v>#REF!</v>
      </c>
      <c r="EN4055" t="e">
        <v>#REF!</v>
      </c>
      <c r="EP4055" t="e">
        <f t="shared" si="222"/>
        <v>#REF!</v>
      </c>
      <c r="EQ4055" t="e">
        <f t="shared" si="223"/>
        <v>#REF!</v>
      </c>
      <c r="ER4055" t="e">
        <f t="shared" si="224"/>
        <v>#REF!</v>
      </c>
    </row>
    <row r="4056" spans="142:148" x14ac:dyDescent="0.25">
      <c r="EL4056">
        <v>4049</v>
      </c>
      <c r="EM4056" t="e">
        <v>#REF!</v>
      </c>
      <c r="EN4056" t="e">
        <v>#REF!</v>
      </c>
      <c r="EP4056" t="e">
        <f t="shared" ref="EP4056:EP4119" si="225">IF(EM4056&gt;EN4056,1,0)</f>
        <v>#REF!</v>
      </c>
      <c r="EQ4056" t="e">
        <f t="shared" ref="EQ4056:EQ4119" si="226">IF(EP4056&gt;0,0,1)</f>
        <v>#REF!</v>
      </c>
      <c r="ER4056" t="e">
        <f t="shared" ref="ER4056:ER4119" si="227">IF(EM4056&gt;EN4056,EM4056-EN4056,EN4056-EM4056)</f>
        <v>#REF!</v>
      </c>
    </row>
    <row r="4057" spans="142:148" x14ac:dyDescent="0.25">
      <c r="EL4057">
        <v>4050</v>
      </c>
      <c r="EM4057" t="e">
        <v>#REF!</v>
      </c>
      <c r="EN4057" t="e">
        <v>#REF!</v>
      </c>
      <c r="EP4057" t="e">
        <f t="shared" si="225"/>
        <v>#REF!</v>
      </c>
      <c r="EQ4057" t="e">
        <f t="shared" si="226"/>
        <v>#REF!</v>
      </c>
      <c r="ER4057" t="e">
        <f t="shared" si="227"/>
        <v>#REF!</v>
      </c>
    </row>
    <row r="4058" spans="142:148" x14ac:dyDescent="0.25">
      <c r="EL4058">
        <v>4051</v>
      </c>
      <c r="EM4058" t="e">
        <v>#REF!</v>
      </c>
      <c r="EN4058" t="e">
        <v>#REF!</v>
      </c>
      <c r="EP4058" t="e">
        <f t="shared" si="225"/>
        <v>#REF!</v>
      </c>
      <c r="EQ4058" t="e">
        <f t="shared" si="226"/>
        <v>#REF!</v>
      </c>
      <c r="ER4058" t="e">
        <f t="shared" si="227"/>
        <v>#REF!</v>
      </c>
    </row>
    <row r="4059" spans="142:148" x14ac:dyDescent="0.25">
      <c r="EL4059">
        <v>4052</v>
      </c>
      <c r="EM4059" t="e">
        <v>#REF!</v>
      </c>
      <c r="EN4059" t="e">
        <v>#REF!</v>
      </c>
      <c r="EP4059" t="e">
        <f t="shared" si="225"/>
        <v>#REF!</v>
      </c>
      <c r="EQ4059" t="e">
        <f t="shared" si="226"/>
        <v>#REF!</v>
      </c>
      <c r="ER4059" t="e">
        <f t="shared" si="227"/>
        <v>#REF!</v>
      </c>
    </row>
    <row r="4060" spans="142:148" x14ac:dyDescent="0.25">
      <c r="EL4060">
        <v>4053</v>
      </c>
      <c r="EM4060" t="e">
        <v>#REF!</v>
      </c>
      <c r="EN4060" t="e">
        <v>#REF!</v>
      </c>
      <c r="EP4060" t="e">
        <f t="shared" si="225"/>
        <v>#REF!</v>
      </c>
      <c r="EQ4060" t="e">
        <f t="shared" si="226"/>
        <v>#REF!</v>
      </c>
      <c r="ER4060" t="e">
        <f t="shared" si="227"/>
        <v>#REF!</v>
      </c>
    </row>
    <row r="4061" spans="142:148" x14ac:dyDescent="0.25">
      <c r="EL4061">
        <v>4054</v>
      </c>
      <c r="EM4061" t="e">
        <v>#REF!</v>
      </c>
      <c r="EN4061" t="e">
        <v>#REF!</v>
      </c>
      <c r="EP4061" t="e">
        <f t="shared" si="225"/>
        <v>#REF!</v>
      </c>
      <c r="EQ4061" t="e">
        <f t="shared" si="226"/>
        <v>#REF!</v>
      </c>
      <c r="ER4061" t="e">
        <f t="shared" si="227"/>
        <v>#REF!</v>
      </c>
    </row>
    <row r="4062" spans="142:148" x14ac:dyDescent="0.25">
      <c r="EL4062">
        <v>4055</v>
      </c>
      <c r="EM4062" t="e">
        <v>#REF!</v>
      </c>
      <c r="EN4062" t="e">
        <v>#REF!</v>
      </c>
      <c r="EP4062" t="e">
        <f t="shared" si="225"/>
        <v>#REF!</v>
      </c>
      <c r="EQ4062" t="e">
        <f t="shared" si="226"/>
        <v>#REF!</v>
      </c>
      <c r="ER4062" t="e">
        <f t="shared" si="227"/>
        <v>#REF!</v>
      </c>
    </row>
    <row r="4063" spans="142:148" x14ac:dyDescent="0.25">
      <c r="EL4063">
        <v>4056</v>
      </c>
      <c r="EM4063" t="e">
        <v>#REF!</v>
      </c>
      <c r="EN4063" t="e">
        <v>#REF!</v>
      </c>
      <c r="EP4063" t="e">
        <f t="shared" si="225"/>
        <v>#REF!</v>
      </c>
      <c r="EQ4063" t="e">
        <f t="shared" si="226"/>
        <v>#REF!</v>
      </c>
      <c r="ER4063" t="e">
        <f t="shared" si="227"/>
        <v>#REF!</v>
      </c>
    </row>
    <row r="4064" spans="142:148" x14ac:dyDescent="0.25">
      <c r="EL4064">
        <v>4057</v>
      </c>
      <c r="EM4064" t="e">
        <v>#REF!</v>
      </c>
      <c r="EN4064" t="e">
        <v>#REF!</v>
      </c>
      <c r="EP4064" t="e">
        <f t="shared" si="225"/>
        <v>#REF!</v>
      </c>
      <c r="EQ4064" t="e">
        <f t="shared" si="226"/>
        <v>#REF!</v>
      </c>
      <c r="ER4064" t="e">
        <f t="shared" si="227"/>
        <v>#REF!</v>
      </c>
    </row>
    <row r="4065" spans="142:148" x14ac:dyDescent="0.25">
      <c r="EL4065">
        <v>4058</v>
      </c>
      <c r="EM4065" t="e">
        <v>#REF!</v>
      </c>
      <c r="EN4065" t="e">
        <v>#REF!</v>
      </c>
      <c r="EP4065" t="e">
        <f t="shared" si="225"/>
        <v>#REF!</v>
      </c>
      <c r="EQ4065" t="e">
        <f t="shared" si="226"/>
        <v>#REF!</v>
      </c>
      <c r="ER4065" t="e">
        <f t="shared" si="227"/>
        <v>#REF!</v>
      </c>
    </row>
    <row r="4066" spans="142:148" x14ac:dyDescent="0.25">
      <c r="EL4066">
        <v>4059</v>
      </c>
      <c r="EM4066" t="e">
        <v>#REF!</v>
      </c>
      <c r="EN4066" t="e">
        <v>#REF!</v>
      </c>
      <c r="EP4066" t="e">
        <f t="shared" si="225"/>
        <v>#REF!</v>
      </c>
      <c r="EQ4066" t="e">
        <f t="shared" si="226"/>
        <v>#REF!</v>
      </c>
      <c r="ER4066" t="e">
        <f t="shared" si="227"/>
        <v>#REF!</v>
      </c>
    </row>
    <row r="4067" spans="142:148" x14ac:dyDescent="0.25">
      <c r="EL4067">
        <v>4060</v>
      </c>
      <c r="EM4067" t="e">
        <v>#REF!</v>
      </c>
      <c r="EN4067" t="e">
        <v>#REF!</v>
      </c>
      <c r="EP4067" t="e">
        <f t="shared" si="225"/>
        <v>#REF!</v>
      </c>
      <c r="EQ4067" t="e">
        <f t="shared" si="226"/>
        <v>#REF!</v>
      </c>
      <c r="ER4067" t="e">
        <f t="shared" si="227"/>
        <v>#REF!</v>
      </c>
    </row>
    <row r="4068" spans="142:148" x14ac:dyDescent="0.25">
      <c r="EL4068">
        <v>4061</v>
      </c>
      <c r="EM4068" t="e">
        <v>#REF!</v>
      </c>
      <c r="EN4068" t="e">
        <v>#REF!</v>
      </c>
      <c r="EP4068" t="e">
        <f t="shared" si="225"/>
        <v>#REF!</v>
      </c>
      <c r="EQ4068" t="e">
        <f t="shared" si="226"/>
        <v>#REF!</v>
      </c>
      <c r="ER4068" t="e">
        <f t="shared" si="227"/>
        <v>#REF!</v>
      </c>
    </row>
    <row r="4069" spans="142:148" x14ac:dyDescent="0.25">
      <c r="EL4069">
        <v>4062</v>
      </c>
      <c r="EM4069" t="e">
        <v>#REF!</v>
      </c>
      <c r="EN4069" t="e">
        <v>#REF!</v>
      </c>
      <c r="EP4069" t="e">
        <f t="shared" si="225"/>
        <v>#REF!</v>
      </c>
      <c r="EQ4069" t="e">
        <f t="shared" si="226"/>
        <v>#REF!</v>
      </c>
      <c r="ER4069" t="e">
        <f t="shared" si="227"/>
        <v>#REF!</v>
      </c>
    </row>
    <row r="4070" spans="142:148" x14ac:dyDescent="0.25">
      <c r="EL4070">
        <v>4063</v>
      </c>
      <c r="EM4070" t="e">
        <v>#REF!</v>
      </c>
      <c r="EN4070" t="e">
        <v>#REF!</v>
      </c>
      <c r="EP4070" t="e">
        <f t="shared" si="225"/>
        <v>#REF!</v>
      </c>
      <c r="EQ4070" t="e">
        <f t="shared" si="226"/>
        <v>#REF!</v>
      </c>
      <c r="ER4070" t="e">
        <f t="shared" si="227"/>
        <v>#REF!</v>
      </c>
    </row>
    <row r="4071" spans="142:148" x14ac:dyDescent="0.25">
      <c r="EL4071">
        <v>4064</v>
      </c>
      <c r="EM4071" t="e">
        <v>#REF!</v>
      </c>
      <c r="EN4071" t="e">
        <v>#REF!</v>
      </c>
      <c r="EP4071" t="e">
        <f t="shared" si="225"/>
        <v>#REF!</v>
      </c>
      <c r="EQ4071" t="e">
        <f t="shared" si="226"/>
        <v>#REF!</v>
      </c>
      <c r="ER4071" t="e">
        <f t="shared" si="227"/>
        <v>#REF!</v>
      </c>
    </row>
    <row r="4072" spans="142:148" x14ac:dyDescent="0.25">
      <c r="EL4072">
        <v>4065</v>
      </c>
      <c r="EM4072" t="e">
        <v>#REF!</v>
      </c>
      <c r="EN4072" t="e">
        <v>#REF!</v>
      </c>
      <c r="EP4072" t="e">
        <f t="shared" si="225"/>
        <v>#REF!</v>
      </c>
      <c r="EQ4072" t="e">
        <f t="shared" si="226"/>
        <v>#REF!</v>
      </c>
      <c r="ER4072" t="e">
        <f t="shared" si="227"/>
        <v>#REF!</v>
      </c>
    </row>
    <row r="4073" spans="142:148" x14ac:dyDescent="0.25">
      <c r="EL4073">
        <v>4066</v>
      </c>
      <c r="EM4073" t="e">
        <v>#REF!</v>
      </c>
      <c r="EN4073" t="e">
        <v>#REF!</v>
      </c>
      <c r="EP4073" t="e">
        <f t="shared" si="225"/>
        <v>#REF!</v>
      </c>
      <c r="EQ4073" t="e">
        <f t="shared" si="226"/>
        <v>#REF!</v>
      </c>
      <c r="ER4073" t="e">
        <f t="shared" si="227"/>
        <v>#REF!</v>
      </c>
    </row>
    <row r="4074" spans="142:148" x14ac:dyDescent="0.25">
      <c r="EL4074">
        <v>4067</v>
      </c>
      <c r="EM4074" t="e">
        <v>#REF!</v>
      </c>
      <c r="EN4074" t="e">
        <v>#REF!</v>
      </c>
      <c r="EP4074" t="e">
        <f t="shared" si="225"/>
        <v>#REF!</v>
      </c>
      <c r="EQ4074" t="e">
        <f t="shared" si="226"/>
        <v>#REF!</v>
      </c>
      <c r="ER4074" t="e">
        <f t="shared" si="227"/>
        <v>#REF!</v>
      </c>
    </row>
    <row r="4075" spans="142:148" x14ac:dyDescent="0.25">
      <c r="EL4075">
        <v>4068</v>
      </c>
      <c r="EM4075" t="e">
        <v>#REF!</v>
      </c>
      <c r="EN4075" t="e">
        <v>#REF!</v>
      </c>
      <c r="EP4075" t="e">
        <f t="shared" si="225"/>
        <v>#REF!</v>
      </c>
      <c r="EQ4075" t="e">
        <f t="shared" si="226"/>
        <v>#REF!</v>
      </c>
      <c r="ER4075" t="e">
        <f t="shared" si="227"/>
        <v>#REF!</v>
      </c>
    </row>
    <row r="4076" spans="142:148" x14ac:dyDescent="0.25">
      <c r="EL4076">
        <v>4069</v>
      </c>
      <c r="EM4076" t="e">
        <v>#REF!</v>
      </c>
      <c r="EN4076" t="e">
        <v>#REF!</v>
      </c>
      <c r="EP4076" t="e">
        <f t="shared" si="225"/>
        <v>#REF!</v>
      </c>
      <c r="EQ4076" t="e">
        <f t="shared" si="226"/>
        <v>#REF!</v>
      </c>
      <c r="ER4076" t="e">
        <f t="shared" si="227"/>
        <v>#REF!</v>
      </c>
    </row>
    <row r="4077" spans="142:148" x14ac:dyDescent="0.25">
      <c r="EL4077">
        <v>4070</v>
      </c>
      <c r="EM4077" t="e">
        <v>#REF!</v>
      </c>
      <c r="EN4077" t="e">
        <v>#REF!</v>
      </c>
      <c r="EP4077" t="e">
        <f t="shared" si="225"/>
        <v>#REF!</v>
      </c>
      <c r="EQ4077" t="e">
        <f t="shared" si="226"/>
        <v>#REF!</v>
      </c>
      <c r="ER4077" t="e">
        <f t="shared" si="227"/>
        <v>#REF!</v>
      </c>
    </row>
    <row r="4078" spans="142:148" x14ac:dyDescent="0.25">
      <c r="EL4078">
        <v>4071</v>
      </c>
      <c r="EM4078" t="e">
        <v>#REF!</v>
      </c>
      <c r="EN4078" t="e">
        <v>#REF!</v>
      </c>
      <c r="EP4078" t="e">
        <f t="shared" si="225"/>
        <v>#REF!</v>
      </c>
      <c r="EQ4078" t="e">
        <f t="shared" si="226"/>
        <v>#REF!</v>
      </c>
      <c r="ER4078" t="e">
        <f t="shared" si="227"/>
        <v>#REF!</v>
      </c>
    </row>
    <row r="4079" spans="142:148" x14ac:dyDescent="0.25">
      <c r="EL4079">
        <v>4072</v>
      </c>
      <c r="EM4079" t="e">
        <v>#REF!</v>
      </c>
      <c r="EN4079" t="e">
        <v>#REF!</v>
      </c>
      <c r="EP4079" t="e">
        <f t="shared" si="225"/>
        <v>#REF!</v>
      </c>
      <c r="EQ4079" t="e">
        <f t="shared" si="226"/>
        <v>#REF!</v>
      </c>
      <c r="ER4079" t="e">
        <f t="shared" si="227"/>
        <v>#REF!</v>
      </c>
    </row>
    <row r="4080" spans="142:148" x14ac:dyDescent="0.25">
      <c r="EL4080">
        <v>4073</v>
      </c>
      <c r="EM4080" t="e">
        <v>#REF!</v>
      </c>
      <c r="EN4080" t="e">
        <v>#REF!</v>
      </c>
      <c r="EP4080" t="e">
        <f t="shared" si="225"/>
        <v>#REF!</v>
      </c>
      <c r="EQ4080" t="e">
        <f t="shared" si="226"/>
        <v>#REF!</v>
      </c>
      <c r="ER4080" t="e">
        <f t="shared" si="227"/>
        <v>#REF!</v>
      </c>
    </row>
    <row r="4081" spans="142:148" x14ac:dyDescent="0.25">
      <c r="EL4081">
        <v>4074</v>
      </c>
      <c r="EM4081" t="e">
        <v>#REF!</v>
      </c>
      <c r="EN4081" t="e">
        <v>#REF!</v>
      </c>
      <c r="EP4081" t="e">
        <f t="shared" si="225"/>
        <v>#REF!</v>
      </c>
      <c r="EQ4081" t="e">
        <f t="shared" si="226"/>
        <v>#REF!</v>
      </c>
      <c r="ER4081" t="e">
        <f t="shared" si="227"/>
        <v>#REF!</v>
      </c>
    </row>
    <row r="4082" spans="142:148" x14ac:dyDescent="0.25">
      <c r="EL4082">
        <v>4075</v>
      </c>
      <c r="EM4082" t="e">
        <v>#REF!</v>
      </c>
      <c r="EN4082" t="e">
        <v>#REF!</v>
      </c>
      <c r="EP4082" t="e">
        <f t="shared" si="225"/>
        <v>#REF!</v>
      </c>
      <c r="EQ4082" t="e">
        <f t="shared" si="226"/>
        <v>#REF!</v>
      </c>
      <c r="ER4082" t="e">
        <f t="shared" si="227"/>
        <v>#REF!</v>
      </c>
    </row>
    <row r="4083" spans="142:148" x14ac:dyDescent="0.25">
      <c r="EL4083">
        <v>4076</v>
      </c>
      <c r="EM4083" t="e">
        <v>#REF!</v>
      </c>
      <c r="EN4083" t="e">
        <v>#REF!</v>
      </c>
      <c r="EP4083" t="e">
        <f t="shared" si="225"/>
        <v>#REF!</v>
      </c>
      <c r="EQ4083" t="e">
        <f t="shared" si="226"/>
        <v>#REF!</v>
      </c>
      <c r="ER4083" t="e">
        <f t="shared" si="227"/>
        <v>#REF!</v>
      </c>
    </row>
    <row r="4084" spans="142:148" x14ac:dyDescent="0.25">
      <c r="EL4084">
        <v>4077</v>
      </c>
      <c r="EM4084" t="e">
        <v>#REF!</v>
      </c>
      <c r="EN4084" t="e">
        <v>#REF!</v>
      </c>
      <c r="EP4084" t="e">
        <f t="shared" si="225"/>
        <v>#REF!</v>
      </c>
      <c r="EQ4084" t="e">
        <f t="shared" si="226"/>
        <v>#REF!</v>
      </c>
      <c r="ER4084" t="e">
        <f t="shared" si="227"/>
        <v>#REF!</v>
      </c>
    </row>
    <row r="4085" spans="142:148" x14ac:dyDescent="0.25">
      <c r="EL4085">
        <v>4078</v>
      </c>
      <c r="EM4085" t="e">
        <v>#REF!</v>
      </c>
      <c r="EN4085" t="e">
        <v>#REF!</v>
      </c>
      <c r="EP4085" t="e">
        <f t="shared" si="225"/>
        <v>#REF!</v>
      </c>
      <c r="EQ4085" t="e">
        <f t="shared" si="226"/>
        <v>#REF!</v>
      </c>
      <c r="ER4085" t="e">
        <f t="shared" si="227"/>
        <v>#REF!</v>
      </c>
    </row>
    <row r="4086" spans="142:148" x14ac:dyDescent="0.25">
      <c r="EL4086">
        <v>4079</v>
      </c>
      <c r="EM4086" t="e">
        <v>#REF!</v>
      </c>
      <c r="EN4086" t="e">
        <v>#REF!</v>
      </c>
      <c r="EP4086" t="e">
        <f t="shared" si="225"/>
        <v>#REF!</v>
      </c>
      <c r="EQ4086" t="e">
        <f t="shared" si="226"/>
        <v>#REF!</v>
      </c>
      <c r="ER4086" t="e">
        <f t="shared" si="227"/>
        <v>#REF!</v>
      </c>
    </row>
    <row r="4087" spans="142:148" x14ac:dyDescent="0.25">
      <c r="EL4087">
        <v>4080</v>
      </c>
      <c r="EM4087" t="e">
        <v>#REF!</v>
      </c>
      <c r="EN4087" t="e">
        <v>#REF!</v>
      </c>
      <c r="EP4087" t="e">
        <f t="shared" si="225"/>
        <v>#REF!</v>
      </c>
      <c r="EQ4087" t="e">
        <f t="shared" si="226"/>
        <v>#REF!</v>
      </c>
      <c r="ER4087" t="e">
        <f t="shared" si="227"/>
        <v>#REF!</v>
      </c>
    </row>
    <row r="4088" spans="142:148" x14ac:dyDescent="0.25">
      <c r="EL4088">
        <v>4081</v>
      </c>
      <c r="EM4088" t="e">
        <v>#REF!</v>
      </c>
      <c r="EN4088" t="e">
        <v>#REF!</v>
      </c>
      <c r="EP4088" t="e">
        <f t="shared" si="225"/>
        <v>#REF!</v>
      </c>
      <c r="EQ4088" t="e">
        <f t="shared" si="226"/>
        <v>#REF!</v>
      </c>
      <c r="ER4088" t="e">
        <f t="shared" si="227"/>
        <v>#REF!</v>
      </c>
    </row>
    <row r="4089" spans="142:148" x14ac:dyDescent="0.25">
      <c r="EL4089">
        <v>4082</v>
      </c>
      <c r="EM4089" t="e">
        <v>#REF!</v>
      </c>
      <c r="EN4089" t="e">
        <v>#REF!</v>
      </c>
      <c r="EP4089" t="e">
        <f t="shared" si="225"/>
        <v>#REF!</v>
      </c>
      <c r="EQ4089" t="e">
        <f t="shared" si="226"/>
        <v>#REF!</v>
      </c>
      <c r="ER4089" t="e">
        <f t="shared" si="227"/>
        <v>#REF!</v>
      </c>
    </row>
    <row r="4090" spans="142:148" x14ac:dyDescent="0.25">
      <c r="EL4090">
        <v>4083</v>
      </c>
      <c r="EM4090" t="e">
        <v>#REF!</v>
      </c>
      <c r="EN4090" t="e">
        <v>#REF!</v>
      </c>
      <c r="EP4090" t="e">
        <f t="shared" si="225"/>
        <v>#REF!</v>
      </c>
      <c r="EQ4090" t="e">
        <f t="shared" si="226"/>
        <v>#REF!</v>
      </c>
      <c r="ER4090" t="e">
        <f t="shared" si="227"/>
        <v>#REF!</v>
      </c>
    </row>
    <row r="4091" spans="142:148" x14ac:dyDescent="0.25">
      <c r="EL4091">
        <v>4084</v>
      </c>
      <c r="EM4091" t="e">
        <v>#REF!</v>
      </c>
      <c r="EN4091" t="e">
        <v>#REF!</v>
      </c>
      <c r="EP4091" t="e">
        <f t="shared" si="225"/>
        <v>#REF!</v>
      </c>
      <c r="EQ4091" t="e">
        <f t="shared" si="226"/>
        <v>#REF!</v>
      </c>
      <c r="ER4091" t="e">
        <f t="shared" si="227"/>
        <v>#REF!</v>
      </c>
    </row>
    <row r="4092" spans="142:148" x14ac:dyDescent="0.25">
      <c r="EL4092">
        <v>4085</v>
      </c>
      <c r="EM4092" t="e">
        <v>#REF!</v>
      </c>
      <c r="EN4092" t="e">
        <v>#REF!</v>
      </c>
      <c r="EP4092" t="e">
        <f t="shared" si="225"/>
        <v>#REF!</v>
      </c>
      <c r="EQ4092" t="e">
        <f t="shared" si="226"/>
        <v>#REF!</v>
      </c>
      <c r="ER4092" t="e">
        <f t="shared" si="227"/>
        <v>#REF!</v>
      </c>
    </row>
    <row r="4093" spans="142:148" x14ac:dyDescent="0.25">
      <c r="EL4093">
        <v>4086</v>
      </c>
      <c r="EM4093" t="e">
        <v>#REF!</v>
      </c>
      <c r="EN4093" t="e">
        <v>#REF!</v>
      </c>
      <c r="EP4093" t="e">
        <f t="shared" si="225"/>
        <v>#REF!</v>
      </c>
      <c r="EQ4093" t="e">
        <f t="shared" si="226"/>
        <v>#REF!</v>
      </c>
      <c r="ER4093" t="e">
        <f t="shared" si="227"/>
        <v>#REF!</v>
      </c>
    </row>
    <row r="4094" spans="142:148" x14ac:dyDescent="0.25">
      <c r="EL4094">
        <v>4087</v>
      </c>
      <c r="EM4094" t="e">
        <v>#REF!</v>
      </c>
      <c r="EN4094" t="e">
        <v>#REF!</v>
      </c>
      <c r="EP4094" t="e">
        <f t="shared" si="225"/>
        <v>#REF!</v>
      </c>
      <c r="EQ4094" t="e">
        <f t="shared" si="226"/>
        <v>#REF!</v>
      </c>
      <c r="ER4094" t="e">
        <f t="shared" si="227"/>
        <v>#REF!</v>
      </c>
    </row>
    <row r="4095" spans="142:148" x14ac:dyDescent="0.25">
      <c r="EL4095">
        <v>4088</v>
      </c>
      <c r="EM4095" t="e">
        <v>#REF!</v>
      </c>
      <c r="EN4095" t="e">
        <v>#REF!</v>
      </c>
      <c r="EP4095" t="e">
        <f t="shared" si="225"/>
        <v>#REF!</v>
      </c>
      <c r="EQ4095" t="e">
        <f t="shared" si="226"/>
        <v>#REF!</v>
      </c>
      <c r="ER4095" t="e">
        <f t="shared" si="227"/>
        <v>#REF!</v>
      </c>
    </row>
    <row r="4096" spans="142:148" x14ac:dyDescent="0.25">
      <c r="EL4096">
        <v>4089</v>
      </c>
      <c r="EM4096" t="e">
        <v>#REF!</v>
      </c>
      <c r="EN4096" t="e">
        <v>#REF!</v>
      </c>
      <c r="EP4096" t="e">
        <f t="shared" si="225"/>
        <v>#REF!</v>
      </c>
      <c r="EQ4096" t="e">
        <f t="shared" si="226"/>
        <v>#REF!</v>
      </c>
      <c r="ER4096" t="e">
        <f t="shared" si="227"/>
        <v>#REF!</v>
      </c>
    </row>
    <row r="4097" spans="142:148" x14ac:dyDescent="0.25">
      <c r="EL4097">
        <v>4090</v>
      </c>
      <c r="EM4097" t="e">
        <v>#REF!</v>
      </c>
      <c r="EN4097" t="e">
        <v>#REF!</v>
      </c>
      <c r="EP4097" t="e">
        <f t="shared" si="225"/>
        <v>#REF!</v>
      </c>
      <c r="EQ4097" t="e">
        <f t="shared" si="226"/>
        <v>#REF!</v>
      </c>
      <c r="ER4097" t="e">
        <f t="shared" si="227"/>
        <v>#REF!</v>
      </c>
    </row>
    <row r="4098" spans="142:148" x14ac:dyDescent="0.25">
      <c r="EL4098">
        <v>4091</v>
      </c>
      <c r="EM4098" t="e">
        <v>#REF!</v>
      </c>
      <c r="EN4098" t="e">
        <v>#REF!</v>
      </c>
      <c r="EP4098" t="e">
        <f t="shared" si="225"/>
        <v>#REF!</v>
      </c>
      <c r="EQ4098" t="e">
        <f t="shared" si="226"/>
        <v>#REF!</v>
      </c>
      <c r="ER4098" t="e">
        <f t="shared" si="227"/>
        <v>#REF!</v>
      </c>
    </row>
    <row r="4099" spans="142:148" x14ac:dyDescent="0.25">
      <c r="EL4099">
        <v>4092</v>
      </c>
      <c r="EM4099" t="e">
        <v>#REF!</v>
      </c>
      <c r="EN4099" t="e">
        <v>#REF!</v>
      </c>
      <c r="EP4099" t="e">
        <f t="shared" si="225"/>
        <v>#REF!</v>
      </c>
      <c r="EQ4099" t="e">
        <f t="shared" si="226"/>
        <v>#REF!</v>
      </c>
      <c r="ER4099" t="e">
        <f t="shared" si="227"/>
        <v>#REF!</v>
      </c>
    </row>
    <row r="4100" spans="142:148" x14ac:dyDescent="0.25">
      <c r="EL4100">
        <v>4093</v>
      </c>
      <c r="EM4100" t="e">
        <v>#REF!</v>
      </c>
      <c r="EN4100" t="e">
        <v>#REF!</v>
      </c>
      <c r="EP4100" t="e">
        <f t="shared" si="225"/>
        <v>#REF!</v>
      </c>
      <c r="EQ4100" t="e">
        <f t="shared" si="226"/>
        <v>#REF!</v>
      </c>
      <c r="ER4100" t="e">
        <f t="shared" si="227"/>
        <v>#REF!</v>
      </c>
    </row>
    <row r="4101" spans="142:148" x14ac:dyDescent="0.25">
      <c r="EL4101">
        <v>4094</v>
      </c>
      <c r="EM4101" t="e">
        <v>#REF!</v>
      </c>
      <c r="EN4101" t="e">
        <v>#REF!</v>
      </c>
      <c r="EP4101" t="e">
        <f t="shared" si="225"/>
        <v>#REF!</v>
      </c>
      <c r="EQ4101" t="e">
        <f t="shared" si="226"/>
        <v>#REF!</v>
      </c>
      <c r="ER4101" t="e">
        <f t="shared" si="227"/>
        <v>#REF!</v>
      </c>
    </row>
    <row r="4102" spans="142:148" x14ac:dyDescent="0.25">
      <c r="EL4102">
        <v>4095</v>
      </c>
      <c r="EM4102" t="e">
        <v>#REF!</v>
      </c>
      <c r="EN4102" t="e">
        <v>#REF!</v>
      </c>
      <c r="EP4102" t="e">
        <f t="shared" si="225"/>
        <v>#REF!</v>
      </c>
      <c r="EQ4102" t="e">
        <f t="shared" si="226"/>
        <v>#REF!</v>
      </c>
      <c r="ER4102" t="e">
        <f t="shared" si="227"/>
        <v>#REF!</v>
      </c>
    </row>
    <row r="4103" spans="142:148" x14ac:dyDescent="0.25">
      <c r="EL4103">
        <v>4096</v>
      </c>
      <c r="EM4103" t="e">
        <v>#REF!</v>
      </c>
      <c r="EN4103" t="e">
        <v>#REF!</v>
      </c>
      <c r="EP4103" t="e">
        <f t="shared" si="225"/>
        <v>#REF!</v>
      </c>
      <c r="EQ4103" t="e">
        <f t="shared" si="226"/>
        <v>#REF!</v>
      </c>
      <c r="ER4103" t="e">
        <f t="shared" si="227"/>
        <v>#REF!</v>
      </c>
    </row>
    <row r="4104" spans="142:148" x14ac:dyDescent="0.25">
      <c r="EL4104">
        <v>4097</v>
      </c>
      <c r="EM4104" t="e">
        <v>#REF!</v>
      </c>
      <c r="EN4104" t="e">
        <v>#REF!</v>
      </c>
      <c r="EP4104" t="e">
        <f t="shared" si="225"/>
        <v>#REF!</v>
      </c>
      <c r="EQ4104" t="e">
        <f t="shared" si="226"/>
        <v>#REF!</v>
      </c>
      <c r="ER4104" t="e">
        <f t="shared" si="227"/>
        <v>#REF!</v>
      </c>
    </row>
    <row r="4105" spans="142:148" x14ac:dyDescent="0.25">
      <c r="EL4105">
        <v>4098</v>
      </c>
      <c r="EM4105" t="e">
        <v>#REF!</v>
      </c>
      <c r="EN4105" t="e">
        <v>#REF!</v>
      </c>
      <c r="EP4105" t="e">
        <f t="shared" si="225"/>
        <v>#REF!</v>
      </c>
      <c r="EQ4105" t="e">
        <f t="shared" si="226"/>
        <v>#REF!</v>
      </c>
      <c r="ER4105" t="e">
        <f t="shared" si="227"/>
        <v>#REF!</v>
      </c>
    </row>
    <row r="4106" spans="142:148" x14ac:dyDescent="0.25">
      <c r="EL4106">
        <v>4099</v>
      </c>
      <c r="EM4106" t="e">
        <v>#REF!</v>
      </c>
      <c r="EN4106" t="e">
        <v>#REF!</v>
      </c>
      <c r="EP4106" t="e">
        <f t="shared" si="225"/>
        <v>#REF!</v>
      </c>
      <c r="EQ4106" t="e">
        <f t="shared" si="226"/>
        <v>#REF!</v>
      </c>
      <c r="ER4106" t="e">
        <f t="shared" si="227"/>
        <v>#REF!</v>
      </c>
    </row>
    <row r="4107" spans="142:148" x14ac:dyDescent="0.25">
      <c r="EL4107">
        <v>4100</v>
      </c>
      <c r="EM4107" t="e">
        <v>#REF!</v>
      </c>
      <c r="EN4107" t="e">
        <v>#REF!</v>
      </c>
      <c r="EP4107" t="e">
        <f t="shared" si="225"/>
        <v>#REF!</v>
      </c>
      <c r="EQ4107" t="e">
        <f t="shared" si="226"/>
        <v>#REF!</v>
      </c>
      <c r="ER4107" t="e">
        <f t="shared" si="227"/>
        <v>#REF!</v>
      </c>
    </row>
    <row r="4108" spans="142:148" x14ac:dyDescent="0.25">
      <c r="EL4108">
        <v>4101</v>
      </c>
      <c r="EM4108" t="e">
        <v>#REF!</v>
      </c>
      <c r="EN4108" t="e">
        <v>#REF!</v>
      </c>
      <c r="EP4108" t="e">
        <f t="shared" si="225"/>
        <v>#REF!</v>
      </c>
      <c r="EQ4108" t="e">
        <f t="shared" si="226"/>
        <v>#REF!</v>
      </c>
      <c r="ER4108" t="e">
        <f t="shared" si="227"/>
        <v>#REF!</v>
      </c>
    </row>
    <row r="4109" spans="142:148" x14ac:dyDescent="0.25">
      <c r="EL4109">
        <v>4102</v>
      </c>
      <c r="EM4109" t="e">
        <v>#REF!</v>
      </c>
      <c r="EN4109" t="e">
        <v>#REF!</v>
      </c>
      <c r="EP4109" t="e">
        <f t="shared" si="225"/>
        <v>#REF!</v>
      </c>
      <c r="EQ4109" t="e">
        <f t="shared" si="226"/>
        <v>#REF!</v>
      </c>
      <c r="ER4109" t="e">
        <f t="shared" si="227"/>
        <v>#REF!</v>
      </c>
    </row>
    <row r="4110" spans="142:148" x14ac:dyDescent="0.25">
      <c r="EL4110">
        <v>4103</v>
      </c>
      <c r="EM4110" t="e">
        <v>#REF!</v>
      </c>
      <c r="EN4110" t="e">
        <v>#REF!</v>
      </c>
      <c r="EP4110" t="e">
        <f t="shared" si="225"/>
        <v>#REF!</v>
      </c>
      <c r="EQ4110" t="e">
        <f t="shared" si="226"/>
        <v>#REF!</v>
      </c>
      <c r="ER4110" t="e">
        <f t="shared" si="227"/>
        <v>#REF!</v>
      </c>
    </row>
    <row r="4111" spans="142:148" x14ac:dyDescent="0.25">
      <c r="EL4111">
        <v>4104</v>
      </c>
      <c r="EM4111" t="e">
        <v>#REF!</v>
      </c>
      <c r="EN4111" t="e">
        <v>#REF!</v>
      </c>
      <c r="EP4111" t="e">
        <f t="shared" si="225"/>
        <v>#REF!</v>
      </c>
      <c r="EQ4111" t="e">
        <f t="shared" si="226"/>
        <v>#REF!</v>
      </c>
      <c r="ER4111" t="e">
        <f t="shared" si="227"/>
        <v>#REF!</v>
      </c>
    </row>
    <row r="4112" spans="142:148" x14ac:dyDescent="0.25">
      <c r="EL4112">
        <v>4105</v>
      </c>
      <c r="EM4112" t="e">
        <v>#REF!</v>
      </c>
      <c r="EN4112" t="e">
        <v>#REF!</v>
      </c>
      <c r="EP4112" t="e">
        <f t="shared" si="225"/>
        <v>#REF!</v>
      </c>
      <c r="EQ4112" t="e">
        <f t="shared" si="226"/>
        <v>#REF!</v>
      </c>
      <c r="ER4112" t="e">
        <f t="shared" si="227"/>
        <v>#REF!</v>
      </c>
    </row>
    <row r="4113" spans="142:148" x14ac:dyDescent="0.25">
      <c r="EL4113">
        <v>4106</v>
      </c>
      <c r="EM4113" t="e">
        <v>#REF!</v>
      </c>
      <c r="EN4113" t="e">
        <v>#REF!</v>
      </c>
      <c r="EP4113" t="e">
        <f t="shared" si="225"/>
        <v>#REF!</v>
      </c>
      <c r="EQ4113" t="e">
        <f t="shared" si="226"/>
        <v>#REF!</v>
      </c>
      <c r="ER4113" t="e">
        <f t="shared" si="227"/>
        <v>#REF!</v>
      </c>
    </row>
    <row r="4114" spans="142:148" x14ac:dyDescent="0.25">
      <c r="EL4114">
        <v>4107</v>
      </c>
      <c r="EM4114" t="e">
        <v>#REF!</v>
      </c>
      <c r="EN4114" t="e">
        <v>#REF!</v>
      </c>
      <c r="EP4114" t="e">
        <f t="shared" si="225"/>
        <v>#REF!</v>
      </c>
      <c r="EQ4114" t="e">
        <f t="shared" si="226"/>
        <v>#REF!</v>
      </c>
      <c r="ER4114" t="e">
        <f t="shared" si="227"/>
        <v>#REF!</v>
      </c>
    </row>
    <row r="4115" spans="142:148" x14ac:dyDescent="0.25">
      <c r="EL4115">
        <v>4108</v>
      </c>
      <c r="EM4115" t="e">
        <v>#REF!</v>
      </c>
      <c r="EN4115" t="e">
        <v>#REF!</v>
      </c>
      <c r="EP4115" t="e">
        <f t="shared" si="225"/>
        <v>#REF!</v>
      </c>
      <c r="EQ4115" t="e">
        <f t="shared" si="226"/>
        <v>#REF!</v>
      </c>
      <c r="ER4115" t="e">
        <f t="shared" si="227"/>
        <v>#REF!</v>
      </c>
    </row>
    <row r="4116" spans="142:148" x14ac:dyDescent="0.25">
      <c r="EL4116">
        <v>4109</v>
      </c>
      <c r="EM4116" t="e">
        <v>#REF!</v>
      </c>
      <c r="EN4116" t="e">
        <v>#REF!</v>
      </c>
      <c r="EP4116" t="e">
        <f t="shared" si="225"/>
        <v>#REF!</v>
      </c>
      <c r="EQ4116" t="e">
        <f t="shared" si="226"/>
        <v>#REF!</v>
      </c>
      <c r="ER4116" t="e">
        <f t="shared" si="227"/>
        <v>#REF!</v>
      </c>
    </row>
    <row r="4117" spans="142:148" x14ac:dyDescent="0.25">
      <c r="EL4117">
        <v>4110</v>
      </c>
      <c r="EM4117" t="e">
        <v>#REF!</v>
      </c>
      <c r="EN4117" t="e">
        <v>#REF!</v>
      </c>
      <c r="EP4117" t="e">
        <f t="shared" si="225"/>
        <v>#REF!</v>
      </c>
      <c r="EQ4117" t="e">
        <f t="shared" si="226"/>
        <v>#REF!</v>
      </c>
      <c r="ER4117" t="e">
        <f t="shared" si="227"/>
        <v>#REF!</v>
      </c>
    </row>
    <row r="4118" spans="142:148" x14ac:dyDescent="0.25">
      <c r="EL4118">
        <v>4111</v>
      </c>
      <c r="EM4118" t="e">
        <v>#REF!</v>
      </c>
      <c r="EN4118" t="e">
        <v>#REF!</v>
      </c>
      <c r="EP4118" t="e">
        <f t="shared" si="225"/>
        <v>#REF!</v>
      </c>
      <c r="EQ4118" t="e">
        <f t="shared" si="226"/>
        <v>#REF!</v>
      </c>
      <c r="ER4118" t="e">
        <f t="shared" si="227"/>
        <v>#REF!</v>
      </c>
    </row>
    <row r="4119" spans="142:148" x14ac:dyDescent="0.25">
      <c r="EL4119">
        <v>4112</v>
      </c>
      <c r="EM4119" t="e">
        <v>#REF!</v>
      </c>
      <c r="EN4119" t="e">
        <v>#REF!</v>
      </c>
      <c r="EP4119" t="e">
        <f t="shared" si="225"/>
        <v>#REF!</v>
      </c>
      <c r="EQ4119" t="e">
        <f t="shared" si="226"/>
        <v>#REF!</v>
      </c>
      <c r="ER4119" t="e">
        <f t="shared" si="227"/>
        <v>#REF!</v>
      </c>
    </row>
    <row r="4120" spans="142:148" x14ac:dyDescent="0.25">
      <c r="EL4120">
        <v>4113</v>
      </c>
      <c r="EM4120" t="e">
        <v>#REF!</v>
      </c>
      <c r="EN4120" t="e">
        <v>#REF!</v>
      </c>
      <c r="EP4120" t="e">
        <f t="shared" ref="EP4120:EP4183" si="228">IF(EM4120&gt;EN4120,1,0)</f>
        <v>#REF!</v>
      </c>
      <c r="EQ4120" t="e">
        <f t="shared" ref="EQ4120:EQ4183" si="229">IF(EP4120&gt;0,0,1)</f>
        <v>#REF!</v>
      </c>
      <c r="ER4120" t="e">
        <f t="shared" ref="ER4120:ER4183" si="230">IF(EM4120&gt;EN4120,EM4120-EN4120,EN4120-EM4120)</f>
        <v>#REF!</v>
      </c>
    </row>
    <row r="4121" spans="142:148" x14ac:dyDescent="0.25">
      <c r="EL4121">
        <v>4114</v>
      </c>
      <c r="EM4121" t="e">
        <v>#REF!</v>
      </c>
      <c r="EN4121" t="e">
        <v>#REF!</v>
      </c>
      <c r="EP4121" t="e">
        <f t="shared" si="228"/>
        <v>#REF!</v>
      </c>
      <c r="EQ4121" t="e">
        <f t="shared" si="229"/>
        <v>#REF!</v>
      </c>
      <c r="ER4121" t="e">
        <f t="shared" si="230"/>
        <v>#REF!</v>
      </c>
    </row>
    <row r="4122" spans="142:148" x14ac:dyDescent="0.25">
      <c r="EL4122">
        <v>4115</v>
      </c>
      <c r="EM4122" t="e">
        <v>#REF!</v>
      </c>
      <c r="EN4122" t="e">
        <v>#REF!</v>
      </c>
      <c r="EP4122" t="e">
        <f t="shared" si="228"/>
        <v>#REF!</v>
      </c>
      <c r="EQ4122" t="e">
        <f t="shared" si="229"/>
        <v>#REF!</v>
      </c>
      <c r="ER4122" t="e">
        <f t="shared" si="230"/>
        <v>#REF!</v>
      </c>
    </row>
    <row r="4123" spans="142:148" x14ac:dyDescent="0.25">
      <c r="EL4123">
        <v>4116</v>
      </c>
      <c r="EM4123" t="e">
        <v>#REF!</v>
      </c>
      <c r="EN4123" t="e">
        <v>#REF!</v>
      </c>
      <c r="EP4123" t="e">
        <f t="shared" si="228"/>
        <v>#REF!</v>
      </c>
      <c r="EQ4123" t="e">
        <f t="shared" si="229"/>
        <v>#REF!</v>
      </c>
      <c r="ER4123" t="e">
        <f t="shared" si="230"/>
        <v>#REF!</v>
      </c>
    </row>
    <row r="4124" spans="142:148" x14ac:dyDescent="0.25">
      <c r="EL4124">
        <v>4117</v>
      </c>
      <c r="EM4124" t="e">
        <v>#REF!</v>
      </c>
      <c r="EN4124" t="e">
        <v>#REF!</v>
      </c>
      <c r="EP4124" t="e">
        <f t="shared" si="228"/>
        <v>#REF!</v>
      </c>
      <c r="EQ4124" t="e">
        <f t="shared" si="229"/>
        <v>#REF!</v>
      </c>
      <c r="ER4124" t="e">
        <f t="shared" si="230"/>
        <v>#REF!</v>
      </c>
    </row>
    <row r="4125" spans="142:148" x14ac:dyDescent="0.25">
      <c r="EL4125">
        <v>4118</v>
      </c>
      <c r="EM4125" t="e">
        <v>#REF!</v>
      </c>
      <c r="EN4125" t="e">
        <v>#REF!</v>
      </c>
      <c r="EP4125" t="e">
        <f t="shared" si="228"/>
        <v>#REF!</v>
      </c>
      <c r="EQ4125" t="e">
        <f t="shared" si="229"/>
        <v>#REF!</v>
      </c>
      <c r="ER4125" t="e">
        <f t="shared" si="230"/>
        <v>#REF!</v>
      </c>
    </row>
    <row r="4126" spans="142:148" x14ac:dyDescent="0.25">
      <c r="EL4126">
        <v>4119</v>
      </c>
      <c r="EM4126" t="e">
        <v>#REF!</v>
      </c>
      <c r="EN4126" t="e">
        <v>#REF!</v>
      </c>
      <c r="EP4126" t="e">
        <f t="shared" si="228"/>
        <v>#REF!</v>
      </c>
      <c r="EQ4126" t="e">
        <f t="shared" si="229"/>
        <v>#REF!</v>
      </c>
      <c r="ER4126" t="e">
        <f t="shared" si="230"/>
        <v>#REF!</v>
      </c>
    </row>
    <row r="4127" spans="142:148" x14ac:dyDescent="0.25">
      <c r="EL4127">
        <v>4120</v>
      </c>
      <c r="EM4127" t="e">
        <v>#REF!</v>
      </c>
      <c r="EN4127" t="e">
        <v>#REF!</v>
      </c>
      <c r="EP4127" t="e">
        <f t="shared" si="228"/>
        <v>#REF!</v>
      </c>
      <c r="EQ4127" t="e">
        <f t="shared" si="229"/>
        <v>#REF!</v>
      </c>
      <c r="ER4127" t="e">
        <f t="shared" si="230"/>
        <v>#REF!</v>
      </c>
    </row>
    <row r="4128" spans="142:148" x14ac:dyDescent="0.25">
      <c r="EL4128">
        <v>4121</v>
      </c>
      <c r="EM4128" t="e">
        <v>#REF!</v>
      </c>
      <c r="EN4128" t="e">
        <v>#REF!</v>
      </c>
      <c r="EP4128" t="e">
        <f t="shared" si="228"/>
        <v>#REF!</v>
      </c>
      <c r="EQ4128" t="e">
        <f t="shared" si="229"/>
        <v>#REF!</v>
      </c>
      <c r="ER4128" t="e">
        <f t="shared" si="230"/>
        <v>#REF!</v>
      </c>
    </row>
    <row r="4129" spans="142:148" x14ac:dyDescent="0.25">
      <c r="EL4129">
        <v>4122</v>
      </c>
      <c r="EM4129" t="e">
        <v>#REF!</v>
      </c>
      <c r="EN4129" t="e">
        <v>#REF!</v>
      </c>
      <c r="EP4129" t="e">
        <f t="shared" si="228"/>
        <v>#REF!</v>
      </c>
      <c r="EQ4129" t="e">
        <f t="shared" si="229"/>
        <v>#REF!</v>
      </c>
      <c r="ER4129" t="e">
        <f t="shared" si="230"/>
        <v>#REF!</v>
      </c>
    </row>
    <row r="4130" spans="142:148" x14ac:dyDescent="0.25">
      <c r="EL4130">
        <v>4123</v>
      </c>
      <c r="EM4130" t="e">
        <v>#REF!</v>
      </c>
      <c r="EN4130" t="e">
        <v>#REF!</v>
      </c>
      <c r="EP4130" t="e">
        <f t="shared" si="228"/>
        <v>#REF!</v>
      </c>
      <c r="EQ4130" t="e">
        <f t="shared" si="229"/>
        <v>#REF!</v>
      </c>
      <c r="ER4130" t="e">
        <f t="shared" si="230"/>
        <v>#REF!</v>
      </c>
    </row>
    <row r="4131" spans="142:148" x14ac:dyDescent="0.25">
      <c r="EL4131">
        <v>4124</v>
      </c>
      <c r="EM4131" t="e">
        <v>#REF!</v>
      </c>
      <c r="EN4131" t="e">
        <v>#REF!</v>
      </c>
      <c r="EP4131" t="e">
        <f t="shared" si="228"/>
        <v>#REF!</v>
      </c>
      <c r="EQ4131" t="e">
        <f t="shared" si="229"/>
        <v>#REF!</v>
      </c>
      <c r="ER4131" t="e">
        <f t="shared" si="230"/>
        <v>#REF!</v>
      </c>
    </row>
    <row r="4132" spans="142:148" x14ac:dyDescent="0.25">
      <c r="EL4132">
        <v>4125</v>
      </c>
      <c r="EM4132" t="e">
        <v>#REF!</v>
      </c>
      <c r="EN4132" t="e">
        <v>#REF!</v>
      </c>
      <c r="EP4132" t="e">
        <f t="shared" si="228"/>
        <v>#REF!</v>
      </c>
      <c r="EQ4132" t="e">
        <f t="shared" si="229"/>
        <v>#REF!</v>
      </c>
      <c r="ER4132" t="e">
        <f t="shared" si="230"/>
        <v>#REF!</v>
      </c>
    </row>
    <row r="4133" spans="142:148" x14ac:dyDescent="0.25">
      <c r="EL4133">
        <v>4126</v>
      </c>
      <c r="EM4133" t="e">
        <v>#REF!</v>
      </c>
      <c r="EN4133" t="e">
        <v>#REF!</v>
      </c>
      <c r="EP4133" t="e">
        <f t="shared" si="228"/>
        <v>#REF!</v>
      </c>
      <c r="EQ4133" t="e">
        <f t="shared" si="229"/>
        <v>#REF!</v>
      </c>
      <c r="ER4133" t="e">
        <f t="shared" si="230"/>
        <v>#REF!</v>
      </c>
    </row>
    <row r="4134" spans="142:148" x14ac:dyDescent="0.25">
      <c r="EL4134">
        <v>4127</v>
      </c>
      <c r="EM4134" t="e">
        <v>#REF!</v>
      </c>
      <c r="EN4134" t="e">
        <v>#REF!</v>
      </c>
      <c r="EP4134" t="e">
        <f t="shared" si="228"/>
        <v>#REF!</v>
      </c>
      <c r="EQ4134" t="e">
        <f t="shared" si="229"/>
        <v>#REF!</v>
      </c>
      <c r="ER4134" t="e">
        <f t="shared" si="230"/>
        <v>#REF!</v>
      </c>
    </row>
    <row r="4135" spans="142:148" x14ac:dyDescent="0.25">
      <c r="EL4135">
        <v>4128</v>
      </c>
      <c r="EM4135" t="e">
        <v>#REF!</v>
      </c>
      <c r="EN4135" t="e">
        <v>#REF!</v>
      </c>
      <c r="EP4135" t="e">
        <f t="shared" si="228"/>
        <v>#REF!</v>
      </c>
      <c r="EQ4135" t="e">
        <f t="shared" si="229"/>
        <v>#REF!</v>
      </c>
      <c r="ER4135" t="e">
        <f t="shared" si="230"/>
        <v>#REF!</v>
      </c>
    </row>
    <row r="4136" spans="142:148" x14ac:dyDescent="0.25">
      <c r="EL4136">
        <v>4129</v>
      </c>
      <c r="EM4136" t="e">
        <v>#REF!</v>
      </c>
      <c r="EN4136" t="e">
        <v>#REF!</v>
      </c>
      <c r="EP4136" t="e">
        <f t="shared" si="228"/>
        <v>#REF!</v>
      </c>
      <c r="EQ4136" t="e">
        <f t="shared" si="229"/>
        <v>#REF!</v>
      </c>
      <c r="ER4136" t="e">
        <f t="shared" si="230"/>
        <v>#REF!</v>
      </c>
    </row>
    <row r="4137" spans="142:148" x14ac:dyDescent="0.25">
      <c r="EL4137">
        <v>4130</v>
      </c>
      <c r="EM4137" t="e">
        <v>#REF!</v>
      </c>
      <c r="EN4137" t="e">
        <v>#REF!</v>
      </c>
      <c r="EP4137" t="e">
        <f t="shared" si="228"/>
        <v>#REF!</v>
      </c>
      <c r="EQ4137" t="e">
        <f t="shared" si="229"/>
        <v>#REF!</v>
      </c>
      <c r="ER4137" t="e">
        <f t="shared" si="230"/>
        <v>#REF!</v>
      </c>
    </row>
    <row r="4138" spans="142:148" x14ac:dyDescent="0.25">
      <c r="EL4138">
        <v>4131</v>
      </c>
      <c r="EM4138" t="e">
        <v>#REF!</v>
      </c>
      <c r="EN4138" t="e">
        <v>#REF!</v>
      </c>
      <c r="EP4138" t="e">
        <f t="shared" si="228"/>
        <v>#REF!</v>
      </c>
      <c r="EQ4138" t="e">
        <f t="shared" si="229"/>
        <v>#REF!</v>
      </c>
      <c r="ER4138" t="e">
        <f t="shared" si="230"/>
        <v>#REF!</v>
      </c>
    </row>
    <row r="4139" spans="142:148" x14ac:dyDescent="0.25">
      <c r="EL4139">
        <v>4132</v>
      </c>
      <c r="EM4139" t="e">
        <v>#REF!</v>
      </c>
      <c r="EN4139" t="e">
        <v>#REF!</v>
      </c>
      <c r="EP4139" t="e">
        <f t="shared" si="228"/>
        <v>#REF!</v>
      </c>
      <c r="EQ4139" t="e">
        <f t="shared" si="229"/>
        <v>#REF!</v>
      </c>
      <c r="ER4139" t="e">
        <f t="shared" si="230"/>
        <v>#REF!</v>
      </c>
    </row>
    <row r="4140" spans="142:148" x14ac:dyDescent="0.25">
      <c r="EL4140">
        <v>4133</v>
      </c>
      <c r="EM4140" t="e">
        <v>#REF!</v>
      </c>
      <c r="EN4140" t="e">
        <v>#REF!</v>
      </c>
      <c r="EP4140" t="e">
        <f t="shared" si="228"/>
        <v>#REF!</v>
      </c>
      <c r="EQ4140" t="e">
        <f t="shared" si="229"/>
        <v>#REF!</v>
      </c>
      <c r="ER4140" t="e">
        <f t="shared" si="230"/>
        <v>#REF!</v>
      </c>
    </row>
    <row r="4141" spans="142:148" x14ac:dyDescent="0.25">
      <c r="EL4141">
        <v>4134</v>
      </c>
      <c r="EM4141" t="e">
        <v>#REF!</v>
      </c>
      <c r="EN4141" t="e">
        <v>#REF!</v>
      </c>
      <c r="EP4141" t="e">
        <f t="shared" si="228"/>
        <v>#REF!</v>
      </c>
      <c r="EQ4141" t="e">
        <f t="shared" si="229"/>
        <v>#REF!</v>
      </c>
      <c r="ER4141" t="e">
        <f t="shared" si="230"/>
        <v>#REF!</v>
      </c>
    </row>
    <row r="4142" spans="142:148" x14ac:dyDescent="0.25">
      <c r="EL4142">
        <v>4135</v>
      </c>
      <c r="EM4142" t="e">
        <v>#REF!</v>
      </c>
      <c r="EN4142" t="e">
        <v>#REF!</v>
      </c>
      <c r="EP4142" t="e">
        <f t="shared" si="228"/>
        <v>#REF!</v>
      </c>
      <c r="EQ4142" t="e">
        <f t="shared" si="229"/>
        <v>#REF!</v>
      </c>
      <c r="ER4142" t="e">
        <f t="shared" si="230"/>
        <v>#REF!</v>
      </c>
    </row>
    <row r="4143" spans="142:148" x14ac:dyDescent="0.25">
      <c r="EL4143">
        <v>4136</v>
      </c>
      <c r="EM4143" t="e">
        <v>#REF!</v>
      </c>
      <c r="EN4143" t="e">
        <v>#REF!</v>
      </c>
      <c r="EP4143" t="e">
        <f t="shared" si="228"/>
        <v>#REF!</v>
      </c>
      <c r="EQ4143" t="e">
        <f t="shared" si="229"/>
        <v>#REF!</v>
      </c>
      <c r="ER4143" t="e">
        <f t="shared" si="230"/>
        <v>#REF!</v>
      </c>
    </row>
    <row r="4144" spans="142:148" x14ac:dyDescent="0.25">
      <c r="EL4144">
        <v>4137</v>
      </c>
      <c r="EM4144" t="e">
        <v>#REF!</v>
      </c>
      <c r="EN4144" t="e">
        <v>#REF!</v>
      </c>
      <c r="EP4144" t="e">
        <f t="shared" si="228"/>
        <v>#REF!</v>
      </c>
      <c r="EQ4144" t="e">
        <f t="shared" si="229"/>
        <v>#REF!</v>
      </c>
      <c r="ER4144" t="e">
        <f t="shared" si="230"/>
        <v>#REF!</v>
      </c>
    </row>
    <row r="4145" spans="142:148" x14ac:dyDescent="0.25">
      <c r="EL4145">
        <v>4138</v>
      </c>
      <c r="EM4145" t="e">
        <v>#REF!</v>
      </c>
      <c r="EN4145" t="e">
        <v>#REF!</v>
      </c>
      <c r="EP4145" t="e">
        <f t="shared" si="228"/>
        <v>#REF!</v>
      </c>
      <c r="EQ4145" t="e">
        <f t="shared" si="229"/>
        <v>#REF!</v>
      </c>
      <c r="ER4145" t="e">
        <f t="shared" si="230"/>
        <v>#REF!</v>
      </c>
    </row>
    <row r="4146" spans="142:148" x14ac:dyDescent="0.25">
      <c r="EL4146">
        <v>4139</v>
      </c>
      <c r="EM4146" t="e">
        <v>#REF!</v>
      </c>
      <c r="EN4146" t="e">
        <v>#REF!</v>
      </c>
      <c r="EP4146" t="e">
        <f t="shared" si="228"/>
        <v>#REF!</v>
      </c>
      <c r="EQ4146" t="e">
        <f t="shared" si="229"/>
        <v>#REF!</v>
      </c>
      <c r="ER4146" t="e">
        <f t="shared" si="230"/>
        <v>#REF!</v>
      </c>
    </row>
    <row r="4147" spans="142:148" x14ac:dyDescent="0.25">
      <c r="EL4147">
        <v>4140</v>
      </c>
      <c r="EM4147" t="e">
        <v>#REF!</v>
      </c>
      <c r="EN4147" t="e">
        <v>#REF!</v>
      </c>
      <c r="EP4147" t="e">
        <f t="shared" si="228"/>
        <v>#REF!</v>
      </c>
      <c r="EQ4147" t="e">
        <f t="shared" si="229"/>
        <v>#REF!</v>
      </c>
      <c r="ER4147" t="e">
        <f t="shared" si="230"/>
        <v>#REF!</v>
      </c>
    </row>
    <row r="4148" spans="142:148" x14ac:dyDescent="0.25">
      <c r="EL4148">
        <v>4141</v>
      </c>
      <c r="EM4148" t="e">
        <v>#REF!</v>
      </c>
      <c r="EN4148" t="e">
        <v>#REF!</v>
      </c>
      <c r="EP4148" t="e">
        <f t="shared" si="228"/>
        <v>#REF!</v>
      </c>
      <c r="EQ4148" t="e">
        <f t="shared" si="229"/>
        <v>#REF!</v>
      </c>
      <c r="ER4148" t="e">
        <f t="shared" si="230"/>
        <v>#REF!</v>
      </c>
    </row>
    <row r="4149" spans="142:148" x14ac:dyDescent="0.25">
      <c r="EL4149">
        <v>4142</v>
      </c>
      <c r="EM4149" t="e">
        <v>#REF!</v>
      </c>
      <c r="EN4149" t="e">
        <v>#REF!</v>
      </c>
      <c r="EP4149" t="e">
        <f t="shared" si="228"/>
        <v>#REF!</v>
      </c>
      <c r="EQ4149" t="e">
        <f t="shared" si="229"/>
        <v>#REF!</v>
      </c>
      <c r="ER4149" t="e">
        <f t="shared" si="230"/>
        <v>#REF!</v>
      </c>
    </row>
    <row r="4150" spans="142:148" x14ac:dyDescent="0.25">
      <c r="EL4150">
        <v>4143</v>
      </c>
      <c r="EM4150" t="e">
        <v>#REF!</v>
      </c>
      <c r="EN4150" t="e">
        <v>#REF!</v>
      </c>
      <c r="EP4150" t="e">
        <f t="shared" si="228"/>
        <v>#REF!</v>
      </c>
      <c r="EQ4150" t="e">
        <f t="shared" si="229"/>
        <v>#REF!</v>
      </c>
      <c r="ER4150" t="e">
        <f t="shared" si="230"/>
        <v>#REF!</v>
      </c>
    </row>
    <row r="4151" spans="142:148" x14ac:dyDescent="0.25">
      <c r="EL4151">
        <v>4144</v>
      </c>
      <c r="EM4151" t="e">
        <v>#REF!</v>
      </c>
      <c r="EN4151" t="e">
        <v>#REF!</v>
      </c>
      <c r="EP4151" t="e">
        <f t="shared" si="228"/>
        <v>#REF!</v>
      </c>
      <c r="EQ4151" t="e">
        <f t="shared" si="229"/>
        <v>#REF!</v>
      </c>
      <c r="ER4151" t="e">
        <f t="shared" si="230"/>
        <v>#REF!</v>
      </c>
    </row>
    <row r="4152" spans="142:148" x14ac:dyDescent="0.25">
      <c r="EL4152">
        <v>4145</v>
      </c>
      <c r="EM4152" t="e">
        <v>#REF!</v>
      </c>
      <c r="EN4152" t="e">
        <v>#REF!</v>
      </c>
      <c r="EP4152" t="e">
        <f t="shared" si="228"/>
        <v>#REF!</v>
      </c>
      <c r="EQ4152" t="e">
        <f t="shared" si="229"/>
        <v>#REF!</v>
      </c>
      <c r="ER4152" t="e">
        <f t="shared" si="230"/>
        <v>#REF!</v>
      </c>
    </row>
    <row r="4153" spans="142:148" x14ac:dyDescent="0.25">
      <c r="EL4153">
        <v>4146</v>
      </c>
      <c r="EM4153" t="e">
        <v>#REF!</v>
      </c>
      <c r="EN4153" t="e">
        <v>#REF!</v>
      </c>
      <c r="EP4153" t="e">
        <f t="shared" si="228"/>
        <v>#REF!</v>
      </c>
      <c r="EQ4153" t="e">
        <f t="shared" si="229"/>
        <v>#REF!</v>
      </c>
      <c r="ER4153" t="e">
        <f t="shared" si="230"/>
        <v>#REF!</v>
      </c>
    </row>
    <row r="4154" spans="142:148" x14ac:dyDescent="0.25">
      <c r="EL4154">
        <v>4147</v>
      </c>
      <c r="EM4154" t="e">
        <v>#REF!</v>
      </c>
      <c r="EN4154" t="e">
        <v>#REF!</v>
      </c>
      <c r="EP4154" t="e">
        <f t="shared" si="228"/>
        <v>#REF!</v>
      </c>
      <c r="EQ4154" t="e">
        <f t="shared" si="229"/>
        <v>#REF!</v>
      </c>
      <c r="ER4154" t="e">
        <f t="shared" si="230"/>
        <v>#REF!</v>
      </c>
    </row>
    <row r="4155" spans="142:148" x14ac:dyDescent="0.25">
      <c r="EL4155">
        <v>4148</v>
      </c>
      <c r="EM4155" t="e">
        <v>#REF!</v>
      </c>
      <c r="EN4155" t="e">
        <v>#REF!</v>
      </c>
      <c r="EP4155" t="e">
        <f t="shared" si="228"/>
        <v>#REF!</v>
      </c>
      <c r="EQ4155" t="e">
        <f t="shared" si="229"/>
        <v>#REF!</v>
      </c>
      <c r="ER4155" t="e">
        <f t="shared" si="230"/>
        <v>#REF!</v>
      </c>
    </row>
    <row r="4156" spans="142:148" x14ac:dyDescent="0.25">
      <c r="EL4156">
        <v>4149</v>
      </c>
      <c r="EM4156" t="e">
        <v>#REF!</v>
      </c>
      <c r="EN4156" t="e">
        <v>#REF!</v>
      </c>
      <c r="EP4156" t="e">
        <f t="shared" si="228"/>
        <v>#REF!</v>
      </c>
      <c r="EQ4156" t="e">
        <f t="shared" si="229"/>
        <v>#REF!</v>
      </c>
      <c r="ER4156" t="e">
        <f t="shared" si="230"/>
        <v>#REF!</v>
      </c>
    </row>
    <row r="4157" spans="142:148" x14ac:dyDescent="0.25">
      <c r="EL4157">
        <v>4150</v>
      </c>
      <c r="EM4157" t="e">
        <v>#REF!</v>
      </c>
      <c r="EN4157" t="e">
        <v>#REF!</v>
      </c>
      <c r="EP4157" t="e">
        <f t="shared" si="228"/>
        <v>#REF!</v>
      </c>
      <c r="EQ4157" t="e">
        <f t="shared" si="229"/>
        <v>#REF!</v>
      </c>
      <c r="ER4157" t="e">
        <f t="shared" si="230"/>
        <v>#REF!</v>
      </c>
    </row>
    <row r="4158" spans="142:148" x14ac:dyDescent="0.25">
      <c r="EL4158">
        <v>4151</v>
      </c>
      <c r="EM4158" t="e">
        <v>#REF!</v>
      </c>
      <c r="EN4158" t="e">
        <v>#REF!</v>
      </c>
      <c r="EP4158" t="e">
        <f t="shared" si="228"/>
        <v>#REF!</v>
      </c>
      <c r="EQ4158" t="e">
        <f t="shared" si="229"/>
        <v>#REF!</v>
      </c>
      <c r="ER4158" t="e">
        <f t="shared" si="230"/>
        <v>#REF!</v>
      </c>
    </row>
    <row r="4159" spans="142:148" x14ac:dyDescent="0.25">
      <c r="EL4159">
        <v>4152</v>
      </c>
      <c r="EM4159" t="e">
        <v>#REF!</v>
      </c>
      <c r="EN4159" t="e">
        <v>#REF!</v>
      </c>
      <c r="EP4159" t="e">
        <f t="shared" si="228"/>
        <v>#REF!</v>
      </c>
      <c r="EQ4159" t="e">
        <f t="shared" si="229"/>
        <v>#REF!</v>
      </c>
      <c r="ER4159" t="e">
        <f t="shared" si="230"/>
        <v>#REF!</v>
      </c>
    </row>
    <row r="4160" spans="142:148" x14ac:dyDescent="0.25">
      <c r="EL4160">
        <v>4153</v>
      </c>
      <c r="EM4160" t="e">
        <v>#REF!</v>
      </c>
      <c r="EN4160" t="e">
        <v>#REF!</v>
      </c>
      <c r="EP4160" t="e">
        <f t="shared" si="228"/>
        <v>#REF!</v>
      </c>
      <c r="EQ4160" t="e">
        <f t="shared" si="229"/>
        <v>#REF!</v>
      </c>
      <c r="ER4160" t="e">
        <f t="shared" si="230"/>
        <v>#REF!</v>
      </c>
    </row>
    <row r="4161" spans="142:148" x14ac:dyDescent="0.25">
      <c r="EL4161">
        <v>4154</v>
      </c>
      <c r="EM4161" t="e">
        <v>#REF!</v>
      </c>
      <c r="EN4161" t="e">
        <v>#REF!</v>
      </c>
      <c r="EP4161" t="e">
        <f t="shared" si="228"/>
        <v>#REF!</v>
      </c>
      <c r="EQ4161" t="e">
        <f t="shared" si="229"/>
        <v>#REF!</v>
      </c>
      <c r="ER4161" t="e">
        <f t="shared" si="230"/>
        <v>#REF!</v>
      </c>
    </row>
    <row r="4162" spans="142:148" x14ac:dyDescent="0.25">
      <c r="EL4162">
        <v>4155</v>
      </c>
      <c r="EM4162" t="e">
        <v>#REF!</v>
      </c>
      <c r="EN4162" t="e">
        <v>#REF!</v>
      </c>
      <c r="EP4162" t="e">
        <f t="shared" si="228"/>
        <v>#REF!</v>
      </c>
      <c r="EQ4162" t="e">
        <f t="shared" si="229"/>
        <v>#REF!</v>
      </c>
      <c r="ER4162" t="e">
        <f t="shared" si="230"/>
        <v>#REF!</v>
      </c>
    </row>
    <row r="4163" spans="142:148" x14ac:dyDescent="0.25">
      <c r="EL4163">
        <v>4156</v>
      </c>
      <c r="EM4163" t="e">
        <v>#REF!</v>
      </c>
      <c r="EN4163" t="e">
        <v>#REF!</v>
      </c>
      <c r="EP4163" t="e">
        <f t="shared" si="228"/>
        <v>#REF!</v>
      </c>
      <c r="EQ4163" t="e">
        <f t="shared" si="229"/>
        <v>#REF!</v>
      </c>
      <c r="ER4163" t="e">
        <f t="shared" si="230"/>
        <v>#REF!</v>
      </c>
    </row>
    <row r="4164" spans="142:148" x14ac:dyDescent="0.25">
      <c r="EL4164">
        <v>4157</v>
      </c>
      <c r="EM4164" t="e">
        <v>#REF!</v>
      </c>
      <c r="EN4164" t="e">
        <v>#REF!</v>
      </c>
      <c r="EP4164" t="e">
        <f t="shared" si="228"/>
        <v>#REF!</v>
      </c>
      <c r="EQ4164" t="e">
        <f t="shared" si="229"/>
        <v>#REF!</v>
      </c>
      <c r="ER4164" t="e">
        <f t="shared" si="230"/>
        <v>#REF!</v>
      </c>
    </row>
    <row r="4165" spans="142:148" x14ac:dyDescent="0.25">
      <c r="EL4165">
        <v>4158</v>
      </c>
      <c r="EM4165" t="e">
        <v>#REF!</v>
      </c>
      <c r="EN4165" t="e">
        <v>#REF!</v>
      </c>
      <c r="EP4165" t="e">
        <f t="shared" si="228"/>
        <v>#REF!</v>
      </c>
      <c r="EQ4165" t="e">
        <f t="shared" si="229"/>
        <v>#REF!</v>
      </c>
      <c r="ER4165" t="e">
        <f t="shared" si="230"/>
        <v>#REF!</v>
      </c>
    </row>
    <row r="4166" spans="142:148" x14ac:dyDescent="0.25">
      <c r="EL4166">
        <v>4159</v>
      </c>
      <c r="EM4166" t="e">
        <v>#REF!</v>
      </c>
      <c r="EN4166" t="e">
        <v>#REF!</v>
      </c>
      <c r="EP4166" t="e">
        <f t="shared" si="228"/>
        <v>#REF!</v>
      </c>
      <c r="EQ4166" t="e">
        <f t="shared" si="229"/>
        <v>#REF!</v>
      </c>
      <c r="ER4166" t="e">
        <f t="shared" si="230"/>
        <v>#REF!</v>
      </c>
    </row>
    <row r="4167" spans="142:148" x14ac:dyDescent="0.25">
      <c r="EL4167">
        <v>4160</v>
      </c>
      <c r="EM4167" t="e">
        <v>#REF!</v>
      </c>
      <c r="EN4167" t="e">
        <v>#REF!</v>
      </c>
      <c r="EP4167" t="e">
        <f t="shared" si="228"/>
        <v>#REF!</v>
      </c>
      <c r="EQ4167" t="e">
        <f t="shared" si="229"/>
        <v>#REF!</v>
      </c>
      <c r="ER4167" t="e">
        <f t="shared" si="230"/>
        <v>#REF!</v>
      </c>
    </row>
    <row r="4168" spans="142:148" x14ac:dyDescent="0.25">
      <c r="EL4168">
        <v>4161</v>
      </c>
      <c r="EM4168" t="e">
        <v>#REF!</v>
      </c>
      <c r="EN4168" t="e">
        <v>#REF!</v>
      </c>
      <c r="EP4168" t="e">
        <f t="shared" si="228"/>
        <v>#REF!</v>
      </c>
      <c r="EQ4168" t="e">
        <f t="shared" si="229"/>
        <v>#REF!</v>
      </c>
      <c r="ER4168" t="e">
        <f t="shared" si="230"/>
        <v>#REF!</v>
      </c>
    </row>
    <row r="4169" spans="142:148" x14ac:dyDescent="0.25">
      <c r="EL4169">
        <v>4162</v>
      </c>
      <c r="EM4169" t="e">
        <v>#REF!</v>
      </c>
      <c r="EN4169" t="e">
        <v>#REF!</v>
      </c>
      <c r="EP4169" t="e">
        <f t="shared" si="228"/>
        <v>#REF!</v>
      </c>
      <c r="EQ4169" t="e">
        <f t="shared" si="229"/>
        <v>#REF!</v>
      </c>
      <c r="ER4169" t="e">
        <f t="shared" si="230"/>
        <v>#REF!</v>
      </c>
    </row>
    <row r="4170" spans="142:148" x14ac:dyDescent="0.25">
      <c r="EL4170">
        <v>4163</v>
      </c>
      <c r="EM4170" t="e">
        <v>#REF!</v>
      </c>
      <c r="EN4170" t="e">
        <v>#REF!</v>
      </c>
      <c r="EP4170" t="e">
        <f t="shared" si="228"/>
        <v>#REF!</v>
      </c>
      <c r="EQ4170" t="e">
        <f t="shared" si="229"/>
        <v>#REF!</v>
      </c>
      <c r="ER4170" t="e">
        <f t="shared" si="230"/>
        <v>#REF!</v>
      </c>
    </row>
    <row r="4171" spans="142:148" x14ac:dyDescent="0.25">
      <c r="EL4171">
        <v>4164</v>
      </c>
      <c r="EM4171" t="e">
        <v>#REF!</v>
      </c>
      <c r="EN4171" t="e">
        <v>#REF!</v>
      </c>
      <c r="EP4171" t="e">
        <f t="shared" si="228"/>
        <v>#REF!</v>
      </c>
      <c r="EQ4171" t="e">
        <f t="shared" si="229"/>
        <v>#REF!</v>
      </c>
      <c r="ER4171" t="e">
        <f t="shared" si="230"/>
        <v>#REF!</v>
      </c>
    </row>
    <row r="4172" spans="142:148" x14ac:dyDescent="0.25">
      <c r="EL4172">
        <v>4165</v>
      </c>
      <c r="EM4172" t="e">
        <v>#REF!</v>
      </c>
      <c r="EN4172" t="e">
        <v>#REF!</v>
      </c>
      <c r="EP4172" t="e">
        <f t="shared" si="228"/>
        <v>#REF!</v>
      </c>
      <c r="EQ4172" t="e">
        <f t="shared" si="229"/>
        <v>#REF!</v>
      </c>
      <c r="ER4172" t="e">
        <f t="shared" si="230"/>
        <v>#REF!</v>
      </c>
    </row>
    <row r="4173" spans="142:148" x14ac:dyDescent="0.25">
      <c r="EL4173">
        <v>4166</v>
      </c>
      <c r="EM4173" t="e">
        <v>#REF!</v>
      </c>
      <c r="EN4173" t="e">
        <v>#REF!</v>
      </c>
      <c r="EP4173" t="e">
        <f t="shared" si="228"/>
        <v>#REF!</v>
      </c>
      <c r="EQ4173" t="e">
        <f t="shared" si="229"/>
        <v>#REF!</v>
      </c>
      <c r="ER4173" t="e">
        <f t="shared" si="230"/>
        <v>#REF!</v>
      </c>
    </row>
    <row r="4174" spans="142:148" x14ac:dyDescent="0.25">
      <c r="EL4174">
        <v>4167</v>
      </c>
      <c r="EM4174" t="e">
        <v>#REF!</v>
      </c>
      <c r="EN4174" t="e">
        <v>#REF!</v>
      </c>
      <c r="EP4174" t="e">
        <f t="shared" si="228"/>
        <v>#REF!</v>
      </c>
      <c r="EQ4174" t="e">
        <f t="shared" si="229"/>
        <v>#REF!</v>
      </c>
      <c r="ER4174" t="e">
        <f t="shared" si="230"/>
        <v>#REF!</v>
      </c>
    </row>
    <row r="4175" spans="142:148" x14ac:dyDescent="0.25">
      <c r="EL4175">
        <v>4168</v>
      </c>
      <c r="EM4175" t="e">
        <v>#REF!</v>
      </c>
      <c r="EN4175" t="e">
        <v>#REF!</v>
      </c>
      <c r="EP4175" t="e">
        <f t="shared" si="228"/>
        <v>#REF!</v>
      </c>
      <c r="EQ4175" t="e">
        <f t="shared" si="229"/>
        <v>#REF!</v>
      </c>
      <c r="ER4175" t="e">
        <f t="shared" si="230"/>
        <v>#REF!</v>
      </c>
    </row>
    <row r="4176" spans="142:148" x14ac:dyDescent="0.25">
      <c r="EL4176">
        <v>4169</v>
      </c>
      <c r="EM4176" t="e">
        <v>#REF!</v>
      </c>
      <c r="EN4176" t="e">
        <v>#REF!</v>
      </c>
      <c r="EP4176" t="e">
        <f t="shared" si="228"/>
        <v>#REF!</v>
      </c>
      <c r="EQ4176" t="e">
        <f t="shared" si="229"/>
        <v>#REF!</v>
      </c>
      <c r="ER4176" t="e">
        <f t="shared" si="230"/>
        <v>#REF!</v>
      </c>
    </row>
    <row r="4177" spans="142:148" x14ac:dyDescent="0.25">
      <c r="EL4177">
        <v>4170</v>
      </c>
      <c r="EM4177" t="e">
        <v>#REF!</v>
      </c>
      <c r="EN4177" t="e">
        <v>#REF!</v>
      </c>
      <c r="EP4177" t="e">
        <f t="shared" si="228"/>
        <v>#REF!</v>
      </c>
      <c r="EQ4177" t="e">
        <f t="shared" si="229"/>
        <v>#REF!</v>
      </c>
      <c r="ER4177" t="e">
        <f t="shared" si="230"/>
        <v>#REF!</v>
      </c>
    </row>
    <row r="4178" spans="142:148" x14ac:dyDescent="0.25">
      <c r="EL4178">
        <v>4171</v>
      </c>
      <c r="EM4178" t="e">
        <v>#REF!</v>
      </c>
      <c r="EN4178" t="e">
        <v>#REF!</v>
      </c>
      <c r="EP4178" t="e">
        <f t="shared" si="228"/>
        <v>#REF!</v>
      </c>
      <c r="EQ4178" t="e">
        <f t="shared" si="229"/>
        <v>#REF!</v>
      </c>
      <c r="ER4178" t="e">
        <f t="shared" si="230"/>
        <v>#REF!</v>
      </c>
    </row>
    <row r="4179" spans="142:148" x14ac:dyDescent="0.25">
      <c r="EL4179">
        <v>4172</v>
      </c>
      <c r="EM4179" t="e">
        <v>#REF!</v>
      </c>
      <c r="EN4179" t="e">
        <v>#REF!</v>
      </c>
      <c r="EP4179" t="e">
        <f t="shared" si="228"/>
        <v>#REF!</v>
      </c>
      <c r="EQ4179" t="e">
        <f t="shared" si="229"/>
        <v>#REF!</v>
      </c>
      <c r="ER4179" t="e">
        <f t="shared" si="230"/>
        <v>#REF!</v>
      </c>
    </row>
    <row r="4180" spans="142:148" x14ac:dyDescent="0.25">
      <c r="EL4180">
        <v>4173</v>
      </c>
      <c r="EM4180" t="e">
        <v>#REF!</v>
      </c>
      <c r="EN4180" t="e">
        <v>#REF!</v>
      </c>
      <c r="EP4180" t="e">
        <f t="shared" si="228"/>
        <v>#REF!</v>
      </c>
      <c r="EQ4180" t="e">
        <f t="shared" si="229"/>
        <v>#REF!</v>
      </c>
      <c r="ER4180" t="e">
        <f t="shared" si="230"/>
        <v>#REF!</v>
      </c>
    </row>
    <row r="4181" spans="142:148" x14ac:dyDescent="0.25">
      <c r="EL4181">
        <v>4174</v>
      </c>
      <c r="EM4181" t="e">
        <v>#REF!</v>
      </c>
      <c r="EN4181" t="e">
        <v>#REF!</v>
      </c>
      <c r="EP4181" t="e">
        <f t="shared" si="228"/>
        <v>#REF!</v>
      </c>
      <c r="EQ4181" t="e">
        <f t="shared" si="229"/>
        <v>#REF!</v>
      </c>
      <c r="ER4181" t="e">
        <f t="shared" si="230"/>
        <v>#REF!</v>
      </c>
    </row>
    <row r="4182" spans="142:148" x14ac:dyDescent="0.25">
      <c r="EL4182">
        <v>4175</v>
      </c>
      <c r="EM4182" t="e">
        <v>#REF!</v>
      </c>
      <c r="EN4182" t="e">
        <v>#REF!</v>
      </c>
      <c r="EP4182" t="e">
        <f t="shared" si="228"/>
        <v>#REF!</v>
      </c>
      <c r="EQ4182" t="e">
        <f t="shared" si="229"/>
        <v>#REF!</v>
      </c>
      <c r="ER4182" t="e">
        <f t="shared" si="230"/>
        <v>#REF!</v>
      </c>
    </row>
    <row r="4183" spans="142:148" x14ac:dyDescent="0.25">
      <c r="EL4183">
        <v>4176</v>
      </c>
      <c r="EM4183" t="e">
        <v>#REF!</v>
      </c>
      <c r="EN4183" t="e">
        <v>#REF!</v>
      </c>
      <c r="EP4183" t="e">
        <f t="shared" si="228"/>
        <v>#REF!</v>
      </c>
      <c r="EQ4183" t="e">
        <f t="shared" si="229"/>
        <v>#REF!</v>
      </c>
      <c r="ER4183" t="e">
        <f t="shared" si="230"/>
        <v>#REF!</v>
      </c>
    </row>
    <row r="4184" spans="142:148" x14ac:dyDescent="0.25">
      <c r="EL4184">
        <v>4177</v>
      </c>
      <c r="EM4184" t="e">
        <v>#REF!</v>
      </c>
      <c r="EN4184" t="e">
        <v>#REF!</v>
      </c>
      <c r="EP4184" t="e">
        <f t="shared" ref="EP4184:EP4247" si="231">IF(EM4184&gt;EN4184,1,0)</f>
        <v>#REF!</v>
      </c>
      <c r="EQ4184" t="e">
        <f t="shared" ref="EQ4184:EQ4247" si="232">IF(EP4184&gt;0,0,1)</f>
        <v>#REF!</v>
      </c>
      <c r="ER4184" t="e">
        <f t="shared" ref="ER4184:ER4247" si="233">IF(EM4184&gt;EN4184,EM4184-EN4184,EN4184-EM4184)</f>
        <v>#REF!</v>
      </c>
    </row>
    <row r="4185" spans="142:148" x14ac:dyDescent="0.25">
      <c r="EL4185">
        <v>4178</v>
      </c>
      <c r="EM4185" t="e">
        <v>#REF!</v>
      </c>
      <c r="EN4185" t="e">
        <v>#REF!</v>
      </c>
      <c r="EP4185" t="e">
        <f t="shared" si="231"/>
        <v>#REF!</v>
      </c>
      <c r="EQ4185" t="e">
        <f t="shared" si="232"/>
        <v>#REF!</v>
      </c>
      <c r="ER4185" t="e">
        <f t="shared" si="233"/>
        <v>#REF!</v>
      </c>
    </row>
    <row r="4186" spans="142:148" x14ac:dyDescent="0.25">
      <c r="EL4186">
        <v>4179</v>
      </c>
      <c r="EM4186" t="e">
        <v>#REF!</v>
      </c>
      <c r="EN4186" t="e">
        <v>#REF!</v>
      </c>
      <c r="EP4186" t="e">
        <f t="shared" si="231"/>
        <v>#REF!</v>
      </c>
      <c r="EQ4186" t="e">
        <f t="shared" si="232"/>
        <v>#REF!</v>
      </c>
      <c r="ER4186" t="e">
        <f t="shared" si="233"/>
        <v>#REF!</v>
      </c>
    </row>
    <row r="4187" spans="142:148" x14ac:dyDescent="0.25">
      <c r="EL4187">
        <v>4180</v>
      </c>
      <c r="EM4187" t="e">
        <v>#REF!</v>
      </c>
      <c r="EN4187" t="e">
        <v>#REF!</v>
      </c>
      <c r="EP4187" t="e">
        <f t="shared" si="231"/>
        <v>#REF!</v>
      </c>
      <c r="EQ4187" t="e">
        <f t="shared" si="232"/>
        <v>#REF!</v>
      </c>
      <c r="ER4187" t="e">
        <f t="shared" si="233"/>
        <v>#REF!</v>
      </c>
    </row>
    <row r="4188" spans="142:148" x14ac:dyDescent="0.25">
      <c r="EL4188">
        <v>4181</v>
      </c>
      <c r="EM4188" t="e">
        <v>#REF!</v>
      </c>
      <c r="EN4188" t="e">
        <v>#REF!</v>
      </c>
      <c r="EP4188" t="e">
        <f t="shared" si="231"/>
        <v>#REF!</v>
      </c>
      <c r="EQ4188" t="e">
        <f t="shared" si="232"/>
        <v>#REF!</v>
      </c>
      <c r="ER4188" t="e">
        <f t="shared" si="233"/>
        <v>#REF!</v>
      </c>
    </row>
    <row r="4189" spans="142:148" x14ac:dyDescent="0.25">
      <c r="EL4189">
        <v>4182</v>
      </c>
      <c r="EM4189" t="e">
        <v>#REF!</v>
      </c>
      <c r="EN4189" t="e">
        <v>#REF!</v>
      </c>
      <c r="EP4189" t="e">
        <f t="shared" si="231"/>
        <v>#REF!</v>
      </c>
      <c r="EQ4189" t="e">
        <f t="shared" si="232"/>
        <v>#REF!</v>
      </c>
      <c r="ER4189" t="e">
        <f t="shared" si="233"/>
        <v>#REF!</v>
      </c>
    </row>
    <row r="4190" spans="142:148" x14ac:dyDescent="0.25">
      <c r="EL4190">
        <v>4183</v>
      </c>
      <c r="EM4190" t="e">
        <v>#REF!</v>
      </c>
      <c r="EN4190" t="e">
        <v>#REF!</v>
      </c>
      <c r="EP4190" t="e">
        <f t="shared" si="231"/>
        <v>#REF!</v>
      </c>
      <c r="EQ4190" t="e">
        <f t="shared" si="232"/>
        <v>#REF!</v>
      </c>
      <c r="ER4190" t="e">
        <f t="shared" si="233"/>
        <v>#REF!</v>
      </c>
    </row>
    <row r="4191" spans="142:148" x14ac:dyDescent="0.25">
      <c r="EL4191">
        <v>4184</v>
      </c>
      <c r="EM4191" t="e">
        <v>#REF!</v>
      </c>
      <c r="EN4191" t="e">
        <v>#REF!</v>
      </c>
      <c r="EP4191" t="e">
        <f t="shared" si="231"/>
        <v>#REF!</v>
      </c>
      <c r="EQ4191" t="e">
        <f t="shared" si="232"/>
        <v>#REF!</v>
      </c>
      <c r="ER4191" t="e">
        <f t="shared" si="233"/>
        <v>#REF!</v>
      </c>
    </row>
    <row r="4192" spans="142:148" x14ac:dyDescent="0.25">
      <c r="EL4192">
        <v>4185</v>
      </c>
      <c r="EM4192" t="e">
        <v>#REF!</v>
      </c>
      <c r="EN4192" t="e">
        <v>#REF!</v>
      </c>
      <c r="EP4192" t="e">
        <f t="shared" si="231"/>
        <v>#REF!</v>
      </c>
      <c r="EQ4192" t="e">
        <f t="shared" si="232"/>
        <v>#REF!</v>
      </c>
      <c r="ER4192" t="e">
        <f t="shared" si="233"/>
        <v>#REF!</v>
      </c>
    </row>
    <row r="4193" spans="142:148" x14ac:dyDescent="0.25">
      <c r="EL4193">
        <v>4186</v>
      </c>
      <c r="EM4193" t="e">
        <v>#REF!</v>
      </c>
      <c r="EN4193" t="e">
        <v>#REF!</v>
      </c>
      <c r="EP4193" t="e">
        <f t="shared" si="231"/>
        <v>#REF!</v>
      </c>
      <c r="EQ4193" t="e">
        <f t="shared" si="232"/>
        <v>#REF!</v>
      </c>
      <c r="ER4193" t="e">
        <f t="shared" si="233"/>
        <v>#REF!</v>
      </c>
    </row>
    <row r="4194" spans="142:148" x14ac:dyDescent="0.25">
      <c r="EL4194">
        <v>4187</v>
      </c>
      <c r="EM4194" t="e">
        <v>#REF!</v>
      </c>
      <c r="EN4194" t="e">
        <v>#REF!</v>
      </c>
      <c r="EP4194" t="e">
        <f t="shared" si="231"/>
        <v>#REF!</v>
      </c>
      <c r="EQ4194" t="e">
        <f t="shared" si="232"/>
        <v>#REF!</v>
      </c>
      <c r="ER4194" t="e">
        <f t="shared" si="233"/>
        <v>#REF!</v>
      </c>
    </row>
    <row r="4195" spans="142:148" x14ac:dyDescent="0.25">
      <c r="EL4195">
        <v>4188</v>
      </c>
      <c r="EM4195" t="e">
        <v>#REF!</v>
      </c>
      <c r="EN4195" t="e">
        <v>#REF!</v>
      </c>
      <c r="EP4195" t="e">
        <f t="shared" si="231"/>
        <v>#REF!</v>
      </c>
      <c r="EQ4195" t="e">
        <f t="shared" si="232"/>
        <v>#REF!</v>
      </c>
      <c r="ER4195" t="e">
        <f t="shared" si="233"/>
        <v>#REF!</v>
      </c>
    </row>
    <row r="4196" spans="142:148" x14ac:dyDescent="0.25">
      <c r="EL4196">
        <v>4189</v>
      </c>
      <c r="EM4196" t="e">
        <v>#REF!</v>
      </c>
      <c r="EN4196" t="e">
        <v>#REF!</v>
      </c>
      <c r="EP4196" t="e">
        <f t="shared" si="231"/>
        <v>#REF!</v>
      </c>
      <c r="EQ4196" t="e">
        <f t="shared" si="232"/>
        <v>#REF!</v>
      </c>
      <c r="ER4196" t="e">
        <f t="shared" si="233"/>
        <v>#REF!</v>
      </c>
    </row>
    <row r="4197" spans="142:148" x14ac:dyDescent="0.25">
      <c r="EL4197">
        <v>4190</v>
      </c>
      <c r="EM4197" t="e">
        <v>#REF!</v>
      </c>
      <c r="EN4197" t="e">
        <v>#REF!</v>
      </c>
      <c r="EP4197" t="e">
        <f t="shared" si="231"/>
        <v>#REF!</v>
      </c>
      <c r="EQ4197" t="e">
        <f t="shared" si="232"/>
        <v>#REF!</v>
      </c>
      <c r="ER4197" t="e">
        <f t="shared" si="233"/>
        <v>#REF!</v>
      </c>
    </row>
    <row r="4198" spans="142:148" x14ac:dyDescent="0.25">
      <c r="EL4198">
        <v>4191</v>
      </c>
      <c r="EM4198" t="e">
        <v>#REF!</v>
      </c>
      <c r="EN4198" t="e">
        <v>#REF!</v>
      </c>
      <c r="EP4198" t="e">
        <f t="shared" si="231"/>
        <v>#REF!</v>
      </c>
      <c r="EQ4198" t="e">
        <f t="shared" si="232"/>
        <v>#REF!</v>
      </c>
      <c r="ER4198" t="e">
        <f t="shared" si="233"/>
        <v>#REF!</v>
      </c>
    </row>
    <row r="4199" spans="142:148" x14ac:dyDescent="0.25">
      <c r="EL4199">
        <v>4192</v>
      </c>
      <c r="EM4199" t="e">
        <v>#REF!</v>
      </c>
      <c r="EN4199" t="e">
        <v>#REF!</v>
      </c>
      <c r="EP4199" t="e">
        <f t="shared" si="231"/>
        <v>#REF!</v>
      </c>
      <c r="EQ4199" t="e">
        <f t="shared" si="232"/>
        <v>#REF!</v>
      </c>
      <c r="ER4199" t="e">
        <f t="shared" si="233"/>
        <v>#REF!</v>
      </c>
    </row>
    <row r="4200" spans="142:148" x14ac:dyDescent="0.25">
      <c r="EL4200">
        <v>4193</v>
      </c>
      <c r="EM4200" t="e">
        <v>#REF!</v>
      </c>
      <c r="EN4200" t="e">
        <v>#REF!</v>
      </c>
      <c r="EP4200" t="e">
        <f t="shared" si="231"/>
        <v>#REF!</v>
      </c>
      <c r="EQ4200" t="e">
        <f t="shared" si="232"/>
        <v>#REF!</v>
      </c>
      <c r="ER4200" t="e">
        <f t="shared" si="233"/>
        <v>#REF!</v>
      </c>
    </row>
    <row r="4201" spans="142:148" x14ac:dyDescent="0.25">
      <c r="EL4201">
        <v>4194</v>
      </c>
      <c r="EM4201" t="e">
        <v>#REF!</v>
      </c>
      <c r="EN4201" t="e">
        <v>#REF!</v>
      </c>
      <c r="EP4201" t="e">
        <f t="shared" si="231"/>
        <v>#REF!</v>
      </c>
      <c r="EQ4201" t="e">
        <f t="shared" si="232"/>
        <v>#REF!</v>
      </c>
      <c r="ER4201" t="e">
        <f t="shared" si="233"/>
        <v>#REF!</v>
      </c>
    </row>
    <row r="4202" spans="142:148" x14ac:dyDescent="0.25">
      <c r="EL4202">
        <v>4195</v>
      </c>
      <c r="EM4202" t="e">
        <v>#REF!</v>
      </c>
      <c r="EN4202" t="e">
        <v>#REF!</v>
      </c>
      <c r="EP4202" t="e">
        <f t="shared" si="231"/>
        <v>#REF!</v>
      </c>
      <c r="EQ4202" t="e">
        <f t="shared" si="232"/>
        <v>#REF!</v>
      </c>
      <c r="ER4202" t="e">
        <f t="shared" si="233"/>
        <v>#REF!</v>
      </c>
    </row>
    <row r="4203" spans="142:148" x14ac:dyDescent="0.25">
      <c r="EL4203">
        <v>4196</v>
      </c>
      <c r="EM4203" t="e">
        <v>#REF!</v>
      </c>
      <c r="EN4203" t="e">
        <v>#REF!</v>
      </c>
      <c r="EP4203" t="e">
        <f t="shared" si="231"/>
        <v>#REF!</v>
      </c>
      <c r="EQ4203" t="e">
        <f t="shared" si="232"/>
        <v>#REF!</v>
      </c>
      <c r="ER4203" t="e">
        <f t="shared" si="233"/>
        <v>#REF!</v>
      </c>
    </row>
    <row r="4204" spans="142:148" x14ac:dyDescent="0.25">
      <c r="EL4204">
        <v>4197</v>
      </c>
      <c r="EM4204" t="e">
        <v>#REF!</v>
      </c>
      <c r="EN4204" t="e">
        <v>#REF!</v>
      </c>
      <c r="EP4204" t="e">
        <f t="shared" si="231"/>
        <v>#REF!</v>
      </c>
      <c r="EQ4204" t="e">
        <f t="shared" si="232"/>
        <v>#REF!</v>
      </c>
      <c r="ER4204" t="e">
        <f t="shared" si="233"/>
        <v>#REF!</v>
      </c>
    </row>
    <row r="4205" spans="142:148" x14ac:dyDescent="0.25">
      <c r="EL4205">
        <v>4198</v>
      </c>
      <c r="EM4205" t="e">
        <v>#REF!</v>
      </c>
      <c r="EN4205" t="e">
        <v>#REF!</v>
      </c>
      <c r="EP4205" t="e">
        <f t="shared" si="231"/>
        <v>#REF!</v>
      </c>
      <c r="EQ4205" t="e">
        <f t="shared" si="232"/>
        <v>#REF!</v>
      </c>
      <c r="ER4205" t="e">
        <f t="shared" si="233"/>
        <v>#REF!</v>
      </c>
    </row>
    <row r="4206" spans="142:148" x14ac:dyDescent="0.25">
      <c r="EL4206">
        <v>4199</v>
      </c>
      <c r="EM4206" t="e">
        <v>#REF!</v>
      </c>
      <c r="EN4206" t="e">
        <v>#REF!</v>
      </c>
      <c r="EP4206" t="e">
        <f t="shared" si="231"/>
        <v>#REF!</v>
      </c>
      <c r="EQ4206" t="e">
        <f t="shared" si="232"/>
        <v>#REF!</v>
      </c>
      <c r="ER4206" t="e">
        <f t="shared" si="233"/>
        <v>#REF!</v>
      </c>
    </row>
    <row r="4207" spans="142:148" x14ac:dyDescent="0.25">
      <c r="EL4207">
        <v>4200</v>
      </c>
      <c r="EM4207" t="e">
        <v>#REF!</v>
      </c>
      <c r="EN4207" t="e">
        <v>#REF!</v>
      </c>
      <c r="EP4207" t="e">
        <f t="shared" si="231"/>
        <v>#REF!</v>
      </c>
      <c r="EQ4207" t="e">
        <f t="shared" si="232"/>
        <v>#REF!</v>
      </c>
      <c r="ER4207" t="e">
        <f t="shared" si="233"/>
        <v>#REF!</v>
      </c>
    </row>
    <row r="4208" spans="142:148" x14ac:dyDescent="0.25">
      <c r="EL4208">
        <v>4201</v>
      </c>
      <c r="EM4208" t="e">
        <v>#REF!</v>
      </c>
      <c r="EN4208" t="e">
        <v>#REF!</v>
      </c>
      <c r="EP4208" t="e">
        <f t="shared" si="231"/>
        <v>#REF!</v>
      </c>
      <c r="EQ4208" t="e">
        <f t="shared" si="232"/>
        <v>#REF!</v>
      </c>
      <c r="ER4208" t="e">
        <f t="shared" si="233"/>
        <v>#REF!</v>
      </c>
    </row>
    <row r="4209" spans="142:148" x14ac:dyDescent="0.25">
      <c r="EL4209">
        <v>4202</v>
      </c>
      <c r="EM4209" t="e">
        <v>#REF!</v>
      </c>
      <c r="EN4209" t="e">
        <v>#REF!</v>
      </c>
      <c r="EP4209" t="e">
        <f t="shared" si="231"/>
        <v>#REF!</v>
      </c>
      <c r="EQ4209" t="e">
        <f t="shared" si="232"/>
        <v>#REF!</v>
      </c>
      <c r="ER4209" t="e">
        <f t="shared" si="233"/>
        <v>#REF!</v>
      </c>
    </row>
    <row r="4210" spans="142:148" x14ac:dyDescent="0.25">
      <c r="EL4210">
        <v>4203</v>
      </c>
      <c r="EM4210" t="e">
        <v>#REF!</v>
      </c>
      <c r="EN4210" t="e">
        <v>#REF!</v>
      </c>
      <c r="EP4210" t="e">
        <f t="shared" si="231"/>
        <v>#REF!</v>
      </c>
      <c r="EQ4210" t="e">
        <f t="shared" si="232"/>
        <v>#REF!</v>
      </c>
      <c r="ER4210" t="e">
        <f t="shared" si="233"/>
        <v>#REF!</v>
      </c>
    </row>
    <row r="4211" spans="142:148" x14ac:dyDescent="0.25">
      <c r="EL4211">
        <v>4204</v>
      </c>
      <c r="EM4211" t="e">
        <v>#REF!</v>
      </c>
      <c r="EN4211" t="e">
        <v>#REF!</v>
      </c>
      <c r="EP4211" t="e">
        <f t="shared" si="231"/>
        <v>#REF!</v>
      </c>
      <c r="EQ4211" t="e">
        <f t="shared" si="232"/>
        <v>#REF!</v>
      </c>
      <c r="ER4211" t="e">
        <f t="shared" si="233"/>
        <v>#REF!</v>
      </c>
    </row>
    <row r="4212" spans="142:148" x14ac:dyDescent="0.25">
      <c r="EL4212">
        <v>4205</v>
      </c>
      <c r="EM4212" t="e">
        <v>#REF!</v>
      </c>
      <c r="EN4212" t="e">
        <v>#REF!</v>
      </c>
      <c r="EP4212" t="e">
        <f t="shared" si="231"/>
        <v>#REF!</v>
      </c>
      <c r="EQ4212" t="e">
        <f t="shared" si="232"/>
        <v>#REF!</v>
      </c>
      <c r="ER4212" t="e">
        <f t="shared" si="233"/>
        <v>#REF!</v>
      </c>
    </row>
    <row r="4213" spans="142:148" x14ac:dyDescent="0.25">
      <c r="EL4213">
        <v>4206</v>
      </c>
      <c r="EM4213" t="e">
        <v>#REF!</v>
      </c>
      <c r="EN4213" t="e">
        <v>#REF!</v>
      </c>
      <c r="EP4213" t="e">
        <f t="shared" si="231"/>
        <v>#REF!</v>
      </c>
      <c r="EQ4213" t="e">
        <f t="shared" si="232"/>
        <v>#REF!</v>
      </c>
      <c r="ER4213" t="e">
        <f t="shared" si="233"/>
        <v>#REF!</v>
      </c>
    </row>
    <row r="4214" spans="142:148" x14ac:dyDescent="0.25">
      <c r="EL4214">
        <v>4207</v>
      </c>
      <c r="EM4214" t="e">
        <v>#REF!</v>
      </c>
      <c r="EN4214" t="e">
        <v>#REF!</v>
      </c>
      <c r="EP4214" t="e">
        <f t="shared" si="231"/>
        <v>#REF!</v>
      </c>
      <c r="EQ4214" t="e">
        <f t="shared" si="232"/>
        <v>#REF!</v>
      </c>
      <c r="ER4214" t="e">
        <f t="shared" si="233"/>
        <v>#REF!</v>
      </c>
    </row>
    <row r="4215" spans="142:148" x14ac:dyDescent="0.25">
      <c r="EL4215">
        <v>4208</v>
      </c>
      <c r="EM4215" t="e">
        <v>#REF!</v>
      </c>
      <c r="EN4215" t="e">
        <v>#REF!</v>
      </c>
      <c r="EP4215" t="e">
        <f t="shared" si="231"/>
        <v>#REF!</v>
      </c>
      <c r="EQ4215" t="e">
        <f t="shared" si="232"/>
        <v>#REF!</v>
      </c>
      <c r="ER4215" t="e">
        <f t="shared" si="233"/>
        <v>#REF!</v>
      </c>
    </row>
    <row r="4216" spans="142:148" x14ac:dyDescent="0.25">
      <c r="EL4216">
        <v>4209</v>
      </c>
      <c r="EM4216" t="e">
        <v>#REF!</v>
      </c>
      <c r="EN4216" t="e">
        <v>#REF!</v>
      </c>
      <c r="EP4216" t="e">
        <f t="shared" si="231"/>
        <v>#REF!</v>
      </c>
      <c r="EQ4216" t="e">
        <f t="shared" si="232"/>
        <v>#REF!</v>
      </c>
      <c r="ER4216" t="e">
        <f t="shared" si="233"/>
        <v>#REF!</v>
      </c>
    </row>
    <row r="4217" spans="142:148" x14ac:dyDescent="0.25">
      <c r="EL4217">
        <v>4210</v>
      </c>
      <c r="EM4217" t="e">
        <v>#REF!</v>
      </c>
      <c r="EN4217" t="e">
        <v>#REF!</v>
      </c>
      <c r="EP4217" t="e">
        <f t="shared" si="231"/>
        <v>#REF!</v>
      </c>
      <c r="EQ4217" t="e">
        <f t="shared" si="232"/>
        <v>#REF!</v>
      </c>
      <c r="ER4217" t="e">
        <f t="shared" si="233"/>
        <v>#REF!</v>
      </c>
    </row>
    <row r="4218" spans="142:148" x14ac:dyDescent="0.25">
      <c r="EL4218">
        <v>4211</v>
      </c>
      <c r="EM4218" t="e">
        <v>#REF!</v>
      </c>
      <c r="EN4218" t="e">
        <v>#REF!</v>
      </c>
      <c r="EP4218" t="e">
        <f t="shared" si="231"/>
        <v>#REF!</v>
      </c>
      <c r="EQ4218" t="e">
        <f t="shared" si="232"/>
        <v>#REF!</v>
      </c>
      <c r="ER4218" t="e">
        <f t="shared" si="233"/>
        <v>#REF!</v>
      </c>
    </row>
    <row r="4219" spans="142:148" x14ac:dyDescent="0.25">
      <c r="EL4219">
        <v>4212</v>
      </c>
      <c r="EM4219" t="e">
        <v>#REF!</v>
      </c>
      <c r="EN4219" t="e">
        <v>#REF!</v>
      </c>
      <c r="EP4219" t="e">
        <f t="shared" si="231"/>
        <v>#REF!</v>
      </c>
      <c r="EQ4219" t="e">
        <f t="shared" si="232"/>
        <v>#REF!</v>
      </c>
      <c r="ER4219" t="e">
        <f t="shared" si="233"/>
        <v>#REF!</v>
      </c>
    </row>
    <row r="4220" spans="142:148" x14ac:dyDescent="0.25">
      <c r="EL4220">
        <v>4213</v>
      </c>
      <c r="EM4220" t="e">
        <v>#REF!</v>
      </c>
      <c r="EN4220" t="e">
        <v>#REF!</v>
      </c>
      <c r="EP4220" t="e">
        <f t="shared" si="231"/>
        <v>#REF!</v>
      </c>
      <c r="EQ4220" t="e">
        <f t="shared" si="232"/>
        <v>#REF!</v>
      </c>
      <c r="ER4220" t="e">
        <f t="shared" si="233"/>
        <v>#REF!</v>
      </c>
    </row>
    <row r="4221" spans="142:148" x14ac:dyDescent="0.25">
      <c r="EL4221">
        <v>4214</v>
      </c>
      <c r="EM4221" t="e">
        <v>#REF!</v>
      </c>
      <c r="EN4221" t="e">
        <v>#REF!</v>
      </c>
      <c r="EP4221" t="e">
        <f t="shared" si="231"/>
        <v>#REF!</v>
      </c>
      <c r="EQ4221" t="e">
        <f t="shared" si="232"/>
        <v>#REF!</v>
      </c>
      <c r="ER4221" t="e">
        <f t="shared" si="233"/>
        <v>#REF!</v>
      </c>
    </row>
    <row r="4222" spans="142:148" x14ac:dyDescent="0.25">
      <c r="EL4222">
        <v>4215</v>
      </c>
      <c r="EM4222" t="e">
        <v>#REF!</v>
      </c>
      <c r="EN4222" t="e">
        <v>#REF!</v>
      </c>
      <c r="EP4222" t="e">
        <f t="shared" si="231"/>
        <v>#REF!</v>
      </c>
      <c r="EQ4222" t="e">
        <f t="shared" si="232"/>
        <v>#REF!</v>
      </c>
      <c r="ER4222" t="e">
        <f t="shared" si="233"/>
        <v>#REF!</v>
      </c>
    </row>
    <row r="4223" spans="142:148" x14ac:dyDescent="0.25">
      <c r="EL4223">
        <v>4216</v>
      </c>
      <c r="EM4223" t="e">
        <v>#REF!</v>
      </c>
      <c r="EN4223" t="e">
        <v>#REF!</v>
      </c>
      <c r="EP4223" t="e">
        <f t="shared" si="231"/>
        <v>#REF!</v>
      </c>
      <c r="EQ4223" t="e">
        <f t="shared" si="232"/>
        <v>#REF!</v>
      </c>
      <c r="ER4223" t="e">
        <f t="shared" si="233"/>
        <v>#REF!</v>
      </c>
    </row>
    <row r="4224" spans="142:148" x14ac:dyDescent="0.25">
      <c r="EL4224">
        <v>4217</v>
      </c>
      <c r="EM4224" t="e">
        <v>#REF!</v>
      </c>
      <c r="EN4224" t="e">
        <v>#REF!</v>
      </c>
      <c r="EP4224" t="e">
        <f t="shared" si="231"/>
        <v>#REF!</v>
      </c>
      <c r="EQ4224" t="e">
        <f t="shared" si="232"/>
        <v>#REF!</v>
      </c>
      <c r="ER4224" t="e">
        <f t="shared" si="233"/>
        <v>#REF!</v>
      </c>
    </row>
    <row r="4225" spans="142:148" x14ac:dyDescent="0.25">
      <c r="EL4225">
        <v>4218</v>
      </c>
      <c r="EM4225" t="e">
        <v>#REF!</v>
      </c>
      <c r="EN4225" t="e">
        <v>#REF!</v>
      </c>
      <c r="EP4225" t="e">
        <f t="shared" si="231"/>
        <v>#REF!</v>
      </c>
      <c r="EQ4225" t="e">
        <f t="shared" si="232"/>
        <v>#REF!</v>
      </c>
      <c r="ER4225" t="e">
        <f t="shared" si="233"/>
        <v>#REF!</v>
      </c>
    </row>
    <row r="4226" spans="142:148" x14ac:dyDescent="0.25">
      <c r="EL4226">
        <v>4219</v>
      </c>
      <c r="EM4226" t="e">
        <v>#REF!</v>
      </c>
      <c r="EN4226" t="e">
        <v>#REF!</v>
      </c>
      <c r="EP4226" t="e">
        <f t="shared" si="231"/>
        <v>#REF!</v>
      </c>
      <c r="EQ4226" t="e">
        <f t="shared" si="232"/>
        <v>#REF!</v>
      </c>
      <c r="ER4226" t="e">
        <f t="shared" si="233"/>
        <v>#REF!</v>
      </c>
    </row>
    <row r="4227" spans="142:148" x14ac:dyDescent="0.25">
      <c r="EL4227">
        <v>4220</v>
      </c>
      <c r="EM4227" t="e">
        <v>#REF!</v>
      </c>
      <c r="EN4227" t="e">
        <v>#REF!</v>
      </c>
      <c r="EP4227" t="e">
        <f t="shared" si="231"/>
        <v>#REF!</v>
      </c>
      <c r="EQ4227" t="e">
        <f t="shared" si="232"/>
        <v>#REF!</v>
      </c>
      <c r="ER4227" t="e">
        <f t="shared" si="233"/>
        <v>#REF!</v>
      </c>
    </row>
    <row r="4228" spans="142:148" x14ac:dyDescent="0.25">
      <c r="EL4228">
        <v>4221</v>
      </c>
      <c r="EM4228" t="e">
        <v>#REF!</v>
      </c>
      <c r="EN4228" t="e">
        <v>#REF!</v>
      </c>
      <c r="EP4228" t="e">
        <f t="shared" si="231"/>
        <v>#REF!</v>
      </c>
      <c r="EQ4228" t="e">
        <f t="shared" si="232"/>
        <v>#REF!</v>
      </c>
      <c r="ER4228" t="e">
        <f t="shared" si="233"/>
        <v>#REF!</v>
      </c>
    </row>
    <row r="4229" spans="142:148" x14ac:dyDescent="0.25">
      <c r="EL4229">
        <v>4222</v>
      </c>
      <c r="EM4229" t="e">
        <v>#REF!</v>
      </c>
      <c r="EN4229" t="e">
        <v>#REF!</v>
      </c>
      <c r="EP4229" t="e">
        <f t="shared" si="231"/>
        <v>#REF!</v>
      </c>
      <c r="EQ4229" t="e">
        <f t="shared" si="232"/>
        <v>#REF!</v>
      </c>
      <c r="ER4229" t="e">
        <f t="shared" si="233"/>
        <v>#REF!</v>
      </c>
    </row>
    <row r="4230" spans="142:148" x14ac:dyDescent="0.25">
      <c r="EL4230">
        <v>4223</v>
      </c>
      <c r="EM4230" t="e">
        <v>#REF!</v>
      </c>
      <c r="EN4230" t="e">
        <v>#REF!</v>
      </c>
      <c r="EP4230" t="e">
        <f t="shared" si="231"/>
        <v>#REF!</v>
      </c>
      <c r="EQ4230" t="e">
        <f t="shared" si="232"/>
        <v>#REF!</v>
      </c>
      <c r="ER4230" t="e">
        <f t="shared" si="233"/>
        <v>#REF!</v>
      </c>
    </row>
    <row r="4231" spans="142:148" x14ac:dyDescent="0.25">
      <c r="EL4231">
        <v>4224</v>
      </c>
      <c r="EM4231" t="e">
        <v>#REF!</v>
      </c>
      <c r="EN4231" t="e">
        <v>#REF!</v>
      </c>
      <c r="EP4231" t="e">
        <f t="shared" si="231"/>
        <v>#REF!</v>
      </c>
      <c r="EQ4231" t="e">
        <f t="shared" si="232"/>
        <v>#REF!</v>
      </c>
      <c r="ER4231" t="e">
        <f t="shared" si="233"/>
        <v>#REF!</v>
      </c>
    </row>
    <row r="4232" spans="142:148" x14ac:dyDescent="0.25">
      <c r="EL4232">
        <v>4225</v>
      </c>
      <c r="EM4232" t="e">
        <v>#REF!</v>
      </c>
      <c r="EN4232" t="e">
        <v>#REF!</v>
      </c>
      <c r="EP4232" t="e">
        <f t="shared" si="231"/>
        <v>#REF!</v>
      </c>
      <c r="EQ4232" t="e">
        <f t="shared" si="232"/>
        <v>#REF!</v>
      </c>
      <c r="ER4232" t="e">
        <f t="shared" si="233"/>
        <v>#REF!</v>
      </c>
    </row>
    <row r="4233" spans="142:148" x14ac:dyDescent="0.25">
      <c r="EL4233">
        <v>4226</v>
      </c>
      <c r="EM4233" t="e">
        <v>#REF!</v>
      </c>
      <c r="EN4233" t="e">
        <v>#REF!</v>
      </c>
      <c r="EP4233" t="e">
        <f t="shared" si="231"/>
        <v>#REF!</v>
      </c>
      <c r="EQ4233" t="e">
        <f t="shared" si="232"/>
        <v>#REF!</v>
      </c>
      <c r="ER4233" t="e">
        <f t="shared" si="233"/>
        <v>#REF!</v>
      </c>
    </row>
    <row r="4234" spans="142:148" x14ac:dyDescent="0.25">
      <c r="EL4234">
        <v>4227</v>
      </c>
      <c r="EM4234" t="e">
        <v>#REF!</v>
      </c>
      <c r="EN4234" t="e">
        <v>#REF!</v>
      </c>
      <c r="EP4234" t="e">
        <f t="shared" si="231"/>
        <v>#REF!</v>
      </c>
      <c r="EQ4234" t="e">
        <f t="shared" si="232"/>
        <v>#REF!</v>
      </c>
      <c r="ER4234" t="e">
        <f t="shared" si="233"/>
        <v>#REF!</v>
      </c>
    </row>
    <row r="4235" spans="142:148" x14ac:dyDescent="0.25">
      <c r="EL4235">
        <v>4228</v>
      </c>
      <c r="EM4235" t="e">
        <v>#REF!</v>
      </c>
      <c r="EN4235" t="e">
        <v>#REF!</v>
      </c>
      <c r="EP4235" t="e">
        <f t="shared" si="231"/>
        <v>#REF!</v>
      </c>
      <c r="EQ4235" t="e">
        <f t="shared" si="232"/>
        <v>#REF!</v>
      </c>
      <c r="ER4235" t="e">
        <f t="shared" si="233"/>
        <v>#REF!</v>
      </c>
    </row>
    <row r="4236" spans="142:148" x14ac:dyDescent="0.25">
      <c r="EL4236">
        <v>4229</v>
      </c>
      <c r="EM4236" t="e">
        <v>#REF!</v>
      </c>
      <c r="EN4236" t="e">
        <v>#REF!</v>
      </c>
      <c r="EP4236" t="e">
        <f t="shared" si="231"/>
        <v>#REF!</v>
      </c>
      <c r="EQ4236" t="e">
        <f t="shared" si="232"/>
        <v>#REF!</v>
      </c>
      <c r="ER4236" t="e">
        <f t="shared" si="233"/>
        <v>#REF!</v>
      </c>
    </row>
    <row r="4237" spans="142:148" x14ac:dyDescent="0.25">
      <c r="EL4237">
        <v>4230</v>
      </c>
      <c r="EM4237" t="e">
        <v>#REF!</v>
      </c>
      <c r="EN4237" t="e">
        <v>#REF!</v>
      </c>
      <c r="EP4237" t="e">
        <f t="shared" si="231"/>
        <v>#REF!</v>
      </c>
      <c r="EQ4237" t="e">
        <f t="shared" si="232"/>
        <v>#REF!</v>
      </c>
      <c r="ER4237" t="e">
        <f t="shared" si="233"/>
        <v>#REF!</v>
      </c>
    </row>
    <row r="4238" spans="142:148" x14ac:dyDescent="0.25">
      <c r="EL4238">
        <v>4231</v>
      </c>
      <c r="EM4238" t="e">
        <v>#REF!</v>
      </c>
      <c r="EN4238" t="e">
        <v>#REF!</v>
      </c>
      <c r="EP4238" t="e">
        <f t="shared" si="231"/>
        <v>#REF!</v>
      </c>
      <c r="EQ4238" t="e">
        <f t="shared" si="232"/>
        <v>#REF!</v>
      </c>
      <c r="ER4238" t="e">
        <f t="shared" si="233"/>
        <v>#REF!</v>
      </c>
    </row>
    <row r="4239" spans="142:148" x14ac:dyDescent="0.25">
      <c r="EL4239">
        <v>4232</v>
      </c>
      <c r="EM4239" t="e">
        <v>#REF!</v>
      </c>
      <c r="EN4239" t="e">
        <v>#REF!</v>
      </c>
      <c r="EP4239" t="e">
        <f t="shared" si="231"/>
        <v>#REF!</v>
      </c>
      <c r="EQ4239" t="e">
        <f t="shared" si="232"/>
        <v>#REF!</v>
      </c>
      <c r="ER4239" t="e">
        <f t="shared" si="233"/>
        <v>#REF!</v>
      </c>
    </row>
    <row r="4240" spans="142:148" x14ac:dyDescent="0.25">
      <c r="EL4240">
        <v>4233</v>
      </c>
      <c r="EM4240" t="e">
        <v>#REF!</v>
      </c>
      <c r="EN4240" t="e">
        <v>#REF!</v>
      </c>
      <c r="EP4240" t="e">
        <f t="shared" si="231"/>
        <v>#REF!</v>
      </c>
      <c r="EQ4240" t="e">
        <f t="shared" si="232"/>
        <v>#REF!</v>
      </c>
      <c r="ER4240" t="e">
        <f t="shared" si="233"/>
        <v>#REF!</v>
      </c>
    </row>
    <row r="4241" spans="142:148" x14ac:dyDescent="0.25">
      <c r="EL4241">
        <v>4234</v>
      </c>
      <c r="EM4241" t="e">
        <v>#REF!</v>
      </c>
      <c r="EN4241" t="e">
        <v>#REF!</v>
      </c>
      <c r="EP4241" t="e">
        <f t="shared" si="231"/>
        <v>#REF!</v>
      </c>
      <c r="EQ4241" t="e">
        <f t="shared" si="232"/>
        <v>#REF!</v>
      </c>
      <c r="ER4241" t="e">
        <f t="shared" si="233"/>
        <v>#REF!</v>
      </c>
    </row>
    <row r="4242" spans="142:148" x14ac:dyDescent="0.25">
      <c r="EL4242">
        <v>4235</v>
      </c>
      <c r="EM4242" t="e">
        <v>#REF!</v>
      </c>
      <c r="EN4242" t="e">
        <v>#REF!</v>
      </c>
      <c r="EP4242" t="e">
        <f t="shared" si="231"/>
        <v>#REF!</v>
      </c>
      <c r="EQ4242" t="e">
        <f t="shared" si="232"/>
        <v>#REF!</v>
      </c>
      <c r="ER4242" t="e">
        <f t="shared" si="233"/>
        <v>#REF!</v>
      </c>
    </row>
    <row r="4243" spans="142:148" x14ac:dyDescent="0.25">
      <c r="EL4243">
        <v>4236</v>
      </c>
      <c r="EM4243" t="e">
        <v>#REF!</v>
      </c>
      <c r="EN4243" t="e">
        <v>#REF!</v>
      </c>
      <c r="EP4243" t="e">
        <f t="shared" si="231"/>
        <v>#REF!</v>
      </c>
      <c r="EQ4243" t="e">
        <f t="shared" si="232"/>
        <v>#REF!</v>
      </c>
      <c r="ER4243" t="e">
        <f t="shared" si="233"/>
        <v>#REF!</v>
      </c>
    </row>
    <row r="4244" spans="142:148" x14ac:dyDescent="0.25">
      <c r="EL4244">
        <v>4237</v>
      </c>
      <c r="EM4244" t="e">
        <v>#REF!</v>
      </c>
      <c r="EN4244" t="e">
        <v>#REF!</v>
      </c>
      <c r="EP4244" t="e">
        <f t="shared" si="231"/>
        <v>#REF!</v>
      </c>
      <c r="EQ4244" t="e">
        <f t="shared" si="232"/>
        <v>#REF!</v>
      </c>
      <c r="ER4244" t="e">
        <f t="shared" si="233"/>
        <v>#REF!</v>
      </c>
    </row>
    <row r="4245" spans="142:148" x14ac:dyDescent="0.25">
      <c r="EL4245">
        <v>4238</v>
      </c>
      <c r="EM4245" t="e">
        <v>#REF!</v>
      </c>
      <c r="EN4245" t="e">
        <v>#REF!</v>
      </c>
      <c r="EP4245" t="e">
        <f t="shared" si="231"/>
        <v>#REF!</v>
      </c>
      <c r="EQ4245" t="e">
        <f t="shared" si="232"/>
        <v>#REF!</v>
      </c>
      <c r="ER4245" t="e">
        <f t="shared" si="233"/>
        <v>#REF!</v>
      </c>
    </row>
    <row r="4246" spans="142:148" x14ac:dyDescent="0.25">
      <c r="EL4246">
        <v>4239</v>
      </c>
      <c r="EM4246" t="e">
        <v>#REF!</v>
      </c>
      <c r="EN4246" t="e">
        <v>#REF!</v>
      </c>
      <c r="EP4246" t="e">
        <f t="shared" si="231"/>
        <v>#REF!</v>
      </c>
      <c r="EQ4246" t="e">
        <f t="shared" si="232"/>
        <v>#REF!</v>
      </c>
      <c r="ER4246" t="e">
        <f t="shared" si="233"/>
        <v>#REF!</v>
      </c>
    </row>
    <row r="4247" spans="142:148" x14ac:dyDescent="0.25">
      <c r="EL4247">
        <v>4240</v>
      </c>
      <c r="EM4247" t="e">
        <v>#REF!</v>
      </c>
      <c r="EN4247" t="e">
        <v>#REF!</v>
      </c>
      <c r="EP4247" t="e">
        <f t="shared" si="231"/>
        <v>#REF!</v>
      </c>
      <c r="EQ4247" t="e">
        <f t="shared" si="232"/>
        <v>#REF!</v>
      </c>
      <c r="ER4247" t="e">
        <f t="shared" si="233"/>
        <v>#REF!</v>
      </c>
    </row>
    <row r="4248" spans="142:148" x14ac:dyDescent="0.25">
      <c r="EL4248">
        <v>4241</v>
      </c>
      <c r="EM4248" t="e">
        <v>#REF!</v>
      </c>
      <c r="EN4248" t="e">
        <v>#REF!</v>
      </c>
      <c r="EP4248" t="e">
        <f t="shared" ref="EP4248:EP4311" si="234">IF(EM4248&gt;EN4248,1,0)</f>
        <v>#REF!</v>
      </c>
      <c r="EQ4248" t="e">
        <f t="shared" ref="EQ4248:EQ4311" si="235">IF(EP4248&gt;0,0,1)</f>
        <v>#REF!</v>
      </c>
      <c r="ER4248" t="e">
        <f t="shared" ref="ER4248:ER4311" si="236">IF(EM4248&gt;EN4248,EM4248-EN4248,EN4248-EM4248)</f>
        <v>#REF!</v>
      </c>
    </row>
    <row r="4249" spans="142:148" x14ac:dyDescent="0.25">
      <c r="EL4249">
        <v>4242</v>
      </c>
      <c r="EM4249" t="e">
        <v>#REF!</v>
      </c>
      <c r="EN4249" t="e">
        <v>#REF!</v>
      </c>
      <c r="EP4249" t="e">
        <f t="shared" si="234"/>
        <v>#REF!</v>
      </c>
      <c r="EQ4249" t="e">
        <f t="shared" si="235"/>
        <v>#REF!</v>
      </c>
      <c r="ER4249" t="e">
        <f t="shared" si="236"/>
        <v>#REF!</v>
      </c>
    </row>
    <row r="4250" spans="142:148" x14ac:dyDescent="0.25">
      <c r="EL4250">
        <v>4243</v>
      </c>
      <c r="EM4250" t="e">
        <v>#REF!</v>
      </c>
      <c r="EN4250" t="e">
        <v>#REF!</v>
      </c>
      <c r="EP4250" t="e">
        <f t="shared" si="234"/>
        <v>#REF!</v>
      </c>
      <c r="EQ4250" t="e">
        <f t="shared" si="235"/>
        <v>#REF!</v>
      </c>
      <c r="ER4250" t="e">
        <f t="shared" si="236"/>
        <v>#REF!</v>
      </c>
    </row>
    <row r="4251" spans="142:148" x14ac:dyDescent="0.25">
      <c r="EL4251">
        <v>4244</v>
      </c>
      <c r="EM4251" t="e">
        <v>#REF!</v>
      </c>
      <c r="EN4251" t="e">
        <v>#REF!</v>
      </c>
      <c r="EP4251" t="e">
        <f t="shared" si="234"/>
        <v>#REF!</v>
      </c>
      <c r="EQ4251" t="e">
        <f t="shared" si="235"/>
        <v>#REF!</v>
      </c>
      <c r="ER4251" t="e">
        <f t="shared" si="236"/>
        <v>#REF!</v>
      </c>
    </row>
    <row r="4252" spans="142:148" x14ac:dyDescent="0.25">
      <c r="EL4252">
        <v>4245</v>
      </c>
      <c r="EM4252" t="e">
        <v>#REF!</v>
      </c>
      <c r="EN4252" t="e">
        <v>#REF!</v>
      </c>
      <c r="EP4252" t="e">
        <f t="shared" si="234"/>
        <v>#REF!</v>
      </c>
      <c r="EQ4252" t="e">
        <f t="shared" si="235"/>
        <v>#REF!</v>
      </c>
      <c r="ER4252" t="e">
        <f t="shared" si="236"/>
        <v>#REF!</v>
      </c>
    </row>
    <row r="4253" spans="142:148" x14ac:dyDescent="0.25">
      <c r="EL4253">
        <v>4246</v>
      </c>
      <c r="EM4253" t="e">
        <v>#REF!</v>
      </c>
      <c r="EN4253" t="e">
        <v>#REF!</v>
      </c>
      <c r="EP4253" t="e">
        <f t="shared" si="234"/>
        <v>#REF!</v>
      </c>
      <c r="EQ4253" t="e">
        <f t="shared" si="235"/>
        <v>#REF!</v>
      </c>
      <c r="ER4253" t="e">
        <f t="shared" si="236"/>
        <v>#REF!</v>
      </c>
    </row>
    <row r="4254" spans="142:148" x14ac:dyDescent="0.25">
      <c r="EL4254">
        <v>4247</v>
      </c>
      <c r="EM4254" t="e">
        <v>#REF!</v>
      </c>
      <c r="EN4254" t="e">
        <v>#REF!</v>
      </c>
      <c r="EP4254" t="e">
        <f t="shared" si="234"/>
        <v>#REF!</v>
      </c>
      <c r="EQ4254" t="e">
        <f t="shared" si="235"/>
        <v>#REF!</v>
      </c>
      <c r="ER4254" t="e">
        <f t="shared" si="236"/>
        <v>#REF!</v>
      </c>
    </row>
    <row r="4255" spans="142:148" x14ac:dyDescent="0.25">
      <c r="EL4255">
        <v>4248</v>
      </c>
      <c r="EM4255" t="e">
        <v>#REF!</v>
      </c>
      <c r="EN4255" t="e">
        <v>#REF!</v>
      </c>
      <c r="EP4255" t="e">
        <f t="shared" si="234"/>
        <v>#REF!</v>
      </c>
      <c r="EQ4255" t="e">
        <f t="shared" si="235"/>
        <v>#REF!</v>
      </c>
      <c r="ER4255" t="e">
        <f t="shared" si="236"/>
        <v>#REF!</v>
      </c>
    </row>
    <row r="4256" spans="142:148" x14ac:dyDescent="0.25">
      <c r="EL4256">
        <v>4249</v>
      </c>
      <c r="EM4256" t="e">
        <v>#REF!</v>
      </c>
      <c r="EN4256" t="e">
        <v>#REF!</v>
      </c>
      <c r="EP4256" t="e">
        <f t="shared" si="234"/>
        <v>#REF!</v>
      </c>
      <c r="EQ4256" t="e">
        <f t="shared" si="235"/>
        <v>#REF!</v>
      </c>
      <c r="ER4256" t="e">
        <f t="shared" si="236"/>
        <v>#REF!</v>
      </c>
    </row>
    <row r="4257" spans="142:148" x14ac:dyDescent="0.25">
      <c r="EL4257">
        <v>4250</v>
      </c>
      <c r="EM4257" t="e">
        <v>#REF!</v>
      </c>
      <c r="EN4257" t="e">
        <v>#REF!</v>
      </c>
      <c r="EP4257" t="e">
        <f t="shared" si="234"/>
        <v>#REF!</v>
      </c>
      <c r="EQ4257" t="e">
        <f t="shared" si="235"/>
        <v>#REF!</v>
      </c>
      <c r="ER4257" t="e">
        <f t="shared" si="236"/>
        <v>#REF!</v>
      </c>
    </row>
    <row r="4258" spans="142:148" x14ac:dyDescent="0.25">
      <c r="EL4258">
        <v>4251</v>
      </c>
      <c r="EM4258" t="e">
        <v>#REF!</v>
      </c>
      <c r="EN4258" t="e">
        <v>#REF!</v>
      </c>
      <c r="EP4258" t="e">
        <f t="shared" si="234"/>
        <v>#REF!</v>
      </c>
      <c r="EQ4258" t="e">
        <f t="shared" si="235"/>
        <v>#REF!</v>
      </c>
      <c r="ER4258" t="e">
        <f t="shared" si="236"/>
        <v>#REF!</v>
      </c>
    </row>
    <row r="4259" spans="142:148" x14ac:dyDescent="0.25">
      <c r="EL4259">
        <v>4252</v>
      </c>
      <c r="EM4259" t="e">
        <v>#REF!</v>
      </c>
      <c r="EN4259" t="e">
        <v>#REF!</v>
      </c>
      <c r="EP4259" t="e">
        <f t="shared" si="234"/>
        <v>#REF!</v>
      </c>
      <c r="EQ4259" t="e">
        <f t="shared" si="235"/>
        <v>#REF!</v>
      </c>
      <c r="ER4259" t="e">
        <f t="shared" si="236"/>
        <v>#REF!</v>
      </c>
    </row>
    <row r="4260" spans="142:148" x14ac:dyDescent="0.25">
      <c r="EL4260">
        <v>4253</v>
      </c>
      <c r="EM4260" t="e">
        <v>#REF!</v>
      </c>
      <c r="EN4260" t="e">
        <v>#REF!</v>
      </c>
      <c r="EP4260" t="e">
        <f t="shared" si="234"/>
        <v>#REF!</v>
      </c>
      <c r="EQ4260" t="e">
        <f t="shared" si="235"/>
        <v>#REF!</v>
      </c>
      <c r="ER4260" t="e">
        <f t="shared" si="236"/>
        <v>#REF!</v>
      </c>
    </row>
    <row r="4261" spans="142:148" x14ac:dyDescent="0.25">
      <c r="EL4261">
        <v>4254</v>
      </c>
      <c r="EM4261" t="e">
        <v>#REF!</v>
      </c>
      <c r="EN4261" t="e">
        <v>#REF!</v>
      </c>
      <c r="EP4261" t="e">
        <f t="shared" si="234"/>
        <v>#REF!</v>
      </c>
      <c r="EQ4261" t="e">
        <f t="shared" si="235"/>
        <v>#REF!</v>
      </c>
      <c r="ER4261" t="e">
        <f t="shared" si="236"/>
        <v>#REF!</v>
      </c>
    </row>
    <row r="4262" spans="142:148" x14ac:dyDescent="0.25">
      <c r="EL4262">
        <v>4255</v>
      </c>
      <c r="EM4262" t="e">
        <v>#REF!</v>
      </c>
      <c r="EN4262" t="e">
        <v>#REF!</v>
      </c>
      <c r="EP4262" t="e">
        <f t="shared" si="234"/>
        <v>#REF!</v>
      </c>
      <c r="EQ4262" t="e">
        <f t="shared" si="235"/>
        <v>#REF!</v>
      </c>
      <c r="ER4262" t="e">
        <f t="shared" si="236"/>
        <v>#REF!</v>
      </c>
    </row>
    <row r="4263" spans="142:148" x14ac:dyDescent="0.25">
      <c r="EL4263">
        <v>4256</v>
      </c>
      <c r="EM4263" t="e">
        <v>#REF!</v>
      </c>
      <c r="EN4263" t="e">
        <v>#REF!</v>
      </c>
      <c r="EP4263" t="e">
        <f t="shared" si="234"/>
        <v>#REF!</v>
      </c>
      <c r="EQ4263" t="e">
        <f t="shared" si="235"/>
        <v>#REF!</v>
      </c>
      <c r="ER4263" t="e">
        <f t="shared" si="236"/>
        <v>#REF!</v>
      </c>
    </row>
    <row r="4264" spans="142:148" x14ac:dyDescent="0.25">
      <c r="EL4264">
        <v>4257</v>
      </c>
      <c r="EM4264" t="e">
        <v>#REF!</v>
      </c>
      <c r="EN4264" t="e">
        <v>#REF!</v>
      </c>
      <c r="EP4264" t="e">
        <f t="shared" si="234"/>
        <v>#REF!</v>
      </c>
      <c r="EQ4264" t="e">
        <f t="shared" si="235"/>
        <v>#REF!</v>
      </c>
      <c r="ER4264" t="e">
        <f t="shared" si="236"/>
        <v>#REF!</v>
      </c>
    </row>
    <row r="4265" spans="142:148" x14ac:dyDescent="0.25">
      <c r="EL4265">
        <v>4258</v>
      </c>
      <c r="EM4265" t="e">
        <v>#REF!</v>
      </c>
      <c r="EN4265" t="e">
        <v>#REF!</v>
      </c>
      <c r="EP4265" t="e">
        <f t="shared" si="234"/>
        <v>#REF!</v>
      </c>
      <c r="EQ4265" t="e">
        <f t="shared" si="235"/>
        <v>#REF!</v>
      </c>
      <c r="ER4265" t="e">
        <f t="shared" si="236"/>
        <v>#REF!</v>
      </c>
    </row>
    <row r="4266" spans="142:148" x14ac:dyDescent="0.25">
      <c r="EL4266">
        <v>4259</v>
      </c>
      <c r="EM4266" t="e">
        <v>#REF!</v>
      </c>
      <c r="EN4266" t="e">
        <v>#REF!</v>
      </c>
      <c r="EP4266" t="e">
        <f t="shared" si="234"/>
        <v>#REF!</v>
      </c>
      <c r="EQ4266" t="e">
        <f t="shared" si="235"/>
        <v>#REF!</v>
      </c>
      <c r="ER4266" t="e">
        <f t="shared" si="236"/>
        <v>#REF!</v>
      </c>
    </row>
    <row r="4267" spans="142:148" x14ac:dyDescent="0.25">
      <c r="EL4267">
        <v>4260</v>
      </c>
      <c r="EM4267" t="e">
        <v>#REF!</v>
      </c>
      <c r="EN4267" t="e">
        <v>#REF!</v>
      </c>
      <c r="EP4267" t="e">
        <f t="shared" si="234"/>
        <v>#REF!</v>
      </c>
      <c r="EQ4267" t="e">
        <f t="shared" si="235"/>
        <v>#REF!</v>
      </c>
      <c r="ER4267" t="e">
        <f t="shared" si="236"/>
        <v>#REF!</v>
      </c>
    </row>
    <row r="4268" spans="142:148" x14ac:dyDescent="0.25">
      <c r="EL4268">
        <v>4261</v>
      </c>
      <c r="EM4268" t="e">
        <v>#REF!</v>
      </c>
      <c r="EN4268" t="e">
        <v>#REF!</v>
      </c>
      <c r="EP4268" t="e">
        <f t="shared" si="234"/>
        <v>#REF!</v>
      </c>
      <c r="EQ4268" t="e">
        <f t="shared" si="235"/>
        <v>#REF!</v>
      </c>
      <c r="ER4268" t="e">
        <f t="shared" si="236"/>
        <v>#REF!</v>
      </c>
    </row>
    <row r="4269" spans="142:148" x14ac:dyDescent="0.25">
      <c r="EL4269">
        <v>4262</v>
      </c>
      <c r="EM4269" t="e">
        <v>#REF!</v>
      </c>
      <c r="EN4269" t="e">
        <v>#REF!</v>
      </c>
      <c r="EP4269" t="e">
        <f t="shared" si="234"/>
        <v>#REF!</v>
      </c>
      <c r="EQ4269" t="e">
        <f t="shared" si="235"/>
        <v>#REF!</v>
      </c>
      <c r="ER4269" t="e">
        <f t="shared" si="236"/>
        <v>#REF!</v>
      </c>
    </row>
    <row r="4270" spans="142:148" x14ac:dyDescent="0.25">
      <c r="EL4270">
        <v>4263</v>
      </c>
      <c r="EM4270" t="e">
        <v>#REF!</v>
      </c>
      <c r="EN4270" t="e">
        <v>#REF!</v>
      </c>
      <c r="EP4270" t="e">
        <f t="shared" si="234"/>
        <v>#REF!</v>
      </c>
      <c r="EQ4270" t="e">
        <f t="shared" si="235"/>
        <v>#REF!</v>
      </c>
      <c r="ER4270" t="e">
        <f t="shared" si="236"/>
        <v>#REF!</v>
      </c>
    </row>
    <row r="4271" spans="142:148" x14ac:dyDescent="0.25">
      <c r="EL4271">
        <v>4264</v>
      </c>
      <c r="EM4271" t="e">
        <v>#REF!</v>
      </c>
      <c r="EN4271" t="e">
        <v>#REF!</v>
      </c>
      <c r="EP4271" t="e">
        <f t="shared" si="234"/>
        <v>#REF!</v>
      </c>
      <c r="EQ4271" t="e">
        <f t="shared" si="235"/>
        <v>#REF!</v>
      </c>
      <c r="ER4271" t="e">
        <f t="shared" si="236"/>
        <v>#REF!</v>
      </c>
    </row>
    <row r="4272" spans="142:148" x14ac:dyDescent="0.25">
      <c r="EL4272">
        <v>4265</v>
      </c>
      <c r="EM4272" t="e">
        <v>#REF!</v>
      </c>
      <c r="EN4272" t="e">
        <v>#REF!</v>
      </c>
      <c r="EP4272" t="e">
        <f t="shared" si="234"/>
        <v>#REF!</v>
      </c>
      <c r="EQ4272" t="e">
        <f t="shared" si="235"/>
        <v>#REF!</v>
      </c>
      <c r="ER4272" t="e">
        <f t="shared" si="236"/>
        <v>#REF!</v>
      </c>
    </row>
    <row r="4273" spans="142:148" x14ac:dyDescent="0.25">
      <c r="EL4273">
        <v>4266</v>
      </c>
      <c r="EM4273" t="e">
        <v>#REF!</v>
      </c>
      <c r="EN4273" t="e">
        <v>#REF!</v>
      </c>
      <c r="EP4273" t="e">
        <f t="shared" si="234"/>
        <v>#REF!</v>
      </c>
      <c r="EQ4273" t="e">
        <f t="shared" si="235"/>
        <v>#REF!</v>
      </c>
      <c r="ER4273" t="e">
        <f t="shared" si="236"/>
        <v>#REF!</v>
      </c>
    </row>
    <row r="4274" spans="142:148" x14ac:dyDescent="0.25">
      <c r="EL4274">
        <v>4267</v>
      </c>
      <c r="EM4274" t="e">
        <v>#REF!</v>
      </c>
      <c r="EN4274" t="e">
        <v>#REF!</v>
      </c>
      <c r="EP4274" t="e">
        <f t="shared" si="234"/>
        <v>#REF!</v>
      </c>
      <c r="EQ4274" t="e">
        <f t="shared" si="235"/>
        <v>#REF!</v>
      </c>
      <c r="ER4274" t="e">
        <f t="shared" si="236"/>
        <v>#REF!</v>
      </c>
    </row>
    <row r="4275" spans="142:148" x14ac:dyDescent="0.25">
      <c r="EL4275">
        <v>4268</v>
      </c>
      <c r="EM4275" t="e">
        <v>#REF!</v>
      </c>
      <c r="EN4275" t="e">
        <v>#REF!</v>
      </c>
      <c r="EP4275" t="e">
        <f t="shared" si="234"/>
        <v>#REF!</v>
      </c>
      <c r="EQ4275" t="e">
        <f t="shared" si="235"/>
        <v>#REF!</v>
      </c>
      <c r="ER4275" t="e">
        <f t="shared" si="236"/>
        <v>#REF!</v>
      </c>
    </row>
    <row r="4276" spans="142:148" x14ac:dyDescent="0.25">
      <c r="EL4276">
        <v>4269</v>
      </c>
      <c r="EM4276" t="e">
        <v>#REF!</v>
      </c>
      <c r="EN4276" t="e">
        <v>#REF!</v>
      </c>
      <c r="EP4276" t="e">
        <f t="shared" si="234"/>
        <v>#REF!</v>
      </c>
      <c r="EQ4276" t="e">
        <f t="shared" si="235"/>
        <v>#REF!</v>
      </c>
      <c r="ER4276" t="e">
        <f t="shared" si="236"/>
        <v>#REF!</v>
      </c>
    </row>
    <row r="4277" spans="142:148" x14ac:dyDescent="0.25">
      <c r="EL4277">
        <v>4270</v>
      </c>
      <c r="EM4277" t="e">
        <v>#REF!</v>
      </c>
      <c r="EN4277" t="e">
        <v>#REF!</v>
      </c>
      <c r="EP4277" t="e">
        <f t="shared" si="234"/>
        <v>#REF!</v>
      </c>
      <c r="EQ4277" t="e">
        <f t="shared" si="235"/>
        <v>#REF!</v>
      </c>
      <c r="ER4277" t="e">
        <f t="shared" si="236"/>
        <v>#REF!</v>
      </c>
    </row>
    <row r="4278" spans="142:148" x14ac:dyDescent="0.25">
      <c r="EL4278">
        <v>4271</v>
      </c>
      <c r="EM4278" t="e">
        <v>#REF!</v>
      </c>
      <c r="EN4278" t="e">
        <v>#REF!</v>
      </c>
      <c r="EP4278" t="e">
        <f t="shared" si="234"/>
        <v>#REF!</v>
      </c>
      <c r="EQ4278" t="e">
        <f t="shared" si="235"/>
        <v>#REF!</v>
      </c>
      <c r="ER4278" t="e">
        <f t="shared" si="236"/>
        <v>#REF!</v>
      </c>
    </row>
    <row r="4279" spans="142:148" x14ac:dyDescent="0.25">
      <c r="EL4279">
        <v>4272</v>
      </c>
      <c r="EM4279" t="e">
        <v>#REF!</v>
      </c>
      <c r="EN4279" t="e">
        <v>#REF!</v>
      </c>
      <c r="EP4279" t="e">
        <f t="shared" si="234"/>
        <v>#REF!</v>
      </c>
      <c r="EQ4279" t="e">
        <f t="shared" si="235"/>
        <v>#REF!</v>
      </c>
      <c r="ER4279" t="e">
        <f t="shared" si="236"/>
        <v>#REF!</v>
      </c>
    </row>
    <row r="4280" spans="142:148" x14ac:dyDescent="0.25">
      <c r="EL4280">
        <v>4273</v>
      </c>
      <c r="EM4280" t="e">
        <v>#REF!</v>
      </c>
      <c r="EN4280" t="e">
        <v>#REF!</v>
      </c>
      <c r="EP4280" t="e">
        <f t="shared" si="234"/>
        <v>#REF!</v>
      </c>
      <c r="EQ4280" t="e">
        <f t="shared" si="235"/>
        <v>#REF!</v>
      </c>
      <c r="ER4280" t="e">
        <f t="shared" si="236"/>
        <v>#REF!</v>
      </c>
    </row>
    <row r="4281" spans="142:148" x14ac:dyDescent="0.25">
      <c r="EL4281">
        <v>4274</v>
      </c>
      <c r="EM4281" t="e">
        <v>#REF!</v>
      </c>
      <c r="EN4281" t="e">
        <v>#REF!</v>
      </c>
      <c r="EP4281" t="e">
        <f t="shared" si="234"/>
        <v>#REF!</v>
      </c>
      <c r="EQ4281" t="e">
        <f t="shared" si="235"/>
        <v>#REF!</v>
      </c>
      <c r="ER4281" t="e">
        <f t="shared" si="236"/>
        <v>#REF!</v>
      </c>
    </row>
    <row r="4282" spans="142:148" x14ac:dyDescent="0.25">
      <c r="EL4282">
        <v>4275</v>
      </c>
      <c r="EM4282" t="e">
        <v>#REF!</v>
      </c>
      <c r="EN4282" t="e">
        <v>#REF!</v>
      </c>
      <c r="EP4282" t="e">
        <f t="shared" si="234"/>
        <v>#REF!</v>
      </c>
      <c r="EQ4282" t="e">
        <f t="shared" si="235"/>
        <v>#REF!</v>
      </c>
      <c r="ER4282" t="e">
        <f t="shared" si="236"/>
        <v>#REF!</v>
      </c>
    </row>
    <row r="4283" spans="142:148" x14ac:dyDescent="0.25">
      <c r="EL4283">
        <v>4276</v>
      </c>
      <c r="EM4283" t="e">
        <v>#REF!</v>
      </c>
      <c r="EN4283" t="e">
        <v>#REF!</v>
      </c>
      <c r="EP4283" t="e">
        <f t="shared" si="234"/>
        <v>#REF!</v>
      </c>
      <c r="EQ4283" t="e">
        <f t="shared" si="235"/>
        <v>#REF!</v>
      </c>
      <c r="ER4283" t="e">
        <f t="shared" si="236"/>
        <v>#REF!</v>
      </c>
    </row>
    <row r="4284" spans="142:148" x14ac:dyDescent="0.25">
      <c r="EL4284">
        <v>4277</v>
      </c>
      <c r="EM4284" t="e">
        <v>#REF!</v>
      </c>
      <c r="EN4284" t="e">
        <v>#REF!</v>
      </c>
      <c r="EP4284" t="e">
        <f t="shared" si="234"/>
        <v>#REF!</v>
      </c>
      <c r="EQ4284" t="e">
        <f t="shared" si="235"/>
        <v>#REF!</v>
      </c>
      <c r="ER4284" t="e">
        <f t="shared" si="236"/>
        <v>#REF!</v>
      </c>
    </row>
    <row r="4285" spans="142:148" x14ac:dyDescent="0.25">
      <c r="EL4285">
        <v>4278</v>
      </c>
      <c r="EM4285" t="e">
        <v>#REF!</v>
      </c>
      <c r="EN4285" t="e">
        <v>#REF!</v>
      </c>
      <c r="EP4285" t="e">
        <f t="shared" si="234"/>
        <v>#REF!</v>
      </c>
      <c r="EQ4285" t="e">
        <f t="shared" si="235"/>
        <v>#REF!</v>
      </c>
      <c r="ER4285" t="e">
        <f t="shared" si="236"/>
        <v>#REF!</v>
      </c>
    </row>
    <row r="4286" spans="142:148" x14ac:dyDescent="0.25">
      <c r="EL4286">
        <v>4279</v>
      </c>
      <c r="EM4286" t="e">
        <v>#REF!</v>
      </c>
      <c r="EN4286" t="e">
        <v>#REF!</v>
      </c>
      <c r="EP4286" t="e">
        <f t="shared" si="234"/>
        <v>#REF!</v>
      </c>
      <c r="EQ4286" t="e">
        <f t="shared" si="235"/>
        <v>#REF!</v>
      </c>
      <c r="ER4286" t="e">
        <f t="shared" si="236"/>
        <v>#REF!</v>
      </c>
    </row>
    <row r="4287" spans="142:148" x14ac:dyDescent="0.25">
      <c r="EL4287">
        <v>4280</v>
      </c>
      <c r="EM4287" t="e">
        <v>#REF!</v>
      </c>
      <c r="EN4287" t="e">
        <v>#REF!</v>
      </c>
      <c r="EP4287" t="e">
        <f t="shared" si="234"/>
        <v>#REF!</v>
      </c>
      <c r="EQ4287" t="e">
        <f t="shared" si="235"/>
        <v>#REF!</v>
      </c>
      <c r="ER4287" t="e">
        <f t="shared" si="236"/>
        <v>#REF!</v>
      </c>
    </row>
    <row r="4288" spans="142:148" x14ac:dyDescent="0.25">
      <c r="EL4288">
        <v>4281</v>
      </c>
      <c r="EM4288" t="e">
        <v>#REF!</v>
      </c>
      <c r="EN4288" t="e">
        <v>#REF!</v>
      </c>
      <c r="EP4288" t="e">
        <f t="shared" si="234"/>
        <v>#REF!</v>
      </c>
      <c r="EQ4288" t="e">
        <f t="shared" si="235"/>
        <v>#REF!</v>
      </c>
      <c r="ER4288" t="e">
        <f t="shared" si="236"/>
        <v>#REF!</v>
      </c>
    </row>
    <row r="4289" spans="142:148" x14ac:dyDescent="0.25">
      <c r="EL4289">
        <v>4282</v>
      </c>
      <c r="EM4289" t="e">
        <v>#REF!</v>
      </c>
      <c r="EN4289" t="e">
        <v>#REF!</v>
      </c>
      <c r="EP4289" t="e">
        <f t="shared" si="234"/>
        <v>#REF!</v>
      </c>
      <c r="EQ4289" t="e">
        <f t="shared" si="235"/>
        <v>#REF!</v>
      </c>
      <c r="ER4289" t="e">
        <f t="shared" si="236"/>
        <v>#REF!</v>
      </c>
    </row>
    <row r="4290" spans="142:148" x14ac:dyDescent="0.25">
      <c r="EL4290">
        <v>4283</v>
      </c>
      <c r="EM4290" t="e">
        <v>#REF!</v>
      </c>
      <c r="EN4290" t="e">
        <v>#REF!</v>
      </c>
      <c r="EP4290" t="e">
        <f t="shared" si="234"/>
        <v>#REF!</v>
      </c>
      <c r="EQ4290" t="e">
        <f t="shared" si="235"/>
        <v>#REF!</v>
      </c>
      <c r="ER4290" t="e">
        <f t="shared" si="236"/>
        <v>#REF!</v>
      </c>
    </row>
    <row r="4291" spans="142:148" x14ac:dyDescent="0.25">
      <c r="EL4291">
        <v>4284</v>
      </c>
      <c r="EM4291" t="e">
        <v>#REF!</v>
      </c>
      <c r="EN4291" t="e">
        <v>#REF!</v>
      </c>
      <c r="EP4291" t="e">
        <f t="shared" si="234"/>
        <v>#REF!</v>
      </c>
      <c r="EQ4291" t="e">
        <f t="shared" si="235"/>
        <v>#REF!</v>
      </c>
      <c r="ER4291" t="e">
        <f t="shared" si="236"/>
        <v>#REF!</v>
      </c>
    </row>
    <row r="4292" spans="142:148" x14ac:dyDescent="0.25">
      <c r="EL4292">
        <v>4285</v>
      </c>
      <c r="EM4292" t="e">
        <v>#REF!</v>
      </c>
      <c r="EN4292" t="e">
        <v>#REF!</v>
      </c>
      <c r="EP4292" t="e">
        <f t="shared" si="234"/>
        <v>#REF!</v>
      </c>
      <c r="EQ4292" t="e">
        <f t="shared" si="235"/>
        <v>#REF!</v>
      </c>
      <c r="ER4292" t="e">
        <f t="shared" si="236"/>
        <v>#REF!</v>
      </c>
    </row>
    <row r="4293" spans="142:148" x14ac:dyDescent="0.25">
      <c r="EL4293">
        <v>4286</v>
      </c>
      <c r="EM4293" t="e">
        <v>#REF!</v>
      </c>
      <c r="EN4293" t="e">
        <v>#REF!</v>
      </c>
      <c r="EP4293" t="e">
        <f t="shared" si="234"/>
        <v>#REF!</v>
      </c>
      <c r="EQ4293" t="e">
        <f t="shared" si="235"/>
        <v>#REF!</v>
      </c>
      <c r="ER4293" t="e">
        <f t="shared" si="236"/>
        <v>#REF!</v>
      </c>
    </row>
    <row r="4294" spans="142:148" x14ac:dyDescent="0.25">
      <c r="EL4294">
        <v>4287</v>
      </c>
      <c r="EM4294" t="e">
        <v>#REF!</v>
      </c>
      <c r="EN4294" t="e">
        <v>#REF!</v>
      </c>
      <c r="EP4294" t="e">
        <f t="shared" si="234"/>
        <v>#REF!</v>
      </c>
      <c r="EQ4294" t="e">
        <f t="shared" si="235"/>
        <v>#REF!</v>
      </c>
      <c r="ER4294" t="e">
        <f t="shared" si="236"/>
        <v>#REF!</v>
      </c>
    </row>
    <row r="4295" spans="142:148" x14ac:dyDescent="0.25">
      <c r="EL4295">
        <v>4288</v>
      </c>
      <c r="EM4295" t="e">
        <v>#REF!</v>
      </c>
      <c r="EN4295" t="e">
        <v>#REF!</v>
      </c>
      <c r="EP4295" t="e">
        <f t="shared" si="234"/>
        <v>#REF!</v>
      </c>
      <c r="EQ4295" t="e">
        <f t="shared" si="235"/>
        <v>#REF!</v>
      </c>
      <c r="ER4295" t="e">
        <f t="shared" si="236"/>
        <v>#REF!</v>
      </c>
    </row>
    <row r="4296" spans="142:148" x14ac:dyDescent="0.25">
      <c r="EL4296">
        <v>4289</v>
      </c>
      <c r="EM4296" t="e">
        <v>#REF!</v>
      </c>
      <c r="EN4296" t="e">
        <v>#REF!</v>
      </c>
      <c r="EP4296" t="e">
        <f t="shared" si="234"/>
        <v>#REF!</v>
      </c>
      <c r="EQ4296" t="e">
        <f t="shared" si="235"/>
        <v>#REF!</v>
      </c>
      <c r="ER4296" t="e">
        <f t="shared" si="236"/>
        <v>#REF!</v>
      </c>
    </row>
    <row r="4297" spans="142:148" x14ac:dyDescent="0.25">
      <c r="EL4297">
        <v>4290</v>
      </c>
      <c r="EM4297" t="e">
        <v>#REF!</v>
      </c>
      <c r="EN4297" t="e">
        <v>#REF!</v>
      </c>
      <c r="EP4297" t="e">
        <f t="shared" si="234"/>
        <v>#REF!</v>
      </c>
      <c r="EQ4297" t="e">
        <f t="shared" si="235"/>
        <v>#REF!</v>
      </c>
      <c r="ER4297" t="e">
        <f t="shared" si="236"/>
        <v>#REF!</v>
      </c>
    </row>
    <row r="4298" spans="142:148" x14ac:dyDescent="0.25">
      <c r="EL4298">
        <v>4291</v>
      </c>
      <c r="EM4298" t="e">
        <v>#REF!</v>
      </c>
      <c r="EN4298" t="e">
        <v>#REF!</v>
      </c>
      <c r="EP4298" t="e">
        <f t="shared" si="234"/>
        <v>#REF!</v>
      </c>
      <c r="EQ4298" t="e">
        <f t="shared" si="235"/>
        <v>#REF!</v>
      </c>
      <c r="ER4298" t="e">
        <f t="shared" si="236"/>
        <v>#REF!</v>
      </c>
    </row>
    <row r="4299" spans="142:148" x14ac:dyDescent="0.25">
      <c r="EL4299">
        <v>4292</v>
      </c>
      <c r="EM4299" t="e">
        <v>#REF!</v>
      </c>
      <c r="EN4299" t="e">
        <v>#REF!</v>
      </c>
      <c r="EP4299" t="e">
        <f t="shared" si="234"/>
        <v>#REF!</v>
      </c>
      <c r="EQ4299" t="e">
        <f t="shared" si="235"/>
        <v>#REF!</v>
      </c>
      <c r="ER4299" t="e">
        <f t="shared" si="236"/>
        <v>#REF!</v>
      </c>
    </row>
    <row r="4300" spans="142:148" x14ac:dyDescent="0.25">
      <c r="EL4300">
        <v>4293</v>
      </c>
      <c r="EM4300" t="e">
        <v>#REF!</v>
      </c>
      <c r="EN4300" t="e">
        <v>#REF!</v>
      </c>
      <c r="EP4300" t="e">
        <f t="shared" si="234"/>
        <v>#REF!</v>
      </c>
      <c r="EQ4300" t="e">
        <f t="shared" si="235"/>
        <v>#REF!</v>
      </c>
      <c r="ER4300" t="e">
        <f t="shared" si="236"/>
        <v>#REF!</v>
      </c>
    </row>
    <row r="4301" spans="142:148" x14ac:dyDescent="0.25">
      <c r="EL4301">
        <v>4294</v>
      </c>
      <c r="EM4301" t="e">
        <v>#REF!</v>
      </c>
      <c r="EN4301" t="e">
        <v>#REF!</v>
      </c>
      <c r="EP4301" t="e">
        <f t="shared" si="234"/>
        <v>#REF!</v>
      </c>
      <c r="EQ4301" t="e">
        <f t="shared" si="235"/>
        <v>#REF!</v>
      </c>
      <c r="ER4301" t="e">
        <f t="shared" si="236"/>
        <v>#REF!</v>
      </c>
    </row>
    <row r="4302" spans="142:148" x14ac:dyDescent="0.25">
      <c r="EL4302">
        <v>4295</v>
      </c>
      <c r="EM4302" t="e">
        <v>#REF!</v>
      </c>
      <c r="EN4302" t="e">
        <v>#REF!</v>
      </c>
      <c r="EP4302" t="e">
        <f t="shared" si="234"/>
        <v>#REF!</v>
      </c>
      <c r="EQ4302" t="e">
        <f t="shared" si="235"/>
        <v>#REF!</v>
      </c>
      <c r="ER4302" t="e">
        <f t="shared" si="236"/>
        <v>#REF!</v>
      </c>
    </row>
    <row r="4303" spans="142:148" x14ac:dyDescent="0.25">
      <c r="EL4303">
        <v>4296</v>
      </c>
      <c r="EM4303" t="e">
        <v>#REF!</v>
      </c>
      <c r="EN4303" t="e">
        <v>#REF!</v>
      </c>
      <c r="EP4303" t="e">
        <f t="shared" si="234"/>
        <v>#REF!</v>
      </c>
      <c r="EQ4303" t="e">
        <f t="shared" si="235"/>
        <v>#REF!</v>
      </c>
      <c r="ER4303" t="e">
        <f t="shared" si="236"/>
        <v>#REF!</v>
      </c>
    </row>
    <row r="4304" spans="142:148" x14ac:dyDescent="0.25">
      <c r="EL4304">
        <v>4297</v>
      </c>
      <c r="EM4304" t="e">
        <v>#REF!</v>
      </c>
      <c r="EN4304" t="e">
        <v>#REF!</v>
      </c>
      <c r="EP4304" t="e">
        <f t="shared" si="234"/>
        <v>#REF!</v>
      </c>
      <c r="EQ4304" t="e">
        <f t="shared" si="235"/>
        <v>#REF!</v>
      </c>
      <c r="ER4304" t="e">
        <f t="shared" si="236"/>
        <v>#REF!</v>
      </c>
    </row>
    <row r="4305" spans="142:148" x14ac:dyDescent="0.25">
      <c r="EL4305">
        <v>4298</v>
      </c>
      <c r="EM4305" t="e">
        <v>#REF!</v>
      </c>
      <c r="EN4305" t="e">
        <v>#REF!</v>
      </c>
      <c r="EP4305" t="e">
        <f t="shared" si="234"/>
        <v>#REF!</v>
      </c>
      <c r="EQ4305" t="e">
        <f t="shared" si="235"/>
        <v>#REF!</v>
      </c>
      <c r="ER4305" t="e">
        <f t="shared" si="236"/>
        <v>#REF!</v>
      </c>
    </row>
    <row r="4306" spans="142:148" x14ac:dyDescent="0.25">
      <c r="EL4306">
        <v>4299</v>
      </c>
      <c r="EM4306" t="e">
        <v>#REF!</v>
      </c>
      <c r="EN4306" t="e">
        <v>#REF!</v>
      </c>
      <c r="EP4306" t="e">
        <f t="shared" si="234"/>
        <v>#REF!</v>
      </c>
      <c r="EQ4306" t="e">
        <f t="shared" si="235"/>
        <v>#REF!</v>
      </c>
      <c r="ER4306" t="e">
        <f t="shared" si="236"/>
        <v>#REF!</v>
      </c>
    </row>
    <row r="4307" spans="142:148" x14ac:dyDescent="0.25">
      <c r="EL4307">
        <v>4300</v>
      </c>
      <c r="EM4307" t="e">
        <v>#REF!</v>
      </c>
      <c r="EN4307" t="e">
        <v>#REF!</v>
      </c>
      <c r="EP4307" t="e">
        <f t="shared" si="234"/>
        <v>#REF!</v>
      </c>
      <c r="EQ4307" t="e">
        <f t="shared" si="235"/>
        <v>#REF!</v>
      </c>
      <c r="ER4307" t="e">
        <f t="shared" si="236"/>
        <v>#REF!</v>
      </c>
    </row>
    <row r="4308" spans="142:148" x14ac:dyDescent="0.25">
      <c r="EL4308">
        <v>4301</v>
      </c>
      <c r="EM4308" t="e">
        <v>#REF!</v>
      </c>
      <c r="EN4308" t="e">
        <v>#REF!</v>
      </c>
      <c r="EP4308" t="e">
        <f t="shared" si="234"/>
        <v>#REF!</v>
      </c>
      <c r="EQ4308" t="e">
        <f t="shared" si="235"/>
        <v>#REF!</v>
      </c>
      <c r="ER4308" t="e">
        <f t="shared" si="236"/>
        <v>#REF!</v>
      </c>
    </row>
    <row r="4309" spans="142:148" x14ac:dyDescent="0.25">
      <c r="EL4309">
        <v>4302</v>
      </c>
      <c r="EM4309" t="e">
        <v>#REF!</v>
      </c>
      <c r="EN4309" t="e">
        <v>#REF!</v>
      </c>
      <c r="EP4309" t="e">
        <f t="shared" si="234"/>
        <v>#REF!</v>
      </c>
      <c r="EQ4309" t="e">
        <f t="shared" si="235"/>
        <v>#REF!</v>
      </c>
      <c r="ER4309" t="e">
        <f t="shared" si="236"/>
        <v>#REF!</v>
      </c>
    </row>
    <row r="4310" spans="142:148" x14ac:dyDescent="0.25">
      <c r="EL4310">
        <v>4303</v>
      </c>
      <c r="EM4310" t="e">
        <v>#REF!</v>
      </c>
      <c r="EN4310" t="e">
        <v>#REF!</v>
      </c>
      <c r="EP4310" t="e">
        <f t="shared" si="234"/>
        <v>#REF!</v>
      </c>
      <c r="EQ4310" t="e">
        <f t="shared" si="235"/>
        <v>#REF!</v>
      </c>
      <c r="ER4310" t="e">
        <f t="shared" si="236"/>
        <v>#REF!</v>
      </c>
    </row>
    <row r="4311" spans="142:148" x14ac:dyDescent="0.25">
      <c r="EL4311">
        <v>4304</v>
      </c>
      <c r="EM4311" t="e">
        <v>#REF!</v>
      </c>
      <c r="EN4311" t="e">
        <v>#REF!</v>
      </c>
      <c r="EP4311" t="e">
        <f t="shared" si="234"/>
        <v>#REF!</v>
      </c>
      <c r="EQ4311" t="e">
        <f t="shared" si="235"/>
        <v>#REF!</v>
      </c>
      <c r="ER4311" t="e">
        <f t="shared" si="236"/>
        <v>#REF!</v>
      </c>
    </row>
    <row r="4312" spans="142:148" x14ac:dyDescent="0.25">
      <c r="EL4312">
        <v>4305</v>
      </c>
      <c r="EM4312" t="e">
        <v>#REF!</v>
      </c>
      <c r="EN4312" t="e">
        <v>#REF!</v>
      </c>
      <c r="EP4312" t="e">
        <f t="shared" ref="EP4312:EP4375" si="237">IF(EM4312&gt;EN4312,1,0)</f>
        <v>#REF!</v>
      </c>
      <c r="EQ4312" t="e">
        <f t="shared" ref="EQ4312:EQ4375" si="238">IF(EP4312&gt;0,0,1)</f>
        <v>#REF!</v>
      </c>
      <c r="ER4312" t="e">
        <f t="shared" ref="ER4312:ER4375" si="239">IF(EM4312&gt;EN4312,EM4312-EN4312,EN4312-EM4312)</f>
        <v>#REF!</v>
      </c>
    </row>
    <row r="4313" spans="142:148" x14ac:dyDescent="0.25">
      <c r="EL4313">
        <v>4306</v>
      </c>
      <c r="EM4313" t="e">
        <v>#REF!</v>
      </c>
      <c r="EN4313" t="e">
        <v>#REF!</v>
      </c>
      <c r="EP4313" t="e">
        <f t="shared" si="237"/>
        <v>#REF!</v>
      </c>
      <c r="EQ4313" t="e">
        <f t="shared" si="238"/>
        <v>#REF!</v>
      </c>
      <c r="ER4313" t="e">
        <f t="shared" si="239"/>
        <v>#REF!</v>
      </c>
    </row>
    <row r="4314" spans="142:148" x14ac:dyDescent="0.25">
      <c r="EL4314">
        <v>4307</v>
      </c>
      <c r="EM4314" t="e">
        <v>#REF!</v>
      </c>
      <c r="EN4314" t="e">
        <v>#REF!</v>
      </c>
      <c r="EP4314" t="e">
        <f t="shared" si="237"/>
        <v>#REF!</v>
      </c>
      <c r="EQ4314" t="e">
        <f t="shared" si="238"/>
        <v>#REF!</v>
      </c>
      <c r="ER4314" t="e">
        <f t="shared" si="239"/>
        <v>#REF!</v>
      </c>
    </row>
    <row r="4315" spans="142:148" x14ac:dyDescent="0.25">
      <c r="EL4315">
        <v>4308</v>
      </c>
      <c r="EM4315" t="e">
        <v>#REF!</v>
      </c>
      <c r="EN4315" t="e">
        <v>#REF!</v>
      </c>
      <c r="EP4315" t="e">
        <f t="shared" si="237"/>
        <v>#REF!</v>
      </c>
      <c r="EQ4315" t="e">
        <f t="shared" si="238"/>
        <v>#REF!</v>
      </c>
      <c r="ER4315" t="e">
        <f t="shared" si="239"/>
        <v>#REF!</v>
      </c>
    </row>
    <row r="4316" spans="142:148" x14ac:dyDescent="0.25">
      <c r="EL4316">
        <v>4309</v>
      </c>
      <c r="EM4316" t="e">
        <v>#REF!</v>
      </c>
      <c r="EN4316" t="e">
        <v>#REF!</v>
      </c>
      <c r="EP4316" t="e">
        <f t="shared" si="237"/>
        <v>#REF!</v>
      </c>
      <c r="EQ4316" t="e">
        <f t="shared" si="238"/>
        <v>#REF!</v>
      </c>
      <c r="ER4316" t="e">
        <f t="shared" si="239"/>
        <v>#REF!</v>
      </c>
    </row>
    <row r="4317" spans="142:148" x14ac:dyDescent="0.25">
      <c r="EL4317">
        <v>4310</v>
      </c>
      <c r="EM4317" t="e">
        <v>#REF!</v>
      </c>
      <c r="EN4317" t="e">
        <v>#REF!</v>
      </c>
      <c r="EP4317" t="e">
        <f t="shared" si="237"/>
        <v>#REF!</v>
      </c>
      <c r="EQ4317" t="e">
        <f t="shared" si="238"/>
        <v>#REF!</v>
      </c>
      <c r="ER4317" t="e">
        <f t="shared" si="239"/>
        <v>#REF!</v>
      </c>
    </row>
    <row r="4318" spans="142:148" x14ac:dyDescent="0.25">
      <c r="EL4318">
        <v>4311</v>
      </c>
      <c r="EM4318" t="e">
        <v>#REF!</v>
      </c>
      <c r="EN4318" t="e">
        <v>#REF!</v>
      </c>
      <c r="EP4318" t="e">
        <f t="shared" si="237"/>
        <v>#REF!</v>
      </c>
      <c r="EQ4318" t="e">
        <f t="shared" si="238"/>
        <v>#REF!</v>
      </c>
      <c r="ER4318" t="e">
        <f t="shared" si="239"/>
        <v>#REF!</v>
      </c>
    </row>
    <row r="4319" spans="142:148" x14ac:dyDescent="0.25">
      <c r="EL4319">
        <v>4312</v>
      </c>
      <c r="EM4319" t="e">
        <v>#REF!</v>
      </c>
      <c r="EN4319" t="e">
        <v>#REF!</v>
      </c>
      <c r="EP4319" t="e">
        <f t="shared" si="237"/>
        <v>#REF!</v>
      </c>
      <c r="EQ4319" t="e">
        <f t="shared" si="238"/>
        <v>#REF!</v>
      </c>
      <c r="ER4319" t="e">
        <f t="shared" si="239"/>
        <v>#REF!</v>
      </c>
    </row>
    <row r="4320" spans="142:148" x14ac:dyDescent="0.25">
      <c r="EL4320">
        <v>4313</v>
      </c>
      <c r="EM4320" t="e">
        <v>#REF!</v>
      </c>
      <c r="EN4320" t="e">
        <v>#REF!</v>
      </c>
      <c r="EP4320" t="e">
        <f t="shared" si="237"/>
        <v>#REF!</v>
      </c>
      <c r="EQ4320" t="e">
        <f t="shared" si="238"/>
        <v>#REF!</v>
      </c>
      <c r="ER4320" t="e">
        <f t="shared" si="239"/>
        <v>#REF!</v>
      </c>
    </row>
    <row r="4321" spans="142:148" x14ac:dyDescent="0.25">
      <c r="EL4321">
        <v>4314</v>
      </c>
      <c r="EM4321" t="e">
        <v>#REF!</v>
      </c>
      <c r="EN4321" t="e">
        <v>#REF!</v>
      </c>
      <c r="EP4321" t="e">
        <f t="shared" si="237"/>
        <v>#REF!</v>
      </c>
      <c r="EQ4321" t="e">
        <f t="shared" si="238"/>
        <v>#REF!</v>
      </c>
      <c r="ER4321" t="e">
        <f t="shared" si="239"/>
        <v>#REF!</v>
      </c>
    </row>
    <row r="4322" spans="142:148" x14ac:dyDescent="0.25">
      <c r="EL4322">
        <v>4315</v>
      </c>
      <c r="EM4322" t="e">
        <v>#REF!</v>
      </c>
      <c r="EN4322" t="e">
        <v>#REF!</v>
      </c>
      <c r="EP4322" t="e">
        <f t="shared" si="237"/>
        <v>#REF!</v>
      </c>
      <c r="EQ4322" t="e">
        <f t="shared" si="238"/>
        <v>#REF!</v>
      </c>
      <c r="ER4322" t="e">
        <f t="shared" si="239"/>
        <v>#REF!</v>
      </c>
    </row>
    <row r="4323" spans="142:148" x14ac:dyDescent="0.25">
      <c r="EL4323">
        <v>4316</v>
      </c>
      <c r="EM4323" t="e">
        <v>#REF!</v>
      </c>
      <c r="EN4323" t="e">
        <v>#REF!</v>
      </c>
      <c r="EP4323" t="e">
        <f t="shared" si="237"/>
        <v>#REF!</v>
      </c>
      <c r="EQ4323" t="e">
        <f t="shared" si="238"/>
        <v>#REF!</v>
      </c>
      <c r="ER4323" t="e">
        <f t="shared" si="239"/>
        <v>#REF!</v>
      </c>
    </row>
    <row r="4324" spans="142:148" x14ac:dyDescent="0.25">
      <c r="EL4324">
        <v>4317</v>
      </c>
      <c r="EM4324" t="e">
        <v>#REF!</v>
      </c>
      <c r="EN4324" t="e">
        <v>#REF!</v>
      </c>
      <c r="EP4324" t="e">
        <f t="shared" si="237"/>
        <v>#REF!</v>
      </c>
      <c r="EQ4324" t="e">
        <f t="shared" si="238"/>
        <v>#REF!</v>
      </c>
      <c r="ER4324" t="e">
        <f t="shared" si="239"/>
        <v>#REF!</v>
      </c>
    </row>
    <row r="4325" spans="142:148" x14ac:dyDescent="0.25">
      <c r="EL4325">
        <v>4318</v>
      </c>
      <c r="EM4325" t="e">
        <v>#REF!</v>
      </c>
      <c r="EN4325" t="e">
        <v>#REF!</v>
      </c>
      <c r="EP4325" t="e">
        <f t="shared" si="237"/>
        <v>#REF!</v>
      </c>
      <c r="EQ4325" t="e">
        <f t="shared" si="238"/>
        <v>#REF!</v>
      </c>
      <c r="ER4325" t="e">
        <f t="shared" si="239"/>
        <v>#REF!</v>
      </c>
    </row>
    <row r="4326" spans="142:148" x14ac:dyDescent="0.25">
      <c r="EL4326">
        <v>4319</v>
      </c>
      <c r="EM4326" t="e">
        <v>#REF!</v>
      </c>
      <c r="EN4326" t="e">
        <v>#REF!</v>
      </c>
      <c r="EP4326" t="e">
        <f t="shared" si="237"/>
        <v>#REF!</v>
      </c>
      <c r="EQ4326" t="e">
        <f t="shared" si="238"/>
        <v>#REF!</v>
      </c>
      <c r="ER4326" t="e">
        <f t="shared" si="239"/>
        <v>#REF!</v>
      </c>
    </row>
    <row r="4327" spans="142:148" x14ac:dyDescent="0.25">
      <c r="EL4327">
        <v>4320</v>
      </c>
      <c r="EM4327" t="e">
        <v>#REF!</v>
      </c>
      <c r="EN4327" t="e">
        <v>#REF!</v>
      </c>
      <c r="EP4327" t="e">
        <f t="shared" si="237"/>
        <v>#REF!</v>
      </c>
      <c r="EQ4327" t="e">
        <f t="shared" si="238"/>
        <v>#REF!</v>
      </c>
      <c r="ER4327" t="e">
        <f t="shared" si="239"/>
        <v>#REF!</v>
      </c>
    </row>
    <row r="4328" spans="142:148" x14ac:dyDescent="0.25">
      <c r="EL4328">
        <v>4321</v>
      </c>
      <c r="EM4328" t="e">
        <v>#REF!</v>
      </c>
      <c r="EN4328" t="e">
        <v>#REF!</v>
      </c>
      <c r="EP4328" t="e">
        <f t="shared" si="237"/>
        <v>#REF!</v>
      </c>
      <c r="EQ4328" t="e">
        <f t="shared" si="238"/>
        <v>#REF!</v>
      </c>
      <c r="ER4328" t="e">
        <f t="shared" si="239"/>
        <v>#REF!</v>
      </c>
    </row>
    <row r="4329" spans="142:148" x14ac:dyDescent="0.25">
      <c r="EL4329">
        <v>4322</v>
      </c>
      <c r="EM4329" t="e">
        <v>#REF!</v>
      </c>
      <c r="EN4329" t="e">
        <v>#REF!</v>
      </c>
      <c r="EP4329" t="e">
        <f t="shared" si="237"/>
        <v>#REF!</v>
      </c>
      <c r="EQ4329" t="e">
        <f t="shared" si="238"/>
        <v>#REF!</v>
      </c>
      <c r="ER4329" t="e">
        <f t="shared" si="239"/>
        <v>#REF!</v>
      </c>
    </row>
    <row r="4330" spans="142:148" x14ac:dyDescent="0.25">
      <c r="EL4330">
        <v>4323</v>
      </c>
      <c r="EM4330" t="e">
        <v>#REF!</v>
      </c>
      <c r="EN4330" t="e">
        <v>#REF!</v>
      </c>
      <c r="EP4330" t="e">
        <f t="shared" si="237"/>
        <v>#REF!</v>
      </c>
      <c r="EQ4330" t="e">
        <f t="shared" si="238"/>
        <v>#REF!</v>
      </c>
      <c r="ER4330" t="e">
        <f t="shared" si="239"/>
        <v>#REF!</v>
      </c>
    </row>
    <row r="4331" spans="142:148" x14ac:dyDescent="0.25">
      <c r="EL4331">
        <v>4324</v>
      </c>
      <c r="EM4331" t="e">
        <v>#REF!</v>
      </c>
      <c r="EN4331" t="e">
        <v>#REF!</v>
      </c>
      <c r="EP4331" t="e">
        <f t="shared" si="237"/>
        <v>#REF!</v>
      </c>
      <c r="EQ4331" t="e">
        <f t="shared" si="238"/>
        <v>#REF!</v>
      </c>
      <c r="ER4331" t="e">
        <f t="shared" si="239"/>
        <v>#REF!</v>
      </c>
    </row>
    <row r="4332" spans="142:148" x14ac:dyDescent="0.25">
      <c r="EL4332">
        <v>4325</v>
      </c>
      <c r="EM4332" t="e">
        <v>#REF!</v>
      </c>
      <c r="EN4332" t="e">
        <v>#REF!</v>
      </c>
      <c r="EP4332" t="e">
        <f t="shared" si="237"/>
        <v>#REF!</v>
      </c>
      <c r="EQ4332" t="e">
        <f t="shared" si="238"/>
        <v>#REF!</v>
      </c>
      <c r="ER4332" t="e">
        <f t="shared" si="239"/>
        <v>#REF!</v>
      </c>
    </row>
    <row r="4333" spans="142:148" x14ac:dyDescent="0.25">
      <c r="EL4333">
        <v>4326</v>
      </c>
      <c r="EM4333" t="e">
        <v>#REF!</v>
      </c>
      <c r="EN4333" t="e">
        <v>#REF!</v>
      </c>
      <c r="EP4333" t="e">
        <f t="shared" si="237"/>
        <v>#REF!</v>
      </c>
      <c r="EQ4333" t="e">
        <f t="shared" si="238"/>
        <v>#REF!</v>
      </c>
      <c r="ER4333" t="e">
        <f t="shared" si="239"/>
        <v>#REF!</v>
      </c>
    </row>
    <row r="4334" spans="142:148" x14ac:dyDescent="0.25">
      <c r="EL4334">
        <v>4327</v>
      </c>
      <c r="EM4334" t="e">
        <v>#REF!</v>
      </c>
      <c r="EN4334" t="e">
        <v>#REF!</v>
      </c>
      <c r="EP4334" t="e">
        <f t="shared" si="237"/>
        <v>#REF!</v>
      </c>
      <c r="EQ4334" t="e">
        <f t="shared" si="238"/>
        <v>#REF!</v>
      </c>
      <c r="ER4334" t="e">
        <f t="shared" si="239"/>
        <v>#REF!</v>
      </c>
    </row>
    <row r="4335" spans="142:148" x14ac:dyDescent="0.25">
      <c r="EL4335">
        <v>4328</v>
      </c>
      <c r="EM4335" t="e">
        <v>#REF!</v>
      </c>
      <c r="EN4335" t="e">
        <v>#REF!</v>
      </c>
      <c r="EP4335" t="e">
        <f t="shared" si="237"/>
        <v>#REF!</v>
      </c>
      <c r="EQ4335" t="e">
        <f t="shared" si="238"/>
        <v>#REF!</v>
      </c>
      <c r="ER4335" t="e">
        <f t="shared" si="239"/>
        <v>#REF!</v>
      </c>
    </row>
    <row r="4336" spans="142:148" x14ac:dyDescent="0.25">
      <c r="EL4336">
        <v>4329</v>
      </c>
      <c r="EM4336" t="e">
        <v>#REF!</v>
      </c>
      <c r="EN4336" t="e">
        <v>#REF!</v>
      </c>
      <c r="EP4336" t="e">
        <f t="shared" si="237"/>
        <v>#REF!</v>
      </c>
      <c r="EQ4336" t="e">
        <f t="shared" si="238"/>
        <v>#REF!</v>
      </c>
      <c r="ER4336" t="e">
        <f t="shared" si="239"/>
        <v>#REF!</v>
      </c>
    </row>
    <row r="4337" spans="142:148" x14ac:dyDescent="0.25">
      <c r="EL4337">
        <v>4330</v>
      </c>
      <c r="EM4337" t="e">
        <v>#REF!</v>
      </c>
      <c r="EN4337" t="e">
        <v>#REF!</v>
      </c>
      <c r="EP4337" t="e">
        <f t="shared" si="237"/>
        <v>#REF!</v>
      </c>
      <c r="EQ4337" t="e">
        <f t="shared" si="238"/>
        <v>#REF!</v>
      </c>
      <c r="ER4337" t="e">
        <f t="shared" si="239"/>
        <v>#REF!</v>
      </c>
    </row>
    <row r="4338" spans="142:148" x14ac:dyDescent="0.25">
      <c r="EL4338">
        <v>4331</v>
      </c>
      <c r="EM4338" t="e">
        <v>#REF!</v>
      </c>
      <c r="EN4338" t="e">
        <v>#REF!</v>
      </c>
      <c r="EP4338" t="e">
        <f t="shared" si="237"/>
        <v>#REF!</v>
      </c>
      <c r="EQ4338" t="e">
        <f t="shared" si="238"/>
        <v>#REF!</v>
      </c>
      <c r="ER4338" t="e">
        <f t="shared" si="239"/>
        <v>#REF!</v>
      </c>
    </row>
    <row r="4339" spans="142:148" x14ac:dyDescent="0.25">
      <c r="EL4339">
        <v>4332</v>
      </c>
      <c r="EM4339" t="e">
        <v>#REF!</v>
      </c>
      <c r="EN4339" t="e">
        <v>#REF!</v>
      </c>
      <c r="EP4339" t="e">
        <f t="shared" si="237"/>
        <v>#REF!</v>
      </c>
      <c r="EQ4339" t="e">
        <f t="shared" si="238"/>
        <v>#REF!</v>
      </c>
      <c r="ER4339" t="e">
        <f t="shared" si="239"/>
        <v>#REF!</v>
      </c>
    </row>
    <row r="4340" spans="142:148" x14ac:dyDescent="0.25">
      <c r="EL4340">
        <v>4333</v>
      </c>
      <c r="EM4340" t="e">
        <v>#REF!</v>
      </c>
      <c r="EN4340" t="e">
        <v>#REF!</v>
      </c>
      <c r="EP4340" t="e">
        <f t="shared" si="237"/>
        <v>#REF!</v>
      </c>
      <c r="EQ4340" t="e">
        <f t="shared" si="238"/>
        <v>#REF!</v>
      </c>
      <c r="ER4340" t="e">
        <f t="shared" si="239"/>
        <v>#REF!</v>
      </c>
    </row>
    <row r="4341" spans="142:148" x14ac:dyDescent="0.25">
      <c r="EL4341">
        <v>4334</v>
      </c>
      <c r="EM4341" t="e">
        <v>#REF!</v>
      </c>
      <c r="EN4341" t="e">
        <v>#REF!</v>
      </c>
      <c r="EP4341" t="e">
        <f t="shared" si="237"/>
        <v>#REF!</v>
      </c>
      <c r="EQ4341" t="e">
        <f t="shared" si="238"/>
        <v>#REF!</v>
      </c>
      <c r="ER4341" t="e">
        <f t="shared" si="239"/>
        <v>#REF!</v>
      </c>
    </row>
    <row r="4342" spans="142:148" x14ac:dyDescent="0.25">
      <c r="EL4342">
        <v>4335</v>
      </c>
      <c r="EM4342" t="e">
        <v>#REF!</v>
      </c>
      <c r="EN4342" t="e">
        <v>#REF!</v>
      </c>
      <c r="EP4342" t="e">
        <f t="shared" si="237"/>
        <v>#REF!</v>
      </c>
      <c r="EQ4342" t="e">
        <f t="shared" si="238"/>
        <v>#REF!</v>
      </c>
      <c r="ER4342" t="e">
        <f t="shared" si="239"/>
        <v>#REF!</v>
      </c>
    </row>
    <row r="4343" spans="142:148" x14ac:dyDescent="0.25">
      <c r="EL4343">
        <v>4336</v>
      </c>
      <c r="EM4343" t="e">
        <v>#REF!</v>
      </c>
      <c r="EN4343" t="e">
        <v>#REF!</v>
      </c>
      <c r="EP4343" t="e">
        <f t="shared" si="237"/>
        <v>#REF!</v>
      </c>
      <c r="EQ4343" t="e">
        <f t="shared" si="238"/>
        <v>#REF!</v>
      </c>
      <c r="ER4343" t="e">
        <f t="shared" si="239"/>
        <v>#REF!</v>
      </c>
    </row>
    <row r="4344" spans="142:148" x14ac:dyDescent="0.25">
      <c r="EL4344">
        <v>4337</v>
      </c>
      <c r="EM4344" t="e">
        <v>#REF!</v>
      </c>
      <c r="EN4344" t="e">
        <v>#REF!</v>
      </c>
      <c r="EP4344" t="e">
        <f t="shared" si="237"/>
        <v>#REF!</v>
      </c>
      <c r="EQ4344" t="e">
        <f t="shared" si="238"/>
        <v>#REF!</v>
      </c>
      <c r="ER4344" t="e">
        <f t="shared" si="239"/>
        <v>#REF!</v>
      </c>
    </row>
    <row r="4345" spans="142:148" x14ac:dyDescent="0.25">
      <c r="EL4345">
        <v>4338</v>
      </c>
      <c r="EM4345" t="e">
        <v>#REF!</v>
      </c>
      <c r="EN4345" t="e">
        <v>#REF!</v>
      </c>
      <c r="EP4345" t="e">
        <f t="shared" si="237"/>
        <v>#REF!</v>
      </c>
      <c r="EQ4345" t="e">
        <f t="shared" si="238"/>
        <v>#REF!</v>
      </c>
      <c r="ER4345" t="e">
        <f t="shared" si="239"/>
        <v>#REF!</v>
      </c>
    </row>
    <row r="4346" spans="142:148" x14ac:dyDescent="0.25">
      <c r="EL4346">
        <v>4339</v>
      </c>
      <c r="EM4346" t="e">
        <v>#REF!</v>
      </c>
      <c r="EN4346" t="e">
        <v>#REF!</v>
      </c>
      <c r="EP4346" t="e">
        <f t="shared" si="237"/>
        <v>#REF!</v>
      </c>
      <c r="EQ4346" t="e">
        <f t="shared" si="238"/>
        <v>#REF!</v>
      </c>
      <c r="ER4346" t="e">
        <f t="shared" si="239"/>
        <v>#REF!</v>
      </c>
    </row>
    <row r="4347" spans="142:148" x14ac:dyDescent="0.25">
      <c r="EL4347">
        <v>4340</v>
      </c>
      <c r="EM4347" t="e">
        <v>#REF!</v>
      </c>
      <c r="EN4347" t="e">
        <v>#REF!</v>
      </c>
      <c r="EP4347" t="e">
        <f t="shared" si="237"/>
        <v>#REF!</v>
      </c>
      <c r="EQ4347" t="e">
        <f t="shared" si="238"/>
        <v>#REF!</v>
      </c>
      <c r="ER4347" t="e">
        <f t="shared" si="239"/>
        <v>#REF!</v>
      </c>
    </row>
    <row r="4348" spans="142:148" x14ac:dyDescent="0.25">
      <c r="EL4348">
        <v>4341</v>
      </c>
      <c r="EM4348" t="e">
        <v>#REF!</v>
      </c>
      <c r="EN4348" t="e">
        <v>#REF!</v>
      </c>
      <c r="EP4348" t="e">
        <f t="shared" si="237"/>
        <v>#REF!</v>
      </c>
      <c r="EQ4348" t="e">
        <f t="shared" si="238"/>
        <v>#REF!</v>
      </c>
      <c r="ER4348" t="e">
        <f t="shared" si="239"/>
        <v>#REF!</v>
      </c>
    </row>
    <row r="4349" spans="142:148" x14ac:dyDescent="0.25">
      <c r="EL4349">
        <v>4342</v>
      </c>
      <c r="EM4349" t="e">
        <v>#REF!</v>
      </c>
      <c r="EN4349" t="e">
        <v>#REF!</v>
      </c>
      <c r="EP4349" t="e">
        <f t="shared" si="237"/>
        <v>#REF!</v>
      </c>
      <c r="EQ4349" t="e">
        <f t="shared" si="238"/>
        <v>#REF!</v>
      </c>
      <c r="ER4349" t="e">
        <f t="shared" si="239"/>
        <v>#REF!</v>
      </c>
    </row>
    <row r="4350" spans="142:148" x14ac:dyDescent="0.25">
      <c r="EL4350">
        <v>4343</v>
      </c>
      <c r="EM4350" t="e">
        <v>#REF!</v>
      </c>
      <c r="EN4350" t="e">
        <v>#REF!</v>
      </c>
      <c r="EP4350" t="e">
        <f t="shared" si="237"/>
        <v>#REF!</v>
      </c>
      <c r="EQ4350" t="e">
        <f t="shared" si="238"/>
        <v>#REF!</v>
      </c>
      <c r="ER4350" t="e">
        <f t="shared" si="239"/>
        <v>#REF!</v>
      </c>
    </row>
    <row r="4351" spans="142:148" x14ac:dyDescent="0.25">
      <c r="EL4351">
        <v>4344</v>
      </c>
      <c r="EM4351" t="e">
        <v>#REF!</v>
      </c>
      <c r="EN4351" t="e">
        <v>#REF!</v>
      </c>
      <c r="EP4351" t="e">
        <f t="shared" si="237"/>
        <v>#REF!</v>
      </c>
      <c r="EQ4351" t="e">
        <f t="shared" si="238"/>
        <v>#REF!</v>
      </c>
      <c r="ER4351" t="e">
        <f t="shared" si="239"/>
        <v>#REF!</v>
      </c>
    </row>
    <row r="4352" spans="142:148" x14ac:dyDescent="0.25">
      <c r="EL4352">
        <v>4345</v>
      </c>
      <c r="EM4352" t="e">
        <v>#REF!</v>
      </c>
      <c r="EN4352" t="e">
        <v>#REF!</v>
      </c>
      <c r="EP4352" t="e">
        <f t="shared" si="237"/>
        <v>#REF!</v>
      </c>
      <c r="EQ4352" t="e">
        <f t="shared" si="238"/>
        <v>#REF!</v>
      </c>
      <c r="ER4352" t="e">
        <f t="shared" si="239"/>
        <v>#REF!</v>
      </c>
    </row>
    <row r="4353" spans="142:148" x14ac:dyDescent="0.25">
      <c r="EL4353">
        <v>4346</v>
      </c>
      <c r="EM4353" t="e">
        <v>#REF!</v>
      </c>
      <c r="EN4353" t="e">
        <v>#REF!</v>
      </c>
      <c r="EP4353" t="e">
        <f t="shared" si="237"/>
        <v>#REF!</v>
      </c>
      <c r="EQ4353" t="e">
        <f t="shared" si="238"/>
        <v>#REF!</v>
      </c>
      <c r="ER4353" t="e">
        <f t="shared" si="239"/>
        <v>#REF!</v>
      </c>
    </row>
    <row r="4354" spans="142:148" x14ac:dyDescent="0.25">
      <c r="EL4354">
        <v>4347</v>
      </c>
      <c r="EM4354" t="e">
        <v>#REF!</v>
      </c>
      <c r="EN4354" t="e">
        <v>#REF!</v>
      </c>
      <c r="EP4354" t="e">
        <f t="shared" si="237"/>
        <v>#REF!</v>
      </c>
      <c r="EQ4354" t="e">
        <f t="shared" si="238"/>
        <v>#REF!</v>
      </c>
      <c r="ER4354" t="e">
        <f t="shared" si="239"/>
        <v>#REF!</v>
      </c>
    </row>
    <row r="4355" spans="142:148" x14ac:dyDescent="0.25">
      <c r="EL4355">
        <v>4348</v>
      </c>
      <c r="EM4355" t="e">
        <v>#REF!</v>
      </c>
      <c r="EN4355" t="e">
        <v>#REF!</v>
      </c>
      <c r="EP4355" t="e">
        <f t="shared" si="237"/>
        <v>#REF!</v>
      </c>
      <c r="EQ4355" t="e">
        <f t="shared" si="238"/>
        <v>#REF!</v>
      </c>
      <c r="ER4355" t="e">
        <f t="shared" si="239"/>
        <v>#REF!</v>
      </c>
    </row>
    <row r="4356" spans="142:148" x14ac:dyDescent="0.25">
      <c r="EL4356">
        <v>4349</v>
      </c>
      <c r="EM4356" t="e">
        <v>#REF!</v>
      </c>
      <c r="EN4356" t="e">
        <v>#REF!</v>
      </c>
      <c r="EP4356" t="e">
        <f t="shared" si="237"/>
        <v>#REF!</v>
      </c>
      <c r="EQ4356" t="e">
        <f t="shared" si="238"/>
        <v>#REF!</v>
      </c>
      <c r="ER4356" t="e">
        <f t="shared" si="239"/>
        <v>#REF!</v>
      </c>
    </row>
    <row r="4357" spans="142:148" x14ac:dyDescent="0.25">
      <c r="EL4357">
        <v>4350</v>
      </c>
      <c r="EM4357" t="e">
        <v>#REF!</v>
      </c>
      <c r="EN4357" t="e">
        <v>#REF!</v>
      </c>
      <c r="EP4357" t="e">
        <f t="shared" si="237"/>
        <v>#REF!</v>
      </c>
      <c r="EQ4357" t="e">
        <f t="shared" si="238"/>
        <v>#REF!</v>
      </c>
      <c r="ER4357" t="e">
        <f t="shared" si="239"/>
        <v>#REF!</v>
      </c>
    </row>
    <row r="4358" spans="142:148" x14ac:dyDescent="0.25">
      <c r="EL4358">
        <v>4351</v>
      </c>
      <c r="EM4358" t="e">
        <v>#REF!</v>
      </c>
      <c r="EN4358" t="e">
        <v>#REF!</v>
      </c>
      <c r="EP4358" t="e">
        <f t="shared" si="237"/>
        <v>#REF!</v>
      </c>
      <c r="EQ4358" t="e">
        <f t="shared" si="238"/>
        <v>#REF!</v>
      </c>
      <c r="ER4358" t="e">
        <f t="shared" si="239"/>
        <v>#REF!</v>
      </c>
    </row>
    <row r="4359" spans="142:148" x14ac:dyDescent="0.25">
      <c r="EL4359">
        <v>4352</v>
      </c>
      <c r="EM4359" t="e">
        <v>#REF!</v>
      </c>
      <c r="EN4359" t="e">
        <v>#REF!</v>
      </c>
      <c r="EP4359" t="e">
        <f t="shared" si="237"/>
        <v>#REF!</v>
      </c>
      <c r="EQ4359" t="e">
        <f t="shared" si="238"/>
        <v>#REF!</v>
      </c>
      <c r="ER4359" t="e">
        <f t="shared" si="239"/>
        <v>#REF!</v>
      </c>
    </row>
    <row r="4360" spans="142:148" x14ac:dyDescent="0.25">
      <c r="EL4360">
        <v>4353</v>
      </c>
      <c r="EM4360" t="e">
        <v>#REF!</v>
      </c>
      <c r="EN4360" t="e">
        <v>#REF!</v>
      </c>
      <c r="EP4360" t="e">
        <f t="shared" si="237"/>
        <v>#REF!</v>
      </c>
      <c r="EQ4360" t="e">
        <f t="shared" si="238"/>
        <v>#REF!</v>
      </c>
      <c r="ER4360" t="e">
        <f t="shared" si="239"/>
        <v>#REF!</v>
      </c>
    </row>
    <row r="4361" spans="142:148" x14ac:dyDescent="0.25">
      <c r="EL4361">
        <v>4354</v>
      </c>
      <c r="EM4361" t="e">
        <v>#REF!</v>
      </c>
      <c r="EN4361" t="e">
        <v>#REF!</v>
      </c>
      <c r="EP4361" t="e">
        <f t="shared" si="237"/>
        <v>#REF!</v>
      </c>
      <c r="EQ4361" t="e">
        <f t="shared" si="238"/>
        <v>#REF!</v>
      </c>
      <c r="ER4361" t="e">
        <f t="shared" si="239"/>
        <v>#REF!</v>
      </c>
    </row>
    <row r="4362" spans="142:148" x14ac:dyDescent="0.25">
      <c r="EL4362">
        <v>4355</v>
      </c>
      <c r="EM4362" t="e">
        <v>#REF!</v>
      </c>
      <c r="EN4362" t="e">
        <v>#REF!</v>
      </c>
      <c r="EP4362" t="e">
        <f t="shared" si="237"/>
        <v>#REF!</v>
      </c>
      <c r="EQ4362" t="e">
        <f t="shared" si="238"/>
        <v>#REF!</v>
      </c>
      <c r="ER4362" t="e">
        <f t="shared" si="239"/>
        <v>#REF!</v>
      </c>
    </row>
    <row r="4363" spans="142:148" x14ac:dyDescent="0.25">
      <c r="EL4363">
        <v>4356</v>
      </c>
      <c r="EM4363" t="e">
        <v>#REF!</v>
      </c>
      <c r="EN4363" t="e">
        <v>#REF!</v>
      </c>
      <c r="EP4363" t="e">
        <f t="shared" si="237"/>
        <v>#REF!</v>
      </c>
      <c r="EQ4363" t="e">
        <f t="shared" si="238"/>
        <v>#REF!</v>
      </c>
      <c r="ER4363" t="e">
        <f t="shared" si="239"/>
        <v>#REF!</v>
      </c>
    </row>
    <row r="4364" spans="142:148" x14ac:dyDescent="0.25">
      <c r="EL4364">
        <v>4357</v>
      </c>
      <c r="EM4364" t="e">
        <v>#REF!</v>
      </c>
      <c r="EN4364" t="e">
        <v>#REF!</v>
      </c>
      <c r="EP4364" t="e">
        <f t="shared" si="237"/>
        <v>#REF!</v>
      </c>
      <c r="EQ4364" t="e">
        <f t="shared" si="238"/>
        <v>#REF!</v>
      </c>
      <c r="ER4364" t="e">
        <f t="shared" si="239"/>
        <v>#REF!</v>
      </c>
    </row>
    <row r="4365" spans="142:148" x14ac:dyDescent="0.25">
      <c r="EL4365">
        <v>4358</v>
      </c>
      <c r="EM4365" t="e">
        <v>#REF!</v>
      </c>
      <c r="EN4365" t="e">
        <v>#REF!</v>
      </c>
      <c r="EP4365" t="e">
        <f t="shared" si="237"/>
        <v>#REF!</v>
      </c>
      <c r="EQ4365" t="e">
        <f t="shared" si="238"/>
        <v>#REF!</v>
      </c>
      <c r="ER4365" t="e">
        <f t="shared" si="239"/>
        <v>#REF!</v>
      </c>
    </row>
    <row r="4366" spans="142:148" x14ac:dyDescent="0.25">
      <c r="EL4366">
        <v>4359</v>
      </c>
      <c r="EM4366" t="e">
        <v>#REF!</v>
      </c>
      <c r="EN4366" t="e">
        <v>#REF!</v>
      </c>
      <c r="EP4366" t="e">
        <f t="shared" si="237"/>
        <v>#REF!</v>
      </c>
      <c r="EQ4366" t="e">
        <f t="shared" si="238"/>
        <v>#REF!</v>
      </c>
      <c r="ER4366" t="e">
        <f t="shared" si="239"/>
        <v>#REF!</v>
      </c>
    </row>
    <row r="4367" spans="142:148" x14ac:dyDescent="0.25">
      <c r="EL4367">
        <v>4360</v>
      </c>
      <c r="EM4367" t="e">
        <v>#REF!</v>
      </c>
      <c r="EN4367" t="e">
        <v>#REF!</v>
      </c>
      <c r="EP4367" t="e">
        <f t="shared" si="237"/>
        <v>#REF!</v>
      </c>
      <c r="EQ4367" t="e">
        <f t="shared" si="238"/>
        <v>#REF!</v>
      </c>
      <c r="ER4367" t="e">
        <f t="shared" si="239"/>
        <v>#REF!</v>
      </c>
    </row>
    <row r="4368" spans="142:148" x14ac:dyDescent="0.25">
      <c r="EL4368">
        <v>4361</v>
      </c>
      <c r="EM4368" t="e">
        <v>#REF!</v>
      </c>
      <c r="EN4368" t="e">
        <v>#REF!</v>
      </c>
      <c r="EP4368" t="e">
        <f t="shared" si="237"/>
        <v>#REF!</v>
      </c>
      <c r="EQ4368" t="e">
        <f t="shared" si="238"/>
        <v>#REF!</v>
      </c>
      <c r="ER4368" t="e">
        <f t="shared" si="239"/>
        <v>#REF!</v>
      </c>
    </row>
    <row r="4369" spans="142:148" x14ac:dyDescent="0.25">
      <c r="EL4369">
        <v>4362</v>
      </c>
      <c r="EM4369" t="e">
        <v>#REF!</v>
      </c>
      <c r="EN4369" t="e">
        <v>#REF!</v>
      </c>
      <c r="EP4369" t="e">
        <f t="shared" si="237"/>
        <v>#REF!</v>
      </c>
      <c r="EQ4369" t="e">
        <f t="shared" si="238"/>
        <v>#REF!</v>
      </c>
      <c r="ER4369" t="e">
        <f t="shared" si="239"/>
        <v>#REF!</v>
      </c>
    </row>
    <row r="4370" spans="142:148" x14ac:dyDescent="0.25">
      <c r="EL4370">
        <v>4363</v>
      </c>
      <c r="EM4370" t="e">
        <v>#REF!</v>
      </c>
      <c r="EN4370" t="e">
        <v>#REF!</v>
      </c>
      <c r="EP4370" t="e">
        <f t="shared" si="237"/>
        <v>#REF!</v>
      </c>
      <c r="EQ4370" t="e">
        <f t="shared" si="238"/>
        <v>#REF!</v>
      </c>
      <c r="ER4370" t="e">
        <f t="shared" si="239"/>
        <v>#REF!</v>
      </c>
    </row>
    <row r="4371" spans="142:148" x14ac:dyDescent="0.25">
      <c r="EL4371">
        <v>4364</v>
      </c>
      <c r="EM4371" t="e">
        <v>#REF!</v>
      </c>
      <c r="EN4371" t="e">
        <v>#REF!</v>
      </c>
      <c r="EP4371" t="e">
        <f t="shared" si="237"/>
        <v>#REF!</v>
      </c>
      <c r="EQ4371" t="e">
        <f t="shared" si="238"/>
        <v>#REF!</v>
      </c>
      <c r="ER4371" t="e">
        <f t="shared" si="239"/>
        <v>#REF!</v>
      </c>
    </row>
    <row r="4372" spans="142:148" x14ac:dyDescent="0.25">
      <c r="EL4372">
        <v>4365</v>
      </c>
      <c r="EM4372" t="e">
        <v>#REF!</v>
      </c>
      <c r="EN4372" t="e">
        <v>#REF!</v>
      </c>
      <c r="EP4372" t="e">
        <f t="shared" si="237"/>
        <v>#REF!</v>
      </c>
      <c r="EQ4372" t="e">
        <f t="shared" si="238"/>
        <v>#REF!</v>
      </c>
      <c r="ER4372" t="e">
        <f t="shared" si="239"/>
        <v>#REF!</v>
      </c>
    </row>
    <row r="4373" spans="142:148" x14ac:dyDescent="0.25">
      <c r="EL4373">
        <v>4366</v>
      </c>
      <c r="EM4373" t="e">
        <v>#REF!</v>
      </c>
      <c r="EN4373" t="e">
        <v>#REF!</v>
      </c>
      <c r="EP4373" t="e">
        <f t="shared" si="237"/>
        <v>#REF!</v>
      </c>
      <c r="EQ4373" t="e">
        <f t="shared" si="238"/>
        <v>#REF!</v>
      </c>
      <c r="ER4373" t="e">
        <f t="shared" si="239"/>
        <v>#REF!</v>
      </c>
    </row>
    <row r="4374" spans="142:148" x14ac:dyDescent="0.25">
      <c r="EL4374">
        <v>4367</v>
      </c>
      <c r="EM4374" t="e">
        <v>#REF!</v>
      </c>
      <c r="EN4374" t="e">
        <v>#REF!</v>
      </c>
      <c r="EP4374" t="e">
        <f t="shared" si="237"/>
        <v>#REF!</v>
      </c>
      <c r="EQ4374" t="e">
        <f t="shared" si="238"/>
        <v>#REF!</v>
      </c>
      <c r="ER4374" t="e">
        <f t="shared" si="239"/>
        <v>#REF!</v>
      </c>
    </row>
    <row r="4375" spans="142:148" x14ac:dyDescent="0.25">
      <c r="EL4375">
        <v>4368</v>
      </c>
      <c r="EM4375" t="e">
        <v>#REF!</v>
      </c>
      <c r="EN4375" t="e">
        <v>#REF!</v>
      </c>
      <c r="EP4375" t="e">
        <f t="shared" si="237"/>
        <v>#REF!</v>
      </c>
      <c r="EQ4375" t="e">
        <f t="shared" si="238"/>
        <v>#REF!</v>
      </c>
      <c r="ER4375" t="e">
        <f t="shared" si="239"/>
        <v>#REF!</v>
      </c>
    </row>
    <row r="4376" spans="142:148" x14ac:dyDescent="0.25">
      <c r="EL4376">
        <v>4369</v>
      </c>
      <c r="EM4376" t="e">
        <v>#REF!</v>
      </c>
      <c r="EN4376" t="e">
        <v>#REF!</v>
      </c>
      <c r="EP4376" t="e">
        <f t="shared" ref="EP4376:EP4439" si="240">IF(EM4376&gt;EN4376,1,0)</f>
        <v>#REF!</v>
      </c>
      <c r="EQ4376" t="e">
        <f t="shared" ref="EQ4376:EQ4439" si="241">IF(EP4376&gt;0,0,1)</f>
        <v>#REF!</v>
      </c>
      <c r="ER4376" t="e">
        <f t="shared" ref="ER4376:ER4439" si="242">IF(EM4376&gt;EN4376,EM4376-EN4376,EN4376-EM4376)</f>
        <v>#REF!</v>
      </c>
    </row>
    <row r="4377" spans="142:148" x14ac:dyDescent="0.25">
      <c r="EL4377">
        <v>4370</v>
      </c>
      <c r="EM4377" t="e">
        <v>#REF!</v>
      </c>
      <c r="EN4377" t="e">
        <v>#REF!</v>
      </c>
      <c r="EP4377" t="e">
        <f t="shared" si="240"/>
        <v>#REF!</v>
      </c>
      <c r="EQ4377" t="e">
        <f t="shared" si="241"/>
        <v>#REF!</v>
      </c>
      <c r="ER4377" t="e">
        <f t="shared" si="242"/>
        <v>#REF!</v>
      </c>
    </row>
    <row r="4378" spans="142:148" x14ac:dyDescent="0.25">
      <c r="EL4378">
        <v>4371</v>
      </c>
      <c r="EM4378" t="e">
        <v>#REF!</v>
      </c>
      <c r="EN4378" t="e">
        <v>#REF!</v>
      </c>
      <c r="EP4378" t="e">
        <f t="shared" si="240"/>
        <v>#REF!</v>
      </c>
      <c r="EQ4378" t="e">
        <f t="shared" si="241"/>
        <v>#REF!</v>
      </c>
      <c r="ER4378" t="e">
        <f t="shared" si="242"/>
        <v>#REF!</v>
      </c>
    </row>
    <row r="4379" spans="142:148" x14ac:dyDescent="0.25">
      <c r="EL4379">
        <v>4372</v>
      </c>
      <c r="EM4379" t="e">
        <v>#REF!</v>
      </c>
      <c r="EN4379" t="e">
        <v>#REF!</v>
      </c>
      <c r="EP4379" t="e">
        <f t="shared" si="240"/>
        <v>#REF!</v>
      </c>
      <c r="EQ4379" t="e">
        <f t="shared" si="241"/>
        <v>#REF!</v>
      </c>
      <c r="ER4379" t="e">
        <f t="shared" si="242"/>
        <v>#REF!</v>
      </c>
    </row>
    <row r="4380" spans="142:148" x14ac:dyDescent="0.25">
      <c r="EL4380">
        <v>4373</v>
      </c>
      <c r="EM4380" t="e">
        <v>#REF!</v>
      </c>
      <c r="EN4380" t="e">
        <v>#REF!</v>
      </c>
      <c r="EP4380" t="e">
        <f t="shared" si="240"/>
        <v>#REF!</v>
      </c>
      <c r="EQ4380" t="e">
        <f t="shared" si="241"/>
        <v>#REF!</v>
      </c>
      <c r="ER4380" t="e">
        <f t="shared" si="242"/>
        <v>#REF!</v>
      </c>
    </row>
    <row r="4381" spans="142:148" x14ac:dyDescent="0.25">
      <c r="EL4381">
        <v>4374</v>
      </c>
      <c r="EM4381" t="e">
        <v>#REF!</v>
      </c>
      <c r="EN4381" t="e">
        <v>#REF!</v>
      </c>
      <c r="EP4381" t="e">
        <f t="shared" si="240"/>
        <v>#REF!</v>
      </c>
      <c r="EQ4381" t="e">
        <f t="shared" si="241"/>
        <v>#REF!</v>
      </c>
      <c r="ER4381" t="e">
        <f t="shared" si="242"/>
        <v>#REF!</v>
      </c>
    </row>
    <row r="4382" spans="142:148" x14ac:dyDescent="0.25">
      <c r="EL4382">
        <v>4375</v>
      </c>
      <c r="EM4382" t="e">
        <v>#REF!</v>
      </c>
      <c r="EN4382" t="e">
        <v>#REF!</v>
      </c>
      <c r="EP4382" t="e">
        <f t="shared" si="240"/>
        <v>#REF!</v>
      </c>
      <c r="EQ4382" t="e">
        <f t="shared" si="241"/>
        <v>#REF!</v>
      </c>
      <c r="ER4382" t="e">
        <f t="shared" si="242"/>
        <v>#REF!</v>
      </c>
    </row>
    <row r="4383" spans="142:148" x14ac:dyDescent="0.25">
      <c r="EL4383">
        <v>4376</v>
      </c>
      <c r="EM4383" t="e">
        <v>#REF!</v>
      </c>
      <c r="EN4383" t="e">
        <v>#REF!</v>
      </c>
      <c r="EP4383" t="e">
        <f t="shared" si="240"/>
        <v>#REF!</v>
      </c>
      <c r="EQ4383" t="e">
        <f t="shared" si="241"/>
        <v>#REF!</v>
      </c>
      <c r="ER4383" t="e">
        <f t="shared" si="242"/>
        <v>#REF!</v>
      </c>
    </row>
    <row r="4384" spans="142:148" x14ac:dyDescent="0.25">
      <c r="EL4384">
        <v>4377</v>
      </c>
      <c r="EM4384" t="e">
        <v>#REF!</v>
      </c>
      <c r="EN4384" t="e">
        <v>#REF!</v>
      </c>
      <c r="EP4384" t="e">
        <f t="shared" si="240"/>
        <v>#REF!</v>
      </c>
      <c r="EQ4384" t="e">
        <f t="shared" si="241"/>
        <v>#REF!</v>
      </c>
      <c r="ER4384" t="e">
        <f t="shared" si="242"/>
        <v>#REF!</v>
      </c>
    </row>
    <row r="4385" spans="142:148" x14ac:dyDescent="0.25">
      <c r="EL4385">
        <v>4378</v>
      </c>
      <c r="EM4385" t="e">
        <v>#REF!</v>
      </c>
      <c r="EN4385" t="e">
        <v>#REF!</v>
      </c>
      <c r="EP4385" t="e">
        <f t="shared" si="240"/>
        <v>#REF!</v>
      </c>
      <c r="EQ4385" t="e">
        <f t="shared" si="241"/>
        <v>#REF!</v>
      </c>
      <c r="ER4385" t="e">
        <f t="shared" si="242"/>
        <v>#REF!</v>
      </c>
    </row>
    <row r="4386" spans="142:148" x14ac:dyDescent="0.25">
      <c r="EL4386">
        <v>4379</v>
      </c>
      <c r="EM4386" t="e">
        <v>#REF!</v>
      </c>
      <c r="EN4386" t="e">
        <v>#REF!</v>
      </c>
      <c r="EP4386" t="e">
        <f t="shared" si="240"/>
        <v>#REF!</v>
      </c>
      <c r="EQ4386" t="e">
        <f t="shared" si="241"/>
        <v>#REF!</v>
      </c>
      <c r="ER4386" t="e">
        <f t="shared" si="242"/>
        <v>#REF!</v>
      </c>
    </row>
    <row r="4387" spans="142:148" x14ac:dyDescent="0.25">
      <c r="EL4387">
        <v>4380</v>
      </c>
      <c r="EM4387" t="e">
        <v>#REF!</v>
      </c>
      <c r="EN4387" t="e">
        <v>#REF!</v>
      </c>
      <c r="EP4387" t="e">
        <f t="shared" si="240"/>
        <v>#REF!</v>
      </c>
      <c r="EQ4387" t="e">
        <f t="shared" si="241"/>
        <v>#REF!</v>
      </c>
      <c r="ER4387" t="e">
        <f t="shared" si="242"/>
        <v>#REF!</v>
      </c>
    </row>
    <row r="4388" spans="142:148" x14ac:dyDescent="0.25">
      <c r="EL4388">
        <v>4381</v>
      </c>
      <c r="EM4388" t="e">
        <v>#REF!</v>
      </c>
      <c r="EN4388" t="e">
        <v>#REF!</v>
      </c>
      <c r="EP4388" t="e">
        <f t="shared" si="240"/>
        <v>#REF!</v>
      </c>
      <c r="EQ4388" t="e">
        <f t="shared" si="241"/>
        <v>#REF!</v>
      </c>
      <c r="ER4388" t="e">
        <f t="shared" si="242"/>
        <v>#REF!</v>
      </c>
    </row>
    <row r="4389" spans="142:148" x14ac:dyDescent="0.25">
      <c r="EL4389">
        <v>4382</v>
      </c>
      <c r="EM4389" t="e">
        <v>#REF!</v>
      </c>
      <c r="EN4389" t="e">
        <v>#REF!</v>
      </c>
      <c r="EP4389" t="e">
        <f t="shared" si="240"/>
        <v>#REF!</v>
      </c>
      <c r="EQ4389" t="e">
        <f t="shared" si="241"/>
        <v>#REF!</v>
      </c>
      <c r="ER4389" t="e">
        <f t="shared" si="242"/>
        <v>#REF!</v>
      </c>
    </row>
    <row r="4390" spans="142:148" x14ac:dyDescent="0.25">
      <c r="EL4390">
        <v>4383</v>
      </c>
      <c r="EM4390" t="e">
        <v>#REF!</v>
      </c>
      <c r="EN4390" t="e">
        <v>#REF!</v>
      </c>
      <c r="EP4390" t="e">
        <f t="shared" si="240"/>
        <v>#REF!</v>
      </c>
      <c r="EQ4390" t="e">
        <f t="shared" si="241"/>
        <v>#REF!</v>
      </c>
      <c r="ER4390" t="e">
        <f t="shared" si="242"/>
        <v>#REF!</v>
      </c>
    </row>
    <row r="4391" spans="142:148" x14ac:dyDescent="0.25">
      <c r="EL4391">
        <v>4384</v>
      </c>
      <c r="EM4391" t="e">
        <v>#REF!</v>
      </c>
      <c r="EN4391" t="e">
        <v>#REF!</v>
      </c>
      <c r="EP4391" t="e">
        <f t="shared" si="240"/>
        <v>#REF!</v>
      </c>
      <c r="EQ4391" t="e">
        <f t="shared" si="241"/>
        <v>#REF!</v>
      </c>
      <c r="ER4391" t="e">
        <f t="shared" si="242"/>
        <v>#REF!</v>
      </c>
    </row>
    <row r="4392" spans="142:148" x14ac:dyDescent="0.25">
      <c r="EL4392">
        <v>4385</v>
      </c>
      <c r="EM4392" t="e">
        <v>#REF!</v>
      </c>
      <c r="EN4392" t="e">
        <v>#REF!</v>
      </c>
      <c r="EP4392" t="e">
        <f t="shared" si="240"/>
        <v>#REF!</v>
      </c>
      <c r="EQ4392" t="e">
        <f t="shared" si="241"/>
        <v>#REF!</v>
      </c>
      <c r="ER4392" t="e">
        <f t="shared" si="242"/>
        <v>#REF!</v>
      </c>
    </row>
    <row r="4393" spans="142:148" x14ac:dyDescent="0.25">
      <c r="EL4393">
        <v>4386</v>
      </c>
      <c r="EM4393" t="e">
        <v>#REF!</v>
      </c>
      <c r="EN4393" t="e">
        <v>#REF!</v>
      </c>
      <c r="EP4393" t="e">
        <f t="shared" si="240"/>
        <v>#REF!</v>
      </c>
      <c r="EQ4393" t="e">
        <f t="shared" si="241"/>
        <v>#REF!</v>
      </c>
      <c r="ER4393" t="e">
        <f t="shared" si="242"/>
        <v>#REF!</v>
      </c>
    </row>
    <row r="4394" spans="142:148" x14ac:dyDescent="0.25">
      <c r="EL4394">
        <v>4387</v>
      </c>
      <c r="EM4394" t="e">
        <v>#REF!</v>
      </c>
      <c r="EN4394" t="e">
        <v>#REF!</v>
      </c>
      <c r="EP4394" t="e">
        <f t="shared" si="240"/>
        <v>#REF!</v>
      </c>
      <c r="EQ4394" t="e">
        <f t="shared" si="241"/>
        <v>#REF!</v>
      </c>
      <c r="ER4394" t="e">
        <f t="shared" si="242"/>
        <v>#REF!</v>
      </c>
    </row>
    <row r="4395" spans="142:148" x14ac:dyDescent="0.25">
      <c r="EL4395">
        <v>4388</v>
      </c>
      <c r="EM4395" t="e">
        <v>#REF!</v>
      </c>
      <c r="EN4395" t="e">
        <v>#REF!</v>
      </c>
      <c r="EP4395" t="e">
        <f t="shared" si="240"/>
        <v>#REF!</v>
      </c>
      <c r="EQ4395" t="e">
        <f t="shared" si="241"/>
        <v>#REF!</v>
      </c>
      <c r="ER4395" t="e">
        <f t="shared" si="242"/>
        <v>#REF!</v>
      </c>
    </row>
    <row r="4396" spans="142:148" x14ac:dyDescent="0.25">
      <c r="EL4396">
        <v>4389</v>
      </c>
      <c r="EM4396" t="e">
        <v>#REF!</v>
      </c>
      <c r="EN4396" t="e">
        <v>#REF!</v>
      </c>
      <c r="EP4396" t="e">
        <f t="shared" si="240"/>
        <v>#REF!</v>
      </c>
      <c r="EQ4396" t="e">
        <f t="shared" si="241"/>
        <v>#REF!</v>
      </c>
      <c r="ER4396" t="e">
        <f t="shared" si="242"/>
        <v>#REF!</v>
      </c>
    </row>
    <row r="4397" spans="142:148" x14ac:dyDescent="0.25">
      <c r="EL4397">
        <v>4390</v>
      </c>
      <c r="EM4397" t="e">
        <v>#REF!</v>
      </c>
      <c r="EN4397" t="e">
        <v>#REF!</v>
      </c>
      <c r="EP4397" t="e">
        <f t="shared" si="240"/>
        <v>#REF!</v>
      </c>
      <c r="EQ4397" t="e">
        <f t="shared" si="241"/>
        <v>#REF!</v>
      </c>
      <c r="ER4397" t="e">
        <f t="shared" si="242"/>
        <v>#REF!</v>
      </c>
    </row>
    <row r="4398" spans="142:148" x14ac:dyDescent="0.25">
      <c r="EL4398">
        <v>4391</v>
      </c>
      <c r="EM4398" t="e">
        <v>#REF!</v>
      </c>
      <c r="EN4398" t="e">
        <v>#REF!</v>
      </c>
      <c r="EP4398" t="e">
        <f t="shared" si="240"/>
        <v>#REF!</v>
      </c>
      <c r="EQ4398" t="e">
        <f t="shared" si="241"/>
        <v>#REF!</v>
      </c>
      <c r="ER4398" t="e">
        <f t="shared" si="242"/>
        <v>#REF!</v>
      </c>
    </row>
    <row r="4399" spans="142:148" x14ac:dyDescent="0.25">
      <c r="EL4399">
        <v>4392</v>
      </c>
      <c r="EM4399" t="e">
        <v>#REF!</v>
      </c>
      <c r="EN4399" t="e">
        <v>#REF!</v>
      </c>
      <c r="EP4399" t="e">
        <f t="shared" si="240"/>
        <v>#REF!</v>
      </c>
      <c r="EQ4399" t="e">
        <f t="shared" si="241"/>
        <v>#REF!</v>
      </c>
      <c r="ER4399" t="e">
        <f t="shared" si="242"/>
        <v>#REF!</v>
      </c>
    </row>
    <row r="4400" spans="142:148" x14ac:dyDescent="0.25">
      <c r="EL4400">
        <v>4393</v>
      </c>
      <c r="EM4400" t="e">
        <v>#REF!</v>
      </c>
      <c r="EN4400" t="e">
        <v>#REF!</v>
      </c>
      <c r="EP4400" t="e">
        <f t="shared" si="240"/>
        <v>#REF!</v>
      </c>
      <c r="EQ4400" t="e">
        <f t="shared" si="241"/>
        <v>#REF!</v>
      </c>
      <c r="ER4400" t="e">
        <f t="shared" si="242"/>
        <v>#REF!</v>
      </c>
    </row>
    <row r="4401" spans="142:148" x14ac:dyDescent="0.25">
      <c r="EL4401">
        <v>4394</v>
      </c>
      <c r="EM4401" t="e">
        <v>#REF!</v>
      </c>
      <c r="EN4401" t="e">
        <v>#REF!</v>
      </c>
      <c r="EP4401" t="e">
        <f t="shared" si="240"/>
        <v>#REF!</v>
      </c>
      <c r="EQ4401" t="e">
        <f t="shared" si="241"/>
        <v>#REF!</v>
      </c>
      <c r="ER4401" t="e">
        <f t="shared" si="242"/>
        <v>#REF!</v>
      </c>
    </row>
    <row r="4402" spans="142:148" x14ac:dyDescent="0.25">
      <c r="EL4402">
        <v>4395</v>
      </c>
      <c r="EM4402" t="e">
        <v>#REF!</v>
      </c>
      <c r="EN4402" t="e">
        <v>#REF!</v>
      </c>
      <c r="EP4402" t="e">
        <f t="shared" si="240"/>
        <v>#REF!</v>
      </c>
      <c r="EQ4402" t="e">
        <f t="shared" si="241"/>
        <v>#REF!</v>
      </c>
      <c r="ER4402" t="e">
        <f t="shared" si="242"/>
        <v>#REF!</v>
      </c>
    </row>
    <row r="4403" spans="142:148" x14ac:dyDescent="0.25">
      <c r="EL4403">
        <v>4396</v>
      </c>
      <c r="EM4403" t="e">
        <v>#REF!</v>
      </c>
      <c r="EN4403" t="e">
        <v>#REF!</v>
      </c>
      <c r="EP4403" t="e">
        <f t="shared" si="240"/>
        <v>#REF!</v>
      </c>
      <c r="EQ4403" t="e">
        <f t="shared" si="241"/>
        <v>#REF!</v>
      </c>
      <c r="ER4403" t="e">
        <f t="shared" si="242"/>
        <v>#REF!</v>
      </c>
    </row>
    <row r="4404" spans="142:148" x14ac:dyDescent="0.25">
      <c r="EL4404">
        <v>4397</v>
      </c>
      <c r="EM4404" t="e">
        <v>#REF!</v>
      </c>
      <c r="EN4404" t="e">
        <v>#REF!</v>
      </c>
      <c r="EP4404" t="e">
        <f t="shared" si="240"/>
        <v>#REF!</v>
      </c>
      <c r="EQ4404" t="e">
        <f t="shared" si="241"/>
        <v>#REF!</v>
      </c>
      <c r="ER4404" t="e">
        <f t="shared" si="242"/>
        <v>#REF!</v>
      </c>
    </row>
    <row r="4405" spans="142:148" x14ac:dyDescent="0.25">
      <c r="EL4405">
        <v>4398</v>
      </c>
      <c r="EM4405" t="e">
        <v>#REF!</v>
      </c>
      <c r="EN4405" t="e">
        <v>#REF!</v>
      </c>
      <c r="EP4405" t="e">
        <f t="shared" si="240"/>
        <v>#REF!</v>
      </c>
      <c r="EQ4405" t="e">
        <f t="shared" si="241"/>
        <v>#REF!</v>
      </c>
      <c r="ER4405" t="e">
        <f t="shared" si="242"/>
        <v>#REF!</v>
      </c>
    </row>
    <row r="4406" spans="142:148" x14ac:dyDescent="0.25">
      <c r="EL4406">
        <v>4399</v>
      </c>
      <c r="EM4406" t="e">
        <v>#REF!</v>
      </c>
      <c r="EN4406" t="e">
        <v>#REF!</v>
      </c>
      <c r="EP4406" t="e">
        <f t="shared" si="240"/>
        <v>#REF!</v>
      </c>
      <c r="EQ4406" t="e">
        <f t="shared" si="241"/>
        <v>#REF!</v>
      </c>
      <c r="ER4406" t="e">
        <f t="shared" si="242"/>
        <v>#REF!</v>
      </c>
    </row>
    <row r="4407" spans="142:148" x14ac:dyDescent="0.25">
      <c r="EL4407">
        <v>4400</v>
      </c>
      <c r="EM4407" t="e">
        <v>#REF!</v>
      </c>
      <c r="EN4407" t="e">
        <v>#REF!</v>
      </c>
      <c r="EP4407" t="e">
        <f t="shared" si="240"/>
        <v>#REF!</v>
      </c>
      <c r="EQ4407" t="e">
        <f t="shared" si="241"/>
        <v>#REF!</v>
      </c>
      <c r="ER4407" t="e">
        <f t="shared" si="242"/>
        <v>#REF!</v>
      </c>
    </row>
    <row r="4408" spans="142:148" x14ac:dyDescent="0.25">
      <c r="EL4408">
        <v>4401</v>
      </c>
      <c r="EM4408" t="e">
        <v>#REF!</v>
      </c>
      <c r="EN4408" t="e">
        <v>#REF!</v>
      </c>
      <c r="EP4408" t="e">
        <f t="shared" si="240"/>
        <v>#REF!</v>
      </c>
      <c r="EQ4408" t="e">
        <f t="shared" si="241"/>
        <v>#REF!</v>
      </c>
      <c r="ER4408" t="e">
        <f t="shared" si="242"/>
        <v>#REF!</v>
      </c>
    </row>
    <row r="4409" spans="142:148" x14ac:dyDescent="0.25">
      <c r="EL4409">
        <v>4402</v>
      </c>
      <c r="EM4409" t="e">
        <v>#REF!</v>
      </c>
      <c r="EN4409" t="e">
        <v>#REF!</v>
      </c>
      <c r="EP4409" t="e">
        <f t="shared" si="240"/>
        <v>#REF!</v>
      </c>
      <c r="EQ4409" t="e">
        <f t="shared" si="241"/>
        <v>#REF!</v>
      </c>
      <c r="ER4409" t="e">
        <f t="shared" si="242"/>
        <v>#REF!</v>
      </c>
    </row>
    <row r="4410" spans="142:148" x14ac:dyDescent="0.25">
      <c r="EL4410">
        <v>4403</v>
      </c>
      <c r="EM4410" t="e">
        <v>#REF!</v>
      </c>
      <c r="EN4410" t="e">
        <v>#REF!</v>
      </c>
      <c r="EP4410" t="e">
        <f t="shared" si="240"/>
        <v>#REF!</v>
      </c>
      <c r="EQ4410" t="e">
        <f t="shared" si="241"/>
        <v>#REF!</v>
      </c>
      <c r="ER4410" t="e">
        <f t="shared" si="242"/>
        <v>#REF!</v>
      </c>
    </row>
    <row r="4411" spans="142:148" x14ac:dyDescent="0.25">
      <c r="EL4411">
        <v>4404</v>
      </c>
      <c r="EM4411" t="e">
        <v>#REF!</v>
      </c>
      <c r="EN4411" t="e">
        <v>#REF!</v>
      </c>
      <c r="EP4411" t="e">
        <f t="shared" si="240"/>
        <v>#REF!</v>
      </c>
      <c r="EQ4411" t="e">
        <f t="shared" si="241"/>
        <v>#REF!</v>
      </c>
      <c r="ER4411" t="e">
        <f t="shared" si="242"/>
        <v>#REF!</v>
      </c>
    </row>
    <row r="4412" spans="142:148" x14ac:dyDescent="0.25">
      <c r="EL4412">
        <v>4405</v>
      </c>
      <c r="EM4412" t="e">
        <v>#REF!</v>
      </c>
      <c r="EN4412" t="e">
        <v>#REF!</v>
      </c>
      <c r="EP4412" t="e">
        <f t="shared" si="240"/>
        <v>#REF!</v>
      </c>
      <c r="EQ4412" t="e">
        <f t="shared" si="241"/>
        <v>#REF!</v>
      </c>
      <c r="ER4412" t="e">
        <f t="shared" si="242"/>
        <v>#REF!</v>
      </c>
    </row>
    <row r="4413" spans="142:148" x14ac:dyDescent="0.25">
      <c r="EL4413">
        <v>4406</v>
      </c>
      <c r="EM4413" t="e">
        <v>#REF!</v>
      </c>
      <c r="EN4413" t="e">
        <v>#REF!</v>
      </c>
      <c r="EP4413" t="e">
        <f t="shared" si="240"/>
        <v>#REF!</v>
      </c>
      <c r="EQ4413" t="e">
        <f t="shared" si="241"/>
        <v>#REF!</v>
      </c>
      <c r="ER4413" t="e">
        <f t="shared" si="242"/>
        <v>#REF!</v>
      </c>
    </row>
    <row r="4414" spans="142:148" x14ac:dyDescent="0.25">
      <c r="EL4414">
        <v>4407</v>
      </c>
      <c r="EM4414" t="e">
        <v>#REF!</v>
      </c>
      <c r="EN4414" t="e">
        <v>#REF!</v>
      </c>
      <c r="EP4414" t="e">
        <f t="shared" si="240"/>
        <v>#REF!</v>
      </c>
      <c r="EQ4414" t="e">
        <f t="shared" si="241"/>
        <v>#REF!</v>
      </c>
      <c r="ER4414" t="e">
        <f t="shared" si="242"/>
        <v>#REF!</v>
      </c>
    </row>
    <row r="4415" spans="142:148" x14ac:dyDescent="0.25">
      <c r="EL4415">
        <v>4408</v>
      </c>
      <c r="EM4415" t="e">
        <v>#REF!</v>
      </c>
      <c r="EN4415" t="e">
        <v>#REF!</v>
      </c>
      <c r="EP4415" t="e">
        <f t="shared" si="240"/>
        <v>#REF!</v>
      </c>
      <c r="EQ4415" t="e">
        <f t="shared" si="241"/>
        <v>#REF!</v>
      </c>
      <c r="ER4415" t="e">
        <f t="shared" si="242"/>
        <v>#REF!</v>
      </c>
    </row>
    <row r="4416" spans="142:148" x14ac:dyDescent="0.25">
      <c r="EL4416">
        <v>4409</v>
      </c>
      <c r="EM4416" t="e">
        <v>#REF!</v>
      </c>
      <c r="EN4416" t="e">
        <v>#REF!</v>
      </c>
      <c r="EP4416" t="e">
        <f t="shared" si="240"/>
        <v>#REF!</v>
      </c>
      <c r="EQ4416" t="e">
        <f t="shared" si="241"/>
        <v>#REF!</v>
      </c>
      <c r="ER4416" t="e">
        <f t="shared" si="242"/>
        <v>#REF!</v>
      </c>
    </row>
    <row r="4417" spans="142:148" x14ac:dyDescent="0.25">
      <c r="EL4417">
        <v>4410</v>
      </c>
      <c r="EM4417" t="e">
        <v>#REF!</v>
      </c>
      <c r="EN4417" t="e">
        <v>#REF!</v>
      </c>
      <c r="EP4417" t="e">
        <f t="shared" si="240"/>
        <v>#REF!</v>
      </c>
      <c r="EQ4417" t="e">
        <f t="shared" si="241"/>
        <v>#REF!</v>
      </c>
      <c r="ER4417" t="e">
        <f t="shared" si="242"/>
        <v>#REF!</v>
      </c>
    </row>
    <row r="4418" spans="142:148" x14ac:dyDescent="0.25">
      <c r="EL4418">
        <v>4411</v>
      </c>
      <c r="EM4418" t="e">
        <v>#REF!</v>
      </c>
      <c r="EN4418" t="e">
        <v>#REF!</v>
      </c>
      <c r="EP4418" t="e">
        <f t="shared" si="240"/>
        <v>#REF!</v>
      </c>
      <c r="EQ4418" t="e">
        <f t="shared" si="241"/>
        <v>#REF!</v>
      </c>
      <c r="ER4418" t="e">
        <f t="shared" si="242"/>
        <v>#REF!</v>
      </c>
    </row>
    <row r="4419" spans="142:148" x14ac:dyDescent="0.25">
      <c r="EL4419">
        <v>4412</v>
      </c>
      <c r="EM4419" t="e">
        <v>#REF!</v>
      </c>
      <c r="EN4419" t="e">
        <v>#REF!</v>
      </c>
      <c r="EP4419" t="e">
        <f t="shared" si="240"/>
        <v>#REF!</v>
      </c>
      <c r="EQ4419" t="e">
        <f t="shared" si="241"/>
        <v>#REF!</v>
      </c>
      <c r="ER4419" t="e">
        <f t="shared" si="242"/>
        <v>#REF!</v>
      </c>
    </row>
    <row r="4420" spans="142:148" x14ac:dyDescent="0.25">
      <c r="EL4420">
        <v>4413</v>
      </c>
      <c r="EM4420" t="e">
        <v>#REF!</v>
      </c>
      <c r="EN4420" t="e">
        <v>#REF!</v>
      </c>
      <c r="EP4420" t="e">
        <f t="shared" si="240"/>
        <v>#REF!</v>
      </c>
      <c r="EQ4420" t="e">
        <f t="shared" si="241"/>
        <v>#REF!</v>
      </c>
      <c r="ER4420" t="e">
        <f t="shared" si="242"/>
        <v>#REF!</v>
      </c>
    </row>
    <row r="4421" spans="142:148" x14ac:dyDescent="0.25">
      <c r="EL4421">
        <v>4414</v>
      </c>
      <c r="EM4421" t="e">
        <v>#REF!</v>
      </c>
      <c r="EN4421" t="e">
        <v>#REF!</v>
      </c>
      <c r="EP4421" t="e">
        <f t="shared" si="240"/>
        <v>#REF!</v>
      </c>
      <c r="EQ4421" t="e">
        <f t="shared" si="241"/>
        <v>#REF!</v>
      </c>
      <c r="ER4421" t="e">
        <f t="shared" si="242"/>
        <v>#REF!</v>
      </c>
    </row>
    <row r="4422" spans="142:148" x14ac:dyDescent="0.25">
      <c r="EL4422">
        <v>4415</v>
      </c>
      <c r="EM4422" t="e">
        <v>#REF!</v>
      </c>
      <c r="EN4422" t="e">
        <v>#REF!</v>
      </c>
      <c r="EP4422" t="e">
        <f t="shared" si="240"/>
        <v>#REF!</v>
      </c>
      <c r="EQ4422" t="e">
        <f t="shared" si="241"/>
        <v>#REF!</v>
      </c>
      <c r="ER4422" t="e">
        <f t="shared" si="242"/>
        <v>#REF!</v>
      </c>
    </row>
    <row r="4423" spans="142:148" x14ac:dyDescent="0.25">
      <c r="EL4423">
        <v>4416</v>
      </c>
      <c r="EM4423" t="e">
        <v>#REF!</v>
      </c>
      <c r="EN4423" t="e">
        <v>#REF!</v>
      </c>
      <c r="EP4423" t="e">
        <f t="shared" si="240"/>
        <v>#REF!</v>
      </c>
      <c r="EQ4423" t="e">
        <f t="shared" si="241"/>
        <v>#REF!</v>
      </c>
      <c r="ER4423" t="e">
        <f t="shared" si="242"/>
        <v>#REF!</v>
      </c>
    </row>
    <row r="4424" spans="142:148" x14ac:dyDescent="0.25">
      <c r="EL4424">
        <v>4417</v>
      </c>
      <c r="EM4424" t="e">
        <v>#REF!</v>
      </c>
      <c r="EN4424" t="e">
        <v>#REF!</v>
      </c>
      <c r="EP4424" t="e">
        <f t="shared" si="240"/>
        <v>#REF!</v>
      </c>
      <c r="EQ4424" t="e">
        <f t="shared" si="241"/>
        <v>#REF!</v>
      </c>
      <c r="ER4424" t="e">
        <f t="shared" si="242"/>
        <v>#REF!</v>
      </c>
    </row>
    <row r="4425" spans="142:148" x14ac:dyDescent="0.25">
      <c r="EL4425">
        <v>4418</v>
      </c>
      <c r="EM4425" t="e">
        <v>#REF!</v>
      </c>
      <c r="EN4425" t="e">
        <v>#REF!</v>
      </c>
      <c r="EP4425" t="e">
        <f t="shared" si="240"/>
        <v>#REF!</v>
      </c>
      <c r="EQ4425" t="e">
        <f t="shared" si="241"/>
        <v>#REF!</v>
      </c>
      <c r="ER4425" t="e">
        <f t="shared" si="242"/>
        <v>#REF!</v>
      </c>
    </row>
    <row r="4426" spans="142:148" x14ac:dyDescent="0.25">
      <c r="EL4426">
        <v>4419</v>
      </c>
      <c r="EM4426" t="e">
        <v>#REF!</v>
      </c>
      <c r="EN4426" t="e">
        <v>#REF!</v>
      </c>
      <c r="EP4426" t="e">
        <f t="shared" si="240"/>
        <v>#REF!</v>
      </c>
      <c r="EQ4426" t="e">
        <f t="shared" si="241"/>
        <v>#REF!</v>
      </c>
      <c r="ER4426" t="e">
        <f t="shared" si="242"/>
        <v>#REF!</v>
      </c>
    </row>
    <row r="4427" spans="142:148" x14ac:dyDescent="0.25">
      <c r="EL4427">
        <v>4420</v>
      </c>
      <c r="EM4427" t="e">
        <v>#REF!</v>
      </c>
      <c r="EN4427" t="e">
        <v>#REF!</v>
      </c>
      <c r="EP4427" t="e">
        <f t="shared" si="240"/>
        <v>#REF!</v>
      </c>
      <c r="EQ4427" t="e">
        <f t="shared" si="241"/>
        <v>#REF!</v>
      </c>
      <c r="ER4427" t="e">
        <f t="shared" si="242"/>
        <v>#REF!</v>
      </c>
    </row>
    <row r="4428" spans="142:148" x14ac:dyDescent="0.25">
      <c r="EL4428">
        <v>4421</v>
      </c>
      <c r="EM4428" t="e">
        <v>#REF!</v>
      </c>
      <c r="EN4428" t="e">
        <v>#REF!</v>
      </c>
      <c r="EP4428" t="e">
        <f t="shared" si="240"/>
        <v>#REF!</v>
      </c>
      <c r="EQ4428" t="e">
        <f t="shared" si="241"/>
        <v>#REF!</v>
      </c>
      <c r="ER4428" t="e">
        <f t="shared" si="242"/>
        <v>#REF!</v>
      </c>
    </row>
    <row r="4429" spans="142:148" x14ac:dyDescent="0.25">
      <c r="EL4429">
        <v>4422</v>
      </c>
      <c r="EM4429" t="e">
        <v>#REF!</v>
      </c>
      <c r="EN4429" t="e">
        <v>#REF!</v>
      </c>
      <c r="EP4429" t="e">
        <f t="shared" si="240"/>
        <v>#REF!</v>
      </c>
      <c r="EQ4429" t="e">
        <f t="shared" si="241"/>
        <v>#REF!</v>
      </c>
      <c r="ER4429" t="e">
        <f t="shared" si="242"/>
        <v>#REF!</v>
      </c>
    </row>
    <row r="4430" spans="142:148" x14ac:dyDescent="0.25">
      <c r="EL4430">
        <v>4423</v>
      </c>
      <c r="EM4430" t="e">
        <v>#REF!</v>
      </c>
      <c r="EN4430" t="e">
        <v>#REF!</v>
      </c>
      <c r="EP4430" t="e">
        <f t="shared" si="240"/>
        <v>#REF!</v>
      </c>
      <c r="EQ4430" t="e">
        <f t="shared" si="241"/>
        <v>#REF!</v>
      </c>
      <c r="ER4430" t="e">
        <f t="shared" si="242"/>
        <v>#REF!</v>
      </c>
    </row>
    <row r="4431" spans="142:148" x14ac:dyDescent="0.25">
      <c r="EL4431">
        <v>4424</v>
      </c>
      <c r="EM4431" t="e">
        <v>#REF!</v>
      </c>
      <c r="EN4431" t="e">
        <v>#REF!</v>
      </c>
      <c r="EP4431" t="e">
        <f t="shared" si="240"/>
        <v>#REF!</v>
      </c>
      <c r="EQ4431" t="e">
        <f t="shared" si="241"/>
        <v>#REF!</v>
      </c>
      <c r="ER4431" t="e">
        <f t="shared" si="242"/>
        <v>#REF!</v>
      </c>
    </row>
    <row r="4432" spans="142:148" x14ac:dyDescent="0.25">
      <c r="EL4432">
        <v>4425</v>
      </c>
      <c r="EM4432" t="e">
        <v>#REF!</v>
      </c>
      <c r="EN4432" t="e">
        <v>#REF!</v>
      </c>
      <c r="EP4432" t="e">
        <f t="shared" si="240"/>
        <v>#REF!</v>
      </c>
      <c r="EQ4432" t="e">
        <f t="shared" si="241"/>
        <v>#REF!</v>
      </c>
      <c r="ER4432" t="e">
        <f t="shared" si="242"/>
        <v>#REF!</v>
      </c>
    </row>
    <row r="4433" spans="142:148" x14ac:dyDescent="0.25">
      <c r="EL4433">
        <v>4426</v>
      </c>
      <c r="EM4433" t="e">
        <v>#REF!</v>
      </c>
      <c r="EN4433" t="e">
        <v>#REF!</v>
      </c>
      <c r="EP4433" t="e">
        <f t="shared" si="240"/>
        <v>#REF!</v>
      </c>
      <c r="EQ4433" t="e">
        <f t="shared" si="241"/>
        <v>#REF!</v>
      </c>
      <c r="ER4433" t="e">
        <f t="shared" si="242"/>
        <v>#REF!</v>
      </c>
    </row>
    <row r="4434" spans="142:148" x14ac:dyDescent="0.25">
      <c r="EL4434">
        <v>4427</v>
      </c>
      <c r="EM4434" t="e">
        <v>#REF!</v>
      </c>
      <c r="EN4434" t="e">
        <v>#REF!</v>
      </c>
      <c r="EP4434" t="e">
        <f t="shared" si="240"/>
        <v>#REF!</v>
      </c>
      <c r="EQ4434" t="e">
        <f t="shared" si="241"/>
        <v>#REF!</v>
      </c>
      <c r="ER4434" t="e">
        <f t="shared" si="242"/>
        <v>#REF!</v>
      </c>
    </row>
    <row r="4435" spans="142:148" x14ac:dyDescent="0.25">
      <c r="EL4435">
        <v>4428</v>
      </c>
      <c r="EM4435" t="e">
        <v>#REF!</v>
      </c>
      <c r="EN4435" t="e">
        <v>#REF!</v>
      </c>
      <c r="EP4435" t="e">
        <f t="shared" si="240"/>
        <v>#REF!</v>
      </c>
      <c r="EQ4435" t="e">
        <f t="shared" si="241"/>
        <v>#REF!</v>
      </c>
      <c r="ER4435" t="e">
        <f t="shared" si="242"/>
        <v>#REF!</v>
      </c>
    </row>
    <row r="4436" spans="142:148" x14ac:dyDescent="0.25">
      <c r="EL4436">
        <v>4429</v>
      </c>
      <c r="EM4436" t="e">
        <v>#REF!</v>
      </c>
      <c r="EN4436" t="e">
        <v>#REF!</v>
      </c>
      <c r="EP4436" t="e">
        <f t="shared" si="240"/>
        <v>#REF!</v>
      </c>
      <c r="EQ4436" t="e">
        <f t="shared" si="241"/>
        <v>#REF!</v>
      </c>
      <c r="ER4436" t="e">
        <f t="shared" si="242"/>
        <v>#REF!</v>
      </c>
    </row>
    <row r="4437" spans="142:148" x14ac:dyDescent="0.25">
      <c r="EL4437">
        <v>4430</v>
      </c>
      <c r="EM4437" t="e">
        <v>#REF!</v>
      </c>
      <c r="EN4437" t="e">
        <v>#REF!</v>
      </c>
      <c r="EP4437" t="e">
        <f t="shared" si="240"/>
        <v>#REF!</v>
      </c>
      <c r="EQ4437" t="e">
        <f t="shared" si="241"/>
        <v>#REF!</v>
      </c>
      <c r="ER4437" t="e">
        <f t="shared" si="242"/>
        <v>#REF!</v>
      </c>
    </row>
    <row r="4438" spans="142:148" x14ac:dyDescent="0.25">
      <c r="EL4438">
        <v>4431</v>
      </c>
      <c r="EM4438" t="e">
        <v>#REF!</v>
      </c>
      <c r="EN4438" t="e">
        <v>#REF!</v>
      </c>
      <c r="EP4438" t="e">
        <f t="shared" si="240"/>
        <v>#REF!</v>
      </c>
      <c r="EQ4438" t="e">
        <f t="shared" si="241"/>
        <v>#REF!</v>
      </c>
      <c r="ER4438" t="e">
        <f t="shared" si="242"/>
        <v>#REF!</v>
      </c>
    </row>
    <row r="4439" spans="142:148" x14ac:dyDescent="0.25">
      <c r="EL4439">
        <v>4432</v>
      </c>
      <c r="EM4439" t="e">
        <v>#REF!</v>
      </c>
      <c r="EN4439" t="e">
        <v>#REF!</v>
      </c>
      <c r="EP4439" t="e">
        <f t="shared" si="240"/>
        <v>#REF!</v>
      </c>
      <c r="EQ4439" t="e">
        <f t="shared" si="241"/>
        <v>#REF!</v>
      </c>
      <c r="ER4439" t="e">
        <f t="shared" si="242"/>
        <v>#REF!</v>
      </c>
    </row>
    <row r="4440" spans="142:148" x14ac:dyDescent="0.25">
      <c r="EL4440">
        <v>4433</v>
      </c>
      <c r="EM4440" t="e">
        <v>#REF!</v>
      </c>
      <c r="EN4440" t="e">
        <v>#REF!</v>
      </c>
      <c r="EP4440" t="e">
        <f t="shared" ref="EP4440:EP4503" si="243">IF(EM4440&gt;EN4440,1,0)</f>
        <v>#REF!</v>
      </c>
      <c r="EQ4440" t="e">
        <f t="shared" ref="EQ4440:EQ4503" si="244">IF(EP4440&gt;0,0,1)</f>
        <v>#REF!</v>
      </c>
      <c r="ER4440" t="e">
        <f t="shared" ref="ER4440:ER4503" si="245">IF(EM4440&gt;EN4440,EM4440-EN4440,EN4440-EM4440)</f>
        <v>#REF!</v>
      </c>
    </row>
    <row r="4441" spans="142:148" x14ac:dyDescent="0.25">
      <c r="EL4441">
        <v>4434</v>
      </c>
      <c r="EM4441" t="e">
        <v>#REF!</v>
      </c>
      <c r="EN4441" t="e">
        <v>#REF!</v>
      </c>
      <c r="EP4441" t="e">
        <f t="shared" si="243"/>
        <v>#REF!</v>
      </c>
      <c r="EQ4441" t="e">
        <f t="shared" si="244"/>
        <v>#REF!</v>
      </c>
      <c r="ER4441" t="e">
        <f t="shared" si="245"/>
        <v>#REF!</v>
      </c>
    </row>
    <row r="4442" spans="142:148" x14ac:dyDescent="0.25">
      <c r="EL4442">
        <v>4435</v>
      </c>
      <c r="EM4442" t="e">
        <v>#REF!</v>
      </c>
      <c r="EN4442" t="e">
        <v>#REF!</v>
      </c>
      <c r="EP4442" t="e">
        <f t="shared" si="243"/>
        <v>#REF!</v>
      </c>
      <c r="EQ4442" t="e">
        <f t="shared" si="244"/>
        <v>#REF!</v>
      </c>
      <c r="ER4442" t="e">
        <f t="shared" si="245"/>
        <v>#REF!</v>
      </c>
    </row>
    <row r="4443" spans="142:148" x14ac:dyDescent="0.25">
      <c r="EL4443">
        <v>4436</v>
      </c>
      <c r="EM4443" t="e">
        <v>#REF!</v>
      </c>
      <c r="EN4443" t="e">
        <v>#REF!</v>
      </c>
      <c r="EP4443" t="e">
        <f t="shared" si="243"/>
        <v>#REF!</v>
      </c>
      <c r="EQ4443" t="e">
        <f t="shared" si="244"/>
        <v>#REF!</v>
      </c>
      <c r="ER4443" t="e">
        <f t="shared" si="245"/>
        <v>#REF!</v>
      </c>
    </row>
    <row r="4444" spans="142:148" x14ac:dyDescent="0.25">
      <c r="EL4444">
        <v>4437</v>
      </c>
      <c r="EM4444" t="e">
        <v>#REF!</v>
      </c>
      <c r="EN4444" t="e">
        <v>#REF!</v>
      </c>
      <c r="EP4444" t="e">
        <f t="shared" si="243"/>
        <v>#REF!</v>
      </c>
      <c r="EQ4444" t="e">
        <f t="shared" si="244"/>
        <v>#REF!</v>
      </c>
      <c r="ER4444" t="e">
        <f t="shared" si="245"/>
        <v>#REF!</v>
      </c>
    </row>
    <row r="4445" spans="142:148" x14ac:dyDescent="0.25">
      <c r="EL4445">
        <v>4438</v>
      </c>
      <c r="EM4445" t="e">
        <v>#REF!</v>
      </c>
      <c r="EN4445" t="e">
        <v>#REF!</v>
      </c>
      <c r="EP4445" t="e">
        <f t="shared" si="243"/>
        <v>#REF!</v>
      </c>
      <c r="EQ4445" t="e">
        <f t="shared" si="244"/>
        <v>#REF!</v>
      </c>
      <c r="ER4445" t="e">
        <f t="shared" si="245"/>
        <v>#REF!</v>
      </c>
    </row>
    <row r="4446" spans="142:148" x14ac:dyDescent="0.25">
      <c r="EL4446">
        <v>4439</v>
      </c>
      <c r="EM4446" t="e">
        <v>#REF!</v>
      </c>
      <c r="EN4446" t="e">
        <v>#REF!</v>
      </c>
      <c r="EP4446" t="e">
        <f t="shared" si="243"/>
        <v>#REF!</v>
      </c>
      <c r="EQ4446" t="e">
        <f t="shared" si="244"/>
        <v>#REF!</v>
      </c>
      <c r="ER4446" t="e">
        <f t="shared" si="245"/>
        <v>#REF!</v>
      </c>
    </row>
    <row r="4447" spans="142:148" x14ac:dyDescent="0.25">
      <c r="EL4447">
        <v>4440</v>
      </c>
      <c r="EM4447" t="e">
        <v>#REF!</v>
      </c>
      <c r="EN4447" t="e">
        <v>#REF!</v>
      </c>
      <c r="EP4447" t="e">
        <f t="shared" si="243"/>
        <v>#REF!</v>
      </c>
      <c r="EQ4447" t="e">
        <f t="shared" si="244"/>
        <v>#REF!</v>
      </c>
      <c r="ER4447" t="e">
        <f t="shared" si="245"/>
        <v>#REF!</v>
      </c>
    </row>
    <row r="4448" spans="142:148" x14ac:dyDescent="0.25">
      <c r="EL4448">
        <v>4441</v>
      </c>
      <c r="EM4448" t="e">
        <v>#REF!</v>
      </c>
      <c r="EN4448" t="e">
        <v>#REF!</v>
      </c>
      <c r="EP4448" t="e">
        <f t="shared" si="243"/>
        <v>#REF!</v>
      </c>
      <c r="EQ4448" t="e">
        <f t="shared" si="244"/>
        <v>#REF!</v>
      </c>
      <c r="ER4448" t="e">
        <f t="shared" si="245"/>
        <v>#REF!</v>
      </c>
    </row>
    <row r="4449" spans="142:148" x14ac:dyDescent="0.25">
      <c r="EL4449">
        <v>4442</v>
      </c>
      <c r="EM4449" t="e">
        <v>#REF!</v>
      </c>
      <c r="EN4449" t="e">
        <v>#REF!</v>
      </c>
      <c r="EP4449" t="e">
        <f t="shared" si="243"/>
        <v>#REF!</v>
      </c>
      <c r="EQ4449" t="e">
        <f t="shared" si="244"/>
        <v>#REF!</v>
      </c>
      <c r="ER4449" t="e">
        <f t="shared" si="245"/>
        <v>#REF!</v>
      </c>
    </row>
    <row r="4450" spans="142:148" x14ac:dyDescent="0.25">
      <c r="EL4450">
        <v>4443</v>
      </c>
      <c r="EM4450" t="e">
        <v>#REF!</v>
      </c>
      <c r="EN4450" t="e">
        <v>#REF!</v>
      </c>
      <c r="EP4450" t="e">
        <f t="shared" si="243"/>
        <v>#REF!</v>
      </c>
      <c r="EQ4450" t="e">
        <f t="shared" si="244"/>
        <v>#REF!</v>
      </c>
      <c r="ER4450" t="e">
        <f t="shared" si="245"/>
        <v>#REF!</v>
      </c>
    </row>
    <row r="4451" spans="142:148" x14ac:dyDescent="0.25">
      <c r="EL4451">
        <v>4444</v>
      </c>
      <c r="EM4451" t="e">
        <v>#REF!</v>
      </c>
      <c r="EN4451" t="e">
        <v>#REF!</v>
      </c>
      <c r="EP4451" t="e">
        <f t="shared" si="243"/>
        <v>#REF!</v>
      </c>
      <c r="EQ4451" t="e">
        <f t="shared" si="244"/>
        <v>#REF!</v>
      </c>
      <c r="ER4451" t="e">
        <f t="shared" si="245"/>
        <v>#REF!</v>
      </c>
    </row>
    <row r="4452" spans="142:148" x14ac:dyDescent="0.25">
      <c r="EL4452">
        <v>4445</v>
      </c>
      <c r="EM4452" t="e">
        <v>#REF!</v>
      </c>
      <c r="EN4452" t="e">
        <v>#REF!</v>
      </c>
      <c r="EP4452" t="e">
        <f t="shared" si="243"/>
        <v>#REF!</v>
      </c>
      <c r="EQ4452" t="e">
        <f t="shared" si="244"/>
        <v>#REF!</v>
      </c>
      <c r="ER4452" t="e">
        <f t="shared" si="245"/>
        <v>#REF!</v>
      </c>
    </row>
    <row r="4453" spans="142:148" x14ac:dyDescent="0.25">
      <c r="EL4453">
        <v>4446</v>
      </c>
      <c r="EM4453" t="e">
        <v>#REF!</v>
      </c>
      <c r="EN4453" t="e">
        <v>#REF!</v>
      </c>
      <c r="EP4453" t="e">
        <f t="shared" si="243"/>
        <v>#REF!</v>
      </c>
      <c r="EQ4453" t="e">
        <f t="shared" si="244"/>
        <v>#REF!</v>
      </c>
      <c r="ER4453" t="e">
        <f t="shared" si="245"/>
        <v>#REF!</v>
      </c>
    </row>
    <row r="4454" spans="142:148" x14ac:dyDescent="0.25">
      <c r="EL4454">
        <v>4447</v>
      </c>
      <c r="EM4454" t="e">
        <v>#REF!</v>
      </c>
      <c r="EN4454" t="e">
        <v>#REF!</v>
      </c>
      <c r="EP4454" t="e">
        <f t="shared" si="243"/>
        <v>#REF!</v>
      </c>
      <c r="EQ4454" t="e">
        <f t="shared" si="244"/>
        <v>#REF!</v>
      </c>
      <c r="ER4454" t="e">
        <f t="shared" si="245"/>
        <v>#REF!</v>
      </c>
    </row>
    <row r="4455" spans="142:148" x14ac:dyDescent="0.25">
      <c r="EL4455">
        <v>4448</v>
      </c>
      <c r="EM4455" t="e">
        <v>#REF!</v>
      </c>
      <c r="EN4455" t="e">
        <v>#REF!</v>
      </c>
      <c r="EP4455" t="e">
        <f t="shared" si="243"/>
        <v>#REF!</v>
      </c>
      <c r="EQ4455" t="e">
        <f t="shared" si="244"/>
        <v>#REF!</v>
      </c>
      <c r="ER4455" t="e">
        <f t="shared" si="245"/>
        <v>#REF!</v>
      </c>
    </row>
    <row r="4456" spans="142:148" x14ac:dyDescent="0.25">
      <c r="EL4456">
        <v>4449</v>
      </c>
      <c r="EM4456" t="e">
        <v>#REF!</v>
      </c>
      <c r="EN4456" t="e">
        <v>#REF!</v>
      </c>
      <c r="EP4456" t="e">
        <f t="shared" si="243"/>
        <v>#REF!</v>
      </c>
      <c r="EQ4456" t="e">
        <f t="shared" si="244"/>
        <v>#REF!</v>
      </c>
      <c r="ER4456" t="e">
        <f t="shared" si="245"/>
        <v>#REF!</v>
      </c>
    </row>
    <row r="4457" spans="142:148" x14ac:dyDescent="0.25">
      <c r="EL4457">
        <v>4450</v>
      </c>
      <c r="EM4457" t="e">
        <v>#REF!</v>
      </c>
      <c r="EN4457" t="e">
        <v>#REF!</v>
      </c>
      <c r="EP4457" t="e">
        <f t="shared" si="243"/>
        <v>#REF!</v>
      </c>
      <c r="EQ4457" t="e">
        <f t="shared" si="244"/>
        <v>#REF!</v>
      </c>
      <c r="ER4457" t="e">
        <f t="shared" si="245"/>
        <v>#REF!</v>
      </c>
    </row>
    <row r="4458" spans="142:148" x14ac:dyDescent="0.25">
      <c r="EL4458">
        <v>4451</v>
      </c>
      <c r="EM4458" t="e">
        <v>#REF!</v>
      </c>
      <c r="EN4458" t="e">
        <v>#REF!</v>
      </c>
      <c r="EP4458" t="e">
        <f t="shared" si="243"/>
        <v>#REF!</v>
      </c>
      <c r="EQ4458" t="e">
        <f t="shared" si="244"/>
        <v>#REF!</v>
      </c>
      <c r="ER4458" t="e">
        <f t="shared" si="245"/>
        <v>#REF!</v>
      </c>
    </row>
    <row r="4459" spans="142:148" x14ac:dyDescent="0.25">
      <c r="EL4459">
        <v>4452</v>
      </c>
      <c r="EM4459" t="e">
        <v>#REF!</v>
      </c>
      <c r="EN4459" t="e">
        <v>#REF!</v>
      </c>
      <c r="EP4459" t="e">
        <f t="shared" si="243"/>
        <v>#REF!</v>
      </c>
      <c r="EQ4459" t="e">
        <f t="shared" si="244"/>
        <v>#REF!</v>
      </c>
      <c r="ER4459" t="e">
        <f t="shared" si="245"/>
        <v>#REF!</v>
      </c>
    </row>
    <row r="4460" spans="142:148" x14ac:dyDescent="0.25">
      <c r="EL4460">
        <v>4453</v>
      </c>
      <c r="EM4460" t="e">
        <v>#REF!</v>
      </c>
      <c r="EN4460" t="e">
        <v>#REF!</v>
      </c>
      <c r="EP4460" t="e">
        <f t="shared" si="243"/>
        <v>#REF!</v>
      </c>
      <c r="EQ4460" t="e">
        <f t="shared" si="244"/>
        <v>#REF!</v>
      </c>
      <c r="ER4460" t="e">
        <f t="shared" si="245"/>
        <v>#REF!</v>
      </c>
    </row>
    <row r="4461" spans="142:148" x14ac:dyDescent="0.25">
      <c r="EL4461">
        <v>4454</v>
      </c>
      <c r="EM4461" t="e">
        <v>#REF!</v>
      </c>
      <c r="EN4461" t="e">
        <v>#REF!</v>
      </c>
      <c r="EP4461" t="e">
        <f t="shared" si="243"/>
        <v>#REF!</v>
      </c>
      <c r="EQ4461" t="e">
        <f t="shared" si="244"/>
        <v>#REF!</v>
      </c>
      <c r="ER4461" t="e">
        <f t="shared" si="245"/>
        <v>#REF!</v>
      </c>
    </row>
    <row r="4462" spans="142:148" x14ac:dyDescent="0.25">
      <c r="EL4462">
        <v>4455</v>
      </c>
      <c r="EM4462" t="e">
        <v>#REF!</v>
      </c>
      <c r="EN4462" t="e">
        <v>#REF!</v>
      </c>
      <c r="EP4462" t="e">
        <f t="shared" si="243"/>
        <v>#REF!</v>
      </c>
      <c r="EQ4462" t="e">
        <f t="shared" si="244"/>
        <v>#REF!</v>
      </c>
      <c r="ER4462" t="e">
        <f t="shared" si="245"/>
        <v>#REF!</v>
      </c>
    </row>
    <row r="4463" spans="142:148" x14ac:dyDescent="0.25">
      <c r="EL4463">
        <v>4456</v>
      </c>
      <c r="EM4463" t="e">
        <v>#REF!</v>
      </c>
      <c r="EN4463" t="e">
        <v>#REF!</v>
      </c>
      <c r="EP4463" t="e">
        <f t="shared" si="243"/>
        <v>#REF!</v>
      </c>
      <c r="EQ4463" t="e">
        <f t="shared" si="244"/>
        <v>#REF!</v>
      </c>
      <c r="ER4463" t="e">
        <f t="shared" si="245"/>
        <v>#REF!</v>
      </c>
    </row>
    <row r="4464" spans="142:148" x14ac:dyDescent="0.25">
      <c r="EL4464">
        <v>4457</v>
      </c>
      <c r="EM4464" t="e">
        <v>#REF!</v>
      </c>
      <c r="EN4464" t="e">
        <v>#REF!</v>
      </c>
      <c r="EP4464" t="e">
        <f t="shared" si="243"/>
        <v>#REF!</v>
      </c>
      <c r="EQ4464" t="e">
        <f t="shared" si="244"/>
        <v>#REF!</v>
      </c>
      <c r="ER4464" t="e">
        <f t="shared" si="245"/>
        <v>#REF!</v>
      </c>
    </row>
    <row r="4465" spans="142:148" x14ac:dyDescent="0.25">
      <c r="EL4465">
        <v>4458</v>
      </c>
      <c r="EM4465" t="e">
        <v>#REF!</v>
      </c>
      <c r="EN4465" t="e">
        <v>#REF!</v>
      </c>
      <c r="EP4465" t="e">
        <f t="shared" si="243"/>
        <v>#REF!</v>
      </c>
      <c r="EQ4465" t="e">
        <f t="shared" si="244"/>
        <v>#REF!</v>
      </c>
      <c r="ER4465" t="e">
        <f t="shared" si="245"/>
        <v>#REF!</v>
      </c>
    </row>
    <row r="4466" spans="142:148" x14ac:dyDescent="0.25">
      <c r="EL4466">
        <v>4459</v>
      </c>
      <c r="EM4466" t="e">
        <v>#REF!</v>
      </c>
      <c r="EN4466" t="e">
        <v>#REF!</v>
      </c>
      <c r="EP4466" t="e">
        <f t="shared" si="243"/>
        <v>#REF!</v>
      </c>
      <c r="EQ4466" t="e">
        <f t="shared" si="244"/>
        <v>#REF!</v>
      </c>
      <c r="ER4466" t="e">
        <f t="shared" si="245"/>
        <v>#REF!</v>
      </c>
    </row>
    <row r="4467" spans="142:148" x14ac:dyDescent="0.25">
      <c r="EL4467">
        <v>4460</v>
      </c>
      <c r="EM4467" t="e">
        <v>#REF!</v>
      </c>
      <c r="EN4467" t="e">
        <v>#REF!</v>
      </c>
      <c r="EP4467" t="e">
        <f t="shared" si="243"/>
        <v>#REF!</v>
      </c>
      <c r="EQ4467" t="e">
        <f t="shared" si="244"/>
        <v>#REF!</v>
      </c>
      <c r="ER4467" t="e">
        <f t="shared" si="245"/>
        <v>#REF!</v>
      </c>
    </row>
    <row r="4468" spans="142:148" x14ac:dyDescent="0.25">
      <c r="EL4468">
        <v>4461</v>
      </c>
      <c r="EM4468" t="e">
        <v>#REF!</v>
      </c>
      <c r="EN4468" t="e">
        <v>#REF!</v>
      </c>
      <c r="EP4468" t="e">
        <f t="shared" si="243"/>
        <v>#REF!</v>
      </c>
      <c r="EQ4468" t="e">
        <f t="shared" si="244"/>
        <v>#REF!</v>
      </c>
      <c r="ER4468" t="e">
        <f t="shared" si="245"/>
        <v>#REF!</v>
      </c>
    </row>
    <row r="4469" spans="142:148" x14ac:dyDescent="0.25">
      <c r="EL4469">
        <v>4462</v>
      </c>
      <c r="EM4469" t="e">
        <v>#REF!</v>
      </c>
      <c r="EN4469" t="e">
        <v>#REF!</v>
      </c>
      <c r="EP4469" t="e">
        <f t="shared" si="243"/>
        <v>#REF!</v>
      </c>
      <c r="EQ4469" t="e">
        <f t="shared" si="244"/>
        <v>#REF!</v>
      </c>
      <c r="ER4469" t="e">
        <f t="shared" si="245"/>
        <v>#REF!</v>
      </c>
    </row>
    <row r="4470" spans="142:148" x14ac:dyDescent="0.25">
      <c r="EL4470">
        <v>4463</v>
      </c>
      <c r="EM4470" t="e">
        <v>#REF!</v>
      </c>
      <c r="EN4470" t="e">
        <v>#REF!</v>
      </c>
      <c r="EP4470" t="e">
        <f t="shared" si="243"/>
        <v>#REF!</v>
      </c>
      <c r="EQ4470" t="e">
        <f t="shared" si="244"/>
        <v>#REF!</v>
      </c>
      <c r="ER4470" t="e">
        <f t="shared" si="245"/>
        <v>#REF!</v>
      </c>
    </row>
    <row r="4471" spans="142:148" x14ac:dyDescent="0.25">
      <c r="EL4471">
        <v>4464</v>
      </c>
      <c r="EM4471" t="e">
        <v>#REF!</v>
      </c>
      <c r="EN4471" t="e">
        <v>#REF!</v>
      </c>
      <c r="EP4471" t="e">
        <f t="shared" si="243"/>
        <v>#REF!</v>
      </c>
      <c r="EQ4471" t="e">
        <f t="shared" si="244"/>
        <v>#REF!</v>
      </c>
      <c r="ER4471" t="e">
        <f t="shared" si="245"/>
        <v>#REF!</v>
      </c>
    </row>
    <row r="4472" spans="142:148" x14ac:dyDescent="0.25">
      <c r="EL4472">
        <v>4465</v>
      </c>
      <c r="EM4472" t="e">
        <v>#REF!</v>
      </c>
      <c r="EN4472" t="e">
        <v>#REF!</v>
      </c>
      <c r="EP4472" t="e">
        <f t="shared" si="243"/>
        <v>#REF!</v>
      </c>
      <c r="EQ4472" t="e">
        <f t="shared" si="244"/>
        <v>#REF!</v>
      </c>
      <c r="ER4472" t="e">
        <f t="shared" si="245"/>
        <v>#REF!</v>
      </c>
    </row>
    <row r="4473" spans="142:148" x14ac:dyDescent="0.25">
      <c r="EL4473">
        <v>4466</v>
      </c>
      <c r="EM4473" t="e">
        <v>#REF!</v>
      </c>
      <c r="EN4473" t="e">
        <v>#REF!</v>
      </c>
      <c r="EP4473" t="e">
        <f t="shared" si="243"/>
        <v>#REF!</v>
      </c>
      <c r="EQ4473" t="e">
        <f t="shared" si="244"/>
        <v>#REF!</v>
      </c>
      <c r="ER4473" t="e">
        <f t="shared" si="245"/>
        <v>#REF!</v>
      </c>
    </row>
    <row r="4474" spans="142:148" x14ac:dyDescent="0.25">
      <c r="EL4474">
        <v>4467</v>
      </c>
      <c r="EM4474" t="e">
        <v>#REF!</v>
      </c>
      <c r="EN4474" t="e">
        <v>#REF!</v>
      </c>
      <c r="EP4474" t="e">
        <f t="shared" si="243"/>
        <v>#REF!</v>
      </c>
      <c r="EQ4474" t="e">
        <f t="shared" si="244"/>
        <v>#REF!</v>
      </c>
      <c r="ER4474" t="e">
        <f t="shared" si="245"/>
        <v>#REF!</v>
      </c>
    </row>
    <row r="4475" spans="142:148" x14ac:dyDescent="0.25">
      <c r="EL4475">
        <v>4468</v>
      </c>
      <c r="EM4475" t="e">
        <v>#REF!</v>
      </c>
      <c r="EN4475" t="e">
        <v>#REF!</v>
      </c>
      <c r="EP4475" t="e">
        <f t="shared" si="243"/>
        <v>#REF!</v>
      </c>
      <c r="EQ4475" t="e">
        <f t="shared" si="244"/>
        <v>#REF!</v>
      </c>
      <c r="ER4475" t="e">
        <f t="shared" si="245"/>
        <v>#REF!</v>
      </c>
    </row>
    <row r="4476" spans="142:148" x14ac:dyDescent="0.25">
      <c r="EL4476">
        <v>4469</v>
      </c>
      <c r="EM4476" t="e">
        <v>#REF!</v>
      </c>
      <c r="EN4476" t="e">
        <v>#REF!</v>
      </c>
      <c r="EP4476" t="e">
        <f t="shared" si="243"/>
        <v>#REF!</v>
      </c>
      <c r="EQ4476" t="e">
        <f t="shared" si="244"/>
        <v>#REF!</v>
      </c>
      <c r="ER4476" t="e">
        <f t="shared" si="245"/>
        <v>#REF!</v>
      </c>
    </row>
    <row r="4477" spans="142:148" x14ac:dyDescent="0.25">
      <c r="EL4477">
        <v>4470</v>
      </c>
      <c r="EM4477" t="e">
        <v>#REF!</v>
      </c>
      <c r="EN4477" t="e">
        <v>#REF!</v>
      </c>
      <c r="EP4477" t="e">
        <f t="shared" si="243"/>
        <v>#REF!</v>
      </c>
      <c r="EQ4477" t="e">
        <f t="shared" si="244"/>
        <v>#REF!</v>
      </c>
      <c r="ER4477" t="e">
        <f t="shared" si="245"/>
        <v>#REF!</v>
      </c>
    </row>
    <row r="4478" spans="142:148" x14ac:dyDescent="0.25">
      <c r="EL4478">
        <v>4471</v>
      </c>
      <c r="EM4478" t="e">
        <v>#REF!</v>
      </c>
      <c r="EN4478" t="e">
        <v>#REF!</v>
      </c>
      <c r="EP4478" t="e">
        <f t="shared" si="243"/>
        <v>#REF!</v>
      </c>
      <c r="EQ4478" t="e">
        <f t="shared" si="244"/>
        <v>#REF!</v>
      </c>
      <c r="ER4478" t="e">
        <f t="shared" si="245"/>
        <v>#REF!</v>
      </c>
    </row>
    <row r="4479" spans="142:148" x14ac:dyDescent="0.25">
      <c r="EL4479">
        <v>4472</v>
      </c>
      <c r="EM4479" t="e">
        <v>#REF!</v>
      </c>
      <c r="EN4479" t="e">
        <v>#REF!</v>
      </c>
      <c r="EP4479" t="e">
        <f t="shared" si="243"/>
        <v>#REF!</v>
      </c>
      <c r="EQ4479" t="e">
        <f t="shared" si="244"/>
        <v>#REF!</v>
      </c>
      <c r="ER4479" t="e">
        <f t="shared" si="245"/>
        <v>#REF!</v>
      </c>
    </row>
    <row r="4480" spans="142:148" x14ac:dyDescent="0.25">
      <c r="EL4480">
        <v>4473</v>
      </c>
      <c r="EM4480" t="e">
        <v>#REF!</v>
      </c>
      <c r="EN4480" t="e">
        <v>#REF!</v>
      </c>
      <c r="EP4480" t="e">
        <f t="shared" si="243"/>
        <v>#REF!</v>
      </c>
      <c r="EQ4480" t="e">
        <f t="shared" si="244"/>
        <v>#REF!</v>
      </c>
      <c r="ER4480" t="e">
        <f t="shared" si="245"/>
        <v>#REF!</v>
      </c>
    </row>
    <row r="4481" spans="142:148" x14ac:dyDescent="0.25">
      <c r="EL4481">
        <v>4474</v>
      </c>
      <c r="EM4481" t="e">
        <v>#REF!</v>
      </c>
      <c r="EN4481" t="e">
        <v>#REF!</v>
      </c>
      <c r="EP4481" t="e">
        <f t="shared" si="243"/>
        <v>#REF!</v>
      </c>
      <c r="EQ4481" t="e">
        <f t="shared" si="244"/>
        <v>#REF!</v>
      </c>
      <c r="ER4481" t="e">
        <f t="shared" si="245"/>
        <v>#REF!</v>
      </c>
    </row>
    <row r="4482" spans="142:148" x14ac:dyDescent="0.25">
      <c r="EL4482">
        <v>4475</v>
      </c>
      <c r="EM4482" t="e">
        <v>#REF!</v>
      </c>
      <c r="EN4482" t="e">
        <v>#REF!</v>
      </c>
      <c r="EP4482" t="e">
        <f t="shared" si="243"/>
        <v>#REF!</v>
      </c>
      <c r="EQ4482" t="e">
        <f t="shared" si="244"/>
        <v>#REF!</v>
      </c>
      <c r="ER4482" t="e">
        <f t="shared" si="245"/>
        <v>#REF!</v>
      </c>
    </row>
    <row r="4483" spans="142:148" x14ac:dyDescent="0.25">
      <c r="EL4483">
        <v>4476</v>
      </c>
      <c r="EM4483" t="e">
        <v>#REF!</v>
      </c>
      <c r="EN4483" t="e">
        <v>#REF!</v>
      </c>
      <c r="EP4483" t="e">
        <f t="shared" si="243"/>
        <v>#REF!</v>
      </c>
      <c r="EQ4483" t="e">
        <f t="shared" si="244"/>
        <v>#REF!</v>
      </c>
      <c r="ER4483" t="e">
        <f t="shared" si="245"/>
        <v>#REF!</v>
      </c>
    </row>
    <row r="4484" spans="142:148" x14ac:dyDescent="0.25">
      <c r="EL4484">
        <v>4477</v>
      </c>
      <c r="EM4484" t="e">
        <v>#REF!</v>
      </c>
      <c r="EN4484" t="e">
        <v>#REF!</v>
      </c>
      <c r="EP4484" t="e">
        <f t="shared" si="243"/>
        <v>#REF!</v>
      </c>
      <c r="EQ4484" t="e">
        <f t="shared" si="244"/>
        <v>#REF!</v>
      </c>
      <c r="ER4484" t="e">
        <f t="shared" si="245"/>
        <v>#REF!</v>
      </c>
    </row>
    <row r="4485" spans="142:148" x14ac:dyDescent="0.25">
      <c r="EL4485">
        <v>4478</v>
      </c>
      <c r="EM4485" t="e">
        <v>#REF!</v>
      </c>
      <c r="EN4485" t="e">
        <v>#REF!</v>
      </c>
      <c r="EP4485" t="e">
        <f t="shared" si="243"/>
        <v>#REF!</v>
      </c>
      <c r="EQ4485" t="e">
        <f t="shared" si="244"/>
        <v>#REF!</v>
      </c>
      <c r="ER4485" t="e">
        <f t="shared" si="245"/>
        <v>#REF!</v>
      </c>
    </row>
    <row r="4486" spans="142:148" x14ac:dyDescent="0.25">
      <c r="EL4486">
        <v>4479</v>
      </c>
      <c r="EM4486" t="e">
        <v>#REF!</v>
      </c>
      <c r="EN4486" t="e">
        <v>#REF!</v>
      </c>
      <c r="EP4486" t="e">
        <f t="shared" si="243"/>
        <v>#REF!</v>
      </c>
      <c r="EQ4486" t="e">
        <f t="shared" si="244"/>
        <v>#REF!</v>
      </c>
      <c r="ER4486" t="e">
        <f t="shared" si="245"/>
        <v>#REF!</v>
      </c>
    </row>
    <row r="4487" spans="142:148" x14ac:dyDescent="0.25">
      <c r="EL4487">
        <v>4480</v>
      </c>
      <c r="EM4487" t="e">
        <v>#REF!</v>
      </c>
      <c r="EN4487" t="e">
        <v>#REF!</v>
      </c>
      <c r="EP4487" t="e">
        <f t="shared" si="243"/>
        <v>#REF!</v>
      </c>
      <c r="EQ4487" t="e">
        <f t="shared" si="244"/>
        <v>#REF!</v>
      </c>
      <c r="ER4487" t="e">
        <f t="shared" si="245"/>
        <v>#REF!</v>
      </c>
    </row>
    <row r="4488" spans="142:148" x14ac:dyDescent="0.25">
      <c r="EL4488">
        <v>4481</v>
      </c>
      <c r="EM4488" t="e">
        <v>#REF!</v>
      </c>
      <c r="EN4488" t="e">
        <v>#REF!</v>
      </c>
      <c r="EP4488" t="e">
        <f t="shared" si="243"/>
        <v>#REF!</v>
      </c>
      <c r="EQ4488" t="e">
        <f t="shared" si="244"/>
        <v>#REF!</v>
      </c>
      <c r="ER4488" t="e">
        <f t="shared" si="245"/>
        <v>#REF!</v>
      </c>
    </row>
    <row r="4489" spans="142:148" x14ac:dyDescent="0.25">
      <c r="EL4489">
        <v>4482</v>
      </c>
      <c r="EM4489" t="e">
        <v>#REF!</v>
      </c>
      <c r="EN4489" t="e">
        <v>#REF!</v>
      </c>
      <c r="EP4489" t="e">
        <f t="shared" si="243"/>
        <v>#REF!</v>
      </c>
      <c r="EQ4489" t="e">
        <f t="shared" si="244"/>
        <v>#REF!</v>
      </c>
      <c r="ER4489" t="e">
        <f t="shared" si="245"/>
        <v>#REF!</v>
      </c>
    </row>
    <row r="4490" spans="142:148" x14ac:dyDescent="0.25">
      <c r="EL4490">
        <v>4483</v>
      </c>
      <c r="EM4490" t="e">
        <v>#REF!</v>
      </c>
      <c r="EN4490" t="e">
        <v>#REF!</v>
      </c>
      <c r="EP4490" t="e">
        <f t="shared" si="243"/>
        <v>#REF!</v>
      </c>
      <c r="EQ4490" t="e">
        <f t="shared" si="244"/>
        <v>#REF!</v>
      </c>
      <c r="ER4490" t="e">
        <f t="shared" si="245"/>
        <v>#REF!</v>
      </c>
    </row>
    <row r="4491" spans="142:148" x14ac:dyDescent="0.25">
      <c r="EL4491">
        <v>4484</v>
      </c>
      <c r="EM4491" t="e">
        <v>#REF!</v>
      </c>
      <c r="EN4491" t="e">
        <v>#REF!</v>
      </c>
      <c r="EP4491" t="e">
        <f t="shared" si="243"/>
        <v>#REF!</v>
      </c>
      <c r="EQ4491" t="e">
        <f t="shared" si="244"/>
        <v>#REF!</v>
      </c>
      <c r="ER4491" t="e">
        <f t="shared" si="245"/>
        <v>#REF!</v>
      </c>
    </row>
    <row r="4492" spans="142:148" x14ac:dyDescent="0.25">
      <c r="EL4492">
        <v>4485</v>
      </c>
      <c r="EM4492" t="e">
        <v>#REF!</v>
      </c>
      <c r="EN4492" t="e">
        <v>#REF!</v>
      </c>
      <c r="EP4492" t="e">
        <f t="shared" si="243"/>
        <v>#REF!</v>
      </c>
      <c r="EQ4492" t="e">
        <f t="shared" si="244"/>
        <v>#REF!</v>
      </c>
      <c r="ER4492" t="e">
        <f t="shared" si="245"/>
        <v>#REF!</v>
      </c>
    </row>
    <row r="4493" spans="142:148" x14ac:dyDescent="0.25">
      <c r="EL4493">
        <v>4486</v>
      </c>
      <c r="EM4493" t="e">
        <v>#REF!</v>
      </c>
      <c r="EN4493" t="e">
        <v>#REF!</v>
      </c>
      <c r="EP4493" t="e">
        <f t="shared" si="243"/>
        <v>#REF!</v>
      </c>
      <c r="EQ4493" t="e">
        <f t="shared" si="244"/>
        <v>#REF!</v>
      </c>
      <c r="ER4493" t="e">
        <f t="shared" si="245"/>
        <v>#REF!</v>
      </c>
    </row>
    <row r="4494" spans="142:148" x14ac:dyDescent="0.25">
      <c r="EL4494">
        <v>4487</v>
      </c>
      <c r="EM4494" t="e">
        <v>#REF!</v>
      </c>
      <c r="EN4494" t="e">
        <v>#REF!</v>
      </c>
      <c r="EP4494" t="e">
        <f t="shared" si="243"/>
        <v>#REF!</v>
      </c>
      <c r="EQ4494" t="e">
        <f t="shared" si="244"/>
        <v>#REF!</v>
      </c>
      <c r="ER4494" t="e">
        <f t="shared" si="245"/>
        <v>#REF!</v>
      </c>
    </row>
    <row r="4495" spans="142:148" x14ac:dyDescent="0.25">
      <c r="EL4495">
        <v>4488</v>
      </c>
      <c r="EM4495" t="e">
        <v>#REF!</v>
      </c>
      <c r="EN4495" t="e">
        <v>#REF!</v>
      </c>
      <c r="EP4495" t="e">
        <f t="shared" si="243"/>
        <v>#REF!</v>
      </c>
      <c r="EQ4495" t="e">
        <f t="shared" si="244"/>
        <v>#REF!</v>
      </c>
      <c r="ER4495" t="e">
        <f t="shared" si="245"/>
        <v>#REF!</v>
      </c>
    </row>
    <row r="4496" spans="142:148" x14ac:dyDescent="0.25">
      <c r="EL4496">
        <v>4489</v>
      </c>
      <c r="EM4496" t="e">
        <v>#REF!</v>
      </c>
      <c r="EN4496" t="e">
        <v>#REF!</v>
      </c>
      <c r="EP4496" t="e">
        <f t="shared" si="243"/>
        <v>#REF!</v>
      </c>
      <c r="EQ4496" t="e">
        <f t="shared" si="244"/>
        <v>#REF!</v>
      </c>
      <c r="ER4496" t="e">
        <f t="shared" si="245"/>
        <v>#REF!</v>
      </c>
    </row>
    <row r="4497" spans="142:148" x14ac:dyDescent="0.25">
      <c r="EL4497">
        <v>4490</v>
      </c>
      <c r="EM4497" t="e">
        <v>#REF!</v>
      </c>
      <c r="EN4497" t="e">
        <v>#REF!</v>
      </c>
      <c r="EP4497" t="e">
        <f t="shared" si="243"/>
        <v>#REF!</v>
      </c>
      <c r="EQ4497" t="e">
        <f t="shared" si="244"/>
        <v>#REF!</v>
      </c>
      <c r="ER4497" t="e">
        <f t="shared" si="245"/>
        <v>#REF!</v>
      </c>
    </row>
    <row r="4498" spans="142:148" x14ac:dyDescent="0.25">
      <c r="EL4498">
        <v>4491</v>
      </c>
      <c r="EM4498" t="e">
        <v>#REF!</v>
      </c>
      <c r="EN4498" t="e">
        <v>#REF!</v>
      </c>
      <c r="EP4498" t="e">
        <f t="shared" si="243"/>
        <v>#REF!</v>
      </c>
      <c r="EQ4498" t="e">
        <f t="shared" si="244"/>
        <v>#REF!</v>
      </c>
      <c r="ER4498" t="e">
        <f t="shared" si="245"/>
        <v>#REF!</v>
      </c>
    </row>
    <row r="4499" spans="142:148" x14ac:dyDescent="0.25">
      <c r="EL4499">
        <v>4492</v>
      </c>
      <c r="EM4499" t="e">
        <v>#REF!</v>
      </c>
      <c r="EN4499" t="e">
        <v>#REF!</v>
      </c>
      <c r="EP4499" t="e">
        <f t="shared" si="243"/>
        <v>#REF!</v>
      </c>
      <c r="EQ4499" t="e">
        <f t="shared" si="244"/>
        <v>#REF!</v>
      </c>
      <c r="ER4499" t="e">
        <f t="shared" si="245"/>
        <v>#REF!</v>
      </c>
    </row>
    <row r="4500" spans="142:148" x14ac:dyDescent="0.25">
      <c r="EL4500">
        <v>4493</v>
      </c>
      <c r="EM4500" t="e">
        <v>#REF!</v>
      </c>
      <c r="EN4500" t="e">
        <v>#REF!</v>
      </c>
      <c r="EP4500" t="e">
        <f t="shared" si="243"/>
        <v>#REF!</v>
      </c>
      <c r="EQ4500" t="e">
        <f t="shared" si="244"/>
        <v>#REF!</v>
      </c>
      <c r="ER4500" t="e">
        <f t="shared" si="245"/>
        <v>#REF!</v>
      </c>
    </row>
    <row r="4501" spans="142:148" x14ac:dyDescent="0.25">
      <c r="EL4501">
        <v>4494</v>
      </c>
      <c r="EM4501" t="e">
        <v>#REF!</v>
      </c>
      <c r="EN4501" t="e">
        <v>#REF!</v>
      </c>
      <c r="EP4501" t="e">
        <f t="shared" si="243"/>
        <v>#REF!</v>
      </c>
      <c r="EQ4501" t="e">
        <f t="shared" si="244"/>
        <v>#REF!</v>
      </c>
      <c r="ER4501" t="e">
        <f t="shared" si="245"/>
        <v>#REF!</v>
      </c>
    </row>
    <row r="4502" spans="142:148" x14ac:dyDescent="0.25">
      <c r="EL4502">
        <v>4495</v>
      </c>
      <c r="EM4502" t="e">
        <v>#REF!</v>
      </c>
      <c r="EN4502" t="e">
        <v>#REF!</v>
      </c>
      <c r="EP4502" t="e">
        <f t="shared" si="243"/>
        <v>#REF!</v>
      </c>
      <c r="EQ4502" t="e">
        <f t="shared" si="244"/>
        <v>#REF!</v>
      </c>
      <c r="ER4502" t="e">
        <f t="shared" si="245"/>
        <v>#REF!</v>
      </c>
    </row>
    <row r="4503" spans="142:148" x14ac:dyDescent="0.25">
      <c r="EL4503">
        <v>4496</v>
      </c>
      <c r="EM4503" t="e">
        <v>#REF!</v>
      </c>
      <c r="EN4503" t="e">
        <v>#REF!</v>
      </c>
      <c r="EP4503" t="e">
        <f t="shared" si="243"/>
        <v>#REF!</v>
      </c>
      <c r="EQ4503" t="e">
        <f t="shared" si="244"/>
        <v>#REF!</v>
      </c>
      <c r="ER4503" t="e">
        <f t="shared" si="245"/>
        <v>#REF!</v>
      </c>
    </row>
    <row r="4504" spans="142:148" x14ac:dyDescent="0.25">
      <c r="EL4504">
        <v>4497</v>
      </c>
      <c r="EM4504" t="e">
        <v>#REF!</v>
      </c>
      <c r="EN4504" t="e">
        <v>#REF!</v>
      </c>
      <c r="EP4504" t="e">
        <f t="shared" ref="EP4504:EP4567" si="246">IF(EM4504&gt;EN4504,1,0)</f>
        <v>#REF!</v>
      </c>
      <c r="EQ4504" t="e">
        <f t="shared" ref="EQ4504:EQ4567" si="247">IF(EP4504&gt;0,0,1)</f>
        <v>#REF!</v>
      </c>
      <c r="ER4504" t="e">
        <f t="shared" ref="ER4504:ER4567" si="248">IF(EM4504&gt;EN4504,EM4504-EN4504,EN4504-EM4504)</f>
        <v>#REF!</v>
      </c>
    </row>
    <row r="4505" spans="142:148" x14ac:dyDescent="0.25">
      <c r="EL4505">
        <v>4498</v>
      </c>
      <c r="EM4505" t="e">
        <v>#REF!</v>
      </c>
      <c r="EN4505" t="e">
        <v>#REF!</v>
      </c>
      <c r="EP4505" t="e">
        <f t="shared" si="246"/>
        <v>#REF!</v>
      </c>
      <c r="EQ4505" t="e">
        <f t="shared" si="247"/>
        <v>#REF!</v>
      </c>
      <c r="ER4505" t="e">
        <f t="shared" si="248"/>
        <v>#REF!</v>
      </c>
    </row>
    <row r="4506" spans="142:148" x14ac:dyDescent="0.25">
      <c r="EL4506">
        <v>4499</v>
      </c>
      <c r="EM4506" t="e">
        <v>#REF!</v>
      </c>
      <c r="EN4506" t="e">
        <v>#REF!</v>
      </c>
      <c r="EP4506" t="e">
        <f t="shared" si="246"/>
        <v>#REF!</v>
      </c>
      <c r="EQ4506" t="e">
        <f t="shared" si="247"/>
        <v>#REF!</v>
      </c>
      <c r="ER4506" t="e">
        <f t="shared" si="248"/>
        <v>#REF!</v>
      </c>
    </row>
    <row r="4507" spans="142:148" x14ac:dyDescent="0.25">
      <c r="EL4507">
        <v>4500</v>
      </c>
      <c r="EM4507" t="e">
        <v>#REF!</v>
      </c>
      <c r="EN4507" t="e">
        <v>#REF!</v>
      </c>
      <c r="EP4507" t="e">
        <f t="shared" si="246"/>
        <v>#REF!</v>
      </c>
      <c r="EQ4507" t="e">
        <f t="shared" si="247"/>
        <v>#REF!</v>
      </c>
      <c r="ER4507" t="e">
        <f t="shared" si="248"/>
        <v>#REF!</v>
      </c>
    </row>
    <row r="4508" spans="142:148" x14ac:dyDescent="0.25">
      <c r="EL4508">
        <v>4501</v>
      </c>
      <c r="EM4508" t="e">
        <v>#REF!</v>
      </c>
      <c r="EN4508" t="e">
        <v>#REF!</v>
      </c>
      <c r="EP4508" t="e">
        <f t="shared" si="246"/>
        <v>#REF!</v>
      </c>
      <c r="EQ4508" t="e">
        <f t="shared" si="247"/>
        <v>#REF!</v>
      </c>
      <c r="ER4508" t="e">
        <f t="shared" si="248"/>
        <v>#REF!</v>
      </c>
    </row>
    <row r="4509" spans="142:148" x14ac:dyDescent="0.25">
      <c r="EL4509">
        <v>4502</v>
      </c>
      <c r="EM4509" t="e">
        <v>#REF!</v>
      </c>
      <c r="EN4509" t="e">
        <v>#REF!</v>
      </c>
      <c r="EP4509" t="e">
        <f t="shared" si="246"/>
        <v>#REF!</v>
      </c>
      <c r="EQ4509" t="e">
        <f t="shared" si="247"/>
        <v>#REF!</v>
      </c>
      <c r="ER4509" t="e">
        <f t="shared" si="248"/>
        <v>#REF!</v>
      </c>
    </row>
    <row r="4510" spans="142:148" x14ac:dyDescent="0.25">
      <c r="EL4510">
        <v>4503</v>
      </c>
      <c r="EM4510" t="e">
        <v>#REF!</v>
      </c>
      <c r="EN4510" t="e">
        <v>#REF!</v>
      </c>
      <c r="EP4510" t="e">
        <f t="shared" si="246"/>
        <v>#REF!</v>
      </c>
      <c r="EQ4510" t="e">
        <f t="shared" si="247"/>
        <v>#REF!</v>
      </c>
      <c r="ER4510" t="e">
        <f t="shared" si="248"/>
        <v>#REF!</v>
      </c>
    </row>
    <row r="4511" spans="142:148" x14ac:dyDescent="0.25">
      <c r="EL4511">
        <v>4504</v>
      </c>
      <c r="EM4511" t="e">
        <v>#REF!</v>
      </c>
      <c r="EN4511" t="e">
        <v>#REF!</v>
      </c>
      <c r="EP4511" t="e">
        <f t="shared" si="246"/>
        <v>#REF!</v>
      </c>
      <c r="EQ4511" t="e">
        <f t="shared" si="247"/>
        <v>#REF!</v>
      </c>
      <c r="ER4511" t="e">
        <f t="shared" si="248"/>
        <v>#REF!</v>
      </c>
    </row>
    <row r="4512" spans="142:148" x14ac:dyDescent="0.25">
      <c r="EL4512">
        <v>4505</v>
      </c>
      <c r="EM4512" t="e">
        <v>#REF!</v>
      </c>
      <c r="EN4512" t="e">
        <v>#REF!</v>
      </c>
      <c r="EP4512" t="e">
        <f t="shared" si="246"/>
        <v>#REF!</v>
      </c>
      <c r="EQ4512" t="e">
        <f t="shared" si="247"/>
        <v>#REF!</v>
      </c>
      <c r="ER4512" t="e">
        <f t="shared" si="248"/>
        <v>#REF!</v>
      </c>
    </row>
    <row r="4513" spans="142:148" x14ac:dyDescent="0.25">
      <c r="EL4513">
        <v>4506</v>
      </c>
      <c r="EM4513" t="e">
        <v>#REF!</v>
      </c>
      <c r="EN4513" t="e">
        <v>#REF!</v>
      </c>
      <c r="EP4513" t="e">
        <f t="shared" si="246"/>
        <v>#REF!</v>
      </c>
      <c r="EQ4513" t="e">
        <f t="shared" si="247"/>
        <v>#REF!</v>
      </c>
      <c r="ER4513" t="e">
        <f t="shared" si="248"/>
        <v>#REF!</v>
      </c>
    </row>
    <row r="4514" spans="142:148" x14ac:dyDescent="0.25">
      <c r="EL4514">
        <v>4507</v>
      </c>
      <c r="EM4514" t="e">
        <v>#REF!</v>
      </c>
      <c r="EN4514" t="e">
        <v>#REF!</v>
      </c>
      <c r="EP4514" t="e">
        <f t="shared" si="246"/>
        <v>#REF!</v>
      </c>
      <c r="EQ4514" t="e">
        <f t="shared" si="247"/>
        <v>#REF!</v>
      </c>
      <c r="ER4514" t="e">
        <f t="shared" si="248"/>
        <v>#REF!</v>
      </c>
    </row>
    <row r="4515" spans="142:148" x14ac:dyDescent="0.25">
      <c r="EL4515">
        <v>4508</v>
      </c>
      <c r="EM4515" t="e">
        <v>#REF!</v>
      </c>
      <c r="EN4515" t="e">
        <v>#REF!</v>
      </c>
      <c r="EP4515" t="e">
        <f t="shared" si="246"/>
        <v>#REF!</v>
      </c>
      <c r="EQ4515" t="e">
        <f t="shared" si="247"/>
        <v>#REF!</v>
      </c>
      <c r="ER4515" t="e">
        <f t="shared" si="248"/>
        <v>#REF!</v>
      </c>
    </row>
    <row r="4516" spans="142:148" x14ac:dyDescent="0.25">
      <c r="EL4516">
        <v>4509</v>
      </c>
      <c r="EM4516" t="e">
        <v>#REF!</v>
      </c>
      <c r="EN4516" t="e">
        <v>#REF!</v>
      </c>
      <c r="EP4516" t="e">
        <f t="shared" si="246"/>
        <v>#REF!</v>
      </c>
      <c r="EQ4516" t="e">
        <f t="shared" si="247"/>
        <v>#REF!</v>
      </c>
      <c r="ER4516" t="e">
        <f t="shared" si="248"/>
        <v>#REF!</v>
      </c>
    </row>
    <row r="4517" spans="142:148" x14ac:dyDescent="0.25">
      <c r="EL4517">
        <v>4510</v>
      </c>
      <c r="EM4517" t="e">
        <v>#REF!</v>
      </c>
      <c r="EN4517" t="e">
        <v>#REF!</v>
      </c>
      <c r="EP4517" t="e">
        <f t="shared" si="246"/>
        <v>#REF!</v>
      </c>
      <c r="EQ4517" t="e">
        <f t="shared" si="247"/>
        <v>#REF!</v>
      </c>
      <c r="ER4517" t="e">
        <f t="shared" si="248"/>
        <v>#REF!</v>
      </c>
    </row>
    <row r="4518" spans="142:148" x14ac:dyDescent="0.25">
      <c r="EL4518">
        <v>4511</v>
      </c>
      <c r="EM4518" t="e">
        <v>#REF!</v>
      </c>
      <c r="EN4518" t="e">
        <v>#REF!</v>
      </c>
      <c r="EP4518" t="e">
        <f t="shared" si="246"/>
        <v>#REF!</v>
      </c>
      <c r="EQ4518" t="e">
        <f t="shared" si="247"/>
        <v>#REF!</v>
      </c>
      <c r="ER4518" t="e">
        <f t="shared" si="248"/>
        <v>#REF!</v>
      </c>
    </row>
    <row r="4519" spans="142:148" x14ac:dyDescent="0.25">
      <c r="EL4519">
        <v>4512</v>
      </c>
      <c r="EM4519" t="e">
        <v>#REF!</v>
      </c>
      <c r="EN4519" t="e">
        <v>#REF!</v>
      </c>
      <c r="EP4519" t="e">
        <f t="shared" si="246"/>
        <v>#REF!</v>
      </c>
      <c r="EQ4519" t="e">
        <f t="shared" si="247"/>
        <v>#REF!</v>
      </c>
      <c r="ER4519" t="e">
        <f t="shared" si="248"/>
        <v>#REF!</v>
      </c>
    </row>
    <row r="4520" spans="142:148" x14ac:dyDescent="0.25">
      <c r="EL4520">
        <v>4513</v>
      </c>
      <c r="EM4520" t="e">
        <v>#REF!</v>
      </c>
      <c r="EN4520" t="e">
        <v>#REF!</v>
      </c>
      <c r="EP4520" t="e">
        <f t="shared" si="246"/>
        <v>#REF!</v>
      </c>
      <c r="EQ4520" t="e">
        <f t="shared" si="247"/>
        <v>#REF!</v>
      </c>
      <c r="ER4520" t="e">
        <f t="shared" si="248"/>
        <v>#REF!</v>
      </c>
    </row>
    <row r="4521" spans="142:148" x14ac:dyDescent="0.25">
      <c r="EL4521">
        <v>4514</v>
      </c>
      <c r="EM4521" t="e">
        <v>#REF!</v>
      </c>
      <c r="EN4521" t="e">
        <v>#REF!</v>
      </c>
      <c r="EP4521" t="e">
        <f t="shared" si="246"/>
        <v>#REF!</v>
      </c>
      <c r="EQ4521" t="e">
        <f t="shared" si="247"/>
        <v>#REF!</v>
      </c>
      <c r="ER4521" t="e">
        <f t="shared" si="248"/>
        <v>#REF!</v>
      </c>
    </row>
    <row r="4522" spans="142:148" x14ac:dyDescent="0.25">
      <c r="EL4522">
        <v>4515</v>
      </c>
      <c r="EM4522" t="e">
        <v>#REF!</v>
      </c>
      <c r="EN4522" t="e">
        <v>#REF!</v>
      </c>
      <c r="EP4522" t="e">
        <f t="shared" si="246"/>
        <v>#REF!</v>
      </c>
      <c r="EQ4522" t="e">
        <f t="shared" si="247"/>
        <v>#REF!</v>
      </c>
      <c r="ER4522" t="e">
        <f t="shared" si="248"/>
        <v>#REF!</v>
      </c>
    </row>
    <row r="4523" spans="142:148" x14ac:dyDescent="0.25">
      <c r="EL4523">
        <v>4516</v>
      </c>
      <c r="EM4523" t="e">
        <v>#REF!</v>
      </c>
      <c r="EN4523" t="e">
        <v>#REF!</v>
      </c>
      <c r="EP4523" t="e">
        <f t="shared" si="246"/>
        <v>#REF!</v>
      </c>
      <c r="EQ4523" t="e">
        <f t="shared" si="247"/>
        <v>#REF!</v>
      </c>
      <c r="ER4523" t="e">
        <f t="shared" si="248"/>
        <v>#REF!</v>
      </c>
    </row>
    <row r="4524" spans="142:148" x14ac:dyDescent="0.25">
      <c r="EL4524">
        <v>4517</v>
      </c>
      <c r="EM4524" t="e">
        <v>#REF!</v>
      </c>
      <c r="EN4524" t="e">
        <v>#REF!</v>
      </c>
      <c r="EP4524" t="e">
        <f t="shared" si="246"/>
        <v>#REF!</v>
      </c>
      <c r="EQ4524" t="e">
        <f t="shared" si="247"/>
        <v>#REF!</v>
      </c>
      <c r="ER4524" t="e">
        <f t="shared" si="248"/>
        <v>#REF!</v>
      </c>
    </row>
    <row r="4525" spans="142:148" x14ac:dyDescent="0.25">
      <c r="EL4525">
        <v>4518</v>
      </c>
      <c r="EM4525" t="e">
        <v>#REF!</v>
      </c>
      <c r="EN4525" t="e">
        <v>#REF!</v>
      </c>
      <c r="EP4525" t="e">
        <f t="shared" si="246"/>
        <v>#REF!</v>
      </c>
      <c r="EQ4525" t="e">
        <f t="shared" si="247"/>
        <v>#REF!</v>
      </c>
      <c r="ER4525" t="e">
        <f t="shared" si="248"/>
        <v>#REF!</v>
      </c>
    </row>
    <row r="4526" spans="142:148" x14ac:dyDescent="0.25">
      <c r="EL4526">
        <v>4519</v>
      </c>
      <c r="EM4526" t="e">
        <v>#REF!</v>
      </c>
      <c r="EN4526" t="e">
        <v>#REF!</v>
      </c>
      <c r="EP4526" t="e">
        <f t="shared" si="246"/>
        <v>#REF!</v>
      </c>
      <c r="EQ4526" t="e">
        <f t="shared" si="247"/>
        <v>#REF!</v>
      </c>
      <c r="ER4526" t="e">
        <f t="shared" si="248"/>
        <v>#REF!</v>
      </c>
    </row>
    <row r="4527" spans="142:148" x14ac:dyDescent="0.25">
      <c r="EL4527">
        <v>4520</v>
      </c>
      <c r="EM4527" t="e">
        <v>#REF!</v>
      </c>
      <c r="EN4527" t="e">
        <v>#REF!</v>
      </c>
      <c r="EP4527" t="e">
        <f t="shared" si="246"/>
        <v>#REF!</v>
      </c>
      <c r="EQ4527" t="e">
        <f t="shared" si="247"/>
        <v>#REF!</v>
      </c>
      <c r="ER4527" t="e">
        <f t="shared" si="248"/>
        <v>#REF!</v>
      </c>
    </row>
    <row r="4528" spans="142:148" x14ac:dyDescent="0.25">
      <c r="EL4528">
        <v>4521</v>
      </c>
      <c r="EM4528" t="e">
        <v>#REF!</v>
      </c>
      <c r="EN4528" t="e">
        <v>#REF!</v>
      </c>
      <c r="EP4528" t="e">
        <f t="shared" si="246"/>
        <v>#REF!</v>
      </c>
      <c r="EQ4528" t="e">
        <f t="shared" si="247"/>
        <v>#REF!</v>
      </c>
      <c r="ER4528" t="e">
        <f t="shared" si="248"/>
        <v>#REF!</v>
      </c>
    </row>
    <row r="4529" spans="142:148" x14ac:dyDescent="0.25">
      <c r="EL4529">
        <v>4522</v>
      </c>
      <c r="EM4529" t="e">
        <v>#REF!</v>
      </c>
      <c r="EN4529" t="e">
        <v>#REF!</v>
      </c>
      <c r="EP4529" t="e">
        <f t="shared" si="246"/>
        <v>#REF!</v>
      </c>
      <c r="EQ4529" t="e">
        <f t="shared" si="247"/>
        <v>#REF!</v>
      </c>
      <c r="ER4529" t="e">
        <f t="shared" si="248"/>
        <v>#REF!</v>
      </c>
    </row>
    <row r="4530" spans="142:148" x14ac:dyDescent="0.25">
      <c r="EL4530">
        <v>4523</v>
      </c>
      <c r="EM4530" t="e">
        <v>#REF!</v>
      </c>
      <c r="EN4530" t="e">
        <v>#REF!</v>
      </c>
      <c r="EP4530" t="e">
        <f t="shared" si="246"/>
        <v>#REF!</v>
      </c>
      <c r="EQ4530" t="e">
        <f t="shared" si="247"/>
        <v>#REF!</v>
      </c>
      <c r="ER4530" t="e">
        <f t="shared" si="248"/>
        <v>#REF!</v>
      </c>
    </row>
    <row r="4531" spans="142:148" x14ac:dyDescent="0.25">
      <c r="EL4531">
        <v>4524</v>
      </c>
      <c r="EM4531" t="e">
        <v>#REF!</v>
      </c>
      <c r="EN4531" t="e">
        <v>#REF!</v>
      </c>
      <c r="EP4531" t="e">
        <f t="shared" si="246"/>
        <v>#REF!</v>
      </c>
      <c r="EQ4531" t="e">
        <f t="shared" si="247"/>
        <v>#REF!</v>
      </c>
      <c r="ER4531" t="e">
        <f t="shared" si="248"/>
        <v>#REF!</v>
      </c>
    </row>
    <row r="4532" spans="142:148" x14ac:dyDescent="0.25">
      <c r="EL4532">
        <v>4525</v>
      </c>
      <c r="EM4532" t="e">
        <v>#REF!</v>
      </c>
      <c r="EN4532" t="e">
        <v>#REF!</v>
      </c>
      <c r="EP4532" t="e">
        <f t="shared" si="246"/>
        <v>#REF!</v>
      </c>
      <c r="EQ4532" t="e">
        <f t="shared" si="247"/>
        <v>#REF!</v>
      </c>
      <c r="ER4532" t="e">
        <f t="shared" si="248"/>
        <v>#REF!</v>
      </c>
    </row>
    <row r="4533" spans="142:148" x14ac:dyDescent="0.25">
      <c r="EL4533">
        <v>4526</v>
      </c>
      <c r="EM4533" t="e">
        <v>#REF!</v>
      </c>
      <c r="EN4533" t="e">
        <v>#REF!</v>
      </c>
      <c r="EP4533" t="e">
        <f t="shared" si="246"/>
        <v>#REF!</v>
      </c>
      <c r="EQ4533" t="e">
        <f t="shared" si="247"/>
        <v>#REF!</v>
      </c>
      <c r="ER4533" t="e">
        <f t="shared" si="248"/>
        <v>#REF!</v>
      </c>
    </row>
    <row r="4534" spans="142:148" x14ac:dyDescent="0.25">
      <c r="EL4534">
        <v>4527</v>
      </c>
      <c r="EM4534" t="e">
        <v>#REF!</v>
      </c>
      <c r="EN4534" t="e">
        <v>#REF!</v>
      </c>
      <c r="EP4534" t="e">
        <f t="shared" si="246"/>
        <v>#REF!</v>
      </c>
      <c r="EQ4534" t="e">
        <f t="shared" si="247"/>
        <v>#REF!</v>
      </c>
      <c r="ER4534" t="e">
        <f t="shared" si="248"/>
        <v>#REF!</v>
      </c>
    </row>
    <row r="4535" spans="142:148" x14ac:dyDescent="0.25">
      <c r="EL4535">
        <v>4528</v>
      </c>
      <c r="EM4535" t="e">
        <v>#REF!</v>
      </c>
      <c r="EN4535" t="e">
        <v>#REF!</v>
      </c>
      <c r="EP4535" t="e">
        <f t="shared" si="246"/>
        <v>#REF!</v>
      </c>
      <c r="EQ4535" t="e">
        <f t="shared" si="247"/>
        <v>#REF!</v>
      </c>
      <c r="ER4535" t="e">
        <f t="shared" si="248"/>
        <v>#REF!</v>
      </c>
    </row>
    <row r="4536" spans="142:148" x14ac:dyDescent="0.25">
      <c r="EL4536">
        <v>4529</v>
      </c>
      <c r="EM4536" t="e">
        <v>#REF!</v>
      </c>
      <c r="EN4536" t="e">
        <v>#REF!</v>
      </c>
      <c r="EP4536" t="e">
        <f t="shared" si="246"/>
        <v>#REF!</v>
      </c>
      <c r="EQ4536" t="e">
        <f t="shared" si="247"/>
        <v>#REF!</v>
      </c>
      <c r="ER4536" t="e">
        <f t="shared" si="248"/>
        <v>#REF!</v>
      </c>
    </row>
    <row r="4537" spans="142:148" x14ac:dyDescent="0.25">
      <c r="EL4537">
        <v>4530</v>
      </c>
      <c r="EM4537" t="e">
        <v>#REF!</v>
      </c>
      <c r="EN4537" t="e">
        <v>#REF!</v>
      </c>
      <c r="EP4537" t="e">
        <f t="shared" si="246"/>
        <v>#REF!</v>
      </c>
      <c r="EQ4537" t="e">
        <f t="shared" si="247"/>
        <v>#REF!</v>
      </c>
      <c r="ER4537" t="e">
        <f t="shared" si="248"/>
        <v>#REF!</v>
      </c>
    </row>
    <row r="4538" spans="142:148" x14ac:dyDescent="0.25">
      <c r="EL4538">
        <v>4531</v>
      </c>
      <c r="EM4538" t="e">
        <v>#REF!</v>
      </c>
      <c r="EN4538" t="e">
        <v>#REF!</v>
      </c>
      <c r="EP4538" t="e">
        <f t="shared" si="246"/>
        <v>#REF!</v>
      </c>
      <c r="EQ4538" t="e">
        <f t="shared" si="247"/>
        <v>#REF!</v>
      </c>
      <c r="ER4538" t="e">
        <f t="shared" si="248"/>
        <v>#REF!</v>
      </c>
    </row>
    <row r="4539" spans="142:148" x14ac:dyDescent="0.25">
      <c r="EL4539">
        <v>4532</v>
      </c>
      <c r="EM4539" t="e">
        <v>#REF!</v>
      </c>
      <c r="EN4539" t="e">
        <v>#REF!</v>
      </c>
      <c r="EP4539" t="e">
        <f t="shared" si="246"/>
        <v>#REF!</v>
      </c>
      <c r="EQ4539" t="e">
        <f t="shared" si="247"/>
        <v>#REF!</v>
      </c>
      <c r="ER4539" t="e">
        <f t="shared" si="248"/>
        <v>#REF!</v>
      </c>
    </row>
    <row r="4540" spans="142:148" x14ac:dyDescent="0.25">
      <c r="EL4540">
        <v>4533</v>
      </c>
      <c r="EM4540" t="e">
        <v>#REF!</v>
      </c>
      <c r="EN4540" t="e">
        <v>#REF!</v>
      </c>
      <c r="EP4540" t="e">
        <f t="shared" si="246"/>
        <v>#REF!</v>
      </c>
      <c r="EQ4540" t="e">
        <f t="shared" si="247"/>
        <v>#REF!</v>
      </c>
      <c r="ER4540" t="e">
        <f t="shared" si="248"/>
        <v>#REF!</v>
      </c>
    </row>
    <row r="4541" spans="142:148" x14ac:dyDescent="0.25">
      <c r="EL4541">
        <v>4534</v>
      </c>
      <c r="EM4541" t="e">
        <v>#REF!</v>
      </c>
      <c r="EN4541" t="e">
        <v>#REF!</v>
      </c>
      <c r="EP4541" t="e">
        <f t="shared" si="246"/>
        <v>#REF!</v>
      </c>
      <c r="EQ4541" t="e">
        <f t="shared" si="247"/>
        <v>#REF!</v>
      </c>
      <c r="ER4541" t="e">
        <f t="shared" si="248"/>
        <v>#REF!</v>
      </c>
    </row>
    <row r="4542" spans="142:148" x14ac:dyDescent="0.25">
      <c r="EL4542">
        <v>4535</v>
      </c>
      <c r="EM4542" t="e">
        <v>#REF!</v>
      </c>
      <c r="EN4542" t="e">
        <v>#REF!</v>
      </c>
      <c r="EP4542" t="e">
        <f t="shared" si="246"/>
        <v>#REF!</v>
      </c>
      <c r="EQ4542" t="e">
        <f t="shared" si="247"/>
        <v>#REF!</v>
      </c>
      <c r="ER4542" t="e">
        <f t="shared" si="248"/>
        <v>#REF!</v>
      </c>
    </row>
    <row r="4543" spans="142:148" x14ac:dyDescent="0.25">
      <c r="EL4543">
        <v>4536</v>
      </c>
      <c r="EM4543" t="e">
        <v>#REF!</v>
      </c>
      <c r="EN4543" t="e">
        <v>#REF!</v>
      </c>
      <c r="EP4543" t="e">
        <f t="shared" si="246"/>
        <v>#REF!</v>
      </c>
      <c r="EQ4543" t="e">
        <f t="shared" si="247"/>
        <v>#REF!</v>
      </c>
      <c r="ER4543" t="e">
        <f t="shared" si="248"/>
        <v>#REF!</v>
      </c>
    </row>
    <row r="4544" spans="142:148" x14ac:dyDescent="0.25">
      <c r="EL4544">
        <v>4537</v>
      </c>
      <c r="EM4544" t="e">
        <v>#REF!</v>
      </c>
      <c r="EN4544" t="e">
        <v>#REF!</v>
      </c>
      <c r="EP4544" t="e">
        <f t="shared" si="246"/>
        <v>#REF!</v>
      </c>
      <c r="EQ4544" t="e">
        <f t="shared" si="247"/>
        <v>#REF!</v>
      </c>
      <c r="ER4544" t="e">
        <f t="shared" si="248"/>
        <v>#REF!</v>
      </c>
    </row>
    <row r="4545" spans="142:148" x14ac:dyDescent="0.25">
      <c r="EL4545">
        <v>4538</v>
      </c>
      <c r="EM4545" t="e">
        <v>#REF!</v>
      </c>
      <c r="EN4545" t="e">
        <v>#REF!</v>
      </c>
      <c r="EP4545" t="e">
        <f t="shared" si="246"/>
        <v>#REF!</v>
      </c>
      <c r="EQ4545" t="e">
        <f t="shared" si="247"/>
        <v>#REF!</v>
      </c>
      <c r="ER4545" t="e">
        <f t="shared" si="248"/>
        <v>#REF!</v>
      </c>
    </row>
    <row r="4546" spans="142:148" x14ac:dyDescent="0.25">
      <c r="EL4546">
        <v>4539</v>
      </c>
      <c r="EM4546" t="e">
        <v>#REF!</v>
      </c>
      <c r="EN4546" t="e">
        <v>#REF!</v>
      </c>
      <c r="EP4546" t="e">
        <f t="shared" si="246"/>
        <v>#REF!</v>
      </c>
      <c r="EQ4546" t="e">
        <f t="shared" si="247"/>
        <v>#REF!</v>
      </c>
      <c r="ER4546" t="e">
        <f t="shared" si="248"/>
        <v>#REF!</v>
      </c>
    </row>
    <row r="4547" spans="142:148" x14ac:dyDescent="0.25">
      <c r="EL4547">
        <v>4540</v>
      </c>
      <c r="EM4547" t="e">
        <v>#REF!</v>
      </c>
      <c r="EN4547" t="e">
        <v>#REF!</v>
      </c>
      <c r="EP4547" t="e">
        <f t="shared" si="246"/>
        <v>#REF!</v>
      </c>
      <c r="EQ4547" t="e">
        <f t="shared" si="247"/>
        <v>#REF!</v>
      </c>
      <c r="ER4547" t="e">
        <f t="shared" si="248"/>
        <v>#REF!</v>
      </c>
    </row>
    <row r="4548" spans="142:148" x14ac:dyDescent="0.25">
      <c r="EL4548">
        <v>4541</v>
      </c>
      <c r="EM4548" t="e">
        <v>#REF!</v>
      </c>
      <c r="EN4548" t="e">
        <v>#REF!</v>
      </c>
      <c r="EP4548" t="e">
        <f t="shared" si="246"/>
        <v>#REF!</v>
      </c>
      <c r="EQ4548" t="e">
        <f t="shared" si="247"/>
        <v>#REF!</v>
      </c>
      <c r="ER4548" t="e">
        <f t="shared" si="248"/>
        <v>#REF!</v>
      </c>
    </row>
    <row r="4549" spans="142:148" x14ac:dyDescent="0.25">
      <c r="EL4549">
        <v>4542</v>
      </c>
      <c r="EM4549" t="e">
        <v>#REF!</v>
      </c>
      <c r="EN4549" t="e">
        <v>#REF!</v>
      </c>
      <c r="EP4549" t="e">
        <f t="shared" si="246"/>
        <v>#REF!</v>
      </c>
      <c r="EQ4549" t="e">
        <f t="shared" si="247"/>
        <v>#REF!</v>
      </c>
      <c r="ER4549" t="e">
        <f t="shared" si="248"/>
        <v>#REF!</v>
      </c>
    </row>
    <row r="4550" spans="142:148" x14ac:dyDescent="0.25">
      <c r="EL4550">
        <v>4543</v>
      </c>
      <c r="EM4550" t="e">
        <v>#REF!</v>
      </c>
      <c r="EN4550" t="e">
        <v>#REF!</v>
      </c>
      <c r="EP4550" t="e">
        <f t="shared" si="246"/>
        <v>#REF!</v>
      </c>
      <c r="EQ4550" t="e">
        <f t="shared" si="247"/>
        <v>#REF!</v>
      </c>
      <c r="ER4550" t="e">
        <f t="shared" si="248"/>
        <v>#REF!</v>
      </c>
    </row>
    <row r="4551" spans="142:148" x14ac:dyDescent="0.25">
      <c r="EL4551">
        <v>4544</v>
      </c>
      <c r="EM4551" t="e">
        <v>#REF!</v>
      </c>
      <c r="EN4551" t="e">
        <v>#REF!</v>
      </c>
      <c r="EP4551" t="e">
        <f t="shared" si="246"/>
        <v>#REF!</v>
      </c>
      <c r="EQ4551" t="e">
        <f t="shared" si="247"/>
        <v>#REF!</v>
      </c>
      <c r="ER4551" t="e">
        <f t="shared" si="248"/>
        <v>#REF!</v>
      </c>
    </row>
    <row r="4552" spans="142:148" x14ac:dyDescent="0.25">
      <c r="EL4552">
        <v>4545</v>
      </c>
      <c r="EM4552" t="e">
        <v>#REF!</v>
      </c>
      <c r="EN4552" t="e">
        <v>#REF!</v>
      </c>
      <c r="EP4552" t="e">
        <f t="shared" si="246"/>
        <v>#REF!</v>
      </c>
      <c r="EQ4552" t="e">
        <f t="shared" si="247"/>
        <v>#REF!</v>
      </c>
      <c r="ER4552" t="e">
        <f t="shared" si="248"/>
        <v>#REF!</v>
      </c>
    </row>
    <row r="4553" spans="142:148" x14ac:dyDescent="0.25">
      <c r="EL4553">
        <v>4546</v>
      </c>
      <c r="EM4553" t="e">
        <v>#REF!</v>
      </c>
      <c r="EN4553" t="e">
        <v>#REF!</v>
      </c>
      <c r="EP4553" t="e">
        <f t="shared" si="246"/>
        <v>#REF!</v>
      </c>
      <c r="EQ4553" t="e">
        <f t="shared" si="247"/>
        <v>#REF!</v>
      </c>
      <c r="ER4553" t="e">
        <f t="shared" si="248"/>
        <v>#REF!</v>
      </c>
    </row>
    <row r="4554" spans="142:148" x14ac:dyDescent="0.25">
      <c r="EL4554">
        <v>4547</v>
      </c>
      <c r="EM4554" t="e">
        <v>#REF!</v>
      </c>
      <c r="EN4554" t="e">
        <v>#REF!</v>
      </c>
      <c r="EP4554" t="e">
        <f t="shared" si="246"/>
        <v>#REF!</v>
      </c>
      <c r="EQ4554" t="e">
        <f t="shared" si="247"/>
        <v>#REF!</v>
      </c>
      <c r="ER4554" t="e">
        <f t="shared" si="248"/>
        <v>#REF!</v>
      </c>
    </row>
    <row r="4555" spans="142:148" x14ac:dyDescent="0.25">
      <c r="EL4555">
        <v>4548</v>
      </c>
      <c r="EM4555" t="e">
        <v>#REF!</v>
      </c>
      <c r="EN4555" t="e">
        <v>#REF!</v>
      </c>
      <c r="EP4555" t="e">
        <f t="shared" si="246"/>
        <v>#REF!</v>
      </c>
      <c r="EQ4555" t="e">
        <f t="shared" si="247"/>
        <v>#REF!</v>
      </c>
      <c r="ER4555" t="e">
        <f t="shared" si="248"/>
        <v>#REF!</v>
      </c>
    </row>
    <row r="4556" spans="142:148" x14ac:dyDescent="0.25">
      <c r="EL4556">
        <v>4549</v>
      </c>
      <c r="EM4556" t="e">
        <v>#REF!</v>
      </c>
      <c r="EN4556" t="e">
        <v>#REF!</v>
      </c>
      <c r="EP4556" t="e">
        <f t="shared" si="246"/>
        <v>#REF!</v>
      </c>
      <c r="EQ4556" t="e">
        <f t="shared" si="247"/>
        <v>#REF!</v>
      </c>
      <c r="ER4556" t="e">
        <f t="shared" si="248"/>
        <v>#REF!</v>
      </c>
    </row>
    <row r="4557" spans="142:148" x14ac:dyDescent="0.25">
      <c r="EL4557">
        <v>4550</v>
      </c>
      <c r="EM4557" t="e">
        <v>#REF!</v>
      </c>
      <c r="EN4557" t="e">
        <v>#REF!</v>
      </c>
      <c r="EP4557" t="e">
        <f t="shared" si="246"/>
        <v>#REF!</v>
      </c>
      <c r="EQ4557" t="e">
        <f t="shared" si="247"/>
        <v>#REF!</v>
      </c>
      <c r="ER4557" t="e">
        <f t="shared" si="248"/>
        <v>#REF!</v>
      </c>
    </row>
    <row r="4558" spans="142:148" x14ac:dyDescent="0.25">
      <c r="EL4558">
        <v>4551</v>
      </c>
      <c r="EM4558" t="e">
        <v>#REF!</v>
      </c>
      <c r="EN4558" t="e">
        <v>#REF!</v>
      </c>
      <c r="EP4558" t="e">
        <f t="shared" si="246"/>
        <v>#REF!</v>
      </c>
      <c r="EQ4558" t="e">
        <f t="shared" si="247"/>
        <v>#REF!</v>
      </c>
      <c r="ER4558" t="e">
        <f t="shared" si="248"/>
        <v>#REF!</v>
      </c>
    </row>
    <row r="4559" spans="142:148" x14ac:dyDescent="0.25">
      <c r="EL4559">
        <v>4552</v>
      </c>
      <c r="EM4559" t="e">
        <v>#REF!</v>
      </c>
      <c r="EN4559" t="e">
        <v>#REF!</v>
      </c>
      <c r="EP4559" t="e">
        <f t="shared" si="246"/>
        <v>#REF!</v>
      </c>
      <c r="EQ4559" t="e">
        <f t="shared" si="247"/>
        <v>#REF!</v>
      </c>
      <c r="ER4559" t="e">
        <f t="shared" si="248"/>
        <v>#REF!</v>
      </c>
    </row>
    <row r="4560" spans="142:148" x14ac:dyDescent="0.25">
      <c r="EL4560">
        <v>4553</v>
      </c>
      <c r="EM4560" t="e">
        <v>#REF!</v>
      </c>
      <c r="EN4560" t="e">
        <v>#REF!</v>
      </c>
      <c r="EP4560" t="e">
        <f t="shared" si="246"/>
        <v>#REF!</v>
      </c>
      <c r="EQ4560" t="e">
        <f t="shared" si="247"/>
        <v>#REF!</v>
      </c>
      <c r="ER4560" t="e">
        <f t="shared" si="248"/>
        <v>#REF!</v>
      </c>
    </row>
    <row r="4561" spans="142:148" x14ac:dyDescent="0.25">
      <c r="EL4561">
        <v>4554</v>
      </c>
      <c r="EM4561" t="e">
        <v>#REF!</v>
      </c>
      <c r="EN4561" t="e">
        <v>#REF!</v>
      </c>
      <c r="EP4561" t="e">
        <f t="shared" si="246"/>
        <v>#REF!</v>
      </c>
      <c r="EQ4561" t="e">
        <f t="shared" si="247"/>
        <v>#REF!</v>
      </c>
      <c r="ER4561" t="e">
        <f t="shared" si="248"/>
        <v>#REF!</v>
      </c>
    </row>
    <row r="4562" spans="142:148" x14ac:dyDescent="0.25">
      <c r="EL4562">
        <v>4555</v>
      </c>
      <c r="EM4562" t="e">
        <v>#REF!</v>
      </c>
      <c r="EN4562" t="e">
        <v>#REF!</v>
      </c>
      <c r="EP4562" t="e">
        <f t="shared" si="246"/>
        <v>#REF!</v>
      </c>
      <c r="EQ4562" t="e">
        <f t="shared" si="247"/>
        <v>#REF!</v>
      </c>
      <c r="ER4562" t="e">
        <f t="shared" si="248"/>
        <v>#REF!</v>
      </c>
    </row>
    <row r="4563" spans="142:148" x14ac:dyDescent="0.25">
      <c r="EL4563">
        <v>4556</v>
      </c>
      <c r="EM4563" t="e">
        <v>#REF!</v>
      </c>
      <c r="EN4563" t="e">
        <v>#REF!</v>
      </c>
      <c r="EP4563" t="e">
        <f t="shared" si="246"/>
        <v>#REF!</v>
      </c>
      <c r="EQ4563" t="e">
        <f t="shared" si="247"/>
        <v>#REF!</v>
      </c>
      <c r="ER4563" t="e">
        <f t="shared" si="248"/>
        <v>#REF!</v>
      </c>
    </row>
    <row r="4564" spans="142:148" x14ac:dyDescent="0.25">
      <c r="EL4564">
        <v>4557</v>
      </c>
      <c r="EM4564" t="e">
        <v>#REF!</v>
      </c>
      <c r="EN4564" t="e">
        <v>#REF!</v>
      </c>
      <c r="EP4564" t="e">
        <f t="shared" si="246"/>
        <v>#REF!</v>
      </c>
      <c r="EQ4564" t="e">
        <f t="shared" si="247"/>
        <v>#REF!</v>
      </c>
      <c r="ER4564" t="e">
        <f t="shared" si="248"/>
        <v>#REF!</v>
      </c>
    </row>
    <row r="4565" spans="142:148" x14ac:dyDescent="0.25">
      <c r="EL4565">
        <v>4558</v>
      </c>
      <c r="EM4565" t="e">
        <v>#REF!</v>
      </c>
      <c r="EN4565" t="e">
        <v>#REF!</v>
      </c>
      <c r="EP4565" t="e">
        <f t="shared" si="246"/>
        <v>#REF!</v>
      </c>
      <c r="EQ4565" t="e">
        <f t="shared" si="247"/>
        <v>#REF!</v>
      </c>
      <c r="ER4565" t="e">
        <f t="shared" si="248"/>
        <v>#REF!</v>
      </c>
    </row>
    <row r="4566" spans="142:148" x14ac:dyDescent="0.25">
      <c r="EL4566">
        <v>4559</v>
      </c>
      <c r="EM4566" t="e">
        <v>#REF!</v>
      </c>
      <c r="EN4566" t="e">
        <v>#REF!</v>
      </c>
      <c r="EP4566" t="e">
        <f t="shared" si="246"/>
        <v>#REF!</v>
      </c>
      <c r="EQ4566" t="e">
        <f t="shared" si="247"/>
        <v>#REF!</v>
      </c>
      <c r="ER4566" t="e">
        <f t="shared" si="248"/>
        <v>#REF!</v>
      </c>
    </row>
    <row r="4567" spans="142:148" x14ac:dyDescent="0.25">
      <c r="EL4567">
        <v>4560</v>
      </c>
      <c r="EM4567" t="e">
        <v>#REF!</v>
      </c>
      <c r="EN4567" t="e">
        <v>#REF!</v>
      </c>
      <c r="EP4567" t="e">
        <f t="shared" si="246"/>
        <v>#REF!</v>
      </c>
      <c r="EQ4567" t="e">
        <f t="shared" si="247"/>
        <v>#REF!</v>
      </c>
      <c r="ER4567" t="e">
        <f t="shared" si="248"/>
        <v>#REF!</v>
      </c>
    </row>
    <row r="4568" spans="142:148" x14ac:dyDescent="0.25">
      <c r="EL4568">
        <v>4561</v>
      </c>
      <c r="EM4568" t="e">
        <v>#REF!</v>
      </c>
      <c r="EN4568" t="e">
        <v>#REF!</v>
      </c>
      <c r="EP4568" t="e">
        <f t="shared" ref="EP4568:EP4631" si="249">IF(EM4568&gt;EN4568,1,0)</f>
        <v>#REF!</v>
      </c>
      <c r="EQ4568" t="e">
        <f t="shared" ref="EQ4568:EQ4631" si="250">IF(EP4568&gt;0,0,1)</f>
        <v>#REF!</v>
      </c>
      <c r="ER4568" t="e">
        <f t="shared" ref="ER4568:ER4631" si="251">IF(EM4568&gt;EN4568,EM4568-EN4568,EN4568-EM4568)</f>
        <v>#REF!</v>
      </c>
    </row>
    <row r="4569" spans="142:148" x14ac:dyDescent="0.25">
      <c r="EL4569">
        <v>4562</v>
      </c>
      <c r="EM4569" t="e">
        <v>#REF!</v>
      </c>
      <c r="EN4569" t="e">
        <v>#REF!</v>
      </c>
      <c r="EP4569" t="e">
        <f t="shared" si="249"/>
        <v>#REF!</v>
      </c>
      <c r="EQ4569" t="e">
        <f t="shared" si="250"/>
        <v>#REF!</v>
      </c>
      <c r="ER4569" t="e">
        <f t="shared" si="251"/>
        <v>#REF!</v>
      </c>
    </row>
    <row r="4570" spans="142:148" x14ac:dyDescent="0.25">
      <c r="EL4570">
        <v>4563</v>
      </c>
      <c r="EM4570" t="e">
        <v>#REF!</v>
      </c>
      <c r="EN4570" t="e">
        <v>#REF!</v>
      </c>
      <c r="EP4570" t="e">
        <f t="shared" si="249"/>
        <v>#REF!</v>
      </c>
      <c r="EQ4570" t="e">
        <f t="shared" si="250"/>
        <v>#REF!</v>
      </c>
      <c r="ER4570" t="e">
        <f t="shared" si="251"/>
        <v>#REF!</v>
      </c>
    </row>
    <row r="4571" spans="142:148" x14ac:dyDescent="0.25">
      <c r="EL4571">
        <v>4564</v>
      </c>
      <c r="EM4571" t="e">
        <v>#REF!</v>
      </c>
      <c r="EN4571" t="e">
        <v>#REF!</v>
      </c>
      <c r="EP4571" t="e">
        <f t="shared" si="249"/>
        <v>#REF!</v>
      </c>
      <c r="EQ4571" t="e">
        <f t="shared" si="250"/>
        <v>#REF!</v>
      </c>
      <c r="ER4571" t="e">
        <f t="shared" si="251"/>
        <v>#REF!</v>
      </c>
    </row>
    <row r="4572" spans="142:148" x14ac:dyDescent="0.25">
      <c r="EL4572">
        <v>4565</v>
      </c>
      <c r="EM4572" t="e">
        <v>#REF!</v>
      </c>
      <c r="EN4572" t="e">
        <v>#REF!</v>
      </c>
      <c r="EP4572" t="e">
        <f t="shared" si="249"/>
        <v>#REF!</v>
      </c>
      <c r="EQ4572" t="e">
        <f t="shared" si="250"/>
        <v>#REF!</v>
      </c>
      <c r="ER4572" t="e">
        <f t="shared" si="251"/>
        <v>#REF!</v>
      </c>
    </row>
    <row r="4573" spans="142:148" x14ac:dyDescent="0.25">
      <c r="EL4573">
        <v>4566</v>
      </c>
      <c r="EM4573" t="e">
        <v>#REF!</v>
      </c>
      <c r="EN4573" t="e">
        <v>#REF!</v>
      </c>
      <c r="EP4573" t="e">
        <f t="shared" si="249"/>
        <v>#REF!</v>
      </c>
      <c r="EQ4573" t="e">
        <f t="shared" si="250"/>
        <v>#REF!</v>
      </c>
      <c r="ER4573" t="e">
        <f t="shared" si="251"/>
        <v>#REF!</v>
      </c>
    </row>
    <row r="4574" spans="142:148" x14ac:dyDescent="0.25">
      <c r="EL4574">
        <v>4567</v>
      </c>
      <c r="EM4574" t="e">
        <v>#REF!</v>
      </c>
      <c r="EN4574" t="e">
        <v>#REF!</v>
      </c>
      <c r="EP4574" t="e">
        <f t="shared" si="249"/>
        <v>#REF!</v>
      </c>
      <c r="EQ4574" t="e">
        <f t="shared" si="250"/>
        <v>#REF!</v>
      </c>
      <c r="ER4574" t="e">
        <f t="shared" si="251"/>
        <v>#REF!</v>
      </c>
    </row>
    <row r="4575" spans="142:148" x14ac:dyDescent="0.25">
      <c r="EL4575">
        <v>4568</v>
      </c>
      <c r="EM4575" t="e">
        <v>#REF!</v>
      </c>
      <c r="EN4575" t="e">
        <v>#REF!</v>
      </c>
      <c r="EP4575" t="e">
        <f t="shared" si="249"/>
        <v>#REF!</v>
      </c>
      <c r="EQ4575" t="e">
        <f t="shared" si="250"/>
        <v>#REF!</v>
      </c>
      <c r="ER4575" t="e">
        <f t="shared" si="251"/>
        <v>#REF!</v>
      </c>
    </row>
    <row r="4576" spans="142:148" x14ac:dyDescent="0.25">
      <c r="EL4576">
        <v>4569</v>
      </c>
      <c r="EM4576" t="e">
        <v>#REF!</v>
      </c>
      <c r="EN4576" t="e">
        <v>#REF!</v>
      </c>
      <c r="EP4576" t="e">
        <f t="shared" si="249"/>
        <v>#REF!</v>
      </c>
      <c r="EQ4576" t="e">
        <f t="shared" si="250"/>
        <v>#REF!</v>
      </c>
      <c r="ER4576" t="e">
        <f t="shared" si="251"/>
        <v>#REF!</v>
      </c>
    </row>
    <row r="4577" spans="142:148" x14ac:dyDescent="0.25">
      <c r="EL4577">
        <v>4570</v>
      </c>
      <c r="EM4577" t="e">
        <v>#REF!</v>
      </c>
      <c r="EN4577" t="e">
        <v>#REF!</v>
      </c>
      <c r="EP4577" t="e">
        <f t="shared" si="249"/>
        <v>#REF!</v>
      </c>
      <c r="EQ4577" t="e">
        <f t="shared" si="250"/>
        <v>#REF!</v>
      </c>
      <c r="ER4577" t="e">
        <f t="shared" si="251"/>
        <v>#REF!</v>
      </c>
    </row>
    <row r="4578" spans="142:148" x14ac:dyDescent="0.25">
      <c r="EL4578">
        <v>4571</v>
      </c>
      <c r="EM4578" t="e">
        <v>#REF!</v>
      </c>
      <c r="EN4578" t="e">
        <v>#REF!</v>
      </c>
      <c r="EP4578" t="e">
        <f t="shared" si="249"/>
        <v>#REF!</v>
      </c>
      <c r="EQ4578" t="e">
        <f t="shared" si="250"/>
        <v>#REF!</v>
      </c>
      <c r="ER4578" t="e">
        <f t="shared" si="251"/>
        <v>#REF!</v>
      </c>
    </row>
    <row r="4579" spans="142:148" x14ac:dyDescent="0.25">
      <c r="EL4579">
        <v>4572</v>
      </c>
      <c r="EM4579" t="e">
        <v>#REF!</v>
      </c>
      <c r="EN4579" t="e">
        <v>#REF!</v>
      </c>
      <c r="EP4579" t="e">
        <f t="shared" si="249"/>
        <v>#REF!</v>
      </c>
      <c r="EQ4579" t="e">
        <f t="shared" si="250"/>
        <v>#REF!</v>
      </c>
      <c r="ER4579" t="e">
        <f t="shared" si="251"/>
        <v>#REF!</v>
      </c>
    </row>
    <row r="4580" spans="142:148" x14ac:dyDescent="0.25">
      <c r="EL4580">
        <v>4573</v>
      </c>
      <c r="EM4580" t="e">
        <v>#REF!</v>
      </c>
      <c r="EN4580" t="e">
        <v>#REF!</v>
      </c>
      <c r="EP4580" t="e">
        <f t="shared" si="249"/>
        <v>#REF!</v>
      </c>
      <c r="EQ4580" t="e">
        <f t="shared" si="250"/>
        <v>#REF!</v>
      </c>
      <c r="ER4580" t="e">
        <f t="shared" si="251"/>
        <v>#REF!</v>
      </c>
    </row>
    <row r="4581" spans="142:148" x14ac:dyDescent="0.25">
      <c r="EL4581">
        <v>4574</v>
      </c>
      <c r="EM4581" t="e">
        <v>#REF!</v>
      </c>
      <c r="EN4581" t="e">
        <v>#REF!</v>
      </c>
      <c r="EP4581" t="e">
        <f t="shared" si="249"/>
        <v>#REF!</v>
      </c>
      <c r="EQ4581" t="e">
        <f t="shared" si="250"/>
        <v>#REF!</v>
      </c>
      <c r="ER4581" t="e">
        <f t="shared" si="251"/>
        <v>#REF!</v>
      </c>
    </row>
    <row r="4582" spans="142:148" x14ac:dyDescent="0.25">
      <c r="EL4582">
        <v>4575</v>
      </c>
      <c r="EM4582" t="e">
        <v>#REF!</v>
      </c>
      <c r="EN4582" t="e">
        <v>#REF!</v>
      </c>
      <c r="EP4582" t="e">
        <f t="shared" si="249"/>
        <v>#REF!</v>
      </c>
      <c r="EQ4582" t="e">
        <f t="shared" si="250"/>
        <v>#REF!</v>
      </c>
      <c r="ER4582" t="e">
        <f t="shared" si="251"/>
        <v>#REF!</v>
      </c>
    </row>
    <row r="4583" spans="142:148" x14ac:dyDescent="0.25">
      <c r="EL4583">
        <v>4576</v>
      </c>
      <c r="EM4583" t="e">
        <v>#REF!</v>
      </c>
      <c r="EN4583" t="e">
        <v>#REF!</v>
      </c>
      <c r="EP4583" t="e">
        <f t="shared" si="249"/>
        <v>#REF!</v>
      </c>
      <c r="EQ4583" t="e">
        <f t="shared" si="250"/>
        <v>#REF!</v>
      </c>
      <c r="ER4583" t="e">
        <f t="shared" si="251"/>
        <v>#REF!</v>
      </c>
    </row>
    <row r="4584" spans="142:148" x14ac:dyDescent="0.25">
      <c r="EL4584">
        <v>4577</v>
      </c>
      <c r="EM4584" t="e">
        <v>#REF!</v>
      </c>
      <c r="EN4584" t="e">
        <v>#REF!</v>
      </c>
      <c r="EP4584" t="e">
        <f t="shared" si="249"/>
        <v>#REF!</v>
      </c>
      <c r="EQ4584" t="e">
        <f t="shared" si="250"/>
        <v>#REF!</v>
      </c>
      <c r="ER4584" t="e">
        <f t="shared" si="251"/>
        <v>#REF!</v>
      </c>
    </row>
    <row r="4585" spans="142:148" x14ac:dyDescent="0.25">
      <c r="EL4585">
        <v>4578</v>
      </c>
      <c r="EM4585" t="e">
        <v>#REF!</v>
      </c>
      <c r="EN4585" t="e">
        <v>#REF!</v>
      </c>
      <c r="EP4585" t="e">
        <f t="shared" si="249"/>
        <v>#REF!</v>
      </c>
      <c r="EQ4585" t="e">
        <f t="shared" si="250"/>
        <v>#REF!</v>
      </c>
      <c r="ER4585" t="e">
        <f t="shared" si="251"/>
        <v>#REF!</v>
      </c>
    </row>
    <row r="4586" spans="142:148" x14ac:dyDescent="0.25">
      <c r="EL4586">
        <v>4579</v>
      </c>
      <c r="EM4586" t="e">
        <v>#REF!</v>
      </c>
      <c r="EN4586" t="e">
        <v>#REF!</v>
      </c>
      <c r="EP4586" t="e">
        <f t="shared" si="249"/>
        <v>#REF!</v>
      </c>
      <c r="EQ4586" t="e">
        <f t="shared" si="250"/>
        <v>#REF!</v>
      </c>
      <c r="ER4586" t="e">
        <f t="shared" si="251"/>
        <v>#REF!</v>
      </c>
    </row>
    <row r="4587" spans="142:148" x14ac:dyDescent="0.25">
      <c r="EL4587">
        <v>4580</v>
      </c>
      <c r="EM4587" t="e">
        <v>#REF!</v>
      </c>
      <c r="EN4587" t="e">
        <v>#REF!</v>
      </c>
      <c r="EP4587" t="e">
        <f t="shared" si="249"/>
        <v>#REF!</v>
      </c>
      <c r="EQ4587" t="e">
        <f t="shared" si="250"/>
        <v>#REF!</v>
      </c>
      <c r="ER4587" t="e">
        <f t="shared" si="251"/>
        <v>#REF!</v>
      </c>
    </row>
    <row r="4588" spans="142:148" x14ac:dyDescent="0.25">
      <c r="EL4588">
        <v>4581</v>
      </c>
      <c r="EM4588" t="e">
        <v>#REF!</v>
      </c>
      <c r="EN4588" t="e">
        <v>#REF!</v>
      </c>
      <c r="EP4588" t="e">
        <f t="shared" si="249"/>
        <v>#REF!</v>
      </c>
      <c r="EQ4588" t="e">
        <f t="shared" si="250"/>
        <v>#REF!</v>
      </c>
      <c r="ER4588" t="e">
        <f t="shared" si="251"/>
        <v>#REF!</v>
      </c>
    </row>
    <row r="4589" spans="142:148" x14ac:dyDescent="0.25">
      <c r="EL4589">
        <v>4582</v>
      </c>
      <c r="EM4589" t="e">
        <v>#REF!</v>
      </c>
      <c r="EN4589" t="e">
        <v>#REF!</v>
      </c>
      <c r="EP4589" t="e">
        <f t="shared" si="249"/>
        <v>#REF!</v>
      </c>
      <c r="EQ4589" t="e">
        <f t="shared" si="250"/>
        <v>#REF!</v>
      </c>
      <c r="ER4589" t="e">
        <f t="shared" si="251"/>
        <v>#REF!</v>
      </c>
    </row>
    <row r="4590" spans="142:148" x14ac:dyDescent="0.25">
      <c r="EL4590">
        <v>4583</v>
      </c>
      <c r="EM4590" t="e">
        <v>#REF!</v>
      </c>
      <c r="EN4590" t="e">
        <v>#REF!</v>
      </c>
      <c r="EP4590" t="e">
        <f t="shared" si="249"/>
        <v>#REF!</v>
      </c>
      <c r="EQ4590" t="e">
        <f t="shared" si="250"/>
        <v>#REF!</v>
      </c>
      <c r="ER4590" t="e">
        <f t="shared" si="251"/>
        <v>#REF!</v>
      </c>
    </row>
    <row r="4591" spans="142:148" x14ac:dyDescent="0.25">
      <c r="EL4591">
        <v>4584</v>
      </c>
      <c r="EM4591" t="e">
        <v>#REF!</v>
      </c>
      <c r="EN4591" t="e">
        <v>#REF!</v>
      </c>
      <c r="EP4591" t="e">
        <f t="shared" si="249"/>
        <v>#REF!</v>
      </c>
      <c r="EQ4591" t="e">
        <f t="shared" si="250"/>
        <v>#REF!</v>
      </c>
      <c r="ER4591" t="e">
        <f t="shared" si="251"/>
        <v>#REF!</v>
      </c>
    </row>
    <row r="4592" spans="142:148" x14ac:dyDescent="0.25">
      <c r="EL4592">
        <v>4585</v>
      </c>
      <c r="EM4592" t="e">
        <v>#REF!</v>
      </c>
      <c r="EN4592" t="e">
        <v>#REF!</v>
      </c>
      <c r="EP4592" t="e">
        <f t="shared" si="249"/>
        <v>#REF!</v>
      </c>
      <c r="EQ4592" t="e">
        <f t="shared" si="250"/>
        <v>#REF!</v>
      </c>
      <c r="ER4592" t="e">
        <f t="shared" si="251"/>
        <v>#REF!</v>
      </c>
    </row>
    <row r="4593" spans="142:148" x14ac:dyDescent="0.25">
      <c r="EL4593">
        <v>4586</v>
      </c>
      <c r="EM4593" t="e">
        <v>#REF!</v>
      </c>
      <c r="EN4593" t="e">
        <v>#REF!</v>
      </c>
      <c r="EP4593" t="e">
        <f t="shared" si="249"/>
        <v>#REF!</v>
      </c>
      <c r="EQ4593" t="e">
        <f t="shared" si="250"/>
        <v>#REF!</v>
      </c>
      <c r="ER4593" t="e">
        <f t="shared" si="251"/>
        <v>#REF!</v>
      </c>
    </row>
    <row r="4594" spans="142:148" x14ac:dyDescent="0.25">
      <c r="EL4594">
        <v>4587</v>
      </c>
      <c r="EM4594" t="e">
        <v>#REF!</v>
      </c>
      <c r="EN4594" t="e">
        <v>#REF!</v>
      </c>
      <c r="EP4594" t="e">
        <f t="shared" si="249"/>
        <v>#REF!</v>
      </c>
      <c r="EQ4594" t="e">
        <f t="shared" si="250"/>
        <v>#REF!</v>
      </c>
      <c r="ER4594" t="e">
        <f t="shared" si="251"/>
        <v>#REF!</v>
      </c>
    </row>
    <row r="4595" spans="142:148" x14ac:dyDescent="0.25">
      <c r="EL4595">
        <v>4588</v>
      </c>
      <c r="EM4595" t="e">
        <v>#REF!</v>
      </c>
      <c r="EN4595" t="e">
        <v>#REF!</v>
      </c>
      <c r="EP4595" t="e">
        <f t="shared" si="249"/>
        <v>#REF!</v>
      </c>
      <c r="EQ4595" t="e">
        <f t="shared" si="250"/>
        <v>#REF!</v>
      </c>
      <c r="ER4595" t="e">
        <f t="shared" si="251"/>
        <v>#REF!</v>
      </c>
    </row>
    <row r="4596" spans="142:148" x14ac:dyDescent="0.25">
      <c r="EL4596">
        <v>4589</v>
      </c>
      <c r="EM4596" t="e">
        <v>#REF!</v>
      </c>
      <c r="EN4596" t="e">
        <v>#REF!</v>
      </c>
      <c r="EP4596" t="e">
        <f t="shared" si="249"/>
        <v>#REF!</v>
      </c>
      <c r="EQ4596" t="e">
        <f t="shared" si="250"/>
        <v>#REF!</v>
      </c>
      <c r="ER4596" t="e">
        <f t="shared" si="251"/>
        <v>#REF!</v>
      </c>
    </row>
    <row r="4597" spans="142:148" x14ac:dyDescent="0.25">
      <c r="EL4597">
        <v>4590</v>
      </c>
      <c r="EM4597" t="e">
        <v>#REF!</v>
      </c>
      <c r="EN4597" t="e">
        <v>#REF!</v>
      </c>
      <c r="EP4597" t="e">
        <f t="shared" si="249"/>
        <v>#REF!</v>
      </c>
      <c r="EQ4597" t="e">
        <f t="shared" si="250"/>
        <v>#REF!</v>
      </c>
      <c r="ER4597" t="e">
        <f t="shared" si="251"/>
        <v>#REF!</v>
      </c>
    </row>
    <row r="4598" spans="142:148" x14ac:dyDescent="0.25">
      <c r="EL4598">
        <v>4591</v>
      </c>
      <c r="EM4598" t="e">
        <v>#REF!</v>
      </c>
      <c r="EN4598" t="e">
        <v>#REF!</v>
      </c>
      <c r="EP4598" t="e">
        <f t="shared" si="249"/>
        <v>#REF!</v>
      </c>
      <c r="EQ4598" t="e">
        <f t="shared" si="250"/>
        <v>#REF!</v>
      </c>
      <c r="ER4598" t="e">
        <f t="shared" si="251"/>
        <v>#REF!</v>
      </c>
    </row>
    <row r="4599" spans="142:148" x14ac:dyDescent="0.25">
      <c r="EL4599">
        <v>4592</v>
      </c>
      <c r="EM4599" t="e">
        <v>#REF!</v>
      </c>
      <c r="EN4599" t="e">
        <v>#REF!</v>
      </c>
      <c r="EP4599" t="e">
        <f t="shared" si="249"/>
        <v>#REF!</v>
      </c>
      <c r="EQ4599" t="e">
        <f t="shared" si="250"/>
        <v>#REF!</v>
      </c>
      <c r="ER4599" t="e">
        <f t="shared" si="251"/>
        <v>#REF!</v>
      </c>
    </row>
    <row r="4600" spans="142:148" x14ac:dyDescent="0.25">
      <c r="EL4600">
        <v>4593</v>
      </c>
      <c r="EM4600" t="e">
        <v>#REF!</v>
      </c>
      <c r="EN4600" t="e">
        <v>#REF!</v>
      </c>
      <c r="EP4600" t="e">
        <f t="shared" si="249"/>
        <v>#REF!</v>
      </c>
      <c r="EQ4600" t="e">
        <f t="shared" si="250"/>
        <v>#REF!</v>
      </c>
      <c r="ER4600" t="e">
        <f t="shared" si="251"/>
        <v>#REF!</v>
      </c>
    </row>
    <row r="4601" spans="142:148" x14ac:dyDescent="0.25">
      <c r="EL4601">
        <v>4594</v>
      </c>
      <c r="EM4601" t="e">
        <v>#REF!</v>
      </c>
      <c r="EN4601" t="e">
        <v>#REF!</v>
      </c>
      <c r="EP4601" t="e">
        <f t="shared" si="249"/>
        <v>#REF!</v>
      </c>
      <c r="EQ4601" t="e">
        <f t="shared" si="250"/>
        <v>#REF!</v>
      </c>
      <c r="ER4601" t="e">
        <f t="shared" si="251"/>
        <v>#REF!</v>
      </c>
    </row>
    <row r="4602" spans="142:148" x14ac:dyDescent="0.25">
      <c r="EL4602">
        <v>4595</v>
      </c>
      <c r="EM4602" t="e">
        <v>#REF!</v>
      </c>
      <c r="EN4602" t="e">
        <v>#REF!</v>
      </c>
      <c r="EP4602" t="e">
        <f t="shared" si="249"/>
        <v>#REF!</v>
      </c>
      <c r="EQ4602" t="e">
        <f t="shared" si="250"/>
        <v>#REF!</v>
      </c>
      <c r="ER4602" t="e">
        <f t="shared" si="251"/>
        <v>#REF!</v>
      </c>
    </row>
    <row r="4603" spans="142:148" x14ac:dyDescent="0.25">
      <c r="EL4603">
        <v>4596</v>
      </c>
      <c r="EM4603" t="e">
        <v>#REF!</v>
      </c>
      <c r="EN4603" t="e">
        <v>#REF!</v>
      </c>
      <c r="EP4603" t="e">
        <f t="shared" si="249"/>
        <v>#REF!</v>
      </c>
      <c r="EQ4603" t="e">
        <f t="shared" si="250"/>
        <v>#REF!</v>
      </c>
      <c r="ER4603" t="e">
        <f t="shared" si="251"/>
        <v>#REF!</v>
      </c>
    </row>
    <row r="4604" spans="142:148" x14ac:dyDescent="0.25">
      <c r="EL4604">
        <v>4597</v>
      </c>
      <c r="EM4604" t="e">
        <v>#REF!</v>
      </c>
      <c r="EN4604" t="e">
        <v>#REF!</v>
      </c>
      <c r="EP4604" t="e">
        <f t="shared" si="249"/>
        <v>#REF!</v>
      </c>
      <c r="EQ4604" t="e">
        <f t="shared" si="250"/>
        <v>#REF!</v>
      </c>
      <c r="ER4604" t="e">
        <f t="shared" si="251"/>
        <v>#REF!</v>
      </c>
    </row>
    <row r="4605" spans="142:148" x14ac:dyDescent="0.25">
      <c r="EL4605">
        <v>4598</v>
      </c>
      <c r="EM4605" t="e">
        <v>#REF!</v>
      </c>
      <c r="EN4605" t="e">
        <v>#REF!</v>
      </c>
      <c r="EP4605" t="e">
        <f t="shared" si="249"/>
        <v>#REF!</v>
      </c>
      <c r="EQ4605" t="e">
        <f t="shared" si="250"/>
        <v>#REF!</v>
      </c>
      <c r="ER4605" t="e">
        <f t="shared" si="251"/>
        <v>#REF!</v>
      </c>
    </row>
    <row r="4606" spans="142:148" x14ac:dyDescent="0.25">
      <c r="EL4606">
        <v>4599</v>
      </c>
      <c r="EM4606" t="e">
        <v>#REF!</v>
      </c>
      <c r="EN4606" t="e">
        <v>#REF!</v>
      </c>
      <c r="EP4606" t="e">
        <f t="shared" si="249"/>
        <v>#REF!</v>
      </c>
      <c r="EQ4606" t="e">
        <f t="shared" si="250"/>
        <v>#REF!</v>
      </c>
      <c r="ER4606" t="e">
        <f t="shared" si="251"/>
        <v>#REF!</v>
      </c>
    </row>
    <row r="4607" spans="142:148" x14ac:dyDescent="0.25">
      <c r="EL4607">
        <v>4600</v>
      </c>
      <c r="EM4607" t="e">
        <v>#REF!</v>
      </c>
      <c r="EN4607" t="e">
        <v>#REF!</v>
      </c>
      <c r="EP4607" t="e">
        <f t="shared" si="249"/>
        <v>#REF!</v>
      </c>
      <c r="EQ4607" t="e">
        <f t="shared" si="250"/>
        <v>#REF!</v>
      </c>
      <c r="ER4607" t="e">
        <f t="shared" si="251"/>
        <v>#REF!</v>
      </c>
    </row>
    <row r="4608" spans="142:148" x14ac:dyDescent="0.25">
      <c r="EL4608">
        <v>4601</v>
      </c>
      <c r="EM4608" t="e">
        <v>#REF!</v>
      </c>
      <c r="EN4608" t="e">
        <v>#REF!</v>
      </c>
      <c r="EP4608" t="e">
        <f t="shared" si="249"/>
        <v>#REF!</v>
      </c>
      <c r="EQ4608" t="e">
        <f t="shared" si="250"/>
        <v>#REF!</v>
      </c>
      <c r="ER4608" t="e">
        <f t="shared" si="251"/>
        <v>#REF!</v>
      </c>
    </row>
    <row r="4609" spans="142:148" x14ac:dyDescent="0.25">
      <c r="EL4609">
        <v>4602</v>
      </c>
      <c r="EM4609" t="e">
        <v>#REF!</v>
      </c>
      <c r="EN4609" t="e">
        <v>#REF!</v>
      </c>
      <c r="EP4609" t="e">
        <f t="shared" si="249"/>
        <v>#REF!</v>
      </c>
      <c r="EQ4609" t="e">
        <f t="shared" si="250"/>
        <v>#REF!</v>
      </c>
      <c r="ER4609" t="e">
        <f t="shared" si="251"/>
        <v>#REF!</v>
      </c>
    </row>
    <row r="4610" spans="142:148" x14ac:dyDescent="0.25">
      <c r="EL4610">
        <v>4603</v>
      </c>
      <c r="EM4610" t="e">
        <v>#REF!</v>
      </c>
      <c r="EN4610" t="e">
        <v>#REF!</v>
      </c>
      <c r="EP4610" t="e">
        <f t="shared" si="249"/>
        <v>#REF!</v>
      </c>
      <c r="EQ4610" t="e">
        <f t="shared" si="250"/>
        <v>#REF!</v>
      </c>
      <c r="ER4610" t="e">
        <f t="shared" si="251"/>
        <v>#REF!</v>
      </c>
    </row>
    <row r="4611" spans="142:148" x14ac:dyDescent="0.25">
      <c r="EL4611">
        <v>4604</v>
      </c>
      <c r="EM4611" t="e">
        <v>#REF!</v>
      </c>
      <c r="EN4611" t="e">
        <v>#REF!</v>
      </c>
      <c r="EP4611" t="e">
        <f t="shared" si="249"/>
        <v>#REF!</v>
      </c>
      <c r="EQ4611" t="e">
        <f t="shared" si="250"/>
        <v>#REF!</v>
      </c>
      <c r="ER4611" t="e">
        <f t="shared" si="251"/>
        <v>#REF!</v>
      </c>
    </row>
    <row r="4612" spans="142:148" x14ac:dyDescent="0.25">
      <c r="EL4612">
        <v>4605</v>
      </c>
      <c r="EM4612" t="e">
        <v>#REF!</v>
      </c>
      <c r="EN4612" t="e">
        <v>#REF!</v>
      </c>
      <c r="EP4612" t="e">
        <f t="shared" si="249"/>
        <v>#REF!</v>
      </c>
      <c r="EQ4612" t="e">
        <f t="shared" si="250"/>
        <v>#REF!</v>
      </c>
      <c r="ER4612" t="e">
        <f t="shared" si="251"/>
        <v>#REF!</v>
      </c>
    </row>
    <row r="4613" spans="142:148" x14ac:dyDescent="0.25">
      <c r="EL4613">
        <v>4606</v>
      </c>
      <c r="EM4613" t="e">
        <v>#REF!</v>
      </c>
      <c r="EN4613" t="e">
        <v>#REF!</v>
      </c>
      <c r="EP4613" t="e">
        <f t="shared" si="249"/>
        <v>#REF!</v>
      </c>
      <c r="EQ4613" t="e">
        <f t="shared" si="250"/>
        <v>#REF!</v>
      </c>
      <c r="ER4613" t="e">
        <f t="shared" si="251"/>
        <v>#REF!</v>
      </c>
    </row>
    <row r="4614" spans="142:148" x14ac:dyDescent="0.25">
      <c r="EL4614">
        <v>4607</v>
      </c>
      <c r="EM4614" t="e">
        <v>#REF!</v>
      </c>
      <c r="EN4614" t="e">
        <v>#REF!</v>
      </c>
      <c r="EP4614" t="e">
        <f t="shared" si="249"/>
        <v>#REF!</v>
      </c>
      <c r="EQ4614" t="e">
        <f t="shared" si="250"/>
        <v>#REF!</v>
      </c>
      <c r="ER4614" t="e">
        <f t="shared" si="251"/>
        <v>#REF!</v>
      </c>
    </row>
    <row r="4615" spans="142:148" x14ac:dyDescent="0.25">
      <c r="EL4615">
        <v>4608</v>
      </c>
      <c r="EM4615" t="e">
        <v>#REF!</v>
      </c>
      <c r="EN4615" t="e">
        <v>#REF!</v>
      </c>
      <c r="EP4615" t="e">
        <f t="shared" si="249"/>
        <v>#REF!</v>
      </c>
      <c r="EQ4615" t="e">
        <f t="shared" si="250"/>
        <v>#REF!</v>
      </c>
      <c r="ER4615" t="e">
        <f t="shared" si="251"/>
        <v>#REF!</v>
      </c>
    </row>
    <row r="4616" spans="142:148" x14ac:dyDescent="0.25">
      <c r="EL4616">
        <v>4609</v>
      </c>
      <c r="EM4616" t="e">
        <v>#REF!</v>
      </c>
      <c r="EN4616" t="e">
        <v>#REF!</v>
      </c>
      <c r="EP4616" t="e">
        <f t="shared" si="249"/>
        <v>#REF!</v>
      </c>
      <c r="EQ4616" t="e">
        <f t="shared" si="250"/>
        <v>#REF!</v>
      </c>
      <c r="ER4616" t="e">
        <f t="shared" si="251"/>
        <v>#REF!</v>
      </c>
    </row>
    <row r="4617" spans="142:148" x14ac:dyDescent="0.25">
      <c r="EL4617">
        <v>4610</v>
      </c>
      <c r="EM4617" t="e">
        <v>#REF!</v>
      </c>
      <c r="EN4617" t="e">
        <v>#REF!</v>
      </c>
      <c r="EP4617" t="e">
        <f t="shared" si="249"/>
        <v>#REF!</v>
      </c>
      <c r="EQ4617" t="e">
        <f t="shared" si="250"/>
        <v>#REF!</v>
      </c>
      <c r="ER4617" t="e">
        <f t="shared" si="251"/>
        <v>#REF!</v>
      </c>
    </row>
    <row r="4618" spans="142:148" x14ac:dyDescent="0.25">
      <c r="EL4618">
        <v>4611</v>
      </c>
      <c r="EM4618" t="e">
        <v>#REF!</v>
      </c>
      <c r="EN4618" t="e">
        <v>#REF!</v>
      </c>
      <c r="EP4618" t="e">
        <f t="shared" si="249"/>
        <v>#REF!</v>
      </c>
      <c r="EQ4618" t="e">
        <f t="shared" si="250"/>
        <v>#REF!</v>
      </c>
      <c r="ER4618" t="e">
        <f t="shared" si="251"/>
        <v>#REF!</v>
      </c>
    </row>
    <row r="4619" spans="142:148" x14ac:dyDescent="0.25">
      <c r="EL4619">
        <v>4612</v>
      </c>
      <c r="EM4619" t="e">
        <v>#REF!</v>
      </c>
      <c r="EN4619" t="e">
        <v>#REF!</v>
      </c>
      <c r="EP4619" t="e">
        <f t="shared" si="249"/>
        <v>#REF!</v>
      </c>
      <c r="EQ4619" t="e">
        <f t="shared" si="250"/>
        <v>#REF!</v>
      </c>
      <c r="ER4619" t="e">
        <f t="shared" si="251"/>
        <v>#REF!</v>
      </c>
    </row>
    <row r="4620" spans="142:148" x14ac:dyDescent="0.25">
      <c r="EL4620">
        <v>4613</v>
      </c>
      <c r="EM4620" t="e">
        <v>#REF!</v>
      </c>
      <c r="EN4620" t="e">
        <v>#REF!</v>
      </c>
      <c r="EP4620" t="e">
        <f t="shared" si="249"/>
        <v>#REF!</v>
      </c>
      <c r="EQ4620" t="e">
        <f t="shared" si="250"/>
        <v>#REF!</v>
      </c>
      <c r="ER4620" t="e">
        <f t="shared" si="251"/>
        <v>#REF!</v>
      </c>
    </row>
    <row r="4621" spans="142:148" x14ac:dyDescent="0.25">
      <c r="EL4621">
        <v>4614</v>
      </c>
      <c r="EM4621" t="e">
        <v>#REF!</v>
      </c>
      <c r="EN4621" t="e">
        <v>#REF!</v>
      </c>
      <c r="EP4621" t="e">
        <f t="shared" si="249"/>
        <v>#REF!</v>
      </c>
      <c r="EQ4621" t="e">
        <f t="shared" si="250"/>
        <v>#REF!</v>
      </c>
      <c r="ER4621" t="e">
        <f t="shared" si="251"/>
        <v>#REF!</v>
      </c>
    </row>
    <row r="4622" spans="142:148" x14ac:dyDescent="0.25">
      <c r="EL4622">
        <v>4615</v>
      </c>
      <c r="EM4622" t="e">
        <v>#REF!</v>
      </c>
      <c r="EN4622" t="e">
        <v>#REF!</v>
      </c>
      <c r="EP4622" t="e">
        <f t="shared" si="249"/>
        <v>#REF!</v>
      </c>
      <c r="EQ4622" t="e">
        <f t="shared" si="250"/>
        <v>#REF!</v>
      </c>
      <c r="ER4622" t="e">
        <f t="shared" si="251"/>
        <v>#REF!</v>
      </c>
    </row>
    <row r="4623" spans="142:148" x14ac:dyDescent="0.25">
      <c r="EL4623">
        <v>4616</v>
      </c>
      <c r="EM4623" t="e">
        <v>#REF!</v>
      </c>
      <c r="EN4623" t="e">
        <v>#REF!</v>
      </c>
      <c r="EP4623" t="e">
        <f t="shared" si="249"/>
        <v>#REF!</v>
      </c>
      <c r="EQ4623" t="e">
        <f t="shared" si="250"/>
        <v>#REF!</v>
      </c>
      <c r="ER4623" t="e">
        <f t="shared" si="251"/>
        <v>#REF!</v>
      </c>
    </row>
    <row r="4624" spans="142:148" x14ac:dyDescent="0.25">
      <c r="EL4624">
        <v>4617</v>
      </c>
      <c r="EM4624" t="e">
        <v>#REF!</v>
      </c>
      <c r="EN4624" t="e">
        <v>#REF!</v>
      </c>
      <c r="EP4624" t="e">
        <f t="shared" si="249"/>
        <v>#REF!</v>
      </c>
      <c r="EQ4624" t="e">
        <f t="shared" si="250"/>
        <v>#REF!</v>
      </c>
      <c r="ER4624" t="e">
        <f t="shared" si="251"/>
        <v>#REF!</v>
      </c>
    </row>
    <row r="4625" spans="142:148" x14ac:dyDescent="0.25">
      <c r="EL4625">
        <v>4618</v>
      </c>
      <c r="EM4625" t="e">
        <v>#REF!</v>
      </c>
      <c r="EN4625" t="e">
        <v>#REF!</v>
      </c>
      <c r="EP4625" t="e">
        <f t="shared" si="249"/>
        <v>#REF!</v>
      </c>
      <c r="EQ4625" t="e">
        <f t="shared" si="250"/>
        <v>#REF!</v>
      </c>
      <c r="ER4625" t="e">
        <f t="shared" si="251"/>
        <v>#REF!</v>
      </c>
    </row>
    <row r="4626" spans="142:148" x14ac:dyDescent="0.25">
      <c r="EL4626">
        <v>4619</v>
      </c>
      <c r="EM4626" t="e">
        <v>#REF!</v>
      </c>
      <c r="EN4626" t="e">
        <v>#REF!</v>
      </c>
      <c r="EP4626" t="e">
        <f t="shared" si="249"/>
        <v>#REF!</v>
      </c>
      <c r="EQ4626" t="e">
        <f t="shared" si="250"/>
        <v>#REF!</v>
      </c>
      <c r="ER4626" t="e">
        <f t="shared" si="251"/>
        <v>#REF!</v>
      </c>
    </row>
    <row r="4627" spans="142:148" x14ac:dyDescent="0.25">
      <c r="EL4627">
        <v>4620</v>
      </c>
      <c r="EM4627" t="e">
        <v>#REF!</v>
      </c>
      <c r="EN4627" t="e">
        <v>#REF!</v>
      </c>
      <c r="EP4627" t="e">
        <f t="shared" si="249"/>
        <v>#REF!</v>
      </c>
      <c r="EQ4627" t="e">
        <f t="shared" si="250"/>
        <v>#REF!</v>
      </c>
      <c r="ER4627" t="e">
        <f t="shared" si="251"/>
        <v>#REF!</v>
      </c>
    </row>
    <row r="4628" spans="142:148" x14ac:dyDescent="0.25">
      <c r="EL4628">
        <v>4621</v>
      </c>
      <c r="EM4628" t="e">
        <v>#REF!</v>
      </c>
      <c r="EN4628" t="e">
        <v>#REF!</v>
      </c>
      <c r="EP4628" t="e">
        <f t="shared" si="249"/>
        <v>#REF!</v>
      </c>
      <c r="EQ4628" t="e">
        <f t="shared" si="250"/>
        <v>#REF!</v>
      </c>
      <c r="ER4628" t="e">
        <f t="shared" si="251"/>
        <v>#REF!</v>
      </c>
    </row>
    <row r="4629" spans="142:148" x14ac:dyDescent="0.25">
      <c r="EL4629">
        <v>4622</v>
      </c>
      <c r="EM4629" t="e">
        <v>#REF!</v>
      </c>
      <c r="EN4629" t="e">
        <v>#REF!</v>
      </c>
      <c r="EP4629" t="e">
        <f t="shared" si="249"/>
        <v>#REF!</v>
      </c>
      <c r="EQ4629" t="e">
        <f t="shared" si="250"/>
        <v>#REF!</v>
      </c>
      <c r="ER4629" t="e">
        <f t="shared" si="251"/>
        <v>#REF!</v>
      </c>
    </row>
    <row r="4630" spans="142:148" x14ac:dyDescent="0.25">
      <c r="EL4630">
        <v>4623</v>
      </c>
      <c r="EM4630" t="e">
        <v>#REF!</v>
      </c>
      <c r="EN4630" t="e">
        <v>#REF!</v>
      </c>
      <c r="EP4630" t="e">
        <f t="shared" si="249"/>
        <v>#REF!</v>
      </c>
      <c r="EQ4630" t="e">
        <f t="shared" si="250"/>
        <v>#REF!</v>
      </c>
      <c r="ER4630" t="e">
        <f t="shared" si="251"/>
        <v>#REF!</v>
      </c>
    </row>
    <row r="4631" spans="142:148" x14ac:dyDescent="0.25">
      <c r="EL4631">
        <v>4624</v>
      </c>
      <c r="EM4631" t="e">
        <v>#REF!</v>
      </c>
      <c r="EN4631" t="e">
        <v>#REF!</v>
      </c>
      <c r="EP4631" t="e">
        <f t="shared" si="249"/>
        <v>#REF!</v>
      </c>
      <c r="EQ4631" t="e">
        <f t="shared" si="250"/>
        <v>#REF!</v>
      </c>
      <c r="ER4631" t="e">
        <f t="shared" si="251"/>
        <v>#REF!</v>
      </c>
    </row>
    <row r="4632" spans="142:148" x14ac:dyDescent="0.25">
      <c r="EL4632">
        <v>4625</v>
      </c>
      <c r="EM4632" t="e">
        <v>#REF!</v>
      </c>
      <c r="EN4632" t="e">
        <v>#REF!</v>
      </c>
      <c r="EP4632" t="e">
        <f t="shared" ref="EP4632:EP4695" si="252">IF(EM4632&gt;EN4632,1,0)</f>
        <v>#REF!</v>
      </c>
      <c r="EQ4632" t="e">
        <f t="shared" ref="EQ4632:EQ4695" si="253">IF(EP4632&gt;0,0,1)</f>
        <v>#REF!</v>
      </c>
      <c r="ER4632" t="e">
        <f t="shared" ref="ER4632:ER4695" si="254">IF(EM4632&gt;EN4632,EM4632-EN4632,EN4632-EM4632)</f>
        <v>#REF!</v>
      </c>
    </row>
    <row r="4633" spans="142:148" x14ac:dyDescent="0.25">
      <c r="EL4633">
        <v>4626</v>
      </c>
      <c r="EM4633" t="e">
        <v>#REF!</v>
      </c>
      <c r="EN4633" t="e">
        <v>#REF!</v>
      </c>
      <c r="EP4633" t="e">
        <f t="shared" si="252"/>
        <v>#REF!</v>
      </c>
      <c r="EQ4633" t="e">
        <f t="shared" si="253"/>
        <v>#REF!</v>
      </c>
      <c r="ER4633" t="e">
        <f t="shared" si="254"/>
        <v>#REF!</v>
      </c>
    </row>
    <row r="4634" spans="142:148" x14ac:dyDescent="0.25">
      <c r="EL4634">
        <v>4627</v>
      </c>
      <c r="EM4634" t="e">
        <v>#REF!</v>
      </c>
      <c r="EN4634" t="e">
        <v>#REF!</v>
      </c>
      <c r="EP4634" t="e">
        <f t="shared" si="252"/>
        <v>#REF!</v>
      </c>
      <c r="EQ4634" t="e">
        <f t="shared" si="253"/>
        <v>#REF!</v>
      </c>
      <c r="ER4634" t="e">
        <f t="shared" si="254"/>
        <v>#REF!</v>
      </c>
    </row>
    <row r="4635" spans="142:148" x14ac:dyDescent="0.25">
      <c r="EL4635">
        <v>4628</v>
      </c>
      <c r="EM4635" t="e">
        <v>#REF!</v>
      </c>
      <c r="EN4635" t="e">
        <v>#REF!</v>
      </c>
      <c r="EP4635" t="e">
        <f t="shared" si="252"/>
        <v>#REF!</v>
      </c>
      <c r="EQ4635" t="e">
        <f t="shared" si="253"/>
        <v>#REF!</v>
      </c>
      <c r="ER4635" t="e">
        <f t="shared" si="254"/>
        <v>#REF!</v>
      </c>
    </row>
    <row r="4636" spans="142:148" x14ac:dyDescent="0.25">
      <c r="EL4636">
        <v>4629</v>
      </c>
      <c r="EM4636" t="e">
        <v>#REF!</v>
      </c>
      <c r="EN4636" t="e">
        <v>#REF!</v>
      </c>
      <c r="EP4636" t="e">
        <f t="shared" si="252"/>
        <v>#REF!</v>
      </c>
      <c r="EQ4636" t="e">
        <f t="shared" si="253"/>
        <v>#REF!</v>
      </c>
      <c r="ER4636" t="e">
        <f t="shared" si="254"/>
        <v>#REF!</v>
      </c>
    </row>
    <row r="4637" spans="142:148" x14ac:dyDescent="0.25">
      <c r="EL4637">
        <v>4630</v>
      </c>
      <c r="EM4637" t="e">
        <v>#REF!</v>
      </c>
      <c r="EN4637" t="e">
        <v>#REF!</v>
      </c>
      <c r="EP4637" t="e">
        <f t="shared" si="252"/>
        <v>#REF!</v>
      </c>
      <c r="EQ4637" t="e">
        <f t="shared" si="253"/>
        <v>#REF!</v>
      </c>
      <c r="ER4637" t="e">
        <f t="shared" si="254"/>
        <v>#REF!</v>
      </c>
    </row>
    <row r="4638" spans="142:148" x14ac:dyDescent="0.25">
      <c r="EL4638">
        <v>4631</v>
      </c>
      <c r="EM4638" t="e">
        <v>#REF!</v>
      </c>
      <c r="EN4638" t="e">
        <v>#REF!</v>
      </c>
      <c r="EP4638" t="e">
        <f t="shared" si="252"/>
        <v>#REF!</v>
      </c>
      <c r="EQ4638" t="e">
        <f t="shared" si="253"/>
        <v>#REF!</v>
      </c>
      <c r="ER4638" t="e">
        <f t="shared" si="254"/>
        <v>#REF!</v>
      </c>
    </row>
    <row r="4639" spans="142:148" x14ac:dyDescent="0.25">
      <c r="EL4639">
        <v>4632</v>
      </c>
      <c r="EM4639" t="e">
        <v>#REF!</v>
      </c>
      <c r="EN4639" t="e">
        <v>#REF!</v>
      </c>
      <c r="EP4639" t="e">
        <f t="shared" si="252"/>
        <v>#REF!</v>
      </c>
      <c r="EQ4639" t="e">
        <f t="shared" si="253"/>
        <v>#REF!</v>
      </c>
      <c r="ER4639" t="e">
        <f t="shared" si="254"/>
        <v>#REF!</v>
      </c>
    </row>
    <row r="4640" spans="142:148" x14ac:dyDescent="0.25">
      <c r="EL4640">
        <v>4633</v>
      </c>
      <c r="EM4640" t="e">
        <v>#REF!</v>
      </c>
      <c r="EN4640" t="e">
        <v>#REF!</v>
      </c>
      <c r="EP4640" t="e">
        <f t="shared" si="252"/>
        <v>#REF!</v>
      </c>
      <c r="EQ4640" t="e">
        <f t="shared" si="253"/>
        <v>#REF!</v>
      </c>
      <c r="ER4640" t="e">
        <f t="shared" si="254"/>
        <v>#REF!</v>
      </c>
    </row>
    <row r="4641" spans="142:148" x14ac:dyDescent="0.25">
      <c r="EL4641">
        <v>4634</v>
      </c>
      <c r="EM4641" t="e">
        <v>#REF!</v>
      </c>
      <c r="EN4641" t="e">
        <v>#REF!</v>
      </c>
      <c r="EP4641" t="e">
        <f t="shared" si="252"/>
        <v>#REF!</v>
      </c>
      <c r="EQ4641" t="e">
        <f t="shared" si="253"/>
        <v>#REF!</v>
      </c>
      <c r="ER4641" t="e">
        <f t="shared" si="254"/>
        <v>#REF!</v>
      </c>
    </row>
    <row r="4642" spans="142:148" x14ac:dyDescent="0.25">
      <c r="EL4642">
        <v>4635</v>
      </c>
      <c r="EM4642" t="e">
        <v>#REF!</v>
      </c>
      <c r="EN4642" t="e">
        <v>#REF!</v>
      </c>
      <c r="EP4642" t="e">
        <f t="shared" si="252"/>
        <v>#REF!</v>
      </c>
      <c r="EQ4642" t="e">
        <f t="shared" si="253"/>
        <v>#REF!</v>
      </c>
      <c r="ER4642" t="e">
        <f t="shared" si="254"/>
        <v>#REF!</v>
      </c>
    </row>
    <row r="4643" spans="142:148" x14ac:dyDescent="0.25">
      <c r="EL4643">
        <v>4636</v>
      </c>
      <c r="EM4643" t="e">
        <v>#REF!</v>
      </c>
      <c r="EN4643" t="e">
        <v>#REF!</v>
      </c>
      <c r="EP4643" t="e">
        <f t="shared" si="252"/>
        <v>#REF!</v>
      </c>
      <c r="EQ4643" t="e">
        <f t="shared" si="253"/>
        <v>#REF!</v>
      </c>
      <c r="ER4643" t="e">
        <f t="shared" si="254"/>
        <v>#REF!</v>
      </c>
    </row>
    <row r="4644" spans="142:148" x14ac:dyDescent="0.25">
      <c r="EL4644">
        <v>4637</v>
      </c>
      <c r="EM4644" t="e">
        <v>#REF!</v>
      </c>
      <c r="EN4644" t="e">
        <v>#REF!</v>
      </c>
      <c r="EP4644" t="e">
        <f t="shared" si="252"/>
        <v>#REF!</v>
      </c>
      <c r="EQ4644" t="e">
        <f t="shared" si="253"/>
        <v>#REF!</v>
      </c>
      <c r="ER4644" t="e">
        <f t="shared" si="254"/>
        <v>#REF!</v>
      </c>
    </row>
    <row r="4645" spans="142:148" x14ac:dyDescent="0.25">
      <c r="EL4645">
        <v>4638</v>
      </c>
      <c r="EM4645" t="e">
        <v>#REF!</v>
      </c>
      <c r="EN4645" t="e">
        <v>#REF!</v>
      </c>
      <c r="EP4645" t="e">
        <f t="shared" si="252"/>
        <v>#REF!</v>
      </c>
      <c r="EQ4645" t="e">
        <f t="shared" si="253"/>
        <v>#REF!</v>
      </c>
      <c r="ER4645" t="e">
        <f t="shared" si="254"/>
        <v>#REF!</v>
      </c>
    </row>
    <row r="4646" spans="142:148" x14ac:dyDescent="0.25">
      <c r="EL4646">
        <v>4639</v>
      </c>
      <c r="EM4646" t="e">
        <v>#REF!</v>
      </c>
      <c r="EN4646" t="e">
        <v>#REF!</v>
      </c>
      <c r="EP4646" t="e">
        <f t="shared" si="252"/>
        <v>#REF!</v>
      </c>
      <c r="EQ4646" t="e">
        <f t="shared" si="253"/>
        <v>#REF!</v>
      </c>
      <c r="ER4646" t="e">
        <f t="shared" si="254"/>
        <v>#REF!</v>
      </c>
    </row>
    <row r="4647" spans="142:148" x14ac:dyDescent="0.25">
      <c r="EL4647">
        <v>4640</v>
      </c>
      <c r="EM4647" t="e">
        <v>#REF!</v>
      </c>
      <c r="EN4647" t="e">
        <v>#REF!</v>
      </c>
      <c r="EP4647" t="e">
        <f t="shared" si="252"/>
        <v>#REF!</v>
      </c>
      <c r="EQ4647" t="e">
        <f t="shared" si="253"/>
        <v>#REF!</v>
      </c>
      <c r="ER4647" t="e">
        <f t="shared" si="254"/>
        <v>#REF!</v>
      </c>
    </row>
    <row r="4648" spans="142:148" x14ac:dyDescent="0.25">
      <c r="EL4648">
        <v>4641</v>
      </c>
      <c r="EM4648" t="e">
        <v>#REF!</v>
      </c>
      <c r="EN4648" t="e">
        <v>#REF!</v>
      </c>
      <c r="EP4648" t="e">
        <f t="shared" si="252"/>
        <v>#REF!</v>
      </c>
      <c r="EQ4648" t="e">
        <f t="shared" si="253"/>
        <v>#REF!</v>
      </c>
      <c r="ER4648" t="e">
        <f t="shared" si="254"/>
        <v>#REF!</v>
      </c>
    </row>
    <row r="4649" spans="142:148" x14ac:dyDescent="0.25">
      <c r="EL4649">
        <v>4642</v>
      </c>
      <c r="EM4649" t="e">
        <v>#REF!</v>
      </c>
      <c r="EN4649" t="e">
        <v>#REF!</v>
      </c>
      <c r="EP4649" t="e">
        <f t="shared" si="252"/>
        <v>#REF!</v>
      </c>
      <c r="EQ4649" t="e">
        <f t="shared" si="253"/>
        <v>#REF!</v>
      </c>
      <c r="ER4649" t="e">
        <f t="shared" si="254"/>
        <v>#REF!</v>
      </c>
    </row>
    <row r="4650" spans="142:148" x14ac:dyDescent="0.25">
      <c r="EL4650">
        <v>4643</v>
      </c>
      <c r="EM4650" t="e">
        <v>#REF!</v>
      </c>
      <c r="EN4650" t="e">
        <v>#REF!</v>
      </c>
      <c r="EP4650" t="e">
        <f t="shared" si="252"/>
        <v>#REF!</v>
      </c>
      <c r="EQ4650" t="e">
        <f t="shared" si="253"/>
        <v>#REF!</v>
      </c>
      <c r="ER4650" t="e">
        <f t="shared" si="254"/>
        <v>#REF!</v>
      </c>
    </row>
    <row r="4651" spans="142:148" x14ac:dyDescent="0.25">
      <c r="EL4651">
        <v>4644</v>
      </c>
      <c r="EM4651" t="e">
        <v>#REF!</v>
      </c>
      <c r="EN4651" t="e">
        <v>#REF!</v>
      </c>
      <c r="EP4651" t="e">
        <f t="shared" si="252"/>
        <v>#REF!</v>
      </c>
      <c r="EQ4651" t="e">
        <f t="shared" si="253"/>
        <v>#REF!</v>
      </c>
      <c r="ER4651" t="e">
        <f t="shared" si="254"/>
        <v>#REF!</v>
      </c>
    </row>
    <row r="4652" spans="142:148" x14ac:dyDescent="0.25">
      <c r="EL4652">
        <v>4645</v>
      </c>
      <c r="EM4652" t="e">
        <v>#REF!</v>
      </c>
      <c r="EN4652" t="e">
        <v>#REF!</v>
      </c>
      <c r="EP4652" t="e">
        <f t="shared" si="252"/>
        <v>#REF!</v>
      </c>
      <c r="EQ4652" t="e">
        <f t="shared" si="253"/>
        <v>#REF!</v>
      </c>
      <c r="ER4652" t="e">
        <f t="shared" si="254"/>
        <v>#REF!</v>
      </c>
    </row>
    <row r="4653" spans="142:148" x14ac:dyDescent="0.25">
      <c r="EL4653">
        <v>4646</v>
      </c>
      <c r="EM4653" t="e">
        <v>#REF!</v>
      </c>
      <c r="EN4653" t="e">
        <v>#REF!</v>
      </c>
      <c r="EP4653" t="e">
        <f t="shared" si="252"/>
        <v>#REF!</v>
      </c>
      <c r="EQ4653" t="e">
        <f t="shared" si="253"/>
        <v>#REF!</v>
      </c>
      <c r="ER4653" t="e">
        <f t="shared" si="254"/>
        <v>#REF!</v>
      </c>
    </row>
    <row r="4654" spans="142:148" x14ac:dyDescent="0.25">
      <c r="EL4654">
        <v>4647</v>
      </c>
      <c r="EM4654" t="e">
        <v>#REF!</v>
      </c>
      <c r="EN4654" t="e">
        <v>#REF!</v>
      </c>
      <c r="EP4654" t="e">
        <f t="shared" si="252"/>
        <v>#REF!</v>
      </c>
      <c r="EQ4654" t="e">
        <f t="shared" si="253"/>
        <v>#REF!</v>
      </c>
      <c r="ER4654" t="e">
        <f t="shared" si="254"/>
        <v>#REF!</v>
      </c>
    </row>
    <row r="4655" spans="142:148" x14ac:dyDescent="0.25">
      <c r="EL4655">
        <v>4648</v>
      </c>
      <c r="EM4655" t="e">
        <v>#REF!</v>
      </c>
      <c r="EN4655" t="e">
        <v>#REF!</v>
      </c>
      <c r="EP4655" t="e">
        <f t="shared" si="252"/>
        <v>#REF!</v>
      </c>
      <c r="EQ4655" t="e">
        <f t="shared" si="253"/>
        <v>#REF!</v>
      </c>
      <c r="ER4655" t="e">
        <f t="shared" si="254"/>
        <v>#REF!</v>
      </c>
    </row>
    <row r="4656" spans="142:148" x14ac:dyDescent="0.25">
      <c r="EL4656">
        <v>4649</v>
      </c>
      <c r="EM4656" t="e">
        <v>#REF!</v>
      </c>
      <c r="EN4656" t="e">
        <v>#REF!</v>
      </c>
      <c r="EP4656" t="e">
        <f t="shared" si="252"/>
        <v>#REF!</v>
      </c>
      <c r="EQ4656" t="e">
        <f t="shared" si="253"/>
        <v>#REF!</v>
      </c>
      <c r="ER4656" t="e">
        <f t="shared" si="254"/>
        <v>#REF!</v>
      </c>
    </row>
    <row r="4657" spans="142:148" x14ac:dyDescent="0.25">
      <c r="EL4657">
        <v>4650</v>
      </c>
      <c r="EM4657" t="e">
        <v>#REF!</v>
      </c>
      <c r="EN4657" t="e">
        <v>#REF!</v>
      </c>
      <c r="EP4657" t="e">
        <f t="shared" si="252"/>
        <v>#REF!</v>
      </c>
      <c r="EQ4657" t="e">
        <f t="shared" si="253"/>
        <v>#REF!</v>
      </c>
      <c r="ER4657" t="e">
        <f t="shared" si="254"/>
        <v>#REF!</v>
      </c>
    </row>
    <row r="4658" spans="142:148" x14ac:dyDescent="0.25">
      <c r="EL4658">
        <v>4651</v>
      </c>
      <c r="EM4658" t="e">
        <v>#REF!</v>
      </c>
      <c r="EN4658" t="e">
        <v>#REF!</v>
      </c>
      <c r="EP4658" t="e">
        <f t="shared" si="252"/>
        <v>#REF!</v>
      </c>
      <c r="EQ4658" t="e">
        <f t="shared" si="253"/>
        <v>#REF!</v>
      </c>
      <c r="ER4658" t="e">
        <f t="shared" si="254"/>
        <v>#REF!</v>
      </c>
    </row>
    <row r="4659" spans="142:148" x14ac:dyDescent="0.25">
      <c r="EL4659">
        <v>4652</v>
      </c>
      <c r="EM4659" t="e">
        <v>#REF!</v>
      </c>
      <c r="EN4659" t="e">
        <v>#REF!</v>
      </c>
      <c r="EP4659" t="e">
        <f t="shared" si="252"/>
        <v>#REF!</v>
      </c>
      <c r="EQ4659" t="e">
        <f t="shared" si="253"/>
        <v>#REF!</v>
      </c>
      <c r="ER4659" t="e">
        <f t="shared" si="254"/>
        <v>#REF!</v>
      </c>
    </row>
    <row r="4660" spans="142:148" x14ac:dyDescent="0.25">
      <c r="EL4660">
        <v>4653</v>
      </c>
      <c r="EM4660" t="e">
        <v>#REF!</v>
      </c>
      <c r="EN4660" t="e">
        <v>#REF!</v>
      </c>
      <c r="EP4660" t="e">
        <f t="shared" si="252"/>
        <v>#REF!</v>
      </c>
      <c r="EQ4660" t="e">
        <f t="shared" si="253"/>
        <v>#REF!</v>
      </c>
      <c r="ER4660" t="e">
        <f t="shared" si="254"/>
        <v>#REF!</v>
      </c>
    </row>
    <row r="4661" spans="142:148" x14ac:dyDescent="0.25">
      <c r="EL4661">
        <v>4654</v>
      </c>
      <c r="EM4661" t="e">
        <v>#REF!</v>
      </c>
      <c r="EN4661" t="e">
        <v>#REF!</v>
      </c>
      <c r="EP4661" t="e">
        <f t="shared" si="252"/>
        <v>#REF!</v>
      </c>
      <c r="EQ4661" t="e">
        <f t="shared" si="253"/>
        <v>#REF!</v>
      </c>
      <c r="ER4661" t="e">
        <f t="shared" si="254"/>
        <v>#REF!</v>
      </c>
    </row>
    <row r="4662" spans="142:148" x14ac:dyDescent="0.25">
      <c r="EL4662">
        <v>4655</v>
      </c>
      <c r="EM4662" t="e">
        <v>#REF!</v>
      </c>
      <c r="EN4662" t="e">
        <v>#REF!</v>
      </c>
      <c r="EP4662" t="e">
        <f t="shared" si="252"/>
        <v>#REF!</v>
      </c>
      <c r="EQ4662" t="e">
        <f t="shared" si="253"/>
        <v>#REF!</v>
      </c>
      <c r="ER4662" t="e">
        <f t="shared" si="254"/>
        <v>#REF!</v>
      </c>
    </row>
    <row r="4663" spans="142:148" x14ac:dyDescent="0.25">
      <c r="EL4663">
        <v>4656</v>
      </c>
      <c r="EM4663" t="e">
        <v>#REF!</v>
      </c>
      <c r="EN4663" t="e">
        <v>#REF!</v>
      </c>
      <c r="EP4663" t="e">
        <f t="shared" si="252"/>
        <v>#REF!</v>
      </c>
      <c r="EQ4663" t="e">
        <f t="shared" si="253"/>
        <v>#REF!</v>
      </c>
      <c r="ER4663" t="e">
        <f t="shared" si="254"/>
        <v>#REF!</v>
      </c>
    </row>
    <row r="4664" spans="142:148" x14ac:dyDescent="0.25">
      <c r="EL4664">
        <v>4657</v>
      </c>
      <c r="EM4664" t="e">
        <v>#REF!</v>
      </c>
      <c r="EN4664" t="e">
        <v>#REF!</v>
      </c>
      <c r="EP4664" t="e">
        <f t="shared" si="252"/>
        <v>#REF!</v>
      </c>
      <c r="EQ4664" t="e">
        <f t="shared" si="253"/>
        <v>#REF!</v>
      </c>
      <c r="ER4664" t="e">
        <f t="shared" si="254"/>
        <v>#REF!</v>
      </c>
    </row>
    <row r="4665" spans="142:148" x14ac:dyDescent="0.25">
      <c r="EL4665">
        <v>4658</v>
      </c>
      <c r="EM4665" t="e">
        <v>#REF!</v>
      </c>
      <c r="EN4665" t="e">
        <v>#REF!</v>
      </c>
      <c r="EP4665" t="e">
        <f t="shared" si="252"/>
        <v>#REF!</v>
      </c>
      <c r="EQ4665" t="e">
        <f t="shared" si="253"/>
        <v>#REF!</v>
      </c>
      <c r="ER4665" t="e">
        <f t="shared" si="254"/>
        <v>#REF!</v>
      </c>
    </row>
    <row r="4666" spans="142:148" x14ac:dyDescent="0.25">
      <c r="EL4666">
        <v>4659</v>
      </c>
      <c r="EM4666" t="e">
        <v>#REF!</v>
      </c>
      <c r="EN4666" t="e">
        <v>#REF!</v>
      </c>
      <c r="EP4666" t="e">
        <f t="shared" si="252"/>
        <v>#REF!</v>
      </c>
      <c r="EQ4666" t="e">
        <f t="shared" si="253"/>
        <v>#REF!</v>
      </c>
      <c r="ER4666" t="e">
        <f t="shared" si="254"/>
        <v>#REF!</v>
      </c>
    </row>
    <row r="4667" spans="142:148" x14ac:dyDescent="0.25">
      <c r="EL4667">
        <v>4660</v>
      </c>
      <c r="EM4667" t="e">
        <v>#REF!</v>
      </c>
      <c r="EN4667" t="e">
        <v>#REF!</v>
      </c>
      <c r="EP4667" t="e">
        <f t="shared" si="252"/>
        <v>#REF!</v>
      </c>
      <c r="EQ4667" t="e">
        <f t="shared" si="253"/>
        <v>#REF!</v>
      </c>
      <c r="ER4667" t="e">
        <f t="shared" si="254"/>
        <v>#REF!</v>
      </c>
    </row>
    <row r="4668" spans="142:148" x14ac:dyDescent="0.25">
      <c r="EL4668">
        <v>4661</v>
      </c>
      <c r="EM4668" t="e">
        <v>#REF!</v>
      </c>
      <c r="EN4668" t="e">
        <v>#REF!</v>
      </c>
      <c r="EP4668" t="e">
        <f t="shared" si="252"/>
        <v>#REF!</v>
      </c>
      <c r="EQ4668" t="e">
        <f t="shared" si="253"/>
        <v>#REF!</v>
      </c>
      <c r="ER4668" t="e">
        <f t="shared" si="254"/>
        <v>#REF!</v>
      </c>
    </row>
    <row r="4669" spans="142:148" x14ac:dyDescent="0.25">
      <c r="EL4669">
        <v>4662</v>
      </c>
      <c r="EM4669" t="e">
        <v>#REF!</v>
      </c>
      <c r="EN4669" t="e">
        <v>#REF!</v>
      </c>
      <c r="EP4669" t="e">
        <f t="shared" si="252"/>
        <v>#REF!</v>
      </c>
      <c r="EQ4669" t="e">
        <f t="shared" si="253"/>
        <v>#REF!</v>
      </c>
      <c r="ER4669" t="e">
        <f t="shared" si="254"/>
        <v>#REF!</v>
      </c>
    </row>
    <row r="4670" spans="142:148" x14ac:dyDescent="0.25">
      <c r="EL4670">
        <v>4663</v>
      </c>
      <c r="EM4670" t="e">
        <v>#REF!</v>
      </c>
      <c r="EN4670" t="e">
        <v>#REF!</v>
      </c>
      <c r="EP4670" t="e">
        <f t="shared" si="252"/>
        <v>#REF!</v>
      </c>
      <c r="EQ4670" t="e">
        <f t="shared" si="253"/>
        <v>#REF!</v>
      </c>
      <c r="ER4670" t="e">
        <f t="shared" si="254"/>
        <v>#REF!</v>
      </c>
    </row>
    <row r="4671" spans="142:148" x14ac:dyDescent="0.25">
      <c r="EL4671">
        <v>4664</v>
      </c>
      <c r="EM4671" t="e">
        <v>#REF!</v>
      </c>
      <c r="EN4671" t="e">
        <v>#REF!</v>
      </c>
      <c r="EP4671" t="e">
        <f t="shared" si="252"/>
        <v>#REF!</v>
      </c>
      <c r="EQ4671" t="e">
        <f t="shared" si="253"/>
        <v>#REF!</v>
      </c>
      <c r="ER4671" t="e">
        <f t="shared" si="254"/>
        <v>#REF!</v>
      </c>
    </row>
    <row r="4672" spans="142:148" x14ac:dyDescent="0.25">
      <c r="EL4672">
        <v>4665</v>
      </c>
      <c r="EM4672" t="e">
        <v>#REF!</v>
      </c>
      <c r="EN4672" t="e">
        <v>#REF!</v>
      </c>
      <c r="EP4672" t="e">
        <f t="shared" si="252"/>
        <v>#REF!</v>
      </c>
      <c r="EQ4672" t="e">
        <f t="shared" si="253"/>
        <v>#REF!</v>
      </c>
      <c r="ER4672" t="e">
        <f t="shared" si="254"/>
        <v>#REF!</v>
      </c>
    </row>
    <row r="4673" spans="142:148" x14ac:dyDescent="0.25">
      <c r="EL4673">
        <v>4666</v>
      </c>
      <c r="EM4673" t="e">
        <v>#REF!</v>
      </c>
      <c r="EN4673" t="e">
        <v>#REF!</v>
      </c>
      <c r="EP4673" t="e">
        <f t="shared" si="252"/>
        <v>#REF!</v>
      </c>
      <c r="EQ4673" t="e">
        <f t="shared" si="253"/>
        <v>#REF!</v>
      </c>
      <c r="ER4673" t="e">
        <f t="shared" si="254"/>
        <v>#REF!</v>
      </c>
    </row>
    <row r="4674" spans="142:148" x14ac:dyDescent="0.25">
      <c r="EL4674">
        <v>4667</v>
      </c>
      <c r="EM4674" t="e">
        <v>#REF!</v>
      </c>
      <c r="EN4674" t="e">
        <v>#REF!</v>
      </c>
      <c r="EP4674" t="e">
        <f t="shared" si="252"/>
        <v>#REF!</v>
      </c>
      <c r="EQ4674" t="e">
        <f t="shared" si="253"/>
        <v>#REF!</v>
      </c>
      <c r="ER4674" t="e">
        <f t="shared" si="254"/>
        <v>#REF!</v>
      </c>
    </row>
    <row r="4675" spans="142:148" x14ac:dyDescent="0.25">
      <c r="EL4675">
        <v>4668</v>
      </c>
      <c r="EM4675" t="e">
        <v>#REF!</v>
      </c>
      <c r="EN4675" t="e">
        <v>#REF!</v>
      </c>
      <c r="EP4675" t="e">
        <f t="shared" si="252"/>
        <v>#REF!</v>
      </c>
      <c r="EQ4675" t="e">
        <f t="shared" si="253"/>
        <v>#REF!</v>
      </c>
      <c r="ER4675" t="e">
        <f t="shared" si="254"/>
        <v>#REF!</v>
      </c>
    </row>
    <row r="4676" spans="142:148" x14ac:dyDescent="0.25">
      <c r="EL4676">
        <v>4669</v>
      </c>
      <c r="EM4676" t="e">
        <v>#REF!</v>
      </c>
      <c r="EN4676" t="e">
        <v>#REF!</v>
      </c>
      <c r="EP4676" t="e">
        <f t="shared" si="252"/>
        <v>#REF!</v>
      </c>
      <c r="EQ4676" t="e">
        <f t="shared" si="253"/>
        <v>#REF!</v>
      </c>
      <c r="ER4676" t="e">
        <f t="shared" si="254"/>
        <v>#REF!</v>
      </c>
    </row>
    <row r="4677" spans="142:148" x14ac:dyDescent="0.25">
      <c r="EL4677">
        <v>4670</v>
      </c>
      <c r="EM4677" t="e">
        <v>#REF!</v>
      </c>
      <c r="EN4677" t="e">
        <v>#REF!</v>
      </c>
      <c r="EP4677" t="e">
        <f t="shared" si="252"/>
        <v>#REF!</v>
      </c>
      <c r="EQ4677" t="e">
        <f t="shared" si="253"/>
        <v>#REF!</v>
      </c>
      <c r="ER4677" t="e">
        <f t="shared" si="254"/>
        <v>#REF!</v>
      </c>
    </row>
    <row r="4678" spans="142:148" x14ac:dyDescent="0.25">
      <c r="EL4678">
        <v>4671</v>
      </c>
      <c r="EM4678" t="e">
        <v>#REF!</v>
      </c>
      <c r="EN4678" t="e">
        <v>#REF!</v>
      </c>
      <c r="EP4678" t="e">
        <f t="shared" si="252"/>
        <v>#REF!</v>
      </c>
      <c r="EQ4678" t="e">
        <f t="shared" si="253"/>
        <v>#REF!</v>
      </c>
      <c r="ER4678" t="e">
        <f t="shared" si="254"/>
        <v>#REF!</v>
      </c>
    </row>
    <row r="4679" spans="142:148" x14ac:dyDescent="0.25">
      <c r="EL4679">
        <v>4672</v>
      </c>
      <c r="EM4679" t="e">
        <v>#REF!</v>
      </c>
      <c r="EN4679" t="e">
        <v>#REF!</v>
      </c>
      <c r="EP4679" t="e">
        <f t="shared" si="252"/>
        <v>#REF!</v>
      </c>
      <c r="EQ4679" t="e">
        <f t="shared" si="253"/>
        <v>#REF!</v>
      </c>
      <c r="ER4679" t="e">
        <f t="shared" si="254"/>
        <v>#REF!</v>
      </c>
    </row>
    <row r="4680" spans="142:148" x14ac:dyDescent="0.25">
      <c r="EL4680">
        <v>4673</v>
      </c>
      <c r="EM4680" t="e">
        <v>#REF!</v>
      </c>
      <c r="EN4680" t="e">
        <v>#REF!</v>
      </c>
      <c r="EP4680" t="e">
        <f t="shared" si="252"/>
        <v>#REF!</v>
      </c>
      <c r="EQ4680" t="e">
        <f t="shared" si="253"/>
        <v>#REF!</v>
      </c>
      <c r="ER4680" t="e">
        <f t="shared" si="254"/>
        <v>#REF!</v>
      </c>
    </row>
    <row r="4681" spans="142:148" x14ac:dyDescent="0.25">
      <c r="EL4681">
        <v>4674</v>
      </c>
      <c r="EM4681" t="e">
        <v>#REF!</v>
      </c>
      <c r="EN4681" t="e">
        <v>#REF!</v>
      </c>
      <c r="EP4681" t="e">
        <f t="shared" si="252"/>
        <v>#REF!</v>
      </c>
      <c r="EQ4681" t="e">
        <f t="shared" si="253"/>
        <v>#REF!</v>
      </c>
      <c r="ER4681" t="e">
        <f t="shared" si="254"/>
        <v>#REF!</v>
      </c>
    </row>
    <row r="4682" spans="142:148" x14ac:dyDescent="0.25">
      <c r="EL4682">
        <v>4675</v>
      </c>
      <c r="EM4682" t="e">
        <v>#REF!</v>
      </c>
      <c r="EN4682" t="e">
        <v>#REF!</v>
      </c>
      <c r="EP4682" t="e">
        <f t="shared" si="252"/>
        <v>#REF!</v>
      </c>
      <c r="EQ4682" t="e">
        <f t="shared" si="253"/>
        <v>#REF!</v>
      </c>
      <c r="ER4682" t="e">
        <f t="shared" si="254"/>
        <v>#REF!</v>
      </c>
    </row>
    <row r="4683" spans="142:148" x14ac:dyDescent="0.25">
      <c r="EL4683">
        <v>4676</v>
      </c>
      <c r="EM4683" t="e">
        <v>#REF!</v>
      </c>
      <c r="EN4683" t="e">
        <v>#REF!</v>
      </c>
      <c r="EP4683" t="e">
        <f t="shared" si="252"/>
        <v>#REF!</v>
      </c>
      <c r="EQ4683" t="e">
        <f t="shared" si="253"/>
        <v>#REF!</v>
      </c>
      <c r="ER4683" t="e">
        <f t="shared" si="254"/>
        <v>#REF!</v>
      </c>
    </row>
    <row r="4684" spans="142:148" x14ac:dyDescent="0.25">
      <c r="EL4684">
        <v>4677</v>
      </c>
      <c r="EM4684" t="e">
        <v>#REF!</v>
      </c>
      <c r="EN4684" t="e">
        <v>#REF!</v>
      </c>
      <c r="EP4684" t="e">
        <f t="shared" si="252"/>
        <v>#REF!</v>
      </c>
      <c r="EQ4684" t="e">
        <f t="shared" si="253"/>
        <v>#REF!</v>
      </c>
      <c r="ER4684" t="e">
        <f t="shared" si="254"/>
        <v>#REF!</v>
      </c>
    </row>
    <row r="4685" spans="142:148" x14ac:dyDescent="0.25">
      <c r="EL4685">
        <v>4678</v>
      </c>
      <c r="EM4685" t="e">
        <v>#REF!</v>
      </c>
      <c r="EN4685" t="e">
        <v>#REF!</v>
      </c>
      <c r="EP4685" t="e">
        <f t="shared" si="252"/>
        <v>#REF!</v>
      </c>
      <c r="EQ4685" t="e">
        <f t="shared" si="253"/>
        <v>#REF!</v>
      </c>
      <c r="ER4685" t="e">
        <f t="shared" si="254"/>
        <v>#REF!</v>
      </c>
    </row>
    <row r="4686" spans="142:148" x14ac:dyDescent="0.25">
      <c r="EL4686">
        <v>4679</v>
      </c>
      <c r="EM4686" t="e">
        <v>#REF!</v>
      </c>
      <c r="EN4686" t="e">
        <v>#REF!</v>
      </c>
      <c r="EP4686" t="e">
        <f t="shared" si="252"/>
        <v>#REF!</v>
      </c>
      <c r="EQ4686" t="e">
        <f t="shared" si="253"/>
        <v>#REF!</v>
      </c>
      <c r="ER4686" t="e">
        <f t="shared" si="254"/>
        <v>#REF!</v>
      </c>
    </row>
    <row r="4687" spans="142:148" x14ac:dyDescent="0.25">
      <c r="EL4687">
        <v>4680</v>
      </c>
      <c r="EM4687" t="e">
        <v>#REF!</v>
      </c>
      <c r="EN4687" t="e">
        <v>#REF!</v>
      </c>
      <c r="EP4687" t="e">
        <f t="shared" si="252"/>
        <v>#REF!</v>
      </c>
      <c r="EQ4687" t="e">
        <f t="shared" si="253"/>
        <v>#REF!</v>
      </c>
      <c r="ER4687" t="e">
        <f t="shared" si="254"/>
        <v>#REF!</v>
      </c>
    </row>
    <row r="4688" spans="142:148" x14ac:dyDescent="0.25">
      <c r="EL4688">
        <v>4681</v>
      </c>
      <c r="EM4688" t="e">
        <v>#REF!</v>
      </c>
      <c r="EN4688" t="e">
        <v>#REF!</v>
      </c>
      <c r="EP4688" t="e">
        <f t="shared" si="252"/>
        <v>#REF!</v>
      </c>
      <c r="EQ4688" t="e">
        <f t="shared" si="253"/>
        <v>#REF!</v>
      </c>
      <c r="ER4688" t="e">
        <f t="shared" si="254"/>
        <v>#REF!</v>
      </c>
    </row>
    <row r="4689" spans="142:148" x14ac:dyDescent="0.25">
      <c r="EL4689">
        <v>4682</v>
      </c>
      <c r="EM4689" t="e">
        <v>#REF!</v>
      </c>
      <c r="EN4689" t="e">
        <v>#REF!</v>
      </c>
      <c r="EP4689" t="e">
        <f t="shared" si="252"/>
        <v>#REF!</v>
      </c>
      <c r="EQ4689" t="e">
        <f t="shared" si="253"/>
        <v>#REF!</v>
      </c>
      <c r="ER4689" t="e">
        <f t="shared" si="254"/>
        <v>#REF!</v>
      </c>
    </row>
    <row r="4690" spans="142:148" x14ac:dyDescent="0.25">
      <c r="EL4690">
        <v>4683</v>
      </c>
      <c r="EM4690" t="e">
        <v>#REF!</v>
      </c>
      <c r="EN4690" t="e">
        <v>#REF!</v>
      </c>
      <c r="EP4690" t="e">
        <f t="shared" si="252"/>
        <v>#REF!</v>
      </c>
      <c r="EQ4690" t="e">
        <f t="shared" si="253"/>
        <v>#REF!</v>
      </c>
      <c r="ER4690" t="e">
        <f t="shared" si="254"/>
        <v>#REF!</v>
      </c>
    </row>
    <row r="4691" spans="142:148" x14ac:dyDescent="0.25">
      <c r="EL4691">
        <v>4684</v>
      </c>
      <c r="EM4691" t="e">
        <v>#REF!</v>
      </c>
      <c r="EN4691" t="e">
        <v>#REF!</v>
      </c>
      <c r="EP4691" t="e">
        <f t="shared" si="252"/>
        <v>#REF!</v>
      </c>
      <c r="EQ4691" t="e">
        <f t="shared" si="253"/>
        <v>#REF!</v>
      </c>
      <c r="ER4691" t="e">
        <f t="shared" si="254"/>
        <v>#REF!</v>
      </c>
    </row>
    <row r="4692" spans="142:148" x14ac:dyDescent="0.25">
      <c r="EL4692">
        <v>4685</v>
      </c>
      <c r="EM4692" t="e">
        <v>#REF!</v>
      </c>
      <c r="EN4692" t="e">
        <v>#REF!</v>
      </c>
      <c r="EP4692" t="e">
        <f t="shared" si="252"/>
        <v>#REF!</v>
      </c>
      <c r="EQ4692" t="e">
        <f t="shared" si="253"/>
        <v>#REF!</v>
      </c>
      <c r="ER4692" t="e">
        <f t="shared" si="254"/>
        <v>#REF!</v>
      </c>
    </row>
    <row r="4693" spans="142:148" x14ac:dyDescent="0.25">
      <c r="EL4693">
        <v>4686</v>
      </c>
      <c r="EM4693" t="e">
        <v>#REF!</v>
      </c>
      <c r="EN4693" t="e">
        <v>#REF!</v>
      </c>
      <c r="EP4693" t="e">
        <f t="shared" si="252"/>
        <v>#REF!</v>
      </c>
      <c r="EQ4693" t="e">
        <f t="shared" si="253"/>
        <v>#REF!</v>
      </c>
      <c r="ER4693" t="e">
        <f t="shared" si="254"/>
        <v>#REF!</v>
      </c>
    </row>
    <row r="4694" spans="142:148" x14ac:dyDescent="0.25">
      <c r="EL4694">
        <v>4687</v>
      </c>
      <c r="EM4694" t="e">
        <v>#REF!</v>
      </c>
      <c r="EN4694" t="e">
        <v>#REF!</v>
      </c>
      <c r="EP4694" t="e">
        <f t="shared" si="252"/>
        <v>#REF!</v>
      </c>
      <c r="EQ4694" t="e">
        <f t="shared" si="253"/>
        <v>#REF!</v>
      </c>
      <c r="ER4694" t="e">
        <f t="shared" si="254"/>
        <v>#REF!</v>
      </c>
    </row>
    <row r="4695" spans="142:148" x14ac:dyDescent="0.25">
      <c r="EL4695">
        <v>4688</v>
      </c>
      <c r="EM4695" t="e">
        <v>#REF!</v>
      </c>
      <c r="EN4695" t="e">
        <v>#REF!</v>
      </c>
      <c r="EP4695" t="e">
        <f t="shared" si="252"/>
        <v>#REF!</v>
      </c>
      <c r="EQ4695" t="e">
        <f t="shared" si="253"/>
        <v>#REF!</v>
      </c>
      <c r="ER4695" t="e">
        <f t="shared" si="254"/>
        <v>#REF!</v>
      </c>
    </row>
    <row r="4696" spans="142:148" x14ac:dyDescent="0.25">
      <c r="EL4696">
        <v>4689</v>
      </c>
      <c r="EM4696" t="e">
        <v>#REF!</v>
      </c>
      <c r="EN4696" t="e">
        <v>#REF!</v>
      </c>
      <c r="EP4696" t="e">
        <f t="shared" ref="EP4696:EP4759" si="255">IF(EM4696&gt;EN4696,1,0)</f>
        <v>#REF!</v>
      </c>
      <c r="EQ4696" t="e">
        <f t="shared" ref="EQ4696:EQ4759" si="256">IF(EP4696&gt;0,0,1)</f>
        <v>#REF!</v>
      </c>
      <c r="ER4696" t="e">
        <f t="shared" ref="ER4696:ER4759" si="257">IF(EM4696&gt;EN4696,EM4696-EN4696,EN4696-EM4696)</f>
        <v>#REF!</v>
      </c>
    </row>
    <row r="4697" spans="142:148" x14ac:dyDescent="0.25">
      <c r="EL4697">
        <v>4690</v>
      </c>
      <c r="EM4697" t="e">
        <v>#REF!</v>
      </c>
      <c r="EN4697" t="e">
        <v>#REF!</v>
      </c>
      <c r="EP4697" t="e">
        <f t="shared" si="255"/>
        <v>#REF!</v>
      </c>
      <c r="EQ4697" t="e">
        <f t="shared" si="256"/>
        <v>#REF!</v>
      </c>
      <c r="ER4697" t="e">
        <f t="shared" si="257"/>
        <v>#REF!</v>
      </c>
    </row>
    <row r="4698" spans="142:148" x14ac:dyDescent="0.25">
      <c r="EL4698">
        <v>4691</v>
      </c>
      <c r="EM4698" t="e">
        <v>#REF!</v>
      </c>
      <c r="EN4698" t="e">
        <v>#REF!</v>
      </c>
      <c r="EP4698" t="e">
        <f t="shared" si="255"/>
        <v>#REF!</v>
      </c>
      <c r="EQ4698" t="e">
        <f t="shared" si="256"/>
        <v>#REF!</v>
      </c>
      <c r="ER4698" t="e">
        <f t="shared" si="257"/>
        <v>#REF!</v>
      </c>
    </row>
    <row r="4699" spans="142:148" x14ac:dyDescent="0.25">
      <c r="EL4699">
        <v>4692</v>
      </c>
      <c r="EM4699" t="e">
        <v>#REF!</v>
      </c>
      <c r="EN4699" t="e">
        <v>#REF!</v>
      </c>
      <c r="EP4699" t="e">
        <f t="shared" si="255"/>
        <v>#REF!</v>
      </c>
      <c r="EQ4699" t="e">
        <f t="shared" si="256"/>
        <v>#REF!</v>
      </c>
      <c r="ER4699" t="e">
        <f t="shared" si="257"/>
        <v>#REF!</v>
      </c>
    </row>
    <row r="4700" spans="142:148" x14ac:dyDescent="0.25">
      <c r="EL4700">
        <v>4693</v>
      </c>
      <c r="EM4700" t="e">
        <v>#REF!</v>
      </c>
      <c r="EN4700" t="e">
        <v>#REF!</v>
      </c>
      <c r="EP4700" t="e">
        <f t="shared" si="255"/>
        <v>#REF!</v>
      </c>
      <c r="EQ4700" t="e">
        <f t="shared" si="256"/>
        <v>#REF!</v>
      </c>
      <c r="ER4700" t="e">
        <f t="shared" si="257"/>
        <v>#REF!</v>
      </c>
    </row>
    <row r="4701" spans="142:148" x14ac:dyDescent="0.25">
      <c r="EL4701">
        <v>4694</v>
      </c>
      <c r="EM4701" t="e">
        <v>#REF!</v>
      </c>
      <c r="EN4701" t="e">
        <v>#REF!</v>
      </c>
      <c r="EP4701" t="e">
        <f t="shared" si="255"/>
        <v>#REF!</v>
      </c>
      <c r="EQ4701" t="e">
        <f t="shared" si="256"/>
        <v>#REF!</v>
      </c>
      <c r="ER4701" t="e">
        <f t="shared" si="257"/>
        <v>#REF!</v>
      </c>
    </row>
    <row r="4702" spans="142:148" x14ac:dyDescent="0.25">
      <c r="EL4702">
        <v>4695</v>
      </c>
      <c r="EM4702" t="e">
        <v>#REF!</v>
      </c>
      <c r="EN4702" t="e">
        <v>#REF!</v>
      </c>
      <c r="EP4702" t="e">
        <f t="shared" si="255"/>
        <v>#REF!</v>
      </c>
      <c r="EQ4702" t="e">
        <f t="shared" si="256"/>
        <v>#REF!</v>
      </c>
      <c r="ER4702" t="e">
        <f t="shared" si="257"/>
        <v>#REF!</v>
      </c>
    </row>
    <row r="4703" spans="142:148" x14ac:dyDescent="0.25">
      <c r="EL4703">
        <v>4696</v>
      </c>
      <c r="EM4703" t="e">
        <v>#REF!</v>
      </c>
      <c r="EN4703" t="e">
        <v>#REF!</v>
      </c>
      <c r="EP4703" t="e">
        <f t="shared" si="255"/>
        <v>#REF!</v>
      </c>
      <c r="EQ4703" t="e">
        <f t="shared" si="256"/>
        <v>#REF!</v>
      </c>
      <c r="ER4703" t="e">
        <f t="shared" si="257"/>
        <v>#REF!</v>
      </c>
    </row>
    <row r="4704" spans="142:148" x14ac:dyDescent="0.25">
      <c r="EL4704">
        <v>4697</v>
      </c>
      <c r="EM4704" t="e">
        <v>#REF!</v>
      </c>
      <c r="EN4704" t="e">
        <v>#REF!</v>
      </c>
      <c r="EP4704" t="e">
        <f t="shared" si="255"/>
        <v>#REF!</v>
      </c>
      <c r="EQ4704" t="e">
        <f t="shared" si="256"/>
        <v>#REF!</v>
      </c>
      <c r="ER4704" t="e">
        <f t="shared" si="257"/>
        <v>#REF!</v>
      </c>
    </row>
    <row r="4705" spans="142:148" x14ac:dyDescent="0.25">
      <c r="EL4705">
        <v>4698</v>
      </c>
      <c r="EM4705" t="e">
        <v>#REF!</v>
      </c>
      <c r="EN4705" t="e">
        <v>#REF!</v>
      </c>
      <c r="EP4705" t="e">
        <f t="shared" si="255"/>
        <v>#REF!</v>
      </c>
      <c r="EQ4705" t="e">
        <f t="shared" si="256"/>
        <v>#REF!</v>
      </c>
      <c r="ER4705" t="e">
        <f t="shared" si="257"/>
        <v>#REF!</v>
      </c>
    </row>
    <row r="4706" spans="142:148" x14ac:dyDescent="0.25">
      <c r="EL4706">
        <v>4699</v>
      </c>
      <c r="EM4706" t="e">
        <v>#REF!</v>
      </c>
      <c r="EN4706" t="e">
        <v>#REF!</v>
      </c>
      <c r="EP4706" t="e">
        <f t="shared" si="255"/>
        <v>#REF!</v>
      </c>
      <c r="EQ4706" t="e">
        <f t="shared" si="256"/>
        <v>#REF!</v>
      </c>
      <c r="ER4706" t="e">
        <f t="shared" si="257"/>
        <v>#REF!</v>
      </c>
    </row>
    <row r="4707" spans="142:148" x14ac:dyDescent="0.25">
      <c r="EL4707">
        <v>4700</v>
      </c>
      <c r="EM4707" t="e">
        <v>#REF!</v>
      </c>
      <c r="EN4707" t="e">
        <v>#REF!</v>
      </c>
      <c r="EP4707" t="e">
        <f t="shared" si="255"/>
        <v>#REF!</v>
      </c>
      <c r="EQ4707" t="e">
        <f t="shared" si="256"/>
        <v>#REF!</v>
      </c>
      <c r="ER4707" t="e">
        <f t="shared" si="257"/>
        <v>#REF!</v>
      </c>
    </row>
    <row r="4708" spans="142:148" x14ac:dyDescent="0.25">
      <c r="EL4708">
        <v>4701</v>
      </c>
      <c r="EM4708" t="e">
        <v>#REF!</v>
      </c>
      <c r="EN4708" t="e">
        <v>#REF!</v>
      </c>
      <c r="EP4708" t="e">
        <f t="shared" si="255"/>
        <v>#REF!</v>
      </c>
      <c r="EQ4708" t="e">
        <f t="shared" si="256"/>
        <v>#REF!</v>
      </c>
      <c r="ER4708" t="e">
        <f t="shared" si="257"/>
        <v>#REF!</v>
      </c>
    </row>
    <row r="4709" spans="142:148" x14ac:dyDescent="0.25">
      <c r="EL4709">
        <v>4702</v>
      </c>
      <c r="EM4709" t="e">
        <v>#REF!</v>
      </c>
      <c r="EN4709" t="e">
        <v>#REF!</v>
      </c>
      <c r="EP4709" t="e">
        <f t="shared" si="255"/>
        <v>#REF!</v>
      </c>
      <c r="EQ4709" t="e">
        <f t="shared" si="256"/>
        <v>#REF!</v>
      </c>
      <c r="ER4709" t="e">
        <f t="shared" si="257"/>
        <v>#REF!</v>
      </c>
    </row>
    <row r="4710" spans="142:148" x14ac:dyDescent="0.25">
      <c r="EL4710">
        <v>4703</v>
      </c>
      <c r="EM4710" t="e">
        <v>#REF!</v>
      </c>
      <c r="EN4710" t="e">
        <v>#REF!</v>
      </c>
      <c r="EP4710" t="e">
        <f t="shared" si="255"/>
        <v>#REF!</v>
      </c>
      <c r="EQ4710" t="e">
        <f t="shared" si="256"/>
        <v>#REF!</v>
      </c>
      <c r="ER4710" t="e">
        <f t="shared" si="257"/>
        <v>#REF!</v>
      </c>
    </row>
    <row r="4711" spans="142:148" x14ac:dyDescent="0.25">
      <c r="EL4711">
        <v>4704</v>
      </c>
      <c r="EM4711" t="e">
        <v>#REF!</v>
      </c>
      <c r="EN4711" t="e">
        <v>#REF!</v>
      </c>
      <c r="EP4711" t="e">
        <f t="shared" si="255"/>
        <v>#REF!</v>
      </c>
      <c r="EQ4711" t="e">
        <f t="shared" si="256"/>
        <v>#REF!</v>
      </c>
      <c r="ER4711" t="e">
        <f t="shared" si="257"/>
        <v>#REF!</v>
      </c>
    </row>
    <row r="4712" spans="142:148" x14ac:dyDescent="0.25">
      <c r="EL4712">
        <v>4705</v>
      </c>
      <c r="EM4712" t="e">
        <v>#REF!</v>
      </c>
      <c r="EN4712" t="e">
        <v>#REF!</v>
      </c>
      <c r="EP4712" t="e">
        <f t="shared" si="255"/>
        <v>#REF!</v>
      </c>
      <c r="EQ4712" t="e">
        <f t="shared" si="256"/>
        <v>#REF!</v>
      </c>
      <c r="ER4712" t="e">
        <f t="shared" si="257"/>
        <v>#REF!</v>
      </c>
    </row>
    <row r="4713" spans="142:148" x14ac:dyDescent="0.25">
      <c r="EL4713">
        <v>4706</v>
      </c>
      <c r="EM4713" t="e">
        <v>#REF!</v>
      </c>
      <c r="EN4713" t="e">
        <v>#REF!</v>
      </c>
      <c r="EP4713" t="e">
        <f t="shared" si="255"/>
        <v>#REF!</v>
      </c>
      <c r="EQ4713" t="e">
        <f t="shared" si="256"/>
        <v>#REF!</v>
      </c>
      <c r="ER4713" t="e">
        <f t="shared" si="257"/>
        <v>#REF!</v>
      </c>
    </row>
    <row r="4714" spans="142:148" x14ac:dyDescent="0.25">
      <c r="EL4714">
        <v>4707</v>
      </c>
      <c r="EM4714" t="e">
        <v>#REF!</v>
      </c>
      <c r="EN4714" t="e">
        <v>#REF!</v>
      </c>
      <c r="EP4714" t="e">
        <f t="shared" si="255"/>
        <v>#REF!</v>
      </c>
      <c r="EQ4714" t="e">
        <f t="shared" si="256"/>
        <v>#REF!</v>
      </c>
      <c r="ER4714" t="e">
        <f t="shared" si="257"/>
        <v>#REF!</v>
      </c>
    </row>
    <row r="4715" spans="142:148" x14ac:dyDescent="0.25">
      <c r="EL4715">
        <v>4708</v>
      </c>
      <c r="EM4715" t="e">
        <v>#REF!</v>
      </c>
      <c r="EN4715" t="e">
        <v>#REF!</v>
      </c>
      <c r="EP4715" t="e">
        <f t="shared" si="255"/>
        <v>#REF!</v>
      </c>
      <c r="EQ4715" t="e">
        <f t="shared" si="256"/>
        <v>#REF!</v>
      </c>
      <c r="ER4715" t="e">
        <f t="shared" si="257"/>
        <v>#REF!</v>
      </c>
    </row>
    <row r="4716" spans="142:148" x14ac:dyDescent="0.25">
      <c r="EL4716">
        <v>4709</v>
      </c>
      <c r="EM4716" t="e">
        <v>#REF!</v>
      </c>
      <c r="EN4716" t="e">
        <v>#REF!</v>
      </c>
      <c r="EP4716" t="e">
        <f t="shared" si="255"/>
        <v>#REF!</v>
      </c>
      <c r="EQ4716" t="e">
        <f t="shared" si="256"/>
        <v>#REF!</v>
      </c>
      <c r="ER4716" t="e">
        <f t="shared" si="257"/>
        <v>#REF!</v>
      </c>
    </row>
    <row r="4717" spans="142:148" x14ac:dyDescent="0.25">
      <c r="EL4717">
        <v>4710</v>
      </c>
      <c r="EM4717" t="e">
        <v>#REF!</v>
      </c>
      <c r="EN4717" t="e">
        <v>#REF!</v>
      </c>
      <c r="EP4717" t="e">
        <f t="shared" si="255"/>
        <v>#REF!</v>
      </c>
      <c r="EQ4717" t="e">
        <f t="shared" si="256"/>
        <v>#REF!</v>
      </c>
      <c r="ER4717" t="e">
        <f t="shared" si="257"/>
        <v>#REF!</v>
      </c>
    </row>
    <row r="4718" spans="142:148" x14ac:dyDescent="0.25">
      <c r="EL4718">
        <v>4711</v>
      </c>
      <c r="EM4718" t="e">
        <v>#REF!</v>
      </c>
      <c r="EN4718" t="e">
        <v>#REF!</v>
      </c>
      <c r="EP4718" t="e">
        <f t="shared" si="255"/>
        <v>#REF!</v>
      </c>
      <c r="EQ4718" t="e">
        <f t="shared" si="256"/>
        <v>#REF!</v>
      </c>
      <c r="ER4718" t="e">
        <f t="shared" si="257"/>
        <v>#REF!</v>
      </c>
    </row>
    <row r="4719" spans="142:148" x14ac:dyDescent="0.25">
      <c r="EL4719">
        <v>4712</v>
      </c>
      <c r="EM4719" t="e">
        <v>#REF!</v>
      </c>
      <c r="EN4719" t="e">
        <v>#REF!</v>
      </c>
      <c r="EP4719" t="e">
        <f t="shared" si="255"/>
        <v>#REF!</v>
      </c>
      <c r="EQ4719" t="e">
        <f t="shared" si="256"/>
        <v>#REF!</v>
      </c>
      <c r="ER4719" t="e">
        <f t="shared" si="257"/>
        <v>#REF!</v>
      </c>
    </row>
    <row r="4720" spans="142:148" x14ac:dyDescent="0.25">
      <c r="EL4720">
        <v>4713</v>
      </c>
      <c r="EM4720" t="e">
        <v>#REF!</v>
      </c>
      <c r="EN4720" t="e">
        <v>#REF!</v>
      </c>
      <c r="EP4720" t="e">
        <f t="shared" si="255"/>
        <v>#REF!</v>
      </c>
      <c r="EQ4720" t="e">
        <f t="shared" si="256"/>
        <v>#REF!</v>
      </c>
      <c r="ER4720" t="e">
        <f t="shared" si="257"/>
        <v>#REF!</v>
      </c>
    </row>
    <row r="4721" spans="142:148" x14ac:dyDescent="0.25">
      <c r="EL4721">
        <v>4714</v>
      </c>
      <c r="EM4721" t="e">
        <v>#REF!</v>
      </c>
      <c r="EN4721" t="e">
        <v>#REF!</v>
      </c>
      <c r="EP4721" t="e">
        <f t="shared" si="255"/>
        <v>#REF!</v>
      </c>
      <c r="EQ4721" t="e">
        <f t="shared" si="256"/>
        <v>#REF!</v>
      </c>
      <c r="ER4721" t="e">
        <f t="shared" si="257"/>
        <v>#REF!</v>
      </c>
    </row>
    <row r="4722" spans="142:148" x14ac:dyDescent="0.25">
      <c r="EL4722">
        <v>4715</v>
      </c>
      <c r="EM4722" t="e">
        <v>#REF!</v>
      </c>
      <c r="EN4722" t="e">
        <v>#REF!</v>
      </c>
      <c r="EP4722" t="e">
        <f t="shared" si="255"/>
        <v>#REF!</v>
      </c>
      <c r="EQ4722" t="e">
        <f t="shared" si="256"/>
        <v>#REF!</v>
      </c>
      <c r="ER4722" t="e">
        <f t="shared" si="257"/>
        <v>#REF!</v>
      </c>
    </row>
    <row r="4723" spans="142:148" x14ac:dyDescent="0.25">
      <c r="EL4723">
        <v>4716</v>
      </c>
      <c r="EM4723" t="e">
        <v>#REF!</v>
      </c>
      <c r="EN4723" t="e">
        <v>#REF!</v>
      </c>
      <c r="EP4723" t="e">
        <f t="shared" si="255"/>
        <v>#REF!</v>
      </c>
      <c r="EQ4723" t="e">
        <f t="shared" si="256"/>
        <v>#REF!</v>
      </c>
      <c r="ER4723" t="e">
        <f t="shared" si="257"/>
        <v>#REF!</v>
      </c>
    </row>
    <row r="4724" spans="142:148" x14ac:dyDescent="0.25">
      <c r="EL4724">
        <v>4717</v>
      </c>
      <c r="EM4724" t="e">
        <v>#REF!</v>
      </c>
      <c r="EN4724" t="e">
        <v>#REF!</v>
      </c>
      <c r="EP4724" t="e">
        <f t="shared" si="255"/>
        <v>#REF!</v>
      </c>
      <c r="EQ4724" t="e">
        <f t="shared" si="256"/>
        <v>#REF!</v>
      </c>
      <c r="ER4724" t="e">
        <f t="shared" si="257"/>
        <v>#REF!</v>
      </c>
    </row>
    <row r="4725" spans="142:148" x14ac:dyDescent="0.25">
      <c r="EL4725">
        <v>4718</v>
      </c>
      <c r="EM4725" t="e">
        <v>#REF!</v>
      </c>
      <c r="EN4725" t="e">
        <v>#REF!</v>
      </c>
      <c r="EP4725" t="e">
        <f t="shared" si="255"/>
        <v>#REF!</v>
      </c>
      <c r="EQ4725" t="e">
        <f t="shared" si="256"/>
        <v>#REF!</v>
      </c>
      <c r="ER4725" t="e">
        <f t="shared" si="257"/>
        <v>#REF!</v>
      </c>
    </row>
    <row r="4726" spans="142:148" x14ac:dyDescent="0.25">
      <c r="EL4726">
        <v>4719</v>
      </c>
      <c r="EM4726" t="e">
        <v>#REF!</v>
      </c>
      <c r="EN4726" t="e">
        <v>#REF!</v>
      </c>
      <c r="EP4726" t="e">
        <f t="shared" si="255"/>
        <v>#REF!</v>
      </c>
      <c r="EQ4726" t="e">
        <f t="shared" si="256"/>
        <v>#REF!</v>
      </c>
      <c r="ER4726" t="e">
        <f t="shared" si="257"/>
        <v>#REF!</v>
      </c>
    </row>
    <row r="4727" spans="142:148" x14ac:dyDescent="0.25">
      <c r="EL4727">
        <v>4720</v>
      </c>
      <c r="EM4727" t="e">
        <v>#REF!</v>
      </c>
      <c r="EN4727" t="e">
        <v>#REF!</v>
      </c>
      <c r="EP4727" t="e">
        <f t="shared" si="255"/>
        <v>#REF!</v>
      </c>
      <c r="EQ4727" t="e">
        <f t="shared" si="256"/>
        <v>#REF!</v>
      </c>
      <c r="ER4727" t="e">
        <f t="shared" si="257"/>
        <v>#REF!</v>
      </c>
    </row>
    <row r="4728" spans="142:148" x14ac:dyDescent="0.25">
      <c r="EL4728">
        <v>4721</v>
      </c>
      <c r="EM4728" t="e">
        <v>#REF!</v>
      </c>
      <c r="EN4728" t="e">
        <v>#REF!</v>
      </c>
      <c r="EP4728" t="e">
        <f t="shared" si="255"/>
        <v>#REF!</v>
      </c>
      <c r="EQ4728" t="e">
        <f t="shared" si="256"/>
        <v>#REF!</v>
      </c>
      <c r="ER4728" t="e">
        <f t="shared" si="257"/>
        <v>#REF!</v>
      </c>
    </row>
    <row r="4729" spans="142:148" x14ac:dyDescent="0.25">
      <c r="EL4729">
        <v>4722</v>
      </c>
      <c r="EM4729" t="e">
        <v>#REF!</v>
      </c>
      <c r="EN4729" t="e">
        <v>#REF!</v>
      </c>
      <c r="EP4729" t="e">
        <f t="shared" si="255"/>
        <v>#REF!</v>
      </c>
      <c r="EQ4729" t="e">
        <f t="shared" si="256"/>
        <v>#REF!</v>
      </c>
      <c r="ER4729" t="e">
        <f t="shared" si="257"/>
        <v>#REF!</v>
      </c>
    </row>
    <row r="4730" spans="142:148" x14ac:dyDescent="0.25">
      <c r="EL4730">
        <v>4723</v>
      </c>
      <c r="EM4730" t="e">
        <v>#REF!</v>
      </c>
      <c r="EN4730" t="e">
        <v>#REF!</v>
      </c>
      <c r="EP4730" t="e">
        <f t="shared" si="255"/>
        <v>#REF!</v>
      </c>
      <c r="EQ4730" t="e">
        <f t="shared" si="256"/>
        <v>#REF!</v>
      </c>
      <c r="ER4730" t="e">
        <f t="shared" si="257"/>
        <v>#REF!</v>
      </c>
    </row>
    <row r="4731" spans="142:148" x14ac:dyDescent="0.25">
      <c r="EL4731">
        <v>4724</v>
      </c>
      <c r="EM4731" t="e">
        <v>#REF!</v>
      </c>
      <c r="EN4731" t="e">
        <v>#REF!</v>
      </c>
      <c r="EP4731" t="e">
        <f t="shared" si="255"/>
        <v>#REF!</v>
      </c>
      <c r="EQ4731" t="e">
        <f t="shared" si="256"/>
        <v>#REF!</v>
      </c>
      <c r="ER4731" t="e">
        <f t="shared" si="257"/>
        <v>#REF!</v>
      </c>
    </row>
    <row r="4732" spans="142:148" x14ac:dyDescent="0.25">
      <c r="EL4732">
        <v>4725</v>
      </c>
      <c r="EM4732" t="e">
        <v>#REF!</v>
      </c>
      <c r="EN4732" t="e">
        <v>#REF!</v>
      </c>
      <c r="EP4732" t="e">
        <f t="shared" si="255"/>
        <v>#REF!</v>
      </c>
      <c r="EQ4732" t="e">
        <f t="shared" si="256"/>
        <v>#REF!</v>
      </c>
      <c r="ER4732" t="e">
        <f t="shared" si="257"/>
        <v>#REF!</v>
      </c>
    </row>
    <row r="4733" spans="142:148" x14ac:dyDescent="0.25">
      <c r="EL4733">
        <v>4726</v>
      </c>
      <c r="EM4733" t="e">
        <v>#REF!</v>
      </c>
      <c r="EN4733" t="e">
        <v>#REF!</v>
      </c>
      <c r="EP4733" t="e">
        <f t="shared" si="255"/>
        <v>#REF!</v>
      </c>
      <c r="EQ4733" t="e">
        <f t="shared" si="256"/>
        <v>#REF!</v>
      </c>
      <c r="ER4733" t="e">
        <f t="shared" si="257"/>
        <v>#REF!</v>
      </c>
    </row>
    <row r="4734" spans="142:148" x14ac:dyDescent="0.25">
      <c r="EL4734">
        <v>4727</v>
      </c>
      <c r="EM4734" t="e">
        <v>#REF!</v>
      </c>
      <c r="EN4734" t="e">
        <v>#REF!</v>
      </c>
      <c r="EP4734" t="e">
        <f t="shared" si="255"/>
        <v>#REF!</v>
      </c>
      <c r="EQ4734" t="e">
        <f t="shared" si="256"/>
        <v>#REF!</v>
      </c>
      <c r="ER4734" t="e">
        <f t="shared" si="257"/>
        <v>#REF!</v>
      </c>
    </row>
    <row r="4735" spans="142:148" x14ac:dyDescent="0.25">
      <c r="EL4735">
        <v>4728</v>
      </c>
      <c r="EM4735" t="e">
        <v>#REF!</v>
      </c>
      <c r="EN4735" t="e">
        <v>#REF!</v>
      </c>
      <c r="EP4735" t="e">
        <f t="shared" si="255"/>
        <v>#REF!</v>
      </c>
      <c r="EQ4735" t="e">
        <f t="shared" si="256"/>
        <v>#REF!</v>
      </c>
      <c r="ER4735" t="e">
        <f t="shared" si="257"/>
        <v>#REF!</v>
      </c>
    </row>
    <row r="4736" spans="142:148" x14ac:dyDescent="0.25">
      <c r="EL4736">
        <v>4729</v>
      </c>
      <c r="EM4736" t="e">
        <v>#REF!</v>
      </c>
      <c r="EN4736" t="e">
        <v>#REF!</v>
      </c>
      <c r="EP4736" t="e">
        <f t="shared" si="255"/>
        <v>#REF!</v>
      </c>
      <c r="EQ4736" t="e">
        <f t="shared" si="256"/>
        <v>#REF!</v>
      </c>
      <c r="ER4736" t="e">
        <f t="shared" si="257"/>
        <v>#REF!</v>
      </c>
    </row>
    <row r="4737" spans="142:148" x14ac:dyDescent="0.25">
      <c r="EL4737">
        <v>4730</v>
      </c>
      <c r="EM4737" t="e">
        <v>#REF!</v>
      </c>
      <c r="EN4737" t="e">
        <v>#REF!</v>
      </c>
      <c r="EP4737" t="e">
        <f t="shared" si="255"/>
        <v>#REF!</v>
      </c>
      <c r="EQ4737" t="e">
        <f t="shared" si="256"/>
        <v>#REF!</v>
      </c>
      <c r="ER4737" t="e">
        <f t="shared" si="257"/>
        <v>#REF!</v>
      </c>
    </row>
    <row r="4738" spans="142:148" x14ac:dyDescent="0.25">
      <c r="EL4738">
        <v>4731</v>
      </c>
      <c r="EM4738" t="e">
        <v>#REF!</v>
      </c>
      <c r="EN4738" t="e">
        <v>#REF!</v>
      </c>
      <c r="EP4738" t="e">
        <f t="shared" si="255"/>
        <v>#REF!</v>
      </c>
      <c r="EQ4738" t="e">
        <f t="shared" si="256"/>
        <v>#REF!</v>
      </c>
      <c r="ER4738" t="e">
        <f t="shared" si="257"/>
        <v>#REF!</v>
      </c>
    </row>
    <row r="4739" spans="142:148" x14ac:dyDescent="0.25">
      <c r="EL4739">
        <v>4732</v>
      </c>
      <c r="EM4739" t="e">
        <v>#REF!</v>
      </c>
      <c r="EN4739" t="e">
        <v>#REF!</v>
      </c>
      <c r="EP4739" t="e">
        <f t="shared" si="255"/>
        <v>#REF!</v>
      </c>
      <c r="EQ4739" t="e">
        <f t="shared" si="256"/>
        <v>#REF!</v>
      </c>
      <c r="ER4739" t="e">
        <f t="shared" si="257"/>
        <v>#REF!</v>
      </c>
    </row>
    <row r="4740" spans="142:148" x14ac:dyDescent="0.25">
      <c r="EL4740">
        <v>4733</v>
      </c>
      <c r="EM4740" t="e">
        <v>#REF!</v>
      </c>
      <c r="EN4740" t="e">
        <v>#REF!</v>
      </c>
      <c r="EP4740" t="e">
        <f t="shared" si="255"/>
        <v>#REF!</v>
      </c>
      <c r="EQ4740" t="e">
        <f t="shared" si="256"/>
        <v>#REF!</v>
      </c>
      <c r="ER4740" t="e">
        <f t="shared" si="257"/>
        <v>#REF!</v>
      </c>
    </row>
    <row r="4741" spans="142:148" x14ac:dyDescent="0.25">
      <c r="EL4741">
        <v>4734</v>
      </c>
      <c r="EM4741" t="e">
        <v>#REF!</v>
      </c>
      <c r="EN4741" t="e">
        <v>#REF!</v>
      </c>
      <c r="EP4741" t="e">
        <f t="shared" si="255"/>
        <v>#REF!</v>
      </c>
      <c r="EQ4741" t="e">
        <f t="shared" si="256"/>
        <v>#REF!</v>
      </c>
      <c r="ER4741" t="e">
        <f t="shared" si="257"/>
        <v>#REF!</v>
      </c>
    </row>
    <row r="4742" spans="142:148" x14ac:dyDescent="0.25">
      <c r="EL4742">
        <v>4735</v>
      </c>
      <c r="EM4742" t="e">
        <v>#REF!</v>
      </c>
      <c r="EN4742" t="e">
        <v>#REF!</v>
      </c>
      <c r="EP4742" t="e">
        <f t="shared" si="255"/>
        <v>#REF!</v>
      </c>
      <c r="EQ4742" t="e">
        <f t="shared" si="256"/>
        <v>#REF!</v>
      </c>
      <c r="ER4742" t="e">
        <f t="shared" si="257"/>
        <v>#REF!</v>
      </c>
    </row>
    <row r="4743" spans="142:148" x14ac:dyDescent="0.25">
      <c r="EL4743">
        <v>4736</v>
      </c>
      <c r="EM4743" t="e">
        <v>#REF!</v>
      </c>
      <c r="EN4743" t="e">
        <v>#REF!</v>
      </c>
      <c r="EP4743" t="e">
        <f t="shared" si="255"/>
        <v>#REF!</v>
      </c>
      <c r="EQ4743" t="e">
        <f t="shared" si="256"/>
        <v>#REF!</v>
      </c>
      <c r="ER4743" t="e">
        <f t="shared" si="257"/>
        <v>#REF!</v>
      </c>
    </row>
    <row r="4744" spans="142:148" x14ac:dyDescent="0.25">
      <c r="EL4744">
        <v>4737</v>
      </c>
      <c r="EM4744" t="e">
        <v>#REF!</v>
      </c>
      <c r="EN4744" t="e">
        <v>#REF!</v>
      </c>
      <c r="EP4744" t="e">
        <f t="shared" si="255"/>
        <v>#REF!</v>
      </c>
      <c r="EQ4744" t="e">
        <f t="shared" si="256"/>
        <v>#REF!</v>
      </c>
      <c r="ER4744" t="e">
        <f t="shared" si="257"/>
        <v>#REF!</v>
      </c>
    </row>
    <row r="4745" spans="142:148" x14ac:dyDescent="0.25">
      <c r="EL4745">
        <v>4738</v>
      </c>
      <c r="EM4745" t="e">
        <v>#REF!</v>
      </c>
      <c r="EN4745" t="e">
        <v>#REF!</v>
      </c>
      <c r="EP4745" t="e">
        <f t="shared" si="255"/>
        <v>#REF!</v>
      </c>
      <c r="EQ4745" t="e">
        <f t="shared" si="256"/>
        <v>#REF!</v>
      </c>
      <c r="ER4745" t="e">
        <f t="shared" si="257"/>
        <v>#REF!</v>
      </c>
    </row>
    <row r="4746" spans="142:148" x14ac:dyDescent="0.25">
      <c r="EL4746">
        <v>4739</v>
      </c>
      <c r="EM4746" t="e">
        <v>#REF!</v>
      </c>
      <c r="EN4746" t="e">
        <v>#REF!</v>
      </c>
      <c r="EP4746" t="e">
        <f t="shared" si="255"/>
        <v>#REF!</v>
      </c>
      <c r="EQ4746" t="e">
        <f t="shared" si="256"/>
        <v>#REF!</v>
      </c>
      <c r="ER4746" t="e">
        <f t="shared" si="257"/>
        <v>#REF!</v>
      </c>
    </row>
    <row r="4747" spans="142:148" x14ac:dyDescent="0.25">
      <c r="EL4747">
        <v>4740</v>
      </c>
      <c r="EM4747" t="e">
        <v>#REF!</v>
      </c>
      <c r="EN4747" t="e">
        <v>#REF!</v>
      </c>
      <c r="EP4747" t="e">
        <f t="shared" si="255"/>
        <v>#REF!</v>
      </c>
      <c r="EQ4747" t="e">
        <f t="shared" si="256"/>
        <v>#REF!</v>
      </c>
      <c r="ER4747" t="e">
        <f t="shared" si="257"/>
        <v>#REF!</v>
      </c>
    </row>
    <row r="4748" spans="142:148" x14ac:dyDescent="0.25">
      <c r="EL4748">
        <v>4741</v>
      </c>
      <c r="EM4748" t="e">
        <v>#REF!</v>
      </c>
      <c r="EN4748" t="e">
        <v>#REF!</v>
      </c>
      <c r="EP4748" t="e">
        <f t="shared" si="255"/>
        <v>#REF!</v>
      </c>
      <c r="EQ4748" t="e">
        <f t="shared" si="256"/>
        <v>#REF!</v>
      </c>
      <c r="ER4748" t="e">
        <f t="shared" si="257"/>
        <v>#REF!</v>
      </c>
    </row>
    <row r="4749" spans="142:148" x14ac:dyDescent="0.25">
      <c r="EL4749">
        <v>4742</v>
      </c>
      <c r="EM4749" t="e">
        <v>#REF!</v>
      </c>
      <c r="EN4749" t="e">
        <v>#REF!</v>
      </c>
      <c r="EP4749" t="e">
        <f t="shared" si="255"/>
        <v>#REF!</v>
      </c>
      <c r="EQ4749" t="e">
        <f t="shared" si="256"/>
        <v>#REF!</v>
      </c>
      <c r="ER4749" t="e">
        <f t="shared" si="257"/>
        <v>#REF!</v>
      </c>
    </row>
    <row r="4750" spans="142:148" x14ac:dyDescent="0.25">
      <c r="EL4750">
        <v>4743</v>
      </c>
      <c r="EM4750" t="e">
        <v>#REF!</v>
      </c>
      <c r="EN4750" t="e">
        <v>#REF!</v>
      </c>
      <c r="EP4750" t="e">
        <f t="shared" si="255"/>
        <v>#REF!</v>
      </c>
      <c r="EQ4750" t="e">
        <f t="shared" si="256"/>
        <v>#REF!</v>
      </c>
      <c r="ER4750" t="e">
        <f t="shared" si="257"/>
        <v>#REF!</v>
      </c>
    </row>
    <row r="4751" spans="142:148" x14ac:dyDescent="0.25">
      <c r="EL4751">
        <v>4744</v>
      </c>
      <c r="EM4751" t="e">
        <v>#REF!</v>
      </c>
      <c r="EN4751" t="e">
        <v>#REF!</v>
      </c>
      <c r="EP4751" t="e">
        <f t="shared" si="255"/>
        <v>#REF!</v>
      </c>
      <c r="EQ4751" t="e">
        <f t="shared" si="256"/>
        <v>#REF!</v>
      </c>
      <c r="ER4751" t="e">
        <f t="shared" si="257"/>
        <v>#REF!</v>
      </c>
    </row>
    <row r="4752" spans="142:148" x14ac:dyDescent="0.25">
      <c r="EL4752">
        <v>4745</v>
      </c>
      <c r="EM4752" t="e">
        <v>#REF!</v>
      </c>
      <c r="EN4752" t="e">
        <v>#REF!</v>
      </c>
      <c r="EP4752" t="e">
        <f t="shared" si="255"/>
        <v>#REF!</v>
      </c>
      <c r="EQ4752" t="e">
        <f t="shared" si="256"/>
        <v>#REF!</v>
      </c>
      <c r="ER4752" t="e">
        <f t="shared" si="257"/>
        <v>#REF!</v>
      </c>
    </row>
    <row r="4753" spans="142:148" x14ac:dyDescent="0.25">
      <c r="EL4753">
        <v>4746</v>
      </c>
      <c r="EM4753" t="e">
        <v>#REF!</v>
      </c>
      <c r="EN4753" t="e">
        <v>#REF!</v>
      </c>
      <c r="EP4753" t="e">
        <f t="shared" si="255"/>
        <v>#REF!</v>
      </c>
      <c r="EQ4753" t="e">
        <f t="shared" si="256"/>
        <v>#REF!</v>
      </c>
      <c r="ER4753" t="e">
        <f t="shared" si="257"/>
        <v>#REF!</v>
      </c>
    </row>
    <row r="4754" spans="142:148" x14ac:dyDescent="0.25">
      <c r="EL4754">
        <v>4747</v>
      </c>
      <c r="EM4754" t="e">
        <v>#REF!</v>
      </c>
      <c r="EN4754" t="e">
        <v>#REF!</v>
      </c>
      <c r="EP4754" t="e">
        <f t="shared" si="255"/>
        <v>#REF!</v>
      </c>
      <c r="EQ4754" t="e">
        <f t="shared" si="256"/>
        <v>#REF!</v>
      </c>
      <c r="ER4754" t="e">
        <f t="shared" si="257"/>
        <v>#REF!</v>
      </c>
    </row>
    <row r="4755" spans="142:148" x14ac:dyDescent="0.25">
      <c r="EL4755">
        <v>4748</v>
      </c>
      <c r="EM4755" t="e">
        <v>#REF!</v>
      </c>
      <c r="EN4755" t="e">
        <v>#REF!</v>
      </c>
      <c r="EP4755" t="e">
        <f t="shared" si="255"/>
        <v>#REF!</v>
      </c>
      <c r="EQ4755" t="e">
        <f t="shared" si="256"/>
        <v>#REF!</v>
      </c>
      <c r="ER4755" t="e">
        <f t="shared" si="257"/>
        <v>#REF!</v>
      </c>
    </row>
    <row r="4756" spans="142:148" x14ac:dyDescent="0.25">
      <c r="EL4756">
        <v>4749</v>
      </c>
      <c r="EM4756" t="e">
        <v>#REF!</v>
      </c>
      <c r="EN4756" t="e">
        <v>#REF!</v>
      </c>
      <c r="EP4756" t="e">
        <f t="shared" si="255"/>
        <v>#REF!</v>
      </c>
      <c r="EQ4756" t="e">
        <f t="shared" si="256"/>
        <v>#REF!</v>
      </c>
      <c r="ER4756" t="e">
        <f t="shared" si="257"/>
        <v>#REF!</v>
      </c>
    </row>
    <row r="4757" spans="142:148" x14ac:dyDescent="0.25">
      <c r="EL4757">
        <v>4750</v>
      </c>
      <c r="EM4757" t="e">
        <v>#REF!</v>
      </c>
      <c r="EN4757" t="e">
        <v>#REF!</v>
      </c>
      <c r="EP4757" t="e">
        <f t="shared" si="255"/>
        <v>#REF!</v>
      </c>
      <c r="EQ4757" t="e">
        <f t="shared" si="256"/>
        <v>#REF!</v>
      </c>
      <c r="ER4757" t="e">
        <f t="shared" si="257"/>
        <v>#REF!</v>
      </c>
    </row>
    <row r="4758" spans="142:148" x14ac:dyDescent="0.25">
      <c r="EL4758">
        <v>4751</v>
      </c>
      <c r="EM4758" t="e">
        <v>#REF!</v>
      </c>
      <c r="EN4758" t="e">
        <v>#REF!</v>
      </c>
      <c r="EP4758" t="e">
        <f t="shared" si="255"/>
        <v>#REF!</v>
      </c>
      <c r="EQ4758" t="e">
        <f t="shared" si="256"/>
        <v>#REF!</v>
      </c>
      <c r="ER4758" t="e">
        <f t="shared" si="257"/>
        <v>#REF!</v>
      </c>
    </row>
    <row r="4759" spans="142:148" x14ac:dyDescent="0.25">
      <c r="EL4759">
        <v>4752</v>
      </c>
      <c r="EM4759" t="e">
        <v>#REF!</v>
      </c>
      <c r="EN4759" t="e">
        <v>#REF!</v>
      </c>
      <c r="EP4759" t="e">
        <f t="shared" si="255"/>
        <v>#REF!</v>
      </c>
      <c r="EQ4759" t="e">
        <f t="shared" si="256"/>
        <v>#REF!</v>
      </c>
      <c r="ER4759" t="e">
        <f t="shared" si="257"/>
        <v>#REF!</v>
      </c>
    </row>
    <row r="4760" spans="142:148" x14ac:dyDescent="0.25">
      <c r="EL4760">
        <v>4753</v>
      </c>
      <c r="EM4760" t="e">
        <v>#REF!</v>
      </c>
      <c r="EN4760" t="e">
        <v>#REF!</v>
      </c>
      <c r="EP4760" t="e">
        <f t="shared" ref="EP4760:EP4823" si="258">IF(EM4760&gt;EN4760,1,0)</f>
        <v>#REF!</v>
      </c>
      <c r="EQ4760" t="e">
        <f t="shared" ref="EQ4760:EQ4823" si="259">IF(EP4760&gt;0,0,1)</f>
        <v>#REF!</v>
      </c>
      <c r="ER4760" t="e">
        <f t="shared" ref="ER4760:ER4823" si="260">IF(EM4760&gt;EN4760,EM4760-EN4760,EN4760-EM4760)</f>
        <v>#REF!</v>
      </c>
    </row>
    <row r="4761" spans="142:148" x14ac:dyDescent="0.25">
      <c r="EL4761">
        <v>4754</v>
      </c>
      <c r="EM4761" t="e">
        <v>#REF!</v>
      </c>
      <c r="EN4761" t="e">
        <v>#REF!</v>
      </c>
      <c r="EP4761" t="e">
        <f t="shared" si="258"/>
        <v>#REF!</v>
      </c>
      <c r="EQ4761" t="e">
        <f t="shared" si="259"/>
        <v>#REF!</v>
      </c>
      <c r="ER4761" t="e">
        <f t="shared" si="260"/>
        <v>#REF!</v>
      </c>
    </row>
    <row r="4762" spans="142:148" x14ac:dyDescent="0.25">
      <c r="EL4762">
        <v>4755</v>
      </c>
      <c r="EM4762" t="e">
        <v>#REF!</v>
      </c>
      <c r="EN4762" t="e">
        <v>#REF!</v>
      </c>
      <c r="EP4762" t="e">
        <f t="shared" si="258"/>
        <v>#REF!</v>
      </c>
      <c r="EQ4762" t="e">
        <f t="shared" si="259"/>
        <v>#REF!</v>
      </c>
      <c r="ER4762" t="e">
        <f t="shared" si="260"/>
        <v>#REF!</v>
      </c>
    </row>
    <row r="4763" spans="142:148" x14ac:dyDescent="0.25">
      <c r="EL4763">
        <v>4756</v>
      </c>
      <c r="EM4763" t="e">
        <v>#REF!</v>
      </c>
      <c r="EN4763" t="e">
        <v>#REF!</v>
      </c>
      <c r="EP4763" t="e">
        <f t="shared" si="258"/>
        <v>#REF!</v>
      </c>
      <c r="EQ4763" t="e">
        <f t="shared" si="259"/>
        <v>#REF!</v>
      </c>
      <c r="ER4763" t="e">
        <f t="shared" si="260"/>
        <v>#REF!</v>
      </c>
    </row>
    <row r="4764" spans="142:148" x14ac:dyDescent="0.25">
      <c r="EL4764">
        <v>4757</v>
      </c>
      <c r="EM4764" t="e">
        <v>#REF!</v>
      </c>
      <c r="EN4764" t="e">
        <v>#REF!</v>
      </c>
      <c r="EP4764" t="e">
        <f t="shared" si="258"/>
        <v>#REF!</v>
      </c>
      <c r="EQ4764" t="e">
        <f t="shared" si="259"/>
        <v>#REF!</v>
      </c>
      <c r="ER4764" t="e">
        <f t="shared" si="260"/>
        <v>#REF!</v>
      </c>
    </row>
    <row r="4765" spans="142:148" x14ac:dyDescent="0.25">
      <c r="EL4765">
        <v>4758</v>
      </c>
      <c r="EM4765" t="e">
        <v>#REF!</v>
      </c>
      <c r="EN4765" t="e">
        <v>#REF!</v>
      </c>
      <c r="EP4765" t="e">
        <f t="shared" si="258"/>
        <v>#REF!</v>
      </c>
      <c r="EQ4765" t="e">
        <f t="shared" si="259"/>
        <v>#REF!</v>
      </c>
      <c r="ER4765" t="e">
        <f t="shared" si="260"/>
        <v>#REF!</v>
      </c>
    </row>
    <row r="4766" spans="142:148" x14ac:dyDescent="0.25">
      <c r="EL4766">
        <v>4759</v>
      </c>
      <c r="EM4766" t="e">
        <v>#REF!</v>
      </c>
      <c r="EN4766" t="e">
        <v>#REF!</v>
      </c>
      <c r="EP4766" t="e">
        <f t="shared" si="258"/>
        <v>#REF!</v>
      </c>
      <c r="EQ4766" t="e">
        <f t="shared" si="259"/>
        <v>#REF!</v>
      </c>
      <c r="ER4766" t="e">
        <f t="shared" si="260"/>
        <v>#REF!</v>
      </c>
    </row>
    <row r="4767" spans="142:148" x14ac:dyDescent="0.25">
      <c r="EL4767">
        <v>4760</v>
      </c>
      <c r="EM4767" t="e">
        <v>#REF!</v>
      </c>
      <c r="EN4767" t="e">
        <v>#REF!</v>
      </c>
      <c r="EP4767" t="e">
        <f t="shared" si="258"/>
        <v>#REF!</v>
      </c>
      <c r="EQ4767" t="e">
        <f t="shared" si="259"/>
        <v>#REF!</v>
      </c>
      <c r="ER4767" t="e">
        <f t="shared" si="260"/>
        <v>#REF!</v>
      </c>
    </row>
    <row r="4768" spans="142:148" x14ac:dyDescent="0.25">
      <c r="EL4768">
        <v>4761</v>
      </c>
      <c r="EM4768" t="e">
        <v>#REF!</v>
      </c>
      <c r="EN4768" t="e">
        <v>#REF!</v>
      </c>
      <c r="EP4768" t="e">
        <f t="shared" si="258"/>
        <v>#REF!</v>
      </c>
      <c r="EQ4768" t="e">
        <f t="shared" si="259"/>
        <v>#REF!</v>
      </c>
      <c r="ER4768" t="e">
        <f t="shared" si="260"/>
        <v>#REF!</v>
      </c>
    </row>
    <row r="4769" spans="142:148" x14ac:dyDescent="0.25">
      <c r="EL4769">
        <v>4762</v>
      </c>
      <c r="EM4769" t="e">
        <v>#REF!</v>
      </c>
      <c r="EN4769" t="e">
        <v>#REF!</v>
      </c>
      <c r="EP4769" t="e">
        <f t="shared" si="258"/>
        <v>#REF!</v>
      </c>
      <c r="EQ4769" t="e">
        <f t="shared" si="259"/>
        <v>#REF!</v>
      </c>
      <c r="ER4769" t="e">
        <f t="shared" si="260"/>
        <v>#REF!</v>
      </c>
    </row>
    <row r="4770" spans="142:148" x14ac:dyDescent="0.25">
      <c r="EL4770">
        <v>4763</v>
      </c>
      <c r="EM4770" t="e">
        <v>#REF!</v>
      </c>
      <c r="EN4770" t="e">
        <v>#REF!</v>
      </c>
      <c r="EP4770" t="e">
        <f t="shared" si="258"/>
        <v>#REF!</v>
      </c>
      <c r="EQ4770" t="e">
        <f t="shared" si="259"/>
        <v>#REF!</v>
      </c>
      <c r="ER4770" t="e">
        <f t="shared" si="260"/>
        <v>#REF!</v>
      </c>
    </row>
    <row r="4771" spans="142:148" x14ac:dyDescent="0.25">
      <c r="EL4771">
        <v>4764</v>
      </c>
      <c r="EM4771" t="e">
        <v>#REF!</v>
      </c>
      <c r="EN4771" t="e">
        <v>#REF!</v>
      </c>
      <c r="EP4771" t="e">
        <f t="shared" si="258"/>
        <v>#REF!</v>
      </c>
      <c r="EQ4771" t="e">
        <f t="shared" si="259"/>
        <v>#REF!</v>
      </c>
      <c r="ER4771" t="e">
        <f t="shared" si="260"/>
        <v>#REF!</v>
      </c>
    </row>
    <row r="4772" spans="142:148" x14ac:dyDescent="0.25">
      <c r="EL4772">
        <v>4765</v>
      </c>
      <c r="EM4772" t="e">
        <v>#REF!</v>
      </c>
      <c r="EN4772" t="e">
        <v>#REF!</v>
      </c>
      <c r="EP4772" t="e">
        <f t="shared" si="258"/>
        <v>#REF!</v>
      </c>
      <c r="EQ4772" t="e">
        <f t="shared" si="259"/>
        <v>#REF!</v>
      </c>
      <c r="ER4772" t="e">
        <f t="shared" si="260"/>
        <v>#REF!</v>
      </c>
    </row>
    <row r="4773" spans="142:148" x14ac:dyDescent="0.25">
      <c r="EL4773">
        <v>4766</v>
      </c>
      <c r="EM4773" t="e">
        <v>#REF!</v>
      </c>
      <c r="EN4773" t="e">
        <v>#REF!</v>
      </c>
      <c r="EP4773" t="e">
        <f t="shared" si="258"/>
        <v>#REF!</v>
      </c>
      <c r="EQ4773" t="e">
        <f t="shared" si="259"/>
        <v>#REF!</v>
      </c>
      <c r="ER4773" t="e">
        <f t="shared" si="260"/>
        <v>#REF!</v>
      </c>
    </row>
    <row r="4774" spans="142:148" x14ac:dyDescent="0.25">
      <c r="EL4774">
        <v>4767</v>
      </c>
      <c r="EM4774" t="e">
        <v>#REF!</v>
      </c>
      <c r="EN4774" t="e">
        <v>#REF!</v>
      </c>
      <c r="EP4774" t="e">
        <f t="shared" si="258"/>
        <v>#REF!</v>
      </c>
      <c r="EQ4774" t="e">
        <f t="shared" si="259"/>
        <v>#REF!</v>
      </c>
      <c r="ER4774" t="e">
        <f t="shared" si="260"/>
        <v>#REF!</v>
      </c>
    </row>
    <row r="4775" spans="142:148" x14ac:dyDescent="0.25">
      <c r="EL4775">
        <v>4768</v>
      </c>
      <c r="EM4775" t="e">
        <v>#REF!</v>
      </c>
      <c r="EN4775" t="e">
        <v>#REF!</v>
      </c>
      <c r="EP4775" t="e">
        <f t="shared" si="258"/>
        <v>#REF!</v>
      </c>
      <c r="EQ4775" t="e">
        <f t="shared" si="259"/>
        <v>#REF!</v>
      </c>
      <c r="ER4775" t="e">
        <f t="shared" si="260"/>
        <v>#REF!</v>
      </c>
    </row>
    <row r="4776" spans="142:148" x14ac:dyDescent="0.25">
      <c r="EL4776">
        <v>4769</v>
      </c>
      <c r="EM4776" t="e">
        <v>#REF!</v>
      </c>
      <c r="EN4776" t="e">
        <v>#REF!</v>
      </c>
      <c r="EP4776" t="e">
        <f t="shared" si="258"/>
        <v>#REF!</v>
      </c>
      <c r="EQ4776" t="e">
        <f t="shared" si="259"/>
        <v>#REF!</v>
      </c>
      <c r="ER4776" t="e">
        <f t="shared" si="260"/>
        <v>#REF!</v>
      </c>
    </row>
    <row r="4777" spans="142:148" x14ac:dyDescent="0.25">
      <c r="EL4777">
        <v>4770</v>
      </c>
      <c r="EM4777" t="e">
        <v>#REF!</v>
      </c>
      <c r="EN4777" t="e">
        <v>#REF!</v>
      </c>
      <c r="EP4777" t="e">
        <f t="shared" si="258"/>
        <v>#REF!</v>
      </c>
      <c r="EQ4777" t="e">
        <f t="shared" si="259"/>
        <v>#REF!</v>
      </c>
      <c r="ER4777" t="e">
        <f t="shared" si="260"/>
        <v>#REF!</v>
      </c>
    </row>
    <row r="4778" spans="142:148" x14ac:dyDescent="0.25">
      <c r="EL4778">
        <v>4771</v>
      </c>
      <c r="EM4778" t="e">
        <v>#REF!</v>
      </c>
      <c r="EN4778" t="e">
        <v>#REF!</v>
      </c>
      <c r="EP4778" t="e">
        <f t="shared" si="258"/>
        <v>#REF!</v>
      </c>
      <c r="EQ4778" t="e">
        <f t="shared" si="259"/>
        <v>#REF!</v>
      </c>
      <c r="ER4778" t="e">
        <f t="shared" si="260"/>
        <v>#REF!</v>
      </c>
    </row>
    <row r="4779" spans="142:148" x14ac:dyDescent="0.25">
      <c r="EL4779">
        <v>4772</v>
      </c>
      <c r="EM4779" t="e">
        <v>#REF!</v>
      </c>
      <c r="EN4779" t="e">
        <v>#REF!</v>
      </c>
      <c r="EP4779" t="e">
        <f t="shared" si="258"/>
        <v>#REF!</v>
      </c>
      <c r="EQ4779" t="e">
        <f t="shared" si="259"/>
        <v>#REF!</v>
      </c>
      <c r="ER4779" t="e">
        <f t="shared" si="260"/>
        <v>#REF!</v>
      </c>
    </row>
    <row r="4780" spans="142:148" x14ac:dyDescent="0.25">
      <c r="EL4780">
        <v>4773</v>
      </c>
      <c r="EM4780" t="e">
        <v>#REF!</v>
      </c>
      <c r="EN4780" t="e">
        <v>#REF!</v>
      </c>
      <c r="EP4780" t="e">
        <f t="shared" si="258"/>
        <v>#REF!</v>
      </c>
      <c r="EQ4780" t="e">
        <f t="shared" si="259"/>
        <v>#REF!</v>
      </c>
      <c r="ER4780" t="e">
        <f t="shared" si="260"/>
        <v>#REF!</v>
      </c>
    </row>
    <row r="4781" spans="142:148" x14ac:dyDescent="0.25">
      <c r="EL4781">
        <v>4774</v>
      </c>
      <c r="EM4781" t="e">
        <v>#REF!</v>
      </c>
      <c r="EN4781" t="e">
        <v>#REF!</v>
      </c>
      <c r="EP4781" t="e">
        <f t="shared" si="258"/>
        <v>#REF!</v>
      </c>
      <c r="EQ4781" t="e">
        <f t="shared" si="259"/>
        <v>#REF!</v>
      </c>
      <c r="ER4781" t="e">
        <f t="shared" si="260"/>
        <v>#REF!</v>
      </c>
    </row>
    <row r="4782" spans="142:148" x14ac:dyDescent="0.25">
      <c r="EL4782">
        <v>4775</v>
      </c>
      <c r="EM4782" t="e">
        <v>#REF!</v>
      </c>
      <c r="EN4782" t="e">
        <v>#REF!</v>
      </c>
      <c r="EP4782" t="e">
        <f t="shared" si="258"/>
        <v>#REF!</v>
      </c>
      <c r="EQ4782" t="e">
        <f t="shared" si="259"/>
        <v>#REF!</v>
      </c>
      <c r="ER4782" t="e">
        <f t="shared" si="260"/>
        <v>#REF!</v>
      </c>
    </row>
    <row r="4783" spans="142:148" x14ac:dyDescent="0.25">
      <c r="EL4783">
        <v>4776</v>
      </c>
      <c r="EM4783" t="e">
        <v>#REF!</v>
      </c>
      <c r="EN4783" t="e">
        <v>#REF!</v>
      </c>
      <c r="EP4783" t="e">
        <f t="shared" si="258"/>
        <v>#REF!</v>
      </c>
      <c r="EQ4783" t="e">
        <f t="shared" si="259"/>
        <v>#REF!</v>
      </c>
      <c r="ER4783" t="e">
        <f t="shared" si="260"/>
        <v>#REF!</v>
      </c>
    </row>
    <row r="4784" spans="142:148" x14ac:dyDescent="0.25">
      <c r="EL4784">
        <v>4777</v>
      </c>
      <c r="EM4784" t="e">
        <v>#REF!</v>
      </c>
      <c r="EN4784" t="e">
        <v>#REF!</v>
      </c>
      <c r="EP4784" t="e">
        <f t="shared" si="258"/>
        <v>#REF!</v>
      </c>
      <c r="EQ4784" t="e">
        <f t="shared" si="259"/>
        <v>#REF!</v>
      </c>
      <c r="ER4784" t="e">
        <f t="shared" si="260"/>
        <v>#REF!</v>
      </c>
    </row>
    <row r="4785" spans="142:148" x14ac:dyDescent="0.25">
      <c r="EL4785">
        <v>4778</v>
      </c>
      <c r="EM4785" t="e">
        <v>#REF!</v>
      </c>
      <c r="EN4785" t="e">
        <v>#REF!</v>
      </c>
      <c r="EP4785" t="e">
        <f t="shared" si="258"/>
        <v>#REF!</v>
      </c>
      <c r="EQ4785" t="e">
        <f t="shared" si="259"/>
        <v>#REF!</v>
      </c>
      <c r="ER4785" t="e">
        <f t="shared" si="260"/>
        <v>#REF!</v>
      </c>
    </row>
    <row r="4786" spans="142:148" x14ac:dyDescent="0.25">
      <c r="EL4786">
        <v>4779</v>
      </c>
      <c r="EM4786" t="e">
        <v>#REF!</v>
      </c>
      <c r="EN4786" t="e">
        <v>#REF!</v>
      </c>
      <c r="EP4786" t="e">
        <f t="shared" si="258"/>
        <v>#REF!</v>
      </c>
      <c r="EQ4786" t="e">
        <f t="shared" si="259"/>
        <v>#REF!</v>
      </c>
      <c r="ER4786" t="e">
        <f t="shared" si="260"/>
        <v>#REF!</v>
      </c>
    </row>
    <row r="4787" spans="142:148" x14ac:dyDescent="0.25">
      <c r="EL4787">
        <v>4780</v>
      </c>
      <c r="EM4787" t="e">
        <v>#REF!</v>
      </c>
      <c r="EN4787" t="e">
        <v>#REF!</v>
      </c>
      <c r="EP4787" t="e">
        <f t="shared" si="258"/>
        <v>#REF!</v>
      </c>
      <c r="EQ4787" t="e">
        <f t="shared" si="259"/>
        <v>#REF!</v>
      </c>
      <c r="ER4787" t="e">
        <f t="shared" si="260"/>
        <v>#REF!</v>
      </c>
    </row>
    <row r="4788" spans="142:148" x14ac:dyDescent="0.25">
      <c r="EL4788">
        <v>4781</v>
      </c>
      <c r="EM4788" t="e">
        <v>#REF!</v>
      </c>
      <c r="EN4788" t="e">
        <v>#REF!</v>
      </c>
      <c r="EP4788" t="e">
        <f t="shared" si="258"/>
        <v>#REF!</v>
      </c>
      <c r="EQ4788" t="e">
        <f t="shared" si="259"/>
        <v>#REF!</v>
      </c>
      <c r="ER4788" t="e">
        <f t="shared" si="260"/>
        <v>#REF!</v>
      </c>
    </row>
    <row r="4789" spans="142:148" x14ac:dyDescent="0.25">
      <c r="EL4789">
        <v>4782</v>
      </c>
      <c r="EM4789" t="e">
        <v>#REF!</v>
      </c>
      <c r="EN4789" t="e">
        <v>#REF!</v>
      </c>
      <c r="EP4789" t="e">
        <f t="shared" si="258"/>
        <v>#REF!</v>
      </c>
      <c r="EQ4789" t="e">
        <f t="shared" si="259"/>
        <v>#REF!</v>
      </c>
      <c r="ER4789" t="e">
        <f t="shared" si="260"/>
        <v>#REF!</v>
      </c>
    </row>
    <row r="4790" spans="142:148" x14ac:dyDescent="0.25">
      <c r="EL4790">
        <v>4783</v>
      </c>
      <c r="EM4790" t="e">
        <v>#REF!</v>
      </c>
      <c r="EN4790" t="e">
        <v>#REF!</v>
      </c>
      <c r="EP4790" t="e">
        <f t="shared" si="258"/>
        <v>#REF!</v>
      </c>
      <c r="EQ4790" t="e">
        <f t="shared" si="259"/>
        <v>#REF!</v>
      </c>
      <c r="ER4790" t="e">
        <f t="shared" si="260"/>
        <v>#REF!</v>
      </c>
    </row>
    <row r="4791" spans="142:148" x14ac:dyDescent="0.25">
      <c r="EL4791">
        <v>4784</v>
      </c>
      <c r="EM4791" t="e">
        <v>#REF!</v>
      </c>
      <c r="EN4791" t="e">
        <v>#REF!</v>
      </c>
      <c r="EP4791" t="e">
        <f t="shared" si="258"/>
        <v>#REF!</v>
      </c>
      <c r="EQ4791" t="e">
        <f t="shared" si="259"/>
        <v>#REF!</v>
      </c>
      <c r="ER4791" t="e">
        <f t="shared" si="260"/>
        <v>#REF!</v>
      </c>
    </row>
    <row r="4792" spans="142:148" x14ac:dyDescent="0.25">
      <c r="EL4792">
        <v>4785</v>
      </c>
      <c r="EM4792" t="e">
        <v>#REF!</v>
      </c>
      <c r="EN4792" t="e">
        <v>#REF!</v>
      </c>
      <c r="EP4792" t="e">
        <f t="shared" si="258"/>
        <v>#REF!</v>
      </c>
      <c r="EQ4792" t="e">
        <f t="shared" si="259"/>
        <v>#REF!</v>
      </c>
      <c r="ER4792" t="e">
        <f t="shared" si="260"/>
        <v>#REF!</v>
      </c>
    </row>
    <row r="4793" spans="142:148" x14ac:dyDescent="0.25">
      <c r="EL4793">
        <v>4786</v>
      </c>
      <c r="EM4793" t="e">
        <v>#REF!</v>
      </c>
      <c r="EN4793" t="e">
        <v>#REF!</v>
      </c>
      <c r="EP4793" t="e">
        <f t="shared" si="258"/>
        <v>#REF!</v>
      </c>
      <c r="EQ4793" t="e">
        <f t="shared" si="259"/>
        <v>#REF!</v>
      </c>
      <c r="ER4793" t="e">
        <f t="shared" si="260"/>
        <v>#REF!</v>
      </c>
    </row>
    <row r="4794" spans="142:148" x14ac:dyDescent="0.25">
      <c r="EL4794">
        <v>4787</v>
      </c>
      <c r="EM4794" t="e">
        <v>#REF!</v>
      </c>
      <c r="EN4794" t="e">
        <v>#REF!</v>
      </c>
      <c r="EP4794" t="e">
        <f t="shared" si="258"/>
        <v>#REF!</v>
      </c>
      <c r="EQ4794" t="e">
        <f t="shared" si="259"/>
        <v>#REF!</v>
      </c>
      <c r="ER4794" t="e">
        <f t="shared" si="260"/>
        <v>#REF!</v>
      </c>
    </row>
    <row r="4795" spans="142:148" x14ac:dyDescent="0.25">
      <c r="EL4795">
        <v>4788</v>
      </c>
      <c r="EM4795" t="e">
        <v>#REF!</v>
      </c>
      <c r="EN4795" t="e">
        <v>#REF!</v>
      </c>
      <c r="EP4795" t="e">
        <f t="shared" si="258"/>
        <v>#REF!</v>
      </c>
      <c r="EQ4795" t="e">
        <f t="shared" si="259"/>
        <v>#REF!</v>
      </c>
      <c r="ER4795" t="e">
        <f t="shared" si="260"/>
        <v>#REF!</v>
      </c>
    </row>
    <row r="4796" spans="142:148" x14ac:dyDescent="0.25">
      <c r="EL4796">
        <v>4789</v>
      </c>
      <c r="EM4796" t="e">
        <v>#REF!</v>
      </c>
      <c r="EN4796" t="e">
        <v>#REF!</v>
      </c>
      <c r="EP4796" t="e">
        <f t="shared" si="258"/>
        <v>#REF!</v>
      </c>
      <c r="EQ4796" t="e">
        <f t="shared" si="259"/>
        <v>#REF!</v>
      </c>
      <c r="ER4796" t="e">
        <f t="shared" si="260"/>
        <v>#REF!</v>
      </c>
    </row>
    <row r="4797" spans="142:148" x14ac:dyDescent="0.25">
      <c r="EL4797">
        <v>4790</v>
      </c>
      <c r="EM4797" t="e">
        <v>#REF!</v>
      </c>
      <c r="EN4797" t="e">
        <v>#REF!</v>
      </c>
      <c r="EP4797" t="e">
        <f t="shared" si="258"/>
        <v>#REF!</v>
      </c>
      <c r="EQ4797" t="e">
        <f t="shared" si="259"/>
        <v>#REF!</v>
      </c>
      <c r="ER4797" t="e">
        <f t="shared" si="260"/>
        <v>#REF!</v>
      </c>
    </row>
    <row r="4798" spans="142:148" x14ac:dyDescent="0.25">
      <c r="EL4798">
        <v>4791</v>
      </c>
      <c r="EM4798" t="e">
        <v>#REF!</v>
      </c>
      <c r="EN4798" t="e">
        <v>#REF!</v>
      </c>
      <c r="EP4798" t="e">
        <f t="shared" si="258"/>
        <v>#REF!</v>
      </c>
      <c r="EQ4798" t="e">
        <f t="shared" si="259"/>
        <v>#REF!</v>
      </c>
      <c r="ER4798" t="e">
        <f t="shared" si="260"/>
        <v>#REF!</v>
      </c>
    </row>
    <row r="4799" spans="142:148" x14ac:dyDescent="0.25">
      <c r="EL4799">
        <v>4792</v>
      </c>
      <c r="EM4799" t="e">
        <v>#REF!</v>
      </c>
      <c r="EN4799" t="e">
        <v>#REF!</v>
      </c>
      <c r="EP4799" t="e">
        <f t="shared" si="258"/>
        <v>#REF!</v>
      </c>
      <c r="EQ4799" t="e">
        <f t="shared" si="259"/>
        <v>#REF!</v>
      </c>
      <c r="ER4799" t="e">
        <f t="shared" si="260"/>
        <v>#REF!</v>
      </c>
    </row>
    <row r="4800" spans="142:148" x14ac:dyDescent="0.25">
      <c r="EL4800">
        <v>4793</v>
      </c>
      <c r="EM4800" t="e">
        <v>#REF!</v>
      </c>
      <c r="EN4800" t="e">
        <v>#REF!</v>
      </c>
      <c r="EP4800" t="e">
        <f t="shared" si="258"/>
        <v>#REF!</v>
      </c>
      <c r="EQ4800" t="e">
        <f t="shared" si="259"/>
        <v>#REF!</v>
      </c>
      <c r="ER4800" t="e">
        <f t="shared" si="260"/>
        <v>#REF!</v>
      </c>
    </row>
    <row r="4801" spans="142:148" x14ac:dyDescent="0.25">
      <c r="EL4801">
        <v>4794</v>
      </c>
      <c r="EM4801" t="e">
        <v>#REF!</v>
      </c>
      <c r="EN4801" t="e">
        <v>#REF!</v>
      </c>
      <c r="EP4801" t="e">
        <f t="shared" si="258"/>
        <v>#REF!</v>
      </c>
      <c r="EQ4801" t="e">
        <f t="shared" si="259"/>
        <v>#REF!</v>
      </c>
      <c r="ER4801" t="e">
        <f t="shared" si="260"/>
        <v>#REF!</v>
      </c>
    </row>
    <row r="4802" spans="142:148" x14ac:dyDescent="0.25">
      <c r="EL4802">
        <v>4795</v>
      </c>
      <c r="EM4802" t="e">
        <v>#REF!</v>
      </c>
      <c r="EN4802" t="e">
        <v>#REF!</v>
      </c>
      <c r="EP4802" t="e">
        <f t="shared" si="258"/>
        <v>#REF!</v>
      </c>
      <c r="EQ4802" t="e">
        <f t="shared" si="259"/>
        <v>#REF!</v>
      </c>
      <c r="ER4802" t="e">
        <f t="shared" si="260"/>
        <v>#REF!</v>
      </c>
    </row>
    <row r="4803" spans="142:148" x14ac:dyDescent="0.25">
      <c r="EL4803">
        <v>4796</v>
      </c>
      <c r="EM4803" t="e">
        <v>#REF!</v>
      </c>
      <c r="EN4803" t="e">
        <v>#REF!</v>
      </c>
      <c r="EP4803" t="e">
        <f t="shared" si="258"/>
        <v>#REF!</v>
      </c>
      <c r="EQ4803" t="e">
        <f t="shared" si="259"/>
        <v>#REF!</v>
      </c>
      <c r="ER4803" t="e">
        <f t="shared" si="260"/>
        <v>#REF!</v>
      </c>
    </row>
    <row r="4804" spans="142:148" x14ac:dyDescent="0.25">
      <c r="EL4804">
        <v>4797</v>
      </c>
      <c r="EM4804" t="e">
        <v>#REF!</v>
      </c>
      <c r="EN4804" t="e">
        <v>#REF!</v>
      </c>
      <c r="EP4804" t="e">
        <f t="shared" si="258"/>
        <v>#REF!</v>
      </c>
      <c r="EQ4804" t="e">
        <f t="shared" si="259"/>
        <v>#REF!</v>
      </c>
      <c r="ER4804" t="e">
        <f t="shared" si="260"/>
        <v>#REF!</v>
      </c>
    </row>
    <row r="4805" spans="142:148" x14ac:dyDescent="0.25">
      <c r="EL4805">
        <v>4798</v>
      </c>
      <c r="EM4805" t="e">
        <v>#REF!</v>
      </c>
      <c r="EN4805" t="e">
        <v>#REF!</v>
      </c>
      <c r="EP4805" t="e">
        <f t="shared" si="258"/>
        <v>#REF!</v>
      </c>
      <c r="EQ4805" t="e">
        <f t="shared" si="259"/>
        <v>#REF!</v>
      </c>
      <c r="ER4805" t="e">
        <f t="shared" si="260"/>
        <v>#REF!</v>
      </c>
    </row>
    <row r="4806" spans="142:148" x14ac:dyDescent="0.25">
      <c r="EL4806">
        <v>4799</v>
      </c>
      <c r="EM4806" t="e">
        <v>#REF!</v>
      </c>
      <c r="EN4806" t="e">
        <v>#REF!</v>
      </c>
      <c r="EP4806" t="e">
        <f t="shared" si="258"/>
        <v>#REF!</v>
      </c>
      <c r="EQ4806" t="e">
        <f t="shared" si="259"/>
        <v>#REF!</v>
      </c>
      <c r="ER4806" t="e">
        <f t="shared" si="260"/>
        <v>#REF!</v>
      </c>
    </row>
    <row r="4807" spans="142:148" x14ac:dyDescent="0.25">
      <c r="EL4807">
        <v>4800</v>
      </c>
      <c r="EM4807" t="e">
        <v>#REF!</v>
      </c>
      <c r="EN4807" t="e">
        <v>#REF!</v>
      </c>
      <c r="EP4807" t="e">
        <f t="shared" si="258"/>
        <v>#REF!</v>
      </c>
      <c r="EQ4807" t="e">
        <f t="shared" si="259"/>
        <v>#REF!</v>
      </c>
      <c r="ER4807" t="e">
        <f t="shared" si="260"/>
        <v>#REF!</v>
      </c>
    </row>
    <row r="4808" spans="142:148" x14ac:dyDescent="0.25">
      <c r="EL4808">
        <v>4801</v>
      </c>
      <c r="EM4808" t="e">
        <v>#REF!</v>
      </c>
      <c r="EN4808" t="e">
        <v>#REF!</v>
      </c>
      <c r="EP4808" t="e">
        <f t="shared" si="258"/>
        <v>#REF!</v>
      </c>
      <c r="EQ4808" t="e">
        <f t="shared" si="259"/>
        <v>#REF!</v>
      </c>
      <c r="ER4808" t="e">
        <f t="shared" si="260"/>
        <v>#REF!</v>
      </c>
    </row>
    <row r="4809" spans="142:148" x14ac:dyDescent="0.25">
      <c r="EL4809">
        <v>4802</v>
      </c>
      <c r="EM4809" t="e">
        <v>#REF!</v>
      </c>
      <c r="EN4809" t="e">
        <v>#REF!</v>
      </c>
      <c r="EP4809" t="e">
        <f t="shared" si="258"/>
        <v>#REF!</v>
      </c>
      <c r="EQ4809" t="e">
        <f t="shared" si="259"/>
        <v>#REF!</v>
      </c>
      <c r="ER4809" t="e">
        <f t="shared" si="260"/>
        <v>#REF!</v>
      </c>
    </row>
    <row r="4810" spans="142:148" x14ac:dyDescent="0.25">
      <c r="EL4810">
        <v>4803</v>
      </c>
      <c r="EM4810" t="e">
        <v>#REF!</v>
      </c>
      <c r="EN4810" t="e">
        <v>#REF!</v>
      </c>
      <c r="EP4810" t="e">
        <f t="shared" si="258"/>
        <v>#REF!</v>
      </c>
      <c r="EQ4810" t="e">
        <f t="shared" si="259"/>
        <v>#REF!</v>
      </c>
      <c r="ER4810" t="e">
        <f t="shared" si="260"/>
        <v>#REF!</v>
      </c>
    </row>
    <row r="4811" spans="142:148" x14ac:dyDescent="0.25">
      <c r="EL4811">
        <v>4804</v>
      </c>
      <c r="EM4811" t="e">
        <v>#REF!</v>
      </c>
      <c r="EN4811" t="e">
        <v>#REF!</v>
      </c>
      <c r="EP4811" t="e">
        <f t="shared" si="258"/>
        <v>#REF!</v>
      </c>
      <c r="EQ4811" t="e">
        <f t="shared" si="259"/>
        <v>#REF!</v>
      </c>
      <c r="ER4811" t="e">
        <f t="shared" si="260"/>
        <v>#REF!</v>
      </c>
    </row>
    <row r="4812" spans="142:148" x14ac:dyDescent="0.25">
      <c r="EL4812">
        <v>4805</v>
      </c>
      <c r="EM4812" t="e">
        <v>#REF!</v>
      </c>
      <c r="EN4812" t="e">
        <v>#REF!</v>
      </c>
      <c r="EP4812" t="e">
        <f t="shared" si="258"/>
        <v>#REF!</v>
      </c>
      <c r="EQ4812" t="e">
        <f t="shared" si="259"/>
        <v>#REF!</v>
      </c>
      <c r="ER4812" t="e">
        <f t="shared" si="260"/>
        <v>#REF!</v>
      </c>
    </row>
    <row r="4813" spans="142:148" x14ac:dyDescent="0.25">
      <c r="EL4813">
        <v>4806</v>
      </c>
      <c r="EM4813" t="e">
        <v>#REF!</v>
      </c>
      <c r="EN4813" t="e">
        <v>#REF!</v>
      </c>
      <c r="EP4813" t="e">
        <f t="shared" si="258"/>
        <v>#REF!</v>
      </c>
      <c r="EQ4813" t="e">
        <f t="shared" si="259"/>
        <v>#REF!</v>
      </c>
      <c r="ER4813" t="e">
        <f t="shared" si="260"/>
        <v>#REF!</v>
      </c>
    </row>
    <row r="4814" spans="142:148" x14ac:dyDescent="0.25">
      <c r="EL4814">
        <v>4807</v>
      </c>
      <c r="EM4814" t="e">
        <v>#REF!</v>
      </c>
      <c r="EN4814" t="e">
        <v>#REF!</v>
      </c>
      <c r="EP4814" t="e">
        <f t="shared" si="258"/>
        <v>#REF!</v>
      </c>
      <c r="EQ4814" t="e">
        <f t="shared" si="259"/>
        <v>#REF!</v>
      </c>
      <c r="ER4814" t="e">
        <f t="shared" si="260"/>
        <v>#REF!</v>
      </c>
    </row>
    <row r="4815" spans="142:148" x14ac:dyDescent="0.25">
      <c r="EL4815">
        <v>4808</v>
      </c>
      <c r="EM4815" t="e">
        <v>#REF!</v>
      </c>
      <c r="EN4815" t="e">
        <v>#REF!</v>
      </c>
      <c r="EP4815" t="e">
        <f t="shared" si="258"/>
        <v>#REF!</v>
      </c>
      <c r="EQ4815" t="e">
        <f t="shared" si="259"/>
        <v>#REF!</v>
      </c>
      <c r="ER4815" t="e">
        <f t="shared" si="260"/>
        <v>#REF!</v>
      </c>
    </row>
    <row r="4816" spans="142:148" x14ac:dyDescent="0.25">
      <c r="EL4816">
        <v>4809</v>
      </c>
      <c r="EM4816" t="e">
        <v>#REF!</v>
      </c>
      <c r="EN4816" t="e">
        <v>#REF!</v>
      </c>
      <c r="EP4816" t="e">
        <f t="shared" si="258"/>
        <v>#REF!</v>
      </c>
      <c r="EQ4816" t="e">
        <f t="shared" si="259"/>
        <v>#REF!</v>
      </c>
      <c r="ER4816" t="e">
        <f t="shared" si="260"/>
        <v>#REF!</v>
      </c>
    </row>
    <row r="4817" spans="142:148" x14ac:dyDescent="0.25">
      <c r="EL4817">
        <v>4810</v>
      </c>
      <c r="EM4817" t="e">
        <v>#REF!</v>
      </c>
      <c r="EN4817" t="e">
        <v>#REF!</v>
      </c>
      <c r="EP4817" t="e">
        <f t="shared" si="258"/>
        <v>#REF!</v>
      </c>
      <c r="EQ4817" t="e">
        <f t="shared" si="259"/>
        <v>#REF!</v>
      </c>
      <c r="ER4817" t="e">
        <f t="shared" si="260"/>
        <v>#REF!</v>
      </c>
    </row>
    <row r="4818" spans="142:148" x14ac:dyDescent="0.25">
      <c r="EL4818">
        <v>4811</v>
      </c>
      <c r="EM4818" t="e">
        <v>#REF!</v>
      </c>
      <c r="EN4818" t="e">
        <v>#REF!</v>
      </c>
      <c r="EP4818" t="e">
        <f t="shared" si="258"/>
        <v>#REF!</v>
      </c>
      <c r="EQ4818" t="e">
        <f t="shared" si="259"/>
        <v>#REF!</v>
      </c>
      <c r="ER4818" t="e">
        <f t="shared" si="260"/>
        <v>#REF!</v>
      </c>
    </row>
    <row r="4819" spans="142:148" x14ac:dyDescent="0.25">
      <c r="EL4819">
        <v>4812</v>
      </c>
      <c r="EM4819" t="e">
        <v>#REF!</v>
      </c>
      <c r="EN4819" t="e">
        <v>#REF!</v>
      </c>
      <c r="EP4819" t="e">
        <f t="shared" si="258"/>
        <v>#REF!</v>
      </c>
      <c r="EQ4819" t="e">
        <f t="shared" si="259"/>
        <v>#REF!</v>
      </c>
      <c r="ER4819" t="e">
        <f t="shared" si="260"/>
        <v>#REF!</v>
      </c>
    </row>
    <row r="4820" spans="142:148" x14ac:dyDescent="0.25">
      <c r="EL4820">
        <v>4813</v>
      </c>
      <c r="EM4820" t="e">
        <v>#REF!</v>
      </c>
      <c r="EN4820" t="e">
        <v>#REF!</v>
      </c>
      <c r="EP4820" t="e">
        <f t="shared" si="258"/>
        <v>#REF!</v>
      </c>
      <c r="EQ4820" t="e">
        <f t="shared" si="259"/>
        <v>#REF!</v>
      </c>
      <c r="ER4820" t="e">
        <f t="shared" si="260"/>
        <v>#REF!</v>
      </c>
    </row>
    <row r="4821" spans="142:148" x14ac:dyDescent="0.25">
      <c r="EL4821">
        <v>4814</v>
      </c>
      <c r="EM4821" t="e">
        <v>#REF!</v>
      </c>
      <c r="EN4821" t="e">
        <v>#REF!</v>
      </c>
      <c r="EP4821" t="e">
        <f t="shared" si="258"/>
        <v>#REF!</v>
      </c>
      <c r="EQ4821" t="e">
        <f t="shared" si="259"/>
        <v>#REF!</v>
      </c>
      <c r="ER4821" t="e">
        <f t="shared" si="260"/>
        <v>#REF!</v>
      </c>
    </row>
    <row r="4822" spans="142:148" x14ac:dyDescent="0.25">
      <c r="EL4822">
        <v>4815</v>
      </c>
      <c r="EM4822" t="e">
        <v>#REF!</v>
      </c>
      <c r="EN4822" t="e">
        <v>#REF!</v>
      </c>
      <c r="EP4822" t="e">
        <f t="shared" si="258"/>
        <v>#REF!</v>
      </c>
      <c r="EQ4822" t="e">
        <f t="shared" si="259"/>
        <v>#REF!</v>
      </c>
      <c r="ER4822" t="e">
        <f t="shared" si="260"/>
        <v>#REF!</v>
      </c>
    </row>
    <row r="4823" spans="142:148" x14ac:dyDescent="0.25">
      <c r="EL4823">
        <v>4816</v>
      </c>
      <c r="EM4823" t="e">
        <v>#REF!</v>
      </c>
      <c r="EN4823" t="e">
        <v>#REF!</v>
      </c>
      <c r="EP4823" t="e">
        <f t="shared" si="258"/>
        <v>#REF!</v>
      </c>
      <c r="EQ4823" t="e">
        <f t="shared" si="259"/>
        <v>#REF!</v>
      </c>
      <c r="ER4823" t="e">
        <f t="shared" si="260"/>
        <v>#REF!</v>
      </c>
    </row>
    <row r="4824" spans="142:148" x14ac:dyDescent="0.25">
      <c r="EL4824">
        <v>4817</v>
      </c>
      <c r="EM4824" t="e">
        <v>#REF!</v>
      </c>
      <c r="EN4824" t="e">
        <v>#REF!</v>
      </c>
      <c r="EP4824" t="e">
        <f t="shared" ref="EP4824:EP4887" si="261">IF(EM4824&gt;EN4824,1,0)</f>
        <v>#REF!</v>
      </c>
      <c r="EQ4824" t="e">
        <f t="shared" ref="EQ4824:EQ4887" si="262">IF(EP4824&gt;0,0,1)</f>
        <v>#REF!</v>
      </c>
      <c r="ER4824" t="e">
        <f t="shared" ref="ER4824:ER4887" si="263">IF(EM4824&gt;EN4824,EM4824-EN4824,EN4824-EM4824)</f>
        <v>#REF!</v>
      </c>
    </row>
    <row r="4825" spans="142:148" x14ac:dyDescent="0.25">
      <c r="EL4825">
        <v>4818</v>
      </c>
      <c r="EM4825" t="e">
        <v>#REF!</v>
      </c>
      <c r="EN4825" t="e">
        <v>#REF!</v>
      </c>
      <c r="EP4825" t="e">
        <f t="shared" si="261"/>
        <v>#REF!</v>
      </c>
      <c r="EQ4825" t="e">
        <f t="shared" si="262"/>
        <v>#REF!</v>
      </c>
      <c r="ER4825" t="e">
        <f t="shared" si="263"/>
        <v>#REF!</v>
      </c>
    </row>
    <row r="4826" spans="142:148" x14ac:dyDescent="0.25">
      <c r="EL4826">
        <v>4819</v>
      </c>
      <c r="EM4826" t="e">
        <v>#REF!</v>
      </c>
      <c r="EN4826" t="e">
        <v>#REF!</v>
      </c>
      <c r="EP4826" t="e">
        <f t="shared" si="261"/>
        <v>#REF!</v>
      </c>
      <c r="EQ4826" t="e">
        <f t="shared" si="262"/>
        <v>#REF!</v>
      </c>
      <c r="ER4826" t="e">
        <f t="shared" si="263"/>
        <v>#REF!</v>
      </c>
    </row>
    <row r="4827" spans="142:148" x14ac:dyDescent="0.25">
      <c r="EL4827">
        <v>4820</v>
      </c>
      <c r="EM4827" t="e">
        <v>#REF!</v>
      </c>
      <c r="EN4827" t="e">
        <v>#REF!</v>
      </c>
      <c r="EP4827" t="e">
        <f t="shared" si="261"/>
        <v>#REF!</v>
      </c>
      <c r="EQ4827" t="e">
        <f t="shared" si="262"/>
        <v>#REF!</v>
      </c>
      <c r="ER4827" t="e">
        <f t="shared" si="263"/>
        <v>#REF!</v>
      </c>
    </row>
    <row r="4828" spans="142:148" x14ac:dyDescent="0.25">
      <c r="EL4828">
        <v>4821</v>
      </c>
      <c r="EM4828" t="e">
        <v>#REF!</v>
      </c>
      <c r="EN4828" t="e">
        <v>#REF!</v>
      </c>
      <c r="EP4828" t="e">
        <f t="shared" si="261"/>
        <v>#REF!</v>
      </c>
      <c r="EQ4828" t="e">
        <f t="shared" si="262"/>
        <v>#REF!</v>
      </c>
      <c r="ER4828" t="e">
        <f t="shared" si="263"/>
        <v>#REF!</v>
      </c>
    </row>
    <row r="4829" spans="142:148" x14ac:dyDescent="0.25">
      <c r="EL4829">
        <v>4822</v>
      </c>
      <c r="EM4829" t="e">
        <v>#REF!</v>
      </c>
      <c r="EN4829" t="e">
        <v>#REF!</v>
      </c>
      <c r="EP4829" t="e">
        <f t="shared" si="261"/>
        <v>#REF!</v>
      </c>
      <c r="EQ4829" t="e">
        <f t="shared" si="262"/>
        <v>#REF!</v>
      </c>
      <c r="ER4829" t="e">
        <f t="shared" si="263"/>
        <v>#REF!</v>
      </c>
    </row>
    <row r="4830" spans="142:148" x14ac:dyDescent="0.25">
      <c r="EL4830">
        <v>4823</v>
      </c>
      <c r="EM4830" t="e">
        <v>#REF!</v>
      </c>
      <c r="EN4830" t="e">
        <v>#REF!</v>
      </c>
      <c r="EP4830" t="e">
        <f t="shared" si="261"/>
        <v>#REF!</v>
      </c>
      <c r="EQ4830" t="e">
        <f t="shared" si="262"/>
        <v>#REF!</v>
      </c>
      <c r="ER4830" t="e">
        <f t="shared" si="263"/>
        <v>#REF!</v>
      </c>
    </row>
    <row r="4831" spans="142:148" x14ac:dyDescent="0.25">
      <c r="EL4831">
        <v>4824</v>
      </c>
      <c r="EM4831" t="e">
        <v>#REF!</v>
      </c>
      <c r="EN4831" t="e">
        <v>#REF!</v>
      </c>
      <c r="EP4831" t="e">
        <f t="shared" si="261"/>
        <v>#REF!</v>
      </c>
      <c r="EQ4831" t="e">
        <f t="shared" si="262"/>
        <v>#REF!</v>
      </c>
      <c r="ER4831" t="e">
        <f t="shared" si="263"/>
        <v>#REF!</v>
      </c>
    </row>
    <row r="4832" spans="142:148" x14ac:dyDescent="0.25">
      <c r="EL4832">
        <v>4825</v>
      </c>
      <c r="EM4832" t="e">
        <v>#REF!</v>
      </c>
      <c r="EN4832" t="e">
        <v>#REF!</v>
      </c>
      <c r="EP4832" t="e">
        <f t="shared" si="261"/>
        <v>#REF!</v>
      </c>
      <c r="EQ4832" t="e">
        <f t="shared" si="262"/>
        <v>#REF!</v>
      </c>
      <c r="ER4832" t="e">
        <f t="shared" si="263"/>
        <v>#REF!</v>
      </c>
    </row>
    <row r="4833" spans="142:148" x14ac:dyDescent="0.25">
      <c r="EL4833">
        <v>4826</v>
      </c>
      <c r="EM4833" t="e">
        <v>#REF!</v>
      </c>
      <c r="EN4833" t="e">
        <v>#REF!</v>
      </c>
      <c r="EP4833" t="e">
        <f t="shared" si="261"/>
        <v>#REF!</v>
      </c>
      <c r="EQ4833" t="e">
        <f t="shared" si="262"/>
        <v>#REF!</v>
      </c>
      <c r="ER4833" t="e">
        <f t="shared" si="263"/>
        <v>#REF!</v>
      </c>
    </row>
    <row r="4834" spans="142:148" x14ac:dyDescent="0.25">
      <c r="EL4834">
        <v>4827</v>
      </c>
      <c r="EM4834" t="e">
        <v>#REF!</v>
      </c>
      <c r="EN4834" t="e">
        <v>#REF!</v>
      </c>
      <c r="EP4834" t="e">
        <f t="shared" si="261"/>
        <v>#REF!</v>
      </c>
      <c r="EQ4834" t="e">
        <f t="shared" si="262"/>
        <v>#REF!</v>
      </c>
      <c r="ER4834" t="e">
        <f t="shared" si="263"/>
        <v>#REF!</v>
      </c>
    </row>
    <row r="4835" spans="142:148" x14ac:dyDescent="0.25">
      <c r="EL4835">
        <v>4828</v>
      </c>
      <c r="EM4835" t="e">
        <v>#REF!</v>
      </c>
      <c r="EN4835" t="e">
        <v>#REF!</v>
      </c>
      <c r="EP4835" t="e">
        <f t="shared" si="261"/>
        <v>#REF!</v>
      </c>
      <c r="EQ4835" t="e">
        <f t="shared" si="262"/>
        <v>#REF!</v>
      </c>
      <c r="ER4835" t="e">
        <f t="shared" si="263"/>
        <v>#REF!</v>
      </c>
    </row>
    <row r="4836" spans="142:148" x14ac:dyDescent="0.25">
      <c r="EL4836">
        <v>4829</v>
      </c>
      <c r="EM4836" t="e">
        <v>#REF!</v>
      </c>
      <c r="EN4836" t="e">
        <v>#REF!</v>
      </c>
      <c r="EP4836" t="e">
        <f t="shared" si="261"/>
        <v>#REF!</v>
      </c>
      <c r="EQ4836" t="e">
        <f t="shared" si="262"/>
        <v>#REF!</v>
      </c>
      <c r="ER4836" t="e">
        <f t="shared" si="263"/>
        <v>#REF!</v>
      </c>
    </row>
    <row r="4837" spans="142:148" x14ac:dyDescent="0.25">
      <c r="EL4837">
        <v>4830</v>
      </c>
      <c r="EM4837" t="e">
        <v>#REF!</v>
      </c>
      <c r="EN4837" t="e">
        <v>#REF!</v>
      </c>
      <c r="EP4837" t="e">
        <f t="shared" si="261"/>
        <v>#REF!</v>
      </c>
      <c r="EQ4837" t="e">
        <f t="shared" si="262"/>
        <v>#REF!</v>
      </c>
      <c r="ER4837" t="e">
        <f t="shared" si="263"/>
        <v>#REF!</v>
      </c>
    </row>
    <row r="4838" spans="142:148" x14ac:dyDescent="0.25">
      <c r="EL4838">
        <v>4831</v>
      </c>
      <c r="EM4838" t="e">
        <v>#REF!</v>
      </c>
      <c r="EN4838" t="e">
        <v>#REF!</v>
      </c>
      <c r="EP4838" t="e">
        <f t="shared" si="261"/>
        <v>#REF!</v>
      </c>
      <c r="EQ4838" t="e">
        <f t="shared" si="262"/>
        <v>#REF!</v>
      </c>
      <c r="ER4838" t="e">
        <f t="shared" si="263"/>
        <v>#REF!</v>
      </c>
    </row>
    <row r="4839" spans="142:148" x14ac:dyDescent="0.25">
      <c r="EL4839">
        <v>4832</v>
      </c>
      <c r="EM4839" t="e">
        <v>#REF!</v>
      </c>
      <c r="EN4839" t="e">
        <v>#REF!</v>
      </c>
      <c r="EP4839" t="e">
        <f t="shared" si="261"/>
        <v>#REF!</v>
      </c>
      <c r="EQ4839" t="e">
        <f t="shared" si="262"/>
        <v>#REF!</v>
      </c>
      <c r="ER4839" t="e">
        <f t="shared" si="263"/>
        <v>#REF!</v>
      </c>
    </row>
    <row r="4840" spans="142:148" x14ac:dyDescent="0.25">
      <c r="EL4840">
        <v>4833</v>
      </c>
      <c r="EM4840" t="e">
        <v>#REF!</v>
      </c>
      <c r="EN4840" t="e">
        <v>#REF!</v>
      </c>
      <c r="EP4840" t="e">
        <f t="shared" si="261"/>
        <v>#REF!</v>
      </c>
      <c r="EQ4840" t="e">
        <f t="shared" si="262"/>
        <v>#REF!</v>
      </c>
      <c r="ER4840" t="e">
        <f t="shared" si="263"/>
        <v>#REF!</v>
      </c>
    </row>
    <row r="4841" spans="142:148" x14ac:dyDescent="0.25">
      <c r="EL4841">
        <v>4834</v>
      </c>
      <c r="EM4841" t="e">
        <v>#REF!</v>
      </c>
      <c r="EN4841" t="e">
        <v>#REF!</v>
      </c>
      <c r="EP4841" t="e">
        <f t="shared" si="261"/>
        <v>#REF!</v>
      </c>
      <c r="EQ4841" t="e">
        <f t="shared" si="262"/>
        <v>#REF!</v>
      </c>
      <c r="ER4841" t="e">
        <f t="shared" si="263"/>
        <v>#REF!</v>
      </c>
    </row>
    <row r="4842" spans="142:148" x14ac:dyDescent="0.25">
      <c r="EL4842">
        <v>4835</v>
      </c>
      <c r="EM4842" t="e">
        <v>#REF!</v>
      </c>
      <c r="EN4842" t="e">
        <v>#REF!</v>
      </c>
      <c r="EP4842" t="e">
        <f t="shared" si="261"/>
        <v>#REF!</v>
      </c>
      <c r="EQ4842" t="e">
        <f t="shared" si="262"/>
        <v>#REF!</v>
      </c>
      <c r="ER4842" t="e">
        <f t="shared" si="263"/>
        <v>#REF!</v>
      </c>
    </row>
    <row r="4843" spans="142:148" x14ac:dyDescent="0.25">
      <c r="EL4843">
        <v>4836</v>
      </c>
      <c r="EM4843" t="e">
        <v>#REF!</v>
      </c>
      <c r="EN4843" t="e">
        <v>#REF!</v>
      </c>
      <c r="EP4843" t="e">
        <f t="shared" si="261"/>
        <v>#REF!</v>
      </c>
      <c r="EQ4843" t="e">
        <f t="shared" si="262"/>
        <v>#REF!</v>
      </c>
      <c r="ER4843" t="e">
        <f t="shared" si="263"/>
        <v>#REF!</v>
      </c>
    </row>
    <row r="4844" spans="142:148" x14ac:dyDescent="0.25">
      <c r="EL4844">
        <v>4837</v>
      </c>
      <c r="EM4844" t="e">
        <v>#REF!</v>
      </c>
      <c r="EN4844" t="e">
        <v>#REF!</v>
      </c>
      <c r="EP4844" t="e">
        <f t="shared" si="261"/>
        <v>#REF!</v>
      </c>
      <c r="EQ4844" t="e">
        <f t="shared" si="262"/>
        <v>#REF!</v>
      </c>
      <c r="ER4844" t="e">
        <f t="shared" si="263"/>
        <v>#REF!</v>
      </c>
    </row>
    <row r="4845" spans="142:148" x14ac:dyDescent="0.25">
      <c r="EL4845">
        <v>4838</v>
      </c>
      <c r="EM4845" t="e">
        <v>#REF!</v>
      </c>
      <c r="EN4845" t="e">
        <v>#REF!</v>
      </c>
      <c r="EP4845" t="e">
        <f t="shared" si="261"/>
        <v>#REF!</v>
      </c>
      <c r="EQ4845" t="e">
        <f t="shared" si="262"/>
        <v>#REF!</v>
      </c>
      <c r="ER4845" t="e">
        <f t="shared" si="263"/>
        <v>#REF!</v>
      </c>
    </row>
    <row r="4846" spans="142:148" x14ac:dyDescent="0.25">
      <c r="EL4846">
        <v>4839</v>
      </c>
      <c r="EM4846" t="e">
        <v>#REF!</v>
      </c>
      <c r="EN4846" t="e">
        <v>#REF!</v>
      </c>
      <c r="EP4846" t="e">
        <f t="shared" si="261"/>
        <v>#REF!</v>
      </c>
      <c r="EQ4846" t="e">
        <f t="shared" si="262"/>
        <v>#REF!</v>
      </c>
      <c r="ER4846" t="e">
        <f t="shared" si="263"/>
        <v>#REF!</v>
      </c>
    </row>
    <row r="4847" spans="142:148" x14ac:dyDescent="0.25">
      <c r="EL4847">
        <v>4840</v>
      </c>
      <c r="EM4847" t="e">
        <v>#REF!</v>
      </c>
      <c r="EN4847" t="e">
        <v>#REF!</v>
      </c>
      <c r="EP4847" t="e">
        <f t="shared" si="261"/>
        <v>#REF!</v>
      </c>
      <c r="EQ4847" t="e">
        <f t="shared" si="262"/>
        <v>#REF!</v>
      </c>
      <c r="ER4847" t="e">
        <f t="shared" si="263"/>
        <v>#REF!</v>
      </c>
    </row>
    <row r="4848" spans="142:148" x14ac:dyDescent="0.25">
      <c r="EL4848">
        <v>4841</v>
      </c>
      <c r="EM4848" t="e">
        <v>#REF!</v>
      </c>
      <c r="EN4848" t="e">
        <v>#REF!</v>
      </c>
      <c r="EP4848" t="e">
        <f t="shared" si="261"/>
        <v>#REF!</v>
      </c>
      <c r="EQ4848" t="e">
        <f t="shared" si="262"/>
        <v>#REF!</v>
      </c>
      <c r="ER4848" t="e">
        <f t="shared" si="263"/>
        <v>#REF!</v>
      </c>
    </row>
    <row r="4849" spans="142:148" x14ac:dyDescent="0.25">
      <c r="EL4849">
        <v>4842</v>
      </c>
      <c r="EM4849" t="e">
        <v>#REF!</v>
      </c>
      <c r="EN4849" t="e">
        <v>#REF!</v>
      </c>
      <c r="EP4849" t="e">
        <f t="shared" si="261"/>
        <v>#REF!</v>
      </c>
      <c r="EQ4849" t="e">
        <f t="shared" si="262"/>
        <v>#REF!</v>
      </c>
      <c r="ER4849" t="e">
        <f t="shared" si="263"/>
        <v>#REF!</v>
      </c>
    </row>
    <row r="4850" spans="142:148" x14ac:dyDescent="0.25">
      <c r="EL4850">
        <v>4843</v>
      </c>
      <c r="EM4850" t="e">
        <v>#REF!</v>
      </c>
      <c r="EN4850" t="e">
        <v>#REF!</v>
      </c>
      <c r="EP4850" t="e">
        <f t="shared" si="261"/>
        <v>#REF!</v>
      </c>
      <c r="EQ4850" t="e">
        <f t="shared" si="262"/>
        <v>#REF!</v>
      </c>
      <c r="ER4850" t="e">
        <f t="shared" si="263"/>
        <v>#REF!</v>
      </c>
    </row>
    <row r="4851" spans="142:148" x14ac:dyDescent="0.25">
      <c r="EL4851">
        <v>4844</v>
      </c>
      <c r="EM4851" t="e">
        <v>#REF!</v>
      </c>
      <c r="EN4851" t="e">
        <v>#REF!</v>
      </c>
      <c r="EP4851" t="e">
        <f t="shared" si="261"/>
        <v>#REF!</v>
      </c>
      <c r="EQ4851" t="e">
        <f t="shared" si="262"/>
        <v>#REF!</v>
      </c>
      <c r="ER4851" t="e">
        <f t="shared" si="263"/>
        <v>#REF!</v>
      </c>
    </row>
    <row r="4852" spans="142:148" x14ac:dyDescent="0.25">
      <c r="EL4852">
        <v>4845</v>
      </c>
      <c r="EM4852" t="e">
        <v>#REF!</v>
      </c>
      <c r="EN4852" t="e">
        <v>#REF!</v>
      </c>
      <c r="EP4852" t="e">
        <f t="shared" si="261"/>
        <v>#REF!</v>
      </c>
      <c r="EQ4852" t="e">
        <f t="shared" si="262"/>
        <v>#REF!</v>
      </c>
      <c r="ER4852" t="e">
        <f t="shared" si="263"/>
        <v>#REF!</v>
      </c>
    </row>
    <row r="4853" spans="142:148" x14ac:dyDescent="0.25">
      <c r="EL4853">
        <v>4846</v>
      </c>
      <c r="EM4853" t="e">
        <v>#REF!</v>
      </c>
      <c r="EN4853" t="e">
        <v>#REF!</v>
      </c>
      <c r="EP4853" t="e">
        <f t="shared" si="261"/>
        <v>#REF!</v>
      </c>
      <c r="EQ4853" t="e">
        <f t="shared" si="262"/>
        <v>#REF!</v>
      </c>
      <c r="ER4853" t="e">
        <f t="shared" si="263"/>
        <v>#REF!</v>
      </c>
    </row>
    <row r="4854" spans="142:148" x14ac:dyDescent="0.25">
      <c r="EL4854">
        <v>4847</v>
      </c>
      <c r="EM4854" t="e">
        <v>#REF!</v>
      </c>
      <c r="EN4854" t="e">
        <v>#REF!</v>
      </c>
      <c r="EP4854" t="e">
        <f t="shared" si="261"/>
        <v>#REF!</v>
      </c>
      <c r="EQ4854" t="e">
        <f t="shared" si="262"/>
        <v>#REF!</v>
      </c>
      <c r="ER4854" t="e">
        <f t="shared" si="263"/>
        <v>#REF!</v>
      </c>
    </row>
    <row r="4855" spans="142:148" x14ac:dyDescent="0.25">
      <c r="EL4855">
        <v>4848</v>
      </c>
      <c r="EM4855" t="e">
        <v>#REF!</v>
      </c>
      <c r="EN4855" t="e">
        <v>#REF!</v>
      </c>
      <c r="EP4855" t="e">
        <f t="shared" si="261"/>
        <v>#REF!</v>
      </c>
      <c r="EQ4855" t="e">
        <f t="shared" si="262"/>
        <v>#REF!</v>
      </c>
      <c r="ER4855" t="e">
        <f t="shared" si="263"/>
        <v>#REF!</v>
      </c>
    </row>
    <row r="4856" spans="142:148" x14ac:dyDescent="0.25">
      <c r="EL4856">
        <v>4849</v>
      </c>
      <c r="EM4856" t="e">
        <v>#REF!</v>
      </c>
      <c r="EN4856" t="e">
        <v>#REF!</v>
      </c>
      <c r="EP4856" t="e">
        <f t="shared" si="261"/>
        <v>#REF!</v>
      </c>
      <c r="EQ4856" t="e">
        <f t="shared" si="262"/>
        <v>#REF!</v>
      </c>
      <c r="ER4856" t="e">
        <f t="shared" si="263"/>
        <v>#REF!</v>
      </c>
    </row>
    <row r="4857" spans="142:148" x14ac:dyDescent="0.25">
      <c r="EL4857">
        <v>4850</v>
      </c>
      <c r="EM4857" t="e">
        <v>#REF!</v>
      </c>
      <c r="EN4857" t="e">
        <v>#REF!</v>
      </c>
      <c r="EP4857" t="e">
        <f t="shared" si="261"/>
        <v>#REF!</v>
      </c>
      <c r="EQ4857" t="e">
        <f t="shared" si="262"/>
        <v>#REF!</v>
      </c>
      <c r="ER4857" t="e">
        <f t="shared" si="263"/>
        <v>#REF!</v>
      </c>
    </row>
    <row r="4858" spans="142:148" x14ac:dyDescent="0.25">
      <c r="EL4858">
        <v>4851</v>
      </c>
      <c r="EM4858" t="e">
        <v>#REF!</v>
      </c>
      <c r="EN4858" t="e">
        <v>#REF!</v>
      </c>
      <c r="EP4858" t="e">
        <f t="shared" si="261"/>
        <v>#REF!</v>
      </c>
      <c r="EQ4858" t="e">
        <f t="shared" si="262"/>
        <v>#REF!</v>
      </c>
      <c r="ER4858" t="e">
        <f t="shared" si="263"/>
        <v>#REF!</v>
      </c>
    </row>
    <row r="4859" spans="142:148" x14ac:dyDescent="0.25">
      <c r="EL4859">
        <v>4852</v>
      </c>
      <c r="EM4859" t="e">
        <v>#REF!</v>
      </c>
      <c r="EN4859" t="e">
        <v>#REF!</v>
      </c>
      <c r="EP4859" t="e">
        <f t="shared" si="261"/>
        <v>#REF!</v>
      </c>
      <c r="EQ4859" t="e">
        <f t="shared" si="262"/>
        <v>#REF!</v>
      </c>
      <c r="ER4859" t="e">
        <f t="shared" si="263"/>
        <v>#REF!</v>
      </c>
    </row>
    <row r="4860" spans="142:148" x14ac:dyDescent="0.25">
      <c r="EL4860">
        <v>4853</v>
      </c>
      <c r="EM4860" t="e">
        <v>#REF!</v>
      </c>
      <c r="EN4860" t="e">
        <v>#REF!</v>
      </c>
      <c r="EP4860" t="e">
        <f t="shared" si="261"/>
        <v>#REF!</v>
      </c>
      <c r="EQ4860" t="e">
        <f t="shared" si="262"/>
        <v>#REF!</v>
      </c>
      <c r="ER4860" t="e">
        <f t="shared" si="263"/>
        <v>#REF!</v>
      </c>
    </row>
    <row r="4861" spans="142:148" x14ac:dyDescent="0.25">
      <c r="EL4861">
        <v>4854</v>
      </c>
      <c r="EM4861" t="e">
        <v>#REF!</v>
      </c>
      <c r="EN4861" t="e">
        <v>#REF!</v>
      </c>
      <c r="EP4861" t="e">
        <f t="shared" si="261"/>
        <v>#REF!</v>
      </c>
      <c r="EQ4861" t="e">
        <f t="shared" si="262"/>
        <v>#REF!</v>
      </c>
      <c r="ER4861" t="e">
        <f t="shared" si="263"/>
        <v>#REF!</v>
      </c>
    </row>
    <row r="4862" spans="142:148" x14ac:dyDescent="0.25">
      <c r="EL4862">
        <v>4855</v>
      </c>
      <c r="EM4862" t="e">
        <v>#REF!</v>
      </c>
      <c r="EN4862" t="e">
        <v>#REF!</v>
      </c>
      <c r="EP4862" t="e">
        <f t="shared" si="261"/>
        <v>#REF!</v>
      </c>
      <c r="EQ4862" t="e">
        <f t="shared" si="262"/>
        <v>#REF!</v>
      </c>
      <c r="ER4862" t="e">
        <f t="shared" si="263"/>
        <v>#REF!</v>
      </c>
    </row>
    <row r="4863" spans="142:148" x14ac:dyDescent="0.25">
      <c r="EL4863">
        <v>4856</v>
      </c>
      <c r="EM4863" t="e">
        <v>#REF!</v>
      </c>
      <c r="EN4863" t="e">
        <v>#REF!</v>
      </c>
      <c r="EP4863" t="e">
        <f t="shared" si="261"/>
        <v>#REF!</v>
      </c>
      <c r="EQ4863" t="e">
        <f t="shared" si="262"/>
        <v>#REF!</v>
      </c>
      <c r="ER4863" t="e">
        <f t="shared" si="263"/>
        <v>#REF!</v>
      </c>
    </row>
    <row r="4864" spans="142:148" x14ac:dyDescent="0.25">
      <c r="EL4864">
        <v>4857</v>
      </c>
      <c r="EM4864" t="e">
        <v>#REF!</v>
      </c>
      <c r="EN4864" t="e">
        <v>#REF!</v>
      </c>
      <c r="EP4864" t="e">
        <f t="shared" si="261"/>
        <v>#REF!</v>
      </c>
      <c r="EQ4864" t="e">
        <f t="shared" si="262"/>
        <v>#REF!</v>
      </c>
      <c r="ER4864" t="e">
        <f t="shared" si="263"/>
        <v>#REF!</v>
      </c>
    </row>
    <row r="4865" spans="142:148" x14ac:dyDescent="0.25">
      <c r="EL4865">
        <v>4858</v>
      </c>
      <c r="EM4865" t="e">
        <v>#REF!</v>
      </c>
      <c r="EN4865" t="e">
        <v>#REF!</v>
      </c>
      <c r="EP4865" t="e">
        <f t="shared" si="261"/>
        <v>#REF!</v>
      </c>
      <c r="EQ4865" t="e">
        <f t="shared" si="262"/>
        <v>#REF!</v>
      </c>
      <c r="ER4865" t="e">
        <f t="shared" si="263"/>
        <v>#REF!</v>
      </c>
    </row>
    <row r="4866" spans="142:148" x14ac:dyDescent="0.25">
      <c r="EL4866">
        <v>4859</v>
      </c>
      <c r="EM4866" t="e">
        <v>#REF!</v>
      </c>
      <c r="EN4866" t="e">
        <v>#REF!</v>
      </c>
      <c r="EP4866" t="e">
        <f t="shared" si="261"/>
        <v>#REF!</v>
      </c>
      <c r="EQ4866" t="e">
        <f t="shared" si="262"/>
        <v>#REF!</v>
      </c>
      <c r="ER4866" t="e">
        <f t="shared" si="263"/>
        <v>#REF!</v>
      </c>
    </row>
    <row r="4867" spans="142:148" x14ac:dyDescent="0.25">
      <c r="EL4867">
        <v>4860</v>
      </c>
      <c r="EM4867" t="e">
        <v>#REF!</v>
      </c>
      <c r="EN4867" t="e">
        <v>#REF!</v>
      </c>
      <c r="EP4867" t="e">
        <f t="shared" si="261"/>
        <v>#REF!</v>
      </c>
      <c r="EQ4867" t="e">
        <f t="shared" si="262"/>
        <v>#REF!</v>
      </c>
      <c r="ER4867" t="e">
        <f t="shared" si="263"/>
        <v>#REF!</v>
      </c>
    </row>
    <row r="4868" spans="142:148" x14ac:dyDescent="0.25">
      <c r="EL4868">
        <v>4861</v>
      </c>
      <c r="EM4868" t="e">
        <v>#REF!</v>
      </c>
      <c r="EN4868" t="e">
        <v>#REF!</v>
      </c>
      <c r="EP4868" t="e">
        <f t="shared" si="261"/>
        <v>#REF!</v>
      </c>
      <c r="EQ4868" t="e">
        <f t="shared" si="262"/>
        <v>#REF!</v>
      </c>
      <c r="ER4868" t="e">
        <f t="shared" si="263"/>
        <v>#REF!</v>
      </c>
    </row>
    <row r="4869" spans="142:148" x14ac:dyDescent="0.25">
      <c r="EL4869">
        <v>4862</v>
      </c>
      <c r="EM4869" t="e">
        <v>#REF!</v>
      </c>
      <c r="EN4869" t="e">
        <v>#REF!</v>
      </c>
      <c r="EP4869" t="e">
        <f t="shared" si="261"/>
        <v>#REF!</v>
      </c>
      <c r="EQ4869" t="e">
        <f t="shared" si="262"/>
        <v>#REF!</v>
      </c>
      <c r="ER4869" t="e">
        <f t="shared" si="263"/>
        <v>#REF!</v>
      </c>
    </row>
    <row r="4870" spans="142:148" x14ac:dyDescent="0.25">
      <c r="EL4870">
        <v>4863</v>
      </c>
      <c r="EM4870" t="e">
        <v>#REF!</v>
      </c>
      <c r="EN4870" t="e">
        <v>#REF!</v>
      </c>
      <c r="EP4870" t="e">
        <f t="shared" si="261"/>
        <v>#REF!</v>
      </c>
      <c r="EQ4870" t="e">
        <f t="shared" si="262"/>
        <v>#REF!</v>
      </c>
      <c r="ER4870" t="e">
        <f t="shared" si="263"/>
        <v>#REF!</v>
      </c>
    </row>
    <row r="4871" spans="142:148" x14ac:dyDescent="0.25">
      <c r="EL4871">
        <v>4864</v>
      </c>
      <c r="EM4871" t="e">
        <v>#REF!</v>
      </c>
      <c r="EN4871" t="e">
        <v>#REF!</v>
      </c>
      <c r="EP4871" t="e">
        <f t="shared" si="261"/>
        <v>#REF!</v>
      </c>
      <c r="EQ4871" t="e">
        <f t="shared" si="262"/>
        <v>#REF!</v>
      </c>
      <c r="ER4871" t="e">
        <f t="shared" si="263"/>
        <v>#REF!</v>
      </c>
    </row>
    <row r="4872" spans="142:148" x14ac:dyDescent="0.25">
      <c r="EL4872">
        <v>4865</v>
      </c>
      <c r="EM4872" t="e">
        <v>#REF!</v>
      </c>
      <c r="EN4872" t="e">
        <v>#REF!</v>
      </c>
      <c r="EP4872" t="e">
        <f t="shared" si="261"/>
        <v>#REF!</v>
      </c>
      <c r="EQ4872" t="e">
        <f t="shared" si="262"/>
        <v>#REF!</v>
      </c>
      <c r="ER4872" t="e">
        <f t="shared" si="263"/>
        <v>#REF!</v>
      </c>
    </row>
    <row r="4873" spans="142:148" x14ac:dyDescent="0.25">
      <c r="EL4873">
        <v>4866</v>
      </c>
      <c r="EM4873" t="e">
        <v>#REF!</v>
      </c>
      <c r="EN4873" t="e">
        <v>#REF!</v>
      </c>
      <c r="EP4873" t="e">
        <f t="shared" si="261"/>
        <v>#REF!</v>
      </c>
      <c r="EQ4873" t="e">
        <f t="shared" si="262"/>
        <v>#REF!</v>
      </c>
      <c r="ER4873" t="e">
        <f t="shared" si="263"/>
        <v>#REF!</v>
      </c>
    </row>
    <row r="4874" spans="142:148" x14ac:dyDescent="0.25">
      <c r="EL4874">
        <v>4867</v>
      </c>
      <c r="EM4874" t="e">
        <v>#REF!</v>
      </c>
      <c r="EN4874" t="e">
        <v>#REF!</v>
      </c>
      <c r="EP4874" t="e">
        <f t="shared" si="261"/>
        <v>#REF!</v>
      </c>
      <c r="EQ4874" t="e">
        <f t="shared" si="262"/>
        <v>#REF!</v>
      </c>
      <c r="ER4874" t="e">
        <f t="shared" si="263"/>
        <v>#REF!</v>
      </c>
    </row>
    <row r="4875" spans="142:148" x14ac:dyDescent="0.25">
      <c r="EL4875">
        <v>4868</v>
      </c>
      <c r="EM4875" t="e">
        <v>#REF!</v>
      </c>
      <c r="EN4875" t="e">
        <v>#REF!</v>
      </c>
      <c r="EP4875" t="e">
        <f t="shared" si="261"/>
        <v>#REF!</v>
      </c>
      <c r="EQ4875" t="e">
        <f t="shared" si="262"/>
        <v>#REF!</v>
      </c>
      <c r="ER4875" t="e">
        <f t="shared" si="263"/>
        <v>#REF!</v>
      </c>
    </row>
    <row r="4876" spans="142:148" x14ac:dyDescent="0.25">
      <c r="EL4876">
        <v>4869</v>
      </c>
      <c r="EM4876" t="e">
        <v>#REF!</v>
      </c>
      <c r="EN4876" t="e">
        <v>#REF!</v>
      </c>
      <c r="EP4876" t="e">
        <f t="shared" si="261"/>
        <v>#REF!</v>
      </c>
      <c r="EQ4876" t="e">
        <f t="shared" si="262"/>
        <v>#REF!</v>
      </c>
      <c r="ER4876" t="e">
        <f t="shared" si="263"/>
        <v>#REF!</v>
      </c>
    </row>
    <row r="4877" spans="142:148" x14ac:dyDescent="0.25">
      <c r="EL4877">
        <v>4870</v>
      </c>
      <c r="EM4877" t="e">
        <v>#REF!</v>
      </c>
      <c r="EN4877" t="e">
        <v>#REF!</v>
      </c>
      <c r="EP4877" t="e">
        <f t="shared" si="261"/>
        <v>#REF!</v>
      </c>
      <c r="EQ4877" t="e">
        <f t="shared" si="262"/>
        <v>#REF!</v>
      </c>
      <c r="ER4877" t="e">
        <f t="shared" si="263"/>
        <v>#REF!</v>
      </c>
    </row>
    <row r="4878" spans="142:148" x14ac:dyDescent="0.25">
      <c r="EL4878">
        <v>4871</v>
      </c>
      <c r="EM4878" t="e">
        <v>#REF!</v>
      </c>
      <c r="EN4878" t="e">
        <v>#REF!</v>
      </c>
      <c r="EP4878" t="e">
        <f t="shared" si="261"/>
        <v>#REF!</v>
      </c>
      <c r="EQ4878" t="e">
        <f t="shared" si="262"/>
        <v>#REF!</v>
      </c>
      <c r="ER4878" t="e">
        <f t="shared" si="263"/>
        <v>#REF!</v>
      </c>
    </row>
    <row r="4879" spans="142:148" x14ac:dyDescent="0.25">
      <c r="EL4879">
        <v>4872</v>
      </c>
      <c r="EM4879" t="e">
        <v>#REF!</v>
      </c>
      <c r="EN4879" t="e">
        <v>#REF!</v>
      </c>
      <c r="EP4879" t="e">
        <f t="shared" si="261"/>
        <v>#REF!</v>
      </c>
      <c r="EQ4879" t="e">
        <f t="shared" si="262"/>
        <v>#REF!</v>
      </c>
      <c r="ER4879" t="e">
        <f t="shared" si="263"/>
        <v>#REF!</v>
      </c>
    </row>
    <row r="4880" spans="142:148" x14ac:dyDescent="0.25">
      <c r="EL4880">
        <v>4873</v>
      </c>
      <c r="EM4880" t="e">
        <v>#REF!</v>
      </c>
      <c r="EN4880" t="e">
        <v>#REF!</v>
      </c>
      <c r="EP4880" t="e">
        <f t="shared" si="261"/>
        <v>#REF!</v>
      </c>
      <c r="EQ4880" t="e">
        <f t="shared" si="262"/>
        <v>#REF!</v>
      </c>
      <c r="ER4880" t="e">
        <f t="shared" si="263"/>
        <v>#REF!</v>
      </c>
    </row>
    <row r="4881" spans="142:148" x14ac:dyDescent="0.25">
      <c r="EL4881">
        <v>4874</v>
      </c>
      <c r="EM4881" t="e">
        <v>#REF!</v>
      </c>
      <c r="EN4881" t="e">
        <v>#REF!</v>
      </c>
      <c r="EP4881" t="e">
        <f t="shared" si="261"/>
        <v>#REF!</v>
      </c>
      <c r="EQ4881" t="e">
        <f t="shared" si="262"/>
        <v>#REF!</v>
      </c>
      <c r="ER4881" t="e">
        <f t="shared" si="263"/>
        <v>#REF!</v>
      </c>
    </row>
    <row r="4882" spans="142:148" x14ac:dyDescent="0.25">
      <c r="EL4882">
        <v>4875</v>
      </c>
      <c r="EM4882" t="e">
        <v>#REF!</v>
      </c>
      <c r="EN4882" t="e">
        <v>#REF!</v>
      </c>
      <c r="EP4882" t="e">
        <f t="shared" si="261"/>
        <v>#REF!</v>
      </c>
      <c r="EQ4882" t="e">
        <f t="shared" si="262"/>
        <v>#REF!</v>
      </c>
      <c r="ER4882" t="e">
        <f t="shared" si="263"/>
        <v>#REF!</v>
      </c>
    </row>
    <row r="4883" spans="142:148" x14ac:dyDescent="0.25">
      <c r="EL4883">
        <v>4876</v>
      </c>
      <c r="EM4883" t="e">
        <v>#REF!</v>
      </c>
      <c r="EN4883" t="e">
        <v>#REF!</v>
      </c>
      <c r="EP4883" t="e">
        <f t="shared" si="261"/>
        <v>#REF!</v>
      </c>
      <c r="EQ4883" t="e">
        <f t="shared" si="262"/>
        <v>#REF!</v>
      </c>
      <c r="ER4883" t="e">
        <f t="shared" si="263"/>
        <v>#REF!</v>
      </c>
    </row>
    <row r="4884" spans="142:148" x14ac:dyDescent="0.25">
      <c r="EL4884">
        <v>4877</v>
      </c>
      <c r="EM4884" t="e">
        <v>#REF!</v>
      </c>
      <c r="EN4884" t="e">
        <v>#REF!</v>
      </c>
      <c r="EP4884" t="e">
        <f t="shared" si="261"/>
        <v>#REF!</v>
      </c>
      <c r="EQ4884" t="e">
        <f t="shared" si="262"/>
        <v>#REF!</v>
      </c>
      <c r="ER4884" t="e">
        <f t="shared" si="263"/>
        <v>#REF!</v>
      </c>
    </row>
    <row r="4885" spans="142:148" x14ac:dyDescent="0.25">
      <c r="EL4885">
        <v>4878</v>
      </c>
      <c r="EM4885" t="e">
        <v>#REF!</v>
      </c>
      <c r="EN4885" t="e">
        <v>#REF!</v>
      </c>
      <c r="EP4885" t="e">
        <f t="shared" si="261"/>
        <v>#REF!</v>
      </c>
      <c r="EQ4885" t="e">
        <f t="shared" si="262"/>
        <v>#REF!</v>
      </c>
      <c r="ER4885" t="e">
        <f t="shared" si="263"/>
        <v>#REF!</v>
      </c>
    </row>
    <row r="4886" spans="142:148" x14ac:dyDescent="0.25">
      <c r="EL4886">
        <v>4879</v>
      </c>
      <c r="EM4886" t="e">
        <v>#REF!</v>
      </c>
      <c r="EN4886" t="e">
        <v>#REF!</v>
      </c>
      <c r="EP4886" t="e">
        <f t="shared" si="261"/>
        <v>#REF!</v>
      </c>
      <c r="EQ4886" t="e">
        <f t="shared" si="262"/>
        <v>#REF!</v>
      </c>
      <c r="ER4886" t="e">
        <f t="shared" si="263"/>
        <v>#REF!</v>
      </c>
    </row>
    <row r="4887" spans="142:148" x14ac:dyDescent="0.25">
      <c r="EL4887">
        <v>4880</v>
      </c>
      <c r="EM4887" t="e">
        <v>#REF!</v>
      </c>
      <c r="EN4887" t="e">
        <v>#REF!</v>
      </c>
      <c r="EP4887" t="e">
        <f t="shared" si="261"/>
        <v>#REF!</v>
      </c>
      <c r="EQ4887" t="e">
        <f t="shared" si="262"/>
        <v>#REF!</v>
      </c>
      <c r="ER4887" t="e">
        <f t="shared" si="263"/>
        <v>#REF!</v>
      </c>
    </row>
    <row r="4888" spans="142:148" x14ac:dyDescent="0.25">
      <c r="EL4888">
        <v>4881</v>
      </c>
      <c r="EM4888" t="e">
        <v>#REF!</v>
      </c>
      <c r="EN4888" t="e">
        <v>#REF!</v>
      </c>
      <c r="EP4888" t="e">
        <f t="shared" ref="EP4888:EP4951" si="264">IF(EM4888&gt;EN4888,1,0)</f>
        <v>#REF!</v>
      </c>
      <c r="EQ4888" t="e">
        <f t="shared" ref="EQ4888:EQ4951" si="265">IF(EP4888&gt;0,0,1)</f>
        <v>#REF!</v>
      </c>
      <c r="ER4888" t="e">
        <f t="shared" ref="ER4888:ER4951" si="266">IF(EM4888&gt;EN4888,EM4888-EN4888,EN4888-EM4888)</f>
        <v>#REF!</v>
      </c>
    </row>
    <row r="4889" spans="142:148" x14ac:dyDescent="0.25">
      <c r="EL4889">
        <v>4882</v>
      </c>
      <c r="EM4889" t="e">
        <v>#REF!</v>
      </c>
      <c r="EN4889" t="e">
        <v>#REF!</v>
      </c>
      <c r="EP4889" t="e">
        <f t="shared" si="264"/>
        <v>#REF!</v>
      </c>
      <c r="EQ4889" t="e">
        <f t="shared" si="265"/>
        <v>#REF!</v>
      </c>
      <c r="ER4889" t="e">
        <f t="shared" si="266"/>
        <v>#REF!</v>
      </c>
    </row>
    <row r="4890" spans="142:148" x14ac:dyDescent="0.25">
      <c r="EL4890">
        <v>4883</v>
      </c>
      <c r="EM4890" t="e">
        <v>#REF!</v>
      </c>
      <c r="EN4890" t="e">
        <v>#REF!</v>
      </c>
      <c r="EP4890" t="e">
        <f t="shared" si="264"/>
        <v>#REF!</v>
      </c>
      <c r="EQ4890" t="e">
        <f t="shared" si="265"/>
        <v>#REF!</v>
      </c>
      <c r="ER4890" t="e">
        <f t="shared" si="266"/>
        <v>#REF!</v>
      </c>
    </row>
    <row r="4891" spans="142:148" x14ac:dyDescent="0.25">
      <c r="EL4891">
        <v>4884</v>
      </c>
      <c r="EM4891" t="e">
        <v>#REF!</v>
      </c>
      <c r="EN4891" t="e">
        <v>#REF!</v>
      </c>
      <c r="EP4891" t="e">
        <f t="shared" si="264"/>
        <v>#REF!</v>
      </c>
      <c r="EQ4891" t="e">
        <f t="shared" si="265"/>
        <v>#REF!</v>
      </c>
      <c r="ER4891" t="e">
        <f t="shared" si="266"/>
        <v>#REF!</v>
      </c>
    </row>
    <row r="4892" spans="142:148" x14ac:dyDescent="0.25">
      <c r="EL4892">
        <v>4885</v>
      </c>
      <c r="EM4892" t="e">
        <v>#REF!</v>
      </c>
      <c r="EN4892" t="e">
        <v>#REF!</v>
      </c>
      <c r="EP4892" t="e">
        <f t="shared" si="264"/>
        <v>#REF!</v>
      </c>
      <c r="EQ4892" t="e">
        <f t="shared" si="265"/>
        <v>#REF!</v>
      </c>
      <c r="ER4892" t="e">
        <f t="shared" si="266"/>
        <v>#REF!</v>
      </c>
    </row>
    <row r="4893" spans="142:148" x14ac:dyDescent="0.25">
      <c r="EL4893">
        <v>4886</v>
      </c>
      <c r="EM4893" t="e">
        <v>#REF!</v>
      </c>
      <c r="EN4893" t="e">
        <v>#REF!</v>
      </c>
      <c r="EP4893" t="e">
        <f t="shared" si="264"/>
        <v>#REF!</v>
      </c>
      <c r="EQ4893" t="e">
        <f t="shared" si="265"/>
        <v>#REF!</v>
      </c>
      <c r="ER4893" t="e">
        <f t="shared" si="266"/>
        <v>#REF!</v>
      </c>
    </row>
    <row r="4894" spans="142:148" x14ac:dyDescent="0.25">
      <c r="EL4894">
        <v>4887</v>
      </c>
      <c r="EM4894" t="e">
        <v>#REF!</v>
      </c>
      <c r="EN4894" t="e">
        <v>#REF!</v>
      </c>
      <c r="EP4894" t="e">
        <f t="shared" si="264"/>
        <v>#REF!</v>
      </c>
      <c r="EQ4894" t="e">
        <f t="shared" si="265"/>
        <v>#REF!</v>
      </c>
      <c r="ER4894" t="e">
        <f t="shared" si="266"/>
        <v>#REF!</v>
      </c>
    </row>
    <row r="4895" spans="142:148" x14ac:dyDescent="0.25">
      <c r="EL4895">
        <v>4888</v>
      </c>
      <c r="EM4895" t="e">
        <v>#REF!</v>
      </c>
      <c r="EN4895" t="e">
        <v>#REF!</v>
      </c>
      <c r="EP4895" t="e">
        <f t="shared" si="264"/>
        <v>#REF!</v>
      </c>
      <c r="EQ4895" t="e">
        <f t="shared" si="265"/>
        <v>#REF!</v>
      </c>
      <c r="ER4895" t="e">
        <f t="shared" si="266"/>
        <v>#REF!</v>
      </c>
    </row>
    <row r="4896" spans="142:148" x14ac:dyDescent="0.25">
      <c r="EL4896">
        <v>4889</v>
      </c>
      <c r="EM4896" t="e">
        <v>#REF!</v>
      </c>
      <c r="EN4896" t="e">
        <v>#REF!</v>
      </c>
      <c r="EP4896" t="e">
        <f t="shared" si="264"/>
        <v>#REF!</v>
      </c>
      <c r="EQ4896" t="e">
        <f t="shared" si="265"/>
        <v>#REF!</v>
      </c>
      <c r="ER4896" t="e">
        <f t="shared" si="266"/>
        <v>#REF!</v>
      </c>
    </row>
    <row r="4897" spans="142:148" x14ac:dyDescent="0.25">
      <c r="EL4897">
        <v>4890</v>
      </c>
      <c r="EM4897" t="e">
        <v>#REF!</v>
      </c>
      <c r="EN4897" t="e">
        <v>#REF!</v>
      </c>
      <c r="EP4897" t="e">
        <f t="shared" si="264"/>
        <v>#REF!</v>
      </c>
      <c r="EQ4897" t="e">
        <f t="shared" si="265"/>
        <v>#REF!</v>
      </c>
      <c r="ER4897" t="e">
        <f t="shared" si="266"/>
        <v>#REF!</v>
      </c>
    </row>
    <row r="4898" spans="142:148" x14ac:dyDescent="0.25">
      <c r="EL4898">
        <v>4891</v>
      </c>
      <c r="EM4898" t="e">
        <v>#REF!</v>
      </c>
      <c r="EN4898" t="e">
        <v>#REF!</v>
      </c>
      <c r="EP4898" t="e">
        <f t="shared" si="264"/>
        <v>#REF!</v>
      </c>
      <c r="EQ4898" t="e">
        <f t="shared" si="265"/>
        <v>#REF!</v>
      </c>
      <c r="ER4898" t="e">
        <f t="shared" si="266"/>
        <v>#REF!</v>
      </c>
    </row>
    <row r="4899" spans="142:148" x14ac:dyDescent="0.25">
      <c r="EL4899">
        <v>4892</v>
      </c>
      <c r="EM4899" t="e">
        <v>#REF!</v>
      </c>
      <c r="EN4899" t="e">
        <v>#REF!</v>
      </c>
      <c r="EP4899" t="e">
        <f t="shared" si="264"/>
        <v>#REF!</v>
      </c>
      <c r="EQ4899" t="e">
        <f t="shared" si="265"/>
        <v>#REF!</v>
      </c>
      <c r="ER4899" t="e">
        <f t="shared" si="266"/>
        <v>#REF!</v>
      </c>
    </row>
    <row r="4900" spans="142:148" x14ac:dyDescent="0.25">
      <c r="EL4900">
        <v>4893</v>
      </c>
      <c r="EM4900" t="e">
        <v>#REF!</v>
      </c>
      <c r="EN4900" t="e">
        <v>#REF!</v>
      </c>
      <c r="EP4900" t="e">
        <f t="shared" si="264"/>
        <v>#REF!</v>
      </c>
      <c r="EQ4900" t="e">
        <f t="shared" si="265"/>
        <v>#REF!</v>
      </c>
      <c r="ER4900" t="e">
        <f t="shared" si="266"/>
        <v>#REF!</v>
      </c>
    </row>
    <row r="4901" spans="142:148" x14ac:dyDescent="0.25">
      <c r="EL4901">
        <v>4894</v>
      </c>
      <c r="EM4901" t="e">
        <v>#REF!</v>
      </c>
      <c r="EN4901" t="e">
        <v>#REF!</v>
      </c>
      <c r="EP4901" t="e">
        <f t="shared" si="264"/>
        <v>#REF!</v>
      </c>
      <c r="EQ4901" t="e">
        <f t="shared" si="265"/>
        <v>#REF!</v>
      </c>
      <c r="ER4901" t="e">
        <f t="shared" si="266"/>
        <v>#REF!</v>
      </c>
    </row>
    <row r="4902" spans="142:148" x14ac:dyDescent="0.25">
      <c r="EL4902">
        <v>4895</v>
      </c>
      <c r="EM4902" t="e">
        <v>#REF!</v>
      </c>
      <c r="EN4902" t="e">
        <v>#REF!</v>
      </c>
      <c r="EP4902" t="e">
        <f t="shared" si="264"/>
        <v>#REF!</v>
      </c>
      <c r="EQ4902" t="e">
        <f t="shared" si="265"/>
        <v>#REF!</v>
      </c>
      <c r="ER4902" t="e">
        <f t="shared" si="266"/>
        <v>#REF!</v>
      </c>
    </row>
    <row r="4903" spans="142:148" x14ac:dyDescent="0.25">
      <c r="EL4903">
        <v>4896</v>
      </c>
      <c r="EM4903" t="e">
        <v>#REF!</v>
      </c>
      <c r="EN4903" t="e">
        <v>#REF!</v>
      </c>
      <c r="EP4903" t="e">
        <f t="shared" si="264"/>
        <v>#REF!</v>
      </c>
      <c r="EQ4903" t="e">
        <f t="shared" si="265"/>
        <v>#REF!</v>
      </c>
      <c r="ER4903" t="e">
        <f t="shared" si="266"/>
        <v>#REF!</v>
      </c>
    </row>
    <row r="4904" spans="142:148" x14ac:dyDescent="0.25">
      <c r="EL4904">
        <v>4897</v>
      </c>
      <c r="EM4904" t="e">
        <v>#REF!</v>
      </c>
      <c r="EN4904" t="e">
        <v>#REF!</v>
      </c>
      <c r="EP4904" t="e">
        <f t="shared" si="264"/>
        <v>#REF!</v>
      </c>
      <c r="EQ4904" t="e">
        <f t="shared" si="265"/>
        <v>#REF!</v>
      </c>
      <c r="ER4904" t="e">
        <f t="shared" si="266"/>
        <v>#REF!</v>
      </c>
    </row>
    <row r="4905" spans="142:148" x14ac:dyDescent="0.25">
      <c r="EL4905">
        <v>4898</v>
      </c>
      <c r="EM4905" t="e">
        <v>#REF!</v>
      </c>
      <c r="EN4905" t="e">
        <v>#REF!</v>
      </c>
      <c r="EP4905" t="e">
        <f t="shared" si="264"/>
        <v>#REF!</v>
      </c>
      <c r="EQ4905" t="e">
        <f t="shared" si="265"/>
        <v>#REF!</v>
      </c>
      <c r="ER4905" t="e">
        <f t="shared" si="266"/>
        <v>#REF!</v>
      </c>
    </row>
    <row r="4906" spans="142:148" x14ac:dyDescent="0.25">
      <c r="EL4906">
        <v>4899</v>
      </c>
      <c r="EM4906" t="e">
        <v>#REF!</v>
      </c>
      <c r="EN4906" t="e">
        <v>#REF!</v>
      </c>
      <c r="EP4906" t="e">
        <f t="shared" si="264"/>
        <v>#REF!</v>
      </c>
      <c r="EQ4906" t="e">
        <f t="shared" si="265"/>
        <v>#REF!</v>
      </c>
      <c r="ER4906" t="e">
        <f t="shared" si="266"/>
        <v>#REF!</v>
      </c>
    </row>
    <row r="4907" spans="142:148" x14ac:dyDescent="0.25">
      <c r="EL4907">
        <v>4900</v>
      </c>
      <c r="EM4907" t="e">
        <v>#REF!</v>
      </c>
      <c r="EN4907" t="e">
        <v>#REF!</v>
      </c>
      <c r="EP4907" t="e">
        <f t="shared" si="264"/>
        <v>#REF!</v>
      </c>
      <c r="EQ4907" t="e">
        <f t="shared" si="265"/>
        <v>#REF!</v>
      </c>
      <c r="ER4907" t="e">
        <f t="shared" si="266"/>
        <v>#REF!</v>
      </c>
    </row>
    <row r="4908" spans="142:148" x14ac:dyDescent="0.25">
      <c r="EL4908">
        <v>4901</v>
      </c>
      <c r="EM4908" t="e">
        <v>#REF!</v>
      </c>
      <c r="EN4908" t="e">
        <v>#REF!</v>
      </c>
      <c r="EP4908" t="e">
        <f t="shared" si="264"/>
        <v>#REF!</v>
      </c>
      <c r="EQ4908" t="e">
        <f t="shared" si="265"/>
        <v>#REF!</v>
      </c>
      <c r="ER4908" t="e">
        <f t="shared" si="266"/>
        <v>#REF!</v>
      </c>
    </row>
    <row r="4909" spans="142:148" x14ac:dyDescent="0.25">
      <c r="EL4909">
        <v>4902</v>
      </c>
      <c r="EM4909" t="e">
        <v>#REF!</v>
      </c>
      <c r="EN4909" t="e">
        <v>#REF!</v>
      </c>
      <c r="EP4909" t="e">
        <f t="shared" si="264"/>
        <v>#REF!</v>
      </c>
      <c r="EQ4909" t="e">
        <f t="shared" si="265"/>
        <v>#REF!</v>
      </c>
      <c r="ER4909" t="e">
        <f t="shared" si="266"/>
        <v>#REF!</v>
      </c>
    </row>
    <row r="4910" spans="142:148" x14ac:dyDescent="0.25">
      <c r="EL4910">
        <v>4903</v>
      </c>
      <c r="EM4910" t="e">
        <v>#REF!</v>
      </c>
      <c r="EN4910" t="e">
        <v>#REF!</v>
      </c>
      <c r="EP4910" t="e">
        <f t="shared" si="264"/>
        <v>#REF!</v>
      </c>
      <c r="EQ4910" t="e">
        <f t="shared" si="265"/>
        <v>#REF!</v>
      </c>
      <c r="ER4910" t="e">
        <f t="shared" si="266"/>
        <v>#REF!</v>
      </c>
    </row>
    <row r="4911" spans="142:148" x14ac:dyDescent="0.25">
      <c r="EL4911">
        <v>4904</v>
      </c>
      <c r="EM4911" t="e">
        <v>#REF!</v>
      </c>
      <c r="EN4911" t="e">
        <v>#REF!</v>
      </c>
      <c r="EP4911" t="e">
        <f t="shared" si="264"/>
        <v>#REF!</v>
      </c>
      <c r="EQ4911" t="e">
        <f t="shared" si="265"/>
        <v>#REF!</v>
      </c>
      <c r="ER4911" t="e">
        <f t="shared" si="266"/>
        <v>#REF!</v>
      </c>
    </row>
    <row r="4912" spans="142:148" x14ac:dyDescent="0.25">
      <c r="EL4912">
        <v>4905</v>
      </c>
      <c r="EM4912" t="e">
        <v>#REF!</v>
      </c>
      <c r="EN4912" t="e">
        <v>#REF!</v>
      </c>
      <c r="EP4912" t="e">
        <f t="shared" si="264"/>
        <v>#REF!</v>
      </c>
      <c r="EQ4912" t="e">
        <f t="shared" si="265"/>
        <v>#REF!</v>
      </c>
      <c r="ER4912" t="e">
        <f t="shared" si="266"/>
        <v>#REF!</v>
      </c>
    </row>
    <row r="4913" spans="142:148" x14ac:dyDescent="0.25">
      <c r="EL4913">
        <v>4906</v>
      </c>
      <c r="EM4913" t="e">
        <v>#REF!</v>
      </c>
      <c r="EN4913" t="e">
        <v>#REF!</v>
      </c>
      <c r="EP4913" t="e">
        <f t="shared" si="264"/>
        <v>#REF!</v>
      </c>
      <c r="EQ4913" t="e">
        <f t="shared" si="265"/>
        <v>#REF!</v>
      </c>
      <c r="ER4913" t="e">
        <f t="shared" si="266"/>
        <v>#REF!</v>
      </c>
    </row>
    <row r="4914" spans="142:148" x14ac:dyDescent="0.25">
      <c r="EL4914">
        <v>4907</v>
      </c>
      <c r="EM4914" t="e">
        <v>#REF!</v>
      </c>
      <c r="EN4914" t="e">
        <v>#REF!</v>
      </c>
      <c r="EP4914" t="e">
        <f t="shared" si="264"/>
        <v>#REF!</v>
      </c>
      <c r="EQ4914" t="e">
        <f t="shared" si="265"/>
        <v>#REF!</v>
      </c>
      <c r="ER4914" t="e">
        <f t="shared" si="266"/>
        <v>#REF!</v>
      </c>
    </row>
    <row r="4915" spans="142:148" x14ac:dyDescent="0.25">
      <c r="EL4915">
        <v>4908</v>
      </c>
      <c r="EM4915" t="e">
        <v>#REF!</v>
      </c>
      <c r="EN4915" t="e">
        <v>#REF!</v>
      </c>
      <c r="EP4915" t="e">
        <f t="shared" si="264"/>
        <v>#REF!</v>
      </c>
      <c r="EQ4915" t="e">
        <f t="shared" si="265"/>
        <v>#REF!</v>
      </c>
      <c r="ER4915" t="e">
        <f t="shared" si="266"/>
        <v>#REF!</v>
      </c>
    </row>
    <row r="4916" spans="142:148" x14ac:dyDescent="0.25">
      <c r="EL4916">
        <v>4909</v>
      </c>
      <c r="EM4916" t="e">
        <v>#REF!</v>
      </c>
      <c r="EN4916" t="e">
        <v>#REF!</v>
      </c>
      <c r="EP4916" t="e">
        <f t="shared" si="264"/>
        <v>#REF!</v>
      </c>
      <c r="EQ4916" t="e">
        <f t="shared" si="265"/>
        <v>#REF!</v>
      </c>
      <c r="ER4916" t="e">
        <f t="shared" si="266"/>
        <v>#REF!</v>
      </c>
    </row>
    <row r="4917" spans="142:148" x14ac:dyDescent="0.25">
      <c r="EL4917">
        <v>4910</v>
      </c>
      <c r="EM4917" t="e">
        <v>#REF!</v>
      </c>
      <c r="EN4917" t="e">
        <v>#REF!</v>
      </c>
      <c r="EP4917" t="e">
        <f t="shared" si="264"/>
        <v>#REF!</v>
      </c>
      <c r="EQ4917" t="e">
        <f t="shared" si="265"/>
        <v>#REF!</v>
      </c>
      <c r="ER4917" t="e">
        <f t="shared" si="266"/>
        <v>#REF!</v>
      </c>
    </row>
    <row r="4918" spans="142:148" x14ac:dyDescent="0.25">
      <c r="EL4918">
        <v>4911</v>
      </c>
      <c r="EM4918" t="e">
        <v>#REF!</v>
      </c>
      <c r="EN4918" t="e">
        <v>#REF!</v>
      </c>
      <c r="EP4918" t="e">
        <f t="shared" si="264"/>
        <v>#REF!</v>
      </c>
      <c r="EQ4918" t="e">
        <f t="shared" si="265"/>
        <v>#REF!</v>
      </c>
      <c r="ER4918" t="e">
        <f t="shared" si="266"/>
        <v>#REF!</v>
      </c>
    </row>
    <row r="4919" spans="142:148" x14ac:dyDescent="0.25">
      <c r="EL4919">
        <v>4912</v>
      </c>
      <c r="EM4919" t="e">
        <v>#REF!</v>
      </c>
      <c r="EN4919" t="e">
        <v>#REF!</v>
      </c>
      <c r="EP4919" t="e">
        <f t="shared" si="264"/>
        <v>#REF!</v>
      </c>
      <c r="EQ4919" t="e">
        <f t="shared" si="265"/>
        <v>#REF!</v>
      </c>
      <c r="ER4919" t="e">
        <f t="shared" si="266"/>
        <v>#REF!</v>
      </c>
    </row>
    <row r="4920" spans="142:148" x14ac:dyDescent="0.25">
      <c r="EL4920">
        <v>4913</v>
      </c>
      <c r="EM4920" t="e">
        <v>#REF!</v>
      </c>
      <c r="EN4920" t="e">
        <v>#REF!</v>
      </c>
      <c r="EP4920" t="e">
        <f t="shared" si="264"/>
        <v>#REF!</v>
      </c>
      <c r="EQ4920" t="e">
        <f t="shared" si="265"/>
        <v>#REF!</v>
      </c>
      <c r="ER4920" t="e">
        <f t="shared" si="266"/>
        <v>#REF!</v>
      </c>
    </row>
    <row r="4921" spans="142:148" x14ac:dyDescent="0.25">
      <c r="EL4921">
        <v>4914</v>
      </c>
      <c r="EM4921" t="e">
        <v>#REF!</v>
      </c>
      <c r="EN4921" t="e">
        <v>#REF!</v>
      </c>
      <c r="EP4921" t="e">
        <f t="shared" si="264"/>
        <v>#REF!</v>
      </c>
      <c r="EQ4921" t="e">
        <f t="shared" si="265"/>
        <v>#REF!</v>
      </c>
      <c r="ER4921" t="e">
        <f t="shared" si="266"/>
        <v>#REF!</v>
      </c>
    </row>
    <row r="4922" spans="142:148" x14ac:dyDescent="0.25">
      <c r="EL4922">
        <v>4915</v>
      </c>
      <c r="EM4922" t="e">
        <v>#REF!</v>
      </c>
      <c r="EN4922" t="e">
        <v>#REF!</v>
      </c>
      <c r="EP4922" t="e">
        <f t="shared" si="264"/>
        <v>#REF!</v>
      </c>
      <c r="EQ4922" t="e">
        <f t="shared" si="265"/>
        <v>#REF!</v>
      </c>
      <c r="ER4922" t="e">
        <f t="shared" si="266"/>
        <v>#REF!</v>
      </c>
    </row>
    <row r="4923" spans="142:148" x14ac:dyDescent="0.25">
      <c r="EL4923">
        <v>4916</v>
      </c>
      <c r="EM4923" t="e">
        <v>#REF!</v>
      </c>
      <c r="EN4923" t="e">
        <v>#REF!</v>
      </c>
      <c r="EP4923" t="e">
        <f t="shared" si="264"/>
        <v>#REF!</v>
      </c>
      <c r="EQ4923" t="e">
        <f t="shared" si="265"/>
        <v>#REF!</v>
      </c>
      <c r="ER4923" t="e">
        <f t="shared" si="266"/>
        <v>#REF!</v>
      </c>
    </row>
    <row r="4924" spans="142:148" x14ac:dyDescent="0.25">
      <c r="EL4924">
        <v>4917</v>
      </c>
      <c r="EM4924" t="e">
        <v>#REF!</v>
      </c>
      <c r="EN4924" t="e">
        <v>#REF!</v>
      </c>
      <c r="EP4924" t="e">
        <f t="shared" si="264"/>
        <v>#REF!</v>
      </c>
      <c r="EQ4924" t="e">
        <f t="shared" si="265"/>
        <v>#REF!</v>
      </c>
      <c r="ER4924" t="e">
        <f t="shared" si="266"/>
        <v>#REF!</v>
      </c>
    </row>
    <row r="4925" spans="142:148" x14ac:dyDescent="0.25">
      <c r="EL4925">
        <v>4918</v>
      </c>
      <c r="EM4925" t="e">
        <v>#REF!</v>
      </c>
      <c r="EN4925" t="e">
        <v>#REF!</v>
      </c>
      <c r="EP4925" t="e">
        <f t="shared" si="264"/>
        <v>#REF!</v>
      </c>
      <c r="EQ4925" t="e">
        <f t="shared" si="265"/>
        <v>#REF!</v>
      </c>
      <c r="ER4925" t="e">
        <f t="shared" si="266"/>
        <v>#REF!</v>
      </c>
    </row>
    <row r="4926" spans="142:148" x14ac:dyDescent="0.25">
      <c r="EL4926">
        <v>4919</v>
      </c>
      <c r="EM4926" t="e">
        <v>#REF!</v>
      </c>
      <c r="EN4926" t="e">
        <v>#REF!</v>
      </c>
      <c r="EP4926" t="e">
        <f t="shared" si="264"/>
        <v>#REF!</v>
      </c>
      <c r="EQ4926" t="e">
        <f t="shared" si="265"/>
        <v>#REF!</v>
      </c>
      <c r="ER4926" t="e">
        <f t="shared" si="266"/>
        <v>#REF!</v>
      </c>
    </row>
    <row r="4927" spans="142:148" x14ac:dyDescent="0.25">
      <c r="EL4927">
        <v>4920</v>
      </c>
      <c r="EM4927" t="e">
        <v>#REF!</v>
      </c>
      <c r="EN4927" t="e">
        <v>#REF!</v>
      </c>
      <c r="EP4927" t="e">
        <f t="shared" si="264"/>
        <v>#REF!</v>
      </c>
      <c r="EQ4927" t="e">
        <f t="shared" si="265"/>
        <v>#REF!</v>
      </c>
      <c r="ER4927" t="e">
        <f t="shared" si="266"/>
        <v>#REF!</v>
      </c>
    </row>
    <row r="4928" spans="142:148" x14ac:dyDescent="0.25">
      <c r="EL4928">
        <v>4921</v>
      </c>
      <c r="EM4928" t="e">
        <v>#REF!</v>
      </c>
      <c r="EN4928" t="e">
        <v>#REF!</v>
      </c>
      <c r="EP4928" t="e">
        <f t="shared" si="264"/>
        <v>#REF!</v>
      </c>
      <c r="EQ4928" t="e">
        <f t="shared" si="265"/>
        <v>#REF!</v>
      </c>
      <c r="ER4928" t="e">
        <f t="shared" si="266"/>
        <v>#REF!</v>
      </c>
    </row>
    <row r="4929" spans="142:148" x14ac:dyDescent="0.25">
      <c r="EL4929">
        <v>4922</v>
      </c>
      <c r="EM4929" t="e">
        <v>#REF!</v>
      </c>
      <c r="EN4929" t="e">
        <v>#REF!</v>
      </c>
      <c r="EP4929" t="e">
        <f t="shared" si="264"/>
        <v>#REF!</v>
      </c>
      <c r="EQ4929" t="e">
        <f t="shared" si="265"/>
        <v>#REF!</v>
      </c>
      <c r="ER4929" t="e">
        <f t="shared" si="266"/>
        <v>#REF!</v>
      </c>
    </row>
    <row r="4930" spans="142:148" x14ac:dyDescent="0.25">
      <c r="EL4930">
        <v>4923</v>
      </c>
      <c r="EM4930" t="e">
        <v>#REF!</v>
      </c>
      <c r="EN4930" t="e">
        <v>#REF!</v>
      </c>
      <c r="EP4930" t="e">
        <f t="shared" si="264"/>
        <v>#REF!</v>
      </c>
      <c r="EQ4930" t="e">
        <f t="shared" si="265"/>
        <v>#REF!</v>
      </c>
      <c r="ER4930" t="e">
        <f t="shared" si="266"/>
        <v>#REF!</v>
      </c>
    </row>
    <row r="4931" spans="142:148" x14ac:dyDescent="0.25">
      <c r="EL4931">
        <v>4924</v>
      </c>
      <c r="EM4931" t="e">
        <v>#REF!</v>
      </c>
      <c r="EN4931" t="e">
        <v>#REF!</v>
      </c>
      <c r="EP4931" t="e">
        <f t="shared" si="264"/>
        <v>#REF!</v>
      </c>
      <c r="EQ4931" t="e">
        <f t="shared" si="265"/>
        <v>#REF!</v>
      </c>
      <c r="ER4931" t="e">
        <f t="shared" si="266"/>
        <v>#REF!</v>
      </c>
    </row>
    <row r="4932" spans="142:148" x14ac:dyDescent="0.25">
      <c r="EL4932">
        <v>4925</v>
      </c>
      <c r="EM4932" t="e">
        <v>#REF!</v>
      </c>
      <c r="EN4932" t="e">
        <v>#REF!</v>
      </c>
      <c r="EP4932" t="e">
        <f t="shared" si="264"/>
        <v>#REF!</v>
      </c>
      <c r="EQ4932" t="e">
        <f t="shared" si="265"/>
        <v>#REF!</v>
      </c>
      <c r="ER4932" t="e">
        <f t="shared" si="266"/>
        <v>#REF!</v>
      </c>
    </row>
    <row r="4933" spans="142:148" x14ac:dyDescent="0.25">
      <c r="EL4933">
        <v>4926</v>
      </c>
      <c r="EM4933" t="e">
        <v>#REF!</v>
      </c>
      <c r="EN4933" t="e">
        <v>#REF!</v>
      </c>
      <c r="EP4933" t="e">
        <f t="shared" si="264"/>
        <v>#REF!</v>
      </c>
      <c r="EQ4933" t="e">
        <f t="shared" si="265"/>
        <v>#REF!</v>
      </c>
      <c r="ER4933" t="e">
        <f t="shared" si="266"/>
        <v>#REF!</v>
      </c>
    </row>
    <row r="4934" spans="142:148" x14ac:dyDescent="0.25">
      <c r="EL4934">
        <v>4927</v>
      </c>
      <c r="EM4934" t="e">
        <v>#REF!</v>
      </c>
      <c r="EN4934" t="e">
        <v>#REF!</v>
      </c>
      <c r="EP4934" t="e">
        <f t="shared" si="264"/>
        <v>#REF!</v>
      </c>
      <c r="EQ4934" t="e">
        <f t="shared" si="265"/>
        <v>#REF!</v>
      </c>
      <c r="ER4934" t="e">
        <f t="shared" si="266"/>
        <v>#REF!</v>
      </c>
    </row>
    <row r="4935" spans="142:148" x14ac:dyDescent="0.25">
      <c r="EL4935">
        <v>4928</v>
      </c>
      <c r="EM4935" t="e">
        <v>#REF!</v>
      </c>
      <c r="EN4935" t="e">
        <v>#REF!</v>
      </c>
      <c r="EP4935" t="e">
        <f t="shared" si="264"/>
        <v>#REF!</v>
      </c>
      <c r="EQ4935" t="e">
        <f t="shared" si="265"/>
        <v>#REF!</v>
      </c>
      <c r="ER4935" t="e">
        <f t="shared" si="266"/>
        <v>#REF!</v>
      </c>
    </row>
    <row r="4936" spans="142:148" x14ac:dyDescent="0.25">
      <c r="EL4936">
        <v>4929</v>
      </c>
      <c r="EM4936" t="e">
        <v>#REF!</v>
      </c>
      <c r="EN4936" t="e">
        <v>#REF!</v>
      </c>
      <c r="EP4936" t="e">
        <f t="shared" si="264"/>
        <v>#REF!</v>
      </c>
      <c r="EQ4936" t="e">
        <f t="shared" si="265"/>
        <v>#REF!</v>
      </c>
      <c r="ER4936" t="e">
        <f t="shared" si="266"/>
        <v>#REF!</v>
      </c>
    </row>
    <row r="4937" spans="142:148" x14ac:dyDescent="0.25">
      <c r="EL4937">
        <v>4930</v>
      </c>
      <c r="EM4937" t="e">
        <v>#REF!</v>
      </c>
      <c r="EN4937" t="e">
        <v>#REF!</v>
      </c>
      <c r="EP4937" t="e">
        <f t="shared" si="264"/>
        <v>#REF!</v>
      </c>
      <c r="EQ4937" t="e">
        <f t="shared" si="265"/>
        <v>#REF!</v>
      </c>
      <c r="ER4937" t="e">
        <f t="shared" si="266"/>
        <v>#REF!</v>
      </c>
    </row>
    <row r="4938" spans="142:148" x14ac:dyDescent="0.25">
      <c r="EL4938">
        <v>4931</v>
      </c>
      <c r="EM4938" t="e">
        <v>#REF!</v>
      </c>
      <c r="EN4938" t="e">
        <v>#REF!</v>
      </c>
      <c r="EP4938" t="e">
        <f t="shared" si="264"/>
        <v>#REF!</v>
      </c>
      <c r="EQ4938" t="e">
        <f t="shared" si="265"/>
        <v>#REF!</v>
      </c>
      <c r="ER4938" t="e">
        <f t="shared" si="266"/>
        <v>#REF!</v>
      </c>
    </row>
    <row r="4939" spans="142:148" x14ac:dyDescent="0.25">
      <c r="EL4939">
        <v>4932</v>
      </c>
      <c r="EM4939" t="e">
        <v>#REF!</v>
      </c>
      <c r="EN4939" t="e">
        <v>#REF!</v>
      </c>
      <c r="EP4939" t="e">
        <f t="shared" si="264"/>
        <v>#REF!</v>
      </c>
      <c r="EQ4939" t="e">
        <f t="shared" si="265"/>
        <v>#REF!</v>
      </c>
      <c r="ER4939" t="e">
        <f t="shared" si="266"/>
        <v>#REF!</v>
      </c>
    </row>
    <row r="4940" spans="142:148" x14ac:dyDescent="0.25">
      <c r="EL4940">
        <v>4933</v>
      </c>
      <c r="EM4940" t="e">
        <v>#REF!</v>
      </c>
      <c r="EN4940" t="e">
        <v>#REF!</v>
      </c>
      <c r="EP4940" t="e">
        <f t="shared" si="264"/>
        <v>#REF!</v>
      </c>
      <c r="EQ4940" t="e">
        <f t="shared" si="265"/>
        <v>#REF!</v>
      </c>
      <c r="ER4940" t="e">
        <f t="shared" si="266"/>
        <v>#REF!</v>
      </c>
    </row>
    <row r="4941" spans="142:148" x14ac:dyDescent="0.25">
      <c r="EL4941">
        <v>4934</v>
      </c>
      <c r="EM4941" t="e">
        <v>#REF!</v>
      </c>
      <c r="EN4941" t="e">
        <v>#REF!</v>
      </c>
      <c r="EP4941" t="e">
        <f t="shared" si="264"/>
        <v>#REF!</v>
      </c>
      <c r="EQ4941" t="e">
        <f t="shared" si="265"/>
        <v>#REF!</v>
      </c>
      <c r="ER4941" t="e">
        <f t="shared" si="266"/>
        <v>#REF!</v>
      </c>
    </row>
    <row r="4942" spans="142:148" x14ac:dyDescent="0.25">
      <c r="EL4942">
        <v>4935</v>
      </c>
      <c r="EM4942" t="e">
        <v>#REF!</v>
      </c>
      <c r="EN4942" t="e">
        <v>#REF!</v>
      </c>
      <c r="EP4942" t="e">
        <f t="shared" si="264"/>
        <v>#REF!</v>
      </c>
      <c r="EQ4942" t="e">
        <f t="shared" si="265"/>
        <v>#REF!</v>
      </c>
      <c r="ER4942" t="e">
        <f t="shared" si="266"/>
        <v>#REF!</v>
      </c>
    </row>
    <row r="4943" spans="142:148" x14ac:dyDescent="0.25">
      <c r="EL4943">
        <v>4936</v>
      </c>
      <c r="EM4943" t="e">
        <v>#REF!</v>
      </c>
      <c r="EN4943" t="e">
        <v>#REF!</v>
      </c>
      <c r="EP4943" t="e">
        <f t="shared" si="264"/>
        <v>#REF!</v>
      </c>
      <c r="EQ4943" t="e">
        <f t="shared" si="265"/>
        <v>#REF!</v>
      </c>
      <c r="ER4943" t="e">
        <f t="shared" si="266"/>
        <v>#REF!</v>
      </c>
    </row>
    <row r="4944" spans="142:148" x14ac:dyDescent="0.25">
      <c r="EL4944">
        <v>4937</v>
      </c>
      <c r="EM4944" t="e">
        <v>#REF!</v>
      </c>
      <c r="EN4944" t="e">
        <v>#REF!</v>
      </c>
      <c r="EP4944" t="e">
        <f t="shared" si="264"/>
        <v>#REF!</v>
      </c>
      <c r="EQ4944" t="e">
        <f t="shared" si="265"/>
        <v>#REF!</v>
      </c>
      <c r="ER4944" t="e">
        <f t="shared" si="266"/>
        <v>#REF!</v>
      </c>
    </row>
    <row r="4945" spans="142:148" x14ac:dyDescent="0.25">
      <c r="EL4945">
        <v>4938</v>
      </c>
      <c r="EM4945" t="e">
        <v>#REF!</v>
      </c>
      <c r="EN4945" t="e">
        <v>#REF!</v>
      </c>
      <c r="EP4945" t="e">
        <f t="shared" si="264"/>
        <v>#REF!</v>
      </c>
      <c r="EQ4945" t="e">
        <f t="shared" si="265"/>
        <v>#REF!</v>
      </c>
      <c r="ER4945" t="e">
        <f t="shared" si="266"/>
        <v>#REF!</v>
      </c>
    </row>
    <row r="4946" spans="142:148" x14ac:dyDescent="0.25">
      <c r="EL4946">
        <v>4939</v>
      </c>
      <c r="EM4946" t="e">
        <v>#REF!</v>
      </c>
      <c r="EN4946" t="e">
        <v>#REF!</v>
      </c>
      <c r="EP4946" t="e">
        <f t="shared" si="264"/>
        <v>#REF!</v>
      </c>
      <c r="EQ4946" t="e">
        <f t="shared" si="265"/>
        <v>#REF!</v>
      </c>
      <c r="ER4946" t="e">
        <f t="shared" si="266"/>
        <v>#REF!</v>
      </c>
    </row>
    <row r="4947" spans="142:148" x14ac:dyDescent="0.25">
      <c r="EL4947">
        <v>4940</v>
      </c>
      <c r="EM4947" t="e">
        <v>#REF!</v>
      </c>
      <c r="EN4947" t="e">
        <v>#REF!</v>
      </c>
      <c r="EP4947" t="e">
        <f t="shared" si="264"/>
        <v>#REF!</v>
      </c>
      <c r="EQ4947" t="e">
        <f t="shared" si="265"/>
        <v>#REF!</v>
      </c>
      <c r="ER4947" t="e">
        <f t="shared" si="266"/>
        <v>#REF!</v>
      </c>
    </row>
    <row r="4948" spans="142:148" x14ac:dyDescent="0.25">
      <c r="EL4948">
        <v>4941</v>
      </c>
      <c r="EM4948" t="e">
        <v>#REF!</v>
      </c>
      <c r="EN4948" t="e">
        <v>#REF!</v>
      </c>
      <c r="EP4948" t="e">
        <f t="shared" si="264"/>
        <v>#REF!</v>
      </c>
      <c r="EQ4948" t="e">
        <f t="shared" si="265"/>
        <v>#REF!</v>
      </c>
      <c r="ER4948" t="e">
        <f t="shared" si="266"/>
        <v>#REF!</v>
      </c>
    </row>
    <row r="4949" spans="142:148" x14ac:dyDescent="0.25">
      <c r="EL4949">
        <v>4942</v>
      </c>
      <c r="EM4949" t="e">
        <v>#REF!</v>
      </c>
      <c r="EN4949" t="e">
        <v>#REF!</v>
      </c>
      <c r="EP4949" t="e">
        <f t="shared" si="264"/>
        <v>#REF!</v>
      </c>
      <c r="EQ4949" t="e">
        <f t="shared" si="265"/>
        <v>#REF!</v>
      </c>
      <c r="ER4949" t="e">
        <f t="shared" si="266"/>
        <v>#REF!</v>
      </c>
    </row>
    <row r="4950" spans="142:148" x14ac:dyDescent="0.25">
      <c r="EL4950">
        <v>4943</v>
      </c>
      <c r="EM4950" t="e">
        <v>#REF!</v>
      </c>
      <c r="EN4950" t="e">
        <v>#REF!</v>
      </c>
      <c r="EP4950" t="e">
        <f t="shared" si="264"/>
        <v>#REF!</v>
      </c>
      <c r="EQ4950" t="e">
        <f t="shared" si="265"/>
        <v>#REF!</v>
      </c>
      <c r="ER4950" t="e">
        <f t="shared" si="266"/>
        <v>#REF!</v>
      </c>
    </row>
    <row r="4951" spans="142:148" x14ac:dyDescent="0.25">
      <c r="EL4951">
        <v>4944</v>
      </c>
      <c r="EM4951" t="e">
        <v>#REF!</v>
      </c>
      <c r="EN4951" t="e">
        <v>#REF!</v>
      </c>
      <c r="EP4951" t="e">
        <f t="shared" si="264"/>
        <v>#REF!</v>
      </c>
      <c r="EQ4951" t="e">
        <f t="shared" si="265"/>
        <v>#REF!</v>
      </c>
      <c r="ER4951" t="e">
        <f t="shared" si="266"/>
        <v>#REF!</v>
      </c>
    </row>
    <row r="4952" spans="142:148" x14ac:dyDescent="0.25">
      <c r="EL4952">
        <v>4945</v>
      </c>
      <c r="EM4952" t="e">
        <v>#REF!</v>
      </c>
      <c r="EN4952" t="e">
        <v>#REF!</v>
      </c>
      <c r="EP4952" t="e">
        <f t="shared" ref="EP4952:EP5015" si="267">IF(EM4952&gt;EN4952,1,0)</f>
        <v>#REF!</v>
      </c>
      <c r="EQ4952" t="e">
        <f t="shared" ref="EQ4952:EQ5015" si="268">IF(EP4952&gt;0,0,1)</f>
        <v>#REF!</v>
      </c>
      <c r="ER4952" t="e">
        <f t="shared" ref="ER4952:ER5015" si="269">IF(EM4952&gt;EN4952,EM4952-EN4952,EN4952-EM4952)</f>
        <v>#REF!</v>
      </c>
    </row>
    <row r="4953" spans="142:148" x14ac:dyDescent="0.25">
      <c r="EL4953">
        <v>4946</v>
      </c>
      <c r="EM4953" t="e">
        <v>#REF!</v>
      </c>
      <c r="EN4953" t="e">
        <v>#REF!</v>
      </c>
      <c r="EP4953" t="e">
        <f t="shared" si="267"/>
        <v>#REF!</v>
      </c>
      <c r="EQ4953" t="e">
        <f t="shared" si="268"/>
        <v>#REF!</v>
      </c>
      <c r="ER4953" t="e">
        <f t="shared" si="269"/>
        <v>#REF!</v>
      </c>
    </row>
    <row r="4954" spans="142:148" x14ac:dyDescent="0.25">
      <c r="EL4954">
        <v>4947</v>
      </c>
      <c r="EM4954" t="e">
        <v>#REF!</v>
      </c>
      <c r="EN4954" t="e">
        <v>#REF!</v>
      </c>
      <c r="EP4954" t="e">
        <f t="shared" si="267"/>
        <v>#REF!</v>
      </c>
      <c r="EQ4954" t="e">
        <f t="shared" si="268"/>
        <v>#REF!</v>
      </c>
      <c r="ER4954" t="e">
        <f t="shared" si="269"/>
        <v>#REF!</v>
      </c>
    </row>
    <row r="4955" spans="142:148" x14ac:dyDescent="0.25">
      <c r="EL4955">
        <v>4948</v>
      </c>
      <c r="EM4955" t="e">
        <v>#REF!</v>
      </c>
      <c r="EN4955" t="e">
        <v>#REF!</v>
      </c>
      <c r="EP4955" t="e">
        <f t="shared" si="267"/>
        <v>#REF!</v>
      </c>
      <c r="EQ4955" t="e">
        <f t="shared" si="268"/>
        <v>#REF!</v>
      </c>
      <c r="ER4955" t="e">
        <f t="shared" si="269"/>
        <v>#REF!</v>
      </c>
    </row>
    <row r="4956" spans="142:148" x14ac:dyDescent="0.25">
      <c r="EL4956">
        <v>4949</v>
      </c>
      <c r="EM4956" t="e">
        <v>#REF!</v>
      </c>
      <c r="EN4956" t="e">
        <v>#REF!</v>
      </c>
      <c r="EP4956" t="e">
        <f t="shared" si="267"/>
        <v>#REF!</v>
      </c>
      <c r="EQ4956" t="e">
        <f t="shared" si="268"/>
        <v>#REF!</v>
      </c>
      <c r="ER4956" t="e">
        <f t="shared" si="269"/>
        <v>#REF!</v>
      </c>
    </row>
    <row r="4957" spans="142:148" x14ac:dyDescent="0.25">
      <c r="EL4957">
        <v>4950</v>
      </c>
      <c r="EM4957" t="e">
        <v>#REF!</v>
      </c>
      <c r="EN4957" t="e">
        <v>#REF!</v>
      </c>
      <c r="EP4957" t="e">
        <f t="shared" si="267"/>
        <v>#REF!</v>
      </c>
      <c r="EQ4957" t="e">
        <f t="shared" si="268"/>
        <v>#REF!</v>
      </c>
      <c r="ER4957" t="e">
        <f t="shared" si="269"/>
        <v>#REF!</v>
      </c>
    </row>
    <row r="4958" spans="142:148" x14ac:dyDescent="0.25">
      <c r="EL4958">
        <v>4951</v>
      </c>
      <c r="EM4958" t="e">
        <v>#REF!</v>
      </c>
      <c r="EN4958" t="e">
        <v>#REF!</v>
      </c>
      <c r="EP4958" t="e">
        <f t="shared" si="267"/>
        <v>#REF!</v>
      </c>
      <c r="EQ4958" t="e">
        <f t="shared" si="268"/>
        <v>#REF!</v>
      </c>
      <c r="ER4958" t="e">
        <f t="shared" si="269"/>
        <v>#REF!</v>
      </c>
    </row>
    <row r="4959" spans="142:148" x14ac:dyDescent="0.25">
      <c r="EL4959">
        <v>4952</v>
      </c>
      <c r="EM4959" t="e">
        <v>#REF!</v>
      </c>
      <c r="EN4959" t="e">
        <v>#REF!</v>
      </c>
      <c r="EP4959" t="e">
        <f t="shared" si="267"/>
        <v>#REF!</v>
      </c>
      <c r="EQ4959" t="e">
        <f t="shared" si="268"/>
        <v>#REF!</v>
      </c>
      <c r="ER4959" t="e">
        <f t="shared" si="269"/>
        <v>#REF!</v>
      </c>
    </row>
    <row r="4960" spans="142:148" x14ac:dyDescent="0.25">
      <c r="EL4960">
        <v>4953</v>
      </c>
      <c r="EM4960" t="e">
        <v>#REF!</v>
      </c>
      <c r="EN4960" t="e">
        <v>#REF!</v>
      </c>
      <c r="EP4960" t="e">
        <f t="shared" si="267"/>
        <v>#REF!</v>
      </c>
      <c r="EQ4960" t="e">
        <f t="shared" si="268"/>
        <v>#REF!</v>
      </c>
      <c r="ER4960" t="e">
        <f t="shared" si="269"/>
        <v>#REF!</v>
      </c>
    </row>
    <row r="4961" spans="142:148" x14ac:dyDescent="0.25">
      <c r="EL4961">
        <v>4954</v>
      </c>
      <c r="EM4961" t="e">
        <v>#REF!</v>
      </c>
      <c r="EN4961" t="e">
        <v>#REF!</v>
      </c>
      <c r="EP4961" t="e">
        <f t="shared" si="267"/>
        <v>#REF!</v>
      </c>
      <c r="EQ4961" t="e">
        <f t="shared" si="268"/>
        <v>#REF!</v>
      </c>
      <c r="ER4961" t="e">
        <f t="shared" si="269"/>
        <v>#REF!</v>
      </c>
    </row>
    <row r="4962" spans="142:148" x14ac:dyDescent="0.25">
      <c r="EL4962">
        <v>4955</v>
      </c>
      <c r="EM4962" t="e">
        <v>#REF!</v>
      </c>
      <c r="EN4962" t="e">
        <v>#REF!</v>
      </c>
      <c r="EP4962" t="e">
        <f t="shared" si="267"/>
        <v>#REF!</v>
      </c>
      <c r="EQ4962" t="e">
        <f t="shared" si="268"/>
        <v>#REF!</v>
      </c>
      <c r="ER4962" t="e">
        <f t="shared" si="269"/>
        <v>#REF!</v>
      </c>
    </row>
    <row r="4963" spans="142:148" x14ac:dyDescent="0.25">
      <c r="EL4963">
        <v>4956</v>
      </c>
      <c r="EM4963" t="e">
        <v>#REF!</v>
      </c>
      <c r="EN4963" t="e">
        <v>#REF!</v>
      </c>
      <c r="EP4963" t="e">
        <f t="shared" si="267"/>
        <v>#REF!</v>
      </c>
      <c r="EQ4963" t="e">
        <f t="shared" si="268"/>
        <v>#REF!</v>
      </c>
      <c r="ER4963" t="e">
        <f t="shared" si="269"/>
        <v>#REF!</v>
      </c>
    </row>
    <row r="4964" spans="142:148" x14ac:dyDescent="0.25">
      <c r="EL4964">
        <v>4957</v>
      </c>
      <c r="EM4964" t="e">
        <v>#REF!</v>
      </c>
      <c r="EN4964" t="e">
        <v>#REF!</v>
      </c>
      <c r="EP4964" t="e">
        <f t="shared" si="267"/>
        <v>#REF!</v>
      </c>
      <c r="EQ4964" t="e">
        <f t="shared" si="268"/>
        <v>#REF!</v>
      </c>
      <c r="ER4964" t="e">
        <f t="shared" si="269"/>
        <v>#REF!</v>
      </c>
    </row>
    <row r="4965" spans="142:148" x14ac:dyDescent="0.25">
      <c r="EL4965">
        <v>4958</v>
      </c>
      <c r="EM4965" t="e">
        <v>#REF!</v>
      </c>
      <c r="EN4965" t="e">
        <v>#REF!</v>
      </c>
      <c r="EP4965" t="e">
        <f t="shared" si="267"/>
        <v>#REF!</v>
      </c>
      <c r="EQ4965" t="e">
        <f t="shared" si="268"/>
        <v>#REF!</v>
      </c>
      <c r="ER4965" t="e">
        <f t="shared" si="269"/>
        <v>#REF!</v>
      </c>
    </row>
    <row r="4966" spans="142:148" x14ac:dyDescent="0.25">
      <c r="EL4966">
        <v>4959</v>
      </c>
      <c r="EM4966" t="e">
        <v>#REF!</v>
      </c>
      <c r="EN4966" t="e">
        <v>#REF!</v>
      </c>
      <c r="EP4966" t="e">
        <f t="shared" si="267"/>
        <v>#REF!</v>
      </c>
      <c r="EQ4966" t="e">
        <f t="shared" si="268"/>
        <v>#REF!</v>
      </c>
      <c r="ER4966" t="e">
        <f t="shared" si="269"/>
        <v>#REF!</v>
      </c>
    </row>
    <row r="4967" spans="142:148" x14ac:dyDescent="0.25">
      <c r="EL4967">
        <v>4960</v>
      </c>
      <c r="EM4967" t="e">
        <v>#REF!</v>
      </c>
      <c r="EN4967" t="e">
        <v>#REF!</v>
      </c>
      <c r="EP4967" t="e">
        <f t="shared" si="267"/>
        <v>#REF!</v>
      </c>
      <c r="EQ4967" t="e">
        <f t="shared" si="268"/>
        <v>#REF!</v>
      </c>
      <c r="ER4967" t="e">
        <f t="shared" si="269"/>
        <v>#REF!</v>
      </c>
    </row>
    <row r="4968" spans="142:148" x14ac:dyDescent="0.25">
      <c r="EL4968">
        <v>4961</v>
      </c>
      <c r="EM4968" t="e">
        <v>#REF!</v>
      </c>
      <c r="EN4968" t="e">
        <v>#REF!</v>
      </c>
      <c r="EP4968" t="e">
        <f t="shared" si="267"/>
        <v>#REF!</v>
      </c>
      <c r="EQ4968" t="e">
        <f t="shared" si="268"/>
        <v>#REF!</v>
      </c>
      <c r="ER4968" t="e">
        <f t="shared" si="269"/>
        <v>#REF!</v>
      </c>
    </row>
    <row r="4969" spans="142:148" x14ac:dyDescent="0.25">
      <c r="EL4969">
        <v>4962</v>
      </c>
      <c r="EM4969" t="e">
        <v>#REF!</v>
      </c>
      <c r="EN4969" t="e">
        <v>#REF!</v>
      </c>
      <c r="EP4969" t="e">
        <f t="shared" si="267"/>
        <v>#REF!</v>
      </c>
      <c r="EQ4969" t="e">
        <f t="shared" si="268"/>
        <v>#REF!</v>
      </c>
      <c r="ER4969" t="e">
        <f t="shared" si="269"/>
        <v>#REF!</v>
      </c>
    </row>
    <row r="4970" spans="142:148" x14ac:dyDescent="0.25">
      <c r="EL4970">
        <v>4963</v>
      </c>
      <c r="EM4970" t="e">
        <v>#REF!</v>
      </c>
      <c r="EN4970" t="e">
        <v>#REF!</v>
      </c>
      <c r="EP4970" t="e">
        <f t="shared" si="267"/>
        <v>#REF!</v>
      </c>
      <c r="EQ4970" t="e">
        <f t="shared" si="268"/>
        <v>#REF!</v>
      </c>
      <c r="ER4970" t="e">
        <f t="shared" si="269"/>
        <v>#REF!</v>
      </c>
    </row>
    <row r="4971" spans="142:148" x14ac:dyDescent="0.25">
      <c r="EL4971">
        <v>4964</v>
      </c>
      <c r="EM4971" t="e">
        <v>#REF!</v>
      </c>
      <c r="EN4971" t="e">
        <v>#REF!</v>
      </c>
      <c r="EP4971" t="e">
        <f t="shared" si="267"/>
        <v>#REF!</v>
      </c>
      <c r="EQ4971" t="e">
        <f t="shared" si="268"/>
        <v>#REF!</v>
      </c>
      <c r="ER4971" t="e">
        <f t="shared" si="269"/>
        <v>#REF!</v>
      </c>
    </row>
    <row r="4972" spans="142:148" x14ac:dyDescent="0.25">
      <c r="EL4972">
        <v>4965</v>
      </c>
      <c r="EM4972" t="e">
        <v>#REF!</v>
      </c>
      <c r="EN4972" t="e">
        <v>#REF!</v>
      </c>
      <c r="EP4972" t="e">
        <f t="shared" si="267"/>
        <v>#REF!</v>
      </c>
      <c r="EQ4972" t="e">
        <f t="shared" si="268"/>
        <v>#REF!</v>
      </c>
      <c r="ER4972" t="e">
        <f t="shared" si="269"/>
        <v>#REF!</v>
      </c>
    </row>
    <row r="4973" spans="142:148" x14ac:dyDescent="0.25">
      <c r="EL4973">
        <v>4966</v>
      </c>
      <c r="EM4973" t="e">
        <v>#REF!</v>
      </c>
      <c r="EN4973" t="e">
        <v>#REF!</v>
      </c>
      <c r="EP4973" t="e">
        <f t="shared" si="267"/>
        <v>#REF!</v>
      </c>
      <c r="EQ4973" t="e">
        <f t="shared" si="268"/>
        <v>#REF!</v>
      </c>
      <c r="ER4973" t="e">
        <f t="shared" si="269"/>
        <v>#REF!</v>
      </c>
    </row>
    <row r="4974" spans="142:148" x14ac:dyDescent="0.25">
      <c r="EL4974">
        <v>4967</v>
      </c>
      <c r="EM4974" t="e">
        <v>#REF!</v>
      </c>
      <c r="EN4974" t="e">
        <v>#REF!</v>
      </c>
      <c r="EP4974" t="e">
        <f t="shared" si="267"/>
        <v>#REF!</v>
      </c>
      <c r="EQ4974" t="e">
        <f t="shared" si="268"/>
        <v>#REF!</v>
      </c>
      <c r="ER4974" t="e">
        <f t="shared" si="269"/>
        <v>#REF!</v>
      </c>
    </row>
    <row r="4975" spans="142:148" x14ac:dyDescent="0.25">
      <c r="EL4975">
        <v>4968</v>
      </c>
      <c r="EM4975" t="e">
        <v>#REF!</v>
      </c>
      <c r="EN4975" t="e">
        <v>#REF!</v>
      </c>
      <c r="EP4975" t="e">
        <f t="shared" si="267"/>
        <v>#REF!</v>
      </c>
      <c r="EQ4975" t="e">
        <f t="shared" si="268"/>
        <v>#REF!</v>
      </c>
      <c r="ER4975" t="e">
        <f t="shared" si="269"/>
        <v>#REF!</v>
      </c>
    </row>
    <row r="4976" spans="142:148" x14ac:dyDescent="0.25">
      <c r="EL4976">
        <v>4969</v>
      </c>
      <c r="EM4976" t="e">
        <v>#REF!</v>
      </c>
      <c r="EN4976" t="e">
        <v>#REF!</v>
      </c>
      <c r="EP4976" t="e">
        <f t="shared" si="267"/>
        <v>#REF!</v>
      </c>
      <c r="EQ4976" t="e">
        <f t="shared" si="268"/>
        <v>#REF!</v>
      </c>
      <c r="ER4976" t="e">
        <f t="shared" si="269"/>
        <v>#REF!</v>
      </c>
    </row>
    <row r="4977" spans="142:148" x14ac:dyDescent="0.25">
      <c r="EL4977">
        <v>4970</v>
      </c>
      <c r="EM4977" t="e">
        <v>#REF!</v>
      </c>
      <c r="EN4977" t="e">
        <v>#REF!</v>
      </c>
      <c r="EP4977" t="e">
        <f t="shared" si="267"/>
        <v>#REF!</v>
      </c>
      <c r="EQ4977" t="e">
        <f t="shared" si="268"/>
        <v>#REF!</v>
      </c>
      <c r="ER4977" t="e">
        <f t="shared" si="269"/>
        <v>#REF!</v>
      </c>
    </row>
    <row r="4978" spans="142:148" x14ac:dyDescent="0.25">
      <c r="EL4978">
        <v>4971</v>
      </c>
      <c r="EM4978" t="e">
        <v>#REF!</v>
      </c>
      <c r="EN4978" t="e">
        <v>#REF!</v>
      </c>
      <c r="EP4978" t="e">
        <f t="shared" si="267"/>
        <v>#REF!</v>
      </c>
      <c r="EQ4978" t="e">
        <f t="shared" si="268"/>
        <v>#REF!</v>
      </c>
      <c r="ER4978" t="e">
        <f t="shared" si="269"/>
        <v>#REF!</v>
      </c>
    </row>
    <row r="4979" spans="142:148" x14ac:dyDescent="0.25">
      <c r="EL4979">
        <v>4972</v>
      </c>
      <c r="EM4979" t="e">
        <v>#REF!</v>
      </c>
      <c r="EN4979" t="e">
        <v>#REF!</v>
      </c>
      <c r="EP4979" t="e">
        <f t="shared" si="267"/>
        <v>#REF!</v>
      </c>
      <c r="EQ4979" t="e">
        <f t="shared" si="268"/>
        <v>#REF!</v>
      </c>
      <c r="ER4979" t="e">
        <f t="shared" si="269"/>
        <v>#REF!</v>
      </c>
    </row>
    <row r="4980" spans="142:148" x14ac:dyDescent="0.25">
      <c r="EL4980">
        <v>4973</v>
      </c>
      <c r="EM4980" t="e">
        <v>#REF!</v>
      </c>
      <c r="EN4980" t="e">
        <v>#REF!</v>
      </c>
      <c r="EP4980" t="e">
        <f t="shared" si="267"/>
        <v>#REF!</v>
      </c>
      <c r="EQ4980" t="e">
        <f t="shared" si="268"/>
        <v>#REF!</v>
      </c>
      <c r="ER4980" t="e">
        <f t="shared" si="269"/>
        <v>#REF!</v>
      </c>
    </row>
    <row r="4981" spans="142:148" x14ac:dyDescent="0.25">
      <c r="EL4981">
        <v>4974</v>
      </c>
      <c r="EM4981" t="e">
        <v>#REF!</v>
      </c>
      <c r="EN4981" t="e">
        <v>#REF!</v>
      </c>
      <c r="EP4981" t="e">
        <f t="shared" si="267"/>
        <v>#REF!</v>
      </c>
      <c r="EQ4981" t="e">
        <f t="shared" si="268"/>
        <v>#REF!</v>
      </c>
      <c r="ER4981" t="e">
        <f t="shared" si="269"/>
        <v>#REF!</v>
      </c>
    </row>
    <row r="4982" spans="142:148" x14ac:dyDescent="0.25">
      <c r="EL4982">
        <v>4975</v>
      </c>
      <c r="EM4982" t="e">
        <v>#REF!</v>
      </c>
      <c r="EN4982" t="e">
        <v>#REF!</v>
      </c>
      <c r="EP4982" t="e">
        <f t="shared" si="267"/>
        <v>#REF!</v>
      </c>
      <c r="EQ4982" t="e">
        <f t="shared" si="268"/>
        <v>#REF!</v>
      </c>
      <c r="ER4982" t="e">
        <f t="shared" si="269"/>
        <v>#REF!</v>
      </c>
    </row>
    <row r="4983" spans="142:148" x14ac:dyDescent="0.25">
      <c r="EL4983">
        <v>4976</v>
      </c>
      <c r="EM4983" t="e">
        <v>#REF!</v>
      </c>
      <c r="EN4983" t="e">
        <v>#REF!</v>
      </c>
      <c r="EP4983" t="e">
        <f t="shared" si="267"/>
        <v>#REF!</v>
      </c>
      <c r="EQ4983" t="e">
        <f t="shared" si="268"/>
        <v>#REF!</v>
      </c>
      <c r="ER4983" t="e">
        <f t="shared" si="269"/>
        <v>#REF!</v>
      </c>
    </row>
    <row r="4984" spans="142:148" x14ac:dyDescent="0.25">
      <c r="EL4984">
        <v>4977</v>
      </c>
      <c r="EM4984" t="e">
        <v>#REF!</v>
      </c>
      <c r="EN4984" t="e">
        <v>#REF!</v>
      </c>
      <c r="EP4984" t="e">
        <f t="shared" si="267"/>
        <v>#REF!</v>
      </c>
      <c r="EQ4984" t="e">
        <f t="shared" si="268"/>
        <v>#REF!</v>
      </c>
      <c r="ER4984" t="e">
        <f t="shared" si="269"/>
        <v>#REF!</v>
      </c>
    </row>
    <row r="4985" spans="142:148" x14ac:dyDescent="0.25">
      <c r="EL4985">
        <v>4978</v>
      </c>
      <c r="EM4985" t="e">
        <v>#REF!</v>
      </c>
      <c r="EN4985" t="e">
        <v>#REF!</v>
      </c>
      <c r="EP4985" t="e">
        <f t="shared" si="267"/>
        <v>#REF!</v>
      </c>
      <c r="EQ4985" t="e">
        <f t="shared" si="268"/>
        <v>#REF!</v>
      </c>
      <c r="ER4985" t="e">
        <f t="shared" si="269"/>
        <v>#REF!</v>
      </c>
    </row>
    <row r="4986" spans="142:148" x14ac:dyDescent="0.25">
      <c r="EL4986">
        <v>4979</v>
      </c>
      <c r="EM4986" t="e">
        <v>#REF!</v>
      </c>
      <c r="EN4986" t="e">
        <v>#REF!</v>
      </c>
      <c r="EP4986" t="e">
        <f t="shared" si="267"/>
        <v>#REF!</v>
      </c>
      <c r="EQ4986" t="e">
        <f t="shared" si="268"/>
        <v>#REF!</v>
      </c>
      <c r="ER4986" t="e">
        <f t="shared" si="269"/>
        <v>#REF!</v>
      </c>
    </row>
    <row r="4987" spans="142:148" x14ac:dyDescent="0.25">
      <c r="EL4987">
        <v>4980</v>
      </c>
      <c r="EM4987" t="e">
        <v>#REF!</v>
      </c>
      <c r="EN4987" t="e">
        <v>#REF!</v>
      </c>
      <c r="EP4987" t="e">
        <f t="shared" si="267"/>
        <v>#REF!</v>
      </c>
      <c r="EQ4987" t="e">
        <f t="shared" si="268"/>
        <v>#REF!</v>
      </c>
      <c r="ER4987" t="e">
        <f t="shared" si="269"/>
        <v>#REF!</v>
      </c>
    </row>
    <row r="4988" spans="142:148" x14ac:dyDescent="0.25">
      <c r="EL4988">
        <v>4981</v>
      </c>
      <c r="EM4988" t="e">
        <v>#REF!</v>
      </c>
      <c r="EN4988" t="e">
        <v>#REF!</v>
      </c>
      <c r="EP4988" t="e">
        <f t="shared" si="267"/>
        <v>#REF!</v>
      </c>
      <c r="EQ4988" t="e">
        <f t="shared" si="268"/>
        <v>#REF!</v>
      </c>
      <c r="ER4988" t="e">
        <f t="shared" si="269"/>
        <v>#REF!</v>
      </c>
    </row>
    <row r="4989" spans="142:148" x14ac:dyDescent="0.25">
      <c r="EL4989">
        <v>4982</v>
      </c>
      <c r="EM4989" t="e">
        <v>#REF!</v>
      </c>
      <c r="EN4989" t="e">
        <v>#REF!</v>
      </c>
      <c r="EP4989" t="e">
        <f t="shared" si="267"/>
        <v>#REF!</v>
      </c>
      <c r="EQ4989" t="e">
        <f t="shared" si="268"/>
        <v>#REF!</v>
      </c>
      <c r="ER4989" t="e">
        <f t="shared" si="269"/>
        <v>#REF!</v>
      </c>
    </row>
    <row r="4990" spans="142:148" x14ac:dyDescent="0.25">
      <c r="EL4990">
        <v>4983</v>
      </c>
      <c r="EM4990" t="e">
        <v>#REF!</v>
      </c>
      <c r="EN4990" t="e">
        <v>#REF!</v>
      </c>
      <c r="EP4990" t="e">
        <f t="shared" si="267"/>
        <v>#REF!</v>
      </c>
      <c r="EQ4990" t="e">
        <f t="shared" si="268"/>
        <v>#REF!</v>
      </c>
      <c r="ER4990" t="e">
        <f t="shared" si="269"/>
        <v>#REF!</v>
      </c>
    </row>
    <row r="4991" spans="142:148" x14ac:dyDescent="0.25">
      <c r="EL4991">
        <v>4984</v>
      </c>
      <c r="EM4991" t="e">
        <v>#REF!</v>
      </c>
      <c r="EN4991" t="e">
        <v>#REF!</v>
      </c>
      <c r="EP4991" t="e">
        <f t="shared" si="267"/>
        <v>#REF!</v>
      </c>
      <c r="EQ4991" t="e">
        <f t="shared" si="268"/>
        <v>#REF!</v>
      </c>
      <c r="ER4991" t="e">
        <f t="shared" si="269"/>
        <v>#REF!</v>
      </c>
    </row>
    <row r="4992" spans="142:148" x14ac:dyDescent="0.25">
      <c r="EL4992">
        <v>4985</v>
      </c>
      <c r="EM4992" t="e">
        <v>#REF!</v>
      </c>
      <c r="EN4992" t="e">
        <v>#REF!</v>
      </c>
      <c r="EP4992" t="e">
        <f t="shared" si="267"/>
        <v>#REF!</v>
      </c>
      <c r="EQ4992" t="e">
        <f t="shared" si="268"/>
        <v>#REF!</v>
      </c>
      <c r="ER4992" t="e">
        <f t="shared" si="269"/>
        <v>#REF!</v>
      </c>
    </row>
    <row r="4993" spans="142:148" x14ac:dyDescent="0.25">
      <c r="EL4993">
        <v>4986</v>
      </c>
      <c r="EM4993" t="e">
        <v>#REF!</v>
      </c>
      <c r="EN4993" t="e">
        <v>#REF!</v>
      </c>
      <c r="EP4993" t="e">
        <f t="shared" si="267"/>
        <v>#REF!</v>
      </c>
      <c r="EQ4993" t="e">
        <f t="shared" si="268"/>
        <v>#REF!</v>
      </c>
      <c r="ER4993" t="e">
        <f t="shared" si="269"/>
        <v>#REF!</v>
      </c>
    </row>
    <row r="4994" spans="142:148" x14ac:dyDescent="0.25">
      <c r="EL4994">
        <v>4987</v>
      </c>
      <c r="EM4994" t="e">
        <v>#REF!</v>
      </c>
      <c r="EN4994" t="e">
        <v>#REF!</v>
      </c>
      <c r="EP4994" t="e">
        <f t="shared" si="267"/>
        <v>#REF!</v>
      </c>
      <c r="EQ4994" t="e">
        <f t="shared" si="268"/>
        <v>#REF!</v>
      </c>
      <c r="ER4994" t="e">
        <f t="shared" si="269"/>
        <v>#REF!</v>
      </c>
    </row>
    <row r="4995" spans="142:148" x14ac:dyDescent="0.25">
      <c r="EL4995">
        <v>4988</v>
      </c>
      <c r="EM4995" t="e">
        <v>#REF!</v>
      </c>
      <c r="EN4995" t="e">
        <v>#REF!</v>
      </c>
      <c r="EP4995" t="e">
        <f t="shared" si="267"/>
        <v>#REF!</v>
      </c>
      <c r="EQ4995" t="e">
        <f t="shared" si="268"/>
        <v>#REF!</v>
      </c>
      <c r="ER4995" t="e">
        <f t="shared" si="269"/>
        <v>#REF!</v>
      </c>
    </row>
    <row r="4996" spans="142:148" x14ac:dyDescent="0.25">
      <c r="EL4996">
        <v>4989</v>
      </c>
      <c r="EM4996" t="e">
        <v>#REF!</v>
      </c>
      <c r="EN4996" t="e">
        <v>#REF!</v>
      </c>
      <c r="EP4996" t="e">
        <f t="shared" si="267"/>
        <v>#REF!</v>
      </c>
      <c r="EQ4996" t="e">
        <f t="shared" si="268"/>
        <v>#REF!</v>
      </c>
      <c r="ER4996" t="e">
        <f t="shared" si="269"/>
        <v>#REF!</v>
      </c>
    </row>
    <row r="4997" spans="142:148" x14ac:dyDescent="0.25">
      <c r="EL4997">
        <v>4990</v>
      </c>
      <c r="EM4997" t="e">
        <v>#REF!</v>
      </c>
      <c r="EN4997" t="e">
        <v>#REF!</v>
      </c>
      <c r="EP4997" t="e">
        <f t="shared" si="267"/>
        <v>#REF!</v>
      </c>
      <c r="EQ4997" t="e">
        <f t="shared" si="268"/>
        <v>#REF!</v>
      </c>
      <c r="ER4997" t="e">
        <f t="shared" si="269"/>
        <v>#REF!</v>
      </c>
    </row>
    <row r="4998" spans="142:148" x14ac:dyDescent="0.25">
      <c r="EL4998">
        <v>4991</v>
      </c>
      <c r="EM4998" t="e">
        <v>#REF!</v>
      </c>
      <c r="EN4998" t="e">
        <v>#REF!</v>
      </c>
      <c r="EP4998" t="e">
        <f t="shared" si="267"/>
        <v>#REF!</v>
      </c>
      <c r="EQ4998" t="e">
        <f t="shared" si="268"/>
        <v>#REF!</v>
      </c>
      <c r="ER4998" t="e">
        <f t="shared" si="269"/>
        <v>#REF!</v>
      </c>
    </row>
    <row r="4999" spans="142:148" x14ac:dyDescent="0.25">
      <c r="EL4999">
        <v>4992</v>
      </c>
      <c r="EM4999" t="e">
        <v>#REF!</v>
      </c>
      <c r="EN4999" t="e">
        <v>#REF!</v>
      </c>
      <c r="EP4999" t="e">
        <f t="shared" si="267"/>
        <v>#REF!</v>
      </c>
      <c r="EQ4999" t="e">
        <f t="shared" si="268"/>
        <v>#REF!</v>
      </c>
      <c r="ER4999" t="e">
        <f t="shared" si="269"/>
        <v>#REF!</v>
      </c>
    </row>
    <row r="5000" spans="142:148" x14ac:dyDescent="0.25">
      <c r="EL5000">
        <v>4993</v>
      </c>
      <c r="EM5000" t="e">
        <v>#REF!</v>
      </c>
      <c r="EN5000" t="e">
        <v>#REF!</v>
      </c>
      <c r="EP5000" t="e">
        <f t="shared" si="267"/>
        <v>#REF!</v>
      </c>
      <c r="EQ5000" t="e">
        <f t="shared" si="268"/>
        <v>#REF!</v>
      </c>
      <c r="ER5000" t="e">
        <f t="shared" si="269"/>
        <v>#REF!</v>
      </c>
    </row>
    <row r="5001" spans="142:148" x14ac:dyDescent="0.25">
      <c r="EL5001">
        <v>4994</v>
      </c>
      <c r="EM5001" t="e">
        <v>#REF!</v>
      </c>
      <c r="EN5001" t="e">
        <v>#REF!</v>
      </c>
      <c r="EP5001" t="e">
        <f t="shared" si="267"/>
        <v>#REF!</v>
      </c>
      <c r="EQ5001" t="e">
        <f t="shared" si="268"/>
        <v>#REF!</v>
      </c>
      <c r="ER5001" t="e">
        <f t="shared" si="269"/>
        <v>#REF!</v>
      </c>
    </row>
    <row r="5002" spans="142:148" x14ac:dyDescent="0.25">
      <c r="EL5002">
        <v>4995</v>
      </c>
      <c r="EM5002" t="e">
        <v>#REF!</v>
      </c>
      <c r="EN5002" t="e">
        <v>#REF!</v>
      </c>
      <c r="EP5002" t="e">
        <f t="shared" si="267"/>
        <v>#REF!</v>
      </c>
      <c r="EQ5002" t="e">
        <f t="shared" si="268"/>
        <v>#REF!</v>
      </c>
      <c r="ER5002" t="e">
        <f t="shared" si="269"/>
        <v>#REF!</v>
      </c>
    </row>
    <row r="5003" spans="142:148" x14ac:dyDescent="0.25">
      <c r="EL5003">
        <v>4996</v>
      </c>
      <c r="EM5003" t="e">
        <v>#REF!</v>
      </c>
      <c r="EN5003" t="e">
        <v>#REF!</v>
      </c>
      <c r="EP5003" t="e">
        <f t="shared" si="267"/>
        <v>#REF!</v>
      </c>
      <c r="EQ5003" t="e">
        <f t="shared" si="268"/>
        <v>#REF!</v>
      </c>
      <c r="ER5003" t="e">
        <f t="shared" si="269"/>
        <v>#REF!</v>
      </c>
    </row>
    <row r="5004" spans="142:148" x14ac:dyDescent="0.25">
      <c r="EL5004">
        <v>4997</v>
      </c>
      <c r="EM5004" t="e">
        <v>#REF!</v>
      </c>
      <c r="EN5004" t="e">
        <v>#REF!</v>
      </c>
      <c r="EP5004" t="e">
        <f t="shared" si="267"/>
        <v>#REF!</v>
      </c>
      <c r="EQ5004" t="e">
        <f t="shared" si="268"/>
        <v>#REF!</v>
      </c>
      <c r="ER5004" t="e">
        <f t="shared" si="269"/>
        <v>#REF!</v>
      </c>
    </row>
    <row r="5005" spans="142:148" x14ac:dyDescent="0.25">
      <c r="EL5005">
        <v>4998</v>
      </c>
      <c r="EM5005" t="e">
        <v>#REF!</v>
      </c>
      <c r="EN5005" t="e">
        <v>#REF!</v>
      </c>
      <c r="EP5005" t="e">
        <f t="shared" si="267"/>
        <v>#REF!</v>
      </c>
      <c r="EQ5005" t="e">
        <f t="shared" si="268"/>
        <v>#REF!</v>
      </c>
      <c r="ER5005" t="e">
        <f t="shared" si="269"/>
        <v>#REF!</v>
      </c>
    </row>
    <row r="5006" spans="142:148" x14ac:dyDescent="0.25">
      <c r="EL5006">
        <v>4999</v>
      </c>
      <c r="EM5006" t="e">
        <v>#REF!</v>
      </c>
      <c r="EN5006" t="e">
        <v>#REF!</v>
      </c>
      <c r="EP5006" t="e">
        <f t="shared" si="267"/>
        <v>#REF!</v>
      </c>
      <c r="EQ5006" t="e">
        <f t="shared" si="268"/>
        <v>#REF!</v>
      </c>
      <c r="ER5006" t="e">
        <f t="shared" si="269"/>
        <v>#REF!</v>
      </c>
    </row>
    <row r="5007" spans="142:148" x14ac:dyDescent="0.25">
      <c r="EL5007">
        <v>5000</v>
      </c>
      <c r="EM5007" t="e">
        <v>#REF!</v>
      </c>
      <c r="EN5007" t="e">
        <v>#REF!</v>
      </c>
      <c r="EP5007" t="e">
        <f t="shared" si="267"/>
        <v>#REF!</v>
      </c>
      <c r="EQ5007" t="e">
        <f t="shared" si="268"/>
        <v>#REF!</v>
      </c>
      <c r="ER5007" t="e">
        <f t="shared" si="269"/>
        <v>#REF!</v>
      </c>
    </row>
    <row r="5008" spans="142:148" x14ac:dyDescent="0.25">
      <c r="EL5008">
        <v>5001</v>
      </c>
      <c r="EM5008" t="e">
        <v>#REF!</v>
      </c>
      <c r="EN5008" t="e">
        <v>#REF!</v>
      </c>
      <c r="EP5008" t="e">
        <f t="shared" si="267"/>
        <v>#REF!</v>
      </c>
      <c r="EQ5008" t="e">
        <f t="shared" si="268"/>
        <v>#REF!</v>
      </c>
      <c r="ER5008" t="e">
        <f t="shared" si="269"/>
        <v>#REF!</v>
      </c>
    </row>
    <row r="5009" spans="142:148" x14ac:dyDescent="0.25">
      <c r="EL5009">
        <v>5002</v>
      </c>
      <c r="EM5009" t="e">
        <v>#REF!</v>
      </c>
      <c r="EN5009" t="e">
        <v>#REF!</v>
      </c>
      <c r="EP5009" t="e">
        <f t="shared" si="267"/>
        <v>#REF!</v>
      </c>
      <c r="EQ5009" t="e">
        <f t="shared" si="268"/>
        <v>#REF!</v>
      </c>
      <c r="ER5009" t="e">
        <f t="shared" si="269"/>
        <v>#REF!</v>
      </c>
    </row>
    <row r="5010" spans="142:148" x14ac:dyDescent="0.25">
      <c r="EL5010">
        <v>5003</v>
      </c>
      <c r="EM5010" t="e">
        <v>#REF!</v>
      </c>
      <c r="EN5010" t="e">
        <v>#REF!</v>
      </c>
      <c r="EP5010" t="e">
        <f t="shared" si="267"/>
        <v>#REF!</v>
      </c>
      <c r="EQ5010" t="e">
        <f t="shared" si="268"/>
        <v>#REF!</v>
      </c>
      <c r="ER5010" t="e">
        <f t="shared" si="269"/>
        <v>#REF!</v>
      </c>
    </row>
    <row r="5011" spans="142:148" x14ac:dyDescent="0.25">
      <c r="EL5011">
        <v>5004</v>
      </c>
      <c r="EM5011" t="e">
        <v>#REF!</v>
      </c>
      <c r="EN5011" t="e">
        <v>#REF!</v>
      </c>
      <c r="EP5011" t="e">
        <f t="shared" si="267"/>
        <v>#REF!</v>
      </c>
      <c r="EQ5011" t="e">
        <f t="shared" si="268"/>
        <v>#REF!</v>
      </c>
      <c r="ER5011" t="e">
        <f t="shared" si="269"/>
        <v>#REF!</v>
      </c>
    </row>
    <row r="5012" spans="142:148" x14ac:dyDescent="0.25">
      <c r="EL5012">
        <v>5005</v>
      </c>
      <c r="EM5012" t="e">
        <v>#REF!</v>
      </c>
      <c r="EN5012" t="e">
        <v>#REF!</v>
      </c>
      <c r="EP5012" t="e">
        <f t="shared" si="267"/>
        <v>#REF!</v>
      </c>
      <c r="EQ5012" t="e">
        <f t="shared" si="268"/>
        <v>#REF!</v>
      </c>
      <c r="ER5012" t="e">
        <f t="shared" si="269"/>
        <v>#REF!</v>
      </c>
    </row>
    <row r="5013" spans="142:148" x14ac:dyDescent="0.25">
      <c r="EL5013">
        <v>5006</v>
      </c>
      <c r="EM5013" t="e">
        <v>#REF!</v>
      </c>
      <c r="EN5013" t="e">
        <v>#REF!</v>
      </c>
      <c r="EP5013" t="e">
        <f t="shared" si="267"/>
        <v>#REF!</v>
      </c>
      <c r="EQ5013" t="e">
        <f t="shared" si="268"/>
        <v>#REF!</v>
      </c>
      <c r="ER5013" t="e">
        <f t="shared" si="269"/>
        <v>#REF!</v>
      </c>
    </row>
    <row r="5014" spans="142:148" x14ac:dyDescent="0.25">
      <c r="EL5014">
        <v>5007</v>
      </c>
      <c r="EM5014" t="e">
        <v>#REF!</v>
      </c>
      <c r="EN5014" t="e">
        <v>#REF!</v>
      </c>
      <c r="EP5014" t="e">
        <f t="shared" si="267"/>
        <v>#REF!</v>
      </c>
      <c r="EQ5014" t="e">
        <f t="shared" si="268"/>
        <v>#REF!</v>
      </c>
      <c r="ER5014" t="e">
        <f t="shared" si="269"/>
        <v>#REF!</v>
      </c>
    </row>
    <row r="5015" spans="142:148" x14ac:dyDescent="0.25">
      <c r="EL5015">
        <v>5008</v>
      </c>
      <c r="EM5015" t="e">
        <v>#REF!</v>
      </c>
      <c r="EN5015" t="e">
        <v>#REF!</v>
      </c>
      <c r="EP5015" t="e">
        <f t="shared" si="267"/>
        <v>#REF!</v>
      </c>
      <c r="EQ5015" t="e">
        <f t="shared" si="268"/>
        <v>#REF!</v>
      </c>
      <c r="ER5015" t="e">
        <f t="shared" si="269"/>
        <v>#REF!</v>
      </c>
    </row>
    <row r="5016" spans="142:148" x14ac:dyDescent="0.25">
      <c r="EL5016">
        <v>5009</v>
      </c>
      <c r="EM5016" t="e">
        <v>#REF!</v>
      </c>
      <c r="EN5016" t="e">
        <v>#REF!</v>
      </c>
      <c r="EP5016" t="e">
        <f t="shared" ref="EP5016:EP5079" si="270">IF(EM5016&gt;EN5016,1,0)</f>
        <v>#REF!</v>
      </c>
      <c r="EQ5016" t="e">
        <f t="shared" ref="EQ5016:EQ5079" si="271">IF(EP5016&gt;0,0,1)</f>
        <v>#REF!</v>
      </c>
      <c r="ER5016" t="e">
        <f t="shared" ref="ER5016:ER5079" si="272">IF(EM5016&gt;EN5016,EM5016-EN5016,EN5016-EM5016)</f>
        <v>#REF!</v>
      </c>
    </row>
    <row r="5017" spans="142:148" x14ac:dyDescent="0.25">
      <c r="EL5017">
        <v>5010</v>
      </c>
      <c r="EM5017" t="e">
        <v>#REF!</v>
      </c>
      <c r="EN5017" t="e">
        <v>#REF!</v>
      </c>
      <c r="EP5017" t="e">
        <f t="shared" si="270"/>
        <v>#REF!</v>
      </c>
      <c r="EQ5017" t="e">
        <f t="shared" si="271"/>
        <v>#REF!</v>
      </c>
      <c r="ER5017" t="e">
        <f t="shared" si="272"/>
        <v>#REF!</v>
      </c>
    </row>
    <row r="5018" spans="142:148" x14ac:dyDescent="0.25">
      <c r="EL5018">
        <v>5011</v>
      </c>
      <c r="EM5018" t="e">
        <v>#REF!</v>
      </c>
      <c r="EN5018" t="e">
        <v>#REF!</v>
      </c>
      <c r="EP5018" t="e">
        <f t="shared" si="270"/>
        <v>#REF!</v>
      </c>
      <c r="EQ5018" t="e">
        <f t="shared" si="271"/>
        <v>#REF!</v>
      </c>
      <c r="ER5018" t="e">
        <f t="shared" si="272"/>
        <v>#REF!</v>
      </c>
    </row>
    <row r="5019" spans="142:148" x14ac:dyDescent="0.25">
      <c r="EL5019">
        <v>5012</v>
      </c>
      <c r="EM5019" t="e">
        <v>#REF!</v>
      </c>
      <c r="EN5019" t="e">
        <v>#REF!</v>
      </c>
      <c r="EP5019" t="e">
        <f t="shared" si="270"/>
        <v>#REF!</v>
      </c>
      <c r="EQ5019" t="e">
        <f t="shared" si="271"/>
        <v>#REF!</v>
      </c>
      <c r="ER5019" t="e">
        <f t="shared" si="272"/>
        <v>#REF!</v>
      </c>
    </row>
    <row r="5020" spans="142:148" x14ac:dyDescent="0.25">
      <c r="EL5020">
        <v>5013</v>
      </c>
      <c r="EM5020" t="e">
        <v>#REF!</v>
      </c>
      <c r="EN5020" t="e">
        <v>#REF!</v>
      </c>
      <c r="EP5020" t="e">
        <f t="shared" si="270"/>
        <v>#REF!</v>
      </c>
      <c r="EQ5020" t="e">
        <f t="shared" si="271"/>
        <v>#REF!</v>
      </c>
      <c r="ER5020" t="e">
        <f t="shared" si="272"/>
        <v>#REF!</v>
      </c>
    </row>
    <row r="5021" spans="142:148" x14ac:dyDescent="0.25">
      <c r="EL5021">
        <v>5014</v>
      </c>
      <c r="EM5021" t="e">
        <v>#REF!</v>
      </c>
      <c r="EN5021" t="e">
        <v>#REF!</v>
      </c>
      <c r="EP5021" t="e">
        <f t="shared" si="270"/>
        <v>#REF!</v>
      </c>
      <c r="EQ5021" t="e">
        <f t="shared" si="271"/>
        <v>#REF!</v>
      </c>
      <c r="ER5021" t="e">
        <f t="shared" si="272"/>
        <v>#REF!</v>
      </c>
    </row>
    <row r="5022" spans="142:148" x14ac:dyDescent="0.25">
      <c r="EL5022">
        <v>5015</v>
      </c>
      <c r="EM5022" t="e">
        <v>#REF!</v>
      </c>
      <c r="EN5022" t="e">
        <v>#REF!</v>
      </c>
      <c r="EP5022" t="e">
        <f t="shared" si="270"/>
        <v>#REF!</v>
      </c>
      <c r="EQ5022" t="e">
        <f t="shared" si="271"/>
        <v>#REF!</v>
      </c>
      <c r="ER5022" t="e">
        <f t="shared" si="272"/>
        <v>#REF!</v>
      </c>
    </row>
    <row r="5023" spans="142:148" x14ac:dyDescent="0.25">
      <c r="EL5023">
        <v>5016</v>
      </c>
      <c r="EM5023" t="e">
        <v>#REF!</v>
      </c>
      <c r="EN5023" t="e">
        <v>#REF!</v>
      </c>
      <c r="EP5023" t="e">
        <f t="shared" si="270"/>
        <v>#REF!</v>
      </c>
      <c r="EQ5023" t="e">
        <f t="shared" si="271"/>
        <v>#REF!</v>
      </c>
      <c r="ER5023" t="e">
        <f t="shared" si="272"/>
        <v>#REF!</v>
      </c>
    </row>
    <row r="5024" spans="142:148" x14ac:dyDescent="0.25">
      <c r="EL5024">
        <v>5017</v>
      </c>
      <c r="EM5024" t="e">
        <v>#REF!</v>
      </c>
      <c r="EN5024" t="e">
        <v>#REF!</v>
      </c>
      <c r="EP5024" t="e">
        <f t="shared" si="270"/>
        <v>#REF!</v>
      </c>
      <c r="EQ5024" t="e">
        <f t="shared" si="271"/>
        <v>#REF!</v>
      </c>
      <c r="ER5024" t="e">
        <f t="shared" si="272"/>
        <v>#REF!</v>
      </c>
    </row>
    <row r="5025" spans="142:148" x14ac:dyDescent="0.25">
      <c r="EL5025">
        <v>5018</v>
      </c>
      <c r="EM5025" t="e">
        <v>#REF!</v>
      </c>
      <c r="EN5025" t="e">
        <v>#REF!</v>
      </c>
      <c r="EP5025" t="e">
        <f t="shared" si="270"/>
        <v>#REF!</v>
      </c>
      <c r="EQ5025" t="e">
        <f t="shared" si="271"/>
        <v>#REF!</v>
      </c>
      <c r="ER5025" t="e">
        <f t="shared" si="272"/>
        <v>#REF!</v>
      </c>
    </row>
    <row r="5026" spans="142:148" x14ac:dyDescent="0.25">
      <c r="EL5026">
        <v>5019</v>
      </c>
      <c r="EM5026" t="e">
        <v>#REF!</v>
      </c>
      <c r="EN5026" t="e">
        <v>#REF!</v>
      </c>
      <c r="EP5026" t="e">
        <f t="shared" si="270"/>
        <v>#REF!</v>
      </c>
      <c r="EQ5026" t="e">
        <f t="shared" si="271"/>
        <v>#REF!</v>
      </c>
      <c r="ER5026" t="e">
        <f t="shared" si="272"/>
        <v>#REF!</v>
      </c>
    </row>
    <row r="5027" spans="142:148" x14ac:dyDescent="0.25">
      <c r="EL5027">
        <v>5020</v>
      </c>
      <c r="EM5027" t="e">
        <v>#REF!</v>
      </c>
      <c r="EN5027" t="e">
        <v>#REF!</v>
      </c>
      <c r="EP5027" t="e">
        <f t="shared" si="270"/>
        <v>#REF!</v>
      </c>
      <c r="EQ5027" t="e">
        <f t="shared" si="271"/>
        <v>#REF!</v>
      </c>
      <c r="ER5027" t="e">
        <f t="shared" si="272"/>
        <v>#REF!</v>
      </c>
    </row>
    <row r="5028" spans="142:148" x14ac:dyDescent="0.25">
      <c r="EL5028">
        <v>5021</v>
      </c>
      <c r="EM5028" t="e">
        <v>#REF!</v>
      </c>
      <c r="EN5028" t="e">
        <v>#REF!</v>
      </c>
      <c r="EP5028" t="e">
        <f t="shared" si="270"/>
        <v>#REF!</v>
      </c>
      <c r="EQ5028" t="e">
        <f t="shared" si="271"/>
        <v>#REF!</v>
      </c>
      <c r="ER5028" t="e">
        <f t="shared" si="272"/>
        <v>#REF!</v>
      </c>
    </row>
    <row r="5029" spans="142:148" x14ac:dyDescent="0.25">
      <c r="EL5029">
        <v>5022</v>
      </c>
      <c r="EM5029" t="e">
        <v>#REF!</v>
      </c>
      <c r="EN5029" t="e">
        <v>#REF!</v>
      </c>
      <c r="EP5029" t="e">
        <f t="shared" si="270"/>
        <v>#REF!</v>
      </c>
      <c r="EQ5029" t="e">
        <f t="shared" si="271"/>
        <v>#REF!</v>
      </c>
      <c r="ER5029" t="e">
        <f t="shared" si="272"/>
        <v>#REF!</v>
      </c>
    </row>
    <row r="5030" spans="142:148" x14ac:dyDescent="0.25">
      <c r="EL5030">
        <v>5023</v>
      </c>
      <c r="EM5030" t="e">
        <v>#REF!</v>
      </c>
      <c r="EN5030" t="e">
        <v>#REF!</v>
      </c>
      <c r="EP5030" t="e">
        <f t="shared" si="270"/>
        <v>#REF!</v>
      </c>
      <c r="EQ5030" t="e">
        <f t="shared" si="271"/>
        <v>#REF!</v>
      </c>
      <c r="ER5030" t="e">
        <f t="shared" si="272"/>
        <v>#REF!</v>
      </c>
    </row>
    <row r="5031" spans="142:148" x14ac:dyDescent="0.25">
      <c r="EL5031">
        <v>5024</v>
      </c>
      <c r="EM5031" t="e">
        <v>#REF!</v>
      </c>
      <c r="EN5031" t="e">
        <v>#REF!</v>
      </c>
      <c r="EP5031" t="e">
        <f t="shared" si="270"/>
        <v>#REF!</v>
      </c>
      <c r="EQ5031" t="e">
        <f t="shared" si="271"/>
        <v>#REF!</v>
      </c>
      <c r="ER5031" t="e">
        <f t="shared" si="272"/>
        <v>#REF!</v>
      </c>
    </row>
    <row r="5032" spans="142:148" x14ac:dyDescent="0.25">
      <c r="EL5032">
        <v>5025</v>
      </c>
      <c r="EM5032" t="e">
        <v>#REF!</v>
      </c>
      <c r="EN5032" t="e">
        <v>#REF!</v>
      </c>
      <c r="EP5032" t="e">
        <f t="shared" si="270"/>
        <v>#REF!</v>
      </c>
      <c r="EQ5032" t="e">
        <f t="shared" si="271"/>
        <v>#REF!</v>
      </c>
      <c r="ER5032" t="e">
        <f t="shared" si="272"/>
        <v>#REF!</v>
      </c>
    </row>
    <row r="5033" spans="142:148" x14ac:dyDescent="0.25">
      <c r="EL5033">
        <v>5026</v>
      </c>
      <c r="EM5033" t="e">
        <v>#REF!</v>
      </c>
      <c r="EN5033" t="e">
        <v>#REF!</v>
      </c>
      <c r="EP5033" t="e">
        <f t="shared" si="270"/>
        <v>#REF!</v>
      </c>
      <c r="EQ5033" t="e">
        <f t="shared" si="271"/>
        <v>#REF!</v>
      </c>
      <c r="ER5033" t="e">
        <f t="shared" si="272"/>
        <v>#REF!</v>
      </c>
    </row>
    <row r="5034" spans="142:148" x14ac:dyDescent="0.25">
      <c r="EL5034">
        <v>5027</v>
      </c>
      <c r="EM5034" t="e">
        <v>#REF!</v>
      </c>
      <c r="EN5034" t="e">
        <v>#REF!</v>
      </c>
      <c r="EP5034" t="e">
        <f t="shared" si="270"/>
        <v>#REF!</v>
      </c>
      <c r="EQ5034" t="e">
        <f t="shared" si="271"/>
        <v>#REF!</v>
      </c>
      <c r="ER5034" t="e">
        <f t="shared" si="272"/>
        <v>#REF!</v>
      </c>
    </row>
    <row r="5035" spans="142:148" x14ac:dyDescent="0.25">
      <c r="EL5035">
        <v>5028</v>
      </c>
      <c r="EM5035" t="e">
        <v>#REF!</v>
      </c>
      <c r="EN5035" t="e">
        <v>#REF!</v>
      </c>
      <c r="EP5035" t="e">
        <f t="shared" si="270"/>
        <v>#REF!</v>
      </c>
      <c r="EQ5035" t="e">
        <f t="shared" si="271"/>
        <v>#REF!</v>
      </c>
      <c r="ER5035" t="e">
        <f t="shared" si="272"/>
        <v>#REF!</v>
      </c>
    </row>
    <row r="5036" spans="142:148" x14ac:dyDescent="0.25">
      <c r="EL5036">
        <v>5029</v>
      </c>
      <c r="EM5036" t="e">
        <v>#REF!</v>
      </c>
      <c r="EN5036" t="e">
        <v>#REF!</v>
      </c>
      <c r="EP5036" t="e">
        <f t="shared" si="270"/>
        <v>#REF!</v>
      </c>
      <c r="EQ5036" t="e">
        <f t="shared" si="271"/>
        <v>#REF!</v>
      </c>
      <c r="ER5036" t="e">
        <f t="shared" si="272"/>
        <v>#REF!</v>
      </c>
    </row>
    <row r="5037" spans="142:148" x14ac:dyDescent="0.25">
      <c r="EL5037">
        <v>5030</v>
      </c>
      <c r="EM5037" t="e">
        <v>#REF!</v>
      </c>
      <c r="EN5037" t="e">
        <v>#REF!</v>
      </c>
      <c r="EP5037" t="e">
        <f t="shared" si="270"/>
        <v>#REF!</v>
      </c>
      <c r="EQ5037" t="e">
        <f t="shared" si="271"/>
        <v>#REF!</v>
      </c>
      <c r="ER5037" t="e">
        <f t="shared" si="272"/>
        <v>#REF!</v>
      </c>
    </row>
    <row r="5038" spans="142:148" x14ac:dyDescent="0.25">
      <c r="EL5038">
        <v>5031</v>
      </c>
      <c r="EM5038" t="e">
        <v>#REF!</v>
      </c>
      <c r="EN5038" t="e">
        <v>#REF!</v>
      </c>
      <c r="EP5038" t="e">
        <f t="shared" si="270"/>
        <v>#REF!</v>
      </c>
      <c r="EQ5038" t="e">
        <f t="shared" si="271"/>
        <v>#REF!</v>
      </c>
      <c r="ER5038" t="e">
        <f t="shared" si="272"/>
        <v>#REF!</v>
      </c>
    </row>
    <row r="5039" spans="142:148" x14ac:dyDescent="0.25">
      <c r="EL5039">
        <v>5032</v>
      </c>
      <c r="EM5039" t="e">
        <v>#REF!</v>
      </c>
      <c r="EN5039" t="e">
        <v>#REF!</v>
      </c>
      <c r="EP5039" t="e">
        <f t="shared" si="270"/>
        <v>#REF!</v>
      </c>
      <c r="EQ5039" t="e">
        <f t="shared" si="271"/>
        <v>#REF!</v>
      </c>
      <c r="ER5039" t="e">
        <f t="shared" si="272"/>
        <v>#REF!</v>
      </c>
    </row>
    <row r="5040" spans="142:148" x14ac:dyDescent="0.25">
      <c r="EL5040">
        <v>5033</v>
      </c>
      <c r="EM5040" t="e">
        <v>#REF!</v>
      </c>
      <c r="EN5040" t="e">
        <v>#REF!</v>
      </c>
      <c r="EP5040" t="e">
        <f t="shared" si="270"/>
        <v>#REF!</v>
      </c>
      <c r="EQ5040" t="e">
        <f t="shared" si="271"/>
        <v>#REF!</v>
      </c>
      <c r="ER5040" t="e">
        <f t="shared" si="272"/>
        <v>#REF!</v>
      </c>
    </row>
    <row r="5041" spans="142:148" x14ac:dyDescent="0.25">
      <c r="EL5041">
        <v>5034</v>
      </c>
      <c r="EM5041" t="e">
        <v>#REF!</v>
      </c>
      <c r="EN5041" t="e">
        <v>#REF!</v>
      </c>
      <c r="EP5041" t="e">
        <f t="shared" si="270"/>
        <v>#REF!</v>
      </c>
      <c r="EQ5041" t="e">
        <f t="shared" si="271"/>
        <v>#REF!</v>
      </c>
      <c r="ER5041" t="e">
        <f t="shared" si="272"/>
        <v>#REF!</v>
      </c>
    </row>
    <row r="5042" spans="142:148" x14ac:dyDescent="0.25">
      <c r="EL5042">
        <v>5035</v>
      </c>
      <c r="EM5042" t="e">
        <v>#REF!</v>
      </c>
      <c r="EN5042" t="e">
        <v>#REF!</v>
      </c>
      <c r="EP5042" t="e">
        <f t="shared" si="270"/>
        <v>#REF!</v>
      </c>
      <c r="EQ5042" t="e">
        <f t="shared" si="271"/>
        <v>#REF!</v>
      </c>
      <c r="ER5042" t="e">
        <f t="shared" si="272"/>
        <v>#REF!</v>
      </c>
    </row>
    <row r="5043" spans="142:148" x14ac:dyDescent="0.25">
      <c r="EL5043">
        <v>5036</v>
      </c>
      <c r="EM5043" t="e">
        <v>#REF!</v>
      </c>
      <c r="EN5043" t="e">
        <v>#REF!</v>
      </c>
      <c r="EP5043" t="e">
        <f t="shared" si="270"/>
        <v>#REF!</v>
      </c>
      <c r="EQ5043" t="e">
        <f t="shared" si="271"/>
        <v>#REF!</v>
      </c>
      <c r="ER5043" t="e">
        <f t="shared" si="272"/>
        <v>#REF!</v>
      </c>
    </row>
    <row r="5044" spans="142:148" x14ac:dyDescent="0.25">
      <c r="EL5044">
        <v>5037</v>
      </c>
      <c r="EM5044" t="e">
        <v>#REF!</v>
      </c>
      <c r="EN5044" t="e">
        <v>#REF!</v>
      </c>
      <c r="EP5044" t="e">
        <f t="shared" si="270"/>
        <v>#REF!</v>
      </c>
      <c r="EQ5044" t="e">
        <f t="shared" si="271"/>
        <v>#REF!</v>
      </c>
      <c r="ER5044" t="e">
        <f t="shared" si="272"/>
        <v>#REF!</v>
      </c>
    </row>
    <row r="5045" spans="142:148" x14ac:dyDescent="0.25">
      <c r="EL5045">
        <v>5038</v>
      </c>
      <c r="EM5045" t="e">
        <v>#REF!</v>
      </c>
      <c r="EN5045" t="e">
        <v>#REF!</v>
      </c>
      <c r="EP5045" t="e">
        <f t="shared" si="270"/>
        <v>#REF!</v>
      </c>
      <c r="EQ5045" t="e">
        <f t="shared" si="271"/>
        <v>#REF!</v>
      </c>
      <c r="ER5045" t="e">
        <f t="shared" si="272"/>
        <v>#REF!</v>
      </c>
    </row>
    <row r="5046" spans="142:148" x14ac:dyDescent="0.25">
      <c r="EL5046">
        <v>5039</v>
      </c>
      <c r="EM5046" t="e">
        <v>#REF!</v>
      </c>
      <c r="EN5046" t="e">
        <v>#REF!</v>
      </c>
      <c r="EP5046" t="e">
        <f t="shared" si="270"/>
        <v>#REF!</v>
      </c>
      <c r="EQ5046" t="e">
        <f t="shared" si="271"/>
        <v>#REF!</v>
      </c>
      <c r="ER5046" t="e">
        <f t="shared" si="272"/>
        <v>#REF!</v>
      </c>
    </row>
    <row r="5047" spans="142:148" x14ac:dyDescent="0.25">
      <c r="EL5047">
        <v>5040</v>
      </c>
      <c r="EM5047" t="e">
        <v>#REF!</v>
      </c>
      <c r="EN5047" t="e">
        <v>#REF!</v>
      </c>
      <c r="EP5047" t="e">
        <f t="shared" si="270"/>
        <v>#REF!</v>
      </c>
      <c r="EQ5047" t="e">
        <f t="shared" si="271"/>
        <v>#REF!</v>
      </c>
      <c r="ER5047" t="e">
        <f t="shared" si="272"/>
        <v>#REF!</v>
      </c>
    </row>
    <row r="5048" spans="142:148" x14ac:dyDescent="0.25">
      <c r="EL5048">
        <v>5041</v>
      </c>
      <c r="EM5048" t="e">
        <v>#REF!</v>
      </c>
      <c r="EN5048" t="e">
        <v>#REF!</v>
      </c>
      <c r="EP5048" t="e">
        <f t="shared" si="270"/>
        <v>#REF!</v>
      </c>
      <c r="EQ5048" t="e">
        <f t="shared" si="271"/>
        <v>#REF!</v>
      </c>
      <c r="ER5048" t="e">
        <f t="shared" si="272"/>
        <v>#REF!</v>
      </c>
    </row>
    <row r="5049" spans="142:148" x14ac:dyDescent="0.25">
      <c r="EL5049">
        <v>5042</v>
      </c>
      <c r="EM5049" t="e">
        <v>#REF!</v>
      </c>
      <c r="EN5049" t="e">
        <v>#REF!</v>
      </c>
      <c r="EP5049" t="e">
        <f t="shared" si="270"/>
        <v>#REF!</v>
      </c>
      <c r="EQ5049" t="e">
        <f t="shared" si="271"/>
        <v>#REF!</v>
      </c>
      <c r="ER5049" t="e">
        <f t="shared" si="272"/>
        <v>#REF!</v>
      </c>
    </row>
    <row r="5050" spans="142:148" x14ac:dyDescent="0.25">
      <c r="EL5050">
        <v>5043</v>
      </c>
      <c r="EM5050" t="e">
        <v>#REF!</v>
      </c>
      <c r="EN5050" t="e">
        <v>#REF!</v>
      </c>
      <c r="EP5050" t="e">
        <f t="shared" si="270"/>
        <v>#REF!</v>
      </c>
      <c r="EQ5050" t="e">
        <f t="shared" si="271"/>
        <v>#REF!</v>
      </c>
      <c r="ER5050" t="e">
        <f t="shared" si="272"/>
        <v>#REF!</v>
      </c>
    </row>
    <row r="5051" spans="142:148" x14ac:dyDescent="0.25">
      <c r="EL5051">
        <v>5044</v>
      </c>
      <c r="EM5051" t="e">
        <v>#REF!</v>
      </c>
      <c r="EN5051" t="e">
        <v>#REF!</v>
      </c>
      <c r="EP5051" t="e">
        <f t="shared" si="270"/>
        <v>#REF!</v>
      </c>
      <c r="EQ5051" t="e">
        <f t="shared" si="271"/>
        <v>#REF!</v>
      </c>
      <c r="ER5051" t="e">
        <f t="shared" si="272"/>
        <v>#REF!</v>
      </c>
    </row>
    <row r="5052" spans="142:148" x14ac:dyDescent="0.25">
      <c r="EL5052">
        <v>5045</v>
      </c>
      <c r="EM5052" t="e">
        <v>#REF!</v>
      </c>
      <c r="EN5052" t="e">
        <v>#REF!</v>
      </c>
      <c r="EP5052" t="e">
        <f t="shared" si="270"/>
        <v>#REF!</v>
      </c>
      <c r="EQ5052" t="e">
        <f t="shared" si="271"/>
        <v>#REF!</v>
      </c>
      <c r="ER5052" t="e">
        <f t="shared" si="272"/>
        <v>#REF!</v>
      </c>
    </row>
    <row r="5053" spans="142:148" x14ac:dyDescent="0.25">
      <c r="EL5053">
        <v>5046</v>
      </c>
      <c r="EM5053" t="e">
        <v>#REF!</v>
      </c>
      <c r="EN5053" t="e">
        <v>#REF!</v>
      </c>
      <c r="EP5053" t="e">
        <f t="shared" si="270"/>
        <v>#REF!</v>
      </c>
      <c r="EQ5053" t="e">
        <f t="shared" si="271"/>
        <v>#REF!</v>
      </c>
      <c r="ER5053" t="e">
        <f t="shared" si="272"/>
        <v>#REF!</v>
      </c>
    </row>
    <row r="5054" spans="142:148" x14ac:dyDescent="0.25">
      <c r="EL5054">
        <v>5047</v>
      </c>
      <c r="EM5054" t="e">
        <v>#REF!</v>
      </c>
      <c r="EN5054" t="e">
        <v>#REF!</v>
      </c>
      <c r="EP5054" t="e">
        <f t="shared" si="270"/>
        <v>#REF!</v>
      </c>
      <c r="EQ5054" t="e">
        <f t="shared" si="271"/>
        <v>#REF!</v>
      </c>
      <c r="ER5054" t="e">
        <f t="shared" si="272"/>
        <v>#REF!</v>
      </c>
    </row>
    <row r="5055" spans="142:148" x14ac:dyDescent="0.25">
      <c r="EL5055">
        <v>5048</v>
      </c>
      <c r="EM5055" t="e">
        <v>#REF!</v>
      </c>
      <c r="EN5055" t="e">
        <v>#REF!</v>
      </c>
      <c r="EP5055" t="e">
        <f t="shared" si="270"/>
        <v>#REF!</v>
      </c>
      <c r="EQ5055" t="e">
        <f t="shared" si="271"/>
        <v>#REF!</v>
      </c>
      <c r="ER5055" t="e">
        <f t="shared" si="272"/>
        <v>#REF!</v>
      </c>
    </row>
    <row r="5056" spans="142:148" x14ac:dyDescent="0.25">
      <c r="EL5056">
        <v>5049</v>
      </c>
      <c r="EM5056" t="e">
        <v>#REF!</v>
      </c>
      <c r="EN5056" t="e">
        <v>#REF!</v>
      </c>
      <c r="EP5056" t="e">
        <f t="shared" si="270"/>
        <v>#REF!</v>
      </c>
      <c r="EQ5056" t="e">
        <f t="shared" si="271"/>
        <v>#REF!</v>
      </c>
      <c r="ER5056" t="e">
        <f t="shared" si="272"/>
        <v>#REF!</v>
      </c>
    </row>
    <row r="5057" spans="142:148" x14ac:dyDescent="0.25">
      <c r="EL5057">
        <v>5050</v>
      </c>
      <c r="EM5057" t="e">
        <v>#REF!</v>
      </c>
      <c r="EN5057" t="e">
        <v>#REF!</v>
      </c>
      <c r="EP5057" t="e">
        <f t="shared" si="270"/>
        <v>#REF!</v>
      </c>
      <c r="EQ5057" t="e">
        <f t="shared" si="271"/>
        <v>#REF!</v>
      </c>
      <c r="ER5057" t="e">
        <f t="shared" si="272"/>
        <v>#REF!</v>
      </c>
    </row>
    <row r="5058" spans="142:148" x14ac:dyDescent="0.25">
      <c r="EL5058">
        <v>5051</v>
      </c>
      <c r="EM5058" t="e">
        <v>#REF!</v>
      </c>
      <c r="EN5058" t="e">
        <v>#REF!</v>
      </c>
      <c r="EP5058" t="e">
        <f t="shared" si="270"/>
        <v>#REF!</v>
      </c>
      <c r="EQ5058" t="e">
        <f t="shared" si="271"/>
        <v>#REF!</v>
      </c>
      <c r="ER5058" t="e">
        <f t="shared" si="272"/>
        <v>#REF!</v>
      </c>
    </row>
    <row r="5059" spans="142:148" x14ac:dyDescent="0.25">
      <c r="EL5059">
        <v>5052</v>
      </c>
      <c r="EM5059" t="e">
        <v>#REF!</v>
      </c>
      <c r="EN5059" t="e">
        <v>#REF!</v>
      </c>
      <c r="EP5059" t="e">
        <f t="shared" si="270"/>
        <v>#REF!</v>
      </c>
      <c r="EQ5059" t="e">
        <f t="shared" si="271"/>
        <v>#REF!</v>
      </c>
      <c r="ER5059" t="e">
        <f t="shared" si="272"/>
        <v>#REF!</v>
      </c>
    </row>
    <row r="5060" spans="142:148" x14ac:dyDescent="0.25">
      <c r="EL5060">
        <v>5053</v>
      </c>
      <c r="EM5060" t="e">
        <v>#REF!</v>
      </c>
      <c r="EN5060" t="e">
        <v>#REF!</v>
      </c>
      <c r="EP5060" t="e">
        <f t="shared" si="270"/>
        <v>#REF!</v>
      </c>
      <c r="EQ5060" t="e">
        <f t="shared" si="271"/>
        <v>#REF!</v>
      </c>
      <c r="ER5060" t="e">
        <f t="shared" si="272"/>
        <v>#REF!</v>
      </c>
    </row>
    <row r="5061" spans="142:148" x14ac:dyDescent="0.25">
      <c r="EL5061">
        <v>5054</v>
      </c>
      <c r="EM5061" t="e">
        <v>#REF!</v>
      </c>
      <c r="EN5061" t="e">
        <v>#REF!</v>
      </c>
      <c r="EP5061" t="e">
        <f t="shared" si="270"/>
        <v>#REF!</v>
      </c>
      <c r="EQ5061" t="e">
        <f t="shared" si="271"/>
        <v>#REF!</v>
      </c>
      <c r="ER5061" t="e">
        <f t="shared" si="272"/>
        <v>#REF!</v>
      </c>
    </row>
    <row r="5062" spans="142:148" x14ac:dyDescent="0.25">
      <c r="EL5062">
        <v>5055</v>
      </c>
      <c r="EM5062" t="e">
        <v>#REF!</v>
      </c>
      <c r="EN5062" t="e">
        <v>#REF!</v>
      </c>
      <c r="EP5062" t="e">
        <f t="shared" si="270"/>
        <v>#REF!</v>
      </c>
      <c r="EQ5062" t="e">
        <f t="shared" si="271"/>
        <v>#REF!</v>
      </c>
      <c r="ER5062" t="e">
        <f t="shared" si="272"/>
        <v>#REF!</v>
      </c>
    </row>
    <row r="5063" spans="142:148" x14ac:dyDescent="0.25">
      <c r="EL5063">
        <v>5056</v>
      </c>
      <c r="EM5063" t="e">
        <v>#REF!</v>
      </c>
      <c r="EN5063" t="e">
        <v>#REF!</v>
      </c>
      <c r="EP5063" t="e">
        <f t="shared" si="270"/>
        <v>#REF!</v>
      </c>
      <c r="EQ5063" t="e">
        <f t="shared" si="271"/>
        <v>#REF!</v>
      </c>
      <c r="ER5063" t="e">
        <f t="shared" si="272"/>
        <v>#REF!</v>
      </c>
    </row>
    <row r="5064" spans="142:148" x14ac:dyDescent="0.25">
      <c r="EL5064">
        <v>5057</v>
      </c>
      <c r="EM5064" t="e">
        <v>#REF!</v>
      </c>
      <c r="EN5064" t="e">
        <v>#REF!</v>
      </c>
      <c r="EP5064" t="e">
        <f t="shared" si="270"/>
        <v>#REF!</v>
      </c>
      <c r="EQ5064" t="e">
        <f t="shared" si="271"/>
        <v>#REF!</v>
      </c>
      <c r="ER5064" t="e">
        <f t="shared" si="272"/>
        <v>#REF!</v>
      </c>
    </row>
    <row r="5065" spans="142:148" x14ac:dyDescent="0.25">
      <c r="EL5065">
        <v>5058</v>
      </c>
      <c r="EM5065" t="e">
        <v>#REF!</v>
      </c>
      <c r="EN5065" t="e">
        <v>#REF!</v>
      </c>
      <c r="EP5065" t="e">
        <f t="shared" si="270"/>
        <v>#REF!</v>
      </c>
      <c r="EQ5065" t="e">
        <f t="shared" si="271"/>
        <v>#REF!</v>
      </c>
      <c r="ER5065" t="e">
        <f t="shared" si="272"/>
        <v>#REF!</v>
      </c>
    </row>
    <row r="5066" spans="142:148" x14ac:dyDescent="0.25">
      <c r="EL5066">
        <v>5059</v>
      </c>
      <c r="EM5066" t="e">
        <v>#REF!</v>
      </c>
      <c r="EN5066" t="e">
        <v>#REF!</v>
      </c>
      <c r="EP5066" t="e">
        <f t="shared" si="270"/>
        <v>#REF!</v>
      </c>
      <c r="EQ5066" t="e">
        <f t="shared" si="271"/>
        <v>#REF!</v>
      </c>
      <c r="ER5066" t="e">
        <f t="shared" si="272"/>
        <v>#REF!</v>
      </c>
    </row>
    <row r="5067" spans="142:148" x14ac:dyDescent="0.25">
      <c r="EL5067">
        <v>5060</v>
      </c>
      <c r="EM5067" t="e">
        <v>#REF!</v>
      </c>
      <c r="EN5067" t="e">
        <v>#REF!</v>
      </c>
      <c r="EP5067" t="e">
        <f t="shared" si="270"/>
        <v>#REF!</v>
      </c>
      <c r="EQ5067" t="e">
        <f t="shared" si="271"/>
        <v>#REF!</v>
      </c>
      <c r="ER5067" t="e">
        <f t="shared" si="272"/>
        <v>#REF!</v>
      </c>
    </row>
    <row r="5068" spans="142:148" x14ac:dyDescent="0.25">
      <c r="EL5068">
        <v>5061</v>
      </c>
      <c r="EM5068" t="e">
        <v>#REF!</v>
      </c>
      <c r="EN5068" t="e">
        <v>#REF!</v>
      </c>
      <c r="EP5068" t="e">
        <f t="shared" si="270"/>
        <v>#REF!</v>
      </c>
      <c r="EQ5068" t="e">
        <f t="shared" si="271"/>
        <v>#REF!</v>
      </c>
      <c r="ER5068" t="e">
        <f t="shared" si="272"/>
        <v>#REF!</v>
      </c>
    </row>
    <row r="5069" spans="142:148" x14ac:dyDescent="0.25">
      <c r="EL5069">
        <v>5062</v>
      </c>
      <c r="EM5069" t="e">
        <v>#REF!</v>
      </c>
      <c r="EN5069" t="e">
        <v>#REF!</v>
      </c>
      <c r="EP5069" t="e">
        <f t="shared" si="270"/>
        <v>#REF!</v>
      </c>
      <c r="EQ5069" t="e">
        <f t="shared" si="271"/>
        <v>#REF!</v>
      </c>
      <c r="ER5069" t="e">
        <f t="shared" si="272"/>
        <v>#REF!</v>
      </c>
    </row>
    <row r="5070" spans="142:148" x14ac:dyDescent="0.25">
      <c r="EL5070">
        <v>5063</v>
      </c>
      <c r="EM5070" t="e">
        <v>#REF!</v>
      </c>
      <c r="EN5070" t="e">
        <v>#REF!</v>
      </c>
      <c r="EP5070" t="e">
        <f t="shared" si="270"/>
        <v>#REF!</v>
      </c>
      <c r="EQ5070" t="e">
        <f t="shared" si="271"/>
        <v>#REF!</v>
      </c>
      <c r="ER5070" t="e">
        <f t="shared" si="272"/>
        <v>#REF!</v>
      </c>
    </row>
    <row r="5071" spans="142:148" x14ac:dyDescent="0.25">
      <c r="EL5071">
        <v>5064</v>
      </c>
      <c r="EM5071" t="e">
        <v>#REF!</v>
      </c>
      <c r="EN5071" t="e">
        <v>#REF!</v>
      </c>
      <c r="EP5071" t="e">
        <f t="shared" si="270"/>
        <v>#REF!</v>
      </c>
      <c r="EQ5071" t="e">
        <f t="shared" si="271"/>
        <v>#REF!</v>
      </c>
      <c r="ER5071" t="e">
        <f t="shared" si="272"/>
        <v>#REF!</v>
      </c>
    </row>
    <row r="5072" spans="142:148" x14ac:dyDescent="0.25">
      <c r="EL5072">
        <v>5065</v>
      </c>
      <c r="EM5072" t="e">
        <v>#REF!</v>
      </c>
      <c r="EN5072" t="e">
        <v>#REF!</v>
      </c>
      <c r="EP5072" t="e">
        <f t="shared" si="270"/>
        <v>#REF!</v>
      </c>
      <c r="EQ5072" t="e">
        <f t="shared" si="271"/>
        <v>#REF!</v>
      </c>
      <c r="ER5072" t="e">
        <f t="shared" si="272"/>
        <v>#REF!</v>
      </c>
    </row>
    <row r="5073" spans="142:148" x14ac:dyDescent="0.25">
      <c r="EL5073">
        <v>5066</v>
      </c>
      <c r="EM5073" t="e">
        <v>#REF!</v>
      </c>
      <c r="EN5073" t="e">
        <v>#REF!</v>
      </c>
      <c r="EP5073" t="e">
        <f t="shared" si="270"/>
        <v>#REF!</v>
      </c>
      <c r="EQ5073" t="e">
        <f t="shared" si="271"/>
        <v>#REF!</v>
      </c>
      <c r="ER5073" t="e">
        <f t="shared" si="272"/>
        <v>#REF!</v>
      </c>
    </row>
    <row r="5074" spans="142:148" x14ac:dyDescent="0.25">
      <c r="EL5074">
        <v>5067</v>
      </c>
      <c r="EM5074" t="e">
        <v>#REF!</v>
      </c>
      <c r="EN5074" t="e">
        <v>#REF!</v>
      </c>
      <c r="EP5074" t="e">
        <f t="shared" si="270"/>
        <v>#REF!</v>
      </c>
      <c r="EQ5074" t="e">
        <f t="shared" si="271"/>
        <v>#REF!</v>
      </c>
      <c r="ER5074" t="e">
        <f t="shared" si="272"/>
        <v>#REF!</v>
      </c>
    </row>
    <row r="5075" spans="142:148" x14ac:dyDescent="0.25">
      <c r="EL5075">
        <v>5068</v>
      </c>
      <c r="EM5075" t="e">
        <v>#REF!</v>
      </c>
      <c r="EN5075" t="e">
        <v>#REF!</v>
      </c>
      <c r="EP5075" t="e">
        <f t="shared" si="270"/>
        <v>#REF!</v>
      </c>
      <c r="EQ5075" t="e">
        <f t="shared" si="271"/>
        <v>#REF!</v>
      </c>
      <c r="ER5075" t="e">
        <f t="shared" si="272"/>
        <v>#REF!</v>
      </c>
    </row>
    <row r="5076" spans="142:148" x14ac:dyDescent="0.25">
      <c r="EL5076">
        <v>5069</v>
      </c>
      <c r="EM5076" t="e">
        <v>#REF!</v>
      </c>
      <c r="EN5076" t="e">
        <v>#REF!</v>
      </c>
      <c r="EP5076" t="e">
        <f t="shared" si="270"/>
        <v>#REF!</v>
      </c>
      <c r="EQ5076" t="e">
        <f t="shared" si="271"/>
        <v>#REF!</v>
      </c>
      <c r="ER5076" t="e">
        <f t="shared" si="272"/>
        <v>#REF!</v>
      </c>
    </row>
    <row r="5077" spans="142:148" x14ac:dyDescent="0.25">
      <c r="EL5077">
        <v>5070</v>
      </c>
      <c r="EM5077" t="e">
        <v>#REF!</v>
      </c>
      <c r="EN5077" t="e">
        <v>#REF!</v>
      </c>
      <c r="EP5077" t="e">
        <f t="shared" si="270"/>
        <v>#REF!</v>
      </c>
      <c r="EQ5077" t="e">
        <f t="shared" si="271"/>
        <v>#REF!</v>
      </c>
      <c r="ER5077" t="e">
        <f t="shared" si="272"/>
        <v>#REF!</v>
      </c>
    </row>
    <row r="5078" spans="142:148" x14ac:dyDescent="0.25">
      <c r="EL5078">
        <v>5071</v>
      </c>
      <c r="EM5078" t="e">
        <v>#REF!</v>
      </c>
      <c r="EN5078" t="e">
        <v>#REF!</v>
      </c>
      <c r="EP5078" t="e">
        <f t="shared" si="270"/>
        <v>#REF!</v>
      </c>
      <c r="EQ5078" t="e">
        <f t="shared" si="271"/>
        <v>#REF!</v>
      </c>
      <c r="ER5078" t="e">
        <f t="shared" si="272"/>
        <v>#REF!</v>
      </c>
    </row>
    <row r="5079" spans="142:148" x14ac:dyDescent="0.25">
      <c r="EL5079">
        <v>5072</v>
      </c>
      <c r="EM5079" t="e">
        <v>#REF!</v>
      </c>
      <c r="EN5079" t="e">
        <v>#REF!</v>
      </c>
      <c r="EP5079" t="e">
        <f t="shared" si="270"/>
        <v>#REF!</v>
      </c>
      <c r="EQ5079" t="e">
        <f t="shared" si="271"/>
        <v>#REF!</v>
      </c>
      <c r="ER5079" t="e">
        <f t="shared" si="272"/>
        <v>#REF!</v>
      </c>
    </row>
    <row r="5080" spans="142:148" x14ac:dyDescent="0.25">
      <c r="EL5080">
        <v>5073</v>
      </c>
      <c r="EM5080" t="e">
        <v>#REF!</v>
      </c>
      <c r="EN5080" t="e">
        <v>#REF!</v>
      </c>
      <c r="EP5080" t="e">
        <f t="shared" ref="EP5080:EP5143" si="273">IF(EM5080&gt;EN5080,1,0)</f>
        <v>#REF!</v>
      </c>
      <c r="EQ5080" t="e">
        <f t="shared" ref="EQ5080:EQ5143" si="274">IF(EP5080&gt;0,0,1)</f>
        <v>#REF!</v>
      </c>
      <c r="ER5080" t="e">
        <f t="shared" ref="ER5080:ER5143" si="275">IF(EM5080&gt;EN5080,EM5080-EN5080,EN5080-EM5080)</f>
        <v>#REF!</v>
      </c>
    </row>
    <row r="5081" spans="142:148" x14ac:dyDescent="0.25">
      <c r="EL5081">
        <v>5074</v>
      </c>
      <c r="EM5081" t="e">
        <v>#REF!</v>
      </c>
      <c r="EN5081" t="e">
        <v>#REF!</v>
      </c>
      <c r="EP5081" t="e">
        <f t="shared" si="273"/>
        <v>#REF!</v>
      </c>
      <c r="EQ5081" t="e">
        <f t="shared" si="274"/>
        <v>#REF!</v>
      </c>
      <c r="ER5081" t="e">
        <f t="shared" si="275"/>
        <v>#REF!</v>
      </c>
    </row>
    <row r="5082" spans="142:148" x14ac:dyDescent="0.25">
      <c r="EL5082">
        <v>5075</v>
      </c>
      <c r="EM5082" t="e">
        <v>#REF!</v>
      </c>
      <c r="EN5082" t="e">
        <v>#REF!</v>
      </c>
      <c r="EP5082" t="e">
        <f t="shared" si="273"/>
        <v>#REF!</v>
      </c>
      <c r="EQ5082" t="e">
        <f t="shared" si="274"/>
        <v>#REF!</v>
      </c>
      <c r="ER5082" t="e">
        <f t="shared" si="275"/>
        <v>#REF!</v>
      </c>
    </row>
    <row r="5083" spans="142:148" x14ac:dyDescent="0.25">
      <c r="EL5083">
        <v>5076</v>
      </c>
      <c r="EM5083" t="e">
        <v>#REF!</v>
      </c>
      <c r="EN5083" t="e">
        <v>#REF!</v>
      </c>
      <c r="EP5083" t="e">
        <f t="shared" si="273"/>
        <v>#REF!</v>
      </c>
      <c r="EQ5083" t="e">
        <f t="shared" si="274"/>
        <v>#REF!</v>
      </c>
      <c r="ER5083" t="e">
        <f t="shared" si="275"/>
        <v>#REF!</v>
      </c>
    </row>
    <row r="5084" spans="142:148" x14ac:dyDescent="0.25">
      <c r="EL5084">
        <v>5077</v>
      </c>
      <c r="EM5084" t="e">
        <v>#REF!</v>
      </c>
      <c r="EN5084" t="e">
        <v>#REF!</v>
      </c>
      <c r="EP5084" t="e">
        <f t="shared" si="273"/>
        <v>#REF!</v>
      </c>
      <c r="EQ5084" t="e">
        <f t="shared" si="274"/>
        <v>#REF!</v>
      </c>
      <c r="ER5084" t="e">
        <f t="shared" si="275"/>
        <v>#REF!</v>
      </c>
    </row>
    <row r="5085" spans="142:148" x14ac:dyDescent="0.25">
      <c r="EL5085">
        <v>5078</v>
      </c>
      <c r="EM5085" t="e">
        <v>#REF!</v>
      </c>
      <c r="EN5085" t="e">
        <v>#REF!</v>
      </c>
      <c r="EP5085" t="e">
        <f t="shared" si="273"/>
        <v>#REF!</v>
      </c>
      <c r="EQ5085" t="e">
        <f t="shared" si="274"/>
        <v>#REF!</v>
      </c>
      <c r="ER5085" t="e">
        <f t="shared" si="275"/>
        <v>#REF!</v>
      </c>
    </row>
    <row r="5086" spans="142:148" x14ac:dyDescent="0.25">
      <c r="EL5086">
        <v>5079</v>
      </c>
      <c r="EM5086" t="e">
        <v>#REF!</v>
      </c>
      <c r="EN5086" t="e">
        <v>#REF!</v>
      </c>
      <c r="EP5086" t="e">
        <f t="shared" si="273"/>
        <v>#REF!</v>
      </c>
      <c r="EQ5086" t="e">
        <f t="shared" si="274"/>
        <v>#REF!</v>
      </c>
      <c r="ER5086" t="e">
        <f t="shared" si="275"/>
        <v>#REF!</v>
      </c>
    </row>
    <row r="5087" spans="142:148" x14ac:dyDescent="0.25">
      <c r="EL5087">
        <v>5080</v>
      </c>
      <c r="EM5087" t="e">
        <v>#REF!</v>
      </c>
      <c r="EN5087" t="e">
        <v>#REF!</v>
      </c>
      <c r="EP5087" t="e">
        <f t="shared" si="273"/>
        <v>#REF!</v>
      </c>
      <c r="EQ5087" t="e">
        <f t="shared" si="274"/>
        <v>#REF!</v>
      </c>
      <c r="ER5087" t="e">
        <f t="shared" si="275"/>
        <v>#REF!</v>
      </c>
    </row>
    <row r="5088" spans="142:148" x14ac:dyDescent="0.25">
      <c r="EL5088">
        <v>5081</v>
      </c>
      <c r="EM5088" t="e">
        <v>#REF!</v>
      </c>
      <c r="EN5088" t="e">
        <v>#REF!</v>
      </c>
      <c r="EP5088" t="e">
        <f t="shared" si="273"/>
        <v>#REF!</v>
      </c>
      <c r="EQ5088" t="e">
        <f t="shared" si="274"/>
        <v>#REF!</v>
      </c>
      <c r="ER5088" t="e">
        <f t="shared" si="275"/>
        <v>#REF!</v>
      </c>
    </row>
    <row r="5089" spans="142:148" x14ac:dyDescent="0.25">
      <c r="EL5089">
        <v>5082</v>
      </c>
      <c r="EM5089" t="e">
        <v>#REF!</v>
      </c>
      <c r="EN5089" t="e">
        <v>#REF!</v>
      </c>
      <c r="EP5089" t="e">
        <f t="shared" si="273"/>
        <v>#REF!</v>
      </c>
      <c r="EQ5089" t="e">
        <f t="shared" si="274"/>
        <v>#REF!</v>
      </c>
      <c r="ER5089" t="e">
        <f t="shared" si="275"/>
        <v>#REF!</v>
      </c>
    </row>
    <row r="5090" spans="142:148" x14ac:dyDescent="0.25">
      <c r="EL5090">
        <v>5083</v>
      </c>
      <c r="EM5090" t="e">
        <v>#REF!</v>
      </c>
      <c r="EN5090" t="e">
        <v>#REF!</v>
      </c>
      <c r="EP5090" t="e">
        <f t="shared" si="273"/>
        <v>#REF!</v>
      </c>
      <c r="EQ5090" t="e">
        <f t="shared" si="274"/>
        <v>#REF!</v>
      </c>
      <c r="ER5090" t="e">
        <f t="shared" si="275"/>
        <v>#REF!</v>
      </c>
    </row>
    <row r="5091" spans="142:148" x14ac:dyDescent="0.25">
      <c r="EL5091">
        <v>5084</v>
      </c>
      <c r="EM5091" t="e">
        <v>#REF!</v>
      </c>
      <c r="EN5091" t="e">
        <v>#REF!</v>
      </c>
      <c r="EP5091" t="e">
        <f t="shared" si="273"/>
        <v>#REF!</v>
      </c>
      <c r="EQ5091" t="e">
        <f t="shared" si="274"/>
        <v>#REF!</v>
      </c>
      <c r="ER5091" t="e">
        <f t="shared" si="275"/>
        <v>#REF!</v>
      </c>
    </row>
    <row r="5092" spans="142:148" x14ac:dyDescent="0.25">
      <c r="EL5092">
        <v>5085</v>
      </c>
      <c r="EM5092" t="e">
        <v>#REF!</v>
      </c>
      <c r="EN5092" t="e">
        <v>#REF!</v>
      </c>
      <c r="EP5092" t="e">
        <f t="shared" si="273"/>
        <v>#REF!</v>
      </c>
      <c r="EQ5092" t="e">
        <f t="shared" si="274"/>
        <v>#REF!</v>
      </c>
      <c r="ER5092" t="e">
        <f t="shared" si="275"/>
        <v>#REF!</v>
      </c>
    </row>
    <row r="5093" spans="142:148" x14ac:dyDescent="0.25">
      <c r="EL5093">
        <v>5086</v>
      </c>
      <c r="EM5093" t="e">
        <v>#REF!</v>
      </c>
      <c r="EN5093" t="e">
        <v>#REF!</v>
      </c>
      <c r="EP5093" t="e">
        <f t="shared" si="273"/>
        <v>#REF!</v>
      </c>
      <c r="EQ5093" t="e">
        <f t="shared" si="274"/>
        <v>#REF!</v>
      </c>
      <c r="ER5093" t="e">
        <f t="shared" si="275"/>
        <v>#REF!</v>
      </c>
    </row>
    <row r="5094" spans="142:148" x14ac:dyDescent="0.25">
      <c r="EL5094">
        <v>5087</v>
      </c>
      <c r="EM5094" t="e">
        <v>#REF!</v>
      </c>
      <c r="EN5094" t="e">
        <v>#REF!</v>
      </c>
      <c r="EP5094" t="e">
        <f t="shared" si="273"/>
        <v>#REF!</v>
      </c>
      <c r="EQ5094" t="e">
        <f t="shared" si="274"/>
        <v>#REF!</v>
      </c>
      <c r="ER5094" t="e">
        <f t="shared" si="275"/>
        <v>#REF!</v>
      </c>
    </row>
    <row r="5095" spans="142:148" x14ac:dyDescent="0.25">
      <c r="EL5095">
        <v>5088</v>
      </c>
      <c r="EM5095" t="e">
        <v>#REF!</v>
      </c>
      <c r="EN5095" t="e">
        <v>#REF!</v>
      </c>
      <c r="EP5095" t="e">
        <f t="shared" si="273"/>
        <v>#REF!</v>
      </c>
      <c r="EQ5095" t="e">
        <f t="shared" si="274"/>
        <v>#REF!</v>
      </c>
      <c r="ER5095" t="e">
        <f t="shared" si="275"/>
        <v>#REF!</v>
      </c>
    </row>
    <row r="5096" spans="142:148" x14ac:dyDescent="0.25">
      <c r="EL5096">
        <v>5089</v>
      </c>
      <c r="EM5096" t="e">
        <v>#REF!</v>
      </c>
      <c r="EN5096" t="e">
        <v>#REF!</v>
      </c>
      <c r="EP5096" t="e">
        <f t="shared" si="273"/>
        <v>#REF!</v>
      </c>
      <c r="EQ5096" t="e">
        <f t="shared" si="274"/>
        <v>#REF!</v>
      </c>
      <c r="ER5096" t="e">
        <f t="shared" si="275"/>
        <v>#REF!</v>
      </c>
    </row>
    <row r="5097" spans="142:148" x14ac:dyDescent="0.25">
      <c r="EL5097">
        <v>5090</v>
      </c>
      <c r="EM5097" t="e">
        <v>#REF!</v>
      </c>
      <c r="EN5097" t="e">
        <v>#REF!</v>
      </c>
      <c r="EP5097" t="e">
        <f t="shared" si="273"/>
        <v>#REF!</v>
      </c>
      <c r="EQ5097" t="e">
        <f t="shared" si="274"/>
        <v>#REF!</v>
      </c>
      <c r="ER5097" t="e">
        <f t="shared" si="275"/>
        <v>#REF!</v>
      </c>
    </row>
    <row r="5098" spans="142:148" x14ac:dyDescent="0.25">
      <c r="EL5098">
        <v>5091</v>
      </c>
      <c r="EM5098" t="e">
        <v>#REF!</v>
      </c>
      <c r="EN5098" t="e">
        <v>#REF!</v>
      </c>
      <c r="EP5098" t="e">
        <f t="shared" si="273"/>
        <v>#REF!</v>
      </c>
      <c r="EQ5098" t="e">
        <f t="shared" si="274"/>
        <v>#REF!</v>
      </c>
      <c r="ER5098" t="e">
        <f t="shared" si="275"/>
        <v>#REF!</v>
      </c>
    </row>
    <row r="5099" spans="142:148" x14ac:dyDescent="0.25">
      <c r="EL5099">
        <v>5092</v>
      </c>
      <c r="EM5099" t="e">
        <v>#REF!</v>
      </c>
      <c r="EN5099" t="e">
        <v>#REF!</v>
      </c>
      <c r="EP5099" t="e">
        <f t="shared" si="273"/>
        <v>#REF!</v>
      </c>
      <c r="EQ5099" t="e">
        <f t="shared" si="274"/>
        <v>#REF!</v>
      </c>
      <c r="ER5099" t="e">
        <f t="shared" si="275"/>
        <v>#REF!</v>
      </c>
    </row>
    <row r="5100" spans="142:148" x14ac:dyDescent="0.25">
      <c r="EL5100">
        <v>5093</v>
      </c>
      <c r="EM5100" t="e">
        <v>#REF!</v>
      </c>
      <c r="EN5100" t="e">
        <v>#REF!</v>
      </c>
      <c r="EP5100" t="e">
        <f t="shared" si="273"/>
        <v>#REF!</v>
      </c>
      <c r="EQ5100" t="e">
        <f t="shared" si="274"/>
        <v>#REF!</v>
      </c>
      <c r="ER5100" t="e">
        <f t="shared" si="275"/>
        <v>#REF!</v>
      </c>
    </row>
    <row r="5101" spans="142:148" x14ac:dyDescent="0.25">
      <c r="EL5101">
        <v>5094</v>
      </c>
      <c r="EM5101" t="e">
        <v>#REF!</v>
      </c>
      <c r="EN5101" t="e">
        <v>#REF!</v>
      </c>
      <c r="EP5101" t="e">
        <f t="shared" si="273"/>
        <v>#REF!</v>
      </c>
      <c r="EQ5101" t="e">
        <f t="shared" si="274"/>
        <v>#REF!</v>
      </c>
      <c r="ER5101" t="e">
        <f t="shared" si="275"/>
        <v>#REF!</v>
      </c>
    </row>
    <row r="5102" spans="142:148" x14ac:dyDescent="0.25">
      <c r="EL5102">
        <v>5095</v>
      </c>
      <c r="EM5102" t="e">
        <v>#REF!</v>
      </c>
      <c r="EN5102" t="e">
        <v>#REF!</v>
      </c>
      <c r="EP5102" t="e">
        <f t="shared" si="273"/>
        <v>#REF!</v>
      </c>
      <c r="EQ5102" t="e">
        <f t="shared" si="274"/>
        <v>#REF!</v>
      </c>
      <c r="ER5102" t="e">
        <f t="shared" si="275"/>
        <v>#REF!</v>
      </c>
    </row>
    <row r="5103" spans="142:148" x14ac:dyDescent="0.25">
      <c r="EL5103">
        <v>5096</v>
      </c>
      <c r="EM5103" t="e">
        <v>#REF!</v>
      </c>
      <c r="EN5103" t="e">
        <v>#REF!</v>
      </c>
      <c r="EP5103" t="e">
        <f t="shared" si="273"/>
        <v>#REF!</v>
      </c>
      <c r="EQ5103" t="e">
        <f t="shared" si="274"/>
        <v>#REF!</v>
      </c>
      <c r="ER5103" t="e">
        <f t="shared" si="275"/>
        <v>#REF!</v>
      </c>
    </row>
    <row r="5104" spans="142:148" x14ac:dyDescent="0.25">
      <c r="EL5104">
        <v>5097</v>
      </c>
      <c r="EM5104" t="e">
        <v>#REF!</v>
      </c>
      <c r="EN5104" t="e">
        <v>#REF!</v>
      </c>
      <c r="EP5104" t="e">
        <f t="shared" si="273"/>
        <v>#REF!</v>
      </c>
      <c r="EQ5104" t="e">
        <f t="shared" si="274"/>
        <v>#REF!</v>
      </c>
      <c r="ER5104" t="e">
        <f t="shared" si="275"/>
        <v>#REF!</v>
      </c>
    </row>
    <row r="5105" spans="142:148" x14ac:dyDescent="0.25">
      <c r="EL5105">
        <v>5098</v>
      </c>
      <c r="EM5105" t="e">
        <v>#REF!</v>
      </c>
      <c r="EN5105" t="e">
        <v>#REF!</v>
      </c>
      <c r="EP5105" t="e">
        <f t="shared" si="273"/>
        <v>#REF!</v>
      </c>
      <c r="EQ5105" t="e">
        <f t="shared" si="274"/>
        <v>#REF!</v>
      </c>
      <c r="ER5105" t="e">
        <f t="shared" si="275"/>
        <v>#REF!</v>
      </c>
    </row>
    <row r="5106" spans="142:148" x14ac:dyDescent="0.25">
      <c r="EL5106">
        <v>5099</v>
      </c>
      <c r="EM5106" t="e">
        <v>#REF!</v>
      </c>
      <c r="EN5106" t="e">
        <v>#REF!</v>
      </c>
      <c r="EP5106" t="e">
        <f t="shared" si="273"/>
        <v>#REF!</v>
      </c>
      <c r="EQ5106" t="e">
        <f t="shared" si="274"/>
        <v>#REF!</v>
      </c>
      <c r="ER5106" t="e">
        <f t="shared" si="275"/>
        <v>#REF!</v>
      </c>
    </row>
    <row r="5107" spans="142:148" x14ac:dyDescent="0.25">
      <c r="EL5107">
        <v>5100</v>
      </c>
      <c r="EM5107" t="e">
        <v>#REF!</v>
      </c>
      <c r="EN5107" t="e">
        <v>#REF!</v>
      </c>
      <c r="EP5107" t="e">
        <f t="shared" si="273"/>
        <v>#REF!</v>
      </c>
      <c r="EQ5107" t="e">
        <f t="shared" si="274"/>
        <v>#REF!</v>
      </c>
      <c r="ER5107" t="e">
        <f t="shared" si="275"/>
        <v>#REF!</v>
      </c>
    </row>
    <row r="5108" spans="142:148" x14ac:dyDescent="0.25">
      <c r="EL5108">
        <v>5101</v>
      </c>
      <c r="EM5108" t="e">
        <v>#REF!</v>
      </c>
      <c r="EN5108" t="e">
        <v>#REF!</v>
      </c>
      <c r="EP5108" t="e">
        <f t="shared" si="273"/>
        <v>#REF!</v>
      </c>
      <c r="EQ5108" t="e">
        <f t="shared" si="274"/>
        <v>#REF!</v>
      </c>
      <c r="ER5108" t="e">
        <f t="shared" si="275"/>
        <v>#REF!</v>
      </c>
    </row>
    <row r="5109" spans="142:148" x14ac:dyDescent="0.25">
      <c r="EL5109">
        <v>5102</v>
      </c>
      <c r="EM5109" t="e">
        <v>#REF!</v>
      </c>
      <c r="EN5109" t="e">
        <v>#REF!</v>
      </c>
      <c r="EP5109" t="e">
        <f t="shared" si="273"/>
        <v>#REF!</v>
      </c>
      <c r="EQ5109" t="e">
        <f t="shared" si="274"/>
        <v>#REF!</v>
      </c>
      <c r="ER5109" t="e">
        <f t="shared" si="275"/>
        <v>#REF!</v>
      </c>
    </row>
    <row r="5110" spans="142:148" x14ac:dyDescent="0.25">
      <c r="EL5110">
        <v>5103</v>
      </c>
      <c r="EM5110" t="e">
        <v>#REF!</v>
      </c>
      <c r="EN5110" t="e">
        <v>#REF!</v>
      </c>
      <c r="EP5110" t="e">
        <f t="shared" si="273"/>
        <v>#REF!</v>
      </c>
      <c r="EQ5110" t="e">
        <f t="shared" si="274"/>
        <v>#REF!</v>
      </c>
      <c r="ER5110" t="e">
        <f t="shared" si="275"/>
        <v>#REF!</v>
      </c>
    </row>
    <row r="5111" spans="142:148" x14ac:dyDescent="0.25">
      <c r="EL5111">
        <v>5104</v>
      </c>
      <c r="EM5111" t="e">
        <v>#REF!</v>
      </c>
      <c r="EN5111" t="e">
        <v>#REF!</v>
      </c>
      <c r="EP5111" t="e">
        <f t="shared" si="273"/>
        <v>#REF!</v>
      </c>
      <c r="EQ5111" t="e">
        <f t="shared" si="274"/>
        <v>#REF!</v>
      </c>
      <c r="ER5111" t="e">
        <f t="shared" si="275"/>
        <v>#REF!</v>
      </c>
    </row>
    <row r="5112" spans="142:148" x14ac:dyDescent="0.25">
      <c r="EL5112">
        <v>5105</v>
      </c>
      <c r="EM5112" t="e">
        <v>#REF!</v>
      </c>
      <c r="EN5112" t="e">
        <v>#REF!</v>
      </c>
      <c r="EP5112" t="e">
        <f t="shared" si="273"/>
        <v>#REF!</v>
      </c>
      <c r="EQ5112" t="e">
        <f t="shared" si="274"/>
        <v>#REF!</v>
      </c>
      <c r="ER5112" t="e">
        <f t="shared" si="275"/>
        <v>#REF!</v>
      </c>
    </row>
    <row r="5113" spans="142:148" x14ac:dyDescent="0.25">
      <c r="EL5113">
        <v>5106</v>
      </c>
      <c r="EM5113" t="e">
        <v>#REF!</v>
      </c>
      <c r="EN5113" t="e">
        <v>#REF!</v>
      </c>
      <c r="EP5113" t="e">
        <f t="shared" si="273"/>
        <v>#REF!</v>
      </c>
      <c r="EQ5113" t="e">
        <f t="shared" si="274"/>
        <v>#REF!</v>
      </c>
      <c r="ER5113" t="e">
        <f t="shared" si="275"/>
        <v>#REF!</v>
      </c>
    </row>
    <row r="5114" spans="142:148" x14ac:dyDescent="0.25">
      <c r="EL5114">
        <v>5107</v>
      </c>
      <c r="EM5114" t="e">
        <v>#REF!</v>
      </c>
      <c r="EN5114" t="e">
        <v>#REF!</v>
      </c>
      <c r="EP5114" t="e">
        <f t="shared" si="273"/>
        <v>#REF!</v>
      </c>
      <c r="EQ5114" t="e">
        <f t="shared" si="274"/>
        <v>#REF!</v>
      </c>
      <c r="ER5114" t="e">
        <f t="shared" si="275"/>
        <v>#REF!</v>
      </c>
    </row>
    <row r="5115" spans="142:148" x14ac:dyDescent="0.25">
      <c r="EL5115">
        <v>5108</v>
      </c>
      <c r="EM5115" t="e">
        <v>#REF!</v>
      </c>
      <c r="EN5115" t="e">
        <v>#REF!</v>
      </c>
      <c r="EP5115" t="e">
        <f t="shared" si="273"/>
        <v>#REF!</v>
      </c>
      <c r="EQ5115" t="e">
        <f t="shared" si="274"/>
        <v>#REF!</v>
      </c>
      <c r="ER5115" t="e">
        <f t="shared" si="275"/>
        <v>#REF!</v>
      </c>
    </row>
    <row r="5116" spans="142:148" x14ac:dyDescent="0.25">
      <c r="EL5116">
        <v>5109</v>
      </c>
      <c r="EM5116" t="e">
        <v>#REF!</v>
      </c>
      <c r="EN5116" t="e">
        <v>#REF!</v>
      </c>
      <c r="EP5116" t="e">
        <f t="shared" si="273"/>
        <v>#REF!</v>
      </c>
      <c r="EQ5116" t="e">
        <f t="shared" si="274"/>
        <v>#REF!</v>
      </c>
      <c r="ER5116" t="e">
        <f t="shared" si="275"/>
        <v>#REF!</v>
      </c>
    </row>
    <row r="5117" spans="142:148" x14ac:dyDescent="0.25">
      <c r="EL5117">
        <v>5110</v>
      </c>
      <c r="EM5117" t="e">
        <v>#REF!</v>
      </c>
      <c r="EN5117" t="e">
        <v>#REF!</v>
      </c>
      <c r="EP5117" t="e">
        <f t="shared" si="273"/>
        <v>#REF!</v>
      </c>
      <c r="EQ5117" t="e">
        <f t="shared" si="274"/>
        <v>#REF!</v>
      </c>
      <c r="ER5117" t="e">
        <f t="shared" si="275"/>
        <v>#REF!</v>
      </c>
    </row>
    <row r="5118" spans="142:148" x14ac:dyDescent="0.25">
      <c r="EL5118">
        <v>5111</v>
      </c>
      <c r="EM5118" t="e">
        <v>#REF!</v>
      </c>
      <c r="EN5118" t="e">
        <v>#REF!</v>
      </c>
      <c r="EP5118" t="e">
        <f t="shared" si="273"/>
        <v>#REF!</v>
      </c>
      <c r="EQ5118" t="e">
        <f t="shared" si="274"/>
        <v>#REF!</v>
      </c>
      <c r="ER5118" t="e">
        <f t="shared" si="275"/>
        <v>#REF!</v>
      </c>
    </row>
    <row r="5119" spans="142:148" x14ac:dyDescent="0.25">
      <c r="EL5119">
        <v>5112</v>
      </c>
      <c r="EM5119" t="e">
        <v>#REF!</v>
      </c>
      <c r="EN5119" t="e">
        <v>#REF!</v>
      </c>
      <c r="EP5119" t="e">
        <f t="shared" si="273"/>
        <v>#REF!</v>
      </c>
      <c r="EQ5119" t="e">
        <f t="shared" si="274"/>
        <v>#REF!</v>
      </c>
      <c r="ER5119" t="e">
        <f t="shared" si="275"/>
        <v>#REF!</v>
      </c>
    </row>
    <row r="5120" spans="142:148" x14ac:dyDescent="0.25">
      <c r="EL5120">
        <v>5113</v>
      </c>
      <c r="EM5120" t="e">
        <v>#REF!</v>
      </c>
      <c r="EN5120" t="e">
        <v>#REF!</v>
      </c>
      <c r="EP5120" t="e">
        <f t="shared" si="273"/>
        <v>#REF!</v>
      </c>
      <c r="EQ5120" t="e">
        <f t="shared" si="274"/>
        <v>#REF!</v>
      </c>
      <c r="ER5120" t="e">
        <f t="shared" si="275"/>
        <v>#REF!</v>
      </c>
    </row>
    <row r="5121" spans="142:148" x14ac:dyDescent="0.25">
      <c r="EL5121">
        <v>5114</v>
      </c>
      <c r="EM5121" t="e">
        <v>#REF!</v>
      </c>
      <c r="EN5121" t="e">
        <v>#REF!</v>
      </c>
      <c r="EP5121" t="e">
        <f t="shared" si="273"/>
        <v>#REF!</v>
      </c>
      <c r="EQ5121" t="e">
        <f t="shared" si="274"/>
        <v>#REF!</v>
      </c>
      <c r="ER5121" t="e">
        <f t="shared" si="275"/>
        <v>#REF!</v>
      </c>
    </row>
    <row r="5122" spans="142:148" x14ac:dyDescent="0.25">
      <c r="EL5122">
        <v>5115</v>
      </c>
      <c r="EM5122" t="e">
        <v>#REF!</v>
      </c>
      <c r="EN5122" t="e">
        <v>#REF!</v>
      </c>
      <c r="EP5122" t="e">
        <f t="shared" si="273"/>
        <v>#REF!</v>
      </c>
      <c r="EQ5122" t="e">
        <f t="shared" si="274"/>
        <v>#REF!</v>
      </c>
      <c r="ER5122" t="e">
        <f t="shared" si="275"/>
        <v>#REF!</v>
      </c>
    </row>
    <row r="5123" spans="142:148" x14ac:dyDescent="0.25">
      <c r="EL5123">
        <v>5116</v>
      </c>
      <c r="EM5123" t="e">
        <v>#REF!</v>
      </c>
      <c r="EN5123" t="e">
        <v>#REF!</v>
      </c>
      <c r="EP5123" t="e">
        <f t="shared" si="273"/>
        <v>#REF!</v>
      </c>
      <c r="EQ5123" t="e">
        <f t="shared" si="274"/>
        <v>#REF!</v>
      </c>
      <c r="ER5123" t="e">
        <f t="shared" si="275"/>
        <v>#REF!</v>
      </c>
    </row>
    <row r="5124" spans="142:148" x14ac:dyDescent="0.25">
      <c r="EL5124">
        <v>5117</v>
      </c>
      <c r="EM5124" t="e">
        <v>#REF!</v>
      </c>
      <c r="EN5124" t="e">
        <v>#REF!</v>
      </c>
      <c r="EP5124" t="e">
        <f t="shared" si="273"/>
        <v>#REF!</v>
      </c>
      <c r="EQ5124" t="e">
        <f t="shared" si="274"/>
        <v>#REF!</v>
      </c>
      <c r="ER5124" t="e">
        <f t="shared" si="275"/>
        <v>#REF!</v>
      </c>
    </row>
    <row r="5125" spans="142:148" x14ac:dyDescent="0.25">
      <c r="EL5125">
        <v>5118</v>
      </c>
      <c r="EM5125" t="e">
        <v>#REF!</v>
      </c>
      <c r="EN5125" t="e">
        <v>#REF!</v>
      </c>
      <c r="EP5125" t="e">
        <f t="shared" si="273"/>
        <v>#REF!</v>
      </c>
      <c r="EQ5125" t="e">
        <f t="shared" si="274"/>
        <v>#REF!</v>
      </c>
      <c r="ER5125" t="e">
        <f t="shared" si="275"/>
        <v>#REF!</v>
      </c>
    </row>
    <row r="5126" spans="142:148" x14ac:dyDescent="0.25">
      <c r="EL5126">
        <v>5119</v>
      </c>
      <c r="EM5126" t="e">
        <v>#REF!</v>
      </c>
      <c r="EN5126" t="e">
        <v>#REF!</v>
      </c>
      <c r="EP5126" t="e">
        <f t="shared" si="273"/>
        <v>#REF!</v>
      </c>
      <c r="EQ5126" t="e">
        <f t="shared" si="274"/>
        <v>#REF!</v>
      </c>
      <c r="ER5126" t="e">
        <f t="shared" si="275"/>
        <v>#REF!</v>
      </c>
    </row>
    <row r="5127" spans="142:148" x14ac:dyDescent="0.25">
      <c r="EL5127">
        <v>5120</v>
      </c>
      <c r="EM5127" t="e">
        <v>#REF!</v>
      </c>
      <c r="EN5127" t="e">
        <v>#REF!</v>
      </c>
      <c r="EP5127" t="e">
        <f t="shared" si="273"/>
        <v>#REF!</v>
      </c>
      <c r="EQ5127" t="e">
        <f t="shared" si="274"/>
        <v>#REF!</v>
      </c>
      <c r="ER5127" t="e">
        <f t="shared" si="275"/>
        <v>#REF!</v>
      </c>
    </row>
    <row r="5128" spans="142:148" x14ac:dyDescent="0.25">
      <c r="EL5128">
        <v>5121</v>
      </c>
      <c r="EM5128" t="e">
        <v>#REF!</v>
      </c>
      <c r="EN5128" t="e">
        <v>#REF!</v>
      </c>
      <c r="EP5128" t="e">
        <f t="shared" si="273"/>
        <v>#REF!</v>
      </c>
      <c r="EQ5128" t="e">
        <f t="shared" si="274"/>
        <v>#REF!</v>
      </c>
      <c r="ER5128" t="e">
        <f t="shared" si="275"/>
        <v>#REF!</v>
      </c>
    </row>
    <row r="5129" spans="142:148" x14ac:dyDescent="0.25">
      <c r="EL5129">
        <v>5122</v>
      </c>
      <c r="EM5129" t="e">
        <v>#REF!</v>
      </c>
      <c r="EN5129" t="e">
        <v>#REF!</v>
      </c>
      <c r="EP5129" t="e">
        <f t="shared" si="273"/>
        <v>#REF!</v>
      </c>
      <c r="EQ5129" t="e">
        <f t="shared" si="274"/>
        <v>#REF!</v>
      </c>
      <c r="ER5129" t="e">
        <f t="shared" si="275"/>
        <v>#REF!</v>
      </c>
    </row>
    <row r="5130" spans="142:148" x14ac:dyDescent="0.25">
      <c r="EL5130">
        <v>5123</v>
      </c>
      <c r="EM5130" t="e">
        <v>#REF!</v>
      </c>
      <c r="EN5130" t="e">
        <v>#REF!</v>
      </c>
      <c r="EP5130" t="e">
        <f t="shared" si="273"/>
        <v>#REF!</v>
      </c>
      <c r="EQ5130" t="e">
        <f t="shared" si="274"/>
        <v>#REF!</v>
      </c>
      <c r="ER5130" t="e">
        <f t="shared" si="275"/>
        <v>#REF!</v>
      </c>
    </row>
    <row r="5131" spans="142:148" x14ac:dyDescent="0.25">
      <c r="EL5131">
        <v>5124</v>
      </c>
      <c r="EM5131" t="e">
        <v>#REF!</v>
      </c>
      <c r="EN5131" t="e">
        <v>#REF!</v>
      </c>
      <c r="EP5131" t="e">
        <f t="shared" si="273"/>
        <v>#REF!</v>
      </c>
      <c r="EQ5131" t="e">
        <f t="shared" si="274"/>
        <v>#REF!</v>
      </c>
      <c r="ER5131" t="e">
        <f t="shared" si="275"/>
        <v>#REF!</v>
      </c>
    </row>
    <row r="5132" spans="142:148" x14ac:dyDescent="0.25">
      <c r="EL5132">
        <v>5125</v>
      </c>
      <c r="EM5132" t="e">
        <v>#REF!</v>
      </c>
      <c r="EN5132" t="e">
        <v>#REF!</v>
      </c>
      <c r="EP5132" t="e">
        <f t="shared" si="273"/>
        <v>#REF!</v>
      </c>
      <c r="EQ5132" t="e">
        <f t="shared" si="274"/>
        <v>#REF!</v>
      </c>
      <c r="ER5132" t="e">
        <f t="shared" si="275"/>
        <v>#REF!</v>
      </c>
    </row>
    <row r="5133" spans="142:148" x14ac:dyDescent="0.25">
      <c r="EL5133">
        <v>5126</v>
      </c>
      <c r="EM5133" t="e">
        <v>#REF!</v>
      </c>
      <c r="EN5133" t="e">
        <v>#REF!</v>
      </c>
      <c r="EP5133" t="e">
        <f t="shared" si="273"/>
        <v>#REF!</v>
      </c>
      <c r="EQ5133" t="e">
        <f t="shared" si="274"/>
        <v>#REF!</v>
      </c>
      <c r="ER5133" t="e">
        <f t="shared" si="275"/>
        <v>#REF!</v>
      </c>
    </row>
    <row r="5134" spans="142:148" x14ac:dyDescent="0.25">
      <c r="EL5134">
        <v>5127</v>
      </c>
      <c r="EM5134" t="e">
        <v>#REF!</v>
      </c>
      <c r="EN5134" t="e">
        <v>#REF!</v>
      </c>
      <c r="EP5134" t="e">
        <f t="shared" si="273"/>
        <v>#REF!</v>
      </c>
      <c r="EQ5134" t="e">
        <f t="shared" si="274"/>
        <v>#REF!</v>
      </c>
      <c r="ER5134" t="e">
        <f t="shared" si="275"/>
        <v>#REF!</v>
      </c>
    </row>
    <row r="5135" spans="142:148" x14ac:dyDescent="0.25">
      <c r="EL5135">
        <v>5128</v>
      </c>
      <c r="EM5135" t="e">
        <v>#REF!</v>
      </c>
      <c r="EN5135" t="e">
        <v>#REF!</v>
      </c>
      <c r="EP5135" t="e">
        <f t="shared" si="273"/>
        <v>#REF!</v>
      </c>
      <c r="EQ5135" t="e">
        <f t="shared" si="274"/>
        <v>#REF!</v>
      </c>
      <c r="ER5135" t="e">
        <f t="shared" si="275"/>
        <v>#REF!</v>
      </c>
    </row>
    <row r="5136" spans="142:148" x14ac:dyDescent="0.25">
      <c r="EL5136">
        <v>5129</v>
      </c>
      <c r="EM5136" t="e">
        <v>#REF!</v>
      </c>
      <c r="EN5136" t="e">
        <v>#REF!</v>
      </c>
      <c r="EP5136" t="e">
        <f t="shared" si="273"/>
        <v>#REF!</v>
      </c>
      <c r="EQ5136" t="e">
        <f t="shared" si="274"/>
        <v>#REF!</v>
      </c>
      <c r="ER5136" t="e">
        <f t="shared" si="275"/>
        <v>#REF!</v>
      </c>
    </row>
    <row r="5137" spans="142:148" x14ac:dyDescent="0.25">
      <c r="EL5137">
        <v>5130</v>
      </c>
      <c r="EM5137" t="e">
        <v>#REF!</v>
      </c>
      <c r="EN5137" t="e">
        <v>#REF!</v>
      </c>
      <c r="EP5137" t="e">
        <f t="shared" si="273"/>
        <v>#REF!</v>
      </c>
      <c r="EQ5137" t="e">
        <f t="shared" si="274"/>
        <v>#REF!</v>
      </c>
      <c r="ER5137" t="e">
        <f t="shared" si="275"/>
        <v>#REF!</v>
      </c>
    </row>
    <row r="5138" spans="142:148" x14ac:dyDescent="0.25">
      <c r="EL5138">
        <v>5131</v>
      </c>
      <c r="EM5138" t="e">
        <v>#REF!</v>
      </c>
      <c r="EN5138" t="e">
        <v>#REF!</v>
      </c>
      <c r="EP5138" t="e">
        <f t="shared" si="273"/>
        <v>#REF!</v>
      </c>
      <c r="EQ5138" t="e">
        <f t="shared" si="274"/>
        <v>#REF!</v>
      </c>
      <c r="ER5138" t="e">
        <f t="shared" si="275"/>
        <v>#REF!</v>
      </c>
    </row>
    <row r="5139" spans="142:148" x14ac:dyDescent="0.25">
      <c r="EL5139">
        <v>5132</v>
      </c>
      <c r="EM5139" t="e">
        <v>#REF!</v>
      </c>
      <c r="EN5139" t="e">
        <v>#REF!</v>
      </c>
      <c r="EP5139" t="e">
        <f t="shared" si="273"/>
        <v>#REF!</v>
      </c>
      <c r="EQ5139" t="e">
        <f t="shared" si="274"/>
        <v>#REF!</v>
      </c>
      <c r="ER5139" t="e">
        <f t="shared" si="275"/>
        <v>#REF!</v>
      </c>
    </row>
    <row r="5140" spans="142:148" x14ac:dyDescent="0.25">
      <c r="EL5140">
        <v>5133</v>
      </c>
      <c r="EM5140" t="e">
        <v>#REF!</v>
      </c>
      <c r="EN5140" t="e">
        <v>#REF!</v>
      </c>
      <c r="EP5140" t="e">
        <f t="shared" si="273"/>
        <v>#REF!</v>
      </c>
      <c r="EQ5140" t="e">
        <f t="shared" si="274"/>
        <v>#REF!</v>
      </c>
      <c r="ER5140" t="e">
        <f t="shared" si="275"/>
        <v>#REF!</v>
      </c>
    </row>
    <row r="5141" spans="142:148" x14ac:dyDescent="0.25">
      <c r="EL5141">
        <v>5134</v>
      </c>
      <c r="EM5141" t="e">
        <v>#REF!</v>
      </c>
      <c r="EN5141" t="e">
        <v>#REF!</v>
      </c>
      <c r="EP5141" t="e">
        <f t="shared" si="273"/>
        <v>#REF!</v>
      </c>
      <c r="EQ5141" t="e">
        <f t="shared" si="274"/>
        <v>#REF!</v>
      </c>
      <c r="ER5141" t="e">
        <f t="shared" si="275"/>
        <v>#REF!</v>
      </c>
    </row>
    <row r="5142" spans="142:148" x14ac:dyDescent="0.25">
      <c r="EL5142">
        <v>5135</v>
      </c>
      <c r="EM5142" t="e">
        <v>#REF!</v>
      </c>
      <c r="EN5142" t="e">
        <v>#REF!</v>
      </c>
      <c r="EP5142" t="e">
        <f t="shared" si="273"/>
        <v>#REF!</v>
      </c>
      <c r="EQ5142" t="e">
        <f t="shared" si="274"/>
        <v>#REF!</v>
      </c>
      <c r="ER5142" t="e">
        <f t="shared" si="275"/>
        <v>#REF!</v>
      </c>
    </row>
    <row r="5143" spans="142:148" x14ac:dyDescent="0.25">
      <c r="EL5143">
        <v>5136</v>
      </c>
      <c r="EM5143" t="e">
        <v>#REF!</v>
      </c>
      <c r="EN5143" t="e">
        <v>#REF!</v>
      </c>
      <c r="EP5143" t="e">
        <f t="shared" si="273"/>
        <v>#REF!</v>
      </c>
      <c r="EQ5143" t="e">
        <f t="shared" si="274"/>
        <v>#REF!</v>
      </c>
      <c r="ER5143" t="e">
        <f t="shared" si="275"/>
        <v>#REF!</v>
      </c>
    </row>
    <row r="5144" spans="142:148" x14ac:dyDescent="0.25">
      <c r="EL5144">
        <v>5137</v>
      </c>
      <c r="EM5144" t="e">
        <v>#REF!</v>
      </c>
      <c r="EN5144" t="e">
        <v>#REF!</v>
      </c>
      <c r="EP5144" t="e">
        <f t="shared" ref="EP5144:EP5207" si="276">IF(EM5144&gt;EN5144,1,0)</f>
        <v>#REF!</v>
      </c>
      <c r="EQ5144" t="e">
        <f t="shared" ref="EQ5144:EQ5207" si="277">IF(EP5144&gt;0,0,1)</f>
        <v>#REF!</v>
      </c>
      <c r="ER5144" t="e">
        <f t="shared" ref="ER5144:ER5207" si="278">IF(EM5144&gt;EN5144,EM5144-EN5144,EN5144-EM5144)</f>
        <v>#REF!</v>
      </c>
    </row>
    <row r="5145" spans="142:148" x14ac:dyDescent="0.25">
      <c r="EL5145">
        <v>5138</v>
      </c>
      <c r="EM5145" t="e">
        <v>#REF!</v>
      </c>
      <c r="EN5145" t="e">
        <v>#REF!</v>
      </c>
      <c r="EP5145" t="e">
        <f t="shared" si="276"/>
        <v>#REF!</v>
      </c>
      <c r="EQ5145" t="e">
        <f t="shared" si="277"/>
        <v>#REF!</v>
      </c>
      <c r="ER5145" t="e">
        <f t="shared" si="278"/>
        <v>#REF!</v>
      </c>
    </row>
    <row r="5146" spans="142:148" x14ac:dyDescent="0.25">
      <c r="EL5146">
        <v>5139</v>
      </c>
      <c r="EM5146" t="e">
        <v>#REF!</v>
      </c>
      <c r="EN5146" t="e">
        <v>#REF!</v>
      </c>
      <c r="EP5146" t="e">
        <f t="shared" si="276"/>
        <v>#REF!</v>
      </c>
      <c r="EQ5146" t="e">
        <f t="shared" si="277"/>
        <v>#REF!</v>
      </c>
      <c r="ER5146" t="e">
        <f t="shared" si="278"/>
        <v>#REF!</v>
      </c>
    </row>
    <row r="5147" spans="142:148" x14ac:dyDescent="0.25">
      <c r="EL5147">
        <v>5140</v>
      </c>
      <c r="EM5147" t="e">
        <v>#REF!</v>
      </c>
      <c r="EN5147" t="e">
        <v>#REF!</v>
      </c>
      <c r="EP5147" t="e">
        <f t="shared" si="276"/>
        <v>#REF!</v>
      </c>
      <c r="EQ5147" t="e">
        <f t="shared" si="277"/>
        <v>#REF!</v>
      </c>
      <c r="ER5147" t="e">
        <f t="shared" si="278"/>
        <v>#REF!</v>
      </c>
    </row>
    <row r="5148" spans="142:148" x14ac:dyDescent="0.25">
      <c r="EL5148">
        <v>5141</v>
      </c>
      <c r="EM5148" t="e">
        <v>#REF!</v>
      </c>
      <c r="EN5148" t="e">
        <v>#REF!</v>
      </c>
      <c r="EP5148" t="e">
        <f t="shared" si="276"/>
        <v>#REF!</v>
      </c>
      <c r="EQ5148" t="e">
        <f t="shared" si="277"/>
        <v>#REF!</v>
      </c>
      <c r="ER5148" t="e">
        <f t="shared" si="278"/>
        <v>#REF!</v>
      </c>
    </row>
    <row r="5149" spans="142:148" x14ac:dyDescent="0.25">
      <c r="EL5149">
        <v>5142</v>
      </c>
      <c r="EM5149" t="e">
        <v>#REF!</v>
      </c>
      <c r="EN5149" t="e">
        <v>#REF!</v>
      </c>
      <c r="EP5149" t="e">
        <f t="shared" si="276"/>
        <v>#REF!</v>
      </c>
      <c r="EQ5149" t="e">
        <f t="shared" si="277"/>
        <v>#REF!</v>
      </c>
      <c r="ER5149" t="e">
        <f t="shared" si="278"/>
        <v>#REF!</v>
      </c>
    </row>
    <row r="5150" spans="142:148" x14ac:dyDescent="0.25">
      <c r="EL5150">
        <v>5143</v>
      </c>
      <c r="EM5150" t="e">
        <v>#REF!</v>
      </c>
      <c r="EN5150" t="e">
        <v>#REF!</v>
      </c>
      <c r="EP5150" t="e">
        <f t="shared" si="276"/>
        <v>#REF!</v>
      </c>
      <c r="EQ5150" t="e">
        <f t="shared" si="277"/>
        <v>#REF!</v>
      </c>
      <c r="ER5150" t="e">
        <f t="shared" si="278"/>
        <v>#REF!</v>
      </c>
    </row>
    <row r="5151" spans="142:148" x14ac:dyDescent="0.25">
      <c r="EL5151">
        <v>5144</v>
      </c>
      <c r="EM5151" t="e">
        <v>#REF!</v>
      </c>
      <c r="EN5151" t="e">
        <v>#REF!</v>
      </c>
      <c r="EP5151" t="e">
        <f t="shared" si="276"/>
        <v>#REF!</v>
      </c>
      <c r="EQ5151" t="e">
        <f t="shared" si="277"/>
        <v>#REF!</v>
      </c>
      <c r="ER5151" t="e">
        <f t="shared" si="278"/>
        <v>#REF!</v>
      </c>
    </row>
    <row r="5152" spans="142:148" x14ac:dyDescent="0.25">
      <c r="EL5152">
        <v>5145</v>
      </c>
      <c r="EM5152" t="e">
        <v>#REF!</v>
      </c>
      <c r="EN5152" t="e">
        <v>#REF!</v>
      </c>
      <c r="EP5152" t="e">
        <f t="shared" si="276"/>
        <v>#REF!</v>
      </c>
      <c r="EQ5152" t="e">
        <f t="shared" si="277"/>
        <v>#REF!</v>
      </c>
      <c r="ER5152" t="e">
        <f t="shared" si="278"/>
        <v>#REF!</v>
      </c>
    </row>
    <row r="5153" spans="142:148" x14ac:dyDescent="0.25">
      <c r="EL5153">
        <v>5146</v>
      </c>
      <c r="EM5153" t="e">
        <v>#REF!</v>
      </c>
      <c r="EN5153" t="e">
        <v>#REF!</v>
      </c>
      <c r="EP5153" t="e">
        <f t="shared" si="276"/>
        <v>#REF!</v>
      </c>
      <c r="EQ5153" t="e">
        <f t="shared" si="277"/>
        <v>#REF!</v>
      </c>
      <c r="ER5153" t="e">
        <f t="shared" si="278"/>
        <v>#REF!</v>
      </c>
    </row>
    <row r="5154" spans="142:148" x14ac:dyDescent="0.25">
      <c r="EL5154">
        <v>5147</v>
      </c>
      <c r="EM5154" t="e">
        <v>#REF!</v>
      </c>
      <c r="EN5154" t="e">
        <v>#REF!</v>
      </c>
      <c r="EP5154" t="e">
        <f t="shared" si="276"/>
        <v>#REF!</v>
      </c>
      <c r="EQ5154" t="e">
        <f t="shared" si="277"/>
        <v>#REF!</v>
      </c>
      <c r="ER5154" t="e">
        <f t="shared" si="278"/>
        <v>#REF!</v>
      </c>
    </row>
    <row r="5155" spans="142:148" x14ac:dyDescent="0.25">
      <c r="EL5155">
        <v>5148</v>
      </c>
      <c r="EM5155" t="e">
        <v>#REF!</v>
      </c>
      <c r="EN5155" t="e">
        <v>#REF!</v>
      </c>
      <c r="EP5155" t="e">
        <f t="shared" si="276"/>
        <v>#REF!</v>
      </c>
      <c r="EQ5155" t="e">
        <f t="shared" si="277"/>
        <v>#REF!</v>
      </c>
      <c r="ER5155" t="e">
        <f t="shared" si="278"/>
        <v>#REF!</v>
      </c>
    </row>
    <row r="5156" spans="142:148" x14ac:dyDescent="0.25">
      <c r="EL5156">
        <v>5149</v>
      </c>
      <c r="EM5156" t="e">
        <v>#REF!</v>
      </c>
      <c r="EN5156" t="e">
        <v>#REF!</v>
      </c>
      <c r="EP5156" t="e">
        <f t="shared" si="276"/>
        <v>#REF!</v>
      </c>
      <c r="EQ5156" t="e">
        <f t="shared" si="277"/>
        <v>#REF!</v>
      </c>
      <c r="ER5156" t="e">
        <f t="shared" si="278"/>
        <v>#REF!</v>
      </c>
    </row>
    <row r="5157" spans="142:148" x14ac:dyDescent="0.25">
      <c r="EL5157">
        <v>5150</v>
      </c>
      <c r="EM5157" t="e">
        <v>#REF!</v>
      </c>
      <c r="EN5157" t="e">
        <v>#REF!</v>
      </c>
      <c r="EP5157" t="e">
        <f t="shared" si="276"/>
        <v>#REF!</v>
      </c>
      <c r="EQ5157" t="e">
        <f t="shared" si="277"/>
        <v>#REF!</v>
      </c>
      <c r="ER5157" t="e">
        <f t="shared" si="278"/>
        <v>#REF!</v>
      </c>
    </row>
    <row r="5158" spans="142:148" x14ac:dyDescent="0.25">
      <c r="EL5158">
        <v>5151</v>
      </c>
      <c r="EM5158" t="e">
        <v>#REF!</v>
      </c>
      <c r="EN5158" t="e">
        <v>#REF!</v>
      </c>
      <c r="EP5158" t="e">
        <f t="shared" si="276"/>
        <v>#REF!</v>
      </c>
      <c r="EQ5158" t="e">
        <f t="shared" si="277"/>
        <v>#REF!</v>
      </c>
      <c r="ER5158" t="e">
        <f t="shared" si="278"/>
        <v>#REF!</v>
      </c>
    </row>
    <row r="5159" spans="142:148" x14ac:dyDescent="0.25">
      <c r="EL5159">
        <v>5152</v>
      </c>
      <c r="EM5159" t="e">
        <v>#REF!</v>
      </c>
      <c r="EN5159" t="e">
        <v>#REF!</v>
      </c>
      <c r="EP5159" t="e">
        <f t="shared" si="276"/>
        <v>#REF!</v>
      </c>
      <c r="EQ5159" t="e">
        <f t="shared" si="277"/>
        <v>#REF!</v>
      </c>
      <c r="ER5159" t="e">
        <f t="shared" si="278"/>
        <v>#REF!</v>
      </c>
    </row>
    <row r="5160" spans="142:148" x14ac:dyDescent="0.25">
      <c r="EL5160">
        <v>5153</v>
      </c>
      <c r="EM5160" t="e">
        <v>#REF!</v>
      </c>
      <c r="EN5160" t="e">
        <v>#REF!</v>
      </c>
      <c r="EP5160" t="e">
        <f t="shared" si="276"/>
        <v>#REF!</v>
      </c>
      <c r="EQ5160" t="e">
        <f t="shared" si="277"/>
        <v>#REF!</v>
      </c>
      <c r="ER5160" t="e">
        <f t="shared" si="278"/>
        <v>#REF!</v>
      </c>
    </row>
    <row r="5161" spans="142:148" x14ac:dyDescent="0.25">
      <c r="EL5161">
        <v>5154</v>
      </c>
      <c r="EM5161" t="e">
        <v>#REF!</v>
      </c>
      <c r="EN5161" t="e">
        <v>#REF!</v>
      </c>
      <c r="EP5161" t="e">
        <f t="shared" si="276"/>
        <v>#REF!</v>
      </c>
      <c r="EQ5161" t="e">
        <f t="shared" si="277"/>
        <v>#REF!</v>
      </c>
      <c r="ER5161" t="e">
        <f t="shared" si="278"/>
        <v>#REF!</v>
      </c>
    </row>
    <row r="5162" spans="142:148" x14ac:dyDescent="0.25">
      <c r="EL5162">
        <v>5155</v>
      </c>
      <c r="EM5162" t="e">
        <v>#REF!</v>
      </c>
      <c r="EN5162" t="e">
        <v>#REF!</v>
      </c>
      <c r="EP5162" t="e">
        <f t="shared" si="276"/>
        <v>#REF!</v>
      </c>
      <c r="EQ5162" t="e">
        <f t="shared" si="277"/>
        <v>#REF!</v>
      </c>
      <c r="ER5162" t="e">
        <f t="shared" si="278"/>
        <v>#REF!</v>
      </c>
    </row>
    <row r="5163" spans="142:148" x14ac:dyDescent="0.25">
      <c r="EL5163">
        <v>5156</v>
      </c>
      <c r="EM5163" t="e">
        <v>#REF!</v>
      </c>
      <c r="EN5163" t="e">
        <v>#REF!</v>
      </c>
      <c r="EP5163" t="e">
        <f t="shared" si="276"/>
        <v>#REF!</v>
      </c>
      <c r="EQ5163" t="e">
        <f t="shared" si="277"/>
        <v>#REF!</v>
      </c>
      <c r="ER5163" t="e">
        <f t="shared" si="278"/>
        <v>#REF!</v>
      </c>
    </row>
    <row r="5164" spans="142:148" x14ac:dyDescent="0.25">
      <c r="EL5164">
        <v>5157</v>
      </c>
      <c r="EM5164" t="e">
        <v>#REF!</v>
      </c>
      <c r="EN5164" t="e">
        <v>#REF!</v>
      </c>
      <c r="EP5164" t="e">
        <f t="shared" si="276"/>
        <v>#REF!</v>
      </c>
      <c r="EQ5164" t="e">
        <f t="shared" si="277"/>
        <v>#REF!</v>
      </c>
      <c r="ER5164" t="e">
        <f t="shared" si="278"/>
        <v>#REF!</v>
      </c>
    </row>
    <row r="5165" spans="142:148" x14ac:dyDescent="0.25">
      <c r="EL5165">
        <v>5158</v>
      </c>
      <c r="EM5165" t="e">
        <v>#REF!</v>
      </c>
      <c r="EN5165" t="e">
        <v>#REF!</v>
      </c>
      <c r="EP5165" t="e">
        <f t="shared" si="276"/>
        <v>#REF!</v>
      </c>
      <c r="EQ5165" t="e">
        <f t="shared" si="277"/>
        <v>#REF!</v>
      </c>
      <c r="ER5165" t="e">
        <f t="shared" si="278"/>
        <v>#REF!</v>
      </c>
    </row>
    <row r="5166" spans="142:148" x14ac:dyDescent="0.25">
      <c r="EL5166">
        <v>5159</v>
      </c>
      <c r="EM5166" t="e">
        <v>#REF!</v>
      </c>
      <c r="EN5166" t="e">
        <v>#REF!</v>
      </c>
      <c r="EP5166" t="e">
        <f t="shared" si="276"/>
        <v>#REF!</v>
      </c>
      <c r="EQ5166" t="e">
        <f t="shared" si="277"/>
        <v>#REF!</v>
      </c>
      <c r="ER5166" t="e">
        <f t="shared" si="278"/>
        <v>#REF!</v>
      </c>
    </row>
    <row r="5167" spans="142:148" x14ac:dyDescent="0.25">
      <c r="EL5167">
        <v>5160</v>
      </c>
      <c r="EM5167" t="e">
        <v>#REF!</v>
      </c>
      <c r="EN5167" t="e">
        <v>#REF!</v>
      </c>
      <c r="EP5167" t="e">
        <f t="shared" si="276"/>
        <v>#REF!</v>
      </c>
      <c r="EQ5167" t="e">
        <f t="shared" si="277"/>
        <v>#REF!</v>
      </c>
      <c r="ER5167" t="e">
        <f t="shared" si="278"/>
        <v>#REF!</v>
      </c>
    </row>
    <row r="5168" spans="142:148" x14ac:dyDescent="0.25">
      <c r="EL5168">
        <v>5161</v>
      </c>
      <c r="EM5168" t="e">
        <v>#REF!</v>
      </c>
      <c r="EN5168" t="e">
        <v>#REF!</v>
      </c>
      <c r="EP5168" t="e">
        <f t="shared" si="276"/>
        <v>#REF!</v>
      </c>
      <c r="EQ5168" t="e">
        <f t="shared" si="277"/>
        <v>#REF!</v>
      </c>
      <c r="ER5168" t="e">
        <f t="shared" si="278"/>
        <v>#REF!</v>
      </c>
    </row>
    <row r="5169" spans="142:148" x14ac:dyDescent="0.25">
      <c r="EL5169">
        <v>5162</v>
      </c>
      <c r="EM5169" t="e">
        <v>#REF!</v>
      </c>
      <c r="EN5169" t="e">
        <v>#REF!</v>
      </c>
      <c r="EP5169" t="e">
        <f t="shared" si="276"/>
        <v>#REF!</v>
      </c>
      <c r="EQ5169" t="e">
        <f t="shared" si="277"/>
        <v>#REF!</v>
      </c>
      <c r="ER5169" t="e">
        <f t="shared" si="278"/>
        <v>#REF!</v>
      </c>
    </row>
    <row r="5170" spans="142:148" x14ac:dyDescent="0.25">
      <c r="EL5170">
        <v>5163</v>
      </c>
      <c r="EM5170" t="e">
        <v>#REF!</v>
      </c>
      <c r="EN5170" t="e">
        <v>#REF!</v>
      </c>
      <c r="EP5170" t="e">
        <f t="shared" si="276"/>
        <v>#REF!</v>
      </c>
      <c r="EQ5170" t="e">
        <f t="shared" si="277"/>
        <v>#REF!</v>
      </c>
      <c r="ER5170" t="e">
        <f t="shared" si="278"/>
        <v>#REF!</v>
      </c>
    </row>
    <row r="5171" spans="142:148" x14ac:dyDescent="0.25">
      <c r="EL5171">
        <v>5164</v>
      </c>
      <c r="EM5171" t="e">
        <v>#REF!</v>
      </c>
      <c r="EN5171" t="e">
        <v>#REF!</v>
      </c>
      <c r="EP5171" t="e">
        <f t="shared" si="276"/>
        <v>#REF!</v>
      </c>
      <c r="EQ5171" t="e">
        <f t="shared" si="277"/>
        <v>#REF!</v>
      </c>
      <c r="ER5171" t="e">
        <f t="shared" si="278"/>
        <v>#REF!</v>
      </c>
    </row>
    <row r="5172" spans="142:148" x14ac:dyDescent="0.25">
      <c r="EL5172">
        <v>5165</v>
      </c>
      <c r="EM5172" t="e">
        <v>#REF!</v>
      </c>
      <c r="EN5172" t="e">
        <v>#REF!</v>
      </c>
      <c r="EP5172" t="e">
        <f t="shared" si="276"/>
        <v>#REF!</v>
      </c>
      <c r="EQ5172" t="e">
        <f t="shared" si="277"/>
        <v>#REF!</v>
      </c>
      <c r="ER5172" t="e">
        <f t="shared" si="278"/>
        <v>#REF!</v>
      </c>
    </row>
    <row r="5173" spans="142:148" x14ac:dyDescent="0.25">
      <c r="EL5173">
        <v>5166</v>
      </c>
      <c r="EM5173" t="e">
        <v>#REF!</v>
      </c>
      <c r="EN5173" t="e">
        <v>#REF!</v>
      </c>
      <c r="EP5173" t="e">
        <f t="shared" si="276"/>
        <v>#REF!</v>
      </c>
      <c r="EQ5173" t="e">
        <f t="shared" si="277"/>
        <v>#REF!</v>
      </c>
      <c r="ER5173" t="e">
        <f t="shared" si="278"/>
        <v>#REF!</v>
      </c>
    </row>
    <row r="5174" spans="142:148" x14ac:dyDescent="0.25">
      <c r="EL5174">
        <v>5167</v>
      </c>
      <c r="EM5174" t="e">
        <v>#REF!</v>
      </c>
      <c r="EN5174" t="e">
        <v>#REF!</v>
      </c>
      <c r="EP5174" t="e">
        <f t="shared" si="276"/>
        <v>#REF!</v>
      </c>
      <c r="EQ5174" t="e">
        <f t="shared" si="277"/>
        <v>#REF!</v>
      </c>
      <c r="ER5174" t="e">
        <f t="shared" si="278"/>
        <v>#REF!</v>
      </c>
    </row>
    <row r="5175" spans="142:148" x14ac:dyDescent="0.25">
      <c r="EL5175">
        <v>5168</v>
      </c>
      <c r="EM5175" t="e">
        <v>#REF!</v>
      </c>
      <c r="EN5175" t="e">
        <v>#REF!</v>
      </c>
      <c r="EP5175" t="e">
        <f t="shared" si="276"/>
        <v>#REF!</v>
      </c>
      <c r="EQ5175" t="e">
        <f t="shared" si="277"/>
        <v>#REF!</v>
      </c>
      <c r="ER5175" t="e">
        <f t="shared" si="278"/>
        <v>#REF!</v>
      </c>
    </row>
    <row r="5176" spans="142:148" x14ac:dyDescent="0.25">
      <c r="EL5176">
        <v>5169</v>
      </c>
      <c r="EM5176" t="e">
        <v>#REF!</v>
      </c>
      <c r="EN5176" t="e">
        <v>#REF!</v>
      </c>
      <c r="EP5176" t="e">
        <f t="shared" si="276"/>
        <v>#REF!</v>
      </c>
      <c r="EQ5176" t="e">
        <f t="shared" si="277"/>
        <v>#REF!</v>
      </c>
      <c r="ER5176" t="e">
        <f t="shared" si="278"/>
        <v>#REF!</v>
      </c>
    </row>
    <row r="5177" spans="142:148" x14ac:dyDescent="0.25">
      <c r="EL5177">
        <v>5170</v>
      </c>
      <c r="EM5177" t="e">
        <v>#REF!</v>
      </c>
      <c r="EN5177" t="e">
        <v>#REF!</v>
      </c>
      <c r="EP5177" t="e">
        <f t="shared" si="276"/>
        <v>#REF!</v>
      </c>
      <c r="EQ5177" t="e">
        <f t="shared" si="277"/>
        <v>#REF!</v>
      </c>
      <c r="ER5177" t="e">
        <f t="shared" si="278"/>
        <v>#REF!</v>
      </c>
    </row>
    <row r="5178" spans="142:148" x14ac:dyDescent="0.25">
      <c r="EL5178">
        <v>5171</v>
      </c>
      <c r="EM5178" t="e">
        <v>#REF!</v>
      </c>
      <c r="EN5178" t="e">
        <v>#REF!</v>
      </c>
      <c r="EP5178" t="e">
        <f t="shared" si="276"/>
        <v>#REF!</v>
      </c>
      <c r="EQ5178" t="e">
        <f t="shared" si="277"/>
        <v>#REF!</v>
      </c>
      <c r="ER5178" t="e">
        <f t="shared" si="278"/>
        <v>#REF!</v>
      </c>
    </row>
    <row r="5179" spans="142:148" x14ac:dyDescent="0.25">
      <c r="EL5179">
        <v>5172</v>
      </c>
      <c r="EM5179" t="e">
        <v>#REF!</v>
      </c>
      <c r="EN5179" t="e">
        <v>#REF!</v>
      </c>
      <c r="EP5179" t="e">
        <f t="shared" si="276"/>
        <v>#REF!</v>
      </c>
      <c r="EQ5179" t="e">
        <f t="shared" si="277"/>
        <v>#REF!</v>
      </c>
      <c r="ER5179" t="e">
        <f t="shared" si="278"/>
        <v>#REF!</v>
      </c>
    </row>
    <row r="5180" spans="142:148" x14ac:dyDescent="0.25">
      <c r="EL5180">
        <v>5173</v>
      </c>
      <c r="EM5180" t="e">
        <v>#REF!</v>
      </c>
      <c r="EN5180" t="e">
        <v>#REF!</v>
      </c>
      <c r="EP5180" t="e">
        <f t="shared" si="276"/>
        <v>#REF!</v>
      </c>
      <c r="EQ5180" t="e">
        <f t="shared" si="277"/>
        <v>#REF!</v>
      </c>
      <c r="ER5180" t="e">
        <f t="shared" si="278"/>
        <v>#REF!</v>
      </c>
    </row>
    <row r="5181" spans="142:148" x14ac:dyDescent="0.25">
      <c r="EL5181">
        <v>5174</v>
      </c>
      <c r="EM5181" t="e">
        <v>#REF!</v>
      </c>
      <c r="EN5181" t="e">
        <v>#REF!</v>
      </c>
      <c r="EP5181" t="e">
        <f t="shared" si="276"/>
        <v>#REF!</v>
      </c>
      <c r="EQ5181" t="e">
        <f t="shared" si="277"/>
        <v>#REF!</v>
      </c>
      <c r="ER5181" t="e">
        <f t="shared" si="278"/>
        <v>#REF!</v>
      </c>
    </row>
    <row r="5182" spans="142:148" x14ac:dyDescent="0.25">
      <c r="EL5182">
        <v>5175</v>
      </c>
      <c r="EM5182" t="e">
        <v>#REF!</v>
      </c>
      <c r="EN5182" t="e">
        <v>#REF!</v>
      </c>
      <c r="EP5182" t="e">
        <f t="shared" si="276"/>
        <v>#REF!</v>
      </c>
      <c r="EQ5182" t="e">
        <f t="shared" si="277"/>
        <v>#REF!</v>
      </c>
      <c r="ER5182" t="e">
        <f t="shared" si="278"/>
        <v>#REF!</v>
      </c>
    </row>
    <row r="5183" spans="142:148" x14ac:dyDescent="0.25">
      <c r="EL5183">
        <v>5176</v>
      </c>
      <c r="EM5183" t="e">
        <v>#REF!</v>
      </c>
      <c r="EN5183" t="e">
        <v>#REF!</v>
      </c>
      <c r="EP5183" t="e">
        <f t="shared" si="276"/>
        <v>#REF!</v>
      </c>
      <c r="EQ5183" t="e">
        <f t="shared" si="277"/>
        <v>#REF!</v>
      </c>
      <c r="ER5183" t="e">
        <f t="shared" si="278"/>
        <v>#REF!</v>
      </c>
    </row>
    <row r="5184" spans="142:148" x14ac:dyDescent="0.25">
      <c r="EL5184">
        <v>5177</v>
      </c>
      <c r="EM5184" t="e">
        <v>#REF!</v>
      </c>
      <c r="EN5184" t="e">
        <v>#REF!</v>
      </c>
      <c r="EP5184" t="e">
        <f t="shared" si="276"/>
        <v>#REF!</v>
      </c>
      <c r="EQ5184" t="e">
        <f t="shared" si="277"/>
        <v>#REF!</v>
      </c>
      <c r="ER5184" t="e">
        <f t="shared" si="278"/>
        <v>#REF!</v>
      </c>
    </row>
    <row r="5185" spans="142:148" x14ac:dyDescent="0.25">
      <c r="EL5185">
        <v>5178</v>
      </c>
      <c r="EM5185" t="e">
        <v>#REF!</v>
      </c>
      <c r="EN5185" t="e">
        <v>#REF!</v>
      </c>
      <c r="EP5185" t="e">
        <f t="shared" si="276"/>
        <v>#REF!</v>
      </c>
      <c r="EQ5185" t="e">
        <f t="shared" si="277"/>
        <v>#REF!</v>
      </c>
      <c r="ER5185" t="e">
        <f t="shared" si="278"/>
        <v>#REF!</v>
      </c>
    </row>
    <row r="5186" spans="142:148" x14ac:dyDescent="0.25">
      <c r="EL5186">
        <v>5179</v>
      </c>
      <c r="EM5186" t="e">
        <v>#REF!</v>
      </c>
      <c r="EN5186" t="e">
        <v>#REF!</v>
      </c>
      <c r="EP5186" t="e">
        <f t="shared" si="276"/>
        <v>#REF!</v>
      </c>
      <c r="EQ5186" t="e">
        <f t="shared" si="277"/>
        <v>#REF!</v>
      </c>
      <c r="ER5186" t="e">
        <f t="shared" si="278"/>
        <v>#REF!</v>
      </c>
    </row>
    <row r="5187" spans="142:148" x14ac:dyDescent="0.25">
      <c r="EL5187">
        <v>5180</v>
      </c>
      <c r="EM5187" t="e">
        <v>#REF!</v>
      </c>
      <c r="EN5187" t="e">
        <v>#REF!</v>
      </c>
      <c r="EP5187" t="e">
        <f t="shared" si="276"/>
        <v>#REF!</v>
      </c>
      <c r="EQ5187" t="e">
        <f t="shared" si="277"/>
        <v>#REF!</v>
      </c>
      <c r="ER5187" t="e">
        <f t="shared" si="278"/>
        <v>#REF!</v>
      </c>
    </row>
    <row r="5188" spans="142:148" x14ac:dyDescent="0.25">
      <c r="EL5188">
        <v>5181</v>
      </c>
      <c r="EM5188" t="e">
        <v>#REF!</v>
      </c>
      <c r="EN5188" t="e">
        <v>#REF!</v>
      </c>
      <c r="EP5188" t="e">
        <f t="shared" si="276"/>
        <v>#REF!</v>
      </c>
      <c r="EQ5188" t="e">
        <f t="shared" si="277"/>
        <v>#REF!</v>
      </c>
      <c r="ER5188" t="e">
        <f t="shared" si="278"/>
        <v>#REF!</v>
      </c>
    </row>
    <row r="5189" spans="142:148" x14ac:dyDescent="0.25">
      <c r="EL5189">
        <v>5182</v>
      </c>
      <c r="EM5189" t="e">
        <v>#REF!</v>
      </c>
      <c r="EN5189" t="e">
        <v>#REF!</v>
      </c>
      <c r="EP5189" t="e">
        <f t="shared" si="276"/>
        <v>#REF!</v>
      </c>
      <c r="EQ5189" t="e">
        <f t="shared" si="277"/>
        <v>#REF!</v>
      </c>
      <c r="ER5189" t="e">
        <f t="shared" si="278"/>
        <v>#REF!</v>
      </c>
    </row>
    <row r="5190" spans="142:148" x14ac:dyDescent="0.25">
      <c r="EL5190">
        <v>5183</v>
      </c>
      <c r="EM5190" t="e">
        <v>#REF!</v>
      </c>
      <c r="EN5190" t="e">
        <v>#REF!</v>
      </c>
      <c r="EP5190" t="e">
        <f t="shared" si="276"/>
        <v>#REF!</v>
      </c>
      <c r="EQ5190" t="e">
        <f t="shared" si="277"/>
        <v>#REF!</v>
      </c>
      <c r="ER5190" t="e">
        <f t="shared" si="278"/>
        <v>#REF!</v>
      </c>
    </row>
    <row r="5191" spans="142:148" x14ac:dyDescent="0.25">
      <c r="EL5191">
        <v>5184</v>
      </c>
      <c r="EM5191" t="e">
        <v>#REF!</v>
      </c>
      <c r="EN5191" t="e">
        <v>#REF!</v>
      </c>
      <c r="EP5191" t="e">
        <f t="shared" si="276"/>
        <v>#REF!</v>
      </c>
      <c r="EQ5191" t="e">
        <f t="shared" si="277"/>
        <v>#REF!</v>
      </c>
      <c r="ER5191" t="e">
        <f t="shared" si="278"/>
        <v>#REF!</v>
      </c>
    </row>
    <row r="5192" spans="142:148" x14ac:dyDescent="0.25">
      <c r="EL5192">
        <v>5185</v>
      </c>
      <c r="EM5192" t="e">
        <v>#REF!</v>
      </c>
      <c r="EN5192" t="e">
        <v>#REF!</v>
      </c>
      <c r="EP5192" t="e">
        <f t="shared" si="276"/>
        <v>#REF!</v>
      </c>
      <c r="EQ5192" t="e">
        <f t="shared" si="277"/>
        <v>#REF!</v>
      </c>
      <c r="ER5192" t="e">
        <f t="shared" si="278"/>
        <v>#REF!</v>
      </c>
    </row>
    <row r="5193" spans="142:148" x14ac:dyDescent="0.25">
      <c r="EL5193">
        <v>5186</v>
      </c>
      <c r="EM5193" t="e">
        <v>#REF!</v>
      </c>
      <c r="EN5193" t="e">
        <v>#REF!</v>
      </c>
      <c r="EP5193" t="e">
        <f t="shared" si="276"/>
        <v>#REF!</v>
      </c>
      <c r="EQ5193" t="e">
        <f t="shared" si="277"/>
        <v>#REF!</v>
      </c>
      <c r="ER5193" t="e">
        <f t="shared" si="278"/>
        <v>#REF!</v>
      </c>
    </row>
    <row r="5194" spans="142:148" x14ac:dyDescent="0.25">
      <c r="EL5194">
        <v>5187</v>
      </c>
      <c r="EM5194" t="e">
        <v>#REF!</v>
      </c>
      <c r="EN5194" t="e">
        <v>#REF!</v>
      </c>
      <c r="EP5194" t="e">
        <f t="shared" si="276"/>
        <v>#REF!</v>
      </c>
      <c r="EQ5194" t="e">
        <f t="shared" si="277"/>
        <v>#REF!</v>
      </c>
      <c r="ER5194" t="e">
        <f t="shared" si="278"/>
        <v>#REF!</v>
      </c>
    </row>
    <row r="5195" spans="142:148" x14ac:dyDescent="0.25">
      <c r="EL5195">
        <v>5188</v>
      </c>
      <c r="EM5195" t="e">
        <v>#REF!</v>
      </c>
      <c r="EN5195" t="e">
        <v>#REF!</v>
      </c>
      <c r="EP5195" t="e">
        <f t="shared" si="276"/>
        <v>#REF!</v>
      </c>
      <c r="EQ5195" t="e">
        <f t="shared" si="277"/>
        <v>#REF!</v>
      </c>
      <c r="ER5195" t="e">
        <f t="shared" si="278"/>
        <v>#REF!</v>
      </c>
    </row>
    <row r="5196" spans="142:148" x14ac:dyDescent="0.25">
      <c r="EL5196">
        <v>5189</v>
      </c>
      <c r="EM5196" t="e">
        <v>#REF!</v>
      </c>
      <c r="EN5196" t="e">
        <v>#REF!</v>
      </c>
      <c r="EP5196" t="e">
        <f t="shared" si="276"/>
        <v>#REF!</v>
      </c>
      <c r="EQ5196" t="e">
        <f t="shared" si="277"/>
        <v>#REF!</v>
      </c>
      <c r="ER5196" t="e">
        <f t="shared" si="278"/>
        <v>#REF!</v>
      </c>
    </row>
    <row r="5197" spans="142:148" x14ac:dyDescent="0.25">
      <c r="EL5197">
        <v>5190</v>
      </c>
      <c r="EM5197" t="e">
        <v>#REF!</v>
      </c>
      <c r="EN5197" t="e">
        <v>#REF!</v>
      </c>
      <c r="EP5197" t="e">
        <f t="shared" si="276"/>
        <v>#REF!</v>
      </c>
      <c r="EQ5197" t="e">
        <f t="shared" si="277"/>
        <v>#REF!</v>
      </c>
      <c r="ER5197" t="e">
        <f t="shared" si="278"/>
        <v>#REF!</v>
      </c>
    </row>
    <row r="5198" spans="142:148" x14ac:dyDescent="0.25">
      <c r="EL5198">
        <v>5191</v>
      </c>
      <c r="EM5198" t="e">
        <v>#REF!</v>
      </c>
      <c r="EN5198" t="e">
        <v>#REF!</v>
      </c>
      <c r="EP5198" t="e">
        <f t="shared" si="276"/>
        <v>#REF!</v>
      </c>
      <c r="EQ5198" t="e">
        <f t="shared" si="277"/>
        <v>#REF!</v>
      </c>
      <c r="ER5198" t="e">
        <f t="shared" si="278"/>
        <v>#REF!</v>
      </c>
    </row>
    <row r="5199" spans="142:148" x14ac:dyDescent="0.25">
      <c r="EL5199">
        <v>5192</v>
      </c>
      <c r="EM5199" t="e">
        <v>#REF!</v>
      </c>
      <c r="EN5199" t="e">
        <v>#REF!</v>
      </c>
      <c r="EP5199" t="e">
        <f t="shared" si="276"/>
        <v>#REF!</v>
      </c>
      <c r="EQ5199" t="e">
        <f t="shared" si="277"/>
        <v>#REF!</v>
      </c>
      <c r="ER5199" t="e">
        <f t="shared" si="278"/>
        <v>#REF!</v>
      </c>
    </row>
    <row r="5200" spans="142:148" x14ac:dyDescent="0.25">
      <c r="EL5200">
        <v>5193</v>
      </c>
      <c r="EM5200" t="e">
        <v>#REF!</v>
      </c>
      <c r="EN5200" t="e">
        <v>#REF!</v>
      </c>
      <c r="EP5200" t="e">
        <f t="shared" si="276"/>
        <v>#REF!</v>
      </c>
      <c r="EQ5200" t="e">
        <f t="shared" si="277"/>
        <v>#REF!</v>
      </c>
      <c r="ER5200" t="e">
        <f t="shared" si="278"/>
        <v>#REF!</v>
      </c>
    </row>
    <row r="5201" spans="142:148" x14ac:dyDescent="0.25">
      <c r="EL5201">
        <v>5194</v>
      </c>
      <c r="EM5201" t="e">
        <v>#REF!</v>
      </c>
      <c r="EN5201" t="e">
        <v>#REF!</v>
      </c>
      <c r="EP5201" t="e">
        <f t="shared" si="276"/>
        <v>#REF!</v>
      </c>
      <c r="EQ5201" t="e">
        <f t="shared" si="277"/>
        <v>#REF!</v>
      </c>
      <c r="ER5201" t="e">
        <f t="shared" si="278"/>
        <v>#REF!</v>
      </c>
    </row>
    <row r="5202" spans="142:148" x14ac:dyDescent="0.25">
      <c r="EL5202">
        <v>5195</v>
      </c>
      <c r="EM5202" t="e">
        <v>#REF!</v>
      </c>
      <c r="EN5202" t="e">
        <v>#REF!</v>
      </c>
      <c r="EP5202" t="e">
        <f t="shared" si="276"/>
        <v>#REF!</v>
      </c>
      <c r="EQ5202" t="e">
        <f t="shared" si="277"/>
        <v>#REF!</v>
      </c>
      <c r="ER5202" t="e">
        <f t="shared" si="278"/>
        <v>#REF!</v>
      </c>
    </row>
    <row r="5203" spans="142:148" x14ac:dyDescent="0.25">
      <c r="EL5203">
        <v>5196</v>
      </c>
      <c r="EM5203" t="e">
        <v>#REF!</v>
      </c>
      <c r="EN5203" t="e">
        <v>#REF!</v>
      </c>
      <c r="EP5203" t="e">
        <f t="shared" si="276"/>
        <v>#REF!</v>
      </c>
      <c r="EQ5203" t="e">
        <f t="shared" si="277"/>
        <v>#REF!</v>
      </c>
      <c r="ER5203" t="e">
        <f t="shared" si="278"/>
        <v>#REF!</v>
      </c>
    </row>
    <row r="5204" spans="142:148" x14ac:dyDescent="0.25">
      <c r="EL5204">
        <v>5197</v>
      </c>
      <c r="EM5204" t="e">
        <v>#REF!</v>
      </c>
      <c r="EN5204" t="e">
        <v>#REF!</v>
      </c>
      <c r="EP5204" t="e">
        <f t="shared" si="276"/>
        <v>#REF!</v>
      </c>
      <c r="EQ5204" t="e">
        <f t="shared" si="277"/>
        <v>#REF!</v>
      </c>
      <c r="ER5204" t="e">
        <f t="shared" si="278"/>
        <v>#REF!</v>
      </c>
    </row>
    <row r="5205" spans="142:148" x14ac:dyDescent="0.25">
      <c r="EL5205">
        <v>5198</v>
      </c>
      <c r="EM5205" t="e">
        <v>#REF!</v>
      </c>
      <c r="EN5205" t="e">
        <v>#REF!</v>
      </c>
      <c r="EP5205" t="e">
        <f t="shared" si="276"/>
        <v>#REF!</v>
      </c>
      <c r="EQ5205" t="e">
        <f t="shared" si="277"/>
        <v>#REF!</v>
      </c>
      <c r="ER5205" t="e">
        <f t="shared" si="278"/>
        <v>#REF!</v>
      </c>
    </row>
    <row r="5206" spans="142:148" x14ac:dyDescent="0.25">
      <c r="EL5206">
        <v>5199</v>
      </c>
      <c r="EM5206" t="e">
        <v>#REF!</v>
      </c>
      <c r="EN5206" t="e">
        <v>#REF!</v>
      </c>
      <c r="EP5206" t="e">
        <f t="shared" si="276"/>
        <v>#REF!</v>
      </c>
      <c r="EQ5206" t="e">
        <f t="shared" si="277"/>
        <v>#REF!</v>
      </c>
      <c r="ER5206" t="e">
        <f t="shared" si="278"/>
        <v>#REF!</v>
      </c>
    </row>
    <row r="5207" spans="142:148" x14ac:dyDescent="0.25">
      <c r="EL5207">
        <v>5200</v>
      </c>
      <c r="EM5207" t="e">
        <v>#REF!</v>
      </c>
      <c r="EN5207" t="e">
        <v>#REF!</v>
      </c>
      <c r="EP5207" t="e">
        <f t="shared" si="276"/>
        <v>#REF!</v>
      </c>
      <c r="EQ5207" t="e">
        <f t="shared" si="277"/>
        <v>#REF!</v>
      </c>
      <c r="ER5207" t="e">
        <f t="shared" si="278"/>
        <v>#REF!</v>
      </c>
    </row>
    <row r="5208" spans="142:148" x14ac:dyDescent="0.25">
      <c r="EL5208">
        <v>5201</v>
      </c>
      <c r="EM5208" t="e">
        <v>#REF!</v>
      </c>
      <c r="EN5208" t="e">
        <v>#REF!</v>
      </c>
      <c r="EP5208" t="e">
        <f t="shared" ref="EP5208:EP5271" si="279">IF(EM5208&gt;EN5208,1,0)</f>
        <v>#REF!</v>
      </c>
      <c r="EQ5208" t="e">
        <f t="shared" ref="EQ5208:EQ5271" si="280">IF(EP5208&gt;0,0,1)</f>
        <v>#REF!</v>
      </c>
      <c r="ER5208" t="e">
        <f t="shared" ref="ER5208:ER5271" si="281">IF(EM5208&gt;EN5208,EM5208-EN5208,EN5208-EM5208)</f>
        <v>#REF!</v>
      </c>
    </row>
    <row r="5209" spans="142:148" x14ac:dyDescent="0.25">
      <c r="EL5209">
        <v>5202</v>
      </c>
      <c r="EM5209" t="e">
        <v>#REF!</v>
      </c>
      <c r="EN5209" t="e">
        <v>#REF!</v>
      </c>
      <c r="EP5209" t="e">
        <f t="shared" si="279"/>
        <v>#REF!</v>
      </c>
      <c r="EQ5209" t="e">
        <f t="shared" si="280"/>
        <v>#REF!</v>
      </c>
      <c r="ER5209" t="e">
        <f t="shared" si="281"/>
        <v>#REF!</v>
      </c>
    </row>
    <row r="5210" spans="142:148" x14ac:dyDescent="0.25">
      <c r="EL5210">
        <v>5203</v>
      </c>
      <c r="EM5210" t="e">
        <v>#REF!</v>
      </c>
      <c r="EN5210" t="e">
        <v>#REF!</v>
      </c>
      <c r="EP5210" t="e">
        <f t="shared" si="279"/>
        <v>#REF!</v>
      </c>
      <c r="EQ5210" t="e">
        <f t="shared" si="280"/>
        <v>#REF!</v>
      </c>
      <c r="ER5210" t="e">
        <f t="shared" si="281"/>
        <v>#REF!</v>
      </c>
    </row>
    <row r="5211" spans="142:148" x14ac:dyDescent="0.25">
      <c r="EL5211">
        <v>5204</v>
      </c>
      <c r="EM5211" t="e">
        <v>#REF!</v>
      </c>
      <c r="EN5211" t="e">
        <v>#REF!</v>
      </c>
      <c r="EP5211" t="e">
        <f t="shared" si="279"/>
        <v>#REF!</v>
      </c>
      <c r="EQ5211" t="e">
        <f t="shared" si="280"/>
        <v>#REF!</v>
      </c>
      <c r="ER5211" t="e">
        <f t="shared" si="281"/>
        <v>#REF!</v>
      </c>
    </row>
    <row r="5212" spans="142:148" x14ac:dyDescent="0.25">
      <c r="EL5212">
        <v>5205</v>
      </c>
      <c r="EM5212" t="e">
        <v>#REF!</v>
      </c>
      <c r="EN5212" t="e">
        <v>#REF!</v>
      </c>
      <c r="EP5212" t="e">
        <f t="shared" si="279"/>
        <v>#REF!</v>
      </c>
      <c r="EQ5212" t="e">
        <f t="shared" si="280"/>
        <v>#REF!</v>
      </c>
      <c r="ER5212" t="e">
        <f t="shared" si="281"/>
        <v>#REF!</v>
      </c>
    </row>
    <row r="5213" spans="142:148" x14ac:dyDescent="0.25">
      <c r="EL5213">
        <v>5206</v>
      </c>
      <c r="EM5213" t="e">
        <v>#REF!</v>
      </c>
      <c r="EN5213" t="e">
        <v>#REF!</v>
      </c>
      <c r="EP5213" t="e">
        <f t="shared" si="279"/>
        <v>#REF!</v>
      </c>
      <c r="EQ5213" t="e">
        <f t="shared" si="280"/>
        <v>#REF!</v>
      </c>
      <c r="ER5213" t="e">
        <f t="shared" si="281"/>
        <v>#REF!</v>
      </c>
    </row>
    <row r="5214" spans="142:148" x14ac:dyDescent="0.25">
      <c r="EL5214">
        <v>5207</v>
      </c>
      <c r="EM5214" t="e">
        <v>#REF!</v>
      </c>
      <c r="EN5214" t="e">
        <v>#REF!</v>
      </c>
      <c r="EP5214" t="e">
        <f t="shared" si="279"/>
        <v>#REF!</v>
      </c>
      <c r="EQ5214" t="e">
        <f t="shared" si="280"/>
        <v>#REF!</v>
      </c>
      <c r="ER5214" t="e">
        <f t="shared" si="281"/>
        <v>#REF!</v>
      </c>
    </row>
    <row r="5215" spans="142:148" x14ac:dyDescent="0.25">
      <c r="EL5215">
        <v>5208</v>
      </c>
      <c r="EM5215" t="e">
        <v>#REF!</v>
      </c>
      <c r="EN5215" t="e">
        <v>#REF!</v>
      </c>
      <c r="EP5215" t="e">
        <f t="shared" si="279"/>
        <v>#REF!</v>
      </c>
      <c r="EQ5215" t="e">
        <f t="shared" si="280"/>
        <v>#REF!</v>
      </c>
      <c r="ER5215" t="e">
        <f t="shared" si="281"/>
        <v>#REF!</v>
      </c>
    </row>
    <row r="5216" spans="142:148" x14ac:dyDescent="0.25">
      <c r="EL5216">
        <v>5209</v>
      </c>
      <c r="EM5216" t="e">
        <v>#REF!</v>
      </c>
      <c r="EN5216" t="e">
        <v>#REF!</v>
      </c>
      <c r="EP5216" t="e">
        <f t="shared" si="279"/>
        <v>#REF!</v>
      </c>
      <c r="EQ5216" t="e">
        <f t="shared" si="280"/>
        <v>#REF!</v>
      </c>
      <c r="ER5216" t="e">
        <f t="shared" si="281"/>
        <v>#REF!</v>
      </c>
    </row>
    <row r="5217" spans="142:148" x14ac:dyDescent="0.25">
      <c r="EL5217">
        <v>5210</v>
      </c>
      <c r="EM5217" t="e">
        <v>#REF!</v>
      </c>
      <c r="EN5217" t="e">
        <v>#REF!</v>
      </c>
      <c r="EP5217" t="e">
        <f t="shared" si="279"/>
        <v>#REF!</v>
      </c>
      <c r="EQ5217" t="e">
        <f t="shared" si="280"/>
        <v>#REF!</v>
      </c>
      <c r="ER5217" t="e">
        <f t="shared" si="281"/>
        <v>#REF!</v>
      </c>
    </row>
    <row r="5218" spans="142:148" x14ac:dyDescent="0.25">
      <c r="EL5218">
        <v>5211</v>
      </c>
      <c r="EM5218" t="e">
        <v>#REF!</v>
      </c>
      <c r="EN5218" t="e">
        <v>#REF!</v>
      </c>
      <c r="EP5218" t="e">
        <f t="shared" si="279"/>
        <v>#REF!</v>
      </c>
      <c r="EQ5218" t="e">
        <f t="shared" si="280"/>
        <v>#REF!</v>
      </c>
      <c r="ER5218" t="e">
        <f t="shared" si="281"/>
        <v>#REF!</v>
      </c>
    </row>
    <row r="5219" spans="142:148" x14ac:dyDescent="0.25">
      <c r="EL5219">
        <v>5212</v>
      </c>
      <c r="EM5219" t="e">
        <v>#REF!</v>
      </c>
      <c r="EN5219" t="e">
        <v>#REF!</v>
      </c>
      <c r="EP5219" t="e">
        <f t="shared" si="279"/>
        <v>#REF!</v>
      </c>
      <c r="EQ5219" t="e">
        <f t="shared" si="280"/>
        <v>#REF!</v>
      </c>
      <c r="ER5219" t="e">
        <f t="shared" si="281"/>
        <v>#REF!</v>
      </c>
    </row>
    <row r="5220" spans="142:148" x14ac:dyDescent="0.25">
      <c r="EL5220">
        <v>5213</v>
      </c>
      <c r="EM5220" t="e">
        <v>#REF!</v>
      </c>
      <c r="EN5220" t="e">
        <v>#REF!</v>
      </c>
      <c r="EP5220" t="e">
        <f t="shared" si="279"/>
        <v>#REF!</v>
      </c>
      <c r="EQ5220" t="e">
        <f t="shared" si="280"/>
        <v>#REF!</v>
      </c>
      <c r="ER5220" t="e">
        <f t="shared" si="281"/>
        <v>#REF!</v>
      </c>
    </row>
    <row r="5221" spans="142:148" x14ac:dyDescent="0.25">
      <c r="EL5221">
        <v>5214</v>
      </c>
      <c r="EM5221" t="e">
        <v>#REF!</v>
      </c>
      <c r="EN5221" t="e">
        <v>#REF!</v>
      </c>
      <c r="EP5221" t="e">
        <f t="shared" si="279"/>
        <v>#REF!</v>
      </c>
      <c r="EQ5221" t="e">
        <f t="shared" si="280"/>
        <v>#REF!</v>
      </c>
      <c r="ER5221" t="e">
        <f t="shared" si="281"/>
        <v>#REF!</v>
      </c>
    </row>
    <row r="5222" spans="142:148" x14ac:dyDescent="0.25">
      <c r="EL5222">
        <v>5215</v>
      </c>
      <c r="EM5222" t="e">
        <v>#REF!</v>
      </c>
      <c r="EN5222" t="e">
        <v>#REF!</v>
      </c>
      <c r="EP5222" t="e">
        <f t="shared" si="279"/>
        <v>#REF!</v>
      </c>
      <c r="EQ5222" t="e">
        <f t="shared" si="280"/>
        <v>#REF!</v>
      </c>
      <c r="ER5222" t="e">
        <f t="shared" si="281"/>
        <v>#REF!</v>
      </c>
    </row>
    <row r="5223" spans="142:148" x14ac:dyDescent="0.25">
      <c r="EL5223">
        <v>5216</v>
      </c>
      <c r="EM5223" t="e">
        <v>#REF!</v>
      </c>
      <c r="EN5223" t="e">
        <v>#REF!</v>
      </c>
      <c r="EP5223" t="e">
        <f t="shared" si="279"/>
        <v>#REF!</v>
      </c>
      <c r="EQ5223" t="e">
        <f t="shared" si="280"/>
        <v>#REF!</v>
      </c>
      <c r="ER5223" t="e">
        <f t="shared" si="281"/>
        <v>#REF!</v>
      </c>
    </row>
    <row r="5224" spans="142:148" x14ac:dyDescent="0.25">
      <c r="EL5224">
        <v>5217</v>
      </c>
      <c r="EM5224" t="e">
        <v>#REF!</v>
      </c>
      <c r="EN5224" t="e">
        <v>#REF!</v>
      </c>
      <c r="EP5224" t="e">
        <f t="shared" si="279"/>
        <v>#REF!</v>
      </c>
      <c r="EQ5224" t="e">
        <f t="shared" si="280"/>
        <v>#REF!</v>
      </c>
      <c r="ER5224" t="e">
        <f t="shared" si="281"/>
        <v>#REF!</v>
      </c>
    </row>
    <row r="5225" spans="142:148" x14ac:dyDescent="0.25">
      <c r="EL5225">
        <v>5218</v>
      </c>
      <c r="EM5225" t="e">
        <v>#REF!</v>
      </c>
      <c r="EN5225" t="e">
        <v>#REF!</v>
      </c>
      <c r="EP5225" t="e">
        <f t="shared" si="279"/>
        <v>#REF!</v>
      </c>
      <c r="EQ5225" t="e">
        <f t="shared" si="280"/>
        <v>#REF!</v>
      </c>
      <c r="ER5225" t="e">
        <f t="shared" si="281"/>
        <v>#REF!</v>
      </c>
    </row>
    <row r="5226" spans="142:148" x14ac:dyDescent="0.25">
      <c r="EL5226">
        <v>5219</v>
      </c>
      <c r="EM5226" t="e">
        <v>#REF!</v>
      </c>
      <c r="EN5226" t="e">
        <v>#REF!</v>
      </c>
      <c r="EP5226" t="e">
        <f t="shared" si="279"/>
        <v>#REF!</v>
      </c>
      <c r="EQ5226" t="e">
        <f t="shared" si="280"/>
        <v>#REF!</v>
      </c>
      <c r="ER5226" t="e">
        <f t="shared" si="281"/>
        <v>#REF!</v>
      </c>
    </row>
    <row r="5227" spans="142:148" x14ac:dyDescent="0.25">
      <c r="EL5227">
        <v>5220</v>
      </c>
      <c r="EM5227" t="e">
        <v>#REF!</v>
      </c>
      <c r="EN5227" t="e">
        <v>#REF!</v>
      </c>
      <c r="EP5227" t="e">
        <f t="shared" si="279"/>
        <v>#REF!</v>
      </c>
      <c r="EQ5227" t="e">
        <f t="shared" si="280"/>
        <v>#REF!</v>
      </c>
      <c r="ER5227" t="e">
        <f t="shared" si="281"/>
        <v>#REF!</v>
      </c>
    </row>
    <row r="5228" spans="142:148" x14ac:dyDescent="0.25">
      <c r="EL5228">
        <v>5221</v>
      </c>
      <c r="EM5228" t="e">
        <v>#REF!</v>
      </c>
      <c r="EN5228" t="e">
        <v>#REF!</v>
      </c>
      <c r="EP5228" t="e">
        <f t="shared" si="279"/>
        <v>#REF!</v>
      </c>
      <c r="EQ5228" t="e">
        <f t="shared" si="280"/>
        <v>#REF!</v>
      </c>
      <c r="ER5228" t="e">
        <f t="shared" si="281"/>
        <v>#REF!</v>
      </c>
    </row>
    <row r="5229" spans="142:148" x14ac:dyDescent="0.25">
      <c r="EL5229">
        <v>5222</v>
      </c>
      <c r="EM5229" t="e">
        <v>#REF!</v>
      </c>
      <c r="EN5229" t="e">
        <v>#REF!</v>
      </c>
      <c r="EP5229" t="e">
        <f t="shared" si="279"/>
        <v>#REF!</v>
      </c>
      <c r="EQ5229" t="e">
        <f t="shared" si="280"/>
        <v>#REF!</v>
      </c>
      <c r="ER5229" t="e">
        <f t="shared" si="281"/>
        <v>#REF!</v>
      </c>
    </row>
    <row r="5230" spans="142:148" x14ac:dyDescent="0.25">
      <c r="EL5230">
        <v>5223</v>
      </c>
      <c r="EM5230" t="e">
        <v>#REF!</v>
      </c>
      <c r="EN5230" t="e">
        <v>#REF!</v>
      </c>
      <c r="EP5230" t="e">
        <f t="shared" si="279"/>
        <v>#REF!</v>
      </c>
      <c r="EQ5230" t="e">
        <f t="shared" si="280"/>
        <v>#REF!</v>
      </c>
      <c r="ER5230" t="e">
        <f t="shared" si="281"/>
        <v>#REF!</v>
      </c>
    </row>
    <row r="5231" spans="142:148" x14ac:dyDescent="0.25">
      <c r="EL5231">
        <v>5224</v>
      </c>
      <c r="EM5231" t="e">
        <v>#REF!</v>
      </c>
      <c r="EN5231" t="e">
        <v>#REF!</v>
      </c>
      <c r="EP5231" t="e">
        <f t="shared" si="279"/>
        <v>#REF!</v>
      </c>
      <c r="EQ5231" t="e">
        <f t="shared" si="280"/>
        <v>#REF!</v>
      </c>
      <c r="ER5231" t="e">
        <f t="shared" si="281"/>
        <v>#REF!</v>
      </c>
    </row>
    <row r="5232" spans="142:148" x14ac:dyDescent="0.25">
      <c r="EL5232">
        <v>5225</v>
      </c>
      <c r="EM5232" t="e">
        <v>#REF!</v>
      </c>
      <c r="EN5232" t="e">
        <v>#REF!</v>
      </c>
      <c r="EP5232" t="e">
        <f t="shared" si="279"/>
        <v>#REF!</v>
      </c>
      <c r="EQ5232" t="e">
        <f t="shared" si="280"/>
        <v>#REF!</v>
      </c>
      <c r="ER5232" t="e">
        <f t="shared" si="281"/>
        <v>#REF!</v>
      </c>
    </row>
    <row r="5233" spans="142:148" x14ac:dyDescent="0.25">
      <c r="EL5233">
        <v>5226</v>
      </c>
      <c r="EM5233" t="e">
        <v>#REF!</v>
      </c>
      <c r="EN5233" t="e">
        <v>#REF!</v>
      </c>
      <c r="EP5233" t="e">
        <f t="shared" si="279"/>
        <v>#REF!</v>
      </c>
      <c r="EQ5233" t="e">
        <f t="shared" si="280"/>
        <v>#REF!</v>
      </c>
      <c r="ER5233" t="e">
        <f t="shared" si="281"/>
        <v>#REF!</v>
      </c>
    </row>
    <row r="5234" spans="142:148" x14ac:dyDescent="0.25">
      <c r="EL5234">
        <v>5227</v>
      </c>
      <c r="EM5234" t="e">
        <v>#REF!</v>
      </c>
      <c r="EN5234" t="e">
        <v>#REF!</v>
      </c>
      <c r="EP5234" t="e">
        <f t="shared" si="279"/>
        <v>#REF!</v>
      </c>
      <c r="EQ5234" t="e">
        <f t="shared" si="280"/>
        <v>#REF!</v>
      </c>
      <c r="ER5234" t="e">
        <f t="shared" si="281"/>
        <v>#REF!</v>
      </c>
    </row>
    <row r="5235" spans="142:148" x14ac:dyDescent="0.25">
      <c r="EL5235">
        <v>5228</v>
      </c>
      <c r="EM5235" t="e">
        <v>#REF!</v>
      </c>
      <c r="EN5235" t="e">
        <v>#REF!</v>
      </c>
      <c r="EP5235" t="e">
        <f t="shared" si="279"/>
        <v>#REF!</v>
      </c>
      <c r="EQ5235" t="e">
        <f t="shared" si="280"/>
        <v>#REF!</v>
      </c>
      <c r="ER5235" t="e">
        <f t="shared" si="281"/>
        <v>#REF!</v>
      </c>
    </row>
    <row r="5236" spans="142:148" x14ac:dyDescent="0.25">
      <c r="EL5236">
        <v>5229</v>
      </c>
      <c r="EM5236" t="e">
        <v>#REF!</v>
      </c>
      <c r="EN5236" t="e">
        <v>#REF!</v>
      </c>
      <c r="EP5236" t="e">
        <f t="shared" si="279"/>
        <v>#REF!</v>
      </c>
      <c r="EQ5236" t="e">
        <f t="shared" si="280"/>
        <v>#REF!</v>
      </c>
      <c r="ER5236" t="e">
        <f t="shared" si="281"/>
        <v>#REF!</v>
      </c>
    </row>
    <row r="5237" spans="142:148" x14ac:dyDescent="0.25">
      <c r="EL5237">
        <v>5230</v>
      </c>
      <c r="EM5237" t="e">
        <v>#REF!</v>
      </c>
      <c r="EN5237" t="e">
        <v>#REF!</v>
      </c>
      <c r="EP5237" t="e">
        <f t="shared" si="279"/>
        <v>#REF!</v>
      </c>
      <c r="EQ5237" t="e">
        <f t="shared" si="280"/>
        <v>#REF!</v>
      </c>
      <c r="ER5237" t="e">
        <f t="shared" si="281"/>
        <v>#REF!</v>
      </c>
    </row>
    <row r="5238" spans="142:148" x14ac:dyDescent="0.25">
      <c r="EL5238">
        <v>5231</v>
      </c>
      <c r="EM5238" t="e">
        <v>#REF!</v>
      </c>
      <c r="EN5238" t="e">
        <v>#REF!</v>
      </c>
      <c r="EP5238" t="e">
        <f t="shared" si="279"/>
        <v>#REF!</v>
      </c>
      <c r="EQ5238" t="e">
        <f t="shared" si="280"/>
        <v>#REF!</v>
      </c>
      <c r="ER5238" t="e">
        <f t="shared" si="281"/>
        <v>#REF!</v>
      </c>
    </row>
    <row r="5239" spans="142:148" x14ac:dyDescent="0.25">
      <c r="EL5239">
        <v>5232</v>
      </c>
      <c r="EM5239" t="e">
        <v>#REF!</v>
      </c>
      <c r="EN5239" t="e">
        <v>#REF!</v>
      </c>
      <c r="EP5239" t="e">
        <f t="shared" si="279"/>
        <v>#REF!</v>
      </c>
      <c r="EQ5239" t="e">
        <f t="shared" si="280"/>
        <v>#REF!</v>
      </c>
      <c r="ER5239" t="e">
        <f t="shared" si="281"/>
        <v>#REF!</v>
      </c>
    </row>
    <row r="5240" spans="142:148" x14ac:dyDescent="0.25">
      <c r="EL5240">
        <v>5233</v>
      </c>
      <c r="EM5240" t="e">
        <v>#REF!</v>
      </c>
      <c r="EN5240" t="e">
        <v>#REF!</v>
      </c>
      <c r="EP5240" t="e">
        <f t="shared" si="279"/>
        <v>#REF!</v>
      </c>
      <c r="EQ5240" t="e">
        <f t="shared" si="280"/>
        <v>#REF!</v>
      </c>
      <c r="ER5240" t="e">
        <f t="shared" si="281"/>
        <v>#REF!</v>
      </c>
    </row>
    <row r="5241" spans="142:148" x14ac:dyDescent="0.25">
      <c r="EL5241">
        <v>5234</v>
      </c>
      <c r="EM5241" t="e">
        <v>#REF!</v>
      </c>
      <c r="EN5241" t="e">
        <v>#REF!</v>
      </c>
      <c r="EP5241" t="e">
        <f t="shared" si="279"/>
        <v>#REF!</v>
      </c>
      <c r="EQ5241" t="e">
        <f t="shared" si="280"/>
        <v>#REF!</v>
      </c>
      <c r="ER5241" t="e">
        <f t="shared" si="281"/>
        <v>#REF!</v>
      </c>
    </row>
    <row r="5242" spans="142:148" x14ac:dyDescent="0.25">
      <c r="EL5242">
        <v>5235</v>
      </c>
      <c r="EM5242" t="e">
        <v>#REF!</v>
      </c>
      <c r="EN5242" t="e">
        <v>#REF!</v>
      </c>
      <c r="EP5242" t="e">
        <f t="shared" si="279"/>
        <v>#REF!</v>
      </c>
      <c r="EQ5242" t="e">
        <f t="shared" si="280"/>
        <v>#REF!</v>
      </c>
      <c r="ER5242" t="e">
        <f t="shared" si="281"/>
        <v>#REF!</v>
      </c>
    </row>
    <row r="5243" spans="142:148" x14ac:dyDescent="0.25">
      <c r="EL5243">
        <v>5236</v>
      </c>
      <c r="EM5243" t="e">
        <v>#REF!</v>
      </c>
      <c r="EN5243" t="e">
        <v>#REF!</v>
      </c>
      <c r="EP5243" t="e">
        <f t="shared" si="279"/>
        <v>#REF!</v>
      </c>
      <c r="EQ5243" t="e">
        <f t="shared" si="280"/>
        <v>#REF!</v>
      </c>
      <c r="ER5243" t="e">
        <f t="shared" si="281"/>
        <v>#REF!</v>
      </c>
    </row>
    <row r="5244" spans="142:148" x14ac:dyDescent="0.25">
      <c r="EL5244">
        <v>5237</v>
      </c>
      <c r="EM5244" t="e">
        <v>#REF!</v>
      </c>
      <c r="EN5244" t="e">
        <v>#REF!</v>
      </c>
      <c r="EP5244" t="e">
        <f t="shared" si="279"/>
        <v>#REF!</v>
      </c>
      <c r="EQ5244" t="e">
        <f t="shared" si="280"/>
        <v>#REF!</v>
      </c>
      <c r="ER5244" t="e">
        <f t="shared" si="281"/>
        <v>#REF!</v>
      </c>
    </row>
    <row r="5245" spans="142:148" x14ac:dyDescent="0.25">
      <c r="EL5245">
        <v>5238</v>
      </c>
      <c r="EM5245" t="e">
        <v>#REF!</v>
      </c>
      <c r="EN5245" t="e">
        <v>#REF!</v>
      </c>
      <c r="EP5245" t="e">
        <f t="shared" si="279"/>
        <v>#REF!</v>
      </c>
      <c r="EQ5245" t="e">
        <f t="shared" si="280"/>
        <v>#REF!</v>
      </c>
      <c r="ER5245" t="e">
        <f t="shared" si="281"/>
        <v>#REF!</v>
      </c>
    </row>
    <row r="5246" spans="142:148" x14ac:dyDescent="0.25">
      <c r="EL5246">
        <v>5239</v>
      </c>
      <c r="EM5246" t="e">
        <v>#REF!</v>
      </c>
      <c r="EN5246" t="e">
        <v>#REF!</v>
      </c>
      <c r="EP5246" t="e">
        <f t="shared" si="279"/>
        <v>#REF!</v>
      </c>
      <c r="EQ5246" t="e">
        <f t="shared" si="280"/>
        <v>#REF!</v>
      </c>
      <c r="ER5246" t="e">
        <f t="shared" si="281"/>
        <v>#REF!</v>
      </c>
    </row>
    <row r="5247" spans="142:148" x14ac:dyDescent="0.25">
      <c r="EL5247">
        <v>5240</v>
      </c>
      <c r="EM5247" t="e">
        <v>#REF!</v>
      </c>
      <c r="EN5247" t="e">
        <v>#REF!</v>
      </c>
      <c r="EP5247" t="e">
        <f t="shared" si="279"/>
        <v>#REF!</v>
      </c>
      <c r="EQ5247" t="e">
        <f t="shared" si="280"/>
        <v>#REF!</v>
      </c>
      <c r="ER5247" t="e">
        <f t="shared" si="281"/>
        <v>#REF!</v>
      </c>
    </row>
    <row r="5248" spans="142:148" x14ac:dyDescent="0.25">
      <c r="EL5248">
        <v>5241</v>
      </c>
      <c r="EM5248" t="e">
        <v>#REF!</v>
      </c>
      <c r="EN5248" t="e">
        <v>#REF!</v>
      </c>
      <c r="EP5248" t="e">
        <f t="shared" si="279"/>
        <v>#REF!</v>
      </c>
      <c r="EQ5248" t="e">
        <f t="shared" si="280"/>
        <v>#REF!</v>
      </c>
      <c r="ER5248" t="e">
        <f t="shared" si="281"/>
        <v>#REF!</v>
      </c>
    </row>
    <row r="5249" spans="142:148" x14ac:dyDescent="0.25">
      <c r="EL5249">
        <v>5242</v>
      </c>
      <c r="EM5249" t="e">
        <v>#REF!</v>
      </c>
      <c r="EN5249" t="e">
        <v>#REF!</v>
      </c>
      <c r="EP5249" t="e">
        <f t="shared" si="279"/>
        <v>#REF!</v>
      </c>
      <c r="EQ5249" t="e">
        <f t="shared" si="280"/>
        <v>#REF!</v>
      </c>
      <c r="ER5249" t="e">
        <f t="shared" si="281"/>
        <v>#REF!</v>
      </c>
    </row>
    <row r="5250" spans="142:148" x14ac:dyDescent="0.25">
      <c r="EL5250">
        <v>5243</v>
      </c>
      <c r="EM5250" t="e">
        <v>#REF!</v>
      </c>
      <c r="EN5250" t="e">
        <v>#REF!</v>
      </c>
      <c r="EP5250" t="e">
        <f t="shared" si="279"/>
        <v>#REF!</v>
      </c>
      <c r="EQ5250" t="e">
        <f t="shared" si="280"/>
        <v>#REF!</v>
      </c>
      <c r="ER5250" t="e">
        <f t="shared" si="281"/>
        <v>#REF!</v>
      </c>
    </row>
    <row r="5251" spans="142:148" x14ac:dyDescent="0.25">
      <c r="EL5251">
        <v>5244</v>
      </c>
      <c r="EM5251" t="e">
        <v>#REF!</v>
      </c>
      <c r="EN5251" t="e">
        <v>#REF!</v>
      </c>
      <c r="EP5251" t="e">
        <f t="shared" si="279"/>
        <v>#REF!</v>
      </c>
      <c r="EQ5251" t="e">
        <f t="shared" si="280"/>
        <v>#REF!</v>
      </c>
      <c r="ER5251" t="e">
        <f t="shared" si="281"/>
        <v>#REF!</v>
      </c>
    </row>
    <row r="5252" spans="142:148" x14ac:dyDescent="0.25">
      <c r="EL5252">
        <v>5245</v>
      </c>
      <c r="EM5252" t="e">
        <v>#REF!</v>
      </c>
      <c r="EN5252" t="e">
        <v>#REF!</v>
      </c>
      <c r="EP5252" t="e">
        <f t="shared" si="279"/>
        <v>#REF!</v>
      </c>
      <c r="EQ5252" t="e">
        <f t="shared" si="280"/>
        <v>#REF!</v>
      </c>
      <c r="ER5252" t="e">
        <f t="shared" si="281"/>
        <v>#REF!</v>
      </c>
    </row>
    <row r="5253" spans="142:148" x14ac:dyDescent="0.25">
      <c r="EL5253">
        <v>5246</v>
      </c>
      <c r="EM5253" t="e">
        <v>#REF!</v>
      </c>
      <c r="EN5253" t="e">
        <v>#REF!</v>
      </c>
      <c r="EP5253" t="e">
        <f t="shared" si="279"/>
        <v>#REF!</v>
      </c>
      <c r="EQ5253" t="e">
        <f t="shared" si="280"/>
        <v>#REF!</v>
      </c>
      <c r="ER5253" t="e">
        <f t="shared" si="281"/>
        <v>#REF!</v>
      </c>
    </row>
    <row r="5254" spans="142:148" x14ac:dyDescent="0.25">
      <c r="EL5254">
        <v>5247</v>
      </c>
      <c r="EM5254" t="e">
        <v>#REF!</v>
      </c>
      <c r="EN5254" t="e">
        <v>#REF!</v>
      </c>
      <c r="EP5254" t="e">
        <f t="shared" si="279"/>
        <v>#REF!</v>
      </c>
      <c r="EQ5254" t="e">
        <f t="shared" si="280"/>
        <v>#REF!</v>
      </c>
      <c r="ER5254" t="e">
        <f t="shared" si="281"/>
        <v>#REF!</v>
      </c>
    </row>
    <row r="5255" spans="142:148" x14ac:dyDescent="0.25">
      <c r="EL5255">
        <v>5248</v>
      </c>
      <c r="EM5255" t="e">
        <v>#REF!</v>
      </c>
      <c r="EN5255" t="e">
        <v>#REF!</v>
      </c>
      <c r="EP5255" t="e">
        <f t="shared" si="279"/>
        <v>#REF!</v>
      </c>
      <c r="EQ5255" t="e">
        <f t="shared" si="280"/>
        <v>#REF!</v>
      </c>
      <c r="ER5255" t="e">
        <f t="shared" si="281"/>
        <v>#REF!</v>
      </c>
    </row>
    <row r="5256" spans="142:148" x14ac:dyDescent="0.25">
      <c r="EL5256">
        <v>5249</v>
      </c>
      <c r="EM5256" t="e">
        <v>#REF!</v>
      </c>
      <c r="EN5256" t="e">
        <v>#REF!</v>
      </c>
      <c r="EP5256" t="e">
        <f t="shared" si="279"/>
        <v>#REF!</v>
      </c>
      <c r="EQ5256" t="e">
        <f t="shared" si="280"/>
        <v>#REF!</v>
      </c>
      <c r="ER5256" t="e">
        <f t="shared" si="281"/>
        <v>#REF!</v>
      </c>
    </row>
    <row r="5257" spans="142:148" x14ac:dyDescent="0.25">
      <c r="EL5257">
        <v>5250</v>
      </c>
      <c r="EM5257" t="e">
        <v>#REF!</v>
      </c>
      <c r="EN5257" t="e">
        <v>#REF!</v>
      </c>
      <c r="EP5257" t="e">
        <f t="shared" si="279"/>
        <v>#REF!</v>
      </c>
      <c r="EQ5257" t="e">
        <f t="shared" si="280"/>
        <v>#REF!</v>
      </c>
      <c r="ER5257" t="e">
        <f t="shared" si="281"/>
        <v>#REF!</v>
      </c>
    </row>
    <row r="5258" spans="142:148" x14ac:dyDescent="0.25">
      <c r="EL5258">
        <v>5251</v>
      </c>
      <c r="EM5258" t="e">
        <v>#REF!</v>
      </c>
      <c r="EN5258" t="e">
        <v>#REF!</v>
      </c>
      <c r="EP5258" t="e">
        <f t="shared" si="279"/>
        <v>#REF!</v>
      </c>
      <c r="EQ5258" t="e">
        <f t="shared" si="280"/>
        <v>#REF!</v>
      </c>
      <c r="ER5258" t="e">
        <f t="shared" si="281"/>
        <v>#REF!</v>
      </c>
    </row>
    <row r="5259" spans="142:148" x14ac:dyDescent="0.25">
      <c r="EL5259">
        <v>5252</v>
      </c>
      <c r="EM5259" t="e">
        <v>#REF!</v>
      </c>
      <c r="EN5259" t="e">
        <v>#REF!</v>
      </c>
      <c r="EP5259" t="e">
        <f t="shared" si="279"/>
        <v>#REF!</v>
      </c>
      <c r="EQ5259" t="e">
        <f t="shared" si="280"/>
        <v>#REF!</v>
      </c>
      <c r="ER5259" t="e">
        <f t="shared" si="281"/>
        <v>#REF!</v>
      </c>
    </row>
    <row r="5260" spans="142:148" x14ac:dyDescent="0.25">
      <c r="EL5260">
        <v>5253</v>
      </c>
      <c r="EM5260" t="e">
        <v>#REF!</v>
      </c>
      <c r="EN5260" t="e">
        <v>#REF!</v>
      </c>
      <c r="EP5260" t="e">
        <f t="shared" si="279"/>
        <v>#REF!</v>
      </c>
      <c r="EQ5260" t="e">
        <f t="shared" si="280"/>
        <v>#REF!</v>
      </c>
      <c r="ER5260" t="e">
        <f t="shared" si="281"/>
        <v>#REF!</v>
      </c>
    </row>
    <row r="5261" spans="142:148" x14ac:dyDescent="0.25">
      <c r="EL5261">
        <v>5254</v>
      </c>
      <c r="EM5261" t="e">
        <v>#REF!</v>
      </c>
      <c r="EN5261" t="e">
        <v>#REF!</v>
      </c>
      <c r="EP5261" t="e">
        <f t="shared" si="279"/>
        <v>#REF!</v>
      </c>
      <c r="EQ5261" t="e">
        <f t="shared" si="280"/>
        <v>#REF!</v>
      </c>
      <c r="ER5261" t="e">
        <f t="shared" si="281"/>
        <v>#REF!</v>
      </c>
    </row>
    <row r="5262" spans="142:148" x14ac:dyDescent="0.25">
      <c r="EL5262">
        <v>5255</v>
      </c>
      <c r="EM5262" t="e">
        <v>#REF!</v>
      </c>
      <c r="EN5262" t="e">
        <v>#REF!</v>
      </c>
      <c r="EP5262" t="e">
        <f t="shared" si="279"/>
        <v>#REF!</v>
      </c>
      <c r="EQ5262" t="e">
        <f t="shared" si="280"/>
        <v>#REF!</v>
      </c>
      <c r="ER5262" t="e">
        <f t="shared" si="281"/>
        <v>#REF!</v>
      </c>
    </row>
    <row r="5263" spans="142:148" x14ac:dyDescent="0.25">
      <c r="EL5263">
        <v>5256</v>
      </c>
      <c r="EM5263" t="e">
        <v>#REF!</v>
      </c>
      <c r="EN5263" t="e">
        <v>#REF!</v>
      </c>
      <c r="EP5263" t="e">
        <f t="shared" si="279"/>
        <v>#REF!</v>
      </c>
      <c r="EQ5263" t="e">
        <f t="shared" si="280"/>
        <v>#REF!</v>
      </c>
      <c r="ER5263" t="e">
        <f t="shared" si="281"/>
        <v>#REF!</v>
      </c>
    </row>
    <row r="5264" spans="142:148" x14ac:dyDescent="0.25">
      <c r="EL5264">
        <v>5257</v>
      </c>
      <c r="EM5264" t="e">
        <v>#REF!</v>
      </c>
      <c r="EN5264" t="e">
        <v>#REF!</v>
      </c>
      <c r="EP5264" t="e">
        <f t="shared" si="279"/>
        <v>#REF!</v>
      </c>
      <c r="EQ5264" t="e">
        <f t="shared" si="280"/>
        <v>#REF!</v>
      </c>
      <c r="ER5264" t="e">
        <f t="shared" si="281"/>
        <v>#REF!</v>
      </c>
    </row>
    <row r="5265" spans="142:148" x14ac:dyDescent="0.25">
      <c r="EL5265">
        <v>5258</v>
      </c>
      <c r="EM5265" t="e">
        <v>#REF!</v>
      </c>
      <c r="EN5265" t="e">
        <v>#REF!</v>
      </c>
      <c r="EP5265" t="e">
        <f t="shared" si="279"/>
        <v>#REF!</v>
      </c>
      <c r="EQ5265" t="e">
        <f t="shared" si="280"/>
        <v>#REF!</v>
      </c>
      <c r="ER5265" t="e">
        <f t="shared" si="281"/>
        <v>#REF!</v>
      </c>
    </row>
    <row r="5266" spans="142:148" x14ac:dyDescent="0.25">
      <c r="EL5266">
        <v>5259</v>
      </c>
      <c r="EM5266" t="e">
        <v>#REF!</v>
      </c>
      <c r="EN5266" t="e">
        <v>#REF!</v>
      </c>
      <c r="EP5266" t="e">
        <f t="shared" si="279"/>
        <v>#REF!</v>
      </c>
      <c r="EQ5266" t="e">
        <f t="shared" si="280"/>
        <v>#REF!</v>
      </c>
      <c r="ER5266" t="e">
        <f t="shared" si="281"/>
        <v>#REF!</v>
      </c>
    </row>
    <row r="5267" spans="142:148" x14ac:dyDescent="0.25">
      <c r="EL5267">
        <v>5260</v>
      </c>
      <c r="EM5267" t="e">
        <v>#REF!</v>
      </c>
      <c r="EN5267" t="e">
        <v>#REF!</v>
      </c>
      <c r="EP5267" t="e">
        <f t="shared" si="279"/>
        <v>#REF!</v>
      </c>
      <c r="EQ5267" t="e">
        <f t="shared" si="280"/>
        <v>#REF!</v>
      </c>
      <c r="ER5267" t="e">
        <f t="shared" si="281"/>
        <v>#REF!</v>
      </c>
    </row>
    <row r="5268" spans="142:148" x14ac:dyDescent="0.25">
      <c r="EL5268">
        <v>5261</v>
      </c>
      <c r="EM5268" t="e">
        <v>#REF!</v>
      </c>
      <c r="EN5268" t="e">
        <v>#REF!</v>
      </c>
      <c r="EP5268" t="e">
        <f t="shared" si="279"/>
        <v>#REF!</v>
      </c>
      <c r="EQ5268" t="e">
        <f t="shared" si="280"/>
        <v>#REF!</v>
      </c>
      <c r="ER5268" t="e">
        <f t="shared" si="281"/>
        <v>#REF!</v>
      </c>
    </row>
    <row r="5269" spans="142:148" x14ac:dyDescent="0.25">
      <c r="EL5269">
        <v>5262</v>
      </c>
      <c r="EM5269" t="e">
        <v>#REF!</v>
      </c>
      <c r="EN5269" t="e">
        <v>#REF!</v>
      </c>
      <c r="EP5269" t="e">
        <f t="shared" si="279"/>
        <v>#REF!</v>
      </c>
      <c r="EQ5269" t="e">
        <f t="shared" si="280"/>
        <v>#REF!</v>
      </c>
      <c r="ER5269" t="e">
        <f t="shared" si="281"/>
        <v>#REF!</v>
      </c>
    </row>
    <row r="5270" spans="142:148" x14ac:dyDescent="0.25">
      <c r="EL5270">
        <v>5263</v>
      </c>
      <c r="EM5270" t="e">
        <v>#REF!</v>
      </c>
      <c r="EN5270" t="e">
        <v>#REF!</v>
      </c>
      <c r="EP5270" t="e">
        <f t="shared" si="279"/>
        <v>#REF!</v>
      </c>
      <c r="EQ5270" t="e">
        <f t="shared" si="280"/>
        <v>#REF!</v>
      </c>
      <c r="ER5270" t="e">
        <f t="shared" si="281"/>
        <v>#REF!</v>
      </c>
    </row>
    <row r="5271" spans="142:148" x14ac:dyDescent="0.25">
      <c r="EL5271">
        <v>5264</v>
      </c>
      <c r="EM5271" t="e">
        <v>#REF!</v>
      </c>
      <c r="EN5271" t="e">
        <v>#REF!</v>
      </c>
      <c r="EP5271" t="e">
        <f t="shared" si="279"/>
        <v>#REF!</v>
      </c>
      <c r="EQ5271" t="e">
        <f t="shared" si="280"/>
        <v>#REF!</v>
      </c>
      <c r="ER5271" t="e">
        <f t="shared" si="281"/>
        <v>#REF!</v>
      </c>
    </row>
    <row r="5272" spans="142:148" x14ac:dyDescent="0.25">
      <c r="EL5272">
        <v>5265</v>
      </c>
      <c r="EM5272" t="e">
        <v>#REF!</v>
      </c>
      <c r="EN5272" t="e">
        <v>#REF!</v>
      </c>
      <c r="EP5272" t="e">
        <f t="shared" ref="EP5272:EP5335" si="282">IF(EM5272&gt;EN5272,1,0)</f>
        <v>#REF!</v>
      </c>
      <c r="EQ5272" t="e">
        <f t="shared" ref="EQ5272:EQ5335" si="283">IF(EP5272&gt;0,0,1)</f>
        <v>#REF!</v>
      </c>
      <c r="ER5272" t="e">
        <f t="shared" ref="ER5272:ER5335" si="284">IF(EM5272&gt;EN5272,EM5272-EN5272,EN5272-EM5272)</f>
        <v>#REF!</v>
      </c>
    </row>
    <row r="5273" spans="142:148" x14ac:dyDescent="0.25">
      <c r="EL5273">
        <v>5266</v>
      </c>
      <c r="EM5273" t="e">
        <v>#REF!</v>
      </c>
      <c r="EN5273" t="e">
        <v>#REF!</v>
      </c>
      <c r="EP5273" t="e">
        <f t="shared" si="282"/>
        <v>#REF!</v>
      </c>
      <c r="EQ5273" t="e">
        <f t="shared" si="283"/>
        <v>#REF!</v>
      </c>
      <c r="ER5273" t="e">
        <f t="shared" si="284"/>
        <v>#REF!</v>
      </c>
    </row>
    <row r="5274" spans="142:148" x14ac:dyDescent="0.25">
      <c r="EL5274">
        <v>5267</v>
      </c>
      <c r="EM5274" t="e">
        <v>#REF!</v>
      </c>
      <c r="EN5274" t="e">
        <v>#REF!</v>
      </c>
      <c r="EP5274" t="e">
        <f t="shared" si="282"/>
        <v>#REF!</v>
      </c>
      <c r="EQ5274" t="e">
        <f t="shared" si="283"/>
        <v>#REF!</v>
      </c>
      <c r="ER5274" t="e">
        <f t="shared" si="284"/>
        <v>#REF!</v>
      </c>
    </row>
    <row r="5275" spans="142:148" x14ac:dyDescent="0.25">
      <c r="EL5275">
        <v>5268</v>
      </c>
      <c r="EM5275" t="e">
        <v>#REF!</v>
      </c>
      <c r="EN5275" t="e">
        <v>#REF!</v>
      </c>
      <c r="EP5275" t="e">
        <f t="shared" si="282"/>
        <v>#REF!</v>
      </c>
      <c r="EQ5275" t="e">
        <f t="shared" si="283"/>
        <v>#REF!</v>
      </c>
      <c r="ER5275" t="e">
        <f t="shared" si="284"/>
        <v>#REF!</v>
      </c>
    </row>
    <row r="5276" spans="142:148" x14ac:dyDescent="0.25">
      <c r="EL5276">
        <v>5269</v>
      </c>
      <c r="EM5276" t="e">
        <v>#REF!</v>
      </c>
      <c r="EN5276" t="e">
        <v>#REF!</v>
      </c>
      <c r="EP5276" t="e">
        <f t="shared" si="282"/>
        <v>#REF!</v>
      </c>
      <c r="EQ5276" t="e">
        <f t="shared" si="283"/>
        <v>#REF!</v>
      </c>
      <c r="ER5276" t="e">
        <f t="shared" si="284"/>
        <v>#REF!</v>
      </c>
    </row>
    <row r="5277" spans="142:148" x14ac:dyDescent="0.25">
      <c r="EL5277">
        <v>5270</v>
      </c>
      <c r="EM5277" t="e">
        <v>#REF!</v>
      </c>
      <c r="EN5277" t="e">
        <v>#REF!</v>
      </c>
      <c r="EP5277" t="e">
        <f t="shared" si="282"/>
        <v>#REF!</v>
      </c>
      <c r="EQ5277" t="e">
        <f t="shared" si="283"/>
        <v>#REF!</v>
      </c>
      <c r="ER5277" t="e">
        <f t="shared" si="284"/>
        <v>#REF!</v>
      </c>
    </row>
    <row r="5278" spans="142:148" x14ac:dyDescent="0.25">
      <c r="EL5278">
        <v>5271</v>
      </c>
      <c r="EM5278" t="e">
        <v>#REF!</v>
      </c>
      <c r="EN5278" t="e">
        <v>#REF!</v>
      </c>
      <c r="EP5278" t="e">
        <f t="shared" si="282"/>
        <v>#REF!</v>
      </c>
      <c r="EQ5278" t="e">
        <f t="shared" si="283"/>
        <v>#REF!</v>
      </c>
      <c r="ER5278" t="e">
        <f t="shared" si="284"/>
        <v>#REF!</v>
      </c>
    </row>
    <row r="5279" spans="142:148" x14ac:dyDescent="0.25">
      <c r="EL5279">
        <v>5272</v>
      </c>
      <c r="EM5279" t="e">
        <v>#REF!</v>
      </c>
      <c r="EN5279" t="e">
        <v>#REF!</v>
      </c>
      <c r="EP5279" t="e">
        <f t="shared" si="282"/>
        <v>#REF!</v>
      </c>
      <c r="EQ5279" t="e">
        <f t="shared" si="283"/>
        <v>#REF!</v>
      </c>
      <c r="ER5279" t="e">
        <f t="shared" si="284"/>
        <v>#REF!</v>
      </c>
    </row>
    <row r="5280" spans="142:148" x14ac:dyDescent="0.25">
      <c r="EL5280">
        <v>5273</v>
      </c>
      <c r="EM5280" t="e">
        <v>#REF!</v>
      </c>
      <c r="EN5280" t="e">
        <v>#REF!</v>
      </c>
      <c r="EP5280" t="e">
        <f t="shared" si="282"/>
        <v>#REF!</v>
      </c>
      <c r="EQ5280" t="e">
        <f t="shared" si="283"/>
        <v>#REF!</v>
      </c>
      <c r="ER5280" t="e">
        <f t="shared" si="284"/>
        <v>#REF!</v>
      </c>
    </row>
    <row r="5281" spans="142:148" x14ac:dyDescent="0.25">
      <c r="EL5281">
        <v>5274</v>
      </c>
      <c r="EM5281" t="e">
        <v>#REF!</v>
      </c>
      <c r="EN5281" t="e">
        <v>#REF!</v>
      </c>
      <c r="EP5281" t="e">
        <f t="shared" si="282"/>
        <v>#REF!</v>
      </c>
      <c r="EQ5281" t="e">
        <f t="shared" si="283"/>
        <v>#REF!</v>
      </c>
      <c r="ER5281" t="e">
        <f t="shared" si="284"/>
        <v>#REF!</v>
      </c>
    </row>
    <row r="5282" spans="142:148" x14ac:dyDescent="0.25">
      <c r="EL5282">
        <v>5275</v>
      </c>
      <c r="EM5282" t="e">
        <v>#REF!</v>
      </c>
      <c r="EN5282" t="e">
        <v>#REF!</v>
      </c>
      <c r="EP5282" t="e">
        <f t="shared" si="282"/>
        <v>#REF!</v>
      </c>
      <c r="EQ5282" t="e">
        <f t="shared" si="283"/>
        <v>#REF!</v>
      </c>
      <c r="ER5282" t="e">
        <f t="shared" si="284"/>
        <v>#REF!</v>
      </c>
    </row>
    <row r="5283" spans="142:148" x14ac:dyDescent="0.25">
      <c r="EL5283">
        <v>5276</v>
      </c>
      <c r="EM5283" t="e">
        <v>#REF!</v>
      </c>
      <c r="EN5283" t="e">
        <v>#REF!</v>
      </c>
      <c r="EP5283" t="e">
        <f t="shared" si="282"/>
        <v>#REF!</v>
      </c>
      <c r="EQ5283" t="e">
        <f t="shared" si="283"/>
        <v>#REF!</v>
      </c>
      <c r="ER5283" t="e">
        <f t="shared" si="284"/>
        <v>#REF!</v>
      </c>
    </row>
    <row r="5284" spans="142:148" x14ac:dyDescent="0.25">
      <c r="EL5284">
        <v>5277</v>
      </c>
      <c r="EM5284" t="e">
        <v>#REF!</v>
      </c>
      <c r="EN5284" t="e">
        <v>#REF!</v>
      </c>
      <c r="EP5284" t="e">
        <f t="shared" si="282"/>
        <v>#REF!</v>
      </c>
      <c r="EQ5284" t="e">
        <f t="shared" si="283"/>
        <v>#REF!</v>
      </c>
      <c r="ER5284" t="e">
        <f t="shared" si="284"/>
        <v>#REF!</v>
      </c>
    </row>
    <row r="5285" spans="142:148" x14ac:dyDescent="0.25">
      <c r="EL5285">
        <v>5278</v>
      </c>
      <c r="EM5285" t="e">
        <v>#REF!</v>
      </c>
      <c r="EN5285" t="e">
        <v>#REF!</v>
      </c>
      <c r="EP5285" t="e">
        <f t="shared" si="282"/>
        <v>#REF!</v>
      </c>
      <c r="EQ5285" t="e">
        <f t="shared" si="283"/>
        <v>#REF!</v>
      </c>
      <c r="ER5285" t="e">
        <f t="shared" si="284"/>
        <v>#REF!</v>
      </c>
    </row>
    <row r="5286" spans="142:148" x14ac:dyDescent="0.25">
      <c r="EL5286">
        <v>5279</v>
      </c>
      <c r="EM5286" t="e">
        <v>#REF!</v>
      </c>
      <c r="EN5286" t="e">
        <v>#REF!</v>
      </c>
      <c r="EP5286" t="e">
        <f t="shared" si="282"/>
        <v>#REF!</v>
      </c>
      <c r="EQ5286" t="e">
        <f t="shared" si="283"/>
        <v>#REF!</v>
      </c>
      <c r="ER5286" t="e">
        <f t="shared" si="284"/>
        <v>#REF!</v>
      </c>
    </row>
    <row r="5287" spans="142:148" x14ac:dyDescent="0.25">
      <c r="EL5287">
        <v>5280</v>
      </c>
      <c r="EM5287" t="e">
        <v>#REF!</v>
      </c>
      <c r="EN5287" t="e">
        <v>#REF!</v>
      </c>
      <c r="EP5287" t="e">
        <f t="shared" si="282"/>
        <v>#REF!</v>
      </c>
      <c r="EQ5287" t="e">
        <f t="shared" si="283"/>
        <v>#REF!</v>
      </c>
      <c r="ER5287" t="e">
        <f t="shared" si="284"/>
        <v>#REF!</v>
      </c>
    </row>
    <row r="5288" spans="142:148" x14ac:dyDescent="0.25">
      <c r="EL5288">
        <v>5281</v>
      </c>
      <c r="EM5288" t="e">
        <v>#REF!</v>
      </c>
      <c r="EN5288" t="e">
        <v>#REF!</v>
      </c>
      <c r="EP5288" t="e">
        <f t="shared" si="282"/>
        <v>#REF!</v>
      </c>
      <c r="EQ5288" t="e">
        <f t="shared" si="283"/>
        <v>#REF!</v>
      </c>
      <c r="ER5288" t="e">
        <f t="shared" si="284"/>
        <v>#REF!</v>
      </c>
    </row>
    <row r="5289" spans="142:148" x14ac:dyDescent="0.25">
      <c r="EL5289">
        <v>5282</v>
      </c>
      <c r="EM5289" t="e">
        <v>#REF!</v>
      </c>
      <c r="EN5289" t="e">
        <v>#REF!</v>
      </c>
      <c r="EP5289" t="e">
        <f t="shared" si="282"/>
        <v>#REF!</v>
      </c>
      <c r="EQ5289" t="e">
        <f t="shared" si="283"/>
        <v>#REF!</v>
      </c>
      <c r="ER5289" t="e">
        <f t="shared" si="284"/>
        <v>#REF!</v>
      </c>
    </row>
    <row r="5290" spans="142:148" x14ac:dyDescent="0.25">
      <c r="EL5290">
        <v>5283</v>
      </c>
      <c r="EM5290" t="e">
        <v>#REF!</v>
      </c>
      <c r="EN5290" t="e">
        <v>#REF!</v>
      </c>
      <c r="EP5290" t="e">
        <f t="shared" si="282"/>
        <v>#REF!</v>
      </c>
      <c r="EQ5290" t="e">
        <f t="shared" si="283"/>
        <v>#REF!</v>
      </c>
      <c r="ER5290" t="e">
        <f t="shared" si="284"/>
        <v>#REF!</v>
      </c>
    </row>
    <row r="5291" spans="142:148" x14ac:dyDescent="0.25">
      <c r="EL5291">
        <v>5284</v>
      </c>
      <c r="EM5291" t="e">
        <v>#REF!</v>
      </c>
      <c r="EN5291" t="e">
        <v>#REF!</v>
      </c>
      <c r="EP5291" t="e">
        <f t="shared" si="282"/>
        <v>#REF!</v>
      </c>
      <c r="EQ5291" t="e">
        <f t="shared" si="283"/>
        <v>#REF!</v>
      </c>
      <c r="ER5291" t="e">
        <f t="shared" si="284"/>
        <v>#REF!</v>
      </c>
    </row>
    <row r="5292" spans="142:148" x14ac:dyDescent="0.25">
      <c r="EL5292">
        <v>5285</v>
      </c>
      <c r="EM5292" t="e">
        <v>#REF!</v>
      </c>
      <c r="EN5292" t="e">
        <v>#REF!</v>
      </c>
      <c r="EP5292" t="e">
        <f t="shared" si="282"/>
        <v>#REF!</v>
      </c>
      <c r="EQ5292" t="e">
        <f t="shared" si="283"/>
        <v>#REF!</v>
      </c>
      <c r="ER5292" t="e">
        <f t="shared" si="284"/>
        <v>#REF!</v>
      </c>
    </row>
    <row r="5293" spans="142:148" x14ac:dyDescent="0.25">
      <c r="EL5293">
        <v>5286</v>
      </c>
      <c r="EM5293" t="e">
        <v>#REF!</v>
      </c>
      <c r="EN5293" t="e">
        <v>#REF!</v>
      </c>
      <c r="EP5293" t="e">
        <f t="shared" si="282"/>
        <v>#REF!</v>
      </c>
      <c r="EQ5293" t="e">
        <f t="shared" si="283"/>
        <v>#REF!</v>
      </c>
      <c r="ER5293" t="e">
        <f t="shared" si="284"/>
        <v>#REF!</v>
      </c>
    </row>
    <row r="5294" spans="142:148" x14ac:dyDescent="0.25">
      <c r="EL5294">
        <v>5287</v>
      </c>
      <c r="EM5294" t="e">
        <v>#REF!</v>
      </c>
      <c r="EN5294" t="e">
        <v>#REF!</v>
      </c>
      <c r="EP5294" t="e">
        <f t="shared" si="282"/>
        <v>#REF!</v>
      </c>
      <c r="EQ5294" t="e">
        <f t="shared" si="283"/>
        <v>#REF!</v>
      </c>
      <c r="ER5294" t="e">
        <f t="shared" si="284"/>
        <v>#REF!</v>
      </c>
    </row>
    <row r="5295" spans="142:148" x14ac:dyDescent="0.25">
      <c r="EL5295">
        <v>5288</v>
      </c>
      <c r="EM5295" t="e">
        <v>#REF!</v>
      </c>
      <c r="EN5295" t="e">
        <v>#REF!</v>
      </c>
      <c r="EP5295" t="e">
        <f t="shared" si="282"/>
        <v>#REF!</v>
      </c>
      <c r="EQ5295" t="e">
        <f t="shared" si="283"/>
        <v>#REF!</v>
      </c>
      <c r="ER5295" t="e">
        <f t="shared" si="284"/>
        <v>#REF!</v>
      </c>
    </row>
    <row r="5296" spans="142:148" x14ac:dyDescent="0.25">
      <c r="EL5296">
        <v>5289</v>
      </c>
      <c r="EM5296" t="e">
        <v>#REF!</v>
      </c>
      <c r="EN5296" t="e">
        <v>#REF!</v>
      </c>
      <c r="EP5296" t="e">
        <f t="shared" si="282"/>
        <v>#REF!</v>
      </c>
      <c r="EQ5296" t="e">
        <f t="shared" si="283"/>
        <v>#REF!</v>
      </c>
      <c r="ER5296" t="e">
        <f t="shared" si="284"/>
        <v>#REF!</v>
      </c>
    </row>
    <row r="5297" spans="142:148" x14ac:dyDescent="0.25">
      <c r="EL5297">
        <v>5290</v>
      </c>
      <c r="EM5297" t="e">
        <v>#REF!</v>
      </c>
      <c r="EN5297" t="e">
        <v>#REF!</v>
      </c>
      <c r="EP5297" t="e">
        <f t="shared" si="282"/>
        <v>#REF!</v>
      </c>
      <c r="EQ5297" t="e">
        <f t="shared" si="283"/>
        <v>#REF!</v>
      </c>
      <c r="ER5297" t="e">
        <f t="shared" si="284"/>
        <v>#REF!</v>
      </c>
    </row>
    <row r="5298" spans="142:148" x14ac:dyDescent="0.25">
      <c r="EL5298">
        <v>5291</v>
      </c>
      <c r="EM5298" t="e">
        <v>#REF!</v>
      </c>
      <c r="EN5298" t="e">
        <v>#REF!</v>
      </c>
      <c r="EP5298" t="e">
        <f t="shared" si="282"/>
        <v>#REF!</v>
      </c>
      <c r="EQ5298" t="e">
        <f t="shared" si="283"/>
        <v>#REF!</v>
      </c>
      <c r="ER5298" t="e">
        <f t="shared" si="284"/>
        <v>#REF!</v>
      </c>
    </row>
    <row r="5299" spans="142:148" x14ac:dyDescent="0.25">
      <c r="EL5299">
        <v>5292</v>
      </c>
      <c r="EM5299" t="e">
        <v>#REF!</v>
      </c>
      <c r="EN5299" t="e">
        <v>#REF!</v>
      </c>
      <c r="EP5299" t="e">
        <f t="shared" si="282"/>
        <v>#REF!</v>
      </c>
      <c r="EQ5299" t="e">
        <f t="shared" si="283"/>
        <v>#REF!</v>
      </c>
      <c r="ER5299" t="e">
        <f t="shared" si="284"/>
        <v>#REF!</v>
      </c>
    </row>
    <row r="5300" spans="142:148" x14ac:dyDescent="0.25">
      <c r="EL5300">
        <v>5293</v>
      </c>
      <c r="EM5300" t="e">
        <v>#REF!</v>
      </c>
      <c r="EN5300" t="e">
        <v>#REF!</v>
      </c>
      <c r="EP5300" t="e">
        <f t="shared" si="282"/>
        <v>#REF!</v>
      </c>
      <c r="EQ5300" t="e">
        <f t="shared" si="283"/>
        <v>#REF!</v>
      </c>
      <c r="ER5300" t="e">
        <f t="shared" si="284"/>
        <v>#REF!</v>
      </c>
    </row>
    <row r="5301" spans="142:148" x14ac:dyDescent="0.25">
      <c r="EL5301">
        <v>5294</v>
      </c>
      <c r="EM5301" t="e">
        <v>#REF!</v>
      </c>
      <c r="EN5301" t="e">
        <v>#REF!</v>
      </c>
      <c r="EP5301" t="e">
        <f t="shared" si="282"/>
        <v>#REF!</v>
      </c>
      <c r="EQ5301" t="e">
        <f t="shared" si="283"/>
        <v>#REF!</v>
      </c>
      <c r="ER5301" t="e">
        <f t="shared" si="284"/>
        <v>#REF!</v>
      </c>
    </row>
    <row r="5302" spans="142:148" x14ac:dyDescent="0.25">
      <c r="EL5302">
        <v>5295</v>
      </c>
      <c r="EM5302" t="e">
        <v>#REF!</v>
      </c>
      <c r="EN5302" t="e">
        <v>#REF!</v>
      </c>
      <c r="EP5302" t="e">
        <f t="shared" si="282"/>
        <v>#REF!</v>
      </c>
      <c r="EQ5302" t="e">
        <f t="shared" si="283"/>
        <v>#REF!</v>
      </c>
      <c r="ER5302" t="e">
        <f t="shared" si="284"/>
        <v>#REF!</v>
      </c>
    </row>
    <row r="5303" spans="142:148" x14ac:dyDescent="0.25">
      <c r="EL5303">
        <v>5296</v>
      </c>
      <c r="EM5303" t="e">
        <v>#REF!</v>
      </c>
      <c r="EN5303" t="e">
        <v>#REF!</v>
      </c>
      <c r="EP5303" t="e">
        <f t="shared" si="282"/>
        <v>#REF!</v>
      </c>
      <c r="EQ5303" t="e">
        <f t="shared" si="283"/>
        <v>#REF!</v>
      </c>
      <c r="ER5303" t="e">
        <f t="shared" si="284"/>
        <v>#REF!</v>
      </c>
    </row>
    <row r="5304" spans="142:148" x14ac:dyDescent="0.25">
      <c r="EL5304">
        <v>5297</v>
      </c>
      <c r="EM5304" t="e">
        <v>#REF!</v>
      </c>
      <c r="EN5304" t="e">
        <v>#REF!</v>
      </c>
      <c r="EP5304" t="e">
        <f t="shared" si="282"/>
        <v>#REF!</v>
      </c>
      <c r="EQ5304" t="e">
        <f t="shared" si="283"/>
        <v>#REF!</v>
      </c>
      <c r="ER5304" t="e">
        <f t="shared" si="284"/>
        <v>#REF!</v>
      </c>
    </row>
    <row r="5305" spans="142:148" x14ac:dyDescent="0.25">
      <c r="EL5305">
        <v>5298</v>
      </c>
      <c r="EM5305" t="e">
        <v>#REF!</v>
      </c>
      <c r="EN5305" t="e">
        <v>#REF!</v>
      </c>
      <c r="EP5305" t="e">
        <f t="shared" si="282"/>
        <v>#REF!</v>
      </c>
      <c r="EQ5305" t="e">
        <f t="shared" si="283"/>
        <v>#REF!</v>
      </c>
      <c r="ER5305" t="e">
        <f t="shared" si="284"/>
        <v>#REF!</v>
      </c>
    </row>
    <row r="5306" spans="142:148" x14ac:dyDescent="0.25">
      <c r="EL5306">
        <v>5299</v>
      </c>
      <c r="EM5306" t="e">
        <v>#REF!</v>
      </c>
      <c r="EN5306" t="e">
        <v>#REF!</v>
      </c>
      <c r="EP5306" t="e">
        <f t="shared" si="282"/>
        <v>#REF!</v>
      </c>
      <c r="EQ5306" t="e">
        <f t="shared" si="283"/>
        <v>#REF!</v>
      </c>
      <c r="ER5306" t="e">
        <f t="shared" si="284"/>
        <v>#REF!</v>
      </c>
    </row>
    <row r="5307" spans="142:148" x14ac:dyDescent="0.25">
      <c r="EL5307">
        <v>5300</v>
      </c>
      <c r="EM5307" t="e">
        <v>#REF!</v>
      </c>
      <c r="EN5307" t="e">
        <v>#REF!</v>
      </c>
      <c r="EP5307" t="e">
        <f t="shared" si="282"/>
        <v>#REF!</v>
      </c>
      <c r="EQ5307" t="e">
        <f t="shared" si="283"/>
        <v>#REF!</v>
      </c>
      <c r="ER5307" t="e">
        <f t="shared" si="284"/>
        <v>#REF!</v>
      </c>
    </row>
    <row r="5308" spans="142:148" x14ac:dyDescent="0.25">
      <c r="EL5308">
        <v>5301</v>
      </c>
      <c r="EM5308" t="e">
        <v>#REF!</v>
      </c>
      <c r="EN5308" t="e">
        <v>#REF!</v>
      </c>
      <c r="EP5308" t="e">
        <f t="shared" si="282"/>
        <v>#REF!</v>
      </c>
      <c r="EQ5308" t="e">
        <f t="shared" si="283"/>
        <v>#REF!</v>
      </c>
      <c r="ER5308" t="e">
        <f t="shared" si="284"/>
        <v>#REF!</v>
      </c>
    </row>
    <row r="5309" spans="142:148" x14ac:dyDescent="0.25">
      <c r="EL5309">
        <v>5302</v>
      </c>
      <c r="EM5309" t="e">
        <v>#REF!</v>
      </c>
      <c r="EN5309" t="e">
        <v>#REF!</v>
      </c>
      <c r="EP5309" t="e">
        <f t="shared" si="282"/>
        <v>#REF!</v>
      </c>
      <c r="EQ5309" t="e">
        <f t="shared" si="283"/>
        <v>#REF!</v>
      </c>
      <c r="ER5309" t="e">
        <f t="shared" si="284"/>
        <v>#REF!</v>
      </c>
    </row>
    <row r="5310" spans="142:148" x14ac:dyDescent="0.25">
      <c r="EL5310">
        <v>5303</v>
      </c>
      <c r="EM5310" t="e">
        <v>#REF!</v>
      </c>
      <c r="EN5310" t="e">
        <v>#REF!</v>
      </c>
      <c r="EP5310" t="e">
        <f t="shared" si="282"/>
        <v>#REF!</v>
      </c>
      <c r="EQ5310" t="e">
        <f t="shared" si="283"/>
        <v>#REF!</v>
      </c>
      <c r="ER5310" t="e">
        <f t="shared" si="284"/>
        <v>#REF!</v>
      </c>
    </row>
    <row r="5311" spans="142:148" x14ac:dyDescent="0.25">
      <c r="EL5311">
        <v>5304</v>
      </c>
      <c r="EM5311" t="e">
        <v>#REF!</v>
      </c>
      <c r="EN5311" t="e">
        <v>#REF!</v>
      </c>
      <c r="EP5311" t="e">
        <f t="shared" si="282"/>
        <v>#REF!</v>
      </c>
      <c r="EQ5311" t="e">
        <f t="shared" si="283"/>
        <v>#REF!</v>
      </c>
      <c r="ER5311" t="e">
        <f t="shared" si="284"/>
        <v>#REF!</v>
      </c>
    </row>
    <row r="5312" spans="142:148" x14ac:dyDescent="0.25">
      <c r="EL5312">
        <v>5305</v>
      </c>
      <c r="EM5312" t="e">
        <v>#REF!</v>
      </c>
      <c r="EN5312" t="e">
        <v>#REF!</v>
      </c>
      <c r="EP5312" t="e">
        <f t="shared" si="282"/>
        <v>#REF!</v>
      </c>
      <c r="EQ5312" t="e">
        <f t="shared" si="283"/>
        <v>#REF!</v>
      </c>
      <c r="ER5312" t="e">
        <f t="shared" si="284"/>
        <v>#REF!</v>
      </c>
    </row>
    <row r="5313" spans="142:148" x14ac:dyDescent="0.25">
      <c r="EL5313">
        <v>5306</v>
      </c>
      <c r="EM5313" t="e">
        <v>#REF!</v>
      </c>
      <c r="EN5313" t="e">
        <v>#REF!</v>
      </c>
      <c r="EP5313" t="e">
        <f t="shared" si="282"/>
        <v>#REF!</v>
      </c>
      <c r="EQ5313" t="e">
        <f t="shared" si="283"/>
        <v>#REF!</v>
      </c>
      <c r="ER5313" t="e">
        <f t="shared" si="284"/>
        <v>#REF!</v>
      </c>
    </row>
    <row r="5314" spans="142:148" x14ac:dyDescent="0.25">
      <c r="EL5314">
        <v>5307</v>
      </c>
      <c r="EM5314" t="e">
        <v>#REF!</v>
      </c>
      <c r="EN5314" t="e">
        <v>#REF!</v>
      </c>
      <c r="EP5314" t="e">
        <f t="shared" si="282"/>
        <v>#REF!</v>
      </c>
      <c r="EQ5314" t="e">
        <f t="shared" si="283"/>
        <v>#REF!</v>
      </c>
      <c r="ER5314" t="e">
        <f t="shared" si="284"/>
        <v>#REF!</v>
      </c>
    </row>
    <row r="5315" spans="142:148" x14ac:dyDescent="0.25">
      <c r="EL5315">
        <v>5308</v>
      </c>
      <c r="EM5315" t="e">
        <v>#REF!</v>
      </c>
      <c r="EN5315" t="e">
        <v>#REF!</v>
      </c>
      <c r="EP5315" t="e">
        <f t="shared" si="282"/>
        <v>#REF!</v>
      </c>
      <c r="EQ5315" t="e">
        <f t="shared" si="283"/>
        <v>#REF!</v>
      </c>
      <c r="ER5315" t="e">
        <f t="shared" si="284"/>
        <v>#REF!</v>
      </c>
    </row>
    <row r="5316" spans="142:148" x14ac:dyDescent="0.25">
      <c r="EL5316">
        <v>5309</v>
      </c>
      <c r="EM5316" t="e">
        <v>#REF!</v>
      </c>
      <c r="EN5316" t="e">
        <v>#REF!</v>
      </c>
      <c r="EP5316" t="e">
        <f t="shared" si="282"/>
        <v>#REF!</v>
      </c>
      <c r="EQ5316" t="e">
        <f t="shared" si="283"/>
        <v>#REF!</v>
      </c>
      <c r="ER5316" t="e">
        <f t="shared" si="284"/>
        <v>#REF!</v>
      </c>
    </row>
    <row r="5317" spans="142:148" x14ac:dyDescent="0.25">
      <c r="EL5317">
        <v>5310</v>
      </c>
      <c r="EM5317" t="e">
        <v>#REF!</v>
      </c>
      <c r="EN5317" t="e">
        <v>#REF!</v>
      </c>
      <c r="EP5317" t="e">
        <f t="shared" si="282"/>
        <v>#REF!</v>
      </c>
      <c r="EQ5317" t="e">
        <f t="shared" si="283"/>
        <v>#REF!</v>
      </c>
      <c r="ER5317" t="e">
        <f t="shared" si="284"/>
        <v>#REF!</v>
      </c>
    </row>
    <row r="5318" spans="142:148" x14ac:dyDescent="0.25">
      <c r="EL5318">
        <v>5311</v>
      </c>
      <c r="EM5318" t="e">
        <v>#REF!</v>
      </c>
      <c r="EN5318" t="e">
        <v>#REF!</v>
      </c>
      <c r="EP5318" t="e">
        <f t="shared" si="282"/>
        <v>#REF!</v>
      </c>
      <c r="EQ5318" t="e">
        <f t="shared" si="283"/>
        <v>#REF!</v>
      </c>
      <c r="ER5318" t="e">
        <f t="shared" si="284"/>
        <v>#REF!</v>
      </c>
    </row>
    <row r="5319" spans="142:148" x14ac:dyDescent="0.25">
      <c r="EL5319">
        <v>5312</v>
      </c>
      <c r="EM5319" t="e">
        <v>#REF!</v>
      </c>
      <c r="EN5319" t="e">
        <v>#REF!</v>
      </c>
      <c r="EP5319" t="e">
        <f t="shared" si="282"/>
        <v>#REF!</v>
      </c>
      <c r="EQ5319" t="e">
        <f t="shared" si="283"/>
        <v>#REF!</v>
      </c>
      <c r="ER5319" t="e">
        <f t="shared" si="284"/>
        <v>#REF!</v>
      </c>
    </row>
    <row r="5320" spans="142:148" x14ac:dyDescent="0.25">
      <c r="EL5320">
        <v>5313</v>
      </c>
      <c r="EM5320" t="e">
        <v>#REF!</v>
      </c>
      <c r="EN5320" t="e">
        <v>#REF!</v>
      </c>
      <c r="EP5320" t="e">
        <f t="shared" si="282"/>
        <v>#REF!</v>
      </c>
      <c r="EQ5320" t="e">
        <f t="shared" si="283"/>
        <v>#REF!</v>
      </c>
      <c r="ER5320" t="e">
        <f t="shared" si="284"/>
        <v>#REF!</v>
      </c>
    </row>
    <row r="5321" spans="142:148" x14ac:dyDescent="0.25">
      <c r="EL5321">
        <v>5314</v>
      </c>
      <c r="EM5321" t="e">
        <v>#REF!</v>
      </c>
      <c r="EN5321" t="e">
        <v>#REF!</v>
      </c>
      <c r="EP5321" t="e">
        <f t="shared" si="282"/>
        <v>#REF!</v>
      </c>
      <c r="EQ5321" t="e">
        <f t="shared" si="283"/>
        <v>#REF!</v>
      </c>
      <c r="ER5321" t="e">
        <f t="shared" si="284"/>
        <v>#REF!</v>
      </c>
    </row>
    <row r="5322" spans="142:148" x14ac:dyDescent="0.25">
      <c r="EL5322">
        <v>5315</v>
      </c>
      <c r="EM5322" t="e">
        <v>#REF!</v>
      </c>
      <c r="EN5322" t="e">
        <v>#REF!</v>
      </c>
      <c r="EP5322" t="e">
        <f t="shared" si="282"/>
        <v>#REF!</v>
      </c>
      <c r="EQ5322" t="e">
        <f t="shared" si="283"/>
        <v>#REF!</v>
      </c>
      <c r="ER5322" t="e">
        <f t="shared" si="284"/>
        <v>#REF!</v>
      </c>
    </row>
    <row r="5323" spans="142:148" x14ac:dyDescent="0.25">
      <c r="EL5323">
        <v>5316</v>
      </c>
      <c r="EM5323" t="e">
        <v>#REF!</v>
      </c>
      <c r="EN5323" t="e">
        <v>#REF!</v>
      </c>
      <c r="EP5323" t="e">
        <f t="shared" si="282"/>
        <v>#REF!</v>
      </c>
      <c r="EQ5323" t="e">
        <f t="shared" si="283"/>
        <v>#REF!</v>
      </c>
      <c r="ER5323" t="e">
        <f t="shared" si="284"/>
        <v>#REF!</v>
      </c>
    </row>
    <row r="5324" spans="142:148" x14ac:dyDescent="0.25">
      <c r="EL5324">
        <v>5317</v>
      </c>
      <c r="EM5324" t="e">
        <v>#REF!</v>
      </c>
      <c r="EN5324" t="e">
        <v>#REF!</v>
      </c>
      <c r="EP5324" t="e">
        <f t="shared" si="282"/>
        <v>#REF!</v>
      </c>
      <c r="EQ5324" t="e">
        <f t="shared" si="283"/>
        <v>#REF!</v>
      </c>
      <c r="ER5324" t="e">
        <f t="shared" si="284"/>
        <v>#REF!</v>
      </c>
    </row>
    <row r="5325" spans="142:148" x14ac:dyDescent="0.25">
      <c r="EL5325">
        <v>5318</v>
      </c>
      <c r="EM5325" t="e">
        <v>#REF!</v>
      </c>
      <c r="EN5325" t="e">
        <v>#REF!</v>
      </c>
      <c r="EP5325" t="e">
        <f t="shared" si="282"/>
        <v>#REF!</v>
      </c>
      <c r="EQ5325" t="e">
        <f t="shared" si="283"/>
        <v>#REF!</v>
      </c>
      <c r="ER5325" t="e">
        <f t="shared" si="284"/>
        <v>#REF!</v>
      </c>
    </row>
    <row r="5326" spans="142:148" x14ac:dyDescent="0.25">
      <c r="EL5326">
        <v>5319</v>
      </c>
      <c r="EM5326" t="e">
        <v>#REF!</v>
      </c>
      <c r="EN5326" t="e">
        <v>#REF!</v>
      </c>
      <c r="EP5326" t="e">
        <f t="shared" si="282"/>
        <v>#REF!</v>
      </c>
      <c r="EQ5326" t="e">
        <f t="shared" si="283"/>
        <v>#REF!</v>
      </c>
      <c r="ER5326" t="e">
        <f t="shared" si="284"/>
        <v>#REF!</v>
      </c>
    </row>
    <row r="5327" spans="142:148" x14ac:dyDescent="0.25">
      <c r="EL5327">
        <v>5320</v>
      </c>
      <c r="EM5327" t="e">
        <v>#REF!</v>
      </c>
      <c r="EN5327" t="e">
        <v>#REF!</v>
      </c>
      <c r="EP5327" t="e">
        <f t="shared" si="282"/>
        <v>#REF!</v>
      </c>
      <c r="EQ5327" t="e">
        <f t="shared" si="283"/>
        <v>#REF!</v>
      </c>
      <c r="ER5327" t="e">
        <f t="shared" si="284"/>
        <v>#REF!</v>
      </c>
    </row>
    <row r="5328" spans="142:148" x14ac:dyDescent="0.25">
      <c r="EL5328">
        <v>5321</v>
      </c>
      <c r="EM5328" t="e">
        <v>#REF!</v>
      </c>
      <c r="EN5328" t="e">
        <v>#REF!</v>
      </c>
      <c r="EP5328" t="e">
        <f t="shared" si="282"/>
        <v>#REF!</v>
      </c>
      <c r="EQ5328" t="e">
        <f t="shared" si="283"/>
        <v>#REF!</v>
      </c>
      <c r="ER5328" t="e">
        <f t="shared" si="284"/>
        <v>#REF!</v>
      </c>
    </row>
    <row r="5329" spans="142:148" x14ac:dyDescent="0.25">
      <c r="EL5329">
        <v>5322</v>
      </c>
      <c r="EM5329" t="e">
        <v>#REF!</v>
      </c>
      <c r="EN5329" t="e">
        <v>#REF!</v>
      </c>
      <c r="EP5329" t="e">
        <f t="shared" si="282"/>
        <v>#REF!</v>
      </c>
      <c r="EQ5329" t="e">
        <f t="shared" si="283"/>
        <v>#REF!</v>
      </c>
      <c r="ER5329" t="e">
        <f t="shared" si="284"/>
        <v>#REF!</v>
      </c>
    </row>
    <row r="5330" spans="142:148" x14ac:dyDescent="0.25">
      <c r="EL5330">
        <v>5323</v>
      </c>
      <c r="EM5330" t="e">
        <v>#REF!</v>
      </c>
      <c r="EN5330" t="e">
        <v>#REF!</v>
      </c>
      <c r="EP5330" t="e">
        <f t="shared" si="282"/>
        <v>#REF!</v>
      </c>
      <c r="EQ5330" t="e">
        <f t="shared" si="283"/>
        <v>#REF!</v>
      </c>
      <c r="ER5330" t="e">
        <f t="shared" si="284"/>
        <v>#REF!</v>
      </c>
    </row>
    <row r="5331" spans="142:148" x14ac:dyDescent="0.25">
      <c r="EL5331">
        <v>5324</v>
      </c>
      <c r="EM5331" t="e">
        <v>#REF!</v>
      </c>
      <c r="EN5331" t="e">
        <v>#REF!</v>
      </c>
      <c r="EP5331" t="e">
        <f t="shared" si="282"/>
        <v>#REF!</v>
      </c>
      <c r="EQ5331" t="e">
        <f t="shared" si="283"/>
        <v>#REF!</v>
      </c>
      <c r="ER5331" t="e">
        <f t="shared" si="284"/>
        <v>#REF!</v>
      </c>
    </row>
    <row r="5332" spans="142:148" x14ac:dyDescent="0.25">
      <c r="EL5332">
        <v>5325</v>
      </c>
      <c r="EM5332" t="e">
        <v>#REF!</v>
      </c>
      <c r="EN5332" t="e">
        <v>#REF!</v>
      </c>
      <c r="EP5332" t="e">
        <f t="shared" si="282"/>
        <v>#REF!</v>
      </c>
      <c r="EQ5332" t="e">
        <f t="shared" si="283"/>
        <v>#REF!</v>
      </c>
      <c r="ER5332" t="e">
        <f t="shared" si="284"/>
        <v>#REF!</v>
      </c>
    </row>
    <row r="5333" spans="142:148" x14ac:dyDescent="0.25">
      <c r="EL5333">
        <v>5326</v>
      </c>
      <c r="EM5333" t="e">
        <v>#REF!</v>
      </c>
      <c r="EN5333" t="e">
        <v>#REF!</v>
      </c>
      <c r="EP5333" t="e">
        <f t="shared" si="282"/>
        <v>#REF!</v>
      </c>
      <c r="EQ5333" t="e">
        <f t="shared" si="283"/>
        <v>#REF!</v>
      </c>
      <c r="ER5333" t="e">
        <f t="shared" si="284"/>
        <v>#REF!</v>
      </c>
    </row>
    <row r="5334" spans="142:148" x14ac:dyDescent="0.25">
      <c r="EL5334">
        <v>5327</v>
      </c>
      <c r="EM5334" t="e">
        <v>#REF!</v>
      </c>
      <c r="EN5334" t="e">
        <v>#REF!</v>
      </c>
      <c r="EP5334" t="e">
        <f t="shared" si="282"/>
        <v>#REF!</v>
      </c>
      <c r="EQ5334" t="e">
        <f t="shared" si="283"/>
        <v>#REF!</v>
      </c>
      <c r="ER5334" t="e">
        <f t="shared" si="284"/>
        <v>#REF!</v>
      </c>
    </row>
    <row r="5335" spans="142:148" x14ac:dyDescent="0.25">
      <c r="EL5335">
        <v>5328</v>
      </c>
      <c r="EM5335" t="e">
        <v>#REF!</v>
      </c>
      <c r="EN5335" t="e">
        <v>#REF!</v>
      </c>
      <c r="EP5335" t="e">
        <f t="shared" si="282"/>
        <v>#REF!</v>
      </c>
      <c r="EQ5335" t="e">
        <f t="shared" si="283"/>
        <v>#REF!</v>
      </c>
      <c r="ER5335" t="e">
        <f t="shared" si="284"/>
        <v>#REF!</v>
      </c>
    </row>
    <row r="5336" spans="142:148" x14ac:dyDescent="0.25">
      <c r="EL5336">
        <v>5329</v>
      </c>
      <c r="EM5336" t="e">
        <v>#REF!</v>
      </c>
      <c r="EN5336" t="e">
        <v>#REF!</v>
      </c>
      <c r="EP5336" t="e">
        <f t="shared" ref="EP5336:EP5399" si="285">IF(EM5336&gt;EN5336,1,0)</f>
        <v>#REF!</v>
      </c>
      <c r="EQ5336" t="e">
        <f t="shared" ref="EQ5336:EQ5399" si="286">IF(EP5336&gt;0,0,1)</f>
        <v>#REF!</v>
      </c>
      <c r="ER5336" t="e">
        <f t="shared" ref="ER5336:ER5399" si="287">IF(EM5336&gt;EN5336,EM5336-EN5336,EN5336-EM5336)</f>
        <v>#REF!</v>
      </c>
    </row>
    <row r="5337" spans="142:148" x14ac:dyDescent="0.25">
      <c r="EL5337">
        <v>5330</v>
      </c>
      <c r="EM5337" t="e">
        <v>#REF!</v>
      </c>
      <c r="EN5337" t="e">
        <v>#REF!</v>
      </c>
      <c r="EP5337" t="e">
        <f t="shared" si="285"/>
        <v>#REF!</v>
      </c>
      <c r="EQ5337" t="e">
        <f t="shared" si="286"/>
        <v>#REF!</v>
      </c>
      <c r="ER5337" t="e">
        <f t="shared" si="287"/>
        <v>#REF!</v>
      </c>
    </row>
    <row r="5338" spans="142:148" x14ac:dyDescent="0.25">
      <c r="EL5338">
        <v>5331</v>
      </c>
      <c r="EM5338" t="e">
        <v>#REF!</v>
      </c>
      <c r="EN5338" t="e">
        <v>#REF!</v>
      </c>
      <c r="EP5338" t="e">
        <f t="shared" si="285"/>
        <v>#REF!</v>
      </c>
      <c r="EQ5338" t="e">
        <f t="shared" si="286"/>
        <v>#REF!</v>
      </c>
      <c r="ER5338" t="e">
        <f t="shared" si="287"/>
        <v>#REF!</v>
      </c>
    </row>
    <row r="5339" spans="142:148" x14ac:dyDescent="0.25">
      <c r="EL5339">
        <v>5332</v>
      </c>
      <c r="EM5339" t="e">
        <v>#REF!</v>
      </c>
      <c r="EN5339" t="e">
        <v>#REF!</v>
      </c>
      <c r="EP5339" t="e">
        <f t="shared" si="285"/>
        <v>#REF!</v>
      </c>
      <c r="EQ5339" t="e">
        <f t="shared" si="286"/>
        <v>#REF!</v>
      </c>
      <c r="ER5339" t="e">
        <f t="shared" si="287"/>
        <v>#REF!</v>
      </c>
    </row>
    <row r="5340" spans="142:148" x14ac:dyDescent="0.25">
      <c r="EL5340">
        <v>5333</v>
      </c>
      <c r="EM5340" t="e">
        <v>#REF!</v>
      </c>
      <c r="EN5340" t="e">
        <v>#REF!</v>
      </c>
      <c r="EP5340" t="e">
        <f t="shared" si="285"/>
        <v>#REF!</v>
      </c>
      <c r="EQ5340" t="e">
        <f t="shared" si="286"/>
        <v>#REF!</v>
      </c>
      <c r="ER5340" t="e">
        <f t="shared" si="287"/>
        <v>#REF!</v>
      </c>
    </row>
    <row r="5341" spans="142:148" x14ac:dyDescent="0.25">
      <c r="EL5341">
        <v>5334</v>
      </c>
      <c r="EM5341" t="e">
        <v>#REF!</v>
      </c>
      <c r="EN5341" t="e">
        <v>#REF!</v>
      </c>
      <c r="EP5341" t="e">
        <f t="shared" si="285"/>
        <v>#REF!</v>
      </c>
      <c r="EQ5341" t="e">
        <f t="shared" si="286"/>
        <v>#REF!</v>
      </c>
      <c r="ER5341" t="e">
        <f t="shared" si="287"/>
        <v>#REF!</v>
      </c>
    </row>
    <row r="5342" spans="142:148" x14ac:dyDescent="0.25">
      <c r="EL5342">
        <v>5335</v>
      </c>
      <c r="EM5342" t="e">
        <v>#REF!</v>
      </c>
      <c r="EN5342" t="e">
        <v>#REF!</v>
      </c>
      <c r="EP5342" t="e">
        <f t="shared" si="285"/>
        <v>#REF!</v>
      </c>
      <c r="EQ5342" t="e">
        <f t="shared" si="286"/>
        <v>#REF!</v>
      </c>
      <c r="ER5342" t="e">
        <f t="shared" si="287"/>
        <v>#REF!</v>
      </c>
    </row>
    <row r="5343" spans="142:148" x14ac:dyDescent="0.25">
      <c r="EL5343">
        <v>5336</v>
      </c>
      <c r="EM5343" t="e">
        <v>#REF!</v>
      </c>
      <c r="EN5343" t="e">
        <v>#REF!</v>
      </c>
      <c r="EP5343" t="e">
        <f t="shared" si="285"/>
        <v>#REF!</v>
      </c>
      <c r="EQ5343" t="e">
        <f t="shared" si="286"/>
        <v>#REF!</v>
      </c>
      <c r="ER5343" t="e">
        <f t="shared" si="287"/>
        <v>#REF!</v>
      </c>
    </row>
    <row r="5344" spans="142:148" x14ac:dyDescent="0.25">
      <c r="EL5344">
        <v>5337</v>
      </c>
      <c r="EM5344" t="e">
        <v>#REF!</v>
      </c>
      <c r="EN5344" t="e">
        <v>#REF!</v>
      </c>
      <c r="EP5344" t="e">
        <f t="shared" si="285"/>
        <v>#REF!</v>
      </c>
      <c r="EQ5344" t="e">
        <f t="shared" si="286"/>
        <v>#REF!</v>
      </c>
      <c r="ER5344" t="e">
        <f t="shared" si="287"/>
        <v>#REF!</v>
      </c>
    </row>
    <row r="5345" spans="142:148" x14ac:dyDescent="0.25">
      <c r="EL5345">
        <v>5338</v>
      </c>
      <c r="EM5345" t="e">
        <v>#REF!</v>
      </c>
      <c r="EN5345" t="e">
        <v>#REF!</v>
      </c>
      <c r="EP5345" t="e">
        <f t="shared" si="285"/>
        <v>#REF!</v>
      </c>
      <c r="EQ5345" t="e">
        <f t="shared" si="286"/>
        <v>#REF!</v>
      </c>
      <c r="ER5345" t="e">
        <f t="shared" si="287"/>
        <v>#REF!</v>
      </c>
    </row>
    <row r="5346" spans="142:148" x14ac:dyDescent="0.25">
      <c r="EL5346">
        <v>5339</v>
      </c>
      <c r="EM5346" t="e">
        <v>#REF!</v>
      </c>
      <c r="EN5346" t="e">
        <v>#REF!</v>
      </c>
      <c r="EP5346" t="e">
        <f t="shared" si="285"/>
        <v>#REF!</v>
      </c>
      <c r="EQ5346" t="e">
        <f t="shared" si="286"/>
        <v>#REF!</v>
      </c>
      <c r="ER5346" t="e">
        <f t="shared" si="287"/>
        <v>#REF!</v>
      </c>
    </row>
    <row r="5347" spans="142:148" x14ac:dyDescent="0.25">
      <c r="EL5347">
        <v>5340</v>
      </c>
      <c r="EM5347" t="e">
        <v>#REF!</v>
      </c>
      <c r="EN5347" t="e">
        <v>#REF!</v>
      </c>
      <c r="EP5347" t="e">
        <f t="shared" si="285"/>
        <v>#REF!</v>
      </c>
      <c r="EQ5347" t="e">
        <f t="shared" si="286"/>
        <v>#REF!</v>
      </c>
      <c r="ER5347" t="e">
        <f t="shared" si="287"/>
        <v>#REF!</v>
      </c>
    </row>
    <row r="5348" spans="142:148" x14ac:dyDescent="0.25">
      <c r="EL5348">
        <v>5341</v>
      </c>
      <c r="EM5348" t="e">
        <v>#REF!</v>
      </c>
      <c r="EN5348" t="e">
        <v>#REF!</v>
      </c>
      <c r="EP5348" t="e">
        <f t="shared" si="285"/>
        <v>#REF!</v>
      </c>
      <c r="EQ5348" t="e">
        <f t="shared" si="286"/>
        <v>#REF!</v>
      </c>
      <c r="ER5348" t="e">
        <f t="shared" si="287"/>
        <v>#REF!</v>
      </c>
    </row>
    <row r="5349" spans="142:148" x14ac:dyDescent="0.25">
      <c r="EL5349">
        <v>5342</v>
      </c>
      <c r="EM5349" t="e">
        <v>#REF!</v>
      </c>
      <c r="EN5349" t="e">
        <v>#REF!</v>
      </c>
      <c r="EP5349" t="e">
        <f t="shared" si="285"/>
        <v>#REF!</v>
      </c>
      <c r="EQ5349" t="e">
        <f t="shared" si="286"/>
        <v>#REF!</v>
      </c>
      <c r="ER5349" t="e">
        <f t="shared" si="287"/>
        <v>#REF!</v>
      </c>
    </row>
    <row r="5350" spans="142:148" x14ac:dyDescent="0.25">
      <c r="EL5350">
        <v>5343</v>
      </c>
      <c r="EM5350" t="e">
        <v>#REF!</v>
      </c>
      <c r="EN5350" t="e">
        <v>#REF!</v>
      </c>
      <c r="EP5350" t="e">
        <f t="shared" si="285"/>
        <v>#REF!</v>
      </c>
      <c r="EQ5350" t="e">
        <f t="shared" si="286"/>
        <v>#REF!</v>
      </c>
      <c r="ER5350" t="e">
        <f t="shared" si="287"/>
        <v>#REF!</v>
      </c>
    </row>
    <row r="5351" spans="142:148" x14ac:dyDescent="0.25">
      <c r="EL5351">
        <v>5344</v>
      </c>
      <c r="EM5351" t="e">
        <v>#REF!</v>
      </c>
      <c r="EN5351" t="e">
        <v>#REF!</v>
      </c>
      <c r="EP5351" t="e">
        <f t="shared" si="285"/>
        <v>#REF!</v>
      </c>
      <c r="EQ5351" t="e">
        <f t="shared" si="286"/>
        <v>#REF!</v>
      </c>
      <c r="ER5351" t="e">
        <f t="shared" si="287"/>
        <v>#REF!</v>
      </c>
    </row>
    <row r="5352" spans="142:148" x14ac:dyDescent="0.25">
      <c r="EL5352">
        <v>5345</v>
      </c>
      <c r="EM5352" t="e">
        <v>#REF!</v>
      </c>
      <c r="EN5352" t="e">
        <v>#REF!</v>
      </c>
      <c r="EP5352" t="e">
        <f t="shared" si="285"/>
        <v>#REF!</v>
      </c>
      <c r="EQ5352" t="e">
        <f t="shared" si="286"/>
        <v>#REF!</v>
      </c>
      <c r="ER5352" t="e">
        <f t="shared" si="287"/>
        <v>#REF!</v>
      </c>
    </row>
    <row r="5353" spans="142:148" x14ac:dyDescent="0.25">
      <c r="EL5353">
        <v>5346</v>
      </c>
      <c r="EM5353" t="e">
        <v>#REF!</v>
      </c>
      <c r="EN5353" t="e">
        <v>#REF!</v>
      </c>
      <c r="EP5353" t="e">
        <f t="shared" si="285"/>
        <v>#REF!</v>
      </c>
      <c r="EQ5353" t="e">
        <f t="shared" si="286"/>
        <v>#REF!</v>
      </c>
      <c r="ER5353" t="e">
        <f t="shared" si="287"/>
        <v>#REF!</v>
      </c>
    </row>
    <row r="5354" spans="142:148" x14ac:dyDescent="0.25">
      <c r="EL5354">
        <v>5347</v>
      </c>
      <c r="EM5354" t="e">
        <v>#REF!</v>
      </c>
      <c r="EN5354" t="e">
        <v>#REF!</v>
      </c>
      <c r="EP5354" t="e">
        <f t="shared" si="285"/>
        <v>#REF!</v>
      </c>
      <c r="EQ5354" t="e">
        <f t="shared" si="286"/>
        <v>#REF!</v>
      </c>
      <c r="ER5354" t="e">
        <f t="shared" si="287"/>
        <v>#REF!</v>
      </c>
    </row>
    <row r="5355" spans="142:148" x14ac:dyDescent="0.25">
      <c r="EL5355">
        <v>5348</v>
      </c>
      <c r="EM5355" t="e">
        <v>#REF!</v>
      </c>
      <c r="EN5355" t="e">
        <v>#REF!</v>
      </c>
      <c r="EP5355" t="e">
        <f t="shared" si="285"/>
        <v>#REF!</v>
      </c>
      <c r="EQ5355" t="e">
        <f t="shared" si="286"/>
        <v>#REF!</v>
      </c>
      <c r="ER5355" t="e">
        <f t="shared" si="287"/>
        <v>#REF!</v>
      </c>
    </row>
    <row r="5356" spans="142:148" x14ac:dyDescent="0.25">
      <c r="EL5356">
        <v>5349</v>
      </c>
      <c r="EM5356" t="e">
        <v>#REF!</v>
      </c>
      <c r="EN5356" t="e">
        <v>#REF!</v>
      </c>
      <c r="EP5356" t="e">
        <f t="shared" si="285"/>
        <v>#REF!</v>
      </c>
      <c r="EQ5356" t="e">
        <f t="shared" si="286"/>
        <v>#REF!</v>
      </c>
      <c r="ER5356" t="e">
        <f t="shared" si="287"/>
        <v>#REF!</v>
      </c>
    </row>
    <row r="5357" spans="142:148" x14ac:dyDescent="0.25">
      <c r="EL5357">
        <v>5350</v>
      </c>
      <c r="EM5357" t="e">
        <v>#REF!</v>
      </c>
      <c r="EN5357" t="e">
        <v>#REF!</v>
      </c>
      <c r="EP5357" t="e">
        <f t="shared" si="285"/>
        <v>#REF!</v>
      </c>
      <c r="EQ5357" t="e">
        <f t="shared" si="286"/>
        <v>#REF!</v>
      </c>
      <c r="ER5357" t="e">
        <f t="shared" si="287"/>
        <v>#REF!</v>
      </c>
    </row>
    <row r="5358" spans="142:148" x14ac:dyDescent="0.25">
      <c r="EL5358">
        <v>5351</v>
      </c>
      <c r="EM5358" t="e">
        <v>#REF!</v>
      </c>
      <c r="EN5358" t="e">
        <v>#REF!</v>
      </c>
      <c r="EP5358" t="e">
        <f t="shared" si="285"/>
        <v>#REF!</v>
      </c>
      <c r="EQ5358" t="e">
        <f t="shared" si="286"/>
        <v>#REF!</v>
      </c>
      <c r="ER5358" t="e">
        <f t="shared" si="287"/>
        <v>#REF!</v>
      </c>
    </row>
    <row r="5359" spans="142:148" x14ac:dyDescent="0.25">
      <c r="EL5359">
        <v>5352</v>
      </c>
      <c r="EM5359" t="e">
        <v>#REF!</v>
      </c>
      <c r="EN5359" t="e">
        <v>#REF!</v>
      </c>
      <c r="EP5359" t="e">
        <f t="shared" si="285"/>
        <v>#REF!</v>
      </c>
      <c r="EQ5359" t="e">
        <f t="shared" si="286"/>
        <v>#REF!</v>
      </c>
      <c r="ER5359" t="e">
        <f t="shared" si="287"/>
        <v>#REF!</v>
      </c>
    </row>
    <row r="5360" spans="142:148" x14ac:dyDescent="0.25">
      <c r="EL5360">
        <v>5353</v>
      </c>
      <c r="EM5360" t="e">
        <v>#REF!</v>
      </c>
      <c r="EN5360" t="e">
        <v>#REF!</v>
      </c>
      <c r="EP5360" t="e">
        <f t="shared" si="285"/>
        <v>#REF!</v>
      </c>
      <c r="EQ5360" t="e">
        <f t="shared" si="286"/>
        <v>#REF!</v>
      </c>
      <c r="ER5360" t="e">
        <f t="shared" si="287"/>
        <v>#REF!</v>
      </c>
    </row>
    <row r="5361" spans="142:148" x14ac:dyDescent="0.25">
      <c r="EL5361">
        <v>5354</v>
      </c>
      <c r="EM5361" t="e">
        <v>#REF!</v>
      </c>
      <c r="EN5361" t="e">
        <v>#REF!</v>
      </c>
      <c r="EP5361" t="e">
        <f t="shared" si="285"/>
        <v>#REF!</v>
      </c>
      <c r="EQ5361" t="e">
        <f t="shared" si="286"/>
        <v>#REF!</v>
      </c>
      <c r="ER5361" t="e">
        <f t="shared" si="287"/>
        <v>#REF!</v>
      </c>
    </row>
    <row r="5362" spans="142:148" x14ac:dyDescent="0.25">
      <c r="EL5362">
        <v>5355</v>
      </c>
      <c r="EM5362" t="e">
        <v>#REF!</v>
      </c>
      <c r="EN5362" t="e">
        <v>#REF!</v>
      </c>
      <c r="EP5362" t="e">
        <f t="shared" si="285"/>
        <v>#REF!</v>
      </c>
      <c r="EQ5362" t="e">
        <f t="shared" si="286"/>
        <v>#REF!</v>
      </c>
      <c r="ER5362" t="e">
        <f t="shared" si="287"/>
        <v>#REF!</v>
      </c>
    </row>
    <row r="5363" spans="142:148" x14ac:dyDescent="0.25">
      <c r="EL5363">
        <v>5356</v>
      </c>
      <c r="EM5363" t="e">
        <v>#REF!</v>
      </c>
      <c r="EN5363" t="e">
        <v>#REF!</v>
      </c>
      <c r="EP5363" t="e">
        <f t="shared" si="285"/>
        <v>#REF!</v>
      </c>
      <c r="EQ5363" t="e">
        <f t="shared" si="286"/>
        <v>#REF!</v>
      </c>
      <c r="ER5363" t="e">
        <f t="shared" si="287"/>
        <v>#REF!</v>
      </c>
    </row>
    <row r="5364" spans="142:148" x14ac:dyDescent="0.25">
      <c r="EL5364">
        <v>5357</v>
      </c>
      <c r="EM5364" t="e">
        <v>#REF!</v>
      </c>
      <c r="EN5364" t="e">
        <v>#REF!</v>
      </c>
      <c r="EP5364" t="e">
        <f t="shared" si="285"/>
        <v>#REF!</v>
      </c>
      <c r="EQ5364" t="e">
        <f t="shared" si="286"/>
        <v>#REF!</v>
      </c>
      <c r="ER5364" t="e">
        <f t="shared" si="287"/>
        <v>#REF!</v>
      </c>
    </row>
    <row r="5365" spans="142:148" x14ac:dyDescent="0.25">
      <c r="EL5365">
        <v>5358</v>
      </c>
      <c r="EM5365" t="e">
        <v>#REF!</v>
      </c>
      <c r="EN5365" t="e">
        <v>#REF!</v>
      </c>
      <c r="EP5365" t="e">
        <f t="shared" si="285"/>
        <v>#REF!</v>
      </c>
      <c r="EQ5365" t="e">
        <f t="shared" si="286"/>
        <v>#REF!</v>
      </c>
      <c r="ER5365" t="e">
        <f t="shared" si="287"/>
        <v>#REF!</v>
      </c>
    </row>
    <row r="5366" spans="142:148" x14ac:dyDescent="0.25">
      <c r="EL5366">
        <v>5359</v>
      </c>
      <c r="EM5366" t="e">
        <v>#REF!</v>
      </c>
      <c r="EN5366" t="e">
        <v>#REF!</v>
      </c>
      <c r="EP5366" t="e">
        <f t="shared" si="285"/>
        <v>#REF!</v>
      </c>
      <c r="EQ5366" t="e">
        <f t="shared" si="286"/>
        <v>#REF!</v>
      </c>
      <c r="ER5366" t="e">
        <f t="shared" si="287"/>
        <v>#REF!</v>
      </c>
    </row>
    <row r="5367" spans="142:148" x14ac:dyDescent="0.25">
      <c r="EL5367">
        <v>5360</v>
      </c>
      <c r="EM5367" t="e">
        <v>#REF!</v>
      </c>
      <c r="EN5367" t="e">
        <v>#REF!</v>
      </c>
      <c r="EP5367" t="e">
        <f t="shared" si="285"/>
        <v>#REF!</v>
      </c>
      <c r="EQ5367" t="e">
        <f t="shared" si="286"/>
        <v>#REF!</v>
      </c>
      <c r="ER5367" t="e">
        <f t="shared" si="287"/>
        <v>#REF!</v>
      </c>
    </row>
    <row r="5368" spans="142:148" x14ac:dyDescent="0.25">
      <c r="EL5368">
        <v>5361</v>
      </c>
      <c r="EM5368" t="e">
        <v>#REF!</v>
      </c>
      <c r="EN5368" t="e">
        <v>#REF!</v>
      </c>
      <c r="EP5368" t="e">
        <f t="shared" si="285"/>
        <v>#REF!</v>
      </c>
      <c r="EQ5368" t="e">
        <f t="shared" si="286"/>
        <v>#REF!</v>
      </c>
      <c r="ER5368" t="e">
        <f t="shared" si="287"/>
        <v>#REF!</v>
      </c>
    </row>
    <row r="5369" spans="142:148" x14ac:dyDescent="0.25">
      <c r="EL5369">
        <v>5362</v>
      </c>
      <c r="EM5369" t="e">
        <v>#REF!</v>
      </c>
      <c r="EN5369" t="e">
        <v>#REF!</v>
      </c>
      <c r="EP5369" t="e">
        <f t="shared" si="285"/>
        <v>#REF!</v>
      </c>
      <c r="EQ5369" t="e">
        <f t="shared" si="286"/>
        <v>#REF!</v>
      </c>
      <c r="ER5369" t="e">
        <f t="shared" si="287"/>
        <v>#REF!</v>
      </c>
    </row>
    <row r="5370" spans="142:148" x14ac:dyDescent="0.25">
      <c r="EL5370">
        <v>5363</v>
      </c>
      <c r="EM5370" t="e">
        <v>#REF!</v>
      </c>
      <c r="EN5370" t="e">
        <v>#REF!</v>
      </c>
      <c r="EP5370" t="e">
        <f t="shared" si="285"/>
        <v>#REF!</v>
      </c>
      <c r="EQ5370" t="e">
        <f t="shared" si="286"/>
        <v>#REF!</v>
      </c>
      <c r="ER5370" t="e">
        <f t="shared" si="287"/>
        <v>#REF!</v>
      </c>
    </row>
    <row r="5371" spans="142:148" x14ac:dyDescent="0.25">
      <c r="EL5371">
        <v>5364</v>
      </c>
      <c r="EM5371" t="e">
        <v>#REF!</v>
      </c>
      <c r="EN5371" t="e">
        <v>#REF!</v>
      </c>
      <c r="EP5371" t="e">
        <f t="shared" si="285"/>
        <v>#REF!</v>
      </c>
      <c r="EQ5371" t="e">
        <f t="shared" si="286"/>
        <v>#REF!</v>
      </c>
      <c r="ER5371" t="e">
        <f t="shared" si="287"/>
        <v>#REF!</v>
      </c>
    </row>
    <row r="5372" spans="142:148" x14ac:dyDescent="0.25">
      <c r="EL5372">
        <v>5365</v>
      </c>
      <c r="EM5372" t="e">
        <v>#REF!</v>
      </c>
      <c r="EN5372" t="e">
        <v>#REF!</v>
      </c>
      <c r="EP5372" t="e">
        <f t="shared" si="285"/>
        <v>#REF!</v>
      </c>
      <c r="EQ5372" t="e">
        <f t="shared" si="286"/>
        <v>#REF!</v>
      </c>
      <c r="ER5372" t="e">
        <f t="shared" si="287"/>
        <v>#REF!</v>
      </c>
    </row>
    <row r="5373" spans="142:148" x14ac:dyDescent="0.25">
      <c r="EL5373">
        <v>5366</v>
      </c>
      <c r="EM5373" t="e">
        <v>#REF!</v>
      </c>
      <c r="EN5373" t="e">
        <v>#REF!</v>
      </c>
      <c r="EP5373" t="e">
        <f t="shared" si="285"/>
        <v>#REF!</v>
      </c>
      <c r="EQ5373" t="e">
        <f t="shared" si="286"/>
        <v>#REF!</v>
      </c>
      <c r="ER5373" t="e">
        <f t="shared" si="287"/>
        <v>#REF!</v>
      </c>
    </row>
    <row r="5374" spans="142:148" x14ac:dyDescent="0.25">
      <c r="EL5374">
        <v>5367</v>
      </c>
      <c r="EM5374" t="e">
        <v>#REF!</v>
      </c>
      <c r="EN5374" t="e">
        <v>#REF!</v>
      </c>
      <c r="EP5374" t="e">
        <f t="shared" si="285"/>
        <v>#REF!</v>
      </c>
      <c r="EQ5374" t="e">
        <f t="shared" si="286"/>
        <v>#REF!</v>
      </c>
      <c r="ER5374" t="e">
        <f t="shared" si="287"/>
        <v>#REF!</v>
      </c>
    </row>
    <row r="5375" spans="142:148" x14ac:dyDescent="0.25">
      <c r="EL5375">
        <v>5368</v>
      </c>
      <c r="EM5375" t="e">
        <v>#REF!</v>
      </c>
      <c r="EN5375" t="e">
        <v>#REF!</v>
      </c>
      <c r="EP5375" t="e">
        <f t="shared" si="285"/>
        <v>#REF!</v>
      </c>
      <c r="EQ5375" t="e">
        <f t="shared" si="286"/>
        <v>#REF!</v>
      </c>
      <c r="ER5375" t="e">
        <f t="shared" si="287"/>
        <v>#REF!</v>
      </c>
    </row>
    <row r="5376" spans="142:148" x14ac:dyDescent="0.25">
      <c r="EL5376">
        <v>5369</v>
      </c>
      <c r="EM5376" t="e">
        <v>#REF!</v>
      </c>
      <c r="EN5376" t="e">
        <v>#REF!</v>
      </c>
      <c r="EP5376" t="e">
        <f t="shared" si="285"/>
        <v>#REF!</v>
      </c>
      <c r="EQ5376" t="e">
        <f t="shared" si="286"/>
        <v>#REF!</v>
      </c>
      <c r="ER5376" t="e">
        <f t="shared" si="287"/>
        <v>#REF!</v>
      </c>
    </row>
    <row r="5377" spans="142:148" x14ac:dyDescent="0.25">
      <c r="EL5377">
        <v>5370</v>
      </c>
      <c r="EM5377" t="e">
        <v>#REF!</v>
      </c>
      <c r="EN5377" t="e">
        <v>#REF!</v>
      </c>
      <c r="EP5377" t="e">
        <f t="shared" si="285"/>
        <v>#REF!</v>
      </c>
      <c r="EQ5377" t="e">
        <f t="shared" si="286"/>
        <v>#REF!</v>
      </c>
      <c r="ER5377" t="e">
        <f t="shared" si="287"/>
        <v>#REF!</v>
      </c>
    </row>
    <row r="5378" spans="142:148" x14ac:dyDescent="0.25">
      <c r="EL5378">
        <v>5371</v>
      </c>
      <c r="EM5378" t="e">
        <v>#REF!</v>
      </c>
      <c r="EN5378" t="e">
        <v>#REF!</v>
      </c>
      <c r="EP5378" t="e">
        <f t="shared" si="285"/>
        <v>#REF!</v>
      </c>
      <c r="EQ5378" t="e">
        <f t="shared" si="286"/>
        <v>#REF!</v>
      </c>
      <c r="ER5378" t="e">
        <f t="shared" si="287"/>
        <v>#REF!</v>
      </c>
    </row>
    <row r="5379" spans="142:148" x14ac:dyDescent="0.25">
      <c r="EL5379">
        <v>5372</v>
      </c>
      <c r="EM5379" t="e">
        <v>#REF!</v>
      </c>
      <c r="EN5379" t="e">
        <v>#REF!</v>
      </c>
      <c r="EP5379" t="e">
        <f t="shared" si="285"/>
        <v>#REF!</v>
      </c>
      <c r="EQ5379" t="e">
        <f t="shared" si="286"/>
        <v>#REF!</v>
      </c>
      <c r="ER5379" t="e">
        <f t="shared" si="287"/>
        <v>#REF!</v>
      </c>
    </row>
    <row r="5380" spans="142:148" x14ac:dyDescent="0.25">
      <c r="EL5380">
        <v>5373</v>
      </c>
      <c r="EM5380" t="e">
        <v>#REF!</v>
      </c>
      <c r="EN5380" t="e">
        <v>#REF!</v>
      </c>
      <c r="EP5380" t="e">
        <f t="shared" si="285"/>
        <v>#REF!</v>
      </c>
      <c r="EQ5380" t="e">
        <f t="shared" si="286"/>
        <v>#REF!</v>
      </c>
      <c r="ER5380" t="e">
        <f t="shared" si="287"/>
        <v>#REF!</v>
      </c>
    </row>
    <row r="5381" spans="142:148" x14ac:dyDescent="0.25">
      <c r="EL5381">
        <v>5374</v>
      </c>
      <c r="EM5381" t="e">
        <v>#REF!</v>
      </c>
      <c r="EN5381" t="e">
        <v>#REF!</v>
      </c>
      <c r="EP5381" t="e">
        <f t="shared" si="285"/>
        <v>#REF!</v>
      </c>
      <c r="EQ5381" t="e">
        <f t="shared" si="286"/>
        <v>#REF!</v>
      </c>
      <c r="ER5381" t="e">
        <f t="shared" si="287"/>
        <v>#REF!</v>
      </c>
    </row>
    <row r="5382" spans="142:148" x14ac:dyDescent="0.25">
      <c r="EL5382">
        <v>5375</v>
      </c>
      <c r="EM5382" t="e">
        <v>#REF!</v>
      </c>
      <c r="EN5382" t="e">
        <v>#REF!</v>
      </c>
      <c r="EP5382" t="e">
        <f t="shared" si="285"/>
        <v>#REF!</v>
      </c>
      <c r="EQ5382" t="e">
        <f t="shared" si="286"/>
        <v>#REF!</v>
      </c>
      <c r="ER5382" t="e">
        <f t="shared" si="287"/>
        <v>#REF!</v>
      </c>
    </row>
    <row r="5383" spans="142:148" x14ac:dyDescent="0.25">
      <c r="EL5383">
        <v>5376</v>
      </c>
      <c r="EM5383" t="e">
        <v>#REF!</v>
      </c>
      <c r="EN5383" t="e">
        <v>#REF!</v>
      </c>
      <c r="EP5383" t="e">
        <f t="shared" si="285"/>
        <v>#REF!</v>
      </c>
      <c r="EQ5383" t="e">
        <f t="shared" si="286"/>
        <v>#REF!</v>
      </c>
      <c r="ER5383" t="e">
        <f t="shared" si="287"/>
        <v>#REF!</v>
      </c>
    </row>
    <row r="5384" spans="142:148" x14ac:dyDescent="0.25">
      <c r="EL5384">
        <v>5377</v>
      </c>
      <c r="EM5384" t="e">
        <v>#REF!</v>
      </c>
      <c r="EN5384" t="e">
        <v>#REF!</v>
      </c>
      <c r="EP5384" t="e">
        <f t="shared" si="285"/>
        <v>#REF!</v>
      </c>
      <c r="EQ5384" t="e">
        <f t="shared" si="286"/>
        <v>#REF!</v>
      </c>
      <c r="ER5384" t="e">
        <f t="shared" si="287"/>
        <v>#REF!</v>
      </c>
    </row>
    <row r="5385" spans="142:148" x14ac:dyDescent="0.25">
      <c r="EL5385">
        <v>5378</v>
      </c>
      <c r="EM5385" t="e">
        <v>#REF!</v>
      </c>
      <c r="EN5385" t="e">
        <v>#REF!</v>
      </c>
      <c r="EP5385" t="e">
        <f t="shared" si="285"/>
        <v>#REF!</v>
      </c>
      <c r="EQ5385" t="e">
        <f t="shared" si="286"/>
        <v>#REF!</v>
      </c>
      <c r="ER5385" t="e">
        <f t="shared" si="287"/>
        <v>#REF!</v>
      </c>
    </row>
    <row r="5386" spans="142:148" x14ac:dyDescent="0.25">
      <c r="EL5386">
        <v>5379</v>
      </c>
      <c r="EM5386" t="e">
        <v>#REF!</v>
      </c>
      <c r="EN5386" t="e">
        <v>#REF!</v>
      </c>
      <c r="EP5386" t="e">
        <f t="shared" si="285"/>
        <v>#REF!</v>
      </c>
      <c r="EQ5386" t="e">
        <f t="shared" si="286"/>
        <v>#REF!</v>
      </c>
      <c r="ER5386" t="e">
        <f t="shared" si="287"/>
        <v>#REF!</v>
      </c>
    </row>
    <row r="5387" spans="142:148" x14ac:dyDescent="0.25">
      <c r="EL5387">
        <v>5380</v>
      </c>
      <c r="EM5387" t="e">
        <v>#REF!</v>
      </c>
      <c r="EN5387" t="e">
        <v>#REF!</v>
      </c>
      <c r="EP5387" t="e">
        <f t="shared" si="285"/>
        <v>#REF!</v>
      </c>
      <c r="EQ5387" t="e">
        <f t="shared" si="286"/>
        <v>#REF!</v>
      </c>
      <c r="ER5387" t="e">
        <f t="shared" si="287"/>
        <v>#REF!</v>
      </c>
    </row>
    <row r="5388" spans="142:148" x14ac:dyDescent="0.25">
      <c r="EL5388">
        <v>5381</v>
      </c>
      <c r="EM5388" t="e">
        <v>#REF!</v>
      </c>
      <c r="EN5388" t="e">
        <v>#REF!</v>
      </c>
      <c r="EP5388" t="e">
        <f t="shared" si="285"/>
        <v>#REF!</v>
      </c>
      <c r="EQ5388" t="e">
        <f t="shared" si="286"/>
        <v>#REF!</v>
      </c>
      <c r="ER5388" t="e">
        <f t="shared" si="287"/>
        <v>#REF!</v>
      </c>
    </row>
    <row r="5389" spans="142:148" x14ac:dyDescent="0.25">
      <c r="EL5389">
        <v>5382</v>
      </c>
      <c r="EM5389" t="e">
        <v>#REF!</v>
      </c>
      <c r="EN5389" t="e">
        <v>#REF!</v>
      </c>
      <c r="EP5389" t="e">
        <f t="shared" si="285"/>
        <v>#REF!</v>
      </c>
      <c r="EQ5389" t="e">
        <f t="shared" si="286"/>
        <v>#REF!</v>
      </c>
      <c r="ER5389" t="e">
        <f t="shared" si="287"/>
        <v>#REF!</v>
      </c>
    </row>
    <row r="5390" spans="142:148" x14ac:dyDescent="0.25">
      <c r="EL5390">
        <v>5383</v>
      </c>
      <c r="EM5390" t="e">
        <v>#REF!</v>
      </c>
      <c r="EN5390" t="e">
        <v>#REF!</v>
      </c>
      <c r="EP5390" t="e">
        <f t="shared" si="285"/>
        <v>#REF!</v>
      </c>
      <c r="EQ5390" t="e">
        <f t="shared" si="286"/>
        <v>#REF!</v>
      </c>
      <c r="ER5390" t="e">
        <f t="shared" si="287"/>
        <v>#REF!</v>
      </c>
    </row>
    <row r="5391" spans="142:148" x14ac:dyDescent="0.25">
      <c r="EL5391">
        <v>5384</v>
      </c>
      <c r="EM5391" t="e">
        <v>#REF!</v>
      </c>
      <c r="EN5391" t="e">
        <v>#REF!</v>
      </c>
      <c r="EP5391" t="e">
        <f t="shared" si="285"/>
        <v>#REF!</v>
      </c>
      <c r="EQ5391" t="e">
        <f t="shared" si="286"/>
        <v>#REF!</v>
      </c>
      <c r="ER5391" t="e">
        <f t="shared" si="287"/>
        <v>#REF!</v>
      </c>
    </row>
    <row r="5392" spans="142:148" x14ac:dyDescent="0.25">
      <c r="EL5392">
        <v>5385</v>
      </c>
      <c r="EM5392" t="e">
        <v>#REF!</v>
      </c>
      <c r="EN5392" t="e">
        <v>#REF!</v>
      </c>
      <c r="EP5392" t="e">
        <f t="shared" si="285"/>
        <v>#REF!</v>
      </c>
      <c r="EQ5392" t="e">
        <f t="shared" si="286"/>
        <v>#REF!</v>
      </c>
      <c r="ER5392" t="e">
        <f t="shared" si="287"/>
        <v>#REF!</v>
      </c>
    </row>
    <row r="5393" spans="142:148" x14ac:dyDescent="0.25">
      <c r="EL5393">
        <v>5386</v>
      </c>
      <c r="EM5393" t="e">
        <v>#REF!</v>
      </c>
      <c r="EN5393" t="e">
        <v>#REF!</v>
      </c>
      <c r="EP5393" t="e">
        <f t="shared" si="285"/>
        <v>#REF!</v>
      </c>
      <c r="EQ5393" t="e">
        <f t="shared" si="286"/>
        <v>#REF!</v>
      </c>
      <c r="ER5393" t="e">
        <f t="shared" si="287"/>
        <v>#REF!</v>
      </c>
    </row>
    <row r="5394" spans="142:148" x14ac:dyDescent="0.25">
      <c r="EL5394">
        <v>5387</v>
      </c>
      <c r="EM5394" t="e">
        <v>#REF!</v>
      </c>
      <c r="EN5394" t="e">
        <v>#REF!</v>
      </c>
      <c r="EP5394" t="e">
        <f t="shared" si="285"/>
        <v>#REF!</v>
      </c>
      <c r="EQ5394" t="e">
        <f t="shared" si="286"/>
        <v>#REF!</v>
      </c>
      <c r="ER5394" t="e">
        <f t="shared" si="287"/>
        <v>#REF!</v>
      </c>
    </row>
    <row r="5395" spans="142:148" x14ac:dyDescent="0.25">
      <c r="EL5395">
        <v>5388</v>
      </c>
      <c r="EM5395" t="e">
        <v>#REF!</v>
      </c>
      <c r="EN5395" t="e">
        <v>#REF!</v>
      </c>
      <c r="EP5395" t="e">
        <f t="shared" si="285"/>
        <v>#REF!</v>
      </c>
      <c r="EQ5395" t="e">
        <f t="shared" si="286"/>
        <v>#REF!</v>
      </c>
      <c r="ER5395" t="e">
        <f t="shared" si="287"/>
        <v>#REF!</v>
      </c>
    </row>
    <row r="5396" spans="142:148" x14ac:dyDescent="0.25">
      <c r="EL5396">
        <v>5389</v>
      </c>
      <c r="EM5396" t="e">
        <v>#REF!</v>
      </c>
      <c r="EN5396" t="e">
        <v>#REF!</v>
      </c>
      <c r="EP5396" t="e">
        <f t="shared" si="285"/>
        <v>#REF!</v>
      </c>
      <c r="EQ5396" t="e">
        <f t="shared" si="286"/>
        <v>#REF!</v>
      </c>
      <c r="ER5396" t="e">
        <f t="shared" si="287"/>
        <v>#REF!</v>
      </c>
    </row>
    <row r="5397" spans="142:148" x14ac:dyDescent="0.25">
      <c r="EL5397">
        <v>5390</v>
      </c>
      <c r="EM5397" t="e">
        <v>#REF!</v>
      </c>
      <c r="EN5397" t="e">
        <v>#REF!</v>
      </c>
      <c r="EP5397" t="e">
        <f t="shared" si="285"/>
        <v>#REF!</v>
      </c>
      <c r="EQ5397" t="e">
        <f t="shared" si="286"/>
        <v>#REF!</v>
      </c>
      <c r="ER5397" t="e">
        <f t="shared" si="287"/>
        <v>#REF!</v>
      </c>
    </row>
    <row r="5398" spans="142:148" x14ac:dyDescent="0.25">
      <c r="EL5398">
        <v>5391</v>
      </c>
      <c r="EM5398" t="e">
        <v>#REF!</v>
      </c>
      <c r="EN5398" t="e">
        <v>#REF!</v>
      </c>
      <c r="EP5398" t="e">
        <f t="shared" si="285"/>
        <v>#REF!</v>
      </c>
      <c r="EQ5398" t="e">
        <f t="shared" si="286"/>
        <v>#REF!</v>
      </c>
      <c r="ER5398" t="e">
        <f t="shared" si="287"/>
        <v>#REF!</v>
      </c>
    </row>
    <row r="5399" spans="142:148" x14ac:dyDescent="0.25">
      <c r="EL5399">
        <v>5392</v>
      </c>
      <c r="EM5399" t="e">
        <v>#REF!</v>
      </c>
      <c r="EN5399" t="e">
        <v>#REF!</v>
      </c>
      <c r="EP5399" t="e">
        <f t="shared" si="285"/>
        <v>#REF!</v>
      </c>
      <c r="EQ5399" t="e">
        <f t="shared" si="286"/>
        <v>#REF!</v>
      </c>
      <c r="ER5399" t="e">
        <f t="shared" si="287"/>
        <v>#REF!</v>
      </c>
    </row>
    <row r="5400" spans="142:148" x14ac:dyDescent="0.25">
      <c r="EL5400">
        <v>5393</v>
      </c>
      <c r="EM5400" t="e">
        <v>#REF!</v>
      </c>
      <c r="EN5400" t="e">
        <v>#REF!</v>
      </c>
      <c r="EP5400" t="e">
        <f t="shared" ref="EP5400:EP5463" si="288">IF(EM5400&gt;EN5400,1,0)</f>
        <v>#REF!</v>
      </c>
      <c r="EQ5400" t="e">
        <f t="shared" ref="EQ5400:EQ5463" si="289">IF(EP5400&gt;0,0,1)</f>
        <v>#REF!</v>
      </c>
      <c r="ER5400" t="e">
        <f t="shared" ref="ER5400:ER5463" si="290">IF(EM5400&gt;EN5400,EM5400-EN5400,EN5400-EM5400)</f>
        <v>#REF!</v>
      </c>
    </row>
    <row r="5401" spans="142:148" x14ac:dyDescent="0.25">
      <c r="EL5401">
        <v>5394</v>
      </c>
      <c r="EM5401" t="e">
        <v>#REF!</v>
      </c>
      <c r="EN5401" t="e">
        <v>#REF!</v>
      </c>
      <c r="EP5401" t="e">
        <f t="shared" si="288"/>
        <v>#REF!</v>
      </c>
      <c r="EQ5401" t="e">
        <f t="shared" si="289"/>
        <v>#REF!</v>
      </c>
      <c r="ER5401" t="e">
        <f t="shared" si="290"/>
        <v>#REF!</v>
      </c>
    </row>
    <row r="5402" spans="142:148" x14ac:dyDescent="0.25">
      <c r="EL5402">
        <v>5395</v>
      </c>
      <c r="EM5402" t="e">
        <v>#REF!</v>
      </c>
      <c r="EN5402" t="e">
        <v>#REF!</v>
      </c>
      <c r="EP5402" t="e">
        <f t="shared" si="288"/>
        <v>#REF!</v>
      </c>
      <c r="EQ5402" t="e">
        <f t="shared" si="289"/>
        <v>#REF!</v>
      </c>
      <c r="ER5402" t="e">
        <f t="shared" si="290"/>
        <v>#REF!</v>
      </c>
    </row>
    <row r="5403" spans="142:148" x14ac:dyDescent="0.25">
      <c r="EL5403">
        <v>5396</v>
      </c>
      <c r="EM5403" t="e">
        <v>#REF!</v>
      </c>
      <c r="EN5403" t="e">
        <v>#REF!</v>
      </c>
      <c r="EP5403" t="e">
        <f t="shared" si="288"/>
        <v>#REF!</v>
      </c>
      <c r="EQ5403" t="e">
        <f t="shared" si="289"/>
        <v>#REF!</v>
      </c>
      <c r="ER5403" t="e">
        <f t="shared" si="290"/>
        <v>#REF!</v>
      </c>
    </row>
    <row r="5404" spans="142:148" x14ac:dyDescent="0.25">
      <c r="EL5404">
        <v>5397</v>
      </c>
      <c r="EM5404" t="e">
        <v>#REF!</v>
      </c>
      <c r="EN5404" t="e">
        <v>#REF!</v>
      </c>
      <c r="EP5404" t="e">
        <f t="shared" si="288"/>
        <v>#REF!</v>
      </c>
      <c r="EQ5404" t="e">
        <f t="shared" si="289"/>
        <v>#REF!</v>
      </c>
      <c r="ER5404" t="e">
        <f t="shared" si="290"/>
        <v>#REF!</v>
      </c>
    </row>
    <row r="5405" spans="142:148" x14ac:dyDescent="0.25">
      <c r="EL5405">
        <v>5398</v>
      </c>
      <c r="EM5405" t="e">
        <v>#REF!</v>
      </c>
      <c r="EN5405" t="e">
        <v>#REF!</v>
      </c>
      <c r="EP5405" t="e">
        <f t="shared" si="288"/>
        <v>#REF!</v>
      </c>
      <c r="EQ5405" t="e">
        <f t="shared" si="289"/>
        <v>#REF!</v>
      </c>
      <c r="ER5405" t="e">
        <f t="shared" si="290"/>
        <v>#REF!</v>
      </c>
    </row>
    <row r="5406" spans="142:148" x14ac:dyDescent="0.25">
      <c r="EL5406">
        <v>5399</v>
      </c>
      <c r="EM5406" t="e">
        <v>#REF!</v>
      </c>
      <c r="EN5406" t="e">
        <v>#REF!</v>
      </c>
      <c r="EP5406" t="e">
        <f t="shared" si="288"/>
        <v>#REF!</v>
      </c>
      <c r="EQ5406" t="e">
        <f t="shared" si="289"/>
        <v>#REF!</v>
      </c>
      <c r="ER5406" t="e">
        <f t="shared" si="290"/>
        <v>#REF!</v>
      </c>
    </row>
    <row r="5407" spans="142:148" x14ac:dyDescent="0.25">
      <c r="EL5407">
        <v>5400</v>
      </c>
      <c r="EM5407" t="e">
        <v>#REF!</v>
      </c>
      <c r="EN5407" t="e">
        <v>#REF!</v>
      </c>
      <c r="EP5407" t="e">
        <f t="shared" si="288"/>
        <v>#REF!</v>
      </c>
      <c r="EQ5407" t="e">
        <f t="shared" si="289"/>
        <v>#REF!</v>
      </c>
      <c r="ER5407" t="e">
        <f t="shared" si="290"/>
        <v>#REF!</v>
      </c>
    </row>
    <row r="5408" spans="142:148" x14ac:dyDescent="0.25">
      <c r="EL5408">
        <v>5401</v>
      </c>
      <c r="EM5408" t="e">
        <v>#REF!</v>
      </c>
      <c r="EN5408" t="e">
        <v>#REF!</v>
      </c>
      <c r="EP5408" t="e">
        <f t="shared" si="288"/>
        <v>#REF!</v>
      </c>
      <c r="EQ5408" t="e">
        <f t="shared" si="289"/>
        <v>#REF!</v>
      </c>
      <c r="ER5408" t="e">
        <f t="shared" si="290"/>
        <v>#REF!</v>
      </c>
    </row>
    <row r="5409" spans="142:148" x14ac:dyDescent="0.25">
      <c r="EL5409">
        <v>5402</v>
      </c>
      <c r="EM5409" t="e">
        <v>#REF!</v>
      </c>
      <c r="EN5409" t="e">
        <v>#REF!</v>
      </c>
      <c r="EP5409" t="e">
        <f t="shared" si="288"/>
        <v>#REF!</v>
      </c>
      <c r="EQ5409" t="e">
        <f t="shared" si="289"/>
        <v>#REF!</v>
      </c>
      <c r="ER5409" t="e">
        <f t="shared" si="290"/>
        <v>#REF!</v>
      </c>
    </row>
    <row r="5410" spans="142:148" x14ac:dyDescent="0.25">
      <c r="EL5410">
        <v>5403</v>
      </c>
      <c r="EM5410" t="e">
        <v>#REF!</v>
      </c>
      <c r="EN5410" t="e">
        <v>#REF!</v>
      </c>
      <c r="EP5410" t="e">
        <f t="shared" si="288"/>
        <v>#REF!</v>
      </c>
      <c r="EQ5410" t="e">
        <f t="shared" si="289"/>
        <v>#REF!</v>
      </c>
      <c r="ER5410" t="e">
        <f t="shared" si="290"/>
        <v>#REF!</v>
      </c>
    </row>
    <row r="5411" spans="142:148" x14ac:dyDescent="0.25">
      <c r="EL5411">
        <v>5404</v>
      </c>
      <c r="EM5411" t="e">
        <v>#REF!</v>
      </c>
      <c r="EN5411" t="e">
        <v>#REF!</v>
      </c>
      <c r="EP5411" t="e">
        <f t="shared" si="288"/>
        <v>#REF!</v>
      </c>
      <c r="EQ5411" t="e">
        <f t="shared" si="289"/>
        <v>#REF!</v>
      </c>
      <c r="ER5411" t="e">
        <f t="shared" si="290"/>
        <v>#REF!</v>
      </c>
    </row>
    <row r="5412" spans="142:148" x14ac:dyDescent="0.25">
      <c r="EL5412">
        <v>5405</v>
      </c>
      <c r="EM5412" t="e">
        <v>#REF!</v>
      </c>
      <c r="EN5412" t="e">
        <v>#REF!</v>
      </c>
      <c r="EP5412" t="e">
        <f t="shared" si="288"/>
        <v>#REF!</v>
      </c>
      <c r="EQ5412" t="e">
        <f t="shared" si="289"/>
        <v>#REF!</v>
      </c>
      <c r="ER5412" t="e">
        <f t="shared" si="290"/>
        <v>#REF!</v>
      </c>
    </row>
    <row r="5413" spans="142:148" x14ac:dyDescent="0.25">
      <c r="EL5413">
        <v>5406</v>
      </c>
      <c r="EM5413" t="e">
        <v>#REF!</v>
      </c>
      <c r="EN5413" t="e">
        <v>#REF!</v>
      </c>
      <c r="EP5413" t="e">
        <f t="shared" si="288"/>
        <v>#REF!</v>
      </c>
      <c r="EQ5413" t="e">
        <f t="shared" si="289"/>
        <v>#REF!</v>
      </c>
      <c r="ER5413" t="e">
        <f t="shared" si="290"/>
        <v>#REF!</v>
      </c>
    </row>
    <row r="5414" spans="142:148" x14ac:dyDescent="0.25">
      <c r="EL5414">
        <v>5407</v>
      </c>
      <c r="EM5414" t="e">
        <v>#REF!</v>
      </c>
      <c r="EN5414" t="e">
        <v>#REF!</v>
      </c>
      <c r="EP5414" t="e">
        <f t="shared" si="288"/>
        <v>#REF!</v>
      </c>
      <c r="EQ5414" t="e">
        <f t="shared" si="289"/>
        <v>#REF!</v>
      </c>
      <c r="ER5414" t="e">
        <f t="shared" si="290"/>
        <v>#REF!</v>
      </c>
    </row>
    <row r="5415" spans="142:148" x14ac:dyDescent="0.25">
      <c r="EL5415">
        <v>5408</v>
      </c>
      <c r="EM5415" t="e">
        <v>#REF!</v>
      </c>
      <c r="EN5415" t="e">
        <v>#REF!</v>
      </c>
      <c r="EP5415" t="e">
        <f t="shared" si="288"/>
        <v>#REF!</v>
      </c>
      <c r="EQ5415" t="e">
        <f t="shared" si="289"/>
        <v>#REF!</v>
      </c>
      <c r="ER5415" t="e">
        <f t="shared" si="290"/>
        <v>#REF!</v>
      </c>
    </row>
    <row r="5416" spans="142:148" x14ac:dyDescent="0.25">
      <c r="EL5416">
        <v>5409</v>
      </c>
      <c r="EM5416" t="e">
        <v>#REF!</v>
      </c>
      <c r="EN5416" t="e">
        <v>#REF!</v>
      </c>
      <c r="EP5416" t="e">
        <f t="shared" si="288"/>
        <v>#REF!</v>
      </c>
      <c r="EQ5416" t="e">
        <f t="shared" si="289"/>
        <v>#REF!</v>
      </c>
      <c r="ER5416" t="e">
        <f t="shared" si="290"/>
        <v>#REF!</v>
      </c>
    </row>
    <row r="5417" spans="142:148" x14ac:dyDescent="0.25">
      <c r="EL5417">
        <v>5410</v>
      </c>
      <c r="EM5417" t="e">
        <v>#REF!</v>
      </c>
      <c r="EN5417" t="e">
        <v>#REF!</v>
      </c>
      <c r="EP5417" t="e">
        <f t="shared" si="288"/>
        <v>#REF!</v>
      </c>
      <c r="EQ5417" t="e">
        <f t="shared" si="289"/>
        <v>#REF!</v>
      </c>
      <c r="ER5417" t="e">
        <f t="shared" si="290"/>
        <v>#REF!</v>
      </c>
    </row>
    <row r="5418" spans="142:148" x14ac:dyDescent="0.25">
      <c r="EL5418">
        <v>5411</v>
      </c>
      <c r="EM5418" t="e">
        <v>#REF!</v>
      </c>
      <c r="EN5418" t="e">
        <v>#REF!</v>
      </c>
      <c r="EP5418" t="e">
        <f t="shared" si="288"/>
        <v>#REF!</v>
      </c>
      <c r="EQ5418" t="e">
        <f t="shared" si="289"/>
        <v>#REF!</v>
      </c>
      <c r="ER5418" t="e">
        <f t="shared" si="290"/>
        <v>#REF!</v>
      </c>
    </row>
    <row r="5419" spans="142:148" x14ac:dyDescent="0.25">
      <c r="EL5419">
        <v>5412</v>
      </c>
      <c r="EM5419" t="e">
        <v>#REF!</v>
      </c>
      <c r="EN5419" t="e">
        <v>#REF!</v>
      </c>
      <c r="EP5419" t="e">
        <f t="shared" si="288"/>
        <v>#REF!</v>
      </c>
      <c r="EQ5419" t="e">
        <f t="shared" si="289"/>
        <v>#REF!</v>
      </c>
      <c r="ER5419" t="e">
        <f t="shared" si="290"/>
        <v>#REF!</v>
      </c>
    </row>
    <row r="5420" spans="142:148" x14ac:dyDescent="0.25">
      <c r="EL5420">
        <v>5413</v>
      </c>
      <c r="EM5420" t="e">
        <v>#REF!</v>
      </c>
      <c r="EN5420" t="e">
        <v>#REF!</v>
      </c>
      <c r="EP5420" t="e">
        <f t="shared" si="288"/>
        <v>#REF!</v>
      </c>
      <c r="EQ5420" t="e">
        <f t="shared" si="289"/>
        <v>#REF!</v>
      </c>
      <c r="ER5420" t="e">
        <f t="shared" si="290"/>
        <v>#REF!</v>
      </c>
    </row>
    <row r="5421" spans="142:148" x14ac:dyDescent="0.25">
      <c r="EL5421">
        <v>5414</v>
      </c>
      <c r="EM5421" t="e">
        <v>#REF!</v>
      </c>
      <c r="EN5421" t="e">
        <v>#REF!</v>
      </c>
      <c r="EP5421" t="e">
        <f t="shared" si="288"/>
        <v>#REF!</v>
      </c>
      <c r="EQ5421" t="e">
        <f t="shared" si="289"/>
        <v>#REF!</v>
      </c>
      <c r="ER5421" t="e">
        <f t="shared" si="290"/>
        <v>#REF!</v>
      </c>
    </row>
    <row r="5422" spans="142:148" x14ac:dyDescent="0.25">
      <c r="EL5422">
        <v>5415</v>
      </c>
      <c r="EM5422" t="e">
        <v>#REF!</v>
      </c>
      <c r="EN5422" t="e">
        <v>#REF!</v>
      </c>
      <c r="EP5422" t="e">
        <f t="shared" si="288"/>
        <v>#REF!</v>
      </c>
      <c r="EQ5422" t="e">
        <f t="shared" si="289"/>
        <v>#REF!</v>
      </c>
      <c r="ER5422" t="e">
        <f t="shared" si="290"/>
        <v>#REF!</v>
      </c>
    </row>
    <row r="5423" spans="142:148" x14ac:dyDescent="0.25">
      <c r="EL5423">
        <v>5416</v>
      </c>
      <c r="EM5423" t="e">
        <v>#REF!</v>
      </c>
      <c r="EN5423" t="e">
        <v>#REF!</v>
      </c>
      <c r="EP5423" t="e">
        <f t="shared" si="288"/>
        <v>#REF!</v>
      </c>
      <c r="EQ5423" t="e">
        <f t="shared" si="289"/>
        <v>#REF!</v>
      </c>
      <c r="ER5423" t="e">
        <f t="shared" si="290"/>
        <v>#REF!</v>
      </c>
    </row>
    <row r="5424" spans="142:148" x14ac:dyDescent="0.25">
      <c r="EL5424">
        <v>5417</v>
      </c>
      <c r="EM5424" t="e">
        <v>#REF!</v>
      </c>
      <c r="EN5424" t="e">
        <v>#REF!</v>
      </c>
      <c r="EP5424" t="e">
        <f t="shared" si="288"/>
        <v>#REF!</v>
      </c>
      <c r="EQ5424" t="e">
        <f t="shared" si="289"/>
        <v>#REF!</v>
      </c>
      <c r="ER5424" t="e">
        <f t="shared" si="290"/>
        <v>#REF!</v>
      </c>
    </row>
    <row r="5425" spans="142:148" x14ac:dyDescent="0.25">
      <c r="EL5425">
        <v>5418</v>
      </c>
      <c r="EM5425" t="e">
        <v>#REF!</v>
      </c>
      <c r="EN5425" t="e">
        <v>#REF!</v>
      </c>
      <c r="EP5425" t="e">
        <f t="shared" si="288"/>
        <v>#REF!</v>
      </c>
      <c r="EQ5425" t="e">
        <f t="shared" si="289"/>
        <v>#REF!</v>
      </c>
      <c r="ER5425" t="e">
        <f t="shared" si="290"/>
        <v>#REF!</v>
      </c>
    </row>
    <row r="5426" spans="142:148" x14ac:dyDescent="0.25">
      <c r="EL5426">
        <v>5419</v>
      </c>
      <c r="EM5426" t="e">
        <v>#REF!</v>
      </c>
      <c r="EN5426" t="e">
        <v>#REF!</v>
      </c>
      <c r="EP5426" t="e">
        <f t="shared" si="288"/>
        <v>#REF!</v>
      </c>
      <c r="EQ5426" t="e">
        <f t="shared" si="289"/>
        <v>#REF!</v>
      </c>
      <c r="ER5426" t="e">
        <f t="shared" si="290"/>
        <v>#REF!</v>
      </c>
    </row>
    <row r="5427" spans="142:148" x14ac:dyDescent="0.25">
      <c r="EL5427">
        <v>5420</v>
      </c>
      <c r="EM5427" t="e">
        <v>#REF!</v>
      </c>
      <c r="EN5427" t="e">
        <v>#REF!</v>
      </c>
      <c r="EP5427" t="e">
        <f t="shared" si="288"/>
        <v>#REF!</v>
      </c>
      <c r="EQ5427" t="e">
        <f t="shared" si="289"/>
        <v>#REF!</v>
      </c>
      <c r="ER5427" t="e">
        <f t="shared" si="290"/>
        <v>#REF!</v>
      </c>
    </row>
    <row r="5428" spans="142:148" x14ac:dyDescent="0.25">
      <c r="EL5428">
        <v>5421</v>
      </c>
      <c r="EM5428" t="e">
        <v>#REF!</v>
      </c>
      <c r="EN5428" t="e">
        <v>#REF!</v>
      </c>
      <c r="EP5428" t="e">
        <f t="shared" si="288"/>
        <v>#REF!</v>
      </c>
      <c r="EQ5428" t="e">
        <f t="shared" si="289"/>
        <v>#REF!</v>
      </c>
      <c r="ER5428" t="e">
        <f t="shared" si="290"/>
        <v>#REF!</v>
      </c>
    </row>
    <row r="5429" spans="142:148" x14ac:dyDescent="0.25">
      <c r="EL5429">
        <v>5422</v>
      </c>
      <c r="EM5429" t="e">
        <v>#REF!</v>
      </c>
      <c r="EN5429" t="e">
        <v>#REF!</v>
      </c>
      <c r="EP5429" t="e">
        <f t="shared" si="288"/>
        <v>#REF!</v>
      </c>
      <c r="EQ5429" t="e">
        <f t="shared" si="289"/>
        <v>#REF!</v>
      </c>
      <c r="ER5429" t="e">
        <f t="shared" si="290"/>
        <v>#REF!</v>
      </c>
    </row>
    <row r="5430" spans="142:148" x14ac:dyDescent="0.25">
      <c r="EL5430">
        <v>5423</v>
      </c>
      <c r="EM5430" t="e">
        <v>#REF!</v>
      </c>
      <c r="EN5430" t="e">
        <v>#REF!</v>
      </c>
      <c r="EP5430" t="e">
        <f t="shared" si="288"/>
        <v>#REF!</v>
      </c>
      <c r="EQ5430" t="e">
        <f t="shared" si="289"/>
        <v>#REF!</v>
      </c>
      <c r="ER5430" t="e">
        <f t="shared" si="290"/>
        <v>#REF!</v>
      </c>
    </row>
    <row r="5431" spans="142:148" x14ac:dyDescent="0.25">
      <c r="EL5431">
        <v>5424</v>
      </c>
      <c r="EM5431" t="e">
        <v>#REF!</v>
      </c>
      <c r="EN5431" t="e">
        <v>#REF!</v>
      </c>
      <c r="EP5431" t="e">
        <f t="shared" si="288"/>
        <v>#REF!</v>
      </c>
      <c r="EQ5431" t="e">
        <f t="shared" si="289"/>
        <v>#REF!</v>
      </c>
      <c r="ER5431" t="e">
        <f t="shared" si="290"/>
        <v>#REF!</v>
      </c>
    </row>
    <row r="5432" spans="142:148" x14ac:dyDescent="0.25">
      <c r="EL5432">
        <v>5425</v>
      </c>
      <c r="EM5432" t="e">
        <v>#REF!</v>
      </c>
      <c r="EN5432" t="e">
        <v>#REF!</v>
      </c>
      <c r="EP5432" t="e">
        <f t="shared" si="288"/>
        <v>#REF!</v>
      </c>
      <c r="EQ5432" t="e">
        <f t="shared" si="289"/>
        <v>#REF!</v>
      </c>
      <c r="ER5432" t="e">
        <f t="shared" si="290"/>
        <v>#REF!</v>
      </c>
    </row>
    <row r="5433" spans="142:148" x14ac:dyDescent="0.25">
      <c r="EL5433">
        <v>5426</v>
      </c>
      <c r="EM5433" t="e">
        <v>#REF!</v>
      </c>
      <c r="EN5433" t="e">
        <v>#REF!</v>
      </c>
      <c r="EP5433" t="e">
        <f t="shared" si="288"/>
        <v>#REF!</v>
      </c>
      <c r="EQ5433" t="e">
        <f t="shared" si="289"/>
        <v>#REF!</v>
      </c>
      <c r="ER5433" t="e">
        <f t="shared" si="290"/>
        <v>#REF!</v>
      </c>
    </row>
    <row r="5434" spans="142:148" x14ac:dyDescent="0.25">
      <c r="EL5434">
        <v>5427</v>
      </c>
      <c r="EM5434" t="e">
        <v>#REF!</v>
      </c>
      <c r="EN5434" t="e">
        <v>#REF!</v>
      </c>
      <c r="EP5434" t="e">
        <f t="shared" si="288"/>
        <v>#REF!</v>
      </c>
      <c r="EQ5434" t="e">
        <f t="shared" si="289"/>
        <v>#REF!</v>
      </c>
      <c r="ER5434" t="e">
        <f t="shared" si="290"/>
        <v>#REF!</v>
      </c>
    </row>
    <row r="5435" spans="142:148" x14ac:dyDescent="0.25">
      <c r="EL5435">
        <v>5428</v>
      </c>
      <c r="EM5435" t="e">
        <v>#REF!</v>
      </c>
      <c r="EN5435" t="e">
        <v>#REF!</v>
      </c>
      <c r="EP5435" t="e">
        <f t="shared" si="288"/>
        <v>#REF!</v>
      </c>
      <c r="EQ5435" t="e">
        <f t="shared" si="289"/>
        <v>#REF!</v>
      </c>
      <c r="ER5435" t="e">
        <f t="shared" si="290"/>
        <v>#REF!</v>
      </c>
    </row>
    <row r="5436" spans="142:148" x14ac:dyDescent="0.25">
      <c r="EL5436">
        <v>5429</v>
      </c>
      <c r="EM5436" t="e">
        <v>#REF!</v>
      </c>
      <c r="EN5436" t="e">
        <v>#REF!</v>
      </c>
      <c r="EP5436" t="e">
        <f t="shared" si="288"/>
        <v>#REF!</v>
      </c>
      <c r="EQ5436" t="e">
        <f t="shared" si="289"/>
        <v>#REF!</v>
      </c>
      <c r="ER5436" t="e">
        <f t="shared" si="290"/>
        <v>#REF!</v>
      </c>
    </row>
    <row r="5437" spans="142:148" x14ac:dyDescent="0.25">
      <c r="EL5437">
        <v>5430</v>
      </c>
      <c r="EM5437" t="e">
        <v>#REF!</v>
      </c>
      <c r="EN5437" t="e">
        <v>#REF!</v>
      </c>
      <c r="EP5437" t="e">
        <f t="shared" si="288"/>
        <v>#REF!</v>
      </c>
      <c r="EQ5437" t="e">
        <f t="shared" si="289"/>
        <v>#REF!</v>
      </c>
      <c r="ER5437" t="e">
        <f t="shared" si="290"/>
        <v>#REF!</v>
      </c>
    </row>
    <row r="5438" spans="142:148" x14ac:dyDescent="0.25">
      <c r="EL5438">
        <v>5431</v>
      </c>
      <c r="EM5438" t="e">
        <v>#REF!</v>
      </c>
      <c r="EN5438" t="e">
        <v>#REF!</v>
      </c>
      <c r="EP5438" t="e">
        <f t="shared" si="288"/>
        <v>#REF!</v>
      </c>
      <c r="EQ5438" t="e">
        <f t="shared" si="289"/>
        <v>#REF!</v>
      </c>
      <c r="ER5438" t="e">
        <f t="shared" si="290"/>
        <v>#REF!</v>
      </c>
    </row>
    <row r="5439" spans="142:148" x14ac:dyDescent="0.25">
      <c r="EL5439">
        <v>5432</v>
      </c>
      <c r="EM5439" t="e">
        <v>#REF!</v>
      </c>
      <c r="EN5439" t="e">
        <v>#REF!</v>
      </c>
      <c r="EP5439" t="e">
        <f t="shared" si="288"/>
        <v>#REF!</v>
      </c>
      <c r="EQ5439" t="e">
        <f t="shared" si="289"/>
        <v>#REF!</v>
      </c>
      <c r="ER5439" t="e">
        <f t="shared" si="290"/>
        <v>#REF!</v>
      </c>
    </row>
    <row r="5440" spans="142:148" x14ac:dyDescent="0.25">
      <c r="EL5440">
        <v>5433</v>
      </c>
      <c r="EM5440" t="e">
        <v>#REF!</v>
      </c>
      <c r="EN5440" t="e">
        <v>#REF!</v>
      </c>
      <c r="EP5440" t="e">
        <f t="shared" si="288"/>
        <v>#REF!</v>
      </c>
      <c r="EQ5440" t="e">
        <f t="shared" si="289"/>
        <v>#REF!</v>
      </c>
      <c r="ER5440" t="e">
        <f t="shared" si="290"/>
        <v>#REF!</v>
      </c>
    </row>
    <row r="5441" spans="142:148" x14ac:dyDescent="0.25">
      <c r="EL5441">
        <v>5434</v>
      </c>
      <c r="EM5441" t="e">
        <v>#REF!</v>
      </c>
      <c r="EN5441" t="e">
        <v>#REF!</v>
      </c>
      <c r="EP5441" t="e">
        <f t="shared" si="288"/>
        <v>#REF!</v>
      </c>
      <c r="EQ5441" t="e">
        <f t="shared" si="289"/>
        <v>#REF!</v>
      </c>
      <c r="ER5441" t="e">
        <f t="shared" si="290"/>
        <v>#REF!</v>
      </c>
    </row>
    <row r="5442" spans="142:148" x14ac:dyDescent="0.25">
      <c r="EL5442">
        <v>5435</v>
      </c>
      <c r="EM5442" t="e">
        <v>#REF!</v>
      </c>
      <c r="EN5442" t="e">
        <v>#REF!</v>
      </c>
      <c r="EP5442" t="e">
        <f t="shared" si="288"/>
        <v>#REF!</v>
      </c>
      <c r="EQ5442" t="e">
        <f t="shared" si="289"/>
        <v>#REF!</v>
      </c>
      <c r="ER5442" t="e">
        <f t="shared" si="290"/>
        <v>#REF!</v>
      </c>
    </row>
    <row r="5443" spans="142:148" x14ac:dyDescent="0.25">
      <c r="EL5443">
        <v>5436</v>
      </c>
      <c r="EM5443" t="e">
        <v>#REF!</v>
      </c>
      <c r="EN5443" t="e">
        <v>#REF!</v>
      </c>
      <c r="EP5443" t="e">
        <f t="shared" si="288"/>
        <v>#REF!</v>
      </c>
      <c r="EQ5443" t="e">
        <f t="shared" si="289"/>
        <v>#REF!</v>
      </c>
      <c r="ER5443" t="e">
        <f t="shared" si="290"/>
        <v>#REF!</v>
      </c>
    </row>
    <row r="5444" spans="142:148" x14ac:dyDescent="0.25">
      <c r="EL5444">
        <v>5437</v>
      </c>
      <c r="EM5444" t="e">
        <v>#REF!</v>
      </c>
      <c r="EN5444" t="e">
        <v>#REF!</v>
      </c>
      <c r="EP5444" t="e">
        <f t="shared" si="288"/>
        <v>#REF!</v>
      </c>
      <c r="EQ5444" t="e">
        <f t="shared" si="289"/>
        <v>#REF!</v>
      </c>
      <c r="ER5444" t="e">
        <f t="shared" si="290"/>
        <v>#REF!</v>
      </c>
    </row>
    <row r="5445" spans="142:148" x14ac:dyDescent="0.25">
      <c r="EL5445">
        <v>5438</v>
      </c>
      <c r="EM5445" t="e">
        <v>#REF!</v>
      </c>
      <c r="EN5445" t="e">
        <v>#REF!</v>
      </c>
      <c r="EP5445" t="e">
        <f t="shared" si="288"/>
        <v>#REF!</v>
      </c>
      <c r="EQ5445" t="e">
        <f t="shared" si="289"/>
        <v>#REF!</v>
      </c>
      <c r="ER5445" t="e">
        <f t="shared" si="290"/>
        <v>#REF!</v>
      </c>
    </row>
    <row r="5446" spans="142:148" x14ac:dyDescent="0.25">
      <c r="EL5446">
        <v>5439</v>
      </c>
      <c r="EM5446" t="e">
        <v>#REF!</v>
      </c>
      <c r="EN5446" t="e">
        <v>#REF!</v>
      </c>
      <c r="EP5446" t="e">
        <f t="shared" si="288"/>
        <v>#REF!</v>
      </c>
      <c r="EQ5446" t="e">
        <f t="shared" si="289"/>
        <v>#REF!</v>
      </c>
      <c r="ER5446" t="e">
        <f t="shared" si="290"/>
        <v>#REF!</v>
      </c>
    </row>
    <row r="5447" spans="142:148" x14ac:dyDescent="0.25">
      <c r="EL5447">
        <v>5440</v>
      </c>
      <c r="EM5447" t="e">
        <v>#REF!</v>
      </c>
      <c r="EN5447" t="e">
        <v>#REF!</v>
      </c>
      <c r="EP5447" t="e">
        <f t="shared" si="288"/>
        <v>#REF!</v>
      </c>
      <c r="EQ5447" t="e">
        <f t="shared" si="289"/>
        <v>#REF!</v>
      </c>
      <c r="ER5447" t="e">
        <f t="shared" si="290"/>
        <v>#REF!</v>
      </c>
    </row>
    <row r="5448" spans="142:148" x14ac:dyDescent="0.25">
      <c r="EL5448">
        <v>5441</v>
      </c>
      <c r="EM5448" t="e">
        <v>#REF!</v>
      </c>
      <c r="EN5448" t="e">
        <v>#REF!</v>
      </c>
      <c r="EP5448" t="e">
        <f t="shared" si="288"/>
        <v>#REF!</v>
      </c>
      <c r="EQ5448" t="e">
        <f t="shared" si="289"/>
        <v>#REF!</v>
      </c>
      <c r="ER5448" t="e">
        <f t="shared" si="290"/>
        <v>#REF!</v>
      </c>
    </row>
    <row r="5449" spans="142:148" x14ac:dyDescent="0.25">
      <c r="EL5449">
        <v>5442</v>
      </c>
      <c r="EM5449" t="e">
        <v>#REF!</v>
      </c>
      <c r="EN5449" t="e">
        <v>#REF!</v>
      </c>
      <c r="EP5449" t="e">
        <f t="shared" si="288"/>
        <v>#REF!</v>
      </c>
      <c r="EQ5449" t="e">
        <f t="shared" si="289"/>
        <v>#REF!</v>
      </c>
      <c r="ER5449" t="e">
        <f t="shared" si="290"/>
        <v>#REF!</v>
      </c>
    </row>
    <row r="5450" spans="142:148" x14ac:dyDescent="0.25">
      <c r="EL5450">
        <v>5443</v>
      </c>
      <c r="EM5450" t="e">
        <v>#REF!</v>
      </c>
      <c r="EN5450" t="e">
        <v>#REF!</v>
      </c>
      <c r="EP5450" t="e">
        <f t="shared" si="288"/>
        <v>#REF!</v>
      </c>
      <c r="EQ5450" t="e">
        <f t="shared" si="289"/>
        <v>#REF!</v>
      </c>
      <c r="ER5450" t="e">
        <f t="shared" si="290"/>
        <v>#REF!</v>
      </c>
    </row>
    <row r="5451" spans="142:148" x14ac:dyDescent="0.25">
      <c r="EL5451">
        <v>5444</v>
      </c>
      <c r="EM5451" t="e">
        <v>#REF!</v>
      </c>
      <c r="EN5451" t="e">
        <v>#REF!</v>
      </c>
      <c r="EP5451" t="e">
        <f t="shared" si="288"/>
        <v>#REF!</v>
      </c>
      <c r="EQ5451" t="e">
        <f t="shared" si="289"/>
        <v>#REF!</v>
      </c>
      <c r="ER5451" t="e">
        <f t="shared" si="290"/>
        <v>#REF!</v>
      </c>
    </row>
    <row r="5452" spans="142:148" x14ac:dyDescent="0.25">
      <c r="EL5452">
        <v>5445</v>
      </c>
      <c r="EM5452" t="e">
        <v>#REF!</v>
      </c>
      <c r="EN5452" t="e">
        <v>#REF!</v>
      </c>
      <c r="EP5452" t="e">
        <f t="shared" si="288"/>
        <v>#REF!</v>
      </c>
      <c r="EQ5452" t="e">
        <f t="shared" si="289"/>
        <v>#REF!</v>
      </c>
      <c r="ER5452" t="e">
        <f t="shared" si="290"/>
        <v>#REF!</v>
      </c>
    </row>
    <row r="5453" spans="142:148" x14ac:dyDescent="0.25">
      <c r="EL5453">
        <v>5446</v>
      </c>
      <c r="EM5453" t="e">
        <v>#REF!</v>
      </c>
      <c r="EN5453" t="e">
        <v>#REF!</v>
      </c>
      <c r="EP5453" t="e">
        <f t="shared" si="288"/>
        <v>#REF!</v>
      </c>
      <c r="EQ5453" t="e">
        <f t="shared" si="289"/>
        <v>#REF!</v>
      </c>
      <c r="ER5453" t="e">
        <f t="shared" si="290"/>
        <v>#REF!</v>
      </c>
    </row>
    <row r="5454" spans="142:148" x14ac:dyDescent="0.25">
      <c r="EL5454">
        <v>5447</v>
      </c>
      <c r="EM5454" t="e">
        <v>#REF!</v>
      </c>
      <c r="EN5454" t="e">
        <v>#REF!</v>
      </c>
      <c r="EP5454" t="e">
        <f t="shared" si="288"/>
        <v>#REF!</v>
      </c>
      <c r="EQ5454" t="e">
        <f t="shared" si="289"/>
        <v>#REF!</v>
      </c>
      <c r="ER5454" t="e">
        <f t="shared" si="290"/>
        <v>#REF!</v>
      </c>
    </row>
    <row r="5455" spans="142:148" x14ac:dyDescent="0.25">
      <c r="EL5455">
        <v>5448</v>
      </c>
      <c r="EM5455" t="e">
        <v>#REF!</v>
      </c>
      <c r="EN5455" t="e">
        <v>#REF!</v>
      </c>
      <c r="EP5455" t="e">
        <f t="shared" si="288"/>
        <v>#REF!</v>
      </c>
      <c r="EQ5455" t="e">
        <f t="shared" si="289"/>
        <v>#REF!</v>
      </c>
      <c r="ER5455" t="e">
        <f t="shared" si="290"/>
        <v>#REF!</v>
      </c>
    </row>
    <row r="5456" spans="142:148" x14ac:dyDescent="0.25">
      <c r="EL5456">
        <v>5449</v>
      </c>
      <c r="EM5456" t="e">
        <v>#REF!</v>
      </c>
      <c r="EN5456" t="e">
        <v>#REF!</v>
      </c>
      <c r="EP5456" t="e">
        <f t="shared" si="288"/>
        <v>#REF!</v>
      </c>
      <c r="EQ5456" t="e">
        <f t="shared" si="289"/>
        <v>#REF!</v>
      </c>
      <c r="ER5456" t="e">
        <f t="shared" si="290"/>
        <v>#REF!</v>
      </c>
    </row>
    <row r="5457" spans="142:148" x14ac:dyDescent="0.25">
      <c r="EL5457">
        <v>5450</v>
      </c>
      <c r="EM5457" t="e">
        <v>#REF!</v>
      </c>
      <c r="EN5457" t="e">
        <v>#REF!</v>
      </c>
      <c r="EP5457" t="e">
        <f t="shared" si="288"/>
        <v>#REF!</v>
      </c>
      <c r="EQ5457" t="e">
        <f t="shared" si="289"/>
        <v>#REF!</v>
      </c>
      <c r="ER5457" t="e">
        <f t="shared" si="290"/>
        <v>#REF!</v>
      </c>
    </row>
    <row r="5458" spans="142:148" x14ac:dyDescent="0.25">
      <c r="EL5458">
        <v>5451</v>
      </c>
      <c r="EM5458" t="e">
        <v>#REF!</v>
      </c>
      <c r="EN5458" t="e">
        <v>#REF!</v>
      </c>
      <c r="EP5458" t="e">
        <f t="shared" si="288"/>
        <v>#REF!</v>
      </c>
      <c r="EQ5458" t="e">
        <f t="shared" si="289"/>
        <v>#REF!</v>
      </c>
      <c r="ER5458" t="e">
        <f t="shared" si="290"/>
        <v>#REF!</v>
      </c>
    </row>
    <row r="5459" spans="142:148" x14ac:dyDescent="0.25">
      <c r="EL5459">
        <v>5452</v>
      </c>
      <c r="EM5459" t="e">
        <v>#REF!</v>
      </c>
      <c r="EN5459" t="e">
        <v>#REF!</v>
      </c>
      <c r="EP5459" t="e">
        <f t="shared" si="288"/>
        <v>#REF!</v>
      </c>
      <c r="EQ5459" t="e">
        <f t="shared" si="289"/>
        <v>#REF!</v>
      </c>
      <c r="ER5459" t="e">
        <f t="shared" si="290"/>
        <v>#REF!</v>
      </c>
    </row>
    <row r="5460" spans="142:148" x14ac:dyDescent="0.25">
      <c r="EL5460">
        <v>5453</v>
      </c>
      <c r="EM5460" t="e">
        <v>#REF!</v>
      </c>
      <c r="EN5460" t="e">
        <v>#REF!</v>
      </c>
      <c r="EP5460" t="e">
        <f t="shared" si="288"/>
        <v>#REF!</v>
      </c>
      <c r="EQ5460" t="e">
        <f t="shared" si="289"/>
        <v>#REF!</v>
      </c>
      <c r="ER5460" t="e">
        <f t="shared" si="290"/>
        <v>#REF!</v>
      </c>
    </row>
    <row r="5461" spans="142:148" x14ac:dyDescent="0.25">
      <c r="EL5461">
        <v>5454</v>
      </c>
      <c r="EM5461" t="e">
        <v>#REF!</v>
      </c>
      <c r="EN5461" t="e">
        <v>#REF!</v>
      </c>
      <c r="EP5461" t="e">
        <f t="shared" si="288"/>
        <v>#REF!</v>
      </c>
      <c r="EQ5461" t="e">
        <f t="shared" si="289"/>
        <v>#REF!</v>
      </c>
      <c r="ER5461" t="e">
        <f t="shared" si="290"/>
        <v>#REF!</v>
      </c>
    </row>
    <row r="5462" spans="142:148" x14ac:dyDescent="0.25">
      <c r="EL5462">
        <v>5455</v>
      </c>
      <c r="EM5462" t="e">
        <v>#REF!</v>
      </c>
      <c r="EN5462" t="e">
        <v>#REF!</v>
      </c>
      <c r="EP5462" t="e">
        <f t="shared" si="288"/>
        <v>#REF!</v>
      </c>
      <c r="EQ5462" t="e">
        <f t="shared" si="289"/>
        <v>#REF!</v>
      </c>
      <c r="ER5462" t="e">
        <f t="shared" si="290"/>
        <v>#REF!</v>
      </c>
    </row>
    <row r="5463" spans="142:148" x14ac:dyDescent="0.25">
      <c r="EL5463">
        <v>5456</v>
      </c>
      <c r="EM5463" t="e">
        <v>#REF!</v>
      </c>
      <c r="EN5463" t="e">
        <v>#REF!</v>
      </c>
      <c r="EP5463" t="e">
        <f t="shared" si="288"/>
        <v>#REF!</v>
      </c>
      <c r="EQ5463" t="e">
        <f t="shared" si="289"/>
        <v>#REF!</v>
      </c>
      <c r="ER5463" t="e">
        <f t="shared" si="290"/>
        <v>#REF!</v>
      </c>
    </row>
    <row r="5464" spans="142:148" x14ac:dyDescent="0.25">
      <c r="EL5464">
        <v>5457</v>
      </c>
      <c r="EM5464" t="e">
        <v>#REF!</v>
      </c>
      <c r="EN5464" t="e">
        <v>#REF!</v>
      </c>
      <c r="EP5464" t="e">
        <f t="shared" ref="EP5464:EP5527" si="291">IF(EM5464&gt;EN5464,1,0)</f>
        <v>#REF!</v>
      </c>
      <c r="EQ5464" t="e">
        <f t="shared" ref="EQ5464:EQ5527" si="292">IF(EP5464&gt;0,0,1)</f>
        <v>#REF!</v>
      </c>
      <c r="ER5464" t="e">
        <f t="shared" ref="ER5464:ER5527" si="293">IF(EM5464&gt;EN5464,EM5464-EN5464,EN5464-EM5464)</f>
        <v>#REF!</v>
      </c>
    </row>
    <row r="5465" spans="142:148" x14ac:dyDescent="0.25">
      <c r="EL5465">
        <v>5458</v>
      </c>
      <c r="EM5465" t="e">
        <v>#REF!</v>
      </c>
      <c r="EN5465" t="e">
        <v>#REF!</v>
      </c>
      <c r="EP5465" t="e">
        <f t="shared" si="291"/>
        <v>#REF!</v>
      </c>
      <c r="EQ5465" t="e">
        <f t="shared" si="292"/>
        <v>#REF!</v>
      </c>
      <c r="ER5465" t="e">
        <f t="shared" si="293"/>
        <v>#REF!</v>
      </c>
    </row>
    <row r="5466" spans="142:148" x14ac:dyDescent="0.25">
      <c r="EL5466">
        <v>5459</v>
      </c>
      <c r="EM5466" t="e">
        <v>#REF!</v>
      </c>
      <c r="EN5466" t="e">
        <v>#REF!</v>
      </c>
      <c r="EP5466" t="e">
        <f t="shared" si="291"/>
        <v>#REF!</v>
      </c>
      <c r="EQ5466" t="e">
        <f t="shared" si="292"/>
        <v>#REF!</v>
      </c>
      <c r="ER5466" t="e">
        <f t="shared" si="293"/>
        <v>#REF!</v>
      </c>
    </row>
    <row r="5467" spans="142:148" x14ac:dyDescent="0.25">
      <c r="EL5467">
        <v>5460</v>
      </c>
      <c r="EM5467" t="e">
        <v>#REF!</v>
      </c>
      <c r="EN5467" t="e">
        <v>#REF!</v>
      </c>
      <c r="EP5467" t="e">
        <f t="shared" si="291"/>
        <v>#REF!</v>
      </c>
      <c r="EQ5467" t="e">
        <f t="shared" si="292"/>
        <v>#REF!</v>
      </c>
      <c r="ER5467" t="e">
        <f t="shared" si="293"/>
        <v>#REF!</v>
      </c>
    </row>
    <row r="5468" spans="142:148" x14ac:dyDescent="0.25">
      <c r="EL5468">
        <v>5461</v>
      </c>
      <c r="EM5468" t="e">
        <v>#REF!</v>
      </c>
      <c r="EN5468" t="e">
        <v>#REF!</v>
      </c>
      <c r="EP5468" t="e">
        <f t="shared" si="291"/>
        <v>#REF!</v>
      </c>
      <c r="EQ5468" t="e">
        <f t="shared" si="292"/>
        <v>#REF!</v>
      </c>
      <c r="ER5468" t="e">
        <f t="shared" si="293"/>
        <v>#REF!</v>
      </c>
    </row>
    <row r="5469" spans="142:148" x14ac:dyDescent="0.25">
      <c r="EL5469">
        <v>5462</v>
      </c>
      <c r="EM5469" t="e">
        <v>#REF!</v>
      </c>
      <c r="EN5469" t="e">
        <v>#REF!</v>
      </c>
      <c r="EP5469" t="e">
        <f t="shared" si="291"/>
        <v>#REF!</v>
      </c>
      <c r="EQ5469" t="e">
        <f t="shared" si="292"/>
        <v>#REF!</v>
      </c>
      <c r="ER5469" t="e">
        <f t="shared" si="293"/>
        <v>#REF!</v>
      </c>
    </row>
    <row r="5470" spans="142:148" x14ac:dyDescent="0.25">
      <c r="EL5470">
        <v>5463</v>
      </c>
      <c r="EM5470" t="e">
        <v>#REF!</v>
      </c>
      <c r="EN5470" t="e">
        <v>#REF!</v>
      </c>
      <c r="EP5470" t="e">
        <f t="shared" si="291"/>
        <v>#REF!</v>
      </c>
      <c r="EQ5470" t="e">
        <f t="shared" si="292"/>
        <v>#REF!</v>
      </c>
      <c r="ER5470" t="e">
        <f t="shared" si="293"/>
        <v>#REF!</v>
      </c>
    </row>
    <row r="5471" spans="142:148" x14ac:dyDescent="0.25">
      <c r="EL5471">
        <v>5464</v>
      </c>
      <c r="EM5471" t="e">
        <v>#REF!</v>
      </c>
      <c r="EN5471" t="e">
        <v>#REF!</v>
      </c>
      <c r="EP5471" t="e">
        <f t="shared" si="291"/>
        <v>#REF!</v>
      </c>
      <c r="EQ5471" t="e">
        <f t="shared" si="292"/>
        <v>#REF!</v>
      </c>
      <c r="ER5471" t="e">
        <f t="shared" si="293"/>
        <v>#REF!</v>
      </c>
    </row>
    <row r="5472" spans="142:148" x14ac:dyDescent="0.25">
      <c r="EL5472">
        <v>5465</v>
      </c>
      <c r="EM5472" t="e">
        <v>#REF!</v>
      </c>
      <c r="EN5472" t="e">
        <v>#REF!</v>
      </c>
      <c r="EP5472" t="e">
        <f t="shared" si="291"/>
        <v>#REF!</v>
      </c>
      <c r="EQ5472" t="e">
        <f t="shared" si="292"/>
        <v>#REF!</v>
      </c>
      <c r="ER5472" t="e">
        <f t="shared" si="293"/>
        <v>#REF!</v>
      </c>
    </row>
    <row r="5473" spans="142:148" x14ac:dyDescent="0.25">
      <c r="EL5473">
        <v>5466</v>
      </c>
      <c r="EM5473" t="e">
        <v>#REF!</v>
      </c>
      <c r="EN5473" t="e">
        <v>#REF!</v>
      </c>
      <c r="EP5473" t="e">
        <f t="shared" si="291"/>
        <v>#REF!</v>
      </c>
      <c r="EQ5473" t="e">
        <f t="shared" si="292"/>
        <v>#REF!</v>
      </c>
      <c r="ER5473" t="e">
        <f t="shared" si="293"/>
        <v>#REF!</v>
      </c>
    </row>
    <row r="5474" spans="142:148" x14ac:dyDescent="0.25">
      <c r="EL5474">
        <v>5467</v>
      </c>
      <c r="EM5474" t="e">
        <v>#REF!</v>
      </c>
      <c r="EN5474" t="e">
        <v>#REF!</v>
      </c>
      <c r="EP5474" t="e">
        <f t="shared" si="291"/>
        <v>#REF!</v>
      </c>
      <c r="EQ5474" t="e">
        <f t="shared" si="292"/>
        <v>#REF!</v>
      </c>
      <c r="ER5474" t="e">
        <f t="shared" si="293"/>
        <v>#REF!</v>
      </c>
    </row>
    <row r="5475" spans="142:148" x14ac:dyDescent="0.25">
      <c r="EL5475">
        <v>5468</v>
      </c>
      <c r="EM5475" t="e">
        <v>#REF!</v>
      </c>
      <c r="EN5475" t="e">
        <v>#REF!</v>
      </c>
      <c r="EP5475" t="e">
        <f t="shared" si="291"/>
        <v>#REF!</v>
      </c>
      <c r="EQ5475" t="e">
        <f t="shared" si="292"/>
        <v>#REF!</v>
      </c>
      <c r="ER5475" t="e">
        <f t="shared" si="293"/>
        <v>#REF!</v>
      </c>
    </row>
    <row r="5476" spans="142:148" x14ac:dyDescent="0.25">
      <c r="EL5476">
        <v>5469</v>
      </c>
      <c r="EM5476" t="e">
        <v>#REF!</v>
      </c>
      <c r="EN5476" t="e">
        <v>#REF!</v>
      </c>
      <c r="EP5476" t="e">
        <f t="shared" si="291"/>
        <v>#REF!</v>
      </c>
      <c r="EQ5476" t="e">
        <f t="shared" si="292"/>
        <v>#REF!</v>
      </c>
      <c r="ER5476" t="e">
        <f t="shared" si="293"/>
        <v>#REF!</v>
      </c>
    </row>
    <row r="5477" spans="142:148" x14ac:dyDescent="0.25">
      <c r="EL5477">
        <v>5470</v>
      </c>
      <c r="EM5477" t="e">
        <v>#REF!</v>
      </c>
      <c r="EN5477" t="e">
        <v>#REF!</v>
      </c>
      <c r="EP5477" t="e">
        <f t="shared" si="291"/>
        <v>#REF!</v>
      </c>
      <c r="EQ5477" t="e">
        <f t="shared" si="292"/>
        <v>#REF!</v>
      </c>
      <c r="ER5477" t="e">
        <f t="shared" si="293"/>
        <v>#REF!</v>
      </c>
    </row>
    <row r="5478" spans="142:148" x14ac:dyDescent="0.25">
      <c r="EL5478">
        <v>5471</v>
      </c>
      <c r="EM5478" t="e">
        <v>#REF!</v>
      </c>
      <c r="EN5478" t="e">
        <v>#REF!</v>
      </c>
      <c r="EP5478" t="e">
        <f t="shared" si="291"/>
        <v>#REF!</v>
      </c>
      <c r="EQ5478" t="e">
        <f t="shared" si="292"/>
        <v>#REF!</v>
      </c>
      <c r="ER5478" t="e">
        <f t="shared" si="293"/>
        <v>#REF!</v>
      </c>
    </row>
    <row r="5479" spans="142:148" x14ac:dyDescent="0.25">
      <c r="EL5479">
        <v>5472</v>
      </c>
      <c r="EM5479" t="e">
        <v>#REF!</v>
      </c>
      <c r="EN5479" t="e">
        <v>#REF!</v>
      </c>
      <c r="EP5479" t="e">
        <f t="shared" si="291"/>
        <v>#REF!</v>
      </c>
      <c r="EQ5479" t="e">
        <f t="shared" si="292"/>
        <v>#REF!</v>
      </c>
      <c r="ER5479" t="e">
        <f t="shared" si="293"/>
        <v>#REF!</v>
      </c>
    </row>
    <row r="5480" spans="142:148" x14ac:dyDescent="0.25">
      <c r="EL5480">
        <v>5473</v>
      </c>
      <c r="EM5480" t="e">
        <v>#REF!</v>
      </c>
      <c r="EN5480" t="e">
        <v>#REF!</v>
      </c>
      <c r="EP5480" t="e">
        <f t="shared" si="291"/>
        <v>#REF!</v>
      </c>
      <c r="EQ5480" t="e">
        <f t="shared" si="292"/>
        <v>#REF!</v>
      </c>
      <c r="ER5480" t="e">
        <f t="shared" si="293"/>
        <v>#REF!</v>
      </c>
    </row>
    <row r="5481" spans="142:148" x14ac:dyDescent="0.25">
      <c r="EL5481">
        <v>5474</v>
      </c>
      <c r="EM5481" t="e">
        <v>#REF!</v>
      </c>
      <c r="EN5481" t="e">
        <v>#REF!</v>
      </c>
      <c r="EP5481" t="e">
        <f t="shared" si="291"/>
        <v>#REF!</v>
      </c>
      <c r="EQ5481" t="e">
        <f t="shared" si="292"/>
        <v>#REF!</v>
      </c>
      <c r="ER5481" t="e">
        <f t="shared" si="293"/>
        <v>#REF!</v>
      </c>
    </row>
    <row r="5482" spans="142:148" x14ac:dyDescent="0.25">
      <c r="EL5482">
        <v>5475</v>
      </c>
      <c r="EM5482" t="e">
        <v>#REF!</v>
      </c>
      <c r="EN5482" t="e">
        <v>#REF!</v>
      </c>
      <c r="EP5482" t="e">
        <f t="shared" si="291"/>
        <v>#REF!</v>
      </c>
      <c r="EQ5482" t="e">
        <f t="shared" si="292"/>
        <v>#REF!</v>
      </c>
      <c r="ER5482" t="e">
        <f t="shared" si="293"/>
        <v>#REF!</v>
      </c>
    </row>
    <row r="5483" spans="142:148" x14ac:dyDescent="0.25">
      <c r="EL5483">
        <v>5476</v>
      </c>
      <c r="EM5483" t="e">
        <v>#REF!</v>
      </c>
      <c r="EN5483" t="e">
        <v>#REF!</v>
      </c>
      <c r="EP5483" t="e">
        <f t="shared" si="291"/>
        <v>#REF!</v>
      </c>
      <c r="EQ5483" t="e">
        <f t="shared" si="292"/>
        <v>#REF!</v>
      </c>
      <c r="ER5483" t="e">
        <f t="shared" si="293"/>
        <v>#REF!</v>
      </c>
    </row>
    <row r="5484" spans="142:148" x14ac:dyDescent="0.25">
      <c r="EL5484">
        <v>5477</v>
      </c>
      <c r="EM5484" t="e">
        <v>#REF!</v>
      </c>
      <c r="EN5484" t="e">
        <v>#REF!</v>
      </c>
      <c r="EP5484" t="e">
        <f t="shared" si="291"/>
        <v>#REF!</v>
      </c>
      <c r="EQ5484" t="e">
        <f t="shared" si="292"/>
        <v>#REF!</v>
      </c>
      <c r="ER5484" t="e">
        <f t="shared" si="293"/>
        <v>#REF!</v>
      </c>
    </row>
    <row r="5485" spans="142:148" x14ac:dyDescent="0.25">
      <c r="EL5485">
        <v>5478</v>
      </c>
      <c r="EM5485" t="e">
        <v>#REF!</v>
      </c>
      <c r="EN5485" t="e">
        <v>#REF!</v>
      </c>
      <c r="EP5485" t="e">
        <f t="shared" si="291"/>
        <v>#REF!</v>
      </c>
      <c r="EQ5485" t="e">
        <f t="shared" si="292"/>
        <v>#REF!</v>
      </c>
      <c r="ER5485" t="e">
        <f t="shared" si="293"/>
        <v>#REF!</v>
      </c>
    </row>
    <row r="5486" spans="142:148" x14ac:dyDescent="0.25">
      <c r="EL5486">
        <v>5479</v>
      </c>
      <c r="EM5486" t="e">
        <v>#REF!</v>
      </c>
      <c r="EN5486" t="e">
        <v>#REF!</v>
      </c>
      <c r="EP5486" t="e">
        <f t="shared" si="291"/>
        <v>#REF!</v>
      </c>
      <c r="EQ5486" t="e">
        <f t="shared" si="292"/>
        <v>#REF!</v>
      </c>
      <c r="ER5486" t="e">
        <f t="shared" si="293"/>
        <v>#REF!</v>
      </c>
    </row>
    <row r="5487" spans="142:148" x14ac:dyDescent="0.25">
      <c r="EL5487">
        <v>5480</v>
      </c>
      <c r="EM5487" t="e">
        <v>#REF!</v>
      </c>
      <c r="EN5487" t="e">
        <v>#REF!</v>
      </c>
      <c r="EP5487" t="e">
        <f t="shared" si="291"/>
        <v>#REF!</v>
      </c>
      <c r="EQ5487" t="e">
        <f t="shared" si="292"/>
        <v>#REF!</v>
      </c>
      <c r="ER5487" t="e">
        <f t="shared" si="293"/>
        <v>#REF!</v>
      </c>
    </row>
    <row r="5488" spans="142:148" x14ac:dyDescent="0.25">
      <c r="EL5488">
        <v>5481</v>
      </c>
      <c r="EM5488" t="e">
        <v>#REF!</v>
      </c>
      <c r="EN5488" t="e">
        <v>#REF!</v>
      </c>
      <c r="EP5488" t="e">
        <f t="shared" si="291"/>
        <v>#REF!</v>
      </c>
      <c r="EQ5488" t="e">
        <f t="shared" si="292"/>
        <v>#REF!</v>
      </c>
      <c r="ER5488" t="e">
        <f t="shared" si="293"/>
        <v>#REF!</v>
      </c>
    </row>
    <row r="5489" spans="142:148" x14ac:dyDescent="0.25">
      <c r="EL5489">
        <v>5482</v>
      </c>
      <c r="EM5489" t="e">
        <v>#REF!</v>
      </c>
      <c r="EN5489" t="e">
        <v>#REF!</v>
      </c>
      <c r="EP5489" t="e">
        <f t="shared" si="291"/>
        <v>#REF!</v>
      </c>
      <c r="EQ5489" t="e">
        <f t="shared" si="292"/>
        <v>#REF!</v>
      </c>
      <c r="ER5489" t="e">
        <f t="shared" si="293"/>
        <v>#REF!</v>
      </c>
    </row>
    <row r="5490" spans="142:148" x14ac:dyDescent="0.25">
      <c r="EL5490">
        <v>5483</v>
      </c>
      <c r="EM5490" t="e">
        <v>#REF!</v>
      </c>
      <c r="EN5490" t="e">
        <v>#REF!</v>
      </c>
      <c r="EP5490" t="e">
        <f t="shared" si="291"/>
        <v>#REF!</v>
      </c>
      <c r="EQ5490" t="e">
        <f t="shared" si="292"/>
        <v>#REF!</v>
      </c>
      <c r="ER5490" t="e">
        <f t="shared" si="293"/>
        <v>#REF!</v>
      </c>
    </row>
    <row r="5491" spans="142:148" x14ac:dyDescent="0.25">
      <c r="EL5491">
        <v>5484</v>
      </c>
      <c r="EM5491" t="e">
        <v>#REF!</v>
      </c>
      <c r="EN5491" t="e">
        <v>#REF!</v>
      </c>
      <c r="EP5491" t="e">
        <f t="shared" si="291"/>
        <v>#REF!</v>
      </c>
      <c r="EQ5491" t="e">
        <f t="shared" si="292"/>
        <v>#REF!</v>
      </c>
      <c r="ER5491" t="e">
        <f t="shared" si="293"/>
        <v>#REF!</v>
      </c>
    </row>
    <row r="5492" spans="142:148" x14ac:dyDescent="0.25">
      <c r="EL5492">
        <v>5485</v>
      </c>
      <c r="EM5492" t="e">
        <v>#REF!</v>
      </c>
      <c r="EN5492" t="e">
        <v>#REF!</v>
      </c>
      <c r="EP5492" t="e">
        <f t="shared" si="291"/>
        <v>#REF!</v>
      </c>
      <c r="EQ5492" t="e">
        <f t="shared" si="292"/>
        <v>#REF!</v>
      </c>
      <c r="ER5492" t="e">
        <f t="shared" si="293"/>
        <v>#REF!</v>
      </c>
    </row>
    <row r="5493" spans="142:148" x14ac:dyDescent="0.25">
      <c r="EL5493">
        <v>5486</v>
      </c>
      <c r="EM5493" t="e">
        <v>#REF!</v>
      </c>
      <c r="EN5493" t="e">
        <v>#REF!</v>
      </c>
      <c r="EP5493" t="e">
        <f t="shared" si="291"/>
        <v>#REF!</v>
      </c>
      <c r="EQ5493" t="e">
        <f t="shared" si="292"/>
        <v>#REF!</v>
      </c>
      <c r="ER5493" t="e">
        <f t="shared" si="293"/>
        <v>#REF!</v>
      </c>
    </row>
    <row r="5494" spans="142:148" x14ac:dyDescent="0.25">
      <c r="EL5494">
        <v>5487</v>
      </c>
      <c r="EM5494" t="e">
        <v>#REF!</v>
      </c>
      <c r="EN5494" t="e">
        <v>#REF!</v>
      </c>
      <c r="EP5494" t="e">
        <f t="shared" si="291"/>
        <v>#REF!</v>
      </c>
      <c r="EQ5494" t="e">
        <f t="shared" si="292"/>
        <v>#REF!</v>
      </c>
      <c r="ER5494" t="e">
        <f t="shared" si="293"/>
        <v>#REF!</v>
      </c>
    </row>
    <row r="5495" spans="142:148" x14ac:dyDescent="0.25">
      <c r="EL5495">
        <v>5488</v>
      </c>
      <c r="EM5495" t="e">
        <v>#REF!</v>
      </c>
      <c r="EN5495" t="e">
        <v>#REF!</v>
      </c>
      <c r="EP5495" t="e">
        <f t="shared" si="291"/>
        <v>#REF!</v>
      </c>
      <c r="EQ5495" t="e">
        <f t="shared" si="292"/>
        <v>#REF!</v>
      </c>
      <c r="ER5495" t="e">
        <f t="shared" si="293"/>
        <v>#REF!</v>
      </c>
    </row>
    <row r="5496" spans="142:148" x14ac:dyDescent="0.25">
      <c r="EL5496">
        <v>5489</v>
      </c>
      <c r="EM5496" t="e">
        <v>#REF!</v>
      </c>
      <c r="EN5496" t="e">
        <v>#REF!</v>
      </c>
      <c r="EP5496" t="e">
        <f t="shared" si="291"/>
        <v>#REF!</v>
      </c>
      <c r="EQ5496" t="e">
        <f t="shared" si="292"/>
        <v>#REF!</v>
      </c>
      <c r="ER5496" t="e">
        <f t="shared" si="293"/>
        <v>#REF!</v>
      </c>
    </row>
    <row r="5497" spans="142:148" x14ac:dyDescent="0.25">
      <c r="EL5497">
        <v>5490</v>
      </c>
      <c r="EM5497" t="e">
        <v>#REF!</v>
      </c>
      <c r="EN5497" t="e">
        <v>#REF!</v>
      </c>
      <c r="EP5497" t="e">
        <f t="shared" si="291"/>
        <v>#REF!</v>
      </c>
      <c r="EQ5497" t="e">
        <f t="shared" si="292"/>
        <v>#REF!</v>
      </c>
      <c r="ER5497" t="e">
        <f t="shared" si="293"/>
        <v>#REF!</v>
      </c>
    </row>
    <row r="5498" spans="142:148" x14ac:dyDescent="0.25">
      <c r="EL5498">
        <v>5491</v>
      </c>
      <c r="EM5498" t="e">
        <v>#REF!</v>
      </c>
      <c r="EN5498" t="e">
        <v>#REF!</v>
      </c>
      <c r="EP5498" t="e">
        <f t="shared" si="291"/>
        <v>#REF!</v>
      </c>
      <c r="EQ5498" t="e">
        <f t="shared" si="292"/>
        <v>#REF!</v>
      </c>
      <c r="ER5498" t="e">
        <f t="shared" si="293"/>
        <v>#REF!</v>
      </c>
    </row>
    <row r="5499" spans="142:148" x14ac:dyDescent="0.25">
      <c r="EL5499">
        <v>5492</v>
      </c>
      <c r="EM5499" t="e">
        <v>#REF!</v>
      </c>
      <c r="EN5499" t="e">
        <v>#REF!</v>
      </c>
      <c r="EP5499" t="e">
        <f t="shared" si="291"/>
        <v>#REF!</v>
      </c>
      <c r="EQ5499" t="e">
        <f t="shared" si="292"/>
        <v>#REF!</v>
      </c>
      <c r="ER5499" t="e">
        <f t="shared" si="293"/>
        <v>#REF!</v>
      </c>
    </row>
    <row r="5500" spans="142:148" x14ac:dyDescent="0.25">
      <c r="EL5500">
        <v>5493</v>
      </c>
      <c r="EM5500" t="e">
        <v>#REF!</v>
      </c>
      <c r="EN5500" t="e">
        <v>#REF!</v>
      </c>
      <c r="EP5500" t="e">
        <f t="shared" si="291"/>
        <v>#REF!</v>
      </c>
      <c r="EQ5500" t="e">
        <f t="shared" si="292"/>
        <v>#REF!</v>
      </c>
      <c r="ER5500" t="e">
        <f t="shared" si="293"/>
        <v>#REF!</v>
      </c>
    </row>
    <row r="5501" spans="142:148" x14ac:dyDescent="0.25">
      <c r="EL5501">
        <v>5494</v>
      </c>
      <c r="EM5501" t="e">
        <v>#REF!</v>
      </c>
      <c r="EN5501" t="e">
        <v>#REF!</v>
      </c>
      <c r="EP5501" t="e">
        <f t="shared" si="291"/>
        <v>#REF!</v>
      </c>
      <c r="EQ5501" t="e">
        <f t="shared" si="292"/>
        <v>#REF!</v>
      </c>
      <c r="ER5501" t="e">
        <f t="shared" si="293"/>
        <v>#REF!</v>
      </c>
    </row>
    <row r="5502" spans="142:148" x14ac:dyDescent="0.25">
      <c r="EL5502">
        <v>5495</v>
      </c>
      <c r="EM5502" t="e">
        <v>#REF!</v>
      </c>
      <c r="EN5502" t="e">
        <v>#REF!</v>
      </c>
      <c r="EP5502" t="e">
        <f t="shared" si="291"/>
        <v>#REF!</v>
      </c>
      <c r="EQ5502" t="e">
        <f t="shared" si="292"/>
        <v>#REF!</v>
      </c>
      <c r="ER5502" t="e">
        <f t="shared" si="293"/>
        <v>#REF!</v>
      </c>
    </row>
    <row r="5503" spans="142:148" x14ac:dyDescent="0.25">
      <c r="EL5503">
        <v>5496</v>
      </c>
      <c r="EM5503" t="e">
        <v>#REF!</v>
      </c>
      <c r="EN5503" t="e">
        <v>#REF!</v>
      </c>
      <c r="EP5503" t="e">
        <f t="shared" si="291"/>
        <v>#REF!</v>
      </c>
      <c r="EQ5503" t="e">
        <f t="shared" si="292"/>
        <v>#REF!</v>
      </c>
      <c r="ER5503" t="e">
        <f t="shared" si="293"/>
        <v>#REF!</v>
      </c>
    </row>
    <row r="5504" spans="142:148" x14ac:dyDescent="0.25">
      <c r="EL5504">
        <v>5497</v>
      </c>
      <c r="EM5504" t="e">
        <v>#REF!</v>
      </c>
      <c r="EN5504" t="e">
        <v>#REF!</v>
      </c>
      <c r="EP5504" t="e">
        <f t="shared" si="291"/>
        <v>#REF!</v>
      </c>
      <c r="EQ5504" t="e">
        <f t="shared" si="292"/>
        <v>#REF!</v>
      </c>
      <c r="ER5504" t="e">
        <f t="shared" si="293"/>
        <v>#REF!</v>
      </c>
    </row>
    <row r="5505" spans="142:148" x14ac:dyDescent="0.25">
      <c r="EL5505">
        <v>5498</v>
      </c>
      <c r="EM5505" t="e">
        <v>#REF!</v>
      </c>
      <c r="EN5505" t="e">
        <v>#REF!</v>
      </c>
      <c r="EP5505" t="e">
        <f t="shared" si="291"/>
        <v>#REF!</v>
      </c>
      <c r="EQ5505" t="e">
        <f t="shared" si="292"/>
        <v>#REF!</v>
      </c>
      <c r="ER5505" t="e">
        <f t="shared" si="293"/>
        <v>#REF!</v>
      </c>
    </row>
    <row r="5506" spans="142:148" x14ac:dyDescent="0.25">
      <c r="EL5506">
        <v>5499</v>
      </c>
      <c r="EM5506" t="e">
        <v>#REF!</v>
      </c>
      <c r="EN5506" t="e">
        <v>#REF!</v>
      </c>
      <c r="EP5506" t="e">
        <f t="shared" si="291"/>
        <v>#REF!</v>
      </c>
      <c r="EQ5506" t="e">
        <f t="shared" si="292"/>
        <v>#REF!</v>
      </c>
      <c r="ER5506" t="e">
        <f t="shared" si="293"/>
        <v>#REF!</v>
      </c>
    </row>
    <row r="5507" spans="142:148" x14ac:dyDescent="0.25">
      <c r="EL5507">
        <v>5500</v>
      </c>
      <c r="EM5507" t="e">
        <v>#REF!</v>
      </c>
      <c r="EN5507" t="e">
        <v>#REF!</v>
      </c>
      <c r="EP5507" t="e">
        <f t="shared" si="291"/>
        <v>#REF!</v>
      </c>
      <c r="EQ5507" t="e">
        <f t="shared" si="292"/>
        <v>#REF!</v>
      </c>
      <c r="ER5507" t="e">
        <f t="shared" si="293"/>
        <v>#REF!</v>
      </c>
    </row>
    <row r="5508" spans="142:148" x14ac:dyDescent="0.25">
      <c r="EL5508">
        <v>5501</v>
      </c>
      <c r="EM5508" t="e">
        <v>#REF!</v>
      </c>
      <c r="EN5508" t="e">
        <v>#REF!</v>
      </c>
      <c r="EP5508" t="e">
        <f t="shared" si="291"/>
        <v>#REF!</v>
      </c>
      <c r="EQ5508" t="e">
        <f t="shared" si="292"/>
        <v>#REF!</v>
      </c>
      <c r="ER5508" t="e">
        <f t="shared" si="293"/>
        <v>#REF!</v>
      </c>
    </row>
    <row r="5509" spans="142:148" x14ac:dyDescent="0.25">
      <c r="EL5509">
        <v>5502</v>
      </c>
      <c r="EM5509" t="e">
        <v>#REF!</v>
      </c>
      <c r="EN5509" t="e">
        <v>#REF!</v>
      </c>
      <c r="EP5509" t="e">
        <f t="shared" si="291"/>
        <v>#REF!</v>
      </c>
      <c r="EQ5509" t="e">
        <f t="shared" si="292"/>
        <v>#REF!</v>
      </c>
      <c r="ER5509" t="e">
        <f t="shared" si="293"/>
        <v>#REF!</v>
      </c>
    </row>
    <row r="5510" spans="142:148" x14ac:dyDescent="0.25">
      <c r="EL5510">
        <v>5503</v>
      </c>
      <c r="EM5510" t="e">
        <v>#REF!</v>
      </c>
      <c r="EN5510" t="e">
        <v>#REF!</v>
      </c>
      <c r="EP5510" t="e">
        <f t="shared" si="291"/>
        <v>#REF!</v>
      </c>
      <c r="EQ5510" t="e">
        <f t="shared" si="292"/>
        <v>#REF!</v>
      </c>
      <c r="ER5510" t="e">
        <f t="shared" si="293"/>
        <v>#REF!</v>
      </c>
    </row>
    <row r="5511" spans="142:148" x14ac:dyDescent="0.25">
      <c r="EL5511">
        <v>5504</v>
      </c>
      <c r="EM5511" t="e">
        <v>#REF!</v>
      </c>
      <c r="EN5511" t="e">
        <v>#REF!</v>
      </c>
      <c r="EP5511" t="e">
        <f t="shared" si="291"/>
        <v>#REF!</v>
      </c>
      <c r="EQ5511" t="e">
        <f t="shared" si="292"/>
        <v>#REF!</v>
      </c>
      <c r="ER5511" t="e">
        <f t="shared" si="293"/>
        <v>#REF!</v>
      </c>
    </row>
    <row r="5512" spans="142:148" x14ac:dyDescent="0.25">
      <c r="EL5512">
        <v>5505</v>
      </c>
      <c r="EM5512" t="e">
        <v>#REF!</v>
      </c>
      <c r="EN5512" t="e">
        <v>#REF!</v>
      </c>
      <c r="EP5512" t="e">
        <f t="shared" si="291"/>
        <v>#REF!</v>
      </c>
      <c r="EQ5512" t="e">
        <f t="shared" si="292"/>
        <v>#REF!</v>
      </c>
      <c r="ER5512" t="e">
        <f t="shared" si="293"/>
        <v>#REF!</v>
      </c>
    </row>
    <row r="5513" spans="142:148" x14ac:dyDescent="0.25">
      <c r="EL5513">
        <v>5506</v>
      </c>
      <c r="EM5513" t="e">
        <v>#REF!</v>
      </c>
      <c r="EN5513" t="e">
        <v>#REF!</v>
      </c>
      <c r="EP5513" t="e">
        <f t="shared" si="291"/>
        <v>#REF!</v>
      </c>
      <c r="EQ5513" t="e">
        <f t="shared" si="292"/>
        <v>#REF!</v>
      </c>
      <c r="ER5513" t="e">
        <f t="shared" si="293"/>
        <v>#REF!</v>
      </c>
    </row>
    <row r="5514" spans="142:148" x14ac:dyDescent="0.25">
      <c r="EL5514">
        <v>5507</v>
      </c>
      <c r="EM5514" t="e">
        <v>#REF!</v>
      </c>
      <c r="EN5514" t="e">
        <v>#REF!</v>
      </c>
      <c r="EP5514" t="e">
        <f t="shared" si="291"/>
        <v>#REF!</v>
      </c>
      <c r="EQ5514" t="e">
        <f t="shared" si="292"/>
        <v>#REF!</v>
      </c>
      <c r="ER5514" t="e">
        <f t="shared" si="293"/>
        <v>#REF!</v>
      </c>
    </row>
    <row r="5515" spans="142:148" x14ac:dyDescent="0.25">
      <c r="EL5515">
        <v>5508</v>
      </c>
      <c r="EM5515" t="e">
        <v>#REF!</v>
      </c>
      <c r="EN5515" t="e">
        <v>#REF!</v>
      </c>
      <c r="EP5515" t="e">
        <f t="shared" si="291"/>
        <v>#REF!</v>
      </c>
      <c r="EQ5515" t="e">
        <f t="shared" si="292"/>
        <v>#REF!</v>
      </c>
      <c r="ER5515" t="e">
        <f t="shared" si="293"/>
        <v>#REF!</v>
      </c>
    </row>
    <row r="5516" spans="142:148" x14ac:dyDescent="0.25">
      <c r="EL5516">
        <v>5509</v>
      </c>
      <c r="EM5516" t="e">
        <v>#REF!</v>
      </c>
      <c r="EN5516" t="e">
        <v>#REF!</v>
      </c>
      <c r="EP5516" t="e">
        <f t="shared" si="291"/>
        <v>#REF!</v>
      </c>
      <c r="EQ5516" t="e">
        <f t="shared" si="292"/>
        <v>#REF!</v>
      </c>
      <c r="ER5516" t="e">
        <f t="shared" si="293"/>
        <v>#REF!</v>
      </c>
    </row>
    <row r="5517" spans="142:148" x14ac:dyDescent="0.25">
      <c r="EL5517">
        <v>5510</v>
      </c>
      <c r="EM5517" t="e">
        <v>#REF!</v>
      </c>
      <c r="EN5517" t="e">
        <v>#REF!</v>
      </c>
      <c r="EP5517" t="e">
        <f t="shared" si="291"/>
        <v>#REF!</v>
      </c>
      <c r="EQ5517" t="e">
        <f t="shared" si="292"/>
        <v>#REF!</v>
      </c>
      <c r="ER5517" t="e">
        <f t="shared" si="293"/>
        <v>#REF!</v>
      </c>
    </row>
    <row r="5518" spans="142:148" x14ac:dyDescent="0.25">
      <c r="EL5518">
        <v>5511</v>
      </c>
      <c r="EM5518" t="e">
        <v>#REF!</v>
      </c>
      <c r="EN5518" t="e">
        <v>#REF!</v>
      </c>
      <c r="EP5518" t="e">
        <f t="shared" si="291"/>
        <v>#REF!</v>
      </c>
      <c r="EQ5518" t="e">
        <f t="shared" si="292"/>
        <v>#REF!</v>
      </c>
      <c r="ER5518" t="e">
        <f t="shared" si="293"/>
        <v>#REF!</v>
      </c>
    </row>
    <row r="5519" spans="142:148" x14ac:dyDescent="0.25">
      <c r="EL5519">
        <v>5512</v>
      </c>
      <c r="EM5519" t="e">
        <v>#REF!</v>
      </c>
      <c r="EN5519" t="e">
        <v>#REF!</v>
      </c>
      <c r="EP5519" t="e">
        <f t="shared" si="291"/>
        <v>#REF!</v>
      </c>
      <c r="EQ5519" t="e">
        <f t="shared" si="292"/>
        <v>#REF!</v>
      </c>
      <c r="ER5519" t="e">
        <f t="shared" si="293"/>
        <v>#REF!</v>
      </c>
    </row>
    <row r="5520" spans="142:148" x14ac:dyDescent="0.25">
      <c r="EL5520">
        <v>5513</v>
      </c>
      <c r="EM5520" t="e">
        <v>#REF!</v>
      </c>
      <c r="EN5520" t="e">
        <v>#REF!</v>
      </c>
      <c r="EP5520" t="e">
        <f t="shared" si="291"/>
        <v>#REF!</v>
      </c>
      <c r="EQ5520" t="e">
        <f t="shared" si="292"/>
        <v>#REF!</v>
      </c>
      <c r="ER5520" t="e">
        <f t="shared" si="293"/>
        <v>#REF!</v>
      </c>
    </row>
    <row r="5521" spans="142:148" x14ac:dyDescent="0.25">
      <c r="EL5521">
        <v>5514</v>
      </c>
      <c r="EM5521" t="e">
        <v>#REF!</v>
      </c>
      <c r="EN5521" t="e">
        <v>#REF!</v>
      </c>
      <c r="EP5521" t="e">
        <f t="shared" si="291"/>
        <v>#REF!</v>
      </c>
      <c r="EQ5521" t="e">
        <f t="shared" si="292"/>
        <v>#REF!</v>
      </c>
      <c r="ER5521" t="e">
        <f t="shared" si="293"/>
        <v>#REF!</v>
      </c>
    </row>
    <row r="5522" spans="142:148" x14ac:dyDescent="0.25">
      <c r="EL5522">
        <v>5515</v>
      </c>
      <c r="EM5522" t="e">
        <v>#REF!</v>
      </c>
      <c r="EN5522" t="e">
        <v>#REF!</v>
      </c>
      <c r="EP5522" t="e">
        <f t="shared" si="291"/>
        <v>#REF!</v>
      </c>
      <c r="EQ5522" t="e">
        <f t="shared" si="292"/>
        <v>#REF!</v>
      </c>
      <c r="ER5522" t="e">
        <f t="shared" si="293"/>
        <v>#REF!</v>
      </c>
    </row>
    <row r="5523" spans="142:148" x14ac:dyDescent="0.25">
      <c r="EL5523">
        <v>5516</v>
      </c>
      <c r="EM5523" t="e">
        <v>#REF!</v>
      </c>
      <c r="EN5523" t="e">
        <v>#REF!</v>
      </c>
      <c r="EP5523" t="e">
        <f t="shared" si="291"/>
        <v>#REF!</v>
      </c>
      <c r="EQ5523" t="e">
        <f t="shared" si="292"/>
        <v>#REF!</v>
      </c>
      <c r="ER5523" t="e">
        <f t="shared" si="293"/>
        <v>#REF!</v>
      </c>
    </row>
    <row r="5524" spans="142:148" x14ac:dyDescent="0.25">
      <c r="EL5524">
        <v>5517</v>
      </c>
      <c r="EM5524" t="e">
        <v>#REF!</v>
      </c>
      <c r="EN5524" t="e">
        <v>#REF!</v>
      </c>
      <c r="EP5524" t="e">
        <f t="shared" si="291"/>
        <v>#REF!</v>
      </c>
      <c r="EQ5524" t="e">
        <f t="shared" si="292"/>
        <v>#REF!</v>
      </c>
      <c r="ER5524" t="e">
        <f t="shared" si="293"/>
        <v>#REF!</v>
      </c>
    </row>
    <row r="5525" spans="142:148" x14ac:dyDescent="0.25">
      <c r="EL5525">
        <v>5518</v>
      </c>
      <c r="EM5525" t="e">
        <v>#REF!</v>
      </c>
      <c r="EN5525" t="e">
        <v>#REF!</v>
      </c>
      <c r="EP5525" t="e">
        <f t="shared" si="291"/>
        <v>#REF!</v>
      </c>
      <c r="EQ5525" t="e">
        <f t="shared" si="292"/>
        <v>#REF!</v>
      </c>
      <c r="ER5525" t="e">
        <f t="shared" si="293"/>
        <v>#REF!</v>
      </c>
    </row>
    <row r="5526" spans="142:148" x14ac:dyDescent="0.25">
      <c r="EL5526">
        <v>5519</v>
      </c>
      <c r="EM5526" t="e">
        <v>#REF!</v>
      </c>
      <c r="EN5526" t="e">
        <v>#REF!</v>
      </c>
      <c r="EP5526" t="e">
        <f t="shared" si="291"/>
        <v>#REF!</v>
      </c>
      <c r="EQ5526" t="e">
        <f t="shared" si="292"/>
        <v>#REF!</v>
      </c>
      <c r="ER5526" t="e">
        <f t="shared" si="293"/>
        <v>#REF!</v>
      </c>
    </row>
    <row r="5527" spans="142:148" x14ac:dyDescent="0.25">
      <c r="EL5527">
        <v>5520</v>
      </c>
      <c r="EM5527" t="e">
        <v>#REF!</v>
      </c>
      <c r="EN5527" t="e">
        <v>#REF!</v>
      </c>
      <c r="EP5527" t="e">
        <f t="shared" si="291"/>
        <v>#REF!</v>
      </c>
      <c r="EQ5527" t="e">
        <f t="shared" si="292"/>
        <v>#REF!</v>
      </c>
      <c r="ER5527" t="e">
        <f t="shared" si="293"/>
        <v>#REF!</v>
      </c>
    </row>
    <row r="5528" spans="142:148" x14ac:dyDescent="0.25">
      <c r="EL5528">
        <v>5521</v>
      </c>
      <c r="EM5528" t="e">
        <v>#REF!</v>
      </c>
      <c r="EN5528" t="e">
        <v>#REF!</v>
      </c>
      <c r="EP5528" t="e">
        <f t="shared" ref="EP5528:EP5591" si="294">IF(EM5528&gt;EN5528,1,0)</f>
        <v>#REF!</v>
      </c>
      <c r="EQ5528" t="e">
        <f t="shared" ref="EQ5528:EQ5591" si="295">IF(EP5528&gt;0,0,1)</f>
        <v>#REF!</v>
      </c>
      <c r="ER5528" t="e">
        <f t="shared" ref="ER5528:ER5591" si="296">IF(EM5528&gt;EN5528,EM5528-EN5528,EN5528-EM5528)</f>
        <v>#REF!</v>
      </c>
    </row>
    <row r="5529" spans="142:148" x14ac:dyDescent="0.25">
      <c r="EL5529">
        <v>5522</v>
      </c>
      <c r="EM5529" t="e">
        <v>#REF!</v>
      </c>
      <c r="EN5529" t="e">
        <v>#REF!</v>
      </c>
      <c r="EP5529" t="e">
        <f t="shared" si="294"/>
        <v>#REF!</v>
      </c>
      <c r="EQ5529" t="e">
        <f t="shared" si="295"/>
        <v>#REF!</v>
      </c>
      <c r="ER5529" t="e">
        <f t="shared" si="296"/>
        <v>#REF!</v>
      </c>
    </row>
    <row r="5530" spans="142:148" x14ac:dyDescent="0.25">
      <c r="EL5530">
        <v>5523</v>
      </c>
      <c r="EM5530" t="e">
        <v>#REF!</v>
      </c>
      <c r="EN5530" t="e">
        <v>#REF!</v>
      </c>
      <c r="EP5530" t="e">
        <f t="shared" si="294"/>
        <v>#REF!</v>
      </c>
      <c r="EQ5530" t="e">
        <f t="shared" si="295"/>
        <v>#REF!</v>
      </c>
      <c r="ER5530" t="e">
        <f t="shared" si="296"/>
        <v>#REF!</v>
      </c>
    </row>
    <row r="5531" spans="142:148" x14ac:dyDescent="0.25">
      <c r="EL5531">
        <v>5524</v>
      </c>
      <c r="EM5531" t="e">
        <v>#REF!</v>
      </c>
      <c r="EN5531" t="e">
        <v>#REF!</v>
      </c>
      <c r="EP5531" t="e">
        <f t="shared" si="294"/>
        <v>#REF!</v>
      </c>
      <c r="EQ5531" t="e">
        <f t="shared" si="295"/>
        <v>#REF!</v>
      </c>
      <c r="ER5531" t="e">
        <f t="shared" si="296"/>
        <v>#REF!</v>
      </c>
    </row>
    <row r="5532" spans="142:148" x14ac:dyDescent="0.25">
      <c r="EL5532">
        <v>5525</v>
      </c>
      <c r="EM5532" t="e">
        <v>#REF!</v>
      </c>
      <c r="EN5532" t="e">
        <v>#REF!</v>
      </c>
      <c r="EP5532" t="e">
        <f t="shared" si="294"/>
        <v>#REF!</v>
      </c>
      <c r="EQ5532" t="e">
        <f t="shared" si="295"/>
        <v>#REF!</v>
      </c>
      <c r="ER5532" t="e">
        <f t="shared" si="296"/>
        <v>#REF!</v>
      </c>
    </row>
    <row r="5533" spans="142:148" x14ac:dyDescent="0.25">
      <c r="EL5533">
        <v>5526</v>
      </c>
      <c r="EM5533" t="e">
        <v>#REF!</v>
      </c>
      <c r="EN5533" t="e">
        <v>#REF!</v>
      </c>
      <c r="EP5533" t="e">
        <f t="shared" si="294"/>
        <v>#REF!</v>
      </c>
      <c r="EQ5533" t="e">
        <f t="shared" si="295"/>
        <v>#REF!</v>
      </c>
      <c r="ER5533" t="e">
        <f t="shared" si="296"/>
        <v>#REF!</v>
      </c>
    </row>
    <row r="5534" spans="142:148" x14ac:dyDescent="0.25">
      <c r="EL5534">
        <v>5527</v>
      </c>
      <c r="EM5534" t="e">
        <v>#REF!</v>
      </c>
      <c r="EN5534" t="e">
        <v>#REF!</v>
      </c>
      <c r="EP5534" t="e">
        <f t="shared" si="294"/>
        <v>#REF!</v>
      </c>
      <c r="EQ5534" t="e">
        <f t="shared" si="295"/>
        <v>#REF!</v>
      </c>
      <c r="ER5534" t="e">
        <f t="shared" si="296"/>
        <v>#REF!</v>
      </c>
    </row>
    <row r="5535" spans="142:148" x14ac:dyDescent="0.25">
      <c r="EL5535">
        <v>5528</v>
      </c>
      <c r="EM5535" t="e">
        <v>#REF!</v>
      </c>
      <c r="EN5535" t="e">
        <v>#REF!</v>
      </c>
      <c r="EP5535" t="e">
        <f t="shared" si="294"/>
        <v>#REF!</v>
      </c>
      <c r="EQ5535" t="e">
        <f t="shared" si="295"/>
        <v>#REF!</v>
      </c>
      <c r="ER5535" t="e">
        <f t="shared" si="296"/>
        <v>#REF!</v>
      </c>
    </row>
    <row r="5536" spans="142:148" x14ac:dyDescent="0.25">
      <c r="EL5536">
        <v>5529</v>
      </c>
      <c r="EM5536" t="e">
        <v>#REF!</v>
      </c>
      <c r="EN5536" t="e">
        <v>#REF!</v>
      </c>
      <c r="EP5536" t="e">
        <f t="shared" si="294"/>
        <v>#REF!</v>
      </c>
      <c r="EQ5536" t="e">
        <f t="shared" si="295"/>
        <v>#REF!</v>
      </c>
      <c r="ER5536" t="e">
        <f t="shared" si="296"/>
        <v>#REF!</v>
      </c>
    </row>
    <row r="5537" spans="142:148" x14ac:dyDescent="0.25">
      <c r="EL5537">
        <v>5530</v>
      </c>
      <c r="EM5537" t="e">
        <v>#REF!</v>
      </c>
      <c r="EN5537" t="e">
        <v>#REF!</v>
      </c>
      <c r="EP5537" t="e">
        <f t="shared" si="294"/>
        <v>#REF!</v>
      </c>
      <c r="EQ5537" t="e">
        <f t="shared" si="295"/>
        <v>#REF!</v>
      </c>
      <c r="ER5537" t="e">
        <f t="shared" si="296"/>
        <v>#REF!</v>
      </c>
    </row>
    <row r="5538" spans="142:148" x14ac:dyDescent="0.25">
      <c r="EL5538">
        <v>5531</v>
      </c>
      <c r="EM5538" t="e">
        <v>#REF!</v>
      </c>
      <c r="EN5538" t="e">
        <v>#REF!</v>
      </c>
      <c r="EP5538" t="e">
        <f t="shared" si="294"/>
        <v>#REF!</v>
      </c>
      <c r="EQ5538" t="e">
        <f t="shared" si="295"/>
        <v>#REF!</v>
      </c>
      <c r="ER5538" t="e">
        <f t="shared" si="296"/>
        <v>#REF!</v>
      </c>
    </row>
    <row r="5539" spans="142:148" x14ac:dyDescent="0.25">
      <c r="EL5539">
        <v>5532</v>
      </c>
      <c r="EM5539" t="e">
        <v>#REF!</v>
      </c>
      <c r="EN5539" t="e">
        <v>#REF!</v>
      </c>
      <c r="EP5539" t="e">
        <f t="shared" si="294"/>
        <v>#REF!</v>
      </c>
      <c r="EQ5539" t="e">
        <f t="shared" si="295"/>
        <v>#REF!</v>
      </c>
      <c r="ER5539" t="e">
        <f t="shared" si="296"/>
        <v>#REF!</v>
      </c>
    </row>
    <row r="5540" spans="142:148" x14ac:dyDescent="0.25">
      <c r="EL5540">
        <v>5533</v>
      </c>
      <c r="EM5540" t="e">
        <v>#REF!</v>
      </c>
      <c r="EN5540" t="e">
        <v>#REF!</v>
      </c>
      <c r="EP5540" t="e">
        <f t="shared" si="294"/>
        <v>#REF!</v>
      </c>
      <c r="EQ5540" t="e">
        <f t="shared" si="295"/>
        <v>#REF!</v>
      </c>
      <c r="ER5540" t="e">
        <f t="shared" si="296"/>
        <v>#REF!</v>
      </c>
    </row>
    <row r="5541" spans="142:148" x14ac:dyDescent="0.25">
      <c r="EL5541">
        <v>5534</v>
      </c>
      <c r="EM5541" t="e">
        <v>#REF!</v>
      </c>
      <c r="EN5541" t="e">
        <v>#REF!</v>
      </c>
      <c r="EP5541" t="e">
        <f t="shared" si="294"/>
        <v>#REF!</v>
      </c>
      <c r="EQ5541" t="e">
        <f t="shared" si="295"/>
        <v>#REF!</v>
      </c>
      <c r="ER5541" t="e">
        <f t="shared" si="296"/>
        <v>#REF!</v>
      </c>
    </row>
    <row r="5542" spans="142:148" x14ac:dyDescent="0.25">
      <c r="EL5542">
        <v>5535</v>
      </c>
      <c r="EM5542" t="e">
        <v>#REF!</v>
      </c>
      <c r="EN5542" t="e">
        <v>#REF!</v>
      </c>
      <c r="EP5542" t="e">
        <f t="shared" si="294"/>
        <v>#REF!</v>
      </c>
      <c r="EQ5542" t="e">
        <f t="shared" si="295"/>
        <v>#REF!</v>
      </c>
      <c r="ER5542" t="e">
        <f t="shared" si="296"/>
        <v>#REF!</v>
      </c>
    </row>
    <row r="5543" spans="142:148" x14ac:dyDescent="0.25">
      <c r="EL5543">
        <v>5536</v>
      </c>
      <c r="EM5543" t="e">
        <v>#REF!</v>
      </c>
      <c r="EN5543" t="e">
        <v>#REF!</v>
      </c>
      <c r="EP5543" t="e">
        <f t="shared" si="294"/>
        <v>#REF!</v>
      </c>
      <c r="EQ5543" t="e">
        <f t="shared" si="295"/>
        <v>#REF!</v>
      </c>
      <c r="ER5543" t="e">
        <f t="shared" si="296"/>
        <v>#REF!</v>
      </c>
    </row>
    <row r="5544" spans="142:148" x14ac:dyDescent="0.25">
      <c r="EL5544">
        <v>5537</v>
      </c>
      <c r="EM5544" t="e">
        <v>#REF!</v>
      </c>
      <c r="EN5544" t="e">
        <v>#REF!</v>
      </c>
      <c r="EP5544" t="e">
        <f t="shared" si="294"/>
        <v>#REF!</v>
      </c>
      <c r="EQ5544" t="e">
        <f t="shared" si="295"/>
        <v>#REF!</v>
      </c>
      <c r="ER5544" t="e">
        <f t="shared" si="296"/>
        <v>#REF!</v>
      </c>
    </row>
    <row r="5545" spans="142:148" x14ac:dyDescent="0.25">
      <c r="EL5545">
        <v>5538</v>
      </c>
      <c r="EM5545" t="e">
        <v>#REF!</v>
      </c>
      <c r="EN5545" t="e">
        <v>#REF!</v>
      </c>
      <c r="EP5545" t="e">
        <f t="shared" si="294"/>
        <v>#REF!</v>
      </c>
      <c r="EQ5545" t="e">
        <f t="shared" si="295"/>
        <v>#REF!</v>
      </c>
      <c r="ER5545" t="e">
        <f t="shared" si="296"/>
        <v>#REF!</v>
      </c>
    </row>
    <row r="5546" spans="142:148" x14ac:dyDescent="0.25">
      <c r="EL5546">
        <v>5539</v>
      </c>
      <c r="EM5546" t="e">
        <v>#REF!</v>
      </c>
      <c r="EN5546" t="e">
        <v>#REF!</v>
      </c>
      <c r="EP5546" t="e">
        <f t="shared" si="294"/>
        <v>#REF!</v>
      </c>
      <c r="EQ5546" t="e">
        <f t="shared" si="295"/>
        <v>#REF!</v>
      </c>
      <c r="ER5546" t="e">
        <f t="shared" si="296"/>
        <v>#REF!</v>
      </c>
    </row>
    <row r="5547" spans="142:148" x14ac:dyDescent="0.25">
      <c r="EL5547">
        <v>5540</v>
      </c>
      <c r="EM5547" t="e">
        <v>#REF!</v>
      </c>
      <c r="EN5547" t="e">
        <v>#REF!</v>
      </c>
      <c r="EP5547" t="e">
        <f t="shared" si="294"/>
        <v>#REF!</v>
      </c>
      <c r="EQ5547" t="e">
        <f t="shared" si="295"/>
        <v>#REF!</v>
      </c>
      <c r="ER5547" t="e">
        <f t="shared" si="296"/>
        <v>#REF!</v>
      </c>
    </row>
    <row r="5548" spans="142:148" x14ac:dyDescent="0.25">
      <c r="EL5548">
        <v>5541</v>
      </c>
      <c r="EM5548" t="e">
        <v>#REF!</v>
      </c>
      <c r="EN5548" t="e">
        <v>#REF!</v>
      </c>
      <c r="EP5548" t="e">
        <f t="shared" si="294"/>
        <v>#REF!</v>
      </c>
      <c r="EQ5548" t="e">
        <f t="shared" si="295"/>
        <v>#REF!</v>
      </c>
      <c r="ER5548" t="e">
        <f t="shared" si="296"/>
        <v>#REF!</v>
      </c>
    </row>
    <row r="5549" spans="142:148" x14ac:dyDescent="0.25">
      <c r="EL5549">
        <v>5542</v>
      </c>
      <c r="EM5549" t="e">
        <v>#REF!</v>
      </c>
      <c r="EN5549" t="e">
        <v>#REF!</v>
      </c>
      <c r="EP5549" t="e">
        <f t="shared" si="294"/>
        <v>#REF!</v>
      </c>
      <c r="EQ5549" t="e">
        <f t="shared" si="295"/>
        <v>#REF!</v>
      </c>
      <c r="ER5549" t="e">
        <f t="shared" si="296"/>
        <v>#REF!</v>
      </c>
    </row>
    <row r="5550" spans="142:148" x14ac:dyDescent="0.25">
      <c r="EL5550">
        <v>5543</v>
      </c>
      <c r="EM5550" t="e">
        <v>#REF!</v>
      </c>
      <c r="EN5550" t="e">
        <v>#REF!</v>
      </c>
      <c r="EP5550" t="e">
        <f t="shared" si="294"/>
        <v>#REF!</v>
      </c>
      <c r="EQ5550" t="e">
        <f t="shared" si="295"/>
        <v>#REF!</v>
      </c>
      <c r="ER5550" t="e">
        <f t="shared" si="296"/>
        <v>#REF!</v>
      </c>
    </row>
    <row r="5551" spans="142:148" x14ac:dyDescent="0.25">
      <c r="EL5551">
        <v>5544</v>
      </c>
      <c r="EM5551" t="e">
        <v>#REF!</v>
      </c>
      <c r="EN5551" t="e">
        <v>#REF!</v>
      </c>
      <c r="EP5551" t="e">
        <f t="shared" si="294"/>
        <v>#REF!</v>
      </c>
      <c r="EQ5551" t="e">
        <f t="shared" si="295"/>
        <v>#REF!</v>
      </c>
      <c r="ER5551" t="e">
        <f t="shared" si="296"/>
        <v>#REF!</v>
      </c>
    </row>
    <row r="5552" spans="142:148" x14ac:dyDescent="0.25">
      <c r="EL5552">
        <v>5545</v>
      </c>
      <c r="EM5552" t="e">
        <v>#REF!</v>
      </c>
      <c r="EN5552" t="e">
        <v>#REF!</v>
      </c>
      <c r="EP5552" t="e">
        <f t="shared" si="294"/>
        <v>#REF!</v>
      </c>
      <c r="EQ5552" t="e">
        <f t="shared" si="295"/>
        <v>#REF!</v>
      </c>
      <c r="ER5552" t="e">
        <f t="shared" si="296"/>
        <v>#REF!</v>
      </c>
    </row>
    <row r="5553" spans="142:148" x14ac:dyDescent="0.25">
      <c r="EL5553">
        <v>5546</v>
      </c>
      <c r="EM5553" t="e">
        <v>#REF!</v>
      </c>
      <c r="EN5553" t="e">
        <v>#REF!</v>
      </c>
      <c r="EP5553" t="e">
        <f t="shared" si="294"/>
        <v>#REF!</v>
      </c>
      <c r="EQ5553" t="e">
        <f t="shared" si="295"/>
        <v>#REF!</v>
      </c>
      <c r="ER5553" t="e">
        <f t="shared" si="296"/>
        <v>#REF!</v>
      </c>
    </row>
    <row r="5554" spans="142:148" x14ac:dyDescent="0.25">
      <c r="EL5554">
        <v>5547</v>
      </c>
      <c r="EM5554" t="e">
        <v>#REF!</v>
      </c>
      <c r="EN5554" t="e">
        <v>#REF!</v>
      </c>
      <c r="EP5554" t="e">
        <f t="shared" si="294"/>
        <v>#REF!</v>
      </c>
      <c r="EQ5554" t="e">
        <f t="shared" si="295"/>
        <v>#REF!</v>
      </c>
      <c r="ER5554" t="e">
        <f t="shared" si="296"/>
        <v>#REF!</v>
      </c>
    </row>
    <row r="5555" spans="142:148" x14ac:dyDescent="0.25">
      <c r="EL5555">
        <v>5548</v>
      </c>
      <c r="EM5555" t="e">
        <v>#REF!</v>
      </c>
      <c r="EN5555" t="e">
        <v>#REF!</v>
      </c>
      <c r="EP5555" t="e">
        <f t="shared" si="294"/>
        <v>#REF!</v>
      </c>
      <c r="EQ5555" t="e">
        <f t="shared" si="295"/>
        <v>#REF!</v>
      </c>
      <c r="ER5555" t="e">
        <f t="shared" si="296"/>
        <v>#REF!</v>
      </c>
    </row>
    <row r="5556" spans="142:148" x14ac:dyDescent="0.25">
      <c r="EL5556">
        <v>5549</v>
      </c>
      <c r="EM5556" t="e">
        <v>#REF!</v>
      </c>
      <c r="EN5556" t="e">
        <v>#REF!</v>
      </c>
      <c r="EP5556" t="e">
        <f t="shared" si="294"/>
        <v>#REF!</v>
      </c>
      <c r="EQ5556" t="e">
        <f t="shared" si="295"/>
        <v>#REF!</v>
      </c>
      <c r="ER5556" t="e">
        <f t="shared" si="296"/>
        <v>#REF!</v>
      </c>
    </row>
    <row r="5557" spans="142:148" x14ac:dyDescent="0.25">
      <c r="EL5557">
        <v>5550</v>
      </c>
      <c r="EM5557" t="e">
        <v>#REF!</v>
      </c>
      <c r="EN5557" t="e">
        <v>#REF!</v>
      </c>
      <c r="EP5557" t="e">
        <f t="shared" si="294"/>
        <v>#REF!</v>
      </c>
      <c r="EQ5557" t="e">
        <f t="shared" si="295"/>
        <v>#REF!</v>
      </c>
      <c r="ER5557" t="e">
        <f t="shared" si="296"/>
        <v>#REF!</v>
      </c>
    </row>
    <row r="5558" spans="142:148" x14ac:dyDescent="0.25">
      <c r="EL5558">
        <v>5551</v>
      </c>
      <c r="EM5558" t="e">
        <v>#REF!</v>
      </c>
      <c r="EN5558" t="e">
        <v>#REF!</v>
      </c>
      <c r="EP5558" t="e">
        <f t="shared" si="294"/>
        <v>#REF!</v>
      </c>
      <c r="EQ5558" t="e">
        <f t="shared" si="295"/>
        <v>#REF!</v>
      </c>
      <c r="ER5558" t="e">
        <f t="shared" si="296"/>
        <v>#REF!</v>
      </c>
    </row>
    <row r="5559" spans="142:148" x14ac:dyDescent="0.25">
      <c r="EL5559">
        <v>5552</v>
      </c>
      <c r="EM5559" t="e">
        <v>#REF!</v>
      </c>
      <c r="EN5559" t="e">
        <v>#REF!</v>
      </c>
      <c r="EP5559" t="e">
        <f t="shared" si="294"/>
        <v>#REF!</v>
      </c>
      <c r="EQ5559" t="e">
        <f t="shared" si="295"/>
        <v>#REF!</v>
      </c>
      <c r="ER5559" t="e">
        <f t="shared" si="296"/>
        <v>#REF!</v>
      </c>
    </row>
    <row r="5560" spans="142:148" x14ac:dyDescent="0.25">
      <c r="EL5560">
        <v>5553</v>
      </c>
      <c r="EM5560" t="e">
        <v>#REF!</v>
      </c>
      <c r="EN5560" t="e">
        <v>#REF!</v>
      </c>
      <c r="EP5560" t="e">
        <f t="shared" si="294"/>
        <v>#REF!</v>
      </c>
      <c r="EQ5560" t="e">
        <f t="shared" si="295"/>
        <v>#REF!</v>
      </c>
      <c r="ER5560" t="e">
        <f t="shared" si="296"/>
        <v>#REF!</v>
      </c>
    </row>
    <row r="5561" spans="142:148" x14ac:dyDescent="0.25">
      <c r="EL5561">
        <v>5554</v>
      </c>
      <c r="EM5561" t="e">
        <v>#REF!</v>
      </c>
      <c r="EN5561" t="e">
        <v>#REF!</v>
      </c>
      <c r="EP5561" t="e">
        <f t="shared" si="294"/>
        <v>#REF!</v>
      </c>
      <c r="EQ5561" t="e">
        <f t="shared" si="295"/>
        <v>#REF!</v>
      </c>
      <c r="ER5561" t="e">
        <f t="shared" si="296"/>
        <v>#REF!</v>
      </c>
    </row>
    <row r="5562" spans="142:148" x14ac:dyDescent="0.25">
      <c r="EL5562">
        <v>5555</v>
      </c>
      <c r="EM5562" t="e">
        <v>#REF!</v>
      </c>
      <c r="EN5562" t="e">
        <v>#REF!</v>
      </c>
      <c r="EP5562" t="e">
        <f t="shared" si="294"/>
        <v>#REF!</v>
      </c>
      <c r="EQ5562" t="e">
        <f t="shared" si="295"/>
        <v>#REF!</v>
      </c>
      <c r="ER5562" t="e">
        <f t="shared" si="296"/>
        <v>#REF!</v>
      </c>
    </row>
    <row r="5563" spans="142:148" x14ac:dyDescent="0.25">
      <c r="EL5563">
        <v>5556</v>
      </c>
      <c r="EM5563" t="e">
        <v>#REF!</v>
      </c>
      <c r="EN5563" t="e">
        <v>#REF!</v>
      </c>
      <c r="EP5563" t="e">
        <f t="shared" si="294"/>
        <v>#REF!</v>
      </c>
      <c r="EQ5563" t="e">
        <f t="shared" si="295"/>
        <v>#REF!</v>
      </c>
      <c r="ER5563" t="e">
        <f t="shared" si="296"/>
        <v>#REF!</v>
      </c>
    </row>
    <row r="5564" spans="142:148" x14ac:dyDescent="0.25">
      <c r="EL5564">
        <v>5557</v>
      </c>
      <c r="EM5564" t="e">
        <v>#REF!</v>
      </c>
      <c r="EN5564" t="e">
        <v>#REF!</v>
      </c>
      <c r="EP5564" t="e">
        <f t="shared" si="294"/>
        <v>#REF!</v>
      </c>
      <c r="EQ5564" t="e">
        <f t="shared" si="295"/>
        <v>#REF!</v>
      </c>
      <c r="ER5564" t="e">
        <f t="shared" si="296"/>
        <v>#REF!</v>
      </c>
    </row>
    <row r="5565" spans="142:148" x14ac:dyDescent="0.25">
      <c r="EL5565">
        <v>5558</v>
      </c>
      <c r="EM5565" t="e">
        <v>#REF!</v>
      </c>
      <c r="EN5565" t="e">
        <v>#REF!</v>
      </c>
      <c r="EP5565" t="e">
        <f t="shared" si="294"/>
        <v>#REF!</v>
      </c>
      <c r="EQ5565" t="e">
        <f t="shared" si="295"/>
        <v>#REF!</v>
      </c>
      <c r="ER5565" t="e">
        <f t="shared" si="296"/>
        <v>#REF!</v>
      </c>
    </row>
    <row r="5566" spans="142:148" x14ac:dyDescent="0.25">
      <c r="EL5566">
        <v>5559</v>
      </c>
      <c r="EM5566" t="e">
        <v>#REF!</v>
      </c>
      <c r="EN5566" t="e">
        <v>#REF!</v>
      </c>
      <c r="EP5566" t="e">
        <f t="shared" si="294"/>
        <v>#REF!</v>
      </c>
      <c r="EQ5566" t="e">
        <f t="shared" si="295"/>
        <v>#REF!</v>
      </c>
      <c r="ER5566" t="e">
        <f t="shared" si="296"/>
        <v>#REF!</v>
      </c>
    </row>
    <row r="5567" spans="142:148" x14ac:dyDescent="0.25">
      <c r="EL5567">
        <v>5560</v>
      </c>
      <c r="EM5567" t="e">
        <v>#REF!</v>
      </c>
      <c r="EN5567" t="e">
        <v>#REF!</v>
      </c>
      <c r="EP5567" t="e">
        <f t="shared" si="294"/>
        <v>#REF!</v>
      </c>
      <c r="EQ5567" t="e">
        <f t="shared" si="295"/>
        <v>#REF!</v>
      </c>
      <c r="ER5567" t="e">
        <f t="shared" si="296"/>
        <v>#REF!</v>
      </c>
    </row>
    <row r="5568" spans="142:148" x14ac:dyDescent="0.25">
      <c r="EL5568">
        <v>5561</v>
      </c>
      <c r="EM5568" t="e">
        <v>#REF!</v>
      </c>
      <c r="EN5568" t="e">
        <v>#REF!</v>
      </c>
      <c r="EP5568" t="e">
        <f t="shared" si="294"/>
        <v>#REF!</v>
      </c>
      <c r="EQ5568" t="e">
        <f t="shared" si="295"/>
        <v>#REF!</v>
      </c>
      <c r="ER5568" t="e">
        <f t="shared" si="296"/>
        <v>#REF!</v>
      </c>
    </row>
    <row r="5569" spans="142:148" x14ac:dyDescent="0.25">
      <c r="EL5569">
        <v>5562</v>
      </c>
      <c r="EM5569" t="e">
        <v>#REF!</v>
      </c>
      <c r="EN5569" t="e">
        <v>#REF!</v>
      </c>
      <c r="EP5569" t="e">
        <f t="shared" si="294"/>
        <v>#REF!</v>
      </c>
      <c r="EQ5569" t="e">
        <f t="shared" si="295"/>
        <v>#REF!</v>
      </c>
      <c r="ER5569" t="e">
        <f t="shared" si="296"/>
        <v>#REF!</v>
      </c>
    </row>
    <row r="5570" spans="142:148" x14ac:dyDescent="0.25">
      <c r="EL5570">
        <v>5563</v>
      </c>
      <c r="EM5570" t="e">
        <v>#REF!</v>
      </c>
      <c r="EN5570" t="e">
        <v>#REF!</v>
      </c>
      <c r="EP5570" t="e">
        <f t="shared" si="294"/>
        <v>#REF!</v>
      </c>
      <c r="EQ5570" t="e">
        <f t="shared" si="295"/>
        <v>#REF!</v>
      </c>
      <c r="ER5570" t="e">
        <f t="shared" si="296"/>
        <v>#REF!</v>
      </c>
    </row>
    <row r="5571" spans="142:148" x14ac:dyDescent="0.25">
      <c r="EL5571">
        <v>5564</v>
      </c>
      <c r="EM5571" t="e">
        <v>#REF!</v>
      </c>
      <c r="EN5571" t="e">
        <v>#REF!</v>
      </c>
      <c r="EP5571" t="e">
        <f t="shared" si="294"/>
        <v>#REF!</v>
      </c>
      <c r="EQ5571" t="e">
        <f t="shared" si="295"/>
        <v>#REF!</v>
      </c>
      <c r="ER5571" t="e">
        <f t="shared" si="296"/>
        <v>#REF!</v>
      </c>
    </row>
    <row r="5572" spans="142:148" x14ac:dyDescent="0.25">
      <c r="EL5572">
        <v>5565</v>
      </c>
      <c r="EM5572" t="e">
        <v>#REF!</v>
      </c>
      <c r="EN5572" t="e">
        <v>#REF!</v>
      </c>
      <c r="EP5572" t="e">
        <f t="shared" si="294"/>
        <v>#REF!</v>
      </c>
      <c r="EQ5572" t="e">
        <f t="shared" si="295"/>
        <v>#REF!</v>
      </c>
      <c r="ER5572" t="e">
        <f t="shared" si="296"/>
        <v>#REF!</v>
      </c>
    </row>
    <row r="5573" spans="142:148" x14ac:dyDescent="0.25">
      <c r="EL5573">
        <v>5566</v>
      </c>
      <c r="EM5573" t="e">
        <v>#REF!</v>
      </c>
      <c r="EN5573" t="e">
        <v>#REF!</v>
      </c>
      <c r="EP5573" t="e">
        <f t="shared" si="294"/>
        <v>#REF!</v>
      </c>
      <c r="EQ5573" t="e">
        <f t="shared" si="295"/>
        <v>#REF!</v>
      </c>
      <c r="ER5573" t="e">
        <f t="shared" si="296"/>
        <v>#REF!</v>
      </c>
    </row>
    <row r="5574" spans="142:148" x14ac:dyDescent="0.25">
      <c r="EL5574">
        <v>5567</v>
      </c>
      <c r="EM5574" t="e">
        <v>#REF!</v>
      </c>
      <c r="EN5574" t="e">
        <v>#REF!</v>
      </c>
      <c r="EP5574" t="e">
        <f t="shared" si="294"/>
        <v>#REF!</v>
      </c>
      <c r="EQ5574" t="e">
        <f t="shared" si="295"/>
        <v>#REF!</v>
      </c>
      <c r="ER5574" t="e">
        <f t="shared" si="296"/>
        <v>#REF!</v>
      </c>
    </row>
    <row r="5575" spans="142:148" x14ac:dyDescent="0.25">
      <c r="EL5575">
        <v>5568</v>
      </c>
      <c r="EM5575" t="e">
        <v>#REF!</v>
      </c>
      <c r="EN5575" t="e">
        <v>#REF!</v>
      </c>
      <c r="EP5575" t="e">
        <f t="shared" si="294"/>
        <v>#REF!</v>
      </c>
      <c r="EQ5575" t="e">
        <f t="shared" si="295"/>
        <v>#REF!</v>
      </c>
      <c r="ER5575" t="e">
        <f t="shared" si="296"/>
        <v>#REF!</v>
      </c>
    </row>
    <row r="5576" spans="142:148" x14ac:dyDescent="0.25">
      <c r="EL5576">
        <v>5569</v>
      </c>
      <c r="EM5576" t="e">
        <v>#REF!</v>
      </c>
      <c r="EN5576" t="e">
        <v>#REF!</v>
      </c>
      <c r="EP5576" t="e">
        <f t="shared" si="294"/>
        <v>#REF!</v>
      </c>
      <c r="EQ5576" t="e">
        <f t="shared" si="295"/>
        <v>#REF!</v>
      </c>
      <c r="ER5576" t="e">
        <f t="shared" si="296"/>
        <v>#REF!</v>
      </c>
    </row>
    <row r="5577" spans="142:148" x14ac:dyDescent="0.25">
      <c r="EL5577">
        <v>5570</v>
      </c>
      <c r="EM5577" t="e">
        <v>#REF!</v>
      </c>
      <c r="EN5577" t="e">
        <v>#REF!</v>
      </c>
      <c r="EP5577" t="e">
        <f t="shared" si="294"/>
        <v>#REF!</v>
      </c>
      <c r="EQ5577" t="e">
        <f t="shared" si="295"/>
        <v>#REF!</v>
      </c>
      <c r="ER5577" t="e">
        <f t="shared" si="296"/>
        <v>#REF!</v>
      </c>
    </row>
    <row r="5578" spans="142:148" x14ac:dyDescent="0.25">
      <c r="EL5578">
        <v>5571</v>
      </c>
      <c r="EM5578" t="e">
        <v>#REF!</v>
      </c>
      <c r="EN5578" t="e">
        <v>#REF!</v>
      </c>
      <c r="EP5578" t="e">
        <f t="shared" si="294"/>
        <v>#REF!</v>
      </c>
      <c r="EQ5578" t="e">
        <f t="shared" si="295"/>
        <v>#REF!</v>
      </c>
      <c r="ER5578" t="e">
        <f t="shared" si="296"/>
        <v>#REF!</v>
      </c>
    </row>
    <row r="5579" spans="142:148" x14ac:dyDescent="0.25">
      <c r="EL5579">
        <v>5572</v>
      </c>
      <c r="EM5579" t="e">
        <v>#REF!</v>
      </c>
      <c r="EN5579" t="e">
        <v>#REF!</v>
      </c>
      <c r="EP5579" t="e">
        <f t="shared" si="294"/>
        <v>#REF!</v>
      </c>
      <c r="EQ5579" t="e">
        <f t="shared" si="295"/>
        <v>#REF!</v>
      </c>
      <c r="ER5579" t="e">
        <f t="shared" si="296"/>
        <v>#REF!</v>
      </c>
    </row>
    <row r="5580" spans="142:148" x14ac:dyDescent="0.25">
      <c r="EL5580">
        <v>5573</v>
      </c>
      <c r="EM5580" t="e">
        <v>#REF!</v>
      </c>
      <c r="EN5580" t="e">
        <v>#REF!</v>
      </c>
      <c r="EP5580" t="e">
        <f t="shared" si="294"/>
        <v>#REF!</v>
      </c>
      <c r="EQ5580" t="e">
        <f t="shared" si="295"/>
        <v>#REF!</v>
      </c>
      <c r="ER5580" t="e">
        <f t="shared" si="296"/>
        <v>#REF!</v>
      </c>
    </row>
    <row r="5581" spans="142:148" x14ac:dyDescent="0.25">
      <c r="EL5581">
        <v>5574</v>
      </c>
      <c r="EM5581" t="e">
        <v>#REF!</v>
      </c>
      <c r="EN5581" t="e">
        <v>#REF!</v>
      </c>
      <c r="EP5581" t="e">
        <f t="shared" si="294"/>
        <v>#REF!</v>
      </c>
      <c r="EQ5581" t="e">
        <f t="shared" si="295"/>
        <v>#REF!</v>
      </c>
      <c r="ER5581" t="e">
        <f t="shared" si="296"/>
        <v>#REF!</v>
      </c>
    </row>
    <row r="5582" spans="142:148" x14ac:dyDescent="0.25">
      <c r="EL5582">
        <v>5575</v>
      </c>
      <c r="EM5582" t="e">
        <v>#REF!</v>
      </c>
      <c r="EN5582" t="e">
        <v>#REF!</v>
      </c>
      <c r="EP5582" t="e">
        <f t="shared" si="294"/>
        <v>#REF!</v>
      </c>
      <c r="EQ5582" t="e">
        <f t="shared" si="295"/>
        <v>#REF!</v>
      </c>
      <c r="ER5582" t="e">
        <f t="shared" si="296"/>
        <v>#REF!</v>
      </c>
    </row>
    <row r="5583" spans="142:148" x14ac:dyDescent="0.25">
      <c r="EL5583">
        <v>5576</v>
      </c>
      <c r="EM5583" t="e">
        <v>#REF!</v>
      </c>
      <c r="EN5583" t="e">
        <v>#REF!</v>
      </c>
      <c r="EP5583" t="e">
        <f t="shared" si="294"/>
        <v>#REF!</v>
      </c>
      <c r="EQ5583" t="e">
        <f t="shared" si="295"/>
        <v>#REF!</v>
      </c>
      <c r="ER5583" t="e">
        <f t="shared" si="296"/>
        <v>#REF!</v>
      </c>
    </row>
    <row r="5584" spans="142:148" x14ac:dyDescent="0.25">
      <c r="EL5584">
        <v>5577</v>
      </c>
      <c r="EM5584" t="e">
        <v>#REF!</v>
      </c>
      <c r="EN5584" t="e">
        <v>#REF!</v>
      </c>
      <c r="EP5584" t="e">
        <f t="shared" si="294"/>
        <v>#REF!</v>
      </c>
      <c r="EQ5584" t="e">
        <f t="shared" si="295"/>
        <v>#REF!</v>
      </c>
      <c r="ER5584" t="e">
        <f t="shared" si="296"/>
        <v>#REF!</v>
      </c>
    </row>
    <row r="5585" spans="142:148" x14ac:dyDescent="0.25">
      <c r="EL5585">
        <v>5578</v>
      </c>
      <c r="EM5585" t="e">
        <v>#REF!</v>
      </c>
      <c r="EN5585" t="e">
        <v>#REF!</v>
      </c>
      <c r="EP5585" t="e">
        <f t="shared" si="294"/>
        <v>#REF!</v>
      </c>
      <c r="EQ5585" t="e">
        <f t="shared" si="295"/>
        <v>#REF!</v>
      </c>
      <c r="ER5585" t="e">
        <f t="shared" si="296"/>
        <v>#REF!</v>
      </c>
    </row>
    <row r="5586" spans="142:148" x14ac:dyDescent="0.25">
      <c r="EL5586">
        <v>5579</v>
      </c>
      <c r="EM5586" t="e">
        <v>#REF!</v>
      </c>
      <c r="EN5586" t="e">
        <v>#REF!</v>
      </c>
      <c r="EP5586" t="e">
        <f t="shared" si="294"/>
        <v>#REF!</v>
      </c>
      <c r="EQ5586" t="e">
        <f t="shared" si="295"/>
        <v>#REF!</v>
      </c>
      <c r="ER5586" t="e">
        <f t="shared" si="296"/>
        <v>#REF!</v>
      </c>
    </row>
    <row r="5587" spans="142:148" x14ac:dyDescent="0.25">
      <c r="EL5587">
        <v>5580</v>
      </c>
      <c r="EM5587" t="e">
        <v>#REF!</v>
      </c>
      <c r="EN5587" t="e">
        <v>#REF!</v>
      </c>
      <c r="EP5587" t="e">
        <f t="shared" si="294"/>
        <v>#REF!</v>
      </c>
      <c r="EQ5587" t="e">
        <f t="shared" si="295"/>
        <v>#REF!</v>
      </c>
      <c r="ER5587" t="e">
        <f t="shared" si="296"/>
        <v>#REF!</v>
      </c>
    </row>
    <row r="5588" spans="142:148" x14ac:dyDescent="0.25">
      <c r="EL5588">
        <v>5581</v>
      </c>
      <c r="EM5588" t="e">
        <v>#REF!</v>
      </c>
      <c r="EN5588" t="e">
        <v>#REF!</v>
      </c>
      <c r="EP5588" t="e">
        <f t="shared" si="294"/>
        <v>#REF!</v>
      </c>
      <c r="EQ5588" t="e">
        <f t="shared" si="295"/>
        <v>#REF!</v>
      </c>
      <c r="ER5588" t="e">
        <f t="shared" si="296"/>
        <v>#REF!</v>
      </c>
    </row>
    <row r="5589" spans="142:148" x14ac:dyDescent="0.25">
      <c r="EL5589">
        <v>5582</v>
      </c>
      <c r="EM5589" t="e">
        <v>#REF!</v>
      </c>
      <c r="EN5589" t="e">
        <v>#REF!</v>
      </c>
      <c r="EP5589" t="e">
        <f t="shared" si="294"/>
        <v>#REF!</v>
      </c>
      <c r="EQ5589" t="e">
        <f t="shared" si="295"/>
        <v>#REF!</v>
      </c>
      <c r="ER5589" t="e">
        <f t="shared" si="296"/>
        <v>#REF!</v>
      </c>
    </row>
    <row r="5590" spans="142:148" x14ac:dyDescent="0.25">
      <c r="EL5590">
        <v>5583</v>
      </c>
      <c r="EM5590" t="e">
        <v>#REF!</v>
      </c>
      <c r="EN5590" t="e">
        <v>#REF!</v>
      </c>
      <c r="EP5590" t="e">
        <f t="shared" si="294"/>
        <v>#REF!</v>
      </c>
      <c r="EQ5590" t="e">
        <f t="shared" si="295"/>
        <v>#REF!</v>
      </c>
      <c r="ER5590" t="e">
        <f t="shared" si="296"/>
        <v>#REF!</v>
      </c>
    </row>
    <row r="5591" spans="142:148" x14ac:dyDescent="0.25">
      <c r="EL5591">
        <v>5584</v>
      </c>
      <c r="EM5591" t="e">
        <v>#REF!</v>
      </c>
      <c r="EN5591" t="e">
        <v>#REF!</v>
      </c>
      <c r="EP5591" t="e">
        <f t="shared" si="294"/>
        <v>#REF!</v>
      </c>
      <c r="EQ5591" t="e">
        <f t="shared" si="295"/>
        <v>#REF!</v>
      </c>
      <c r="ER5591" t="e">
        <f t="shared" si="296"/>
        <v>#REF!</v>
      </c>
    </row>
    <row r="5592" spans="142:148" x14ac:dyDescent="0.25">
      <c r="EL5592">
        <v>5585</v>
      </c>
      <c r="EM5592" t="e">
        <v>#REF!</v>
      </c>
      <c r="EN5592" t="e">
        <v>#REF!</v>
      </c>
      <c r="EP5592" t="e">
        <f t="shared" ref="EP5592:EP5655" si="297">IF(EM5592&gt;EN5592,1,0)</f>
        <v>#REF!</v>
      </c>
      <c r="EQ5592" t="e">
        <f t="shared" ref="EQ5592:EQ5655" si="298">IF(EP5592&gt;0,0,1)</f>
        <v>#REF!</v>
      </c>
      <c r="ER5592" t="e">
        <f t="shared" ref="ER5592:ER5655" si="299">IF(EM5592&gt;EN5592,EM5592-EN5592,EN5592-EM5592)</f>
        <v>#REF!</v>
      </c>
    </row>
    <row r="5593" spans="142:148" x14ac:dyDescent="0.25">
      <c r="EL5593">
        <v>5586</v>
      </c>
      <c r="EM5593" t="e">
        <v>#REF!</v>
      </c>
      <c r="EN5593" t="e">
        <v>#REF!</v>
      </c>
      <c r="EP5593" t="e">
        <f t="shared" si="297"/>
        <v>#REF!</v>
      </c>
      <c r="EQ5593" t="e">
        <f t="shared" si="298"/>
        <v>#REF!</v>
      </c>
      <c r="ER5593" t="e">
        <f t="shared" si="299"/>
        <v>#REF!</v>
      </c>
    </row>
    <row r="5594" spans="142:148" x14ac:dyDescent="0.25">
      <c r="EL5594">
        <v>5587</v>
      </c>
      <c r="EM5594" t="e">
        <v>#REF!</v>
      </c>
      <c r="EN5594" t="e">
        <v>#REF!</v>
      </c>
      <c r="EP5594" t="e">
        <f t="shared" si="297"/>
        <v>#REF!</v>
      </c>
      <c r="EQ5594" t="e">
        <f t="shared" si="298"/>
        <v>#REF!</v>
      </c>
      <c r="ER5594" t="e">
        <f t="shared" si="299"/>
        <v>#REF!</v>
      </c>
    </row>
    <row r="5595" spans="142:148" x14ac:dyDescent="0.25">
      <c r="EL5595">
        <v>5588</v>
      </c>
      <c r="EM5595" t="e">
        <v>#REF!</v>
      </c>
      <c r="EN5595" t="e">
        <v>#REF!</v>
      </c>
      <c r="EP5595" t="e">
        <f t="shared" si="297"/>
        <v>#REF!</v>
      </c>
      <c r="EQ5595" t="e">
        <f t="shared" si="298"/>
        <v>#REF!</v>
      </c>
      <c r="ER5595" t="e">
        <f t="shared" si="299"/>
        <v>#REF!</v>
      </c>
    </row>
    <row r="5596" spans="142:148" x14ac:dyDescent="0.25">
      <c r="EL5596">
        <v>5589</v>
      </c>
      <c r="EM5596" t="e">
        <v>#REF!</v>
      </c>
      <c r="EN5596" t="e">
        <v>#REF!</v>
      </c>
      <c r="EP5596" t="e">
        <f t="shared" si="297"/>
        <v>#REF!</v>
      </c>
      <c r="EQ5596" t="e">
        <f t="shared" si="298"/>
        <v>#REF!</v>
      </c>
      <c r="ER5596" t="e">
        <f t="shared" si="299"/>
        <v>#REF!</v>
      </c>
    </row>
    <row r="5597" spans="142:148" x14ac:dyDescent="0.25">
      <c r="EL5597">
        <v>5590</v>
      </c>
      <c r="EM5597" t="e">
        <v>#REF!</v>
      </c>
      <c r="EN5597" t="e">
        <v>#REF!</v>
      </c>
      <c r="EP5597" t="e">
        <f t="shared" si="297"/>
        <v>#REF!</v>
      </c>
      <c r="EQ5597" t="e">
        <f t="shared" si="298"/>
        <v>#REF!</v>
      </c>
      <c r="ER5597" t="e">
        <f t="shared" si="299"/>
        <v>#REF!</v>
      </c>
    </row>
    <row r="5598" spans="142:148" x14ac:dyDescent="0.25">
      <c r="EL5598">
        <v>5591</v>
      </c>
      <c r="EM5598" t="e">
        <v>#REF!</v>
      </c>
      <c r="EN5598" t="e">
        <v>#REF!</v>
      </c>
      <c r="EP5598" t="e">
        <f t="shared" si="297"/>
        <v>#REF!</v>
      </c>
      <c r="EQ5598" t="e">
        <f t="shared" si="298"/>
        <v>#REF!</v>
      </c>
      <c r="ER5598" t="e">
        <f t="shared" si="299"/>
        <v>#REF!</v>
      </c>
    </row>
    <row r="5599" spans="142:148" x14ac:dyDescent="0.25">
      <c r="EL5599">
        <v>5592</v>
      </c>
      <c r="EM5599" t="e">
        <v>#REF!</v>
      </c>
      <c r="EN5599" t="e">
        <v>#REF!</v>
      </c>
      <c r="EP5599" t="e">
        <f t="shared" si="297"/>
        <v>#REF!</v>
      </c>
      <c r="EQ5599" t="e">
        <f t="shared" si="298"/>
        <v>#REF!</v>
      </c>
      <c r="ER5599" t="e">
        <f t="shared" si="299"/>
        <v>#REF!</v>
      </c>
    </row>
    <row r="5600" spans="142:148" x14ac:dyDescent="0.25">
      <c r="EL5600">
        <v>5593</v>
      </c>
      <c r="EM5600" t="e">
        <v>#REF!</v>
      </c>
      <c r="EN5600" t="e">
        <v>#REF!</v>
      </c>
      <c r="EP5600" t="e">
        <f t="shared" si="297"/>
        <v>#REF!</v>
      </c>
      <c r="EQ5600" t="e">
        <f t="shared" si="298"/>
        <v>#REF!</v>
      </c>
      <c r="ER5600" t="e">
        <f t="shared" si="299"/>
        <v>#REF!</v>
      </c>
    </row>
    <row r="5601" spans="142:148" x14ac:dyDescent="0.25">
      <c r="EL5601">
        <v>5594</v>
      </c>
      <c r="EM5601" t="e">
        <v>#REF!</v>
      </c>
      <c r="EN5601" t="e">
        <v>#REF!</v>
      </c>
      <c r="EP5601" t="e">
        <f t="shared" si="297"/>
        <v>#REF!</v>
      </c>
      <c r="EQ5601" t="e">
        <f t="shared" si="298"/>
        <v>#REF!</v>
      </c>
      <c r="ER5601" t="e">
        <f t="shared" si="299"/>
        <v>#REF!</v>
      </c>
    </row>
    <row r="5602" spans="142:148" x14ac:dyDescent="0.25">
      <c r="EL5602">
        <v>5595</v>
      </c>
      <c r="EM5602" t="e">
        <v>#REF!</v>
      </c>
      <c r="EN5602" t="e">
        <v>#REF!</v>
      </c>
      <c r="EP5602" t="e">
        <f t="shared" si="297"/>
        <v>#REF!</v>
      </c>
      <c r="EQ5602" t="e">
        <f t="shared" si="298"/>
        <v>#REF!</v>
      </c>
      <c r="ER5602" t="e">
        <f t="shared" si="299"/>
        <v>#REF!</v>
      </c>
    </row>
    <row r="5603" spans="142:148" x14ac:dyDescent="0.25">
      <c r="EL5603">
        <v>5596</v>
      </c>
      <c r="EM5603" t="e">
        <v>#REF!</v>
      </c>
      <c r="EN5603" t="e">
        <v>#REF!</v>
      </c>
      <c r="EP5603" t="e">
        <f t="shared" si="297"/>
        <v>#REF!</v>
      </c>
      <c r="EQ5603" t="e">
        <f t="shared" si="298"/>
        <v>#REF!</v>
      </c>
      <c r="ER5603" t="e">
        <f t="shared" si="299"/>
        <v>#REF!</v>
      </c>
    </row>
    <row r="5604" spans="142:148" x14ac:dyDescent="0.25">
      <c r="EL5604">
        <v>5597</v>
      </c>
      <c r="EM5604" t="e">
        <v>#REF!</v>
      </c>
      <c r="EN5604" t="e">
        <v>#REF!</v>
      </c>
      <c r="EP5604" t="e">
        <f t="shared" si="297"/>
        <v>#REF!</v>
      </c>
      <c r="EQ5604" t="e">
        <f t="shared" si="298"/>
        <v>#REF!</v>
      </c>
      <c r="ER5604" t="e">
        <f t="shared" si="299"/>
        <v>#REF!</v>
      </c>
    </row>
    <row r="5605" spans="142:148" x14ac:dyDescent="0.25">
      <c r="EL5605">
        <v>5598</v>
      </c>
      <c r="EM5605" t="e">
        <v>#REF!</v>
      </c>
      <c r="EN5605" t="e">
        <v>#REF!</v>
      </c>
      <c r="EP5605" t="e">
        <f t="shared" si="297"/>
        <v>#REF!</v>
      </c>
      <c r="EQ5605" t="e">
        <f t="shared" si="298"/>
        <v>#REF!</v>
      </c>
      <c r="ER5605" t="e">
        <f t="shared" si="299"/>
        <v>#REF!</v>
      </c>
    </row>
    <row r="5606" spans="142:148" x14ac:dyDescent="0.25">
      <c r="EL5606">
        <v>5599</v>
      </c>
      <c r="EM5606" t="e">
        <v>#REF!</v>
      </c>
      <c r="EN5606" t="e">
        <v>#REF!</v>
      </c>
      <c r="EP5606" t="e">
        <f t="shared" si="297"/>
        <v>#REF!</v>
      </c>
      <c r="EQ5606" t="e">
        <f t="shared" si="298"/>
        <v>#REF!</v>
      </c>
      <c r="ER5606" t="e">
        <f t="shared" si="299"/>
        <v>#REF!</v>
      </c>
    </row>
    <row r="5607" spans="142:148" x14ac:dyDescent="0.25">
      <c r="EL5607">
        <v>5600</v>
      </c>
      <c r="EM5607" t="e">
        <v>#REF!</v>
      </c>
      <c r="EN5607" t="e">
        <v>#REF!</v>
      </c>
      <c r="EP5607" t="e">
        <f t="shared" si="297"/>
        <v>#REF!</v>
      </c>
      <c r="EQ5607" t="e">
        <f t="shared" si="298"/>
        <v>#REF!</v>
      </c>
      <c r="ER5607" t="e">
        <f t="shared" si="299"/>
        <v>#REF!</v>
      </c>
    </row>
    <row r="5608" spans="142:148" x14ac:dyDescent="0.25">
      <c r="EL5608">
        <v>5601</v>
      </c>
      <c r="EM5608" t="e">
        <v>#REF!</v>
      </c>
      <c r="EN5608" t="e">
        <v>#REF!</v>
      </c>
      <c r="EP5608" t="e">
        <f t="shared" si="297"/>
        <v>#REF!</v>
      </c>
      <c r="EQ5608" t="e">
        <f t="shared" si="298"/>
        <v>#REF!</v>
      </c>
      <c r="ER5608" t="e">
        <f t="shared" si="299"/>
        <v>#REF!</v>
      </c>
    </row>
    <row r="5609" spans="142:148" x14ac:dyDescent="0.25">
      <c r="EL5609">
        <v>5602</v>
      </c>
      <c r="EM5609" t="e">
        <v>#REF!</v>
      </c>
      <c r="EN5609" t="e">
        <v>#REF!</v>
      </c>
      <c r="EP5609" t="e">
        <f t="shared" si="297"/>
        <v>#REF!</v>
      </c>
      <c r="EQ5609" t="e">
        <f t="shared" si="298"/>
        <v>#REF!</v>
      </c>
      <c r="ER5609" t="e">
        <f t="shared" si="299"/>
        <v>#REF!</v>
      </c>
    </row>
    <row r="5610" spans="142:148" x14ac:dyDescent="0.25">
      <c r="EL5610">
        <v>5603</v>
      </c>
      <c r="EM5610" t="e">
        <v>#REF!</v>
      </c>
      <c r="EN5610" t="e">
        <v>#REF!</v>
      </c>
      <c r="EP5610" t="e">
        <f t="shared" si="297"/>
        <v>#REF!</v>
      </c>
      <c r="EQ5610" t="e">
        <f t="shared" si="298"/>
        <v>#REF!</v>
      </c>
      <c r="ER5610" t="e">
        <f t="shared" si="299"/>
        <v>#REF!</v>
      </c>
    </row>
    <row r="5611" spans="142:148" x14ac:dyDescent="0.25">
      <c r="EL5611">
        <v>5604</v>
      </c>
      <c r="EM5611" t="e">
        <v>#REF!</v>
      </c>
      <c r="EN5611" t="e">
        <v>#REF!</v>
      </c>
      <c r="EP5611" t="e">
        <f t="shared" si="297"/>
        <v>#REF!</v>
      </c>
      <c r="EQ5611" t="e">
        <f t="shared" si="298"/>
        <v>#REF!</v>
      </c>
      <c r="ER5611" t="e">
        <f t="shared" si="299"/>
        <v>#REF!</v>
      </c>
    </row>
    <row r="5612" spans="142:148" x14ac:dyDescent="0.25">
      <c r="EL5612">
        <v>5605</v>
      </c>
      <c r="EM5612" t="e">
        <v>#REF!</v>
      </c>
      <c r="EN5612" t="e">
        <v>#REF!</v>
      </c>
      <c r="EP5612" t="e">
        <f t="shared" si="297"/>
        <v>#REF!</v>
      </c>
      <c r="EQ5612" t="e">
        <f t="shared" si="298"/>
        <v>#REF!</v>
      </c>
      <c r="ER5612" t="e">
        <f t="shared" si="299"/>
        <v>#REF!</v>
      </c>
    </row>
    <row r="5613" spans="142:148" x14ac:dyDescent="0.25">
      <c r="EL5613">
        <v>5606</v>
      </c>
      <c r="EM5613" t="e">
        <v>#REF!</v>
      </c>
      <c r="EN5613" t="e">
        <v>#REF!</v>
      </c>
      <c r="EP5613" t="e">
        <f t="shared" si="297"/>
        <v>#REF!</v>
      </c>
      <c r="EQ5613" t="e">
        <f t="shared" si="298"/>
        <v>#REF!</v>
      </c>
      <c r="ER5613" t="e">
        <f t="shared" si="299"/>
        <v>#REF!</v>
      </c>
    </row>
    <row r="5614" spans="142:148" x14ac:dyDescent="0.25">
      <c r="EL5614">
        <v>5607</v>
      </c>
      <c r="EM5614" t="e">
        <v>#REF!</v>
      </c>
      <c r="EN5614" t="e">
        <v>#REF!</v>
      </c>
      <c r="EP5614" t="e">
        <f t="shared" si="297"/>
        <v>#REF!</v>
      </c>
      <c r="EQ5614" t="e">
        <f t="shared" si="298"/>
        <v>#REF!</v>
      </c>
      <c r="ER5614" t="e">
        <f t="shared" si="299"/>
        <v>#REF!</v>
      </c>
    </row>
    <row r="5615" spans="142:148" x14ac:dyDescent="0.25">
      <c r="EL5615">
        <v>5608</v>
      </c>
      <c r="EM5615" t="e">
        <v>#REF!</v>
      </c>
      <c r="EN5615" t="e">
        <v>#REF!</v>
      </c>
      <c r="EP5615" t="e">
        <f t="shared" si="297"/>
        <v>#REF!</v>
      </c>
      <c r="EQ5615" t="e">
        <f t="shared" si="298"/>
        <v>#REF!</v>
      </c>
      <c r="ER5615" t="e">
        <f t="shared" si="299"/>
        <v>#REF!</v>
      </c>
    </row>
    <row r="5616" spans="142:148" x14ac:dyDescent="0.25">
      <c r="EL5616">
        <v>5609</v>
      </c>
      <c r="EM5616" t="e">
        <v>#REF!</v>
      </c>
      <c r="EN5616" t="e">
        <v>#REF!</v>
      </c>
      <c r="EP5616" t="e">
        <f t="shared" si="297"/>
        <v>#REF!</v>
      </c>
      <c r="EQ5616" t="e">
        <f t="shared" si="298"/>
        <v>#REF!</v>
      </c>
      <c r="ER5616" t="e">
        <f t="shared" si="299"/>
        <v>#REF!</v>
      </c>
    </row>
    <row r="5617" spans="142:148" x14ac:dyDescent="0.25">
      <c r="EL5617">
        <v>5610</v>
      </c>
      <c r="EM5617" t="e">
        <v>#REF!</v>
      </c>
      <c r="EN5617" t="e">
        <v>#REF!</v>
      </c>
      <c r="EP5617" t="e">
        <f t="shared" si="297"/>
        <v>#REF!</v>
      </c>
      <c r="EQ5617" t="e">
        <f t="shared" si="298"/>
        <v>#REF!</v>
      </c>
      <c r="ER5617" t="e">
        <f t="shared" si="299"/>
        <v>#REF!</v>
      </c>
    </row>
    <row r="5618" spans="142:148" x14ac:dyDescent="0.25">
      <c r="EL5618">
        <v>5611</v>
      </c>
      <c r="EM5618" t="e">
        <v>#REF!</v>
      </c>
      <c r="EN5618" t="e">
        <v>#REF!</v>
      </c>
      <c r="EP5618" t="e">
        <f t="shared" si="297"/>
        <v>#REF!</v>
      </c>
      <c r="EQ5618" t="e">
        <f t="shared" si="298"/>
        <v>#REF!</v>
      </c>
      <c r="ER5618" t="e">
        <f t="shared" si="299"/>
        <v>#REF!</v>
      </c>
    </row>
    <row r="5619" spans="142:148" x14ac:dyDescent="0.25">
      <c r="EL5619">
        <v>5612</v>
      </c>
      <c r="EM5619" t="e">
        <v>#REF!</v>
      </c>
      <c r="EN5619" t="e">
        <v>#REF!</v>
      </c>
      <c r="EP5619" t="e">
        <f t="shared" si="297"/>
        <v>#REF!</v>
      </c>
      <c r="EQ5619" t="e">
        <f t="shared" si="298"/>
        <v>#REF!</v>
      </c>
      <c r="ER5619" t="e">
        <f t="shared" si="299"/>
        <v>#REF!</v>
      </c>
    </row>
    <row r="5620" spans="142:148" x14ac:dyDescent="0.25">
      <c r="EL5620">
        <v>5613</v>
      </c>
      <c r="EM5620" t="e">
        <v>#REF!</v>
      </c>
      <c r="EN5620" t="e">
        <v>#REF!</v>
      </c>
      <c r="EP5620" t="e">
        <f t="shared" si="297"/>
        <v>#REF!</v>
      </c>
      <c r="EQ5620" t="e">
        <f t="shared" si="298"/>
        <v>#REF!</v>
      </c>
      <c r="ER5620" t="e">
        <f t="shared" si="299"/>
        <v>#REF!</v>
      </c>
    </row>
    <row r="5621" spans="142:148" x14ac:dyDescent="0.25">
      <c r="EL5621">
        <v>5614</v>
      </c>
      <c r="EM5621" t="e">
        <v>#REF!</v>
      </c>
      <c r="EN5621" t="e">
        <v>#REF!</v>
      </c>
      <c r="EP5621" t="e">
        <f t="shared" si="297"/>
        <v>#REF!</v>
      </c>
      <c r="EQ5621" t="e">
        <f t="shared" si="298"/>
        <v>#REF!</v>
      </c>
      <c r="ER5621" t="e">
        <f t="shared" si="299"/>
        <v>#REF!</v>
      </c>
    </row>
    <row r="5622" spans="142:148" x14ac:dyDescent="0.25">
      <c r="EL5622">
        <v>5615</v>
      </c>
      <c r="EM5622" t="e">
        <v>#REF!</v>
      </c>
      <c r="EN5622" t="e">
        <v>#REF!</v>
      </c>
      <c r="EP5622" t="e">
        <f t="shared" si="297"/>
        <v>#REF!</v>
      </c>
      <c r="EQ5622" t="e">
        <f t="shared" si="298"/>
        <v>#REF!</v>
      </c>
      <c r="ER5622" t="e">
        <f t="shared" si="299"/>
        <v>#REF!</v>
      </c>
    </row>
    <row r="5623" spans="142:148" x14ac:dyDescent="0.25">
      <c r="EL5623">
        <v>5616</v>
      </c>
      <c r="EM5623" t="e">
        <v>#REF!</v>
      </c>
      <c r="EN5623" t="e">
        <v>#REF!</v>
      </c>
      <c r="EP5623" t="e">
        <f t="shared" si="297"/>
        <v>#REF!</v>
      </c>
      <c r="EQ5623" t="e">
        <f t="shared" si="298"/>
        <v>#REF!</v>
      </c>
      <c r="ER5623" t="e">
        <f t="shared" si="299"/>
        <v>#REF!</v>
      </c>
    </row>
    <row r="5624" spans="142:148" x14ac:dyDescent="0.25">
      <c r="EL5624">
        <v>5617</v>
      </c>
      <c r="EM5624" t="e">
        <v>#REF!</v>
      </c>
      <c r="EN5624" t="e">
        <v>#REF!</v>
      </c>
      <c r="EP5624" t="e">
        <f t="shared" si="297"/>
        <v>#REF!</v>
      </c>
      <c r="EQ5624" t="e">
        <f t="shared" si="298"/>
        <v>#REF!</v>
      </c>
      <c r="ER5624" t="e">
        <f t="shared" si="299"/>
        <v>#REF!</v>
      </c>
    </row>
    <row r="5625" spans="142:148" x14ac:dyDescent="0.25">
      <c r="EL5625">
        <v>5618</v>
      </c>
      <c r="EM5625" t="e">
        <v>#REF!</v>
      </c>
      <c r="EN5625" t="e">
        <v>#REF!</v>
      </c>
      <c r="EP5625" t="e">
        <f t="shared" si="297"/>
        <v>#REF!</v>
      </c>
      <c r="EQ5625" t="e">
        <f t="shared" si="298"/>
        <v>#REF!</v>
      </c>
      <c r="ER5625" t="e">
        <f t="shared" si="299"/>
        <v>#REF!</v>
      </c>
    </row>
    <row r="5626" spans="142:148" x14ac:dyDescent="0.25">
      <c r="EL5626">
        <v>5619</v>
      </c>
      <c r="EM5626" t="e">
        <v>#REF!</v>
      </c>
      <c r="EN5626" t="e">
        <v>#REF!</v>
      </c>
      <c r="EP5626" t="e">
        <f t="shared" si="297"/>
        <v>#REF!</v>
      </c>
      <c r="EQ5626" t="e">
        <f t="shared" si="298"/>
        <v>#REF!</v>
      </c>
      <c r="ER5626" t="e">
        <f t="shared" si="299"/>
        <v>#REF!</v>
      </c>
    </row>
    <row r="5627" spans="142:148" x14ac:dyDescent="0.25">
      <c r="EL5627">
        <v>5620</v>
      </c>
      <c r="EM5627" t="e">
        <v>#REF!</v>
      </c>
      <c r="EN5627" t="e">
        <v>#REF!</v>
      </c>
      <c r="EP5627" t="e">
        <f t="shared" si="297"/>
        <v>#REF!</v>
      </c>
      <c r="EQ5627" t="e">
        <f t="shared" si="298"/>
        <v>#REF!</v>
      </c>
      <c r="ER5627" t="e">
        <f t="shared" si="299"/>
        <v>#REF!</v>
      </c>
    </row>
    <row r="5628" spans="142:148" x14ac:dyDescent="0.25">
      <c r="EL5628">
        <v>5621</v>
      </c>
      <c r="EM5628" t="e">
        <v>#REF!</v>
      </c>
      <c r="EN5628" t="e">
        <v>#REF!</v>
      </c>
      <c r="EP5628" t="e">
        <f t="shared" si="297"/>
        <v>#REF!</v>
      </c>
      <c r="EQ5628" t="e">
        <f t="shared" si="298"/>
        <v>#REF!</v>
      </c>
      <c r="ER5628" t="e">
        <f t="shared" si="299"/>
        <v>#REF!</v>
      </c>
    </row>
    <row r="5629" spans="142:148" x14ac:dyDescent="0.25">
      <c r="EL5629">
        <v>5622</v>
      </c>
      <c r="EM5629" t="e">
        <v>#REF!</v>
      </c>
      <c r="EN5629" t="e">
        <v>#REF!</v>
      </c>
      <c r="EP5629" t="e">
        <f t="shared" si="297"/>
        <v>#REF!</v>
      </c>
      <c r="EQ5629" t="e">
        <f t="shared" si="298"/>
        <v>#REF!</v>
      </c>
      <c r="ER5629" t="e">
        <f t="shared" si="299"/>
        <v>#REF!</v>
      </c>
    </row>
    <row r="5630" spans="142:148" x14ac:dyDescent="0.25">
      <c r="EL5630">
        <v>5623</v>
      </c>
      <c r="EM5630" t="e">
        <v>#REF!</v>
      </c>
      <c r="EN5630" t="e">
        <v>#REF!</v>
      </c>
      <c r="EP5630" t="e">
        <f t="shared" si="297"/>
        <v>#REF!</v>
      </c>
      <c r="EQ5630" t="e">
        <f t="shared" si="298"/>
        <v>#REF!</v>
      </c>
      <c r="ER5630" t="e">
        <f t="shared" si="299"/>
        <v>#REF!</v>
      </c>
    </row>
    <row r="5631" spans="142:148" x14ac:dyDescent="0.25">
      <c r="EL5631">
        <v>5624</v>
      </c>
      <c r="EM5631" t="e">
        <v>#REF!</v>
      </c>
      <c r="EN5631" t="e">
        <v>#REF!</v>
      </c>
      <c r="EP5631" t="e">
        <f t="shared" si="297"/>
        <v>#REF!</v>
      </c>
      <c r="EQ5631" t="e">
        <f t="shared" si="298"/>
        <v>#REF!</v>
      </c>
      <c r="ER5631" t="e">
        <f t="shared" si="299"/>
        <v>#REF!</v>
      </c>
    </row>
    <row r="5632" spans="142:148" x14ac:dyDescent="0.25">
      <c r="EL5632">
        <v>5625</v>
      </c>
      <c r="EM5632" t="e">
        <v>#REF!</v>
      </c>
      <c r="EN5632" t="e">
        <v>#REF!</v>
      </c>
      <c r="EP5632" t="e">
        <f t="shared" si="297"/>
        <v>#REF!</v>
      </c>
      <c r="EQ5632" t="e">
        <f t="shared" si="298"/>
        <v>#REF!</v>
      </c>
      <c r="ER5632" t="e">
        <f t="shared" si="299"/>
        <v>#REF!</v>
      </c>
    </row>
    <row r="5633" spans="142:148" x14ac:dyDescent="0.25">
      <c r="EL5633">
        <v>5626</v>
      </c>
      <c r="EM5633" t="e">
        <v>#REF!</v>
      </c>
      <c r="EN5633" t="e">
        <v>#REF!</v>
      </c>
      <c r="EP5633" t="e">
        <f t="shared" si="297"/>
        <v>#REF!</v>
      </c>
      <c r="EQ5633" t="e">
        <f t="shared" si="298"/>
        <v>#REF!</v>
      </c>
      <c r="ER5633" t="e">
        <f t="shared" si="299"/>
        <v>#REF!</v>
      </c>
    </row>
    <row r="5634" spans="142:148" x14ac:dyDescent="0.25">
      <c r="EL5634">
        <v>5627</v>
      </c>
      <c r="EM5634" t="e">
        <v>#REF!</v>
      </c>
      <c r="EN5634" t="e">
        <v>#REF!</v>
      </c>
      <c r="EP5634" t="e">
        <f t="shared" si="297"/>
        <v>#REF!</v>
      </c>
      <c r="EQ5634" t="e">
        <f t="shared" si="298"/>
        <v>#REF!</v>
      </c>
      <c r="ER5634" t="e">
        <f t="shared" si="299"/>
        <v>#REF!</v>
      </c>
    </row>
    <row r="5635" spans="142:148" x14ac:dyDescent="0.25">
      <c r="EL5635">
        <v>5628</v>
      </c>
      <c r="EM5635" t="e">
        <v>#REF!</v>
      </c>
      <c r="EN5635" t="e">
        <v>#REF!</v>
      </c>
      <c r="EP5635" t="e">
        <f t="shared" si="297"/>
        <v>#REF!</v>
      </c>
      <c r="EQ5635" t="e">
        <f t="shared" si="298"/>
        <v>#REF!</v>
      </c>
      <c r="ER5635" t="e">
        <f t="shared" si="299"/>
        <v>#REF!</v>
      </c>
    </row>
    <row r="5636" spans="142:148" x14ac:dyDescent="0.25">
      <c r="EL5636">
        <v>5629</v>
      </c>
      <c r="EM5636" t="e">
        <v>#REF!</v>
      </c>
      <c r="EN5636" t="e">
        <v>#REF!</v>
      </c>
      <c r="EP5636" t="e">
        <f t="shared" si="297"/>
        <v>#REF!</v>
      </c>
      <c r="EQ5636" t="e">
        <f t="shared" si="298"/>
        <v>#REF!</v>
      </c>
      <c r="ER5636" t="e">
        <f t="shared" si="299"/>
        <v>#REF!</v>
      </c>
    </row>
    <row r="5637" spans="142:148" x14ac:dyDescent="0.25">
      <c r="EL5637">
        <v>5630</v>
      </c>
      <c r="EM5637" t="e">
        <v>#REF!</v>
      </c>
      <c r="EN5637" t="e">
        <v>#REF!</v>
      </c>
      <c r="EP5637" t="e">
        <f t="shared" si="297"/>
        <v>#REF!</v>
      </c>
      <c r="EQ5637" t="e">
        <f t="shared" si="298"/>
        <v>#REF!</v>
      </c>
      <c r="ER5637" t="e">
        <f t="shared" si="299"/>
        <v>#REF!</v>
      </c>
    </row>
    <row r="5638" spans="142:148" x14ac:dyDescent="0.25">
      <c r="EL5638">
        <v>5631</v>
      </c>
      <c r="EM5638" t="e">
        <v>#REF!</v>
      </c>
      <c r="EN5638" t="e">
        <v>#REF!</v>
      </c>
      <c r="EP5638" t="e">
        <f t="shared" si="297"/>
        <v>#REF!</v>
      </c>
      <c r="EQ5638" t="e">
        <f t="shared" si="298"/>
        <v>#REF!</v>
      </c>
      <c r="ER5638" t="e">
        <f t="shared" si="299"/>
        <v>#REF!</v>
      </c>
    </row>
    <row r="5639" spans="142:148" x14ac:dyDescent="0.25">
      <c r="EL5639">
        <v>5632</v>
      </c>
      <c r="EM5639" t="e">
        <v>#REF!</v>
      </c>
      <c r="EN5639" t="e">
        <v>#REF!</v>
      </c>
      <c r="EP5639" t="e">
        <f t="shared" si="297"/>
        <v>#REF!</v>
      </c>
      <c r="EQ5639" t="e">
        <f t="shared" si="298"/>
        <v>#REF!</v>
      </c>
      <c r="ER5639" t="e">
        <f t="shared" si="299"/>
        <v>#REF!</v>
      </c>
    </row>
    <row r="5640" spans="142:148" x14ac:dyDescent="0.25">
      <c r="EL5640">
        <v>5633</v>
      </c>
      <c r="EM5640" t="e">
        <v>#REF!</v>
      </c>
      <c r="EN5640" t="e">
        <v>#REF!</v>
      </c>
      <c r="EP5640" t="e">
        <f t="shared" si="297"/>
        <v>#REF!</v>
      </c>
      <c r="EQ5640" t="e">
        <f t="shared" si="298"/>
        <v>#REF!</v>
      </c>
      <c r="ER5640" t="e">
        <f t="shared" si="299"/>
        <v>#REF!</v>
      </c>
    </row>
    <row r="5641" spans="142:148" x14ac:dyDescent="0.25">
      <c r="EL5641">
        <v>5634</v>
      </c>
      <c r="EM5641" t="e">
        <v>#REF!</v>
      </c>
      <c r="EN5641" t="e">
        <v>#REF!</v>
      </c>
      <c r="EP5641" t="e">
        <f t="shared" si="297"/>
        <v>#REF!</v>
      </c>
      <c r="EQ5641" t="e">
        <f t="shared" si="298"/>
        <v>#REF!</v>
      </c>
      <c r="ER5641" t="e">
        <f t="shared" si="299"/>
        <v>#REF!</v>
      </c>
    </row>
    <row r="5642" spans="142:148" x14ac:dyDescent="0.25">
      <c r="EL5642">
        <v>5635</v>
      </c>
      <c r="EM5642" t="e">
        <v>#REF!</v>
      </c>
      <c r="EN5642" t="e">
        <v>#REF!</v>
      </c>
      <c r="EP5642" t="e">
        <f t="shared" si="297"/>
        <v>#REF!</v>
      </c>
      <c r="EQ5642" t="e">
        <f t="shared" si="298"/>
        <v>#REF!</v>
      </c>
      <c r="ER5642" t="e">
        <f t="shared" si="299"/>
        <v>#REF!</v>
      </c>
    </row>
    <row r="5643" spans="142:148" x14ac:dyDescent="0.25">
      <c r="EL5643">
        <v>5636</v>
      </c>
      <c r="EM5643" t="e">
        <v>#REF!</v>
      </c>
      <c r="EN5643" t="e">
        <v>#REF!</v>
      </c>
      <c r="EP5643" t="e">
        <f t="shared" si="297"/>
        <v>#REF!</v>
      </c>
      <c r="EQ5643" t="e">
        <f t="shared" si="298"/>
        <v>#REF!</v>
      </c>
      <c r="ER5643" t="e">
        <f t="shared" si="299"/>
        <v>#REF!</v>
      </c>
    </row>
    <row r="5644" spans="142:148" x14ac:dyDescent="0.25">
      <c r="EL5644">
        <v>5637</v>
      </c>
      <c r="EM5644" t="e">
        <v>#REF!</v>
      </c>
      <c r="EN5644" t="e">
        <v>#REF!</v>
      </c>
      <c r="EP5644" t="e">
        <f t="shared" si="297"/>
        <v>#REF!</v>
      </c>
      <c r="EQ5644" t="e">
        <f t="shared" si="298"/>
        <v>#REF!</v>
      </c>
      <c r="ER5644" t="e">
        <f t="shared" si="299"/>
        <v>#REF!</v>
      </c>
    </row>
    <row r="5645" spans="142:148" x14ac:dyDescent="0.25">
      <c r="EL5645">
        <v>5638</v>
      </c>
      <c r="EM5645" t="e">
        <v>#REF!</v>
      </c>
      <c r="EN5645" t="e">
        <v>#REF!</v>
      </c>
      <c r="EP5645" t="e">
        <f t="shared" si="297"/>
        <v>#REF!</v>
      </c>
      <c r="EQ5645" t="e">
        <f t="shared" si="298"/>
        <v>#REF!</v>
      </c>
      <c r="ER5645" t="e">
        <f t="shared" si="299"/>
        <v>#REF!</v>
      </c>
    </row>
    <row r="5646" spans="142:148" x14ac:dyDescent="0.25">
      <c r="EL5646">
        <v>5639</v>
      </c>
      <c r="EM5646" t="e">
        <v>#REF!</v>
      </c>
      <c r="EN5646" t="e">
        <v>#REF!</v>
      </c>
      <c r="EP5646" t="e">
        <f t="shared" si="297"/>
        <v>#REF!</v>
      </c>
      <c r="EQ5646" t="e">
        <f t="shared" si="298"/>
        <v>#REF!</v>
      </c>
      <c r="ER5646" t="e">
        <f t="shared" si="299"/>
        <v>#REF!</v>
      </c>
    </row>
    <row r="5647" spans="142:148" x14ac:dyDescent="0.25">
      <c r="EL5647">
        <v>5640</v>
      </c>
      <c r="EM5647" t="e">
        <v>#REF!</v>
      </c>
      <c r="EN5647" t="e">
        <v>#REF!</v>
      </c>
      <c r="EP5647" t="e">
        <f t="shared" si="297"/>
        <v>#REF!</v>
      </c>
      <c r="EQ5647" t="e">
        <f t="shared" si="298"/>
        <v>#REF!</v>
      </c>
      <c r="ER5647" t="e">
        <f t="shared" si="299"/>
        <v>#REF!</v>
      </c>
    </row>
    <row r="5648" spans="142:148" x14ac:dyDescent="0.25">
      <c r="EL5648">
        <v>5641</v>
      </c>
      <c r="EM5648" t="e">
        <v>#REF!</v>
      </c>
      <c r="EN5648" t="e">
        <v>#REF!</v>
      </c>
      <c r="EP5648" t="e">
        <f t="shared" si="297"/>
        <v>#REF!</v>
      </c>
      <c r="EQ5648" t="e">
        <f t="shared" si="298"/>
        <v>#REF!</v>
      </c>
      <c r="ER5648" t="e">
        <f t="shared" si="299"/>
        <v>#REF!</v>
      </c>
    </row>
    <row r="5649" spans="142:148" x14ac:dyDescent="0.25">
      <c r="EL5649">
        <v>5642</v>
      </c>
      <c r="EM5649" t="e">
        <v>#REF!</v>
      </c>
      <c r="EN5649" t="e">
        <v>#REF!</v>
      </c>
      <c r="EP5649" t="e">
        <f t="shared" si="297"/>
        <v>#REF!</v>
      </c>
      <c r="EQ5649" t="e">
        <f t="shared" si="298"/>
        <v>#REF!</v>
      </c>
      <c r="ER5649" t="e">
        <f t="shared" si="299"/>
        <v>#REF!</v>
      </c>
    </row>
    <row r="5650" spans="142:148" x14ac:dyDescent="0.25">
      <c r="EL5650">
        <v>5643</v>
      </c>
      <c r="EM5650" t="e">
        <v>#REF!</v>
      </c>
      <c r="EN5650" t="e">
        <v>#REF!</v>
      </c>
      <c r="EP5650" t="e">
        <f t="shared" si="297"/>
        <v>#REF!</v>
      </c>
      <c r="EQ5650" t="e">
        <f t="shared" si="298"/>
        <v>#REF!</v>
      </c>
      <c r="ER5650" t="e">
        <f t="shared" si="299"/>
        <v>#REF!</v>
      </c>
    </row>
    <row r="5651" spans="142:148" x14ac:dyDescent="0.25">
      <c r="EL5651">
        <v>5644</v>
      </c>
      <c r="EM5651" t="e">
        <v>#REF!</v>
      </c>
      <c r="EN5651" t="e">
        <v>#REF!</v>
      </c>
      <c r="EP5651" t="e">
        <f t="shared" si="297"/>
        <v>#REF!</v>
      </c>
      <c r="EQ5651" t="e">
        <f t="shared" si="298"/>
        <v>#REF!</v>
      </c>
      <c r="ER5651" t="e">
        <f t="shared" si="299"/>
        <v>#REF!</v>
      </c>
    </row>
    <row r="5652" spans="142:148" x14ac:dyDescent="0.25">
      <c r="EL5652">
        <v>5645</v>
      </c>
      <c r="EM5652" t="e">
        <v>#REF!</v>
      </c>
      <c r="EN5652" t="e">
        <v>#REF!</v>
      </c>
      <c r="EP5652" t="e">
        <f t="shared" si="297"/>
        <v>#REF!</v>
      </c>
      <c r="EQ5652" t="e">
        <f t="shared" si="298"/>
        <v>#REF!</v>
      </c>
      <c r="ER5652" t="e">
        <f t="shared" si="299"/>
        <v>#REF!</v>
      </c>
    </row>
    <row r="5653" spans="142:148" x14ac:dyDescent="0.25">
      <c r="EL5653">
        <v>5646</v>
      </c>
      <c r="EM5653" t="e">
        <v>#REF!</v>
      </c>
      <c r="EN5653" t="e">
        <v>#REF!</v>
      </c>
      <c r="EP5653" t="e">
        <f t="shared" si="297"/>
        <v>#REF!</v>
      </c>
      <c r="EQ5653" t="e">
        <f t="shared" si="298"/>
        <v>#REF!</v>
      </c>
      <c r="ER5653" t="e">
        <f t="shared" si="299"/>
        <v>#REF!</v>
      </c>
    </row>
    <row r="5654" spans="142:148" x14ac:dyDescent="0.25">
      <c r="EL5654">
        <v>5647</v>
      </c>
      <c r="EM5654" t="e">
        <v>#REF!</v>
      </c>
      <c r="EN5654" t="e">
        <v>#REF!</v>
      </c>
      <c r="EP5654" t="e">
        <f t="shared" si="297"/>
        <v>#REF!</v>
      </c>
      <c r="EQ5654" t="e">
        <f t="shared" si="298"/>
        <v>#REF!</v>
      </c>
      <c r="ER5654" t="e">
        <f t="shared" si="299"/>
        <v>#REF!</v>
      </c>
    </row>
    <row r="5655" spans="142:148" x14ac:dyDescent="0.25">
      <c r="EL5655">
        <v>5648</v>
      </c>
      <c r="EM5655" t="e">
        <v>#REF!</v>
      </c>
      <c r="EN5655" t="e">
        <v>#REF!</v>
      </c>
      <c r="EP5655" t="e">
        <f t="shared" si="297"/>
        <v>#REF!</v>
      </c>
      <c r="EQ5655" t="e">
        <f t="shared" si="298"/>
        <v>#REF!</v>
      </c>
      <c r="ER5655" t="e">
        <f t="shared" si="299"/>
        <v>#REF!</v>
      </c>
    </row>
    <row r="5656" spans="142:148" x14ac:dyDescent="0.25">
      <c r="EL5656">
        <v>5649</v>
      </c>
      <c r="EM5656" t="e">
        <v>#REF!</v>
      </c>
      <c r="EN5656" t="e">
        <v>#REF!</v>
      </c>
      <c r="EP5656" t="e">
        <f t="shared" ref="EP5656:EP5719" si="300">IF(EM5656&gt;EN5656,1,0)</f>
        <v>#REF!</v>
      </c>
      <c r="EQ5656" t="e">
        <f t="shared" ref="EQ5656:EQ5719" si="301">IF(EP5656&gt;0,0,1)</f>
        <v>#REF!</v>
      </c>
      <c r="ER5656" t="e">
        <f t="shared" ref="ER5656:ER5719" si="302">IF(EM5656&gt;EN5656,EM5656-EN5656,EN5656-EM5656)</f>
        <v>#REF!</v>
      </c>
    </row>
    <row r="5657" spans="142:148" x14ac:dyDescent="0.25">
      <c r="EL5657">
        <v>5650</v>
      </c>
      <c r="EM5657" t="e">
        <v>#REF!</v>
      </c>
      <c r="EN5657" t="e">
        <v>#REF!</v>
      </c>
      <c r="EP5657" t="e">
        <f t="shared" si="300"/>
        <v>#REF!</v>
      </c>
      <c r="EQ5657" t="e">
        <f t="shared" si="301"/>
        <v>#REF!</v>
      </c>
      <c r="ER5657" t="e">
        <f t="shared" si="302"/>
        <v>#REF!</v>
      </c>
    </row>
    <row r="5658" spans="142:148" x14ac:dyDescent="0.25">
      <c r="EL5658">
        <v>5651</v>
      </c>
      <c r="EM5658" t="e">
        <v>#REF!</v>
      </c>
      <c r="EN5658" t="e">
        <v>#REF!</v>
      </c>
      <c r="EP5658" t="e">
        <f t="shared" si="300"/>
        <v>#REF!</v>
      </c>
      <c r="EQ5658" t="e">
        <f t="shared" si="301"/>
        <v>#REF!</v>
      </c>
      <c r="ER5658" t="e">
        <f t="shared" si="302"/>
        <v>#REF!</v>
      </c>
    </row>
    <row r="5659" spans="142:148" x14ac:dyDescent="0.25">
      <c r="EL5659">
        <v>5652</v>
      </c>
      <c r="EM5659" t="e">
        <v>#REF!</v>
      </c>
      <c r="EN5659" t="e">
        <v>#REF!</v>
      </c>
      <c r="EP5659" t="e">
        <f t="shared" si="300"/>
        <v>#REF!</v>
      </c>
      <c r="EQ5659" t="e">
        <f t="shared" si="301"/>
        <v>#REF!</v>
      </c>
      <c r="ER5659" t="e">
        <f t="shared" si="302"/>
        <v>#REF!</v>
      </c>
    </row>
    <row r="5660" spans="142:148" x14ac:dyDescent="0.25">
      <c r="EL5660">
        <v>5653</v>
      </c>
      <c r="EM5660" t="e">
        <v>#REF!</v>
      </c>
      <c r="EN5660" t="e">
        <v>#REF!</v>
      </c>
      <c r="EP5660" t="e">
        <f t="shared" si="300"/>
        <v>#REF!</v>
      </c>
      <c r="EQ5660" t="e">
        <f t="shared" si="301"/>
        <v>#REF!</v>
      </c>
      <c r="ER5660" t="e">
        <f t="shared" si="302"/>
        <v>#REF!</v>
      </c>
    </row>
    <row r="5661" spans="142:148" x14ac:dyDescent="0.25">
      <c r="EL5661">
        <v>5654</v>
      </c>
      <c r="EM5661" t="e">
        <v>#REF!</v>
      </c>
      <c r="EN5661" t="e">
        <v>#REF!</v>
      </c>
      <c r="EP5661" t="e">
        <f t="shared" si="300"/>
        <v>#REF!</v>
      </c>
      <c r="EQ5661" t="e">
        <f t="shared" si="301"/>
        <v>#REF!</v>
      </c>
      <c r="ER5661" t="e">
        <f t="shared" si="302"/>
        <v>#REF!</v>
      </c>
    </row>
    <row r="5662" spans="142:148" x14ac:dyDescent="0.25">
      <c r="EL5662">
        <v>5655</v>
      </c>
      <c r="EM5662" t="e">
        <v>#REF!</v>
      </c>
      <c r="EN5662" t="e">
        <v>#REF!</v>
      </c>
      <c r="EP5662" t="e">
        <f t="shared" si="300"/>
        <v>#REF!</v>
      </c>
      <c r="EQ5662" t="e">
        <f t="shared" si="301"/>
        <v>#REF!</v>
      </c>
      <c r="ER5662" t="e">
        <f t="shared" si="302"/>
        <v>#REF!</v>
      </c>
    </row>
    <row r="5663" spans="142:148" x14ac:dyDescent="0.25">
      <c r="EL5663">
        <v>5656</v>
      </c>
      <c r="EM5663" t="e">
        <v>#REF!</v>
      </c>
      <c r="EN5663" t="e">
        <v>#REF!</v>
      </c>
      <c r="EP5663" t="e">
        <f t="shared" si="300"/>
        <v>#REF!</v>
      </c>
      <c r="EQ5663" t="e">
        <f t="shared" si="301"/>
        <v>#REF!</v>
      </c>
      <c r="ER5663" t="e">
        <f t="shared" si="302"/>
        <v>#REF!</v>
      </c>
    </row>
    <row r="5664" spans="142:148" x14ac:dyDescent="0.25">
      <c r="EL5664">
        <v>5657</v>
      </c>
      <c r="EM5664" t="e">
        <v>#REF!</v>
      </c>
      <c r="EN5664" t="e">
        <v>#REF!</v>
      </c>
      <c r="EP5664" t="e">
        <f t="shared" si="300"/>
        <v>#REF!</v>
      </c>
      <c r="EQ5664" t="e">
        <f t="shared" si="301"/>
        <v>#REF!</v>
      </c>
      <c r="ER5664" t="e">
        <f t="shared" si="302"/>
        <v>#REF!</v>
      </c>
    </row>
    <row r="5665" spans="142:148" x14ac:dyDescent="0.25">
      <c r="EL5665">
        <v>5658</v>
      </c>
      <c r="EM5665" t="e">
        <v>#REF!</v>
      </c>
      <c r="EN5665" t="e">
        <v>#REF!</v>
      </c>
      <c r="EP5665" t="e">
        <f t="shared" si="300"/>
        <v>#REF!</v>
      </c>
      <c r="EQ5665" t="e">
        <f t="shared" si="301"/>
        <v>#REF!</v>
      </c>
      <c r="ER5665" t="e">
        <f t="shared" si="302"/>
        <v>#REF!</v>
      </c>
    </row>
    <row r="5666" spans="142:148" x14ac:dyDescent="0.25">
      <c r="EL5666">
        <v>5659</v>
      </c>
      <c r="EM5666" t="e">
        <v>#REF!</v>
      </c>
      <c r="EN5666" t="e">
        <v>#REF!</v>
      </c>
      <c r="EP5666" t="e">
        <f t="shared" si="300"/>
        <v>#REF!</v>
      </c>
      <c r="EQ5666" t="e">
        <f t="shared" si="301"/>
        <v>#REF!</v>
      </c>
      <c r="ER5666" t="e">
        <f t="shared" si="302"/>
        <v>#REF!</v>
      </c>
    </row>
    <row r="5667" spans="142:148" x14ac:dyDescent="0.25">
      <c r="EL5667">
        <v>5660</v>
      </c>
      <c r="EM5667" t="e">
        <v>#REF!</v>
      </c>
      <c r="EN5667" t="e">
        <v>#REF!</v>
      </c>
      <c r="EP5667" t="e">
        <f t="shared" si="300"/>
        <v>#REF!</v>
      </c>
      <c r="EQ5667" t="e">
        <f t="shared" si="301"/>
        <v>#REF!</v>
      </c>
      <c r="ER5667" t="e">
        <f t="shared" si="302"/>
        <v>#REF!</v>
      </c>
    </row>
    <row r="5668" spans="142:148" x14ac:dyDescent="0.25">
      <c r="EL5668">
        <v>5661</v>
      </c>
      <c r="EM5668" t="e">
        <v>#REF!</v>
      </c>
      <c r="EN5668" t="e">
        <v>#REF!</v>
      </c>
      <c r="EP5668" t="e">
        <f t="shared" si="300"/>
        <v>#REF!</v>
      </c>
      <c r="EQ5668" t="e">
        <f t="shared" si="301"/>
        <v>#REF!</v>
      </c>
      <c r="ER5668" t="e">
        <f t="shared" si="302"/>
        <v>#REF!</v>
      </c>
    </row>
    <row r="5669" spans="142:148" x14ac:dyDescent="0.25">
      <c r="EL5669">
        <v>5662</v>
      </c>
      <c r="EM5669" t="e">
        <v>#REF!</v>
      </c>
      <c r="EN5669" t="e">
        <v>#REF!</v>
      </c>
      <c r="EP5669" t="e">
        <f t="shared" si="300"/>
        <v>#REF!</v>
      </c>
      <c r="EQ5669" t="e">
        <f t="shared" si="301"/>
        <v>#REF!</v>
      </c>
      <c r="ER5669" t="e">
        <f t="shared" si="302"/>
        <v>#REF!</v>
      </c>
    </row>
    <row r="5670" spans="142:148" x14ac:dyDescent="0.25">
      <c r="EL5670">
        <v>5663</v>
      </c>
      <c r="EM5670" t="e">
        <v>#REF!</v>
      </c>
      <c r="EN5670" t="e">
        <v>#REF!</v>
      </c>
      <c r="EP5670" t="e">
        <f t="shared" si="300"/>
        <v>#REF!</v>
      </c>
      <c r="EQ5670" t="e">
        <f t="shared" si="301"/>
        <v>#REF!</v>
      </c>
      <c r="ER5670" t="e">
        <f t="shared" si="302"/>
        <v>#REF!</v>
      </c>
    </row>
    <row r="5671" spans="142:148" x14ac:dyDescent="0.25">
      <c r="EL5671">
        <v>5664</v>
      </c>
      <c r="EM5671" t="e">
        <v>#REF!</v>
      </c>
      <c r="EN5671" t="e">
        <v>#REF!</v>
      </c>
      <c r="EP5671" t="e">
        <f t="shared" si="300"/>
        <v>#REF!</v>
      </c>
      <c r="EQ5671" t="e">
        <f t="shared" si="301"/>
        <v>#REF!</v>
      </c>
      <c r="ER5671" t="e">
        <f t="shared" si="302"/>
        <v>#REF!</v>
      </c>
    </row>
    <row r="5672" spans="142:148" x14ac:dyDescent="0.25">
      <c r="EL5672">
        <v>5665</v>
      </c>
      <c r="EM5672" t="e">
        <v>#REF!</v>
      </c>
      <c r="EN5672" t="e">
        <v>#REF!</v>
      </c>
      <c r="EP5672" t="e">
        <f t="shared" si="300"/>
        <v>#REF!</v>
      </c>
      <c r="EQ5672" t="e">
        <f t="shared" si="301"/>
        <v>#REF!</v>
      </c>
      <c r="ER5672" t="e">
        <f t="shared" si="302"/>
        <v>#REF!</v>
      </c>
    </row>
    <row r="5673" spans="142:148" x14ac:dyDescent="0.25">
      <c r="EL5673">
        <v>5666</v>
      </c>
      <c r="EM5673" t="e">
        <v>#REF!</v>
      </c>
      <c r="EN5673" t="e">
        <v>#REF!</v>
      </c>
      <c r="EP5673" t="e">
        <f t="shared" si="300"/>
        <v>#REF!</v>
      </c>
      <c r="EQ5673" t="e">
        <f t="shared" si="301"/>
        <v>#REF!</v>
      </c>
      <c r="ER5673" t="e">
        <f t="shared" si="302"/>
        <v>#REF!</v>
      </c>
    </row>
    <row r="5674" spans="142:148" x14ac:dyDescent="0.25">
      <c r="EL5674">
        <v>5667</v>
      </c>
      <c r="EM5674" t="e">
        <v>#REF!</v>
      </c>
      <c r="EN5674" t="e">
        <v>#REF!</v>
      </c>
      <c r="EP5674" t="e">
        <f t="shared" si="300"/>
        <v>#REF!</v>
      </c>
      <c r="EQ5674" t="e">
        <f t="shared" si="301"/>
        <v>#REF!</v>
      </c>
      <c r="ER5674" t="e">
        <f t="shared" si="302"/>
        <v>#REF!</v>
      </c>
    </row>
    <row r="5675" spans="142:148" x14ac:dyDescent="0.25">
      <c r="EL5675">
        <v>5668</v>
      </c>
      <c r="EM5675" t="e">
        <v>#REF!</v>
      </c>
      <c r="EN5675" t="e">
        <v>#REF!</v>
      </c>
      <c r="EP5675" t="e">
        <f t="shared" si="300"/>
        <v>#REF!</v>
      </c>
      <c r="EQ5675" t="e">
        <f t="shared" si="301"/>
        <v>#REF!</v>
      </c>
      <c r="ER5675" t="e">
        <f t="shared" si="302"/>
        <v>#REF!</v>
      </c>
    </row>
    <row r="5676" spans="142:148" x14ac:dyDescent="0.25">
      <c r="EL5676">
        <v>5669</v>
      </c>
      <c r="EM5676" t="e">
        <v>#REF!</v>
      </c>
      <c r="EN5676" t="e">
        <v>#REF!</v>
      </c>
      <c r="EP5676" t="e">
        <f t="shared" si="300"/>
        <v>#REF!</v>
      </c>
      <c r="EQ5676" t="e">
        <f t="shared" si="301"/>
        <v>#REF!</v>
      </c>
      <c r="ER5676" t="e">
        <f t="shared" si="302"/>
        <v>#REF!</v>
      </c>
    </row>
    <row r="5677" spans="142:148" x14ac:dyDescent="0.25">
      <c r="EL5677">
        <v>5670</v>
      </c>
      <c r="EM5677" t="e">
        <v>#REF!</v>
      </c>
      <c r="EN5677" t="e">
        <v>#REF!</v>
      </c>
      <c r="EP5677" t="e">
        <f t="shared" si="300"/>
        <v>#REF!</v>
      </c>
      <c r="EQ5677" t="e">
        <f t="shared" si="301"/>
        <v>#REF!</v>
      </c>
      <c r="ER5677" t="e">
        <f t="shared" si="302"/>
        <v>#REF!</v>
      </c>
    </row>
    <row r="5678" spans="142:148" x14ac:dyDescent="0.25">
      <c r="EL5678">
        <v>5671</v>
      </c>
      <c r="EM5678" t="e">
        <v>#REF!</v>
      </c>
      <c r="EN5678" t="e">
        <v>#REF!</v>
      </c>
      <c r="EP5678" t="e">
        <f t="shared" si="300"/>
        <v>#REF!</v>
      </c>
      <c r="EQ5678" t="e">
        <f t="shared" si="301"/>
        <v>#REF!</v>
      </c>
      <c r="ER5678" t="e">
        <f t="shared" si="302"/>
        <v>#REF!</v>
      </c>
    </row>
    <row r="5679" spans="142:148" x14ac:dyDescent="0.25">
      <c r="EL5679">
        <v>5672</v>
      </c>
      <c r="EM5679" t="e">
        <v>#REF!</v>
      </c>
      <c r="EN5679" t="e">
        <v>#REF!</v>
      </c>
      <c r="EP5679" t="e">
        <f t="shared" si="300"/>
        <v>#REF!</v>
      </c>
      <c r="EQ5679" t="e">
        <f t="shared" si="301"/>
        <v>#REF!</v>
      </c>
      <c r="ER5679" t="e">
        <f t="shared" si="302"/>
        <v>#REF!</v>
      </c>
    </row>
    <row r="5680" spans="142:148" x14ac:dyDescent="0.25">
      <c r="EL5680">
        <v>5673</v>
      </c>
      <c r="EM5680" t="e">
        <v>#REF!</v>
      </c>
      <c r="EN5680" t="e">
        <v>#REF!</v>
      </c>
      <c r="EP5680" t="e">
        <f t="shared" si="300"/>
        <v>#REF!</v>
      </c>
      <c r="EQ5680" t="e">
        <f t="shared" si="301"/>
        <v>#REF!</v>
      </c>
      <c r="ER5680" t="e">
        <f t="shared" si="302"/>
        <v>#REF!</v>
      </c>
    </row>
    <row r="5681" spans="142:148" x14ac:dyDescent="0.25">
      <c r="EL5681">
        <v>5674</v>
      </c>
      <c r="EM5681" t="e">
        <v>#REF!</v>
      </c>
      <c r="EN5681" t="e">
        <v>#REF!</v>
      </c>
      <c r="EP5681" t="e">
        <f t="shared" si="300"/>
        <v>#REF!</v>
      </c>
      <c r="EQ5681" t="e">
        <f t="shared" si="301"/>
        <v>#REF!</v>
      </c>
      <c r="ER5681" t="e">
        <f t="shared" si="302"/>
        <v>#REF!</v>
      </c>
    </row>
    <row r="5682" spans="142:148" x14ac:dyDescent="0.25">
      <c r="EL5682">
        <v>5675</v>
      </c>
      <c r="EM5682" t="e">
        <v>#REF!</v>
      </c>
      <c r="EN5682" t="e">
        <v>#REF!</v>
      </c>
      <c r="EP5682" t="e">
        <f t="shared" si="300"/>
        <v>#REF!</v>
      </c>
      <c r="EQ5682" t="e">
        <f t="shared" si="301"/>
        <v>#REF!</v>
      </c>
      <c r="ER5682" t="e">
        <f t="shared" si="302"/>
        <v>#REF!</v>
      </c>
    </row>
    <row r="5683" spans="142:148" x14ac:dyDescent="0.25">
      <c r="EL5683">
        <v>5676</v>
      </c>
      <c r="EM5683" t="e">
        <v>#REF!</v>
      </c>
      <c r="EN5683" t="e">
        <v>#REF!</v>
      </c>
      <c r="EP5683" t="e">
        <f t="shared" si="300"/>
        <v>#REF!</v>
      </c>
      <c r="EQ5683" t="e">
        <f t="shared" si="301"/>
        <v>#REF!</v>
      </c>
      <c r="ER5683" t="e">
        <f t="shared" si="302"/>
        <v>#REF!</v>
      </c>
    </row>
    <row r="5684" spans="142:148" x14ac:dyDescent="0.25">
      <c r="EL5684">
        <v>5677</v>
      </c>
      <c r="EM5684" t="e">
        <v>#REF!</v>
      </c>
      <c r="EN5684" t="e">
        <v>#REF!</v>
      </c>
      <c r="EP5684" t="e">
        <f t="shared" si="300"/>
        <v>#REF!</v>
      </c>
      <c r="EQ5684" t="e">
        <f t="shared" si="301"/>
        <v>#REF!</v>
      </c>
      <c r="ER5684" t="e">
        <f t="shared" si="302"/>
        <v>#REF!</v>
      </c>
    </row>
    <row r="5685" spans="142:148" x14ac:dyDescent="0.25">
      <c r="EL5685">
        <v>5678</v>
      </c>
      <c r="EM5685" t="e">
        <v>#REF!</v>
      </c>
      <c r="EN5685" t="e">
        <v>#REF!</v>
      </c>
      <c r="EP5685" t="e">
        <f t="shared" si="300"/>
        <v>#REF!</v>
      </c>
      <c r="EQ5685" t="e">
        <f t="shared" si="301"/>
        <v>#REF!</v>
      </c>
      <c r="ER5685" t="e">
        <f t="shared" si="302"/>
        <v>#REF!</v>
      </c>
    </row>
    <row r="5686" spans="142:148" x14ac:dyDescent="0.25">
      <c r="EL5686">
        <v>5679</v>
      </c>
      <c r="EM5686" t="e">
        <v>#REF!</v>
      </c>
      <c r="EN5686" t="e">
        <v>#REF!</v>
      </c>
      <c r="EP5686" t="e">
        <f t="shared" si="300"/>
        <v>#REF!</v>
      </c>
      <c r="EQ5686" t="e">
        <f t="shared" si="301"/>
        <v>#REF!</v>
      </c>
      <c r="ER5686" t="e">
        <f t="shared" si="302"/>
        <v>#REF!</v>
      </c>
    </row>
    <row r="5687" spans="142:148" x14ac:dyDescent="0.25">
      <c r="EL5687">
        <v>5680</v>
      </c>
      <c r="EM5687" t="e">
        <v>#REF!</v>
      </c>
      <c r="EN5687" t="e">
        <v>#REF!</v>
      </c>
      <c r="EP5687" t="e">
        <f t="shared" si="300"/>
        <v>#REF!</v>
      </c>
      <c r="EQ5687" t="e">
        <f t="shared" si="301"/>
        <v>#REF!</v>
      </c>
      <c r="ER5687" t="e">
        <f t="shared" si="302"/>
        <v>#REF!</v>
      </c>
    </row>
    <row r="5688" spans="142:148" x14ac:dyDescent="0.25">
      <c r="EL5688">
        <v>5681</v>
      </c>
      <c r="EM5688" t="e">
        <v>#REF!</v>
      </c>
      <c r="EN5688" t="e">
        <v>#REF!</v>
      </c>
      <c r="EP5688" t="e">
        <f t="shared" si="300"/>
        <v>#REF!</v>
      </c>
      <c r="EQ5688" t="e">
        <f t="shared" si="301"/>
        <v>#REF!</v>
      </c>
      <c r="ER5688" t="e">
        <f t="shared" si="302"/>
        <v>#REF!</v>
      </c>
    </row>
    <row r="5689" spans="142:148" x14ac:dyDescent="0.25">
      <c r="EL5689">
        <v>5682</v>
      </c>
      <c r="EM5689" t="e">
        <v>#REF!</v>
      </c>
      <c r="EN5689" t="e">
        <v>#REF!</v>
      </c>
      <c r="EP5689" t="e">
        <f t="shared" si="300"/>
        <v>#REF!</v>
      </c>
      <c r="EQ5689" t="e">
        <f t="shared" si="301"/>
        <v>#REF!</v>
      </c>
      <c r="ER5689" t="e">
        <f t="shared" si="302"/>
        <v>#REF!</v>
      </c>
    </row>
    <row r="5690" spans="142:148" x14ac:dyDescent="0.25">
      <c r="EL5690">
        <v>5683</v>
      </c>
      <c r="EM5690" t="e">
        <v>#REF!</v>
      </c>
      <c r="EN5690" t="e">
        <v>#REF!</v>
      </c>
      <c r="EP5690" t="e">
        <f t="shared" si="300"/>
        <v>#REF!</v>
      </c>
      <c r="EQ5690" t="e">
        <f t="shared" si="301"/>
        <v>#REF!</v>
      </c>
      <c r="ER5690" t="e">
        <f t="shared" si="302"/>
        <v>#REF!</v>
      </c>
    </row>
    <row r="5691" spans="142:148" x14ac:dyDescent="0.25">
      <c r="EL5691">
        <v>5684</v>
      </c>
      <c r="EM5691" t="e">
        <v>#REF!</v>
      </c>
      <c r="EN5691" t="e">
        <v>#REF!</v>
      </c>
      <c r="EP5691" t="e">
        <f t="shared" si="300"/>
        <v>#REF!</v>
      </c>
      <c r="EQ5691" t="e">
        <f t="shared" si="301"/>
        <v>#REF!</v>
      </c>
      <c r="ER5691" t="e">
        <f t="shared" si="302"/>
        <v>#REF!</v>
      </c>
    </row>
    <row r="5692" spans="142:148" x14ac:dyDescent="0.25">
      <c r="EL5692">
        <v>5685</v>
      </c>
      <c r="EM5692" t="e">
        <v>#REF!</v>
      </c>
      <c r="EN5692" t="e">
        <v>#REF!</v>
      </c>
      <c r="EP5692" t="e">
        <f t="shared" si="300"/>
        <v>#REF!</v>
      </c>
      <c r="EQ5692" t="e">
        <f t="shared" si="301"/>
        <v>#REF!</v>
      </c>
      <c r="ER5692" t="e">
        <f t="shared" si="302"/>
        <v>#REF!</v>
      </c>
    </row>
    <row r="5693" spans="142:148" x14ac:dyDescent="0.25">
      <c r="EL5693">
        <v>5686</v>
      </c>
      <c r="EM5693" t="e">
        <v>#REF!</v>
      </c>
      <c r="EN5693" t="e">
        <v>#REF!</v>
      </c>
      <c r="EP5693" t="e">
        <f t="shared" si="300"/>
        <v>#REF!</v>
      </c>
      <c r="EQ5693" t="e">
        <f t="shared" si="301"/>
        <v>#REF!</v>
      </c>
      <c r="ER5693" t="e">
        <f t="shared" si="302"/>
        <v>#REF!</v>
      </c>
    </row>
    <row r="5694" spans="142:148" x14ac:dyDescent="0.25">
      <c r="EL5694">
        <v>5687</v>
      </c>
      <c r="EM5694" t="e">
        <v>#REF!</v>
      </c>
      <c r="EN5694" t="e">
        <v>#REF!</v>
      </c>
      <c r="EP5694" t="e">
        <f t="shared" si="300"/>
        <v>#REF!</v>
      </c>
      <c r="EQ5694" t="e">
        <f t="shared" si="301"/>
        <v>#REF!</v>
      </c>
      <c r="ER5694" t="e">
        <f t="shared" si="302"/>
        <v>#REF!</v>
      </c>
    </row>
    <row r="5695" spans="142:148" x14ac:dyDescent="0.25">
      <c r="EL5695">
        <v>5688</v>
      </c>
      <c r="EM5695" t="e">
        <v>#REF!</v>
      </c>
      <c r="EN5695" t="e">
        <v>#REF!</v>
      </c>
      <c r="EP5695" t="e">
        <f t="shared" si="300"/>
        <v>#REF!</v>
      </c>
      <c r="EQ5695" t="e">
        <f t="shared" si="301"/>
        <v>#REF!</v>
      </c>
      <c r="ER5695" t="e">
        <f t="shared" si="302"/>
        <v>#REF!</v>
      </c>
    </row>
    <row r="5696" spans="142:148" x14ac:dyDescent="0.25">
      <c r="EL5696">
        <v>5689</v>
      </c>
      <c r="EM5696" t="e">
        <v>#REF!</v>
      </c>
      <c r="EN5696" t="e">
        <v>#REF!</v>
      </c>
      <c r="EP5696" t="e">
        <f t="shared" si="300"/>
        <v>#REF!</v>
      </c>
      <c r="EQ5696" t="e">
        <f t="shared" si="301"/>
        <v>#REF!</v>
      </c>
      <c r="ER5696" t="e">
        <f t="shared" si="302"/>
        <v>#REF!</v>
      </c>
    </row>
    <row r="5697" spans="142:148" x14ac:dyDescent="0.25">
      <c r="EL5697">
        <v>5690</v>
      </c>
      <c r="EM5697" t="e">
        <v>#REF!</v>
      </c>
      <c r="EN5697" t="e">
        <v>#REF!</v>
      </c>
      <c r="EP5697" t="e">
        <f t="shared" si="300"/>
        <v>#REF!</v>
      </c>
      <c r="EQ5697" t="e">
        <f t="shared" si="301"/>
        <v>#REF!</v>
      </c>
      <c r="ER5697" t="e">
        <f t="shared" si="302"/>
        <v>#REF!</v>
      </c>
    </row>
    <row r="5698" spans="142:148" x14ac:dyDescent="0.25">
      <c r="EL5698">
        <v>5691</v>
      </c>
      <c r="EM5698" t="e">
        <v>#REF!</v>
      </c>
      <c r="EN5698" t="e">
        <v>#REF!</v>
      </c>
      <c r="EP5698" t="e">
        <f t="shared" si="300"/>
        <v>#REF!</v>
      </c>
      <c r="EQ5698" t="e">
        <f t="shared" si="301"/>
        <v>#REF!</v>
      </c>
      <c r="ER5698" t="e">
        <f t="shared" si="302"/>
        <v>#REF!</v>
      </c>
    </row>
    <row r="5699" spans="142:148" x14ac:dyDescent="0.25">
      <c r="EL5699">
        <v>5692</v>
      </c>
      <c r="EM5699" t="e">
        <v>#REF!</v>
      </c>
      <c r="EN5699" t="e">
        <v>#REF!</v>
      </c>
      <c r="EP5699" t="e">
        <f t="shared" si="300"/>
        <v>#REF!</v>
      </c>
      <c r="EQ5699" t="e">
        <f t="shared" si="301"/>
        <v>#REF!</v>
      </c>
      <c r="ER5699" t="e">
        <f t="shared" si="302"/>
        <v>#REF!</v>
      </c>
    </row>
    <row r="5700" spans="142:148" x14ac:dyDescent="0.25">
      <c r="EL5700">
        <v>5693</v>
      </c>
      <c r="EM5700" t="e">
        <v>#REF!</v>
      </c>
      <c r="EN5700" t="e">
        <v>#REF!</v>
      </c>
      <c r="EP5700" t="e">
        <f t="shared" si="300"/>
        <v>#REF!</v>
      </c>
      <c r="EQ5700" t="e">
        <f t="shared" si="301"/>
        <v>#REF!</v>
      </c>
      <c r="ER5700" t="e">
        <f t="shared" si="302"/>
        <v>#REF!</v>
      </c>
    </row>
    <row r="5701" spans="142:148" x14ac:dyDescent="0.25">
      <c r="EL5701">
        <v>5694</v>
      </c>
      <c r="EM5701" t="e">
        <v>#REF!</v>
      </c>
      <c r="EN5701" t="e">
        <v>#REF!</v>
      </c>
      <c r="EP5701" t="e">
        <f t="shared" si="300"/>
        <v>#REF!</v>
      </c>
      <c r="EQ5701" t="e">
        <f t="shared" si="301"/>
        <v>#REF!</v>
      </c>
      <c r="ER5701" t="e">
        <f t="shared" si="302"/>
        <v>#REF!</v>
      </c>
    </row>
    <row r="5702" spans="142:148" x14ac:dyDescent="0.25">
      <c r="EL5702">
        <v>5695</v>
      </c>
      <c r="EM5702" t="e">
        <v>#REF!</v>
      </c>
      <c r="EN5702" t="e">
        <v>#REF!</v>
      </c>
      <c r="EP5702" t="e">
        <f t="shared" si="300"/>
        <v>#REF!</v>
      </c>
      <c r="EQ5702" t="e">
        <f t="shared" si="301"/>
        <v>#REF!</v>
      </c>
      <c r="ER5702" t="e">
        <f t="shared" si="302"/>
        <v>#REF!</v>
      </c>
    </row>
    <row r="5703" spans="142:148" x14ac:dyDescent="0.25">
      <c r="EL5703">
        <v>5696</v>
      </c>
      <c r="EM5703" t="e">
        <v>#REF!</v>
      </c>
      <c r="EN5703" t="e">
        <v>#REF!</v>
      </c>
      <c r="EP5703" t="e">
        <f t="shared" si="300"/>
        <v>#REF!</v>
      </c>
      <c r="EQ5703" t="e">
        <f t="shared" si="301"/>
        <v>#REF!</v>
      </c>
      <c r="ER5703" t="e">
        <f t="shared" si="302"/>
        <v>#REF!</v>
      </c>
    </row>
    <row r="5704" spans="142:148" x14ac:dyDescent="0.25">
      <c r="EL5704">
        <v>5697</v>
      </c>
      <c r="EM5704" t="e">
        <v>#REF!</v>
      </c>
      <c r="EN5704" t="e">
        <v>#REF!</v>
      </c>
      <c r="EP5704" t="e">
        <f t="shared" si="300"/>
        <v>#REF!</v>
      </c>
      <c r="EQ5704" t="e">
        <f t="shared" si="301"/>
        <v>#REF!</v>
      </c>
      <c r="ER5704" t="e">
        <f t="shared" si="302"/>
        <v>#REF!</v>
      </c>
    </row>
    <row r="5705" spans="142:148" x14ac:dyDescent="0.25">
      <c r="EL5705">
        <v>5698</v>
      </c>
      <c r="EM5705" t="e">
        <v>#REF!</v>
      </c>
      <c r="EN5705" t="e">
        <v>#REF!</v>
      </c>
      <c r="EP5705" t="e">
        <f t="shared" si="300"/>
        <v>#REF!</v>
      </c>
      <c r="EQ5705" t="e">
        <f t="shared" si="301"/>
        <v>#REF!</v>
      </c>
      <c r="ER5705" t="e">
        <f t="shared" si="302"/>
        <v>#REF!</v>
      </c>
    </row>
    <row r="5706" spans="142:148" x14ac:dyDescent="0.25">
      <c r="EL5706">
        <v>5699</v>
      </c>
      <c r="EM5706" t="e">
        <v>#REF!</v>
      </c>
      <c r="EN5706" t="e">
        <v>#REF!</v>
      </c>
      <c r="EP5706" t="e">
        <f t="shared" si="300"/>
        <v>#REF!</v>
      </c>
      <c r="EQ5706" t="e">
        <f t="shared" si="301"/>
        <v>#REF!</v>
      </c>
      <c r="ER5706" t="e">
        <f t="shared" si="302"/>
        <v>#REF!</v>
      </c>
    </row>
    <row r="5707" spans="142:148" x14ac:dyDescent="0.25">
      <c r="EL5707">
        <v>5700</v>
      </c>
      <c r="EM5707" t="e">
        <v>#REF!</v>
      </c>
      <c r="EN5707" t="e">
        <v>#REF!</v>
      </c>
      <c r="EP5707" t="e">
        <f t="shared" si="300"/>
        <v>#REF!</v>
      </c>
      <c r="EQ5707" t="e">
        <f t="shared" si="301"/>
        <v>#REF!</v>
      </c>
      <c r="ER5707" t="e">
        <f t="shared" si="302"/>
        <v>#REF!</v>
      </c>
    </row>
    <row r="5708" spans="142:148" x14ac:dyDescent="0.25">
      <c r="EL5708">
        <v>5701</v>
      </c>
      <c r="EM5708" t="e">
        <v>#REF!</v>
      </c>
      <c r="EN5708" t="e">
        <v>#REF!</v>
      </c>
      <c r="EP5708" t="e">
        <f t="shared" si="300"/>
        <v>#REF!</v>
      </c>
      <c r="EQ5708" t="e">
        <f t="shared" si="301"/>
        <v>#REF!</v>
      </c>
      <c r="ER5708" t="e">
        <f t="shared" si="302"/>
        <v>#REF!</v>
      </c>
    </row>
    <row r="5709" spans="142:148" x14ac:dyDescent="0.25">
      <c r="EL5709">
        <v>5702</v>
      </c>
      <c r="EM5709" t="e">
        <v>#REF!</v>
      </c>
      <c r="EN5709" t="e">
        <v>#REF!</v>
      </c>
      <c r="EP5709" t="e">
        <f t="shared" si="300"/>
        <v>#REF!</v>
      </c>
      <c r="EQ5709" t="e">
        <f t="shared" si="301"/>
        <v>#REF!</v>
      </c>
      <c r="ER5709" t="e">
        <f t="shared" si="302"/>
        <v>#REF!</v>
      </c>
    </row>
    <row r="5710" spans="142:148" x14ac:dyDescent="0.25">
      <c r="EL5710">
        <v>5703</v>
      </c>
      <c r="EM5710" t="e">
        <v>#REF!</v>
      </c>
      <c r="EN5710" t="e">
        <v>#REF!</v>
      </c>
      <c r="EP5710" t="e">
        <f t="shared" si="300"/>
        <v>#REF!</v>
      </c>
      <c r="EQ5710" t="e">
        <f t="shared" si="301"/>
        <v>#REF!</v>
      </c>
      <c r="ER5710" t="e">
        <f t="shared" si="302"/>
        <v>#REF!</v>
      </c>
    </row>
    <row r="5711" spans="142:148" x14ac:dyDescent="0.25">
      <c r="EL5711">
        <v>5704</v>
      </c>
      <c r="EM5711" t="e">
        <v>#REF!</v>
      </c>
      <c r="EN5711" t="e">
        <v>#REF!</v>
      </c>
      <c r="EP5711" t="e">
        <f t="shared" si="300"/>
        <v>#REF!</v>
      </c>
      <c r="EQ5711" t="e">
        <f t="shared" si="301"/>
        <v>#REF!</v>
      </c>
      <c r="ER5711" t="e">
        <f t="shared" si="302"/>
        <v>#REF!</v>
      </c>
    </row>
    <row r="5712" spans="142:148" x14ac:dyDescent="0.25">
      <c r="EL5712">
        <v>5705</v>
      </c>
      <c r="EM5712" t="e">
        <v>#REF!</v>
      </c>
      <c r="EN5712" t="e">
        <v>#REF!</v>
      </c>
      <c r="EP5712" t="e">
        <f t="shared" si="300"/>
        <v>#REF!</v>
      </c>
      <c r="EQ5712" t="e">
        <f t="shared" si="301"/>
        <v>#REF!</v>
      </c>
      <c r="ER5712" t="e">
        <f t="shared" si="302"/>
        <v>#REF!</v>
      </c>
    </row>
    <row r="5713" spans="142:148" x14ac:dyDescent="0.25">
      <c r="EL5713">
        <v>5706</v>
      </c>
      <c r="EM5713" t="e">
        <v>#REF!</v>
      </c>
      <c r="EN5713" t="e">
        <v>#REF!</v>
      </c>
      <c r="EP5713" t="e">
        <f t="shared" si="300"/>
        <v>#REF!</v>
      </c>
      <c r="EQ5713" t="e">
        <f t="shared" si="301"/>
        <v>#REF!</v>
      </c>
      <c r="ER5713" t="e">
        <f t="shared" si="302"/>
        <v>#REF!</v>
      </c>
    </row>
    <row r="5714" spans="142:148" x14ac:dyDescent="0.25">
      <c r="EL5714">
        <v>5707</v>
      </c>
      <c r="EM5714" t="e">
        <v>#REF!</v>
      </c>
      <c r="EN5714" t="e">
        <v>#REF!</v>
      </c>
      <c r="EP5714" t="e">
        <f t="shared" si="300"/>
        <v>#REF!</v>
      </c>
      <c r="EQ5714" t="e">
        <f t="shared" si="301"/>
        <v>#REF!</v>
      </c>
      <c r="ER5714" t="e">
        <f t="shared" si="302"/>
        <v>#REF!</v>
      </c>
    </row>
    <row r="5715" spans="142:148" x14ac:dyDescent="0.25">
      <c r="EL5715">
        <v>5708</v>
      </c>
      <c r="EM5715" t="e">
        <v>#REF!</v>
      </c>
      <c r="EN5715" t="e">
        <v>#REF!</v>
      </c>
      <c r="EP5715" t="e">
        <f t="shared" si="300"/>
        <v>#REF!</v>
      </c>
      <c r="EQ5715" t="e">
        <f t="shared" si="301"/>
        <v>#REF!</v>
      </c>
      <c r="ER5715" t="e">
        <f t="shared" si="302"/>
        <v>#REF!</v>
      </c>
    </row>
    <row r="5716" spans="142:148" x14ac:dyDescent="0.25">
      <c r="EL5716">
        <v>5709</v>
      </c>
      <c r="EM5716" t="e">
        <v>#REF!</v>
      </c>
      <c r="EN5716" t="e">
        <v>#REF!</v>
      </c>
      <c r="EP5716" t="e">
        <f t="shared" si="300"/>
        <v>#REF!</v>
      </c>
      <c r="EQ5716" t="e">
        <f t="shared" si="301"/>
        <v>#REF!</v>
      </c>
      <c r="ER5716" t="e">
        <f t="shared" si="302"/>
        <v>#REF!</v>
      </c>
    </row>
    <row r="5717" spans="142:148" x14ac:dyDescent="0.25">
      <c r="EL5717">
        <v>5710</v>
      </c>
      <c r="EM5717" t="e">
        <v>#REF!</v>
      </c>
      <c r="EN5717" t="e">
        <v>#REF!</v>
      </c>
      <c r="EP5717" t="e">
        <f t="shared" si="300"/>
        <v>#REF!</v>
      </c>
      <c r="EQ5717" t="e">
        <f t="shared" si="301"/>
        <v>#REF!</v>
      </c>
      <c r="ER5717" t="e">
        <f t="shared" si="302"/>
        <v>#REF!</v>
      </c>
    </row>
    <row r="5718" spans="142:148" x14ac:dyDescent="0.25">
      <c r="EL5718">
        <v>5711</v>
      </c>
      <c r="EM5718" t="e">
        <v>#REF!</v>
      </c>
      <c r="EN5718" t="e">
        <v>#REF!</v>
      </c>
      <c r="EP5718" t="e">
        <f t="shared" si="300"/>
        <v>#REF!</v>
      </c>
      <c r="EQ5718" t="e">
        <f t="shared" si="301"/>
        <v>#REF!</v>
      </c>
      <c r="ER5718" t="e">
        <f t="shared" si="302"/>
        <v>#REF!</v>
      </c>
    </row>
    <row r="5719" spans="142:148" x14ac:dyDescent="0.25">
      <c r="EL5719">
        <v>5712</v>
      </c>
      <c r="EM5719" t="e">
        <v>#REF!</v>
      </c>
      <c r="EN5719" t="e">
        <v>#REF!</v>
      </c>
      <c r="EP5719" t="e">
        <f t="shared" si="300"/>
        <v>#REF!</v>
      </c>
      <c r="EQ5719" t="e">
        <f t="shared" si="301"/>
        <v>#REF!</v>
      </c>
      <c r="ER5719" t="e">
        <f t="shared" si="302"/>
        <v>#REF!</v>
      </c>
    </row>
    <row r="5720" spans="142:148" x14ac:dyDescent="0.25">
      <c r="EL5720">
        <v>5713</v>
      </c>
      <c r="EM5720" t="e">
        <v>#REF!</v>
      </c>
      <c r="EN5720" t="e">
        <v>#REF!</v>
      </c>
      <c r="EP5720" t="e">
        <f t="shared" ref="EP5720:EP5783" si="303">IF(EM5720&gt;EN5720,1,0)</f>
        <v>#REF!</v>
      </c>
      <c r="EQ5720" t="e">
        <f t="shared" ref="EQ5720:EQ5783" si="304">IF(EP5720&gt;0,0,1)</f>
        <v>#REF!</v>
      </c>
      <c r="ER5720" t="e">
        <f t="shared" ref="ER5720:ER5783" si="305">IF(EM5720&gt;EN5720,EM5720-EN5720,EN5720-EM5720)</f>
        <v>#REF!</v>
      </c>
    </row>
    <row r="5721" spans="142:148" x14ac:dyDescent="0.25">
      <c r="EL5721">
        <v>5714</v>
      </c>
      <c r="EM5721" t="e">
        <v>#REF!</v>
      </c>
      <c r="EN5721" t="e">
        <v>#REF!</v>
      </c>
      <c r="EP5721" t="e">
        <f t="shared" si="303"/>
        <v>#REF!</v>
      </c>
      <c r="EQ5721" t="e">
        <f t="shared" si="304"/>
        <v>#REF!</v>
      </c>
      <c r="ER5721" t="e">
        <f t="shared" si="305"/>
        <v>#REF!</v>
      </c>
    </row>
    <row r="5722" spans="142:148" x14ac:dyDescent="0.25">
      <c r="EL5722">
        <v>5715</v>
      </c>
      <c r="EM5722" t="e">
        <v>#REF!</v>
      </c>
      <c r="EN5722" t="e">
        <v>#REF!</v>
      </c>
      <c r="EP5722" t="e">
        <f t="shared" si="303"/>
        <v>#REF!</v>
      </c>
      <c r="EQ5722" t="e">
        <f t="shared" si="304"/>
        <v>#REF!</v>
      </c>
      <c r="ER5722" t="e">
        <f t="shared" si="305"/>
        <v>#REF!</v>
      </c>
    </row>
    <row r="5723" spans="142:148" x14ac:dyDescent="0.25">
      <c r="EL5723">
        <v>5716</v>
      </c>
      <c r="EM5723" t="e">
        <v>#REF!</v>
      </c>
      <c r="EN5723" t="e">
        <v>#REF!</v>
      </c>
      <c r="EP5723" t="e">
        <f t="shared" si="303"/>
        <v>#REF!</v>
      </c>
      <c r="EQ5723" t="e">
        <f t="shared" si="304"/>
        <v>#REF!</v>
      </c>
      <c r="ER5723" t="e">
        <f t="shared" si="305"/>
        <v>#REF!</v>
      </c>
    </row>
    <row r="5724" spans="142:148" x14ac:dyDescent="0.25">
      <c r="EL5724">
        <v>5717</v>
      </c>
      <c r="EM5724" t="e">
        <v>#REF!</v>
      </c>
      <c r="EN5724" t="e">
        <v>#REF!</v>
      </c>
      <c r="EP5724" t="e">
        <f t="shared" si="303"/>
        <v>#REF!</v>
      </c>
      <c r="EQ5724" t="e">
        <f t="shared" si="304"/>
        <v>#REF!</v>
      </c>
      <c r="ER5724" t="e">
        <f t="shared" si="305"/>
        <v>#REF!</v>
      </c>
    </row>
    <row r="5725" spans="142:148" x14ac:dyDescent="0.25">
      <c r="EL5725">
        <v>5718</v>
      </c>
      <c r="EM5725" t="e">
        <v>#REF!</v>
      </c>
      <c r="EN5725" t="e">
        <v>#REF!</v>
      </c>
      <c r="EP5725" t="e">
        <f t="shared" si="303"/>
        <v>#REF!</v>
      </c>
      <c r="EQ5725" t="e">
        <f t="shared" si="304"/>
        <v>#REF!</v>
      </c>
      <c r="ER5725" t="e">
        <f t="shared" si="305"/>
        <v>#REF!</v>
      </c>
    </row>
    <row r="5726" spans="142:148" x14ac:dyDescent="0.25">
      <c r="EL5726">
        <v>5719</v>
      </c>
      <c r="EM5726" t="e">
        <v>#REF!</v>
      </c>
      <c r="EN5726" t="e">
        <v>#REF!</v>
      </c>
      <c r="EP5726" t="e">
        <f t="shared" si="303"/>
        <v>#REF!</v>
      </c>
      <c r="EQ5726" t="e">
        <f t="shared" si="304"/>
        <v>#REF!</v>
      </c>
      <c r="ER5726" t="e">
        <f t="shared" si="305"/>
        <v>#REF!</v>
      </c>
    </row>
    <row r="5727" spans="142:148" x14ac:dyDescent="0.25">
      <c r="EL5727">
        <v>5720</v>
      </c>
      <c r="EM5727" t="e">
        <v>#REF!</v>
      </c>
      <c r="EN5727" t="e">
        <v>#REF!</v>
      </c>
      <c r="EP5727" t="e">
        <f t="shared" si="303"/>
        <v>#REF!</v>
      </c>
      <c r="EQ5727" t="e">
        <f t="shared" si="304"/>
        <v>#REF!</v>
      </c>
      <c r="ER5727" t="e">
        <f t="shared" si="305"/>
        <v>#REF!</v>
      </c>
    </row>
    <row r="5728" spans="142:148" x14ac:dyDescent="0.25">
      <c r="EL5728">
        <v>5721</v>
      </c>
      <c r="EM5728" t="e">
        <v>#REF!</v>
      </c>
      <c r="EN5728" t="e">
        <v>#REF!</v>
      </c>
      <c r="EP5728" t="e">
        <f t="shared" si="303"/>
        <v>#REF!</v>
      </c>
      <c r="EQ5728" t="e">
        <f t="shared" si="304"/>
        <v>#REF!</v>
      </c>
      <c r="ER5728" t="e">
        <f t="shared" si="305"/>
        <v>#REF!</v>
      </c>
    </row>
    <row r="5729" spans="142:148" x14ac:dyDescent="0.25">
      <c r="EL5729">
        <v>5722</v>
      </c>
      <c r="EM5729" t="e">
        <v>#REF!</v>
      </c>
      <c r="EN5729" t="e">
        <v>#REF!</v>
      </c>
      <c r="EP5729" t="e">
        <f t="shared" si="303"/>
        <v>#REF!</v>
      </c>
      <c r="EQ5729" t="e">
        <f t="shared" si="304"/>
        <v>#REF!</v>
      </c>
      <c r="ER5729" t="e">
        <f t="shared" si="305"/>
        <v>#REF!</v>
      </c>
    </row>
    <row r="5730" spans="142:148" x14ac:dyDescent="0.25">
      <c r="EL5730">
        <v>5723</v>
      </c>
      <c r="EM5730" t="e">
        <v>#REF!</v>
      </c>
      <c r="EN5730" t="e">
        <v>#REF!</v>
      </c>
      <c r="EP5730" t="e">
        <f t="shared" si="303"/>
        <v>#REF!</v>
      </c>
      <c r="EQ5730" t="e">
        <f t="shared" si="304"/>
        <v>#REF!</v>
      </c>
      <c r="ER5730" t="e">
        <f t="shared" si="305"/>
        <v>#REF!</v>
      </c>
    </row>
    <row r="5731" spans="142:148" x14ac:dyDescent="0.25">
      <c r="EL5731">
        <v>5724</v>
      </c>
      <c r="EM5731" t="e">
        <v>#REF!</v>
      </c>
      <c r="EN5731" t="e">
        <v>#REF!</v>
      </c>
      <c r="EP5731" t="e">
        <f t="shared" si="303"/>
        <v>#REF!</v>
      </c>
      <c r="EQ5731" t="e">
        <f t="shared" si="304"/>
        <v>#REF!</v>
      </c>
      <c r="ER5731" t="e">
        <f t="shared" si="305"/>
        <v>#REF!</v>
      </c>
    </row>
    <row r="5732" spans="142:148" x14ac:dyDescent="0.25">
      <c r="EL5732">
        <v>5725</v>
      </c>
      <c r="EM5732" t="e">
        <v>#REF!</v>
      </c>
      <c r="EN5732" t="e">
        <v>#REF!</v>
      </c>
      <c r="EP5732" t="e">
        <f t="shared" si="303"/>
        <v>#REF!</v>
      </c>
      <c r="EQ5732" t="e">
        <f t="shared" si="304"/>
        <v>#REF!</v>
      </c>
      <c r="ER5732" t="e">
        <f t="shared" si="305"/>
        <v>#REF!</v>
      </c>
    </row>
    <row r="5733" spans="142:148" x14ac:dyDescent="0.25">
      <c r="EL5733">
        <v>5726</v>
      </c>
      <c r="EM5733" t="e">
        <v>#REF!</v>
      </c>
      <c r="EN5733" t="e">
        <v>#REF!</v>
      </c>
      <c r="EP5733" t="e">
        <f t="shared" si="303"/>
        <v>#REF!</v>
      </c>
      <c r="EQ5733" t="e">
        <f t="shared" si="304"/>
        <v>#REF!</v>
      </c>
      <c r="ER5733" t="e">
        <f t="shared" si="305"/>
        <v>#REF!</v>
      </c>
    </row>
    <row r="5734" spans="142:148" x14ac:dyDescent="0.25">
      <c r="EL5734">
        <v>5727</v>
      </c>
      <c r="EM5734" t="e">
        <v>#REF!</v>
      </c>
      <c r="EN5734" t="e">
        <v>#REF!</v>
      </c>
      <c r="EP5734" t="e">
        <f t="shared" si="303"/>
        <v>#REF!</v>
      </c>
      <c r="EQ5734" t="e">
        <f t="shared" si="304"/>
        <v>#REF!</v>
      </c>
      <c r="ER5734" t="e">
        <f t="shared" si="305"/>
        <v>#REF!</v>
      </c>
    </row>
    <row r="5735" spans="142:148" x14ac:dyDescent="0.25">
      <c r="EL5735">
        <v>5728</v>
      </c>
      <c r="EM5735" t="e">
        <v>#REF!</v>
      </c>
      <c r="EN5735" t="e">
        <v>#REF!</v>
      </c>
      <c r="EP5735" t="e">
        <f t="shared" si="303"/>
        <v>#REF!</v>
      </c>
      <c r="EQ5735" t="e">
        <f t="shared" si="304"/>
        <v>#REF!</v>
      </c>
      <c r="ER5735" t="e">
        <f t="shared" si="305"/>
        <v>#REF!</v>
      </c>
    </row>
    <row r="5736" spans="142:148" x14ac:dyDescent="0.25">
      <c r="EL5736">
        <v>5729</v>
      </c>
      <c r="EM5736" t="e">
        <v>#REF!</v>
      </c>
      <c r="EN5736" t="e">
        <v>#REF!</v>
      </c>
      <c r="EP5736" t="e">
        <f t="shared" si="303"/>
        <v>#REF!</v>
      </c>
      <c r="EQ5736" t="e">
        <f t="shared" si="304"/>
        <v>#REF!</v>
      </c>
      <c r="ER5736" t="e">
        <f t="shared" si="305"/>
        <v>#REF!</v>
      </c>
    </row>
    <row r="5737" spans="142:148" x14ac:dyDescent="0.25">
      <c r="EL5737">
        <v>5730</v>
      </c>
      <c r="EM5737" t="e">
        <v>#REF!</v>
      </c>
      <c r="EN5737" t="e">
        <v>#REF!</v>
      </c>
      <c r="EP5737" t="e">
        <f t="shared" si="303"/>
        <v>#REF!</v>
      </c>
      <c r="EQ5737" t="e">
        <f t="shared" si="304"/>
        <v>#REF!</v>
      </c>
      <c r="ER5737" t="e">
        <f t="shared" si="305"/>
        <v>#REF!</v>
      </c>
    </row>
    <row r="5738" spans="142:148" x14ac:dyDescent="0.25">
      <c r="EL5738">
        <v>5731</v>
      </c>
      <c r="EM5738" t="e">
        <v>#REF!</v>
      </c>
      <c r="EN5738" t="e">
        <v>#REF!</v>
      </c>
      <c r="EP5738" t="e">
        <f t="shared" si="303"/>
        <v>#REF!</v>
      </c>
      <c r="EQ5738" t="e">
        <f t="shared" si="304"/>
        <v>#REF!</v>
      </c>
      <c r="ER5738" t="e">
        <f t="shared" si="305"/>
        <v>#REF!</v>
      </c>
    </row>
    <row r="5739" spans="142:148" x14ac:dyDescent="0.25">
      <c r="EL5739">
        <v>5732</v>
      </c>
      <c r="EM5739" t="e">
        <v>#REF!</v>
      </c>
      <c r="EN5739" t="e">
        <v>#REF!</v>
      </c>
      <c r="EP5739" t="e">
        <f t="shared" si="303"/>
        <v>#REF!</v>
      </c>
      <c r="EQ5739" t="e">
        <f t="shared" si="304"/>
        <v>#REF!</v>
      </c>
      <c r="ER5739" t="e">
        <f t="shared" si="305"/>
        <v>#REF!</v>
      </c>
    </row>
    <row r="5740" spans="142:148" x14ac:dyDescent="0.25">
      <c r="EL5740">
        <v>5733</v>
      </c>
      <c r="EM5740" t="e">
        <v>#REF!</v>
      </c>
      <c r="EN5740" t="e">
        <v>#REF!</v>
      </c>
      <c r="EP5740" t="e">
        <f t="shared" si="303"/>
        <v>#REF!</v>
      </c>
      <c r="EQ5740" t="e">
        <f t="shared" si="304"/>
        <v>#REF!</v>
      </c>
      <c r="ER5740" t="e">
        <f t="shared" si="305"/>
        <v>#REF!</v>
      </c>
    </row>
    <row r="5741" spans="142:148" x14ac:dyDescent="0.25">
      <c r="EL5741">
        <v>5734</v>
      </c>
      <c r="EM5741" t="e">
        <v>#REF!</v>
      </c>
      <c r="EN5741" t="e">
        <v>#REF!</v>
      </c>
      <c r="EP5741" t="e">
        <f t="shared" si="303"/>
        <v>#REF!</v>
      </c>
      <c r="EQ5741" t="e">
        <f t="shared" si="304"/>
        <v>#REF!</v>
      </c>
      <c r="ER5741" t="e">
        <f t="shared" si="305"/>
        <v>#REF!</v>
      </c>
    </row>
    <row r="5742" spans="142:148" x14ac:dyDescent="0.25">
      <c r="EL5742">
        <v>5735</v>
      </c>
      <c r="EM5742" t="e">
        <v>#REF!</v>
      </c>
      <c r="EN5742" t="e">
        <v>#REF!</v>
      </c>
      <c r="EP5742" t="e">
        <f t="shared" si="303"/>
        <v>#REF!</v>
      </c>
      <c r="EQ5742" t="e">
        <f t="shared" si="304"/>
        <v>#REF!</v>
      </c>
      <c r="ER5742" t="e">
        <f t="shared" si="305"/>
        <v>#REF!</v>
      </c>
    </row>
    <row r="5743" spans="142:148" x14ac:dyDescent="0.25">
      <c r="EL5743">
        <v>5736</v>
      </c>
      <c r="EM5743" t="e">
        <v>#REF!</v>
      </c>
      <c r="EN5743" t="e">
        <v>#REF!</v>
      </c>
      <c r="EP5743" t="e">
        <f t="shared" si="303"/>
        <v>#REF!</v>
      </c>
      <c r="EQ5743" t="e">
        <f t="shared" si="304"/>
        <v>#REF!</v>
      </c>
      <c r="ER5743" t="e">
        <f t="shared" si="305"/>
        <v>#REF!</v>
      </c>
    </row>
    <row r="5744" spans="142:148" x14ac:dyDescent="0.25">
      <c r="EL5744">
        <v>5737</v>
      </c>
      <c r="EM5744" t="e">
        <v>#REF!</v>
      </c>
      <c r="EN5744" t="e">
        <v>#REF!</v>
      </c>
      <c r="EP5744" t="e">
        <f t="shared" si="303"/>
        <v>#REF!</v>
      </c>
      <c r="EQ5744" t="e">
        <f t="shared" si="304"/>
        <v>#REF!</v>
      </c>
      <c r="ER5744" t="e">
        <f t="shared" si="305"/>
        <v>#REF!</v>
      </c>
    </row>
    <row r="5745" spans="142:148" x14ac:dyDescent="0.25">
      <c r="EL5745">
        <v>5738</v>
      </c>
      <c r="EM5745" t="e">
        <v>#REF!</v>
      </c>
      <c r="EN5745" t="e">
        <v>#REF!</v>
      </c>
      <c r="EP5745" t="e">
        <f t="shared" si="303"/>
        <v>#REF!</v>
      </c>
      <c r="EQ5745" t="e">
        <f t="shared" si="304"/>
        <v>#REF!</v>
      </c>
      <c r="ER5745" t="e">
        <f t="shared" si="305"/>
        <v>#REF!</v>
      </c>
    </row>
    <row r="5746" spans="142:148" x14ac:dyDescent="0.25">
      <c r="EL5746">
        <v>5739</v>
      </c>
      <c r="EM5746" t="e">
        <v>#REF!</v>
      </c>
      <c r="EN5746" t="e">
        <v>#REF!</v>
      </c>
      <c r="EP5746" t="e">
        <f t="shared" si="303"/>
        <v>#REF!</v>
      </c>
      <c r="EQ5746" t="e">
        <f t="shared" si="304"/>
        <v>#REF!</v>
      </c>
      <c r="ER5746" t="e">
        <f t="shared" si="305"/>
        <v>#REF!</v>
      </c>
    </row>
    <row r="5747" spans="142:148" x14ac:dyDescent="0.25">
      <c r="EL5747">
        <v>5740</v>
      </c>
      <c r="EM5747" t="e">
        <v>#REF!</v>
      </c>
      <c r="EN5747" t="e">
        <v>#REF!</v>
      </c>
      <c r="EP5747" t="e">
        <f t="shared" si="303"/>
        <v>#REF!</v>
      </c>
      <c r="EQ5747" t="e">
        <f t="shared" si="304"/>
        <v>#REF!</v>
      </c>
      <c r="ER5747" t="e">
        <f t="shared" si="305"/>
        <v>#REF!</v>
      </c>
    </row>
    <row r="5748" spans="142:148" x14ac:dyDescent="0.25">
      <c r="EL5748">
        <v>5741</v>
      </c>
      <c r="EM5748" t="e">
        <v>#REF!</v>
      </c>
      <c r="EN5748" t="e">
        <v>#REF!</v>
      </c>
      <c r="EP5748" t="e">
        <f t="shared" si="303"/>
        <v>#REF!</v>
      </c>
      <c r="EQ5748" t="e">
        <f t="shared" si="304"/>
        <v>#REF!</v>
      </c>
      <c r="ER5748" t="e">
        <f t="shared" si="305"/>
        <v>#REF!</v>
      </c>
    </row>
    <row r="5749" spans="142:148" x14ac:dyDescent="0.25">
      <c r="EL5749">
        <v>5742</v>
      </c>
      <c r="EM5749" t="e">
        <v>#REF!</v>
      </c>
      <c r="EN5749" t="e">
        <v>#REF!</v>
      </c>
      <c r="EP5749" t="e">
        <f t="shared" si="303"/>
        <v>#REF!</v>
      </c>
      <c r="EQ5749" t="e">
        <f t="shared" si="304"/>
        <v>#REF!</v>
      </c>
      <c r="ER5749" t="e">
        <f t="shared" si="305"/>
        <v>#REF!</v>
      </c>
    </row>
    <row r="5750" spans="142:148" x14ac:dyDescent="0.25">
      <c r="EL5750">
        <v>5743</v>
      </c>
      <c r="EM5750" t="e">
        <v>#REF!</v>
      </c>
      <c r="EN5750" t="e">
        <v>#REF!</v>
      </c>
      <c r="EP5750" t="e">
        <f t="shared" si="303"/>
        <v>#REF!</v>
      </c>
      <c r="EQ5750" t="e">
        <f t="shared" si="304"/>
        <v>#REF!</v>
      </c>
      <c r="ER5750" t="e">
        <f t="shared" si="305"/>
        <v>#REF!</v>
      </c>
    </row>
    <row r="5751" spans="142:148" x14ac:dyDescent="0.25">
      <c r="EL5751">
        <v>5744</v>
      </c>
      <c r="EM5751" t="e">
        <v>#REF!</v>
      </c>
      <c r="EN5751" t="e">
        <v>#REF!</v>
      </c>
      <c r="EP5751" t="e">
        <f t="shared" si="303"/>
        <v>#REF!</v>
      </c>
      <c r="EQ5751" t="e">
        <f t="shared" si="304"/>
        <v>#REF!</v>
      </c>
      <c r="ER5751" t="e">
        <f t="shared" si="305"/>
        <v>#REF!</v>
      </c>
    </row>
    <row r="5752" spans="142:148" x14ac:dyDescent="0.25">
      <c r="EL5752">
        <v>5745</v>
      </c>
      <c r="EM5752" t="e">
        <v>#REF!</v>
      </c>
      <c r="EN5752" t="e">
        <v>#REF!</v>
      </c>
      <c r="EP5752" t="e">
        <f t="shared" si="303"/>
        <v>#REF!</v>
      </c>
      <c r="EQ5752" t="e">
        <f t="shared" si="304"/>
        <v>#REF!</v>
      </c>
      <c r="ER5752" t="e">
        <f t="shared" si="305"/>
        <v>#REF!</v>
      </c>
    </row>
    <row r="5753" spans="142:148" x14ac:dyDescent="0.25">
      <c r="EL5753">
        <v>5746</v>
      </c>
      <c r="EM5753" t="e">
        <v>#REF!</v>
      </c>
      <c r="EN5753" t="e">
        <v>#REF!</v>
      </c>
      <c r="EP5753" t="e">
        <f t="shared" si="303"/>
        <v>#REF!</v>
      </c>
      <c r="EQ5753" t="e">
        <f t="shared" si="304"/>
        <v>#REF!</v>
      </c>
      <c r="ER5753" t="e">
        <f t="shared" si="305"/>
        <v>#REF!</v>
      </c>
    </row>
    <row r="5754" spans="142:148" x14ac:dyDescent="0.25">
      <c r="EL5754">
        <v>5747</v>
      </c>
      <c r="EM5754" t="e">
        <v>#REF!</v>
      </c>
      <c r="EN5754" t="e">
        <v>#REF!</v>
      </c>
      <c r="EP5754" t="e">
        <f t="shared" si="303"/>
        <v>#REF!</v>
      </c>
      <c r="EQ5754" t="e">
        <f t="shared" si="304"/>
        <v>#REF!</v>
      </c>
      <c r="ER5754" t="e">
        <f t="shared" si="305"/>
        <v>#REF!</v>
      </c>
    </row>
    <row r="5755" spans="142:148" x14ac:dyDescent="0.25">
      <c r="EL5755">
        <v>5748</v>
      </c>
      <c r="EM5755" t="e">
        <v>#REF!</v>
      </c>
      <c r="EN5755" t="e">
        <v>#REF!</v>
      </c>
      <c r="EP5755" t="e">
        <f t="shared" si="303"/>
        <v>#REF!</v>
      </c>
      <c r="EQ5755" t="e">
        <f t="shared" si="304"/>
        <v>#REF!</v>
      </c>
      <c r="ER5755" t="e">
        <f t="shared" si="305"/>
        <v>#REF!</v>
      </c>
    </row>
    <row r="5756" spans="142:148" x14ac:dyDescent="0.25">
      <c r="EL5756">
        <v>5749</v>
      </c>
      <c r="EM5756" t="e">
        <v>#REF!</v>
      </c>
      <c r="EN5756" t="e">
        <v>#REF!</v>
      </c>
      <c r="EP5756" t="e">
        <f t="shared" si="303"/>
        <v>#REF!</v>
      </c>
      <c r="EQ5756" t="e">
        <f t="shared" si="304"/>
        <v>#REF!</v>
      </c>
      <c r="ER5756" t="e">
        <f t="shared" si="305"/>
        <v>#REF!</v>
      </c>
    </row>
    <row r="5757" spans="142:148" x14ac:dyDescent="0.25">
      <c r="EL5757">
        <v>5750</v>
      </c>
      <c r="EM5757" t="e">
        <v>#REF!</v>
      </c>
      <c r="EN5757" t="e">
        <v>#REF!</v>
      </c>
      <c r="EP5757" t="e">
        <f t="shared" si="303"/>
        <v>#REF!</v>
      </c>
      <c r="EQ5757" t="e">
        <f t="shared" si="304"/>
        <v>#REF!</v>
      </c>
      <c r="ER5757" t="e">
        <f t="shared" si="305"/>
        <v>#REF!</v>
      </c>
    </row>
    <row r="5758" spans="142:148" x14ac:dyDescent="0.25">
      <c r="EL5758">
        <v>5751</v>
      </c>
      <c r="EM5758" t="e">
        <v>#REF!</v>
      </c>
      <c r="EN5758" t="e">
        <v>#REF!</v>
      </c>
      <c r="EP5758" t="e">
        <f t="shared" si="303"/>
        <v>#REF!</v>
      </c>
      <c r="EQ5758" t="e">
        <f t="shared" si="304"/>
        <v>#REF!</v>
      </c>
      <c r="ER5758" t="e">
        <f t="shared" si="305"/>
        <v>#REF!</v>
      </c>
    </row>
    <row r="5759" spans="142:148" x14ac:dyDescent="0.25">
      <c r="EL5759">
        <v>5752</v>
      </c>
      <c r="EM5759" t="e">
        <v>#REF!</v>
      </c>
      <c r="EN5759" t="e">
        <v>#REF!</v>
      </c>
      <c r="EP5759" t="e">
        <f t="shared" si="303"/>
        <v>#REF!</v>
      </c>
      <c r="EQ5759" t="e">
        <f t="shared" si="304"/>
        <v>#REF!</v>
      </c>
      <c r="ER5759" t="e">
        <f t="shared" si="305"/>
        <v>#REF!</v>
      </c>
    </row>
    <row r="5760" spans="142:148" x14ac:dyDescent="0.25">
      <c r="EL5760">
        <v>5753</v>
      </c>
      <c r="EM5760" t="e">
        <v>#REF!</v>
      </c>
      <c r="EN5760" t="e">
        <v>#REF!</v>
      </c>
      <c r="EP5760" t="e">
        <f t="shared" si="303"/>
        <v>#REF!</v>
      </c>
      <c r="EQ5760" t="e">
        <f t="shared" si="304"/>
        <v>#REF!</v>
      </c>
      <c r="ER5760" t="e">
        <f t="shared" si="305"/>
        <v>#REF!</v>
      </c>
    </row>
    <row r="5761" spans="142:148" x14ac:dyDescent="0.25">
      <c r="EL5761">
        <v>5754</v>
      </c>
      <c r="EM5761" t="e">
        <v>#REF!</v>
      </c>
      <c r="EN5761" t="e">
        <v>#REF!</v>
      </c>
      <c r="EP5761" t="e">
        <f t="shared" si="303"/>
        <v>#REF!</v>
      </c>
      <c r="EQ5761" t="e">
        <f t="shared" si="304"/>
        <v>#REF!</v>
      </c>
      <c r="ER5761" t="e">
        <f t="shared" si="305"/>
        <v>#REF!</v>
      </c>
    </row>
    <row r="5762" spans="142:148" x14ac:dyDescent="0.25">
      <c r="EL5762">
        <v>5755</v>
      </c>
      <c r="EM5762" t="e">
        <v>#REF!</v>
      </c>
      <c r="EN5762" t="e">
        <v>#REF!</v>
      </c>
      <c r="EP5762" t="e">
        <f t="shared" si="303"/>
        <v>#REF!</v>
      </c>
      <c r="EQ5762" t="e">
        <f t="shared" si="304"/>
        <v>#REF!</v>
      </c>
      <c r="ER5762" t="e">
        <f t="shared" si="305"/>
        <v>#REF!</v>
      </c>
    </row>
    <row r="5763" spans="142:148" x14ac:dyDescent="0.25">
      <c r="EL5763">
        <v>5756</v>
      </c>
      <c r="EM5763" t="e">
        <v>#REF!</v>
      </c>
      <c r="EN5763" t="e">
        <v>#REF!</v>
      </c>
      <c r="EP5763" t="e">
        <f t="shared" si="303"/>
        <v>#REF!</v>
      </c>
      <c r="EQ5763" t="e">
        <f t="shared" si="304"/>
        <v>#REF!</v>
      </c>
      <c r="ER5763" t="e">
        <f t="shared" si="305"/>
        <v>#REF!</v>
      </c>
    </row>
    <row r="5764" spans="142:148" x14ac:dyDescent="0.25">
      <c r="EL5764">
        <v>5757</v>
      </c>
      <c r="EM5764" t="e">
        <v>#REF!</v>
      </c>
      <c r="EN5764" t="e">
        <v>#REF!</v>
      </c>
      <c r="EP5764" t="e">
        <f t="shared" si="303"/>
        <v>#REF!</v>
      </c>
      <c r="EQ5764" t="e">
        <f t="shared" si="304"/>
        <v>#REF!</v>
      </c>
      <c r="ER5764" t="e">
        <f t="shared" si="305"/>
        <v>#REF!</v>
      </c>
    </row>
    <row r="5765" spans="142:148" x14ac:dyDescent="0.25">
      <c r="EL5765">
        <v>5758</v>
      </c>
      <c r="EM5765" t="e">
        <v>#REF!</v>
      </c>
      <c r="EN5765" t="e">
        <v>#REF!</v>
      </c>
      <c r="EP5765" t="e">
        <f t="shared" si="303"/>
        <v>#REF!</v>
      </c>
      <c r="EQ5765" t="e">
        <f t="shared" si="304"/>
        <v>#REF!</v>
      </c>
      <c r="ER5765" t="e">
        <f t="shared" si="305"/>
        <v>#REF!</v>
      </c>
    </row>
    <row r="5766" spans="142:148" x14ac:dyDescent="0.25">
      <c r="EL5766">
        <v>5759</v>
      </c>
      <c r="EM5766" t="e">
        <v>#REF!</v>
      </c>
      <c r="EN5766" t="e">
        <v>#REF!</v>
      </c>
      <c r="EP5766" t="e">
        <f t="shared" si="303"/>
        <v>#REF!</v>
      </c>
      <c r="EQ5766" t="e">
        <f t="shared" si="304"/>
        <v>#REF!</v>
      </c>
      <c r="ER5766" t="e">
        <f t="shared" si="305"/>
        <v>#REF!</v>
      </c>
    </row>
    <row r="5767" spans="142:148" x14ac:dyDescent="0.25">
      <c r="EL5767">
        <v>5760</v>
      </c>
      <c r="EM5767" t="e">
        <v>#REF!</v>
      </c>
      <c r="EN5767" t="e">
        <v>#REF!</v>
      </c>
      <c r="EP5767" t="e">
        <f t="shared" si="303"/>
        <v>#REF!</v>
      </c>
      <c r="EQ5767" t="e">
        <f t="shared" si="304"/>
        <v>#REF!</v>
      </c>
      <c r="ER5767" t="e">
        <f t="shared" si="305"/>
        <v>#REF!</v>
      </c>
    </row>
    <row r="5768" spans="142:148" x14ac:dyDescent="0.25">
      <c r="EL5768">
        <v>5761</v>
      </c>
      <c r="EM5768" t="e">
        <v>#REF!</v>
      </c>
      <c r="EN5768" t="e">
        <v>#REF!</v>
      </c>
      <c r="EP5768" t="e">
        <f t="shared" si="303"/>
        <v>#REF!</v>
      </c>
      <c r="EQ5768" t="e">
        <f t="shared" si="304"/>
        <v>#REF!</v>
      </c>
      <c r="ER5768" t="e">
        <f t="shared" si="305"/>
        <v>#REF!</v>
      </c>
    </row>
    <row r="5769" spans="142:148" x14ac:dyDescent="0.25">
      <c r="EL5769">
        <v>5762</v>
      </c>
      <c r="EM5769" t="e">
        <v>#REF!</v>
      </c>
      <c r="EN5769" t="e">
        <v>#REF!</v>
      </c>
      <c r="EP5769" t="e">
        <f t="shared" si="303"/>
        <v>#REF!</v>
      </c>
      <c r="EQ5769" t="e">
        <f t="shared" si="304"/>
        <v>#REF!</v>
      </c>
      <c r="ER5769" t="e">
        <f t="shared" si="305"/>
        <v>#REF!</v>
      </c>
    </row>
    <row r="5770" spans="142:148" x14ac:dyDescent="0.25">
      <c r="EL5770">
        <v>5763</v>
      </c>
      <c r="EM5770" t="e">
        <v>#REF!</v>
      </c>
      <c r="EN5770" t="e">
        <v>#REF!</v>
      </c>
      <c r="EP5770" t="e">
        <f t="shared" si="303"/>
        <v>#REF!</v>
      </c>
      <c r="EQ5770" t="e">
        <f t="shared" si="304"/>
        <v>#REF!</v>
      </c>
      <c r="ER5770" t="e">
        <f t="shared" si="305"/>
        <v>#REF!</v>
      </c>
    </row>
    <row r="5771" spans="142:148" x14ac:dyDescent="0.25">
      <c r="EL5771">
        <v>5764</v>
      </c>
      <c r="EM5771" t="e">
        <v>#REF!</v>
      </c>
      <c r="EN5771" t="e">
        <v>#REF!</v>
      </c>
      <c r="EP5771" t="e">
        <f t="shared" si="303"/>
        <v>#REF!</v>
      </c>
      <c r="EQ5771" t="e">
        <f t="shared" si="304"/>
        <v>#REF!</v>
      </c>
      <c r="ER5771" t="e">
        <f t="shared" si="305"/>
        <v>#REF!</v>
      </c>
    </row>
    <row r="5772" spans="142:148" x14ac:dyDescent="0.25">
      <c r="EL5772">
        <v>5765</v>
      </c>
      <c r="EM5772" t="e">
        <v>#REF!</v>
      </c>
      <c r="EN5772" t="e">
        <v>#REF!</v>
      </c>
      <c r="EP5772" t="e">
        <f t="shared" si="303"/>
        <v>#REF!</v>
      </c>
      <c r="EQ5772" t="e">
        <f t="shared" si="304"/>
        <v>#REF!</v>
      </c>
      <c r="ER5772" t="e">
        <f t="shared" si="305"/>
        <v>#REF!</v>
      </c>
    </row>
    <row r="5773" spans="142:148" x14ac:dyDescent="0.25">
      <c r="EL5773">
        <v>5766</v>
      </c>
      <c r="EM5773" t="e">
        <v>#REF!</v>
      </c>
      <c r="EN5773" t="e">
        <v>#REF!</v>
      </c>
      <c r="EP5773" t="e">
        <f t="shared" si="303"/>
        <v>#REF!</v>
      </c>
      <c r="EQ5773" t="e">
        <f t="shared" si="304"/>
        <v>#REF!</v>
      </c>
      <c r="ER5773" t="e">
        <f t="shared" si="305"/>
        <v>#REF!</v>
      </c>
    </row>
    <row r="5774" spans="142:148" x14ac:dyDescent="0.25">
      <c r="EL5774">
        <v>5767</v>
      </c>
      <c r="EM5774" t="e">
        <v>#REF!</v>
      </c>
      <c r="EN5774" t="e">
        <v>#REF!</v>
      </c>
      <c r="EP5774" t="e">
        <f t="shared" si="303"/>
        <v>#REF!</v>
      </c>
      <c r="EQ5774" t="e">
        <f t="shared" si="304"/>
        <v>#REF!</v>
      </c>
      <c r="ER5774" t="e">
        <f t="shared" si="305"/>
        <v>#REF!</v>
      </c>
    </row>
    <row r="5775" spans="142:148" x14ac:dyDescent="0.25">
      <c r="EL5775">
        <v>5768</v>
      </c>
      <c r="EM5775" t="e">
        <v>#REF!</v>
      </c>
      <c r="EN5775" t="e">
        <v>#REF!</v>
      </c>
      <c r="EP5775" t="e">
        <f t="shared" si="303"/>
        <v>#REF!</v>
      </c>
      <c r="EQ5775" t="e">
        <f t="shared" si="304"/>
        <v>#REF!</v>
      </c>
      <c r="ER5775" t="e">
        <f t="shared" si="305"/>
        <v>#REF!</v>
      </c>
    </row>
    <row r="5776" spans="142:148" x14ac:dyDescent="0.25">
      <c r="EL5776">
        <v>5769</v>
      </c>
      <c r="EM5776" t="e">
        <v>#REF!</v>
      </c>
      <c r="EN5776" t="e">
        <v>#REF!</v>
      </c>
      <c r="EP5776" t="e">
        <f t="shared" si="303"/>
        <v>#REF!</v>
      </c>
      <c r="EQ5776" t="e">
        <f t="shared" si="304"/>
        <v>#REF!</v>
      </c>
      <c r="ER5776" t="e">
        <f t="shared" si="305"/>
        <v>#REF!</v>
      </c>
    </row>
    <row r="5777" spans="142:148" x14ac:dyDescent="0.25">
      <c r="EL5777">
        <v>5770</v>
      </c>
      <c r="EM5777" t="e">
        <v>#REF!</v>
      </c>
      <c r="EN5777" t="e">
        <v>#REF!</v>
      </c>
      <c r="EP5777" t="e">
        <f t="shared" si="303"/>
        <v>#REF!</v>
      </c>
      <c r="EQ5777" t="e">
        <f t="shared" si="304"/>
        <v>#REF!</v>
      </c>
      <c r="ER5777" t="e">
        <f t="shared" si="305"/>
        <v>#REF!</v>
      </c>
    </row>
    <row r="5778" spans="142:148" x14ac:dyDescent="0.25">
      <c r="EL5778">
        <v>5771</v>
      </c>
      <c r="EM5778" t="e">
        <v>#REF!</v>
      </c>
      <c r="EN5778" t="e">
        <v>#REF!</v>
      </c>
      <c r="EP5778" t="e">
        <f t="shared" si="303"/>
        <v>#REF!</v>
      </c>
      <c r="EQ5778" t="e">
        <f t="shared" si="304"/>
        <v>#REF!</v>
      </c>
      <c r="ER5778" t="e">
        <f t="shared" si="305"/>
        <v>#REF!</v>
      </c>
    </row>
    <row r="5779" spans="142:148" x14ac:dyDescent="0.25">
      <c r="EL5779">
        <v>5772</v>
      </c>
      <c r="EM5779" t="e">
        <v>#REF!</v>
      </c>
      <c r="EN5779" t="e">
        <v>#REF!</v>
      </c>
      <c r="EP5779" t="e">
        <f t="shared" si="303"/>
        <v>#REF!</v>
      </c>
      <c r="EQ5779" t="e">
        <f t="shared" si="304"/>
        <v>#REF!</v>
      </c>
      <c r="ER5779" t="e">
        <f t="shared" si="305"/>
        <v>#REF!</v>
      </c>
    </row>
    <row r="5780" spans="142:148" x14ac:dyDescent="0.25">
      <c r="EL5780">
        <v>5773</v>
      </c>
      <c r="EM5780" t="e">
        <v>#REF!</v>
      </c>
      <c r="EN5780" t="e">
        <v>#REF!</v>
      </c>
      <c r="EP5780" t="e">
        <f t="shared" si="303"/>
        <v>#REF!</v>
      </c>
      <c r="EQ5780" t="e">
        <f t="shared" si="304"/>
        <v>#REF!</v>
      </c>
      <c r="ER5780" t="e">
        <f t="shared" si="305"/>
        <v>#REF!</v>
      </c>
    </row>
    <row r="5781" spans="142:148" x14ac:dyDescent="0.25">
      <c r="EL5781">
        <v>5774</v>
      </c>
      <c r="EM5781" t="e">
        <v>#REF!</v>
      </c>
      <c r="EN5781" t="e">
        <v>#REF!</v>
      </c>
      <c r="EP5781" t="e">
        <f t="shared" si="303"/>
        <v>#REF!</v>
      </c>
      <c r="EQ5781" t="e">
        <f t="shared" si="304"/>
        <v>#REF!</v>
      </c>
      <c r="ER5781" t="e">
        <f t="shared" si="305"/>
        <v>#REF!</v>
      </c>
    </row>
    <row r="5782" spans="142:148" x14ac:dyDescent="0.25">
      <c r="EL5782">
        <v>5775</v>
      </c>
      <c r="EM5782" t="e">
        <v>#REF!</v>
      </c>
      <c r="EN5782" t="e">
        <v>#REF!</v>
      </c>
      <c r="EP5782" t="e">
        <f t="shared" si="303"/>
        <v>#REF!</v>
      </c>
      <c r="EQ5782" t="e">
        <f t="shared" si="304"/>
        <v>#REF!</v>
      </c>
      <c r="ER5782" t="e">
        <f t="shared" si="305"/>
        <v>#REF!</v>
      </c>
    </row>
    <row r="5783" spans="142:148" x14ac:dyDescent="0.25">
      <c r="EL5783">
        <v>5776</v>
      </c>
      <c r="EM5783" t="e">
        <v>#REF!</v>
      </c>
      <c r="EN5783" t="e">
        <v>#REF!</v>
      </c>
      <c r="EP5783" t="e">
        <f t="shared" si="303"/>
        <v>#REF!</v>
      </c>
      <c r="EQ5783" t="e">
        <f t="shared" si="304"/>
        <v>#REF!</v>
      </c>
      <c r="ER5783" t="e">
        <f t="shared" si="305"/>
        <v>#REF!</v>
      </c>
    </row>
    <row r="5784" spans="142:148" x14ac:dyDescent="0.25">
      <c r="EL5784">
        <v>5777</v>
      </c>
      <c r="EM5784" t="e">
        <v>#REF!</v>
      </c>
      <c r="EN5784" t="e">
        <v>#REF!</v>
      </c>
      <c r="EP5784" t="e">
        <f t="shared" ref="EP5784:EP5847" si="306">IF(EM5784&gt;EN5784,1,0)</f>
        <v>#REF!</v>
      </c>
      <c r="EQ5784" t="e">
        <f t="shared" ref="EQ5784:EQ5847" si="307">IF(EP5784&gt;0,0,1)</f>
        <v>#REF!</v>
      </c>
      <c r="ER5784" t="e">
        <f t="shared" ref="ER5784:ER5847" si="308">IF(EM5784&gt;EN5784,EM5784-EN5784,EN5784-EM5784)</f>
        <v>#REF!</v>
      </c>
    </row>
    <row r="5785" spans="142:148" x14ac:dyDescent="0.25">
      <c r="EL5785">
        <v>5778</v>
      </c>
      <c r="EM5785" t="e">
        <v>#REF!</v>
      </c>
      <c r="EN5785" t="e">
        <v>#REF!</v>
      </c>
      <c r="EP5785" t="e">
        <f t="shared" si="306"/>
        <v>#REF!</v>
      </c>
      <c r="EQ5785" t="e">
        <f t="shared" si="307"/>
        <v>#REF!</v>
      </c>
      <c r="ER5785" t="e">
        <f t="shared" si="308"/>
        <v>#REF!</v>
      </c>
    </row>
    <row r="5786" spans="142:148" x14ac:dyDescent="0.25">
      <c r="EL5786">
        <v>5779</v>
      </c>
      <c r="EM5786" t="e">
        <v>#REF!</v>
      </c>
      <c r="EN5786" t="e">
        <v>#REF!</v>
      </c>
      <c r="EP5786" t="e">
        <f t="shared" si="306"/>
        <v>#REF!</v>
      </c>
      <c r="EQ5786" t="e">
        <f t="shared" si="307"/>
        <v>#REF!</v>
      </c>
      <c r="ER5786" t="e">
        <f t="shared" si="308"/>
        <v>#REF!</v>
      </c>
    </row>
    <row r="5787" spans="142:148" x14ac:dyDescent="0.25">
      <c r="EL5787">
        <v>5780</v>
      </c>
      <c r="EM5787" t="e">
        <v>#REF!</v>
      </c>
      <c r="EN5787" t="e">
        <v>#REF!</v>
      </c>
      <c r="EP5787" t="e">
        <f t="shared" si="306"/>
        <v>#REF!</v>
      </c>
      <c r="EQ5787" t="e">
        <f t="shared" si="307"/>
        <v>#REF!</v>
      </c>
      <c r="ER5787" t="e">
        <f t="shared" si="308"/>
        <v>#REF!</v>
      </c>
    </row>
    <row r="5788" spans="142:148" x14ac:dyDescent="0.25">
      <c r="EL5788">
        <v>5781</v>
      </c>
      <c r="EM5788" t="e">
        <v>#REF!</v>
      </c>
      <c r="EN5788" t="e">
        <v>#REF!</v>
      </c>
      <c r="EP5788" t="e">
        <f t="shared" si="306"/>
        <v>#REF!</v>
      </c>
      <c r="EQ5788" t="e">
        <f t="shared" si="307"/>
        <v>#REF!</v>
      </c>
      <c r="ER5788" t="e">
        <f t="shared" si="308"/>
        <v>#REF!</v>
      </c>
    </row>
    <row r="5789" spans="142:148" x14ac:dyDescent="0.25">
      <c r="EL5789">
        <v>5782</v>
      </c>
      <c r="EM5789" t="e">
        <v>#REF!</v>
      </c>
      <c r="EN5789" t="e">
        <v>#REF!</v>
      </c>
      <c r="EP5789" t="e">
        <f t="shared" si="306"/>
        <v>#REF!</v>
      </c>
      <c r="EQ5789" t="e">
        <f t="shared" si="307"/>
        <v>#REF!</v>
      </c>
      <c r="ER5789" t="e">
        <f t="shared" si="308"/>
        <v>#REF!</v>
      </c>
    </row>
    <row r="5790" spans="142:148" x14ac:dyDescent="0.25">
      <c r="EL5790">
        <v>5783</v>
      </c>
      <c r="EM5790" t="e">
        <v>#REF!</v>
      </c>
      <c r="EN5790" t="e">
        <v>#REF!</v>
      </c>
      <c r="EP5790" t="e">
        <f t="shared" si="306"/>
        <v>#REF!</v>
      </c>
      <c r="EQ5790" t="e">
        <f t="shared" si="307"/>
        <v>#REF!</v>
      </c>
      <c r="ER5790" t="e">
        <f t="shared" si="308"/>
        <v>#REF!</v>
      </c>
    </row>
    <row r="5791" spans="142:148" x14ac:dyDescent="0.25">
      <c r="EL5791">
        <v>5784</v>
      </c>
      <c r="EM5791" t="e">
        <v>#REF!</v>
      </c>
      <c r="EN5791" t="e">
        <v>#REF!</v>
      </c>
      <c r="EP5791" t="e">
        <f t="shared" si="306"/>
        <v>#REF!</v>
      </c>
      <c r="EQ5791" t="e">
        <f t="shared" si="307"/>
        <v>#REF!</v>
      </c>
      <c r="ER5791" t="e">
        <f t="shared" si="308"/>
        <v>#REF!</v>
      </c>
    </row>
    <row r="5792" spans="142:148" x14ac:dyDescent="0.25">
      <c r="EL5792">
        <v>5785</v>
      </c>
      <c r="EM5792" t="e">
        <v>#REF!</v>
      </c>
      <c r="EN5792" t="e">
        <v>#REF!</v>
      </c>
      <c r="EP5792" t="e">
        <f t="shared" si="306"/>
        <v>#REF!</v>
      </c>
      <c r="EQ5792" t="e">
        <f t="shared" si="307"/>
        <v>#REF!</v>
      </c>
      <c r="ER5792" t="e">
        <f t="shared" si="308"/>
        <v>#REF!</v>
      </c>
    </row>
    <row r="5793" spans="142:148" x14ac:dyDescent="0.25">
      <c r="EL5793">
        <v>5786</v>
      </c>
      <c r="EM5793" t="e">
        <v>#REF!</v>
      </c>
      <c r="EN5793" t="e">
        <v>#REF!</v>
      </c>
      <c r="EP5793" t="e">
        <f t="shared" si="306"/>
        <v>#REF!</v>
      </c>
      <c r="EQ5793" t="e">
        <f t="shared" si="307"/>
        <v>#REF!</v>
      </c>
      <c r="ER5793" t="e">
        <f t="shared" si="308"/>
        <v>#REF!</v>
      </c>
    </row>
    <row r="5794" spans="142:148" x14ac:dyDescent="0.25">
      <c r="EL5794">
        <v>5787</v>
      </c>
      <c r="EM5794" t="e">
        <v>#REF!</v>
      </c>
      <c r="EN5794" t="e">
        <v>#REF!</v>
      </c>
      <c r="EP5794" t="e">
        <f t="shared" si="306"/>
        <v>#REF!</v>
      </c>
      <c r="EQ5794" t="e">
        <f t="shared" si="307"/>
        <v>#REF!</v>
      </c>
      <c r="ER5794" t="e">
        <f t="shared" si="308"/>
        <v>#REF!</v>
      </c>
    </row>
    <row r="5795" spans="142:148" x14ac:dyDescent="0.25">
      <c r="EL5795">
        <v>5788</v>
      </c>
      <c r="EM5795" t="e">
        <v>#REF!</v>
      </c>
      <c r="EN5795" t="e">
        <v>#REF!</v>
      </c>
      <c r="EP5795" t="e">
        <f t="shared" si="306"/>
        <v>#REF!</v>
      </c>
      <c r="EQ5795" t="e">
        <f t="shared" si="307"/>
        <v>#REF!</v>
      </c>
      <c r="ER5795" t="e">
        <f t="shared" si="308"/>
        <v>#REF!</v>
      </c>
    </row>
    <row r="5796" spans="142:148" x14ac:dyDescent="0.25">
      <c r="EL5796">
        <v>5789</v>
      </c>
      <c r="EM5796" t="e">
        <v>#REF!</v>
      </c>
      <c r="EN5796" t="e">
        <v>#REF!</v>
      </c>
      <c r="EP5796" t="e">
        <f t="shared" si="306"/>
        <v>#REF!</v>
      </c>
      <c r="EQ5796" t="e">
        <f t="shared" si="307"/>
        <v>#REF!</v>
      </c>
      <c r="ER5796" t="e">
        <f t="shared" si="308"/>
        <v>#REF!</v>
      </c>
    </row>
    <row r="5797" spans="142:148" x14ac:dyDescent="0.25">
      <c r="EL5797">
        <v>5790</v>
      </c>
      <c r="EM5797" t="e">
        <v>#REF!</v>
      </c>
      <c r="EN5797" t="e">
        <v>#REF!</v>
      </c>
      <c r="EP5797" t="e">
        <f t="shared" si="306"/>
        <v>#REF!</v>
      </c>
      <c r="EQ5797" t="e">
        <f t="shared" si="307"/>
        <v>#REF!</v>
      </c>
      <c r="ER5797" t="e">
        <f t="shared" si="308"/>
        <v>#REF!</v>
      </c>
    </row>
    <row r="5798" spans="142:148" x14ac:dyDescent="0.25">
      <c r="EL5798">
        <v>5791</v>
      </c>
      <c r="EM5798" t="e">
        <v>#REF!</v>
      </c>
      <c r="EN5798" t="e">
        <v>#REF!</v>
      </c>
      <c r="EP5798" t="e">
        <f t="shared" si="306"/>
        <v>#REF!</v>
      </c>
      <c r="EQ5798" t="e">
        <f t="shared" si="307"/>
        <v>#REF!</v>
      </c>
      <c r="ER5798" t="e">
        <f t="shared" si="308"/>
        <v>#REF!</v>
      </c>
    </row>
    <row r="5799" spans="142:148" x14ac:dyDescent="0.25">
      <c r="EL5799">
        <v>5792</v>
      </c>
      <c r="EM5799" t="e">
        <v>#REF!</v>
      </c>
      <c r="EN5799" t="e">
        <v>#REF!</v>
      </c>
      <c r="EP5799" t="e">
        <f t="shared" si="306"/>
        <v>#REF!</v>
      </c>
      <c r="EQ5799" t="e">
        <f t="shared" si="307"/>
        <v>#REF!</v>
      </c>
      <c r="ER5799" t="e">
        <f t="shared" si="308"/>
        <v>#REF!</v>
      </c>
    </row>
    <row r="5800" spans="142:148" x14ac:dyDescent="0.25">
      <c r="EL5800">
        <v>5793</v>
      </c>
      <c r="EM5800" t="e">
        <v>#REF!</v>
      </c>
      <c r="EN5800" t="e">
        <v>#REF!</v>
      </c>
      <c r="EP5800" t="e">
        <f t="shared" si="306"/>
        <v>#REF!</v>
      </c>
      <c r="EQ5800" t="e">
        <f t="shared" si="307"/>
        <v>#REF!</v>
      </c>
      <c r="ER5800" t="e">
        <f t="shared" si="308"/>
        <v>#REF!</v>
      </c>
    </row>
    <row r="5801" spans="142:148" x14ac:dyDescent="0.25">
      <c r="EL5801">
        <v>5794</v>
      </c>
      <c r="EM5801" t="e">
        <v>#REF!</v>
      </c>
      <c r="EN5801" t="e">
        <v>#REF!</v>
      </c>
      <c r="EP5801" t="e">
        <f t="shared" si="306"/>
        <v>#REF!</v>
      </c>
      <c r="EQ5801" t="e">
        <f t="shared" si="307"/>
        <v>#REF!</v>
      </c>
      <c r="ER5801" t="e">
        <f t="shared" si="308"/>
        <v>#REF!</v>
      </c>
    </row>
    <row r="5802" spans="142:148" x14ac:dyDescent="0.25">
      <c r="EL5802">
        <v>5795</v>
      </c>
      <c r="EM5802" t="e">
        <v>#REF!</v>
      </c>
      <c r="EN5802" t="e">
        <v>#REF!</v>
      </c>
      <c r="EP5802" t="e">
        <f t="shared" si="306"/>
        <v>#REF!</v>
      </c>
      <c r="EQ5802" t="e">
        <f t="shared" si="307"/>
        <v>#REF!</v>
      </c>
      <c r="ER5802" t="e">
        <f t="shared" si="308"/>
        <v>#REF!</v>
      </c>
    </row>
    <row r="5803" spans="142:148" x14ac:dyDescent="0.25">
      <c r="EL5803">
        <v>5796</v>
      </c>
      <c r="EM5803" t="e">
        <v>#REF!</v>
      </c>
      <c r="EN5803" t="e">
        <v>#REF!</v>
      </c>
      <c r="EP5803" t="e">
        <f t="shared" si="306"/>
        <v>#REF!</v>
      </c>
      <c r="EQ5803" t="e">
        <f t="shared" si="307"/>
        <v>#REF!</v>
      </c>
      <c r="ER5803" t="e">
        <f t="shared" si="308"/>
        <v>#REF!</v>
      </c>
    </row>
    <row r="5804" spans="142:148" x14ac:dyDescent="0.25">
      <c r="EL5804">
        <v>5797</v>
      </c>
      <c r="EM5804" t="e">
        <v>#REF!</v>
      </c>
      <c r="EN5804" t="e">
        <v>#REF!</v>
      </c>
      <c r="EP5804" t="e">
        <f t="shared" si="306"/>
        <v>#REF!</v>
      </c>
      <c r="EQ5804" t="e">
        <f t="shared" si="307"/>
        <v>#REF!</v>
      </c>
      <c r="ER5804" t="e">
        <f t="shared" si="308"/>
        <v>#REF!</v>
      </c>
    </row>
    <row r="5805" spans="142:148" x14ac:dyDescent="0.25">
      <c r="EL5805">
        <v>5798</v>
      </c>
      <c r="EM5805" t="e">
        <v>#REF!</v>
      </c>
      <c r="EN5805" t="e">
        <v>#REF!</v>
      </c>
      <c r="EP5805" t="e">
        <f t="shared" si="306"/>
        <v>#REF!</v>
      </c>
      <c r="EQ5805" t="e">
        <f t="shared" si="307"/>
        <v>#REF!</v>
      </c>
      <c r="ER5805" t="e">
        <f t="shared" si="308"/>
        <v>#REF!</v>
      </c>
    </row>
    <row r="5806" spans="142:148" x14ac:dyDescent="0.25">
      <c r="EL5806">
        <v>5799</v>
      </c>
      <c r="EM5806" t="e">
        <v>#REF!</v>
      </c>
      <c r="EN5806" t="e">
        <v>#REF!</v>
      </c>
      <c r="EP5806" t="e">
        <f t="shared" si="306"/>
        <v>#REF!</v>
      </c>
      <c r="EQ5806" t="e">
        <f t="shared" si="307"/>
        <v>#REF!</v>
      </c>
      <c r="ER5806" t="e">
        <f t="shared" si="308"/>
        <v>#REF!</v>
      </c>
    </row>
    <row r="5807" spans="142:148" x14ac:dyDescent="0.25">
      <c r="EL5807">
        <v>5800</v>
      </c>
      <c r="EM5807" t="e">
        <v>#REF!</v>
      </c>
      <c r="EN5807" t="e">
        <v>#REF!</v>
      </c>
      <c r="EP5807" t="e">
        <f t="shared" si="306"/>
        <v>#REF!</v>
      </c>
      <c r="EQ5807" t="e">
        <f t="shared" si="307"/>
        <v>#REF!</v>
      </c>
      <c r="ER5807" t="e">
        <f t="shared" si="308"/>
        <v>#REF!</v>
      </c>
    </row>
    <row r="5808" spans="142:148" x14ac:dyDescent="0.25">
      <c r="EL5808">
        <v>5801</v>
      </c>
      <c r="EM5808" t="e">
        <v>#REF!</v>
      </c>
      <c r="EN5808" t="e">
        <v>#REF!</v>
      </c>
      <c r="EP5808" t="e">
        <f t="shared" si="306"/>
        <v>#REF!</v>
      </c>
      <c r="EQ5808" t="e">
        <f t="shared" si="307"/>
        <v>#REF!</v>
      </c>
      <c r="ER5808" t="e">
        <f t="shared" si="308"/>
        <v>#REF!</v>
      </c>
    </row>
    <row r="5809" spans="142:148" x14ac:dyDescent="0.25">
      <c r="EL5809">
        <v>5802</v>
      </c>
      <c r="EM5809" t="e">
        <v>#REF!</v>
      </c>
      <c r="EN5809" t="e">
        <v>#REF!</v>
      </c>
      <c r="EP5809" t="e">
        <f t="shared" si="306"/>
        <v>#REF!</v>
      </c>
      <c r="EQ5809" t="e">
        <f t="shared" si="307"/>
        <v>#REF!</v>
      </c>
      <c r="ER5809" t="e">
        <f t="shared" si="308"/>
        <v>#REF!</v>
      </c>
    </row>
    <row r="5810" spans="142:148" x14ac:dyDescent="0.25">
      <c r="EL5810">
        <v>5803</v>
      </c>
      <c r="EM5810" t="e">
        <v>#REF!</v>
      </c>
      <c r="EN5810" t="e">
        <v>#REF!</v>
      </c>
      <c r="EP5810" t="e">
        <f t="shared" si="306"/>
        <v>#REF!</v>
      </c>
      <c r="EQ5810" t="e">
        <f t="shared" si="307"/>
        <v>#REF!</v>
      </c>
      <c r="ER5810" t="e">
        <f t="shared" si="308"/>
        <v>#REF!</v>
      </c>
    </row>
    <row r="5811" spans="142:148" x14ac:dyDescent="0.25">
      <c r="EL5811">
        <v>5804</v>
      </c>
      <c r="EM5811" t="e">
        <v>#REF!</v>
      </c>
      <c r="EN5811" t="e">
        <v>#REF!</v>
      </c>
      <c r="EP5811" t="e">
        <f t="shared" si="306"/>
        <v>#REF!</v>
      </c>
      <c r="EQ5811" t="e">
        <f t="shared" si="307"/>
        <v>#REF!</v>
      </c>
      <c r="ER5811" t="e">
        <f t="shared" si="308"/>
        <v>#REF!</v>
      </c>
    </row>
    <row r="5812" spans="142:148" x14ac:dyDescent="0.25">
      <c r="EL5812">
        <v>5805</v>
      </c>
      <c r="EM5812" t="e">
        <v>#REF!</v>
      </c>
      <c r="EN5812" t="e">
        <v>#REF!</v>
      </c>
      <c r="EP5812" t="e">
        <f t="shared" si="306"/>
        <v>#REF!</v>
      </c>
      <c r="EQ5812" t="e">
        <f t="shared" si="307"/>
        <v>#REF!</v>
      </c>
      <c r="ER5812" t="e">
        <f t="shared" si="308"/>
        <v>#REF!</v>
      </c>
    </row>
    <row r="5813" spans="142:148" x14ac:dyDescent="0.25">
      <c r="EL5813">
        <v>5806</v>
      </c>
      <c r="EM5813" t="e">
        <v>#REF!</v>
      </c>
      <c r="EN5813" t="e">
        <v>#REF!</v>
      </c>
      <c r="EP5813" t="e">
        <f t="shared" si="306"/>
        <v>#REF!</v>
      </c>
      <c r="EQ5813" t="e">
        <f t="shared" si="307"/>
        <v>#REF!</v>
      </c>
      <c r="ER5813" t="e">
        <f t="shared" si="308"/>
        <v>#REF!</v>
      </c>
    </row>
    <row r="5814" spans="142:148" x14ac:dyDescent="0.25">
      <c r="EL5814">
        <v>5807</v>
      </c>
      <c r="EM5814" t="e">
        <v>#REF!</v>
      </c>
      <c r="EN5814" t="e">
        <v>#REF!</v>
      </c>
      <c r="EP5814" t="e">
        <f t="shared" si="306"/>
        <v>#REF!</v>
      </c>
      <c r="EQ5814" t="e">
        <f t="shared" si="307"/>
        <v>#REF!</v>
      </c>
      <c r="ER5814" t="e">
        <f t="shared" si="308"/>
        <v>#REF!</v>
      </c>
    </row>
    <row r="5815" spans="142:148" x14ac:dyDescent="0.25">
      <c r="EL5815">
        <v>5808</v>
      </c>
      <c r="EM5815" t="e">
        <v>#REF!</v>
      </c>
      <c r="EN5815" t="e">
        <v>#REF!</v>
      </c>
      <c r="EP5815" t="e">
        <f t="shared" si="306"/>
        <v>#REF!</v>
      </c>
      <c r="EQ5815" t="e">
        <f t="shared" si="307"/>
        <v>#REF!</v>
      </c>
      <c r="ER5815" t="e">
        <f t="shared" si="308"/>
        <v>#REF!</v>
      </c>
    </row>
    <row r="5816" spans="142:148" x14ac:dyDescent="0.25">
      <c r="EL5816">
        <v>5809</v>
      </c>
      <c r="EM5816" t="e">
        <v>#REF!</v>
      </c>
      <c r="EN5816" t="e">
        <v>#REF!</v>
      </c>
      <c r="EP5816" t="e">
        <f t="shared" si="306"/>
        <v>#REF!</v>
      </c>
      <c r="EQ5816" t="e">
        <f t="shared" si="307"/>
        <v>#REF!</v>
      </c>
      <c r="ER5816" t="e">
        <f t="shared" si="308"/>
        <v>#REF!</v>
      </c>
    </row>
    <row r="5817" spans="142:148" x14ac:dyDescent="0.25">
      <c r="EL5817">
        <v>5810</v>
      </c>
      <c r="EM5817" t="e">
        <v>#REF!</v>
      </c>
      <c r="EN5817" t="e">
        <v>#REF!</v>
      </c>
      <c r="EP5817" t="e">
        <f t="shared" si="306"/>
        <v>#REF!</v>
      </c>
      <c r="EQ5817" t="e">
        <f t="shared" si="307"/>
        <v>#REF!</v>
      </c>
      <c r="ER5817" t="e">
        <f t="shared" si="308"/>
        <v>#REF!</v>
      </c>
    </row>
    <row r="5818" spans="142:148" x14ac:dyDescent="0.25">
      <c r="EL5818">
        <v>5811</v>
      </c>
      <c r="EM5818" t="e">
        <v>#REF!</v>
      </c>
      <c r="EN5818" t="e">
        <v>#REF!</v>
      </c>
      <c r="EP5818" t="e">
        <f t="shared" si="306"/>
        <v>#REF!</v>
      </c>
      <c r="EQ5818" t="e">
        <f t="shared" si="307"/>
        <v>#REF!</v>
      </c>
      <c r="ER5818" t="e">
        <f t="shared" si="308"/>
        <v>#REF!</v>
      </c>
    </row>
    <row r="5819" spans="142:148" x14ac:dyDescent="0.25">
      <c r="EL5819">
        <v>5812</v>
      </c>
      <c r="EM5819" t="e">
        <v>#REF!</v>
      </c>
      <c r="EN5819" t="e">
        <v>#REF!</v>
      </c>
      <c r="EP5819" t="e">
        <f t="shared" si="306"/>
        <v>#REF!</v>
      </c>
      <c r="EQ5819" t="e">
        <f t="shared" si="307"/>
        <v>#REF!</v>
      </c>
      <c r="ER5819" t="e">
        <f t="shared" si="308"/>
        <v>#REF!</v>
      </c>
    </row>
    <row r="5820" spans="142:148" x14ac:dyDescent="0.25">
      <c r="EL5820">
        <v>5813</v>
      </c>
      <c r="EM5820" t="e">
        <v>#REF!</v>
      </c>
      <c r="EN5820" t="e">
        <v>#REF!</v>
      </c>
      <c r="EP5820" t="e">
        <f t="shared" si="306"/>
        <v>#REF!</v>
      </c>
      <c r="EQ5820" t="e">
        <f t="shared" si="307"/>
        <v>#REF!</v>
      </c>
      <c r="ER5820" t="e">
        <f t="shared" si="308"/>
        <v>#REF!</v>
      </c>
    </row>
    <row r="5821" spans="142:148" x14ac:dyDescent="0.25">
      <c r="EL5821">
        <v>5814</v>
      </c>
      <c r="EM5821" t="e">
        <v>#REF!</v>
      </c>
      <c r="EN5821" t="e">
        <v>#REF!</v>
      </c>
      <c r="EP5821" t="e">
        <f t="shared" si="306"/>
        <v>#REF!</v>
      </c>
      <c r="EQ5821" t="e">
        <f t="shared" si="307"/>
        <v>#REF!</v>
      </c>
      <c r="ER5821" t="e">
        <f t="shared" si="308"/>
        <v>#REF!</v>
      </c>
    </row>
    <row r="5822" spans="142:148" x14ac:dyDescent="0.25">
      <c r="EL5822">
        <v>5815</v>
      </c>
      <c r="EM5822" t="e">
        <v>#REF!</v>
      </c>
      <c r="EN5822" t="e">
        <v>#REF!</v>
      </c>
      <c r="EP5822" t="e">
        <f t="shared" si="306"/>
        <v>#REF!</v>
      </c>
      <c r="EQ5822" t="e">
        <f t="shared" si="307"/>
        <v>#REF!</v>
      </c>
      <c r="ER5822" t="e">
        <f t="shared" si="308"/>
        <v>#REF!</v>
      </c>
    </row>
    <row r="5823" spans="142:148" x14ac:dyDescent="0.25">
      <c r="EL5823">
        <v>5816</v>
      </c>
      <c r="EM5823" t="e">
        <v>#REF!</v>
      </c>
      <c r="EN5823" t="e">
        <v>#REF!</v>
      </c>
      <c r="EP5823" t="e">
        <f t="shared" si="306"/>
        <v>#REF!</v>
      </c>
      <c r="EQ5823" t="e">
        <f t="shared" si="307"/>
        <v>#REF!</v>
      </c>
      <c r="ER5823" t="e">
        <f t="shared" si="308"/>
        <v>#REF!</v>
      </c>
    </row>
    <row r="5824" spans="142:148" x14ac:dyDescent="0.25">
      <c r="EL5824">
        <v>5817</v>
      </c>
      <c r="EM5824" t="e">
        <v>#REF!</v>
      </c>
      <c r="EN5824" t="e">
        <v>#REF!</v>
      </c>
      <c r="EP5824" t="e">
        <f t="shared" si="306"/>
        <v>#REF!</v>
      </c>
      <c r="EQ5824" t="e">
        <f t="shared" si="307"/>
        <v>#REF!</v>
      </c>
      <c r="ER5824" t="e">
        <f t="shared" si="308"/>
        <v>#REF!</v>
      </c>
    </row>
    <row r="5825" spans="142:148" x14ac:dyDescent="0.25">
      <c r="EL5825">
        <v>5818</v>
      </c>
      <c r="EM5825" t="e">
        <v>#REF!</v>
      </c>
      <c r="EN5825" t="e">
        <v>#REF!</v>
      </c>
      <c r="EP5825" t="e">
        <f t="shared" si="306"/>
        <v>#REF!</v>
      </c>
      <c r="EQ5825" t="e">
        <f t="shared" si="307"/>
        <v>#REF!</v>
      </c>
      <c r="ER5825" t="e">
        <f t="shared" si="308"/>
        <v>#REF!</v>
      </c>
    </row>
    <row r="5826" spans="142:148" x14ac:dyDescent="0.25">
      <c r="EL5826">
        <v>5819</v>
      </c>
      <c r="EM5826" t="e">
        <v>#REF!</v>
      </c>
      <c r="EN5826" t="e">
        <v>#REF!</v>
      </c>
      <c r="EP5826" t="e">
        <f t="shared" si="306"/>
        <v>#REF!</v>
      </c>
      <c r="EQ5826" t="e">
        <f t="shared" si="307"/>
        <v>#REF!</v>
      </c>
      <c r="ER5826" t="e">
        <f t="shared" si="308"/>
        <v>#REF!</v>
      </c>
    </row>
    <row r="5827" spans="142:148" x14ac:dyDescent="0.25">
      <c r="EL5827">
        <v>5820</v>
      </c>
      <c r="EM5827" t="e">
        <v>#REF!</v>
      </c>
      <c r="EN5827" t="e">
        <v>#REF!</v>
      </c>
      <c r="EP5827" t="e">
        <f t="shared" si="306"/>
        <v>#REF!</v>
      </c>
      <c r="EQ5827" t="e">
        <f t="shared" si="307"/>
        <v>#REF!</v>
      </c>
      <c r="ER5827" t="e">
        <f t="shared" si="308"/>
        <v>#REF!</v>
      </c>
    </row>
    <row r="5828" spans="142:148" x14ac:dyDescent="0.25">
      <c r="EL5828">
        <v>5821</v>
      </c>
      <c r="EM5828" t="e">
        <v>#REF!</v>
      </c>
      <c r="EN5828" t="e">
        <v>#REF!</v>
      </c>
      <c r="EP5828" t="e">
        <f t="shared" si="306"/>
        <v>#REF!</v>
      </c>
      <c r="EQ5828" t="e">
        <f t="shared" si="307"/>
        <v>#REF!</v>
      </c>
      <c r="ER5828" t="e">
        <f t="shared" si="308"/>
        <v>#REF!</v>
      </c>
    </row>
    <row r="5829" spans="142:148" x14ac:dyDescent="0.25">
      <c r="EL5829">
        <v>5822</v>
      </c>
      <c r="EM5829" t="e">
        <v>#REF!</v>
      </c>
      <c r="EN5829" t="e">
        <v>#REF!</v>
      </c>
      <c r="EP5829" t="e">
        <f t="shared" si="306"/>
        <v>#REF!</v>
      </c>
      <c r="EQ5829" t="e">
        <f t="shared" si="307"/>
        <v>#REF!</v>
      </c>
      <c r="ER5829" t="e">
        <f t="shared" si="308"/>
        <v>#REF!</v>
      </c>
    </row>
    <row r="5830" spans="142:148" x14ac:dyDescent="0.25">
      <c r="EL5830">
        <v>5823</v>
      </c>
      <c r="EM5830" t="e">
        <v>#REF!</v>
      </c>
      <c r="EN5830" t="e">
        <v>#REF!</v>
      </c>
      <c r="EP5830" t="e">
        <f t="shared" si="306"/>
        <v>#REF!</v>
      </c>
      <c r="EQ5830" t="e">
        <f t="shared" si="307"/>
        <v>#REF!</v>
      </c>
      <c r="ER5830" t="e">
        <f t="shared" si="308"/>
        <v>#REF!</v>
      </c>
    </row>
    <row r="5831" spans="142:148" x14ac:dyDescent="0.25">
      <c r="EL5831">
        <v>5824</v>
      </c>
      <c r="EM5831" t="e">
        <v>#REF!</v>
      </c>
      <c r="EN5831" t="e">
        <v>#REF!</v>
      </c>
      <c r="EP5831" t="e">
        <f t="shared" si="306"/>
        <v>#REF!</v>
      </c>
      <c r="EQ5831" t="e">
        <f t="shared" si="307"/>
        <v>#REF!</v>
      </c>
      <c r="ER5831" t="e">
        <f t="shared" si="308"/>
        <v>#REF!</v>
      </c>
    </row>
    <row r="5832" spans="142:148" x14ac:dyDescent="0.25">
      <c r="EL5832">
        <v>5825</v>
      </c>
      <c r="EM5832" t="e">
        <v>#REF!</v>
      </c>
      <c r="EN5832" t="e">
        <v>#REF!</v>
      </c>
      <c r="EP5832" t="e">
        <f t="shared" si="306"/>
        <v>#REF!</v>
      </c>
      <c r="EQ5832" t="e">
        <f t="shared" si="307"/>
        <v>#REF!</v>
      </c>
      <c r="ER5832" t="e">
        <f t="shared" si="308"/>
        <v>#REF!</v>
      </c>
    </row>
    <row r="5833" spans="142:148" x14ac:dyDescent="0.25">
      <c r="EL5833">
        <v>5826</v>
      </c>
      <c r="EM5833" t="e">
        <v>#REF!</v>
      </c>
      <c r="EN5833" t="e">
        <v>#REF!</v>
      </c>
      <c r="EP5833" t="e">
        <f t="shared" si="306"/>
        <v>#REF!</v>
      </c>
      <c r="EQ5833" t="e">
        <f t="shared" si="307"/>
        <v>#REF!</v>
      </c>
      <c r="ER5833" t="e">
        <f t="shared" si="308"/>
        <v>#REF!</v>
      </c>
    </row>
    <row r="5834" spans="142:148" x14ac:dyDescent="0.25">
      <c r="EL5834">
        <v>5827</v>
      </c>
      <c r="EM5834" t="e">
        <v>#REF!</v>
      </c>
      <c r="EN5834" t="e">
        <v>#REF!</v>
      </c>
      <c r="EP5834" t="e">
        <f t="shared" si="306"/>
        <v>#REF!</v>
      </c>
      <c r="EQ5834" t="e">
        <f t="shared" si="307"/>
        <v>#REF!</v>
      </c>
      <c r="ER5834" t="e">
        <f t="shared" si="308"/>
        <v>#REF!</v>
      </c>
    </row>
    <row r="5835" spans="142:148" x14ac:dyDescent="0.25">
      <c r="EL5835">
        <v>5828</v>
      </c>
      <c r="EM5835" t="e">
        <v>#REF!</v>
      </c>
      <c r="EN5835" t="e">
        <v>#REF!</v>
      </c>
      <c r="EP5835" t="e">
        <f t="shared" si="306"/>
        <v>#REF!</v>
      </c>
      <c r="EQ5835" t="e">
        <f t="shared" si="307"/>
        <v>#REF!</v>
      </c>
      <c r="ER5835" t="e">
        <f t="shared" si="308"/>
        <v>#REF!</v>
      </c>
    </row>
    <row r="5836" spans="142:148" x14ac:dyDescent="0.25">
      <c r="EL5836">
        <v>5829</v>
      </c>
      <c r="EM5836" t="e">
        <v>#REF!</v>
      </c>
      <c r="EN5836" t="e">
        <v>#REF!</v>
      </c>
      <c r="EP5836" t="e">
        <f t="shared" si="306"/>
        <v>#REF!</v>
      </c>
      <c r="EQ5836" t="e">
        <f t="shared" si="307"/>
        <v>#REF!</v>
      </c>
      <c r="ER5836" t="e">
        <f t="shared" si="308"/>
        <v>#REF!</v>
      </c>
    </row>
    <row r="5837" spans="142:148" x14ac:dyDescent="0.25">
      <c r="EL5837">
        <v>5830</v>
      </c>
      <c r="EM5837" t="e">
        <v>#REF!</v>
      </c>
      <c r="EN5837" t="e">
        <v>#REF!</v>
      </c>
      <c r="EP5837" t="e">
        <f t="shared" si="306"/>
        <v>#REF!</v>
      </c>
      <c r="EQ5837" t="e">
        <f t="shared" si="307"/>
        <v>#REF!</v>
      </c>
      <c r="ER5837" t="e">
        <f t="shared" si="308"/>
        <v>#REF!</v>
      </c>
    </row>
    <row r="5838" spans="142:148" x14ac:dyDescent="0.25">
      <c r="EL5838">
        <v>5831</v>
      </c>
      <c r="EM5838" t="e">
        <v>#REF!</v>
      </c>
      <c r="EN5838" t="e">
        <v>#REF!</v>
      </c>
      <c r="EP5838" t="e">
        <f t="shared" si="306"/>
        <v>#REF!</v>
      </c>
      <c r="EQ5838" t="e">
        <f t="shared" si="307"/>
        <v>#REF!</v>
      </c>
      <c r="ER5838" t="e">
        <f t="shared" si="308"/>
        <v>#REF!</v>
      </c>
    </row>
    <row r="5839" spans="142:148" x14ac:dyDescent="0.25">
      <c r="EL5839">
        <v>5832</v>
      </c>
      <c r="EM5839" t="e">
        <v>#REF!</v>
      </c>
      <c r="EN5839" t="e">
        <v>#REF!</v>
      </c>
      <c r="EP5839" t="e">
        <f t="shared" si="306"/>
        <v>#REF!</v>
      </c>
      <c r="EQ5839" t="e">
        <f t="shared" si="307"/>
        <v>#REF!</v>
      </c>
      <c r="ER5839" t="e">
        <f t="shared" si="308"/>
        <v>#REF!</v>
      </c>
    </row>
    <row r="5840" spans="142:148" x14ac:dyDescent="0.25">
      <c r="EL5840">
        <v>5833</v>
      </c>
      <c r="EM5840" t="e">
        <v>#REF!</v>
      </c>
      <c r="EN5840" t="e">
        <v>#REF!</v>
      </c>
      <c r="EP5840" t="e">
        <f t="shared" si="306"/>
        <v>#REF!</v>
      </c>
      <c r="EQ5840" t="e">
        <f t="shared" si="307"/>
        <v>#REF!</v>
      </c>
      <c r="ER5840" t="e">
        <f t="shared" si="308"/>
        <v>#REF!</v>
      </c>
    </row>
    <row r="5841" spans="142:148" x14ac:dyDescent="0.25">
      <c r="EL5841">
        <v>5834</v>
      </c>
      <c r="EM5841" t="e">
        <v>#REF!</v>
      </c>
      <c r="EN5841" t="e">
        <v>#REF!</v>
      </c>
      <c r="EP5841" t="e">
        <f t="shared" si="306"/>
        <v>#REF!</v>
      </c>
      <c r="EQ5841" t="e">
        <f t="shared" si="307"/>
        <v>#REF!</v>
      </c>
      <c r="ER5841" t="e">
        <f t="shared" si="308"/>
        <v>#REF!</v>
      </c>
    </row>
    <row r="5842" spans="142:148" x14ac:dyDescent="0.25">
      <c r="EL5842">
        <v>5835</v>
      </c>
      <c r="EM5842" t="e">
        <v>#REF!</v>
      </c>
      <c r="EN5842" t="e">
        <v>#REF!</v>
      </c>
      <c r="EP5842" t="e">
        <f t="shared" si="306"/>
        <v>#REF!</v>
      </c>
      <c r="EQ5842" t="e">
        <f t="shared" si="307"/>
        <v>#REF!</v>
      </c>
      <c r="ER5842" t="e">
        <f t="shared" si="308"/>
        <v>#REF!</v>
      </c>
    </row>
    <row r="5843" spans="142:148" x14ac:dyDescent="0.25">
      <c r="EL5843">
        <v>5836</v>
      </c>
      <c r="EM5843" t="e">
        <v>#REF!</v>
      </c>
      <c r="EN5843" t="e">
        <v>#REF!</v>
      </c>
      <c r="EP5843" t="e">
        <f t="shared" si="306"/>
        <v>#REF!</v>
      </c>
      <c r="EQ5843" t="e">
        <f t="shared" si="307"/>
        <v>#REF!</v>
      </c>
      <c r="ER5843" t="e">
        <f t="shared" si="308"/>
        <v>#REF!</v>
      </c>
    </row>
    <row r="5844" spans="142:148" x14ac:dyDescent="0.25">
      <c r="EL5844">
        <v>5837</v>
      </c>
      <c r="EM5844" t="e">
        <v>#REF!</v>
      </c>
      <c r="EN5844" t="e">
        <v>#REF!</v>
      </c>
      <c r="EP5844" t="e">
        <f t="shared" si="306"/>
        <v>#REF!</v>
      </c>
      <c r="EQ5844" t="e">
        <f t="shared" si="307"/>
        <v>#REF!</v>
      </c>
      <c r="ER5844" t="e">
        <f t="shared" si="308"/>
        <v>#REF!</v>
      </c>
    </row>
    <row r="5845" spans="142:148" x14ac:dyDescent="0.25">
      <c r="EL5845">
        <v>5838</v>
      </c>
      <c r="EM5845" t="e">
        <v>#REF!</v>
      </c>
      <c r="EN5845" t="e">
        <v>#REF!</v>
      </c>
      <c r="EP5845" t="e">
        <f t="shared" si="306"/>
        <v>#REF!</v>
      </c>
      <c r="EQ5845" t="e">
        <f t="shared" si="307"/>
        <v>#REF!</v>
      </c>
      <c r="ER5845" t="e">
        <f t="shared" si="308"/>
        <v>#REF!</v>
      </c>
    </row>
    <row r="5846" spans="142:148" x14ac:dyDescent="0.25">
      <c r="EL5846">
        <v>5839</v>
      </c>
      <c r="EM5846" t="e">
        <v>#REF!</v>
      </c>
      <c r="EN5846" t="e">
        <v>#REF!</v>
      </c>
      <c r="EP5846" t="e">
        <f t="shared" si="306"/>
        <v>#REF!</v>
      </c>
      <c r="EQ5846" t="e">
        <f t="shared" si="307"/>
        <v>#REF!</v>
      </c>
      <c r="ER5846" t="e">
        <f t="shared" si="308"/>
        <v>#REF!</v>
      </c>
    </row>
    <row r="5847" spans="142:148" x14ac:dyDescent="0.25">
      <c r="EL5847">
        <v>5840</v>
      </c>
      <c r="EM5847" t="e">
        <v>#REF!</v>
      </c>
      <c r="EN5847" t="e">
        <v>#REF!</v>
      </c>
      <c r="EP5847" t="e">
        <f t="shared" si="306"/>
        <v>#REF!</v>
      </c>
      <c r="EQ5847" t="e">
        <f t="shared" si="307"/>
        <v>#REF!</v>
      </c>
      <c r="ER5847" t="e">
        <f t="shared" si="308"/>
        <v>#REF!</v>
      </c>
    </row>
    <row r="5848" spans="142:148" x14ac:dyDescent="0.25">
      <c r="EL5848">
        <v>5841</v>
      </c>
      <c r="EM5848" t="e">
        <v>#REF!</v>
      </c>
      <c r="EN5848" t="e">
        <v>#REF!</v>
      </c>
      <c r="EP5848" t="e">
        <f t="shared" ref="EP5848:EP5911" si="309">IF(EM5848&gt;EN5848,1,0)</f>
        <v>#REF!</v>
      </c>
      <c r="EQ5848" t="e">
        <f t="shared" ref="EQ5848:EQ5911" si="310">IF(EP5848&gt;0,0,1)</f>
        <v>#REF!</v>
      </c>
      <c r="ER5848" t="e">
        <f t="shared" ref="ER5848:ER5911" si="311">IF(EM5848&gt;EN5848,EM5848-EN5848,EN5848-EM5848)</f>
        <v>#REF!</v>
      </c>
    </row>
    <row r="5849" spans="142:148" x14ac:dyDescent="0.25">
      <c r="EL5849">
        <v>5842</v>
      </c>
      <c r="EM5849" t="e">
        <v>#REF!</v>
      </c>
      <c r="EN5849" t="e">
        <v>#REF!</v>
      </c>
      <c r="EP5849" t="e">
        <f t="shared" si="309"/>
        <v>#REF!</v>
      </c>
      <c r="EQ5849" t="e">
        <f t="shared" si="310"/>
        <v>#REF!</v>
      </c>
      <c r="ER5849" t="e">
        <f t="shared" si="311"/>
        <v>#REF!</v>
      </c>
    </row>
    <row r="5850" spans="142:148" x14ac:dyDescent="0.25">
      <c r="EL5850">
        <v>5843</v>
      </c>
      <c r="EM5850" t="e">
        <v>#REF!</v>
      </c>
      <c r="EN5850" t="e">
        <v>#REF!</v>
      </c>
      <c r="EP5850" t="e">
        <f t="shared" si="309"/>
        <v>#REF!</v>
      </c>
      <c r="EQ5850" t="e">
        <f t="shared" si="310"/>
        <v>#REF!</v>
      </c>
      <c r="ER5850" t="e">
        <f t="shared" si="311"/>
        <v>#REF!</v>
      </c>
    </row>
    <row r="5851" spans="142:148" x14ac:dyDescent="0.25">
      <c r="EL5851">
        <v>5844</v>
      </c>
      <c r="EM5851" t="e">
        <v>#REF!</v>
      </c>
      <c r="EN5851" t="e">
        <v>#REF!</v>
      </c>
      <c r="EP5851" t="e">
        <f t="shared" si="309"/>
        <v>#REF!</v>
      </c>
      <c r="EQ5851" t="e">
        <f t="shared" si="310"/>
        <v>#REF!</v>
      </c>
      <c r="ER5851" t="e">
        <f t="shared" si="311"/>
        <v>#REF!</v>
      </c>
    </row>
    <row r="5852" spans="142:148" x14ac:dyDescent="0.25">
      <c r="EL5852">
        <v>5845</v>
      </c>
      <c r="EM5852" t="e">
        <v>#REF!</v>
      </c>
      <c r="EN5852" t="e">
        <v>#REF!</v>
      </c>
      <c r="EP5852" t="e">
        <f t="shared" si="309"/>
        <v>#REF!</v>
      </c>
      <c r="EQ5852" t="e">
        <f t="shared" si="310"/>
        <v>#REF!</v>
      </c>
      <c r="ER5852" t="e">
        <f t="shared" si="311"/>
        <v>#REF!</v>
      </c>
    </row>
    <row r="5853" spans="142:148" x14ac:dyDescent="0.25">
      <c r="EL5853">
        <v>5846</v>
      </c>
      <c r="EM5853" t="e">
        <v>#REF!</v>
      </c>
      <c r="EN5853" t="e">
        <v>#REF!</v>
      </c>
      <c r="EP5853" t="e">
        <f t="shared" si="309"/>
        <v>#REF!</v>
      </c>
      <c r="EQ5853" t="e">
        <f t="shared" si="310"/>
        <v>#REF!</v>
      </c>
      <c r="ER5853" t="e">
        <f t="shared" si="311"/>
        <v>#REF!</v>
      </c>
    </row>
    <row r="5854" spans="142:148" x14ac:dyDescent="0.25">
      <c r="EL5854">
        <v>5847</v>
      </c>
      <c r="EM5854" t="e">
        <v>#REF!</v>
      </c>
      <c r="EN5854" t="e">
        <v>#REF!</v>
      </c>
      <c r="EP5854" t="e">
        <f t="shared" si="309"/>
        <v>#REF!</v>
      </c>
      <c r="EQ5854" t="e">
        <f t="shared" si="310"/>
        <v>#REF!</v>
      </c>
      <c r="ER5854" t="e">
        <f t="shared" si="311"/>
        <v>#REF!</v>
      </c>
    </row>
    <row r="5855" spans="142:148" x14ac:dyDescent="0.25">
      <c r="EL5855">
        <v>5848</v>
      </c>
      <c r="EM5855" t="e">
        <v>#REF!</v>
      </c>
      <c r="EN5855" t="e">
        <v>#REF!</v>
      </c>
      <c r="EP5855" t="e">
        <f t="shared" si="309"/>
        <v>#REF!</v>
      </c>
      <c r="EQ5855" t="e">
        <f t="shared" si="310"/>
        <v>#REF!</v>
      </c>
      <c r="ER5855" t="e">
        <f t="shared" si="311"/>
        <v>#REF!</v>
      </c>
    </row>
    <row r="5856" spans="142:148" x14ac:dyDescent="0.25">
      <c r="EL5856">
        <v>5849</v>
      </c>
      <c r="EM5856" t="e">
        <v>#REF!</v>
      </c>
      <c r="EN5856" t="e">
        <v>#REF!</v>
      </c>
      <c r="EP5856" t="e">
        <f t="shared" si="309"/>
        <v>#REF!</v>
      </c>
      <c r="EQ5856" t="e">
        <f t="shared" si="310"/>
        <v>#REF!</v>
      </c>
      <c r="ER5856" t="e">
        <f t="shared" si="311"/>
        <v>#REF!</v>
      </c>
    </row>
    <row r="5857" spans="142:148" x14ac:dyDescent="0.25">
      <c r="EL5857">
        <v>5850</v>
      </c>
      <c r="EM5857" t="e">
        <v>#REF!</v>
      </c>
      <c r="EN5857" t="e">
        <v>#REF!</v>
      </c>
      <c r="EP5857" t="e">
        <f t="shared" si="309"/>
        <v>#REF!</v>
      </c>
      <c r="EQ5857" t="e">
        <f t="shared" si="310"/>
        <v>#REF!</v>
      </c>
      <c r="ER5857" t="e">
        <f t="shared" si="311"/>
        <v>#REF!</v>
      </c>
    </row>
    <row r="5858" spans="142:148" x14ac:dyDescent="0.25">
      <c r="EL5858">
        <v>5851</v>
      </c>
      <c r="EM5858" t="e">
        <v>#REF!</v>
      </c>
      <c r="EN5858" t="e">
        <v>#REF!</v>
      </c>
      <c r="EP5858" t="e">
        <f t="shared" si="309"/>
        <v>#REF!</v>
      </c>
      <c r="EQ5858" t="e">
        <f t="shared" si="310"/>
        <v>#REF!</v>
      </c>
      <c r="ER5858" t="e">
        <f t="shared" si="311"/>
        <v>#REF!</v>
      </c>
    </row>
    <row r="5859" spans="142:148" x14ac:dyDescent="0.25">
      <c r="EL5859">
        <v>5852</v>
      </c>
      <c r="EM5859" t="e">
        <v>#REF!</v>
      </c>
      <c r="EN5859" t="e">
        <v>#REF!</v>
      </c>
      <c r="EP5859" t="e">
        <f t="shared" si="309"/>
        <v>#REF!</v>
      </c>
      <c r="EQ5859" t="e">
        <f t="shared" si="310"/>
        <v>#REF!</v>
      </c>
      <c r="ER5859" t="e">
        <f t="shared" si="311"/>
        <v>#REF!</v>
      </c>
    </row>
    <row r="5860" spans="142:148" x14ac:dyDescent="0.25">
      <c r="EL5860">
        <v>5853</v>
      </c>
      <c r="EM5860" t="e">
        <v>#REF!</v>
      </c>
      <c r="EN5860" t="e">
        <v>#REF!</v>
      </c>
      <c r="EP5860" t="e">
        <f t="shared" si="309"/>
        <v>#REF!</v>
      </c>
      <c r="EQ5860" t="e">
        <f t="shared" si="310"/>
        <v>#REF!</v>
      </c>
      <c r="ER5860" t="e">
        <f t="shared" si="311"/>
        <v>#REF!</v>
      </c>
    </row>
    <row r="5861" spans="142:148" x14ac:dyDescent="0.25">
      <c r="EL5861">
        <v>5854</v>
      </c>
      <c r="EM5861" t="e">
        <v>#REF!</v>
      </c>
      <c r="EN5861" t="e">
        <v>#REF!</v>
      </c>
      <c r="EP5861" t="e">
        <f t="shared" si="309"/>
        <v>#REF!</v>
      </c>
      <c r="EQ5861" t="e">
        <f t="shared" si="310"/>
        <v>#REF!</v>
      </c>
      <c r="ER5861" t="e">
        <f t="shared" si="311"/>
        <v>#REF!</v>
      </c>
    </row>
    <row r="5862" spans="142:148" x14ac:dyDescent="0.25">
      <c r="EL5862">
        <v>5855</v>
      </c>
      <c r="EM5862" t="e">
        <v>#REF!</v>
      </c>
      <c r="EN5862" t="e">
        <v>#REF!</v>
      </c>
      <c r="EP5862" t="e">
        <f t="shared" si="309"/>
        <v>#REF!</v>
      </c>
      <c r="EQ5862" t="e">
        <f t="shared" si="310"/>
        <v>#REF!</v>
      </c>
      <c r="ER5862" t="e">
        <f t="shared" si="311"/>
        <v>#REF!</v>
      </c>
    </row>
    <row r="5863" spans="142:148" x14ac:dyDescent="0.25">
      <c r="EL5863">
        <v>5856</v>
      </c>
      <c r="EM5863" t="e">
        <v>#REF!</v>
      </c>
      <c r="EN5863" t="e">
        <v>#REF!</v>
      </c>
      <c r="EP5863" t="e">
        <f t="shared" si="309"/>
        <v>#REF!</v>
      </c>
      <c r="EQ5863" t="e">
        <f t="shared" si="310"/>
        <v>#REF!</v>
      </c>
      <c r="ER5863" t="e">
        <f t="shared" si="311"/>
        <v>#REF!</v>
      </c>
    </row>
    <row r="5864" spans="142:148" x14ac:dyDescent="0.25">
      <c r="EL5864">
        <v>5857</v>
      </c>
      <c r="EM5864" t="e">
        <v>#REF!</v>
      </c>
      <c r="EN5864" t="e">
        <v>#REF!</v>
      </c>
      <c r="EP5864" t="e">
        <f t="shared" si="309"/>
        <v>#REF!</v>
      </c>
      <c r="EQ5864" t="e">
        <f t="shared" si="310"/>
        <v>#REF!</v>
      </c>
      <c r="ER5864" t="e">
        <f t="shared" si="311"/>
        <v>#REF!</v>
      </c>
    </row>
    <row r="5865" spans="142:148" x14ac:dyDescent="0.25">
      <c r="EL5865">
        <v>5858</v>
      </c>
      <c r="EM5865" t="e">
        <v>#REF!</v>
      </c>
      <c r="EN5865" t="e">
        <v>#REF!</v>
      </c>
      <c r="EP5865" t="e">
        <f t="shared" si="309"/>
        <v>#REF!</v>
      </c>
      <c r="EQ5865" t="e">
        <f t="shared" si="310"/>
        <v>#REF!</v>
      </c>
      <c r="ER5865" t="e">
        <f t="shared" si="311"/>
        <v>#REF!</v>
      </c>
    </row>
    <row r="5866" spans="142:148" x14ac:dyDescent="0.25">
      <c r="EL5866">
        <v>5859</v>
      </c>
      <c r="EM5866" t="e">
        <v>#REF!</v>
      </c>
      <c r="EN5866" t="e">
        <v>#REF!</v>
      </c>
      <c r="EP5866" t="e">
        <f t="shared" si="309"/>
        <v>#REF!</v>
      </c>
      <c r="EQ5866" t="e">
        <f t="shared" si="310"/>
        <v>#REF!</v>
      </c>
      <c r="ER5866" t="e">
        <f t="shared" si="311"/>
        <v>#REF!</v>
      </c>
    </row>
    <row r="5867" spans="142:148" x14ac:dyDescent="0.25">
      <c r="EL5867">
        <v>5860</v>
      </c>
      <c r="EM5867" t="e">
        <v>#REF!</v>
      </c>
      <c r="EN5867" t="e">
        <v>#REF!</v>
      </c>
      <c r="EP5867" t="e">
        <f t="shared" si="309"/>
        <v>#REF!</v>
      </c>
      <c r="EQ5867" t="e">
        <f t="shared" si="310"/>
        <v>#REF!</v>
      </c>
      <c r="ER5867" t="e">
        <f t="shared" si="311"/>
        <v>#REF!</v>
      </c>
    </row>
    <row r="5868" spans="142:148" x14ac:dyDescent="0.25">
      <c r="EL5868">
        <v>5861</v>
      </c>
      <c r="EM5868" t="e">
        <v>#REF!</v>
      </c>
      <c r="EN5868" t="e">
        <v>#REF!</v>
      </c>
      <c r="EP5868" t="e">
        <f t="shared" si="309"/>
        <v>#REF!</v>
      </c>
      <c r="EQ5868" t="e">
        <f t="shared" si="310"/>
        <v>#REF!</v>
      </c>
      <c r="ER5868" t="e">
        <f t="shared" si="311"/>
        <v>#REF!</v>
      </c>
    </row>
    <row r="5869" spans="142:148" x14ac:dyDescent="0.25">
      <c r="EL5869">
        <v>5862</v>
      </c>
      <c r="EM5869" t="e">
        <v>#REF!</v>
      </c>
      <c r="EN5869" t="e">
        <v>#REF!</v>
      </c>
      <c r="EP5869" t="e">
        <f t="shared" si="309"/>
        <v>#REF!</v>
      </c>
      <c r="EQ5869" t="e">
        <f t="shared" si="310"/>
        <v>#REF!</v>
      </c>
      <c r="ER5869" t="e">
        <f t="shared" si="311"/>
        <v>#REF!</v>
      </c>
    </row>
    <row r="5870" spans="142:148" x14ac:dyDescent="0.25">
      <c r="EL5870">
        <v>5863</v>
      </c>
      <c r="EM5870" t="e">
        <v>#REF!</v>
      </c>
      <c r="EN5870" t="e">
        <v>#REF!</v>
      </c>
      <c r="EP5870" t="e">
        <f t="shared" si="309"/>
        <v>#REF!</v>
      </c>
      <c r="EQ5870" t="e">
        <f t="shared" si="310"/>
        <v>#REF!</v>
      </c>
      <c r="ER5870" t="e">
        <f t="shared" si="311"/>
        <v>#REF!</v>
      </c>
    </row>
    <row r="5871" spans="142:148" x14ac:dyDescent="0.25">
      <c r="EL5871">
        <v>5864</v>
      </c>
      <c r="EM5871" t="e">
        <v>#REF!</v>
      </c>
      <c r="EN5871" t="e">
        <v>#REF!</v>
      </c>
      <c r="EP5871" t="e">
        <f t="shared" si="309"/>
        <v>#REF!</v>
      </c>
      <c r="EQ5871" t="e">
        <f t="shared" si="310"/>
        <v>#REF!</v>
      </c>
      <c r="ER5871" t="e">
        <f t="shared" si="311"/>
        <v>#REF!</v>
      </c>
    </row>
    <row r="5872" spans="142:148" x14ac:dyDescent="0.25">
      <c r="EL5872">
        <v>5865</v>
      </c>
      <c r="EM5872" t="e">
        <v>#REF!</v>
      </c>
      <c r="EN5872" t="e">
        <v>#REF!</v>
      </c>
      <c r="EP5872" t="e">
        <f t="shared" si="309"/>
        <v>#REF!</v>
      </c>
      <c r="EQ5872" t="e">
        <f t="shared" si="310"/>
        <v>#REF!</v>
      </c>
      <c r="ER5872" t="e">
        <f t="shared" si="311"/>
        <v>#REF!</v>
      </c>
    </row>
    <row r="5873" spans="142:148" x14ac:dyDescent="0.25">
      <c r="EL5873">
        <v>5866</v>
      </c>
      <c r="EM5873" t="e">
        <v>#REF!</v>
      </c>
      <c r="EN5873" t="e">
        <v>#REF!</v>
      </c>
      <c r="EP5873" t="e">
        <f t="shared" si="309"/>
        <v>#REF!</v>
      </c>
      <c r="EQ5873" t="e">
        <f t="shared" si="310"/>
        <v>#REF!</v>
      </c>
      <c r="ER5873" t="e">
        <f t="shared" si="311"/>
        <v>#REF!</v>
      </c>
    </row>
    <row r="5874" spans="142:148" x14ac:dyDescent="0.25">
      <c r="EL5874">
        <v>5867</v>
      </c>
      <c r="EM5874" t="e">
        <v>#REF!</v>
      </c>
      <c r="EN5874" t="e">
        <v>#REF!</v>
      </c>
      <c r="EP5874" t="e">
        <f t="shared" si="309"/>
        <v>#REF!</v>
      </c>
      <c r="EQ5874" t="e">
        <f t="shared" si="310"/>
        <v>#REF!</v>
      </c>
      <c r="ER5874" t="e">
        <f t="shared" si="311"/>
        <v>#REF!</v>
      </c>
    </row>
    <row r="5875" spans="142:148" x14ac:dyDescent="0.25">
      <c r="EL5875">
        <v>5868</v>
      </c>
      <c r="EM5875" t="e">
        <v>#REF!</v>
      </c>
      <c r="EN5875" t="e">
        <v>#REF!</v>
      </c>
      <c r="EP5875" t="e">
        <f t="shared" si="309"/>
        <v>#REF!</v>
      </c>
      <c r="EQ5875" t="e">
        <f t="shared" si="310"/>
        <v>#REF!</v>
      </c>
      <c r="ER5875" t="e">
        <f t="shared" si="311"/>
        <v>#REF!</v>
      </c>
    </row>
    <row r="5876" spans="142:148" x14ac:dyDescent="0.25">
      <c r="EL5876">
        <v>5869</v>
      </c>
      <c r="EM5876" t="e">
        <v>#REF!</v>
      </c>
      <c r="EN5876" t="e">
        <v>#REF!</v>
      </c>
      <c r="EP5876" t="e">
        <f t="shared" si="309"/>
        <v>#REF!</v>
      </c>
      <c r="EQ5876" t="e">
        <f t="shared" si="310"/>
        <v>#REF!</v>
      </c>
      <c r="ER5876" t="e">
        <f t="shared" si="311"/>
        <v>#REF!</v>
      </c>
    </row>
    <row r="5877" spans="142:148" x14ac:dyDescent="0.25">
      <c r="EL5877">
        <v>5870</v>
      </c>
      <c r="EM5877" t="e">
        <v>#REF!</v>
      </c>
      <c r="EN5877" t="e">
        <v>#REF!</v>
      </c>
      <c r="EP5877" t="e">
        <f t="shared" si="309"/>
        <v>#REF!</v>
      </c>
      <c r="EQ5877" t="e">
        <f t="shared" si="310"/>
        <v>#REF!</v>
      </c>
      <c r="ER5877" t="e">
        <f t="shared" si="311"/>
        <v>#REF!</v>
      </c>
    </row>
    <row r="5878" spans="142:148" x14ac:dyDescent="0.25">
      <c r="EL5878">
        <v>5871</v>
      </c>
      <c r="EM5878" t="e">
        <v>#REF!</v>
      </c>
      <c r="EN5878" t="e">
        <v>#REF!</v>
      </c>
      <c r="EP5878" t="e">
        <f t="shared" si="309"/>
        <v>#REF!</v>
      </c>
      <c r="EQ5878" t="e">
        <f t="shared" si="310"/>
        <v>#REF!</v>
      </c>
      <c r="ER5878" t="e">
        <f t="shared" si="311"/>
        <v>#REF!</v>
      </c>
    </row>
    <row r="5879" spans="142:148" x14ac:dyDescent="0.25">
      <c r="EL5879">
        <v>5872</v>
      </c>
      <c r="EM5879" t="e">
        <v>#REF!</v>
      </c>
      <c r="EN5879" t="e">
        <v>#REF!</v>
      </c>
      <c r="EP5879" t="e">
        <f t="shared" si="309"/>
        <v>#REF!</v>
      </c>
      <c r="EQ5879" t="e">
        <f t="shared" si="310"/>
        <v>#REF!</v>
      </c>
      <c r="ER5879" t="e">
        <f t="shared" si="311"/>
        <v>#REF!</v>
      </c>
    </row>
    <row r="5880" spans="142:148" x14ac:dyDescent="0.25">
      <c r="EL5880">
        <v>5873</v>
      </c>
      <c r="EM5880" t="e">
        <v>#REF!</v>
      </c>
      <c r="EN5880" t="e">
        <v>#REF!</v>
      </c>
      <c r="EP5880" t="e">
        <f t="shared" si="309"/>
        <v>#REF!</v>
      </c>
      <c r="EQ5880" t="e">
        <f t="shared" si="310"/>
        <v>#REF!</v>
      </c>
      <c r="ER5880" t="e">
        <f t="shared" si="311"/>
        <v>#REF!</v>
      </c>
    </row>
    <row r="5881" spans="142:148" x14ac:dyDescent="0.25">
      <c r="EL5881">
        <v>5874</v>
      </c>
      <c r="EM5881" t="e">
        <v>#REF!</v>
      </c>
      <c r="EN5881" t="e">
        <v>#REF!</v>
      </c>
      <c r="EP5881" t="e">
        <f t="shared" si="309"/>
        <v>#REF!</v>
      </c>
      <c r="EQ5881" t="e">
        <f t="shared" si="310"/>
        <v>#REF!</v>
      </c>
      <c r="ER5881" t="e">
        <f t="shared" si="311"/>
        <v>#REF!</v>
      </c>
    </row>
    <row r="5882" spans="142:148" x14ac:dyDescent="0.25">
      <c r="EL5882">
        <v>5875</v>
      </c>
      <c r="EM5882" t="e">
        <v>#REF!</v>
      </c>
      <c r="EN5882" t="e">
        <v>#REF!</v>
      </c>
      <c r="EP5882" t="e">
        <f t="shared" si="309"/>
        <v>#REF!</v>
      </c>
      <c r="EQ5882" t="e">
        <f t="shared" si="310"/>
        <v>#REF!</v>
      </c>
      <c r="ER5882" t="e">
        <f t="shared" si="311"/>
        <v>#REF!</v>
      </c>
    </row>
    <row r="5883" spans="142:148" x14ac:dyDescent="0.25">
      <c r="EL5883">
        <v>5876</v>
      </c>
      <c r="EM5883" t="e">
        <v>#REF!</v>
      </c>
      <c r="EN5883" t="e">
        <v>#REF!</v>
      </c>
      <c r="EP5883" t="e">
        <f t="shared" si="309"/>
        <v>#REF!</v>
      </c>
      <c r="EQ5883" t="e">
        <f t="shared" si="310"/>
        <v>#REF!</v>
      </c>
      <c r="ER5883" t="e">
        <f t="shared" si="311"/>
        <v>#REF!</v>
      </c>
    </row>
    <row r="5884" spans="142:148" x14ac:dyDescent="0.25">
      <c r="EL5884">
        <v>5877</v>
      </c>
      <c r="EM5884" t="e">
        <v>#REF!</v>
      </c>
      <c r="EN5884" t="e">
        <v>#REF!</v>
      </c>
      <c r="EP5884" t="e">
        <f t="shared" si="309"/>
        <v>#REF!</v>
      </c>
      <c r="EQ5884" t="e">
        <f t="shared" si="310"/>
        <v>#REF!</v>
      </c>
      <c r="ER5884" t="e">
        <f t="shared" si="311"/>
        <v>#REF!</v>
      </c>
    </row>
    <row r="5885" spans="142:148" x14ac:dyDescent="0.25">
      <c r="EL5885">
        <v>5878</v>
      </c>
      <c r="EM5885" t="e">
        <v>#REF!</v>
      </c>
      <c r="EN5885" t="e">
        <v>#REF!</v>
      </c>
      <c r="EP5885" t="e">
        <f t="shared" si="309"/>
        <v>#REF!</v>
      </c>
      <c r="EQ5885" t="e">
        <f t="shared" si="310"/>
        <v>#REF!</v>
      </c>
      <c r="ER5885" t="e">
        <f t="shared" si="311"/>
        <v>#REF!</v>
      </c>
    </row>
    <row r="5886" spans="142:148" x14ac:dyDescent="0.25">
      <c r="EL5886">
        <v>5879</v>
      </c>
      <c r="EM5886" t="e">
        <v>#REF!</v>
      </c>
      <c r="EN5886" t="e">
        <v>#REF!</v>
      </c>
      <c r="EP5886" t="e">
        <f t="shared" si="309"/>
        <v>#REF!</v>
      </c>
      <c r="EQ5886" t="e">
        <f t="shared" si="310"/>
        <v>#REF!</v>
      </c>
      <c r="ER5886" t="e">
        <f t="shared" si="311"/>
        <v>#REF!</v>
      </c>
    </row>
    <row r="5887" spans="142:148" x14ac:dyDescent="0.25">
      <c r="EL5887">
        <v>5880</v>
      </c>
      <c r="EM5887" t="e">
        <v>#REF!</v>
      </c>
      <c r="EN5887" t="e">
        <v>#REF!</v>
      </c>
      <c r="EP5887" t="e">
        <f t="shared" si="309"/>
        <v>#REF!</v>
      </c>
      <c r="EQ5887" t="e">
        <f t="shared" si="310"/>
        <v>#REF!</v>
      </c>
      <c r="ER5887" t="e">
        <f t="shared" si="311"/>
        <v>#REF!</v>
      </c>
    </row>
    <row r="5888" spans="142:148" x14ac:dyDescent="0.25">
      <c r="EL5888">
        <v>5881</v>
      </c>
      <c r="EM5888" t="e">
        <v>#REF!</v>
      </c>
      <c r="EN5888" t="e">
        <v>#REF!</v>
      </c>
      <c r="EP5888" t="e">
        <f t="shared" si="309"/>
        <v>#REF!</v>
      </c>
      <c r="EQ5888" t="e">
        <f t="shared" si="310"/>
        <v>#REF!</v>
      </c>
      <c r="ER5888" t="e">
        <f t="shared" si="311"/>
        <v>#REF!</v>
      </c>
    </row>
    <row r="5889" spans="142:148" x14ac:dyDescent="0.25">
      <c r="EL5889">
        <v>5882</v>
      </c>
      <c r="EM5889" t="e">
        <v>#REF!</v>
      </c>
      <c r="EN5889" t="e">
        <v>#REF!</v>
      </c>
      <c r="EP5889" t="e">
        <f t="shared" si="309"/>
        <v>#REF!</v>
      </c>
      <c r="EQ5889" t="e">
        <f t="shared" si="310"/>
        <v>#REF!</v>
      </c>
      <c r="ER5889" t="e">
        <f t="shared" si="311"/>
        <v>#REF!</v>
      </c>
    </row>
    <row r="5890" spans="142:148" x14ac:dyDescent="0.25">
      <c r="EL5890">
        <v>5883</v>
      </c>
      <c r="EM5890" t="e">
        <v>#REF!</v>
      </c>
      <c r="EN5890" t="e">
        <v>#REF!</v>
      </c>
      <c r="EP5890" t="e">
        <f t="shared" si="309"/>
        <v>#REF!</v>
      </c>
      <c r="EQ5890" t="e">
        <f t="shared" si="310"/>
        <v>#REF!</v>
      </c>
      <c r="ER5890" t="e">
        <f t="shared" si="311"/>
        <v>#REF!</v>
      </c>
    </row>
    <row r="5891" spans="142:148" x14ac:dyDescent="0.25">
      <c r="EL5891">
        <v>5884</v>
      </c>
      <c r="EM5891" t="e">
        <v>#REF!</v>
      </c>
      <c r="EN5891" t="e">
        <v>#REF!</v>
      </c>
      <c r="EP5891" t="e">
        <f t="shared" si="309"/>
        <v>#REF!</v>
      </c>
      <c r="EQ5891" t="e">
        <f t="shared" si="310"/>
        <v>#REF!</v>
      </c>
      <c r="ER5891" t="e">
        <f t="shared" si="311"/>
        <v>#REF!</v>
      </c>
    </row>
    <row r="5892" spans="142:148" x14ac:dyDescent="0.25">
      <c r="EL5892">
        <v>5885</v>
      </c>
      <c r="EM5892" t="e">
        <v>#REF!</v>
      </c>
      <c r="EN5892" t="e">
        <v>#REF!</v>
      </c>
      <c r="EP5892" t="e">
        <f t="shared" si="309"/>
        <v>#REF!</v>
      </c>
      <c r="EQ5892" t="e">
        <f t="shared" si="310"/>
        <v>#REF!</v>
      </c>
      <c r="ER5892" t="e">
        <f t="shared" si="311"/>
        <v>#REF!</v>
      </c>
    </row>
    <row r="5893" spans="142:148" x14ac:dyDescent="0.25">
      <c r="EL5893">
        <v>5886</v>
      </c>
      <c r="EM5893" t="e">
        <v>#REF!</v>
      </c>
      <c r="EN5893" t="e">
        <v>#REF!</v>
      </c>
      <c r="EP5893" t="e">
        <f t="shared" si="309"/>
        <v>#REF!</v>
      </c>
      <c r="EQ5893" t="e">
        <f t="shared" si="310"/>
        <v>#REF!</v>
      </c>
      <c r="ER5893" t="e">
        <f t="shared" si="311"/>
        <v>#REF!</v>
      </c>
    </row>
    <row r="5894" spans="142:148" x14ac:dyDescent="0.25">
      <c r="EL5894">
        <v>5887</v>
      </c>
      <c r="EM5894" t="e">
        <v>#REF!</v>
      </c>
      <c r="EN5894" t="e">
        <v>#REF!</v>
      </c>
      <c r="EP5894" t="e">
        <f t="shared" si="309"/>
        <v>#REF!</v>
      </c>
      <c r="EQ5894" t="e">
        <f t="shared" si="310"/>
        <v>#REF!</v>
      </c>
      <c r="ER5894" t="e">
        <f t="shared" si="311"/>
        <v>#REF!</v>
      </c>
    </row>
    <row r="5895" spans="142:148" x14ac:dyDescent="0.25">
      <c r="EL5895">
        <v>5888</v>
      </c>
      <c r="EM5895" t="e">
        <v>#REF!</v>
      </c>
      <c r="EN5895" t="e">
        <v>#REF!</v>
      </c>
      <c r="EP5895" t="e">
        <f t="shared" si="309"/>
        <v>#REF!</v>
      </c>
      <c r="EQ5895" t="e">
        <f t="shared" si="310"/>
        <v>#REF!</v>
      </c>
      <c r="ER5895" t="e">
        <f t="shared" si="311"/>
        <v>#REF!</v>
      </c>
    </row>
    <row r="5896" spans="142:148" x14ac:dyDescent="0.25">
      <c r="EL5896">
        <v>5889</v>
      </c>
      <c r="EM5896" t="e">
        <v>#REF!</v>
      </c>
      <c r="EN5896" t="e">
        <v>#REF!</v>
      </c>
      <c r="EP5896" t="e">
        <f t="shared" si="309"/>
        <v>#REF!</v>
      </c>
      <c r="EQ5896" t="e">
        <f t="shared" si="310"/>
        <v>#REF!</v>
      </c>
      <c r="ER5896" t="e">
        <f t="shared" si="311"/>
        <v>#REF!</v>
      </c>
    </row>
    <row r="5897" spans="142:148" x14ac:dyDescent="0.25">
      <c r="EL5897">
        <v>5890</v>
      </c>
      <c r="EM5897" t="e">
        <v>#REF!</v>
      </c>
      <c r="EN5897" t="e">
        <v>#REF!</v>
      </c>
      <c r="EP5897" t="e">
        <f t="shared" si="309"/>
        <v>#REF!</v>
      </c>
      <c r="EQ5897" t="e">
        <f t="shared" si="310"/>
        <v>#REF!</v>
      </c>
      <c r="ER5897" t="e">
        <f t="shared" si="311"/>
        <v>#REF!</v>
      </c>
    </row>
    <row r="5898" spans="142:148" x14ac:dyDescent="0.25">
      <c r="EL5898">
        <v>5891</v>
      </c>
      <c r="EM5898" t="e">
        <v>#REF!</v>
      </c>
      <c r="EN5898" t="e">
        <v>#REF!</v>
      </c>
      <c r="EP5898" t="e">
        <f t="shared" si="309"/>
        <v>#REF!</v>
      </c>
      <c r="EQ5898" t="e">
        <f t="shared" si="310"/>
        <v>#REF!</v>
      </c>
      <c r="ER5898" t="e">
        <f t="shared" si="311"/>
        <v>#REF!</v>
      </c>
    </row>
    <row r="5899" spans="142:148" x14ac:dyDescent="0.25">
      <c r="EL5899">
        <v>5892</v>
      </c>
      <c r="EM5899" t="e">
        <v>#REF!</v>
      </c>
      <c r="EN5899" t="e">
        <v>#REF!</v>
      </c>
      <c r="EP5899" t="e">
        <f t="shared" si="309"/>
        <v>#REF!</v>
      </c>
      <c r="EQ5899" t="e">
        <f t="shared" si="310"/>
        <v>#REF!</v>
      </c>
      <c r="ER5899" t="e">
        <f t="shared" si="311"/>
        <v>#REF!</v>
      </c>
    </row>
    <row r="5900" spans="142:148" x14ac:dyDescent="0.25">
      <c r="EL5900">
        <v>5893</v>
      </c>
      <c r="EM5900" t="e">
        <v>#REF!</v>
      </c>
      <c r="EN5900" t="e">
        <v>#REF!</v>
      </c>
      <c r="EP5900" t="e">
        <f t="shared" si="309"/>
        <v>#REF!</v>
      </c>
      <c r="EQ5900" t="e">
        <f t="shared" si="310"/>
        <v>#REF!</v>
      </c>
      <c r="ER5900" t="e">
        <f t="shared" si="311"/>
        <v>#REF!</v>
      </c>
    </row>
    <row r="5901" spans="142:148" x14ac:dyDescent="0.25">
      <c r="EL5901">
        <v>5894</v>
      </c>
      <c r="EM5901" t="e">
        <v>#REF!</v>
      </c>
      <c r="EN5901" t="e">
        <v>#REF!</v>
      </c>
      <c r="EP5901" t="e">
        <f t="shared" si="309"/>
        <v>#REF!</v>
      </c>
      <c r="EQ5901" t="e">
        <f t="shared" si="310"/>
        <v>#REF!</v>
      </c>
      <c r="ER5901" t="e">
        <f t="shared" si="311"/>
        <v>#REF!</v>
      </c>
    </row>
    <row r="5902" spans="142:148" x14ac:dyDescent="0.25">
      <c r="EL5902">
        <v>5895</v>
      </c>
      <c r="EM5902" t="e">
        <v>#REF!</v>
      </c>
      <c r="EN5902" t="e">
        <v>#REF!</v>
      </c>
      <c r="EP5902" t="e">
        <f t="shared" si="309"/>
        <v>#REF!</v>
      </c>
      <c r="EQ5902" t="e">
        <f t="shared" si="310"/>
        <v>#REF!</v>
      </c>
      <c r="ER5902" t="e">
        <f t="shared" si="311"/>
        <v>#REF!</v>
      </c>
    </row>
    <row r="5903" spans="142:148" x14ac:dyDescent="0.25">
      <c r="EL5903">
        <v>5896</v>
      </c>
      <c r="EM5903" t="e">
        <v>#REF!</v>
      </c>
      <c r="EN5903" t="e">
        <v>#REF!</v>
      </c>
      <c r="EP5903" t="e">
        <f t="shared" si="309"/>
        <v>#REF!</v>
      </c>
      <c r="EQ5903" t="e">
        <f t="shared" si="310"/>
        <v>#REF!</v>
      </c>
      <c r="ER5903" t="e">
        <f t="shared" si="311"/>
        <v>#REF!</v>
      </c>
    </row>
    <row r="5904" spans="142:148" x14ac:dyDescent="0.25">
      <c r="EL5904">
        <v>5897</v>
      </c>
      <c r="EM5904" t="e">
        <v>#REF!</v>
      </c>
      <c r="EN5904" t="e">
        <v>#REF!</v>
      </c>
      <c r="EP5904" t="e">
        <f t="shared" si="309"/>
        <v>#REF!</v>
      </c>
      <c r="EQ5904" t="e">
        <f t="shared" si="310"/>
        <v>#REF!</v>
      </c>
      <c r="ER5904" t="e">
        <f t="shared" si="311"/>
        <v>#REF!</v>
      </c>
    </row>
    <row r="5905" spans="142:148" x14ac:dyDescent="0.25">
      <c r="EL5905">
        <v>5898</v>
      </c>
      <c r="EM5905" t="e">
        <v>#REF!</v>
      </c>
      <c r="EN5905" t="e">
        <v>#REF!</v>
      </c>
      <c r="EP5905" t="e">
        <f t="shared" si="309"/>
        <v>#REF!</v>
      </c>
      <c r="EQ5905" t="e">
        <f t="shared" si="310"/>
        <v>#REF!</v>
      </c>
      <c r="ER5905" t="e">
        <f t="shared" si="311"/>
        <v>#REF!</v>
      </c>
    </row>
    <row r="5906" spans="142:148" x14ac:dyDescent="0.25">
      <c r="EL5906">
        <v>5899</v>
      </c>
      <c r="EM5906" t="e">
        <v>#REF!</v>
      </c>
      <c r="EN5906" t="e">
        <v>#REF!</v>
      </c>
      <c r="EP5906" t="e">
        <f t="shared" si="309"/>
        <v>#REF!</v>
      </c>
      <c r="EQ5906" t="e">
        <f t="shared" si="310"/>
        <v>#REF!</v>
      </c>
      <c r="ER5906" t="e">
        <f t="shared" si="311"/>
        <v>#REF!</v>
      </c>
    </row>
    <row r="5907" spans="142:148" x14ac:dyDescent="0.25">
      <c r="EL5907">
        <v>5900</v>
      </c>
      <c r="EM5907" t="e">
        <v>#REF!</v>
      </c>
      <c r="EN5907" t="e">
        <v>#REF!</v>
      </c>
      <c r="EP5907" t="e">
        <f t="shared" si="309"/>
        <v>#REF!</v>
      </c>
      <c r="EQ5907" t="e">
        <f t="shared" si="310"/>
        <v>#REF!</v>
      </c>
      <c r="ER5907" t="e">
        <f t="shared" si="311"/>
        <v>#REF!</v>
      </c>
    </row>
    <row r="5908" spans="142:148" x14ac:dyDescent="0.25">
      <c r="EL5908">
        <v>5901</v>
      </c>
      <c r="EM5908" t="e">
        <v>#REF!</v>
      </c>
      <c r="EN5908" t="e">
        <v>#REF!</v>
      </c>
      <c r="EP5908" t="e">
        <f t="shared" si="309"/>
        <v>#REF!</v>
      </c>
      <c r="EQ5908" t="e">
        <f t="shared" si="310"/>
        <v>#REF!</v>
      </c>
      <c r="ER5908" t="e">
        <f t="shared" si="311"/>
        <v>#REF!</v>
      </c>
    </row>
    <row r="5909" spans="142:148" x14ac:dyDescent="0.25">
      <c r="EL5909">
        <v>5902</v>
      </c>
      <c r="EM5909" t="e">
        <v>#REF!</v>
      </c>
      <c r="EN5909" t="e">
        <v>#REF!</v>
      </c>
      <c r="EP5909" t="e">
        <f t="shared" si="309"/>
        <v>#REF!</v>
      </c>
      <c r="EQ5909" t="e">
        <f t="shared" si="310"/>
        <v>#REF!</v>
      </c>
      <c r="ER5909" t="e">
        <f t="shared" si="311"/>
        <v>#REF!</v>
      </c>
    </row>
    <row r="5910" spans="142:148" x14ac:dyDescent="0.25">
      <c r="EL5910">
        <v>5903</v>
      </c>
      <c r="EM5910" t="e">
        <v>#REF!</v>
      </c>
      <c r="EN5910" t="e">
        <v>#REF!</v>
      </c>
      <c r="EP5910" t="e">
        <f t="shared" si="309"/>
        <v>#REF!</v>
      </c>
      <c r="EQ5910" t="e">
        <f t="shared" si="310"/>
        <v>#REF!</v>
      </c>
      <c r="ER5910" t="e">
        <f t="shared" si="311"/>
        <v>#REF!</v>
      </c>
    </row>
    <row r="5911" spans="142:148" x14ac:dyDescent="0.25">
      <c r="EL5911">
        <v>5904</v>
      </c>
      <c r="EM5911" t="e">
        <v>#REF!</v>
      </c>
      <c r="EN5911" t="e">
        <v>#REF!</v>
      </c>
      <c r="EP5911" t="e">
        <f t="shared" si="309"/>
        <v>#REF!</v>
      </c>
      <c r="EQ5911" t="e">
        <f t="shared" si="310"/>
        <v>#REF!</v>
      </c>
      <c r="ER5911" t="e">
        <f t="shared" si="311"/>
        <v>#REF!</v>
      </c>
    </row>
    <row r="5912" spans="142:148" x14ac:dyDescent="0.25">
      <c r="EL5912">
        <v>5905</v>
      </c>
      <c r="EM5912" t="e">
        <v>#REF!</v>
      </c>
      <c r="EN5912" t="e">
        <v>#REF!</v>
      </c>
      <c r="EP5912" t="e">
        <f t="shared" ref="EP5912:EP5975" si="312">IF(EM5912&gt;EN5912,1,0)</f>
        <v>#REF!</v>
      </c>
      <c r="EQ5912" t="e">
        <f t="shared" ref="EQ5912:EQ5975" si="313">IF(EP5912&gt;0,0,1)</f>
        <v>#REF!</v>
      </c>
      <c r="ER5912" t="e">
        <f t="shared" ref="ER5912:ER5975" si="314">IF(EM5912&gt;EN5912,EM5912-EN5912,EN5912-EM5912)</f>
        <v>#REF!</v>
      </c>
    </row>
    <row r="5913" spans="142:148" x14ac:dyDescent="0.25">
      <c r="EL5913">
        <v>5906</v>
      </c>
      <c r="EM5913" t="e">
        <v>#REF!</v>
      </c>
      <c r="EN5913" t="e">
        <v>#REF!</v>
      </c>
      <c r="EP5913" t="e">
        <f t="shared" si="312"/>
        <v>#REF!</v>
      </c>
      <c r="EQ5913" t="e">
        <f t="shared" si="313"/>
        <v>#REF!</v>
      </c>
      <c r="ER5913" t="e">
        <f t="shared" si="314"/>
        <v>#REF!</v>
      </c>
    </row>
    <row r="5914" spans="142:148" x14ac:dyDescent="0.25">
      <c r="EL5914">
        <v>5907</v>
      </c>
      <c r="EM5914" t="e">
        <v>#REF!</v>
      </c>
      <c r="EN5914" t="e">
        <v>#REF!</v>
      </c>
      <c r="EP5914" t="e">
        <f t="shared" si="312"/>
        <v>#REF!</v>
      </c>
      <c r="EQ5914" t="e">
        <f t="shared" si="313"/>
        <v>#REF!</v>
      </c>
      <c r="ER5914" t="e">
        <f t="shared" si="314"/>
        <v>#REF!</v>
      </c>
    </row>
    <row r="5915" spans="142:148" x14ac:dyDescent="0.25">
      <c r="EL5915">
        <v>5908</v>
      </c>
      <c r="EM5915" t="e">
        <v>#REF!</v>
      </c>
      <c r="EN5915" t="e">
        <v>#REF!</v>
      </c>
      <c r="EP5915" t="e">
        <f t="shared" si="312"/>
        <v>#REF!</v>
      </c>
      <c r="EQ5915" t="e">
        <f t="shared" si="313"/>
        <v>#REF!</v>
      </c>
      <c r="ER5915" t="e">
        <f t="shared" si="314"/>
        <v>#REF!</v>
      </c>
    </row>
    <row r="5916" spans="142:148" x14ac:dyDescent="0.25">
      <c r="EL5916">
        <v>5909</v>
      </c>
      <c r="EM5916" t="e">
        <v>#REF!</v>
      </c>
      <c r="EN5916" t="e">
        <v>#REF!</v>
      </c>
      <c r="EP5916" t="e">
        <f t="shared" si="312"/>
        <v>#REF!</v>
      </c>
      <c r="EQ5916" t="e">
        <f t="shared" si="313"/>
        <v>#REF!</v>
      </c>
      <c r="ER5916" t="e">
        <f t="shared" si="314"/>
        <v>#REF!</v>
      </c>
    </row>
    <row r="5917" spans="142:148" x14ac:dyDescent="0.25">
      <c r="EL5917">
        <v>5910</v>
      </c>
      <c r="EM5917" t="e">
        <v>#REF!</v>
      </c>
      <c r="EN5917" t="e">
        <v>#REF!</v>
      </c>
      <c r="EP5917" t="e">
        <f t="shared" si="312"/>
        <v>#REF!</v>
      </c>
      <c r="EQ5917" t="e">
        <f t="shared" si="313"/>
        <v>#REF!</v>
      </c>
      <c r="ER5917" t="e">
        <f t="shared" si="314"/>
        <v>#REF!</v>
      </c>
    </row>
    <row r="5918" spans="142:148" x14ac:dyDescent="0.25">
      <c r="EL5918">
        <v>5911</v>
      </c>
      <c r="EM5918" t="e">
        <v>#REF!</v>
      </c>
      <c r="EN5918" t="e">
        <v>#REF!</v>
      </c>
      <c r="EP5918" t="e">
        <f t="shared" si="312"/>
        <v>#REF!</v>
      </c>
      <c r="EQ5918" t="e">
        <f t="shared" si="313"/>
        <v>#REF!</v>
      </c>
      <c r="ER5918" t="e">
        <f t="shared" si="314"/>
        <v>#REF!</v>
      </c>
    </row>
    <row r="5919" spans="142:148" x14ac:dyDescent="0.25">
      <c r="EL5919">
        <v>5912</v>
      </c>
      <c r="EM5919" t="e">
        <v>#REF!</v>
      </c>
      <c r="EN5919" t="e">
        <v>#REF!</v>
      </c>
      <c r="EP5919" t="e">
        <f t="shared" si="312"/>
        <v>#REF!</v>
      </c>
      <c r="EQ5919" t="e">
        <f t="shared" si="313"/>
        <v>#REF!</v>
      </c>
      <c r="ER5919" t="e">
        <f t="shared" si="314"/>
        <v>#REF!</v>
      </c>
    </row>
    <row r="5920" spans="142:148" x14ac:dyDescent="0.25">
      <c r="EL5920">
        <v>5913</v>
      </c>
      <c r="EM5920" t="e">
        <v>#REF!</v>
      </c>
      <c r="EN5920" t="e">
        <v>#REF!</v>
      </c>
      <c r="EP5920" t="e">
        <f t="shared" si="312"/>
        <v>#REF!</v>
      </c>
      <c r="EQ5920" t="e">
        <f t="shared" si="313"/>
        <v>#REF!</v>
      </c>
      <c r="ER5920" t="e">
        <f t="shared" si="314"/>
        <v>#REF!</v>
      </c>
    </row>
    <row r="5921" spans="142:148" x14ac:dyDescent="0.25">
      <c r="EL5921">
        <v>5914</v>
      </c>
      <c r="EM5921" t="e">
        <v>#REF!</v>
      </c>
      <c r="EN5921" t="e">
        <v>#REF!</v>
      </c>
      <c r="EP5921" t="e">
        <f t="shared" si="312"/>
        <v>#REF!</v>
      </c>
      <c r="EQ5921" t="e">
        <f t="shared" si="313"/>
        <v>#REF!</v>
      </c>
      <c r="ER5921" t="e">
        <f t="shared" si="314"/>
        <v>#REF!</v>
      </c>
    </row>
    <row r="5922" spans="142:148" x14ac:dyDescent="0.25">
      <c r="EL5922">
        <v>5915</v>
      </c>
      <c r="EM5922" t="e">
        <v>#REF!</v>
      </c>
      <c r="EN5922" t="e">
        <v>#REF!</v>
      </c>
      <c r="EP5922" t="e">
        <f t="shared" si="312"/>
        <v>#REF!</v>
      </c>
      <c r="EQ5922" t="e">
        <f t="shared" si="313"/>
        <v>#REF!</v>
      </c>
      <c r="ER5922" t="e">
        <f t="shared" si="314"/>
        <v>#REF!</v>
      </c>
    </row>
    <row r="5923" spans="142:148" x14ac:dyDescent="0.25">
      <c r="EL5923">
        <v>5916</v>
      </c>
      <c r="EM5923" t="e">
        <v>#REF!</v>
      </c>
      <c r="EN5923" t="e">
        <v>#REF!</v>
      </c>
      <c r="EP5923" t="e">
        <f t="shared" si="312"/>
        <v>#REF!</v>
      </c>
      <c r="EQ5923" t="e">
        <f t="shared" si="313"/>
        <v>#REF!</v>
      </c>
      <c r="ER5923" t="e">
        <f t="shared" si="314"/>
        <v>#REF!</v>
      </c>
    </row>
    <row r="5924" spans="142:148" x14ac:dyDescent="0.25">
      <c r="EL5924">
        <v>5917</v>
      </c>
      <c r="EM5924" t="e">
        <v>#REF!</v>
      </c>
      <c r="EN5924" t="e">
        <v>#REF!</v>
      </c>
      <c r="EP5924" t="e">
        <f t="shared" si="312"/>
        <v>#REF!</v>
      </c>
      <c r="EQ5924" t="e">
        <f t="shared" si="313"/>
        <v>#REF!</v>
      </c>
      <c r="ER5924" t="e">
        <f t="shared" si="314"/>
        <v>#REF!</v>
      </c>
    </row>
    <row r="5925" spans="142:148" x14ac:dyDescent="0.25">
      <c r="EL5925">
        <v>5918</v>
      </c>
      <c r="EM5925" t="e">
        <v>#REF!</v>
      </c>
      <c r="EN5925" t="e">
        <v>#REF!</v>
      </c>
      <c r="EP5925" t="e">
        <f t="shared" si="312"/>
        <v>#REF!</v>
      </c>
      <c r="EQ5925" t="e">
        <f t="shared" si="313"/>
        <v>#REF!</v>
      </c>
      <c r="ER5925" t="e">
        <f t="shared" si="314"/>
        <v>#REF!</v>
      </c>
    </row>
    <row r="5926" spans="142:148" x14ac:dyDescent="0.25">
      <c r="EL5926">
        <v>5919</v>
      </c>
      <c r="EM5926" t="e">
        <v>#REF!</v>
      </c>
      <c r="EN5926" t="e">
        <v>#REF!</v>
      </c>
      <c r="EP5926" t="e">
        <f t="shared" si="312"/>
        <v>#REF!</v>
      </c>
      <c r="EQ5926" t="e">
        <f t="shared" si="313"/>
        <v>#REF!</v>
      </c>
      <c r="ER5926" t="e">
        <f t="shared" si="314"/>
        <v>#REF!</v>
      </c>
    </row>
    <row r="5927" spans="142:148" x14ac:dyDescent="0.25">
      <c r="EL5927">
        <v>5920</v>
      </c>
      <c r="EM5927" t="e">
        <v>#REF!</v>
      </c>
      <c r="EN5927" t="e">
        <v>#REF!</v>
      </c>
      <c r="EP5927" t="e">
        <f t="shared" si="312"/>
        <v>#REF!</v>
      </c>
      <c r="EQ5927" t="e">
        <f t="shared" si="313"/>
        <v>#REF!</v>
      </c>
      <c r="ER5927" t="e">
        <f t="shared" si="314"/>
        <v>#REF!</v>
      </c>
    </row>
    <row r="5928" spans="142:148" x14ac:dyDescent="0.25">
      <c r="EL5928">
        <v>5921</v>
      </c>
      <c r="EM5928" t="e">
        <v>#REF!</v>
      </c>
      <c r="EN5928" t="e">
        <v>#REF!</v>
      </c>
      <c r="EP5928" t="e">
        <f t="shared" si="312"/>
        <v>#REF!</v>
      </c>
      <c r="EQ5928" t="e">
        <f t="shared" si="313"/>
        <v>#REF!</v>
      </c>
      <c r="ER5928" t="e">
        <f t="shared" si="314"/>
        <v>#REF!</v>
      </c>
    </row>
    <row r="5929" spans="142:148" x14ac:dyDescent="0.25">
      <c r="EL5929">
        <v>5922</v>
      </c>
      <c r="EM5929" t="e">
        <v>#REF!</v>
      </c>
      <c r="EN5929" t="e">
        <v>#REF!</v>
      </c>
      <c r="EP5929" t="e">
        <f t="shared" si="312"/>
        <v>#REF!</v>
      </c>
      <c r="EQ5929" t="e">
        <f t="shared" si="313"/>
        <v>#REF!</v>
      </c>
      <c r="ER5929" t="e">
        <f t="shared" si="314"/>
        <v>#REF!</v>
      </c>
    </row>
    <row r="5930" spans="142:148" x14ac:dyDescent="0.25">
      <c r="EL5930">
        <v>5923</v>
      </c>
      <c r="EM5930" t="e">
        <v>#REF!</v>
      </c>
      <c r="EN5930" t="e">
        <v>#REF!</v>
      </c>
      <c r="EP5930" t="e">
        <f t="shared" si="312"/>
        <v>#REF!</v>
      </c>
      <c r="EQ5930" t="e">
        <f t="shared" si="313"/>
        <v>#REF!</v>
      </c>
      <c r="ER5930" t="e">
        <f t="shared" si="314"/>
        <v>#REF!</v>
      </c>
    </row>
    <row r="5931" spans="142:148" x14ac:dyDescent="0.25">
      <c r="EL5931">
        <v>5924</v>
      </c>
      <c r="EM5931" t="e">
        <v>#REF!</v>
      </c>
      <c r="EN5931" t="e">
        <v>#REF!</v>
      </c>
      <c r="EP5931" t="e">
        <f t="shared" si="312"/>
        <v>#REF!</v>
      </c>
      <c r="EQ5931" t="e">
        <f t="shared" si="313"/>
        <v>#REF!</v>
      </c>
      <c r="ER5931" t="e">
        <f t="shared" si="314"/>
        <v>#REF!</v>
      </c>
    </row>
    <row r="5932" spans="142:148" x14ac:dyDescent="0.25">
      <c r="EL5932">
        <v>5925</v>
      </c>
      <c r="EM5932" t="e">
        <v>#REF!</v>
      </c>
      <c r="EN5932" t="e">
        <v>#REF!</v>
      </c>
      <c r="EP5932" t="e">
        <f t="shared" si="312"/>
        <v>#REF!</v>
      </c>
      <c r="EQ5932" t="e">
        <f t="shared" si="313"/>
        <v>#REF!</v>
      </c>
      <c r="ER5932" t="e">
        <f t="shared" si="314"/>
        <v>#REF!</v>
      </c>
    </row>
    <row r="5933" spans="142:148" x14ac:dyDescent="0.25">
      <c r="EL5933">
        <v>5926</v>
      </c>
      <c r="EM5933" t="e">
        <v>#REF!</v>
      </c>
      <c r="EN5933" t="e">
        <v>#REF!</v>
      </c>
      <c r="EP5933" t="e">
        <f t="shared" si="312"/>
        <v>#REF!</v>
      </c>
      <c r="EQ5933" t="e">
        <f t="shared" si="313"/>
        <v>#REF!</v>
      </c>
      <c r="ER5933" t="e">
        <f t="shared" si="314"/>
        <v>#REF!</v>
      </c>
    </row>
    <row r="5934" spans="142:148" x14ac:dyDescent="0.25">
      <c r="EL5934">
        <v>5927</v>
      </c>
      <c r="EM5934" t="e">
        <v>#REF!</v>
      </c>
      <c r="EN5934" t="e">
        <v>#REF!</v>
      </c>
      <c r="EP5934" t="e">
        <f t="shared" si="312"/>
        <v>#REF!</v>
      </c>
      <c r="EQ5934" t="e">
        <f t="shared" si="313"/>
        <v>#REF!</v>
      </c>
      <c r="ER5934" t="e">
        <f t="shared" si="314"/>
        <v>#REF!</v>
      </c>
    </row>
    <row r="5935" spans="142:148" x14ac:dyDescent="0.25">
      <c r="EL5935">
        <v>5928</v>
      </c>
      <c r="EM5935" t="e">
        <v>#REF!</v>
      </c>
      <c r="EN5935" t="e">
        <v>#REF!</v>
      </c>
      <c r="EP5935" t="e">
        <f t="shared" si="312"/>
        <v>#REF!</v>
      </c>
      <c r="EQ5935" t="e">
        <f t="shared" si="313"/>
        <v>#REF!</v>
      </c>
      <c r="ER5935" t="e">
        <f t="shared" si="314"/>
        <v>#REF!</v>
      </c>
    </row>
    <row r="5936" spans="142:148" x14ac:dyDescent="0.25">
      <c r="EL5936">
        <v>5929</v>
      </c>
      <c r="EM5936" t="e">
        <v>#REF!</v>
      </c>
      <c r="EN5936" t="e">
        <v>#REF!</v>
      </c>
      <c r="EP5936" t="e">
        <f t="shared" si="312"/>
        <v>#REF!</v>
      </c>
      <c r="EQ5936" t="e">
        <f t="shared" si="313"/>
        <v>#REF!</v>
      </c>
      <c r="ER5936" t="e">
        <f t="shared" si="314"/>
        <v>#REF!</v>
      </c>
    </row>
    <row r="5937" spans="142:148" x14ac:dyDescent="0.25">
      <c r="EL5937">
        <v>5930</v>
      </c>
      <c r="EM5937" t="e">
        <v>#REF!</v>
      </c>
      <c r="EN5937" t="e">
        <v>#REF!</v>
      </c>
      <c r="EP5937" t="e">
        <f t="shared" si="312"/>
        <v>#REF!</v>
      </c>
      <c r="EQ5937" t="e">
        <f t="shared" si="313"/>
        <v>#REF!</v>
      </c>
      <c r="ER5937" t="e">
        <f t="shared" si="314"/>
        <v>#REF!</v>
      </c>
    </row>
    <row r="5938" spans="142:148" x14ac:dyDescent="0.25">
      <c r="EL5938">
        <v>5931</v>
      </c>
      <c r="EM5938" t="e">
        <v>#REF!</v>
      </c>
      <c r="EN5938" t="e">
        <v>#REF!</v>
      </c>
      <c r="EP5938" t="e">
        <f t="shared" si="312"/>
        <v>#REF!</v>
      </c>
      <c r="EQ5938" t="e">
        <f t="shared" si="313"/>
        <v>#REF!</v>
      </c>
      <c r="ER5938" t="e">
        <f t="shared" si="314"/>
        <v>#REF!</v>
      </c>
    </row>
    <row r="5939" spans="142:148" x14ac:dyDescent="0.25">
      <c r="EL5939">
        <v>5932</v>
      </c>
      <c r="EM5939" t="e">
        <v>#REF!</v>
      </c>
      <c r="EN5939" t="e">
        <v>#REF!</v>
      </c>
      <c r="EP5939" t="e">
        <f t="shared" si="312"/>
        <v>#REF!</v>
      </c>
      <c r="EQ5939" t="e">
        <f t="shared" si="313"/>
        <v>#REF!</v>
      </c>
      <c r="ER5939" t="e">
        <f t="shared" si="314"/>
        <v>#REF!</v>
      </c>
    </row>
    <row r="5940" spans="142:148" x14ac:dyDescent="0.25">
      <c r="EL5940">
        <v>5933</v>
      </c>
      <c r="EM5940" t="e">
        <v>#REF!</v>
      </c>
      <c r="EN5940" t="e">
        <v>#REF!</v>
      </c>
      <c r="EP5940" t="e">
        <f t="shared" si="312"/>
        <v>#REF!</v>
      </c>
      <c r="EQ5940" t="e">
        <f t="shared" si="313"/>
        <v>#REF!</v>
      </c>
      <c r="ER5940" t="e">
        <f t="shared" si="314"/>
        <v>#REF!</v>
      </c>
    </row>
    <row r="5941" spans="142:148" x14ac:dyDescent="0.25">
      <c r="EL5941">
        <v>5934</v>
      </c>
      <c r="EM5941" t="e">
        <v>#REF!</v>
      </c>
      <c r="EN5941" t="e">
        <v>#REF!</v>
      </c>
      <c r="EP5941" t="e">
        <f t="shared" si="312"/>
        <v>#REF!</v>
      </c>
      <c r="EQ5941" t="e">
        <f t="shared" si="313"/>
        <v>#REF!</v>
      </c>
      <c r="ER5941" t="e">
        <f t="shared" si="314"/>
        <v>#REF!</v>
      </c>
    </row>
    <row r="5942" spans="142:148" x14ac:dyDescent="0.25">
      <c r="EL5942">
        <v>5935</v>
      </c>
      <c r="EM5942" t="e">
        <v>#REF!</v>
      </c>
      <c r="EN5942" t="e">
        <v>#REF!</v>
      </c>
      <c r="EP5942" t="e">
        <f t="shared" si="312"/>
        <v>#REF!</v>
      </c>
      <c r="EQ5942" t="e">
        <f t="shared" si="313"/>
        <v>#REF!</v>
      </c>
      <c r="ER5942" t="e">
        <f t="shared" si="314"/>
        <v>#REF!</v>
      </c>
    </row>
    <row r="5943" spans="142:148" x14ac:dyDescent="0.25">
      <c r="EL5943">
        <v>5936</v>
      </c>
      <c r="EM5943" t="e">
        <v>#REF!</v>
      </c>
      <c r="EN5943" t="e">
        <v>#REF!</v>
      </c>
      <c r="EP5943" t="e">
        <f t="shared" si="312"/>
        <v>#REF!</v>
      </c>
      <c r="EQ5943" t="e">
        <f t="shared" si="313"/>
        <v>#REF!</v>
      </c>
      <c r="ER5943" t="e">
        <f t="shared" si="314"/>
        <v>#REF!</v>
      </c>
    </row>
    <row r="5944" spans="142:148" x14ac:dyDescent="0.25">
      <c r="EL5944">
        <v>5937</v>
      </c>
      <c r="EM5944" t="e">
        <v>#REF!</v>
      </c>
      <c r="EN5944" t="e">
        <v>#REF!</v>
      </c>
      <c r="EP5944" t="e">
        <f t="shared" si="312"/>
        <v>#REF!</v>
      </c>
      <c r="EQ5944" t="e">
        <f t="shared" si="313"/>
        <v>#REF!</v>
      </c>
      <c r="ER5944" t="e">
        <f t="shared" si="314"/>
        <v>#REF!</v>
      </c>
    </row>
    <row r="5945" spans="142:148" x14ac:dyDescent="0.25">
      <c r="EL5945">
        <v>5938</v>
      </c>
      <c r="EM5945" t="e">
        <v>#REF!</v>
      </c>
      <c r="EN5945" t="e">
        <v>#REF!</v>
      </c>
      <c r="EP5945" t="e">
        <f t="shared" si="312"/>
        <v>#REF!</v>
      </c>
      <c r="EQ5945" t="e">
        <f t="shared" si="313"/>
        <v>#REF!</v>
      </c>
      <c r="ER5945" t="e">
        <f t="shared" si="314"/>
        <v>#REF!</v>
      </c>
    </row>
    <row r="5946" spans="142:148" x14ac:dyDescent="0.25">
      <c r="EL5946">
        <v>5939</v>
      </c>
      <c r="EM5946" t="e">
        <v>#REF!</v>
      </c>
      <c r="EN5946" t="e">
        <v>#REF!</v>
      </c>
      <c r="EP5946" t="e">
        <f t="shared" si="312"/>
        <v>#REF!</v>
      </c>
      <c r="EQ5946" t="e">
        <f t="shared" si="313"/>
        <v>#REF!</v>
      </c>
      <c r="ER5946" t="e">
        <f t="shared" si="314"/>
        <v>#REF!</v>
      </c>
    </row>
    <row r="5947" spans="142:148" x14ac:dyDescent="0.25">
      <c r="EL5947">
        <v>5940</v>
      </c>
      <c r="EM5947" t="e">
        <v>#REF!</v>
      </c>
      <c r="EN5947" t="e">
        <v>#REF!</v>
      </c>
      <c r="EP5947" t="e">
        <f t="shared" si="312"/>
        <v>#REF!</v>
      </c>
      <c r="EQ5947" t="e">
        <f t="shared" si="313"/>
        <v>#REF!</v>
      </c>
      <c r="ER5947" t="e">
        <f t="shared" si="314"/>
        <v>#REF!</v>
      </c>
    </row>
    <row r="5948" spans="142:148" x14ac:dyDescent="0.25">
      <c r="EL5948">
        <v>5941</v>
      </c>
      <c r="EM5948" t="e">
        <v>#REF!</v>
      </c>
      <c r="EN5948" t="e">
        <v>#REF!</v>
      </c>
      <c r="EP5948" t="e">
        <f t="shared" si="312"/>
        <v>#REF!</v>
      </c>
      <c r="EQ5948" t="e">
        <f t="shared" si="313"/>
        <v>#REF!</v>
      </c>
      <c r="ER5948" t="e">
        <f t="shared" si="314"/>
        <v>#REF!</v>
      </c>
    </row>
    <row r="5949" spans="142:148" x14ac:dyDescent="0.25">
      <c r="EL5949">
        <v>5942</v>
      </c>
      <c r="EM5949" t="e">
        <v>#REF!</v>
      </c>
      <c r="EN5949" t="e">
        <v>#REF!</v>
      </c>
      <c r="EP5949" t="e">
        <f t="shared" si="312"/>
        <v>#REF!</v>
      </c>
      <c r="EQ5949" t="e">
        <f t="shared" si="313"/>
        <v>#REF!</v>
      </c>
      <c r="ER5949" t="e">
        <f t="shared" si="314"/>
        <v>#REF!</v>
      </c>
    </row>
    <row r="5950" spans="142:148" x14ac:dyDescent="0.25">
      <c r="EL5950">
        <v>5943</v>
      </c>
      <c r="EM5950" t="e">
        <v>#REF!</v>
      </c>
      <c r="EN5950" t="e">
        <v>#REF!</v>
      </c>
      <c r="EP5950" t="e">
        <f t="shared" si="312"/>
        <v>#REF!</v>
      </c>
      <c r="EQ5950" t="e">
        <f t="shared" si="313"/>
        <v>#REF!</v>
      </c>
      <c r="ER5950" t="e">
        <f t="shared" si="314"/>
        <v>#REF!</v>
      </c>
    </row>
    <row r="5951" spans="142:148" x14ac:dyDescent="0.25">
      <c r="EL5951">
        <v>5944</v>
      </c>
      <c r="EM5951" t="e">
        <v>#REF!</v>
      </c>
      <c r="EN5951" t="e">
        <v>#REF!</v>
      </c>
      <c r="EP5951" t="e">
        <f t="shared" si="312"/>
        <v>#REF!</v>
      </c>
      <c r="EQ5951" t="e">
        <f t="shared" si="313"/>
        <v>#REF!</v>
      </c>
      <c r="ER5951" t="e">
        <f t="shared" si="314"/>
        <v>#REF!</v>
      </c>
    </row>
    <row r="5952" spans="142:148" x14ac:dyDescent="0.25">
      <c r="EL5952">
        <v>5945</v>
      </c>
      <c r="EM5952" t="e">
        <v>#REF!</v>
      </c>
      <c r="EN5952" t="e">
        <v>#REF!</v>
      </c>
      <c r="EP5952" t="e">
        <f t="shared" si="312"/>
        <v>#REF!</v>
      </c>
      <c r="EQ5952" t="e">
        <f t="shared" si="313"/>
        <v>#REF!</v>
      </c>
      <c r="ER5952" t="e">
        <f t="shared" si="314"/>
        <v>#REF!</v>
      </c>
    </row>
    <row r="5953" spans="142:148" x14ac:dyDescent="0.25">
      <c r="EL5953">
        <v>5946</v>
      </c>
      <c r="EM5953" t="e">
        <v>#REF!</v>
      </c>
      <c r="EN5953" t="e">
        <v>#REF!</v>
      </c>
      <c r="EP5953" t="e">
        <f t="shared" si="312"/>
        <v>#REF!</v>
      </c>
      <c r="EQ5953" t="e">
        <f t="shared" si="313"/>
        <v>#REF!</v>
      </c>
      <c r="ER5953" t="e">
        <f t="shared" si="314"/>
        <v>#REF!</v>
      </c>
    </row>
    <row r="5954" spans="142:148" x14ac:dyDescent="0.25">
      <c r="EL5954">
        <v>5947</v>
      </c>
      <c r="EM5954" t="e">
        <v>#REF!</v>
      </c>
      <c r="EN5954" t="e">
        <v>#REF!</v>
      </c>
      <c r="EP5954" t="e">
        <f t="shared" si="312"/>
        <v>#REF!</v>
      </c>
      <c r="EQ5954" t="e">
        <f t="shared" si="313"/>
        <v>#REF!</v>
      </c>
      <c r="ER5954" t="e">
        <f t="shared" si="314"/>
        <v>#REF!</v>
      </c>
    </row>
    <row r="5955" spans="142:148" x14ac:dyDescent="0.25">
      <c r="EL5955">
        <v>5948</v>
      </c>
      <c r="EM5955" t="e">
        <v>#REF!</v>
      </c>
      <c r="EN5955" t="e">
        <v>#REF!</v>
      </c>
      <c r="EP5955" t="e">
        <f t="shared" si="312"/>
        <v>#REF!</v>
      </c>
      <c r="EQ5955" t="e">
        <f t="shared" si="313"/>
        <v>#REF!</v>
      </c>
      <c r="ER5955" t="e">
        <f t="shared" si="314"/>
        <v>#REF!</v>
      </c>
    </row>
    <row r="5956" spans="142:148" x14ac:dyDescent="0.25">
      <c r="EL5956">
        <v>5949</v>
      </c>
      <c r="EM5956" t="e">
        <v>#REF!</v>
      </c>
      <c r="EN5956" t="e">
        <v>#REF!</v>
      </c>
      <c r="EP5956" t="e">
        <f t="shared" si="312"/>
        <v>#REF!</v>
      </c>
      <c r="EQ5956" t="e">
        <f t="shared" si="313"/>
        <v>#REF!</v>
      </c>
      <c r="ER5956" t="e">
        <f t="shared" si="314"/>
        <v>#REF!</v>
      </c>
    </row>
    <row r="5957" spans="142:148" x14ac:dyDescent="0.25">
      <c r="EL5957">
        <v>5950</v>
      </c>
      <c r="EM5957" t="e">
        <v>#REF!</v>
      </c>
      <c r="EN5957" t="e">
        <v>#REF!</v>
      </c>
      <c r="EP5957" t="e">
        <f t="shared" si="312"/>
        <v>#REF!</v>
      </c>
      <c r="EQ5957" t="e">
        <f t="shared" si="313"/>
        <v>#REF!</v>
      </c>
      <c r="ER5957" t="e">
        <f t="shared" si="314"/>
        <v>#REF!</v>
      </c>
    </row>
    <row r="5958" spans="142:148" x14ac:dyDescent="0.25">
      <c r="EL5958">
        <v>5951</v>
      </c>
      <c r="EM5958" t="e">
        <v>#REF!</v>
      </c>
      <c r="EN5958" t="e">
        <v>#REF!</v>
      </c>
      <c r="EP5958" t="e">
        <f t="shared" si="312"/>
        <v>#REF!</v>
      </c>
      <c r="EQ5958" t="e">
        <f t="shared" si="313"/>
        <v>#REF!</v>
      </c>
      <c r="ER5958" t="e">
        <f t="shared" si="314"/>
        <v>#REF!</v>
      </c>
    </row>
    <row r="5959" spans="142:148" x14ac:dyDescent="0.25">
      <c r="EL5959">
        <v>5952</v>
      </c>
      <c r="EM5959" t="e">
        <v>#REF!</v>
      </c>
      <c r="EN5959" t="e">
        <v>#REF!</v>
      </c>
      <c r="EP5959" t="e">
        <f t="shared" si="312"/>
        <v>#REF!</v>
      </c>
      <c r="EQ5959" t="e">
        <f t="shared" si="313"/>
        <v>#REF!</v>
      </c>
      <c r="ER5959" t="e">
        <f t="shared" si="314"/>
        <v>#REF!</v>
      </c>
    </row>
    <row r="5960" spans="142:148" x14ac:dyDescent="0.25">
      <c r="EL5960">
        <v>5953</v>
      </c>
      <c r="EM5960" t="e">
        <v>#REF!</v>
      </c>
      <c r="EN5960" t="e">
        <v>#REF!</v>
      </c>
      <c r="EP5960" t="e">
        <f t="shared" si="312"/>
        <v>#REF!</v>
      </c>
      <c r="EQ5960" t="e">
        <f t="shared" si="313"/>
        <v>#REF!</v>
      </c>
      <c r="ER5960" t="e">
        <f t="shared" si="314"/>
        <v>#REF!</v>
      </c>
    </row>
    <row r="5961" spans="142:148" x14ac:dyDescent="0.25">
      <c r="EL5961">
        <v>5954</v>
      </c>
      <c r="EM5961" t="e">
        <v>#REF!</v>
      </c>
      <c r="EN5961" t="e">
        <v>#REF!</v>
      </c>
      <c r="EP5961" t="e">
        <f t="shared" si="312"/>
        <v>#REF!</v>
      </c>
      <c r="EQ5961" t="e">
        <f t="shared" si="313"/>
        <v>#REF!</v>
      </c>
      <c r="ER5961" t="e">
        <f t="shared" si="314"/>
        <v>#REF!</v>
      </c>
    </row>
    <row r="5962" spans="142:148" x14ac:dyDescent="0.25">
      <c r="EL5962">
        <v>5955</v>
      </c>
      <c r="EM5962" t="e">
        <v>#REF!</v>
      </c>
      <c r="EN5962" t="e">
        <v>#REF!</v>
      </c>
      <c r="EP5962" t="e">
        <f t="shared" si="312"/>
        <v>#REF!</v>
      </c>
      <c r="EQ5962" t="e">
        <f t="shared" si="313"/>
        <v>#REF!</v>
      </c>
      <c r="ER5962" t="e">
        <f t="shared" si="314"/>
        <v>#REF!</v>
      </c>
    </row>
    <row r="5963" spans="142:148" x14ac:dyDescent="0.25">
      <c r="EL5963">
        <v>5956</v>
      </c>
      <c r="EM5963" t="e">
        <v>#REF!</v>
      </c>
      <c r="EN5963" t="e">
        <v>#REF!</v>
      </c>
      <c r="EP5963" t="e">
        <f t="shared" si="312"/>
        <v>#REF!</v>
      </c>
      <c r="EQ5963" t="e">
        <f t="shared" si="313"/>
        <v>#REF!</v>
      </c>
      <c r="ER5963" t="e">
        <f t="shared" si="314"/>
        <v>#REF!</v>
      </c>
    </row>
    <row r="5964" spans="142:148" x14ac:dyDescent="0.25">
      <c r="EL5964">
        <v>5957</v>
      </c>
      <c r="EM5964" t="e">
        <v>#REF!</v>
      </c>
      <c r="EN5964" t="e">
        <v>#REF!</v>
      </c>
      <c r="EP5964" t="e">
        <f t="shared" si="312"/>
        <v>#REF!</v>
      </c>
      <c r="EQ5964" t="e">
        <f t="shared" si="313"/>
        <v>#REF!</v>
      </c>
      <c r="ER5964" t="e">
        <f t="shared" si="314"/>
        <v>#REF!</v>
      </c>
    </row>
    <row r="5965" spans="142:148" x14ac:dyDescent="0.25">
      <c r="EL5965">
        <v>5958</v>
      </c>
      <c r="EM5965" t="e">
        <v>#REF!</v>
      </c>
      <c r="EN5965" t="e">
        <v>#REF!</v>
      </c>
      <c r="EP5965" t="e">
        <f t="shared" si="312"/>
        <v>#REF!</v>
      </c>
      <c r="EQ5965" t="e">
        <f t="shared" si="313"/>
        <v>#REF!</v>
      </c>
      <c r="ER5965" t="e">
        <f t="shared" si="314"/>
        <v>#REF!</v>
      </c>
    </row>
    <row r="5966" spans="142:148" x14ac:dyDescent="0.25">
      <c r="EL5966">
        <v>5959</v>
      </c>
      <c r="EM5966" t="e">
        <v>#REF!</v>
      </c>
      <c r="EN5966" t="e">
        <v>#REF!</v>
      </c>
      <c r="EP5966" t="e">
        <f t="shared" si="312"/>
        <v>#REF!</v>
      </c>
      <c r="EQ5966" t="e">
        <f t="shared" si="313"/>
        <v>#REF!</v>
      </c>
      <c r="ER5966" t="e">
        <f t="shared" si="314"/>
        <v>#REF!</v>
      </c>
    </row>
    <row r="5967" spans="142:148" x14ac:dyDescent="0.25">
      <c r="EL5967">
        <v>5960</v>
      </c>
      <c r="EM5967" t="e">
        <v>#REF!</v>
      </c>
      <c r="EN5967" t="e">
        <v>#REF!</v>
      </c>
      <c r="EP5967" t="e">
        <f t="shared" si="312"/>
        <v>#REF!</v>
      </c>
      <c r="EQ5967" t="e">
        <f t="shared" si="313"/>
        <v>#REF!</v>
      </c>
      <c r="ER5967" t="e">
        <f t="shared" si="314"/>
        <v>#REF!</v>
      </c>
    </row>
    <row r="5968" spans="142:148" x14ac:dyDescent="0.25">
      <c r="EL5968">
        <v>5961</v>
      </c>
      <c r="EM5968" t="e">
        <v>#REF!</v>
      </c>
      <c r="EN5968" t="e">
        <v>#REF!</v>
      </c>
      <c r="EP5968" t="e">
        <f t="shared" si="312"/>
        <v>#REF!</v>
      </c>
      <c r="EQ5968" t="e">
        <f t="shared" si="313"/>
        <v>#REF!</v>
      </c>
      <c r="ER5968" t="e">
        <f t="shared" si="314"/>
        <v>#REF!</v>
      </c>
    </row>
    <row r="5969" spans="142:148" x14ac:dyDescent="0.25">
      <c r="EL5969">
        <v>5962</v>
      </c>
      <c r="EM5969" t="e">
        <v>#REF!</v>
      </c>
      <c r="EN5969" t="e">
        <v>#REF!</v>
      </c>
      <c r="EP5969" t="e">
        <f t="shared" si="312"/>
        <v>#REF!</v>
      </c>
      <c r="EQ5969" t="e">
        <f t="shared" si="313"/>
        <v>#REF!</v>
      </c>
      <c r="ER5969" t="e">
        <f t="shared" si="314"/>
        <v>#REF!</v>
      </c>
    </row>
    <row r="5970" spans="142:148" x14ac:dyDescent="0.25">
      <c r="EL5970">
        <v>5963</v>
      </c>
      <c r="EM5970" t="e">
        <v>#REF!</v>
      </c>
      <c r="EN5970" t="e">
        <v>#REF!</v>
      </c>
      <c r="EP5970" t="e">
        <f t="shared" si="312"/>
        <v>#REF!</v>
      </c>
      <c r="EQ5970" t="e">
        <f t="shared" si="313"/>
        <v>#REF!</v>
      </c>
      <c r="ER5970" t="e">
        <f t="shared" si="314"/>
        <v>#REF!</v>
      </c>
    </row>
    <row r="5971" spans="142:148" x14ac:dyDescent="0.25">
      <c r="EL5971">
        <v>5964</v>
      </c>
      <c r="EM5971" t="e">
        <v>#REF!</v>
      </c>
      <c r="EN5971" t="e">
        <v>#REF!</v>
      </c>
      <c r="EP5971" t="e">
        <f t="shared" si="312"/>
        <v>#REF!</v>
      </c>
      <c r="EQ5971" t="e">
        <f t="shared" si="313"/>
        <v>#REF!</v>
      </c>
      <c r="ER5971" t="e">
        <f t="shared" si="314"/>
        <v>#REF!</v>
      </c>
    </row>
    <row r="5972" spans="142:148" x14ac:dyDescent="0.25">
      <c r="EL5972">
        <v>5965</v>
      </c>
      <c r="EM5972" t="e">
        <v>#REF!</v>
      </c>
      <c r="EN5972" t="e">
        <v>#REF!</v>
      </c>
      <c r="EP5972" t="e">
        <f t="shared" si="312"/>
        <v>#REF!</v>
      </c>
      <c r="EQ5972" t="e">
        <f t="shared" si="313"/>
        <v>#REF!</v>
      </c>
      <c r="ER5972" t="e">
        <f t="shared" si="314"/>
        <v>#REF!</v>
      </c>
    </row>
    <row r="5973" spans="142:148" x14ac:dyDescent="0.25">
      <c r="EL5973">
        <v>5966</v>
      </c>
      <c r="EM5973" t="e">
        <v>#REF!</v>
      </c>
      <c r="EN5973" t="e">
        <v>#REF!</v>
      </c>
      <c r="EP5973" t="e">
        <f t="shared" si="312"/>
        <v>#REF!</v>
      </c>
      <c r="EQ5973" t="e">
        <f t="shared" si="313"/>
        <v>#REF!</v>
      </c>
      <c r="ER5973" t="e">
        <f t="shared" si="314"/>
        <v>#REF!</v>
      </c>
    </row>
    <row r="5974" spans="142:148" x14ac:dyDescent="0.25">
      <c r="EL5974">
        <v>5967</v>
      </c>
      <c r="EM5974" t="e">
        <v>#REF!</v>
      </c>
      <c r="EN5974" t="e">
        <v>#REF!</v>
      </c>
      <c r="EP5974" t="e">
        <f t="shared" si="312"/>
        <v>#REF!</v>
      </c>
      <c r="EQ5974" t="e">
        <f t="shared" si="313"/>
        <v>#REF!</v>
      </c>
      <c r="ER5974" t="e">
        <f t="shared" si="314"/>
        <v>#REF!</v>
      </c>
    </row>
    <row r="5975" spans="142:148" x14ac:dyDescent="0.25">
      <c r="EL5975">
        <v>5968</v>
      </c>
      <c r="EM5975" t="e">
        <v>#REF!</v>
      </c>
      <c r="EN5975" t="e">
        <v>#REF!</v>
      </c>
      <c r="EP5975" t="e">
        <f t="shared" si="312"/>
        <v>#REF!</v>
      </c>
      <c r="EQ5975" t="e">
        <f t="shared" si="313"/>
        <v>#REF!</v>
      </c>
      <c r="ER5975" t="e">
        <f t="shared" si="314"/>
        <v>#REF!</v>
      </c>
    </row>
    <row r="5976" spans="142:148" x14ac:dyDescent="0.25">
      <c r="EL5976">
        <v>5969</v>
      </c>
      <c r="EM5976" t="e">
        <v>#REF!</v>
      </c>
      <c r="EN5976" t="e">
        <v>#REF!</v>
      </c>
      <c r="EP5976" t="e">
        <f t="shared" ref="EP5976:EP6039" si="315">IF(EM5976&gt;EN5976,1,0)</f>
        <v>#REF!</v>
      </c>
      <c r="EQ5976" t="e">
        <f t="shared" ref="EQ5976:EQ6039" si="316">IF(EP5976&gt;0,0,1)</f>
        <v>#REF!</v>
      </c>
      <c r="ER5976" t="e">
        <f t="shared" ref="ER5976:ER6039" si="317">IF(EM5976&gt;EN5976,EM5976-EN5976,EN5976-EM5976)</f>
        <v>#REF!</v>
      </c>
    </row>
    <row r="5977" spans="142:148" x14ac:dyDescent="0.25">
      <c r="EL5977">
        <v>5970</v>
      </c>
      <c r="EM5977" t="e">
        <v>#REF!</v>
      </c>
      <c r="EN5977" t="e">
        <v>#REF!</v>
      </c>
      <c r="EP5977" t="e">
        <f t="shared" si="315"/>
        <v>#REF!</v>
      </c>
      <c r="EQ5977" t="e">
        <f t="shared" si="316"/>
        <v>#REF!</v>
      </c>
      <c r="ER5977" t="e">
        <f t="shared" si="317"/>
        <v>#REF!</v>
      </c>
    </row>
    <row r="5978" spans="142:148" x14ac:dyDescent="0.25">
      <c r="EL5978">
        <v>5971</v>
      </c>
      <c r="EM5978" t="e">
        <v>#REF!</v>
      </c>
      <c r="EN5978" t="e">
        <v>#REF!</v>
      </c>
      <c r="EP5978" t="e">
        <f t="shared" si="315"/>
        <v>#REF!</v>
      </c>
      <c r="EQ5978" t="e">
        <f t="shared" si="316"/>
        <v>#REF!</v>
      </c>
      <c r="ER5978" t="e">
        <f t="shared" si="317"/>
        <v>#REF!</v>
      </c>
    </row>
    <row r="5979" spans="142:148" x14ac:dyDescent="0.25">
      <c r="EL5979">
        <v>5972</v>
      </c>
      <c r="EM5979" t="e">
        <v>#REF!</v>
      </c>
      <c r="EN5979" t="e">
        <v>#REF!</v>
      </c>
      <c r="EP5979" t="e">
        <f t="shared" si="315"/>
        <v>#REF!</v>
      </c>
      <c r="EQ5979" t="e">
        <f t="shared" si="316"/>
        <v>#REF!</v>
      </c>
      <c r="ER5979" t="e">
        <f t="shared" si="317"/>
        <v>#REF!</v>
      </c>
    </row>
    <row r="5980" spans="142:148" x14ac:dyDescent="0.25">
      <c r="EL5980">
        <v>5973</v>
      </c>
      <c r="EM5980" t="e">
        <v>#REF!</v>
      </c>
      <c r="EN5980" t="e">
        <v>#REF!</v>
      </c>
      <c r="EP5980" t="e">
        <f t="shared" si="315"/>
        <v>#REF!</v>
      </c>
      <c r="EQ5980" t="e">
        <f t="shared" si="316"/>
        <v>#REF!</v>
      </c>
      <c r="ER5980" t="e">
        <f t="shared" si="317"/>
        <v>#REF!</v>
      </c>
    </row>
    <row r="5981" spans="142:148" x14ac:dyDescent="0.25">
      <c r="EL5981">
        <v>5974</v>
      </c>
      <c r="EM5981" t="e">
        <v>#REF!</v>
      </c>
      <c r="EN5981" t="e">
        <v>#REF!</v>
      </c>
      <c r="EP5981" t="e">
        <f t="shared" si="315"/>
        <v>#REF!</v>
      </c>
      <c r="EQ5981" t="e">
        <f t="shared" si="316"/>
        <v>#REF!</v>
      </c>
      <c r="ER5981" t="e">
        <f t="shared" si="317"/>
        <v>#REF!</v>
      </c>
    </row>
    <row r="5982" spans="142:148" x14ac:dyDescent="0.25">
      <c r="EL5982">
        <v>5975</v>
      </c>
      <c r="EM5982" t="e">
        <v>#REF!</v>
      </c>
      <c r="EN5982" t="e">
        <v>#REF!</v>
      </c>
      <c r="EP5982" t="e">
        <f t="shared" si="315"/>
        <v>#REF!</v>
      </c>
      <c r="EQ5982" t="e">
        <f t="shared" si="316"/>
        <v>#REF!</v>
      </c>
      <c r="ER5982" t="e">
        <f t="shared" si="317"/>
        <v>#REF!</v>
      </c>
    </row>
    <row r="5983" spans="142:148" x14ac:dyDescent="0.25">
      <c r="EL5983">
        <v>5976</v>
      </c>
      <c r="EM5983" t="e">
        <v>#REF!</v>
      </c>
      <c r="EN5983" t="e">
        <v>#REF!</v>
      </c>
      <c r="EP5983" t="e">
        <f t="shared" si="315"/>
        <v>#REF!</v>
      </c>
      <c r="EQ5983" t="e">
        <f t="shared" si="316"/>
        <v>#REF!</v>
      </c>
      <c r="ER5983" t="e">
        <f t="shared" si="317"/>
        <v>#REF!</v>
      </c>
    </row>
    <row r="5984" spans="142:148" x14ac:dyDescent="0.25">
      <c r="EL5984">
        <v>5977</v>
      </c>
      <c r="EM5984" t="e">
        <v>#REF!</v>
      </c>
      <c r="EN5984" t="e">
        <v>#REF!</v>
      </c>
      <c r="EP5984" t="e">
        <f t="shared" si="315"/>
        <v>#REF!</v>
      </c>
      <c r="EQ5984" t="e">
        <f t="shared" si="316"/>
        <v>#REF!</v>
      </c>
      <c r="ER5984" t="e">
        <f t="shared" si="317"/>
        <v>#REF!</v>
      </c>
    </row>
    <row r="5985" spans="142:148" x14ac:dyDescent="0.25">
      <c r="EL5985">
        <v>5978</v>
      </c>
      <c r="EM5985" t="e">
        <v>#REF!</v>
      </c>
      <c r="EN5985" t="e">
        <v>#REF!</v>
      </c>
      <c r="EP5985" t="e">
        <f t="shared" si="315"/>
        <v>#REF!</v>
      </c>
      <c r="EQ5985" t="e">
        <f t="shared" si="316"/>
        <v>#REF!</v>
      </c>
      <c r="ER5985" t="e">
        <f t="shared" si="317"/>
        <v>#REF!</v>
      </c>
    </row>
    <row r="5986" spans="142:148" x14ac:dyDescent="0.25">
      <c r="EL5986">
        <v>5979</v>
      </c>
      <c r="EM5986" t="e">
        <v>#REF!</v>
      </c>
      <c r="EN5986" t="e">
        <v>#REF!</v>
      </c>
      <c r="EP5986" t="e">
        <f t="shared" si="315"/>
        <v>#REF!</v>
      </c>
      <c r="EQ5986" t="e">
        <f t="shared" si="316"/>
        <v>#REF!</v>
      </c>
      <c r="ER5986" t="e">
        <f t="shared" si="317"/>
        <v>#REF!</v>
      </c>
    </row>
    <row r="5987" spans="142:148" x14ac:dyDescent="0.25">
      <c r="EL5987">
        <v>5980</v>
      </c>
      <c r="EM5987" t="e">
        <v>#REF!</v>
      </c>
      <c r="EN5987" t="e">
        <v>#REF!</v>
      </c>
      <c r="EP5987" t="e">
        <f t="shared" si="315"/>
        <v>#REF!</v>
      </c>
      <c r="EQ5987" t="e">
        <f t="shared" si="316"/>
        <v>#REF!</v>
      </c>
      <c r="ER5987" t="e">
        <f t="shared" si="317"/>
        <v>#REF!</v>
      </c>
    </row>
    <row r="5988" spans="142:148" x14ac:dyDescent="0.25">
      <c r="EL5988">
        <v>5981</v>
      </c>
      <c r="EM5988" t="e">
        <v>#REF!</v>
      </c>
      <c r="EN5988" t="e">
        <v>#REF!</v>
      </c>
      <c r="EP5988" t="e">
        <f t="shared" si="315"/>
        <v>#REF!</v>
      </c>
      <c r="EQ5988" t="e">
        <f t="shared" si="316"/>
        <v>#REF!</v>
      </c>
      <c r="ER5988" t="e">
        <f t="shared" si="317"/>
        <v>#REF!</v>
      </c>
    </row>
    <row r="5989" spans="142:148" x14ac:dyDescent="0.25">
      <c r="EL5989">
        <v>5982</v>
      </c>
      <c r="EM5989" t="e">
        <v>#REF!</v>
      </c>
      <c r="EN5989" t="e">
        <v>#REF!</v>
      </c>
      <c r="EP5989" t="e">
        <f t="shared" si="315"/>
        <v>#REF!</v>
      </c>
      <c r="EQ5989" t="e">
        <f t="shared" si="316"/>
        <v>#REF!</v>
      </c>
      <c r="ER5989" t="e">
        <f t="shared" si="317"/>
        <v>#REF!</v>
      </c>
    </row>
    <row r="5990" spans="142:148" x14ac:dyDescent="0.25">
      <c r="EL5990">
        <v>5983</v>
      </c>
      <c r="EM5990" t="e">
        <v>#REF!</v>
      </c>
      <c r="EN5990" t="e">
        <v>#REF!</v>
      </c>
      <c r="EP5990" t="e">
        <f t="shared" si="315"/>
        <v>#REF!</v>
      </c>
      <c r="EQ5990" t="e">
        <f t="shared" si="316"/>
        <v>#REF!</v>
      </c>
      <c r="ER5990" t="e">
        <f t="shared" si="317"/>
        <v>#REF!</v>
      </c>
    </row>
    <row r="5991" spans="142:148" x14ac:dyDescent="0.25">
      <c r="EL5991">
        <v>5984</v>
      </c>
      <c r="EM5991" t="e">
        <v>#REF!</v>
      </c>
      <c r="EN5991" t="e">
        <v>#REF!</v>
      </c>
      <c r="EP5991" t="e">
        <f t="shared" si="315"/>
        <v>#REF!</v>
      </c>
      <c r="EQ5991" t="e">
        <f t="shared" si="316"/>
        <v>#REF!</v>
      </c>
      <c r="ER5991" t="e">
        <f t="shared" si="317"/>
        <v>#REF!</v>
      </c>
    </row>
    <row r="5992" spans="142:148" x14ac:dyDescent="0.25">
      <c r="EL5992">
        <v>5985</v>
      </c>
      <c r="EM5992" t="e">
        <v>#REF!</v>
      </c>
      <c r="EN5992" t="e">
        <v>#REF!</v>
      </c>
      <c r="EP5992" t="e">
        <f t="shared" si="315"/>
        <v>#REF!</v>
      </c>
      <c r="EQ5992" t="e">
        <f t="shared" si="316"/>
        <v>#REF!</v>
      </c>
      <c r="ER5992" t="e">
        <f t="shared" si="317"/>
        <v>#REF!</v>
      </c>
    </row>
    <row r="5993" spans="142:148" x14ac:dyDescent="0.25">
      <c r="EL5993">
        <v>5986</v>
      </c>
      <c r="EM5993" t="e">
        <v>#REF!</v>
      </c>
      <c r="EN5993" t="e">
        <v>#REF!</v>
      </c>
      <c r="EP5993" t="e">
        <f t="shared" si="315"/>
        <v>#REF!</v>
      </c>
      <c r="EQ5993" t="e">
        <f t="shared" si="316"/>
        <v>#REF!</v>
      </c>
      <c r="ER5993" t="e">
        <f t="shared" si="317"/>
        <v>#REF!</v>
      </c>
    </row>
    <row r="5994" spans="142:148" x14ac:dyDescent="0.25">
      <c r="EL5994">
        <v>5987</v>
      </c>
      <c r="EM5994" t="e">
        <v>#REF!</v>
      </c>
      <c r="EN5994" t="e">
        <v>#REF!</v>
      </c>
      <c r="EP5994" t="e">
        <f t="shared" si="315"/>
        <v>#REF!</v>
      </c>
      <c r="EQ5994" t="e">
        <f t="shared" si="316"/>
        <v>#REF!</v>
      </c>
      <c r="ER5994" t="e">
        <f t="shared" si="317"/>
        <v>#REF!</v>
      </c>
    </row>
    <row r="5995" spans="142:148" x14ac:dyDescent="0.25">
      <c r="EL5995">
        <v>5988</v>
      </c>
      <c r="EM5995" t="e">
        <v>#REF!</v>
      </c>
      <c r="EN5995" t="e">
        <v>#REF!</v>
      </c>
      <c r="EP5995" t="e">
        <f t="shared" si="315"/>
        <v>#REF!</v>
      </c>
      <c r="EQ5995" t="e">
        <f t="shared" si="316"/>
        <v>#REF!</v>
      </c>
      <c r="ER5995" t="e">
        <f t="shared" si="317"/>
        <v>#REF!</v>
      </c>
    </row>
    <row r="5996" spans="142:148" x14ac:dyDescent="0.25">
      <c r="EL5996">
        <v>5989</v>
      </c>
      <c r="EM5996" t="e">
        <v>#REF!</v>
      </c>
      <c r="EN5996" t="e">
        <v>#REF!</v>
      </c>
      <c r="EP5996" t="e">
        <f t="shared" si="315"/>
        <v>#REF!</v>
      </c>
      <c r="EQ5996" t="e">
        <f t="shared" si="316"/>
        <v>#REF!</v>
      </c>
      <c r="ER5996" t="e">
        <f t="shared" si="317"/>
        <v>#REF!</v>
      </c>
    </row>
    <row r="5997" spans="142:148" x14ac:dyDescent="0.25">
      <c r="EL5997">
        <v>5990</v>
      </c>
      <c r="EM5997" t="e">
        <v>#REF!</v>
      </c>
      <c r="EN5997" t="e">
        <v>#REF!</v>
      </c>
      <c r="EP5997" t="e">
        <f t="shared" si="315"/>
        <v>#REF!</v>
      </c>
      <c r="EQ5997" t="e">
        <f t="shared" si="316"/>
        <v>#REF!</v>
      </c>
      <c r="ER5997" t="e">
        <f t="shared" si="317"/>
        <v>#REF!</v>
      </c>
    </row>
    <row r="5998" spans="142:148" x14ac:dyDescent="0.25">
      <c r="EL5998">
        <v>5991</v>
      </c>
      <c r="EM5998" t="e">
        <v>#REF!</v>
      </c>
      <c r="EN5998" t="e">
        <v>#REF!</v>
      </c>
      <c r="EP5998" t="e">
        <f t="shared" si="315"/>
        <v>#REF!</v>
      </c>
      <c r="EQ5998" t="e">
        <f t="shared" si="316"/>
        <v>#REF!</v>
      </c>
      <c r="ER5998" t="e">
        <f t="shared" si="317"/>
        <v>#REF!</v>
      </c>
    </row>
    <row r="5999" spans="142:148" x14ac:dyDescent="0.25">
      <c r="EL5999">
        <v>5992</v>
      </c>
      <c r="EM5999" t="e">
        <v>#REF!</v>
      </c>
      <c r="EN5999" t="e">
        <v>#REF!</v>
      </c>
      <c r="EP5999" t="e">
        <f t="shared" si="315"/>
        <v>#REF!</v>
      </c>
      <c r="EQ5999" t="e">
        <f t="shared" si="316"/>
        <v>#REF!</v>
      </c>
      <c r="ER5999" t="e">
        <f t="shared" si="317"/>
        <v>#REF!</v>
      </c>
    </row>
    <row r="6000" spans="142:148" x14ac:dyDescent="0.25">
      <c r="EL6000">
        <v>5993</v>
      </c>
      <c r="EM6000" t="e">
        <v>#REF!</v>
      </c>
      <c r="EN6000" t="e">
        <v>#REF!</v>
      </c>
      <c r="EP6000" t="e">
        <f t="shared" si="315"/>
        <v>#REF!</v>
      </c>
      <c r="EQ6000" t="e">
        <f t="shared" si="316"/>
        <v>#REF!</v>
      </c>
      <c r="ER6000" t="e">
        <f t="shared" si="317"/>
        <v>#REF!</v>
      </c>
    </row>
    <row r="6001" spans="142:148" x14ac:dyDescent="0.25">
      <c r="EL6001">
        <v>5994</v>
      </c>
      <c r="EM6001" t="e">
        <v>#REF!</v>
      </c>
      <c r="EN6001" t="e">
        <v>#REF!</v>
      </c>
      <c r="EP6001" t="e">
        <f t="shared" si="315"/>
        <v>#REF!</v>
      </c>
      <c r="EQ6001" t="e">
        <f t="shared" si="316"/>
        <v>#REF!</v>
      </c>
      <c r="ER6001" t="e">
        <f t="shared" si="317"/>
        <v>#REF!</v>
      </c>
    </row>
    <row r="6002" spans="142:148" x14ac:dyDescent="0.25">
      <c r="EL6002">
        <v>5995</v>
      </c>
      <c r="EM6002" t="e">
        <v>#REF!</v>
      </c>
      <c r="EN6002" t="e">
        <v>#REF!</v>
      </c>
      <c r="EP6002" t="e">
        <f t="shared" si="315"/>
        <v>#REF!</v>
      </c>
      <c r="EQ6002" t="e">
        <f t="shared" si="316"/>
        <v>#REF!</v>
      </c>
      <c r="ER6002" t="e">
        <f t="shared" si="317"/>
        <v>#REF!</v>
      </c>
    </row>
    <row r="6003" spans="142:148" x14ac:dyDescent="0.25">
      <c r="EL6003">
        <v>5996</v>
      </c>
      <c r="EM6003" t="e">
        <v>#REF!</v>
      </c>
      <c r="EN6003" t="e">
        <v>#REF!</v>
      </c>
      <c r="EP6003" t="e">
        <f t="shared" si="315"/>
        <v>#REF!</v>
      </c>
      <c r="EQ6003" t="e">
        <f t="shared" si="316"/>
        <v>#REF!</v>
      </c>
      <c r="ER6003" t="e">
        <f t="shared" si="317"/>
        <v>#REF!</v>
      </c>
    </row>
    <row r="6004" spans="142:148" x14ac:dyDescent="0.25">
      <c r="EL6004">
        <v>5997</v>
      </c>
      <c r="EM6004" t="e">
        <v>#REF!</v>
      </c>
      <c r="EN6004" t="e">
        <v>#REF!</v>
      </c>
      <c r="EP6004" t="e">
        <f t="shared" si="315"/>
        <v>#REF!</v>
      </c>
      <c r="EQ6004" t="e">
        <f t="shared" si="316"/>
        <v>#REF!</v>
      </c>
      <c r="ER6004" t="e">
        <f t="shared" si="317"/>
        <v>#REF!</v>
      </c>
    </row>
    <row r="6005" spans="142:148" x14ac:dyDescent="0.25">
      <c r="EL6005">
        <v>5998</v>
      </c>
      <c r="EM6005" t="e">
        <v>#REF!</v>
      </c>
      <c r="EN6005" t="e">
        <v>#REF!</v>
      </c>
      <c r="EP6005" t="e">
        <f t="shared" si="315"/>
        <v>#REF!</v>
      </c>
      <c r="EQ6005" t="e">
        <f t="shared" si="316"/>
        <v>#REF!</v>
      </c>
      <c r="ER6005" t="e">
        <f t="shared" si="317"/>
        <v>#REF!</v>
      </c>
    </row>
    <row r="6006" spans="142:148" x14ac:dyDescent="0.25">
      <c r="EL6006">
        <v>5999</v>
      </c>
      <c r="EM6006" t="e">
        <v>#REF!</v>
      </c>
      <c r="EN6006" t="e">
        <v>#REF!</v>
      </c>
      <c r="EP6006" t="e">
        <f t="shared" si="315"/>
        <v>#REF!</v>
      </c>
      <c r="EQ6006" t="e">
        <f t="shared" si="316"/>
        <v>#REF!</v>
      </c>
      <c r="ER6006" t="e">
        <f t="shared" si="317"/>
        <v>#REF!</v>
      </c>
    </row>
    <row r="6007" spans="142:148" x14ac:dyDescent="0.25">
      <c r="EL6007">
        <v>6000</v>
      </c>
      <c r="EM6007" t="e">
        <v>#REF!</v>
      </c>
      <c r="EN6007" t="e">
        <v>#REF!</v>
      </c>
      <c r="EP6007" t="e">
        <f t="shared" si="315"/>
        <v>#REF!</v>
      </c>
      <c r="EQ6007" t="e">
        <f t="shared" si="316"/>
        <v>#REF!</v>
      </c>
      <c r="ER6007" t="e">
        <f t="shared" si="317"/>
        <v>#REF!</v>
      </c>
    </row>
    <row r="6008" spans="142:148" x14ac:dyDescent="0.25">
      <c r="EL6008">
        <v>6001</v>
      </c>
      <c r="EM6008" t="e">
        <v>#REF!</v>
      </c>
      <c r="EN6008" t="e">
        <v>#REF!</v>
      </c>
      <c r="EP6008" t="e">
        <f t="shared" si="315"/>
        <v>#REF!</v>
      </c>
      <c r="EQ6008" t="e">
        <f t="shared" si="316"/>
        <v>#REF!</v>
      </c>
      <c r="ER6008" t="e">
        <f t="shared" si="317"/>
        <v>#REF!</v>
      </c>
    </row>
    <row r="6009" spans="142:148" x14ac:dyDescent="0.25">
      <c r="EL6009">
        <v>6002</v>
      </c>
      <c r="EM6009" t="e">
        <v>#REF!</v>
      </c>
      <c r="EN6009" t="e">
        <v>#REF!</v>
      </c>
      <c r="EP6009" t="e">
        <f t="shared" si="315"/>
        <v>#REF!</v>
      </c>
      <c r="EQ6009" t="e">
        <f t="shared" si="316"/>
        <v>#REF!</v>
      </c>
      <c r="ER6009" t="e">
        <f t="shared" si="317"/>
        <v>#REF!</v>
      </c>
    </row>
    <row r="6010" spans="142:148" x14ac:dyDescent="0.25">
      <c r="EL6010">
        <v>6003</v>
      </c>
      <c r="EM6010" t="e">
        <v>#REF!</v>
      </c>
      <c r="EN6010" t="e">
        <v>#REF!</v>
      </c>
      <c r="EP6010" t="e">
        <f t="shared" si="315"/>
        <v>#REF!</v>
      </c>
      <c r="EQ6010" t="e">
        <f t="shared" si="316"/>
        <v>#REF!</v>
      </c>
      <c r="ER6010" t="e">
        <f t="shared" si="317"/>
        <v>#REF!</v>
      </c>
    </row>
    <row r="6011" spans="142:148" x14ac:dyDescent="0.25">
      <c r="EL6011">
        <v>6004</v>
      </c>
      <c r="EM6011" t="e">
        <v>#REF!</v>
      </c>
      <c r="EN6011" t="e">
        <v>#REF!</v>
      </c>
      <c r="EP6011" t="e">
        <f t="shared" si="315"/>
        <v>#REF!</v>
      </c>
      <c r="EQ6011" t="e">
        <f t="shared" si="316"/>
        <v>#REF!</v>
      </c>
      <c r="ER6011" t="e">
        <f t="shared" si="317"/>
        <v>#REF!</v>
      </c>
    </row>
    <row r="6012" spans="142:148" x14ac:dyDescent="0.25">
      <c r="EL6012">
        <v>6005</v>
      </c>
      <c r="EM6012" t="e">
        <v>#REF!</v>
      </c>
      <c r="EN6012" t="e">
        <v>#REF!</v>
      </c>
      <c r="EP6012" t="e">
        <f t="shared" si="315"/>
        <v>#REF!</v>
      </c>
      <c r="EQ6012" t="e">
        <f t="shared" si="316"/>
        <v>#REF!</v>
      </c>
      <c r="ER6012" t="e">
        <f t="shared" si="317"/>
        <v>#REF!</v>
      </c>
    </row>
    <row r="6013" spans="142:148" x14ac:dyDescent="0.25">
      <c r="EL6013">
        <v>6006</v>
      </c>
      <c r="EM6013" t="e">
        <v>#REF!</v>
      </c>
      <c r="EN6013" t="e">
        <v>#REF!</v>
      </c>
      <c r="EP6013" t="e">
        <f t="shared" si="315"/>
        <v>#REF!</v>
      </c>
      <c r="EQ6013" t="e">
        <f t="shared" si="316"/>
        <v>#REF!</v>
      </c>
      <c r="ER6013" t="e">
        <f t="shared" si="317"/>
        <v>#REF!</v>
      </c>
    </row>
    <row r="6014" spans="142:148" x14ac:dyDescent="0.25">
      <c r="EL6014">
        <v>6007</v>
      </c>
      <c r="EM6014" t="e">
        <v>#REF!</v>
      </c>
      <c r="EN6014" t="e">
        <v>#REF!</v>
      </c>
      <c r="EP6014" t="e">
        <f t="shared" si="315"/>
        <v>#REF!</v>
      </c>
      <c r="EQ6014" t="e">
        <f t="shared" si="316"/>
        <v>#REF!</v>
      </c>
      <c r="ER6014" t="e">
        <f t="shared" si="317"/>
        <v>#REF!</v>
      </c>
    </row>
    <row r="6015" spans="142:148" x14ac:dyDescent="0.25">
      <c r="EL6015">
        <v>6008</v>
      </c>
      <c r="EM6015" t="e">
        <v>#REF!</v>
      </c>
      <c r="EN6015" t="e">
        <v>#REF!</v>
      </c>
      <c r="EP6015" t="e">
        <f t="shared" si="315"/>
        <v>#REF!</v>
      </c>
      <c r="EQ6015" t="e">
        <f t="shared" si="316"/>
        <v>#REF!</v>
      </c>
      <c r="ER6015" t="e">
        <f t="shared" si="317"/>
        <v>#REF!</v>
      </c>
    </row>
    <row r="6016" spans="142:148" x14ac:dyDescent="0.25">
      <c r="EL6016">
        <v>6009</v>
      </c>
      <c r="EM6016" t="e">
        <v>#REF!</v>
      </c>
      <c r="EN6016" t="e">
        <v>#REF!</v>
      </c>
      <c r="EP6016" t="e">
        <f t="shared" si="315"/>
        <v>#REF!</v>
      </c>
      <c r="EQ6016" t="e">
        <f t="shared" si="316"/>
        <v>#REF!</v>
      </c>
      <c r="ER6016" t="e">
        <f t="shared" si="317"/>
        <v>#REF!</v>
      </c>
    </row>
    <row r="6017" spans="142:148" x14ac:dyDescent="0.25">
      <c r="EL6017">
        <v>6010</v>
      </c>
      <c r="EM6017" t="e">
        <v>#REF!</v>
      </c>
      <c r="EN6017" t="e">
        <v>#REF!</v>
      </c>
      <c r="EP6017" t="e">
        <f t="shared" si="315"/>
        <v>#REF!</v>
      </c>
      <c r="EQ6017" t="e">
        <f t="shared" si="316"/>
        <v>#REF!</v>
      </c>
      <c r="ER6017" t="e">
        <f t="shared" si="317"/>
        <v>#REF!</v>
      </c>
    </row>
    <row r="6018" spans="142:148" x14ac:dyDescent="0.25">
      <c r="EL6018">
        <v>6011</v>
      </c>
      <c r="EM6018" t="e">
        <v>#REF!</v>
      </c>
      <c r="EN6018" t="e">
        <v>#REF!</v>
      </c>
      <c r="EP6018" t="e">
        <f t="shared" si="315"/>
        <v>#REF!</v>
      </c>
      <c r="EQ6018" t="e">
        <f t="shared" si="316"/>
        <v>#REF!</v>
      </c>
      <c r="ER6018" t="e">
        <f t="shared" si="317"/>
        <v>#REF!</v>
      </c>
    </row>
    <row r="6019" spans="142:148" x14ac:dyDescent="0.25">
      <c r="EL6019">
        <v>6012</v>
      </c>
      <c r="EM6019" t="e">
        <v>#REF!</v>
      </c>
      <c r="EN6019" t="e">
        <v>#REF!</v>
      </c>
      <c r="EP6019" t="e">
        <f t="shared" si="315"/>
        <v>#REF!</v>
      </c>
      <c r="EQ6019" t="e">
        <f t="shared" si="316"/>
        <v>#REF!</v>
      </c>
      <c r="ER6019" t="e">
        <f t="shared" si="317"/>
        <v>#REF!</v>
      </c>
    </row>
    <row r="6020" spans="142:148" x14ac:dyDescent="0.25">
      <c r="EL6020">
        <v>6013</v>
      </c>
      <c r="EM6020" t="e">
        <v>#REF!</v>
      </c>
      <c r="EN6020" t="e">
        <v>#REF!</v>
      </c>
      <c r="EP6020" t="e">
        <f t="shared" si="315"/>
        <v>#REF!</v>
      </c>
      <c r="EQ6020" t="e">
        <f t="shared" si="316"/>
        <v>#REF!</v>
      </c>
      <c r="ER6020" t="e">
        <f t="shared" si="317"/>
        <v>#REF!</v>
      </c>
    </row>
    <row r="6021" spans="142:148" x14ac:dyDescent="0.25">
      <c r="EL6021">
        <v>6014</v>
      </c>
      <c r="EM6021" t="e">
        <v>#REF!</v>
      </c>
      <c r="EN6021" t="e">
        <v>#REF!</v>
      </c>
      <c r="EP6021" t="e">
        <f t="shared" si="315"/>
        <v>#REF!</v>
      </c>
      <c r="EQ6021" t="e">
        <f t="shared" si="316"/>
        <v>#REF!</v>
      </c>
      <c r="ER6021" t="e">
        <f t="shared" si="317"/>
        <v>#REF!</v>
      </c>
    </row>
    <row r="6022" spans="142:148" x14ac:dyDescent="0.25">
      <c r="EL6022">
        <v>6015</v>
      </c>
      <c r="EM6022" t="e">
        <v>#REF!</v>
      </c>
      <c r="EN6022" t="e">
        <v>#REF!</v>
      </c>
      <c r="EP6022" t="e">
        <f t="shared" si="315"/>
        <v>#REF!</v>
      </c>
      <c r="EQ6022" t="e">
        <f t="shared" si="316"/>
        <v>#REF!</v>
      </c>
      <c r="ER6022" t="e">
        <f t="shared" si="317"/>
        <v>#REF!</v>
      </c>
    </row>
    <row r="6023" spans="142:148" x14ac:dyDescent="0.25">
      <c r="EL6023">
        <v>6016</v>
      </c>
      <c r="EM6023" t="e">
        <v>#REF!</v>
      </c>
      <c r="EN6023" t="e">
        <v>#REF!</v>
      </c>
      <c r="EP6023" t="e">
        <f t="shared" si="315"/>
        <v>#REF!</v>
      </c>
      <c r="EQ6023" t="e">
        <f t="shared" si="316"/>
        <v>#REF!</v>
      </c>
      <c r="ER6023" t="e">
        <f t="shared" si="317"/>
        <v>#REF!</v>
      </c>
    </row>
    <row r="6024" spans="142:148" x14ac:dyDescent="0.25">
      <c r="EL6024">
        <v>6017</v>
      </c>
      <c r="EM6024" t="e">
        <v>#REF!</v>
      </c>
      <c r="EN6024" t="e">
        <v>#REF!</v>
      </c>
      <c r="EP6024" t="e">
        <f t="shared" si="315"/>
        <v>#REF!</v>
      </c>
      <c r="EQ6024" t="e">
        <f t="shared" si="316"/>
        <v>#REF!</v>
      </c>
      <c r="ER6024" t="e">
        <f t="shared" si="317"/>
        <v>#REF!</v>
      </c>
    </row>
    <row r="6025" spans="142:148" x14ac:dyDescent="0.25">
      <c r="EL6025">
        <v>6018</v>
      </c>
      <c r="EM6025" t="e">
        <v>#REF!</v>
      </c>
      <c r="EN6025" t="e">
        <v>#REF!</v>
      </c>
      <c r="EP6025" t="e">
        <f t="shared" si="315"/>
        <v>#REF!</v>
      </c>
      <c r="EQ6025" t="e">
        <f t="shared" si="316"/>
        <v>#REF!</v>
      </c>
      <c r="ER6025" t="e">
        <f t="shared" si="317"/>
        <v>#REF!</v>
      </c>
    </row>
    <row r="6026" spans="142:148" x14ac:dyDescent="0.25">
      <c r="EL6026">
        <v>6019</v>
      </c>
      <c r="EM6026" t="e">
        <v>#REF!</v>
      </c>
      <c r="EN6026" t="e">
        <v>#REF!</v>
      </c>
      <c r="EP6026" t="e">
        <f t="shared" si="315"/>
        <v>#REF!</v>
      </c>
      <c r="EQ6026" t="e">
        <f t="shared" si="316"/>
        <v>#REF!</v>
      </c>
      <c r="ER6026" t="e">
        <f t="shared" si="317"/>
        <v>#REF!</v>
      </c>
    </row>
    <row r="6027" spans="142:148" x14ac:dyDescent="0.25">
      <c r="EL6027">
        <v>6020</v>
      </c>
      <c r="EM6027" t="e">
        <v>#REF!</v>
      </c>
      <c r="EN6027" t="e">
        <v>#REF!</v>
      </c>
      <c r="EP6027" t="e">
        <f t="shared" si="315"/>
        <v>#REF!</v>
      </c>
      <c r="EQ6027" t="e">
        <f t="shared" si="316"/>
        <v>#REF!</v>
      </c>
      <c r="ER6027" t="e">
        <f t="shared" si="317"/>
        <v>#REF!</v>
      </c>
    </row>
    <row r="6028" spans="142:148" x14ac:dyDescent="0.25">
      <c r="EL6028">
        <v>6021</v>
      </c>
      <c r="EM6028" t="e">
        <v>#REF!</v>
      </c>
      <c r="EN6028" t="e">
        <v>#REF!</v>
      </c>
      <c r="EP6028" t="e">
        <f t="shared" si="315"/>
        <v>#REF!</v>
      </c>
      <c r="EQ6028" t="e">
        <f t="shared" si="316"/>
        <v>#REF!</v>
      </c>
      <c r="ER6028" t="e">
        <f t="shared" si="317"/>
        <v>#REF!</v>
      </c>
    </row>
    <row r="6029" spans="142:148" x14ac:dyDescent="0.25">
      <c r="EL6029">
        <v>6022</v>
      </c>
      <c r="EM6029" t="e">
        <v>#REF!</v>
      </c>
      <c r="EN6029" t="e">
        <v>#REF!</v>
      </c>
      <c r="EP6029" t="e">
        <f t="shared" si="315"/>
        <v>#REF!</v>
      </c>
      <c r="EQ6029" t="e">
        <f t="shared" si="316"/>
        <v>#REF!</v>
      </c>
      <c r="ER6029" t="e">
        <f t="shared" si="317"/>
        <v>#REF!</v>
      </c>
    </row>
    <row r="6030" spans="142:148" x14ac:dyDescent="0.25">
      <c r="EL6030">
        <v>6023</v>
      </c>
      <c r="EM6030" t="e">
        <v>#REF!</v>
      </c>
      <c r="EN6030" t="e">
        <v>#REF!</v>
      </c>
      <c r="EP6030" t="e">
        <f t="shared" si="315"/>
        <v>#REF!</v>
      </c>
      <c r="EQ6030" t="e">
        <f t="shared" si="316"/>
        <v>#REF!</v>
      </c>
      <c r="ER6030" t="e">
        <f t="shared" si="317"/>
        <v>#REF!</v>
      </c>
    </row>
    <row r="6031" spans="142:148" x14ac:dyDescent="0.25">
      <c r="EL6031">
        <v>6024</v>
      </c>
      <c r="EM6031" t="e">
        <v>#REF!</v>
      </c>
      <c r="EN6031" t="e">
        <v>#REF!</v>
      </c>
      <c r="EP6031" t="e">
        <f t="shared" si="315"/>
        <v>#REF!</v>
      </c>
      <c r="EQ6031" t="e">
        <f t="shared" si="316"/>
        <v>#REF!</v>
      </c>
      <c r="ER6031" t="e">
        <f t="shared" si="317"/>
        <v>#REF!</v>
      </c>
    </row>
    <row r="6032" spans="142:148" x14ac:dyDescent="0.25">
      <c r="EL6032">
        <v>6025</v>
      </c>
      <c r="EM6032" t="e">
        <v>#REF!</v>
      </c>
      <c r="EN6032" t="e">
        <v>#REF!</v>
      </c>
      <c r="EP6032" t="e">
        <f t="shared" si="315"/>
        <v>#REF!</v>
      </c>
      <c r="EQ6032" t="e">
        <f t="shared" si="316"/>
        <v>#REF!</v>
      </c>
      <c r="ER6032" t="e">
        <f t="shared" si="317"/>
        <v>#REF!</v>
      </c>
    </row>
    <row r="6033" spans="142:148" x14ac:dyDescent="0.25">
      <c r="EL6033">
        <v>6026</v>
      </c>
      <c r="EM6033" t="e">
        <v>#REF!</v>
      </c>
      <c r="EN6033" t="e">
        <v>#REF!</v>
      </c>
      <c r="EP6033" t="e">
        <f t="shared" si="315"/>
        <v>#REF!</v>
      </c>
      <c r="EQ6033" t="e">
        <f t="shared" si="316"/>
        <v>#REF!</v>
      </c>
      <c r="ER6033" t="e">
        <f t="shared" si="317"/>
        <v>#REF!</v>
      </c>
    </row>
    <row r="6034" spans="142:148" x14ac:dyDescent="0.25">
      <c r="EL6034">
        <v>6027</v>
      </c>
      <c r="EM6034" t="e">
        <v>#REF!</v>
      </c>
      <c r="EN6034" t="e">
        <v>#REF!</v>
      </c>
      <c r="EP6034" t="e">
        <f t="shared" si="315"/>
        <v>#REF!</v>
      </c>
      <c r="EQ6034" t="e">
        <f t="shared" si="316"/>
        <v>#REF!</v>
      </c>
      <c r="ER6034" t="e">
        <f t="shared" si="317"/>
        <v>#REF!</v>
      </c>
    </row>
    <row r="6035" spans="142:148" x14ac:dyDescent="0.25">
      <c r="EL6035">
        <v>6028</v>
      </c>
      <c r="EM6035" t="e">
        <v>#REF!</v>
      </c>
      <c r="EN6035" t="e">
        <v>#REF!</v>
      </c>
      <c r="EP6035" t="e">
        <f t="shared" si="315"/>
        <v>#REF!</v>
      </c>
      <c r="EQ6035" t="e">
        <f t="shared" si="316"/>
        <v>#REF!</v>
      </c>
      <c r="ER6035" t="e">
        <f t="shared" si="317"/>
        <v>#REF!</v>
      </c>
    </row>
    <row r="6036" spans="142:148" x14ac:dyDescent="0.25">
      <c r="EL6036">
        <v>6029</v>
      </c>
      <c r="EM6036" t="e">
        <v>#REF!</v>
      </c>
      <c r="EN6036" t="e">
        <v>#REF!</v>
      </c>
      <c r="EP6036" t="e">
        <f t="shared" si="315"/>
        <v>#REF!</v>
      </c>
      <c r="EQ6036" t="e">
        <f t="shared" si="316"/>
        <v>#REF!</v>
      </c>
      <c r="ER6036" t="e">
        <f t="shared" si="317"/>
        <v>#REF!</v>
      </c>
    </row>
    <row r="6037" spans="142:148" x14ac:dyDescent="0.25">
      <c r="EL6037">
        <v>6030</v>
      </c>
      <c r="EM6037" t="e">
        <v>#REF!</v>
      </c>
      <c r="EN6037" t="e">
        <v>#REF!</v>
      </c>
      <c r="EP6037" t="e">
        <f t="shared" si="315"/>
        <v>#REF!</v>
      </c>
      <c r="EQ6037" t="e">
        <f t="shared" si="316"/>
        <v>#REF!</v>
      </c>
      <c r="ER6037" t="e">
        <f t="shared" si="317"/>
        <v>#REF!</v>
      </c>
    </row>
    <row r="6038" spans="142:148" x14ac:dyDescent="0.25">
      <c r="EL6038">
        <v>6031</v>
      </c>
      <c r="EM6038" t="e">
        <v>#REF!</v>
      </c>
      <c r="EN6038" t="e">
        <v>#REF!</v>
      </c>
      <c r="EP6038" t="e">
        <f t="shared" si="315"/>
        <v>#REF!</v>
      </c>
      <c r="EQ6038" t="e">
        <f t="shared" si="316"/>
        <v>#REF!</v>
      </c>
      <c r="ER6038" t="e">
        <f t="shared" si="317"/>
        <v>#REF!</v>
      </c>
    </row>
    <row r="6039" spans="142:148" x14ac:dyDescent="0.25">
      <c r="EL6039">
        <v>6032</v>
      </c>
      <c r="EM6039" t="e">
        <v>#REF!</v>
      </c>
      <c r="EN6039" t="e">
        <v>#REF!</v>
      </c>
      <c r="EP6039" t="e">
        <f t="shared" si="315"/>
        <v>#REF!</v>
      </c>
      <c r="EQ6039" t="e">
        <f t="shared" si="316"/>
        <v>#REF!</v>
      </c>
      <c r="ER6039" t="e">
        <f t="shared" si="317"/>
        <v>#REF!</v>
      </c>
    </row>
    <row r="6040" spans="142:148" x14ac:dyDescent="0.25">
      <c r="EL6040">
        <v>6033</v>
      </c>
      <c r="EM6040" t="e">
        <v>#REF!</v>
      </c>
      <c r="EN6040" t="e">
        <v>#REF!</v>
      </c>
      <c r="EP6040" t="e">
        <f t="shared" ref="EP6040:EP6103" si="318">IF(EM6040&gt;EN6040,1,0)</f>
        <v>#REF!</v>
      </c>
      <c r="EQ6040" t="e">
        <f t="shared" ref="EQ6040:EQ6103" si="319">IF(EP6040&gt;0,0,1)</f>
        <v>#REF!</v>
      </c>
      <c r="ER6040" t="e">
        <f t="shared" ref="ER6040:ER6103" si="320">IF(EM6040&gt;EN6040,EM6040-EN6040,EN6040-EM6040)</f>
        <v>#REF!</v>
      </c>
    </row>
    <row r="6041" spans="142:148" x14ac:dyDescent="0.25">
      <c r="EL6041">
        <v>6034</v>
      </c>
      <c r="EM6041" t="e">
        <v>#REF!</v>
      </c>
      <c r="EN6041" t="e">
        <v>#REF!</v>
      </c>
      <c r="EP6041" t="e">
        <f t="shared" si="318"/>
        <v>#REF!</v>
      </c>
      <c r="EQ6041" t="e">
        <f t="shared" si="319"/>
        <v>#REF!</v>
      </c>
      <c r="ER6041" t="e">
        <f t="shared" si="320"/>
        <v>#REF!</v>
      </c>
    </row>
    <row r="6042" spans="142:148" x14ac:dyDescent="0.25">
      <c r="EL6042">
        <v>6035</v>
      </c>
      <c r="EM6042" t="e">
        <v>#REF!</v>
      </c>
      <c r="EN6042" t="e">
        <v>#REF!</v>
      </c>
      <c r="EP6042" t="e">
        <f t="shared" si="318"/>
        <v>#REF!</v>
      </c>
      <c r="EQ6042" t="e">
        <f t="shared" si="319"/>
        <v>#REF!</v>
      </c>
      <c r="ER6042" t="e">
        <f t="shared" si="320"/>
        <v>#REF!</v>
      </c>
    </row>
    <row r="6043" spans="142:148" x14ac:dyDescent="0.25">
      <c r="EL6043">
        <v>6036</v>
      </c>
      <c r="EM6043" t="e">
        <v>#REF!</v>
      </c>
      <c r="EN6043" t="e">
        <v>#REF!</v>
      </c>
      <c r="EP6043" t="e">
        <f t="shared" si="318"/>
        <v>#REF!</v>
      </c>
      <c r="EQ6043" t="e">
        <f t="shared" si="319"/>
        <v>#REF!</v>
      </c>
      <c r="ER6043" t="e">
        <f t="shared" si="320"/>
        <v>#REF!</v>
      </c>
    </row>
    <row r="6044" spans="142:148" x14ac:dyDescent="0.25">
      <c r="EL6044">
        <v>6037</v>
      </c>
      <c r="EM6044" t="e">
        <v>#REF!</v>
      </c>
      <c r="EN6044" t="e">
        <v>#REF!</v>
      </c>
      <c r="EP6044" t="e">
        <f t="shared" si="318"/>
        <v>#REF!</v>
      </c>
      <c r="EQ6044" t="e">
        <f t="shared" si="319"/>
        <v>#REF!</v>
      </c>
      <c r="ER6044" t="e">
        <f t="shared" si="320"/>
        <v>#REF!</v>
      </c>
    </row>
    <row r="6045" spans="142:148" x14ac:dyDescent="0.25">
      <c r="EL6045">
        <v>6038</v>
      </c>
      <c r="EM6045" t="e">
        <v>#REF!</v>
      </c>
      <c r="EN6045" t="e">
        <v>#REF!</v>
      </c>
      <c r="EP6045" t="e">
        <f t="shared" si="318"/>
        <v>#REF!</v>
      </c>
      <c r="EQ6045" t="e">
        <f t="shared" si="319"/>
        <v>#REF!</v>
      </c>
      <c r="ER6045" t="e">
        <f t="shared" si="320"/>
        <v>#REF!</v>
      </c>
    </row>
    <row r="6046" spans="142:148" x14ac:dyDescent="0.25">
      <c r="EL6046">
        <v>6039</v>
      </c>
      <c r="EM6046" t="e">
        <v>#REF!</v>
      </c>
      <c r="EN6046" t="e">
        <v>#REF!</v>
      </c>
      <c r="EP6046" t="e">
        <f t="shared" si="318"/>
        <v>#REF!</v>
      </c>
      <c r="EQ6046" t="e">
        <f t="shared" si="319"/>
        <v>#REF!</v>
      </c>
      <c r="ER6046" t="e">
        <f t="shared" si="320"/>
        <v>#REF!</v>
      </c>
    </row>
    <row r="6047" spans="142:148" x14ac:dyDescent="0.25">
      <c r="EL6047">
        <v>6040</v>
      </c>
      <c r="EM6047" t="e">
        <v>#REF!</v>
      </c>
      <c r="EN6047" t="e">
        <v>#REF!</v>
      </c>
      <c r="EP6047" t="e">
        <f t="shared" si="318"/>
        <v>#REF!</v>
      </c>
      <c r="EQ6047" t="e">
        <f t="shared" si="319"/>
        <v>#REF!</v>
      </c>
      <c r="ER6047" t="e">
        <f t="shared" si="320"/>
        <v>#REF!</v>
      </c>
    </row>
    <row r="6048" spans="142:148" x14ac:dyDescent="0.25">
      <c r="EL6048">
        <v>6041</v>
      </c>
      <c r="EM6048" t="e">
        <v>#REF!</v>
      </c>
      <c r="EN6048" t="e">
        <v>#REF!</v>
      </c>
      <c r="EP6048" t="e">
        <f t="shared" si="318"/>
        <v>#REF!</v>
      </c>
      <c r="EQ6048" t="e">
        <f t="shared" si="319"/>
        <v>#REF!</v>
      </c>
      <c r="ER6048" t="e">
        <f t="shared" si="320"/>
        <v>#REF!</v>
      </c>
    </row>
    <row r="6049" spans="142:148" x14ac:dyDescent="0.25">
      <c r="EL6049">
        <v>6042</v>
      </c>
      <c r="EM6049" t="e">
        <v>#REF!</v>
      </c>
      <c r="EN6049" t="e">
        <v>#REF!</v>
      </c>
      <c r="EP6049" t="e">
        <f t="shared" si="318"/>
        <v>#REF!</v>
      </c>
      <c r="EQ6049" t="e">
        <f t="shared" si="319"/>
        <v>#REF!</v>
      </c>
      <c r="ER6049" t="e">
        <f t="shared" si="320"/>
        <v>#REF!</v>
      </c>
    </row>
    <row r="6050" spans="142:148" x14ac:dyDescent="0.25">
      <c r="EL6050">
        <v>6043</v>
      </c>
      <c r="EM6050" t="e">
        <v>#REF!</v>
      </c>
      <c r="EN6050" t="e">
        <v>#REF!</v>
      </c>
      <c r="EP6050" t="e">
        <f t="shared" si="318"/>
        <v>#REF!</v>
      </c>
      <c r="EQ6050" t="e">
        <f t="shared" si="319"/>
        <v>#REF!</v>
      </c>
      <c r="ER6050" t="e">
        <f t="shared" si="320"/>
        <v>#REF!</v>
      </c>
    </row>
    <row r="6051" spans="142:148" x14ac:dyDescent="0.25">
      <c r="EL6051">
        <v>6044</v>
      </c>
      <c r="EM6051" t="e">
        <v>#REF!</v>
      </c>
      <c r="EN6051" t="e">
        <v>#REF!</v>
      </c>
      <c r="EP6051" t="e">
        <f t="shared" si="318"/>
        <v>#REF!</v>
      </c>
      <c r="EQ6051" t="e">
        <f t="shared" si="319"/>
        <v>#REF!</v>
      </c>
      <c r="ER6051" t="e">
        <f t="shared" si="320"/>
        <v>#REF!</v>
      </c>
    </row>
    <row r="6052" spans="142:148" x14ac:dyDescent="0.25">
      <c r="EL6052">
        <v>6045</v>
      </c>
      <c r="EM6052" t="e">
        <v>#REF!</v>
      </c>
      <c r="EN6052" t="e">
        <v>#REF!</v>
      </c>
      <c r="EP6052" t="e">
        <f t="shared" si="318"/>
        <v>#REF!</v>
      </c>
      <c r="EQ6052" t="e">
        <f t="shared" si="319"/>
        <v>#REF!</v>
      </c>
      <c r="ER6052" t="e">
        <f t="shared" si="320"/>
        <v>#REF!</v>
      </c>
    </row>
    <row r="6053" spans="142:148" x14ac:dyDescent="0.25">
      <c r="EL6053">
        <v>6046</v>
      </c>
      <c r="EM6053" t="e">
        <v>#REF!</v>
      </c>
      <c r="EN6053" t="e">
        <v>#REF!</v>
      </c>
      <c r="EP6053" t="e">
        <f t="shared" si="318"/>
        <v>#REF!</v>
      </c>
      <c r="EQ6053" t="e">
        <f t="shared" si="319"/>
        <v>#REF!</v>
      </c>
      <c r="ER6053" t="e">
        <f t="shared" si="320"/>
        <v>#REF!</v>
      </c>
    </row>
    <row r="6054" spans="142:148" x14ac:dyDescent="0.25">
      <c r="EL6054">
        <v>6047</v>
      </c>
      <c r="EM6054" t="e">
        <v>#REF!</v>
      </c>
      <c r="EN6054" t="e">
        <v>#REF!</v>
      </c>
      <c r="EP6054" t="e">
        <f t="shared" si="318"/>
        <v>#REF!</v>
      </c>
      <c r="EQ6054" t="e">
        <f t="shared" si="319"/>
        <v>#REF!</v>
      </c>
      <c r="ER6054" t="e">
        <f t="shared" si="320"/>
        <v>#REF!</v>
      </c>
    </row>
    <row r="6055" spans="142:148" x14ac:dyDescent="0.25">
      <c r="EL6055">
        <v>6048</v>
      </c>
      <c r="EM6055" t="e">
        <v>#REF!</v>
      </c>
      <c r="EN6055" t="e">
        <v>#REF!</v>
      </c>
      <c r="EP6055" t="e">
        <f t="shared" si="318"/>
        <v>#REF!</v>
      </c>
      <c r="EQ6055" t="e">
        <f t="shared" si="319"/>
        <v>#REF!</v>
      </c>
      <c r="ER6055" t="e">
        <f t="shared" si="320"/>
        <v>#REF!</v>
      </c>
    </row>
    <row r="6056" spans="142:148" x14ac:dyDescent="0.25">
      <c r="EL6056">
        <v>6049</v>
      </c>
      <c r="EM6056" t="e">
        <v>#REF!</v>
      </c>
      <c r="EN6056" t="e">
        <v>#REF!</v>
      </c>
      <c r="EP6056" t="e">
        <f t="shared" si="318"/>
        <v>#REF!</v>
      </c>
      <c r="EQ6056" t="e">
        <f t="shared" si="319"/>
        <v>#REF!</v>
      </c>
      <c r="ER6056" t="e">
        <f t="shared" si="320"/>
        <v>#REF!</v>
      </c>
    </row>
    <row r="6057" spans="142:148" x14ac:dyDescent="0.25">
      <c r="EL6057">
        <v>6050</v>
      </c>
      <c r="EM6057" t="e">
        <v>#REF!</v>
      </c>
      <c r="EN6057" t="e">
        <v>#REF!</v>
      </c>
      <c r="EP6057" t="e">
        <f t="shared" si="318"/>
        <v>#REF!</v>
      </c>
      <c r="EQ6057" t="e">
        <f t="shared" si="319"/>
        <v>#REF!</v>
      </c>
      <c r="ER6057" t="e">
        <f t="shared" si="320"/>
        <v>#REF!</v>
      </c>
    </row>
    <row r="6058" spans="142:148" x14ac:dyDescent="0.25">
      <c r="EL6058">
        <v>6051</v>
      </c>
      <c r="EM6058" t="e">
        <v>#REF!</v>
      </c>
      <c r="EN6058" t="e">
        <v>#REF!</v>
      </c>
      <c r="EP6058" t="e">
        <f t="shared" si="318"/>
        <v>#REF!</v>
      </c>
      <c r="EQ6058" t="e">
        <f t="shared" si="319"/>
        <v>#REF!</v>
      </c>
      <c r="ER6058" t="e">
        <f t="shared" si="320"/>
        <v>#REF!</v>
      </c>
    </row>
    <row r="6059" spans="142:148" x14ac:dyDescent="0.25">
      <c r="EL6059">
        <v>6052</v>
      </c>
      <c r="EM6059" t="e">
        <v>#REF!</v>
      </c>
      <c r="EN6059" t="e">
        <v>#REF!</v>
      </c>
      <c r="EP6059" t="e">
        <f t="shared" si="318"/>
        <v>#REF!</v>
      </c>
      <c r="EQ6059" t="e">
        <f t="shared" si="319"/>
        <v>#REF!</v>
      </c>
      <c r="ER6059" t="e">
        <f t="shared" si="320"/>
        <v>#REF!</v>
      </c>
    </row>
    <row r="6060" spans="142:148" x14ac:dyDescent="0.25">
      <c r="EL6060">
        <v>6053</v>
      </c>
      <c r="EM6060" t="e">
        <v>#REF!</v>
      </c>
      <c r="EN6060" t="e">
        <v>#REF!</v>
      </c>
      <c r="EP6060" t="e">
        <f t="shared" si="318"/>
        <v>#REF!</v>
      </c>
      <c r="EQ6060" t="e">
        <f t="shared" si="319"/>
        <v>#REF!</v>
      </c>
      <c r="ER6060" t="e">
        <f t="shared" si="320"/>
        <v>#REF!</v>
      </c>
    </row>
    <row r="6061" spans="142:148" x14ac:dyDescent="0.25">
      <c r="EL6061">
        <v>6054</v>
      </c>
      <c r="EM6061" t="e">
        <v>#REF!</v>
      </c>
      <c r="EN6061" t="e">
        <v>#REF!</v>
      </c>
      <c r="EP6061" t="e">
        <f t="shared" si="318"/>
        <v>#REF!</v>
      </c>
      <c r="EQ6061" t="e">
        <f t="shared" si="319"/>
        <v>#REF!</v>
      </c>
      <c r="ER6061" t="e">
        <f t="shared" si="320"/>
        <v>#REF!</v>
      </c>
    </row>
    <row r="6062" spans="142:148" x14ac:dyDescent="0.25">
      <c r="EL6062">
        <v>6055</v>
      </c>
      <c r="EM6062" t="e">
        <v>#REF!</v>
      </c>
      <c r="EN6062" t="e">
        <v>#REF!</v>
      </c>
      <c r="EP6062" t="e">
        <f t="shared" si="318"/>
        <v>#REF!</v>
      </c>
      <c r="EQ6062" t="e">
        <f t="shared" si="319"/>
        <v>#REF!</v>
      </c>
      <c r="ER6062" t="e">
        <f t="shared" si="320"/>
        <v>#REF!</v>
      </c>
    </row>
    <row r="6063" spans="142:148" x14ac:dyDescent="0.25">
      <c r="EL6063">
        <v>6056</v>
      </c>
      <c r="EM6063" t="e">
        <v>#REF!</v>
      </c>
      <c r="EN6063" t="e">
        <v>#REF!</v>
      </c>
      <c r="EP6063" t="e">
        <f t="shared" si="318"/>
        <v>#REF!</v>
      </c>
      <c r="EQ6063" t="e">
        <f t="shared" si="319"/>
        <v>#REF!</v>
      </c>
      <c r="ER6063" t="e">
        <f t="shared" si="320"/>
        <v>#REF!</v>
      </c>
    </row>
    <row r="6064" spans="142:148" x14ac:dyDescent="0.25">
      <c r="EL6064">
        <v>6057</v>
      </c>
      <c r="EM6064" t="e">
        <v>#REF!</v>
      </c>
      <c r="EN6064" t="e">
        <v>#REF!</v>
      </c>
      <c r="EP6064" t="e">
        <f t="shared" si="318"/>
        <v>#REF!</v>
      </c>
      <c r="EQ6064" t="e">
        <f t="shared" si="319"/>
        <v>#REF!</v>
      </c>
      <c r="ER6064" t="e">
        <f t="shared" si="320"/>
        <v>#REF!</v>
      </c>
    </row>
    <row r="6065" spans="142:148" x14ac:dyDescent="0.25">
      <c r="EL6065">
        <v>6058</v>
      </c>
      <c r="EM6065" t="e">
        <v>#REF!</v>
      </c>
      <c r="EN6065" t="e">
        <v>#REF!</v>
      </c>
      <c r="EP6065" t="e">
        <f t="shared" si="318"/>
        <v>#REF!</v>
      </c>
      <c r="EQ6065" t="e">
        <f t="shared" si="319"/>
        <v>#REF!</v>
      </c>
      <c r="ER6065" t="e">
        <f t="shared" si="320"/>
        <v>#REF!</v>
      </c>
    </row>
    <row r="6066" spans="142:148" x14ac:dyDescent="0.25">
      <c r="EL6066">
        <v>6059</v>
      </c>
      <c r="EM6066" t="e">
        <v>#REF!</v>
      </c>
      <c r="EN6066" t="e">
        <v>#REF!</v>
      </c>
      <c r="EP6066" t="e">
        <f t="shared" si="318"/>
        <v>#REF!</v>
      </c>
      <c r="EQ6066" t="e">
        <f t="shared" si="319"/>
        <v>#REF!</v>
      </c>
      <c r="ER6066" t="e">
        <f t="shared" si="320"/>
        <v>#REF!</v>
      </c>
    </row>
    <row r="6067" spans="142:148" x14ac:dyDescent="0.25">
      <c r="EL6067">
        <v>6060</v>
      </c>
      <c r="EM6067" t="e">
        <v>#REF!</v>
      </c>
      <c r="EN6067" t="e">
        <v>#REF!</v>
      </c>
      <c r="EP6067" t="e">
        <f t="shared" si="318"/>
        <v>#REF!</v>
      </c>
      <c r="EQ6067" t="e">
        <f t="shared" si="319"/>
        <v>#REF!</v>
      </c>
      <c r="ER6067" t="e">
        <f t="shared" si="320"/>
        <v>#REF!</v>
      </c>
    </row>
    <row r="6068" spans="142:148" x14ac:dyDescent="0.25">
      <c r="EL6068">
        <v>6061</v>
      </c>
      <c r="EM6068" t="e">
        <v>#REF!</v>
      </c>
      <c r="EN6068" t="e">
        <v>#REF!</v>
      </c>
      <c r="EP6068" t="e">
        <f t="shared" si="318"/>
        <v>#REF!</v>
      </c>
      <c r="EQ6068" t="e">
        <f t="shared" si="319"/>
        <v>#REF!</v>
      </c>
      <c r="ER6068" t="e">
        <f t="shared" si="320"/>
        <v>#REF!</v>
      </c>
    </row>
    <row r="6069" spans="142:148" x14ac:dyDescent="0.25">
      <c r="EL6069">
        <v>6062</v>
      </c>
      <c r="EM6069" t="e">
        <v>#REF!</v>
      </c>
      <c r="EN6069" t="e">
        <v>#REF!</v>
      </c>
      <c r="EP6069" t="e">
        <f t="shared" si="318"/>
        <v>#REF!</v>
      </c>
      <c r="EQ6069" t="e">
        <f t="shared" si="319"/>
        <v>#REF!</v>
      </c>
      <c r="ER6069" t="e">
        <f t="shared" si="320"/>
        <v>#REF!</v>
      </c>
    </row>
    <row r="6070" spans="142:148" x14ac:dyDescent="0.25">
      <c r="EL6070">
        <v>6063</v>
      </c>
      <c r="EM6070" t="e">
        <v>#REF!</v>
      </c>
      <c r="EN6070" t="e">
        <v>#REF!</v>
      </c>
      <c r="EP6070" t="e">
        <f t="shared" si="318"/>
        <v>#REF!</v>
      </c>
      <c r="EQ6070" t="e">
        <f t="shared" si="319"/>
        <v>#REF!</v>
      </c>
      <c r="ER6070" t="e">
        <f t="shared" si="320"/>
        <v>#REF!</v>
      </c>
    </row>
    <row r="6071" spans="142:148" x14ac:dyDescent="0.25">
      <c r="EL6071">
        <v>6064</v>
      </c>
      <c r="EM6071" t="e">
        <v>#REF!</v>
      </c>
      <c r="EN6071" t="e">
        <v>#REF!</v>
      </c>
      <c r="EP6071" t="e">
        <f t="shared" si="318"/>
        <v>#REF!</v>
      </c>
      <c r="EQ6071" t="e">
        <f t="shared" si="319"/>
        <v>#REF!</v>
      </c>
      <c r="ER6071" t="e">
        <f t="shared" si="320"/>
        <v>#REF!</v>
      </c>
    </row>
    <row r="6072" spans="142:148" x14ac:dyDescent="0.25">
      <c r="EL6072">
        <v>6065</v>
      </c>
      <c r="EM6072" t="e">
        <v>#REF!</v>
      </c>
      <c r="EN6072" t="e">
        <v>#REF!</v>
      </c>
      <c r="EP6072" t="e">
        <f t="shared" si="318"/>
        <v>#REF!</v>
      </c>
      <c r="EQ6072" t="e">
        <f t="shared" si="319"/>
        <v>#REF!</v>
      </c>
      <c r="ER6072" t="e">
        <f t="shared" si="320"/>
        <v>#REF!</v>
      </c>
    </row>
    <row r="6073" spans="142:148" x14ac:dyDescent="0.25">
      <c r="EL6073">
        <v>6066</v>
      </c>
      <c r="EM6073" t="e">
        <v>#REF!</v>
      </c>
      <c r="EN6073" t="e">
        <v>#REF!</v>
      </c>
      <c r="EP6073" t="e">
        <f t="shared" si="318"/>
        <v>#REF!</v>
      </c>
      <c r="EQ6073" t="e">
        <f t="shared" si="319"/>
        <v>#REF!</v>
      </c>
      <c r="ER6073" t="e">
        <f t="shared" si="320"/>
        <v>#REF!</v>
      </c>
    </row>
    <row r="6074" spans="142:148" x14ac:dyDescent="0.25">
      <c r="EL6074">
        <v>6067</v>
      </c>
      <c r="EM6074" t="e">
        <v>#REF!</v>
      </c>
      <c r="EN6074" t="e">
        <v>#REF!</v>
      </c>
      <c r="EP6074" t="e">
        <f t="shared" si="318"/>
        <v>#REF!</v>
      </c>
      <c r="EQ6074" t="e">
        <f t="shared" si="319"/>
        <v>#REF!</v>
      </c>
      <c r="ER6074" t="e">
        <f t="shared" si="320"/>
        <v>#REF!</v>
      </c>
    </row>
    <row r="6075" spans="142:148" x14ac:dyDescent="0.25">
      <c r="EL6075">
        <v>6068</v>
      </c>
      <c r="EM6075" t="e">
        <v>#REF!</v>
      </c>
      <c r="EN6075" t="e">
        <v>#REF!</v>
      </c>
      <c r="EP6075" t="e">
        <f t="shared" si="318"/>
        <v>#REF!</v>
      </c>
      <c r="EQ6075" t="e">
        <f t="shared" si="319"/>
        <v>#REF!</v>
      </c>
      <c r="ER6075" t="e">
        <f t="shared" si="320"/>
        <v>#REF!</v>
      </c>
    </row>
    <row r="6076" spans="142:148" x14ac:dyDescent="0.25">
      <c r="EL6076">
        <v>6069</v>
      </c>
      <c r="EM6076" t="e">
        <v>#REF!</v>
      </c>
      <c r="EN6076" t="e">
        <v>#REF!</v>
      </c>
      <c r="EP6076" t="e">
        <f t="shared" si="318"/>
        <v>#REF!</v>
      </c>
      <c r="EQ6076" t="e">
        <f t="shared" si="319"/>
        <v>#REF!</v>
      </c>
      <c r="ER6076" t="e">
        <f t="shared" si="320"/>
        <v>#REF!</v>
      </c>
    </row>
    <row r="6077" spans="142:148" x14ac:dyDescent="0.25">
      <c r="EL6077">
        <v>6070</v>
      </c>
      <c r="EM6077" t="e">
        <v>#REF!</v>
      </c>
      <c r="EN6077" t="e">
        <v>#REF!</v>
      </c>
      <c r="EP6077" t="e">
        <f t="shared" si="318"/>
        <v>#REF!</v>
      </c>
      <c r="EQ6077" t="e">
        <f t="shared" si="319"/>
        <v>#REF!</v>
      </c>
      <c r="ER6077" t="e">
        <f t="shared" si="320"/>
        <v>#REF!</v>
      </c>
    </row>
    <row r="6078" spans="142:148" x14ac:dyDescent="0.25">
      <c r="EL6078">
        <v>6071</v>
      </c>
      <c r="EM6078" t="e">
        <v>#REF!</v>
      </c>
      <c r="EN6078" t="e">
        <v>#REF!</v>
      </c>
      <c r="EP6078" t="e">
        <f t="shared" si="318"/>
        <v>#REF!</v>
      </c>
      <c r="EQ6078" t="e">
        <f t="shared" si="319"/>
        <v>#REF!</v>
      </c>
      <c r="ER6078" t="e">
        <f t="shared" si="320"/>
        <v>#REF!</v>
      </c>
    </row>
    <row r="6079" spans="142:148" x14ac:dyDescent="0.25">
      <c r="EL6079">
        <v>6072</v>
      </c>
      <c r="EM6079" t="e">
        <v>#REF!</v>
      </c>
      <c r="EN6079" t="e">
        <v>#REF!</v>
      </c>
      <c r="EP6079" t="e">
        <f t="shared" si="318"/>
        <v>#REF!</v>
      </c>
      <c r="EQ6079" t="e">
        <f t="shared" si="319"/>
        <v>#REF!</v>
      </c>
      <c r="ER6079" t="e">
        <f t="shared" si="320"/>
        <v>#REF!</v>
      </c>
    </row>
    <row r="6080" spans="142:148" x14ac:dyDescent="0.25">
      <c r="EL6080">
        <v>6073</v>
      </c>
      <c r="EM6080" t="e">
        <v>#REF!</v>
      </c>
      <c r="EN6080" t="e">
        <v>#REF!</v>
      </c>
      <c r="EP6080" t="e">
        <f t="shared" si="318"/>
        <v>#REF!</v>
      </c>
      <c r="EQ6080" t="e">
        <f t="shared" si="319"/>
        <v>#REF!</v>
      </c>
      <c r="ER6080" t="e">
        <f t="shared" si="320"/>
        <v>#REF!</v>
      </c>
    </row>
    <row r="6081" spans="142:148" x14ac:dyDescent="0.25">
      <c r="EL6081">
        <v>6074</v>
      </c>
      <c r="EM6081" t="e">
        <v>#REF!</v>
      </c>
      <c r="EN6081" t="e">
        <v>#REF!</v>
      </c>
      <c r="EP6081" t="e">
        <f t="shared" si="318"/>
        <v>#REF!</v>
      </c>
      <c r="EQ6081" t="e">
        <f t="shared" si="319"/>
        <v>#REF!</v>
      </c>
      <c r="ER6081" t="e">
        <f t="shared" si="320"/>
        <v>#REF!</v>
      </c>
    </row>
    <row r="6082" spans="142:148" x14ac:dyDescent="0.25">
      <c r="EL6082">
        <v>6075</v>
      </c>
      <c r="EM6082" t="e">
        <v>#REF!</v>
      </c>
      <c r="EN6082" t="e">
        <v>#REF!</v>
      </c>
      <c r="EP6082" t="e">
        <f t="shared" si="318"/>
        <v>#REF!</v>
      </c>
      <c r="EQ6082" t="e">
        <f t="shared" si="319"/>
        <v>#REF!</v>
      </c>
      <c r="ER6082" t="e">
        <f t="shared" si="320"/>
        <v>#REF!</v>
      </c>
    </row>
    <row r="6083" spans="142:148" x14ac:dyDescent="0.25">
      <c r="EL6083">
        <v>6076</v>
      </c>
      <c r="EM6083" t="e">
        <v>#REF!</v>
      </c>
      <c r="EN6083" t="e">
        <v>#REF!</v>
      </c>
      <c r="EP6083" t="e">
        <f t="shared" si="318"/>
        <v>#REF!</v>
      </c>
      <c r="EQ6083" t="e">
        <f t="shared" si="319"/>
        <v>#REF!</v>
      </c>
      <c r="ER6083" t="e">
        <f t="shared" si="320"/>
        <v>#REF!</v>
      </c>
    </row>
    <row r="6084" spans="142:148" x14ac:dyDescent="0.25">
      <c r="EL6084">
        <v>6077</v>
      </c>
      <c r="EM6084" t="e">
        <v>#REF!</v>
      </c>
      <c r="EN6084" t="e">
        <v>#REF!</v>
      </c>
      <c r="EP6084" t="e">
        <f t="shared" si="318"/>
        <v>#REF!</v>
      </c>
      <c r="EQ6084" t="e">
        <f t="shared" si="319"/>
        <v>#REF!</v>
      </c>
      <c r="ER6084" t="e">
        <f t="shared" si="320"/>
        <v>#REF!</v>
      </c>
    </row>
    <row r="6085" spans="142:148" x14ac:dyDescent="0.25">
      <c r="EL6085">
        <v>6078</v>
      </c>
      <c r="EM6085" t="e">
        <v>#REF!</v>
      </c>
      <c r="EN6085" t="e">
        <v>#REF!</v>
      </c>
      <c r="EP6085" t="e">
        <f t="shared" si="318"/>
        <v>#REF!</v>
      </c>
      <c r="EQ6085" t="e">
        <f t="shared" si="319"/>
        <v>#REF!</v>
      </c>
      <c r="ER6085" t="e">
        <f t="shared" si="320"/>
        <v>#REF!</v>
      </c>
    </row>
    <row r="6086" spans="142:148" x14ac:dyDescent="0.25">
      <c r="EL6086">
        <v>6079</v>
      </c>
      <c r="EM6086" t="e">
        <v>#REF!</v>
      </c>
      <c r="EN6086" t="e">
        <v>#REF!</v>
      </c>
      <c r="EP6086" t="e">
        <f t="shared" si="318"/>
        <v>#REF!</v>
      </c>
      <c r="EQ6086" t="e">
        <f t="shared" si="319"/>
        <v>#REF!</v>
      </c>
      <c r="ER6086" t="e">
        <f t="shared" si="320"/>
        <v>#REF!</v>
      </c>
    </row>
    <row r="6087" spans="142:148" x14ac:dyDescent="0.25">
      <c r="EL6087">
        <v>6080</v>
      </c>
      <c r="EM6087" t="e">
        <v>#REF!</v>
      </c>
      <c r="EN6087" t="e">
        <v>#REF!</v>
      </c>
      <c r="EP6087" t="e">
        <f t="shared" si="318"/>
        <v>#REF!</v>
      </c>
      <c r="EQ6087" t="e">
        <f t="shared" si="319"/>
        <v>#REF!</v>
      </c>
      <c r="ER6087" t="e">
        <f t="shared" si="320"/>
        <v>#REF!</v>
      </c>
    </row>
    <row r="6088" spans="142:148" x14ac:dyDescent="0.25">
      <c r="EL6088">
        <v>6081</v>
      </c>
      <c r="EM6088" t="e">
        <v>#REF!</v>
      </c>
      <c r="EN6088" t="e">
        <v>#REF!</v>
      </c>
      <c r="EP6088" t="e">
        <f t="shared" si="318"/>
        <v>#REF!</v>
      </c>
      <c r="EQ6088" t="e">
        <f t="shared" si="319"/>
        <v>#REF!</v>
      </c>
      <c r="ER6088" t="e">
        <f t="shared" si="320"/>
        <v>#REF!</v>
      </c>
    </row>
    <row r="6089" spans="142:148" x14ac:dyDescent="0.25">
      <c r="EL6089">
        <v>6082</v>
      </c>
      <c r="EM6089" t="e">
        <v>#REF!</v>
      </c>
      <c r="EN6089" t="e">
        <v>#REF!</v>
      </c>
      <c r="EP6089" t="e">
        <f t="shared" si="318"/>
        <v>#REF!</v>
      </c>
      <c r="EQ6089" t="e">
        <f t="shared" si="319"/>
        <v>#REF!</v>
      </c>
      <c r="ER6089" t="e">
        <f t="shared" si="320"/>
        <v>#REF!</v>
      </c>
    </row>
    <row r="6090" spans="142:148" x14ac:dyDescent="0.25">
      <c r="EL6090">
        <v>6083</v>
      </c>
      <c r="EM6090" t="e">
        <v>#REF!</v>
      </c>
      <c r="EN6090" t="e">
        <v>#REF!</v>
      </c>
      <c r="EP6090" t="e">
        <f t="shared" si="318"/>
        <v>#REF!</v>
      </c>
      <c r="EQ6090" t="e">
        <f t="shared" si="319"/>
        <v>#REF!</v>
      </c>
      <c r="ER6090" t="e">
        <f t="shared" si="320"/>
        <v>#REF!</v>
      </c>
    </row>
    <row r="6091" spans="142:148" x14ac:dyDescent="0.25">
      <c r="EL6091">
        <v>6084</v>
      </c>
      <c r="EM6091" t="e">
        <v>#REF!</v>
      </c>
      <c r="EN6091" t="e">
        <v>#REF!</v>
      </c>
      <c r="EP6091" t="e">
        <f t="shared" si="318"/>
        <v>#REF!</v>
      </c>
      <c r="EQ6091" t="e">
        <f t="shared" si="319"/>
        <v>#REF!</v>
      </c>
      <c r="ER6091" t="e">
        <f t="shared" si="320"/>
        <v>#REF!</v>
      </c>
    </row>
    <row r="6092" spans="142:148" x14ac:dyDescent="0.25">
      <c r="EL6092">
        <v>6085</v>
      </c>
      <c r="EM6092" t="e">
        <v>#REF!</v>
      </c>
      <c r="EN6092" t="e">
        <v>#REF!</v>
      </c>
      <c r="EP6092" t="e">
        <f t="shared" si="318"/>
        <v>#REF!</v>
      </c>
      <c r="EQ6092" t="e">
        <f t="shared" si="319"/>
        <v>#REF!</v>
      </c>
      <c r="ER6092" t="e">
        <f t="shared" si="320"/>
        <v>#REF!</v>
      </c>
    </row>
    <row r="6093" spans="142:148" x14ac:dyDescent="0.25">
      <c r="EL6093">
        <v>6086</v>
      </c>
      <c r="EM6093" t="e">
        <v>#REF!</v>
      </c>
      <c r="EN6093" t="e">
        <v>#REF!</v>
      </c>
      <c r="EP6093" t="e">
        <f t="shared" si="318"/>
        <v>#REF!</v>
      </c>
      <c r="EQ6093" t="e">
        <f t="shared" si="319"/>
        <v>#REF!</v>
      </c>
      <c r="ER6093" t="e">
        <f t="shared" si="320"/>
        <v>#REF!</v>
      </c>
    </row>
    <row r="6094" spans="142:148" x14ac:dyDescent="0.25">
      <c r="EL6094">
        <v>6087</v>
      </c>
      <c r="EM6094" t="e">
        <v>#REF!</v>
      </c>
      <c r="EN6094" t="e">
        <v>#REF!</v>
      </c>
      <c r="EP6094" t="e">
        <f t="shared" si="318"/>
        <v>#REF!</v>
      </c>
      <c r="EQ6094" t="e">
        <f t="shared" si="319"/>
        <v>#REF!</v>
      </c>
      <c r="ER6094" t="e">
        <f t="shared" si="320"/>
        <v>#REF!</v>
      </c>
    </row>
    <row r="6095" spans="142:148" x14ac:dyDescent="0.25">
      <c r="EL6095">
        <v>6088</v>
      </c>
      <c r="EM6095" t="e">
        <v>#REF!</v>
      </c>
      <c r="EN6095" t="e">
        <v>#REF!</v>
      </c>
      <c r="EP6095" t="e">
        <f t="shared" si="318"/>
        <v>#REF!</v>
      </c>
      <c r="EQ6095" t="e">
        <f t="shared" si="319"/>
        <v>#REF!</v>
      </c>
      <c r="ER6095" t="e">
        <f t="shared" si="320"/>
        <v>#REF!</v>
      </c>
    </row>
    <row r="6096" spans="142:148" x14ac:dyDescent="0.25">
      <c r="EL6096">
        <v>6089</v>
      </c>
      <c r="EM6096" t="e">
        <v>#REF!</v>
      </c>
      <c r="EN6096" t="e">
        <v>#REF!</v>
      </c>
      <c r="EP6096" t="e">
        <f t="shared" si="318"/>
        <v>#REF!</v>
      </c>
      <c r="EQ6096" t="e">
        <f t="shared" si="319"/>
        <v>#REF!</v>
      </c>
      <c r="ER6096" t="e">
        <f t="shared" si="320"/>
        <v>#REF!</v>
      </c>
    </row>
    <row r="6097" spans="142:148" x14ac:dyDescent="0.25">
      <c r="EL6097">
        <v>6090</v>
      </c>
      <c r="EM6097" t="e">
        <v>#REF!</v>
      </c>
      <c r="EN6097" t="e">
        <v>#REF!</v>
      </c>
      <c r="EP6097" t="e">
        <f t="shared" si="318"/>
        <v>#REF!</v>
      </c>
      <c r="EQ6097" t="e">
        <f t="shared" si="319"/>
        <v>#REF!</v>
      </c>
      <c r="ER6097" t="e">
        <f t="shared" si="320"/>
        <v>#REF!</v>
      </c>
    </row>
    <row r="6098" spans="142:148" x14ac:dyDescent="0.25">
      <c r="EL6098">
        <v>6091</v>
      </c>
      <c r="EM6098" t="e">
        <v>#REF!</v>
      </c>
      <c r="EN6098" t="e">
        <v>#REF!</v>
      </c>
      <c r="EP6098" t="e">
        <f t="shared" si="318"/>
        <v>#REF!</v>
      </c>
      <c r="EQ6098" t="e">
        <f t="shared" si="319"/>
        <v>#REF!</v>
      </c>
      <c r="ER6098" t="e">
        <f t="shared" si="320"/>
        <v>#REF!</v>
      </c>
    </row>
    <row r="6099" spans="142:148" x14ac:dyDescent="0.25">
      <c r="EL6099">
        <v>6092</v>
      </c>
      <c r="EM6099" t="e">
        <v>#REF!</v>
      </c>
      <c r="EN6099" t="e">
        <v>#REF!</v>
      </c>
      <c r="EP6099" t="e">
        <f t="shared" si="318"/>
        <v>#REF!</v>
      </c>
      <c r="EQ6099" t="e">
        <f t="shared" si="319"/>
        <v>#REF!</v>
      </c>
      <c r="ER6099" t="e">
        <f t="shared" si="320"/>
        <v>#REF!</v>
      </c>
    </row>
    <row r="6100" spans="142:148" x14ac:dyDescent="0.25">
      <c r="EL6100">
        <v>6093</v>
      </c>
      <c r="EM6100" t="e">
        <v>#REF!</v>
      </c>
      <c r="EN6100" t="e">
        <v>#REF!</v>
      </c>
      <c r="EP6100" t="e">
        <f t="shared" si="318"/>
        <v>#REF!</v>
      </c>
      <c r="EQ6100" t="e">
        <f t="shared" si="319"/>
        <v>#REF!</v>
      </c>
      <c r="ER6100" t="e">
        <f t="shared" si="320"/>
        <v>#REF!</v>
      </c>
    </row>
    <row r="6101" spans="142:148" x14ac:dyDescent="0.25">
      <c r="EL6101">
        <v>6094</v>
      </c>
      <c r="EM6101" t="e">
        <v>#REF!</v>
      </c>
      <c r="EN6101" t="e">
        <v>#REF!</v>
      </c>
      <c r="EP6101" t="e">
        <f t="shared" si="318"/>
        <v>#REF!</v>
      </c>
      <c r="EQ6101" t="e">
        <f t="shared" si="319"/>
        <v>#REF!</v>
      </c>
      <c r="ER6101" t="e">
        <f t="shared" si="320"/>
        <v>#REF!</v>
      </c>
    </row>
    <row r="6102" spans="142:148" x14ac:dyDescent="0.25">
      <c r="EL6102">
        <v>6095</v>
      </c>
      <c r="EM6102" t="e">
        <v>#REF!</v>
      </c>
      <c r="EN6102" t="e">
        <v>#REF!</v>
      </c>
      <c r="EP6102" t="e">
        <f t="shared" si="318"/>
        <v>#REF!</v>
      </c>
      <c r="EQ6102" t="e">
        <f t="shared" si="319"/>
        <v>#REF!</v>
      </c>
      <c r="ER6102" t="e">
        <f t="shared" si="320"/>
        <v>#REF!</v>
      </c>
    </row>
    <row r="6103" spans="142:148" x14ac:dyDescent="0.25">
      <c r="EL6103">
        <v>6096</v>
      </c>
      <c r="EM6103" t="e">
        <v>#REF!</v>
      </c>
      <c r="EN6103" t="e">
        <v>#REF!</v>
      </c>
      <c r="EP6103" t="e">
        <f t="shared" si="318"/>
        <v>#REF!</v>
      </c>
      <c r="EQ6103" t="e">
        <f t="shared" si="319"/>
        <v>#REF!</v>
      </c>
      <c r="ER6103" t="e">
        <f t="shared" si="320"/>
        <v>#REF!</v>
      </c>
    </row>
    <row r="6104" spans="142:148" x14ac:dyDescent="0.25">
      <c r="EL6104">
        <v>6097</v>
      </c>
      <c r="EM6104" t="e">
        <v>#REF!</v>
      </c>
      <c r="EN6104" t="e">
        <v>#REF!</v>
      </c>
      <c r="EP6104" t="e">
        <f t="shared" ref="EP6104:EP6167" si="321">IF(EM6104&gt;EN6104,1,0)</f>
        <v>#REF!</v>
      </c>
      <c r="EQ6104" t="e">
        <f t="shared" ref="EQ6104:EQ6167" si="322">IF(EP6104&gt;0,0,1)</f>
        <v>#REF!</v>
      </c>
      <c r="ER6104" t="e">
        <f t="shared" ref="ER6104:ER6167" si="323">IF(EM6104&gt;EN6104,EM6104-EN6104,EN6104-EM6104)</f>
        <v>#REF!</v>
      </c>
    </row>
    <row r="6105" spans="142:148" x14ac:dyDescent="0.25">
      <c r="EL6105">
        <v>6098</v>
      </c>
      <c r="EM6105" t="e">
        <v>#REF!</v>
      </c>
      <c r="EN6105" t="e">
        <v>#REF!</v>
      </c>
      <c r="EP6105" t="e">
        <f t="shared" si="321"/>
        <v>#REF!</v>
      </c>
      <c r="EQ6105" t="e">
        <f t="shared" si="322"/>
        <v>#REF!</v>
      </c>
      <c r="ER6105" t="e">
        <f t="shared" si="323"/>
        <v>#REF!</v>
      </c>
    </row>
    <row r="6106" spans="142:148" x14ac:dyDescent="0.25">
      <c r="EL6106">
        <v>6099</v>
      </c>
      <c r="EM6106" t="e">
        <v>#REF!</v>
      </c>
      <c r="EN6106" t="e">
        <v>#REF!</v>
      </c>
      <c r="EP6106" t="e">
        <f t="shared" si="321"/>
        <v>#REF!</v>
      </c>
      <c r="EQ6106" t="e">
        <f t="shared" si="322"/>
        <v>#REF!</v>
      </c>
      <c r="ER6106" t="e">
        <f t="shared" si="323"/>
        <v>#REF!</v>
      </c>
    </row>
    <row r="6107" spans="142:148" x14ac:dyDescent="0.25">
      <c r="EL6107">
        <v>6100</v>
      </c>
      <c r="EM6107" t="e">
        <v>#REF!</v>
      </c>
      <c r="EN6107" t="e">
        <v>#REF!</v>
      </c>
      <c r="EP6107" t="e">
        <f t="shared" si="321"/>
        <v>#REF!</v>
      </c>
      <c r="EQ6107" t="e">
        <f t="shared" si="322"/>
        <v>#REF!</v>
      </c>
      <c r="ER6107" t="e">
        <f t="shared" si="323"/>
        <v>#REF!</v>
      </c>
    </row>
    <row r="6108" spans="142:148" x14ac:dyDescent="0.25">
      <c r="EL6108">
        <v>6101</v>
      </c>
      <c r="EM6108" t="e">
        <v>#REF!</v>
      </c>
      <c r="EN6108" t="e">
        <v>#REF!</v>
      </c>
      <c r="EP6108" t="e">
        <f t="shared" si="321"/>
        <v>#REF!</v>
      </c>
      <c r="EQ6108" t="e">
        <f t="shared" si="322"/>
        <v>#REF!</v>
      </c>
      <c r="ER6108" t="e">
        <f t="shared" si="323"/>
        <v>#REF!</v>
      </c>
    </row>
    <row r="6109" spans="142:148" x14ac:dyDescent="0.25">
      <c r="EL6109">
        <v>6102</v>
      </c>
      <c r="EM6109" t="e">
        <v>#REF!</v>
      </c>
      <c r="EN6109" t="e">
        <v>#REF!</v>
      </c>
      <c r="EP6109" t="e">
        <f t="shared" si="321"/>
        <v>#REF!</v>
      </c>
      <c r="EQ6109" t="e">
        <f t="shared" si="322"/>
        <v>#REF!</v>
      </c>
      <c r="ER6109" t="e">
        <f t="shared" si="323"/>
        <v>#REF!</v>
      </c>
    </row>
    <row r="6110" spans="142:148" x14ac:dyDescent="0.25">
      <c r="EL6110">
        <v>6103</v>
      </c>
      <c r="EM6110" t="e">
        <v>#REF!</v>
      </c>
      <c r="EN6110" t="e">
        <v>#REF!</v>
      </c>
      <c r="EP6110" t="e">
        <f t="shared" si="321"/>
        <v>#REF!</v>
      </c>
      <c r="EQ6110" t="e">
        <f t="shared" si="322"/>
        <v>#REF!</v>
      </c>
      <c r="ER6110" t="e">
        <f t="shared" si="323"/>
        <v>#REF!</v>
      </c>
    </row>
    <row r="6111" spans="142:148" x14ac:dyDescent="0.25">
      <c r="EL6111">
        <v>6104</v>
      </c>
      <c r="EM6111" t="e">
        <v>#REF!</v>
      </c>
      <c r="EN6111" t="e">
        <v>#REF!</v>
      </c>
      <c r="EP6111" t="e">
        <f t="shared" si="321"/>
        <v>#REF!</v>
      </c>
      <c r="EQ6111" t="e">
        <f t="shared" si="322"/>
        <v>#REF!</v>
      </c>
      <c r="ER6111" t="e">
        <f t="shared" si="323"/>
        <v>#REF!</v>
      </c>
    </row>
    <row r="6112" spans="142:148" x14ac:dyDescent="0.25">
      <c r="EL6112">
        <v>6105</v>
      </c>
      <c r="EM6112" t="e">
        <v>#REF!</v>
      </c>
      <c r="EN6112" t="e">
        <v>#REF!</v>
      </c>
      <c r="EP6112" t="e">
        <f t="shared" si="321"/>
        <v>#REF!</v>
      </c>
      <c r="EQ6112" t="e">
        <f t="shared" si="322"/>
        <v>#REF!</v>
      </c>
      <c r="ER6112" t="e">
        <f t="shared" si="323"/>
        <v>#REF!</v>
      </c>
    </row>
    <row r="6113" spans="142:148" x14ac:dyDescent="0.25">
      <c r="EL6113">
        <v>6106</v>
      </c>
      <c r="EM6113" t="e">
        <v>#REF!</v>
      </c>
      <c r="EN6113" t="e">
        <v>#REF!</v>
      </c>
      <c r="EP6113" t="e">
        <f t="shared" si="321"/>
        <v>#REF!</v>
      </c>
      <c r="EQ6113" t="e">
        <f t="shared" si="322"/>
        <v>#REF!</v>
      </c>
      <c r="ER6113" t="e">
        <f t="shared" si="323"/>
        <v>#REF!</v>
      </c>
    </row>
    <row r="6114" spans="142:148" x14ac:dyDescent="0.25">
      <c r="EL6114">
        <v>6107</v>
      </c>
      <c r="EM6114" t="e">
        <v>#REF!</v>
      </c>
      <c r="EN6114" t="e">
        <v>#REF!</v>
      </c>
      <c r="EP6114" t="e">
        <f t="shared" si="321"/>
        <v>#REF!</v>
      </c>
      <c r="EQ6114" t="e">
        <f t="shared" si="322"/>
        <v>#REF!</v>
      </c>
      <c r="ER6114" t="e">
        <f t="shared" si="323"/>
        <v>#REF!</v>
      </c>
    </row>
    <row r="6115" spans="142:148" x14ac:dyDescent="0.25">
      <c r="EL6115">
        <v>6108</v>
      </c>
      <c r="EM6115" t="e">
        <v>#REF!</v>
      </c>
      <c r="EN6115" t="e">
        <v>#REF!</v>
      </c>
      <c r="EP6115" t="e">
        <f t="shared" si="321"/>
        <v>#REF!</v>
      </c>
      <c r="EQ6115" t="e">
        <f t="shared" si="322"/>
        <v>#REF!</v>
      </c>
      <c r="ER6115" t="e">
        <f t="shared" si="323"/>
        <v>#REF!</v>
      </c>
    </row>
    <row r="6116" spans="142:148" x14ac:dyDescent="0.25">
      <c r="EL6116">
        <v>6109</v>
      </c>
      <c r="EM6116" t="e">
        <v>#REF!</v>
      </c>
      <c r="EN6116" t="e">
        <v>#REF!</v>
      </c>
      <c r="EP6116" t="e">
        <f t="shared" si="321"/>
        <v>#REF!</v>
      </c>
      <c r="EQ6116" t="e">
        <f t="shared" si="322"/>
        <v>#REF!</v>
      </c>
      <c r="ER6116" t="e">
        <f t="shared" si="323"/>
        <v>#REF!</v>
      </c>
    </row>
    <row r="6117" spans="142:148" x14ac:dyDescent="0.25">
      <c r="EL6117">
        <v>6110</v>
      </c>
      <c r="EM6117" t="e">
        <v>#REF!</v>
      </c>
      <c r="EN6117" t="e">
        <v>#REF!</v>
      </c>
      <c r="EP6117" t="e">
        <f t="shared" si="321"/>
        <v>#REF!</v>
      </c>
      <c r="EQ6117" t="e">
        <f t="shared" si="322"/>
        <v>#REF!</v>
      </c>
      <c r="ER6117" t="e">
        <f t="shared" si="323"/>
        <v>#REF!</v>
      </c>
    </row>
    <row r="6118" spans="142:148" x14ac:dyDescent="0.25">
      <c r="EL6118">
        <v>6111</v>
      </c>
      <c r="EM6118" t="e">
        <v>#REF!</v>
      </c>
      <c r="EN6118" t="e">
        <v>#REF!</v>
      </c>
      <c r="EP6118" t="e">
        <f t="shared" si="321"/>
        <v>#REF!</v>
      </c>
      <c r="EQ6118" t="e">
        <f t="shared" si="322"/>
        <v>#REF!</v>
      </c>
      <c r="ER6118" t="e">
        <f t="shared" si="323"/>
        <v>#REF!</v>
      </c>
    </row>
    <row r="6119" spans="142:148" x14ac:dyDescent="0.25">
      <c r="EL6119">
        <v>6112</v>
      </c>
      <c r="EM6119" t="e">
        <v>#REF!</v>
      </c>
      <c r="EN6119" t="e">
        <v>#REF!</v>
      </c>
      <c r="EP6119" t="e">
        <f t="shared" si="321"/>
        <v>#REF!</v>
      </c>
      <c r="EQ6119" t="e">
        <f t="shared" si="322"/>
        <v>#REF!</v>
      </c>
      <c r="ER6119" t="e">
        <f t="shared" si="323"/>
        <v>#REF!</v>
      </c>
    </row>
    <row r="6120" spans="142:148" x14ac:dyDescent="0.25">
      <c r="EL6120">
        <v>6113</v>
      </c>
      <c r="EM6120" t="e">
        <v>#REF!</v>
      </c>
      <c r="EN6120" t="e">
        <v>#REF!</v>
      </c>
      <c r="EP6120" t="e">
        <f t="shared" si="321"/>
        <v>#REF!</v>
      </c>
      <c r="EQ6120" t="e">
        <f t="shared" si="322"/>
        <v>#REF!</v>
      </c>
      <c r="ER6120" t="e">
        <f t="shared" si="323"/>
        <v>#REF!</v>
      </c>
    </row>
    <row r="6121" spans="142:148" x14ac:dyDescent="0.25">
      <c r="EL6121">
        <v>6114</v>
      </c>
      <c r="EM6121" t="e">
        <v>#REF!</v>
      </c>
      <c r="EN6121" t="e">
        <v>#REF!</v>
      </c>
      <c r="EP6121" t="e">
        <f t="shared" si="321"/>
        <v>#REF!</v>
      </c>
      <c r="EQ6121" t="e">
        <f t="shared" si="322"/>
        <v>#REF!</v>
      </c>
      <c r="ER6121" t="e">
        <f t="shared" si="323"/>
        <v>#REF!</v>
      </c>
    </row>
    <row r="6122" spans="142:148" x14ac:dyDescent="0.25">
      <c r="EL6122">
        <v>6115</v>
      </c>
      <c r="EM6122" t="e">
        <v>#REF!</v>
      </c>
      <c r="EN6122" t="e">
        <v>#REF!</v>
      </c>
      <c r="EP6122" t="e">
        <f t="shared" si="321"/>
        <v>#REF!</v>
      </c>
      <c r="EQ6122" t="e">
        <f t="shared" si="322"/>
        <v>#REF!</v>
      </c>
      <c r="ER6122" t="e">
        <f t="shared" si="323"/>
        <v>#REF!</v>
      </c>
    </row>
    <row r="6123" spans="142:148" x14ac:dyDescent="0.25">
      <c r="EL6123">
        <v>6116</v>
      </c>
      <c r="EM6123" t="e">
        <v>#REF!</v>
      </c>
      <c r="EN6123" t="e">
        <v>#REF!</v>
      </c>
      <c r="EP6123" t="e">
        <f t="shared" si="321"/>
        <v>#REF!</v>
      </c>
      <c r="EQ6123" t="e">
        <f t="shared" si="322"/>
        <v>#REF!</v>
      </c>
      <c r="ER6123" t="e">
        <f t="shared" si="323"/>
        <v>#REF!</v>
      </c>
    </row>
    <row r="6124" spans="142:148" x14ac:dyDescent="0.25">
      <c r="EL6124">
        <v>6117</v>
      </c>
      <c r="EM6124" t="e">
        <v>#REF!</v>
      </c>
      <c r="EN6124" t="e">
        <v>#REF!</v>
      </c>
      <c r="EP6124" t="e">
        <f t="shared" si="321"/>
        <v>#REF!</v>
      </c>
      <c r="EQ6124" t="e">
        <f t="shared" si="322"/>
        <v>#REF!</v>
      </c>
      <c r="ER6124" t="e">
        <f t="shared" si="323"/>
        <v>#REF!</v>
      </c>
    </row>
    <row r="6125" spans="142:148" x14ac:dyDescent="0.25">
      <c r="EL6125">
        <v>6118</v>
      </c>
      <c r="EM6125" t="e">
        <v>#REF!</v>
      </c>
      <c r="EN6125" t="e">
        <v>#REF!</v>
      </c>
      <c r="EP6125" t="e">
        <f t="shared" si="321"/>
        <v>#REF!</v>
      </c>
      <c r="EQ6125" t="e">
        <f t="shared" si="322"/>
        <v>#REF!</v>
      </c>
      <c r="ER6125" t="e">
        <f t="shared" si="323"/>
        <v>#REF!</v>
      </c>
    </row>
    <row r="6126" spans="142:148" x14ac:dyDescent="0.25">
      <c r="EL6126">
        <v>6119</v>
      </c>
      <c r="EM6126" t="e">
        <v>#REF!</v>
      </c>
      <c r="EN6126" t="e">
        <v>#REF!</v>
      </c>
      <c r="EP6126" t="e">
        <f t="shared" si="321"/>
        <v>#REF!</v>
      </c>
      <c r="EQ6126" t="e">
        <f t="shared" si="322"/>
        <v>#REF!</v>
      </c>
      <c r="ER6126" t="e">
        <f t="shared" si="323"/>
        <v>#REF!</v>
      </c>
    </row>
    <row r="6127" spans="142:148" x14ac:dyDescent="0.25">
      <c r="EL6127">
        <v>6120</v>
      </c>
      <c r="EM6127" t="e">
        <v>#REF!</v>
      </c>
      <c r="EN6127" t="e">
        <v>#REF!</v>
      </c>
      <c r="EP6127" t="e">
        <f t="shared" si="321"/>
        <v>#REF!</v>
      </c>
      <c r="EQ6127" t="e">
        <f t="shared" si="322"/>
        <v>#REF!</v>
      </c>
      <c r="ER6127" t="e">
        <f t="shared" si="323"/>
        <v>#REF!</v>
      </c>
    </row>
    <row r="6128" spans="142:148" x14ac:dyDescent="0.25">
      <c r="EL6128">
        <v>6121</v>
      </c>
      <c r="EM6128" t="e">
        <v>#REF!</v>
      </c>
      <c r="EN6128" t="e">
        <v>#REF!</v>
      </c>
      <c r="EP6128" t="e">
        <f t="shared" si="321"/>
        <v>#REF!</v>
      </c>
      <c r="EQ6128" t="e">
        <f t="shared" si="322"/>
        <v>#REF!</v>
      </c>
      <c r="ER6128" t="e">
        <f t="shared" si="323"/>
        <v>#REF!</v>
      </c>
    </row>
    <row r="6129" spans="142:148" x14ac:dyDescent="0.25">
      <c r="EL6129">
        <v>6122</v>
      </c>
      <c r="EM6129" t="e">
        <v>#REF!</v>
      </c>
      <c r="EN6129" t="e">
        <v>#REF!</v>
      </c>
      <c r="EP6129" t="e">
        <f t="shared" si="321"/>
        <v>#REF!</v>
      </c>
      <c r="EQ6129" t="e">
        <f t="shared" si="322"/>
        <v>#REF!</v>
      </c>
      <c r="ER6129" t="e">
        <f t="shared" si="323"/>
        <v>#REF!</v>
      </c>
    </row>
    <row r="6130" spans="142:148" x14ac:dyDescent="0.25">
      <c r="EL6130">
        <v>6123</v>
      </c>
      <c r="EM6130" t="e">
        <v>#REF!</v>
      </c>
      <c r="EN6130" t="e">
        <v>#REF!</v>
      </c>
      <c r="EP6130" t="e">
        <f t="shared" si="321"/>
        <v>#REF!</v>
      </c>
      <c r="EQ6130" t="e">
        <f t="shared" si="322"/>
        <v>#REF!</v>
      </c>
      <c r="ER6130" t="e">
        <f t="shared" si="323"/>
        <v>#REF!</v>
      </c>
    </row>
    <row r="6131" spans="142:148" x14ac:dyDescent="0.25">
      <c r="EL6131">
        <v>6124</v>
      </c>
      <c r="EM6131" t="e">
        <v>#REF!</v>
      </c>
      <c r="EN6131" t="e">
        <v>#REF!</v>
      </c>
      <c r="EP6131" t="e">
        <f t="shared" si="321"/>
        <v>#REF!</v>
      </c>
      <c r="EQ6131" t="e">
        <f t="shared" si="322"/>
        <v>#REF!</v>
      </c>
      <c r="ER6131" t="e">
        <f t="shared" si="323"/>
        <v>#REF!</v>
      </c>
    </row>
    <row r="6132" spans="142:148" x14ac:dyDescent="0.25">
      <c r="EL6132">
        <v>6125</v>
      </c>
      <c r="EM6132" t="e">
        <v>#REF!</v>
      </c>
      <c r="EN6132" t="e">
        <v>#REF!</v>
      </c>
      <c r="EP6132" t="e">
        <f t="shared" si="321"/>
        <v>#REF!</v>
      </c>
      <c r="EQ6132" t="e">
        <f t="shared" si="322"/>
        <v>#REF!</v>
      </c>
      <c r="ER6132" t="e">
        <f t="shared" si="323"/>
        <v>#REF!</v>
      </c>
    </row>
    <row r="6133" spans="142:148" x14ac:dyDescent="0.25">
      <c r="EL6133">
        <v>6126</v>
      </c>
      <c r="EM6133" t="e">
        <v>#REF!</v>
      </c>
      <c r="EN6133" t="e">
        <v>#REF!</v>
      </c>
      <c r="EP6133" t="e">
        <f t="shared" si="321"/>
        <v>#REF!</v>
      </c>
      <c r="EQ6133" t="e">
        <f t="shared" si="322"/>
        <v>#REF!</v>
      </c>
      <c r="ER6133" t="e">
        <f t="shared" si="323"/>
        <v>#REF!</v>
      </c>
    </row>
    <row r="6134" spans="142:148" x14ac:dyDescent="0.25">
      <c r="EL6134">
        <v>6127</v>
      </c>
      <c r="EM6134" t="e">
        <v>#REF!</v>
      </c>
      <c r="EN6134" t="e">
        <v>#REF!</v>
      </c>
      <c r="EP6134" t="e">
        <f t="shared" si="321"/>
        <v>#REF!</v>
      </c>
      <c r="EQ6134" t="e">
        <f t="shared" si="322"/>
        <v>#REF!</v>
      </c>
      <c r="ER6134" t="e">
        <f t="shared" si="323"/>
        <v>#REF!</v>
      </c>
    </row>
    <row r="6135" spans="142:148" x14ac:dyDescent="0.25">
      <c r="EL6135">
        <v>6128</v>
      </c>
      <c r="EM6135" t="e">
        <v>#REF!</v>
      </c>
      <c r="EN6135" t="e">
        <v>#REF!</v>
      </c>
      <c r="EP6135" t="e">
        <f t="shared" si="321"/>
        <v>#REF!</v>
      </c>
      <c r="EQ6135" t="e">
        <f t="shared" si="322"/>
        <v>#REF!</v>
      </c>
      <c r="ER6135" t="e">
        <f t="shared" si="323"/>
        <v>#REF!</v>
      </c>
    </row>
    <row r="6136" spans="142:148" x14ac:dyDescent="0.25">
      <c r="EL6136">
        <v>6129</v>
      </c>
      <c r="EM6136" t="e">
        <v>#REF!</v>
      </c>
      <c r="EN6136" t="e">
        <v>#REF!</v>
      </c>
      <c r="EP6136" t="e">
        <f t="shared" si="321"/>
        <v>#REF!</v>
      </c>
      <c r="EQ6136" t="e">
        <f t="shared" si="322"/>
        <v>#REF!</v>
      </c>
      <c r="ER6136" t="e">
        <f t="shared" si="323"/>
        <v>#REF!</v>
      </c>
    </row>
    <row r="6137" spans="142:148" x14ac:dyDescent="0.25">
      <c r="EL6137">
        <v>6130</v>
      </c>
      <c r="EM6137" t="e">
        <v>#REF!</v>
      </c>
      <c r="EN6137" t="e">
        <v>#REF!</v>
      </c>
      <c r="EP6137" t="e">
        <f t="shared" si="321"/>
        <v>#REF!</v>
      </c>
      <c r="EQ6137" t="e">
        <f t="shared" si="322"/>
        <v>#REF!</v>
      </c>
      <c r="ER6137" t="e">
        <f t="shared" si="323"/>
        <v>#REF!</v>
      </c>
    </row>
    <row r="6138" spans="142:148" x14ac:dyDescent="0.25">
      <c r="EL6138">
        <v>6131</v>
      </c>
      <c r="EM6138" t="e">
        <v>#REF!</v>
      </c>
      <c r="EN6138" t="e">
        <v>#REF!</v>
      </c>
      <c r="EP6138" t="e">
        <f t="shared" si="321"/>
        <v>#REF!</v>
      </c>
      <c r="EQ6138" t="e">
        <f t="shared" si="322"/>
        <v>#REF!</v>
      </c>
      <c r="ER6138" t="e">
        <f t="shared" si="323"/>
        <v>#REF!</v>
      </c>
    </row>
    <row r="6139" spans="142:148" x14ac:dyDescent="0.25">
      <c r="EL6139">
        <v>6132</v>
      </c>
      <c r="EM6139" t="e">
        <v>#REF!</v>
      </c>
      <c r="EN6139" t="e">
        <v>#REF!</v>
      </c>
      <c r="EP6139" t="e">
        <f t="shared" si="321"/>
        <v>#REF!</v>
      </c>
      <c r="EQ6139" t="e">
        <f t="shared" si="322"/>
        <v>#REF!</v>
      </c>
      <c r="ER6139" t="e">
        <f t="shared" si="323"/>
        <v>#REF!</v>
      </c>
    </row>
    <row r="6140" spans="142:148" x14ac:dyDescent="0.25">
      <c r="EL6140">
        <v>6133</v>
      </c>
      <c r="EM6140" t="e">
        <v>#REF!</v>
      </c>
      <c r="EN6140" t="e">
        <v>#REF!</v>
      </c>
      <c r="EP6140" t="e">
        <f t="shared" si="321"/>
        <v>#REF!</v>
      </c>
      <c r="EQ6140" t="e">
        <f t="shared" si="322"/>
        <v>#REF!</v>
      </c>
      <c r="ER6140" t="e">
        <f t="shared" si="323"/>
        <v>#REF!</v>
      </c>
    </row>
    <row r="6141" spans="142:148" x14ac:dyDescent="0.25">
      <c r="EL6141">
        <v>6134</v>
      </c>
      <c r="EM6141" t="e">
        <v>#REF!</v>
      </c>
      <c r="EN6141" t="e">
        <v>#REF!</v>
      </c>
      <c r="EP6141" t="e">
        <f t="shared" si="321"/>
        <v>#REF!</v>
      </c>
      <c r="EQ6141" t="e">
        <f t="shared" si="322"/>
        <v>#REF!</v>
      </c>
      <c r="ER6141" t="e">
        <f t="shared" si="323"/>
        <v>#REF!</v>
      </c>
    </row>
    <row r="6142" spans="142:148" x14ac:dyDescent="0.25">
      <c r="EL6142">
        <v>6135</v>
      </c>
      <c r="EM6142" t="e">
        <v>#REF!</v>
      </c>
      <c r="EN6142" t="e">
        <v>#REF!</v>
      </c>
      <c r="EP6142" t="e">
        <f t="shared" si="321"/>
        <v>#REF!</v>
      </c>
      <c r="EQ6142" t="e">
        <f t="shared" si="322"/>
        <v>#REF!</v>
      </c>
      <c r="ER6142" t="e">
        <f t="shared" si="323"/>
        <v>#REF!</v>
      </c>
    </row>
    <row r="6143" spans="142:148" x14ac:dyDescent="0.25">
      <c r="EL6143">
        <v>6136</v>
      </c>
      <c r="EM6143" t="e">
        <v>#REF!</v>
      </c>
      <c r="EN6143" t="e">
        <v>#REF!</v>
      </c>
      <c r="EP6143" t="e">
        <f t="shared" si="321"/>
        <v>#REF!</v>
      </c>
      <c r="EQ6143" t="e">
        <f t="shared" si="322"/>
        <v>#REF!</v>
      </c>
      <c r="ER6143" t="e">
        <f t="shared" si="323"/>
        <v>#REF!</v>
      </c>
    </row>
    <row r="6144" spans="142:148" x14ac:dyDescent="0.25">
      <c r="EL6144">
        <v>6137</v>
      </c>
      <c r="EM6144" t="e">
        <v>#REF!</v>
      </c>
      <c r="EN6144" t="e">
        <v>#REF!</v>
      </c>
      <c r="EP6144" t="e">
        <f t="shared" si="321"/>
        <v>#REF!</v>
      </c>
      <c r="EQ6144" t="e">
        <f t="shared" si="322"/>
        <v>#REF!</v>
      </c>
      <c r="ER6144" t="e">
        <f t="shared" si="323"/>
        <v>#REF!</v>
      </c>
    </row>
    <row r="6145" spans="142:148" x14ac:dyDescent="0.25">
      <c r="EL6145">
        <v>6138</v>
      </c>
      <c r="EM6145" t="e">
        <v>#REF!</v>
      </c>
      <c r="EN6145" t="e">
        <v>#REF!</v>
      </c>
      <c r="EP6145" t="e">
        <f t="shared" si="321"/>
        <v>#REF!</v>
      </c>
      <c r="EQ6145" t="e">
        <f t="shared" si="322"/>
        <v>#REF!</v>
      </c>
      <c r="ER6145" t="e">
        <f t="shared" si="323"/>
        <v>#REF!</v>
      </c>
    </row>
    <row r="6146" spans="142:148" x14ac:dyDescent="0.25">
      <c r="EL6146">
        <v>6139</v>
      </c>
      <c r="EM6146" t="e">
        <v>#REF!</v>
      </c>
      <c r="EN6146" t="e">
        <v>#REF!</v>
      </c>
      <c r="EP6146" t="e">
        <f t="shared" si="321"/>
        <v>#REF!</v>
      </c>
      <c r="EQ6146" t="e">
        <f t="shared" si="322"/>
        <v>#REF!</v>
      </c>
      <c r="ER6146" t="e">
        <f t="shared" si="323"/>
        <v>#REF!</v>
      </c>
    </row>
    <row r="6147" spans="142:148" x14ac:dyDescent="0.25">
      <c r="EL6147">
        <v>6140</v>
      </c>
      <c r="EM6147" t="e">
        <v>#REF!</v>
      </c>
      <c r="EN6147" t="e">
        <v>#REF!</v>
      </c>
      <c r="EP6147" t="e">
        <f t="shared" si="321"/>
        <v>#REF!</v>
      </c>
      <c r="EQ6147" t="e">
        <f t="shared" si="322"/>
        <v>#REF!</v>
      </c>
      <c r="ER6147" t="e">
        <f t="shared" si="323"/>
        <v>#REF!</v>
      </c>
    </row>
    <row r="6148" spans="142:148" x14ac:dyDescent="0.25">
      <c r="EL6148">
        <v>6141</v>
      </c>
      <c r="EM6148" t="e">
        <v>#REF!</v>
      </c>
      <c r="EN6148" t="e">
        <v>#REF!</v>
      </c>
      <c r="EP6148" t="e">
        <f t="shared" si="321"/>
        <v>#REF!</v>
      </c>
      <c r="EQ6148" t="e">
        <f t="shared" si="322"/>
        <v>#REF!</v>
      </c>
      <c r="ER6148" t="e">
        <f t="shared" si="323"/>
        <v>#REF!</v>
      </c>
    </row>
    <row r="6149" spans="142:148" x14ac:dyDescent="0.25">
      <c r="EL6149">
        <v>6142</v>
      </c>
      <c r="EM6149" t="e">
        <v>#REF!</v>
      </c>
      <c r="EN6149" t="e">
        <v>#REF!</v>
      </c>
      <c r="EP6149" t="e">
        <f t="shared" si="321"/>
        <v>#REF!</v>
      </c>
      <c r="EQ6149" t="e">
        <f t="shared" si="322"/>
        <v>#REF!</v>
      </c>
      <c r="ER6149" t="e">
        <f t="shared" si="323"/>
        <v>#REF!</v>
      </c>
    </row>
    <row r="6150" spans="142:148" x14ac:dyDescent="0.25">
      <c r="EL6150">
        <v>6143</v>
      </c>
      <c r="EM6150" t="e">
        <v>#REF!</v>
      </c>
      <c r="EN6150" t="e">
        <v>#REF!</v>
      </c>
      <c r="EP6150" t="e">
        <f t="shared" si="321"/>
        <v>#REF!</v>
      </c>
      <c r="EQ6150" t="e">
        <f t="shared" si="322"/>
        <v>#REF!</v>
      </c>
      <c r="ER6150" t="e">
        <f t="shared" si="323"/>
        <v>#REF!</v>
      </c>
    </row>
    <row r="6151" spans="142:148" x14ac:dyDescent="0.25">
      <c r="EL6151">
        <v>6144</v>
      </c>
      <c r="EM6151" t="e">
        <v>#REF!</v>
      </c>
      <c r="EN6151" t="e">
        <v>#REF!</v>
      </c>
      <c r="EP6151" t="e">
        <f t="shared" si="321"/>
        <v>#REF!</v>
      </c>
      <c r="EQ6151" t="e">
        <f t="shared" si="322"/>
        <v>#REF!</v>
      </c>
      <c r="ER6151" t="e">
        <f t="shared" si="323"/>
        <v>#REF!</v>
      </c>
    </row>
    <row r="6152" spans="142:148" x14ac:dyDescent="0.25">
      <c r="EL6152">
        <v>6145</v>
      </c>
      <c r="EM6152" t="e">
        <v>#REF!</v>
      </c>
      <c r="EN6152" t="e">
        <v>#REF!</v>
      </c>
      <c r="EP6152" t="e">
        <f t="shared" si="321"/>
        <v>#REF!</v>
      </c>
      <c r="EQ6152" t="e">
        <f t="shared" si="322"/>
        <v>#REF!</v>
      </c>
      <c r="ER6152" t="e">
        <f t="shared" si="323"/>
        <v>#REF!</v>
      </c>
    </row>
    <row r="6153" spans="142:148" x14ac:dyDescent="0.25">
      <c r="EL6153">
        <v>6146</v>
      </c>
      <c r="EM6153" t="e">
        <v>#REF!</v>
      </c>
      <c r="EN6153" t="e">
        <v>#REF!</v>
      </c>
      <c r="EP6153" t="e">
        <f t="shared" si="321"/>
        <v>#REF!</v>
      </c>
      <c r="EQ6153" t="e">
        <f t="shared" si="322"/>
        <v>#REF!</v>
      </c>
      <c r="ER6153" t="e">
        <f t="shared" si="323"/>
        <v>#REF!</v>
      </c>
    </row>
    <row r="6154" spans="142:148" x14ac:dyDescent="0.25">
      <c r="EL6154">
        <v>6147</v>
      </c>
      <c r="EM6154" t="e">
        <v>#REF!</v>
      </c>
      <c r="EN6154" t="e">
        <v>#REF!</v>
      </c>
      <c r="EP6154" t="e">
        <f t="shared" si="321"/>
        <v>#REF!</v>
      </c>
      <c r="EQ6154" t="e">
        <f t="shared" si="322"/>
        <v>#REF!</v>
      </c>
      <c r="ER6154" t="e">
        <f t="shared" si="323"/>
        <v>#REF!</v>
      </c>
    </row>
    <row r="6155" spans="142:148" x14ac:dyDescent="0.25">
      <c r="EL6155">
        <v>6148</v>
      </c>
      <c r="EM6155" t="e">
        <v>#REF!</v>
      </c>
      <c r="EN6155" t="e">
        <v>#REF!</v>
      </c>
      <c r="EP6155" t="e">
        <f t="shared" si="321"/>
        <v>#REF!</v>
      </c>
      <c r="EQ6155" t="e">
        <f t="shared" si="322"/>
        <v>#REF!</v>
      </c>
      <c r="ER6155" t="e">
        <f t="shared" si="323"/>
        <v>#REF!</v>
      </c>
    </row>
    <row r="6156" spans="142:148" x14ac:dyDescent="0.25">
      <c r="EL6156">
        <v>6149</v>
      </c>
      <c r="EM6156" t="e">
        <v>#REF!</v>
      </c>
      <c r="EN6156" t="e">
        <v>#REF!</v>
      </c>
      <c r="EP6156" t="e">
        <f t="shared" si="321"/>
        <v>#REF!</v>
      </c>
      <c r="EQ6156" t="e">
        <f t="shared" si="322"/>
        <v>#REF!</v>
      </c>
      <c r="ER6156" t="e">
        <f t="shared" si="323"/>
        <v>#REF!</v>
      </c>
    </row>
    <row r="6157" spans="142:148" x14ac:dyDescent="0.25">
      <c r="EL6157">
        <v>6150</v>
      </c>
      <c r="EM6157" t="e">
        <v>#REF!</v>
      </c>
      <c r="EN6157" t="e">
        <v>#REF!</v>
      </c>
      <c r="EP6157" t="e">
        <f t="shared" si="321"/>
        <v>#REF!</v>
      </c>
      <c r="EQ6157" t="e">
        <f t="shared" si="322"/>
        <v>#REF!</v>
      </c>
      <c r="ER6157" t="e">
        <f t="shared" si="323"/>
        <v>#REF!</v>
      </c>
    </row>
    <row r="6158" spans="142:148" x14ac:dyDescent="0.25">
      <c r="EL6158">
        <v>6151</v>
      </c>
      <c r="EM6158" t="e">
        <v>#REF!</v>
      </c>
      <c r="EN6158" t="e">
        <v>#REF!</v>
      </c>
      <c r="EP6158" t="e">
        <f t="shared" si="321"/>
        <v>#REF!</v>
      </c>
      <c r="EQ6158" t="e">
        <f t="shared" si="322"/>
        <v>#REF!</v>
      </c>
      <c r="ER6158" t="e">
        <f t="shared" si="323"/>
        <v>#REF!</v>
      </c>
    </row>
    <row r="6159" spans="142:148" x14ac:dyDescent="0.25">
      <c r="EL6159">
        <v>6152</v>
      </c>
      <c r="EM6159" t="e">
        <v>#REF!</v>
      </c>
      <c r="EN6159" t="e">
        <v>#REF!</v>
      </c>
      <c r="EP6159" t="e">
        <f t="shared" si="321"/>
        <v>#REF!</v>
      </c>
      <c r="EQ6159" t="e">
        <f t="shared" si="322"/>
        <v>#REF!</v>
      </c>
      <c r="ER6159" t="e">
        <f t="shared" si="323"/>
        <v>#REF!</v>
      </c>
    </row>
    <row r="6160" spans="142:148" x14ac:dyDescent="0.25">
      <c r="EL6160">
        <v>6153</v>
      </c>
      <c r="EM6160" t="e">
        <v>#REF!</v>
      </c>
      <c r="EN6160" t="e">
        <v>#REF!</v>
      </c>
      <c r="EP6160" t="e">
        <f t="shared" si="321"/>
        <v>#REF!</v>
      </c>
      <c r="EQ6160" t="e">
        <f t="shared" si="322"/>
        <v>#REF!</v>
      </c>
      <c r="ER6160" t="e">
        <f t="shared" si="323"/>
        <v>#REF!</v>
      </c>
    </row>
    <row r="6161" spans="142:148" x14ac:dyDescent="0.25">
      <c r="EL6161">
        <v>6154</v>
      </c>
      <c r="EM6161" t="e">
        <v>#REF!</v>
      </c>
      <c r="EN6161" t="e">
        <v>#REF!</v>
      </c>
      <c r="EP6161" t="e">
        <f t="shared" si="321"/>
        <v>#REF!</v>
      </c>
      <c r="EQ6161" t="e">
        <f t="shared" si="322"/>
        <v>#REF!</v>
      </c>
      <c r="ER6161" t="e">
        <f t="shared" si="323"/>
        <v>#REF!</v>
      </c>
    </row>
    <row r="6162" spans="142:148" x14ac:dyDescent="0.25">
      <c r="EL6162">
        <v>6155</v>
      </c>
      <c r="EM6162" t="e">
        <v>#REF!</v>
      </c>
      <c r="EN6162" t="e">
        <v>#REF!</v>
      </c>
      <c r="EP6162" t="e">
        <f t="shared" si="321"/>
        <v>#REF!</v>
      </c>
      <c r="EQ6162" t="e">
        <f t="shared" si="322"/>
        <v>#REF!</v>
      </c>
      <c r="ER6162" t="e">
        <f t="shared" si="323"/>
        <v>#REF!</v>
      </c>
    </row>
    <row r="6163" spans="142:148" x14ac:dyDescent="0.25">
      <c r="EL6163">
        <v>6156</v>
      </c>
      <c r="EM6163" t="e">
        <v>#REF!</v>
      </c>
      <c r="EN6163" t="e">
        <v>#REF!</v>
      </c>
      <c r="EP6163" t="e">
        <f t="shared" si="321"/>
        <v>#REF!</v>
      </c>
      <c r="EQ6163" t="e">
        <f t="shared" si="322"/>
        <v>#REF!</v>
      </c>
      <c r="ER6163" t="e">
        <f t="shared" si="323"/>
        <v>#REF!</v>
      </c>
    </row>
    <row r="6164" spans="142:148" x14ac:dyDescent="0.25">
      <c r="EL6164">
        <v>6157</v>
      </c>
      <c r="EM6164" t="e">
        <v>#REF!</v>
      </c>
      <c r="EN6164" t="e">
        <v>#REF!</v>
      </c>
      <c r="EP6164" t="e">
        <f t="shared" si="321"/>
        <v>#REF!</v>
      </c>
      <c r="EQ6164" t="e">
        <f t="shared" si="322"/>
        <v>#REF!</v>
      </c>
      <c r="ER6164" t="e">
        <f t="shared" si="323"/>
        <v>#REF!</v>
      </c>
    </row>
    <row r="6165" spans="142:148" x14ac:dyDescent="0.25">
      <c r="EL6165">
        <v>6158</v>
      </c>
      <c r="EM6165" t="e">
        <v>#REF!</v>
      </c>
      <c r="EN6165" t="e">
        <v>#REF!</v>
      </c>
      <c r="EP6165" t="e">
        <f t="shared" si="321"/>
        <v>#REF!</v>
      </c>
      <c r="EQ6165" t="e">
        <f t="shared" si="322"/>
        <v>#REF!</v>
      </c>
      <c r="ER6165" t="e">
        <f t="shared" si="323"/>
        <v>#REF!</v>
      </c>
    </row>
    <row r="6166" spans="142:148" x14ac:dyDescent="0.25">
      <c r="EL6166">
        <v>6159</v>
      </c>
      <c r="EM6166" t="e">
        <v>#REF!</v>
      </c>
      <c r="EN6166" t="e">
        <v>#REF!</v>
      </c>
      <c r="EP6166" t="e">
        <f t="shared" si="321"/>
        <v>#REF!</v>
      </c>
      <c r="EQ6166" t="e">
        <f t="shared" si="322"/>
        <v>#REF!</v>
      </c>
      <c r="ER6166" t="e">
        <f t="shared" si="323"/>
        <v>#REF!</v>
      </c>
    </row>
    <row r="6167" spans="142:148" x14ac:dyDescent="0.25">
      <c r="EL6167">
        <v>6160</v>
      </c>
      <c r="EM6167" t="e">
        <v>#REF!</v>
      </c>
      <c r="EN6167" t="e">
        <v>#REF!</v>
      </c>
      <c r="EP6167" t="e">
        <f t="shared" si="321"/>
        <v>#REF!</v>
      </c>
      <c r="EQ6167" t="e">
        <f t="shared" si="322"/>
        <v>#REF!</v>
      </c>
      <c r="ER6167" t="e">
        <f t="shared" si="323"/>
        <v>#REF!</v>
      </c>
    </row>
    <row r="6168" spans="142:148" x14ac:dyDescent="0.25">
      <c r="EL6168">
        <v>6161</v>
      </c>
      <c r="EM6168" t="e">
        <v>#REF!</v>
      </c>
      <c r="EN6168" t="e">
        <v>#REF!</v>
      </c>
      <c r="EP6168" t="e">
        <f t="shared" ref="EP6168:EP6231" si="324">IF(EM6168&gt;EN6168,1,0)</f>
        <v>#REF!</v>
      </c>
      <c r="EQ6168" t="e">
        <f t="shared" ref="EQ6168:EQ6231" si="325">IF(EP6168&gt;0,0,1)</f>
        <v>#REF!</v>
      </c>
      <c r="ER6168" t="e">
        <f t="shared" ref="ER6168:ER6231" si="326">IF(EM6168&gt;EN6168,EM6168-EN6168,EN6168-EM6168)</f>
        <v>#REF!</v>
      </c>
    </row>
    <row r="6169" spans="142:148" x14ac:dyDescent="0.25">
      <c r="EL6169">
        <v>6162</v>
      </c>
      <c r="EM6169" t="e">
        <v>#REF!</v>
      </c>
      <c r="EN6169" t="e">
        <v>#REF!</v>
      </c>
      <c r="EP6169" t="e">
        <f t="shared" si="324"/>
        <v>#REF!</v>
      </c>
      <c r="EQ6169" t="e">
        <f t="shared" si="325"/>
        <v>#REF!</v>
      </c>
      <c r="ER6169" t="e">
        <f t="shared" si="326"/>
        <v>#REF!</v>
      </c>
    </row>
    <row r="6170" spans="142:148" x14ac:dyDescent="0.25">
      <c r="EL6170">
        <v>6163</v>
      </c>
      <c r="EM6170" t="e">
        <v>#REF!</v>
      </c>
      <c r="EN6170" t="e">
        <v>#REF!</v>
      </c>
      <c r="EP6170" t="e">
        <f t="shared" si="324"/>
        <v>#REF!</v>
      </c>
      <c r="EQ6170" t="e">
        <f t="shared" si="325"/>
        <v>#REF!</v>
      </c>
      <c r="ER6170" t="e">
        <f t="shared" si="326"/>
        <v>#REF!</v>
      </c>
    </row>
    <row r="6171" spans="142:148" x14ac:dyDescent="0.25">
      <c r="EL6171">
        <v>6164</v>
      </c>
      <c r="EM6171" t="e">
        <v>#REF!</v>
      </c>
      <c r="EN6171" t="e">
        <v>#REF!</v>
      </c>
      <c r="EP6171" t="e">
        <f t="shared" si="324"/>
        <v>#REF!</v>
      </c>
      <c r="EQ6171" t="e">
        <f t="shared" si="325"/>
        <v>#REF!</v>
      </c>
      <c r="ER6171" t="e">
        <f t="shared" si="326"/>
        <v>#REF!</v>
      </c>
    </row>
    <row r="6172" spans="142:148" x14ac:dyDescent="0.25">
      <c r="EL6172">
        <v>6165</v>
      </c>
      <c r="EM6172" t="e">
        <v>#REF!</v>
      </c>
      <c r="EN6172" t="e">
        <v>#REF!</v>
      </c>
      <c r="EP6172" t="e">
        <f t="shared" si="324"/>
        <v>#REF!</v>
      </c>
      <c r="EQ6172" t="e">
        <f t="shared" si="325"/>
        <v>#REF!</v>
      </c>
      <c r="ER6172" t="e">
        <f t="shared" si="326"/>
        <v>#REF!</v>
      </c>
    </row>
    <row r="6173" spans="142:148" x14ac:dyDescent="0.25">
      <c r="EL6173">
        <v>6166</v>
      </c>
      <c r="EM6173" t="e">
        <v>#REF!</v>
      </c>
      <c r="EN6173" t="e">
        <v>#REF!</v>
      </c>
      <c r="EP6173" t="e">
        <f t="shared" si="324"/>
        <v>#REF!</v>
      </c>
      <c r="EQ6173" t="e">
        <f t="shared" si="325"/>
        <v>#REF!</v>
      </c>
      <c r="ER6173" t="e">
        <f t="shared" si="326"/>
        <v>#REF!</v>
      </c>
    </row>
    <row r="6174" spans="142:148" x14ac:dyDescent="0.25">
      <c r="EL6174">
        <v>6167</v>
      </c>
      <c r="EM6174" t="e">
        <v>#REF!</v>
      </c>
      <c r="EN6174" t="e">
        <v>#REF!</v>
      </c>
      <c r="EP6174" t="e">
        <f t="shared" si="324"/>
        <v>#REF!</v>
      </c>
      <c r="EQ6174" t="e">
        <f t="shared" si="325"/>
        <v>#REF!</v>
      </c>
      <c r="ER6174" t="e">
        <f t="shared" si="326"/>
        <v>#REF!</v>
      </c>
    </row>
    <row r="6175" spans="142:148" x14ac:dyDescent="0.25">
      <c r="EL6175">
        <v>6168</v>
      </c>
      <c r="EM6175" t="e">
        <v>#REF!</v>
      </c>
      <c r="EN6175" t="e">
        <v>#REF!</v>
      </c>
      <c r="EP6175" t="e">
        <f t="shared" si="324"/>
        <v>#REF!</v>
      </c>
      <c r="EQ6175" t="e">
        <f t="shared" si="325"/>
        <v>#REF!</v>
      </c>
      <c r="ER6175" t="e">
        <f t="shared" si="326"/>
        <v>#REF!</v>
      </c>
    </row>
    <row r="6176" spans="142:148" x14ac:dyDescent="0.25">
      <c r="EL6176">
        <v>6169</v>
      </c>
      <c r="EM6176" t="e">
        <v>#REF!</v>
      </c>
      <c r="EN6176" t="e">
        <v>#REF!</v>
      </c>
      <c r="EP6176" t="e">
        <f t="shared" si="324"/>
        <v>#REF!</v>
      </c>
      <c r="EQ6176" t="e">
        <f t="shared" si="325"/>
        <v>#REF!</v>
      </c>
      <c r="ER6176" t="e">
        <f t="shared" si="326"/>
        <v>#REF!</v>
      </c>
    </row>
    <row r="6177" spans="142:148" x14ac:dyDescent="0.25">
      <c r="EL6177">
        <v>6170</v>
      </c>
      <c r="EM6177" t="e">
        <v>#REF!</v>
      </c>
      <c r="EN6177" t="e">
        <v>#REF!</v>
      </c>
      <c r="EP6177" t="e">
        <f t="shared" si="324"/>
        <v>#REF!</v>
      </c>
      <c r="EQ6177" t="e">
        <f t="shared" si="325"/>
        <v>#REF!</v>
      </c>
      <c r="ER6177" t="e">
        <f t="shared" si="326"/>
        <v>#REF!</v>
      </c>
    </row>
    <row r="6178" spans="142:148" x14ac:dyDescent="0.25">
      <c r="EL6178">
        <v>6171</v>
      </c>
      <c r="EM6178" t="e">
        <v>#REF!</v>
      </c>
      <c r="EN6178" t="e">
        <v>#REF!</v>
      </c>
      <c r="EP6178" t="e">
        <f t="shared" si="324"/>
        <v>#REF!</v>
      </c>
      <c r="EQ6178" t="e">
        <f t="shared" si="325"/>
        <v>#REF!</v>
      </c>
      <c r="ER6178" t="e">
        <f t="shared" si="326"/>
        <v>#REF!</v>
      </c>
    </row>
    <row r="6179" spans="142:148" x14ac:dyDescent="0.25">
      <c r="EL6179">
        <v>6172</v>
      </c>
      <c r="EM6179" t="e">
        <v>#REF!</v>
      </c>
      <c r="EN6179" t="e">
        <v>#REF!</v>
      </c>
      <c r="EP6179" t="e">
        <f t="shared" si="324"/>
        <v>#REF!</v>
      </c>
      <c r="EQ6179" t="e">
        <f t="shared" si="325"/>
        <v>#REF!</v>
      </c>
      <c r="ER6179" t="e">
        <f t="shared" si="326"/>
        <v>#REF!</v>
      </c>
    </row>
    <row r="6180" spans="142:148" x14ac:dyDescent="0.25">
      <c r="EL6180">
        <v>6173</v>
      </c>
      <c r="EM6180" t="e">
        <v>#REF!</v>
      </c>
      <c r="EN6180" t="e">
        <v>#REF!</v>
      </c>
      <c r="EP6180" t="e">
        <f t="shared" si="324"/>
        <v>#REF!</v>
      </c>
      <c r="EQ6180" t="e">
        <f t="shared" si="325"/>
        <v>#REF!</v>
      </c>
      <c r="ER6180" t="e">
        <f t="shared" si="326"/>
        <v>#REF!</v>
      </c>
    </row>
    <row r="6181" spans="142:148" x14ac:dyDescent="0.25">
      <c r="EL6181">
        <v>6174</v>
      </c>
      <c r="EM6181" t="e">
        <v>#REF!</v>
      </c>
      <c r="EN6181" t="e">
        <v>#REF!</v>
      </c>
      <c r="EP6181" t="e">
        <f t="shared" si="324"/>
        <v>#REF!</v>
      </c>
      <c r="EQ6181" t="e">
        <f t="shared" si="325"/>
        <v>#REF!</v>
      </c>
      <c r="ER6181" t="e">
        <f t="shared" si="326"/>
        <v>#REF!</v>
      </c>
    </row>
    <row r="6182" spans="142:148" x14ac:dyDescent="0.25">
      <c r="EL6182">
        <v>6175</v>
      </c>
      <c r="EM6182" t="e">
        <v>#REF!</v>
      </c>
      <c r="EN6182" t="e">
        <v>#REF!</v>
      </c>
      <c r="EP6182" t="e">
        <f t="shared" si="324"/>
        <v>#REF!</v>
      </c>
      <c r="EQ6182" t="e">
        <f t="shared" si="325"/>
        <v>#REF!</v>
      </c>
      <c r="ER6182" t="e">
        <f t="shared" si="326"/>
        <v>#REF!</v>
      </c>
    </row>
    <row r="6183" spans="142:148" x14ac:dyDescent="0.25">
      <c r="EL6183">
        <v>6176</v>
      </c>
      <c r="EM6183" t="e">
        <v>#REF!</v>
      </c>
      <c r="EN6183" t="e">
        <v>#REF!</v>
      </c>
      <c r="EP6183" t="e">
        <f t="shared" si="324"/>
        <v>#REF!</v>
      </c>
      <c r="EQ6183" t="e">
        <f t="shared" si="325"/>
        <v>#REF!</v>
      </c>
      <c r="ER6183" t="e">
        <f t="shared" si="326"/>
        <v>#REF!</v>
      </c>
    </row>
    <row r="6184" spans="142:148" x14ac:dyDescent="0.25">
      <c r="EL6184">
        <v>6177</v>
      </c>
      <c r="EM6184" t="e">
        <v>#REF!</v>
      </c>
      <c r="EN6184" t="e">
        <v>#REF!</v>
      </c>
      <c r="EP6184" t="e">
        <f t="shared" si="324"/>
        <v>#REF!</v>
      </c>
      <c r="EQ6184" t="e">
        <f t="shared" si="325"/>
        <v>#REF!</v>
      </c>
      <c r="ER6184" t="e">
        <f t="shared" si="326"/>
        <v>#REF!</v>
      </c>
    </row>
    <row r="6185" spans="142:148" x14ac:dyDescent="0.25">
      <c r="EL6185">
        <v>6178</v>
      </c>
      <c r="EM6185" t="e">
        <v>#REF!</v>
      </c>
      <c r="EN6185" t="e">
        <v>#REF!</v>
      </c>
      <c r="EP6185" t="e">
        <f t="shared" si="324"/>
        <v>#REF!</v>
      </c>
      <c r="EQ6185" t="e">
        <f t="shared" si="325"/>
        <v>#REF!</v>
      </c>
      <c r="ER6185" t="e">
        <f t="shared" si="326"/>
        <v>#REF!</v>
      </c>
    </row>
    <row r="6186" spans="142:148" x14ac:dyDescent="0.25">
      <c r="EL6186">
        <v>6179</v>
      </c>
      <c r="EM6186" t="e">
        <v>#REF!</v>
      </c>
      <c r="EN6186" t="e">
        <v>#REF!</v>
      </c>
      <c r="EP6186" t="e">
        <f t="shared" si="324"/>
        <v>#REF!</v>
      </c>
      <c r="EQ6186" t="e">
        <f t="shared" si="325"/>
        <v>#REF!</v>
      </c>
      <c r="ER6186" t="e">
        <f t="shared" si="326"/>
        <v>#REF!</v>
      </c>
    </row>
    <row r="6187" spans="142:148" x14ac:dyDescent="0.25">
      <c r="EL6187">
        <v>6180</v>
      </c>
      <c r="EM6187" t="e">
        <v>#REF!</v>
      </c>
      <c r="EN6187" t="e">
        <v>#REF!</v>
      </c>
      <c r="EP6187" t="e">
        <f t="shared" si="324"/>
        <v>#REF!</v>
      </c>
      <c r="EQ6187" t="e">
        <f t="shared" si="325"/>
        <v>#REF!</v>
      </c>
      <c r="ER6187" t="e">
        <f t="shared" si="326"/>
        <v>#REF!</v>
      </c>
    </row>
    <row r="6188" spans="142:148" x14ac:dyDescent="0.25">
      <c r="EL6188">
        <v>6181</v>
      </c>
      <c r="EM6188" t="e">
        <v>#REF!</v>
      </c>
      <c r="EN6188" t="e">
        <v>#REF!</v>
      </c>
      <c r="EP6188" t="e">
        <f t="shared" si="324"/>
        <v>#REF!</v>
      </c>
      <c r="EQ6188" t="e">
        <f t="shared" si="325"/>
        <v>#REF!</v>
      </c>
      <c r="ER6188" t="e">
        <f t="shared" si="326"/>
        <v>#REF!</v>
      </c>
    </row>
    <row r="6189" spans="142:148" x14ac:dyDescent="0.25">
      <c r="EL6189">
        <v>6182</v>
      </c>
      <c r="EM6189" t="e">
        <v>#REF!</v>
      </c>
      <c r="EN6189" t="e">
        <v>#REF!</v>
      </c>
      <c r="EP6189" t="e">
        <f t="shared" si="324"/>
        <v>#REF!</v>
      </c>
      <c r="EQ6189" t="e">
        <f t="shared" si="325"/>
        <v>#REF!</v>
      </c>
      <c r="ER6189" t="e">
        <f t="shared" si="326"/>
        <v>#REF!</v>
      </c>
    </row>
    <row r="6190" spans="142:148" x14ac:dyDescent="0.25">
      <c r="EL6190">
        <v>6183</v>
      </c>
      <c r="EM6190" t="e">
        <v>#REF!</v>
      </c>
      <c r="EN6190" t="e">
        <v>#REF!</v>
      </c>
      <c r="EP6190" t="e">
        <f t="shared" si="324"/>
        <v>#REF!</v>
      </c>
      <c r="EQ6190" t="e">
        <f t="shared" si="325"/>
        <v>#REF!</v>
      </c>
      <c r="ER6190" t="e">
        <f t="shared" si="326"/>
        <v>#REF!</v>
      </c>
    </row>
    <row r="6191" spans="142:148" x14ac:dyDescent="0.25">
      <c r="EL6191">
        <v>6184</v>
      </c>
      <c r="EM6191" t="e">
        <v>#REF!</v>
      </c>
      <c r="EN6191" t="e">
        <v>#REF!</v>
      </c>
      <c r="EP6191" t="e">
        <f t="shared" si="324"/>
        <v>#REF!</v>
      </c>
      <c r="EQ6191" t="e">
        <f t="shared" si="325"/>
        <v>#REF!</v>
      </c>
      <c r="ER6191" t="e">
        <f t="shared" si="326"/>
        <v>#REF!</v>
      </c>
    </row>
    <row r="6192" spans="142:148" x14ac:dyDescent="0.25">
      <c r="EL6192">
        <v>6185</v>
      </c>
      <c r="EM6192" t="e">
        <v>#REF!</v>
      </c>
      <c r="EN6192" t="e">
        <v>#REF!</v>
      </c>
      <c r="EP6192" t="e">
        <f t="shared" si="324"/>
        <v>#REF!</v>
      </c>
      <c r="EQ6192" t="e">
        <f t="shared" si="325"/>
        <v>#REF!</v>
      </c>
      <c r="ER6192" t="e">
        <f t="shared" si="326"/>
        <v>#REF!</v>
      </c>
    </row>
    <row r="6193" spans="142:148" x14ac:dyDescent="0.25">
      <c r="EL6193">
        <v>6186</v>
      </c>
      <c r="EM6193" t="e">
        <v>#REF!</v>
      </c>
      <c r="EN6193" t="e">
        <v>#REF!</v>
      </c>
      <c r="EP6193" t="e">
        <f t="shared" si="324"/>
        <v>#REF!</v>
      </c>
      <c r="EQ6193" t="e">
        <f t="shared" si="325"/>
        <v>#REF!</v>
      </c>
      <c r="ER6193" t="e">
        <f t="shared" si="326"/>
        <v>#REF!</v>
      </c>
    </row>
    <row r="6194" spans="142:148" x14ac:dyDescent="0.25">
      <c r="EL6194">
        <v>6187</v>
      </c>
      <c r="EM6194" t="e">
        <v>#REF!</v>
      </c>
      <c r="EN6194" t="e">
        <v>#REF!</v>
      </c>
      <c r="EP6194" t="e">
        <f t="shared" si="324"/>
        <v>#REF!</v>
      </c>
      <c r="EQ6194" t="e">
        <f t="shared" si="325"/>
        <v>#REF!</v>
      </c>
      <c r="ER6194" t="e">
        <f t="shared" si="326"/>
        <v>#REF!</v>
      </c>
    </row>
    <row r="6195" spans="142:148" x14ac:dyDescent="0.25">
      <c r="EL6195">
        <v>6188</v>
      </c>
      <c r="EM6195" t="e">
        <v>#REF!</v>
      </c>
      <c r="EN6195" t="e">
        <v>#REF!</v>
      </c>
      <c r="EP6195" t="e">
        <f t="shared" si="324"/>
        <v>#REF!</v>
      </c>
      <c r="EQ6195" t="e">
        <f t="shared" si="325"/>
        <v>#REF!</v>
      </c>
      <c r="ER6195" t="e">
        <f t="shared" si="326"/>
        <v>#REF!</v>
      </c>
    </row>
    <row r="6196" spans="142:148" x14ac:dyDescent="0.25">
      <c r="EL6196">
        <v>6189</v>
      </c>
      <c r="EM6196" t="e">
        <v>#REF!</v>
      </c>
      <c r="EN6196" t="e">
        <v>#REF!</v>
      </c>
      <c r="EP6196" t="e">
        <f t="shared" si="324"/>
        <v>#REF!</v>
      </c>
      <c r="EQ6196" t="e">
        <f t="shared" si="325"/>
        <v>#REF!</v>
      </c>
      <c r="ER6196" t="e">
        <f t="shared" si="326"/>
        <v>#REF!</v>
      </c>
    </row>
    <row r="6197" spans="142:148" x14ac:dyDescent="0.25">
      <c r="EL6197">
        <v>6190</v>
      </c>
      <c r="EM6197" t="e">
        <v>#REF!</v>
      </c>
      <c r="EN6197" t="e">
        <v>#REF!</v>
      </c>
      <c r="EP6197" t="e">
        <f t="shared" si="324"/>
        <v>#REF!</v>
      </c>
      <c r="EQ6197" t="e">
        <f t="shared" si="325"/>
        <v>#REF!</v>
      </c>
      <c r="ER6197" t="e">
        <f t="shared" si="326"/>
        <v>#REF!</v>
      </c>
    </row>
    <row r="6198" spans="142:148" x14ac:dyDescent="0.25">
      <c r="EL6198">
        <v>6191</v>
      </c>
      <c r="EM6198" t="e">
        <v>#REF!</v>
      </c>
      <c r="EN6198" t="e">
        <v>#REF!</v>
      </c>
      <c r="EP6198" t="e">
        <f t="shared" si="324"/>
        <v>#REF!</v>
      </c>
      <c r="EQ6198" t="e">
        <f t="shared" si="325"/>
        <v>#REF!</v>
      </c>
      <c r="ER6198" t="e">
        <f t="shared" si="326"/>
        <v>#REF!</v>
      </c>
    </row>
    <row r="6199" spans="142:148" x14ac:dyDescent="0.25">
      <c r="EL6199">
        <v>6192</v>
      </c>
      <c r="EM6199" t="e">
        <v>#REF!</v>
      </c>
      <c r="EN6199" t="e">
        <v>#REF!</v>
      </c>
      <c r="EP6199" t="e">
        <f t="shared" si="324"/>
        <v>#REF!</v>
      </c>
      <c r="EQ6199" t="e">
        <f t="shared" si="325"/>
        <v>#REF!</v>
      </c>
      <c r="ER6199" t="e">
        <f t="shared" si="326"/>
        <v>#REF!</v>
      </c>
    </row>
    <row r="6200" spans="142:148" x14ac:dyDescent="0.25">
      <c r="EL6200">
        <v>6193</v>
      </c>
      <c r="EM6200" t="e">
        <v>#REF!</v>
      </c>
      <c r="EN6200" t="e">
        <v>#REF!</v>
      </c>
      <c r="EP6200" t="e">
        <f t="shared" si="324"/>
        <v>#REF!</v>
      </c>
      <c r="EQ6200" t="e">
        <f t="shared" si="325"/>
        <v>#REF!</v>
      </c>
      <c r="ER6200" t="e">
        <f t="shared" si="326"/>
        <v>#REF!</v>
      </c>
    </row>
    <row r="6201" spans="142:148" x14ac:dyDescent="0.25">
      <c r="EL6201">
        <v>6194</v>
      </c>
      <c r="EM6201" t="e">
        <v>#REF!</v>
      </c>
      <c r="EN6201" t="e">
        <v>#REF!</v>
      </c>
      <c r="EP6201" t="e">
        <f t="shared" si="324"/>
        <v>#REF!</v>
      </c>
      <c r="EQ6201" t="e">
        <f t="shared" si="325"/>
        <v>#REF!</v>
      </c>
      <c r="ER6201" t="e">
        <f t="shared" si="326"/>
        <v>#REF!</v>
      </c>
    </row>
    <row r="6202" spans="142:148" x14ac:dyDescent="0.25">
      <c r="EL6202">
        <v>6195</v>
      </c>
      <c r="EM6202" t="e">
        <v>#REF!</v>
      </c>
      <c r="EN6202" t="e">
        <v>#REF!</v>
      </c>
      <c r="EP6202" t="e">
        <f t="shared" si="324"/>
        <v>#REF!</v>
      </c>
      <c r="EQ6202" t="e">
        <f t="shared" si="325"/>
        <v>#REF!</v>
      </c>
      <c r="ER6202" t="e">
        <f t="shared" si="326"/>
        <v>#REF!</v>
      </c>
    </row>
    <row r="6203" spans="142:148" x14ac:dyDescent="0.25">
      <c r="EL6203">
        <v>6196</v>
      </c>
      <c r="EM6203" t="e">
        <v>#REF!</v>
      </c>
      <c r="EN6203" t="e">
        <v>#REF!</v>
      </c>
      <c r="EP6203" t="e">
        <f t="shared" si="324"/>
        <v>#REF!</v>
      </c>
      <c r="EQ6203" t="e">
        <f t="shared" si="325"/>
        <v>#REF!</v>
      </c>
      <c r="ER6203" t="e">
        <f t="shared" si="326"/>
        <v>#REF!</v>
      </c>
    </row>
    <row r="6204" spans="142:148" x14ac:dyDescent="0.25">
      <c r="EL6204">
        <v>6197</v>
      </c>
      <c r="EM6204" t="e">
        <v>#REF!</v>
      </c>
      <c r="EN6204" t="e">
        <v>#REF!</v>
      </c>
      <c r="EP6204" t="e">
        <f t="shared" si="324"/>
        <v>#REF!</v>
      </c>
      <c r="EQ6204" t="e">
        <f t="shared" si="325"/>
        <v>#REF!</v>
      </c>
      <c r="ER6204" t="e">
        <f t="shared" si="326"/>
        <v>#REF!</v>
      </c>
    </row>
    <row r="6205" spans="142:148" x14ac:dyDescent="0.25">
      <c r="EL6205">
        <v>6198</v>
      </c>
      <c r="EM6205" t="e">
        <v>#REF!</v>
      </c>
      <c r="EN6205" t="e">
        <v>#REF!</v>
      </c>
      <c r="EP6205" t="e">
        <f t="shared" si="324"/>
        <v>#REF!</v>
      </c>
      <c r="EQ6205" t="e">
        <f t="shared" si="325"/>
        <v>#REF!</v>
      </c>
      <c r="ER6205" t="e">
        <f t="shared" si="326"/>
        <v>#REF!</v>
      </c>
    </row>
    <row r="6206" spans="142:148" x14ac:dyDescent="0.25">
      <c r="EL6206">
        <v>6199</v>
      </c>
      <c r="EM6206" t="e">
        <v>#REF!</v>
      </c>
      <c r="EN6206" t="e">
        <v>#REF!</v>
      </c>
      <c r="EP6206" t="e">
        <f t="shared" si="324"/>
        <v>#REF!</v>
      </c>
      <c r="EQ6206" t="e">
        <f t="shared" si="325"/>
        <v>#REF!</v>
      </c>
      <c r="ER6206" t="e">
        <f t="shared" si="326"/>
        <v>#REF!</v>
      </c>
    </row>
    <row r="6207" spans="142:148" x14ac:dyDescent="0.25">
      <c r="EL6207">
        <v>6200</v>
      </c>
      <c r="EM6207" t="e">
        <v>#REF!</v>
      </c>
      <c r="EN6207" t="e">
        <v>#REF!</v>
      </c>
      <c r="EP6207" t="e">
        <f t="shared" si="324"/>
        <v>#REF!</v>
      </c>
      <c r="EQ6207" t="e">
        <f t="shared" si="325"/>
        <v>#REF!</v>
      </c>
      <c r="ER6207" t="e">
        <f t="shared" si="326"/>
        <v>#REF!</v>
      </c>
    </row>
    <row r="6208" spans="142:148" x14ac:dyDescent="0.25">
      <c r="EL6208">
        <v>6201</v>
      </c>
      <c r="EM6208" t="e">
        <v>#REF!</v>
      </c>
      <c r="EN6208" t="e">
        <v>#REF!</v>
      </c>
      <c r="EP6208" t="e">
        <f t="shared" si="324"/>
        <v>#REF!</v>
      </c>
      <c r="EQ6208" t="e">
        <f t="shared" si="325"/>
        <v>#REF!</v>
      </c>
      <c r="ER6208" t="e">
        <f t="shared" si="326"/>
        <v>#REF!</v>
      </c>
    </row>
    <row r="6209" spans="142:148" x14ac:dyDescent="0.25">
      <c r="EL6209">
        <v>6202</v>
      </c>
      <c r="EM6209" t="e">
        <v>#REF!</v>
      </c>
      <c r="EN6209" t="e">
        <v>#REF!</v>
      </c>
      <c r="EP6209" t="e">
        <f t="shared" si="324"/>
        <v>#REF!</v>
      </c>
      <c r="EQ6209" t="e">
        <f t="shared" si="325"/>
        <v>#REF!</v>
      </c>
      <c r="ER6209" t="e">
        <f t="shared" si="326"/>
        <v>#REF!</v>
      </c>
    </row>
    <row r="6210" spans="142:148" x14ac:dyDescent="0.25">
      <c r="EL6210">
        <v>6203</v>
      </c>
      <c r="EM6210" t="e">
        <v>#REF!</v>
      </c>
      <c r="EN6210" t="e">
        <v>#REF!</v>
      </c>
      <c r="EP6210" t="e">
        <f t="shared" si="324"/>
        <v>#REF!</v>
      </c>
      <c r="EQ6210" t="e">
        <f t="shared" si="325"/>
        <v>#REF!</v>
      </c>
      <c r="ER6210" t="e">
        <f t="shared" si="326"/>
        <v>#REF!</v>
      </c>
    </row>
    <row r="6211" spans="142:148" x14ac:dyDescent="0.25">
      <c r="EL6211">
        <v>6204</v>
      </c>
      <c r="EM6211" t="e">
        <v>#REF!</v>
      </c>
      <c r="EN6211" t="e">
        <v>#REF!</v>
      </c>
      <c r="EP6211" t="e">
        <f t="shared" si="324"/>
        <v>#REF!</v>
      </c>
      <c r="EQ6211" t="e">
        <f t="shared" si="325"/>
        <v>#REF!</v>
      </c>
      <c r="ER6211" t="e">
        <f t="shared" si="326"/>
        <v>#REF!</v>
      </c>
    </row>
    <row r="6212" spans="142:148" x14ac:dyDescent="0.25">
      <c r="EL6212">
        <v>6205</v>
      </c>
      <c r="EM6212" t="e">
        <v>#REF!</v>
      </c>
      <c r="EN6212" t="e">
        <v>#REF!</v>
      </c>
      <c r="EP6212" t="e">
        <f t="shared" si="324"/>
        <v>#REF!</v>
      </c>
      <c r="EQ6212" t="e">
        <f t="shared" si="325"/>
        <v>#REF!</v>
      </c>
      <c r="ER6212" t="e">
        <f t="shared" si="326"/>
        <v>#REF!</v>
      </c>
    </row>
    <row r="6213" spans="142:148" x14ac:dyDescent="0.25">
      <c r="EL6213">
        <v>6206</v>
      </c>
      <c r="EM6213" t="e">
        <v>#REF!</v>
      </c>
      <c r="EN6213" t="e">
        <v>#REF!</v>
      </c>
      <c r="EP6213" t="e">
        <f t="shared" si="324"/>
        <v>#REF!</v>
      </c>
      <c r="EQ6213" t="e">
        <f t="shared" si="325"/>
        <v>#REF!</v>
      </c>
      <c r="ER6213" t="e">
        <f t="shared" si="326"/>
        <v>#REF!</v>
      </c>
    </row>
    <row r="6214" spans="142:148" x14ac:dyDescent="0.25">
      <c r="EL6214">
        <v>6207</v>
      </c>
      <c r="EM6214" t="e">
        <v>#REF!</v>
      </c>
      <c r="EN6214" t="e">
        <v>#REF!</v>
      </c>
      <c r="EP6214" t="e">
        <f t="shared" si="324"/>
        <v>#REF!</v>
      </c>
      <c r="EQ6214" t="e">
        <f t="shared" si="325"/>
        <v>#REF!</v>
      </c>
      <c r="ER6214" t="e">
        <f t="shared" si="326"/>
        <v>#REF!</v>
      </c>
    </row>
    <row r="6215" spans="142:148" x14ac:dyDescent="0.25">
      <c r="EL6215">
        <v>6208</v>
      </c>
      <c r="EM6215" t="e">
        <v>#REF!</v>
      </c>
      <c r="EN6215" t="e">
        <v>#REF!</v>
      </c>
      <c r="EP6215" t="e">
        <f t="shared" si="324"/>
        <v>#REF!</v>
      </c>
      <c r="EQ6215" t="e">
        <f t="shared" si="325"/>
        <v>#REF!</v>
      </c>
      <c r="ER6215" t="e">
        <f t="shared" si="326"/>
        <v>#REF!</v>
      </c>
    </row>
    <row r="6216" spans="142:148" x14ac:dyDescent="0.25">
      <c r="EL6216">
        <v>6209</v>
      </c>
      <c r="EM6216" t="e">
        <v>#REF!</v>
      </c>
      <c r="EN6216" t="e">
        <v>#REF!</v>
      </c>
      <c r="EP6216" t="e">
        <f t="shared" si="324"/>
        <v>#REF!</v>
      </c>
      <c r="EQ6216" t="e">
        <f t="shared" si="325"/>
        <v>#REF!</v>
      </c>
      <c r="ER6216" t="e">
        <f t="shared" si="326"/>
        <v>#REF!</v>
      </c>
    </row>
    <row r="6217" spans="142:148" x14ac:dyDescent="0.25">
      <c r="EL6217">
        <v>6210</v>
      </c>
      <c r="EM6217" t="e">
        <v>#REF!</v>
      </c>
      <c r="EN6217" t="e">
        <v>#REF!</v>
      </c>
      <c r="EP6217" t="e">
        <f t="shared" si="324"/>
        <v>#REF!</v>
      </c>
      <c r="EQ6217" t="e">
        <f t="shared" si="325"/>
        <v>#REF!</v>
      </c>
      <c r="ER6217" t="e">
        <f t="shared" si="326"/>
        <v>#REF!</v>
      </c>
    </row>
    <row r="6218" spans="142:148" x14ac:dyDescent="0.25">
      <c r="EL6218">
        <v>6211</v>
      </c>
      <c r="EM6218" t="e">
        <v>#REF!</v>
      </c>
      <c r="EN6218" t="e">
        <v>#REF!</v>
      </c>
      <c r="EP6218" t="e">
        <f t="shared" si="324"/>
        <v>#REF!</v>
      </c>
      <c r="EQ6218" t="e">
        <f t="shared" si="325"/>
        <v>#REF!</v>
      </c>
      <c r="ER6218" t="e">
        <f t="shared" si="326"/>
        <v>#REF!</v>
      </c>
    </row>
    <row r="6219" spans="142:148" x14ac:dyDescent="0.25">
      <c r="EL6219">
        <v>6212</v>
      </c>
      <c r="EM6219" t="e">
        <v>#REF!</v>
      </c>
      <c r="EN6219" t="e">
        <v>#REF!</v>
      </c>
      <c r="EP6219" t="e">
        <f t="shared" si="324"/>
        <v>#REF!</v>
      </c>
      <c r="EQ6219" t="e">
        <f t="shared" si="325"/>
        <v>#REF!</v>
      </c>
      <c r="ER6219" t="e">
        <f t="shared" si="326"/>
        <v>#REF!</v>
      </c>
    </row>
    <row r="6220" spans="142:148" x14ac:dyDescent="0.25">
      <c r="EL6220">
        <v>6213</v>
      </c>
      <c r="EM6220" t="e">
        <v>#REF!</v>
      </c>
      <c r="EN6220" t="e">
        <v>#REF!</v>
      </c>
      <c r="EP6220" t="e">
        <f t="shared" si="324"/>
        <v>#REF!</v>
      </c>
      <c r="EQ6220" t="e">
        <f t="shared" si="325"/>
        <v>#REF!</v>
      </c>
      <c r="ER6220" t="e">
        <f t="shared" si="326"/>
        <v>#REF!</v>
      </c>
    </row>
    <row r="6221" spans="142:148" x14ac:dyDescent="0.25">
      <c r="EL6221">
        <v>6214</v>
      </c>
      <c r="EM6221" t="e">
        <v>#REF!</v>
      </c>
      <c r="EN6221" t="e">
        <v>#REF!</v>
      </c>
      <c r="EP6221" t="e">
        <f t="shared" si="324"/>
        <v>#REF!</v>
      </c>
      <c r="EQ6221" t="e">
        <f t="shared" si="325"/>
        <v>#REF!</v>
      </c>
      <c r="ER6221" t="e">
        <f t="shared" si="326"/>
        <v>#REF!</v>
      </c>
    </row>
    <row r="6222" spans="142:148" x14ac:dyDescent="0.25">
      <c r="EL6222">
        <v>6215</v>
      </c>
      <c r="EM6222" t="e">
        <v>#REF!</v>
      </c>
      <c r="EN6222" t="e">
        <v>#REF!</v>
      </c>
      <c r="EP6222" t="e">
        <f t="shared" si="324"/>
        <v>#REF!</v>
      </c>
      <c r="EQ6222" t="e">
        <f t="shared" si="325"/>
        <v>#REF!</v>
      </c>
      <c r="ER6222" t="e">
        <f t="shared" si="326"/>
        <v>#REF!</v>
      </c>
    </row>
    <row r="6223" spans="142:148" x14ac:dyDescent="0.25">
      <c r="EL6223">
        <v>6216</v>
      </c>
      <c r="EM6223" t="e">
        <v>#REF!</v>
      </c>
      <c r="EN6223" t="e">
        <v>#REF!</v>
      </c>
      <c r="EP6223" t="e">
        <f t="shared" si="324"/>
        <v>#REF!</v>
      </c>
      <c r="EQ6223" t="e">
        <f t="shared" si="325"/>
        <v>#REF!</v>
      </c>
      <c r="ER6223" t="e">
        <f t="shared" si="326"/>
        <v>#REF!</v>
      </c>
    </row>
    <row r="6224" spans="142:148" x14ac:dyDescent="0.25">
      <c r="EL6224">
        <v>6217</v>
      </c>
      <c r="EM6224" t="e">
        <v>#REF!</v>
      </c>
      <c r="EN6224" t="e">
        <v>#REF!</v>
      </c>
      <c r="EP6224" t="e">
        <f t="shared" si="324"/>
        <v>#REF!</v>
      </c>
      <c r="EQ6224" t="e">
        <f t="shared" si="325"/>
        <v>#REF!</v>
      </c>
      <c r="ER6224" t="e">
        <f t="shared" si="326"/>
        <v>#REF!</v>
      </c>
    </row>
    <row r="6225" spans="142:148" x14ac:dyDescent="0.25">
      <c r="EL6225">
        <v>6218</v>
      </c>
      <c r="EM6225" t="e">
        <v>#REF!</v>
      </c>
      <c r="EN6225" t="e">
        <v>#REF!</v>
      </c>
      <c r="EP6225" t="e">
        <f t="shared" si="324"/>
        <v>#REF!</v>
      </c>
      <c r="EQ6225" t="e">
        <f t="shared" si="325"/>
        <v>#REF!</v>
      </c>
      <c r="ER6225" t="e">
        <f t="shared" si="326"/>
        <v>#REF!</v>
      </c>
    </row>
    <row r="6226" spans="142:148" x14ac:dyDescent="0.25">
      <c r="EL6226">
        <v>6219</v>
      </c>
      <c r="EM6226" t="e">
        <v>#REF!</v>
      </c>
      <c r="EN6226" t="e">
        <v>#REF!</v>
      </c>
      <c r="EP6226" t="e">
        <f t="shared" si="324"/>
        <v>#REF!</v>
      </c>
      <c r="EQ6226" t="e">
        <f t="shared" si="325"/>
        <v>#REF!</v>
      </c>
      <c r="ER6226" t="e">
        <f t="shared" si="326"/>
        <v>#REF!</v>
      </c>
    </row>
    <row r="6227" spans="142:148" x14ac:dyDescent="0.25">
      <c r="EL6227">
        <v>6220</v>
      </c>
      <c r="EM6227" t="e">
        <v>#REF!</v>
      </c>
      <c r="EN6227" t="e">
        <v>#REF!</v>
      </c>
      <c r="EP6227" t="e">
        <f t="shared" si="324"/>
        <v>#REF!</v>
      </c>
      <c r="EQ6227" t="e">
        <f t="shared" si="325"/>
        <v>#REF!</v>
      </c>
      <c r="ER6227" t="e">
        <f t="shared" si="326"/>
        <v>#REF!</v>
      </c>
    </row>
    <row r="6228" spans="142:148" x14ac:dyDescent="0.25">
      <c r="EL6228">
        <v>6221</v>
      </c>
      <c r="EM6228" t="e">
        <v>#REF!</v>
      </c>
      <c r="EN6228" t="e">
        <v>#REF!</v>
      </c>
      <c r="EP6228" t="e">
        <f t="shared" si="324"/>
        <v>#REF!</v>
      </c>
      <c r="EQ6228" t="e">
        <f t="shared" si="325"/>
        <v>#REF!</v>
      </c>
      <c r="ER6228" t="e">
        <f t="shared" si="326"/>
        <v>#REF!</v>
      </c>
    </row>
    <row r="6229" spans="142:148" x14ac:dyDescent="0.25">
      <c r="EL6229">
        <v>6222</v>
      </c>
      <c r="EM6229" t="e">
        <v>#REF!</v>
      </c>
      <c r="EN6229" t="e">
        <v>#REF!</v>
      </c>
      <c r="EP6229" t="e">
        <f t="shared" si="324"/>
        <v>#REF!</v>
      </c>
      <c r="EQ6229" t="e">
        <f t="shared" si="325"/>
        <v>#REF!</v>
      </c>
      <c r="ER6229" t="e">
        <f t="shared" si="326"/>
        <v>#REF!</v>
      </c>
    </row>
    <row r="6230" spans="142:148" x14ac:dyDescent="0.25">
      <c r="EL6230">
        <v>6223</v>
      </c>
      <c r="EM6230" t="e">
        <v>#REF!</v>
      </c>
      <c r="EN6230" t="e">
        <v>#REF!</v>
      </c>
      <c r="EP6230" t="e">
        <f t="shared" si="324"/>
        <v>#REF!</v>
      </c>
      <c r="EQ6230" t="e">
        <f t="shared" si="325"/>
        <v>#REF!</v>
      </c>
      <c r="ER6230" t="e">
        <f t="shared" si="326"/>
        <v>#REF!</v>
      </c>
    </row>
    <row r="6231" spans="142:148" x14ac:dyDescent="0.25">
      <c r="EL6231">
        <v>6224</v>
      </c>
      <c r="EM6231" t="e">
        <v>#REF!</v>
      </c>
      <c r="EN6231" t="e">
        <v>#REF!</v>
      </c>
      <c r="EP6231" t="e">
        <f t="shared" si="324"/>
        <v>#REF!</v>
      </c>
      <c r="EQ6231" t="e">
        <f t="shared" si="325"/>
        <v>#REF!</v>
      </c>
      <c r="ER6231" t="e">
        <f t="shared" si="326"/>
        <v>#REF!</v>
      </c>
    </row>
    <row r="6232" spans="142:148" x14ac:dyDescent="0.25">
      <c r="EL6232">
        <v>6225</v>
      </c>
      <c r="EM6232" t="e">
        <v>#REF!</v>
      </c>
      <c r="EN6232" t="e">
        <v>#REF!</v>
      </c>
      <c r="EP6232" t="e">
        <f t="shared" ref="EP6232:EP6295" si="327">IF(EM6232&gt;EN6232,1,0)</f>
        <v>#REF!</v>
      </c>
      <c r="EQ6232" t="e">
        <f t="shared" ref="EQ6232:EQ6295" si="328">IF(EP6232&gt;0,0,1)</f>
        <v>#REF!</v>
      </c>
      <c r="ER6232" t="e">
        <f t="shared" ref="ER6232:ER6295" si="329">IF(EM6232&gt;EN6232,EM6232-EN6232,EN6232-EM6232)</f>
        <v>#REF!</v>
      </c>
    </row>
    <row r="6233" spans="142:148" x14ac:dyDescent="0.25">
      <c r="EL6233">
        <v>6226</v>
      </c>
      <c r="EM6233" t="e">
        <v>#REF!</v>
      </c>
      <c r="EN6233" t="e">
        <v>#REF!</v>
      </c>
      <c r="EP6233" t="e">
        <f t="shared" si="327"/>
        <v>#REF!</v>
      </c>
      <c r="EQ6233" t="e">
        <f t="shared" si="328"/>
        <v>#REF!</v>
      </c>
      <c r="ER6233" t="e">
        <f t="shared" si="329"/>
        <v>#REF!</v>
      </c>
    </row>
    <row r="6234" spans="142:148" x14ac:dyDescent="0.25">
      <c r="EL6234">
        <v>6227</v>
      </c>
      <c r="EM6234" t="e">
        <v>#REF!</v>
      </c>
      <c r="EN6234" t="e">
        <v>#REF!</v>
      </c>
      <c r="EP6234" t="e">
        <f t="shared" si="327"/>
        <v>#REF!</v>
      </c>
      <c r="EQ6234" t="e">
        <f t="shared" si="328"/>
        <v>#REF!</v>
      </c>
      <c r="ER6234" t="e">
        <f t="shared" si="329"/>
        <v>#REF!</v>
      </c>
    </row>
    <row r="6235" spans="142:148" x14ac:dyDescent="0.25">
      <c r="EL6235">
        <v>6228</v>
      </c>
      <c r="EM6235" t="e">
        <v>#REF!</v>
      </c>
      <c r="EN6235" t="e">
        <v>#REF!</v>
      </c>
      <c r="EP6235" t="e">
        <f t="shared" si="327"/>
        <v>#REF!</v>
      </c>
      <c r="EQ6235" t="e">
        <f t="shared" si="328"/>
        <v>#REF!</v>
      </c>
      <c r="ER6235" t="e">
        <f t="shared" si="329"/>
        <v>#REF!</v>
      </c>
    </row>
    <row r="6236" spans="142:148" x14ac:dyDescent="0.25">
      <c r="EL6236">
        <v>6229</v>
      </c>
      <c r="EM6236" t="e">
        <v>#REF!</v>
      </c>
      <c r="EN6236" t="e">
        <v>#REF!</v>
      </c>
      <c r="EP6236" t="e">
        <f t="shared" si="327"/>
        <v>#REF!</v>
      </c>
      <c r="EQ6236" t="e">
        <f t="shared" si="328"/>
        <v>#REF!</v>
      </c>
      <c r="ER6236" t="e">
        <f t="shared" si="329"/>
        <v>#REF!</v>
      </c>
    </row>
    <row r="6237" spans="142:148" x14ac:dyDescent="0.25">
      <c r="EL6237">
        <v>6230</v>
      </c>
      <c r="EM6237" t="e">
        <v>#REF!</v>
      </c>
      <c r="EN6237" t="e">
        <v>#REF!</v>
      </c>
      <c r="EP6237" t="e">
        <f t="shared" si="327"/>
        <v>#REF!</v>
      </c>
      <c r="EQ6237" t="e">
        <f t="shared" si="328"/>
        <v>#REF!</v>
      </c>
      <c r="ER6237" t="e">
        <f t="shared" si="329"/>
        <v>#REF!</v>
      </c>
    </row>
    <row r="6238" spans="142:148" x14ac:dyDescent="0.25">
      <c r="EL6238">
        <v>6231</v>
      </c>
      <c r="EM6238" t="e">
        <v>#REF!</v>
      </c>
      <c r="EN6238" t="e">
        <v>#REF!</v>
      </c>
      <c r="EP6238" t="e">
        <f t="shared" si="327"/>
        <v>#REF!</v>
      </c>
      <c r="EQ6238" t="e">
        <f t="shared" si="328"/>
        <v>#REF!</v>
      </c>
      <c r="ER6238" t="e">
        <f t="shared" si="329"/>
        <v>#REF!</v>
      </c>
    </row>
    <row r="6239" spans="142:148" x14ac:dyDescent="0.25">
      <c r="EL6239">
        <v>6232</v>
      </c>
      <c r="EM6239" t="e">
        <v>#REF!</v>
      </c>
      <c r="EN6239" t="e">
        <v>#REF!</v>
      </c>
      <c r="EP6239" t="e">
        <f t="shared" si="327"/>
        <v>#REF!</v>
      </c>
      <c r="EQ6239" t="e">
        <f t="shared" si="328"/>
        <v>#REF!</v>
      </c>
      <c r="ER6239" t="e">
        <f t="shared" si="329"/>
        <v>#REF!</v>
      </c>
    </row>
    <row r="6240" spans="142:148" x14ac:dyDescent="0.25">
      <c r="EL6240">
        <v>6233</v>
      </c>
      <c r="EM6240" t="e">
        <v>#REF!</v>
      </c>
      <c r="EN6240" t="e">
        <v>#REF!</v>
      </c>
      <c r="EP6240" t="e">
        <f t="shared" si="327"/>
        <v>#REF!</v>
      </c>
      <c r="EQ6240" t="e">
        <f t="shared" si="328"/>
        <v>#REF!</v>
      </c>
      <c r="ER6240" t="e">
        <f t="shared" si="329"/>
        <v>#REF!</v>
      </c>
    </row>
    <row r="6241" spans="142:148" x14ac:dyDescent="0.25">
      <c r="EL6241">
        <v>6234</v>
      </c>
      <c r="EM6241" t="e">
        <v>#REF!</v>
      </c>
      <c r="EN6241" t="e">
        <v>#REF!</v>
      </c>
      <c r="EP6241" t="e">
        <f t="shared" si="327"/>
        <v>#REF!</v>
      </c>
      <c r="EQ6241" t="e">
        <f t="shared" si="328"/>
        <v>#REF!</v>
      </c>
      <c r="ER6241" t="e">
        <f t="shared" si="329"/>
        <v>#REF!</v>
      </c>
    </row>
    <row r="6242" spans="142:148" x14ac:dyDescent="0.25">
      <c r="EL6242">
        <v>6235</v>
      </c>
      <c r="EM6242" t="e">
        <v>#REF!</v>
      </c>
      <c r="EN6242" t="e">
        <v>#REF!</v>
      </c>
      <c r="EP6242" t="e">
        <f t="shared" si="327"/>
        <v>#REF!</v>
      </c>
      <c r="EQ6242" t="e">
        <f t="shared" si="328"/>
        <v>#REF!</v>
      </c>
      <c r="ER6242" t="e">
        <f t="shared" si="329"/>
        <v>#REF!</v>
      </c>
    </row>
    <row r="6243" spans="142:148" x14ac:dyDescent="0.25">
      <c r="EL6243">
        <v>6236</v>
      </c>
      <c r="EM6243" t="e">
        <v>#REF!</v>
      </c>
      <c r="EN6243" t="e">
        <v>#REF!</v>
      </c>
      <c r="EP6243" t="e">
        <f t="shared" si="327"/>
        <v>#REF!</v>
      </c>
      <c r="EQ6243" t="e">
        <f t="shared" si="328"/>
        <v>#REF!</v>
      </c>
      <c r="ER6243" t="e">
        <f t="shared" si="329"/>
        <v>#REF!</v>
      </c>
    </row>
    <row r="6244" spans="142:148" x14ac:dyDescent="0.25">
      <c r="EL6244">
        <v>6237</v>
      </c>
      <c r="EM6244" t="e">
        <v>#REF!</v>
      </c>
      <c r="EN6244" t="e">
        <v>#REF!</v>
      </c>
      <c r="EP6244" t="e">
        <f t="shared" si="327"/>
        <v>#REF!</v>
      </c>
      <c r="EQ6244" t="e">
        <f t="shared" si="328"/>
        <v>#REF!</v>
      </c>
      <c r="ER6244" t="e">
        <f t="shared" si="329"/>
        <v>#REF!</v>
      </c>
    </row>
    <row r="6245" spans="142:148" x14ac:dyDescent="0.25">
      <c r="EL6245">
        <v>6238</v>
      </c>
      <c r="EM6245" t="e">
        <v>#REF!</v>
      </c>
      <c r="EN6245" t="e">
        <v>#REF!</v>
      </c>
      <c r="EP6245" t="e">
        <f t="shared" si="327"/>
        <v>#REF!</v>
      </c>
      <c r="EQ6245" t="e">
        <f t="shared" si="328"/>
        <v>#REF!</v>
      </c>
      <c r="ER6245" t="e">
        <f t="shared" si="329"/>
        <v>#REF!</v>
      </c>
    </row>
    <row r="6246" spans="142:148" x14ac:dyDescent="0.25">
      <c r="EL6246">
        <v>6239</v>
      </c>
      <c r="EM6246" t="e">
        <v>#REF!</v>
      </c>
      <c r="EN6246" t="e">
        <v>#REF!</v>
      </c>
      <c r="EP6246" t="e">
        <f t="shared" si="327"/>
        <v>#REF!</v>
      </c>
      <c r="EQ6246" t="e">
        <f t="shared" si="328"/>
        <v>#REF!</v>
      </c>
      <c r="ER6246" t="e">
        <f t="shared" si="329"/>
        <v>#REF!</v>
      </c>
    </row>
    <row r="6247" spans="142:148" x14ac:dyDescent="0.25">
      <c r="EL6247">
        <v>6240</v>
      </c>
      <c r="EM6247" t="e">
        <v>#REF!</v>
      </c>
      <c r="EN6247" t="e">
        <v>#REF!</v>
      </c>
      <c r="EP6247" t="e">
        <f t="shared" si="327"/>
        <v>#REF!</v>
      </c>
      <c r="EQ6247" t="e">
        <f t="shared" si="328"/>
        <v>#REF!</v>
      </c>
      <c r="ER6247" t="e">
        <f t="shared" si="329"/>
        <v>#REF!</v>
      </c>
    </row>
    <row r="6248" spans="142:148" x14ac:dyDescent="0.25">
      <c r="EL6248">
        <v>6241</v>
      </c>
      <c r="EM6248" t="e">
        <v>#REF!</v>
      </c>
      <c r="EN6248" t="e">
        <v>#REF!</v>
      </c>
      <c r="EP6248" t="e">
        <f t="shared" si="327"/>
        <v>#REF!</v>
      </c>
      <c r="EQ6248" t="e">
        <f t="shared" si="328"/>
        <v>#REF!</v>
      </c>
      <c r="ER6248" t="e">
        <f t="shared" si="329"/>
        <v>#REF!</v>
      </c>
    </row>
    <row r="6249" spans="142:148" x14ac:dyDescent="0.25">
      <c r="EL6249">
        <v>6242</v>
      </c>
      <c r="EM6249" t="e">
        <v>#REF!</v>
      </c>
      <c r="EN6249" t="e">
        <v>#REF!</v>
      </c>
      <c r="EP6249" t="e">
        <f t="shared" si="327"/>
        <v>#REF!</v>
      </c>
      <c r="EQ6249" t="e">
        <f t="shared" si="328"/>
        <v>#REF!</v>
      </c>
      <c r="ER6249" t="e">
        <f t="shared" si="329"/>
        <v>#REF!</v>
      </c>
    </row>
    <row r="6250" spans="142:148" x14ac:dyDescent="0.25">
      <c r="EL6250">
        <v>6243</v>
      </c>
      <c r="EM6250" t="e">
        <v>#REF!</v>
      </c>
      <c r="EN6250" t="e">
        <v>#REF!</v>
      </c>
      <c r="EP6250" t="e">
        <f t="shared" si="327"/>
        <v>#REF!</v>
      </c>
      <c r="EQ6250" t="e">
        <f t="shared" si="328"/>
        <v>#REF!</v>
      </c>
      <c r="ER6250" t="e">
        <f t="shared" si="329"/>
        <v>#REF!</v>
      </c>
    </row>
    <row r="6251" spans="142:148" x14ac:dyDescent="0.25">
      <c r="EL6251">
        <v>6244</v>
      </c>
      <c r="EM6251" t="e">
        <v>#REF!</v>
      </c>
      <c r="EN6251" t="e">
        <v>#REF!</v>
      </c>
      <c r="EP6251" t="e">
        <f t="shared" si="327"/>
        <v>#REF!</v>
      </c>
      <c r="EQ6251" t="e">
        <f t="shared" si="328"/>
        <v>#REF!</v>
      </c>
      <c r="ER6251" t="e">
        <f t="shared" si="329"/>
        <v>#REF!</v>
      </c>
    </row>
    <row r="6252" spans="142:148" x14ac:dyDescent="0.25">
      <c r="EL6252">
        <v>6245</v>
      </c>
      <c r="EM6252" t="e">
        <v>#REF!</v>
      </c>
      <c r="EN6252" t="e">
        <v>#REF!</v>
      </c>
      <c r="EP6252" t="e">
        <f t="shared" si="327"/>
        <v>#REF!</v>
      </c>
      <c r="EQ6252" t="e">
        <f t="shared" si="328"/>
        <v>#REF!</v>
      </c>
      <c r="ER6252" t="e">
        <f t="shared" si="329"/>
        <v>#REF!</v>
      </c>
    </row>
    <row r="6253" spans="142:148" x14ac:dyDescent="0.25">
      <c r="EL6253">
        <v>6246</v>
      </c>
      <c r="EM6253" t="e">
        <v>#REF!</v>
      </c>
      <c r="EN6253" t="e">
        <v>#REF!</v>
      </c>
      <c r="EP6253" t="e">
        <f t="shared" si="327"/>
        <v>#REF!</v>
      </c>
      <c r="EQ6253" t="e">
        <f t="shared" si="328"/>
        <v>#REF!</v>
      </c>
      <c r="ER6253" t="e">
        <f t="shared" si="329"/>
        <v>#REF!</v>
      </c>
    </row>
    <row r="6254" spans="142:148" x14ac:dyDescent="0.25">
      <c r="EL6254">
        <v>6247</v>
      </c>
      <c r="EM6254" t="e">
        <v>#REF!</v>
      </c>
      <c r="EN6254" t="e">
        <v>#REF!</v>
      </c>
      <c r="EP6254" t="e">
        <f t="shared" si="327"/>
        <v>#REF!</v>
      </c>
      <c r="EQ6254" t="e">
        <f t="shared" si="328"/>
        <v>#REF!</v>
      </c>
      <c r="ER6254" t="e">
        <f t="shared" si="329"/>
        <v>#REF!</v>
      </c>
    </row>
    <row r="6255" spans="142:148" x14ac:dyDescent="0.25">
      <c r="EL6255">
        <v>6248</v>
      </c>
      <c r="EM6255" t="e">
        <v>#REF!</v>
      </c>
      <c r="EN6255" t="e">
        <v>#REF!</v>
      </c>
      <c r="EP6255" t="e">
        <f t="shared" si="327"/>
        <v>#REF!</v>
      </c>
      <c r="EQ6255" t="e">
        <f t="shared" si="328"/>
        <v>#REF!</v>
      </c>
      <c r="ER6255" t="e">
        <f t="shared" si="329"/>
        <v>#REF!</v>
      </c>
    </row>
    <row r="6256" spans="142:148" x14ac:dyDescent="0.25">
      <c r="EL6256">
        <v>6249</v>
      </c>
      <c r="EM6256" t="e">
        <v>#REF!</v>
      </c>
      <c r="EN6256" t="e">
        <v>#REF!</v>
      </c>
      <c r="EP6256" t="e">
        <f t="shared" si="327"/>
        <v>#REF!</v>
      </c>
      <c r="EQ6256" t="e">
        <f t="shared" si="328"/>
        <v>#REF!</v>
      </c>
      <c r="ER6256" t="e">
        <f t="shared" si="329"/>
        <v>#REF!</v>
      </c>
    </row>
    <row r="6257" spans="142:148" x14ac:dyDescent="0.25">
      <c r="EL6257">
        <v>6250</v>
      </c>
      <c r="EM6257" t="e">
        <v>#REF!</v>
      </c>
      <c r="EN6257" t="e">
        <v>#REF!</v>
      </c>
      <c r="EP6257" t="e">
        <f t="shared" si="327"/>
        <v>#REF!</v>
      </c>
      <c r="EQ6257" t="e">
        <f t="shared" si="328"/>
        <v>#REF!</v>
      </c>
      <c r="ER6257" t="e">
        <f t="shared" si="329"/>
        <v>#REF!</v>
      </c>
    </row>
    <row r="6258" spans="142:148" x14ac:dyDescent="0.25">
      <c r="EL6258">
        <v>6251</v>
      </c>
      <c r="EM6258" t="e">
        <v>#REF!</v>
      </c>
      <c r="EN6258" t="e">
        <v>#REF!</v>
      </c>
      <c r="EP6258" t="e">
        <f t="shared" si="327"/>
        <v>#REF!</v>
      </c>
      <c r="EQ6258" t="e">
        <f t="shared" si="328"/>
        <v>#REF!</v>
      </c>
      <c r="ER6258" t="e">
        <f t="shared" si="329"/>
        <v>#REF!</v>
      </c>
    </row>
    <row r="6259" spans="142:148" x14ac:dyDescent="0.25">
      <c r="EL6259">
        <v>6252</v>
      </c>
      <c r="EM6259" t="e">
        <v>#REF!</v>
      </c>
      <c r="EN6259" t="e">
        <v>#REF!</v>
      </c>
      <c r="EP6259" t="e">
        <f t="shared" si="327"/>
        <v>#REF!</v>
      </c>
      <c r="EQ6259" t="e">
        <f t="shared" si="328"/>
        <v>#REF!</v>
      </c>
      <c r="ER6259" t="e">
        <f t="shared" si="329"/>
        <v>#REF!</v>
      </c>
    </row>
    <row r="6260" spans="142:148" x14ac:dyDescent="0.25">
      <c r="EL6260">
        <v>6253</v>
      </c>
      <c r="EM6260" t="e">
        <v>#REF!</v>
      </c>
      <c r="EN6260" t="e">
        <v>#REF!</v>
      </c>
      <c r="EP6260" t="e">
        <f t="shared" si="327"/>
        <v>#REF!</v>
      </c>
      <c r="EQ6260" t="e">
        <f t="shared" si="328"/>
        <v>#REF!</v>
      </c>
      <c r="ER6260" t="e">
        <f t="shared" si="329"/>
        <v>#REF!</v>
      </c>
    </row>
    <row r="6261" spans="142:148" x14ac:dyDescent="0.25">
      <c r="EL6261">
        <v>6254</v>
      </c>
      <c r="EM6261" t="e">
        <v>#REF!</v>
      </c>
      <c r="EN6261" t="e">
        <v>#REF!</v>
      </c>
      <c r="EP6261" t="e">
        <f t="shared" si="327"/>
        <v>#REF!</v>
      </c>
      <c r="EQ6261" t="e">
        <f t="shared" si="328"/>
        <v>#REF!</v>
      </c>
      <c r="ER6261" t="e">
        <f t="shared" si="329"/>
        <v>#REF!</v>
      </c>
    </row>
    <row r="6262" spans="142:148" x14ac:dyDescent="0.25">
      <c r="EL6262">
        <v>6255</v>
      </c>
      <c r="EM6262" t="e">
        <v>#REF!</v>
      </c>
      <c r="EN6262" t="e">
        <v>#REF!</v>
      </c>
      <c r="EP6262" t="e">
        <f t="shared" si="327"/>
        <v>#REF!</v>
      </c>
      <c r="EQ6262" t="e">
        <f t="shared" si="328"/>
        <v>#REF!</v>
      </c>
      <c r="ER6262" t="e">
        <f t="shared" si="329"/>
        <v>#REF!</v>
      </c>
    </row>
    <row r="6263" spans="142:148" x14ac:dyDescent="0.25">
      <c r="EL6263">
        <v>6256</v>
      </c>
      <c r="EM6263" t="e">
        <v>#REF!</v>
      </c>
      <c r="EN6263" t="e">
        <v>#REF!</v>
      </c>
      <c r="EP6263" t="e">
        <f t="shared" si="327"/>
        <v>#REF!</v>
      </c>
      <c r="EQ6263" t="e">
        <f t="shared" si="328"/>
        <v>#REF!</v>
      </c>
      <c r="ER6263" t="e">
        <f t="shared" si="329"/>
        <v>#REF!</v>
      </c>
    </row>
    <row r="6264" spans="142:148" x14ac:dyDescent="0.25">
      <c r="EL6264">
        <v>6257</v>
      </c>
      <c r="EM6264" t="e">
        <v>#REF!</v>
      </c>
      <c r="EN6264" t="e">
        <v>#REF!</v>
      </c>
      <c r="EP6264" t="e">
        <f t="shared" si="327"/>
        <v>#REF!</v>
      </c>
      <c r="EQ6264" t="e">
        <f t="shared" si="328"/>
        <v>#REF!</v>
      </c>
      <c r="ER6264" t="e">
        <f t="shared" si="329"/>
        <v>#REF!</v>
      </c>
    </row>
    <row r="6265" spans="142:148" x14ac:dyDescent="0.25">
      <c r="EL6265">
        <v>6258</v>
      </c>
      <c r="EM6265" t="e">
        <v>#REF!</v>
      </c>
      <c r="EN6265" t="e">
        <v>#REF!</v>
      </c>
      <c r="EP6265" t="e">
        <f t="shared" si="327"/>
        <v>#REF!</v>
      </c>
      <c r="EQ6265" t="e">
        <f t="shared" si="328"/>
        <v>#REF!</v>
      </c>
      <c r="ER6265" t="e">
        <f t="shared" si="329"/>
        <v>#REF!</v>
      </c>
    </row>
    <row r="6266" spans="142:148" x14ac:dyDescent="0.25">
      <c r="EL6266">
        <v>6259</v>
      </c>
      <c r="EM6266" t="e">
        <v>#REF!</v>
      </c>
      <c r="EN6266" t="e">
        <v>#REF!</v>
      </c>
      <c r="EP6266" t="e">
        <f t="shared" si="327"/>
        <v>#REF!</v>
      </c>
      <c r="EQ6266" t="e">
        <f t="shared" si="328"/>
        <v>#REF!</v>
      </c>
      <c r="ER6266" t="e">
        <f t="shared" si="329"/>
        <v>#REF!</v>
      </c>
    </row>
    <row r="6267" spans="142:148" x14ac:dyDescent="0.25">
      <c r="EL6267">
        <v>6260</v>
      </c>
      <c r="EM6267" t="e">
        <v>#REF!</v>
      </c>
      <c r="EN6267" t="e">
        <v>#REF!</v>
      </c>
      <c r="EP6267" t="e">
        <f t="shared" si="327"/>
        <v>#REF!</v>
      </c>
      <c r="EQ6267" t="e">
        <f t="shared" si="328"/>
        <v>#REF!</v>
      </c>
      <c r="ER6267" t="e">
        <f t="shared" si="329"/>
        <v>#REF!</v>
      </c>
    </row>
    <row r="6268" spans="142:148" x14ac:dyDescent="0.25">
      <c r="EL6268">
        <v>6261</v>
      </c>
      <c r="EM6268" t="e">
        <v>#REF!</v>
      </c>
      <c r="EN6268" t="e">
        <v>#REF!</v>
      </c>
      <c r="EP6268" t="e">
        <f t="shared" si="327"/>
        <v>#REF!</v>
      </c>
      <c r="EQ6268" t="e">
        <f t="shared" si="328"/>
        <v>#REF!</v>
      </c>
      <c r="ER6268" t="e">
        <f t="shared" si="329"/>
        <v>#REF!</v>
      </c>
    </row>
    <row r="6269" spans="142:148" x14ac:dyDescent="0.25">
      <c r="EL6269">
        <v>6262</v>
      </c>
      <c r="EM6269" t="e">
        <v>#REF!</v>
      </c>
      <c r="EN6269" t="e">
        <v>#REF!</v>
      </c>
      <c r="EP6269" t="e">
        <f t="shared" si="327"/>
        <v>#REF!</v>
      </c>
      <c r="EQ6269" t="e">
        <f t="shared" si="328"/>
        <v>#REF!</v>
      </c>
      <c r="ER6269" t="e">
        <f t="shared" si="329"/>
        <v>#REF!</v>
      </c>
    </row>
    <row r="6270" spans="142:148" x14ac:dyDescent="0.25">
      <c r="EL6270">
        <v>6263</v>
      </c>
      <c r="EM6270" t="e">
        <v>#REF!</v>
      </c>
      <c r="EN6270" t="e">
        <v>#REF!</v>
      </c>
      <c r="EP6270" t="e">
        <f t="shared" si="327"/>
        <v>#REF!</v>
      </c>
      <c r="EQ6270" t="e">
        <f t="shared" si="328"/>
        <v>#REF!</v>
      </c>
      <c r="ER6270" t="e">
        <f t="shared" si="329"/>
        <v>#REF!</v>
      </c>
    </row>
    <row r="6271" spans="142:148" x14ac:dyDescent="0.25">
      <c r="EL6271">
        <v>6264</v>
      </c>
      <c r="EM6271" t="e">
        <v>#REF!</v>
      </c>
      <c r="EN6271" t="e">
        <v>#REF!</v>
      </c>
      <c r="EP6271" t="e">
        <f t="shared" si="327"/>
        <v>#REF!</v>
      </c>
      <c r="EQ6271" t="e">
        <f t="shared" si="328"/>
        <v>#REF!</v>
      </c>
      <c r="ER6271" t="e">
        <f t="shared" si="329"/>
        <v>#REF!</v>
      </c>
    </row>
    <row r="6272" spans="142:148" x14ac:dyDescent="0.25">
      <c r="EL6272">
        <v>6265</v>
      </c>
      <c r="EM6272" t="e">
        <v>#REF!</v>
      </c>
      <c r="EN6272" t="e">
        <v>#REF!</v>
      </c>
      <c r="EP6272" t="e">
        <f t="shared" si="327"/>
        <v>#REF!</v>
      </c>
      <c r="EQ6272" t="e">
        <f t="shared" si="328"/>
        <v>#REF!</v>
      </c>
      <c r="ER6272" t="e">
        <f t="shared" si="329"/>
        <v>#REF!</v>
      </c>
    </row>
    <row r="6273" spans="142:148" x14ac:dyDescent="0.25">
      <c r="EL6273">
        <v>6266</v>
      </c>
      <c r="EM6273" t="e">
        <v>#REF!</v>
      </c>
      <c r="EN6273" t="e">
        <v>#REF!</v>
      </c>
      <c r="EP6273" t="e">
        <f t="shared" si="327"/>
        <v>#REF!</v>
      </c>
      <c r="EQ6273" t="e">
        <f t="shared" si="328"/>
        <v>#REF!</v>
      </c>
      <c r="ER6273" t="e">
        <f t="shared" si="329"/>
        <v>#REF!</v>
      </c>
    </row>
    <row r="6274" spans="142:148" x14ac:dyDescent="0.25">
      <c r="EL6274">
        <v>6267</v>
      </c>
      <c r="EM6274" t="e">
        <v>#REF!</v>
      </c>
      <c r="EN6274" t="e">
        <v>#REF!</v>
      </c>
      <c r="EP6274" t="e">
        <f t="shared" si="327"/>
        <v>#REF!</v>
      </c>
      <c r="EQ6274" t="e">
        <f t="shared" si="328"/>
        <v>#REF!</v>
      </c>
      <c r="ER6274" t="e">
        <f t="shared" si="329"/>
        <v>#REF!</v>
      </c>
    </row>
    <row r="6275" spans="142:148" x14ac:dyDescent="0.25">
      <c r="EL6275">
        <v>6268</v>
      </c>
      <c r="EM6275" t="e">
        <v>#REF!</v>
      </c>
      <c r="EN6275" t="e">
        <v>#REF!</v>
      </c>
      <c r="EP6275" t="e">
        <f t="shared" si="327"/>
        <v>#REF!</v>
      </c>
      <c r="EQ6275" t="e">
        <f t="shared" si="328"/>
        <v>#REF!</v>
      </c>
      <c r="ER6275" t="e">
        <f t="shared" si="329"/>
        <v>#REF!</v>
      </c>
    </row>
    <row r="6276" spans="142:148" x14ac:dyDescent="0.25">
      <c r="EL6276">
        <v>6269</v>
      </c>
      <c r="EM6276" t="e">
        <v>#REF!</v>
      </c>
      <c r="EN6276" t="e">
        <v>#REF!</v>
      </c>
      <c r="EP6276" t="e">
        <f t="shared" si="327"/>
        <v>#REF!</v>
      </c>
      <c r="EQ6276" t="e">
        <f t="shared" si="328"/>
        <v>#REF!</v>
      </c>
      <c r="ER6276" t="e">
        <f t="shared" si="329"/>
        <v>#REF!</v>
      </c>
    </row>
    <row r="6277" spans="142:148" x14ac:dyDescent="0.25">
      <c r="EL6277">
        <v>6270</v>
      </c>
      <c r="EM6277" t="e">
        <v>#REF!</v>
      </c>
      <c r="EN6277" t="e">
        <v>#REF!</v>
      </c>
      <c r="EP6277" t="e">
        <f t="shared" si="327"/>
        <v>#REF!</v>
      </c>
      <c r="EQ6277" t="e">
        <f t="shared" si="328"/>
        <v>#REF!</v>
      </c>
      <c r="ER6277" t="e">
        <f t="shared" si="329"/>
        <v>#REF!</v>
      </c>
    </row>
    <row r="6278" spans="142:148" x14ac:dyDescent="0.25">
      <c r="EL6278">
        <v>6271</v>
      </c>
      <c r="EM6278" t="e">
        <v>#REF!</v>
      </c>
      <c r="EN6278" t="e">
        <v>#REF!</v>
      </c>
      <c r="EP6278" t="e">
        <f t="shared" si="327"/>
        <v>#REF!</v>
      </c>
      <c r="EQ6278" t="e">
        <f t="shared" si="328"/>
        <v>#REF!</v>
      </c>
      <c r="ER6278" t="e">
        <f t="shared" si="329"/>
        <v>#REF!</v>
      </c>
    </row>
    <row r="6279" spans="142:148" x14ac:dyDescent="0.25">
      <c r="EL6279">
        <v>6272</v>
      </c>
      <c r="EM6279" t="e">
        <v>#REF!</v>
      </c>
      <c r="EN6279" t="e">
        <v>#REF!</v>
      </c>
      <c r="EP6279" t="e">
        <f t="shared" si="327"/>
        <v>#REF!</v>
      </c>
      <c r="EQ6279" t="e">
        <f t="shared" si="328"/>
        <v>#REF!</v>
      </c>
      <c r="ER6279" t="e">
        <f t="shared" si="329"/>
        <v>#REF!</v>
      </c>
    </row>
    <row r="6280" spans="142:148" x14ac:dyDescent="0.25">
      <c r="EL6280">
        <v>6273</v>
      </c>
      <c r="EM6280" t="e">
        <v>#REF!</v>
      </c>
      <c r="EN6280" t="e">
        <v>#REF!</v>
      </c>
      <c r="EP6280" t="e">
        <f t="shared" si="327"/>
        <v>#REF!</v>
      </c>
      <c r="EQ6280" t="e">
        <f t="shared" si="328"/>
        <v>#REF!</v>
      </c>
      <c r="ER6280" t="e">
        <f t="shared" si="329"/>
        <v>#REF!</v>
      </c>
    </row>
    <row r="6281" spans="142:148" x14ac:dyDescent="0.25">
      <c r="EL6281">
        <v>6274</v>
      </c>
      <c r="EM6281" t="e">
        <v>#REF!</v>
      </c>
      <c r="EN6281" t="e">
        <v>#REF!</v>
      </c>
      <c r="EP6281" t="e">
        <f t="shared" si="327"/>
        <v>#REF!</v>
      </c>
      <c r="EQ6281" t="e">
        <f t="shared" si="328"/>
        <v>#REF!</v>
      </c>
      <c r="ER6281" t="e">
        <f t="shared" si="329"/>
        <v>#REF!</v>
      </c>
    </row>
    <row r="6282" spans="142:148" x14ac:dyDescent="0.25">
      <c r="EL6282">
        <v>6275</v>
      </c>
      <c r="EM6282" t="e">
        <v>#REF!</v>
      </c>
      <c r="EN6282" t="e">
        <v>#REF!</v>
      </c>
      <c r="EP6282" t="e">
        <f t="shared" si="327"/>
        <v>#REF!</v>
      </c>
      <c r="EQ6282" t="e">
        <f t="shared" si="328"/>
        <v>#REF!</v>
      </c>
      <c r="ER6282" t="e">
        <f t="shared" si="329"/>
        <v>#REF!</v>
      </c>
    </row>
    <row r="6283" spans="142:148" x14ac:dyDescent="0.25">
      <c r="EL6283">
        <v>6276</v>
      </c>
      <c r="EM6283" t="e">
        <v>#REF!</v>
      </c>
      <c r="EN6283" t="e">
        <v>#REF!</v>
      </c>
      <c r="EP6283" t="e">
        <f t="shared" si="327"/>
        <v>#REF!</v>
      </c>
      <c r="EQ6283" t="e">
        <f t="shared" si="328"/>
        <v>#REF!</v>
      </c>
      <c r="ER6283" t="e">
        <f t="shared" si="329"/>
        <v>#REF!</v>
      </c>
    </row>
    <row r="6284" spans="142:148" x14ac:dyDescent="0.25">
      <c r="EL6284">
        <v>6277</v>
      </c>
      <c r="EM6284" t="e">
        <v>#REF!</v>
      </c>
      <c r="EN6284" t="e">
        <v>#REF!</v>
      </c>
      <c r="EP6284" t="e">
        <f t="shared" si="327"/>
        <v>#REF!</v>
      </c>
      <c r="EQ6284" t="e">
        <f t="shared" si="328"/>
        <v>#REF!</v>
      </c>
      <c r="ER6284" t="e">
        <f t="shared" si="329"/>
        <v>#REF!</v>
      </c>
    </row>
    <row r="6285" spans="142:148" x14ac:dyDescent="0.25">
      <c r="EL6285">
        <v>6278</v>
      </c>
      <c r="EM6285" t="e">
        <v>#REF!</v>
      </c>
      <c r="EN6285" t="e">
        <v>#REF!</v>
      </c>
      <c r="EP6285" t="e">
        <f t="shared" si="327"/>
        <v>#REF!</v>
      </c>
      <c r="EQ6285" t="e">
        <f t="shared" si="328"/>
        <v>#REF!</v>
      </c>
      <c r="ER6285" t="e">
        <f t="shared" si="329"/>
        <v>#REF!</v>
      </c>
    </row>
    <row r="6286" spans="142:148" x14ac:dyDescent="0.25">
      <c r="EL6286">
        <v>6279</v>
      </c>
      <c r="EM6286" t="e">
        <v>#REF!</v>
      </c>
      <c r="EN6286" t="e">
        <v>#REF!</v>
      </c>
      <c r="EP6286" t="e">
        <f t="shared" si="327"/>
        <v>#REF!</v>
      </c>
      <c r="EQ6286" t="e">
        <f t="shared" si="328"/>
        <v>#REF!</v>
      </c>
      <c r="ER6286" t="e">
        <f t="shared" si="329"/>
        <v>#REF!</v>
      </c>
    </row>
    <row r="6287" spans="142:148" x14ac:dyDescent="0.25">
      <c r="EL6287">
        <v>6280</v>
      </c>
      <c r="EM6287" t="e">
        <v>#REF!</v>
      </c>
      <c r="EN6287" t="e">
        <v>#REF!</v>
      </c>
      <c r="EP6287" t="e">
        <f t="shared" si="327"/>
        <v>#REF!</v>
      </c>
      <c r="EQ6287" t="e">
        <f t="shared" si="328"/>
        <v>#REF!</v>
      </c>
      <c r="ER6287" t="e">
        <f t="shared" si="329"/>
        <v>#REF!</v>
      </c>
    </row>
    <row r="6288" spans="142:148" x14ac:dyDescent="0.25">
      <c r="EL6288">
        <v>6281</v>
      </c>
      <c r="EM6288" t="e">
        <v>#REF!</v>
      </c>
      <c r="EN6288" t="e">
        <v>#REF!</v>
      </c>
      <c r="EP6288" t="e">
        <f t="shared" si="327"/>
        <v>#REF!</v>
      </c>
      <c r="EQ6288" t="e">
        <f t="shared" si="328"/>
        <v>#REF!</v>
      </c>
      <c r="ER6288" t="e">
        <f t="shared" si="329"/>
        <v>#REF!</v>
      </c>
    </row>
    <row r="6289" spans="142:148" x14ac:dyDescent="0.25">
      <c r="EL6289">
        <v>6282</v>
      </c>
      <c r="EM6289" t="e">
        <v>#REF!</v>
      </c>
      <c r="EN6289" t="e">
        <v>#REF!</v>
      </c>
      <c r="EP6289" t="e">
        <f t="shared" si="327"/>
        <v>#REF!</v>
      </c>
      <c r="EQ6289" t="e">
        <f t="shared" si="328"/>
        <v>#REF!</v>
      </c>
      <c r="ER6289" t="e">
        <f t="shared" si="329"/>
        <v>#REF!</v>
      </c>
    </row>
    <row r="6290" spans="142:148" x14ac:dyDescent="0.25">
      <c r="EL6290">
        <v>6283</v>
      </c>
      <c r="EM6290" t="e">
        <v>#REF!</v>
      </c>
      <c r="EN6290" t="e">
        <v>#REF!</v>
      </c>
      <c r="EP6290" t="e">
        <f t="shared" si="327"/>
        <v>#REF!</v>
      </c>
      <c r="EQ6290" t="e">
        <f t="shared" si="328"/>
        <v>#REF!</v>
      </c>
      <c r="ER6290" t="e">
        <f t="shared" si="329"/>
        <v>#REF!</v>
      </c>
    </row>
    <row r="6291" spans="142:148" x14ac:dyDescent="0.25">
      <c r="EL6291">
        <v>6284</v>
      </c>
      <c r="EM6291" t="e">
        <v>#REF!</v>
      </c>
      <c r="EN6291" t="e">
        <v>#REF!</v>
      </c>
      <c r="EP6291" t="e">
        <f t="shared" si="327"/>
        <v>#REF!</v>
      </c>
      <c r="EQ6291" t="e">
        <f t="shared" si="328"/>
        <v>#REF!</v>
      </c>
      <c r="ER6291" t="e">
        <f t="shared" si="329"/>
        <v>#REF!</v>
      </c>
    </row>
    <row r="6292" spans="142:148" x14ac:dyDescent="0.25">
      <c r="EL6292">
        <v>6285</v>
      </c>
      <c r="EM6292" t="e">
        <v>#REF!</v>
      </c>
      <c r="EN6292" t="e">
        <v>#REF!</v>
      </c>
      <c r="EP6292" t="e">
        <f t="shared" si="327"/>
        <v>#REF!</v>
      </c>
      <c r="EQ6292" t="e">
        <f t="shared" si="328"/>
        <v>#REF!</v>
      </c>
      <c r="ER6292" t="e">
        <f t="shared" si="329"/>
        <v>#REF!</v>
      </c>
    </row>
    <row r="6293" spans="142:148" x14ac:dyDescent="0.25">
      <c r="EL6293">
        <v>6286</v>
      </c>
      <c r="EM6293" t="e">
        <v>#REF!</v>
      </c>
      <c r="EN6293" t="e">
        <v>#REF!</v>
      </c>
      <c r="EP6293" t="e">
        <f t="shared" si="327"/>
        <v>#REF!</v>
      </c>
      <c r="EQ6293" t="e">
        <f t="shared" si="328"/>
        <v>#REF!</v>
      </c>
      <c r="ER6293" t="e">
        <f t="shared" si="329"/>
        <v>#REF!</v>
      </c>
    </row>
    <row r="6294" spans="142:148" x14ac:dyDescent="0.25">
      <c r="EL6294">
        <v>6287</v>
      </c>
      <c r="EM6294" t="e">
        <v>#REF!</v>
      </c>
      <c r="EN6294" t="e">
        <v>#REF!</v>
      </c>
      <c r="EP6294" t="e">
        <f t="shared" si="327"/>
        <v>#REF!</v>
      </c>
      <c r="EQ6294" t="e">
        <f t="shared" si="328"/>
        <v>#REF!</v>
      </c>
      <c r="ER6294" t="e">
        <f t="shared" si="329"/>
        <v>#REF!</v>
      </c>
    </row>
    <row r="6295" spans="142:148" x14ac:dyDescent="0.25">
      <c r="EL6295">
        <v>6288</v>
      </c>
      <c r="EM6295" t="e">
        <v>#REF!</v>
      </c>
      <c r="EN6295" t="e">
        <v>#REF!</v>
      </c>
      <c r="EP6295" t="e">
        <f t="shared" si="327"/>
        <v>#REF!</v>
      </c>
      <c r="EQ6295" t="e">
        <f t="shared" si="328"/>
        <v>#REF!</v>
      </c>
      <c r="ER6295" t="e">
        <f t="shared" si="329"/>
        <v>#REF!</v>
      </c>
    </row>
    <row r="6296" spans="142:148" x14ac:dyDescent="0.25">
      <c r="EL6296">
        <v>6289</v>
      </c>
      <c r="EM6296" t="e">
        <v>#REF!</v>
      </c>
      <c r="EN6296" t="e">
        <v>#REF!</v>
      </c>
      <c r="EP6296" t="e">
        <f t="shared" ref="EP6296:EP6359" si="330">IF(EM6296&gt;EN6296,1,0)</f>
        <v>#REF!</v>
      </c>
      <c r="EQ6296" t="e">
        <f t="shared" ref="EQ6296:EQ6359" si="331">IF(EP6296&gt;0,0,1)</f>
        <v>#REF!</v>
      </c>
      <c r="ER6296" t="e">
        <f t="shared" ref="ER6296:ER6359" si="332">IF(EM6296&gt;EN6296,EM6296-EN6296,EN6296-EM6296)</f>
        <v>#REF!</v>
      </c>
    </row>
    <row r="6297" spans="142:148" x14ac:dyDescent="0.25">
      <c r="EL6297">
        <v>6290</v>
      </c>
      <c r="EM6297" t="e">
        <v>#REF!</v>
      </c>
      <c r="EN6297" t="e">
        <v>#REF!</v>
      </c>
      <c r="EP6297" t="e">
        <f t="shared" si="330"/>
        <v>#REF!</v>
      </c>
      <c r="EQ6297" t="e">
        <f t="shared" si="331"/>
        <v>#REF!</v>
      </c>
      <c r="ER6297" t="e">
        <f t="shared" si="332"/>
        <v>#REF!</v>
      </c>
    </row>
    <row r="6298" spans="142:148" x14ac:dyDescent="0.25">
      <c r="EL6298">
        <v>6291</v>
      </c>
      <c r="EM6298" t="e">
        <v>#REF!</v>
      </c>
      <c r="EN6298" t="e">
        <v>#REF!</v>
      </c>
      <c r="EP6298" t="e">
        <f t="shared" si="330"/>
        <v>#REF!</v>
      </c>
      <c r="EQ6298" t="e">
        <f t="shared" si="331"/>
        <v>#REF!</v>
      </c>
      <c r="ER6298" t="e">
        <f t="shared" si="332"/>
        <v>#REF!</v>
      </c>
    </row>
    <row r="6299" spans="142:148" x14ac:dyDescent="0.25">
      <c r="EL6299">
        <v>6292</v>
      </c>
      <c r="EM6299" t="e">
        <v>#REF!</v>
      </c>
      <c r="EN6299" t="e">
        <v>#REF!</v>
      </c>
      <c r="EP6299" t="e">
        <f t="shared" si="330"/>
        <v>#REF!</v>
      </c>
      <c r="EQ6299" t="e">
        <f t="shared" si="331"/>
        <v>#REF!</v>
      </c>
      <c r="ER6299" t="e">
        <f t="shared" si="332"/>
        <v>#REF!</v>
      </c>
    </row>
    <row r="6300" spans="142:148" x14ac:dyDescent="0.25">
      <c r="EL6300">
        <v>6293</v>
      </c>
      <c r="EM6300" t="e">
        <v>#REF!</v>
      </c>
      <c r="EN6300" t="e">
        <v>#REF!</v>
      </c>
      <c r="EP6300" t="e">
        <f t="shared" si="330"/>
        <v>#REF!</v>
      </c>
      <c r="EQ6300" t="e">
        <f t="shared" si="331"/>
        <v>#REF!</v>
      </c>
      <c r="ER6300" t="e">
        <f t="shared" si="332"/>
        <v>#REF!</v>
      </c>
    </row>
    <row r="6301" spans="142:148" x14ac:dyDescent="0.25">
      <c r="EL6301">
        <v>6294</v>
      </c>
      <c r="EM6301" t="e">
        <v>#REF!</v>
      </c>
      <c r="EN6301" t="e">
        <v>#REF!</v>
      </c>
      <c r="EP6301" t="e">
        <f t="shared" si="330"/>
        <v>#REF!</v>
      </c>
      <c r="EQ6301" t="e">
        <f t="shared" si="331"/>
        <v>#REF!</v>
      </c>
      <c r="ER6301" t="e">
        <f t="shared" si="332"/>
        <v>#REF!</v>
      </c>
    </row>
    <row r="6302" spans="142:148" x14ac:dyDescent="0.25">
      <c r="EL6302">
        <v>6295</v>
      </c>
      <c r="EM6302" t="e">
        <v>#REF!</v>
      </c>
      <c r="EN6302" t="e">
        <v>#REF!</v>
      </c>
      <c r="EP6302" t="e">
        <f t="shared" si="330"/>
        <v>#REF!</v>
      </c>
      <c r="EQ6302" t="e">
        <f t="shared" si="331"/>
        <v>#REF!</v>
      </c>
      <c r="ER6302" t="e">
        <f t="shared" si="332"/>
        <v>#REF!</v>
      </c>
    </row>
    <row r="6303" spans="142:148" x14ac:dyDescent="0.25">
      <c r="EL6303">
        <v>6296</v>
      </c>
      <c r="EM6303" t="e">
        <v>#REF!</v>
      </c>
      <c r="EN6303" t="e">
        <v>#REF!</v>
      </c>
      <c r="EP6303" t="e">
        <f t="shared" si="330"/>
        <v>#REF!</v>
      </c>
      <c r="EQ6303" t="e">
        <f t="shared" si="331"/>
        <v>#REF!</v>
      </c>
      <c r="ER6303" t="e">
        <f t="shared" si="332"/>
        <v>#REF!</v>
      </c>
    </row>
    <row r="6304" spans="142:148" x14ac:dyDescent="0.25">
      <c r="EL6304">
        <v>6297</v>
      </c>
      <c r="EM6304" t="e">
        <v>#REF!</v>
      </c>
      <c r="EN6304" t="e">
        <v>#REF!</v>
      </c>
      <c r="EP6304" t="e">
        <f t="shared" si="330"/>
        <v>#REF!</v>
      </c>
      <c r="EQ6304" t="e">
        <f t="shared" si="331"/>
        <v>#REF!</v>
      </c>
      <c r="ER6304" t="e">
        <f t="shared" si="332"/>
        <v>#REF!</v>
      </c>
    </row>
    <row r="6305" spans="142:148" x14ac:dyDescent="0.25">
      <c r="EL6305">
        <v>6298</v>
      </c>
      <c r="EM6305" t="e">
        <v>#REF!</v>
      </c>
      <c r="EN6305" t="e">
        <v>#REF!</v>
      </c>
      <c r="EP6305" t="e">
        <f t="shared" si="330"/>
        <v>#REF!</v>
      </c>
      <c r="EQ6305" t="e">
        <f t="shared" si="331"/>
        <v>#REF!</v>
      </c>
      <c r="ER6305" t="e">
        <f t="shared" si="332"/>
        <v>#REF!</v>
      </c>
    </row>
    <row r="6306" spans="142:148" x14ac:dyDescent="0.25">
      <c r="EL6306">
        <v>6299</v>
      </c>
      <c r="EM6306" t="e">
        <v>#REF!</v>
      </c>
      <c r="EN6306" t="e">
        <v>#REF!</v>
      </c>
      <c r="EP6306" t="e">
        <f t="shared" si="330"/>
        <v>#REF!</v>
      </c>
      <c r="EQ6306" t="e">
        <f t="shared" si="331"/>
        <v>#REF!</v>
      </c>
      <c r="ER6306" t="e">
        <f t="shared" si="332"/>
        <v>#REF!</v>
      </c>
    </row>
    <row r="6307" spans="142:148" x14ac:dyDescent="0.25">
      <c r="EL6307">
        <v>6300</v>
      </c>
      <c r="EM6307" t="e">
        <v>#REF!</v>
      </c>
      <c r="EN6307" t="e">
        <v>#REF!</v>
      </c>
      <c r="EP6307" t="e">
        <f t="shared" si="330"/>
        <v>#REF!</v>
      </c>
      <c r="EQ6307" t="e">
        <f t="shared" si="331"/>
        <v>#REF!</v>
      </c>
      <c r="ER6307" t="e">
        <f t="shared" si="332"/>
        <v>#REF!</v>
      </c>
    </row>
    <row r="6308" spans="142:148" x14ac:dyDescent="0.25">
      <c r="EL6308">
        <v>6301</v>
      </c>
      <c r="EM6308" t="e">
        <v>#REF!</v>
      </c>
      <c r="EN6308" t="e">
        <v>#REF!</v>
      </c>
      <c r="EP6308" t="e">
        <f t="shared" si="330"/>
        <v>#REF!</v>
      </c>
      <c r="EQ6308" t="e">
        <f t="shared" si="331"/>
        <v>#REF!</v>
      </c>
      <c r="ER6308" t="e">
        <f t="shared" si="332"/>
        <v>#REF!</v>
      </c>
    </row>
    <row r="6309" spans="142:148" x14ac:dyDescent="0.25">
      <c r="EL6309">
        <v>6302</v>
      </c>
      <c r="EM6309" t="e">
        <v>#REF!</v>
      </c>
      <c r="EN6309" t="e">
        <v>#REF!</v>
      </c>
      <c r="EP6309" t="e">
        <f t="shared" si="330"/>
        <v>#REF!</v>
      </c>
      <c r="EQ6309" t="e">
        <f t="shared" si="331"/>
        <v>#REF!</v>
      </c>
      <c r="ER6309" t="e">
        <f t="shared" si="332"/>
        <v>#REF!</v>
      </c>
    </row>
    <row r="6310" spans="142:148" x14ac:dyDescent="0.25">
      <c r="EL6310">
        <v>6303</v>
      </c>
      <c r="EM6310" t="e">
        <v>#REF!</v>
      </c>
      <c r="EN6310" t="e">
        <v>#REF!</v>
      </c>
      <c r="EP6310" t="e">
        <f t="shared" si="330"/>
        <v>#REF!</v>
      </c>
      <c r="EQ6310" t="e">
        <f t="shared" si="331"/>
        <v>#REF!</v>
      </c>
      <c r="ER6310" t="e">
        <f t="shared" si="332"/>
        <v>#REF!</v>
      </c>
    </row>
    <row r="6311" spans="142:148" x14ac:dyDescent="0.25">
      <c r="EL6311">
        <v>6304</v>
      </c>
      <c r="EM6311" t="e">
        <v>#REF!</v>
      </c>
      <c r="EN6311" t="e">
        <v>#REF!</v>
      </c>
      <c r="EP6311" t="e">
        <f t="shared" si="330"/>
        <v>#REF!</v>
      </c>
      <c r="EQ6311" t="e">
        <f t="shared" si="331"/>
        <v>#REF!</v>
      </c>
      <c r="ER6311" t="e">
        <f t="shared" si="332"/>
        <v>#REF!</v>
      </c>
    </row>
    <row r="6312" spans="142:148" x14ac:dyDescent="0.25">
      <c r="EL6312">
        <v>6305</v>
      </c>
      <c r="EM6312" t="e">
        <v>#REF!</v>
      </c>
      <c r="EN6312" t="e">
        <v>#REF!</v>
      </c>
      <c r="EP6312" t="e">
        <f t="shared" si="330"/>
        <v>#REF!</v>
      </c>
      <c r="EQ6312" t="e">
        <f t="shared" si="331"/>
        <v>#REF!</v>
      </c>
      <c r="ER6312" t="e">
        <f t="shared" si="332"/>
        <v>#REF!</v>
      </c>
    </row>
    <row r="6313" spans="142:148" x14ac:dyDescent="0.25">
      <c r="EL6313">
        <v>6306</v>
      </c>
      <c r="EM6313" t="e">
        <v>#REF!</v>
      </c>
      <c r="EN6313" t="e">
        <v>#REF!</v>
      </c>
      <c r="EP6313" t="e">
        <f t="shared" si="330"/>
        <v>#REF!</v>
      </c>
      <c r="EQ6313" t="e">
        <f t="shared" si="331"/>
        <v>#REF!</v>
      </c>
      <c r="ER6313" t="e">
        <f t="shared" si="332"/>
        <v>#REF!</v>
      </c>
    </row>
    <row r="6314" spans="142:148" x14ac:dyDescent="0.25">
      <c r="EL6314">
        <v>6307</v>
      </c>
      <c r="EM6314" t="e">
        <v>#REF!</v>
      </c>
      <c r="EN6314" t="e">
        <v>#REF!</v>
      </c>
      <c r="EP6314" t="e">
        <f t="shared" si="330"/>
        <v>#REF!</v>
      </c>
      <c r="EQ6314" t="e">
        <f t="shared" si="331"/>
        <v>#REF!</v>
      </c>
      <c r="ER6314" t="e">
        <f t="shared" si="332"/>
        <v>#REF!</v>
      </c>
    </row>
    <row r="6315" spans="142:148" x14ac:dyDescent="0.25">
      <c r="EL6315">
        <v>6308</v>
      </c>
      <c r="EM6315" t="e">
        <v>#REF!</v>
      </c>
      <c r="EN6315" t="e">
        <v>#REF!</v>
      </c>
      <c r="EP6315" t="e">
        <f t="shared" si="330"/>
        <v>#REF!</v>
      </c>
      <c r="EQ6315" t="e">
        <f t="shared" si="331"/>
        <v>#REF!</v>
      </c>
      <c r="ER6315" t="e">
        <f t="shared" si="332"/>
        <v>#REF!</v>
      </c>
    </row>
    <row r="6316" spans="142:148" x14ac:dyDescent="0.25">
      <c r="EL6316">
        <v>6309</v>
      </c>
      <c r="EM6316" t="e">
        <v>#REF!</v>
      </c>
      <c r="EN6316" t="e">
        <v>#REF!</v>
      </c>
      <c r="EP6316" t="e">
        <f t="shared" si="330"/>
        <v>#REF!</v>
      </c>
      <c r="EQ6316" t="e">
        <f t="shared" si="331"/>
        <v>#REF!</v>
      </c>
      <c r="ER6316" t="e">
        <f t="shared" si="332"/>
        <v>#REF!</v>
      </c>
    </row>
    <row r="6317" spans="142:148" x14ac:dyDescent="0.25">
      <c r="EL6317">
        <v>6310</v>
      </c>
      <c r="EM6317" t="e">
        <v>#REF!</v>
      </c>
      <c r="EN6317" t="e">
        <v>#REF!</v>
      </c>
      <c r="EP6317" t="e">
        <f t="shared" si="330"/>
        <v>#REF!</v>
      </c>
      <c r="EQ6317" t="e">
        <f t="shared" si="331"/>
        <v>#REF!</v>
      </c>
      <c r="ER6317" t="e">
        <f t="shared" si="332"/>
        <v>#REF!</v>
      </c>
    </row>
    <row r="6318" spans="142:148" x14ac:dyDescent="0.25">
      <c r="EL6318">
        <v>6311</v>
      </c>
      <c r="EM6318" t="e">
        <v>#REF!</v>
      </c>
      <c r="EN6318" t="e">
        <v>#REF!</v>
      </c>
      <c r="EP6318" t="e">
        <f t="shared" si="330"/>
        <v>#REF!</v>
      </c>
      <c r="EQ6318" t="e">
        <f t="shared" si="331"/>
        <v>#REF!</v>
      </c>
      <c r="ER6318" t="e">
        <f t="shared" si="332"/>
        <v>#REF!</v>
      </c>
    </row>
    <row r="6319" spans="142:148" x14ac:dyDescent="0.25">
      <c r="EL6319">
        <v>6312</v>
      </c>
      <c r="EM6319" t="e">
        <v>#REF!</v>
      </c>
      <c r="EN6319" t="e">
        <v>#REF!</v>
      </c>
      <c r="EP6319" t="e">
        <f t="shared" si="330"/>
        <v>#REF!</v>
      </c>
      <c r="EQ6319" t="e">
        <f t="shared" si="331"/>
        <v>#REF!</v>
      </c>
      <c r="ER6319" t="e">
        <f t="shared" si="332"/>
        <v>#REF!</v>
      </c>
    </row>
    <row r="6320" spans="142:148" x14ac:dyDescent="0.25">
      <c r="EL6320">
        <v>6313</v>
      </c>
      <c r="EM6320" t="e">
        <v>#REF!</v>
      </c>
      <c r="EN6320" t="e">
        <v>#REF!</v>
      </c>
      <c r="EP6320" t="e">
        <f t="shared" si="330"/>
        <v>#REF!</v>
      </c>
      <c r="EQ6320" t="e">
        <f t="shared" si="331"/>
        <v>#REF!</v>
      </c>
      <c r="ER6320" t="e">
        <f t="shared" si="332"/>
        <v>#REF!</v>
      </c>
    </row>
    <row r="6321" spans="142:148" x14ac:dyDescent="0.25">
      <c r="EL6321">
        <v>6314</v>
      </c>
      <c r="EM6321" t="e">
        <v>#REF!</v>
      </c>
      <c r="EN6321" t="e">
        <v>#REF!</v>
      </c>
      <c r="EP6321" t="e">
        <f t="shared" si="330"/>
        <v>#REF!</v>
      </c>
      <c r="EQ6321" t="e">
        <f t="shared" si="331"/>
        <v>#REF!</v>
      </c>
      <c r="ER6321" t="e">
        <f t="shared" si="332"/>
        <v>#REF!</v>
      </c>
    </row>
    <row r="6322" spans="142:148" x14ac:dyDescent="0.25">
      <c r="EL6322">
        <v>6315</v>
      </c>
      <c r="EM6322" t="e">
        <v>#REF!</v>
      </c>
      <c r="EN6322" t="e">
        <v>#REF!</v>
      </c>
      <c r="EP6322" t="e">
        <f t="shared" si="330"/>
        <v>#REF!</v>
      </c>
      <c r="EQ6322" t="e">
        <f t="shared" si="331"/>
        <v>#REF!</v>
      </c>
      <c r="ER6322" t="e">
        <f t="shared" si="332"/>
        <v>#REF!</v>
      </c>
    </row>
    <row r="6323" spans="142:148" x14ac:dyDescent="0.25">
      <c r="EL6323">
        <v>6316</v>
      </c>
      <c r="EM6323" t="e">
        <v>#REF!</v>
      </c>
      <c r="EN6323" t="e">
        <v>#REF!</v>
      </c>
      <c r="EP6323" t="e">
        <f t="shared" si="330"/>
        <v>#REF!</v>
      </c>
      <c r="EQ6323" t="e">
        <f t="shared" si="331"/>
        <v>#REF!</v>
      </c>
      <c r="ER6323" t="e">
        <f t="shared" si="332"/>
        <v>#REF!</v>
      </c>
    </row>
    <row r="6324" spans="142:148" x14ac:dyDescent="0.25">
      <c r="EL6324">
        <v>6317</v>
      </c>
      <c r="EM6324" t="e">
        <v>#REF!</v>
      </c>
      <c r="EN6324" t="e">
        <v>#REF!</v>
      </c>
      <c r="EP6324" t="e">
        <f t="shared" si="330"/>
        <v>#REF!</v>
      </c>
      <c r="EQ6324" t="e">
        <f t="shared" si="331"/>
        <v>#REF!</v>
      </c>
      <c r="ER6324" t="e">
        <f t="shared" si="332"/>
        <v>#REF!</v>
      </c>
    </row>
    <row r="6325" spans="142:148" x14ac:dyDescent="0.25">
      <c r="EL6325">
        <v>6318</v>
      </c>
      <c r="EM6325" t="e">
        <v>#REF!</v>
      </c>
      <c r="EN6325" t="e">
        <v>#REF!</v>
      </c>
      <c r="EP6325" t="e">
        <f t="shared" si="330"/>
        <v>#REF!</v>
      </c>
      <c r="EQ6325" t="e">
        <f t="shared" si="331"/>
        <v>#REF!</v>
      </c>
      <c r="ER6325" t="e">
        <f t="shared" si="332"/>
        <v>#REF!</v>
      </c>
    </row>
    <row r="6326" spans="142:148" x14ac:dyDescent="0.25">
      <c r="EL6326">
        <v>6319</v>
      </c>
      <c r="EM6326" t="e">
        <v>#REF!</v>
      </c>
      <c r="EN6326" t="e">
        <v>#REF!</v>
      </c>
      <c r="EP6326" t="e">
        <f t="shared" si="330"/>
        <v>#REF!</v>
      </c>
      <c r="EQ6326" t="e">
        <f t="shared" si="331"/>
        <v>#REF!</v>
      </c>
      <c r="ER6326" t="e">
        <f t="shared" si="332"/>
        <v>#REF!</v>
      </c>
    </row>
    <row r="6327" spans="142:148" x14ac:dyDescent="0.25">
      <c r="EL6327">
        <v>6320</v>
      </c>
      <c r="EM6327" t="e">
        <v>#REF!</v>
      </c>
      <c r="EN6327" t="e">
        <v>#REF!</v>
      </c>
      <c r="EP6327" t="e">
        <f t="shared" si="330"/>
        <v>#REF!</v>
      </c>
      <c r="EQ6327" t="e">
        <f t="shared" si="331"/>
        <v>#REF!</v>
      </c>
      <c r="ER6327" t="e">
        <f t="shared" si="332"/>
        <v>#REF!</v>
      </c>
    </row>
    <row r="6328" spans="142:148" x14ac:dyDescent="0.25">
      <c r="EL6328">
        <v>6321</v>
      </c>
      <c r="EM6328" t="e">
        <v>#REF!</v>
      </c>
      <c r="EN6328" t="e">
        <v>#REF!</v>
      </c>
      <c r="EP6328" t="e">
        <f t="shared" si="330"/>
        <v>#REF!</v>
      </c>
      <c r="EQ6328" t="e">
        <f t="shared" si="331"/>
        <v>#REF!</v>
      </c>
      <c r="ER6328" t="e">
        <f t="shared" si="332"/>
        <v>#REF!</v>
      </c>
    </row>
    <row r="6329" spans="142:148" x14ac:dyDescent="0.25">
      <c r="EL6329">
        <v>6322</v>
      </c>
      <c r="EM6329" t="e">
        <v>#REF!</v>
      </c>
      <c r="EN6329" t="e">
        <v>#REF!</v>
      </c>
      <c r="EP6329" t="e">
        <f t="shared" si="330"/>
        <v>#REF!</v>
      </c>
      <c r="EQ6329" t="e">
        <f t="shared" si="331"/>
        <v>#REF!</v>
      </c>
      <c r="ER6329" t="e">
        <f t="shared" si="332"/>
        <v>#REF!</v>
      </c>
    </row>
    <row r="6330" spans="142:148" x14ac:dyDescent="0.25">
      <c r="EL6330">
        <v>6323</v>
      </c>
      <c r="EM6330" t="e">
        <v>#REF!</v>
      </c>
      <c r="EN6330" t="e">
        <v>#REF!</v>
      </c>
      <c r="EP6330" t="e">
        <f t="shared" si="330"/>
        <v>#REF!</v>
      </c>
      <c r="EQ6330" t="e">
        <f t="shared" si="331"/>
        <v>#REF!</v>
      </c>
      <c r="ER6330" t="e">
        <f t="shared" si="332"/>
        <v>#REF!</v>
      </c>
    </row>
    <row r="6331" spans="142:148" x14ac:dyDescent="0.25">
      <c r="EL6331">
        <v>6324</v>
      </c>
      <c r="EM6331" t="e">
        <v>#REF!</v>
      </c>
      <c r="EN6331" t="e">
        <v>#REF!</v>
      </c>
      <c r="EP6331" t="e">
        <f t="shared" si="330"/>
        <v>#REF!</v>
      </c>
      <c r="EQ6331" t="e">
        <f t="shared" si="331"/>
        <v>#REF!</v>
      </c>
      <c r="ER6331" t="e">
        <f t="shared" si="332"/>
        <v>#REF!</v>
      </c>
    </row>
    <row r="6332" spans="142:148" x14ac:dyDescent="0.25">
      <c r="EL6332">
        <v>6325</v>
      </c>
      <c r="EM6332" t="e">
        <v>#REF!</v>
      </c>
      <c r="EN6332" t="e">
        <v>#REF!</v>
      </c>
      <c r="EP6332" t="e">
        <f t="shared" si="330"/>
        <v>#REF!</v>
      </c>
      <c r="EQ6332" t="e">
        <f t="shared" si="331"/>
        <v>#REF!</v>
      </c>
      <c r="ER6332" t="e">
        <f t="shared" si="332"/>
        <v>#REF!</v>
      </c>
    </row>
    <row r="6333" spans="142:148" x14ac:dyDescent="0.25">
      <c r="EL6333">
        <v>6326</v>
      </c>
      <c r="EM6333" t="e">
        <v>#REF!</v>
      </c>
      <c r="EN6333" t="e">
        <v>#REF!</v>
      </c>
      <c r="EP6333" t="e">
        <f t="shared" si="330"/>
        <v>#REF!</v>
      </c>
      <c r="EQ6333" t="e">
        <f t="shared" si="331"/>
        <v>#REF!</v>
      </c>
      <c r="ER6333" t="e">
        <f t="shared" si="332"/>
        <v>#REF!</v>
      </c>
    </row>
    <row r="6334" spans="142:148" x14ac:dyDescent="0.25">
      <c r="EL6334">
        <v>6327</v>
      </c>
      <c r="EM6334" t="e">
        <v>#REF!</v>
      </c>
      <c r="EN6334" t="e">
        <v>#REF!</v>
      </c>
      <c r="EP6334" t="e">
        <f t="shared" si="330"/>
        <v>#REF!</v>
      </c>
      <c r="EQ6334" t="e">
        <f t="shared" si="331"/>
        <v>#REF!</v>
      </c>
      <c r="ER6334" t="e">
        <f t="shared" si="332"/>
        <v>#REF!</v>
      </c>
    </row>
    <row r="6335" spans="142:148" x14ac:dyDescent="0.25">
      <c r="EL6335">
        <v>6328</v>
      </c>
      <c r="EM6335" t="e">
        <v>#REF!</v>
      </c>
      <c r="EN6335" t="e">
        <v>#REF!</v>
      </c>
      <c r="EP6335" t="e">
        <f t="shared" si="330"/>
        <v>#REF!</v>
      </c>
      <c r="EQ6335" t="e">
        <f t="shared" si="331"/>
        <v>#REF!</v>
      </c>
      <c r="ER6335" t="e">
        <f t="shared" si="332"/>
        <v>#REF!</v>
      </c>
    </row>
    <row r="6336" spans="142:148" x14ac:dyDescent="0.25">
      <c r="EL6336">
        <v>6329</v>
      </c>
      <c r="EM6336" t="e">
        <v>#REF!</v>
      </c>
      <c r="EN6336" t="e">
        <v>#REF!</v>
      </c>
      <c r="EP6336" t="e">
        <f t="shared" si="330"/>
        <v>#REF!</v>
      </c>
      <c r="EQ6336" t="e">
        <f t="shared" si="331"/>
        <v>#REF!</v>
      </c>
      <c r="ER6336" t="e">
        <f t="shared" si="332"/>
        <v>#REF!</v>
      </c>
    </row>
    <row r="6337" spans="142:148" x14ac:dyDescent="0.25">
      <c r="EL6337">
        <v>6330</v>
      </c>
      <c r="EM6337" t="e">
        <v>#REF!</v>
      </c>
      <c r="EN6337" t="e">
        <v>#REF!</v>
      </c>
      <c r="EP6337" t="e">
        <f t="shared" si="330"/>
        <v>#REF!</v>
      </c>
      <c r="EQ6337" t="e">
        <f t="shared" si="331"/>
        <v>#REF!</v>
      </c>
      <c r="ER6337" t="e">
        <f t="shared" si="332"/>
        <v>#REF!</v>
      </c>
    </row>
    <row r="6338" spans="142:148" x14ac:dyDescent="0.25">
      <c r="EL6338">
        <v>6331</v>
      </c>
      <c r="EM6338" t="e">
        <v>#REF!</v>
      </c>
      <c r="EN6338" t="e">
        <v>#REF!</v>
      </c>
      <c r="EP6338" t="e">
        <f t="shared" si="330"/>
        <v>#REF!</v>
      </c>
      <c r="EQ6338" t="e">
        <f t="shared" si="331"/>
        <v>#REF!</v>
      </c>
      <c r="ER6338" t="e">
        <f t="shared" si="332"/>
        <v>#REF!</v>
      </c>
    </row>
    <row r="6339" spans="142:148" x14ac:dyDescent="0.25">
      <c r="EL6339">
        <v>6332</v>
      </c>
      <c r="EM6339" t="e">
        <v>#REF!</v>
      </c>
      <c r="EN6339" t="e">
        <v>#REF!</v>
      </c>
      <c r="EP6339" t="e">
        <f t="shared" si="330"/>
        <v>#REF!</v>
      </c>
      <c r="EQ6339" t="e">
        <f t="shared" si="331"/>
        <v>#REF!</v>
      </c>
      <c r="ER6339" t="e">
        <f t="shared" si="332"/>
        <v>#REF!</v>
      </c>
    </row>
    <row r="6340" spans="142:148" x14ac:dyDescent="0.25">
      <c r="EL6340">
        <v>6333</v>
      </c>
      <c r="EM6340" t="e">
        <v>#REF!</v>
      </c>
      <c r="EN6340" t="e">
        <v>#REF!</v>
      </c>
      <c r="EP6340" t="e">
        <f t="shared" si="330"/>
        <v>#REF!</v>
      </c>
      <c r="EQ6340" t="e">
        <f t="shared" si="331"/>
        <v>#REF!</v>
      </c>
      <c r="ER6340" t="e">
        <f t="shared" si="332"/>
        <v>#REF!</v>
      </c>
    </row>
    <row r="6341" spans="142:148" x14ac:dyDescent="0.25">
      <c r="EL6341">
        <v>6334</v>
      </c>
      <c r="EM6341" t="e">
        <v>#REF!</v>
      </c>
      <c r="EN6341" t="e">
        <v>#REF!</v>
      </c>
      <c r="EP6341" t="e">
        <f t="shared" si="330"/>
        <v>#REF!</v>
      </c>
      <c r="EQ6341" t="e">
        <f t="shared" si="331"/>
        <v>#REF!</v>
      </c>
      <c r="ER6341" t="e">
        <f t="shared" si="332"/>
        <v>#REF!</v>
      </c>
    </row>
    <row r="6342" spans="142:148" x14ac:dyDescent="0.25">
      <c r="EL6342">
        <v>6335</v>
      </c>
      <c r="EM6342" t="e">
        <v>#REF!</v>
      </c>
      <c r="EN6342" t="e">
        <v>#REF!</v>
      </c>
      <c r="EP6342" t="e">
        <f t="shared" si="330"/>
        <v>#REF!</v>
      </c>
      <c r="EQ6342" t="e">
        <f t="shared" si="331"/>
        <v>#REF!</v>
      </c>
      <c r="ER6342" t="e">
        <f t="shared" si="332"/>
        <v>#REF!</v>
      </c>
    </row>
    <row r="6343" spans="142:148" x14ac:dyDescent="0.25">
      <c r="EL6343">
        <v>6336</v>
      </c>
      <c r="EM6343" t="e">
        <v>#REF!</v>
      </c>
      <c r="EN6343" t="e">
        <v>#REF!</v>
      </c>
      <c r="EP6343" t="e">
        <f t="shared" si="330"/>
        <v>#REF!</v>
      </c>
      <c r="EQ6343" t="e">
        <f t="shared" si="331"/>
        <v>#REF!</v>
      </c>
      <c r="ER6343" t="e">
        <f t="shared" si="332"/>
        <v>#REF!</v>
      </c>
    </row>
    <row r="6344" spans="142:148" x14ac:dyDescent="0.25">
      <c r="EL6344">
        <v>6337</v>
      </c>
      <c r="EM6344" t="e">
        <v>#REF!</v>
      </c>
      <c r="EN6344" t="e">
        <v>#REF!</v>
      </c>
      <c r="EP6344" t="e">
        <f t="shared" si="330"/>
        <v>#REF!</v>
      </c>
      <c r="EQ6344" t="e">
        <f t="shared" si="331"/>
        <v>#REF!</v>
      </c>
      <c r="ER6344" t="e">
        <f t="shared" si="332"/>
        <v>#REF!</v>
      </c>
    </row>
    <row r="6345" spans="142:148" x14ac:dyDescent="0.25">
      <c r="EL6345">
        <v>6338</v>
      </c>
      <c r="EM6345" t="e">
        <v>#REF!</v>
      </c>
      <c r="EN6345" t="e">
        <v>#REF!</v>
      </c>
      <c r="EP6345" t="e">
        <f t="shared" si="330"/>
        <v>#REF!</v>
      </c>
      <c r="EQ6345" t="e">
        <f t="shared" si="331"/>
        <v>#REF!</v>
      </c>
      <c r="ER6345" t="e">
        <f t="shared" si="332"/>
        <v>#REF!</v>
      </c>
    </row>
    <row r="6346" spans="142:148" x14ac:dyDescent="0.25">
      <c r="EL6346">
        <v>6339</v>
      </c>
      <c r="EM6346" t="e">
        <v>#REF!</v>
      </c>
      <c r="EN6346" t="e">
        <v>#REF!</v>
      </c>
      <c r="EP6346" t="e">
        <f t="shared" si="330"/>
        <v>#REF!</v>
      </c>
      <c r="EQ6346" t="e">
        <f t="shared" si="331"/>
        <v>#REF!</v>
      </c>
      <c r="ER6346" t="e">
        <f t="shared" si="332"/>
        <v>#REF!</v>
      </c>
    </row>
    <row r="6347" spans="142:148" x14ac:dyDescent="0.25">
      <c r="EL6347">
        <v>6340</v>
      </c>
      <c r="EM6347" t="e">
        <v>#REF!</v>
      </c>
      <c r="EN6347" t="e">
        <v>#REF!</v>
      </c>
      <c r="EP6347" t="e">
        <f t="shared" si="330"/>
        <v>#REF!</v>
      </c>
      <c r="EQ6347" t="e">
        <f t="shared" si="331"/>
        <v>#REF!</v>
      </c>
      <c r="ER6347" t="e">
        <f t="shared" si="332"/>
        <v>#REF!</v>
      </c>
    </row>
    <row r="6348" spans="142:148" x14ac:dyDescent="0.25">
      <c r="EL6348">
        <v>6341</v>
      </c>
      <c r="EM6348" t="e">
        <v>#REF!</v>
      </c>
      <c r="EN6348" t="e">
        <v>#REF!</v>
      </c>
      <c r="EP6348" t="e">
        <f t="shared" si="330"/>
        <v>#REF!</v>
      </c>
      <c r="EQ6348" t="e">
        <f t="shared" si="331"/>
        <v>#REF!</v>
      </c>
      <c r="ER6348" t="e">
        <f t="shared" si="332"/>
        <v>#REF!</v>
      </c>
    </row>
    <row r="6349" spans="142:148" x14ac:dyDescent="0.25">
      <c r="EL6349">
        <v>6342</v>
      </c>
      <c r="EM6349" t="e">
        <v>#REF!</v>
      </c>
      <c r="EN6349" t="e">
        <v>#REF!</v>
      </c>
      <c r="EP6349" t="e">
        <f t="shared" si="330"/>
        <v>#REF!</v>
      </c>
      <c r="EQ6349" t="e">
        <f t="shared" si="331"/>
        <v>#REF!</v>
      </c>
      <c r="ER6349" t="e">
        <f t="shared" si="332"/>
        <v>#REF!</v>
      </c>
    </row>
    <row r="6350" spans="142:148" x14ac:dyDescent="0.25">
      <c r="EL6350">
        <v>6343</v>
      </c>
      <c r="EM6350" t="e">
        <v>#REF!</v>
      </c>
      <c r="EN6350" t="e">
        <v>#REF!</v>
      </c>
      <c r="EP6350" t="e">
        <f t="shared" si="330"/>
        <v>#REF!</v>
      </c>
      <c r="EQ6350" t="e">
        <f t="shared" si="331"/>
        <v>#REF!</v>
      </c>
      <c r="ER6350" t="e">
        <f t="shared" si="332"/>
        <v>#REF!</v>
      </c>
    </row>
    <row r="6351" spans="142:148" x14ac:dyDescent="0.25">
      <c r="EL6351">
        <v>6344</v>
      </c>
      <c r="EM6351" t="e">
        <v>#REF!</v>
      </c>
      <c r="EN6351" t="e">
        <v>#REF!</v>
      </c>
      <c r="EP6351" t="e">
        <f t="shared" si="330"/>
        <v>#REF!</v>
      </c>
      <c r="EQ6351" t="e">
        <f t="shared" si="331"/>
        <v>#REF!</v>
      </c>
      <c r="ER6351" t="e">
        <f t="shared" si="332"/>
        <v>#REF!</v>
      </c>
    </row>
    <row r="6352" spans="142:148" x14ac:dyDescent="0.25">
      <c r="EL6352">
        <v>6345</v>
      </c>
      <c r="EM6352" t="e">
        <v>#REF!</v>
      </c>
      <c r="EN6352" t="e">
        <v>#REF!</v>
      </c>
      <c r="EP6352" t="e">
        <f t="shared" si="330"/>
        <v>#REF!</v>
      </c>
      <c r="EQ6352" t="e">
        <f t="shared" si="331"/>
        <v>#REF!</v>
      </c>
      <c r="ER6352" t="e">
        <f t="shared" si="332"/>
        <v>#REF!</v>
      </c>
    </row>
    <row r="6353" spans="142:148" x14ac:dyDescent="0.25">
      <c r="EL6353">
        <v>6346</v>
      </c>
      <c r="EM6353" t="e">
        <v>#REF!</v>
      </c>
      <c r="EN6353" t="e">
        <v>#REF!</v>
      </c>
      <c r="EP6353" t="e">
        <f t="shared" si="330"/>
        <v>#REF!</v>
      </c>
      <c r="EQ6353" t="e">
        <f t="shared" si="331"/>
        <v>#REF!</v>
      </c>
      <c r="ER6353" t="e">
        <f t="shared" si="332"/>
        <v>#REF!</v>
      </c>
    </row>
    <row r="6354" spans="142:148" x14ac:dyDescent="0.25">
      <c r="EL6354">
        <v>6347</v>
      </c>
      <c r="EM6354" t="e">
        <v>#REF!</v>
      </c>
      <c r="EN6354" t="e">
        <v>#REF!</v>
      </c>
      <c r="EP6354" t="e">
        <f t="shared" si="330"/>
        <v>#REF!</v>
      </c>
      <c r="EQ6354" t="e">
        <f t="shared" si="331"/>
        <v>#REF!</v>
      </c>
      <c r="ER6354" t="e">
        <f t="shared" si="332"/>
        <v>#REF!</v>
      </c>
    </row>
    <row r="6355" spans="142:148" x14ac:dyDescent="0.25">
      <c r="EL6355">
        <v>6348</v>
      </c>
      <c r="EM6355" t="e">
        <v>#REF!</v>
      </c>
      <c r="EN6355" t="e">
        <v>#REF!</v>
      </c>
      <c r="EP6355" t="e">
        <f t="shared" si="330"/>
        <v>#REF!</v>
      </c>
      <c r="EQ6355" t="e">
        <f t="shared" si="331"/>
        <v>#REF!</v>
      </c>
      <c r="ER6355" t="e">
        <f t="shared" si="332"/>
        <v>#REF!</v>
      </c>
    </row>
    <row r="6356" spans="142:148" x14ac:dyDescent="0.25">
      <c r="EL6356">
        <v>6349</v>
      </c>
      <c r="EM6356" t="e">
        <v>#REF!</v>
      </c>
      <c r="EN6356" t="e">
        <v>#REF!</v>
      </c>
      <c r="EP6356" t="e">
        <f t="shared" si="330"/>
        <v>#REF!</v>
      </c>
      <c r="EQ6356" t="e">
        <f t="shared" si="331"/>
        <v>#REF!</v>
      </c>
      <c r="ER6356" t="e">
        <f t="shared" si="332"/>
        <v>#REF!</v>
      </c>
    </row>
    <row r="6357" spans="142:148" x14ac:dyDescent="0.25">
      <c r="EL6357">
        <v>6350</v>
      </c>
      <c r="EM6357" t="e">
        <v>#REF!</v>
      </c>
      <c r="EN6357" t="e">
        <v>#REF!</v>
      </c>
      <c r="EP6357" t="e">
        <f t="shared" si="330"/>
        <v>#REF!</v>
      </c>
      <c r="EQ6357" t="e">
        <f t="shared" si="331"/>
        <v>#REF!</v>
      </c>
      <c r="ER6357" t="e">
        <f t="shared" si="332"/>
        <v>#REF!</v>
      </c>
    </row>
    <row r="6358" spans="142:148" x14ac:dyDescent="0.25">
      <c r="EL6358">
        <v>6351</v>
      </c>
      <c r="EM6358" t="e">
        <v>#REF!</v>
      </c>
      <c r="EN6358" t="e">
        <v>#REF!</v>
      </c>
      <c r="EP6358" t="e">
        <f t="shared" si="330"/>
        <v>#REF!</v>
      </c>
      <c r="EQ6358" t="e">
        <f t="shared" si="331"/>
        <v>#REF!</v>
      </c>
      <c r="ER6358" t="e">
        <f t="shared" si="332"/>
        <v>#REF!</v>
      </c>
    </row>
    <row r="6359" spans="142:148" x14ac:dyDescent="0.25">
      <c r="EL6359">
        <v>6352</v>
      </c>
      <c r="EM6359" t="e">
        <v>#REF!</v>
      </c>
      <c r="EN6359" t="e">
        <v>#REF!</v>
      </c>
      <c r="EP6359" t="e">
        <f t="shared" si="330"/>
        <v>#REF!</v>
      </c>
      <c r="EQ6359" t="e">
        <f t="shared" si="331"/>
        <v>#REF!</v>
      </c>
      <c r="ER6359" t="e">
        <f t="shared" si="332"/>
        <v>#REF!</v>
      </c>
    </row>
    <row r="6360" spans="142:148" x14ac:dyDescent="0.25">
      <c r="EL6360">
        <v>6353</v>
      </c>
      <c r="EM6360" t="e">
        <v>#REF!</v>
      </c>
      <c r="EN6360" t="e">
        <v>#REF!</v>
      </c>
      <c r="EP6360" t="e">
        <f t="shared" ref="EP6360:EP6423" si="333">IF(EM6360&gt;EN6360,1,0)</f>
        <v>#REF!</v>
      </c>
      <c r="EQ6360" t="e">
        <f t="shared" ref="EQ6360:EQ6423" si="334">IF(EP6360&gt;0,0,1)</f>
        <v>#REF!</v>
      </c>
      <c r="ER6360" t="e">
        <f t="shared" ref="ER6360:ER6423" si="335">IF(EM6360&gt;EN6360,EM6360-EN6360,EN6360-EM6360)</f>
        <v>#REF!</v>
      </c>
    </row>
    <row r="6361" spans="142:148" x14ac:dyDescent="0.25">
      <c r="EL6361">
        <v>6354</v>
      </c>
      <c r="EM6361" t="e">
        <v>#REF!</v>
      </c>
      <c r="EN6361" t="e">
        <v>#REF!</v>
      </c>
      <c r="EP6361" t="e">
        <f t="shared" si="333"/>
        <v>#REF!</v>
      </c>
      <c r="EQ6361" t="e">
        <f t="shared" si="334"/>
        <v>#REF!</v>
      </c>
      <c r="ER6361" t="e">
        <f t="shared" si="335"/>
        <v>#REF!</v>
      </c>
    </row>
    <row r="6362" spans="142:148" x14ac:dyDescent="0.25">
      <c r="EL6362">
        <v>6355</v>
      </c>
      <c r="EM6362" t="e">
        <v>#REF!</v>
      </c>
      <c r="EN6362" t="e">
        <v>#REF!</v>
      </c>
      <c r="EP6362" t="e">
        <f t="shared" si="333"/>
        <v>#REF!</v>
      </c>
      <c r="EQ6362" t="e">
        <f t="shared" si="334"/>
        <v>#REF!</v>
      </c>
      <c r="ER6362" t="e">
        <f t="shared" si="335"/>
        <v>#REF!</v>
      </c>
    </row>
    <row r="6363" spans="142:148" x14ac:dyDescent="0.25">
      <c r="EL6363">
        <v>6356</v>
      </c>
      <c r="EM6363" t="e">
        <v>#REF!</v>
      </c>
      <c r="EN6363" t="e">
        <v>#REF!</v>
      </c>
      <c r="EP6363" t="e">
        <f t="shared" si="333"/>
        <v>#REF!</v>
      </c>
      <c r="EQ6363" t="e">
        <f t="shared" si="334"/>
        <v>#REF!</v>
      </c>
      <c r="ER6363" t="e">
        <f t="shared" si="335"/>
        <v>#REF!</v>
      </c>
    </row>
    <row r="6364" spans="142:148" x14ac:dyDescent="0.25">
      <c r="EL6364">
        <v>6357</v>
      </c>
      <c r="EM6364" t="e">
        <v>#REF!</v>
      </c>
      <c r="EN6364" t="e">
        <v>#REF!</v>
      </c>
      <c r="EP6364" t="e">
        <f t="shared" si="333"/>
        <v>#REF!</v>
      </c>
      <c r="EQ6364" t="e">
        <f t="shared" si="334"/>
        <v>#REF!</v>
      </c>
      <c r="ER6364" t="e">
        <f t="shared" si="335"/>
        <v>#REF!</v>
      </c>
    </row>
    <row r="6365" spans="142:148" x14ac:dyDescent="0.25">
      <c r="EL6365">
        <v>6358</v>
      </c>
      <c r="EM6365" t="e">
        <v>#REF!</v>
      </c>
      <c r="EN6365" t="e">
        <v>#REF!</v>
      </c>
      <c r="EP6365" t="e">
        <f t="shared" si="333"/>
        <v>#REF!</v>
      </c>
      <c r="EQ6365" t="e">
        <f t="shared" si="334"/>
        <v>#REF!</v>
      </c>
      <c r="ER6365" t="e">
        <f t="shared" si="335"/>
        <v>#REF!</v>
      </c>
    </row>
    <row r="6366" spans="142:148" x14ac:dyDescent="0.25">
      <c r="EL6366">
        <v>6359</v>
      </c>
      <c r="EM6366" t="e">
        <v>#REF!</v>
      </c>
      <c r="EN6366" t="e">
        <v>#REF!</v>
      </c>
      <c r="EP6366" t="e">
        <f t="shared" si="333"/>
        <v>#REF!</v>
      </c>
      <c r="EQ6366" t="e">
        <f t="shared" si="334"/>
        <v>#REF!</v>
      </c>
      <c r="ER6366" t="e">
        <f t="shared" si="335"/>
        <v>#REF!</v>
      </c>
    </row>
    <row r="6367" spans="142:148" x14ac:dyDescent="0.25">
      <c r="EL6367">
        <v>6360</v>
      </c>
      <c r="EM6367" t="e">
        <v>#REF!</v>
      </c>
      <c r="EN6367" t="e">
        <v>#REF!</v>
      </c>
      <c r="EP6367" t="e">
        <f t="shared" si="333"/>
        <v>#REF!</v>
      </c>
      <c r="EQ6367" t="e">
        <f t="shared" si="334"/>
        <v>#REF!</v>
      </c>
      <c r="ER6367" t="e">
        <f t="shared" si="335"/>
        <v>#REF!</v>
      </c>
    </row>
    <row r="6368" spans="142:148" x14ac:dyDescent="0.25">
      <c r="EL6368">
        <v>6361</v>
      </c>
      <c r="EM6368" t="e">
        <v>#REF!</v>
      </c>
      <c r="EN6368" t="e">
        <v>#REF!</v>
      </c>
      <c r="EP6368" t="e">
        <f t="shared" si="333"/>
        <v>#REF!</v>
      </c>
      <c r="EQ6368" t="e">
        <f t="shared" si="334"/>
        <v>#REF!</v>
      </c>
      <c r="ER6368" t="e">
        <f t="shared" si="335"/>
        <v>#REF!</v>
      </c>
    </row>
    <row r="6369" spans="142:148" x14ac:dyDescent="0.25">
      <c r="EL6369">
        <v>6362</v>
      </c>
      <c r="EM6369" t="e">
        <v>#REF!</v>
      </c>
      <c r="EN6369" t="e">
        <v>#REF!</v>
      </c>
      <c r="EP6369" t="e">
        <f t="shared" si="333"/>
        <v>#REF!</v>
      </c>
      <c r="EQ6369" t="e">
        <f t="shared" si="334"/>
        <v>#REF!</v>
      </c>
      <c r="ER6369" t="e">
        <f t="shared" si="335"/>
        <v>#REF!</v>
      </c>
    </row>
    <row r="6370" spans="142:148" x14ac:dyDescent="0.25">
      <c r="EL6370">
        <v>6363</v>
      </c>
      <c r="EM6370" t="e">
        <v>#REF!</v>
      </c>
      <c r="EN6370" t="e">
        <v>#REF!</v>
      </c>
      <c r="EP6370" t="e">
        <f t="shared" si="333"/>
        <v>#REF!</v>
      </c>
      <c r="EQ6370" t="e">
        <f t="shared" si="334"/>
        <v>#REF!</v>
      </c>
      <c r="ER6370" t="e">
        <f t="shared" si="335"/>
        <v>#REF!</v>
      </c>
    </row>
    <row r="6371" spans="142:148" x14ac:dyDescent="0.25">
      <c r="EL6371">
        <v>6364</v>
      </c>
      <c r="EM6371" t="e">
        <v>#REF!</v>
      </c>
      <c r="EN6371" t="e">
        <v>#REF!</v>
      </c>
      <c r="EP6371" t="e">
        <f t="shared" si="333"/>
        <v>#REF!</v>
      </c>
      <c r="EQ6371" t="e">
        <f t="shared" si="334"/>
        <v>#REF!</v>
      </c>
      <c r="ER6371" t="e">
        <f t="shared" si="335"/>
        <v>#REF!</v>
      </c>
    </row>
    <row r="6372" spans="142:148" x14ac:dyDescent="0.25">
      <c r="EL6372">
        <v>6365</v>
      </c>
      <c r="EM6372" t="e">
        <v>#REF!</v>
      </c>
      <c r="EN6372" t="e">
        <v>#REF!</v>
      </c>
      <c r="EP6372" t="e">
        <f t="shared" si="333"/>
        <v>#REF!</v>
      </c>
      <c r="EQ6372" t="e">
        <f t="shared" si="334"/>
        <v>#REF!</v>
      </c>
      <c r="ER6372" t="e">
        <f t="shared" si="335"/>
        <v>#REF!</v>
      </c>
    </row>
    <row r="6373" spans="142:148" x14ac:dyDescent="0.25">
      <c r="EL6373">
        <v>6366</v>
      </c>
      <c r="EM6373" t="e">
        <v>#REF!</v>
      </c>
      <c r="EN6373" t="e">
        <v>#REF!</v>
      </c>
      <c r="EP6373" t="e">
        <f t="shared" si="333"/>
        <v>#REF!</v>
      </c>
      <c r="EQ6373" t="e">
        <f t="shared" si="334"/>
        <v>#REF!</v>
      </c>
      <c r="ER6373" t="e">
        <f t="shared" si="335"/>
        <v>#REF!</v>
      </c>
    </row>
    <row r="6374" spans="142:148" x14ac:dyDescent="0.25">
      <c r="EL6374">
        <v>6367</v>
      </c>
      <c r="EM6374" t="e">
        <v>#REF!</v>
      </c>
      <c r="EN6374" t="e">
        <v>#REF!</v>
      </c>
      <c r="EP6374" t="e">
        <f t="shared" si="333"/>
        <v>#REF!</v>
      </c>
      <c r="EQ6374" t="e">
        <f t="shared" si="334"/>
        <v>#REF!</v>
      </c>
      <c r="ER6374" t="e">
        <f t="shared" si="335"/>
        <v>#REF!</v>
      </c>
    </row>
    <row r="6375" spans="142:148" x14ac:dyDescent="0.25">
      <c r="EL6375">
        <v>6368</v>
      </c>
      <c r="EM6375" t="e">
        <v>#REF!</v>
      </c>
      <c r="EN6375" t="e">
        <v>#REF!</v>
      </c>
      <c r="EP6375" t="e">
        <f t="shared" si="333"/>
        <v>#REF!</v>
      </c>
      <c r="EQ6375" t="e">
        <f t="shared" si="334"/>
        <v>#REF!</v>
      </c>
      <c r="ER6375" t="e">
        <f t="shared" si="335"/>
        <v>#REF!</v>
      </c>
    </row>
    <row r="6376" spans="142:148" x14ac:dyDescent="0.25">
      <c r="EL6376">
        <v>6369</v>
      </c>
      <c r="EM6376" t="e">
        <v>#REF!</v>
      </c>
      <c r="EN6376" t="e">
        <v>#REF!</v>
      </c>
      <c r="EP6376" t="e">
        <f t="shared" si="333"/>
        <v>#REF!</v>
      </c>
      <c r="EQ6376" t="e">
        <f t="shared" si="334"/>
        <v>#REF!</v>
      </c>
      <c r="ER6376" t="e">
        <f t="shared" si="335"/>
        <v>#REF!</v>
      </c>
    </row>
    <row r="6377" spans="142:148" x14ac:dyDescent="0.25">
      <c r="EL6377">
        <v>6370</v>
      </c>
      <c r="EM6377" t="e">
        <v>#REF!</v>
      </c>
      <c r="EN6377" t="e">
        <v>#REF!</v>
      </c>
      <c r="EP6377" t="e">
        <f t="shared" si="333"/>
        <v>#REF!</v>
      </c>
      <c r="EQ6377" t="e">
        <f t="shared" si="334"/>
        <v>#REF!</v>
      </c>
      <c r="ER6377" t="e">
        <f t="shared" si="335"/>
        <v>#REF!</v>
      </c>
    </row>
    <row r="6378" spans="142:148" x14ac:dyDescent="0.25">
      <c r="EL6378">
        <v>6371</v>
      </c>
      <c r="EM6378" t="e">
        <v>#REF!</v>
      </c>
      <c r="EN6378" t="e">
        <v>#REF!</v>
      </c>
      <c r="EP6378" t="e">
        <f t="shared" si="333"/>
        <v>#REF!</v>
      </c>
      <c r="EQ6378" t="e">
        <f t="shared" si="334"/>
        <v>#REF!</v>
      </c>
      <c r="ER6378" t="e">
        <f t="shared" si="335"/>
        <v>#REF!</v>
      </c>
    </row>
    <row r="6379" spans="142:148" x14ac:dyDescent="0.25">
      <c r="EL6379">
        <v>6372</v>
      </c>
      <c r="EM6379" t="e">
        <v>#REF!</v>
      </c>
      <c r="EN6379" t="e">
        <v>#REF!</v>
      </c>
      <c r="EP6379" t="e">
        <f t="shared" si="333"/>
        <v>#REF!</v>
      </c>
      <c r="EQ6379" t="e">
        <f t="shared" si="334"/>
        <v>#REF!</v>
      </c>
      <c r="ER6379" t="e">
        <f t="shared" si="335"/>
        <v>#REF!</v>
      </c>
    </row>
    <row r="6380" spans="142:148" x14ac:dyDescent="0.25">
      <c r="EL6380">
        <v>6373</v>
      </c>
      <c r="EM6380" t="e">
        <v>#REF!</v>
      </c>
      <c r="EN6380" t="e">
        <v>#REF!</v>
      </c>
      <c r="EP6380" t="e">
        <f t="shared" si="333"/>
        <v>#REF!</v>
      </c>
      <c r="EQ6380" t="e">
        <f t="shared" si="334"/>
        <v>#REF!</v>
      </c>
      <c r="ER6380" t="e">
        <f t="shared" si="335"/>
        <v>#REF!</v>
      </c>
    </row>
    <row r="6381" spans="142:148" x14ac:dyDescent="0.25">
      <c r="EL6381">
        <v>6374</v>
      </c>
      <c r="EM6381" t="e">
        <v>#REF!</v>
      </c>
      <c r="EN6381" t="e">
        <v>#REF!</v>
      </c>
      <c r="EP6381" t="e">
        <f t="shared" si="333"/>
        <v>#REF!</v>
      </c>
      <c r="EQ6381" t="e">
        <f t="shared" si="334"/>
        <v>#REF!</v>
      </c>
      <c r="ER6381" t="e">
        <f t="shared" si="335"/>
        <v>#REF!</v>
      </c>
    </row>
    <row r="6382" spans="142:148" x14ac:dyDescent="0.25">
      <c r="EL6382">
        <v>6375</v>
      </c>
      <c r="EM6382" t="e">
        <v>#REF!</v>
      </c>
      <c r="EN6382" t="e">
        <v>#REF!</v>
      </c>
      <c r="EP6382" t="e">
        <f t="shared" si="333"/>
        <v>#REF!</v>
      </c>
      <c r="EQ6382" t="e">
        <f t="shared" si="334"/>
        <v>#REF!</v>
      </c>
      <c r="ER6382" t="e">
        <f t="shared" si="335"/>
        <v>#REF!</v>
      </c>
    </row>
    <row r="6383" spans="142:148" x14ac:dyDescent="0.25">
      <c r="EL6383">
        <v>6376</v>
      </c>
      <c r="EM6383" t="e">
        <v>#REF!</v>
      </c>
      <c r="EN6383" t="e">
        <v>#REF!</v>
      </c>
      <c r="EP6383" t="e">
        <f t="shared" si="333"/>
        <v>#REF!</v>
      </c>
      <c r="EQ6383" t="e">
        <f t="shared" si="334"/>
        <v>#REF!</v>
      </c>
      <c r="ER6383" t="e">
        <f t="shared" si="335"/>
        <v>#REF!</v>
      </c>
    </row>
    <row r="6384" spans="142:148" x14ac:dyDescent="0.25">
      <c r="EL6384">
        <v>6377</v>
      </c>
      <c r="EM6384" t="e">
        <v>#REF!</v>
      </c>
      <c r="EN6384" t="e">
        <v>#REF!</v>
      </c>
      <c r="EP6384" t="e">
        <f t="shared" si="333"/>
        <v>#REF!</v>
      </c>
      <c r="EQ6384" t="e">
        <f t="shared" si="334"/>
        <v>#REF!</v>
      </c>
      <c r="ER6384" t="e">
        <f t="shared" si="335"/>
        <v>#REF!</v>
      </c>
    </row>
    <row r="6385" spans="142:148" x14ac:dyDescent="0.25">
      <c r="EL6385">
        <v>6378</v>
      </c>
      <c r="EM6385" t="e">
        <v>#REF!</v>
      </c>
      <c r="EN6385" t="e">
        <v>#REF!</v>
      </c>
      <c r="EP6385" t="e">
        <f t="shared" si="333"/>
        <v>#REF!</v>
      </c>
      <c r="EQ6385" t="e">
        <f t="shared" si="334"/>
        <v>#REF!</v>
      </c>
      <c r="ER6385" t="e">
        <f t="shared" si="335"/>
        <v>#REF!</v>
      </c>
    </row>
    <row r="6386" spans="142:148" x14ac:dyDescent="0.25">
      <c r="EL6386">
        <v>6379</v>
      </c>
      <c r="EM6386" t="e">
        <v>#REF!</v>
      </c>
      <c r="EN6386" t="e">
        <v>#REF!</v>
      </c>
      <c r="EP6386" t="e">
        <f t="shared" si="333"/>
        <v>#REF!</v>
      </c>
      <c r="EQ6386" t="e">
        <f t="shared" si="334"/>
        <v>#REF!</v>
      </c>
      <c r="ER6386" t="e">
        <f t="shared" si="335"/>
        <v>#REF!</v>
      </c>
    </row>
    <row r="6387" spans="142:148" x14ac:dyDescent="0.25">
      <c r="EL6387">
        <v>6380</v>
      </c>
      <c r="EM6387" t="e">
        <v>#REF!</v>
      </c>
      <c r="EN6387" t="e">
        <v>#REF!</v>
      </c>
      <c r="EP6387" t="e">
        <f t="shared" si="333"/>
        <v>#REF!</v>
      </c>
      <c r="EQ6387" t="e">
        <f t="shared" si="334"/>
        <v>#REF!</v>
      </c>
      <c r="ER6387" t="e">
        <f t="shared" si="335"/>
        <v>#REF!</v>
      </c>
    </row>
    <row r="6388" spans="142:148" x14ac:dyDescent="0.25">
      <c r="EL6388">
        <v>6381</v>
      </c>
      <c r="EM6388" t="e">
        <v>#REF!</v>
      </c>
      <c r="EN6388" t="e">
        <v>#REF!</v>
      </c>
      <c r="EP6388" t="e">
        <f t="shared" si="333"/>
        <v>#REF!</v>
      </c>
      <c r="EQ6388" t="e">
        <f t="shared" si="334"/>
        <v>#REF!</v>
      </c>
      <c r="ER6388" t="e">
        <f t="shared" si="335"/>
        <v>#REF!</v>
      </c>
    </row>
    <row r="6389" spans="142:148" x14ac:dyDescent="0.25">
      <c r="EL6389">
        <v>6382</v>
      </c>
      <c r="EM6389" t="e">
        <v>#REF!</v>
      </c>
      <c r="EN6389" t="e">
        <v>#REF!</v>
      </c>
      <c r="EP6389" t="e">
        <f t="shared" si="333"/>
        <v>#REF!</v>
      </c>
      <c r="EQ6389" t="e">
        <f t="shared" si="334"/>
        <v>#REF!</v>
      </c>
      <c r="ER6389" t="e">
        <f t="shared" si="335"/>
        <v>#REF!</v>
      </c>
    </row>
    <row r="6390" spans="142:148" x14ac:dyDescent="0.25">
      <c r="EL6390">
        <v>6383</v>
      </c>
      <c r="EM6390" t="e">
        <v>#REF!</v>
      </c>
      <c r="EN6390" t="e">
        <v>#REF!</v>
      </c>
      <c r="EP6390" t="e">
        <f t="shared" si="333"/>
        <v>#REF!</v>
      </c>
      <c r="EQ6390" t="e">
        <f t="shared" si="334"/>
        <v>#REF!</v>
      </c>
      <c r="ER6390" t="e">
        <f t="shared" si="335"/>
        <v>#REF!</v>
      </c>
    </row>
    <row r="6391" spans="142:148" x14ac:dyDescent="0.25">
      <c r="EL6391">
        <v>6384</v>
      </c>
      <c r="EM6391" t="e">
        <v>#REF!</v>
      </c>
      <c r="EN6391" t="e">
        <v>#REF!</v>
      </c>
      <c r="EP6391" t="e">
        <f t="shared" si="333"/>
        <v>#REF!</v>
      </c>
      <c r="EQ6391" t="e">
        <f t="shared" si="334"/>
        <v>#REF!</v>
      </c>
      <c r="ER6391" t="e">
        <f t="shared" si="335"/>
        <v>#REF!</v>
      </c>
    </row>
    <row r="6392" spans="142:148" x14ac:dyDescent="0.25">
      <c r="EL6392">
        <v>6385</v>
      </c>
      <c r="EM6392" t="e">
        <v>#REF!</v>
      </c>
      <c r="EN6392" t="e">
        <v>#REF!</v>
      </c>
      <c r="EP6392" t="e">
        <f t="shared" si="333"/>
        <v>#REF!</v>
      </c>
      <c r="EQ6392" t="e">
        <f t="shared" si="334"/>
        <v>#REF!</v>
      </c>
      <c r="ER6392" t="e">
        <f t="shared" si="335"/>
        <v>#REF!</v>
      </c>
    </row>
    <row r="6393" spans="142:148" x14ac:dyDescent="0.25">
      <c r="EL6393">
        <v>6386</v>
      </c>
      <c r="EM6393" t="e">
        <v>#REF!</v>
      </c>
      <c r="EN6393" t="e">
        <v>#REF!</v>
      </c>
      <c r="EP6393" t="e">
        <f t="shared" si="333"/>
        <v>#REF!</v>
      </c>
      <c r="EQ6393" t="e">
        <f t="shared" si="334"/>
        <v>#REF!</v>
      </c>
      <c r="ER6393" t="e">
        <f t="shared" si="335"/>
        <v>#REF!</v>
      </c>
    </row>
    <row r="6394" spans="142:148" x14ac:dyDescent="0.25">
      <c r="EL6394">
        <v>6387</v>
      </c>
      <c r="EM6394" t="e">
        <v>#REF!</v>
      </c>
      <c r="EN6394" t="e">
        <v>#REF!</v>
      </c>
      <c r="EP6394" t="e">
        <f t="shared" si="333"/>
        <v>#REF!</v>
      </c>
      <c r="EQ6394" t="e">
        <f t="shared" si="334"/>
        <v>#REF!</v>
      </c>
      <c r="ER6394" t="e">
        <f t="shared" si="335"/>
        <v>#REF!</v>
      </c>
    </row>
    <row r="6395" spans="142:148" x14ac:dyDescent="0.25">
      <c r="EL6395">
        <v>6388</v>
      </c>
      <c r="EM6395" t="e">
        <v>#REF!</v>
      </c>
      <c r="EN6395" t="e">
        <v>#REF!</v>
      </c>
      <c r="EP6395" t="e">
        <f t="shared" si="333"/>
        <v>#REF!</v>
      </c>
      <c r="EQ6395" t="e">
        <f t="shared" si="334"/>
        <v>#REF!</v>
      </c>
      <c r="ER6395" t="e">
        <f t="shared" si="335"/>
        <v>#REF!</v>
      </c>
    </row>
    <row r="6396" spans="142:148" x14ac:dyDescent="0.25">
      <c r="EL6396">
        <v>6389</v>
      </c>
      <c r="EM6396" t="e">
        <v>#REF!</v>
      </c>
      <c r="EN6396" t="e">
        <v>#REF!</v>
      </c>
      <c r="EP6396" t="e">
        <f t="shared" si="333"/>
        <v>#REF!</v>
      </c>
      <c r="EQ6396" t="e">
        <f t="shared" si="334"/>
        <v>#REF!</v>
      </c>
      <c r="ER6396" t="e">
        <f t="shared" si="335"/>
        <v>#REF!</v>
      </c>
    </row>
    <row r="6397" spans="142:148" x14ac:dyDescent="0.25">
      <c r="EL6397">
        <v>6390</v>
      </c>
      <c r="EM6397" t="e">
        <v>#REF!</v>
      </c>
      <c r="EN6397" t="e">
        <v>#REF!</v>
      </c>
      <c r="EP6397" t="e">
        <f t="shared" si="333"/>
        <v>#REF!</v>
      </c>
      <c r="EQ6397" t="e">
        <f t="shared" si="334"/>
        <v>#REF!</v>
      </c>
      <c r="ER6397" t="e">
        <f t="shared" si="335"/>
        <v>#REF!</v>
      </c>
    </row>
    <row r="6398" spans="142:148" x14ac:dyDescent="0.25">
      <c r="EL6398">
        <v>6391</v>
      </c>
      <c r="EM6398" t="e">
        <v>#REF!</v>
      </c>
      <c r="EN6398" t="e">
        <v>#REF!</v>
      </c>
      <c r="EP6398" t="e">
        <f t="shared" si="333"/>
        <v>#REF!</v>
      </c>
      <c r="EQ6398" t="e">
        <f t="shared" si="334"/>
        <v>#REF!</v>
      </c>
      <c r="ER6398" t="e">
        <f t="shared" si="335"/>
        <v>#REF!</v>
      </c>
    </row>
    <row r="6399" spans="142:148" x14ac:dyDescent="0.25">
      <c r="EL6399">
        <v>6392</v>
      </c>
      <c r="EM6399" t="e">
        <v>#REF!</v>
      </c>
      <c r="EN6399" t="e">
        <v>#REF!</v>
      </c>
      <c r="EP6399" t="e">
        <f t="shared" si="333"/>
        <v>#REF!</v>
      </c>
      <c r="EQ6399" t="e">
        <f t="shared" si="334"/>
        <v>#REF!</v>
      </c>
      <c r="ER6399" t="e">
        <f t="shared" si="335"/>
        <v>#REF!</v>
      </c>
    </row>
    <row r="6400" spans="142:148" x14ac:dyDescent="0.25">
      <c r="EL6400">
        <v>6393</v>
      </c>
      <c r="EM6400" t="e">
        <v>#REF!</v>
      </c>
      <c r="EN6400" t="e">
        <v>#REF!</v>
      </c>
      <c r="EP6400" t="e">
        <f t="shared" si="333"/>
        <v>#REF!</v>
      </c>
      <c r="EQ6400" t="e">
        <f t="shared" si="334"/>
        <v>#REF!</v>
      </c>
      <c r="ER6400" t="e">
        <f t="shared" si="335"/>
        <v>#REF!</v>
      </c>
    </row>
    <row r="6401" spans="142:148" x14ac:dyDescent="0.25">
      <c r="EL6401">
        <v>6394</v>
      </c>
      <c r="EM6401" t="e">
        <v>#REF!</v>
      </c>
      <c r="EN6401" t="e">
        <v>#REF!</v>
      </c>
      <c r="EP6401" t="e">
        <f t="shared" si="333"/>
        <v>#REF!</v>
      </c>
      <c r="EQ6401" t="e">
        <f t="shared" si="334"/>
        <v>#REF!</v>
      </c>
      <c r="ER6401" t="e">
        <f t="shared" si="335"/>
        <v>#REF!</v>
      </c>
    </row>
    <row r="6402" spans="142:148" x14ac:dyDescent="0.25">
      <c r="EL6402">
        <v>6395</v>
      </c>
      <c r="EM6402" t="e">
        <v>#REF!</v>
      </c>
      <c r="EN6402" t="e">
        <v>#REF!</v>
      </c>
      <c r="EP6402" t="e">
        <f t="shared" si="333"/>
        <v>#REF!</v>
      </c>
      <c r="EQ6402" t="e">
        <f t="shared" si="334"/>
        <v>#REF!</v>
      </c>
      <c r="ER6402" t="e">
        <f t="shared" si="335"/>
        <v>#REF!</v>
      </c>
    </row>
    <row r="6403" spans="142:148" x14ac:dyDescent="0.25">
      <c r="EL6403">
        <v>6396</v>
      </c>
      <c r="EM6403" t="e">
        <v>#REF!</v>
      </c>
      <c r="EN6403" t="e">
        <v>#REF!</v>
      </c>
      <c r="EP6403" t="e">
        <f t="shared" si="333"/>
        <v>#REF!</v>
      </c>
      <c r="EQ6403" t="e">
        <f t="shared" si="334"/>
        <v>#REF!</v>
      </c>
      <c r="ER6403" t="e">
        <f t="shared" si="335"/>
        <v>#REF!</v>
      </c>
    </row>
    <row r="6404" spans="142:148" x14ac:dyDescent="0.25">
      <c r="EL6404">
        <v>6397</v>
      </c>
      <c r="EM6404" t="e">
        <v>#REF!</v>
      </c>
      <c r="EN6404" t="e">
        <v>#REF!</v>
      </c>
      <c r="EP6404" t="e">
        <f t="shared" si="333"/>
        <v>#REF!</v>
      </c>
      <c r="EQ6404" t="e">
        <f t="shared" si="334"/>
        <v>#REF!</v>
      </c>
      <c r="ER6404" t="e">
        <f t="shared" si="335"/>
        <v>#REF!</v>
      </c>
    </row>
    <row r="6405" spans="142:148" x14ac:dyDescent="0.25">
      <c r="EL6405">
        <v>6398</v>
      </c>
      <c r="EM6405" t="e">
        <v>#REF!</v>
      </c>
      <c r="EN6405" t="e">
        <v>#REF!</v>
      </c>
      <c r="EP6405" t="e">
        <f t="shared" si="333"/>
        <v>#REF!</v>
      </c>
      <c r="EQ6405" t="e">
        <f t="shared" si="334"/>
        <v>#REF!</v>
      </c>
      <c r="ER6405" t="e">
        <f t="shared" si="335"/>
        <v>#REF!</v>
      </c>
    </row>
    <row r="6406" spans="142:148" x14ac:dyDescent="0.25">
      <c r="EL6406">
        <v>6399</v>
      </c>
      <c r="EM6406" t="e">
        <v>#REF!</v>
      </c>
      <c r="EN6406" t="e">
        <v>#REF!</v>
      </c>
      <c r="EP6406" t="e">
        <f t="shared" si="333"/>
        <v>#REF!</v>
      </c>
      <c r="EQ6406" t="e">
        <f t="shared" si="334"/>
        <v>#REF!</v>
      </c>
      <c r="ER6406" t="e">
        <f t="shared" si="335"/>
        <v>#REF!</v>
      </c>
    </row>
    <row r="6407" spans="142:148" x14ac:dyDescent="0.25">
      <c r="EL6407">
        <v>6400</v>
      </c>
      <c r="EM6407" t="e">
        <v>#REF!</v>
      </c>
      <c r="EN6407" t="e">
        <v>#REF!</v>
      </c>
      <c r="EP6407" t="e">
        <f t="shared" si="333"/>
        <v>#REF!</v>
      </c>
      <c r="EQ6407" t="e">
        <f t="shared" si="334"/>
        <v>#REF!</v>
      </c>
      <c r="ER6407" t="e">
        <f t="shared" si="335"/>
        <v>#REF!</v>
      </c>
    </row>
    <row r="6408" spans="142:148" x14ac:dyDescent="0.25">
      <c r="EL6408">
        <v>6401</v>
      </c>
      <c r="EM6408" t="e">
        <v>#REF!</v>
      </c>
      <c r="EN6408" t="e">
        <v>#REF!</v>
      </c>
      <c r="EP6408" t="e">
        <f t="shared" si="333"/>
        <v>#REF!</v>
      </c>
      <c r="EQ6408" t="e">
        <f t="shared" si="334"/>
        <v>#REF!</v>
      </c>
      <c r="ER6408" t="e">
        <f t="shared" si="335"/>
        <v>#REF!</v>
      </c>
    </row>
    <row r="6409" spans="142:148" x14ac:dyDescent="0.25">
      <c r="EL6409">
        <v>6402</v>
      </c>
      <c r="EM6409" t="e">
        <v>#REF!</v>
      </c>
      <c r="EN6409" t="e">
        <v>#REF!</v>
      </c>
      <c r="EP6409" t="e">
        <f t="shared" si="333"/>
        <v>#REF!</v>
      </c>
      <c r="EQ6409" t="e">
        <f t="shared" si="334"/>
        <v>#REF!</v>
      </c>
      <c r="ER6409" t="e">
        <f t="shared" si="335"/>
        <v>#REF!</v>
      </c>
    </row>
    <row r="6410" spans="142:148" x14ac:dyDescent="0.25">
      <c r="EL6410">
        <v>6403</v>
      </c>
      <c r="EM6410" t="e">
        <v>#REF!</v>
      </c>
      <c r="EN6410" t="e">
        <v>#REF!</v>
      </c>
      <c r="EP6410" t="e">
        <f t="shared" si="333"/>
        <v>#REF!</v>
      </c>
      <c r="EQ6410" t="e">
        <f t="shared" si="334"/>
        <v>#REF!</v>
      </c>
      <c r="ER6410" t="e">
        <f t="shared" si="335"/>
        <v>#REF!</v>
      </c>
    </row>
    <row r="6411" spans="142:148" x14ac:dyDescent="0.25">
      <c r="EL6411">
        <v>6404</v>
      </c>
      <c r="EM6411" t="e">
        <v>#REF!</v>
      </c>
      <c r="EN6411" t="e">
        <v>#REF!</v>
      </c>
      <c r="EP6411" t="e">
        <f t="shared" si="333"/>
        <v>#REF!</v>
      </c>
      <c r="EQ6411" t="e">
        <f t="shared" si="334"/>
        <v>#REF!</v>
      </c>
      <c r="ER6411" t="e">
        <f t="shared" si="335"/>
        <v>#REF!</v>
      </c>
    </row>
    <row r="6412" spans="142:148" x14ac:dyDescent="0.25">
      <c r="EL6412">
        <v>6405</v>
      </c>
      <c r="EM6412" t="e">
        <v>#REF!</v>
      </c>
      <c r="EN6412" t="e">
        <v>#REF!</v>
      </c>
      <c r="EP6412" t="e">
        <f t="shared" si="333"/>
        <v>#REF!</v>
      </c>
      <c r="EQ6412" t="e">
        <f t="shared" si="334"/>
        <v>#REF!</v>
      </c>
      <c r="ER6412" t="e">
        <f t="shared" si="335"/>
        <v>#REF!</v>
      </c>
    </row>
    <row r="6413" spans="142:148" x14ac:dyDescent="0.25">
      <c r="EL6413">
        <v>6406</v>
      </c>
      <c r="EM6413" t="e">
        <v>#REF!</v>
      </c>
      <c r="EN6413" t="e">
        <v>#REF!</v>
      </c>
      <c r="EP6413" t="e">
        <f t="shared" si="333"/>
        <v>#REF!</v>
      </c>
      <c r="EQ6413" t="e">
        <f t="shared" si="334"/>
        <v>#REF!</v>
      </c>
      <c r="ER6413" t="e">
        <f t="shared" si="335"/>
        <v>#REF!</v>
      </c>
    </row>
    <row r="6414" spans="142:148" x14ac:dyDescent="0.25">
      <c r="EL6414">
        <v>6407</v>
      </c>
      <c r="EM6414" t="e">
        <v>#REF!</v>
      </c>
      <c r="EN6414" t="e">
        <v>#REF!</v>
      </c>
      <c r="EP6414" t="e">
        <f t="shared" si="333"/>
        <v>#REF!</v>
      </c>
      <c r="EQ6414" t="e">
        <f t="shared" si="334"/>
        <v>#REF!</v>
      </c>
      <c r="ER6414" t="e">
        <f t="shared" si="335"/>
        <v>#REF!</v>
      </c>
    </row>
    <row r="6415" spans="142:148" x14ac:dyDescent="0.25">
      <c r="EL6415">
        <v>6408</v>
      </c>
      <c r="EM6415" t="e">
        <v>#REF!</v>
      </c>
      <c r="EN6415" t="e">
        <v>#REF!</v>
      </c>
      <c r="EP6415" t="e">
        <f t="shared" si="333"/>
        <v>#REF!</v>
      </c>
      <c r="EQ6415" t="e">
        <f t="shared" si="334"/>
        <v>#REF!</v>
      </c>
      <c r="ER6415" t="e">
        <f t="shared" si="335"/>
        <v>#REF!</v>
      </c>
    </row>
    <row r="6416" spans="142:148" x14ac:dyDescent="0.25">
      <c r="EL6416">
        <v>6409</v>
      </c>
      <c r="EM6416" t="e">
        <v>#REF!</v>
      </c>
      <c r="EN6416" t="e">
        <v>#REF!</v>
      </c>
      <c r="EP6416" t="e">
        <f t="shared" si="333"/>
        <v>#REF!</v>
      </c>
      <c r="EQ6416" t="e">
        <f t="shared" si="334"/>
        <v>#REF!</v>
      </c>
      <c r="ER6416" t="e">
        <f t="shared" si="335"/>
        <v>#REF!</v>
      </c>
    </row>
    <row r="6417" spans="142:148" x14ac:dyDescent="0.25">
      <c r="EL6417">
        <v>6410</v>
      </c>
      <c r="EM6417" t="e">
        <v>#REF!</v>
      </c>
      <c r="EN6417" t="e">
        <v>#REF!</v>
      </c>
      <c r="EP6417" t="e">
        <f t="shared" si="333"/>
        <v>#REF!</v>
      </c>
      <c r="EQ6417" t="e">
        <f t="shared" si="334"/>
        <v>#REF!</v>
      </c>
      <c r="ER6417" t="e">
        <f t="shared" si="335"/>
        <v>#REF!</v>
      </c>
    </row>
    <row r="6418" spans="142:148" x14ac:dyDescent="0.25">
      <c r="EL6418">
        <v>6411</v>
      </c>
      <c r="EM6418" t="e">
        <v>#REF!</v>
      </c>
      <c r="EN6418" t="e">
        <v>#REF!</v>
      </c>
      <c r="EP6418" t="e">
        <f t="shared" si="333"/>
        <v>#REF!</v>
      </c>
      <c r="EQ6418" t="e">
        <f t="shared" si="334"/>
        <v>#REF!</v>
      </c>
      <c r="ER6418" t="e">
        <f t="shared" si="335"/>
        <v>#REF!</v>
      </c>
    </row>
    <row r="6419" spans="142:148" x14ac:dyDescent="0.25">
      <c r="EL6419">
        <v>6412</v>
      </c>
      <c r="EM6419" t="e">
        <v>#REF!</v>
      </c>
      <c r="EN6419" t="e">
        <v>#REF!</v>
      </c>
      <c r="EP6419" t="e">
        <f t="shared" si="333"/>
        <v>#REF!</v>
      </c>
      <c r="EQ6419" t="e">
        <f t="shared" si="334"/>
        <v>#REF!</v>
      </c>
      <c r="ER6419" t="e">
        <f t="shared" si="335"/>
        <v>#REF!</v>
      </c>
    </row>
    <row r="6420" spans="142:148" x14ac:dyDescent="0.25">
      <c r="EL6420">
        <v>6413</v>
      </c>
      <c r="EM6420" t="e">
        <v>#REF!</v>
      </c>
      <c r="EN6420" t="e">
        <v>#REF!</v>
      </c>
      <c r="EP6420" t="e">
        <f t="shared" si="333"/>
        <v>#REF!</v>
      </c>
      <c r="EQ6420" t="e">
        <f t="shared" si="334"/>
        <v>#REF!</v>
      </c>
      <c r="ER6420" t="e">
        <f t="shared" si="335"/>
        <v>#REF!</v>
      </c>
    </row>
    <row r="6421" spans="142:148" x14ac:dyDescent="0.25">
      <c r="EL6421">
        <v>6414</v>
      </c>
      <c r="EM6421" t="e">
        <v>#REF!</v>
      </c>
      <c r="EN6421" t="e">
        <v>#REF!</v>
      </c>
      <c r="EP6421" t="e">
        <f t="shared" si="333"/>
        <v>#REF!</v>
      </c>
      <c r="EQ6421" t="e">
        <f t="shared" si="334"/>
        <v>#REF!</v>
      </c>
      <c r="ER6421" t="e">
        <f t="shared" si="335"/>
        <v>#REF!</v>
      </c>
    </row>
    <row r="6422" spans="142:148" x14ac:dyDescent="0.25">
      <c r="EL6422">
        <v>6415</v>
      </c>
      <c r="EM6422" t="e">
        <v>#REF!</v>
      </c>
      <c r="EN6422" t="e">
        <v>#REF!</v>
      </c>
      <c r="EP6422" t="e">
        <f t="shared" si="333"/>
        <v>#REF!</v>
      </c>
      <c r="EQ6422" t="e">
        <f t="shared" si="334"/>
        <v>#REF!</v>
      </c>
      <c r="ER6422" t="e">
        <f t="shared" si="335"/>
        <v>#REF!</v>
      </c>
    </row>
    <row r="6423" spans="142:148" x14ac:dyDescent="0.25">
      <c r="EL6423">
        <v>6416</v>
      </c>
      <c r="EM6423" t="e">
        <v>#REF!</v>
      </c>
      <c r="EN6423" t="e">
        <v>#REF!</v>
      </c>
      <c r="EP6423" t="e">
        <f t="shared" si="333"/>
        <v>#REF!</v>
      </c>
      <c r="EQ6423" t="e">
        <f t="shared" si="334"/>
        <v>#REF!</v>
      </c>
      <c r="ER6423" t="e">
        <f t="shared" si="335"/>
        <v>#REF!</v>
      </c>
    </row>
    <row r="6424" spans="142:148" x14ac:dyDescent="0.25">
      <c r="EL6424">
        <v>6417</v>
      </c>
      <c r="EM6424" t="e">
        <v>#REF!</v>
      </c>
      <c r="EN6424" t="e">
        <v>#REF!</v>
      </c>
      <c r="EP6424" t="e">
        <f t="shared" ref="EP6424:EP6487" si="336">IF(EM6424&gt;EN6424,1,0)</f>
        <v>#REF!</v>
      </c>
      <c r="EQ6424" t="e">
        <f t="shared" ref="EQ6424:EQ6487" si="337">IF(EP6424&gt;0,0,1)</f>
        <v>#REF!</v>
      </c>
      <c r="ER6424" t="e">
        <f t="shared" ref="ER6424:ER6487" si="338">IF(EM6424&gt;EN6424,EM6424-EN6424,EN6424-EM6424)</f>
        <v>#REF!</v>
      </c>
    </row>
    <row r="6425" spans="142:148" x14ac:dyDescent="0.25">
      <c r="EL6425">
        <v>6418</v>
      </c>
      <c r="EM6425" t="e">
        <v>#REF!</v>
      </c>
      <c r="EN6425" t="e">
        <v>#REF!</v>
      </c>
      <c r="EP6425" t="e">
        <f t="shared" si="336"/>
        <v>#REF!</v>
      </c>
      <c r="EQ6425" t="e">
        <f t="shared" si="337"/>
        <v>#REF!</v>
      </c>
      <c r="ER6425" t="e">
        <f t="shared" si="338"/>
        <v>#REF!</v>
      </c>
    </row>
    <row r="6426" spans="142:148" x14ac:dyDescent="0.25">
      <c r="EL6426">
        <v>6419</v>
      </c>
      <c r="EM6426" t="e">
        <v>#REF!</v>
      </c>
      <c r="EN6426" t="e">
        <v>#REF!</v>
      </c>
      <c r="EP6426" t="e">
        <f t="shared" si="336"/>
        <v>#REF!</v>
      </c>
      <c r="EQ6426" t="e">
        <f t="shared" si="337"/>
        <v>#REF!</v>
      </c>
      <c r="ER6426" t="e">
        <f t="shared" si="338"/>
        <v>#REF!</v>
      </c>
    </row>
    <row r="6427" spans="142:148" x14ac:dyDescent="0.25">
      <c r="EL6427">
        <v>6420</v>
      </c>
      <c r="EM6427" t="e">
        <v>#REF!</v>
      </c>
      <c r="EN6427" t="e">
        <v>#REF!</v>
      </c>
      <c r="EP6427" t="e">
        <f t="shared" si="336"/>
        <v>#REF!</v>
      </c>
      <c r="EQ6427" t="e">
        <f t="shared" si="337"/>
        <v>#REF!</v>
      </c>
      <c r="ER6427" t="e">
        <f t="shared" si="338"/>
        <v>#REF!</v>
      </c>
    </row>
    <row r="6428" spans="142:148" x14ac:dyDescent="0.25">
      <c r="EL6428">
        <v>6421</v>
      </c>
      <c r="EM6428" t="e">
        <v>#REF!</v>
      </c>
      <c r="EN6428" t="e">
        <v>#REF!</v>
      </c>
      <c r="EP6428" t="e">
        <f t="shared" si="336"/>
        <v>#REF!</v>
      </c>
      <c r="EQ6428" t="e">
        <f t="shared" si="337"/>
        <v>#REF!</v>
      </c>
      <c r="ER6428" t="e">
        <f t="shared" si="338"/>
        <v>#REF!</v>
      </c>
    </row>
    <row r="6429" spans="142:148" x14ac:dyDescent="0.25">
      <c r="EL6429">
        <v>6422</v>
      </c>
      <c r="EM6429" t="e">
        <v>#REF!</v>
      </c>
      <c r="EN6429" t="e">
        <v>#REF!</v>
      </c>
      <c r="EP6429" t="e">
        <f t="shared" si="336"/>
        <v>#REF!</v>
      </c>
      <c r="EQ6429" t="e">
        <f t="shared" si="337"/>
        <v>#REF!</v>
      </c>
      <c r="ER6429" t="e">
        <f t="shared" si="338"/>
        <v>#REF!</v>
      </c>
    </row>
    <row r="6430" spans="142:148" x14ac:dyDescent="0.25">
      <c r="EL6430">
        <v>6423</v>
      </c>
      <c r="EM6430" t="e">
        <v>#REF!</v>
      </c>
      <c r="EN6430" t="e">
        <v>#REF!</v>
      </c>
      <c r="EP6430" t="e">
        <f t="shared" si="336"/>
        <v>#REF!</v>
      </c>
      <c r="EQ6430" t="e">
        <f t="shared" si="337"/>
        <v>#REF!</v>
      </c>
      <c r="ER6430" t="e">
        <f t="shared" si="338"/>
        <v>#REF!</v>
      </c>
    </row>
    <row r="6431" spans="142:148" x14ac:dyDescent="0.25">
      <c r="EL6431">
        <v>6424</v>
      </c>
      <c r="EM6431" t="e">
        <v>#REF!</v>
      </c>
      <c r="EN6431" t="e">
        <v>#REF!</v>
      </c>
      <c r="EP6431" t="e">
        <f t="shared" si="336"/>
        <v>#REF!</v>
      </c>
      <c r="EQ6431" t="e">
        <f t="shared" si="337"/>
        <v>#REF!</v>
      </c>
      <c r="ER6431" t="e">
        <f t="shared" si="338"/>
        <v>#REF!</v>
      </c>
    </row>
    <row r="6432" spans="142:148" x14ac:dyDescent="0.25">
      <c r="EL6432">
        <v>6425</v>
      </c>
      <c r="EM6432" t="e">
        <v>#REF!</v>
      </c>
      <c r="EN6432" t="e">
        <v>#REF!</v>
      </c>
      <c r="EP6432" t="e">
        <f t="shared" si="336"/>
        <v>#REF!</v>
      </c>
      <c r="EQ6432" t="e">
        <f t="shared" si="337"/>
        <v>#REF!</v>
      </c>
      <c r="ER6432" t="e">
        <f t="shared" si="338"/>
        <v>#REF!</v>
      </c>
    </row>
    <row r="6433" spans="142:148" x14ac:dyDescent="0.25">
      <c r="EL6433">
        <v>6426</v>
      </c>
      <c r="EM6433" t="e">
        <v>#REF!</v>
      </c>
      <c r="EN6433" t="e">
        <v>#REF!</v>
      </c>
      <c r="EP6433" t="e">
        <f t="shared" si="336"/>
        <v>#REF!</v>
      </c>
      <c r="EQ6433" t="e">
        <f t="shared" si="337"/>
        <v>#REF!</v>
      </c>
      <c r="ER6433" t="e">
        <f t="shared" si="338"/>
        <v>#REF!</v>
      </c>
    </row>
    <row r="6434" spans="142:148" x14ac:dyDescent="0.25">
      <c r="EL6434">
        <v>6427</v>
      </c>
      <c r="EM6434" t="e">
        <v>#REF!</v>
      </c>
      <c r="EN6434" t="e">
        <v>#REF!</v>
      </c>
      <c r="EP6434" t="e">
        <f t="shared" si="336"/>
        <v>#REF!</v>
      </c>
      <c r="EQ6434" t="e">
        <f t="shared" si="337"/>
        <v>#REF!</v>
      </c>
      <c r="ER6434" t="e">
        <f t="shared" si="338"/>
        <v>#REF!</v>
      </c>
    </row>
    <row r="6435" spans="142:148" x14ac:dyDescent="0.25">
      <c r="EL6435">
        <v>6428</v>
      </c>
      <c r="EM6435" t="e">
        <v>#REF!</v>
      </c>
      <c r="EN6435" t="e">
        <v>#REF!</v>
      </c>
      <c r="EP6435" t="e">
        <f t="shared" si="336"/>
        <v>#REF!</v>
      </c>
      <c r="EQ6435" t="e">
        <f t="shared" si="337"/>
        <v>#REF!</v>
      </c>
      <c r="ER6435" t="e">
        <f t="shared" si="338"/>
        <v>#REF!</v>
      </c>
    </row>
    <row r="6436" spans="142:148" x14ac:dyDescent="0.25">
      <c r="EL6436">
        <v>6429</v>
      </c>
      <c r="EM6436" t="e">
        <v>#REF!</v>
      </c>
      <c r="EN6436" t="e">
        <v>#REF!</v>
      </c>
      <c r="EP6436" t="e">
        <f t="shared" si="336"/>
        <v>#REF!</v>
      </c>
      <c r="EQ6436" t="e">
        <f t="shared" si="337"/>
        <v>#REF!</v>
      </c>
      <c r="ER6436" t="e">
        <f t="shared" si="338"/>
        <v>#REF!</v>
      </c>
    </row>
    <row r="6437" spans="142:148" x14ac:dyDescent="0.25">
      <c r="EL6437">
        <v>6430</v>
      </c>
      <c r="EM6437" t="e">
        <v>#REF!</v>
      </c>
      <c r="EN6437" t="e">
        <v>#REF!</v>
      </c>
      <c r="EP6437" t="e">
        <f t="shared" si="336"/>
        <v>#REF!</v>
      </c>
      <c r="EQ6437" t="e">
        <f t="shared" si="337"/>
        <v>#REF!</v>
      </c>
      <c r="ER6437" t="e">
        <f t="shared" si="338"/>
        <v>#REF!</v>
      </c>
    </row>
    <row r="6438" spans="142:148" x14ac:dyDescent="0.25">
      <c r="EL6438">
        <v>6431</v>
      </c>
      <c r="EM6438" t="e">
        <v>#REF!</v>
      </c>
      <c r="EN6438" t="e">
        <v>#REF!</v>
      </c>
      <c r="EP6438" t="e">
        <f t="shared" si="336"/>
        <v>#REF!</v>
      </c>
      <c r="EQ6438" t="e">
        <f t="shared" si="337"/>
        <v>#REF!</v>
      </c>
      <c r="ER6438" t="e">
        <f t="shared" si="338"/>
        <v>#REF!</v>
      </c>
    </row>
    <row r="6439" spans="142:148" x14ac:dyDescent="0.25">
      <c r="EL6439">
        <v>6432</v>
      </c>
      <c r="EM6439" t="e">
        <v>#REF!</v>
      </c>
      <c r="EN6439" t="e">
        <v>#REF!</v>
      </c>
      <c r="EP6439" t="e">
        <f t="shared" si="336"/>
        <v>#REF!</v>
      </c>
      <c r="EQ6439" t="e">
        <f t="shared" si="337"/>
        <v>#REF!</v>
      </c>
      <c r="ER6439" t="e">
        <f t="shared" si="338"/>
        <v>#REF!</v>
      </c>
    </row>
    <row r="6440" spans="142:148" x14ac:dyDescent="0.25">
      <c r="EL6440">
        <v>6433</v>
      </c>
      <c r="EM6440" t="e">
        <v>#REF!</v>
      </c>
      <c r="EN6440" t="e">
        <v>#REF!</v>
      </c>
      <c r="EP6440" t="e">
        <f t="shared" si="336"/>
        <v>#REF!</v>
      </c>
      <c r="EQ6440" t="e">
        <f t="shared" si="337"/>
        <v>#REF!</v>
      </c>
      <c r="ER6440" t="e">
        <f t="shared" si="338"/>
        <v>#REF!</v>
      </c>
    </row>
    <row r="6441" spans="142:148" x14ac:dyDescent="0.25">
      <c r="EL6441">
        <v>6434</v>
      </c>
      <c r="EM6441" t="e">
        <v>#REF!</v>
      </c>
      <c r="EN6441" t="e">
        <v>#REF!</v>
      </c>
      <c r="EP6441" t="e">
        <f t="shared" si="336"/>
        <v>#REF!</v>
      </c>
      <c r="EQ6441" t="e">
        <f t="shared" si="337"/>
        <v>#REF!</v>
      </c>
      <c r="ER6441" t="e">
        <f t="shared" si="338"/>
        <v>#REF!</v>
      </c>
    </row>
    <row r="6442" spans="142:148" x14ac:dyDescent="0.25">
      <c r="EL6442">
        <v>6435</v>
      </c>
      <c r="EM6442" t="e">
        <v>#REF!</v>
      </c>
      <c r="EN6442" t="e">
        <v>#REF!</v>
      </c>
      <c r="EP6442" t="e">
        <f t="shared" si="336"/>
        <v>#REF!</v>
      </c>
      <c r="EQ6442" t="e">
        <f t="shared" si="337"/>
        <v>#REF!</v>
      </c>
      <c r="ER6442" t="e">
        <f t="shared" si="338"/>
        <v>#REF!</v>
      </c>
    </row>
    <row r="6443" spans="142:148" x14ac:dyDescent="0.25">
      <c r="EL6443">
        <v>6436</v>
      </c>
      <c r="EM6443" t="e">
        <v>#REF!</v>
      </c>
      <c r="EN6443" t="e">
        <v>#REF!</v>
      </c>
      <c r="EP6443" t="e">
        <f t="shared" si="336"/>
        <v>#REF!</v>
      </c>
      <c r="EQ6443" t="e">
        <f t="shared" si="337"/>
        <v>#REF!</v>
      </c>
      <c r="ER6443" t="e">
        <f t="shared" si="338"/>
        <v>#REF!</v>
      </c>
    </row>
    <row r="6444" spans="142:148" x14ac:dyDescent="0.25">
      <c r="EL6444">
        <v>6437</v>
      </c>
      <c r="EM6444" t="e">
        <v>#REF!</v>
      </c>
      <c r="EN6444" t="e">
        <v>#REF!</v>
      </c>
      <c r="EP6444" t="e">
        <f t="shared" si="336"/>
        <v>#REF!</v>
      </c>
      <c r="EQ6444" t="e">
        <f t="shared" si="337"/>
        <v>#REF!</v>
      </c>
      <c r="ER6444" t="e">
        <f t="shared" si="338"/>
        <v>#REF!</v>
      </c>
    </row>
    <row r="6445" spans="142:148" x14ac:dyDescent="0.25">
      <c r="EL6445">
        <v>6438</v>
      </c>
      <c r="EM6445" t="e">
        <v>#REF!</v>
      </c>
      <c r="EN6445" t="e">
        <v>#REF!</v>
      </c>
      <c r="EP6445" t="e">
        <f t="shared" si="336"/>
        <v>#REF!</v>
      </c>
      <c r="EQ6445" t="e">
        <f t="shared" si="337"/>
        <v>#REF!</v>
      </c>
      <c r="ER6445" t="e">
        <f t="shared" si="338"/>
        <v>#REF!</v>
      </c>
    </row>
    <row r="6446" spans="142:148" x14ac:dyDescent="0.25">
      <c r="EL6446">
        <v>6439</v>
      </c>
      <c r="EM6446" t="e">
        <v>#REF!</v>
      </c>
      <c r="EN6446" t="e">
        <v>#REF!</v>
      </c>
      <c r="EP6446" t="e">
        <f t="shared" si="336"/>
        <v>#REF!</v>
      </c>
      <c r="EQ6446" t="e">
        <f t="shared" si="337"/>
        <v>#REF!</v>
      </c>
      <c r="ER6446" t="e">
        <f t="shared" si="338"/>
        <v>#REF!</v>
      </c>
    </row>
    <row r="6447" spans="142:148" x14ac:dyDescent="0.25">
      <c r="EL6447">
        <v>6440</v>
      </c>
      <c r="EM6447" t="e">
        <v>#REF!</v>
      </c>
      <c r="EN6447" t="e">
        <v>#REF!</v>
      </c>
      <c r="EP6447" t="e">
        <f t="shared" si="336"/>
        <v>#REF!</v>
      </c>
      <c r="EQ6447" t="e">
        <f t="shared" si="337"/>
        <v>#REF!</v>
      </c>
      <c r="ER6447" t="e">
        <f t="shared" si="338"/>
        <v>#REF!</v>
      </c>
    </row>
    <row r="6448" spans="142:148" x14ac:dyDescent="0.25">
      <c r="EL6448">
        <v>6441</v>
      </c>
      <c r="EM6448" t="e">
        <v>#REF!</v>
      </c>
      <c r="EN6448" t="e">
        <v>#REF!</v>
      </c>
      <c r="EP6448" t="e">
        <f t="shared" si="336"/>
        <v>#REF!</v>
      </c>
      <c r="EQ6448" t="e">
        <f t="shared" si="337"/>
        <v>#REF!</v>
      </c>
      <c r="ER6448" t="e">
        <f t="shared" si="338"/>
        <v>#REF!</v>
      </c>
    </row>
    <row r="6449" spans="142:148" x14ac:dyDescent="0.25">
      <c r="EL6449">
        <v>6442</v>
      </c>
      <c r="EM6449" t="e">
        <v>#REF!</v>
      </c>
      <c r="EN6449" t="e">
        <v>#REF!</v>
      </c>
      <c r="EP6449" t="e">
        <f t="shared" si="336"/>
        <v>#REF!</v>
      </c>
      <c r="EQ6449" t="e">
        <f t="shared" si="337"/>
        <v>#REF!</v>
      </c>
      <c r="ER6449" t="e">
        <f t="shared" si="338"/>
        <v>#REF!</v>
      </c>
    </row>
    <row r="6450" spans="142:148" x14ac:dyDescent="0.25">
      <c r="EL6450">
        <v>6443</v>
      </c>
      <c r="EM6450" t="e">
        <v>#REF!</v>
      </c>
      <c r="EN6450" t="e">
        <v>#REF!</v>
      </c>
      <c r="EP6450" t="e">
        <f t="shared" si="336"/>
        <v>#REF!</v>
      </c>
      <c r="EQ6450" t="e">
        <f t="shared" si="337"/>
        <v>#REF!</v>
      </c>
      <c r="ER6450" t="e">
        <f t="shared" si="338"/>
        <v>#REF!</v>
      </c>
    </row>
    <row r="6451" spans="142:148" x14ac:dyDescent="0.25">
      <c r="EL6451">
        <v>6444</v>
      </c>
      <c r="EM6451" t="e">
        <v>#REF!</v>
      </c>
      <c r="EN6451" t="e">
        <v>#REF!</v>
      </c>
      <c r="EP6451" t="e">
        <f t="shared" si="336"/>
        <v>#REF!</v>
      </c>
      <c r="EQ6451" t="e">
        <f t="shared" si="337"/>
        <v>#REF!</v>
      </c>
      <c r="ER6451" t="e">
        <f t="shared" si="338"/>
        <v>#REF!</v>
      </c>
    </row>
    <row r="6452" spans="142:148" x14ac:dyDescent="0.25">
      <c r="EL6452">
        <v>6445</v>
      </c>
      <c r="EM6452" t="e">
        <v>#REF!</v>
      </c>
      <c r="EN6452" t="e">
        <v>#REF!</v>
      </c>
      <c r="EP6452" t="e">
        <f t="shared" si="336"/>
        <v>#REF!</v>
      </c>
      <c r="EQ6452" t="e">
        <f t="shared" si="337"/>
        <v>#REF!</v>
      </c>
      <c r="ER6452" t="e">
        <f t="shared" si="338"/>
        <v>#REF!</v>
      </c>
    </row>
    <row r="6453" spans="142:148" x14ac:dyDescent="0.25">
      <c r="EL6453">
        <v>6446</v>
      </c>
      <c r="EM6453" t="e">
        <v>#REF!</v>
      </c>
      <c r="EN6453" t="e">
        <v>#REF!</v>
      </c>
      <c r="EP6453" t="e">
        <f t="shared" si="336"/>
        <v>#REF!</v>
      </c>
      <c r="EQ6453" t="e">
        <f t="shared" si="337"/>
        <v>#REF!</v>
      </c>
      <c r="ER6453" t="e">
        <f t="shared" si="338"/>
        <v>#REF!</v>
      </c>
    </row>
    <row r="6454" spans="142:148" x14ac:dyDescent="0.25">
      <c r="EL6454">
        <v>6447</v>
      </c>
      <c r="EM6454" t="e">
        <v>#REF!</v>
      </c>
      <c r="EN6454" t="e">
        <v>#REF!</v>
      </c>
      <c r="EP6454" t="e">
        <f t="shared" si="336"/>
        <v>#REF!</v>
      </c>
      <c r="EQ6454" t="e">
        <f t="shared" si="337"/>
        <v>#REF!</v>
      </c>
      <c r="ER6454" t="e">
        <f t="shared" si="338"/>
        <v>#REF!</v>
      </c>
    </row>
    <row r="6455" spans="142:148" x14ac:dyDescent="0.25">
      <c r="EL6455">
        <v>6448</v>
      </c>
      <c r="EM6455" t="e">
        <v>#REF!</v>
      </c>
      <c r="EN6455" t="e">
        <v>#REF!</v>
      </c>
      <c r="EP6455" t="e">
        <f t="shared" si="336"/>
        <v>#REF!</v>
      </c>
      <c r="EQ6455" t="e">
        <f t="shared" si="337"/>
        <v>#REF!</v>
      </c>
      <c r="ER6455" t="e">
        <f t="shared" si="338"/>
        <v>#REF!</v>
      </c>
    </row>
    <row r="6456" spans="142:148" x14ac:dyDescent="0.25">
      <c r="EL6456">
        <v>6449</v>
      </c>
      <c r="EM6456" t="e">
        <v>#REF!</v>
      </c>
      <c r="EN6456" t="e">
        <v>#REF!</v>
      </c>
      <c r="EP6456" t="e">
        <f t="shared" si="336"/>
        <v>#REF!</v>
      </c>
      <c r="EQ6456" t="e">
        <f t="shared" si="337"/>
        <v>#REF!</v>
      </c>
      <c r="ER6456" t="e">
        <f t="shared" si="338"/>
        <v>#REF!</v>
      </c>
    </row>
    <row r="6457" spans="142:148" x14ac:dyDescent="0.25">
      <c r="EL6457">
        <v>6450</v>
      </c>
      <c r="EM6457" t="e">
        <v>#REF!</v>
      </c>
      <c r="EN6457" t="e">
        <v>#REF!</v>
      </c>
      <c r="EP6457" t="e">
        <f t="shared" si="336"/>
        <v>#REF!</v>
      </c>
      <c r="EQ6457" t="e">
        <f t="shared" si="337"/>
        <v>#REF!</v>
      </c>
      <c r="ER6457" t="e">
        <f t="shared" si="338"/>
        <v>#REF!</v>
      </c>
    </row>
    <row r="6458" spans="142:148" x14ac:dyDescent="0.25">
      <c r="EL6458">
        <v>6451</v>
      </c>
      <c r="EM6458" t="e">
        <v>#REF!</v>
      </c>
      <c r="EN6458" t="e">
        <v>#REF!</v>
      </c>
      <c r="EP6458" t="e">
        <f t="shared" si="336"/>
        <v>#REF!</v>
      </c>
      <c r="EQ6458" t="e">
        <f t="shared" si="337"/>
        <v>#REF!</v>
      </c>
      <c r="ER6458" t="e">
        <f t="shared" si="338"/>
        <v>#REF!</v>
      </c>
    </row>
    <row r="6459" spans="142:148" x14ac:dyDescent="0.25">
      <c r="EL6459">
        <v>6452</v>
      </c>
      <c r="EM6459" t="e">
        <v>#REF!</v>
      </c>
      <c r="EN6459" t="e">
        <v>#REF!</v>
      </c>
      <c r="EP6459" t="e">
        <f t="shared" si="336"/>
        <v>#REF!</v>
      </c>
      <c r="EQ6459" t="e">
        <f t="shared" si="337"/>
        <v>#REF!</v>
      </c>
      <c r="ER6459" t="e">
        <f t="shared" si="338"/>
        <v>#REF!</v>
      </c>
    </row>
    <row r="6460" spans="142:148" x14ac:dyDescent="0.25">
      <c r="EL6460">
        <v>6453</v>
      </c>
      <c r="EM6460" t="e">
        <v>#REF!</v>
      </c>
      <c r="EN6460" t="e">
        <v>#REF!</v>
      </c>
      <c r="EP6460" t="e">
        <f t="shared" si="336"/>
        <v>#REF!</v>
      </c>
      <c r="EQ6460" t="e">
        <f t="shared" si="337"/>
        <v>#REF!</v>
      </c>
      <c r="ER6460" t="e">
        <f t="shared" si="338"/>
        <v>#REF!</v>
      </c>
    </row>
    <row r="6461" spans="142:148" x14ac:dyDescent="0.25">
      <c r="EL6461">
        <v>6454</v>
      </c>
      <c r="EM6461" t="e">
        <v>#REF!</v>
      </c>
      <c r="EN6461" t="e">
        <v>#REF!</v>
      </c>
      <c r="EP6461" t="e">
        <f t="shared" si="336"/>
        <v>#REF!</v>
      </c>
      <c r="EQ6461" t="e">
        <f t="shared" si="337"/>
        <v>#REF!</v>
      </c>
      <c r="ER6461" t="e">
        <f t="shared" si="338"/>
        <v>#REF!</v>
      </c>
    </row>
    <row r="6462" spans="142:148" x14ac:dyDescent="0.25">
      <c r="EL6462">
        <v>6455</v>
      </c>
      <c r="EM6462" t="e">
        <v>#REF!</v>
      </c>
      <c r="EN6462" t="e">
        <v>#REF!</v>
      </c>
      <c r="EP6462" t="e">
        <f t="shared" si="336"/>
        <v>#REF!</v>
      </c>
      <c r="EQ6462" t="e">
        <f t="shared" si="337"/>
        <v>#REF!</v>
      </c>
      <c r="ER6462" t="e">
        <f t="shared" si="338"/>
        <v>#REF!</v>
      </c>
    </row>
    <row r="6463" spans="142:148" x14ac:dyDescent="0.25">
      <c r="EL6463">
        <v>6456</v>
      </c>
      <c r="EM6463" t="e">
        <v>#REF!</v>
      </c>
      <c r="EN6463" t="e">
        <v>#REF!</v>
      </c>
      <c r="EP6463" t="e">
        <f t="shared" si="336"/>
        <v>#REF!</v>
      </c>
      <c r="EQ6463" t="e">
        <f t="shared" si="337"/>
        <v>#REF!</v>
      </c>
      <c r="ER6463" t="e">
        <f t="shared" si="338"/>
        <v>#REF!</v>
      </c>
    </row>
    <row r="6464" spans="142:148" x14ac:dyDescent="0.25">
      <c r="EL6464">
        <v>6457</v>
      </c>
      <c r="EM6464" t="e">
        <v>#REF!</v>
      </c>
      <c r="EN6464" t="e">
        <v>#REF!</v>
      </c>
      <c r="EP6464" t="e">
        <f t="shared" si="336"/>
        <v>#REF!</v>
      </c>
      <c r="EQ6464" t="e">
        <f t="shared" si="337"/>
        <v>#REF!</v>
      </c>
      <c r="ER6464" t="e">
        <f t="shared" si="338"/>
        <v>#REF!</v>
      </c>
    </row>
    <row r="6465" spans="142:148" x14ac:dyDescent="0.25">
      <c r="EL6465">
        <v>6458</v>
      </c>
      <c r="EM6465" t="e">
        <v>#REF!</v>
      </c>
      <c r="EN6465" t="e">
        <v>#REF!</v>
      </c>
      <c r="EP6465" t="e">
        <f t="shared" si="336"/>
        <v>#REF!</v>
      </c>
      <c r="EQ6465" t="e">
        <f t="shared" si="337"/>
        <v>#REF!</v>
      </c>
      <c r="ER6465" t="e">
        <f t="shared" si="338"/>
        <v>#REF!</v>
      </c>
    </row>
    <row r="6466" spans="142:148" x14ac:dyDescent="0.25">
      <c r="EL6466">
        <v>6459</v>
      </c>
      <c r="EM6466" t="e">
        <v>#REF!</v>
      </c>
      <c r="EN6466" t="e">
        <v>#REF!</v>
      </c>
      <c r="EP6466" t="e">
        <f t="shared" si="336"/>
        <v>#REF!</v>
      </c>
      <c r="EQ6466" t="e">
        <f t="shared" si="337"/>
        <v>#REF!</v>
      </c>
      <c r="ER6466" t="e">
        <f t="shared" si="338"/>
        <v>#REF!</v>
      </c>
    </row>
    <row r="6467" spans="142:148" x14ac:dyDescent="0.25">
      <c r="EL6467">
        <v>6460</v>
      </c>
      <c r="EM6467" t="e">
        <v>#REF!</v>
      </c>
      <c r="EN6467" t="e">
        <v>#REF!</v>
      </c>
      <c r="EP6467" t="e">
        <f t="shared" si="336"/>
        <v>#REF!</v>
      </c>
      <c r="EQ6467" t="e">
        <f t="shared" si="337"/>
        <v>#REF!</v>
      </c>
      <c r="ER6467" t="e">
        <f t="shared" si="338"/>
        <v>#REF!</v>
      </c>
    </row>
    <row r="6468" spans="142:148" x14ac:dyDescent="0.25">
      <c r="EL6468">
        <v>6461</v>
      </c>
      <c r="EM6468" t="e">
        <v>#REF!</v>
      </c>
      <c r="EN6468" t="e">
        <v>#REF!</v>
      </c>
      <c r="EP6468" t="e">
        <f t="shared" si="336"/>
        <v>#REF!</v>
      </c>
      <c r="EQ6468" t="e">
        <f t="shared" si="337"/>
        <v>#REF!</v>
      </c>
      <c r="ER6468" t="e">
        <f t="shared" si="338"/>
        <v>#REF!</v>
      </c>
    </row>
    <row r="6469" spans="142:148" x14ac:dyDescent="0.25">
      <c r="EL6469">
        <v>6462</v>
      </c>
      <c r="EM6469" t="e">
        <v>#REF!</v>
      </c>
      <c r="EN6469" t="e">
        <v>#REF!</v>
      </c>
      <c r="EP6469" t="e">
        <f t="shared" si="336"/>
        <v>#REF!</v>
      </c>
      <c r="EQ6469" t="e">
        <f t="shared" si="337"/>
        <v>#REF!</v>
      </c>
      <c r="ER6469" t="e">
        <f t="shared" si="338"/>
        <v>#REF!</v>
      </c>
    </row>
    <row r="6470" spans="142:148" x14ac:dyDescent="0.25">
      <c r="EL6470">
        <v>6463</v>
      </c>
      <c r="EM6470" t="e">
        <v>#REF!</v>
      </c>
      <c r="EN6470" t="e">
        <v>#REF!</v>
      </c>
      <c r="EP6470" t="e">
        <f t="shared" si="336"/>
        <v>#REF!</v>
      </c>
      <c r="EQ6470" t="e">
        <f t="shared" si="337"/>
        <v>#REF!</v>
      </c>
      <c r="ER6470" t="e">
        <f t="shared" si="338"/>
        <v>#REF!</v>
      </c>
    </row>
    <row r="6471" spans="142:148" x14ac:dyDescent="0.25">
      <c r="EL6471">
        <v>6464</v>
      </c>
      <c r="EM6471" t="e">
        <v>#REF!</v>
      </c>
      <c r="EN6471" t="e">
        <v>#REF!</v>
      </c>
      <c r="EP6471" t="e">
        <f t="shared" si="336"/>
        <v>#REF!</v>
      </c>
      <c r="EQ6471" t="e">
        <f t="shared" si="337"/>
        <v>#REF!</v>
      </c>
      <c r="ER6471" t="e">
        <f t="shared" si="338"/>
        <v>#REF!</v>
      </c>
    </row>
    <row r="6472" spans="142:148" x14ac:dyDescent="0.25">
      <c r="EL6472">
        <v>6465</v>
      </c>
      <c r="EM6472" t="e">
        <v>#REF!</v>
      </c>
      <c r="EN6472" t="e">
        <v>#REF!</v>
      </c>
      <c r="EP6472" t="e">
        <f t="shared" si="336"/>
        <v>#REF!</v>
      </c>
      <c r="EQ6472" t="e">
        <f t="shared" si="337"/>
        <v>#REF!</v>
      </c>
      <c r="ER6472" t="e">
        <f t="shared" si="338"/>
        <v>#REF!</v>
      </c>
    </row>
    <row r="6473" spans="142:148" x14ac:dyDescent="0.25">
      <c r="EL6473">
        <v>6466</v>
      </c>
      <c r="EM6473" t="e">
        <v>#REF!</v>
      </c>
      <c r="EN6473" t="e">
        <v>#REF!</v>
      </c>
      <c r="EP6473" t="e">
        <f t="shared" si="336"/>
        <v>#REF!</v>
      </c>
      <c r="EQ6473" t="e">
        <f t="shared" si="337"/>
        <v>#REF!</v>
      </c>
      <c r="ER6473" t="e">
        <f t="shared" si="338"/>
        <v>#REF!</v>
      </c>
    </row>
    <row r="6474" spans="142:148" x14ac:dyDescent="0.25">
      <c r="EL6474">
        <v>6467</v>
      </c>
      <c r="EM6474" t="e">
        <v>#REF!</v>
      </c>
      <c r="EN6474" t="e">
        <v>#REF!</v>
      </c>
      <c r="EP6474" t="e">
        <f t="shared" si="336"/>
        <v>#REF!</v>
      </c>
      <c r="EQ6474" t="e">
        <f t="shared" si="337"/>
        <v>#REF!</v>
      </c>
      <c r="ER6474" t="e">
        <f t="shared" si="338"/>
        <v>#REF!</v>
      </c>
    </row>
    <row r="6475" spans="142:148" x14ac:dyDescent="0.25">
      <c r="EL6475">
        <v>6468</v>
      </c>
      <c r="EM6475" t="e">
        <v>#REF!</v>
      </c>
      <c r="EN6475" t="e">
        <v>#REF!</v>
      </c>
      <c r="EP6475" t="e">
        <f t="shared" si="336"/>
        <v>#REF!</v>
      </c>
      <c r="EQ6475" t="e">
        <f t="shared" si="337"/>
        <v>#REF!</v>
      </c>
      <c r="ER6475" t="e">
        <f t="shared" si="338"/>
        <v>#REF!</v>
      </c>
    </row>
    <row r="6476" spans="142:148" x14ac:dyDescent="0.25">
      <c r="EL6476">
        <v>6469</v>
      </c>
      <c r="EM6476" t="e">
        <v>#REF!</v>
      </c>
      <c r="EN6476" t="e">
        <v>#REF!</v>
      </c>
      <c r="EP6476" t="e">
        <f t="shared" si="336"/>
        <v>#REF!</v>
      </c>
      <c r="EQ6476" t="e">
        <f t="shared" si="337"/>
        <v>#REF!</v>
      </c>
      <c r="ER6476" t="e">
        <f t="shared" si="338"/>
        <v>#REF!</v>
      </c>
    </row>
    <row r="6477" spans="142:148" x14ac:dyDescent="0.25">
      <c r="EL6477">
        <v>6470</v>
      </c>
      <c r="EM6477" t="e">
        <v>#REF!</v>
      </c>
      <c r="EN6477" t="e">
        <v>#REF!</v>
      </c>
      <c r="EP6477" t="e">
        <f t="shared" si="336"/>
        <v>#REF!</v>
      </c>
      <c r="EQ6477" t="e">
        <f t="shared" si="337"/>
        <v>#REF!</v>
      </c>
      <c r="ER6477" t="e">
        <f t="shared" si="338"/>
        <v>#REF!</v>
      </c>
    </row>
    <row r="6478" spans="142:148" x14ac:dyDescent="0.25">
      <c r="EL6478">
        <v>6471</v>
      </c>
      <c r="EM6478" t="e">
        <v>#REF!</v>
      </c>
      <c r="EN6478" t="e">
        <v>#REF!</v>
      </c>
      <c r="EP6478" t="e">
        <f t="shared" si="336"/>
        <v>#REF!</v>
      </c>
      <c r="EQ6478" t="e">
        <f t="shared" si="337"/>
        <v>#REF!</v>
      </c>
      <c r="ER6478" t="e">
        <f t="shared" si="338"/>
        <v>#REF!</v>
      </c>
    </row>
    <row r="6479" spans="142:148" x14ac:dyDescent="0.25">
      <c r="EL6479">
        <v>6472</v>
      </c>
      <c r="EM6479" t="e">
        <v>#REF!</v>
      </c>
      <c r="EN6479" t="e">
        <v>#REF!</v>
      </c>
      <c r="EP6479" t="e">
        <f t="shared" si="336"/>
        <v>#REF!</v>
      </c>
      <c r="EQ6479" t="e">
        <f t="shared" si="337"/>
        <v>#REF!</v>
      </c>
      <c r="ER6479" t="e">
        <f t="shared" si="338"/>
        <v>#REF!</v>
      </c>
    </row>
    <row r="6480" spans="142:148" x14ac:dyDescent="0.25">
      <c r="EL6480">
        <v>6473</v>
      </c>
      <c r="EM6480" t="e">
        <v>#REF!</v>
      </c>
      <c r="EN6480" t="e">
        <v>#REF!</v>
      </c>
      <c r="EP6480" t="e">
        <f t="shared" si="336"/>
        <v>#REF!</v>
      </c>
      <c r="EQ6480" t="e">
        <f t="shared" si="337"/>
        <v>#REF!</v>
      </c>
      <c r="ER6480" t="e">
        <f t="shared" si="338"/>
        <v>#REF!</v>
      </c>
    </row>
    <row r="6481" spans="142:148" x14ac:dyDescent="0.25">
      <c r="EL6481">
        <v>6474</v>
      </c>
      <c r="EM6481" t="e">
        <v>#REF!</v>
      </c>
      <c r="EN6481" t="e">
        <v>#REF!</v>
      </c>
      <c r="EP6481" t="e">
        <f t="shared" si="336"/>
        <v>#REF!</v>
      </c>
      <c r="EQ6481" t="e">
        <f t="shared" si="337"/>
        <v>#REF!</v>
      </c>
      <c r="ER6481" t="e">
        <f t="shared" si="338"/>
        <v>#REF!</v>
      </c>
    </row>
    <row r="6482" spans="142:148" x14ac:dyDescent="0.25">
      <c r="EL6482">
        <v>6475</v>
      </c>
      <c r="EM6482" t="e">
        <v>#REF!</v>
      </c>
      <c r="EN6482" t="e">
        <v>#REF!</v>
      </c>
      <c r="EP6482" t="e">
        <f t="shared" si="336"/>
        <v>#REF!</v>
      </c>
      <c r="EQ6482" t="e">
        <f t="shared" si="337"/>
        <v>#REF!</v>
      </c>
      <c r="ER6482" t="e">
        <f t="shared" si="338"/>
        <v>#REF!</v>
      </c>
    </row>
    <row r="6483" spans="142:148" x14ac:dyDescent="0.25">
      <c r="EL6483">
        <v>6476</v>
      </c>
      <c r="EM6483" t="e">
        <v>#REF!</v>
      </c>
      <c r="EN6483" t="e">
        <v>#REF!</v>
      </c>
      <c r="EP6483" t="e">
        <f t="shared" si="336"/>
        <v>#REF!</v>
      </c>
      <c r="EQ6483" t="e">
        <f t="shared" si="337"/>
        <v>#REF!</v>
      </c>
      <c r="ER6483" t="e">
        <f t="shared" si="338"/>
        <v>#REF!</v>
      </c>
    </row>
    <row r="6484" spans="142:148" x14ac:dyDescent="0.25">
      <c r="EL6484">
        <v>6477</v>
      </c>
      <c r="EM6484" t="e">
        <v>#REF!</v>
      </c>
      <c r="EN6484" t="e">
        <v>#REF!</v>
      </c>
      <c r="EP6484" t="e">
        <f t="shared" si="336"/>
        <v>#REF!</v>
      </c>
      <c r="EQ6484" t="e">
        <f t="shared" si="337"/>
        <v>#REF!</v>
      </c>
      <c r="ER6484" t="e">
        <f t="shared" si="338"/>
        <v>#REF!</v>
      </c>
    </row>
    <row r="6485" spans="142:148" x14ac:dyDescent="0.25">
      <c r="EL6485">
        <v>6478</v>
      </c>
      <c r="EM6485" t="e">
        <v>#REF!</v>
      </c>
      <c r="EN6485" t="e">
        <v>#REF!</v>
      </c>
      <c r="EP6485" t="e">
        <f t="shared" si="336"/>
        <v>#REF!</v>
      </c>
      <c r="EQ6485" t="e">
        <f t="shared" si="337"/>
        <v>#REF!</v>
      </c>
      <c r="ER6485" t="e">
        <f t="shared" si="338"/>
        <v>#REF!</v>
      </c>
    </row>
    <row r="6486" spans="142:148" x14ac:dyDescent="0.25">
      <c r="EL6486">
        <v>6479</v>
      </c>
      <c r="EM6486" t="e">
        <v>#REF!</v>
      </c>
      <c r="EN6486" t="e">
        <v>#REF!</v>
      </c>
      <c r="EP6486" t="e">
        <f t="shared" si="336"/>
        <v>#REF!</v>
      </c>
      <c r="EQ6486" t="e">
        <f t="shared" si="337"/>
        <v>#REF!</v>
      </c>
      <c r="ER6486" t="e">
        <f t="shared" si="338"/>
        <v>#REF!</v>
      </c>
    </row>
    <row r="6487" spans="142:148" x14ac:dyDescent="0.25">
      <c r="EL6487">
        <v>6480</v>
      </c>
      <c r="EM6487" t="e">
        <v>#REF!</v>
      </c>
      <c r="EN6487" t="e">
        <v>#REF!</v>
      </c>
      <c r="EP6487" t="e">
        <f t="shared" si="336"/>
        <v>#REF!</v>
      </c>
      <c r="EQ6487" t="e">
        <f t="shared" si="337"/>
        <v>#REF!</v>
      </c>
      <c r="ER6487" t="e">
        <f t="shared" si="338"/>
        <v>#REF!</v>
      </c>
    </row>
    <row r="6488" spans="142:148" x14ac:dyDescent="0.25">
      <c r="EL6488">
        <v>6481</v>
      </c>
      <c r="EM6488" t="e">
        <v>#REF!</v>
      </c>
      <c r="EN6488" t="e">
        <v>#REF!</v>
      </c>
      <c r="EP6488" t="e">
        <f t="shared" ref="EP6488:EP6551" si="339">IF(EM6488&gt;EN6488,1,0)</f>
        <v>#REF!</v>
      </c>
      <c r="EQ6488" t="e">
        <f t="shared" ref="EQ6488:EQ6551" si="340">IF(EP6488&gt;0,0,1)</f>
        <v>#REF!</v>
      </c>
      <c r="ER6488" t="e">
        <f t="shared" ref="ER6488:ER6551" si="341">IF(EM6488&gt;EN6488,EM6488-EN6488,EN6488-EM6488)</f>
        <v>#REF!</v>
      </c>
    </row>
    <row r="6489" spans="142:148" x14ac:dyDescent="0.25">
      <c r="EL6489">
        <v>6482</v>
      </c>
      <c r="EM6489" t="e">
        <v>#REF!</v>
      </c>
      <c r="EN6489" t="e">
        <v>#REF!</v>
      </c>
      <c r="EP6489" t="e">
        <f t="shared" si="339"/>
        <v>#REF!</v>
      </c>
      <c r="EQ6489" t="e">
        <f t="shared" si="340"/>
        <v>#REF!</v>
      </c>
      <c r="ER6489" t="e">
        <f t="shared" si="341"/>
        <v>#REF!</v>
      </c>
    </row>
    <row r="6490" spans="142:148" x14ac:dyDescent="0.25">
      <c r="EL6490">
        <v>6483</v>
      </c>
      <c r="EM6490" t="e">
        <v>#REF!</v>
      </c>
      <c r="EN6490" t="e">
        <v>#REF!</v>
      </c>
      <c r="EP6490" t="e">
        <f t="shared" si="339"/>
        <v>#REF!</v>
      </c>
      <c r="EQ6490" t="e">
        <f t="shared" si="340"/>
        <v>#REF!</v>
      </c>
      <c r="ER6490" t="e">
        <f t="shared" si="341"/>
        <v>#REF!</v>
      </c>
    </row>
    <row r="6491" spans="142:148" x14ac:dyDescent="0.25">
      <c r="EL6491">
        <v>6484</v>
      </c>
      <c r="EM6491" t="e">
        <v>#REF!</v>
      </c>
      <c r="EN6491" t="e">
        <v>#REF!</v>
      </c>
      <c r="EP6491" t="e">
        <f t="shared" si="339"/>
        <v>#REF!</v>
      </c>
      <c r="EQ6491" t="e">
        <f t="shared" si="340"/>
        <v>#REF!</v>
      </c>
      <c r="ER6491" t="e">
        <f t="shared" si="341"/>
        <v>#REF!</v>
      </c>
    </row>
    <row r="6492" spans="142:148" x14ac:dyDescent="0.25">
      <c r="EL6492">
        <v>6485</v>
      </c>
      <c r="EM6492" t="e">
        <v>#REF!</v>
      </c>
      <c r="EN6492" t="e">
        <v>#REF!</v>
      </c>
      <c r="EP6492" t="e">
        <f t="shared" si="339"/>
        <v>#REF!</v>
      </c>
      <c r="EQ6492" t="e">
        <f t="shared" si="340"/>
        <v>#REF!</v>
      </c>
      <c r="ER6492" t="e">
        <f t="shared" si="341"/>
        <v>#REF!</v>
      </c>
    </row>
    <row r="6493" spans="142:148" x14ac:dyDescent="0.25">
      <c r="EL6493">
        <v>6486</v>
      </c>
      <c r="EM6493" t="e">
        <v>#REF!</v>
      </c>
      <c r="EN6493" t="e">
        <v>#REF!</v>
      </c>
      <c r="EP6493" t="e">
        <f t="shared" si="339"/>
        <v>#REF!</v>
      </c>
      <c r="EQ6493" t="e">
        <f t="shared" si="340"/>
        <v>#REF!</v>
      </c>
      <c r="ER6493" t="e">
        <f t="shared" si="341"/>
        <v>#REF!</v>
      </c>
    </row>
    <row r="6494" spans="142:148" x14ac:dyDescent="0.25">
      <c r="EL6494">
        <v>6487</v>
      </c>
      <c r="EM6494" t="e">
        <v>#REF!</v>
      </c>
      <c r="EN6494" t="e">
        <v>#REF!</v>
      </c>
      <c r="EP6494" t="e">
        <f t="shared" si="339"/>
        <v>#REF!</v>
      </c>
      <c r="EQ6494" t="e">
        <f t="shared" si="340"/>
        <v>#REF!</v>
      </c>
      <c r="ER6494" t="e">
        <f t="shared" si="341"/>
        <v>#REF!</v>
      </c>
    </row>
    <row r="6495" spans="142:148" x14ac:dyDescent="0.25">
      <c r="EL6495">
        <v>6488</v>
      </c>
      <c r="EM6495" t="e">
        <v>#REF!</v>
      </c>
      <c r="EN6495" t="e">
        <v>#REF!</v>
      </c>
      <c r="EP6495" t="e">
        <f t="shared" si="339"/>
        <v>#REF!</v>
      </c>
      <c r="EQ6495" t="e">
        <f t="shared" si="340"/>
        <v>#REF!</v>
      </c>
      <c r="ER6495" t="e">
        <f t="shared" si="341"/>
        <v>#REF!</v>
      </c>
    </row>
    <row r="6496" spans="142:148" x14ac:dyDescent="0.25">
      <c r="EL6496">
        <v>6489</v>
      </c>
      <c r="EM6496" t="e">
        <v>#REF!</v>
      </c>
      <c r="EN6496" t="e">
        <v>#REF!</v>
      </c>
      <c r="EP6496" t="e">
        <f t="shared" si="339"/>
        <v>#REF!</v>
      </c>
      <c r="EQ6496" t="e">
        <f t="shared" si="340"/>
        <v>#REF!</v>
      </c>
      <c r="ER6496" t="e">
        <f t="shared" si="341"/>
        <v>#REF!</v>
      </c>
    </row>
    <row r="6497" spans="142:148" x14ac:dyDescent="0.25">
      <c r="EL6497">
        <v>6490</v>
      </c>
      <c r="EM6497" t="e">
        <v>#REF!</v>
      </c>
      <c r="EN6497" t="e">
        <v>#REF!</v>
      </c>
      <c r="EP6497" t="e">
        <f t="shared" si="339"/>
        <v>#REF!</v>
      </c>
      <c r="EQ6497" t="e">
        <f t="shared" si="340"/>
        <v>#REF!</v>
      </c>
      <c r="ER6497" t="e">
        <f t="shared" si="341"/>
        <v>#REF!</v>
      </c>
    </row>
    <row r="6498" spans="142:148" x14ac:dyDescent="0.25">
      <c r="EL6498">
        <v>6491</v>
      </c>
      <c r="EM6498" t="e">
        <v>#REF!</v>
      </c>
      <c r="EN6498" t="e">
        <v>#REF!</v>
      </c>
      <c r="EP6498" t="e">
        <f t="shared" si="339"/>
        <v>#REF!</v>
      </c>
      <c r="EQ6498" t="e">
        <f t="shared" si="340"/>
        <v>#REF!</v>
      </c>
      <c r="ER6498" t="e">
        <f t="shared" si="341"/>
        <v>#REF!</v>
      </c>
    </row>
    <row r="6499" spans="142:148" x14ac:dyDescent="0.25">
      <c r="EL6499">
        <v>6492</v>
      </c>
      <c r="EM6499" t="e">
        <v>#REF!</v>
      </c>
      <c r="EN6499" t="e">
        <v>#REF!</v>
      </c>
      <c r="EP6499" t="e">
        <f t="shared" si="339"/>
        <v>#REF!</v>
      </c>
      <c r="EQ6499" t="e">
        <f t="shared" si="340"/>
        <v>#REF!</v>
      </c>
      <c r="ER6499" t="e">
        <f t="shared" si="341"/>
        <v>#REF!</v>
      </c>
    </row>
    <row r="6500" spans="142:148" x14ac:dyDescent="0.25">
      <c r="EL6500">
        <v>6493</v>
      </c>
      <c r="EM6500" t="e">
        <v>#REF!</v>
      </c>
      <c r="EN6500" t="e">
        <v>#REF!</v>
      </c>
      <c r="EP6500" t="e">
        <f t="shared" si="339"/>
        <v>#REF!</v>
      </c>
      <c r="EQ6500" t="e">
        <f t="shared" si="340"/>
        <v>#REF!</v>
      </c>
      <c r="ER6500" t="e">
        <f t="shared" si="341"/>
        <v>#REF!</v>
      </c>
    </row>
    <row r="6501" spans="142:148" x14ac:dyDescent="0.25">
      <c r="EL6501">
        <v>6494</v>
      </c>
      <c r="EM6501" t="e">
        <v>#REF!</v>
      </c>
      <c r="EN6501" t="e">
        <v>#REF!</v>
      </c>
      <c r="EP6501" t="e">
        <f t="shared" si="339"/>
        <v>#REF!</v>
      </c>
      <c r="EQ6501" t="e">
        <f t="shared" si="340"/>
        <v>#REF!</v>
      </c>
      <c r="ER6501" t="e">
        <f t="shared" si="341"/>
        <v>#REF!</v>
      </c>
    </row>
    <row r="6502" spans="142:148" x14ac:dyDescent="0.25">
      <c r="EL6502">
        <v>6495</v>
      </c>
      <c r="EM6502" t="e">
        <v>#REF!</v>
      </c>
      <c r="EN6502" t="e">
        <v>#REF!</v>
      </c>
      <c r="EP6502" t="e">
        <f t="shared" si="339"/>
        <v>#REF!</v>
      </c>
      <c r="EQ6502" t="e">
        <f t="shared" si="340"/>
        <v>#REF!</v>
      </c>
      <c r="ER6502" t="e">
        <f t="shared" si="341"/>
        <v>#REF!</v>
      </c>
    </row>
    <row r="6503" spans="142:148" x14ac:dyDescent="0.25">
      <c r="EL6503">
        <v>6496</v>
      </c>
      <c r="EM6503" t="e">
        <v>#REF!</v>
      </c>
      <c r="EN6503" t="e">
        <v>#REF!</v>
      </c>
      <c r="EP6503" t="e">
        <f t="shared" si="339"/>
        <v>#REF!</v>
      </c>
      <c r="EQ6503" t="e">
        <f t="shared" si="340"/>
        <v>#REF!</v>
      </c>
      <c r="ER6503" t="e">
        <f t="shared" si="341"/>
        <v>#REF!</v>
      </c>
    </row>
    <row r="6504" spans="142:148" x14ac:dyDescent="0.25">
      <c r="EL6504">
        <v>6497</v>
      </c>
      <c r="EM6504" t="e">
        <v>#REF!</v>
      </c>
      <c r="EN6504" t="e">
        <v>#REF!</v>
      </c>
      <c r="EP6504" t="e">
        <f t="shared" si="339"/>
        <v>#REF!</v>
      </c>
      <c r="EQ6504" t="e">
        <f t="shared" si="340"/>
        <v>#REF!</v>
      </c>
      <c r="ER6504" t="e">
        <f t="shared" si="341"/>
        <v>#REF!</v>
      </c>
    </row>
    <row r="6505" spans="142:148" x14ac:dyDescent="0.25">
      <c r="EL6505">
        <v>6498</v>
      </c>
      <c r="EM6505" t="e">
        <v>#REF!</v>
      </c>
      <c r="EN6505" t="e">
        <v>#REF!</v>
      </c>
      <c r="EP6505" t="e">
        <f t="shared" si="339"/>
        <v>#REF!</v>
      </c>
      <c r="EQ6505" t="e">
        <f t="shared" si="340"/>
        <v>#REF!</v>
      </c>
      <c r="ER6505" t="e">
        <f t="shared" si="341"/>
        <v>#REF!</v>
      </c>
    </row>
    <row r="6506" spans="142:148" x14ac:dyDescent="0.25">
      <c r="EL6506">
        <v>6499</v>
      </c>
      <c r="EM6506" t="e">
        <v>#REF!</v>
      </c>
      <c r="EN6506" t="e">
        <v>#REF!</v>
      </c>
      <c r="EP6506" t="e">
        <f t="shared" si="339"/>
        <v>#REF!</v>
      </c>
      <c r="EQ6506" t="e">
        <f t="shared" si="340"/>
        <v>#REF!</v>
      </c>
      <c r="ER6506" t="e">
        <f t="shared" si="341"/>
        <v>#REF!</v>
      </c>
    </row>
    <row r="6507" spans="142:148" x14ac:dyDescent="0.25">
      <c r="EL6507">
        <v>6500</v>
      </c>
      <c r="EM6507" t="e">
        <v>#REF!</v>
      </c>
      <c r="EN6507" t="e">
        <v>#REF!</v>
      </c>
      <c r="EP6507" t="e">
        <f t="shared" si="339"/>
        <v>#REF!</v>
      </c>
      <c r="EQ6507" t="e">
        <f t="shared" si="340"/>
        <v>#REF!</v>
      </c>
      <c r="ER6507" t="e">
        <f t="shared" si="341"/>
        <v>#REF!</v>
      </c>
    </row>
    <row r="6508" spans="142:148" x14ac:dyDescent="0.25">
      <c r="EL6508">
        <v>6501</v>
      </c>
      <c r="EM6508" t="e">
        <v>#REF!</v>
      </c>
      <c r="EN6508" t="e">
        <v>#REF!</v>
      </c>
      <c r="EP6508" t="e">
        <f t="shared" si="339"/>
        <v>#REF!</v>
      </c>
      <c r="EQ6508" t="e">
        <f t="shared" si="340"/>
        <v>#REF!</v>
      </c>
      <c r="ER6508" t="e">
        <f t="shared" si="341"/>
        <v>#REF!</v>
      </c>
    </row>
    <row r="6509" spans="142:148" x14ac:dyDescent="0.25">
      <c r="EL6509">
        <v>6502</v>
      </c>
      <c r="EM6509" t="e">
        <v>#REF!</v>
      </c>
      <c r="EN6509" t="e">
        <v>#REF!</v>
      </c>
      <c r="EP6509" t="e">
        <f t="shared" si="339"/>
        <v>#REF!</v>
      </c>
      <c r="EQ6509" t="e">
        <f t="shared" si="340"/>
        <v>#REF!</v>
      </c>
      <c r="ER6509" t="e">
        <f t="shared" si="341"/>
        <v>#REF!</v>
      </c>
    </row>
    <row r="6510" spans="142:148" x14ac:dyDescent="0.25">
      <c r="EL6510">
        <v>6503</v>
      </c>
      <c r="EM6510" t="e">
        <v>#REF!</v>
      </c>
      <c r="EN6510" t="e">
        <v>#REF!</v>
      </c>
      <c r="EP6510" t="e">
        <f t="shared" si="339"/>
        <v>#REF!</v>
      </c>
      <c r="EQ6510" t="e">
        <f t="shared" si="340"/>
        <v>#REF!</v>
      </c>
      <c r="ER6510" t="e">
        <f t="shared" si="341"/>
        <v>#REF!</v>
      </c>
    </row>
    <row r="6511" spans="142:148" x14ac:dyDescent="0.25">
      <c r="EL6511">
        <v>6504</v>
      </c>
      <c r="EM6511" t="e">
        <v>#REF!</v>
      </c>
      <c r="EN6511" t="e">
        <v>#REF!</v>
      </c>
      <c r="EP6511" t="e">
        <f t="shared" si="339"/>
        <v>#REF!</v>
      </c>
      <c r="EQ6511" t="e">
        <f t="shared" si="340"/>
        <v>#REF!</v>
      </c>
      <c r="ER6511" t="e">
        <f t="shared" si="341"/>
        <v>#REF!</v>
      </c>
    </row>
    <row r="6512" spans="142:148" x14ac:dyDescent="0.25">
      <c r="EL6512">
        <v>6505</v>
      </c>
      <c r="EM6512" t="e">
        <v>#REF!</v>
      </c>
      <c r="EN6512" t="e">
        <v>#REF!</v>
      </c>
      <c r="EP6512" t="e">
        <f t="shared" si="339"/>
        <v>#REF!</v>
      </c>
      <c r="EQ6512" t="e">
        <f t="shared" si="340"/>
        <v>#REF!</v>
      </c>
      <c r="ER6512" t="e">
        <f t="shared" si="341"/>
        <v>#REF!</v>
      </c>
    </row>
    <row r="6513" spans="142:148" x14ac:dyDescent="0.25">
      <c r="EL6513">
        <v>6506</v>
      </c>
      <c r="EM6513" t="e">
        <v>#REF!</v>
      </c>
      <c r="EN6513" t="e">
        <v>#REF!</v>
      </c>
      <c r="EP6513" t="e">
        <f t="shared" si="339"/>
        <v>#REF!</v>
      </c>
      <c r="EQ6513" t="e">
        <f t="shared" si="340"/>
        <v>#REF!</v>
      </c>
      <c r="ER6513" t="e">
        <f t="shared" si="341"/>
        <v>#REF!</v>
      </c>
    </row>
    <row r="6514" spans="142:148" x14ac:dyDescent="0.25">
      <c r="EL6514">
        <v>6507</v>
      </c>
      <c r="EM6514" t="e">
        <v>#REF!</v>
      </c>
      <c r="EN6514" t="e">
        <v>#REF!</v>
      </c>
      <c r="EP6514" t="e">
        <f t="shared" si="339"/>
        <v>#REF!</v>
      </c>
      <c r="EQ6514" t="e">
        <f t="shared" si="340"/>
        <v>#REF!</v>
      </c>
      <c r="ER6514" t="e">
        <f t="shared" si="341"/>
        <v>#REF!</v>
      </c>
    </row>
    <row r="6515" spans="142:148" x14ac:dyDescent="0.25">
      <c r="EL6515">
        <v>6508</v>
      </c>
      <c r="EM6515" t="e">
        <v>#REF!</v>
      </c>
      <c r="EN6515" t="e">
        <v>#REF!</v>
      </c>
      <c r="EP6515" t="e">
        <f t="shared" si="339"/>
        <v>#REF!</v>
      </c>
      <c r="EQ6515" t="e">
        <f t="shared" si="340"/>
        <v>#REF!</v>
      </c>
      <c r="ER6515" t="e">
        <f t="shared" si="341"/>
        <v>#REF!</v>
      </c>
    </row>
    <row r="6516" spans="142:148" x14ac:dyDescent="0.25">
      <c r="EL6516">
        <v>6509</v>
      </c>
      <c r="EM6516" t="e">
        <v>#REF!</v>
      </c>
      <c r="EN6516" t="e">
        <v>#REF!</v>
      </c>
      <c r="EP6516" t="e">
        <f t="shared" si="339"/>
        <v>#REF!</v>
      </c>
      <c r="EQ6516" t="e">
        <f t="shared" si="340"/>
        <v>#REF!</v>
      </c>
      <c r="ER6516" t="e">
        <f t="shared" si="341"/>
        <v>#REF!</v>
      </c>
    </row>
    <row r="6517" spans="142:148" x14ac:dyDescent="0.25">
      <c r="EL6517">
        <v>6510</v>
      </c>
      <c r="EM6517" t="e">
        <v>#REF!</v>
      </c>
      <c r="EN6517" t="e">
        <v>#REF!</v>
      </c>
      <c r="EP6517" t="e">
        <f t="shared" si="339"/>
        <v>#REF!</v>
      </c>
      <c r="EQ6517" t="e">
        <f t="shared" si="340"/>
        <v>#REF!</v>
      </c>
      <c r="ER6517" t="e">
        <f t="shared" si="341"/>
        <v>#REF!</v>
      </c>
    </row>
    <row r="6518" spans="142:148" x14ac:dyDescent="0.25">
      <c r="EL6518">
        <v>6511</v>
      </c>
      <c r="EM6518" t="e">
        <v>#REF!</v>
      </c>
      <c r="EN6518" t="e">
        <v>#REF!</v>
      </c>
      <c r="EP6518" t="e">
        <f t="shared" si="339"/>
        <v>#REF!</v>
      </c>
      <c r="EQ6518" t="e">
        <f t="shared" si="340"/>
        <v>#REF!</v>
      </c>
      <c r="ER6518" t="e">
        <f t="shared" si="341"/>
        <v>#REF!</v>
      </c>
    </row>
    <row r="6519" spans="142:148" x14ac:dyDescent="0.25">
      <c r="EL6519">
        <v>6512</v>
      </c>
      <c r="EM6519" t="e">
        <v>#REF!</v>
      </c>
      <c r="EN6519" t="e">
        <v>#REF!</v>
      </c>
      <c r="EP6519" t="e">
        <f t="shared" si="339"/>
        <v>#REF!</v>
      </c>
      <c r="EQ6519" t="e">
        <f t="shared" si="340"/>
        <v>#REF!</v>
      </c>
      <c r="ER6519" t="e">
        <f t="shared" si="341"/>
        <v>#REF!</v>
      </c>
    </row>
    <row r="6520" spans="142:148" x14ac:dyDescent="0.25">
      <c r="EL6520">
        <v>6513</v>
      </c>
      <c r="EM6520" t="e">
        <v>#REF!</v>
      </c>
      <c r="EN6520" t="e">
        <v>#REF!</v>
      </c>
      <c r="EP6520" t="e">
        <f t="shared" si="339"/>
        <v>#REF!</v>
      </c>
      <c r="EQ6520" t="e">
        <f t="shared" si="340"/>
        <v>#REF!</v>
      </c>
      <c r="ER6520" t="e">
        <f t="shared" si="341"/>
        <v>#REF!</v>
      </c>
    </row>
    <row r="6521" spans="142:148" x14ac:dyDescent="0.25">
      <c r="EL6521">
        <v>6514</v>
      </c>
      <c r="EM6521" t="e">
        <v>#REF!</v>
      </c>
      <c r="EN6521" t="e">
        <v>#REF!</v>
      </c>
      <c r="EP6521" t="e">
        <f t="shared" si="339"/>
        <v>#REF!</v>
      </c>
      <c r="EQ6521" t="e">
        <f t="shared" si="340"/>
        <v>#REF!</v>
      </c>
      <c r="ER6521" t="e">
        <f t="shared" si="341"/>
        <v>#REF!</v>
      </c>
    </row>
    <row r="6522" spans="142:148" x14ac:dyDescent="0.25">
      <c r="EL6522">
        <v>6515</v>
      </c>
      <c r="EM6522" t="e">
        <v>#REF!</v>
      </c>
      <c r="EN6522" t="e">
        <v>#REF!</v>
      </c>
      <c r="EP6522" t="e">
        <f t="shared" si="339"/>
        <v>#REF!</v>
      </c>
      <c r="EQ6522" t="e">
        <f t="shared" si="340"/>
        <v>#REF!</v>
      </c>
      <c r="ER6522" t="e">
        <f t="shared" si="341"/>
        <v>#REF!</v>
      </c>
    </row>
    <row r="6523" spans="142:148" x14ac:dyDescent="0.25">
      <c r="EL6523">
        <v>6516</v>
      </c>
      <c r="EM6523" t="e">
        <v>#REF!</v>
      </c>
      <c r="EN6523" t="e">
        <v>#REF!</v>
      </c>
      <c r="EP6523" t="e">
        <f t="shared" si="339"/>
        <v>#REF!</v>
      </c>
      <c r="EQ6523" t="e">
        <f t="shared" si="340"/>
        <v>#REF!</v>
      </c>
      <c r="ER6523" t="e">
        <f t="shared" si="341"/>
        <v>#REF!</v>
      </c>
    </row>
    <row r="6524" spans="142:148" x14ac:dyDescent="0.25">
      <c r="EL6524">
        <v>6517</v>
      </c>
      <c r="EM6524" t="e">
        <v>#REF!</v>
      </c>
      <c r="EN6524" t="e">
        <v>#REF!</v>
      </c>
      <c r="EP6524" t="e">
        <f t="shared" si="339"/>
        <v>#REF!</v>
      </c>
      <c r="EQ6524" t="e">
        <f t="shared" si="340"/>
        <v>#REF!</v>
      </c>
      <c r="ER6524" t="e">
        <f t="shared" si="341"/>
        <v>#REF!</v>
      </c>
    </row>
    <row r="6525" spans="142:148" x14ac:dyDescent="0.25">
      <c r="EL6525">
        <v>6518</v>
      </c>
      <c r="EM6525" t="e">
        <v>#REF!</v>
      </c>
      <c r="EN6525" t="e">
        <v>#REF!</v>
      </c>
      <c r="EP6525" t="e">
        <f t="shared" si="339"/>
        <v>#REF!</v>
      </c>
      <c r="EQ6525" t="e">
        <f t="shared" si="340"/>
        <v>#REF!</v>
      </c>
      <c r="ER6525" t="e">
        <f t="shared" si="341"/>
        <v>#REF!</v>
      </c>
    </row>
    <row r="6526" spans="142:148" x14ac:dyDescent="0.25">
      <c r="EL6526">
        <v>6519</v>
      </c>
      <c r="EM6526" t="e">
        <v>#REF!</v>
      </c>
      <c r="EN6526" t="e">
        <v>#REF!</v>
      </c>
      <c r="EP6526" t="e">
        <f t="shared" si="339"/>
        <v>#REF!</v>
      </c>
      <c r="EQ6526" t="e">
        <f t="shared" si="340"/>
        <v>#REF!</v>
      </c>
      <c r="ER6526" t="e">
        <f t="shared" si="341"/>
        <v>#REF!</v>
      </c>
    </row>
    <row r="6527" spans="142:148" x14ac:dyDescent="0.25">
      <c r="EL6527">
        <v>6520</v>
      </c>
      <c r="EM6527" t="e">
        <v>#REF!</v>
      </c>
      <c r="EN6527" t="e">
        <v>#REF!</v>
      </c>
      <c r="EP6527" t="e">
        <f t="shared" si="339"/>
        <v>#REF!</v>
      </c>
      <c r="EQ6527" t="e">
        <f t="shared" si="340"/>
        <v>#REF!</v>
      </c>
      <c r="ER6527" t="e">
        <f t="shared" si="341"/>
        <v>#REF!</v>
      </c>
    </row>
    <row r="6528" spans="142:148" x14ac:dyDescent="0.25">
      <c r="EL6528">
        <v>6521</v>
      </c>
      <c r="EM6528" t="e">
        <v>#REF!</v>
      </c>
      <c r="EN6528" t="e">
        <v>#REF!</v>
      </c>
      <c r="EP6528" t="e">
        <f t="shared" si="339"/>
        <v>#REF!</v>
      </c>
      <c r="EQ6528" t="e">
        <f t="shared" si="340"/>
        <v>#REF!</v>
      </c>
      <c r="ER6528" t="e">
        <f t="shared" si="341"/>
        <v>#REF!</v>
      </c>
    </row>
    <row r="6529" spans="142:148" x14ac:dyDescent="0.25">
      <c r="EL6529">
        <v>6522</v>
      </c>
      <c r="EM6529" t="e">
        <v>#REF!</v>
      </c>
      <c r="EN6529" t="e">
        <v>#REF!</v>
      </c>
      <c r="EP6529" t="e">
        <f t="shared" si="339"/>
        <v>#REF!</v>
      </c>
      <c r="EQ6529" t="e">
        <f t="shared" si="340"/>
        <v>#REF!</v>
      </c>
      <c r="ER6529" t="e">
        <f t="shared" si="341"/>
        <v>#REF!</v>
      </c>
    </row>
    <row r="6530" spans="142:148" x14ac:dyDescent="0.25">
      <c r="EL6530">
        <v>6523</v>
      </c>
      <c r="EM6530" t="e">
        <v>#REF!</v>
      </c>
      <c r="EN6530" t="e">
        <v>#REF!</v>
      </c>
      <c r="EP6530" t="e">
        <f t="shared" si="339"/>
        <v>#REF!</v>
      </c>
      <c r="EQ6530" t="e">
        <f t="shared" si="340"/>
        <v>#REF!</v>
      </c>
      <c r="ER6530" t="e">
        <f t="shared" si="341"/>
        <v>#REF!</v>
      </c>
    </row>
    <row r="6531" spans="142:148" x14ac:dyDescent="0.25">
      <c r="EL6531">
        <v>6524</v>
      </c>
      <c r="EM6531" t="e">
        <v>#REF!</v>
      </c>
      <c r="EN6531" t="e">
        <v>#REF!</v>
      </c>
      <c r="EP6531" t="e">
        <f t="shared" si="339"/>
        <v>#REF!</v>
      </c>
      <c r="EQ6531" t="e">
        <f t="shared" si="340"/>
        <v>#REF!</v>
      </c>
      <c r="ER6531" t="e">
        <f t="shared" si="341"/>
        <v>#REF!</v>
      </c>
    </row>
    <row r="6532" spans="142:148" x14ac:dyDescent="0.25">
      <c r="EL6532">
        <v>6525</v>
      </c>
      <c r="EM6532" t="e">
        <v>#REF!</v>
      </c>
      <c r="EN6532" t="e">
        <v>#REF!</v>
      </c>
      <c r="EP6532" t="e">
        <f t="shared" si="339"/>
        <v>#REF!</v>
      </c>
      <c r="EQ6532" t="e">
        <f t="shared" si="340"/>
        <v>#REF!</v>
      </c>
      <c r="ER6532" t="e">
        <f t="shared" si="341"/>
        <v>#REF!</v>
      </c>
    </row>
    <row r="6533" spans="142:148" x14ac:dyDescent="0.25">
      <c r="EL6533">
        <v>6526</v>
      </c>
      <c r="EM6533" t="e">
        <v>#REF!</v>
      </c>
      <c r="EN6533" t="e">
        <v>#REF!</v>
      </c>
      <c r="EP6533" t="e">
        <f t="shared" si="339"/>
        <v>#REF!</v>
      </c>
      <c r="EQ6533" t="e">
        <f t="shared" si="340"/>
        <v>#REF!</v>
      </c>
      <c r="ER6533" t="e">
        <f t="shared" si="341"/>
        <v>#REF!</v>
      </c>
    </row>
    <row r="6534" spans="142:148" x14ac:dyDescent="0.25">
      <c r="EL6534">
        <v>6527</v>
      </c>
      <c r="EM6534" t="e">
        <v>#REF!</v>
      </c>
      <c r="EN6534" t="e">
        <v>#REF!</v>
      </c>
      <c r="EP6534" t="e">
        <f t="shared" si="339"/>
        <v>#REF!</v>
      </c>
      <c r="EQ6534" t="e">
        <f t="shared" si="340"/>
        <v>#REF!</v>
      </c>
      <c r="ER6534" t="e">
        <f t="shared" si="341"/>
        <v>#REF!</v>
      </c>
    </row>
    <row r="6535" spans="142:148" x14ac:dyDescent="0.25">
      <c r="EL6535">
        <v>6528</v>
      </c>
      <c r="EM6535" t="e">
        <v>#REF!</v>
      </c>
      <c r="EN6535" t="e">
        <v>#REF!</v>
      </c>
      <c r="EP6535" t="e">
        <f t="shared" si="339"/>
        <v>#REF!</v>
      </c>
      <c r="EQ6535" t="e">
        <f t="shared" si="340"/>
        <v>#REF!</v>
      </c>
      <c r="ER6535" t="e">
        <f t="shared" si="341"/>
        <v>#REF!</v>
      </c>
    </row>
    <row r="6536" spans="142:148" x14ac:dyDescent="0.25">
      <c r="EL6536">
        <v>6529</v>
      </c>
      <c r="EM6536" t="e">
        <v>#REF!</v>
      </c>
      <c r="EN6536" t="e">
        <v>#REF!</v>
      </c>
      <c r="EP6536" t="e">
        <f t="shared" si="339"/>
        <v>#REF!</v>
      </c>
      <c r="EQ6536" t="e">
        <f t="shared" si="340"/>
        <v>#REF!</v>
      </c>
      <c r="ER6536" t="e">
        <f t="shared" si="341"/>
        <v>#REF!</v>
      </c>
    </row>
    <row r="6537" spans="142:148" x14ac:dyDescent="0.25">
      <c r="EL6537">
        <v>6530</v>
      </c>
      <c r="EM6537" t="e">
        <v>#REF!</v>
      </c>
      <c r="EN6537" t="e">
        <v>#REF!</v>
      </c>
      <c r="EP6537" t="e">
        <f t="shared" si="339"/>
        <v>#REF!</v>
      </c>
      <c r="EQ6537" t="e">
        <f t="shared" si="340"/>
        <v>#REF!</v>
      </c>
      <c r="ER6537" t="e">
        <f t="shared" si="341"/>
        <v>#REF!</v>
      </c>
    </row>
    <row r="6538" spans="142:148" x14ac:dyDescent="0.25">
      <c r="EL6538">
        <v>6531</v>
      </c>
      <c r="EM6538" t="e">
        <v>#REF!</v>
      </c>
      <c r="EN6538" t="e">
        <v>#REF!</v>
      </c>
      <c r="EP6538" t="e">
        <f t="shared" si="339"/>
        <v>#REF!</v>
      </c>
      <c r="EQ6538" t="e">
        <f t="shared" si="340"/>
        <v>#REF!</v>
      </c>
      <c r="ER6538" t="e">
        <f t="shared" si="341"/>
        <v>#REF!</v>
      </c>
    </row>
    <row r="6539" spans="142:148" x14ac:dyDescent="0.25">
      <c r="EL6539">
        <v>6532</v>
      </c>
      <c r="EM6539" t="e">
        <v>#REF!</v>
      </c>
      <c r="EN6539" t="e">
        <v>#REF!</v>
      </c>
      <c r="EP6539" t="e">
        <f t="shared" si="339"/>
        <v>#REF!</v>
      </c>
      <c r="EQ6539" t="e">
        <f t="shared" si="340"/>
        <v>#REF!</v>
      </c>
      <c r="ER6539" t="e">
        <f t="shared" si="341"/>
        <v>#REF!</v>
      </c>
    </row>
    <row r="6540" spans="142:148" x14ac:dyDescent="0.25">
      <c r="EL6540">
        <v>6533</v>
      </c>
      <c r="EM6540" t="e">
        <v>#REF!</v>
      </c>
      <c r="EN6540" t="e">
        <v>#REF!</v>
      </c>
      <c r="EP6540" t="e">
        <f t="shared" si="339"/>
        <v>#REF!</v>
      </c>
      <c r="EQ6540" t="e">
        <f t="shared" si="340"/>
        <v>#REF!</v>
      </c>
      <c r="ER6540" t="e">
        <f t="shared" si="341"/>
        <v>#REF!</v>
      </c>
    </row>
    <row r="6541" spans="142:148" x14ac:dyDescent="0.25">
      <c r="EL6541">
        <v>6534</v>
      </c>
      <c r="EM6541" t="e">
        <v>#REF!</v>
      </c>
      <c r="EN6541" t="e">
        <v>#REF!</v>
      </c>
      <c r="EP6541" t="e">
        <f t="shared" si="339"/>
        <v>#REF!</v>
      </c>
      <c r="EQ6541" t="e">
        <f t="shared" si="340"/>
        <v>#REF!</v>
      </c>
      <c r="ER6541" t="e">
        <f t="shared" si="341"/>
        <v>#REF!</v>
      </c>
    </row>
    <row r="6542" spans="142:148" x14ac:dyDescent="0.25">
      <c r="EL6542">
        <v>6535</v>
      </c>
      <c r="EM6542" t="e">
        <v>#REF!</v>
      </c>
      <c r="EN6542" t="e">
        <v>#REF!</v>
      </c>
      <c r="EP6542" t="e">
        <f t="shared" si="339"/>
        <v>#REF!</v>
      </c>
      <c r="EQ6542" t="e">
        <f t="shared" si="340"/>
        <v>#REF!</v>
      </c>
      <c r="ER6542" t="e">
        <f t="shared" si="341"/>
        <v>#REF!</v>
      </c>
    </row>
    <row r="6543" spans="142:148" x14ac:dyDescent="0.25">
      <c r="EL6543">
        <v>6536</v>
      </c>
      <c r="EM6543" t="e">
        <v>#REF!</v>
      </c>
      <c r="EN6543" t="e">
        <v>#REF!</v>
      </c>
      <c r="EP6543" t="e">
        <f t="shared" si="339"/>
        <v>#REF!</v>
      </c>
      <c r="EQ6543" t="e">
        <f t="shared" si="340"/>
        <v>#REF!</v>
      </c>
      <c r="ER6543" t="e">
        <f t="shared" si="341"/>
        <v>#REF!</v>
      </c>
    </row>
    <row r="6544" spans="142:148" x14ac:dyDescent="0.25">
      <c r="EL6544">
        <v>6537</v>
      </c>
      <c r="EM6544" t="e">
        <v>#REF!</v>
      </c>
      <c r="EN6544" t="e">
        <v>#REF!</v>
      </c>
      <c r="EP6544" t="e">
        <f t="shared" si="339"/>
        <v>#REF!</v>
      </c>
      <c r="EQ6544" t="e">
        <f t="shared" si="340"/>
        <v>#REF!</v>
      </c>
      <c r="ER6544" t="e">
        <f t="shared" si="341"/>
        <v>#REF!</v>
      </c>
    </row>
    <row r="6545" spans="142:148" x14ac:dyDescent="0.25">
      <c r="EL6545">
        <v>6538</v>
      </c>
      <c r="EM6545" t="e">
        <v>#REF!</v>
      </c>
      <c r="EN6545" t="e">
        <v>#REF!</v>
      </c>
      <c r="EP6545" t="e">
        <f t="shared" si="339"/>
        <v>#REF!</v>
      </c>
      <c r="EQ6545" t="e">
        <f t="shared" si="340"/>
        <v>#REF!</v>
      </c>
      <c r="ER6545" t="e">
        <f t="shared" si="341"/>
        <v>#REF!</v>
      </c>
    </row>
    <row r="6546" spans="142:148" x14ac:dyDescent="0.25">
      <c r="EL6546">
        <v>6539</v>
      </c>
      <c r="EM6546" t="e">
        <v>#REF!</v>
      </c>
      <c r="EN6546" t="e">
        <v>#REF!</v>
      </c>
      <c r="EP6546" t="e">
        <f t="shared" si="339"/>
        <v>#REF!</v>
      </c>
      <c r="EQ6546" t="e">
        <f t="shared" si="340"/>
        <v>#REF!</v>
      </c>
      <c r="ER6546" t="e">
        <f t="shared" si="341"/>
        <v>#REF!</v>
      </c>
    </row>
    <row r="6547" spans="142:148" x14ac:dyDescent="0.25">
      <c r="EL6547">
        <v>6540</v>
      </c>
      <c r="EM6547" t="e">
        <v>#REF!</v>
      </c>
      <c r="EN6547" t="e">
        <v>#REF!</v>
      </c>
      <c r="EP6547" t="e">
        <f t="shared" si="339"/>
        <v>#REF!</v>
      </c>
      <c r="EQ6547" t="e">
        <f t="shared" si="340"/>
        <v>#REF!</v>
      </c>
      <c r="ER6547" t="e">
        <f t="shared" si="341"/>
        <v>#REF!</v>
      </c>
    </row>
    <row r="6548" spans="142:148" x14ac:dyDescent="0.25">
      <c r="EL6548">
        <v>6541</v>
      </c>
      <c r="EM6548" t="e">
        <v>#REF!</v>
      </c>
      <c r="EN6548" t="e">
        <v>#REF!</v>
      </c>
      <c r="EP6548" t="e">
        <f t="shared" si="339"/>
        <v>#REF!</v>
      </c>
      <c r="EQ6548" t="e">
        <f t="shared" si="340"/>
        <v>#REF!</v>
      </c>
      <c r="ER6548" t="e">
        <f t="shared" si="341"/>
        <v>#REF!</v>
      </c>
    </row>
    <row r="6549" spans="142:148" x14ac:dyDescent="0.25">
      <c r="EL6549">
        <v>6542</v>
      </c>
      <c r="EM6549" t="e">
        <v>#REF!</v>
      </c>
      <c r="EN6549" t="e">
        <v>#REF!</v>
      </c>
      <c r="EP6549" t="e">
        <f t="shared" si="339"/>
        <v>#REF!</v>
      </c>
      <c r="EQ6549" t="e">
        <f t="shared" si="340"/>
        <v>#REF!</v>
      </c>
      <c r="ER6549" t="e">
        <f t="shared" si="341"/>
        <v>#REF!</v>
      </c>
    </row>
    <row r="6550" spans="142:148" x14ac:dyDescent="0.25">
      <c r="EL6550">
        <v>6543</v>
      </c>
      <c r="EM6550" t="e">
        <v>#REF!</v>
      </c>
      <c r="EN6550" t="e">
        <v>#REF!</v>
      </c>
      <c r="EP6550" t="e">
        <f t="shared" si="339"/>
        <v>#REF!</v>
      </c>
      <c r="EQ6550" t="e">
        <f t="shared" si="340"/>
        <v>#REF!</v>
      </c>
      <c r="ER6550" t="e">
        <f t="shared" si="341"/>
        <v>#REF!</v>
      </c>
    </row>
    <row r="6551" spans="142:148" x14ac:dyDescent="0.25">
      <c r="EL6551">
        <v>6544</v>
      </c>
      <c r="EM6551" t="e">
        <v>#REF!</v>
      </c>
      <c r="EN6551" t="e">
        <v>#REF!</v>
      </c>
      <c r="EP6551" t="e">
        <f t="shared" si="339"/>
        <v>#REF!</v>
      </c>
      <c r="EQ6551" t="e">
        <f t="shared" si="340"/>
        <v>#REF!</v>
      </c>
      <c r="ER6551" t="e">
        <f t="shared" si="341"/>
        <v>#REF!</v>
      </c>
    </row>
    <row r="6552" spans="142:148" x14ac:dyDescent="0.25">
      <c r="EL6552">
        <v>6545</v>
      </c>
      <c r="EM6552" t="e">
        <v>#REF!</v>
      </c>
      <c r="EN6552" t="e">
        <v>#REF!</v>
      </c>
      <c r="EP6552" t="e">
        <f t="shared" ref="EP6552:EP6615" si="342">IF(EM6552&gt;EN6552,1,0)</f>
        <v>#REF!</v>
      </c>
      <c r="EQ6552" t="e">
        <f t="shared" ref="EQ6552:EQ6615" si="343">IF(EP6552&gt;0,0,1)</f>
        <v>#REF!</v>
      </c>
      <c r="ER6552" t="e">
        <f t="shared" ref="ER6552:ER6615" si="344">IF(EM6552&gt;EN6552,EM6552-EN6552,EN6552-EM6552)</f>
        <v>#REF!</v>
      </c>
    </row>
    <row r="6553" spans="142:148" x14ac:dyDescent="0.25">
      <c r="EL6553">
        <v>6546</v>
      </c>
      <c r="EM6553" t="e">
        <v>#REF!</v>
      </c>
      <c r="EN6553" t="e">
        <v>#REF!</v>
      </c>
      <c r="EP6553" t="e">
        <f t="shared" si="342"/>
        <v>#REF!</v>
      </c>
      <c r="EQ6553" t="e">
        <f t="shared" si="343"/>
        <v>#REF!</v>
      </c>
      <c r="ER6553" t="e">
        <f t="shared" si="344"/>
        <v>#REF!</v>
      </c>
    </row>
    <row r="6554" spans="142:148" x14ac:dyDescent="0.25">
      <c r="EL6554">
        <v>6547</v>
      </c>
      <c r="EM6554" t="e">
        <v>#REF!</v>
      </c>
      <c r="EN6554" t="e">
        <v>#REF!</v>
      </c>
      <c r="EP6554" t="e">
        <f t="shared" si="342"/>
        <v>#REF!</v>
      </c>
      <c r="EQ6554" t="e">
        <f t="shared" si="343"/>
        <v>#REF!</v>
      </c>
      <c r="ER6554" t="e">
        <f t="shared" si="344"/>
        <v>#REF!</v>
      </c>
    </row>
    <row r="6555" spans="142:148" x14ac:dyDescent="0.25">
      <c r="EL6555">
        <v>6548</v>
      </c>
      <c r="EM6555" t="e">
        <v>#REF!</v>
      </c>
      <c r="EN6555" t="e">
        <v>#REF!</v>
      </c>
      <c r="EP6555" t="e">
        <f t="shared" si="342"/>
        <v>#REF!</v>
      </c>
      <c r="EQ6555" t="e">
        <f t="shared" si="343"/>
        <v>#REF!</v>
      </c>
      <c r="ER6555" t="e">
        <f t="shared" si="344"/>
        <v>#REF!</v>
      </c>
    </row>
    <row r="6556" spans="142:148" x14ac:dyDescent="0.25">
      <c r="EL6556">
        <v>6549</v>
      </c>
      <c r="EM6556" t="e">
        <v>#REF!</v>
      </c>
      <c r="EN6556" t="e">
        <v>#REF!</v>
      </c>
      <c r="EP6556" t="e">
        <f t="shared" si="342"/>
        <v>#REF!</v>
      </c>
      <c r="EQ6556" t="e">
        <f t="shared" si="343"/>
        <v>#REF!</v>
      </c>
      <c r="ER6556" t="e">
        <f t="shared" si="344"/>
        <v>#REF!</v>
      </c>
    </row>
    <row r="6557" spans="142:148" x14ac:dyDescent="0.25">
      <c r="EL6557">
        <v>6550</v>
      </c>
      <c r="EM6557" t="e">
        <v>#REF!</v>
      </c>
      <c r="EN6557" t="e">
        <v>#REF!</v>
      </c>
      <c r="EP6557" t="e">
        <f t="shared" si="342"/>
        <v>#REF!</v>
      </c>
      <c r="EQ6557" t="e">
        <f t="shared" si="343"/>
        <v>#REF!</v>
      </c>
      <c r="ER6557" t="e">
        <f t="shared" si="344"/>
        <v>#REF!</v>
      </c>
    </row>
    <row r="6558" spans="142:148" x14ac:dyDescent="0.25">
      <c r="EL6558">
        <v>6551</v>
      </c>
      <c r="EM6558" t="e">
        <v>#REF!</v>
      </c>
      <c r="EN6558" t="e">
        <v>#REF!</v>
      </c>
      <c r="EP6558" t="e">
        <f t="shared" si="342"/>
        <v>#REF!</v>
      </c>
      <c r="EQ6558" t="e">
        <f t="shared" si="343"/>
        <v>#REF!</v>
      </c>
      <c r="ER6558" t="e">
        <f t="shared" si="344"/>
        <v>#REF!</v>
      </c>
    </row>
    <row r="6559" spans="142:148" x14ac:dyDescent="0.25">
      <c r="EL6559">
        <v>6552</v>
      </c>
      <c r="EM6559" t="e">
        <v>#REF!</v>
      </c>
      <c r="EN6559" t="e">
        <v>#REF!</v>
      </c>
      <c r="EP6559" t="e">
        <f t="shared" si="342"/>
        <v>#REF!</v>
      </c>
      <c r="EQ6559" t="e">
        <f t="shared" si="343"/>
        <v>#REF!</v>
      </c>
      <c r="ER6559" t="e">
        <f t="shared" si="344"/>
        <v>#REF!</v>
      </c>
    </row>
    <row r="6560" spans="142:148" x14ac:dyDescent="0.25">
      <c r="EL6560">
        <v>6553</v>
      </c>
      <c r="EM6560" t="e">
        <v>#REF!</v>
      </c>
      <c r="EN6560" t="e">
        <v>#REF!</v>
      </c>
      <c r="EP6560" t="e">
        <f t="shared" si="342"/>
        <v>#REF!</v>
      </c>
      <c r="EQ6560" t="e">
        <f t="shared" si="343"/>
        <v>#REF!</v>
      </c>
      <c r="ER6560" t="e">
        <f t="shared" si="344"/>
        <v>#REF!</v>
      </c>
    </row>
    <row r="6561" spans="142:148" x14ac:dyDescent="0.25">
      <c r="EL6561">
        <v>6554</v>
      </c>
      <c r="EM6561" t="e">
        <v>#REF!</v>
      </c>
      <c r="EN6561" t="e">
        <v>#REF!</v>
      </c>
      <c r="EP6561" t="e">
        <f t="shared" si="342"/>
        <v>#REF!</v>
      </c>
      <c r="EQ6561" t="e">
        <f t="shared" si="343"/>
        <v>#REF!</v>
      </c>
      <c r="ER6561" t="e">
        <f t="shared" si="344"/>
        <v>#REF!</v>
      </c>
    </row>
    <row r="6562" spans="142:148" x14ac:dyDescent="0.25">
      <c r="EL6562">
        <v>6555</v>
      </c>
      <c r="EM6562" t="e">
        <v>#REF!</v>
      </c>
      <c r="EN6562" t="e">
        <v>#REF!</v>
      </c>
      <c r="EP6562" t="e">
        <f t="shared" si="342"/>
        <v>#REF!</v>
      </c>
      <c r="EQ6562" t="e">
        <f t="shared" si="343"/>
        <v>#REF!</v>
      </c>
      <c r="ER6562" t="e">
        <f t="shared" si="344"/>
        <v>#REF!</v>
      </c>
    </row>
    <row r="6563" spans="142:148" x14ac:dyDescent="0.25">
      <c r="EL6563">
        <v>6556</v>
      </c>
      <c r="EM6563" t="e">
        <v>#REF!</v>
      </c>
      <c r="EN6563" t="e">
        <v>#REF!</v>
      </c>
      <c r="EP6563" t="e">
        <f t="shared" si="342"/>
        <v>#REF!</v>
      </c>
      <c r="EQ6563" t="e">
        <f t="shared" si="343"/>
        <v>#REF!</v>
      </c>
      <c r="ER6563" t="e">
        <f t="shared" si="344"/>
        <v>#REF!</v>
      </c>
    </row>
    <row r="6564" spans="142:148" x14ac:dyDescent="0.25">
      <c r="EL6564">
        <v>6557</v>
      </c>
      <c r="EM6564" t="e">
        <v>#REF!</v>
      </c>
      <c r="EN6564" t="e">
        <v>#REF!</v>
      </c>
      <c r="EP6564" t="e">
        <f t="shared" si="342"/>
        <v>#REF!</v>
      </c>
      <c r="EQ6564" t="e">
        <f t="shared" si="343"/>
        <v>#REF!</v>
      </c>
      <c r="ER6564" t="e">
        <f t="shared" si="344"/>
        <v>#REF!</v>
      </c>
    </row>
    <row r="6565" spans="142:148" x14ac:dyDescent="0.25">
      <c r="EL6565">
        <v>6558</v>
      </c>
      <c r="EM6565" t="e">
        <v>#REF!</v>
      </c>
      <c r="EN6565" t="e">
        <v>#REF!</v>
      </c>
      <c r="EP6565" t="e">
        <f t="shared" si="342"/>
        <v>#REF!</v>
      </c>
      <c r="EQ6565" t="e">
        <f t="shared" si="343"/>
        <v>#REF!</v>
      </c>
      <c r="ER6565" t="e">
        <f t="shared" si="344"/>
        <v>#REF!</v>
      </c>
    </row>
    <row r="6566" spans="142:148" x14ac:dyDescent="0.25">
      <c r="EL6566">
        <v>6559</v>
      </c>
      <c r="EM6566" t="e">
        <v>#REF!</v>
      </c>
      <c r="EN6566" t="e">
        <v>#REF!</v>
      </c>
      <c r="EP6566" t="e">
        <f t="shared" si="342"/>
        <v>#REF!</v>
      </c>
      <c r="EQ6566" t="e">
        <f t="shared" si="343"/>
        <v>#REF!</v>
      </c>
      <c r="ER6566" t="e">
        <f t="shared" si="344"/>
        <v>#REF!</v>
      </c>
    </row>
    <row r="6567" spans="142:148" x14ac:dyDescent="0.25">
      <c r="EL6567">
        <v>6560</v>
      </c>
      <c r="EM6567" t="e">
        <v>#REF!</v>
      </c>
      <c r="EN6567" t="e">
        <v>#REF!</v>
      </c>
      <c r="EP6567" t="e">
        <f t="shared" si="342"/>
        <v>#REF!</v>
      </c>
      <c r="EQ6567" t="e">
        <f t="shared" si="343"/>
        <v>#REF!</v>
      </c>
      <c r="ER6567" t="e">
        <f t="shared" si="344"/>
        <v>#REF!</v>
      </c>
    </row>
    <row r="6568" spans="142:148" x14ac:dyDescent="0.25">
      <c r="EL6568">
        <v>6561</v>
      </c>
      <c r="EM6568" t="e">
        <v>#REF!</v>
      </c>
      <c r="EN6568" t="e">
        <v>#REF!</v>
      </c>
      <c r="EP6568" t="e">
        <f t="shared" si="342"/>
        <v>#REF!</v>
      </c>
      <c r="EQ6568" t="e">
        <f t="shared" si="343"/>
        <v>#REF!</v>
      </c>
      <c r="ER6568" t="e">
        <f t="shared" si="344"/>
        <v>#REF!</v>
      </c>
    </row>
    <row r="6569" spans="142:148" x14ac:dyDescent="0.25">
      <c r="EL6569">
        <v>6562</v>
      </c>
      <c r="EM6569" t="e">
        <v>#REF!</v>
      </c>
      <c r="EN6569" t="e">
        <v>#REF!</v>
      </c>
      <c r="EP6569" t="e">
        <f t="shared" si="342"/>
        <v>#REF!</v>
      </c>
      <c r="EQ6569" t="e">
        <f t="shared" si="343"/>
        <v>#REF!</v>
      </c>
      <c r="ER6569" t="e">
        <f t="shared" si="344"/>
        <v>#REF!</v>
      </c>
    </row>
    <row r="6570" spans="142:148" x14ac:dyDescent="0.25">
      <c r="EL6570">
        <v>6563</v>
      </c>
      <c r="EM6570" t="e">
        <v>#REF!</v>
      </c>
      <c r="EN6570" t="e">
        <v>#REF!</v>
      </c>
      <c r="EP6570" t="e">
        <f t="shared" si="342"/>
        <v>#REF!</v>
      </c>
      <c r="EQ6570" t="e">
        <f t="shared" si="343"/>
        <v>#REF!</v>
      </c>
      <c r="ER6570" t="e">
        <f t="shared" si="344"/>
        <v>#REF!</v>
      </c>
    </row>
    <row r="6571" spans="142:148" x14ac:dyDescent="0.25">
      <c r="EL6571">
        <v>6564</v>
      </c>
      <c r="EM6571" t="e">
        <v>#REF!</v>
      </c>
      <c r="EN6571" t="e">
        <v>#REF!</v>
      </c>
      <c r="EP6571" t="e">
        <f t="shared" si="342"/>
        <v>#REF!</v>
      </c>
      <c r="EQ6571" t="e">
        <f t="shared" si="343"/>
        <v>#REF!</v>
      </c>
      <c r="ER6571" t="e">
        <f t="shared" si="344"/>
        <v>#REF!</v>
      </c>
    </row>
    <row r="6572" spans="142:148" x14ac:dyDescent="0.25">
      <c r="EL6572">
        <v>6565</v>
      </c>
      <c r="EM6572" t="e">
        <v>#REF!</v>
      </c>
      <c r="EN6572" t="e">
        <v>#REF!</v>
      </c>
      <c r="EP6572" t="e">
        <f t="shared" si="342"/>
        <v>#REF!</v>
      </c>
      <c r="EQ6572" t="e">
        <f t="shared" si="343"/>
        <v>#REF!</v>
      </c>
      <c r="ER6572" t="e">
        <f t="shared" si="344"/>
        <v>#REF!</v>
      </c>
    </row>
    <row r="6573" spans="142:148" x14ac:dyDescent="0.25">
      <c r="EL6573">
        <v>6566</v>
      </c>
      <c r="EM6573" t="e">
        <v>#REF!</v>
      </c>
      <c r="EN6573" t="e">
        <v>#REF!</v>
      </c>
      <c r="EP6573" t="e">
        <f t="shared" si="342"/>
        <v>#REF!</v>
      </c>
      <c r="EQ6573" t="e">
        <f t="shared" si="343"/>
        <v>#REF!</v>
      </c>
      <c r="ER6573" t="e">
        <f t="shared" si="344"/>
        <v>#REF!</v>
      </c>
    </row>
    <row r="6574" spans="142:148" x14ac:dyDescent="0.25">
      <c r="EL6574">
        <v>6567</v>
      </c>
      <c r="EM6574" t="e">
        <v>#REF!</v>
      </c>
      <c r="EN6574" t="e">
        <v>#REF!</v>
      </c>
      <c r="EP6574" t="e">
        <f t="shared" si="342"/>
        <v>#REF!</v>
      </c>
      <c r="EQ6574" t="e">
        <f t="shared" si="343"/>
        <v>#REF!</v>
      </c>
      <c r="ER6574" t="e">
        <f t="shared" si="344"/>
        <v>#REF!</v>
      </c>
    </row>
    <row r="6575" spans="142:148" x14ac:dyDescent="0.25">
      <c r="EL6575">
        <v>6568</v>
      </c>
      <c r="EM6575" t="e">
        <v>#REF!</v>
      </c>
      <c r="EN6575" t="e">
        <v>#REF!</v>
      </c>
      <c r="EP6575" t="e">
        <f t="shared" si="342"/>
        <v>#REF!</v>
      </c>
      <c r="EQ6575" t="e">
        <f t="shared" si="343"/>
        <v>#REF!</v>
      </c>
      <c r="ER6575" t="e">
        <f t="shared" si="344"/>
        <v>#REF!</v>
      </c>
    </row>
    <row r="6576" spans="142:148" x14ac:dyDescent="0.25">
      <c r="EL6576">
        <v>6569</v>
      </c>
      <c r="EM6576" t="e">
        <v>#REF!</v>
      </c>
      <c r="EN6576" t="e">
        <v>#REF!</v>
      </c>
      <c r="EP6576" t="e">
        <f t="shared" si="342"/>
        <v>#REF!</v>
      </c>
      <c r="EQ6576" t="e">
        <f t="shared" si="343"/>
        <v>#REF!</v>
      </c>
      <c r="ER6576" t="e">
        <f t="shared" si="344"/>
        <v>#REF!</v>
      </c>
    </row>
    <row r="6577" spans="142:148" x14ac:dyDescent="0.25">
      <c r="EL6577">
        <v>6570</v>
      </c>
      <c r="EM6577" t="e">
        <v>#REF!</v>
      </c>
      <c r="EN6577" t="e">
        <v>#REF!</v>
      </c>
      <c r="EP6577" t="e">
        <f t="shared" si="342"/>
        <v>#REF!</v>
      </c>
      <c r="EQ6577" t="e">
        <f t="shared" si="343"/>
        <v>#REF!</v>
      </c>
      <c r="ER6577" t="e">
        <f t="shared" si="344"/>
        <v>#REF!</v>
      </c>
    </row>
    <row r="6578" spans="142:148" x14ac:dyDescent="0.25">
      <c r="EL6578">
        <v>6571</v>
      </c>
      <c r="EM6578" t="e">
        <v>#REF!</v>
      </c>
      <c r="EN6578" t="e">
        <v>#REF!</v>
      </c>
      <c r="EP6578" t="e">
        <f t="shared" si="342"/>
        <v>#REF!</v>
      </c>
      <c r="EQ6578" t="e">
        <f t="shared" si="343"/>
        <v>#REF!</v>
      </c>
      <c r="ER6578" t="e">
        <f t="shared" si="344"/>
        <v>#REF!</v>
      </c>
    </row>
    <row r="6579" spans="142:148" x14ac:dyDescent="0.25">
      <c r="EL6579">
        <v>6572</v>
      </c>
      <c r="EM6579" t="e">
        <v>#REF!</v>
      </c>
      <c r="EN6579" t="e">
        <v>#REF!</v>
      </c>
      <c r="EP6579" t="e">
        <f t="shared" si="342"/>
        <v>#REF!</v>
      </c>
      <c r="EQ6579" t="e">
        <f t="shared" si="343"/>
        <v>#REF!</v>
      </c>
      <c r="ER6579" t="e">
        <f t="shared" si="344"/>
        <v>#REF!</v>
      </c>
    </row>
    <row r="6580" spans="142:148" x14ac:dyDescent="0.25">
      <c r="EL6580">
        <v>6573</v>
      </c>
      <c r="EM6580" t="e">
        <v>#REF!</v>
      </c>
      <c r="EN6580" t="e">
        <v>#REF!</v>
      </c>
      <c r="EP6580" t="e">
        <f t="shared" si="342"/>
        <v>#REF!</v>
      </c>
      <c r="EQ6580" t="e">
        <f t="shared" si="343"/>
        <v>#REF!</v>
      </c>
      <c r="ER6580" t="e">
        <f t="shared" si="344"/>
        <v>#REF!</v>
      </c>
    </row>
    <row r="6581" spans="142:148" x14ac:dyDescent="0.25">
      <c r="EL6581">
        <v>6574</v>
      </c>
      <c r="EM6581" t="e">
        <v>#REF!</v>
      </c>
      <c r="EN6581" t="e">
        <v>#REF!</v>
      </c>
      <c r="EP6581" t="e">
        <f t="shared" si="342"/>
        <v>#REF!</v>
      </c>
      <c r="EQ6581" t="e">
        <f t="shared" si="343"/>
        <v>#REF!</v>
      </c>
      <c r="ER6581" t="e">
        <f t="shared" si="344"/>
        <v>#REF!</v>
      </c>
    </row>
    <row r="6582" spans="142:148" x14ac:dyDescent="0.25">
      <c r="EL6582">
        <v>6575</v>
      </c>
      <c r="EM6582" t="e">
        <v>#REF!</v>
      </c>
      <c r="EN6582" t="e">
        <v>#REF!</v>
      </c>
      <c r="EP6582" t="e">
        <f t="shared" si="342"/>
        <v>#REF!</v>
      </c>
      <c r="EQ6582" t="e">
        <f t="shared" si="343"/>
        <v>#REF!</v>
      </c>
      <c r="ER6582" t="e">
        <f t="shared" si="344"/>
        <v>#REF!</v>
      </c>
    </row>
    <row r="6583" spans="142:148" x14ac:dyDescent="0.25">
      <c r="EL6583">
        <v>6576</v>
      </c>
      <c r="EM6583" t="e">
        <v>#REF!</v>
      </c>
      <c r="EN6583" t="e">
        <v>#REF!</v>
      </c>
      <c r="EP6583" t="e">
        <f t="shared" si="342"/>
        <v>#REF!</v>
      </c>
      <c r="EQ6583" t="e">
        <f t="shared" si="343"/>
        <v>#REF!</v>
      </c>
      <c r="ER6583" t="e">
        <f t="shared" si="344"/>
        <v>#REF!</v>
      </c>
    </row>
    <row r="6584" spans="142:148" x14ac:dyDescent="0.25">
      <c r="EL6584">
        <v>6577</v>
      </c>
      <c r="EM6584" t="e">
        <v>#REF!</v>
      </c>
      <c r="EN6584" t="e">
        <v>#REF!</v>
      </c>
      <c r="EP6584" t="e">
        <f t="shared" si="342"/>
        <v>#REF!</v>
      </c>
      <c r="EQ6584" t="e">
        <f t="shared" si="343"/>
        <v>#REF!</v>
      </c>
      <c r="ER6584" t="e">
        <f t="shared" si="344"/>
        <v>#REF!</v>
      </c>
    </row>
    <row r="6585" spans="142:148" x14ac:dyDescent="0.25">
      <c r="EL6585">
        <v>6578</v>
      </c>
      <c r="EM6585" t="e">
        <v>#REF!</v>
      </c>
      <c r="EN6585" t="e">
        <v>#REF!</v>
      </c>
      <c r="EP6585" t="e">
        <f t="shared" si="342"/>
        <v>#REF!</v>
      </c>
      <c r="EQ6585" t="e">
        <f t="shared" si="343"/>
        <v>#REF!</v>
      </c>
      <c r="ER6585" t="e">
        <f t="shared" si="344"/>
        <v>#REF!</v>
      </c>
    </row>
    <row r="6586" spans="142:148" x14ac:dyDescent="0.25">
      <c r="EL6586">
        <v>6579</v>
      </c>
      <c r="EM6586" t="e">
        <v>#REF!</v>
      </c>
      <c r="EN6586" t="e">
        <v>#REF!</v>
      </c>
      <c r="EP6586" t="e">
        <f t="shared" si="342"/>
        <v>#REF!</v>
      </c>
      <c r="EQ6586" t="e">
        <f t="shared" si="343"/>
        <v>#REF!</v>
      </c>
      <c r="ER6586" t="e">
        <f t="shared" si="344"/>
        <v>#REF!</v>
      </c>
    </row>
    <row r="6587" spans="142:148" x14ac:dyDescent="0.25">
      <c r="EL6587">
        <v>6580</v>
      </c>
      <c r="EM6587" t="e">
        <v>#REF!</v>
      </c>
      <c r="EN6587" t="e">
        <v>#REF!</v>
      </c>
      <c r="EP6587" t="e">
        <f t="shared" si="342"/>
        <v>#REF!</v>
      </c>
      <c r="EQ6587" t="e">
        <f t="shared" si="343"/>
        <v>#REF!</v>
      </c>
      <c r="ER6587" t="e">
        <f t="shared" si="344"/>
        <v>#REF!</v>
      </c>
    </row>
    <row r="6588" spans="142:148" x14ac:dyDescent="0.25">
      <c r="EL6588">
        <v>6581</v>
      </c>
      <c r="EM6588" t="e">
        <v>#REF!</v>
      </c>
      <c r="EN6588" t="e">
        <v>#REF!</v>
      </c>
      <c r="EP6588" t="e">
        <f t="shared" si="342"/>
        <v>#REF!</v>
      </c>
      <c r="EQ6588" t="e">
        <f t="shared" si="343"/>
        <v>#REF!</v>
      </c>
      <c r="ER6588" t="e">
        <f t="shared" si="344"/>
        <v>#REF!</v>
      </c>
    </row>
    <row r="6589" spans="142:148" x14ac:dyDescent="0.25">
      <c r="EL6589">
        <v>6582</v>
      </c>
      <c r="EM6589" t="e">
        <v>#REF!</v>
      </c>
      <c r="EN6589" t="e">
        <v>#REF!</v>
      </c>
      <c r="EP6589" t="e">
        <f t="shared" si="342"/>
        <v>#REF!</v>
      </c>
      <c r="EQ6589" t="e">
        <f t="shared" si="343"/>
        <v>#REF!</v>
      </c>
      <c r="ER6589" t="e">
        <f t="shared" si="344"/>
        <v>#REF!</v>
      </c>
    </row>
    <row r="6590" spans="142:148" x14ac:dyDescent="0.25">
      <c r="EL6590">
        <v>6583</v>
      </c>
      <c r="EM6590" t="e">
        <v>#REF!</v>
      </c>
      <c r="EN6590" t="e">
        <v>#REF!</v>
      </c>
      <c r="EP6590" t="e">
        <f t="shared" si="342"/>
        <v>#REF!</v>
      </c>
      <c r="EQ6590" t="e">
        <f t="shared" si="343"/>
        <v>#REF!</v>
      </c>
      <c r="ER6590" t="e">
        <f t="shared" si="344"/>
        <v>#REF!</v>
      </c>
    </row>
    <row r="6591" spans="142:148" x14ac:dyDescent="0.25">
      <c r="EL6591">
        <v>6584</v>
      </c>
      <c r="EM6591" t="e">
        <v>#REF!</v>
      </c>
      <c r="EN6591" t="e">
        <v>#REF!</v>
      </c>
      <c r="EP6591" t="e">
        <f t="shared" si="342"/>
        <v>#REF!</v>
      </c>
      <c r="EQ6591" t="e">
        <f t="shared" si="343"/>
        <v>#REF!</v>
      </c>
      <c r="ER6591" t="e">
        <f t="shared" si="344"/>
        <v>#REF!</v>
      </c>
    </row>
    <row r="6592" spans="142:148" x14ac:dyDescent="0.25">
      <c r="EL6592">
        <v>6585</v>
      </c>
      <c r="EM6592" t="e">
        <v>#REF!</v>
      </c>
      <c r="EN6592" t="e">
        <v>#REF!</v>
      </c>
      <c r="EP6592" t="e">
        <f t="shared" si="342"/>
        <v>#REF!</v>
      </c>
      <c r="EQ6592" t="e">
        <f t="shared" si="343"/>
        <v>#REF!</v>
      </c>
      <c r="ER6592" t="e">
        <f t="shared" si="344"/>
        <v>#REF!</v>
      </c>
    </row>
    <row r="6593" spans="142:148" x14ac:dyDescent="0.25">
      <c r="EL6593">
        <v>6586</v>
      </c>
      <c r="EM6593" t="e">
        <v>#REF!</v>
      </c>
      <c r="EN6593" t="e">
        <v>#REF!</v>
      </c>
      <c r="EP6593" t="e">
        <f t="shared" si="342"/>
        <v>#REF!</v>
      </c>
      <c r="EQ6593" t="e">
        <f t="shared" si="343"/>
        <v>#REF!</v>
      </c>
      <c r="ER6593" t="e">
        <f t="shared" si="344"/>
        <v>#REF!</v>
      </c>
    </row>
    <row r="6594" spans="142:148" x14ac:dyDescent="0.25">
      <c r="EL6594">
        <v>6587</v>
      </c>
      <c r="EM6594" t="e">
        <v>#REF!</v>
      </c>
      <c r="EN6594" t="e">
        <v>#REF!</v>
      </c>
      <c r="EP6594" t="e">
        <f t="shared" si="342"/>
        <v>#REF!</v>
      </c>
      <c r="EQ6594" t="e">
        <f t="shared" si="343"/>
        <v>#REF!</v>
      </c>
      <c r="ER6594" t="e">
        <f t="shared" si="344"/>
        <v>#REF!</v>
      </c>
    </row>
    <row r="6595" spans="142:148" x14ac:dyDescent="0.25">
      <c r="EL6595">
        <v>6588</v>
      </c>
      <c r="EM6595" t="e">
        <v>#REF!</v>
      </c>
      <c r="EN6595" t="e">
        <v>#REF!</v>
      </c>
      <c r="EP6595" t="e">
        <f t="shared" si="342"/>
        <v>#REF!</v>
      </c>
      <c r="EQ6595" t="e">
        <f t="shared" si="343"/>
        <v>#REF!</v>
      </c>
      <c r="ER6595" t="e">
        <f t="shared" si="344"/>
        <v>#REF!</v>
      </c>
    </row>
    <row r="6596" spans="142:148" x14ac:dyDescent="0.25">
      <c r="EL6596">
        <v>6589</v>
      </c>
      <c r="EM6596" t="e">
        <v>#REF!</v>
      </c>
      <c r="EN6596" t="e">
        <v>#REF!</v>
      </c>
      <c r="EP6596" t="e">
        <f t="shared" si="342"/>
        <v>#REF!</v>
      </c>
      <c r="EQ6596" t="e">
        <f t="shared" si="343"/>
        <v>#REF!</v>
      </c>
      <c r="ER6596" t="e">
        <f t="shared" si="344"/>
        <v>#REF!</v>
      </c>
    </row>
    <row r="6597" spans="142:148" x14ac:dyDescent="0.25">
      <c r="EL6597">
        <v>6590</v>
      </c>
      <c r="EM6597" t="e">
        <v>#REF!</v>
      </c>
      <c r="EN6597" t="e">
        <v>#REF!</v>
      </c>
      <c r="EP6597" t="e">
        <f t="shared" si="342"/>
        <v>#REF!</v>
      </c>
      <c r="EQ6597" t="e">
        <f t="shared" si="343"/>
        <v>#REF!</v>
      </c>
      <c r="ER6597" t="e">
        <f t="shared" si="344"/>
        <v>#REF!</v>
      </c>
    </row>
    <row r="6598" spans="142:148" x14ac:dyDescent="0.25">
      <c r="EL6598">
        <v>6591</v>
      </c>
      <c r="EM6598" t="e">
        <v>#REF!</v>
      </c>
      <c r="EN6598" t="e">
        <v>#REF!</v>
      </c>
      <c r="EP6598" t="e">
        <f t="shared" si="342"/>
        <v>#REF!</v>
      </c>
      <c r="EQ6598" t="e">
        <f t="shared" si="343"/>
        <v>#REF!</v>
      </c>
      <c r="ER6598" t="e">
        <f t="shared" si="344"/>
        <v>#REF!</v>
      </c>
    </row>
    <row r="6599" spans="142:148" x14ac:dyDescent="0.25">
      <c r="EL6599">
        <v>6592</v>
      </c>
      <c r="EM6599" t="e">
        <v>#REF!</v>
      </c>
      <c r="EN6599" t="e">
        <v>#REF!</v>
      </c>
      <c r="EP6599" t="e">
        <f t="shared" si="342"/>
        <v>#REF!</v>
      </c>
      <c r="EQ6599" t="e">
        <f t="shared" si="343"/>
        <v>#REF!</v>
      </c>
      <c r="ER6599" t="e">
        <f t="shared" si="344"/>
        <v>#REF!</v>
      </c>
    </row>
    <row r="6600" spans="142:148" x14ac:dyDescent="0.25">
      <c r="EL6600">
        <v>6593</v>
      </c>
      <c r="EM6600" t="e">
        <v>#REF!</v>
      </c>
      <c r="EN6600" t="e">
        <v>#REF!</v>
      </c>
      <c r="EP6600" t="e">
        <f t="shared" si="342"/>
        <v>#REF!</v>
      </c>
      <c r="EQ6600" t="e">
        <f t="shared" si="343"/>
        <v>#REF!</v>
      </c>
      <c r="ER6600" t="e">
        <f t="shared" si="344"/>
        <v>#REF!</v>
      </c>
    </row>
    <row r="6601" spans="142:148" x14ac:dyDescent="0.25">
      <c r="EL6601">
        <v>6594</v>
      </c>
      <c r="EM6601" t="e">
        <v>#REF!</v>
      </c>
      <c r="EN6601" t="e">
        <v>#REF!</v>
      </c>
      <c r="EP6601" t="e">
        <f t="shared" si="342"/>
        <v>#REF!</v>
      </c>
      <c r="EQ6601" t="e">
        <f t="shared" si="343"/>
        <v>#REF!</v>
      </c>
      <c r="ER6601" t="e">
        <f t="shared" si="344"/>
        <v>#REF!</v>
      </c>
    </row>
    <row r="6602" spans="142:148" x14ac:dyDescent="0.25">
      <c r="EL6602">
        <v>6595</v>
      </c>
      <c r="EM6602" t="e">
        <v>#REF!</v>
      </c>
      <c r="EN6602" t="e">
        <v>#REF!</v>
      </c>
      <c r="EP6602" t="e">
        <f t="shared" si="342"/>
        <v>#REF!</v>
      </c>
      <c r="EQ6602" t="e">
        <f t="shared" si="343"/>
        <v>#REF!</v>
      </c>
      <c r="ER6602" t="e">
        <f t="shared" si="344"/>
        <v>#REF!</v>
      </c>
    </row>
    <row r="6603" spans="142:148" x14ac:dyDescent="0.25">
      <c r="EL6603">
        <v>6596</v>
      </c>
      <c r="EM6603" t="e">
        <v>#REF!</v>
      </c>
      <c r="EN6603" t="e">
        <v>#REF!</v>
      </c>
      <c r="EP6603" t="e">
        <f t="shared" si="342"/>
        <v>#REF!</v>
      </c>
      <c r="EQ6603" t="e">
        <f t="shared" si="343"/>
        <v>#REF!</v>
      </c>
      <c r="ER6603" t="e">
        <f t="shared" si="344"/>
        <v>#REF!</v>
      </c>
    </row>
    <row r="6604" spans="142:148" x14ac:dyDescent="0.25">
      <c r="EL6604">
        <v>6597</v>
      </c>
      <c r="EM6604" t="e">
        <v>#REF!</v>
      </c>
      <c r="EN6604" t="e">
        <v>#REF!</v>
      </c>
      <c r="EP6604" t="e">
        <f t="shared" si="342"/>
        <v>#REF!</v>
      </c>
      <c r="EQ6604" t="e">
        <f t="shared" si="343"/>
        <v>#REF!</v>
      </c>
      <c r="ER6604" t="e">
        <f t="shared" si="344"/>
        <v>#REF!</v>
      </c>
    </row>
    <row r="6605" spans="142:148" x14ac:dyDescent="0.25">
      <c r="EL6605">
        <v>6598</v>
      </c>
      <c r="EM6605" t="e">
        <v>#REF!</v>
      </c>
      <c r="EN6605" t="e">
        <v>#REF!</v>
      </c>
      <c r="EP6605" t="e">
        <f t="shared" si="342"/>
        <v>#REF!</v>
      </c>
      <c r="EQ6605" t="e">
        <f t="shared" si="343"/>
        <v>#REF!</v>
      </c>
      <c r="ER6605" t="e">
        <f t="shared" si="344"/>
        <v>#REF!</v>
      </c>
    </row>
    <row r="6606" spans="142:148" x14ac:dyDescent="0.25">
      <c r="EL6606">
        <v>6599</v>
      </c>
      <c r="EM6606" t="e">
        <v>#REF!</v>
      </c>
      <c r="EN6606" t="e">
        <v>#REF!</v>
      </c>
      <c r="EP6606" t="e">
        <f t="shared" si="342"/>
        <v>#REF!</v>
      </c>
      <c r="EQ6606" t="e">
        <f t="shared" si="343"/>
        <v>#REF!</v>
      </c>
      <c r="ER6606" t="e">
        <f t="shared" si="344"/>
        <v>#REF!</v>
      </c>
    </row>
    <row r="6607" spans="142:148" x14ac:dyDescent="0.25">
      <c r="EL6607">
        <v>6600</v>
      </c>
      <c r="EM6607" t="e">
        <v>#REF!</v>
      </c>
      <c r="EN6607" t="e">
        <v>#REF!</v>
      </c>
      <c r="EP6607" t="e">
        <f t="shared" si="342"/>
        <v>#REF!</v>
      </c>
      <c r="EQ6607" t="e">
        <f t="shared" si="343"/>
        <v>#REF!</v>
      </c>
      <c r="ER6607" t="e">
        <f t="shared" si="344"/>
        <v>#REF!</v>
      </c>
    </row>
    <row r="6608" spans="142:148" x14ac:dyDescent="0.25">
      <c r="EL6608">
        <v>6601</v>
      </c>
      <c r="EM6608" t="e">
        <v>#REF!</v>
      </c>
      <c r="EN6608" t="e">
        <v>#REF!</v>
      </c>
      <c r="EP6608" t="e">
        <f t="shared" si="342"/>
        <v>#REF!</v>
      </c>
      <c r="EQ6608" t="e">
        <f t="shared" si="343"/>
        <v>#REF!</v>
      </c>
      <c r="ER6608" t="e">
        <f t="shared" si="344"/>
        <v>#REF!</v>
      </c>
    </row>
    <row r="6609" spans="142:148" x14ac:dyDescent="0.25">
      <c r="EL6609">
        <v>6602</v>
      </c>
      <c r="EM6609" t="e">
        <v>#REF!</v>
      </c>
      <c r="EN6609" t="e">
        <v>#REF!</v>
      </c>
      <c r="EP6609" t="e">
        <f t="shared" si="342"/>
        <v>#REF!</v>
      </c>
      <c r="EQ6609" t="e">
        <f t="shared" si="343"/>
        <v>#REF!</v>
      </c>
      <c r="ER6609" t="e">
        <f t="shared" si="344"/>
        <v>#REF!</v>
      </c>
    </row>
    <row r="6610" spans="142:148" x14ac:dyDescent="0.25">
      <c r="EL6610">
        <v>6603</v>
      </c>
      <c r="EM6610" t="e">
        <v>#REF!</v>
      </c>
      <c r="EN6610" t="e">
        <v>#REF!</v>
      </c>
      <c r="EP6610" t="e">
        <f t="shared" si="342"/>
        <v>#REF!</v>
      </c>
      <c r="EQ6610" t="e">
        <f t="shared" si="343"/>
        <v>#REF!</v>
      </c>
      <c r="ER6610" t="e">
        <f t="shared" si="344"/>
        <v>#REF!</v>
      </c>
    </row>
    <row r="6611" spans="142:148" x14ac:dyDescent="0.25">
      <c r="EL6611">
        <v>6604</v>
      </c>
      <c r="EM6611" t="e">
        <v>#REF!</v>
      </c>
      <c r="EN6611" t="e">
        <v>#REF!</v>
      </c>
      <c r="EP6611" t="e">
        <f t="shared" si="342"/>
        <v>#REF!</v>
      </c>
      <c r="EQ6611" t="e">
        <f t="shared" si="343"/>
        <v>#REF!</v>
      </c>
      <c r="ER6611" t="e">
        <f t="shared" si="344"/>
        <v>#REF!</v>
      </c>
    </row>
    <row r="6612" spans="142:148" x14ac:dyDescent="0.25">
      <c r="EL6612">
        <v>6605</v>
      </c>
      <c r="EM6612" t="e">
        <v>#REF!</v>
      </c>
      <c r="EN6612" t="e">
        <v>#REF!</v>
      </c>
      <c r="EP6612" t="e">
        <f t="shared" si="342"/>
        <v>#REF!</v>
      </c>
      <c r="EQ6612" t="e">
        <f t="shared" si="343"/>
        <v>#REF!</v>
      </c>
      <c r="ER6612" t="e">
        <f t="shared" si="344"/>
        <v>#REF!</v>
      </c>
    </row>
    <row r="6613" spans="142:148" x14ac:dyDescent="0.25">
      <c r="EL6613">
        <v>6606</v>
      </c>
      <c r="EM6613" t="e">
        <v>#REF!</v>
      </c>
      <c r="EN6613" t="e">
        <v>#REF!</v>
      </c>
      <c r="EP6613" t="e">
        <f t="shared" si="342"/>
        <v>#REF!</v>
      </c>
      <c r="EQ6613" t="e">
        <f t="shared" si="343"/>
        <v>#REF!</v>
      </c>
      <c r="ER6613" t="e">
        <f t="shared" si="344"/>
        <v>#REF!</v>
      </c>
    </row>
    <row r="6614" spans="142:148" x14ac:dyDescent="0.25">
      <c r="EL6614">
        <v>6607</v>
      </c>
      <c r="EM6614" t="e">
        <v>#REF!</v>
      </c>
      <c r="EN6614" t="e">
        <v>#REF!</v>
      </c>
      <c r="EP6614" t="e">
        <f t="shared" si="342"/>
        <v>#REF!</v>
      </c>
      <c r="EQ6614" t="e">
        <f t="shared" si="343"/>
        <v>#REF!</v>
      </c>
      <c r="ER6614" t="e">
        <f t="shared" si="344"/>
        <v>#REF!</v>
      </c>
    </row>
    <row r="6615" spans="142:148" x14ac:dyDescent="0.25">
      <c r="EL6615">
        <v>6608</v>
      </c>
      <c r="EM6615" t="e">
        <v>#REF!</v>
      </c>
      <c r="EN6615" t="e">
        <v>#REF!</v>
      </c>
      <c r="EP6615" t="e">
        <f t="shared" si="342"/>
        <v>#REF!</v>
      </c>
      <c r="EQ6615" t="e">
        <f t="shared" si="343"/>
        <v>#REF!</v>
      </c>
      <c r="ER6615" t="e">
        <f t="shared" si="344"/>
        <v>#REF!</v>
      </c>
    </row>
    <row r="6616" spans="142:148" x14ac:dyDescent="0.25">
      <c r="EL6616">
        <v>6609</v>
      </c>
      <c r="EM6616" t="e">
        <v>#REF!</v>
      </c>
      <c r="EN6616" t="e">
        <v>#REF!</v>
      </c>
      <c r="EP6616" t="e">
        <f t="shared" ref="EP6616:EP6679" si="345">IF(EM6616&gt;EN6616,1,0)</f>
        <v>#REF!</v>
      </c>
      <c r="EQ6616" t="e">
        <f t="shared" ref="EQ6616:EQ6679" si="346">IF(EP6616&gt;0,0,1)</f>
        <v>#REF!</v>
      </c>
      <c r="ER6616" t="e">
        <f t="shared" ref="ER6616:ER6679" si="347">IF(EM6616&gt;EN6616,EM6616-EN6616,EN6616-EM6616)</f>
        <v>#REF!</v>
      </c>
    </row>
    <row r="6617" spans="142:148" x14ac:dyDescent="0.25">
      <c r="EL6617">
        <v>6610</v>
      </c>
      <c r="EM6617" t="e">
        <v>#REF!</v>
      </c>
      <c r="EN6617" t="e">
        <v>#REF!</v>
      </c>
      <c r="EP6617" t="e">
        <f t="shared" si="345"/>
        <v>#REF!</v>
      </c>
      <c r="EQ6617" t="e">
        <f t="shared" si="346"/>
        <v>#REF!</v>
      </c>
      <c r="ER6617" t="e">
        <f t="shared" si="347"/>
        <v>#REF!</v>
      </c>
    </row>
    <row r="6618" spans="142:148" x14ac:dyDescent="0.25">
      <c r="EL6618">
        <v>6611</v>
      </c>
      <c r="EM6618" t="e">
        <v>#REF!</v>
      </c>
      <c r="EN6618" t="e">
        <v>#REF!</v>
      </c>
      <c r="EP6618" t="e">
        <f t="shared" si="345"/>
        <v>#REF!</v>
      </c>
      <c r="EQ6618" t="e">
        <f t="shared" si="346"/>
        <v>#REF!</v>
      </c>
      <c r="ER6618" t="e">
        <f t="shared" si="347"/>
        <v>#REF!</v>
      </c>
    </row>
    <row r="6619" spans="142:148" x14ac:dyDescent="0.25">
      <c r="EL6619">
        <v>6612</v>
      </c>
      <c r="EM6619" t="e">
        <v>#REF!</v>
      </c>
      <c r="EN6619" t="e">
        <v>#REF!</v>
      </c>
      <c r="EP6619" t="e">
        <f t="shared" si="345"/>
        <v>#REF!</v>
      </c>
      <c r="EQ6619" t="e">
        <f t="shared" si="346"/>
        <v>#REF!</v>
      </c>
      <c r="ER6619" t="e">
        <f t="shared" si="347"/>
        <v>#REF!</v>
      </c>
    </row>
    <row r="6620" spans="142:148" x14ac:dyDescent="0.25">
      <c r="EL6620">
        <v>6613</v>
      </c>
      <c r="EM6620" t="e">
        <v>#REF!</v>
      </c>
      <c r="EN6620" t="e">
        <v>#REF!</v>
      </c>
      <c r="EP6620" t="e">
        <f t="shared" si="345"/>
        <v>#REF!</v>
      </c>
      <c r="EQ6620" t="e">
        <f t="shared" si="346"/>
        <v>#REF!</v>
      </c>
      <c r="ER6620" t="e">
        <f t="shared" si="347"/>
        <v>#REF!</v>
      </c>
    </row>
    <row r="6621" spans="142:148" x14ac:dyDescent="0.25">
      <c r="EL6621">
        <v>6614</v>
      </c>
      <c r="EM6621" t="e">
        <v>#REF!</v>
      </c>
      <c r="EN6621" t="e">
        <v>#REF!</v>
      </c>
      <c r="EP6621" t="e">
        <f t="shared" si="345"/>
        <v>#REF!</v>
      </c>
      <c r="EQ6621" t="e">
        <f t="shared" si="346"/>
        <v>#REF!</v>
      </c>
      <c r="ER6621" t="e">
        <f t="shared" si="347"/>
        <v>#REF!</v>
      </c>
    </row>
    <row r="6622" spans="142:148" x14ac:dyDescent="0.25">
      <c r="EL6622">
        <v>6615</v>
      </c>
      <c r="EM6622" t="e">
        <v>#REF!</v>
      </c>
      <c r="EN6622" t="e">
        <v>#REF!</v>
      </c>
      <c r="EP6622" t="e">
        <f t="shared" si="345"/>
        <v>#REF!</v>
      </c>
      <c r="EQ6622" t="e">
        <f t="shared" si="346"/>
        <v>#REF!</v>
      </c>
      <c r="ER6622" t="e">
        <f t="shared" si="347"/>
        <v>#REF!</v>
      </c>
    </row>
    <row r="6623" spans="142:148" x14ac:dyDescent="0.25">
      <c r="EL6623">
        <v>6616</v>
      </c>
      <c r="EM6623" t="e">
        <v>#REF!</v>
      </c>
      <c r="EN6623" t="e">
        <v>#REF!</v>
      </c>
      <c r="EP6623" t="e">
        <f t="shared" si="345"/>
        <v>#REF!</v>
      </c>
      <c r="EQ6623" t="e">
        <f t="shared" si="346"/>
        <v>#REF!</v>
      </c>
      <c r="ER6623" t="e">
        <f t="shared" si="347"/>
        <v>#REF!</v>
      </c>
    </row>
    <row r="6624" spans="142:148" x14ac:dyDescent="0.25">
      <c r="EL6624">
        <v>6617</v>
      </c>
      <c r="EM6624" t="e">
        <v>#REF!</v>
      </c>
      <c r="EN6624" t="e">
        <v>#REF!</v>
      </c>
      <c r="EP6624" t="e">
        <f t="shared" si="345"/>
        <v>#REF!</v>
      </c>
      <c r="EQ6624" t="e">
        <f t="shared" si="346"/>
        <v>#REF!</v>
      </c>
      <c r="ER6624" t="e">
        <f t="shared" si="347"/>
        <v>#REF!</v>
      </c>
    </row>
    <row r="6625" spans="142:148" x14ac:dyDescent="0.25">
      <c r="EL6625">
        <v>6618</v>
      </c>
      <c r="EM6625" t="e">
        <v>#REF!</v>
      </c>
      <c r="EN6625" t="e">
        <v>#REF!</v>
      </c>
      <c r="EP6625" t="e">
        <f t="shared" si="345"/>
        <v>#REF!</v>
      </c>
      <c r="EQ6625" t="e">
        <f t="shared" si="346"/>
        <v>#REF!</v>
      </c>
      <c r="ER6625" t="e">
        <f t="shared" si="347"/>
        <v>#REF!</v>
      </c>
    </row>
    <row r="6626" spans="142:148" x14ac:dyDescent="0.25">
      <c r="EL6626">
        <v>6619</v>
      </c>
      <c r="EM6626" t="e">
        <v>#REF!</v>
      </c>
      <c r="EN6626" t="e">
        <v>#REF!</v>
      </c>
      <c r="EP6626" t="e">
        <f t="shared" si="345"/>
        <v>#REF!</v>
      </c>
      <c r="EQ6626" t="e">
        <f t="shared" si="346"/>
        <v>#REF!</v>
      </c>
      <c r="ER6626" t="e">
        <f t="shared" si="347"/>
        <v>#REF!</v>
      </c>
    </row>
    <row r="6627" spans="142:148" x14ac:dyDescent="0.25">
      <c r="EL6627">
        <v>6620</v>
      </c>
      <c r="EM6627" t="e">
        <v>#REF!</v>
      </c>
      <c r="EN6627" t="e">
        <v>#REF!</v>
      </c>
      <c r="EP6627" t="e">
        <f t="shared" si="345"/>
        <v>#REF!</v>
      </c>
      <c r="EQ6627" t="e">
        <f t="shared" si="346"/>
        <v>#REF!</v>
      </c>
      <c r="ER6627" t="e">
        <f t="shared" si="347"/>
        <v>#REF!</v>
      </c>
    </row>
    <row r="6628" spans="142:148" x14ac:dyDescent="0.25">
      <c r="EL6628">
        <v>6621</v>
      </c>
      <c r="EM6628" t="e">
        <v>#REF!</v>
      </c>
      <c r="EN6628" t="e">
        <v>#REF!</v>
      </c>
      <c r="EP6628" t="e">
        <f t="shared" si="345"/>
        <v>#REF!</v>
      </c>
      <c r="EQ6628" t="e">
        <f t="shared" si="346"/>
        <v>#REF!</v>
      </c>
      <c r="ER6628" t="e">
        <f t="shared" si="347"/>
        <v>#REF!</v>
      </c>
    </row>
    <row r="6629" spans="142:148" x14ac:dyDescent="0.25">
      <c r="EL6629">
        <v>6622</v>
      </c>
      <c r="EM6629" t="e">
        <v>#REF!</v>
      </c>
      <c r="EN6629" t="e">
        <v>#REF!</v>
      </c>
      <c r="EP6629" t="e">
        <f t="shared" si="345"/>
        <v>#REF!</v>
      </c>
      <c r="EQ6629" t="e">
        <f t="shared" si="346"/>
        <v>#REF!</v>
      </c>
      <c r="ER6629" t="e">
        <f t="shared" si="347"/>
        <v>#REF!</v>
      </c>
    </row>
    <row r="6630" spans="142:148" x14ac:dyDescent="0.25">
      <c r="EL6630">
        <v>6623</v>
      </c>
      <c r="EM6630" t="e">
        <v>#REF!</v>
      </c>
      <c r="EN6630" t="e">
        <v>#REF!</v>
      </c>
      <c r="EP6630" t="e">
        <f t="shared" si="345"/>
        <v>#REF!</v>
      </c>
      <c r="EQ6630" t="e">
        <f t="shared" si="346"/>
        <v>#REF!</v>
      </c>
      <c r="ER6630" t="e">
        <f t="shared" si="347"/>
        <v>#REF!</v>
      </c>
    </row>
    <row r="6631" spans="142:148" x14ac:dyDescent="0.25">
      <c r="EL6631">
        <v>6624</v>
      </c>
      <c r="EM6631" t="e">
        <v>#REF!</v>
      </c>
      <c r="EN6631" t="e">
        <v>#REF!</v>
      </c>
      <c r="EP6631" t="e">
        <f t="shared" si="345"/>
        <v>#REF!</v>
      </c>
      <c r="EQ6631" t="e">
        <f t="shared" si="346"/>
        <v>#REF!</v>
      </c>
      <c r="ER6631" t="e">
        <f t="shared" si="347"/>
        <v>#REF!</v>
      </c>
    </row>
    <row r="6632" spans="142:148" x14ac:dyDescent="0.25">
      <c r="EL6632">
        <v>6625</v>
      </c>
      <c r="EM6632" t="e">
        <v>#REF!</v>
      </c>
      <c r="EN6632" t="e">
        <v>#REF!</v>
      </c>
      <c r="EP6632" t="e">
        <f t="shared" si="345"/>
        <v>#REF!</v>
      </c>
      <c r="EQ6632" t="e">
        <f t="shared" si="346"/>
        <v>#REF!</v>
      </c>
      <c r="ER6632" t="e">
        <f t="shared" si="347"/>
        <v>#REF!</v>
      </c>
    </row>
    <row r="6633" spans="142:148" x14ac:dyDescent="0.25">
      <c r="EL6633">
        <v>6626</v>
      </c>
      <c r="EM6633" t="e">
        <v>#REF!</v>
      </c>
      <c r="EN6633" t="e">
        <v>#REF!</v>
      </c>
      <c r="EP6633" t="e">
        <f t="shared" si="345"/>
        <v>#REF!</v>
      </c>
      <c r="EQ6633" t="e">
        <f t="shared" si="346"/>
        <v>#REF!</v>
      </c>
      <c r="ER6633" t="e">
        <f t="shared" si="347"/>
        <v>#REF!</v>
      </c>
    </row>
    <row r="6634" spans="142:148" x14ac:dyDescent="0.25">
      <c r="EL6634">
        <v>6627</v>
      </c>
      <c r="EM6634" t="e">
        <v>#REF!</v>
      </c>
      <c r="EN6634" t="e">
        <v>#REF!</v>
      </c>
      <c r="EP6634" t="e">
        <f t="shared" si="345"/>
        <v>#REF!</v>
      </c>
      <c r="EQ6634" t="e">
        <f t="shared" si="346"/>
        <v>#REF!</v>
      </c>
      <c r="ER6634" t="e">
        <f t="shared" si="347"/>
        <v>#REF!</v>
      </c>
    </row>
    <row r="6635" spans="142:148" x14ac:dyDescent="0.25">
      <c r="EL6635">
        <v>6628</v>
      </c>
      <c r="EM6635" t="e">
        <v>#REF!</v>
      </c>
      <c r="EN6635" t="e">
        <v>#REF!</v>
      </c>
      <c r="EP6635" t="e">
        <f t="shared" si="345"/>
        <v>#REF!</v>
      </c>
      <c r="EQ6635" t="e">
        <f t="shared" si="346"/>
        <v>#REF!</v>
      </c>
      <c r="ER6635" t="e">
        <f t="shared" si="347"/>
        <v>#REF!</v>
      </c>
    </row>
    <row r="6636" spans="142:148" x14ac:dyDescent="0.25">
      <c r="EL6636">
        <v>6629</v>
      </c>
      <c r="EM6636" t="e">
        <v>#REF!</v>
      </c>
      <c r="EN6636" t="e">
        <v>#REF!</v>
      </c>
      <c r="EP6636" t="e">
        <f t="shared" si="345"/>
        <v>#REF!</v>
      </c>
      <c r="EQ6636" t="e">
        <f t="shared" si="346"/>
        <v>#REF!</v>
      </c>
      <c r="ER6636" t="e">
        <f t="shared" si="347"/>
        <v>#REF!</v>
      </c>
    </row>
    <row r="6637" spans="142:148" x14ac:dyDescent="0.25">
      <c r="EL6637">
        <v>6630</v>
      </c>
      <c r="EM6637" t="e">
        <v>#REF!</v>
      </c>
      <c r="EN6637" t="e">
        <v>#REF!</v>
      </c>
      <c r="EP6637" t="e">
        <f t="shared" si="345"/>
        <v>#REF!</v>
      </c>
      <c r="EQ6637" t="e">
        <f t="shared" si="346"/>
        <v>#REF!</v>
      </c>
      <c r="ER6637" t="e">
        <f t="shared" si="347"/>
        <v>#REF!</v>
      </c>
    </row>
    <row r="6638" spans="142:148" x14ac:dyDescent="0.25">
      <c r="EL6638">
        <v>6631</v>
      </c>
      <c r="EM6638" t="e">
        <v>#REF!</v>
      </c>
      <c r="EN6638" t="e">
        <v>#REF!</v>
      </c>
      <c r="EP6638" t="e">
        <f t="shared" si="345"/>
        <v>#REF!</v>
      </c>
      <c r="EQ6638" t="e">
        <f t="shared" si="346"/>
        <v>#REF!</v>
      </c>
      <c r="ER6638" t="e">
        <f t="shared" si="347"/>
        <v>#REF!</v>
      </c>
    </row>
    <row r="6639" spans="142:148" x14ac:dyDescent="0.25">
      <c r="EL6639">
        <v>6632</v>
      </c>
      <c r="EM6639" t="e">
        <v>#REF!</v>
      </c>
      <c r="EN6639" t="e">
        <v>#REF!</v>
      </c>
      <c r="EP6639" t="e">
        <f t="shared" si="345"/>
        <v>#REF!</v>
      </c>
      <c r="EQ6639" t="e">
        <f t="shared" si="346"/>
        <v>#REF!</v>
      </c>
      <c r="ER6639" t="e">
        <f t="shared" si="347"/>
        <v>#REF!</v>
      </c>
    </row>
    <row r="6640" spans="142:148" x14ac:dyDescent="0.25">
      <c r="EL6640">
        <v>6633</v>
      </c>
      <c r="EM6640" t="e">
        <v>#REF!</v>
      </c>
      <c r="EN6640" t="e">
        <v>#REF!</v>
      </c>
      <c r="EP6640" t="e">
        <f t="shared" si="345"/>
        <v>#REF!</v>
      </c>
      <c r="EQ6640" t="e">
        <f t="shared" si="346"/>
        <v>#REF!</v>
      </c>
      <c r="ER6640" t="e">
        <f t="shared" si="347"/>
        <v>#REF!</v>
      </c>
    </row>
    <row r="6641" spans="142:148" x14ac:dyDescent="0.25">
      <c r="EL6641">
        <v>6634</v>
      </c>
      <c r="EM6641" t="e">
        <v>#REF!</v>
      </c>
      <c r="EN6641" t="e">
        <v>#REF!</v>
      </c>
      <c r="EP6641" t="e">
        <f t="shared" si="345"/>
        <v>#REF!</v>
      </c>
      <c r="EQ6641" t="e">
        <f t="shared" si="346"/>
        <v>#REF!</v>
      </c>
      <c r="ER6641" t="e">
        <f t="shared" si="347"/>
        <v>#REF!</v>
      </c>
    </row>
    <row r="6642" spans="142:148" x14ac:dyDescent="0.25">
      <c r="EL6642">
        <v>6635</v>
      </c>
      <c r="EM6642" t="e">
        <v>#REF!</v>
      </c>
      <c r="EN6642" t="e">
        <v>#REF!</v>
      </c>
      <c r="EP6642" t="e">
        <f t="shared" si="345"/>
        <v>#REF!</v>
      </c>
      <c r="EQ6642" t="e">
        <f t="shared" si="346"/>
        <v>#REF!</v>
      </c>
      <c r="ER6642" t="e">
        <f t="shared" si="347"/>
        <v>#REF!</v>
      </c>
    </row>
    <row r="6643" spans="142:148" x14ac:dyDescent="0.25">
      <c r="EL6643">
        <v>6636</v>
      </c>
      <c r="EM6643" t="e">
        <v>#REF!</v>
      </c>
      <c r="EN6643" t="e">
        <v>#REF!</v>
      </c>
      <c r="EP6643" t="e">
        <f t="shared" si="345"/>
        <v>#REF!</v>
      </c>
      <c r="EQ6643" t="e">
        <f t="shared" si="346"/>
        <v>#REF!</v>
      </c>
      <c r="ER6643" t="e">
        <f t="shared" si="347"/>
        <v>#REF!</v>
      </c>
    </row>
    <row r="6644" spans="142:148" x14ac:dyDescent="0.25">
      <c r="EL6644">
        <v>6637</v>
      </c>
      <c r="EM6644" t="e">
        <v>#REF!</v>
      </c>
      <c r="EN6644" t="e">
        <v>#REF!</v>
      </c>
      <c r="EP6644" t="e">
        <f t="shared" si="345"/>
        <v>#REF!</v>
      </c>
      <c r="EQ6644" t="e">
        <f t="shared" si="346"/>
        <v>#REF!</v>
      </c>
      <c r="ER6644" t="e">
        <f t="shared" si="347"/>
        <v>#REF!</v>
      </c>
    </row>
    <row r="6645" spans="142:148" x14ac:dyDescent="0.25">
      <c r="EL6645">
        <v>6638</v>
      </c>
      <c r="EM6645" t="e">
        <v>#REF!</v>
      </c>
      <c r="EN6645" t="e">
        <v>#REF!</v>
      </c>
      <c r="EP6645" t="e">
        <f t="shared" si="345"/>
        <v>#REF!</v>
      </c>
      <c r="EQ6645" t="e">
        <f t="shared" si="346"/>
        <v>#REF!</v>
      </c>
      <c r="ER6645" t="e">
        <f t="shared" si="347"/>
        <v>#REF!</v>
      </c>
    </row>
    <row r="6646" spans="142:148" x14ac:dyDescent="0.25">
      <c r="EL6646">
        <v>6639</v>
      </c>
      <c r="EM6646" t="e">
        <v>#REF!</v>
      </c>
      <c r="EN6646" t="e">
        <v>#REF!</v>
      </c>
      <c r="EP6646" t="e">
        <f t="shared" si="345"/>
        <v>#REF!</v>
      </c>
      <c r="EQ6646" t="e">
        <f t="shared" si="346"/>
        <v>#REF!</v>
      </c>
      <c r="ER6646" t="e">
        <f t="shared" si="347"/>
        <v>#REF!</v>
      </c>
    </row>
    <row r="6647" spans="142:148" x14ac:dyDescent="0.25">
      <c r="EL6647">
        <v>6640</v>
      </c>
      <c r="EM6647" t="e">
        <v>#REF!</v>
      </c>
      <c r="EN6647" t="e">
        <v>#REF!</v>
      </c>
      <c r="EP6647" t="e">
        <f t="shared" si="345"/>
        <v>#REF!</v>
      </c>
      <c r="EQ6647" t="e">
        <f t="shared" si="346"/>
        <v>#REF!</v>
      </c>
      <c r="ER6647" t="e">
        <f t="shared" si="347"/>
        <v>#REF!</v>
      </c>
    </row>
    <row r="6648" spans="142:148" x14ac:dyDescent="0.25">
      <c r="EL6648">
        <v>6641</v>
      </c>
      <c r="EM6648" t="e">
        <v>#REF!</v>
      </c>
      <c r="EN6648" t="e">
        <v>#REF!</v>
      </c>
      <c r="EP6648" t="e">
        <f t="shared" si="345"/>
        <v>#REF!</v>
      </c>
      <c r="EQ6648" t="e">
        <f t="shared" si="346"/>
        <v>#REF!</v>
      </c>
      <c r="ER6648" t="e">
        <f t="shared" si="347"/>
        <v>#REF!</v>
      </c>
    </row>
    <row r="6649" spans="142:148" x14ac:dyDescent="0.25">
      <c r="EL6649">
        <v>6642</v>
      </c>
      <c r="EM6649" t="e">
        <v>#REF!</v>
      </c>
      <c r="EN6649" t="e">
        <v>#REF!</v>
      </c>
      <c r="EP6649" t="e">
        <f t="shared" si="345"/>
        <v>#REF!</v>
      </c>
      <c r="EQ6649" t="e">
        <f t="shared" si="346"/>
        <v>#REF!</v>
      </c>
      <c r="ER6649" t="e">
        <f t="shared" si="347"/>
        <v>#REF!</v>
      </c>
    </row>
    <row r="6650" spans="142:148" x14ac:dyDescent="0.25">
      <c r="EL6650">
        <v>6643</v>
      </c>
      <c r="EM6650" t="e">
        <v>#REF!</v>
      </c>
      <c r="EN6650" t="e">
        <v>#REF!</v>
      </c>
      <c r="EP6650" t="e">
        <f t="shared" si="345"/>
        <v>#REF!</v>
      </c>
      <c r="EQ6650" t="e">
        <f t="shared" si="346"/>
        <v>#REF!</v>
      </c>
      <c r="ER6650" t="e">
        <f t="shared" si="347"/>
        <v>#REF!</v>
      </c>
    </row>
    <row r="6651" spans="142:148" x14ac:dyDescent="0.25">
      <c r="EL6651">
        <v>6644</v>
      </c>
      <c r="EM6651" t="e">
        <v>#REF!</v>
      </c>
      <c r="EN6651" t="e">
        <v>#REF!</v>
      </c>
      <c r="EP6651" t="e">
        <f t="shared" si="345"/>
        <v>#REF!</v>
      </c>
      <c r="EQ6651" t="e">
        <f t="shared" si="346"/>
        <v>#REF!</v>
      </c>
      <c r="ER6651" t="e">
        <f t="shared" si="347"/>
        <v>#REF!</v>
      </c>
    </row>
    <row r="6652" spans="142:148" x14ac:dyDescent="0.25">
      <c r="EL6652">
        <v>6645</v>
      </c>
      <c r="EM6652" t="e">
        <v>#REF!</v>
      </c>
      <c r="EN6652" t="e">
        <v>#REF!</v>
      </c>
      <c r="EP6652" t="e">
        <f t="shared" si="345"/>
        <v>#REF!</v>
      </c>
      <c r="EQ6652" t="e">
        <f t="shared" si="346"/>
        <v>#REF!</v>
      </c>
      <c r="ER6652" t="e">
        <f t="shared" si="347"/>
        <v>#REF!</v>
      </c>
    </row>
    <row r="6653" spans="142:148" x14ac:dyDescent="0.25">
      <c r="EL6653">
        <v>6646</v>
      </c>
      <c r="EM6653" t="e">
        <v>#REF!</v>
      </c>
      <c r="EN6653" t="e">
        <v>#REF!</v>
      </c>
      <c r="EP6653" t="e">
        <f t="shared" si="345"/>
        <v>#REF!</v>
      </c>
      <c r="EQ6653" t="e">
        <f t="shared" si="346"/>
        <v>#REF!</v>
      </c>
      <c r="ER6653" t="e">
        <f t="shared" si="347"/>
        <v>#REF!</v>
      </c>
    </row>
    <row r="6654" spans="142:148" x14ac:dyDescent="0.25">
      <c r="EL6654">
        <v>6647</v>
      </c>
      <c r="EM6654" t="e">
        <v>#REF!</v>
      </c>
      <c r="EN6654" t="e">
        <v>#REF!</v>
      </c>
      <c r="EP6654" t="e">
        <f t="shared" si="345"/>
        <v>#REF!</v>
      </c>
      <c r="EQ6654" t="e">
        <f t="shared" si="346"/>
        <v>#REF!</v>
      </c>
      <c r="ER6654" t="e">
        <f t="shared" si="347"/>
        <v>#REF!</v>
      </c>
    </row>
    <row r="6655" spans="142:148" x14ac:dyDescent="0.25">
      <c r="EL6655">
        <v>6648</v>
      </c>
      <c r="EM6655" t="e">
        <v>#REF!</v>
      </c>
      <c r="EN6655" t="e">
        <v>#REF!</v>
      </c>
      <c r="EP6655" t="e">
        <f t="shared" si="345"/>
        <v>#REF!</v>
      </c>
      <c r="EQ6655" t="e">
        <f t="shared" si="346"/>
        <v>#REF!</v>
      </c>
      <c r="ER6655" t="e">
        <f t="shared" si="347"/>
        <v>#REF!</v>
      </c>
    </row>
    <row r="6656" spans="142:148" x14ac:dyDescent="0.25">
      <c r="EL6656">
        <v>6649</v>
      </c>
      <c r="EM6656" t="e">
        <v>#REF!</v>
      </c>
      <c r="EN6656" t="e">
        <v>#REF!</v>
      </c>
      <c r="EP6656" t="e">
        <f t="shared" si="345"/>
        <v>#REF!</v>
      </c>
      <c r="EQ6656" t="e">
        <f t="shared" si="346"/>
        <v>#REF!</v>
      </c>
      <c r="ER6656" t="e">
        <f t="shared" si="347"/>
        <v>#REF!</v>
      </c>
    </row>
    <row r="6657" spans="142:148" x14ac:dyDescent="0.25">
      <c r="EL6657">
        <v>6650</v>
      </c>
      <c r="EM6657" t="e">
        <v>#REF!</v>
      </c>
      <c r="EN6657" t="e">
        <v>#REF!</v>
      </c>
      <c r="EP6657" t="e">
        <f t="shared" si="345"/>
        <v>#REF!</v>
      </c>
      <c r="EQ6657" t="e">
        <f t="shared" si="346"/>
        <v>#REF!</v>
      </c>
      <c r="ER6657" t="e">
        <f t="shared" si="347"/>
        <v>#REF!</v>
      </c>
    </row>
    <row r="6658" spans="142:148" x14ac:dyDescent="0.25">
      <c r="EL6658">
        <v>6651</v>
      </c>
      <c r="EM6658" t="e">
        <v>#REF!</v>
      </c>
      <c r="EN6658" t="e">
        <v>#REF!</v>
      </c>
      <c r="EP6658" t="e">
        <f t="shared" si="345"/>
        <v>#REF!</v>
      </c>
      <c r="EQ6658" t="e">
        <f t="shared" si="346"/>
        <v>#REF!</v>
      </c>
      <c r="ER6658" t="e">
        <f t="shared" si="347"/>
        <v>#REF!</v>
      </c>
    </row>
    <row r="6659" spans="142:148" x14ac:dyDescent="0.25">
      <c r="EL6659">
        <v>6652</v>
      </c>
      <c r="EM6659" t="e">
        <v>#REF!</v>
      </c>
      <c r="EN6659" t="e">
        <v>#REF!</v>
      </c>
      <c r="EP6659" t="e">
        <f t="shared" si="345"/>
        <v>#REF!</v>
      </c>
      <c r="EQ6659" t="e">
        <f t="shared" si="346"/>
        <v>#REF!</v>
      </c>
      <c r="ER6659" t="e">
        <f t="shared" si="347"/>
        <v>#REF!</v>
      </c>
    </row>
    <row r="6660" spans="142:148" x14ac:dyDescent="0.25">
      <c r="EL6660">
        <v>6653</v>
      </c>
      <c r="EM6660" t="e">
        <v>#REF!</v>
      </c>
      <c r="EN6660" t="e">
        <v>#REF!</v>
      </c>
      <c r="EP6660" t="e">
        <f t="shared" si="345"/>
        <v>#REF!</v>
      </c>
      <c r="EQ6660" t="e">
        <f t="shared" si="346"/>
        <v>#REF!</v>
      </c>
      <c r="ER6660" t="e">
        <f t="shared" si="347"/>
        <v>#REF!</v>
      </c>
    </row>
    <row r="6661" spans="142:148" x14ac:dyDescent="0.25">
      <c r="EL6661">
        <v>6654</v>
      </c>
      <c r="EM6661" t="e">
        <v>#REF!</v>
      </c>
      <c r="EN6661" t="e">
        <v>#REF!</v>
      </c>
      <c r="EP6661" t="e">
        <f t="shared" si="345"/>
        <v>#REF!</v>
      </c>
      <c r="EQ6661" t="e">
        <f t="shared" si="346"/>
        <v>#REF!</v>
      </c>
      <c r="ER6661" t="e">
        <f t="shared" si="347"/>
        <v>#REF!</v>
      </c>
    </row>
    <row r="6662" spans="142:148" x14ac:dyDescent="0.25">
      <c r="EL6662">
        <v>6655</v>
      </c>
      <c r="EM6662" t="e">
        <v>#REF!</v>
      </c>
      <c r="EN6662" t="e">
        <v>#REF!</v>
      </c>
      <c r="EP6662" t="e">
        <f t="shared" si="345"/>
        <v>#REF!</v>
      </c>
      <c r="EQ6662" t="e">
        <f t="shared" si="346"/>
        <v>#REF!</v>
      </c>
      <c r="ER6662" t="e">
        <f t="shared" si="347"/>
        <v>#REF!</v>
      </c>
    </row>
    <row r="6663" spans="142:148" x14ac:dyDescent="0.25">
      <c r="EL6663">
        <v>6656</v>
      </c>
      <c r="EM6663" t="e">
        <v>#REF!</v>
      </c>
      <c r="EN6663" t="e">
        <v>#REF!</v>
      </c>
      <c r="EP6663" t="e">
        <f t="shared" si="345"/>
        <v>#REF!</v>
      </c>
      <c r="EQ6663" t="e">
        <f t="shared" si="346"/>
        <v>#REF!</v>
      </c>
      <c r="ER6663" t="e">
        <f t="shared" si="347"/>
        <v>#REF!</v>
      </c>
    </row>
    <row r="6664" spans="142:148" x14ac:dyDescent="0.25">
      <c r="EL6664">
        <v>6657</v>
      </c>
      <c r="EM6664" t="e">
        <v>#REF!</v>
      </c>
      <c r="EN6664" t="e">
        <v>#REF!</v>
      </c>
      <c r="EP6664" t="e">
        <f t="shared" si="345"/>
        <v>#REF!</v>
      </c>
      <c r="EQ6664" t="e">
        <f t="shared" si="346"/>
        <v>#REF!</v>
      </c>
      <c r="ER6664" t="e">
        <f t="shared" si="347"/>
        <v>#REF!</v>
      </c>
    </row>
    <row r="6665" spans="142:148" x14ac:dyDescent="0.25">
      <c r="EL6665">
        <v>6658</v>
      </c>
      <c r="EM6665" t="e">
        <v>#REF!</v>
      </c>
      <c r="EN6665" t="e">
        <v>#REF!</v>
      </c>
      <c r="EP6665" t="e">
        <f t="shared" si="345"/>
        <v>#REF!</v>
      </c>
      <c r="EQ6665" t="e">
        <f t="shared" si="346"/>
        <v>#REF!</v>
      </c>
      <c r="ER6665" t="e">
        <f t="shared" si="347"/>
        <v>#REF!</v>
      </c>
    </row>
    <row r="6666" spans="142:148" x14ac:dyDescent="0.25">
      <c r="EL6666">
        <v>6659</v>
      </c>
      <c r="EM6666" t="e">
        <v>#REF!</v>
      </c>
      <c r="EN6666" t="e">
        <v>#REF!</v>
      </c>
      <c r="EP6666" t="e">
        <f t="shared" si="345"/>
        <v>#REF!</v>
      </c>
      <c r="EQ6666" t="e">
        <f t="shared" si="346"/>
        <v>#REF!</v>
      </c>
      <c r="ER6666" t="e">
        <f t="shared" si="347"/>
        <v>#REF!</v>
      </c>
    </row>
    <row r="6667" spans="142:148" x14ac:dyDescent="0.25">
      <c r="EL6667">
        <v>6660</v>
      </c>
      <c r="EM6667" t="e">
        <v>#REF!</v>
      </c>
      <c r="EN6667" t="e">
        <v>#REF!</v>
      </c>
      <c r="EP6667" t="e">
        <f t="shared" si="345"/>
        <v>#REF!</v>
      </c>
      <c r="EQ6667" t="e">
        <f t="shared" si="346"/>
        <v>#REF!</v>
      </c>
      <c r="ER6667" t="e">
        <f t="shared" si="347"/>
        <v>#REF!</v>
      </c>
    </row>
    <row r="6668" spans="142:148" x14ac:dyDescent="0.25">
      <c r="EL6668">
        <v>6661</v>
      </c>
      <c r="EM6668" t="e">
        <v>#REF!</v>
      </c>
      <c r="EN6668" t="e">
        <v>#REF!</v>
      </c>
      <c r="EP6668" t="e">
        <f t="shared" si="345"/>
        <v>#REF!</v>
      </c>
      <c r="EQ6668" t="e">
        <f t="shared" si="346"/>
        <v>#REF!</v>
      </c>
      <c r="ER6668" t="e">
        <f t="shared" si="347"/>
        <v>#REF!</v>
      </c>
    </row>
    <row r="6669" spans="142:148" x14ac:dyDescent="0.25">
      <c r="EL6669">
        <v>6662</v>
      </c>
      <c r="EM6669" t="e">
        <v>#REF!</v>
      </c>
      <c r="EN6669" t="e">
        <v>#REF!</v>
      </c>
      <c r="EP6669" t="e">
        <f t="shared" si="345"/>
        <v>#REF!</v>
      </c>
      <c r="EQ6669" t="e">
        <f t="shared" si="346"/>
        <v>#REF!</v>
      </c>
      <c r="ER6669" t="e">
        <f t="shared" si="347"/>
        <v>#REF!</v>
      </c>
    </row>
    <row r="6670" spans="142:148" x14ac:dyDescent="0.25">
      <c r="EL6670">
        <v>6663</v>
      </c>
      <c r="EM6670" t="e">
        <v>#REF!</v>
      </c>
      <c r="EN6670" t="e">
        <v>#REF!</v>
      </c>
      <c r="EP6670" t="e">
        <f t="shared" si="345"/>
        <v>#REF!</v>
      </c>
      <c r="EQ6670" t="e">
        <f t="shared" si="346"/>
        <v>#REF!</v>
      </c>
      <c r="ER6670" t="e">
        <f t="shared" si="347"/>
        <v>#REF!</v>
      </c>
    </row>
    <row r="6671" spans="142:148" x14ac:dyDescent="0.25">
      <c r="EL6671">
        <v>6664</v>
      </c>
      <c r="EM6671" t="e">
        <v>#REF!</v>
      </c>
      <c r="EN6671" t="e">
        <v>#REF!</v>
      </c>
      <c r="EP6671" t="e">
        <f t="shared" si="345"/>
        <v>#REF!</v>
      </c>
      <c r="EQ6671" t="e">
        <f t="shared" si="346"/>
        <v>#REF!</v>
      </c>
      <c r="ER6671" t="e">
        <f t="shared" si="347"/>
        <v>#REF!</v>
      </c>
    </row>
    <row r="6672" spans="142:148" x14ac:dyDescent="0.25">
      <c r="EL6672">
        <v>6665</v>
      </c>
      <c r="EM6672" t="e">
        <v>#REF!</v>
      </c>
      <c r="EN6672" t="e">
        <v>#REF!</v>
      </c>
      <c r="EP6672" t="e">
        <f t="shared" si="345"/>
        <v>#REF!</v>
      </c>
      <c r="EQ6672" t="e">
        <f t="shared" si="346"/>
        <v>#REF!</v>
      </c>
      <c r="ER6672" t="e">
        <f t="shared" si="347"/>
        <v>#REF!</v>
      </c>
    </row>
    <row r="6673" spans="142:148" x14ac:dyDescent="0.25">
      <c r="EL6673">
        <v>6666</v>
      </c>
      <c r="EM6673" t="e">
        <v>#REF!</v>
      </c>
      <c r="EN6673" t="e">
        <v>#REF!</v>
      </c>
      <c r="EP6673" t="e">
        <f t="shared" si="345"/>
        <v>#REF!</v>
      </c>
      <c r="EQ6673" t="e">
        <f t="shared" si="346"/>
        <v>#REF!</v>
      </c>
      <c r="ER6673" t="e">
        <f t="shared" si="347"/>
        <v>#REF!</v>
      </c>
    </row>
    <row r="6674" spans="142:148" x14ac:dyDescent="0.25">
      <c r="EL6674">
        <v>6667</v>
      </c>
      <c r="EM6674" t="e">
        <v>#REF!</v>
      </c>
      <c r="EN6674" t="e">
        <v>#REF!</v>
      </c>
      <c r="EP6674" t="e">
        <f t="shared" si="345"/>
        <v>#REF!</v>
      </c>
      <c r="EQ6674" t="e">
        <f t="shared" si="346"/>
        <v>#REF!</v>
      </c>
      <c r="ER6674" t="e">
        <f t="shared" si="347"/>
        <v>#REF!</v>
      </c>
    </row>
    <row r="6675" spans="142:148" x14ac:dyDescent="0.25">
      <c r="EL6675">
        <v>6668</v>
      </c>
      <c r="EM6675" t="e">
        <v>#REF!</v>
      </c>
      <c r="EN6675" t="e">
        <v>#REF!</v>
      </c>
      <c r="EP6675" t="e">
        <f t="shared" si="345"/>
        <v>#REF!</v>
      </c>
      <c r="EQ6675" t="e">
        <f t="shared" si="346"/>
        <v>#REF!</v>
      </c>
      <c r="ER6675" t="e">
        <f t="shared" si="347"/>
        <v>#REF!</v>
      </c>
    </row>
    <row r="6676" spans="142:148" x14ac:dyDescent="0.25">
      <c r="EL6676">
        <v>6669</v>
      </c>
      <c r="EM6676" t="e">
        <v>#REF!</v>
      </c>
      <c r="EN6676" t="e">
        <v>#REF!</v>
      </c>
      <c r="EP6676" t="e">
        <f t="shared" si="345"/>
        <v>#REF!</v>
      </c>
      <c r="EQ6676" t="e">
        <f t="shared" si="346"/>
        <v>#REF!</v>
      </c>
      <c r="ER6676" t="e">
        <f t="shared" si="347"/>
        <v>#REF!</v>
      </c>
    </row>
    <row r="6677" spans="142:148" x14ac:dyDescent="0.25">
      <c r="EL6677">
        <v>6670</v>
      </c>
      <c r="EM6677" t="e">
        <v>#REF!</v>
      </c>
      <c r="EN6677" t="e">
        <v>#REF!</v>
      </c>
      <c r="EP6677" t="e">
        <f t="shared" si="345"/>
        <v>#REF!</v>
      </c>
      <c r="EQ6677" t="e">
        <f t="shared" si="346"/>
        <v>#REF!</v>
      </c>
      <c r="ER6677" t="e">
        <f t="shared" si="347"/>
        <v>#REF!</v>
      </c>
    </row>
    <row r="6678" spans="142:148" x14ac:dyDescent="0.25">
      <c r="EL6678">
        <v>6671</v>
      </c>
      <c r="EM6678" t="e">
        <v>#REF!</v>
      </c>
      <c r="EN6678" t="e">
        <v>#REF!</v>
      </c>
      <c r="EP6678" t="e">
        <f t="shared" si="345"/>
        <v>#REF!</v>
      </c>
      <c r="EQ6678" t="e">
        <f t="shared" si="346"/>
        <v>#REF!</v>
      </c>
      <c r="ER6678" t="e">
        <f t="shared" si="347"/>
        <v>#REF!</v>
      </c>
    </row>
    <row r="6679" spans="142:148" x14ac:dyDescent="0.25">
      <c r="EL6679">
        <v>6672</v>
      </c>
      <c r="EM6679" t="e">
        <v>#REF!</v>
      </c>
      <c r="EN6679" t="e">
        <v>#REF!</v>
      </c>
      <c r="EP6679" t="e">
        <f t="shared" si="345"/>
        <v>#REF!</v>
      </c>
      <c r="EQ6679" t="e">
        <f t="shared" si="346"/>
        <v>#REF!</v>
      </c>
      <c r="ER6679" t="e">
        <f t="shared" si="347"/>
        <v>#REF!</v>
      </c>
    </row>
    <row r="6680" spans="142:148" x14ac:dyDescent="0.25">
      <c r="EL6680">
        <v>6673</v>
      </c>
      <c r="EM6680" t="e">
        <v>#REF!</v>
      </c>
      <c r="EN6680" t="e">
        <v>#REF!</v>
      </c>
      <c r="EP6680" t="e">
        <f t="shared" ref="EP6680:EP6743" si="348">IF(EM6680&gt;EN6680,1,0)</f>
        <v>#REF!</v>
      </c>
      <c r="EQ6680" t="e">
        <f t="shared" ref="EQ6680:EQ6743" si="349">IF(EP6680&gt;0,0,1)</f>
        <v>#REF!</v>
      </c>
      <c r="ER6680" t="e">
        <f t="shared" ref="ER6680:ER6743" si="350">IF(EM6680&gt;EN6680,EM6680-EN6680,EN6680-EM6680)</f>
        <v>#REF!</v>
      </c>
    </row>
    <row r="6681" spans="142:148" x14ac:dyDescent="0.25">
      <c r="EL6681">
        <v>6674</v>
      </c>
      <c r="EM6681" t="e">
        <v>#REF!</v>
      </c>
      <c r="EN6681" t="e">
        <v>#REF!</v>
      </c>
      <c r="EP6681" t="e">
        <f t="shared" si="348"/>
        <v>#REF!</v>
      </c>
      <c r="EQ6681" t="e">
        <f t="shared" si="349"/>
        <v>#REF!</v>
      </c>
      <c r="ER6681" t="e">
        <f t="shared" si="350"/>
        <v>#REF!</v>
      </c>
    </row>
    <row r="6682" spans="142:148" x14ac:dyDescent="0.25">
      <c r="EL6682">
        <v>6675</v>
      </c>
      <c r="EM6682" t="e">
        <v>#REF!</v>
      </c>
      <c r="EN6682" t="e">
        <v>#REF!</v>
      </c>
      <c r="EP6682" t="e">
        <f t="shared" si="348"/>
        <v>#REF!</v>
      </c>
      <c r="EQ6682" t="e">
        <f t="shared" si="349"/>
        <v>#REF!</v>
      </c>
      <c r="ER6682" t="e">
        <f t="shared" si="350"/>
        <v>#REF!</v>
      </c>
    </row>
    <row r="6683" spans="142:148" x14ac:dyDescent="0.25">
      <c r="EL6683">
        <v>6676</v>
      </c>
      <c r="EM6683" t="e">
        <v>#REF!</v>
      </c>
      <c r="EN6683" t="e">
        <v>#REF!</v>
      </c>
      <c r="EP6683" t="e">
        <f t="shared" si="348"/>
        <v>#REF!</v>
      </c>
      <c r="EQ6683" t="e">
        <f t="shared" si="349"/>
        <v>#REF!</v>
      </c>
      <c r="ER6683" t="e">
        <f t="shared" si="350"/>
        <v>#REF!</v>
      </c>
    </row>
    <row r="6684" spans="142:148" x14ac:dyDescent="0.25">
      <c r="EL6684">
        <v>6677</v>
      </c>
      <c r="EM6684" t="e">
        <v>#REF!</v>
      </c>
      <c r="EN6684" t="e">
        <v>#REF!</v>
      </c>
      <c r="EP6684" t="e">
        <f t="shared" si="348"/>
        <v>#REF!</v>
      </c>
      <c r="EQ6684" t="e">
        <f t="shared" si="349"/>
        <v>#REF!</v>
      </c>
      <c r="ER6684" t="e">
        <f t="shared" si="350"/>
        <v>#REF!</v>
      </c>
    </row>
    <row r="6685" spans="142:148" x14ac:dyDescent="0.25">
      <c r="EL6685">
        <v>6678</v>
      </c>
      <c r="EM6685" t="e">
        <v>#REF!</v>
      </c>
      <c r="EN6685" t="e">
        <v>#REF!</v>
      </c>
      <c r="EP6685" t="e">
        <f t="shared" si="348"/>
        <v>#REF!</v>
      </c>
      <c r="EQ6685" t="e">
        <f t="shared" si="349"/>
        <v>#REF!</v>
      </c>
      <c r="ER6685" t="e">
        <f t="shared" si="350"/>
        <v>#REF!</v>
      </c>
    </row>
    <row r="6686" spans="142:148" x14ac:dyDescent="0.25">
      <c r="EL6686">
        <v>6679</v>
      </c>
      <c r="EM6686" t="e">
        <v>#REF!</v>
      </c>
      <c r="EN6686" t="e">
        <v>#REF!</v>
      </c>
      <c r="EP6686" t="e">
        <f t="shared" si="348"/>
        <v>#REF!</v>
      </c>
      <c r="EQ6686" t="e">
        <f t="shared" si="349"/>
        <v>#REF!</v>
      </c>
      <c r="ER6686" t="e">
        <f t="shared" si="350"/>
        <v>#REF!</v>
      </c>
    </row>
    <row r="6687" spans="142:148" x14ac:dyDescent="0.25">
      <c r="EL6687">
        <v>6680</v>
      </c>
      <c r="EM6687" t="e">
        <v>#REF!</v>
      </c>
      <c r="EN6687" t="e">
        <v>#REF!</v>
      </c>
      <c r="EP6687" t="e">
        <f t="shared" si="348"/>
        <v>#REF!</v>
      </c>
      <c r="EQ6687" t="e">
        <f t="shared" si="349"/>
        <v>#REF!</v>
      </c>
      <c r="ER6687" t="e">
        <f t="shared" si="350"/>
        <v>#REF!</v>
      </c>
    </row>
    <row r="6688" spans="142:148" x14ac:dyDescent="0.25">
      <c r="EL6688">
        <v>6681</v>
      </c>
      <c r="EM6688" t="e">
        <v>#REF!</v>
      </c>
      <c r="EN6688" t="e">
        <v>#REF!</v>
      </c>
      <c r="EP6688" t="e">
        <f t="shared" si="348"/>
        <v>#REF!</v>
      </c>
      <c r="EQ6688" t="e">
        <f t="shared" si="349"/>
        <v>#REF!</v>
      </c>
      <c r="ER6688" t="e">
        <f t="shared" si="350"/>
        <v>#REF!</v>
      </c>
    </row>
    <row r="6689" spans="142:148" x14ac:dyDescent="0.25">
      <c r="EL6689">
        <v>6682</v>
      </c>
      <c r="EM6689" t="e">
        <v>#REF!</v>
      </c>
      <c r="EN6689" t="e">
        <v>#REF!</v>
      </c>
      <c r="EP6689" t="e">
        <f t="shared" si="348"/>
        <v>#REF!</v>
      </c>
      <c r="EQ6689" t="e">
        <f t="shared" si="349"/>
        <v>#REF!</v>
      </c>
      <c r="ER6689" t="e">
        <f t="shared" si="350"/>
        <v>#REF!</v>
      </c>
    </row>
    <row r="6690" spans="142:148" x14ac:dyDescent="0.25">
      <c r="EL6690">
        <v>6683</v>
      </c>
      <c r="EM6690" t="e">
        <v>#REF!</v>
      </c>
      <c r="EN6690" t="e">
        <v>#REF!</v>
      </c>
      <c r="EP6690" t="e">
        <f t="shared" si="348"/>
        <v>#REF!</v>
      </c>
      <c r="EQ6690" t="e">
        <f t="shared" si="349"/>
        <v>#REF!</v>
      </c>
      <c r="ER6690" t="e">
        <f t="shared" si="350"/>
        <v>#REF!</v>
      </c>
    </row>
    <row r="6691" spans="142:148" x14ac:dyDescent="0.25">
      <c r="EL6691">
        <v>6684</v>
      </c>
      <c r="EM6691" t="e">
        <v>#REF!</v>
      </c>
      <c r="EN6691" t="e">
        <v>#REF!</v>
      </c>
      <c r="EP6691" t="e">
        <f t="shared" si="348"/>
        <v>#REF!</v>
      </c>
      <c r="EQ6691" t="e">
        <f t="shared" si="349"/>
        <v>#REF!</v>
      </c>
      <c r="ER6691" t="e">
        <f t="shared" si="350"/>
        <v>#REF!</v>
      </c>
    </row>
    <row r="6692" spans="142:148" x14ac:dyDescent="0.25">
      <c r="EL6692">
        <v>6685</v>
      </c>
      <c r="EM6692" t="e">
        <v>#REF!</v>
      </c>
      <c r="EN6692" t="e">
        <v>#REF!</v>
      </c>
      <c r="EP6692" t="e">
        <f t="shared" si="348"/>
        <v>#REF!</v>
      </c>
      <c r="EQ6692" t="e">
        <f t="shared" si="349"/>
        <v>#REF!</v>
      </c>
      <c r="ER6692" t="e">
        <f t="shared" si="350"/>
        <v>#REF!</v>
      </c>
    </row>
    <row r="6693" spans="142:148" x14ac:dyDescent="0.25">
      <c r="EL6693">
        <v>6686</v>
      </c>
      <c r="EM6693" t="e">
        <v>#REF!</v>
      </c>
      <c r="EN6693" t="e">
        <v>#REF!</v>
      </c>
      <c r="EP6693" t="e">
        <f t="shared" si="348"/>
        <v>#REF!</v>
      </c>
      <c r="EQ6693" t="e">
        <f t="shared" si="349"/>
        <v>#REF!</v>
      </c>
      <c r="ER6693" t="e">
        <f t="shared" si="350"/>
        <v>#REF!</v>
      </c>
    </row>
    <row r="6694" spans="142:148" x14ac:dyDescent="0.25">
      <c r="EL6694">
        <v>6687</v>
      </c>
      <c r="EM6694" t="e">
        <v>#REF!</v>
      </c>
      <c r="EN6694" t="e">
        <v>#REF!</v>
      </c>
      <c r="EP6694" t="e">
        <f t="shared" si="348"/>
        <v>#REF!</v>
      </c>
      <c r="EQ6694" t="e">
        <f t="shared" si="349"/>
        <v>#REF!</v>
      </c>
      <c r="ER6694" t="e">
        <f t="shared" si="350"/>
        <v>#REF!</v>
      </c>
    </row>
    <row r="6695" spans="142:148" x14ac:dyDescent="0.25">
      <c r="EL6695">
        <v>6688</v>
      </c>
      <c r="EM6695" t="e">
        <v>#REF!</v>
      </c>
      <c r="EN6695" t="e">
        <v>#REF!</v>
      </c>
      <c r="EP6695" t="e">
        <f t="shared" si="348"/>
        <v>#REF!</v>
      </c>
      <c r="EQ6695" t="e">
        <f t="shared" si="349"/>
        <v>#REF!</v>
      </c>
      <c r="ER6695" t="e">
        <f t="shared" si="350"/>
        <v>#REF!</v>
      </c>
    </row>
    <row r="6696" spans="142:148" x14ac:dyDescent="0.25">
      <c r="EL6696">
        <v>6689</v>
      </c>
      <c r="EM6696" t="e">
        <v>#REF!</v>
      </c>
      <c r="EN6696" t="e">
        <v>#REF!</v>
      </c>
      <c r="EP6696" t="e">
        <f t="shared" si="348"/>
        <v>#REF!</v>
      </c>
      <c r="EQ6696" t="e">
        <f t="shared" si="349"/>
        <v>#REF!</v>
      </c>
      <c r="ER6696" t="e">
        <f t="shared" si="350"/>
        <v>#REF!</v>
      </c>
    </row>
    <row r="6697" spans="142:148" x14ac:dyDescent="0.25">
      <c r="EL6697">
        <v>6690</v>
      </c>
      <c r="EM6697" t="e">
        <v>#REF!</v>
      </c>
      <c r="EN6697" t="e">
        <v>#REF!</v>
      </c>
      <c r="EP6697" t="e">
        <f t="shared" si="348"/>
        <v>#REF!</v>
      </c>
      <c r="EQ6697" t="e">
        <f t="shared" si="349"/>
        <v>#REF!</v>
      </c>
      <c r="ER6697" t="e">
        <f t="shared" si="350"/>
        <v>#REF!</v>
      </c>
    </row>
    <row r="6698" spans="142:148" x14ac:dyDescent="0.25">
      <c r="EL6698">
        <v>6691</v>
      </c>
      <c r="EM6698" t="e">
        <v>#REF!</v>
      </c>
      <c r="EN6698" t="e">
        <v>#REF!</v>
      </c>
      <c r="EP6698" t="e">
        <f t="shared" si="348"/>
        <v>#REF!</v>
      </c>
      <c r="EQ6698" t="e">
        <f t="shared" si="349"/>
        <v>#REF!</v>
      </c>
      <c r="ER6698" t="e">
        <f t="shared" si="350"/>
        <v>#REF!</v>
      </c>
    </row>
    <row r="6699" spans="142:148" x14ac:dyDescent="0.25">
      <c r="EL6699">
        <v>6692</v>
      </c>
      <c r="EM6699" t="e">
        <v>#REF!</v>
      </c>
      <c r="EN6699" t="e">
        <v>#REF!</v>
      </c>
      <c r="EP6699" t="e">
        <f t="shared" si="348"/>
        <v>#REF!</v>
      </c>
      <c r="EQ6699" t="e">
        <f t="shared" si="349"/>
        <v>#REF!</v>
      </c>
      <c r="ER6699" t="e">
        <f t="shared" si="350"/>
        <v>#REF!</v>
      </c>
    </row>
    <row r="6700" spans="142:148" x14ac:dyDescent="0.25">
      <c r="EL6700">
        <v>6693</v>
      </c>
      <c r="EM6700" t="e">
        <v>#REF!</v>
      </c>
      <c r="EN6700" t="e">
        <v>#REF!</v>
      </c>
      <c r="EP6700" t="e">
        <f t="shared" si="348"/>
        <v>#REF!</v>
      </c>
      <c r="EQ6700" t="e">
        <f t="shared" si="349"/>
        <v>#REF!</v>
      </c>
      <c r="ER6700" t="e">
        <f t="shared" si="350"/>
        <v>#REF!</v>
      </c>
    </row>
    <row r="6701" spans="142:148" x14ac:dyDescent="0.25">
      <c r="EL6701">
        <v>6694</v>
      </c>
      <c r="EM6701" t="e">
        <v>#REF!</v>
      </c>
      <c r="EN6701" t="e">
        <v>#REF!</v>
      </c>
      <c r="EP6701" t="e">
        <f t="shared" si="348"/>
        <v>#REF!</v>
      </c>
      <c r="EQ6701" t="e">
        <f t="shared" si="349"/>
        <v>#REF!</v>
      </c>
      <c r="ER6701" t="e">
        <f t="shared" si="350"/>
        <v>#REF!</v>
      </c>
    </row>
    <row r="6702" spans="142:148" x14ac:dyDescent="0.25">
      <c r="EL6702">
        <v>6695</v>
      </c>
      <c r="EM6702" t="e">
        <v>#REF!</v>
      </c>
      <c r="EN6702" t="e">
        <v>#REF!</v>
      </c>
      <c r="EP6702" t="e">
        <f t="shared" si="348"/>
        <v>#REF!</v>
      </c>
      <c r="EQ6702" t="e">
        <f t="shared" si="349"/>
        <v>#REF!</v>
      </c>
      <c r="ER6702" t="e">
        <f t="shared" si="350"/>
        <v>#REF!</v>
      </c>
    </row>
    <row r="6703" spans="142:148" x14ac:dyDescent="0.25">
      <c r="EL6703">
        <v>6696</v>
      </c>
      <c r="EM6703" t="e">
        <v>#REF!</v>
      </c>
      <c r="EN6703" t="e">
        <v>#REF!</v>
      </c>
      <c r="EP6703" t="e">
        <f t="shared" si="348"/>
        <v>#REF!</v>
      </c>
      <c r="EQ6703" t="e">
        <f t="shared" si="349"/>
        <v>#REF!</v>
      </c>
      <c r="ER6703" t="e">
        <f t="shared" si="350"/>
        <v>#REF!</v>
      </c>
    </row>
    <row r="6704" spans="142:148" x14ac:dyDescent="0.25">
      <c r="EL6704">
        <v>6697</v>
      </c>
      <c r="EM6704" t="e">
        <v>#REF!</v>
      </c>
      <c r="EN6704" t="e">
        <v>#REF!</v>
      </c>
      <c r="EP6704" t="e">
        <f t="shared" si="348"/>
        <v>#REF!</v>
      </c>
      <c r="EQ6704" t="e">
        <f t="shared" si="349"/>
        <v>#REF!</v>
      </c>
      <c r="ER6704" t="e">
        <f t="shared" si="350"/>
        <v>#REF!</v>
      </c>
    </row>
    <row r="6705" spans="142:148" x14ac:dyDescent="0.25">
      <c r="EL6705">
        <v>6698</v>
      </c>
      <c r="EM6705" t="e">
        <v>#REF!</v>
      </c>
      <c r="EN6705" t="e">
        <v>#REF!</v>
      </c>
      <c r="EP6705" t="e">
        <f t="shared" si="348"/>
        <v>#REF!</v>
      </c>
      <c r="EQ6705" t="e">
        <f t="shared" si="349"/>
        <v>#REF!</v>
      </c>
      <c r="ER6705" t="e">
        <f t="shared" si="350"/>
        <v>#REF!</v>
      </c>
    </row>
    <row r="6706" spans="142:148" x14ac:dyDescent="0.25">
      <c r="EL6706">
        <v>6699</v>
      </c>
      <c r="EM6706" t="e">
        <v>#REF!</v>
      </c>
      <c r="EN6706" t="e">
        <v>#REF!</v>
      </c>
      <c r="EP6706" t="e">
        <f t="shared" si="348"/>
        <v>#REF!</v>
      </c>
      <c r="EQ6706" t="e">
        <f t="shared" si="349"/>
        <v>#REF!</v>
      </c>
      <c r="ER6706" t="e">
        <f t="shared" si="350"/>
        <v>#REF!</v>
      </c>
    </row>
    <row r="6707" spans="142:148" x14ac:dyDescent="0.25">
      <c r="EL6707">
        <v>6700</v>
      </c>
      <c r="EM6707" t="e">
        <v>#REF!</v>
      </c>
      <c r="EN6707" t="e">
        <v>#REF!</v>
      </c>
      <c r="EP6707" t="e">
        <f t="shared" si="348"/>
        <v>#REF!</v>
      </c>
      <c r="EQ6707" t="e">
        <f t="shared" si="349"/>
        <v>#REF!</v>
      </c>
      <c r="ER6707" t="e">
        <f t="shared" si="350"/>
        <v>#REF!</v>
      </c>
    </row>
    <row r="6708" spans="142:148" x14ac:dyDescent="0.25">
      <c r="EL6708">
        <v>6701</v>
      </c>
      <c r="EM6708" t="e">
        <v>#REF!</v>
      </c>
      <c r="EN6708" t="e">
        <v>#REF!</v>
      </c>
      <c r="EP6708" t="e">
        <f t="shared" si="348"/>
        <v>#REF!</v>
      </c>
      <c r="EQ6708" t="e">
        <f t="shared" si="349"/>
        <v>#REF!</v>
      </c>
      <c r="ER6708" t="e">
        <f t="shared" si="350"/>
        <v>#REF!</v>
      </c>
    </row>
    <row r="6709" spans="142:148" x14ac:dyDescent="0.25">
      <c r="EL6709">
        <v>6702</v>
      </c>
      <c r="EM6709" t="e">
        <v>#REF!</v>
      </c>
      <c r="EN6709" t="e">
        <v>#REF!</v>
      </c>
      <c r="EP6709" t="e">
        <f t="shared" si="348"/>
        <v>#REF!</v>
      </c>
      <c r="EQ6709" t="e">
        <f t="shared" si="349"/>
        <v>#REF!</v>
      </c>
      <c r="ER6709" t="e">
        <f t="shared" si="350"/>
        <v>#REF!</v>
      </c>
    </row>
    <row r="6710" spans="142:148" x14ac:dyDescent="0.25">
      <c r="EL6710">
        <v>6703</v>
      </c>
      <c r="EM6710" t="e">
        <v>#REF!</v>
      </c>
      <c r="EN6710" t="e">
        <v>#REF!</v>
      </c>
      <c r="EP6710" t="e">
        <f t="shared" si="348"/>
        <v>#REF!</v>
      </c>
      <c r="EQ6710" t="e">
        <f t="shared" si="349"/>
        <v>#REF!</v>
      </c>
      <c r="ER6710" t="e">
        <f t="shared" si="350"/>
        <v>#REF!</v>
      </c>
    </row>
    <row r="6711" spans="142:148" x14ac:dyDescent="0.25">
      <c r="EL6711">
        <v>6704</v>
      </c>
      <c r="EM6711" t="e">
        <v>#REF!</v>
      </c>
      <c r="EN6711" t="e">
        <v>#REF!</v>
      </c>
      <c r="EP6711" t="e">
        <f t="shared" si="348"/>
        <v>#REF!</v>
      </c>
      <c r="EQ6711" t="e">
        <f t="shared" si="349"/>
        <v>#REF!</v>
      </c>
      <c r="ER6711" t="e">
        <f t="shared" si="350"/>
        <v>#REF!</v>
      </c>
    </row>
    <row r="6712" spans="142:148" x14ac:dyDescent="0.25">
      <c r="EL6712">
        <v>6705</v>
      </c>
      <c r="EM6712" t="e">
        <v>#REF!</v>
      </c>
      <c r="EN6712" t="e">
        <v>#REF!</v>
      </c>
      <c r="EP6712" t="e">
        <f t="shared" si="348"/>
        <v>#REF!</v>
      </c>
      <c r="EQ6712" t="e">
        <f t="shared" si="349"/>
        <v>#REF!</v>
      </c>
      <c r="ER6712" t="e">
        <f t="shared" si="350"/>
        <v>#REF!</v>
      </c>
    </row>
    <row r="6713" spans="142:148" x14ac:dyDescent="0.25">
      <c r="EL6713">
        <v>6706</v>
      </c>
      <c r="EM6713" t="e">
        <v>#REF!</v>
      </c>
      <c r="EN6713" t="e">
        <v>#REF!</v>
      </c>
      <c r="EP6713" t="e">
        <f t="shared" si="348"/>
        <v>#REF!</v>
      </c>
      <c r="EQ6713" t="e">
        <f t="shared" si="349"/>
        <v>#REF!</v>
      </c>
      <c r="ER6713" t="e">
        <f t="shared" si="350"/>
        <v>#REF!</v>
      </c>
    </row>
    <row r="6714" spans="142:148" x14ac:dyDescent="0.25">
      <c r="EL6714">
        <v>6707</v>
      </c>
      <c r="EM6714" t="e">
        <v>#REF!</v>
      </c>
      <c r="EN6714" t="e">
        <v>#REF!</v>
      </c>
      <c r="EP6714" t="e">
        <f t="shared" si="348"/>
        <v>#REF!</v>
      </c>
      <c r="EQ6714" t="e">
        <f t="shared" si="349"/>
        <v>#REF!</v>
      </c>
      <c r="ER6714" t="e">
        <f t="shared" si="350"/>
        <v>#REF!</v>
      </c>
    </row>
    <row r="6715" spans="142:148" x14ac:dyDescent="0.25">
      <c r="EL6715">
        <v>6708</v>
      </c>
      <c r="EM6715" t="e">
        <v>#REF!</v>
      </c>
      <c r="EN6715" t="e">
        <v>#REF!</v>
      </c>
      <c r="EP6715" t="e">
        <f t="shared" si="348"/>
        <v>#REF!</v>
      </c>
      <c r="EQ6715" t="e">
        <f t="shared" si="349"/>
        <v>#REF!</v>
      </c>
      <c r="ER6715" t="e">
        <f t="shared" si="350"/>
        <v>#REF!</v>
      </c>
    </row>
    <row r="6716" spans="142:148" x14ac:dyDescent="0.25">
      <c r="EL6716">
        <v>6709</v>
      </c>
      <c r="EM6716" t="e">
        <v>#REF!</v>
      </c>
      <c r="EN6716" t="e">
        <v>#REF!</v>
      </c>
      <c r="EP6716" t="e">
        <f t="shared" si="348"/>
        <v>#REF!</v>
      </c>
      <c r="EQ6716" t="e">
        <f t="shared" si="349"/>
        <v>#REF!</v>
      </c>
      <c r="ER6716" t="e">
        <f t="shared" si="350"/>
        <v>#REF!</v>
      </c>
    </row>
    <row r="6717" spans="142:148" x14ac:dyDescent="0.25">
      <c r="EL6717">
        <v>6710</v>
      </c>
      <c r="EM6717" t="e">
        <v>#REF!</v>
      </c>
      <c r="EN6717" t="e">
        <v>#REF!</v>
      </c>
      <c r="EP6717" t="e">
        <f t="shared" si="348"/>
        <v>#REF!</v>
      </c>
      <c r="EQ6717" t="e">
        <f t="shared" si="349"/>
        <v>#REF!</v>
      </c>
      <c r="ER6717" t="e">
        <f t="shared" si="350"/>
        <v>#REF!</v>
      </c>
    </row>
    <row r="6718" spans="142:148" x14ac:dyDescent="0.25">
      <c r="EL6718">
        <v>6711</v>
      </c>
      <c r="EM6718" t="e">
        <v>#REF!</v>
      </c>
      <c r="EN6718" t="e">
        <v>#REF!</v>
      </c>
      <c r="EP6718" t="e">
        <f t="shared" si="348"/>
        <v>#REF!</v>
      </c>
      <c r="EQ6718" t="e">
        <f t="shared" si="349"/>
        <v>#REF!</v>
      </c>
      <c r="ER6718" t="e">
        <f t="shared" si="350"/>
        <v>#REF!</v>
      </c>
    </row>
    <row r="6719" spans="142:148" x14ac:dyDescent="0.25">
      <c r="EL6719">
        <v>6712</v>
      </c>
      <c r="EM6719" t="e">
        <v>#REF!</v>
      </c>
      <c r="EN6719" t="e">
        <v>#REF!</v>
      </c>
      <c r="EP6719" t="e">
        <f t="shared" si="348"/>
        <v>#REF!</v>
      </c>
      <c r="EQ6719" t="e">
        <f t="shared" si="349"/>
        <v>#REF!</v>
      </c>
      <c r="ER6719" t="e">
        <f t="shared" si="350"/>
        <v>#REF!</v>
      </c>
    </row>
    <row r="6720" spans="142:148" x14ac:dyDescent="0.25">
      <c r="EL6720">
        <v>6713</v>
      </c>
      <c r="EM6720" t="e">
        <v>#REF!</v>
      </c>
      <c r="EN6720" t="e">
        <v>#REF!</v>
      </c>
      <c r="EP6720" t="e">
        <f t="shared" si="348"/>
        <v>#REF!</v>
      </c>
      <c r="EQ6720" t="e">
        <f t="shared" si="349"/>
        <v>#REF!</v>
      </c>
      <c r="ER6720" t="e">
        <f t="shared" si="350"/>
        <v>#REF!</v>
      </c>
    </row>
    <row r="6721" spans="142:148" x14ac:dyDescent="0.25">
      <c r="EL6721">
        <v>6714</v>
      </c>
      <c r="EM6721" t="e">
        <v>#REF!</v>
      </c>
      <c r="EN6721" t="e">
        <v>#REF!</v>
      </c>
      <c r="EP6721" t="e">
        <f t="shared" si="348"/>
        <v>#REF!</v>
      </c>
      <c r="EQ6721" t="e">
        <f t="shared" si="349"/>
        <v>#REF!</v>
      </c>
      <c r="ER6721" t="e">
        <f t="shared" si="350"/>
        <v>#REF!</v>
      </c>
    </row>
    <row r="6722" spans="142:148" x14ac:dyDescent="0.25">
      <c r="EL6722">
        <v>6715</v>
      </c>
      <c r="EM6722" t="e">
        <v>#REF!</v>
      </c>
      <c r="EN6722" t="e">
        <v>#REF!</v>
      </c>
      <c r="EP6722" t="e">
        <f t="shared" si="348"/>
        <v>#REF!</v>
      </c>
      <c r="EQ6722" t="e">
        <f t="shared" si="349"/>
        <v>#REF!</v>
      </c>
      <c r="ER6722" t="e">
        <f t="shared" si="350"/>
        <v>#REF!</v>
      </c>
    </row>
    <row r="6723" spans="142:148" x14ac:dyDescent="0.25">
      <c r="EL6723">
        <v>6716</v>
      </c>
      <c r="EM6723" t="e">
        <v>#REF!</v>
      </c>
      <c r="EN6723" t="e">
        <v>#REF!</v>
      </c>
      <c r="EP6723" t="e">
        <f t="shared" si="348"/>
        <v>#REF!</v>
      </c>
      <c r="EQ6723" t="e">
        <f t="shared" si="349"/>
        <v>#REF!</v>
      </c>
      <c r="ER6723" t="e">
        <f t="shared" si="350"/>
        <v>#REF!</v>
      </c>
    </row>
    <row r="6724" spans="142:148" x14ac:dyDescent="0.25">
      <c r="EL6724">
        <v>6717</v>
      </c>
      <c r="EM6724" t="e">
        <v>#REF!</v>
      </c>
      <c r="EN6724" t="e">
        <v>#REF!</v>
      </c>
      <c r="EP6724" t="e">
        <f t="shared" si="348"/>
        <v>#REF!</v>
      </c>
      <c r="EQ6724" t="e">
        <f t="shared" si="349"/>
        <v>#REF!</v>
      </c>
      <c r="ER6724" t="e">
        <f t="shared" si="350"/>
        <v>#REF!</v>
      </c>
    </row>
    <row r="6725" spans="142:148" x14ac:dyDescent="0.25">
      <c r="EL6725">
        <v>6718</v>
      </c>
      <c r="EM6725" t="e">
        <v>#REF!</v>
      </c>
      <c r="EN6725" t="e">
        <v>#REF!</v>
      </c>
      <c r="EP6725" t="e">
        <f t="shared" si="348"/>
        <v>#REF!</v>
      </c>
      <c r="EQ6725" t="e">
        <f t="shared" si="349"/>
        <v>#REF!</v>
      </c>
      <c r="ER6725" t="e">
        <f t="shared" si="350"/>
        <v>#REF!</v>
      </c>
    </row>
    <row r="6726" spans="142:148" x14ac:dyDescent="0.25">
      <c r="EL6726">
        <v>6719</v>
      </c>
      <c r="EM6726" t="e">
        <v>#REF!</v>
      </c>
      <c r="EN6726" t="e">
        <v>#REF!</v>
      </c>
      <c r="EP6726" t="e">
        <f t="shared" si="348"/>
        <v>#REF!</v>
      </c>
      <c r="EQ6726" t="e">
        <f t="shared" si="349"/>
        <v>#REF!</v>
      </c>
      <c r="ER6726" t="e">
        <f t="shared" si="350"/>
        <v>#REF!</v>
      </c>
    </row>
    <row r="6727" spans="142:148" x14ac:dyDescent="0.25">
      <c r="EL6727">
        <v>6720</v>
      </c>
      <c r="EM6727" t="e">
        <v>#REF!</v>
      </c>
      <c r="EN6727" t="e">
        <v>#REF!</v>
      </c>
      <c r="EP6727" t="e">
        <f t="shared" si="348"/>
        <v>#REF!</v>
      </c>
      <c r="EQ6727" t="e">
        <f t="shared" si="349"/>
        <v>#REF!</v>
      </c>
      <c r="ER6727" t="e">
        <f t="shared" si="350"/>
        <v>#REF!</v>
      </c>
    </row>
    <row r="6728" spans="142:148" x14ac:dyDescent="0.25">
      <c r="EL6728">
        <v>6721</v>
      </c>
      <c r="EM6728" t="e">
        <v>#REF!</v>
      </c>
      <c r="EN6728" t="e">
        <v>#REF!</v>
      </c>
      <c r="EP6728" t="e">
        <f t="shared" si="348"/>
        <v>#REF!</v>
      </c>
      <c r="EQ6728" t="e">
        <f t="shared" si="349"/>
        <v>#REF!</v>
      </c>
      <c r="ER6728" t="e">
        <f t="shared" si="350"/>
        <v>#REF!</v>
      </c>
    </row>
    <row r="6729" spans="142:148" x14ac:dyDescent="0.25">
      <c r="EL6729">
        <v>6722</v>
      </c>
      <c r="EM6729" t="e">
        <v>#REF!</v>
      </c>
      <c r="EN6729" t="e">
        <v>#REF!</v>
      </c>
      <c r="EP6729" t="e">
        <f t="shared" si="348"/>
        <v>#REF!</v>
      </c>
      <c r="EQ6729" t="e">
        <f t="shared" si="349"/>
        <v>#REF!</v>
      </c>
      <c r="ER6729" t="e">
        <f t="shared" si="350"/>
        <v>#REF!</v>
      </c>
    </row>
    <row r="6730" spans="142:148" x14ac:dyDescent="0.25">
      <c r="EL6730">
        <v>6723</v>
      </c>
      <c r="EM6730" t="e">
        <v>#REF!</v>
      </c>
      <c r="EN6730" t="e">
        <v>#REF!</v>
      </c>
      <c r="EP6730" t="e">
        <f t="shared" si="348"/>
        <v>#REF!</v>
      </c>
      <c r="EQ6730" t="e">
        <f t="shared" si="349"/>
        <v>#REF!</v>
      </c>
      <c r="ER6730" t="e">
        <f t="shared" si="350"/>
        <v>#REF!</v>
      </c>
    </row>
    <row r="6731" spans="142:148" x14ac:dyDescent="0.25">
      <c r="EL6731">
        <v>6724</v>
      </c>
      <c r="EM6731" t="e">
        <v>#REF!</v>
      </c>
      <c r="EN6731" t="e">
        <v>#REF!</v>
      </c>
      <c r="EP6731" t="e">
        <f t="shared" si="348"/>
        <v>#REF!</v>
      </c>
      <c r="EQ6731" t="e">
        <f t="shared" si="349"/>
        <v>#REF!</v>
      </c>
      <c r="ER6731" t="e">
        <f t="shared" si="350"/>
        <v>#REF!</v>
      </c>
    </row>
    <row r="6732" spans="142:148" x14ac:dyDescent="0.25">
      <c r="EL6732">
        <v>6725</v>
      </c>
      <c r="EM6732" t="e">
        <v>#REF!</v>
      </c>
      <c r="EN6732" t="e">
        <v>#REF!</v>
      </c>
      <c r="EP6732" t="e">
        <f t="shared" si="348"/>
        <v>#REF!</v>
      </c>
      <c r="EQ6732" t="e">
        <f t="shared" si="349"/>
        <v>#REF!</v>
      </c>
      <c r="ER6732" t="e">
        <f t="shared" si="350"/>
        <v>#REF!</v>
      </c>
    </row>
    <row r="6733" spans="142:148" x14ac:dyDescent="0.25">
      <c r="EL6733">
        <v>6726</v>
      </c>
      <c r="EM6733" t="e">
        <v>#REF!</v>
      </c>
      <c r="EN6733" t="e">
        <v>#REF!</v>
      </c>
      <c r="EP6733" t="e">
        <f t="shared" si="348"/>
        <v>#REF!</v>
      </c>
      <c r="EQ6733" t="e">
        <f t="shared" si="349"/>
        <v>#REF!</v>
      </c>
      <c r="ER6733" t="e">
        <f t="shared" si="350"/>
        <v>#REF!</v>
      </c>
    </row>
    <row r="6734" spans="142:148" x14ac:dyDescent="0.25">
      <c r="EL6734">
        <v>6727</v>
      </c>
      <c r="EM6734" t="e">
        <v>#REF!</v>
      </c>
      <c r="EN6734" t="e">
        <v>#REF!</v>
      </c>
      <c r="EP6734" t="e">
        <f t="shared" si="348"/>
        <v>#REF!</v>
      </c>
      <c r="EQ6734" t="e">
        <f t="shared" si="349"/>
        <v>#REF!</v>
      </c>
      <c r="ER6734" t="e">
        <f t="shared" si="350"/>
        <v>#REF!</v>
      </c>
    </row>
    <row r="6735" spans="142:148" x14ac:dyDescent="0.25">
      <c r="EL6735">
        <v>6728</v>
      </c>
      <c r="EM6735" t="e">
        <v>#REF!</v>
      </c>
      <c r="EN6735" t="e">
        <v>#REF!</v>
      </c>
      <c r="EP6735" t="e">
        <f t="shared" si="348"/>
        <v>#REF!</v>
      </c>
      <c r="EQ6735" t="e">
        <f t="shared" si="349"/>
        <v>#REF!</v>
      </c>
      <c r="ER6735" t="e">
        <f t="shared" si="350"/>
        <v>#REF!</v>
      </c>
    </row>
    <row r="6736" spans="142:148" x14ac:dyDescent="0.25">
      <c r="EL6736">
        <v>6729</v>
      </c>
      <c r="EM6736" t="e">
        <v>#REF!</v>
      </c>
      <c r="EN6736" t="e">
        <v>#REF!</v>
      </c>
      <c r="EP6736" t="e">
        <f t="shared" si="348"/>
        <v>#REF!</v>
      </c>
      <c r="EQ6736" t="e">
        <f t="shared" si="349"/>
        <v>#REF!</v>
      </c>
      <c r="ER6736" t="e">
        <f t="shared" si="350"/>
        <v>#REF!</v>
      </c>
    </row>
    <row r="6737" spans="142:148" x14ac:dyDescent="0.25">
      <c r="EL6737">
        <v>6730</v>
      </c>
      <c r="EM6737" t="e">
        <v>#REF!</v>
      </c>
      <c r="EN6737" t="e">
        <v>#REF!</v>
      </c>
      <c r="EP6737" t="e">
        <f t="shared" si="348"/>
        <v>#REF!</v>
      </c>
      <c r="EQ6737" t="e">
        <f t="shared" si="349"/>
        <v>#REF!</v>
      </c>
      <c r="ER6737" t="e">
        <f t="shared" si="350"/>
        <v>#REF!</v>
      </c>
    </row>
    <row r="6738" spans="142:148" x14ac:dyDescent="0.25">
      <c r="EL6738">
        <v>6731</v>
      </c>
      <c r="EM6738" t="e">
        <v>#REF!</v>
      </c>
      <c r="EN6738" t="e">
        <v>#REF!</v>
      </c>
      <c r="EP6738" t="e">
        <f t="shared" si="348"/>
        <v>#REF!</v>
      </c>
      <c r="EQ6738" t="e">
        <f t="shared" si="349"/>
        <v>#REF!</v>
      </c>
      <c r="ER6738" t="e">
        <f t="shared" si="350"/>
        <v>#REF!</v>
      </c>
    </row>
    <row r="6739" spans="142:148" x14ac:dyDescent="0.25">
      <c r="EL6739">
        <v>6732</v>
      </c>
      <c r="EM6739" t="e">
        <v>#REF!</v>
      </c>
      <c r="EN6739" t="e">
        <v>#REF!</v>
      </c>
      <c r="EP6739" t="e">
        <f t="shared" si="348"/>
        <v>#REF!</v>
      </c>
      <c r="EQ6739" t="e">
        <f t="shared" si="349"/>
        <v>#REF!</v>
      </c>
      <c r="ER6739" t="e">
        <f t="shared" si="350"/>
        <v>#REF!</v>
      </c>
    </row>
    <row r="6740" spans="142:148" x14ac:dyDescent="0.25">
      <c r="EL6740">
        <v>6733</v>
      </c>
      <c r="EM6740" t="e">
        <v>#REF!</v>
      </c>
      <c r="EN6740" t="e">
        <v>#REF!</v>
      </c>
      <c r="EP6740" t="e">
        <f t="shared" si="348"/>
        <v>#REF!</v>
      </c>
      <c r="EQ6740" t="e">
        <f t="shared" si="349"/>
        <v>#REF!</v>
      </c>
      <c r="ER6740" t="e">
        <f t="shared" si="350"/>
        <v>#REF!</v>
      </c>
    </row>
    <row r="6741" spans="142:148" x14ac:dyDescent="0.25">
      <c r="EL6741">
        <v>6734</v>
      </c>
      <c r="EM6741" t="e">
        <v>#REF!</v>
      </c>
      <c r="EN6741" t="e">
        <v>#REF!</v>
      </c>
      <c r="EP6741" t="e">
        <f t="shared" si="348"/>
        <v>#REF!</v>
      </c>
      <c r="EQ6741" t="e">
        <f t="shared" si="349"/>
        <v>#REF!</v>
      </c>
      <c r="ER6741" t="e">
        <f t="shared" si="350"/>
        <v>#REF!</v>
      </c>
    </row>
    <row r="6742" spans="142:148" x14ac:dyDescent="0.25">
      <c r="EL6742">
        <v>6735</v>
      </c>
      <c r="EM6742" t="e">
        <v>#REF!</v>
      </c>
      <c r="EN6742" t="e">
        <v>#REF!</v>
      </c>
      <c r="EP6742" t="e">
        <f t="shared" si="348"/>
        <v>#REF!</v>
      </c>
      <c r="EQ6742" t="e">
        <f t="shared" si="349"/>
        <v>#REF!</v>
      </c>
      <c r="ER6742" t="e">
        <f t="shared" si="350"/>
        <v>#REF!</v>
      </c>
    </row>
    <row r="6743" spans="142:148" x14ac:dyDescent="0.25">
      <c r="EL6743">
        <v>6736</v>
      </c>
      <c r="EM6743" t="e">
        <v>#REF!</v>
      </c>
      <c r="EN6743" t="e">
        <v>#REF!</v>
      </c>
      <c r="EP6743" t="e">
        <f t="shared" si="348"/>
        <v>#REF!</v>
      </c>
      <c r="EQ6743" t="e">
        <f t="shared" si="349"/>
        <v>#REF!</v>
      </c>
      <c r="ER6743" t="e">
        <f t="shared" si="350"/>
        <v>#REF!</v>
      </c>
    </row>
    <row r="6744" spans="142:148" x14ac:dyDescent="0.25">
      <c r="EL6744">
        <v>6737</v>
      </c>
      <c r="EM6744" t="e">
        <v>#REF!</v>
      </c>
      <c r="EN6744" t="e">
        <v>#REF!</v>
      </c>
      <c r="EP6744" t="e">
        <f t="shared" ref="EP6744:EP6807" si="351">IF(EM6744&gt;EN6744,1,0)</f>
        <v>#REF!</v>
      </c>
      <c r="EQ6744" t="e">
        <f t="shared" ref="EQ6744:EQ6807" si="352">IF(EP6744&gt;0,0,1)</f>
        <v>#REF!</v>
      </c>
      <c r="ER6744" t="e">
        <f t="shared" ref="ER6744:ER6807" si="353">IF(EM6744&gt;EN6744,EM6744-EN6744,EN6744-EM6744)</f>
        <v>#REF!</v>
      </c>
    </row>
    <row r="6745" spans="142:148" x14ac:dyDescent="0.25">
      <c r="EL6745">
        <v>6738</v>
      </c>
      <c r="EM6745" t="e">
        <v>#REF!</v>
      </c>
      <c r="EN6745" t="e">
        <v>#REF!</v>
      </c>
      <c r="EP6745" t="e">
        <f t="shared" si="351"/>
        <v>#REF!</v>
      </c>
      <c r="EQ6745" t="e">
        <f t="shared" si="352"/>
        <v>#REF!</v>
      </c>
      <c r="ER6745" t="e">
        <f t="shared" si="353"/>
        <v>#REF!</v>
      </c>
    </row>
    <row r="6746" spans="142:148" x14ac:dyDescent="0.25">
      <c r="EL6746">
        <v>6739</v>
      </c>
      <c r="EM6746" t="e">
        <v>#REF!</v>
      </c>
      <c r="EN6746" t="e">
        <v>#REF!</v>
      </c>
      <c r="EP6746" t="e">
        <f t="shared" si="351"/>
        <v>#REF!</v>
      </c>
      <c r="EQ6746" t="e">
        <f t="shared" si="352"/>
        <v>#REF!</v>
      </c>
      <c r="ER6746" t="e">
        <f t="shared" si="353"/>
        <v>#REF!</v>
      </c>
    </row>
    <row r="6747" spans="142:148" x14ac:dyDescent="0.25">
      <c r="EL6747">
        <v>6740</v>
      </c>
      <c r="EM6747" t="e">
        <v>#REF!</v>
      </c>
      <c r="EN6747" t="e">
        <v>#REF!</v>
      </c>
      <c r="EP6747" t="e">
        <f t="shared" si="351"/>
        <v>#REF!</v>
      </c>
      <c r="EQ6747" t="e">
        <f t="shared" si="352"/>
        <v>#REF!</v>
      </c>
      <c r="ER6747" t="e">
        <f t="shared" si="353"/>
        <v>#REF!</v>
      </c>
    </row>
    <row r="6748" spans="142:148" x14ac:dyDescent="0.25">
      <c r="EL6748">
        <v>6741</v>
      </c>
      <c r="EM6748" t="e">
        <v>#REF!</v>
      </c>
      <c r="EN6748" t="e">
        <v>#REF!</v>
      </c>
      <c r="EP6748" t="e">
        <f t="shared" si="351"/>
        <v>#REF!</v>
      </c>
      <c r="EQ6748" t="e">
        <f t="shared" si="352"/>
        <v>#REF!</v>
      </c>
      <c r="ER6748" t="e">
        <f t="shared" si="353"/>
        <v>#REF!</v>
      </c>
    </row>
    <row r="6749" spans="142:148" x14ac:dyDescent="0.25">
      <c r="EL6749">
        <v>6742</v>
      </c>
      <c r="EM6749" t="e">
        <v>#REF!</v>
      </c>
      <c r="EN6749" t="e">
        <v>#REF!</v>
      </c>
      <c r="EP6749" t="e">
        <f t="shared" si="351"/>
        <v>#REF!</v>
      </c>
      <c r="EQ6749" t="e">
        <f t="shared" si="352"/>
        <v>#REF!</v>
      </c>
      <c r="ER6749" t="e">
        <f t="shared" si="353"/>
        <v>#REF!</v>
      </c>
    </row>
    <row r="6750" spans="142:148" x14ac:dyDescent="0.25">
      <c r="EL6750">
        <v>6743</v>
      </c>
      <c r="EM6750" t="e">
        <v>#REF!</v>
      </c>
      <c r="EN6750" t="e">
        <v>#REF!</v>
      </c>
      <c r="EP6750" t="e">
        <f t="shared" si="351"/>
        <v>#REF!</v>
      </c>
      <c r="EQ6750" t="e">
        <f t="shared" si="352"/>
        <v>#REF!</v>
      </c>
      <c r="ER6750" t="e">
        <f t="shared" si="353"/>
        <v>#REF!</v>
      </c>
    </row>
    <row r="6751" spans="142:148" x14ac:dyDescent="0.25">
      <c r="EL6751">
        <v>6744</v>
      </c>
      <c r="EM6751" t="e">
        <v>#REF!</v>
      </c>
      <c r="EN6751" t="e">
        <v>#REF!</v>
      </c>
      <c r="EP6751" t="e">
        <f t="shared" si="351"/>
        <v>#REF!</v>
      </c>
      <c r="EQ6751" t="e">
        <f t="shared" si="352"/>
        <v>#REF!</v>
      </c>
      <c r="ER6751" t="e">
        <f t="shared" si="353"/>
        <v>#REF!</v>
      </c>
    </row>
    <row r="6752" spans="142:148" x14ac:dyDescent="0.25">
      <c r="EL6752">
        <v>6745</v>
      </c>
      <c r="EM6752" t="e">
        <v>#REF!</v>
      </c>
      <c r="EN6752" t="e">
        <v>#REF!</v>
      </c>
      <c r="EP6752" t="e">
        <f t="shared" si="351"/>
        <v>#REF!</v>
      </c>
      <c r="EQ6752" t="e">
        <f t="shared" si="352"/>
        <v>#REF!</v>
      </c>
      <c r="ER6752" t="e">
        <f t="shared" si="353"/>
        <v>#REF!</v>
      </c>
    </row>
    <row r="6753" spans="142:148" x14ac:dyDescent="0.25">
      <c r="EL6753">
        <v>6746</v>
      </c>
      <c r="EM6753" t="e">
        <v>#REF!</v>
      </c>
      <c r="EN6753" t="e">
        <v>#REF!</v>
      </c>
      <c r="EP6753" t="e">
        <f t="shared" si="351"/>
        <v>#REF!</v>
      </c>
      <c r="EQ6753" t="e">
        <f t="shared" si="352"/>
        <v>#REF!</v>
      </c>
      <c r="ER6753" t="e">
        <f t="shared" si="353"/>
        <v>#REF!</v>
      </c>
    </row>
    <row r="6754" spans="142:148" x14ac:dyDescent="0.25">
      <c r="EL6754">
        <v>6747</v>
      </c>
      <c r="EM6754" t="e">
        <v>#REF!</v>
      </c>
      <c r="EN6754" t="e">
        <v>#REF!</v>
      </c>
      <c r="EP6754" t="e">
        <f t="shared" si="351"/>
        <v>#REF!</v>
      </c>
      <c r="EQ6754" t="e">
        <f t="shared" si="352"/>
        <v>#REF!</v>
      </c>
      <c r="ER6754" t="e">
        <f t="shared" si="353"/>
        <v>#REF!</v>
      </c>
    </row>
    <row r="6755" spans="142:148" x14ac:dyDescent="0.25">
      <c r="EL6755">
        <v>6748</v>
      </c>
      <c r="EM6755" t="e">
        <v>#REF!</v>
      </c>
      <c r="EN6755" t="e">
        <v>#REF!</v>
      </c>
      <c r="EP6755" t="e">
        <f t="shared" si="351"/>
        <v>#REF!</v>
      </c>
      <c r="EQ6755" t="e">
        <f t="shared" si="352"/>
        <v>#REF!</v>
      </c>
      <c r="ER6755" t="e">
        <f t="shared" si="353"/>
        <v>#REF!</v>
      </c>
    </row>
    <row r="6756" spans="142:148" x14ac:dyDescent="0.25">
      <c r="EL6756">
        <v>6749</v>
      </c>
      <c r="EM6756" t="e">
        <v>#REF!</v>
      </c>
      <c r="EN6756" t="e">
        <v>#REF!</v>
      </c>
      <c r="EP6756" t="e">
        <f t="shared" si="351"/>
        <v>#REF!</v>
      </c>
      <c r="EQ6756" t="e">
        <f t="shared" si="352"/>
        <v>#REF!</v>
      </c>
      <c r="ER6756" t="e">
        <f t="shared" si="353"/>
        <v>#REF!</v>
      </c>
    </row>
    <row r="6757" spans="142:148" x14ac:dyDescent="0.25">
      <c r="EL6757">
        <v>6750</v>
      </c>
      <c r="EM6757" t="e">
        <v>#REF!</v>
      </c>
      <c r="EN6757" t="e">
        <v>#REF!</v>
      </c>
      <c r="EP6757" t="e">
        <f t="shared" si="351"/>
        <v>#REF!</v>
      </c>
      <c r="EQ6757" t="e">
        <f t="shared" si="352"/>
        <v>#REF!</v>
      </c>
      <c r="ER6757" t="e">
        <f t="shared" si="353"/>
        <v>#REF!</v>
      </c>
    </row>
    <row r="6758" spans="142:148" x14ac:dyDescent="0.25">
      <c r="EL6758">
        <v>6751</v>
      </c>
      <c r="EM6758" t="e">
        <v>#REF!</v>
      </c>
      <c r="EN6758" t="e">
        <v>#REF!</v>
      </c>
      <c r="EP6758" t="e">
        <f t="shared" si="351"/>
        <v>#REF!</v>
      </c>
      <c r="EQ6758" t="e">
        <f t="shared" si="352"/>
        <v>#REF!</v>
      </c>
      <c r="ER6758" t="e">
        <f t="shared" si="353"/>
        <v>#REF!</v>
      </c>
    </row>
    <row r="6759" spans="142:148" x14ac:dyDescent="0.25">
      <c r="EL6759">
        <v>6752</v>
      </c>
      <c r="EM6759" t="e">
        <v>#REF!</v>
      </c>
      <c r="EN6759" t="e">
        <v>#REF!</v>
      </c>
      <c r="EP6759" t="e">
        <f t="shared" si="351"/>
        <v>#REF!</v>
      </c>
      <c r="EQ6759" t="e">
        <f t="shared" si="352"/>
        <v>#REF!</v>
      </c>
      <c r="ER6759" t="e">
        <f t="shared" si="353"/>
        <v>#REF!</v>
      </c>
    </row>
    <row r="6760" spans="142:148" x14ac:dyDescent="0.25">
      <c r="EL6760">
        <v>6753</v>
      </c>
      <c r="EM6760" t="e">
        <v>#REF!</v>
      </c>
      <c r="EN6760" t="e">
        <v>#REF!</v>
      </c>
      <c r="EP6760" t="e">
        <f t="shared" si="351"/>
        <v>#REF!</v>
      </c>
      <c r="EQ6760" t="e">
        <f t="shared" si="352"/>
        <v>#REF!</v>
      </c>
      <c r="ER6760" t="e">
        <f t="shared" si="353"/>
        <v>#REF!</v>
      </c>
    </row>
    <row r="6761" spans="142:148" x14ac:dyDescent="0.25">
      <c r="EL6761">
        <v>6754</v>
      </c>
      <c r="EM6761" t="e">
        <v>#REF!</v>
      </c>
      <c r="EN6761" t="e">
        <v>#REF!</v>
      </c>
      <c r="EP6761" t="e">
        <f t="shared" si="351"/>
        <v>#REF!</v>
      </c>
      <c r="EQ6761" t="e">
        <f t="shared" si="352"/>
        <v>#REF!</v>
      </c>
      <c r="ER6761" t="e">
        <f t="shared" si="353"/>
        <v>#REF!</v>
      </c>
    </row>
    <row r="6762" spans="142:148" x14ac:dyDescent="0.25">
      <c r="EL6762">
        <v>6755</v>
      </c>
      <c r="EM6762" t="e">
        <v>#REF!</v>
      </c>
      <c r="EN6762" t="e">
        <v>#REF!</v>
      </c>
      <c r="EP6762" t="e">
        <f t="shared" si="351"/>
        <v>#REF!</v>
      </c>
      <c r="EQ6762" t="e">
        <f t="shared" si="352"/>
        <v>#REF!</v>
      </c>
      <c r="ER6762" t="e">
        <f t="shared" si="353"/>
        <v>#REF!</v>
      </c>
    </row>
    <row r="6763" spans="142:148" x14ac:dyDescent="0.25">
      <c r="EL6763">
        <v>6756</v>
      </c>
      <c r="EM6763" t="e">
        <v>#REF!</v>
      </c>
      <c r="EN6763" t="e">
        <v>#REF!</v>
      </c>
      <c r="EP6763" t="e">
        <f t="shared" si="351"/>
        <v>#REF!</v>
      </c>
      <c r="EQ6763" t="e">
        <f t="shared" si="352"/>
        <v>#REF!</v>
      </c>
      <c r="ER6763" t="e">
        <f t="shared" si="353"/>
        <v>#REF!</v>
      </c>
    </row>
    <row r="6764" spans="142:148" x14ac:dyDescent="0.25">
      <c r="EL6764">
        <v>6757</v>
      </c>
      <c r="EM6764" t="e">
        <v>#REF!</v>
      </c>
      <c r="EN6764" t="e">
        <v>#REF!</v>
      </c>
      <c r="EP6764" t="e">
        <f t="shared" si="351"/>
        <v>#REF!</v>
      </c>
      <c r="EQ6764" t="e">
        <f t="shared" si="352"/>
        <v>#REF!</v>
      </c>
      <c r="ER6764" t="e">
        <f t="shared" si="353"/>
        <v>#REF!</v>
      </c>
    </row>
    <row r="6765" spans="142:148" x14ac:dyDescent="0.25">
      <c r="EL6765">
        <v>6758</v>
      </c>
      <c r="EM6765" t="e">
        <v>#REF!</v>
      </c>
      <c r="EN6765" t="e">
        <v>#REF!</v>
      </c>
      <c r="EP6765" t="e">
        <f t="shared" si="351"/>
        <v>#REF!</v>
      </c>
      <c r="EQ6765" t="e">
        <f t="shared" si="352"/>
        <v>#REF!</v>
      </c>
      <c r="ER6765" t="e">
        <f t="shared" si="353"/>
        <v>#REF!</v>
      </c>
    </row>
    <row r="6766" spans="142:148" x14ac:dyDescent="0.25">
      <c r="EL6766">
        <v>6759</v>
      </c>
      <c r="EM6766" t="e">
        <v>#REF!</v>
      </c>
      <c r="EN6766" t="e">
        <v>#REF!</v>
      </c>
      <c r="EP6766" t="e">
        <f t="shared" si="351"/>
        <v>#REF!</v>
      </c>
      <c r="EQ6766" t="e">
        <f t="shared" si="352"/>
        <v>#REF!</v>
      </c>
      <c r="ER6766" t="e">
        <f t="shared" si="353"/>
        <v>#REF!</v>
      </c>
    </row>
    <row r="6767" spans="142:148" x14ac:dyDescent="0.25">
      <c r="EL6767">
        <v>6760</v>
      </c>
      <c r="EM6767" t="e">
        <v>#REF!</v>
      </c>
      <c r="EN6767" t="e">
        <v>#REF!</v>
      </c>
      <c r="EP6767" t="e">
        <f t="shared" si="351"/>
        <v>#REF!</v>
      </c>
      <c r="EQ6767" t="e">
        <f t="shared" si="352"/>
        <v>#REF!</v>
      </c>
      <c r="ER6767" t="e">
        <f t="shared" si="353"/>
        <v>#REF!</v>
      </c>
    </row>
    <row r="6768" spans="142:148" x14ac:dyDescent="0.25">
      <c r="EL6768">
        <v>6761</v>
      </c>
      <c r="EM6768" t="e">
        <v>#REF!</v>
      </c>
      <c r="EN6768" t="e">
        <v>#REF!</v>
      </c>
      <c r="EP6768" t="e">
        <f t="shared" si="351"/>
        <v>#REF!</v>
      </c>
      <c r="EQ6768" t="e">
        <f t="shared" si="352"/>
        <v>#REF!</v>
      </c>
      <c r="ER6768" t="e">
        <f t="shared" si="353"/>
        <v>#REF!</v>
      </c>
    </row>
    <row r="6769" spans="142:148" x14ac:dyDescent="0.25">
      <c r="EL6769">
        <v>6762</v>
      </c>
      <c r="EM6769" t="e">
        <v>#REF!</v>
      </c>
      <c r="EN6769" t="e">
        <v>#REF!</v>
      </c>
      <c r="EP6769" t="e">
        <f t="shared" si="351"/>
        <v>#REF!</v>
      </c>
      <c r="EQ6769" t="e">
        <f t="shared" si="352"/>
        <v>#REF!</v>
      </c>
      <c r="ER6769" t="e">
        <f t="shared" si="353"/>
        <v>#REF!</v>
      </c>
    </row>
    <row r="6770" spans="142:148" x14ac:dyDescent="0.25">
      <c r="EL6770">
        <v>6763</v>
      </c>
      <c r="EM6770" t="e">
        <v>#REF!</v>
      </c>
      <c r="EN6770" t="e">
        <v>#REF!</v>
      </c>
      <c r="EP6770" t="e">
        <f t="shared" si="351"/>
        <v>#REF!</v>
      </c>
      <c r="EQ6770" t="e">
        <f t="shared" si="352"/>
        <v>#REF!</v>
      </c>
      <c r="ER6770" t="e">
        <f t="shared" si="353"/>
        <v>#REF!</v>
      </c>
    </row>
    <row r="6771" spans="142:148" x14ac:dyDescent="0.25">
      <c r="EL6771">
        <v>6764</v>
      </c>
      <c r="EM6771" t="e">
        <v>#REF!</v>
      </c>
      <c r="EN6771" t="e">
        <v>#REF!</v>
      </c>
      <c r="EP6771" t="e">
        <f t="shared" si="351"/>
        <v>#REF!</v>
      </c>
      <c r="EQ6771" t="e">
        <f t="shared" si="352"/>
        <v>#REF!</v>
      </c>
      <c r="ER6771" t="e">
        <f t="shared" si="353"/>
        <v>#REF!</v>
      </c>
    </row>
    <row r="6772" spans="142:148" x14ac:dyDescent="0.25">
      <c r="EL6772">
        <v>6765</v>
      </c>
      <c r="EM6772" t="e">
        <v>#REF!</v>
      </c>
      <c r="EN6772" t="e">
        <v>#REF!</v>
      </c>
      <c r="EP6772" t="e">
        <f t="shared" si="351"/>
        <v>#REF!</v>
      </c>
      <c r="EQ6772" t="e">
        <f t="shared" si="352"/>
        <v>#REF!</v>
      </c>
      <c r="ER6772" t="e">
        <f t="shared" si="353"/>
        <v>#REF!</v>
      </c>
    </row>
    <row r="6773" spans="142:148" x14ac:dyDescent="0.25">
      <c r="EL6773">
        <v>6766</v>
      </c>
      <c r="EM6773" t="e">
        <v>#REF!</v>
      </c>
      <c r="EN6773" t="e">
        <v>#REF!</v>
      </c>
      <c r="EP6773" t="e">
        <f t="shared" si="351"/>
        <v>#REF!</v>
      </c>
      <c r="EQ6773" t="e">
        <f t="shared" si="352"/>
        <v>#REF!</v>
      </c>
      <c r="ER6773" t="e">
        <f t="shared" si="353"/>
        <v>#REF!</v>
      </c>
    </row>
    <row r="6774" spans="142:148" x14ac:dyDescent="0.25">
      <c r="EL6774">
        <v>6767</v>
      </c>
      <c r="EM6774" t="e">
        <v>#REF!</v>
      </c>
      <c r="EN6774" t="e">
        <v>#REF!</v>
      </c>
      <c r="EP6774" t="e">
        <f t="shared" si="351"/>
        <v>#REF!</v>
      </c>
      <c r="EQ6774" t="e">
        <f t="shared" si="352"/>
        <v>#REF!</v>
      </c>
      <c r="ER6774" t="e">
        <f t="shared" si="353"/>
        <v>#REF!</v>
      </c>
    </row>
    <row r="6775" spans="142:148" x14ac:dyDescent="0.25">
      <c r="EL6775">
        <v>6768</v>
      </c>
      <c r="EM6775" t="e">
        <v>#REF!</v>
      </c>
      <c r="EN6775" t="e">
        <v>#REF!</v>
      </c>
      <c r="EP6775" t="e">
        <f t="shared" si="351"/>
        <v>#REF!</v>
      </c>
      <c r="EQ6775" t="e">
        <f t="shared" si="352"/>
        <v>#REF!</v>
      </c>
      <c r="ER6775" t="e">
        <f t="shared" si="353"/>
        <v>#REF!</v>
      </c>
    </row>
    <row r="6776" spans="142:148" x14ac:dyDescent="0.25">
      <c r="EL6776">
        <v>6769</v>
      </c>
      <c r="EM6776" t="e">
        <v>#REF!</v>
      </c>
      <c r="EN6776" t="e">
        <v>#REF!</v>
      </c>
      <c r="EP6776" t="e">
        <f t="shared" si="351"/>
        <v>#REF!</v>
      </c>
      <c r="EQ6776" t="e">
        <f t="shared" si="352"/>
        <v>#REF!</v>
      </c>
      <c r="ER6776" t="e">
        <f t="shared" si="353"/>
        <v>#REF!</v>
      </c>
    </row>
    <row r="6777" spans="142:148" x14ac:dyDescent="0.25">
      <c r="EL6777">
        <v>6770</v>
      </c>
      <c r="EM6777" t="e">
        <v>#REF!</v>
      </c>
      <c r="EN6777" t="e">
        <v>#REF!</v>
      </c>
      <c r="EP6777" t="e">
        <f t="shared" si="351"/>
        <v>#REF!</v>
      </c>
      <c r="EQ6777" t="e">
        <f t="shared" si="352"/>
        <v>#REF!</v>
      </c>
      <c r="ER6777" t="e">
        <f t="shared" si="353"/>
        <v>#REF!</v>
      </c>
    </row>
    <row r="6778" spans="142:148" x14ac:dyDescent="0.25">
      <c r="EL6778">
        <v>6771</v>
      </c>
      <c r="EM6778" t="e">
        <v>#REF!</v>
      </c>
      <c r="EN6778" t="e">
        <v>#REF!</v>
      </c>
      <c r="EP6778" t="e">
        <f t="shared" si="351"/>
        <v>#REF!</v>
      </c>
      <c r="EQ6778" t="e">
        <f t="shared" si="352"/>
        <v>#REF!</v>
      </c>
      <c r="ER6778" t="e">
        <f t="shared" si="353"/>
        <v>#REF!</v>
      </c>
    </row>
    <row r="6779" spans="142:148" x14ac:dyDescent="0.25">
      <c r="EL6779">
        <v>6772</v>
      </c>
      <c r="EM6779" t="e">
        <v>#REF!</v>
      </c>
      <c r="EN6779" t="e">
        <v>#REF!</v>
      </c>
      <c r="EP6779" t="e">
        <f t="shared" si="351"/>
        <v>#REF!</v>
      </c>
      <c r="EQ6779" t="e">
        <f t="shared" si="352"/>
        <v>#REF!</v>
      </c>
      <c r="ER6779" t="e">
        <f t="shared" si="353"/>
        <v>#REF!</v>
      </c>
    </row>
    <row r="6780" spans="142:148" x14ac:dyDescent="0.25">
      <c r="EL6780">
        <v>6773</v>
      </c>
      <c r="EM6780" t="e">
        <v>#REF!</v>
      </c>
      <c r="EN6780" t="e">
        <v>#REF!</v>
      </c>
      <c r="EP6780" t="e">
        <f t="shared" si="351"/>
        <v>#REF!</v>
      </c>
      <c r="EQ6780" t="e">
        <f t="shared" si="352"/>
        <v>#REF!</v>
      </c>
      <c r="ER6780" t="e">
        <f t="shared" si="353"/>
        <v>#REF!</v>
      </c>
    </row>
    <row r="6781" spans="142:148" x14ac:dyDescent="0.25">
      <c r="EL6781">
        <v>6774</v>
      </c>
      <c r="EM6781" t="e">
        <v>#REF!</v>
      </c>
      <c r="EN6781" t="e">
        <v>#REF!</v>
      </c>
      <c r="EP6781" t="e">
        <f t="shared" si="351"/>
        <v>#REF!</v>
      </c>
      <c r="EQ6781" t="e">
        <f t="shared" si="352"/>
        <v>#REF!</v>
      </c>
      <c r="ER6781" t="e">
        <f t="shared" si="353"/>
        <v>#REF!</v>
      </c>
    </row>
    <row r="6782" spans="142:148" x14ac:dyDescent="0.25">
      <c r="EL6782">
        <v>6775</v>
      </c>
      <c r="EM6782" t="e">
        <v>#REF!</v>
      </c>
      <c r="EN6782" t="e">
        <v>#REF!</v>
      </c>
      <c r="EP6782" t="e">
        <f t="shared" si="351"/>
        <v>#REF!</v>
      </c>
      <c r="EQ6782" t="e">
        <f t="shared" si="352"/>
        <v>#REF!</v>
      </c>
      <c r="ER6782" t="e">
        <f t="shared" si="353"/>
        <v>#REF!</v>
      </c>
    </row>
    <row r="6783" spans="142:148" x14ac:dyDescent="0.25">
      <c r="EL6783">
        <v>6776</v>
      </c>
      <c r="EM6783" t="e">
        <v>#REF!</v>
      </c>
      <c r="EN6783" t="e">
        <v>#REF!</v>
      </c>
      <c r="EP6783" t="e">
        <f t="shared" si="351"/>
        <v>#REF!</v>
      </c>
      <c r="EQ6783" t="e">
        <f t="shared" si="352"/>
        <v>#REF!</v>
      </c>
      <c r="ER6783" t="e">
        <f t="shared" si="353"/>
        <v>#REF!</v>
      </c>
    </row>
    <row r="6784" spans="142:148" x14ac:dyDescent="0.25">
      <c r="EL6784">
        <v>6777</v>
      </c>
      <c r="EM6784" t="e">
        <v>#REF!</v>
      </c>
      <c r="EN6784" t="e">
        <v>#REF!</v>
      </c>
      <c r="EP6784" t="e">
        <f t="shared" si="351"/>
        <v>#REF!</v>
      </c>
      <c r="EQ6784" t="e">
        <f t="shared" si="352"/>
        <v>#REF!</v>
      </c>
      <c r="ER6784" t="e">
        <f t="shared" si="353"/>
        <v>#REF!</v>
      </c>
    </row>
    <row r="6785" spans="142:148" x14ac:dyDescent="0.25">
      <c r="EL6785">
        <v>6778</v>
      </c>
      <c r="EM6785" t="e">
        <v>#REF!</v>
      </c>
      <c r="EN6785" t="e">
        <v>#REF!</v>
      </c>
      <c r="EP6785" t="e">
        <f t="shared" si="351"/>
        <v>#REF!</v>
      </c>
      <c r="EQ6785" t="e">
        <f t="shared" si="352"/>
        <v>#REF!</v>
      </c>
      <c r="ER6785" t="e">
        <f t="shared" si="353"/>
        <v>#REF!</v>
      </c>
    </row>
    <row r="6786" spans="142:148" x14ac:dyDescent="0.25">
      <c r="EL6786">
        <v>6779</v>
      </c>
      <c r="EM6786" t="e">
        <v>#REF!</v>
      </c>
      <c r="EN6786" t="e">
        <v>#REF!</v>
      </c>
      <c r="EP6786" t="e">
        <f t="shared" si="351"/>
        <v>#REF!</v>
      </c>
      <c r="EQ6786" t="e">
        <f t="shared" si="352"/>
        <v>#REF!</v>
      </c>
      <c r="ER6786" t="e">
        <f t="shared" si="353"/>
        <v>#REF!</v>
      </c>
    </row>
    <row r="6787" spans="142:148" x14ac:dyDescent="0.25">
      <c r="EL6787">
        <v>6780</v>
      </c>
      <c r="EM6787" t="e">
        <v>#REF!</v>
      </c>
      <c r="EN6787" t="e">
        <v>#REF!</v>
      </c>
      <c r="EP6787" t="e">
        <f t="shared" si="351"/>
        <v>#REF!</v>
      </c>
      <c r="EQ6787" t="e">
        <f t="shared" si="352"/>
        <v>#REF!</v>
      </c>
      <c r="ER6787" t="e">
        <f t="shared" si="353"/>
        <v>#REF!</v>
      </c>
    </row>
    <row r="6788" spans="142:148" x14ac:dyDescent="0.25">
      <c r="EL6788">
        <v>6781</v>
      </c>
      <c r="EM6788" t="e">
        <v>#REF!</v>
      </c>
      <c r="EN6788" t="e">
        <v>#REF!</v>
      </c>
      <c r="EP6788" t="e">
        <f t="shared" si="351"/>
        <v>#REF!</v>
      </c>
      <c r="EQ6788" t="e">
        <f t="shared" si="352"/>
        <v>#REF!</v>
      </c>
      <c r="ER6788" t="e">
        <f t="shared" si="353"/>
        <v>#REF!</v>
      </c>
    </row>
    <row r="6789" spans="142:148" x14ac:dyDescent="0.25">
      <c r="EL6789">
        <v>6782</v>
      </c>
      <c r="EM6789" t="e">
        <v>#REF!</v>
      </c>
      <c r="EN6789" t="e">
        <v>#REF!</v>
      </c>
      <c r="EP6789" t="e">
        <f t="shared" si="351"/>
        <v>#REF!</v>
      </c>
      <c r="EQ6789" t="e">
        <f t="shared" si="352"/>
        <v>#REF!</v>
      </c>
      <c r="ER6789" t="e">
        <f t="shared" si="353"/>
        <v>#REF!</v>
      </c>
    </row>
    <row r="6790" spans="142:148" x14ac:dyDescent="0.25">
      <c r="EL6790">
        <v>6783</v>
      </c>
      <c r="EM6790" t="e">
        <v>#REF!</v>
      </c>
      <c r="EN6790" t="e">
        <v>#REF!</v>
      </c>
      <c r="EP6790" t="e">
        <f t="shared" si="351"/>
        <v>#REF!</v>
      </c>
      <c r="EQ6790" t="e">
        <f t="shared" si="352"/>
        <v>#REF!</v>
      </c>
      <c r="ER6790" t="e">
        <f t="shared" si="353"/>
        <v>#REF!</v>
      </c>
    </row>
    <row r="6791" spans="142:148" x14ac:dyDescent="0.25">
      <c r="EL6791">
        <v>6784</v>
      </c>
      <c r="EM6791" t="e">
        <v>#REF!</v>
      </c>
      <c r="EN6791" t="e">
        <v>#REF!</v>
      </c>
      <c r="EP6791" t="e">
        <f t="shared" si="351"/>
        <v>#REF!</v>
      </c>
      <c r="EQ6791" t="e">
        <f t="shared" si="352"/>
        <v>#REF!</v>
      </c>
      <c r="ER6791" t="e">
        <f t="shared" si="353"/>
        <v>#REF!</v>
      </c>
    </row>
    <row r="6792" spans="142:148" x14ac:dyDescent="0.25">
      <c r="EL6792">
        <v>6785</v>
      </c>
      <c r="EM6792" t="e">
        <v>#REF!</v>
      </c>
      <c r="EN6792" t="e">
        <v>#REF!</v>
      </c>
      <c r="EP6792" t="e">
        <f t="shared" si="351"/>
        <v>#REF!</v>
      </c>
      <c r="EQ6792" t="e">
        <f t="shared" si="352"/>
        <v>#REF!</v>
      </c>
      <c r="ER6792" t="e">
        <f t="shared" si="353"/>
        <v>#REF!</v>
      </c>
    </row>
    <row r="6793" spans="142:148" x14ac:dyDescent="0.25">
      <c r="EL6793">
        <v>6786</v>
      </c>
      <c r="EM6793" t="e">
        <v>#REF!</v>
      </c>
      <c r="EN6793" t="e">
        <v>#REF!</v>
      </c>
      <c r="EP6793" t="e">
        <f t="shared" si="351"/>
        <v>#REF!</v>
      </c>
      <c r="EQ6793" t="e">
        <f t="shared" si="352"/>
        <v>#REF!</v>
      </c>
      <c r="ER6793" t="e">
        <f t="shared" si="353"/>
        <v>#REF!</v>
      </c>
    </row>
    <row r="6794" spans="142:148" x14ac:dyDescent="0.25">
      <c r="EL6794">
        <v>6787</v>
      </c>
      <c r="EM6794" t="e">
        <v>#REF!</v>
      </c>
      <c r="EN6794" t="e">
        <v>#REF!</v>
      </c>
      <c r="EP6794" t="e">
        <f t="shared" si="351"/>
        <v>#REF!</v>
      </c>
      <c r="EQ6794" t="e">
        <f t="shared" si="352"/>
        <v>#REF!</v>
      </c>
      <c r="ER6794" t="e">
        <f t="shared" si="353"/>
        <v>#REF!</v>
      </c>
    </row>
    <row r="6795" spans="142:148" x14ac:dyDescent="0.25">
      <c r="EL6795">
        <v>6788</v>
      </c>
      <c r="EM6795" t="e">
        <v>#REF!</v>
      </c>
      <c r="EN6795" t="e">
        <v>#REF!</v>
      </c>
      <c r="EP6795" t="e">
        <f t="shared" si="351"/>
        <v>#REF!</v>
      </c>
      <c r="EQ6795" t="e">
        <f t="shared" si="352"/>
        <v>#REF!</v>
      </c>
      <c r="ER6795" t="e">
        <f t="shared" si="353"/>
        <v>#REF!</v>
      </c>
    </row>
    <row r="6796" spans="142:148" x14ac:dyDescent="0.25">
      <c r="EL6796">
        <v>6789</v>
      </c>
      <c r="EM6796" t="e">
        <v>#REF!</v>
      </c>
      <c r="EN6796" t="e">
        <v>#REF!</v>
      </c>
      <c r="EP6796" t="e">
        <f t="shared" si="351"/>
        <v>#REF!</v>
      </c>
      <c r="EQ6796" t="e">
        <f t="shared" si="352"/>
        <v>#REF!</v>
      </c>
      <c r="ER6796" t="e">
        <f t="shared" si="353"/>
        <v>#REF!</v>
      </c>
    </row>
    <row r="6797" spans="142:148" x14ac:dyDescent="0.25">
      <c r="EL6797">
        <v>6790</v>
      </c>
      <c r="EM6797" t="e">
        <v>#REF!</v>
      </c>
      <c r="EN6797" t="e">
        <v>#REF!</v>
      </c>
      <c r="EP6797" t="e">
        <f t="shared" si="351"/>
        <v>#REF!</v>
      </c>
      <c r="EQ6797" t="e">
        <f t="shared" si="352"/>
        <v>#REF!</v>
      </c>
      <c r="ER6797" t="e">
        <f t="shared" si="353"/>
        <v>#REF!</v>
      </c>
    </row>
    <row r="6798" spans="142:148" x14ac:dyDescent="0.25">
      <c r="EL6798">
        <v>6791</v>
      </c>
      <c r="EM6798" t="e">
        <v>#REF!</v>
      </c>
      <c r="EN6798" t="e">
        <v>#REF!</v>
      </c>
      <c r="EP6798" t="e">
        <f t="shared" si="351"/>
        <v>#REF!</v>
      </c>
      <c r="EQ6798" t="e">
        <f t="shared" si="352"/>
        <v>#REF!</v>
      </c>
      <c r="ER6798" t="e">
        <f t="shared" si="353"/>
        <v>#REF!</v>
      </c>
    </row>
    <row r="6799" spans="142:148" x14ac:dyDescent="0.25">
      <c r="EL6799">
        <v>6792</v>
      </c>
      <c r="EM6799" t="e">
        <v>#REF!</v>
      </c>
      <c r="EN6799" t="e">
        <v>#REF!</v>
      </c>
      <c r="EP6799" t="e">
        <f t="shared" si="351"/>
        <v>#REF!</v>
      </c>
      <c r="EQ6799" t="e">
        <f t="shared" si="352"/>
        <v>#REF!</v>
      </c>
      <c r="ER6799" t="e">
        <f t="shared" si="353"/>
        <v>#REF!</v>
      </c>
    </row>
    <row r="6800" spans="142:148" x14ac:dyDescent="0.25">
      <c r="EL6800">
        <v>6793</v>
      </c>
      <c r="EM6800" t="e">
        <v>#REF!</v>
      </c>
      <c r="EN6800" t="e">
        <v>#REF!</v>
      </c>
      <c r="EP6800" t="e">
        <f t="shared" si="351"/>
        <v>#REF!</v>
      </c>
      <c r="EQ6800" t="e">
        <f t="shared" si="352"/>
        <v>#REF!</v>
      </c>
      <c r="ER6800" t="e">
        <f t="shared" si="353"/>
        <v>#REF!</v>
      </c>
    </row>
    <row r="6801" spans="142:148" x14ac:dyDescent="0.25">
      <c r="EL6801">
        <v>6794</v>
      </c>
      <c r="EM6801" t="e">
        <v>#REF!</v>
      </c>
      <c r="EN6801" t="e">
        <v>#REF!</v>
      </c>
      <c r="EP6801" t="e">
        <f t="shared" si="351"/>
        <v>#REF!</v>
      </c>
      <c r="EQ6801" t="e">
        <f t="shared" si="352"/>
        <v>#REF!</v>
      </c>
      <c r="ER6801" t="e">
        <f t="shared" si="353"/>
        <v>#REF!</v>
      </c>
    </row>
    <row r="6802" spans="142:148" x14ac:dyDescent="0.25">
      <c r="EL6802">
        <v>6795</v>
      </c>
      <c r="EM6802" t="e">
        <v>#REF!</v>
      </c>
      <c r="EN6802" t="e">
        <v>#REF!</v>
      </c>
      <c r="EP6802" t="e">
        <f t="shared" si="351"/>
        <v>#REF!</v>
      </c>
      <c r="EQ6802" t="e">
        <f t="shared" si="352"/>
        <v>#REF!</v>
      </c>
      <c r="ER6802" t="e">
        <f t="shared" si="353"/>
        <v>#REF!</v>
      </c>
    </row>
    <row r="6803" spans="142:148" x14ac:dyDescent="0.25">
      <c r="EL6803">
        <v>6796</v>
      </c>
      <c r="EM6803" t="e">
        <v>#REF!</v>
      </c>
      <c r="EN6803" t="e">
        <v>#REF!</v>
      </c>
      <c r="EP6803" t="e">
        <f t="shared" si="351"/>
        <v>#REF!</v>
      </c>
      <c r="EQ6803" t="e">
        <f t="shared" si="352"/>
        <v>#REF!</v>
      </c>
      <c r="ER6803" t="e">
        <f t="shared" si="353"/>
        <v>#REF!</v>
      </c>
    </row>
    <row r="6804" spans="142:148" x14ac:dyDescent="0.25">
      <c r="EL6804">
        <v>6797</v>
      </c>
      <c r="EM6804" t="e">
        <v>#REF!</v>
      </c>
      <c r="EN6804" t="e">
        <v>#REF!</v>
      </c>
      <c r="EP6804" t="e">
        <f t="shared" si="351"/>
        <v>#REF!</v>
      </c>
      <c r="EQ6804" t="e">
        <f t="shared" si="352"/>
        <v>#REF!</v>
      </c>
      <c r="ER6804" t="e">
        <f t="shared" si="353"/>
        <v>#REF!</v>
      </c>
    </row>
    <row r="6805" spans="142:148" x14ac:dyDescent="0.25">
      <c r="EL6805">
        <v>6798</v>
      </c>
      <c r="EM6805" t="e">
        <v>#REF!</v>
      </c>
      <c r="EN6805" t="e">
        <v>#REF!</v>
      </c>
      <c r="EP6805" t="e">
        <f t="shared" si="351"/>
        <v>#REF!</v>
      </c>
      <c r="EQ6805" t="e">
        <f t="shared" si="352"/>
        <v>#REF!</v>
      </c>
      <c r="ER6805" t="e">
        <f t="shared" si="353"/>
        <v>#REF!</v>
      </c>
    </row>
    <row r="6806" spans="142:148" x14ac:dyDescent="0.25">
      <c r="EL6806">
        <v>6799</v>
      </c>
      <c r="EM6806" t="e">
        <v>#REF!</v>
      </c>
      <c r="EN6806" t="e">
        <v>#REF!</v>
      </c>
      <c r="EP6806" t="e">
        <f t="shared" si="351"/>
        <v>#REF!</v>
      </c>
      <c r="EQ6806" t="e">
        <f t="shared" si="352"/>
        <v>#REF!</v>
      </c>
      <c r="ER6806" t="e">
        <f t="shared" si="353"/>
        <v>#REF!</v>
      </c>
    </row>
    <row r="6807" spans="142:148" x14ac:dyDescent="0.25">
      <c r="EL6807">
        <v>6800</v>
      </c>
      <c r="EM6807" t="e">
        <v>#REF!</v>
      </c>
      <c r="EN6807" t="e">
        <v>#REF!</v>
      </c>
      <c r="EP6807" t="e">
        <f t="shared" si="351"/>
        <v>#REF!</v>
      </c>
      <c r="EQ6807" t="e">
        <f t="shared" si="352"/>
        <v>#REF!</v>
      </c>
      <c r="ER6807" t="e">
        <f t="shared" si="353"/>
        <v>#REF!</v>
      </c>
    </row>
    <row r="6808" spans="142:148" x14ac:dyDescent="0.25">
      <c r="EL6808">
        <v>6801</v>
      </c>
      <c r="EM6808" t="e">
        <v>#REF!</v>
      </c>
      <c r="EN6808" t="e">
        <v>#REF!</v>
      </c>
      <c r="EP6808" t="e">
        <f t="shared" ref="EP6808:EP6871" si="354">IF(EM6808&gt;EN6808,1,0)</f>
        <v>#REF!</v>
      </c>
      <c r="EQ6808" t="e">
        <f t="shared" ref="EQ6808:EQ6871" si="355">IF(EP6808&gt;0,0,1)</f>
        <v>#REF!</v>
      </c>
      <c r="ER6808" t="e">
        <f t="shared" ref="ER6808:ER6871" si="356">IF(EM6808&gt;EN6808,EM6808-EN6808,EN6808-EM6808)</f>
        <v>#REF!</v>
      </c>
    </row>
    <row r="6809" spans="142:148" x14ac:dyDescent="0.25">
      <c r="EL6809">
        <v>6802</v>
      </c>
      <c r="EM6809" t="e">
        <v>#REF!</v>
      </c>
      <c r="EN6809" t="e">
        <v>#REF!</v>
      </c>
      <c r="EP6809" t="e">
        <f t="shared" si="354"/>
        <v>#REF!</v>
      </c>
      <c r="EQ6809" t="e">
        <f t="shared" si="355"/>
        <v>#REF!</v>
      </c>
      <c r="ER6809" t="e">
        <f t="shared" si="356"/>
        <v>#REF!</v>
      </c>
    </row>
    <row r="6810" spans="142:148" x14ac:dyDescent="0.25">
      <c r="EL6810">
        <v>6803</v>
      </c>
      <c r="EM6810" t="e">
        <v>#REF!</v>
      </c>
      <c r="EN6810" t="e">
        <v>#REF!</v>
      </c>
      <c r="EP6810" t="e">
        <f t="shared" si="354"/>
        <v>#REF!</v>
      </c>
      <c r="EQ6810" t="e">
        <f t="shared" si="355"/>
        <v>#REF!</v>
      </c>
      <c r="ER6810" t="e">
        <f t="shared" si="356"/>
        <v>#REF!</v>
      </c>
    </row>
    <row r="6811" spans="142:148" x14ac:dyDescent="0.25">
      <c r="EL6811">
        <v>6804</v>
      </c>
      <c r="EM6811" t="e">
        <v>#REF!</v>
      </c>
      <c r="EN6811" t="e">
        <v>#REF!</v>
      </c>
      <c r="EP6811" t="e">
        <f t="shared" si="354"/>
        <v>#REF!</v>
      </c>
      <c r="EQ6811" t="e">
        <f t="shared" si="355"/>
        <v>#REF!</v>
      </c>
      <c r="ER6811" t="e">
        <f t="shared" si="356"/>
        <v>#REF!</v>
      </c>
    </row>
    <row r="6812" spans="142:148" x14ac:dyDescent="0.25">
      <c r="EL6812">
        <v>6805</v>
      </c>
      <c r="EM6812" t="e">
        <v>#REF!</v>
      </c>
      <c r="EN6812" t="e">
        <v>#REF!</v>
      </c>
      <c r="EP6812" t="e">
        <f t="shared" si="354"/>
        <v>#REF!</v>
      </c>
      <c r="EQ6812" t="e">
        <f t="shared" si="355"/>
        <v>#REF!</v>
      </c>
      <c r="ER6812" t="e">
        <f t="shared" si="356"/>
        <v>#REF!</v>
      </c>
    </row>
    <row r="6813" spans="142:148" x14ac:dyDescent="0.25">
      <c r="EL6813">
        <v>6806</v>
      </c>
      <c r="EM6813" t="e">
        <v>#REF!</v>
      </c>
      <c r="EN6813" t="e">
        <v>#REF!</v>
      </c>
      <c r="EP6813" t="e">
        <f t="shared" si="354"/>
        <v>#REF!</v>
      </c>
      <c r="EQ6813" t="e">
        <f t="shared" si="355"/>
        <v>#REF!</v>
      </c>
      <c r="ER6813" t="e">
        <f t="shared" si="356"/>
        <v>#REF!</v>
      </c>
    </row>
    <row r="6814" spans="142:148" x14ac:dyDescent="0.25">
      <c r="EL6814">
        <v>6807</v>
      </c>
      <c r="EM6814" t="e">
        <v>#REF!</v>
      </c>
      <c r="EN6814" t="e">
        <v>#REF!</v>
      </c>
      <c r="EP6814" t="e">
        <f t="shared" si="354"/>
        <v>#REF!</v>
      </c>
      <c r="EQ6814" t="e">
        <f t="shared" si="355"/>
        <v>#REF!</v>
      </c>
      <c r="ER6814" t="e">
        <f t="shared" si="356"/>
        <v>#REF!</v>
      </c>
    </row>
    <row r="6815" spans="142:148" x14ac:dyDescent="0.25">
      <c r="EL6815">
        <v>6808</v>
      </c>
      <c r="EM6815" t="e">
        <v>#REF!</v>
      </c>
      <c r="EN6815" t="e">
        <v>#REF!</v>
      </c>
      <c r="EP6815" t="e">
        <f t="shared" si="354"/>
        <v>#REF!</v>
      </c>
      <c r="EQ6815" t="e">
        <f t="shared" si="355"/>
        <v>#REF!</v>
      </c>
      <c r="ER6815" t="e">
        <f t="shared" si="356"/>
        <v>#REF!</v>
      </c>
    </row>
    <row r="6816" spans="142:148" x14ac:dyDescent="0.25">
      <c r="EL6816">
        <v>6809</v>
      </c>
      <c r="EM6816" t="e">
        <v>#REF!</v>
      </c>
      <c r="EN6816" t="e">
        <v>#REF!</v>
      </c>
      <c r="EP6816" t="e">
        <f t="shared" si="354"/>
        <v>#REF!</v>
      </c>
      <c r="EQ6816" t="e">
        <f t="shared" si="355"/>
        <v>#REF!</v>
      </c>
      <c r="ER6816" t="e">
        <f t="shared" si="356"/>
        <v>#REF!</v>
      </c>
    </row>
    <row r="6817" spans="142:148" x14ac:dyDescent="0.25">
      <c r="EL6817">
        <v>6810</v>
      </c>
      <c r="EM6817" t="e">
        <v>#REF!</v>
      </c>
      <c r="EN6817" t="e">
        <v>#REF!</v>
      </c>
      <c r="EP6817" t="e">
        <f t="shared" si="354"/>
        <v>#REF!</v>
      </c>
      <c r="EQ6817" t="e">
        <f t="shared" si="355"/>
        <v>#REF!</v>
      </c>
      <c r="ER6817" t="e">
        <f t="shared" si="356"/>
        <v>#REF!</v>
      </c>
    </row>
    <row r="6818" spans="142:148" x14ac:dyDescent="0.25">
      <c r="EL6818">
        <v>6811</v>
      </c>
      <c r="EM6818" t="e">
        <v>#REF!</v>
      </c>
      <c r="EN6818" t="e">
        <v>#REF!</v>
      </c>
      <c r="EP6818" t="e">
        <f t="shared" si="354"/>
        <v>#REF!</v>
      </c>
      <c r="EQ6818" t="e">
        <f t="shared" si="355"/>
        <v>#REF!</v>
      </c>
      <c r="ER6818" t="e">
        <f t="shared" si="356"/>
        <v>#REF!</v>
      </c>
    </row>
    <row r="6819" spans="142:148" x14ac:dyDescent="0.25">
      <c r="EL6819">
        <v>6812</v>
      </c>
      <c r="EM6819" t="e">
        <v>#REF!</v>
      </c>
      <c r="EN6819" t="e">
        <v>#REF!</v>
      </c>
      <c r="EP6819" t="e">
        <f t="shared" si="354"/>
        <v>#REF!</v>
      </c>
      <c r="EQ6819" t="e">
        <f t="shared" si="355"/>
        <v>#REF!</v>
      </c>
      <c r="ER6819" t="e">
        <f t="shared" si="356"/>
        <v>#REF!</v>
      </c>
    </row>
    <row r="6820" spans="142:148" x14ac:dyDescent="0.25">
      <c r="EL6820">
        <v>6813</v>
      </c>
      <c r="EM6820" t="e">
        <v>#REF!</v>
      </c>
      <c r="EN6820" t="e">
        <v>#REF!</v>
      </c>
      <c r="EP6820" t="e">
        <f t="shared" si="354"/>
        <v>#REF!</v>
      </c>
      <c r="EQ6820" t="e">
        <f t="shared" si="355"/>
        <v>#REF!</v>
      </c>
      <c r="ER6820" t="e">
        <f t="shared" si="356"/>
        <v>#REF!</v>
      </c>
    </row>
    <row r="6821" spans="142:148" x14ac:dyDescent="0.25">
      <c r="EL6821">
        <v>6814</v>
      </c>
      <c r="EM6821" t="e">
        <v>#REF!</v>
      </c>
      <c r="EN6821" t="e">
        <v>#REF!</v>
      </c>
      <c r="EP6821" t="e">
        <f t="shared" si="354"/>
        <v>#REF!</v>
      </c>
      <c r="EQ6821" t="e">
        <f t="shared" si="355"/>
        <v>#REF!</v>
      </c>
      <c r="ER6821" t="e">
        <f t="shared" si="356"/>
        <v>#REF!</v>
      </c>
    </row>
    <row r="6822" spans="142:148" x14ac:dyDescent="0.25">
      <c r="EL6822">
        <v>6815</v>
      </c>
      <c r="EM6822" t="e">
        <v>#REF!</v>
      </c>
      <c r="EN6822" t="e">
        <v>#REF!</v>
      </c>
      <c r="EP6822" t="e">
        <f t="shared" si="354"/>
        <v>#REF!</v>
      </c>
      <c r="EQ6822" t="e">
        <f t="shared" si="355"/>
        <v>#REF!</v>
      </c>
      <c r="ER6822" t="e">
        <f t="shared" si="356"/>
        <v>#REF!</v>
      </c>
    </row>
    <row r="6823" spans="142:148" x14ac:dyDescent="0.25">
      <c r="EL6823">
        <v>6816</v>
      </c>
      <c r="EM6823" t="e">
        <v>#REF!</v>
      </c>
      <c r="EN6823" t="e">
        <v>#REF!</v>
      </c>
      <c r="EP6823" t="e">
        <f t="shared" si="354"/>
        <v>#REF!</v>
      </c>
      <c r="EQ6823" t="e">
        <f t="shared" si="355"/>
        <v>#REF!</v>
      </c>
      <c r="ER6823" t="e">
        <f t="shared" si="356"/>
        <v>#REF!</v>
      </c>
    </row>
    <row r="6824" spans="142:148" x14ac:dyDescent="0.25">
      <c r="EL6824">
        <v>6817</v>
      </c>
      <c r="EM6824" t="e">
        <v>#REF!</v>
      </c>
      <c r="EN6824" t="e">
        <v>#REF!</v>
      </c>
      <c r="EP6824" t="e">
        <f t="shared" si="354"/>
        <v>#REF!</v>
      </c>
      <c r="EQ6824" t="e">
        <f t="shared" si="355"/>
        <v>#REF!</v>
      </c>
      <c r="ER6824" t="e">
        <f t="shared" si="356"/>
        <v>#REF!</v>
      </c>
    </row>
    <row r="6825" spans="142:148" x14ac:dyDescent="0.25">
      <c r="EL6825">
        <v>6818</v>
      </c>
      <c r="EM6825" t="e">
        <v>#REF!</v>
      </c>
      <c r="EN6825" t="e">
        <v>#REF!</v>
      </c>
      <c r="EP6825" t="e">
        <f t="shared" si="354"/>
        <v>#REF!</v>
      </c>
      <c r="EQ6825" t="e">
        <f t="shared" si="355"/>
        <v>#REF!</v>
      </c>
      <c r="ER6825" t="e">
        <f t="shared" si="356"/>
        <v>#REF!</v>
      </c>
    </row>
    <row r="6826" spans="142:148" x14ac:dyDescent="0.25">
      <c r="EL6826">
        <v>6819</v>
      </c>
      <c r="EM6826" t="e">
        <v>#REF!</v>
      </c>
      <c r="EN6826" t="e">
        <v>#REF!</v>
      </c>
      <c r="EP6826" t="e">
        <f t="shared" si="354"/>
        <v>#REF!</v>
      </c>
      <c r="EQ6826" t="e">
        <f t="shared" si="355"/>
        <v>#REF!</v>
      </c>
      <c r="ER6826" t="e">
        <f t="shared" si="356"/>
        <v>#REF!</v>
      </c>
    </row>
    <row r="6827" spans="142:148" x14ac:dyDescent="0.25">
      <c r="EL6827">
        <v>6820</v>
      </c>
      <c r="EM6827" t="e">
        <v>#REF!</v>
      </c>
      <c r="EN6827" t="e">
        <v>#REF!</v>
      </c>
      <c r="EP6827" t="e">
        <f t="shared" si="354"/>
        <v>#REF!</v>
      </c>
      <c r="EQ6827" t="e">
        <f t="shared" si="355"/>
        <v>#REF!</v>
      </c>
      <c r="ER6827" t="e">
        <f t="shared" si="356"/>
        <v>#REF!</v>
      </c>
    </row>
    <row r="6828" spans="142:148" x14ac:dyDescent="0.25">
      <c r="EL6828">
        <v>6821</v>
      </c>
      <c r="EM6828" t="e">
        <v>#REF!</v>
      </c>
      <c r="EN6828" t="e">
        <v>#REF!</v>
      </c>
      <c r="EP6828" t="e">
        <f t="shared" si="354"/>
        <v>#REF!</v>
      </c>
      <c r="EQ6828" t="e">
        <f t="shared" si="355"/>
        <v>#REF!</v>
      </c>
      <c r="ER6828" t="e">
        <f t="shared" si="356"/>
        <v>#REF!</v>
      </c>
    </row>
    <row r="6829" spans="142:148" x14ac:dyDescent="0.25">
      <c r="EL6829">
        <v>6822</v>
      </c>
      <c r="EM6829" t="e">
        <v>#REF!</v>
      </c>
      <c r="EN6829" t="e">
        <v>#REF!</v>
      </c>
      <c r="EP6829" t="e">
        <f t="shared" si="354"/>
        <v>#REF!</v>
      </c>
      <c r="EQ6829" t="e">
        <f t="shared" si="355"/>
        <v>#REF!</v>
      </c>
      <c r="ER6829" t="e">
        <f t="shared" si="356"/>
        <v>#REF!</v>
      </c>
    </row>
    <row r="6830" spans="142:148" x14ac:dyDescent="0.25">
      <c r="EL6830">
        <v>6823</v>
      </c>
      <c r="EM6830" t="e">
        <v>#REF!</v>
      </c>
      <c r="EN6830" t="e">
        <v>#REF!</v>
      </c>
      <c r="EP6830" t="e">
        <f t="shared" si="354"/>
        <v>#REF!</v>
      </c>
      <c r="EQ6830" t="e">
        <f t="shared" si="355"/>
        <v>#REF!</v>
      </c>
      <c r="ER6830" t="e">
        <f t="shared" si="356"/>
        <v>#REF!</v>
      </c>
    </row>
    <row r="6831" spans="142:148" x14ac:dyDescent="0.25">
      <c r="EL6831">
        <v>6824</v>
      </c>
      <c r="EM6831" t="e">
        <v>#REF!</v>
      </c>
      <c r="EN6831" t="e">
        <v>#REF!</v>
      </c>
      <c r="EP6831" t="e">
        <f t="shared" si="354"/>
        <v>#REF!</v>
      </c>
      <c r="EQ6831" t="e">
        <f t="shared" si="355"/>
        <v>#REF!</v>
      </c>
      <c r="ER6831" t="e">
        <f t="shared" si="356"/>
        <v>#REF!</v>
      </c>
    </row>
    <row r="6832" spans="142:148" x14ac:dyDescent="0.25">
      <c r="EL6832">
        <v>6825</v>
      </c>
      <c r="EM6832" t="e">
        <v>#REF!</v>
      </c>
      <c r="EN6832" t="e">
        <v>#REF!</v>
      </c>
      <c r="EP6832" t="e">
        <f t="shared" si="354"/>
        <v>#REF!</v>
      </c>
      <c r="EQ6832" t="e">
        <f t="shared" si="355"/>
        <v>#REF!</v>
      </c>
      <c r="ER6832" t="e">
        <f t="shared" si="356"/>
        <v>#REF!</v>
      </c>
    </row>
    <row r="6833" spans="142:148" x14ac:dyDescent="0.25">
      <c r="EL6833">
        <v>6826</v>
      </c>
      <c r="EM6833" t="e">
        <v>#REF!</v>
      </c>
      <c r="EN6833" t="e">
        <v>#REF!</v>
      </c>
      <c r="EP6833" t="e">
        <f t="shared" si="354"/>
        <v>#REF!</v>
      </c>
      <c r="EQ6833" t="e">
        <f t="shared" si="355"/>
        <v>#REF!</v>
      </c>
      <c r="ER6833" t="e">
        <f t="shared" si="356"/>
        <v>#REF!</v>
      </c>
    </row>
    <row r="6834" spans="142:148" x14ac:dyDescent="0.25">
      <c r="EL6834">
        <v>6827</v>
      </c>
      <c r="EM6834" t="e">
        <v>#REF!</v>
      </c>
      <c r="EN6834" t="e">
        <v>#REF!</v>
      </c>
      <c r="EP6834" t="e">
        <f t="shared" si="354"/>
        <v>#REF!</v>
      </c>
      <c r="EQ6834" t="e">
        <f t="shared" si="355"/>
        <v>#REF!</v>
      </c>
      <c r="ER6834" t="e">
        <f t="shared" si="356"/>
        <v>#REF!</v>
      </c>
    </row>
    <row r="6835" spans="142:148" x14ac:dyDescent="0.25">
      <c r="EL6835">
        <v>6828</v>
      </c>
      <c r="EM6835" t="e">
        <v>#REF!</v>
      </c>
      <c r="EN6835" t="e">
        <v>#REF!</v>
      </c>
      <c r="EP6835" t="e">
        <f t="shared" si="354"/>
        <v>#REF!</v>
      </c>
      <c r="EQ6835" t="e">
        <f t="shared" si="355"/>
        <v>#REF!</v>
      </c>
      <c r="ER6835" t="e">
        <f t="shared" si="356"/>
        <v>#REF!</v>
      </c>
    </row>
    <row r="6836" spans="142:148" x14ac:dyDescent="0.25">
      <c r="EL6836">
        <v>6829</v>
      </c>
      <c r="EM6836" t="e">
        <v>#REF!</v>
      </c>
      <c r="EN6836" t="e">
        <v>#REF!</v>
      </c>
      <c r="EP6836" t="e">
        <f t="shared" si="354"/>
        <v>#REF!</v>
      </c>
      <c r="EQ6836" t="e">
        <f t="shared" si="355"/>
        <v>#REF!</v>
      </c>
      <c r="ER6836" t="e">
        <f t="shared" si="356"/>
        <v>#REF!</v>
      </c>
    </row>
    <row r="6837" spans="142:148" x14ac:dyDescent="0.25">
      <c r="EL6837">
        <v>6830</v>
      </c>
      <c r="EM6837" t="e">
        <v>#REF!</v>
      </c>
      <c r="EN6837" t="e">
        <v>#REF!</v>
      </c>
      <c r="EP6837" t="e">
        <f t="shared" si="354"/>
        <v>#REF!</v>
      </c>
      <c r="EQ6837" t="e">
        <f t="shared" si="355"/>
        <v>#REF!</v>
      </c>
      <c r="ER6837" t="e">
        <f t="shared" si="356"/>
        <v>#REF!</v>
      </c>
    </row>
    <row r="6838" spans="142:148" x14ac:dyDescent="0.25">
      <c r="EL6838">
        <v>6831</v>
      </c>
      <c r="EM6838" t="e">
        <v>#REF!</v>
      </c>
      <c r="EN6838" t="e">
        <v>#REF!</v>
      </c>
      <c r="EP6838" t="e">
        <f t="shared" si="354"/>
        <v>#REF!</v>
      </c>
      <c r="EQ6838" t="e">
        <f t="shared" si="355"/>
        <v>#REF!</v>
      </c>
      <c r="ER6838" t="e">
        <f t="shared" si="356"/>
        <v>#REF!</v>
      </c>
    </row>
    <row r="6839" spans="142:148" x14ac:dyDescent="0.25">
      <c r="EL6839">
        <v>6832</v>
      </c>
      <c r="EM6839" t="e">
        <v>#REF!</v>
      </c>
      <c r="EN6839" t="e">
        <v>#REF!</v>
      </c>
      <c r="EP6839" t="e">
        <f t="shared" si="354"/>
        <v>#REF!</v>
      </c>
      <c r="EQ6839" t="e">
        <f t="shared" si="355"/>
        <v>#REF!</v>
      </c>
      <c r="ER6839" t="e">
        <f t="shared" si="356"/>
        <v>#REF!</v>
      </c>
    </row>
    <row r="6840" spans="142:148" x14ac:dyDescent="0.25">
      <c r="EL6840">
        <v>6833</v>
      </c>
      <c r="EM6840" t="e">
        <v>#REF!</v>
      </c>
      <c r="EN6840" t="e">
        <v>#REF!</v>
      </c>
      <c r="EP6840" t="e">
        <f t="shared" si="354"/>
        <v>#REF!</v>
      </c>
      <c r="EQ6840" t="e">
        <f t="shared" si="355"/>
        <v>#REF!</v>
      </c>
      <c r="ER6840" t="e">
        <f t="shared" si="356"/>
        <v>#REF!</v>
      </c>
    </row>
    <row r="6841" spans="142:148" x14ac:dyDescent="0.25">
      <c r="EL6841">
        <v>6834</v>
      </c>
      <c r="EM6841" t="e">
        <v>#REF!</v>
      </c>
      <c r="EN6841" t="e">
        <v>#REF!</v>
      </c>
      <c r="EP6841" t="e">
        <f t="shared" si="354"/>
        <v>#REF!</v>
      </c>
      <c r="EQ6841" t="e">
        <f t="shared" si="355"/>
        <v>#REF!</v>
      </c>
      <c r="ER6841" t="e">
        <f t="shared" si="356"/>
        <v>#REF!</v>
      </c>
    </row>
    <row r="6842" spans="142:148" x14ac:dyDescent="0.25">
      <c r="EL6842">
        <v>6835</v>
      </c>
      <c r="EM6842" t="e">
        <v>#REF!</v>
      </c>
      <c r="EN6842" t="e">
        <v>#REF!</v>
      </c>
      <c r="EP6842" t="e">
        <f t="shared" si="354"/>
        <v>#REF!</v>
      </c>
      <c r="EQ6842" t="e">
        <f t="shared" si="355"/>
        <v>#REF!</v>
      </c>
      <c r="ER6842" t="e">
        <f t="shared" si="356"/>
        <v>#REF!</v>
      </c>
    </row>
    <row r="6843" spans="142:148" x14ac:dyDescent="0.25">
      <c r="EL6843">
        <v>6836</v>
      </c>
      <c r="EM6843" t="e">
        <v>#REF!</v>
      </c>
      <c r="EN6843" t="e">
        <v>#REF!</v>
      </c>
      <c r="EP6843" t="e">
        <f t="shared" si="354"/>
        <v>#REF!</v>
      </c>
      <c r="EQ6843" t="e">
        <f t="shared" si="355"/>
        <v>#REF!</v>
      </c>
      <c r="ER6843" t="e">
        <f t="shared" si="356"/>
        <v>#REF!</v>
      </c>
    </row>
    <row r="6844" spans="142:148" x14ac:dyDescent="0.25">
      <c r="EL6844">
        <v>6837</v>
      </c>
      <c r="EM6844" t="e">
        <v>#REF!</v>
      </c>
      <c r="EN6844" t="e">
        <v>#REF!</v>
      </c>
      <c r="EP6844" t="e">
        <f t="shared" si="354"/>
        <v>#REF!</v>
      </c>
      <c r="EQ6844" t="e">
        <f t="shared" si="355"/>
        <v>#REF!</v>
      </c>
      <c r="ER6844" t="e">
        <f t="shared" si="356"/>
        <v>#REF!</v>
      </c>
    </row>
    <row r="6845" spans="142:148" x14ac:dyDescent="0.25">
      <c r="EL6845">
        <v>6838</v>
      </c>
      <c r="EM6845" t="e">
        <v>#REF!</v>
      </c>
      <c r="EN6845" t="e">
        <v>#REF!</v>
      </c>
      <c r="EP6845" t="e">
        <f t="shared" si="354"/>
        <v>#REF!</v>
      </c>
      <c r="EQ6845" t="e">
        <f t="shared" si="355"/>
        <v>#REF!</v>
      </c>
      <c r="ER6845" t="e">
        <f t="shared" si="356"/>
        <v>#REF!</v>
      </c>
    </row>
    <row r="6846" spans="142:148" x14ac:dyDescent="0.25">
      <c r="EL6846">
        <v>6839</v>
      </c>
      <c r="EM6846" t="e">
        <v>#REF!</v>
      </c>
      <c r="EN6846" t="e">
        <v>#REF!</v>
      </c>
      <c r="EP6846" t="e">
        <f t="shared" si="354"/>
        <v>#REF!</v>
      </c>
      <c r="EQ6846" t="e">
        <f t="shared" si="355"/>
        <v>#REF!</v>
      </c>
      <c r="ER6846" t="e">
        <f t="shared" si="356"/>
        <v>#REF!</v>
      </c>
    </row>
    <row r="6847" spans="142:148" x14ac:dyDescent="0.25">
      <c r="EL6847">
        <v>6840</v>
      </c>
      <c r="EM6847" t="e">
        <v>#REF!</v>
      </c>
      <c r="EN6847" t="e">
        <v>#REF!</v>
      </c>
      <c r="EP6847" t="e">
        <f t="shared" si="354"/>
        <v>#REF!</v>
      </c>
      <c r="EQ6847" t="e">
        <f t="shared" si="355"/>
        <v>#REF!</v>
      </c>
      <c r="ER6847" t="e">
        <f t="shared" si="356"/>
        <v>#REF!</v>
      </c>
    </row>
    <row r="6848" spans="142:148" x14ac:dyDescent="0.25">
      <c r="EL6848">
        <v>6841</v>
      </c>
      <c r="EM6848" t="e">
        <v>#REF!</v>
      </c>
      <c r="EN6848" t="e">
        <v>#REF!</v>
      </c>
      <c r="EP6848" t="e">
        <f t="shared" si="354"/>
        <v>#REF!</v>
      </c>
      <c r="EQ6848" t="e">
        <f t="shared" si="355"/>
        <v>#REF!</v>
      </c>
      <c r="ER6848" t="e">
        <f t="shared" si="356"/>
        <v>#REF!</v>
      </c>
    </row>
    <row r="6849" spans="142:148" x14ac:dyDescent="0.25">
      <c r="EL6849">
        <v>6842</v>
      </c>
      <c r="EM6849" t="e">
        <v>#REF!</v>
      </c>
      <c r="EN6849" t="e">
        <v>#REF!</v>
      </c>
      <c r="EP6849" t="e">
        <f t="shared" si="354"/>
        <v>#REF!</v>
      </c>
      <c r="EQ6849" t="e">
        <f t="shared" si="355"/>
        <v>#REF!</v>
      </c>
      <c r="ER6849" t="e">
        <f t="shared" si="356"/>
        <v>#REF!</v>
      </c>
    </row>
    <row r="6850" spans="142:148" x14ac:dyDescent="0.25">
      <c r="EL6850">
        <v>6843</v>
      </c>
      <c r="EM6850" t="e">
        <v>#REF!</v>
      </c>
      <c r="EN6850" t="e">
        <v>#REF!</v>
      </c>
      <c r="EP6850" t="e">
        <f t="shared" si="354"/>
        <v>#REF!</v>
      </c>
      <c r="EQ6850" t="e">
        <f t="shared" si="355"/>
        <v>#REF!</v>
      </c>
      <c r="ER6850" t="e">
        <f t="shared" si="356"/>
        <v>#REF!</v>
      </c>
    </row>
    <row r="6851" spans="142:148" x14ac:dyDescent="0.25">
      <c r="EL6851">
        <v>6844</v>
      </c>
      <c r="EM6851" t="e">
        <v>#REF!</v>
      </c>
      <c r="EN6851" t="e">
        <v>#REF!</v>
      </c>
      <c r="EP6851" t="e">
        <f t="shared" si="354"/>
        <v>#REF!</v>
      </c>
      <c r="EQ6851" t="e">
        <f t="shared" si="355"/>
        <v>#REF!</v>
      </c>
      <c r="ER6851" t="e">
        <f t="shared" si="356"/>
        <v>#REF!</v>
      </c>
    </row>
    <row r="6852" spans="142:148" x14ac:dyDescent="0.25">
      <c r="EL6852">
        <v>6845</v>
      </c>
      <c r="EM6852" t="e">
        <v>#REF!</v>
      </c>
      <c r="EN6852" t="e">
        <v>#REF!</v>
      </c>
      <c r="EP6852" t="e">
        <f t="shared" si="354"/>
        <v>#REF!</v>
      </c>
      <c r="EQ6852" t="e">
        <f t="shared" si="355"/>
        <v>#REF!</v>
      </c>
      <c r="ER6852" t="e">
        <f t="shared" si="356"/>
        <v>#REF!</v>
      </c>
    </row>
    <row r="6853" spans="142:148" x14ac:dyDescent="0.25">
      <c r="EL6853">
        <v>6846</v>
      </c>
      <c r="EM6853" t="e">
        <v>#REF!</v>
      </c>
      <c r="EN6853" t="e">
        <v>#REF!</v>
      </c>
      <c r="EP6853" t="e">
        <f t="shared" si="354"/>
        <v>#REF!</v>
      </c>
      <c r="EQ6853" t="e">
        <f t="shared" si="355"/>
        <v>#REF!</v>
      </c>
      <c r="ER6853" t="e">
        <f t="shared" si="356"/>
        <v>#REF!</v>
      </c>
    </row>
    <row r="6854" spans="142:148" x14ac:dyDescent="0.25">
      <c r="EL6854">
        <v>6847</v>
      </c>
      <c r="EM6854" t="e">
        <v>#REF!</v>
      </c>
      <c r="EN6854" t="e">
        <v>#REF!</v>
      </c>
      <c r="EP6854" t="e">
        <f t="shared" si="354"/>
        <v>#REF!</v>
      </c>
      <c r="EQ6854" t="e">
        <f t="shared" si="355"/>
        <v>#REF!</v>
      </c>
      <c r="ER6854" t="e">
        <f t="shared" si="356"/>
        <v>#REF!</v>
      </c>
    </row>
    <row r="6855" spans="142:148" x14ac:dyDescent="0.25">
      <c r="EL6855">
        <v>6848</v>
      </c>
      <c r="EM6855" t="e">
        <v>#REF!</v>
      </c>
      <c r="EN6855" t="e">
        <v>#REF!</v>
      </c>
      <c r="EP6855" t="e">
        <f t="shared" si="354"/>
        <v>#REF!</v>
      </c>
      <c r="EQ6855" t="e">
        <f t="shared" si="355"/>
        <v>#REF!</v>
      </c>
      <c r="ER6855" t="e">
        <f t="shared" si="356"/>
        <v>#REF!</v>
      </c>
    </row>
    <row r="6856" spans="142:148" x14ac:dyDescent="0.25">
      <c r="EL6856">
        <v>6849</v>
      </c>
      <c r="EM6856" t="e">
        <v>#REF!</v>
      </c>
      <c r="EN6856" t="e">
        <v>#REF!</v>
      </c>
      <c r="EP6856" t="e">
        <f t="shared" si="354"/>
        <v>#REF!</v>
      </c>
      <c r="EQ6856" t="e">
        <f t="shared" si="355"/>
        <v>#REF!</v>
      </c>
      <c r="ER6856" t="e">
        <f t="shared" si="356"/>
        <v>#REF!</v>
      </c>
    </row>
    <row r="6857" spans="142:148" x14ac:dyDescent="0.25">
      <c r="EL6857">
        <v>6850</v>
      </c>
      <c r="EM6857" t="e">
        <v>#REF!</v>
      </c>
      <c r="EN6857" t="e">
        <v>#REF!</v>
      </c>
      <c r="EP6857" t="e">
        <f t="shared" si="354"/>
        <v>#REF!</v>
      </c>
      <c r="EQ6857" t="e">
        <f t="shared" si="355"/>
        <v>#REF!</v>
      </c>
      <c r="ER6857" t="e">
        <f t="shared" si="356"/>
        <v>#REF!</v>
      </c>
    </row>
    <row r="6858" spans="142:148" x14ac:dyDescent="0.25">
      <c r="EL6858">
        <v>6851</v>
      </c>
      <c r="EM6858" t="e">
        <v>#REF!</v>
      </c>
      <c r="EN6858" t="e">
        <v>#REF!</v>
      </c>
      <c r="EP6858" t="e">
        <f t="shared" si="354"/>
        <v>#REF!</v>
      </c>
      <c r="EQ6858" t="e">
        <f t="shared" si="355"/>
        <v>#REF!</v>
      </c>
      <c r="ER6858" t="e">
        <f t="shared" si="356"/>
        <v>#REF!</v>
      </c>
    </row>
    <row r="6859" spans="142:148" x14ac:dyDescent="0.25">
      <c r="EL6859">
        <v>6852</v>
      </c>
      <c r="EM6859" t="e">
        <v>#REF!</v>
      </c>
      <c r="EN6859" t="e">
        <v>#REF!</v>
      </c>
      <c r="EP6859" t="e">
        <f t="shared" si="354"/>
        <v>#REF!</v>
      </c>
      <c r="EQ6859" t="e">
        <f t="shared" si="355"/>
        <v>#REF!</v>
      </c>
      <c r="ER6859" t="e">
        <f t="shared" si="356"/>
        <v>#REF!</v>
      </c>
    </row>
    <row r="6860" spans="142:148" x14ac:dyDescent="0.25">
      <c r="EL6860">
        <v>6853</v>
      </c>
      <c r="EM6860" t="e">
        <v>#REF!</v>
      </c>
      <c r="EN6860" t="e">
        <v>#REF!</v>
      </c>
      <c r="EP6860" t="e">
        <f t="shared" si="354"/>
        <v>#REF!</v>
      </c>
      <c r="EQ6860" t="e">
        <f t="shared" si="355"/>
        <v>#REF!</v>
      </c>
      <c r="ER6860" t="e">
        <f t="shared" si="356"/>
        <v>#REF!</v>
      </c>
    </row>
    <row r="6861" spans="142:148" x14ac:dyDescent="0.25">
      <c r="EL6861">
        <v>6854</v>
      </c>
      <c r="EM6861" t="e">
        <v>#REF!</v>
      </c>
      <c r="EN6861" t="e">
        <v>#REF!</v>
      </c>
      <c r="EP6861" t="e">
        <f t="shared" si="354"/>
        <v>#REF!</v>
      </c>
      <c r="EQ6861" t="e">
        <f t="shared" si="355"/>
        <v>#REF!</v>
      </c>
      <c r="ER6861" t="e">
        <f t="shared" si="356"/>
        <v>#REF!</v>
      </c>
    </row>
    <row r="6862" spans="142:148" x14ac:dyDescent="0.25">
      <c r="EL6862">
        <v>6855</v>
      </c>
      <c r="EM6862" t="e">
        <v>#REF!</v>
      </c>
      <c r="EN6862" t="e">
        <v>#REF!</v>
      </c>
      <c r="EP6862" t="e">
        <f t="shared" si="354"/>
        <v>#REF!</v>
      </c>
      <c r="EQ6862" t="e">
        <f t="shared" si="355"/>
        <v>#REF!</v>
      </c>
      <c r="ER6862" t="e">
        <f t="shared" si="356"/>
        <v>#REF!</v>
      </c>
    </row>
    <row r="6863" spans="142:148" x14ac:dyDescent="0.25">
      <c r="EL6863">
        <v>6856</v>
      </c>
      <c r="EM6863" t="e">
        <v>#REF!</v>
      </c>
      <c r="EN6863" t="e">
        <v>#REF!</v>
      </c>
      <c r="EP6863" t="e">
        <f t="shared" si="354"/>
        <v>#REF!</v>
      </c>
      <c r="EQ6863" t="e">
        <f t="shared" si="355"/>
        <v>#REF!</v>
      </c>
      <c r="ER6863" t="e">
        <f t="shared" si="356"/>
        <v>#REF!</v>
      </c>
    </row>
    <row r="6864" spans="142:148" x14ac:dyDescent="0.25">
      <c r="EL6864">
        <v>6857</v>
      </c>
      <c r="EM6864" t="e">
        <v>#REF!</v>
      </c>
      <c r="EN6864" t="e">
        <v>#REF!</v>
      </c>
      <c r="EP6864" t="e">
        <f t="shared" si="354"/>
        <v>#REF!</v>
      </c>
      <c r="EQ6864" t="e">
        <f t="shared" si="355"/>
        <v>#REF!</v>
      </c>
      <c r="ER6864" t="e">
        <f t="shared" si="356"/>
        <v>#REF!</v>
      </c>
    </row>
    <row r="6865" spans="142:148" x14ac:dyDescent="0.25">
      <c r="EL6865">
        <v>6858</v>
      </c>
      <c r="EM6865" t="e">
        <v>#REF!</v>
      </c>
      <c r="EN6865" t="e">
        <v>#REF!</v>
      </c>
      <c r="EP6865" t="e">
        <f t="shared" si="354"/>
        <v>#REF!</v>
      </c>
      <c r="EQ6865" t="e">
        <f t="shared" si="355"/>
        <v>#REF!</v>
      </c>
      <c r="ER6865" t="e">
        <f t="shared" si="356"/>
        <v>#REF!</v>
      </c>
    </row>
    <row r="6866" spans="142:148" x14ac:dyDescent="0.25">
      <c r="EL6866">
        <v>6859</v>
      </c>
      <c r="EM6866" t="e">
        <v>#REF!</v>
      </c>
      <c r="EN6866" t="e">
        <v>#REF!</v>
      </c>
      <c r="EP6866" t="e">
        <f t="shared" si="354"/>
        <v>#REF!</v>
      </c>
      <c r="EQ6866" t="e">
        <f t="shared" si="355"/>
        <v>#REF!</v>
      </c>
      <c r="ER6866" t="e">
        <f t="shared" si="356"/>
        <v>#REF!</v>
      </c>
    </row>
    <row r="6867" spans="142:148" x14ac:dyDescent="0.25">
      <c r="EL6867">
        <v>6860</v>
      </c>
      <c r="EM6867" t="e">
        <v>#REF!</v>
      </c>
      <c r="EN6867" t="e">
        <v>#REF!</v>
      </c>
      <c r="EP6867" t="e">
        <f t="shared" si="354"/>
        <v>#REF!</v>
      </c>
      <c r="EQ6867" t="e">
        <f t="shared" si="355"/>
        <v>#REF!</v>
      </c>
      <c r="ER6867" t="e">
        <f t="shared" si="356"/>
        <v>#REF!</v>
      </c>
    </row>
    <row r="6868" spans="142:148" x14ac:dyDescent="0.25">
      <c r="EL6868">
        <v>6861</v>
      </c>
      <c r="EM6868" t="e">
        <v>#REF!</v>
      </c>
      <c r="EN6868" t="e">
        <v>#REF!</v>
      </c>
      <c r="EP6868" t="e">
        <f t="shared" si="354"/>
        <v>#REF!</v>
      </c>
      <c r="EQ6868" t="e">
        <f t="shared" si="355"/>
        <v>#REF!</v>
      </c>
      <c r="ER6868" t="e">
        <f t="shared" si="356"/>
        <v>#REF!</v>
      </c>
    </row>
    <row r="6869" spans="142:148" x14ac:dyDescent="0.25">
      <c r="EL6869">
        <v>6862</v>
      </c>
      <c r="EM6869" t="e">
        <v>#REF!</v>
      </c>
      <c r="EN6869" t="e">
        <v>#REF!</v>
      </c>
      <c r="EP6869" t="e">
        <f t="shared" si="354"/>
        <v>#REF!</v>
      </c>
      <c r="EQ6869" t="e">
        <f t="shared" si="355"/>
        <v>#REF!</v>
      </c>
      <c r="ER6869" t="e">
        <f t="shared" si="356"/>
        <v>#REF!</v>
      </c>
    </row>
    <row r="6870" spans="142:148" x14ac:dyDescent="0.25">
      <c r="EL6870">
        <v>6863</v>
      </c>
      <c r="EM6870" t="e">
        <v>#REF!</v>
      </c>
      <c r="EN6870" t="e">
        <v>#REF!</v>
      </c>
      <c r="EP6870" t="e">
        <f t="shared" si="354"/>
        <v>#REF!</v>
      </c>
      <c r="EQ6870" t="e">
        <f t="shared" si="355"/>
        <v>#REF!</v>
      </c>
      <c r="ER6870" t="e">
        <f t="shared" si="356"/>
        <v>#REF!</v>
      </c>
    </row>
    <row r="6871" spans="142:148" x14ac:dyDescent="0.25">
      <c r="EL6871">
        <v>6864</v>
      </c>
      <c r="EM6871" t="e">
        <v>#REF!</v>
      </c>
      <c r="EN6871" t="e">
        <v>#REF!</v>
      </c>
      <c r="EP6871" t="e">
        <f t="shared" si="354"/>
        <v>#REF!</v>
      </c>
      <c r="EQ6871" t="e">
        <f t="shared" si="355"/>
        <v>#REF!</v>
      </c>
      <c r="ER6871" t="e">
        <f t="shared" si="356"/>
        <v>#REF!</v>
      </c>
    </row>
    <row r="6872" spans="142:148" x14ac:dyDescent="0.25">
      <c r="EL6872">
        <v>6865</v>
      </c>
      <c r="EM6872" t="e">
        <v>#REF!</v>
      </c>
      <c r="EN6872" t="e">
        <v>#REF!</v>
      </c>
      <c r="EP6872" t="e">
        <f t="shared" ref="EP6872:EP6935" si="357">IF(EM6872&gt;EN6872,1,0)</f>
        <v>#REF!</v>
      </c>
      <c r="EQ6872" t="e">
        <f t="shared" ref="EQ6872:EQ6935" si="358">IF(EP6872&gt;0,0,1)</f>
        <v>#REF!</v>
      </c>
      <c r="ER6872" t="e">
        <f t="shared" ref="ER6872:ER6935" si="359">IF(EM6872&gt;EN6872,EM6872-EN6872,EN6872-EM6872)</f>
        <v>#REF!</v>
      </c>
    </row>
    <row r="6873" spans="142:148" x14ac:dyDescent="0.25">
      <c r="EL6873">
        <v>6866</v>
      </c>
      <c r="EM6873" t="e">
        <v>#REF!</v>
      </c>
      <c r="EN6873" t="e">
        <v>#REF!</v>
      </c>
      <c r="EP6873" t="e">
        <f t="shared" si="357"/>
        <v>#REF!</v>
      </c>
      <c r="EQ6873" t="e">
        <f t="shared" si="358"/>
        <v>#REF!</v>
      </c>
      <c r="ER6873" t="e">
        <f t="shared" si="359"/>
        <v>#REF!</v>
      </c>
    </row>
    <row r="6874" spans="142:148" x14ac:dyDescent="0.25">
      <c r="EL6874">
        <v>6867</v>
      </c>
      <c r="EM6874" t="e">
        <v>#REF!</v>
      </c>
      <c r="EN6874" t="e">
        <v>#REF!</v>
      </c>
      <c r="EP6874" t="e">
        <f t="shared" si="357"/>
        <v>#REF!</v>
      </c>
      <c r="EQ6874" t="e">
        <f t="shared" si="358"/>
        <v>#REF!</v>
      </c>
      <c r="ER6874" t="e">
        <f t="shared" si="359"/>
        <v>#REF!</v>
      </c>
    </row>
    <row r="6875" spans="142:148" x14ac:dyDescent="0.25">
      <c r="EL6875">
        <v>6868</v>
      </c>
      <c r="EM6875" t="e">
        <v>#REF!</v>
      </c>
      <c r="EN6875" t="e">
        <v>#REF!</v>
      </c>
      <c r="EP6875" t="e">
        <f t="shared" si="357"/>
        <v>#REF!</v>
      </c>
      <c r="EQ6875" t="e">
        <f t="shared" si="358"/>
        <v>#REF!</v>
      </c>
      <c r="ER6875" t="e">
        <f t="shared" si="359"/>
        <v>#REF!</v>
      </c>
    </row>
    <row r="6876" spans="142:148" x14ac:dyDescent="0.25">
      <c r="EL6876">
        <v>6869</v>
      </c>
      <c r="EM6876" t="e">
        <v>#REF!</v>
      </c>
      <c r="EN6876" t="e">
        <v>#REF!</v>
      </c>
      <c r="EP6876" t="e">
        <f t="shared" si="357"/>
        <v>#REF!</v>
      </c>
      <c r="EQ6876" t="e">
        <f t="shared" si="358"/>
        <v>#REF!</v>
      </c>
      <c r="ER6876" t="e">
        <f t="shared" si="359"/>
        <v>#REF!</v>
      </c>
    </row>
    <row r="6877" spans="142:148" x14ac:dyDescent="0.25">
      <c r="EL6877">
        <v>6870</v>
      </c>
      <c r="EM6877" t="e">
        <v>#REF!</v>
      </c>
      <c r="EN6877" t="e">
        <v>#REF!</v>
      </c>
      <c r="EP6877" t="e">
        <f t="shared" si="357"/>
        <v>#REF!</v>
      </c>
      <c r="EQ6877" t="e">
        <f t="shared" si="358"/>
        <v>#REF!</v>
      </c>
      <c r="ER6877" t="e">
        <f t="shared" si="359"/>
        <v>#REF!</v>
      </c>
    </row>
    <row r="6878" spans="142:148" x14ac:dyDescent="0.25">
      <c r="EL6878">
        <v>6871</v>
      </c>
      <c r="EM6878" t="e">
        <v>#REF!</v>
      </c>
      <c r="EN6878" t="e">
        <v>#REF!</v>
      </c>
      <c r="EP6878" t="e">
        <f t="shared" si="357"/>
        <v>#REF!</v>
      </c>
      <c r="EQ6878" t="e">
        <f t="shared" si="358"/>
        <v>#REF!</v>
      </c>
      <c r="ER6878" t="e">
        <f t="shared" si="359"/>
        <v>#REF!</v>
      </c>
    </row>
    <row r="6879" spans="142:148" x14ac:dyDescent="0.25">
      <c r="EL6879">
        <v>6872</v>
      </c>
      <c r="EM6879" t="e">
        <v>#REF!</v>
      </c>
      <c r="EN6879" t="e">
        <v>#REF!</v>
      </c>
      <c r="EP6879" t="e">
        <f t="shared" si="357"/>
        <v>#REF!</v>
      </c>
      <c r="EQ6879" t="e">
        <f t="shared" si="358"/>
        <v>#REF!</v>
      </c>
      <c r="ER6879" t="e">
        <f t="shared" si="359"/>
        <v>#REF!</v>
      </c>
    </row>
    <row r="6880" spans="142:148" x14ac:dyDescent="0.25">
      <c r="EL6880">
        <v>6873</v>
      </c>
      <c r="EM6880" t="e">
        <v>#REF!</v>
      </c>
      <c r="EN6880" t="e">
        <v>#REF!</v>
      </c>
      <c r="EP6880" t="e">
        <f t="shared" si="357"/>
        <v>#REF!</v>
      </c>
      <c r="EQ6880" t="e">
        <f t="shared" si="358"/>
        <v>#REF!</v>
      </c>
      <c r="ER6880" t="e">
        <f t="shared" si="359"/>
        <v>#REF!</v>
      </c>
    </row>
    <row r="6881" spans="142:148" x14ac:dyDescent="0.25">
      <c r="EL6881">
        <v>6874</v>
      </c>
      <c r="EM6881" t="e">
        <v>#REF!</v>
      </c>
      <c r="EN6881" t="e">
        <v>#REF!</v>
      </c>
      <c r="EP6881" t="e">
        <f t="shared" si="357"/>
        <v>#REF!</v>
      </c>
      <c r="EQ6881" t="e">
        <f t="shared" si="358"/>
        <v>#REF!</v>
      </c>
      <c r="ER6881" t="e">
        <f t="shared" si="359"/>
        <v>#REF!</v>
      </c>
    </row>
    <row r="6882" spans="142:148" x14ac:dyDescent="0.25">
      <c r="EL6882">
        <v>6875</v>
      </c>
      <c r="EM6882" t="e">
        <v>#REF!</v>
      </c>
      <c r="EN6882" t="e">
        <v>#REF!</v>
      </c>
      <c r="EP6882" t="e">
        <f t="shared" si="357"/>
        <v>#REF!</v>
      </c>
      <c r="EQ6882" t="e">
        <f t="shared" si="358"/>
        <v>#REF!</v>
      </c>
      <c r="ER6882" t="e">
        <f t="shared" si="359"/>
        <v>#REF!</v>
      </c>
    </row>
    <row r="6883" spans="142:148" x14ac:dyDescent="0.25">
      <c r="EL6883">
        <v>6876</v>
      </c>
      <c r="EM6883" t="e">
        <v>#REF!</v>
      </c>
      <c r="EN6883" t="e">
        <v>#REF!</v>
      </c>
      <c r="EP6883" t="e">
        <f t="shared" si="357"/>
        <v>#REF!</v>
      </c>
      <c r="EQ6883" t="e">
        <f t="shared" si="358"/>
        <v>#REF!</v>
      </c>
      <c r="ER6883" t="e">
        <f t="shared" si="359"/>
        <v>#REF!</v>
      </c>
    </row>
    <row r="6884" spans="142:148" x14ac:dyDescent="0.25">
      <c r="EL6884">
        <v>6877</v>
      </c>
      <c r="EM6884" t="e">
        <v>#REF!</v>
      </c>
      <c r="EN6884" t="e">
        <v>#REF!</v>
      </c>
      <c r="EP6884" t="e">
        <f t="shared" si="357"/>
        <v>#REF!</v>
      </c>
      <c r="EQ6884" t="e">
        <f t="shared" si="358"/>
        <v>#REF!</v>
      </c>
      <c r="ER6884" t="e">
        <f t="shared" si="359"/>
        <v>#REF!</v>
      </c>
    </row>
    <row r="6885" spans="142:148" x14ac:dyDescent="0.25">
      <c r="EL6885">
        <v>6878</v>
      </c>
      <c r="EM6885" t="e">
        <v>#REF!</v>
      </c>
      <c r="EN6885" t="e">
        <v>#REF!</v>
      </c>
      <c r="EP6885" t="e">
        <f t="shared" si="357"/>
        <v>#REF!</v>
      </c>
      <c r="EQ6885" t="e">
        <f t="shared" si="358"/>
        <v>#REF!</v>
      </c>
      <c r="ER6885" t="e">
        <f t="shared" si="359"/>
        <v>#REF!</v>
      </c>
    </row>
    <row r="6886" spans="142:148" x14ac:dyDescent="0.25">
      <c r="EL6886">
        <v>6879</v>
      </c>
      <c r="EM6886" t="e">
        <v>#REF!</v>
      </c>
      <c r="EN6886" t="e">
        <v>#REF!</v>
      </c>
      <c r="EP6886" t="e">
        <f t="shared" si="357"/>
        <v>#REF!</v>
      </c>
      <c r="EQ6886" t="e">
        <f t="shared" si="358"/>
        <v>#REF!</v>
      </c>
      <c r="ER6886" t="e">
        <f t="shared" si="359"/>
        <v>#REF!</v>
      </c>
    </row>
    <row r="6887" spans="142:148" x14ac:dyDescent="0.25">
      <c r="EL6887">
        <v>6880</v>
      </c>
      <c r="EM6887" t="e">
        <v>#REF!</v>
      </c>
      <c r="EN6887" t="e">
        <v>#REF!</v>
      </c>
      <c r="EP6887" t="e">
        <f t="shared" si="357"/>
        <v>#REF!</v>
      </c>
      <c r="EQ6887" t="e">
        <f t="shared" si="358"/>
        <v>#REF!</v>
      </c>
      <c r="ER6887" t="e">
        <f t="shared" si="359"/>
        <v>#REF!</v>
      </c>
    </row>
    <row r="6888" spans="142:148" x14ac:dyDescent="0.25">
      <c r="EL6888">
        <v>6881</v>
      </c>
      <c r="EM6888" t="e">
        <v>#REF!</v>
      </c>
      <c r="EN6888" t="e">
        <v>#REF!</v>
      </c>
      <c r="EP6888" t="e">
        <f t="shared" si="357"/>
        <v>#REF!</v>
      </c>
      <c r="EQ6888" t="e">
        <f t="shared" si="358"/>
        <v>#REF!</v>
      </c>
      <c r="ER6888" t="e">
        <f t="shared" si="359"/>
        <v>#REF!</v>
      </c>
    </row>
    <row r="6889" spans="142:148" x14ac:dyDescent="0.25">
      <c r="EL6889">
        <v>6882</v>
      </c>
      <c r="EM6889" t="e">
        <v>#REF!</v>
      </c>
      <c r="EN6889" t="e">
        <v>#REF!</v>
      </c>
      <c r="EP6889" t="e">
        <f t="shared" si="357"/>
        <v>#REF!</v>
      </c>
      <c r="EQ6889" t="e">
        <f t="shared" si="358"/>
        <v>#REF!</v>
      </c>
      <c r="ER6889" t="e">
        <f t="shared" si="359"/>
        <v>#REF!</v>
      </c>
    </row>
    <row r="6890" spans="142:148" x14ac:dyDescent="0.25">
      <c r="EL6890">
        <v>6883</v>
      </c>
      <c r="EM6890" t="e">
        <v>#REF!</v>
      </c>
      <c r="EN6890" t="e">
        <v>#REF!</v>
      </c>
      <c r="EP6890" t="e">
        <f t="shared" si="357"/>
        <v>#REF!</v>
      </c>
      <c r="EQ6890" t="e">
        <f t="shared" si="358"/>
        <v>#REF!</v>
      </c>
      <c r="ER6890" t="e">
        <f t="shared" si="359"/>
        <v>#REF!</v>
      </c>
    </row>
    <row r="6891" spans="142:148" x14ac:dyDescent="0.25">
      <c r="EL6891">
        <v>6884</v>
      </c>
      <c r="EM6891" t="e">
        <v>#REF!</v>
      </c>
      <c r="EN6891" t="e">
        <v>#REF!</v>
      </c>
      <c r="EP6891" t="e">
        <f t="shared" si="357"/>
        <v>#REF!</v>
      </c>
      <c r="EQ6891" t="e">
        <f t="shared" si="358"/>
        <v>#REF!</v>
      </c>
      <c r="ER6891" t="e">
        <f t="shared" si="359"/>
        <v>#REF!</v>
      </c>
    </row>
    <row r="6892" spans="142:148" x14ac:dyDescent="0.25">
      <c r="EL6892">
        <v>6885</v>
      </c>
      <c r="EM6892" t="e">
        <v>#REF!</v>
      </c>
      <c r="EN6892" t="e">
        <v>#REF!</v>
      </c>
      <c r="EP6892" t="e">
        <f t="shared" si="357"/>
        <v>#REF!</v>
      </c>
      <c r="EQ6892" t="e">
        <f t="shared" si="358"/>
        <v>#REF!</v>
      </c>
      <c r="ER6892" t="e">
        <f t="shared" si="359"/>
        <v>#REF!</v>
      </c>
    </row>
    <row r="6893" spans="142:148" x14ac:dyDescent="0.25">
      <c r="EL6893">
        <v>6886</v>
      </c>
      <c r="EM6893" t="e">
        <v>#REF!</v>
      </c>
      <c r="EN6893" t="e">
        <v>#REF!</v>
      </c>
      <c r="EP6893" t="e">
        <f t="shared" si="357"/>
        <v>#REF!</v>
      </c>
      <c r="EQ6893" t="e">
        <f t="shared" si="358"/>
        <v>#REF!</v>
      </c>
      <c r="ER6893" t="e">
        <f t="shared" si="359"/>
        <v>#REF!</v>
      </c>
    </row>
    <row r="6894" spans="142:148" x14ac:dyDescent="0.25">
      <c r="EL6894">
        <v>6887</v>
      </c>
      <c r="EM6894" t="e">
        <v>#REF!</v>
      </c>
      <c r="EN6894" t="e">
        <v>#REF!</v>
      </c>
      <c r="EP6894" t="e">
        <f t="shared" si="357"/>
        <v>#REF!</v>
      </c>
      <c r="EQ6894" t="e">
        <f t="shared" si="358"/>
        <v>#REF!</v>
      </c>
      <c r="ER6894" t="e">
        <f t="shared" si="359"/>
        <v>#REF!</v>
      </c>
    </row>
    <row r="6895" spans="142:148" x14ac:dyDescent="0.25">
      <c r="EL6895">
        <v>6888</v>
      </c>
      <c r="EM6895" t="e">
        <v>#REF!</v>
      </c>
      <c r="EN6895" t="e">
        <v>#REF!</v>
      </c>
      <c r="EP6895" t="e">
        <f t="shared" si="357"/>
        <v>#REF!</v>
      </c>
      <c r="EQ6895" t="e">
        <f t="shared" si="358"/>
        <v>#REF!</v>
      </c>
      <c r="ER6895" t="e">
        <f t="shared" si="359"/>
        <v>#REF!</v>
      </c>
    </row>
    <row r="6896" spans="142:148" x14ac:dyDescent="0.25">
      <c r="EL6896">
        <v>6889</v>
      </c>
      <c r="EM6896" t="e">
        <v>#REF!</v>
      </c>
      <c r="EN6896" t="e">
        <v>#REF!</v>
      </c>
      <c r="EP6896" t="e">
        <f t="shared" si="357"/>
        <v>#REF!</v>
      </c>
      <c r="EQ6896" t="e">
        <f t="shared" si="358"/>
        <v>#REF!</v>
      </c>
      <c r="ER6896" t="e">
        <f t="shared" si="359"/>
        <v>#REF!</v>
      </c>
    </row>
    <row r="6897" spans="142:148" x14ac:dyDescent="0.25">
      <c r="EL6897">
        <v>6890</v>
      </c>
      <c r="EM6897" t="e">
        <v>#REF!</v>
      </c>
      <c r="EN6897" t="e">
        <v>#REF!</v>
      </c>
      <c r="EP6897" t="e">
        <f t="shared" si="357"/>
        <v>#REF!</v>
      </c>
      <c r="EQ6897" t="e">
        <f t="shared" si="358"/>
        <v>#REF!</v>
      </c>
      <c r="ER6897" t="e">
        <f t="shared" si="359"/>
        <v>#REF!</v>
      </c>
    </row>
    <row r="6898" spans="142:148" x14ac:dyDescent="0.25">
      <c r="EL6898">
        <v>6891</v>
      </c>
      <c r="EM6898" t="e">
        <v>#REF!</v>
      </c>
      <c r="EN6898" t="e">
        <v>#REF!</v>
      </c>
      <c r="EP6898" t="e">
        <f t="shared" si="357"/>
        <v>#REF!</v>
      </c>
      <c r="EQ6898" t="e">
        <f t="shared" si="358"/>
        <v>#REF!</v>
      </c>
      <c r="ER6898" t="e">
        <f t="shared" si="359"/>
        <v>#REF!</v>
      </c>
    </row>
    <row r="6899" spans="142:148" x14ac:dyDescent="0.25">
      <c r="EL6899">
        <v>6892</v>
      </c>
      <c r="EM6899" t="e">
        <v>#REF!</v>
      </c>
      <c r="EN6899" t="e">
        <v>#REF!</v>
      </c>
      <c r="EP6899" t="e">
        <f t="shared" si="357"/>
        <v>#REF!</v>
      </c>
      <c r="EQ6899" t="e">
        <f t="shared" si="358"/>
        <v>#REF!</v>
      </c>
      <c r="ER6899" t="e">
        <f t="shared" si="359"/>
        <v>#REF!</v>
      </c>
    </row>
    <row r="6900" spans="142:148" x14ac:dyDescent="0.25">
      <c r="EL6900">
        <v>6893</v>
      </c>
      <c r="EM6900" t="e">
        <v>#REF!</v>
      </c>
      <c r="EN6900" t="e">
        <v>#REF!</v>
      </c>
      <c r="EP6900" t="e">
        <f t="shared" si="357"/>
        <v>#REF!</v>
      </c>
      <c r="EQ6900" t="e">
        <f t="shared" si="358"/>
        <v>#REF!</v>
      </c>
      <c r="ER6900" t="e">
        <f t="shared" si="359"/>
        <v>#REF!</v>
      </c>
    </row>
    <row r="6901" spans="142:148" x14ac:dyDescent="0.25">
      <c r="EL6901">
        <v>6894</v>
      </c>
      <c r="EM6901" t="e">
        <v>#REF!</v>
      </c>
      <c r="EN6901" t="e">
        <v>#REF!</v>
      </c>
      <c r="EP6901" t="e">
        <f t="shared" si="357"/>
        <v>#REF!</v>
      </c>
      <c r="EQ6901" t="e">
        <f t="shared" si="358"/>
        <v>#REF!</v>
      </c>
      <c r="ER6901" t="e">
        <f t="shared" si="359"/>
        <v>#REF!</v>
      </c>
    </row>
    <row r="6902" spans="142:148" x14ac:dyDescent="0.25">
      <c r="EL6902">
        <v>6895</v>
      </c>
      <c r="EM6902" t="e">
        <v>#REF!</v>
      </c>
      <c r="EN6902" t="e">
        <v>#REF!</v>
      </c>
      <c r="EP6902" t="e">
        <f t="shared" si="357"/>
        <v>#REF!</v>
      </c>
      <c r="EQ6902" t="e">
        <f t="shared" si="358"/>
        <v>#REF!</v>
      </c>
      <c r="ER6902" t="e">
        <f t="shared" si="359"/>
        <v>#REF!</v>
      </c>
    </row>
    <row r="6903" spans="142:148" x14ac:dyDescent="0.25">
      <c r="EL6903">
        <v>6896</v>
      </c>
      <c r="EM6903" t="e">
        <v>#REF!</v>
      </c>
      <c r="EN6903" t="e">
        <v>#REF!</v>
      </c>
      <c r="EP6903" t="e">
        <f t="shared" si="357"/>
        <v>#REF!</v>
      </c>
      <c r="EQ6903" t="e">
        <f t="shared" si="358"/>
        <v>#REF!</v>
      </c>
      <c r="ER6903" t="e">
        <f t="shared" si="359"/>
        <v>#REF!</v>
      </c>
    </row>
    <row r="6904" spans="142:148" x14ac:dyDescent="0.25">
      <c r="EL6904">
        <v>6897</v>
      </c>
      <c r="EM6904" t="e">
        <v>#REF!</v>
      </c>
      <c r="EN6904" t="e">
        <v>#REF!</v>
      </c>
      <c r="EP6904" t="e">
        <f t="shared" si="357"/>
        <v>#REF!</v>
      </c>
      <c r="EQ6904" t="e">
        <f t="shared" si="358"/>
        <v>#REF!</v>
      </c>
      <c r="ER6904" t="e">
        <f t="shared" si="359"/>
        <v>#REF!</v>
      </c>
    </row>
    <row r="6905" spans="142:148" x14ac:dyDescent="0.25">
      <c r="EL6905">
        <v>6898</v>
      </c>
      <c r="EM6905" t="e">
        <v>#REF!</v>
      </c>
      <c r="EN6905" t="e">
        <v>#REF!</v>
      </c>
      <c r="EP6905" t="e">
        <f t="shared" si="357"/>
        <v>#REF!</v>
      </c>
      <c r="EQ6905" t="e">
        <f t="shared" si="358"/>
        <v>#REF!</v>
      </c>
      <c r="ER6905" t="e">
        <f t="shared" si="359"/>
        <v>#REF!</v>
      </c>
    </row>
    <row r="6906" spans="142:148" x14ac:dyDescent="0.25">
      <c r="EL6906">
        <v>6899</v>
      </c>
      <c r="EM6906" t="e">
        <v>#REF!</v>
      </c>
      <c r="EN6906" t="e">
        <v>#REF!</v>
      </c>
      <c r="EP6906" t="e">
        <f t="shared" si="357"/>
        <v>#REF!</v>
      </c>
      <c r="EQ6906" t="e">
        <f t="shared" si="358"/>
        <v>#REF!</v>
      </c>
      <c r="ER6906" t="e">
        <f t="shared" si="359"/>
        <v>#REF!</v>
      </c>
    </row>
    <row r="6907" spans="142:148" x14ac:dyDescent="0.25">
      <c r="EL6907">
        <v>6900</v>
      </c>
      <c r="EM6907" t="e">
        <v>#REF!</v>
      </c>
      <c r="EN6907" t="e">
        <v>#REF!</v>
      </c>
      <c r="EP6907" t="e">
        <f t="shared" si="357"/>
        <v>#REF!</v>
      </c>
      <c r="EQ6907" t="e">
        <f t="shared" si="358"/>
        <v>#REF!</v>
      </c>
      <c r="ER6907" t="e">
        <f t="shared" si="359"/>
        <v>#REF!</v>
      </c>
    </row>
    <row r="6908" spans="142:148" x14ac:dyDescent="0.25">
      <c r="EL6908">
        <v>6901</v>
      </c>
      <c r="EM6908" t="e">
        <v>#REF!</v>
      </c>
      <c r="EN6908" t="e">
        <v>#REF!</v>
      </c>
      <c r="EP6908" t="e">
        <f t="shared" si="357"/>
        <v>#REF!</v>
      </c>
      <c r="EQ6908" t="e">
        <f t="shared" si="358"/>
        <v>#REF!</v>
      </c>
      <c r="ER6908" t="e">
        <f t="shared" si="359"/>
        <v>#REF!</v>
      </c>
    </row>
    <row r="6909" spans="142:148" x14ac:dyDescent="0.25">
      <c r="EL6909">
        <v>6902</v>
      </c>
      <c r="EM6909" t="e">
        <v>#REF!</v>
      </c>
      <c r="EN6909" t="e">
        <v>#REF!</v>
      </c>
      <c r="EP6909" t="e">
        <f t="shared" si="357"/>
        <v>#REF!</v>
      </c>
      <c r="EQ6909" t="e">
        <f t="shared" si="358"/>
        <v>#REF!</v>
      </c>
      <c r="ER6909" t="e">
        <f t="shared" si="359"/>
        <v>#REF!</v>
      </c>
    </row>
    <row r="6910" spans="142:148" x14ac:dyDescent="0.25">
      <c r="EL6910">
        <v>6903</v>
      </c>
      <c r="EM6910" t="e">
        <v>#REF!</v>
      </c>
      <c r="EN6910" t="e">
        <v>#REF!</v>
      </c>
      <c r="EP6910" t="e">
        <f t="shared" si="357"/>
        <v>#REF!</v>
      </c>
      <c r="EQ6910" t="e">
        <f t="shared" si="358"/>
        <v>#REF!</v>
      </c>
      <c r="ER6910" t="e">
        <f t="shared" si="359"/>
        <v>#REF!</v>
      </c>
    </row>
    <row r="6911" spans="142:148" x14ac:dyDescent="0.25">
      <c r="EL6911">
        <v>6904</v>
      </c>
      <c r="EM6911" t="e">
        <v>#REF!</v>
      </c>
      <c r="EN6911" t="e">
        <v>#REF!</v>
      </c>
      <c r="EP6911" t="e">
        <f t="shared" si="357"/>
        <v>#REF!</v>
      </c>
      <c r="EQ6911" t="e">
        <f t="shared" si="358"/>
        <v>#REF!</v>
      </c>
      <c r="ER6911" t="e">
        <f t="shared" si="359"/>
        <v>#REF!</v>
      </c>
    </row>
    <row r="6912" spans="142:148" x14ac:dyDescent="0.25">
      <c r="EL6912">
        <v>6905</v>
      </c>
      <c r="EM6912" t="e">
        <v>#REF!</v>
      </c>
      <c r="EN6912" t="e">
        <v>#REF!</v>
      </c>
      <c r="EP6912" t="e">
        <f t="shared" si="357"/>
        <v>#REF!</v>
      </c>
      <c r="EQ6912" t="e">
        <f t="shared" si="358"/>
        <v>#REF!</v>
      </c>
      <c r="ER6912" t="e">
        <f t="shared" si="359"/>
        <v>#REF!</v>
      </c>
    </row>
    <row r="6913" spans="142:148" x14ac:dyDescent="0.25">
      <c r="EL6913">
        <v>6906</v>
      </c>
      <c r="EM6913" t="e">
        <v>#REF!</v>
      </c>
      <c r="EN6913" t="e">
        <v>#REF!</v>
      </c>
      <c r="EP6913" t="e">
        <f t="shared" si="357"/>
        <v>#REF!</v>
      </c>
      <c r="EQ6913" t="e">
        <f t="shared" si="358"/>
        <v>#REF!</v>
      </c>
      <c r="ER6913" t="e">
        <f t="shared" si="359"/>
        <v>#REF!</v>
      </c>
    </row>
    <row r="6914" spans="142:148" x14ac:dyDescent="0.25">
      <c r="EL6914">
        <v>6907</v>
      </c>
      <c r="EM6914" t="e">
        <v>#REF!</v>
      </c>
      <c r="EN6914" t="e">
        <v>#REF!</v>
      </c>
      <c r="EP6914" t="e">
        <f t="shared" si="357"/>
        <v>#REF!</v>
      </c>
      <c r="EQ6914" t="e">
        <f t="shared" si="358"/>
        <v>#REF!</v>
      </c>
      <c r="ER6914" t="e">
        <f t="shared" si="359"/>
        <v>#REF!</v>
      </c>
    </row>
    <row r="6915" spans="142:148" x14ac:dyDescent="0.25">
      <c r="EL6915">
        <v>6908</v>
      </c>
      <c r="EM6915" t="e">
        <v>#REF!</v>
      </c>
      <c r="EN6915" t="e">
        <v>#REF!</v>
      </c>
      <c r="EP6915" t="e">
        <f t="shared" si="357"/>
        <v>#REF!</v>
      </c>
      <c r="EQ6915" t="e">
        <f t="shared" si="358"/>
        <v>#REF!</v>
      </c>
      <c r="ER6915" t="e">
        <f t="shared" si="359"/>
        <v>#REF!</v>
      </c>
    </row>
    <row r="6916" spans="142:148" x14ac:dyDescent="0.25">
      <c r="EL6916">
        <v>6909</v>
      </c>
      <c r="EM6916" t="e">
        <v>#REF!</v>
      </c>
      <c r="EN6916" t="e">
        <v>#REF!</v>
      </c>
      <c r="EP6916" t="e">
        <f t="shared" si="357"/>
        <v>#REF!</v>
      </c>
      <c r="EQ6916" t="e">
        <f t="shared" si="358"/>
        <v>#REF!</v>
      </c>
      <c r="ER6916" t="e">
        <f t="shared" si="359"/>
        <v>#REF!</v>
      </c>
    </row>
    <row r="6917" spans="142:148" x14ac:dyDescent="0.25">
      <c r="EL6917">
        <v>6910</v>
      </c>
      <c r="EM6917" t="e">
        <v>#REF!</v>
      </c>
      <c r="EN6917" t="e">
        <v>#REF!</v>
      </c>
      <c r="EP6917" t="e">
        <f t="shared" si="357"/>
        <v>#REF!</v>
      </c>
      <c r="EQ6917" t="e">
        <f t="shared" si="358"/>
        <v>#REF!</v>
      </c>
      <c r="ER6917" t="e">
        <f t="shared" si="359"/>
        <v>#REF!</v>
      </c>
    </row>
    <row r="6918" spans="142:148" x14ac:dyDescent="0.25">
      <c r="EL6918">
        <v>6911</v>
      </c>
      <c r="EM6918" t="e">
        <v>#REF!</v>
      </c>
      <c r="EN6918" t="e">
        <v>#REF!</v>
      </c>
      <c r="EP6918" t="e">
        <f t="shared" si="357"/>
        <v>#REF!</v>
      </c>
      <c r="EQ6918" t="e">
        <f t="shared" si="358"/>
        <v>#REF!</v>
      </c>
      <c r="ER6918" t="e">
        <f t="shared" si="359"/>
        <v>#REF!</v>
      </c>
    </row>
    <row r="6919" spans="142:148" x14ac:dyDescent="0.25">
      <c r="EL6919">
        <v>6912</v>
      </c>
      <c r="EM6919" t="e">
        <v>#REF!</v>
      </c>
      <c r="EN6919" t="e">
        <v>#REF!</v>
      </c>
      <c r="EP6919" t="e">
        <f t="shared" si="357"/>
        <v>#REF!</v>
      </c>
      <c r="EQ6919" t="e">
        <f t="shared" si="358"/>
        <v>#REF!</v>
      </c>
      <c r="ER6919" t="e">
        <f t="shared" si="359"/>
        <v>#REF!</v>
      </c>
    </row>
    <row r="6920" spans="142:148" x14ac:dyDescent="0.25">
      <c r="EL6920">
        <v>6913</v>
      </c>
      <c r="EM6920" t="e">
        <v>#REF!</v>
      </c>
      <c r="EN6920" t="e">
        <v>#REF!</v>
      </c>
      <c r="EP6920" t="e">
        <f t="shared" si="357"/>
        <v>#REF!</v>
      </c>
      <c r="EQ6920" t="e">
        <f t="shared" si="358"/>
        <v>#REF!</v>
      </c>
      <c r="ER6920" t="e">
        <f t="shared" si="359"/>
        <v>#REF!</v>
      </c>
    </row>
    <row r="6921" spans="142:148" x14ac:dyDescent="0.25">
      <c r="EL6921">
        <v>6914</v>
      </c>
      <c r="EM6921" t="e">
        <v>#REF!</v>
      </c>
      <c r="EN6921" t="e">
        <v>#REF!</v>
      </c>
      <c r="EP6921" t="e">
        <f t="shared" si="357"/>
        <v>#REF!</v>
      </c>
      <c r="EQ6921" t="e">
        <f t="shared" si="358"/>
        <v>#REF!</v>
      </c>
      <c r="ER6921" t="e">
        <f t="shared" si="359"/>
        <v>#REF!</v>
      </c>
    </row>
    <row r="6922" spans="142:148" x14ac:dyDescent="0.25">
      <c r="EL6922">
        <v>6915</v>
      </c>
      <c r="EM6922" t="e">
        <v>#REF!</v>
      </c>
      <c r="EN6922" t="e">
        <v>#REF!</v>
      </c>
      <c r="EP6922" t="e">
        <f t="shared" si="357"/>
        <v>#REF!</v>
      </c>
      <c r="EQ6922" t="e">
        <f t="shared" si="358"/>
        <v>#REF!</v>
      </c>
      <c r="ER6922" t="e">
        <f t="shared" si="359"/>
        <v>#REF!</v>
      </c>
    </row>
    <row r="6923" spans="142:148" x14ac:dyDescent="0.25">
      <c r="EL6923">
        <v>6916</v>
      </c>
      <c r="EM6923" t="e">
        <v>#REF!</v>
      </c>
      <c r="EN6923" t="e">
        <v>#REF!</v>
      </c>
      <c r="EP6923" t="e">
        <f t="shared" si="357"/>
        <v>#REF!</v>
      </c>
      <c r="EQ6923" t="e">
        <f t="shared" si="358"/>
        <v>#REF!</v>
      </c>
      <c r="ER6923" t="e">
        <f t="shared" si="359"/>
        <v>#REF!</v>
      </c>
    </row>
    <row r="6924" spans="142:148" x14ac:dyDescent="0.25">
      <c r="EL6924">
        <v>6917</v>
      </c>
      <c r="EM6924" t="e">
        <v>#REF!</v>
      </c>
      <c r="EN6924" t="e">
        <v>#REF!</v>
      </c>
      <c r="EP6924" t="e">
        <f t="shared" si="357"/>
        <v>#REF!</v>
      </c>
      <c r="EQ6924" t="e">
        <f t="shared" si="358"/>
        <v>#REF!</v>
      </c>
      <c r="ER6924" t="e">
        <f t="shared" si="359"/>
        <v>#REF!</v>
      </c>
    </row>
    <row r="6925" spans="142:148" x14ac:dyDescent="0.25">
      <c r="EL6925">
        <v>6918</v>
      </c>
      <c r="EM6925" t="e">
        <v>#REF!</v>
      </c>
      <c r="EN6925" t="e">
        <v>#REF!</v>
      </c>
      <c r="EP6925" t="e">
        <f t="shared" si="357"/>
        <v>#REF!</v>
      </c>
      <c r="EQ6925" t="e">
        <f t="shared" si="358"/>
        <v>#REF!</v>
      </c>
      <c r="ER6925" t="e">
        <f t="shared" si="359"/>
        <v>#REF!</v>
      </c>
    </row>
    <row r="6926" spans="142:148" x14ac:dyDescent="0.25">
      <c r="EL6926">
        <v>6919</v>
      </c>
      <c r="EM6926" t="e">
        <v>#REF!</v>
      </c>
      <c r="EN6926" t="e">
        <v>#REF!</v>
      </c>
      <c r="EP6926" t="e">
        <f t="shared" si="357"/>
        <v>#REF!</v>
      </c>
      <c r="EQ6926" t="e">
        <f t="shared" si="358"/>
        <v>#REF!</v>
      </c>
      <c r="ER6926" t="e">
        <f t="shared" si="359"/>
        <v>#REF!</v>
      </c>
    </row>
    <row r="6927" spans="142:148" x14ac:dyDescent="0.25">
      <c r="EL6927">
        <v>6920</v>
      </c>
      <c r="EM6927" t="e">
        <v>#REF!</v>
      </c>
      <c r="EN6927" t="e">
        <v>#REF!</v>
      </c>
      <c r="EP6927" t="e">
        <f t="shared" si="357"/>
        <v>#REF!</v>
      </c>
      <c r="EQ6927" t="e">
        <f t="shared" si="358"/>
        <v>#REF!</v>
      </c>
      <c r="ER6927" t="e">
        <f t="shared" si="359"/>
        <v>#REF!</v>
      </c>
    </row>
    <row r="6928" spans="142:148" x14ac:dyDescent="0.25">
      <c r="EL6928">
        <v>6921</v>
      </c>
      <c r="EM6928" t="e">
        <v>#REF!</v>
      </c>
      <c r="EN6928" t="e">
        <v>#REF!</v>
      </c>
      <c r="EP6928" t="e">
        <f t="shared" si="357"/>
        <v>#REF!</v>
      </c>
      <c r="EQ6928" t="e">
        <f t="shared" si="358"/>
        <v>#REF!</v>
      </c>
      <c r="ER6928" t="e">
        <f t="shared" si="359"/>
        <v>#REF!</v>
      </c>
    </row>
    <row r="6929" spans="142:148" x14ac:dyDescent="0.25">
      <c r="EL6929">
        <v>6922</v>
      </c>
      <c r="EM6929" t="e">
        <v>#REF!</v>
      </c>
      <c r="EN6929" t="e">
        <v>#REF!</v>
      </c>
      <c r="EP6929" t="e">
        <f t="shared" si="357"/>
        <v>#REF!</v>
      </c>
      <c r="EQ6929" t="e">
        <f t="shared" si="358"/>
        <v>#REF!</v>
      </c>
      <c r="ER6929" t="e">
        <f t="shared" si="359"/>
        <v>#REF!</v>
      </c>
    </row>
    <row r="6930" spans="142:148" x14ac:dyDescent="0.25">
      <c r="EL6930">
        <v>6923</v>
      </c>
      <c r="EM6930" t="e">
        <v>#REF!</v>
      </c>
      <c r="EN6930" t="e">
        <v>#REF!</v>
      </c>
      <c r="EP6930" t="e">
        <f t="shared" si="357"/>
        <v>#REF!</v>
      </c>
      <c r="EQ6930" t="e">
        <f t="shared" si="358"/>
        <v>#REF!</v>
      </c>
      <c r="ER6930" t="e">
        <f t="shared" si="359"/>
        <v>#REF!</v>
      </c>
    </row>
    <row r="6931" spans="142:148" x14ac:dyDescent="0.25">
      <c r="EL6931">
        <v>6924</v>
      </c>
      <c r="EM6931" t="e">
        <v>#REF!</v>
      </c>
      <c r="EN6931" t="e">
        <v>#REF!</v>
      </c>
      <c r="EP6931" t="e">
        <f t="shared" si="357"/>
        <v>#REF!</v>
      </c>
      <c r="EQ6931" t="e">
        <f t="shared" si="358"/>
        <v>#REF!</v>
      </c>
      <c r="ER6931" t="e">
        <f t="shared" si="359"/>
        <v>#REF!</v>
      </c>
    </row>
    <row r="6932" spans="142:148" x14ac:dyDescent="0.25">
      <c r="EL6932">
        <v>6925</v>
      </c>
      <c r="EM6932" t="e">
        <v>#REF!</v>
      </c>
      <c r="EN6932" t="e">
        <v>#REF!</v>
      </c>
      <c r="EP6932" t="e">
        <f t="shared" si="357"/>
        <v>#REF!</v>
      </c>
      <c r="EQ6932" t="e">
        <f t="shared" si="358"/>
        <v>#REF!</v>
      </c>
      <c r="ER6932" t="e">
        <f t="shared" si="359"/>
        <v>#REF!</v>
      </c>
    </row>
    <row r="6933" spans="142:148" x14ac:dyDescent="0.25">
      <c r="EL6933">
        <v>6926</v>
      </c>
      <c r="EM6933" t="e">
        <v>#REF!</v>
      </c>
      <c r="EN6933" t="e">
        <v>#REF!</v>
      </c>
      <c r="EP6933" t="e">
        <f t="shared" si="357"/>
        <v>#REF!</v>
      </c>
      <c r="EQ6933" t="e">
        <f t="shared" si="358"/>
        <v>#REF!</v>
      </c>
      <c r="ER6933" t="e">
        <f t="shared" si="359"/>
        <v>#REF!</v>
      </c>
    </row>
    <row r="6934" spans="142:148" x14ac:dyDescent="0.25">
      <c r="EL6934">
        <v>6927</v>
      </c>
      <c r="EM6934" t="e">
        <v>#REF!</v>
      </c>
      <c r="EN6934" t="e">
        <v>#REF!</v>
      </c>
      <c r="EP6934" t="e">
        <f t="shared" si="357"/>
        <v>#REF!</v>
      </c>
      <c r="EQ6934" t="e">
        <f t="shared" si="358"/>
        <v>#REF!</v>
      </c>
      <c r="ER6934" t="e">
        <f t="shared" si="359"/>
        <v>#REF!</v>
      </c>
    </row>
    <row r="6935" spans="142:148" x14ac:dyDescent="0.25">
      <c r="EL6935">
        <v>6928</v>
      </c>
      <c r="EM6935" t="e">
        <v>#REF!</v>
      </c>
      <c r="EN6935" t="e">
        <v>#REF!</v>
      </c>
      <c r="EP6935" t="e">
        <f t="shared" si="357"/>
        <v>#REF!</v>
      </c>
      <c r="EQ6935" t="e">
        <f t="shared" si="358"/>
        <v>#REF!</v>
      </c>
      <c r="ER6935" t="e">
        <f t="shared" si="359"/>
        <v>#REF!</v>
      </c>
    </row>
    <row r="6936" spans="142:148" x14ac:dyDescent="0.25">
      <c r="EL6936">
        <v>6929</v>
      </c>
      <c r="EM6936" t="e">
        <v>#REF!</v>
      </c>
      <c r="EN6936" t="e">
        <v>#REF!</v>
      </c>
      <c r="EP6936" t="e">
        <f t="shared" ref="EP6936:EP6999" si="360">IF(EM6936&gt;EN6936,1,0)</f>
        <v>#REF!</v>
      </c>
      <c r="EQ6936" t="e">
        <f t="shared" ref="EQ6936:EQ6999" si="361">IF(EP6936&gt;0,0,1)</f>
        <v>#REF!</v>
      </c>
      <c r="ER6936" t="e">
        <f t="shared" ref="ER6936:ER6999" si="362">IF(EM6936&gt;EN6936,EM6936-EN6936,EN6936-EM6936)</f>
        <v>#REF!</v>
      </c>
    </row>
    <row r="6937" spans="142:148" x14ac:dyDescent="0.25">
      <c r="EL6937">
        <v>6930</v>
      </c>
      <c r="EM6937" t="e">
        <v>#REF!</v>
      </c>
      <c r="EN6937" t="e">
        <v>#REF!</v>
      </c>
      <c r="EP6937" t="e">
        <f t="shared" si="360"/>
        <v>#REF!</v>
      </c>
      <c r="EQ6937" t="e">
        <f t="shared" si="361"/>
        <v>#REF!</v>
      </c>
      <c r="ER6937" t="e">
        <f t="shared" si="362"/>
        <v>#REF!</v>
      </c>
    </row>
    <row r="6938" spans="142:148" x14ac:dyDescent="0.25">
      <c r="EL6938">
        <v>6931</v>
      </c>
      <c r="EM6938" t="e">
        <v>#REF!</v>
      </c>
      <c r="EN6938" t="e">
        <v>#REF!</v>
      </c>
      <c r="EP6938" t="e">
        <f t="shared" si="360"/>
        <v>#REF!</v>
      </c>
      <c r="EQ6938" t="e">
        <f t="shared" si="361"/>
        <v>#REF!</v>
      </c>
      <c r="ER6938" t="e">
        <f t="shared" si="362"/>
        <v>#REF!</v>
      </c>
    </row>
    <row r="6939" spans="142:148" x14ac:dyDescent="0.25">
      <c r="EL6939">
        <v>6932</v>
      </c>
      <c r="EM6939" t="e">
        <v>#REF!</v>
      </c>
      <c r="EN6939" t="e">
        <v>#REF!</v>
      </c>
      <c r="EP6939" t="e">
        <f t="shared" si="360"/>
        <v>#REF!</v>
      </c>
      <c r="EQ6939" t="e">
        <f t="shared" si="361"/>
        <v>#REF!</v>
      </c>
      <c r="ER6939" t="e">
        <f t="shared" si="362"/>
        <v>#REF!</v>
      </c>
    </row>
    <row r="6940" spans="142:148" x14ac:dyDescent="0.25">
      <c r="EL6940">
        <v>6933</v>
      </c>
      <c r="EM6940" t="e">
        <v>#REF!</v>
      </c>
      <c r="EN6940" t="e">
        <v>#REF!</v>
      </c>
      <c r="EP6940" t="e">
        <f t="shared" si="360"/>
        <v>#REF!</v>
      </c>
      <c r="EQ6940" t="e">
        <f t="shared" si="361"/>
        <v>#REF!</v>
      </c>
      <c r="ER6940" t="e">
        <f t="shared" si="362"/>
        <v>#REF!</v>
      </c>
    </row>
    <row r="6941" spans="142:148" x14ac:dyDescent="0.25">
      <c r="EL6941">
        <v>6934</v>
      </c>
      <c r="EM6941" t="e">
        <v>#REF!</v>
      </c>
      <c r="EN6941" t="e">
        <v>#REF!</v>
      </c>
      <c r="EP6941" t="e">
        <f t="shared" si="360"/>
        <v>#REF!</v>
      </c>
      <c r="EQ6941" t="e">
        <f t="shared" si="361"/>
        <v>#REF!</v>
      </c>
      <c r="ER6941" t="e">
        <f t="shared" si="362"/>
        <v>#REF!</v>
      </c>
    </row>
    <row r="6942" spans="142:148" x14ac:dyDescent="0.25">
      <c r="EL6942">
        <v>6935</v>
      </c>
      <c r="EM6942" t="e">
        <v>#REF!</v>
      </c>
      <c r="EN6942" t="e">
        <v>#REF!</v>
      </c>
      <c r="EP6942" t="e">
        <f t="shared" si="360"/>
        <v>#REF!</v>
      </c>
      <c r="EQ6942" t="e">
        <f t="shared" si="361"/>
        <v>#REF!</v>
      </c>
      <c r="ER6942" t="e">
        <f t="shared" si="362"/>
        <v>#REF!</v>
      </c>
    </row>
    <row r="6943" spans="142:148" x14ac:dyDescent="0.25">
      <c r="EL6943">
        <v>6936</v>
      </c>
      <c r="EM6943" t="e">
        <v>#REF!</v>
      </c>
      <c r="EN6943" t="e">
        <v>#REF!</v>
      </c>
      <c r="EP6943" t="e">
        <f t="shared" si="360"/>
        <v>#REF!</v>
      </c>
      <c r="EQ6943" t="e">
        <f t="shared" si="361"/>
        <v>#REF!</v>
      </c>
      <c r="ER6943" t="e">
        <f t="shared" si="362"/>
        <v>#REF!</v>
      </c>
    </row>
    <row r="6944" spans="142:148" x14ac:dyDescent="0.25">
      <c r="EL6944">
        <v>6937</v>
      </c>
      <c r="EM6944" t="e">
        <v>#REF!</v>
      </c>
      <c r="EN6944" t="e">
        <v>#REF!</v>
      </c>
      <c r="EP6944" t="e">
        <f t="shared" si="360"/>
        <v>#REF!</v>
      </c>
      <c r="EQ6944" t="e">
        <f t="shared" si="361"/>
        <v>#REF!</v>
      </c>
      <c r="ER6944" t="e">
        <f t="shared" si="362"/>
        <v>#REF!</v>
      </c>
    </row>
    <row r="6945" spans="142:148" x14ac:dyDescent="0.25">
      <c r="EL6945">
        <v>6938</v>
      </c>
      <c r="EM6945" t="e">
        <v>#REF!</v>
      </c>
      <c r="EN6945" t="e">
        <v>#REF!</v>
      </c>
      <c r="EP6945" t="e">
        <f t="shared" si="360"/>
        <v>#REF!</v>
      </c>
      <c r="EQ6945" t="e">
        <f t="shared" si="361"/>
        <v>#REF!</v>
      </c>
      <c r="ER6945" t="e">
        <f t="shared" si="362"/>
        <v>#REF!</v>
      </c>
    </row>
    <row r="6946" spans="142:148" x14ac:dyDescent="0.25">
      <c r="EL6946">
        <v>6939</v>
      </c>
      <c r="EM6946" t="e">
        <v>#REF!</v>
      </c>
      <c r="EN6946" t="e">
        <v>#REF!</v>
      </c>
      <c r="EP6946" t="e">
        <f t="shared" si="360"/>
        <v>#REF!</v>
      </c>
      <c r="EQ6946" t="e">
        <f t="shared" si="361"/>
        <v>#REF!</v>
      </c>
      <c r="ER6946" t="e">
        <f t="shared" si="362"/>
        <v>#REF!</v>
      </c>
    </row>
    <row r="6947" spans="142:148" x14ac:dyDescent="0.25">
      <c r="EL6947">
        <v>6940</v>
      </c>
      <c r="EM6947" t="e">
        <v>#REF!</v>
      </c>
      <c r="EN6947" t="e">
        <v>#REF!</v>
      </c>
      <c r="EP6947" t="e">
        <f t="shared" si="360"/>
        <v>#REF!</v>
      </c>
      <c r="EQ6947" t="e">
        <f t="shared" si="361"/>
        <v>#REF!</v>
      </c>
      <c r="ER6947" t="e">
        <f t="shared" si="362"/>
        <v>#REF!</v>
      </c>
    </row>
    <row r="6948" spans="142:148" x14ac:dyDescent="0.25">
      <c r="EL6948">
        <v>6941</v>
      </c>
      <c r="EM6948" t="e">
        <v>#REF!</v>
      </c>
      <c r="EN6948" t="e">
        <v>#REF!</v>
      </c>
      <c r="EP6948" t="e">
        <f t="shared" si="360"/>
        <v>#REF!</v>
      </c>
      <c r="EQ6948" t="e">
        <f t="shared" si="361"/>
        <v>#REF!</v>
      </c>
      <c r="ER6948" t="e">
        <f t="shared" si="362"/>
        <v>#REF!</v>
      </c>
    </row>
    <row r="6949" spans="142:148" x14ac:dyDescent="0.25">
      <c r="EL6949">
        <v>6942</v>
      </c>
      <c r="EM6949" t="e">
        <v>#REF!</v>
      </c>
      <c r="EN6949" t="e">
        <v>#REF!</v>
      </c>
      <c r="EP6949" t="e">
        <f t="shared" si="360"/>
        <v>#REF!</v>
      </c>
      <c r="EQ6949" t="e">
        <f t="shared" si="361"/>
        <v>#REF!</v>
      </c>
      <c r="ER6949" t="e">
        <f t="shared" si="362"/>
        <v>#REF!</v>
      </c>
    </row>
    <row r="6950" spans="142:148" x14ac:dyDescent="0.25">
      <c r="EL6950">
        <v>6943</v>
      </c>
      <c r="EM6950" t="e">
        <v>#REF!</v>
      </c>
      <c r="EN6950" t="e">
        <v>#REF!</v>
      </c>
      <c r="EP6950" t="e">
        <f t="shared" si="360"/>
        <v>#REF!</v>
      </c>
      <c r="EQ6950" t="e">
        <f t="shared" si="361"/>
        <v>#REF!</v>
      </c>
      <c r="ER6950" t="e">
        <f t="shared" si="362"/>
        <v>#REF!</v>
      </c>
    </row>
    <row r="6951" spans="142:148" x14ac:dyDescent="0.25">
      <c r="EL6951">
        <v>6944</v>
      </c>
      <c r="EM6951" t="e">
        <v>#REF!</v>
      </c>
      <c r="EN6951" t="e">
        <v>#REF!</v>
      </c>
      <c r="EP6951" t="e">
        <f t="shared" si="360"/>
        <v>#REF!</v>
      </c>
      <c r="EQ6951" t="e">
        <f t="shared" si="361"/>
        <v>#REF!</v>
      </c>
      <c r="ER6951" t="e">
        <f t="shared" si="362"/>
        <v>#REF!</v>
      </c>
    </row>
    <row r="6952" spans="142:148" x14ac:dyDescent="0.25">
      <c r="EL6952">
        <v>6945</v>
      </c>
      <c r="EM6952" t="e">
        <v>#REF!</v>
      </c>
      <c r="EN6952" t="e">
        <v>#REF!</v>
      </c>
      <c r="EP6952" t="e">
        <f t="shared" si="360"/>
        <v>#REF!</v>
      </c>
      <c r="EQ6952" t="e">
        <f t="shared" si="361"/>
        <v>#REF!</v>
      </c>
      <c r="ER6952" t="e">
        <f t="shared" si="362"/>
        <v>#REF!</v>
      </c>
    </row>
    <row r="6953" spans="142:148" x14ac:dyDescent="0.25">
      <c r="EL6953">
        <v>6946</v>
      </c>
      <c r="EM6953" t="e">
        <v>#REF!</v>
      </c>
      <c r="EN6953" t="e">
        <v>#REF!</v>
      </c>
      <c r="EP6953" t="e">
        <f t="shared" si="360"/>
        <v>#REF!</v>
      </c>
      <c r="EQ6953" t="e">
        <f t="shared" si="361"/>
        <v>#REF!</v>
      </c>
      <c r="ER6953" t="e">
        <f t="shared" si="362"/>
        <v>#REF!</v>
      </c>
    </row>
    <row r="6954" spans="142:148" x14ac:dyDescent="0.25">
      <c r="EL6954">
        <v>6947</v>
      </c>
      <c r="EM6954" t="e">
        <v>#REF!</v>
      </c>
      <c r="EN6954" t="e">
        <v>#REF!</v>
      </c>
      <c r="EP6954" t="e">
        <f t="shared" si="360"/>
        <v>#REF!</v>
      </c>
      <c r="EQ6954" t="e">
        <f t="shared" si="361"/>
        <v>#REF!</v>
      </c>
      <c r="ER6954" t="e">
        <f t="shared" si="362"/>
        <v>#REF!</v>
      </c>
    </row>
    <row r="6955" spans="142:148" x14ac:dyDescent="0.25">
      <c r="EL6955">
        <v>6948</v>
      </c>
      <c r="EM6955" t="e">
        <v>#REF!</v>
      </c>
      <c r="EN6955" t="e">
        <v>#REF!</v>
      </c>
      <c r="EP6955" t="e">
        <f t="shared" si="360"/>
        <v>#REF!</v>
      </c>
      <c r="EQ6955" t="e">
        <f t="shared" si="361"/>
        <v>#REF!</v>
      </c>
      <c r="ER6955" t="e">
        <f t="shared" si="362"/>
        <v>#REF!</v>
      </c>
    </row>
    <row r="6956" spans="142:148" x14ac:dyDescent="0.25">
      <c r="EL6956">
        <v>6949</v>
      </c>
      <c r="EM6956" t="e">
        <v>#REF!</v>
      </c>
      <c r="EN6956" t="e">
        <v>#REF!</v>
      </c>
      <c r="EP6956" t="e">
        <f t="shared" si="360"/>
        <v>#REF!</v>
      </c>
      <c r="EQ6956" t="e">
        <f t="shared" si="361"/>
        <v>#REF!</v>
      </c>
      <c r="ER6956" t="e">
        <f t="shared" si="362"/>
        <v>#REF!</v>
      </c>
    </row>
    <row r="6957" spans="142:148" x14ac:dyDescent="0.25">
      <c r="EL6957">
        <v>6950</v>
      </c>
      <c r="EM6957" t="e">
        <v>#REF!</v>
      </c>
      <c r="EN6957" t="e">
        <v>#REF!</v>
      </c>
      <c r="EP6957" t="e">
        <f t="shared" si="360"/>
        <v>#REF!</v>
      </c>
      <c r="EQ6957" t="e">
        <f t="shared" si="361"/>
        <v>#REF!</v>
      </c>
      <c r="ER6957" t="e">
        <f t="shared" si="362"/>
        <v>#REF!</v>
      </c>
    </row>
    <row r="6958" spans="142:148" x14ac:dyDescent="0.25">
      <c r="EL6958">
        <v>6951</v>
      </c>
      <c r="EM6958" t="e">
        <v>#REF!</v>
      </c>
      <c r="EN6958" t="e">
        <v>#REF!</v>
      </c>
      <c r="EP6958" t="e">
        <f t="shared" si="360"/>
        <v>#REF!</v>
      </c>
      <c r="EQ6958" t="e">
        <f t="shared" si="361"/>
        <v>#REF!</v>
      </c>
      <c r="ER6958" t="e">
        <f t="shared" si="362"/>
        <v>#REF!</v>
      </c>
    </row>
    <row r="6959" spans="142:148" x14ac:dyDescent="0.25">
      <c r="EL6959">
        <v>6952</v>
      </c>
      <c r="EM6959" t="e">
        <v>#REF!</v>
      </c>
      <c r="EN6959" t="e">
        <v>#REF!</v>
      </c>
      <c r="EP6959" t="e">
        <f t="shared" si="360"/>
        <v>#REF!</v>
      </c>
      <c r="EQ6959" t="e">
        <f t="shared" si="361"/>
        <v>#REF!</v>
      </c>
      <c r="ER6959" t="e">
        <f t="shared" si="362"/>
        <v>#REF!</v>
      </c>
    </row>
    <row r="6960" spans="142:148" x14ac:dyDescent="0.25">
      <c r="EL6960">
        <v>6953</v>
      </c>
      <c r="EM6960" t="e">
        <v>#REF!</v>
      </c>
      <c r="EN6960" t="e">
        <v>#REF!</v>
      </c>
      <c r="EP6960" t="e">
        <f t="shared" si="360"/>
        <v>#REF!</v>
      </c>
      <c r="EQ6960" t="e">
        <f t="shared" si="361"/>
        <v>#REF!</v>
      </c>
      <c r="ER6960" t="e">
        <f t="shared" si="362"/>
        <v>#REF!</v>
      </c>
    </row>
    <row r="6961" spans="142:148" x14ac:dyDescent="0.25">
      <c r="EL6961">
        <v>6954</v>
      </c>
      <c r="EM6961" t="e">
        <v>#REF!</v>
      </c>
      <c r="EN6961" t="e">
        <v>#REF!</v>
      </c>
      <c r="EP6961" t="e">
        <f t="shared" si="360"/>
        <v>#REF!</v>
      </c>
      <c r="EQ6961" t="e">
        <f t="shared" si="361"/>
        <v>#REF!</v>
      </c>
      <c r="ER6961" t="e">
        <f t="shared" si="362"/>
        <v>#REF!</v>
      </c>
    </row>
    <row r="6962" spans="142:148" x14ac:dyDescent="0.25">
      <c r="EL6962">
        <v>6955</v>
      </c>
      <c r="EM6962" t="e">
        <v>#REF!</v>
      </c>
      <c r="EN6962" t="e">
        <v>#REF!</v>
      </c>
      <c r="EP6962" t="e">
        <f t="shared" si="360"/>
        <v>#REF!</v>
      </c>
      <c r="EQ6962" t="e">
        <f t="shared" si="361"/>
        <v>#REF!</v>
      </c>
      <c r="ER6962" t="e">
        <f t="shared" si="362"/>
        <v>#REF!</v>
      </c>
    </row>
    <row r="6963" spans="142:148" x14ac:dyDescent="0.25">
      <c r="EL6963">
        <v>6956</v>
      </c>
      <c r="EM6963" t="e">
        <v>#REF!</v>
      </c>
      <c r="EN6963" t="e">
        <v>#REF!</v>
      </c>
      <c r="EP6963" t="e">
        <f t="shared" si="360"/>
        <v>#REF!</v>
      </c>
      <c r="EQ6963" t="e">
        <f t="shared" si="361"/>
        <v>#REF!</v>
      </c>
      <c r="ER6963" t="e">
        <f t="shared" si="362"/>
        <v>#REF!</v>
      </c>
    </row>
    <row r="6964" spans="142:148" x14ac:dyDescent="0.25">
      <c r="EL6964">
        <v>6957</v>
      </c>
      <c r="EM6964" t="e">
        <v>#REF!</v>
      </c>
      <c r="EN6964" t="e">
        <v>#REF!</v>
      </c>
      <c r="EP6964" t="e">
        <f t="shared" si="360"/>
        <v>#REF!</v>
      </c>
      <c r="EQ6964" t="e">
        <f t="shared" si="361"/>
        <v>#REF!</v>
      </c>
      <c r="ER6964" t="e">
        <f t="shared" si="362"/>
        <v>#REF!</v>
      </c>
    </row>
    <row r="6965" spans="142:148" x14ac:dyDescent="0.25">
      <c r="EL6965">
        <v>6958</v>
      </c>
      <c r="EM6965" t="e">
        <v>#REF!</v>
      </c>
      <c r="EN6965" t="e">
        <v>#REF!</v>
      </c>
      <c r="EP6965" t="e">
        <f t="shared" si="360"/>
        <v>#REF!</v>
      </c>
      <c r="EQ6965" t="e">
        <f t="shared" si="361"/>
        <v>#REF!</v>
      </c>
      <c r="ER6965" t="e">
        <f t="shared" si="362"/>
        <v>#REF!</v>
      </c>
    </row>
    <row r="6966" spans="142:148" x14ac:dyDescent="0.25">
      <c r="EL6966">
        <v>6959</v>
      </c>
      <c r="EM6966" t="e">
        <v>#REF!</v>
      </c>
      <c r="EN6966" t="e">
        <v>#REF!</v>
      </c>
      <c r="EP6966" t="e">
        <f t="shared" si="360"/>
        <v>#REF!</v>
      </c>
      <c r="EQ6966" t="e">
        <f t="shared" si="361"/>
        <v>#REF!</v>
      </c>
      <c r="ER6966" t="e">
        <f t="shared" si="362"/>
        <v>#REF!</v>
      </c>
    </row>
    <row r="6967" spans="142:148" x14ac:dyDescent="0.25">
      <c r="EL6967">
        <v>6960</v>
      </c>
      <c r="EM6967" t="e">
        <v>#REF!</v>
      </c>
      <c r="EN6967" t="e">
        <v>#REF!</v>
      </c>
      <c r="EP6967" t="e">
        <f t="shared" si="360"/>
        <v>#REF!</v>
      </c>
      <c r="EQ6967" t="e">
        <f t="shared" si="361"/>
        <v>#REF!</v>
      </c>
      <c r="ER6967" t="e">
        <f t="shared" si="362"/>
        <v>#REF!</v>
      </c>
    </row>
    <row r="6968" spans="142:148" x14ac:dyDescent="0.25">
      <c r="EL6968">
        <v>6961</v>
      </c>
      <c r="EM6968" t="e">
        <v>#REF!</v>
      </c>
      <c r="EN6968" t="e">
        <v>#REF!</v>
      </c>
      <c r="EP6968" t="e">
        <f t="shared" si="360"/>
        <v>#REF!</v>
      </c>
      <c r="EQ6968" t="e">
        <f t="shared" si="361"/>
        <v>#REF!</v>
      </c>
      <c r="ER6968" t="e">
        <f t="shared" si="362"/>
        <v>#REF!</v>
      </c>
    </row>
    <row r="6969" spans="142:148" x14ac:dyDescent="0.25">
      <c r="EL6969">
        <v>6962</v>
      </c>
      <c r="EM6969" t="e">
        <v>#REF!</v>
      </c>
      <c r="EN6969" t="e">
        <v>#REF!</v>
      </c>
      <c r="EP6969" t="e">
        <f t="shared" si="360"/>
        <v>#REF!</v>
      </c>
      <c r="EQ6969" t="e">
        <f t="shared" si="361"/>
        <v>#REF!</v>
      </c>
      <c r="ER6969" t="e">
        <f t="shared" si="362"/>
        <v>#REF!</v>
      </c>
    </row>
    <row r="6970" spans="142:148" x14ac:dyDescent="0.25">
      <c r="EL6970">
        <v>6963</v>
      </c>
      <c r="EM6970" t="e">
        <v>#REF!</v>
      </c>
      <c r="EN6970" t="e">
        <v>#REF!</v>
      </c>
      <c r="EP6970" t="e">
        <f t="shared" si="360"/>
        <v>#REF!</v>
      </c>
      <c r="EQ6970" t="e">
        <f t="shared" si="361"/>
        <v>#REF!</v>
      </c>
      <c r="ER6970" t="e">
        <f t="shared" si="362"/>
        <v>#REF!</v>
      </c>
    </row>
    <row r="6971" spans="142:148" x14ac:dyDescent="0.25">
      <c r="EL6971">
        <v>6964</v>
      </c>
      <c r="EM6971" t="e">
        <v>#REF!</v>
      </c>
      <c r="EN6971" t="e">
        <v>#REF!</v>
      </c>
      <c r="EP6971" t="e">
        <f t="shared" si="360"/>
        <v>#REF!</v>
      </c>
      <c r="EQ6971" t="e">
        <f t="shared" si="361"/>
        <v>#REF!</v>
      </c>
      <c r="ER6971" t="e">
        <f t="shared" si="362"/>
        <v>#REF!</v>
      </c>
    </row>
    <row r="6972" spans="142:148" x14ac:dyDescent="0.25">
      <c r="EL6972">
        <v>6965</v>
      </c>
      <c r="EM6972" t="e">
        <v>#REF!</v>
      </c>
      <c r="EN6972" t="e">
        <v>#REF!</v>
      </c>
      <c r="EP6972" t="e">
        <f t="shared" si="360"/>
        <v>#REF!</v>
      </c>
      <c r="EQ6972" t="e">
        <f t="shared" si="361"/>
        <v>#REF!</v>
      </c>
      <c r="ER6972" t="e">
        <f t="shared" si="362"/>
        <v>#REF!</v>
      </c>
    </row>
    <row r="6973" spans="142:148" x14ac:dyDescent="0.25">
      <c r="EL6973">
        <v>6966</v>
      </c>
      <c r="EM6973" t="e">
        <v>#REF!</v>
      </c>
      <c r="EN6973" t="e">
        <v>#REF!</v>
      </c>
      <c r="EP6973" t="e">
        <f t="shared" si="360"/>
        <v>#REF!</v>
      </c>
      <c r="EQ6973" t="e">
        <f t="shared" si="361"/>
        <v>#REF!</v>
      </c>
      <c r="ER6973" t="e">
        <f t="shared" si="362"/>
        <v>#REF!</v>
      </c>
    </row>
    <row r="6974" spans="142:148" x14ac:dyDescent="0.25">
      <c r="EL6974">
        <v>6967</v>
      </c>
      <c r="EM6974" t="e">
        <v>#REF!</v>
      </c>
      <c r="EN6974" t="e">
        <v>#REF!</v>
      </c>
      <c r="EP6974" t="e">
        <f t="shared" si="360"/>
        <v>#REF!</v>
      </c>
      <c r="EQ6974" t="e">
        <f t="shared" si="361"/>
        <v>#REF!</v>
      </c>
      <c r="ER6974" t="e">
        <f t="shared" si="362"/>
        <v>#REF!</v>
      </c>
    </row>
    <row r="6975" spans="142:148" x14ac:dyDescent="0.25">
      <c r="EL6975">
        <v>6968</v>
      </c>
      <c r="EM6975" t="e">
        <v>#REF!</v>
      </c>
      <c r="EN6975" t="e">
        <v>#REF!</v>
      </c>
      <c r="EP6975" t="e">
        <f t="shared" si="360"/>
        <v>#REF!</v>
      </c>
      <c r="EQ6975" t="e">
        <f t="shared" si="361"/>
        <v>#REF!</v>
      </c>
      <c r="ER6975" t="e">
        <f t="shared" si="362"/>
        <v>#REF!</v>
      </c>
    </row>
    <row r="6976" spans="142:148" x14ac:dyDescent="0.25">
      <c r="EL6976">
        <v>6969</v>
      </c>
      <c r="EM6976" t="e">
        <v>#REF!</v>
      </c>
      <c r="EN6976" t="e">
        <v>#REF!</v>
      </c>
      <c r="EP6976" t="e">
        <f t="shared" si="360"/>
        <v>#REF!</v>
      </c>
      <c r="EQ6976" t="e">
        <f t="shared" si="361"/>
        <v>#REF!</v>
      </c>
      <c r="ER6976" t="e">
        <f t="shared" si="362"/>
        <v>#REF!</v>
      </c>
    </row>
    <row r="6977" spans="142:148" x14ac:dyDescent="0.25">
      <c r="EL6977">
        <v>6970</v>
      </c>
      <c r="EM6977" t="e">
        <v>#REF!</v>
      </c>
      <c r="EN6977" t="e">
        <v>#REF!</v>
      </c>
      <c r="EP6977" t="e">
        <f t="shared" si="360"/>
        <v>#REF!</v>
      </c>
      <c r="EQ6977" t="e">
        <f t="shared" si="361"/>
        <v>#REF!</v>
      </c>
      <c r="ER6977" t="e">
        <f t="shared" si="362"/>
        <v>#REF!</v>
      </c>
    </row>
    <row r="6978" spans="142:148" x14ac:dyDescent="0.25">
      <c r="EL6978">
        <v>6971</v>
      </c>
      <c r="EM6978" t="e">
        <v>#REF!</v>
      </c>
      <c r="EN6978" t="e">
        <v>#REF!</v>
      </c>
      <c r="EP6978" t="e">
        <f t="shared" si="360"/>
        <v>#REF!</v>
      </c>
      <c r="EQ6978" t="e">
        <f t="shared" si="361"/>
        <v>#REF!</v>
      </c>
      <c r="ER6978" t="e">
        <f t="shared" si="362"/>
        <v>#REF!</v>
      </c>
    </row>
    <row r="6979" spans="142:148" x14ac:dyDescent="0.25">
      <c r="EL6979">
        <v>6972</v>
      </c>
      <c r="EM6979" t="e">
        <v>#REF!</v>
      </c>
      <c r="EN6979" t="e">
        <v>#REF!</v>
      </c>
      <c r="EP6979" t="e">
        <f t="shared" si="360"/>
        <v>#REF!</v>
      </c>
      <c r="EQ6979" t="e">
        <f t="shared" si="361"/>
        <v>#REF!</v>
      </c>
      <c r="ER6979" t="e">
        <f t="shared" si="362"/>
        <v>#REF!</v>
      </c>
    </row>
    <row r="6980" spans="142:148" x14ac:dyDescent="0.25">
      <c r="EL6980">
        <v>6973</v>
      </c>
      <c r="EM6980" t="e">
        <v>#REF!</v>
      </c>
      <c r="EN6980" t="e">
        <v>#REF!</v>
      </c>
      <c r="EP6980" t="e">
        <f t="shared" si="360"/>
        <v>#REF!</v>
      </c>
      <c r="EQ6980" t="e">
        <f t="shared" si="361"/>
        <v>#REF!</v>
      </c>
      <c r="ER6980" t="e">
        <f t="shared" si="362"/>
        <v>#REF!</v>
      </c>
    </row>
    <row r="6981" spans="142:148" x14ac:dyDescent="0.25">
      <c r="EL6981">
        <v>6974</v>
      </c>
      <c r="EM6981" t="e">
        <v>#REF!</v>
      </c>
      <c r="EN6981" t="e">
        <v>#REF!</v>
      </c>
      <c r="EP6981" t="e">
        <f t="shared" si="360"/>
        <v>#REF!</v>
      </c>
      <c r="EQ6981" t="e">
        <f t="shared" si="361"/>
        <v>#REF!</v>
      </c>
      <c r="ER6981" t="e">
        <f t="shared" si="362"/>
        <v>#REF!</v>
      </c>
    </row>
    <row r="6982" spans="142:148" x14ac:dyDescent="0.25">
      <c r="EL6982">
        <v>6975</v>
      </c>
      <c r="EM6982" t="e">
        <v>#REF!</v>
      </c>
      <c r="EN6982" t="e">
        <v>#REF!</v>
      </c>
      <c r="EP6982" t="e">
        <f t="shared" si="360"/>
        <v>#REF!</v>
      </c>
      <c r="EQ6982" t="e">
        <f t="shared" si="361"/>
        <v>#REF!</v>
      </c>
      <c r="ER6982" t="e">
        <f t="shared" si="362"/>
        <v>#REF!</v>
      </c>
    </row>
    <row r="6983" spans="142:148" x14ac:dyDescent="0.25">
      <c r="EL6983">
        <v>6976</v>
      </c>
      <c r="EM6983" t="e">
        <v>#REF!</v>
      </c>
      <c r="EN6983" t="e">
        <v>#REF!</v>
      </c>
      <c r="EP6983" t="e">
        <f t="shared" si="360"/>
        <v>#REF!</v>
      </c>
      <c r="EQ6983" t="e">
        <f t="shared" si="361"/>
        <v>#REF!</v>
      </c>
      <c r="ER6983" t="e">
        <f t="shared" si="362"/>
        <v>#REF!</v>
      </c>
    </row>
    <row r="6984" spans="142:148" x14ac:dyDescent="0.25">
      <c r="EL6984">
        <v>6977</v>
      </c>
      <c r="EM6984" t="e">
        <v>#REF!</v>
      </c>
      <c r="EN6984" t="e">
        <v>#REF!</v>
      </c>
      <c r="EP6984" t="e">
        <f t="shared" si="360"/>
        <v>#REF!</v>
      </c>
      <c r="EQ6984" t="e">
        <f t="shared" si="361"/>
        <v>#REF!</v>
      </c>
      <c r="ER6984" t="e">
        <f t="shared" si="362"/>
        <v>#REF!</v>
      </c>
    </row>
    <row r="6985" spans="142:148" x14ac:dyDescent="0.25">
      <c r="EL6985">
        <v>6978</v>
      </c>
      <c r="EM6985" t="e">
        <v>#REF!</v>
      </c>
      <c r="EN6985" t="e">
        <v>#REF!</v>
      </c>
      <c r="EP6985" t="e">
        <f t="shared" si="360"/>
        <v>#REF!</v>
      </c>
      <c r="EQ6985" t="e">
        <f t="shared" si="361"/>
        <v>#REF!</v>
      </c>
      <c r="ER6985" t="e">
        <f t="shared" si="362"/>
        <v>#REF!</v>
      </c>
    </row>
    <row r="6986" spans="142:148" x14ac:dyDescent="0.25">
      <c r="EL6986">
        <v>6979</v>
      </c>
      <c r="EM6986" t="e">
        <v>#REF!</v>
      </c>
      <c r="EN6986" t="e">
        <v>#REF!</v>
      </c>
      <c r="EP6986" t="e">
        <f t="shared" si="360"/>
        <v>#REF!</v>
      </c>
      <c r="EQ6986" t="e">
        <f t="shared" si="361"/>
        <v>#REF!</v>
      </c>
      <c r="ER6986" t="e">
        <f t="shared" si="362"/>
        <v>#REF!</v>
      </c>
    </row>
    <row r="6987" spans="142:148" x14ac:dyDescent="0.25">
      <c r="EL6987">
        <v>6980</v>
      </c>
      <c r="EM6987" t="e">
        <v>#REF!</v>
      </c>
      <c r="EN6987" t="e">
        <v>#REF!</v>
      </c>
      <c r="EP6987" t="e">
        <f t="shared" si="360"/>
        <v>#REF!</v>
      </c>
      <c r="EQ6987" t="e">
        <f t="shared" si="361"/>
        <v>#REF!</v>
      </c>
      <c r="ER6987" t="e">
        <f t="shared" si="362"/>
        <v>#REF!</v>
      </c>
    </row>
    <row r="6988" spans="142:148" x14ac:dyDescent="0.25">
      <c r="EL6988">
        <v>6981</v>
      </c>
      <c r="EM6988" t="e">
        <v>#REF!</v>
      </c>
      <c r="EN6988" t="e">
        <v>#REF!</v>
      </c>
      <c r="EP6988" t="e">
        <f t="shared" si="360"/>
        <v>#REF!</v>
      </c>
      <c r="EQ6988" t="e">
        <f t="shared" si="361"/>
        <v>#REF!</v>
      </c>
      <c r="ER6988" t="e">
        <f t="shared" si="362"/>
        <v>#REF!</v>
      </c>
    </row>
    <row r="6989" spans="142:148" x14ac:dyDescent="0.25">
      <c r="EL6989">
        <v>6982</v>
      </c>
      <c r="EM6989" t="e">
        <v>#REF!</v>
      </c>
      <c r="EN6989" t="e">
        <v>#REF!</v>
      </c>
      <c r="EP6989" t="e">
        <f t="shared" si="360"/>
        <v>#REF!</v>
      </c>
      <c r="EQ6989" t="e">
        <f t="shared" si="361"/>
        <v>#REF!</v>
      </c>
      <c r="ER6989" t="e">
        <f t="shared" si="362"/>
        <v>#REF!</v>
      </c>
    </row>
    <row r="6990" spans="142:148" x14ac:dyDescent="0.25">
      <c r="EL6990">
        <v>6983</v>
      </c>
      <c r="EM6990" t="e">
        <v>#REF!</v>
      </c>
      <c r="EN6990" t="e">
        <v>#REF!</v>
      </c>
      <c r="EP6990" t="e">
        <f t="shared" si="360"/>
        <v>#REF!</v>
      </c>
      <c r="EQ6990" t="e">
        <f t="shared" si="361"/>
        <v>#REF!</v>
      </c>
      <c r="ER6990" t="e">
        <f t="shared" si="362"/>
        <v>#REF!</v>
      </c>
    </row>
    <row r="6991" spans="142:148" x14ac:dyDescent="0.25">
      <c r="EL6991">
        <v>6984</v>
      </c>
      <c r="EM6991" t="e">
        <v>#REF!</v>
      </c>
      <c r="EN6991" t="e">
        <v>#REF!</v>
      </c>
      <c r="EP6991" t="e">
        <f t="shared" si="360"/>
        <v>#REF!</v>
      </c>
      <c r="EQ6991" t="e">
        <f t="shared" si="361"/>
        <v>#REF!</v>
      </c>
      <c r="ER6991" t="e">
        <f t="shared" si="362"/>
        <v>#REF!</v>
      </c>
    </row>
    <row r="6992" spans="142:148" x14ac:dyDescent="0.25">
      <c r="EL6992">
        <v>6985</v>
      </c>
      <c r="EM6992" t="e">
        <v>#REF!</v>
      </c>
      <c r="EN6992" t="e">
        <v>#REF!</v>
      </c>
      <c r="EP6992" t="e">
        <f t="shared" si="360"/>
        <v>#REF!</v>
      </c>
      <c r="EQ6992" t="e">
        <f t="shared" si="361"/>
        <v>#REF!</v>
      </c>
      <c r="ER6992" t="e">
        <f t="shared" si="362"/>
        <v>#REF!</v>
      </c>
    </row>
    <row r="6993" spans="142:148" x14ac:dyDescent="0.25">
      <c r="EL6993">
        <v>6986</v>
      </c>
      <c r="EM6993" t="e">
        <v>#REF!</v>
      </c>
      <c r="EN6993" t="e">
        <v>#REF!</v>
      </c>
      <c r="EP6993" t="e">
        <f t="shared" si="360"/>
        <v>#REF!</v>
      </c>
      <c r="EQ6993" t="e">
        <f t="shared" si="361"/>
        <v>#REF!</v>
      </c>
      <c r="ER6993" t="e">
        <f t="shared" si="362"/>
        <v>#REF!</v>
      </c>
    </row>
    <row r="6994" spans="142:148" x14ac:dyDescent="0.25">
      <c r="EL6994">
        <v>6987</v>
      </c>
      <c r="EM6994" t="e">
        <v>#REF!</v>
      </c>
      <c r="EN6994" t="e">
        <v>#REF!</v>
      </c>
      <c r="EP6994" t="e">
        <f t="shared" si="360"/>
        <v>#REF!</v>
      </c>
      <c r="EQ6994" t="e">
        <f t="shared" si="361"/>
        <v>#REF!</v>
      </c>
      <c r="ER6994" t="e">
        <f t="shared" si="362"/>
        <v>#REF!</v>
      </c>
    </row>
    <row r="6995" spans="142:148" x14ac:dyDescent="0.25">
      <c r="EL6995">
        <v>6988</v>
      </c>
      <c r="EM6995" t="e">
        <v>#REF!</v>
      </c>
      <c r="EN6995" t="e">
        <v>#REF!</v>
      </c>
      <c r="EP6995" t="e">
        <f t="shared" si="360"/>
        <v>#REF!</v>
      </c>
      <c r="EQ6995" t="e">
        <f t="shared" si="361"/>
        <v>#REF!</v>
      </c>
      <c r="ER6995" t="e">
        <f t="shared" si="362"/>
        <v>#REF!</v>
      </c>
    </row>
    <row r="6996" spans="142:148" x14ac:dyDescent="0.25">
      <c r="EL6996">
        <v>6989</v>
      </c>
      <c r="EM6996" t="e">
        <v>#REF!</v>
      </c>
      <c r="EN6996" t="e">
        <v>#REF!</v>
      </c>
      <c r="EP6996" t="e">
        <f t="shared" si="360"/>
        <v>#REF!</v>
      </c>
      <c r="EQ6996" t="e">
        <f t="shared" si="361"/>
        <v>#REF!</v>
      </c>
      <c r="ER6996" t="e">
        <f t="shared" si="362"/>
        <v>#REF!</v>
      </c>
    </row>
    <row r="6997" spans="142:148" x14ac:dyDescent="0.25">
      <c r="EL6997">
        <v>6990</v>
      </c>
      <c r="EM6997" t="e">
        <v>#REF!</v>
      </c>
      <c r="EN6997" t="e">
        <v>#REF!</v>
      </c>
      <c r="EP6997" t="e">
        <f t="shared" si="360"/>
        <v>#REF!</v>
      </c>
      <c r="EQ6997" t="e">
        <f t="shared" si="361"/>
        <v>#REF!</v>
      </c>
      <c r="ER6997" t="e">
        <f t="shared" si="362"/>
        <v>#REF!</v>
      </c>
    </row>
    <row r="6998" spans="142:148" x14ac:dyDescent="0.25">
      <c r="EL6998">
        <v>6991</v>
      </c>
      <c r="EM6998" t="e">
        <v>#REF!</v>
      </c>
      <c r="EN6998" t="e">
        <v>#REF!</v>
      </c>
      <c r="EP6998" t="e">
        <f t="shared" si="360"/>
        <v>#REF!</v>
      </c>
      <c r="EQ6998" t="e">
        <f t="shared" si="361"/>
        <v>#REF!</v>
      </c>
      <c r="ER6998" t="e">
        <f t="shared" si="362"/>
        <v>#REF!</v>
      </c>
    </row>
    <row r="6999" spans="142:148" x14ac:dyDescent="0.25">
      <c r="EL6999">
        <v>6992</v>
      </c>
      <c r="EM6999" t="e">
        <v>#REF!</v>
      </c>
      <c r="EN6999" t="e">
        <v>#REF!</v>
      </c>
      <c r="EP6999" t="e">
        <f t="shared" si="360"/>
        <v>#REF!</v>
      </c>
      <c r="EQ6999" t="e">
        <f t="shared" si="361"/>
        <v>#REF!</v>
      </c>
      <c r="ER6999" t="e">
        <f t="shared" si="362"/>
        <v>#REF!</v>
      </c>
    </row>
    <row r="7000" spans="142:148" x14ac:dyDescent="0.25">
      <c r="EL7000">
        <v>6993</v>
      </c>
      <c r="EM7000" t="e">
        <v>#REF!</v>
      </c>
      <c r="EN7000" t="e">
        <v>#REF!</v>
      </c>
      <c r="EP7000" t="e">
        <f t="shared" ref="EP7000:EP7063" si="363">IF(EM7000&gt;EN7000,1,0)</f>
        <v>#REF!</v>
      </c>
      <c r="EQ7000" t="e">
        <f t="shared" ref="EQ7000:EQ7063" si="364">IF(EP7000&gt;0,0,1)</f>
        <v>#REF!</v>
      </c>
      <c r="ER7000" t="e">
        <f t="shared" ref="ER7000:ER7063" si="365">IF(EM7000&gt;EN7000,EM7000-EN7000,EN7000-EM7000)</f>
        <v>#REF!</v>
      </c>
    </row>
    <row r="7001" spans="142:148" x14ac:dyDescent="0.25">
      <c r="EL7001">
        <v>6994</v>
      </c>
      <c r="EM7001" t="e">
        <v>#REF!</v>
      </c>
      <c r="EN7001" t="e">
        <v>#REF!</v>
      </c>
      <c r="EP7001" t="e">
        <f t="shared" si="363"/>
        <v>#REF!</v>
      </c>
      <c r="EQ7001" t="e">
        <f t="shared" si="364"/>
        <v>#REF!</v>
      </c>
      <c r="ER7001" t="e">
        <f t="shared" si="365"/>
        <v>#REF!</v>
      </c>
    </row>
    <row r="7002" spans="142:148" x14ac:dyDescent="0.25">
      <c r="EL7002">
        <v>6995</v>
      </c>
      <c r="EM7002" t="e">
        <v>#REF!</v>
      </c>
      <c r="EN7002" t="e">
        <v>#REF!</v>
      </c>
      <c r="EP7002" t="e">
        <f t="shared" si="363"/>
        <v>#REF!</v>
      </c>
      <c r="EQ7002" t="e">
        <f t="shared" si="364"/>
        <v>#REF!</v>
      </c>
      <c r="ER7002" t="e">
        <f t="shared" si="365"/>
        <v>#REF!</v>
      </c>
    </row>
    <row r="7003" spans="142:148" x14ac:dyDescent="0.25">
      <c r="EL7003">
        <v>6996</v>
      </c>
      <c r="EM7003" t="e">
        <v>#REF!</v>
      </c>
      <c r="EN7003" t="e">
        <v>#REF!</v>
      </c>
      <c r="EP7003" t="e">
        <f t="shared" si="363"/>
        <v>#REF!</v>
      </c>
      <c r="EQ7003" t="e">
        <f t="shared" si="364"/>
        <v>#REF!</v>
      </c>
      <c r="ER7003" t="e">
        <f t="shared" si="365"/>
        <v>#REF!</v>
      </c>
    </row>
    <row r="7004" spans="142:148" x14ac:dyDescent="0.25">
      <c r="EL7004">
        <v>6997</v>
      </c>
      <c r="EM7004" t="e">
        <v>#REF!</v>
      </c>
      <c r="EN7004" t="e">
        <v>#REF!</v>
      </c>
      <c r="EP7004" t="e">
        <f t="shared" si="363"/>
        <v>#REF!</v>
      </c>
      <c r="EQ7004" t="e">
        <f t="shared" si="364"/>
        <v>#REF!</v>
      </c>
      <c r="ER7004" t="e">
        <f t="shared" si="365"/>
        <v>#REF!</v>
      </c>
    </row>
    <row r="7005" spans="142:148" x14ac:dyDescent="0.25">
      <c r="EL7005">
        <v>6998</v>
      </c>
      <c r="EM7005" t="e">
        <v>#REF!</v>
      </c>
      <c r="EN7005" t="e">
        <v>#REF!</v>
      </c>
      <c r="EP7005" t="e">
        <f t="shared" si="363"/>
        <v>#REF!</v>
      </c>
      <c r="EQ7005" t="e">
        <f t="shared" si="364"/>
        <v>#REF!</v>
      </c>
      <c r="ER7005" t="e">
        <f t="shared" si="365"/>
        <v>#REF!</v>
      </c>
    </row>
    <row r="7006" spans="142:148" x14ac:dyDescent="0.25">
      <c r="EL7006">
        <v>6999</v>
      </c>
      <c r="EM7006" t="e">
        <v>#REF!</v>
      </c>
      <c r="EN7006" t="e">
        <v>#REF!</v>
      </c>
      <c r="EP7006" t="e">
        <f t="shared" si="363"/>
        <v>#REF!</v>
      </c>
      <c r="EQ7006" t="e">
        <f t="shared" si="364"/>
        <v>#REF!</v>
      </c>
      <c r="ER7006" t="e">
        <f t="shared" si="365"/>
        <v>#REF!</v>
      </c>
    </row>
    <row r="7007" spans="142:148" x14ac:dyDescent="0.25">
      <c r="EL7007">
        <v>7000</v>
      </c>
      <c r="EM7007" t="e">
        <v>#REF!</v>
      </c>
      <c r="EN7007" t="e">
        <v>#REF!</v>
      </c>
      <c r="EP7007" t="e">
        <f t="shared" si="363"/>
        <v>#REF!</v>
      </c>
      <c r="EQ7007" t="e">
        <f t="shared" si="364"/>
        <v>#REF!</v>
      </c>
      <c r="ER7007" t="e">
        <f t="shared" si="365"/>
        <v>#REF!</v>
      </c>
    </row>
    <row r="7008" spans="142:148" x14ac:dyDescent="0.25">
      <c r="EL7008">
        <v>7001</v>
      </c>
      <c r="EM7008" t="e">
        <v>#REF!</v>
      </c>
      <c r="EN7008" t="e">
        <v>#REF!</v>
      </c>
      <c r="EP7008" t="e">
        <f t="shared" si="363"/>
        <v>#REF!</v>
      </c>
      <c r="EQ7008" t="e">
        <f t="shared" si="364"/>
        <v>#REF!</v>
      </c>
      <c r="ER7008" t="e">
        <f t="shared" si="365"/>
        <v>#REF!</v>
      </c>
    </row>
    <row r="7009" spans="142:148" x14ac:dyDescent="0.25">
      <c r="EL7009">
        <v>7002</v>
      </c>
      <c r="EM7009" t="e">
        <v>#REF!</v>
      </c>
      <c r="EN7009" t="e">
        <v>#REF!</v>
      </c>
      <c r="EP7009" t="e">
        <f t="shared" si="363"/>
        <v>#REF!</v>
      </c>
      <c r="EQ7009" t="e">
        <f t="shared" si="364"/>
        <v>#REF!</v>
      </c>
      <c r="ER7009" t="e">
        <f t="shared" si="365"/>
        <v>#REF!</v>
      </c>
    </row>
    <row r="7010" spans="142:148" x14ac:dyDescent="0.25">
      <c r="EL7010">
        <v>7003</v>
      </c>
      <c r="EM7010" t="e">
        <v>#REF!</v>
      </c>
      <c r="EN7010" t="e">
        <v>#REF!</v>
      </c>
      <c r="EP7010" t="e">
        <f t="shared" si="363"/>
        <v>#REF!</v>
      </c>
      <c r="EQ7010" t="e">
        <f t="shared" si="364"/>
        <v>#REF!</v>
      </c>
      <c r="ER7010" t="e">
        <f t="shared" si="365"/>
        <v>#REF!</v>
      </c>
    </row>
    <row r="7011" spans="142:148" x14ac:dyDescent="0.25">
      <c r="EL7011">
        <v>7004</v>
      </c>
      <c r="EM7011" t="e">
        <v>#REF!</v>
      </c>
      <c r="EN7011" t="e">
        <v>#REF!</v>
      </c>
      <c r="EP7011" t="e">
        <f t="shared" si="363"/>
        <v>#REF!</v>
      </c>
      <c r="EQ7011" t="e">
        <f t="shared" si="364"/>
        <v>#REF!</v>
      </c>
      <c r="ER7011" t="e">
        <f t="shared" si="365"/>
        <v>#REF!</v>
      </c>
    </row>
    <row r="7012" spans="142:148" x14ac:dyDescent="0.25">
      <c r="EL7012">
        <v>7005</v>
      </c>
      <c r="EM7012" t="e">
        <v>#REF!</v>
      </c>
      <c r="EN7012" t="e">
        <v>#REF!</v>
      </c>
      <c r="EP7012" t="e">
        <f t="shared" si="363"/>
        <v>#REF!</v>
      </c>
      <c r="EQ7012" t="e">
        <f t="shared" si="364"/>
        <v>#REF!</v>
      </c>
      <c r="ER7012" t="e">
        <f t="shared" si="365"/>
        <v>#REF!</v>
      </c>
    </row>
    <row r="7013" spans="142:148" x14ac:dyDescent="0.25">
      <c r="EL7013">
        <v>7006</v>
      </c>
      <c r="EM7013" t="e">
        <v>#REF!</v>
      </c>
      <c r="EN7013" t="e">
        <v>#REF!</v>
      </c>
      <c r="EP7013" t="e">
        <f t="shared" si="363"/>
        <v>#REF!</v>
      </c>
      <c r="EQ7013" t="e">
        <f t="shared" si="364"/>
        <v>#REF!</v>
      </c>
      <c r="ER7013" t="e">
        <f t="shared" si="365"/>
        <v>#REF!</v>
      </c>
    </row>
    <row r="7014" spans="142:148" x14ac:dyDescent="0.25">
      <c r="EL7014">
        <v>7007</v>
      </c>
      <c r="EM7014" t="e">
        <v>#REF!</v>
      </c>
      <c r="EN7014" t="e">
        <v>#REF!</v>
      </c>
      <c r="EP7014" t="e">
        <f t="shared" si="363"/>
        <v>#REF!</v>
      </c>
      <c r="EQ7014" t="e">
        <f t="shared" si="364"/>
        <v>#REF!</v>
      </c>
      <c r="ER7014" t="e">
        <f t="shared" si="365"/>
        <v>#REF!</v>
      </c>
    </row>
    <row r="7015" spans="142:148" x14ac:dyDescent="0.25">
      <c r="EL7015">
        <v>7008</v>
      </c>
      <c r="EM7015" t="e">
        <v>#REF!</v>
      </c>
      <c r="EN7015" t="e">
        <v>#REF!</v>
      </c>
      <c r="EP7015" t="e">
        <f t="shared" si="363"/>
        <v>#REF!</v>
      </c>
      <c r="EQ7015" t="e">
        <f t="shared" si="364"/>
        <v>#REF!</v>
      </c>
      <c r="ER7015" t="e">
        <f t="shared" si="365"/>
        <v>#REF!</v>
      </c>
    </row>
    <row r="7016" spans="142:148" x14ac:dyDescent="0.25">
      <c r="EL7016">
        <v>7009</v>
      </c>
      <c r="EM7016" t="e">
        <v>#REF!</v>
      </c>
      <c r="EN7016" t="e">
        <v>#REF!</v>
      </c>
      <c r="EP7016" t="e">
        <f t="shared" si="363"/>
        <v>#REF!</v>
      </c>
      <c r="EQ7016" t="e">
        <f t="shared" si="364"/>
        <v>#REF!</v>
      </c>
      <c r="ER7016" t="e">
        <f t="shared" si="365"/>
        <v>#REF!</v>
      </c>
    </row>
    <row r="7017" spans="142:148" x14ac:dyDescent="0.25">
      <c r="EL7017">
        <v>7010</v>
      </c>
      <c r="EM7017" t="e">
        <v>#REF!</v>
      </c>
      <c r="EN7017" t="e">
        <v>#REF!</v>
      </c>
      <c r="EP7017" t="e">
        <f t="shared" si="363"/>
        <v>#REF!</v>
      </c>
      <c r="EQ7017" t="e">
        <f t="shared" si="364"/>
        <v>#REF!</v>
      </c>
      <c r="ER7017" t="e">
        <f t="shared" si="365"/>
        <v>#REF!</v>
      </c>
    </row>
    <row r="7018" spans="142:148" x14ac:dyDescent="0.25">
      <c r="EL7018">
        <v>7011</v>
      </c>
      <c r="EM7018" t="e">
        <v>#REF!</v>
      </c>
      <c r="EN7018" t="e">
        <v>#REF!</v>
      </c>
      <c r="EP7018" t="e">
        <f t="shared" si="363"/>
        <v>#REF!</v>
      </c>
      <c r="EQ7018" t="e">
        <f t="shared" si="364"/>
        <v>#REF!</v>
      </c>
      <c r="ER7018" t="e">
        <f t="shared" si="365"/>
        <v>#REF!</v>
      </c>
    </row>
    <row r="7019" spans="142:148" x14ac:dyDescent="0.25">
      <c r="EL7019">
        <v>7012</v>
      </c>
      <c r="EM7019" t="e">
        <v>#REF!</v>
      </c>
      <c r="EN7019" t="e">
        <v>#REF!</v>
      </c>
      <c r="EP7019" t="e">
        <f t="shared" si="363"/>
        <v>#REF!</v>
      </c>
      <c r="EQ7019" t="e">
        <f t="shared" si="364"/>
        <v>#REF!</v>
      </c>
      <c r="ER7019" t="e">
        <f t="shared" si="365"/>
        <v>#REF!</v>
      </c>
    </row>
    <row r="7020" spans="142:148" x14ac:dyDescent="0.25">
      <c r="EL7020">
        <v>7013</v>
      </c>
      <c r="EM7020" t="e">
        <v>#REF!</v>
      </c>
      <c r="EN7020" t="e">
        <v>#REF!</v>
      </c>
      <c r="EP7020" t="e">
        <f t="shared" si="363"/>
        <v>#REF!</v>
      </c>
      <c r="EQ7020" t="e">
        <f t="shared" si="364"/>
        <v>#REF!</v>
      </c>
      <c r="ER7020" t="e">
        <f t="shared" si="365"/>
        <v>#REF!</v>
      </c>
    </row>
    <row r="7021" spans="142:148" x14ac:dyDescent="0.25">
      <c r="EL7021">
        <v>7014</v>
      </c>
      <c r="EM7021" t="e">
        <v>#REF!</v>
      </c>
      <c r="EN7021" t="e">
        <v>#REF!</v>
      </c>
      <c r="EP7021" t="e">
        <f t="shared" si="363"/>
        <v>#REF!</v>
      </c>
      <c r="EQ7021" t="e">
        <f t="shared" si="364"/>
        <v>#REF!</v>
      </c>
      <c r="ER7021" t="e">
        <f t="shared" si="365"/>
        <v>#REF!</v>
      </c>
    </row>
    <row r="7022" spans="142:148" x14ac:dyDescent="0.25">
      <c r="EL7022">
        <v>7015</v>
      </c>
      <c r="EM7022" t="e">
        <v>#REF!</v>
      </c>
      <c r="EN7022" t="e">
        <v>#REF!</v>
      </c>
      <c r="EP7022" t="e">
        <f t="shared" si="363"/>
        <v>#REF!</v>
      </c>
      <c r="EQ7022" t="e">
        <f t="shared" si="364"/>
        <v>#REF!</v>
      </c>
      <c r="ER7022" t="e">
        <f t="shared" si="365"/>
        <v>#REF!</v>
      </c>
    </row>
    <row r="7023" spans="142:148" x14ac:dyDescent="0.25">
      <c r="EL7023">
        <v>7016</v>
      </c>
      <c r="EM7023" t="e">
        <v>#REF!</v>
      </c>
      <c r="EN7023" t="e">
        <v>#REF!</v>
      </c>
      <c r="EP7023" t="e">
        <f t="shared" si="363"/>
        <v>#REF!</v>
      </c>
      <c r="EQ7023" t="e">
        <f t="shared" si="364"/>
        <v>#REF!</v>
      </c>
      <c r="ER7023" t="e">
        <f t="shared" si="365"/>
        <v>#REF!</v>
      </c>
    </row>
    <row r="7024" spans="142:148" x14ac:dyDescent="0.25">
      <c r="EL7024">
        <v>7017</v>
      </c>
      <c r="EM7024" t="e">
        <v>#REF!</v>
      </c>
      <c r="EN7024" t="e">
        <v>#REF!</v>
      </c>
      <c r="EP7024" t="e">
        <f t="shared" si="363"/>
        <v>#REF!</v>
      </c>
      <c r="EQ7024" t="e">
        <f t="shared" si="364"/>
        <v>#REF!</v>
      </c>
      <c r="ER7024" t="e">
        <f t="shared" si="365"/>
        <v>#REF!</v>
      </c>
    </row>
    <row r="7025" spans="142:148" x14ac:dyDescent="0.25">
      <c r="EL7025">
        <v>7018</v>
      </c>
      <c r="EM7025" t="e">
        <v>#REF!</v>
      </c>
      <c r="EN7025" t="e">
        <v>#REF!</v>
      </c>
      <c r="EP7025" t="e">
        <f t="shared" si="363"/>
        <v>#REF!</v>
      </c>
      <c r="EQ7025" t="e">
        <f t="shared" si="364"/>
        <v>#REF!</v>
      </c>
      <c r="ER7025" t="e">
        <f t="shared" si="365"/>
        <v>#REF!</v>
      </c>
    </row>
    <row r="7026" spans="142:148" x14ac:dyDescent="0.25">
      <c r="EL7026">
        <v>7019</v>
      </c>
      <c r="EM7026" t="e">
        <v>#REF!</v>
      </c>
      <c r="EN7026" t="e">
        <v>#REF!</v>
      </c>
      <c r="EP7026" t="e">
        <f t="shared" si="363"/>
        <v>#REF!</v>
      </c>
      <c r="EQ7026" t="e">
        <f t="shared" si="364"/>
        <v>#REF!</v>
      </c>
      <c r="ER7026" t="e">
        <f t="shared" si="365"/>
        <v>#REF!</v>
      </c>
    </row>
    <row r="7027" spans="142:148" x14ac:dyDescent="0.25">
      <c r="EL7027">
        <v>7020</v>
      </c>
      <c r="EM7027" t="e">
        <v>#REF!</v>
      </c>
      <c r="EN7027" t="e">
        <v>#REF!</v>
      </c>
      <c r="EP7027" t="e">
        <f t="shared" si="363"/>
        <v>#REF!</v>
      </c>
      <c r="EQ7027" t="e">
        <f t="shared" si="364"/>
        <v>#REF!</v>
      </c>
      <c r="ER7027" t="e">
        <f t="shared" si="365"/>
        <v>#REF!</v>
      </c>
    </row>
    <row r="7028" spans="142:148" x14ac:dyDescent="0.25">
      <c r="EL7028">
        <v>7021</v>
      </c>
      <c r="EM7028" t="e">
        <v>#REF!</v>
      </c>
      <c r="EN7028" t="e">
        <v>#REF!</v>
      </c>
      <c r="EP7028" t="e">
        <f t="shared" si="363"/>
        <v>#REF!</v>
      </c>
      <c r="EQ7028" t="e">
        <f t="shared" si="364"/>
        <v>#REF!</v>
      </c>
      <c r="ER7028" t="e">
        <f t="shared" si="365"/>
        <v>#REF!</v>
      </c>
    </row>
    <row r="7029" spans="142:148" x14ac:dyDescent="0.25">
      <c r="EL7029">
        <v>7022</v>
      </c>
      <c r="EM7029" t="e">
        <v>#REF!</v>
      </c>
      <c r="EN7029" t="e">
        <v>#REF!</v>
      </c>
      <c r="EP7029" t="e">
        <f t="shared" si="363"/>
        <v>#REF!</v>
      </c>
      <c r="EQ7029" t="e">
        <f t="shared" si="364"/>
        <v>#REF!</v>
      </c>
      <c r="ER7029" t="e">
        <f t="shared" si="365"/>
        <v>#REF!</v>
      </c>
    </row>
    <row r="7030" spans="142:148" x14ac:dyDescent="0.25">
      <c r="EL7030">
        <v>7023</v>
      </c>
      <c r="EM7030" t="e">
        <v>#REF!</v>
      </c>
      <c r="EN7030" t="e">
        <v>#REF!</v>
      </c>
      <c r="EP7030" t="e">
        <f t="shared" si="363"/>
        <v>#REF!</v>
      </c>
      <c r="EQ7030" t="e">
        <f t="shared" si="364"/>
        <v>#REF!</v>
      </c>
      <c r="ER7030" t="e">
        <f t="shared" si="365"/>
        <v>#REF!</v>
      </c>
    </row>
    <row r="7031" spans="142:148" x14ac:dyDescent="0.25">
      <c r="EL7031">
        <v>7024</v>
      </c>
      <c r="EM7031" t="e">
        <v>#REF!</v>
      </c>
      <c r="EN7031" t="e">
        <v>#REF!</v>
      </c>
      <c r="EP7031" t="e">
        <f t="shared" si="363"/>
        <v>#REF!</v>
      </c>
      <c r="EQ7031" t="e">
        <f t="shared" si="364"/>
        <v>#REF!</v>
      </c>
      <c r="ER7031" t="e">
        <f t="shared" si="365"/>
        <v>#REF!</v>
      </c>
    </row>
    <row r="7032" spans="142:148" x14ac:dyDescent="0.25">
      <c r="EL7032">
        <v>7025</v>
      </c>
      <c r="EM7032" t="e">
        <v>#REF!</v>
      </c>
      <c r="EN7032" t="e">
        <v>#REF!</v>
      </c>
      <c r="EP7032" t="e">
        <f t="shared" si="363"/>
        <v>#REF!</v>
      </c>
      <c r="EQ7032" t="e">
        <f t="shared" si="364"/>
        <v>#REF!</v>
      </c>
      <c r="ER7032" t="e">
        <f t="shared" si="365"/>
        <v>#REF!</v>
      </c>
    </row>
    <row r="7033" spans="142:148" x14ac:dyDescent="0.25">
      <c r="EL7033">
        <v>7026</v>
      </c>
      <c r="EM7033" t="e">
        <v>#REF!</v>
      </c>
      <c r="EN7033" t="e">
        <v>#REF!</v>
      </c>
      <c r="EP7033" t="e">
        <f t="shared" si="363"/>
        <v>#REF!</v>
      </c>
      <c r="EQ7033" t="e">
        <f t="shared" si="364"/>
        <v>#REF!</v>
      </c>
      <c r="ER7033" t="e">
        <f t="shared" si="365"/>
        <v>#REF!</v>
      </c>
    </row>
    <row r="7034" spans="142:148" x14ac:dyDescent="0.25">
      <c r="EL7034">
        <v>7027</v>
      </c>
      <c r="EM7034" t="e">
        <v>#REF!</v>
      </c>
      <c r="EN7034" t="e">
        <v>#REF!</v>
      </c>
      <c r="EP7034" t="e">
        <f t="shared" si="363"/>
        <v>#REF!</v>
      </c>
      <c r="EQ7034" t="e">
        <f t="shared" si="364"/>
        <v>#REF!</v>
      </c>
      <c r="ER7034" t="e">
        <f t="shared" si="365"/>
        <v>#REF!</v>
      </c>
    </row>
    <row r="7035" spans="142:148" x14ac:dyDescent="0.25">
      <c r="EL7035">
        <v>7028</v>
      </c>
      <c r="EM7035" t="e">
        <v>#REF!</v>
      </c>
      <c r="EN7035" t="e">
        <v>#REF!</v>
      </c>
      <c r="EP7035" t="e">
        <f t="shared" si="363"/>
        <v>#REF!</v>
      </c>
      <c r="EQ7035" t="e">
        <f t="shared" si="364"/>
        <v>#REF!</v>
      </c>
      <c r="ER7035" t="e">
        <f t="shared" si="365"/>
        <v>#REF!</v>
      </c>
    </row>
    <row r="7036" spans="142:148" x14ac:dyDescent="0.25">
      <c r="EL7036">
        <v>7029</v>
      </c>
      <c r="EM7036" t="e">
        <v>#REF!</v>
      </c>
      <c r="EN7036" t="e">
        <v>#REF!</v>
      </c>
      <c r="EP7036" t="e">
        <f t="shared" si="363"/>
        <v>#REF!</v>
      </c>
      <c r="EQ7036" t="e">
        <f t="shared" si="364"/>
        <v>#REF!</v>
      </c>
      <c r="ER7036" t="e">
        <f t="shared" si="365"/>
        <v>#REF!</v>
      </c>
    </row>
    <row r="7037" spans="142:148" x14ac:dyDescent="0.25">
      <c r="EL7037">
        <v>7030</v>
      </c>
      <c r="EM7037" t="e">
        <v>#REF!</v>
      </c>
      <c r="EN7037" t="e">
        <v>#REF!</v>
      </c>
      <c r="EP7037" t="e">
        <f t="shared" si="363"/>
        <v>#REF!</v>
      </c>
      <c r="EQ7037" t="e">
        <f t="shared" si="364"/>
        <v>#REF!</v>
      </c>
      <c r="ER7037" t="e">
        <f t="shared" si="365"/>
        <v>#REF!</v>
      </c>
    </row>
    <row r="7038" spans="142:148" x14ac:dyDescent="0.25">
      <c r="EL7038">
        <v>7031</v>
      </c>
      <c r="EM7038" t="e">
        <v>#REF!</v>
      </c>
      <c r="EN7038" t="e">
        <v>#REF!</v>
      </c>
      <c r="EP7038" t="e">
        <f t="shared" si="363"/>
        <v>#REF!</v>
      </c>
      <c r="EQ7038" t="e">
        <f t="shared" si="364"/>
        <v>#REF!</v>
      </c>
      <c r="ER7038" t="e">
        <f t="shared" si="365"/>
        <v>#REF!</v>
      </c>
    </row>
    <row r="7039" spans="142:148" x14ac:dyDescent="0.25">
      <c r="EL7039">
        <v>7032</v>
      </c>
      <c r="EM7039" t="e">
        <v>#REF!</v>
      </c>
      <c r="EN7039" t="e">
        <v>#REF!</v>
      </c>
      <c r="EP7039" t="e">
        <f t="shared" si="363"/>
        <v>#REF!</v>
      </c>
      <c r="EQ7039" t="e">
        <f t="shared" si="364"/>
        <v>#REF!</v>
      </c>
      <c r="ER7039" t="e">
        <f t="shared" si="365"/>
        <v>#REF!</v>
      </c>
    </row>
    <row r="7040" spans="142:148" x14ac:dyDescent="0.25">
      <c r="EL7040">
        <v>7033</v>
      </c>
      <c r="EM7040" t="e">
        <v>#REF!</v>
      </c>
      <c r="EN7040" t="e">
        <v>#REF!</v>
      </c>
      <c r="EP7040" t="e">
        <f t="shared" si="363"/>
        <v>#REF!</v>
      </c>
      <c r="EQ7040" t="e">
        <f t="shared" si="364"/>
        <v>#REF!</v>
      </c>
      <c r="ER7040" t="e">
        <f t="shared" si="365"/>
        <v>#REF!</v>
      </c>
    </row>
    <row r="7041" spans="142:148" x14ac:dyDescent="0.25">
      <c r="EL7041">
        <v>7034</v>
      </c>
      <c r="EM7041" t="e">
        <v>#REF!</v>
      </c>
      <c r="EN7041" t="e">
        <v>#REF!</v>
      </c>
      <c r="EP7041" t="e">
        <f t="shared" si="363"/>
        <v>#REF!</v>
      </c>
      <c r="EQ7041" t="e">
        <f t="shared" si="364"/>
        <v>#REF!</v>
      </c>
      <c r="ER7041" t="e">
        <f t="shared" si="365"/>
        <v>#REF!</v>
      </c>
    </row>
    <row r="7042" spans="142:148" x14ac:dyDescent="0.25">
      <c r="EL7042">
        <v>7035</v>
      </c>
      <c r="EM7042" t="e">
        <v>#REF!</v>
      </c>
      <c r="EN7042" t="e">
        <v>#REF!</v>
      </c>
      <c r="EP7042" t="e">
        <f t="shared" si="363"/>
        <v>#REF!</v>
      </c>
      <c r="EQ7042" t="e">
        <f t="shared" si="364"/>
        <v>#REF!</v>
      </c>
      <c r="ER7042" t="e">
        <f t="shared" si="365"/>
        <v>#REF!</v>
      </c>
    </row>
    <row r="7043" spans="142:148" x14ac:dyDescent="0.25">
      <c r="EL7043">
        <v>7036</v>
      </c>
      <c r="EM7043" t="e">
        <v>#REF!</v>
      </c>
      <c r="EN7043" t="e">
        <v>#REF!</v>
      </c>
      <c r="EP7043" t="e">
        <f t="shared" si="363"/>
        <v>#REF!</v>
      </c>
      <c r="EQ7043" t="e">
        <f t="shared" si="364"/>
        <v>#REF!</v>
      </c>
      <c r="ER7043" t="e">
        <f t="shared" si="365"/>
        <v>#REF!</v>
      </c>
    </row>
    <row r="7044" spans="142:148" x14ac:dyDescent="0.25">
      <c r="EL7044">
        <v>7037</v>
      </c>
      <c r="EM7044" t="e">
        <v>#REF!</v>
      </c>
      <c r="EN7044" t="e">
        <v>#REF!</v>
      </c>
      <c r="EP7044" t="e">
        <f t="shared" si="363"/>
        <v>#REF!</v>
      </c>
      <c r="EQ7044" t="e">
        <f t="shared" si="364"/>
        <v>#REF!</v>
      </c>
      <c r="ER7044" t="e">
        <f t="shared" si="365"/>
        <v>#REF!</v>
      </c>
    </row>
    <row r="7045" spans="142:148" x14ac:dyDescent="0.25">
      <c r="EL7045">
        <v>7038</v>
      </c>
      <c r="EM7045" t="e">
        <v>#REF!</v>
      </c>
      <c r="EN7045" t="e">
        <v>#REF!</v>
      </c>
      <c r="EP7045" t="e">
        <f t="shared" si="363"/>
        <v>#REF!</v>
      </c>
      <c r="EQ7045" t="e">
        <f t="shared" si="364"/>
        <v>#REF!</v>
      </c>
      <c r="ER7045" t="e">
        <f t="shared" si="365"/>
        <v>#REF!</v>
      </c>
    </row>
    <row r="7046" spans="142:148" x14ac:dyDescent="0.25">
      <c r="EL7046">
        <v>7039</v>
      </c>
      <c r="EM7046" t="e">
        <v>#REF!</v>
      </c>
      <c r="EN7046" t="e">
        <v>#REF!</v>
      </c>
      <c r="EP7046" t="e">
        <f t="shared" si="363"/>
        <v>#REF!</v>
      </c>
      <c r="EQ7046" t="e">
        <f t="shared" si="364"/>
        <v>#REF!</v>
      </c>
      <c r="ER7046" t="e">
        <f t="shared" si="365"/>
        <v>#REF!</v>
      </c>
    </row>
    <row r="7047" spans="142:148" x14ac:dyDescent="0.25">
      <c r="EL7047">
        <v>7040</v>
      </c>
      <c r="EM7047" t="e">
        <v>#REF!</v>
      </c>
      <c r="EN7047" t="e">
        <v>#REF!</v>
      </c>
      <c r="EP7047" t="e">
        <f t="shared" si="363"/>
        <v>#REF!</v>
      </c>
      <c r="EQ7047" t="e">
        <f t="shared" si="364"/>
        <v>#REF!</v>
      </c>
      <c r="ER7047" t="e">
        <f t="shared" si="365"/>
        <v>#REF!</v>
      </c>
    </row>
    <row r="7048" spans="142:148" x14ac:dyDescent="0.25">
      <c r="EL7048">
        <v>7041</v>
      </c>
      <c r="EM7048" t="e">
        <v>#REF!</v>
      </c>
      <c r="EN7048" t="e">
        <v>#REF!</v>
      </c>
      <c r="EP7048" t="e">
        <f t="shared" si="363"/>
        <v>#REF!</v>
      </c>
      <c r="EQ7048" t="e">
        <f t="shared" si="364"/>
        <v>#REF!</v>
      </c>
      <c r="ER7048" t="e">
        <f t="shared" si="365"/>
        <v>#REF!</v>
      </c>
    </row>
    <row r="7049" spans="142:148" x14ac:dyDescent="0.25">
      <c r="EL7049">
        <v>7042</v>
      </c>
      <c r="EM7049" t="e">
        <v>#REF!</v>
      </c>
      <c r="EN7049" t="e">
        <v>#REF!</v>
      </c>
      <c r="EP7049" t="e">
        <f t="shared" si="363"/>
        <v>#REF!</v>
      </c>
      <c r="EQ7049" t="e">
        <f t="shared" si="364"/>
        <v>#REF!</v>
      </c>
      <c r="ER7049" t="e">
        <f t="shared" si="365"/>
        <v>#REF!</v>
      </c>
    </row>
    <row r="7050" spans="142:148" x14ac:dyDescent="0.25">
      <c r="EL7050">
        <v>7043</v>
      </c>
      <c r="EM7050" t="e">
        <v>#REF!</v>
      </c>
      <c r="EN7050" t="e">
        <v>#REF!</v>
      </c>
      <c r="EP7050" t="e">
        <f t="shared" si="363"/>
        <v>#REF!</v>
      </c>
      <c r="EQ7050" t="e">
        <f t="shared" si="364"/>
        <v>#REF!</v>
      </c>
      <c r="ER7050" t="e">
        <f t="shared" si="365"/>
        <v>#REF!</v>
      </c>
    </row>
    <row r="7051" spans="142:148" x14ac:dyDescent="0.25">
      <c r="EL7051">
        <v>7044</v>
      </c>
      <c r="EM7051" t="e">
        <v>#REF!</v>
      </c>
      <c r="EN7051" t="e">
        <v>#REF!</v>
      </c>
      <c r="EP7051" t="e">
        <f t="shared" si="363"/>
        <v>#REF!</v>
      </c>
      <c r="EQ7051" t="e">
        <f t="shared" si="364"/>
        <v>#REF!</v>
      </c>
      <c r="ER7051" t="e">
        <f t="shared" si="365"/>
        <v>#REF!</v>
      </c>
    </row>
    <row r="7052" spans="142:148" x14ac:dyDescent="0.25">
      <c r="EL7052">
        <v>7045</v>
      </c>
      <c r="EM7052" t="e">
        <v>#REF!</v>
      </c>
      <c r="EN7052" t="e">
        <v>#REF!</v>
      </c>
      <c r="EP7052" t="e">
        <f t="shared" si="363"/>
        <v>#REF!</v>
      </c>
      <c r="EQ7052" t="e">
        <f t="shared" si="364"/>
        <v>#REF!</v>
      </c>
      <c r="ER7052" t="e">
        <f t="shared" si="365"/>
        <v>#REF!</v>
      </c>
    </row>
    <row r="7053" spans="142:148" x14ac:dyDescent="0.25">
      <c r="EL7053">
        <v>7046</v>
      </c>
      <c r="EM7053" t="e">
        <v>#REF!</v>
      </c>
      <c r="EN7053" t="e">
        <v>#REF!</v>
      </c>
      <c r="EP7053" t="e">
        <f t="shared" si="363"/>
        <v>#REF!</v>
      </c>
      <c r="EQ7053" t="e">
        <f t="shared" si="364"/>
        <v>#REF!</v>
      </c>
      <c r="ER7053" t="e">
        <f t="shared" si="365"/>
        <v>#REF!</v>
      </c>
    </row>
    <row r="7054" spans="142:148" x14ac:dyDescent="0.25">
      <c r="EL7054">
        <v>7047</v>
      </c>
      <c r="EM7054" t="e">
        <v>#REF!</v>
      </c>
      <c r="EN7054" t="e">
        <v>#REF!</v>
      </c>
      <c r="EP7054" t="e">
        <f t="shared" si="363"/>
        <v>#REF!</v>
      </c>
      <c r="EQ7054" t="e">
        <f t="shared" si="364"/>
        <v>#REF!</v>
      </c>
      <c r="ER7054" t="e">
        <f t="shared" si="365"/>
        <v>#REF!</v>
      </c>
    </row>
    <row r="7055" spans="142:148" x14ac:dyDescent="0.25">
      <c r="EL7055">
        <v>7048</v>
      </c>
      <c r="EM7055" t="e">
        <v>#REF!</v>
      </c>
      <c r="EN7055" t="e">
        <v>#REF!</v>
      </c>
      <c r="EP7055" t="e">
        <f t="shared" si="363"/>
        <v>#REF!</v>
      </c>
      <c r="EQ7055" t="e">
        <f t="shared" si="364"/>
        <v>#REF!</v>
      </c>
      <c r="ER7055" t="e">
        <f t="shared" si="365"/>
        <v>#REF!</v>
      </c>
    </row>
    <row r="7056" spans="142:148" x14ac:dyDescent="0.25">
      <c r="EL7056">
        <v>7049</v>
      </c>
      <c r="EM7056" t="e">
        <v>#REF!</v>
      </c>
      <c r="EN7056" t="e">
        <v>#REF!</v>
      </c>
      <c r="EP7056" t="e">
        <f t="shared" si="363"/>
        <v>#REF!</v>
      </c>
      <c r="EQ7056" t="e">
        <f t="shared" si="364"/>
        <v>#REF!</v>
      </c>
      <c r="ER7056" t="e">
        <f t="shared" si="365"/>
        <v>#REF!</v>
      </c>
    </row>
    <row r="7057" spans="142:148" x14ac:dyDescent="0.25">
      <c r="EL7057">
        <v>7050</v>
      </c>
      <c r="EM7057" t="e">
        <v>#REF!</v>
      </c>
      <c r="EN7057" t="e">
        <v>#REF!</v>
      </c>
      <c r="EP7057" t="e">
        <f t="shared" si="363"/>
        <v>#REF!</v>
      </c>
      <c r="EQ7057" t="e">
        <f t="shared" si="364"/>
        <v>#REF!</v>
      </c>
      <c r="ER7057" t="e">
        <f t="shared" si="365"/>
        <v>#REF!</v>
      </c>
    </row>
    <row r="7058" spans="142:148" x14ac:dyDescent="0.25">
      <c r="EL7058">
        <v>7051</v>
      </c>
      <c r="EM7058" t="e">
        <v>#REF!</v>
      </c>
      <c r="EN7058" t="e">
        <v>#REF!</v>
      </c>
      <c r="EP7058" t="e">
        <f t="shared" si="363"/>
        <v>#REF!</v>
      </c>
      <c r="EQ7058" t="e">
        <f t="shared" si="364"/>
        <v>#REF!</v>
      </c>
      <c r="ER7058" t="e">
        <f t="shared" si="365"/>
        <v>#REF!</v>
      </c>
    </row>
    <row r="7059" spans="142:148" x14ac:dyDescent="0.25">
      <c r="EL7059">
        <v>7052</v>
      </c>
      <c r="EM7059" t="e">
        <v>#REF!</v>
      </c>
      <c r="EN7059" t="e">
        <v>#REF!</v>
      </c>
      <c r="EP7059" t="e">
        <f t="shared" si="363"/>
        <v>#REF!</v>
      </c>
      <c r="EQ7059" t="e">
        <f t="shared" si="364"/>
        <v>#REF!</v>
      </c>
      <c r="ER7059" t="e">
        <f t="shared" si="365"/>
        <v>#REF!</v>
      </c>
    </row>
    <row r="7060" spans="142:148" x14ac:dyDescent="0.25">
      <c r="EL7060">
        <v>7053</v>
      </c>
      <c r="EM7060" t="e">
        <v>#REF!</v>
      </c>
      <c r="EN7060" t="e">
        <v>#REF!</v>
      </c>
      <c r="EP7060" t="e">
        <f t="shared" si="363"/>
        <v>#REF!</v>
      </c>
      <c r="EQ7060" t="e">
        <f t="shared" si="364"/>
        <v>#REF!</v>
      </c>
      <c r="ER7060" t="e">
        <f t="shared" si="365"/>
        <v>#REF!</v>
      </c>
    </row>
    <row r="7061" spans="142:148" x14ac:dyDescent="0.25">
      <c r="EL7061">
        <v>7054</v>
      </c>
      <c r="EM7061" t="e">
        <v>#REF!</v>
      </c>
      <c r="EN7061" t="e">
        <v>#REF!</v>
      </c>
      <c r="EP7061" t="e">
        <f t="shared" si="363"/>
        <v>#REF!</v>
      </c>
      <c r="EQ7061" t="e">
        <f t="shared" si="364"/>
        <v>#REF!</v>
      </c>
      <c r="ER7061" t="e">
        <f t="shared" si="365"/>
        <v>#REF!</v>
      </c>
    </row>
    <row r="7062" spans="142:148" x14ac:dyDescent="0.25">
      <c r="EL7062">
        <v>7055</v>
      </c>
      <c r="EM7062" t="e">
        <v>#REF!</v>
      </c>
      <c r="EN7062" t="e">
        <v>#REF!</v>
      </c>
      <c r="EP7062" t="e">
        <f t="shared" si="363"/>
        <v>#REF!</v>
      </c>
      <c r="EQ7062" t="e">
        <f t="shared" si="364"/>
        <v>#REF!</v>
      </c>
      <c r="ER7062" t="e">
        <f t="shared" si="365"/>
        <v>#REF!</v>
      </c>
    </row>
    <row r="7063" spans="142:148" x14ac:dyDescent="0.25">
      <c r="EL7063">
        <v>7056</v>
      </c>
      <c r="EM7063" t="e">
        <v>#REF!</v>
      </c>
      <c r="EN7063" t="e">
        <v>#REF!</v>
      </c>
      <c r="EP7063" t="e">
        <f t="shared" si="363"/>
        <v>#REF!</v>
      </c>
      <c r="EQ7063" t="e">
        <f t="shared" si="364"/>
        <v>#REF!</v>
      </c>
      <c r="ER7063" t="e">
        <f t="shared" si="365"/>
        <v>#REF!</v>
      </c>
    </row>
    <row r="7064" spans="142:148" x14ac:dyDescent="0.25">
      <c r="EL7064">
        <v>7057</v>
      </c>
      <c r="EM7064" t="e">
        <v>#REF!</v>
      </c>
      <c r="EN7064" t="e">
        <v>#REF!</v>
      </c>
      <c r="EP7064" t="e">
        <f t="shared" ref="EP7064:EP7127" si="366">IF(EM7064&gt;EN7064,1,0)</f>
        <v>#REF!</v>
      </c>
      <c r="EQ7064" t="e">
        <f t="shared" ref="EQ7064:EQ7127" si="367">IF(EP7064&gt;0,0,1)</f>
        <v>#REF!</v>
      </c>
      <c r="ER7064" t="e">
        <f t="shared" ref="ER7064:ER7127" si="368">IF(EM7064&gt;EN7064,EM7064-EN7064,EN7064-EM7064)</f>
        <v>#REF!</v>
      </c>
    </row>
    <row r="7065" spans="142:148" x14ac:dyDescent="0.25">
      <c r="EL7065">
        <v>7058</v>
      </c>
      <c r="EM7065" t="e">
        <v>#REF!</v>
      </c>
      <c r="EN7065" t="e">
        <v>#REF!</v>
      </c>
      <c r="EP7065" t="e">
        <f t="shared" si="366"/>
        <v>#REF!</v>
      </c>
      <c r="EQ7065" t="e">
        <f t="shared" si="367"/>
        <v>#REF!</v>
      </c>
      <c r="ER7065" t="e">
        <f t="shared" si="368"/>
        <v>#REF!</v>
      </c>
    </row>
    <row r="7066" spans="142:148" x14ac:dyDescent="0.25">
      <c r="EL7066">
        <v>7059</v>
      </c>
      <c r="EM7066" t="e">
        <v>#REF!</v>
      </c>
      <c r="EN7066" t="e">
        <v>#REF!</v>
      </c>
      <c r="EP7066" t="e">
        <f t="shared" si="366"/>
        <v>#REF!</v>
      </c>
      <c r="EQ7066" t="e">
        <f t="shared" si="367"/>
        <v>#REF!</v>
      </c>
      <c r="ER7066" t="e">
        <f t="shared" si="368"/>
        <v>#REF!</v>
      </c>
    </row>
    <row r="7067" spans="142:148" x14ac:dyDescent="0.25">
      <c r="EL7067">
        <v>7060</v>
      </c>
      <c r="EM7067" t="e">
        <v>#REF!</v>
      </c>
      <c r="EN7067" t="e">
        <v>#REF!</v>
      </c>
      <c r="EP7067" t="e">
        <f t="shared" si="366"/>
        <v>#REF!</v>
      </c>
      <c r="EQ7067" t="e">
        <f t="shared" si="367"/>
        <v>#REF!</v>
      </c>
      <c r="ER7067" t="e">
        <f t="shared" si="368"/>
        <v>#REF!</v>
      </c>
    </row>
    <row r="7068" spans="142:148" x14ac:dyDescent="0.25">
      <c r="EL7068">
        <v>7061</v>
      </c>
      <c r="EM7068" t="e">
        <v>#REF!</v>
      </c>
      <c r="EN7068" t="e">
        <v>#REF!</v>
      </c>
      <c r="EP7068" t="e">
        <f t="shared" si="366"/>
        <v>#REF!</v>
      </c>
      <c r="EQ7068" t="e">
        <f t="shared" si="367"/>
        <v>#REF!</v>
      </c>
      <c r="ER7068" t="e">
        <f t="shared" si="368"/>
        <v>#REF!</v>
      </c>
    </row>
    <row r="7069" spans="142:148" x14ac:dyDescent="0.25">
      <c r="EL7069">
        <v>7062</v>
      </c>
      <c r="EM7069" t="e">
        <v>#REF!</v>
      </c>
      <c r="EN7069" t="e">
        <v>#REF!</v>
      </c>
      <c r="EP7069" t="e">
        <f t="shared" si="366"/>
        <v>#REF!</v>
      </c>
      <c r="EQ7069" t="e">
        <f t="shared" si="367"/>
        <v>#REF!</v>
      </c>
      <c r="ER7069" t="e">
        <f t="shared" si="368"/>
        <v>#REF!</v>
      </c>
    </row>
    <row r="7070" spans="142:148" x14ac:dyDescent="0.25">
      <c r="EL7070">
        <v>7063</v>
      </c>
      <c r="EM7070" t="e">
        <v>#REF!</v>
      </c>
      <c r="EN7070" t="e">
        <v>#REF!</v>
      </c>
      <c r="EP7070" t="e">
        <f t="shared" si="366"/>
        <v>#REF!</v>
      </c>
      <c r="EQ7070" t="e">
        <f t="shared" si="367"/>
        <v>#REF!</v>
      </c>
      <c r="ER7070" t="e">
        <f t="shared" si="368"/>
        <v>#REF!</v>
      </c>
    </row>
    <row r="7071" spans="142:148" x14ac:dyDescent="0.25">
      <c r="EL7071">
        <v>7064</v>
      </c>
      <c r="EM7071" t="e">
        <v>#REF!</v>
      </c>
      <c r="EN7071" t="e">
        <v>#REF!</v>
      </c>
      <c r="EP7071" t="e">
        <f t="shared" si="366"/>
        <v>#REF!</v>
      </c>
      <c r="EQ7071" t="e">
        <f t="shared" si="367"/>
        <v>#REF!</v>
      </c>
      <c r="ER7071" t="e">
        <f t="shared" si="368"/>
        <v>#REF!</v>
      </c>
    </row>
    <row r="7072" spans="142:148" x14ac:dyDescent="0.25">
      <c r="EL7072">
        <v>7065</v>
      </c>
      <c r="EM7072" t="e">
        <v>#REF!</v>
      </c>
      <c r="EN7072" t="e">
        <v>#REF!</v>
      </c>
      <c r="EP7072" t="e">
        <f t="shared" si="366"/>
        <v>#REF!</v>
      </c>
      <c r="EQ7072" t="e">
        <f t="shared" si="367"/>
        <v>#REF!</v>
      </c>
      <c r="ER7072" t="e">
        <f t="shared" si="368"/>
        <v>#REF!</v>
      </c>
    </row>
    <row r="7073" spans="142:148" x14ac:dyDescent="0.25">
      <c r="EL7073">
        <v>7066</v>
      </c>
      <c r="EM7073" t="e">
        <v>#REF!</v>
      </c>
      <c r="EN7073" t="e">
        <v>#REF!</v>
      </c>
      <c r="EP7073" t="e">
        <f t="shared" si="366"/>
        <v>#REF!</v>
      </c>
      <c r="EQ7073" t="e">
        <f t="shared" si="367"/>
        <v>#REF!</v>
      </c>
      <c r="ER7073" t="e">
        <f t="shared" si="368"/>
        <v>#REF!</v>
      </c>
    </row>
    <row r="7074" spans="142:148" x14ac:dyDescent="0.25">
      <c r="EL7074">
        <v>7067</v>
      </c>
      <c r="EM7074" t="e">
        <v>#REF!</v>
      </c>
      <c r="EN7074" t="e">
        <v>#REF!</v>
      </c>
      <c r="EP7074" t="e">
        <f t="shared" si="366"/>
        <v>#REF!</v>
      </c>
      <c r="EQ7074" t="e">
        <f t="shared" si="367"/>
        <v>#REF!</v>
      </c>
      <c r="ER7074" t="e">
        <f t="shared" si="368"/>
        <v>#REF!</v>
      </c>
    </row>
    <row r="7075" spans="142:148" x14ac:dyDescent="0.25">
      <c r="EL7075">
        <v>7068</v>
      </c>
      <c r="EM7075" t="e">
        <v>#REF!</v>
      </c>
      <c r="EN7075" t="e">
        <v>#REF!</v>
      </c>
      <c r="EP7075" t="e">
        <f t="shared" si="366"/>
        <v>#REF!</v>
      </c>
      <c r="EQ7075" t="e">
        <f t="shared" si="367"/>
        <v>#REF!</v>
      </c>
      <c r="ER7075" t="e">
        <f t="shared" si="368"/>
        <v>#REF!</v>
      </c>
    </row>
    <row r="7076" spans="142:148" x14ac:dyDescent="0.25">
      <c r="EL7076">
        <v>7069</v>
      </c>
      <c r="EM7076" t="e">
        <v>#REF!</v>
      </c>
      <c r="EN7076" t="e">
        <v>#REF!</v>
      </c>
      <c r="EP7076" t="e">
        <f t="shared" si="366"/>
        <v>#REF!</v>
      </c>
      <c r="EQ7076" t="e">
        <f t="shared" si="367"/>
        <v>#REF!</v>
      </c>
      <c r="ER7076" t="e">
        <f t="shared" si="368"/>
        <v>#REF!</v>
      </c>
    </row>
    <row r="7077" spans="142:148" x14ac:dyDescent="0.25">
      <c r="EL7077">
        <v>7070</v>
      </c>
      <c r="EM7077" t="e">
        <v>#REF!</v>
      </c>
      <c r="EN7077" t="e">
        <v>#REF!</v>
      </c>
      <c r="EP7077" t="e">
        <f t="shared" si="366"/>
        <v>#REF!</v>
      </c>
      <c r="EQ7077" t="e">
        <f t="shared" si="367"/>
        <v>#REF!</v>
      </c>
      <c r="ER7077" t="e">
        <f t="shared" si="368"/>
        <v>#REF!</v>
      </c>
    </row>
    <row r="7078" spans="142:148" x14ac:dyDescent="0.25">
      <c r="EL7078">
        <v>7071</v>
      </c>
      <c r="EM7078" t="e">
        <v>#REF!</v>
      </c>
      <c r="EN7078" t="e">
        <v>#REF!</v>
      </c>
      <c r="EP7078" t="e">
        <f t="shared" si="366"/>
        <v>#REF!</v>
      </c>
      <c r="EQ7078" t="e">
        <f t="shared" si="367"/>
        <v>#REF!</v>
      </c>
      <c r="ER7078" t="e">
        <f t="shared" si="368"/>
        <v>#REF!</v>
      </c>
    </row>
    <row r="7079" spans="142:148" x14ac:dyDescent="0.25">
      <c r="EL7079">
        <v>7072</v>
      </c>
      <c r="EM7079" t="e">
        <v>#REF!</v>
      </c>
      <c r="EN7079" t="e">
        <v>#REF!</v>
      </c>
      <c r="EP7079" t="e">
        <f t="shared" si="366"/>
        <v>#REF!</v>
      </c>
      <c r="EQ7079" t="e">
        <f t="shared" si="367"/>
        <v>#REF!</v>
      </c>
      <c r="ER7079" t="e">
        <f t="shared" si="368"/>
        <v>#REF!</v>
      </c>
    </row>
    <row r="7080" spans="142:148" x14ac:dyDescent="0.25">
      <c r="EL7080">
        <v>7073</v>
      </c>
      <c r="EM7080" t="e">
        <v>#REF!</v>
      </c>
      <c r="EN7080" t="e">
        <v>#REF!</v>
      </c>
      <c r="EP7080" t="e">
        <f t="shared" si="366"/>
        <v>#REF!</v>
      </c>
      <c r="EQ7080" t="e">
        <f t="shared" si="367"/>
        <v>#REF!</v>
      </c>
      <c r="ER7080" t="e">
        <f t="shared" si="368"/>
        <v>#REF!</v>
      </c>
    </row>
    <row r="7081" spans="142:148" x14ac:dyDescent="0.25">
      <c r="EL7081">
        <v>7074</v>
      </c>
      <c r="EM7081" t="e">
        <v>#REF!</v>
      </c>
      <c r="EN7081" t="e">
        <v>#REF!</v>
      </c>
      <c r="EP7081" t="e">
        <f t="shared" si="366"/>
        <v>#REF!</v>
      </c>
      <c r="EQ7081" t="e">
        <f t="shared" si="367"/>
        <v>#REF!</v>
      </c>
      <c r="ER7081" t="e">
        <f t="shared" si="368"/>
        <v>#REF!</v>
      </c>
    </row>
    <row r="7082" spans="142:148" x14ac:dyDescent="0.25">
      <c r="EL7082">
        <v>7075</v>
      </c>
      <c r="EM7082" t="e">
        <v>#REF!</v>
      </c>
      <c r="EN7082" t="e">
        <v>#REF!</v>
      </c>
      <c r="EP7082" t="e">
        <f t="shared" si="366"/>
        <v>#REF!</v>
      </c>
      <c r="EQ7082" t="e">
        <f t="shared" si="367"/>
        <v>#REF!</v>
      </c>
      <c r="ER7082" t="e">
        <f t="shared" si="368"/>
        <v>#REF!</v>
      </c>
    </row>
    <row r="7083" spans="142:148" x14ac:dyDescent="0.25">
      <c r="EL7083">
        <v>7076</v>
      </c>
      <c r="EM7083" t="e">
        <v>#REF!</v>
      </c>
      <c r="EN7083" t="e">
        <v>#REF!</v>
      </c>
      <c r="EP7083" t="e">
        <f t="shared" si="366"/>
        <v>#REF!</v>
      </c>
      <c r="EQ7083" t="e">
        <f t="shared" si="367"/>
        <v>#REF!</v>
      </c>
      <c r="ER7083" t="e">
        <f t="shared" si="368"/>
        <v>#REF!</v>
      </c>
    </row>
    <row r="7084" spans="142:148" x14ac:dyDescent="0.25">
      <c r="EL7084">
        <v>7077</v>
      </c>
      <c r="EM7084" t="e">
        <v>#REF!</v>
      </c>
      <c r="EN7084" t="e">
        <v>#REF!</v>
      </c>
      <c r="EP7084" t="e">
        <f t="shared" si="366"/>
        <v>#REF!</v>
      </c>
      <c r="EQ7084" t="e">
        <f t="shared" si="367"/>
        <v>#REF!</v>
      </c>
      <c r="ER7084" t="e">
        <f t="shared" si="368"/>
        <v>#REF!</v>
      </c>
    </row>
    <row r="7085" spans="142:148" x14ac:dyDescent="0.25">
      <c r="EL7085">
        <v>7078</v>
      </c>
      <c r="EM7085" t="e">
        <v>#REF!</v>
      </c>
      <c r="EN7085" t="e">
        <v>#REF!</v>
      </c>
      <c r="EP7085" t="e">
        <f t="shared" si="366"/>
        <v>#REF!</v>
      </c>
      <c r="EQ7085" t="e">
        <f t="shared" si="367"/>
        <v>#REF!</v>
      </c>
      <c r="ER7085" t="e">
        <f t="shared" si="368"/>
        <v>#REF!</v>
      </c>
    </row>
    <row r="7086" spans="142:148" x14ac:dyDescent="0.25">
      <c r="EL7086">
        <v>7079</v>
      </c>
      <c r="EM7086" t="e">
        <v>#REF!</v>
      </c>
      <c r="EN7086" t="e">
        <v>#REF!</v>
      </c>
      <c r="EP7086" t="e">
        <f t="shared" si="366"/>
        <v>#REF!</v>
      </c>
      <c r="EQ7086" t="e">
        <f t="shared" si="367"/>
        <v>#REF!</v>
      </c>
      <c r="ER7086" t="e">
        <f t="shared" si="368"/>
        <v>#REF!</v>
      </c>
    </row>
    <row r="7087" spans="142:148" x14ac:dyDescent="0.25">
      <c r="EL7087">
        <v>7080</v>
      </c>
      <c r="EM7087" t="e">
        <v>#REF!</v>
      </c>
      <c r="EN7087" t="e">
        <v>#REF!</v>
      </c>
      <c r="EP7087" t="e">
        <f t="shared" si="366"/>
        <v>#REF!</v>
      </c>
      <c r="EQ7087" t="e">
        <f t="shared" si="367"/>
        <v>#REF!</v>
      </c>
      <c r="ER7087" t="e">
        <f t="shared" si="368"/>
        <v>#REF!</v>
      </c>
    </row>
    <row r="7088" spans="142:148" x14ac:dyDescent="0.25">
      <c r="EL7088">
        <v>7081</v>
      </c>
      <c r="EM7088" t="e">
        <v>#REF!</v>
      </c>
      <c r="EN7088" t="e">
        <v>#REF!</v>
      </c>
      <c r="EP7088" t="e">
        <f t="shared" si="366"/>
        <v>#REF!</v>
      </c>
      <c r="EQ7088" t="e">
        <f t="shared" si="367"/>
        <v>#REF!</v>
      </c>
      <c r="ER7088" t="e">
        <f t="shared" si="368"/>
        <v>#REF!</v>
      </c>
    </row>
    <row r="7089" spans="142:148" x14ac:dyDescent="0.25">
      <c r="EL7089">
        <v>7082</v>
      </c>
      <c r="EM7089" t="e">
        <v>#REF!</v>
      </c>
      <c r="EN7089" t="e">
        <v>#REF!</v>
      </c>
      <c r="EP7089" t="e">
        <f t="shared" si="366"/>
        <v>#REF!</v>
      </c>
      <c r="EQ7089" t="e">
        <f t="shared" si="367"/>
        <v>#REF!</v>
      </c>
      <c r="ER7089" t="e">
        <f t="shared" si="368"/>
        <v>#REF!</v>
      </c>
    </row>
    <row r="7090" spans="142:148" x14ac:dyDescent="0.25">
      <c r="EL7090">
        <v>7083</v>
      </c>
      <c r="EM7090" t="e">
        <v>#REF!</v>
      </c>
      <c r="EN7090" t="e">
        <v>#REF!</v>
      </c>
      <c r="EP7090" t="e">
        <f t="shared" si="366"/>
        <v>#REF!</v>
      </c>
      <c r="EQ7090" t="e">
        <f t="shared" si="367"/>
        <v>#REF!</v>
      </c>
      <c r="ER7090" t="e">
        <f t="shared" si="368"/>
        <v>#REF!</v>
      </c>
    </row>
    <row r="7091" spans="142:148" x14ac:dyDescent="0.25">
      <c r="EL7091">
        <v>7084</v>
      </c>
      <c r="EM7091" t="e">
        <v>#REF!</v>
      </c>
      <c r="EN7091" t="e">
        <v>#REF!</v>
      </c>
      <c r="EP7091" t="e">
        <f t="shared" si="366"/>
        <v>#REF!</v>
      </c>
      <c r="EQ7091" t="e">
        <f t="shared" si="367"/>
        <v>#REF!</v>
      </c>
      <c r="ER7091" t="e">
        <f t="shared" si="368"/>
        <v>#REF!</v>
      </c>
    </row>
    <row r="7092" spans="142:148" x14ac:dyDescent="0.25">
      <c r="EL7092">
        <v>7085</v>
      </c>
      <c r="EM7092" t="e">
        <v>#REF!</v>
      </c>
      <c r="EN7092" t="e">
        <v>#REF!</v>
      </c>
      <c r="EP7092" t="e">
        <f t="shared" si="366"/>
        <v>#REF!</v>
      </c>
      <c r="EQ7092" t="e">
        <f t="shared" si="367"/>
        <v>#REF!</v>
      </c>
      <c r="ER7092" t="e">
        <f t="shared" si="368"/>
        <v>#REF!</v>
      </c>
    </row>
    <row r="7093" spans="142:148" x14ac:dyDescent="0.25">
      <c r="EL7093">
        <v>7086</v>
      </c>
      <c r="EM7093" t="e">
        <v>#REF!</v>
      </c>
      <c r="EN7093" t="e">
        <v>#REF!</v>
      </c>
      <c r="EP7093" t="e">
        <f t="shared" si="366"/>
        <v>#REF!</v>
      </c>
      <c r="EQ7093" t="e">
        <f t="shared" si="367"/>
        <v>#REF!</v>
      </c>
      <c r="ER7093" t="e">
        <f t="shared" si="368"/>
        <v>#REF!</v>
      </c>
    </row>
    <row r="7094" spans="142:148" x14ac:dyDescent="0.25">
      <c r="EL7094">
        <v>7087</v>
      </c>
      <c r="EM7094" t="e">
        <v>#REF!</v>
      </c>
      <c r="EN7094" t="e">
        <v>#REF!</v>
      </c>
      <c r="EP7094" t="e">
        <f t="shared" si="366"/>
        <v>#REF!</v>
      </c>
      <c r="EQ7094" t="e">
        <f t="shared" si="367"/>
        <v>#REF!</v>
      </c>
      <c r="ER7094" t="e">
        <f t="shared" si="368"/>
        <v>#REF!</v>
      </c>
    </row>
    <row r="7095" spans="142:148" x14ac:dyDescent="0.25">
      <c r="EL7095">
        <v>7088</v>
      </c>
      <c r="EM7095" t="e">
        <v>#REF!</v>
      </c>
      <c r="EN7095" t="e">
        <v>#REF!</v>
      </c>
      <c r="EP7095" t="e">
        <f t="shared" si="366"/>
        <v>#REF!</v>
      </c>
      <c r="EQ7095" t="e">
        <f t="shared" si="367"/>
        <v>#REF!</v>
      </c>
      <c r="ER7095" t="e">
        <f t="shared" si="368"/>
        <v>#REF!</v>
      </c>
    </row>
    <row r="7096" spans="142:148" x14ac:dyDescent="0.25">
      <c r="EL7096">
        <v>7089</v>
      </c>
      <c r="EM7096" t="e">
        <v>#REF!</v>
      </c>
      <c r="EN7096" t="e">
        <v>#REF!</v>
      </c>
      <c r="EP7096" t="e">
        <f t="shared" si="366"/>
        <v>#REF!</v>
      </c>
      <c r="EQ7096" t="e">
        <f t="shared" si="367"/>
        <v>#REF!</v>
      </c>
      <c r="ER7096" t="e">
        <f t="shared" si="368"/>
        <v>#REF!</v>
      </c>
    </row>
    <row r="7097" spans="142:148" x14ac:dyDescent="0.25">
      <c r="EL7097">
        <v>7090</v>
      </c>
      <c r="EM7097" t="e">
        <v>#REF!</v>
      </c>
      <c r="EN7097" t="e">
        <v>#REF!</v>
      </c>
      <c r="EP7097" t="e">
        <f t="shared" si="366"/>
        <v>#REF!</v>
      </c>
      <c r="EQ7097" t="e">
        <f t="shared" si="367"/>
        <v>#REF!</v>
      </c>
      <c r="ER7097" t="e">
        <f t="shared" si="368"/>
        <v>#REF!</v>
      </c>
    </row>
    <row r="7098" spans="142:148" x14ac:dyDescent="0.25">
      <c r="EL7098">
        <v>7091</v>
      </c>
      <c r="EM7098" t="e">
        <v>#REF!</v>
      </c>
      <c r="EN7098" t="e">
        <v>#REF!</v>
      </c>
      <c r="EP7098" t="e">
        <f t="shared" si="366"/>
        <v>#REF!</v>
      </c>
      <c r="EQ7098" t="e">
        <f t="shared" si="367"/>
        <v>#REF!</v>
      </c>
      <c r="ER7098" t="e">
        <f t="shared" si="368"/>
        <v>#REF!</v>
      </c>
    </row>
    <row r="7099" spans="142:148" x14ac:dyDescent="0.25">
      <c r="EL7099">
        <v>7092</v>
      </c>
      <c r="EM7099" t="e">
        <v>#REF!</v>
      </c>
      <c r="EN7099" t="e">
        <v>#REF!</v>
      </c>
      <c r="EP7099" t="e">
        <f t="shared" si="366"/>
        <v>#REF!</v>
      </c>
      <c r="EQ7099" t="e">
        <f t="shared" si="367"/>
        <v>#REF!</v>
      </c>
      <c r="ER7099" t="e">
        <f t="shared" si="368"/>
        <v>#REF!</v>
      </c>
    </row>
    <row r="7100" spans="142:148" x14ac:dyDescent="0.25">
      <c r="EL7100">
        <v>7093</v>
      </c>
      <c r="EM7100" t="e">
        <v>#REF!</v>
      </c>
      <c r="EN7100" t="e">
        <v>#REF!</v>
      </c>
      <c r="EP7100" t="e">
        <f t="shared" si="366"/>
        <v>#REF!</v>
      </c>
      <c r="EQ7100" t="e">
        <f t="shared" si="367"/>
        <v>#REF!</v>
      </c>
      <c r="ER7100" t="e">
        <f t="shared" si="368"/>
        <v>#REF!</v>
      </c>
    </row>
    <row r="7101" spans="142:148" x14ac:dyDescent="0.25">
      <c r="EL7101">
        <v>7094</v>
      </c>
      <c r="EM7101" t="e">
        <v>#REF!</v>
      </c>
      <c r="EN7101" t="e">
        <v>#REF!</v>
      </c>
      <c r="EP7101" t="e">
        <f t="shared" si="366"/>
        <v>#REF!</v>
      </c>
      <c r="EQ7101" t="e">
        <f t="shared" si="367"/>
        <v>#REF!</v>
      </c>
      <c r="ER7101" t="e">
        <f t="shared" si="368"/>
        <v>#REF!</v>
      </c>
    </row>
    <row r="7102" spans="142:148" x14ac:dyDescent="0.25">
      <c r="EL7102">
        <v>7095</v>
      </c>
      <c r="EM7102" t="e">
        <v>#REF!</v>
      </c>
      <c r="EN7102" t="e">
        <v>#REF!</v>
      </c>
      <c r="EP7102" t="e">
        <f t="shared" si="366"/>
        <v>#REF!</v>
      </c>
      <c r="EQ7102" t="e">
        <f t="shared" si="367"/>
        <v>#REF!</v>
      </c>
      <c r="ER7102" t="e">
        <f t="shared" si="368"/>
        <v>#REF!</v>
      </c>
    </row>
    <row r="7103" spans="142:148" x14ac:dyDescent="0.25">
      <c r="EL7103">
        <v>7096</v>
      </c>
      <c r="EM7103" t="e">
        <v>#REF!</v>
      </c>
      <c r="EN7103" t="e">
        <v>#REF!</v>
      </c>
      <c r="EP7103" t="e">
        <f t="shared" si="366"/>
        <v>#REF!</v>
      </c>
      <c r="EQ7103" t="e">
        <f t="shared" si="367"/>
        <v>#REF!</v>
      </c>
      <c r="ER7103" t="e">
        <f t="shared" si="368"/>
        <v>#REF!</v>
      </c>
    </row>
    <row r="7104" spans="142:148" x14ac:dyDescent="0.25">
      <c r="EL7104">
        <v>7097</v>
      </c>
      <c r="EM7104" t="e">
        <v>#REF!</v>
      </c>
      <c r="EN7104" t="e">
        <v>#REF!</v>
      </c>
      <c r="EP7104" t="e">
        <f t="shared" si="366"/>
        <v>#REF!</v>
      </c>
      <c r="EQ7104" t="e">
        <f t="shared" si="367"/>
        <v>#REF!</v>
      </c>
      <c r="ER7104" t="e">
        <f t="shared" si="368"/>
        <v>#REF!</v>
      </c>
    </row>
    <row r="7105" spans="142:148" x14ac:dyDescent="0.25">
      <c r="EL7105">
        <v>7098</v>
      </c>
      <c r="EM7105" t="e">
        <v>#REF!</v>
      </c>
      <c r="EN7105" t="e">
        <v>#REF!</v>
      </c>
      <c r="EP7105" t="e">
        <f t="shared" si="366"/>
        <v>#REF!</v>
      </c>
      <c r="EQ7105" t="e">
        <f t="shared" si="367"/>
        <v>#REF!</v>
      </c>
      <c r="ER7105" t="e">
        <f t="shared" si="368"/>
        <v>#REF!</v>
      </c>
    </row>
    <row r="7106" spans="142:148" x14ac:dyDescent="0.25">
      <c r="EL7106">
        <v>7099</v>
      </c>
      <c r="EM7106" t="e">
        <v>#REF!</v>
      </c>
      <c r="EN7106" t="e">
        <v>#REF!</v>
      </c>
      <c r="EP7106" t="e">
        <f t="shared" si="366"/>
        <v>#REF!</v>
      </c>
      <c r="EQ7106" t="e">
        <f t="shared" si="367"/>
        <v>#REF!</v>
      </c>
      <c r="ER7106" t="e">
        <f t="shared" si="368"/>
        <v>#REF!</v>
      </c>
    </row>
    <row r="7107" spans="142:148" x14ac:dyDescent="0.25">
      <c r="EL7107">
        <v>7100</v>
      </c>
      <c r="EM7107" t="e">
        <v>#REF!</v>
      </c>
      <c r="EN7107" t="e">
        <v>#REF!</v>
      </c>
      <c r="EP7107" t="e">
        <f t="shared" si="366"/>
        <v>#REF!</v>
      </c>
      <c r="EQ7107" t="e">
        <f t="shared" si="367"/>
        <v>#REF!</v>
      </c>
      <c r="ER7107" t="e">
        <f t="shared" si="368"/>
        <v>#REF!</v>
      </c>
    </row>
    <row r="7108" spans="142:148" x14ac:dyDescent="0.25">
      <c r="EL7108">
        <v>7101</v>
      </c>
      <c r="EM7108" t="e">
        <v>#REF!</v>
      </c>
      <c r="EN7108" t="e">
        <v>#REF!</v>
      </c>
      <c r="EP7108" t="e">
        <f t="shared" si="366"/>
        <v>#REF!</v>
      </c>
      <c r="EQ7108" t="e">
        <f t="shared" si="367"/>
        <v>#REF!</v>
      </c>
      <c r="ER7108" t="e">
        <f t="shared" si="368"/>
        <v>#REF!</v>
      </c>
    </row>
    <row r="7109" spans="142:148" x14ac:dyDescent="0.25">
      <c r="EL7109">
        <v>7102</v>
      </c>
      <c r="EM7109" t="e">
        <v>#REF!</v>
      </c>
      <c r="EN7109" t="e">
        <v>#REF!</v>
      </c>
      <c r="EP7109" t="e">
        <f t="shared" si="366"/>
        <v>#REF!</v>
      </c>
      <c r="EQ7109" t="e">
        <f t="shared" si="367"/>
        <v>#REF!</v>
      </c>
      <c r="ER7109" t="e">
        <f t="shared" si="368"/>
        <v>#REF!</v>
      </c>
    </row>
    <row r="7110" spans="142:148" x14ac:dyDescent="0.25">
      <c r="EL7110">
        <v>7103</v>
      </c>
      <c r="EM7110" t="e">
        <v>#REF!</v>
      </c>
      <c r="EN7110" t="e">
        <v>#REF!</v>
      </c>
      <c r="EP7110" t="e">
        <f t="shared" si="366"/>
        <v>#REF!</v>
      </c>
      <c r="EQ7110" t="e">
        <f t="shared" si="367"/>
        <v>#REF!</v>
      </c>
      <c r="ER7110" t="e">
        <f t="shared" si="368"/>
        <v>#REF!</v>
      </c>
    </row>
    <row r="7111" spans="142:148" x14ac:dyDescent="0.25">
      <c r="EL7111">
        <v>7104</v>
      </c>
      <c r="EM7111" t="e">
        <v>#REF!</v>
      </c>
      <c r="EN7111" t="e">
        <v>#REF!</v>
      </c>
      <c r="EP7111" t="e">
        <f t="shared" si="366"/>
        <v>#REF!</v>
      </c>
      <c r="EQ7111" t="e">
        <f t="shared" si="367"/>
        <v>#REF!</v>
      </c>
      <c r="ER7111" t="e">
        <f t="shared" si="368"/>
        <v>#REF!</v>
      </c>
    </row>
    <row r="7112" spans="142:148" x14ac:dyDescent="0.25">
      <c r="EL7112">
        <v>7105</v>
      </c>
      <c r="EM7112" t="e">
        <v>#REF!</v>
      </c>
      <c r="EN7112" t="e">
        <v>#REF!</v>
      </c>
      <c r="EP7112" t="e">
        <f t="shared" si="366"/>
        <v>#REF!</v>
      </c>
      <c r="EQ7112" t="e">
        <f t="shared" si="367"/>
        <v>#REF!</v>
      </c>
      <c r="ER7112" t="e">
        <f t="shared" si="368"/>
        <v>#REF!</v>
      </c>
    </row>
    <row r="7113" spans="142:148" x14ac:dyDescent="0.25">
      <c r="EL7113">
        <v>7106</v>
      </c>
      <c r="EM7113" t="e">
        <v>#REF!</v>
      </c>
      <c r="EN7113" t="e">
        <v>#REF!</v>
      </c>
      <c r="EP7113" t="e">
        <f t="shared" si="366"/>
        <v>#REF!</v>
      </c>
      <c r="EQ7113" t="e">
        <f t="shared" si="367"/>
        <v>#REF!</v>
      </c>
      <c r="ER7113" t="e">
        <f t="shared" si="368"/>
        <v>#REF!</v>
      </c>
    </row>
    <row r="7114" spans="142:148" x14ac:dyDescent="0.25">
      <c r="EL7114">
        <v>7107</v>
      </c>
      <c r="EM7114" t="e">
        <v>#REF!</v>
      </c>
      <c r="EN7114" t="e">
        <v>#REF!</v>
      </c>
      <c r="EP7114" t="e">
        <f t="shared" si="366"/>
        <v>#REF!</v>
      </c>
      <c r="EQ7114" t="e">
        <f t="shared" si="367"/>
        <v>#REF!</v>
      </c>
      <c r="ER7114" t="e">
        <f t="shared" si="368"/>
        <v>#REF!</v>
      </c>
    </row>
    <row r="7115" spans="142:148" x14ac:dyDescent="0.25">
      <c r="EL7115">
        <v>7108</v>
      </c>
      <c r="EM7115" t="e">
        <v>#REF!</v>
      </c>
      <c r="EN7115" t="e">
        <v>#REF!</v>
      </c>
      <c r="EP7115" t="e">
        <f t="shared" si="366"/>
        <v>#REF!</v>
      </c>
      <c r="EQ7115" t="e">
        <f t="shared" si="367"/>
        <v>#REF!</v>
      </c>
      <c r="ER7115" t="e">
        <f t="shared" si="368"/>
        <v>#REF!</v>
      </c>
    </row>
    <row r="7116" spans="142:148" x14ac:dyDescent="0.25">
      <c r="EL7116">
        <v>7109</v>
      </c>
      <c r="EM7116" t="e">
        <v>#REF!</v>
      </c>
      <c r="EN7116" t="e">
        <v>#REF!</v>
      </c>
      <c r="EP7116" t="e">
        <f t="shared" si="366"/>
        <v>#REF!</v>
      </c>
      <c r="EQ7116" t="e">
        <f t="shared" si="367"/>
        <v>#REF!</v>
      </c>
      <c r="ER7116" t="e">
        <f t="shared" si="368"/>
        <v>#REF!</v>
      </c>
    </row>
    <row r="7117" spans="142:148" x14ac:dyDescent="0.25">
      <c r="EL7117">
        <v>7110</v>
      </c>
      <c r="EM7117" t="e">
        <v>#REF!</v>
      </c>
      <c r="EN7117" t="e">
        <v>#REF!</v>
      </c>
      <c r="EP7117" t="e">
        <f t="shared" si="366"/>
        <v>#REF!</v>
      </c>
      <c r="EQ7117" t="e">
        <f t="shared" si="367"/>
        <v>#REF!</v>
      </c>
      <c r="ER7117" t="e">
        <f t="shared" si="368"/>
        <v>#REF!</v>
      </c>
    </row>
    <row r="7118" spans="142:148" x14ac:dyDescent="0.25">
      <c r="EL7118">
        <v>7111</v>
      </c>
      <c r="EM7118" t="e">
        <v>#REF!</v>
      </c>
      <c r="EN7118" t="e">
        <v>#REF!</v>
      </c>
      <c r="EP7118" t="e">
        <f t="shared" si="366"/>
        <v>#REF!</v>
      </c>
      <c r="EQ7118" t="e">
        <f t="shared" si="367"/>
        <v>#REF!</v>
      </c>
      <c r="ER7118" t="e">
        <f t="shared" si="368"/>
        <v>#REF!</v>
      </c>
    </row>
    <row r="7119" spans="142:148" x14ac:dyDescent="0.25">
      <c r="EL7119">
        <v>7112</v>
      </c>
      <c r="EM7119" t="e">
        <v>#REF!</v>
      </c>
      <c r="EN7119" t="e">
        <v>#REF!</v>
      </c>
      <c r="EP7119" t="e">
        <f t="shared" si="366"/>
        <v>#REF!</v>
      </c>
      <c r="EQ7119" t="e">
        <f t="shared" si="367"/>
        <v>#REF!</v>
      </c>
      <c r="ER7119" t="e">
        <f t="shared" si="368"/>
        <v>#REF!</v>
      </c>
    </row>
    <row r="7120" spans="142:148" x14ac:dyDescent="0.25">
      <c r="EL7120">
        <v>7113</v>
      </c>
      <c r="EM7120" t="e">
        <v>#REF!</v>
      </c>
      <c r="EN7120" t="e">
        <v>#REF!</v>
      </c>
      <c r="EP7120" t="e">
        <f t="shared" si="366"/>
        <v>#REF!</v>
      </c>
      <c r="EQ7120" t="e">
        <f t="shared" si="367"/>
        <v>#REF!</v>
      </c>
      <c r="ER7120" t="e">
        <f t="shared" si="368"/>
        <v>#REF!</v>
      </c>
    </row>
    <row r="7121" spans="142:148" x14ac:dyDescent="0.25">
      <c r="EL7121">
        <v>7114</v>
      </c>
      <c r="EM7121" t="e">
        <v>#REF!</v>
      </c>
      <c r="EN7121" t="e">
        <v>#REF!</v>
      </c>
      <c r="EP7121" t="e">
        <f t="shared" si="366"/>
        <v>#REF!</v>
      </c>
      <c r="EQ7121" t="e">
        <f t="shared" si="367"/>
        <v>#REF!</v>
      </c>
      <c r="ER7121" t="e">
        <f t="shared" si="368"/>
        <v>#REF!</v>
      </c>
    </row>
    <row r="7122" spans="142:148" x14ac:dyDescent="0.25">
      <c r="EL7122">
        <v>7115</v>
      </c>
      <c r="EM7122" t="e">
        <v>#REF!</v>
      </c>
      <c r="EN7122" t="e">
        <v>#REF!</v>
      </c>
      <c r="EP7122" t="e">
        <f t="shared" si="366"/>
        <v>#REF!</v>
      </c>
      <c r="EQ7122" t="e">
        <f t="shared" si="367"/>
        <v>#REF!</v>
      </c>
      <c r="ER7122" t="e">
        <f t="shared" si="368"/>
        <v>#REF!</v>
      </c>
    </row>
    <row r="7123" spans="142:148" x14ac:dyDescent="0.25">
      <c r="EL7123">
        <v>7116</v>
      </c>
      <c r="EM7123" t="e">
        <v>#REF!</v>
      </c>
      <c r="EN7123" t="e">
        <v>#REF!</v>
      </c>
      <c r="EP7123" t="e">
        <f t="shared" si="366"/>
        <v>#REF!</v>
      </c>
      <c r="EQ7123" t="e">
        <f t="shared" si="367"/>
        <v>#REF!</v>
      </c>
      <c r="ER7123" t="e">
        <f t="shared" si="368"/>
        <v>#REF!</v>
      </c>
    </row>
    <row r="7124" spans="142:148" x14ac:dyDescent="0.25">
      <c r="EL7124">
        <v>7117</v>
      </c>
      <c r="EM7124" t="e">
        <v>#REF!</v>
      </c>
      <c r="EN7124" t="e">
        <v>#REF!</v>
      </c>
      <c r="EP7124" t="e">
        <f t="shared" si="366"/>
        <v>#REF!</v>
      </c>
      <c r="EQ7124" t="e">
        <f t="shared" si="367"/>
        <v>#REF!</v>
      </c>
      <c r="ER7124" t="e">
        <f t="shared" si="368"/>
        <v>#REF!</v>
      </c>
    </row>
    <row r="7125" spans="142:148" x14ac:dyDescent="0.25">
      <c r="EL7125">
        <v>7118</v>
      </c>
      <c r="EM7125" t="e">
        <v>#REF!</v>
      </c>
      <c r="EN7125" t="e">
        <v>#REF!</v>
      </c>
      <c r="EP7125" t="e">
        <f t="shared" si="366"/>
        <v>#REF!</v>
      </c>
      <c r="EQ7125" t="e">
        <f t="shared" si="367"/>
        <v>#REF!</v>
      </c>
      <c r="ER7125" t="e">
        <f t="shared" si="368"/>
        <v>#REF!</v>
      </c>
    </row>
    <row r="7126" spans="142:148" x14ac:dyDescent="0.25">
      <c r="EL7126">
        <v>7119</v>
      </c>
      <c r="EM7126" t="e">
        <v>#REF!</v>
      </c>
      <c r="EN7126" t="e">
        <v>#REF!</v>
      </c>
      <c r="EP7126" t="e">
        <f t="shared" si="366"/>
        <v>#REF!</v>
      </c>
      <c r="EQ7126" t="e">
        <f t="shared" si="367"/>
        <v>#REF!</v>
      </c>
      <c r="ER7126" t="e">
        <f t="shared" si="368"/>
        <v>#REF!</v>
      </c>
    </row>
    <row r="7127" spans="142:148" x14ac:dyDescent="0.25">
      <c r="EL7127">
        <v>7120</v>
      </c>
      <c r="EM7127" t="e">
        <v>#REF!</v>
      </c>
      <c r="EN7127" t="e">
        <v>#REF!</v>
      </c>
      <c r="EP7127" t="e">
        <f t="shared" si="366"/>
        <v>#REF!</v>
      </c>
      <c r="EQ7127" t="e">
        <f t="shared" si="367"/>
        <v>#REF!</v>
      </c>
      <c r="ER7127" t="e">
        <f t="shared" si="368"/>
        <v>#REF!</v>
      </c>
    </row>
    <row r="7128" spans="142:148" x14ac:dyDescent="0.25">
      <c r="EL7128">
        <v>7121</v>
      </c>
      <c r="EM7128" t="e">
        <v>#REF!</v>
      </c>
      <c r="EN7128" t="e">
        <v>#REF!</v>
      </c>
      <c r="EP7128" t="e">
        <f t="shared" ref="EP7128:EP7191" si="369">IF(EM7128&gt;EN7128,1,0)</f>
        <v>#REF!</v>
      </c>
      <c r="EQ7128" t="e">
        <f t="shared" ref="EQ7128:EQ7191" si="370">IF(EP7128&gt;0,0,1)</f>
        <v>#REF!</v>
      </c>
      <c r="ER7128" t="e">
        <f t="shared" ref="ER7128:ER7191" si="371">IF(EM7128&gt;EN7128,EM7128-EN7128,EN7128-EM7128)</f>
        <v>#REF!</v>
      </c>
    </row>
    <row r="7129" spans="142:148" x14ac:dyDescent="0.25">
      <c r="EL7129">
        <v>7122</v>
      </c>
      <c r="EM7129" t="e">
        <v>#REF!</v>
      </c>
      <c r="EN7129" t="e">
        <v>#REF!</v>
      </c>
      <c r="EP7129" t="e">
        <f t="shared" si="369"/>
        <v>#REF!</v>
      </c>
      <c r="EQ7129" t="e">
        <f t="shared" si="370"/>
        <v>#REF!</v>
      </c>
      <c r="ER7129" t="e">
        <f t="shared" si="371"/>
        <v>#REF!</v>
      </c>
    </row>
    <row r="7130" spans="142:148" x14ac:dyDescent="0.25">
      <c r="EL7130">
        <v>7123</v>
      </c>
      <c r="EM7130" t="e">
        <v>#REF!</v>
      </c>
      <c r="EN7130" t="e">
        <v>#REF!</v>
      </c>
      <c r="EP7130" t="e">
        <f t="shared" si="369"/>
        <v>#REF!</v>
      </c>
      <c r="EQ7130" t="e">
        <f t="shared" si="370"/>
        <v>#REF!</v>
      </c>
      <c r="ER7130" t="e">
        <f t="shared" si="371"/>
        <v>#REF!</v>
      </c>
    </row>
    <row r="7131" spans="142:148" x14ac:dyDescent="0.25">
      <c r="EL7131">
        <v>7124</v>
      </c>
      <c r="EM7131" t="e">
        <v>#REF!</v>
      </c>
      <c r="EN7131" t="e">
        <v>#REF!</v>
      </c>
      <c r="EP7131" t="e">
        <f t="shared" si="369"/>
        <v>#REF!</v>
      </c>
      <c r="EQ7131" t="e">
        <f t="shared" si="370"/>
        <v>#REF!</v>
      </c>
      <c r="ER7131" t="e">
        <f t="shared" si="371"/>
        <v>#REF!</v>
      </c>
    </row>
    <row r="7132" spans="142:148" x14ac:dyDescent="0.25">
      <c r="EL7132">
        <v>7125</v>
      </c>
      <c r="EM7132" t="e">
        <v>#REF!</v>
      </c>
      <c r="EN7132" t="e">
        <v>#REF!</v>
      </c>
      <c r="EP7132" t="e">
        <f t="shared" si="369"/>
        <v>#REF!</v>
      </c>
      <c r="EQ7132" t="e">
        <f t="shared" si="370"/>
        <v>#REF!</v>
      </c>
      <c r="ER7132" t="e">
        <f t="shared" si="371"/>
        <v>#REF!</v>
      </c>
    </row>
    <row r="7133" spans="142:148" x14ac:dyDescent="0.25">
      <c r="EL7133">
        <v>7126</v>
      </c>
      <c r="EM7133" t="e">
        <v>#REF!</v>
      </c>
      <c r="EN7133" t="e">
        <v>#REF!</v>
      </c>
      <c r="EP7133" t="e">
        <f t="shared" si="369"/>
        <v>#REF!</v>
      </c>
      <c r="EQ7133" t="e">
        <f t="shared" si="370"/>
        <v>#REF!</v>
      </c>
      <c r="ER7133" t="e">
        <f t="shared" si="371"/>
        <v>#REF!</v>
      </c>
    </row>
    <row r="7134" spans="142:148" x14ac:dyDescent="0.25">
      <c r="EL7134">
        <v>7127</v>
      </c>
      <c r="EM7134" t="e">
        <v>#REF!</v>
      </c>
      <c r="EN7134" t="e">
        <v>#REF!</v>
      </c>
      <c r="EP7134" t="e">
        <f t="shared" si="369"/>
        <v>#REF!</v>
      </c>
      <c r="EQ7134" t="e">
        <f t="shared" si="370"/>
        <v>#REF!</v>
      </c>
      <c r="ER7134" t="e">
        <f t="shared" si="371"/>
        <v>#REF!</v>
      </c>
    </row>
    <row r="7135" spans="142:148" x14ac:dyDescent="0.25">
      <c r="EL7135">
        <v>7128</v>
      </c>
      <c r="EM7135" t="e">
        <v>#REF!</v>
      </c>
      <c r="EN7135" t="e">
        <v>#REF!</v>
      </c>
      <c r="EP7135" t="e">
        <f t="shared" si="369"/>
        <v>#REF!</v>
      </c>
      <c r="EQ7135" t="e">
        <f t="shared" si="370"/>
        <v>#REF!</v>
      </c>
      <c r="ER7135" t="e">
        <f t="shared" si="371"/>
        <v>#REF!</v>
      </c>
    </row>
    <row r="7136" spans="142:148" x14ac:dyDescent="0.25">
      <c r="EL7136">
        <v>7129</v>
      </c>
      <c r="EM7136" t="e">
        <v>#REF!</v>
      </c>
      <c r="EN7136" t="e">
        <v>#REF!</v>
      </c>
      <c r="EP7136" t="e">
        <f t="shared" si="369"/>
        <v>#REF!</v>
      </c>
      <c r="EQ7136" t="e">
        <f t="shared" si="370"/>
        <v>#REF!</v>
      </c>
      <c r="ER7136" t="e">
        <f t="shared" si="371"/>
        <v>#REF!</v>
      </c>
    </row>
    <row r="7137" spans="142:148" x14ac:dyDescent="0.25">
      <c r="EL7137">
        <v>7130</v>
      </c>
      <c r="EM7137" t="e">
        <v>#REF!</v>
      </c>
      <c r="EN7137" t="e">
        <v>#REF!</v>
      </c>
      <c r="EP7137" t="e">
        <f t="shared" si="369"/>
        <v>#REF!</v>
      </c>
      <c r="EQ7137" t="e">
        <f t="shared" si="370"/>
        <v>#REF!</v>
      </c>
      <c r="ER7137" t="e">
        <f t="shared" si="371"/>
        <v>#REF!</v>
      </c>
    </row>
    <row r="7138" spans="142:148" x14ac:dyDescent="0.25">
      <c r="EL7138">
        <v>7131</v>
      </c>
      <c r="EM7138" t="e">
        <v>#REF!</v>
      </c>
      <c r="EN7138" t="e">
        <v>#REF!</v>
      </c>
      <c r="EP7138" t="e">
        <f t="shared" si="369"/>
        <v>#REF!</v>
      </c>
      <c r="EQ7138" t="e">
        <f t="shared" si="370"/>
        <v>#REF!</v>
      </c>
      <c r="ER7138" t="e">
        <f t="shared" si="371"/>
        <v>#REF!</v>
      </c>
    </row>
    <row r="7139" spans="142:148" x14ac:dyDescent="0.25">
      <c r="EL7139">
        <v>7132</v>
      </c>
      <c r="EM7139" t="e">
        <v>#REF!</v>
      </c>
      <c r="EN7139" t="e">
        <v>#REF!</v>
      </c>
      <c r="EP7139" t="e">
        <f t="shared" si="369"/>
        <v>#REF!</v>
      </c>
      <c r="EQ7139" t="e">
        <f t="shared" si="370"/>
        <v>#REF!</v>
      </c>
      <c r="ER7139" t="e">
        <f t="shared" si="371"/>
        <v>#REF!</v>
      </c>
    </row>
    <row r="7140" spans="142:148" x14ac:dyDescent="0.25">
      <c r="EL7140">
        <v>7133</v>
      </c>
      <c r="EM7140" t="e">
        <v>#REF!</v>
      </c>
      <c r="EN7140" t="e">
        <v>#REF!</v>
      </c>
      <c r="EP7140" t="e">
        <f t="shared" si="369"/>
        <v>#REF!</v>
      </c>
      <c r="EQ7140" t="e">
        <f t="shared" si="370"/>
        <v>#REF!</v>
      </c>
      <c r="ER7140" t="e">
        <f t="shared" si="371"/>
        <v>#REF!</v>
      </c>
    </row>
    <row r="7141" spans="142:148" x14ac:dyDescent="0.25">
      <c r="EL7141">
        <v>7134</v>
      </c>
      <c r="EM7141" t="e">
        <v>#REF!</v>
      </c>
      <c r="EN7141" t="e">
        <v>#REF!</v>
      </c>
      <c r="EP7141" t="e">
        <f t="shared" si="369"/>
        <v>#REF!</v>
      </c>
      <c r="EQ7141" t="e">
        <f t="shared" si="370"/>
        <v>#REF!</v>
      </c>
      <c r="ER7141" t="e">
        <f t="shared" si="371"/>
        <v>#REF!</v>
      </c>
    </row>
    <row r="7142" spans="142:148" x14ac:dyDescent="0.25">
      <c r="EL7142">
        <v>7135</v>
      </c>
      <c r="EM7142" t="e">
        <v>#REF!</v>
      </c>
      <c r="EN7142" t="e">
        <v>#REF!</v>
      </c>
      <c r="EP7142" t="e">
        <f t="shared" si="369"/>
        <v>#REF!</v>
      </c>
      <c r="EQ7142" t="e">
        <f t="shared" si="370"/>
        <v>#REF!</v>
      </c>
      <c r="ER7142" t="e">
        <f t="shared" si="371"/>
        <v>#REF!</v>
      </c>
    </row>
    <row r="7143" spans="142:148" x14ac:dyDescent="0.25">
      <c r="EL7143">
        <v>7136</v>
      </c>
      <c r="EM7143" t="e">
        <v>#REF!</v>
      </c>
      <c r="EN7143" t="e">
        <v>#REF!</v>
      </c>
      <c r="EP7143" t="e">
        <f t="shared" si="369"/>
        <v>#REF!</v>
      </c>
      <c r="EQ7143" t="e">
        <f t="shared" si="370"/>
        <v>#REF!</v>
      </c>
      <c r="ER7143" t="e">
        <f t="shared" si="371"/>
        <v>#REF!</v>
      </c>
    </row>
    <row r="7144" spans="142:148" x14ac:dyDescent="0.25">
      <c r="EL7144">
        <v>7137</v>
      </c>
      <c r="EM7144" t="e">
        <v>#REF!</v>
      </c>
      <c r="EN7144" t="e">
        <v>#REF!</v>
      </c>
      <c r="EP7144" t="e">
        <f t="shared" si="369"/>
        <v>#REF!</v>
      </c>
      <c r="EQ7144" t="e">
        <f t="shared" si="370"/>
        <v>#REF!</v>
      </c>
      <c r="ER7144" t="e">
        <f t="shared" si="371"/>
        <v>#REF!</v>
      </c>
    </row>
    <row r="7145" spans="142:148" x14ac:dyDescent="0.25">
      <c r="EL7145">
        <v>7138</v>
      </c>
      <c r="EM7145" t="e">
        <v>#REF!</v>
      </c>
      <c r="EN7145" t="e">
        <v>#REF!</v>
      </c>
      <c r="EP7145" t="e">
        <f t="shared" si="369"/>
        <v>#REF!</v>
      </c>
      <c r="EQ7145" t="e">
        <f t="shared" si="370"/>
        <v>#REF!</v>
      </c>
      <c r="ER7145" t="e">
        <f t="shared" si="371"/>
        <v>#REF!</v>
      </c>
    </row>
    <row r="7146" spans="142:148" x14ac:dyDescent="0.25">
      <c r="EL7146">
        <v>7139</v>
      </c>
      <c r="EM7146" t="e">
        <v>#REF!</v>
      </c>
      <c r="EN7146" t="e">
        <v>#REF!</v>
      </c>
      <c r="EP7146" t="e">
        <f t="shared" si="369"/>
        <v>#REF!</v>
      </c>
      <c r="EQ7146" t="e">
        <f t="shared" si="370"/>
        <v>#REF!</v>
      </c>
      <c r="ER7146" t="e">
        <f t="shared" si="371"/>
        <v>#REF!</v>
      </c>
    </row>
    <row r="7147" spans="142:148" x14ac:dyDescent="0.25">
      <c r="EL7147">
        <v>7140</v>
      </c>
      <c r="EM7147" t="e">
        <v>#REF!</v>
      </c>
      <c r="EN7147" t="e">
        <v>#REF!</v>
      </c>
      <c r="EP7147" t="e">
        <f t="shared" si="369"/>
        <v>#REF!</v>
      </c>
      <c r="EQ7147" t="e">
        <f t="shared" si="370"/>
        <v>#REF!</v>
      </c>
      <c r="ER7147" t="e">
        <f t="shared" si="371"/>
        <v>#REF!</v>
      </c>
    </row>
    <row r="7148" spans="142:148" x14ac:dyDescent="0.25">
      <c r="EL7148">
        <v>7141</v>
      </c>
      <c r="EM7148" t="e">
        <v>#REF!</v>
      </c>
      <c r="EN7148" t="e">
        <v>#REF!</v>
      </c>
      <c r="EP7148" t="e">
        <f t="shared" si="369"/>
        <v>#REF!</v>
      </c>
      <c r="EQ7148" t="e">
        <f t="shared" si="370"/>
        <v>#REF!</v>
      </c>
      <c r="ER7148" t="e">
        <f t="shared" si="371"/>
        <v>#REF!</v>
      </c>
    </row>
    <row r="7149" spans="142:148" x14ac:dyDescent="0.25">
      <c r="EL7149">
        <v>7142</v>
      </c>
      <c r="EM7149" t="e">
        <v>#REF!</v>
      </c>
      <c r="EN7149" t="e">
        <v>#REF!</v>
      </c>
      <c r="EP7149" t="e">
        <f t="shared" si="369"/>
        <v>#REF!</v>
      </c>
      <c r="EQ7149" t="e">
        <f t="shared" si="370"/>
        <v>#REF!</v>
      </c>
      <c r="ER7149" t="e">
        <f t="shared" si="371"/>
        <v>#REF!</v>
      </c>
    </row>
    <row r="7150" spans="142:148" x14ac:dyDescent="0.25">
      <c r="EL7150">
        <v>7143</v>
      </c>
      <c r="EM7150" t="e">
        <v>#REF!</v>
      </c>
      <c r="EN7150" t="e">
        <v>#REF!</v>
      </c>
      <c r="EP7150" t="e">
        <f t="shared" si="369"/>
        <v>#REF!</v>
      </c>
      <c r="EQ7150" t="e">
        <f t="shared" si="370"/>
        <v>#REF!</v>
      </c>
      <c r="ER7150" t="e">
        <f t="shared" si="371"/>
        <v>#REF!</v>
      </c>
    </row>
    <row r="7151" spans="142:148" x14ac:dyDescent="0.25">
      <c r="EL7151">
        <v>7144</v>
      </c>
      <c r="EM7151" t="e">
        <v>#REF!</v>
      </c>
      <c r="EN7151" t="e">
        <v>#REF!</v>
      </c>
      <c r="EP7151" t="e">
        <f t="shared" si="369"/>
        <v>#REF!</v>
      </c>
      <c r="EQ7151" t="e">
        <f t="shared" si="370"/>
        <v>#REF!</v>
      </c>
      <c r="ER7151" t="e">
        <f t="shared" si="371"/>
        <v>#REF!</v>
      </c>
    </row>
    <row r="7152" spans="142:148" x14ac:dyDescent="0.25">
      <c r="EL7152">
        <v>7145</v>
      </c>
      <c r="EM7152" t="e">
        <v>#REF!</v>
      </c>
      <c r="EN7152" t="e">
        <v>#REF!</v>
      </c>
      <c r="EP7152" t="e">
        <f t="shared" si="369"/>
        <v>#REF!</v>
      </c>
      <c r="EQ7152" t="e">
        <f t="shared" si="370"/>
        <v>#REF!</v>
      </c>
      <c r="ER7152" t="e">
        <f t="shared" si="371"/>
        <v>#REF!</v>
      </c>
    </row>
    <row r="7153" spans="142:148" x14ac:dyDescent="0.25">
      <c r="EL7153">
        <v>7146</v>
      </c>
      <c r="EM7153" t="e">
        <v>#REF!</v>
      </c>
      <c r="EN7153" t="e">
        <v>#REF!</v>
      </c>
      <c r="EP7153" t="e">
        <f t="shared" si="369"/>
        <v>#REF!</v>
      </c>
      <c r="EQ7153" t="e">
        <f t="shared" si="370"/>
        <v>#REF!</v>
      </c>
      <c r="ER7153" t="e">
        <f t="shared" si="371"/>
        <v>#REF!</v>
      </c>
    </row>
    <row r="7154" spans="142:148" x14ac:dyDescent="0.25">
      <c r="EL7154">
        <v>7147</v>
      </c>
      <c r="EM7154" t="e">
        <v>#REF!</v>
      </c>
      <c r="EN7154" t="e">
        <v>#REF!</v>
      </c>
      <c r="EP7154" t="e">
        <f t="shared" si="369"/>
        <v>#REF!</v>
      </c>
      <c r="EQ7154" t="e">
        <f t="shared" si="370"/>
        <v>#REF!</v>
      </c>
      <c r="ER7154" t="e">
        <f t="shared" si="371"/>
        <v>#REF!</v>
      </c>
    </row>
    <row r="7155" spans="142:148" x14ac:dyDescent="0.25">
      <c r="EL7155">
        <v>7148</v>
      </c>
      <c r="EM7155" t="e">
        <v>#REF!</v>
      </c>
      <c r="EN7155" t="e">
        <v>#REF!</v>
      </c>
      <c r="EP7155" t="e">
        <f t="shared" si="369"/>
        <v>#REF!</v>
      </c>
      <c r="EQ7155" t="e">
        <f t="shared" si="370"/>
        <v>#REF!</v>
      </c>
      <c r="ER7155" t="e">
        <f t="shared" si="371"/>
        <v>#REF!</v>
      </c>
    </row>
    <row r="7156" spans="142:148" x14ac:dyDescent="0.25">
      <c r="EL7156">
        <v>7149</v>
      </c>
      <c r="EM7156" t="e">
        <v>#REF!</v>
      </c>
      <c r="EN7156" t="e">
        <v>#REF!</v>
      </c>
      <c r="EP7156" t="e">
        <f t="shared" si="369"/>
        <v>#REF!</v>
      </c>
      <c r="EQ7156" t="e">
        <f t="shared" si="370"/>
        <v>#REF!</v>
      </c>
      <c r="ER7156" t="e">
        <f t="shared" si="371"/>
        <v>#REF!</v>
      </c>
    </row>
    <row r="7157" spans="142:148" x14ac:dyDescent="0.25">
      <c r="EL7157">
        <v>7150</v>
      </c>
      <c r="EM7157" t="e">
        <v>#REF!</v>
      </c>
      <c r="EN7157" t="e">
        <v>#REF!</v>
      </c>
      <c r="EP7157" t="e">
        <f t="shared" si="369"/>
        <v>#REF!</v>
      </c>
      <c r="EQ7157" t="e">
        <f t="shared" si="370"/>
        <v>#REF!</v>
      </c>
      <c r="ER7157" t="e">
        <f t="shared" si="371"/>
        <v>#REF!</v>
      </c>
    </row>
    <row r="7158" spans="142:148" x14ac:dyDescent="0.25">
      <c r="EL7158">
        <v>7151</v>
      </c>
      <c r="EM7158" t="e">
        <v>#REF!</v>
      </c>
      <c r="EN7158" t="e">
        <v>#REF!</v>
      </c>
      <c r="EP7158" t="e">
        <f t="shared" si="369"/>
        <v>#REF!</v>
      </c>
      <c r="EQ7158" t="e">
        <f t="shared" si="370"/>
        <v>#REF!</v>
      </c>
      <c r="ER7158" t="e">
        <f t="shared" si="371"/>
        <v>#REF!</v>
      </c>
    </row>
    <row r="7159" spans="142:148" x14ac:dyDescent="0.25">
      <c r="EL7159">
        <v>7152</v>
      </c>
      <c r="EM7159" t="e">
        <v>#REF!</v>
      </c>
      <c r="EN7159" t="e">
        <v>#REF!</v>
      </c>
      <c r="EP7159" t="e">
        <f t="shared" si="369"/>
        <v>#REF!</v>
      </c>
      <c r="EQ7159" t="e">
        <f t="shared" si="370"/>
        <v>#REF!</v>
      </c>
      <c r="ER7159" t="e">
        <f t="shared" si="371"/>
        <v>#REF!</v>
      </c>
    </row>
    <row r="7160" spans="142:148" x14ac:dyDescent="0.25">
      <c r="EL7160">
        <v>7153</v>
      </c>
      <c r="EM7160" t="e">
        <v>#REF!</v>
      </c>
      <c r="EN7160" t="e">
        <v>#REF!</v>
      </c>
      <c r="EP7160" t="e">
        <f t="shared" si="369"/>
        <v>#REF!</v>
      </c>
      <c r="EQ7160" t="e">
        <f t="shared" si="370"/>
        <v>#REF!</v>
      </c>
      <c r="ER7160" t="e">
        <f t="shared" si="371"/>
        <v>#REF!</v>
      </c>
    </row>
    <row r="7161" spans="142:148" x14ac:dyDescent="0.25">
      <c r="EL7161">
        <v>7154</v>
      </c>
      <c r="EM7161" t="e">
        <v>#REF!</v>
      </c>
      <c r="EN7161" t="e">
        <v>#REF!</v>
      </c>
      <c r="EP7161" t="e">
        <f t="shared" si="369"/>
        <v>#REF!</v>
      </c>
      <c r="EQ7161" t="e">
        <f t="shared" si="370"/>
        <v>#REF!</v>
      </c>
      <c r="ER7161" t="e">
        <f t="shared" si="371"/>
        <v>#REF!</v>
      </c>
    </row>
    <row r="7162" spans="142:148" x14ac:dyDescent="0.25">
      <c r="EL7162">
        <v>7155</v>
      </c>
      <c r="EM7162" t="e">
        <v>#REF!</v>
      </c>
      <c r="EN7162" t="e">
        <v>#REF!</v>
      </c>
      <c r="EP7162" t="e">
        <f t="shared" si="369"/>
        <v>#REF!</v>
      </c>
      <c r="EQ7162" t="e">
        <f t="shared" si="370"/>
        <v>#REF!</v>
      </c>
      <c r="ER7162" t="e">
        <f t="shared" si="371"/>
        <v>#REF!</v>
      </c>
    </row>
    <row r="7163" spans="142:148" x14ac:dyDescent="0.25">
      <c r="EL7163">
        <v>7156</v>
      </c>
      <c r="EM7163" t="e">
        <v>#REF!</v>
      </c>
      <c r="EN7163" t="e">
        <v>#REF!</v>
      </c>
      <c r="EP7163" t="e">
        <f t="shared" si="369"/>
        <v>#REF!</v>
      </c>
      <c r="EQ7163" t="e">
        <f t="shared" si="370"/>
        <v>#REF!</v>
      </c>
      <c r="ER7163" t="e">
        <f t="shared" si="371"/>
        <v>#REF!</v>
      </c>
    </row>
    <row r="7164" spans="142:148" x14ac:dyDescent="0.25">
      <c r="EL7164">
        <v>7157</v>
      </c>
      <c r="EM7164" t="e">
        <v>#REF!</v>
      </c>
      <c r="EN7164" t="e">
        <v>#REF!</v>
      </c>
      <c r="EP7164" t="e">
        <f t="shared" si="369"/>
        <v>#REF!</v>
      </c>
      <c r="EQ7164" t="e">
        <f t="shared" si="370"/>
        <v>#REF!</v>
      </c>
      <c r="ER7164" t="e">
        <f t="shared" si="371"/>
        <v>#REF!</v>
      </c>
    </row>
    <row r="7165" spans="142:148" x14ac:dyDescent="0.25">
      <c r="EL7165">
        <v>7158</v>
      </c>
      <c r="EM7165" t="e">
        <v>#REF!</v>
      </c>
      <c r="EN7165" t="e">
        <v>#REF!</v>
      </c>
      <c r="EP7165" t="e">
        <f t="shared" si="369"/>
        <v>#REF!</v>
      </c>
      <c r="EQ7165" t="e">
        <f t="shared" si="370"/>
        <v>#REF!</v>
      </c>
      <c r="ER7165" t="e">
        <f t="shared" si="371"/>
        <v>#REF!</v>
      </c>
    </row>
    <row r="7166" spans="142:148" x14ac:dyDescent="0.25">
      <c r="EL7166">
        <v>7159</v>
      </c>
      <c r="EM7166" t="e">
        <v>#REF!</v>
      </c>
      <c r="EN7166" t="e">
        <v>#REF!</v>
      </c>
      <c r="EP7166" t="e">
        <f t="shared" si="369"/>
        <v>#REF!</v>
      </c>
      <c r="EQ7166" t="e">
        <f t="shared" si="370"/>
        <v>#REF!</v>
      </c>
      <c r="ER7166" t="e">
        <f t="shared" si="371"/>
        <v>#REF!</v>
      </c>
    </row>
    <row r="7167" spans="142:148" x14ac:dyDescent="0.25">
      <c r="EL7167">
        <v>7160</v>
      </c>
      <c r="EM7167" t="e">
        <v>#REF!</v>
      </c>
      <c r="EN7167" t="e">
        <v>#REF!</v>
      </c>
      <c r="EP7167" t="e">
        <f t="shared" si="369"/>
        <v>#REF!</v>
      </c>
      <c r="EQ7167" t="e">
        <f t="shared" si="370"/>
        <v>#REF!</v>
      </c>
      <c r="ER7167" t="e">
        <f t="shared" si="371"/>
        <v>#REF!</v>
      </c>
    </row>
    <row r="7168" spans="142:148" x14ac:dyDescent="0.25">
      <c r="EL7168">
        <v>7161</v>
      </c>
      <c r="EM7168" t="e">
        <v>#REF!</v>
      </c>
      <c r="EN7168" t="e">
        <v>#REF!</v>
      </c>
      <c r="EP7168" t="e">
        <f t="shared" si="369"/>
        <v>#REF!</v>
      </c>
      <c r="EQ7168" t="e">
        <f t="shared" si="370"/>
        <v>#REF!</v>
      </c>
      <c r="ER7168" t="e">
        <f t="shared" si="371"/>
        <v>#REF!</v>
      </c>
    </row>
    <row r="7169" spans="142:148" x14ac:dyDescent="0.25">
      <c r="EL7169">
        <v>7162</v>
      </c>
      <c r="EM7169" t="e">
        <v>#REF!</v>
      </c>
      <c r="EN7169" t="e">
        <v>#REF!</v>
      </c>
      <c r="EP7169" t="e">
        <f t="shared" si="369"/>
        <v>#REF!</v>
      </c>
      <c r="EQ7169" t="e">
        <f t="shared" si="370"/>
        <v>#REF!</v>
      </c>
      <c r="ER7169" t="e">
        <f t="shared" si="371"/>
        <v>#REF!</v>
      </c>
    </row>
    <row r="7170" spans="142:148" x14ac:dyDescent="0.25">
      <c r="EL7170">
        <v>7163</v>
      </c>
      <c r="EM7170" t="e">
        <v>#REF!</v>
      </c>
      <c r="EN7170" t="e">
        <v>#REF!</v>
      </c>
      <c r="EP7170" t="e">
        <f t="shared" si="369"/>
        <v>#REF!</v>
      </c>
      <c r="EQ7170" t="e">
        <f t="shared" si="370"/>
        <v>#REF!</v>
      </c>
      <c r="ER7170" t="e">
        <f t="shared" si="371"/>
        <v>#REF!</v>
      </c>
    </row>
    <row r="7171" spans="142:148" x14ac:dyDescent="0.25">
      <c r="EL7171">
        <v>7164</v>
      </c>
      <c r="EM7171" t="e">
        <v>#REF!</v>
      </c>
      <c r="EN7171" t="e">
        <v>#REF!</v>
      </c>
      <c r="EP7171" t="e">
        <f t="shared" si="369"/>
        <v>#REF!</v>
      </c>
      <c r="EQ7171" t="e">
        <f t="shared" si="370"/>
        <v>#REF!</v>
      </c>
      <c r="ER7171" t="e">
        <f t="shared" si="371"/>
        <v>#REF!</v>
      </c>
    </row>
    <row r="7172" spans="142:148" x14ac:dyDescent="0.25">
      <c r="EL7172">
        <v>7165</v>
      </c>
      <c r="EM7172" t="e">
        <v>#REF!</v>
      </c>
      <c r="EN7172" t="e">
        <v>#REF!</v>
      </c>
      <c r="EP7172" t="e">
        <f t="shared" si="369"/>
        <v>#REF!</v>
      </c>
      <c r="EQ7172" t="e">
        <f t="shared" si="370"/>
        <v>#REF!</v>
      </c>
      <c r="ER7172" t="e">
        <f t="shared" si="371"/>
        <v>#REF!</v>
      </c>
    </row>
    <row r="7173" spans="142:148" x14ac:dyDescent="0.25">
      <c r="EL7173">
        <v>7166</v>
      </c>
      <c r="EM7173" t="e">
        <v>#REF!</v>
      </c>
      <c r="EN7173" t="e">
        <v>#REF!</v>
      </c>
      <c r="EP7173" t="e">
        <f t="shared" si="369"/>
        <v>#REF!</v>
      </c>
      <c r="EQ7173" t="e">
        <f t="shared" si="370"/>
        <v>#REF!</v>
      </c>
      <c r="ER7173" t="e">
        <f t="shared" si="371"/>
        <v>#REF!</v>
      </c>
    </row>
    <row r="7174" spans="142:148" x14ac:dyDescent="0.25">
      <c r="EL7174">
        <v>7167</v>
      </c>
      <c r="EM7174" t="e">
        <v>#REF!</v>
      </c>
      <c r="EN7174" t="e">
        <v>#REF!</v>
      </c>
      <c r="EP7174" t="e">
        <f t="shared" si="369"/>
        <v>#REF!</v>
      </c>
      <c r="EQ7174" t="e">
        <f t="shared" si="370"/>
        <v>#REF!</v>
      </c>
      <c r="ER7174" t="e">
        <f t="shared" si="371"/>
        <v>#REF!</v>
      </c>
    </row>
    <row r="7175" spans="142:148" x14ac:dyDescent="0.25">
      <c r="EL7175">
        <v>7168</v>
      </c>
      <c r="EM7175" t="e">
        <v>#REF!</v>
      </c>
      <c r="EN7175" t="e">
        <v>#REF!</v>
      </c>
      <c r="EP7175" t="e">
        <f t="shared" si="369"/>
        <v>#REF!</v>
      </c>
      <c r="EQ7175" t="e">
        <f t="shared" si="370"/>
        <v>#REF!</v>
      </c>
      <c r="ER7175" t="e">
        <f t="shared" si="371"/>
        <v>#REF!</v>
      </c>
    </row>
    <row r="7176" spans="142:148" x14ac:dyDescent="0.25">
      <c r="EL7176">
        <v>7169</v>
      </c>
      <c r="EM7176" t="e">
        <v>#REF!</v>
      </c>
      <c r="EN7176" t="e">
        <v>#REF!</v>
      </c>
      <c r="EP7176" t="e">
        <f t="shared" si="369"/>
        <v>#REF!</v>
      </c>
      <c r="EQ7176" t="e">
        <f t="shared" si="370"/>
        <v>#REF!</v>
      </c>
      <c r="ER7176" t="e">
        <f t="shared" si="371"/>
        <v>#REF!</v>
      </c>
    </row>
    <row r="7177" spans="142:148" x14ac:dyDescent="0.25">
      <c r="EL7177">
        <v>7170</v>
      </c>
      <c r="EM7177" t="e">
        <v>#REF!</v>
      </c>
      <c r="EN7177" t="e">
        <v>#REF!</v>
      </c>
      <c r="EP7177" t="e">
        <f t="shared" si="369"/>
        <v>#REF!</v>
      </c>
      <c r="EQ7177" t="e">
        <f t="shared" si="370"/>
        <v>#REF!</v>
      </c>
      <c r="ER7177" t="e">
        <f t="shared" si="371"/>
        <v>#REF!</v>
      </c>
    </row>
    <row r="7178" spans="142:148" x14ac:dyDescent="0.25">
      <c r="EL7178">
        <v>7171</v>
      </c>
      <c r="EM7178" t="e">
        <v>#REF!</v>
      </c>
      <c r="EN7178" t="e">
        <v>#REF!</v>
      </c>
      <c r="EP7178" t="e">
        <f t="shared" si="369"/>
        <v>#REF!</v>
      </c>
      <c r="EQ7178" t="e">
        <f t="shared" si="370"/>
        <v>#REF!</v>
      </c>
      <c r="ER7178" t="e">
        <f t="shared" si="371"/>
        <v>#REF!</v>
      </c>
    </row>
    <row r="7179" spans="142:148" x14ac:dyDescent="0.25">
      <c r="EL7179">
        <v>7172</v>
      </c>
      <c r="EM7179" t="e">
        <v>#REF!</v>
      </c>
      <c r="EN7179" t="e">
        <v>#REF!</v>
      </c>
      <c r="EP7179" t="e">
        <f t="shared" si="369"/>
        <v>#REF!</v>
      </c>
      <c r="EQ7179" t="e">
        <f t="shared" si="370"/>
        <v>#REF!</v>
      </c>
      <c r="ER7179" t="e">
        <f t="shared" si="371"/>
        <v>#REF!</v>
      </c>
    </row>
    <row r="7180" spans="142:148" x14ac:dyDescent="0.25">
      <c r="EL7180">
        <v>7173</v>
      </c>
      <c r="EM7180" t="e">
        <v>#REF!</v>
      </c>
      <c r="EN7180" t="e">
        <v>#REF!</v>
      </c>
      <c r="EP7180" t="e">
        <f t="shared" si="369"/>
        <v>#REF!</v>
      </c>
      <c r="EQ7180" t="e">
        <f t="shared" si="370"/>
        <v>#REF!</v>
      </c>
      <c r="ER7180" t="e">
        <f t="shared" si="371"/>
        <v>#REF!</v>
      </c>
    </row>
    <row r="7181" spans="142:148" x14ac:dyDescent="0.25">
      <c r="EL7181">
        <v>7174</v>
      </c>
      <c r="EM7181" t="e">
        <v>#REF!</v>
      </c>
      <c r="EN7181" t="e">
        <v>#REF!</v>
      </c>
      <c r="EP7181" t="e">
        <f t="shared" si="369"/>
        <v>#REF!</v>
      </c>
      <c r="EQ7181" t="e">
        <f t="shared" si="370"/>
        <v>#REF!</v>
      </c>
      <c r="ER7181" t="e">
        <f t="shared" si="371"/>
        <v>#REF!</v>
      </c>
    </row>
    <row r="7182" spans="142:148" x14ac:dyDescent="0.25">
      <c r="EL7182">
        <v>7175</v>
      </c>
      <c r="EM7182" t="e">
        <v>#REF!</v>
      </c>
      <c r="EN7182" t="e">
        <v>#REF!</v>
      </c>
      <c r="EP7182" t="e">
        <f t="shared" si="369"/>
        <v>#REF!</v>
      </c>
      <c r="EQ7182" t="e">
        <f t="shared" si="370"/>
        <v>#REF!</v>
      </c>
      <c r="ER7182" t="e">
        <f t="shared" si="371"/>
        <v>#REF!</v>
      </c>
    </row>
    <row r="7183" spans="142:148" x14ac:dyDescent="0.25">
      <c r="EL7183">
        <v>7176</v>
      </c>
      <c r="EM7183" t="e">
        <v>#REF!</v>
      </c>
      <c r="EN7183" t="e">
        <v>#REF!</v>
      </c>
      <c r="EP7183" t="e">
        <f t="shared" si="369"/>
        <v>#REF!</v>
      </c>
      <c r="EQ7183" t="e">
        <f t="shared" si="370"/>
        <v>#REF!</v>
      </c>
      <c r="ER7183" t="e">
        <f t="shared" si="371"/>
        <v>#REF!</v>
      </c>
    </row>
    <row r="7184" spans="142:148" x14ac:dyDescent="0.25">
      <c r="EL7184">
        <v>7177</v>
      </c>
      <c r="EM7184" t="e">
        <v>#REF!</v>
      </c>
      <c r="EN7184" t="e">
        <v>#REF!</v>
      </c>
      <c r="EP7184" t="e">
        <f t="shared" si="369"/>
        <v>#REF!</v>
      </c>
      <c r="EQ7184" t="e">
        <f t="shared" si="370"/>
        <v>#REF!</v>
      </c>
      <c r="ER7184" t="e">
        <f t="shared" si="371"/>
        <v>#REF!</v>
      </c>
    </row>
    <row r="7185" spans="142:148" x14ac:dyDescent="0.25">
      <c r="EL7185">
        <v>7178</v>
      </c>
      <c r="EM7185" t="e">
        <v>#REF!</v>
      </c>
      <c r="EN7185" t="e">
        <v>#REF!</v>
      </c>
      <c r="EP7185" t="e">
        <f t="shared" si="369"/>
        <v>#REF!</v>
      </c>
      <c r="EQ7185" t="e">
        <f t="shared" si="370"/>
        <v>#REF!</v>
      </c>
      <c r="ER7185" t="e">
        <f t="shared" si="371"/>
        <v>#REF!</v>
      </c>
    </row>
    <row r="7186" spans="142:148" x14ac:dyDescent="0.25">
      <c r="EL7186">
        <v>7179</v>
      </c>
      <c r="EM7186" t="e">
        <v>#REF!</v>
      </c>
      <c r="EN7186" t="e">
        <v>#REF!</v>
      </c>
      <c r="EP7186" t="e">
        <f t="shared" si="369"/>
        <v>#REF!</v>
      </c>
      <c r="EQ7186" t="e">
        <f t="shared" si="370"/>
        <v>#REF!</v>
      </c>
      <c r="ER7186" t="e">
        <f t="shared" si="371"/>
        <v>#REF!</v>
      </c>
    </row>
    <row r="7187" spans="142:148" x14ac:dyDescent="0.25">
      <c r="EL7187">
        <v>7180</v>
      </c>
      <c r="EM7187" t="e">
        <v>#REF!</v>
      </c>
      <c r="EN7187" t="e">
        <v>#REF!</v>
      </c>
      <c r="EP7187" t="e">
        <f t="shared" si="369"/>
        <v>#REF!</v>
      </c>
      <c r="EQ7187" t="e">
        <f t="shared" si="370"/>
        <v>#REF!</v>
      </c>
      <c r="ER7187" t="e">
        <f t="shared" si="371"/>
        <v>#REF!</v>
      </c>
    </row>
    <row r="7188" spans="142:148" x14ac:dyDescent="0.25">
      <c r="EL7188">
        <v>7181</v>
      </c>
      <c r="EM7188" t="e">
        <v>#REF!</v>
      </c>
      <c r="EN7188" t="e">
        <v>#REF!</v>
      </c>
      <c r="EP7188" t="e">
        <f t="shared" si="369"/>
        <v>#REF!</v>
      </c>
      <c r="EQ7188" t="e">
        <f t="shared" si="370"/>
        <v>#REF!</v>
      </c>
      <c r="ER7188" t="e">
        <f t="shared" si="371"/>
        <v>#REF!</v>
      </c>
    </row>
    <row r="7189" spans="142:148" x14ac:dyDescent="0.25">
      <c r="EL7189">
        <v>7182</v>
      </c>
      <c r="EM7189" t="e">
        <v>#REF!</v>
      </c>
      <c r="EN7189" t="e">
        <v>#REF!</v>
      </c>
      <c r="EP7189" t="e">
        <f t="shared" si="369"/>
        <v>#REF!</v>
      </c>
      <c r="EQ7189" t="e">
        <f t="shared" si="370"/>
        <v>#REF!</v>
      </c>
      <c r="ER7189" t="e">
        <f t="shared" si="371"/>
        <v>#REF!</v>
      </c>
    </row>
    <row r="7190" spans="142:148" x14ac:dyDescent="0.25">
      <c r="EL7190">
        <v>7183</v>
      </c>
      <c r="EM7190" t="e">
        <v>#REF!</v>
      </c>
      <c r="EN7190" t="e">
        <v>#REF!</v>
      </c>
      <c r="EP7190" t="e">
        <f t="shared" si="369"/>
        <v>#REF!</v>
      </c>
      <c r="EQ7190" t="e">
        <f t="shared" si="370"/>
        <v>#REF!</v>
      </c>
      <c r="ER7190" t="e">
        <f t="shared" si="371"/>
        <v>#REF!</v>
      </c>
    </row>
    <row r="7191" spans="142:148" x14ac:dyDescent="0.25">
      <c r="EL7191">
        <v>7184</v>
      </c>
      <c r="EM7191" t="e">
        <v>#REF!</v>
      </c>
      <c r="EN7191" t="e">
        <v>#REF!</v>
      </c>
      <c r="EP7191" t="e">
        <f t="shared" si="369"/>
        <v>#REF!</v>
      </c>
      <c r="EQ7191" t="e">
        <f t="shared" si="370"/>
        <v>#REF!</v>
      </c>
      <c r="ER7191" t="e">
        <f t="shared" si="371"/>
        <v>#REF!</v>
      </c>
    </row>
    <row r="7192" spans="142:148" x14ac:dyDescent="0.25">
      <c r="EL7192">
        <v>7185</v>
      </c>
      <c r="EM7192" t="e">
        <v>#REF!</v>
      </c>
      <c r="EN7192" t="e">
        <v>#REF!</v>
      </c>
      <c r="EP7192" t="e">
        <f t="shared" ref="EP7192:EP7255" si="372">IF(EM7192&gt;EN7192,1,0)</f>
        <v>#REF!</v>
      </c>
      <c r="EQ7192" t="e">
        <f t="shared" ref="EQ7192:EQ7255" si="373">IF(EP7192&gt;0,0,1)</f>
        <v>#REF!</v>
      </c>
      <c r="ER7192" t="e">
        <f t="shared" ref="ER7192:ER7255" si="374">IF(EM7192&gt;EN7192,EM7192-EN7192,EN7192-EM7192)</f>
        <v>#REF!</v>
      </c>
    </row>
    <row r="7193" spans="142:148" x14ac:dyDescent="0.25">
      <c r="EL7193">
        <v>7186</v>
      </c>
      <c r="EM7193" t="e">
        <v>#REF!</v>
      </c>
      <c r="EN7193" t="e">
        <v>#REF!</v>
      </c>
      <c r="EP7193" t="e">
        <f t="shared" si="372"/>
        <v>#REF!</v>
      </c>
      <c r="EQ7193" t="e">
        <f t="shared" si="373"/>
        <v>#REF!</v>
      </c>
      <c r="ER7193" t="e">
        <f t="shared" si="374"/>
        <v>#REF!</v>
      </c>
    </row>
    <row r="7194" spans="142:148" x14ac:dyDescent="0.25">
      <c r="EL7194">
        <v>7187</v>
      </c>
      <c r="EM7194" t="e">
        <v>#REF!</v>
      </c>
      <c r="EN7194" t="e">
        <v>#REF!</v>
      </c>
      <c r="EP7194" t="e">
        <f t="shared" si="372"/>
        <v>#REF!</v>
      </c>
      <c r="EQ7194" t="e">
        <f t="shared" si="373"/>
        <v>#REF!</v>
      </c>
      <c r="ER7194" t="e">
        <f t="shared" si="374"/>
        <v>#REF!</v>
      </c>
    </row>
    <row r="7195" spans="142:148" x14ac:dyDescent="0.25">
      <c r="EL7195">
        <v>7188</v>
      </c>
      <c r="EM7195" t="e">
        <v>#REF!</v>
      </c>
      <c r="EN7195" t="e">
        <v>#REF!</v>
      </c>
      <c r="EP7195" t="e">
        <f t="shared" si="372"/>
        <v>#REF!</v>
      </c>
      <c r="EQ7195" t="e">
        <f t="shared" si="373"/>
        <v>#REF!</v>
      </c>
      <c r="ER7195" t="e">
        <f t="shared" si="374"/>
        <v>#REF!</v>
      </c>
    </row>
    <row r="7196" spans="142:148" x14ac:dyDescent="0.25">
      <c r="EL7196">
        <v>7189</v>
      </c>
      <c r="EM7196" t="e">
        <v>#REF!</v>
      </c>
      <c r="EN7196" t="e">
        <v>#REF!</v>
      </c>
      <c r="EP7196" t="e">
        <f t="shared" si="372"/>
        <v>#REF!</v>
      </c>
      <c r="EQ7196" t="e">
        <f t="shared" si="373"/>
        <v>#REF!</v>
      </c>
      <c r="ER7196" t="e">
        <f t="shared" si="374"/>
        <v>#REF!</v>
      </c>
    </row>
    <row r="7197" spans="142:148" x14ac:dyDescent="0.25">
      <c r="EL7197">
        <v>7190</v>
      </c>
      <c r="EM7197" t="e">
        <v>#REF!</v>
      </c>
      <c r="EN7197" t="e">
        <v>#REF!</v>
      </c>
      <c r="EP7197" t="e">
        <f t="shared" si="372"/>
        <v>#REF!</v>
      </c>
      <c r="EQ7197" t="e">
        <f t="shared" si="373"/>
        <v>#REF!</v>
      </c>
      <c r="ER7197" t="e">
        <f t="shared" si="374"/>
        <v>#REF!</v>
      </c>
    </row>
    <row r="7198" spans="142:148" x14ac:dyDescent="0.25">
      <c r="EL7198">
        <v>7191</v>
      </c>
      <c r="EM7198" t="e">
        <v>#REF!</v>
      </c>
      <c r="EN7198" t="e">
        <v>#REF!</v>
      </c>
      <c r="EP7198" t="e">
        <f t="shared" si="372"/>
        <v>#REF!</v>
      </c>
      <c r="EQ7198" t="e">
        <f t="shared" si="373"/>
        <v>#REF!</v>
      </c>
      <c r="ER7198" t="e">
        <f t="shared" si="374"/>
        <v>#REF!</v>
      </c>
    </row>
    <row r="7199" spans="142:148" x14ac:dyDescent="0.25">
      <c r="EL7199">
        <v>7192</v>
      </c>
      <c r="EM7199" t="e">
        <v>#REF!</v>
      </c>
      <c r="EN7199" t="e">
        <v>#REF!</v>
      </c>
      <c r="EP7199" t="e">
        <f t="shared" si="372"/>
        <v>#REF!</v>
      </c>
      <c r="EQ7199" t="e">
        <f t="shared" si="373"/>
        <v>#REF!</v>
      </c>
      <c r="ER7199" t="e">
        <f t="shared" si="374"/>
        <v>#REF!</v>
      </c>
    </row>
    <row r="7200" spans="142:148" x14ac:dyDescent="0.25">
      <c r="EL7200">
        <v>7193</v>
      </c>
      <c r="EM7200" t="e">
        <v>#REF!</v>
      </c>
      <c r="EN7200" t="e">
        <v>#REF!</v>
      </c>
      <c r="EP7200" t="e">
        <f t="shared" si="372"/>
        <v>#REF!</v>
      </c>
      <c r="EQ7200" t="e">
        <f t="shared" si="373"/>
        <v>#REF!</v>
      </c>
      <c r="ER7200" t="e">
        <f t="shared" si="374"/>
        <v>#REF!</v>
      </c>
    </row>
    <row r="7201" spans="142:148" x14ac:dyDescent="0.25">
      <c r="EL7201">
        <v>7194</v>
      </c>
      <c r="EM7201" t="e">
        <v>#REF!</v>
      </c>
      <c r="EN7201" t="e">
        <v>#REF!</v>
      </c>
      <c r="EP7201" t="e">
        <f t="shared" si="372"/>
        <v>#REF!</v>
      </c>
      <c r="EQ7201" t="e">
        <f t="shared" si="373"/>
        <v>#REF!</v>
      </c>
      <c r="ER7201" t="e">
        <f t="shared" si="374"/>
        <v>#REF!</v>
      </c>
    </row>
    <row r="7202" spans="142:148" x14ac:dyDescent="0.25">
      <c r="EL7202">
        <v>7195</v>
      </c>
      <c r="EM7202" t="e">
        <v>#REF!</v>
      </c>
      <c r="EN7202" t="e">
        <v>#REF!</v>
      </c>
      <c r="EP7202" t="e">
        <f t="shared" si="372"/>
        <v>#REF!</v>
      </c>
      <c r="EQ7202" t="e">
        <f t="shared" si="373"/>
        <v>#REF!</v>
      </c>
      <c r="ER7202" t="e">
        <f t="shared" si="374"/>
        <v>#REF!</v>
      </c>
    </row>
    <row r="7203" spans="142:148" x14ac:dyDescent="0.25">
      <c r="EL7203">
        <v>7196</v>
      </c>
      <c r="EM7203" t="e">
        <v>#REF!</v>
      </c>
      <c r="EN7203" t="e">
        <v>#REF!</v>
      </c>
      <c r="EP7203" t="e">
        <f t="shared" si="372"/>
        <v>#REF!</v>
      </c>
      <c r="EQ7203" t="e">
        <f t="shared" si="373"/>
        <v>#REF!</v>
      </c>
      <c r="ER7203" t="e">
        <f t="shared" si="374"/>
        <v>#REF!</v>
      </c>
    </row>
    <row r="7204" spans="142:148" x14ac:dyDescent="0.25">
      <c r="EL7204">
        <v>7197</v>
      </c>
      <c r="EM7204" t="e">
        <v>#REF!</v>
      </c>
      <c r="EN7204" t="e">
        <v>#REF!</v>
      </c>
      <c r="EP7204" t="e">
        <f t="shared" si="372"/>
        <v>#REF!</v>
      </c>
      <c r="EQ7204" t="e">
        <f t="shared" si="373"/>
        <v>#REF!</v>
      </c>
      <c r="ER7204" t="e">
        <f t="shared" si="374"/>
        <v>#REF!</v>
      </c>
    </row>
    <row r="7205" spans="142:148" x14ac:dyDescent="0.25">
      <c r="EL7205">
        <v>7198</v>
      </c>
      <c r="EM7205" t="e">
        <v>#REF!</v>
      </c>
      <c r="EN7205" t="e">
        <v>#REF!</v>
      </c>
      <c r="EP7205" t="e">
        <f t="shared" si="372"/>
        <v>#REF!</v>
      </c>
      <c r="EQ7205" t="e">
        <f t="shared" si="373"/>
        <v>#REF!</v>
      </c>
      <c r="ER7205" t="e">
        <f t="shared" si="374"/>
        <v>#REF!</v>
      </c>
    </row>
    <row r="7206" spans="142:148" x14ac:dyDescent="0.25">
      <c r="EL7206">
        <v>7199</v>
      </c>
      <c r="EM7206" t="e">
        <v>#REF!</v>
      </c>
      <c r="EN7206" t="e">
        <v>#REF!</v>
      </c>
      <c r="EP7206" t="e">
        <f t="shared" si="372"/>
        <v>#REF!</v>
      </c>
      <c r="EQ7206" t="e">
        <f t="shared" si="373"/>
        <v>#REF!</v>
      </c>
      <c r="ER7206" t="e">
        <f t="shared" si="374"/>
        <v>#REF!</v>
      </c>
    </row>
    <row r="7207" spans="142:148" x14ac:dyDescent="0.25">
      <c r="EL7207">
        <v>7200</v>
      </c>
      <c r="EM7207" t="e">
        <v>#REF!</v>
      </c>
      <c r="EN7207" t="e">
        <v>#REF!</v>
      </c>
      <c r="EP7207" t="e">
        <f t="shared" si="372"/>
        <v>#REF!</v>
      </c>
      <c r="EQ7207" t="e">
        <f t="shared" si="373"/>
        <v>#REF!</v>
      </c>
      <c r="ER7207" t="e">
        <f t="shared" si="374"/>
        <v>#REF!</v>
      </c>
    </row>
    <row r="7208" spans="142:148" x14ac:dyDescent="0.25">
      <c r="EL7208">
        <v>7201</v>
      </c>
      <c r="EM7208" t="e">
        <v>#REF!</v>
      </c>
      <c r="EN7208" t="e">
        <v>#REF!</v>
      </c>
      <c r="EP7208" t="e">
        <f t="shared" si="372"/>
        <v>#REF!</v>
      </c>
      <c r="EQ7208" t="e">
        <f t="shared" si="373"/>
        <v>#REF!</v>
      </c>
      <c r="ER7208" t="e">
        <f t="shared" si="374"/>
        <v>#REF!</v>
      </c>
    </row>
    <row r="7209" spans="142:148" x14ac:dyDescent="0.25">
      <c r="EL7209">
        <v>7202</v>
      </c>
      <c r="EM7209" t="e">
        <v>#REF!</v>
      </c>
      <c r="EN7209" t="e">
        <v>#REF!</v>
      </c>
      <c r="EP7209" t="e">
        <f t="shared" si="372"/>
        <v>#REF!</v>
      </c>
      <c r="EQ7209" t="e">
        <f t="shared" si="373"/>
        <v>#REF!</v>
      </c>
      <c r="ER7209" t="e">
        <f t="shared" si="374"/>
        <v>#REF!</v>
      </c>
    </row>
    <row r="7210" spans="142:148" x14ac:dyDescent="0.25">
      <c r="EL7210">
        <v>7203</v>
      </c>
      <c r="EM7210" t="e">
        <v>#REF!</v>
      </c>
      <c r="EN7210" t="e">
        <v>#REF!</v>
      </c>
      <c r="EP7210" t="e">
        <f t="shared" si="372"/>
        <v>#REF!</v>
      </c>
      <c r="EQ7210" t="e">
        <f t="shared" si="373"/>
        <v>#REF!</v>
      </c>
      <c r="ER7210" t="e">
        <f t="shared" si="374"/>
        <v>#REF!</v>
      </c>
    </row>
    <row r="7211" spans="142:148" x14ac:dyDescent="0.25">
      <c r="EL7211">
        <v>7204</v>
      </c>
      <c r="EM7211" t="e">
        <v>#REF!</v>
      </c>
      <c r="EN7211" t="e">
        <v>#REF!</v>
      </c>
      <c r="EP7211" t="e">
        <f t="shared" si="372"/>
        <v>#REF!</v>
      </c>
      <c r="EQ7211" t="e">
        <f t="shared" si="373"/>
        <v>#REF!</v>
      </c>
      <c r="ER7211" t="e">
        <f t="shared" si="374"/>
        <v>#REF!</v>
      </c>
    </row>
    <row r="7212" spans="142:148" x14ac:dyDescent="0.25">
      <c r="EL7212">
        <v>7205</v>
      </c>
      <c r="EM7212" t="e">
        <v>#REF!</v>
      </c>
      <c r="EN7212" t="e">
        <v>#REF!</v>
      </c>
      <c r="EP7212" t="e">
        <f t="shared" si="372"/>
        <v>#REF!</v>
      </c>
      <c r="EQ7212" t="e">
        <f t="shared" si="373"/>
        <v>#REF!</v>
      </c>
      <c r="ER7212" t="e">
        <f t="shared" si="374"/>
        <v>#REF!</v>
      </c>
    </row>
    <row r="7213" spans="142:148" x14ac:dyDescent="0.25">
      <c r="EL7213">
        <v>7206</v>
      </c>
      <c r="EM7213" t="e">
        <v>#REF!</v>
      </c>
      <c r="EN7213" t="e">
        <v>#REF!</v>
      </c>
      <c r="EP7213" t="e">
        <f t="shared" si="372"/>
        <v>#REF!</v>
      </c>
      <c r="EQ7213" t="e">
        <f t="shared" si="373"/>
        <v>#REF!</v>
      </c>
      <c r="ER7213" t="e">
        <f t="shared" si="374"/>
        <v>#REF!</v>
      </c>
    </row>
    <row r="7214" spans="142:148" x14ac:dyDescent="0.25">
      <c r="EL7214">
        <v>7207</v>
      </c>
      <c r="EM7214" t="e">
        <v>#REF!</v>
      </c>
      <c r="EN7214" t="e">
        <v>#REF!</v>
      </c>
      <c r="EP7214" t="e">
        <f t="shared" si="372"/>
        <v>#REF!</v>
      </c>
      <c r="EQ7214" t="e">
        <f t="shared" si="373"/>
        <v>#REF!</v>
      </c>
      <c r="ER7214" t="e">
        <f t="shared" si="374"/>
        <v>#REF!</v>
      </c>
    </row>
    <row r="7215" spans="142:148" x14ac:dyDescent="0.25">
      <c r="EL7215">
        <v>7208</v>
      </c>
      <c r="EM7215" t="e">
        <v>#REF!</v>
      </c>
      <c r="EN7215" t="e">
        <v>#REF!</v>
      </c>
      <c r="EP7215" t="e">
        <f t="shared" si="372"/>
        <v>#REF!</v>
      </c>
      <c r="EQ7215" t="e">
        <f t="shared" si="373"/>
        <v>#REF!</v>
      </c>
      <c r="ER7215" t="e">
        <f t="shared" si="374"/>
        <v>#REF!</v>
      </c>
    </row>
    <row r="7216" spans="142:148" x14ac:dyDescent="0.25">
      <c r="EL7216">
        <v>7209</v>
      </c>
      <c r="EM7216" t="e">
        <v>#REF!</v>
      </c>
      <c r="EN7216" t="e">
        <v>#REF!</v>
      </c>
      <c r="EP7216" t="e">
        <f t="shared" si="372"/>
        <v>#REF!</v>
      </c>
      <c r="EQ7216" t="e">
        <f t="shared" si="373"/>
        <v>#REF!</v>
      </c>
      <c r="ER7216" t="e">
        <f t="shared" si="374"/>
        <v>#REF!</v>
      </c>
    </row>
    <row r="7217" spans="142:148" x14ac:dyDescent="0.25">
      <c r="EL7217">
        <v>7210</v>
      </c>
      <c r="EM7217" t="e">
        <v>#REF!</v>
      </c>
      <c r="EN7217" t="e">
        <v>#REF!</v>
      </c>
      <c r="EP7217" t="e">
        <f t="shared" si="372"/>
        <v>#REF!</v>
      </c>
      <c r="EQ7217" t="e">
        <f t="shared" si="373"/>
        <v>#REF!</v>
      </c>
      <c r="ER7217" t="e">
        <f t="shared" si="374"/>
        <v>#REF!</v>
      </c>
    </row>
    <row r="7218" spans="142:148" x14ac:dyDescent="0.25">
      <c r="EL7218">
        <v>7211</v>
      </c>
      <c r="EM7218" t="e">
        <v>#REF!</v>
      </c>
      <c r="EN7218" t="e">
        <v>#REF!</v>
      </c>
      <c r="EP7218" t="e">
        <f t="shared" si="372"/>
        <v>#REF!</v>
      </c>
      <c r="EQ7218" t="e">
        <f t="shared" si="373"/>
        <v>#REF!</v>
      </c>
      <c r="ER7218" t="e">
        <f t="shared" si="374"/>
        <v>#REF!</v>
      </c>
    </row>
    <row r="7219" spans="142:148" x14ac:dyDescent="0.25">
      <c r="EL7219">
        <v>7212</v>
      </c>
      <c r="EM7219" t="e">
        <v>#REF!</v>
      </c>
      <c r="EN7219" t="e">
        <v>#REF!</v>
      </c>
      <c r="EP7219" t="e">
        <f t="shared" si="372"/>
        <v>#REF!</v>
      </c>
      <c r="EQ7219" t="e">
        <f t="shared" si="373"/>
        <v>#REF!</v>
      </c>
      <c r="ER7219" t="e">
        <f t="shared" si="374"/>
        <v>#REF!</v>
      </c>
    </row>
    <row r="7220" spans="142:148" x14ac:dyDescent="0.25">
      <c r="EL7220">
        <v>7213</v>
      </c>
      <c r="EM7220" t="e">
        <v>#REF!</v>
      </c>
      <c r="EN7220" t="e">
        <v>#REF!</v>
      </c>
      <c r="EP7220" t="e">
        <f t="shared" si="372"/>
        <v>#REF!</v>
      </c>
      <c r="EQ7220" t="e">
        <f t="shared" si="373"/>
        <v>#REF!</v>
      </c>
      <c r="ER7220" t="e">
        <f t="shared" si="374"/>
        <v>#REF!</v>
      </c>
    </row>
    <row r="7221" spans="142:148" x14ac:dyDescent="0.25">
      <c r="EL7221">
        <v>7214</v>
      </c>
      <c r="EM7221" t="e">
        <v>#REF!</v>
      </c>
      <c r="EN7221" t="e">
        <v>#REF!</v>
      </c>
      <c r="EP7221" t="e">
        <f t="shared" si="372"/>
        <v>#REF!</v>
      </c>
      <c r="EQ7221" t="e">
        <f t="shared" si="373"/>
        <v>#REF!</v>
      </c>
      <c r="ER7221" t="e">
        <f t="shared" si="374"/>
        <v>#REF!</v>
      </c>
    </row>
    <row r="7222" spans="142:148" x14ac:dyDescent="0.25">
      <c r="EL7222">
        <v>7215</v>
      </c>
      <c r="EM7222" t="e">
        <v>#REF!</v>
      </c>
      <c r="EN7222" t="e">
        <v>#REF!</v>
      </c>
      <c r="EP7222" t="e">
        <f t="shared" si="372"/>
        <v>#REF!</v>
      </c>
      <c r="EQ7222" t="e">
        <f t="shared" si="373"/>
        <v>#REF!</v>
      </c>
      <c r="ER7222" t="e">
        <f t="shared" si="374"/>
        <v>#REF!</v>
      </c>
    </row>
    <row r="7223" spans="142:148" x14ac:dyDescent="0.25">
      <c r="EL7223">
        <v>7216</v>
      </c>
      <c r="EM7223" t="e">
        <v>#REF!</v>
      </c>
      <c r="EN7223" t="e">
        <v>#REF!</v>
      </c>
      <c r="EP7223" t="e">
        <f t="shared" si="372"/>
        <v>#REF!</v>
      </c>
      <c r="EQ7223" t="e">
        <f t="shared" si="373"/>
        <v>#REF!</v>
      </c>
      <c r="ER7223" t="e">
        <f t="shared" si="374"/>
        <v>#REF!</v>
      </c>
    </row>
    <row r="7224" spans="142:148" x14ac:dyDescent="0.25">
      <c r="EL7224">
        <v>7217</v>
      </c>
      <c r="EM7224" t="e">
        <v>#REF!</v>
      </c>
      <c r="EN7224" t="e">
        <v>#REF!</v>
      </c>
      <c r="EP7224" t="e">
        <f t="shared" si="372"/>
        <v>#REF!</v>
      </c>
      <c r="EQ7224" t="e">
        <f t="shared" si="373"/>
        <v>#REF!</v>
      </c>
      <c r="ER7224" t="e">
        <f t="shared" si="374"/>
        <v>#REF!</v>
      </c>
    </row>
    <row r="7225" spans="142:148" x14ac:dyDescent="0.25">
      <c r="EL7225">
        <v>7218</v>
      </c>
      <c r="EM7225" t="e">
        <v>#REF!</v>
      </c>
      <c r="EN7225" t="e">
        <v>#REF!</v>
      </c>
      <c r="EP7225" t="e">
        <f t="shared" si="372"/>
        <v>#REF!</v>
      </c>
      <c r="EQ7225" t="e">
        <f t="shared" si="373"/>
        <v>#REF!</v>
      </c>
      <c r="ER7225" t="e">
        <f t="shared" si="374"/>
        <v>#REF!</v>
      </c>
    </row>
    <row r="7226" spans="142:148" x14ac:dyDescent="0.25">
      <c r="EL7226">
        <v>7219</v>
      </c>
      <c r="EM7226" t="e">
        <v>#REF!</v>
      </c>
      <c r="EN7226" t="e">
        <v>#REF!</v>
      </c>
      <c r="EP7226" t="e">
        <f t="shared" si="372"/>
        <v>#REF!</v>
      </c>
      <c r="EQ7226" t="e">
        <f t="shared" si="373"/>
        <v>#REF!</v>
      </c>
      <c r="ER7226" t="e">
        <f t="shared" si="374"/>
        <v>#REF!</v>
      </c>
    </row>
    <row r="7227" spans="142:148" x14ac:dyDescent="0.25">
      <c r="EL7227">
        <v>7220</v>
      </c>
      <c r="EM7227" t="e">
        <v>#REF!</v>
      </c>
      <c r="EN7227" t="e">
        <v>#REF!</v>
      </c>
      <c r="EP7227" t="e">
        <f t="shared" si="372"/>
        <v>#REF!</v>
      </c>
      <c r="EQ7227" t="e">
        <f t="shared" si="373"/>
        <v>#REF!</v>
      </c>
      <c r="ER7227" t="e">
        <f t="shared" si="374"/>
        <v>#REF!</v>
      </c>
    </row>
    <row r="7228" spans="142:148" x14ac:dyDescent="0.25">
      <c r="EL7228">
        <v>7221</v>
      </c>
      <c r="EM7228" t="e">
        <v>#REF!</v>
      </c>
      <c r="EN7228" t="e">
        <v>#REF!</v>
      </c>
      <c r="EP7228" t="e">
        <f t="shared" si="372"/>
        <v>#REF!</v>
      </c>
      <c r="EQ7228" t="e">
        <f t="shared" si="373"/>
        <v>#REF!</v>
      </c>
      <c r="ER7228" t="e">
        <f t="shared" si="374"/>
        <v>#REF!</v>
      </c>
    </row>
    <row r="7229" spans="142:148" x14ac:dyDescent="0.25">
      <c r="EL7229">
        <v>7222</v>
      </c>
      <c r="EM7229" t="e">
        <v>#REF!</v>
      </c>
      <c r="EN7229" t="e">
        <v>#REF!</v>
      </c>
      <c r="EP7229" t="e">
        <f t="shared" si="372"/>
        <v>#REF!</v>
      </c>
      <c r="EQ7229" t="e">
        <f t="shared" si="373"/>
        <v>#REF!</v>
      </c>
      <c r="ER7229" t="e">
        <f t="shared" si="374"/>
        <v>#REF!</v>
      </c>
    </row>
    <row r="7230" spans="142:148" x14ac:dyDescent="0.25">
      <c r="EL7230">
        <v>7223</v>
      </c>
      <c r="EM7230" t="e">
        <v>#REF!</v>
      </c>
      <c r="EN7230" t="e">
        <v>#REF!</v>
      </c>
      <c r="EP7230" t="e">
        <f t="shared" si="372"/>
        <v>#REF!</v>
      </c>
      <c r="EQ7230" t="e">
        <f t="shared" si="373"/>
        <v>#REF!</v>
      </c>
      <c r="ER7230" t="e">
        <f t="shared" si="374"/>
        <v>#REF!</v>
      </c>
    </row>
    <row r="7231" spans="142:148" x14ac:dyDescent="0.25">
      <c r="EL7231">
        <v>7224</v>
      </c>
      <c r="EM7231" t="e">
        <v>#REF!</v>
      </c>
      <c r="EN7231" t="e">
        <v>#REF!</v>
      </c>
      <c r="EP7231" t="e">
        <f t="shared" si="372"/>
        <v>#REF!</v>
      </c>
      <c r="EQ7231" t="e">
        <f t="shared" si="373"/>
        <v>#REF!</v>
      </c>
      <c r="ER7231" t="e">
        <f t="shared" si="374"/>
        <v>#REF!</v>
      </c>
    </row>
    <row r="7232" spans="142:148" x14ac:dyDescent="0.25">
      <c r="EL7232">
        <v>7225</v>
      </c>
      <c r="EM7232" t="e">
        <v>#REF!</v>
      </c>
      <c r="EN7232" t="e">
        <v>#REF!</v>
      </c>
      <c r="EP7232" t="e">
        <f t="shared" si="372"/>
        <v>#REF!</v>
      </c>
      <c r="EQ7232" t="e">
        <f t="shared" si="373"/>
        <v>#REF!</v>
      </c>
      <c r="ER7232" t="e">
        <f t="shared" si="374"/>
        <v>#REF!</v>
      </c>
    </row>
    <row r="7233" spans="142:148" x14ac:dyDescent="0.25">
      <c r="EL7233">
        <v>7226</v>
      </c>
      <c r="EM7233" t="e">
        <v>#REF!</v>
      </c>
      <c r="EN7233" t="e">
        <v>#REF!</v>
      </c>
      <c r="EP7233" t="e">
        <f t="shared" si="372"/>
        <v>#REF!</v>
      </c>
      <c r="EQ7233" t="e">
        <f t="shared" si="373"/>
        <v>#REF!</v>
      </c>
      <c r="ER7233" t="e">
        <f t="shared" si="374"/>
        <v>#REF!</v>
      </c>
    </row>
    <row r="7234" spans="142:148" x14ac:dyDescent="0.25">
      <c r="EL7234">
        <v>7227</v>
      </c>
      <c r="EM7234" t="e">
        <v>#REF!</v>
      </c>
      <c r="EN7234" t="e">
        <v>#REF!</v>
      </c>
      <c r="EP7234" t="e">
        <f t="shared" si="372"/>
        <v>#REF!</v>
      </c>
      <c r="EQ7234" t="e">
        <f t="shared" si="373"/>
        <v>#REF!</v>
      </c>
      <c r="ER7234" t="e">
        <f t="shared" si="374"/>
        <v>#REF!</v>
      </c>
    </row>
    <row r="7235" spans="142:148" x14ac:dyDescent="0.25">
      <c r="EL7235">
        <v>7228</v>
      </c>
      <c r="EM7235" t="e">
        <v>#REF!</v>
      </c>
      <c r="EN7235" t="e">
        <v>#REF!</v>
      </c>
      <c r="EP7235" t="e">
        <f t="shared" si="372"/>
        <v>#REF!</v>
      </c>
      <c r="EQ7235" t="e">
        <f t="shared" si="373"/>
        <v>#REF!</v>
      </c>
      <c r="ER7235" t="e">
        <f t="shared" si="374"/>
        <v>#REF!</v>
      </c>
    </row>
    <row r="7236" spans="142:148" x14ac:dyDescent="0.25">
      <c r="EL7236">
        <v>7229</v>
      </c>
      <c r="EM7236" t="e">
        <v>#REF!</v>
      </c>
      <c r="EN7236" t="e">
        <v>#REF!</v>
      </c>
      <c r="EP7236" t="e">
        <f t="shared" si="372"/>
        <v>#REF!</v>
      </c>
      <c r="EQ7236" t="e">
        <f t="shared" si="373"/>
        <v>#REF!</v>
      </c>
      <c r="ER7236" t="e">
        <f t="shared" si="374"/>
        <v>#REF!</v>
      </c>
    </row>
    <row r="7237" spans="142:148" x14ac:dyDescent="0.25">
      <c r="EL7237">
        <v>7230</v>
      </c>
      <c r="EM7237" t="e">
        <v>#REF!</v>
      </c>
      <c r="EN7237" t="e">
        <v>#REF!</v>
      </c>
      <c r="EP7237" t="e">
        <f t="shared" si="372"/>
        <v>#REF!</v>
      </c>
      <c r="EQ7237" t="e">
        <f t="shared" si="373"/>
        <v>#REF!</v>
      </c>
      <c r="ER7237" t="e">
        <f t="shared" si="374"/>
        <v>#REF!</v>
      </c>
    </row>
    <row r="7238" spans="142:148" x14ac:dyDescent="0.25">
      <c r="EL7238">
        <v>7231</v>
      </c>
      <c r="EM7238" t="e">
        <v>#REF!</v>
      </c>
      <c r="EN7238" t="e">
        <v>#REF!</v>
      </c>
      <c r="EP7238" t="e">
        <f t="shared" si="372"/>
        <v>#REF!</v>
      </c>
      <c r="EQ7238" t="e">
        <f t="shared" si="373"/>
        <v>#REF!</v>
      </c>
      <c r="ER7238" t="e">
        <f t="shared" si="374"/>
        <v>#REF!</v>
      </c>
    </row>
    <row r="7239" spans="142:148" x14ac:dyDescent="0.25">
      <c r="EL7239">
        <v>7232</v>
      </c>
      <c r="EM7239" t="e">
        <v>#REF!</v>
      </c>
      <c r="EN7239" t="e">
        <v>#REF!</v>
      </c>
      <c r="EP7239" t="e">
        <f t="shared" si="372"/>
        <v>#REF!</v>
      </c>
      <c r="EQ7239" t="e">
        <f t="shared" si="373"/>
        <v>#REF!</v>
      </c>
      <c r="ER7239" t="e">
        <f t="shared" si="374"/>
        <v>#REF!</v>
      </c>
    </row>
    <row r="7240" spans="142:148" x14ac:dyDescent="0.25">
      <c r="EL7240">
        <v>7233</v>
      </c>
      <c r="EM7240" t="e">
        <v>#REF!</v>
      </c>
      <c r="EN7240" t="e">
        <v>#REF!</v>
      </c>
      <c r="EP7240" t="e">
        <f t="shared" si="372"/>
        <v>#REF!</v>
      </c>
      <c r="EQ7240" t="e">
        <f t="shared" si="373"/>
        <v>#REF!</v>
      </c>
      <c r="ER7240" t="e">
        <f t="shared" si="374"/>
        <v>#REF!</v>
      </c>
    </row>
    <row r="7241" spans="142:148" x14ac:dyDescent="0.25">
      <c r="EL7241">
        <v>7234</v>
      </c>
      <c r="EM7241" t="e">
        <v>#REF!</v>
      </c>
      <c r="EN7241" t="e">
        <v>#REF!</v>
      </c>
      <c r="EP7241" t="e">
        <f t="shared" si="372"/>
        <v>#REF!</v>
      </c>
      <c r="EQ7241" t="e">
        <f t="shared" si="373"/>
        <v>#REF!</v>
      </c>
      <c r="ER7241" t="e">
        <f t="shared" si="374"/>
        <v>#REF!</v>
      </c>
    </row>
    <row r="7242" spans="142:148" x14ac:dyDescent="0.25">
      <c r="EL7242">
        <v>7235</v>
      </c>
      <c r="EM7242" t="e">
        <v>#REF!</v>
      </c>
      <c r="EN7242" t="e">
        <v>#REF!</v>
      </c>
      <c r="EP7242" t="e">
        <f t="shared" si="372"/>
        <v>#REF!</v>
      </c>
      <c r="EQ7242" t="e">
        <f t="shared" si="373"/>
        <v>#REF!</v>
      </c>
      <c r="ER7242" t="e">
        <f t="shared" si="374"/>
        <v>#REF!</v>
      </c>
    </row>
    <row r="7243" spans="142:148" x14ac:dyDescent="0.25">
      <c r="EL7243">
        <v>7236</v>
      </c>
      <c r="EM7243" t="e">
        <v>#REF!</v>
      </c>
      <c r="EN7243" t="e">
        <v>#REF!</v>
      </c>
      <c r="EP7243" t="e">
        <f t="shared" si="372"/>
        <v>#REF!</v>
      </c>
      <c r="EQ7243" t="e">
        <f t="shared" si="373"/>
        <v>#REF!</v>
      </c>
      <c r="ER7243" t="e">
        <f t="shared" si="374"/>
        <v>#REF!</v>
      </c>
    </row>
    <row r="7244" spans="142:148" x14ac:dyDescent="0.25">
      <c r="EL7244">
        <v>7237</v>
      </c>
      <c r="EM7244" t="e">
        <v>#REF!</v>
      </c>
      <c r="EN7244" t="e">
        <v>#REF!</v>
      </c>
      <c r="EP7244" t="e">
        <f t="shared" si="372"/>
        <v>#REF!</v>
      </c>
      <c r="EQ7244" t="e">
        <f t="shared" si="373"/>
        <v>#REF!</v>
      </c>
      <c r="ER7244" t="e">
        <f t="shared" si="374"/>
        <v>#REF!</v>
      </c>
    </row>
    <row r="7245" spans="142:148" x14ac:dyDescent="0.25">
      <c r="EL7245">
        <v>7238</v>
      </c>
      <c r="EM7245" t="e">
        <v>#REF!</v>
      </c>
      <c r="EN7245" t="e">
        <v>#REF!</v>
      </c>
      <c r="EP7245" t="e">
        <f t="shared" si="372"/>
        <v>#REF!</v>
      </c>
      <c r="EQ7245" t="e">
        <f t="shared" si="373"/>
        <v>#REF!</v>
      </c>
      <c r="ER7245" t="e">
        <f t="shared" si="374"/>
        <v>#REF!</v>
      </c>
    </row>
    <row r="7246" spans="142:148" x14ac:dyDescent="0.25">
      <c r="EL7246">
        <v>7239</v>
      </c>
      <c r="EM7246" t="e">
        <v>#REF!</v>
      </c>
      <c r="EN7246" t="e">
        <v>#REF!</v>
      </c>
      <c r="EP7246" t="e">
        <f t="shared" si="372"/>
        <v>#REF!</v>
      </c>
      <c r="EQ7246" t="e">
        <f t="shared" si="373"/>
        <v>#REF!</v>
      </c>
      <c r="ER7246" t="e">
        <f t="shared" si="374"/>
        <v>#REF!</v>
      </c>
    </row>
    <row r="7247" spans="142:148" x14ac:dyDescent="0.25">
      <c r="EL7247">
        <v>7240</v>
      </c>
      <c r="EM7247" t="e">
        <v>#REF!</v>
      </c>
      <c r="EN7247" t="e">
        <v>#REF!</v>
      </c>
      <c r="EP7247" t="e">
        <f t="shared" si="372"/>
        <v>#REF!</v>
      </c>
      <c r="EQ7247" t="e">
        <f t="shared" si="373"/>
        <v>#REF!</v>
      </c>
      <c r="ER7247" t="e">
        <f t="shared" si="374"/>
        <v>#REF!</v>
      </c>
    </row>
    <row r="7248" spans="142:148" x14ac:dyDescent="0.25">
      <c r="EL7248">
        <v>7241</v>
      </c>
      <c r="EM7248" t="e">
        <v>#REF!</v>
      </c>
      <c r="EN7248" t="e">
        <v>#REF!</v>
      </c>
      <c r="EP7248" t="e">
        <f t="shared" si="372"/>
        <v>#REF!</v>
      </c>
      <c r="EQ7248" t="e">
        <f t="shared" si="373"/>
        <v>#REF!</v>
      </c>
      <c r="ER7248" t="e">
        <f t="shared" si="374"/>
        <v>#REF!</v>
      </c>
    </row>
    <row r="7249" spans="142:148" x14ac:dyDescent="0.25">
      <c r="EL7249">
        <v>7242</v>
      </c>
      <c r="EM7249" t="e">
        <v>#REF!</v>
      </c>
      <c r="EN7249" t="e">
        <v>#REF!</v>
      </c>
      <c r="EP7249" t="e">
        <f t="shared" si="372"/>
        <v>#REF!</v>
      </c>
      <c r="EQ7249" t="e">
        <f t="shared" si="373"/>
        <v>#REF!</v>
      </c>
      <c r="ER7249" t="e">
        <f t="shared" si="374"/>
        <v>#REF!</v>
      </c>
    </row>
    <row r="7250" spans="142:148" x14ac:dyDescent="0.25">
      <c r="EL7250">
        <v>7243</v>
      </c>
      <c r="EM7250" t="e">
        <v>#REF!</v>
      </c>
      <c r="EN7250" t="e">
        <v>#REF!</v>
      </c>
      <c r="EP7250" t="e">
        <f t="shared" si="372"/>
        <v>#REF!</v>
      </c>
      <c r="EQ7250" t="e">
        <f t="shared" si="373"/>
        <v>#REF!</v>
      </c>
      <c r="ER7250" t="e">
        <f t="shared" si="374"/>
        <v>#REF!</v>
      </c>
    </row>
    <row r="7251" spans="142:148" x14ac:dyDescent="0.25">
      <c r="EL7251">
        <v>7244</v>
      </c>
      <c r="EM7251" t="e">
        <v>#REF!</v>
      </c>
      <c r="EN7251" t="e">
        <v>#REF!</v>
      </c>
      <c r="EP7251" t="e">
        <f t="shared" si="372"/>
        <v>#REF!</v>
      </c>
      <c r="EQ7251" t="e">
        <f t="shared" si="373"/>
        <v>#REF!</v>
      </c>
      <c r="ER7251" t="e">
        <f t="shared" si="374"/>
        <v>#REF!</v>
      </c>
    </row>
    <row r="7252" spans="142:148" x14ac:dyDescent="0.25">
      <c r="EL7252">
        <v>7245</v>
      </c>
      <c r="EM7252" t="e">
        <v>#REF!</v>
      </c>
      <c r="EN7252" t="e">
        <v>#REF!</v>
      </c>
      <c r="EP7252" t="e">
        <f t="shared" si="372"/>
        <v>#REF!</v>
      </c>
      <c r="EQ7252" t="e">
        <f t="shared" si="373"/>
        <v>#REF!</v>
      </c>
      <c r="ER7252" t="e">
        <f t="shared" si="374"/>
        <v>#REF!</v>
      </c>
    </row>
    <row r="7253" spans="142:148" x14ac:dyDescent="0.25">
      <c r="EL7253">
        <v>7246</v>
      </c>
      <c r="EM7253" t="e">
        <v>#REF!</v>
      </c>
      <c r="EN7253" t="e">
        <v>#REF!</v>
      </c>
      <c r="EP7253" t="e">
        <f t="shared" si="372"/>
        <v>#REF!</v>
      </c>
      <c r="EQ7253" t="e">
        <f t="shared" si="373"/>
        <v>#REF!</v>
      </c>
      <c r="ER7253" t="e">
        <f t="shared" si="374"/>
        <v>#REF!</v>
      </c>
    </row>
    <row r="7254" spans="142:148" x14ac:dyDescent="0.25">
      <c r="EL7254">
        <v>7247</v>
      </c>
      <c r="EM7254" t="e">
        <v>#REF!</v>
      </c>
      <c r="EN7254" t="e">
        <v>#REF!</v>
      </c>
      <c r="EP7254" t="e">
        <f t="shared" si="372"/>
        <v>#REF!</v>
      </c>
      <c r="EQ7254" t="e">
        <f t="shared" si="373"/>
        <v>#REF!</v>
      </c>
      <c r="ER7254" t="e">
        <f t="shared" si="374"/>
        <v>#REF!</v>
      </c>
    </row>
    <row r="7255" spans="142:148" x14ac:dyDescent="0.25">
      <c r="EL7255">
        <v>7248</v>
      </c>
      <c r="EM7255" t="e">
        <v>#REF!</v>
      </c>
      <c r="EN7255" t="e">
        <v>#REF!</v>
      </c>
      <c r="EP7255" t="e">
        <f t="shared" si="372"/>
        <v>#REF!</v>
      </c>
      <c r="EQ7255" t="e">
        <f t="shared" si="373"/>
        <v>#REF!</v>
      </c>
      <c r="ER7255" t="e">
        <f t="shared" si="374"/>
        <v>#REF!</v>
      </c>
    </row>
    <row r="7256" spans="142:148" x14ac:dyDescent="0.25">
      <c r="EL7256">
        <v>7249</v>
      </c>
      <c r="EM7256" t="e">
        <v>#REF!</v>
      </c>
      <c r="EN7256" t="e">
        <v>#REF!</v>
      </c>
      <c r="EP7256" t="e">
        <f t="shared" ref="EP7256:EP7319" si="375">IF(EM7256&gt;EN7256,1,0)</f>
        <v>#REF!</v>
      </c>
      <c r="EQ7256" t="e">
        <f t="shared" ref="EQ7256:EQ7319" si="376">IF(EP7256&gt;0,0,1)</f>
        <v>#REF!</v>
      </c>
      <c r="ER7256" t="e">
        <f t="shared" ref="ER7256:ER7319" si="377">IF(EM7256&gt;EN7256,EM7256-EN7256,EN7256-EM7256)</f>
        <v>#REF!</v>
      </c>
    </row>
    <row r="7257" spans="142:148" x14ac:dyDescent="0.25">
      <c r="EL7257">
        <v>7250</v>
      </c>
      <c r="EM7257" t="e">
        <v>#REF!</v>
      </c>
      <c r="EN7257" t="e">
        <v>#REF!</v>
      </c>
      <c r="EP7257" t="e">
        <f t="shared" si="375"/>
        <v>#REF!</v>
      </c>
      <c r="EQ7257" t="e">
        <f t="shared" si="376"/>
        <v>#REF!</v>
      </c>
      <c r="ER7257" t="e">
        <f t="shared" si="377"/>
        <v>#REF!</v>
      </c>
    </row>
    <row r="7258" spans="142:148" x14ac:dyDescent="0.25">
      <c r="EL7258">
        <v>7251</v>
      </c>
      <c r="EM7258" t="e">
        <v>#REF!</v>
      </c>
      <c r="EN7258" t="e">
        <v>#REF!</v>
      </c>
      <c r="EP7258" t="e">
        <f t="shared" si="375"/>
        <v>#REF!</v>
      </c>
      <c r="EQ7258" t="e">
        <f t="shared" si="376"/>
        <v>#REF!</v>
      </c>
      <c r="ER7258" t="e">
        <f t="shared" si="377"/>
        <v>#REF!</v>
      </c>
    </row>
    <row r="7259" spans="142:148" x14ac:dyDescent="0.25">
      <c r="EL7259">
        <v>7252</v>
      </c>
      <c r="EM7259" t="e">
        <v>#REF!</v>
      </c>
      <c r="EN7259" t="e">
        <v>#REF!</v>
      </c>
      <c r="EP7259" t="e">
        <f t="shared" si="375"/>
        <v>#REF!</v>
      </c>
      <c r="EQ7259" t="e">
        <f t="shared" si="376"/>
        <v>#REF!</v>
      </c>
      <c r="ER7259" t="e">
        <f t="shared" si="377"/>
        <v>#REF!</v>
      </c>
    </row>
    <row r="7260" spans="142:148" x14ac:dyDescent="0.25">
      <c r="EL7260">
        <v>7253</v>
      </c>
      <c r="EM7260" t="e">
        <v>#REF!</v>
      </c>
      <c r="EN7260" t="e">
        <v>#REF!</v>
      </c>
      <c r="EP7260" t="e">
        <f t="shared" si="375"/>
        <v>#REF!</v>
      </c>
      <c r="EQ7260" t="e">
        <f t="shared" si="376"/>
        <v>#REF!</v>
      </c>
      <c r="ER7260" t="e">
        <f t="shared" si="377"/>
        <v>#REF!</v>
      </c>
    </row>
    <row r="7261" spans="142:148" x14ac:dyDescent="0.25">
      <c r="EL7261">
        <v>7254</v>
      </c>
      <c r="EM7261" t="e">
        <v>#REF!</v>
      </c>
      <c r="EN7261" t="e">
        <v>#REF!</v>
      </c>
      <c r="EP7261" t="e">
        <f t="shared" si="375"/>
        <v>#REF!</v>
      </c>
      <c r="EQ7261" t="e">
        <f t="shared" si="376"/>
        <v>#REF!</v>
      </c>
      <c r="ER7261" t="e">
        <f t="shared" si="377"/>
        <v>#REF!</v>
      </c>
    </row>
    <row r="7262" spans="142:148" x14ac:dyDescent="0.25">
      <c r="EL7262">
        <v>7255</v>
      </c>
      <c r="EM7262" t="e">
        <v>#REF!</v>
      </c>
      <c r="EN7262" t="e">
        <v>#REF!</v>
      </c>
      <c r="EP7262" t="e">
        <f t="shared" si="375"/>
        <v>#REF!</v>
      </c>
      <c r="EQ7262" t="e">
        <f t="shared" si="376"/>
        <v>#REF!</v>
      </c>
      <c r="ER7262" t="e">
        <f t="shared" si="377"/>
        <v>#REF!</v>
      </c>
    </row>
    <row r="7263" spans="142:148" x14ac:dyDescent="0.25">
      <c r="EL7263">
        <v>7256</v>
      </c>
      <c r="EM7263" t="e">
        <v>#REF!</v>
      </c>
      <c r="EN7263" t="e">
        <v>#REF!</v>
      </c>
      <c r="EP7263" t="e">
        <f t="shared" si="375"/>
        <v>#REF!</v>
      </c>
      <c r="EQ7263" t="e">
        <f t="shared" si="376"/>
        <v>#REF!</v>
      </c>
      <c r="ER7263" t="e">
        <f t="shared" si="377"/>
        <v>#REF!</v>
      </c>
    </row>
    <row r="7264" spans="142:148" x14ac:dyDescent="0.25">
      <c r="EL7264">
        <v>7257</v>
      </c>
      <c r="EM7264" t="e">
        <v>#REF!</v>
      </c>
      <c r="EN7264" t="e">
        <v>#REF!</v>
      </c>
      <c r="EP7264" t="e">
        <f t="shared" si="375"/>
        <v>#REF!</v>
      </c>
      <c r="EQ7264" t="e">
        <f t="shared" si="376"/>
        <v>#REF!</v>
      </c>
      <c r="ER7264" t="e">
        <f t="shared" si="377"/>
        <v>#REF!</v>
      </c>
    </row>
    <row r="7265" spans="142:148" x14ac:dyDescent="0.25">
      <c r="EL7265">
        <v>7258</v>
      </c>
      <c r="EM7265" t="e">
        <v>#REF!</v>
      </c>
      <c r="EN7265" t="e">
        <v>#REF!</v>
      </c>
      <c r="EP7265" t="e">
        <f t="shared" si="375"/>
        <v>#REF!</v>
      </c>
      <c r="EQ7265" t="e">
        <f t="shared" si="376"/>
        <v>#REF!</v>
      </c>
      <c r="ER7265" t="e">
        <f t="shared" si="377"/>
        <v>#REF!</v>
      </c>
    </row>
    <row r="7266" spans="142:148" x14ac:dyDescent="0.25">
      <c r="EL7266">
        <v>7259</v>
      </c>
      <c r="EM7266" t="e">
        <v>#REF!</v>
      </c>
      <c r="EN7266" t="e">
        <v>#REF!</v>
      </c>
      <c r="EP7266" t="e">
        <f t="shared" si="375"/>
        <v>#REF!</v>
      </c>
      <c r="EQ7266" t="e">
        <f t="shared" si="376"/>
        <v>#REF!</v>
      </c>
      <c r="ER7266" t="e">
        <f t="shared" si="377"/>
        <v>#REF!</v>
      </c>
    </row>
    <row r="7267" spans="142:148" x14ac:dyDescent="0.25">
      <c r="EL7267">
        <v>7260</v>
      </c>
      <c r="EM7267" t="e">
        <v>#REF!</v>
      </c>
      <c r="EN7267" t="e">
        <v>#REF!</v>
      </c>
      <c r="EP7267" t="e">
        <f t="shared" si="375"/>
        <v>#REF!</v>
      </c>
      <c r="EQ7267" t="e">
        <f t="shared" si="376"/>
        <v>#REF!</v>
      </c>
      <c r="ER7267" t="e">
        <f t="shared" si="377"/>
        <v>#REF!</v>
      </c>
    </row>
    <row r="7268" spans="142:148" x14ac:dyDescent="0.25">
      <c r="EL7268">
        <v>7261</v>
      </c>
      <c r="EM7268" t="e">
        <v>#REF!</v>
      </c>
      <c r="EN7268" t="e">
        <v>#REF!</v>
      </c>
      <c r="EP7268" t="e">
        <f t="shared" si="375"/>
        <v>#REF!</v>
      </c>
      <c r="EQ7268" t="e">
        <f t="shared" si="376"/>
        <v>#REF!</v>
      </c>
      <c r="ER7268" t="e">
        <f t="shared" si="377"/>
        <v>#REF!</v>
      </c>
    </row>
    <row r="7269" spans="142:148" x14ac:dyDescent="0.25">
      <c r="EL7269">
        <v>7262</v>
      </c>
      <c r="EM7269" t="e">
        <v>#REF!</v>
      </c>
      <c r="EN7269" t="e">
        <v>#REF!</v>
      </c>
      <c r="EP7269" t="e">
        <f t="shared" si="375"/>
        <v>#REF!</v>
      </c>
      <c r="EQ7269" t="e">
        <f t="shared" si="376"/>
        <v>#REF!</v>
      </c>
      <c r="ER7269" t="e">
        <f t="shared" si="377"/>
        <v>#REF!</v>
      </c>
    </row>
    <row r="7270" spans="142:148" x14ac:dyDescent="0.25">
      <c r="EL7270">
        <v>7263</v>
      </c>
      <c r="EM7270" t="e">
        <v>#REF!</v>
      </c>
      <c r="EN7270" t="e">
        <v>#REF!</v>
      </c>
      <c r="EP7270" t="e">
        <f t="shared" si="375"/>
        <v>#REF!</v>
      </c>
      <c r="EQ7270" t="e">
        <f t="shared" si="376"/>
        <v>#REF!</v>
      </c>
      <c r="ER7270" t="e">
        <f t="shared" si="377"/>
        <v>#REF!</v>
      </c>
    </row>
    <row r="7271" spans="142:148" x14ac:dyDescent="0.25">
      <c r="EL7271">
        <v>7264</v>
      </c>
      <c r="EM7271" t="e">
        <v>#REF!</v>
      </c>
      <c r="EN7271" t="e">
        <v>#REF!</v>
      </c>
      <c r="EP7271" t="e">
        <f t="shared" si="375"/>
        <v>#REF!</v>
      </c>
      <c r="EQ7271" t="e">
        <f t="shared" si="376"/>
        <v>#REF!</v>
      </c>
      <c r="ER7271" t="e">
        <f t="shared" si="377"/>
        <v>#REF!</v>
      </c>
    </row>
    <row r="7272" spans="142:148" x14ac:dyDescent="0.25">
      <c r="EL7272">
        <v>7265</v>
      </c>
      <c r="EM7272" t="e">
        <v>#REF!</v>
      </c>
      <c r="EN7272" t="e">
        <v>#REF!</v>
      </c>
      <c r="EP7272" t="e">
        <f t="shared" si="375"/>
        <v>#REF!</v>
      </c>
      <c r="EQ7272" t="e">
        <f t="shared" si="376"/>
        <v>#REF!</v>
      </c>
      <c r="ER7272" t="e">
        <f t="shared" si="377"/>
        <v>#REF!</v>
      </c>
    </row>
    <row r="7273" spans="142:148" x14ac:dyDescent="0.25">
      <c r="EL7273">
        <v>7266</v>
      </c>
      <c r="EM7273" t="e">
        <v>#REF!</v>
      </c>
      <c r="EN7273" t="e">
        <v>#REF!</v>
      </c>
      <c r="EP7273" t="e">
        <f t="shared" si="375"/>
        <v>#REF!</v>
      </c>
      <c r="EQ7273" t="e">
        <f t="shared" si="376"/>
        <v>#REF!</v>
      </c>
      <c r="ER7273" t="e">
        <f t="shared" si="377"/>
        <v>#REF!</v>
      </c>
    </row>
    <row r="7274" spans="142:148" x14ac:dyDescent="0.25">
      <c r="EL7274">
        <v>7267</v>
      </c>
      <c r="EM7274" t="e">
        <v>#REF!</v>
      </c>
      <c r="EN7274" t="e">
        <v>#REF!</v>
      </c>
      <c r="EP7274" t="e">
        <f t="shared" si="375"/>
        <v>#REF!</v>
      </c>
      <c r="EQ7274" t="e">
        <f t="shared" si="376"/>
        <v>#REF!</v>
      </c>
      <c r="ER7274" t="e">
        <f t="shared" si="377"/>
        <v>#REF!</v>
      </c>
    </row>
    <row r="7275" spans="142:148" x14ac:dyDescent="0.25">
      <c r="EL7275">
        <v>7268</v>
      </c>
      <c r="EM7275" t="e">
        <v>#REF!</v>
      </c>
      <c r="EN7275" t="e">
        <v>#REF!</v>
      </c>
      <c r="EP7275" t="e">
        <f t="shared" si="375"/>
        <v>#REF!</v>
      </c>
      <c r="EQ7275" t="e">
        <f t="shared" si="376"/>
        <v>#REF!</v>
      </c>
      <c r="ER7275" t="e">
        <f t="shared" si="377"/>
        <v>#REF!</v>
      </c>
    </row>
    <row r="7276" spans="142:148" x14ac:dyDescent="0.25">
      <c r="EL7276">
        <v>7269</v>
      </c>
      <c r="EM7276" t="e">
        <v>#REF!</v>
      </c>
      <c r="EN7276" t="e">
        <v>#REF!</v>
      </c>
      <c r="EP7276" t="e">
        <f t="shared" si="375"/>
        <v>#REF!</v>
      </c>
      <c r="EQ7276" t="e">
        <f t="shared" si="376"/>
        <v>#REF!</v>
      </c>
      <c r="ER7276" t="e">
        <f t="shared" si="377"/>
        <v>#REF!</v>
      </c>
    </row>
    <row r="7277" spans="142:148" x14ac:dyDescent="0.25">
      <c r="EL7277">
        <v>7270</v>
      </c>
      <c r="EM7277" t="e">
        <v>#REF!</v>
      </c>
      <c r="EN7277" t="e">
        <v>#REF!</v>
      </c>
      <c r="EP7277" t="e">
        <f t="shared" si="375"/>
        <v>#REF!</v>
      </c>
      <c r="EQ7277" t="e">
        <f t="shared" si="376"/>
        <v>#REF!</v>
      </c>
      <c r="ER7277" t="e">
        <f t="shared" si="377"/>
        <v>#REF!</v>
      </c>
    </row>
    <row r="7278" spans="142:148" x14ac:dyDescent="0.25">
      <c r="EL7278">
        <v>7271</v>
      </c>
      <c r="EM7278" t="e">
        <v>#REF!</v>
      </c>
      <c r="EN7278" t="e">
        <v>#REF!</v>
      </c>
      <c r="EP7278" t="e">
        <f t="shared" si="375"/>
        <v>#REF!</v>
      </c>
      <c r="EQ7278" t="e">
        <f t="shared" si="376"/>
        <v>#REF!</v>
      </c>
      <c r="ER7278" t="e">
        <f t="shared" si="377"/>
        <v>#REF!</v>
      </c>
    </row>
    <row r="7279" spans="142:148" x14ac:dyDescent="0.25">
      <c r="EL7279">
        <v>7272</v>
      </c>
      <c r="EM7279" t="e">
        <v>#REF!</v>
      </c>
      <c r="EN7279" t="e">
        <v>#REF!</v>
      </c>
      <c r="EP7279" t="e">
        <f t="shared" si="375"/>
        <v>#REF!</v>
      </c>
      <c r="EQ7279" t="e">
        <f t="shared" si="376"/>
        <v>#REF!</v>
      </c>
      <c r="ER7279" t="e">
        <f t="shared" si="377"/>
        <v>#REF!</v>
      </c>
    </row>
    <row r="7280" spans="142:148" x14ac:dyDescent="0.25">
      <c r="EL7280">
        <v>7273</v>
      </c>
      <c r="EM7280" t="e">
        <v>#REF!</v>
      </c>
      <c r="EN7280" t="e">
        <v>#REF!</v>
      </c>
      <c r="EP7280" t="e">
        <f t="shared" si="375"/>
        <v>#REF!</v>
      </c>
      <c r="EQ7280" t="e">
        <f t="shared" si="376"/>
        <v>#REF!</v>
      </c>
      <c r="ER7280" t="e">
        <f t="shared" si="377"/>
        <v>#REF!</v>
      </c>
    </row>
    <row r="7281" spans="142:148" x14ac:dyDescent="0.25">
      <c r="EL7281">
        <v>7274</v>
      </c>
      <c r="EM7281" t="e">
        <v>#REF!</v>
      </c>
      <c r="EN7281" t="e">
        <v>#REF!</v>
      </c>
      <c r="EP7281" t="e">
        <f t="shared" si="375"/>
        <v>#REF!</v>
      </c>
      <c r="EQ7281" t="e">
        <f t="shared" si="376"/>
        <v>#REF!</v>
      </c>
      <c r="ER7281" t="e">
        <f t="shared" si="377"/>
        <v>#REF!</v>
      </c>
    </row>
    <row r="7282" spans="142:148" x14ac:dyDescent="0.25">
      <c r="EL7282">
        <v>7275</v>
      </c>
      <c r="EM7282" t="e">
        <v>#REF!</v>
      </c>
      <c r="EN7282" t="e">
        <v>#REF!</v>
      </c>
      <c r="EP7282" t="e">
        <f t="shared" si="375"/>
        <v>#REF!</v>
      </c>
      <c r="EQ7282" t="e">
        <f t="shared" si="376"/>
        <v>#REF!</v>
      </c>
      <c r="ER7282" t="e">
        <f t="shared" si="377"/>
        <v>#REF!</v>
      </c>
    </row>
    <row r="7283" spans="142:148" x14ac:dyDescent="0.25">
      <c r="EL7283">
        <v>7276</v>
      </c>
      <c r="EM7283" t="e">
        <v>#REF!</v>
      </c>
      <c r="EN7283" t="e">
        <v>#REF!</v>
      </c>
      <c r="EP7283" t="e">
        <f t="shared" si="375"/>
        <v>#REF!</v>
      </c>
      <c r="EQ7283" t="e">
        <f t="shared" si="376"/>
        <v>#REF!</v>
      </c>
      <c r="ER7283" t="e">
        <f t="shared" si="377"/>
        <v>#REF!</v>
      </c>
    </row>
    <row r="7284" spans="142:148" x14ac:dyDescent="0.25">
      <c r="EL7284">
        <v>7277</v>
      </c>
      <c r="EM7284" t="e">
        <v>#REF!</v>
      </c>
      <c r="EN7284" t="e">
        <v>#REF!</v>
      </c>
      <c r="EP7284" t="e">
        <f t="shared" si="375"/>
        <v>#REF!</v>
      </c>
      <c r="EQ7284" t="e">
        <f t="shared" si="376"/>
        <v>#REF!</v>
      </c>
      <c r="ER7284" t="e">
        <f t="shared" si="377"/>
        <v>#REF!</v>
      </c>
    </row>
    <row r="7285" spans="142:148" x14ac:dyDescent="0.25">
      <c r="EL7285">
        <v>7278</v>
      </c>
      <c r="EM7285" t="e">
        <v>#REF!</v>
      </c>
      <c r="EN7285" t="e">
        <v>#REF!</v>
      </c>
      <c r="EP7285" t="e">
        <f t="shared" si="375"/>
        <v>#REF!</v>
      </c>
      <c r="EQ7285" t="e">
        <f t="shared" si="376"/>
        <v>#REF!</v>
      </c>
      <c r="ER7285" t="e">
        <f t="shared" si="377"/>
        <v>#REF!</v>
      </c>
    </row>
    <row r="7286" spans="142:148" x14ac:dyDescent="0.25">
      <c r="EL7286">
        <v>7279</v>
      </c>
      <c r="EM7286" t="e">
        <v>#REF!</v>
      </c>
      <c r="EN7286" t="e">
        <v>#REF!</v>
      </c>
      <c r="EP7286" t="e">
        <f t="shared" si="375"/>
        <v>#REF!</v>
      </c>
      <c r="EQ7286" t="e">
        <f t="shared" si="376"/>
        <v>#REF!</v>
      </c>
      <c r="ER7286" t="e">
        <f t="shared" si="377"/>
        <v>#REF!</v>
      </c>
    </row>
    <row r="7287" spans="142:148" x14ac:dyDescent="0.25">
      <c r="EL7287">
        <v>7280</v>
      </c>
      <c r="EM7287" t="e">
        <v>#REF!</v>
      </c>
      <c r="EN7287" t="e">
        <v>#REF!</v>
      </c>
      <c r="EP7287" t="e">
        <f t="shared" si="375"/>
        <v>#REF!</v>
      </c>
      <c r="EQ7287" t="e">
        <f t="shared" si="376"/>
        <v>#REF!</v>
      </c>
      <c r="ER7287" t="e">
        <f t="shared" si="377"/>
        <v>#REF!</v>
      </c>
    </row>
    <row r="7288" spans="142:148" x14ac:dyDescent="0.25">
      <c r="EL7288">
        <v>7281</v>
      </c>
      <c r="EM7288" t="e">
        <v>#REF!</v>
      </c>
      <c r="EN7288" t="e">
        <v>#REF!</v>
      </c>
      <c r="EP7288" t="e">
        <f t="shared" si="375"/>
        <v>#REF!</v>
      </c>
      <c r="EQ7288" t="e">
        <f t="shared" si="376"/>
        <v>#REF!</v>
      </c>
      <c r="ER7288" t="e">
        <f t="shared" si="377"/>
        <v>#REF!</v>
      </c>
    </row>
    <row r="7289" spans="142:148" x14ac:dyDescent="0.25">
      <c r="EL7289">
        <v>7282</v>
      </c>
      <c r="EM7289" t="e">
        <v>#REF!</v>
      </c>
      <c r="EN7289" t="e">
        <v>#REF!</v>
      </c>
      <c r="EP7289" t="e">
        <f t="shared" si="375"/>
        <v>#REF!</v>
      </c>
      <c r="EQ7289" t="e">
        <f t="shared" si="376"/>
        <v>#REF!</v>
      </c>
      <c r="ER7289" t="e">
        <f t="shared" si="377"/>
        <v>#REF!</v>
      </c>
    </row>
    <row r="7290" spans="142:148" x14ac:dyDescent="0.25">
      <c r="EL7290">
        <v>7283</v>
      </c>
      <c r="EM7290" t="e">
        <v>#REF!</v>
      </c>
      <c r="EN7290" t="e">
        <v>#REF!</v>
      </c>
      <c r="EP7290" t="e">
        <f t="shared" si="375"/>
        <v>#REF!</v>
      </c>
      <c r="EQ7290" t="e">
        <f t="shared" si="376"/>
        <v>#REF!</v>
      </c>
      <c r="ER7290" t="e">
        <f t="shared" si="377"/>
        <v>#REF!</v>
      </c>
    </row>
    <row r="7291" spans="142:148" x14ac:dyDescent="0.25">
      <c r="EL7291">
        <v>7284</v>
      </c>
      <c r="EM7291" t="e">
        <v>#REF!</v>
      </c>
      <c r="EN7291" t="e">
        <v>#REF!</v>
      </c>
      <c r="EP7291" t="e">
        <f t="shared" si="375"/>
        <v>#REF!</v>
      </c>
      <c r="EQ7291" t="e">
        <f t="shared" si="376"/>
        <v>#REF!</v>
      </c>
      <c r="ER7291" t="e">
        <f t="shared" si="377"/>
        <v>#REF!</v>
      </c>
    </row>
    <row r="7292" spans="142:148" x14ac:dyDescent="0.25">
      <c r="EL7292">
        <v>7285</v>
      </c>
      <c r="EM7292" t="e">
        <v>#REF!</v>
      </c>
      <c r="EN7292" t="e">
        <v>#REF!</v>
      </c>
      <c r="EP7292" t="e">
        <f t="shared" si="375"/>
        <v>#REF!</v>
      </c>
      <c r="EQ7292" t="e">
        <f t="shared" si="376"/>
        <v>#REF!</v>
      </c>
      <c r="ER7292" t="e">
        <f t="shared" si="377"/>
        <v>#REF!</v>
      </c>
    </row>
    <row r="7293" spans="142:148" x14ac:dyDescent="0.25">
      <c r="EL7293">
        <v>7286</v>
      </c>
      <c r="EM7293" t="e">
        <v>#REF!</v>
      </c>
      <c r="EN7293" t="e">
        <v>#REF!</v>
      </c>
      <c r="EP7293" t="e">
        <f t="shared" si="375"/>
        <v>#REF!</v>
      </c>
      <c r="EQ7293" t="e">
        <f t="shared" si="376"/>
        <v>#REF!</v>
      </c>
      <c r="ER7293" t="e">
        <f t="shared" si="377"/>
        <v>#REF!</v>
      </c>
    </row>
    <row r="7294" spans="142:148" x14ac:dyDescent="0.25">
      <c r="EL7294">
        <v>7287</v>
      </c>
      <c r="EM7294" t="e">
        <v>#REF!</v>
      </c>
      <c r="EN7294" t="e">
        <v>#REF!</v>
      </c>
      <c r="EP7294" t="e">
        <f t="shared" si="375"/>
        <v>#REF!</v>
      </c>
      <c r="EQ7294" t="e">
        <f t="shared" si="376"/>
        <v>#REF!</v>
      </c>
      <c r="ER7294" t="e">
        <f t="shared" si="377"/>
        <v>#REF!</v>
      </c>
    </row>
    <row r="7295" spans="142:148" x14ac:dyDescent="0.25">
      <c r="EL7295">
        <v>7288</v>
      </c>
      <c r="EM7295" t="e">
        <v>#REF!</v>
      </c>
      <c r="EN7295" t="e">
        <v>#REF!</v>
      </c>
      <c r="EP7295" t="e">
        <f t="shared" si="375"/>
        <v>#REF!</v>
      </c>
      <c r="EQ7295" t="e">
        <f t="shared" si="376"/>
        <v>#REF!</v>
      </c>
      <c r="ER7295" t="e">
        <f t="shared" si="377"/>
        <v>#REF!</v>
      </c>
    </row>
    <row r="7296" spans="142:148" x14ac:dyDescent="0.25">
      <c r="EL7296">
        <v>7289</v>
      </c>
      <c r="EM7296" t="e">
        <v>#REF!</v>
      </c>
      <c r="EN7296" t="e">
        <v>#REF!</v>
      </c>
      <c r="EP7296" t="e">
        <f t="shared" si="375"/>
        <v>#REF!</v>
      </c>
      <c r="EQ7296" t="e">
        <f t="shared" si="376"/>
        <v>#REF!</v>
      </c>
      <c r="ER7296" t="e">
        <f t="shared" si="377"/>
        <v>#REF!</v>
      </c>
    </row>
    <row r="7297" spans="142:148" x14ac:dyDescent="0.25">
      <c r="EL7297">
        <v>7290</v>
      </c>
      <c r="EM7297" t="e">
        <v>#REF!</v>
      </c>
      <c r="EN7297" t="e">
        <v>#REF!</v>
      </c>
      <c r="EP7297" t="e">
        <f t="shared" si="375"/>
        <v>#REF!</v>
      </c>
      <c r="EQ7297" t="e">
        <f t="shared" si="376"/>
        <v>#REF!</v>
      </c>
      <c r="ER7297" t="e">
        <f t="shared" si="377"/>
        <v>#REF!</v>
      </c>
    </row>
    <row r="7298" spans="142:148" x14ac:dyDescent="0.25">
      <c r="EL7298">
        <v>7291</v>
      </c>
      <c r="EM7298" t="e">
        <v>#REF!</v>
      </c>
      <c r="EN7298" t="e">
        <v>#REF!</v>
      </c>
      <c r="EP7298" t="e">
        <f t="shared" si="375"/>
        <v>#REF!</v>
      </c>
      <c r="EQ7298" t="e">
        <f t="shared" si="376"/>
        <v>#REF!</v>
      </c>
      <c r="ER7298" t="e">
        <f t="shared" si="377"/>
        <v>#REF!</v>
      </c>
    </row>
    <row r="7299" spans="142:148" x14ac:dyDescent="0.25">
      <c r="EL7299">
        <v>7292</v>
      </c>
      <c r="EM7299" t="e">
        <v>#REF!</v>
      </c>
      <c r="EN7299" t="e">
        <v>#REF!</v>
      </c>
      <c r="EP7299" t="e">
        <f t="shared" si="375"/>
        <v>#REF!</v>
      </c>
      <c r="EQ7299" t="e">
        <f t="shared" si="376"/>
        <v>#REF!</v>
      </c>
      <c r="ER7299" t="e">
        <f t="shared" si="377"/>
        <v>#REF!</v>
      </c>
    </row>
    <row r="7300" spans="142:148" x14ac:dyDescent="0.25">
      <c r="EL7300">
        <v>7293</v>
      </c>
      <c r="EM7300" t="e">
        <v>#REF!</v>
      </c>
      <c r="EN7300" t="e">
        <v>#REF!</v>
      </c>
      <c r="EP7300" t="e">
        <f t="shared" si="375"/>
        <v>#REF!</v>
      </c>
      <c r="EQ7300" t="e">
        <f t="shared" si="376"/>
        <v>#REF!</v>
      </c>
      <c r="ER7300" t="e">
        <f t="shared" si="377"/>
        <v>#REF!</v>
      </c>
    </row>
    <row r="7301" spans="142:148" x14ac:dyDescent="0.25">
      <c r="EL7301">
        <v>7294</v>
      </c>
      <c r="EM7301" t="e">
        <v>#REF!</v>
      </c>
      <c r="EN7301" t="e">
        <v>#REF!</v>
      </c>
      <c r="EP7301" t="e">
        <f t="shared" si="375"/>
        <v>#REF!</v>
      </c>
      <c r="EQ7301" t="e">
        <f t="shared" si="376"/>
        <v>#REF!</v>
      </c>
      <c r="ER7301" t="e">
        <f t="shared" si="377"/>
        <v>#REF!</v>
      </c>
    </row>
    <row r="7302" spans="142:148" x14ac:dyDescent="0.25">
      <c r="EL7302">
        <v>7295</v>
      </c>
      <c r="EM7302" t="e">
        <v>#REF!</v>
      </c>
      <c r="EN7302" t="e">
        <v>#REF!</v>
      </c>
      <c r="EP7302" t="e">
        <f t="shared" si="375"/>
        <v>#REF!</v>
      </c>
      <c r="EQ7302" t="e">
        <f t="shared" si="376"/>
        <v>#REF!</v>
      </c>
      <c r="ER7302" t="e">
        <f t="shared" si="377"/>
        <v>#REF!</v>
      </c>
    </row>
    <row r="7303" spans="142:148" x14ac:dyDescent="0.25">
      <c r="EL7303">
        <v>7296</v>
      </c>
      <c r="EM7303" t="e">
        <v>#REF!</v>
      </c>
      <c r="EN7303" t="e">
        <v>#REF!</v>
      </c>
      <c r="EP7303" t="e">
        <f t="shared" si="375"/>
        <v>#REF!</v>
      </c>
      <c r="EQ7303" t="e">
        <f t="shared" si="376"/>
        <v>#REF!</v>
      </c>
      <c r="ER7303" t="e">
        <f t="shared" si="377"/>
        <v>#REF!</v>
      </c>
    </row>
    <row r="7304" spans="142:148" x14ac:dyDescent="0.25">
      <c r="EL7304">
        <v>7297</v>
      </c>
      <c r="EM7304" t="e">
        <v>#REF!</v>
      </c>
      <c r="EN7304" t="e">
        <v>#REF!</v>
      </c>
      <c r="EP7304" t="e">
        <f t="shared" si="375"/>
        <v>#REF!</v>
      </c>
      <c r="EQ7304" t="e">
        <f t="shared" si="376"/>
        <v>#REF!</v>
      </c>
      <c r="ER7304" t="e">
        <f t="shared" si="377"/>
        <v>#REF!</v>
      </c>
    </row>
    <row r="7305" spans="142:148" x14ac:dyDescent="0.25">
      <c r="EL7305">
        <v>7298</v>
      </c>
      <c r="EM7305" t="e">
        <v>#REF!</v>
      </c>
      <c r="EN7305" t="e">
        <v>#REF!</v>
      </c>
      <c r="EP7305" t="e">
        <f t="shared" si="375"/>
        <v>#REF!</v>
      </c>
      <c r="EQ7305" t="e">
        <f t="shared" si="376"/>
        <v>#REF!</v>
      </c>
      <c r="ER7305" t="e">
        <f t="shared" si="377"/>
        <v>#REF!</v>
      </c>
    </row>
    <row r="7306" spans="142:148" x14ac:dyDescent="0.25">
      <c r="EL7306">
        <v>7299</v>
      </c>
      <c r="EM7306" t="e">
        <v>#REF!</v>
      </c>
      <c r="EN7306" t="e">
        <v>#REF!</v>
      </c>
      <c r="EP7306" t="e">
        <f t="shared" si="375"/>
        <v>#REF!</v>
      </c>
      <c r="EQ7306" t="e">
        <f t="shared" si="376"/>
        <v>#REF!</v>
      </c>
      <c r="ER7306" t="e">
        <f t="shared" si="377"/>
        <v>#REF!</v>
      </c>
    </row>
    <row r="7307" spans="142:148" x14ac:dyDescent="0.25">
      <c r="EL7307">
        <v>7300</v>
      </c>
      <c r="EM7307" t="e">
        <v>#REF!</v>
      </c>
      <c r="EN7307" t="e">
        <v>#REF!</v>
      </c>
      <c r="EP7307" t="e">
        <f t="shared" si="375"/>
        <v>#REF!</v>
      </c>
      <c r="EQ7307" t="e">
        <f t="shared" si="376"/>
        <v>#REF!</v>
      </c>
      <c r="ER7307" t="e">
        <f t="shared" si="377"/>
        <v>#REF!</v>
      </c>
    </row>
    <row r="7308" spans="142:148" x14ac:dyDescent="0.25">
      <c r="EL7308">
        <v>7301</v>
      </c>
      <c r="EM7308" t="e">
        <v>#REF!</v>
      </c>
      <c r="EN7308" t="e">
        <v>#REF!</v>
      </c>
      <c r="EP7308" t="e">
        <f t="shared" si="375"/>
        <v>#REF!</v>
      </c>
      <c r="EQ7308" t="e">
        <f t="shared" si="376"/>
        <v>#REF!</v>
      </c>
      <c r="ER7308" t="e">
        <f t="shared" si="377"/>
        <v>#REF!</v>
      </c>
    </row>
    <row r="7309" spans="142:148" x14ac:dyDescent="0.25">
      <c r="EL7309">
        <v>7302</v>
      </c>
      <c r="EM7309" t="e">
        <v>#REF!</v>
      </c>
      <c r="EN7309" t="e">
        <v>#REF!</v>
      </c>
      <c r="EP7309" t="e">
        <f t="shared" si="375"/>
        <v>#REF!</v>
      </c>
      <c r="EQ7309" t="e">
        <f t="shared" si="376"/>
        <v>#REF!</v>
      </c>
      <c r="ER7309" t="e">
        <f t="shared" si="377"/>
        <v>#REF!</v>
      </c>
    </row>
    <row r="7310" spans="142:148" x14ac:dyDescent="0.25">
      <c r="EL7310">
        <v>7303</v>
      </c>
      <c r="EM7310" t="e">
        <v>#REF!</v>
      </c>
      <c r="EN7310" t="e">
        <v>#REF!</v>
      </c>
      <c r="EP7310" t="e">
        <f t="shared" si="375"/>
        <v>#REF!</v>
      </c>
      <c r="EQ7310" t="e">
        <f t="shared" si="376"/>
        <v>#REF!</v>
      </c>
      <c r="ER7310" t="e">
        <f t="shared" si="377"/>
        <v>#REF!</v>
      </c>
    </row>
    <row r="7311" spans="142:148" x14ac:dyDescent="0.25">
      <c r="EL7311">
        <v>7304</v>
      </c>
      <c r="EM7311" t="e">
        <v>#REF!</v>
      </c>
      <c r="EN7311" t="e">
        <v>#REF!</v>
      </c>
      <c r="EP7311" t="e">
        <f t="shared" si="375"/>
        <v>#REF!</v>
      </c>
      <c r="EQ7311" t="e">
        <f t="shared" si="376"/>
        <v>#REF!</v>
      </c>
      <c r="ER7311" t="e">
        <f t="shared" si="377"/>
        <v>#REF!</v>
      </c>
    </row>
    <row r="7312" spans="142:148" x14ac:dyDescent="0.25">
      <c r="EL7312">
        <v>7305</v>
      </c>
      <c r="EM7312" t="e">
        <v>#REF!</v>
      </c>
      <c r="EN7312" t="e">
        <v>#REF!</v>
      </c>
      <c r="EP7312" t="e">
        <f t="shared" si="375"/>
        <v>#REF!</v>
      </c>
      <c r="EQ7312" t="e">
        <f t="shared" si="376"/>
        <v>#REF!</v>
      </c>
      <c r="ER7312" t="e">
        <f t="shared" si="377"/>
        <v>#REF!</v>
      </c>
    </row>
    <row r="7313" spans="142:148" x14ac:dyDescent="0.25">
      <c r="EL7313">
        <v>7306</v>
      </c>
      <c r="EM7313" t="e">
        <v>#REF!</v>
      </c>
      <c r="EN7313" t="e">
        <v>#REF!</v>
      </c>
      <c r="EP7313" t="e">
        <f t="shared" si="375"/>
        <v>#REF!</v>
      </c>
      <c r="EQ7313" t="e">
        <f t="shared" si="376"/>
        <v>#REF!</v>
      </c>
      <c r="ER7313" t="e">
        <f t="shared" si="377"/>
        <v>#REF!</v>
      </c>
    </row>
    <row r="7314" spans="142:148" x14ac:dyDescent="0.25">
      <c r="EL7314">
        <v>7307</v>
      </c>
      <c r="EM7314" t="e">
        <v>#REF!</v>
      </c>
      <c r="EN7314" t="e">
        <v>#REF!</v>
      </c>
      <c r="EP7314" t="e">
        <f t="shared" si="375"/>
        <v>#REF!</v>
      </c>
      <c r="EQ7314" t="e">
        <f t="shared" si="376"/>
        <v>#REF!</v>
      </c>
      <c r="ER7314" t="e">
        <f t="shared" si="377"/>
        <v>#REF!</v>
      </c>
    </row>
    <row r="7315" spans="142:148" x14ac:dyDescent="0.25">
      <c r="EL7315">
        <v>7308</v>
      </c>
      <c r="EM7315" t="e">
        <v>#REF!</v>
      </c>
      <c r="EN7315" t="e">
        <v>#REF!</v>
      </c>
      <c r="EP7315" t="e">
        <f t="shared" si="375"/>
        <v>#REF!</v>
      </c>
      <c r="EQ7315" t="e">
        <f t="shared" si="376"/>
        <v>#REF!</v>
      </c>
      <c r="ER7315" t="e">
        <f t="shared" si="377"/>
        <v>#REF!</v>
      </c>
    </row>
    <row r="7316" spans="142:148" x14ac:dyDescent="0.25">
      <c r="EL7316">
        <v>7309</v>
      </c>
      <c r="EM7316" t="e">
        <v>#REF!</v>
      </c>
      <c r="EN7316" t="e">
        <v>#REF!</v>
      </c>
      <c r="EP7316" t="e">
        <f t="shared" si="375"/>
        <v>#REF!</v>
      </c>
      <c r="EQ7316" t="e">
        <f t="shared" si="376"/>
        <v>#REF!</v>
      </c>
      <c r="ER7316" t="e">
        <f t="shared" si="377"/>
        <v>#REF!</v>
      </c>
    </row>
    <row r="7317" spans="142:148" x14ac:dyDescent="0.25">
      <c r="EL7317">
        <v>7310</v>
      </c>
      <c r="EM7317" t="e">
        <v>#REF!</v>
      </c>
      <c r="EN7317" t="e">
        <v>#REF!</v>
      </c>
      <c r="EP7317" t="e">
        <f t="shared" si="375"/>
        <v>#REF!</v>
      </c>
      <c r="EQ7317" t="e">
        <f t="shared" si="376"/>
        <v>#REF!</v>
      </c>
      <c r="ER7317" t="e">
        <f t="shared" si="377"/>
        <v>#REF!</v>
      </c>
    </row>
    <row r="7318" spans="142:148" x14ac:dyDescent="0.25">
      <c r="EL7318">
        <v>7311</v>
      </c>
      <c r="EM7318" t="e">
        <v>#REF!</v>
      </c>
      <c r="EN7318" t="e">
        <v>#REF!</v>
      </c>
      <c r="EP7318" t="e">
        <f t="shared" si="375"/>
        <v>#REF!</v>
      </c>
      <c r="EQ7318" t="e">
        <f t="shared" si="376"/>
        <v>#REF!</v>
      </c>
      <c r="ER7318" t="e">
        <f t="shared" si="377"/>
        <v>#REF!</v>
      </c>
    </row>
    <row r="7319" spans="142:148" x14ac:dyDescent="0.25">
      <c r="EL7319">
        <v>7312</v>
      </c>
      <c r="EM7319" t="e">
        <v>#REF!</v>
      </c>
      <c r="EN7319" t="e">
        <v>#REF!</v>
      </c>
      <c r="EP7319" t="e">
        <f t="shared" si="375"/>
        <v>#REF!</v>
      </c>
      <c r="EQ7319" t="e">
        <f t="shared" si="376"/>
        <v>#REF!</v>
      </c>
      <c r="ER7319" t="e">
        <f t="shared" si="377"/>
        <v>#REF!</v>
      </c>
    </row>
    <row r="7320" spans="142:148" x14ac:dyDescent="0.25">
      <c r="EL7320">
        <v>7313</v>
      </c>
      <c r="EM7320" t="e">
        <v>#REF!</v>
      </c>
      <c r="EN7320" t="e">
        <v>#REF!</v>
      </c>
      <c r="EP7320" t="e">
        <f t="shared" ref="EP7320:EP7383" si="378">IF(EM7320&gt;EN7320,1,0)</f>
        <v>#REF!</v>
      </c>
      <c r="EQ7320" t="e">
        <f t="shared" ref="EQ7320:EQ7383" si="379">IF(EP7320&gt;0,0,1)</f>
        <v>#REF!</v>
      </c>
      <c r="ER7320" t="e">
        <f t="shared" ref="ER7320:ER7383" si="380">IF(EM7320&gt;EN7320,EM7320-EN7320,EN7320-EM7320)</f>
        <v>#REF!</v>
      </c>
    </row>
    <row r="7321" spans="142:148" x14ac:dyDescent="0.25">
      <c r="EL7321">
        <v>7314</v>
      </c>
      <c r="EM7321" t="e">
        <v>#REF!</v>
      </c>
      <c r="EN7321" t="e">
        <v>#REF!</v>
      </c>
      <c r="EP7321" t="e">
        <f t="shared" si="378"/>
        <v>#REF!</v>
      </c>
      <c r="EQ7321" t="e">
        <f t="shared" si="379"/>
        <v>#REF!</v>
      </c>
      <c r="ER7321" t="e">
        <f t="shared" si="380"/>
        <v>#REF!</v>
      </c>
    </row>
    <row r="7322" spans="142:148" x14ac:dyDescent="0.25">
      <c r="EL7322">
        <v>7315</v>
      </c>
      <c r="EM7322" t="e">
        <v>#REF!</v>
      </c>
      <c r="EN7322" t="e">
        <v>#REF!</v>
      </c>
      <c r="EP7322" t="e">
        <f t="shared" si="378"/>
        <v>#REF!</v>
      </c>
      <c r="EQ7322" t="e">
        <f t="shared" si="379"/>
        <v>#REF!</v>
      </c>
      <c r="ER7322" t="e">
        <f t="shared" si="380"/>
        <v>#REF!</v>
      </c>
    </row>
    <row r="7323" spans="142:148" x14ac:dyDescent="0.25">
      <c r="EL7323">
        <v>7316</v>
      </c>
      <c r="EM7323" t="e">
        <v>#REF!</v>
      </c>
      <c r="EN7323" t="e">
        <v>#REF!</v>
      </c>
      <c r="EP7323" t="e">
        <f t="shared" si="378"/>
        <v>#REF!</v>
      </c>
      <c r="EQ7323" t="e">
        <f t="shared" si="379"/>
        <v>#REF!</v>
      </c>
      <c r="ER7323" t="e">
        <f t="shared" si="380"/>
        <v>#REF!</v>
      </c>
    </row>
    <row r="7324" spans="142:148" x14ac:dyDescent="0.25">
      <c r="EL7324">
        <v>7317</v>
      </c>
      <c r="EM7324" t="e">
        <v>#REF!</v>
      </c>
      <c r="EN7324" t="e">
        <v>#REF!</v>
      </c>
      <c r="EP7324" t="e">
        <f t="shared" si="378"/>
        <v>#REF!</v>
      </c>
      <c r="EQ7324" t="e">
        <f t="shared" si="379"/>
        <v>#REF!</v>
      </c>
      <c r="ER7324" t="e">
        <f t="shared" si="380"/>
        <v>#REF!</v>
      </c>
    </row>
    <row r="7325" spans="142:148" x14ac:dyDescent="0.25">
      <c r="EL7325">
        <v>7318</v>
      </c>
      <c r="EM7325" t="e">
        <v>#REF!</v>
      </c>
      <c r="EN7325" t="e">
        <v>#REF!</v>
      </c>
      <c r="EP7325" t="e">
        <f t="shared" si="378"/>
        <v>#REF!</v>
      </c>
      <c r="EQ7325" t="e">
        <f t="shared" si="379"/>
        <v>#REF!</v>
      </c>
      <c r="ER7325" t="e">
        <f t="shared" si="380"/>
        <v>#REF!</v>
      </c>
    </row>
    <row r="7326" spans="142:148" x14ac:dyDescent="0.25">
      <c r="EL7326">
        <v>7319</v>
      </c>
      <c r="EM7326" t="e">
        <v>#REF!</v>
      </c>
      <c r="EN7326" t="e">
        <v>#REF!</v>
      </c>
      <c r="EP7326" t="e">
        <f t="shared" si="378"/>
        <v>#REF!</v>
      </c>
      <c r="EQ7326" t="e">
        <f t="shared" si="379"/>
        <v>#REF!</v>
      </c>
      <c r="ER7326" t="e">
        <f t="shared" si="380"/>
        <v>#REF!</v>
      </c>
    </row>
    <row r="7327" spans="142:148" x14ac:dyDescent="0.25">
      <c r="EL7327">
        <v>7320</v>
      </c>
      <c r="EM7327" t="e">
        <v>#REF!</v>
      </c>
      <c r="EN7327" t="e">
        <v>#REF!</v>
      </c>
      <c r="EP7327" t="e">
        <f t="shared" si="378"/>
        <v>#REF!</v>
      </c>
      <c r="EQ7327" t="e">
        <f t="shared" si="379"/>
        <v>#REF!</v>
      </c>
      <c r="ER7327" t="e">
        <f t="shared" si="380"/>
        <v>#REF!</v>
      </c>
    </row>
    <row r="7328" spans="142:148" x14ac:dyDescent="0.25">
      <c r="EL7328">
        <v>7321</v>
      </c>
      <c r="EM7328" t="e">
        <v>#REF!</v>
      </c>
      <c r="EN7328" t="e">
        <v>#REF!</v>
      </c>
      <c r="EP7328" t="e">
        <f t="shared" si="378"/>
        <v>#REF!</v>
      </c>
      <c r="EQ7328" t="e">
        <f t="shared" si="379"/>
        <v>#REF!</v>
      </c>
      <c r="ER7328" t="e">
        <f t="shared" si="380"/>
        <v>#REF!</v>
      </c>
    </row>
    <row r="7329" spans="142:148" x14ac:dyDescent="0.25">
      <c r="EL7329">
        <v>7322</v>
      </c>
      <c r="EM7329" t="e">
        <v>#REF!</v>
      </c>
      <c r="EN7329" t="e">
        <v>#REF!</v>
      </c>
      <c r="EP7329" t="e">
        <f t="shared" si="378"/>
        <v>#REF!</v>
      </c>
      <c r="EQ7329" t="e">
        <f t="shared" si="379"/>
        <v>#REF!</v>
      </c>
      <c r="ER7329" t="e">
        <f t="shared" si="380"/>
        <v>#REF!</v>
      </c>
    </row>
    <row r="7330" spans="142:148" x14ac:dyDescent="0.25">
      <c r="EL7330">
        <v>7323</v>
      </c>
      <c r="EM7330" t="e">
        <v>#REF!</v>
      </c>
      <c r="EN7330" t="e">
        <v>#REF!</v>
      </c>
      <c r="EP7330" t="e">
        <f t="shared" si="378"/>
        <v>#REF!</v>
      </c>
      <c r="EQ7330" t="e">
        <f t="shared" si="379"/>
        <v>#REF!</v>
      </c>
      <c r="ER7330" t="e">
        <f t="shared" si="380"/>
        <v>#REF!</v>
      </c>
    </row>
    <row r="7331" spans="142:148" x14ac:dyDescent="0.25">
      <c r="EL7331">
        <v>7324</v>
      </c>
      <c r="EM7331" t="e">
        <v>#REF!</v>
      </c>
      <c r="EN7331" t="e">
        <v>#REF!</v>
      </c>
      <c r="EP7331" t="e">
        <f t="shared" si="378"/>
        <v>#REF!</v>
      </c>
      <c r="EQ7331" t="e">
        <f t="shared" si="379"/>
        <v>#REF!</v>
      </c>
      <c r="ER7331" t="e">
        <f t="shared" si="380"/>
        <v>#REF!</v>
      </c>
    </row>
    <row r="7332" spans="142:148" x14ac:dyDescent="0.25">
      <c r="EL7332">
        <v>7325</v>
      </c>
      <c r="EM7332" t="e">
        <v>#REF!</v>
      </c>
      <c r="EN7332" t="e">
        <v>#REF!</v>
      </c>
      <c r="EP7332" t="e">
        <f t="shared" si="378"/>
        <v>#REF!</v>
      </c>
      <c r="EQ7332" t="e">
        <f t="shared" si="379"/>
        <v>#REF!</v>
      </c>
      <c r="ER7332" t="e">
        <f t="shared" si="380"/>
        <v>#REF!</v>
      </c>
    </row>
    <row r="7333" spans="142:148" x14ac:dyDescent="0.25">
      <c r="EL7333">
        <v>7326</v>
      </c>
      <c r="EM7333" t="e">
        <v>#REF!</v>
      </c>
      <c r="EN7333" t="e">
        <v>#REF!</v>
      </c>
      <c r="EP7333" t="e">
        <f t="shared" si="378"/>
        <v>#REF!</v>
      </c>
      <c r="EQ7333" t="e">
        <f t="shared" si="379"/>
        <v>#REF!</v>
      </c>
      <c r="ER7333" t="e">
        <f t="shared" si="380"/>
        <v>#REF!</v>
      </c>
    </row>
    <row r="7334" spans="142:148" x14ac:dyDescent="0.25">
      <c r="EL7334">
        <v>7327</v>
      </c>
      <c r="EM7334" t="e">
        <v>#REF!</v>
      </c>
      <c r="EN7334" t="e">
        <v>#REF!</v>
      </c>
      <c r="EP7334" t="e">
        <f t="shared" si="378"/>
        <v>#REF!</v>
      </c>
      <c r="EQ7334" t="e">
        <f t="shared" si="379"/>
        <v>#REF!</v>
      </c>
      <c r="ER7334" t="e">
        <f t="shared" si="380"/>
        <v>#REF!</v>
      </c>
    </row>
    <row r="7335" spans="142:148" x14ac:dyDescent="0.25">
      <c r="EL7335">
        <v>7328</v>
      </c>
      <c r="EM7335" t="e">
        <v>#REF!</v>
      </c>
      <c r="EN7335" t="e">
        <v>#REF!</v>
      </c>
      <c r="EP7335" t="e">
        <f t="shared" si="378"/>
        <v>#REF!</v>
      </c>
      <c r="EQ7335" t="e">
        <f t="shared" si="379"/>
        <v>#REF!</v>
      </c>
      <c r="ER7335" t="e">
        <f t="shared" si="380"/>
        <v>#REF!</v>
      </c>
    </row>
    <row r="7336" spans="142:148" x14ac:dyDescent="0.25">
      <c r="EL7336">
        <v>7329</v>
      </c>
      <c r="EM7336" t="e">
        <v>#REF!</v>
      </c>
      <c r="EN7336" t="e">
        <v>#REF!</v>
      </c>
      <c r="EP7336" t="e">
        <f t="shared" si="378"/>
        <v>#REF!</v>
      </c>
      <c r="EQ7336" t="e">
        <f t="shared" si="379"/>
        <v>#REF!</v>
      </c>
      <c r="ER7336" t="e">
        <f t="shared" si="380"/>
        <v>#REF!</v>
      </c>
    </row>
    <row r="7337" spans="142:148" x14ac:dyDescent="0.25">
      <c r="EL7337">
        <v>7330</v>
      </c>
      <c r="EM7337" t="e">
        <v>#REF!</v>
      </c>
      <c r="EN7337" t="e">
        <v>#REF!</v>
      </c>
      <c r="EP7337" t="e">
        <f t="shared" si="378"/>
        <v>#REF!</v>
      </c>
      <c r="EQ7337" t="e">
        <f t="shared" si="379"/>
        <v>#REF!</v>
      </c>
      <c r="ER7337" t="e">
        <f t="shared" si="380"/>
        <v>#REF!</v>
      </c>
    </row>
    <row r="7338" spans="142:148" x14ac:dyDescent="0.25">
      <c r="EL7338">
        <v>7331</v>
      </c>
      <c r="EM7338" t="e">
        <v>#REF!</v>
      </c>
      <c r="EN7338" t="e">
        <v>#REF!</v>
      </c>
      <c r="EP7338" t="e">
        <f t="shared" si="378"/>
        <v>#REF!</v>
      </c>
      <c r="EQ7338" t="e">
        <f t="shared" si="379"/>
        <v>#REF!</v>
      </c>
      <c r="ER7338" t="e">
        <f t="shared" si="380"/>
        <v>#REF!</v>
      </c>
    </row>
    <row r="7339" spans="142:148" x14ac:dyDescent="0.25">
      <c r="EL7339">
        <v>7332</v>
      </c>
      <c r="EM7339" t="e">
        <v>#REF!</v>
      </c>
      <c r="EN7339" t="e">
        <v>#REF!</v>
      </c>
      <c r="EP7339" t="e">
        <f t="shared" si="378"/>
        <v>#REF!</v>
      </c>
      <c r="EQ7339" t="e">
        <f t="shared" si="379"/>
        <v>#REF!</v>
      </c>
      <c r="ER7339" t="e">
        <f t="shared" si="380"/>
        <v>#REF!</v>
      </c>
    </row>
    <row r="7340" spans="142:148" x14ac:dyDescent="0.25">
      <c r="EL7340">
        <v>7333</v>
      </c>
      <c r="EM7340" t="e">
        <v>#REF!</v>
      </c>
      <c r="EN7340" t="e">
        <v>#REF!</v>
      </c>
      <c r="EP7340" t="e">
        <f t="shared" si="378"/>
        <v>#REF!</v>
      </c>
      <c r="EQ7340" t="e">
        <f t="shared" si="379"/>
        <v>#REF!</v>
      </c>
      <c r="ER7340" t="e">
        <f t="shared" si="380"/>
        <v>#REF!</v>
      </c>
    </row>
    <row r="7341" spans="142:148" x14ac:dyDescent="0.25">
      <c r="EL7341">
        <v>7334</v>
      </c>
      <c r="EM7341" t="e">
        <v>#REF!</v>
      </c>
      <c r="EN7341" t="e">
        <v>#REF!</v>
      </c>
      <c r="EP7341" t="e">
        <f t="shared" si="378"/>
        <v>#REF!</v>
      </c>
      <c r="EQ7341" t="e">
        <f t="shared" si="379"/>
        <v>#REF!</v>
      </c>
      <c r="ER7341" t="e">
        <f t="shared" si="380"/>
        <v>#REF!</v>
      </c>
    </row>
    <row r="7342" spans="142:148" x14ac:dyDescent="0.25">
      <c r="EL7342">
        <v>7335</v>
      </c>
      <c r="EM7342" t="e">
        <v>#REF!</v>
      </c>
      <c r="EN7342" t="e">
        <v>#REF!</v>
      </c>
      <c r="EP7342" t="e">
        <f t="shared" si="378"/>
        <v>#REF!</v>
      </c>
      <c r="EQ7342" t="e">
        <f t="shared" si="379"/>
        <v>#REF!</v>
      </c>
      <c r="ER7342" t="e">
        <f t="shared" si="380"/>
        <v>#REF!</v>
      </c>
    </row>
    <row r="7343" spans="142:148" x14ac:dyDescent="0.25">
      <c r="EL7343">
        <v>7336</v>
      </c>
      <c r="EM7343" t="e">
        <v>#REF!</v>
      </c>
      <c r="EN7343" t="e">
        <v>#REF!</v>
      </c>
      <c r="EP7343" t="e">
        <f t="shared" si="378"/>
        <v>#REF!</v>
      </c>
      <c r="EQ7343" t="e">
        <f t="shared" si="379"/>
        <v>#REF!</v>
      </c>
      <c r="ER7343" t="e">
        <f t="shared" si="380"/>
        <v>#REF!</v>
      </c>
    </row>
    <row r="7344" spans="142:148" x14ac:dyDescent="0.25">
      <c r="EL7344">
        <v>7337</v>
      </c>
      <c r="EM7344" t="e">
        <v>#REF!</v>
      </c>
      <c r="EN7344" t="e">
        <v>#REF!</v>
      </c>
      <c r="EP7344" t="e">
        <f t="shared" si="378"/>
        <v>#REF!</v>
      </c>
      <c r="EQ7344" t="e">
        <f t="shared" si="379"/>
        <v>#REF!</v>
      </c>
      <c r="ER7344" t="e">
        <f t="shared" si="380"/>
        <v>#REF!</v>
      </c>
    </row>
    <row r="7345" spans="142:148" x14ac:dyDescent="0.25">
      <c r="EL7345">
        <v>7338</v>
      </c>
      <c r="EM7345" t="e">
        <v>#REF!</v>
      </c>
      <c r="EN7345" t="e">
        <v>#REF!</v>
      </c>
      <c r="EP7345" t="e">
        <f t="shared" si="378"/>
        <v>#REF!</v>
      </c>
      <c r="EQ7345" t="e">
        <f t="shared" si="379"/>
        <v>#REF!</v>
      </c>
      <c r="ER7345" t="e">
        <f t="shared" si="380"/>
        <v>#REF!</v>
      </c>
    </row>
    <row r="7346" spans="142:148" x14ac:dyDescent="0.25">
      <c r="EL7346">
        <v>7339</v>
      </c>
      <c r="EM7346" t="e">
        <v>#REF!</v>
      </c>
      <c r="EN7346" t="e">
        <v>#REF!</v>
      </c>
      <c r="EP7346" t="e">
        <f t="shared" si="378"/>
        <v>#REF!</v>
      </c>
      <c r="EQ7346" t="e">
        <f t="shared" si="379"/>
        <v>#REF!</v>
      </c>
      <c r="ER7346" t="e">
        <f t="shared" si="380"/>
        <v>#REF!</v>
      </c>
    </row>
    <row r="7347" spans="142:148" x14ac:dyDescent="0.25">
      <c r="EL7347">
        <v>7340</v>
      </c>
      <c r="EM7347" t="e">
        <v>#REF!</v>
      </c>
      <c r="EN7347" t="e">
        <v>#REF!</v>
      </c>
      <c r="EP7347" t="e">
        <f t="shared" si="378"/>
        <v>#REF!</v>
      </c>
      <c r="EQ7347" t="e">
        <f t="shared" si="379"/>
        <v>#REF!</v>
      </c>
      <c r="ER7347" t="e">
        <f t="shared" si="380"/>
        <v>#REF!</v>
      </c>
    </row>
    <row r="7348" spans="142:148" x14ac:dyDescent="0.25">
      <c r="EL7348">
        <v>7341</v>
      </c>
      <c r="EM7348" t="e">
        <v>#REF!</v>
      </c>
      <c r="EN7348" t="e">
        <v>#REF!</v>
      </c>
      <c r="EP7348" t="e">
        <f t="shared" si="378"/>
        <v>#REF!</v>
      </c>
      <c r="EQ7348" t="e">
        <f t="shared" si="379"/>
        <v>#REF!</v>
      </c>
      <c r="ER7348" t="e">
        <f t="shared" si="380"/>
        <v>#REF!</v>
      </c>
    </row>
    <row r="7349" spans="142:148" x14ac:dyDescent="0.25">
      <c r="EL7349">
        <v>7342</v>
      </c>
      <c r="EM7349" t="e">
        <v>#REF!</v>
      </c>
      <c r="EN7349" t="e">
        <v>#REF!</v>
      </c>
      <c r="EP7349" t="e">
        <f t="shared" si="378"/>
        <v>#REF!</v>
      </c>
      <c r="EQ7349" t="e">
        <f t="shared" si="379"/>
        <v>#REF!</v>
      </c>
      <c r="ER7349" t="e">
        <f t="shared" si="380"/>
        <v>#REF!</v>
      </c>
    </row>
    <row r="7350" spans="142:148" x14ac:dyDescent="0.25">
      <c r="EL7350">
        <v>7343</v>
      </c>
      <c r="EM7350" t="e">
        <v>#REF!</v>
      </c>
      <c r="EN7350" t="e">
        <v>#REF!</v>
      </c>
      <c r="EP7350" t="e">
        <f t="shared" si="378"/>
        <v>#REF!</v>
      </c>
      <c r="EQ7350" t="e">
        <f t="shared" si="379"/>
        <v>#REF!</v>
      </c>
      <c r="ER7350" t="e">
        <f t="shared" si="380"/>
        <v>#REF!</v>
      </c>
    </row>
    <row r="7351" spans="142:148" x14ac:dyDescent="0.25">
      <c r="EL7351">
        <v>7344</v>
      </c>
      <c r="EM7351" t="e">
        <v>#REF!</v>
      </c>
      <c r="EN7351" t="e">
        <v>#REF!</v>
      </c>
      <c r="EP7351" t="e">
        <f t="shared" si="378"/>
        <v>#REF!</v>
      </c>
      <c r="EQ7351" t="e">
        <f t="shared" si="379"/>
        <v>#REF!</v>
      </c>
      <c r="ER7351" t="e">
        <f t="shared" si="380"/>
        <v>#REF!</v>
      </c>
    </row>
    <row r="7352" spans="142:148" x14ac:dyDescent="0.25">
      <c r="EL7352">
        <v>7345</v>
      </c>
      <c r="EM7352" t="e">
        <v>#REF!</v>
      </c>
      <c r="EN7352" t="e">
        <v>#REF!</v>
      </c>
      <c r="EP7352" t="e">
        <f t="shared" si="378"/>
        <v>#REF!</v>
      </c>
      <c r="EQ7352" t="e">
        <f t="shared" si="379"/>
        <v>#REF!</v>
      </c>
      <c r="ER7352" t="e">
        <f t="shared" si="380"/>
        <v>#REF!</v>
      </c>
    </row>
    <row r="7353" spans="142:148" x14ac:dyDescent="0.25">
      <c r="EL7353">
        <v>7346</v>
      </c>
      <c r="EM7353" t="e">
        <v>#REF!</v>
      </c>
      <c r="EN7353" t="e">
        <v>#REF!</v>
      </c>
      <c r="EP7353" t="e">
        <f t="shared" si="378"/>
        <v>#REF!</v>
      </c>
      <c r="EQ7353" t="e">
        <f t="shared" si="379"/>
        <v>#REF!</v>
      </c>
      <c r="ER7353" t="e">
        <f t="shared" si="380"/>
        <v>#REF!</v>
      </c>
    </row>
    <row r="7354" spans="142:148" x14ac:dyDescent="0.25">
      <c r="EL7354">
        <v>7347</v>
      </c>
      <c r="EM7354" t="e">
        <v>#REF!</v>
      </c>
      <c r="EN7354" t="e">
        <v>#REF!</v>
      </c>
      <c r="EP7354" t="e">
        <f t="shared" si="378"/>
        <v>#REF!</v>
      </c>
      <c r="EQ7354" t="e">
        <f t="shared" si="379"/>
        <v>#REF!</v>
      </c>
      <c r="ER7354" t="e">
        <f t="shared" si="380"/>
        <v>#REF!</v>
      </c>
    </row>
    <row r="7355" spans="142:148" x14ac:dyDescent="0.25">
      <c r="EL7355">
        <v>7348</v>
      </c>
      <c r="EM7355" t="e">
        <v>#REF!</v>
      </c>
      <c r="EN7355" t="e">
        <v>#REF!</v>
      </c>
      <c r="EP7355" t="e">
        <f t="shared" si="378"/>
        <v>#REF!</v>
      </c>
      <c r="EQ7355" t="e">
        <f t="shared" si="379"/>
        <v>#REF!</v>
      </c>
      <c r="ER7355" t="e">
        <f t="shared" si="380"/>
        <v>#REF!</v>
      </c>
    </row>
    <row r="7356" spans="142:148" x14ac:dyDescent="0.25">
      <c r="EL7356">
        <v>7349</v>
      </c>
      <c r="EM7356" t="e">
        <v>#REF!</v>
      </c>
      <c r="EN7356" t="e">
        <v>#REF!</v>
      </c>
      <c r="EP7356" t="e">
        <f t="shared" si="378"/>
        <v>#REF!</v>
      </c>
      <c r="EQ7356" t="e">
        <f t="shared" si="379"/>
        <v>#REF!</v>
      </c>
      <c r="ER7356" t="e">
        <f t="shared" si="380"/>
        <v>#REF!</v>
      </c>
    </row>
    <row r="7357" spans="142:148" x14ac:dyDescent="0.25">
      <c r="EL7357">
        <v>7350</v>
      </c>
      <c r="EM7357" t="e">
        <v>#REF!</v>
      </c>
      <c r="EN7357" t="e">
        <v>#REF!</v>
      </c>
      <c r="EP7357" t="e">
        <f t="shared" si="378"/>
        <v>#REF!</v>
      </c>
      <c r="EQ7357" t="e">
        <f t="shared" si="379"/>
        <v>#REF!</v>
      </c>
      <c r="ER7357" t="e">
        <f t="shared" si="380"/>
        <v>#REF!</v>
      </c>
    </row>
    <row r="7358" spans="142:148" x14ac:dyDescent="0.25">
      <c r="EL7358">
        <v>7351</v>
      </c>
      <c r="EM7358" t="e">
        <v>#REF!</v>
      </c>
      <c r="EN7358" t="e">
        <v>#REF!</v>
      </c>
      <c r="EP7358" t="e">
        <f t="shared" si="378"/>
        <v>#REF!</v>
      </c>
      <c r="EQ7358" t="e">
        <f t="shared" si="379"/>
        <v>#REF!</v>
      </c>
      <c r="ER7358" t="e">
        <f t="shared" si="380"/>
        <v>#REF!</v>
      </c>
    </row>
    <row r="7359" spans="142:148" x14ac:dyDescent="0.25">
      <c r="EL7359">
        <v>7352</v>
      </c>
      <c r="EM7359" t="e">
        <v>#REF!</v>
      </c>
      <c r="EN7359" t="e">
        <v>#REF!</v>
      </c>
      <c r="EP7359" t="e">
        <f t="shared" si="378"/>
        <v>#REF!</v>
      </c>
      <c r="EQ7359" t="e">
        <f t="shared" si="379"/>
        <v>#REF!</v>
      </c>
      <c r="ER7359" t="e">
        <f t="shared" si="380"/>
        <v>#REF!</v>
      </c>
    </row>
    <row r="7360" spans="142:148" x14ac:dyDescent="0.25">
      <c r="EL7360">
        <v>7353</v>
      </c>
      <c r="EM7360" t="e">
        <v>#REF!</v>
      </c>
      <c r="EN7360" t="e">
        <v>#REF!</v>
      </c>
      <c r="EP7360" t="e">
        <f t="shared" si="378"/>
        <v>#REF!</v>
      </c>
      <c r="EQ7360" t="e">
        <f t="shared" si="379"/>
        <v>#REF!</v>
      </c>
      <c r="ER7360" t="e">
        <f t="shared" si="380"/>
        <v>#REF!</v>
      </c>
    </row>
    <row r="7361" spans="142:148" x14ac:dyDescent="0.25">
      <c r="EL7361">
        <v>7354</v>
      </c>
      <c r="EM7361" t="e">
        <v>#REF!</v>
      </c>
      <c r="EN7361" t="e">
        <v>#REF!</v>
      </c>
      <c r="EP7361" t="e">
        <f t="shared" si="378"/>
        <v>#REF!</v>
      </c>
      <c r="EQ7361" t="e">
        <f t="shared" si="379"/>
        <v>#REF!</v>
      </c>
      <c r="ER7361" t="e">
        <f t="shared" si="380"/>
        <v>#REF!</v>
      </c>
    </row>
    <row r="7362" spans="142:148" x14ac:dyDescent="0.25">
      <c r="EL7362">
        <v>7355</v>
      </c>
      <c r="EM7362" t="e">
        <v>#REF!</v>
      </c>
      <c r="EN7362" t="e">
        <v>#REF!</v>
      </c>
      <c r="EP7362" t="e">
        <f t="shared" si="378"/>
        <v>#REF!</v>
      </c>
      <c r="EQ7362" t="e">
        <f t="shared" si="379"/>
        <v>#REF!</v>
      </c>
      <c r="ER7362" t="e">
        <f t="shared" si="380"/>
        <v>#REF!</v>
      </c>
    </row>
    <row r="7363" spans="142:148" x14ac:dyDescent="0.25">
      <c r="EL7363">
        <v>7356</v>
      </c>
      <c r="EM7363" t="e">
        <v>#REF!</v>
      </c>
      <c r="EN7363" t="e">
        <v>#REF!</v>
      </c>
      <c r="EP7363" t="e">
        <f t="shared" si="378"/>
        <v>#REF!</v>
      </c>
      <c r="EQ7363" t="e">
        <f t="shared" si="379"/>
        <v>#REF!</v>
      </c>
      <c r="ER7363" t="e">
        <f t="shared" si="380"/>
        <v>#REF!</v>
      </c>
    </row>
    <row r="7364" spans="142:148" x14ac:dyDescent="0.25">
      <c r="EL7364">
        <v>7357</v>
      </c>
      <c r="EM7364" t="e">
        <v>#REF!</v>
      </c>
      <c r="EN7364" t="e">
        <v>#REF!</v>
      </c>
      <c r="EP7364" t="e">
        <f t="shared" si="378"/>
        <v>#REF!</v>
      </c>
      <c r="EQ7364" t="e">
        <f t="shared" si="379"/>
        <v>#REF!</v>
      </c>
      <c r="ER7364" t="e">
        <f t="shared" si="380"/>
        <v>#REF!</v>
      </c>
    </row>
    <row r="7365" spans="142:148" x14ac:dyDescent="0.25">
      <c r="EL7365">
        <v>7358</v>
      </c>
      <c r="EM7365" t="e">
        <v>#REF!</v>
      </c>
      <c r="EN7365" t="e">
        <v>#REF!</v>
      </c>
      <c r="EP7365" t="e">
        <f t="shared" si="378"/>
        <v>#REF!</v>
      </c>
      <c r="EQ7365" t="e">
        <f t="shared" si="379"/>
        <v>#REF!</v>
      </c>
      <c r="ER7365" t="e">
        <f t="shared" si="380"/>
        <v>#REF!</v>
      </c>
    </row>
    <row r="7366" spans="142:148" x14ac:dyDescent="0.25">
      <c r="EL7366">
        <v>7359</v>
      </c>
      <c r="EM7366" t="e">
        <v>#REF!</v>
      </c>
      <c r="EN7366" t="e">
        <v>#REF!</v>
      </c>
      <c r="EP7366" t="e">
        <f t="shared" si="378"/>
        <v>#REF!</v>
      </c>
      <c r="EQ7366" t="e">
        <f t="shared" si="379"/>
        <v>#REF!</v>
      </c>
      <c r="ER7366" t="e">
        <f t="shared" si="380"/>
        <v>#REF!</v>
      </c>
    </row>
    <row r="7367" spans="142:148" x14ac:dyDescent="0.25">
      <c r="EL7367">
        <v>7360</v>
      </c>
      <c r="EM7367" t="e">
        <v>#REF!</v>
      </c>
      <c r="EN7367" t="e">
        <v>#REF!</v>
      </c>
      <c r="EP7367" t="e">
        <f t="shared" si="378"/>
        <v>#REF!</v>
      </c>
      <c r="EQ7367" t="e">
        <f t="shared" si="379"/>
        <v>#REF!</v>
      </c>
      <c r="ER7367" t="e">
        <f t="shared" si="380"/>
        <v>#REF!</v>
      </c>
    </row>
    <row r="7368" spans="142:148" x14ac:dyDescent="0.25">
      <c r="EL7368">
        <v>7361</v>
      </c>
      <c r="EM7368" t="e">
        <v>#REF!</v>
      </c>
      <c r="EN7368" t="e">
        <v>#REF!</v>
      </c>
      <c r="EP7368" t="e">
        <f t="shared" si="378"/>
        <v>#REF!</v>
      </c>
      <c r="EQ7368" t="e">
        <f t="shared" si="379"/>
        <v>#REF!</v>
      </c>
      <c r="ER7368" t="e">
        <f t="shared" si="380"/>
        <v>#REF!</v>
      </c>
    </row>
    <row r="7369" spans="142:148" x14ac:dyDescent="0.25">
      <c r="EL7369">
        <v>7362</v>
      </c>
      <c r="EM7369" t="e">
        <v>#REF!</v>
      </c>
      <c r="EN7369" t="e">
        <v>#REF!</v>
      </c>
      <c r="EP7369" t="e">
        <f t="shared" si="378"/>
        <v>#REF!</v>
      </c>
      <c r="EQ7369" t="e">
        <f t="shared" si="379"/>
        <v>#REF!</v>
      </c>
      <c r="ER7369" t="e">
        <f t="shared" si="380"/>
        <v>#REF!</v>
      </c>
    </row>
    <row r="7370" spans="142:148" x14ac:dyDescent="0.25">
      <c r="EL7370">
        <v>7363</v>
      </c>
      <c r="EM7370" t="e">
        <v>#REF!</v>
      </c>
      <c r="EN7370" t="e">
        <v>#REF!</v>
      </c>
      <c r="EP7370" t="e">
        <f t="shared" si="378"/>
        <v>#REF!</v>
      </c>
      <c r="EQ7370" t="e">
        <f t="shared" si="379"/>
        <v>#REF!</v>
      </c>
      <c r="ER7370" t="e">
        <f t="shared" si="380"/>
        <v>#REF!</v>
      </c>
    </row>
    <row r="7371" spans="142:148" x14ac:dyDescent="0.25">
      <c r="EL7371">
        <v>7364</v>
      </c>
      <c r="EM7371" t="e">
        <v>#REF!</v>
      </c>
      <c r="EN7371" t="e">
        <v>#REF!</v>
      </c>
      <c r="EP7371" t="e">
        <f t="shared" si="378"/>
        <v>#REF!</v>
      </c>
      <c r="EQ7371" t="e">
        <f t="shared" si="379"/>
        <v>#REF!</v>
      </c>
      <c r="ER7371" t="e">
        <f t="shared" si="380"/>
        <v>#REF!</v>
      </c>
    </row>
    <row r="7372" spans="142:148" x14ac:dyDescent="0.25">
      <c r="EL7372">
        <v>7365</v>
      </c>
      <c r="EM7372" t="e">
        <v>#REF!</v>
      </c>
      <c r="EN7372" t="e">
        <v>#REF!</v>
      </c>
      <c r="EP7372" t="e">
        <f t="shared" si="378"/>
        <v>#REF!</v>
      </c>
      <c r="EQ7372" t="e">
        <f t="shared" si="379"/>
        <v>#REF!</v>
      </c>
      <c r="ER7372" t="e">
        <f t="shared" si="380"/>
        <v>#REF!</v>
      </c>
    </row>
    <row r="7373" spans="142:148" x14ac:dyDescent="0.25">
      <c r="EL7373">
        <v>7366</v>
      </c>
      <c r="EM7373" t="e">
        <v>#REF!</v>
      </c>
      <c r="EN7373" t="e">
        <v>#REF!</v>
      </c>
      <c r="EP7373" t="e">
        <f t="shared" si="378"/>
        <v>#REF!</v>
      </c>
      <c r="EQ7373" t="e">
        <f t="shared" si="379"/>
        <v>#REF!</v>
      </c>
      <c r="ER7373" t="e">
        <f t="shared" si="380"/>
        <v>#REF!</v>
      </c>
    </row>
    <row r="7374" spans="142:148" x14ac:dyDescent="0.25">
      <c r="EL7374">
        <v>7367</v>
      </c>
      <c r="EM7374" t="e">
        <v>#REF!</v>
      </c>
      <c r="EN7374" t="e">
        <v>#REF!</v>
      </c>
      <c r="EP7374" t="e">
        <f t="shared" si="378"/>
        <v>#REF!</v>
      </c>
      <c r="EQ7374" t="e">
        <f t="shared" si="379"/>
        <v>#REF!</v>
      </c>
      <c r="ER7374" t="e">
        <f t="shared" si="380"/>
        <v>#REF!</v>
      </c>
    </row>
    <row r="7375" spans="142:148" x14ac:dyDescent="0.25">
      <c r="EL7375">
        <v>7368</v>
      </c>
      <c r="EM7375" t="e">
        <v>#REF!</v>
      </c>
      <c r="EN7375" t="e">
        <v>#REF!</v>
      </c>
      <c r="EP7375" t="e">
        <f t="shared" si="378"/>
        <v>#REF!</v>
      </c>
      <c r="EQ7375" t="e">
        <f t="shared" si="379"/>
        <v>#REF!</v>
      </c>
      <c r="ER7375" t="e">
        <f t="shared" si="380"/>
        <v>#REF!</v>
      </c>
    </row>
    <row r="7376" spans="142:148" x14ac:dyDescent="0.25">
      <c r="EL7376">
        <v>7369</v>
      </c>
      <c r="EM7376" t="e">
        <v>#REF!</v>
      </c>
      <c r="EN7376" t="e">
        <v>#REF!</v>
      </c>
      <c r="EP7376" t="e">
        <f t="shared" si="378"/>
        <v>#REF!</v>
      </c>
      <c r="EQ7376" t="e">
        <f t="shared" si="379"/>
        <v>#REF!</v>
      </c>
      <c r="ER7376" t="e">
        <f t="shared" si="380"/>
        <v>#REF!</v>
      </c>
    </row>
    <row r="7377" spans="142:148" x14ac:dyDescent="0.25">
      <c r="EL7377">
        <v>7370</v>
      </c>
      <c r="EM7377" t="e">
        <v>#REF!</v>
      </c>
      <c r="EN7377" t="e">
        <v>#REF!</v>
      </c>
      <c r="EP7377" t="e">
        <f t="shared" si="378"/>
        <v>#REF!</v>
      </c>
      <c r="EQ7377" t="e">
        <f t="shared" si="379"/>
        <v>#REF!</v>
      </c>
      <c r="ER7377" t="e">
        <f t="shared" si="380"/>
        <v>#REF!</v>
      </c>
    </row>
    <row r="7378" spans="142:148" x14ac:dyDescent="0.25">
      <c r="EL7378">
        <v>7371</v>
      </c>
      <c r="EM7378" t="e">
        <v>#REF!</v>
      </c>
      <c r="EN7378" t="e">
        <v>#REF!</v>
      </c>
      <c r="EP7378" t="e">
        <f t="shared" si="378"/>
        <v>#REF!</v>
      </c>
      <c r="EQ7378" t="e">
        <f t="shared" si="379"/>
        <v>#REF!</v>
      </c>
      <c r="ER7378" t="e">
        <f t="shared" si="380"/>
        <v>#REF!</v>
      </c>
    </row>
    <row r="7379" spans="142:148" x14ac:dyDescent="0.25">
      <c r="EL7379">
        <v>7372</v>
      </c>
      <c r="EM7379" t="e">
        <v>#REF!</v>
      </c>
      <c r="EN7379" t="e">
        <v>#REF!</v>
      </c>
      <c r="EP7379" t="e">
        <f t="shared" si="378"/>
        <v>#REF!</v>
      </c>
      <c r="EQ7379" t="e">
        <f t="shared" si="379"/>
        <v>#REF!</v>
      </c>
      <c r="ER7379" t="e">
        <f t="shared" si="380"/>
        <v>#REF!</v>
      </c>
    </row>
    <row r="7380" spans="142:148" x14ac:dyDescent="0.25">
      <c r="EL7380">
        <v>7373</v>
      </c>
      <c r="EM7380" t="e">
        <v>#REF!</v>
      </c>
      <c r="EN7380" t="e">
        <v>#REF!</v>
      </c>
      <c r="EP7380" t="e">
        <f t="shared" si="378"/>
        <v>#REF!</v>
      </c>
      <c r="EQ7380" t="e">
        <f t="shared" si="379"/>
        <v>#REF!</v>
      </c>
      <c r="ER7380" t="e">
        <f t="shared" si="380"/>
        <v>#REF!</v>
      </c>
    </row>
    <row r="7381" spans="142:148" x14ac:dyDescent="0.25">
      <c r="EL7381">
        <v>7374</v>
      </c>
      <c r="EM7381" t="e">
        <v>#REF!</v>
      </c>
      <c r="EN7381" t="e">
        <v>#REF!</v>
      </c>
      <c r="EP7381" t="e">
        <f t="shared" si="378"/>
        <v>#REF!</v>
      </c>
      <c r="EQ7381" t="e">
        <f t="shared" si="379"/>
        <v>#REF!</v>
      </c>
      <c r="ER7381" t="e">
        <f t="shared" si="380"/>
        <v>#REF!</v>
      </c>
    </row>
    <row r="7382" spans="142:148" x14ac:dyDescent="0.25">
      <c r="EL7382">
        <v>7375</v>
      </c>
      <c r="EM7382" t="e">
        <v>#REF!</v>
      </c>
      <c r="EN7382" t="e">
        <v>#REF!</v>
      </c>
      <c r="EP7382" t="e">
        <f t="shared" si="378"/>
        <v>#REF!</v>
      </c>
      <c r="EQ7382" t="e">
        <f t="shared" si="379"/>
        <v>#REF!</v>
      </c>
      <c r="ER7382" t="e">
        <f t="shared" si="380"/>
        <v>#REF!</v>
      </c>
    </row>
    <row r="7383" spans="142:148" x14ac:dyDescent="0.25">
      <c r="EL7383">
        <v>7376</v>
      </c>
      <c r="EM7383" t="e">
        <v>#REF!</v>
      </c>
      <c r="EN7383" t="e">
        <v>#REF!</v>
      </c>
      <c r="EP7383" t="e">
        <f t="shared" si="378"/>
        <v>#REF!</v>
      </c>
      <c r="EQ7383" t="e">
        <f t="shared" si="379"/>
        <v>#REF!</v>
      </c>
      <c r="ER7383" t="e">
        <f t="shared" si="380"/>
        <v>#REF!</v>
      </c>
    </row>
    <row r="7384" spans="142:148" x14ac:dyDescent="0.25">
      <c r="EL7384">
        <v>7377</v>
      </c>
      <c r="EM7384" t="e">
        <v>#REF!</v>
      </c>
      <c r="EN7384" t="e">
        <v>#REF!</v>
      </c>
      <c r="EP7384" t="e">
        <f t="shared" ref="EP7384:EP7447" si="381">IF(EM7384&gt;EN7384,1,0)</f>
        <v>#REF!</v>
      </c>
      <c r="EQ7384" t="e">
        <f t="shared" ref="EQ7384:EQ7447" si="382">IF(EP7384&gt;0,0,1)</f>
        <v>#REF!</v>
      </c>
      <c r="ER7384" t="e">
        <f t="shared" ref="ER7384:ER7447" si="383">IF(EM7384&gt;EN7384,EM7384-EN7384,EN7384-EM7384)</f>
        <v>#REF!</v>
      </c>
    </row>
    <row r="7385" spans="142:148" x14ac:dyDescent="0.25">
      <c r="EL7385">
        <v>7378</v>
      </c>
      <c r="EM7385" t="e">
        <v>#REF!</v>
      </c>
      <c r="EN7385" t="e">
        <v>#REF!</v>
      </c>
      <c r="EP7385" t="e">
        <f t="shared" si="381"/>
        <v>#REF!</v>
      </c>
      <c r="EQ7385" t="e">
        <f t="shared" si="382"/>
        <v>#REF!</v>
      </c>
      <c r="ER7385" t="e">
        <f t="shared" si="383"/>
        <v>#REF!</v>
      </c>
    </row>
    <row r="7386" spans="142:148" x14ac:dyDescent="0.25">
      <c r="EL7386">
        <v>7379</v>
      </c>
      <c r="EM7386" t="e">
        <v>#REF!</v>
      </c>
      <c r="EN7386" t="e">
        <v>#REF!</v>
      </c>
      <c r="EP7386" t="e">
        <f t="shared" si="381"/>
        <v>#REF!</v>
      </c>
      <c r="EQ7386" t="e">
        <f t="shared" si="382"/>
        <v>#REF!</v>
      </c>
      <c r="ER7386" t="e">
        <f t="shared" si="383"/>
        <v>#REF!</v>
      </c>
    </row>
    <row r="7387" spans="142:148" x14ac:dyDescent="0.25">
      <c r="EL7387">
        <v>7380</v>
      </c>
      <c r="EM7387" t="e">
        <v>#REF!</v>
      </c>
      <c r="EN7387" t="e">
        <v>#REF!</v>
      </c>
      <c r="EP7387" t="e">
        <f t="shared" si="381"/>
        <v>#REF!</v>
      </c>
      <c r="EQ7387" t="e">
        <f t="shared" si="382"/>
        <v>#REF!</v>
      </c>
      <c r="ER7387" t="e">
        <f t="shared" si="383"/>
        <v>#REF!</v>
      </c>
    </row>
    <row r="7388" spans="142:148" x14ac:dyDescent="0.25">
      <c r="EL7388">
        <v>7381</v>
      </c>
      <c r="EM7388" t="e">
        <v>#REF!</v>
      </c>
      <c r="EN7388" t="e">
        <v>#REF!</v>
      </c>
      <c r="EP7388" t="e">
        <f t="shared" si="381"/>
        <v>#REF!</v>
      </c>
      <c r="EQ7388" t="e">
        <f t="shared" si="382"/>
        <v>#REF!</v>
      </c>
      <c r="ER7388" t="e">
        <f t="shared" si="383"/>
        <v>#REF!</v>
      </c>
    </row>
    <row r="7389" spans="142:148" x14ac:dyDescent="0.25">
      <c r="EL7389">
        <v>7382</v>
      </c>
      <c r="EM7389" t="e">
        <v>#REF!</v>
      </c>
      <c r="EN7389" t="e">
        <v>#REF!</v>
      </c>
      <c r="EP7389" t="e">
        <f t="shared" si="381"/>
        <v>#REF!</v>
      </c>
      <c r="EQ7389" t="e">
        <f t="shared" si="382"/>
        <v>#REF!</v>
      </c>
      <c r="ER7389" t="e">
        <f t="shared" si="383"/>
        <v>#REF!</v>
      </c>
    </row>
    <row r="7390" spans="142:148" x14ac:dyDescent="0.25">
      <c r="EL7390">
        <v>7383</v>
      </c>
      <c r="EM7390" t="e">
        <v>#REF!</v>
      </c>
      <c r="EN7390" t="e">
        <v>#REF!</v>
      </c>
      <c r="EP7390" t="e">
        <f t="shared" si="381"/>
        <v>#REF!</v>
      </c>
      <c r="EQ7390" t="e">
        <f t="shared" si="382"/>
        <v>#REF!</v>
      </c>
      <c r="ER7390" t="e">
        <f t="shared" si="383"/>
        <v>#REF!</v>
      </c>
    </row>
    <row r="7391" spans="142:148" x14ac:dyDescent="0.25">
      <c r="EL7391">
        <v>7384</v>
      </c>
      <c r="EM7391" t="e">
        <v>#REF!</v>
      </c>
      <c r="EN7391" t="e">
        <v>#REF!</v>
      </c>
      <c r="EP7391" t="e">
        <f t="shared" si="381"/>
        <v>#REF!</v>
      </c>
      <c r="EQ7391" t="e">
        <f t="shared" si="382"/>
        <v>#REF!</v>
      </c>
      <c r="ER7391" t="e">
        <f t="shared" si="383"/>
        <v>#REF!</v>
      </c>
    </row>
    <row r="7392" spans="142:148" x14ac:dyDescent="0.25">
      <c r="EL7392">
        <v>7385</v>
      </c>
      <c r="EM7392" t="e">
        <v>#REF!</v>
      </c>
      <c r="EN7392" t="e">
        <v>#REF!</v>
      </c>
      <c r="EP7392" t="e">
        <f t="shared" si="381"/>
        <v>#REF!</v>
      </c>
      <c r="EQ7392" t="e">
        <f t="shared" si="382"/>
        <v>#REF!</v>
      </c>
      <c r="ER7392" t="e">
        <f t="shared" si="383"/>
        <v>#REF!</v>
      </c>
    </row>
    <row r="7393" spans="142:148" x14ac:dyDescent="0.25">
      <c r="EL7393">
        <v>7386</v>
      </c>
      <c r="EM7393" t="e">
        <v>#REF!</v>
      </c>
      <c r="EN7393" t="e">
        <v>#REF!</v>
      </c>
      <c r="EP7393" t="e">
        <f t="shared" si="381"/>
        <v>#REF!</v>
      </c>
      <c r="EQ7393" t="e">
        <f t="shared" si="382"/>
        <v>#REF!</v>
      </c>
      <c r="ER7393" t="e">
        <f t="shared" si="383"/>
        <v>#REF!</v>
      </c>
    </row>
    <row r="7394" spans="142:148" x14ac:dyDescent="0.25">
      <c r="EL7394">
        <v>7387</v>
      </c>
      <c r="EM7394" t="e">
        <v>#REF!</v>
      </c>
      <c r="EN7394" t="e">
        <v>#REF!</v>
      </c>
      <c r="EP7394" t="e">
        <f t="shared" si="381"/>
        <v>#REF!</v>
      </c>
      <c r="EQ7394" t="e">
        <f t="shared" si="382"/>
        <v>#REF!</v>
      </c>
      <c r="ER7394" t="e">
        <f t="shared" si="383"/>
        <v>#REF!</v>
      </c>
    </row>
    <row r="7395" spans="142:148" x14ac:dyDescent="0.25">
      <c r="EL7395">
        <v>7388</v>
      </c>
      <c r="EM7395" t="e">
        <v>#REF!</v>
      </c>
      <c r="EN7395" t="e">
        <v>#REF!</v>
      </c>
      <c r="EP7395" t="e">
        <f t="shared" si="381"/>
        <v>#REF!</v>
      </c>
      <c r="EQ7395" t="e">
        <f t="shared" si="382"/>
        <v>#REF!</v>
      </c>
      <c r="ER7395" t="e">
        <f t="shared" si="383"/>
        <v>#REF!</v>
      </c>
    </row>
    <row r="7396" spans="142:148" x14ac:dyDescent="0.25">
      <c r="EL7396">
        <v>7389</v>
      </c>
      <c r="EM7396" t="e">
        <v>#REF!</v>
      </c>
      <c r="EN7396" t="e">
        <v>#REF!</v>
      </c>
      <c r="EP7396" t="e">
        <f t="shared" si="381"/>
        <v>#REF!</v>
      </c>
      <c r="EQ7396" t="e">
        <f t="shared" si="382"/>
        <v>#REF!</v>
      </c>
      <c r="ER7396" t="e">
        <f t="shared" si="383"/>
        <v>#REF!</v>
      </c>
    </row>
    <row r="7397" spans="142:148" x14ac:dyDescent="0.25">
      <c r="EL7397">
        <v>7390</v>
      </c>
      <c r="EM7397" t="e">
        <v>#REF!</v>
      </c>
      <c r="EN7397" t="e">
        <v>#REF!</v>
      </c>
      <c r="EP7397" t="e">
        <f t="shared" si="381"/>
        <v>#REF!</v>
      </c>
      <c r="EQ7397" t="e">
        <f t="shared" si="382"/>
        <v>#REF!</v>
      </c>
      <c r="ER7397" t="e">
        <f t="shared" si="383"/>
        <v>#REF!</v>
      </c>
    </row>
    <row r="7398" spans="142:148" x14ac:dyDescent="0.25">
      <c r="EL7398">
        <v>7391</v>
      </c>
      <c r="EM7398" t="e">
        <v>#REF!</v>
      </c>
      <c r="EN7398" t="e">
        <v>#REF!</v>
      </c>
      <c r="EP7398" t="e">
        <f t="shared" si="381"/>
        <v>#REF!</v>
      </c>
      <c r="EQ7398" t="e">
        <f t="shared" si="382"/>
        <v>#REF!</v>
      </c>
      <c r="ER7398" t="e">
        <f t="shared" si="383"/>
        <v>#REF!</v>
      </c>
    </row>
    <row r="7399" spans="142:148" x14ac:dyDescent="0.25">
      <c r="EL7399">
        <v>7392</v>
      </c>
      <c r="EM7399" t="e">
        <v>#REF!</v>
      </c>
      <c r="EN7399" t="e">
        <v>#REF!</v>
      </c>
      <c r="EP7399" t="e">
        <f t="shared" si="381"/>
        <v>#REF!</v>
      </c>
      <c r="EQ7399" t="e">
        <f t="shared" si="382"/>
        <v>#REF!</v>
      </c>
      <c r="ER7399" t="e">
        <f t="shared" si="383"/>
        <v>#REF!</v>
      </c>
    </row>
    <row r="7400" spans="142:148" x14ac:dyDescent="0.25">
      <c r="EL7400">
        <v>7393</v>
      </c>
      <c r="EM7400" t="e">
        <v>#REF!</v>
      </c>
      <c r="EN7400" t="e">
        <v>#REF!</v>
      </c>
      <c r="EP7400" t="e">
        <f t="shared" si="381"/>
        <v>#REF!</v>
      </c>
      <c r="EQ7400" t="e">
        <f t="shared" si="382"/>
        <v>#REF!</v>
      </c>
      <c r="ER7400" t="e">
        <f t="shared" si="383"/>
        <v>#REF!</v>
      </c>
    </row>
    <row r="7401" spans="142:148" x14ac:dyDescent="0.25">
      <c r="EL7401">
        <v>7394</v>
      </c>
      <c r="EM7401" t="e">
        <v>#REF!</v>
      </c>
      <c r="EN7401" t="e">
        <v>#REF!</v>
      </c>
      <c r="EP7401" t="e">
        <f t="shared" si="381"/>
        <v>#REF!</v>
      </c>
      <c r="EQ7401" t="e">
        <f t="shared" si="382"/>
        <v>#REF!</v>
      </c>
      <c r="ER7401" t="e">
        <f t="shared" si="383"/>
        <v>#REF!</v>
      </c>
    </row>
    <row r="7402" spans="142:148" x14ac:dyDescent="0.25">
      <c r="EL7402">
        <v>7395</v>
      </c>
      <c r="EM7402" t="e">
        <v>#REF!</v>
      </c>
      <c r="EN7402" t="e">
        <v>#REF!</v>
      </c>
      <c r="EP7402" t="e">
        <f t="shared" si="381"/>
        <v>#REF!</v>
      </c>
      <c r="EQ7402" t="e">
        <f t="shared" si="382"/>
        <v>#REF!</v>
      </c>
      <c r="ER7402" t="e">
        <f t="shared" si="383"/>
        <v>#REF!</v>
      </c>
    </row>
    <row r="7403" spans="142:148" x14ac:dyDescent="0.25">
      <c r="EL7403">
        <v>7396</v>
      </c>
      <c r="EM7403" t="e">
        <v>#REF!</v>
      </c>
      <c r="EN7403" t="e">
        <v>#REF!</v>
      </c>
      <c r="EP7403" t="e">
        <f t="shared" si="381"/>
        <v>#REF!</v>
      </c>
      <c r="EQ7403" t="e">
        <f t="shared" si="382"/>
        <v>#REF!</v>
      </c>
      <c r="ER7403" t="e">
        <f t="shared" si="383"/>
        <v>#REF!</v>
      </c>
    </row>
    <row r="7404" spans="142:148" x14ac:dyDescent="0.25">
      <c r="EL7404">
        <v>7397</v>
      </c>
      <c r="EM7404" t="e">
        <v>#REF!</v>
      </c>
      <c r="EN7404" t="e">
        <v>#REF!</v>
      </c>
      <c r="EP7404" t="e">
        <f t="shared" si="381"/>
        <v>#REF!</v>
      </c>
      <c r="EQ7404" t="e">
        <f t="shared" si="382"/>
        <v>#REF!</v>
      </c>
      <c r="ER7404" t="e">
        <f t="shared" si="383"/>
        <v>#REF!</v>
      </c>
    </row>
    <row r="7405" spans="142:148" x14ac:dyDescent="0.25">
      <c r="EL7405">
        <v>7398</v>
      </c>
      <c r="EM7405" t="e">
        <v>#REF!</v>
      </c>
      <c r="EN7405" t="e">
        <v>#REF!</v>
      </c>
      <c r="EP7405" t="e">
        <f t="shared" si="381"/>
        <v>#REF!</v>
      </c>
      <c r="EQ7405" t="e">
        <f t="shared" si="382"/>
        <v>#REF!</v>
      </c>
      <c r="ER7405" t="e">
        <f t="shared" si="383"/>
        <v>#REF!</v>
      </c>
    </row>
    <row r="7406" spans="142:148" x14ac:dyDescent="0.25">
      <c r="EL7406">
        <v>7399</v>
      </c>
      <c r="EM7406" t="e">
        <v>#REF!</v>
      </c>
      <c r="EN7406" t="e">
        <v>#REF!</v>
      </c>
      <c r="EP7406" t="e">
        <f t="shared" si="381"/>
        <v>#REF!</v>
      </c>
      <c r="EQ7406" t="e">
        <f t="shared" si="382"/>
        <v>#REF!</v>
      </c>
      <c r="ER7406" t="e">
        <f t="shared" si="383"/>
        <v>#REF!</v>
      </c>
    </row>
    <row r="7407" spans="142:148" x14ac:dyDescent="0.25">
      <c r="EL7407">
        <v>7400</v>
      </c>
      <c r="EM7407" t="e">
        <v>#REF!</v>
      </c>
      <c r="EN7407" t="e">
        <v>#REF!</v>
      </c>
      <c r="EP7407" t="e">
        <f t="shared" si="381"/>
        <v>#REF!</v>
      </c>
      <c r="EQ7407" t="e">
        <f t="shared" si="382"/>
        <v>#REF!</v>
      </c>
      <c r="ER7407" t="e">
        <f t="shared" si="383"/>
        <v>#REF!</v>
      </c>
    </row>
    <row r="7408" spans="142:148" x14ac:dyDescent="0.25">
      <c r="EL7408">
        <v>7401</v>
      </c>
      <c r="EM7408" t="e">
        <v>#REF!</v>
      </c>
      <c r="EN7408" t="e">
        <v>#REF!</v>
      </c>
      <c r="EP7408" t="e">
        <f t="shared" si="381"/>
        <v>#REF!</v>
      </c>
      <c r="EQ7408" t="e">
        <f t="shared" si="382"/>
        <v>#REF!</v>
      </c>
      <c r="ER7408" t="e">
        <f t="shared" si="383"/>
        <v>#REF!</v>
      </c>
    </row>
    <row r="7409" spans="142:148" x14ac:dyDescent="0.25">
      <c r="EL7409">
        <v>7402</v>
      </c>
      <c r="EM7409" t="e">
        <v>#REF!</v>
      </c>
      <c r="EN7409" t="e">
        <v>#REF!</v>
      </c>
      <c r="EP7409" t="e">
        <f t="shared" si="381"/>
        <v>#REF!</v>
      </c>
      <c r="EQ7409" t="e">
        <f t="shared" si="382"/>
        <v>#REF!</v>
      </c>
      <c r="ER7409" t="e">
        <f t="shared" si="383"/>
        <v>#REF!</v>
      </c>
    </row>
    <row r="7410" spans="142:148" x14ac:dyDescent="0.25">
      <c r="EL7410">
        <v>7403</v>
      </c>
      <c r="EM7410" t="e">
        <v>#REF!</v>
      </c>
      <c r="EN7410" t="e">
        <v>#REF!</v>
      </c>
      <c r="EP7410" t="e">
        <f t="shared" si="381"/>
        <v>#REF!</v>
      </c>
      <c r="EQ7410" t="e">
        <f t="shared" si="382"/>
        <v>#REF!</v>
      </c>
      <c r="ER7410" t="e">
        <f t="shared" si="383"/>
        <v>#REF!</v>
      </c>
    </row>
    <row r="7411" spans="142:148" x14ac:dyDescent="0.25">
      <c r="EL7411">
        <v>7404</v>
      </c>
      <c r="EM7411" t="e">
        <v>#REF!</v>
      </c>
      <c r="EN7411" t="e">
        <v>#REF!</v>
      </c>
      <c r="EP7411" t="e">
        <f t="shared" si="381"/>
        <v>#REF!</v>
      </c>
      <c r="EQ7411" t="e">
        <f t="shared" si="382"/>
        <v>#REF!</v>
      </c>
      <c r="ER7411" t="e">
        <f t="shared" si="383"/>
        <v>#REF!</v>
      </c>
    </row>
    <row r="7412" spans="142:148" x14ac:dyDescent="0.25">
      <c r="EL7412">
        <v>7405</v>
      </c>
      <c r="EM7412" t="e">
        <v>#REF!</v>
      </c>
      <c r="EN7412" t="e">
        <v>#REF!</v>
      </c>
      <c r="EP7412" t="e">
        <f t="shared" si="381"/>
        <v>#REF!</v>
      </c>
      <c r="EQ7412" t="e">
        <f t="shared" si="382"/>
        <v>#REF!</v>
      </c>
      <c r="ER7412" t="e">
        <f t="shared" si="383"/>
        <v>#REF!</v>
      </c>
    </row>
    <row r="7413" spans="142:148" x14ac:dyDescent="0.25">
      <c r="EL7413">
        <v>7406</v>
      </c>
      <c r="EM7413" t="e">
        <v>#REF!</v>
      </c>
      <c r="EN7413" t="e">
        <v>#REF!</v>
      </c>
      <c r="EP7413" t="e">
        <f t="shared" si="381"/>
        <v>#REF!</v>
      </c>
      <c r="EQ7413" t="e">
        <f t="shared" si="382"/>
        <v>#REF!</v>
      </c>
      <c r="ER7413" t="e">
        <f t="shared" si="383"/>
        <v>#REF!</v>
      </c>
    </row>
    <row r="7414" spans="142:148" x14ac:dyDescent="0.25">
      <c r="EL7414">
        <v>7407</v>
      </c>
      <c r="EM7414" t="e">
        <v>#REF!</v>
      </c>
      <c r="EN7414" t="e">
        <v>#REF!</v>
      </c>
      <c r="EP7414" t="e">
        <f t="shared" si="381"/>
        <v>#REF!</v>
      </c>
      <c r="EQ7414" t="e">
        <f t="shared" si="382"/>
        <v>#REF!</v>
      </c>
      <c r="ER7414" t="e">
        <f t="shared" si="383"/>
        <v>#REF!</v>
      </c>
    </row>
    <row r="7415" spans="142:148" x14ac:dyDescent="0.25">
      <c r="EL7415">
        <v>7408</v>
      </c>
      <c r="EM7415" t="e">
        <v>#REF!</v>
      </c>
      <c r="EN7415" t="e">
        <v>#REF!</v>
      </c>
      <c r="EP7415" t="e">
        <f t="shared" si="381"/>
        <v>#REF!</v>
      </c>
      <c r="EQ7415" t="e">
        <f t="shared" si="382"/>
        <v>#REF!</v>
      </c>
      <c r="ER7415" t="e">
        <f t="shared" si="383"/>
        <v>#REF!</v>
      </c>
    </row>
    <row r="7416" spans="142:148" x14ac:dyDescent="0.25">
      <c r="EL7416">
        <v>7409</v>
      </c>
      <c r="EM7416" t="e">
        <v>#REF!</v>
      </c>
      <c r="EN7416" t="e">
        <v>#REF!</v>
      </c>
      <c r="EP7416" t="e">
        <f t="shared" si="381"/>
        <v>#REF!</v>
      </c>
      <c r="EQ7416" t="e">
        <f t="shared" si="382"/>
        <v>#REF!</v>
      </c>
      <c r="ER7416" t="e">
        <f t="shared" si="383"/>
        <v>#REF!</v>
      </c>
    </row>
    <row r="7417" spans="142:148" x14ac:dyDescent="0.25">
      <c r="EL7417">
        <v>7410</v>
      </c>
      <c r="EM7417" t="e">
        <v>#REF!</v>
      </c>
      <c r="EN7417" t="e">
        <v>#REF!</v>
      </c>
      <c r="EP7417" t="e">
        <f t="shared" si="381"/>
        <v>#REF!</v>
      </c>
      <c r="EQ7417" t="e">
        <f t="shared" si="382"/>
        <v>#REF!</v>
      </c>
      <c r="ER7417" t="e">
        <f t="shared" si="383"/>
        <v>#REF!</v>
      </c>
    </row>
    <row r="7418" spans="142:148" x14ac:dyDescent="0.25">
      <c r="EL7418">
        <v>7411</v>
      </c>
      <c r="EM7418" t="e">
        <v>#REF!</v>
      </c>
      <c r="EN7418" t="e">
        <v>#REF!</v>
      </c>
      <c r="EP7418" t="e">
        <f t="shared" si="381"/>
        <v>#REF!</v>
      </c>
      <c r="EQ7418" t="e">
        <f t="shared" si="382"/>
        <v>#REF!</v>
      </c>
      <c r="ER7418" t="e">
        <f t="shared" si="383"/>
        <v>#REF!</v>
      </c>
    </row>
    <row r="7419" spans="142:148" x14ac:dyDescent="0.25">
      <c r="EL7419">
        <v>7412</v>
      </c>
      <c r="EM7419" t="e">
        <v>#REF!</v>
      </c>
      <c r="EN7419" t="e">
        <v>#REF!</v>
      </c>
      <c r="EP7419" t="e">
        <f t="shared" si="381"/>
        <v>#REF!</v>
      </c>
      <c r="EQ7419" t="e">
        <f t="shared" si="382"/>
        <v>#REF!</v>
      </c>
      <c r="ER7419" t="e">
        <f t="shared" si="383"/>
        <v>#REF!</v>
      </c>
    </row>
    <row r="7420" spans="142:148" x14ac:dyDescent="0.25">
      <c r="EL7420">
        <v>7413</v>
      </c>
      <c r="EM7420" t="e">
        <v>#REF!</v>
      </c>
      <c r="EN7420" t="e">
        <v>#REF!</v>
      </c>
      <c r="EP7420" t="e">
        <f t="shared" si="381"/>
        <v>#REF!</v>
      </c>
      <c r="EQ7420" t="e">
        <f t="shared" si="382"/>
        <v>#REF!</v>
      </c>
      <c r="ER7420" t="e">
        <f t="shared" si="383"/>
        <v>#REF!</v>
      </c>
    </row>
    <row r="7421" spans="142:148" x14ac:dyDescent="0.25">
      <c r="EL7421">
        <v>7414</v>
      </c>
      <c r="EM7421" t="e">
        <v>#REF!</v>
      </c>
      <c r="EN7421" t="e">
        <v>#REF!</v>
      </c>
      <c r="EP7421" t="e">
        <f t="shared" si="381"/>
        <v>#REF!</v>
      </c>
      <c r="EQ7421" t="e">
        <f t="shared" si="382"/>
        <v>#REF!</v>
      </c>
      <c r="ER7421" t="e">
        <f t="shared" si="383"/>
        <v>#REF!</v>
      </c>
    </row>
    <row r="7422" spans="142:148" x14ac:dyDescent="0.25">
      <c r="EL7422">
        <v>7415</v>
      </c>
      <c r="EM7422" t="e">
        <v>#REF!</v>
      </c>
      <c r="EN7422" t="e">
        <v>#REF!</v>
      </c>
      <c r="EP7422" t="e">
        <f t="shared" si="381"/>
        <v>#REF!</v>
      </c>
      <c r="EQ7422" t="e">
        <f t="shared" si="382"/>
        <v>#REF!</v>
      </c>
      <c r="ER7422" t="e">
        <f t="shared" si="383"/>
        <v>#REF!</v>
      </c>
    </row>
    <row r="7423" spans="142:148" x14ac:dyDescent="0.25">
      <c r="EL7423">
        <v>7416</v>
      </c>
      <c r="EM7423" t="e">
        <v>#REF!</v>
      </c>
      <c r="EN7423" t="e">
        <v>#REF!</v>
      </c>
      <c r="EP7423" t="e">
        <f t="shared" si="381"/>
        <v>#REF!</v>
      </c>
      <c r="EQ7423" t="e">
        <f t="shared" si="382"/>
        <v>#REF!</v>
      </c>
      <c r="ER7423" t="e">
        <f t="shared" si="383"/>
        <v>#REF!</v>
      </c>
    </row>
    <row r="7424" spans="142:148" x14ac:dyDescent="0.25">
      <c r="EL7424">
        <v>7417</v>
      </c>
      <c r="EM7424" t="e">
        <v>#REF!</v>
      </c>
      <c r="EN7424" t="e">
        <v>#REF!</v>
      </c>
      <c r="EP7424" t="e">
        <f t="shared" si="381"/>
        <v>#REF!</v>
      </c>
      <c r="EQ7424" t="e">
        <f t="shared" si="382"/>
        <v>#REF!</v>
      </c>
      <c r="ER7424" t="e">
        <f t="shared" si="383"/>
        <v>#REF!</v>
      </c>
    </row>
    <row r="7425" spans="142:148" x14ac:dyDescent="0.25">
      <c r="EL7425">
        <v>7418</v>
      </c>
      <c r="EM7425" t="e">
        <v>#REF!</v>
      </c>
      <c r="EN7425" t="e">
        <v>#REF!</v>
      </c>
      <c r="EP7425" t="e">
        <f t="shared" si="381"/>
        <v>#REF!</v>
      </c>
      <c r="EQ7425" t="e">
        <f t="shared" si="382"/>
        <v>#REF!</v>
      </c>
      <c r="ER7425" t="e">
        <f t="shared" si="383"/>
        <v>#REF!</v>
      </c>
    </row>
    <row r="7426" spans="142:148" x14ac:dyDescent="0.25">
      <c r="EL7426">
        <v>7419</v>
      </c>
      <c r="EM7426" t="e">
        <v>#REF!</v>
      </c>
      <c r="EN7426" t="e">
        <v>#REF!</v>
      </c>
      <c r="EP7426" t="e">
        <f t="shared" si="381"/>
        <v>#REF!</v>
      </c>
      <c r="EQ7426" t="e">
        <f t="shared" si="382"/>
        <v>#REF!</v>
      </c>
      <c r="ER7426" t="e">
        <f t="shared" si="383"/>
        <v>#REF!</v>
      </c>
    </row>
    <row r="7427" spans="142:148" x14ac:dyDescent="0.25">
      <c r="EL7427">
        <v>7420</v>
      </c>
      <c r="EM7427" t="e">
        <v>#REF!</v>
      </c>
      <c r="EN7427" t="e">
        <v>#REF!</v>
      </c>
      <c r="EP7427" t="e">
        <f t="shared" si="381"/>
        <v>#REF!</v>
      </c>
      <c r="EQ7427" t="e">
        <f t="shared" si="382"/>
        <v>#REF!</v>
      </c>
      <c r="ER7427" t="e">
        <f t="shared" si="383"/>
        <v>#REF!</v>
      </c>
    </row>
    <row r="7428" spans="142:148" x14ac:dyDescent="0.25">
      <c r="EL7428">
        <v>7421</v>
      </c>
      <c r="EM7428" t="e">
        <v>#REF!</v>
      </c>
      <c r="EN7428" t="e">
        <v>#REF!</v>
      </c>
      <c r="EP7428" t="e">
        <f t="shared" si="381"/>
        <v>#REF!</v>
      </c>
      <c r="EQ7428" t="e">
        <f t="shared" si="382"/>
        <v>#REF!</v>
      </c>
      <c r="ER7428" t="e">
        <f t="shared" si="383"/>
        <v>#REF!</v>
      </c>
    </row>
    <row r="7429" spans="142:148" x14ac:dyDescent="0.25">
      <c r="EL7429">
        <v>7422</v>
      </c>
      <c r="EM7429" t="e">
        <v>#REF!</v>
      </c>
      <c r="EN7429" t="e">
        <v>#REF!</v>
      </c>
      <c r="EP7429" t="e">
        <f t="shared" si="381"/>
        <v>#REF!</v>
      </c>
      <c r="EQ7429" t="e">
        <f t="shared" si="382"/>
        <v>#REF!</v>
      </c>
      <c r="ER7429" t="e">
        <f t="shared" si="383"/>
        <v>#REF!</v>
      </c>
    </row>
    <row r="7430" spans="142:148" x14ac:dyDescent="0.25">
      <c r="EL7430">
        <v>7423</v>
      </c>
      <c r="EM7430" t="e">
        <v>#REF!</v>
      </c>
      <c r="EN7430" t="e">
        <v>#REF!</v>
      </c>
      <c r="EP7430" t="e">
        <f t="shared" si="381"/>
        <v>#REF!</v>
      </c>
      <c r="EQ7430" t="e">
        <f t="shared" si="382"/>
        <v>#REF!</v>
      </c>
      <c r="ER7430" t="e">
        <f t="shared" si="383"/>
        <v>#REF!</v>
      </c>
    </row>
    <row r="7431" spans="142:148" x14ac:dyDescent="0.25">
      <c r="EL7431">
        <v>7424</v>
      </c>
      <c r="EM7431" t="e">
        <v>#REF!</v>
      </c>
      <c r="EN7431" t="e">
        <v>#REF!</v>
      </c>
      <c r="EP7431" t="e">
        <f t="shared" si="381"/>
        <v>#REF!</v>
      </c>
      <c r="EQ7431" t="e">
        <f t="shared" si="382"/>
        <v>#REF!</v>
      </c>
      <c r="ER7431" t="e">
        <f t="shared" si="383"/>
        <v>#REF!</v>
      </c>
    </row>
    <row r="7432" spans="142:148" x14ac:dyDescent="0.25">
      <c r="EL7432">
        <v>7425</v>
      </c>
      <c r="EM7432" t="e">
        <v>#REF!</v>
      </c>
      <c r="EN7432" t="e">
        <v>#REF!</v>
      </c>
      <c r="EP7432" t="e">
        <f t="shared" si="381"/>
        <v>#REF!</v>
      </c>
      <c r="EQ7432" t="e">
        <f t="shared" si="382"/>
        <v>#REF!</v>
      </c>
      <c r="ER7432" t="e">
        <f t="shared" si="383"/>
        <v>#REF!</v>
      </c>
    </row>
    <row r="7433" spans="142:148" x14ac:dyDescent="0.25">
      <c r="EL7433">
        <v>7426</v>
      </c>
      <c r="EM7433" t="e">
        <v>#REF!</v>
      </c>
      <c r="EN7433" t="e">
        <v>#REF!</v>
      </c>
      <c r="EP7433" t="e">
        <f t="shared" si="381"/>
        <v>#REF!</v>
      </c>
      <c r="EQ7433" t="e">
        <f t="shared" si="382"/>
        <v>#REF!</v>
      </c>
      <c r="ER7433" t="e">
        <f t="shared" si="383"/>
        <v>#REF!</v>
      </c>
    </row>
    <row r="7434" spans="142:148" x14ac:dyDescent="0.25">
      <c r="EL7434">
        <v>7427</v>
      </c>
      <c r="EM7434" t="e">
        <v>#REF!</v>
      </c>
      <c r="EN7434" t="e">
        <v>#REF!</v>
      </c>
      <c r="EP7434" t="e">
        <f t="shared" si="381"/>
        <v>#REF!</v>
      </c>
      <c r="EQ7434" t="e">
        <f t="shared" si="382"/>
        <v>#REF!</v>
      </c>
      <c r="ER7434" t="e">
        <f t="shared" si="383"/>
        <v>#REF!</v>
      </c>
    </row>
    <row r="7435" spans="142:148" x14ac:dyDescent="0.25">
      <c r="EL7435">
        <v>7428</v>
      </c>
      <c r="EM7435" t="e">
        <v>#REF!</v>
      </c>
      <c r="EN7435" t="e">
        <v>#REF!</v>
      </c>
      <c r="EP7435" t="e">
        <f t="shared" si="381"/>
        <v>#REF!</v>
      </c>
      <c r="EQ7435" t="e">
        <f t="shared" si="382"/>
        <v>#REF!</v>
      </c>
      <c r="ER7435" t="e">
        <f t="shared" si="383"/>
        <v>#REF!</v>
      </c>
    </row>
    <row r="7436" spans="142:148" x14ac:dyDescent="0.25">
      <c r="EL7436">
        <v>7429</v>
      </c>
      <c r="EM7436" t="e">
        <v>#REF!</v>
      </c>
      <c r="EN7436" t="e">
        <v>#REF!</v>
      </c>
      <c r="EP7436" t="e">
        <f t="shared" si="381"/>
        <v>#REF!</v>
      </c>
      <c r="EQ7436" t="e">
        <f t="shared" si="382"/>
        <v>#REF!</v>
      </c>
      <c r="ER7436" t="e">
        <f t="shared" si="383"/>
        <v>#REF!</v>
      </c>
    </row>
    <row r="7437" spans="142:148" x14ac:dyDescent="0.25">
      <c r="EL7437">
        <v>7430</v>
      </c>
      <c r="EM7437" t="e">
        <v>#REF!</v>
      </c>
      <c r="EN7437" t="e">
        <v>#REF!</v>
      </c>
      <c r="EP7437" t="e">
        <f t="shared" si="381"/>
        <v>#REF!</v>
      </c>
      <c r="EQ7437" t="e">
        <f t="shared" si="382"/>
        <v>#REF!</v>
      </c>
      <c r="ER7437" t="e">
        <f t="shared" si="383"/>
        <v>#REF!</v>
      </c>
    </row>
    <row r="7438" spans="142:148" x14ac:dyDescent="0.25">
      <c r="EL7438">
        <v>7431</v>
      </c>
      <c r="EM7438" t="e">
        <v>#REF!</v>
      </c>
      <c r="EN7438" t="e">
        <v>#REF!</v>
      </c>
      <c r="EP7438" t="e">
        <f t="shared" si="381"/>
        <v>#REF!</v>
      </c>
      <c r="EQ7438" t="e">
        <f t="shared" si="382"/>
        <v>#REF!</v>
      </c>
      <c r="ER7438" t="e">
        <f t="shared" si="383"/>
        <v>#REF!</v>
      </c>
    </row>
    <row r="7439" spans="142:148" x14ac:dyDescent="0.25">
      <c r="EL7439">
        <v>7432</v>
      </c>
      <c r="EM7439" t="e">
        <v>#REF!</v>
      </c>
      <c r="EN7439" t="e">
        <v>#REF!</v>
      </c>
      <c r="EP7439" t="e">
        <f t="shared" si="381"/>
        <v>#REF!</v>
      </c>
      <c r="EQ7439" t="e">
        <f t="shared" si="382"/>
        <v>#REF!</v>
      </c>
      <c r="ER7439" t="e">
        <f t="shared" si="383"/>
        <v>#REF!</v>
      </c>
    </row>
    <row r="7440" spans="142:148" x14ac:dyDescent="0.25">
      <c r="EL7440">
        <v>7433</v>
      </c>
      <c r="EM7440" t="e">
        <v>#REF!</v>
      </c>
      <c r="EN7440" t="e">
        <v>#REF!</v>
      </c>
      <c r="EP7440" t="e">
        <f t="shared" si="381"/>
        <v>#REF!</v>
      </c>
      <c r="EQ7440" t="e">
        <f t="shared" si="382"/>
        <v>#REF!</v>
      </c>
      <c r="ER7440" t="e">
        <f t="shared" si="383"/>
        <v>#REF!</v>
      </c>
    </row>
    <row r="7441" spans="142:148" x14ac:dyDescent="0.25">
      <c r="EL7441">
        <v>7434</v>
      </c>
      <c r="EM7441" t="e">
        <v>#REF!</v>
      </c>
      <c r="EN7441" t="e">
        <v>#REF!</v>
      </c>
      <c r="EP7441" t="e">
        <f t="shared" si="381"/>
        <v>#REF!</v>
      </c>
      <c r="EQ7441" t="e">
        <f t="shared" si="382"/>
        <v>#REF!</v>
      </c>
      <c r="ER7441" t="e">
        <f t="shared" si="383"/>
        <v>#REF!</v>
      </c>
    </row>
    <row r="7442" spans="142:148" x14ac:dyDescent="0.25">
      <c r="EL7442">
        <v>7435</v>
      </c>
      <c r="EM7442" t="e">
        <v>#REF!</v>
      </c>
      <c r="EN7442" t="e">
        <v>#REF!</v>
      </c>
      <c r="EP7442" t="e">
        <f t="shared" si="381"/>
        <v>#REF!</v>
      </c>
      <c r="EQ7442" t="e">
        <f t="shared" si="382"/>
        <v>#REF!</v>
      </c>
      <c r="ER7442" t="e">
        <f t="shared" si="383"/>
        <v>#REF!</v>
      </c>
    </row>
    <row r="7443" spans="142:148" x14ac:dyDescent="0.25">
      <c r="EL7443">
        <v>7436</v>
      </c>
      <c r="EM7443" t="e">
        <v>#REF!</v>
      </c>
      <c r="EN7443" t="e">
        <v>#REF!</v>
      </c>
      <c r="EP7443" t="e">
        <f t="shared" si="381"/>
        <v>#REF!</v>
      </c>
      <c r="EQ7443" t="e">
        <f t="shared" si="382"/>
        <v>#REF!</v>
      </c>
      <c r="ER7443" t="e">
        <f t="shared" si="383"/>
        <v>#REF!</v>
      </c>
    </row>
    <row r="7444" spans="142:148" x14ac:dyDescent="0.25">
      <c r="EL7444">
        <v>7437</v>
      </c>
      <c r="EM7444" t="e">
        <v>#REF!</v>
      </c>
      <c r="EN7444" t="e">
        <v>#REF!</v>
      </c>
      <c r="EP7444" t="e">
        <f t="shared" si="381"/>
        <v>#REF!</v>
      </c>
      <c r="EQ7444" t="e">
        <f t="shared" si="382"/>
        <v>#REF!</v>
      </c>
      <c r="ER7444" t="e">
        <f t="shared" si="383"/>
        <v>#REF!</v>
      </c>
    </row>
    <row r="7445" spans="142:148" x14ac:dyDescent="0.25">
      <c r="EL7445">
        <v>7438</v>
      </c>
      <c r="EM7445" t="e">
        <v>#REF!</v>
      </c>
      <c r="EN7445" t="e">
        <v>#REF!</v>
      </c>
      <c r="EP7445" t="e">
        <f t="shared" si="381"/>
        <v>#REF!</v>
      </c>
      <c r="EQ7445" t="e">
        <f t="shared" si="382"/>
        <v>#REF!</v>
      </c>
      <c r="ER7445" t="e">
        <f t="shared" si="383"/>
        <v>#REF!</v>
      </c>
    </row>
    <row r="7446" spans="142:148" x14ac:dyDescent="0.25">
      <c r="EL7446">
        <v>7439</v>
      </c>
      <c r="EM7446" t="e">
        <v>#REF!</v>
      </c>
      <c r="EN7446" t="e">
        <v>#REF!</v>
      </c>
      <c r="EP7446" t="e">
        <f t="shared" si="381"/>
        <v>#REF!</v>
      </c>
      <c r="EQ7446" t="e">
        <f t="shared" si="382"/>
        <v>#REF!</v>
      </c>
      <c r="ER7446" t="e">
        <f t="shared" si="383"/>
        <v>#REF!</v>
      </c>
    </row>
    <row r="7447" spans="142:148" x14ac:dyDescent="0.25">
      <c r="EL7447">
        <v>7440</v>
      </c>
      <c r="EM7447" t="e">
        <v>#REF!</v>
      </c>
      <c r="EN7447" t="e">
        <v>#REF!</v>
      </c>
      <c r="EP7447" t="e">
        <f t="shared" si="381"/>
        <v>#REF!</v>
      </c>
      <c r="EQ7447" t="e">
        <f t="shared" si="382"/>
        <v>#REF!</v>
      </c>
      <c r="ER7447" t="e">
        <f t="shared" si="383"/>
        <v>#REF!</v>
      </c>
    </row>
    <row r="7448" spans="142:148" x14ac:dyDescent="0.25">
      <c r="EL7448">
        <v>7441</v>
      </c>
      <c r="EM7448" t="e">
        <v>#REF!</v>
      </c>
      <c r="EN7448" t="e">
        <v>#REF!</v>
      </c>
      <c r="EP7448" t="e">
        <f t="shared" ref="EP7448:EP7511" si="384">IF(EM7448&gt;EN7448,1,0)</f>
        <v>#REF!</v>
      </c>
      <c r="EQ7448" t="e">
        <f t="shared" ref="EQ7448:EQ7511" si="385">IF(EP7448&gt;0,0,1)</f>
        <v>#REF!</v>
      </c>
      <c r="ER7448" t="e">
        <f t="shared" ref="ER7448:ER7511" si="386">IF(EM7448&gt;EN7448,EM7448-EN7448,EN7448-EM7448)</f>
        <v>#REF!</v>
      </c>
    </row>
    <row r="7449" spans="142:148" x14ac:dyDescent="0.25">
      <c r="EL7449">
        <v>7442</v>
      </c>
      <c r="EM7449" t="e">
        <v>#REF!</v>
      </c>
      <c r="EN7449" t="e">
        <v>#REF!</v>
      </c>
      <c r="EP7449" t="e">
        <f t="shared" si="384"/>
        <v>#REF!</v>
      </c>
      <c r="EQ7449" t="e">
        <f t="shared" si="385"/>
        <v>#REF!</v>
      </c>
      <c r="ER7449" t="e">
        <f t="shared" si="386"/>
        <v>#REF!</v>
      </c>
    </row>
    <row r="7450" spans="142:148" x14ac:dyDescent="0.25">
      <c r="EL7450">
        <v>7443</v>
      </c>
      <c r="EM7450" t="e">
        <v>#REF!</v>
      </c>
      <c r="EN7450" t="e">
        <v>#REF!</v>
      </c>
      <c r="EP7450" t="e">
        <f t="shared" si="384"/>
        <v>#REF!</v>
      </c>
      <c r="EQ7450" t="e">
        <f t="shared" si="385"/>
        <v>#REF!</v>
      </c>
      <c r="ER7450" t="e">
        <f t="shared" si="386"/>
        <v>#REF!</v>
      </c>
    </row>
    <row r="7451" spans="142:148" x14ac:dyDescent="0.25">
      <c r="EL7451">
        <v>7444</v>
      </c>
      <c r="EM7451" t="e">
        <v>#REF!</v>
      </c>
      <c r="EN7451" t="e">
        <v>#REF!</v>
      </c>
      <c r="EP7451" t="e">
        <f t="shared" si="384"/>
        <v>#REF!</v>
      </c>
      <c r="EQ7451" t="e">
        <f t="shared" si="385"/>
        <v>#REF!</v>
      </c>
      <c r="ER7451" t="e">
        <f t="shared" si="386"/>
        <v>#REF!</v>
      </c>
    </row>
    <row r="7452" spans="142:148" x14ac:dyDescent="0.25">
      <c r="EL7452">
        <v>7445</v>
      </c>
      <c r="EM7452" t="e">
        <v>#REF!</v>
      </c>
      <c r="EN7452" t="e">
        <v>#REF!</v>
      </c>
      <c r="EP7452" t="e">
        <f t="shared" si="384"/>
        <v>#REF!</v>
      </c>
      <c r="EQ7452" t="e">
        <f t="shared" si="385"/>
        <v>#REF!</v>
      </c>
      <c r="ER7452" t="e">
        <f t="shared" si="386"/>
        <v>#REF!</v>
      </c>
    </row>
    <row r="7453" spans="142:148" x14ac:dyDescent="0.25">
      <c r="EL7453">
        <v>7446</v>
      </c>
      <c r="EM7453" t="e">
        <v>#REF!</v>
      </c>
      <c r="EN7453" t="e">
        <v>#REF!</v>
      </c>
      <c r="EP7453" t="e">
        <f t="shared" si="384"/>
        <v>#REF!</v>
      </c>
      <c r="EQ7453" t="e">
        <f t="shared" si="385"/>
        <v>#REF!</v>
      </c>
      <c r="ER7453" t="e">
        <f t="shared" si="386"/>
        <v>#REF!</v>
      </c>
    </row>
    <row r="7454" spans="142:148" x14ac:dyDescent="0.25">
      <c r="EL7454">
        <v>7447</v>
      </c>
      <c r="EM7454" t="e">
        <v>#REF!</v>
      </c>
      <c r="EN7454" t="e">
        <v>#REF!</v>
      </c>
      <c r="EP7454" t="e">
        <f t="shared" si="384"/>
        <v>#REF!</v>
      </c>
      <c r="EQ7454" t="e">
        <f t="shared" si="385"/>
        <v>#REF!</v>
      </c>
      <c r="ER7454" t="e">
        <f t="shared" si="386"/>
        <v>#REF!</v>
      </c>
    </row>
    <row r="7455" spans="142:148" x14ac:dyDescent="0.25">
      <c r="EL7455">
        <v>7448</v>
      </c>
      <c r="EM7455" t="e">
        <v>#REF!</v>
      </c>
      <c r="EN7455" t="e">
        <v>#REF!</v>
      </c>
      <c r="EP7455" t="e">
        <f t="shared" si="384"/>
        <v>#REF!</v>
      </c>
      <c r="EQ7455" t="e">
        <f t="shared" si="385"/>
        <v>#REF!</v>
      </c>
      <c r="ER7455" t="e">
        <f t="shared" si="386"/>
        <v>#REF!</v>
      </c>
    </row>
    <row r="7456" spans="142:148" x14ac:dyDescent="0.25">
      <c r="EL7456">
        <v>7449</v>
      </c>
      <c r="EM7456" t="e">
        <v>#REF!</v>
      </c>
      <c r="EN7456" t="e">
        <v>#REF!</v>
      </c>
      <c r="EP7456" t="e">
        <f t="shared" si="384"/>
        <v>#REF!</v>
      </c>
      <c r="EQ7456" t="e">
        <f t="shared" si="385"/>
        <v>#REF!</v>
      </c>
      <c r="ER7456" t="e">
        <f t="shared" si="386"/>
        <v>#REF!</v>
      </c>
    </row>
    <row r="7457" spans="142:148" x14ac:dyDescent="0.25">
      <c r="EL7457">
        <v>7450</v>
      </c>
      <c r="EM7457" t="e">
        <v>#REF!</v>
      </c>
      <c r="EN7457" t="e">
        <v>#REF!</v>
      </c>
      <c r="EP7457" t="e">
        <f t="shared" si="384"/>
        <v>#REF!</v>
      </c>
      <c r="EQ7457" t="e">
        <f t="shared" si="385"/>
        <v>#REF!</v>
      </c>
      <c r="ER7457" t="e">
        <f t="shared" si="386"/>
        <v>#REF!</v>
      </c>
    </row>
    <row r="7458" spans="142:148" x14ac:dyDescent="0.25">
      <c r="EL7458">
        <v>7451</v>
      </c>
      <c r="EM7458" t="e">
        <v>#REF!</v>
      </c>
      <c r="EN7458" t="e">
        <v>#REF!</v>
      </c>
      <c r="EP7458" t="e">
        <f t="shared" si="384"/>
        <v>#REF!</v>
      </c>
      <c r="EQ7458" t="e">
        <f t="shared" si="385"/>
        <v>#REF!</v>
      </c>
      <c r="ER7458" t="e">
        <f t="shared" si="386"/>
        <v>#REF!</v>
      </c>
    </row>
    <row r="7459" spans="142:148" x14ac:dyDescent="0.25">
      <c r="EL7459">
        <v>7452</v>
      </c>
      <c r="EM7459" t="e">
        <v>#REF!</v>
      </c>
      <c r="EN7459" t="e">
        <v>#REF!</v>
      </c>
      <c r="EP7459" t="e">
        <f t="shared" si="384"/>
        <v>#REF!</v>
      </c>
      <c r="EQ7459" t="e">
        <f t="shared" si="385"/>
        <v>#REF!</v>
      </c>
      <c r="ER7459" t="e">
        <f t="shared" si="386"/>
        <v>#REF!</v>
      </c>
    </row>
    <row r="7460" spans="142:148" x14ac:dyDescent="0.25">
      <c r="EL7460">
        <v>7453</v>
      </c>
      <c r="EM7460" t="e">
        <v>#REF!</v>
      </c>
      <c r="EN7460" t="e">
        <v>#REF!</v>
      </c>
      <c r="EP7460" t="e">
        <f t="shared" si="384"/>
        <v>#REF!</v>
      </c>
      <c r="EQ7460" t="e">
        <f t="shared" si="385"/>
        <v>#REF!</v>
      </c>
      <c r="ER7460" t="e">
        <f t="shared" si="386"/>
        <v>#REF!</v>
      </c>
    </row>
    <row r="7461" spans="142:148" x14ac:dyDescent="0.25">
      <c r="EL7461">
        <v>7454</v>
      </c>
      <c r="EM7461" t="e">
        <v>#REF!</v>
      </c>
      <c r="EN7461" t="e">
        <v>#REF!</v>
      </c>
      <c r="EP7461" t="e">
        <f t="shared" si="384"/>
        <v>#REF!</v>
      </c>
      <c r="EQ7461" t="e">
        <f t="shared" si="385"/>
        <v>#REF!</v>
      </c>
      <c r="ER7461" t="e">
        <f t="shared" si="386"/>
        <v>#REF!</v>
      </c>
    </row>
    <row r="7462" spans="142:148" x14ac:dyDescent="0.25">
      <c r="EL7462">
        <v>7455</v>
      </c>
      <c r="EM7462" t="e">
        <v>#REF!</v>
      </c>
      <c r="EN7462" t="e">
        <v>#REF!</v>
      </c>
      <c r="EP7462" t="e">
        <f t="shared" si="384"/>
        <v>#REF!</v>
      </c>
      <c r="EQ7462" t="e">
        <f t="shared" si="385"/>
        <v>#REF!</v>
      </c>
      <c r="ER7462" t="e">
        <f t="shared" si="386"/>
        <v>#REF!</v>
      </c>
    </row>
    <row r="7463" spans="142:148" x14ac:dyDescent="0.25">
      <c r="EL7463">
        <v>7456</v>
      </c>
      <c r="EM7463" t="e">
        <v>#REF!</v>
      </c>
      <c r="EN7463" t="e">
        <v>#REF!</v>
      </c>
      <c r="EP7463" t="e">
        <f t="shared" si="384"/>
        <v>#REF!</v>
      </c>
      <c r="EQ7463" t="e">
        <f t="shared" si="385"/>
        <v>#REF!</v>
      </c>
      <c r="ER7463" t="e">
        <f t="shared" si="386"/>
        <v>#REF!</v>
      </c>
    </row>
    <row r="7464" spans="142:148" x14ac:dyDescent="0.25">
      <c r="EL7464">
        <v>7457</v>
      </c>
      <c r="EM7464" t="e">
        <v>#REF!</v>
      </c>
      <c r="EN7464" t="e">
        <v>#REF!</v>
      </c>
      <c r="EP7464" t="e">
        <f t="shared" si="384"/>
        <v>#REF!</v>
      </c>
      <c r="EQ7464" t="e">
        <f t="shared" si="385"/>
        <v>#REF!</v>
      </c>
      <c r="ER7464" t="e">
        <f t="shared" si="386"/>
        <v>#REF!</v>
      </c>
    </row>
    <row r="7465" spans="142:148" x14ac:dyDescent="0.25">
      <c r="EL7465">
        <v>7458</v>
      </c>
      <c r="EM7465" t="e">
        <v>#REF!</v>
      </c>
      <c r="EN7465" t="e">
        <v>#REF!</v>
      </c>
      <c r="EP7465" t="e">
        <f t="shared" si="384"/>
        <v>#REF!</v>
      </c>
      <c r="EQ7465" t="e">
        <f t="shared" si="385"/>
        <v>#REF!</v>
      </c>
      <c r="ER7465" t="e">
        <f t="shared" si="386"/>
        <v>#REF!</v>
      </c>
    </row>
    <row r="7466" spans="142:148" x14ac:dyDescent="0.25">
      <c r="EL7466">
        <v>7459</v>
      </c>
      <c r="EM7466" t="e">
        <v>#REF!</v>
      </c>
      <c r="EN7466" t="e">
        <v>#REF!</v>
      </c>
      <c r="EP7466" t="e">
        <f t="shared" si="384"/>
        <v>#REF!</v>
      </c>
      <c r="EQ7466" t="e">
        <f t="shared" si="385"/>
        <v>#REF!</v>
      </c>
      <c r="ER7466" t="e">
        <f t="shared" si="386"/>
        <v>#REF!</v>
      </c>
    </row>
    <row r="7467" spans="142:148" x14ac:dyDescent="0.25">
      <c r="EL7467">
        <v>7460</v>
      </c>
      <c r="EM7467" t="e">
        <v>#REF!</v>
      </c>
      <c r="EN7467" t="e">
        <v>#REF!</v>
      </c>
      <c r="EP7467" t="e">
        <f t="shared" si="384"/>
        <v>#REF!</v>
      </c>
      <c r="EQ7467" t="e">
        <f t="shared" si="385"/>
        <v>#REF!</v>
      </c>
      <c r="ER7467" t="e">
        <f t="shared" si="386"/>
        <v>#REF!</v>
      </c>
    </row>
    <row r="7468" spans="142:148" x14ac:dyDescent="0.25">
      <c r="EL7468">
        <v>7461</v>
      </c>
      <c r="EM7468" t="e">
        <v>#REF!</v>
      </c>
      <c r="EN7468" t="e">
        <v>#REF!</v>
      </c>
      <c r="EP7468" t="e">
        <f t="shared" si="384"/>
        <v>#REF!</v>
      </c>
      <c r="EQ7468" t="e">
        <f t="shared" si="385"/>
        <v>#REF!</v>
      </c>
      <c r="ER7468" t="e">
        <f t="shared" si="386"/>
        <v>#REF!</v>
      </c>
    </row>
    <row r="7469" spans="142:148" x14ac:dyDescent="0.25">
      <c r="EL7469">
        <v>7462</v>
      </c>
      <c r="EM7469" t="e">
        <v>#REF!</v>
      </c>
      <c r="EN7469" t="e">
        <v>#REF!</v>
      </c>
      <c r="EP7469" t="e">
        <f t="shared" si="384"/>
        <v>#REF!</v>
      </c>
      <c r="EQ7469" t="e">
        <f t="shared" si="385"/>
        <v>#REF!</v>
      </c>
      <c r="ER7469" t="e">
        <f t="shared" si="386"/>
        <v>#REF!</v>
      </c>
    </row>
    <row r="7470" spans="142:148" x14ac:dyDescent="0.25">
      <c r="EL7470">
        <v>7463</v>
      </c>
      <c r="EM7470" t="e">
        <v>#REF!</v>
      </c>
      <c r="EN7470" t="e">
        <v>#REF!</v>
      </c>
      <c r="EP7470" t="e">
        <f t="shared" si="384"/>
        <v>#REF!</v>
      </c>
      <c r="EQ7470" t="e">
        <f t="shared" si="385"/>
        <v>#REF!</v>
      </c>
      <c r="ER7470" t="e">
        <f t="shared" si="386"/>
        <v>#REF!</v>
      </c>
    </row>
    <row r="7471" spans="142:148" x14ac:dyDescent="0.25">
      <c r="EL7471">
        <v>7464</v>
      </c>
      <c r="EM7471" t="e">
        <v>#REF!</v>
      </c>
      <c r="EN7471" t="e">
        <v>#REF!</v>
      </c>
      <c r="EP7471" t="e">
        <f t="shared" si="384"/>
        <v>#REF!</v>
      </c>
      <c r="EQ7471" t="e">
        <f t="shared" si="385"/>
        <v>#REF!</v>
      </c>
      <c r="ER7471" t="e">
        <f t="shared" si="386"/>
        <v>#REF!</v>
      </c>
    </row>
    <row r="7472" spans="142:148" x14ac:dyDescent="0.25">
      <c r="EL7472">
        <v>7465</v>
      </c>
      <c r="EM7472" t="e">
        <v>#REF!</v>
      </c>
      <c r="EN7472" t="e">
        <v>#REF!</v>
      </c>
      <c r="EP7472" t="e">
        <f t="shared" si="384"/>
        <v>#REF!</v>
      </c>
      <c r="EQ7472" t="e">
        <f t="shared" si="385"/>
        <v>#REF!</v>
      </c>
      <c r="ER7472" t="e">
        <f t="shared" si="386"/>
        <v>#REF!</v>
      </c>
    </row>
    <row r="7473" spans="142:148" x14ac:dyDescent="0.25">
      <c r="EL7473">
        <v>7466</v>
      </c>
      <c r="EM7473" t="e">
        <v>#REF!</v>
      </c>
      <c r="EN7473" t="e">
        <v>#REF!</v>
      </c>
      <c r="EP7473" t="e">
        <f t="shared" si="384"/>
        <v>#REF!</v>
      </c>
      <c r="EQ7473" t="e">
        <f t="shared" si="385"/>
        <v>#REF!</v>
      </c>
      <c r="ER7473" t="e">
        <f t="shared" si="386"/>
        <v>#REF!</v>
      </c>
    </row>
    <row r="7474" spans="142:148" x14ac:dyDescent="0.25">
      <c r="EL7474">
        <v>7467</v>
      </c>
      <c r="EM7474" t="e">
        <v>#REF!</v>
      </c>
      <c r="EN7474" t="e">
        <v>#REF!</v>
      </c>
      <c r="EP7474" t="e">
        <f t="shared" si="384"/>
        <v>#REF!</v>
      </c>
      <c r="EQ7474" t="e">
        <f t="shared" si="385"/>
        <v>#REF!</v>
      </c>
      <c r="ER7474" t="e">
        <f t="shared" si="386"/>
        <v>#REF!</v>
      </c>
    </row>
    <row r="7475" spans="142:148" x14ac:dyDescent="0.25">
      <c r="EL7475">
        <v>7468</v>
      </c>
      <c r="EM7475" t="e">
        <v>#REF!</v>
      </c>
      <c r="EN7475" t="e">
        <v>#REF!</v>
      </c>
      <c r="EP7475" t="e">
        <f t="shared" si="384"/>
        <v>#REF!</v>
      </c>
      <c r="EQ7475" t="e">
        <f t="shared" si="385"/>
        <v>#REF!</v>
      </c>
      <c r="ER7475" t="e">
        <f t="shared" si="386"/>
        <v>#REF!</v>
      </c>
    </row>
    <row r="7476" spans="142:148" x14ac:dyDescent="0.25">
      <c r="EL7476">
        <v>7469</v>
      </c>
      <c r="EM7476" t="e">
        <v>#REF!</v>
      </c>
      <c r="EN7476" t="e">
        <v>#REF!</v>
      </c>
      <c r="EP7476" t="e">
        <f t="shared" si="384"/>
        <v>#REF!</v>
      </c>
      <c r="EQ7476" t="e">
        <f t="shared" si="385"/>
        <v>#REF!</v>
      </c>
      <c r="ER7476" t="e">
        <f t="shared" si="386"/>
        <v>#REF!</v>
      </c>
    </row>
    <row r="7477" spans="142:148" x14ac:dyDescent="0.25">
      <c r="EL7477">
        <v>7470</v>
      </c>
      <c r="EM7477" t="e">
        <v>#REF!</v>
      </c>
      <c r="EN7477" t="e">
        <v>#REF!</v>
      </c>
      <c r="EP7477" t="e">
        <f t="shared" si="384"/>
        <v>#REF!</v>
      </c>
      <c r="EQ7477" t="e">
        <f t="shared" si="385"/>
        <v>#REF!</v>
      </c>
      <c r="ER7477" t="e">
        <f t="shared" si="386"/>
        <v>#REF!</v>
      </c>
    </row>
    <row r="7478" spans="142:148" x14ac:dyDescent="0.25">
      <c r="EL7478">
        <v>7471</v>
      </c>
      <c r="EM7478" t="e">
        <v>#REF!</v>
      </c>
      <c r="EN7478" t="e">
        <v>#REF!</v>
      </c>
      <c r="EP7478" t="e">
        <f t="shared" si="384"/>
        <v>#REF!</v>
      </c>
      <c r="EQ7478" t="e">
        <f t="shared" si="385"/>
        <v>#REF!</v>
      </c>
      <c r="ER7478" t="e">
        <f t="shared" si="386"/>
        <v>#REF!</v>
      </c>
    </row>
    <row r="7479" spans="142:148" x14ac:dyDescent="0.25">
      <c r="EL7479">
        <v>7472</v>
      </c>
      <c r="EM7479" t="e">
        <v>#REF!</v>
      </c>
      <c r="EN7479" t="e">
        <v>#REF!</v>
      </c>
      <c r="EP7479" t="e">
        <f t="shared" si="384"/>
        <v>#REF!</v>
      </c>
      <c r="EQ7479" t="e">
        <f t="shared" si="385"/>
        <v>#REF!</v>
      </c>
      <c r="ER7479" t="e">
        <f t="shared" si="386"/>
        <v>#REF!</v>
      </c>
    </row>
    <row r="7480" spans="142:148" x14ac:dyDescent="0.25">
      <c r="EL7480">
        <v>7473</v>
      </c>
      <c r="EM7480" t="e">
        <v>#REF!</v>
      </c>
      <c r="EN7480" t="e">
        <v>#REF!</v>
      </c>
      <c r="EP7480" t="e">
        <f t="shared" si="384"/>
        <v>#REF!</v>
      </c>
      <c r="EQ7480" t="e">
        <f t="shared" si="385"/>
        <v>#REF!</v>
      </c>
      <c r="ER7480" t="e">
        <f t="shared" si="386"/>
        <v>#REF!</v>
      </c>
    </row>
    <row r="7481" spans="142:148" x14ac:dyDescent="0.25">
      <c r="EL7481">
        <v>7474</v>
      </c>
      <c r="EM7481" t="e">
        <v>#REF!</v>
      </c>
      <c r="EN7481" t="e">
        <v>#REF!</v>
      </c>
      <c r="EP7481" t="e">
        <f t="shared" si="384"/>
        <v>#REF!</v>
      </c>
      <c r="EQ7481" t="e">
        <f t="shared" si="385"/>
        <v>#REF!</v>
      </c>
      <c r="ER7481" t="e">
        <f t="shared" si="386"/>
        <v>#REF!</v>
      </c>
    </row>
    <row r="7482" spans="142:148" x14ac:dyDescent="0.25">
      <c r="EL7482">
        <v>7475</v>
      </c>
      <c r="EM7482" t="e">
        <v>#REF!</v>
      </c>
      <c r="EN7482" t="e">
        <v>#REF!</v>
      </c>
      <c r="EP7482" t="e">
        <f t="shared" si="384"/>
        <v>#REF!</v>
      </c>
      <c r="EQ7482" t="e">
        <f t="shared" si="385"/>
        <v>#REF!</v>
      </c>
      <c r="ER7482" t="e">
        <f t="shared" si="386"/>
        <v>#REF!</v>
      </c>
    </row>
    <row r="7483" spans="142:148" x14ac:dyDescent="0.25">
      <c r="EL7483">
        <v>7476</v>
      </c>
      <c r="EM7483" t="e">
        <v>#REF!</v>
      </c>
      <c r="EN7483" t="e">
        <v>#REF!</v>
      </c>
      <c r="EP7483" t="e">
        <f t="shared" si="384"/>
        <v>#REF!</v>
      </c>
      <c r="EQ7483" t="e">
        <f t="shared" si="385"/>
        <v>#REF!</v>
      </c>
      <c r="ER7483" t="e">
        <f t="shared" si="386"/>
        <v>#REF!</v>
      </c>
    </row>
    <row r="7484" spans="142:148" x14ac:dyDescent="0.25">
      <c r="EL7484">
        <v>7477</v>
      </c>
      <c r="EM7484" t="e">
        <v>#REF!</v>
      </c>
      <c r="EN7484" t="e">
        <v>#REF!</v>
      </c>
      <c r="EP7484" t="e">
        <f t="shared" si="384"/>
        <v>#REF!</v>
      </c>
      <c r="EQ7484" t="e">
        <f t="shared" si="385"/>
        <v>#REF!</v>
      </c>
      <c r="ER7484" t="e">
        <f t="shared" si="386"/>
        <v>#REF!</v>
      </c>
    </row>
    <row r="7485" spans="142:148" x14ac:dyDescent="0.25">
      <c r="EL7485">
        <v>7478</v>
      </c>
      <c r="EM7485" t="e">
        <v>#REF!</v>
      </c>
      <c r="EN7485" t="e">
        <v>#REF!</v>
      </c>
      <c r="EP7485" t="e">
        <f t="shared" si="384"/>
        <v>#REF!</v>
      </c>
      <c r="EQ7485" t="e">
        <f t="shared" si="385"/>
        <v>#REF!</v>
      </c>
      <c r="ER7485" t="e">
        <f t="shared" si="386"/>
        <v>#REF!</v>
      </c>
    </row>
    <row r="7486" spans="142:148" x14ac:dyDescent="0.25">
      <c r="EL7486">
        <v>7479</v>
      </c>
      <c r="EM7486" t="e">
        <v>#REF!</v>
      </c>
      <c r="EN7486" t="e">
        <v>#REF!</v>
      </c>
      <c r="EP7486" t="e">
        <f t="shared" si="384"/>
        <v>#REF!</v>
      </c>
      <c r="EQ7486" t="e">
        <f t="shared" si="385"/>
        <v>#REF!</v>
      </c>
      <c r="ER7486" t="e">
        <f t="shared" si="386"/>
        <v>#REF!</v>
      </c>
    </row>
    <row r="7487" spans="142:148" x14ac:dyDescent="0.25">
      <c r="EL7487">
        <v>7480</v>
      </c>
      <c r="EM7487" t="e">
        <v>#REF!</v>
      </c>
      <c r="EN7487" t="e">
        <v>#REF!</v>
      </c>
      <c r="EP7487" t="e">
        <f t="shared" si="384"/>
        <v>#REF!</v>
      </c>
      <c r="EQ7487" t="e">
        <f t="shared" si="385"/>
        <v>#REF!</v>
      </c>
      <c r="ER7487" t="e">
        <f t="shared" si="386"/>
        <v>#REF!</v>
      </c>
    </row>
    <row r="7488" spans="142:148" x14ac:dyDescent="0.25">
      <c r="EL7488">
        <v>7481</v>
      </c>
      <c r="EM7488" t="e">
        <v>#REF!</v>
      </c>
      <c r="EN7488" t="e">
        <v>#REF!</v>
      </c>
      <c r="EP7488" t="e">
        <f t="shared" si="384"/>
        <v>#REF!</v>
      </c>
      <c r="EQ7488" t="e">
        <f t="shared" si="385"/>
        <v>#REF!</v>
      </c>
      <c r="ER7488" t="e">
        <f t="shared" si="386"/>
        <v>#REF!</v>
      </c>
    </row>
    <row r="7489" spans="142:148" x14ac:dyDescent="0.25">
      <c r="EL7489">
        <v>7482</v>
      </c>
      <c r="EM7489" t="e">
        <v>#REF!</v>
      </c>
      <c r="EN7489" t="e">
        <v>#REF!</v>
      </c>
      <c r="EP7489" t="e">
        <f t="shared" si="384"/>
        <v>#REF!</v>
      </c>
      <c r="EQ7489" t="e">
        <f t="shared" si="385"/>
        <v>#REF!</v>
      </c>
      <c r="ER7489" t="e">
        <f t="shared" si="386"/>
        <v>#REF!</v>
      </c>
    </row>
    <row r="7490" spans="142:148" x14ac:dyDescent="0.25">
      <c r="EL7490">
        <v>7483</v>
      </c>
      <c r="EM7490" t="e">
        <v>#REF!</v>
      </c>
      <c r="EN7490" t="e">
        <v>#REF!</v>
      </c>
      <c r="EP7490" t="e">
        <f t="shared" si="384"/>
        <v>#REF!</v>
      </c>
      <c r="EQ7490" t="e">
        <f t="shared" si="385"/>
        <v>#REF!</v>
      </c>
      <c r="ER7490" t="e">
        <f t="shared" si="386"/>
        <v>#REF!</v>
      </c>
    </row>
    <row r="7491" spans="142:148" x14ac:dyDescent="0.25">
      <c r="EL7491">
        <v>7484</v>
      </c>
      <c r="EM7491" t="e">
        <v>#REF!</v>
      </c>
      <c r="EN7491" t="e">
        <v>#REF!</v>
      </c>
      <c r="EP7491" t="e">
        <f t="shared" si="384"/>
        <v>#REF!</v>
      </c>
      <c r="EQ7491" t="e">
        <f t="shared" si="385"/>
        <v>#REF!</v>
      </c>
      <c r="ER7491" t="e">
        <f t="shared" si="386"/>
        <v>#REF!</v>
      </c>
    </row>
    <row r="7492" spans="142:148" x14ac:dyDescent="0.25">
      <c r="EL7492">
        <v>7485</v>
      </c>
      <c r="EM7492" t="e">
        <v>#REF!</v>
      </c>
      <c r="EN7492" t="e">
        <v>#REF!</v>
      </c>
      <c r="EP7492" t="e">
        <f t="shared" si="384"/>
        <v>#REF!</v>
      </c>
      <c r="EQ7492" t="e">
        <f t="shared" si="385"/>
        <v>#REF!</v>
      </c>
      <c r="ER7492" t="e">
        <f t="shared" si="386"/>
        <v>#REF!</v>
      </c>
    </row>
    <row r="7493" spans="142:148" x14ac:dyDescent="0.25">
      <c r="EL7493">
        <v>7486</v>
      </c>
      <c r="EM7493" t="e">
        <v>#REF!</v>
      </c>
      <c r="EN7493" t="e">
        <v>#REF!</v>
      </c>
      <c r="EP7493" t="e">
        <f t="shared" si="384"/>
        <v>#REF!</v>
      </c>
      <c r="EQ7493" t="e">
        <f t="shared" si="385"/>
        <v>#REF!</v>
      </c>
      <c r="ER7493" t="e">
        <f t="shared" si="386"/>
        <v>#REF!</v>
      </c>
    </row>
    <row r="7494" spans="142:148" x14ac:dyDescent="0.25">
      <c r="EL7494">
        <v>7487</v>
      </c>
      <c r="EM7494" t="e">
        <v>#REF!</v>
      </c>
      <c r="EN7494" t="e">
        <v>#REF!</v>
      </c>
      <c r="EP7494" t="e">
        <f t="shared" si="384"/>
        <v>#REF!</v>
      </c>
      <c r="EQ7494" t="e">
        <f t="shared" si="385"/>
        <v>#REF!</v>
      </c>
      <c r="ER7494" t="e">
        <f t="shared" si="386"/>
        <v>#REF!</v>
      </c>
    </row>
    <row r="7495" spans="142:148" x14ac:dyDescent="0.25">
      <c r="EL7495">
        <v>7488</v>
      </c>
      <c r="EM7495" t="e">
        <v>#REF!</v>
      </c>
      <c r="EN7495" t="e">
        <v>#REF!</v>
      </c>
      <c r="EP7495" t="e">
        <f t="shared" si="384"/>
        <v>#REF!</v>
      </c>
      <c r="EQ7495" t="e">
        <f t="shared" si="385"/>
        <v>#REF!</v>
      </c>
      <c r="ER7495" t="e">
        <f t="shared" si="386"/>
        <v>#REF!</v>
      </c>
    </row>
    <row r="7496" spans="142:148" x14ac:dyDescent="0.25">
      <c r="EL7496">
        <v>7489</v>
      </c>
      <c r="EM7496" t="e">
        <v>#REF!</v>
      </c>
      <c r="EN7496" t="e">
        <v>#REF!</v>
      </c>
      <c r="EP7496" t="e">
        <f t="shared" si="384"/>
        <v>#REF!</v>
      </c>
      <c r="EQ7496" t="e">
        <f t="shared" si="385"/>
        <v>#REF!</v>
      </c>
      <c r="ER7496" t="e">
        <f t="shared" si="386"/>
        <v>#REF!</v>
      </c>
    </row>
    <row r="7497" spans="142:148" x14ac:dyDescent="0.25">
      <c r="EL7497">
        <v>7490</v>
      </c>
      <c r="EM7497" t="e">
        <v>#REF!</v>
      </c>
      <c r="EN7497" t="e">
        <v>#REF!</v>
      </c>
      <c r="EP7497" t="e">
        <f t="shared" si="384"/>
        <v>#REF!</v>
      </c>
      <c r="EQ7497" t="e">
        <f t="shared" si="385"/>
        <v>#REF!</v>
      </c>
      <c r="ER7497" t="e">
        <f t="shared" si="386"/>
        <v>#REF!</v>
      </c>
    </row>
    <row r="7498" spans="142:148" x14ac:dyDescent="0.25">
      <c r="EL7498">
        <v>7491</v>
      </c>
      <c r="EM7498" t="e">
        <v>#REF!</v>
      </c>
      <c r="EN7498" t="e">
        <v>#REF!</v>
      </c>
      <c r="EP7498" t="e">
        <f t="shared" si="384"/>
        <v>#REF!</v>
      </c>
      <c r="EQ7498" t="e">
        <f t="shared" si="385"/>
        <v>#REF!</v>
      </c>
      <c r="ER7498" t="e">
        <f t="shared" si="386"/>
        <v>#REF!</v>
      </c>
    </row>
    <row r="7499" spans="142:148" x14ac:dyDescent="0.25">
      <c r="EL7499">
        <v>7492</v>
      </c>
      <c r="EM7499" t="e">
        <v>#REF!</v>
      </c>
      <c r="EN7499" t="e">
        <v>#REF!</v>
      </c>
      <c r="EP7499" t="e">
        <f t="shared" si="384"/>
        <v>#REF!</v>
      </c>
      <c r="EQ7499" t="e">
        <f t="shared" si="385"/>
        <v>#REF!</v>
      </c>
      <c r="ER7499" t="e">
        <f t="shared" si="386"/>
        <v>#REF!</v>
      </c>
    </row>
    <row r="7500" spans="142:148" x14ac:dyDescent="0.25">
      <c r="EL7500">
        <v>7493</v>
      </c>
      <c r="EM7500" t="e">
        <v>#REF!</v>
      </c>
      <c r="EN7500" t="e">
        <v>#REF!</v>
      </c>
      <c r="EP7500" t="e">
        <f t="shared" si="384"/>
        <v>#REF!</v>
      </c>
      <c r="EQ7500" t="e">
        <f t="shared" si="385"/>
        <v>#REF!</v>
      </c>
      <c r="ER7500" t="e">
        <f t="shared" si="386"/>
        <v>#REF!</v>
      </c>
    </row>
    <row r="7501" spans="142:148" x14ac:dyDescent="0.25">
      <c r="EL7501">
        <v>7494</v>
      </c>
      <c r="EM7501" t="e">
        <v>#REF!</v>
      </c>
      <c r="EN7501" t="e">
        <v>#REF!</v>
      </c>
      <c r="EP7501" t="e">
        <f t="shared" si="384"/>
        <v>#REF!</v>
      </c>
      <c r="EQ7501" t="e">
        <f t="shared" si="385"/>
        <v>#REF!</v>
      </c>
      <c r="ER7501" t="e">
        <f t="shared" si="386"/>
        <v>#REF!</v>
      </c>
    </row>
    <row r="7502" spans="142:148" x14ac:dyDescent="0.25">
      <c r="EL7502">
        <v>7495</v>
      </c>
      <c r="EM7502" t="e">
        <v>#REF!</v>
      </c>
      <c r="EN7502" t="e">
        <v>#REF!</v>
      </c>
      <c r="EP7502" t="e">
        <f t="shared" si="384"/>
        <v>#REF!</v>
      </c>
      <c r="EQ7502" t="e">
        <f t="shared" si="385"/>
        <v>#REF!</v>
      </c>
      <c r="ER7502" t="e">
        <f t="shared" si="386"/>
        <v>#REF!</v>
      </c>
    </row>
    <row r="7503" spans="142:148" x14ac:dyDescent="0.25">
      <c r="EL7503">
        <v>7496</v>
      </c>
      <c r="EM7503" t="e">
        <v>#REF!</v>
      </c>
      <c r="EN7503" t="e">
        <v>#REF!</v>
      </c>
      <c r="EP7503" t="e">
        <f t="shared" si="384"/>
        <v>#REF!</v>
      </c>
      <c r="EQ7503" t="e">
        <f t="shared" si="385"/>
        <v>#REF!</v>
      </c>
      <c r="ER7503" t="e">
        <f t="shared" si="386"/>
        <v>#REF!</v>
      </c>
    </row>
    <row r="7504" spans="142:148" x14ac:dyDescent="0.25">
      <c r="EL7504">
        <v>7497</v>
      </c>
      <c r="EM7504" t="e">
        <v>#REF!</v>
      </c>
      <c r="EN7504" t="e">
        <v>#REF!</v>
      </c>
      <c r="EP7504" t="e">
        <f t="shared" si="384"/>
        <v>#REF!</v>
      </c>
      <c r="EQ7504" t="e">
        <f t="shared" si="385"/>
        <v>#REF!</v>
      </c>
      <c r="ER7504" t="e">
        <f t="shared" si="386"/>
        <v>#REF!</v>
      </c>
    </row>
    <row r="7505" spans="142:148" x14ac:dyDescent="0.25">
      <c r="EL7505">
        <v>7498</v>
      </c>
      <c r="EM7505" t="e">
        <v>#REF!</v>
      </c>
      <c r="EN7505" t="e">
        <v>#REF!</v>
      </c>
      <c r="EP7505" t="e">
        <f t="shared" si="384"/>
        <v>#REF!</v>
      </c>
      <c r="EQ7505" t="e">
        <f t="shared" si="385"/>
        <v>#REF!</v>
      </c>
      <c r="ER7505" t="e">
        <f t="shared" si="386"/>
        <v>#REF!</v>
      </c>
    </row>
    <row r="7506" spans="142:148" x14ac:dyDescent="0.25">
      <c r="EL7506">
        <v>7499</v>
      </c>
      <c r="EM7506" t="e">
        <v>#REF!</v>
      </c>
      <c r="EN7506" t="e">
        <v>#REF!</v>
      </c>
      <c r="EP7506" t="e">
        <f t="shared" si="384"/>
        <v>#REF!</v>
      </c>
      <c r="EQ7506" t="e">
        <f t="shared" si="385"/>
        <v>#REF!</v>
      </c>
      <c r="ER7506" t="e">
        <f t="shared" si="386"/>
        <v>#REF!</v>
      </c>
    </row>
    <row r="7507" spans="142:148" x14ac:dyDescent="0.25">
      <c r="EL7507">
        <v>7500</v>
      </c>
      <c r="EM7507" t="e">
        <v>#REF!</v>
      </c>
      <c r="EN7507" t="e">
        <v>#REF!</v>
      </c>
      <c r="EP7507" t="e">
        <f t="shared" si="384"/>
        <v>#REF!</v>
      </c>
      <c r="EQ7507" t="e">
        <f t="shared" si="385"/>
        <v>#REF!</v>
      </c>
      <c r="ER7507" t="e">
        <f t="shared" si="386"/>
        <v>#REF!</v>
      </c>
    </row>
    <row r="7508" spans="142:148" x14ac:dyDescent="0.25">
      <c r="EL7508">
        <v>7501</v>
      </c>
      <c r="EM7508" t="e">
        <v>#REF!</v>
      </c>
      <c r="EN7508" t="e">
        <v>#REF!</v>
      </c>
      <c r="EP7508" t="e">
        <f t="shared" si="384"/>
        <v>#REF!</v>
      </c>
      <c r="EQ7508" t="e">
        <f t="shared" si="385"/>
        <v>#REF!</v>
      </c>
      <c r="ER7508" t="e">
        <f t="shared" si="386"/>
        <v>#REF!</v>
      </c>
    </row>
    <row r="7509" spans="142:148" x14ac:dyDescent="0.25">
      <c r="EL7509">
        <v>7502</v>
      </c>
      <c r="EM7509" t="e">
        <v>#REF!</v>
      </c>
      <c r="EN7509" t="e">
        <v>#REF!</v>
      </c>
      <c r="EP7509" t="e">
        <f t="shared" si="384"/>
        <v>#REF!</v>
      </c>
      <c r="EQ7509" t="e">
        <f t="shared" si="385"/>
        <v>#REF!</v>
      </c>
      <c r="ER7509" t="e">
        <f t="shared" si="386"/>
        <v>#REF!</v>
      </c>
    </row>
    <row r="7510" spans="142:148" x14ac:dyDescent="0.25">
      <c r="EL7510">
        <v>7503</v>
      </c>
      <c r="EM7510" t="e">
        <v>#REF!</v>
      </c>
      <c r="EN7510" t="e">
        <v>#REF!</v>
      </c>
      <c r="EP7510" t="e">
        <f t="shared" si="384"/>
        <v>#REF!</v>
      </c>
      <c r="EQ7510" t="e">
        <f t="shared" si="385"/>
        <v>#REF!</v>
      </c>
      <c r="ER7510" t="e">
        <f t="shared" si="386"/>
        <v>#REF!</v>
      </c>
    </row>
    <row r="7511" spans="142:148" x14ac:dyDescent="0.25">
      <c r="EL7511">
        <v>7504</v>
      </c>
      <c r="EM7511" t="e">
        <v>#REF!</v>
      </c>
      <c r="EN7511" t="e">
        <v>#REF!</v>
      </c>
      <c r="EP7511" t="e">
        <f t="shared" si="384"/>
        <v>#REF!</v>
      </c>
      <c r="EQ7511" t="e">
        <f t="shared" si="385"/>
        <v>#REF!</v>
      </c>
      <c r="ER7511" t="e">
        <f t="shared" si="386"/>
        <v>#REF!</v>
      </c>
    </row>
    <row r="7512" spans="142:148" x14ac:dyDescent="0.25">
      <c r="EL7512">
        <v>7505</v>
      </c>
      <c r="EM7512" t="e">
        <v>#REF!</v>
      </c>
      <c r="EN7512" t="e">
        <v>#REF!</v>
      </c>
      <c r="EP7512" t="e">
        <f t="shared" ref="EP7512:EP7575" si="387">IF(EM7512&gt;EN7512,1,0)</f>
        <v>#REF!</v>
      </c>
      <c r="EQ7512" t="e">
        <f t="shared" ref="EQ7512:EQ7575" si="388">IF(EP7512&gt;0,0,1)</f>
        <v>#REF!</v>
      </c>
      <c r="ER7512" t="e">
        <f t="shared" ref="ER7512:ER7575" si="389">IF(EM7512&gt;EN7512,EM7512-EN7512,EN7512-EM7512)</f>
        <v>#REF!</v>
      </c>
    </row>
    <row r="7513" spans="142:148" x14ac:dyDescent="0.25">
      <c r="EL7513">
        <v>7506</v>
      </c>
      <c r="EM7513" t="e">
        <v>#REF!</v>
      </c>
      <c r="EN7513" t="e">
        <v>#REF!</v>
      </c>
      <c r="EP7513" t="e">
        <f t="shared" si="387"/>
        <v>#REF!</v>
      </c>
      <c r="EQ7513" t="e">
        <f t="shared" si="388"/>
        <v>#REF!</v>
      </c>
      <c r="ER7513" t="e">
        <f t="shared" si="389"/>
        <v>#REF!</v>
      </c>
    </row>
    <row r="7514" spans="142:148" x14ac:dyDescent="0.25">
      <c r="EL7514">
        <v>7507</v>
      </c>
      <c r="EM7514" t="e">
        <v>#REF!</v>
      </c>
      <c r="EN7514" t="e">
        <v>#REF!</v>
      </c>
      <c r="EP7514" t="e">
        <f t="shared" si="387"/>
        <v>#REF!</v>
      </c>
      <c r="EQ7514" t="e">
        <f t="shared" si="388"/>
        <v>#REF!</v>
      </c>
      <c r="ER7514" t="e">
        <f t="shared" si="389"/>
        <v>#REF!</v>
      </c>
    </row>
    <row r="7515" spans="142:148" x14ac:dyDescent="0.25">
      <c r="EL7515">
        <v>7508</v>
      </c>
      <c r="EM7515" t="e">
        <v>#REF!</v>
      </c>
      <c r="EN7515" t="e">
        <v>#REF!</v>
      </c>
      <c r="EP7515" t="e">
        <f t="shared" si="387"/>
        <v>#REF!</v>
      </c>
      <c r="EQ7515" t="e">
        <f t="shared" si="388"/>
        <v>#REF!</v>
      </c>
      <c r="ER7515" t="e">
        <f t="shared" si="389"/>
        <v>#REF!</v>
      </c>
    </row>
    <row r="7516" spans="142:148" x14ac:dyDescent="0.25">
      <c r="EL7516">
        <v>7509</v>
      </c>
      <c r="EM7516" t="e">
        <v>#REF!</v>
      </c>
      <c r="EN7516" t="e">
        <v>#REF!</v>
      </c>
      <c r="EP7516" t="e">
        <f t="shared" si="387"/>
        <v>#REF!</v>
      </c>
      <c r="EQ7516" t="e">
        <f t="shared" si="388"/>
        <v>#REF!</v>
      </c>
      <c r="ER7516" t="e">
        <f t="shared" si="389"/>
        <v>#REF!</v>
      </c>
    </row>
    <row r="7517" spans="142:148" x14ac:dyDescent="0.25">
      <c r="EL7517">
        <v>7510</v>
      </c>
      <c r="EM7517" t="e">
        <v>#REF!</v>
      </c>
      <c r="EN7517" t="e">
        <v>#REF!</v>
      </c>
      <c r="EP7517" t="e">
        <f t="shared" si="387"/>
        <v>#REF!</v>
      </c>
      <c r="EQ7517" t="e">
        <f t="shared" si="388"/>
        <v>#REF!</v>
      </c>
      <c r="ER7517" t="e">
        <f t="shared" si="389"/>
        <v>#REF!</v>
      </c>
    </row>
    <row r="7518" spans="142:148" x14ac:dyDescent="0.25">
      <c r="EL7518">
        <v>7511</v>
      </c>
      <c r="EM7518" t="e">
        <v>#REF!</v>
      </c>
      <c r="EN7518" t="e">
        <v>#REF!</v>
      </c>
      <c r="EP7518" t="e">
        <f t="shared" si="387"/>
        <v>#REF!</v>
      </c>
      <c r="EQ7518" t="e">
        <f t="shared" si="388"/>
        <v>#REF!</v>
      </c>
      <c r="ER7518" t="e">
        <f t="shared" si="389"/>
        <v>#REF!</v>
      </c>
    </row>
    <row r="7519" spans="142:148" x14ac:dyDescent="0.25">
      <c r="EL7519">
        <v>7512</v>
      </c>
      <c r="EM7519" t="e">
        <v>#REF!</v>
      </c>
      <c r="EN7519" t="e">
        <v>#REF!</v>
      </c>
      <c r="EP7519" t="e">
        <f t="shared" si="387"/>
        <v>#REF!</v>
      </c>
      <c r="EQ7519" t="e">
        <f t="shared" si="388"/>
        <v>#REF!</v>
      </c>
      <c r="ER7519" t="e">
        <f t="shared" si="389"/>
        <v>#REF!</v>
      </c>
    </row>
    <row r="7520" spans="142:148" x14ac:dyDescent="0.25">
      <c r="EL7520">
        <v>7513</v>
      </c>
      <c r="EM7520" t="e">
        <v>#REF!</v>
      </c>
      <c r="EN7520" t="e">
        <v>#REF!</v>
      </c>
      <c r="EP7520" t="e">
        <f t="shared" si="387"/>
        <v>#REF!</v>
      </c>
      <c r="EQ7520" t="e">
        <f t="shared" si="388"/>
        <v>#REF!</v>
      </c>
      <c r="ER7520" t="e">
        <f t="shared" si="389"/>
        <v>#REF!</v>
      </c>
    </row>
    <row r="7521" spans="142:148" x14ac:dyDescent="0.25">
      <c r="EL7521">
        <v>7514</v>
      </c>
      <c r="EM7521" t="e">
        <v>#REF!</v>
      </c>
      <c r="EN7521" t="e">
        <v>#REF!</v>
      </c>
      <c r="EP7521" t="e">
        <f t="shared" si="387"/>
        <v>#REF!</v>
      </c>
      <c r="EQ7521" t="e">
        <f t="shared" si="388"/>
        <v>#REF!</v>
      </c>
      <c r="ER7521" t="e">
        <f t="shared" si="389"/>
        <v>#REF!</v>
      </c>
    </row>
    <row r="7522" spans="142:148" x14ac:dyDescent="0.25">
      <c r="EL7522">
        <v>7515</v>
      </c>
      <c r="EM7522" t="e">
        <v>#REF!</v>
      </c>
      <c r="EN7522" t="e">
        <v>#REF!</v>
      </c>
      <c r="EP7522" t="e">
        <f t="shared" si="387"/>
        <v>#REF!</v>
      </c>
      <c r="EQ7522" t="e">
        <f t="shared" si="388"/>
        <v>#REF!</v>
      </c>
      <c r="ER7522" t="e">
        <f t="shared" si="389"/>
        <v>#REF!</v>
      </c>
    </row>
    <row r="7523" spans="142:148" x14ac:dyDescent="0.25">
      <c r="EL7523">
        <v>7516</v>
      </c>
      <c r="EM7523" t="e">
        <v>#REF!</v>
      </c>
      <c r="EN7523" t="e">
        <v>#REF!</v>
      </c>
      <c r="EP7523" t="e">
        <f t="shared" si="387"/>
        <v>#REF!</v>
      </c>
      <c r="EQ7523" t="e">
        <f t="shared" si="388"/>
        <v>#REF!</v>
      </c>
      <c r="ER7523" t="e">
        <f t="shared" si="389"/>
        <v>#REF!</v>
      </c>
    </row>
    <row r="7524" spans="142:148" x14ac:dyDescent="0.25">
      <c r="EL7524">
        <v>7517</v>
      </c>
      <c r="EM7524" t="e">
        <v>#REF!</v>
      </c>
      <c r="EN7524" t="e">
        <v>#REF!</v>
      </c>
      <c r="EP7524" t="e">
        <f t="shared" si="387"/>
        <v>#REF!</v>
      </c>
      <c r="EQ7524" t="e">
        <f t="shared" si="388"/>
        <v>#REF!</v>
      </c>
      <c r="ER7524" t="e">
        <f t="shared" si="389"/>
        <v>#REF!</v>
      </c>
    </row>
    <row r="7525" spans="142:148" x14ac:dyDescent="0.25">
      <c r="EL7525">
        <v>7518</v>
      </c>
      <c r="EM7525" t="e">
        <v>#REF!</v>
      </c>
      <c r="EN7525" t="e">
        <v>#REF!</v>
      </c>
      <c r="EP7525" t="e">
        <f t="shared" si="387"/>
        <v>#REF!</v>
      </c>
      <c r="EQ7525" t="e">
        <f t="shared" si="388"/>
        <v>#REF!</v>
      </c>
      <c r="ER7525" t="e">
        <f t="shared" si="389"/>
        <v>#REF!</v>
      </c>
    </row>
    <row r="7526" spans="142:148" x14ac:dyDescent="0.25">
      <c r="EL7526">
        <v>7519</v>
      </c>
      <c r="EM7526" t="e">
        <v>#REF!</v>
      </c>
      <c r="EN7526" t="e">
        <v>#REF!</v>
      </c>
      <c r="EP7526" t="e">
        <f t="shared" si="387"/>
        <v>#REF!</v>
      </c>
      <c r="EQ7526" t="e">
        <f t="shared" si="388"/>
        <v>#REF!</v>
      </c>
      <c r="ER7526" t="e">
        <f t="shared" si="389"/>
        <v>#REF!</v>
      </c>
    </row>
    <row r="7527" spans="142:148" x14ac:dyDescent="0.25">
      <c r="EL7527">
        <v>7520</v>
      </c>
      <c r="EM7527" t="e">
        <v>#REF!</v>
      </c>
      <c r="EN7527" t="e">
        <v>#REF!</v>
      </c>
      <c r="EP7527" t="e">
        <f t="shared" si="387"/>
        <v>#REF!</v>
      </c>
      <c r="EQ7527" t="e">
        <f t="shared" si="388"/>
        <v>#REF!</v>
      </c>
      <c r="ER7527" t="e">
        <f t="shared" si="389"/>
        <v>#REF!</v>
      </c>
    </row>
    <row r="7528" spans="142:148" x14ac:dyDescent="0.25">
      <c r="EL7528">
        <v>7521</v>
      </c>
      <c r="EM7528" t="e">
        <v>#REF!</v>
      </c>
      <c r="EN7528" t="e">
        <v>#REF!</v>
      </c>
      <c r="EP7528" t="e">
        <f t="shared" si="387"/>
        <v>#REF!</v>
      </c>
      <c r="EQ7528" t="e">
        <f t="shared" si="388"/>
        <v>#REF!</v>
      </c>
      <c r="ER7528" t="e">
        <f t="shared" si="389"/>
        <v>#REF!</v>
      </c>
    </row>
    <row r="7529" spans="142:148" x14ac:dyDescent="0.25">
      <c r="EL7529">
        <v>7522</v>
      </c>
      <c r="EM7529" t="e">
        <v>#REF!</v>
      </c>
      <c r="EN7529" t="e">
        <v>#REF!</v>
      </c>
      <c r="EP7529" t="e">
        <f t="shared" si="387"/>
        <v>#REF!</v>
      </c>
      <c r="EQ7529" t="e">
        <f t="shared" si="388"/>
        <v>#REF!</v>
      </c>
      <c r="ER7529" t="e">
        <f t="shared" si="389"/>
        <v>#REF!</v>
      </c>
    </row>
    <row r="7530" spans="142:148" x14ac:dyDescent="0.25">
      <c r="EL7530">
        <v>7523</v>
      </c>
      <c r="EM7530" t="e">
        <v>#REF!</v>
      </c>
      <c r="EN7530" t="e">
        <v>#REF!</v>
      </c>
      <c r="EP7530" t="e">
        <f t="shared" si="387"/>
        <v>#REF!</v>
      </c>
      <c r="EQ7530" t="e">
        <f t="shared" si="388"/>
        <v>#REF!</v>
      </c>
      <c r="ER7530" t="e">
        <f t="shared" si="389"/>
        <v>#REF!</v>
      </c>
    </row>
    <row r="7531" spans="142:148" x14ac:dyDescent="0.25">
      <c r="EL7531">
        <v>7524</v>
      </c>
      <c r="EM7531" t="e">
        <v>#REF!</v>
      </c>
      <c r="EN7531" t="e">
        <v>#REF!</v>
      </c>
      <c r="EP7531" t="e">
        <f t="shared" si="387"/>
        <v>#REF!</v>
      </c>
      <c r="EQ7531" t="e">
        <f t="shared" si="388"/>
        <v>#REF!</v>
      </c>
      <c r="ER7531" t="e">
        <f t="shared" si="389"/>
        <v>#REF!</v>
      </c>
    </row>
    <row r="7532" spans="142:148" x14ac:dyDescent="0.25">
      <c r="EL7532">
        <v>7525</v>
      </c>
      <c r="EM7532" t="e">
        <v>#REF!</v>
      </c>
      <c r="EN7532" t="e">
        <v>#REF!</v>
      </c>
      <c r="EP7532" t="e">
        <f t="shared" si="387"/>
        <v>#REF!</v>
      </c>
      <c r="EQ7532" t="e">
        <f t="shared" si="388"/>
        <v>#REF!</v>
      </c>
      <c r="ER7532" t="e">
        <f t="shared" si="389"/>
        <v>#REF!</v>
      </c>
    </row>
    <row r="7533" spans="142:148" x14ac:dyDescent="0.25">
      <c r="EL7533">
        <v>7526</v>
      </c>
      <c r="EM7533" t="e">
        <v>#REF!</v>
      </c>
      <c r="EN7533" t="e">
        <v>#REF!</v>
      </c>
      <c r="EP7533" t="e">
        <f t="shared" si="387"/>
        <v>#REF!</v>
      </c>
      <c r="EQ7533" t="e">
        <f t="shared" si="388"/>
        <v>#REF!</v>
      </c>
      <c r="ER7533" t="e">
        <f t="shared" si="389"/>
        <v>#REF!</v>
      </c>
    </row>
    <row r="7534" spans="142:148" x14ac:dyDescent="0.25">
      <c r="EL7534">
        <v>7527</v>
      </c>
      <c r="EM7534" t="e">
        <v>#REF!</v>
      </c>
      <c r="EN7534" t="e">
        <v>#REF!</v>
      </c>
      <c r="EP7534" t="e">
        <f t="shared" si="387"/>
        <v>#REF!</v>
      </c>
      <c r="EQ7534" t="e">
        <f t="shared" si="388"/>
        <v>#REF!</v>
      </c>
      <c r="ER7534" t="e">
        <f t="shared" si="389"/>
        <v>#REF!</v>
      </c>
    </row>
    <row r="7535" spans="142:148" x14ac:dyDescent="0.25">
      <c r="EL7535">
        <v>7528</v>
      </c>
      <c r="EM7535" t="e">
        <v>#REF!</v>
      </c>
      <c r="EN7535" t="e">
        <v>#REF!</v>
      </c>
      <c r="EP7535" t="e">
        <f t="shared" si="387"/>
        <v>#REF!</v>
      </c>
      <c r="EQ7535" t="e">
        <f t="shared" si="388"/>
        <v>#REF!</v>
      </c>
      <c r="ER7535" t="e">
        <f t="shared" si="389"/>
        <v>#REF!</v>
      </c>
    </row>
    <row r="7536" spans="142:148" x14ac:dyDescent="0.25">
      <c r="EL7536">
        <v>7529</v>
      </c>
      <c r="EM7536" t="e">
        <v>#REF!</v>
      </c>
      <c r="EN7536" t="e">
        <v>#REF!</v>
      </c>
      <c r="EP7536" t="e">
        <f t="shared" si="387"/>
        <v>#REF!</v>
      </c>
      <c r="EQ7536" t="e">
        <f t="shared" si="388"/>
        <v>#REF!</v>
      </c>
      <c r="ER7536" t="e">
        <f t="shared" si="389"/>
        <v>#REF!</v>
      </c>
    </row>
    <row r="7537" spans="142:148" x14ac:dyDescent="0.25">
      <c r="EL7537">
        <v>7530</v>
      </c>
      <c r="EM7537" t="e">
        <v>#REF!</v>
      </c>
      <c r="EN7537" t="e">
        <v>#REF!</v>
      </c>
      <c r="EP7537" t="e">
        <f t="shared" si="387"/>
        <v>#REF!</v>
      </c>
      <c r="EQ7537" t="e">
        <f t="shared" si="388"/>
        <v>#REF!</v>
      </c>
      <c r="ER7537" t="e">
        <f t="shared" si="389"/>
        <v>#REF!</v>
      </c>
    </row>
    <row r="7538" spans="142:148" x14ac:dyDescent="0.25">
      <c r="EL7538">
        <v>7531</v>
      </c>
      <c r="EM7538" t="e">
        <v>#REF!</v>
      </c>
      <c r="EN7538" t="e">
        <v>#REF!</v>
      </c>
      <c r="EP7538" t="e">
        <f t="shared" si="387"/>
        <v>#REF!</v>
      </c>
      <c r="EQ7538" t="e">
        <f t="shared" si="388"/>
        <v>#REF!</v>
      </c>
      <c r="ER7538" t="e">
        <f t="shared" si="389"/>
        <v>#REF!</v>
      </c>
    </row>
    <row r="7539" spans="142:148" x14ac:dyDescent="0.25">
      <c r="EL7539">
        <v>7532</v>
      </c>
      <c r="EM7539" t="e">
        <v>#REF!</v>
      </c>
      <c r="EN7539" t="e">
        <v>#REF!</v>
      </c>
      <c r="EP7539" t="e">
        <f t="shared" si="387"/>
        <v>#REF!</v>
      </c>
      <c r="EQ7539" t="e">
        <f t="shared" si="388"/>
        <v>#REF!</v>
      </c>
      <c r="ER7539" t="e">
        <f t="shared" si="389"/>
        <v>#REF!</v>
      </c>
    </row>
    <row r="7540" spans="142:148" x14ac:dyDescent="0.25">
      <c r="EL7540">
        <v>7533</v>
      </c>
      <c r="EM7540" t="e">
        <v>#REF!</v>
      </c>
      <c r="EN7540" t="e">
        <v>#REF!</v>
      </c>
      <c r="EP7540" t="e">
        <f t="shared" si="387"/>
        <v>#REF!</v>
      </c>
      <c r="EQ7540" t="e">
        <f t="shared" si="388"/>
        <v>#REF!</v>
      </c>
      <c r="ER7540" t="e">
        <f t="shared" si="389"/>
        <v>#REF!</v>
      </c>
    </row>
    <row r="7541" spans="142:148" x14ac:dyDescent="0.25">
      <c r="EL7541">
        <v>7534</v>
      </c>
      <c r="EM7541" t="e">
        <v>#REF!</v>
      </c>
      <c r="EN7541" t="e">
        <v>#REF!</v>
      </c>
      <c r="EP7541" t="e">
        <f t="shared" si="387"/>
        <v>#REF!</v>
      </c>
      <c r="EQ7541" t="e">
        <f t="shared" si="388"/>
        <v>#REF!</v>
      </c>
      <c r="ER7541" t="e">
        <f t="shared" si="389"/>
        <v>#REF!</v>
      </c>
    </row>
    <row r="7542" spans="142:148" x14ac:dyDescent="0.25">
      <c r="EL7542">
        <v>7535</v>
      </c>
      <c r="EM7542" t="e">
        <v>#REF!</v>
      </c>
      <c r="EN7542" t="e">
        <v>#REF!</v>
      </c>
      <c r="EP7542" t="e">
        <f t="shared" si="387"/>
        <v>#REF!</v>
      </c>
      <c r="EQ7542" t="e">
        <f t="shared" si="388"/>
        <v>#REF!</v>
      </c>
      <c r="ER7542" t="e">
        <f t="shared" si="389"/>
        <v>#REF!</v>
      </c>
    </row>
    <row r="7543" spans="142:148" x14ac:dyDescent="0.25">
      <c r="EL7543">
        <v>7536</v>
      </c>
      <c r="EM7543" t="e">
        <v>#REF!</v>
      </c>
      <c r="EN7543" t="e">
        <v>#REF!</v>
      </c>
      <c r="EP7543" t="e">
        <f t="shared" si="387"/>
        <v>#REF!</v>
      </c>
      <c r="EQ7543" t="e">
        <f t="shared" si="388"/>
        <v>#REF!</v>
      </c>
      <c r="ER7543" t="e">
        <f t="shared" si="389"/>
        <v>#REF!</v>
      </c>
    </row>
    <row r="7544" spans="142:148" x14ac:dyDescent="0.25">
      <c r="EL7544">
        <v>7537</v>
      </c>
      <c r="EM7544" t="e">
        <v>#REF!</v>
      </c>
      <c r="EN7544" t="e">
        <v>#REF!</v>
      </c>
      <c r="EP7544" t="e">
        <f t="shared" si="387"/>
        <v>#REF!</v>
      </c>
      <c r="EQ7544" t="e">
        <f t="shared" si="388"/>
        <v>#REF!</v>
      </c>
      <c r="ER7544" t="e">
        <f t="shared" si="389"/>
        <v>#REF!</v>
      </c>
    </row>
    <row r="7545" spans="142:148" x14ac:dyDescent="0.25">
      <c r="EL7545">
        <v>7538</v>
      </c>
      <c r="EM7545" t="e">
        <v>#REF!</v>
      </c>
      <c r="EN7545" t="e">
        <v>#REF!</v>
      </c>
      <c r="EP7545" t="e">
        <f t="shared" si="387"/>
        <v>#REF!</v>
      </c>
      <c r="EQ7545" t="e">
        <f t="shared" si="388"/>
        <v>#REF!</v>
      </c>
      <c r="ER7545" t="e">
        <f t="shared" si="389"/>
        <v>#REF!</v>
      </c>
    </row>
    <row r="7546" spans="142:148" x14ac:dyDescent="0.25">
      <c r="EL7546">
        <v>7539</v>
      </c>
      <c r="EM7546" t="e">
        <v>#REF!</v>
      </c>
      <c r="EN7546" t="e">
        <v>#REF!</v>
      </c>
      <c r="EP7546" t="e">
        <f t="shared" si="387"/>
        <v>#REF!</v>
      </c>
      <c r="EQ7546" t="e">
        <f t="shared" si="388"/>
        <v>#REF!</v>
      </c>
      <c r="ER7546" t="e">
        <f t="shared" si="389"/>
        <v>#REF!</v>
      </c>
    </row>
    <row r="7547" spans="142:148" x14ac:dyDescent="0.25">
      <c r="EL7547">
        <v>7540</v>
      </c>
      <c r="EM7547" t="e">
        <v>#REF!</v>
      </c>
      <c r="EN7547" t="e">
        <v>#REF!</v>
      </c>
      <c r="EP7547" t="e">
        <f t="shared" si="387"/>
        <v>#REF!</v>
      </c>
      <c r="EQ7547" t="e">
        <f t="shared" si="388"/>
        <v>#REF!</v>
      </c>
      <c r="ER7547" t="e">
        <f t="shared" si="389"/>
        <v>#REF!</v>
      </c>
    </row>
    <row r="7548" spans="142:148" x14ac:dyDescent="0.25">
      <c r="EL7548">
        <v>7541</v>
      </c>
      <c r="EM7548" t="e">
        <v>#REF!</v>
      </c>
      <c r="EN7548" t="e">
        <v>#REF!</v>
      </c>
      <c r="EP7548" t="e">
        <f t="shared" si="387"/>
        <v>#REF!</v>
      </c>
      <c r="EQ7548" t="e">
        <f t="shared" si="388"/>
        <v>#REF!</v>
      </c>
      <c r="ER7548" t="e">
        <f t="shared" si="389"/>
        <v>#REF!</v>
      </c>
    </row>
    <row r="7549" spans="142:148" x14ac:dyDescent="0.25">
      <c r="EL7549">
        <v>7542</v>
      </c>
      <c r="EM7549" t="e">
        <v>#REF!</v>
      </c>
      <c r="EN7549" t="e">
        <v>#REF!</v>
      </c>
      <c r="EP7549" t="e">
        <f t="shared" si="387"/>
        <v>#REF!</v>
      </c>
      <c r="EQ7549" t="e">
        <f t="shared" si="388"/>
        <v>#REF!</v>
      </c>
      <c r="ER7549" t="e">
        <f t="shared" si="389"/>
        <v>#REF!</v>
      </c>
    </row>
    <row r="7550" spans="142:148" x14ac:dyDescent="0.25">
      <c r="EL7550">
        <v>7543</v>
      </c>
      <c r="EM7550" t="e">
        <v>#REF!</v>
      </c>
      <c r="EN7550" t="e">
        <v>#REF!</v>
      </c>
      <c r="EP7550" t="e">
        <f t="shared" si="387"/>
        <v>#REF!</v>
      </c>
      <c r="EQ7550" t="e">
        <f t="shared" si="388"/>
        <v>#REF!</v>
      </c>
      <c r="ER7550" t="e">
        <f t="shared" si="389"/>
        <v>#REF!</v>
      </c>
    </row>
    <row r="7551" spans="142:148" x14ac:dyDescent="0.25">
      <c r="EL7551">
        <v>7544</v>
      </c>
      <c r="EM7551" t="e">
        <v>#REF!</v>
      </c>
      <c r="EN7551" t="e">
        <v>#REF!</v>
      </c>
      <c r="EP7551" t="e">
        <f t="shared" si="387"/>
        <v>#REF!</v>
      </c>
      <c r="EQ7551" t="e">
        <f t="shared" si="388"/>
        <v>#REF!</v>
      </c>
      <c r="ER7551" t="e">
        <f t="shared" si="389"/>
        <v>#REF!</v>
      </c>
    </row>
    <row r="7552" spans="142:148" x14ac:dyDescent="0.25">
      <c r="EL7552">
        <v>7545</v>
      </c>
      <c r="EM7552" t="e">
        <v>#REF!</v>
      </c>
      <c r="EN7552" t="e">
        <v>#REF!</v>
      </c>
      <c r="EP7552" t="e">
        <f t="shared" si="387"/>
        <v>#REF!</v>
      </c>
      <c r="EQ7552" t="e">
        <f t="shared" si="388"/>
        <v>#REF!</v>
      </c>
      <c r="ER7552" t="e">
        <f t="shared" si="389"/>
        <v>#REF!</v>
      </c>
    </row>
    <row r="7553" spans="142:148" x14ac:dyDescent="0.25">
      <c r="EL7553">
        <v>7546</v>
      </c>
      <c r="EM7553" t="e">
        <v>#REF!</v>
      </c>
      <c r="EN7553" t="e">
        <v>#REF!</v>
      </c>
      <c r="EP7553" t="e">
        <f t="shared" si="387"/>
        <v>#REF!</v>
      </c>
      <c r="EQ7553" t="e">
        <f t="shared" si="388"/>
        <v>#REF!</v>
      </c>
      <c r="ER7553" t="e">
        <f t="shared" si="389"/>
        <v>#REF!</v>
      </c>
    </row>
    <row r="7554" spans="142:148" x14ac:dyDescent="0.25">
      <c r="EL7554">
        <v>7547</v>
      </c>
      <c r="EM7554" t="e">
        <v>#REF!</v>
      </c>
      <c r="EN7554" t="e">
        <v>#REF!</v>
      </c>
      <c r="EP7554" t="e">
        <f t="shared" si="387"/>
        <v>#REF!</v>
      </c>
      <c r="EQ7554" t="e">
        <f t="shared" si="388"/>
        <v>#REF!</v>
      </c>
      <c r="ER7554" t="e">
        <f t="shared" si="389"/>
        <v>#REF!</v>
      </c>
    </row>
    <row r="7555" spans="142:148" x14ac:dyDescent="0.25">
      <c r="EL7555">
        <v>7548</v>
      </c>
      <c r="EM7555" t="e">
        <v>#REF!</v>
      </c>
      <c r="EN7555" t="e">
        <v>#REF!</v>
      </c>
      <c r="EP7555" t="e">
        <f t="shared" si="387"/>
        <v>#REF!</v>
      </c>
      <c r="EQ7555" t="e">
        <f t="shared" si="388"/>
        <v>#REF!</v>
      </c>
      <c r="ER7555" t="e">
        <f t="shared" si="389"/>
        <v>#REF!</v>
      </c>
    </row>
    <row r="7556" spans="142:148" x14ac:dyDescent="0.25">
      <c r="EL7556">
        <v>7549</v>
      </c>
      <c r="EM7556" t="e">
        <v>#REF!</v>
      </c>
      <c r="EN7556" t="e">
        <v>#REF!</v>
      </c>
      <c r="EP7556" t="e">
        <f t="shared" si="387"/>
        <v>#REF!</v>
      </c>
      <c r="EQ7556" t="e">
        <f t="shared" si="388"/>
        <v>#REF!</v>
      </c>
      <c r="ER7556" t="e">
        <f t="shared" si="389"/>
        <v>#REF!</v>
      </c>
    </row>
    <row r="7557" spans="142:148" x14ac:dyDescent="0.25">
      <c r="EL7557">
        <v>7550</v>
      </c>
      <c r="EM7557" t="e">
        <v>#REF!</v>
      </c>
      <c r="EN7557" t="e">
        <v>#REF!</v>
      </c>
      <c r="EP7557" t="e">
        <f t="shared" si="387"/>
        <v>#REF!</v>
      </c>
      <c r="EQ7557" t="e">
        <f t="shared" si="388"/>
        <v>#REF!</v>
      </c>
      <c r="ER7557" t="e">
        <f t="shared" si="389"/>
        <v>#REF!</v>
      </c>
    </row>
    <row r="7558" spans="142:148" x14ac:dyDescent="0.25">
      <c r="EL7558">
        <v>7551</v>
      </c>
      <c r="EM7558" t="e">
        <v>#REF!</v>
      </c>
      <c r="EN7558" t="e">
        <v>#REF!</v>
      </c>
      <c r="EP7558" t="e">
        <f t="shared" si="387"/>
        <v>#REF!</v>
      </c>
      <c r="EQ7558" t="e">
        <f t="shared" si="388"/>
        <v>#REF!</v>
      </c>
      <c r="ER7558" t="e">
        <f t="shared" si="389"/>
        <v>#REF!</v>
      </c>
    </row>
    <row r="7559" spans="142:148" x14ac:dyDescent="0.25">
      <c r="EL7559">
        <v>7552</v>
      </c>
      <c r="EM7559" t="e">
        <v>#REF!</v>
      </c>
      <c r="EN7559" t="e">
        <v>#REF!</v>
      </c>
      <c r="EP7559" t="e">
        <f t="shared" si="387"/>
        <v>#REF!</v>
      </c>
      <c r="EQ7559" t="e">
        <f t="shared" si="388"/>
        <v>#REF!</v>
      </c>
      <c r="ER7559" t="e">
        <f t="shared" si="389"/>
        <v>#REF!</v>
      </c>
    </row>
    <row r="7560" spans="142:148" x14ac:dyDescent="0.25">
      <c r="EL7560">
        <v>7553</v>
      </c>
      <c r="EM7560" t="e">
        <v>#REF!</v>
      </c>
      <c r="EN7560" t="e">
        <v>#REF!</v>
      </c>
      <c r="EP7560" t="e">
        <f t="shared" si="387"/>
        <v>#REF!</v>
      </c>
      <c r="EQ7560" t="e">
        <f t="shared" si="388"/>
        <v>#REF!</v>
      </c>
      <c r="ER7560" t="e">
        <f t="shared" si="389"/>
        <v>#REF!</v>
      </c>
    </row>
    <row r="7561" spans="142:148" x14ac:dyDescent="0.25">
      <c r="EL7561">
        <v>7554</v>
      </c>
      <c r="EM7561" t="e">
        <v>#REF!</v>
      </c>
      <c r="EN7561" t="e">
        <v>#REF!</v>
      </c>
      <c r="EP7561" t="e">
        <f t="shared" si="387"/>
        <v>#REF!</v>
      </c>
      <c r="EQ7561" t="e">
        <f t="shared" si="388"/>
        <v>#REF!</v>
      </c>
      <c r="ER7561" t="e">
        <f t="shared" si="389"/>
        <v>#REF!</v>
      </c>
    </row>
    <row r="7562" spans="142:148" x14ac:dyDescent="0.25">
      <c r="EL7562">
        <v>7555</v>
      </c>
      <c r="EM7562" t="e">
        <v>#REF!</v>
      </c>
      <c r="EN7562" t="e">
        <v>#REF!</v>
      </c>
      <c r="EP7562" t="e">
        <f t="shared" si="387"/>
        <v>#REF!</v>
      </c>
      <c r="EQ7562" t="e">
        <f t="shared" si="388"/>
        <v>#REF!</v>
      </c>
      <c r="ER7562" t="e">
        <f t="shared" si="389"/>
        <v>#REF!</v>
      </c>
    </row>
    <row r="7563" spans="142:148" x14ac:dyDescent="0.25">
      <c r="EL7563">
        <v>7556</v>
      </c>
      <c r="EM7563" t="e">
        <v>#REF!</v>
      </c>
      <c r="EN7563" t="e">
        <v>#REF!</v>
      </c>
      <c r="EP7563" t="e">
        <f t="shared" si="387"/>
        <v>#REF!</v>
      </c>
      <c r="EQ7563" t="e">
        <f t="shared" si="388"/>
        <v>#REF!</v>
      </c>
      <c r="ER7563" t="e">
        <f t="shared" si="389"/>
        <v>#REF!</v>
      </c>
    </row>
    <row r="7564" spans="142:148" x14ac:dyDescent="0.25">
      <c r="EL7564">
        <v>7557</v>
      </c>
      <c r="EM7564" t="e">
        <v>#REF!</v>
      </c>
      <c r="EN7564" t="e">
        <v>#REF!</v>
      </c>
      <c r="EP7564" t="e">
        <f t="shared" si="387"/>
        <v>#REF!</v>
      </c>
      <c r="EQ7564" t="e">
        <f t="shared" si="388"/>
        <v>#REF!</v>
      </c>
      <c r="ER7564" t="e">
        <f t="shared" si="389"/>
        <v>#REF!</v>
      </c>
    </row>
    <row r="7565" spans="142:148" x14ac:dyDescent="0.25">
      <c r="EL7565">
        <v>7558</v>
      </c>
      <c r="EM7565" t="e">
        <v>#REF!</v>
      </c>
      <c r="EN7565" t="e">
        <v>#REF!</v>
      </c>
      <c r="EP7565" t="e">
        <f t="shared" si="387"/>
        <v>#REF!</v>
      </c>
      <c r="EQ7565" t="e">
        <f t="shared" si="388"/>
        <v>#REF!</v>
      </c>
      <c r="ER7565" t="e">
        <f t="shared" si="389"/>
        <v>#REF!</v>
      </c>
    </row>
    <row r="7566" spans="142:148" x14ac:dyDescent="0.25">
      <c r="EL7566">
        <v>7559</v>
      </c>
      <c r="EM7566" t="e">
        <v>#REF!</v>
      </c>
      <c r="EN7566" t="e">
        <v>#REF!</v>
      </c>
      <c r="EP7566" t="e">
        <f t="shared" si="387"/>
        <v>#REF!</v>
      </c>
      <c r="EQ7566" t="e">
        <f t="shared" si="388"/>
        <v>#REF!</v>
      </c>
      <c r="ER7566" t="e">
        <f t="shared" si="389"/>
        <v>#REF!</v>
      </c>
    </row>
    <row r="7567" spans="142:148" x14ac:dyDescent="0.25">
      <c r="EL7567">
        <v>7560</v>
      </c>
      <c r="EM7567" t="e">
        <v>#REF!</v>
      </c>
      <c r="EN7567" t="e">
        <v>#REF!</v>
      </c>
      <c r="EP7567" t="e">
        <f t="shared" si="387"/>
        <v>#REF!</v>
      </c>
      <c r="EQ7567" t="e">
        <f t="shared" si="388"/>
        <v>#REF!</v>
      </c>
      <c r="ER7567" t="e">
        <f t="shared" si="389"/>
        <v>#REF!</v>
      </c>
    </row>
    <row r="7568" spans="142:148" x14ac:dyDescent="0.25">
      <c r="EL7568">
        <v>7561</v>
      </c>
      <c r="EM7568" t="e">
        <v>#REF!</v>
      </c>
      <c r="EN7568" t="e">
        <v>#REF!</v>
      </c>
      <c r="EP7568" t="e">
        <f t="shared" si="387"/>
        <v>#REF!</v>
      </c>
      <c r="EQ7568" t="e">
        <f t="shared" si="388"/>
        <v>#REF!</v>
      </c>
      <c r="ER7568" t="e">
        <f t="shared" si="389"/>
        <v>#REF!</v>
      </c>
    </row>
    <row r="7569" spans="142:148" x14ac:dyDescent="0.25">
      <c r="EL7569">
        <v>7562</v>
      </c>
      <c r="EM7569" t="e">
        <v>#REF!</v>
      </c>
      <c r="EN7569" t="e">
        <v>#REF!</v>
      </c>
      <c r="EP7569" t="e">
        <f t="shared" si="387"/>
        <v>#REF!</v>
      </c>
      <c r="EQ7569" t="e">
        <f t="shared" si="388"/>
        <v>#REF!</v>
      </c>
      <c r="ER7569" t="e">
        <f t="shared" si="389"/>
        <v>#REF!</v>
      </c>
    </row>
    <row r="7570" spans="142:148" x14ac:dyDescent="0.25">
      <c r="EL7570">
        <v>7563</v>
      </c>
      <c r="EM7570" t="e">
        <v>#REF!</v>
      </c>
      <c r="EN7570" t="e">
        <v>#REF!</v>
      </c>
      <c r="EP7570" t="e">
        <f t="shared" si="387"/>
        <v>#REF!</v>
      </c>
      <c r="EQ7570" t="e">
        <f t="shared" si="388"/>
        <v>#REF!</v>
      </c>
      <c r="ER7570" t="e">
        <f t="shared" si="389"/>
        <v>#REF!</v>
      </c>
    </row>
    <row r="7571" spans="142:148" x14ac:dyDescent="0.25">
      <c r="EL7571">
        <v>7564</v>
      </c>
      <c r="EM7571" t="e">
        <v>#REF!</v>
      </c>
      <c r="EN7571" t="e">
        <v>#REF!</v>
      </c>
      <c r="EP7571" t="e">
        <f t="shared" si="387"/>
        <v>#REF!</v>
      </c>
      <c r="EQ7571" t="e">
        <f t="shared" si="388"/>
        <v>#REF!</v>
      </c>
      <c r="ER7571" t="e">
        <f t="shared" si="389"/>
        <v>#REF!</v>
      </c>
    </row>
    <row r="7572" spans="142:148" x14ac:dyDescent="0.25">
      <c r="EL7572">
        <v>7565</v>
      </c>
      <c r="EM7572" t="e">
        <v>#REF!</v>
      </c>
      <c r="EN7572" t="e">
        <v>#REF!</v>
      </c>
      <c r="EP7572" t="e">
        <f t="shared" si="387"/>
        <v>#REF!</v>
      </c>
      <c r="EQ7572" t="e">
        <f t="shared" si="388"/>
        <v>#REF!</v>
      </c>
      <c r="ER7572" t="e">
        <f t="shared" si="389"/>
        <v>#REF!</v>
      </c>
    </row>
    <row r="7573" spans="142:148" x14ac:dyDescent="0.25">
      <c r="EL7573">
        <v>7566</v>
      </c>
      <c r="EM7573" t="e">
        <v>#REF!</v>
      </c>
      <c r="EN7573" t="e">
        <v>#REF!</v>
      </c>
      <c r="EP7573" t="e">
        <f t="shared" si="387"/>
        <v>#REF!</v>
      </c>
      <c r="EQ7573" t="e">
        <f t="shared" si="388"/>
        <v>#REF!</v>
      </c>
      <c r="ER7573" t="e">
        <f t="shared" si="389"/>
        <v>#REF!</v>
      </c>
    </row>
    <row r="7574" spans="142:148" x14ac:dyDescent="0.25">
      <c r="EL7574">
        <v>7567</v>
      </c>
      <c r="EM7574" t="e">
        <v>#REF!</v>
      </c>
      <c r="EN7574" t="e">
        <v>#REF!</v>
      </c>
      <c r="EP7574" t="e">
        <f t="shared" si="387"/>
        <v>#REF!</v>
      </c>
      <c r="EQ7574" t="e">
        <f t="shared" si="388"/>
        <v>#REF!</v>
      </c>
      <c r="ER7574" t="e">
        <f t="shared" si="389"/>
        <v>#REF!</v>
      </c>
    </row>
    <row r="7575" spans="142:148" x14ac:dyDescent="0.25">
      <c r="EL7575">
        <v>7568</v>
      </c>
      <c r="EM7575" t="e">
        <v>#REF!</v>
      </c>
      <c r="EN7575" t="e">
        <v>#REF!</v>
      </c>
      <c r="EP7575" t="e">
        <f t="shared" si="387"/>
        <v>#REF!</v>
      </c>
      <c r="EQ7575" t="e">
        <f t="shared" si="388"/>
        <v>#REF!</v>
      </c>
      <c r="ER7575" t="e">
        <f t="shared" si="389"/>
        <v>#REF!</v>
      </c>
    </row>
    <row r="7576" spans="142:148" x14ac:dyDescent="0.25">
      <c r="EL7576">
        <v>7569</v>
      </c>
      <c r="EM7576" t="e">
        <v>#REF!</v>
      </c>
      <c r="EN7576" t="e">
        <v>#REF!</v>
      </c>
      <c r="EP7576" t="e">
        <f t="shared" ref="EP7576:EP7639" si="390">IF(EM7576&gt;EN7576,1,0)</f>
        <v>#REF!</v>
      </c>
      <c r="EQ7576" t="e">
        <f t="shared" ref="EQ7576:EQ7639" si="391">IF(EP7576&gt;0,0,1)</f>
        <v>#REF!</v>
      </c>
      <c r="ER7576" t="e">
        <f t="shared" ref="ER7576:ER7639" si="392">IF(EM7576&gt;EN7576,EM7576-EN7576,EN7576-EM7576)</f>
        <v>#REF!</v>
      </c>
    </row>
    <row r="7577" spans="142:148" x14ac:dyDescent="0.25">
      <c r="EL7577">
        <v>7570</v>
      </c>
      <c r="EM7577" t="e">
        <v>#REF!</v>
      </c>
      <c r="EN7577" t="e">
        <v>#REF!</v>
      </c>
      <c r="EP7577" t="e">
        <f t="shared" si="390"/>
        <v>#REF!</v>
      </c>
      <c r="EQ7577" t="e">
        <f t="shared" si="391"/>
        <v>#REF!</v>
      </c>
      <c r="ER7577" t="e">
        <f t="shared" si="392"/>
        <v>#REF!</v>
      </c>
    </row>
    <row r="7578" spans="142:148" x14ac:dyDescent="0.25">
      <c r="EL7578">
        <v>7571</v>
      </c>
      <c r="EM7578" t="e">
        <v>#REF!</v>
      </c>
      <c r="EN7578" t="e">
        <v>#REF!</v>
      </c>
      <c r="EP7578" t="e">
        <f t="shared" si="390"/>
        <v>#REF!</v>
      </c>
      <c r="EQ7578" t="e">
        <f t="shared" si="391"/>
        <v>#REF!</v>
      </c>
      <c r="ER7578" t="e">
        <f t="shared" si="392"/>
        <v>#REF!</v>
      </c>
    </row>
    <row r="7579" spans="142:148" x14ac:dyDescent="0.25">
      <c r="EL7579">
        <v>7572</v>
      </c>
      <c r="EM7579" t="e">
        <v>#REF!</v>
      </c>
      <c r="EN7579" t="e">
        <v>#REF!</v>
      </c>
      <c r="EP7579" t="e">
        <f t="shared" si="390"/>
        <v>#REF!</v>
      </c>
      <c r="EQ7579" t="e">
        <f t="shared" si="391"/>
        <v>#REF!</v>
      </c>
      <c r="ER7579" t="e">
        <f t="shared" si="392"/>
        <v>#REF!</v>
      </c>
    </row>
    <row r="7580" spans="142:148" x14ac:dyDescent="0.25">
      <c r="EL7580">
        <v>7573</v>
      </c>
      <c r="EM7580" t="e">
        <v>#REF!</v>
      </c>
      <c r="EN7580" t="e">
        <v>#REF!</v>
      </c>
      <c r="EP7580" t="e">
        <f t="shared" si="390"/>
        <v>#REF!</v>
      </c>
      <c r="EQ7580" t="e">
        <f t="shared" si="391"/>
        <v>#REF!</v>
      </c>
      <c r="ER7580" t="e">
        <f t="shared" si="392"/>
        <v>#REF!</v>
      </c>
    </row>
    <row r="7581" spans="142:148" x14ac:dyDescent="0.25">
      <c r="EL7581">
        <v>7574</v>
      </c>
      <c r="EM7581" t="e">
        <v>#REF!</v>
      </c>
      <c r="EN7581" t="e">
        <v>#REF!</v>
      </c>
      <c r="EP7581" t="e">
        <f t="shared" si="390"/>
        <v>#REF!</v>
      </c>
      <c r="EQ7581" t="e">
        <f t="shared" si="391"/>
        <v>#REF!</v>
      </c>
      <c r="ER7581" t="e">
        <f t="shared" si="392"/>
        <v>#REF!</v>
      </c>
    </row>
    <row r="7582" spans="142:148" x14ac:dyDescent="0.25">
      <c r="EL7582">
        <v>7575</v>
      </c>
      <c r="EM7582" t="e">
        <v>#REF!</v>
      </c>
      <c r="EN7582" t="e">
        <v>#REF!</v>
      </c>
      <c r="EP7582" t="e">
        <f t="shared" si="390"/>
        <v>#REF!</v>
      </c>
      <c r="EQ7582" t="e">
        <f t="shared" si="391"/>
        <v>#REF!</v>
      </c>
      <c r="ER7582" t="e">
        <f t="shared" si="392"/>
        <v>#REF!</v>
      </c>
    </row>
    <row r="7583" spans="142:148" x14ac:dyDescent="0.25">
      <c r="EL7583">
        <v>7576</v>
      </c>
      <c r="EM7583" t="e">
        <v>#REF!</v>
      </c>
      <c r="EN7583" t="e">
        <v>#REF!</v>
      </c>
      <c r="EP7583" t="e">
        <f t="shared" si="390"/>
        <v>#REF!</v>
      </c>
      <c r="EQ7583" t="e">
        <f t="shared" si="391"/>
        <v>#REF!</v>
      </c>
      <c r="ER7583" t="e">
        <f t="shared" si="392"/>
        <v>#REF!</v>
      </c>
    </row>
    <row r="7584" spans="142:148" x14ac:dyDescent="0.25">
      <c r="EL7584">
        <v>7577</v>
      </c>
      <c r="EM7584" t="e">
        <v>#REF!</v>
      </c>
      <c r="EN7584" t="e">
        <v>#REF!</v>
      </c>
      <c r="EP7584" t="e">
        <f t="shared" si="390"/>
        <v>#REF!</v>
      </c>
      <c r="EQ7584" t="e">
        <f t="shared" si="391"/>
        <v>#REF!</v>
      </c>
      <c r="ER7584" t="e">
        <f t="shared" si="392"/>
        <v>#REF!</v>
      </c>
    </row>
    <row r="7585" spans="142:148" x14ac:dyDescent="0.25">
      <c r="EL7585">
        <v>7578</v>
      </c>
      <c r="EM7585" t="e">
        <v>#REF!</v>
      </c>
      <c r="EN7585" t="e">
        <v>#REF!</v>
      </c>
      <c r="EP7585" t="e">
        <f t="shared" si="390"/>
        <v>#REF!</v>
      </c>
      <c r="EQ7585" t="e">
        <f t="shared" si="391"/>
        <v>#REF!</v>
      </c>
      <c r="ER7585" t="e">
        <f t="shared" si="392"/>
        <v>#REF!</v>
      </c>
    </row>
    <row r="7586" spans="142:148" x14ac:dyDescent="0.25">
      <c r="EL7586">
        <v>7579</v>
      </c>
      <c r="EM7586" t="e">
        <v>#REF!</v>
      </c>
      <c r="EN7586" t="e">
        <v>#REF!</v>
      </c>
      <c r="EP7586" t="e">
        <f t="shared" si="390"/>
        <v>#REF!</v>
      </c>
      <c r="EQ7586" t="e">
        <f t="shared" si="391"/>
        <v>#REF!</v>
      </c>
      <c r="ER7586" t="e">
        <f t="shared" si="392"/>
        <v>#REF!</v>
      </c>
    </row>
    <row r="7587" spans="142:148" x14ac:dyDescent="0.25">
      <c r="EL7587">
        <v>7580</v>
      </c>
      <c r="EM7587" t="e">
        <v>#REF!</v>
      </c>
      <c r="EN7587" t="e">
        <v>#REF!</v>
      </c>
      <c r="EP7587" t="e">
        <f t="shared" si="390"/>
        <v>#REF!</v>
      </c>
      <c r="EQ7587" t="e">
        <f t="shared" si="391"/>
        <v>#REF!</v>
      </c>
      <c r="ER7587" t="e">
        <f t="shared" si="392"/>
        <v>#REF!</v>
      </c>
    </row>
    <row r="7588" spans="142:148" x14ac:dyDescent="0.25">
      <c r="EL7588">
        <v>7581</v>
      </c>
      <c r="EM7588" t="e">
        <v>#REF!</v>
      </c>
      <c r="EN7588" t="e">
        <v>#REF!</v>
      </c>
      <c r="EP7588" t="e">
        <f t="shared" si="390"/>
        <v>#REF!</v>
      </c>
      <c r="EQ7588" t="e">
        <f t="shared" si="391"/>
        <v>#REF!</v>
      </c>
      <c r="ER7588" t="e">
        <f t="shared" si="392"/>
        <v>#REF!</v>
      </c>
    </row>
    <row r="7589" spans="142:148" x14ac:dyDescent="0.25">
      <c r="EL7589">
        <v>7582</v>
      </c>
      <c r="EM7589" t="e">
        <v>#REF!</v>
      </c>
      <c r="EN7589" t="e">
        <v>#REF!</v>
      </c>
      <c r="EP7589" t="e">
        <f t="shared" si="390"/>
        <v>#REF!</v>
      </c>
      <c r="EQ7589" t="e">
        <f t="shared" si="391"/>
        <v>#REF!</v>
      </c>
      <c r="ER7589" t="e">
        <f t="shared" si="392"/>
        <v>#REF!</v>
      </c>
    </row>
    <row r="7590" spans="142:148" x14ac:dyDescent="0.25">
      <c r="EL7590">
        <v>7583</v>
      </c>
      <c r="EM7590" t="e">
        <v>#REF!</v>
      </c>
      <c r="EN7590" t="e">
        <v>#REF!</v>
      </c>
      <c r="EP7590" t="e">
        <f t="shared" si="390"/>
        <v>#REF!</v>
      </c>
      <c r="EQ7590" t="e">
        <f t="shared" si="391"/>
        <v>#REF!</v>
      </c>
      <c r="ER7590" t="e">
        <f t="shared" si="392"/>
        <v>#REF!</v>
      </c>
    </row>
    <row r="7591" spans="142:148" x14ac:dyDescent="0.25">
      <c r="EL7591">
        <v>7584</v>
      </c>
      <c r="EM7591" t="e">
        <v>#REF!</v>
      </c>
      <c r="EN7591" t="e">
        <v>#REF!</v>
      </c>
      <c r="EP7591" t="e">
        <f t="shared" si="390"/>
        <v>#REF!</v>
      </c>
      <c r="EQ7591" t="e">
        <f t="shared" si="391"/>
        <v>#REF!</v>
      </c>
      <c r="ER7591" t="e">
        <f t="shared" si="392"/>
        <v>#REF!</v>
      </c>
    </row>
    <row r="7592" spans="142:148" x14ac:dyDescent="0.25">
      <c r="EL7592">
        <v>7585</v>
      </c>
      <c r="EM7592" t="e">
        <v>#REF!</v>
      </c>
      <c r="EN7592" t="e">
        <v>#REF!</v>
      </c>
      <c r="EP7592" t="e">
        <f t="shared" si="390"/>
        <v>#REF!</v>
      </c>
      <c r="EQ7592" t="e">
        <f t="shared" si="391"/>
        <v>#REF!</v>
      </c>
      <c r="ER7592" t="e">
        <f t="shared" si="392"/>
        <v>#REF!</v>
      </c>
    </row>
    <row r="7593" spans="142:148" x14ac:dyDescent="0.25">
      <c r="EL7593">
        <v>7586</v>
      </c>
      <c r="EM7593" t="e">
        <v>#REF!</v>
      </c>
      <c r="EN7593" t="e">
        <v>#REF!</v>
      </c>
      <c r="EP7593" t="e">
        <f t="shared" si="390"/>
        <v>#REF!</v>
      </c>
      <c r="EQ7593" t="e">
        <f t="shared" si="391"/>
        <v>#REF!</v>
      </c>
      <c r="ER7593" t="e">
        <f t="shared" si="392"/>
        <v>#REF!</v>
      </c>
    </row>
    <row r="7594" spans="142:148" x14ac:dyDescent="0.25">
      <c r="EL7594">
        <v>7587</v>
      </c>
      <c r="EM7594" t="e">
        <v>#REF!</v>
      </c>
      <c r="EN7594" t="e">
        <v>#REF!</v>
      </c>
      <c r="EP7594" t="e">
        <f t="shared" si="390"/>
        <v>#REF!</v>
      </c>
      <c r="EQ7594" t="e">
        <f t="shared" si="391"/>
        <v>#REF!</v>
      </c>
      <c r="ER7594" t="e">
        <f t="shared" si="392"/>
        <v>#REF!</v>
      </c>
    </row>
    <row r="7595" spans="142:148" x14ac:dyDescent="0.25">
      <c r="EL7595">
        <v>7588</v>
      </c>
      <c r="EM7595" t="e">
        <v>#REF!</v>
      </c>
      <c r="EN7595" t="e">
        <v>#REF!</v>
      </c>
      <c r="EP7595" t="e">
        <f t="shared" si="390"/>
        <v>#REF!</v>
      </c>
      <c r="EQ7595" t="e">
        <f t="shared" si="391"/>
        <v>#REF!</v>
      </c>
      <c r="ER7595" t="e">
        <f t="shared" si="392"/>
        <v>#REF!</v>
      </c>
    </row>
    <row r="7596" spans="142:148" x14ac:dyDescent="0.25">
      <c r="EL7596">
        <v>7589</v>
      </c>
      <c r="EM7596" t="e">
        <v>#REF!</v>
      </c>
      <c r="EN7596" t="e">
        <v>#REF!</v>
      </c>
      <c r="EP7596" t="e">
        <f t="shared" si="390"/>
        <v>#REF!</v>
      </c>
      <c r="EQ7596" t="e">
        <f t="shared" si="391"/>
        <v>#REF!</v>
      </c>
      <c r="ER7596" t="e">
        <f t="shared" si="392"/>
        <v>#REF!</v>
      </c>
    </row>
    <row r="7597" spans="142:148" x14ac:dyDescent="0.25">
      <c r="EL7597">
        <v>7590</v>
      </c>
      <c r="EM7597" t="e">
        <v>#REF!</v>
      </c>
      <c r="EN7597" t="e">
        <v>#REF!</v>
      </c>
      <c r="EP7597" t="e">
        <f t="shared" si="390"/>
        <v>#REF!</v>
      </c>
      <c r="EQ7597" t="e">
        <f t="shared" si="391"/>
        <v>#REF!</v>
      </c>
      <c r="ER7597" t="e">
        <f t="shared" si="392"/>
        <v>#REF!</v>
      </c>
    </row>
    <row r="7598" spans="142:148" x14ac:dyDescent="0.25">
      <c r="EL7598">
        <v>7591</v>
      </c>
      <c r="EM7598" t="e">
        <v>#REF!</v>
      </c>
      <c r="EN7598" t="e">
        <v>#REF!</v>
      </c>
      <c r="EP7598" t="e">
        <f t="shared" si="390"/>
        <v>#REF!</v>
      </c>
      <c r="EQ7598" t="e">
        <f t="shared" si="391"/>
        <v>#REF!</v>
      </c>
      <c r="ER7598" t="e">
        <f t="shared" si="392"/>
        <v>#REF!</v>
      </c>
    </row>
    <row r="7599" spans="142:148" x14ac:dyDescent="0.25">
      <c r="EL7599">
        <v>7592</v>
      </c>
      <c r="EM7599" t="e">
        <v>#REF!</v>
      </c>
      <c r="EN7599" t="e">
        <v>#REF!</v>
      </c>
      <c r="EP7599" t="e">
        <f t="shared" si="390"/>
        <v>#REF!</v>
      </c>
      <c r="EQ7599" t="e">
        <f t="shared" si="391"/>
        <v>#REF!</v>
      </c>
      <c r="ER7599" t="e">
        <f t="shared" si="392"/>
        <v>#REF!</v>
      </c>
    </row>
    <row r="7600" spans="142:148" x14ac:dyDescent="0.25">
      <c r="EL7600">
        <v>7593</v>
      </c>
      <c r="EM7600" t="e">
        <v>#REF!</v>
      </c>
      <c r="EN7600" t="e">
        <v>#REF!</v>
      </c>
      <c r="EP7600" t="e">
        <f t="shared" si="390"/>
        <v>#REF!</v>
      </c>
      <c r="EQ7600" t="e">
        <f t="shared" si="391"/>
        <v>#REF!</v>
      </c>
      <c r="ER7600" t="e">
        <f t="shared" si="392"/>
        <v>#REF!</v>
      </c>
    </row>
    <row r="7601" spans="142:148" x14ac:dyDescent="0.25">
      <c r="EL7601">
        <v>7594</v>
      </c>
      <c r="EM7601" t="e">
        <v>#REF!</v>
      </c>
      <c r="EN7601" t="e">
        <v>#REF!</v>
      </c>
      <c r="EP7601" t="e">
        <f t="shared" si="390"/>
        <v>#REF!</v>
      </c>
      <c r="EQ7601" t="e">
        <f t="shared" si="391"/>
        <v>#REF!</v>
      </c>
      <c r="ER7601" t="e">
        <f t="shared" si="392"/>
        <v>#REF!</v>
      </c>
    </row>
    <row r="7602" spans="142:148" x14ac:dyDescent="0.25">
      <c r="EL7602">
        <v>7595</v>
      </c>
      <c r="EM7602" t="e">
        <v>#REF!</v>
      </c>
      <c r="EN7602" t="e">
        <v>#REF!</v>
      </c>
      <c r="EP7602" t="e">
        <f t="shared" si="390"/>
        <v>#REF!</v>
      </c>
      <c r="EQ7602" t="e">
        <f t="shared" si="391"/>
        <v>#REF!</v>
      </c>
      <c r="ER7602" t="e">
        <f t="shared" si="392"/>
        <v>#REF!</v>
      </c>
    </row>
    <row r="7603" spans="142:148" x14ac:dyDescent="0.25">
      <c r="EL7603">
        <v>7596</v>
      </c>
      <c r="EM7603" t="e">
        <v>#REF!</v>
      </c>
      <c r="EN7603" t="e">
        <v>#REF!</v>
      </c>
      <c r="EP7603" t="e">
        <f t="shared" si="390"/>
        <v>#REF!</v>
      </c>
      <c r="EQ7603" t="e">
        <f t="shared" si="391"/>
        <v>#REF!</v>
      </c>
      <c r="ER7603" t="e">
        <f t="shared" si="392"/>
        <v>#REF!</v>
      </c>
    </row>
    <row r="7604" spans="142:148" x14ac:dyDescent="0.25">
      <c r="EL7604">
        <v>7597</v>
      </c>
      <c r="EM7604" t="e">
        <v>#REF!</v>
      </c>
      <c r="EN7604" t="e">
        <v>#REF!</v>
      </c>
      <c r="EP7604" t="e">
        <f t="shared" si="390"/>
        <v>#REF!</v>
      </c>
      <c r="EQ7604" t="e">
        <f t="shared" si="391"/>
        <v>#REF!</v>
      </c>
      <c r="ER7604" t="e">
        <f t="shared" si="392"/>
        <v>#REF!</v>
      </c>
    </row>
    <row r="7605" spans="142:148" x14ac:dyDescent="0.25">
      <c r="EL7605">
        <v>7598</v>
      </c>
      <c r="EM7605" t="e">
        <v>#REF!</v>
      </c>
      <c r="EN7605" t="e">
        <v>#REF!</v>
      </c>
      <c r="EP7605" t="e">
        <f t="shared" si="390"/>
        <v>#REF!</v>
      </c>
      <c r="EQ7605" t="e">
        <f t="shared" si="391"/>
        <v>#REF!</v>
      </c>
      <c r="ER7605" t="e">
        <f t="shared" si="392"/>
        <v>#REF!</v>
      </c>
    </row>
    <row r="7606" spans="142:148" x14ac:dyDescent="0.25">
      <c r="EL7606">
        <v>7599</v>
      </c>
      <c r="EM7606" t="e">
        <v>#REF!</v>
      </c>
      <c r="EN7606" t="e">
        <v>#REF!</v>
      </c>
      <c r="EP7606" t="e">
        <f t="shared" si="390"/>
        <v>#REF!</v>
      </c>
      <c r="EQ7606" t="e">
        <f t="shared" si="391"/>
        <v>#REF!</v>
      </c>
      <c r="ER7606" t="e">
        <f t="shared" si="392"/>
        <v>#REF!</v>
      </c>
    </row>
    <row r="7607" spans="142:148" x14ac:dyDescent="0.25">
      <c r="EL7607">
        <v>7600</v>
      </c>
      <c r="EM7607" t="e">
        <v>#REF!</v>
      </c>
      <c r="EN7607" t="e">
        <v>#REF!</v>
      </c>
      <c r="EP7607" t="e">
        <f t="shared" si="390"/>
        <v>#REF!</v>
      </c>
      <c r="EQ7607" t="e">
        <f t="shared" si="391"/>
        <v>#REF!</v>
      </c>
      <c r="ER7607" t="e">
        <f t="shared" si="392"/>
        <v>#REF!</v>
      </c>
    </row>
    <row r="7608" spans="142:148" x14ac:dyDescent="0.25">
      <c r="EL7608">
        <v>7601</v>
      </c>
      <c r="EM7608" t="e">
        <v>#REF!</v>
      </c>
      <c r="EN7608" t="e">
        <v>#REF!</v>
      </c>
      <c r="EP7608" t="e">
        <f t="shared" si="390"/>
        <v>#REF!</v>
      </c>
      <c r="EQ7608" t="e">
        <f t="shared" si="391"/>
        <v>#REF!</v>
      </c>
      <c r="ER7608" t="e">
        <f t="shared" si="392"/>
        <v>#REF!</v>
      </c>
    </row>
    <row r="7609" spans="142:148" x14ac:dyDescent="0.25">
      <c r="EL7609">
        <v>7602</v>
      </c>
      <c r="EM7609" t="e">
        <v>#REF!</v>
      </c>
      <c r="EN7609" t="e">
        <v>#REF!</v>
      </c>
      <c r="EP7609" t="e">
        <f t="shared" si="390"/>
        <v>#REF!</v>
      </c>
      <c r="EQ7609" t="e">
        <f t="shared" si="391"/>
        <v>#REF!</v>
      </c>
      <c r="ER7609" t="e">
        <f t="shared" si="392"/>
        <v>#REF!</v>
      </c>
    </row>
    <row r="7610" spans="142:148" x14ac:dyDescent="0.25">
      <c r="EL7610">
        <v>7603</v>
      </c>
      <c r="EM7610" t="e">
        <v>#REF!</v>
      </c>
      <c r="EN7610" t="e">
        <v>#REF!</v>
      </c>
      <c r="EP7610" t="e">
        <f t="shared" si="390"/>
        <v>#REF!</v>
      </c>
      <c r="EQ7610" t="e">
        <f t="shared" si="391"/>
        <v>#REF!</v>
      </c>
      <c r="ER7610" t="e">
        <f t="shared" si="392"/>
        <v>#REF!</v>
      </c>
    </row>
    <row r="7611" spans="142:148" x14ac:dyDescent="0.25">
      <c r="EL7611">
        <v>7604</v>
      </c>
      <c r="EM7611" t="e">
        <v>#REF!</v>
      </c>
      <c r="EN7611" t="e">
        <v>#REF!</v>
      </c>
      <c r="EP7611" t="e">
        <f t="shared" si="390"/>
        <v>#REF!</v>
      </c>
      <c r="EQ7611" t="e">
        <f t="shared" si="391"/>
        <v>#REF!</v>
      </c>
      <c r="ER7611" t="e">
        <f t="shared" si="392"/>
        <v>#REF!</v>
      </c>
    </row>
    <row r="7612" spans="142:148" x14ac:dyDescent="0.25">
      <c r="EL7612">
        <v>7605</v>
      </c>
      <c r="EM7612" t="e">
        <v>#REF!</v>
      </c>
      <c r="EN7612" t="e">
        <v>#REF!</v>
      </c>
      <c r="EP7612" t="e">
        <f t="shared" si="390"/>
        <v>#REF!</v>
      </c>
      <c r="EQ7612" t="e">
        <f t="shared" si="391"/>
        <v>#REF!</v>
      </c>
      <c r="ER7612" t="e">
        <f t="shared" si="392"/>
        <v>#REF!</v>
      </c>
    </row>
    <row r="7613" spans="142:148" x14ac:dyDescent="0.25">
      <c r="EL7613">
        <v>7606</v>
      </c>
      <c r="EM7613" t="e">
        <v>#REF!</v>
      </c>
      <c r="EN7613" t="e">
        <v>#REF!</v>
      </c>
      <c r="EP7613" t="e">
        <f t="shared" si="390"/>
        <v>#REF!</v>
      </c>
      <c r="EQ7613" t="e">
        <f t="shared" si="391"/>
        <v>#REF!</v>
      </c>
      <c r="ER7613" t="e">
        <f t="shared" si="392"/>
        <v>#REF!</v>
      </c>
    </row>
    <row r="7614" spans="142:148" x14ac:dyDescent="0.25">
      <c r="EL7614">
        <v>7607</v>
      </c>
      <c r="EM7614" t="e">
        <v>#REF!</v>
      </c>
      <c r="EN7614" t="e">
        <v>#REF!</v>
      </c>
      <c r="EP7614" t="e">
        <f t="shared" si="390"/>
        <v>#REF!</v>
      </c>
      <c r="EQ7614" t="e">
        <f t="shared" si="391"/>
        <v>#REF!</v>
      </c>
      <c r="ER7614" t="e">
        <f t="shared" si="392"/>
        <v>#REF!</v>
      </c>
    </row>
    <row r="7615" spans="142:148" x14ac:dyDescent="0.25">
      <c r="EL7615">
        <v>7608</v>
      </c>
      <c r="EM7615" t="e">
        <v>#REF!</v>
      </c>
      <c r="EN7615" t="e">
        <v>#REF!</v>
      </c>
      <c r="EP7615" t="e">
        <f t="shared" si="390"/>
        <v>#REF!</v>
      </c>
      <c r="EQ7615" t="e">
        <f t="shared" si="391"/>
        <v>#REF!</v>
      </c>
      <c r="ER7615" t="e">
        <f t="shared" si="392"/>
        <v>#REF!</v>
      </c>
    </row>
    <row r="7616" spans="142:148" x14ac:dyDescent="0.25">
      <c r="EL7616">
        <v>7609</v>
      </c>
      <c r="EM7616" t="e">
        <v>#REF!</v>
      </c>
      <c r="EN7616" t="e">
        <v>#REF!</v>
      </c>
      <c r="EP7616" t="e">
        <f t="shared" si="390"/>
        <v>#REF!</v>
      </c>
      <c r="EQ7616" t="e">
        <f t="shared" si="391"/>
        <v>#REF!</v>
      </c>
      <c r="ER7616" t="e">
        <f t="shared" si="392"/>
        <v>#REF!</v>
      </c>
    </row>
    <row r="7617" spans="142:148" x14ac:dyDescent="0.25">
      <c r="EL7617">
        <v>7610</v>
      </c>
      <c r="EM7617" t="e">
        <v>#REF!</v>
      </c>
      <c r="EN7617" t="e">
        <v>#REF!</v>
      </c>
      <c r="EP7617" t="e">
        <f t="shared" si="390"/>
        <v>#REF!</v>
      </c>
      <c r="EQ7617" t="e">
        <f t="shared" si="391"/>
        <v>#REF!</v>
      </c>
      <c r="ER7617" t="e">
        <f t="shared" si="392"/>
        <v>#REF!</v>
      </c>
    </row>
    <row r="7618" spans="142:148" x14ac:dyDescent="0.25">
      <c r="EL7618">
        <v>7611</v>
      </c>
      <c r="EM7618" t="e">
        <v>#REF!</v>
      </c>
      <c r="EN7618" t="e">
        <v>#REF!</v>
      </c>
      <c r="EP7618" t="e">
        <f t="shared" si="390"/>
        <v>#REF!</v>
      </c>
      <c r="EQ7618" t="e">
        <f t="shared" si="391"/>
        <v>#REF!</v>
      </c>
      <c r="ER7618" t="e">
        <f t="shared" si="392"/>
        <v>#REF!</v>
      </c>
    </row>
    <row r="7619" spans="142:148" x14ac:dyDescent="0.25">
      <c r="EL7619">
        <v>7612</v>
      </c>
      <c r="EM7619" t="e">
        <v>#REF!</v>
      </c>
      <c r="EN7619" t="e">
        <v>#REF!</v>
      </c>
      <c r="EP7619" t="e">
        <f t="shared" si="390"/>
        <v>#REF!</v>
      </c>
      <c r="EQ7619" t="e">
        <f t="shared" si="391"/>
        <v>#REF!</v>
      </c>
      <c r="ER7619" t="e">
        <f t="shared" si="392"/>
        <v>#REF!</v>
      </c>
    </row>
    <row r="7620" spans="142:148" x14ac:dyDescent="0.25">
      <c r="EL7620">
        <v>7613</v>
      </c>
      <c r="EM7620" t="e">
        <v>#REF!</v>
      </c>
      <c r="EN7620" t="e">
        <v>#REF!</v>
      </c>
      <c r="EP7620" t="e">
        <f t="shared" si="390"/>
        <v>#REF!</v>
      </c>
      <c r="EQ7620" t="e">
        <f t="shared" si="391"/>
        <v>#REF!</v>
      </c>
      <c r="ER7620" t="e">
        <f t="shared" si="392"/>
        <v>#REF!</v>
      </c>
    </row>
    <row r="7621" spans="142:148" x14ac:dyDescent="0.25">
      <c r="EL7621">
        <v>7614</v>
      </c>
      <c r="EM7621" t="e">
        <v>#REF!</v>
      </c>
      <c r="EN7621" t="e">
        <v>#REF!</v>
      </c>
      <c r="EP7621" t="e">
        <f t="shared" si="390"/>
        <v>#REF!</v>
      </c>
      <c r="EQ7621" t="e">
        <f t="shared" si="391"/>
        <v>#REF!</v>
      </c>
      <c r="ER7621" t="e">
        <f t="shared" si="392"/>
        <v>#REF!</v>
      </c>
    </row>
    <row r="7622" spans="142:148" x14ac:dyDescent="0.25">
      <c r="EL7622">
        <v>7615</v>
      </c>
      <c r="EM7622" t="e">
        <v>#REF!</v>
      </c>
      <c r="EN7622" t="e">
        <v>#REF!</v>
      </c>
      <c r="EP7622" t="e">
        <f t="shared" si="390"/>
        <v>#REF!</v>
      </c>
      <c r="EQ7622" t="e">
        <f t="shared" si="391"/>
        <v>#REF!</v>
      </c>
      <c r="ER7622" t="e">
        <f t="shared" si="392"/>
        <v>#REF!</v>
      </c>
    </row>
    <row r="7623" spans="142:148" x14ac:dyDescent="0.25">
      <c r="EL7623">
        <v>7616</v>
      </c>
      <c r="EM7623" t="e">
        <v>#REF!</v>
      </c>
      <c r="EN7623" t="e">
        <v>#REF!</v>
      </c>
      <c r="EP7623" t="e">
        <f t="shared" si="390"/>
        <v>#REF!</v>
      </c>
      <c r="EQ7623" t="e">
        <f t="shared" si="391"/>
        <v>#REF!</v>
      </c>
      <c r="ER7623" t="e">
        <f t="shared" si="392"/>
        <v>#REF!</v>
      </c>
    </row>
    <row r="7624" spans="142:148" x14ac:dyDescent="0.25">
      <c r="EL7624">
        <v>7617</v>
      </c>
      <c r="EM7624" t="e">
        <v>#REF!</v>
      </c>
      <c r="EN7624" t="e">
        <v>#REF!</v>
      </c>
      <c r="EP7624" t="e">
        <f t="shared" si="390"/>
        <v>#REF!</v>
      </c>
      <c r="EQ7624" t="e">
        <f t="shared" si="391"/>
        <v>#REF!</v>
      </c>
      <c r="ER7624" t="e">
        <f t="shared" si="392"/>
        <v>#REF!</v>
      </c>
    </row>
    <row r="7625" spans="142:148" x14ac:dyDescent="0.25">
      <c r="EL7625">
        <v>7618</v>
      </c>
      <c r="EM7625" t="e">
        <v>#REF!</v>
      </c>
      <c r="EN7625" t="e">
        <v>#REF!</v>
      </c>
      <c r="EP7625" t="e">
        <f t="shared" si="390"/>
        <v>#REF!</v>
      </c>
      <c r="EQ7625" t="e">
        <f t="shared" si="391"/>
        <v>#REF!</v>
      </c>
      <c r="ER7625" t="e">
        <f t="shared" si="392"/>
        <v>#REF!</v>
      </c>
    </row>
    <row r="7626" spans="142:148" x14ac:dyDescent="0.25">
      <c r="EL7626">
        <v>7619</v>
      </c>
      <c r="EM7626" t="e">
        <v>#REF!</v>
      </c>
      <c r="EN7626" t="e">
        <v>#REF!</v>
      </c>
      <c r="EP7626" t="e">
        <f t="shared" si="390"/>
        <v>#REF!</v>
      </c>
      <c r="EQ7626" t="e">
        <f t="shared" si="391"/>
        <v>#REF!</v>
      </c>
      <c r="ER7626" t="e">
        <f t="shared" si="392"/>
        <v>#REF!</v>
      </c>
    </row>
    <row r="7627" spans="142:148" x14ac:dyDescent="0.25">
      <c r="EL7627">
        <v>7620</v>
      </c>
      <c r="EM7627" t="e">
        <v>#REF!</v>
      </c>
      <c r="EN7627" t="e">
        <v>#REF!</v>
      </c>
      <c r="EP7627" t="e">
        <f t="shared" si="390"/>
        <v>#REF!</v>
      </c>
      <c r="EQ7627" t="e">
        <f t="shared" si="391"/>
        <v>#REF!</v>
      </c>
      <c r="ER7627" t="e">
        <f t="shared" si="392"/>
        <v>#REF!</v>
      </c>
    </row>
    <row r="7628" spans="142:148" x14ac:dyDescent="0.25">
      <c r="EL7628">
        <v>7621</v>
      </c>
      <c r="EM7628" t="e">
        <v>#REF!</v>
      </c>
      <c r="EN7628" t="e">
        <v>#REF!</v>
      </c>
      <c r="EP7628" t="e">
        <f t="shared" si="390"/>
        <v>#REF!</v>
      </c>
      <c r="EQ7628" t="e">
        <f t="shared" si="391"/>
        <v>#REF!</v>
      </c>
      <c r="ER7628" t="e">
        <f t="shared" si="392"/>
        <v>#REF!</v>
      </c>
    </row>
    <row r="7629" spans="142:148" x14ac:dyDescent="0.25">
      <c r="EL7629">
        <v>7622</v>
      </c>
      <c r="EM7629" t="e">
        <v>#REF!</v>
      </c>
      <c r="EN7629" t="e">
        <v>#REF!</v>
      </c>
      <c r="EP7629" t="e">
        <f t="shared" si="390"/>
        <v>#REF!</v>
      </c>
      <c r="EQ7629" t="e">
        <f t="shared" si="391"/>
        <v>#REF!</v>
      </c>
      <c r="ER7629" t="e">
        <f t="shared" si="392"/>
        <v>#REF!</v>
      </c>
    </row>
    <row r="7630" spans="142:148" x14ac:dyDescent="0.25">
      <c r="EL7630">
        <v>7623</v>
      </c>
      <c r="EM7630" t="e">
        <v>#REF!</v>
      </c>
      <c r="EN7630" t="e">
        <v>#REF!</v>
      </c>
      <c r="EP7630" t="e">
        <f t="shared" si="390"/>
        <v>#REF!</v>
      </c>
      <c r="EQ7630" t="e">
        <f t="shared" si="391"/>
        <v>#REF!</v>
      </c>
      <c r="ER7630" t="e">
        <f t="shared" si="392"/>
        <v>#REF!</v>
      </c>
    </row>
    <row r="7631" spans="142:148" x14ac:dyDescent="0.25">
      <c r="EL7631">
        <v>7624</v>
      </c>
      <c r="EM7631" t="e">
        <v>#REF!</v>
      </c>
      <c r="EN7631" t="e">
        <v>#REF!</v>
      </c>
      <c r="EP7631" t="e">
        <f t="shared" si="390"/>
        <v>#REF!</v>
      </c>
      <c r="EQ7631" t="e">
        <f t="shared" si="391"/>
        <v>#REF!</v>
      </c>
      <c r="ER7631" t="e">
        <f t="shared" si="392"/>
        <v>#REF!</v>
      </c>
    </row>
    <row r="7632" spans="142:148" x14ac:dyDescent="0.25">
      <c r="EL7632">
        <v>7625</v>
      </c>
      <c r="EM7632" t="e">
        <v>#REF!</v>
      </c>
      <c r="EN7632" t="e">
        <v>#REF!</v>
      </c>
      <c r="EP7632" t="e">
        <f t="shared" si="390"/>
        <v>#REF!</v>
      </c>
      <c r="EQ7632" t="e">
        <f t="shared" si="391"/>
        <v>#REF!</v>
      </c>
      <c r="ER7632" t="e">
        <f t="shared" si="392"/>
        <v>#REF!</v>
      </c>
    </row>
    <row r="7633" spans="142:148" x14ac:dyDescent="0.25">
      <c r="EL7633">
        <v>7626</v>
      </c>
      <c r="EM7633" t="e">
        <v>#REF!</v>
      </c>
      <c r="EN7633" t="e">
        <v>#REF!</v>
      </c>
      <c r="EP7633" t="e">
        <f t="shared" si="390"/>
        <v>#REF!</v>
      </c>
      <c r="EQ7633" t="e">
        <f t="shared" si="391"/>
        <v>#REF!</v>
      </c>
      <c r="ER7633" t="e">
        <f t="shared" si="392"/>
        <v>#REF!</v>
      </c>
    </row>
    <row r="7634" spans="142:148" x14ac:dyDescent="0.25">
      <c r="EL7634">
        <v>7627</v>
      </c>
      <c r="EM7634" t="e">
        <v>#REF!</v>
      </c>
      <c r="EN7634" t="e">
        <v>#REF!</v>
      </c>
      <c r="EP7634" t="e">
        <f t="shared" si="390"/>
        <v>#REF!</v>
      </c>
      <c r="EQ7634" t="e">
        <f t="shared" si="391"/>
        <v>#REF!</v>
      </c>
      <c r="ER7634" t="e">
        <f t="shared" si="392"/>
        <v>#REF!</v>
      </c>
    </row>
    <row r="7635" spans="142:148" x14ac:dyDescent="0.25">
      <c r="EL7635">
        <v>7628</v>
      </c>
      <c r="EM7635" t="e">
        <v>#REF!</v>
      </c>
      <c r="EN7635" t="e">
        <v>#REF!</v>
      </c>
      <c r="EP7635" t="e">
        <f t="shared" si="390"/>
        <v>#REF!</v>
      </c>
      <c r="EQ7635" t="e">
        <f t="shared" si="391"/>
        <v>#REF!</v>
      </c>
      <c r="ER7635" t="e">
        <f t="shared" si="392"/>
        <v>#REF!</v>
      </c>
    </row>
    <row r="7636" spans="142:148" x14ac:dyDescent="0.25">
      <c r="EL7636">
        <v>7629</v>
      </c>
      <c r="EM7636" t="e">
        <v>#REF!</v>
      </c>
      <c r="EN7636" t="e">
        <v>#REF!</v>
      </c>
      <c r="EP7636" t="e">
        <f t="shared" si="390"/>
        <v>#REF!</v>
      </c>
      <c r="EQ7636" t="e">
        <f t="shared" si="391"/>
        <v>#REF!</v>
      </c>
      <c r="ER7636" t="e">
        <f t="shared" si="392"/>
        <v>#REF!</v>
      </c>
    </row>
    <row r="7637" spans="142:148" x14ac:dyDescent="0.25">
      <c r="EL7637">
        <v>7630</v>
      </c>
      <c r="EM7637" t="e">
        <v>#REF!</v>
      </c>
      <c r="EN7637" t="e">
        <v>#REF!</v>
      </c>
      <c r="EP7637" t="e">
        <f t="shared" si="390"/>
        <v>#REF!</v>
      </c>
      <c r="EQ7637" t="e">
        <f t="shared" si="391"/>
        <v>#REF!</v>
      </c>
      <c r="ER7637" t="e">
        <f t="shared" si="392"/>
        <v>#REF!</v>
      </c>
    </row>
    <row r="7638" spans="142:148" x14ac:dyDescent="0.25">
      <c r="EL7638">
        <v>7631</v>
      </c>
      <c r="EM7638" t="e">
        <v>#REF!</v>
      </c>
      <c r="EN7638" t="e">
        <v>#REF!</v>
      </c>
      <c r="EP7638" t="e">
        <f t="shared" si="390"/>
        <v>#REF!</v>
      </c>
      <c r="EQ7638" t="e">
        <f t="shared" si="391"/>
        <v>#REF!</v>
      </c>
      <c r="ER7638" t="e">
        <f t="shared" si="392"/>
        <v>#REF!</v>
      </c>
    </row>
    <row r="7639" spans="142:148" x14ac:dyDescent="0.25">
      <c r="EL7639">
        <v>7632</v>
      </c>
      <c r="EM7639" t="e">
        <v>#REF!</v>
      </c>
      <c r="EN7639" t="e">
        <v>#REF!</v>
      </c>
      <c r="EP7639" t="e">
        <f t="shared" si="390"/>
        <v>#REF!</v>
      </c>
      <c r="EQ7639" t="e">
        <f t="shared" si="391"/>
        <v>#REF!</v>
      </c>
      <c r="ER7639" t="e">
        <f t="shared" si="392"/>
        <v>#REF!</v>
      </c>
    </row>
    <row r="7640" spans="142:148" x14ac:dyDescent="0.25">
      <c r="EL7640">
        <v>7633</v>
      </c>
      <c r="EM7640" t="e">
        <v>#REF!</v>
      </c>
      <c r="EN7640" t="e">
        <v>#REF!</v>
      </c>
      <c r="EP7640" t="e">
        <f t="shared" ref="EP7640:EP7703" si="393">IF(EM7640&gt;EN7640,1,0)</f>
        <v>#REF!</v>
      </c>
      <c r="EQ7640" t="e">
        <f t="shared" ref="EQ7640:EQ7703" si="394">IF(EP7640&gt;0,0,1)</f>
        <v>#REF!</v>
      </c>
      <c r="ER7640" t="e">
        <f t="shared" ref="ER7640:ER7703" si="395">IF(EM7640&gt;EN7640,EM7640-EN7640,EN7640-EM7640)</f>
        <v>#REF!</v>
      </c>
    </row>
    <row r="7641" spans="142:148" x14ac:dyDescent="0.25">
      <c r="EL7641">
        <v>7634</v>
      </c>
      <c r="EM7641" t="e">
        <v>#REF!</v>
      </c>
      <c r="EN7641" t="e">
        <v>#REF!</v>
      </c>
      <c r="EP7641" t="e">
        <f t="shared" si="393"/>
        <v>#REF!</v>
      </c>
      <c r="EQ7641" t="e">
        <f t="shared" si="394"/>
        <v>#REF!</v>
      </c>
      <c r="ER7641" t="e">
        <f t="shared" si="395"/>
        <v>#REF!</v>
      </c>
    </row>
    <row r="7642" spans="142:148" x14ac:dyDescent="0.25">
      <c r="EL7642">
        <v>7635</v>
      </c>
      <c r="EM7642" t="e">
        <v>#REF!</v>
      </c>
      <c r="EN7642" t="e">
        <v>#REF!</v>
      </c>
      <c r="EP7642" t="e">
        <f t="shared" si="393"/>
        <v>#REF!</v>
      </c>
      <c r="EQ7642" t="e">
        <f t="shared" si="394"/>
        <v>#REF!</v>
      </c>
      <c r="ER7642" t="e">
        <f t="shared" si="395"/>
        <v>#REF!</v>
      </c>
    </row>
    <row r="7643" spans="142:148" x14ac:dyDescent="0.25">
      <c r="EL7643">
        <v>7636</v>
      </c>
      <c r="EM7643" t="e">
        <v>#REF!</v>
      </c>
      <c r="EN7643" t="e">
        <v>#REF!</v>
      </c>
      <c r="EP7643" t="e">
        <f t="shared" si="393"/>
        <v>#REF!</v>
      </c>
      <c r="EQ7643" t="e">
        <f t="shared" si="394"/>
        <v>#REF!</v>
      </c>
      <c r="ER7643" t="e">
        <f t="shared" si="395"/>
        <v>#REF!</v>
      </c>
    </row>
    <row r="7644" spans="142:148" x14ac:dyDescent="0.25">
      <c r="EL7644">
        <v>7637</v>
      </c>
      <c r="EM7644" t="e">
        <v>#REF!</v>
      </c>
      <c r="EN7644" t="e">
        <v>#REF!</v>
      </c>
      <c r="EP7644" t="e">
        <f t="shared" si="393"/>
        <v>#REF!</v>
      </c>
      <c r="EQ7644" t="e">
        <f t="shared" si="394"/>
        <v>#REF!</v>
      </c>
      <c r="ER7644" t="e">
        <f t="shared" si="395"/>
        <v>#REF!</v>
      </c>
    </row>
    <row r="7645" spans="142:148" x14ac:dyDescent="0.25">
      <c r="EL7645">
        <v>7638</v>
      </c>
      <c r="EM7645" t="e">
        <v>#REF!</v>
      </c>
      <c r="EN7645" t="e">
        <v>#REF!</v>
      </c>
      <c r="EP7645" t="e">
        <f t="shared" si="393"/>
        <v>#REF!</v>
      </c>
      <c r="EQ7645" t="e">
        <f t="shared" si="394"/>
        <v>#REF!</v>
      </c>
      <c r="ER7645" t="e">
        <f t="shared" si="395"/>
        <v>#REF!</v>
      </c>
    </row>
    <row r="7646" spans="142:148" x14ac:dyDescent="0.25">
      <c r="EL7646">
        <v>7639</v>
      </c>
      <c r="EM7646" t="e">
        <v>#REF!</v>
      </c>
      <c r="EN7646" t="e">
        <v>#REF!</v>
      </c>
      <c r="EP7646" t="e">
        <f t="shared" si="393"/>
        <v>#REF!</v>
      </c>
      <c r="EQ7646" t="e">
        <f t="shared" si="394"/>
        <v>#REF!</v>
      </c>
      <c r="ER7646" t="e">
        <f t="shared" si="395"/>
        <v>#REF!</v>
      </c>
    </row>
    <row r="7647" spans="142:148" x14ac:dyDescent="0.25">
      <c r="EL7647">
        <v>7640</v>
      </c>
      <c r="EM7647" t="e">
        <v>#REF!</v>
      </c>
      <c r="EN7647" t="e">
        <v>#REF!</v>
      </c>
      <c r="EP7647" t="e">
        <f t="shared" si="393"/>
        <v>#REF!</v>
      </c>
      <c r="EQ7647" t="e">
        <f t="shared" si="394"/>
        <v>#REF!</v>
      </c>
      <c r="ER7647" t="e">
        <f t="shared" si="395"/>
        <v>#REF!</v>
      </c>
    </row>
    <row r="7648" spans="142:148" x14ac:dyDescent="0.25">
      <c r="EL7648">
        <v>7641</v>
      </c>
      <c r="EM7648" t="e">
        <v>#REF!</v>
      </c>
      <c r="EN7648" t="e">
        <v>#REF!</v>
      </c>
      <c r="EP7648" t="e">
        <f t="shared" si="393"/>
        <v>#REF!</v>
      </c>
      <c r="EQ7648" t="e">
        <f t="shared" si="394"/>
        <v>#REF!</v>
      </c>
      <c r="ER7648" t="e">
        <f t="shared" si="395"/>
        <v>#REF!</v>
      </c>
    </row>
    <row r="7649" spans="142:148" x14ac:dyDescent="0.25">
      <c r="EL7649">
        <v>7642</v>
      </c>
      <c r="EM7649" t="e">
        <v>#REF!</v>
      </c>
      <c r="EN7649" t="e">
        <v>#REF!</v>
      </c>
      <c r="EP7649" t="e">
        <f t="shared" si="393"/>
        <v>#REF!</v>
      </c>
      <c r="EQ7649" t="e">
        <f t="shared" si="394"/>
        <v>#REF!</v>
      </c>
      <c r="ER7649" t="e">
        <f t="shared" si="395"/>
        <v>#REF!</v>
      </c>
    </row>
    <row r="7650" spans="142:148" x14ac:dyDescent="0.25">
      <c r="EL7650">
        <v>7643</v>
      </c>
      <c r="EM7650" t="e">
        <v>#REF!</v>
      </c>
      <c r="EN7650" t="e">
        <v>#REF!</v>
      </c>
      <c r="EP7650" t="e">
        <f t="shared" si="393"/>
        <v>#REF!</v>
      </c>
      <c r="EQ7650" t="e">
        <f t="shared" si="394"/>
        <v>#REF!</v>
      </c>
      <c r="ER7650" t="e">
        <f t="shared" si="395"/>
        <v>#REF!</v>
      </c>
    </row>
    <row r="7651" spans="142:148" x14ac:dyDescent="0.25">
      <c r="EL7651">
        <v>7644</v>
      </c>
      <c r="EM7651" t="e">
        <v>#REF!</v>
      </c>
      <c r="EN7651" t="e">
        <v>#REF!</v>
      </c>
      <c r="EP7651" t="e">
        <f t="shared" si="393"/>
        <v>#REF!</v>
      </c>
      <c r="EQ7651" t="e">
        <f t="shared" si="394"/>
        <v>#REF!</v>
      </c>
      <c r="ER7651" t="e">
        <f t="shared" si="395"/>
        <v>#REF!</v>
      </c>
    </row>
    <row r="7652" spans="142:148" x14ac:dyDescent="0.25">
      <c r="EL7652">
        <v>7645</v>
      </c>
      <c r="EM7652" t="e">
        <v>#REF!</v>
      </c>
      <c r="EN7652" t="e">
        <v>#REF!</v>
      </c>
      <c r="EP7652" t="e">
        <f t="shared" si="393"/>
        <v>#REF!</v>
      </c>
      <c r="EQ7652" t="e">
        <f t="shared" si="394"/>
        <v>#REF!</v>
      </c>
      <c r="ER7652" t="e">
        <f t="shared" si="395"/>
        <v>#REF!</v>
      </c>
    </row>
    <row r="7653" spans="142:148" x14ac:dyDescent="0.25">
      <c r="EL7653">
        <v>7646</v>
      </c>
      <c r="EM7653" t="e">
        <v>#REF!</v>
      </c>
      <c r="EN7653" t="e">
        <v>#REF!</v>
      </c>
      <c r="EP7653" t="e">
        <f t="shared" si="393"/>
        <v>#REF!</v>
      </c>
      <c r="EQ7653" t="e">
        <f t="shared" si="394"/>
        <v>#REF!</v>
      </c>
      <c r="ER7653" t="e">
        <f t="shared" si="395"/>
        <v>#REF!</v>
      </c>
    </row>
    <row r="7654" spans="142:148" x14ac:dyDescent="0.25">
      <c r="EL7654">
        <v>7647</v>
      </c>
      <c r="EM7654" t="e">
        <v>#REF!</v>
      </c>
      <c r="EN7654" t="e">
        <v>#REF!</v>
      </c>
      <c r="EP7654" t="e">
        <f t="shared" si="393"/>
        <v>#REF!</v>
      </c>
      <c r="EQ7654" t="e">
        <f t="shared" si="394"/>
        <v>#REF!</v>
      </c>
      <c r="ER7654" t="e">
        <f t="shared" si="395"/>
        <v>#REF!</v>
      </c>
    </row>
    <row r="7655" spans="142:148" x14ac:dyDescent="0.25">
      <c r="EL7655">
        <v>7648</v>
      </c>
      <c r="EM7655" t="e">
        <v>#REF!</v>
      </c>
      <c r="EN7655" t="e">
        <v>#REF!</v>
      </c>
      <c r="EP7655" t="e">
        <f t="shared" si="393"/>
        <v>#REF!</v>
      </c>
      <c r="EQ7655" t="e">
        <f t="shared" si="394"/>
        <v>#REF!</v>
      </c>
      <c r="ER7655" t="e">
        <f t="shared" si="395"/>
        <v>#REF!</v>
      </c>
    </row>
    <row r="7656" spans="142:148" x14ac:dyDescent="0.25">
      <c r="EL7656">
        <v>7649</v>
      </c>
      <c r="EM7656" t="e">
        <v>#REF!</v>
      </c>
      <c r="EN7656" t="e">
        <v>#REF!</v>
      </c>
      <c r="EP7656" t="e">
        <f t="shared" si="393"/>
        <v>#REF!</v>
      </c>
      <c r="EQ7656" t="e">
        <f t="shared" si="394"/>
        <v>#REF!</v>
      </c>
      <c r="ER7656" t="e">
        <f t="shared" si="395"/>
        <v>#REF!</v>
      </c>
    </row>
    <row r="7657" spans="142:148" x14ac:dyDescent="0.25">
      <c r="EL7657">
        <v>7650</v>
      </c>
      <c r="EM7657" t="e">
        <v>#REF!</v>
      </c>
      <c r="EN7657" t="e">
        <v>#REF!</v>
      </c>
      <c r="EP7657" t="e">
        <f t="shared" si="393"/>
        <v>#REF!</v>
      </c>
      <c r="EQ7657" t="e">
        <f t="shared" si="394"/>
        <v>#REF!</v>
      </c>
      <c r="ER7657" t="e">
        <f t="shared" si="395"/>
        <v>#REF!</v>
      </c>
    </row>
    <row r="7658" spans="142:148" x14ac:dyDescent="0.25">
      <c r="EL7658">
        <v>7651</v>
      </c>
      <c r="EM7658" t="e">
        <v>#REF!</v>
      </c>
      <c r="EN7658" t="e">
        <v>#REF!</v>
      </c>
      <c r="EP7658" t="e">
        <f t="shared" si="393"/>
        <v>#REF!</v>
      </c>
      <c r="EQ7658" t="e">
        <f t="shared" si="394"/>
        <v>#REF!</v>
      </c>
      <c r="ER7658" t="e">
        <f t="shared" si="395"/>
        <v>#REF!</v>
      </c>
    </row>
    <row r="7659" spans="142:148" x14ac:dyDescent="0.25">
      <c r="EL7659">
        <v>7652</v>
      </c>
      <c r="EM7659" t="e">
        <v>#REF!</v>
      </c>
      <c r="EN7659" t="e">
        <v>#REF!</v>
      </c>
      <c r="EP7659" t="e">
        <f t="shared" si="393"/>
        <v>#REF!</v>
      </c>
      <c r="EQ7659" t="e">
        <f t="shared" si="394"/>
        <v>#REF!</v>
      </c>
      <c r="ER7659" t="e">
        <f t="shared" si="395"/>
        <v>#REF!</v>
      </c>
    </row>
    <row r="7660" spans="142:148" x14ac:dyDescent="0.25">
      <c r="EL7660">
        <v>7653</v>
      </c>
      <c r="EM7660" t="e">
        <v>#REF!</v>
      </c>
      <c r="EN7660" t="e">
        <v>#REF!</v>
      </c>
      <c r="EP7660" t="e">
        <f t="shared" si="393"/>
        <v>#REF!</v>
      </c>
      <c r="EQ7660" t="e">
        <f t="shared" si="394"/>
        <v>#REF!</v>
      </c>
      <c r="ER7660" t="e">
        <f t="shared" si="395"/>
        <v>#REF!</v>
      </c>
    </row>
    <row r="7661" spans="142:148" x14ac:dyDescent="0.25">
      <c r="EL7661">
        <v>7654</v>
      </c>
      <c r="EM7661" t="e">
        <v>#REF!</v>
      </c>
      <c r="EN7661" t="e">
        <v>#REF!</v>
      </c>
      <c r="EP7661" t="e">
        <f t="shared" si="393"/>
        <v>#REF!</v>
      </c>
      <c r="EQ7661" t="e">
        <f t="shared" si="394"/>
        <v>#REF!</v>
      </c>
      <c r="ER7661" t="e">
        <f t="shared" si="395"/>
        <v>#REF!</v>
      </c>
    </row>
    <row r="7662" spans="142:148" x14ac:dyDescent="0.25">
      <c r="EL7662">
        <v>7655</v>
      </c>
      <c r="EM7662" t="e">
        <v>#REF!</v>
      </c>
      <c r="EN7662" t="e">
        <v>#REF!</v>
      </c>
      <c r="EP7662" t="e">
        <f t="shared" si="393"/>
        <v>#REF!</v>
      </c>
      <c r="EQ7662" t="e">
        <f t="shared" si="394"/>
        <v>#REF!</v>
      </c>
      <c r="ER7662" t="e">
        <f t="shared" si="395"/>
        <v>#REF!</v>
      </c>
    </row>
    <row r="7663" spans="142:148" x14ac:dyDescent="0.25">
      <c r="EL7663">
        <v>7656</v>
      </c>
      <c r="EM7663" t="e">
        <v>#REF!</v>
      </c>
      <c r="EN7663" t="e">
        <v>#REF!</v>
      </c>
      <c r="EP7663" t="e">
        <f t="shared" si="393"/>
        <v>#REF!</v>
      </c>
      <c r="EQ7663" t="e">
        <f t="shared" si="394"/>
        <v>#REF!</v>
      </c>
      <c r="ER7663" t="e">
        <f t="shared" si="395"/>
        <v>#REF!</v>
      </c>
    </row>
    <row r="7664" spans="142:148" x14ac:dyDescent="0.25">
      <c r="EL7664">
        <v>7657</v>
      </c>
      <c r="EM7664" t="e">
        <v>#REF!</v>
      </c>
      <c r="EN7664" t="e">
        <v>#REF!</v>
      </c>
      <c r="EP7664" t="e">
        <f t="shared" si="393"/>
        <v>#REF!</v>
      </c>
      <c r="EQ7664" t="e">
        <f t="shared" si="394"/>
        <v>#REF!</v>
      </c>
      <c r="ER7664" t="e">
        <f t="shared" si="395"/>
        <v>#REF!</v>
      </c>
    </row>
    <row r="7665" spans="142:148" x14ac:dyDescent="0.25">
      <c r="EL7665">
        <v>7658</v>
      </c>
      <c r="EM7665" t="e">
        <v>#REF!</v>
      </c>
      <c r="EN7665" t="e">
        <v>#REF!</v>
      </c>
      <c r="EP7665" t="e">
        <f t="shared" si="393"/>
        <v>#REF!</v>
      </c>
      <c r="EQ7665" t="e">
        <f t="shared" si="394"/>
        <v>#REF!</v>
      </c>
      <c r="ER7665" t="e">
        <f t="shared" si="395"/>
        <v>#REF!</v>
      </c>
    </row>
    <row r="7666" spans="142:148" x14ac:dyDescent="0.25">
      <c r="EL7666">
        <v>7659</v>
      </c>
      <c r="EM7666" t="e">
        <v>#REF!</v>
      </c>
      <c r="EN7666" t="e">
        <v>#REF!</v>
      </c>
      <c r="EP7666" t="e">
        <f t="shared" si="393"/>
        <v>#REF!</v>
      </c>
      <c r="EQ7666" t="e">
        <f t="shared" si="394"/>
        <v>#REF!</v>
      </c>
      <c r="ER7666" t="e">
        <f t="shared" si="395"/>
        <v>#REF!</v>
      </c>
    </row>
    <row r="7667" spans="142:148" x14ac:dyDescent="0.25">
      <c r="EL7667">
        <v>7660</v>
      </c>
      <c r="EM7667" t="e">
        <v>#REF!</v>
      </c>
      <c r="EN7667" t="e">
        <v>#REF!</v>
      </c>
      <c r="EP7667" t="e">
        <f t="shared" si="393"/>
        <v>#REF!</v>
      </c>
      <c r="EQ7667" t="e">
        <f t="shared" si="394"/>
        <v>#REF!</v>
      </c>
      <c r="ER7667" t="e">
        <f t="shared" si="395"/>
        <v>#REF!</v>
      </c>
    </row>
    <row r="7668" spans="142:148" x14ac:dyDescent="0.25">
      <c r="EL7668">
        <v>7661</v>
      </c>
      <c r="EM7668" t="e">
        <v>#REF!</v>
      </c>
      <c r="EN7668" t="e">
        <v>#REF!</v>
      </c>
      <c r="EP7668" t="e">
        <f t="shared" si="393"/>
        <v>#REF!</v>
      </c>
      <c r="EQ7668" t="e">
        <f t="shared" si="394"/>
        <v>#REF!</v>
      </c>
      <c r="ER7668" t="e">
        <f t="shared" si="395"/>
        <v>#REF!</v>
      </c>
    </row>
    <row r="7669" spans="142:148" x14ac:dyDescent="0.25">
      <c r="EL7669">
        <v>7662</v>
      </c>
      <c r="EM7669" t="e">
        <v>#REF!</v>
      </c>
      <c r="EN7669" t="e">
        <v>#REF!</v>
      </c>
      <c r="EP7669" t="e">
        <f t="shared" si="393"/>
        <v>#REF!</v>
      </c>
      <c r="EQ7669" t="e">
        <f t="shared" si="394"/>
        <v>#REF!</v>
      </c>
      <c r="ER7669" t="e">
        <f t="shared" si="395"/>
        <v>#REF!</v>
      </c>
    </row>
    <row r="7670" spans="142:148" x14ac:dyDescent="0.25">
      <c r="EL7670">
        <v>7663</v>
      </c>
      <c r="EM7670" t="e">
        <v>#REF!</v>
      </c>
      <c r="EN7670" t="e">
        <v>#REF!</v>
      </c>
      <c r="EP7670" t="e">
        <f t="shared" si="393"/>
        <v>#REF!</v>
      </c>
      <c r="EQ7670" t="e">
        <f t="shared" si="394"/>
        <v>#REF!</v>
      </c>
      <c r="ER7670" t="e">
        <f t="shared" si="395"/>
        <v>#REF!</v>
      </c>
    </row>
    <row r="7671" spans="142:148" x14ac:dyDescent="0.25">
      <c r="EL7671">
        <v>7664</v>
      </c>
      <c r="EM7671" t="e">
        <v>#REF!</v>
      </c>
      <c r="EN7671" t="e">
        <v>#REF!</v>
      </c>
      <c r="EP7671" t="e">
        <f t="shared" si="393"/>
        <v>#REF!</v>
      </c>
      <c r="EQ7671" t="e">
        <f t="shared" si="394"/>
        <v>#REF!</v>
      </c>
      <c r="ER7671" t="e">
        <f t="shared" si="395"/>
        <v>#REF!</v>
      </c>
    </row>
    <row r="7672" spans="142:148" x14ac:dyDescent="0.25">
      <c r="EL7672">
        <v>7665</v>
      </c>
      <c r="EM7672" t="e">
        <v>#REF!</v>
      </c>
      <c r="EN7672" t="e">
        <v>#REF!</v>
      </c>
      <c r="EP7672" t="e">
        <f t="shared" si="393"/>
        <v>#REF!</v>
      </c>
      <c r="EQ7672" t="e">
        <f t="shared" si="394"/>
        <v>#REF!</v>
      </c>
      <c r="ER7672" t="e">
        <f t="shared" si="395"/>
        <v>#REF!</v>
      </c>
    </row>
    <row r="7673" spans="142:148" x14ac:dyDescent="0.25">
      <c r="EL7673">
        <v>7666</v>
      </c>
      <c r="EM7673" t="e">
        <v>#REF!</v>
      </c>
      <c r="EN7673" t="e">
        <v>#REF!</v>
      </c>
      <c r="EP7673" t="e">
        <f t="shared" si="393"/>
        <v>#REF!</v>
      </c>
      <c r="EQ7673" t="e">
        <f t="shared" si="394"/>
        <v>#REF!</v>
      </c>
      <c r="ER7673" t="e">
        <f t="shared" si="395"/>
        <v>#REF!</v>
      </c>
    </row>
    <row r="7674" spans="142:148" x14ac:dyDescent="0.25">
      <c r="EL7674">
        <v>7667</v>
      </c>
      <c r="EM7674" t="e">
        <v>#REF!</v>
      </c>
      <c r="EN7674" t="e">
        <v>#REF!</v>
      </c>
      <c r="EP7674" t="e">
        <f t="shared" si="393"/>
        <v>#REF!</v>
      </c>
      <c r="EQ7674" t="e">
        <f t="shared" si="394"/>
        <v>#REF!</v>
      </c>
      <c r="ER7674" t="e">
        <f t="shared" si="395"/>
        <v>#REF!</v>
      </c>
    </row>
    <row r="7675" spans="142:148" x14ac:dyDescent="0.25">
      <c r="EL7675">
        <v>7668</v>
      </c>
      <c r="EM7675" t="e">
        <v>#REF!</v>
      </c>
      <c r="EN7675" t="e">
        <v>#REF!</v>
      </c>
      <c r="EP7675" t="e">
        <f t="shared" si="393"/>
        <v>#REF!</v>
      </c>
      <c r="EQ7675" t="e">
        <f t="shared" si="394"/>
        <v>#REF!</v>
      </c>
      <c r="ER7675" t="e">
        <f t="shared" si="395"/>
        <v>#REF!</v>
      </c>
    </row>
    <row r="7676" spans="142:148" x14ac:dyDescent="0.25">
      <c r="EL7676">
        <v>7669</v>
      </c>
      <c r="EM7676" t="e">
        <v>#REF!</v>
      </c>
      <c r="EN7676" t="e">
        <v>#REF!</v>
      </c>
      <c r="EP7676" t="e">
        <f t="shared" si="393"/>
        <v>#REF!</v>
      </c>
      <c r="EQ7676" t="e">
        <f t="shared" si="394"/>
        <v>#REF!</v>
      </c>
      <c r="ER7676" t="e">
        <f t="shared" si="395"/>
        <v>#REF!</v>
      </c>
    </row>
    <row r="7677" spans="142:148" x14ac:dyDescent="0.25">
      <c r="EL7677">
        <v>7670</v>
      </c>
      <c r="EM7677" t="e">
        <v>#REF!</v>
      </c>
      <c r="EN7677" t="e">
        <v>#REF!</v>
      </c>
      <c r="EP7677" t="e">
        <f t="shared" si="393"/>
        <v>#REF!</v>
      </c>
      <c r="EQ7677" t="e">
        <f t="shared" si="394"/>
        <v>#REF!</v>
      </c>
      <c r="ER7677" t="e">
        <f t="shared" si="395"/>
        <v>#REF!</v>
      </c>
    </row>
    <row r="7678" spans="142:148" x14ac:dyDescent="0.25">
      <c r="EL7678">
        <v>7671</v>
      </c>
      <c r="EM7678" t="e">
        <v>#REF!</v>
      </c>
      <c r="EN7678" t="e">
        <v>#REF!</v>
      </c>
      <c r="EP7678" t="e">
        <f t="shared" si="393"/>
        <v>#REF!</v>
      </c>
      <c r="EQ7678" t="e">
        <f t="shared" si="394"/>
        <v>#REF!</v>
      </c>
      <c r="ER7678" t="e">
        <f t="shared" si="395"/>
        <v>#REF!</v>
      </c>
    </row>
    <row r="7679" spans="142:148" x14ac:dyDescent="0.25">
      <c r="EL7679">
        <v>7672</v>
      </c>
      <c r="EM7679" t="e">
        <v>#REF!</v>
      </c>
      <c r="EN7679" t="e">
        <v>#REF!</v>
      </c>
      <c r="EP7679" t="e">
        <f t="shared" si="393"/>
        <v>#REF!</v>
      </c>
      <c r="EQ7679" t="e">
        <f t="shared" si="394"/>
        <v>#REF!</v>
      </c>
      <c r="ER7679" t="e">
        <f t="shared" si="395"/>
        <v>#REF!</v>
      </c>
    </row>
    <row r="7680" spans="142:148" x14ac:dyDescent="0.25">
      <c r="EL7680">
        <v>7673</v>
      </c>
      <c r="EM7680" t="e">
        <v>#REF!</v>
      </c>
      <c r="EN7680" t="e">
        <v>#REF!</v>
      </c>
      <c r="EP7680" t="e">
        <f t="shared" si="393"/>
        <v>#REF!</v>
      </c>
      <c r="EQ7680" t="e">
        <f t="shared" si="394"/>
        <v>#REF!</v>
      </c>
      <c r="ER7680" t="e">
        <f t="shared" si="395"/>
        <v>#REF!</v>
      </c>
    </row>
    <row r="7681" spans="142:148" x14ac:dyDescent="0.25">
      <c r="EL7681">
        <v>7674</v>
      </c>
      <c r="EM7681" t="e">
        <v>#REF!</v>
      </c>
      <c r="EN7681" t="e">
        <v>#REF!</v>
      </c>
      <c r="EP7681" t="e">
        <f t="shared" si="393"/>
        <v>#REF!</v>
      </c>
      <c r="EQ7681" t="e">
        <f t="shared" si="394"/>
        <v>#REF!</v>
      </c>
      <c r="ER7681" t="e">
        <f t="shared" si="395"/>
        <v>#REF!</v>
      </c>
    </row>
    <row r="7682" spans="142:148" x14ac:dyDescent="0.25">
      <c r="EL7682">
        <v>7675</v>
      </c>
      <c r="EM7682" t="e">
        <v>#REF!</v>
      </c>
      <c r="EN7682" t="e">
        <v>#REF!</v>
      </c>
      <c r="EP7682" t="e">
        <f t="shared" si="393"/>
        <v>#REF!</v>
      </c>
      <c r="EQ7682" t="e">
        <f t="shared" si="394"/>
        <v>#REF!</v>
      </c>
      <c r="ER7682" t="e">
        <f t="shared" si="395"/>
        <v>#REF!</v>
      </c>
    </row>
    <row r="7683" spans="142:148" x14ac:dyDescent="0.25">
      <c r="EL7683">
        <v>7676</v>
      </c>
      <c r="EM7683" t="e">
        <v>#REF!</v>
      </c>
      <c r="EN7683" t="e">
        <v>#REF!</v>
      </c>
      <c r="EP7683" t="e">
        <f t="shared" si="393"/>
        <v>#REF!</v>
      </c>
      <c r="EQ7683" t="e">
        <f t="shared" si="394"/>
        <v>#REF!</v>
      </c>
      <c r="ER7683" t="e">
        <f t="shared" si="395"/>
        <v>#REF!</v>
      </c>
    </row>
    <row r="7684" spans="142:148" x14ac:dyDescent="0.25">
      <c r="EL7684">
        <v>7677</v>
      </c>
      <c r="EM7684" t="e">
        <v>#REF!</v>
      </c>
      <c r="EN7684" t="e">
        <v>#REF!</v>
      </c>
      <c r="EP7684" t="e">
        <f t="shared" si="393"/>
        <v>#REF!</v>
      </c>
      <c r="EQ7684" t="e">
        <f t="shared" si="394"/>
        <v>#REF!</v>
      </c>
      <c r="ER7684" t="e">
        <f t="shared" si="395"/>
        <v>#REF!</v>
      </c>
    </row>
    <row r="7685" spans="142:148" x14ac:dyDescent="0.25">
      <c r="EL7685">
        <v>7678</v>
      </c>
      <c r="EM7685" t="e">
        <v>#REF!</v>
      </c>
      <c r="EN7685" t="e">
        <v>#REF!</v>
      </c>
      <c r="EP7685" t="e">
        <f t="shared" si="393"/>
        <v>#REF!</v>
      </c>
      <c r="EQ7685" t="e">
        <f t="shared" si="394"/>
        <v>#REF!</v>
      </c>
      <c r="ER7685" t="e">
        <f t="shared" si="395"/>
        <v>#REF!</v>
      </c>
    </row>
    <row r="7686" spans="142:148" x14ac:dyDescent="0.25">
      <c r="EL7686">
        <v>7679</v>
      </c>
      <c r="EM7686" t="e">
        <v>#REF!</v>
      </c>
      <c r="EN7686" t="e">
        <v>#REF!</v>
      </c>
      <c r="EP7686" t="e">
        <f t="shared" si="393"/>
        <v>#REF!</v>
      </c>
      <c r="EQ7686" t="e">
        <f t="shared" si="394"/>
        <v>#REF!</v>
      </c>
      <c r="ER7686" t="e">
        <f t="shared" si="395"/>
        <v>#REF!</v>
      </c>
    </row>
    <row r="7687" spans="142:148" x14ac:dyDescent="0.25">
      <c r="EL7687">
        <v>7680</v>
      </c>
      <c r="EM7687" t="e">
        <v>#REF!</v>
      </c>
      <c r="EN7687" t="e">
        <v>#REF!</v>
      </c>
      <c r="EP7687" t="e">
        <f t="shared" si="393"/>
        <v>#REF!</v>
      </c>
      <c r="EQ7687" t="e">
        <f t="shared" si="394"/>
        <v>#REF!</v>
      </c>
      <c r="ER7687" t="e">
        <f t="shared" si="395"/>
        <v>#REF!</v>
      </c>
    </row>
    <row r="7688" spans="142:148" x14ac:dyDescent="0.25">
      <c r="EL7688">
        <v>7681</v>
      </c>
      <c r="EM7688" t="e">
        <v>#REF!</v>
      </c>
      <c r="EN7688" t="e">
        <v>#REF!</v>
      </c>
      <c r="EP7688" t="e">
        <f t="shared" si="393"/>
        <v>#REF!</v>
      </c>
      <c r="EQ7688" t="e">
        <f t="shared" si="394"/>
        <v>#REF!</v>
      </c>
      <c r="ER7688" t="e">
        <f t="shared" si="395"/>
        <v>#REF!</v>
      </c>
    </row>
    <row r="7689" spans="142:148" x14ac:dyDescent="0.25">
      <c r="EL7689">
        <v>7682</v>
      </c>
      <c r="EM7689" t="e">
        <v>#REF!</v>
      </c>
      <c r="EN7689" t="e">
        <v>#REF!</v>
      </c>
      <c r="EP7689" t="e">
        <f t="shared" si="393"/>
        <v>#REF!</v>
      </c>
      <c r="EQ7689" t="e">
        <f t="shared" si="394"/>
        <v>#REF!</v>
      </c>
      <c r="ER7689" t="e">
        <f t="shared" si="395"/>
        <v>#REF!</v>
      </c>
    </row>
    <row r="7690" spans="142:148" x14ac:dyDescent="0.25">
      <c r="EL7690">
        <v>7683</v>
      </c>
      <c r="EM7690" t="e">
        <v>#REF!</v>
      </c>
      <c r="EN7690" t="e">
        <v>#REF!</v>
      </c>
      <c r="EP7690" t="e">
        <f t="shared" si="393"/>
        <v>#REF!</v>
      </c>
      <c r="EQ7690" t="e">
        <f t="shared" si="394"/>
        <v>#REF!</v>
      </c>
      <c r="ER7690" t="e">
        <f t="shared" si="395"/>
        <v>#REF!</v>
      </c>
    </row>
    <row r="7691" spans="142:148" x14ac:dyDescent="0.25">
      <c r="EL7691">
        <v>7684</v>
      </c>
      <c r="EM7691" t="e">
        <v>#REF!</v>
      </c>
      <c r="EN7691" t="e">
        <v>#REF!</v>
      </c>
      <c r="EP7691" t="e">
        <f t="shared" si="393"/>
        <v>#REF!</v>
      </c>
      <c r="EQ7691" t="e">
        <f t="shared" si="394"/>
        <v>#REF!</v>
      </c>
      <c r="ER7691" t="e">
        <f t="shared" si="395"/>
        <v>#REF!</v>
      </c>
    </row>
    <row r="7692" spans="142:148" x14ac:dyDescent="0.25">
      <c r="EL7692">
        <v>7685</v>
      </c>
      <c r="EM7692" t="e">
        <v>#REF!</v>
      </c>
      <c r="EN7692" t="e">
        <v>#REF!</v>
      </c>
      <c r="EP7692" t="e">
        <f t="shared" si="393"/>
        <v>#REF!</v>
      </c>
      <c r="EQ7692" t="e">
        <f t="shared" si="394"/>
        <v>#REF!</v>
      </c>
      <c r="ER7692" t="e">
        <f t="shared" si="395"/>
        <v>#REF!</v>
      </c>
    </row>
    <row r="7693" spans="142:148" x14ac:dyDescent="0.25">
      <c r="EL7693">
        <v>7686</v>
      </c>
      <c r="EM7693" t="e">
        <v>#REF!</v>
      </c>
      <c r="EN7693" t="e">
        <v>#REF!</v>
      </c>
      <c r="EP7693" t="e">
        <f t="shared" si="393"/>
        <v>#REF!</v>
      </c>
      <c r="EQ7693" t="e">
        <f t="shared" si="394"/>
        <v>#REF!</v>
      </c>
      <c r="ER7693" t="e">
        <f t="shared" si="395"/>
        <v>#REF!</v>
      </c>
    </row>
    <row r="7694" spans="142:148" x14ac:dyDescent="0.25">
      <c r="EL7694">
        <v>7687</v>
      </c>
      <c r="EM7694" t="e">
        <v>#REF!</v>
      </c>
      <c r="EN7694" t="e">
        <v>#REF!</v>
      </c>
      <c r="EP7694" t="e">
        <f t="shared" si="393"/>
        <v>#REF!</v>
      </c>
      <c r="EQ7694" t="e">
        <f t="shared" si="394"/>
        <v>#REF!</v>
      </c>
      <c r="ER7694" t="e">
        <f t="shared" si="395"/>
        <v>#REF!</v>
      </c>
    </row>
    <row r="7695" spans="142:148" x14ac:dyDescent="0.25">
      <c r="EL7695">
        <v>7688</v>
      </c>
      <c r="EM7695" t="e">
        <v>#REF!</v>
      </c>
      <c r="EN7695" t="e">
        <v>#REF!</v>
      </c>
      <c r="EP7695" t="e">
        <f t="shared" si="393"/>
        <v>#REF!</v>
      </c>
      <c r="EQ7695" t="e">
        <f t="shared" si="394"/>
        <v>#REF!</v>
      </c>
      <c r="ER7695" t="e">
        <f t="shared" si="395"/>
        <v>#REF!</v>
      </c>
    </row>
    <row r="7696" spans="142:148" x14ac:dyDescent="0.25">
      <c r="EL7696">
        <v>7689</v>
      </c>
      <c r="EM7696" t="e">
        <v>#REF!</v>
      </c>
      <c r="EN7696" t="e">
        <v>#REF!</v>
      </c>
      <c r="EP7696" t="e">
        <f t="shared" si="393"/>
        <v>#REF!</v>
      </c>
      <c r="EQ7696" t="e">
        <f t="shared" si="394"/>
        <v>#REF!</v>
      </c>
      <c r="ER7696" t="e">
        <f t="shared" si="395"/>
        <v>#REF!</v>
      </c>
    </row>
    <row r="7697" spans="142:148" x14ac:dyDescent="0.25">
      <c r="EL7697">
        <v>7690</v>
      </c>
      <c r="EM7697" t="e">
        <v>#REF!</v>
      </c>
      <c r="EN7697" t="e">
        <v>#REF!</v>
      </c>
      <c r="EP7697" t="e">
        <f t="shared" si="393"/>
        <v>#REF!</v>
      </c>
      <c r="EQ7697" t="e">
        <f t="shared" si="394"/>
        <v>#REF!</v>
      </c>
      <c r="ER7697" t="e">
        <f t="shared" si="395"/>
        <v>#REF!</v>
      </c>
    </row>
    <row r="7698" spans="142:148" x14ac:dyDescent="0.25">
      <c r="EL7698">
        <v>7691</v>
      </c>
      <c r="EM7698" t="e">
        <v>#REF!</v>
      </c>
      <c r="EN7698" t="e">
        <v>#REF!</v>
      </c>
      <c r="EP7698" t="e">
        <f t="shared" si="393"/>
        <v>#REF!</v>
      </c>
      <c r="EQ7698" t="e">
        <f t="shared" si="394"/>
        <v>#REF!</v>
      </c>
      <c r="ER7698" t="e">
        <f t="shared" si="395"/>
        <v>#REF!</v>
      </c>
    </row>
    <row r="7699" spans="142:148" x14ac:dyDescent="0.25">
      <c r="EL7699">
        <v>7692</v>
      </c>
      <c r="EM7699" t="e">
        <v>#REF!</v>
      </c>
      <c r="EN7699" t="e">
        <v>#REF!</v>
      </c>
      <c r="EP7699" t="e">
        <f t="shared" si="393"/>
        <v>#REF!</v>
      </c>
      <c r="EQ7699" t="e">
        <f t="shared" si="394"/>
        <v>#REF!</v>
      </c>
      <c r="ER7699" t="e">
        <f t="shared" si="395"/>
        <v>#REF!</v>
      </c>
    </row>
    <row r="7700" spans="142:148" x14ac:dyDescent="0.25">
      <c r="EL7700">
        <v>7693</v>
      </c>
      <c r="EM7700" t="e">
        <v>#REF!</v>
      </c>
      <c r="EN7700" t="e">
        <v>#REF!</v>
      </c>
      <c r="EP7700" t="e">
        <f t="shared" si="393"/>
        <v>#REF!</v>
      </c>
      <c r="EQ7700" t="e">
        <f t="shared" si="394"/>
        <v>#REF!</v>
      </c>
      <c r="ER7700" t="e">
        <f t="shared" si="395"/>
        <v>#REF!</v>
      </c>
    </row>
    <row r="7701" spans="142:148" x14ac:dyDescent="0.25">
      <c r="EL7701">
        <v>7694</v>
      </c>
      <c r="EM7701" t="e">
        <v>#REF!</v>
      </c>
      <c r="EN7701" t="e">
        <v>#REF!</v>
      </c>
      <c r="EP7701" t="e">
        <f t="shared" si="393"/>
        <v>#REF!</v>
      </c>
      <c r="EQ7701" t="e">
        <f t="shared" si="394"/>
        <v>#REF!</v>
      </c>
      <c r="ER7701" t="e">
        <f t="shared" si="395"/>
        <v>#REF!</v>
      </c>
    </row>
    <row r="7702" spans="142:148" x14ac:dyDescent="0.25">
      <c r="EL7702">
        <v>7695</v>
      </c>
      <c r="EM7702" t="e">
        <v>#REF!</v>
      </c>
      <c r="EN7702" t="e">
        <v>#REF!</v>
      </c>
      <c r="EP7702" t="e">
        <f t="shared" si="393"/>
        <v>#REF!</v>
      </c>
      <c r="EQ7702" t="e">
        <f t="shared" si="394"/>
        <v>#REF!</v>
      </c>
      <c r="ER7702" t="e">
        <f t="shared" si="395"/>
        <v>#REF!</v>
      </c>
    </row>
    <row r="7703" spans="142:148" x14ac:dyDescent="0.25">
      <c r="EL7703">
        <v>7696</v>
      </c>
      <c r="EM7703" t="e">
        <v>#REF!</v>
      </c>
      <c r="EN7703" t="e">
        <v>#REF!</v>
      </c>
      <c r="EP7703" t="e">
        <f t="shared" si="393"/>
        <v>#REF!</v>
      </c>
      <c r="EQ7703" t="e">
        <f t="shared" si="394"/>
        <v>#REF!</v>
      </c>
      <c r="ER7703" t="e">
        <f t="shared" si="395"/>
        <v>#REF!</v>
      </c>
    </row>
    <row r="7704" spans="142:148" x14ac:dyDescent="0.25">
      <c r="EL7704">
        <v>7697</v>
      </c>
      <c r="EM7704" t="e">
        <v>#REF!</v>
      </c>
      <c r="EN7704" t="e">
        <v>#REF!</v>
      </c>
      <c r="EP7704" t="e">
        <f t="shared" ref="EP7704:EP7767" si="396">IF(EM7704&gt;EN7704,1,0)</f>
        <v>#REF!</v>
      </c>
      <c r="EQ7704" t="e">
        <f t="shared" ref="EQ7704:EQ7767" si="397">IF(EP7704&gt;0,0,1)</f>
        <v>#REF!</v>
      </c>
      <c r="ER7704" t="e">
        <f t="shared" ref="ER7704:ER7767" si="398">IF(EM7704&gt;EN7704,EM7704-EN7704,EN7704-EM7704)</f>
        <v>#REF!</v>
      </c>
    </row>
    <row r="7705" spans="142:148" x14ac:dyDescent="0.25">
      <c r="EL7705">
        <v>7698</v>
      </c>
      <c r="EM7705" t="e">
        <v>#REF!</v>
      </c>
      <c r="EN7705" t="e">
        <v>#REF!</v>
      </c>
      <c r="EP7705" t="e">
        <f t="shared" si="396"/>
        <v>#REF!</v>
      </c>
      <c r="EQ7705" t="e">
        <f t="shared" si="397"/>
        <v>#REF!</v>
      </c>
      <c r="ER7705" t="e">
        <f t="shared" si="398"/>
        <v>#REF!</v>
      </c>
    </row>
    <row r="7706" spans="142:148" x14ac:dyDescent="0.25">
      <c r="EL7706">
        <v>7699</v>
      </c>
      <c r="EM7706" t="e">
        <v>#REF!</v>
      </c>
      <c r="EN7706" t="e">
        <v>#REF!</v>
      </c>
      <c r="EP7706" t="e">
        <f t="shared" si="396"/>
        <v>#REF!</v>
      </c>
      <c r="EQ7706" t="e">
        <f t="shared" si="397"/>
        <v>#REF!</v>
      </c>
      <c r="ER7706" t="e">
        <f t="shared" si="398"/>
        <v>#REF!</v>
      </c>
    </row>
    <row r="7707" spans="142:148" x14ac:dyDescent="0.25">
      <c r="EL7707">
        <v>7700</v>
      </c>
      <c r="EM7707" t="e">
        <v>#REF!</v>
      </c>
      <c r="EN7707" t="e">
        <v>#REF!</v>
      </c>
      <c r="EP7707" t="e">
        <f t="shared" si="396"/>
        <v>#REF!</v>
      </c>
      <c r="EQ7707" t="e">
        <f t="shared" si="397"/>
        <v>#REF!</v>
      </c>
      <c r="ER7707" t="e">
        <f t="shared" si="398"/>
        <v>#REF!</v>
      </c>
    </row>
    <row r="7708" spans="142:148" x14ac:dyDescent="0.25">
      <c r="EL7708">
        <v>7701</v>
      </c>
      <c r="EM7708" t="e">
        <v>#REF!</v>
      </c>
      <c r="EN7708" t="e">
        <v>#REF!</v>
      </c>
      <c r="EP7708" t="e">
        <f t="shared" si="396"/>
        <v>#REF!</v>
      </c>
      <c r="EQ7708" t="e">
        <f t="shared" si="397"/>
        <v>#REF!</v>
      </c>
      <c r="ER7708" t="e">
        <f t="shared" si="398"/>
        <v>#REF!</v>
      </c>
    </row>
    <row r="7709" spans="142:148" x14ac:dyDescent="0.25">
      <c r="EL7709">
        <v>7702</v>
      </c>
      <c r="EM7709" t="e">
        <v>#REF!</v>
      </c>
      <c r="EN7709" t="e">
        <v>#REF!</v>
      </c>
      <c r="EP7709" t="e">
        <f t="shared" si="396"/>
        <v>#REF!</v>
      </c>
      <c r="EQ7709" t="e">
        <f t="shared" si="397"/>
        <v>#REF!</v>
      </c>
      <c r="ER7709" t="e">
        <f t="shared" si="398"/>
        <v>#REF!</v>
      </c>
    </row>
    <row r="7710" spans="142:148" x14ac:dyDescent="0.25">
      <c r="EL7710">
        <v>7703</v>
      </c>
      <c r="EM7710" t="e">
        <v>#REF!</v>
      </c>
      <c r="EN7710" t="e">
        <v>#REF!</v>
      </c>
      <c r="EP7710" t="e">
        <f t="shared" si="396"/>
        <v>#REF!</v>
      </c>
      <c r="EQ7710" t="e">
        <f t="shared" si="397"/>
        <v>#REF!</v>
      </c>
      <c r="ER7710" t="e">
        <f t="shared" si="398"/>
        <v>#REF!</v>
      </c>
    </row>
    <row r="7711" spans="142:148" x14ac:dyDescent="0.25">
      <c r="EL7711">
        <v>7704</v>
      </c>
      <c r="EM7711" t="e">
        <v>#REF!</v>
      </c>
      <c r="EN7711" t="e">
        <v>#REF!</v>
      </c>
      <c r="EP7711" t="e">
        <f t="shared" si="396"/>
        <v>#REF!</v>
      </c>
      <c r="EQ7711" t="e">
        <f t="shared" si="397"/>
        <v>#REF!</v>
      </c>
      <c r="ER7711" t="e">
        <f t="shared" si="398"/>
        <v>#REF!</v>
      </c>
    </row>
    <row r="7712" spans="142:148" x14ac:dyDescent="0.25">
      <c r="EL7712">
        <v>7705</v>
      </c>
      <c r="EM7712" t="e">
        <v>#REF!</v>
      </c>
      <c r="EN7712" t="e">
        <v>#REF!</v>
      </c>
      <c r="EP7712" t="e">
        <f t="shared" si="396"/>
        <v>#REF!</v>
      </c>
      <c r="EQ7712" t="e">
        <f t="shared" si="397"/>
        <v>#REF!</v>
      </c>
      <c r="ER7712" t="e">
        <f t="shared" si="398"/>
        <v>#REF!</v>
      </c>
    </row>
    <row r="7713" spans="142:148" x14ac:dyDescent="0.25">
      <c r="EL7713">
        <v>7706</v>
      </c>
      <c r="EM7713" t="e">
        <v>#REF!</v>
      </c>
      <c r="EN7713" t="e">
        <v>#REF!</v>
      </c>
      <c r="EP7713" t="e">
        <f t="shared" si="396"/>
        <v>#REF!</v>
      </c>
      <c r="EQ7713" t="e">
        <f t="shared" si="397"/>
        <v>#REF!</v>
      </c>
      <c r="ER7713" t="e">
        <f t="shared" si="398"/>
        <v>#REF!</v>
      </c>
    </row>
    <row r="7714" spans="142:148" x14ac:dyDescent="0.25">
      <c r="EL7714">
        <v>7707</v>
      </c>
      <c r="EM7714" t="e">
        <v>#REF!</v>
      </c>
      <c r="EN7714" t="e">
        <v>#REF!</v>
      </c>
      <c r="EP7714" t="e">
        <f t="shared" si="396"/>
        <v>#REF!</v>
      </c>
      <c r="EQ7714" t="e">
        <f t="shared" si="397"/>
        <v>#REF!</v>
      </c>
      <c r="ER7714" t="e">
        <f t="shared" si="398"/>
        <v>#REF!</v>
      </c>
    </row>
    <row r="7715" spans="142:148" x14ac:dyDescent="0.25">
      <c r="EL7715">
        <v>7708</v>
      </c>
      <c r="EM7715" t="e">
        <v>#REF!</v>
      </c>
      <c r="EN7715" t="e">
        <v>#REF!</v>
      </c>
      <c r="EP7715" t="e">
        <f t="shared" si="396"/>
        <v>#REF!</v>
      </c>
      <c r="EQ7715" t="e">
        <f t="shared" si="397"/>
        <v>#REF!</v>
      </c>
      <c r="ER7715" t="e">
        <f t="shared" si="398"/>
        <v>#REF!</v>
      </c>
    </row>
    <row r="7716" spans="142:148" x14ac:dyDescent="0.25">
      <c r="EL7716">
        <v>7709</v>
      </c>
      <c r="EM7716" t="e">
        <v>#REF!</v>
      </c>
      <c r="EN7716" t="e">
        <v>#REF!</v>
      </c>
      <c r="EP7716" t="e">
        <f t="shared" si="396"/>
        <v>#REF!</v>
      </c>
      <c r="EQ7716" t="e">
        <f t="shared" si="397"/>
        <v>#REF!</v>
      </c>
      <c r="ER7716" t="e">
        <f t="shared" si="398"/>
        <v>#REF!</v>
      </c>
    </row>
    <row r="7717" spans="142:148" x14ac:dyDescent="0.25">
      <c r="EL7717">
        <v>7710</v>
      </c>
      <c r="EM7717" t="e">
        <v>#REF!</v>
      </c>
      <c r="EN7717" t="e">
        <v>#REF!</v>
      </c>
      <c r="EP7717" t="e">
        <f t="shared" si="396"/>
        <v>#REF!</v>
      </c>
      <c r="EQ7717" t="e">
        <f t="shared" si="397"/>
        <v>#REF!</v>
      </c>
      <c r="ER7717" t="e">
        <f t="shared" si="398"/>
        <v>#REF!</v>
      </c>
    </row>
    <row r="7718" spans="142:148" x14ac:dyDescent="0.25">
      <c r="EL7718">
        <v>7711</v>
      </c>
      <c r="EM7718" t="e">
        <v>#REF!</v>
      </c>
      <c r="EN7718" t="e">
        <v>#REF!</v>
      </c>
      <c r="EP7718" t="e">
        <f t="shared" si="396"/>
        <v>#REF!</v>
      </c>
      <c r="EQ7718" t="e">
        <f t="shared" si="397"/>
        <v>#REF!</v>
      </c>
      <c r="ER7718" t="e">
        <f t="shared" si="398"/>
        <v>#REF!</v>
      </c>
    </row>
    <row r="7719" spans="142:148" x14ac:dyDescent="0.25">
      <c r="EL7719">
        <v>7712</v>
      </c>
      <c r="EM7719" t="e">
        <v>#REF!</v>
      </c>
      <c r="EN7719" t="e">
        <v>#REF!</v>
      </c>
      <c r="EP7719" t="e">
        <f t="shared" si="396"/>
        <v>#REF!</v>
      </c>
      <c r="EQ7719" t="e">
        <f t="shared" si="397"/>
        <v>#REF!</v>
      </c>
      <c r="ER7719" t="e">
        <f t="shared" si="398"/>
        <v>#REF!</v>
      </c>
    </row>
    <row r="7720" spans="142:148" x14ac:dyDescent="0.25">
      <c r="EL7720">
        <v>7713</v>
      </c>
      <c r="EM7720" t="e">
        <v>#REF!</v>
      </c>
      <c r="EN7720" t="e">
        <v>#REF!</v>
      </c>
      <c r="EP7720" t="e">
        <f t="shared" si="396"/>
        <v>#REF!</v>
      </c>
      <c r="EQ7720" t="e">
        <f t="shared" si="397"/>
        <v>#REF!</v>
      </c>
      <c r="ER7720" t="e">
        <f t="shared" si="398"/>
        <v>#REF!</v>
      </c>
    </row>
    <row r="7721" spans="142:148" x14ac:dyDescent="0.25">
      <c r="EL7721">
        <v>7714</v>
      </c>
      <c r="EM7721" t="e">
        <v>#REF!</v>
      </c>
      <c r="EN7721" t="e">
        <v>#REF!</v>
      </c>
      <c r="EP7721" t="e">
        <f t="shared" si="396"/>
        <v>#REF!</v>
      </c>
      <c r="EQ7721" t="e">
        <f t="shared" si="397"/>
        <v>#REF!</v>
      </c>
      <c r="ER7721" t="e">
        <f t="shared" si="398"/>
        <v>#REF!</v>
      </c>
    </row>
    <row r="7722" spans="142:148" x14ac:dyDescent="0.25">
      <c r="EL7722">
        <v>7715</v>
      </c>
      <c r="EM7722" t="e">
        <v>#REF!</v>
      </c>
      <c r="EN7722" t="e">
        <v>#REF!</v>
      </c>
      <c r="EP7722" t="e">
        <f t="shared" si="396"/>
        <v>#REF!</v>
      </c>
      <c r="EQ7722" t="e">
        <f t="shared" si="397"/>
        <v>#REF!</v>
      </c>
      <c r="ER7722" t="e">
        <f t="shared" si="398"/>
        <v>#REF!</v>
      </c>
    </row>
    <row r="7723" spans="142:148" x14ac:dyDescent="0.25">
      <c r="EL7723">
        <v>7716</v>
      </c>
      <c r="EM7723" t="e">
        <v>#REF!</v>
      </c>
      <c r="EN7723" t="e">
        <v>#REF!</v>
      </c>
      <c r="EP7723" t="e">
        <f t="shared" si="396"/>
        <v>#REF!</v>
      </c>
      <c r="EQ7723" t="e">
        <f t="shared" si="397"/>
        <v>#REF!</v>
      </c>
      <c r="ER7723" t="e">
        <f t="shared" si="398"/>
        <v>#REF!</v>
      </c>
    </row>
    <row r="7724" spans="142:148" x14ac:dyDescent="0.25">
      <c r="EL7724">
        <v>7717</v>
      </c>
      <c r="EM7724" t="e">
        <v>#REF!</v>
      </c>
      <c r="EN7724" t="e">
        <v>#REF!</v>
      </c>
      <c r="EP7724" t="e">
        <f t="shared" si="396"/>
        <v>#REF!</v>
      </c>
      <c r="EQ7724" t="e">
        <f t="shared" si="397"/>
        <v>#REF!</v>
      </c>
      <c r="ER7724" t="e">
        <f t="shared" si="398"/>
        <v>#REF!</v>
      </c>
    </row>
    <row r="7725" spans="142:148" x14ac:dyDescent="0.25">
      <c r="EL7725">
        <v>7718</v>
      </c>
      <c r="EM7725" t="e">
        <v>#REF!</v>
      </c>
      <c r="EN7725" t="e">
        <v>#REF!</v>
      </c>
      <c r="EP7725" t="e">
        <f t="shared" si="396"/>
        <v>#REF!</v>
      </c>
      <c r="EQ7725" t="e">
        <f t="shared" si="397"/>
        <v>#REF!</v>
      </c>
      <c r="ER7725" t="e">
        <f t="shared" si="398"/>
        <v>#REF!</v>
      </c>
    </row>
    <row r="7726" spans="142:148" x14ac:dyDescent="0.25">
      <c r="EL7726">
        <v>7719</v>
      </c>
      <c r="EM7726" t="e">
        <v>#REF!</v>
      </c>
      <c r="EN7726" t="e">
        <v>#REF!</v>
      </c>
      <c r="EP7726" t="e">
        <f t="shared" si="396"/>
        <v>#REF!</v>
      </c>
      <c r="EQ7726" t="e">
        <f t="shared" si="397"/>
        <v>#REF!</v>
      </c>
      <c r="ER7726" t="e">
        <f t="shared" si="398"/>
        <v>#REF!</v>
      </c>
    </row>
    <row r="7727" spans="142:148" x14ac:dyDescent="0.25">
      <c r="EL7727">
        <v>7720</v>
      </c>
      <c r="EM7727" t="e">
        <v>#REF!</v>
      </c>
      <c r="EN7727" t="e">
        <v>#REF!</v>
      </c>
      <c r="EP7727" t="e">
        <f t="shared" si="396"/>
        <v>#REF!</v>
      </c>
      <c r="EQ7727" t="e">
        <f t="shared" si="397"/>
        <v>#REF!</v>
      </c>
      <c r="ER7727" t="e">
        <f t="shared" si="398"/>
        <v>#REF!</v>
      </c>
    </row>
    <row r="7728" spans="142:148" x14ac:dyDescent="0.25">
      <c r="EL7728">
        <v>7721</v>
      </c>
      <c r="EM7728" t="e">
        <v>#REF!</v>
      </c>
      <c r="EN7728" t="e">
        <v>#REF!</v>
      </c>
      <c r="EP7728" t="e">
        <f t="shared" si="396"/>
        <v>#REF!</v>
      </c>
      <c r="EQ7728" t="e">
        <f t="shared" si="397"/>
        <v>#REF!</v>
      </c>
      <c r="ER7728" t="e">
        <f t="shared" si="398"/>
        <v>#REF!</v>
      </c>
    </row>
    <row r="7729" spans="142:148" x14ac:dyDescent="0.25">
      <c r="EL7729">
        <v>7722</v>
      </c>
      <c r="EM7729" t="e">
        <v>#REF!</v>
      </c>
      <c r="EN7729" t="e">
        <v>#REF!</v>
      </c>
      <c r="EP7729" t="e">
        <f t="shared" si="396"/>
        <v>#REF!</v>
      </c>
      <c r="EQ7729" t="e">
        <f t="shared" si="397"/>
        <v>#REF!</v>
      </c>
      <c r="ER7729" t="e">
        <f t="shared" si="398"/>
        <v>#REF!</v>
      </c>
    </row>
    <row r="7730" spans="142:148" x14ac:dyDescent="0.25">
      <c r="EL7730">
        <v>7723</v>
      </c>
      <c r="EM7730" t="e">
        <v>#REF!</v>
      </c>
      <c r="EN7730" t="e">
        <v>#REF!</v>
      </c>
      <c r="EP7730" t="e">
        <f t="shared" si="396"/>
        <v>#REF!</v>
      </c>
      <c r="EQ7730" t="e">
        <f t="shared" si="397"/>
        <v>#REF!</v>
      </c>
      <c r="ER7730" t="e">
        <f t="shared" si="398"/>
        <v>#REF!</v>
      </c>
    </row>
    <row r="7731" spans="142:148" x14ac:dyDescent="0.25">
      <c r="EL7731">
        <v>7724</v>
      </c>
      <c r="EM7731" t="e">
        <v>#REF!</v>
      </c>
      <c r="EN7731" t="e">
        <v>#REF!</v>
      </c>
      <c r="EP7731" t="e">
        <f t="shared" si="396"/>
        <v>#REF!</v>
      </c>
      <c r="EQ7731" t="e">
        <f t="shared" si="397"/>
        <v>#REF!</v>
      </c>
      <c r="ER7731" t="e">
        <f t="shared" si="398"/>
        <v>#REF!</v>
      </c>
    </row>
    <row r="7732" spans="142:148" x14ac:dyDescent="0.25">
      <c r="EL7732">
        <v>7725</v>
      </c>
      <c r="EM7732" t="e">
        <v>#REF!</v>
      </c>
      <c r="EN7732" t="e">
        <v>#REF!</v>
      </c>
      <c r="EP7732" t="e">
        <f t="shared" si="396"/>
        <v>#REF!</v>
      </c>
      <c r="EQ7732" t="e">
        <f t="shared" si="397"/>
        <v>#REF!</v>
      </c>
      <c r="ER7732" t="e">
        <f t="shared" si="398"/>
        <v>#REF!</v>
      </c>
    </row>
    <row r="7733" spans="142:148" x14ac:dyDescent="0.25">
      <c r="EL7733">
        <v>7726</v>
      </c>
      <c r="EM7733" t="e">
        <v>#REF!</v>
      </c>
      <c r="EN7733" t="e">
        <v>#REF!</v>
      </c>
      <c r="EP7733" t="e">
        <f t="shared" si="396"/>
        <v>#REF!</v>
      </c>
      <c r="EQ7733" t="e">
        <f t="shared" si="397"/>
        <v>#REF!</v>
      </c>
      <c r="ER7733" t="e">
        <f t="shared" si="398"/>
        <v>#REF!</v>
      </c>
    </row>
    <row r="7734" spans="142:148" x14ac:dyDescent="0.25">
      <c r="EL7734">
        <v>7727</v>
      </c>
      <c r="EM7734" t="e">
        <v>#REF!</v>
      </c>
      <c r="EN7734" t="e">
        <v>#REF!</v>
      </c>
      <c r="EP7734" t="e">
        <f t="shared" si="396"/>
        <v>#REF!</v>
      </c>
      <c r="EQ7734" t="e">
        <f t="shared" si="397"/>
        <v>#REF!</v>
      </c>
      <c r="ER7734" t="e">
        <f t="shared" si="398"/>
        <v>#REF!</v>
      </c>
    </row>
    <row r="7735" spans="142:148" x14ac:dyDescent="0.25">
      <c r="EL7735">
        <v>7728</v>
      </c>
      <c r="EM7735" t="e">
        <v>#REF!</v>
      </c>
      <c r="EN7735" t="e">
        <v>#REF!</v>
      </c>
      <c r="EP7735" t="e">
        <f t="shared" si="396"/>
        <v>#REF!</v>
      </c>
      <c r="EQ7735" t="e">
        <f t="shared" si="397"/>
        <v>#REF!</v>
      </c>
      <c r="ER7735" t="e">
        <f t="shared" si="398"/>
        <v>#REF!</v>
      </c>
    </row>
    <row r="7736" spans="142:148" x14ac:dyDescent="0.25">
      <c r="EL7736">
        <v>7729</v>
      </c>
      <c r="EM7736" t="e">
        <v>#REF!</v>
      </c>
      <c r="EN7736" t="e">
        <v>#REF!</v>
      </c>
      <c r="EP7736" t="e">
        <f t="shared" si="396"/>
        <v>#REF!</v>
      </c>
      <c r="EQ7736" t="e">
        <f t="shared" si="397"/>
        <v>#REF!</v>
      </c>
      <c r="ER7736" t="e">
        <f t="shared" si="398"/>
        <v>#REF!</v>
      </c>
    </row>
    <row r="7737" spans="142:148" x14ac:dyDescent="0.25">
      <c r="EL7737">
        <v>7730</v>
      </c>
      <c r="EM7737" t="e">
        <v>#REF!</v>
      </c>
      <c r="EN7737" t="e">
        <v>#REF!</v>
      </c>
      <c r="EP7737" t="e">
        <f t="shared" si="396"/>
        <v>#REF!</v>
      </c>
      <c r="EQ7737" t="e">
        <f t="shared" si="397"/>
        <v>#REF!</v>
      </c>
      <c r="ER7737" t="e">
        <f t="shared" si="398"/>
        <v>#REF!</v>
      </c>
    </row>
    <row r="7738" spans="142:148" x14ac:dyDescent="0.25">
      <c r="EL7738">
        <v>7731</v>
      </c>
      <c r="EM7738" t="e">
        <v>#REF!</v>
      </c>
      <c r="EN7738" t="e">
        <v>#REF!</v>
      </c>
      <c r="EP7738" t="e">
        <f t="shared" si="396"/>
        <v>#REF!</v>
      </c>
      <c r="EQ7738" t="e">
        <f t="shared" si="397"/>
        <v>#REF!</v>
      </c>
      <c r="ER7738" t="e">
        <f t="shared" si="398"/>
        <v>#REF!</v>
      </c>
    </row>
    <row r="7739" spans="142:148" x14ac:dyDescent="0.25">
      <c r="EL7739">
        <v>7732</v>
      </c>
      <c r="EM7739" t="e">
        <v>#REF!</v>
      </c>
      <c r="EN7739" t="e">
        <v>#REF!</v>
      </c>
      <c r="EP7739" t="e">
        <f t="shared" si="396"/>
        <v>#REF!</v>
      </c>
      <c r="EQ7739" t="e">
        <f t="shared" si="397"/>
        <v>#REF!</v>
      </c>
      <c r="ER7739" t="e">
        <f t="shared" si="398"/>
        <v>#REF!</v>
      </c>
    </row>
    <row r="7740" spans="142:148" x14ac:dyDescent="0.25">
      <c r="EL7740">
        <v>7733</v>
      </c>
      <c r="EM7740" t="e">
        <v>#REF!</v>
      </c>
      <c r="EN7740" t="e">
        <v>#REF!</v>
      </c>
      <c r="EP7740" t="e">
        <f t="shared" si="396"/>
        <v>#REF!</v>
      </c>
      <c r="EQ7740" t="e">
        <f t="shared" si="397"/>
        <v>#REF!</v>
      </c>
      <c r="ER7740" t="e">
        <f t="shared" si="398"/>
        <v>#REF!</v>
      </c>
    </row>
    <row r="7741" spans="142:148" x14ac:dyDescent="0.25">
      <c r="EL7741">
        <v>7734</v>
      </c>
      <c r="EM7741" t="e">
        <v>#REF!</v>
      </c>
      <c r="EN7741" t="e">
        <v>#REF!</v>
      </c>
      <c r="EP7741" t="e">
        <f t="shared" si="396"/>
        <v>#REF!</v>
      </c>
      <c r="EQ7741" t="e">
        <f t="shared" si="397"/>
        <v>#REF!</v>
      </c>
      <c r="ER7741" t="e">
        <f t="shared" si="398"/>
        <v>#REF!</v>
      </c>
    </row>
    <row r="7742" spans="142:148" x14ac:dyDescent="0.25">
      <c r="EL7742">
        <v>7735</v>
      </c>
      <c r="EM7742" t="e">
        <v>#REF!</v>
      </c>
      <c r="EN7742" t="e">
        <v>#REF!</v>
      </c>
      <c r="EP7742" t="e">
        <f t="shared" si="396"/>
        <v>#REF!</v>
      </c>
      <c r="EQ7742" t="e">
        <f t="shared" si="397"/>
        <v>#REF!</v>
      </c>
      <c r="ER7742" t="e">
        <f t="shared" si="398"/>
        <v>#REF!</v>
      </c>
    </row>
    <row r="7743" spans="142:148" x14ac:dyDescent="0.25">
      <c r="EL7743">
        <v>7736</v>
      </c>
      <c r="EM7743" t="e">
        <v>#REF!</v>
      </c>
      <c r="EN7743" t="e">
        <v>#REF!</v>
      </c>
      <c r="EP7743" t="e">
        <f t="shared" si="396"/>
        <v>#REF!</v>
      </c>
      <c r="EQ7743" t="e">
        <f t="shared" si="397"/>
        <v>#REF!</v>
      </c>
      <c r="ER7743" t="e">
        <f t="shared" si="398"/>
        <v>#REF!</v>
      </c>
    </row>
    <row r="7744" spans="142:148" x14ac:dyDescent="0.25">
      <c r="EL7744">
        <v>7737</v>
      </c>
      <c r="EM7744" t="e">
        <v>#REF!</v>
      </c>
      <c r="EN7744" t="e">
        <v>#REF!</v>
      </c>
      <c r="EP7744" t="e">
        <f t="shared" si="396"/>
        <v>#REF!</v>
      </c>
      <c r="EQ7744" t="e">
        <f t="shared" si="397"/>
        <v>#REF!</v>
      </c>
      <c r="ER7744" t="e">
        <f t="shared" si="398"/>
        <v>#REF!</v>
      </c>
    </row>
    <row r="7745" spans="142:148" x14ac:dyDescent="0.25">
      <c r="EL7745">
        <v>7738</v>
      </c>
      <c r="EM7745" t="e">
        <v>#REF!</v>
      </c>
      <c r="EN7745" t="e">
        <v>#REF!</v>
      </c>
      <c r="EP7745" t="e">
        <f t="shared" si="396"/>
        <v>#REF!</v>
      </c>
      <c r="EQ7745" t="e">
        <f t="shared" si="397"/>
        <v>#REF!</v>
      </c>
      <c r="ER7745" t="e">
        <f t="shared" si="398"/>
        <v>#REF!</v>
      </c>
    </row>
    <row r="7746" spans="142:148" x14ac:dyDescent="0.25">
      <c r="EL7746">
        <v>7739</v>
      </c>
      <c r="EM7746" t="e">
        <v>#REF!</v>
      </c>
      <c r="EN7746" t="e">
        <v>#REF!</v>
      </c>
      <c r="EP7746" t="e">
        <f t="shared" si="396"/>
        <v>#REF!</v>
      </c>
      <c r="EQ7746" t="e">
        <f t="shared" si="397"/>
        <v>#REF!</v>
      </c>
      <c r="ER7746" t="e">
        <f t="shared" si="398"/>
        <v>#REF!</v>
      </c>
    </row>
    <row r="7747" spans="142:148" x14ac:dyDescent="0.25">
      <c r="EL7747">
        <v>7740</v>
      </c>
      <c r="EM7747" t="e">
        <v>#REF!</v>
      </c>
      <c r="EN7747" t="e">
        <v>#REF!</v>
      </c>
      <c r="EP7747" t="e">
        <f t="shared" si="396"/>
        <v>#REF!</v>
      </c>
      <c r="EQ7747" t="e">
        <f t="shared" si="397"/>
        <v>#REF!</v>
      </c>
      <c r="ER7747" t="e">
        <f t="shared" si="398"/>
        <v>#REF!</v>
      </c>
    </row>
    <row r="7748" spans="142:148" x14ac:dyDescent="0.25">
      <c r="EL7748">
        <v>7741</v>
      </c>
      <c r="EM7748" t="e">
        <v>#REF!</v>
      </c>
      <c r="EN7748" t="e">
        <v>#REF!</v>
      </c>
      <c r="EP7748" t="e">
        <f t="shared" si="396"/>
        <v>#REF!</v>
      </c>
      <c r="EQ7748" t="e">
        <f t="shared" si="397"/>
        <v>#REF!</v>
      </c>
      <c r="ER7748" t="e">
        <f t="shared" si="398"/>
        <v>#REF!</v>
      </c>
    </row>
    <row r="7749" spans="142:148" x14ac:dyDescent="0.25">
      <c r="EL7749">
        <v>7742</v>
      </c>
      <c r="EM7749" t="e">
        <v>#REF!</v>
      </c>
      <c r="EN7749" t="e">
        <v>#REF!</v>
      </c>
      <c r="EP7749" t="e">
        <f t="shared" si="396"/>
        <v>#REF!</v>
      </c>
      <c r="EQ7749" t="e">
        <f t="shared" si="397"/>
        <v>#REF!</v>
      </c>
      <c r="ER7749" t="e">
        <f t="shared" si="398"/>
        <v>#REF!</v>
      </c>
    </row>
    <row r="7750" spans="142:148" x14ac:dyDescent="0.25">
      <c r="EL7750">
        <v>7743</v>
      </c>
      <c r="EM7750" t="e">
        <v>#REF!</v>
      </c>
      <c r="EN7750" t="e">
        <v>#REF!</v>
      </c>
      <c r="EP7750" t="e">
        <f t="shared" si="396"/>
        <v>#REF!</v>
      </c>
      <c r="EQ7750" t="e">
        <f t="shared" si="397"/>
        <v>#REF!</v>
      </c>
      <c r="ER7750" t="e">
        <f t="shared" si="398"/>
        <v>#REF!</v>
      </c>
    </row>
    <row r="7751" spans="142:148" x14ac:dyDescent="0.25">
      <c r="EL7751">
        <v>7744</v>
      </c>
      <c r="EM7751" t="e">
        <v>#REF!</v>
      </c>
      <c r="EN7751" t="e">
        <v>#REF!</v>
      </c>
      <c r="EP7751" t="e">
        <f t="shared" si="396"/>
        <v>#REF!</v>
      </c>
      <c r="EQ7751" t="e">
        <f t="shared" si="397"/>
        <v>#REF!</v>
      </c>
      <c r="ER7751" t="e">
        <f t="shared" si="398"/>
        <v>#REF!</v>
      </c>
    </row>
    <row r="7752" spans="142:148" x14ac:dyDescent="0.25">
      <c r="EL7752">
        <v>7745</v>
      </c>
      <c r="EM7752" t="e">
        <v>#REF!</v>
      </c>
      <c r="EN7752" t="e">
        <v>#REF!</v>
      </c>
      <c r="EP7752" t="e">
        <f t="shared" si="396"/>
        <v>#REF!</v>
      </c>
      <c r="EQ7752" t="e">
        <f t="shared" si="397"/>
        <v>#REF!</v>
      </c>
      <c r="ER7752" t="e">
        <f t="shared" si="398"/>
        <v>#REF!</v>
      </c>
    </row>
    <row r="7753" spans="142:148" x14ac:dyDescent="0.25">
      <c r="EL7753">
        <v>7746</v>
      </c>
      <c r="EM7753" t="e">
        <v>#REF!</v>
      </c>
      <c r="EN7753" t="e">
        <v>#REF!</v>
      </c>
      <c r="EP7753" t="e">
        <f t="shared" si="396"/>
        <v>#REF!</v>
      </c>
      <c r="EQ7753" t="e">
        <f t="shared" si="397"/>
        <v>#REF!</v>
      </c>
      <c r="ER7753" t="e">
        <f t="shared" si="398"/>
        <v>#REF!</v>
      </c>
    </row>
    <row r="7754" spans="142:148" x14ac:dyDescent="0.25">
      <c r="EL7754">
        <v>7747</v>
      </c>
      <c r="EM7754" t="e">
        <v>#REF!</v>
      </c>
      <c r="EN7754" t="e">
        <v>#REF!</v>
      </c>
      <c r="EP7754" t="e">
        <f t="shared" si="396"/>
        <v>#REF!</v>
      </c>
      <c r="EQ7754" t="e">
        <f t="shared" si="397"/>
        <v>#REF!</v>
      </c>
      <c r="ER7754" t="e">
        <f t="shared" si="398"/>
        <v>#REF!</v>
      </c>
    </row>
    <row r="7755" spans="142:148" x14ac:dyDescent="0.25">
      <c r="EL7755">
        <v>7748</v>
      </c>
      <c r="EM7755" t="e">
        <v>#REF!</v>
      </c>
      <c r="EN7755" t="e">
        <v>#REF!</v>
      </c>
      <c r="EP7755" t="e">
        <f t="shared" si="396"/>
        <v>#REF!</v>
      </c>
      <c r="EQ7755" t="e">
        <f t="shared" si="397"/>
        <v>#REF!</v>
      </c>
      <c r="ER7755" t="e">
        <f t="shared" si="398"/>
        <v>#REF!</v>
      </c>
    </row>
    <row r="7756" spans="142:148" x14ac:dyDescent="0.25">
      <c r="EL7756">
        <v>7749</v>
      </c>
      <c r="EM7756" t="e">
        <v>#REF!</v>
      </c>
      <c r="EN7756" t="e">
        <v>#REF!</v>
      </c>
      <c r="EP7756" t="e">
        <f t="shared" si="396"/>
        <v>#REF!</v>
      </c>
      <c r="EQ7756" t="e">
        <f t="shared" si="397"/>
        <v>#REF!</v>
      </c>
      <c r="ER7756" t="e">
        <f t="shared" si="398"/>
        <v>#REF!</v>
      </c>
    </row>
    <row r="7757" spans="142:148" x14ac:dyDescent="0.25">
      <c r="EL7757">
        <v>7750</v>
      </c>
      <c r="EM7757" t="e">
        <v>#REF!</v>
      </c>
      <c r="EN7757" t="e">
        <v>#REF!</v>
      </c>
      <c r="EP7757" t="e">
        <f t="shared" si="396"/>
        <v>#REF!</v>
      </c>
      <c r="EQ7757" t="e">
        <f t="shared" si="397"/>
        <v>#REF!</v>
      </c>
      <c r="ER7757" t="e">
        <f t="shared" si="398"/>
        <v>#REF!</v>
      </c>
    </row>
    <row r="7758" spans="142:148" x14ac:dyDescent="0.25">
      <c r="EL7758">
        <v>7751</v>
      </c>
      <c r="EM7758" t="e">
        <v>#REF!</v>
      </c>
      <c r="EN7758" t="e">
        <v>#REF!</v>
      </c>
      <c r="EP7758" t="e">
        <f t="shared" si="396"/>
        <v>#REF!</v>
      </c>
      <c r="EQ7758" t="e">
        <f t="shared" si="397"/>
        <v>#REF!</v>
      </c>
      <c r="ER7758" t="e">
        <f t="shared" si="398"/>
        <v>#REF!</v>
      </c>
    </row>
    <row r="7759" spans="142:148" x14ac:dyDescent="0.25">
      <c r="EL7759">
        <v>7752</v>
      </c>
      <c r="EM7759" t="e">
        <v>#REF!</v>
      </c>
      <c r="EN7759" t="e">
        <v>#REF!</v>
      </c>
      <c r="EP7759" t="e">
        <f t="shared" si="396"/>
        <v>#REF!</v>
      </c>
      <c r="EQ7759" t="e">
        <f t="shared" si="397"/>
        <v>#REF!</v>
      </c>
      <c r="ER7759" t="e">
        <f t="shared" si="398"/>
        <v>#REF!</v>
      </c>
    </row>
    <row r="7760" spans="142:148" x14ac:dyDescent="0.25">
      <c r="EL7760">
        <v>7753</v>
      </c>
      <c r="EM7760" t="e">
        <v>#REF!</v>
      </c>
      <c r="EN7760" t="e">
        <v>#REF!</v>
      </c>
      <c r="EP7760" t="e">
        <f t="shared" si="396"/>
        <v>#REF!</v>
      </c>
      <c r="EQ7760" t="e">
        <f t="shared" si="397"/>
        <v>#REF!</v>
      </c>
      <c r="ER7760" t="e">
        <f t="shared" si="398"/>
        <v>#REF!</v>
      </c>
    </row>
    <row r="7761" spans="142:148" x14ac:dyDescent="0.25">
      <c r="EL7761">
        <v>7754</v>
      </c>
      <c r="EM7761" t="e">
        <v>#REF!</v>
      </c>
      <c r="EN7761" t="e">
        <v>#REF!</v>
      </c>
      <c r="EP7761" t="e">
        <f t="shared" si="396"/>
        <v>#REF!</v>
      </c>
      <c r="EQ7761" t="e">
        <f t="shared" si="397"/>
        <v>#REF!</v>
      </c>
      <c r="ER7761" t="e">
        <f t="shared" si="398"/>
        <v>#REF!</v>
      </c>
    </row>
    <row r="7762" spans="142:148" x14ac:dyDescent="0.25">
      <c r="EL7762">
        <v>7755</v>
      </c>
      <c r="EM7762" t="e">
        <v>#REF!</v>
      </c>
      <c r="EN7762" t="e">
        <v>#REF!</v>
      </c>
      <c r="EP7762" t="e">
        <f t="shared" si="396"/>
        <v>#REF!</v>
      </c>
      <c r="EQ7762" t="e">
        <f t="shared" si="397"/>
        <v>#REF!</v>
      </c>
      <c r="ER7762" t="e">
        <f t="shared" si="398"/>
        <v>#REF!</v>
      </c>
    </row>
    <row r="7763" spans="142:148" x14ac:dyDescent="0.25">
      <c r="EL7763">
        <v>7756</v>
      </c>
      <c r="EM7763" t="e">
        <v>#REF!</v>
      </c>
      <c r="EN7763" t="e">
        <v>#REF!</v>
      </c>
      <c r="EP7763" t="e">
        <f t="shared" si="396"/>
        <v>#REF!</v>
      </c>
      <c r="EQ7763" t="e">
        <f t="shared" si="397"/>
        <v>#REF!</v>
      </c>
      <c r="ER7763" t="e">
        <f t="shared" si="398"/>
        <v>#REF!</v>
      </c>
    </row>
    <row r="7764" spans="142:148" x14ac:dyDescent="0.25">
      <c r="EL7764">
        <v>7757</v>
      </c>
      <c r="EM7764" t="e">
        <v>#REF!</v>
      </c>
      <c r="EN7764" t="e">
        <v>#REF!</v>
      </c>
      <c r="EP7764" t="e">
        <f t="shared" si="396"/>
        <v>#REF!</v>
      </c>
      <c r="EQ7764" t="e">
        <f t="shared" si="397"/>
        <v>#REF!</v>
      </c>
      <c r="ER7764" t="e">
        <f t="shared" si="398"/>
        <v>#REF!</v>
      </c>
    </row>
    <row r="7765" spans="142:148" x14ac:dyDescent="0.25">
      <c r="EL7765">
        <v>7758</v>
      </c>
      <c r="EM7765" t="e">
        <v>#REF!</v>
      </c>
      <c r="EN7765" t="e">
        <v>#REF!</v>
      </c>
      <c r="EP7765" t="e">
        <f t="shared" si="396"/>
        <v>#REF!</v>
      </c>
      <c r="EQ7765" t="e">
        <f t="shared" si="397"/>
        <v>#REF!</v>
      </c>
      <c r="ER7765" t="e">
        <f t="shared" si="398"/>
        <v>#REF!</v>
      </c>
    </row>
    <row r="7766" spans="142:148" x14ac:dyDescent="0.25">
      <c r="EL7766">
        <v>7759</v>
      </c>
      <c r="EM7766" t="e">
        <v>#REF!</v>
      </c>
      <c r="EN7766" t="e">
        <v>#REF!</v>
      </c>
      <c r="EP7766" t="e">
        <f t="shared" si="396"/>
        <v>#REF!</v>
      </c>
      <c r="EQ7766" t="e">
        <f t="shared" si="397"/>
        <v>#REF!</v>
      </c>
      <c r="ER7766" t="e">
        <f t="shared" si="398"/>
        <v>#REF!</v>
      </c>
    </row>
    <row r="7767" spans="142:148" x14ac:dyDescent="0.25">
      <c r="EL7767">
        <v>7760</v>
      </c>
      <c r="EM7767" t="e">
        <v>#REF!</v>
      </c>
      <c r="EN7767" t="e">
        <v>#REF!</v>
      </c>
      <c r="EP7767" t="e">
        <f t="shared" si="396"/>
        <v>#REF!</v>
      </c>
      <c r="EQ7767" t="e">
        <f t="shared" si="397"/>
        <v>#REF!</v>
      </c>
      <c r="ER7767" t="e">
        <f t="shared" si="398"/>
        <v>#REF!</v>
      </c>
    </row>
    <row r="7768" spans="142:148" x14ac:dyDescent="0.25">
      <c r="EL7768">
        <v>7761</v>
      </c>
      <c r="EM7768" t="e">
        <v>#REF!</v>
      </c>
      <c r="EN7768" t="e">
        <v>#REF!</v>
      </c>
      <c r="EP7768" t="e">
        <f t="shared" ref="EP7768:EP7831" si="399">IF(EM7768&gt;EN7768,1,0)</f>
        <v>#REF!</v>
      </c>
      <c r="EQ7768" t="e">
        <f t="shared" ref="EQ7768:EQ7831" si="400">IF(EP7768&gt;0,0,1)</f>
        <v>#REF!</v>
      </c>
      <c r="ER7768" t="e">
        <f t="shared" ref="ER7768:ER7831" si="401">IF(EM7768&gt;EN7768,EM7768-EN7768,EN7768-EM7768)</f>
        <v>#REF!</v>
      </c>
    </row>
    <row r="7769" spans="142:148" x14ac:dyDescent="0.25">
      <c r="EL7769">
        <v>7762</v>
      </c>
      <c r="EM7769" t="e">
        <v>#REF!</v>
      </c>
      <c r="EN7769" t="e">
        <v>#REF!</v>
      </c>
      <c r="EP7769" t="e">
        <f t="shared" si="399"/>
        <v>#REF!</v>
      </c>
      <c r="EQ7769" t="e">
        <f t="shared" si="400"/>
        <v>#REF!</v>
      </c>
      <c r="ER7769" t="e">
        <f t="shared" si="401"/>
        <v>#REF!</v>
      </c>
    </row>
    <row r="7770" spans="142:148" x14ac:dyDescent="0.25">
      <c r="EL7770">
        <v>7763</v>
      </c>
      <c r="EM7770" t="e">
        <v>#REF!</v>
      </c>
      <c r="EN7770" t="e">
        <v>#REF!</v>
      </c>
      <c r="EP7770" t="e">
        <f t="shared" si="399"/>
        <v>#REF!</v>
      </c>
      <c r="EQ7770" t="e">
        <f t="shared" si="400"/>
        <v>#REF!</v>
      </c>
      <c r="ER7770" t="e">
        <f t="shared" si="401"/>
        <v>#REF!</v>
      </c>
    </row>
    <row r="7771" spans="142:148" x14ac:dyDescent="0.25">
      <c r="EL7771">
        <v>7764</v>
      </c>
      <c r="EM7771" t="e">
        <v>#REF!</v>
      </c>
      <c r="EN7771" t="e">
        <v>#REF!</v>
      </c>
      <c r="EP7771" t="e">
        <f t="shared" si="399"/>
        <v>#REF!</v>
      </c>
      <c r="EQ7771" t="e">
        <f t="shared" si="400"/>
        <v>#REF!</v>
      </c>
      <c r="ER7771" t="e">
        <f t="shared" si="401"/>
        <v>#REF!</v>
      </c>
    </row>
    <row r="7772" spans="142:148" x14ac:dyDescent="0.25">
      <c r="EL7772">
        <v>7765</v>
      </c>
      <c r="EM7772" t="e">
        <v>#REF!</v>
      </c>
      <c r="EN7772" t="e">
        <v>#REF!</v>
      </c>
      <c r="EP7772" t="e">
        <f t="shared" si="399"/>
        <v>#REF!</v>
      </c>
      <c r="EQ7772" t="e">
        <f t="shared" si="400"/>
        <v>#REF!</v>
      </c>
      <c r="ER7772" t="e">
        <f t="shared" si="401"/>
        <v>#REF!</v>
      </c>
    </row>
    <row r="7773" spans="142:148" x14ac:dyDescent="0.25">
      <c r="EL7773">
        <v>7766</v>
      </c>
      <c r="EM7773" t="e">
        <v>#REF!</v>
      </c>
      <c r="EN7773" t="e">
        <v>#REF!</v>
      </c>
      <c r="EP7773" t="e">
        <f t="shared" si="399"/>
        <v>#REF!</v>
      </c>
      <c r="EQ7773" t="e">
        <f t="shared" si="400"/>
        <v>#REF!</v>
      </c>
      <c r="ER7773" t="e">
        <f t="shared" si="401"/>
        <v>#REF!</v>
      </c>
    </row>
    <row r="7774" spans="142:148" x14ac:dyDescent="0.25">
      <c r="EL7774">
        <v>7767</v>
      </c>
      <c r="EM7774" t="e">
        <v>#REF!</v>
      </c>
      <c r="EN7774" t="e">
        <v>#REF!</v>
      </c>
      <c r="EP7774" t="e">
        <f t="shared" si="399"/>
        <v>#REF!</v>
      </c>
      <c r="EQ7774" t="e">
        <f t="shared" si="400"/>
        <v>#REF!</v>
      </c>
      <c r="ER7774" t="e">
        <f t="shared" si="401"/>
        <v>#REF!</v>
      </c>
    </row>
    <row r="7775" spans="142:148" x14ac:dyDescent="0.25">
      <c r="EL7775">
        <v>7768</v>
      </c>
      <c r="EM7775" t="e">
        <v>#REF!</v>
      </c>
      <c r="EN7775" t="e">
        <v>#REF!</v>
      </c>
      <c r="EP7775" t="e">
        <f t="shared" si="399"/>
        <v>#REF!</v>
      </c>
      <c r="EQ7775" t="e">
        <f t="shared" si="400"/>
        <v>#REF!</v>
      </c>
      <c r="ER7775" t="e">
        <f t="shared" si="401"/>
        <v>#REF!</v>
      </c>
    </row>
    <row r="7776" spans="142:148" x14ac:dyDescent="0.25">
      <c r="EL7776">
        <v>7769</v>
      </c>
      <c r="EM7776" t="e">
        <v>#REF!</v>
      </c>
      <c r="EN7776" t="e">
        <v>#REF!</v>
      </c>
      <c r="EP7776" t="e">
        <f t="shared" si="399"/>
        <v>#REF!</v>
      </c>
      <c r="EQ7776" t="e">
        <f t="shared" si="400"/>
        <v>#REF!</v>
      </c>
      <c r="ER7776" t="e">
        <f t="shared" si="401"/>
        <v>#REF!</v>
      </c>
    </row>
    <row r="7777" spans="142:148" x14ac:dyDescent="0.25">
      <c r="EL7777">
        <v>7770</v>
      </c>
      <c r="EM7777" t="e">
        <v>#REF!</v>
      </c>
      <c r="EN7777" t="e">
        <v>#REF!</v>
      </c>
      <c r="EP7777" t="e">
        <f t="shared" si="399"/>
        <v>#REF!</v>
      </c>
      <c r="EQ7777" t="e">
        <f t="shared" si="400"/>
        <v>#REF!</v>
      </c>
      <c r="ER7777" t="e">
        <f t="shared" si="401"/>
        <v>#REF!</v>
      </c>
    </row>
    <row r="7778" spans="142:148" x14ac:dyDescent="0.25">
      <c r="EL7778">
        <v>7771</v>
      </c>
      <c r="EM7778" t="e">
        <v>#REF!</v>
      </c>
      <c r="EN7778" t="e">
        <v>#REF!</v>
      </c>
      <c r="EP7778" t="e">
        <f t="shared" si="399"/>
        <v>#REF!</v>
      </c>
      <c r="EQ7778" t="e">
        <f t="shared" si="400"/>
        <v>#REF!</v>
      </c>
      <c r="ER7778" t="e">
        <f t="shared" si="401"/>
        <v>#REF!</v>
      </c>
    </row>
    <row r="7779" spans="142:148" x14ac:dyDescent="0.25">
      <c r="EL7779">
        <v>7772</v>
      </c>
      <c r="EM7779" t="e">
        <v>#REF!</v>
      </c>
      <c r="EN7779" t="e">
        <v>#REF!</v>
      </c>
      <c r="EP7779" t="e">
        <f t="shared" si="399"/>
        <v>#REF!</v>
      </c>
      <c r="EQ7779" t="e">
        <f t="shared" si="400"/>
        <v>#REF!</v>
      </c>
      <c r="ER7779" t="e">
        <f t="shared" si="401"/>
        <v>#REF!</v>
      </c>
    </row>
    <row r="7780" spans="142:148" x14ac:dyDescent="0.25">
      <c r="EL7780">
        <v>7773</v>
      </c>
      <c r="EM7780" t="e">
        <v>#REF!</v>
      </c>
      <c r="EN7780" t="e">
        <v>#REF!</v>
      </c>
      <c r="EP7780" t="e">
        <f t="shared" si="399"/>
        <v>#REF!</v>
      </c>
      <c r="EQ7780" t="e">
        <f t="shared" si="400"/>
        <v>#REF!</v>
      </c>
      <c r="ER7780" t="e">
        <f t="shared" si="401"/>
        <v>#REF!</v>
      </c>
    </row>
    <row r="7781" spans="142:148" x14ac:dyDescent="0.25">
      <c r="EL7781">
        <v>7774</v>
      </c>
      <c r="EM7781" t="e">
        <v>#REF!</v>
      </c>
      <c r="EN7781" t="e">
        <v>#REF!</v>
      </c>
      <c r="EP7781" t="e">
        <f t="shared" si="399"/>
        <v>#REF!</v>
      </c>
      <c r="EQ7781" t="e">
        <f t="shared" si="400"/>
        <v>#REF!</v>
      </c>
      <c r="ER7781" t="e">
        <f t="shared" si="401"/>
        <v>#REF!</v>
      </c>
    </row>
    <row r="7782" spans="142:148" x14ac:dyDescent="0.25">
      <c r="EL7782">
        <v>7775</v>
      </c>
      <c r="EM7782" t="e">
        <v>#REF!</v>
      </c>
      <c r="EN7782" t="e">
        <v>#REF!</v>
      </c>
      <c r="EP7782" t="e">
        <f t="shared" si="399"/>
        <v>#REF!</v>
      </c>
      <c r="EQ7782" t="e">
        <f t="shared" si="400"/>
        <v>#REF!</v>
      </c>
      <c r="ER7782" t="e">
        <f t="shared" si="401"/>
        <v>#REF!</v>
      </c>
    </row>
    <row r="7783" spans="142:148" x14ac:dyDescent="0.25">
      <c r="EL7783">
        <v>7776</v>
      </c>
      <c r="EM7783" t="e">
        <v>#REF!</v>
      </c>
      <c r="EN7783" t="e">
        <v>#REF!</v>
      </c>
      <c r="EP7783" t="e">
        <f t="shared" si="399"/>
        <v>#REF!</v>
      </c>
      <c r="EQ7783" t="e">
        <f t="shared" si="400"/>
        <v>#REF!</v>
      </c>
      <c r="ER7783" t="e">
        <f t="shared" si="401"/>
        <v>#REF!</v>
      </c>
    </row>
    <row r="7784" spans="142:148" x14ac:dyDescent="0.25">
      <c r="EL7784">
        <v>7777</v>
      </c>
      <c r="EM7784" t="e">
        <v>#REF!</v>
      </c>
      <c r="EN7784" t="e">
        <v>#REF!</v>
      </c>
      <c r="EP7784" t="e">
        <f t="shared" si="399"/>
        <v>#REF!</v>
      </c>
      <c r="EQ7784" t="e">
        <f t="shared" si="400"/>
        <v>#REF!</v>
      </c>
      <c r="ER7784" t="e">
        <f t="shared" si="401"/>
        <v>#REF!</v>
      </c>
    </row>
    <row r="7785" spans="142:148" x14ac:dyDescent="0.25">
      <c r="EL7785">
        <v>7778</v>
      </c>
      <c r="EM7785" t="e">
        <v>#REF!</v>
      </c>
      <c r="EN7785" t="e">
        <v>#REF!</v>
      </c>
      <c r="EP7785" t="e">
        <f t="shared" si="399"/>
        <v>#REF!</v>
      </c>
      <c r="EQ7785" t="e">
        <f t="shared" si="400"/>
        <v>#REF!</v>
      </c>
      <c r="ER7785" t="e">
        <f t="shared" si="401"/>
        <v>#REF!</v>
      </c>
    </row>
    <row r="7786" spans="142:148" x14ac:dyDescent="0.25">
      <c r="EL7786">
        <v>7779</v>
      </c>
      <c r="EM7786" t="e">
        <v>#REF!</v>
      </c>
      <c r="EN7786" t="e">
        <v>#REF!</v>
      </c>
      <c r="EP7786" t="e">
        <f t="shared" si="399"/>
        <v>#REF!</v>
      </c>
      <c r="EQ7786" t="e">
        <f t="shared" si="400"/>
        <v>#REF!</v>
      </c>
      <c r="ER7786" t="e">
        <f t="shared" si="401"/>
        <v>#REF!</v>
      </c>
    </row>
    <row r="7787" spans="142:148" x14ac:dyDescent="0.25">
      <c r="EL7787">
        <v>7780</v>
      </c>
      <c r="EM7787" t="e">
        <v>#REF!</v>
      </c>
      <c r="EN7787" t="e">
        <v>#REF!</v>
      </c>
      <c r="EP7787" t="e">
        <f t="shared" si="399"/>
        <v>#REF!</v>
      </c>
      <c r="EQ7787" t="e">
        <f t="shared" si="400"/>
        <v>#REF!</v>
      </c>
      <c r="ER7787" t="e">
        <f t="shared" si="401"/>
        <v>#REF!</v>
      </c>
    </row>
    <row r="7788" spans="142:148" x14ac:dyDescent="0.25">
      <c r="EL7788">
        <v>7781</v>
      </c>
      <c r="EM7788" t="e">
        <v>#REF!</v>
      </c>
      <c r="EN7788" t="e">
        <v>#REF!</v>
      </c>
      <c r="EP7788" t="e">
        <f t="shared" si="399"/>
        <v>#REF!</v>
      </c>
      <c r="EQ7788" t="e">
        <f t="shared" si="400"/>
        <v>#REF!</v>
      </c>
      <c r="ER7788" t="e">
        <f t="shared" si="401"/>
        <v>#REF!</v>
      </c>
    </row>
    <row r="7789" spans="142:148" x14ac:dyDescent="0.25">
      <c r="EL7789">
        <v>7782</v>
      </c>
      <c r="EM7789" t="e">
        <v>#REF!</v>
      </c>
      <c r="EN7789" t="e">
        <v>#REF!</v>
      </c>
      <c r="EP7789" t="e">
        <f t="shared" si="399"/>
        <v>#REF!</v>
      </c>
      <c r="EQ7789" t="e">
        <f t="shared" si="400"/>
        <v>#REF!</v>
      </c>
      <c r="ER7789" t="e">
        <f t="shared" si="401"/>
        <v>#REF!</v>
      </c>
    </row>
    <row r="7790" spans="142:148" x14ac:dyDescent="0.25">
      <c r="EL7790">
        <v>7783</v>
      </c>
      <c r="EM7790" t="e">
        <v>#REF!</v>
      </c>
      <c r="EN7790" t="e">
        <v>#REF!</v>
      </c>
      <c r="EP7790" t="e">
        <f t="shared" si="399"/>
        <v>#REF!</v>
      </c>
      <c r="EQ7790" t="e">
        <f t="shared" si="400"/>
        <v>#REF!</v>
      </c>
      <c r="ER7790" t="e">
        <f t="shared" si="401"/>
        <v>#REF!</v>
      </c>
    </row>
    <row r="7791" spans="142:148" x14ac:dyDescent="0.25">
      <c r="EL7791">
        <v>7784</v>
      </c>
      <c r="EM7791" t="e">
        <v>#REF!</v>
      </c>
      <c r="EN7791" t="e">
        <v>#REF!</v>
      </c>
      <c r="EP7791" t="e">
        <f t="shared" si="399"/>
        <v>#REF!</v>
      </c>
      <c r="EQ7791" t="e">
        <f t="shared" si="400"/>
        <v>#REF!</v>
      </c>
      <c r="ER7791" t="e">
        <f t="shared" si="401"/>
        <v>#REF!</v>
      </c>
    </row>
    <row r="7792" spans="142:148" x14ac:dyDescent="0.25">
      <c r="EL7792">
        <v>7785</v>
      </c>
      <c r="EM7792" t="e">
        <v>#REF!</v>
      </c>
      <c r="EN7792" t="e">
        <v>#REF!</v>
      </c>
      <c r="EP7792" t="e">
        <f t="shared" si="399"/>
        <v>#REF!</v>
      </c>
      <c r="EQ7792" t="e">
        <f t="shared" si="400"/>
        <v>#REF!</v>
      </c>
      <c r="ER7792" t="e">
        <f t="shared" si="401"/>
        <v>#REF!</v>
      </c>
    </row>
    <row r="7793" spans="142:148" x14ac:dyDescent="0.25">
      <c r="EL7793">
        <v>7786</v>
      </c>
      <c r="EM7793" t="e">
        <v>#REF!</v>
      </c>
      <c r="EN7793" t="e">
        <v>#REF!</v>
      </c>
      <c r="EP7793" t="e">
        <f t="shared" si="399"/>
        <v>#REF!</v>
      </c>
      <c r="EQ7793" t="e">
        <f t="shared" si="400"/>
        <v>#REF!</v>
      </c>
      <c r="ER7793" t="e">
        <f t="shared" si="401"/>
        <v>#REF!</v>
      </c>
    </row>
    <row r="7794" spans="142:148" x14ac:dyDescent="0.25">
      <c r="EL7794">
        <v>7787</v>
      </c>
      <c r="EM7794" t="e">
        <v>#REF!</v>
      </c>
      <c r="EN7794" t="e">
        <v>#REF!</v>
      </c>
      <c r="EP7794" t="e">
        <f t="shared" si="399"/>
        <v>#REF!</v>
      </c>
      <c r="EQ7794" t="e">
        <f t="shared" si="400"/>
        <v>#REF!</v>
      </c>
      <c r="ER7794" t="e">
        <f t="shared" si="401"/>
        <v>#REF!</v>
      </c>
    </row>
    <row r="7795" spans="142:148" x14ac:dyDescent="0.25">
      <c r="EL7795">
        <v>7788</v>
      </c>
      <c r="EM7795" t="e">
        <v>#REF!</v>
      </c>
      <c r="EN7795" t="e">
        <v>#REF!</v>
      </c>
      <c r="EP7795" t="e">
        <f t="shared" si="399"/>
        <v>#REF!</v>
      </c>
      <c r="EQ7795" t="e">
        <f t="shared" si="400"/>
        <v>#REF!</v>
      </c>
      <c r="ER7795" t="e">
        <f t="shared" si="401"/>
        <v>#REF!</v>
      </c>
    </row>
    <row r="7796" spans="142:148" x14ac:dyDescent="0.25">
      <c r="EL7796">
        <v>7789</v>
      </c>
      <c r="EM7796" t="e">
        <v>#REF!</v>
      </c>
      <c r="EN7796" t="e">
        <v>#REF!</v>
      </c>
      <c r="EP7796" t="e">
        <f t="shared" si="399"/>
        <v>#REF!</v>
      </c>
      <c r="EQ7796" t="e">
        <f t="shared" si="400"/>
        <v>#REF!</v>
      </c>
      <c r="ER7796" t="e">
        <f t="shared" si="401"/>
        <v>#REF!</v>
      </c>
    </row>
    <row r="7797" spans="142:148" x14ac:dyDescent="0.25">
      <c r="EL7797">
        <v>7790</v>
      </c>
      <c r="EM7797" t="e">
        <v>#REF!</v>
      </c>
      <c r="EN7797" t="e">
        <v>#REF!</v>
      </c>
      <c r="EP7797" t="e">
        <f t="shared" si="399"/>
        <v>#REF!</v>
      </c>
      <c r="EQ7797" t="e">
        <f t="shared" si="400"/>
        <v>#REF!</v>
      </c>
      <c r="ER7797" t="e">
        <f t="shared" si="401"/>
        <v>#REF!</v>
      </c>
    </row>
    <row r="7798" spans="142:148" x14ac:dyDescent="0.25">
      <c r="EL7798">
        <v>7791</v>
      </c>
      <c r="EM7798" t="e">
        <v>#REF!</v>
      </c>
      <c r="EN7798" t="e">
        <v>#REF!</v>
      </c>
      <c r="EP7798" t="e">
        <f t="shared" si="399"/>
        <v>#REF!</v>
      </c>
      <c r="EQ7798" t="e">
        <f t="shared" si="400"/>
        <v>#REF!</v>
      </c>
      <c r="ER7798" t="e">
        <f t="shared" si="401"/>
        <v>#REF!</v>
      </c>
    </row>
    <row r="7799" spans="142:148" x14ac:dyDescent="0.25">
      <c r="EL7799">
        <v>7792</v>
      </c>
      <c r="EM7799" t="e">
        <v>#REF!</v>
      </c>
      <c r="EN7799" t="e">
        <v>#REF!</v>
      </c>
      <c r="EP7799" t="e">
        <f t="shared" si="399"/>
        <v>#REF!</v>
      </c>
      <c r="EQ7799" t="e">
        <f t="shared" si="400"/>
        <v>#REF!</v>
      </c>
      <c r="ER7799" t="e">
        <f t="shared" si="401"/>
        <v>#REF!</v>
      </c>
    </row>
    <row r="7800" spans="142:148" x14ac:dyDescent="0.25">
      <c r="EL7800">
        <v>7793</v>
      </c>
      <c r="EM7800" t="e">
        <v>#REF!</v>
      </c>
      <c r="EN7800" t="e">
        <v>#REF!</v>
      </c>
      <c r="EP7800" t="e">
        <f t="shared" si="399"/>
        <v>#REF!</v>
      </c>
      <c r="EQ7800" t="e">
        <f t="shared" si="400"/>
        <v>#REF!</v>
      </c>
      <c r="ER7800" t="e">
        <f t="shared" si="401"/>
        <v>#REF!</v>
      </c>
    </row>
    <row r="7801" spans="142:148" x14ac:dyDescent="0.25">
      <c r="EL7801">
        <v>7794</v>
      </c>
      <c r="EM7801" t="e">
        <v>#REF!</v>
      </c>
      <c r="EN7801" t="e">
        <v>#REF!</v>
      </c>
      <c r="EP7801" t="e">
        <f t="shared" si="399"/>
        <v>#REF!</v>
      </c>
      <c r="EQ7801" t="e">
        <f t="shared" si="400"/>
        <v>#REF!</v>
      </c>
      <c r="ER7801" t="e">
        <f t="shared" si="401"/>
        <v>#REF!</v>
      </c>
    </row>
    <row r="7802" spans="142:148" x14ac:dyDescent="0.25">
      <c r="EL7802">
        <v>7795</v>
      </c>
      <c r="EM7802" t="e">
        <v>#REF!</v>
      </c>
      <c r="EN7802" t="e">
        <v>#REF!</v>
      </c>
      <c r="EP7802" t="e">
        <f t="shared" si="399"/>
        <v>#REF!</v>
      </c>
      <c r="EQ7802" t="e">
        <f t="shared" si="400"/>
        <v>#REF!</v>
      </c>
      <c r="ER7802" t="e">
        <f t="shared" si="401"/>
        <v>#REF!</v>
      </c>
    </row>
    <row r="7803" spans="142:148" x14ac:dyDescent="0.25">
      <c r="EL7803">
        <v>7796</v>
      </c>
      <c r="EM7803" t="e">
        <v>#REF!</v>
      </c>
      <c r="EN7803" t="e">
        <v>#REF!</v>
      </c>
      <c r="EP7803" t="e">
        <f t="shared" si="399"/>
        <v>#REF!</v>
      </c>
      <c r="EQ7803" t="e">
        <f t="shared" si="400"/>
        <v>#REF!</v>
      </c>
      <c r="ER7803" t="e">
        <f t="shared" si="401"/>
        <v>#REF!</v>
      </c>
    </row>
    <row r="7804" spans="142:148" x14ac:dyDescent="0.25">
      <c r="EL7804">
        <v>7797</v>
      </c>
      <c r="EM7804" t="e">
        <v>#REF!</v>
      </c>
      <c r="EN7804" t="e">
        <v>#REF!</v>
      </c>
      <c r="EP7804" t="e">
        <f t="shared" si="399"/>
        <v>#REF!</v>
      </c>
      <c r="EQ7804" t="e">
        <f t="shared" si="400"/>
        <v>#REF!</v>
      </c>
      <c r="ER7804" t="e">
        <f t="shared" si="401"/>
        <v>#REF!</v>
      </c>
    </row>
    <row r="7805" spans="142:148" x14ac:dyDescent="0.25">
      <c r="EL7805">
        <v>7798</v>
      </c>
      <c r="EM7805" t="e">
        <v>#REF!</v>
      </c>
      <c r="EN7805" t="e">
        <v>#REF!</v>
      </c>
      <c r="EP7805" t="e">
        <f t="shared" si="399"/>
        <v>#REF!</v>
      </c>
      <c r="EQ7805" t="e">
        <f t="shared" si="400"/>
        <v>#REF!</v>
      </c>
      <c r="ER7805" t="e">
        <f t="shared" si="401"/>
        <v>#REF!</v>
      </c>
    </row>
    <row r="7806" spans="142:148" x14ac:dyDescent="0.25">
      <c r="EL7806">
        <v>7799</v>
      </c>
      <c r="EM7806" t="e">
        <v>#REF!</v>
      </c>
      <c r="EN7806" t="e">
        <v>#REF!</v>
      </c>
      <c r="EP7806" t="e">
        <f t="shared" si="399"/>
        <v>#REF!</v>
      </c>
      <c r="EQ7806" t="e">
        <f t="shared" si="400"/>
        <v>#REF!</v>
      </c>
      <c r="ER7806" t="e">
        <f t="shared" si="401"/>
        <v>#REF!</v>
      </c>
    </row>
    <row r="7807" spans="142:148" x14ac:dyDescent="0.25">
      <c r="EL7807">
        <v>7800</v>
      </c>
      <c r="EM7807" t="e">
        <v>#REF!</v>
      </c>
      <c r="EN7807" t="e">
        <v>#REF!</v>
      </c>
      <c r="EP7807" t="e">
        <f t="shared" si="399"/>
        <v>#REF!</v>
      </c>
      <c r="EQ7807" t="e">
        <f t="shared" si="400"/>
        <v>#REF!</v>
      </c>
      <c r="ER7807" t="e">
        <f t="shared" si="401"/>
        <v>#REF!</v>
      </c>
    </row>
    <row r="7808" spans="142:148" x14ac:dyDescent="0.25">
      <c r="EL7808">
        <v>7801</v>
      </c>
      <c r="EM7808" t="e">
        <v>#REF!</v>
      </c>
      <c r="EN7808" t="e">
        <v>#REF!</v>
      </c>
      <c r="EP7808" t="e">
        <f t="shared" si="399"/>
        <v>#REF!</v>
      </c>
      <c r="EQ7808" t="e">
        <f t="shared" si="400"/>
        <v>#REF!</v>
      </c>
      <c r="ER7808" t="e">
        <f t="shared" si="401"/>
        <v>#REF!</v>
      </c>
    </row>
    <row r="7809" spans="142:148" x14ac:dyDescent="0.25">
      <c r="EL7809">
        <v>7802</v>
      </c>
      <c r="EM7809" t="e">
        <v>#REF!</v>
      </c>
      <c r="EN7809" t="e">
        <v>#REF!</v>
      </c>
      <c r="EP7809" t="e">
        <f t="shared" si="399"/>
        <v>#REF!</v>
      </c>
      <c r="EQ7809" t="e">
        <f t="shared" si="400"/>
        <v>#REF!</v>
      </c>
      <c r="ER7809" t="e">
        <f t="shared" si="401"/>
        <v>#REF!</v>
      </c>
    </row>
    <row r="7810" spans="142:148" x14ac:dyDescent="0.25">
      <c r="EL7810">
        <v>7803</v>
      </c>
      <c r="EM7810" t="e">
        <v>#REF!</v>
      </c>
      <c r="EN7810" t="e">
        <v>#REF!</v>
      </c>
      <c r="EP7810" t="e">
        <f t="shared" si="399"/>
        <v>#REF!</v>
      </c>
      <c r="EQ7810" t="e">
        <f t="shared" si="400"/>
        <v>#REF!</v>
      </c>
      <c r="ER7810" t="e">
        <f t="shared" si="401"/>
        <v>#REF!</v>
      </c>
    </row>
    <row r="7811" spans="142:148" x14ac:dyDescent="0.25">
      <c r="EL7811">
        <v>7804</v>
      </c>
      <c r="EM7811" t="e">
        <v>#REF!</v>
      </c>
      <c r="EN7811" t="e">
        <v>#REF!</v>
      </c>
      <c r="EP7811" t="e">
        <f t="shared" si="399"/>
        <v>#REF!</v>
      </c>
      <c r="EQ7811" t="e">
        <f t="shared" si="400"/>
        <v>#REF!</v>
      </c>
      <c r="ER7811" t="e">
        <f t="shared" si="401"/>
        <v>#REF!</v>
      </c>
    </row>
    <row r="7812" spans="142:148" x14ac:dyDescent="0.25">
      <c r="EL7812">
        <v>7805</v>
      </c>
      <c r="EM7812" t="e">
        <v>#REF!</v>
      </c>
      <c r="EN7812" t="e">
        <v>#REF!</v>
      </c>
      <c r="EP7812" t="e">
        <f t="shared" si="399"/>
        <v>#REF!</v>
      </c>
      <c r="EQ7812" t="e">
        <f t="shared" si="400"/>
        <v>#REF!</v>
      </c>
      <c r="ER7812" t="e">
        <f t="shared" si="401"/>
        <v>#REF!</v>
      </c>
    </row>
    <row r="7813" spans="142:148" x14ac:dyDescent="0.25">
      <c r="EL7813">
        <v>7806</v>
      </c>
      <c r="EM7813" t="e">
        <v>#REF!</v>
      </c>
      <c r="EN7813" t="e">
        <v>#REF!</v>
      </c>
      <c r="EP7813" t="e">
        <f t="shared" si="399"/>
        <v>#REF!</v>
      </c>
      <c r="EQ7813" t="e">
        <f t="shared" si="400"/>
        <v>#REF!</v>
      </c>
      <c r="ER7813" t="e">
        <f t="shared" si="401"/>
        <v>#REF!</v>
      </c>
    </row>
    <row r="7814" spans="142:148" x14ac:dyDescent="0.25">
      <c r="EL7814">
        <v>7807</v>
      </c>
      <c r="EM7814" t="e">
        <v>#REF!</v>
      </c>
      <c r="EN7814" t="e">
        <v>#REF!</v>
      </c>
      <c r="EP7814" t="e">
        <f t="shared" si="399"/>
        <v>#REF!</v>
      </c>
      <c r="EQ7814" t="e">
        <f t="shared" si="400"/>
        <v>#REF!</v>
      </c>
      <c r="ER7814" t="e">
        <f t="shared" si="401"/>
        <v>#REF!</v>
      </c>
    </row>
    <row r="7815" spans="142:148" x14ac:dyDescent="0.25">
      <c r="EL7815">
        <v>7808</v>
      </c>
      <c r="EM7815" t="e">
        <v>#REF!</v>
      </c>
      <c r="EN7815" t="e">
        <v>#REF!</v>
      </c>
      <c r="EP7815" t="e">
        <f t="shared" si="399"/>
        <v>#REF!</v>
      </c>
      <c r="EQ7815" t="e">
        <f t="shared" si="400"/>
        <v>#REF!</v>
      </c>
      <c r="ER7815" t="e">
        <f t="shared" si="401"/>
        <v>#REF!</v>
      </c>
    </row>
    <row r="7816" spans="142:148" x14ac:dyDescent="0.25">
      <c r="EL7816">
        <v>7809</v>
      </c>
      <c r="EM7816" t="e">
        <v>#REF!</v>
      </c>
      <c r="EN7816" t="e">
        <v>#REF!</v>
      </c>
      <c r="EP7816" t="e">
        <f t="shared" si="399"/>
        <v>#REF!</v>
      </c>
      <c r="EQ7816" t="e">
        <f t="shared" si="400"/>
        <v>#REF!</v>
      </c>
      <c r="ER7816" t="e">
        <f t="shared" si="401"/>
        <v>#REF!</v>
      </c>
    </row>
    <row r="7817" spans="142:148" x14ac:dyDescent="0.25">
      <c r="EL7817">
        <v>7810</v>
      </c>
      <c r="EM7817" t="e">
        <v>#REF!</v>
      </c>
      <c r="EN7817" t="e">
        <v>#REF!</v>
      </c>
      <c r="EP7817" t="e">
        <f t="shared" si="399"/>
        <v>#REF!</v>
      </c>
      <c r="EQ7817" t="e">
        <f t="shared" si="400"/>
        <v>#REF!</v>
      </c>
      <c r="ER7817" t="e">
        <f t="shared" si="401"/>
        <v>#REF!</v>
      </c>
    </row>
    <row r="7818" spans="142:148" x14ac:dyDescent="0.25">
      <c r="EL7818">
        <v>7811</v>
      </c>
      <c r="EM7818" t="e">
        <v>#REF!</v>
      </c>
      <c r="EN7818" t="e">
        <v>#REF!</v>
      </c>
      <c r="EP7818" t="e">
        <f t="shared" si="399"/>
        <v>#REF!</v>
      </c>
      <c r="EQ7818" t="e">
        <f t="shared" si="400"/>
        <v>#REF!</v>
      </c>
      <c r="ER7818" t="e">
        <f t="shared" si="401"/>
        <v>#REF!</v>
      </c>
    </row>
    <row r="7819" spans="142:148" x14ac:dyDescent="0.25">
      <c r="EL7819">
        <v>7812</v>
      </c>
      <c r="EM7819" t="e">
        <v>#REF!</v>
      </c>
      <c r="EN7819" t="e">
        <v>#REF!</v>
      </c>
      <c r="EP7819" t="e">
        <f t="shared" si="399"/>
        <v>#REF!</v>
      </c>
      <c r="EQ7819" t="e">
        <f t="shared" si="400"/>
        <v>#REF!</v>
      </c>
      <c r="ER7819" t="e">
        <f t="shared" si="401"/>
        <v>#REF!</v>
      </c>
    </row>
    <row r="7820" spans="142:148" x14ac:dyDescent="0.25">
      <c r="EL7820">
        <v>7813</v>
      </c>
      <c r="EM7820" t="e">
        <v>#REF!</v>
      </c>
      <c r="EN7820" t="e">
        <v>#REF!</v>
      </c>
      <c r="EP7820" t="e">
        <f t="shared" si="399"/>
        <v>#REF!</v>
      </c>
      <c r="EQ7820" t="e">
        <f t="shared" si="400"/>
        <v>#REF!</v>
      </c>
      <c r="ER7820" t="e">
        <f t="shared" si="401"/>
        <v>#REF!</v>
      </c>
    </row>
    <row r="7821" spans="142:148" x14ac:dyDescent="0.25">
      <c r="EL7821">
        <v>7814</v>
      </c>
      <c r="EM7821" t="e">
        <v>#REF!</v>
      </c>
      <c r="EN7821" t="e">
        <v>#REF!</v>
      </c>
      <c r="EP7821" t="e">
        <f t="shared" si="399"/>
        <v>#REF!</v>
      </c>
      <c r="EQ7821" t="e">
        <f t="shared" si="400"/>
        <v>#REF!</v>
      </c>
      <c r="ER7821" t="e">
        <f t="shared" si="401"/>
        <v>#REF!</v>
      </c>
    </row>
    <row r="7822" spans="142:148" x14ac:dyDescent="0.25">
      <c r="EL7822">
        <v>7815</v>
      </c>
      <c r="EM7822" t="e">
        <v>#REF!</v>
      </c>
      <c r="EN7822" t="e">
        <v>#REF!</v>
      </c>
      <c r="EP7822" t="e">
        <f t="shared" si="399"/>
        <v>#REF!</v>
      </c>
      <c r="EQ7822" t="e">
        <f t="shared" si="400"/>
        <v>#REF!</v>
      </c>
      <c r="ER7822" t="e">
        <f t="shared" si="401"/>
        <v>#REF!</v>
      </c>
    </row>
    <row r="7823" spans="142:148" x14ac:dyDescent="0.25">
      <c r="EL7823">
        <v>7816</v>
      </c>
      <c r="EM7823" t="e">
        <v>#REF!</v>
      </c>
      <c r="EN7823" t="e">
        <v>#REF!</v>
      </c>
      <c r="EP7823" t="e">
        <f t="shared" si="399"/>
        <v>#REF!</v>
      </c>
      <c r="EQ7823" t="e">
        <f t="shared" si="400"/>
        <v>#REF!</v>
      </c>
      <c r="ER7823" t="e">
        <f t="shared" si="401"/>
        <v>#REF!</v>
      </c>
    </row>
    <row r="7824" spans="142:148" x14ac:dyDescent="0.25">
      <c r="EL7824">
        <v>7817</v>
      </c>
      <c r="EM7824" t="e">
        <v>#REF!</v>
      </c>
      <c r="EN7824" t="e">
        <v>#REF!</v>
      </c>
      <c r="EP7824" t="e">
        <f t="shared" si="399"/>
        <v>#REF!</v>
      </c>
      <c r="EQ7824" t="e">
        <f t="shared" si="400"/>
        <v>#REF!</v>
      </c>
      <c r="ER7824" t="e">
        <f t="shared" si="401"/>
        <v>#REF!</v>
      </c>
    </row>
    <row r="7825" spans="142:148" x14ac:dyDescent="0.25">
      <c r="EL7825">
        <v>7818</v>
      </c>
      <c r="EM7825" t="e">
        <v>#REF!</v>
      </c>
      <c r="EN7825" t="e">
        <v>#REF!</v>
      </c>
      <c r="EP7825" t="e">
        <f t="shared" si="399"/>
        <v>#REF!</v>
      </c>
      <c r="EQ7825" t="e">
        <f t="shared" si="400"/>
        <v>#REF!</v>
      </c>
      <c r="ER7825" t="e">
        <f t="shared" si="401"/>
        <v>#REF!</v>
      </c>
    </row>
    <row r="7826" spans="142:148" x14ac:dyDescent="0.25">
      <c r="EL7826">
        <v>7819</v>
      </c>
      <c r="EM7826" t="e">
        <v>#REF!</v>
      </c>
      <c r="EN7826" t="e">
        <v>#REF!</v>
      </c>
      <c r="EP7826" t="e">
        <f t="shared" si="399"/>
        <v>#REF!</v>
      </c>
      <c r="EQ7826" t="e">
        <f t="shared" si="400"/>
        <v>#REF!</v>
      </c>
      <c r="ER7826" t="e">
        <f t="shared" si="401"/>
        <v>#REF!</v>
      </c>
    </row>
    <row r="7827" spans="142:148" x14ac:dyDescent="0.25">
      <c r="EL7827">
        <v>7820</v>
      </c>
      <c r="EM7827" t="e">
        <v>#REF!</v>
      </c>
      <c r="EN7827" t="e">
        <v>#REF!</v>
      </c>
      <c r="EP7827" t="e">
        <f t="shared" si="399"/>
        <v>#REF!</v>
      </c>
      <c r="EQ7827" t="e">
        <f t="shared" si="400"/>
        <v>#REF!</v>
      </c>
      <c r="ER7827" t="e">
        <f t="shared" si="401"/>
        <v>#REF!</v>
      </c>
    </row>
    <row r="7828" spans="142:148" x14ac:dyDescent="0.25">
      <c r="EL7828">
        <v>7821</v>
      </c>
      <c r="EM7828" t="e">
        <v>#REF!</v>
      </c>
      <c r="EN7828" t="e">
        <v>#REF!</v>
      </c>
      <c r="EP7828" t="e">
        <f t="shared" si="399"/>
        <v>#REF!</v>
      </c>
      <c r="EQ7828" t="e">
        <f t="shared" si="400"/>
        <v>#REF!</v>
      </c>
      <c r="ER7828" t="e">
        <f t="shared" si="401"/>
        <v>#REF!</v>
      </c>
    </row>
    <row r="7829" spans="142:148" x14ac:dyDescent="0.25">
      <c r="EL7829">
        <v>7822</v>
      </c>
      <c r="EM7829" t="e">
        <v>#REF!</v>
      </c>
      <c r="EN7829" t="e">
        <v>#REF!</v>
      </c>
      <c r="EP7829" t="e">
        <f t="shared" si="399"/>
        <v>#REF!</v>
      </c>
      <c r="EQ7829" t="e">
        <f t="shared" si="400"/>
        <v>#REF!</v>
      </c>
      <c r="ER7829" t="e">
        <f t="shared" si="401"/>
        <v>#REF!</v>
      </c>
    </row>
    <row r="7830" spans="142:148" x14ac:dyDescent="0.25">
      <c r="EL7830">
        <v>7823</v>
      </c>
      <c r="EM7830" t="e">
        <v>#REF!</v>
      </c>
      <c r="EN7830" t="e">
        <v>#REF!</v>
      </c>
      <c r="EP7830" t="e">
        <f t="shared" si="399"/>
        <v>#REF!</v>
      </c>
      <c r="EQ7830" t="e">
        <f t="shared" si="400"/>
        <v>#REF!</v>
      </c>
      <c r="ER7830" t="e">
        <f t="shared" si="401"/>
        <v>#REF!</v>
      </c>
    </row>
    <row r="7831" spans="142:148" x14ac:dyDescent="0.25">
      <c r="EL7831">
        <v>7824</v>
      </c>
      <c r="EM7831" t="e">
        <v>#REF!</v>
      </c>
      <c r="EN7831" t="e">
        <v>#REF!</v>
      </c>
      <c r="EP7831" t="e">
        <f t="shared" si="399"/>
        <v>#REF!</v>
      </c>
      <c r="EQ7831" t="e">
        <f t="shared" si="400"/>
        <v>#REF!</v>
      </c>
      <c r="ER7831" t="e">
        <f t="shared" si="401"/>
        <v>#REF!</v>
      </c>
    </row>
    <row r="7832" spans="142:148" x14ac:dyDescent="0.25">
      <c r="EL7832">
        <v>7825</v>
      </c>
      <c r="EM7832" t="e">
        <v>#REF!</v>
      </c>
      <c r="EN7832" t="e">
        <v>#REF!</v>
      </c>
      <c r="EP7832" t="e">
        <f t="shared" ref="EP7832:EP7895" si="402">IF(EM7832&gt;EN7832,1,0)</f>
        <v>#REF!</v>
      </c>
      <c r="EQ7832" t="e">
        <f t="shared" ref="EQ7832:EQ7895" si="403">IF(EP7832&gt;0,0,1)</f>
        <v>#REF!</v>
      </c>
      <c r="ER7832" t="e">
        <f t="shared" ref="ER7832:ER7895" si="404">IF(EM7832&gt;EN7832,EM7832-EN7832,EN7832-EM7832)</f>
        <v>#REF!</v>
      </c>
    </row>
    <row r="7833" spans="142:148" x14ac:dyDescent="0.25">
      <c r="EL7833">
        <v>7826</v>
      </c>
      <c r="EM7833" t="e">
        <v>#REF!</v>
      </c>
      <c r="EN7833" t="e">
        <v>#REF!</v>
      </c>
      <c r="EP7833" t="e">
        <f t="shared" si="402"/>
        <v>#REF!</v>
      </c>
      <c r="EQ7833" t="e">
        <f t="shared" si="403"/>
        <v>#REF!</v>
      </c>
      <c r="ER7833" t="e">
        <f t="shared" si="404"/>
        <v>#REF!</v>
      </c>
    </row>
    <row r="7834" spans="142:148" x14ac:dyDescent="0.25">
      <c r="EL7834">
        <v>7827</v>
      </c>
      <c r="EM7834" t="e">
        <v>#REF!</v>
      </c>
      <c r="EN7834" t="e">
        <v>#REF!</v>
      </c>
      <c r="EP7834" t="e">
        <f t="shared" si="402"/>
        <v>#REF!</v>
      </c>
      <c r="EQ7834" t="e">
        <f t="shared" si="403"/>
        <v>#REF!</v>
      </c>
      <c r="ER7834" t="e">
        <f t="shared" si="404"/>
        <v>#REF!</v>
      </c>
    </row>
    <row r="7835" spans="142:148" x14ac:dyDescent="0.25">
      <c r="EL7835">
        <v>7828</v>
      </c>
      <c r="EM7835" t="e">
        <v>#REF!</v>
      </c>
      <c r="EN7835" t="e">
        <v>#REF!</v>
      </c>
      <c r="EP7835" t="e">
        <f t="shared" si="402"/>
        <v>#REF!</v>
      </c>
      <c r="EQ7835" t="e">
        <f t="shared" si="403"/>
        <v>#REF!</v>
      </c>
      <c r="ER7835" t="e">
        <f t="shared" si="404"/>
        <v>#REF!</v>
      </c>
    </row>
    <row r="7836" spans="142:148" x14ac:dyDescent="0.25">
      <c r="EL7836">
        <v>7829</v>
      </c>
      <c r="EM7836" t="e">
        <v>#REF!</v>
      </c>
      <c r="EN7836" t="e">
        <v>#REF!</v>
      </c>
      <c r="EP7836" t="e">
        <f t="shared" si="402"/>
        <v>#REF!</v>
      </c>
      <c r="EQ7836" t="e">
        <f t="shared" si="403"/>
        <v>#REF!</v>
      </c>
      <c r="ER7836" t="e">
        <f t="shared" si="404"/>
        <v>#REF!</v>
      </c>
    </row>
    <row r="7837" spans="142:148" x14ac:dyDescent="0.25">
      <c r="EL7837">
        <v>7830</v>
      </c>
      <c r="EM7837" t="e">
        <v>#REF!</v>
      </c>
      <c r="EN7837" t="e">
        <v>#REF!</v>
      </c>
      <c r="EP7837" t="e">
        <f t="shared" si="402"/>
        <v>#REF!</v>
      </c>
      <c r="EQ7837" t="e">
        <f t="shared" si="403"/>
        <v>#REF!</v>
      </c>
      <c r="ER7837" t="e">
        <f t="shared" si="404"/>
        <v>#REF!</v>
      </c>
    </row>
    <row r="7838" spans="142:148" x14ac:dyDescent="0.25">
      <c r="EL7838">
        <v>7831</v>
      </c>
      <c r="EM7838" t="e">
        <v>#REF!</v>
      </c>
      <c r="EN7838" t="e">
        <v>#REF!</v>
      </c>
      <c r="EP7838" t="e">
        <f t="shared" si="402"/>
        <v>#REF!</v>
      </c>
      <c r="EQ7838" t="e">
        <f t="shared" si="403"/>
        <v>#REF!</v>
      </c>
      <c r="ER7838" t="e">
        <f t="shared" si="404"/>
        <v>#REF!</v>
      </c>
    </row>
    <row r="7839" spans="142:148" x14ac:dyDescent="0.25">
      <c r="EL7839">
        <v>7832</v>
      </c>
      <c r="EM7839" t="e">
        <v>#REF!</v>
      </c>
      <c r="EN7839" t="e">
        <v>#REF!</v>
      </c>
      <c r="EP7839" t="e">
        <f t="shared" si="402"/>
        <v>#REF!</v>
      </c>
      <c r="EQ7839" t="e">
        <f t="shared" si="403"/>
        <v>#REF!</v>
      </c>
      <c r="ER7839" t="e">
        <f t="shared" si="404"/>
        <v>#REF!</v>
      </c>
    </row>
    <row r="7840" spans="142:148" x14ac:dyDescent="0.25">
      <c r="EL7840">
        <v>7833</v>
      </c>
      <c r="EM7840" t="e">
        <v>#REF!</v>
      </c>
      <c r="EN7840" t="e">
        <v>#REF!</v>
      </c>
      <c r="EP7840" t="e">
        <f t="shared" si="402"/>
        <v>#REF!</v>
      </c>
      <c r="EQ7840" t="e">
        <f t="shared" si="403"/>
        <v>#REF!</v>
      </c>
      <c r="ER7840" t="e">
        <f t="shared" si="404"/>
        <v>#REF!</v>
      </c>
    </row>
    <row r="7841" spans="142:148" x14ac:dyDescent="0.25">
      <c r="EL7841">
        <v>7834</v>
      </c>
      <c r="EM7841" t="e">
        <v>#REF!</v>
      </c>
      <c r="EN7841" t="e">
        <v>#REF!</v>
      </c>
      <c r="EP7841" t="e">
        <f t="shared" si="402"/>
        <v>#REF!</v>
      </c>
      <c r="EQ7841" t="e">
        <f t="shared" si="403"/>
        <v>#REF!</v>
      </c>
      <c r="ER7841" t="e">
        <f t="shared" si="404"/>
        <v>#REF!</v>
      </c>
    </row>
    <row r="7842" spans="142:148" x14ac:dyDescent="0.25">
      <c r="EL7842">
        <v>7835</v>
      </c>
      <c r="EM7842" t="e">
        <v>#REF!</v>
      </c>
      <c r="EN7842" t="e">
        <v>#REF!</v>
      </c>
      <c r="EP7842" t="e">
        <f t="shared" si="402"/>
        <v>#REF!</v>
      </c>
      <c r="EQ7842" t="e">
        <f t="shared" si="403"/>
        <v>#REF!</v>
      </c>
      <c r="ER7842" t="e">
        <f t="shared" si="404"/>
        <v>#REF!</v>
      </c>
    </row>
    <row r="7843" spans="142:148" x14ac:dyDescent="0.25">
      <c r="EL7843">
        <v>7836</v>
      </c>
      <c r="EM7843" t="e">
        <v>#REF!</v>
      </c>
      <c r="EN7843" t="e">
        <v>#REF!</v>
      </c>
      <c r="EP7843" t="e">
        <f t="shared" si="402"/>
        <v>#REF!</v>
      </c>
      <c r="EQ7843" t="e">
        <f t="shared" si="403"/>
        <v>#REF!</v>
      </c>
      <c r="ER7843" t="e">
        <f t="shared" si="404"/>
        <v>#REF!</v>
      </c>
    </row>
    <row r="7844" spans="142:148" x14ac:dyDescent="0.25">
      <c r="EL7844">
        <v>7837</v>
      </c>
      <c r="EM7844" t="e">
        <v>#REF!</v>
      </c>
      <c r="EN7844" t="e">
        <v>#REF!</v>
      </c>
      <c r="EP7844" t="e">
        <f t="shared" si="402"/>
        <v>#REF!</v>
      </c>
      <c r="EQ7844" t="e">
        <f t="shared" si="403"/>
        <v>#REF!</v>
      </c>
      <c r="ER7844" t="e">
        <f t="shared" si="404"/>
        <v>#REF!</v>
      </c>
    </row>
    <row r="7845" spans="142:148" x14ac:dyDescent="0.25">
      <c r="EL7845">
        <v>7838</v>
      </c>
      <c r="EM7845" t="e">
        <v>#REF!</v>
      </c>
      <c r="EN7845" t="e">
        <v>#REF!</v>
      </c>
      <c r="EP7845" t="e">
        <f t="shared" si="402"/>
        <v>#REF!</v>
      </c>
      <c r="EQ7845" t="e">
        <f t="shared" si="403"/>
        <v>#REF!</v>
      </c>
      <c r="ER7845" t="e">
        <f t="shared" si="404"/>
        <v>#REF!</v>
      </c>
    </row>
    <row r="7846" spans="142:148" x14ac:dyDescent="0.25">
      <c r="EL7846">
        <v>7839</v>
      </c>
      <c r="EM7846" t="e">
        <v>#REF!</v>
      </c>
      <c r="EN7846" t="e">
        <v>#REF!</v>
      </c>
      <c r="EP7846" t="e">
        <f t="shared" si="402"/>
        <v>#REF!</v>
      </c>
      <c r="EQ7846" t="e">
        <f t="shared" si="403"/>
        <v>#REF!</v>
      </c>
      <c r="ER7846" t="e">
        <f t="shared" si="404"/>
        <v>#REF!</v>
      </c>
    </row>
    <row r="7847" spans="142:148" x14ac:dyDescent="0.25">
      <c r="EL7847">
        <v>7840</v>
      </c>
      <c r="EM7847" t="e">
        <v>#REF!</v>
      </c>
      <c r="EN7847" t="e">
        <v>#REF!</v>
      </c>
      <c r="EP7847" t="e">
        <f t="shared" si="402"/>
        <v>#REF!</v>
      </c>
      <c r="EQ7847" t="e">
        <f t="shared" si="403"/>
        <v>#REF!</v>
      </c>
      <c r="ER7847" t="e">
        <f t="shared" si="404"/>
        <v>#REF!</v>
      </c>
    </row>
    <row r="7848" spans="142:148" x14ac:dyDescent="0.25">
      <c r="EL7848">
        <v>7841</v>
      </c>
      <c r="EM7848" t="e">
        <v>#REF!</v>
      </c>
      <c r="EN7848" t="e">
        <v>#REF!</v>
      </c>
      <c r="EP7848" t="e">
        <f t="shared" si="402"/>
        <v>#REF!</v>
      </c>
      <c r="EQ7848" t="e">
        <f t="shared" si="403"/>
        <v>#REF!</v>
      </c>
      <c r="ER7848" t="e">
        <f t="shared" si="404"/>
        <v>#REF!</v>
      </c>
    </row>
    <row r="7849" spans="142:148" x14ac:dyDescent="0.25">
      <c r="EL7849">
        <v>7842</v>
      </c>
      <c r="EM7849" t="e">
        <v>#REF!</v>
      </c>
      <c r="EN7849" t="e">
        <v>#REF!</v>
      </c>
      <c r="EP7849" t="e">
        <f t="shared" si="402"/>
        <v>#REF!</v>
      </c>
      <c r="EQ7849" t="e">
        <f t="shared" si="403"/>
        <v>#REF!</v>
      </c>
      <c r="ER7849" t="e">
        <f t="shared" si="404"/>
        <v>#REF!</v>
      </c>
    </row>
    <row r="7850" spans="142:148" x14ac:dyDescent="0.25">
      <c r="EL7850">
        <v>7843</v>
      </c>
      <c r="EM7850" t="e">
        <v>#REF!</v>
      </c>
      <c r="EN7850" t="e">
        <v>#REF!</v>
      </c>
      <c r="EP7850" t="e">
        <f t="shared" si="402"/>
        <v>#REF!</v>
      </c>
      <c r="EQ7850" t="e">
        <f t="shared" si="403"/>
        <v>#REF!</v>
      </c>
      <c r="ER7850" t="e">
        <f t="shared" si="404"/>
        <v>#REF!</v>
      </c>
    </row>
    <row r="7851" spans="142:148" x14ac:dyDescent="0.25">
      <c r="EL7851">
        <v>7844</v>
      </c>
      <c r="EM7851" t="e">
        <v>#REF!</v>
      </c>
      <c r="EN7851" t="e">
        <v>#REF!</v>
      </c>
      <c r="EP7851" t="e">
        <f t="shared" si="402"/>
        <v>#REF!</v>
      </c>
      <c r="EQ7851" t="e">
        <f t="shared" si="403"/>
        <v>#REF!</v>
      </c>
      <c r="ER7851" t="e">
        <f t="shared" si="404"/>
        <v>#REF!</v>
      </c>
    </row>
    <row r="7852" spans="142:148" x14ac:dyDescent="0.25">
      <c r="EL7852">
        <v>7845</v>
      </c>
      <c r="EM7852" t="e">
        <v>#REF!</v>
      </c>
      <c r="EN7852" t="e">
        <v>#REF!</v>
      </c>
      <c r="EP7852" t="e">
        <f t="shared" si="402"/>
        <v>#REF!</v>
      </c>
      <c r="EQ7852" t="e">
        <f t="shared" si="403"/>
        <v>#REF!</v>
      </c>
      <c r="ER7852" t="e">
        <f t="shared" si="404"/>
        <v>#REF!</v>
      </c>
    </row>
    <row r="7853" spans="142:148" x14ac:dyDescent="0.25">
      <c r="EL7853">
        <v>7846</v>
      </c>
      <c r="EM7853" t="e">
        <v>#REF!</v>
      </c>
      <c r="EN7853" t="e">
        <v>#REF!</v>
      </c>
      <c r="EP7853" t="e">
        <f t="shared" si="402"/>
        <v>#REF!</v>
      </c>
      <c r="EQ7853" t="e">
        <f t="shared" si="403"/>
        <v>#REF!</v>
      </c>
      <c r="ER7853" t="e">
        <f t="shared" si="404"/>
        <v>#REF!</v>
      </c>
    </row>
    <row r="7854" spans="142:148" x14ac:dyDescent="0.25">
      <c r="EL7854">
        <v>7847</v>
      </c>
      <c r="EM7854" t="e">
        <v>#REF!</v>
      </c>
      <c r="EN7854" t="e">
        <v>#REF!</v>
      </c>
      <c r="EP7854" t="e">
        <f t="shared" si="402"/>
        <v>#REF!</v>
      </c>
      <c r="EQ7854" t="e">
        <f t="shared" si="403"/>
        <v>#REF!</v>
      </c>
      <c r="ER7854" t="e">
        <f t="shared" si="404"/>
        <v>#REF!</v>
      </c>
    </row>
    <row r="7855" spans="142:148" x14ac:dyDescent="0.25">
      <c r="EL7855">
        <v>7848</v>
      </c>
      <c r="EM7855" t="e">
        <v>#REF!</v>
      </c>
      <c r="EN7855" t="e">
        <v>#REF!</v>
      </c>
      <c r="EP7855" t="e">
        <f t="shared" si="402"/>
        <v>#REF!</v>
      </c>
      <c r="EQ7855" t="e">
        <f t="shared" si="403"/>
        <v>#REF!</v>
      </c>
      <c r="ER7855" t="e">
        <f t="shared" si="404"/>
        <v>#REF!</v>
      </c>
    </row>
    <row r="7856" spans="142:148" x14ac:dyDescent="0.25">
      <c r="EL7856">
        <v>7849</v>
      </c>
      <c r="EM7856" t="e">
        <v>#REF!</v>
      </c>
      <c r="EN7856" t="e">
        <v>#REF!</v>
      </c>
      <c r="EP7856" t="e">
        <f t="shared" si="402"/>
        <v>#REF!</v>
      </c>
      <c r="EQ7856" t="e">
        <f t="shared" si="403"/>
        <v>#REF!</v>
      </c>
      <c r="ER7856" t="e">
        <f t="shared" si="404"/>
        <v>#REF!</v>
      </c>
    </row>
    <row r="7857" spans="142:148" x14ac:dyDescent="0.25">
      <c r="EL7857">
        <v>7850</v>
      </c>
      <c r="EM7857" t="e">
        <v>#REF!</v>
      </c>
      <c r="EN7857" t="e">
        <v>#REF!</v>
      </c>
      <c r="EP7857" t="e">
        <f t="shared" si="402"/>
        <v>#REF!</v>
      </c>
      <c r="EQ7857" t="e">
        <f t="shared" si="403"/>
        <v>#REF!</v>
      </c>
      <c r="ER7857" t="e">
        <f t="shared" si="404"/>
        <v>#REF!</v>
      </c>
    </row>
    <row r="7858" spans="142:148" x14ac:dyDescent="0.25">
      <c r="EL7858">
        <v>7851</v>
      </c>
      <c r="EM7858" t="e">
        <v>#REF!</v>
      </c>
      <c r="EN7858" t="e">
        <v>#REF!</v>
      </c>
      <c r="EP7858" t="e">
        <f t="shared" si="402"/>
        <v>#REF!</v>
      </c>
      <c r="EQ7858" t="e">
        <f t="shared" si="403"/>
        <v>#REF!</v>
      </c>
      <c r="ER7858" t="e">
        <f t="shared" si="404"/>
        <v>#REF!</v>
      </c>
    </row>
    <row r="7859" spans="142:148" x14ac:dyDescent="0.25">
      <c r="EL7859">
        <v>7852</v>
      </c>
      <c r="EM7859" t="e">
        <v>#REF!</v>
      </c>
      <c r="EN7859" t="e">
        <v>#REF!</v>
      </c>
      <c r="EP7859" t="e">
        <f t="shared" si="402"/>
        <v>#REF!</v>
      </c>
      <c r="EQ7859" t="e">
        <f t="shared" si="403"/>
        <v>#REF!</v>
      </c>
      <c r="ER7859" t="e">
        <f t="shared" si="404"/>
        <v>#REF!</v>
      </c>
    </row>
    <row r="7860" spans="142:148" x14ac:dyDescent="0.25">
      <c r="EL7860">
        <v>7853</v>
      </c>
      <c r="EM7860" t="e">
        <v>#REF!</v>
      </c>
      <c r="EN7860" t="e">
        <v>#REF!</v>
      </c>
      <c r="EP7860" t="e">
        <f t="shared" si="402"/>
        <v>#REF!</v>
      </c>
      <c r="EQ7860" t="e">
        <f t="shared" si="403"/>
        <v>#REF!</v>
      </c>
      <c r="ER7860" t="e">
        <f t="shared" si="404"/>
        <v>#REF!</v>
      </c>
    </row>
    <row r="7861" spans="142:148" x14ac:dyDescent="0.25">
      <c r="EL7861">
        <v>7854</v>
      </c>
      <c r="EM7861" t="e">
        <v>#REF!</v>
      </c>
      <c r="EN7861" t="e">
        <v>#REF!</v>
      </c>
      <c r="EP7861" t="e">
        <f t="shared" si="402"/>
        <v>#REF!</v>
      </c>
      <c r="EQ7861" t="e">
        <f t="shared" si="403"/>
        <v>#REF!</v>
      </c>
      <c r="ER7861" t="e">
        <f t="shared" si="404"/>
        <v>#REF!</v>
      </c>
    </row>
    <row r="7862" spans="142:148" x14ac:dyDescent="0.25">
      <c r="EL7862">
        <v>7855</v>
      </c>
      <c r="EM7862" t="e">
        <v>#REF!</v>
      </c>
      <c r="EN7862" t="e">
        <v>#REF!</v>
      </c>
      <c r="EP7862" t="e">
        <f t="shared" si="402"/>
        <v>#REF!</v>
      </c>
      <c r="EQ7862" t="e">
        <f t="shared" si="403"/>
        <v>#REF!</v>
      </c>
      <c r="ER7862" t="e">
        <f t="shared" si="404"/>
        <v>#REF!</v>
      </c>
    </row>
    <row r="7863" spans="142:148" x14ac:dyDescent="0.25">
      <c r="EL7863">
        <v>7856</v>
      </c>
      <c r="EM7863" t="e">
        <v>#REF!</v>
      </c>
      <c r="EN7863" t="e">
        <v>#REF!</v>
      </c>
      <c r="EP7863" t="e">
        <f t="shared" si="402"/>
        <v>#REF!</v>
      </c>
      <c r="EQ7863" t="e">
        <f t="shared" si="403"/>
        <v>#REF!</v>
      </c>
      <c r="ER7863" t="e">
        <f t="shared" si="404"/>
        <v>#REF!</v>
      </c>
    </row>
    <row r="7864" spans="142:148" x14ac:dyDescent="0.25">
      <c r="EL7864">
        <v>7857</v>
      </c>
      <c r="EM7864" t="e">
        <v>#REF!</v>
      </c>
      <c r="EN7864" t="e">
        <v>#REF!</v>
      </c>
      <c r="EP7864" t="e">
        <f t="shared" si="402"/>
        <v>#REF!</v>
      </c>
      <c r="EQ7864" t="e">
        <f t="shared" si="403"/>
        <v>#REF!</v>
      </c>
      <c r="ER7864" t="e">
        <f t="shared" si="404"/>
        <v>#REF!</v>
      </c>
    </row>
    <row r="7865" spans="142:148" x14ac:dyDescent="0.25">
      <c r="EL7865">
        <v>7858</v>
      </c>
      <c r="EM7865" t="e">
        <v>#REF!</v>
      </c>
      <c r="EN7865" t="e">
        <v>#REF!</v>
      </c>
      <c r="EP7865" t="e">
        <f t="shared" si="402"/>
        <v>#REF!</v>
      </c>
      <c r="EQ7865" t="e">
        <f t="shared" si="403"/>
        <v>#REF!</v>
      </c>
      <c r="ER7865" t="e">
        <f t="shared" si="404"/>
        <v>#REF!</v>
      </c>
    </row>
    <row r="7866" spans="142:148" x14ac:dyDescent="0.25">
      <c r="EL7866">
        <v>7859</v>
      </c>
      <c r="EM7866" t="e">
        <v>#REF!</v>
      </c>
      <c r="EN7866" t="e">
        <v>#REF!</v>
      </c>
      <c r="EP7866" t="e">
        <f t="shared" si="402"/>
        <v>#REF!</v>
      </c>
      <c r="EQ7866" t="e">
        <f t="shared" si="403"/>
        <v>#REF!</v>
      </c>
      <c r="ER7866" t="e">
        <f t="shared" si="404"/>
        <v>#REF!</v>
      </c>
    </row>
    <row r="7867" spans="142:148" x14ac:dyDescent="0.25">
      <c r="EL7867">
        <v>7860</v>
      </c>
      <c r="EM7867" t="e">
        <v>#REF!</v>
      </c>
      <c r="EN7867" t="e">
        <v>#REF!</v>
      </c>
      <c r="EP7867" t="e">
        <f t="shared" si="402"/>
        <v>#REF!</v>
      </c>
      <c r="EQ7867" t="e">
        <f t="shared" si="403"/>
        <v>#REF!</v>
      </c>
      <c r="ER7867" t="e">
        <f t="shared" si="404"/>
        <v>#REF!</v>
      </c>
    </row>
    <row r="7868" spans="142:148" x14ac:dyDescent="0.25">
      <c r="EL7868">
        <v>7861</v>
      </c>
      <c r="EM7868" t="e">
        <v>#REF!</v>
      </c>
      <c r="EN7868" t="e">
        <v>#REF!</v>
      </c>
      <c r="EP7868" t="e">
        <f t="shared" si="402"/>
        <v>#REF!</v>
      </c>
      <c r="EQ7868" t="e">
        <f t="shared" si="403"/>
        <v>#REF!</v>
      </c>
      <c r="ER7868" t="e">
        <f t="shared" si="404"/>
        <v>#REF!</v>
      </c>
    </row>
    <row r="7869" spans="142:148" x14ac:dyDescent="0.25">
      <c r="EL7869">
        <v>7862</v>
      </c>
      <c r="EM7869" t="e">
        <v>#REF!</v>
      </c>
      <c r="EN7869" t="e">
        <v>#REF!</v>
      </c>
      <c r="EP7869" t="e">
        <f t="shared" si="402"/>
        <v>#REF!</v>
      </c>
      <c r="EQ7869" t="e">
        <f t="shared" si="403"/>
        <v>#REF!</v>
      </c>
      <c r="ER7869" t="e">
        <f t="shared" si="404"/>
        <v>#REF!</v>
      </c>
    </row>
    <row r="7870" spans="142:148" x14ac:dyDescent="0.25">
      <c r="EL7870">
        <v>7863</v>
      </c>
      <c r="EM7870" t="e">
        <v>#REF!</v>
      </c>
      <c r="EN7870" t="e">
        <v>#REF!</v>
      </c>
      <c r="EP7870" t="e">
        <f t="shared" si="402"/>
        <v>#REF!</v>
      </c>
      <c r="EQ7870" t="e">
        <f t="shared" si="403"/>
        <v>#REF!</v>
      </c>
      <c r="ER7870" t="e">
        <f t="shared" si="404"/>
        <v>#REF!</v>
      </c>
    </row>
    <row r="7871" spans="142:148" x14ac:dyDescent="0.25">
      <c r="EL7871">
        <v>7864</v>
      </c>
      <c r="EM7871" t="e">
        <v>#REF!</v>
      </c>
      <c r="EN7871" t="e">
        <v>#REF!</v>
      </c>
      <c r="EP7871" t="e">
        <f t="shared" si="402"/>
        <v>#REF!</v>
      </c>
      <c r="EQ7871" t="e">
        <f t="shared" si="403"/>
        <v>#REF!</v>
      </c>
      <c r="ER7871" t="e">
        <f t="shared" si="404"/>
        <v>#REF!</v>
      </c>
    </row>
    <row r="7872" spans="142:148" x14ac:dyDescent="0.25">
      <c r="EL7872">
        <v>7865</v>
      </c>
      <c r="EM7872" t="e">
        <v>#REF!</v>
      </c>
      <c r="EN7872" t="e">
        <v>#REF!</v>
      </c>
      <c r="EP7872" t="e">
        <f t="shared" si="402"/>
        <v>#REF!</v>
      </c>
      <c r="EQ7872" t="e">
        <f t="shared" si="403"/>
        <v>#REF!</v>
      </c>
      <c r="ER7872" t="e">
        <f t="shared" si="404"/>
        <v>#REF!</v>
      </c>
    </row>
    <row r="7873" spans="142:148" x14ac:dyDescent="0.25">
      <c r="EL7873">
        <v>7866</v>
      </c>
      <c r="EM7873" t="e">
        <v>#REF!</v>
      </c>
      <c r="EN7873" t="e">
        <v>#REF!</v>
      </c>
      <c r="EP7873" t="e">
        <f t="shared" si="402"/>
        <v>#REF!</v>
      </c>
      <c r="EQ7873" t="e">
        <f t="shared" si="403"/>
        <v>#REF!</v>
      </c>
      <c r="ER7873" t="e">
        <f t="shared" si="404"/>
        <v>#REF!</v>
      </c>
    </row>
    <row r="7874" spans="142:148" x14ac:dyDescent="0.25">
      <c r="EL7874">
        <v>7867</v>
      </c>
      <c r="EM7874" t="e">
        <v>#REF!</v>
      </c>
      <c r="EN7874" t="e">
        <v>#REF!</v>
      </c>
      <c r="EP7874" t="e">
        <f t="shared" si="402"/>
        <v>#REF!</v>
      </c>
      <c r="EQ7874" t="e">
        <f t="shared" si="403"/>
        <v>#REF!</v>
      </c>
      <c r="ER7874" t="e">
        <f t="shared" si="404"/>
        <v>#REF!</v>
      </c>
    </row>
    <row r="7875" spans="142:148" x14ac:dyDescent="0.25">
      <c r="EL7875">
        <v>7868</v>
      </c>
      <c r="EM7875" t="e">
        <v>#REF!</v>
      </c>
      <c r="EN7875" t="e">
        <v>#REF!</v>
      </c>
      <c r="EP7875" t="e">
        <f t="shared" si="402"/>
        <v>#REF!</v>
      </c>
      <c r="EQ7875" t="e">
        <f t="shared" si="403"/>
        <v>#REF!</v>
      </c>
      <c r="ER7875" t="e">
        <f t="shared" si="404"/>
        <v>#REF!</v>
      </c>
    </row>
    <row r="7876" spans="142:148" x14ac:dyDescent="0.25">
      <c r="EL7876">
        <v>7869</v>
      </c>
      <c r="EM7876" t="e">
        <v>#REF!</v>
      </c>
      <c r="EN7876" t="e">
        <v>#REF!</v>
      </c>
      <c r="EP7876" t="e">
        <f t="shared" si="402"/>
        <v>#REF!</v>
      </c>
      <c r="EQ7876" t="e">
        <f t="shared" si="403"/>
        <v>#REF!</v>
      </c>
      <c r="ER7876" t="e">
        <f t="shared" si="404"/>
        <v>#REF!</v>
      </c>
    </row>
    <row r="7877" spans="142:148" x14ac:dyDescent="0.25">
      <c r="EL7877">
        <v>7870</v>
      </c>
      <c r="EM7877" t="e">
        <v>#REF!</v>
      </c>
      <c r="EN7877" t="e">
        <v>#REF!</v>
      </c>
      <c r="EP7877" t="e">
        <f t="shared" si="402"/>
        <v>#REF!</v>
      </c>
      <c r="EQ7877" t="e">
        <f t="shared" si="403"/>
        <v>#REF!</v>
      </c>
      <c r="ER7877" t="e">
        <f t="shared" si="404"/>
        <v>#REF!</v>
      </c>
    </row>
    <row r="7878" spans="142:148" x14ac:dyDescent="0.25">
      <c r="EL7878">
        <v>7871</v>
      </c>
      <c r="EM7878" t="e">
        <v>#REF!</v>
      </c>
      <c r="EN7878" t="e">
        <v>#REF!</v>
      </c>
      <c r="EP7878" t="e">
        <f t="shared" si="402"/>
        <v>#REF!</v>
      </c>
      <c r="EQ7878" t="e">
        <f t="shared" si="403"/>
        <v>#REF!</v>
      </c>
      <c r="ER7878" t="e">
        <f t="shared" si="404"/>
        <v>#REF!</v>
      </c>
    </row>
    <row r="7879" spans="142:148" x14ac:dyDescent="0.25">
      <c r="EL7879">
        <v>7872</v>
      </c>
      <c r="EM7879" t="e">
        <v>#REF!</v>
      </c>
      <c r="EN7879" t="e">
        <v>#REF!</v>
      </c>
      <c r="EP7879" t="e">
        <f t="shared" si="402"/>
        <v>#REF!</v>
      </c>
      <c r="EQ7879" t="e">
        <f t="shared" si="403"/>
        <v>#REF!</v>
      </c>
      <c r="ER7879" t="e">
        <f t="shared" si="404"/>
        <v>#REF!</v>
      </c>
    </row>
    <row r="7880" spans="142:148" x14ac:dyDescent="0.25">
      <c r="EL7880">
        <v>7873</v>
      </c>
      <c r="EM7880" t="e">
        <v>#REF!</v>
      </c>
      <c r="EN7880" t="e">
        <v>#REF!</v>
      </c>
      <c r="EP7880" t="e">
        <f t="shared" si="402"/>
        <v>#REF!</v>
      </c>
      <c r="EQ7880" t="e">
        <f t="shared" si="403"/>
        <v>#REF!</v>
      </c>
      <c r="ER7880" t="e">
        <f t="shared" si="404"/>
        <v>#REF!</v>
      </c>
    </row>
    <row r="7881" spans="142:148" x14ac:dyDescent="0.25">
      <c r="EL7881">
        <v>7874</v>
      </c>
      <c r="EM7881" t="e">
        <v>#REF!</v>
      </c>
      <c r="EN7881" t="e">
        <v>#REF!</v>
      </c>
      <c r="EP7881" t="e">
        <f t="shared" si="402"/>
        <v>#REF!</v>
      </c>
      <c r="EQ7881" t="e">
        <f t="shared" si="403"/>
        <v>#REF!</v>
      </c>
      <c r="ER7881" t="e">
        <f t="shared" si="404"/>
        <v>#REF!</v>
      </c>
    </row>
    <row r="7882" spans="142:148" x14ac:dyDescent="0.25">
      <c r="EL7882">
        <v>7875</v>
      </c>
      <c r="EM7882" t="e">
        <v>#REF!</v>
      </c>
      <c r="EN7882" t="e">
        <v>#REF!</v>
      </c>
      <c r="EP7882" t="e">
        <f t="shared" si="402"/>
        <v>#REF!</v>
      </c>
      <c r="EQ7882" t="e">
        <f t="shared" si="403"/>
        <v>#REF!</v>
      </c>
      <c r="ER7882" t="e">
        <f t="shared" si="404"/>
        <v>#REF!</v>
      </c>
    </row>
    <row r="7883" spans="142:148" x14ac:dyDescent="0.25">
      <c r="EL7883">
        <v>7876</v>
      </c>
      <c r="EM7883" t="e">
        <v>#REF!</v>
      </c>
      <c r="EN7883" t="e">
        <v>#REF!</v>
      </c>
      <c r="EP7883" t="e">
        <f t="shared" si="402"/>
        <v>#REF!</v>
      </c>
      <c r="EQ7883" t="e">
        <f t="shared" si="403"/>
        <v>#REF!</v>
      </c>
      <c r="ER7883" t="e">
        <f t="shared" si="404"/>
        <v>#REF!</v>
      </c>
    </row>
    <row r="7884" spans="142:148" x14ac:dyDescent="0.25">
      <c r="EL7884">
        <v>7877</v>
      </c>
      <c r="EM7884" t="e">
        <v>#REF!</v>
      </c>
      <c r="EN7884" t="e">
        <v>#REF!</v>
      </c>
      <c r="EP7884" t="e">
        <f t="shared" si="402"/>
        <v>#REF!</v>
      </c>
      <c r="EQ7884" t="e">
        <f t="shared" si="403"/>
        <v>#REF!</v>
      </c>
      <c r="ER7884" t="e">
        <f t="shared" si="404"/>
        <v>#REF!</v>
      </c>
    </row>
    <row r="7885" spans="142:148" x14ac:dyDescent="0.25">
      <c r="EL7885">
        <v>7878</v>
      </c>
      <c r="EM7885" t="e">
        <v>#REF!</v>
      </c>
      <c r="EN7885" t="e">
        <v>#REF!</v>
      </c>
      <c r="EP7885" t="e">
        <f t="shared" si="402"/>
        <v>#REF!</v>
      </c>
      <c r="EQ7885" t="e">
        <f t="shared" si="403"/>
        <v>#REF!</v>
      </c>
      <c r="ER7885" t="e">
        <f t="shared" si="404"/>
        <v>#REF!</v>
      </c>
    </row>
    <row r="7886" spans="142:148" x14ac:dyDescent="0.25">
      <c r="EL7886">
        <v>7879</v>
      </c>
      <c r="EM7886" t="e">
        <v>#REF!</v>
      </c>
      <c r="EN7886" t="e">
        <v>#REF!</v>
      </c>
      <c r="EP7886" t="e">
        <f t="shared" si="402"/>
        <v>#REF!</v>
      </c>
      <c r="EQ7886" t="e">
        <f t="shared" si="403"/>
        <v>#REF!</v>
      </c>
      <c r="ER7886" t="e">
        <f t="shared" si="404"/>
        <v>#REF!</v>
      </c>
    </row>
    <row r="7887" spans="142:148" x14ac:dyDescent="0.25">
      <c r="EL7887">
        <v>7880</v>
      </c>
      <c r="EM7887" t="e">
        <v>#REF!</v>
      </c>
      <c r="EN7887" t="e">
        <v>#REF!</v>
      </c>
      <c r="EP7887" t="e">
        <f t="shared" si="402"/>
        <v>#REF!</v>
      </c>
      <c r="EQ7887" t="e">
        <f t="shared" si="403"/>
        <v>#REF!</v>
      </c>
      <c r="ER7887" t="e">
        <f t="shared" si="404"/>
        <v>#REF!</v>
      </c>
    </row>
    <row r="7888" spans="142:148" x14ac:dyDescent="0.25">
      <c r="EL7888">
        <v>7881</v>
      </c>
      <c r="EM7888" t="e">
        <v>#REF!</v>
      </c>
      <c r="EN7888" t="e">
        <v>#REF!</v>
      </c>
      <c r="EP7888" t="e">
        <f t="shared" si="402"/>
        <v>#REF!</v>
      </c>
      <c r="EQ7888" t="e">
        <f t="shared" si="403"/>
        <v>#REF!</v>
      </c>
      <c r="ER7888" t="e">
        <f t="shared" si="404"/>
        <v>#REF!</v>
      </c>
    </row>
    <row r="7889" spans="142:148" x14ac:dyDescent="0.25">
      <c r="EL7889">
        <v>7882</v>
      </c>
      <c r="EM7889" t="e">
        <v>#REF!</v>
      </c>
      <c r="EN7889" t="e">
        <v>#REF!</v>
      </c>
      <c r="EP7889" t="e">
        <f t="shared" si="402"/>
        <v>#REF!</v>
      </c>
      <c r="EQ7889" t="e">
        <f t="shared" si="403"/>
        <v>#REF!</v>
      </c>
      <c r="ER7889" t="e">
        <f t="shared" si="404"/>
        <v>#REF!</v>
      </c>
    </row>
    <row r="7890" spans="142:148" x14ac:dyDescent="0.25">
      <c r="EL7890">
        <v>7883</v>
      </c>
      <c r="EM7890" t="e">
        <v>#REF!</v>
      </c>
      <c r="EN7890" t="e">
        <v>#REF!</v>
      </c>
      <c r="EP7890" t="e">
        <f t="shared" si="402"/>
        <v>#REF!</v>
      </c>
      <c r="EQ7890" t="e">
        <f t="shared" si="403"/>
        <v>#REF!</v>
      </c>
      <c r="ER7890" t="e">
        <f t="shared" si="404"/>
        <v>#REF!</v>
      </c>
    </row>
    <row r="7891" spans="142:148" x14ac:dyDescent="0.25">
      <c r="EL7891">
        <v>7884</v>
      </c>
      <c r="EM7891" t="e">
        <v>#REF!</v>
      </c>
      <c r="EN7891" t="e">
        <v>#REF!</v>
      </c>
      <c r="EP7891" t="e">
        <f t="shared" si="402"/>
        <v>#REF!</v>
      </c>
      <c r="EQ7891" t="e">
        <f t="shared" si="403"/>
        <v>#REF!</v>
      </c>
      <c r="ER7891" t="e">
        <f t="shared" si="404"/>
        <v>#REF!</v>
      </c>
    </row>
    <row r="7892" spans="142:148" x14ac:dyDescent="0.25">
      <c r="EL7892">
        <v>7885</v>
      </c>
      <c r="EM7892" t="e">
        <v>#REF!</v>
      </c>
      <c r="EN7892" t="e">
        <v>#REF!</v>
      </c>
      <c r="EP7892" t="e">
        <f t="shared" si="402"/>
        <v>#REF!</v>
      </c>
      <c r="EQ7892" t="e">
        <f t="shared" si="403"/>
        <v>#REF!</v>
      </c>
      <c r="ER7892" t="e">
        <f t="shared" si="404"/>
        <v>#REF!</v>
      </c>
    </row>
    <row r="7893" spans="142:148" x14ac:dyDescent="0.25">
      <c r="EL7893">
        <v>7886</v>
      </c>
      <c r="EM7893" t="e">
        <v>#REF!</v>
      </c>
      <c r="EN7893" t="e">
        <v>#REF!</v>
      </c>
      <c r="EP7893" t="e">
        <f t="shared" si="402"/>
        <v>#REF!</v>
      </c>
      <c r="EQ7893" t="e">
        <f t="shared" si="403"/>
        <v>#REF!</v>
      </c>
      <c r="ER7893" t="e">
        <f t="shared" si="404"/>
        <v>#REF!</v>
      </c>
    </row>
    <row r="7894" spans="142:148" x14ac:dyDescent="0.25">
      <c r="EL7894">
        <v>7887</v>
      </c>
      <c r="EM7894" t="e">
        <v>#REF!</v>
      </c>
      <c r="EN7894" t="e">
        <v>#REF!</v>
      </c>
      <c r="EP7894" t="e">
        <f t="shared" si="402"/>
        <v>#REF!</v>
      </c>
      <c r="EQ7894" t="e">
        <f t="shared" si="403"/>
        <v>#REF!</v>
      </c>
      <c r="ER7894" t="e">
        <f t="shared" si="404"/>
        <v>#REF!</v>
      </c>
    </row>
    <row r="7895" spans="142:148" x14ac:dyDescent="0.25">
      <c r="EL7895">
        <v>7888</v>
      </c>
      <c r="EM7895" t="e">
        <v>#REF!</v>
      </c>
      <c r="EN7895" t="e">
        <v>#REF!</v>
      </c>
      <c r="EP7895" t="e">
        <f t="shared" si="402"/>
        <v>#REF!</v>
      </c>
      <c r="EQ7895" t="e">
        <f t="shared" si="403"/>
        <v>#REF!</v>
      </c>
      <c r="ER7895" t="e">
        <f t="shared" si="404"/>
        <v>#REF!</v>
      </c>
    </row>
    <row r="7896" spans="142:148" x14ac:dyDescent="0.25">
      <c r="EL7896">
        <v>7889</v>
      </c>
      <c r="EM7896" t="e">
        <v>#REF!</v>
      </c>
      <c r="EN7896" t="e">
        <v>#REF!</v>
      </c>
      <c r="EP7896" t="e">
        <f t="shared" ref="EP7896:EP7959" si="405">IF(EM7896&gt;EN7896,1,0)</f>
        <v>#REF!</v>
      </c>
      <c r="EQ7896" t="e">
        <f t="shared" ref="EQ7896:EQ7959" si="406">IF(EP7896&gt;0,0,1)</f>
        <v>#REF!</v>
      </c>
      <c r="ER7896" t="e">
        <f t="shared" ref="ER7896:ER7959" si="407">IF(EM7896&gt;EN7896,EM7896-EN7896,EN7896-EM7896)</f>
        <v>#REF!</v>
      </c>
    </row>
    <row r="7897" spans="142:148" x14ac:dyDescent="0.25">
      <c r="EL7897">
        <v>7890</v>
      </c>
      <c r="EM7897" t="e">
        <v>#REF!</v>
      </c>
      <c r="EN7897" t="e">
        <v>#REF!</v>
      </c>
      <c r="EP7897" t="e">
        <f t="shared" si="405"/>
        <v>#REF!</v>
      </c>
      <c r="EQ7897" t="e">
        <f t="shared" si="406"/>
        <v>#REF!</v>
      </c>
      <c r="ER7897" t="e">
        <f t="shared" si="407"/>
        <v>#REF!</v>
      </c>
    </row>
    <row r="7898" spans="142:148" x14ac:dyDescent="0.25">
      <c r="EL7898">
        <v>7891</v>
      </c>
      <c r="EM7898" t="e">
        <v>#REF!</v>
      </c>
      <c r="EN7898" t="e">
        <v>#REF!</v>
      </c>
      <c r="EP7898" t="e">
        <f t="shared" si="405"/>
        <v>#REF!</v>
      </c>
      <c r="EQ7898" t="e">
        <f t="shared" si="406"/>
        <v>#REF!</v>
      </c>
      <c r="ER7898" t="e">
        <f t="shared" si="407"/>
        <v>#REF!</v>
      </c>
    </row>
    <row r="7899" spans="142:148" x14ac:dyDescent="0.25">
      <c r="EL7899">
        <v>7892</v>
      </c>
      <c r="EM7899" t="e">
        <v>#REF!</v>
      </c>
      <c r="EN7899" t="e">
        <v>#REF!</v>
      </c>
      <c r="EP7899" t="e">
        <f t="shared" si="405"/>
        <v>#REF!</v>
      </c>
      <c r="EQ7899" t="e">
        <f t="shared" si="406"/>
        <v>#REF!</v>
      </c>
      <c r="ER7899" t="e">
        <f t="shared" si="407"/>
        <v>#REF!</v>
      </c>
    </row>
    <row r="7900" spans="142:148" x14ac:dyDescent="0.25">
      <c r="EL7900">
        <v>7893</v>
      </c>
      <c r="EM7900" t="e">
        <v>#REF!</v>
      </c>
      <c r="EN7900" t="e">
        <v>#REF!</v>
      </c>
      <c r="EP7900" t="e">
        <f t="shared" si="405"/>
        <v>#REF!</v>
      </c>
      <c r="EQ7900" t="e">
        <f t="shared" si="406"/>
        <v>#REF!</v>
      </c>
      <c r="ER7900" t="e">
        <f t="shared" si="407"/>
        <v>#REF!</v>
      </c>
    </row>
    <row r="7901" spans="142:148" x14ac:dyDescent="0.25">
      <c r="EL7901">
        <v>7894</v>
      </c>
      <c r="EM7901" t="e">
        <v>#REF!</v>
      </c>
      <c r="EN7901" t="e">
        <v>#REF!</v>
      </c>
      <c r="EP7901" t="e">
        <f t="shared" si="405"/>
        <v>#REF!</v>
      </c>
      <c r="EQ7901" t="e">
        <f t="shared" si="406"/>
        <v>#REF!</v>
      </c>
      <c r="ER7901" t="e">
        <f t="shared" si="407"/>
        <v>#REF!</v>
      </c>
    </row>
    <row r="7902" spans="142:148" x14ac:dyDescent="0.25">
      <c r="EL7902">
        <v>7895</v>
      </c>
      <c r="EM7902" t="e">
        <v>#REF!</v>
      </c>
      <c r="EN7902" t="e">
        <v>#REF!</v>
      </c>
      <c r="EP7902" t="e">
        <f t="shared" si="405"/>
        <v>#REF!</v>
      </c>
      <c r="EQ7902" t="e">
        <f t="shared" si="406"/>
        <v>#REF!</v>
      </c>
      <c r="ER7902" t="e">
        <f t="shared" si="407"/>
        <v>#REF!</v>
      </c>
    </row>
    <row r="7903" spans="142:148" x14ac:dyDescent="0.25">
      <c r="EL7903">
        <v>7896</v>
      </c>
      <c r="EM7903" t="e">
        <v>#REF!</v>
      </c>
      <c r="EN7903" t="e">
        <v>#REF!</v>
      </c>
      <c r="EP7903" t="e">
        <f t="shared" si="405"/>
        <v>#REF!</v>
      </c>
      <c r="EQ7903" t="e">
        <f t="shared" si="406"/>
        <v>#REF!</v>
      </c>
      <c r="ER7903" t="e">
        <f t="shared" si="407"/>
        <v>#REF!</v>
      </c>
    </row>
    <row r="7904" spans="142:148" x14ac:dyDescent="0.25">
      <c r="EL7904">
        <v>7897</v>
      </c>
      <c r="EM7904" t="e">
        <v>#REF!</v>
      </c>
      <c r="EN7904" t="e">
        <v>#REF!</v>
      </c>
      <c r="EP7904" t="e">
        <f t="shared" si="405"/>
        <v>#REF!</v>
      </c>
      <c r="EQ7904" t="e">
        <f t="shared" si="406"/>
        <v>#REF!</v>
      </c>
      <c r="ER7904" t="e">
        <f t="shared" si="407"/>
        <v>#REF!</v>
      </c>
    </row>
    <row r="7905" spans="142:148" x14ac:dyDescent="0.25">
      <c r="EL7905">
        <v>7898</v>
      </c>
      <c r="EM7905" t="e">
        <v>#REF!</v>
      </c>
      <c r="EN7905" t="e">
        <v>#REF!</v>
      </c>
      <c r="EP7905" t="e">
        <f t="shared" si="405"/>
        <v>#REF!</v>
      </c>
      <c r="EQ7905" t="e">
        <f t="shared" si="406"/>
        <v>#REF!</v>
      </c>
      <c r="ER7905" t="e">
        <f t="shared" si="407"/>
        <v>#REF!</v>
      </c>
    </row>
    <row r="7906" spans="142:148" x14ac:dyDescent="0.25">
      <c r="EL7906">
        <v>7899</v>
      </c>
      <c r="EM7906" t="e">
        <v>#REF!</v>
      </c>
      <c r="EN7906" t="e">
        <v>#REF!</v>
      </c>
      <c r="EP7906" t="e">
        <f t="shared" si="405"/>
        <v>#REF!</v>
      </c>
      <c r="EQ7906" t="e">
        <f t="shared" si="406"/>
        <v>#REF!</v>
      </c>
      <c r="ER7906" t="e">
        <f t="shared" si="407"/>
        <v>#REF!</v>
      </c>
    </row>
    <row r="7907" spans="142:148" x14ac:dyDescent="0.25">
      <c r="EL7907">
        <v>7900</v>
      </c>
      <c r="EM7907" t="e">
        <v>#REF!</v>
      </c>
      <c r="EN7907" t="e">
        <v>#REF!</v>
      </c>
      <c r="EP7907" t="e">
        <f t="shared" si="405"/>
        <v>#REF!</v>
      </c>
      <c r="EQ7907" t="e">
        <f t="shared" si="406"/>
        <v>#REF!</v>
      </c>
      <c r="ER7907" t="e">
        <f t="shared" si="407"/>
        <v>#REF!</v>
      </c>
    </row>
    <row r="7908" spans="142:148" x14ac:dyDescent="0.25">
      <c r="EL7908">
        <v>7901</v>
      </c>
      <c r="EM7908" t="e">
        <v>#REF!</v>
      </c>
      <c r="EN7908" t="e">
        <v>#REF!</v>
      </c>
      <c r="EP7908" t="e">
        <f t="shared" si="405"/>
        <v>#REF!</v>
      </c>
      <c r="EQ7908" t="e">
        <f t="shared" si="406"/>
        <v>#REF!</v>
      </c>
      <c r="ER7908" t="e">
        <f t="shared" si="407"/>
        <v>#REF!</v>
      </c>
    </row>
    <row r="7909" spans="142:148" x14ac:dyDescent="0.25">
      <c r="EL7909">
        <v>7902</v>
      </c>
      <c r="EM7909" t="e">
        <v>#REF!</v>
      </c>
      <c r="EN7909" t="e">
        <v>#REF!</v>
      </c>
      <c r="EP7909" t="e">
        <f t="shared" si="405"/>
        <v>#REF!</v>
      </c>
      <c r="EQ7909" t="e">
        <f t="shared" si="406"/>
        <v>#REF!</v>
      </c>
      <c r="ER7909" t="e">
        <f t="shared" si="407"/>
        <v>#REF!</v>
      </c>
    </row>
    <row r="7910" spans="142:148" x14ac:dyDescent="0.25">
      <c r="EL7910">
        <v>7903</v>
      </c>
      <c r="EM7910" t="e">
        <v>#REF!</v>
      </c>
      <c r="EN7910" t="e">
        <v>#REF!</v>
      </c>
      <c r="EP7910" t="e">
        <f t="shared" si="405"/>
        <v>#REF!</v>
      </c>
      <c r="EQ7910" t="e">
        <f t="shared" si="406"/>
        <v>#REF!</v>
      </c>
      <c r="ER7910" t="e">
        <f t="shared" si="407"/>
        <v>#REF!</v>
      </c>
    </row>
    <row r="7911" spans="142:148" x14ac:dyDescent="0.25">
      <c r="EL7911">
        <v>7904</v>
      </c>
      <c r="EM7911" t="e">
        <v>#REF!</v>
      </c>
      <c r="EN7911" t="e">
        <v>#REF!</v>
      </c>
      <c r="EP7911" t="e">
        <f t="shared" si="405"/>
        <v>#REF!</v>
      </c>
      <c r="EQ7911" t="e">
        <f t="shared" si="406"/>
        <v>#REF!</v>
      </c>
      <c r="ER7911" t="e">
        <f t="shared" si="407"/>
        <v>#REF!</v>
      </c>
    </row>
    <row r="7912" spans="142:148" x14ac:dyDescent="0.25">
      <c r="EL7912">
        <v>7905</v>
      </c>
      <c r="EM7912" t="e">
        <v>#REF!</v>
      </c>
      <c r="EN7912" t="e">
        <v>#REF!</v>
      </c>
      <c r="EP7912" t="e">
        <f t="shared" si="405"/>
        <v>#REF!</v>
      </c>
      <c r="EQ7912" t="e">
        <f t="shared" si="406"/>
        <v>#REF!</v>
      </c>
      <c r="ER7912" t="e">
        <f t="shared" si="407"/>
        <v>#REF!</v>
      </c>
    </row>
    <row r="7913" spans="142:148" x14ac:dyDescent="0.25">
      <c r="EL7913">
        <v>7906</v>
      </c>
      <c r="EM7913" t="e">
        <v>#REF!</v>
      </c>
      <c r="EN7913" t="e">
        <v>#REF!</v>
      </c>
      <c r="EP7913" t="e">
        <f t="shared" si="405"/>
        <v>#REF!</v>
      </c>
      <c r="EQ7913" t="e">
        <f t="shared" si="406"/>
        <v>#REF!</v>
      </c>
      <c r="ER7913" t="e">
        <f t="shared" si="407"/>
        <v>#REF!</v>
      </c>
    </row>
    <row r="7914" spans="142:148" x14ac:dyDescent="0.25">
      <c r="EL7914">
        <v>7907</v>
      </c>
      <c r="EM7914" t="e">
        <v>#REF!</v>
      </c>
      <c r="EN7914" t="e">
        <v>#REF!</v>
      </c>
      <c r="EP7914" t="e">
        <f t="shared" si="405"/>
        <v>#REF!</v>
      </c>
      <c r="EQ7914" t="e">
        <f t="shared" si="406"/>
        <v>#REF!</v>
      </c>
      <c r="ER7914" t="e">
        <f t="shared" si="407"/>
        <v>#REF!</v>
      </c>
    </row>
    <row r="7915" spans="142:148" x14ac:dyDescent="0.25">
      <c r="EL7915">
        <v>7908</v>
      </c>
      <c r="EM7915" t="e">
        <v>#REF!</v>
      </c>
      <c r="EN7915" t="e">
        <v>#REF!</v>
      </c>
      <c r="EP7915" t="e">
        <f t="shared" si="405"/>
        <v>#REF!</v>
      </c>
      <c r="EQ7915" t="e">
        <f t="shared" si="406"/>
        <v>#REF!</v>
      </c>
      <c r="ER7915" t="e">
        <f t="shared" si="407"/>
        <v>#REF!</v>
      </c>
    </row>
    <row r="7916" spans="142:148" x14ac:dyDescent="0.25">
      <c r="EL7916">
        <v>7909</v>
      </c>
      <c r="EM7916" t="e">
        <v>#REF!</v>
      </c>
      <c r="EN7916" t="e">
        <v>#REF!</v>
      </c>
      <c r="EP7916" t="e">
        <f t="shared" si="405"/>
        <v>#REF!</v>
      </c>
      <c r="EQ7916" t="e">
        <f t="shared" si="406"/>
        <v>#REF!</v>
      </c>
      <c r="ER7916" t="e">
        <f t="shared" si="407"/>
        <v>#REF!</v>
      </c>
    </row>
    <row r="7917" spans="142:148" x14ac:dyDescent="0.25">
      <c r="EL7917">
        <v>7910</v>
      </c>
      <c r="EM7917" t="e">
        <v>#REF!</v>
      </c>
      <c r="EN7917" t="e">
        <v>#REF!</v>
      </c>
      <c r="EP7917" t="e">
        <f t="shared" si="405"/>
        <v>#REF!</v>
      </c>
      <c r="EQ7917" t="e">
        <f t="shared" si="406"/>
        <v>#REF!</v>
      </c>
      <c r="ER7917" t="e">
        <f t="shared" si="407"/>
        <v>#REF!</v>
      </c>
    </row>
    <row r="7918" spans="142:148" x14ac:dyDescent="0.25">
      <c r="EL7918">
        <v>7911</v>
      </c>
      <c r="EM7918" t="e">
        <v>#REF!</v>
      </c>
      <c r="EN7918" t="e">
        <v>#REF!</v>
      </c>
      <c r="EP7918" t="e">
        <f t="shared" si="405"/>
        <v>#REF!</v>
      </c>
      <c r="EQ7918" t="e">
        <f t="shared" si="406"/>
        <v>#REF!</v>
      </c>
      <c r="ER7918" t="e">
        <f t="shared" si="407"/>
        <v>#REF!</v>
      </c>
    </row>
    <row r="7919" spans="142:148" x14ac:dyDescent="0.25">
      <c r="EL7919">
        <v>7912</v>
      </c>
      <c r="EM7919" t="e">
        <v>#REF!</v>
      </c>
      <c r="EN7919" t="e">
        <v>#REF!</v>
      </c>
      <c r="EP7919" t="e">
        <f t="shared" si="405"/>
        <v>#REF!</v>
      </c>
      <c r="EQ7919" t="e">
        <f t="shared" si="406"/>
        <v>#REF!</v>
      </c>
      <c r="ER7919" t="e">
        <f t="shared" si="407"/>
        <v>#REF!</v>
      </c>
    </row>
    <row r="7920" spans="142:148" x14ac:dyDescent="0.25">
      <c r="EL7920">
        <v>7913</v>
      </c>
      <c r="EM7920" t="e">
        <v>#REF!</v>
      </c>
      <c r="EN7920" t="e">
        <v>#REF!</v>
      </c>
      <c r="EP7920" t="e">
        <f t="shared" si="405"/>
        <v>#REF!</v>
      </c>
      <c r="EQ7920" t="e">
        <f t="shared" si="406"/>
        <v>#REF!</v>
      </c>
      <c r="ER7920" t="e">
        <f t="shared" si="407"/>
        <v>#REF!</v>
      </c>
    </row>
    <row r="7921" spans="142:148" x14ac:dyDescent="0.25">
      <c r="EL7921">
        <v>7914</v>
      </c>
      <c r="EM7921" t="e">
        <v>#REF!</v>
      </c>
      <c r="EN7921" t="e">
        <v>#REF!</v>
      </c>
      <c r="EP7921" t="e">
        <f t="shared" si="405"/>
        <v>#REF!</v>
      </c>
      <c r="EQ7921" t="e">
        <f t="shared" si="406"/>
        <v>#REF!</v>
      </c>
      <c r="ER7921" t="e">
        <f t="shared" si="407"/>
        <v>#REF!</v>
      </c>
    </row>
    <row r="7922" spans="142:148" x14ac:dyDescent="0.25">
      <c r="EL7922">
        <v>7915</v>
      </c>
      <c r="EM7922" t="e">
        <v>#REF!</v>
      </c>
      <c r="EN7922" t="e">
        <v>#REF!</v>
      </c>
      <c r="EP7922" t="e">
        <f t="shared" si="405"/>
        <v>#REF!</v>
      </c>
      <c r="EQ7922" t="e">
        <f t="shared" si="406"/>
        <v>#REF!</v>
      </c>
      <c r="ER7922" t="e">
        <f t="shared" si="407"/>
        <v>#REF!</v>
      </c>
    </row>
    <row r="7923" spans="142:148" x14ac:dyDescent="0.25">
      <c r="EL7923">
        <v>7916</v>
      </c>
      <c r="EM7923" t="e">
        <v>#REF!</v>
      </c>
      <c r="EN7923" t="e">
        <v>#REF!</v>
      </c>
      <c r="EP7923" t="e">
        <f t="shared" si="405"/>
        <v>#REF!</v>
      </c>
      <c r="EQ7923" t="e">
        <f t="shared" si="406"/>
        <v>#REF!</v>
      </c>
      <c r="ER7923" t="e">
        <f t="shared" si="407"/>
        <v>#REF!</v>
      </c>
    </row>
    <row r="7924" spans="142:148" x14ac:dyDescent="0.25">
      <c r="EL7924">
        <v>7917</v>
      </c>
      <c r="EM7924" t="e">
        <v>#REF!</v>
      </c>
      <c r="EN7924" t="e">
        <v>#REF!</v>
      </c>
      <c r="EP7924" t="e">
        <f t="shared" si="405"/>
        <v>#REF!</v>
      </c>
      <c r="EQ7924" t="e">
        <f t="shared" si="406"/>
        <v>#REF!</v>
      </c>
      <c r="ER7924" t="e">
        <f t="shared" si="407"/>
        <v>#REF!</v>
      </c>
    </row>
    <row r="7925" spans="142:148" x14ac:dyDescent="0.25">
      <c r="EL7925">
        <v>7918</v>
      </c>
      <c r="EM7925" t="e">
        <v>#REF!</v>
      </c>
      <c r="EN7925" t="e">
        <v>#REF!</v>
      </c>
      <c r="EP7925" t="e">
        <f t="shared" si="405"/>
        <v>#REF!</v>
      </c>
      <c r="EQ7925" t="e">
        <f t="shared" si="406"/>
        <v>#REF!</v>
      </c>
      <c r="ER7925" t="e">
        <f t="shared" si="407"/>
        <v>#REF!</v>
      </c>
    </row>
    <row r="7926" spans="142:148" x14ac:dyDescent="0.25">
      <c r="EL7926">
        <v>7919</v>
      </c>
      <c r="EM7926" t="e">
        <v>#REF!</v>
      </c>
      <c r="EN7926" t="e">
        <v>#REF!</v>
      </c>
      <c r="EP7926" t="e">
        <f t="shared" si="405"/>
        <v>#REF!</v>
      </c>
      <c r="EQ7926" t="e">
        <f t="shared" si="406"/>
        <v>#REF!</v>
      </c>
      <c r="ER7926" t="e">
        <f t="shared" si="407"/>
        <v>#REF!</v>
      </c>
    </row>
    <row r="7927" spans="142:148" x14ac:dyDescent="0.25">
      <c r="EL7927">
        <v>7920</v>
      </c>
      <c r="EM7927" t="e">
        <v>#REF!</v>
      </c>
      <c r="EN7927" t="e">
        <v>#REF!</v>
      </c>
      <c r="EP7927" t="e">
        <f t="shared" si="405"/>
        <v>#REF!</v>
      </c>
      <c r="EQ7927" t="e">
        <f t="shared" si="406"/>
        <v>#REF!</v>
      </c>
      <c r="ER7927" t="e">
        <f t="shared" si="407"/>
        <v>#REF!</v>
      </c>
    </row>
    <row r="7928" spans="142:148" x14ac:dyDescent="0.25">
      <c r="EL7928">
        <v>7921</v>
      </c>
      <c r="EM7928" t="e">
        <v>#REF!</v>
      </c>
      <c r="EN7928" t="e">
        <v>#REF!</v>
      </c>
      <c r="EP7928" t="e">
        <f t="shared" si="405"/>
        <v>#REF!</v>
      </c>
      <c r="EQ7928" t="e">
        <f t="shared" si="406"/>
        <v>#REF!</v>
      </c>
      <c r="ER7928" t="e">
        <f t="shared" si="407"/>
        <v>#REF!</v>
      </c>
    </row>
    <row r="7929" spans="142:148" x14ac:dyDescent="0.25">
      <c r="EL7929">
        <v>7922</v>
      </c>
      <c r="EM7929" t="e">
        <v>#REF!</v>
      </c>
      <c r="EN7929" t="e">
        <v>#REF!</v>
      </c>
      <c r="EP7929" t="e">
        <f t="shared" si="405"/>
        <v>#REF!</v>
      </c>
      <c r="EQ7929" t="e">
        <f t="shared" si="406"/>
        <v>#REF!</v>
      </c>
      <c r="ER7929" t="e">
        <f t="shared" si="407"/>
        <v>#REF!</v>
      </c>
    </row>
    <row r="7930" spans="142:148" x14ac:dyDescent="0.25">
      <c r="EL7930">
        <v>7923</v>
      </c>
      <c r="EM7930" t="e">
        <v>#REF!</v>
      </c>
      <c r="EN7930" t="e">
        <v>#REF!</v>
      </c>
      <c r="EP7930" t="e">
        <f t="shared" si="405"/>
        <v>#REF!</v>
      </c>
      <c r="EQ7930" t="e">
        <f t="shared" si="406"/>
        <v>#REF!</v>
      </c>
      <c r="ER7930" t="e">
        <f t="shared" si="407"/>
        <v>#REF!</v>
      </c>
    </row>
    <row r="7931" spans="142:148" x14ac:dyDescent="0.25">
      <c r="EL7931">
        <v>7924</v>
      </c>
      <c r="EM7931" t="e">
        <v>#REF!</v>
      </c>
      <c r="EN7931" t="e">
        <v>#REF!</v>
      </c>
      <c r="EP7931" t="e">
        <f t="shared" si="405"/>
        <v>#REF!</v>
      </c>
      <c r="EQ7931" t="e">
        <f t="shared" si="406"/>
        <v>#REF!</v>
      </c>
      <c r="ER7931" t="e">
        <f t="shared" si="407"/>
        <v>#REF!</v>
      </c>
    </row>
    <row r="7932" spans="142:148" x14ac:dyDescent="0.25">
      <c r="EL7932">
        <v>7925</v>
      </c>
      <c r="EM7932" t="e">
        <v>#REF!</v>
      </c>
      <c r="EN7932" t="e">
        <v>#REF!</v>
      </c>
      <c r="EP7932" t="e">
        <f t="shared" si="405"/>
        <v>#REF!</v>
      </c>
      <c r="EQ7932" t="e">
        <f t="shared" si="406"/>
        <v>#REF!</v>
      </c>
      <c r="ER7932" t="e">
        <f t="shared" si="407"/>
        <v>#REF!</v>
      </c>
    </row>
    <row r="7933" spans="142:148" x14ac:dyDescent="0.25">
      <c r="EL7933">
        <v>7926</v>
      </c>
      <c r="EM7933" t="e">
        <v>#REF!</v>
      </c>
      <c r="EN7933" t="e">
        <v>#REF!</v>
      </c>
      <c r="EP7933" t="e">
        <f t="shared" si="405"/>
        <v>#REF!</v>
      </c>
      <c r="EQ7933" t="e">
        <f t="shared" si="406"/>
        <v>#REF!</v>
      </c>
      <c r="ER7933" t="e">
        <f t="shared" si="407"/>
        <v>#REF!</v>
      </c>
    </row>
    <row r="7934" spans="142:148" x14ac:dyDescent="0.25">
      <c r="EL7934">
        <v>7927</v>
      </c>
      <c r="EM7934" t="e">
        <v>#REF!</v>
      </c>
      <c r="EN7934" t="e">
        <v>#REF!</v>
      </c>
      <c r="EP7934" t="e">
        <f t="shared" si="405"/>
        <v>#REF!</v>
      </c>
      <c r="EQ7934" t="e">
        <f t="shared" si="406"/>
        <v>#REF!</v>
      </c>
      <c r="ER7934" t="e">
        <f t="shared" si="407"/>
        <v>#REF!</v>
      </c>
    </row>
    <row r="7935" spans="142:148" x14ac:dyDescent="0.25">
      <c r="EL7935">
        <v>7928</v>
      </c>
      <c r="EM7935" t="e">
        <v>#REF!</v>
      </c>
      <c r="EN7935" t="e">
        <v>#REF!</v>
      </c>
      <c r="EP7935" t="e">
        <f t="shared" si="405"/>
        <v>#REF!</v>
      </c>
      <c r="EQ7935" t="e">
        <f t="shared" si="406"/>
        <v>#REF!</v>
      </c>
      <c r="ER7935" t="e">
        <f t="shared" si="407"/>
        <v>#REF!</v>
      </c>
    </row>
    <row r="7936" spans="142:148" x14ac:dyDescent="0.25">
      <c r="EL7936">
        <v>7929</v>
      </c>
      <c r="EM7936" t="e">
        <v>#REF!</v>
      </c>
      <c r="EN7936" t="e">
        <v>#REF!</v>
      </c>
      <c r="EP7936" t="e">
        <f t="shared" si="405"/>
        <v>#REF!</v>
      </c>
      <c r="EQ7936" t="e">
        <f t="shared" si="406"/>
        <v>#REF!</v>
      </c>
      <c r="ER7936" t="e">
        <f t="shared" si="407"/>
        <v>#REF!</v>
      </c>
    </row>
    <row r="7937" spans="142:148" x14ac:dyDescent="0.25">
      <c r="EL7937">
        <v>7930</v>
      </c>
      <c r="EM7937" t="e">
        <v>#REF!</v>
      </c>
      <c r="EN7937" t="e">
        <v>#REF!</v>
      </c>
      <c r="EP7937" t="e">
        <f t="shared" si="405"/>
        <v>#REF!</v>
      </c>
      <c r="EQ7937" t="e">
        <f t="shared" si="406"/>
        <v>#REF!</v>
      </c>
      <c r="ER7937" t="e">
        <f t="shared" si="407"/>
        <v>#REF!</v>
      </c>
    </row>
    <row r="7938" spans="142:148" x14ac:dyDescent="0.25">
      <c r="EL7938">
        <v>7931</v>
      </c>
      <c r="EM7938" t="e">
        <v>#REF!</v>
      </c>
      <c r="EN7938" t="e">
        <v>#REF!</v>
      </c>
      <c r="EP7938" t="e">
        <f t="shared" si="405"/>
        <v>#REF!</v>
      </c>
      <c r="EQ7938" t="e">
        <f t="shared" si="406"/>
        <v>#REF!</v>
      </c>
      <c r="ER7938" t="e">
        <f t="shared" si="407"/>
        <v>#REF!</v>
      </c>
    </row>
    <row r="7939" spans="142:148" x14ac:dyDescent="0.25">
      <c r="EL7939">
        <v>7932</v>
      </c>
      <c r="EM7939" t="e">
        <v>#REF!</v>
      </c>
      <c r="EN7939" t="e">
        <v>#REF!</v>
      </c>
      <c r="EP7939" t="e">
        <f t="shared" si="405"/>
        <v>#REF!</v>
      </c>
      <c r="EQ7939" t="e">
        <f t="shared" si="406"/>
        <v>#REF!</v>
      </c>
      <c r="ER7939" t="e">
        <f t="shared" si="407"/>
        <v>#REF!</v>
      </c>
    </row>
    <row r="7940" spans="142:148" x14ac:dyDescent="0.25">
      <c r="EL7940">
        <v>7933</v>
      </c>
      <c r="EM7940" t="e">
        <v>#REF!</v>
      </c>
      <c r="EN7940" t="e">
        <v>#REF!</v>
      </c>
      <c r="EP7940" t="e">
        <f t="shared" si="405"/>
        <v>#REF!</v>
      </c>
      <c r="EQ7940" t="e">
        <f t="shared" si="406"/>
        <v>#REF!</v>
      </c>
      <c r="ER7940" t="e">
        <f t="shared" si="407"/>
        <v>#REF!</v>
      </c>
    </row>
    <row r="7941" spans="142:148" x14ac:dyDescent="0.25">
      <c r="EL7941">
        <v>7934</v>
      </c>
      <c r="EM7941" t="e">
        <v>#REF!</v>
      </c>
      <c r="EN7941" t="e">
        <v>#REF!</v>
      </c>
      <c r="EP7941" t="e">
        <f t="shared" si="405"/>
        <v>#REF!</v>
      </c>
      <c r="EQ7941" t="e">
        <f t="shared" si="406"/>
        <v>#REF!</v>
      </c>
      <c r="ER7941" t="e">
        <f t="shared" si="407"/>
        <v>#REF!</v>
      </c>
    </row>
    <row r="7942" spans="142:148" x14ac:dyDescent="0.25">
      <c r="EL7942">
        <v>7935</v>
      </c>
      <c r="EM7942" t="e">
        <v>#REF!</v>
      </c>
      <c r="EN7942" t="e">
        <v>#REF!</v>
      </c>
      <c r="EP7942" t="e">
        <f t="shared" si="405"/>
        <v>#REF!</v>
      </c>
      <c r="EQ7942" t="e">
        <f t="shared" si="406"/>
        <v>#REF!</v>
      </c>
      <c r="ER7942" t="e">
        <f t="shared" si="407"/>
        <v>#REF!</v>
      </c>
    </row>
    <row r="7943" spans="142:148" x14ac:dyDescent="0.25">
      <c r="EL7943">
        <v>7936</v>
      </c>
      <c r="EM7943" t="e">
        <v>#REF!</v>
      </c>
      <c r="EN7943" t="e">
        <v>#REF!</v>
      </c>
      <c r="EP7943" t="e">
        <f t="shared" si="405"/>
        <v>#REF!</v>
      </c>
      <c r="EQ7943" t="e">
        <f t="shared" si="406"/>
        <v>#REF!</v>
      </c>
      <c r="ER7943" t="e">
        <f t="shared" si="407"/>
        <v>#REF!</v>
      </c>
    </row>
    <row r="7944" spans="142:148" x14ac:dyDescent="0.25">
      <c r="EL7944">
        <v>7937</v>
      </c>
      <c r="EM7944" t="e">
        <v>#REF!</v>
      </c>
      <c r="EN7944" t="e">
        <v>#REF!</v>
      </c>
      <c r="EP7944" t="e">
        <f t="shared" si="405"/>
        <v>#REF!</v>
      </c>
      <c r="EQ7944" t="e">
        <f t="shared" si="406"/>
        <v>#REF!</v>
      </c>
      <c r="ER7944" t="e">
        <f t="shared" si="407"/>
        <v>#REF!</v>
      </c>
    </row>
    <row r="7945" spans="142:148" x14ac:dyDescent="0.25">
      <c r="EL7945">
        <v>7938</v>
      </c>
      <c r="EM7945" t="e">
        <v>#REF!</v>
      </c>
      <c r="EN7945" t="e">
        <v>#REF!</v>
      </c>
      <c r="EP7945" t="e">
        <f t="shared" si="405"/>
        <v>#REF!</v>
      </c>
      <c r="EQ7945" t="e">
        <f t="shared" si="406"/>
        <v>#REF!</v>
      </c>
      <c r="ER7945" t="e">
        <f t="shared" si="407"/>
        <v>#REF!</v>
      </c>
    </row>
    <row r="7946" spans="142:148" x14ac:dyDescent="0.25">
      <c r="EL7946">
        <v>7939</v>
      </c>
      <c r="EM7946" t="e">
        <v>#REF!</v>
      </c>
      <c r="EN7946" t="e">
        <v>#REF!</v>
      </c>
      <c r="EP7946" t="e">
        <f t="shared" si="405"/>
        <v>#REF!</v>
      </c>
      <c r="EQ7946" t="e">
        <f t="shared" si="406"/>
        <v>#REF!</v>
      </c>
      <c r="ER7946" t="e">
        <f t="shared" si="407"/>
        <v>#REF!</v>
      </c>
    </row>
    <row r="7947" spans="142:148" x14ac:dyDescent="0.25">
      <c r="EL7947">
        <v>7940</v>
      </c>
      <c r="EM7947" t="e">
        <v>#REF!</v>
      </c>
      <c r="EN7947" t="e">
        <v>#REF!</v>
      </c>
      <c r="EP7947" t="e">
        <f t="shared" si="405"/>
        <v>#REF!</v>
      </c>
      <c r="EQ7947" t="e">
        <f t="shared" si="406"/>
        <v>#REF!</v>
      </c>
      <c r="ER7947" t="e">
        <f t="shared" si="407"/>
        <v>#REF!</v>
      </c>
    </row>
    <row r="7948" spans="142:148" x14ac:dyDescent="0.25">
      <c r="EL7948">
        <v>7941</v>
      </c>
      <c r="EM7948" t="e">
        <v>#REF!</v>
      </c>
      <c r="EN7948" t="e">
        <v>#REF!</v>
      </c>
      <c r="EP7948" t="e">
        <f t="shared" si="405"/>
        <v>#REF!</v>
      </c>
      <c r="EQ7948" t="e">
        <f t="shared" si="406"/>
        <v>#REF!</v>
      </c>
      <c r="ER7948" t="e">
        <f t="shared" si="407"/>
        <v>#REF!</v>
      </c>
    </row>
    <row r="7949" spans="142:148" x14ac:dyDescent="0.25">
      <c r="EL7949">
        <v>7942</v>
      </c>
      <c r="EM7949" t="e">
        <v>#REF!</v>
      </c>
      <c r="EN7949" t="e">
        <v>#REF!</v>
      </c>
      <c r="EP7949" t="e">
        <f t="shared" si="405"/>
        <v>#REF!</v>
      </c>
      <c r="EQ7949" t="e">
        <f t="shared" si="406"/>
        <v>#REF!</v>
      </c>
      <c r="ER7949" t="e">
        <f t="shared" si="407"/>
        <v>#REF!</v>
      </c>
    </row>
    <row r="7950" spans="142:148" x14ac:dyDescent="0.25">
      <c r="EL7950">
        <v>7943</v>
      </c>
      <c r="EM7950" t="e">
        <v>#REF!</v>
      </c>
      <c r="EN7950" t="e">
        <v>#REF!</v>
      </c>
      <c r="EP7950" t="e">
        <f t="shared" si="405"/>
        <v>#REF!</v>
      </c>
      <c r="EQ7950" t="e">
        <f t="shared" si="406"/>
        <v>#REF!</v>
      </c>
      <c r="ER7950" t="e">
        <f t="shared" si="407"/>
        <v>#REF!</v>
      </c>
    </row>
    <row r="7951" spans="142:148" x14ac:dyDescent="0.25">
      <c r="EL7951">
        <v>7944</v>
      </c>
      <c r="EM7951" t="e">
        <v>#REF!</v>
      </c>
      <c r="EN7951" t="e">
        <v>#REF!</v>
      </c>
      <c r="EP7951" t="e">
        <f t="shared" si="405"/>
        <v>#REF!</v>
      </c>
      <c r="EQ7951" t="e">
        <f t="shared" si="406"/>
        <v>#REF!</v>
      </c>
      <c r="ER7951" t="e">
        <f t="shared" si="407"/>
        <v>#REF!</v>
      </c>
    </row>
    <row r="7952" spans="142:148" x14ac:dyDescent="0.25">
      <c r="EL7952">
        <v>7945</v>
      </c>
      <c r="EM7952" t="e">
        <v>#REF!</v>
      </c>
      <c r="EN7952" t="e">
        <v>#REF!</v>
      </c>
      <c r="EP7952" t="e">
        <f t="shared" si="405"/>
        <v>#REF!</v>
      </c>
      <c r="EQ7952" t="e">
        <f t="shared" si="406"/>
        <v>#REF!</v>
      </c>
      <c r="ER7952" t="e">
        <f t="shared" si="407"/>
        <v>#REF!</v>
      </c>
    </row>
    <row r="7953" spans="142:148" x14ac:dyDescent="0.25">
      <c r="EL7953">
        <v>7946</v>
      </c>
      <c r="EM7953" t="e">
        <v>#REF!</v>
      </c>
      <c r="EN7953" t="e">
        <v>#REF!</v>
      </c>
      <c r="EP7953" t="e">
        <f t="shared" si="405"/>
        <v>#REF!</v>
      </c>
      <c r="EQ7953" t="e">
        <f t="shared" si="406"/>
        <v>#REF!</v>
      </c>
      <c r="ER7953" t="e">
        <f t="shared" si="407"/>
        <v>#REF!</v>
      </c>
    </row>
    <row r="7954" spans="142:148" x14ac:dyDescent="0.25">
      <c r="EL7954">
        <v>7947</v>
      </c>
      <c r="EM7954" t="e">
        <v>#REF!</v>
      </c>
      <c r="EN7954" t="e">
        <v>#REF!</v>
      </c>
      <c r="EP7954" t="e">
        <f t="shared" si="405"/>
        <v>#REF!</v>
      </c>
      <c r="EQ7954" t="e">
        <f t="shared" si="406"/>
        <v>#REF!</v>
      </c>
      <c r="ER7954" t="e">
        <f t="shared" si="407"/>
        <v>#REF!</v>
      </c>
    </row>
    <row r="7955" spans="142:148" x14ac:dyDescent="0.25">
      <c r="EL7955">
        <v>7948</v>
      </c>
      <c r="EM7955" t="e">
        <v>#REF!</v>
      </c>
      <c r="EN7955" t="e">
        <v>#REF!</v>
      </c>
      <c r="EP7955" t="e">
        <f t="shared" si="405"/>
        <v>#REF!</v>
      </c>
      <c r="EQ7955" t="e">
        <f t="shared" si="406"/>
        <v>#REF!</v>
      </c>
      <c r="ER7955" t="e">
        <f t="shared" si="407"/>
        <v>#REF!</v>
      </c>
    </row>
    <row r="7956" spans="142:148" x14ac:dyDescent="0.25">
      <c r="EL7956">
        <v>7949</v>
      </c>
      <c r="EM7956" t="e">
        <v>#REF!</v>
      </c>
      <c r="EN7956" t="e">
        <v>#REF!</v>
      </c>
      <c r="EP7956" t="e">
        <f t="shared" si="405"/>
        <v>#REF!</v>
      </c>
      <c r="EQ7956" t="e">
        <f t="shared" si="406"/>
        <v>#REF!</v>
      </c>
      <c r="ER7956" t="e">
        <f t="shared" si="407"/>
        <v>#REF!</v>
      </c>
    </row>
    <row r="7957" spans="142:148" x14ac:dyDescent="0.25">
      <c r="EL7957">
        <v>7950</v>
      </c>
      <c r="EM7957" t="e">
        <v>#REF!</v>
      </c>
      <c r="EN7957" t="e">
        <v>#REF!</v>
      </c>
      <c r="EP7957" t="e">
        <f t="shared" si="405"/>
        <v>#REF!</v>
      </c>
      <c r="EQ7957" t="e">
        <f t="shared" si="406"/>
        <v>#REF!</v>
      </c>
      <c r="ER7957" t="e">
        <f t="shared" si="407"/>
        <v>#REF!</v>
      </c>
    </row>
    <row r="7958" spans="142:148" x14ac:dyDescent="0.25">
      <c r="EL7958">
        <v>7951</v>
      </c>
      <c r="EM7958" t="e">
        <v>#REF!</v>
      </c>
      <c r="EN7958" t="e">
        <v>#REF!</v>
      </c>
      <c r="EP7958" t="e">
        <f t="shared" si="405"/>
        <v>#REF!</v>
      </c>
      <c r="EQ7958" t="e">
        <f t="shared" si="406"/>
        <v>#REF!</v>
      </c>
      <c r="ER7958" t="e">
        <f t="shared" si="407"/>
        <v>#REF!</v>
      </c>
    </row>
    <row r="7959" spans="142:148" x14ac:dyDescent="0.25">
      <c r="EL7959">
        <v>7952</v>
      </c>
      <c r="EM7959" t="e">
        <v>#REF!</v>
      </c>
      <c r="EN7959" t="e">
        <v>#REF!</v>
      </c>
      <c r="EP7959" t="e">
        <f t="shared" si="405"/>
        <v>#REF!</v>
      </c>
      <c r="EQ7959" t="e">
        <f t="shared" si="406"/>
        <v>#REF!</v>
      </c>
      <c r="ER7959" t="e">
        <f t="shared" si="407"/>
        <v>#REF!</v>
      </c>
    </row>
    <row r="7960" spans="142:148" x14ac:dyDescent="0.25">
      <c r="EL7960">
        <v>7953</v>
      </c>
      <c r="EM7960" t="e">
        <v>#REF!</v>
      </c>
      <c r="EN7960" t="e">
        <v>#REF!</v>
      </c>
      <c r="EP7960" t="e">
        <f t="shared" ref="EP7960:EP8023" si="408">IF(EM7960&gt;EN7960,1,0)</f>
        <v>#REF!</v>
      </c>
      <c r="EQ7960" t="e">
        <f t="shared" ref="EQ7960:EQ8023" si="409">IF(EP7960&gt;0,0,1)</f>
        <v>#REF!</v>
      </c>
      <c r="ER7960" t="e">
        <f t="shared" ref="ER7960:ER8023" si="410">IF(EM7960&gt;EN7960,EM7960-EN7960,EN7960-EM7960)</f>
        <v>#REF!</v>
      </c>
    </row>
    <row r="7961" spans="142:148" x14ac:dyDescent="0.25">
      <c r="EL7961">
        <v>7954</v>
      </c>
      <c r="EM7961" t="e">
        <v>#REF!</v>
      </c>
      <c r="EN7961" t="e">
        <v>#REF!</v>
      </c>
      <c r="EP7961" t="e">
        <f t="shared" si="408"/>
        <v>#REF!</v>
      </c>
      <c r="EQ7961" t="e">
        <f t="shared" si="409"/>
        <v>#REF!</v>
      </c>
      <c r="ER7961" t="e">
        <f t="shared" si="410"/>
        <v>#REF!</v>
      </c>
    </row>
    <row r="7962" spans="142:148" x14ac:dyDescent="0.25">
      <c r="EL7962">
        <v>7955</v>
      </c>
      <c r="EM7962" t="e">
        <v>#REF!</v>
      </c>
      <c r="EN7962" t="e">
        <v>#REF!</v>
      </c>
      <c r="EP7962" t="e">
        <f t="shared" si="408"/>
        <v>#REF!</v>
      </c>
      <c r="EQ7962" t="e">
        <f t="shared" si="409"/>
        <v>#REF!</v>
      </c>
      <c r="ER7962" t="e">
        <f t="shared" si="410"/>
        <v>#REF!</v>
      </c>
    </row>
    <row r="7963" spans="142:148" x14ac:dyDescent="0.25">
      <c r="EL7963">
        <v>7956</v>
      </c>
      <c r="EM7963" t="e">
        <v>#REF!</v>
      </c>
      <c r="EN7963" t="e">
        <v>#REF!</v>
      </c>
      <c r="EP7963" t="e">
        <f t="shared" si="408"/>
        <v>#REF!</v>
      </c>
      <c r="EQ7963" t="e">
        <f t="shared" si="409"/>
        <v>#REF!</v>
      </c>
      <c r="ER7963" t="e">
        <f t="shared" si="410"/>
        <v>#REF!</v>
      </c>
    </row>
    <row r="7964" spans="142:148" x14ac:dyDescent="0.25">
      <c r="EL7964">
        <v>7957</v>
      </c>
      <c r="EM7964" t="e">
        <v>#REF!</v>
      </c>
      <c r="EN7964" t="e">
        <v>#REF!</v>
      </c>
      <c r="EP7964" t="e">
        <f t="shared" si="408"/>
        <v>#REF!</v>
      </c>
      <c r="EQ7964" t="e">
        <f t="shared" si="409"/>
        <v>#REF!</v>
      </c>
      <c r="ER7964" t="e">
        <f t="shared" si="410"/>
        <v>#REF!</v>
      </c>
    </row>
    <row r="7965" spans="142:148" x14ac:dyDescent="0.25">
      <c r="EL7965">
        <v>7958</v>
      </c>
      <c r="EM7965" t="e">
        <v>#REF!</v>
      </c>
      <c r="EN7965" t="e">
        <v>#REF!</v>
      </c>
      <c r="EP7965" t="e">
        <f t="shared" si="408"/>
        <v>#REF!</v>
      </c>
      <c r="EQ7965" t="e">
        <f t="shared" si="409"/>
        <v>#REF!</v>
      </c>
      <c r="ER7965" t="e">
        <f t="shared" si="410"/>
        <v>#REF!</v>
      </c>
    </row>
    <row r="7966" spans="142:148" x14ac:dyDescent="0.25">
      <c r="EL7966">
        <v>7959</v>
      </c>
      <c r="EM7966" t="e">
        <v>#REF!</v>
      </c>
      <c r="EN7966" t="e">
        <v>#REF!</v>
      </c>
      <c r="EP7966" t="e">
        <f t="shared" si="408"/>
        <v>#REF!</v>
      </c>
      <c r="EQ7966" t="e">
        <f t="shared" si="409"/>
        <v>#REF!</v>
      </c>
      <c r="ER7966" t="e">
        <f t="shared" si="410"/>
        <v>#REF!</v>
      </c>
    </row>
    <row r="7967" spans="142:148" x14ac:dyDescent="0.25">
      <c r="EL7967">
        <v>7960</v>
      </c>
      <c r="EM7967" t="e">
        <v>#REF!</v>
      </c>
      <c r="EN7967" t="e">
        <v>#REF!</v>
      </c>
      <c r="EP7967" t="e">
        <f t="shared" si="408"/>
        <v>#REF!</v>
      </c>
      <c r="EQ7967" t="e">
        <f t="shared" si="409"/>
        <v>#REF!</v>
      </c>
      <c r="ER7967" t="e">
        <f t="shared" si="410"/>
        <v>#REF!</v>
      </c>
    </row>
    <row r="7968" spans="142:148" x14ac:dyDescent="0.25">
      <c r="EL7968">
        <v>7961</v>
      </c>
      <c r="EM7968" t="e">
        <v>#REF!</v>
      </c>
      <c r="EN7968" t="e">
        <v>#REF!</v>
      </c>
      <c r="EP7968" t="e">
        <f t="shared" si="408"/>
        <v>#REF!</v>
      </c>
      <c r="EQ7968" t="e">
        <f t="shared" si="409"/>
        <v>#REF!</v>
      </c>
      <c r="ER7968" t="e">
        <f t="shared" si="410"/>
        <v>#REF!</v>
      </c>
    </row>
    <row r="7969" spans="142:148" x14ac:dyDescent="0.25">
      <c r="EL7969">
        <v>7962</v>
      </c>
      <c r="EM7969" t="e">
        <v>#REF!</v>
      </c>
      <c r="EN7969" t="e">
        <v>#REF!</v>
      </c>
      <c r="EP7969" t="e">
        <f t="shared" si="408"/>
        <v>#REF!</v>
      </c>
      <c r="EQ7969" t="e">
        <f t="shared" si="409"/>
        <v>#REF!</v>
      </c>
      <c r="ER7969" t="e">
        <f t="shared" si="410"/>
        <v>#REF!</v>
      </c>
    </row>
    <row r="7970" spans="142:148" x14ac:dyDescent="0.25">
      <c r="EL7970">
        <v>7963</v>
      </c>
      <c r="EM7970" t="e">
        <v>#REF!</v>
      </c>
      <c r="EN7970" t="e">
        <v>#REF!</v>
      </c>
      <c r="EP7970" t="e">
        <f t="shared" si="408"/>
        <v>#REF!</v>
      </c>
      <c r="EQ7970" t="e">
        <f t="shared" si="409"/>
        <v>#REF!</v>
      </c>
      <c r="ER7970" t="e">
        <f t="shared" si="410"/>
        <v>#REF!</v>
      </c>
    </row>
    <row r="7971" spans="142:148" x14ac:dyDescent="0.25">
      <c r="EL7971">
        <v>7964</v>
      </c>
      <c r="EM7971" t="e">
        <v>#REF!</v>
      </c>
      <c r="EN7971" t="e">
        <v>#REF!</v>
      </c>
      <c r="EP7971" t="e">
        <f t="shared" si="408"/>
        <v>#REF!</v>
      </c>
      <c r="EQ7971" t="e">
        <f t="shared" si="409"/>
        <v>#REF!</v>
      </c>
      <c r="ER7971" t="e">
        <f t="shared" si="410"/>
        <v>#REF!</v>
      </c>
    </row>
    <row r="7972" spans="142:148" x14ac:dyDescent="0.25">
      <c r="EL7972">
        <v>7965</v>
      </c>
      <c r="EM7972" t="e">
        <v>#REF!</v>
      </c>
      <c r="EN7972" t="e">
        <v>#REF!</v>
      </c>
      <c r="EP7972" t="e">
        <f t="shared" si="408"/>
        <v>#REF!</v>
      </c>
      <c r="EQ7972" t="e">
        <f t="shared" si="409"/>
        <v>#REF!</v>
      </c>
      <c r="ER7972" t="e">
        <f t="shared" si="410"/>
        <v>#REF!</v>
      </c>
    </row>
    <row r="7973" spans="142:148" x14ac:dyDescent="0.25">
      <c r="EL7973">
        <v>7966</v>
      </c>
      <c r="EM7973" t="e">
        <v>#REF!</v>
      </c>
      <c r="EN7973" t="e">
        <v>#REF!</v>
      </c>
      <c r="EP7973" t="e">
        <f t="shared" si="408"/>
        <v>#REF!</v>
      </c>
      <c r="EQ7973" t="e">
        <f t="shared" si="409"/>
        <v>#REF!</v>
      </c>
      <c r="ER7973" t="e">
        <f t="shared" si="410"/>
        <v>#REF!</v>
      </c>
    </row>
    <row r="7974" spans="142:148" x14ac:dyDescent="0.25">
      <c r="EL7974">
        <v>7967</v>
      </c>
      <c r="EM7974" t="e">
        <v>#REF!</v>
      </c>
      <c r="EN7974" t="e">
        <v>#REF!</v>
      </c>
      <c r="EP7974" t="e">
        <f t="shared" si="408"/>
        <v>#REF!</v>
      </c>
      <c r="EQ7974" t="e">
        <f t="shared" si="409"/>
        <v>#REF!</v>
      </c>
      <c r="ER7974" t="e">
        <f t="shared" si="410"/>
        <v>#REF!</v>
      </c>
    </row>
    <row r="7975" spans="142:148" x14ac:dyDescent="0.25">
      <c r="EL7975">
        <v>7968</v>
      </c>
      <c r="EM7975" t="e">
        <v>#REF!</v>
      </c>
      <c r="EN7975" t="e">
        <v>#REF!</v>
      </c>
      <c r="EP7975" t="e">
        <f t="shared" si="408"/>
        <v>#REF!</v>
      </c>
      <c r="EQ7975" t="e">
        <f t="shared" si="409"/>
        <v>#REF!</v>
      </c>
      <c r="ER7975" t="e">
        <f t="shared" si="410"/>
        <v>#REF!</v>
      </c>
    </row>
    <row r="7976" spans="142:148" x14ac:dyDescent="0.25">
      <c r="EL7976">
        <v>7969</v>
      </c>
      <c r="EM7976" t="e">
        <v>#REF!</v>
      </c>
      <c r="EN7976" t="e">
        <v>#REF!</v>
      </c>
      <c r="EP7976" t="e">
        <f t="shared" si="408"/>
        <v>#REF!</v>
      </c>
      <c r="EQ7976" t="e">
        <f t="shared" si="409"/>
        <v>#REF!</v>
      </c>
      <c r="ER7976" t="e">
        <f t="shared" si="410"/>
        <v>#REF!</v>
      </c>
    </row>
    <row r="7977" spans="142:148" x14ac:dyDescent="0.25">
      <c r="EL7977">
        <v>7970</v>
      </c>
      <c r="EM7977" t="e">
        <v>#REF!</v>
      </c>
      <c r="EN7977" t="e">
        <v>#REF!</v>
      </c>
      <c r="EP7977" t="e">
        <f t="shared" si="408"/>
        <v>#REF!</v>
      </c>
      <c r="EQ7977" t="e">
        <f t="shared" si="409"/>
        <v>#REF!</v>
      </c>
      <c r="ER7977" t="e">
        <f t="shared" si="410"/>
        <v>#REF!</v>
      </c>
    </row>
    <row r="7978" spans="142:148" x14ac:dyDescent="0.25">
      <c r="EL7978">
        <v>7971</v>
      </c>
      <c r="EM7978" t="e">
        <v>#REF!</v>
      </c>
      <c r="EN7978" t="e">
        <v>#REF!</v>
      </c>
      <c r="EP7978" t="e">
        <f t="shared" si="408"/>
        <v>#REF!</v>
      </c>
      <c r="EQ7978" t="e">
        <f t="shared" si="409"/>
        <v>#REF!</v>
      </c>
      <c r="ER7978" t="e">
        <f t="shared" si="410"/>
        <v>#REF!</v>
      </c>
    </row>
    <row r="7979" spans="142:148" x14ac:dyDescent="0.25">
      <c r="EL7979">
        <v>7972</v>
      </c>
      <c r="EM7979" t="e">
        <v>#REF!</v>
      </c>
      <c r="EN7979" t="e">
        <v>#REF!</v>
      </c>
      <c r="EP7979" t="e">
        <f t="shared" si="408"/>
        <v>#REF!</v>
      </c>
      <c r="EQ7979" t="e">
        <f t="shared" si="409"/>
        <v>#REF!</v>
      </c>
      <c r="ER7979" t="e">
        <f t="shared" si="410"/>
        <v>#REF!</v>
      </c>
    </row>
    <row r="7980" spans="142:148" x14ac:dyDescent="0.25">
      <c r="EL7980">
        <v>7973</v>
      </c>
      <c r="EM7980" t="e">
        <v>#REF!</v>
      </c>
      <c r="EN7980" t="e">
        <v>#REF!</v>
      </c>
      <c r="EP7980" t="e">
        <f t="shared" si="408"/>
        <v>#REF!</v>
      </c>
      <c r="EQ7980" t="e">
        <f t="shared" si="409"/>
        <v>#REF!</v>
      </c>
      <c r="ER7980" t="e">
        <f t="shared" si="410"/>
        <v>#REF!</v>
      </c>
    </row>
    <row r="7981" spans="142:148" x14ac:dyDescent="0.25">
      <c r="EL7981">
        <v>7974</v>
      </c>
      <c r="EM7981" t="e">
        <v>#REF!</v>
      </c>
      <c r="EN7981" t="e">
        <v>#REF!</v>
      </c>
      <c r="EP7981" t="e">
        <f t="shared" si="408"/>
        <v>#REF!</v>
      </c>
      <c r="EQ7981" t="e">
        <f t="shared" si="409"/>
        <v>#REF!</v>
      </c>
      <c r="ER7981" t="e">
        <f t="shared" si="410"/>
        <v>#REF!</v>
      </c>
    </row>
    <row r="7982" spans="142:148" x14ac:dyDescent="0.25">
      <c r="EL7982">
        <v>7975</v>
      </c>
      <c r="EM7982" t="e">
        <v>#REF!</v>
      </c>
      <c r="EN7982" t="e">
        <v>#REF!</v>
      </c>
      <c r="EP7982" t="e">
        <f t="shared" si="408"/>
        <v>#REF!</v>
      </c>
      <c r="EQ7982" t="e">
        <f t="shared" si="409"/>
        <v>#REF!</v>
      </c>
      <c r="ER7982" t="e">
        <f t="shared" si="410"/>
        <v>#REF!</v>
      </c>
    </row>
    <row r="7983" spans="142:148" x14ac:dyDescent="0.25">
      <c r="EL7983">
        <v>7976</v>
      </c>
      <c r="EM7983" t="e">
        <v>#REF!</v>
      </c>
      <c r="EN7983" t="e">
        <v>#REF!</v>
      </c>
      <c r="EP7983" t="e">
        <f t="shared" si="408"/>
        <v>#REF!</v>
      </c>
      <c r="EQ7983" t="e">
        <f t="shared" si="409"/>
        <v>#REF!</v>
      </c>
      <c r="ER7983" t="e">
        <f t="shared" si="410"/>
        <v>#REF!</v>
      </c>
    </row>
    <row r="7984" spans="142:148" x14ac:dyDescent="0.25">
      <c r="EL7984">
        <v>7977</v>
      </c>
      <c r="EM7984" t="e">
        <v>#REF!</v>
      </c>
      <c r="EN7984" t="e">
        <v>#REF!</v>
      </c>
      <c r="EP7984" t="e">
        <f t="shared" si="408"/>
        <v>#REF!</v>
      </c>
      <c r="EQ7984" t="e">
        <f t="shared" si="409"/>
        <v>#REF!</v>
      </c>
      <c r="ER7984" t="e">
        <f t="shared" si="410"/>
        <v>#REF!</v>
      </c>
    </row>
    <row r="7985" spans="142:148" x14ac:dyDescent="0.25">
      <c r="EL7985">
        <v>7978</v>
      </c>
      <c r="EM7985" t="e">
        <v>#REF!</v>
      </c>
      <c r="EN7985" t="e">
        <v>#REF!</v>
      </c>
      <c r="EP7985" t="e">
        <f t="shared" si="408"/>
        <v>#REF!</v>
      </c>
      <c r="EQ7985" t="e">
        <f t="shared" si="409"/>
        <v>#REF!</v>
      </c>
      <c r="ER7985" t="e">
        <f t="shared" si="410"/>
        <v>#REF!</v>
      </c>
    </row>
    <row r="7986" spans="142:148" x14ac:dyDescent="0.25">
      <c r="EL7986">
        <v>7979</v>
      </c>
      <c r="EM7986" t="e">
        <v>#REF!</v>
      </c>
      <c r="EN7986" t="e">
        <v>#REF!</v>
      </c>
      <c r="EP7986" t="e">
        <f t="shared" si="408"/>
        <v>#REF!</v>
      </c>
      <c r="EQ7986" t="e">
        <f t="shared" si="409"/>
        <v>#REF!</v>
      </c>
      <c r="ER7986" t="e">
        <f t="shared" si="410"/>
        <v>#REF!</v>
      </c>
    </row>
    <row r="7987" spans="142:148" x14ac:dyDescent="0.25">
      <c r="EL7987">
        <v>7980</v>
      </c>
      <c r="EM7987" t="e">
        <v>#REF!</v>
      </c>
      <c r="EN7987" t="e">
        <v>#REF!</v>
      </c>
      <c r="EP7987" t="e">
        <f t="shared" si="408"/>
        <v>#REF!</v>
      </c>
      <c r="EQ7987" t="e">
        <f t="shared" si="409"/>
        <v>#REF!</v>
      </c>
      <c r="ER7987" t="e">
        <f t="shared" si="410"/>
        <v>#REF!</v>
      </c>
    </row>
    <row r="7988" spans="142:148" x14ac:dyDescent="0.25">
      <c r="EL7988">
        <v>7981</v>
      </c>
      <c r="EM7988" t="e">
        <v>#REF!</v>
      </c>
      <c r="EN7988" t="e">
        <v>#REF!</v>
      </c>
      <c r="EP7988" t="e">
        <f t="shared" si="408"/>
        <v>#REF!</v>
      </c>
      <c r="EQ7988" t="e">
        <f t="shared" si="409"/>
        <v>#REF!</v>
      </c>
      <c r="ER7988" t="e">
        <f t="shared" si="410"/>
        <v>#REF!</v>
      </c>
    </row>
    <row r="7989" spans="142:148" x14ac:dyDescent="0.25">
      <c r="EL7989">
        <v>7982</v>
      </c>
      <c r="EM7989" t="e">
        <v>#REF!</v>
      </c>
      <c r="EN7989" t="e">
        <v>#REF!</v>
      </c>
      <c r="EP7989" t="e">
        <f t="shared" si="408"/>
        <v>#REF!</v>
      </c>
      <c r="EQ7989" t="e">
        <f t="shared" si="409"/>
        <v>#REF!</v>
      </c>
      <c r="ER7989" t="e">
        <f t="shared" si="410"/>
        <v>#REF!</v>
      </c>
    </row>
    <row r="7990" spans="142:148" x14ac:dyDescent="0.25">
      <c r="EL7990">
        <v>7983</v>
      </c>
      <c r="EM7990" t="e">
        <v>#REF!</v>
      </c>
      <c r="EN7990" t="e">
        <v>#REF!</v>
      </c>
      <c r="EP7990" t="e">
        <f t="shared" si="408"/>
        <v>#REF!</v>
      </c>
      <c r="EQ7990" t="e">
        <f t="shared" si="409"/>
        <v>#REF!</v>
      </c>
      <c r="ER7990" t="e">
        <f t="shared" si="410"/>
        <v>#REF!</v>
      </c>
    </row>
    <row r="7991" spans="142:148" x14ac:dyDescent="0.25">
      <c r="EL7991">
        <v>7984</v>
      </c>
      <c r="EM7991" t="e">
        <v>#REF!</v>
      </c>
      <c r="EN7991" t="e">
        <v>#REF!</v>
      </c>
      <c r="EP7991" t="e">
        <f t="shared" si="408"/>
        <v>#REF!</v>
      </c>
      <c r="EQ7991" t="e">
        <f t="shared" si="409"/>
        <v>#REF!</v>
      </c>
      <c r="ER7991" t="e">
        <f t="shared" si="410"/>
        <v>#REF!</v>
      </c>
    </row>
    <row r="7992" spans="142:148" x14ac:dyDescent="0.25">
      <c r="EL7992">
        <v>7985</v>
      </c>
      <c r="EM7992" t="e">
        <v>#REF!</v>
      </c>
      <c r="EN7992" t="e">
        <v>#REF!</v>
      </c>
      <c r="EP7992" t="e">
        <f t="shared" si="408"/>
        <v>#REF!</v>
      </c>
      <c r="EQ7992" t="e">
        <f t="shared" si="409"/>
        <v>#REF!</v>
      </c>
      <c r="ER7992" t="e">
        <f t="shared" si="410"/>
        <v>#REF!</v>
      </c>
    </row>
    <row r="7993" spans="142:148" x14ac:dyDescent="0.25">
      <c r="EL7993">
        <v>7986</v>
      </c>
      <c r="EM7993" t="e">
        <v>#REF!</v>
      </c>
      <c r="EN7993" t="e">
        <v>#REF!</v>
      </c>
      <c r="EP7993" t="e">
        <f t="shared" si="408"/>
        <v>#REF!</v>
      </c>
      <c r="EQ7993" t="e">
        <f t="shared" si="409"/>
        <v>#REF!</v>
      </c>
      <c r="ER7993" t="e">
        <f t="shared" si="410"/>
        <v>#REF!</v>
      </c>
    </row>
    <row r="7994" spans="142:148" x14ac:dyDescent="0.25">
      <c r="EL7994">
        <v>7987</v>
      </c>
      <c r="EM7994" t="e">
        <v>#REF!</v>
      </c>
      <c r="EN7994" t="e">
        <v>#REF!</v>
      </c>
      <c r="EP7994" t="e">
        <f t="shared" si="408"/>
        <v>#REF!</v>
      </c>
      <c r="EQ7994" t="e">
        <f t="shared" si="409"/>
        <v>#REF!</v>
      </c>
      <c r="ER7994" t="e">
        <f t="shared" si="410"/>
        <v>#REF!</v>
      </c>
    </row>
    <row r="7995" spans="142:148" x14ac:dyDescent="0.25">
      <c r="EL7995">
        <v>7988</v>
      </c>
      <c r="EM7995" t="e">
        <v>#REF!</v>
      </c>
      <c r="EN7995" t="e">
        <v>#REF!</v>
      </c>
      <c r="EP7995" t="e">
        <f t="shared" si="408"/>
        <v>#REF!</v>
      </c>
      <c r="EQ7995" t="e">
        <f t="shared" si="409"/>
        <v>#REF!</v>
      </c>
      <c r="ER7995" t="e">
        <f t="shared" si="410"/>
        <v>#REF!</v>
      </c>
    </row>
    <row r="7996" spans="142:148" x14ac:dyDescent="0.25">
      <c r="EL7996">
        <v>7989</v>
      </c>
      <c r="EM7996" t="e">
        <v>#REF!</v>
      </c>
      <c r="EN7996" t="e">
        <v>#REF!</v>
      </c>
      <c r="EP7996" t="e">
        <f t="shared" si="408"/>
        <v>#REF!</v>
      </c>
      <c r="EQ7996" t="e">
        <f t="shared" si="409"/>
        <v>#REF!</v>
      </c>
      <c r="ER7996" t="e">
        <f t="shared" si="410"/>
        <v>#REF!</v>
      </c>
    </row>
    <row r="7997" spans="142:148" x14ac:dyDescent="0.25">
      <c r="EL7997">
        <v>7990</v>
      </c>
      <c r="EM7997" t="e">
        <v>#REF!</v>
      </c>
      <c r="EN7997" t="e">
        <v>#REF!</v>
      </c>
      <c r="EP7997" t="e">
        <f t="shared" si="408"/>
        <v>#REF!</v>
      </c>
      <c r="EQ7997" t="e">
        <f t="shared" si="409"/>
        <v>#REF!</v>
      </c>
      <c r="ER7997" t="e">
        <f t="shared" si="410"/>
        <v>#REF!</v>
      </c>
    </row>
    <row r="7998" spans="142:148" x14ac:dyDescent="0.25">
      <c r="EL7998">
        <v>7991</v>
      </c>
      <c r="EM7998" t="e">
        <v>#REF!</v>
      </c>
      <c r="EN7998" t="e">
        <v>#REF!</v>
      </c>
      <c r="EP7998" t="e">
        <f t="shared" si="408"/>
        <v>#REF!</v>
      </c>
      <c r="EQ7998" t="e">
        <f t="shared" si="409"/>
        <v>#REF!</v>
      </c>
      <c r="ER7998" t="e">
        <f t="shared" si="410"/>
        <v>#REF!</v>
      </c>
    </row>
    <row r="7999" spans="142:148" x14ac:dyDescent="0.25">
      <c r="EL7999">
        <v>7992</v>
      </c>
      <c r="EM7999" t="e">
        <v>#REF!</v>
      </c>
      <c r="EN7999" t="e">
        <v>#REF!</v>
      </c>
      <c r="EP7999" t="e">
        <f t="shared" si="408"/>
        <v>#REF!</v>
      </c>
      <c r="EQ7999" t="e">
        <f t="shared" si="409"/>
        <v>#REF!</v>
      </c>
      <c r="ER7999" t="e">
        <f t="shared" si="410"/>
        <v>#REF!</v>
      </c>
    </row>
    <row r="8000" spans="142:148" x14ac:dyDescent="0.25">
      <c r="EL8000">
        <v>7993</v>
      </c>
      <c r="EM8000" t="e">
        <v>#REF!</v>
      </c>
      <c r="EN8000" t="e">
        <v>#REF!</v>
      </c>
      <c r="EP8000" t="e">
        <f t="shared" si="408"/>
        <v>#REF!</v>
      </c>
      <c r="EQ8000" t="e">
        <f t="shared" si="409"/>
        <v>#REF!</v>
      </c>
      <c r="ER8000" t="e">
        <f t="shared" si="410"/>
        <v>#REF!</v>
      </c>
    </row>
    <row r="8001" spans="142:148" x14ac:dyDescent="0.25">
      <c r="EL8001">
        <v>7994</v>
      </c>
      <c r="EM8001" t="e">
        <v>#REF!</v>
      </c>
      <c r="EN8001" t="e">
        <v>#REF!</v>
      </c>
      <c r="EP8001" t="e">
        <f t="shared" si="408"/>
        <v>#REF!</v>
      </c>
      <c r="EQ8001" t="e">
        <f t="shared" si="409"/>
        <v>#REF!</v>
      </c>
      <c r="ER8001" t="e">
        <f t="shared" si="410"/>
        <v>#REF!</v>
      </c>
    </row>
    <row r="8002" spans="142:148" x14ac:dyDescent="0.25">
      <c r="EL8002">
        <v>7995</v>
      </c>
      <c r="EM8002" t="e">
        <v>#REF!</v>
      </c>
      <c r="EN8002" t="e">
        <v>#REF!</v>
      </c>
      <c r="EP8002" t="e">
        <f t="shared" si="408"/>
        <v>#REF!</v>
      </c>
      <c r="EQ8002" t="e">
        <f t="shared" si="409"/>
        <v>#REF!</v>
      </c>
      <c r="ER8002" t="e">
        <f t="shared" si="410"/>
        <v>#REF!</v>
      </c>
    </row>
    <row r="8003" spans="142:148" x14ac:dyDescent="0.25">
      <c r="EL8003">
        <v>7996</v>
      </c>
      <c r="EM8003" t="e">
        <v>#REF!</v>
      </c>
      <c r="EN8003" t="e">
        <v>#REF!</v>
      </c>
      <c r="EP8003" t="e">
        <f t="shared" si="408"/>
        <v>#REF!</v>
      </c>
      <c r="EQ8003" t="e">
        <f t="shared" si="409"/>
        <v>#REF!</v>
      </c>
      <c r="ER8003" t="e">
        <f t="shared" si="410"/>
        <v>#REF!</v>
      </c>
    </row>
    <row r="8004" spans="142:148" x14ac:dyDescent="0.25">
      <c r="EL8004">
        <v>7997</v>
      </c>
      <c r="EM8004" t="e">
        <v>#REF!</v>
      </c>
      <c r="EN8004" t="e">
        <v>#REF!</v>
      </c>
      <c r="EP8004" t="e">
        <f t="shared" si="408"/>
        <v>#REF!</v>
      </c>
      <c r="EQ8004" t="e">
        <f t="shared" si="409"/>
        <v>#REF!</v>
      </c>
      <c r="ER8004" t="e">
        <f t="shared" si="410"/>
        <v>#REF!</v>
      </c>
    </row>
    <row r="8005" spans="142:148" x14ac:dyDescent="0.25">
      <c r="EL8005">
        <v>7998</v>
      </c>
      <c r="EM8005" t="e">
        <v>#REF!</v>
      </c>
      <c r="EN8005" t="e">
        <v>#REF!</v>
      </c>
      <c r="EP8005" t="e">
        <f t="shared" si="408"/>
        <v>#REF!</v>
      </c>
      <c r="EQ8005" t="e">
        <f t="shared" si="409"/>
        <v>#REF!</v>
      </c>
      <c r="ER8005" t="e">
        <f t="shared" si="410"/>
        <v>#REF!</v>
      </c>
    </row>
    <row r="8006" spans="142:148" x14ac:dyDescent="0.25">
      <c r="EL8006">
        <v>7999</v>
      </c>
      <c r="EM8006" t="e">
        <v>#REF!</v>
      </c>
      <c r="EN8006" t="e">
        <v>#REF!</v>
      </c>
      <c r="EP8006" t="e">
        <f t="shared" si="408"/>
        <v>#REF!</v>
      </c>
      <c r="EQ8006" t="e">
        <f t="shared" si="409"/>
        <v>#REF!</v>
      </c>
      <c r="ER8006" t="e">
        <f t="shared" si="410"/>
        <v>#REF!</v>
      </c>
    </row>
    <row r="8007" spans="142:148" x14ac:dyDescent="0.25">
      <c r="EL8007">
        <v>8000</v>
      </c>
      <c r="EM8007" t="e">
        <v>#REF!</v>
      </c>
      <c r="EN8007" t="e">
        <v>#REF!</v>
      </c>
      <c r="EP8007" t="e">
        <f t="shared" si="408"/>
        <v>#REF!</v>
      </c>
      <c r="EQ8007" t="e">
        <f t="shared" si="409"/>
        <v>#REF!</v>
      </c>
      <c r="ER8007" t="e">
        <f t="shared" si="410"/>
        <v>#REF!</v>
      </c>
    </row>
    <row r="8008" spans="142:148" x14ac:dyDescent="0.25">
      <c r="EL8008">
        <v>8001</v>
      </c>
      <c r="EM8008" t="e">
        <v>#REF!</v>
      </c>
      <c r="EN8008" t="e">
        <v>#REF!</v>
      </c>
      <c r="EP8008" t="e">
        <f t="shared" si="408"/>
        <v>#REF!</v>
      </c>
      <c r="EQ8008" t="e">
        <f t="shared" si="409"/>
        <v>#REF!</v>
      </c>
      <c r="ER8008" t="e">
        <f t="shared" si="410"/>
        <v>#REF!</v>
      </c>
    </row>
    <row r="8009" spans="142:148" x14ac:dyDescent="0.25">
      <c r="EL8009">
        <v>8002</v>
      </c>
      <c r="EM8009" t="e">
        <v>#REF!</v>
      </c>
      <c r="EN8009" t="e">
        <v>#REF!</v>
      </c>
      <c r="EP8009" t="e">
        <f t="shared" si="408"/>
        <v>#REF!</v>
      </c>
      <c r="EQ8009" t="e">
        <f t="shared" si="409"/>
        <v>#REF!</v>
      </c>
      <c r="ER8009" t="e">
        <f t="shared" si="410"/>
        <v>#REF!</v>
      </c>
    </row>
    <row r="8010" spans="142:148" x14ac:dyDescent="0.25">
      <c r="EL8010">
        <v>8003</v>
      </c>
      <c r="EM8010" t="e">
        <v>#REF!</v>
      </c>
      <c r="EN8010" t="e">
        <v>#REF!</v>
      </c>
      <c r="EP8010" t="e">
        <f t="shared" si="408"/>
        <v>#REF!</v>
      </c>
      <c r="EQ8010" t="e">
        <f t="shared" si="409"/>
        <v>#REF!</v>
      </c>
      <c r="ER8010" t="e">
        <f t="shared" si="410"/>
        <v>#REF!</v>
      </c>
    </row>
    <row r="8011" spans="142:148" x14ac:dyDescent="0.25">
      <c r="EL8011">
        <v>8004</v>
      </c>
      <c r="EM8011" t="e">
        <v>#REF!</v>
      </c>
      <c r="EN8011" t="e">
        <v>#REF!</v>
      </c>
      <c r="EP8011" t="e">
        <f t="shared" si="408"/>
        <v>#REF!</v>
      </c>
      <c r="EQ8011" t="e">
        <f t="shared" si="409"/>
        <v>#REF!</v>
      </c>
      <c r="ER8011" t="e">
        <f t="shared" si="410"/>
        <v>#REF!</v>
      </c>
    </row>
    <row r="8012" spans="142:148" x14ac:dyDescent="0.25">
      <c r="EL8012">
        <v>8005</v>
      </c>
      <c r="EM8012" t="e">
        <v>#REF!</v>
      </c>
      <c r="EN8012" t="e">
        <v>#REF!</v>
      </c>
      <c r="EP8012" t="e">
        <f t="shared" si="408"/>
        <v>#REF!</v>
      </c>
      <c r="EQ8012" t="e">
        <f t="shared" si="409"/>
        <v>#REF!</v>
      </c>
      <c r="ER8012" t="e">
        <f t="shared" si="410"/>
        <v>#REF!</v>
      </c>
    </row>
    <row r="8013" spans="142:148" x14ac:dyDescent="0.25">
      <c r="EL8013">
        <v>8006</v>
      </c>
      <c r="EM8013" t="e">
        <v>#REF!</v>
      </c>
      <c r="EN8013" t="e">
        <v>#REF!</v>
      </c>
      <c r="EP8013" t="e">
        <f t="shared" si="408"/>
        <v>#REF!</v>
      </c>
      <c r="EQ8013" t="e">
        <f t="shared" si="409"/>
        <v>#REF!</v>
      </c>
      <c r="ER8013" t="e">
        <f t="shared" si="410"/>
        <v>#REF!</v>
      </c>
    </row>
    <row r="8014" spans="142:148" x14ac:dyDescent="0.25">
      <c r="EL8014">
        <v>8007</v>
      </c>
      <c r="EM8014" t="e">
        <v>#REF!</v>
      </c>
      <c r="EN8014" t="e">
        <v>#REF!</v>
      </c>
      <c r="EP8014" t="e">
        <f t="shared" si="408"/>
        <v>#REF!</v>
      </c>
      <c r="EQ8014" t="e">
        <f t="shared" si="409"/>
        <v>#REF!</v>
      </c>
      <c r="ER8014" t="e">
        <f t="shared" si="410"/>
        <v>#REF!</v>
      </c>
    </row>
    <row r="8015" spans="142:148" x14ac:dyDescent="0.25">
      <c r="EL8015">
        <v>8008</v>
      </c>
      <c r="EM8015" t="e">
        <v>#REF!</v>
      </c>
      <c r="EN8015" t="e">
        <v>#REF!</v>
      </c>
      <c r="EP8015" t="e">
        <f t="shared" si="408"/>
        <v>#REF!</v>
      </c>
      <c r="EQ8015" t="e">
        <f t="shared" si="409"/>
        <v>#REF!</v>
      </c>
      <c r="ER8015" t="e">
        <f t="shared" si="410"/>
        <v>#REF!</v>
      </c>
    </row>
    <row r="8016" spans="142:148" x14ac:dyDescent="0.25">
      <c r="EL8016">
        <v>8009</v>
      </c>
      <c r="EM8016" t="e">
        <v>#REF!</v>
      </c>
      <c r="EN8016" t="e">
        <v>#REF!</v>
      </c>
      <c r="EP8016" t="e">
        <f t="shared" si="408"/>
        <v>#REF!</v>
      </c>
      <c r="EQ8016" t="e">
        <f t="shared" si="409"/>
        <v>#REF!</v>
      </c>
      <c r="ER8016" t="e">
        <f t="shared" si="410"/>
        <v>#REF!</v>
      </c>
    </row>
    <row r="8017" spans="142:148" x14ac:dyDescent="0.25">
      <c r="EL8017">
        <v>8010</v>
      </c>
      <c r="EM8017" t="e">
        <v>#REF!</v>
      </c>
      <c r="EN8017" t="e">
        <v>#REF!</v>
      </c>
      <c r="EP8017" t="e">
        <f t="shared" si="408"/>
        <v>#REF!</v>
      </c>
      <c r="EQ8017" t="e">
        <f t="shared" si="409"/>
        <v>#REF!</v>
      </c>
      <c r="ER8017" t="e">
        <f t="shared" si="410"/>
        <v>#REF!</v>
      </c>
    </row>
    <row r="8018" spans="142:148" x14ac:dyDescent="0.25">
      <c r="EL8018">
        <v>8011</v>
      </c>
      <c r="EM8018" t="e">
        <v>#REF!</v>
      </c>
      <c r="EN8018" t="e">
        <v>#REF!</v>
      </c>
      <c r="EP8018" t="e">
        <f t="shared" si="408"/>
        <v>#REF!</v>
      </c>
      <c r="EQ8018" t="e">
        <f t="shared" si="409"/>
        <v>#REF!</v>
      </c>
      <c r="ER8018" t="e">
        <f t="shared" si="410"/>
        <v>#REF!</v>
      </c>
    </row>
    <row r="8019" spans="142:148" x14ac:dyDescent="0.25">
      <c r="EL8019">
        <v>8012</v>
      </c>
      <c r="EM8019" t="e">
        <v>#REF!</v>
      </c>
      <c r="EN8019" t="e">
        <v>#REF!</v>
      </c>
      <c r="EP8019" t="e">
        <f t="shared" si="408"/>
        <v>#REF!</v>
      </c>
      <c r="EQ8019" t="e">
        <f t="shared" si="409"/>
        <v>#REF!</v>
      </c>
      <c r="ER8019" t="e">
        <f t="shared" si="410"/>
        <v>#REF!</v>
      </c>
    </row>
    <row r="8020" spans="142:148" x14ac:dyDescent="0.25">
      <c r="EL8020">
        <v>8013</v>
      </c>
      <c r="EM8020" t="e">
        <v>#REF!</v>
      </c>
      <c r="EN8020" t="e">
        <v>#REF!</v>
      </c>
      <c r="EP8020" t="e">
        <f t="shared" si="408"/>
        <v>#REF!</v>
      </c>
      <c r="EQ8020" t="e">
        <f t="shared" si="409"/>
        <v>#REF!</v>
      </c>
      <c r="ER8020" t="e">
        <f t="shared" si="410"/>
        <v>#REF!</v>
      </c>
    </row>
    <row r="8021" spans="142:148" x14ac:dyDescent="0.25">
      <c r="EL8021">
        <v>8014</v>
      </c>
      <c r="EM8021" t="e">
        <v>#REF!</v>
      </c>
      <c r="EN8021" t="e">
        <v>#REF!</v>
      </c>
      <c r="EP8021" t="e">
        <f t="shared" si="408"/>
        <v>#REF!</v>
      </c>
      <c r="EQ8021" t="e">
        <f t="shared" si="409"/>
        <v>#REF!</v>
      </c>
      <c r="ER8021" t="e">
        <f t="shared" si="410"/>
        <v>#REF!</v>
      </c>
    </row>
    <row r="8022" spans="142:148" x14ac:dyDescent="0.25">
      <c r="EL8022">
        <v>8015</v>
      </c>
      <c r="EM8022" t="e">
        <v>#REF!</v>
      </c>
      <c r="EN8022" t="e">
        <v>#REF!</v>
      </c>
      <c r="EP8022" t="e">
        <f t="shared" si="408"/>
        <v>#REF!</v>
      </c>
      <c r="EQ8022" t="e">
        <f t="shared" si="409"/>
        <v>#REF!</v>
      </c>
      <c r="ER8022" t="e">
        <f t="shared" si="410"/>
        <v>#REF!</v>
      </c>
    </row>
    <row r="8023" spans="142:148" x14ac:dyDescent="0.25">
      <c r="EL8023">
        <v>8016</v>
      </c>
      <c r="EM8023" t="e">
        <v>#REF!</v>
      </c>
      <c r="EN8023" t="e">
        <v>#REF!</v>
      </c>
      <c r="EP8023" t="e">
        <f t="shared" si="408"/>
        <v>#REF!</v>
      </c>
      <c r="EQ8023" t="e">
        <f t="shared" si="409"/>
        <v>#REF!</v>
      </c>
      <c r="ER8023" t="e">
        <f t="shared" si="410"/>
        <v>#REF!</v>
      </c>
    </row>
    <row r="8024" spans="142:148" x14ac:dyDescent="0.25">
      <c r="EL8024">
        <v>8017</v>
      </c>
      <c r="EM8024" t="e">
        <v>#REF!</v>
      </c>
      <c r="EN8024" t="e">
        <v>#REF!</v>
      </c>
      <c r="EP8024" t="e">
        <f t="shared" ref="EP8024:EP8087" si="411">IF(EM8024&gt;EN8024,1,0)</f>
        <v>#REF!</v>
      </c>
      <c r="EQ8024" t="e">
        <f t="shared" ref="EQ8024:EQ8087" si="412">IF(EP8024&gt;0,0,1)</f>
        <v>#REF!</v>
      </c>
      <c r="ER8024" t="e">
        <f t="shared" ref="ER8024:ER8087" si="413">IF(EM8024&gt;EN8024,EM8024-EN8024,EN8024-EM8024)</f>
        <v>#REF!</v>
      </c>
    </row>
    <row r="8025" spans="142:148" x14ac:dyDescent="0.25">
      <c r="EL8025">
        <v>8018</v>
      </c>
      <c r="EM8025" t="e">
        <v>#REF!</v>
      </c>
      <c r="EN8025" t="e">
        <v>#REF!</v>
      </c>
      <c r="EP8025" t="e">
        <f t="shared" si="411"/>
        <v>#REF!</v>
      </c>
      <c r="EQ8025" t="e">
        <f t="shared" si="412"/>
        <v>#REF!</v>
      </c>
      <c r="ER8025" t="e">
        <f t="shared" si="413"/>
        <v>#REF!</v>
      </c>
    </row>
    <row r="8026" spans="142:148" x14ac:dyDescent="0.25">
      <c r="EL8026">
        <v>8019</v>
      </c>
      <c r="EM8026" t="e">
        <v>#REF!</v>
      </c>
      <c r="EN8026" t="e">
        <v>#REF!</v>
      </c>
      <c r="EP8026" t="e">
        <f t="shared" si="411"/>
        <v>#REF!</v>
      </c>
      <c r="EQ8026" t="e">
        <f t="shared" si="412"/>
        <v>#REF!</v>
      </c>
      <c r="ER8026" t="e">
        <f t="shared" si="413"/>
        <v>#REF!</v>
      </c>
    </row>
    <row r="8027" spans="142:148" x14ac:dyDescent="0.25">
      <c r="EL8027">
        <v>8020</v>
      </c>
      <c r="EM8027" t="e">
        <v>#REF!</v>
      </c>
      <c r="EN8027" t="e">
        <v>#REF!</v>
      </c>
      <c r="EP8027" t="e">
        <f t="shared" si="411"/>
        <v>#REF!</v>
      </c>
      <c r="EQ8027" t="e">
        <f t="shared" si="412"/>
        <v>#REF!</v>
      </c>
      <c r="ER8027" t="e">
        <f t="shared" si="413"/>
        <v>#REF!</v>
      </c>
    </row>
    <row r="8028" spans="142:148" x14ac:dyDescent="0.25">
      <c r="EL8028">
        <v>8021</v>
      </c>
      <c r="EM8028" t="e">
        <v>#REF!</v>
      </c>
      <c r="EN8028" t="e">
        <v>#REF!</v>
      </c>
      <c r="EP8028" t="e">
        <f t="shared" si="411"/>
        <v>#REF!</v>
      </c>
      <c r="EQ8028" t="e">
        <f t="shared" si="412"/>
        <v>#REF!</v>
      </c>
      <c r="ER8028" t="e">
        <f t="shared" si="413"/>
        <v>#REF!</v>
      </c>
    </row>
    <row r="8029" spans="142:148" x14ac:dyDescent="0.25">
      <c r="EL8029">
        <v>8022</v>
      </c>
      <c r="EM8029" t="e">
        <v>#REF!</v>
      </c>
      <c r="EN8029" t="e">
        <v>#REF!</v>
      </c>
      <c r="EP8029" t="e">
        <f t="shared" si="411"/>
        <v>#REF!</v>
      </c>
      <c r="EQ8029" t="e">
        <f t="shared" si="412"/>
        <v>#REF!</v>
      </c>
      <c r="ER8029" t="e">
        <f t="shared" si="413"/>
        <v>#REF!</v>
      </c>
    </row>
    <row r="8030" spans="142:148" x14ac:dyDescent="0.25">
      <c r="EL8030">
        <v>8023</v>
      </c>
      <c r="EM8030" t="e">
        <v>#REF!</v>
      </c>
      <c r="EN8030" t="e">
        <v>#REF!</v>
      </c>
      <c r="EP8030" t="e">
        <f t="shared" si="411"/>
        <v>#REF!</v>
      </c>
      <c r="EQ8030" t="e">
        <f t="shared" si="412"/>
        <v>#REF!</v>
      </c>
      <c r="ER8030" t="e">
        <f t="shared" si="413"/>
        <v>#REF!</v>
      </c>
    </row>
    <row r="8031" spans="142:148" x14ac:dyDescent="0.25">
      <c r="EL8031">
        <v>8024</v>
      </c>
      <c r="EM8031" t="e">
        <v>#REF!</v>
      </c>
      <c r="EN8031" t="e">
        <v>#REF!</v>
      </c>
      <c r="EP8031" t="e">
        <f t="shared" si="411"/>
        <v>#REF!</v>
      </c>
      <c r="EQ8031" t="e">
        <f t="shared" si="412"/>
        <v>#REF!</v>
      </c>
      <c r="ER8031" t="e">
        <f t="shared" si="413"/>
        <v>#REF!</v>
      </c>
    </row>
    <row r="8032" spans="142:148" x14ac:dyDescent="0.25">
      <c r="EL8032">
        <v>8025</v>
      </c>
      <c r="EM8032" t="e">
        <v>#REF!</v>
      </c>
      <c r="EN8032" t="e">
        <v>#REF!</v>
      </c>
      <c r="EP8032" t="e">
        <f t="shared" si="411"/>
        <v>#REF!</v>
      </c>
      <c r="EQ8032" t="e">
        <f t="shared" si="412"/>
        <v>#REF!</v>
      </c>
      <c r="ER8032" t="e">
        <f t="shared" si="413"/>
        <v>#REF!</v>
      </c>
    </row>
    <row r="8033" spans="142:148" x14ac:dyDescent="0.25">
      <c r="EL8033">
        <v>8026</v>
      </c>
      <c r="EM8033" t="e">
        <v>#REF!</v>
      </c>
      <c r="EN8033" t="e">
        <v>#REF!</v>
      </c>
      <c r="EP8033" t="e">
        <f t="shared" si="411"/>
        <v>#REF!</v>
      </c>
      <c r="EQ8033" t="e">
        <f t="shared" si="412"/>
        <v>#REF!</v>
      </c>
      <c r="ER8033" t="e">
        <f t="shared" si="413"/>
        <v>#REF!</v>
      </c>
    </row>
    <row r="8034" spans="142:148" x14ac:dyDescent="0.25">
      <c r="EL8034">
        <v>8027</v>
      </c>
      <c r="EM8034" t="e">
        <v>#REF!</v>
      </c>
      <c r="EN8034" t="e">
        <v>#REF!</v>
      </c>
      <c r="EP8034" t="e">
        <f t="shared" si="411"/>
        <v>#REF!</v>
      </c>
      <c r="EQ8034" t="e">
        <f t="shared" si="412"/>
        <v>#REF!</v>
      </c>
      <c r="ER8034" t="e">
        <f t="shared" si="413"/>
        <v>#REF!</v>
      </c>
    </row>
    <row r="8035" spans="142:148" x14ac:dyDescent="0.25">
      <c r="EL8035">
        <v>8028</v>
      </c>
      <c r="EM8035" t="e">
        <v>#REF!</v>
      </c>
      <c r="EN8035" t="e">
        <v>#REF!</v>
      </c>
      <c r="EP8035" t="e">
        <f t="shared" si="411"/>
        <v>#REF!</v>
      </c>
      <c r="EQ8035" t="e">
        <f t="shared" si="412"/>
        <v>#REF!</v>
      </c>
      <c r="ER8035" t="e">
        <f t="shared" si="413"/>
        <v>#REF!</v>
      </c>
    </row>
    <row r="8036" spans="142:148" x14ac:dyDescent="0.25">
      <c r="EL8036">
        <v>8029</v>
      </c>
      <c r="EM8036" t="e">
        <v>#REF!</v>
      </c>
      <c r="EN8036" t="e">
        <v>#REF!</v>
      </c>
      <c r="EP8036" t="e">
        <f t="shared" si="411"/>
        <v>#REF!</v>
      </c>
      <c r="EQ8036" t="e">
        <f t="shared" si="412"/>
        <v>#REF!</v>
      </c>
      <c r="ER8036" t="e">
        <f t="shared" si="413"/>
        <v>#REF!</v>
      </c>
    </row>
    <row r="8037" spans="142:148" x14ac:dyDescent="0.25">
      <c r="EL8037">
        <v>8030</v>
      </c>
      <c r="EM8037" t="e">
        <v>#REF!</v>
      </c>
      <c r="EN8037" t="e">
        <v>#REF!</v>
      </c>
      <c r="EP8037" t="e">
        <f t="shared" si="411"/>
        <v>#REF!</v>
      </c>
      <c r="EQ8037" t="e">
        <f t="shared" si="412"/>
        <v>#REF!</v>
      </c>
      <c r="ER8037" t="e">
        <f t="shared" si="413"/>
        <v>#REF!</v>
      </c>
    </row>
    <row r="8038" spans="142:148" x14ac:dyDescent="0.25">
      <c r="EL8038">
        <v>8031</v>
      </c>
      <c r="EM8038" t="e">
        <v>#REF!</v>
      </c>
      <c r="EN8038" t="e">
        <v>#REF!</v>
      </c>
      <c r="EP8038" t="e">
        <f t="shared" si="411"/>
        <v>#REF!</v>
      </c>
      <c r="EQ8038" t="e">
        <f t="shared" si="412"/>
        <v>#REF!</v>
      </c>
      <c r="ER8038" t="e">
        <f t="shared" si="413"/>
        <v>#REF!</v>
      </c>
    </row>
    <row r="8039" spans="142:148" x14ac:dyDescent="0.25">
      <c r="EL8039">
        <v>8032</v>
      </c>
      <c r="EM8039" t="e">
        <v>#REF!</v>
      </c>
      <c r="EN8039" t="e">
        <v>#REF!</v>
      </c>
      <c r="EP8039" t="e">
        <f t="shared" si="411"/>
        <v>#REF!</v>
      </c>
      <c r="EQ8039" t="e">
        <f t="shared" si="412"/>
        <v>#REF!</v>
      </c>
      <c r="ER8039" t="e">
        <f t="shared" si="413"/>
        <v>#REF!</v>
      </c>
    </row>
    <row r="8040" spans="142:148" x14ac:dyDescent="0.25">
      <c r="EL8040">
        <v>8033</v>
      </c>
      <c r="EM8040" t="e">
        <v>#REF!</v>
      </c>
      <c r="EN8040" t="e">
        <v>#REF!</v>
      </c>
      <c r="EP8040" t="e">
        <f t="shared" si="411"/>
        <v>#REF!</v>
      </c>
      <c r="EQ8040" t="e">
        <f t="shared" si="412"/>
        <v>#REF!</v>
      </c>
      <c r="ER8040" t="e">
        <f t="shared" si="413"/>
        <v>#REF!</v>
      </c>
    </row>
    <row r="8041" spans="142:148" x14ac:dyDescent="0.25">
      <c r="EL8041">
        <v>8034</v>
      </c>
      <c r="EM8041" t="e">
        <v>#REF!</v>
      </c>
      <c r="EN8041" t="e">
        <v>#REF!</v>
      </c>
      <c r="EP8041" t="e">
        <f t="shared" si="411"/>
        <v>#REF!</v>
      </c>
      <c r="EQ8041" t="e">
        <f t="shared" si="412"/>
        <v>#REF!</v>
      </c>
      <c r="ER8041" t="e">
        <f t="shared" si="413"/>
        <v>#REF!</v>
      </c>
    </row>
    <row r="8042" spans="142:148" x14ac:dyDescent="0.25">
      <c r="EL8042">
        <v>8035</v>
      </c>
      <c r="EM8042" t="e">
        <v>#REF!</v>
      </c>
      <c r="EN8042" t="e">
        <v>#REF!</v>
      </c>
      <c r="EP8042" t="e">
        <f t="shared" si="411"/>
        <v>#REF!</v>
      </c>
      <c r="EQ8042" t="e">
        <f t="shared" si="412"/>
        <v>#REF!</v>
      </c>
      <c r="ER8042" t="e">
        <f t="shared" si="413"/>
        <v>#REF!</v>
      </c>
    </row>
    <row r="8043" spans="142:148" x14ac:dyDescent="0.25">
      <c r="EL8043">
        <v>8036</v>
      </c>
      <c r="EM8043" t="e">
        <v>#REF!</v>
      </c>
      <c r="EN8043" t="e">
        <v>#REF!</v>
      </c>
      <c r="EP8043" t="e">
        <f t="shared" si="411"/>
        <v>#REF!</v>
      </c>
      <c r="EQ8043" t="e">
        <f t="shared" si="412"/>
        <v>#REF!</v>
      </c>
      <c r="ER8043" t="e">
        <f t="shared" si="413"/>
        <v>#REF!</v>
      </c>
    </row>
    <row r="8044" spans="142:148" x14ac:dyDescent="0.25">
      <c r="EL8044">
        <v>8037</v>
      </c>
      <c r="EM8044" t="e">
        <v>#REF!</v>
      </c>
      <c r="EN8044" t="e">
        <v>#REF!</v>
      </c>
      <c r="EP8044" t="e">
        <f t="shared" si="411"/>
        <v>#REF!</v>
      </c>
      <c r="EQ8044" t="e">
        <f t="shared" si="412"/>
        <v>#REF!</v>
      </c>
      <c r="ER8044" t="e">
        <f t="shared" si="413"/>
        <v>#REF!</v>
      </c>
    </row>
    <row r="8045" spans="142:148" x14ac:dyDescent="0.25">
      <c r="EL8045">
        <v>8038</v>
      </c>
      <c r="EM8045" t="e">
        <v>#REF!</v>
      </c>
      <c r="EN8045" t="e">
        <v>#REF!</v>
      </c>
      <c r="EP8045" t="e">
        <f t="shared" si="411"/>
        <v>#REF!</v>
      </c>
      <c r="EQ8045" t="e">
        <f t="shared" si="412"/>
        <v>#REF!</v>
      </c>
      <c r="ER8045" t="e">
        <f t="shared" si="413"/>
        <v>#REF!</v>
      </c>
    </row>
    <row r="8046" spans="142:148" x14ac:dyDescent="0.25">
      <c r="EL8046">
        <v>8039</v>
      </c>
      <c r="EM8046" t="e">
        <v>#REF!</v>
      </c>
      <c r="EN8046" t="e">
        <v>#REF!</v>
      </c>
      <c r="EP8046" t="e">
        <f t="shared" si="411"/>
        <v>#REF!</v>
      </c>
      <c r="EQ8046" t="e">
        <f t="shared" si="412"/>
        <v>#REF!</v>
      </c>
      <c r="ER8046" t="e">
        <f t="shared" si="413"/>
        <v>#REF!</v>
      </c>
    </row>
    <row r="8047" spans="142:148" x14ac:dyDescent="0.25">
      <c r="EL8047">
        <v>8040</v>
      </c>
      <c r="EM8047" t="e">
        <v>#REF!</v>
      </c>
      <c r="EN8047" t="e">
        <v>#REF!</v>
      </c>
      <c r="EP8047" t="e">
        <f t="shared" si="411"/>
        <v>#REF!</v>
      </c>
      <c r="EQ8047" t="e">
        <f t="shared" si="412"/>
        <v>#REF!</v>
      </c>
      <c r="ER8047" t="e">
        <f t="shared" si="413"/>
        <v>#REF!</v>
      </c>
    </row>
    <row r="8048" spans="142:148" x14ac:dyDescent="0.25">
      <c r="EL8048">
        <v>8041</v>
      </c>
      <c r="EM8048" t="e">
        <v>#REF!</v>
      </c>
      <c r="EN8048" t="e">
        <v>#REF!</v>
      </c>
      <c r="EP8048" t="e">
        <f t="shared" si="411"/>
        <v>#REF!</v>
      </c>
      <c r="EQ8048" t="e">
        <f t="shared" si="412"/>
        <v>#REF!</v>
      </c>
      <c r="ER8048" t="e">
        <f t="shared" si="413"/>
        <v>#REF!</v>
      </c>
    </row>
    <row r="8049" spans="142:148" x14ac:dyDescent="0.25">
      <c r="EL8049">
        <v>8042</v>
      </c>
      <c r="EM8049" t="e">
        <v>#REF!</v>
      </c>
      <c r="EN8049" t="e">
        <v>#REF!</v>
      </c>
      <c r="EP8049" t="e">
        <f t="shared" si="411"/>
        <v>#REF!</v>
      </c>
      <c r="EQ8049" t="e">
        <f t="shared" si="412"/>
        <v>#REF!</v>
      </c>
      <c r="ER8049" t="e">
        <f t="shared" si="413"/>
        <v>#REF!</v>
      </c>
    </row>
    <row r="8050" spans="142:148" x14ac:dyDescent="0.25">
      <c r="EL8050">
        <v>8043</v>
      </c>
      <c r="EM8050" t="e">
        <v>#REF!</v>
      </c>
      <c r="EN8050" t="e">
        <v>#REF!</v>
      </c>
      <c r="EP8050" t="e">
        <f t="shared" si="411"/>
        <v>#REF!</v>
      </c>
      <c r="EQ8050" t="e">
        <f t="shared" si="412"/>
        <v>#REF!</v>
      </c>
      <c r="ER8050" t="e">
        <f t="shared" si="413"/>
        <v>#REF!</v>
      </c>
    </row>
    <row r="8051" spans="142:148" x14ac:dyDescent="0.25">
      <c r="EL8051">
        <v>8044</v>
      </c>
      <c r="EM8051" t="e">
        <v>#REF!</v>
      </c>
      <c r="EN8051" t="e">
        <v>#REF!</v>
      </c>
      <c r="EP8051" t="e">
        <f t="shared" si="411"/>
        <v>#REF!</v>
      </c>
      <c r="EQ8051" t="e">
        <f t="shared" si="412"/>
        <v>#REF!</v>
      </c>
      <c r="ER8051" t="e">
        <f t="shared" si="413"/>
        <v>#REF!</v>
      </c>
    </row>
    <row r="8052" spans="142:148" x14ac:dyDescent="0.25">
      <c r="EL8052">
        <v>8045</v>
      </c>
      <c r="EM8052" t="e">
        <v>#REF!</v>
      </c>
      <c r="EN8052" t="e">
        <v>#REF!</v>
      </c>
      <c r="EP8052" t="e">
        <f t="shared" si="411"/>
        <v>#REF!</v>
      </c>
      <c r="EQ8052" t="e">
        <f t="shared" si="412"/>
        <v>#REF!</v>
      </c>
      <c r="ER8052" t="e">
        <f t="shared" si="413"/>
        <v>#REF!</v>
      </c>
    </row>
    <row r="8053" spans="142:148" x14ac:dyDescent="0.25">
      <c r="EL8053">
        <v>8046</v>
      </c>
      <c r="EM8053" t="e">
        <v>#REF!</v>
      </c>
      <c r="EN8053" t="e">
        <v>#REF!</v>
      </c>
      <c r="EP8053" t="e">
        <f t="shared" si="411"/>
        <v>#REF!</v>
      </c>
      <c r="EQ8053" t="e">
        <f t="shared" si="412"/>
        <v>#REF!</v>
      </c>
      <c r="ER8053" t="e">
        <f t="shared" si="413"/>
        <v>#REF!</v>
      </c>
    </row>
    <row r="8054" spans="142:148" x14ac:dyDescent="0.25">
      <c r="EL8054">
        <v>8047</v>
      </c>
      <c r="EM8054" t="e">
        <v>#REF!</v>
      </c>
      <c r="EN8054" t="e">
        <v>#REF!</v>
      </c>
      <c r="EP8054" t="e">
        <f t="shared" si="411"/>
        <v>#REF!</v>
      </c>
      <c r="EQ8054" t="e">
        <f t="shared" si="412"/>
        <v>#REF!</v>
      </c>
      <c r="ER8054" t="e">
        <f t="shared" si="413"/>
        <v>#REF!</v>
      </c>
    </row>
    <row r="8055" spans="142:148" x14ac:dyDescent="0.25">
      <c r="EL8055">
        <v>8048</v>
      </c>
      <c r="EM8055" t="e">
        <v>#REF!</v>
      </c>
      <c r="EN8055" t="e">
        <v>#REF!</v>
      </c>
      <c r="EP8055" t="e">
        <f t="shared" si="411"/>
        <v>#REF!</v>
      </c>
      <c r="EQ8055" t="e">
        <f t="shared" si="412"/>
        <v>#REF!</v>
      </c>
      <c r="ER8055" t="e">
        <f t="shared" si="413"/>
        <v>#REF!</v>
      </c>
    </row>
    <row r="8056" spans="142:148" x14ac:dyDescent="0.25">
      <c r="EL8056">
        <v>8049</v>
      </c>
      <c r="EM8056" t="e">
        <v>#REF!</v>
      </c>
      <c r="EN8056" t="e">
        <v>#REF!</v>
      </c>
      <c r="EP8056" t="e">
        <f t="shared" si="411"/>
        <v>#REF!</v>
      </c>
      <c r="EQ8056" t="e">
        <f t="shared" si="412"/>
        <v>#REF!</v>
      </c>
      <c r="ER8056" t="e">
        <f t="shared" si="413"/>
        <v>#REF!</v>
      </c>
    </row>
    <row r="8057" spans="142:148" x14ac:dyDescent="0.25">
      <c r="EL8057">
        <v>8050</v>
      </c>
      <c r="EM8057" t="e">
        <v>#REF!</v>
      </c>
      <c r="EN8057" t="e">
        <v>#REF!</v>
      </c>
      <c r="EP8057" t="e">
        <f t="shared" si="411"/>
        <v>#REF!</v>
      </c>
      <c r="EQ8057" t="e">
        <f t="shared" si="412"/>
        <v>#REF!</v>
      </c>
      <c r="ER8057" t="e">
        <f t="shared" si="413"/>
        <v>#REF!</v>
      </c>
    </row>
    <row r="8058" spans="142:148" x14ac:dyDescent="0.25">
      <c r="EL8058">
        <v>8051</v>
      </c>
      <c r="EM8058" t="e">
        <v>#REF!</v>
      </c>
      <c r="EN8058" t="e">
        <v>#REF!</v>
      </c>
      <c r="EP8058" t="e">
        <f t="shared" si="411"/>
        <v>#REF!</v>
      </c>
      <c r="EQ8058" t="e">
        <f t="shared" si="412"/>
        <v>#REF!</v>
      </c>
      <c r="ER8058" t="e">
        <f t="shared" si="413"/>
        <v>#REF!</v>
      </c>
    </row>
    <row r="8059" spans="142:148" x14ac:dyDescent="0.25">
      <c r="EL8059">
        <v>8052</v>
      </c>
      <c r="EM8059" t="e">
        <v>#REF!</v>
      </c>
      <c r="EN8059" t="e">
        <v>#REF!</v>
      </c>
      <c r="EP8059" t="e">
        <f t="shared" si="411"/>
        <v>#REF!</v>
      </c>
      <c r="EQ8059" t="e">
        <f t="shared" si="412"/>
        <v>#REF!</v>
      </c>
      <c r="ER8059" t="e">
        <f t="shared" si="413"/>
        <v>#REF!</v>
      </c>
    </row>
    <row r="8060" spans="142:148" x14ac:dyDescent="0.25">
      <c r="EL8060">
        <v>8053</v>
      </c>
      <c r="EM8060" t="e">
        <v>#REF!</v>
      </c>
      <c r="EN8060" t="e">
        <v>#REF!</v>
      </c>
      <c r="EP8060" t="e">
        <f t="shared" si="411"/>
        <v>#REF!</v>
      </c>
      <c r="EQ8060" t="e">
        <f t="shared" si="412"/>
        <v>#REF!</v>
      </c>
      <c r="ER8060" t="e">
        <f t="shared" si="413"/>
        <v>#REF!</v>
      </c>
    </row>
    <row r="8061" spans="142:148" x14ac:dyDescent="0.25">
      <c r="EL8061">
        <v>8054</v>
      </c>
      <c r="EM8061" t="e">
        <v>#REF!</v>
      </c>
      <c r="EN8061" t="e">
        <v>#REF!</v>
      </c>
      <c r="EP8061" t="e">
        <f t="shared" si="411"/>
        <v>#REF!</v>
      </c>
      <c r="EQ8061" t="e">
        <f t="shared" si="412"/>
        <v>#REF!</v>
      </c>
      <c r="ER8061" t="e">
        <f t="shared" si="413"/>
        <v>#REF!</v>
      </c>
    </row>
    <row r="8062" spans="142:148" x14ac:dyDescent="0.25">
      <c r="EL8062">
        <v>8055</v>
      </c>
      <c r="EM8062" t="e">
        <v>#REF!</v>
      </c>
      <c r="EN8062" t="e">
        <v>#REF!</v>
      </c>
      <c r="EP8062" t="e">
        <f t="shared" si="411"/>
        <v>#REF!</v>
      </c>
      <c r="EQ8062" t="e">
        <f t="shared" si="412"/>
        <v>#REF!</v>
      </c>
      <c r="ER8062" t="e">
        <f t="shared" si="413"/>
        <v>#REF!</v>
      </c>
    </row>
    <row r="8063" spans="142:148" x14ac:dyDescent="0.25">
      <c r="EL8063">
        <v>8056</v>
      </c>
      <c r="EM8063" t="e">
        <v>#REF!</v>
      </c>
      <c r="EN8063" t="e">
        <v>#REF!</v>
      </c>
      <c r="EP8063" t="e">
        <f t="shared" si="411"/>
        <v>#REF!</v>
      </c>
      <c r="EQ8063" t="e">
        <f t="shared" si="412"/>
        <v>#REF!</v>
      </c>
      <c r="ER8063" t="e">
        <f t="shared" si="413"/>
        <v>#REF!</v>
      </c>
    </row>
    <row r="8064" spans="142:148" x14ac:dyDescent="0.25">
      <c r="EL8064">
        <v>8057</v>
      </c>
      <c r="EM8064" t="e">
        <v>#REF!</v>
      </c>
      <c r="EN8064" t="e">
        <v>#REF!</v>
      </c>
      <c r="EP8064" t="e">
        <f t="shared" si="411"/>
        <v>#REF!</v>
      </c>
      <c r="EQ8064" t="e">
        <f t="shared" si="412"/>
        <v>#REF!</v>
      </c>
      <c r="ER8064" t="e">
        <f t="shared" si="413"/>
        <v>#REF!</v>
      </c>
    </row>
    <row r="8065" spans="142:148" x14ac:dyDescent="0.25">
      <c r="EL8065">
        <v>8058</v>
      </c>
      <c r="EM8065" t="e">
        <v>#REF!</v>
      </c>
      <c r="EN8065" t="e">
        <v>#REF!</v>
      </c>
      <c r="EP8065" t="e">
        <f t="shared" si="411"/>
        <v>#REF!</v>
      </c>
      <c r="EQ8065" t="e">
        <f t="shared" si="412"/>
        <v>#REF!</v>
      </c>
      <c r="ER8065" t="e">
        <f t="shared" si="413"/>
        <v>#REF!</v>
      </c>
    </row>
    <row r="8066" spans="142:148" x14ac:dyDescent="0.25">
      <c r="EL8066">
        <v>8059</v>
      </c>
      <c r="EM8066" t="e">
        <v>#REF!</v>
      </c>
      <c r="EN8066" t="e">
        <v>#REF!</v>
      </c>
      <c r="EP8066" t="e">
        <f t="shared" si="411"/>
        <v>#REF!</v>
      </c>
      <c r="EQ8066" t="e">
        <f t="shared" si="412"/>
        <v>#REF!</v>
      </c>
      <c r="ER8066" t="e">
        <f t="shared" si="413"/>
        <v>#REF!</v>
      </c>
    </row>
    <row r="8067" spans="142:148" x14ac:dyDescent="0.25">
      <c r="EL8067">
        <v>8060</v>
      </c>
      <c r="EM8067" t="e">
        <v>#REF!</v>
      </c>
      <c r="EN8067" t="e">
        <v>#REF!</v>
      </c>
      <c r="EP8067" t="e">
        <f t="shared" si="411"/>
        <v>#REF!</v>
      </c>
      <c r="EQ8067" t="e">
        <f t="shared" si="412"/>
        <v>#REF!</v>
      </c>
      <c r="ER8067" t="e">
        <f t="shared" si="413"/>
        <v>#REF!</v>
      </c>
    </row>
    <row r="8068" spans="142:148" x14ac:dyDescent="0.25">
      <c r="EL8068">
        <v>8061</v>
      </c>
      <c r="EM8068" t="e">
        <v>#REF!</v>
      </c>
      <c r="EN8068" t="e">
        <v>#REF!</v>
      </c>
      <c r="EP8068" t="e">
        <f t="shared" si="411"/>
        <v>#REF!</v>
      </c>
      <c r="EQ8068" t="e">
        <f t="shared" si="412"/>
        <v>#REF!</v>
      </c>
      <c r="ER8068" t="e">
        <f t="shared" si="413"/>
        <v>#REF!</v>
      </c>
    </row>
    <row r="8069" spans="142:148" x14ac:dyDescent="0.25">
      <c r="EL8069">
        <v>8062</v>
      </c>
      <c r="EM8069" t="e">
        <v>#REF!</v>
      </c>
      <c r="EN8069" t="e">
        <v>#REF!</v>
      </c>
      <c r="EP8069" t="e">
        <f t="shared" si="411"/>
        <v>#REF!</v>
      </c>
      <c r="EQ8069" t="e">
        <f t="shared" si="412"/>
        <v>#REF!</v>
      </c>
      <c r="ER8069" t="e">
        <f t="shared" si="413"/>
        <v>#REF!</v>
      </c>
    </row>
    <row r="8070" spans="142:148" x14ac:dyDescent="0.25">
      <c r="EL8070">
        <v>8063</v>
      </c>
      <c r="EM8070" t="e">
        <v>#REF!</v>
      </c>
      <c r="EN8070" t="e">
        <v>#REF!</v>
      </c>
      <c r="EP8070" t="e">
        <f t="shared" si="411"/>
        <v>#REF!</v>
      </c>
      <c r="EQ8070" t="e">
        <f t="shared" si="412"/>
        <v>#REF!</v>
      </c>
      <c r="ER8070" t="e">
        <f t="shared" si="413"/>
        <v>#REF!</v>
      </c>
    </row>
    <row r="8071" spans="142:148" x14ac:dyDescent="0.25">
      <c r="EL8071">
        <v>8064</v>
      </c>
      <c r="EM8071" t="e">
        <v>#REF!</v>
      </c>
      <c r="EN8071" t="e">
        <v>#REF!</v>
      </c>
      <c r="EP8071" t="e">
        <f t="shared" si="411"/>
        <v>#REF!</v>
      </c>
      <c r="EQ8071" t="e">
        <f t="shared" si="412"/>
        <v>#REF!</v>
      </c>
      <c r="ER8071" t="e">
        <f t="shared" si="413"/>
        <v>#REF!</v>
      </c>
    </row>
    <row r="8072" spans="142:148" x14ac:dyDescent="0.25">
      <c r="EL8072">
        <v>8065</v>
      </c>
      <c r="EM8072" t="e">
        <v>#REF!</v>
      </c>
      <c r="EN8072" t="e">
        <v>#REF!</v>
      </c>
      <c r="EP8072" t="e">
        <f t="shared" si="411"/>
        <v>#REF!</v>
      </c>
      <c r="EQ8072" t="e">
        <f t="shared" si="412"/>
        <v>#REF!</v>
      </c>
      <c r="ER8072" t="e">
        <f t="shared" si="413"/>
        <v>#REF!</v>
      </c>
    </row>
    <row r="8073" spans="142:148" x14ac:dyDescent="0.25">
      <c r="EL8073">
        <v>8066</v>
      </c>
      <c r="EM8073" t="e">
        <v>#REF!</v>
      </c>
      <c r="EN8073" t="e">
        <v>#REF!</v>
      </c>
      <c r="EP8073" t="e">
        <f t="shared" si="411"/>
        <v>#REF!</v>
      </c>
      <c r="EQ8073" t="e">
        <f t="shared" si="412"/>
        <v>#REF!</v>
      </c>
      <c r="ER8073" t="e">
        <f t="shared" si="413"/>
        <v>#REF!</v>
      </c>
    </row>
    <row r="8074" spans="142:148" x14ac:dyDescent="0.25">
      <c r="EL8074">
        <v>8067</v>
      </c>
      <c r="EM8074" t="e">
        <v>#REF!</v>
      </c>
      <c r="EN8074" t="e">
        <v>#REF!</v>
      </c>
      <c r="EP8074" t="e">
        <f t="shared" si="411"/>
        <v>#REF!</v>
      </c>
      <c r="EQ8074" t="e">
        <f t="shared" si="412"/>
        <v>#REF!</v>
      </c>
      <c r="ER8074" t="e">
        <f t="shared" si="413"/>
        <v>#REF!</v>
      </c>
    </row>
    <row r="8075" spans="142:148" x14ac:dyDescent="0.25">
      <c r="EL8075">
        <v>8068</v>
      </c>
      <c r="EM8075" t="e">
        <v>#REF!</v>
      </c>
      <c r="EN8075" t="e">
        <v>#REF!</v>
      </c>
      <c r="EP8075" t="e">
        <f t="shared" si="411"/>
        <v>#REF!</v>
      </c>
      <c r="EQ8075" t="e">
        <f t="shared" si="412"/>
        <v>#REF!</v>
      </c>
      <c r="ER8075" t="e">
        <f t="shared" si="413"/>
        <v>#REF!</v>
      </c>
    </row>
    <row r="8076" spans="142:148" x14ac:dyDescent="0.25">
      <c r="EL8076">
        <v>8069</v>
      </c>
      <c r="EM8076" t="e">
        <v>#REF!</v>
      </c>
      <c r="EN8076" t="e">
        <v>#REF!</v>
      </c>
      <c r="EP8076" t="e">
        <f t="shared" si="411"/>
        <v>#REF!</v>
      </c>
      <c r="EQ8076" t="e">
        <f t="shared" si="412"/>
        <v>#REF!</v>
      </c>
      <c r="ER8076" t="e">
        <f t="shared" si="413"/>
        <v>#REF!</v>
      </c>
    </row>
    <row r="8077" spans="142:148" x14ac:dyDescent="0.25">
      <c r="EL8077">
        <v>8070</v>
      </c>
      <c r="EM8077" t="e">
        <v>#REF!</v>
      </c>
      <c r="EN8077" t="e">
        <v>#REF!</v>
      </c>
      <c r="EP8077" t="e">
        <f t="shared" si="411"/>
        <v>#REF!</v>
      </c>
      <c r="EQ8077" t="e">
        <f t="shared" si="412"/>
        <v>#REF!</v>
      </c>
      <c r="ER8077" t="e">
        <f t="shared" si="413"/>
        <v>#REF!</v>
      </c>
    </row>
    <row r="8078" spans="142:148" x14ac:dyDescent="0.25">
      <c r="EL8078">
        <v>8071</v>
      </c>
      <c r="EM8078" t="e">
        <v>#REF!</v>
      </c>
      <c r="EN8078" t="e">
        <v>#REF!</v>
      </c>
      <c r="EP8078" t="e">
        <f t="shared" si="411"/>
        <v>#REF!</v>
      </c>
      <c r="EQ8078" t="e">
        <f t="shared" si="412"/>
        <v>#REF!</v>
      </c>
      <c r="ER8078" t="e">
        <f t="shared" si="413"/>
        <v>#REF!</v>
      </c>
    </row>
    <row r="8079" spans="142:148" x14ac:dyDescent="0.25">
      <c r="EL8079">
        <v>8072</v>
      </c>
      <c r="EM8079" t="e">
        <v>#REF!</v>
      </c>
      <c r="EN8079" t="e">
        <v>#REF!</v>
      </c>
      <c r="EP8079" t="e">
        <f t="shared" si="411"/>
        <v>#REF!</v>
      </c>
      <c r="EQ8079" t="e">
        <f t="shared" si="412"/>
        <v>#REF!</v>
      </c>
      <c r="ER8079" t="e">
        <f t="shared" si="413"/>
        <v>#REF!</v>
      </c>
    </row>
    <row r="8080" spans="142:148" x14ac:dyDescent="0.25">
      <c r="EL8080">
        <v>8073</v>
      </c>
      <c r="EM8080" t="e">
        <v>#REF!</v>
      </c>
      <c r="EN8080" t="e">
        <v>#REF!</v>
      </c>
      <c r="EP8080" t="e">
        <f t="shared" si="411"/>
        <v>#REF!</v>
      </c>
      <c r="EQ8080" t="e">
        <f t="shared" si="412"/>
        <v>#REF!</v>
      </c>
      <c r="ER8080" t="e">
        <f t="shared" si="413"/>
        <v>#REF!</v>
      </c>
    </row>
    <row r="8081" spans="142:148" x14ac:dyDescent="0.25">
      <c r="EL8081">
        <v>8074</v>
      </c>
      <c r="EM8081" t="e">
        <v>#REF!</v>
      </c>
      <c r="EN8081" t="e">
        <v>#REF!</v>
      </c>
      <c r="EP8081" t="e">
        <f t="shared" si="411"/>
        <v>#REF!</v>
      </c>
      <c r="EQ8081" t="e">
        <f t="shared" si="412"/>
        <v>#REF!</v>
      </c>
      <c r="ER8081" t="e">
        <f t="shared" si="413"/>
        <v>#REF!</v>
      </c>
    </row>
    <row r="8082" spans="142:148" x14ac:dyDescent="0.25">
      <c r="EL8082">
        <v>8075</v>
      </c>
      <c r="EM8082" t="e">
        <v>#REF!</v>
      </c>
      <c r="EN8082" t="e">
        <v>#REF!</v>
      </c>
      <c r="EP8082" t="e">
        <f t="shared" si="411"/>
        <v>#REF!</v>
      </c>
      <c r="EQ8082" t="e">
        <f t="shared" si="412"/>
        <v>#REF!</v>
      </c>
      <c r="ER8082" t="e">
        <f t="shared" si="413"/>
        <v>#REF!</v>
      </c>
    </row>
    <row r="8083" spans="142:148" x14ac:dyDescent="0.25">
      <c r="EL8083">
        <v>8076</v>
      </c>
      <c r="EM8083" t="e">
        <v>#REF!</v>
      </c>
      <c r="EN8083" t="e">
        <v>#REF!</v>
      </c>
      <c r="EP8083" t="e">
        <f t="shared" si="411"/>
        <v>#REF!</v>
      </c>
      <c r="EQ8083" t="e">
        <f t="shared" si="412"/>
        <v>#REF!</v>
      </c>
      <c r="ER8083" t="e">
        <f t="shared" si="413"/>
        <v>#REF!</v>
      </c>
    </row>
    <row r="8084" spans="142:148" x14ac:dyDescent="0.25">
      <c r="EL8084">
        <v>8077</v>
      </c>
      <c r="EM8084" t="e">
        <v>#REF!</v>
      </c>
      <c r="EN8084" t="e">
        <v>#REF!</v>
      </c>
      <c r="EP8084" t="e">
        <f t="shared" si="411"/>
        <v>#REF!</v>
      </c>
      <c r="EQ8084" t="e">
        <f t="shared" si="412"/>
        <v>#REF!</v>
      </c>
      <c r="ER8084" t="e">
        <f t="shared" si="413"/>
        <v>#REF!</v>
      </c>
    </row>
    <row r="8085" spans="142:148" x14ac:dyDescent="0.25">
      <c r="EL8085">
        <v>8078</v>
      </c>
      <c r="EM8085" t="e">
        <v>#REF!</v>
      </c>
      <c r="EN8085" t="e">
        <v>#REF!</v>
      </c>
      <c r="EP8085" t="e">
        <f t="shared" si="411"/>
        <v>#REF!</v>
      </c>
      <c r="EQ8085" t="e">
        <f t="shared" si="412"/>
        <v>#REF!</v>
      </c>
      <c r="ER8085" t="e">
        <f t="shared" si="413"/>
        <v>#REF!</v>
      </c>
    </row>
    <row r="8086" spans="142:148" x14ac:dyDescent="0.25">
      <c r="EL8086">
        <v>8079</v>
      </c>
      <c r="EM8086" t="e">
        <v>#REF!</v>
      </c>
      <c r="EN8086" t="e">
        <v>#REF!</v>
      </c>
      <c r="EP8086" t="e">
        <f t="shared" si="411"/>
        <v>#REF!</v>
      </c>
      <c r="EQ8086" t="e">
        <f t="shared" si="412"/>
        <v>#REF!</v>
      </c>
      <c r="ER8086" t="e">
        <f t="shared" si="413"/>
        <v>#REF!</v>
      </c>
    </row>
    <row r="8087" spans="142:148" x14ac:dyDescent="0.25">
      <c r="EL8087">
        <v>8080</v>
      </c>
      <c r="EM8087" t="e">
        <v>#REF!</v>
      </c>
      <c r="EN8087" t="e">
        <v>#REF!</v>
      </c>
      <c r="EP8087" t="e">
        <f t="shared" si="411"/>
        <v>#REF!</v>
      </c>
      <c r="EQ8087" t="e">
        <f t="shared" si="412"/>
        <v>#REF!</v>
      </c>
      <c r="ER8087" t="e">
        <f t="shared" si="413"/>
        <v>#REF!</v>
      </c>
    </row>
    <row r="8088" spans="142:148" x14ac:dyDescent="0.25">
      <c r="EL8088">
        <v>8081</v>
      </c>
      <c r="EM8088" t="e">
        <v>#REF!</v>
      </c>
      <c r="EN8088" t="e">
        <v>#REF!</v>
      </c>
      <c r="EP8088" t="e">
        <f t="shared" ref="EP8088:EP8151" si="414">IF(EM8088&gt;EN8088,1,0)</f>
        <v>#REF!</v>
      </c>
      <c r="EQ8088" t="e">
        <f t="shared" ref="EQ8088:EQ8151" si="415">IF(EP8088&gt;0,0,1)</f>
        <v>#REF!</v>
      </c>
      <c r="ER8088" t="e">
        <f t="shared" ref="ER8088:ER8151" si="416">IF(EM8088&gt;EN8088,EM8088-EN8088,EN8088-EM8088)</f>
        <v>#REF!</v>
      </c>
    </row>
    <row r="8089" spans="142:148" x14ac:dyDescent="0.25">
      <c r="EL8089">
        <v>8082</v>
      </c>
      <c r="EM8089" t="e">
        <v>#REF!</v>
      </c>
      <c r="EN8089" t="e">
        <v>#REF!</v>
      </c>
      <c r="EP8089" t="e">
        <f t="shared" si="414"/>
        <v>#REF!</v>
      </c>
      <c r="EQ8089" t="e">
        <f t="shared" si="415"/>
        <v>#REF!</v>
      </c>
      <c r="ER8089" t="e">
        <f t="shared" si="416"/>
        <v>#REF!</v>
      </c>
    </row>
    <row r="8090" spans="142:148" x14ac:dyDescent="0.25">
      <c r="EL8090">
        <v>8083</v>
      </c>
      <c r="EM8090" t="e">
        <v>#REF!</v>
      </c>
      <c r="EN8090" t="e">
        <v>#REF!</v>
      </c>
      <c r="EP8090" t="e">
        <f t="shared" si="414"/>
        <v>#REF!</v>
      </c>
      <c r="EQ8090" t="e">
        <f t="shared" si="415"/>
        <v>#REF!</v>
      </c>
      <c r="ER8090" t="e">
        <f t="shared" si="416"/>
        <v>#REF!</v>
      </c>
    </row>
    <row r="8091" spans="142:148" x14ac:dyDescent="0.25">
      <c r="EL8091">
        <v>8084</v>
      </c>
      <c r="EM8091" t="e">
        <v>#REF!</v>
      </c>
      <c r="EN8091" t="e">
        <v>#REF!</v>
      </c>
      <c r="EP8091" t="e">
        <f t="shared" si="414"/>
        <v>#REF!</v>
      </c>
      <c r="EQ8091" t="e">
        <f t="shared" si="415"/>
        <v>#REF!</v>
      </c>
      <c r="ER8091" t="e">
        <f t="shared" si="416"/>
        <v>#REF!</v>
      </c>
    </row>
    <row r="8092" spans="142:148" x14ac:dyDescent="0.25">
      <c r="EL8092">
        <v>8085</v>
      </c>
      <c r="EM8092" t="e">
        <v>#REF!</v>
      </c>
      <c r="EN8092" t="e">
        <v>#REF!</v>
      </c>
      <c r="EP8092" t="e">
        <f t="shared" si="414"/>
        <v>#REF!</v>
      </c>
      <c r="EQ8092" t="e">
        <f t="shared" si="415"/>
        <v>#REF!</v>
      </c>
      <c r="ER8092" t="e">
        <f t="shared" si="416"/>
        <v>#REF!</v>
      </c>
    </row>
    <row r="8093" spans="142:148" x14ac:dyDescent="0.25">
      <c r="EL8093">
        <v>8086</v>
      </c>
      <c r="EM8093" t="e">
        <v>#REF!</v>
      </c>
      <c r="EN8093" t="e">
        <v>#REF!</v>
      </c>
      <c r="EP8093" t="e">
        <f t="shared" si="414"/>
        <v>#REF!</v>
      </c>
      <c r="EQ8093" t="e">
        <f t="shared" si="415"/>
        <v>#REF!</v>
      </c>
      <c r="ER8093" t="e">
        <f t="shared" si="416"/>
        <v>#REF!</v>
      </c>
    </row>
    <row r="8094" spans="142:148" x14ac:dyDescent="0.25">
      <c r="EL8094">
        <v>8087</v>
      </c>
      <c r="EM8094" t="e">
        <v>#REF!</v>
      </c>
      <c r="EN8094" t="e">
        <v>#REF!</v>
      </c>
      <c r="EP8094" t="e">
        <f t="shared" si="414"/>
        <v>#REF!</v>
      </c>
      <c r="EQ8094" t="e">
        <f t="shared" si="415"/>
        <v>#REF!</v>
      </c>
      <c r="ER8094" t="e">
        <f t="shared" si="416"/>
        <v>#REF!</v>
      </c>
    </row>
    <row r="8095" spans="142:148" x14ac:dyDescent="0.25">
      <c r="EL8095">
        <v>8088</v>
      </c>
      <c r="EM8095" t="e">
        <v>#REF!</v>
      </c>
      <c r="EN8095" t="e">
        <v>#REF!</v>
      </c>
      <c r="EP8095" t="e">
        <f t="shared" si="414"/>
        <v>#REF!</v>
      </c>
      <c r="EQ8095" t="e">
        <f t="shared" si="415"/>
        <v>#REF!</v>
      </c>
      <c r="ER8095" t="e">
        <f t="shared" si="416"/>
        <v>#REF!</v>
      </c>
    </row>
    <row r="8096" spans="142:148" x14ac:dyDescent="0.25">
      <c r="EL8096">
        <v>8089</v>
      </c>
      <c r="EM8096" t="e">
        <v>#REF!</v>
      </c>
      <c r="EN8096" t="e">
        <v>#REF!</v>
      </c>
      <c r="EP8096" t="e">
        <f t="shared" si="414"/>
        <v>#REF!</v>
      </c>
      <c r="EQ8096" t="e">
        <f t="shared" si="415"/>
        <v>#REF!</v>
      </c>
      <c r="ER8096" t="e">
        <f t="shared" si="416"/>
        <v>#REF!</v>
      </c>
    </row>
    <row r="8097" spans="142:148" x14ac:dyDescent="0.25">
      <c r="EL8097">
        <v>8090</v>
      </c>
      <c r="EM8097" t="e">
        <v>#REF!</v>
      </c>
      <c r="EN8097" t="e">
        <v>#REF!</v>
      </c>
      <c r="EP8097" t="e">
        <f t="shared" si="414"/>
        <v>#REF!</v>
      </c>
      <c r="EQ8097" t="e">
        <f t="shared" si="415"/>
        <v>#REF!</v>
      </c>
      <c r="ER8097" t="e">
        <f t="shared" si="416"/>
        <v>#REF!</v>
      </c>
    </row>
    <row r="8098" spans="142:148" x14ac:dyDescent="0.25">
      <c r="EL8098">
        <v>8091</v>
      </c>
      <c r="EM8098" t="e">
        <v>#REF!</v>
      </c>
      <c r="EN8098" t="e">
        <v>#REF!</v>
      </c>
      <c r="EP8098" t="e">
        <f t="shared" si="414"/>
        <v>#REF!</v>
      </c>
      <c r="EQ8098" t="e">
        <f t="shared" si="415"/>
        <v>#REF!</v>
      </c>
      <c r="ER8098" t="e">
        <f t="shared" si="416"/>
        <v>#REF!</v>
      </c>
    </row>
    <row r="8099" spans="142:148" x14ac:dyDescent="0.25">
      <c r="EL8099">
        <v>8092</v>
      </c>
      <c r="EM8099" t="e">
        <v>#REF!</v>
      </c>
      <c r="EN8099" t="e">
        <v>#REF!</v>
      </c>
      <c r="EP8099" t="e">
        <f t="shared" si="414"/>
        <v>#REF!</v>
      </c>
      <c r="EQ8099" t="e">
        <f t="shared" si="415"/>
        <v>#REF!</v>
      </c>
      <c r="ER8099" t="e">
        <f t="shared" si="416"/>
        <v>#REF!</v>
      </c>
    </row>
    <row r="8100" spans="142:148" x14ac:dyDescent="0.25">
      <c r="EL8100">
        <v>8093</v>
      </c>
      <c r="EM8100" t="e">
        <v>#REF!</v>
      </c>
      <c r="EN8100" t="e">
        <v>#REF!</v>
      </c>
      <c r="EP8100" t="e">
        <f t="shared" si="414"/>
        <v>#REF!</v>
      </c>
      <c r="EQ8100" t="e">
        <f t="shared" si="415"/>
        <v>#REF!</v>
      </c>
      <c r="ER8100" t="e">
        <f t="shared" si="416"/>
        <v>#REF!</v>
      </c>
    </row>
    <row r="8101" spans="142:148" x14ac:dyDescent="0.25">
      <c r="EL8101">
        <v>8094</v>
      </c>
      <c r="EM8101" t="e">
        <v>#REF!</v>
      </c>
      <c r="EN8101" t="e">
        <v>#REF!</v>
      </c>
      <c r="EP8101" t="e">
        <f t="shared" si="414"/>
        <v>#REF!</v>
      </c>
      <c r="EQ8101" t="e">
        <f t="shared" si="415"/>
        <v>#REF!</v>
      </c>
      <c r="ER8101" t="e">
        <f t="shared" si="416"/>
        <v>#REF!</v>
      </c>
    </row>
    <row r="8102" spans="142:148" x14ac:dyDescent="0.25">
      <c r="EL8102">
        <v>8095</v>
      </c>
      <c r="EM8102" t="e">
        <v>#REF!</v>
      </c>
      <c r="EN8102" t="e">
        <v>#REF!</v>
      </c>
      <c r="EP8102" t="e">
        <f t="shared" si="414"/>
        <v>#REF!</v>
      </c>
      <c r="EQ8102" t="e">
        <f t="shared" si="415"/>
        <v>#REF!</v>
      </c>
      <c r="ER8102" t="e">
        <f t="shared" si="416"/>
        <v>#REF!</v>
      </c>
    </row>
    <row r="8103" spans="142:148" x14ac:dyDescent="0.25">
      <c r="EL8103">
        <v>8096</v>
      </c>
      <c r="EM8103" t="e">
        <v>#REF!</v>
      </c>
      <c r="EN8103" t="e">
        <v>#REF!</v>
      </c>
      <c r="EP8103" t="e">
        <f t="shared" si="414"/>
        <v>#REF!</v>
      </c>
      <c r="EQ8103" t="e">
        <f t="shared" si="415"/>
        <v>#REF!</v>
      </c>
      <c r="ER8103" t="e">
        <f t="shared" si="416"/>
        <v>#REF!</v>
      </c>
    </row>
    <row r="8104" spans="142:148" x14ac:dyDescent="0.25">
      <c r="EL8104">
        <v>8097</v>
      </c>
      <c r="EM8104" t="e">
        <v>#REF!</v>
      </c>
      <c r="EN8104" t="e">
        <v>#REF!</v>
      </c>
      <c r="EP8104" t="e">
        <f t="shared" si="414"/>
        <v>#REF!</v>
      </c>
      <c r="EQ8104" t="e">
        <f t="shared" si="415"/>
        <v>#REF!</v>
      </c>
      <c r="ER8104" t="e">
        <f t="shared" si="416"/>
        <v>#REF!</v>
      </c>
    </row>
    <row r="8105" spans="142:148" x14ac:dyDescent="0.25">
      <c r="EL8105">
        <v>8098</v>
      </c>
      <c r="EM8105" t="e">
        <v>#REF!</v>
      </c>
      <c r="EN8105" t="e">
        <v>#REF!</v>
      </c>
      <c r="EP8105" t="e">
        <f t="shared" si="414"/>
        <v>#REF!</v>
      </c>
      <c r="EQ8105" t="e">
        <f t="shared" si="415"/>
        <v>#REF!</v>
      </c>
      <c r="ER8105" t="e">
        <f t="shared" si="416"/>
        <v>#REF!</v>
      </c>
    </row>
    <row r="8106" spans="142:148" x14ac:dyDescent="0.25">
      <c r="EL8106">
        <v>8099</v>
      </c>
      <c r="EM8106" t="e">
        <v>#REF!</v>
      </c>
      <c r="EN8106" t="e">
        <v>#REF!</v>
      </c>
      <c r="EP8106" t="e">
        <f t="shared" si="414"/>
        <v>#REF!</v>
      </c>
      <c r="EQ8106" t="e">
        <f t="shared" si="415"/>
        <v>#REF!</v>
      </c>
      <c r="ER8106" t="e">
        <f t="shared" si="416"/>
        <v>#REF!</v>
      </c>
    </row>
    <row r="8107" spans="142:148" x14ac:dyDescent="0.25">
      <c r="EL8107">
        <v>8100</v>
      </c>
      <c r="EM8107" t="e">
        <v>#REF!</v>
      </c>
      <c r="EN8107" t="e">
        <v>#REF!</v>
      </c>
      <c r="EP8107" t="e">
        <f t="shared" si="414"/>
        <v>#REF!</v>
      </c>
      <c r="EQ8107" t="e">
        <f t="shared" si="415"/>
        <v>#REF!</v>
      </c>
      <c r="ER8107" t="e">
        <f t="shared" si="416"/>
        <v>#REF!</v>
      </c>
    </row>
    <row r="8108" spans="142:148" x14ac:dyDescent="0.25">
      <c r="EL8108">
        <v>8101</v>
      </c>
      <c r="EM8108" t="e">
        <v>#REF!</v>
      </c>
      <c r="EN8108" t="e">
        <v>#REF!</v>
      </c>
      <c r="EP8108" t="e">
        <f t="shared" si="414"/>
        <v>#REF!</v>
      </c>
      <c r="EQ8108" t="e">
        <f t="shared" si="415"/>
        <v>#REF!</v>
      </c>
      <c r="ER8108" t="e">
        <f t="shared" si="416"/>
        <v>#REF!</v>
      </c>
    </row>
    <row r="8109" spans="142:148" x14ac:dyDescent="0.25">
      <c r="EL8109">
        <v>8102</v>
      </c>
      <c r="EM8109" t="e">
        <v>#REF!</v>
      </c>
      <c r="EN8109" t="e">
        <v>#REF!</v>
      </c>
      <c r="EP8109" t="e">
        <f t="shared" si="414"/>
        <v>#REF!</v>
      </c>
      <c r="EQ8109" t="e">
        <f t="shared" si="415"/>
        <v>#REF!</v>
      </c>
      <c r="ER8109" t="e">
        <f t="shared" si="416"/>
        <v>#REF!</v>
      </c>
    </row>
    <row r="8110" spans="142:148" x14ac:dyDescent="0.25">
      <c r="EL8110">
        <v>8103</v>
      </c>
      <c r="EM8110" t="e">
        <v>#REF!</v>
      </c>
      <c r="EN8110" t="e">
        <v>#REF!</v>
      </c>
      <c r="EP8110" t="e">
        <f t="shared" si="414"/>
        <v>#REF!</v>
      </c>
      <c r="EQ8110" t="e">
        <f t="shared" si="415"/>
        <v>#REF!</v>
      </c>
      <c r="ER8110" t="e">
        <f t="shared" si="416"/>
        <v>#REF!</v>
      </c>
    </row>
    <row r="8111" spans="142:148" x14ac:dyDescent="0.25">
      <c r="EL8111">
        <v>8104</v>
      </c>
      <c r="EM8111" t="e">
        <v>#REF!</v>
      </c>
      <c r="EN8111" t="e">
        <v>#REF!</v>
      </c>
      <c r="EP8111" t="e">
        <f t="shared" si="414"/>
        <v>#REF!</v>
      </c>
      <c r="EQ8111" t="e">
        <f t="shared" si="415"/>
        <v>#REF!</v>
      </c>
      <c r="ER8111" t="e">
        <f t="shared" si="416"/>
        <v>#REF!</v>
      </c>
    </row>
    <row r="8112" spans="142:148" x14ac:dyDescent="0.25">
      <c r="EL8112">
        <v>8105</v>
      </c>
      <c r="EM8112" t="e">
        <v>#REF!</v>
      </c>
      <c r="EN8112" t="e">
        <v>#REF!</v>
      </c>
      <c r="EP8112" t="e">
        <f t="shared" si="414"/>
        <v>#REF!</v>
      </c>
      <c r="EQ8112" t="e">
        <f t="shared" si="415"/>
        <v>#REF!</v>
      </c>
      <c r="ER8112" t="e">
        <f t="shared" si="416"/>
        <v>#REF!</v>
      </c>
    </row>
    <row r="8113" spans="142:148" x14ac:dyDescent="0.25">
      <c r="EL8113">
        <v>8106</v>
      </c>
      <c r="EM8113" t="e">
        <v>#REF!</v>
      </c>
      <c r="EN8113" t="e">
        <v>#REF!</v>
      </c>
      <c r="EP8113" t="e">
        <f t="shared" si="414"/>
        <v>#REF!</v>
      </c>
      <c r="EQ8113" t="e">
        <f t="shared" si="415"/>
        <v>#REF!</v>
      </c>
      <c r="ER8113" t="e">
        <f t="shared" si="416"/>
        <v>#REF!</v>
      </c>
    </row>
    <row r="8114" spans="142:148" x14ac:dyDescent="0.25">
      <c r="EL8114">
        <v>8107</v>
      </c>
      <c r="EM8114" t="e">
        <v>#REF!</v>
      </c>
      <c r="EN8114" t="e">
        <v>#REF!</v>
      </c>
      <c r="EP8114" t="e">
        <f t="shared" si="414"/>
        <v>#REF!</v>
      </c>
      <c r="EQ8114" t="e">
        <f t="shared" si="415"/>
        <v>#REF!</v>
      </c>
      <c r="ER8114" t="e">
        <f t="shared" si="416"/>
        <v>#REF!</v>
      </c>
    </row>
    <row r="8115" spans="142:148" x14ac:dyDescent="0.25">
      <c r="EL8115">
        <v>8108</v>
      </c>
      <c r="EM8115" t="e">
        <v>#REF!</v>
      </c>
      <c r="EN8115" t="e">
        <v>#REF!</v>
      </c>
      <c r="EP8115" t="e">
        <f t="shared" si="414"/>
        <v>#REF!</v>
      </c>
      <c r="EQ8115" t="e">
        <f t="shared" si="415"/>
        <v>#REF!</v>
      </c>
      <c r="ER8115" t="e">
        <f t="shared" si="416"/>
        <v>#REF!</v>
      </c>
    </row>
    <row r="8116" spans="142:148" x14ac:dyDescent="0.25">
      <c r="EL8116">
        <v>8109</v>
      </c>
      <c r="EM8116" t="e">
        <v>#REF!</v>
      </c>
      <c r="EN8116" t="e">
        <v>#REF!</v>
      </c>
      <c r="EP8116" t="e">
        <f t="shared" si="414"/>
        <v>#REF!</v>
      </c>
      <c r="EQ8116" t="e">
        <f t="shared" si="415"/>
        <v>#REF!</v>
      </c>
      <c r="ER8116" t="e">
        <f t="shared" si="416"/>
        <v>#REF!</v>
      </c>
    </row>
    <row r="8117" spans="142:148" x14ac:dyDescent="0.25">
      <c r="EL8117">
        <v>8110</v>
      </c>
      <c r="EM8117" t="e">
        <v>#REF!</v>
      </c>
      <c r="EN8117" t="e">
        <v>#REF!</v>
      </c>
      <c r="EP8117" t="e">
        <f t="shared" si="414"/>
        <v>#REF!</v>
      </c>
      <c r="EQ8117" t="e">
        <f t="shared" si="415"/>
        <v>#REF!</v>
      </c>
      <c r="ER8117" t="e">
        <f t="shared" si="416"/>
        <v>#REF!</v>
      </c>
    </row>
    <row r="8118" spans="142:148" x14ac:dyDescent="0.25">
      <c r="EL8118">
        <v>8111</v>
      </c>
      <c r="EM8118" t="e">
        <v>#REF!</v>
      </c>
      <c r="EN8118" t="e">
        <v>#REF!</v>
      </c>
      <c r="EP8118" t="e">
        <f t="shared" si="414"/>
        <v>#REF!</v>
      </c>
      <c r="EQ8118" t="e">
        <f t="shared" si="415"/>
        <v>#REF!</v>
      </c>
      <c r="ER8118" t="e">
        <f t="shared" si="416"/>
        <v>#REF!</v>
      </c>
    </row>
    <row r="8119" spans="142:148" x14ac:dyDescent="0.25">
      <c r="EL8119">
        <v>8112</v>
      </c>
      <c r="EM8119" t="e">
        <v>#REF!</v>
      </c>
      <c r="EN8119" t="e">
        <v>#REF!</v>
      </c>
      <c r="EP8119" t="e">
        <f t="shared" si="414"/>
        <v>#REF!</v>
      </c>
      <c r="EQ8119" t="e">
        <f t="shared" si="415"/>
        <v>#REF!</v>
      </c>
      <c r="ER8119" t="e">
        <f t="shared" si="416"/>
        <v>#REF!</v>
      </c>
    </row>
    <row r="8120" spans="142:148" x14ac:dyDescent="0.25">
      <c r="EL8120">
        <v>8113</v>
      </c>
      <c r="EM8120" t="e">
        <v>#REF!</v>
      </c>
      <c r="EN8120" t="e">
        <v>#REF!</v>
      </c>
      <c r="EP8120" t="e">
        <f t="shared" si="414"/>
        <v>#REF!</v>
      </c>
      <c r="EQ8120" t="e">
        <f t="shared" si="415"/>
        <v>#REF!</v>
      </c>
      <c r="ER8120" t="e">
        <f t="shared" si="416"/>
        <v>#REF!</v>
      </c>
    </row>
    <row r="8121" spans="142:148" x14ac:dyDescent="0.25">
      <c r="EL8121">
        <v>8114</v>
      </c>
      <c r="EM8121" t="e">
        <v>#REF!</v>
      </c>
      <c r="EN8121" t="e">
        <v>#REF!</v>
      </c>
      <c r="EP8121" t="e">
        <f t="shared" si="414"/>
        <v>#REF!</v>
      </c>
      <c r="EQ8121" t="e">
        <f t="shared" si="415"/>
        <v>#REF!</v>
      </c>
      <c r="ER8121" t="e">
        <f t="shared" si="416"/>
        <v>#REF!</v>
      </c>
    </row>
    <row r="8122" spans="142:148" x14ac:dyDescent="0.25">
      <c r="EL8122">
        <v>8115</v>
      </c>
      <c r="EM8122" t="e">
        <v>#REF!</v>
      </c>
      <c r="EN8122" t="e">
        <v>#REF!</v>
      </c>
      <c r="EP8122" t="e">
        <f t="shared" si="414"/>
        <v>#REF!</v>
      </c>
      <c r="EQ8122" t="e">
        <f t="shared" si="415"/>
        <v>#REF!</v>
      </c>
      <c r="ER8122" t="e">
        <f t="shared" si="416"/>
        <v>#REF!</v>
      </c>
    </row>
    <row r="8123" spans="142:148" x14ac:dyDescent="0.25">
      <c r="EL8123">
        <v>8116</v>
      </c>
      <c r="EM8123" t="e">
        <v>#REF!</v>
      </c>
      <c r="EN8123" t="e">
        <v>#REF!</v>
      </c>
      <c r="EP8123" t="e">
        <f t="shared" si="414"/>
        <v>#REF!</v>
      </c>
      <c r="EQ8123" t="e">
        <f t="shared" si="415"/>
        <v>#REF!</v>
      </c>
      <c r="ER8123" t="e">
        <f t="shared" si="416"/>
        <v>#REF!</v>
      </c>
    </row>
    <row r="8124" spans="142:148" x14ac:dyDescent="0.25">
      <c r="EL8124">
        <v>8117</v>
      </c>
      <c r="EM8124" t="e">
        <v>#REF!</v>
      </c>
      <c r="EN8124" t="e">
        <v>#REF!</v>
      </c>
      <c r="EP8124" t="e">
        <f t="shared" si="414"/>
        <v>#REF!</v>
      </c>
      <c r="EQ8124" t="e">
        <f t="shared" si="415"/>
        <v>#REF!</v>
      </c>
      <c r="ER8124" t="e">
        <f t="shared" si="416"/>
        <v>#REF!</v>
      </c>
    </row>
    <row r="8125" spans="142:148" x14ac:dyDescent="0.25">
      <c r="EL8125">
        <v>8118</v>
      </c>
      <c r="EM8125" t="e">
        <v>#REF!</v>
      </c>
      <c r="EN8125" t="e">
        <v>#REF!</v>
      </c>
      <c r="EP8125" t="e">
        <f t="shared" si="414"/>
        <v>#REF!</v>
      </c>
      <c r="EQ8125" t="e">
        <f t="shared" si="415"/>
        <v>#REF!</v>
      </c>
      <c r="ER8125" t="e">
        <f t="shared" si="416"/>
        <v>#REF!</v>
      </c>
    </row>
    <row r="8126" spans="142:148" x14ac:dyDescent="0.25">
      <c r="EL8126">
        <v>8119</v>
      </c>
      <c r="EM8126" t="e">
        <v>#REF!</v>
      </c>
      <c r="EN8126" t="e">
        <v>#REF!</v>
      </c>
      <c r="EP8126" t="e">
        <f t="shared" si="414"/>
        <v>#REF!</v>
      </c>
      <c r="EQ8126" t="e">
        <f t="shared" si="415"/>
        <v>#REF!</v>
      </c>
      <c r="ER8126" t="e">
        <f t="shared" si="416"/>
        <v>#REF!</v>
      </c>
    </row>
    <row r="8127" spans="142:148" x14ac:dyDescent="0.25">
      <c r="EL8127">
        <v>8120</v>
      </c>
      <c r="EM8127" t="e">
        <v>#REF!</v>
      </c>
      <c r="EN8127" t="e">
        <v>#REF!</v>
      </c>
      <c r="EP8127" t="e">
        <f t="shared" si="414"/>
        <v>#REF!</v>
      </c>
      <c r="EQ8127" t="e">
        <f t="shared" si="415"/>
        <v>#REF!</v>
      </c>
      <c r="ER8127" t="e">
        <f t="shared" si="416"/>
        <v>#REF!</v>
      </c>
    </row>
    <row r="8128" spans="142:148" x14ac:dyDescent="0.25">
      <c r="EL8128">
        <v>8121</v>
      </c>
      <c r="EM8128" t="e">
        <v>#REF!</v>
      </c>
      <c r="EN8128" t="e">
        <v>#REF!</v>
      </c>
      <c r="EP8128" t="e">
        <f t="shared" si="414"/>
        <v>#REF!</v>
      </c>
      <c r="EQ8128" t="e">
        <f t="shared" si="415"/>
        <v>#REF!</v>
      </c>
      <c r="ER8128" t="e">
        <f t="shared" si="416"/>
        <v>#REF!</v>
      </c>
    </row>
    <row r="8129" spans="142:148" x14ac:dyDescent="0.25">
      <c r="EL8129">
        <v>8122</v>
      </c>
      <c r="EM8129" t="e">
        <v>#REF!</v>
      </c>
      <c r="EN8129" t="e">
        <v>#REF!</v>
      </c>
      <c r="EP8129" t="e">
        <f t="shared" si="414"/>
        <v>#REF!</v>
      </c>
      <c r="EQ8129" t="e">
        <f t="shared" si="415"/>
        <v>#REF!</v>
      </c>
      <c r="ER8129" t="e">
        <f t="shared" si="416"/>
        <v>#REF!</v>
      </c>
    </row>
    <row r="8130" spans="142:148" x14ac:dyDescent="0.25">
      <c r="EL8130">
        <v>8123</v>
      </c>
      <c r="EM8130" t="e">
        <v>#REF!</v>
      </c>
      <c r="EN8130" t="e">
        <v>#REF!</v>
      </c>
      <c r="EP8130" t="e">
        <f t="shared" si="414"/>
        <v>#REF!</v>
      </c>
      <c r="EQ8130" t="e">
        <f t="shared" si="415"/>
        <v>#REF!</v>
      </c>
      <c r="ER8130" t="e">
        <f t="shared" si="416"/>
        <v>#REF!</v>
      </c>
    </row>
    <row r="8131" spans="142:148" x14ac:dyDescent="0.25">
      <c r="EL8131">
        <v>8124</v>
      </c>
      <c r="EM8131" t="e">
        <v>#REF!</v>
      </c>
      <c r="EN8131" t="e">
        <v>#REF!</v>
      </c>
      <c r="EP8131" t="e">
        <f t="shared" si="414"/>
        <v>#REF!</v>
      </c>
      <c r="EQ8131" t="e">
        <f t="shared" si="415"/>
        <v>#REF!</v>
      </c>
      <c r="ER8131" t="e">
        <f t="shared" si="416"/>
        <v>#REF!</v>
      </c>
    </row>
    <row r="8132" spans="142:148" x14ac:dyDescent="0.25">
      <c r="EL8132">
        <v>8125</v>
      </c>
      <c r="EM8132" t="e">
        <v>#REF!</v>
      </c>
      <c r="EN8132" t="e">
        <v>#REF!</v>
      </c>
      <c r="EP8132" t="e">
        <f t="shared" si="414"/>
        <v>#REF!</v>
      </c>
      <c r="EQ8132" t="e">
        <f t="shared" si="415"/>
        <v>#REF!</v>
      </c>
      <c r="ER8132" t="e">
        <f t="shared" si="416"/>
        <v>#REF!</v>
      </c>
    </row>
    <row r="8133" spans="142:148" x14ac:dyDescent="0.25">
      <c r="EL8133">
        <v>8126</v>
      </c>
      <c r="EM8133" t="e">
        <v>#REF!</v>
      </c>
      <c r="EN8133" t="e">
        <v>#REF!</v>
      </c>
      <c r="EP8133" t="e">
        <f t="shared" si="414"/>
        <v>#REF!</v>
      </c>
      <c r="EQ8133" t="e">
        <f t="shared" si="415"/>
        <v>#REF!</v>
      </c>
      <c r="ER8133" t="e">
        <f t="shared" si="416"/>
        <v>#REF!</v>
      </c>
    </row>
    <row r="8134" spans="142:148" x14ac:dyDescent="0.25">
      <c r="EL8134">
        <v>8127</v>
      </c>
      <c r="EM8134" t="e">
        <v>#REF!</v>
      </c>
      <c r="EN8134" t="e">
        <v>#REF!</v>
      </c>
      <c r="EP8134" t="e">
        <f t="shared" si="414"/>
        <v>#REF!</v>
      </c>
      <c r="EQ8134" t="e">
        <f t="shared" si="415"/>
        <v>#REF!</v>
      </c>
      <c r="ER8134" t="e">
        <f t="shared" si="416"/>
        <v>#REF!</v>
      </c>
    </row>
    <row r="8135" spans="142:148" x14ac:dyDescent="0.25">
      <c r="EL8135">
        <v>8128</v>
      </c>
      <c r="EM8135" t="e">
        <v>#REF!</v>
      </c>
      <c r="EN8135" t="e">
        <v>#REF!</v>
      </c>
      <c r="EP8135" t="e">
        <f t="shared" si="414"/>
        <v>#REF!</v>
      </c>
      <c r="EQ8135" t="e">
        <f t="shared" si="415"/>
        <v>#REF!</v>
      </c>
      <c r="ER8135" t="e">
        <f t="shared" si="416"/>
        <v>#REF!</v>
      </c>
    </row>
    <row r="8136" spans="142:148" x14ac:dyDescent="0.25">
      <c r="EL8136">
        <v>8129</v>
      </c>
      <c r="EM8136" t="e">
        <v>#REF!</v>
      </c>
      <c r="EN8136" t="e">
        <v>#REF!</v>
      </c>
      <c r="EP8136" t="e">
        <f t="shared" si="414"/>
        <v>#REF!</v>
      </c>
      <c r="EQ8136" t="e">
        <f t="shared" si="415"/>
        <v>#REF!</v>
      </c>
      <c r="ER8136" t="e">
        <f t="shared" si="416"/>
        <v>#REF!</v>
      </c>
    </row>
    <row r="8137" spans="142:148" x14ac:dyDescent="0.25">
      <c r="EL8137">
        <v>8130</v>
      </c>
      <c r="EM8137" t="e">
        <v>#REF!</v>
      </c>
      <c r="EN8137" t="e">
        <v>#REF!</v>
      </c>
      <c r="EP8137" t="e">
        <f t="shared" si="414"/>
        <v>#REF!</v>
      </c>
      <c r="EQ8137" t="e">
        <f t="shared" si="415"/>
        <v>#REF!</v>
      </c>
      <c r="ER8137" t="e">
        <f t="shared" si="416"/>
        <v>#REF!</v>
      </c>
    </row>
    <row r="8138" spans="142:148" x14ac:dyDescent="0.25">
      <c r="EL8138">
        <v>8131</v>
      </c>
      <c r="EM8138" t="e">
        <v>#REF!</v>
      </c>
      <c r="EN8138" t="e">
        <v>#REF!</v>
      </c>
      <c r="EP8138" t="e">
        <f t="shared" si="414"/>
        <v>#REF!</v>
      </c>
      <c r="EQ8138" t="e">
        <f t="shared" si="415"/>
        <v>#REF!</v>
      </c>
      <c r="ER8138" t="e">
        <f t="shared" si="416"/>
        <v>#REF!</v>
      </c>
    </row>
    <row r="8139" spans="142:148" x14ac:dyDescent="0.25">
      <c r="EL8139">
        <v>8132</v>
      </c>
      <c r="EM8139" t="e">
        <v>#REF!</v>
      </c>
      <c r="EN8139" t="e">
        <v>#REF!</v>
      </c>
      <c r="EP8139" t="e">
        <f t="shared" si="414"/>
        <v>#REF!</v>
      </c>
      <c r="EQ8139" t="e">
        <f t="shared" si="415"/>
        <v>#REF!</v>
      </c>
      <c r="ER8139" t="e">
        <f t="shared" si="416"/>
        <v>#REF!</v>
      </c>
    </row>
    <row r="8140" spans="142:148" x14ac:dyDescent="0.25">
      <c r="EL8140">
        <v>8133</v>
      </c>
      <c r="EM8140" t="e">
        <v>#REF!</v>
      </c>
      <c r="EN8140" t="e">
        <v>#REF!</v>
      </c>
      <c r="EP8140" t="e">
        <f t="shared" si="414"/>
        <v>#REF!</v>
      </c>
      <c r="EQ8140" t="e">
        <f t="shared" si="415"/>
        <v>#REF!</v>
      </c>
      <c r="ER8140" t="e">
        <f t="shared" si="416"/>
        <v>#REF!</v>
      </c>
    </row>
    <row r="8141" spans="142:148" x14ac:dyDescent="0.25">
      <c r="EL8141">
        <v>8134</v>
      </c>
      <c r="EM8141" t="e">
        <v>#REF!</v>
      </c>
      <c r="EN8141" t="e">
        <v>#REF!</v>
      </c>
      <c r="EP8141" t="e">
        <f t="shared" si="414"/>
        <v>#REF!</v>
      </c>
      <c r="EQ8141" t="e">
        <f t="shared" si="415"/>
        <v>#REF!</v>
      </c>
      <c r="ER8141" t="e">
        <f t="shared" si="416"/>
        <v>#REF!</v>
      </c>
    </row>
    <row r="8142" spans="142:148" x14ac:dyDescent="0.25">
      <c r="EL8142">
        <v>8135</v>
      </c>
      <c r="EM8142" t="e">
        <v>#REF!</v>
      </c>
      <c r="EN8142" t="e">
        <v>#REF!</v>
      </c>
      <c r="EP8142" t="e">
        <f t="shared" si="414"/>
        <v>#REF!</v>
      </c>
      <c r="EQ8142" t="e">
        <f t="shared" si="415"/>
        <v>#REF!</v>
      </c>
      <c r="ER8142" t="e">
        <f t="shared" si="416"/>
        <v>#REF!</v>
      </c>
    </row>
    <row r="8143" spans="142:148" x14ac:dyDescent="0.25">
      <c r="EL8143">
        <v>8136</v>
      </c>
      <c r="EM8143" t="e">
        <v>#REF!</v>
      </c>
      <c r="EN8143" t="e">
        <v>#REF!</v>
      </c>
      <c r="EP8143" t="e">
        <f t="shared" si="414"/>
        <v>#REF!</v>
      </c>
      <c r="EQ8143" t="e">
        <f t="shared" si="415"/>
        <v>#REF!</v>
      </c>
      <c r="ER8143" t="e">
        <f t="shared" si="416"/>
        <v>#REF!</v>
      </c>
    </row>
    <row r="8144" spans="142:148" x14ac:dyDescent="0.25">
      <c r="EL8144">
        <v>8137</v>
      </c>
      <c r="EM8144" t="e">
        <v>#REF!</v>
      </c>
      <c r="EN8144" t="e">
        <v>#REF!</v>
      </c>
      <c r="EP8144" t="e">
        <f t="shared" si="414"/>
        <v>#REF!</v>
      </c>
      <c r="EQ8144" t="e">
        <f t="shared" si="415"/>
        <v>#REF!</v>
      </c>
      <c r="ER8144" t="e">
        <f t="shared" si="416"/>
        <v>#REF!</v>
      </c>
    </row>
    <row r="8145" spans="142:148" x14ac:dyDescent="0.25">
      <c r="EL8145">
        <v>8138</v>
      </c>
      <c r="EM8145" t="e">
        <v>#REF!</v>
      </c>
      <c r="EN8145" t="e">
        <v>#REF!</v>
      </c>
      <c r="EP8145" t="e">
        <f t="shared" si="414"/>
        <v>#REF!</v>
      </c>
      <c r="EQ8145" t="e">
        <f t="shared" si="415"/>
        <v>#REF!</v>
      </c>
      <c r="ER8145" t="e">
        <f t="shared" si="416"/>
        <v>#REF!</v>
      </c>
    </row>
    <row r="8146" spans="142:148" x14ac:dyDescent="0.25">
      <c r="EL8146">
        <v>8139</v>
      </c>
      <c r="EM8146" t="e">
        <v>#REF!</v>
      </c>
      <c r="EN8146" t="e">
        <v>#REF!</v>
      </c>
      <c r="EP8146" t="e">
        <f t="shared" si="414"/>
        <v>#REF!</v>
      </c>
      <c r="EQ8146" t="e">
        <f t="shared" si="415"/>
        <v>#REF!</v>
      </c>
      <c r="ER8146" t="e">
        <f t="shared" si="416"/>
        <v>#REF!</v>
      </c>
    </row>
    <row r="8147" spans="142:148" x14ac:dyDescent="0.25">
      <c r="EL8147">
        <v>8140</v>
      </c>
      <c r="EM8147" t="e">
        <v>#REF!</v>
      </c>
      <c r="EN8147" t="e">
        <v>#REF!</v>
      </c>
      <c r="EP8147" t="e">
        <f t="shared" si="414"/>
        <v>#REF!</v>
      </c>
      <c r="EQ8147" t="e">
        <f t="shared" si="415"/>
        <v>#REF!</v>
      </c>
      <c r="ER8147" t="e">
        <f t="shared" si="416"/>
        <v>#REF!</v>
      </c>
    </row>
    <row r="8148" spans="142:148" x14ac:dyDescent="0.25">
      <c r="EL8148">
        <v>8141</v>
      </c>
      <c r="EM8148" t="e">
        <v>#REF!</v>
      </c>
      <c r="EN8148" t="e">
        <v>#REF!</v>
      </c>
      <c r="EP8148" t="e">
        <f t="shared" si="414"/>
        <v>#REF!</v>
      </c>
      <c r="EQ8148" t="e">
        <f t="shared" si="415"/>
        <v>#REF!</v>
      </c>
      <c r="ER8148" t="e">
        <f t="shared" si="416"/>
        <v>#REF!</v>
      </c>
    </row>
    <row r="8149" spans="142:148" x14ac:dyDescent="0.25">
      <c r="EL8149">
        <v>8142</v>
      </c>
      <c r="EM8149" t="e">
        <v>#REF!</v>
      </c>
      <c r="EN8149" t="e">
        <v>#REF!</v>
      </c>
      <c r="EP8149" t="e">
        <f t="shared" si="414"/>
        <v>#REF!</v>
      </c>
      <c r="EQ8149" t="e">
        <f t="shared" si="415"/>
        <v>#REF!</v>
      </c>
      <c r="ER8149" t="e">
        <f t="shared" si="416"/>
        <v>#REF!</v>
      </c>
    </row>
    <row r="8150" spans="142:148" x14ac:dyDescent="0.25">
      <c r="EL8150">
        <v>8143</v>
      </c>
      <c r="EM8150" t="e">
        <v>#REF!</v>
      </c>
      <c r="EN8150" t="e">
        <v>#REF!</v>
      </c>
      <c r="EP8150" t="e">
        <f t="shared" si="414"/>
        <v>#REF!</v>
      </c>
      <c r="EQ8150" t="e">
        <f t="shared" si="415"/>
        <v>#REF!</v>
      </c>
      <c r="ER8150" t="e">
        <f t="shared" si="416"/>
        <v>#REF!</v>
      </c>
    </row>
    <row r="8151" spans="142:148" x14ac:dyDescent="0.25">
      <c r="EL8151">
        <v>8144</v>
      </c>
      <c r="EM8151" t="e">
        <v>#REF!</v>
      </c>
      <c r="EN8151" t="e">
        <v>#REF!</v>
      </c>
      <c r="EP8151" t="e">
        <f t="shared" si="414"/>
        <v>#REF!</v>
      </c>
      <c r="EQ8151" t="e">
        <f t="shared" si="415"/>
        <v>#REF!</v>
      </c>
      <c r="ER8151" t="e">
        <f t="shared" si="416"/>
        <v>#REF!</v>
      </c>
    </row>
    <row r="8152" spans="142:148" x14ac:dyDescent="0.25">
      <c r="EL8152">
        <v>8145</v>
      </c>
      <c r="EM8152" t="e">
        <v>#REF!</v>
      </c>
      <c r="EN8152" t="e">
        <v>#REF!</v>
      </c>
      <c r="EP8152" t="e">
        <f t="shared" ref="EP8152:EP8215" si="417">IF(EM8152&gt;EN8152,1,0)</f>
        <v>#REF!</v>
      </c>
      <c r="EQ8152" t="e">
        <f t="shared" ref="EQ8152:EQ8215" si="418">IF(EP8152&gt;0,0,1)</f>
        <v>#REF!</v>
      </c>
      <c r="ER8152" t="e">
        <f t="shared" ref="ER8152:ER8215" si="419">IF(EM8152&gt;EN8152,EM8152-EN8152,EN8152-EM8152)</f>
        <v>#REF!</v>
      </c>
    </row>
    <row r="8153" spans="142:148" x14ac:dyDescent="0.25">
      <c r="EL8153">
        <v>8146</v>
      </c>
      <c r="EM8153" t="e">
        <v>#REF!</v>
      </c>
      <c r="EN8153" t="e">
        <v>#REF!</v>
      </c>
      <c r="EP8153" t="e">
        <f t="shared" si="417"/>
        <v>#REF!</v>
      </c>
      <c r="EQ8153" t="e">
        <f t="shared" si="418"/>
        <v>#REF!</v>
      </c>
      <c r="ER8153" t="e">
        <f t="shared" si="419"/>
        <v>#REF!</v>
      </c>
    </row>
    <row r="8154" spans="142:148" x14ac:dyDescent="0.25">
      <c r="EL8154">
        <v>8147</v>
      </c>
      <c r="EM8154" t="e">
        <v>#REF!</v>
      </c>
      <c r="EN8154" t="e">
        <v>#REF!</v>
      </c>
      <c r="EP8154" t="e">
        <f t="shared" si="417"/>
        <v>#REF!</v>
      </c>
      <c r="EQ8154" t="e">
        <f t="shared" si="418"/>
        <v>#REF!</v>
      </c>
      <c r="ER8154" t="e">
        <f t="shared" si="419"/>
        <v>#REF!</v>
      </c>
    </row>
    <row r="8155" spans="142:148" x14ac:dyDescent="0.25">
      <c r="EL8155">
        <v>8148</v>
      </c>
      <c r="EM8155" t="e">
        <v>#REF!</v>
      </c>
      <c r="EN8155" t="e">
        <v>#REF!</v>
      </c>
      <c r="EP8155" t="e">
        <f t="shared" si="417"/>
        <v>#REF!</v>
      </c>
      <c r="EQ8155" t="e">
        <f t="shared" si="418"/>
        <v>#REF!</v>
      </c>
      <c r="ER8155" t="e">
        <f t="shared" si="419"/>
        <v>#REF!</v>
      </c>
    </row>
    <row r="8156" spans="142:148" x14ac:dyDescent="0.25">
      <c r="EL8156">
        <v>8149</v>
      </c>
      <c r="EM8156" t="e">
        <v>#REF!</v>
      </c>
      <c r="EN8156" t="e">
        <v>#REF!</v>
      </c>
      <c r="EP8156" t="e">
        <f t="shared" si="417"/>
        <v>#REF!</v>
      </c>
      <c r="EQ8156" t="e">
        <f t="shared" si="418"/>
        <v>#REF!</v>
      </c>
      <c r="ER8156" t="e">
        <f t="shared" si="419"/>
        <v>#REF!</v>
      </c>
    </row>
    <row r="8157" spans="142:148" x14ac:dyDescent="0.25">
      <c r="EL8157">
        <v>8150</v>
      </c>
      <c r="EM8157" t="e">
        <v>#REF!</v>
      </c>
      <c r="EN8157" t="e">
        <v>#REF!</v>
      </c>
      <c r="EP8157" t="e">
        <f t="shared" si="417"/>
        <v>#REF!</v>
      </c>
      <c r="EQ8157" t="e">
        <f t="shared" si="418"/>
        <v>#REF!</v>
      </c>
      <c r="ER8157" t="e">
        <f t="shared" si="419"/>
        <v>#REF!</v>
      </c>
    </row>
    <row r="8158" spans="142:148" x14ac:dyDescent="0.25">
      <c r="EL8158">
        <v>8151</v>
      </c>
      <c r="EM8158" t="e">
        <v>#REF!</v>
      </c>
      <c r="EN8158" t="e">
        <v>#REF!</v>
      </c>
      <c r="EP8158" t="e">
        <f t="shared" si="417"/>
        <v>#REF!</v>
      </c>
      <c r="EQ8158" t="e">
        <f t="shared" si="418"/>
        <v>#REF!</v>
      </c>
      <c r="ER8158" t="e">
        <f t="shared" si="419"/>
        <v>#REF!</v>
      </c>
    </row>
    <row r="8159" spans="142:148" x14ac:dyDescent="0.25">
      <c r="EL8159">
        <v>8152</v>
      </c>
      <c r="EM8159" t="e">
        <v>#REF!</v>
      </c>
      <c r="EN8159" t="e">
        <v>#REF!</v>
      </c>
      <c r="EP8159" t="e">
        <f t="shared" si="417"/>
        <v>#REF!</v>
      </c>
      <c r="EQ8159" t="e">
        <f t="shared" si="418"/>
        <v>#REF!</v>
      </c>
      <c r="ER8159" t="e">
        <f t="shared" si="419"/>
        <v>#REF!</v>
      </c>
    </row>
    <row r="8160" spans="142:148" x14ac:dyDescent="0.25">
      <c r="EL8160">
        <v>8153</v>
      </c>
      <c r="EM8160" t="e">
        <v>#REF!</v>
      </c>
      <c r="EN8160" t="e">
        <v>#REF!</v>
      </c>
      <c r="EP8160" t="e">
        <f t="shared" si="417"/>
        <v>#REF!</v>
      </c>
      <c r="EQ8160" t="e">
        <f t="shared" si="418"/>
        <v>#REF!</v>
      </c>
      <c r="ER8160" t="e">
        <f t="shared" si="419"/>
        <v>#REF!</v>
      </c>
    </row>
    <row r="8161" spans="142:148" x14ac:dyDescent="0.25">
      <c r="EL8161">
        <v>8154</v>
      </c>
      <c r="EM8161" t="e">
        <v>#REF!</v>
      </c>
      <c r="EN8161" t="e">
        <v>#REF!</v>
      </c>
      <c r="EP8161" t="e">
        <f t="shared" si="417"/>
        <v>#REF!</v>
      </c>
      <c r="EQ8161" t="e">
        <f t="shared" si="418"/>
        <v>#REF!</v>
      </c>
      <c r="ER8161" t="e">
        <f t="shared" si="419"/>
        <v>#REF!</v>
      </c>
    </row>
    <row r="8162" spans="142:148" x14ac:dyDescent="0.25">
      <c r="EL8162">
        <v>8155</v>
      </c>
      <c r="EM8162" t="e">
        <v>#REF!</v>
      </c>
      <c r="EN8162" t="e">
        <v>#REF!</v>
      </c>
      <c r="EP8162" t="e">
        <f t="shared" si="417"/>
        <v>#REF!</v>
      </c>
      <c r="EQ8162" t="e">
        <f t="shared" si="418"/>
        <v>#REF!</v>
      </c>
      <c r="ER8162" t="e">
        <f t="shared" si="419"/>
        <v>#REF!</v>
      </c>
    </row>
    <row r="8163" spans="142:148" x14ac:dyDescent="0.25">
      <c r="EL8163">
        <v>8156</v>
      </c>
      <c r="EM8163" t="e">
        <v>#REF!</v>
      </c>
      <c r="EN8163" t="e">
        <v>#REF!</v>
      </c>
      <c r="EP8163" t="e">
        <f t="shared" si="417"/>
        <v>#REF!</v>
      </c>
      <c r="EQ8163" t="e">
        <f t="shared" si="418"/>
        <v>#REF!</v>
      </c>
      <c r="ER8163" t="e">
        <f t="shared" si="419"/>
        <v>#REF!</v>
      </c>
    </row>
    <row r="8164" spans="142:148" x14ac:dyDescent="0.25">
      <c r="EL8164">
        <v>8157</v>
      </c>
      <c r="EM8164" t="e">
        <v>#REF!</v>
      </c>
      <c r="EN8164" t="e">
        <v>#REF!</v>
      </c>
      <c r="EP8164" t="e">
        <f t="shared" si="417"/>
        <v>#REF!</v>
      </c>
      <c r="EQ8164" t="e">
        <f t="shared" si="418"/>
        <v>#REF!</v>
      </c>
      <c r="ER8164" t="e">
        <f t="shared" si="419"/>
        <v>#REF!</v>
      </c>
    </row>
    <row r="8165" spans="142:148" x14ac:dyDescent="0.25">
      <c r="EL8165">
        <v>8158</v>
      </c>
      <c r="EM8165" t="e">
        <v>#REF!</v>
      </c>
      <c r="EN8165" t="e">
        <v>#REF!</v>
      </c>
      <c r="EP8165" t="e">
        <f t="shared" si="417"/>
        <v>#REF!</v>
      </c>
      <c r="EQ8165" t="e">
        <f t="shared" si="418"/>
        <v>#REF!</v>
      </c>
      <c r="ER8165" t="e">
        <f t="shared" si="419"/>
        <v>#REF!</v>
      </c>
    </row>
    <row r="8166" spans="142:148" x14ac:dyDescent="0.25">
      <c r="EL8166">
        <v>8159</v>
      </c>
      <c r="EM8166" t="e">
        <v>#REF!</v>
      </c>
      <c r="EN8166" t="e">
        <v>#REF!</v>
      </c>
      <c r="EP8166" t="e">
        <f t="shared" si="417"/>
        <v>#REF!</v>
      </c>
      <c r="EQ8166" t="e">
        <f t="shared" si="418"/>
        <v>#REF!</v>
      </c>
      <c r="ER8166" t="e">
        <f t="shared" si="419"/>
        <v>#REF!</v>
      </c>
    </row>
    <row r="8167" spans="142:148" x14ac:dyDescent="0.25">
      <c r="EL8167">
        <v>8160</v>
      </c>
      <c r="EM8167" t="e">
        <v>#REF!</v>
      </c>
      <c r="EN8167" t="e">
        <v>#REF!</v>
      </c>
      <c r="EP8167" t="e">
        <f t="shared" si="417"/>
        <v>#REF!</v>
      </c>
      <c r="EQ8167" t="e">
        <f t="shared" si="418"/>
        <v>#REF!</v>
      </c>
      <c r="ER8167" t="e">
        <f t="shared" si="419"/>
        <v>#REF!</v>
      </c>
    </row>
    <row r="8168" spans="142:148" x14ac:dyDescent="0.25">
      <c r="EL8168">
        <v>8161</v>
      </c>
      <c r="EM8168" t="e">
        <v>#REF!</v>
      </c>
      <c r="EN8168" t="e">
        <v>#REF!</v>
      </c>
      <c r="EP8168" t="e">
        <f t="shared" si="417"/>
        <v>#REF!</v>
      </c>
      <c r="EQ8168" t="e">
        <f t="shared" si="418"/>
        <v>#REF!</v>
      </c>
      <c r="ER8168" t="e">
        <f t="shared" si="419"/>
        <v>#REF!</v>
      </c>
    </row>
    <row r="8169" spans="142:148" x14ac:dyDescent="0.25">
      <c r="EL8169">
        <v>8162</v>
      </c>
      <c r="EM8169" t="e">
        <v>#REF!</v>
      </c>
      <c r="EN8169" t="e">
        <v>#REF!</v>
      </c>
      <c r="EP8169" t="e">
        <f t="shared" si="417"/>
        <v>#REF!</v>
      </c>
      <c r="EQ8169" t="e">
        <f t="shared" si="418"/>
        <v>#REF!</v>
      </c>
      <c r="ER8169" t="e">
        <f t="shared" si="419"/>
        <v>#REF!</v>
      </c>
    </row>
    <row r="8170" spans="142:148" x14ac:dyDescent="0.25">
      <c r="EL8170">
        <v>8163</v>
      </c>
      <c r="EM8170" t="e">
        <v>#REF!</v>
      </c>
      <c r="EN8170" t="e">
        <v>#REF!</v>
      </c>
      <c r="EP8170" t="e">
        <f t="shared" si="417"/>
        <v>#REF!</v>
      </c>
      <c r="EQ8170" t="e">
        <f t="shared" si="418"/>
        <v>#REF!</v>
      </c>
      <c r="ER8170" t="e">
        <f t="shared" si="419"/>
        <v>#REF!</v>
      </c>
    </row>
    <row r="8171" spans="142:148" x14ac:dyDescent="0.25">
      <c r="EL8171">
        <v>8164</v>
      </c>
      <c r="EM8171" t="e">
        <v>#REF!</v>
      </c>
      <c r="EN8171" t="e">
        <v>#REF!</v>
      </c>
      <c r="EP8171" t="e">
        <f t="shared" si="417"/>
        <v>#REF!</v>
      </c>
      <c r="EQ8171" t="e">
        <f t="shared" si="418"/>
        <v>#REF!</v>
      </c>
      <c r="ER8171" t="e">
        <f t="shared" si="419"/>
        <v>#REF!</v>
      </c>
    </row>
    <row r="8172" spans="142:148" x14ac:dyDescent="0.25">
      <c r="EL8172">
        <v>8165</v>
      </c>
      <c r="EM8172" t="e">
        <v>#REF!</v>
      </c>
      <c r="EN8172" t="e">
        <v>#REF!</v>
      </c>
      <c r="EP8172" t="e">
        <f t="shared" si="417"/>
        <v>#REF!</v>
      </c>
      <c r="EQ8172" t="e">
        <f t="shared" si="418"/>
        <v>#REF!</v>
      </c>
      <c r="ER8172" t="e">
        <f t="shared" si="419"/>
        <v>#REF!</v>
      </c>
    </row>
    <row r="8173" spans="142:148" x14ac:dyDescent="0.25">
      <c r="EL8173">
        <v>8166</v>
      </c>
      <c r="EM8173" t="e">
        <v>#REF!</v>
      </c>
      <c r="EN8173" t="e">
        <v>#REF!</v>
      </c>
      <c r="EP8173" t="e">
        <f t="shared" si="417"/>
        <v>#REF!</v>
      </c>
      <c r="EQ8173" t="e">
        <f t="shared" si="418"/>
        <v>#REF!</v>
      </c>
      <c r="ER8173" t="e">
        <f t="shared" si="419"/>
        <v>#REF!</v>
      </c>
    </row>
    <row r="8174" spans="142:148" x14ac:dyDescent="0.25">
      <c r="EL8174">
        <v>8167</v>
      </c>
      <c r="EM8174" t="e">
        <v>#REF!</v>
      </c>
      <c r="EN8174" t="e">
        <v>#REF!</v>
      </c>
      <c r="EP8174" t="e">
        <f t="shared" si="417"/>
        <v>#REF!</v>
      </c>
      <c r="EQ8174" t="e">
        <f t="shared" si="418"/>
        <v>#REF!</v>
      </c>
      <c r="ER8174" t="e">
        <f t="shared" si="419"/>
        <v>#REF!</v>
      </c>
    </row>
    <row r="8175" spans="142:148" x14ac:dyDescent="0.25">
      <c r="EL8175">
        <v>8168</v>
      </c>
      <c r="EM8175" t="e">
        <v>#REF!</v>
      </c>
      <c r="EN8175" t="e">
        <v>#REF!</v>
      </c>
      <c r="EP8175" t="e">
        <f t="shared" si="417"/>
        <v>#REF!</v>
      </c>
      <c r="EQ8175" t="e">
        <f t="shared" si="418"/>
        <v>#REF!</v>
      </c>
      <c r="ER8175" t="e">
        <f t="shared" si="419"/>
        <v>#REF!</v>
      </c>
    </row>
    <row r="8176" spans="142:148" x14ac:dyDescent="0.25">
      <c r="EL8176">
        <v>8169</v>
      </c>
      <c r="EM8176" t="e">
        <v>#REF!</v>
      </c>
      <c r="EN8176" t="e">
        <v>#REF!</v>
      </c>
      <c r="EP8176" t="e">
        <f t="shared" si="417"/>
        <v>#REF!</v>
      </c>
      <c r="EQ8176" t="e">
        <f t="shared" si="418"/>
        <v>#REF!</v>
      </c>
      <c r="ER8176" t="e">
        <f t="shared" si="419"/>
        <v>#REF!</v>
      </c>
    </row>
    <row r="8177" spans="142:148" x14ac:dyDescent="0.25">
      <c r="EL8177">
        <v>8170</v>
      </c>
      <c r="EM8177" t="e">
        <v>#REF!</v>
      </c>
      <c r="EN8177" t="e">
        <v>#REF!</v>
      </c>
      <c r="EP8177" t="e">
        <f t="shared" si="417"/>
        <v>#REF!</v>
      </c>
      <c r="EQ8177" t="e">
        <f t="shared" si="418"/>
        <v>#REF!</v>
      </c>
      <c r="ER8177" t="e">
        <f t="shared" si="419"/>
        <v>#REF!</v>
      </c>
    </row>
    <row r="8178" spans="142:148" x14ac:dyDescent="0.25">
      <c r="EL8178">
        <v>8171</v>
      </c>
      <c r="EM8178" t="e">
        <v>#REF!</v>
      </c>
      <c r="EN8178" t="e">
        <v>#REF!</v>
      </c>
      <c r="EP8178" t="e">
        <f t="shared" si="417"/>
        <v>#REF!</v>
      </c>
      <c r="EQ8178" t="e">
        <f t="shared" si="418"/>
        <v>#REF!</v>
      </c>
      <c r="ER8178" t="e">
        <f t="shared" si="419"/>
        <v>#REF!</v>
      </c>
    </row>
    <row r="8179" spans="142:148" x14ac:dyDescent="0.25">
      <c r="EL8179">
        <v>8172</v>
      </c>
      <c r="EM8179" t="e">
        <v>#REF!</v>
      </c>
      <c r="EN8179" t="e">
        <v>#REF!</v>
      </c>
      <c r="EP8179" t="e">
        <f t="shared" si="417"/>
        <v>#REF!</v>
      </c>
      <c r="EQ8179" t="e">
        <f t="shared" si="418"/>
        <v>#REF!</v>
      </c>
      <c r="ER8179" t="e">
        <f t="shared" si="419"/>
        <v>#REF!</v>
      </c>
    </row>
    <row r="8180" spans="142:148" x14ac:dyDescent="0.25">
      <c r="EL8180">
        <v>8173</v>
      </c>
      <c r="EM8180" t="e">
        <v>#REF!</v>
      </c>
      <c r="EN8180" t="e">
        <v>#REF!</v>
      </c>
      <c r="EP8180" t="e">
        <f t="shared" si="417"/>
        <v>#REF!</v>
      </c>
      <c r="EQ8180" t="e">
        <f t="shared" si="418"/>
        <v>#REF!</v>
      </c>
      <c r="ER8180" t="e">
        <f t="shared" si="419"/>
        <v>#REF!</v>
      </c>
    </row>
    <row r="8181" spans="142:148" x14ac:dyDescent="0.25">
      <c r="EL8181">
        <v>8174</v>
      </c>
      <c r="EM8181" t="e">
        <v>#REF!</v>
      </c>
      <c r="EN8181" t="e">
        <v>#REF!</v>
      </c>
      <c r="EP8181" t="e">
        <f t="shared" si="417"/>
        <v>#REF!</v>
      </c>
      <c r="EQ8181" t="e">
        <f t="shared" si="418"/>
        <v>#REF!</v>
      </c>
      <c r="ER8181" t="e">
        <f t="shared" si="419"/>
        <v>#REF!</v>
      </c>
    </row>
    <row r="8182" spans="142:148" x14ac:dyDescent="0.25">
      <c r="EL8182">
        <v>8175</v>
      </c>
      <c r="EM8182" t="e">
        <v>#REF!</v>
      </c>
      <c r="EN8182" t="e">
        <v>#REF!</v>
      </c>
      <c r="EP8182" t="e">
        <f t="shared" si="417"/>
        <v>#REF!</v>
      </c>
      <c r="EQ8182" t="e">
        <f t="shared" si="418"/>
        <v>#REF!</v>
      </c>
      <c r="ER8182" t="e">
        <f t="shared" si="419"/>
        <v>#REF!</v>
      </c>
    </row>
    <row r="8183" spans="142:148" x14ac:dyDescent="0.25">
      <c r="EL8183">
        <v>8176</v>
      </c>
      <c r="EM8183" t="e">
        <v>#REF!</v>
      </c>
      <c r="EN8183" t="e">
        <v>#REF!</v>
      </c>
      <c r="EP8183" t="e">
        <f t="shared" si="417"/>
        <v>#REF!</v>
      </c>
      <c r="EQ8183" t="e">
        <f t="shared" si="418"/>
        <v>#REF!</v>
      </c>
      <c r="ER8183" t="e">
        <f t="shared" si="419"/>
        <v>#REF!</v>
      </c>
    </row>
    <row r="8184" spans="142:148" x14ac:dyDescent="0.25">
      <c r="EL8184">
        <v>8177</v>
      </c>
      <c r="EM8184" t="e">
        <v>#REF!</v>
      </c>
      <c r="EN8184" t="e">
        <v>#REF!</v>
      </c>
      <c r="EP8184" t="e">
        <f t="shared" si="417"/>
        <v>#REF!</v>
      </c>
      <c r="EQ8184" t="e">
        <f t="shared" si="418"/>
        <v>#REF!</v>
      </c>
      <c r="ER8184" t="e">
        <f t="shared" si="419"/>
        <v>#REF!</v>
      </c>
    </row>
    <row r="8185" spans="142:148" x14ac:dyDescent="0.25">
      <c r="EL8185">
        <v>8178</v>
      </c>
      <c r="EM8185" t="e">
        <v>#REF!</v>
      </c>
      <c r="EN8185" t="e">
        <v>#REF!</v>
      </c>
      <c r="EP8185" t="e">
        <f t="shared" si="417"/>
        <v>#REF!</v>
      </c>
      <c r="EQ8185" t="e">
        <f t="shared" si="418"/>
        <v>#REF!</v>
      </c>
      <c r="ER8185" t="e">
        <f t="shared" si="419"/>
        <v>#REF!</v>
      </c>
    </row>
    <row r="8186" spans="142:148" x14ac:dyDescent="0.25">
      <c r="EL8186">
        <v>8179</v>
      </c>
      <c r="EM8186" t="e">
        <v>#REF!</v>
      </c>
      <c r="EN8186" t="e">
        <v>#REF!</v>
      </c>
      <c r="EP8186" t="e">
        <f t="shared" si="417"/>
        <v>#REF!</v>
      </c>
      <c r="EQ8186" t="e">
        <f t="shared" si="418"/>
        <v>#REF!</v>
      </c>
      <c r="ER8186" t="e">
        <f t="shared" si="419"/>
        <v>#REF!</v>
      </c>
    </row>
    <row r="8187" spans="142:148" x14ac:dyDescent="0.25">
      <c r="EL8187">
        <v>8180</v>
      </c>
      <c r="EM8187" t="e">
        <v>#REF!</v>
      </c>
      <c r="EN8187" t="e">
        <v>#REF!</v>
      </c>
      <c r="EP8187" t="e">
        <f t="shared" si="417"/>
        <v>#REF!</v>
      </c>
      <c r="EQ8187" t="e">
        <f t="shared" si="418"/>
        <v>#REF!</v>
      </c>
      <c r="ER8187" t="e">
        <f t="shared" si="419"/>
        <v>#REF!</v>
      </c>
    </row>
    <row r="8188" spans="142:148" x14ac:dyDescent="0.25">
      <c r="EL8188">
        <v>8181</v>
      </c>
      <c r="EM8188" t="e">
        <v>#REF!</v>
      </c>
      <c r="EN8188" t="e">
        <v>#REF!</v>
      </c>
      <c r="EP8188" t="e">
        <f t="shared" si="417"/>
        <v>#REF!</v>
      </c>
      <c r="EQ8188" t="e">
        <f t="shared" si="418"/>
        <v>#REF!</v>
      </c>
      <c r="ER8188" t="e">
        <f t="shared" si="419"/>
        <v>#REF!</v>
      </c>
    </row>
    <row r="8189" spans="142:148" x14ac:dyDescent="0.25">
      <c r="EL8189">
        <v>8182</v>
      </c>
      <c r="EM8189" t="e">
        <v>#REF!</v>
      </c>
      <c r="EN8189" t="e">
        <v>#REF!</v>
      </c>
      <c r="EP8189" t="e">
        <f t="shared" si="417"/>
        <v>#REF!</v>
      </c>
      <c r="EQ8189" t="e">
        <f t="shared" si="418"/>
        <v>#REF!</v>
      </c>
      <c r="ER8189" t="e">
        <f t="shared" si="419"/>
        <v>#REF!</v>
      </c>
    </row>
    <row r="8190" spans="142:148" x14ac:dyDescent="0.25">
      <c r="EL8190">
        <v>8183</v>
      </c>
      <c r="EM8190" t="e">
        <v>#REF!</v>
      </c>
      <c r="EN8190" t="e">
        <v>#REF!</v>
      </c>
      <c r="EP8190" t="e">
        <f t="shared" si="417"/>
        <v>#REF!</v>
      </c>
      <c r="EQ8190" t="e">
        <f t="shared" si="418"/>
        <v>#REF!</v>
      </c>
      <c r="ER8190" t="e">
        <f t="shared" si="419"/>
        <v>#REF!</v>
      </c>
    </row>
    <row r="8191" spans="142:148" x14ac:dyDescent="0.25">
      <c r="EL8191">
        <v>8184</v>
      </c>
      <c r="EM8191" t="e">
        <v>#REF!</v>
      </c>
      <c r="EN8191" t="e">
        <v>#REF!</v>
      </c>
      <c r="EP8191" t="e">
        <f t="shared" si="417"/>
        <v>#REF!</v>
      </c>
      <c r="EQ8191" t="e">
        <f t="shared" si="418"/>
        <v>#REF!</v>
      </c>
      <c r="ER8191" t="e">
        <f t="shared" si="419"/>
        <v>#REF!</v>
      </c>
    </row>
    <row r="8192" spans="142:148" x14ac:dyDescent="0.25">
      <c r="EL8192">
        <v>8185</v>
      </c>
      <c r="EM8192" t="e">
        <v>#REF!</v>
      </c>
      <c r="EN8192" t="e">
        <v>#REF!</v>
      </c>
      <c r="EP8192" t="e">
        <f t="shared" si="417"/>
        <v>#REF!</v>
      </c>
      <c r="EQ8192" t="e">
        <f t="shared" si="418"/>
        <v>#REF!</v>
      </c>
      <c r="ER8192" t="e">
        <f t="shared" si="419"/>
        <v>#REF!</v>
      </c>
    </row>
    <row r="8193" spans="142:148" x14ac:dyDescent="0.25">
      <c r="EL8193">
        <v>8186</v>
      </c>
      <c r="EM8193" t="e">
        <v>#REF!</v>
      </c>
      <c r="EN8193" t="e">
        <v>#REF!</v>
      </c>
      <c r="EP8193" t="e">
        <f t="shared" si="417"/>
        <v>#REF!</v>
      </c>
      <c r="EQ8193" t="e">
        <f t="shared" si="418"/>
        <v>#REF!</v>
      </c>
      <c r="ER8193" t="e">
        <f t="shared" si="419"/>
        <v>#REF!</v>
      </c>
    </row>
    <row r="8194" spans="142:148" x14ac:dyDescent="0.25">
      <c r="EL8194">
        <v>8187</v>
      </c>
      <c r="EM8194" t="e">
        <v>#REF!</v>
      </c>
      <c r="EN8194" t="e">
        <v>#REF!</v>
      </c>
      <c r="EP8194" t="e">
        <f t="shared" si="417"/>
        <v>#REF!</v>
      </c>
      <c r="EQ8194" t="e">
        <f t="shared" si="418"/>
        <v>#REF!</v>
      </c>
      <c r="ER8194" t="e">
        <f t="shared" si="419"/>
        <v>#REF!</v>
      </c>
    </row>
    <row r="8195" spans="142:148" x14ac:dyDescent="0.25">
      <c r="EL8195">
        <v>8188</v>
      </c>
      <c r="EM8195" t="e">
        <v>#REF!</v>
      </c>
      <c r="EN8195" t="e">
        <v>#REF!</v>
      </c>
      <c r="EP8195" t="e">
        <f t="shared" si="417"/>
        <v>#REF!</v>
      </c>
      <c r="EQ8195" t="e">
        <f t="shared" si="418"/>
        <v>#REF!</v>
      </c>
      <c r="ER8195" t="e">
        <f t="shared" si="419"/>
        <v>#REF!</v>
      </c>
    </row>
    <row r="8196" spans="142:148" x14ac:dyDescent="0.25">
      <c r="EL8196">
        <v>8189</v>
      </c>
      <c r="EM8196" t="e">
        <v>#REF!</v>
      </c>
      <c r="EN8196" t="e">
        <v>#REF!</v>
      </c>
      <c r="EP8196" t="e">
        <f t="shared" si="417"/>
        <v>#REF!</v>
      </c>
      <c r="EQ8196" t="e">
        <f t="shared" si="418"/>
        <v>#REF!</v>
      </c>
      <c r="ER8196" t="e">
        <f t="shared" si="419"/>
        <v>#REF!</v>
      </c>
    </row>
    <row r="8197" spans="142:148" x14ac:dyDescent="0.25">
      <c r="EL8197">
        <v>8190</v>
      </c>
      <c r="EM8197" t="e">
        <v>#REF!</v>
      </c>
      <c r="EN8197" t="e">
        <v>#REF!</v>
      </c>
      <c r="EP8197" t="e">
        <f t="shared" si="417"/>
        <v>#REF!</v>
      </c>
      <c r="EQ8197" t="e">
        <f t="shared" si="418"/>
        <v>#REF!</v>
      </c>
      <c r="ER8197" t="e">
        <f t="shared" si="419"/>
        <v>#REF!</v>
      </c>
    </row>
    <row r="8198" spans="142:148" x14ac:dyDescent="0.25">
      <c r="EL8198">
        <v>8191</v>
      </c>
      <c r="EM8198" t="e">
        <v>#REF!</v>
      </c>
      <c r="EN8198" t="e">
        <v>#REF!</v>
      </c>
      <c r="EP8198" t="e">
        <f t="shared" si="417"/>
        <v>#REF!</v>
      </c>
      <c r="EQ8198" t="e">
        <f t="shared" si="418"/>
        <v>#REF!</v>
      </c>
      <c r="ER8198" t="e">
        <f t="shared" si="419"/>
        <v>#REF!</v>
      </c>
    </row>
    <row r="8199" spans="142:148" x14ac:dyDescent="0.25">
      <c r="EL8199">
        <v>8192</v>
      </c>
      <c r="EM8199" t="e">
        <v>#REF!</v>
      </c>
      <c r="EN8199" t="e">
        <v>#REF!</v>
      </c>
      <c r="EP8199" t="e">
        <f t="shared" si="417"/>
        <v>#REF!</v>
      </c>
      <c r="EQ8199" t="e">
        <f t="shared" si="418"/>
        <v>#REF!</v>
      </c>
      <c r="ER8199" t="e">
        <f t="shared" si="419"/>
        <v>#REF!</v>
      </c>
    </row>
    <row r="8200" spans="142:148" x14ac:dyDescent="0.25">
      <c r="EL8200">
        <v>8193</v>
      </c>
      <c r="EM8200" t="e">
        <v>#REF!</v>
      </c>
      <c r="EN8200" t="e">
        <v>#REF!</v>
      </c>
      <c r="EP8200" t="e">
        <f t="shared" si="417"/>
        <v>#REF!</v>
      </c>
      <c r="EQ8200" t="e">
        <f t="shared" si="418"/>
        <v>#REF!</v>
      </c>
      <c r="ER8200" t="e">
        <f t="shared" si="419"/>
        <v>#REF!</v>
      </c>
    </row>
    <row r="8201" spans="142:148" x14ac:dyDescent="0.25">
      <c r="EL8201">
        <v>8194</v>
      </c>
      <c r="EM8201" t="e">
        <v>#REF!</v>
      </c>
      <c r="EN8201" t="e">
        <v>#REF!</v>
      </c>
      <c r="EP8201" t="e">
        <f t="shared" si="417"/>
        <v>#REF!</v>
      </c>
      <c r="EQ8201" t="e">
        <f t="shared" si="418"/>
        <v>#REF!</v>
      </c>
      <c r="ER8201" t="e">
        <f t="shared" si="419"/>
        <v>#REF!</v>
      </c>
    </row>
    <row r="8202" spans="142:148" x14ac:dyDescent="0.25">
      <c r="EL8202">
        <v>8195</v>
      </c>
      <c r="EM8202" t="e">
        <v>#REF!</v>
      </c>
      <c r="EN8202" t="e">
        <v>#REF!</v>
      </c>
      <c r="EP8202" t="e">
        <f t="shared" si="417"/>
        <v>#REF!</v>
      </c>
      <c r="EQ8202" t="e">
        <f t="shared" si="418"/>
        <v>#REF!</v>
      </c>
      <c r="ER8202" t="e">
        <f t="shared" si="419"/>
        <v>#REF!</v>
      </c>
    </row>
    <row r="8203" spans="142:148" x14ac:dyDescent="0.25">
      <c r="EL8203">
        <v>8196</v>
      </c>
      <c r="EM8203" t="e">
        <v>#REF!</v>
      </c>
      <c r="EN8203" t="e">
        <v>#REF!</v>
      </c>
      <c r="EP8203" t="e">
        <f t="shared" si="417"/>
        <v>#REF!</v>
      </c>
      <c r="EQ8203" t="e">
        <f t="shared" si="418"/>
        <v>#REF!</v>
      </c>
      <c r="ER8203" t="e">
        <f t="shared" si="419"/>
        <v>#REF!</v>
      </c>
    </row>
    <row r="8204" spans="142:148" x14ac:dyDescent="0.25">
      <c r="EL8204">
        <v>8197</v>
      </c>
      <c r="EM8204" t="e">
        <v>#REF!</v>
      </c>
      <c r="EN8204" t="e">
        <v>#REF!</v>
      </c>
      <c r="EP8204" t="e">
        <f t="shared" si="417"/>
        <v>#REF!</v>
      </c>
      <c r="EQ8204" t="e">
        <f t="shared" si="418"/>
        <v>#REF!</v>
      </c>
      <c r="ER8204" t="e">
        <f t="shared" si="419"/>
        <v>#REF!</v>
      </c>
    </row>
    <row r="8205" spans="142:148" x14ac:dyDescent="0.25">
      <c r="EL8205">
        <v>8198</v>
      </c>
      <c r="EM8205" t="e">
        <v>#REF!</v>
      </c>
      <c r="EN8205" t="e">
        <v>#REF!</v>
      </c>
      <c r="EP8205" t="e">
        <f t="shared" si="417"/>
        <v>#REF!</v>
      </c>
      <c r="EQ8205" t="e">
        <f t="shared" si="418"/>
        <v>#REF!</v>
      </c>
      <c r="ER8205" t="e">
        <f t="shared" si="419"/>
        <v>#REF!</v>
      </c>
    </row>
    <row r="8206" spans="142:148" x14ac:dyDescent="0.25">
      <c r="EL8206">
        <v>8199</v>
      </c>
      <c r="EM8206" t="e">
        <v>#REF!</v>
      </c>
      <c r="EN8206" t="e">
        <v>#REF!</v>
      </c>
      <c r="EP8206" t="e">
        <f t="shared" si="417"/>
        <v>#REF!</v>
      </c>
      <c r="EQ8206" t="e">
        <f t="shared" si="418"/>
        <v>#REF!</v>
      </c>
      <c r="ER8206" t="e">
        <f t="shared" si="419"/>
        <v>#REF!</v>
      </c>
    </row>
    <row r="8207" spans="142:148" x14ac:dyDescent="0.25">
      <c r="EL8207">
        <v>8200</v>
      </c>
      <c r="EM8207" t="e">
        <v>#REF!</v>
      </c>
      <c r="EN8207" t="e">
        <v>#REF!</v>
      </c>
      <c r="EP8207" t="e">
        <f t="shared" si="417"/>
        <v>#REF!</v>
      </c>
      <c r="EQ8207" t="e">
        <f t="shared" si="418"/>
        <v>#REF!</v>
      </c>
      <c r="ER8207" t="e">
        <f t="shared" si="419"/>
        <v>#REF!</v>
      </c>
    </row>
    <row r="8208" spans="142:148" x14ac:dyDescent="0.25">
      <c r="EL8208">
        <v>8201</v>
      </c>
      <c r="EM8208" t="e">
        <v>#REF!</v>
      </c>
      <c r="EN8208" t="e">
        <v>#REF!</v>
      </c>
      <c r="EP8208" t="e">
        <f t="shared" si="417"/>
        <v>#REF!</v>
      </c>
      <c r="EQ8208" t="e">
        <f t="shared" si="418"/>
        <v>#REF!</v>
      </c>
      <c r="ER8208" t="e">
        <f t="shared" si="419"/>
        <v>#REF!</v>
      </c>
    </row>
    <row r="8209" spans="142:148" x14ac:dyDescent="0.25">
      <c r="EL8209">
        <v>8202</v>
      </c>
      <c r="EM8209" t="e">
        <v>#REF!</v>
      </c>
      <c r="EN8209" t="e">
        <v>#REF!</v>
      </c>
      <c r="EP8209" t="e">
        <f t="shared" si="417"/>
        <v>#REF!</v>
      </c>
      <c r="EQ8209" t="e">
        <f t="shared" si="418"/>
        <v>#REF!</v>
      </c>
      <c r="ER8209" t="e">
        <f t="shared" si="419"/>
        <v>#REF!</v>
      </c>
    </row>
    <row r="8210" spans="142:148" x14ac:dyDescent="0.25">
      <c r="EL8210">
        <v>8203</v>
      </c>
      <c r="EM8210" t="e">
        <v>#REF!</v>
      </c>
      <c r="EN8210" t="e">
        <v>#REF!</v>
      </c>
      <c r="EP8210" t="e">
        <f t="shared" si="417"/>
        <v>#REF!</v>
      </c>
      <c r="EQ8210" t="e">
        <f t="shared" si="418"/>
        <v>#REF!</v>
      </c>
      <c r="ER8210" t="e">
        <f t="shared" si="419"/>
        <v>#REF!</v>
      </c>
    </row>
    <row r="8211" spans="142:148" x14ac:dyDescent="0.25">
      <c r="EL8211">
        <v>8204</v>
      </c>
      <c r="EM8211" t="e">
        <v>#REF!</v>
      </c>
      <c r="EN8211" t="e">
        <v>#REF!</v>
      </c>
      <c r="EP8211" t="e">
        <f t="shared" si="417"/>
        <v>#REF!</v>
      </c>
      <c r="EQ8211" t="e">
        <f t="shared" si="418"/>
        <v>#REF!</v>
      </c>
      <c r="ER8211" t="e">
        <f t="shared" si="419"/>
        <v>#REF!</v>
      </c>
    </row>
    <row r="8212" spans="142:148" x14ac:dyDescent="0.25">
      <c r="EL8212">
        <v>8205</v>
      </c>
      <c r="EM8212" t="e">
        <v>#REF!</v>
      </c>
      <c r="EN8212" t="e">
        <v>#REF!</v>
      </c>
      <c r="EP8212" t="e">
        <f t="shared" si="417"/>
        <v>#REF!</v>
      </c>
      <c r="EQ8212" t="e">
        <f t="shared" si="418"/>
        <v>#REF!</v>
      </c>
      <c r="ER8212" t="e">
        <f t="shared" si="419"/>
        <v>#REF!</v>
      </c>
    </row>
    <row r="8213" spans="142:148" x14ac:dyDescent="0.25">
      <c r="EL8213">
        <v>8206</v>
      </c>
      <c r="EM8213" t="e">
        <v>#REF!</v>
      </c>
      <c r="EN8213" t="e">
        <v>#REF!</v>
      </c>
      <c r="EP8213" t="e">
        <f t="shared" si="417"/>
        <v>#REF!</v>
      </c>
      <c r="EQ8213" t="e">
        <f t="shared" si="418"/>
        <v>#REF!</v>
      </c>
      <c r="ER8213" t="e">
        <f t="shared" si="419"/>
        <v>#REF!</v>
      </c>
    </row>
    <row r="8214" spans="142:148" x14ac:dyDescent="0.25">
      <c r="EL8214">
        <v>8207</v>
      </c>
      <c r="EM8214" t="e">
        <v>#REF!</v>
      </c>
      <c r="EN8214" t="e">
        <v>#REF!</v>
      </c>
      <c r="EP8214" t="e">
        <f t="shared" si="417"/>
        <v>#REF!</v>
      </c>
      <c r="EQ8214" t="e">
        <f t="shared" si="418"/>
        <v>#REF!</v>
      </c>
      <c r="ER8214" t="e">
        <f t="shared" si="419"/>
        <v>#REF!</v>
      </c>
    </row>
    <row r="8215" spans="142:148" x14ac:dyDescent="0.25">
      <c r="EL8215">
        <v>8208</v>
      </c>
      <c r="EM8215" t="e">
        <v>#REF!</v>
      </c>
      <c r="EN8215" t="e">
        <v>#REF!</v>
      </c>
      <c r="EP8215" t="e">
        <f t="shared" si="417"/>
        <v>#REF!</v>
      </c>
      <c r="EQ8215" t="e">
        <f t="shared" si="418"/>
        <v>#REF!</v>
      </c>
      <c r="ER8215" t="e">
        <f t="shared" si="419"/>
        <v>#REF!</v>
      </c>
    </row>
    <row r="8216" spans="142:148" x14ac:dyDescent="0.25">
      <c r="EL8216">
        <v>8209</v>
      </c>
      <c r="EM8216" t="e">
        <v>#REF!</v>
      </c>
      <c r="EN8216" t="e">
        <v>#REF!</v>
      </c>
      <c r="EP8216" t="e">
        <f t="shared" ref="EP8216:EP8279" si="420">IF(EM8216&gt;EN8216,1,0)</f>
        <v>#REF!</v>
      </c>
      <c r="EQ8216" t="e">
        <f t="shared" ref="EQ8216:EQ8279" si="421">IF(EP8216&gt;0,0,1)</f>
        <v>#REF!</v>
      </c>
      <c r="ER8216" t="e">
        <f t="shared" ref="ER8216:ER8279" si="422">IF(EM8216&gt;EN8216,EM8216-EN8216,EN8216-EM8216)</f>
        <v>#REF!</v>
      </c>
    </row>
    <row r="8217" spans="142:148" x14ac:dyDescent="0.25">
      <c r="EL8217">
        <v>8210</v>
      </c>
      <c r="EM8217" t="e">
        <v>#REF!</v>
      </c>
      <c r="EN8217" t="e">
        <v>#REF!</v>
      </c>
      <c r="EP8217" t="e">
        <f t="shared" si="420"/>
        <v>#REF!</v>
      </c>
      <c r="EQ8217" t="e">
        <f t="shared" si="421"/>
        <v>#REF!</v>
      </c>
      <c r="ER8217" t="e">
        <f t="shared" si="422"/>
        <v>#REF!</v>
      </c>
    </row>
    <row r="8218" spans="142:148" x14ac:dyDescent="0.25">
      <c r="EL8218">
        <v>8211</v>
      </c>
      <c r="EM8218" t="e">
        <v>#REF!</v>
      </c>
      <c r="EN8218" t="e">
        <v>#REF!</v>
      </c>
      <c r="EP8218" t="e">
        <f t="shared" si="420"/>
        <v>#REF!</v>
      </c>
      <c r="EQ8218" t="e">
        <f t="shared" si="421"/>
        <v>#REF!</v>
      </c>
      <c r="ER8218" t="e">
        <f t="shared" si="422"/>
        <v>#REF!</v>
      </c>
    </row>
    <row r="8219" spans="142:148" x14ac:dyDescent="0.25">
      <c r="EL8219">
        <v>8212</v>
      </c>
      <c r="EM8219" t="e">
        <v>#REF!</v>
      </c>
      <c r="EN8219" t="e">
        <v>#REF!</v>
      </c>
      <c r="EP8219" t="e">
        <f t="shared" si="420"/>
        <v>#REF!</v>
      </c>
      <c r="EQ8219" t="e">
        <f t="shared" si="421"/>
        <v>#REF!</v>
      </c>
      <c r="ER8219" t="e">
        <f t="shared" si="422"/>
        <v>#REF!</v>
      </c>
    </row>
    <row r="8220" spans="142:148" x14ac:dyDescent="0.25">
      <c r="EL8220">
        <v>8213</v>
      </c>
      <c r="EM8220" t="e">
        <v>#REF!</v>
      </c>
      <c r="EN8220" t="e">
        <v>#REF!</v>
      </c>
      <c r="EP8220" t="e">
        <f t="shared" si="420"/>
        <v>#REF!</v>
      </c>
      <c r="EQ8220" t="e">
        <f t="shared" si="421"/>
        <v>#REF!</v>
      </c>
      <c r="ER8220" t="e">
        <f t="shared" si="422"/>
        <v>#REF!</v>
      </c>
    </row>
    <row r="8221" spans="142:148" x14ac:dyDescent="0.25">
      <c r="EL8221">
        <v>8214</v>
      </c>
      <c r="EM8221" t="e">
        <v>#REF!</v>
      </c>
      <c r="EN8221" t="e">
        <v>#REF!</v>
      </c>
      <c r="EP8221" t="e">
        <f t="shared" si="420"/>
        <v>#REF!</v>
      </c>
      <c r="EQ8221" t="e">
        <f t="shared" si="421"/>
        <v>#REF!</v>
      </c>
      <c r="ER8221" t="e">
        <f t="shared" si="422"/>
        <v>#REF!</v>
      </c>
    </row>
    <row r="8222" spans="142:148" x14ac:dyDescent="0.25">
      <c r="EL8222">
        <v>8215</v>
      </c>
      <c r="EM8222" t="e">
        <v>#REF!</v>
      </c>
      <c r="EN8222" t="e">
        <v>#REF!</v>
      </c>
      <c r="EP8222" t="e">
        <f t="shared" si="420"/>
        <v>#REF!</v>
      </c>
      <c r="EQ8222" t="e">
        <f t="shared" si="421"/>
        <v>#REF!</v>
      </c>
      <c r="ER8222" t="e">
        <f t="shared" si="422"/>
        <v>#REF!</v>
      </c>
    </row>
    <row r="8223" spans="142:148" x14ac:dyDescent="0.25">
      <c r="EL8223">
        <v>8216</v>
      </c>
      <c r="EM8223" t="e">
        <v>#REF!</v>
      </c>
      <c r="EN8223" t="e">
        <v>#REF!</v>
      </c>
      <c r="EP8223" t="e">
        <f t="shared" si="420"/>
        <v>#REF!</v>
      </c>
      <c r="EQ8223" t="e">
        <f t="shared" si="421"/>
        <v>#REF!</v>
      </c>
      <c r="ER8223" t="e">
        <f t="shared" si="422"/>
        <v>#REF!</v>
      </c>
    </row>
    <row r="8224" spans="142:148" x14ac:dyDescent="0.25">
      <c r="EL8224">
        <v>8217</v>
      </c>
      <c r="EM8224" t="e">
        <v>#REF!</v>
      </c>
      <c r="EN8224" t="e">
        <v>#REF!</v>
      </c>
      <c r="EP8224" t="e">
        <f t="shared" si="420"/>
        <v>#REF!</v>
      </c>
      <c r="EQ8224" t="e">
        <f t="shared" si="421"/>
        <v>#REF!</v>
      </c>
      <c r="ER8224" t="e">
        <f t="shared" si="422"/>
        <v>#REF!</v>
      </c>
    </row>
    <row r="8225" spans="142:148" x14ac:dyDescent="0.25">
      <c r="EL8225">
        <v>8218</v>
      </c>
      <c r="EM8225" t="e">
        <v>#REF!</v>
      </c>
      <c r="EN8225" t="e">
        <v>#REF!</v>
      </c>
      <c r="EP8225" t="e">
        <f t="shared" si="420"/>
        <v>#REF!</v>
      </c>
      <c r="EQ8225" t="e">
        <f t="shared" si="421"/>
        <v>#REF!</v>
      </c>
      <c r="ER8225" t="e">
        <f t="shared" si="422"/>
        <v>#REF!</v>
      </c>
    </row>
    <row r="8226" spans="142:148" x14ac:dyDescent="0.25">
      <c r="EL8226">
        <v>8219</v>
      </c>
      <c r="EM8226" t="e">
        <v>#REF!</v>
      </c>
      <c r="EN8226" t="e">
        <v>#REF!</v>
      </c>
      <c r="EP8226" t="e">
        <f t="shared" si="420"/>
        <v>#REF!</v>
      </c>
      <c r="EQ8226" t="e">
        <f t="shared" si="421"/>
        <v>#REF!</v>
      </c>
      <c r="ER8226" t="e">
        <f t="shared" si="422"/>
        <v>#REF!</v>
      </c>
    </row>
    <row r="8227" spans="142:148" x14ac:dyDescent="0.25">
      <c r="EL8227">
        <v>8220</v>
      </c>
      <c r="EM8227" t="e">
        <v>#REF!</v>
      </c>
      <c r="EN8227" t="e">
        <v>#REF!</v>
      </c>
      <c r="EP8227" t="e">
        <f t="shared" si="420"/>
        <v>#REF!</v>
      </c>
      <c r="EQ8227" t="e">
        <f t="shared" si="421"/>
        <v>#REF!</v>
      </c>
      <c r="ER8227" t="e">
        <f t="shared" si="422"/>
        <v>#REF!</v>
      </c>
    </row>
    <row r="8228" spans="142:148" x14ac:dyDescent="0.25">
      <c r="EL8228">
        <v>8221</v>
      </c>
      <c r="EM8228" t="e">
        <v>#REF!</v>
      </c>
      <c r="EN8228" t="e">
        <v>#REF!</v>
      </c>
      <c r="EP8228" t="e">
        <f t="shared" si="420"/>
        <v>#REF!</v>
      </c>
      <c r="EQ8228" t="e">
        <f t="shared" si="421"/>
        <v>#REF!</v>
      </c>
      <c r="ER8228" t="e">
        <f t="shared" si="422"/>
        <v>#REF!</v>
      </c>
    </row>
    <row r="8229" spans="142:148" x14ac:dyDescent="0.25">
      <c r="EL8229">
        <v>8222</v>
      </c>
      <c r="EM8229" t="e">
        <v>#REF!</v>
      </c>
      <c r="EN8229" t="e">
        <v>#REF!</v>
      </c>
      <c r="EP8229" t="e">
        <f t="shared" si="420"/>
        <v>#REF!</v>
      </c>
      <c r="EQ8229" t="e">
        <f t="shared" si="421"/>
        <v>#REF!</v>
      </c>
      <c r="ER8229" t="e">
        <f t="shared" si="422"/>
        <v>#REF!</v>
      </c>
    </row>
    <row r="8230" spans="142:148" x14ac:dyDescent="0.25">
      <c r="EL8230">
        <v>8223</v>
      </c>
      <c r="EM8230" t="e">
        <v>#REF!</v>
      </c>
      <c r="EN8230" t="e">
        <v>#REF!</v>
      </c>
      <c r="EP8230" t="e">
        <f t="shared" si="420"/>
        <v>#REF!</v>
      </c>
      <c r="EQ8230" t="e">
        <f t="shared" si="421"/>
        <v>#REF!</v>
      </c>
      <c r="ER8230" t="e">
        <f t="shared" si="422"/>
        <v>#REF!</v>
      </c>
    </row>
    <row r="8231" spans="142:148" x14ac:dyDescent="0.25">
      <c r="EL8231">
        <v>8224</v>
      </c>
      <c r="EM8231" t="e">
        <v>#REF!</v>
      </c>
      <c r="EN8231" t="e">
        <v>#REF!</v>
      </c>
      <c r="EP8231" t="e">
        <f t="shared" si="420"/>
        <v>#REF!</v>
      </c>
      <c r="EQ8231" t="e">
        <f t="shared" si="421"/>
        <v>#REF!</v>
      </c>
      <c r="ER8231" t="e">
        <f t="shared" si="422"/>
        <v>#REF!</v>
      </c>
    </row>
    <row r="8232" spans="142:148" x14ac:dyDescent="0.25">
      <c r="EL8232">
        <v>8225</v>
      </c>
      <c r="EM8232" t="e">
        <v>#REF!</v>
      </c>
      <c r="EN8232" t="e">
        <v>#REF!</v>
      </c>
      <c r="EP8232" t="e">
        <f t="shared" si="420"/>
        <v>#REF!</v>
      </c>
      <c r="EQ8232" t="e">
        <f t="shared" si="421"/>
        <v>#REF!</v>
      </c>
      <c r="ER8232" t="e">
        <f t="shared" si="422"/>
        <v>#REF!</v>
      </c>
    </row>
    <row r="8233" spans="142:148" x14ac:dyDescent="0.25">
      <c r="EL8233">
        <v>8226</v>
      </c>
      <c r="EM8233" t="e">
        <v>#REF!</v>
      </c>
      <c r="EN8233" t="e">
        <v>#REF!</v>
      </c>
      <c r="EP8233" t="e">
        <f t="shared" si="420"/>
        <v>#REF!</v>
      </c>
      <c r="EQ8233" t="e">
        <f t="shared" si="421"/>
        <v>#REF!</v>
      </c>
      <c r="ER8233" t="e">
        <f t="shared" si="422"/>
        <v>#REF!</v>
      </c>
    </row>
    <row r="8234" spans="142:148" x14ac:dyDescent="0.25">
      <c r="EL8234">
        <v>8227</v>
      </c>
      <c r="EM8234" t="e">
        <v>#REF!</v>
      </c>
      <c r="EN8234" t="e">
        <v>#REF!</v>
      </c>
      <c r="EP8234" t="e">
        <f t="shared" si="420"/>
        <v>#REF!</v>
      </c>
      <c r="EQ8234" t="e">
        <f t="shared" si="421"/>
        <v>#REF!</v>
      </c>
      <c r="ER8234" t="e">
        <f t="shared" si="422"/>
        <v>#REF!</v>
      </c>
    </row>
    <row r="8235" spans="142:148" x14ac:dyDescent="0.25">
      <c r="EL8235">
        <v>8228</v>
      </c>
      <c r="EM8235" t="e">
        <v>#REF!</v>
      </c>
      <c r="EN8235" t="e">
        <v>#REF!</v>
      </c>
      <c r="EP8235" t="e">
        <f t="shared" si="420"/>
        <v>#REF!</v>
      </c>
      <c r="EQ8235" t="e">
        <f t="shared" si="421"/>
        <v>#REF!</v>
      </c>
      <c r="ER8235" t="e">
        <f t="shared" si="422"/>
        <v>#REF!</v>
      </c>
    </row>
    <row r="8236" spans="142:148" x14ac:dyDescent="0.25">
      <c r="EL8236">
        <v>8229</v>
      </c>
      <c r="EM8236" t="e">
        <v>#REF!</v>
      </c>
      <c r="EN8236" t="e">
        <v>#REF!</v>
      </c>
      <c r="EP8236" t="e">
        <f t="shared" si="420"/>
        <v>#REF!</v>
      </c>
      <c r="EQ8236" t="e">
        <f t="shared" si="421"/>
        <v>#REF!</v>
      </c>
      <c r="ER8236" t="e">
        <f t="shared" si="422"/>
        <v>#REF!</v>
      </c>
    </row>
    <row r="8237" spans="142:148" x14ac:dyDescent="0.25">
      <c r="EL8237">
        <v>8230</v>
      </c>
      <c r="EM8237" t="e">
        <v>#REF!</v>
      </c>
      <c r="EN8237" t="e">
        <v>#REF!</v>
      </c>
      <c r="EP8237" t="e">
        <f t="shared" si="420"/>
        <v>#REF!</v>
      </c>
      <c r="EQ8237" t="e">
        <f t="shared" si="421"/>
        <v>#REF!</v>
      </c>
      <c r="ER8237" t="e">
        <f t="shared" si="422"/>
        <v>#REF!</v>
      </c>
    </row>
    <row r="8238" spans="142:148" x14ac:dyDescent="0.25">
      <c r="EL8238">
        <v>8231</v>
      </c>
      <c r="EM8238" t="e">
        <v>#REF!</v>
      </c>
      <c r="EN8238" t="e">
        <v>#REF!</v>
      </c>
      <c r="EP8238" t="e">
        <f t="shared" si="420"/>
        <v>#REF!</v>
      </c>
      <c r="EQ8238" t="e">
        <f t="shared" si="421"/>
        <v>#REF!</v>
      </c>
      <c r="ER8238" t="e">
        <f t="shared" si="422"/>
        <v>#REF!</v>
      </c>
    </row>
    <row r="8239" spans="142:148" x14ac:dyDescent="0.25">
      <c r="EL8239">
        <v>8232</v>
      </c>
      <c r="EM8239" t="e">
        <v>#REF!</v>
      </c>
      <c r="EN8239" t="e">
        <v>#REF!</v>
      </c>
      <c r="EP8239" t="e">
        <f t="shared" si="420"/>
        <v>#REF!</v>
      </c>
      <c r="EQ8239" t="e">
        <f t="shared" si="421"/>
        <v>#REF!</v>
      </c>
      <c r="ER8239" t="e">
        <f t="shared" si="422"/>
        <v>#REF!</v>
      </c>
    </row>
    <row r="8240" spans="142:148" x14ac:dyDescent="0.25">
      <c r="EL8240">
        <v>8233</v>
      </c>
      <c r="EM8240" t="e">
        <v>#REF!</v>
      </c>
      <c r="EN8240" t="e">
        <v>#REF!</v>
      </c>
      <c r="EP8240" t="e">
        <f t="shared" si="420"/>
        <v>#REF!</v>
      </c>
      <c r="EQ8240" t="e">
        <f t="shared" si="421"/>
        <v>#REF!</v>
      </c>
      <c r="ER8240" t="e">
        <f t="shared" si="422"/>
        <v>#REF!</v>
      </c>
    </row>
    <row r="8241" spans="142:148" x14ac:dyDescent="0.25">
      <c r="EL8241">
        <v>8234</v>
      </c>
      <c r="EM8241" t="e">
        <v>#REF!</v>
      </c>
      <c r="EN8241" t="e">
        <v>#REF!</v>
      </c>
      <c r="EP8241" t="e">
        <f t="shared" si="420"/>
        <v>#REF!</v>
      </c>
      <c r="EQ8241" t="e">
        <f t="shared" si="421"/>
        <v>#REF!</v>
      </c>
      <c r="ER8241" t="e">
        <f t="shared" si="422"/>
        <v>#REF!</v>
      </c>
    </row>
    <row r="8242" spans="142:148" x14ac:dyDescent="0.25">
      <c r="EL8242">
        <v>8235</v>
      </c>
      <c r="EM8242" t="e">
        <v>#REF!</v>
      </c>
      <c r="EN8242" t="e">
        <v>#REF!</v>
      </c>
      <c r="EP8242" t="e">
        <f t="shared" si="420"/>
        <v>#REF!</v>
      </c>
      <c r="EQ8242" t="e">
        <f t="shared" si="421"/>
        <v>#REF!</v>
      </c>
      <c r="ER8242" t="e">
        <f t="shared" si="422"/>
        <v>#REF!</v>
      </c>
    </row>
    <row r="8243" spans="142:148" x14ac:dyDescent="0.25">
      <c r="EL8243">
        <v>8236</v>
      </c>
      <c r="EM8243" t="e">
        <v>#REF!</v>
      </c>
      <c r="EN8243" t="e">
        <v>#REF!</v>
      </c>
      <c r="EP8243" t="e">
        <f t="shared" si="420"/>
        <v>#REF!</v>
      </c>
      <c r="EQ8243" t="e">
        <f t="shared" si="421"/>
        <v>#REF!</v>
      </c>
      <c r="ER8243" t="e">
        <f t="shared" si="422"/>
        <v>#REF!</v>
      </c>
    </row>
    <row r="8244" spans="142:148" x14ac:dyDescent="0.25">
      <c r="EL8244">
        <v>8237</v>
      </c>
      <c r="EM8244" t="e">
        <v>#REF!</v>
      </c>
      <c r="EN8244" t="e">
        <v>#REF!</v>
      </c>
      <c r="EP8244" t="e">
        <f t="shared" si="420"/>
        <v>#REF!</v>
      </c>
      <c r="EQ8244" t="e">
        <f t="shared" si="421"/>
        <v>#REF!</v>
      </c>
      <c r="ER8244" t="e">
        <f t="shared" si="422"/>
        <v>#REF!</v>
      </c>
    </row>
    <row r="8245" spans="142:148" x14ac:dyDescent="0.25">
      <c r="EL8245">
        <v>8238</v>
      </c>
      <c r="EM8245" t="e">
        <v>#REF!</v>
      </c>
      <c r="EN8245" t="e">
        <v>#REF!</v>
      </c>
      <c r="EP8245" t="e">
        <f t="shared" si="420"/>
        <v>#REF!</v>
      </c>
      <c r="EQ8245" t="e">
        <f t="shared" si="421"/>
        <v>#REF!</v>
      </c>
      <c r="ER8245" t="e">
        <f t="shared" si="422"/>
        <v>#REF!</v>
      </c>
    </row>
    <row r="8246" spans="142:148" x14ac:dyDescent="0.25">
      <c r="EL8246">
        <v>8239</v>
      </c>
      <c r="EM8246" t="e">
        <v>#REF!</v>
      </c>
      <c r="EN8246" t="e">
        <v>#REF!</v>
      </c>
      <c r="EP8246" t="e">
        <f t="shared" si="420"/>
        <v>#REF!</v>
      </c>
      <c r="EQ8246" t="e">
        <f t="shared" si="421"/>
        <v>#REF!</v>
      </c>
      <c r="ER8246" t="e">
        <f t="shared" si="422"/>
        <v>#REF!</v>
      </c>
    </row>
    <row r="8247" spans="142:148" x14ac:dyDescent="0.25">
      <c r="EL8247">
        <v>8240</v>
      </c>
      <c r="EM8247" t="e">
        <v>#REF!</v>
      </c>
      <c r="EN8247" t="e">
        <v>#REF!</v>
      </c>
      <c r="EP8247" t="e">
        <f t="shared" si="420"/>
        <v>#REF!</v>
      </c>
      <c r="EQ8247" t="e">
        <f t="shared" si="421"/>
        <v>#REF!</v>
      </c>
      <c r="ER8247" t="e">
        <f t="shared" si="422"/>
        <v>#REF!</v>
      </c>
    </row>
    <row r="8248" spans="142:148" x14ac:dyDescent="0.25">
      <c r="EL8248">
        <v>8241</v>
      </c>
      <c r="EM8248" t="e">
        <v>#REF!</v>
      </c>
      <c r="EN8248" t="e">
        <v>#REF!</v>
      </c>
      <c r="EP8248" t="e">
        <f t="shared" si="420"/>
        <v>#REF!</v>
      </c>
      <c r="EQ8248" t="e">
        <f t="shared" si="421"/>
        <v>#REF!</v>
      </c>
      <c r="ER8248" t="e">
        <f t="shared" si="422"/>
        <v>#REF!</v>
      </c>
    </row>
    <row r="8249" spans="142:148" x14ac:dyDescent="0.25">
      <c r="EL8249">
        <v>8242</v>
      </c>
      <c r="EM8249" t="e">
        <v>#REF!</v>
      </c>
      <c r="EN8249" t="e">
        <v>#REF!</v>
      </c>
      <c r="EP8249" t="e">
        <f t="shared" si="420"/>
        <v>#REF!</v>
      </c>
      <c r="EQ8249" t="e">
        <f t="shared" si="421"/>
        <v>#REF!</v>
      </c>
      <c r="ER8249" t="e">
        <f t="shared" si="422"/>
        <v>#REF!</v>
      </c>
    </row>
    <row r="8250" spans="142:148" x14ac:dyDescent="0.25">
      <c r="EL8250">
        <v>8243</v>
      </c>
      <c r="EM8250" t="e">
        <v>#REF!</v>
      </c>
      <c r="EN8250" t="e">
        <v>#REF!</v>
      </c>
      <c r="EP8250" t="e">
        <f t="shared" si="420"/>
        <v>#REF!</v>
      </c>
      <c r="EQ8250" t="e">
        <f t="shared" si="421"/>
        <v>#REF!</v>
      </c>
      <c r="ER8250" t="e">
        <f t="shared" si="422"/>
        <v>#REF!</v>
      </c>
    </row>
    <row r="8251" spans="142:148" x14ac:dyDescent="0.25">
      <c r="EL8251">
        <v>8244</v>
      </c>
      <c r="EM8251" t="e">
        <v>#REF!</v>
      </c>
      <c r="EN8251" t="e">
        <v>#REF!</v>
      </c>
      <c r="EP8251" t="e">
        <f t="shared" si="420"/>
        <v>#REF!</v>
      </c>
      <c r="EQ8251" t="e">
        <f t="shared" si="421"/>
        <v>#REF!</v>
      </c>
      <c r="ER8251" t="e">
        <f t="shared" si="422"/>
        <v>#REF!</v>
      </c>
    </row>
    <row r="8252" spans="142:148" x14ac:dyDescent="0.25">
      <c r="EL8252">
        <v>8245</v>
      </c>
      <c r="EM8252" t="e">
        <v>#REF!</v>
      </c>
      <c r="EN8252" t="e">
        <v>#REF!</v>
      </c>
      <c r="EP8252" t="e">
        <f t="shared" si="420"/>
        <v>#REF!</v>
      </c>
      <c r="EQ8252" t="e">
        <f t="shared" si="421"/>
        <v>#REF!</v>
      </c>
      <c r="ER8252" t="e">
        <f t="shared" si="422"/>
        <v>#REF!</v>
      </c>
    </row>
    <row r="8253" spans="142:148" x14ac:dyDescent="0.25">
      <c r="EL8253">
        <v>8246</v>
      </c>
      <c r="EM8253" t="e">
        <v>#REF!</v>
      </c>
      <c r="EN8253" t="e">
        <v>#REF!</v>
      </c>
      <c r="EP8253" t="e">
        <f t="shared" si="420"/>
        <v>#REF!</v>
      </c>
      <c r="EQ8253" t="e">
        <f t="shared" si="421"/>
        <v>#REF!</v>
      </c>
      <c r="ER8253" t="e">
        <f t="shared" si="422"/>
        <v>#REF!</v>
      </c>
    </row>
    <row r="8254" spans="142:148" x14ac:dyDescent="0.25">
      <c r="EL8254">
        <v>8247</v>
      </c>
      <c r="EM8254" t="e">
        <v>#REF!</v>
      </c>
      <c r="EN8254" t="e">
        <v>#REF!</v>
      </c>
      <c r="EP8254" t="e">
        <f t="shared" si="420"/>
        <v>#REF!</v>
      </c>
      <c r="EQ8254" t="e">
        <f t="shared" si="421"/>
        <v>#REF!</v>
      </c>
      <c r="ER8254" t="e">
        <f t="shared" si="422"/>
        <v>#REF!</v>
      </c>
    </row>
    <row r="8255" spans="142:148" x14ac:dyDescent="0.25">
      <c r="EL8255">
        <v>8248</v>
      </c>
      <c r="EM8255" t="e">
        <v>#REF!</v>
      </c>
      <c r="EN8255" t="e">
        <v>#REF!</v>
      </c>
      <c r="EP8255" t="e">
        <f t="shared" si="420"/>
        <v>#REF!</v>
      </c>
      <c r="EQ8255" t="e">
        <f t="shared" si="421"/>
        <v>#REF!</v>
      </c>
      <c r="ER8255" t="e">
        <f t="shared" si="422"/>
        <v>#REF!</v>
      </c>
    </row>
    <row r="8256" spans="142:148" x14ac:dyDescent="0.25">
      <c r="EL8256">
        <v>8249</v>
      </c>
      <c r="EM8256" t="e">
        <v>#REF!</v>
      </c>
      <c r="EN8256" t="e">
        <v>#REF!</v>
      </c>
      <c r="EP8256" t="e">
        <f t="shared" si="420"/>
        <v>#REF!</v>
      </c>
      <c r="EQ8256" t="e">
        <f t="shared" si="421"/>
        <v>#REF!</v>
      </c>
      <c r="ER8256" t="e">
        <f t="shared" si="422"/>
        <v>#REF!</v>
      </c>
    </row>
    <row r="8257" spans="142:148" x14ac:dyDescent="0.25">
      <c r="EL8257">
        <v>8250</v>
      </c>
      <c r="EM8257" t="e">
        <v>#REF!</v>
      </c>
      <c r="EN8257" t="e">
        <v>#REF!</v>
      </c>
      <c r="EP8257" t="e">
        <f t="shared" si="420"/>
        <v>#REF!</v>
      </c>
      <c r="EQ8257" t="e">
        <f t="shared" si="421"/>
        <v>#REF!</v>
      </c>
      <c r="ER8257" t="e">
        <f t="shared" si="422"/>
        <v>#REF!</v>
      </c>
    </row>
    <row r="8258" spans="142:148" x14ac:dyDescent="0.25">
      <c r="EL8258">
        <v>8251</v>
      </c>
      <c r="EM8258" t="e">
        <v>#REF!</v>
      </c>
      <c r="EN8258" t="e">
        <v>#REF!</v>
      </c>
      <c r="EP8258" t="e">
        <f t="shared" si="420"/>
        <v>#REF!</v>
      </c>
      <c r="EQ8258" t="e">
        <f t="shared" si="421"/>
        <v>#REF!</v>
      </c>
      <c r="ER8258" t="e">
        <f t="shared" si="422"/>
        <v>#REF!</v>
      </c>
    </row>
    <row r="8259" spans="142:148" x14ac:dyDescent="0.25">
      <c r="EL8259">
        <v>8252</v>
      </c>
      <c r="EM8259" t="e">
        <v>#REF!</v>
      </c>
      <c r="EN8259" t="e">
        <v>#REF!</v>
      </c>
      <c r="EP8259" t="e">
        <f t="shared" si="420"/>
        <v>#REF!</v>
      </c>
      <c r="EQ8259" t="e">
        <f t="shared" si="421"/>
        <v>#REF!</v>
      </c>
      <c r="ER8259" t="e">
        <f t="shared" si="422"/>
        <v>#REF!</v>
      </c>
    </row>
    <row r="8260" spans="142:148" x14ac:dyDescent="0.25">
      <c r="EL8260">
        <v>8253</v>
      </c>
      <c r="EM8260" t="e">
        <v>#REF!</v>
      </c>
      <c r="EN8260" t="e">
        <v>#REF!</v>
      </c>
      <c r="EP8260" t="e">
        <f t="shared" si="420"/>
        <v>#REF!</v>
      </c>
      <c r="EQ8260" t="e">
        <f t="shared" si="421"/>
        <v>#REF!</v>
      </c>
      <c r="ER8260" t="e">
        <f t="shared" si="422"/>
        <v>#REF!</v>
      </c>
    </row>
    <row r="8261" spans="142:148" x14ac:dyDescent="0.25">
      <c r="EL8261">
        <v>8254</v>
      </c>
      <c r="EM8261" t="e">
        <v>#REF!</v>
      </c>
      <c r="EN8261" t="e">
        <v>#REF!</v>
      </c>
      <c r="EP8261" t="e">
        <f t="shared" si="420"/>
        <v>#REF!</v>
      </c>
      <c r="EQ8261" t="e">
        <f t="shared" si="421"/>
        <v>#REF!</v>
      </c>
      <c r="ER8261" t="e">
        <f t="shared" si="422"/>
        <v>#REF!</v>
      </c>
    </row>
    <row r="8262" spans="142:148" x14ac:dyDescent="0.25">
      <c r="EL8262">
        <v>8255</v>
      </c>
      <c r="EM8262" t="e">
        <v>#REF!</v>
      </c>
      <c r="EN8262" t="e">
        <v>#REF!</v>
      </c>
      <c r="EP8262" t="e">
        <f t="shared" si="420"/>
        <v>#REF!</v>
      </c>
      <c r="EQ8262" t="e">
        <f t="shared" si="421"/>
        <v>#REF!</v>
      </c>
      <c r="ER8262" t="e">
        <f t="shared" si="422"/>
        <v>#REF!</v>
      </c>
    </row>
    <row r="8263" spans="142:148" x14ac:dyDescent="0.25">
      <c r="EL8263">
        <v>8256</v>
      </c>
      <c r="EM8263" t="e">
        <v>#REF!</v>
      </c>
      <c r="EN8263" t="e">
        <v>#REF!</v>
      </c>
      <c r="EP8263" t="e">
        <f t="shared" si="420"/>
        <v>#REF!</v>
      </c>
      <c r="EQ8263" t="e">
        <f t="shared" si="421"/>
        <v>#REF!</v>
      </c>
      <c r="ER8263" t="e">
        <f t="shared" si="422"/>
        <v>#REF!</v>
      </c>
    </row>
    <row r="8264" spans="142:148" x14ac:dyDescent="0.25">
      <c r="EL8264">
        <v>8257</v>
      </c>
      <c r="EM8264" t="e">
        <v>#REF!</v>
      </c>
      <c r="EN8264" t="e">
        <v>#REF!</v>
      </c>
      <c r="EP8264" t="e">
        <f t="shared" si="420"/>
        <v>#REF!</v>
      </c>
      <c r="EQ8264" t="e">
        <f t="shared" si="421"/>
        <v>#REF!</v>
      </c>
      <c r="ER8264" t="e">
        <f t="shared" si="422"/>
        <v>#REF!</v>
      </c>
    </row>
    <row r="8265" spans="142:148" x14ac:dyDescent="0.25">
      <c r="EL8265">
        <v>8258</v>
      </c>
      <c r="EM8265" t="e">
        <v>#REF!</v>
      </c>
      <c r="EN8265" t="e">
        <v>#REF!</v>
      </c>
      <c r="EP8265" t="e">
        <f t="shared" si="420"/>
        <v>#REF!</v>
      </c>
      <c r="EQ8265" t="e">
        <f t="shared" si="421"/>
        <v>#REF!</v>
      </c>
      <c r="ER8265" t="e">
        <f t="shared" si="422"/>
        <v>#REF!</v>
      </c>
    </row>
    <row r="8266" spans="142:148" x14ac:dyDescent="0.25">
      <c r="EL8266">
        <v>8259</v>
      </c>
      <c r="EM8266" t="e">
        <v>#REF!</v>
      </c>
      <c r="EN8266" t="e">
        <v>#REF!</v>
      </c>
      <c r="EP8266" t="e">
        <f t="shared" si="420"/>
        <v>#REF!</v>
      </c>
      <c r="EQ8266" t="e">
        <f t="shared" si="421"/>
        <v>#REF!</v>
      </c>
      <c r="ER8266" t="e">
        <f t="shared" si="422"/>
        <v>#REF!</v>
      </c>
    </row>
    <row r="8267" spans="142:148" x14ac:dyDescent="0.25">
      <c r="EL8267">
        <v>8260</v>
      </c>
      <c r="EM8267" t="e">
        <v>#REF!</v>
      </c>
      <c r="EN8267" t="e">
        <v>#REF!</v>
      </c>
      <c r="EP8267" t="e">
        <f t="shared" si="420"/>
        <v>#REF!</v>
      </c>
      <c r="EQ8267" t="e">
        <f t="shared" si="421"/>
        <v>#REF!</v>
      </c>
      <c r="ER8267" t="e">
        <f t="shared" si="422"/>
        <v>#REF!</v>
      </c>
    </row>
    <row r="8268" spans="142:148" x14ac:dyDescent="0.25">
      <c r="EL8268">
        <v>8261</v>
      </c>
      <c r="EM8268" t="e">
        <v>#REF!</v>
      </c>
      <c r="EN8268" t="e">
        <v>#REF!</v>
      </c>
      <c r="EP8268" t="e">
        <f t="shared" si="420"/>
        <v>#REF!</v>
      </c>
      <c r="EQ8268" t="e">
        <f t="shared" si="421"/>
        <v>#REF!</v>
      </c>
      <c r="ER8268" t="e">
        <f t="shared" si="422"/>
        <v>#REF!</v>
      </c>
    </row>
    <row r="8269" spans="142:148" x14ac:dyDescent="0.25">
      <c r="EL8269">
        <v>8262</v>
      </c>
      <c r="EM8269" t="e">
        <v>#REF!</v>
      </c>
      <c r="EN8269" t="e">
        <v>#REF!</v>
      </c>
      <c r="EP8269" t="e">
        <f t="shared" si="420"/>
        <v>#REF!</v>
      </c>
      <c r="EQ8269" t="e">
        <f t="shared" si="421"/>
        <v>#REF!</v>
      </c>
      <c r="ER8269" t="e">
        <f t="shared" si="422"/>
        <v>#REF!</v>
      </c>
    </row>
    <row r="8270" spans="142:148" x14ac:dyDescent="0.25">
      <c r="EL8270">
        <v>8263</v>
      </c>
      <c r="EM8270" t="e">
        <v>#REF!</v>
      </c>
      <c r="EN8270" t="e">
        <v>#REF!</v>
      </c>
      <c r="EP8270" t="e">
        <f t="shared" si="420"/>
        <v>#REF!</v>
      </c>
      <c r="EQ8270" t="e">
        <f t="shared" si="421"/>
        <v>#REF!</v>
      </c>
      <c r="ER8270" t="e">
        <f t="shared" si="422"/>
        <v>#REF!</v>
      </c>
    </row>
    <row r="8271" spans="142:148" x14ac:dyDescent="0.25">
      <c r="EL8271">
        <v>8264</v>
      </c>
      <c r="EM8271" t="e">
        <v>#REF!</v>
      </c>
      <c r="EN8271" t="e">
        <v>#REF!</v>
      </c>
      <c r="EP8271" t="e">
        <f t="shared" si="420"/>
        <v>#REF!</v>
      </c>
      <c r="EQ8271" t="e">
        <f t="shared" si="421"/>
        <v>#REF!</v>
      </c>
      <c r="ER8271" t="e">
        <f t="shared" si="422"/>
        <v>#REF!</v>
      </c>
    </row>
    <row r="8272" spans="142:148" x14ac:dyDescent="0.25">
      <c r="EL8272">
        <v>8265</v>
      </c>
      <c r="EM8272" t="e">
        <v>#REF!</v>
      </c>
      <c r="EN8272" t="e">
        <v>#REF!</v>
      </c>
      <c r="EP8272" t="e">
        <f t="shared" si="420"/>
        <v>#REF!</v>
      </c>
      <c r="EQ8272" t="e">
        <f t="shared" si="421"/>
        <v>#REF!</v>
      </c>
      <c r="ER8272" t="e">
        <f t="shared" si="422"/>
        <v>#REF!</v>
      </c>
    </row>
    <row r="8273" spans="142:148" x14ac:dyDescent="0.25">
      <c r="EL8273">
        <v>8266</v>
      </c>
      <c r="EM8273" t="e">
        <v>#REF!</v>
      </c>
      <c r="EN8273" t="e">
        <v>#REF!</v>
      </c>
      <c r="EP8273" t="e">
        <f t="shared" si="420"/>
        <v>#REF!</v>
      </c>
      <c r="EQ8273" t="e">
        <f t="shared" si="421"/>
        <v>#REF!</v>
      </c>
      <c r="ER8273" t="e">
        <f t="shared" si="422"/>
        <v>#REF!</v>
      </c>
    </row>
    <row r="8274" spans="142:148" x14ac:dyDescent="0.25">
      <c r="EL8274">
        <v>8267</v>
      </c>
      <c r="EM8274" t="e">
        <v>#REF!</v>
      </c>
      <c r="EN8274" t="e">
        <v>#REF!</v>
      </c>
      <c r="EP8274" t="e">
        <f t="shared" si="420"/>
        <v>#REF!</v>
      </c>
      <c r="EQ8274" t="e">
        <f t="shared" si="421"/>
        <v>#REF!</v>
      </c>
      <c r="ER8274" t="e">
        <f t="shared" si="422"/>
        <v>#REF!</v>
      </c>
    </row>
    <row r="8275" spans="142:148" x14ac:dyDescent="0.25">
      <c r="EL8275">
        <v>8268</v>
      </c>
      <c r="EM8275" t="e">
        <v>#REF!</v>
      </c>
      <c r="EN8275" t="e">
        <v>#REF!</v>
      </c>
      <c r="EP8275" t="e">
        <f t="shared" si="420"/>
        <v>#REF!</v>
      </c>
      <c r="EQ8275" t="e">
        <f t="shared" si="421"/>
        <v>#REF!</v>
      </c>
      <c r="ER8275" t="e">
        <f t="shared" si="422"/>
        <v>#REF!</v>
      </c>
    </row>
    <row r="8276" spans="142:148" x14ac:dyDescent="0.25">
      <c r="EL8276">
        <v>8269</v>
      </c>
      <c r="EM8276" t="e">
        <v>#REF!</v>
      </c>
      <c r="EN8276" t="e">
        <v>#REF!</v>
      </c>
      <c r="EP8276" t="e">
        <f t="shared" si="420"/>
        <v>#REF!</v>
      </c>
      <c r="EQ8276" t="e">
        <f t="shared" si="421"/>
        <v>#REF!</v>
      </c>
      <c r="ER8276" t="e">
        <f t="shared" si="422"/>
        <v>#REF!</v>
      </c>
    </row>
    <row r="8277" spans="142:148" x14ac:dyDescent="0.25">
      <c r="EL8277">
        <v>8270</v>
      </c>
      <c r="EM8277" t="e">
        <v>#REF!</v>
      </c>
      <c r="EN8277" t="e">
        <v>#REF!</v>
      </c>
      <c r="EP8277" t="e">
        <f t="shared" si="420"/>
        <v>#REF!</v>
      </c>
      <c r="EQ8277" t="e">
        <f t="shared" si="421"/>
        <v>#REF!</v>
      </c>
      <c r="ER8277" t="e">
        <f t="shared" si="422"/>
        <v>#REF!</v>
      </c>
    </row>
    <row r="8278" spans="142:148" x14ac:dyDescent="0.25">
      <c r="EL8278">
        <v>8271</v>
      </c>
      <c r="EM8278" t="e">
        <v>#REF!</v>
      </c>
      <c r="EN8278" t="e">
        <v>#REF!</v>
      </c>
      <c r="EP8278" t="e">
        <f t="shared" si="420"/>
        <v>#REF!</v>
      </c>
      <c r="EQ8278" t="e">
        <f t="shared" si="421"/>
        <v>#REF!</v>
      </c>
      <c r="ER8278" t="e">
        <f t="shared" si="422"/>
        <v>#REF!</v>
      </c>
    </row>
    <row r="8279" spans="142:148" x14ac:dyDescent="0.25">
      <c r="EL8279">
        <v>8272</v>
      </c>
      <c r="EM8279" t="e">
        <v>#REF!</v>
      </c>
      <c r="EN8279" t="e">
        <v>#REF!</v>
      </c>
      <c r="EP8279" t="e">
        <f t="shared" si="420"/>
        <v>#REF!</v>
      </c>
      <c r="EQ8279" t="e">
        <f t="shared" si="421"/>
        <v>#REF!</v>
      </c>
      <c r="ER8279" t="e">
        <f t="shared" si="422"/>
        <v>#REF!</v>
      </c>
    </row>
    <row r="8280" spans="142:148" x14ac:dyDescent="0.25">
      <c r="EL8280">
        <v>8273</v>
      </c>
      <c r="EM8280" t="e">
        <v>#REF!</v>
      </c>
      <c r="EN8280" t="e">
        <v>#REF!</v>
      </c>
      <c r="EP8280" t="e">
        <f t="shared" ref="EP8280:EP8343" si="423">IF(EM8280&gt;EN8280,1,0)</f>
        <v>#REF!</v>
      </c>
      <c r="EQ8280" t="e">
        <f t="shared" ref="EQ8280:EQ8343" si="424">IF(EP8280&gt;0,0,1)</f>
        <v>#REF!</v>
      </c>
      <c r="ER8280" t="e">
        <f t="shared" ref="ER8280:ER8343" si="425">IF(EM8280&gt;EN8280,EM8280-EN8280,EN8280-EM8280)</f>
        <v>#REF!</v>
      </c>
    </row>
    <row r="8281" spans="142:148" x14ac:dyDescent="0.25">
      <c r="EL8281">
        <v>8274</v>
      </c>
      <c r="EM8281" t="e">
        <v>#REF!</v>
      </c>
      <c r="EN8281" t="e">
        <v>#REF!</v>
      </c>
      <c r="EP8281" t="e">
        <f t="shared" si="423"/>
        <v>#REF!</v>
      </c>
      <c r="EQ8281" t="e">
        <f t="shared" si="424"/>
        <v>#REF!</v>
      </c>
      <c r="ER8281" t="e">
        <f t="shared" si="425"/>
        <v>#REF!</v>
      </c>
    </row>
    <row r="8282" spans="142:148" x14ac:dyDescent="0.25">
      <c r="EL8282">
        <v>8275</v>
      </c>
      <c r="EM8282" t="e">
        <v>#REF!</v>
      </c>
      <c r="EN8282" t="e">
        <v>#REF!</v>
      </c>
      <c r="EP8282" t="e">
        <f t="shared" si="423"/>
        <v>#REF!</v>
      </c>
      <c r="EQ8282" t="e">
        <f t="shared" si="424"/>
        <v>#REF!</v>
      </c>
      <c r="ER8282" t="e">
        <f t="shared" si="425"/>
        <v>#REF!</v>
      </c>
    </row>
    <row r="8283" spans="142:148" x14ac:dyDescent="0.25">
      <c r="EL8283">
        <v>8276</v>
      </c>
      <c r="EM8283" t="e">
        <v>#REF!</v>
      </c>
      <c r="EN8283" t="e">
        <v>#REF!</v>
      </c>
      <c r="EP8283" t="e">
        <f t="shared" si="423"/>
        <v>#REF!</v>
      </c>
      <c r="EQ8283" t="e">
        <f t="shared" si="424"/>
        <v>#REF!</v>
      </c>
      <c r="ER8283" t="e">
        <f t="shared" si="425"/>
        <v>#REF!</v>
      </c>
    </row>
    <row r="8284" spans="142:148" x14ac:dyDescent="0.25">
      <c r="EL8284">
        <v>8277</v>
      </c>
      <c r="EM8284" t="e">
        <v>#REF!</v>
      </c>
      <c r="EN8284" t="e">
        <v>#REF!</v>
      </c>
      <c r="EP8284" t="e">
        <f t="shared" si="423"/>
        <v>#REF!</v>
      </c>
      <c r="EQ8284" t="e">
        <f t="shared" si="424"/>
        <v>#REF!</v>
      </c>
      <c r="ER8284" t="e">
        <f t="shared" si="425"/>
        <v>#REF!</v>
      </c>
    </row>
    <row r="8285" spans="142:148" x14ac:dyDescent="0.25">
      <c r="EL8285">
        <v>8278</v>
      </c>
      <c r="EM8285" t="e">
        <v>#REF!</v>
      </c>
      <c r="EN8285" t="e">
        <v>#REF!</v>
      </c>
      <c r="EP8285" t="e">
        <f t="shared" si="423"/>
        <v>#REF!</v>
      </c>
      <c r="EQ8285" t="e">
        <f t="shared" si="424"/>
        <v>#REF!</v>
      </c>
      <c r="ER8285" t="e">
        <f t="shared" si="425"/>
        <v>#REF!</v>
      </c>
    </row>
    <row r="8286" spans="142:148" x14ac:dyDescent="0.25">
      <c r="EL8286">
        <v>8279</v>
      </c>
      <c r="EM8286" t="e">
        <v>#REF!</v>
      </c>
      <c r="EN8286" t="e">
        <v>#REF!</v>
      </c>
      <c r="EP8286" t="e">
        <f t="shared" si="423"/>
        <v>#REF!</v>
      </c>
      <c r="EQ8286" t="e">
        <f t="shared" si="424"/>
        <v>#REF!</v>
      </c>
      <c r="ER8286" t="e">
        <f t="shared" si="425"/>
        <v>#REF!</v>
      </c>
    </row>
    <row r="8287" spans="142:148" x14ac:dyDescent="0.25">
      <c r="EL8287">
        <v>8280</v>
      </c>
      <c r="EM8287" t="e">
        <v>#REF!</v>
      </c>
      <c r="EN8287" t="e">
        <v>#REF!</v>
      </c>
      <c r="EP8287" t="e">
        <f t="shared" si="423"/>
        <v>#REF!</v>
      </c>
      <c r="EQ8287" t="e">
        <f t="shared" si="424"/>
        <v>#REF!</v>
      </c>
      <c r="ER8287" t="e">
        <f t="shared" si="425"/>
        <v>#REF!</v>
      </c>
    </row>
    <row r="8288" spans="142:148" x14ac:dyDescent="0.25">
      <c r="EL8288">
        <v>8281</v>
      </c>
      <c r="EM8288" t="e">
        <v>#REF!</v>
      </c>
      <c r="EN8288" t="e">
        <v>#REF!</v>
      </c>
      <c r="EP8288" t="e">
        <f t="shared" si="423"/>
        <v>#REF!</v>
      </c>
      <c r="EQ8288" t="e">
        <f t="shared" si="424"/>
        <v>#REF!</v>
      </c>
      <c r="ER8288" t="e">
        <f t="shared" si="425"/>
        <v>#REF!</v>
      </c>
    </row>
    <row r="8289" spans="142:148" x14ac:dyDescent="0.25">
      <c r="EL8289">
        <v>8282</v>
      </c>
      <c r="EM8289" t="e">
        <v>#REF!</v>
      </c>
      <c r="EN8289" t="e">
        <v>#REF!</v>
      </c>
      <c r="EP8289" t="e">
        <f t="shared" si="423"/>
        <v>#REF!</v>
      </c>
      <c r="EQ8289" t="e">
        <f t="shared" si="424"/>
        <v>#REF!</v>
      </c>
      <c r="ER8289" t="e">
        <f t="shared" si="425"/>
        <v>#REF!</v>
      </c>
    </row>
    <row r="8290" spans="142:148" x14ac:dyDescent="0.25">
      <c r="EL8290">
        <v>8283</v>
      </c>
      <c r="EM8290" t="e">
        <v>#REF!</v>
      </c>
      <c r="EN8290" t="e">
        <v>#REF!</v>
      </c>
      <c r="EP8290" t="e">
        <f t="shared" si="423"/>
        <v>#REF!</v>
      </c>
      <c r="EQ8290" t="e">
        <f t="shared" si="424"/>
        <v>#REF!</v>
      </c>
      <c r="ER8290" t="e">
        <f t="shared" si="425"/>
        <v>#REF!</v>
      </c>
    </row>
    <row r="8291" spans="142:148" x14ac:dyDescent="0.25">
      <c r="EL8291">
        <v>8284</v>
      </c>
      <c r="EM8291" t="e">
        <v>#REF!</v>
      </c>
      <c r="EN8291" t="e">
        <v>#REF!</v>
      </c>
      <c r="EP8291" t="e">
        <f t="shared" si="423"/>
        <v>#REF!</v>
      </c>
      <c r="EQ8291" t="e">
        <f t="shared" si="424"/>
        <v>#REF!</v>
      </c>
      <c r="ER8291" t="e">
        <f t="shared" si="425"/>
        <v>#REF!</v>
      </c>
    </row>
    <row r="8292" spans="142:148" x14ac:dyDescent="0.25">
      <c r="EL8292">
        <v>8285</v>
      </c>
      <c r="EM8292" t="e">
        <v>#REF!</v>
      </c>
      <c r="EN8292" t="e">
        <v>#REF!</v>
      </c>
      <c r="EP8292" t="e">
        <f t="shared" si="423"/>
        <v>#REF!</v>
      </c>
      <c r="EQ8292" t="e">
        <f t="shared" si="424"/>
        <v>#REF!</v>
      </c>
      <c r="ER8292" t="e">
        <f t="shared" si="425"/>
        <v>#REF!</v>
      </c>
    </row>
    <row r="8293" spans="142:148" x14ac:dyDescent="0.25">
      <c r="EL8293">
        <v>8286</v>
      </c>
      <c r="EM8293" t="e">
        <v>#REF!</v>
      </c>
      <c r="EN8293" t="e">
        <v>#REF!</v>
      </c>
      <c r="EP8293" t="e">
        <f t="shared" si="423"/>
        <v>#REF!</v>
      </c>
      <c r="EQ8293" t="e">
        <f t="shared" si="424"/>
        <v>#REF!</v>
      </c>
      <c r="ER8293" t="e">
        <f t="shared" si="425"/>
        <v>#REF!</v>
      </c>
    </row>
    <row r="8294" spans="142:148" x14ac:dyDescent="0.25">
      <c r="EL8294">
        <v>8287</v>
      </c>
      <c r="EM8294" t="e">
        <v>#REF!</v>
      </c>
      <c r="EN8294" t="e">
        <v>#REF!</v>
      </c>
      <c r="EP8294" t="e">
        <f t="shared" si="423"/>
        <v>#REF!</v>
      </c>
      <c r="EQ8294" t="e">
        <f t="shared" si="424"/>
        <v>#REF!</v>
      </c>
      <c r="ER8294" t="e">
        <f t="shared" si="425"/>
        <v>#REF!</v>
      </c>
    </row>
    <row r="8295" spans="142:148" x14ac:dyDescent="0.25">
      <c r="EL8295">
        <v>8288</v>
      </c>
      <c r="EM8295" t="e">
        <v>#REF!</v>
      </c>
      <c r="EN8295" t="e">
        <v>#REF!</v>
      </c>
      <c r="EP8295" t="e">
        <f t="shared" si="423"/>
        <v>#REF!</v>
      </c>
      <c r="EQ8295" t="e">
        <f t="shared" si="424"/>
        <v>#REF!</v>
      </c>
      <c r="ER8295" t="e">
        <f t="shared" si="425"/>
        <v>#REF!</v>
      </c>
    </row>
    <row r="8296" spans="142:148" x14ac:dyDescent="0.25">
      <c r="EL8296">
        <v>8289</v>
      </c>
      <c r="EM8296" t="e">
        <v>#REF!</v>
      </c>
      <c r="EN8296" t="e">
        <v>#REF!</v>
      </c>
      <c r="EP8296" t="e">
        <f t="shared" si="423"/>
        <v>#REF!</v>
      </c>
      <c r="EQ8296" t="e">
        <f t="shared" si="424"/>
        <v>#REF!</v>
      </c>
      <c r="ER8296" t="e">
        <f t="shared" si="425"/>
        <v>#REF!</v>
      </c>
    </row>
    <row r="8297" spans="142:148" x14ac:dyDescent="0.25">
      <c r="EL8297">
        <v>8290</v>
      </c>
      <c r="EM8297" t="e">
        <v>#REF!</v>
      </c>
      <c r="EN8297" t="e">
        <v>#REF!</v>
      </c>
      <c r="EP8297" t="e">
        <f t="shared" si="423"/>
        <v>#REF!</v>
      </c>
      <c r="EQ8297" t="e">
        <f t="shared" si="424"/>
        <v>#REF!</v>
      </c>
      <c r="ER8297" t="e">
        <f t="shared" si="425"/>
        <v>#REF!</v>
      </c>
    </row>
    <row r="8298" spans="142:148" x14ac:dyDescent="0.25">
      <c r="EL8298">
        <v>8291</v>
      </c>
      <c r="EM8298" t="e">
        <v>#REF!</v>
      </c>
      <c r="EN8298" t="e">
        <v>#REF!</v>
      </c>
      <c r="EP8298" t="e">
        <f t="shared" si="423"/>
        <v>#REF!</v>
      </c>
      <c r="EQ8298" t="e">
        <f t="shared" si="424"/>
        <v>#REF!</v>
      </c>
      <c r="ER8298" t="e">
        <f t="shared" si="425"/>
        <v>#REF!</v>
      </c>
    </row>
    <row r="8299" spans="142:148" x14ac:dyDescent="0.25">
      <c r="EL8299">
        <v>8292</v>
      </c>
      <c r="EM8299" t="e">
        <v>#REF!</v>
      </c>
      <c r="EN8299" t="e">
        <v>#REF!</v>
      </c>
      <c r="EP8299" t="e">
        <f t="shared" si="423"/>
        <v>#REF!</v>
      </c>
      <c r="EQ8299" t="e">
        <f t="shared" si="424"/>
        <v>#REF!</v>
      </c>
      <c r="ER8299" t="e">
        <f t="shared" si="425"/>
        <v>#REF!</v>
      </c>
    </row>
    <row r="8300" spans="142:148" x14ac:dyDescent="0.25">
      <c r="EL8300">
        <v>8293</v>
      </c>
      <c r="EM8300" t="e">
        <v>#REF!</v>
      </c>
      <c r="EN8300" t="e">
        <v>#REF!</v>
      </c>
      <c r="EP8300" t="e">
        <f t="shared" si="423"/>
        <v>#REF!</v>
      </c>
      <c r="EQ8300" t="e">
        <f t="shared" si="424"/>
        <v>#REF!</v>
      </c>
      <c r="ER8300" t="e">
        <f t="shared" si="425"/>
        <v>#REF!</v>
      </c>
    </row>
    <row r="8301" spans="142:148" x14ac:dyDescent="0.25">
      <c r="EL8301">
        <v>8294</v>
      </c>
      <c r="EM8301" t="e">
        <v>#REF!</v>
      </c>
      <c r="EN8301" t="e">
        <v>#REF!</v>
      </c>
      <c r="EP8301" t="e">
        <f t="shared" si="423"/>
        <v>#REF!</v>
      </c>
      <c r="EQ8301" t="e">
        <f t="shared" si="424"/>
        <v>#REF!</v>
      </c>
      <c r="ER8301" t="e">
        <f t="shared" si="425"/>
        <v>#REF!</v>
      </c>
    </row>
    <row r="8302" spans="142:148" x14ac:dyDescent="0.25">
      <c r="EL8302">
        <v>8295</v>
      </c>
      <c r="EM8302" t="e">
        <v>#REF!</v>
      </c>
      <c r="EN8302" t="e">
        <v>#REF!</v>
      </c>
      <c r="EP8302" t="e">
        <f t="shared" si="423"/>
        <v>#REF!</v>
      </c>
      <c r="EQ8302" t="e">
        <f t="shared" si="424"/>
        <v>#REF!</v>
      </c>
      <c r="ER8302" t="e">
        <f t="shared" si="425"/>
        <v>#REF!</v>
      </c>
    </row>
    <row r="8303" spans="142:148" x14ac:dyDescent="0.25">
      <c r="EL8303">
        <v>8296</v>
      </c>
      <c r="EM8303" t="e">
        <v>#REF!</v>
      </c>
      <c r="EN8303" t="e">
        <v>#REF!</v>
      </c>
      <c r="EP8303" t="e">
        <f t="shared" si="423"/>
        <v>#REF!</v>
      </c>
      <c r="EQ8303" t="e">
        <f t="shared" si="424"/>
        <v>#REF!</v>
      </c>
      <c r="ER8303" t="e">
        <f t="shared" si="425"/>
        <v>#REF!</v>
      </c>
    </row>
    <row r="8304" spans="142:148" x14ac:dyDescent="0.25">
      <c r="EL8304">
        <v>8297</v>
      </c>
      <c r="EM8304" t="e">
        <v>#REF!</v>
      </c>
      <c r="EN8304" t="e">
        <v>#REF!</v>
      </c>
      <c r="EP8304" t="e">
        <f t="shared" si="423"/>
        <v>#REF!</v>
      </c>
      <c r="EQ8304" t="e">
        <f t="shared" si="424"/>
        <v>#REF!</v>
      </c>
      <c r="ER8304" t="e">
        <f t="shared" si="425"/>
        <v>#REF!</v>
      </c>
    </row>
    <row r="8305" spans="142:148" x14ac:dyDescent="0.25">
      <c r="EL8305">
        <v>8298</v>
      </c>
      <c r="EM8305" t="e">
        <v>#REF!</v>
      </c>
      <c r="EN8305" t="e">
        <v>#REF!</v>
      </c>
      <c r="EP8305" t="e">
        <f t="shared" si="423"/>
        <v>#REF!</v>
      </c>
      <c r="EQ8305" t="e">
        <f t="shared" si="424"/>
        <v>#REF!</v>
      </c>
      <c r="ER8305" t="e">
        <f t="shared" si="425"/>
        <v>#REF!</v>
      </c>
    </row>
    <row r="8306" spans="142:148" x14ac:dyDescent="0.25">
      <c r="EL8306">
        <v>8299</v>
      </c>
      <c r="EM8306" t="e">
        <v>#REF!</v>
      </c>
      <c r="EN8306" t="e">
        <v>#REF!</v>
      </c>
      <c r="EP8306" t="e">
        <f t="shared" si="423"/>
        <v>#REF!</v>
      </c>
      <c r="EQ8306" t="e">
        <f t="shared" si="424"/>
        <v>#REF!</v>
      </c>
      <c r="ER8306" t="e">
        <f t="shared" si="425"/>
        <v>#REF!</v>
      </c>
    </row>
    <row r="8307" spans="142:148" x14ac:dyDescent="0.25">
      <c r="EL8307">
        <v>8300</v>
      </c>
      <c r="EM8307" t="e">
        <v>#REF!</v>
      </c>
      <c r="EN8307" t="e">
        <v>#REF!</v>
      </c>
      <c r="EP8307" t="e">
        <f t="shared" si="423"/>
        <v>#REF!</v>
      </c>
      <c r="EQ8307" t="e">
        <f t="shared" si="424"/>
        <v>#REF!</v>
      </c>
      <c r="ER8307" t="e">
        <f t="shared" si="425"/>
        <v>#REF!</v>
      </c>
    </row>
    <row r="8308" spans="142:148" x14ac:dyDescent="0.25">
      <c r="EL8308">
        <v>8301</v>
      </c>
      <c r="EM8308" t="e">
        <v>#REF!</v>
      </c>
      <c r="EN8308" t="e">
        <v>#REF!</v>
      </c>
      <c r="EP8308" t="e">
        <f t="shared" si="423"/>
        <v>#REF!</v>
      </c>
      <c r="EQ8308" t="e">
        <f t="shared" si="424"/>
        <v>#REF!</v>
      </c>
      <c r="ER8308" t="e">
        <f t="shared" si="425"/>
        <v>#REF!</v>
      </c>
    </row>
    <row r="8309" spans="142:148" x14ac:dyDescent="0.25">
      <c r="EL8309">
        <v>8302</v>
      </c>
      <c r="EM8309" t="e">
        <v>#REF!</v>
      </c>
      <c r="EN8309" t="e">
        <v>#REF!</v>
      </c>
      <c r="EP8309" t="e">
        <f t="shared" si="423"/>
        <v>#REF!</v>
      </c>
      <c r="EQ8309" t="e">
        <f t="shared" si="424"/>
        <v>#REF!</v>
      </c>
      <c r="ER8309" t="e">
        <f t="shared" si="425"/>
        <v>#REF!</v>
      </c>
    </row>
    <row r="8310" spans="142:148" x14ac:dyDescent="0.25">
      <c r="EL8310">
        <v>8303</v>
      </c>
      <c r="EM8310" t="e">
        <v>#REF!</v>
      </c>
      <c r="EN8310" t="e">
        <v>#REF!</v>
      </c>
      <c r="EP8310" t="e">
        <f t="shared" si="423"/>
        <v>#REF!</v>
      </c>
      <c r="EQ8310" t="e">
        <f t="shared" si="424"/>
        <v>#REF!</v>
      </c>
      <c r="ER8310" t="e">
        <f t="shared" si="425"/>
        <v>#REF!</v>
      </c>
    </row>
    <row r="8311" spans="142:148" x14ac:dyDescent="0.25">
      <c r="EL8311">
        <v>8304</v>
      </c>
      <c r="EM8311" t="e">
        <v>#REF!</v>
      </c>
      <c r="EN8311" t="e">
        <v>#REF!</v>
      </c>
      <c r="EP8311" t="e">
        <f t="shared" si="423"/>
        <v>#REF!</v>
      </c>
      <c r="EQ8311" t="e">
        <f t="shared" si="424"/>
        <v>#REF!</v>
      </c>
      <c r="ER8311" t="e">
        <f t="shared" si="425"/>
        <v>#REF!</v>
      </c>
    </row>
    <row r="8312" spans="142:148" x14ac:dyDescent="0.25">
      <c r="EL8312">
        <v>8305</v>
      </c>
      <c r="EM8312" t="e">
        <v>#REF!</v>
      </c>
      <c r="EN8312" t="e">
        <v>#REF!</v>
      </c>
      <c r="EP8312" t="e">
        <f t="shared" si="423"/>
        <v>#REF!</v>
      </c>
      <c r="EQ8312" t="e">
        <f t="shared" si="424"/>
        <v>#REF!</v>
      </c>
      <c r="ER8312" t="e">
        <f t="shared" si="425"/>
        <v>#REF!</v>
      </c>
    </row>
    <row r="8313" spans="142:148" x14ac:dyDescent="0.25">
      <c r="EL8313">
        <v>8306</v>
      </c>
      <c r="EM8313" t="e">
        <v>#REF!</v>
      </c>
      <c r="EN8313" t="e">
        <v>#REF!</v>
      </c>
      <c r="EP8313" t="e">
        <f t="shared" si="423"/>
        <v>#REF!</v>
      </c>
      <c r="EQ8313" t="e">
        <f t="shared" si="424"/>
        <v>#REF!</v>
      </c>
      <c r="ER8313" t="e">
        <f t="shared" si="425"/>
        <v>#REF!</v>
      </c>
    </row>
    <row r="8314" spans="142:148" x14ac:dyDescent="0.25">
      <c r="EL8314">
        <v>8307</v>
      </c>
      <c r="EM8314" t="e">
        <v>#REF!</v>
      </c>
      <c r="EN8314" t="e">
        <v>#REF!</v>
      </c>
      <c r="EP8314" t="e">
        <f t="shared" si="423"/>
        <v>#REF!</v>
      </c>
      <c r="EQ8314" t="e">
        <f t="shared" si="424"/>
        <v>#REF!</v>
      </c>
      <c r="ER8314" t="e">
        <f t="shared" si="425"/>
        <v>#REF!</v>
      </c>
    </row>
    <row r="8315" spans="142:148" x14ac:dyDescent="0.25">
      <c r="EL8315">
        <v>8308</v>
      </c>
      <c r="EM8315" t="e">
        <v>#REF!</v>
      </c>
      <c r="EN8315" t="e">
        <v>#REF!</v>
      </c>
      <c r="EP8315" t="e">
        <f t="shared" si="423"/>
        <v>#REF!</v>
      </c>
      <c r="EQ8315" t="e">
        <f t="shared" si="424"/>
        <v>#REF!</v>
      </c>
      <c r="ER8315" t="e">
        <f t="shared" si="425"/>
        <v>#REF!</v>
      </c>
    </row>
    <row r="8316" spans="142:148" x14ac:dyDescent="0.25">
      <c r="EL8316">
        <v>8309</v>
      </c>
      <c r="EM8316" t="e">
        <v>#REF!</v>
      </c>
      <c r="EN8316" t="e">
        <v>#REF!</v>
      </c>
      <c r="EP8316" t="e">
        <f t="shared" si="423"/>
        <v>#REF!</v>
      </c>
      <c r="EQ8316" t="e">
        <f t="shared" si="424"/>
        <v>#REF!</v>
      </c>
      <c r="ER8316" t="e">
        <f t="shared" si="425"/>
        <v>#REF!</v>
      </c>
    </row>
    <row r="8317" spans="142:148" x14ac:dyDescent="0.25">
      <c r="EL8317">
        <v>8310</v>
      </c>
      <c r="EM8317" t="e">
        <v>#REF!</v>
      </c>
      <c r="EN8317" t="e">
        <v>#REF!</v>
      </c>
      <c r="EP8317" t="e">
        <f t="shared" si="423"/>
        <v>#REF!</v>
      </c>
      <c r="EQ8317" t="e">
        <f t="shared" si="424"/>
        <v>#REF!</v>
      </c>
      <c r="ER8317" t="e">
        <f t="shared" si="425"/>
        <v>#REF!</v>
      </c>
    </row>
    <row r="8318" spans="142:148" x14ac:dyDescent="0.25">
      <c r="EL8318">
        <v>8311</v>
      </c>
      <c r="EM8318" t="e">
        <v>#REF!</v>
      </c>
      <c r="EN8318" t="e">
        <v>#REF!</v>
      </c>
      <c r="EP8318" t="e">
        <f t="shared" si="423"/>
        <v>#REF!</v>
      </c>
      <c r="EQ8318" t="e">
        <f t="shared" si="424"/>
        <v>#REF!</v>
      </c>
      <c r="ER8318" t="e">
        <f t="shared" si="425"/>
        <v>#REF!</v>
      </c>
    </row>
    <row r="8319" spans="142:148" x14ac:dyDescent="0.25">
      <c r="EL8319">
        <v>8312</v>
      </c>
      <c r="EM8319" t="e">
        <v>#REF!</v>
      </c>
      <c r="EN8319" t="e">
        <v>#REF!</v>
      </c>
      <c r="EP8319" t="e">
        <f t="shared" si="423"/>
        <v>#REF!</v>
      </c>
      <c r="EQ8319" t="e">
        <f t="shared" si="424"/>
        <v>#REF!</v>
      </c>
      <c r="ER8319" t="e">
        <f t="shared" si="425"/>
        <v>#REF!</v>
      </c>
    </row>
    <row r="8320" spans="142:148" x14ac:dyDescent="0.25">
      <c r="EL8320">
        <v>8313</v>
      </c>
      <c r="EM8320" t="e">
        <v>#REF!</v>
      </c>
      <c r="EN8320" t="e">
        <v>#REF!</v>
      </c>
      <c r="EP8320" t="e">
        <f t="shared" si="423"/>
        <v>#REF!</v>
      </c>
      <c r="EQ8320" t="e">
        <f t="shared" si="424"/>
        <v>#REF!</v>
      </c>
      <c r="ER8320" t="e">
        <f t="shared" si="425"/>
        <v>#REF!</v>
      </c>
    </row>
    <row r="8321" spans="142:148" x14ac:dyDescent="0.25">
      <c r="EL8321">
        <v>8314</v>
      </c>
      <c r="EM8321" t="e">
        <v>#REF!</v>
      </c>
      <c r="EN8321" t="e">
        <v>#REF!</v>
      </c>
      <c r="EP8321" t="e">
        <f t="shared" si="423"/>
        <v>#REF!</v>
      </c>
      <c r="EQ8321" t="e">
        <f t="shared" si="424"/>
        <v>#REF!</v>
      </c>
      <c r="ER8321" t="e">
        <f t="shared" si="425"/>
        <v>#REF!</v>
      </c>
    </row>
    <row r="8322" spans="142:148" x14ac:dyDescent="0.25">
      <c r="EL8322">
        <v>8315</v>
      </c>
      <c r="EM8322" t="e">
        <v>#REF!</v>
      </c>
      <c r="EN8322" t="e">
        <v>#REF!</v>
      </c>
      <c r="EP8322" t="e">
        <f t="shared" si="423"/>
        <v>#REF!</v>
      </c>
      <c r="EQ8322" t="e">
        <f t="shared" si="424"/>
        <v>#REF!</v>
      </c>
      <c r="ER8322" t="e">
        <f t="shared" si="425"/>
        <v>#REF!</v>
      </c>
    </row>
    <row r="8323" spans="142:148" x14ac:dyDescent="0.25">
      <c r="EL8323">
        <v>8316</v>
      </c>
      <c r="EM8323" t="e">
        <v>#REF!</v>
      </c>
      <c r="EN8323" t="e">
        <v>#REF!</v>
      </c>
      <c r="EP8323" t="e">
        <f t="shared" si="423"/>
        <v>#REF!</v>
      </c>
      <c r="EQ8323" t="e">
        <f t="shared" si="424"/>
        <v>#REF!</v>
      </c>
      <c r="ER8323" t="e">
        <f t="shared" si="425"/>
        <v>#REF!</v>
      </c>
    </row>
    <row r="8324" spans="142:148" x14ac:dyDescent="0.25">
      <c r="EL8324">
        <v>8317</v>
      </c>
      <c r="EM8324" t="e">
        <v>#REF!</v>
      </c>
      <c r="EN8324" t="e">
        <v>#REF!</v>
      </c>
      <c r="EP8324" t="e">
        <f t="shared" si="423"/>
        <v>#REF!</v>
      </c>
      <c r="EQ8324" t="e">
        <f t="shared" si="424"/>
        <v>#REF!</v>
      </c>
      <c r="ER8324" t="e">
        <f t="shared" si="425"/>
        <v>#REF!</v>
      </c>
    </row>
    <row r="8325" spans="142:148" x14ac:dyDescent="0.25">
      <c r="EL8325">
        <v>8318</v>
      </c>
      <c r="EM8325" t="e">
        <v>#REF!</v>
      </c>
      <c r="EN8325" t="e">
        <v>#REF!</v>
      </c>
      <c r="EP8325" t="e">
        <f t="shared" si="423"/>
        <v>#REF!</v>
      </c>
      <c r="EQ8325" t="e">
        <f t="shared" si="424"/>
        <v>#REF!</v>
      </c>
      <c r="ER8325" t="e">
        <f t="shared" si="425"/>
        <v>#REF!</v>
      </c>
    </row>
    <row r="8326" spans="142:148" x14ac:dyDescent="0.25">
      <c r="EL8326">
        <v>8319</v>
      </c>
      <c r="EM8326" t="e">
        <v>#REF!</v>
      </c>
      <c r="EN8326" t="e">
        <v>#REF!</v>
      </c>
      <c r="EP8326" t="e">
        <f t="shared" si="423"/>
        <v>#REF!</v>
      </c>
      <c r="EQ8326" t="e">
        <f t="shared" si="424"/>
        <v>#REF!</v>
      </c>
      <c r="ER8326" t="e">
        <f t="shared" si="425"/>
        <v>#REF!</v>
      </c>
    </row>
    <row r="8327" spans="142:148" x14ac:dyDescent="0.25">
      <c r="EL8327">
        <v>8320</v>
      </c>
      <c r="EM8327" t="e">
        <v>#REF!</v>
      </c>
      <c r="EN8327" t="e">
        <v>#REF!</v>
      </c>
      <c r="EP8327" t="e">
        <f t="shared" si="423"/>
        <v>#REF!</v>
      </c>
      <c r="EQ8327" t="e">
        <f t="shared" si="424"/>
        <v>#REF!</v>
      </c>
      <c r="ER8327" t="e">
        <f t="shared" si="425"/>
        <v>#REF!</v>
      </c>
    </row>
    <row r="8328" spans="142:148" x14ac:dyDescent="0.25">
      <c r="EL8328">
        <v>8321</v>
      </c>
      <c r="EM8328" t="e">
        <v>#REF!</v>
      </c>
      <c r="EN8328" t="e">
        <v>#REF!</v>
      </c>
      <c r="EP8328" t="e">
        <f t="shared" si="423"/>
        <v>#REF!</v>
      </c>
      <c r="EQ8328" t="e">
        <f t="shared" si="424"/>
        <v>#REF!</v>
      </c>
      <c r="ER8328" t="e">
        <f t="shared" si="425"/>
        <v>#REF!</v>
      </c>
    </row>
    <row r="8329" spans="142:148" x14ac:dyDescent="0.25">
      <c r="EL8329">
        <v>8322</v>
      </c>
      <c r="EM8329" t="e">
        <v>#REF!</v>
      </c>
      <c r="EN8329" t="e">
        <v>#REF!</v>
      </c>
      <c r="EP8329" t="e">
        <f t="shared" si="423"/>
        <v>#REF!</v>
      </c>
      <c r="EQ8329" t="e">
        <f t="shared" si="424"/>
        <v>#REF!</v>
      </c>
      <c r="ER8329" t="e">
        <f t="shared" si="425"/>
        <v>#REF!</v>
      </c>
    </row>
    <row r="8330" spans="142:148" x14ac:dyDescent="0.25">
      <c r="EL8330">
        <v>8323</v>
      </c>
      <c r="EM8330" t="e">
        <v>#REF!</v>
      </c>
      <c r="EN8330" t="e">
        <v>#REF!</v>
      </c>
      <c r="EP8330" t="e">
        <f t="shared" si="423"/>
        <v>#REF!</v>
      </c>
      <c r="EQ8330" t="e">
        <f t="shared" si="424"/>
        <v>#REF!</v>
      </c>
      <c r="ER8330" t="e">
        <f t="shared" si="425"/>
        <v>#REF!</v>
      </c>
    </row>
    <row r="8331" spans="142:148" x14ac:dyDescent="0.25">
      <c r="EL8331">
        <v>8324</v>
      </c>
      <c r="EM8331" t="e">
        <v>#REF!</v>
      </c>
      <c r="EN8331" t="e">
        <v>#REF!</v>
      </c>
      <c r="EP8331" t="e">
        <f t="shared" si="423"/>
        <v>#REF!</v>
      </c>
      <c r="EQ8331" t="e">
        <f t="shared" si="424"/>
        <v>#REF!</v>
      </c>
      <c r="ER8331" t="e">
        <f t="shared" si="425"/>
        <v>#REF!</v>
      </c>
    </row>
    <row r="8332" spans="142:148" x14ac:dyDescent="0.25">
      <c r="EL8332">
        <v>8325</v>
      </c>
      <c r="EM8332" t="e">
        <v>#REF!</v>
      </c>
      <c r="EN8332" t="e">
        <v>#REF!</v>
      </c>
      <c r="EP8332" t="e">
        <f t="shared" si="423"/>
        <v>#REF!</v>
      </c>
      <c r="EQ8332" t="e">
        <f t="shared" si="424"/>
        <v>#REF!</v>
      </c>
      <c r="ER8332" t="e">
        <f t="shared" si="425"/>
        <v>#REF!</v>
      </c>
    </row>
    <row r="8333" spans="142:148" x14ac:dyDescent="0.25">
      <c r="EL8333">
        <v>8326</v>
      </c>
      <c r="EM8333" t="e">
        <v>#REF!</v>
      </c>
      <c r="EN8333" t="e">
        <v>#REF!</v>
      </c>
      <c r="EP8333" t="e">
        <f t="shared" si="423"/>
        <v>#REF!</v>
      </c>
      <c r="EQ8333" t="e">
        <f t="shared" si="424"/>
        <v>#REF!</v>
      </c>
      <c r="ER8333" t="e">
        <f t="shared" si="425"/>
        <v>#REF!</v>
      </c>
    </row>
    <row r="8334" spans="142:148" x14ac:dyDescent="0.25">
      <c r="EL8334">
        <v>8327</v>
      </c>
      <c r="EM8334" t="e">
        <v>#REF!</v>
      </c>
      <c r="EN8334" t="e">
        <v>#REF!</v>
      </c>
      <c r="EP8334" t="e">
        <f t="shared" si="423"/>
        <v>#REF!</v>
      </c>
      <c r="EQ8334" t="e">
        <f t="shared" si="424"/>
        <v>#REF!</v>
      </c>
      <c r="ER8334" t="e">
        <f t="shared" si="425"/>
        <v>#REF!</v>
      </c>
    </row>
    <row r="8335" spans="142:148" x14ac:dyDescent="0.25">
      <c r="EL8335">
        <v>8328</v>
      </c>
      <c r="EM8335" t="e">
        <v>#REF!</v>
      </c>
      <c r="EN8335" t="e">
        <v>#REF!</v>
      </c>
      <c r="EP8335" t="e">
        <f t="shared" si="423"/>
        <v>#REF!</v>
      </c>
      <c r="EQ8335" t="e">
        <f t="shared" si="424"/>
        <v>#REF!</v>
      </c>
      <c r="ER8335" t="e">
        <f t="shared" si="425"/>
        <v>#REF!</v>
      </c>
    </row>
    <row r="8336" spans="142:148" x14ac:dyDescent="0.25">
      <c r="EL8336">
        <v>8329</v>
      </c>
      <c r="EM8336" t="e">
        <v>#REF!</v>
      </c>
      <c r="EN8336" t="e">
        <v>#REF!</v>
      </c>
      <c r="EP8336" t="e">
        <f t="shared" si="423"/>
        <v>#REF!</v>
      </c>
      <c r="EQ8336" t="e">
        <f t="shared" si="424"/>
        <v>#REF!</v>
      </c>
      <c r="ER8336" t="e">
        <f t="shared" si="425"/>
        <v>#REF!</v>
      </c>
    </row>
    <row r="8337" spans="142:148" x14ac:dyDescent="0.25">
      <c r="EL8337">
        <v>8330</v>
      </c>
      <c r="EM8337" t="e">
        <v>#REF!</v>
      </c>
      <c r="EN8337" t="e">
        <v>#REF!</v>
      </c>
      <c r="EP8337" t="e">
        <f t="shared" si="423"/>
        <v>#REF!</v>
      </c>
      <c r="EQ8337" t="e">
        <f t="shared" si="424"/>
        <v>#REF!</v>
      </c>
      <c r="ER8337" t="e">
        <f t="shared" si="425"/>
        <v>#REF!</v>
      </c>
    </row>
    <row r="8338" spans="142:148" x14ac:dyDescent="0.25">
      <c r="EL8338">
        <v>8331</v>
      </c>
      <c r="EM8338" t="e">
        <v>#REF!</v>
      </c>
      <c r="EN8338" t="e">
        <v>#REF!</v>
      </c>
      <c r="EP8338" t="e">
        <f t="shared" si="423"/>
        <v>#REF!</v>
      </c>
      <c r="EQ8338" t="e">
        <f t="shared" si="424"/>
        <v>#REF!</v>
      </c>
      <c r="ER8338" t="e">
        <f t="shared" si="425"/>
        <v>#REF!</v>
      </c>
    </row>
    <row r="8339" spans="142:148" x14ac:dyDescent="0.25">
      <c r="EL8339">
        <v>8332</v>
      </c>
      <c r="EM8339" t="e">
        <v>#REF!</v>
      </c>
      <c r="EN8339" t="e">
        <v>#REF!</v>
      </c>
      <c r="EP8339" t="e">
        <f t="shared" si="423"/>
        <v>#REF!</v>
      </c>
      <c r="EQ8339" t="e">
        <f t="shared" si="424"/>
        <v>#REF!</v>
      </c>
      <c r="ER8339" t="e">
        <f t="shared" si="425"/>
        <v>#REF!</v>
      </c>
    </row>
    <row r="8340" spans="142:148" x14ac:dyDescent="0.25">
      <c r="EL8340">
        <v>8333</v>
      </c>
      <c r="EM8340" t="e">
        <v>#REF!</v>
      </c>
      <c r="EN8340" t="e">
        <v>#REF!</v>
      </c>
      <c r="EP8340" t="e">
        <f t="shared" si="423"/>
        <v>#REF!</v>
      </c>
      <c r="EQ8340" t="e">
        <f t="shared" si="424"/>
        <v>#REF!</v>
      </c>
      <c r="ER8340" t="e">
        <f t="shared" si="425"/>
        <v>#REF!</v>
      </c>
    </row>
    <row r="8341" spans="142:148" x14ac:dyDescent="0.25">
      <c r="EL8341">
        <v>8334</v>
      </c>
      <c r="EM8341" t="e">
        <v>#REF!</v>
      </c>
      <c r="EN8341" t="e">
        <v>#REF!</v>
      </c>
      <c r="EP8341" t="e">
        <f t="shared" si="423"/>
        <v>#REF!</v>
      </c>
      <c r="EQ8341" t="e">
        <f t="shared" si="424"/>
        <v>#REF!</v>
      </c>
      <c r="ER8341" t="e">
        <f t="shared" si="425"/>
        <v>#REF!</v>
      </c>
    </row>
    <row r="8342" spans="142:148" x14ac:dyDescent="0.25">
      <c r="EL8342">
        <v>8335</v>
      </c>
      <c r="EM8342" t="e">
        <v>#REF!</v>
      </c>
      <c r="EN8342" t="e">
        <v>#REF!</v>
      </c>
      <c r="EP8342" t="e">
        <f t="shared" si="423"/>
        <v>#REF!</v>
      </c>
      <c r="EQ8342" t="e">
        <f t="shared" si="424"/>
        <v>#REF!</v>
      </c>
      <c r="ER8342" t="e">
        <f t="shared" si="425"/>
        <v>#REF!</v>
      </c>
    </row>
    <row r="8343" spans="142:148" x14ac:dyDescent="0.25">
      <c r="EL8343">
        <v>8336</v>
      </c>
      <c r="EM8343" t="e">
        <v>#REF!</v>
      </c>
      <c r="EN8343" t="e">
        <v>#REF!</v>
      </c>
      <c r="EP8343" t="e">
        <f t="shared" si="423"/>
        <v>#REF!</v>
      </c>
      <c r="EQ8343" t="e">
        <f t="shared" si="424"/>
        <v>#REF!</v>
      </c>
      <c r="ER8343" t="e">
        <f t="shared" si="425"/>
        <v>#REF!</v>
      </c>
    </row>
    <row r="8344" spans="142:148" x14ac:dyDescent="0.25">
      <c r="EL8344">
        <v>8337</v>
      </c>
      <c r="EM8344" t="e">
        <v>#REF!</v>
      </c>
      <c r="EN8344" t="e">
        <v>#REF!</v>
      </c>
      <c r="EP8344" t="e">
        <f t="shared" ref="EP8344:EP8407" si="426">IF(EM8344&gt;EN8344,1,0)</f>
        <v>#REF!</v>
      </c>
      <c r="EQ8344" t="e">
        <f t="shared" ref="EQ8344:EQ8407" si="427">IF(EP8344&gt;0,0,1)</f>
        <v>#REF!</v>
      </c>
      <c r="ER8344" t="e">
        <f t="shared" ref="ER8344:ER8407" si="428">IF(EM8344&gt;EN8344,EM8344-EN8344,EN8344-EM8344)</f>
        <v>#REF!</v>
      </c>
    </row>
    <row r="8345" spans="142:148" x14ac:dyDescent="0.25">
      <c r="EL8345">
        <v>8338</v>
      </c>
      <c r="EM8345" t="e">
        <v>#REF!</v>
      </c>
      <c r="EN8345" t="e">
        <v>#REF!</v>
      </c>
      <c r="EP8345" t="e">
        <f t="shared" si="426"/>
        <v>#REF!</v>
      </c>
      <c r="EQ8345" t="e">
        <f t="shared" si="427"/>
        <v>#REF!</v>
      </c>
      <c r="ER8345" t="e">
        <f t="shared" si="428"/>
        <v>#REF!</v>
      </c>
    </row>
    <row r="8346" spans="142:148" x14ac:dyDescent="0.25">
      <c r="EL8346">
        <v>8339</v>
      </c>
      <c r="EM8346" t="e">
        <v>#REF!</v>
      </c>
      <c r="EN8346" t="e">
        <v>#REF!</v>
      </c>
      <c r="EP8346" t="e">
        <f t="shared" si="426"/>
        <v>#REF!</v>
      </c>
      <c r="EQ8346" t="e">
        <f t="shared" si="427"/>
        <v>#REF!</v>
      </c>
      <c r="ER8346" t="e">
        <f t="shared" si="428"/>
        <v>#REF!</v>
      </c>
    </row>
    <row r="8347" spans="142:148" x14ac:dyDescent="0.25">
      <c r="EL8347">
        <v>8340</v>
      </c>
      <c r="EM8347" t="e">
        <v>#REF!</v>
      </c>
      <c r="EN8347" t="e">
        <v>#REF!</v>
      </c>
      <c r="EP8347" t="e">
        <f t="shared" si="426"/>
        <v>#REF!</v>
      </c>
      <c r="EQ8347" t="e">
        <f t="shared" si="427"/>
        <v>#REF!</v>
      </c>
      <c r="ER8347" t="e">
        <f t="shared" si="428"/>
        <v>#REF!</v>
      </c>
    </row>
    <row r="8348" spans="142:148" x14ac:dyDescent="0.25">
      <c r="EL8348">
        <v>8341</v>
      </c>
      <c r="EM8348" t="e">
        <v>#REF!</v>
      </c>
      <c r="EN8348" t="e">
        <v>#REF!</v>
      </c>
      <c r="EP8348" t="e">
        <f t="shared" si="426"/>
        <v>#REF!</v>
      </c>
      <c r="EQ8348" t="e">
        <f t="shared" si="427"/>
        <v>#REF!</v>
      </c>
      <c r="ER8348" t="e">
        <f t="shared" si="428"/>
        <v>#REF!</v>
      </c>
    </row>
    <row r="8349" spans="142:148" x14ac:dyDescent="0.25">
      <c r="EL8349">
        <v>8342</v>
      </c>
      <c r="EM8349" t="e">
        <v>#REF!</v>
      </c>
      <c r="EN8349" t="e">
        <v>#REF!</v>
      </c>
      <c r="EP8349" t="e">
        <f t="shared" si="426"/>
        <v>#REF!</v>
      </c>
      <c r="EQ8349" t="e">
        <f t="shared" si="427"/>
        <v>#REF!</v>
      </c>
      <c r="ER8349" t="e">
        <f t="shared" si="428"/>
        <v>#REF!</v>
      </c>
    </row>
    <row r="8350" spans="142:148" x14ac:dyDescent="0.25">
      <c r="EL8350">
        <v>8343</v>
      </c>
      <c r="EM8350" t="e">
        <v>#REF!</v>
      </c>
      <c r="EN8350" t="e">
        <v>#REF!</v>
      </c>
      <c r="EP8350" t="e">
        <f t="shared" si="426"/>
        <v>#REF!</v>
      </c>
      <c r="EQ8350" t="e">
        <f t="shared" si="427"/>
        <v>#REF!</v>
      </c>
      <c r="ER8350" t="e">
        <f t="shared" si="428"/>
        <v>#REF!</v>
      </c>
    </row>
    <row r="8351" spans="142:148" x14ac:dyDescent="0.25">
      <c r="EL8351">
        <v>8344</v>
      </c>
      <c r="EM8351" t="e">
        <v>#REF!</v>
      </c>
      <c r="EN8351" t="e">
        <v>#REF!</v>
      </c>
      <c r="EP8351" t="e">
        <f t="shared" si="426"/>
        <v>#REF!</v>
      </c>
      <c r="EQ8351" t="e">
        <f t="shared" si="427"/>
        <v>#REF!</v>
      </c>
      <c r="ER8351" t="e">
        <f t="shared" si="428"/>
        <v>#REF!</v>
      </c>
    </row>
    <row r="8352" spans="142:148" x14ac:dyDescent="0.25">
      <c r="EL8352">
        <v>8345</v>
      </c>
      <c r="EM8352" t="e">
        <v>#REF!</v>
      </c>
      <c r="EN8352" t="e">
        <v>#REF!</v>
      </c>
      <c r="EP8352" t="e">
        <f t="shared" si="426"/>
        <v>#REF!</v>
      </c>
      <c r="EQ8352" t="e">
        <f t="shared" si="427"/>
        <v>#REF!</v>
      </c>
      <c r="ER8352" t="e">
        <f t="shared" si="428"/>
        <v>#REF!</v>
      </c>
    </row>
    <row r="8353" spans="142:148" x14ac:dyDescent="0.25">
      <c r="EL8353">
        <v>8346</v>
      </c>
      <c r="EM8353" t="e">
        <v>#REF!</v>
      </c>
      <c r="EN8353" t="e">
        <v>#REF!</v>
      </c>
      <c r="EP8353" t="e">
        <f t="shared" si="426"/>
        <v>#REF!</v>
      </c>
      <c r="EQ8353" t="e">
        <f t="shared" si="427"/>
        <v>#REF!</v>
      </c>
      <c r="ER8353" t="e">
        <f t="shared" si="428"/>
        <v>#REF!</v>
      </c>
    </row>
    <row r="8354" spans="142:148" x14ac:dyDescent="0.25">
      <c r="EL8354">
        <v>8347</v>
      </c>
      <c r="EM8354" t="e">
        <v>#REF!</v>
      </c>
      <c r="EN8354" t="e">
        <v>#REF!</v>
      </c>
      <c r="EP8354" t="e">
        <f t="shared" si="426"/>
        <v>#REF!</v>
      </c>
      <c r="EQ8354" t="e">
        <f t="shared" si="427"/>
        <v>#REF!</v>
      </c>
      <c r="ER8354" t="e">
        <f t="shared" si="428"/>
        <v>#REF!</v>
      </c>
    </row>
    <row r="8355" spans="142:148" x14ac:dyDescent="0.25">
      <c r="EL8355">
        <v>8348</v>
      </c>
      <c r="EM8355" t="e">
        <v>#REF!</v>
      </c>
      <c r="EN8355" t="e">
        <v>#REF!</v>
      </c>
      <c r="EP8355" t="e">
        <f t="shared" si="426"/>
        <v>#REF!</v>
      </c>
      <c r="EQ8355" t="e">
        <f t="shared" si="427"/>
        <v>#REF!</v>
      </c>
      <c r="ER8355" t="e">
        <f t="shared" si="428"/>
        <v>#REF!</v>
      </c>
    </row>
    <row r="8356" spans="142:148" x14ac:dyDescent="0.25">
      <c r="EL8356">
        <v>8349</v>
      </c>
      <c r="EM8356" t="e">
        <v>#REF!</v>
      </c>
      <c r="EN8356" t="e">
        <v>#REF!</v>
      </c>
      <c r="EP8356" t="e">
        <f t="shared" si="426"/>
        <v>#REF!</v>
      </c>
      <c r="EQ8356" t="e">
        <f t="shared" si="427"/>
        <v>#REF!</v>
      </c>
      <c r="ER8356" t="e">
        <f t="shared" si="428"/>
        <v>#REF!</v>
      </c>
    </row>
    <row r="8357" spans="142:148" x14ac:dyDescent="0.25">
      <c r="EL8357">
        <v>8350</v>
      </c>
      <c r="EM8357" t="e">
        <v>#REF!</v>
      </c>
      <c r="EN8357" t="e">
        <v>#REF!</v>
      </c>
      <c r="EP8357" t="e">
        <f t="shared" si="426"/>
        <v>#REF!</v>
      </c>
      <c r="EQ8357" t="e">
        <f t="shared" si="427"/>
        <v>#REF!</v>
      </c>
      <c r="ER8357" t="e">
        <f t="shared" si="428"/>
        <v>#REF!</v>
      </c>
    </row>
    <row r="8358" spans="142:148" x14ac:dyDescent="0.25">
      <c r="EL8358">
        <v>8351</v>
      </c>
      <c r="EM8358" t="e">
        <v>#REF!</v>
      </c>
      <c r="EN8358" t="e">
        <v>#REF!</v>
      </c>
      <c r="EP8358" t="e">
        <f t="shared" si="426"/>
        <v>#REF!</v>
      </c>
      <c r="EQ8358" t="e">
        <f t="shared" si="427"/>
        <v>#REF!</v>
      </c>
      <c r="ER8358" t="e">
        <f t="shared" si="428"/>
        <v>#REF!</v>
      </c>
    </row>
    <row r="8359" spans="142:148" x14ac:dyDescent="0.25">
      <c r="EL8359">
        <v>8352</v>
      </c>
      <c r="EM8359" t="e">
        <v>#REF!</v>
      </c>
      <c r="EN8359" t="e">
        <v>#REF!</v>
      </c>
      <c r="EP8359" t="e">
        <f t="shared" si="426"/>
        <v>#REF!</v>
      </c>
      <c r="EQ8359" t="e">
        <f t="shared" si="427"/>
        <v>#REF!</v>
      </c>
      <c r="ER8359" t="e">
        <f t="shared" si="428"/>
        <v>#REF!</v>
      </c>
    </row>
    <row r="8360" spans="142:148" x14ac:dyDescent="0.25">
      <c r="EL8360">
        <v>8353</v>
      </c>
      <c r="EM8360" t="e">
        <v>#REF!</v>
      </c>
      <c r="EN8360" t="e">
        <v>#REF!</v>
      </c>
      <c r="EP8360" t="e">
        <f t="shared" si="426"/>
        <v>#REF!</v>
      </c>
      <c r="EQ8360" t="e">
        <f t="shared" si="427"/>
        <v>#REF!</v>
      </c>
      <c r="ER8360" t="e">
        <f t="shared" si="428"/>
        <v>#REF!</v>
      </c>
    </row>
    <row r="8361" spans="142:148" x14ac:dyDescent="0.25">
      <c r="EL8361">
        <v>8354</v>
      </c>
      <c r="EM8361" t="e">
        <v>#REF!</v>
      </c>
      <c r="EN8361" t="e">
        <v>#REF!</v>
      </c>
      <c r="EP8361" t="e">
        <f t="shared" si="426"/>
        <v>#REF!</v>
      </c>
      <c r="EQ8361" t="e">
        <f t="shared" si="427"/>
        <v>#REF!</v>
      </c>
      <c r="ER8361" t="e">
        <f t="shared" si="428"/>
        <v>#REF!</v>
      </c>
    </row>
    <row r="8362" spans="142:148" x14ac:dyDescent="0.25">
      <c r="EL8362">
        <v>8355</v>
      </c>
      <c r="EM8362" t="e">
        <v>#REF!</v>
      </c>
      <c r="EN8362" t="e">
        <v>#REF!</v>
      </c>
      <c r="EP8362" t="e">
        <f t="shared" si="426"/>
        <v>#REF!</v>
      </c>
      <c r="EQ8362" t="e">
        <f t="shared" si="427"/>
        <v>#REF!</v>
      </c>
      <c r="ER8362" t="e">
        <f t="shared" si="428"/>
        <v>#REF!</v>
      </c>
    </row>
    <row r="8363" spans="142:148" x14ac:dyDescent="0.25">
      <c r="EL8363">
        <v>8356</v>
      </c>
      <c r="EM8363" t="e">
        <v>#REF!</v>
      </c>
      <c r="EN8363" t="e">
        <v>#REF!</v>
      </c>
      <c r="EP8363" t="e">
        <f t="shared" si="426"/>
        <v>#REF!</v>
      </c>
      <c r="EQ8363" t="e">
        <f t="shared" si="427"/>
        <v>#REF!</v>
      </c>
      <c r="ER8363" t="e">
        <f t="shared" si="428"/>
        <v>#REF!</v>
      </c>
    </row>
    <row r="8364" spans="142:148" x14ac:dyDescent="0.25">
      <c r="EL8364">
        <v>8357</v>
      </c>
      <c r="EM8364" t="e">
        <v>#REF!</v>
      </c>
      <c r="EN8364" t="e">
        <v>#REF!</v>
      </c>
      <c r="EP8364" t="e">
        <f t="shared" si="426"/>
        <v>#REF!</v>
      </c>
      <c r="EQ8364" t="e">
        <f t="shared" si="427"/>
        <v>#REF!</v>
      </c>
      <c r="ER8364" t="e">
        <f t="shared" si="428"/>
        <v>#REF!</v>
      </c>
    </row>
    <row r="8365" spans="142:148" x14ac:dyDescent="0.25">
      <c r="EL8365">
        <v>8358</v>
      </c>
      <c r="EM8365" t="e">
        <v>#REF!</v>
      </c>
      <c r="EN8365" t="e">
        <v>#REF!</v>
      </c>
      <c r="EP8365" t="e">
        <f t="shared" si="426"/>
        <v>#REF!</v>
      </c>
      <c r="EQ8365" t="e">
        <f t="shared" si="427"/>
        <v>#REF!</v>
      </c>
      <c r="ER8365" t="e">
        <f t="shared" si="428"/>
        <v>#REF!</v>
      </c>
    </row>
    <row r="8366" spans="142:148" x14ac:dyDescent="0.25">
      <c r="EL8366">
        <v>8359</v>
      </c>
      <c r="EM8366" t="e">
        <v>#REF!</v>
      </c>
      <c r="EN8366" t="e">
        <v>#REF!</v>
      </c>
      <c r="EP8366" t="e">
        <f t="shared" si="426"/>
        <v>#REF!</v>
      </c>
      <c r="EQ8366" t="e">
        <f t="shared" si="427"/>
        <v>#REF!</v>
      </c>
      <c r="ER8366" t="e">
        <f t="shared" si="428"/>
        <v>#REF!</v>
      </c>
    </row>
    <row r="8367" spans="142:148" x14ac:dyDescent="0.25">
      <c r="EL8367">
        <v>8360</v>
      </c>
      <c r="EM8367" t="e">
        <v>#REF!</v>
      </c>
      <c r="EN8367" t="e">
        <v>#REF!</v>
      </c>
      <c r="EP8367" t="e">
        <f t="shared" si="426"/>
        <v>#REF!</v>
      </c>
      <c r="EQ8367" t="e">
        <f t="shared" si="427"/>
        <v>#REF!</v>
      </c>
      <c r="ER8367" t="e">
        <f t="shared" si="428"/>
        <v>#REF!</v>
      </c>
    </row>
    <row r="8368" spans="142:148" x14ac:dyDescent="0.25">
      <c r="EL8368">
        <v>8361</v>
      </c>
      <c r="EM8368" t="e">
        <v>#REF!</v>
      </c>
      <c r="EN8368" t="e">
        <v>#REF!</v>
      </c>
      <c r="EP8368" t="e">
        <f t="shared" si="426"/>
        <v>#REF!</v>
      </c>
      <c r="EQ8368" t="e">
        <f t="shared" si="427"/>
        <v>#REF!</v>
      </c>
      <c r="ER8368" t="e">
        <f t="shared" si="428"/>
        <v>#REF!</v>
      </c>
    </row>
    <row r="8369" spans="142:148" x14ac:dyDescent="0.25">
      <c r="EL8369">
        <v>8362</v>
      </c>
      <c r="EM8369" t="e">
        <v>#REF!</v>
      </c>
      <c r="EN8369" t="e">
        <v>#REF!</v>
      </c>
      <c r="EP8369" t="e">
        <f t="shared" si="426"/>
        <v>#REF!</v>
      </c>
      <c r="EQ8369" t="e">
        <f t="shared" si="427"/>
        <v>#REF!</v>
      </c>
      <c r="ER8369" t="e">
        <f t="shared" si="428"/>
        <v>#REF!</v>
      </c>
    </row>
    <row r="8370" spans="142:148" x14ac:dyDescent="0.25">
      <c r="EL8370">
        <v>8363</v>
      </c>
      <c r="EM8370" t="e">
        <v>#REF!</v>
      </c>
      <c r="EN8370" t="e">
        <v>#REF!</v>
      </c>
      <c r="EP8370" t="e">
        <f t="shared" si="426"/>
        <v>#REF!</v>
      </c>
      <c r="EQ8370" t="e">
        <f t="shared" si="427"/>
        <v>#REF!</v>
      </c>
      <c r="ER8370" t="e">
        <f t="shared" si="428"/>
        <v>#REF!</v>
      </c>
    </row>
    <row r="8371" spans="142:148" x14ac:dyDescent="0.25">
      <c r="EL8371">
        <v>8364</v>
      </c>
      <c r="EM8371" t="e">
        <v>#REF!</v>
      </c>
      <c r="EN8371" t="e">
        <v>#REF!</v>
      </c>
      <c r="EP8371" t="e">
        <f t="shared" si="426"/>
        <v>#REF!</v>
      </c>
      <c r="EQ8371" t="e">
        <f t="shared" si="427"/>
        <v>#REF!</v>
      </c>
      <c r="ER8371" t="e">
        <f t="shared" si="428"/>
        <v>#REF!</v>
      </c>
    </row>
    <row r="8372" spans="142:148" x14ac:dyDescent="0.25">
      <c r="EL8372">
        <v>8365</v>
      </c>
      <c r="EM8372" t="e">
        <v>#REF!</v>
      </c>
      <c r="EN8372" t="e">
        <v>#REF!</v>
      </c>
      <c r="EP8372" t="e">
        <f t="shared" si="426"/>
        <v>#REF!</v>
      </c>
      <c r="EQ8372" t="e">
        <f t="shared" si="427"/>
        <v>#REF!</v>
      </c>
      <c r="ER8372" t="e">
        <f t="shared" si="428"/>
        <v>#REF!</v>
      </c>
    </row>
    <row r="8373" spans="142:148" x14ac:dyDescent="0.25">
      <c r="EL8373">
        <v>8366</v>
      </c>
      <c r="EM8373" t="e">
        <v>#REF!</v>
      </c>
      <c r="EN8373" t="e">
        <v>#REF!</v>
      </c>
      <c r="EP8373" t="e">
        <f t="shared" si="426"/>
        <v>#REF!</v>
      </c>
      <c r="EQ8373" t="e">
        <f t="shared" si="427"/>
        <v>#REF!</v>
      </c>
      <c r="ER8373" t="e">
        <f t="shared" si="428"/>
        <v>#REF!</v>
      </c>
    </row>
    <row r="8374" spans="142:148" x14ac:dyDescent="0.25">
      <c r="EL8374">
        <v>8367</v>
      </c>
      <c r="EM8374" t="e">
        <v>#REF!</v>
      </c>
      <c r="EN8374" t="e">
        <v>#REF!</v>
      </c>
      <c r="EP8374" t="e">
        <f t="shared" si="426"/>
        <v>#REF!</v>
      </c>
      <c r="EQ8374" t="e">
        <f t="shared" si="427"/>
        <v>#REF!</v>
      </c>
      <c r="ER8374" t="e">
        <f t="shared" si="428"/>
        <v>#REF!</v>
      </c>
    </row>
    <row r="8375" spans="142:148" x14ac:dyDescent="0.25">
      <c r="EL8375">
        <v>8368</v>
      </c>
      <c r="EM8375" t="e">
        <v>#REF!</v>
      </c>
      <c r="EN8375" t="e">
        <v>#REF!</v>
      </c>
      <c r="EP8375" t="e">
        <f t="shared" si="426"/>
        <v>#REF!</v>
      </c>
      <c r="EQ8375" t="e">
        <f t="shared" si="427"/>
        <v>#REF!</v>
      </c>
      <c r="ER8375" t="e">
        <f t="shared" si="428"/>
        <v>#REF!</v>
      </c>
    </row>
    <row r="8376" spans="142:148" x14ac:dyDescent="0.25">
      <c r="EL8376">
        <v>8369</v>
      </c>
      <c r="EM8376" t="e">
        <v>#REF!</v>
      </c>
      <c r="EN8376" t="e">
        <v>#REF!</v>
      </c>
      <c r="EP8376" t="e">
        <f t="shared" si="426"/>
        <v>#REF!</v>
      </c>
      <c r="EQ8376" t="e">
        <f t="shared" si="427"/>
        <v>#REF!</v>
      </c>
      <c r="ER8376" t="e">
        <f t="shared" si="428"/>
        <v>#REF!</v>
      </c>
    </row>
    <row r="8377" spans="142:148" x14ac:dyDescent="0.25">
      <c r="EL8377">
        <v>8370</v>
      </c>
      <c r="EM8377" t="e">
        <v>#REF!</v>
      </c>
      <c r="EN8377" t="e">
        <v>#REF!</v>
      </c>
      <c r="EP8377" t="e">
        <f t="shared" si="426"/>
        <v>#REF!</v>
      </c>
      <c r="EQ8377" t="e">
        <f t="shared" si="427"/>
        <v>#REF!</v>
      </c>
      <c r="ER8377" t="e">
        <f t="shared" si="428"/>
        <v>#REF!</v>
      </c>
    </row>
    <row r="8378" spans="142:148" x14ac:dyDescent="0.25">
      <c r="EL8378">
        <v>8371</v>
      </c>
      <c r="EM8378" t="e">
        <v>#REF!</v>
      </c>
      <c r="EN8378" t="e">
        <v>#REF!</v>
      </c>
      <c r="EP8378" t="e">
        <f t="shared" si="426"/>
        <v>#REF!</v>
      </c>
      <c r="EQ8378" t="e">
        <f t="shared" si="427"/>
        <v>#REF!</v>
      </c>
      <c r="ER8378" t="e">
        <f t="shared" si="428"/>
        <v>#REF!</v>
      </c>
    </row>
    <row r="8379" spans="142:148" x14ac:dyDescent="0.25">
      <c r="EL8379">
        <v>8372</v>
      </c>
      <c r="EM8379" t="e">
        <v>#REF!</v>
      </c>
      <c r="EN8379" t="e">
        <v>#REF!</v>
      </c>
      <c r="EP8379" t="e">
        <f t="shared" si="426"/>
        <v>#REF!</v>
      </c>
      <c r="EQ8379" t="e">
        <f t="shared" si="427"/>
        <v>#REF!</v>
      </c>
      <c r="ER8379" t="e">
        <f t="shared" si="428"/>
        <v>#REF!</v>
      </c>
    </row>
    <row r="8380" spans="142:148" x14ac:dyDescent="0.25">
      <c r="EL8380">
        <v>8373</v>
      </c>
      <c r="EM8380" t="e">
        <v>#REF!</v>
      </c>
      <c r="EN8380" t="e">
        <v>#REF!</v>
      </c>
      <c r="EP8380" t="e">
        <f t="shared" si="426"/>
        <v>#REF!</v>
      </c>
      <c r="EQ8380" t="e">
        <f t="shared" si="427"/>
        <v>#REF!</v>
      </c>
      <c r="ER8380" t="e">
        <f t="shared" si="428"/>
        <v>#REF!</v>
      </c>
    </row>
    <row r="8381" spans="142:148" x14ac:dyDescent="0.25">
      <c r="EL8381">
        <v>8374</v>
      </c>
      <c r="EM8381" t="e">
        <v>#REF!</v>
      </c>
      <c r="EN8381" t="e">
        <v>#REF!</v>
      </c>
      <c r="EP8381" t="e">
        <f t="shared" si="426"/>
        <v>#REF!</v>
      </c>
      <c r="EQ8381" t="e">
        <f t="shared" si="427"/>
        <v>#REF!</v>
      </c>
      <c r="ER8381" t="e">
        <f t="shared" si="428"/>
        <v>#REF!</v>
      </c>
    </row>
    <row r="8382" spans="142:148" x14ac:dyDescent="0.25">
      <c r="EL8382">
        <v>8375</v>
      </c>
      <c r="EM8382" t="e">
        <v>#REF!</v>
      </c>
      <c r="EN8382" t="e">
        <v>#REF!</v>
      </c>
      <c r="EP8382" t="e">
        <f t="shared" si="426"/>
        <v>#REF!</v>
      </c>
      <c r="EQ8382" t="e">
        <f t="shared" si="427"/>
        <v>#REF!</v>
      </c>
      <c r="ER8382" t="e">
        <f t="shared" si="428"/>
        <v>#REF!</v>
      </c>
    </row>
    <row r="8383" spans="142:148" x14ac:dyDescent="0.25">
      <c r="EL8383">
        <v>8376</v>
      </c>
      <c r="EM8383" t="e">
        <v>#REF!</v>
      </c>
      <c r="EN8383" t="e">
        <v>#REF!</v>
      </c>
      <c r="EP8383" t="e">
        <f t="shared" si="426"/>
        <v>#REF!</v>
      </c>
      <c r="EQ8383" t="e">
        <f t="shared" si="427"/>
        <v>#REF!</v>
      </c>
      <c r="ER8383" t="e">
        <f t="shared" si="428"/>
        <v>#REF!</v>
      </c>
    </row>
    <row r="8384" spans="142:148" x14ac:dyDescent="0.25">
      <c r="EL8384">
        <v>8377</v>
      </c>
      <c r="EM8384" t="e">
        <v>#REF!</v>
      </c>
      <c r="EN8384" t="e">
        <v>#REF!</v>
      </c>
      <c r="EP8384" t="e">
        <f t="shared" si="426"/>
        <v>#REF!</v>
      </c>
      <c r="EQ8384" t="e">
        <f t="shared" si="427"/>
        <v>#REF!</v>
      </c>
      <c r="ER8384" t="e">
        <f t="shared" si="428"/>
        <v>#REF!</v>
      </c>
    </row>
    <row r="8385" spans="142:148" x14ac:dyDescent="0.25">
      <c r="EL8385">
        <v>8378</v>
      </c>
      <c r="EM8385" t="e">
        <v>#REF!</v>
      </c>
      <c r="EN8385" t="e">
        <v>#REF!</v>
      </c>
      <c r="EP8385" t="e">
        <f t="shared" si="426"/>
        <v>#REF!</v>
      </c>
      <c r="EQ8385" t="e">
        <f t="shared" si="427"/>
        <v>#REF!</v>
      </c>
      <c r="ER8385" t="e">
        <f t="shared" si="428"/>
        <v>#REF!</v>
      </c>
    </row>
    <row r="8386" spans="142:148" x14ac:dyDescent="0.25">
      <c r="EL8386">
        <v>8379</v>
      </c>
      <c r="EM8386" t="e">
        <v>#REF!</v>
      </c>
      <c r="EN8386" t="e">
        <v>#REF!</v>
      </c>
      <c r="EP8386" t="e">
        <f t="shared" si="426"/>
        <v>#REF!</v>
      </c>
      <c r="EQ8386" t="e">
        <f t="shared" si="427"/>
        <v>#REF!</v>
      </c>
      <c r="ER8386" t="e">
        <f t="shared" si="428"/>
        <v>#REF!</v>
      </c>
    </row>
    <row r="8387" spans="142:148" x14ac:dyDescent="0.25">
      <c r="EL8387">
        <v>8380</v>
      </c>
      <c r="EM8387" t="e">
        <v>#REF!</v>
      </c>
      <c r="EN8387" t="e">
        <v>#REF!</v>
      </c>
      <c r="EP8387" t="e">
        <f t="shared" si="426"/>
        <v>#REF!</v>
      </c>
      <c r="EQ8387" t="e">
        <f t="shared" si="427"/>
        <v>#REF!</v>
      </c>
      <c r="ER8387" t="e">
        <f t="shared" si="428"/>
        <v>#REF!</v>
      </c>
    </row>
    <row r="8388" spans="142:148" x14ac:dyDescent="0.25">
      <c r="EL8388">
        <v>8381</v>
      </c>
      <c r="EM8388" t="e">
        <v>#REF!</v>
      </c>
      <c r="EN8388" t="e">
        <v>#REF!</v>
      </c>
      <c r="EP8388" t="e">
        <f t="shared" si="426"/>
        <v>#REF!</v>
      </c>
      <c r="EQ8388" t="e">
        <f t="shared" si="427"/>
        <v>#REF!</v>
      </c>
      <c r="ER8388" t="e">
        <f t="shared" si="428"/>
        <v>#REF!</v>
      </c>
    </row>
    <row r="8389" spans="142:148" x14ac:dyDescent="0.25">
      <c r="EL8389">
        <v>8382</v>
      </c>
      <c r="EM8389" t="e">
        <v>#REF!</v>
      </c>
      <c r="EN8389" t="e">
        <v>#REF!</v>
      </c>
      <c r="EP8389" t="e">
        <f t="shared" si="426"/>
        <v>#REF!</v>
      </c>
      <c r="EQ8389" t="e">
        <f t="shared" si="427"/>
        <v>#REF!</v>
      </c>
      <c r="ER8389" t="e">
        <f t="shared" si="428"/>
        <v>#REF!</v>
      </c>
    </row>
    <row r="8390" spans="142:148" x14ac:dyDescent="0.25">
      <c r="EL8390">
        <v>8383</v>
      </c>
      <c r="EM8390" t="e">
        <v>#REF!</v>
      </c>
      <c r="EN8390" t="e">
        <v>#REF!</v>
      </c>
      <c r="EP8390" t="e">
        <f t="shared" si="426"/>
        <v>#REF!</v>
      </c>
      <c r="EQ8390" t="e">
        <f t="shared" si="427"/>
        <v>#REF!</v>
      </c>
      <c r="ER8390" t="e">
        <f t="shared" si="428"/>
        <v>#REF!</v>
      </c>
    </row>
    <row r="8391" spans="142:148" x14ac:dyDescent="0.25">
      <c r="EL8391">
        <v>8384</v>
      </c>
      <c r="EM8391" t="e">
        <v>#REF!</v>
      </c>
      <c r="EN8391" t="e">
        <v>#REF!</v>
      </c>
      <c r="EP8391" t="e">
        <f t="shared" si="426"/>
        <v>#REF!</v>
      </c>
      <c r="EQ8391" t="e">
        <f t="shared" si="427"/>
        <v>#REF!</v>
      </c>
      <c r="ER8391" t="e">
        <f t="shared" si="428"/>
        <v>#REF!</v>
      </c>
    </row>
    <row r="8392" spans="142:148" x14ac:dyDescent="0.25">
      <c r="EL8392">
        <v>8385</v>
      </c>
      <c r="EM8392" t="e">
        <v>#REF!</v>
      </c>
      <c r="EN8392" t="e">
        <v>#REF!</v>
      </c>
      <c r="EP8392" t="e">
        <f t="shared" si="426"/>
        <v>#REF!</v>
      </c>
      <c r="EQ8392" t="e">
        <f t="shared" si="427"/>
        <v>#REF!</v>
      </c>
      <c r="ER8392" t="e">
        <f t="shared" si="428"/>
        <v>#REF!</v>
      </c>
    </row>
    <row r="8393" spans="142:148" x14ac:dyDescent="0.25">
      <c r="EL8393">
        <v>8386</v>
      </c>
      <c r="EM8393" t="e">
        <v>#REF!</v>
      </c>
      <c r="EN8393" t="e">
        <v>#REF!</v>
      </c>
      <c r="EP8393" t="e">
        <f t="shared" si="426"/>
        <v>#REF!</v>
      </c>
      <c r="EQ8393" t="e">
        <f t="shared" si="427"/>
        <v>#REF!</v>
      </c>
      <c r="ER8393" t="e">
        <f t="shared" si="428"/>
        <v>#REF!</v>
      </c>
    </row>
    <row r="8394" spans="142:148" x14ac:dyDescent="0.25">
      <c r="EL8394">
        <v>8387</v>
      </c>
      <c r="EM8394" t="e">
        <v>#REF!</v>
      </c>
      <c r="EN8394" t="e">
        <v>#REF!</v>
      </c>
      <c r="EP8394" t="e">
        <f t="shared" si="426"/>
        <v>#REF!</v>
      </c>
      <c r="EQ8394" t="e">
        <f t="shared" si="427"/>
        <v>#REF!</v>
      </c>
      <c r="ER8394" t="e">
        <f t="shared" si="428"/>
        <v>#REF!</v>
      </c>
    </row>
    <row r="8395" spans="142:148" x14ac:dyDescent="0.25">
      <c r="EL8395">
        <v>8388</v>
      </c>
      <c r="EM8395" t="e">
        <v>#REF!</v>
      </c>
      <c r="EN8395" t="e">
        <v>#REF!</v>
      </c>
      <c r="EP8395" t="e">
        <f t="shared" si="426"/>
        <v>#REF!</v>
      </c>
      <c r="EQ8395" t="e">
        <f t="shared" si="427"/>
        <v>#REF!</v>
      </c>
      <c r="ER8395" t="e">
        <f t="shared" si="428"/>
        <v>#REF!</v>
      </c>
    </row>
    <row r="8396" spans="142:148" x14ac:dyDescent="0.25">
      <c r="EL8396">
        <v>8389</v>
      </c>
      <c r="EM8396" t="e">
        <v>#REF!</v>
      </c>
      <c r="EN8396" t="e">
        <v>#REF!</v>
      </c>
      <c r="EP8396" t="e">
        <f t="shared" si="426"/>
        <v>#REF!</v>
      </c>
      <c r="EQ8396" t="e">
        <f t="shared" si="427"/>
        <v>#REF!</v>
      </c>
      <c r="ER8396" t="e">
        <f t="shared" si="428"/>
        <v>#REF!</v>
      </c>
    </row>
    <row r="8397" spans="142:148" x14ac:dyDescent="0.25">
      <c r="EL8397">
        <v>8390</v>
      </c>
      <c r="EM8397" t="e">
        <v>#REF!</v>
      </c>
      <c r="EN8397" t="e">
        <v>#REF!</v>
      </c>
      <c r="EP8397" t="e">
        <f t="shared" si="426"/>
        <v>#REF!</v>
      </c>
      <c r="EQ8397" t="e">
        <f t="shared" si="427"/>
        <v>#REF!</v>
      </c>
      <c r="ER8397" t="e">
        <f t="shared" si="428"/>
        <v>#REF!</v>
      </c>
    </row>
    <row r="8398" spans="142:148" x14ac:dyDescent="0.25">
      <c r="EL8398">
        <v>8391</v>
      </c>
      <c r="EM8398" t="e">
        <v>#REF!</v>
      </c>
      <c r="EN8398" t="e">
        <v>#REF!</v>
      </c>
      <c r="EP8398" t="e">
        <f t="shared" si="426"/>
        <v>#REF!</v>
      </c>
      <c r="EQ8398" t="e">
        <f t="shared" si="427"/>
        <v>#REF!</v>
      </c>
      <c r="ER8398" t="e">
        <f t="shared" si="428"/>
        <v>#REF!</v>
      </c>
    </row>
    <row r="8399" spans="142:148" x14ac:dyDescent="0.25">
      <c r="EL8399">
        <v>8392</v>
      </c>
      <c r="EM8399" t="e">
        <v>#REF!</v>
      </c>
      <c r="EN8399" t="e">
        <v>#REF!</v>
      </c>
      <c r="EP8399" t="e">
        <f t="shared" si="426"/>
        <v>#REF!</v>
      </c>
      <c r="EQ8399" t="e">
        <f t="shared" si="427"/>
        <v>#REF!</v>
      </c>
      <c r="ER8399" t="e">
        <f t="shared" si="428"/>
        <v>#REF!</v>
      </c>
    </row>
    <row r="8400" spans="142:148" x14ac:dyDescent="0.25">
      <c r="EL8400">
        <v>8393</v>
      </c>
      <c r="EM8400" t="e">
        <v>#REF!</v>
      </c>
      <c r="EN8400" t="e">
        <v>#REF!</v>
      </c>
      <c r="EP8400" t="e">
        <f t="shared" si="426"/>
        <v>#REF!</v>
      </c>
      <c r="EQ8400" t="e">
        <f t="shared" si="427"/>
        <v>#REF!</v>
      </c>
      <c r="ER8400" t="e">
        <f t="shared" si="428"/>
        <v>#REF!</v>
      </c>
    </row>
    <row r="8401" spans="142:148" x14ac:dyDescent="0.25">
      <c r="EL8401">
        <v>8394</v>
      </c>
      <c r="EM8401" t="e">
        <v>#REF!</v>
      </c>
      <c r="EN8401" t="e">
        <v>#REF!</v>
      </c>
      <c r="EP8401" t="e">
        <f t="shared" si="426"/>
        <v>#REF!</v>
      </c>
      <c r="EQ8401" t="e">
        <f t="shared" si="427"/>
        <v>#REF!</v>
      </c>
      <c r="ER8401" t="e">
        <f t="shared" si="428"/>
        <v>#REF!</v>
      </c>
    </row>
    <row r="8402" spans="142:148" x14ac:dyDescent="0.25">
      <c r="EL8402">
        <v>8395</v>
      </c>
      <c r="EM8402" t="e">
        <v>#REF!</v>
      </c>
      <c r="EN8402" t="e">
        <v>#REF!</v>
      </c>
      <c r="EP8402" t="e">
        <f t="shared" si="426"/>
        <v>#REF!</v>
      </c>
      <c r="EQ8402" t="e">
        <f t="shared" si="427"/>
        <v>#REF!</v>
      </c>
      <c r="ER8402" t="e">
        <f t="shared" si="428"/>
        <v>#REF!</v>
      </c>
    </row>
    <row r="8403" spans="142:148" x14ac:dyDescent="0.25">
      <c r="EL8403">
        <v>8396</v>
      </c>
      <c r="EM8403" t="e">
        <v>#REF!</v>
      </c>
      <c r="EN8403" t="e">
        <v>#REF!</v>
      </c>
      <c r="EP8403" t="e">
        <f t="shared" si="426"/>
        <v>#REF!</v>
      </c>
      <c r="EQ8403" t="e">
        <f t="shared" si="427"/>
        <v>#REF!</v>
      </c>
      <c r="ER8403" t="e">
        <f t="shared" si="428"/>
        <v>#REF!</v>
      </c>
    </row>
    <row r="8404" spans="142:148" x14ac:dyDescent="0.25">
      <c r="EL8404">
        <v>8397</v>
      </c>
      <c r="EM8404" t="e">
        <v>#REF!</v>
      </c>
      <c r="EN8404" t="e">
        <v>#REF!</v>
      </c>
      <c r="EP8404" t="e">
        <f t="shared" si="426"/>
        <v>#REF!</v>
      </c>
      <c r="EQ8404" t="e">
        <f t="shared" si="427"/>
        <v>#REF!</v>
      </c>
      <c r="ER8404" t="e">
        <f t="shared" si="428"/>
        <v>#REF!</v>
      </c>
    </row>
    <row r="8405" spans="142:148" x14ac:dyDescent="0.25">
      <c r="EL8405">
        <v>8398</v>
      </c>
      <c r="EM8405" t="e">
        <v>#REF!</v>
      </c>
      <c r="EN8405" t="e">
        <v>#REF!</v>
      </c>
      <c r="EP8405" t="e">
        <f t="shared" si="426"/>
        <v>#REF!</v>
      </c>
      <c r="EQ8405" t="e">
        <f t="shared" si="427"/>
        <v>#REF!</v>
      </c>
      <c r="ER8405" t="e">
        <f t="shared" si="428"/>
        <v>#REF!</v>
      </c>
    </row>
    <row r="8406" spans="142:148" x14ac:dyDescent="0.25">
      <c r="EL8406">
        <v>8399</v>
      </c>
      <c r="EM8406" t="e">
        <v>#REF!</v>
      </c>
      <c r="EN8406" t="e">
        <v>#REF!</v>
      </c>
      <c r="EP8406" t="e">
        <f t="shared" si="426"/>
        <v>#REF!</v>
      </c>
      <c r="EQ8406" t="e">
        <f t="shared" si="427"/>
        <v>#REF!</v>
      </c>
      <c r="ER8406" t="e">
        <f t="shared" si="428"/>
        <v>#REF!</v>
      </c>
    </row>
    <row r="8407" spans="142:148" x14ac:dyDescent="0.25">
      <c r="EL8407">
        <v>8400</v>
      </c>
      <c r="EM8407" t="e">
        <v>#REF!</v>
      </c>
      <c r="EN8407" t="e">
        <v>#REF!</v>
      </c>
      <c r="EP8407" t="e">
        <f t="shared" si="426"/>
        <v>#REF!</v>
      </c>
      <c r="EQ8407" t="e">
        <f t="shared" si="427"/>
        <v>#REF!</v>
      </c>
      <c r="ER8407" t="e">
        <f t="shared" si="428"/>
        <v>#REF!</v>
      </c>
    </row>
    <row r="8408" spans="142:148" x14ac:dyDescent="0.25">
      <c r="EL8408">
        <v>8401</v>
      </c>
      <c r="EM8408" t="e">
        <v>#REF!</v>
      </c>
      <c r="EN8408" t="e">
        <v>#REF!</v>
      </c>
      <c r="EP8408" t="e">
        <f t="shared" ref="EP8408:EP8471" si="429">IF(EM8408&gt;EN8408,1,0)</f>
        <v>#REF!</v>
      </c>
      <c r="EQ8408" t="e">
        <f t="shared" ref="EQ8408:EQ8471" si="430">IF(EP8408&gt;0,0,1)</f>
        <v>#REF!</v>
      </c>
      <c r="ER8408" t="e">
        <f t="shared" ref="ER8408:ER8471" si="431">IF(EM8408&gt;EN8408,EM8408-EN8408,EN8408-EM8408)</f>
        <v>#REF!</v>
      </c>
    </row>
    <row r="8409" spans="142:148" x14ac:dyDescent="0.25">
      <c r="EL8409">
        <v>8402</v>
      </c>
      <c r="EM8409" t="e">
        <v>#REF!</v>
      </c>
      <c r="EN8409" t="e">
        <v>#REF!</v>
      </c>
      <c r="EP8409" t="e">
        <f t="shared" si="429"/>
        <v>#REF!</v>
      </c>
      <c r="EQ8409" t="e">
        <f t="shared" si="430"/>
        <v>#REF!</v>
      </c>
      <c r="ER8409" t="e">
        <f t="shared" si="431"/>
        <v>#REF!</v>
      </c>
    </row>
    <row r="8410" spans="142:148" x14ac:dyDescent="0.25">
      <c r="EL8410">
        <v>8403</v>
      </c>
      <c r="EM8410" t="e">
        <v>#REF!</v>
      </c>
      <c r="EN8410" t="e">
        <v>#REF!</v>
      </c>
      <c r="EP8410" t="e">
        <f t="shared" si="429"/>
        <v>#REF!</v>
      </c>
      <c r="EQ8410" t="e">
        <f t="shared" si="430"/>
        <v>#REF!</v>
      </c>
      <c r="ER8410" t="e">
        <f t="shared" si="431"/>
        <v>#REF!</v>
      </c>
    </row>
    <row r="8411" spans="142:148" x14ac:dyDescent="0.25">
      <c r="EL8411">
        <v>8404</v>
      </c>
      <c r="EM8411" t="e">
        <v>#REF!</v>
      </c>
      <c r="EN8411" t="e">
        <v>#REF!</v>
      </c>
      <c r="EP8411" t="e">
        <f t="shared" si="429"/>
        <v>#REF!</v>
      </c>
      <c r="EQ8411" t="e">
        <f t="shared" si="430"/>
        <v>#REF!</v>
      </c>
      <c r="ER8411" t="e">
        <f t="shared" si="431"/>
        <v>#REF!</v>
      </c>
    </row>
    <row r="8412" spans="142:148" x14ac:dyDescent="0.25">
      <c r="EL8412">
        <v>8405</v>
      </c>
      <c r="EM8412" t="e">
        <v>#REF!</v>
      </c>
      <c r="EN8412" t="e">
        <v>#REF!</v>
      </c>
      <c r="EP8412" t="e">
        <f t="shared" si="429"/>
        <v>#REF!</v>
      </c>
      <c r="EQ8412" t="e">
        <f t="shared" si="430"/>
        <v>#REF!</v>
      </c>
      <c r="ER8412" t="e">
        <f t="shared" si="431"/>
        <v>#REF!</v>
      </c>
    </row>
    <row r="8413" spans="142:148" x14ac:dyDescent="0.25">
      <c r="EL8413">
        <v>8406</v>
      </c>
      <c r="EM8413" t="e">
        <v>#REF!</v>
      </c>
      <c r="EN8413" t="e">
        <v>#REF!</v>
      </c>
      <c r="EP8413" t="e">
        <f t="shared" si="429"/>
        <v>#REF!</v>
      </c>
      <c r="EQ8413" t="e">
        <f t="shared" si="430"/>
        <v>#REF!</v>
      </c>
      <c r="ER8413" t="e">
        <f t="shared" si="431"/>
        <v>#REF!</v>
      </c>
    </row>
    <row r="8414" spans="142:148" x14ac:dyDescent="0.25">
      <c r="EL8414">
        <v>8407</v>
      </c>
      <c r="EM8414" t="e">
        <v>#REF!</v>
      </c>
      <c r="EN8414" t="e">
        <v>#REF!</v>
      </c>
      <c r="EP8414" t="e">
        <f t="shared" si="429"/>
        <v>#REF!</v>
      </c>
      <c r="EQ8414" t="e">
        <f t="shared" si="430"/>
        <v>#REF!</v>
      </c>
      <c r="ER8414" t="e">
        <f t="shared" si="431"/>
        <v>#REF!</v>
      </c>
    </row>
    <row r="8415" spans="142:148" x14ac:dyDescent="0.25">
      <c r="EL8415">
        <v>8408</v>
      </c>
      <c r="EM8415" t="e">
        <v>#REF!</v>
      </c>
      <c r="EN8415" t="e">
        <v>#REF!</v>
      </c>
      <c r="EP8415" t="e">
        <f t="shared" si="429"/>
        <v>#REF!</v>
      </c>
      <c r="EQ8415" t="e">
        <f t="shared" si="430"/>
        <v>#REF!</v>
      </c>
      <c r="ER8415" t="e">
        <f t="shared" si="431"/>
        <v>#REF!</v>
      </c>
    </row>
    <row r="8416" spans="142:148" x14ac:dyDescent="0.25">
      <c r="EL8416">
        <v>8409</v>
      </c>
      <c r="EM8416" t="e">
        <v>#REF!</v>
      </c>
      <c r="EN8416" t="e">
        <v>#REF!</v>
      </c>
      <c r="EP8416" t="e">
        <f t="shared" si="429"/>
        <v>#REF!</v>
      </c>
      <c r="EQ8416" t="e">
        <f t="shared" si="430"/>
        <v>#REF!</v>
      </c>
      <c r="ER8416" t="e">
        <f t="shared" si="431"/>
        <v>#REF!</v>
      </c>
    </row>
    <row r="8417" spans="142:148" x14ac:dyDescent="0.25">
      <c r="EL8417">
        <v>8410</v>
      </c>
      <c r="EM8417" t="e">
        <v>#REF!</v>
      </c>
      <c r="EN8417" t="e">
        <v>#REF!</v>
      </c>
      <c r="EP8417" t="e">
        <f t="shared" si="429"/>
        <v>#REF!</v>
      </c>
      <c r="EQ8417" t="e">
        <f t="shared" si="430"/>
        <v>#REF!</v>
      </c>
      <c r="ER8417" t="e">
        <f t="shared" si="431"/>
        <v>#REF!</v>
      </c>
    </row>
    <row r="8418" spans="142:148" x14ac:dyDescent="0.25">
      <c r="EL8418">
        <v>8411</v>
      </c>
      <c r="EM8418" t="e">
        <v>#REF!</v>
      </c>
      <c r="EN8418" t="e">
        <v>#REF!</v>
      </c>
      <c r="EP8418" t="e">
        <f t="shared" si="429"/>
        <v>#REF!</v>
      </c>
      <c r="EQ8418" t="e">
        <f t="shared" si="430"/>
        <v>#REF!</v>
      </c>
      <c r="ER8418" t="e">
        <f t="shared" si="431"/>
        <v>#REF!</v>
      </c>
    </row>
    <row r="8419" spans="142:148" x14ac:dyDescent="0.25">
      <c r="EL8419">
        <v>8412</v>
      </c>
      <c r="EM8419" t="e">
        <v>#REF!</v>
      </c>
      <c r="EN8419" t="e">
        <v>#REF!</v>
      </c>
      <c r="EP8419" t="e">
        <f t="shared" si="429"/>
        <v>#REF!</v>
      </c>
      <c r="EQ8419" t="e">
        <f t="shared" si="430"/>
        <v>#REF!</v>
      </c>
      <c r="ER8419" t="e">
        <f t="shared" si="431"/>
        <v>#REF!</v>
      </c>
    </row>
    <row r="8420" spans="142:148" x14ac:dyDescent="0.25">
      <c r="EL8420">
        <v>8413</v>
      </c>
      <c r="EM8420" t="e">
        <v>#REF!</v>
      </c>
      <c r="EN8420" t="e">
        <v>#REF!</v>
      </c>
      <c r="EP8420" t="e">
        <f t="shared" si="429"/>
        <v>#REF!</v>
      </c>
      <c r="EQ8420" t="e">
        <f t="shared" si="430"/>
        <v>#REF!</v>
      </c>
      <c r="ER8420" t="e">
        <f t="shared" si="431"/>
        <v>#REF!</v>
      </c>
    </row>
    <row r="8421" spans="142:148" x14ac:dyDescent="0.25">
      <c r="EL8421">
        <v>8414</v>
      </c>
      <c r="EM8421" t="e">
        <v>#REF!</v>
      </c>
      <c r="EN8421" t="e">
        <v>#REF!</v>
      </c>
      <c r="EP8421" t="e">
        <f t="shared" si="429"/>
        <v>#REF!</v>
      </c>
      <c r="EQ8421" t="e">
        <f t="shared" si="430"/>
        <v>#REF!</v>
      </c>
      <c r="ER8421" t="e">
        <f t="shared" si="431"/>
        <v>#REF!</v>
      </c>
    </row>
    <row r="8422" spans="142:148" x14ac:dyDescent="0.25">
      <c r="EL8422">
        <v>8415</v>
      </c>
      <c r="EM8422" t="e">
        <v>#REF!</v>
      </c>
      <c r="EN8422" t="e">
        <v>#REF!</v>
      </c>
      <c r="EP8422" t="e">
        <f t="shared" si="429"/>
        <v>#REF!</v>
      </c>
      <c r="EQ8422" t="e">
        <f t="shared" si="430"/>
        <v>#REF!</v>
      </c>
      <c r="ER8422" t="e">
        <f t="shared" si="431"/>
        <v>#REF!</v>
      </c>
    </row>
    <row r="8423" spans="142:148" x14ac:dyDescent="0.25">
      <c r="EL8423">
        <v>8416</v>
      </c>
      <c r="EM8423" t="e">
        <v>#REF!</v>
      </c>
      <c r="EN8423" t="e">
        <v>#REF!</v>
      </c>
      <c r="EP8423" t="e">
        <f t="shared" si="429"/>
        <v>#REF!</v>
      </c>
      <c r="EQ8423" t="e">
        <f t="shared" si="430"/>
        <v>#REF!</v>
      </c>
      <c r="ER8423" t="e">
        <f t="shared" si="431"/>
        <v>#REF!</v>
      </c>
    </row>
    <row r="8424" spans="142:148" x14ac:dyDescent="0.25">
      <c r="EL8424">
        <v>8417</v>
      </c>
      <c r="EM8424" t="e">
        <v>#REF!</v>
      </c>
      <c r="EN8424" t="e">
        <v>#REF!</v>
      </c>
      <c r="EP8424" t="e">
        <f t="shared" si="429"/>
        <v>#REF!</v>
      </c>
      <c r="EQ8424" t="e">
        <f t="shared" si="430"/>
        <v>#REF!</v>
      </c>
      <c r="ER8424" t="e">
        <f t="shared" si="431"/>
        <v>#REF!</v>
      </c>
    </row>
    <row r="8425" spans="142:148" x14ac:dyDescent="0.25">
      <c r="EL8425">
        <v>8418</v>
      </c>
      <c r="EM8425" t="e">
        <v>#REF!</v>
      </c>
      <c r="EN8425" t="e">
        <v>#REF!</v>
      </c>
      <c r="EP8425" t="e">
        <f t="shared" si="429"/>
        <v>#REF!</v>
      </c>
      <c r="EQ8425" t="e">
        <f t="shared" si="430"/>
        <v>#REF!</v>
      </c>
      <c r="ER8425" t="e">
        <f t="shared" si="431"/>
        <v>#REF!</v>
      </c>
    </row>
    <row r="8426" spans="142:148" x14ac:dyDescent="0.25">
      <c r="EL8426">
        <v>8419</v>
      </c>
      <c r="EM8426" t="e">
        <v>#REF!</v>
      </c>
      <c r="EN8426" t="e">
        <v>#REF!</v>
      </c>
      <c r="EP8426" t="e">
        <f t="shared" si="429"/>
        <v>#REF!</v>
      </c>
      <c r="EQ8426" t="e">
        <f t="shared" si="430"/>
        <v>#REF!</v>
      </c>
      <c r="ER8426" t="e">
        <f t="shared" si="431"/>
        <v>#REF!</v>
      </c>
    </row>
    <row r="8427" spans="142:148" x14ac:dyDescent="0.25">
      <c r="EL8427">
        <v>8420</v>
      </c>
      <c r="EM8427" t="e">
        <v>#REF!</v>
      </c>
      <c r="EN8427" t="e">
        <v>#REF!</v>
      </c>
      <c r="EP8427" t="e">
        <f t="shared" si="429"/>
        <v>#REF!</v>
      </c>
      <c r="EQ8427" t="e">
        <f t="shared" si="430"/>
        <v>#REF!</v>
      </c>
      <c r="ER8427" t="e">
        <f t="shared" si="431"/>
        <v>#REF!</v>
      </c>
    </row>
    <row r="8428" spans="142:148" x14ac:dyDescent="0.25">
      <c r="EL8428">
        <v>8421</v>
      </c>
      <c r="EM8428" t="e">
        <v>#REF!</v>
      </c>
      <c r="EN8428" t="e">
        <v>#REF!</v>
      </c>
      <c r="EP8428" t="e">
        <f t="shared" si="429"/>
        <v>#REF!</v>
      </c>
      <c r="EQ8428" t="e">
        <f t="shared" si="430"/>
        <v>#REF!</v>
      </c>
      <c r="ER8428" t="e">
        <f t="shared" si="431"/>
        <v>#REF!</v>
      </c>
    </row>
    <row r="8429" spans="142:148" x14ac:dyDescent="0.25">
      <c r="EL8429">
        <v>8422</v>
      </c>
      <c r="EM8429" t="e">
        <v>#REF!</v>
      </c>
      <c r="EN8429" t="e">
        <v>#REF!</v>
      </c>
      <c r="EP8429" t="e">
        <f t="shared" si="429"/>
        <v>#REF!</v>
      </c>
      <c r="EQ8429" t="e">
        <f t="shared" si="430"/>
        <v>#REF!</v>
      </c>
      <c r="ER8429" t="e">
        <f t="shared" si="431"/>
        <v>#REF!</v>
      </c>
    </row>
    <row r="8430" spans="142:148" x14ac:dyDescent="0.25">
      <c r="EL8430">
        <v>8423</v>
      </c>
      <c r="EM8430" t="e">
        <v>#REF!</v>
      </c>
      <c r="EN8430" t="e">
        <v>#REF!</v>
      </c>
      <c r="EP8430" t="e">
        <f t="shared" si="429"/>
        <v>#REF!</v>
      </c>
      <c r="EQ8430" t="e">
        <f t="shared" si="430"/>
        <v>#REF!</v>
      </c>
      <c r="ER8430" t="e">
        <f t="shared" si="431"/>
        <v>#REF!</v>
      </c>
    </row>
    <row r="8431" spans="142:148" x14ac:dyDescent="0.25">
      <c r="EL8431">
        <v>8424</v>
      </c>
      <c r="EM8431" t="e">
        <v>#REF!</v>
      </c>
      <c r="EN8431" t="e">
        <v>#REF!</v>
      </c>
      <c r="EP8431" t="e">
        <f t="shared" si="429"/>
        <v>#REF!</v>
      </c>
      <c r="EQ8431" t="e">
        <f t="shared" si="430"/>
        <v>#REF!</v>
      </c>
      <c r="ER8431" t="e">
        <f t="shared" si="431"/>
        <v>#REF!</v>
      </c>
    </row>
    <row r="8432" spans="142:148" x14ac:dyDescent="0.25">
      <c r="EL8432">
        <v>8425</v>
      </c>
      <c r="EM8432" t="e">
        <v>#REF!</v>
      </c>
      <c r="EN8432" t="e">
        <v>#REF!</v>
      </c>
      <c r="EP8432" t="e">
        <f t="shared" si="429"/>
        <v>#REF!</v>
      </c>
      <c r="EQ8432" t="e">
        <f t="shared" si="430"/>
        <v>#REF!</v>
      </c>
      <c r="ER8432" t="e">
        <f t="shared" si="431"/>
        <v>#REF!</v>
      </c>
    </row>
    <row r="8433" spans="142:148" x14ac:dyDescent="0.25">
      <c r="EL8433">
        <v>8426</v>
      </c>
      <c r="EM8433" t="e">
        <v>#REF!</v>
      </c>
      <c r="EN8433" t="e">
        <v>#REF!</v>
      </c>
      <c r="EP8433" t="e">
        <f t="shared" si="429"/>
        <v>#REF!</v>
      </c>
      <c r="EQ8433" t="e">
        <f t="shared" si="430"/>
        <v>#REF!</v>
      </c>
      <c r="ER8433" t="e">
        <f t="shared" si="431"/>
        <v>#REF!</v>
      </c>
    </row>
    <row r="8434" spans="142:148" x14ac:dyDescent="0.25">
      <c r="EL8434">
        <v>8427</v>
      </c>
      <c r="EM8434" t="e">
        <v>#REF!</v>
      </c>
      <c r="EN8434" t="e">
        <v>#REF!</v>
      </c>
      <c r="EP8434" t="e">
        <f t="shared" si="429"/>
        <v>#REF!</v>
      </c>
      <c r="EQ8434" t="e">
        <f t="shared" si="430"/>
        <v>#REF!</v>
      </c>
      <c r="ER8434" t="e">
        <f t="shared" si="431"/>
        <v>#REF!</v>
      </c>
    </row>
    <row r="8435" spans="142:148" x14ac:dyDescent="0.25">
      <c r="EL8435">
        <v>8428</v>
      </c>
      <c r="EM8435" t="e">
        <v>#REF!</v>
      </c>
      <c r="EN8435" t="e">
        <v>#REF!</v>
      </c>
      <c r="EP8435" t="e">
        <f t="shared" si="429"/>
        <v>#REF!</v>
      </c>
      <c r="EQ8435" t="e">
        <f t="shared" si="430"/>
        <v>#REF!</v>
      </c>
      <c r="ER8435" t="e">
        <f t="shared" si="431"/>
        <v>#REF!</v>
      </c>
    </row>
    <row r="8436" spans="142:148" x14ac:dyDescent="0.25">
      <c r="EL8436">
        <v>8429</v>
      </c>
      <c r="EM8436" t="e">
        <v>#REF!</v>
      </c>
      <c r="EN8436" t="e">
        <v>#REF!</v>
      </c>
      <c r="EP8436" t="e">
        <f t="shared" si="429"/>
        <v>#REF!</v>
      </c>
      <c r="EQ8436" t="e">
        <f t="shared" si="430"/>
        <v>#REF!</v>
      </c>
      <c r="ER8436" t="e">
        <f t="shared" si="431"/>
        <v>#REF!</v>
      </c>
    </row>
    <row r="8437" spans="142:148" x14ac:dyDescent="0.25">
      <c r="EL8437">
        <v>8430</v>
      </c>
      <c r="EM8437" t="e">
        <v>#REF!</v>
      </c>
      <c r="EN8437" t="e">
        <v>#REF!</v>
      </c>
      <c r="EP8437" t="e">
        <f t="shared" si="429"/>
        <v>#REF!</v>
      </c>
      <c r="EQ8437" t="e">
        <f t="shared" si="430"/>
        <v>#REF!</v>
      </c>
      <c r="ER8437" t="e">
        <f t="shared" si="431"/>
        <v>#REF!</v>
      </c>
    </row>
    <row r="8438" spans="142:148" x14ac:dyDescent="0.25">
      <c r="EL8438">
        <v>8431</v>
      </c>
      <c r="EM8438" t="e">
        <v>#REF!</v>
      </c>
      <c r="EN8438" t="e">
        <v>#REF!</v>
      </c>
      <c r="EP8438" t="e">
        <f t="shared" si="429"/>
        <v>#REF!</v>
      </c>
      <c r="EQ8438" t="e">
        <f t="shared" si="430"/>
        <v>#REF!</v>
      </c>
      <c r="ER8438" t="e">
        <f t="shared" si="431"/>
        <v>#REF!</v>
      </c>
    </row>
    <row r="8439" spans="142:148" x14ac:dyDescent="0.25">
      <c r="EL8439">
        <v>8432</v>
      </c>
      <c r="EM8439" t="e">
        <v>#REF!</v>
      </c>
      <c r="EN8439" t="e">
        <v>#REF!</v>
      </c>
      <c r="EP8439" t="e">
        <f t="shared" si="429"/>
        <v>#REF!</v>
      </c>
      <c r="EQ8439" t="e">
        <f t="shared" si="430"/>
        <v>#REF!</v>
      </c>
      <c r="ER8439" t="e">
        <f t="shared" si="431"/>
        <v>#REF!</v>
      </c>
    </row>
    <row r="8440" spans="142:148" x14ac:dyDescent="0.25">
      <c r="EL8440">
        <v>8433</v>
      </c>
      <c r="EM8440" t="e">
        <v>#REF!</v>
      </c>
      <c r="EN8440" t="e">
        <v>#REF!</v>
      </c>
      <c r="EP8440" t="e">
        <f t="shared" si="429"/>
        <v>#REF!</v>
      </c>
      <c r="EQ8440" t="e">
        <f t="shared" si="430"/>
        <v>#REF!</v>
      </c>
      <c r="ER8440" t="e">
        <f t="shared" si="431"/>
        <v>#REF!</v>
      </c>
    </row>
    <row r="8441" spans="142:148" x14ac:dyDescent="0.25">
      <c r="EL8441">
        <v>8434</v>
      </c>
      <c r="EM8441" t="e">
        <v>#REF!</v>
      </c>
      <c r="EN8441" t="e">
        <v>#REF!</v>
      </c>
      <c r="EP8441" t="e">
        <f t="shared" si="429"/>
        <v>#REF!</v>
      </c>
      <c r="EQ8441" t="e">
        <f t="shared" si="430"/>
        <v>#REF!</v>
      </c>
      <c r="ER8441" t="e">
        <f t="shared" si="431"/>
        <v>#REF!</v>
      </c>
    </row>
    <row r="8442" spans="142:148" x14ac:dyDescent="0.25">
      <c r="EL8442">
        <v>8435</v>
      </c>
      <c r="EM8442" t="e">
        <v>#REF!</v>
      </c>
      <c r="EN8442" t="e">
        <v>#REF!</v>
      </c>
      <c r="EP8442" t="e">
        <f t="shared" si="429"/>
        <v>#REF!</v>
      </c>
      <c r="EQ8442" t="e">
        <f t="shared" si="430"/>
        <v>#REF!</v>
      </c>
      <c r="ER8442" t="e">
        <f t="shared" si="431"/>
        <v>#REF!</v>
      </c>
    </row>
    <row r="8443" spans="142:148" x14ac:dyDescent="0.25">
      <c r="EL8443">
        <v>8436</v>
      </c>
      <c r="EM8443" t="e">
        <v>#REF!</v>
      </c>
      <c r="EN8443" t="e">
        <v>#REF!</v>
      </c>
      <c r="EP8443" t="e">
        <f t="shared" si="429"/>
        <v>#REF!</v>
      </c>
      <c r="EQ8443" t="e">
        <f t="shared" si="430"/>
        <v>#REF!</v>
      </c>
      <c r="ER8443" t="e">
        <f t="shared" si="431"/>
        <v>#REF!</v>
      </c>
    </row>
    <row r="8444" spans="142:148" x14ac:dyDescent="0.25">
      <c r="EL8444">
        <v>8437</v>
      </c>
      <c r="EM8444" t="e">
        <v>#REF!</v>
      </c>
      <c r="EN8444" t="e">
        <v>#REF!</v>
      </c>
      <c r="EP8444" t="e">
        <f t="shared" si="429"/>
        <v>#REF!</v>
      </c>
      <c r="EQ8444" t="e">
        <f t="shared" si="430"/>
        <v>#REF!</v>
      </c>
      <c r="ER8444" t="e">
        <f t="shared" si="431"/>
        <v>#REF!</v>
      </c>
    </row>
    <row r="8445" spans="142:148" x14ac:dyDescent="0.25">
      <c r="EL8445">
        <v>8438</v>
      </c>
      <c r="EM8445" t="e">
        <v>#REF!</v>
      </c>
      <c r="EN8445" t="e">
        <v>#REF!</v>
      </c>
      <c r="EP8445" t="e">
        <f t="shared" si="429"/>
        <v>#REF!</v>
      </c>
      <c r="EQ8445" t="e">
        <f t="shared" si="430"/>
        <v>#REF!</v>
      </c>
      <c r="ER8445" t="e">
        <f t="shared" si="431"/>
        <v>#REF!</v>
      </c>
    </row>
    <row r="8446" spans="142:148" x14ac:dyDescent="0.25">
      <c r="EL8446">
        <v>8439</v>
      </c>
      <c r="EM8446" t="e">
        <v>#REF!</v>
      </c>
      <c r="EN8446" t="e">
        <v>#REF!</v>
      </c>
      <c r="EP8446" t="e">
        <f t="shared" si="429"/>
        <v>#REF!</v>
      </c>
      <c r="EQ8446" t="e">
        <f t="shared" si="430"/>
        <v>#REF!</v>
      </c>
      <c r="ER8446" t="e">
        <f t="shared" si="431"/>
        <v>#REF!</v>
      </c>
    </row>
    <row r="8447" spans="142:148" x14ac:dyDescent="0.25">
      <c r="EL8447">
        <v>8440</v>
      </c>
      <c r="EM8447" t="e">
        <v>#REF!</v>
      </c>
      <c r="EN8447" t="e">
        <v>#REF!</v>
      </c>
      <c r="EP8447" t="e">
        <f t="shared" si="429"/>
        <v>#REF!</v>
      </c>
      <c r="EQ8447" t="e">
        <f t="shared" si="430"/>
        <v>#REF!</v>
      </c>
      <c r="ER8447" t="e">
        <f t="shared" si="431"/>
        <v>#REF!</v>
      </c>
    </row>
    <row r="8448" spans="142:148" x14ac:dyDescent="0.25">
      <c r="EL8448">
        <v>8441</v>
      </c>
      <c r="EM8448" t="e">
        <v>#REF!</v>
      </c>
      <c r="EN8448" t="e">
        <v>#REF!</v>
      </c>
      <c r="EP8448" t="e">
        <f t="shared" si="429"/>
        <v>#REF!</v>
      </c>
      <c r="EQ8448" t="e">
        <f t="shared" si="430"/>
        <v>#REF!</v>
      </c>
      <c r="ER8448" t="e">
        <f t="shared" si="431"/>
        <v>#REF!</v>
      </c>
    </row>
    <row r="8449" spans="142:148" x14ac:dyDescent="0.25">
      <c r="EL8449">
        <v>8442</v>
      </c>
      <c r="EM8449" t="e">
        <v>#REF!</v>
      </c>
      <c r="EN8449" t="e">
        <v>#REF!</v>
      </c>
      <c r="EP8449" t="e">
        <f t="shared" si="429"/>
        <v>#REF!</v>
      </c>
      <c r="EQ8449" t="e">
        <f t="shared" si="430"/>
        <v>#REF!</v>
      </c>
      <c r="ER8449" t="e">
        <f t="shared" si="431"/>
        <v>#REF!</v>
      </c>
    </row>
    <row r="8450" spans="142:148" x14ac:dyDescent="0.25">
      <c r="EL8450">
        <v>8443</v>
      </c>
      <c r="EM8450" t="e">
        <v>#REF!</v>
      </c>
      <c r="EN8450" t="e">
        <v>#REF!</v>
      </c>
      <c r="EP8450" t="e">
        <f t="shared" si="429"/>
        <v>#REF!</v>
      </c>
      <c r="EQ8450" t="e">
        <f t="shared" si="430"/>
        <v>#REF!</v>
      </c>
      <c r="ER8450" t="e">
        <f t="shared" si="431"/>
        <v>#REF!</v>
      </c>
    </row>
    <row r="8451" spans="142:148" x14ac:dyDescent="0.25">
      <c r="EL8451">
        <v>8444</v>
      </c>
      <c r="EM8451" t="e">
        <v>#REF!</v>
      </c>
      <c r="EN8451" t="e">
        <v>#REF!</v>
      </c>
      <c r="EP8451" t="e">
        <f t="shared" si="429"/>
        <v>#REF!</v>
      </c>
      <c r="EQ8451" t="e">
        <f t="shared" si="430"/>
        <v>#REF!</v>
      </c>
      <c r="ER8451" t="e">
        <f t="shared" si="431"/>
        <v>#REF!</v>
      </c>
    </row>
    <row r="8452" spans="142:148" x14ac:dyDescent="0.25">
      <c r="EL8452">
        <v>8445</v>
      </c>
      <c r="EM8452" t="e">
        <v>#REF!</v>
      </c>
      <c r="EN8452" t="e">
        <v>#REF!</v>
      </c>
      <c r="EP8452" t="e">
        <f t="shared" si="429"/>
        <v>#REF!</v>
      </c>
      <c r="EQ8452" t="e">
        <f t="shared" si="430"/>
        <v>#REF!</v>
      </c>
      <c r="ER8452" t="e">
        <f t="shared" si="431"/>
        <v>#REF!</v>
      </c>
    </row>
    <row r="8453" spans="142:148" x14ac:dyDescent="0.25">
      <c r="EL8453">
        <v>8446</v>
      </c>
      <c r="EM8453" t="e">
        <v>#REF!</v>
      </c>
      <c r="EN8453" t="e">
        <v>#REF!</v>
      </c>
      <c r="EP8453" t="e">
        <f t="shared" si="429"/>
        <v>#REF!</v>
      </c>
      <c r="EQ8453" t="e">
        <f t="shared" si="430"/>
        <v>#REF!</v>
      </c>
      <c r="ER8453" t="e">
        <f t="shared" si="431"/>
        <v>#REF!</v>
      </c>
    </row>
    <row r="8454" spans="142:148" x14ac:dyDescent="0.25">
      <c r="EL8454">
        <v>8447</v>
      </c>
      <c r="EM8454" t="e">
        <v>#REF!</v>
      </c>
      <c r="EN8454" t="e">
        <v>#REF!</v>
      </c>
      <c r="EP8454" t="e">
        <f t="shared" si="429"/>
        <v>#REF!</v>
      </c>
      <c r="EQ8454" t="e">
        <f t="shared" si="430"/>
        <v>#REF!</v>
      </c>
      <c r="ER8454" t="e">
        <f t="shared" si="431"/>
        <v>#REF!</v>
      </c>
    </row>
    <row r="8455" spans="142:148" x14ac:dyDescent="0.25">
      <c r="EL8455">
        <v>8448</v>
      </c>
      <c r="EM8455" t="e">
        <v>#REF!</v>
      </c>
      <c r="EN8455" t="e">
        <v>#REF!</v>
      </c>
      <c r="EP8455" t="e">
        <f t="shared" si="429"/>
        <v>#REF!</v>
      </c>
      <c r="EQ8455" t="e">
        <f t="shared" si="430"/>
        <v>#REF!</v>
      </c>
      <c r="ER8455" t="e">
        <f t="shared" si="431"/>
        <v>#REF!</v>
      </c>
    </row>
    <row r="8456" spans="142:148" x14ac:dyDescent="0.25">
      <c r="EL8456">
        <v>8449</v>
      </c>
      <c r="EM8456" t="e">
        <v>#REF!</v>
      </c>
      <c r="EN8456" t="e">
        <v>#REF!</v>
      </c>
      <c r="EP8456" t="e">
        <f t="shared" si="429"/>
        <v>#REF!</v>
      </c>
      <c r="EQ8456" t="e">
        <f t="shared" si="430"/>
        <v>#REF!</v>
      </c>
      <c r="ER8456" t="e">
        <f t="shared" si="431"/>
        <v>#REF!</v>
      </c>
    </row>
    <row r="8457" spans="142:148" x14ac:dyDescent="0.25">
      <c r="EL8457">
        <v>8450</v>
      </c>
      <c r="EM8457" t="e">
        <v>#REF!</v>
      </c>
      <c r="EN8457" t="e">
        <v>#REF!</v>
      </c>
      <c r="EP8457" t="e">
        <f t="shared" si="429"/>
        <v>#REF!</v>
      </c>
      <c r="EQ8457" t="e">
        <f t="shared" si="430"/>
        <v>#REF!</v>
      </c>
      <c r="ER8457" t="e">
        <f t="shared" si="431"/>
        <v>#REF!</v>
      </c>
    </row>
    <row r="8458" spans="142:148" x14ac:dyDescent="0.25">
      <c r="EL8458">
        <v>8451</v>
      </c>
      <c r="EM8458" t="e">
        <v>#REF!</v>
      </c>
      <c r="EN8458" t="e">
        <v>#REF!</v>
      </c>
      <c r="EP8458" t="e">
        <f t="shared" si="429"/>
        <v>#REF!</v>
      </c>
      <c r="EQ8458" t="e">
        <f t="shared" si="430"/>
        <v>#REF!</v>
      </c>
      <c r="ER8458" t="e">
        <f t="shared" si="431"/>
        <v>#REF!</v>
      </c>
    </row>
    <row r="8459" spans="142:148" x14ac:dyDescent="0.25">
      <c r="EL8459">
        <v>8452</v>
      </c>
      <c r="EM8459" t="e">
        <v>#REF!</v>
      </c>
      <c r="EN8459" t="e">
        <v>#REF!</v>
      </c>
      <c r="EP8459" t="e">
        <f t="shared" si="429"/>
        <v>#REF!</v>
      </c>
      <c r="EQ8459" t="e">
        <f t="shared" si="430"/>
        <v>#REF!</v>
      </c>
      <c r="ER8459" t="e">
        <f t="shared" si="431"/>
        <v>#REF!</v>
      </c>
    </row>
    <row r="8460" spans="142:148" x14ac:dyDescent="0.25">
      <c r="EL8460">
        <v>8453</v>
      </c>
      <c r="EM8460" t="e">
        <v>#REF!</v>
      </c>
      <c r="EN8460" t="e">
        <v>#REF!</v>
      </c>
      <c r="EP8460" t="e">
        <f t="shared" si="429"/>
        <v>#REF!</v>
      </c>
      <c r="EQ8460" t="e">
        <f t="shared" si="430"/>
        <v>#REF!</v>
      </c>
      <c r="ER8460" t="e">
        <f t="shared" si="431"/>
        <v>#REF!</v>
      </c>
    </row>
    <row r="8461" spans="142:148" x14ac:dyDescent="0.25">
      <c r="EL8461">
        <v>8454</v>
      </c>
      <c r="EM8461" t="e">
        <v>#REF!</v>
      </c>
      <c r="EN8461" t="e">
        <v>#REF!</v>
      </c>
      <c r="EP8461" t="e">
        <f t="shared" si="429"/>
        <v>#REF!</v>
      </c>
      <c r="EQ8461" t="e">
        <f t="shared" si="430"/>
        <v>#REF!</v>
      </c>
      <c r="ER8461" t="e">
        <f t="shared" si="431"/>
        <v>#REF!</v>
      </c>
    </row>
    <row r="8462" spans="142:148" x14ac:dyDescent="0.25">
      <c r="EL8462">
        <v>8455</v>
      </c>
      <c r="EM8462" t="e">
        <v>#REF!</v>
      </c>
      <c r="EN8462" t="e">
        <v>#REF!</v>
      </c>
      <c r="EP8462" t="e">
        <f t="shared" si="429"/>
        <v>#REF!</v>
      </c>
      <c r="EQ8462" t="e">
        <f t="shared" si="430"/>
        <v>#REF!</v>
      </c>
      <c r="ER8462" t="e">
        <f t="shared" si="431"/>
        <v>#REF!</v>
      </c>
    </row>
    <row r="8463" spans="142:148" x14ac:dyDescent="0.25">
      <c r="EL8463">
        <v>8456</v>
      </c>
      <c r="EM8463" t="e">
        <v>#REF!</v>
      </c>
      <c r="EN8463" t="e">
        <v>#REF!</v>
      </c>
      <c r="EP8463" t="e">
        <f t="shared" si="429"/>
        <v>#REF!</v>
      </c>
      <c r="EQ8463" t="e">
        <f t="shared" si="430"/>
        <v>#REF!</v>
      </c>
      <c r="ER8463" t="e">
        <f t="shared" si="431"/>
        <v>#REF!</v>
      </c>
    </row>
    <row r="8464" spans="142:148" x14ac:dyDescent="0.25">
      <c r="EL8464">
        <v>8457</v>
      </c>
      <c r="EM8464" t="e">
        <v>#REF!</v>
      </c>
      <c r="EN8464" t="e">
        <v>#REF!</v>
      </c>
      <c r="EP8464" t="e">
        <f t="shared" si="429"/>
        <v>#REF!</v>
      </c>
      <c r="EQ8464" t="e">
        <f t="shared" si="430"/>
        <v>#REF!</v>
      </c>
      <c r="ER8464" t="e">
        <f t="shared" si="431"/>
        <v>#REF!</v>
      </c>
    </row>
    <row r="8465" spans="142:148" x14ac:dyDescent="0.25">
      <c r="EL8465">
        <v>8458</v>
      </c>
      <c r="EM8465" t="e">
        <v>#REF!</v>
      </c>
      <c r="EN8465" t="e">
        <v>#REF!</v>
      </c>
      <c r="EP8465" t="e">
        <f t="shared" si="429"/>
        <v>#REF!</v>
      </c>
      <c r="EQ8465" t="e">
        <f t="shared" si="430"/>
        <v>#REF!</v>
      </c>
      <c r="ER8465" t="e">
        <f t="shared" si="431"/>
        <v>#REF!</v>
      </c>
    </row>
    <row r="8466" spans="142:148" x14ac:dyDescent="0.25">
      <c r="EL8466">
        <v>8459</v>
      </c>
      <c r="EM8466" t="e">
        <v>#REF!</v>
      </c>
      <c r="EN8466" t="e">
        <v>#REF!</v>
      </c>
      <c r="EP8466" t="e">
        <f t="shared" si="429"/>
        <v>#REF!</v>
      </c>
      <c r="EQ8466" t="e">
        <f t="shared" si="430"/>
        <v>#REF!</v>
      </c>
      <c r="ER8466" t="e">
        <f t="shared" si="431"/>
        <v>#REF!</v>
      </c>
    </row>
    <row r="8467" spans="142:148" x14ac:dyDescent="0.25">
      <c r="EL8467">
        <v>8460</v>
      </c>
      <c r="EM8467" t="e">
        <v>#REF!</v>
      </c>
      <c r="EN8467" t="e">
        <v>#REF!</v>
      </c>
      <c r="EP8467" t="e">
        <f t="shared" si="429"/>
        <v>#REF!</v>
      </c>
      <c r="EQ8467" t="e">
        <f t="shared" si="430"/>
        <v>#REF!</v>
      </c>
      <c r="ER8467" t="e">
        <f t="shared" si="431"/>
        <v>#REF!</v>
      </c>
    </row>
    <row r="8468" spans="142:148" x14ac:dyDescent="0.25">
      <c r="EL8468">
        <v>8461</v>
      </c>
      <c r="EM8468" t="e">
        <v>#REF!</v>
      </c>
      <c r="EN8468" t="e">
        <v>#REF!</v>
      </c>
      <c r="EP8468" t="e">
        <f t="shared" si="429"/>
        <v>#REF!</v>
      </c>
      <c r="EQ8468" t="e">
        <f t="shared" si="430"/>
        <v>#REF!</v>
      </c>
      <c r="ER8468" t="e">
        <f t="shared" si="431"/>
        <v>#REF!</v>
      </c>
    </row>
    <row r="8469" spans="142:148" x14ac:dyDescent="0.25">
      <c r="EL8469">
        <v>8462</v>
      </c>
      <c r="EM8469" t="e">
        <v>#REF!</v>
      </c>
      <c r="EN8469" t="e">
        <v>#REF!</v>
      </c>
      <c r="EP8469" t="e">
        <f t="shared" si="429"/>
        <v>#REF!</v>
      </c>
      <c r="EQ8469" t="e">
        <f t="shared" si="430"/>
        <v>#REF!</v>
      </c>
      <c r="ER8469" t="e">
        <f t="shared" si="431"/>
        <v>#REF!</v>
      </c>
    </row>
    <row r="8470" spans="142:148" x14ac:dyDescent="0.25">
      <c r="EL8470">
        <v>8463</v>
      </c>
      <c r="EM8470" t="e">
        <v>#REF!</v>
      </c>
      <c r="EN8470" t="e">
        <v>#REF!</v>
      </c>
      <c r="EP8470" t="e">
        <f t="shared" si="429"/>
        <v>#REF!</v>
      </c>
      <c r="EQ8470" t="e">
        <f t="shared" si="430"/>
        <v>#REF!</v>
      </c>
      <c r="ER8470" t="e">
        <f t="shared" si="431"/>
        <v>#REF!</v>
      </c>
    </row>
    <row r="8471" spans="142:148" x14ac:dyDescent="0.25">
      <c r="EL8471">
        <v>8464</v>
      </c>
      <c r="EM8471" t="e">
        <v>#REF!</v>
      </c>
      <c r="EN8471" t="e">
        <v>#REF!</v>
      </c>
      <c r="EP8471" t="e">
        <f t="shared" si="429"/>
        <v>#REF!</v>
      </c>
      <c r="EQ8471" t="e">
        <f t="shared" si="430"/>
        <v>#REF!</v>
      </c>
      <c r="ER8471" t="e">
        <f t="shared" si="431"/>
        <v>#REF!</v>
      </c>
    </row>
    <row r="8472" spans="142:148" x14ac:dyDescent="0.25">
      <c r="EL8472">
        <v>8465</v>
      </c>
      <c r="EM8472" t="e">
        <v>#REF!</v>
      </c>
      <c r="EN8472" t="e">
        <v>#REF!</v>
      </c>
      <c r="EP8472" t="e">
        <f t="shared" ref="EP8472:EP8535" si="432">IF(EM8472&gt;EN8472,1,0)</f>
        <v>#REF!</v>
      </c>
      <c r="EQ8472" t="e">
        <f t="shared" ref="EQ8472:EQ8535" si="433">IF(EP8472&gt;0,0,1)</f>
        <v>#REF!</v>
      </c>
      <c r="ER8472" t="e">
        <f t="shared" ref="ER8472:ER8535" si="434">IF(EM8472&gt;EN8472,EM8472-EN8472,EN8472-EM8472)</f>
        <v>#REF!</v>
      </c>
    </row>
    <row r="8473" spans="142:148" x14ac:dyDescent="0.25">
      <c r="EL8473">
        <v>8466</v>
      </c>
      <c r="EM8473" t="e">
        <v>#REF!</v>
      </c>
      <c r="EN8473" t="e">
        <v>#REF!</v>
      </c>
      <c r="EP8473" t="e">
        <f t="shared" si="432"/>
        <v>#REF!</v>
      </c>
      <c r="EQ8473" t="e">
        <f t="shared" si="433"/>
        <v>#REF!</v>
      </c>
      <c r="ER8473" t="e">
        <f t="shared" si="434"/>
        <v>#REF!</v>
      </c>
    </row>
    <row r="8474" spans="142:148" x14ac:dyDescent="0.25">
      <c r="EL8474">
        <v>8467</v>
      </c>
      <c r="EM8474" t="e">
        <v>#REF!</v>
      </c>
      <c r="EN8474" t="e">
        <v>#REF!</v>
      </c>
      <c r="EP8474" t="e">
        <f t="shared" si="432"/>
        <v>#REF!</v>
      </c>
      <c r="EQ8474" t="e">
        <f t="shared" si="433"/>
        <v>#REF!</v>
      </c>
      <c r="ER8474" t="e">
        <f t="shared" si="434"/>
        <v>#REF!</v>
      </c>
    </row>
    <row r="8475" spans="142:148" x14ac:dyDescent="0.25">
      <c r="EL8475">
        <v>8468</v>
      </c>
      <c r="EM8475" t="e">
        <v>#REF!</v>
      </c>
      <c r="EN8475" t="e">
        <v>#REF!</v>
      </c>
      <c r="EP8475" t="e">
        <f t="shared" si="432"/>
        <v>#REF!</v>
      </c>
      <c r="EQ8475" t="e">
        <f t="shared" si="433"/>
        <v>#REF!</v>
      </c>
      <c r="ER8475" t="e">
        <f t="shared" si="434"/>
        <v>#REF!</v>
      </c>
    </row>
    <row r="8476" spans="142:148" x14ac:dyDescent="0.25">
      <c r="EL8476">
        <v>8469</v>
      </c>
      <c r="EM8476" t="e">
        <v>#REF!</v>
      </c>
      <c r="EN8476" t="e">
        <v>#REF!</v>
      </c>
      <c r="EP8476" t="e">
        <f t="shared" si="432"/>
        <v>#REF!</v>
      </c>
      <c r="EQ8476" t="e">
        <f t="shared" si="433"/>
        <v>#REF!</v>
      </c>
      <c r="ER8476" t="e">
        <f t="shared" si="434"/>
        <v>#REF!</v>
      </c>
    </row>
    <row r="8477" spans="142:148" x14ac:dyDescent="0.25">
      <c r="EL8477">
        <v>8470</v>
      </c>
      <c r="EM8477" t="e">
        <v>#REF!</v>
      </c>
      <c r="EN8477" t="e">
        <v>#REF!</v>
      </c>
      <c r="EP8477" t="e">
        <f t="shared" si="432"/>
        <v>#REF!</v>
      </c>
      <c r="EQ8477" t="e">
        <f t="shared" si="433"/>
        <v>#REF!</v>
      </c>
      <c r="ER8477" t="e">
        <f t="shared" si="434"/>
        <v>#REF!</v>
      </c>
    </row>
    <row r="8478" spans="142:148" x14ac:dyDescent="0.25">
      <c r="EL8478">
        <v>8471</v>
      </c>
      <c r="EM8478" t="e">
        <v>#REF!</v>
      </c>
      <c r="EN8478" t="e">
        <v>#REF!</v>
      </c>
      <c r="EP8478" t="e">
        <f t="shared" si="432"/>
        <v>#REF!</v>
      </c>
      <c r="EQ8478" t="e">
        <f t="shared" si="433"/>
        <v>#REF!</v>
      </c>
      <c r="ER8478" t="e">
        <f t="shared" si="434"/>
        <v>#REF!</v>
      </c>
    </row>
    <row r="8479" spans="142:148" x14ac:dyDescent="0.25">
      <c r="EL8479">
        <v>8472</v>
      </c>
      <c r="EM8479" t="e">
        <v>#REF!</v>
      </c>
      <c r="EN8479" t="e">
        <v>#REF!</v>
      </c>
      <c r="EP8479" t="e">
        <f t="shared" si="432"/>
        <v>#REF!</v>
      </c>
      <c r="EQ8479" t="e">
        <f t="shared" si="433"/>
        <v>#REF!</v>
      </c>
      <c r="ER8479" t="e">
        <f t="shared" si="434"/>
        <v>#REF!</v>
      </c>
    </row>
    <row r="8480" spans="142:148" x14ac:dyDescent="0.25">
      <c r="EL8480">
        <v>8473</v>
      </c>
      <c r="EM8480" t="e">
        <v>#REF!</v>
      </c>
      <c r="EN8480" t="e">
        <v>#REF!</v>
      </c>
      <c r="EP8480" t="e">
        <f t="shared" si="432"/>
        <v>#REF!</v>
      </c>
      <c r="EQ8480" t="e">
        <f t="shared" si="433"/>
        <v>#REF!</v>
      </c>
      <c r="ER8480" t="e">
        <f t="shared" si="434"/>
        <v>#REF!</v>
      </c>
    </row>
    <row r="8481" spans="142:148" x14ac:dyDescent="0.25">
      <c r="EL8481">
        <v>8474</v>
      </c>
      <c r="EM8481" t="e">
        <v>#REF!</v>
      </c>
      <c r="EN8481" t="e">
        <v>#REF!</v>
      </c>
      <c r="EP8481" t="e">
        <f t="shared" si="432"/>
        <v>#REF!</v>
      </c>
      <c r="EQ8481" t="e">
        <f t="shared" si="433"/>
        <v>#REF!</v>
      </c>
      <c r="ER8481" t="e">
        <f t="shared" si="434"/>
        <v>#REF!</v>
      </c>
    </row>
    <row r="8482" spans="142:148" x14ac:dyDescent="0.25">
      <c r="EL8482">
        <v>8475</v>
      </c>
      <c r="EM8482" t="e">
        <v>#REF!</v>
      </c>
      <c r="EN8482" t="e">
        <v>#REF!</v>
      </c>
      <c r="EP8482" t="e">
        <f t="shared" si="432"/>
        <v>#REF!</v>
      </c>
      <c r="EQ8482" t="e">
        <f t="shared" si="433"/>
        <v>#REF!</v>
      </c>
      <c r="ER8482" t="e">
        <f t="shared" si="434"/>
        <v>#REF!</v>
      </c>
    </row>
    <row r="8483" spans="142:148" x14ac:dyDescent="0.25">
      <c r="EL8483">
        <v>8476</v>
      </c>
      <c r="EM8483" t="e">
        <v>#REF!</v>
      </c>
      <c r="EN8483" t="e">
        <v>#REF!</v>
      </c>
      <c r="EP8483" t="e">
        <f t="shared" si="432"/>
        <v>#REF!</v>
      </c>
      <c r="EQ8483" t="e">
        <f t="shared" si="433"/>
        <v>#REF!</v>
      </c>
      <c r="ER8483" t="e">
        <f t="shared" si="434"/>
        <v>#REF!</v>
      </c>
    </row>
    <row r="8484" spans="142:148" x14ac:dyDescent="0.25">
      <c r="EL8484">
        <v>8477</v>
      </c>
      <c r="EM8484" t="e">
        <v>#REF!</v>
      </c>
      <c r="EN8484" t="e">
        <v>#REF!</v>
      </c>
      <c r="EP8484" t="e">
        <f t="shared" si="432"/>
        <v>#REF!</v>
      </c>
      <c r="EQ8484" t="e">
        <f t="shared" si="433"/>
        <v>#REF!</v>
      </c>
      <c r="ER8484" t="e">
        <f t="shared" si="434"/>
        <v>#REF!</v>
      </c>
    </row>
    <row r="8485" spans="142:148" x14ac:dyDescent="0.25">
      <c r="EL8485">
        <v>8478</v>
      </c>
      <c r="EM8485" t="e">
        <v>#REF!</v>
      </c>
      <c r="EN8485" t="e">
        <v>#REF!</v>
      </c>
      <c r="EP8485" t="e">
        <f t="shared" si="432"/>
        <v>#REF!</v>
      </c>
      <c r="EQ8485" t="e">
        <f t="shared" si="433"/>
        <v>#REF!</v>
      </c>
      <c r="ER8485" t="e">
        <f t="shared" si="434"/>
        <v>#REF!</v>
      </c>
    </row>
    <row r="8486" spans="142:148" x14ac:dyDescent="0.25">
      <c r="EL8486">
        <v>8479</v>
      </c>
      <c r="EM8486" t="e">
        <v>#REF!</v>
      </c>
      <c r="EN8486" t="e">
        <v>#REF!</v>
      </c>
      <c r="EP8486" t="e">
        <f t="shared" si="432"/>
        <v>#REF!</v>
      </c>
      <c r="EQ8486" t="e">
        <f t="shared" si="433"/>
        <v>#REF!</v>
      </c>
      <c r="ER8486" t="e">
        <f t="shared" si="434"/>
        <v>#REF!</v>
      </c>
    </row>
    <row r="8487" spans="142:148" x14ac:dyDescent="0.25">
      <c r="EL8487">
        <v>8480</v>
      </c>
      <c r="EM8487" t="e">
        <v>#REF!</v>
      </c>
      <c r="EN8487" t="e">
        <v>#REF!</v>
      </c>
      <c r="EP8487" t="e">
        <f t="shared" si="432"/>
        <v>#REF!</v>
      </c>
      <c r="EQ8487" t="e">
        <f t="shared" si="433"/>
        <v>#REF!</v>
      </c>
      <c r="ER8487" t="e">
        <f t="shared" si="434"/>
        <v>#REF!</v>
      </c>
    </row>
    <row r="8488" spans="142:148" x14ac:dyDescent="0.25">
      <c r="EL8488">
        <v>8481</v>
      </c>
      <c r="EM8488" t="e">
        <v>#REF!</v>
      </c>
      <c r="EN8488" t="e">
        <v>#REF!</v>
      </c>
      <c r="EP8488" t="e">
        <f t="shared" si="432"/>
        <v>#REF!</v>
      </c>
      <c r="EQ8488" t="e">
        <f t="shared" si="433"/>
        <v>#REF!</v>
      </c>
      <c r="ER8488" t="e">
        <f t="shared" si="434"/>
        <v>#REF!</v>
      </c>
    </row>
    <row r="8489" spans="142:148" x14ac:dyDescent="0.25">
      <c r="EL8489">
        <v>8482</v>
      </c>
      <c r="EM8489" t="e">
        <v>#REF!</v>
      </c>
      <c r="EN8489" t="e">
        <v>#REF!</v>
      </c>
      <c r="EP8489" t="e">
        <f t="shared" si="432"/>
        <v>#REF!</v>
      </c>
      <c r="EQ8489" t="e">
        <f t="shared" si="433"/>
        <v>#REF!</v>
      </c>
      <c r="ER8489" t="e">
        <f t="shared" si="434"/>
        <v>#REF!</v>
      </c>
    </row>
    <row r="8490" spans="142:148" x14ac:dyDescent="0.25">
      <c r="EL8490">
        <v>8483</v>
      </c>
      <c r="EM8490" t="e">
        <v>#REF!</v>
      </c>
      <c r="EN8490" t="e">
        <v>#REF!</v>
      </c>
      <c r="EP8490" t="e">
        <f t="shared" si="432"/>
        <v>#REF!</v>
      </c>
      <c r="EQ8490" t="e">
        <f t="shared" si="433"/>
        <v>#REF!</v>
      </c>
      <c r="ER8490" t="e">
        <f t="shared" si="434"/>
        <v>#REF!</v>
      </c>
    </row>
    <row r="8491" spans="142:148" x14ac:dyDescent="0.25">
      <c r="EL8491">
        <v>8484</v>
      </c>
      <c r="EM8491" t="e">
        <v>#REF!</v>
      </c>
      <c r="EN8491" t="e">
        <v>#REF!</v>
      </c>
      <c r="EP8491" t="e">
        <f t="shared" si="432"/>
        <v>#REF!</v>
      </c>
      <c r="EQ8491" t="e">
        <f t="shared" si="433"/>
        <v>#REF!</v>
      </c>
      <c r="ER8491" t="e">
        <f t="shared" si="434"/>
        <v>#REF!</v>
      </c>
    </row>
    <row r="8492" spans="142:148" x14ac:dyDescent="0.25">
      <c r="EL8492">
        <v>8485</v>
      </c>
      <c r="EM8492" t="e">
        <v>#REF!</v>
      </c>
      <c r="EN8492" t="e">
        <v>#REF!</v>
      </c>
      <c r="EP8492" t="e">
        <f t="shared" si="432"/>
        <v>#REF!</v>
      </c>
      <c r="EQ8492" t="e">
        <f t="shared" si="433"/>
        <v>#REF!</v>
      </c>
      <c r="ER8492" t="e">
        <f t="shared" si="434"/>
        <v>#REF!</v>
      </c>
    </row>
    <row r="8493" spans="142:148" x14ac:dyDescent="0.25">
      <c r="EL8493">
        <v>8486</v>
      </c>
      <c r="EM8493" t="e">
        <v>#REF!</v>
      </c>
      <c r="EN8493" t="e">
        <v>#REF!</v>
      </c>
      <c r="EP8493" t="e">
        <f t="shared" si="432"/>
        <v>#REF!</v>
      </c>
      <c r="EQ8493" t="e">
        <f t="shared" si="433"/>
        <v>#REF!</v>
      </c>
      <c r="ER8493" t="e">
        <f t="shared" si="434"/>
        <v>#REF!</v>
      </c>
    </row>
    <row r="8494" spans="142:148" x14ac:dyDescent="0.25">
      <c r="EL8494">
        <v>8487</v>
      </c>
      <c r="EM8494" t="e">
        <v>#REF!</v>
      </c>
      <c r="EN8494" t="e">
        <v>#REF!</v>
      </c>
      <c r="EP8494" t="e">
        <f t="shared" si="432"/>
        <v>#REF!</v>
      </c>
      <c r="EQ8494" t="e">
        <f t="shared" si="433"/>
        <v>#REF!</v>
      </c>
      <c r="ER8494" t="e">
        <f t="shared" si="434"/>
        <v>#REF!</v>
      </c>
    </row>
    <row r="8495" spans="142:148" x14ac:dyDescent="0.25">
      <c r="EL8495">
        <v>8488</v>
      </c>
      <c r="EM8495" t="e">
        <v>#REF!</v>
      </c>
      <c r="EN8495" t="e">
        <v>#REF!</v>
      </c>
      <c r="EP8495" t="e">
        <f t="shared" si="432"/>
        <v>#REF!</v>
      </c>
      <c r="EQ8495" t="e">
        <f t="shared" si="433"/>
        <v>#REF!</v>
      </c>
      <c r="ER8495" t="e">
        <f t="shared" si="434"/>
        <v>#REF!</v>
      </c>
    </row>
    <row r="8496" spans="142:148" x14ac:dyDescent="0.25">
      <c r="EL8496">
        <v>8489</v>
      </c>
      <c r="EM8496" t="e">
        <v>#REF!</v>
      </c>
      <c r="EN8496" t="e">
        <v>#REF!</v>
      </c>
      <c r="EP8496" t="e">
        <f t="shared" si="432"/>
        <v>#REF!</v>
      </c>
      <c r="EQ8496" t="e">
        <f t="shared" si="433"/>
        <v>#REF!</v>
      </c>
      <c r="ER8496" t="e">
        <f t="shared" si="434"/>
        <v>#REF!</v>
      </c>
    </row>
    <row r="8497" spans="142:148" x14ac:dyDescent="0.25">
      <c r="EL8497">
        <v>8490</v>
      </c>
      <c r="EM8497" t="e">
        <v>#REF!</v>
      </c>
      <c r="EN8497" t="e">
        <v>#REF!</v>
      </c>
      <c r="EP8497" t="e">
        <f t="shared" si="432"/>
        <v>#REF!</v>
      </c>
      <c r="EQ8497" t="e">
        <f t="shared" si="433"/>
        <v>#REF!</v>
      </c>
      <c r="ER8497" t="e">
        <f t="shared" si="434"/>
        <v>#REF!</v>
      </c>
    </row>
    <row r="8498" spans="142:148" x14ac:dyDescent="0.25">
      <c r="EL8498">
        <v>8491</v>
      </c>
      <c r="EM8498" t="e">
        <v>#REF!</v>
      </c>
      <c r="EN8498" t="e">
        <v>#REF!</v>
      </c>
      <c r="EP8498" t="e">
        <f t="shared" si="432"/>
        <v>#REF!</v>
      </c>
      <c r="EQ8498" t="e">
        <f t="shared" si="433"/>
        <v>#REF!</v>
      </c>
      <c r="ER8498" t="e">
        <f t="shared" si="434"/>
        <v>#REF!</v>
      </c>
    </row>
    <row r="8499" spans="142:148" x14ac:dyDescent="0.25">
      <c r="EL8499">
        <v>8492</v>
      </c>
      <c r="EM8499" t="e">
        <v>#REF!</v>
      </c>
      <c r="EN8499" t="e">
        <v>#REF!</v>
      </c>
      <c r="EP8499" t="e">
        <f t="shared" si="432"/>
        <v>#REF!</v>
      </c>
      <c r="EQ8499" t="e">
        <f t="shared" si="433"/>
        <v>#REF!</v>
      </c>
      <c r="ER8499" t="e">
        <f t="shared" si="434"/>
        <v>#REF!</v>
      </c>
    </row>
    <row r="8500" spans="142:148" x14ac:dyDescent="0.25">
      <c r="EL8500">
        <v>8493</v>
      </c>
      <c r="EM8500" t="e">
        <v>#REF!</v>
      </c>
      <c r="EN8500" t="e">
        <v>#REF!</v>
      </c>
      <c r="EP8500" t="e">
        <f t="shared" si="432"/>
        <v>#REF!</v>
      </c>
      <c r="EQ8500" t="e">
        <f t="shared" si="433"/>
        <v>#REF!</v>
      </c>
      <c r="ER8500" t="e">
        <f t="shared" si="434"/>
        <v>#REF!</v>
      </c>
    </row>
    <row r="8501" spans="142:148" x14ac:dyDescent="0.25">
      <c r="EL8501">
        <v>8494</v>
      </c>
      <c r="EM8501" t="e">
        <v>#REF!</v>
      </c>
      <c r="EN8501" t="e">
        <v>#REF!</v>
      </c>
      <c r="EP8501" t="e">
        <f t="shared" si="432"/>
        <v>#REF!</v>
      </c>
      <c r="EQ8501" t="e">
        <f t="shared" si="433"/>
        <v>#REF!</v>
      </c>
      <c r="ER8501" t="e">
        <f t="shared" si="434"/>
        <v>#REF!</v>
      </c>
    </row>
    <row r="8502" spans="142:148" x14ac:dyDescent="0.25">
      <c r="EL8502">
        <v>8495</v>
      </c>
      <c r="EM8502" t="e">
        <v>#REF!</v>
      </c>
      <c r="EN8502" t="e">
        <v>#REF!</v>
      </c>
      <c r="EP8502" t="e">
        <f t="shared" si="432"/>
        <v>#REF!</v>
      </c>
      <c r="EQ8502" t="e">
        <f t="shared" si="433"/>
        <v>#REF!</v>
      </c>
      <c r="ER8502" t="e">
        <f t="shared" si="434"/>
        <v>#REF!</v>
      </c>
    </row>
    <row r="8503" spans="142:148" x14ac:dyDescent="0.25">
      <c r="EL8503">
        <v>8496</v>
      </c>
      <c r="EM8503" t="e">
        <v>#REF!</v>
      </c>
      <c r="EN8503" t="e">
        <v>#REF!</v>
      </c>
      <c r="EP8503" t="e">
        <f t="shared" si="432"/>
        <v>#REF!</v>
      </c>
      <c r="EQ8503" t="e">
        <f t="shared" si="433"/>
        <v>#REF!</v>
      </c>
      <c r="ER8503" t="e">
        <f t="shared" si="434"/>
        <v>#REF!</v>
      </c>
    </row>
    <row r="8504" spans="142:148" x14ac:dyDescent="0.25">
      <c r="EL8504">
        <v>8497</v>
      </c>
      <c r="EM8504" t="e">
        <v>#REF!</v>
      </c>
      <c r="EN8504" t="e">
        <v>#REF!</v>
      </c>
      <c r="EP8504" t="e">
        <f t="shared" si="432"/>
        <v>#REF!</v>
      </c>
      <c r="EQ8504" t="e">
        <f t="shared" si="433"/>
        <v>#REF!</v>
      </c>
      <c r="ER8504" t="e">
        <f t="shared" si="434"/>
        <v>#REF!</v>
      </c>
    </row>
    <row r="8505" spans="142:148" x14ac:dyDescent="0.25">
      <c r="EL8505">
        <v>8498</v>
      </c>
      <c r="EM8505" t="e">
        <v>#REF!</v>
      </c>
      <c r="EN8505" t="e">
        <v>#REF!</v>
      </c>
      <c r="EP8505" t="e">
        <f t="shared" si="432"/>
        <v>#REF!</v>
      </c>
      <c r="EQ8505" t="e">
        <f t="shared" si="433"/>
        <v>#REF!</v>
      </c>
      <c r="ER8505" t="e">
        <f t="shared" si="434"/>
        <v>#REF!</v>
      </c>
    </row>
    <row r="8506" spans="142:148" x14ac:dyDescent="0.25">
      <c r="EL8506">
        <v>8499</v>
      </c>
      <c r="EM8506" t="e">
        <v>#REF!</v>
      </c>
      <c r="EN8506" t="e">
        <v>#REF!</v>
      </c>
      <c r="EP8506" t="e">
        <f t="shared" si="432"/>
        <v>#REF!</v>
      </c>
      <c r="EQ8506" t="e">
        <f t="shared" si="433"/>
        <v>#REF!</v>
      </c>
      <c r="ER8506" t="e">
        <f t="shared" si="434"/>
        <v>#REF!</v>
      </c>
    </row>
    <row r="8507" spans="142:148" x14ac:dyDescent="0.25">
      <c r="EL8507">
        <v>8500</v>
      </c>
      <c r="EM8507" t="e">
        <v>#REF!</v>
      </c>
      <c r="EN8507" t="e">
        <v>#REF!</v>
      </c>
      <c r="EP8507" t="e">
        <f t="shared" si="432"/>
        <v>#REF!</v>
      </c>
      <c r="EQ8507" t="e">
        <f t="shared" si="433"/>
        <v>#REF!</v>
      </c>
      <c r="ER8507" t="e">
        <f t="shared" si="434"/>
        <v>#REF!</v>
      </c>
    </row>
    <row r="8508" spans="142:148" x14ac:dyDescent="0.25">
      <c r="EL8508">
        <v>8501</v>
      </c>
      <c r="EM8508" t="e">
        <v>#REF!</v>
      </c>
      <c r="EN8508" t="e">
        <v>#REF!</v>
      </c>
      <c r="EP8508" t="e">
        <f t="shared" si="432"/>
        <v>#REF!</v>
      </c>
      <c r="EQ8508" t="e">
        <f t="shared" si="433"/>
        <v>#REF!</v>
      </c>
      <c r="ER8508" t="e">
        <f t="shared" si="434"/>
        <v>#REF!</v>
      </c>
    </row>
    <row r="8509" spans="142:148" x14ac:dyDescent="0.25">
      <c r="EL8509">
        <v>8502</v>
      </c>
      <c r="EM8509" t="e">
        <v>#REF!</v>
      </c>
      <c r="EN8509" t="e">
        <v>#REF!</v>
      </c>
      <c r="EP8509" t="e">
        <f t="shared" si="432"/>
        <v>#REF!</v>
      </c>
      <c r="EQ8509" t="e">
        <f t="shared" si="433"/>
        <v>#REF!</v>
      </c>
      <c r="ER8509" t="e">
        <f t="shared" si="434"/>
        <v>#REF!</v>
      </c>
    </row>
    <row r="8510" spans="142:148" x14ac:dyDescent="0.25">
      <c r="EL8510">
        <v>8503</v>
      </c>
      <c r="EM8510" t="e">
        <v>#REF!</v>
      </c>
      <c r="EN8510" t="e">
        <v>#REF!</v>
      </c>
      <c r="EP8510" t="e">
        <f t="shared" si="432"/>
        <v>#REF!</v>
      </c>
      <c r="EQ8510" t="e">
        <f t="shared" si="433"/>
        <v>#REF!</v>
      </c>
      <c r="ER8510" t="e">
        <f t="shared" si="434"/>
        <v>#REF!</v>
      </c>
    </row>
    <row r="8511" spans="142:148" x14ac:dyDescent="0.25">
      <c r="EL8511">
        <v>8504</v>
      </c>
      <c r="EM8511" t="e">
        <v>#REF!</v>
      </c>
      <c r="EN8511" t="e">
        <v>#REF!</v>
      </c>
      <c r="EP8511" t="e">
        <f t="shared" si="432"/>
        <v>#REF!</v>
      </c>
      <c r="EQ8511" t="e">
        <f t="shared" si="433"/>
        <v>#REF!</v>
      </c>
      <c r="ER8511" t="e">
        <f t="shared" si="434"/>
        <v>#REF!</v>
      </c>
    </row>
    <row r="8512" spans="142:148" x14ac:dyDescent="0.25">
      <c r="EL8512">
        <v>8505</v>
      </c>
      <c r="EM8512" t="e">
        <v>#REF!</v>
      </c>
      <c r="EN8512" t="e">
        <v>#REF!</v>
      </c>
      <c r="EP8512" t="e">
        <f t="shared" si="432"/>
        <v>#REF!</v>
      </c>
      <c r="EQ8512" t="e">
        <f t="shared" si="433"/>
        <v>#REF!</v>
      </c>
      <c r="ER8512" t="e">
        <f t="shared" si="434"/>
        <v>#REF!</v>
      </c>
    </row>
    <row r="8513" spans="142:148" x14ac:dyDescent="0.25">
      <c r="EL8513">
        <v>8506</v>
      </c>
      <c r="EM8513" t="e">
        <v>#REF!</v>
      </c>
      <c r="EN8513" t="e">
        <v>#REF!</v>
      </c>
      <c r="EP8513" t="e">
        <f t="shared" si="432"/>
        <v>#REF!</v>
      </c>
      <c r="EQ8513" t="e">
        <f t="shared" si="433"/>
        <v>#REF!</v>
      </c>
      <c r="ER8513" t="e">
        <f t="shared" si="434"/>
        <v>#REF!</v>
      </c>
    </row>
    <row r="8514" spans="142:148" x14ac:dyDescent="0.25">
      <c r="EL8514">
        <v>8507</v>
      </c>
      <c r="EM8514" t="e">
        <v>#REF!</v>
      </c>
      <c r="EN8514" t="e">
        <v>#REF!</v>
      </c>
      <c r="EP8514" t="e">
        <f t="shared" si="432"/>
        <v>#REF!</v>
      </c>
      <c r="EQ8514" t="e">
        <f t="shared" si="433"/>
        <v>#REF!</v>
      </c>
      <c r="ER8514" t="e">
        <f t="shared" si="434"/>
        <v>#REF!</v>
      </c>
    </row>
    <row r="8515" spans="142:148" x14ac:dyDescent="0.25">
      <c r="EL8515">
        <v>8508</v>
      </c>
      <c r="EM8515" t="e">
        <v>#REF!</v>
      </c>
      <c r="EN8515" t="e">
        <v>#REF!</v>
      </c>
      <c r="EP8515" t="e">
        <f t="shared" si="432"/>
        <v>#REF!</v>
      </c>
      <c r="EQ8515" t="e">
        <f t="shared" si="433"/>
        <v>#REF!</v>
      </c>
      <c r="ER8515" t="e">
        <f t="shared" si="434"/>
        <v>#REF!</v>
      </c>
    </row>
    <row r="8516" spans="142:148" x14ac:dyDescent="0.25">
      <c r="EL8516">
        <v>8509</v>
      </c>
      <c r="EM8516" t="e">
        <v>#REF!</v>
      </c>
      <c r="EN8516" t="e">
        <v>#REF!</v>
      </c>
      <c r="EP8516" t="e">
        <f t="shared" si="432"/>
        <v>#REF!</v>
      </c>
      <c r="EQ8516" t="e">
        <f t="shared" si="433"/>
        <v>#REF!</v>
      </c>
      <c r="ER8516" t="e">
        <f t="shared" si="434"/>
        <v>#REF!</v>
      </c>
    </row>
    <row r="8517" spans="142:148" x14ac:dyDescent="0.25">
      <c r="EL8517">
        <v>8510</v>
      </c>
      <c r="EM8517" t="e">
        <v>#REF!</v>
      </c>
      <c r="EN8517" t="e">
        <v>#REF!</v>
      </c>
      <c r="EP8517" t="e">
        <f t="shared" si="432"/>
        <v>#REF!</v>
      </c>
      <c r="EQ8517" t="e">
        <f t="shared" si="433"/>
        <v>#REF!</v>
      </c>
      <c r="ER8517" t="e">
        <f t="shared" si="434"/>
        <v>#REF!</v>
      </c>
    </row>
    <row r="8518" spans="142:148" x14ac:dyDescent="0.25">
      <c r="EL8518">
        <v>8511</v>
      </c>
      <c r="EM8518" t="e">
        <v>#REF!</v>
      </c>
      <c r="EN8518" t="e">
        <v>#REF!</v>
      </c>
      <c r="EP8518" t="e">
        <f t="shared" si="432"/>
        <v>#REF!</v>
      </c>
      <c r="EQ8518" t="e">
        <f t="shared" si="433"/>
        <v>#REF!</v>
      </c>
      <c r="ER8518" t="e">
        <f t="shared" si="434"/>
        <v>#REF!</v>
      </c>
    </row>
    <row r="8519" spans="142:148" x14ac:dyDescent="0.25">
      <c r="EL8519">
        <v>8512</v>
      </c>
      <c r="EM8519" t="e">
        <v>#REF!</v>
      </c>
      <c r="EN8519" t="e">
        <v>#REF!</v>
      </c>
      <c r="EP8519" t="e">
        <f t="shared" si="432"/>
        <v>#REF!</v>
      </c>
      <c r="EQ8519" t="e">
        <f t="shared" si="433"/>
        <v>#REF!</v>
      </c>
      <c r="ER8519" t="e">
        <f t="shared" si="434"/>
        <v>#REF!</v>
      </c>
    </row>
    <row r="8520" spans="142:148" x14ac:dyDescent="0.25">
      <c r="EL8520">
        <v>8513</v>
      </c>
      <c r="EM8520" t="e">
        <v>#REF!</v>
      </c>
      <c r="EN8520" t="e">
        <v>#REF!</v>
      </c>
      <c r="EP8520" t="e">
        <f t="shared" si="432"/>
        <v>#REF!</v>
      </c>
      <c r="EQ8520" t="e">
        <f t="shared" si="433"/>
        <v>#REF!</v>
      </c>
      <c r="ER8520" t="e">
        <f t="shared" si="434"/>
        <v>#REF!</v>
      </c>
    </row>
    <row r="8521" spans="142:148" x14ac:dyDescent="0.25">
      <c r="EL8521">
        <v>8514</v>
      </c>
      <c r="EM8521" t="e">
        <v>#REF!</v>
      </c>
      <c r="EN8521" t="e">
        <v>#REF!</v>
      </c>
      <c r="EP8521" t="e">
        <f t="shared" si="432"/>
        <v>#REF!</v>
      </c>
      <c r="EQ8521" t="e">
        <f t="shared" si="433"/>
        <v>#REF!</v>
      </c>
      <c r="ER8521" t="e">
        <f t="shared" si="434"/>
        <v>#REF!</v>
      </c>
    </row>
    <row r="8522" spans="142:148" x14ac:dyDescent="0.25">
      <c r="EL8522">
        <v>8515</v>
      </c>
      <c r="EM8522" t="e">
        <v>#REF!</v>
      </c>
      <c r="EN8522" t="e">
        <v>#REF!</v>
      </c>
      <c r="EP8522" t="e">
        <f t="shared" si="432"/>
        <v>#REF!</v>
      </c>
      <c r="EQ8522" t="e">
        <f t="shared" si="433"/>
        <v>#REF!</v>
      </c>
      <c r="ER8522" t="e">
        <f t="shared" si="434"/>
        <v>#REF!</v>
      </c>
    </row>
    <row r="8523" spans="142:148" x14ac:dyDescent="0.25">
      <c r="EL8523">
        <v>8516</v>
      </c>
      <c r="EM8523" t="e">
        <v>#REF!</v>
      </c>
      <c r="EN8523" t="e">
        <v>#REF!</v>
      </c>
      <c r="EP8523" t="e">
        <f t="shared" si="432"/>
        <v>#REF!</v>
      </c>
      <c r="EQ8523" t="e">
        <f t="shared" si="433"/>
        <v>#REF!</v>
      </c>
      <c r="ER8523" t="e">
        <f t="shared" si="434"/>
        <v>#REF!</v>
      </c>
    </row>
    <row r="8524" spans="142:148" x14ac:dyDescent="0.25">
      <c r="EL8524">
        <v>8517</v>
      </c>
      <c r="EM8524" t="e">
        <v>#REF!</v>
      </c>
      <c r="EN8524" t="e">
        <v>#REF!</v>
      </c>
      <c r="EP8524" t="e">
        <f t="shared" si="432"/>
        <v>#REF!</v>
      </c>
      <c r="EQ8524" t="e">
        <f t="shared" si="433"/>
        <v>#REF!</v>
      </c>
      <c r="ER8524" t="e">
        <f t="shared" si="434"/>
        <v>#REF!</v>
      </c>
    </row>
    <row r="8525" spans="142:148" x14ac:dyDescent="0.25">
      <c r="EL8525">
        <v>8518</v>
      </c>
      <c r="EM8525" t="e">
        <v>#REF!</v>
      </c>
      <c r="EN8525" t="e">
        <v>#REF!</v>
      </c>
      <c r="EP8525" t="e">
        <f t="shared" si="432"/>
        <v>#REF!</v>
      </c>
      <c r="EQ8525" t="e">
        <f t="shared" si="433"/>
        <v>#REF!</v>
      </c>
      <c r="ER8525" t="e">
        <f t="shared" si="434"/>
        <v>#REF!</v>
      </c>
    </row>
    <row r="8526" spans="142:148" x14ac:dyDescent="0.25">
      <c r="EL8526">
        <v>8519</v>
      </c>
      <c r="EM8526" t="e">
        <v>#REF!</v>
      </c>
      <c r="EN8526" t="e">
        <v>#REF!</v>
      </c>
      <c r="EP8526" t="e">
        <f t="shared" si="432"/>
        <v>#REF!</v>
      </c>
      <c r="EQ8526" t="e">
        <f t="shared" si="433"/>
        <v>#REF!</v>
      </c>
      <c r="ER8526" t="e">
        <f t="shared" si="434"/>
        <v>#REF!</v>
      </c>
    </row>
    <row r="8527" spans="142:148" x14ac:dyDescent="0.25">
      <c r="EL8527">
        <v>8520</v>
      </c>
      <c r="EM8527" t="e">
        <v>#REF!</v>
      </c>
      <c r="EN8527" t="e">
        <v>#REF!</v>
      </c>
      <c r="EP8527" t="e">
        <f t="shared" si="432"/>
        <v>#REF!</v>
      </c>
      <c r="EQ8527" t="e">
        <f t="shared" si="433"/>
        <v>#REF!</v>
      </c>
      <c r="ER8527" t="e">
        <f t="shared" si="434"/>
        <v>#REF!</v>
      </c>
    </row>
    <row r="8528" spans="142:148" x14ac:dyDescent="0.25">
      <c r="EL8528">
        <v>8521</v>
      </c>
      <c r="EM8528" t="e">
        <v>#REF!</v>
      </c>
      <c r="EN8528" t="e">
        <v>#REF!</v>
      </c>
      <c r="EP8528" t="e">
        <f t="shared" si="432"/>
        <v>#REF!</v>
      </c>
      <c r="EQ8528" t="e">
        <f t="shared" si="433"/>
        <v>#REF!</v>
      </c>
      <c r="ER8528" t="e">
        <f t="shared" si="434"/>
        <v>#REF!</v>
      </c>
    </row>
    <row r="8529" spans="142:148" x14ac:dyDescent="0.25">
      <c r="EL8529">
        <v>8522</v>
      </c>
      <c r="EM8529" t="e">
        <v>#REF!</v>
      </c>
      <c r="EN8529" t="e">
        <v>#REF!</v>
      </c>
      <c r="EP8529" t="e">
        <f t="shared" si="432"/>
        <v>#REF!</v>
      </c>
      <c r="EQ8529" t="e">
        <f t="shared" si="433"/>
        <v>#REF!</v>
      </c>
      <c r="ER8529" t="e">
        <f t="shared" si="434"/>
        <v>#REF!</v>
      </c>
    </row>
    <row r="8530" spans="142:148" x14ac:dyDescent="0.25">
      <c r="EL8530">
        <v>8523</v>
      </c>
      <c r="EM8530" t="e">
        <v>#REF!</v>
      </c>
      <c r="EN8530" t="e">
        <v>#REF!</v>
      </c>
      <c r="EP8530" t="e">
        <f t="shared" si="432"/>
        <v>#REF!</v>
      </c>
      <c r="EQ8530" t="e">
        <f t="shared" si="433"/>
        <v>#REF!</v>
      </c>
      <c r="ER8530" t="e">
        <f t="shared" si="434"/>
        <v>#REF!</v>
      </c>
    </row>
    <row r="8531" spans="142:148" x14ac:dyDescent="0.25">
      <c r="EL8531">
        <v>8524</v>
      </c>
      <c r="EM8531" t="e">
        <v>#REF!</v>
      </c>
      <c r="EN8531" t="e">
        <v>#REF!</v>
      </c>
      <c r="EP8531" t="e">
        <f t="shared" si="432"/>
        <v>#REF!</v>
      </c>
      <c r="EQ8531" t="e">
        <f t="shared" si="433"/>
        <v>#REF!</v>
      </c>
      <c r="ER8531" t="e">
        <f t="shared" si="434"/>
        <v>#REF!</v>
      </c>
    </row>
    <row r="8532" spans="142:148" x14ac:dyDescent="0.25">
      <c r="EL8532">
        <v>8525</v>
      </c>
      <c r="EM8532" t="e">
        <v>#REF!</v>
      </c>
      <c r="EN8532" t="e">
        <v>#REF!</v>
      </c>
      <c r="EP8532" t="e">
        <f t="shared" si="432"/>
        <v>#REF!</v>
      </c>
      <c r="EQ8532" t="e">
        <f t="shared" si="433"/>
        <v>#REF!</v>
      </c>
      <c r="ER8532" t="e">
        <f t="shared" si="434"/>
        <v>#REF!</v>
      </c>
    </row>
    <row r="8533" spans="142:148" x14ac:dyDescent="0.25">
      <c r="EL8533">
        <v>8526</v>
      </c>
      <c r="EM8533" t="e">
        <v>#REF!</v>
      </c>
      <c r="EN8533" t="e">
        <v>#REF!</v>
      </c>
      <c r="EP8533" t="e">
        <f t="shared" si="432"/>
        <v>#REF!</v>
      </c>
      <c r="EQ8533" t="e">
        <f t="shared" si="433"/>
        <v>#REF!</v>
      </c>
      <c r="ER8533" t="e">
        <f t="shared" si="434"/>
        <v>#REF!</v>
      </c>
    </row>
    <row r="8534" spans="142:148" x14ac:dyDescent="0.25">
      <c r="EL8534">
        <v>8527</v>
      </c>
      <c r="EM8534" t="e">
        <v>#REF!</v>
      </c>
      <c r="EN8534" t="e">
        <v>#REF!</v>
      </c>
      <c r="EP8534" t="e">
        <f t="shared" si="432"/>
        <v>#REF!</v>
      </c>
      <c r="EQ8534" t="e">
        <f t="shared" si="433"/>
        <v>#REF!</v>
      </c>
      <c r="ER8534" t="e">
        <f t="shared" si="434"/>
        <v>#REF!</v>
      </c>
    </row>
    <row r="8535" spans="142:148" x14ac:dyDescent="0.25">
      <c r="EL8535">
        <v>8528</v>
      </c>
      <c r="EM8535" t="e">
        <v>#REF!</v>
      </c>
      <c r="EN8535" t="e">
        <v>#REF!</v>
      </c>
      <c r="EP8535" t="e">
        <f t="shared" si="432"/>
        <v>#REF!</v>
      </c>
      <c r="EQ8535" t="e">
        <f t="shared" si="433"/>
        <v>#REF!</v>
      </c>
      <c r="ER8535" t="e">
        <f t="shared" si="434"/>
        <v>#REF!</v>
      </c>
    </row>
    <row r="8536" spans="142:148" x14ac:dyDescent="0.25">
      <c r="EL8536">
        <v>8529</v>
      </c>
      <c r="EM8536" t="e">
        <v>#REF!</v>
      </c>
      <c r="EN8536" t="e">
        <v>#REF!</v>
      </c>
      <c r="EP8536" t="e">
        <f t="shared" ref="EP8536:EP8599" si="435">IF(EM8536&gt;EN8536,1,0)</f>
        <v>#REF!</v>
      </c>
      <c r="EQ8536" t="e">
        <f t="shared" ref="EQ8536:EQ8599" si="436">IF(EP8536&gt;0,0,1)</f>
        <v>#REF!</v>
      </c>
      <c r="ER8536" t="e">
        <f t="shared" ref="ER8536:ER8599" si="437">IF(EM8536&gt;EN8536,EM8536-EN8536,EN8536-EM8536)</f>
        <v>#REF!</v>
      </c>
    </row>
    <row r="8537" spans="142:148" x14ac:dyDescent="0.25">
      <c r="EL8537">
        <v>8530</v>
      </c>
      <c r="EM8537" t="e">
        <v>#REF!</v>
      </c>
      <c r="EN8537" t="e">
        <v>#REF!</v>
      </c>
      <c r="EP8537" t="e">
        <f t="shared" si="435"/>
        <v>#REF!</v>
      </c>
      <c r="EQ8537" t="e">
        <f t="shared" si="436"/>
        <v>#REF!</v>
      </c>
      <c r="ER8537" t="e">
        <f t="shared" si="437"/>
        <v>#REF!</v>
      </c>
    </row>
    <row r="8538" spans="142:148" x14ac:dyDescent="0.25">
      <c r="EL8538">
        <v>8531</v>
      </c>
      <c r="EM8538" t="e">
        <v>#REF!</v>
      </c>
      <c r="EN8538" t="e">
        <v>#REF!</v>
      </c>
      <c r="EP8538" t="e">
        <f t="shared" si="435"/>
        <v>#REF!</v>
      </c>
      <c r="EQ8538" t="e">
        <f t="shared" si="436"/>
        <v>#REF!</v>
      </c>
      <c r="ER8538" t="e">
        <f t="shared" si="437"/>
        <v>#REF!</v>
      </c>
    </row>
    <row r="8539" spans="142:148" x14ac:dyDescent="0.25">
      <c r="EL8539">
        <v>8532</v>
      </c>
      <c r="EM8539" t="e">
        <v>#REF!</v>
      </c>
      <c r="EN8539" t="e">
        <v>#REF!</v>
      </c>
      <c r="EP8539" t="e">
        <f t="shared" si="435"/>
        <v>#REF!</v>
      </c>
      <c r="EQ8539" t="e">
        <f t="shared" si="436"/>
        <v>#REF!</v>
      </c>
      <c r="ER8539" t="e">
        <f t="shared" si="437"/>
        <v>#REF!</v>
      </c>
    </row>
    <row r="8540" spans="142:148" x14ac:dyDescent="0.25">
      <c r="EL8540">
        <v>8533</v>
      </c>
      <c r="EM8540" t="e">
        <v>#REF!</v>
      </c>
      <c r="EN8540" t="e">
        <v>#REF!</v>
      </c>
      <c r="EP8540" t="e">
        <f t="shared" si="435"/>
        <v>#REF!</v>
      </c>
      <c r="EQ8540" t="e">
        <f t="shared" si="436"/>
        <v>#REF!</v>
      </c>
      <c r="ER8540" t="e">
        <f t="shared" si="437"/>
        <v>#REF!</v>
      </c>
    </row>
    <row r="8541" spans="142:148" x14ac:dyDescent="0.25">
      <c r="EL8541">
        <v>8534</v>
      </c>
      <c r="EM8541" t="e">
        <v>#REF!</v>
      </c>
      <c r="EN8541" t="e">
        <v>#REF!</v>
      </c>
      <c r="EP8541" t="e">
        <f t="shared" si="435"/>
        <v>#REF!</v>
      </c>
      <c r="EQ8541" t="e">
        <f t="shared" si="436"/>
        <v>#REF!</v>
      </c>
      <c r="ER8541" t="e">
        <f t="shared" si="437"/>
        <v>#REF!</v>
      </c>
    </row>
    <row r="8542" spans="142:148" x14ac:dyDescent="0.25">
      <c r="EL8542">
        <v>8535</v>
      </c>
      <c r="EM8542" t="e">
        <v>#REF!</v>
      </c>
      <c r="EN8542" t="e">
        <v>#REF!</v>
      </c>
      <c r="EP8542" t="e">
        <f t="shared" si="435"/>
        <v>#REF!</v>
      </c>
      <c r="EQ8542" t="e">
        <f t="shared" si="436"/>
        <v>#REF!</v>
      </c>
      <c r="ER8542" t="e">
        <f t="shared" si="437"/>
        <v>#REF!</v>
      </c>
    </row>
    <row r="8543" spans="142:148" x14ac:dyDescent="0.25">
      <c r="EL8543">
        <v>8536</v>
      </c>
      <c r="EM8543" t="e">
        <v>#REF!</v>
      </c>
      <c r="EN8543" t="e">
        <v>#REF!</v>
      </c>
      <c r="EP8543" t="e">
        <f t="shared" si="435"/>
        <v>#REF!</v>
      </c>
      <c r="EQ8543" t="e">
        <f t="shared" si="436"/>
        <v>#REF!</v>
      </c>
      <c r="ER8543" t="e">
        <f t="shared" si="437"/>
        <v>#REF!</v>
      </c>
    </row>
    <row r="8544" spans="142:148" x14ac:dyDescent="0.25">
      <c r="EL8544">
        <v>8537</v>
      </c>
      <c r="EM8544" t="e">
        <v>#REF!</v>
      </c>
      <c r="EN8544" t="e">
        <v>#REF!</v>
      </c>
      <c r="EP8544" t="e">
        <f t="shared" si="435"/>
        <v>#REF!</v>
      </c>
      <c r="EQ8544" t="e">
        <f t="shared" si="436"/>
        <v>#REF!</v>
      </c>
      <c r="ER8544" t="e">
        <f t="shared" si="437"/>
        <v>#REF!</v>
      </c>
    </row>
    <row r="8545" spans="142:148" x14ac:dyDescent="0.25">
      <c r="EL8545">
        <v>8538</v>
      </c>
      <c r="EM8545" t="e">
        <v>#REF!</v>
      </c>
      <c r="EN8545" t="e">
        <v>#REF!</v>
      </c>
      <c r="EP8545" t="e">
        <f t="shared" si="435"/>
        <v>#REF!</v>
      </c>
      <c r="EQ8545" t="e">
        <f t="shared" si="436"/>
        <v>#REF!</v>
      </c>
      <c r="ER8545" t="e">
        <f t="shared" si="437"/>
        <v>#REF!</v>
      </c>
    </row>
    <row r="8546" spans="142:148" x14ac:dyDescent="0.25">
      <c r="EL8546">
        <v>8539</v>
      </c>
      <c r="EM8546" t="e">
        <v>#REF!</v>
      </c>
      <c r="EN8546" t="e">
        <v>#REF!</v>
      </c>
      <c r="EP8546" t="e">
        <f t="shared" si="435"/>
        <v>#REF!</v>
      </c>
      <c r="EQ8546" t="e">
        <f t="shared" si="436"/>
        <v>#REF!</v>
      </c>
      <c r="ER8546" t="e">
        <f t="shared" si="437"/>
        <v>#REF!</v>
      </c>
    </row>
    <row r="8547" spans="142:148" x14ac:dyDescent="0.25">
      <c r="EL8547">
        <v>8540</v>
      </c>
      <c r="EM8547" t="e">
        <v>#REF!</v>
      </c>
      <c r="EN8547" t="e">
        <v>#REF!</v>
      </c>
      <c r="EP8547" t="e">
        <f t="shared" si="435"/>
        <v>#REF!</v>
      </c>
      <c r="EQ8547" t="e">
        <f t="shared" si="436"/>
        <v>#REF!</v>
      </c>
      <c r="ER8547" t="e">
        <f t="shared" si="437"/>
        <v>#REF!</v>
      </c>
    </row>
    <row r="8548" spans="142:148" x14ac:dyDescent="0.25">
      <c r="EL8548">
        <v>8541</v>
      </c>
      <c r="EM8548" t="e">
        <v>#REF!</v>
      </c>
      <c r="EN8548" t="e">
        <v>#REF!</v>
      </c>
      <c r="EP8548" t="e">
        <f t="shared" si="435"/>
        <v>#REF!</v>
      </c>
      <c r="EQ8548" t="e">
        <f t="shared" si="436"/>
        <v>#REF!</v>
      </c>
      <c r="ER8548" t="e">
        <f t="shared" si="437"/>
        <v>#REF!</v>
      </c>
    </row>
    <row r="8549" spans="142:148" x14ac:dyDescent="0.25">
      <c r="EL8549">
        <v>8542</v>
      </c>
      <c r="EM8549" t="e">
        <v>#REF!</v>
      </c>
      <c r="EN8549" t="e">
        <v>#REF!</v>
      </c>
      <c r="EP8549" t="e">
        <f t="shared" si="435"/>
        <v>#REF!</v>
      </c>
      <c r="EQ8549" t="e">
        <f t="shared" si="436"/>
        <v>#REF!</v>
      </c>
      <c r="ER8549" t="e">
        <f t="shared" si="437"/>
        <v>#REF!</v>
      </c>
    </row>
    <row r="8550" spans="142:148" x14ac:dyDescent="0.25">
      <c r="EL8550">
        <v>8543</v>
      </c>
      <c r="EM8550" t="e">
        <v>#REF!</v>
      </c>
      <c r="EN8550" t="e">
        <v>#REF!</v>
      </c>
      <c r="EP8550" t="e">
        <f t="shared" si="435"/>
        <v>#REF!</v>
      </c>
      <c r="EQ8550" t="e">
        <f t="shared" si="436"/>
        <v>#REF!</v>
      </c>
      <c r="ER8550" t="e">
        <f t="shared" si="437"/>
        <v>#REF!</v>
      </c>
    </row>
    <row r="8551" spans="142:148" x14ac:dyDescent="0.25">
      <c r="EL8551">
        <v>8544</v>
      </c>
      <c r="EM8551" t="e">
        <v>#REF!</v>
      </c>
      <c r="EN8551" t="e">
        <v>#REF!</v>
      </c>
      <c r="EP8551" t="e">
        <f t="shared" si="435"/>
        <v>#REF!</v>
      </c>
      <c r="EQ8551" t="e">
        <f t="shared" si="436"/>
        <v>#REF!</v>
      </c>
      <c r="ER8551" t="e">
        <f t="shared" si="437"/>
        <v>#REF!</v>
      </c>
    </row>
    <row r="8552" spans="142:148" x14ac:dyDescent="0.25">
      <c r="EL8552">
        <v>8545</v>
      </c>
      <c r="EM8552" t="e">
        <v>#REF!</v>
      </c>
      <c r="EN8552" t="e">
        <v>#REF!</v>
      </c>
      <c r="EP8552" t="e">
        <f t="shared" si="435"/>
        <v>#REF!</v>
      </c>
      <c r="EQ8552" t="e">
        <f t="shared" si="436"/>
        <v>#REF!</v>
      </c>
      <c r="ER8552" t="e">
        <f t="shared" si="437"/>
        <v>#REF!</v>
      </c>
    </row>
    <row r="8553" spans="142:148" x14ac:dyDescent="0.25">
      <c r="EL8553">
        <v>8546</v>
      </c>
      <c r="EM8553" t="e">
        <v>#REF!</v>
      </c>
      <c r="EN8553" t="e">
        <v>#REF!</v>
      </c>
      <c r="EP8553" t="e">
        <f t="shared" si="435"/>
        <v>#REF!</v>
      </c>
      <c r="EQ8553" t="e">
        <f t="shared" si="436"/>
        <v>#REF!</v>
      </c>
      <c r="ER8553" t="e">
        <f t="shared" si="437"/>
        <v>#REF!</v>
      </c>
    </row>
    <row r="8554" spans="142:148" x14ac:dyDescent="0.25">
      <c r="EL8554">
        <v>8547</v>
      </c>
      <c r="EM8554" t="e">
        <v>#REF!</v>
      </c>
      <c r="EN8554" t="e">
        <v>#REF!</v>
      </c>
      <c r="EP8554" t="e">
        <f t="shared" si="435"/>
        <v>#REF!</v>
      </c>
      <c r="EQ8554" t="e">
        <f t="shared" si="436"/>
        <v>#REF!</v>
      </c>
      <c r="ER8554" t="e">
        <f t="shared" si="437"/>
        <v>#REF!</v>
      </c>
    </row>
    <row r="8555" spans="142:148" x14ac:dyDescent="0.25">
      <c r="EL8555">
        <v>8548</v>
      </c>
      <c r="EM8555" t="e">
        <v>#REF!</v>
      </c>
      <c r="EN8555" t="e">
        <v>#REF!</v>
      </c>
      <c r="EP8555" t="e">
        <f t="shared" si="435"/>
        <v>#REF!</v>
      </c>
      <c r="EQ8555" t="e">
        <f t="shared" si="436"/>
        <v>#REF!</v>
      </c>
      <c r="ER8555" t="e">
        <f t="shared" si="437"/>
        <v>#REF!</v>
      </c>
    </row>
    <row r="8556" spans="142:148" x14ac:dyDescent="0.25">
      <c r="EL8556">
        <v>8549</v>
      </c>
      <c r="EM8556" t="e">
        <v>#REF!</v>
      </c>
      <c r="EN8556" t="e">
        <v>#REF!</v>
      </c>
      <c r="EP8556" t="e">
        <f t="shared" si="435"/>
        <v>#REF!</v>
      </c>
      <c r="EQ8556" t="e">
        <f t="shared" si="436"/>
        <v>#REF!</v>
      </c>
      <c r="ER8556" t="e">
        <f t="shared" si="437"/>
        <v>#REF!</v>
      </c>
    </row>
    <row r="8557" spans="142:148" x14ac:dyDescent="0.25">
      <c r="EL8557">
        <v>8550</v>
      </c>
      <c r="EM8557" t="e">
        <v>#REF!</v>
      </c>
      <c r="EN8557" t="e">
        <v>#REF!</v>
      </c>
      <c r="EP8557" t="e">
        <f t="shared" si="435"/>
        <v>#REF!</v>
      </c>
      <c r="EQ8557" t="e">
        <f t="shared" si="436"/>
        <v>#REF!</v>
      </c>
      <c r="ER8557" t="e">
        <f t="shared" si="437"/>
        <v>#REF!</v>
      </c>
    </row>
    <row r="8558" spans="142:148" x14ac:dyDescent="0.25">
      <c r="EL8558">
        <v>8551</v>
      </c>
      <c r="EM8558" t="e">
        <v>#REF!</v>
      </c>
      <c r="EN8558" t="e">
        <v>#REF!</v>
      </c>
      <c r="EP8558" t="e">
        <f t="shared" si="435"/>
        <v>#REF!</v>
      </c>
      <c r="EQ8558" t="e">
        <f t="shared" si="436"/>
        <v>#REF!</v>
      </c>
      <c r="ER8558" t="e">
        <f t="shared" si="437"/>
        <v>#REF!</v>
      </c>
    </row>
    <row r="8559" spans="142:148" x14ac:dyDescent="0.25">
      <c r="EL8559">
        <v>8552</v>
      </c>
      <c r="EM8559" t="e">
        <v>#REF!</v>
      </c>
      <c r="EN8559" t="e">
        <v>#REF!</v>
      </c>
      <c r="EP8559" t="e">
        <f t="shared" si="435"/>
        <v>#REF!</v>
      </c>
      <c r="EQ8559" t="e">
        <f t="shared" si="436"/>
        <v>#REF!</v>
      </c>
      <c r="ER8559" t="e">
        <f t="shared" si="437"/>
        <v>#REF!</v>
      </c>
    </row>
    <row r="8560" spans="142:148" x14ac:dyDescent="0.25">
      <c r="EL8560">
        <v>8553</v>
      </c>
      <c r="EM8560" t="e">
        <v>#REF!</v>
      </c>
      <c r="EN8560" t="e">
        <v>#REF!</v>
      </c>
      <c r="EP8560" t="e">
        <f t="shared" si="435"/>
        <v>#REF!</v>
      </c>
      <c r="EQ8560" t="e">
        <f t="shared" si="436"/>
        <v>#REF!</v>
      </c>
      <c r="ER8560" t="e">
        <f t="shared" si="437"/>
        <v>#REF!</v>
      </c>
    </row>
    <row r="8561" spans="142:148" x14ac:dyDescent="0.25">
      <c r="EL8561">
        <v>8554</v>
      </c>
      <c r="EM8561" t="e">
        <v>#REF!</v>
      </c>
      <c r="EN8561" t="e">
        <v>#REF!</v>
      </c>
      <c r="EP8561" t="e">
        <f t="shared" si="435"/>
        <v>#REF!</v>
      </c>
      <c r="EQ8561" t="e">
        <f t="shared" si="436"/>
        <v>#REF!</v>
      </c>
      <c r="ER8561" t="e">
        <f t="shared" si="437"/>
        <v>#REF!</v>
      </c>
    </row>
    <row r="8562" spans="142:148" x14ac:dyDescent="0.25">
      <c r="EL8562">
        <v>8555</v>
      </c>
      <c r="EM8562" t="e">
        <v>#REF!</v>
      </c>
      <c r="EN8562" t="e">
        <v>#REF!</v>
      </c>
      <c r="EP8562" t="e">
        <f t="shared" si="435"/>
        <v>#REF!</v>
      </c>
      <c r="EQ8562" t="e">
        <f t="shared" si="436"/>
        <v>#REF!</v>
      </c>
      <c r="ER8562" t="e">
        <f t="shared" si="437"/>
        <v>#REF!</v>
      </c>
    </row>
    <row r="8563" spans="142:148" x14ac:dyDescent="0.25">
      <c r="EL8563">
        <v>8556</v>
      </c>
      <c r="EM8563" t="e">
        <v>#REF!</v>
      </c>
      <c r="EN8563" t="e">
        <v>#REF!</v>
      </c>
      <c r="EP8563" t="e">
        <f t="shared" si="435"/>
        <v>#REF!</v>
      </c>
      <c r="EQ8563" t="e">
        <f t="shared" si="436"/>
        <v>#REF!</v>
      </c>
      <c r="ER8563" t="e">
        <f t="shared" si="437"/>
        <v>#REF!</v>
      </c>
    </row>
    <row r="8564" spans="142:148" x14ac:dyDescent="0.25">
      <c r="EL8564">
        <v>8557</v>
      </c>
      <c r="EM8564" t="e">
        <v>#REF!</v>
      </c>
      <c r="EN8564" t="e">
        <v>#REF!</v>
      </c>
      <c r="EP8564" t="e">
        <f t="shared" si="435"/>
        <v>#REF!</v>
      </c>
      <c r="EQ8564" t="e">
        <f t="shared" si="436"/>
        <v>#REF!</v>
      </c>
      <c r="ER8564" t="e">
        <f t="shared" si="437"/>
        <v>#REF!</v>
      </c>
    </row>
    <row r="8565" spans="142:148" x14ac:dyDescent="0.25">
      <c r="EL8565">
        <v>8558</v>
      </c>
      <c r="EM8565" t="e">
        <v>#REF!</v>
      </c>
      <c r="EN8565" t="e">
        <v>#REF!</v>
      </c>
      <c r="EP8565" t="e">
        <f t="shared" si="435"/>
        <v>#REF!</v>
      </c>
      <c r="EQ8565" t="e">
        <f t="shared" si="436"/>
        <v>#REF!</v>
      </c>
      <c r="ER8565" t="e">
        <f t="shared" si="437"/>
        <v>#REF!</v>
      </c>
    </row>
    <row r="8566" spans="142:148" x14ac:dyDescent="0.25">
      <c r="EL8566">
        <v>8559</v>
      </c>
      <c r="EM8566" t="e">
        <v>#REF!</v>
      </c>
      <c r="EN8566" t="e">
        <v>#REF!</v>
      </c>
      <c r="EP8566" t="e">
        <f t="shared" si="435"/>
        <v>#REF!</v>
      </c>
      <c r="EQ8566" t="e">
        <f t="shared" si="436"/>
        <v>#REF!</v>
      </c>
      <c r="ER8566" t="e">
        <f t="shared" si="437"/>
        <v>#REF!</v>
      </c>
    </row>
    <row r="8567" spans="142:148" x14ac:dyDescent="0.25">
      <c r="EL8567">
        <v>8560</v>
      </c>
      <c r="EM8567" t="e">
        <v>#REF!</v>
      </c>
      <c r="EN8567" t="e">
        <v>#REF!</v>
      </c>
      <c r="EP8567" t="e">
        <f t="shared" si="435"/>
        <v>#REF!</v>
      </c>
      <c r="EQ8567" t="e">
        <f t="shared" si="436"/>
        <v>#REF!</v>
      </c>
      <c r="ER8567" t="e">
        <f t="shared" si="437"/>
        <v>#REF!</v>
      </c>
    </row>
    <row r="8568" spans="142:148" x14ac:dyDescent="0.25">
      <c r="EL8568">
        <v>8561</v>
      </c>
      <c r="EM8568" t="e">
        <v>#REF!</v>
      </c>
      <c r="EN8568" t="e">
        <v>#REF!</v>
      </c>
      <c r="EP8568" t="e">
        <f t="shared" si="435"/>
        <v>#REF!</v>
      </c>
      <c r="EQ8568" t="e">
        <f t="shared" si="436"/>
        <v>#REF!</v>
      </c>
      <c r="ER8568" t="e">
        <f t="shared" si="437"/>
        <v>#REF!</v>
      </c>
    </row>
    <row r="8569" spans="142:148" x14ac:dyDescent="0.25">
      <c r="EL8569">
        <v>8562</v>
      </c>
      <c r="EM8569" t="e">
        <v>#REF!</v>
      </c>
      <c r="EN8569" t="e">
        <v>#REF!</v>
      </c>
      <c r="EP8569" t="e">
        <f t="shared" si="435"/>
        <v>#REF!</v>
      </c>
      <c r="EQ8569" t="e">
        <f t="shared" si="436"/>
        <v>#REF!</v>
      </c>
      <c r="ER8569" t="e">
        <f t="shared" si="437"/>
        <v>#REF!</v>
      </c>
    </row>
    <row r="8570" spans="142:148" x14ac:dyDescent="0.25">
      <c r="EL8570">
        <v>8563</v>
      </c>
      <c r="EM8570" t="e">
        <v>#REF!</v>
      </c>
      <c r="EN8570" t="e">
        <v>#REF!</v>
      </c>
      <c r="EP8570" t="e">
        <f t="shared" si="435"/>
        <v>#REF!</v>
      </c>
      <c r="EQ8570" t="e">
        <f t="shared" si="436"/>
        <v>#REF!</v>
      </c>
      <c r="ER8570" t="e">
        <f t="shared" si="437"/>
        <v>#REF!</v>
      </c>
    </row>
    <row r="8571" spans="142:148" x14ac:dyDescent="0.25">
      <c r="EL8571">
        <v>8564</v>
      </c>
      <c r="EM8571" t="e">
        <v>#REF!</v>
      </c>
      <c r="EN8571" t="e">
        <v>#REF!</v>
      </c>
      <c r="EP8571" t="e">
        <f t="shared" si="435"/>
        <v>#REF!</v>
      </c>
      <c r="EQ8571" t="e">
        <f t="shared" si="436"/>
        <v>#REF!</v>
      </c>
      <c r="ER8571" t="e">
        <f t="shared" si="437"/>
        <v>#REF!</v>
      </c>
    </row>
    <row r="8572" spans="142:148" x14ac:dyDescent="0.25">
      <c r="EL8572">
        <v>8565</v>
      </c>
      <c r="EM8572" t="e">
        <v>#REF!</v>
      </c>
      <c r="EN8572" t="e">
        <v>#REF!</v>
      </c>
      <c r="EP8572" t="e">
        <f t="shared" si="435"/>
        <v>#REF!</v>
      </c>
      <c r="EQ8572" t="e">
        <f t="shared" si="436"/>
        <v>#REF!</v>
      </c>
      <c r="ER8572" t="e">
        <f t="shared" si="437"/>
        <v>#REF!</v>
      </c>
    </row>
    <row r="8573" spans="142:148" x14ac:dyDescent="0.25">
      <c r="EL8573">
        <v>8566</v>
      </c>
      <c r="EM8573" t="e">
        <v>#REF!</v>
      </c>
      <c r="EN8573" t="e">
        <v>#REF!</v>
      </c>
      <c r="EP8573" t="e">
        <f t="shared" si="435"/>
        <v>#REF!</v>
      </c>
      <c r="EQ8573" t="e">
        <f t="shared" si="436"/>
        <v>#REF!</v>
      </c>
      <c r="ER8573" t="e">
        <f t="shared" si="437"/>
        <v>#REF!</v>
      </c>
    </row>
    <row r="8574" spans="142:148" x14ac:dyDescent="0.25">
      <c r="EL8574">
        <v>8567</v>
      </c>
      <c r="EM8574" t="e">
        <v>#REF!</v>
      </c>
      <c r="EN8574" t="e">
        <v>#REF!</v>
      </c>
      <c r="EP8574" t="e">
        <f t="shared" si="435"/>
        <v>#REF!</v>
      </c>
      <c r="EQ8574" t="e">
        <f t="shared" si="436"/>
        <v>#REF!</v>
      </c>
      <c r="ER8574" t="e">
        <f t="shared" si="437"/>
        <v>#REF!</v>
      </c>
    </row>
    <row r="8575" spans="142:148" x14ac:dyDescent="0.25">
      <c r="EL8575">
        <v>8568</v>
      </c>
      <c r="EM8575" t="e">
        <v>#REF!</v>
      </c>
      <c r="EN8575" t="e">
        <v>#REF!</v>
      </c>
      <c r="EP8575" t="e">
        <f t="shared" si="435"/>
        <v>#REF!</v>
      </c>
      <c r="EQ8575" t="e">
        <f t="shared" si="436"/>
        <v>#REF!</v>
      </c>
      <c r="ER8575" t="e">
        <f t="shared" si="437"/>
        <v>#REF!</v>
      </c>
    </row>
    <row r="8576" spans="142:148" x14ac:dyDescent="0.25">
      <c r="EL8576">
        <v>8569</v>
      </c>
      <c r="EM8576" t="e">
        <v>#REF!</v>
      </c>
      <c r="EN8576" t="e">
        <v>#REF!</v>
      </c>
      <c r="EP8576" t="e">
        <f t="shared" si="435"/>
        <v>#REF!</v>
      </c>
      <c r="EQ8576" t="e">
        <f t="shared" si="436"/>
        <v>#REF!</v>
      </c>
      <c r="ER8576" t="e">
        <f t="shared" si="437"/>
        <v>#REF!</v>
      </c>
    </row>
    <row r="8577" spans="142:148" x14ac:dyDescent="0.25">
      <c r="EL8577">
        <v>8570</v>
      </c>
      <c r="EM8577" t="e">
        <v>#REF!</v>
      </c>
      <c r="EN8577" t="e">
        <v>#REF!</v>
      </c>
      <c r="EP8577" t="e">
        <f t="shared" si="435"/>
        <v>#REF!</v>
      </c>
      <c r="EQ8577" t="e">
        <f t="shared" si="436"/>
        <v>#REF!</v>
      </c>
      <c r="ER8577" t="e">
        <f t="shared" si="437"/>
        <v>#REF!</v>
      </c>
    </row>
    <row r="8578" spans="142:148" x14ac:dyDescent="0.25">
      <c r="EL8578">
        <v>8571</v>
      </c>
      <c r="EM8578" t="e">
        <v>#REF!</v>
      </c>
      <c r="EN8578" t="e">
        <v>#REF!</v>
      </c>
      <c r="EP8578" t="e">
        <f t="shared" si="435"/>
        <v>#REF!</v>
      </c>
      <c r="EQ8578" t="e">
        <f t="shared" si="436"/>
        <v>#REF!</v>
      </c>
      <c r="ER8578" t="e">
        <f t="shared" si="437"/>
        <v>#REF!</v>
      </c>
    </row>
    <row r="8579" spans="142:148" x14ac:dyDescent="0.25">
      <c r="EL8579">
        <v>8572</v>
      </c>
      <c r="EM8579" t="e">
        <v>#REF!</v>
      </c>
      <c r="EN8579" t="e">
        <v>#REF!</v>
      </c>
      <c r="EP8579" t="e">
        <f t="shared" si="435"/>
        <v>#REF!</v>
      </c>
      <c r="EQ8579" t="e">
        <f t="shared" si="436"/>
        <v>#REF!</v>
      </c>
      <c r="ER8579" t="e">
        <f t="shared" si="437"/>
        <v>#REF!</v>
      </c>
    </row>
    <row r="8580" spans="142:148" x14ac:dyDescent="0.25">
      <c r="EL8580">
        <v>8573</v>
      </c>
      <c r="EM8580" t="e">
        <v>#REF!</v>
      </c>
      <c r="EN8580" t="e">
        <v>#REF!</v>
      </c>
      <c r="EP8580" t="e">
        <f t="shared" si="435"/>
        <v>#REF!</v>
      </c>
      <c r="EQ8580" t="e">
        <f t="shared" si="436"/>
        <v>#REF!</v>
      </c>
      <c r="ER8580" t="e">
        <f t="shared" si="437"/>
        <v>#REF!</v>
      </c>
    </row>
    <row r="8581" spans="142:148" x14ac:dyDescent="0.25">
      <c r="EL8581">
        <v>8574</v>
      </c>
      <c r="EM8581" t="e">
        <v>#REF!</v>
      </c>
      <c r="EN8581" t="e">
        <v>#REF!</v>
      </c>
      <c r="EP8581" t="e">
        <f t="shared" si="435"/>
        <v>#REF!</v>
      </c>
      <c r="EQ8581" t="e">
        <f t="shared" si="436"/>
        <v>#REF!</v>
      </c>
      <c r="ER8581" t="e">
        <f t="shared" si="437"/>
        <v>#REF!</v>
      </c>
    </row>
    <row r="8582" spans="142:148" x14ac:dyDescent="0.25">
      <c r="EL8582">
        <v>8575</v>
      </c>
      <c r="EM8582" t="e">
        <v>#REF!</v>
      </c>
      <c r="EN8582" t="e">
        <v>#REF!</v>
      </c>
      <c r="EP8582" t="e">
        <f t="shared" si="435"/>
        <v>#REF!</v>
      </c>
      <c r="EQ8582" t="e">
        <f t="shared" si="436"/>
        <v>#REF!</v>
      </c>
      <c r="ER8582" t="e">
        <f t="shared" si="437"/>
        <v>#REF!</v>
      </c>
    </row>
    <row r="8583" spans="142:148" x14ac:dyDescent="0.25">
      <c r="EL8583">
        <v>8576</v>
      </c>
      <c r="EM8583" t="e">
        <v>#REF!</v>
      </c>
      <c r="EN8583" t="e">
        <v>#REF!</v>
      </c>
      <c r="EP8583" t="e">
        <f t="shared" si="435"/>
        <v>#REF!</v>
      </c>
      <c r="EQ8583" t="e">
        <f t="shared" si="436"/>
        <v>#REF!</v>
      </c>
      <c r="ER8583" t="e">
        <f t="shared" si="437"/>
        <v>#REF!</v>
      </c>
    </row>
    <row r="8584" spans="142:148" x14ac:dyDescent="0.25">
      <c r="EL8584">
        <v>8577</v>
      </c>
      <c r="EM8584" t="e">
        <v>#REF!</v>
      </c>
      <c r="EN8584" t="e">
        <v>#REF!</v>
      </c>
      <c r="EP8584" t="e">
        <f t="shared" si="435"/>
        <v>#REF!</v>
      </c>
      <c r="EQ8584" t="e">
        <f t="shared" si="436"/>
        <v>#REF!</v>
      </c>
      <c r="ER8584" t="e">
        <f t="shared" si="437"/>
        <v>#REF!</v>
      </c>
    </row>
    <row r="8585" spans="142:148" x14ac:dyDescent="0.25">
      <c r="EL8585">
        <v>8578</v>
      </c>
      <c r="EM8585" t="e">
        <v>#REF!</v>
      </c>
      <c r="EN8585" t="e">
        <v>#REF!</v>
      </c>
      <c r="EP8585" t="e">
        <f t="shared" si="435"/>
        <v>#REF!</v>
      </c>
      <c r="EQ8585" t="e">
        <f t="shared" si="436"/>
        <v>#REF!</v>
      </c>
      <c r="ER8585" t="e">
        <f t="shared" si="437"/>
        <v>#REF!</v>
      </c>
    </row>
    <row r="8586" spans="142:148" x14ac:dyDescent="0.25">
      <c r="EL8586">
        <v>8579</v>
      </c>
      <c r="EM8586" t="e">
        <v>#REF!</v>
      </c>
      <c r="EN8586" t="e">
        <v>#REF!</v>
      </c>
      <c r="EP8586" t="e">
        <f t="shared" si="435"/>
        <v>#REF!</v>
      </c>
      <c r="EQ8586" t="e">
        <f t="shared" si="436"/>
        <v>#REF!</v>
      </c>
      <c r="ER8586" t="e">
        <f t="shared" si="437"/>
        <v>#REF!</v>
      </c>
    </row>
    <row r="8587" spans="142:148" x14ac:dyDescent="0.25">
      <c r="EL8587">
        <v>8580</v>
      </c>
      <c r="EM8587" t="e">
        <v>#REF!</v>
      </c>
      <c r="EN8587" t="e">
        <v>#REF!</v>
      </c>
      <c r="EP8587" t="e">
        <f t="shared" si="435"/>
        <v>#REF!</v>
      </c>
      <c r="EQ8587" t="e">
        <f t="shared" si="436"/>
        <v>#REF!</v>
      </c>
      <c r="ER8587" t="e">
        <f t="shared" si="437"/>
        <v>#REF!</v>
      </c>
    </row>
    <row r="8588" spans="142:148" x14ac:dyDescent="0.25">
      <c r="EL8588">
        <v>8581</v>
      </c>
      <c r="EM8588" t="e">
        <v>#REF!</v>
      </c>
      <c r="EN8588" t="e">
        <v>#REF!</v>
      </c>
      <c r="EP8588" t="e">
        <f t="shared" si="435"/>
        <v>#REF!</v>
      </c>
      <c r="EQ8588" t="e">
        <f t="shared" si="436"/>
        <v>#REF!</v>
      </c>
      <c r="ER8588" t="e">
        <f t="shared" si="437"/>
        <v>#REF!</v>
      </c>
    </row>
    <row r="8589" spans="142:148" x14ac:dyDescent="0.25">
      <c r="EL8589">
        <v>8582</v>
      </c>
      <c r="EM8589" t="e">
        <v>#REF!</v>
      </c>
      <c r="EN8589" t="e">
        <v>#REF!</v>
      </c>
      <c r="EP8589" t="e">
        <f t="shared" si="435"/>
        <v>#REF!</v>
      </c>
      <c r="EQ8589" t="e">
        <f t="shared" si="436"/>
        <v>#REF!</v>
      </c>
      <c r="ER8589" t="e">
        <f t="shared" si="437"/>
        <v>#REF!</v>
      </c>
    </row>
    <row r="8590" spans="142:148" x14ac:dyDescent="0.25">
      <c r="EL8590">
        <v>8583</v>
      </c>
      <c r="EM8590" t="e">
        <v>#REF!</v>
      </c>
      <c r="EN8590" t="e">
        <v>#REF!</v>
      </c>
      <c r="EP8590" t="e">
        <f t="shared" si="435"/>
        <v>#REF!</v>
      </c>
      <c r="EQ8590" t="e">
        <f t="shared" si="436"/>
        <v>#REF!</v>
      </c>
      <c r="ER8590" t="e">
        <f t="shared" si="437"/>
        <v>#REF!</v>
      </c>
    </row>
    <row r="8591" spans="142:148" x14ac:dyDescent="0.25">
      <c r="EL8591">
        <v>8584</v>
      </c>
      <c r="EM8591" t="e">
        <v>#REF!</v>
      </c>
      <c r="EN8591" t="e">
        <v>#REF!</v>
      </c>
      <c r="EP8591" t="e">
        <f t="shared" si="435"/>
        <v>#REF!</v>
      </c>
      <c r="EQ8591" t="e">
        <f t="shared" si="436"/>
        <v>#REF!</v>
      </c>
      <c r="ER8591" t="e">
        <f t="shared" si="437"/>
        <v>#REF!</v>
      </c>
    </row>
    <row r="8592" spans="142:148" x14ac:dyDescent="0.25">
      <c r="EL8592">
        <v>8585</v>
      </c>
      <c r="EM8592" t="e">
        <v>#REF!</v>
      </c>
      <c r="EN8592" t="e">
        <v>#REF!</v>
      </c>
      <c r="EP8592" t="e">
        <f t="shared" si="435"/>
        <v>#REF!</v>
      </c>
      <c r="EQ8592" t="e">
        <f t="shared" si="436"/>
        <v>#REF!</v>
      </c>
      <c r="ER8592" t="e">
        <f t="shared" si="437"/>
        <v>#REF!</v>
      </c>
    </row>
    <row r="8593" spans="142:148" x14ac:dyDescent="0.25">
      <c r="EL8593">
        <v>8586</v>
      </c>
      <c r="EM8593" t="e">
        <v>#REF!</v>
      </c>
      <c r="EN8593" t="e">
        <v>#REF!</v>
      </c>
      <c r="EP8593" t="e">
        <f t="shared" si="435"/>
        <v>#REF!</v>
      </c>
      <c r="EQ8593" t="e">
        <f t="shared" si="436"/>
        <v>#REF!</v>
      </c>
      <c r="ER8593" t="e">
        <f t="shared" si="437"/>
        <v>#REF!</v>
      </c>
    </row>
    <row r="8594" spans="142:148" x14ac:dyDescent="0.25">
      <c r="EL8594">
        <v>8587</v>
      </c>
      <c r="EM8594" t="e">
        <v>#REF!</v>
      </c>
      <c r="EN8594" t="e">
        <v>#REF!</v>
      </c>
      <c r="EP8594" t="e">
        <f t="shared" si="435"/>
        <v>#REF!</v>
      </c>
      <c r="EQ8594" t="e">
        <f t="shared" si="436"/>
        <v>#REF!</v>
      </c>
      <c r="ER8594" t="e">
        <f t="shared" si="437"/>
        <v>#REF!</v>
      </c>
    </row>
    <row r="8595" spans="142:148" x14ac:dyDescent="0.25">
      <c r="EL8595">
        <v>8588</v>
      </c>
      <c r="EM8595" t="e">
        <v>#REF!</v>
      </c>
      <c r="EN8595" t="e">
        <v>#REF!</v>
      </c>
      <c r="EP8595" t="e">
        <f t="shared" si="435"/>
        <v>#REF!</v>
      </c>
      <c r="EQ8595" t="e">
        <f t="shared" si="436"/>
        <v>#REF!</v>
      </c>
      <c r="ER8595" t="e">
        <f t="shared" si="437"/>
        <v>#REF!</v>
      </c>
    </row>
    <row r="8596" spans="142:148" x14ac:dyDescent="0.25">
      <c r="EL8596">
        <v>8589</v>
      </c>
      <c r="EM8596" t="e">
        <v>#REF!</v>
      </c>
      <c r="EN8596" t="e">
        <v>#REF!</v>
      </c>
      <c r="EP8596" t="e">
        <f t="shared" si="435"/>
        <v>#REF!</v>
      </c>
      <c r="EQ8596" t="e">
        <f t="shared" si="436"/>
        <v>#REF!</v>
      </c>
      <c r="ER8596" t="e">
        <f t="shared" si="437"/>
        <v>#REF!</v>
      </c>
    </row>
    <row r="8597" spans="142:148" x14ac:dyDescent="0.25">
      <c r="EL8597">
        <v>8590</v>
      </c>
      <c r="EM8597" t="e">
        <v>#REF!</v>
      </c>
      <c r="EN8597" t="e">
        <v>#REF!</v>
      </c>
      <c r="EP8597" t="e">
        <f t="shared" si="435"/>
        <v>#REF!</v>
      </c>
      <c r="EQ8597" t="e">
        <f t="shared" si="436"/>
        <v>#REF!</v>
      </c>
      <c r="ER8597" t="e">
        <f t="shared" si="437"/>
        <v>#REF!</v>
      </c>
    </row>
    <row r="8598" spans="142:148" x14ac:dyDescent="0.25">
      <c r="EL8598">
        <v>8591</v>
      </c>
      <c r="EM8598" t="e">
        <v>#REF!</v>
      </c>
      <c r="EN8598" t="e">
        <v>#REF!</v>
      </c>
      <c r="EP8598" t="e">
        <f t="shared" si="435"/>
        <v>#REF!</v>
      </c>
      <c r="EQ8598" t="e">
        <f t="shared" si="436"/>
        <v>#REF!</v>
      </c>
      <c r="ER8598" t="e">
        <f t="shared" si="437"/>
        <v>#REF!</v>
      </c>
    </row>
    <row r="8599" spans="142:148" x14ac:dyDescent="0.25">
      <c r="EL8599">
        <v>8592</v>
      </c>
      <c r="EM8599" t="e">
        <v>#REF!</v>
      </c>
      <c r="EN8599" t="e">
        <v>#REF!</v>
      </c>
      <c r="EP8599" t="e">
        <f t="shared" si="435"/>
        <v>#REF!</v>
      </c>
      <c r="EQ8599" t="e">
        <f t="shared" si="436"/>
        <v>#REF!</v>
      </c>
      <c r="ER8599" t="e">
        <f t="shared" si="437"/>
        <v>#REF!</v>
      </c>
    </row>
    <row r="8600" spans="142:148" x14ac:dyDescent="0.25">
      <c r="EL8600">
        <v>8593</v>
      </c>
      <c r="EM8600" t="e">
        <v>#REF!</v>
      </c>
      <c r="EN8600" t="e">
        <v>#REF!</v>
      </c>
      <c r="EP8600" t="e">
        <f t="shared" ref="EP8600:EP8663" si="438">IF(EM8600&gt;EN8600,1,0)</f>
        <v>#REF!</v>
      </c>
      <c r="EQ8600" t="e">
        <f t="shared" ref="EQ8600:EQ8663" si="439">IF(EP8600&gt;0,0,1)</f>
        <v>#REF!</v>
      </c>
      <c r="ER8600" t="e">
        <f t="shared" ref="ER8600:ER8663" si="440">IF(EM8600&gt;EN8600,EM8600-EN8600,EN8600-EM8600)</f>
        <v>#REF!</v>
      </c>
    </row>
    <row r="8601" spans="142:148" x14ac:dyDescent="0.25">
      <c r="EL8601">
        <v>8594</v>
      </c>
      <c r="EM8601" t="e">
        <v>#REF!</v>
      </c>
      <c r="EN8601" t="e">
        <v>#REF!</v>
      </c>
      <c r="EP8601" t="e">
        <f t="shared" si="438"/>
        <v>#REF!</v>
      </c>
      <c r="EQ8601" t="e">
        <f t="shared" si="439"/>
        <v>#REF!</v>
      </c>
      <c r="ER8601" t="e">
        <f t="shared" si="440"/>
        <v>#REF!</v>
      </c>
    </row>
    <row r="8602" spans="142:148" x14ac:dyDescent="0.25">
      <c r="EL8602">
        <v>8595</v>
      </c>
      <c r="EM8602" t="e">
        <v>#REF!</v>
      </c>
      <c r="EN8602" t="e">
        <v>#REF!</v>
      </c>
      <c r="EP8602" t="e">
        <f t="shared" si="438"/>
        <v>#REF!</v>
      </c>
      <c r="EQ8602" t="e">
        <f t="shared" si="439"/>
        <v>#REF!</v>
      </c>
      <c r="ER8602" t="e">
        <f t="shared" si="440"/>
        <v>#REF!</v>
      </c>
    </row>
    <row r="8603" spans="142:148" x14ac:dyDescent="0.25">
      <c r="EL8603">
        <v>8596</v>
      </c>
      <c r="EM8603" t="e">
        <v>#REF!</v>
      </c>
      <c r="EN8603" t="e">
        <v>#REF!</v>
      </c>
      <c r="EP8603" t="e">
        <f t="shared" si="438"/>
        <v>#REF!</v>
      </c>
      <c r="EQ8603" t="e">
        <f t="shared" si="439"/>
        <v>#REF!</v>
      </c>
      <c r="ER8603" t="e">
        <f t="shared" si="440"/>
        <v>#REF!</v>
      </c>
    </row>
    <row r="8604" spans="142:148" x14ac:dyDescent="0.25">
      <c r="EL8604">
        <v>8597</v>
      </c>
      <c r="EM8604" t="e">
        <v>#REF!</v>
      </c>
      <c r="EN8604" t="e">
        <v>#REF!</v>
      </c>
      <c r="EP8604" t="e">
        <f t="shared" si="438"/>
        <v>#REF!</v>
      </c>
      <c r="EQ8604" t="e">
        <f t="shared" si="439"/>
        <v>#REF!</v>
      </c>
      <c r="ER8604" t="e">
        <f t="shared" si="440"/>
        <v>#REF!</v>
      </c>
    </row>
    <row r="8605" spans="142:148" x14ac:dyDescent="0.25">
      <c r="EL8605">
        <v>8598</v>
      </c>
      <c r="EM8605" t="e">
        <v>#REF!</v>
      </c>
      <c r="EN8605" t="e">
        <v>#REF!</v>
      </c>
      <c r="EP8605" t="e">
        <f t="shared" si="438"/>
        <v>#REF!</v>
      </c>
      <c r="EQ8605" t="e">
        <f t="shared" si="439"/>
        <v>#REF!</v>
      </c>
      <c r="ER8605" t="e">
        <f t="shared" si="440"/>
        <v>#REF!</v>
      </c>
    </row>
    <row r="8606" spans="142:148" x14ac:dyDescent="0.25">
      <c r="EL8606">
        <v>8599</v>
      </c>
      <c r="EM8606" t="e">
        <v>#REF!</v>
      </c>
      <c r="EN8606" t="e">
        <v>#REF!</v>
      </c>
      <c r="EP8606" t="e">
        <f t="shared" si="438"/>
        <v>#REF!</v>
      </c>
      <c r="EQ8606" t="e">
        <f t="shared" si="439"/>
        <v>#REF!</v>
      </c>
      <c r="ER8606" t="e">
        <f t="shared" si="440"/>
        <v>#REF!</v>
      </c>
    </row>
    <row r="8607" spans="142:148" x14ac:dyDescent="0.25">
      <c r="EL8607">
        <v>8600</v>
      </c>
      <c r="EM8607" t="e">
        <v>#REF!</v>
      </c>
      <c r="EN8607" t="e">
        <v>#REF!</v>
      </c>
      <c r="EP8607" t="e">
        <f t="shared" si="438"/>
        <v>#REF!</v>
      </c>
      <c r="EQ8607" t="e">
        <f t="shared" si="439"/>
        <v>#REF!</v>
      </c>
      <c r="ER8607" t="e">
        <f t="shared" si="440"/>
        <v>#REF!</v>
      </c>
    </row>
    <row r="8608" spans="142:148" x14ac:dyDescent="0.25">
      <c r="EL8608">
        <v>8601</v>
      </c>
      <c r="EM8608" t="e">
        <v>#REF!</v>
      </c>
      <c r="EN8608" t="e">
        <v>#REF!</v>
      </c>
      <c r="EP8608" t="e">
        <f t="shared" si="438"/>
        <v>#REF!</v>
      </c>
      <c r="EQ8608" t="e">
        <f t="shared" si="439"/>
        <v>#REF!</v>
      </c>
      <c r="ER8608" t="e">
        <f t="shared" si="440"/>
        <v>#REF!</v>
      </c>
    </row>
    <row r="8609" spans="142:148" x14ac:dyDescent="0.25">
      <c r="EL8609">
        <v>8602</v>
      </c>
      <c r="EM8609" t="e">
        <v>#REF!</v>
      </c>
      <c r="EN8609" t="e">
        <v>#REF!</v>
      </c>
      <c r="EP8609" t="e">
        <f t="shared" si="438"/>
        <v>#REF!</v>
      </c>
      <c r="EQ8609" t="e">
        <f t="shared" si="439"/>
        <v>#REF!</v>
      </c>
      <c r="ER8609" t="e">
        <f t="shared" si="440"/>
        <v>#REF!</v>
      </c>
    </row>
    <row r="8610" spans="142:148" x14ac:dyDescent="0.25">
      <c r="EL8610">
        <v>8603</v>
      </c>
      <c r="EM8610" t="e">
        <v>#REF!</v>
      </c>
      <c r="EN8610" t="e">
        <v>#REF!</v>
      </c>
      <c r="EP8610" t="e">
        <f t="shared" si="438"/>
        <v>#REF!</v>
      </c>
      <c r="EQ8610" t="e">
        <f t="shared" si="439"/>
        <v>#REF!</v>
      </c>
      <c r="ER8610" t="e">
        <f t="shared" si="440"/>
        <v>#REF!</v>
      </c>
    </row>
    <row r="8611" spans="142:148" x14ac:dyDescent="0.25">
      <c r="EL8611">
        <v>8604</v>
      </c>
      <c r="EM8611" t="e">
        <v>#REF!</v>
      </c>
      <c r="EN8611" t="e">
        <v>#REF!</v>
      </c>
      <c r="EP8611" t="e">
        <f t="shared" si="438"/>
        <v>#REF!</v>
      </c>
      <c r="EQ8611" t="e">
        <f t="shared" si="439"/>
        <v>#REF!</v>
      </c>
      <c r="ER8611" t="e">
        <f t="shared" si="440"/>
        <v>#REF!</v>
      </c>
    </row>
    <row r="8612" spans="142:148" x14ac:dyDescent="0.25">
      <c r="EL8612">
        <v>8605</v>
      </c>
      <c r="EM8612" t="e">
        <v>#REF!</v>
      </c>
      <c r="EN8612" t="e">
        <v>#REF!</v>
      </c>
      <c r="EP8612" t="e">
        <f t="shared" si="438"/>
        <v>#REF!</v>
      </c>
      <c r="EQ8612" t="e">
        <f t="shared" si="439"/>
        <v>#REF!</v>
      </c>
      <c r="ER8612" t="e">
        <f t="shared" si="440"/>
        <v>#REF!</v>
      </c>
    </row>
    <row r="8613" spans="142:148" x14ac:dyDescent="0.25">
      <c r="EL8613">
        <v>8606</v>
      </c>
      <c r="EM8613" t="e">
        <v>#REF!</v>
      </c>
      <c r="EN8613" t="e">
        <v>#REF!</v>
      </c>
      <c r="EP8613" t="e">
        <f t="shared" si="438"/>
        <v>#REF!</v>
      </c>
      <c r="EQ8613" t="e">
        <f t="shared" si="439"/>
        <v>#REF!</v>
      </c>
      <c r="ER8613" t="e">
        <f t="shared" si="440"/>
        <v>#REF!</v>
      </c>
    </row>
    <row r="8614" spans="142:148" x14ac:dyDescent="0.25">
      <c r="EL8614">
        <v>8607</v>
      </c>
      <c r="EM8614" t="e">
        <v>#REF!</v>
      </c>
      <c r="EN8614" t="e">
        <v>#REF!</v>
      </c>
      <c r="EP8614" t="e">
        <f t="shared" si="438"/>
        <v>#REF!</v>
      </c>
      <c r="EQ8614" t="e">
        <f t="shared" si="439"/>
        <v>#REF!</v>
      </c>
      <c r="ER8614" t="e">
        <f t="shared" si="440"/>
        <v>#REF!</v>
      </c>
    </row>
    <row r="8615" spans="142:148" x14ac:dyDescent="0.25">
      <c r="EL8615">
        <v>8608</v>
      </c>
      <c r="EM8615" t="e">
        <v>#REF!</v>
      </c>
      <c r="EN8615" t="e">
        <v>#REF!</v>
      </c>
      <c r="EP8615" t="e">
        <f t="shared" si="438"/>
        <v>#REF!</v>
      </c>
      <c r="EQ8615" t="e">
        <f t="shared" si="439"/>
        <v>#REF!</v>
      </c>
      <c r="ER8615" t="e">
        <f t="shared" si="440"/>
        <v>#REF!</v>
      </c>
    </row>
    <row r="8616" spans="142:148" x14ac:dyDescent="0.25">
      <c r="EL8616">
        <v>8609</v>
      </c>
      <c r="EM8616" t="e">
        <v>#REF!</v>
      </c>
      <c r="EN8616" t="e">
        <v>#REF!</v>
      </c>
      <c r="EP8616" t="e">
        <f t="shared" si="438"/>
        <v>#REF!</v>
      </c>
      <c r="EQ8616" t="e">
        <f t="shared" si="439"/>
        <v>#REF!</v>
      </c>
      <c r="ER8616" t="e">
        <f t="shared" si="440"/>
        <v>#REF!</v>
      </c>
    </row>
    <row r="8617" spans="142:148" x14ac:dyDescent="0.25">
      <c r="EL8617">
        <v>8610</v>
      </c>
      <c r="EM8617" t="e">
        <v>#REF!</v>
      </c>
      <c r="EN8617" t="e">
        <v>#REF!</v>
      </c>
      <c r="EP8617" t="e">
        <f t="shared" si="438"/>
        <v>#REF!</v>
      </c>
      <c r="EQ8617" t="e">
        <f t="shared" si="439"/>
        <v>#REF!</v>
      </c>
      <c r="ER8617" t="e">
        <f t="shared" si="440"/>
        <v>#REF!</v>
      </c>
    </row>
    <row r="8618" spans="142:148" x14ac:dyDescent="0.25">
      <c r="EL8618">
        <v>8611</v>
      </c>
      <c r="EM8618" t="e">
        <v>#REF!</v>
      </c>
      <c r="EN8618" t="e">
        <v>#REF!</v>
      </c>
      <c r="EP8618" t="e">
        <f t="shared" si="438"/>
        <v>#REF!</v>
      </c>
      <c r="EQ8618" t="e">
        <f t="shared" si="439"/>
        <v>#REF!</v>
      </c>
      <c r="ER8618" t="e">
        <f t="shared" si="440"/>
        <v>#REF!</v>
      </c>
    </row>
    <row r="8619" spans="142:148" x14ac:dyDescent="0.25">
      <c r="EL8619">
        <v>8612</v>
      </c>
      <c r="EM8619" t="e">
        <v>#REF!</v>
      </c>
      <c r="EN8619" t="e">
        <v>#REF!</v>
      </c>
      <c r="EP8619" t="e">
        <f t="shared" si="438"/>
        <v>#REF!</v>
      </c>
      <c r="EQ8619" t="e">
        <f t="shared" si="439"/>
        <v>#REF!</v>
      </c>
      <c r="ER8619" t="e">
        <f t="shared" si="440"/>
        <v>#REF!</v>
      </c>
    </row>
    <row r="8620" spans="142:148" x14ac:dyDescent="0.25">
      <c r="EL8620">
        <v>8613</v>
      </c>
      <c r="EM8620" t="e">
        <v>#REF!</v>
      </c>
      <c r="EN8620" t="e">
        <v>#REF!</v>
      </c>
      <c r="EP8620" t="e">
        <f t="shared" si="438"/>
        <v>#REF!</v>
      </c>
      <c r="EQ8620" t="e">
        <f t="shared" si="439"/>
        <v>#REF!</v>
      </c>
      <c r="ER8620" t="e">
        <f t="shared" si="440"/>
        <v>#REF!</v>
      </c>
    </row>
    <row r="8621" spans="142:148" x14ac:dyDescent="0.25">
      <c r="EL8621">
        <v>8614</v>
      </c>
      <c r="EM8621" t="e">
        <v>#REF!</v>
      </c>
      <c r="EN8621" t="e">
        <v>#REF!</v>
      </c>
      <c r="EP8621" t="e">
        <f t="shared" si="438"/>
        <v>#REF!</v>
      </c>
      <c r="EQ8621" t="e">
        <f t="shared" si="439"/>
        <v>#REF!</v>
      </c>
      <c r="ER8621" t="e">
        <f t="shared" si="440"/>
        <v>#REF!</v>
      </c>
    </row>
    <row r="8622" spans="142:148" x14ac:dyDescent="0.25">
      <c r="EL8622">
        <v>8615</v>
      </c>
      <c r="EM8622" t="e">
        <v>#REF!</v>
      </c>
      <c r="EN8622" t="e">
        <v>#REF!</v>
      </c>
      <c r="EP8622" t="e">
        <f t="shared" si="438"/>
        <v>#REF!</v>
      </c>
      <c r="EQ8622" t="e">
        <f t="shared" si="439"/>
        <v>#REF!</v>
      </c>
      <c r="ER8622" t="e">
        <f t="shared" si="440"/>
        <v>#REF!</v>
      </c>
    </row>
    <row r="8623" spans="142:148" x14ac:dyDescent="0.25">
      <c r="EL8623">
        <v>8616</v>
      </c>
      <c r="EM8623" t="e">
        <v>#REF!</v>
      </c>
      <c r="EN8623" t="e">
        <v>#REF!</v>
      </c>
      <c r="EP8623" t="e">
        <f t="shared" si="438"/>
        <v>#REF!</v>
      </c>
      <c r="EQ8623" t="e">
        <f t="shared" si="439"/>
        <v>#REF!</v>
      </c>
      <c r="ER8623" t="e">
        <f t="shared" si="440"/>
        <v>#REF!</v>
      </c>
    </row>
    <row r="8624" spans="142:148" x14ac:dyDescent="0.25">
      <c r="EL8624">
        <v>8617</v>
      </c>
      <c r="EM8624" t="e">
        <v>#REF!</v>
      </c>
      <c r="EN8624" t="e">
        <v>#REF!</v>
      </c>
      <c r="EP8624" t="e">
        <f t="shared" si="438"/>
        <v>#REF!</v>
      </c>
      <c r="EQ8624" t="e">
        <f t="shared" si="439"/>
        <v>#REF!</v>
      </c>
      <c r="ER8624" t="e">
        <f t="shared" si="440"/>
        <v>#REF!</v>
      </c>
    </row>
    <row r="8625" spans="142:148" x14ac:dyDescent="0.25">
      <c r="EL8625">
        <v>8618</v>
      </c>
      <c r="EM8625" t="e">
        <v>#REF!</v>
      </c>
      <c r="EN8625" t="e">
        <v>#REF!</v>
      </c>
      <c r="EP8625" t="e">
        <f t="shared" si="438"/>
        <v>#REF!</v>
      </c>
      <c r="EQ8625" t="e">
        <f t="shared" si="439"/>
        <v>#REF!</v>
      </c>
      <c r="ER8625" t="e">
        <f t="shared" si="440"/>
        <v>#REF!</v>
      </c>
    </row>
    <row r="8626" spans="142:148" x14ac:dyDescent="0.25">
      <c r="EL8626">
        <v>8619</v>
      </c>
      <c r="EM8626" t="e">
        <v>#REF!</v>
      </c>
      <c r="EN8626" t="e">
        <v>#REF!</v>
      </c>
      <c r="EP8626" t="e">
        <f t="shared" si="438"/>
        <v>#REF!</v>
      </c>
      <c r="EQ8626" t="e">
        <f t="shared" si="439"/>
        <v>#REF!</v>
      </c>
      <c r="ER8626" t="e">
        <f t="shared" si="440"/>
        <v>#REF!</v>
      </c>
    </row>
    <row r="8627" spans="142:148" x14ac:dyDescent="0.25">
      <c r="EL8627">
        <v>8620</v>
      </c>
      <c r="EM8627" t="e">
        <v>#REF!</v>
      </c>
      <c r="EN8627" t="e">
        <v>#REF!</v>
      </c>
      <c r="EP8627" t="e">
        <f t="shared" si="438"/>
        <v>#REF!</v>
      </c>
      <c r="EQ8627" t="e">
        <f t="shared" si="439"/>
        <v>#REF!</v>
      </c>
      <c r="ER8627" t="e">
        <f t="shared" si="440"/>
        <v>#REF!</v>
      </c>
    </row>
    <row r="8628" spans="142:148" x14ac:dyDescent="0.25">
      <c r="EL8628">
        <v>8621</v>
      </c>
      <c r="EM8628" t="e">
        <v>#REF!</v>
      </c>
      <c r="EN8628" t="e">
        <v>#REF!</v>
      </c>
      <c r="EP8628" t="e">
        <f t="shared" si="438"/>
        <v>#REF!</v>
      </c>
      <c r="EQ8628" t="e">
        <f t="shared" si="439"/>
        <v>#REF!</v>
      </c>
      <c r="ER8628" t="e">
        <f t="shared" si="440"/>
        <v>#REF!</v>
      </c>
    </row>
    <row r="8629" spans="142:148" x14ac:dyDescent="0.25">
      <c r="EL8629">
        <v>8622</v>
      </c>
      <c r="EM8629" t="e">
        <v>#REF!</v>
      </c>
      <c r="EN8629" t="e">
        <v>#REF!</v>
      </c>
      <c r="EP8629" t="e">
        <f t="shared" si="438"/>
        <v>#REF!</v>
      </c>
      <c r="EQ8629" t="e">
        <f t="shared" si="439"/>
        <v>#REF!</v>
      </c>
      <c r="ER8629" t="e">
        <f t="shared" si="440"/>
        <v>#REF!</v>
      </c>
    </row>
    <row r="8630" spans="142:148" x14ac:dyDescent="0.25">
      <c r="EL8630">
        <v>8623</v>
      </c>
      <c r="EM8630" t="e">
        <v>#REF!</v>
      </c>
      <c r="EN8630" t="e">
        <v>#REF!</v>
      </c>
      <c r="EP8630" t="e">
        <f t="shared" si="438"/>
        <v>#REF!</v>
      </c>
      <c r="EQ8630" t="e">
        <f t="shared" si="439"/>
        <v>#REF!</v>
      </c>
      <c r="ER8630" t="e">
        <f t="shared" si="440"/>
        <v>#REF!</v>
      </c>
    </row>
    <row r="8631" spans="142:148" x14ac:dyDescent="0.25">
      <c r="EL8631">
        <v>8624</v>
      </c>
      <c r="EM8631" t="e">
        <v>#REF!</v>
      </c>
      <c r="EN8631" t="e">
        <v>#REF!</v>
      </c>
      <c r="EP8631" t="e">
        <f t="shared" si="438"/>
        <v>#REF!</v>
      </c>
      <c r="EQ8631" t="e">
        <f t="shared" si="439"/>
        <v>#REF!</v>
      </c>
      <c r="ER8631" t="e">
        <f t="shared" si="440"/>
        <v>#REF!</v>
      </c>
    </row>
    <row r="8632" spans="142:148" x14ac:dyDescent="0.25">
      <c r="EL8632">
        <v>8625</v>
      </c>
      <c r="EM8632" t="e">
        <v>#REF!</v>
      </c>
      <c r="EN8632" t="e">
        <v>#REF!</v>
      </c>
      <c r="EP8632" t="e">
        <f t="shared" si="438"/>
        <v>#REF!</v>
      </c>
      <c r="EQ8632" t="e">
        <f t="shared" si="439"/>
        <v>#REF!</v>
      </c>
      <c r="ER8632" t="e">
        <f t="shared" si="440"/>
        <v>#REF!</v>
      </c>
    </row>
    <row r="8633" spans="142:148" x14ac:dyDescent="0.25">
      <c r="EL8633">
        <v>8626</v>
      </c>
      <c r="EM8633" t="e">
        <v>#REF!</v>
      </c>
      <c r="EN8633" t="e">
        <v>#REF!</v>
      </c>
      <c r="EP8633" t="e">
        <f t="shared" si="438"/>
        <v>#REF!</v>
      </c>
      <c r="EQ8633" t="e">
        <f t="shared" si="439"/>
        <v>#REF!</v>
      </c>
      <c r="ER8633" t="e">
        <f t="shared" si="440"/>
        <v>#REF!</v>
      </c>
    </row>
    <row r="8634" spans="142:148" x14ac:dyDescent="0.25">
      <c r="EL8634">
        <v>8627</v>
      </c>
      <c r="EM8634" t="e">
        <v>#REF!</v>
      </c>
      <c r="EN8634" t="e">
        <v>#REF!</v>
      </c>
      <c r="EP8634" t="e">
        <f t="shared" si="438"/>
        <v>#REF!</v>
      </c>
      <c r="EQ8634" t="e">
        <f t="shared" si="439"/>
        <v>#REF!</v>
      </c>
      <c r="ER8634" t="e">
        <f t="shared" si="440"/>
        <v>#REF!</v>
      </c>
    </row>
    <row r="8635" spans="142:148" x14ac:dyDescent="0.25">
      <c r="EL8635">
        <v>8628</v>
      </c>
      <c r="EM8635" t="e">
        <v>#REF!</v>
      </c>
      <c r="EN8635" t="e">
        <v>#REF!</v>
      </c>
      <c r="EP8635" t="e">
        <f t="shared" si="438"/>
        <v>#REF!</v>
      </c>
      <c r="EQ8635" t="e">
        <f t="shared" si="439"/>
        <v>#REF!</v>
      </c>
      <c r="ER8635" t="e">
        <f t="shared" si="440"/>
        <v>#REF!</v>
      </c>
    </row>
    <row r="8636" spans="142:148" x14ac:dyDescent="0.25">
      <c r="EL8636">
        <v>8629</v>
      </c>
      <c r="EM8636" t="e">
        <v>#REF!</v>
      </c>
      <c r="EN8636" t="e">
        <v>#REF!</v>
      </c>
      <c r="EP8636" t="e">
        <f t="shared" si="438"/>
        <v>#REF!</v>
      </c>
      <c r="EQ8636" t="e">
        <f t="shared" si="439"/>
        <v>#REF!</v>
      </c>
      <c r="ER8636" t="e">
        <f t="shared" si="440"/>
        <v>#REF!</v>
      </c>
    </row>
    <row r="8637" spans="142:148" x14ac:dyDescent="0.25">
      <c r="EL8637">
        <v>8630</v>
      </c>
      <c r="EM8637" t="e">
        <v>#REF!</v>
      </c>
      <c r="EN8637" t="e">
        <v>#REF!</v>
      </c>
      <c r="EP8637" t="e">
        <f t="shared" si="438"/>
        <v>#REF!</v>
      </c>
      <c r="EQ8637" t="e">
        <f t="shared" si="439"/>
        <v>#REF!</v>
      </c>
      <c r="ER8637" t="e">
        <f t="shared" si="440"/>
        <v>#REF!</v>
      </c>
    </row>
    <row r="8638" spans="142:148" x14ac:dyDescent="0.25">
      <c r="EL8638">
        <v>8631</v>
      </c>
      <c r="EM8638" t="e">
        <v>#REF!</v>
      </c>
      <c r="EN8638" t="e">
        <v>#REF!</v>
      </c>
      <c r="EP8638" t="e">
        <f t="shared" si="438"/>
        <v>#REF!</v>
      </c>
      <c r="EQ8638" t="e">
        <f t="shared" si="439"/>
        <v>#REF!</v>
      </c>
      <c r="ER8638" t="e">
        <f t="shared" si="440"/>
        <v>#REF!</v>
      </c>
    </row>
    <row r="8639" spans="142:148" x14ac:dyDescent="0.25">
      <c r="EL8639">
        <v>8632</v>
      </c>
      <c r="EM8639" t="e">
        <v>#REF!</v>
      </c>
      <c r="EN8639" t="e">
        <v>#REF!</v>
      </c>
      <c r="EP8639" t="e">
        <f t="shared" si="438"/>
        <v>#REF!</v>
      </c>
      <c r="EQ8639" t="e">
        <f t="shared" si="439"/>
        <v>#REF!</v>
      </c>
      <c r="ER8639" t="e">
        <f t="shared" si="440"/>
        <v>#REF!</v>
      </c>
    </row>
    <row r="8640" spans="142:148" x14ac:dyDescent="0.25">
      <c r="EL8640">
        <v>8633</v>
      </c>
      <c r="EM8640" t="e">
        <v>#REF!</v>
      </c>
      <c r="EN8640" t="e">
        <v>#REF!</v>
      </c>
      <c r="EP8640" t="e">
        <f t="shared" si="438"/>
        <v>#REF!</v>
      </c>
      <c r="EQ8640" t="e">
        <f t="shared" si="439"/>
        <v>#REF!</v>
      </c>
      <c r="ER8640" t="e">
        <f t="shared" si="440"/>
        <v>#REF!</v>
      </c>
    </row>
    <row r="8641" spans="142:148" x14ac:dyDescent="0.25">
      <c r="EL8641">
        <v>8634</v>
      </c>
      <c r="EM8641" t="e">
        <v>#REF!</v>
      </c>
      <c r="EN8641" t="e">
        <v>#REF!</v>
      </c>
      <c r="EP8641" t="e">
        <f t="shared" si="438"/>
        <v>#REF!</v>
      </c>
      <c r="EQ8641" t="e">
        <f t="shared" si="439"/>
        <v>#REF!</v>
      </c>
      <c r="ER8641" t="e">
        <f t="shared" si="440"/>
        <v>#REF!</v>
      </c>
    </row>
    <row r="8642" spans="142:148" x14ac:dyDescent="0.25">
      <c r="EL8642">
        <v>8635</v>
      </c>
      <c r="EM8642" t="e">
        <v>#REF!</v>
      </c>
      <c r="EN8642" t="e">
        <v>#REF!</v>
      </c>
      <c r="EP8642" t="e">
        <f t="shared" si="438"/>
        <v>#REF!</v>
      </c>
      <c r="EQ8642" t="e">
        <f t="shared" si="439"/>
        <v>#REF!</v>
      </c>
      <c r="ER8642" t="e">
        <f t="shared" si="440"/>
        <v>#REF!</v>
      </c>
    </row>
    <row r="8643" spans="142:148" x14ac:dyDescent="0.25">
      <c r="EL8643">
        <v>8636</v>
      </c>
      <c r="EM8643" t="e">
        <v>#REF!</v>
      </c>
      <c r="EN8643" t="e">
        <v>#REF!</v>
      </c>
      <c r="EP8643" t="e">
        <f t="shared" si="438"/>
        <v>#REF!</v>
      </c>
      <c r="EQ8643" t="e">
        <f t="shared" si="439"/>
        <v>#REF!</v>
      </c>
      <c r="ER8643" t="e">
        <f t="shared" si="440"/>
        <v>#REF!</v>
      </c>
    </row>
    <row r="8644" spans="142:148" x14ac:dyDescent="0.25">
      <c r="EL8644">
        <v>8637</v>
      </c>
      <c r="EM8644" t="e">
        <v>#REF!</v>
      </c>
      <c r="EN8644" t="e">
        <v>#REF!</v>
      </c>
      <c r="EP8644" t="e">
        <f t="shared" si="438"/>
        <v>#REF!</v>
      </c>
      <c r="EQ8644" t="e">
        <f t="shared" si="439"/>
        <v>#REF!</v>
      </c>
      <c r="ER8644" t="e">
        <f t="shared" si="440"/>
        <v>#REF!</v>
      </c>
    </row>
    <row r="8645" spans="142:148" x14ac:dyDescent="0.25">
      <c r="EL8645">
        <v>8638</v>
      </c>
      <c r="EM8645" t="e">
        <v>#REF!</v>
      </c>
      <c r="EN8645" t="e">
        <v>#REF!</v>
      </c>
      <c r="EP8645" t="e">
        <f t="shared" si="438"/>
        <v>#REF!</v>
      </c>
      <c r="EQ8645" t="e">
        <f t="shared" si="439"/>
        <v>#REF!</v>
      </c>
      <c r="ER8645" t="e">
        <f t="shared" si="440"/>
        <v>#REF!</v>
      </c>
    </row>
    <row r="8646" spans="142:148" x14ac:dyDescent="0.25">
      <c r="EL8646">
        <v>8639</v>
      </c>
      <c r="EM8646" t="e">
        <v>#REF!</v>
      </c>
      <c r="EN8646" t="e">
        <v>#REF!</v>
      </c>
      <c r="EP8646" t="e">
        <f t="shared" si="438"/>
        <v>#REF!</v>
      </c>
      <c r="EQ8646" t="e">
        <f t="shared" si="439"/>
        <v>#REF!</v>
      </c>
      <c r="ER8646" t="e">
        <f t="shared" si="440"/>
        <v>#REF!</v>
      </c>
    </row>
    <row r="8647" spans="142:148" x14ac:dyDescent="0.25">
      <c r="EL8647">
        <v>8640</v>
      </c>
      <c r="EM8647" t="e">
        <v>#REF!</v>
      </c>
      <c r="EN8647" t="e">
        <v>#REF!</v>
      </c>
      <c r="EP8647" t="e">
        <f t="shared" si="438"/>
        <v>#REF!</v>
      </c>
      <c r="EQ8647" t="e">
        <f t="shared" si="439"/>
        <v>#REF!</v>
      </c>
      <c r="ER8647" t="e">
        <f t="shared" si="440"/>
        <v>#REF!</v>
      </c>
    </row>
    <row r="8648" spans="142:148" x14ac:dyDescent="0.25">
      <c r="EL8648">
        <v>8641</v>
      </c>
      <c r="EM8648" t="e">
        <v>#REF!</v>
      </c>
      <c r="EN8648" t="e">
        <v>#REF!</v>
      </c>
      <c r="EP8648" t="e">
        <f t="shared" si="438"/>
        <v>#REF!</v>
      </c>
      <c r="EQ8648" t="e">
        <f t="shared" si="439"/>
        <v>#REF!</v>
      </c>
      <c r="ER8648" t="e">
        <f t="shared" si="440"/>
        <v>#REF!</v>
      </c>
    </row>
    <row r="8649" spans="142:148" x14ac:dyDescent="0.25">
      <c r="EL8649">
        <v>8642</v>
      </c>
      <c r="EM8649" t="e">
        <v>#REF!</v>
      </c>
      <c r="EN8649" t="e">
        <v>#REF!</v>
      </c>
      <c r="EP8649" t="e">
        <f t="shared" si="438"/>
        <v>#REF!</v>
      </c>
      <c r="EQ8649" t="e">
        <f t="shared" si="439"/>
        <v>#REF!</v>
      </c>
      <c r="ER8649" t="e">
        <f t="shared" si="440"/>
        <v>#REF!</v>
      </c>
    </row>
    <row r="8650" spans="142:148" x14ac:dyDescent="0.25">
      <c r="EL8650">
        <v>8643</v>
      </c>
      <c r="EM8650" t="e">
        <v>#REF!</v>
      </c>
      <c r="EN8650" t="e">
        <v>#REF!</v>
      </c>
      <c r="EP8650" t="e">
        <f t="shared" si="438"/>
        <v>#REF!</v>
      </c>
      <c r="EQ8650" t="e">
        <f t="shared" si="439"/>
        <v>#REF!</v>
      </c>
      <c r="ER8650" t="e">
        <f t="shared" si="440"/>
        <v>#REF!</v>
      </c>
    </row>
    <row r="8651" spans="142:148" x14ac:dyDescent="0.25">
      <c r="EL8651">
        <v>8644</v>
      </c>
      <c r="EM8651" t="e">
        <v>#REF!</v>
      </c>
      <c r="EN8651" t="e">
        <v>#REF!</v>
      </c>
      <c r="EP8651" t="e">
        <f t="shared" si="438"/>
        <v>#REF!</v>
      </c>
      <c r="EQ8651" t="e">
        <f t="shared" si="439"/>
        <v>#REF!</v>
      </c>
      <c r="ER8651" t="e">
        <f t="shared" si="440"/>
        <v>#REF!</v>
      </c>
    </row>
    <row r="8652" spans="142:148" x14ac:dyDescent="0.25">
      <c r="EL8652">
        <v>8645</v>
      </c>
      <c r="EM8652" t="e">
        <v>#REF!</v>
      </c>
      <c r="EN8652" t="e">
        <v>#REF!</v>
      </c>
      <c r="EP8652" t="e">
        <f t="shared" si="438"/>
        <v>#REF!</v>
      </c>
      <c r="EQ8652" t="e">
        <f t="shared" si="439"/>
        <v>#REF!</v>
      </c>
      <c r="ER8652" t="e">
        <f t="shared" si="440"/>
        <v>#REF!</v>
      </c>
    </row>
    <row r="8653" spans="142:148" x14ac:dyDescent="0.25">
      <c r="EL8653">
        <v>8646</v>
      </c>
      <c r="EM8653" t="e">
        <v>#REF!</v>
      </c>
      <c r="EN8653" t="e">
        <v>#REF!</v>
      </c>
      <c r="EP8653" t="e">
        <f t="shared" si="438"/>
        <v>#REF!</v>
      </c>
      <c r="EQ8653" t="e">
        <f t="shared" si="439"/>
        <v>#REF!</v>
      </c>
      <c r="ER8653" t="e">
        <f t="shared" si="440"/>
        <v>#REF!</v>
      </c>
    </row>
    <row r="8654" spans="142:148" x14ac:dyDescent="0.25">
      <c r="EL8654">
        <v>8647</v>
      </c>
      <c r="EM8654" t="e">
        <v>#REF!</v>
      </c>
      <c r="EN8654" t="e">
        <v>#REF!</v>
      </c>
      <c r="EP8654" t="e">
        <f t="shared" si="438"/>
        <v>#REF!</v>
      </c>
      <c r="EQ8654" t="e">
        <f t="shared" si="439"/>
        <v>#REF!</v>
      </c>
      <c r="ER8654" t="e">
        <f t="shared" si="440"/>
        <v>#REF!</v>
      </c>
    </row>
    <row r="8655" spans="142:148" x14ac:dyDescent="0.25">
      <c r="EL8655">
        <v>8648</v>
      </c>
      <c r="EM8655" t="e">
        <v>#REF!</v>
      </c>
      <c r="EN8655" t="e">
        <v>#REF!</v>
      </c>
      <c r="EP8655" t="e">
        <f t="shared" si="438"/>
        <v>#REF!</v>
      </c>
      <c r="EQ8655" t="e">
        <f t="shared" si="439"/>
        <v>#REF!</v>
      </c>
      <c r="ER8655" t="e">
        <f t="shared" si="440"/>
        <v>#REF!</v>
      </c>
    </row>
    <row r="8656" spans="142:148" x14ac:dyDescent="0.25">
      <c r="EL8656">
        <v>8649</v>
      </c>
      <c r="EM8656" t="e">
        <v>#REF!</v>
      </c>
      <c r="EN8656" t="e">
        <v>#REF!</v>
      </c>
      <c r="EP8656" t="e">
        <f t="shared" si="438"/>
        <v>#REF!</v>
      </c>
      <c r="EQ8656" t="e">
        <f t="shared" si="439"/>
        <v>#REF!</v>
      </c>
      <c r="ER8656" t="e">
        <f t="shared" si="440"/>
        <v>#REF!</v>
      </c>
    </row>
    <row r="8657" spans="142:148" x14ac:dyDescent="0.25">
      <c r="EL8657">
        <v>8650</v>
      </c>
      <c r="EM8657" t="e">
        <v>#REF!</v>
      </c>
      <c r="EN8657" t="e">
        <v>#REF!</v>
      </c>
      <c r="EP8657" t="e">
        <f t="shared" si="438"/>
        <v>#REF!</v>
      </c>
      <c r="EQ8657" t="e">
        <f t="shared" si="439"/>
        <v>#REF!</v>
      </c>
      <c r="ER8657" t="e">
        <f t="shared" si="440"/>
        <v>#REF!</v>
      </c>
    </row>
    <row r="8658" spans="142:148" x14ac:dyDescent="0.25">
      <c r="EL8658">
        <v>8651</v>
      </c>
      <c r="EM8658" t="e">
        <v>#REF!</v>
      </c>
      <c r="EN8658" t="e">
        <v>#REF!</v>
      </c>
      <c r="EP8658" t="e">
        <f t="shared" si="438"/>
        <v>#REF!</v>
      </c>
      <c r="EQ8658" t="e">
        <f t="shared" si="439"/>
        <v>#REF!</v>
      </c>
      <c r="ER8658" t="e">
        <f t="shared" si="440"/>
        <v>#REF!</v>
      </c>
    </row>
    <row r="8659" spans="142:148" x14ac:dyDescent="0.25">
      <c r="EL8659">
        <v>8652</v>
      </c>
      <c r="EM8659" t="e">
        <v>#REF!</v>
      </c>
      <c r="EN8659" t="e">
        <v>#REF!</v>
      </c>
      <c r="EP8659" t="e">
        <f t="shared" si="438"/>
        <v>#REF!</v>
      </c>
      <c r="EQ8659" t="e">
        <f t="shared" si="439"/>
        <v>#REF!</v>
      </c>
      <c r="ER8659" t="e">
        <f t="shared" si="440"/>
        <v>#REF!</v>
      </c>
    </row>
    <row r="8660" spans="142:148" x14ac:dyDescent="0.25">
      <c r="EL8660">
        <v>8653</v>
      </c>
      <c r="EM8660" t="e">
        <v>#REF!</v>
      </c>
      <c r="EN8660" t="e">
        <v>#REF!</v>
      </c>
      <c r="EP8660" t="e">
        <f t="shared" si="438"/>
        <v>#REF!</v>
      </c>
      <c r="EQ8660" t="e">
        <f t="shared" si="439"/>
        <v>#REF!</v>
      </c>
      <c r="ER8660" t="e">
        <f t="shared" si="440"/>
        <v>#REF!</v>
      </c>
    </row>
    <row r="8661" spans="142:148" x14ac:dyDescent="0.25">
      <c r="EL8661">
        <v>8654</v>
      </c>
      <c r="EM8661" t="e">
        <v>#REF!</v>
      </c>
      <c r="EN8661" t="e">
        <v>#REF!</v>
      </c>
      <c r="EP8661" t="e">
        <f t="shared" si="438"/>
        <v>#REF!</v>
      </c>
      <c r="EQ8661" t="e">
        <f t="shared" si="439"/>
        <v>#REF!</v>
      </c>
      <c r="ER8661" t="e">
        <f t="shared" si="440"/>
        <v>#REF!</v>
      </c>
    </row>
    <row r="8662" spans="142:148" x14ac:dyDescent="0.25">
      <c r="EL8662">
        <v>8655</v>
      </c>
      <c r="EM8662" t="e">
        <v>#REF!</v>
      </c>
      <c r="EN8662" t="e">
        <v>#REF!</v>
      </c>
      <c r="EP8662" t="e">
        <f t="shared" si="438"/>
        <v>#REF!</v>
      </c>
      <c r="EQ8662" t="e">
        <f t="shared" si="439"/>
        <v>#REF!</v>
      </c>
      <c r="ER8662" t="e">
        <f t="shared" si="440"/>
        <v>#REF!</v>
      </c>
    </row>
    <row r="8663" spans="142:148" x14ac:dyDescent="0.25">
      <c r="EL8663">
        <v>8656</v>
      </c>
      <c r="EM8663" t="e">
        <v>#REF!</v>
      </c>
      <c r="EN8663" t="e">
        <v>#REF!</v>
      </c>
      <c r="EP8663" t="e">
        <f t="shared" si="438"/>
        <v>#REF!</v>
      </c>
      <c r="EQ8663" t="e">
        <f t="shared" si="439"/>
        <v>#REF!</v>
      </c>
      <c r="ER8663" t="e">
        <f t="shared" si="440"/>
        <v>#REF!</v>
      </c>
    </row>
    <row r="8664" spans="142:148" x14ac:dyDescent="0.25">
      <c r="EL8664">
        <v>8657</v>
      </c>
      <c r="EM8664" t="e">
        <v>#REF!</v>
      </c>
      <c r="EN8664" t="e">
        <v>#REF!</v>
      </c>
      <c r="EP8664" t="e">
        <f t="shared" ref="EP8664:EP8727" si="441">IF(EM8664&gt;EN8664,1,0)</f>
        <v>#REF!</v>
      </c>
      <c r="EQ8664" t="e">
        <f t="shared" ref="EQ8664:EQ8727" si="442">IF(EP8664&gt;0,0,1)</f>
        <v>#REF!</v>
      </c>
      <c r="ER8664" t="e">
        <f t="shared" ref="ER8664:ER8727" si="443">IF(EM8664&gt;EN8664,EM8664-EN8664,EN8664-EM8664)</f>
        <v>#REF!</v>
      </c>
    </row>
    <row r="8665" spans="142:148" x14ac:dyDescent="0.25">
      <c r="EL8665">
        <v>8658</v>
      </c>
      <c r="EM8665" t="e">
        <v>#REF!</v>
      </c>
      <c r="EN8665" t="e">
        <v>#REF!</v>
      </c>
      <c r="EP8665" t="e">
        <f t="shared" si="441"/>
        <v>#REF!</v>
      </c>
      <c r="EQ8665" t="e">
        <f t="shared" si="442"/>
        <v>#REF!</v>
      </c>
      <c r="ER8665" t="e">
        <f t="shared" si="443"/>
        <v>#REF!</v>
      </c>
    </row>
    <row r="8666" spans="142:148" x14ac:dyDescent="0.25">
      <c r="EL8666">
        <v>8659</v>
      </c>
      <c r="EM8666" t="e">
        <v>#REF!</v>
      </c>
      <c r="EN8666" t="e">
        <v>#REF!</v>
      </c>
      <c r="EP8666" t="e">
        <f t="shared" si="441"/>
        <v>#REF!</v>
      </c>
      <c r="EQ8666" t="e">
        <f t="shared" si="442"/>
        <v>#REF!</v>
      </c>
      <c r="ER8666" t="e">
        <f t="shared" si="443"/>
        <v>#REF!</v>
      </c>
    </row>
    <row r="8667" spans="142:148" x14ac:dyDescent="0.25">
      <c r="EL8667">
        <v>8660</v>
      </c>
      <c r="EM8667" t="e">
        <v>#REF!</v>
      </c>
      <c r="EN8667" t="e">
        <v>#REF!</v>
      </c>
      <c r="EP8667" t="e">
        <f t="shared" si="441"/>
        <v>#REF!</v>
      </c>
      <c r="EQ8667" t="e">
        <f t="shared" si="442"/>
        <v>#REF!</v>
      </c>
      <c r="ER8667" t="e">
        <f t="shared" si="443"/>
        <v>#REF!</v>
      </c>
    </row>
    <row r="8668" spans="142:148" x14ac:dyDescent="0.25">
      <c r="EL8668">
        <v>8661</v>
      </c>
      <c r="EM8668" t="e">
        <v>#REF!</v>
      </c>
      <c r="EN8668" t="e">
        <v>#REF!</v>
      </c>
      <c r="EP8668" t="e">
        <f t="shared" si="441"/>
        <v>#REF!</v>
      </c>
      <c r="EQ8668" t="e">
        <f t="shared" si="442"/>
        <v>#REF!</v>
      </c>
      <c r="ER8668" t="e">
        <f t="shared" si="443"/>
        <v>#REF!</v>
      </c>
    </row>
    <row r="8669" spans="142:148" x14ac:dyDescent="0.25">
      <c r="EL8669">
        <v>8662</v>
      </c>
      <c r="EM8669" t="e">
        <v>#REF!</v>
      </c>
      <c r="EN8669" t="e">
        <v>#REF!</v>
      </c>
      <c r="EP8669" t="e">
        <f t="shared" si="441"/>
        <v>#REF!</v>
      </c>
      <c r="EQ8669" t="e">
        <f t="shared" si="442"/>
        <v>#REF!</v>
      </c>
      <c r="ER8669" t="e">
        <f t="shared" si="443"/>
        <v>#REF!</v>
      </c>
    </row>
    <row r="8670" spans="142:148" x14ac:dyDescent="0.25">
      <c r="EL8670">
        <v>8663</v>
      </c>
      <c r="EM8670" t="e">
        <v>#REF!</v>
      </c>
      <c r="EN8670" t="e">
        <v>#REF!</v>
      </c>
      <c r="EP8670" t="e">
        <f t="shared" si="441"/>
        <v>#REF!</v>
      </c>
      <c r="EQ8670" t="e">
        <f t="shared" si="442"/>
        <v>#REF!</v>
      </c>
      <c r="ER8670" t="e">
        <f t="shared" si="443"/>
        <v>#REF!</v>
      </c>
    </row>
    <row r="8671" spans="142:148" x14ac:dyDescent="0.25">
      <c r="EL8671">
        <v>8664</v>
      </c>
      <c r="EM8671" t="e">
        <v>#REF!</v>
      </c>
      <c r="EN8671" t="e">
        <v>#REF!</v>
      </c>
      <c r="EP8671" t="e">
        <f t="shared" si="441"/>
        <v>#REF!</v>
      </c>
      <c r="EQ8671" t="e">
        <f t="shared" si="442"/>
        <v>#REF!</v>
      </c>
      <c r="ER8671" t="e">
        <f t="shared" si="443"/>
        <v>#REF!</v>
      </c>
    </row>
    <row r="8672" spans="142:148" x14ac:dyDescent="0.25">
      <c r="EL8672">
        <v>8665</v>
      </c>
      <c r="EM8672" t="e">
        <v>#REF!</v>
      </c>
      <c r="EN8672" t="e">
        <v>#REF!</v>
      </c>
      <c r="EP8672" t="e">
        <f t="shared" si="441"/>
        <v>#REF!</v>
      </c>
      <c r="EQ8672" t="e">
        <f t="shared" si="442"/>
        <v>#REF!</v>
      </c>
      <c r="ER8672" t="e">
        <f t="shared" si="443"/>
        <v>#REF!</v>
      </c>
    </row>
    <row r="8673" spans="142:148" x14ac:dyDescent="0.25">
      <c r="EL8673">
        <v>8666</v>
      </c>
      <c r="EM8673" t="e">
        <v>#REF!</v>
      </c>
      <c r="EN8673" t="e">
        <v>#REF!</v>
      </c>
      <c r="EP8673" t="e">
        <f t="shared" si="441"/>
        <v>#REF!</v>
      </c>
      <c r="EQ8673" t="e">
        <f t="shared" si="442"/>
        <v>#REF!</v>
      </c>
      <c r="ER8673" t="e">
        <f t="shared" si="443"/>
        <v>#REF!</v>
      </c>
    </row>
    <row r="8674" spans="142:148" x14ac:dyDescent="0.25">
      <c r="EL8674">
        <v>8667</v>
      </c>
      <c r="EM8674" t="e">
        <v>#REF!</v>
      </c>
      <c r="EN8674" t="e">
        <v>#REF!</v>
      </c>
      <c r="EP8674" t="e">
        <f t="shared" si="441"/>
        <v>#REF!</v>
      </c>
      <c r="EQ8674" t="e">
        <f t="shared" si="442"/>
        <v>#REF!</v>
      </c>
      <c r="ER8674" t="e">
        <f t="shared" si="443"/>
        <v>#REF!</v>
      </c>
    </row>
    <row r="8675" spans="142:148" x14ac:dyDescent="0.25">
      <c r="EL8675">
        <v>8668</v>
      </c>
      <c r="EM8675" t="e">
        <v>#REF!</v>
      </c>
      <c r="EN8675" t="e">
        <v>#REF!</v>
      </c>
      <c r="EP8675" t="e">
        <f t="shared" si="441"/>
        <v>#REF!</v>
      </c>
      <c r="EQ8675" t="e">
        <f t="shared" si="442"/>
        <v>#REF!</v>
      </c>
      <c r="ER8675" t="e">
        <f t="shared" si="443"/>
        <v>#REF!</v>
      </c>
    </row>
    <row r="8676" spans="142:148" x14ac:dyDescent="0.25">
      <c r="EL8676">
        <v>8669</v>
      </c>
      <c r="EM8676" t="e">
        <v>#REF!</v>
      </c>
      <c r="EN8676" t="e">
        <v>#REF!</v>
      </c>
      <c r="EP8676" t="e">
        <f t="shared" si="441"/>
        <v>#REF!</v>
      </c>
      <c r="EQ8676" t="e">
        <f t="shared" si="442"/>
        <v>#REF!</v>
      </c>
      <c r="ER8676" t="e">
        <f t="shared" si="443"/>
        <v>#REF!</v>
      </c>
    </row>
    <row r="8677" spans="142:148" x14ac:dyDescent="0.25">
      <c r="EL8677">
        <v>8670</v>
      </c>
      <c r="EM8677" t="e">
        <v>#REF!</v>
      </c>
      <c r="EN8677" t="e">
        <v>#REF!</v>
      </c>
      <c r="EP8677" t="e">
        <f t="shared" si="441"/>
        <v>#REF!</v>
      </c>
      <c r="EQ8677" t="e">
        <f t="shared" si="442"/>
        <v>#REF!</v>
      </c>
      <c r="ER8677" t="e">
        <f t="shared" si="443"/>
        <v>#REF!</v>
      </c>
    </row>
    <row r="8678" spans="142:148" x14ac:dyDescent="0.25">
      <c r="EL8678">
        <v>8671</v>
      </c>
      <c r="EM8678" t="e">
        <v>#REF!</v>
      </c>
      <c r="EN8678" t="e">
        <v>#REF!</v>
      </c>
      <c r="EP8678" t="e">
        <f t="shared" si="441"/>
        <v>#REF!</v>
      </c>
      <c r="EQ8678" t="e">
        <f t="shared" si="442"/>
        <v>#REF!</v>
      </c>
      <c r="ER8678" t="e">
        <f t="shared" si="443"/>
        <v>#REF!</v>
      </c>
    </row>
    <row r="8679" spans="142:148" x14ac:dyDescent="0.25">
      <c r="EL8679">
        <v>8672</v>
      </c>
      <c r="EM8679" t="e">
        <v>#REF!</v>
      </c>
      <c r="EN8679" t="e">
        <v>#REF!</v>
      </c>
      <c r="EP8679" t="e">
        <f t="shared" si="441"/>
        <v>#REF!</v>
      </c>
      <c r="EQ8679" t="e">
        <f t="shared" si="442"/>
        <v>#REF!</v>
      </c>
      <c r="ER8679" t="e">
        <f t="shared" si="443"/>
        <v>#REF!</v>
      </c>
    </row>
    <row r="8680" spans="142:148" x14ac:dyDescent="0.25">
      <c r="EL8680">
        <v>8673</v>
      </c>
      <c r="EM8680" t="e">
        <v>#REF!</v>
      </c>
      <c r="EN8680" t="e">
        <v>#REF!</v>
      </c>
      <c r="EP8680" t="e">
        <f t="shared" si="441"/>
        <v>#REF!</v>
      </c>
      <c r="EQ8680" t="e">
        <f t="shared" si="442"/>
        <v>#REF!</v>
      </c>
      <c r="ER8680" t="e">
        <f t="shared" si="443"/>
        <v>#REF!</v>
      </c>
    </row>
    <row r="8681" spans="142:148" x14ac:dyDescent="0.25">
      <c r="EL8681">
        <v>8674</v>
      </c>
      <c r="EM8681" t="e">
        <v>#REF!</v>
      </c>
      <c r="EN8681" t="e">
        <v>#REF!</v>
      </c>
      <c r="EP8681" t="e">
        <f t="shared" si="441"/>
        <v>#REF!</v>
      </c>
      <c r="EQ8681" t="e">
        <f t="shared" si="442"/>
        <v>#REF!</v>
      </c>
      <c r="ER8681" t="e">
        <f t="shared" si="443"/>
        <v>#REF!</v>
      </c>
    </row>
    <row r="8682" spans="142:148" x14ac:dyDescent="0.25">
      <c r="EL8682">
        <v>8675</v>
      </c>
      <c r="EM8682" t="e">
        <v>#REF!</v>
      </c>
      <c r="EN8682" t="e">
        <v>#REF!</v>
      </c>
      <c r="EP8682" t="e">
        <f t="shared" si="441"/>
        <v>#REF!</v>
      </c>
      <c r="EQ8682" t="e">
        <f t="shared" si="442"/>
        <v>#REF!</v>
      </c>
      <c r="ER8682" t="e">
        <f t="shared" si="443"/>
        <v>#REF!</v>
      </c>
    </row>
    <row r="8683" spans="142:148" x14ac:dyDescent="0.25">
      <c r="EL8683">
        <v>8676</v>
      </c>
      <c r="EM8683" t="e">
        <v>#REF!</v>
      </c>
      <c r="EN8683" t="e">
        <v>#REF!</v>
      </c>
      <c r="EP8683" t="e">
        <f t="shared" si="441"/>
        <v>#REF!</v>
      </c>
      <c r="EQ8683" t="e">
        <f t="shared" si="442"/>
        <v>#REF!</v>
      </c>
      <c r="ER8683" t="e">
        <f t="shared" si="443"/>
        <v>#REF!</v>
      </c>
    </row>
    <row r="8684" spans="142:148" x14ac:dyDescent="0.25">
      <c r="EL8684">
        <v>8677</v>
      </c>
      <c r="EM8684" t="e">
        <v>#REF!</v>
      </c>
      <c r="EN8684" t="e">
        <v>#REF!</v>
      </c>
      <c r="EP8684" t="e">
        <f t="shared" si="441"/>
        <v>#REF!</v>
      </c>
      <c r="EQ8684" t="e">
        <f t="shared" si="442"/>
        <v>#REF!</v>
      </c>
      <c r="ER8684" t="e">
        <f t="shared" si="443"/>
        <v>#REF!</v>
      </c>
    </row>
    <row r="8685" spans="142:148" x14ac:dyDescent="0.25">
      <c r="EL8685">
        <v>8678</v>
      </c>
      <c r="EM8685" t="e">
        <v>#REF!</v>
      </c>
      <c r="EN8685" t="e">
        <v>#REF!</v>
      </c>
      <c r="EP8685" t="e">
        <f t="shared" si="441"/>
        <v>#REF!</v>
      </c>
      <c r="EQ8685" t="e">
        <f t="shared" si="442"/>
        <v>#REF!</v>
      </c>
      <c r="ER8685" t="e">
        <f t="shared" si="443"/>
        <v>#REF!</v>
      </c>
    </row>
    <row r="8686" spans="142:148" x14ac:dyDescent="0.25">
      <c r="EL8686">
        <v>8679</v>
      </c>
      <c r="EM8686" t="e">
        <v>#REF!</v>
      </c>
      <c r="EN8686" t="e">
        <v>#REF!</v>
      </c>
      <c r="EP8686" t="e">
        <f t="shared" si="441"/>
        <v>#REF!</v>
      </c>
      <c r="EQ8686" t="e">
        <f t="shared" si="442"/>
        <v>#REF!</v>
      </c>
      <c r="ER8686" t="e">
        <f t="shared" si="443"/>
        <v>#REF!</v>
      </c>
    </row>
    <row r="8687" spans="142:148" x14ac:dyDescent="0.25">
      <c r="EL8687">
        <v>8680</v>
      </c>
      <c r="EM8687" t="e">
        <v>#REF!</v>
      </c>
      <c r="EN8687" t="e">
        <v>#REF!</v>
      </c>
      <c r="EP8687" t="e">
        <f t="shared" si="441"/>
        <v>#REF!</v>
      </c>
      <c r="EQ8687" t="e">
        <f t="shared" si="442"/>
        <v>#REF!</v>
      </c>
      <c r="ER8687" t="e">
        <f t="shared" si="443"/>
        <v>#REF!</v>
      </c>
    </row>
    <row r="8688" spans="142:148" x14ac:dyDescent="0.25">
      <c r="EL8688">
        <v>8681</v>
      </c>
      <c r="EM8688" t="e">
        <v>#REF!</v>
      </c>
      <c r="EN8688" t="e">
        <v>#REF!</v>
      </c>
      <c r="EP8688" t="e">
        <f t="shared" si="441"/>
        <v>#REF!</v>
      </c>
      <c r="EQ8688" t="e">
        <f t="shared" si="442"/>
        <v>#REF!</v>
      </c>
      <c r="ER8688" t="e">
        <f t="shared" si="443"/>
        <v>#REF!</v>
      </c>
    </row>
    <row r="8689" spans="142:148" x14ac:dyDescent="0.25">
      <c r="EL8689">
        <v>8682</v>
      </c>
      <c r="EM8689" t="e">
        <v>#REF!</v>
      </c>
      <c r="EN8689" t="e">
        <v>#REF!</v>
      </c>
      <c r="EP8689" t="e">
        <f t="shared" si="441"/>
        <v>#REF!</v>
      </c>
      <c r="EQ8689" t="e">
        <f t="shared" si="442"/>
        <v>#REF!</v>
      </c>
      <c r="ER8689" t="e">
        <f t="shared" si="443"/>
        <v>#REF!</v>
      </c>
    </row>
    <row r="8690" spans="142:148" x14ac:dyDescent="0.25">
      <c r="EL8690">
        <v>8683</v>
      </c>
      <c r="EM8690" t="e">
        <v>#REF!</v>
      </c>
      <c r="EN8690" t="e">
        <v>#REF!</v>
      </c>
      <c r="EP8690" t="e">
        <f t="shared" si="441"/>
        <v>#REF!</v>
      </c>
      <c r="EQ8690" t="e">
        <f t="shared" si="442"/>
        <v>#REF!</v>
      </c>
      <c r="ER8690" t="e">
        <f t="shared" si="443"/>
        <v>#REF!</v>
      </c>
    </row>
    <row r="8691" spans="142:148" x14ac:dyDescent="0.25">
      <c r="EL8691">
        <v>8684</v>
      </c>
      <c r="EM8691" t="e">
        <v>#REF!</v>
      </c>
      <c r="EN8691" t="e">
        <v>#REF!</v>
      </c>
      <c r="EP8691" t="e">
        <f t="shared" si="441"/>
        <v>#REF!</v>
      </c>
      <c r="EQ8691" t="e">
        <f t="shared" si="442"/>
        <v>#REF!</v>
      </c>
      <c r="ER8691" t="e">
        <f t="shared" si="443"/>
        <v>#REF!</v>
      </c>
    </row>
    <row r="8692" spans="142:148" x14ac:dyDescent="0.25">
      <c r="EL8692">
        <v>8685</v>
      </c>
      <c r="EM8692" t="e">
        <v>#REF!</v>
      </c>
      <c r="EN8692" t="e">
        <v>#REF!</v>
      </c>
      <c r="EP8692" t="e">
        <f t="shared" si="441"/>
        <v>#REF!</v>
      </c>
      <c r="EQ8692" t="e">
        <f t="shared" si="442"/>
        <v>#REF!</v>
      </c>
      <c r="ER8692" t="e">
        <f t="shared" si="443"/>
        <v>#REF!</v>
      </c>
    </row>
    <row r="8693" spans="142:148" x14ac:dyDescent="0.25">
      <c r="EL8693">
        <v>8686</v>
      </c>
      <c r="EM8693" t="e">
        <v>#REF!</v>
      </c>
      <c r="EN8693" t="e">
        <v>#REF!</v>
      </c>
      <c r="EP8693" t="e">
        <f t="shared" si="441"/>
        <v>#REF!</v>
      </c>
      <c r="EQ8693" t="e">
        <f t="shared" si="442"/>
        <v>#REF!</v>
      </c>
      <c r="ER8693" t="e">
        <f t="shared" si="443"/>
        <v>#REF!</v>
      </c>
    </row>
    <row r="8694" spans="142:148" x14ac:dyDescent="0.25">
      <c r="EL8694">
        <v>8687</v>
      </c>
      <c r="EM8694" t="e">
        <v>#REF!</v>
      </c>
      <c r="EN8694" t="e">
        <v>#REF!</v>
      </c>
      <c r="EP8694" t="e">
        <f t="shared" si="441"/>
        <v>#REF!</v>
      </c>
      <c r="EQ8694" t="e">
        <f t="shared" si="442"/>
        <v>#REF!</v>
      </c>
      <c r="ER8694" t="e">
        <f t="shared" si="443"/>
        <v>#REF!</v>
      </c>
    </row>
    <row r="8695" spans="142:148" x14ac:dyDescent="0.25">
      <c r="EL8695">
        <v>8688</v>
      </c>
      <c r="EM8695" t="e">
        <v>#REF!</v>
      </c>
      <c r="EN8695" t="e">
        <v>#REF!</v>
      </c>
      <c r="EP8695" t="e">
        <f t="shared" si="441"/>
        <v>#REF!</v>
      </c>
      <c r="EQ8695" t="e">
        <f t="shared" si="442"/>
        <v>#REF!</v>
      </c>
      <c r="ER8695" t="e">
        <f t="shared" si="443"/>
        <v>#REF!</v>
      </c>
    </row>
    <row r="8696" spans="142:148" x14ac:dyDescent="0.25">
      <c r="EL8696">
        <v>8689</v>
      </c>
      <c r="EM8696" t="e">
        <v>#REF!</v>
      </c>
      <c r="EN8696" t="e">
        <v>#REF!</v>
      </c>
      <c r="EP8696" t="e">
        <f t="shared" si="441"/>
        <v>#REF!</v>
      </c>
      <c r="EQ8696" t="e">
        <f t="shared" si="442"/>
        <v>#REF!</v>
      </c>
      <c r="ER8696" t="e">
        <f t="shared" si="443"/>
        <v>#REF!</v>
      </c>
    </row>
    <row r="8697" spans="142:148" x14ac:dyDescent="0.25">
      <c r="EL8697">
        <v>8690</v>
      </c>
      <c r="EM8697" t="e">
        <v>#REF!</v>
      </c>
      <c r="EN8697" t="e">
        <v>#REF!</v>
      </c>
      <c r="EP8697" t="e">
        <f t="shared" si="441"/>
        <v>#REF!</v>
      </c>
      <c r="EQ8697" t="e">
        <f t="shared" si="442"/>
        <v>#REF!</v>
      </c>
      <c r="ER8697" t="e">
        <f t="shared" si="443"/>
        <v>#REF!</v>
      </c>
    </row>
    <row r="8698" spans="142:148" x14ac:dyDescent="0.25">
      <c r="EL8698">
        <v>8691</v>
      </c>
      <c r="EM8698" t="e">
        <v>#REF!</v>
      </c>
      <c r="EN8698" t="e">
        <v>#REF!</v>
      </c>
      <c r="EP8698" t="e">
        <f t="shared" si="441"/>
        <v>#REF!</v>
      </c>
      <c r="EQ8698" t="e">
        <f t="shared" si="442"/>
        <v>#REF!</v>
      </c>
      <c r="ER8698" t="e">
        <f t="shared" si="443"/>
        <v>#REF!</v>
      </c>
    </row>
    <row r="8699" spans="142:148" x14ac:dyDescent="0.25">
      <c r="EL8699">
        <v>8692</v>
      </c>
      <c r="EM8699" t="e">
        <v>#REF!</v>
      </c>
      <c r="EN8699" t="e">
        <v>#REF!</v>
      </c>
      <c r="EP8699" t="e">
        <f t="shared" si="441"/>
        <v>#REF!</v>
      </c>
      <c r="EQ8699" t="e">
        <f t="shared" si="442"/>
        <v>#REF!</v>
      </c>
      <c r="ER8699" t="e">
        <f t="shared" si="443"/>
        <v>#REF!</v>
      </c>
    </row>
    <row r="8700" spans="142:148" x14ac:dyDescent="0.25">
      <c r="EL8700">
        <v>8693</v>
      </c>
      <c r="EM8700" t="e">
        <v>#REF!</v>
      </c>
      <c r="EN8700" t="e">
        <v>#REF!</v>
      </c>
      <c r="EP8700" t="e">
        <f t="shared" si="441"/>
        <v>#REF!</v>
      </c>
      <c r="EQ8700" t="e">
        <f t="shared" si="442"/>
        <v>#REF!</v>
      </c>
      <c r="ER8700" t="e">
        <f t="shared" si="443"/>
        <v>#REF!</v>
      </c>
    </row>
    <row r="8701" spans="142:148" x14ac:dyDescent="0.25">
      <c r="EL8701">
        <v>8694</v>
      </c>
      <c r="EM8701" t="e">
        <v>#REF!</v>
      </c>
      <c r="EN8701" t="e">
        <v>#REF!</v>
      </c>
      <c r="EP8701" t="e">
        <f t="shared" si="441"/>
        <v>#REF!</v>
      </c>
      <c r="EQ8701" t="e">
        <f t="shared" si="442"/>
        <v>#REF!</v>
      </c>
      <c r="ER8701" t="e">
        <f t="shared" si="443"/>
        <v>#REF!</v>
      </c>
    </row>
    <row r="8702" spans="142:148" x14ac:dyDescent="0.25">
      <c r="EL8702">
        <v>8695</v>
      </c>
      <c r="EM8702" t="e">
        <v>#REF!</v>
      </c>
      <c r="EN8702" t="e">
        <v>#REF!</v>
      </c>
      <c r="EP8702" t="e">
        <f t="shared" si="441"/>
        <v>#REF!</v>
      </c>
      <c r="EQ8702" t="e">
        <f t="shared" si="442"/>
        <v>#REF!</v>
      </c>
      <c r="ER8702" t="e">
        <f t="shared" si="443"/>
        <v>#REF!</v>
      </c>
    </row>
    <row r="8703" spans="142:148" x14ac:dyDescent="0.25">
      <c r="EL8703">
        <v>8696</v>
      </c>
      <c r="EM8703" t="e">
        <v>#REF!</v>
      </c>
      <c r="EN8703" t="e">
        <v>#REF!</v>
      </c>
      <c r="EP8703" t="e">
        <f t="shared" si="441"/>
        <v>#REF!</v>
      </c>
      <c r="EQ8703" t="e">
        <f t="shared" si="442"/>
        <v>#REF!</v>
      </c>
      <c r="ER8703" t="e">
        <f t="shared" si="443"/>
        <v>#REF!</v>
      </c>
    </row>
    <row r="8704" spans="142:148" x14ac:dyDescent="0.25">
      <c r="EL8704">
        <v>8697</v>
      </c>
      <c r="EM8704" t="e">
        <v>#REF!</v>
      </c>
      <c r="EN8704" t="e">
        <v>#REF!</v>
      </c>
      <c r="EP8704" t="e">
        <f t="shared" si="441"/>
        <v>#REF!</v>
      </c>
      <c r="EQ8704" t="e">
        <f t="shared" si="442"/>
        <v>#REF!</v>
      </c>
      <c r="ER8704" t="e">
        <f t="shared" si="443"/>
        <v>#REF!</v>
      </c>
    </row>
    <row r="8705" spans="142:148" x14ac:dyDescent="0.25">
      <c r="EL8705">
        <v>8698</v>
      </c>
      <c r="EM8705" t="e">
        <v>#REF!</v>
      </c>
      <c r="EN8705" t="e">
        <v>#REF!</v>
      </c>
      <c r="EP8705" t="e">
        <f t="shared" si="441"/>
        <v>#REF!</v>
      </c>
      <c r="EQ8705" t="e">
        <f t="shared" si="442"/>
        <v>#REF!</v>
      </c>
      <c r="ER8705" t="e">
        <f t="shared" si="443"/>
        <v>#REF!</v>
      </c>
    </row>
    <row r="8706" spans="142:148" x14ac:dyDescent="0.25">
      <c r="EL8706">
        <v>8699</v>
      </c>
      <c r="EM8706" t="e">
        <v>#REF!</v>
      </c>
      <c r="EN8706" t="e">
        <v>#REF!</v>
      </c>
      <c r="EP8706" t="e">
        <f t="shared" si="441"/>
        <v>#REF!</v>
      </c>
      <c r="EQ8706" t="e">
        <f t="shared" si="442"/>
        <v>#REF!</v>
      </c>
      <c r="ER8706" t="e">
        <f t="shared" si="443"/>
        <v>#REF!</v>
      </c>
    </row>
    <row r="8707" spans="142:148" x14ac:dyDescent="0.25">
      <c r="EL8707">
        <v>8700</v>
      </c>
      <c r="EM8707" t="e">
        <v>#REF!</v>
      </c>
      <c r="EN8707" t="e">
        <v>#REF!</v>
      </c>
      <c r="EP8707" t="e">
        <f t="shared" si="441"/>
        <v>#REF!</v>
      </c>
      <c r="EQ8707" t="e">
        <f t="shared" si="442"/>
        <v>#REF!</v>
      </c>
      <c r="ER8707" t="e">
        <f t="shared" si="443"/>
        <v>#REF!</v>
      </c>
    </row>
    <row r="8708" spans="142:148" x14ac:dyDescent="0.25">
      <c r="EL8708">
        <v>8701</v>
      </c>
      <c r="EM8708" t="e">
        <v>#REF!</v>
      </c>
      <c r="EN8708" t="e">
        <v>#REF!</v>
      </c>
      <c r="EP8708" t="e">
        <f t="shared" si="441"/>
        <v>#REF!</v>
      </c>
      <c r="EQ8708" t="e">
        <f t="shared" si="442"/>
        <v>#REF!</v>
      </c>
      <c r="ER8708" t="e">
        <f t="shared" si="443"/>
        <v>#REF!</v>
      </c>
    </row>
    <row r="8709" spans="142:148" x14ac:dyDescent="0.25">
      <c r="EL8709">
        <v>8702</v>
      </c>
      <c r="EM8709" t="e">
        <v>#REF!</v>
      </c>
      <c r="EN8709" t="e">
        <v>#REF!</v>
      </c>
      <c r="EP8709" t="e">
        <f t="shared" si="441"/>
        <v>#REF!</v>
      </c>
      <c r="EQ8709" t="e">
        <f t="shared" si="442"/>
        <v>#REF!</v>
      </c>
      <c r="ER8709" t="e">
        <f t="shared" si="443"/>
        <v>#REF!</v>
      </c>
    </row>
    <row r="8710" spans="142:148" x14ac:dyDescent="0.25">
      <c r="EL8710">
        <v>8703</v>
      </c>
      <c r="EM8710" t="e">
        <v>#REF!</v>
      </c>
      <c r="EN8710" t="e">
        <v>#REF!</v>
      </c>
      <c r="EP8710" t="e">
        <f t="shared" si="441"/>
        <v>#REF!</v>
      </c>
      <c r="EQ8710" t="e">
        <f t="shared" si="442"/>
        <v>#REF!</v>
      </c>
      <c r="ER8710" t="e">
        <f t="shared" si="443"/>
        <v>#REF!</v>
      </c>
    </row>
    <row r="8711" spans="142:148" x14ac:dyDescent="0.25">
      <c r="EL8711">
        <v>8704</v>
      </c>
      <c r="EM8711" t="e">
        <v>#REF!</v>
      </c>
      <c r="EN8711" t="e">
        <v>#REF!</v>
      </c>
      <c r="EP8711" t="e">
        <f t="shared" si="441"/>
        <v>#REF!</v>
      </c>
      <c r="EQ8711" t="e">
        <f t="shared" si="442"/>
        <v>#REF!</v>
      </c>
      <c r="ER8711" t="e">
        <f t="shared" si="443"/>
        <v>#REF!</v>
      </c>
    </row>
    <row r="8712" spans="142:148" x14ac:dyDescent="0.25">
      <c r="EL8712">
        <v>8705</v>
      </c>
      <c r="EM8712" t="e">
        <v>#REF!</v>
      </c>
      <c r="EN8712" t="e">
        <v>#REF!</v>
      </c>
      <c r="EP8712" t="e">
        <f t="shared" si="441"/>
        <v>#REF!</v>
      </c>
      <c r="EQ8712" t="e">
        <f t="shared" si="442"/>
        <v>#REF!</v>
      </c>
      <c r="ER8712" t="e">
        <f t="shared" si="443"/>
        <v>#REF!</v>
      </c>
    </row>
    <row r="8713" spans="142:148" x14ac:dyDescent="0.25">
      <c r="EL8713">
        <v>8706</v>
      </c>
      <c r="EM8713" t="e">
        <v>#REF!</v>
      </c>
      <c r="EN8713" t="e">
        <v>#REF!</v>
      </c>
      <c r="EP8713" t="e">
        <f t="shared" si="441"/>
        <v>#REF!</v>
      </c>
      <c r="EQ8713" t="e">
        <f t="shared" si="442"/>
        <v>#REF!</v>
      </c>
      <c r="ER8713" t="e">
        <f t="shared" si="443"/>
        <v>#REF!</v>
      </c>
    </row>
    <row r="8714" spans="142:148" x14ac:dyDescent="0.25">
      <c r="EL8714">
        <v>8707</v>
      </c>
      <c r="EM8714" t="e">
        <v>#REF!</v>
      </c>
      <c r="EN8714" t="e">
        <v>#REF!</v>
      </c>
      <c r="EP8714" t="e">
        <f t="shared" si="441"/>
        <v>#REF!</v>
      </c>
      <c r="EQ8714" t="e">
        <f t="shared" si="442"/>
        <v>#REF!</v>
      </c>
      <c r="ER8714" t="e">
        <f t="shared" si="443"/>
        <v>#REF!</v>
      </c>
    </row>
    <row r="8715" spans="142:148" x14ac:dyDescent="0.25">
      <c r="EL8715">
        <v>8708</v>
      </c>
      <c r="EM8715" t="e">
        <v>#REF!</v>
      </c>
      <c r="EN8715" t="e">
        <v>#REF!</v>
      </c>
      <c r="EP8715" t="e">
        <f t="shared" si="441"/>
        <v>#REF!</v>
      </c>
      <c r="EQ8715" t="e">
        <f t="shared" si="442"/>
        <v>#REF!</v>
      </c>
      <c r="ER8715" t="e">
        <f t="shared" si="443"/>
        <v>#REF!</v>
      </c>
    </row>
    <row r="8716" spans="142:148" x14ac:dyDescent="0.25">
      <c r="EL8716">
        <v>8709</v>
      </c>
      <c r="EM8716" t="e">
        <v>#REF!</v>
      </c>
      <c r="EN8716" t="e">
        <v>#REF!</v>
      </c>
      <c r="EP8716" t="e">
        <f t="shared" si="441"/>
        <v>#REF!</v>
      </c>
      <c r="EQ8716" t="e">
        <f t="shared" si="442"/>
        <v>#REF!</v>
      </c>
      <c r="ER8716" t="e">
        <f t="shared" si="443"/>
        <v>#REF!</v>
      </c>
    </row>
    <row r="8717" spans="142:148" x14ac:dyDescent="0.25">
      <c r="EL8717">
        <v>8710</v>
      </c>
      <c r="EM8717" t="e">
        <v>#REF!</v>
      </c>
      <c r="EN8717" t="e">
        <v>#REF!</v>
      </c>
      <c r="EP8717" t="e">
        <f t="shared" si="441"/>
        <v>#REF!</v>
      </c>
      <c r="EQ8717" t="e">
        <f t="shared" si="442"/>
        <v>#REF!</v>
      </c>
      <c r="ER8717" t="e">
        <f t="shared" si="443"/>
        <v>#REF!</v>
      </c>
    </row>
    <row r="8718" spans="142:148" x14ac:dyDescent="0.25">
      <c r="EL8718">
        <v>8711</v>
      </c>
      <c r="EM8718" t="e">
        <v>#REF!</v>
      </c>
      <c r="EN8718" t="e">
        <v>#REF!</v>
      </c>
      <c r="EP8718" t="e">
        <f t="shared" si="441"/>
        <v>#REF!</v>
      </c>
      <c r="EQ8718" t="e">
        <f t="shared" si="442"/>
        <v>#REF!</v>
      </c>
      <c r="ER8718" t="e">
        <f t="shared" si="443"/>
        <v>#REF!</v>
      </c>
    </row>
    <row r="8719" spans="142:148" x14ac:dyDescent="0.25">
      <c r="EL8719">
        <v>8712</v>
      </c>
      <c r="EM8719" t="e">
        <v>#REF!</v>
      </c>
      <c r="EN8719" t="e">
        <v>#REF!</v>
      </c>
      <c r="EP8719" t="e">
        <f t="shared" si="441"/>
        <v>#REF!</v>
      </c>
      <c r="EQ8719" t="e">
        <f t="shared" si="442"/>
        <v>#REF!</v>
      </c>
      <c r="ER8719" t="e">
        <f t="shared" si="443"/>
        <v>#REF!</v>
      </c>
    </row>
    <row r="8720" spans="142:148" x14ac:dyDescent="0.25">
      <c r="EL8720">
        <v>8713</v>
      </c>
      <c r="EM8720" t="e">
        <v>#REF!</v>
      </c>
      <c r="EN8720" t="e">
        <v>#REF!</v>
      </c>
      <c r="EP8720" t="e">
        <f t="shared" si="441"/>
        <v>#REF!</v>
      </c>
      <c r="EQ8720" t="e">
        <f t="shared" si="442"/>
        <v>#REF!</v>
      </c>
      <c r="ER8720" t="e">
        <f t="shared" si="443"/>
        <v>#REF!</v>
      </c>
    </row>
    <row r="8721" spans="142:148" x14ac:dyDescent="0.25">
      <c r="EL8721">
        <v>8714</v>
      </c>
      <c r="EM8721" t="e">
        <v>#REF!</v>
      </c>
      <c r="EN8721" t="e">
        <v>#REF!</v>
      </c>
      <c r="EP8721" t="e">
        <f t="shared" si="441"/>
        <v>#REF!</v>
      </c>
      <c r="EQ8721" t="e">
        <f t="shared" si="442"/>
        <v>#REF!</v>
      </c>
      <c r="ER8721" t="e">
        <f t="shared" si="443"/>
        <v>#REF!</v>
      </c>
    </row>
    <row r="8722" spans="142:148" x14ac:dyDescent="0.25">
      <c r="EL8722">
        <v>8715</v>
      </c>
      <c r="EM8722" t="e">
        <v>#REF!</v>
      </c>
      <c r="EN8722" t="e">
        <v>#REF!</v>
      </c>
      <c r="EP8722" t="e">
        <f t="shared" si="441"/>
        <v>#REF!</v>
      </c>
      <c r="EQ8722" t="e">
        <f t="shared" si="442"/>
        <v>#REF!</v>
      </c>
      <c r="ER8722" t="e">
        <f t="shared" si="443"/>
        <v>#REF!</v>
      </c>
    </row>
    <row r="8723" spans="142:148" x14ac:dyDescent="0.25">
      <c r="EL8723">
        <v>8716</v>
      </c>
      <c r="EM8723" t="e">
        <v>#REF!</v>
      </c>
      <c r="EN8723" t="e">
        <v>#REF!</v>
      </c>
      <c r="EP8723" t="e">
        <f t="shared" si="441"/>
        <v>#REF!</v>
      </c>
      <c r="EQ8723" t="e">
        <f t="shared" si="442"/>
        <v>#REF!</v>
      </c>
      <c r="ER8723" t="e">
        <f t="shared" si="443"/>
        <v>#REF!</v>
      </c>
    </row>
    <row r="8724" spans="142:148" x14ac:dyDescent="0.25">
      <c r="EL8724">
        <v>8717</v>
      </c>
      <c r="EM8724" t="e">
        <v>#REF!</v>
      </c>
      <c r="EN8724" t="e">
        <v>#REF!</v>
      </c>
      <c r="EP8724" t="e">
        <f t="shared" si="441"/>
        <v>#REF!</v>
      </c>
      <c r="EQ8724" t="e">
        <f t="shared" si="442"/>
        <v>#REF!</v>
      </c>
      <c r="ER8724" t="e">
        <f t="shared" si="443"/>
        <v>#REF!</v>
      </c>
    </row>
    <row r="8725" spans="142:148" x14ac:dyDescent="0.25">
      <c r="EL8725">
        <v>8718</v>
      </c>
      <c r="EM8725" t="e">
        <v>#REF!</v>
      </c>
      <c r="EN8725" t="e">
        <v>#REF!</v>
      </c>
      <c r="EP8725" t="e">
        <f t="shared" si="441"/>
        <v>#REF!</v>
      </c>
      <c r="EQ8725" t="e">
        <f t="shared" si="442"/>
        <v>#REF!</v>
      </c>
      <c r="ER8725" t="e">
        <f t="shared" si="443"/>
        <v>#REF!</v>
      </c>
    </row>
    <row r="8726" spans="142:148" x14ac:dyDescent="0.25">
      <c r="EL8726">
        <v>8719</v>
      </c>
      <c r="EM8726" t="e">
        <v>#REF!</v>
      </c>
      <c r="EN8726" t="e">
        <v>#REF!</v>
      </c>
      <c r="EP8726" t="e">
        <f t="shared" si="441"/>
        <v>#REF!</v>
      </c>
      <c r="EQ8726" t="e">
        <f t="shared" si="442"/>
        <v>#REF!</v>
      </c>
      <c r="ER8726" t="e">
        <f t="shared" si="443"/>
        <v>#REF!</v>
      </c>
    </row>
    <row r="8727" spans="142:148" x14ac:dyDescent="0.25">
      <c r="EL8727">
        <v>8720</v>
      </c>
      <c r="EM8727" t="e">
        <v>#REF!</v>
      </c>
      <c r="EN8727" t="e">
        <v>#REF!</v>
      </c>
      <c r="EP8727" t="e">
        <f t="shared" si="441"/>
        <v>#REF!</v>
      </c>
      <c r="EQ8727" t="e">
        <f t="shared" si="442"/>
        <v>#REF!</v>
      </c>
      <c r="ER8727" t="e">
        <f t="shared" si="443"/>
        <v>#REF!</v>
      </c>
    </row>
    <row r="8728" spans="142:148" x14ac:dyDescent="0.25">
      <c r="EL8728">
        <v>8721</v>
      </c>
      <c r="EM8728" t="e">
        <v>#REF!</v>
      </c>
      <c r="EN8728" t="e">
        <v>#REF!</v>
      </c>
      <c r="EP8728" t="e">
        <f t="shared" ref="EP8728:EP8791" si="444">IF(EM8728&gt;EN8728,1,0)</f>
        <v>#REF!</v>
      </c>
      <c r="EQ8728" t="e">
        <f t="shared" ref="EQ8728:EQ8791" si="445">IF(EP8728&gt;0,0,1)</f>
        <v>#REF!</v>
      </c>
      <c r="ER8728" t="e">
        <f t="shared" ref="ER8728:ER8791" si="446">IF(EM8728&gt;EN8728,EM8728-EN8728,EN8728-EM8728)</f>
        <v>#REF!</v>
      </c>
    </row>
    <row r="8729" spans="142:148" x14ac:dyDescent="0.25">
      <c r="EL8729">
        <v>8722</v>
      </c>
      <c r="EM8729" t="e">
        <v>#REF!</v>
      </c>
      <c r="EN8729" t="e">
        <v>#REF!</v>
      </c>
      <c r="EP8729" t="e">
        <f t="shared" si="444"/>
        <v>#REF!</v>
      </c>
      <c r="EQ8729" t="e">
        <f t="shared" si="445"/>
        <v>#REF!</v>
      </c>
      <c r="ER8729" t="e">
        <f t="shared" si="446"/>
        <v>#REF!</v>
      </c>
    </row>
    <row r="8730" spans="142:148" x14ac:dyDescent="0.25">
      <c r="EL8730">
        <v>8723</v>
      </c>
      <c r="EM8730" t="e">
        <v>#REF!</v>
      </c>
      <c r="EN8730" t="e">
        <v>#REF!</v>
      </c>
      <c r="EP8730" t="e">
        <f t="shared" si="444"/>
        <v>#REF!</v>
      </c>
      <c r="EQ8730" t="e">
        <f t="shared" si="445"/>
        <v>#REF!</v>
      </c>
      <c r="ER8730" t="e">
        <f t="shared" si="446"/>
        <v>#REF!</v>
      </c>
    </row>
    <row r="8731" spans="142:148" x14ac:dyDescent="0.25">
      <c r="EL8731">
        <v>8724</v>
      </c>
      <c r="EM8731" t="e">
        <v>#REF!</v>
      </c>
      <c r="EN8731" t="e">
        <v>#REF!</v>
      </c>
      <c r="EP8731" t="e">
        <f t="shared" si="444"/>
        <v>#REF!</v>
      </c>
      <c r="EQ8731" t="e">
        <f t="shared" si="445"/>
        <v>#REF!</v>
      </c>
      <c r="ER8731" t="e">
        <f t="shared" si="446"/>
        <v>#REF!</v>
      </c>
    </row>
    <row r="8732" spans="142:148" x14ac:dyDescent="0.25">
      <c r="EL8732">
        <v>8725</v>
      </c>
      <c r="EM8732" t="e">
        <v>#REF!</v>
      </c>
      <c r="EN8732" t="e">
        <v>#REF!</v>
      </c>
      <c r="EP8732" t="e">
        <f t="shared" si="444"/>
        <v>#REF!</v>
      </c>
      <c r="EQ8732" t="e">
        <f t="shared" si="445"/>
        <v>#REF!</v>
      </c>
      <c r="ER8732" t="e">
        <f t="shared" si="446"/>
        <v>#REF!</v>
      </c>
    </row>
    <row r="8733" spans="142:148" x14ac:dyDescent="0.25">
      <c r="EL8733">
        <v>8726</v>
      </c>
      <c r="EM8733" t="e">
        <v>#REF!</v>
      </c>
      <c r="EN8733" t="e">
        <v>#REF!</v>
      </c>
      <c r="EP8733" t="e">
        <f t="shared" si="444"/>
        <v>#REF!</v>
      </c>
      <c r="EQ8733" t="e">
        <f t="shared" si="445"/>
        <v>#REF!</v>
      </c>
      <c r="ER8733" t="e">
        <f t="shared" si="446"/>
        <v>#REF!</v>
      </c>
    </row>
    <row r="8734" spans="142:148" x14ac:dyDescent="0.25">
      <c r="EL8734">
        <v>8727</v>
      </c>
      <c r="EM8734" t="e">
        <v>#REF!</v>
      </c>
      <c r="EN8734" t="e">
        <v>#REF!</v>
      </c>
      <c r="EP8734" t="e">
        <f t="shared" si="444"/>
        <v>#REF!</v>
      </c>
      <c r="EQ8734" t="e">
        <f t="shared" si="445"/>
        <v>#REF!</v>
      </c>
      <c r="ER8734" t="e">
        <f t="shared" si="446"/>
        <v>#REF!</v>
      </c>
    </row>
    <row r="8735" spans="142:148" x14ac:dyDescent="0.25">
      <c r="EL8735">
        <v>8728</v>
      </c>
      <c r="EM8735" t="e">
        <v>#REF!</v>
      </c>
      <c r="EN8735" t="e">
        <v>#REF!</v>
      </c>
      <c r="EP8735" t="e">
        <f t="shared" si="444"/>
        <v>#REF!</v>
      </c>
      <c r="EQ8735" t="e">
        <f t="shared" si="445"/>
        <v>#REF!</v>
      </c>
      <c r="ER8735" t="e">
        <f t="shared" si="446"/>
        <v>#REF!</v>
      </c>
    </row>
    <row r="8736" spans="142:148" x14ac:dyDescent="0.25">
      <c r="EL8736">
        <v>8729</v>
      </c>
      <c r="EM8736" t="e">
        <v>#REF!</v>
      </c>
      <c r="EN8736" t="e">
        <v>#REF!</v>
      </c>
      <c r="EP8736" t="e">
        <f t="shared" si="444"/>
        <v>#REF!</v>
      </c>
      <c r="EQ8736" t="e">
        <f t="shared" si="445"/>
        <v>#REF!</v>
      </c>
      <c r="ER8736" t="e">
        <f t="shared" si="446"/>
        <v>#REF!</v>
      </c>
    </row>
    <row r="8737" spans="142:148" x14ac:dyDescent="0.25">
      <c r="EL8737">
        <v>8730</v>
      </c>
      <c r="EM8737" t="e">
        <v>#REF!</v>
      </c>
      <c r="EN8737" t="e">
        <v>#REF!</v>
      </c>
      <c r="EP8737" t="e">
        <f t="shared" si="444"/>
        <v>#REF!</v>
      </c>
      <c r="EQ8737" t="e">
        <f t="shared" si="445"/>
        <v>#REF!</v>
      </c>
      <c r="ER8737" t="e">
        <f t="shared" si="446"/>
        <v>#REF!</v>
      </c>
    </row>
    <row r="8738" spans="142:148" x14ac:dyDescent="0.25">
      <c r="EL8738">
        <v>8731</v>
      </c>
      <c r="EM8738" t="e">
        <v>#REF!</v>
      </c>
      <c r="EN8738" t="e">
        <v>#REF!</v>
      </c>
      <c r="EP8738" t="e">
        <f t="shared" si="444"/>
        <v>#REF!</v>
      </c>
      <c r="EQ8738" t="e">
        <f t="shared" si="445"/>
        <v>#REF!</v>
      </c>
      <c r="ER8738" t="e">
        <f t="shared" si="446"/>
        <v>#REF!</v>
      </c>
    </row>
    <row r="8739" spans="142:148" x14ac:dyDescent="0.25">
      <c r="EL8739">
        <v>8732</v>
      </c>
      <c r="EM8739" t="e">
        <v>#REF!</v>
      </c>
      <c r="EN8739" t="e">
        <v>#REF!</v>
      </c>
      <c r="EP8739" t="e">
        <f t="shared" si="444"/>
        <v>#REF!</v>
      </c>
      <c r="EQ8739" t="e">
        <f t="shared" si="445"/>
        <v>#REF!</v>
      </c>
      <c r="ER8739" t="e">
        <f t="shared" si="446"/>
        <v>#REF!</v>
      </c>
    </row>
    <row r="8740" spans="142:148" x14ac:dyDescent="0.25">
      <c r="EL8740">
        <v>8733</v>
      </c>
      <c r="EM8740" t="e">
        <v>#REF!</v>
      </c>
      <c r="EN8740" t="e">
        <v>#REF!</v>
      </c>
      <c r="EP8740" t="e">
        <f t="shared" si="444"/>
        <v>#REF!</v>
      </c>
      <c r="EQ8740" t="e">
        <f t="shared" si="445"/>
        <v>#REF!</v>
      </c>
      <c r="ER8740" t="e">
        <f t="shared" si="446"/>
        <v>#REF!</v>
      </c>
    </row>
    <row r="8741" spans="142:148" x14ac:dyDescent="0.25">
      <c r="EL8741">
        <v>8734</v>
      </c>
      <c r="EM8741" t="e">
        <v>#REF!</v>
      </c>
      <c r="EN8741" t="e">
        <v>#REF!</v>
      </c>
      <c r="EP8741" t="e">
        <f t="shared" si="444"/>
        <v>#REF!</v>
      </c>
      <c r="EQ8741" t="e">
        <f t="shared" si="445"/>
        <v>#REF!</v>
      </c>
      <c r="ER8741" t="e">
        <f t="shared" si="446"/>
        <v>#REF!</v>
      </c>
    </row>
    <row r="8742" spans="142:148" x14ac:dyDescent="0.25">
      <c r="EL8742">
        <v>8735</v>
      </c>
      <c r="EM8742" t="e">
        <v>#REF!</v>
      </c>
      <c r="EN8742" t="e">
        <v>#REF!</v>
      </c>
      <c r="EP8742" t="e">
        <f t="shared" si="444"/>
        <v>#REF!</v>
      </c>
      <c r="EQ8742" t="e">
        <f t="shared" si="445"/>
        <v>#REF!</v>
      </c>
      <c r="ER8742" t="e">
        <f t="shared" si="446"/>
        <v>#REF!</v>
      </c>
    </row>
    <row r="8743" spans="142:148" x14ac:dyDescent="0.25">
      <c r="EL8743">
        <v>8736</v>
      </c>
      <c r="EM8743" t="e">
        <v>#REF!</v>
      </c>
      <c r="EN8743" t="e">
        <v>#REF!</v>
      </c>
      <c r="EP8743" t="e">
        <f t="shared" si="444"/>
        <v>#REF!</v>
      </c>
      <c r="EQ8743" t="e">
        <f t="shared" si="445"/>
        <v>#REF!</v>
      </c>
      <c r="ER8743" t="e">
        <f t="shared" si="446"/>
        <v>#REF!</v>
      </c>
    </row>
    <row r="8744" spans="142:148" x14ac:dyDescent="0.25">
      <c r="EL8744">
        <v>8737</v>
      </c>
      <c r="EM8744" t="e">
        <v>#REF!</v>
      </c>
      <c r="EN8744" t="e">
        <v>#REF!</v>
      </c>
      <c r="EP8744" t="e">
        <f t="shared" si="444"/>
        <v>#REF!</v>
      </c>
      <c r="EQ8744" t="e">
        <f t="shared" si="445"/>
        <v>#REF!</v>
      </c>
      <c r="ER8744" t="e">
        <f t="shared" si="446"/>
        <v>#REF!</v>
      </c>
    </row>
    <row r="8745" spans="142:148" x14ac:dyDescent="0.25">
      <c r="EL8745">
        <v>8738</v>
      </c>
      <c r="EM8745" t="e">
        <v>#REF!</v>
      </c>
      <c r="EN8745" t="e">
        <v>#REF!</v>
      </c>
      <c r="EP8745" t="e">
        <f t="shared" si="444"/>
        <v>#REF!</v>
      </c>
      <c r="EQ8745" t="e">
        <f t="shared" si="445"/>
        <v>#REF!</v>
      </c>
      <c r="ER8745" t="e">
        <f t="shared" si="446"/>
        <v>#REF!</v>
      </c>
    </row>
    <row r="8746" spans="142:148" x14ac:dyDescent="0.25">
      <c r="EL8746">
        <v>8739</v>
      </c>
      <c r="EM8746" t="e">
        <v>#REF!</v>
      </c>
      <c r="EN8746" t="e">
        <v>#REF!</v>
      </c>
      <c r="EP8746" t="e">
        <f t="shared" si="444"/>
        <v>#REF!</v>
      </c>
      <c r="EQ8746" t="e">
        <f t="shared" si="445"/>
        <v>#REF!</v>
      </c>
      <c r="ER8746" t="e">
        <f t="shared" si="446"/>
        <v>#REF!</v>
      </c>
    </row>
    <row r="8747" spans="142:148" x14ac:dyDescent="0.25">
      <c r="EL8747">
        <v>8740</v>
      </c>
      <c r="EM8747" t="e">
        <v>#REF!</v>
      </c>
      <c r="EN8747" t="e">
        <v>#REF!</v>
      </c>
      <c r="EP8747" t="e">
        <f t="shared" si="444"/>
        <v>#REF!</v>
      </c>
      <c r="EQ8747" t="e">
        <f t="shared" si="445"/>
        <v>#REF!</v>
      </c>
      <c r="ER8747" t="e">
        <f t="shared" si="446"/>
        <v>#REF!</v>
      </c>
    </row>
    <row r="8748" spans="142:148" x14ac:dyDescent="0.25">
      <c r="EL8748">
        <v>8741</v>
      </c>
      <c r="EM8748" t="e">
        <v>#REF!</v>
      </c>
      <c r="EN8748" t="e">
        <v>#REF!</v>
      </c>
      <c r="EP8748" t="e">
        <f t="shared" si="444"/>
        <v>#REF!</v>
      </c>
      <c r="EQ8748" t="e">
        <f t="shared" si="445"/>
        <v>#REF!</v>
      </c>
      <c r="ER8748" t="e">
        <f t="shared" si="446"/>
        <v>#REF!</v>
      </c>
    </row>
    <row r="8749" spans="142:148" x14ac:dyDescent="0.25">
      <c r="EL8749">
        <v>8742</v>
      </c>
      <c r="EM8749" t="e">
        <v>#REF!</v>
      </c>
      <c r="EN8749" t="e">
        <v>#REF!</v>
      </c>
      <c r="EP8749" t="e">
        <f t="shared" si="444"/>
        <v>#REF!</v>
      </c>
      <c r="EQ8749" t="e">
        <f t="shared" si="445"/>
        <v>#REF!</v>
      </c>
      <c r="ER8749" t="e">
        <f t="shared" si="446"/>
        <v>#REF!</v>
      </c>
    </row>
    <row r="8750" spans="142:148" x14ac:dyDescent="0.25">
      <c r="EL8750">
        <v>8743</v>
      </c>
      <c r="EM8750" t="e">
        <v>#REF!</v>
      </c>
      <c r="EN8750" t="e">
        <v>#REF!</v>
      </c>
      <c r="EP8750" t="e">
        <f t="shared" si="444"/>
        <v>#REF!</v>
      </c>
      <c r="EQ8750" t="e">
        <f t="shared" si="445"/>
        <v>#REF!</v>
      </c>
      <c r="ER8750" t="e">
        <f t="shared" si="446"/>
        <v>#REF!</v>
      </c>
    </row>
    <row r="8751" spans="142:148" x14ac:dyDescent="0.25">
      <c r="EL8751">
        <v>8744</v>
      </c>
      <c r="EM8751" t="e">
        <v>#REF!</v>
      </c>
      <c r="EN8751" t="e">
        <v>#REF!</v>
      </c>
      <c r="EP8751" t="e">
        <f t="shared" si="444"/>
        <v>#REF!</v>
      </c>
      <c r="EQ8751" t="e">
        <f t="shared" si="445"/>
        <v>#REF!</v>
      </c>
      <c r="ER8751" t="e">
        <f t="shared" si="446"/>
        <v>#REF!</v>
      </c>
    </row>
    <row r="8752" spans="142:148" x14ac:dyDescent="0.25">
      <c r="EL8752">
        <v>8745</v>
      </c>
      <c r="EM8752" t="e">
        <v>#REF!</v>
      </c>
      <c r="EN8752" t="e">
        <v>#REF!</v>
      </c>
      <c r="EP8752" t="e">
        <f t="shared" si="444"/>
        <v>#REF!</v>
      </c>
      <c r="EQ8752" t="e">
        <f t="shared" si="445"/>
        <v>#REF!</v>
      </c>
      <c r="ER8752" t="e">
        <f t="shared" si="446"/>
        <v>#REF!</v>
      </c>
    </row>
    <row r="8753" spans="142:148" x14ac:dyDescent="0.25">
      <c r="EL8753">
        <v>8746</v>
      </c>
      <c r="EM8753" t="e">
        <v>#REF!</v>
      </c>
      <c r="EN8753" t="e">
        <v>#REF!</v>
      </c>
      <c r="EP8753" t="e">
        <f t="shared" si="444"/>
        <v>#REF!</v>
      </c>
      <c r="EQ8753" t="e">
        <f t="shared" si="445"/>
        <v>#REF!</v>
      </c>
      <c r="ER8753" t="e">
        <f t="shared" si="446"/>
        <v>#REF!</v>
      </c>
    </row>
    <row r="8754" spans="142:148" x14ac:dyDescent="0.25">
      <c r="EL8754">
        <v>8747</v>
      </c>
      <c r="EM8754" t="e">
        <v>#REF!</v>
      </c>
      <c r="EN8754" t="e">
        <v>#REF!</v>
      </c>
      <c r="EP8754" t="e">
        <f t="shared" si="444"/>
        <v>#REF!</v>
      </c>
      <c r="EQ8754" t="e">
        <f t="shared" si="445"/>
        <v>#REF!</v>
      </c>
      <c r="ER8754" t="e">
        <f t="shared" si="446"/>
        <v>#REF!</v>
      </c>
    </row>
    <row r="8755" spans="142:148" x14ac:dyDescent="0.25">
      <c r="EL8755">
        <v>8748</v>
      </c>
      <c r="EM8755" t="e">
        <v>#REF!</v>
      </c>
      <c r="EN8755" t="e">
        <v>#REF!</v>
      </c>
      <c r="EP8755" t="e">
        <f t="shared" si="444"/>
        <v>#REF!</v>
      </c>
      <c r="EQ8755" t="e">
        <f t="shared" si="445"/>
        <v>#REF!</v>
      </c>
      <c r="ER8755" t="e">
        <f t="shared" si="446"/>
        <v>#REF!</v>
      </c>
    </row>
    <row r="8756" spans="142:148" x14ac:dyDescent="0.25">
      <c r="EL8756">
        <v>8749</v>
      </c>
      <c r="EM8756" t="e">
        <v>#REF!</v>
      </c>
      <c r="EN8756" t="e">
        <v>#REF!</v>
      </c>
      <c r="EP8756" t="e">
        <f t="shared" si="444"/>
        <v>#REF!</v>
      </c>
      <c r="EQ8756" t="e">
        <f t="shared" si="445"/>
        <v>#REF!</v>
      </c>
      <c r="ER8756" t="e">
        <f t="shared" si="446"/>
        <v>#REF!</v>
      </c>
    </row>
    <row r="8757" spans="142:148" x14ac:dyDescent="0.25">
      <c r="EL8757">
        <v>8750</v>
      </c>
      <c r="EM8757" t="e">
        <v>#REF!</v>
      </c>
      <c r="EN8757" t="e">
        <v>#REF!</v>
      </c>
      <c r="EP8757" t="e">
        <f t="shared" si="444"/>
        <v>#REF!</v>
      </c>
      <c r="EQ8757" t="e">
        <f t="shared" si="445"/>
        <v>#REF!</v>
      </c>
      <c r="ER8757" t="e">
        <f t="shared" si="446"/>
        <v>#REF!</v>
      </c>
    </row>
    <row r="8758" spans="142:148" x14ac:dyDescent="0.25">
      <c r="EL8758">
        <v>8751</v>
      </c>
      <c r="EM8758" t="e">
        <v>#REF!</v>
      </c>
      <c r="EN8758" t="e">
        <v>#REF!</v>
      </c>
      <c r="EP8758" t="e">
        <f t="shared" si="444"/>
        <v>#REF!</v>
      </c>
      <c r="EQ8758" t="e">
        <f t="shared" si="445"/>
        <v>#REF!</v>
      </c>
      <c r="ER8758" t="e">
        <f t="shared" si="446"/>
        <v>#REF!</v>
      </c>
    </row>
    <row r="8759" spans="142:148" x14ac:dyDescent="0.25">
      <c r="EL8759">
        <v>8752</v>
      </c>
      <c r="EM8759" t="e">
        <v>#REF!</v>
      </c>
      <c r="EN8759" t="e">
        <v>#REF!</v>
      </c>
      <c r="EP8759" t="e">
        <f t="shared" si="444"/>
        <v>#REF!</v>
      </c>
      <c r="EQ8759" t="e">
        <f t="shared" si="445"/>
        <v>#REF!</v>
      </c>
      <c r="ER8759" t="e">
        <f t="shared" si="446"/>
        <v>#REF!</v>
      </c>
    </row>
    <row r="8760" spans="142:148" x14ac:dyDescent="0.25">
      <c r="EL8760">
        <v>8753</v>
      </c>
      <c r="EM8760" t="e">
        <v>#REF!</v>
      </c>
      <c r="EN8760" t="e">
        <v>#REF!</v>
      </c>
      <c r="EP8760" t="e">
        <f t="shared" si="444"/>
        <v>#REF!</v>
      </c>
      <c r="EQ8760" t="e">
        <f t="shared" si="445"/>
        <v>#REF!</v>
      </c>
      <c r="ER8760" t="e">
        <f t="shared" si="446"/>
        <v>#REF!</v>
      </c>
    </row>
    <row r="8761" spans="142:148" x14ac:dyDescent="0.25">
      <c r="EL8761">
        <v>8754</v>
      </c>
      <c r="EM8761" t="e">
        <v>#REF!</v>
      </c>
      <c r="EN8761" t="e">
        <v>#REF!</v>
      </c>
      <c r="EP8761" t="e">
        <f t="shared" si="444"/>
        <v>#REF!</v>
      </c>
      <c r="EQ8761" t="e">
        <f t="shared" si="445"/>
        <v>#REF!</v>
      </c>
      <c r="ER8761" t="e">
        <f t="shared" si="446"/>
        <v>#REF!</v>
      </c>
    </row>
    <row r="8762" spans="142:148" x14ac:dyDescent="0.25">
      <c r="EL8762">
        <v>8755</v>
      </c>
      <c r="EM8762" t="e">
        <v>#REF!</v>
      </c>
      <c r="EN8762" t="e">
        <v>#REF!</v>
      </c>
      <c r="EP8762" t="e">
        <f t="shared" si="444"/>
        <v>#REF!</v>
      </c>
      <c r="EQ8762" t="e">
        <f t="shared" si="445"/>
        <v>#REF!</v>
      </c>
      <c r="ER8762" t="e">
        <f t="shared" si="446"/>
        <v>#REF!</v>
      </c>
    </row>
    <row r="8763" spans="142:148" x14ac:dyDescent="0.25">
      <c r="EL8763">
        <v>8756</v>
      </c>
      <c r="EM8763" t="e">
        <v>#REF!</v>
      </c>
      <c r="EN8763" t="e">
        <v>#REF!</v>
      </c>
      <c r="EP8763" t="e">
        <f t="shared" si="444"/>
        <v>#REF!</v>
      </c>
      <c r="EQ8763" t="e">
        <f t="shared" si="445"/>
        <v>#REF!</v>
      </c>
      <c r="ER8763" t="e">
        <f t="shared" si="446"/>
        <v>#REF!</v>
      </c>
    </row>
    <row r="8764" spans="142:148" x14ac:dyDescent="0.25">
      <c r="EL8764">
        <v>8757</v>
      </c>
      <c r="EM8764" t="e">
        <v>#REF!</v>
      </c>
      <c r="EN8764" t="e">
        <v>#REF!</v>
      </c>
      <c r="EP8764" t="e">
        <f t="shared" si="444"/>
        <v>#REF!</v>
      </c>
      <c r="EQ8764" t="e">
        <f t="shared" si="445"/>
        <v>#REF!</v>
      </c>
      <c r="ER8764" t="e">
        <f t="shared" si="446"/>
        <v>#REF!</v>
      </c>
    </row>
    <row r="8765" spans="142:148" x14ac:dyDescent="0.25">
      <c r="EL8765">
        <v>8758</v>
      </c>
      <c r="EM8765" t="e">
        <v>#REF!</v>
      </c>
      <c r="EN8765" t="e">
        <v>#REF!</v>
      </c>
      <c r="EP8765" t="e">
        <f t="shared" si="444"/>
        <v>#REF!</v>
      </c>
      <c r="EQ8765" t="e">
        <f t="shared" si="445"/>
        <v>#REF!</v>
      </c>
      <c r="ER8765" t="e">
        <f t="shared" si="446"/>
        <v>#REF!</v>
      </c>
    </row>
    <row r="8766" spans="142:148" x14ac:dyDescent="0.25">
      <c r="EL8766">
        <v>8759</v>
      </c>
      <c r="EM8766" t="e">
        <v>#REF!</v>
      </c>
      <c r="EN8766" t="e">
        <v>#REF!</v>
      </c>
      <c r="EP8766" t="e">
        <f t="shared" si="444"/>
        <v>#REF!</v>
      </c>
      <c r="EQ8766" t="e">
        <f t="shared" si="445"/>
        <v>#REF!</v>
      </c>
      <c r="ER8766" t="e">
        <f t="shared" si="446"/>
        <v>#REF!</v>
      </c>
    </row>
    <row r="8767" spans="142:148" x14ac:dyDescent="0.25">
      <c r="EL8767">
        <v>8760</v>
      </c>
      <c r="EM8767" t="e">
        <v>#REF!</v>
      </c>
      <c r="EN8767" t="e">
        <v>#REF!</v>
      </c>
      <c r="EP8767" t="e">
        <f t="shared" si="444"/>
        <v>#REF!</v>
      </c>
      <c r="EQ8767" t="e">
        <f t="shared" si="445"/>
        <v>#REF!</v>
      </c>
      <c r="ER8767" t="e">
        <f t="shared" si="446"/>
        <v>#REF!</v>
      </c>
    </row>
    <row r="8768" spans="142:148" x14ac:dyDescent="0.25">
      <c r="EL8768">
        <v>8761</v>
      </c>
      <c r="EM8768" t="e">
        <v>#REF!</v>
      </c>
      <c r="EN8768" t="e">
        <v>#REF!</v>
      </c>
      <c r="EP8768" t="e">
        <f t="shared" si="444"/>
        <v>#REF!</v>
      </c>
      <c r="EQ8768" t="e">
        <f t="shared" si="445"/>
        <v>#REF!</v>
      </c>
      <c r="ER8768" t="e">
        <f t="shared" si="446"/>
        <v>#REF!</v>
      </c>
    </row>
    <row r="8769" spans="142:148" x14ac:dyDescent="0.25">
      <c r="EL8769">
        <v>8762</v>
      </c>
      <c r="EM8769" t="e">
        <v>#REF!</v>
      </c>
      <c r="EN8769" t="e">
        <v>#REF!</v>
      </c>
      <c r="EP8769" t="e">
        <f t="shared" si="444"/>
        <v>#REF!</v>
      </c>
      <c r="EQ8769" t="e">
        <f t="shared" si="445"/>
        <v>#REF!</v>
      </c>
      <c r="ER8769" t="e">
        <f t="shared" si="446"/>
        <v>#REF!</v>
      </c>
    </row>
    <row r="8770" spans="142:148" x14ac:dyDescent="0.25">
      <c r="EL8770">
        <v>8763</v>
      </c>
      <c r="EM8770" t="e">
        <v>#REF!</v>
      </c>
      <c r="EN8770" t="e">
        <v>#REF!</v>
      </c>
      <c r="EP8770" t="e">
        <f t="shared" si="444"/>
        <v>#REF!</v>
      </c>
      <c r="EQ8770" t="e">
        <f t="shared" si="445"/>
        <v>#REF!</v>
      </c>
      <c r="ER8770" t="e">
        <f t="shared" si="446"/>
        <v>#REF!</v>
      </c>
    </row>
    <row r="8771" spans="142:148" x14ac:dyDescent="0.25">
      <c r="EL8771">
        <v>8764</v>
      </c>
      <c r="EM8771" t="e">
        <v>#REF!</v>
      </c>
      <c r="EN8771" t="e">
        <v>#REF!</v>
      </c>
      <c r="EP8771" t="e">
        <f t="shared" si="444"/>
        <v>#REF!</v>
      </c>
      <c r="EQ8771" t="e">
        <f t="shared" si="445"/>
        <v>#REF!</v>
      </c>
      <c r="ER8771" t="e">
        <f t="shared" si="446"/>
        <v>#REF!</v>
      </c>
    </row>
    <row r="8772" spans="142:148" x14ac:dyDescent="0.25">
      <c r="EL8772">
        <v>8765</v>
      </c>
      <c r="EM8772" t="e">
        <v>#REF!</v>
      </c>
      <c r="EN8772" t="e">
        <v>#REF!</v>
      </c>
      <c r="EP8772" t="e">
        <f t="shared" si="444"/>
        <v>#REF!</v>
      </c>
      <c r="EQ8772" t="e">
        <f t="shared" si="445"/>
        <v>#REF!</v>
      </c>
      <c r="ER8772" t="e">
        <f t="shared" si="446"/>
        <v>#REF!</v>
      </c>
    </row>
    <row r="8773" spans="142:148" x14ac:dyDescent="0.25">
      <c r="EL8773">
        <v>8766</v>
      </c>
      <c r="EM8773" t="e">
        <v>#REF!</v>
      </c>
      <c r="EN8773" t="e">
        <v>#REF!</v>
      </c>
      <c r="EP8773" t="e">
        <f t="shared" si="444"/>
        <v>#REF!</v>
      </c>
      <c r="EQ8773" t="e">
        <f t="shared" si="445"/>
        <v>#REF!</v>
      </c>
      <c r="ER8773" t="e">
        <f t="shared" si="446"/>
        <v>#REF!</v>
      </c>
    </row>
    <row r="8774" spans="142:148" x14ac:dyDescent="0.25">
      <c r="EL8774">
        <v>8767</v>
      </c>
      <c r="EM8774" t="e">
        <v>#REF!</v>
      </c>
      <c r="EN8774" t="e">
        <v>#REF!</v>
      </c>
      <c r="EP8774" t="e">
        <f t="shared" si="444"/>
        <v>#REF!</v>
      </c>
      <c r="EQ8774" t="e">
        <f t="shared" si="445"/>
        <v>#REF!</v>
      </c>
      <c r="ER8774" t="e">
        <f t="shared" si="446"/>
        <v>#REF!</v>
      </c>
    </row>
    <row r="8775" spans="142:148" x14ac:dyDescent="0.25">
      <c r="EL8775">
        <v>8768</v>
      </c>
      <c r="EM8775" t="e">
        <v>#REF!</v>
      </c>
      <c r="EN8775" t="e">
        <v>#REF!</v>
      </c>
      <c r="EP8775" t="e">
        <f t="shared" si="444"/>
        <v>#REF!</v>
      </c>
      <c r="EQ8775" t="e">
        <f t="shared" si="445"/>
        <v>#REF!</v>
      </c>
      <c r="ER8775" t="e">
        <f t="shared" si="446"/>
        <v>#REF!</v>
      </c>
    </row>
    <row r="8776" spans="142:148" x14ac:dyDescent="0.25">
      <c r="EL8776">
        <v>8769</v>
      </c>
      <c r="EM8776" t="e">
        <v>#REF!</v>
      </c>
      <c r="EN8776" t="e">
        <v>#REF!</v>
      </c>
      <c r="EP8776" t="e">
        <f t="shared" si="444"/>
        <v>#REF!</v>
      </c>
      <c r="EQ8776" t="e">
        <f t="shared" si="445"/>
        <v>#REF!</v>
      </c>
      <c r="ER8776" t="e">
        <f t="shared" si="446"/>
        <v>#REF!</v>
      </c>
    </row>
    <row r="8777" spans="142:148" x14ac:dyDescent="0.25">
      <c r="EL8777">
        <v>8770</v>
      </c>
      <c r="EM8777" t="e">
        <v>#REF!</v>
      </c>
      <c r="EN8777" t="e">
        <v>#REF!</v>
      </c>
      <c r="EP8777" t="e">
        <f t="shared" si="444"/>
        <v>#REF!</v>
      </c>
      <c r="EQ8777" t="e">
        <f t="shared" si="445"/>
        <v>#REF!</v>
      </c>
      <c r="ER8777" t="e">
        <f t="shared" si="446"/>
        <v>#REF!</v>
      </c>
    </row>
    <row r="8778" spans="142:148" x14ac:dyDescent="0.25">
      <c r="EL8778">
        <v>8771</v>
      </c>
      <c r="EM8778" t="e">
        <v>#REF!</v>
      </c>
      <c r="EN8778" t="e">
        <v>#REF!</v>
      </c>
      <c r="EP8778" t="e">
        <f t="shared" si="444"/>
        <v>#REF!</v>
      </c>
      <c r="EQ8778" t="e">
        <f t="shared" si="445"/>
        <v>#REF!</v>
      </c>
      <c r="ER8778" t="e">
        <f t="shared" si="446"/>
        <v>#REF!</v>
      </c>
    </row>
    <row r="8779" spans="142:148" x14ac:dyDescent="0.25">
      <c r="EL8779">
        <v>8772</v>
      </c>
      <c r="EM8779" t="e">
        <v>#REF!</v>
      </c>
      <c r="EN8779" t="e">
        <v>#REF!</v>
      </c>
      <c r="EP8779" t="e">
        <f t="shared" si="444"/>
        <v>#REF!</v>
      </c>
      <c r="EQ8779" t="e">
        <f t="shared" si="445"/>
        <v>#REF!</v>
      </c>
      <c r="ER8779" t="e">
        <f t="shared" si="446"/>
        <v>#REF!</v>
      </c>
    </row>
    <row r="8780" spans="142:148" x14ac:dyDescent="0.25">
      <c r="EL8780">
        <v>8773</v>
      </c>
      <c r="EM8780" t="e">
        <v>#REF!</v>
      </c>
      <c r="EN8780" t="e">
        <v>#REF!</v>
      </c>
      <c r="EP8780" t="e">
        <f t="shared" si="444"/>
        <v>#REF!</v>
      </c>
      <c r="EQ8780" t="e">
        <f t="shared" si="445"/>
        <v>#REF!</v>
      </c>
      <c r="ER8780" t="e">
        <f t="shared" si="446"/>
        <v>#REF!</v>
      </c>
    </row>
    <row r="8781" spans="142:148" x14ac:dyDescent="0.25">
      <c r="EL8781">
        <v>8774</v>
      </c>
      <c r="EM8781" t="e">
        <v>#REF!</v>
      </c>
      <c r="EN8781" t="e">
        <v>#REF!</v>
      </c>
      <c r="EP8781" t="e">
        <f t="shared" si="444"/>
        <v>#REF!</v>
      </c>
      <c r="EQ8781" t="e">
        <f t="shared" si="445"/>
        <v>#REF!</v>
      </c>
      <c r="ER8781" t="e">
        <f t="shared" si="446"/>
        <v>#REF!</v>
      </c>
    </row>
    <row r="8782" spans="142:148" x14ac:dyDescent="0.25">
      <c r="EL8782">
        <v>8775</v>
      </c>
      <c r="EM8782" t="e">
        <v>#REF!</v>
      </c>
      <c r="EN8782" t="e">
        <v>#REF!</v>
      </c>
      <c r="EP8782" t="e">
        <f t="shared" si="444"/>
        <v>#REF!</v>
      </c>
      <c r="EQ8782" t="e">
        <f t="shared" si="445"/>
        <v>#REF!</v>
      </c>
      <c r="ER8782" t="e">
        <f t="shared" si="446"/>
        <v>#REF!</v>
      </c>
    </row>
    <row r="8783" spans="142:148" x14ac:dyDescent="0.25">
      <c r="EL8783">
        <v>8776</v>
      </c>
      <c r="EM8783" t="e">
        <v>#REF!</v>
      </c>
      <c r="EN8783" t="e">
        <v>#REF!</v>
      </c>
      <c r="EP8783" t="e">
        <f t="shared" si="444"/>
        <v>#REF!</v>
      </c>
      <c r="EQ8783" t="e">
        <f t="shared" si="445"/>
        <v>#REF!</v>
      </c>
      <c r="ER8783" t="e">
        <f t="shared" si="446"/>
        <v>#REF!</v>
      </c>
    </row>
    <row r="8784" spans="142:148" x14ac:dyDescent="0.25">
      <c r="EL8784">
        <v>8777</v>
      </c>
      <c r="EM8784" t="e">
        <v>#REF!</v>
      </c>
      <c r="EN8784" t="e">
        <v>#REF!</v>
      </c>
      <c r="EP8784" t="e">
        <f t="shared" si="444"/>
        <v>#REF!</v>
      </c>
      <c r="EQ8784" t="e">
        <f t="shared" si="445"/>
        <v>#REF!</v>
      </c>
      <c r="ER8784" t="e">
        <f t="shared" si="446"/>
        <v>#REF!</v>
      </c>
    </row>
    <row r="8785" spans="142:148" x14ac:dyDescent="0.25">
      <c r="EL8785">
        <v>8778</v>
      </c>
      <c r="EM8785" t="e">
        <v>#REF!</v>
      </c>
      <c r="EN8785" t="e">
        <v>#REF!</v>
      </c>
      <c r="EP8785" t="e">
        <f t="shared" si="444"/>
        <v>#REF!</v>
      </c>
      <c r="EQ8785" t="e">
        <f t="shared" si="445"/>
        <v>#REF!</v>
      </c>
      <c r="ER8785" t="e">
        <f t="shared" si="446"/>
        <v>#REF!</v>
      </c>
    </row>
    <row r="8786" spans="142:148" x14ac:dyDescent="0.25">
      <c r="EL8786">
        <v>8779</v>
      </c>
      <c r="EM8786" t="e">
        <v>#REF!</v>
      </c>
      <c r="EN8786" t="e">
        <v>#REF!</v>
      </c>
      <c r="EP8786" t="e">
        <f t="shared" si="444"/>
        <v>#REF!</v>
      </c>
      <c r="EQ8786" t="e">
        <f t="shared" si="445"/>
        <v>#REF!</v>
      </c>
      <c r="ER8786" t="e">
        <f t="shared" si="446"/>
        <v>#REF!</v>
      </c>
    </row>
    <row r="8787" spans="142:148" x14ac:dyDescent="0.25">
      <c r="EL8787">
        <v>8780</v>
      </c>
      <c r="EM8787" t="e">
        <v>#REF!</v>
      </c>
      <c r="EN8787" t="e">
        <v>#REF!</v>
      </c>
      <c r="EP8787" t="e">
        <f t="shared" si="444"/>
        <v>#REF!</v>
      </c>
      <c r="EQ8787" t="e">
        <f t="shared" si="445"/>
        <v>#REF!</v>
      </c>
      <c r="ER8787" t="e">
        <f t="shared" si="446"/>
        <v>#REF!</v>
      </c>
    </row>
    <row r="8788" spans="142:148" x14ac:dyDescent="0.25">
      <c r="EL8788">
        <v>8781</v>
      </c>
      <c r="EM8788" t="e">
        <v>#REF!</v>
      </c>
      <c r="EN8788" t="e">
        <v>#REF!</v>
      </c>
      <c r="EP8788" t="e">
        <f t="shared" si="444"/>
        <v>#REF!</v>
      </c>
      <c r="EQ8788" t="e">
        <f t="shared" si="445"/>
        <v>#REF!</v>
      </c>
      <c r="ER8788" t="e">
        <f t="shared" si="446"/>
        <v>#REF!</v>
      </c>
    </row>
    <row r="8789" spans="142:148" x14ac:dyDescent="0.25">
      <c r="EL8789">
        <v>8782</v>
      </c>
      <c r="EM8789" t="e">
        <v>#REF!</v>
      </c>
      <c r="EN8789" t="e">
        <v>#REF!</v>
      </c>
      <c r="EP8789" t="e">
        <f t="shared" si="444"/>
        <v>#REF!</v>
      </c>
      <c r="EQ8789" t="e">
        <f t="shared" si="445"/>
        <v>#REF!</v>
      </c>
      <c r="ER8789" t="e">
        <f t="shared" si="446"/>
        <v>#REF!</v>
      </c>
    </row>
    <row r="8790" spans="142:148" x14ac:dyDescent="0.25">
      <c r="EL8790">
        <v>8783</v>
      </c>
      <c r="EM8790" t="e">
        <v>#REF!</v>
      </c>
      <c r="EN8790" t="e">
        <v>#REF!</v>
      </c>
      <c r="EP8790" t="e">
        <f t="shared" si="444"/>
        <v>#REF!</v>
      </c>
      <c r="EQ8790" t="e">
        <f t="shared" si="445"/>
        <v>#REF!</v>
      </c>
      <c r="ER8790" t="e">
        <f t="shared" si="446"/>
        <v>#REF!</v>
      </c>
    </row>
    <row r="8791" spans="142:148" x14ac:dyDescent="0.25">
      <c r="EL8791">
        <v>8784</v>
      </c>
      <c r="EM8791" t="e">
        <v>#REF!</v>
      </c>
      <c r="EN8791" t="e">
        <v>#REF!</v>
      </c>
      <c r="EP8791" t="e">
        <f t="shared" si="444"/>
        <v>#REF!</v>
      </c>
      <c r="EQ8791" t="e">
        <f t="shared" si="445"/>
        <v>#REF!</v>
      </c>
      <c r="ER8791" t="e">
        <f t="shared" si="446"/>
        <v>#REF!</v>
      </c>
    </row>
    <row r="8792" spans="142:148" x14ac:dyDescent="0.25">
      <c r="EL8792">
        <v>8785</v>
      </c>
      <c r="EM8792" t="e">
        <v>#REF!</v>
      </c>
      <c r="EN8792" t="e">
        <v>#REF!</v>
      </c>
      <c r="EP8792" t="e">
        <f t="shared" ref="EP8792:EP8855" si="447">IF(EM8792&gt;EN8792,1,0)</f>
        <v>#REF!</v>
      </c>
      <c r="EQ8792" t="e">
        <f t="shared" ref="EQ8792:EQ8855" si="448">IF(EP8792&gt;0,0,1)</f>
        <v>#REF!</v>
      </c>
      <c r="ER8792" t="e">
        <f t="shared" ref="ER8792:ER8855" si="449">IF(EM8792&gt;EN8792,EM8792-EN8792,EN8792-EM8792)</f>
        <v>#REF!</v>
      </c>
    </row>
    <row r="8793" spans="142:148" x14ac:dyDescent="0.25">
      <c r="EL8793">
        <v>8786</v>
      </c>
      <c r="EM8793" t="e">
        <v>#REF!</v>
      </c>
      <c r="EN8793" t="e">
        <v>#REF!</v>
      </c>
      <c r="EP8793" t="e">
        <f t="shared" si="447"/>
        <v>#REF!</v>
      </c>
      <c r="EQ8793" t="e">
        <f t="shared" si="448"/>
        <v>#REF!</v>
      </c>
      <c r="ER8793" t="e">
        <f t="shared" si="449"/>
        <v>#REF!</v>
      </c>
    </row>
    <row r="8794" spans="142:148" x14ac:dyDescent="0.25">
      <c r="EL8794">
        <v>8787</v>
      </c>
      <c r="EM8794" t="e">
        <v>#REF!</v>
      </c>
      <c r="EN8794" t="e">
        <v>#REF!</v>
      </c>
      <c r="EP8794" t="e">
        <f t="shared" si="447"/>
        <v>#REF!</v>
      </c>
      <c r="EQ8794" t="e">
        <f t="shared" si="448"/>
        <v>#REF!</v>
      </c>
      <c r="ER8794" t="e">
        <f t="shared" si="449"/>
        <v>#REF!</v>
      </c>
    </row>
    <row r="8795" spans="142:148" x14ac:dyDescent="0.25">
      <c r="EL8795">
        <v>8788</v>
      </c>
      <c r="EM8795" t="e">
        <v>#REF!</v>
      </c>
      <c r="EN8795" t="e">
        <v>#REF!</v>
      </c>
      <c r="EP8795" t="e">
        <f t="shared" si="447"/>
        <v>#REF!</v>
      </c>
      <c r="EQ8795" t="e">
        <f t="shared" si="448"/>
        <v>#REF!</v>
      </c>
      <c r="ER8795" t="e">
        <f t="shared" si="449"/>
        <v>#REF!</v>
      </c>
    </row>
    <row r="8796" spans="142:148" x14ac:dyDescent="0.25">
      <c r="EL8796">
        <v>8789</v>
      </c>
      <c r="EM8796" t="e">
        <v>#REF!</v>
      </c>
      <c r="EN8796" t="e">
        <v>#REF!</v>
      </c>
      <c r="EP8796" t="e">
        <f t="shared" si="447"/>
        <v>#REF!</v>
      </c>
      <c r="EQ8796" t="e">
        <f t="shared" si="448"/>
        <v>#REF!</v>
      </c>
      <c r="ER8796" t="e">
        <f t="shared" si="449"/>
        <v>#REF!</v>
      </c>
    </row>
    <row r="8797" spans="142:148" x14ac:dyDescent="0.25">
      <c r="EL8797">
        <v>8790</v>
      </c>
      <c r="EM8797" t="e">
        <v>#REF!</v>
      </c>
      <c r="EN8797" t="e">
        <v>#REF!</v>
      </c>
      <c r="EP8797" t="e">
        <f t="shared" si="447"/>
        <v>#REF!</v>
      </c>
      <c r="EQ8797" t="e">
        <f t="shared" si="448"/>
        <v>#REF!</v>
      </c>
      <c r="ER8797" t="e">
        <f t="shared" si="449"/>
        <v>#REF!</v>
      </c>
    </row>
    <row r="8798" spans="142:148" x14ac:dyDescent="0.25">
      <c r="EL8798">
        <v>8791</v>
      </c>
      <c r="EM8798" t="e">
        <v>#REF!</v>
      </c>
      <c r="EN8798" t="e">
        <v>#REF!</v>
      </c>
      <c r="EP8798" t="e">
        <f t="shared" si="447"/>
        <v>#REF!</v>
      </c>
      <c r="EQ8798" t="e">
        <f t="shared" si="448"/>
        <v>#REF!</v>
      </c>
      <c r="ER8798" t="e">
        <f t="shared" si="449"/>
        <v>#REF!</v>
      </c>
    </row>
    <row r="8799" spans="142:148" x14ac:dyDescent="0.25">
      <c r="EL8799">
        <v>8792</v>
      </c>
      <c r="EM8799" t="e">
        <v>#REF!</v>
      </c>
      <c r="EN8799" t="e">
        <v>#REF!</v>
      </c>
      <c r="EP8799" t="e">
        <f t="shared" si="447"/>
        <v>#REF!</v>
      </c>
      <c r="EQ8799" t="e">
        <f t="shared" si="448"/>
        <v>#REF!</v>
      </c>
      <c r="ER8799" t="e">
        <f t="shared" si="449"/>
        <v>#REF!</v>
      </c>
    </row>
    <row r="8800" spans="142:148" x14ac:dyDescent="0.25">
      <c r="EL8800">
        <v>8793</v>
      </c>
      <c r="EM8800" t="e">
        <v>#REF!</v>
      </c>
      <c r="EN8800" t="e">
        <v>#REF!</v>
      </c>
      <c r="EP8800" t="e">
        <f t="shared" si="447"/>
        <v>#REF!</v>
      </c>
      <c r="EQ8800" t="e">
        <f t="shared" si="448"/>
        <v>#REF!</v>
      </c>
      <c r="ER8800" t="e">
        <f t="shared" si="449"/>
        <v>#REF!</v>
      </c>
    </row>
    <row r="8801" spans="142:148" x14ac:dyDescent="0.25">
      <c r="EL8801">
        <v>8794</v>
      </c>
      <c r="EM8801" t="e">
        <v>#REF!</v>
      </c>
      <c r="EN8801" t="e">
        <v>#REF!</v>
      </c>
      <c r="EP8801" t="e">
        <f t="shared" si="447"/>
        <v>#REF!</v>
      </c>
      <c r="EQ8801" t="e">
        <f t="shared" si="448"/>
        <v>#REF!</v>
      </c>
      <c r="ER8801" t="e">
        <f t="shared" si="449"/>
        <v>#REF!</v>
      </c>
    </row>
    <row r="8802" spans="142:148" x14ac:dyDescent="0.25">
      <c r="EL8802">
        <v>8795</v>
      </c>
      <c r="EM8802" t="e">
        <v>#REF!</v>
      </c>
      <c r="EN8802" t="e">
        <v>#REF!</v>
      </c>
      <c r="EP8802" t="e">
        <f t="shared" si="447"/>
        <v>#REF!</v>
      </c>
      <c r="EQ8802" t="e">
        <f t="shared" si="448"/>
        <v>#REF!</v>
      </c>
      <c r="ER8802" t="e">
        <f t="shared" si="449"/>
        <v>#REF!</v>
      </c>
    </row>
    <row r="8803" spans="142:148" x14ac:dyDescent="0.25">
      <c r="EL8803">
        <v>8796</v>
      </c>
      <c r="EM8803" t="e">
        <v>#REF!</v>
      </c>
      <c r="EN8803" t="e">
        <v>#REF!</v>
      </c>
      <c r="EP8803" t="e">
        <f t="shared" si="447"/>
        <v>#REF!</v>
      </c>
      <c r="EQ8803" t="e">
        <f t="shared" si="448"/>
        <v>#REF!</v>
      </c>
      <c r="ER8803" t="e">
        <f t="shared" si="449"/>
        <v>#REF!</v>
      </c>
    </row>
    <row r="8804" spans="142:148" x14ac:dyDescent="0.25">
      <c r="EL8804">
        <v>8797</v>
      </c>
      <c r="EM8804" t="e">
        <v>#REF!</v>
      </c>
      <c r="EN8804" t="e">
        <v>#REF!</v>
      </c>
      <c r="EP8804" t="e">
        <f t="shared" si="447"/>
        <v>#REF!</v>
      </c>
      <c r="EQ8804" t="e">
        <f t="shared" si="448"/>
        <v>#REF!</v>
      </c>
      <c r="ER8804" t="e">
        <f t="shared" si="449"/>
        <v>#REF!</v>
      </c>
    </row>
    <row r="8805" spans="142:148" x14ac:dyDescent="0.25">
      <c r="EL8805">
        <v>8798</v>
      </c>
      <c r="EM8805" t="e">
        <v>#REF!</v>
      </c>
      <c r="EN8805" t="e">
        <v>#REF!</v>
      </c>
      <c r="EP8805" t="e">
        <f t="shared" si="447"/>
        <v>#REF!</v>
      </c>
      <c r="EQ8805" t="e">
        <f t="shared" si="448"/>
        <v>#REF!</v>
      </c>
      <c r="ER8805" t="e">
        <f t="shared" si="449"/>
        <v>#REF!</v>
      </c>
    </row>
    <row r="8806" spans="142:148" x14ac:dyDescent="0.25">
      <c r="EL8806">
        <v>8799</v>
      </c>
      <c r="EM8806" t="e">
        <v>#REF!</v>
      </c>
      <c r="EN8806" t="e">
        <v>#REF!</v>
      </c>
      <c r="EP8806" t="e">
        <f t="shared" si="447"/>
        <v>#REF!</v>
      </c>
      <c r="EQ8806" t="e">
        <f t="shared" si="448"/>
        <v>#REF!</v>
      </c>
      <c r="ER8806" t="e">
        <f t="shared" si="449"/>
        <v>#REF!</v>
      </c>
    </row>
    <row r="8807" spans="142:148" x14ac:dyDescent="0.25">
      <c r="EL8807">
        <v>8800</v>
      </c>
      <c r="EM8807" t="e">
        <v>#REF!</v>
      </c>
      <c r="EN8807" t="e">
        <v>#REF!</v>
      </c>
      <c r="EP8807" t="e">
        <f t="shared" si="447"/>
        <v>#REF!</v>
      </c>
      <c r="EQ8807" t="e">
        <f t="shared" si="448"/>
        <v>#REF!</v>
      </c>
      <c r="ER8807" t="e">
        <f t="shared" si="449"/>
        <v>#REF!</v>
      </c>
    </row>
    <row r="8808" spans="142:148" x14ac:dyDescent="0.25">
      <c r="EL8808">
        <v>8801</v>
      </c>
      <c r="EM8808" t="e">
        <v>#REF!</v>
      </c>
      <c r="EN8808" t="e">
        <v>#REF!</v>
      </c>
      <c r="EP8808" t="e">
        <f t="shared" si="447"/>
        <v>#REF!</v>
      </c>
      <c r="EQ8808" t="e">
        <f t="shared" si="448"/>
        <v>#REF!</v>
      </c>
      <c r="ER8808" t="e">
        <f t="shared" si="449"/>
        <v>#REF!</v>
      </c>
    </row>
    <row r="8809" spans="142:148" x14ac:dyDescent="0.25">
      <c r="EL8809">
        <v>8802</v>
      </c>
      <c r="EM8809" t="e">
        <v>#REF!</v>
      </c>
      <c r="EN8809" t="e">
        <v>#REF!</v>
      </c>
      <c r="EP8809" t="e">
        <f t="shared" si="447"/>
        <v>#REF!</v>
      </c>
      <c r="EQ8809" t="e">
        <f t="shared" si="448"/>
        <v>#REF!</v>
      </c>
      <c r="ER8809" t="e">
        <f t="shared" si="449"/>
        <v>#REF!</v>
      </c>
    </row>
    <row r="8810" spans="142:148" x14ac:dyDescent="0.25">
      <c r="EL8810">
        <v>8803</v>
      </c>
      <c r="EM8810" t="e">
        <v>#REF!</v>
      </c>
      <c r="EN8810" t="e">
        <v>#REF!</v>
      </c>
      <c r="EP8810" t="e">
        <f t="shared" si="447"/>
        <v>#REF!</v>
      </c>
      <c r="EQ8810" t="e">
        <f t="shared" si="448"/>
        <v>#REF!</v>
      </c>
      <c r="ER8810" t="e">
        <f t="shared" si="449"/>
        <v>#REF!</v>
      </c>
    </row>
    <row r="8811" spans="142:148" x14ac:dyDescent="0.25">
      <c r="EL8811">
        <v>8804</v>
      </c>
      <c r="EM8811" t="e">
        <v>#REF!</v>
      </c>
      <c r="EN8811" t="e">
        <v>#REF!</v>
      </c>
      <c r="EP8811" t="e">
        <f t="shared" si="447"/>
        <v>#REF!</v>
      </c>
      <c r="EQ8811" t="e">
        <f t="shared" si="448"/>
        <v>#REF!</v>
      </c>
      <c r="ER8811" t="e">
        <f t="shared" si="449"/>
        <v>#REF!</v>
      </c>
    </row>
    <row r="8812" spans="142:148" x14ac:dyDescent="0.25">
      <c r="EL8812">
        <v>8805</v>
      </c>
      <c r="EM8812" t="e">
        <v>#REF!</v>
      </c>
      <c r="EN8812" t="e">
        <v>#REF!</v>
      </c>
      <c r="EP8812" t="e">
        <f t="shared" si="447"/>
        <v>#REF!</v>
      </c>
      <c r="EQ8812" t="e">
        <f t="shared" si="448"/>
        <v>#REF!</v>
      </c>
      <c r="ER8812" t="e">
        <f t="shared" si="449"/>
        <v>#REF!</v>
      </c>
    </row>
    <row r="8813" spans="142:148" x14ac:dyDescent="0.25">
      <c r="EL8813">
        <v>8806</v>
      </c>
      <c r="EM8813" t="e">
        <v>#REF!</v>
      </c>
      <c r="EN8813" t="e">
        <v>#REF!</v>
      </c>
      <c r="EP8813" t="e">
        <f t="shared" si="447"/>
        <v>#REF!</v>
      </c>
      <c r="EQ8813" t="e">
        <f t="shared" si="448"/>
        <v>#REF!</v>
      </c>
      <c r="ER8813" t="e">
        <f t="shared" si="449"/>
        <v>#REF!</v>
      </c>
    </row>
    <row r="8814" spans="142:148" x14ac:dyDescent="0.25">
      <c r="EL8814">
        <v>8807</v>
      </c>
      <c r="EM8814" t="e">
        <v>#REF!</v>
      </c>
      <c r="EN8814" t="e">
        <v>#REF!</v>
      </c>
      <c r="EP8814" t="e">
        <f t="shared" si="447"/>
        <v>#REF!</v>
      </c>
      <c r="EQ8814" t="e">
        <f t="shared" si="448"/>
        <v>#REF!</v>
      </c>
      <c r="ER8814" t="e">
        <f t="shared" si="449"/>
        <v>#REF!</v>
      </c>
    </row>
    <row r="8815" spans="142:148" x14ac:dyDescent="0.25">
      <c r="EL8815">
        <v>8808</v>
      </c>
      <c r="EM8815" t="e">
        <v>#REF!</v>
      </c>
      <c r="EN8815" t="e">
        <v>#REF!</v>
      </c>
      <c r="EP8815" t="e">
        <f t="shared" si="447"/>
        <v>#REF!</v>
      </c>
      <c r="EQ8815" t="e">
        <f t="shared" si="448"/>
        <v>#REF!</v>
      </c>
      <c r="ER8815" t="e">
        <f t="shared" si="449"/>
        <v>#REF!</v>
      </c>
    </row>
    <row r="8816" spans="142:148" x14ac:dyDescent="0.25">
      <c r="EL8816">
        <v>8809</v>
      </c>
      <c r="EM8816" t="e">
        <v>#REF!</v>
      </c>
      <c r="EN8816" t="e">
        <v>#REF!</v>
      </c>
      <c r="EP8816" t="e">
        <f t="shared" si="447"/>
        <v>#REF!</v>
      </c>
      <c r="EQ8816" t="e">
        <f t="shared" si="448"/>
        <v>#REF!</v>
      </c>
      <c r="ER8816" t="e">
        <f t="shared" si="449"/>
        <v>#REF!</v>
      </c>
    </row>
    <row r="8817" spans="142:148" x14ac:dyDescent="0.25">
      <c r="EL8817">
        <v>8810</v>
      </c>
      <c r="EM8817" t="e">
        <v>#REF!</v>
      </c>
      <c r="EN8817" t="e">
        <v>#REF!</v>
      </c>
      <c r="EP8817" t="e">
        <f t="shared" si="447"/>
        <v>#REF!</v>
      </c>
      <c r="EQ8817" t="e">
        <f t="shared" si="448"/>
        <v>#REF!</v>
      </c>
      <c r="ER8817" t="e">
        <f t="shared" si="449"/>
        <v>#REF!</v>
      </c>
    </row>
    <row r="8818" spans="142:148" x14ac:dyDescent="0.25">
      <c r="EL8818">
        <v>8811</v>
      </c>
      <c r="EM8818" t="e">
        <v>#REF!</v>
      </c>
      <c r="EN8818" t="e">
        <v>#REF!</v>
      </c>
      <c r="EP8818" t="e">
        <f t="shared" si="447"/>
        <v>#REF!</v>
      </c>
      <c r="EQ8818" t="e">
        <f t="shared" si="448"/>
        <v>#REF!</v>
      </c>
      <c r="ER8818" t="e">
        <f t="shared" si="449"/>
        <v>#REF!</v>
      </c>
    </row>
    <row r="8819" spans="142:148" x14ac:dyDescent="0.25">
      <c r="EL8819">
        <v>8812</v>
      </c>
      <c r="EM8819" t="e">
        <v>#REF!</v>
      </c>
      <c r="EN8819" t="e">
        <v>#REF!</v>
      </c>
      <c r="EP8819" t="e">
        <f t="shared" si="447"/>
        <v>#REF!</v>
      </c>
      <c r="EQ8819" t="e">
        <f t="shared" si="448"/>
        <v>#REF!</v>
      </c>
      <c r="ER8819" t="e">
        <f t="shared" si="449"/>
        <v>#REF!</v>
      </c>
    </row>
    <row r="8820" spans="142:148" x14ac:dyDescent="0.25">
      <c r="EL8820">
        <v>8813</v>
      </c>
      <c r="EM8820" t="e">
        <v>#REF!</v>
      </c>
      <c r="EN8820" t="e">
        <v>#REF!</v>
      </c>
      <c r="EP8820" t="e">
        <f t="shared" si="447"/>
        <v>#REF!</v>
      </c>
      <c r="EQ8820" t="e">
        <f t="shared" si="448"/>
        <v>#REF!</v>
      </c>
      <c r="ER8820" t="e">
        <f t="shared" si="449"/>
        <v>#REF!</v>
      </c>
    </row>
    <row r="8821" spans="142:148" x14ac:dyDescent="0.25">
      <c r="EL8821">
        <v>8814</v>
      </c>
      <c r="EM8821" t="e">
        <v>#REF!</v>
      </c>
      <c r="EN8821" t="e">
        <v>#REF!</v>
      </c>
      <c r="EP8821" t="e">
        <f t="shared" si="447"/>
        <v>#REF!</v>
      </c>
      <c r="EQ8821" t="e">
        <f t="shared" si="448"/>
        <v>#REF!</v>
      </c>
      <c r="ER8821" t="e">
        <f t="shared" si="449"/>
        <v>#REF!</v>
      </c>
    </row>
    <row r="8822" spans="142:148" x14ac:dyDescent="0.25">
      <c r="EL8822">
        <v>8815</v>
      </c>
      <c r="EM8822" t="e">
        <v>#REF!</v>
      </c>
      <c r="EN8822" t="e">
        <v>#REF!</v>
      </c>
      <c r="EP8822" t="e">
        <f t="shared" si="447"/>
        <v>#REF!</v>
      </c>
      <c r="EQ8822" t="e">
        <f t="shared" si="448"/>
        <v>#REF!</v>
      </c>
      <c r="ER8822" t="e">
        <f t="shared" si="449"/>
        <v>#REF!</v>
      </c>
    </row>
    <row r="8823" spans="142:148" x14ac:dyDescent="0.25">
      <c r="EL8823">
        <v>8816</v>
      </c>
      <c r="EM8823" t="e">
        <v>#REF!</v>
      </c>
      <c r="EN8823" t="e">
        <v>#REF!</v>
      </c>
      <c r="EP8823" t="e">
        <f t="shared" si="447"/>
        <v>#REF!</v>
      </c>
      <c r="EQ8823" t="e">
        <f t="shared" si="448"/>
        <v>#REF!</v>
      </c>
      <c r="ER8823" t="e">
        <f t="shared" si="449"/>
        <v>#REF!</v>
      </c>
    </row>
    <row r="8824" spans="142:148" x14ac:dyDescent="0.25">
      <c r="EL8824">
        <v>8817</v>
      </c>
      <c r="EM8824" t="e">
        <v>#REF!</v>
      </c>
      <c r="EN8824" t="e">
        <v>#REF!</v>
      </c>
      <c r="EP8824" t="e">
        <f t="shared" si="447"/>
        <v>#REF!</v>
      </c>
      <c r="EQ8824" t="e">
        <f t="shared" si="448"/>
        <v>#REF!</v>
      </c>
      <c r="ER8824" t="e">
        <f t="shared" si="449"/>
        <v>#REF!</v>
      </c>
    </row>
    <row r="8825" spans="142:148" x14ac:dyDescent="0.25">
      <c r="EL8825">
        <v>8818</v>
      </c>
      <c r="EM8825" t="e">
        <v>#REF!</v>
      </c>
      <c r="EN8825" t="e">
        <v>#REF!</v>
      </c>
      <c r="EP8825" t="e">
        <f t="shared" si="447"/>
        <v>#REF!</v>
      </c>
      <c r="EQ8825" t="e">
        <f t="shared" si="448"/>
        <v>#REF!</v>
      </c>
      <c r="ER8825" t="e">
        <f t="shared" si="449"/>
        <v>#REF!</v>
      </c>
    </row>
    <row r="8826" spans="142:148" x14ac:dyDescent="0.25">
      <c r="EL8826">
        <v>8819</v>
      </c>
      <c r="EM8826" t="e">
        <v>#REF!</v>
      </c>
      <c r="EN8826" t="e">
        <v>#REF!</v>
      </c>
      <c r="EP8826" t="e">
        <f t="shared" si="447"/>
        <v>#REF!</v>
      </c>
      <c r="EQ8826" t="e">
        <f t="shared" si="448"/>
        <v>#REF!</v>
      </c>
      <c r="ER8826" t="e">
        <f t="shared" si="449"/>
        <v>#REF!</v>
      </c>
    </row>
    <row r="8827" spans="142:148" x14ac:dyDescent="0.25">
      <c r="EL8827">
        <v>8820</v>
      </c>
      <c r="EM8827" t="e">
        <v>#REF!</v>
      </c>
      <c r="EN8827" t="e">
        <v>#REF!</v>
      </c>
      <c r="EP8827" t="e">
        <f t="shared" si="447"/>
        <v>#REF!</v>
      </c>
      <c r="EQ8827" t="e">
        <f t="shared" si="448"/>
        <v>#REF!</v>
      </c>
      <c r="ER8827" t="e">
        <f t="shared" si="449"/>
        <v>#REF!</v>
      </c>
    </row>
    <row r="8828" spans="142:148" x14ac:dyDescent="0.25">
      <c r="EL8828">
        <v>8821</v>
      </c>
      <c r="EM8828" t="e">
        <v>#REF!</v>
      </c>
      <c r="EN8828" t="e">
        <v>#REF!</v>
      </c>
      <c r="EP8828" t="e">
        <f t="shared" si="447"/>
        <v>#REF!</v>
      </c>
      <c r="EQ8828" t="e">
        <f t="shared" si="448"/>
        <v>#REF!</v>
      </c>
      <c r="ER8828" t="e">
        <f t="shared" si="449"/>
        <v>#REF!</v>
      </c>
    </row>
    <row r="8829" spans="142:148" x14ac:dyDescent="0.25">
      <c r="EL8829">
        <v>8822</v>
      </c>
      <c r="EM8829" t="e">
        <v>#REF!</v>
      </c>
      <c r="EN8829" t="e">
        <v>#REF!</v>
      </c>
      <c r="EP8829" t="e">
        <f t="shared" si="447"/>
        <v>#REF!</v>
      </c>
      <c r="EQ8829" t="e">
        <f t="shared" si="448"/>
        <v>#REF!</v>
      </c>
      <c r="ER8829" t="e">
        <f t="shared" si="449"/>
        <v>#REF!</v>
      </c>
    </row>
    <row r="8830" spans="142:148" x14ac:dyDescent="0.25">
      <c r="EL8830">
        <v>8823</v>
      </c>
      <c r="EM8830" t="e">
        <v>#REF!</v>
      </c>
      <c r="EN8830" t="e">
        <v>#REF!</v>
      </c>
      <c r="EP8830" t="e">
        <f t="shared" si="447"/>
        <v>#REF!</v>
      </c>
      <c r="EQ8830" t="e">
        <f t="shared" si="448"/>
        <v>#REF!</v>
      </c>
      <c r="ER8830" t="e">
        <f t="shared" si="449"/>
        <v>#REF!</v>
      </c>
    </row>
    <row r="8831" spans="142:148" x14ac:dyDescent="0.25">
      <c r="EL8831">
        <v>8824</v>
      </c>
      <c r="EM8831" t="e">
        <v>#REF!</v>
      </c>
      <c r="EN8831" t="e">
        <v>#REF!</v>
      </c>
      <c r="EP8831" t="e">
        <f t="shared" si="447"/>
        <v>#REF!</v>
      </c>
      <c r="EQ8831" t="e">
        <f t="shared" si="448"/>
        <v>#REF!</v>
      </c>
      <c r="ER8831" t="e">
        <f t="shared" si="449"/>
        <v>#REF!</v>
      </c>
    </row>
    <row r="8832" spans="142:148" x14ac:dyDescent="0.25">
      <c r="EL8832">
        <v>8825</v>
      </c>
      <c r="EM8832" t="e">
        <v>#REF!</v>
      </c>
      <c r="EN8832" t="e">
        <v>#REF!</v>
      </c>
      <c r="EP8832" t="e">
        <f t="shared" si="447"/>
        <v>#REF!</v>
      </c>
      <c r="EQ8832" t="e">
        <f t="shared" si="448"/>
        <v>#REF!</v>
      </c>
      <c r="ER8832" t="e">
        <f t="shared" si="449"/>
        <v>#REF!</v>
      </c>
    </row>
    <row r="8833" spans="142:148" x14ac:dyDescent="0.25">
      <c r="EL8833">
        <v>8826</v>
      </c>
      <c r="EM8833" t="e">
        <v>#REF!</v>
      </c>
      <c r="EN8833" t="e">
        <v>#REF!</v>
      </c>
      <c r="EP8833" t="e">
        <f t="shared" si="447"/>
        <v>#REF!</v>
      </c>
      <c r="EQ8833" t="e">
        <f t="shared" si="448"/>
        <v>#REF!</v>
      </c>
      <c r="ER8833" t="e">
        <f t="shared" si="449"/>
        <v>#REF!</v>
      </c>
    </row>
    <row r="8834" spans="142:148" x14ac:dyDescent="0.25">
      <c r="EL8834">
        <v>8827</v>
      </c>
      <c r="EM8834" t="e">
        <v>#REF!</v>
      </c>
      <c r="EN8834" t="e">
        <v>#REF!</v>
      </c>
      <c r="EP8834" t="e">
        <f t="shared" si="447"/>
        <v>#REF!</v>
      </c>
      <c r="EQ8834" t="e">
        <f t="shared" si="448"/>
        <v>#REF!</v>
      </c>
      <c r="ER8834" t="e">
        <f t="shared" si="449"/>
        <v>#REF!</v>
      </c>
    </row>
    <row r="8835" spans="142:148" x14ac:dyDescent="0.25">
      <c r="EL8835">
        <v>8828</v>
      </c>
      <c r="EM8835" t="e">
        <v>#REF!</v>
      </c>
      <c r="EN8835" t="e">
        <v>#REF!</v>
      </c>
      <c r="EP8835" t="e">
        <f t="shared" si="447"/>
        <v>#REF!</v>
      </c>
      <c r="EQ8835" t="e">
        <f t="shared" si="448"/>
        <v>#REF!</v>
      </c>
      <c r="ER8835" t="e">
        <f t="shared" si="449"/>
        <v>#REF!</v>
      </c>
    </row>
    <row r="8836" spans="142:148" x14ac:dyDescent="0.25">
      <c r="EL8836">
        <v>8829</v>
      </c>
      <c r="EM8836" t="e">
        <v>#REF!</v>
      </c>
      <c r="EN8836" t="e">
        <v>#REF!</v>
      </c>
      <c r="EP8836" t="e">
        <f t="shared" si="447"/>
        <v>#REF!</v>
      </c>
      <c r="EQ8836" t="e">
        <f t="shared" si="448"/>
        <v>#REF!</v>
      </c>
      <c r="ER8836" t="e">
        <f t="shared" si="449"/>
        <v>#REF!</v>
      </c>
    </row>
    <row r="8837" spans="142:148" x14ac:dyDescent="0.25">
      <c r="EL8837">
        <v>8830</v>
      </c>
      <c r="EM8837" t="e">
        <v>#REF!</v>
      </c>
      <c r="EN8837" t="e">
        <v>#REF!</v>
      </c>
      <c r="EP8837" t="e">
        <f t="shared" si="447"/>
        <v>#REF!</v>
      </c>
      <c r="EQ8837" t="e">
        <f t="shared" si="448"/>
        <v>#REF!</v>
      </c>
      <c r="ER8837" t="e">
        <f t="shared" si="449"/>
        <v>#REF!</v>
      </c>
    </row>
    <row r="8838" spans="142:148" x14ac:dyDescent="0.25">
      <c r="EL8838">
        <v>8831</v>
      </c>
      <c r="EM8838" t="e">
        <v>#REF!</v>
      </c>
      <c r="EN8838" t="e">
        <v>#REF!</v>
      </c>
      <c r="EP8838" t="e">
        <f t="shared" si="447"/>
        <v>#REF!</v>
      </c>
      <c r="EQ8838" t="e">
        <f t="shared" si="448"/>
        <v>#REF!</v>
      </c>
      <c r="ER8838" t="e">
        <f t="shared" si="449"/>
        <v>#REF!</v>
      </c>
    </row>
    <row r="8839" spans="142:148" x14ac:dyDescent="0.25">
      <c r="EL8839">
        <v>8832</v>
      </c>
      <c r="EM8839" t="e">
        <v>#REF!</v>
      </c>
      <c r="EN8839" t="e">
        <v>#REF!</v>
      </c>
      <c r="EP8839" t="e">
        <f t="shared" si="447"/>
        <v>#REF!</v>
      </c>
      <c r="EQ8839" t="e">
        <f t="shared" si="448"/>
        <v>#REF!</v>
      </c>
      <c r="ER8839" t="e">
        <f t="shared" si="449"/>
        <v>#REF!</v>
      </c>
    </row>
    <row r="8840" spans="142:148" x14ac:dyDescent="0.25">
      <c r="EL8840">
        <v>8833</v>
      </c>
      <c r="EM8840" t="e">
        <v>#REF!</v>
      </c>
      <c r="EN8840" t="e">
        <v>#REF!</v>
      </c>
      <c r="EP8840" t="e">
        <f t="shared" si="447"/>
        <v>#REF!</v>
      </c>
      <c r="EQ8840" t="e">
        <f t="shared" si="448"/>
        <v>#REF!</v>
      </c>
      <c r="ER8840" t="e">
        <f t="shared" si="449"/>
        <v>#REF!</v>
      </c>
    </row>
    <row r="8841" spans="142:148" x14ac:dyDescent="0.25">
      <c r="EL8841">
        <v>8834</v>
      </c>
      <c r="EM8841" t="e">
        <v>#REF!</v>
      </c>
      <c r="EN8841" t="e">
        <v>#REF!</v>
      </c>
      <c r="EP8841" t="e">
        <f t="shared" si="447"/>
        <v>#REF!</v>
      </c>
      <c r="EQ8841" t="e">
        <f t="shared" si="448"/>
        <v>#REF!</v>
      </c>
      <c r="ER8841" t="e">
        <f t="shared" si="449"/>
        <v>#REF!</v>
      </c>
    </row>
    <row r="8842" spans="142:148" x14ac:dyDescent="0.25">
      <c r="EL8842">
        <v>8835</v>
      </c>
      <c r="EM8842" t="e">
        <v>#REF!</v>
      </c>
      <c r="EN8842" t="e">
        <v>#REF!</v>
      </c>
      <c r="EP8842" t="e">
        <f t="shared" si="447"/>
        <v>#REF!</v>
      </c>
      <c r="EQ8842" t="e">
        <f t="shared" si="448"/>
        <v>#REF!</v>
      </c>
      <c r="ER8842" t="e">
        <f t="shared" si="449"/>
        <v>#REF!</v>
      </c>
    </row>
    <row r="8843" spans="142:148" x14ac:dyDescent="0.25">
      <c r="EL8843">
        <v>8836</v>
      </c>
      <c r="EM8843" t="e">
        <v>#REF!</v>
      </c>
      <c r="EN8843" t="e">
        <v>#REF!</v>
      </c>
      <c r="EP8843" t="e">
        <f t="shared" si="447"/>
        <v>#REF!</v>
      </c>
      <c r="EQ8843" t="e">
        <f t="shared" si="448"/>
        <v>#REF!</v>
      </c>
      <c r="ER8843" t="e">
        <f t="shared" si="449"/>
        <v>#REF!</v>
      </c>
    </row>
    <row r="8844" spans="142:148" x14ac:dyDescent="0.25">
      <c r="EL8844">
        <v>8837</v>
      </c>
      <c r="EM8844" t="e">
        <v>#REF!</v>
      </c>
      <c r="EN8844" t="e">
        <v>#REF!</v>
      </c>
      <c r="EP8844" t="e">
        <f t="shared" si="447"/>
        <v>#REF!</v>
      </c>
      <c r="EQ8844" t="e">
        <f t="shared" si="448"/>
        <v>#REF!</v>
      </c>
      <c r="ER8844" t="e">
        <f t="shared" si="449"/>
        <v>#REF!</v>
      </c>
    </row>
    <row r="8845" spans="142:148" x14ac:dyDescent="0.25">
      <c r="EL8845">
        <v>8838</v>
      </c>
      <c r="EM8845" t="e">
        <v>#REF!</v>
      </c>
      <c r="EN8845" t="e">
        <v>#REF!</v>
      </c>
      <c r="EP8845" t="e">
        <f t="shared" si="447"/>
        <v>#REF!</v>
      </c>
      <c r="EQ8845" t="e">
        <f t="shared" si="448"/>
        <v>#REF!</v>
      </c>
      <c r="ER8845" t="e">
        <f t="shared" si="449"/>
        <v>#REF!</v>
      </c>
    </row>
    <row r="8846" spans="142:148" x14ac:dyDescent="0.25">
      <c r="EL8846">
        <v>8839</v>
      </c>
      <c r="EM8846" t="e">
        <v>#REF!</v>
      </c>
      <c r="EN8846" t="e">
        <v>#REF!</v>
      </c>
      <c r="EP8846" t="e">
        <f t="shared" si="447"/>
        <v>#REF!</v>
      </c>
      <c r="EQ8846" t="e">
        <f t="shared" si="448"/>
        <v>#REF!</v>
      </c>
      <c r="ER8846" t="e">
        <f t="shared" si="449"/>
        <v>#REF!</v>
      </c>
    </row>
    <row r="8847" spans="142:148" x14ac:dyDescent="0.25">
      <c r="EL8847">
        <v>8840</v>
      </c>
      <c r="EM8847" t="e">
        <v>#REF!</v>
      </c>
      <c r="EN8847" t="e">
        <v>#REF!</v>
      </c>
      <c r="EP8847" t="e">
        <f t="shared" si="447"/>
        <v>#REF!</v>
      </c>
      <c r="EQ8847" t="e">
        <f t="shared" si="448"/>
        <v>#REF!</v>
      </c>
      <c r="ER8847" t="e">
        <f t="shared" si="449"/>
        <v>#REF!</v>
      </c>
    </row>
    <row r="8848" spans="142:148" x14ac:dyDescent="0.25">
      <c r="EL8848">
        <v>8841</v>
      </c>
      <c r="EM8848" t="e">
        <v>#REF!</v>
      </c>
      <c r="EN8848" t="e">
        <v>#REF!</v>
      </c>
      <c r="EP8848" t="e">
        <f t="shared" si="447"/>
        <v>#REF!</v>
      </c>
      <c r="EQ8848" t="e">
        <f t="shared" si="448"/>
        <v>#REF!</v>
      </c>
      <c r="ER8848" t="e">
        <f t="shared" si="449"/>
        <v>#REF!</v>
      </c>
    </row>
    <row r="8849" spans="142:148" x14ac:dyDescent="0.25">
      <c r="EL8849">
        <v>8842</v>
      </c>
      <c r="EM8849" t="e">
        <v>#REF!</v>
      </c>
      <c r="EN8849" t="e">
        <v>#REF!</v>
      </c>
      <c r="EP8849" t="e">
        <f t="shared" si="447"/>
        <v>#REF!</v>
      </c>
      <c r="EQ8849" t="e">
        <f t="shared" si="448"/>
        <v>#REF!</v>
      </c>
      <c r="ER8849" t="e">
        <f t="shared" si="449"/>
        <v>#REF!</v>
      </c>
    </row>
    <row r="8850" spans="142:148" x14ac:dyDescent="0.25">
      <c r="EL8850">
        <v>8843</v>
      </c>
      <c r="EM8850" t="e">
        <v>#REF!</v>
      </c>
      <c r="EN8850" t="e">
        <v>#REF!</v>
      </c>
      <c r="EP8850" t="e">
        <f t="shared" si="447"/>
        <v>#REF!</v>
      </c>
      <c r="EQ8850" t="e">
        <f t="shared" si="448"/>
        <v>#REF!</v>
      </c>
      <c r="ER8850" t="e">
        <f t="shared" si="449"/>
        <v>#REF!</v>
      </c>
    </row>
    <row r="8851" spans="142:148" x14ac:dyDescent="0.25">
      <c r="EL8851">
        <v>8844</v>
      </c>
      <c r="EM8851" t="e">
        <v>#REF!</v>
      </c>
      <c r="EN8851" t="e">
        <v>#REF!</v>
      </c>
      <c r="EP8851" t="e">
        <f t="shared" si="447"/>
        <v>#REF!</v>
      </c>
      <c r="EQ8851" t="e">
        <f t="shared" si="448"/>
        <v>#REF!</v>
      </c>
      <c r="ER8851" t="e">
        <f t="shared" si="449"/>
        <v>#REF!</v>
      </c>
    </row>
    <row r="8852" spans="142:148" x14ac:dyDescent="0.25">
      <c r="EL8852">
        <v>8845</v>
      </c>
      <c r="EM8852" t="e">
        <v>#REF!</v>
      </c>
      <c r="EN8852" t="e">
        <v>#REF!</v>
      </c>
      <c r="EP8852" t="e">
        <f t="shared" si="447"/>
        <v>#REF!</v>
      </c>
      <c r="EQ8852" t="e">
        <f t="shared" si="448"/>
        <v>#REF!</v>
      </c>
      <c r="ER8852" t="e">
        <f t="shared" si="449"/>
        <v>#REF!</v>
      </c>
    </row>
    <row r="8853" spans="142:148" x14ac:dyDescent="0.25">
      <c r="EL8853">
        <v>8846</v>
      </c>
      <c r="EM8853" t="e">
        <v>#REF!</v>
      </c>
      <c r="EN8853" t="e">
        <v>#REF!</v>
      </c>
      <c r="EP8853" t="e">
        <f t="shared" si="447"/>
        <v>#REF!</v>
      </c>
      <c r="EQ8853" t="e">
        <f t="shared" si="448"/>
        <v>#REF!</v>
      </c>
      <c r="ER8853" t="e">
        <f t="shared" si="449"/>
        <v>#REF!</v>
      </c>
    </row>
    <row r="8854" spans="142:148" x14ac:dyDescent="0.25">
      <c r="EL8854">
        <v>8847</v>
      </c>
      <c r="EM8854" t="e">
        <v>#REF!</v>
      </c>
      <c r="EN8854" t="e">
        <v>#REF!</v>
      </c>
      <c r="EP8854" t="e">
        <f t="shared" si="447"/>
        <v>#REF!</v>
      </c>
      <c r="EQ8854" t="e">
        <f t="shared" si="448"/>
        <v>#REF!</v>
      </c>
      <c r="ER8854" t="e">
        <f t="shared" si="449"/>
        <v>#REF!</v>
      </c>
    </row>
    <row r="8855" spans="142:148" x14ac:dyDescent="0.25">
      <c r="EL8855">
        <v>8848</v>
      </c>
      <c r="EM8855" t="e">
        <v>#REF!</v>
      </c>
      <c r="EN8855" t="e">
        <v>#REF!</v>
      </c>
      <c r="EP8855" t="e">
        <f t="shared" si="447"/>
        <v>#REF!</v>
      </c>
      <c r="EQ8855" t="e">
        <f t="shared" si="448"/>
        <v>#REF!</v>
      </c>
      <c r="ER8855" t="e">
        <f t="shared" si="449"/>
        <v>#REF!</v>
      </c>
    </row>
    <row r="8856" spans="142:148" x14ac:dyDescent="0.25">
      <c r="EL8856">
        <v>8849</v>
      </c>
      <c r="EM8856" t="e">
        <v>#REF!</v>
      </c>
      <c r="EN8856" t="e">
        <v>#REF!</v>
      </c>
      <c r="EP8856" t="e">
        <f t="shared" ref="EP8856:EP8919" si="450">IF(EM8856&gt;EN8856,1,0)</f>
        <v>#REF!</v>
      </c>
      <c r="EQ8856" t="e">
        <f t="shared" ref="EQ8856:EQ8919" si="451">IF(EP8856&gt;0,0,1)</f>
        <v>#REF!</v>
      </c>
      <c r="ER8856" t="e">
        <f t="shared" ref="ER8856:ER8919" si="452">IF(EM8856&gt;EN8856,EM8856-EN8856,EN8856-EM8856)</f>
        <v>#REF!</v>
      </c>
    </row>
    <row r="8857" spans="142:148" x14ac:dyDescent="0.25">
      <c r="EL8857">
        <v>8850</v>
      </c>
      <c r="EM8857" t="e">
        <v>#REF!</v>
      </c>
      <c r="EN8857" t="e">
        <v>#REF!</v>
      </c>
      <c r="EP8857" t="e">
        <f t="shared" si="450"/>
        <v>#REF!</v>
      </c>
      <c r="EQ8857" t="e">
        <f t="shared" si="451"/>
        <v>#REF!</v>
      </c>
      <c r="ER8857" t="e">
        <f t="shared" si="452"/>
        <v>#REF!</v>
      </c>
    </row>
    <row r="8858" spans="142:148" x14ac:dyDescent="0.25">
      <c r="EL8858">
        <v>8851</v>
      </c>
      <c r="EM8858" t="e">
        <v>#REF!</v>
      </c>
      <c r="EN8858" t="e">
        <v>#REF!</v>
      </c>
      <c r="EP8858" t="e">
        <f t="shared" si="450"/>
        <v>#REF!</v>
      </c>
      <c r="EQ8858" t="e">
        <f t="shared" si="451"/>
        <v>#REF!</v>
      </c>
      <c r="ER8858" t="e">
        <f t="shared" si="452"/>
        <v>#REF!</v>
      </c>
    </row>
    <row r="8859" spans="142:148" x14ac:dyDescent="0.25">
      <c r="EL8859">
        <v>8852</v>
      </c>
      <c r="EM8859" t="e">
        <v>#REF!</v>
      </c>
      <c r="EN8859" t="e">
        <v>#REF!</v>
      </c>
      <c r="EP8859" t="e">
        <f t="shared" si="450"/>
        <v>#REF!</v>
      </c>
      <c r="EQ8859" t="e">
        <f t="shared" si="451"/>
        <v>#REF!</v>
      </c>
      <c r="ER8859" t="e">
        <f t="shared" si="452"/>
        <v>#REF!</v>
      </c>
    </row>
    <row r="8860" spans="142:148" x14ac:dyDescent="0.25">
      <c r="EL8860">
        <v>8853</v>
      </c>
      <c r="EM8860" t="e">
        <v>#REF!</v>
      </c>
      <c r="EN8860" t="e">
        <v>#REF!</v>
      </c>
      <c r="EP8860" t="e">
        <f t="shared" si="450"/>
        <v>#REF!</v>
      </c>
      <c r="EQ8860" t="e">
        <f t="shared" si="451"/>
        <v>#REF!</v>
      </c>
      <c r="ER8860" t="e">
        <f t="shared" si="452"/>
        <v>#REF!</v>
      </c>
    </row>
    <row r="8861" spans="142:148" x14ac:dyDescent="0.25">
      <c r="EL8861">
        <v>8854</v>
      </c>
      <c r="EM8861" t="e">
        <v>#REF!</v>
      </c>
      <c r="EN8861" t="e">
        <v>#REF!</v>
      </c>
      <c r="EP8861" t="e">
        <f t="shared" si="450"/>
        <v>#REF!</v>
      </c>
      <c r="EQ8861" t="e">
        <f t="shared" si="451"/>
        <v>#REF!</v>
      </c>
      <c r="ER8861" t="e">
        <f t="shared" si="452"/>
        <v>#REF!</v>
      </c>
    </row>
    <row r="8862" spans="142:148" x14ac:dyDescent="0.25">
      <c r="EL8862">
        <v>8855</v>
      </c>
      <c r="EM8862" t="e">
        <v>#REF!</v>
      </c>
      <c r="EN8862" t="e">
        <v>#REF!</v>
      </c>
      <c r="EP8862" t="e">
        <f t="shared" si="450"/>
        <v>#REF!</v>
      </c>
      <c r="EQ8862" t="e">
        <f t="shared" si="451"/>
        <v>#REF!</v>
      </c>
      <c r="ER8862" t="e">
        <f t="shared" si="452"/>
        <v>#REF!</v>
      </c>
    </row>
    <row r="8863" spans="142:148" x14ac:dyDescent="0.25">
      <c r="EL8863">
        <v>8856</v>
      </c>
      <c r="EM8863" t="e">
        <v>#REF!</v>
      </c>
      <c r="EN8863" t="e">
        <v>#REF!</v>
      </c>
      <c r="EP8863" t="e">
        <f t="shared" si="450"/>
        <v>#REF!</v>
      </c>
      <c r="EQ8863" t="e">
        <f t="shared" si="451"/>
        <v>#REF!</v>
      </c>
      <c r="ER8863" t="e">
        <f t="shared" si="452"/>
        <v>#REF!</v>
      </c>
    </row>
    <row r="8864" spans="142:148" x14ac:dyDescent="0.25">
      <c r="EL8864">
        <v>8857</v>
      </c>
      <c r="EM8864" t="e">
        <v>#REF!</v>
      </c>
      <c r="EN8864" t="e">
        <v>#REF!</v>
      </c>
      <c r="EP8864" t="e">
        <f t="shared" si="450"/>
        <v>#REF!</v>
      </c>
      <c r="EQ8864" t="e">
        <f t="shared" si="451"/>
        <v>#REF!</v>
      </c>
      <c r="ER8864" t="e">
        <f t="shared" si="452"/>
        <v>#REF!</v>
      </c>
    </row>
    <row r="8865" spans="142:148" x14ac:dyDescent="0.25">
      <c r="EL8865">
        <v>8858</v>
      </c>
      <c r="EM8865" t="e">
        <v>#REF!</v>
      </c>
      <c r="EN8865" t="e">
        <v>#REF!</v>
      </c>
      <c r="EP8865" t="e">
        <f t="shared" si="450"/>
        <v>#REF!</v>
      </c>
      <c r="EQ8865" t="e">
        <f t="shared" si="451"/>
        <v>#REF!</v>
      </c>
      <c r="ER8865" t="e">
        <f t="shared" si="452"/>
        <v>#REF!</v>
      </c>
    </row>
    <row r="8866" spans="142:148" x14ac:dyDescent="0.25">
      <c r="EL8866">
        <v>8859</v>
      </c>
      <c r="EM8866" t="e">
        <v>#REF!</v>
      </c>
      <c r="EN8866" t="e">
        <v>#REF!</v>
      </c>
      <c r="EP8866" t="e">
        <f t="shared" si="450"/>
        <v>#REF!</v>
      </c>
      <c r="EQ8866" t="e">
        <f t="shared" si="451"/>
        <v>#REF!</v>
      </c>
      <c r="ER8866" t="e">
        <f t="shared" si="452"/>
        <v>#REF!</v>
      </c>
    </row>
    <row r="8867" spans="142:148" x14ac:dyDescent="0.25">
      <c r="EL8867">
        <v>8860</v>
      </c>
      <c r="EM8867" t="e">
        <v>#REF!</v>
      </c>
      <c r="EN8867" t="e">
        <v>#REF!</v>
      </c>
      <c r="EP8867" t="e">
        <f t="shared" si="450"/>
        <v>#REF!</v>
      </c>
      <c r="EQ8867" t="e">
        <f t="shared" si="451"/>
        <v>#REF!</v>
      </c>
      <c r="ER8867" t="e">
        <f t="shared" si="452"/>
        <v>#REF!</v>
      </c>
    </row>
    <row r="8868" spans="142:148" x14ac:dyDescent="0.25">
      <c r="EL8868">
        <v>8861</v>
      </c>
      <c r="EM8868" t="e">
        <v>#REF!</v>
      </c>
      <c r="EN8868" t="e">
        <v>#REF!</v>
      </c>
      <c r="EP8868" t="e">
        <f t="shared" si="450"/>
        <v>#REF!</v>
      </c>
      <c r="EQ8868" t="e">
        <f t="shared" si="451"/>
        <v>#REF!</v>
      </c>
      <c r="ER8868" t="e">
        <f t="shared" si="452"/>
        <v>#REF!</v>
      </c>
    </row>
    <row r="8869" spans="142:148" x14ac:dyDescent="0.25">
      <c r="EL8869">
        <v>8862</v>
      </c>
      <c r="EM8869" t="e">
        <v>#REF!</v>
      </c>
      <c r="EN8869" t="e">
        <v>#REF!</v>
      </c>
      <c r="EP8869" t="e">
        <f t="shared" si="450"/>
        <v>#REF!</v>
      </c>
      <c r="EQ8869" t="e">
        <f t="shared" si="451"/>
        <v>#REF!</v>
      </c>
      <c r="ER8869" t="e">
        <f t="shared" si="452"/>
        <v>#REF!</v>
      </c>
    </row>
    <row r="8870" spans="142:148" x14ac:dyDescent="0.25">
      <c r="EL8870">
        <v>8863</v>
      </c>
      <c r="EM8870" t="e">
        <v>#REF!</v>
      </c>
      <c r="EN8870" t="e">
        <v>#REF!</v>
      </c>
      <c r="EP8870" t="e">
        <f t="shared" si="450"/>
        <v>#REF!</v>
      </c>
      <c r="EQ8870" t="e">
        <f t="shared" si="451"/>
        <v>#REF!</v>
      </c>
      <c r="ER8870" t="e">
        <f t="shared" si="452"/>
        <v>#REF!</v>
      </c>
    </row>
    <row r="8871" spans="142:148" x14ac:dyDescent="0.25">
      <c r="EL8871">
        <v>8864</v>
      </c>
      <c r="EM8871" t="e">
        <v>#REF!</v>
      </c>
      <c r="EN8871" t="e">
        <v>#REF!</v>
      </c>
      <c r="EP8871" t="e">
        <f t="shared" si="450"/>
        <v>#REF!</v>
      </c>
      <c r="EQ8871" t="e">
        <f t="shared" si="451"/>
        <v>#REF!</v>
      </c>
      <c r="ER8871" t="e">
        <f t="shared" si="452"/>
        <v>#REF!</v>
      </c>
    </row>
    <row r="8872" spans="142:148" x14ac:dyDescent="0.25">
      <c r="EL8872">
        <v>8865</v>
      </c>
      <c r="EM8872" t="e">
        <v>#REF!</v>
      </c>
      <c r="EN8872" t="e">
        <v>#REF!</v>
      </c>
      <c r="EP8872" t="e">
        <f t="shared" si="450"/>
        <v>#REF!</v>
      </c>
      <c r="EQ8872" t="e">
        <f t="shared" si="451"/>
        <v>#REF!</v>
      </c>
      <c r="ER8872" t="e">
        <f t="shared" si="452"/>
        <v>#REF!</v>
      </c>
    </row>
    <row r="8873" spans="142:148" x14ac:dyDescent="0.25">
      <c r="EL8873">
        <v>8866</v>
      </c>
      <c r="EM8873" t="e">
        <v>#REF!</v>
      </c>
      <c r="EN8873" t="e">
        <v>#REF!</v>
      </c>
      <c r="EP8873" t="e">
        <f t="shared" si="450"/>
        <v>#REF!</v>
      </c>
      <c r="EQ8873" t="e">
        <f t="shared" si="451"/>
        <v>#REF!</v>
      </c>
      <c r="ER8873" t="e">
        <f t="shared" si="452"/>
        <v>#REF!</v>
      </c>
    </row>
    <row r="8874" spans="142:148" x14ac:dyDescent="0.25">
      <c r="EL8874">
        <v>8867</v>
      </c>
      <c r="EM8874" t="e">
        <v>#REF!</v>
      </c>
      <c r="EN8874" t="e">
        <v>#REF!</v>
      </c>
      <c r="EP8874" t="e">
        <f t="shared" si="450"/>
        <v>#REF!</v>
      </c>
      <c r="EQ8874" t="e">
        <f t="shared" si="451"/>
        <v>#REF!</v>
      </c>
      <c r="ER8874" t="e">
        <f t="shared" si="452"/>
        <v>#REF!</v>
      </c>
    </row>
    <row r="8875" spans="142:148" x14ac:dyDescent="0.25">
      <c r="EL8875">
        <v>8868</v>
      </c>
      <c r="EM8875" t="e">
        <v>#REF!</v>
      </c>
      <c r="EN8875" t="e">
        <v>#REF!</v>
      </c>
      <c r="EP8875" t="e">
        <f t="shared" si="450"/>
        <v>#REF!</v>
      </c>
      <c r="EQ8875" t="e">
        <f t="shared" si="451"/>
        <v>#REF!</v>
      </c>
      <c r="ER8875" t="e">
        <f t="shared" si="452"/>
        <v>#REF!</v>
      </c>
    </row>
    <row r="8876" spans="142:148" x14ac:dyDescent="0.25">
      <c r="EL8876">
        <v>8869</v>
      </c>
      <c r="EM8876" t="e">
        <v>#REF!</v>
      </c>
      <c r="EN8876" t="e">
        <v>#REF!</v>
      </c>
      <c r="EP8876" t="e">
        <f t="shared" si="450"/>
        <v>#REF!</v>
      </c>
      <c r="EQ8876" t="e">
        <f t="shared" si="451"/>
        <v>#REF!</v>
      </c>
      <c r="ER8876" t="e">
        <f t="shared" si="452"/>
        <v>#REF!</v>
      </c>
    </row>
    <row r="8877" spans="142:148" x14ac:dyDescent="0.25">
      <c r="EL8877">
        <v>8870</v>
      </c>
      <c r="EM8877" t="e">
        <v>#REF!</v>
      </c>
      <c r="EN8877" t="e">
        <v>#REF!</v>
      </c>
      <c r="EP8877" t="e">
        <f t="shared" si="450"/>
        <v>#REF!</v>
      </c>
      <c r="EQ8877" t="e">
        <f t="shared" si="451"/>
        <v>#REF!</v>
      </c>
      <c r="ER8877" t="e">
        <f t="shared" si="452"/>
        <v>#REF!</v>
      </c>
    </row>
    <row r="8878" spans="142:148" x14ac:dyDescent="0.25">
      <c r="EL8878">
        <v>8871</v>
      </c>
      <c r="EM8878" t="e">
        <v>#REF!</v>
      </c>
      <c r="EN8878" t="e">
        <v>#REF!</v>
      </c>
      <c r="EP8878" t="e">
        <f t="shared" si="450"/>
        <v>#REF!</v>
      </c>
      <c r="EQ8878" t="e">
        <f t="shared" si="451"/>
        <v>#REF!</v>
      </c>
      <c r="ER8878" t="e">
        <f t="shared" si="452"/>
        <v>#REF!</v>
      </c>
    </row>
    <row r="8879" spans="142:148" x14ac:dyDescent="0.25">
      <c r="EL8879">
        <v>8872</v>
      </c>
      <c r="EM8879" t="e">
        <v>#REF!</v>
      </c>
      <c r="EN8879" t="e">
        <v>#REF!</v>
      </c>
      <c r="EP8879" t="e">
        <f t="shared" si="450"/>
        <v>#REF!</v>
      </c>
      <c r="EQ8879" t="e">
        <f t="shared" si="451"/>
        <v>#REF!</v>
      </c>
      <c r="ER8879" t="e">
        <f t="shared" si="452"/>
        <v>#REF!</v>
      </c>
    </row>
    <row r="8880" spans="142:148" x14ac:dyDescent="0.25">
      <c r="EL8880">
        <v>8873</v>
      </c>
      <c r="EM8880" t="e">
        <v>#REF!</v>
      </c>
      <c r="EN8880" t="e">
        <v>#REF!</v>
      </c>
      <c r="EP8880" t="e">
        <f t="shared" si="450"/>
        <v>#REF!</v>
      </c>
      <c r="EQ8880" t="e">
        <f t="shared" si="451"/>
        <v>#REF!</v>
      </c>
      <c r="ER8880" t="e">
        <f t="shared" si="452"/>
        <v>#REF!</v>
      </c>
    </row>
    <row r="8881" spans="142:148" x14ac:dyDescent="0.25">
      <c r="EL8881">
        <v>8874</v>
      </c>
      <c r="EM8881" t="e">
        <v>#REF!</v>
      </c>
      <c r="EN8881" t="e">
        <v>#REF!</v>
      </c>
      <c r="EP8881" t="e">
        <f t="shared" si="450"/>
        <v>#REF!</v>
      </c>
      <c r="EQ8881" t="e">
        <f t="shared" si="451"/>
        <v>#REF!</v>
      </c>
      <c r="ER8881" t="e">
        <f t="shared" si="452"/>
        <v>#REF!</v>
      </c>
    </row>
    <row r="8882" spans="142:148" x14ac:dyDescent="0.25">
      <c r="EL8882">
        <v>8875</v>
      </c>
      <c r="EM8882" t="e">
        <v>#REF!</v>
      </c>
      <c r="EN8882" t="e">
        <v>#REF!</v>
      </c>
      <c r="EP8882" t="e">
        <f t="shared" si="450"/>
        <v>#REF!</v>
      </c>
      <c r="EQ8882" t="e">
        <f t="shared" si="451"/>
        <v>#REF!</v>
      </c>
      <c r="ER8882" t="e">
        <f t="shared" si="452"/>
        <v>#REF!</v>
      </c>
    </row>
    <row r="8883" spans="142:148" x14ac:dyDescent="0.25">
      <c r="EL8883">
        <v>8876</v>
      </c>
      <c r="EM8883" t="e">
        <v>#REF!</v>
      </c>
      <c r="EN8883" t="e">
        <v>#REF!</v>
      </c>
      <c r="EP8883" t="e">
        <f t="shared" si="450"/>
        <v>#REF!</v>
      </c>
      <c r="EQ8883" t="e">
        <f t="shared" si="451"/>
        <v>#REF!</v>
      </c>
      <c r="ER8883" t="e">
        <f t="shared" si="452"/>
        <v>#REF!</v>
      </c>
    </row>
    <row r="8884" spans="142:148" x14ac:dyDescent="0.25">
      <c r="EL8884">
        <v>8877</v>
      </c>
      <c r="EM8884" t="e">
        <v>#REF!</v>
      </c>
      <c r="EN8884" t="e">
        <v>#REF!</v>
      </c>
      <c r="EP8884" t="e">
        <f t="shared" si="450"/>
        <v>#REF!</v>
      </c>
      <c r="EQ8884" t="e">
        <f t="shared" si="451"/>
        <v>#REF!</v>
      </c>
      <c r="ER8884" t="e">
        <f t="shared" si="452"/>
        <v>#REF!</v>
      </c>
    </row>
    <row r="8885" spans="142:148" x14ac:dyDescent="0.25">
      <c r="EL8885">
        <v>8878</v>
      </c>
      <c r="EM8885" t="e">
        <v>#REF!</v>
      </c>
      <c r="EN8885" t="e">
        <v>#REF!</v>
      </c>
      <c r="EP8885" t="e">
        <f t="shared" si="450"/>
        <v>#REF!</v>
      </c>
      <c r="EQ8885" t="e">
        <f t="shared" si="451"/>
        <v>#REF!</v>
      </c>
      <c r="ER8885" t="e">
        <f t="shared" si="452"/>
        <v>#REF!</v>
      </c>
    </row>
    <row r="8886" spans="142:148" x14ac:dyDescent="0.25">
      <c r="EL8886">
        <v>8879</v>
      </c>
      <c r="EM8886" t="e">
        <v>#REF!</v>
      </c>
      <c r="EN8886" t="e">
        <v>#REF!</v>
      </c>
      <c r="EP8886" t="e">
        <f t="shared" si="450"/>
        <v>#REF!</v>
      </c>
      <c r="EQ8886" t="e">
        <f t="shared" si="451"/>
        <v>#REF!</v>
      </c>
      <c r="ER8886" t="e">
        <f t="shared" si="452"/>
        <v>#REF!</v>
      </c>
    </row>
    <row r="8887" spans="142:148" x14ac:dyDescent="0.25">
      <c r="EL8887">
        <v>8880</v>
      </c>
      <c r="EM8887" t="e">
        <v>#REF!</v>
      </c>
      <c r="EN8887" t="e">
        <v>#REF!</v>
      </c>
      <c r="EP8887" t="e">
        <f t="shared" si="450"/>
        <v>#REF!</v>
      </c>
      <c r="EQ8887" t="e">
        <f t="shared" si="451"/>
        <v>#REF!</v>
      </c>
      <c r="ER8887" t="e">
        <f t="shared" si="452"/>
        <v>#REF!</v>
      </c>
    </row>
    <row r="8888" spans="142:148" x14ac:dyDescent="0.25">
      <c r="EL8888">
        <v>8881</v>
      </c>
      <c r="EM8888" t="e">
        <v>#REF!</v>
      </c>
      <c r="EN8888" t="e">
        <v>#REF!</v>
      </c>
      <c r="EP8888" t="e">
        <f t="shared" si="450"/>
        <v>#REF!</v>
      </c>
      <c r="EQ8888" t="e">
        <f t="shared" si="451"/>
        <v>#REF!</v>
      </c>
      <c r="ER8888" t="e">
        <f t="shared" si="452"/>
        <v>#REF!</v>
      </c>
    </row>
    <row r="8889" spans="142:148" x14ac:dyDescent="0.25">
      <c r="EL8889">
        <v>8882</v>
      </c>
      <c r="EM8889" t="e">
        <v>#REF!</v>
      </c>
      <c r="EN8889" t="e">
        <v>#REF!</v>
      </c>
      <c r="EP8889" t="e">
        <f t="shared" si="450"/>
        <v>#REF!</v>
      </c>
      <c r="EQ8889" t="e">
        <f t="shared" si="451"/>
        <v>#REF!</v>
      </c>
      <c r="ER8889" t="e">
        <f t="shared" si="452"/>
        <v>#REF!</v>
      </c>
    </row>
    <row r="8890" spans="142:148" x14ac:dyDescent="0.25">
      <c r="EL8890">
        <v>8883</v>
      </c>
      <c r="EM8890" t="e">
        <v>#REF!</v>
      </c>
      <c r="EN8890" t="e">
        <v>#REF!</v>
      </c>
      <c r="EP8890" t="e">
        <f t="shared" si="450"/>
        <v>#REF!</v>
      </c>
      <c r="EQ8890" t="e">
        <f t="shared" si="451"/>
        <v>#REF!</v>
      </c>
      <c r="ER8890" t="e">
        <f t="shared" si="452"/>
        <v>#REF!</v>
      </c>
    </row>
    <row r="8891" spans="142:148" x14ac:dyDescent="0.25">
      <c r="EL8891">
        <v>8884</v>
      </c>
      <c r="EM8891" t="e">
        <v>#REF!</v>
      </c>
      <c r="EN8891" t="e">
        <v>#REF!</v>
      </c>
      <c r="EP8891" t="e">
        <f t="shared" si="450"/>
        <v>#REF!</v>
      </c>
      <c r="EQ8891" t="e">
        <f t="shared" si="451"/>
        <v>#REF!</v>
      </c>
      <c r="ER8891" t="e">
        <f t="shared" si="452"/>
        <v>#REF!</v>
      </c>
    </row>
    <row r="8892" spans="142:148" x14ac:dyDescent="0.25">
      <c r="EL8892">
        <v>8885</v>
      </c>
      <c r="EM8892" t="e">
        <v>#REF!</v>
      </c>
      <c r="EN8892" t="e">
        <v>#REF!</v>
      </c>
      <c r="EP8892" t="e">
        <f t="shared" si="450"/>
        <v>#REF!</v>
      </c>
      <c r="EQ8892" t="e">
        <f t="shared" si="451"/>
        <v>#REF!</v>
      </c>
      <c r="ER8892" t="e">
        <f t="shared" si="452"/>
        <v>#REF!</v>
      </c>
    </row>
    <row r="8893" spans="142:148" x14ac:dyDescent="0.25">
      <c r="EL8893">
        <v>8886</v>
      </c>
      <c r="EM8893" t="e">
        <v>#REF!</v>
      </c>
      <c r="EN8893" t="e">
        <v>#REF!</v>
      </c>
      <c r="EP8893" t="e">
        <f t="shared" si="450"/>
        <v>#REF!</v>
      </c>
      <c r="EQ8893" t="e">
        <f t="shared" si="451"/>
        <v>#REF!</v>
      </c>
      <c r="ER8893" t="e">
        <f t="shared" si="452"/>
        <v>#REF!</v>
      </c>
    </row>
    <row r="8894" spans="142:148" x14ac:dyDescent="0.25">
      <c r="EL8894">
        <v>8887</v>
      </c>
      <c r="EM8894" t="e">
        <v>#REF!</v>
      </c>
      <c r="EN8894" t="e">
        <v>#REF!</v>
      </c>
      <c r="EP8894" t="e">
        <f t="shared" si="450"/>
        <v>#REF!</v>
      </c>
      <c r="EQ8894" t="e">
        <f t="shared" si="451"/>
        <v>#REF!</v>
      </c>
      <c r="ER8894" t="e">
        <f t="shared" si="452"/>
        <v>#REF!</v>
      </c>
    </row>
    <row r="8895" spans="142:148" x14ac:dyDescent="0.25">
      <c r="EL8895">
        <v>8888</v>
      </c>
      <c r="EM8895" t="e">
        <v>#REF!</v>
      </c>
      <c r="EN8895" t="e">
        <v>#REF!</v>
      </c>
      <c r="EP8895" t="e">
        <f t="shared" si="450"/>
        <v>#REF!</v>
      </c>
      <c r="EQ8895" t="e">
        <f t="shared" si="451"/>
        <v>#REF!</v>
      </c>
      <c r="ER8895" t="e">
        <f t="shared" si="452"/>
        <v>#REF!</v>
      </c>
    </row>
    <row r="8896" spans="142:148" x14ac:dyDescent="0.25">
      <c r="EL8896">
        <v>8889</v>
      </c>
      <c r="EM8896" t="e">
        <v>#REF!</v>
      </c>
      <c r="EN8896" t="e">
        <v>#REF!</v>
      </c>
      <c r="EP8896" t="e">
        <f t="shared" si="450"/>
        <v>#REF!</v>
      </c>
      <c r="EQ8896" t="e">
        <f t="shared" si="451"/>
        <v>#REF!</v>
      </c>
      <c r="ER8896" t="e">
        <f t="shared" si="452"/>
        <v>#REF!</v>
      </c>
    </row>
    <row r="8897" spans="142:148" x14ac:dyDescent="0.25">
      <c r="EL8897">
        <v>8890</v>
      </c>
      <c r="EM8897" t="e">
        <v>#REF!</v>
      </c>
      <c r="EN8897" t="e">
        <v>#REF!</v>
      </c>
      <c r="EP8897" t="e">
        <f t="shared" si="450"/>
        <v>#REF!</v>
      </c>
      <c r="EQ8897" t="e">
        <f t="shared" si="451"/>
        <v>#REF!</v>
      </c>
      <c r="ER8897" t="e">
        <f t="shared" si="452"/>
        <v>#REF!</v>
      </c>
    </row>
    <row r="8898" spans="142:148" x14ac:dyDescent="0.25">
      <c r="EL8898">
        <v>8891</v>
      </c>
      <c r="EM8898" t="e">
        <v>#REF!</v>
      </c>
      <c r="EN8898" t="e">
        <v>#REF!</v>
      </c>
      <c r="EP8898" t="e">
        <f t="shared" si="450"/>
        <v>#REF!</v>
      </c>
      <c r="EQ8898" t="e">
        <f t="shared" si="451"/>
        <v>#REF!</v>
      </c>
      <c r="ER8898" t="e">
        <f t="shared" si="452"/>
        <v>#REF!</v>
      </c>
    </row>
    <row r="8899" spans="142:148" x14ac:dyDescent="0.25">
      <c r="EL8899">
        <v>8892</v>
      </c>
      <c r="EM8899" t="e">
        <v>#REF!</v>
      </c>
      <c r="EN8899" t="e">
        <v>#REF!</v>
      </c>
      <c r="EP8899" t="e">
        <f t="shared" si="450"/>
        <v>#REF!</v>
      </c>
      <c r="EQ8899" t="e">
        <f t="shared" si="451"/>
        <v>#REF!</v>
      </c>
      <c r="ER8899" t="e">
        <f t="shared" si="452"/>
        <v>#REF!</v>
      </c>
    </row>
    <row r="8900" spans="142:148" x14ac:dyDescent="0.25">
      <c r="EL8900">
        <v>8893</v>
      </c>
      <c r="EM8900" t="e">
        <v>#REF!</v>
      </c>
      <c r="EN8900" t="e">
        <v>#REF!</v>
      </c>
      <c r="EP8900" t="e">
        <f t="shared" si="450"/>
        <v>#REF!</v>
      </c>
      <c r="EQ8900" t="e">
        <f t="shared" si="451"/>
        <v>#REF!</v>
      </c>
      <c r="ER8900" t="e">
        <f t="shared" si="452"/>
        <v>#REF!</v>
      </c>
    </row>
    <row r="8901" spans="142:148" x14ac:dyDescent="0.25">
      <c r="EL8901">
        <v>8894</v>
      </c>
      <c r="EM8901" t="e">
        <v>#REF!</v>
      </c>
      <c r="EN8901" t="e">
        <v>#REF!</v>
      </c>
      <c r="EP8901" t="e">
        <f t="shared" si="450"/>
        <v>#REF!</v>
      </c>
      <c r="EQ8901" t="e">
        <f t="shared" si="451"/>
        <v>#REF!</v>
      </c>
      <c r="ER8901" t="e">
        <f t="shared" si="452"/>
        <v>#REF!</v>
      </c>
    </row>
    <row r="8902" spans="142:148" x14ac:dyDescent="0.25">
      <c r="EL8902">
        <v>8895</v>
      </c>
      <c r="EM8902" t="e">
        <v>#REF!</v>
      </c>
      <c r="EN8902" t="e">
        <v>#REF!</v>
      </c>
      <c r="EP8902" t="e">
        <f t="shared" si="450"/>
        <v>#REF!</v>
      </c>
      <c r="EQ8902" t="e">
        <f t="shared" si="451"/>
        <v>#REF!</v>
      </c>
      <c r="ER8902" t="e">
        <f t="shared" si="452"/>
        <v>#REF!</v>
      </c>
    </row>
    <row r="8903" spans="142:148" x14ac:dyDescent="0.25">
      <c r="EL8903">
        <v>8896</v>
      </c>
      <c r="EM8903" t="e">
        <v>#REF!</v>
      </c>
      <c r="EN8903" t="e">
        <v>#REF!</v>
      </c>
      <c r="EP8903" t="e">
        <f t="shared" si="450"/>
        <v>#REF!</v>
      </c>
      <c r="EQ8903" t="e">
        <f t="shared" si="451"/>
        <v>#REF!</v>
      </c>
      <c r="ER8903" t="e">
        <f t="shared" si="452"/>
        <v>#REF!</v>
      </c>
    </row>
    <row r="8904" spans="142:148" x14ac:dyDescent="0.25">
      <c r="EL8904">
        <v>8897</v>
      </c>
      <c r="EM8904" t="e">
        <v>#REF!</v>
      </c>
      <c r="EN8904" t="e">
        <v>#REF!</v>
      </c>
      <c r="EP8904" t="e">
        <f t="shared" si="450"/>
        <v>#REF!</v>
      </c>
      <c r="EQ8904" t="e">
        <f t="shared" si="451"/>
        <v>#REF!</v>
      </c>
      <c r="ER8904" t="e">
        <f t="shared" si="452"/>
        <v>#REF!</v>
      </c>
    </row>
    <row r="8905" spans="142:148" x14ac:dyDescent="0.25">
      <c r="EL8905">
        <v>8898</v>
      </c>
      <c r="EM8905" t="e">
        <v>#REF!</v>
      </c>
      <c r="EN8905" t="e">
        <v>#REF!</v>
      </c>
      <c r="EP8905" t="e">
        <f t="shared" si="450"/>
        <v>#REF!</v>
      </c>
      <c r="EQ8905" t="e">
        <f t="shared" si="451"/>
        <v>#REF!</v>
      </c>
      <c r="ER8905" t="e">
        <f t="shared" si="452"/>
        <v>#REF!</v>
      </c>
    </row>
    <row r="8906" spans="142:148" x14ac:dyDescent="0.25">
      <c r="EL8906">
        <v>8899</v>
      </c>
      <c r="EM8906" t="e">
        <v>#REF!</v>
      </c>
      <c r="EN8906" t="e">
        <v>#REF!</v>
      </c>
      <c r="EP8906" t="e">
        <f t="shared" si="450"/>
        <v>#REF!</v>
      </c>
      <c r="EQ8906" t="e">
        <f t="shared" si="451"/>
        <v>#REF!</v>
      </c>
      <c r="ER8906" t="e">
        <f t="shared" si="452"/>
        <v>#REF!</v>
      </c>
    </row>
    <row r="8907" spans="142:148" x14ac:dyDescent="0.25">
      <c r="EL8907">
        <v>8900</v>
      </c>
      <c r="EM8907" t="e">
        <v>#REF!</v>
      </c>
      <c r="EN8907" t="e">
        <v>#REF!</v>
      </c>
      <c r="EP8907" t="e">
        <f t="shared" si="450"/>
        <v>#REF!</v>
      </c>
      <c r="EQ8907" t="e">
        <f t="shared" si="451"/>
        <v>#REF!</v>
      </c>
      <c r="ER8907" t="e">
        <f t="shared" si="452"/>
        <v>#REF!</v>
      </c>
    </row>
    <row r="8908" spans="142:148" x14ac:dyDescent="0.25">
      <c r="EL8908">
        <v>8901</v>
      </c>
      <c r="EM8908" t="e">
        <v>#REF!</v>
      </c>
      <c r="EN8908" t="e">
        <v>#REF!</v>
      </c>
      <c r="EP8908" t="e">
        <f t="shared" si="450"/>
        <v>#REF!</v>
      </c>
      <c r="EQ8908" t="e">
        <f t="shared" si="451"/>
        <v>#REF!</v>
      </c>
      <c r="ER8908" t="e">
        <f t="shared" si="452"/>
        <v>#REF!</v>
      </c>
    </row>
    <row r="8909" spans="142:148" x14ac:dyDescent="0.25">
      <c r="EL8909">
        <v>8902</v>
      </c>
      <c r="EM8909" t="e">
        <v>#REF!</v>
      </c>
      <c r="EN8909" t="e">
        <v>#REF!</v>
      </c>
      <c r="EP8909" t="e">
        <f t="shared" si="450"/>
        <v>#REF!</v>
      </c>
      <c r="EQ8909" t="e">
        <f t="shared" si="451"/>
        <v>#REF!</v>
      </c>
      <c r="ER8909" t="e">
        <f t="shared" si="452"/>
        <v>#REF!</v>
      </c>
    </row>
    <row r="8910" spans="142:148" x14ac:dyDescent="0.25">
      <c r="EL8910">
        <v>8903</v>
      </c>
      <c r="EM8910" t="e">
        <v>#REF!</v>
      </c>
      <c r="EN8910" t="e">
        <v>#REF!</v>
      </c>
      <c r="EP8910" t="e">
        <f t="shared" si="450"/>
        <v>#REF!</v>
      </c>
      <c r="EQ8910" t="e">
        <f t="shared" si="451"/>
        <v>#REF!</v>
      </c>
      <c r="ER8910" t="e">
        <f t="shared" si="452"/>
        <v>#REF!</v>
      </c>
    </row>
    <row r="8911" spans="142:148" x14ac:dyDescent="0.25">
      <c r="EL8911">
        <v>8904</v>
      </c>
      <c r="EM8911" t="e">
        <v>#REF!</v>
      </c>
      <c r="EN8911" t="e">
        <v>#REF!</v>
      </c>
      <c r="EP8911" t="e">
        <f t="shared" si="450"/>
        <v>#REF!</v>
      </c>
      <c r="EQ8911" t="e">
        <f t="shared" si="451"/>
        <v>#REF!</v>
      </c>
      <c r="ER8911" t="e">
        <f t="shared" si="452"/>
        <v>#REF!</v>
      </c>
    </row>
    <row r="8912" spans="142:148" x14ac:dyDescent="0.25">
      <c r="EL8912">
        <v>8905</v>
      </c>
      <c r="EM8912" t="e">
        <v>#REF!</v>
      </c>
      <c r="EN8912" t="e">
        <v>#REF!</v>
      </c>
      <c r="EP8912" t="e">
        <f t="shared" si="450"/>
        <v>#REF!</v>
      </c>
      <c r="EQ8912" t="e">
        <f t="shared" si="451"/>
        <v>#REF!</v>
      </c>
      <c r="ER8912" t="e">
        <f t="shared" si="452"/>
        <v>#REF!</v>
      </c>
    </row>
    <row r="8913" spans="142:148" x14ac:dyDescent="0.25">
      <c r="EL8913">
        <v>8906</v>
      </c>
      <c r="EM8913" t="e">
        <v>#REF!</v>
      </c>
      <c r="EN8913" t="e">
        <v>#REF!</v>
      </c>
      <c r="EP8913" t="e">
        <f t="shared" si="450"/>
        <v>#REF!</v>
      </c>
      <c r="EQ8913" t="e">
        <f t="shared" si="451"/>
        <v>#REF!</v>
      </c>
      <c r="ER8913" t="e">
        <f t="shared" si="452"/>
        <v>#REF!</v>
      </c>
    </row>
    <row r="8914" spans="142:148" x14ac:dyDescent="0.25">
      <c r="EL8914">
        <v>8907</v>
      </c>
      <c r="EM8914" t="e">
        <v>#REF!</v>
      </c>
      <c r="EN8914" t="e">
        <v>#REF!</v>
      </c>
      <c r="EP8914" t="e">
        <f t="shared" si="450"/>
        <v>#REF!</v>
      </c>
      <c r="EQ8914" t="e">
        <f t="shared" si="451"/>
        <v>#REF!</v>
      </c>
      <c r="ER8914" t="e">
        <f t="shared" si="452"/>
        <v>#REF!</v>
      </c>
    </row>
    <row r="8915" spans="142:148" x14ac:dyDescent="0.25">
      <c r="EL8915">
        <v>8908</v>
      </c>
      <c r="EM8915" t="e">
        <v>#REF!</v>
      </c>
      <c r="EN8915" t="e">
        <v>#REF!</v>
      </c>
      <c r="EP8915" t="e">
        <f t="shared" si="450"/>
        <v>#REF!</v>
      </c>
      <c r="EQ8915" t="e">
        <f t="shared" si="451"/>
        <v>#REF!</v>
      </c>
      <c r="ER8915" t="e">
        <f t="shared" si="452"/>
        <v>#REF!</v>
      </c>
    </row>
    <row r="8916" spans="142:148" x14ac:dyDescent="0.25">
      <c r="EL8916">
        <v>8909</v>
      </c>
      <c r="EM8916" t="e">
        <v>#REF!</v>
      </c>
      <c r="EN8916" t="e">
        <v>#REF!</v>
      </c>
      <c r="EP8916" t="e">
        <f t="shared" si="450"/>
        <v>#REF!</v>
      </c>
      <c r="EQ8916" t="e">
        <f t="shared" si="451"/>
        <v>#REF!</v>
      </c>
      <c r="ER8916" t="e">
        <f t="shared" si="452"/>
        <v>#REF!</v>
      </c>
    </row>
    <row r="8917" spans="142:148" x14ac:dyDescent="0.25">
      <c r="EL8917">
        <v>8910</v>
      </c>
      <c r="EM8917" t="e">
        <v>#REF!</v>
      </c>
      <c r="EN8917" t="e">
        <v>#REF!</v>
      </c>
      <c r="EP8917" t="e">
        <f t="shared" si="450"/>
        <v>#REF!</v>
      </c>
      <c r="EQ8917" t="e">
        <f t="shared" si="451"/>
        <v>#REF!</v>
      </c>
      <c r="ER8917" t="e">
        <f t="shared" si="452"/>
        <v>#REF!</v>
      </c>
    </row>
    <row r="8918" spans="142:148" x14ac:dyDescent="0.25">
      <c r="EL8918">
        <v>8911</v>
      </c>
      <c r="EM8918" t="e">
        <v>#REF!</v>
      </c>
      <c r="EN8918" t="e">
        <v>#REF!</v>
      </c>
      <c r="EP8918" t="e">
        <f t="shared" si="450"/>
        <v>#REF!</v>
      </c>
      <c r="EQ8918" t="e">
        <f t="shared" si="451"/>
        <v>#REF!</v>
      </c>
      <c r="ER8918" t="e">
        <f t="shared" si="452"/>
        <v>#REF!</v>
      </c>
    </row>
    <row r="8919" spans="142:148" x14ac:dyDescent="0.25">
      <c r="EL8919">
        <v>8912</v>
      </c>
      <c r="EM8919" t="e">
        <v>#REF!</v>
      </c>
      <c r="EN8919" t="e">
        <v>#REF!</v>
      </c>
      <c r="EP8919" t="e">
        <f t="shared" si="450"/>
        <v>#REF!</v>
      </c>
      <c r="EQ8919" t="e">
        <f t="shared" si="451"/>
        <v>#REF!</v>
      </c>
      <c r="ER8919" t="e">
        <f t="shared" si="452"/>
        <v>#REF!</v>
      </c>
    </row>
    <row r="8920" spans="142:148" x14ac:dyDescent="0.25">
      <c r="EL8920">
        <v>8913</v>
      </c>
      <c r="EM8920" t="e">
        <v>#REF!</v>
      </c>
      <c r="EN8920" t="e">
        <v>#REF!</v>
      </c>
      <c r="EP8920" t="e">
        <f t="shared" ref="EP8920:EP8983" si="453">IF(EM8920&gt;EN8920,1,0)</f>
        <v>#REF!</v>
      </c>
      <c r="EQ8920" t="e">
        <f t="shared" ref="EQ8920:EQ8983" si="454">IF(EP8920&gt;0,0,1)</f>
        <v>#REF!</v>
      </c>
      <c r="ER8920" t="e">
        <f t="shared" ref="ER8920:ER8983" si="455">IF(EM8920&gt;EN8920,EM8920-EN8920,EN8920-EM8920)</f>
        <v>#REF!</v>
      </c>
    </row>
    <row r="8921" spans="142:148" x14ac:dyDescent="0.25">
      <c r="EL8921">
        <v>8914</v>
      </c>
      <c r="EM8921" t="e">
        <v>#REF!</v>
      </c>
      <c r="EN8921" t="e">
        <v>#REF!</v>
      </c>
      <c r="EP8921" t="e">
        <f t="shared" si="453"/>
        <v>#REF!</v>
      </c>
      <c r="EQ8921" t="e">
        <f t="shared" si="454"/>
        <v>#REF!</v>
      </c>
      <c r="ER8921" t="e">
        <f t="shared" si="455"/>
        <v>#REF!</v>
      </c>
    </row>
    <row r="8922" spans="142:148" x14ac:dyDescent="0.25">
      <c r="EL8922">
        <v>8915</v>
      </c>
      <c r="EM8922" t="e">
        <v>#REF!</v>
      </c>
      <c r="EN8922" t="e">
        <v>#REF!</v>
      </c>
      <c r="EP8922" t="e">
        <f t="shared" si="453"/>
        <v>#REF!</v>
      </c>
      <c r="EQ8922" t="e">
        <f t="shared" si="454"/>
        <v>#REF!</v>
      </c>
      <c r="ER8922" t="e">
        <f t="shared" si="455"/>
        <v>#REF!</v>
      </c>
    </row>
    <row r="8923" spans="142:148" x14ac:dyDescent="0.25">
      <c r="EL8923">
        <v>8916</v>
      </c>
      <c r="EM8923" t="e">
        <v>#REF!</v>
      </c>
      <c r="EN8923" t="e">
        <v>#REF!</v>
      </c>
      <c r="EP8923" t="e">
        <f t="shared" si="453"/>
        <v>#REF!</v>
      </c>
      <c r="EQ8923" t="e">
        <f t="shared" si="454"/>
        <v>#REF!</v>
      </c>
      <c r="ER8923" t="e">
        <f t="shared" si="455"/>
        <v>#REF!</v>
      </c>
    </row>
    <row r="8924" spans="142:148" x14ac:dyDescent="0.25">
      <c r="EL8924">
        <v>8917</v>
      </c>
      <c r="EM8924" t="e">
        <v>#REF!</v>
      </c>
      <c r="EN8924" t="e">
        <v>#REF!</v>
      </c>
      <c r="EP8924" t="e">
        <f t="shared" si="453"/>
        <v>#REF!</v>
      </c>
      <c r="EQ8924" t="e">
        <f t="shared" si="454"/>
        <v>#REF!</v>
      </c>
      <c r="ER8924" t="e">
        <f t="shared" si="455"/>
        <v>#REF!</v>
      </c>
    </row>
    <row r="8925" spans="142:148" x14ac:dyDescent="0.25">
      <c r="EL8925">
        <v>8918</v>
      </c>
      <c r="EM8925" t="e">
        <v>#REF!</v>
      </c>
      <c r="EN8925" t="e">
        <v>#REF!</v>
      </c>
      <c r="EP8925" t="e">
        <f t="shared" si="453"/>
        <v>#REF!</v>
      </c>
      <c r="EQ8925" t="e">
        <f t="shared" si="454"/>
        <v>#REF!</v>
      </c>
      <c r="ER8925" t="e">
        <f t="shared" si="455"/>
        <v>#REF!</v>
      </c>
    </row>
    <row r="8926" spans="142:148" x14ac:dyDescent="0.25">
      <c r="EL8926">
        <v>8919</v>
      </c>
      <c r="EM8926" t="e">
        <v>#REF!</v>
      </c>
      <c r="EN8926" t="e">
        <v>#REF!</v>
      </c>
      <c r="EP8926" t="e">
        <f t="shared" si="453"/>
        <v>#REF!</v>
      </c>
      <c r="EQ8926" t="e">
        <f t="shared" si="454"/>
        <v>#REF!</v>
      </c>
      <c r="ER8926" t="e">
        <f t="shared" si="455"/>
        <v>#REF!</v>
      </c>
    </row>
    <row r="8927" spans="142:148" x14ac:dyDescent="0.25">
      <c r="EL8927">
        <v>8920</v>
      </c>
      <c r="EM8927" t="e">
        <v>#REF!</v>
      </c>
      <c r="EN8927" t="e">
        <v>#REF!</v>
      </c>
      <c r="EP8927" t="e">
        <f t="shared" si="453"/>
        <v>#REF!</v>
      </c>
      <c r="EQ8927" t="e">
        <f t="shared" si="454"/>
        <v>#REF!</v>
      </c>
      <c r="ER8927" t="e">
        <f t="shared" si="455"/>
        <v>#REF!</v>
      </c>
    </row>
    <row r="8928" spans="142:148" x14ac:dyDescent="0.25">
      <c r="EL8928">
        <v>8921</v>
      </c>
      <c r="EM8928" t="e">
        <v>#REF!</v>
      </c>
      <c r="EN8928" t="e">
        <v>#REF!</v>
      </c>
      <c r="EP8928" t="e">
        <f t="shared" si="453"/>
        <v>#REF!</v>
      </c>
      <c r="EQ8928" t="e">
        <f t="shared" si="454"/>
        <v>#REF!</v>
      </c>
      <c r="ER8928" t="e">
        <f t="shared" si="455"/>
        <v>#REF!</v>
      </c>
    </row>
    <row r="8929" spans="142:148" x14ac:dyDescent="0.25">
      <c r="EL8929">
        <v>8922</v>
      </c>
      <c r="EM8929" t="e">
        <v>#REF!</v>
      </c>
      <c r="EN8929" t="e">
        <v>#REF!</v>
      </c>
      <c r="EP8929" t="e">
        <f t="shared" si="453"/>
        <v>#REF!</v>
      </c>
      <c r="EQ8929" t="e">
        <f t="shared" si="454"/>
        <v>#REF!</v>
      </c>
      <c r="ER8929" t="e">
        <f t="shared" si="455"/>
        <v>#REF!</v>
      </c>
    </row>
    <row r="8930" spans="142:148" x14ac:dyDescent="0.25">
      <c r="EL8930">
        <v>8923</v>
      </c>
      <c r="EM8930" t="e">
        <v>#REF!</v>
      </c>
      <c r="EN8930" t="e">
        <v>#REF!</v>
      </c>
      <c r="EP8930" t="e">
        <f t="shared" si="453"/>
        <v>#REF!</v>
      </c>
      <c r="EQ8930" t="e">
        <f t="shared" si="454"/>
        <v>#REF!</v>
      </c>
      <c r="ER8930" t="e">
        <f t="shared" si="455"/>
        <v>#REF!</v>
      </c>
    </row>
    <row r="8931" spans="142:148" x14ac:dyDescent="0.25">
      <c r="EL8931">
        <v>8924</v>
      </c>
      <c r="EM8931" t="e">
        <v>#REF!</v>
      </c>
      <c r="EN8931" t="e">
        <v>#REF!</v>
      </c>
      <c r="EP8931" t="e">
        <f t="shared" si="453"/>
        <v>#REF!</v>
      </c>
      <c r="EQ8931" t="e">
        <f t="shared" si="454"/>
        <v>#REF!</v>
      </c>
      <c r="ER8931" t="e">
        <f t="shared" si="455"/>
        <v>#REF!</v>
      </c>
    </row>
    <row r="8932" spans="142:148" x14ac:dyDescent="0.25">
      <c r="EL8932">
        <v>8925</v>
      </c>
      <c r="EM8932" t="e">
        <v>#REF!</v>
      </c>
      <c r="EN8932" t="e">
        <v>#REF!</v>
      </c>
      <c r="EP8932" t="e">
        <f t="shared" si="453"/>
        <v>#REF!</v>
      </c>
      <c r="EQ8932" t="e">
        <f t="shared" si="454"/>
        <v>#REF!</v>
      </c>
      <c r="ER8932" t="e">
        <f t="shared" si="455"/>
        <v>#REF!</v>
      </c>
    </row>
    <row r="8933" spans="142:148" x14ac:dyDescent="0.25">
      <c r="EL8933">
        <v>8926</v>
      </c>
      <c r="EM8933" t="e">
        <v>#REF!</v>
      </c>
      <c r="EN8933" t="e">
        <v>#REF!</v>
      </c>
      <c r="EP8933" t="e">
        <f t="shared" si="453"/>
        <v>#REF!</v>
      </c>
      <c r="EQ8933" t="e">
        <f t="shared" si="454"/>
        <v>#REF!</v>
      </c>
      <c r="ER8933" t="e">
        <f t="shared" si="455"/>
        <v>#REF!</v>
      </c>
    </row>
    <row r="8934" spans="142:148" x14ac:dyDescent="0.25">
      <c r="EL8934">
        <v>8927</v>
      </c>
      <c r="EM8934" t="e">
        <v>#REF!</v>
      </c>
      <c r="EN8934" t="e">
        <v>#REF!</v>
      </c>
      <c r="EP8934" t="e">
        <f t="shared" si="453"/>
        <v>#REF!</v>
      </c>
      <c r="EQ8934" t="e">
        <f t="shared" si="454"/>
        <v>#REF!</v>
      </c>
      <c r="ER8934" t="e">
        <f t="shared" si="455"/>
        <v>#REF!</v>
      </c>
    </row>
    <row r="8935" spans="142:148" x14ac:dyDescent="0.25">
      <c r="EL8935">
        <v>8928</v>
      </c>
      <c r="EM8935" t="e">
        <v>#REF!</v>
      </c>
      <c r="EN8935" t="e">
        <v>#REF!</v>
      </c>
      <c r="EP8935" t="e">
        <f t="shared" si="453"/>
        <v>#REF!</v>
      </c>
      <c r="EQ8935" t="e">
        <f t="shared" si="454"/>
        <v>#REF!</v>
      </c>
      <c r="ER8935" t="e">
        <f t="shared" si="455"/>
        <v>#REF!</v>
      </c>
    </row>
    <row r="8936" spans="142:148" x14ac:dyDescent="0.25">
      <c r="EL8936">
        <v>8929</v>
      </c>
      <c r="EM8936" t="e">
        <v>#REF!</v>
      </c>
      <c r="EN8936" t="e">
        <v>#REF!</v>
      </c>
      <c r="EP8936" t="e">
        <f t="shared" si="453"/>
        <v>#REF!</v>
      </c>
      <c r="EQ8936" t="e">
        <f t="shared" si="454"/>
        <v>#REF!</v>
      </c>
      <c r="ER8936" t="e">
        <f t="shared" si="455"/>
        <v>#REF!</v>
      </c>
    </row>
    <row r="8937" spans="142:148" x14ac:dyDescent="0.25">
      <c r="EL8937">
        <v>8930</v>
      </c>
      <c r="EM8937" t="e">
        <v>#REF!</v>
      </c>
      <c r="EN8937" t="e">
        <v>#REF!</v>
      </c>
      <c r="EP8937" t="e">
        <f t="shared" si="453"/>
        <v>#REF!</v>
      </c>
      <c r="EQ8937" t="e">
        <f t="shared" si="454"/>
        <v>#REF!</v>
      </c>
      <c r="ER8937" t="e">
        <f t="shared" si="455"/>
        <v>#REF!</v>
      </c>
    </row>
    <row r="8938" spans="142:148" x14ac:dyDescent="0.25">
      <c r="EL8938">
        <v>8931</v>
      </c>
      <c r="EM8938" t="e">
        <v>#REF!</v>
      </c>
      <c r="EN8938" t="e">
        <v>#REF!</v>
      </c>
      <c r="EP8938" t="e">
        <f t="shared" si="453"/>
        <v>#REF!</v>
      </c>
      <c r="EQ8938" t="e">
        <f t="shared" si="454"/>
        <v>#REF!</v>
      </c>
      <c r="ER8938" t="e">
        <f t="shared" si="455"/>
        <v>#REF!</v>
      </c>
    </row>
    <row r="8939" spans="142:148" x14ac:dyDescent="0.25">
      <c r="EL8939">
        <v>8932</v>
      </c>
      <c r="EM8939" t="e">
        <v>#REF!</v>
      </c>
      <c r="EN8939" t="e">
        <v>#REF!</v>
      </c>
      <c r="EP8939" t="e">
        <f t="shared" si="453"/>
        <v>#REF!</v>
      </c>
      <c r="EQ8939" t="e">
        <f t="shared" si="454"/>
        <v>#REF!</v>
      </c>
      <c r="ER8939" t="e">
        <f t="shared" si="455"/>
        <v>#REF!</v>
      </c>
    </row>
    <row r="8940" spans="142:148" x14ac:dyDescent="0.25">
      <c r="EL8940">
        <v>8933</v>
      </c>
      <c r="EM8940" t="e">
        <v>#REF!</v>
      </c>
      <c r="EN8940" t="e">
        <v>#REF!</v>
      </c>
      <c r="EP8940" t="e">
        <f t="shared" si="453"/>
        <v>#REF!</v>
      </c>
      <c r="EQ8940" t="e">
        <f t="shared" si="454"/>
        <v>#REF!</v>
      </c>
      <c r="ER8940" t="e">
        <f t="shared" si="455"/>
        <v>#REF!</v>
      </c>
    </row>
    <row r="8941" spans="142:148" x14ac:dyDescent="0.25">
      <c r="EL8941">
        <v>8934</v>
      </c>
      <c r="EM8941" t="e">
        <v>#REF!</v>
      </c>
      <c r="EN8941" t="e">
        <v>#REF!</v>
      </c>
      <c r="EP8941" t="e">
        <f t="shared" si="453"/>
        <v>#REF!</v>
      </c>
      <c r="EQ8941" t="e">
        <f t="shared" si="454"/>
        <v>#REF!</v>
      </c>
      <c r="ER8941" t="e">
        <f t="shared" si="455"/>
        <v>#REF!</v>
      </c>
    </row>
    <row r="8942" spans="142:148" x14ac:dyDescent="0.25">
      <c r="EL8942">
        <v>8935</v>
      </c>
      <c r="EM8942" t="e">
        <v>#REF!</v>
      </c>
      <c r="EN8942" t="e">
        <v>#REF!</v>
      </c>
      <c r="EP8942" t="e">
        <f t="shared" si="453"/>
        <v>#REF!</v>
      </c>
      <c r="EQ8942" t="e">
        <f t="shared" si="454"/>
        <v>#REF!</v>
      </c>
      <c r="ER8942" t="e">
        <f t="shared" si="455"/>
        <v>#REF!</v>
      </c>
    </row>
    <row r="8943" spans="142:148" x14ac:dyDescent="0.25">
      <c r="EL8943">
        <v>8936</v>
      </c>
      <c r="EM8943" t="e">
        <v>#REF!</v>
      </c>
      <c r="EN8943" t="e">
        <v>#REF!</v>
      </c>
      <c r="EP8943" t="e">
        <f t="shared" si="453"/>
        <v>#REF!</v>
      </c>
      <c r="EQ8943" t="e">
        <f t="shared" si="454"/>
        <v>#REF!</v>
      </c>
      <c r="ER8943" t="e">
        <f t="shared" si="455"/>
        <v>#REF!</v>
      </c>
    </row>
    <row r="8944" spans="142:148" x14ac:dyDescent="0.25">
      <c r="EL8944">
        <v>8937</v>
      </c>
      <c r="EM8944" t="e">
        <v>#REF!</v>
      </c>
      <c r="EN8944" t="e">
        <v>#REF!</v>
      </c>
      <c r="EP8944" t="e">
        <f t="shared" si="453"/>
        <v>#REF!</v>
      </c>
      <c r="EQ8944" t="e">
        <f t="shared" si="454"/>
        <v>#REF!</v>
      </c>
      <c r="ER8944" t="e">
        <f t="shared" si="455"/>
        <v>#REF!</v>
      </c>
    </row>
    <row r="8945" spans="142:148" x14ac:dyDescent="0.25">
      <c r="EL8945">
        <v>8938</v>
      </c>
      <c r="EM8945" t="e">
        <v>#REF!</v>
      </c>
      <c r="EN8945" t="e">
        <v>#REF!</v>
      </c>
      <c r="EP8945" t="e">
        <f t="shared" si="453"/>
        <v>#REF!</v>
      </c>
      <c r="EQ8945" t="e">
        <f t="shared" si="454"/>
        <v>#REF!</v>
      </c>
      <c r="ER8945" t="e">
        <f t="shared" si="455"/>
        <v>#REF!</v>
      </c>
    </row>
    <row r="8946" spans="142:148" x14ac:dyDescent="0.25">
      <c r="EL8946">
        <v>8939</v>
      </c>
      <c r="EM8946" t="e">
        <v>#REF!</v>
      </c>
      <c r="EN8946" t="e">
        <v>#REF!</v>
      </c>
      <c r="EP8946" t="e">
        <f t="shared" si="453"/>
        <v>#REF!</v>
      </c>
      <c r="EQ8946" t="e">
        <f t="shared" si="454"/>
        <v>#REF!</v>
      </c>
      <c r="ER8946" t="e">
        <f t="shared" si="455"/>
        <v>#REF!</v>
      </c>
    </row>
    <row r="8947" spans="142:148" x14ac:dyDescent="0.25">
      <c r="EL8947">
        <v>8940</v>
      </c>
      <c r="EM8947" t="e">
        <v>#REF!</v>
      </c>
      <c r="EN8947" t="e">
        <v>#REF!</v>
      </c>
      <c r="EP8947" t="e">
        <f t="shared" si="453"/>
        <v>#REF!</v>
      </c>
      <c r="EQ8947" t="e">
        <f t="shared" si="454"/>
        <v>#REF!</v>
      </c>
      <c r="ER8947" t="e">
        <f t="shared" si="455"/>
        <v>#REF!</v>
      </c>
    </row>
    <row r="8948" spans="142:148" x14ac:dyDescent="0.25">
      <c r="EL8948">
        <v>8941</v>
      </c>
      <c r="EM8948" t="e">
        <v>#REF!</v>
      </c>
      <c r="EN8948" t="e">
        <v>#REF!</v>
      </c>
      <c r="EP8948" t="e">
        <f t="shared" si="453"/>
        <v>#REF!</v>
      </c>
      <c r="EQ8948" t="e">
        <f t="shared" si="454"/>
        <v>#REF!</v>
      </c>
      <c r="ER8948" t="e">
        <f t="shared" si="455"/>
        <v>#REF!</v>
      </c>
    </row>
    <row r="8949" spans="142:148" x14ac:dyDescent="0.25">
      <c r="EL8949">
        <v>8942</v>
      </c>
      <c r="EM8949" t="e">
        <v>#REF!</v>
      </c>
      <c r="EN8949" t="e">
        <v>#REF!</v>
      </c>
      <c r="EP8949" t="e">
        <f t="shared" si="453"/>
        <v>#REF!</v>
      </c>
      <c r="EQ8949" t="e">
        <f t="shared" si="454"/>
        <v>#REF!</v>
      </c>
      <c r="ER8949" t="e">
        <f t="shared" si="455"/>
        <v>#REF!</v>
      </c>
    </row>
    <row r="8950" spans="142:148" x14ac:dyDescent="0.25">
      <c r="EL8950">
        <v>8943</v>
      </c>
      <c r="EM8950" t="e">
        <v>#REF!</v>
      </c>
      <c r="EN8950" t="e">
        <v>#REF!</v>
      </c>
      <c r="EP8950" t="e">
        <f t="shared" si="453"/>
        <v>#REF!</v>
      </c>
      <c r="EQ8950" t="e">
        <f t="shared" si="454"/>
        <v>#REF!</v>
      </c>
      <c r="ER8950" t="e">
        <f t="shared" si="455"/>
        <v>#REF!</v>
      </c>
    </row>
    <row r="8951" spans="142:148" x14ac:dyDescent="0.25">
      <c r="EL8951">
        <v>8944</v>
      </c>
      <c r="EM8951" t="e">
        <v>#REF!</v>
      </c>
      <c r="EN8951" t="e">
        <v>#REF!</v>
      </c>
      <c r="EP8951" t="e">
        <f t="shared" si="453"/>
        <v>#REF!</v>
      </c>
      <c r="EQ8951" t="e">
        <f t="shared" si="454"/>
        <v>#REF!</v>
      </c>
      <c r="ER8951" t="e">
        <f t="shared" si="455"/>
        <v>#REF!</v>
      </c>
    </row>
    <row r="8952" spans="142:148" x14ac:dyDescent="0.25">
      <c r="EL8952">
        <v>8945</v>
      </c>
      <c r="EM8952" t="e">
        <v>#REF!</v>
      </c>
      <c r="EN8952" t="e">
        <v>#REF!</v>
      </c>
      <c r="EP8952" t="e">
        <f t="shared" si="453"/>
        <v>#REF!</v>
      </c>
      <c r="EQ8952" t="e">
        <f t="shared" si="454"/>
        <v>#REF!</v>
      </c>
      <c r="ER8952" t="e">
        <f t="shared" si="455"/>
        <v>#REF!</v>
      </c>
    </row>
    <row r="8953" spans="142:148" x14ac:dyDescent="0.25">
      <c r="EL8953">
        <v>8946</v>
      </c>
      <c r="EM8953" t="e">
        <v>#REF!</v>
      </c>
      <c r="EN8953" t="e">
        <v>#REF!</v>
      </c>
      <c r="EP8953" t="e">
        <f t="shared" si="453"/>
        <v>#REF!</v>
      </c>
      <c r="EQ8953" t="e">
        <f t="shared" si="454"/>
        <v>#REF!</v>
      </c>
      <c r="ER8953" t="e">
        <f t="shared" si="455"/>
        <v>#REF!</v>
      </c>
    </row>
    <row r="8954" spans="142:148" x14ac:dyDescent="0.25">
      <c r="EL8954">
        <v>8947</v>
      </c>
      <c r="EM8954" t="e">
        <v>#REF!</v>
      </c>
      <c r="EN8954" t="e">
        <v>#REF!</v>
      </c>
      <c r="EP8954" t="e">
        <f t="shared" si="453"/>
        <v>#REF!</v>
      </c>
      <c r="EQ8954" t="e">
        <f t="shared" si="454"/>
        <v>#REF!</v>
      </c>
      <c r="ER8954" t="e">
        <f t="shared" si="455"/>
        <v>#REF!</v>
      </c>
    </row>
    <row r="8955" spans="142:148" x14ac:dyDescent="0.25">
      <c r="EL8955">
        <v>8948</v>
      </c>
      <c r="EM8955" t="e">
        <v>#REF!</v>
      </c>
      <c r="EN8955" t="e">
        <v>#REF!</v>
      </c>
      <c r="EP8955" t="e">
        <f t="shared" si="453"/>
        <v>#REF!</v>
      </c>
      <c r="EQ8955" t="e">
        <f t="shared" si="454"/>
        <v>#REF!</v>
      </c>
      <c r="ER8955" t="e">
        <f t="shared" si="455"/>
        <v>#REF!</v>
      </c>
    </row>
    <row r="8956" spans="142:148" x14ac:dyDescent="0.25">
      <c r="EL8956">
        <v>8949</v>
      </c>
      <c r="EM8956" t="e">
        <v>#REF!</v>
      </c>
      <c r="EN8956" t="e">
        <v>#REF!</v>
      </c>
      <c r="EP8956" t="e">
        <f t="shared" si="453"/>
        <v>#REF!</v>
      </c>
      <c r="EQ8956" t="e">
        <f t="shared" si="454"/>
        <v>#REF!</v>
      </c>
      <c r="ER8956" t="e">
        <f t="shared" si="455"/>
        <v>#REF!</v>
      </c>
    </row>
    <row r="8957" spans="142:148" x14ac:dyDescent="0.25">
      <c r="EL8957">
        <v>8950</v>
      </c>
      <c r="EM8957" t="e">
        <v>#REF!</v>
      </c>
      <c r="EN8957" t="e">
        <v>#REF!</v>
      </c>
      <c r="EP8957" t="e">
        <f t="shared" si="453"/>
        <v>#REF!</v>
      </c>
      <c r="EQ8957" t="e">
        <f t="shared" si="454"/>
        <v>#REF!</v>
      </c>
      <c r="ER8957" t="e">
        <f t="shared" si="455"/>
        <v>#REF!</v>
      </c>
    </row>
    <row r="8958" spans="142:148" x14ac:dyDescent="0.25">
      <c r="EL8958">
        <v>8951</v>
      </c>
      <c r="EM8958" t="e">
        <v>#REF!</v>
      </c>
      <c r="EN8958" t="e">
        <v>#REF!</v>
      </c>
      <c r="EP8958" t="e">
        <f t="shared" si="453"/>
        <v>#REF!</v>
      </c>
      <c r="EQ8958" t="e">
        <f t="shared" si="454"/>
        <v>#REF!</v>
      </c>
      <c r="ER8958" t="e">
        <f t="shared" si="455"/>
        <v>#REF!</v>
      </c>
    </row>
    <row r="8959" spans="142:148" x14ac:dyDescent="0.25">
      <c r="EL8959">
        <v>8952</v>
      </c>
      <c r="EM8959" t="e">
        <v>#REF!</v>
      </c>
      <c r="EN8959" t="e">
        <v>#REF!</v>
      </c>
      <c r="EP8959" t="e">
        <f t="shared" si="453"/>
        <v>#REF!</v>
      </c>
      <c r="EQ8959" t="e">
        <f t="shared" si="454"/>
        <v>#REF!</v>
      </c>
      <c r="ER8959" t="e">
        <f t="shared" si="455"/>
        <v>#REF!</v>
      </c>
    </row>
    <row r="8960" spans="142:148" x14ac:dyDescent="0.25">
      <c r="EL8960">
        <v>8953</v>
      </c>
      <c r="EM8960" t="e">
        <v>#REF!</v>
      </c>
      <c r="EN8960" t="e">
        <v>#REF!</v>
      </c>
      <c r="EP8960" t="e">
        <f t="shared" si="453"/>
        <v>#REF!</v>
      </c>
      <c r="EQ8960" t="e">
        <f t="shared" si="454"/>
        <v>#REF!</v>
      </c>
      <c r="ER8960" t="e">
        <f t="shared" si="455"/>
        <v>#REF!</v>
      </c>
    </row>
    <row r="8961" spans="142:148" x14ac:dyDescent="0.25">
      <c r="EL8961">
        <v>8954</v>
      </c>
      <c r="EM8961" t="e">
        <v>#REF!</v>
      </c>
      <c r="EN8961" t="e">
        <v>#REF!</v>
      </c>
      <c r="EP8961" t="e">
        <f t="shared" si="453"/>
        <v>#REF!</v>
      </c>
      <c r="EQ8961" t="e">
        <f t="shared" si="454"/>
        <v>#REF!</v>
      </c>
      <c r="ER8961" t="e">
        <f t="shared" si="455"/>
        <v>#REF!</v>
      </c>
    </row>
    <row r="8962" spans="142:148" x14ac:dyDescent="0.25">
      <c r="EL8962">
        <v>8955</v>
      </c>
      <c r="EM8962" t="e">
        <v>#REF!</v>
      </c>
      <c r="EN8962" t="e">
        <v>#REF!</v>
      </c>
      <c r="EP8962" t="e">
        <f t="shared" si="453"/>
        <v>#REF!</v>
      </c>
      <c r="EQ8962" t="e">
        <f t="shared" si="454"/>
        <v>#REF!</v>
      </c>
      <c r="ER8962" t="e">
        <f t="shared" si="455"/>
        <v>#REF!</v>
      </c>
    </row>
    <row r="8963" spans="142:148" x14ac:dyDescent="0.25">
      <c r="EL8963">
        <v>8956</v>
      </c>
      <c r="EM8963" t="e">
        <v>#REF!</v>
      </c>
      <c r="EN8963" t="e">
        <v>#REF!</v>
      </c>
      <c r="EP8963" t="e">
        <f t="shared" si="453"/>
        <v>#REF!</v>
      </c>
      <c r="EQ8963" t="e">
        <f t="shared" si="454"/>
        <v>#REF!</v>
      </c>
      <c r="ER8963" t="e">
        <f t="shared" si="455"/>
        <v>#REF!</v>
      </c>
    </row>
    <row r="8964" spans="142:148" x14ac:dyDescent="0.25">
      <c r="EL8964">
        <v>8957</v>
      </c>
      <c r="EM8964" t="e">
        <v>#REF!</v>
      </c>
      <c r="EN8964" t="e">
        <v>#REF!</v>
      </c>
      <c r="EP8964" t="e">
        <f t="shared" si="453"/>
        <v>#REF!</v>
      </c>
      <c r="EQ8964" t="e">
        <f t="shared" si="454"/>
        <v>#REF!</v>
      </c>
      <c r="ER8964" t="e">
        <f t="shared" si="455"/>
        <v>#REF!</v>
      </c>
    </row>
    <row r="8965" spans="142:148" x14ac:dyDescent="0.25">
      <c r="EL8965">
        <v>8958</v>
      </c>
      <c r="EM8965" t="e">
        <v>#REF!</v>
      </c>
      <c r="EN8965" t="e">
        <v>#REF!</v>
      </c>
      <c r="EP8965" t="e">
        <f t="shared" si="453"/>
        <v>#REF!</v>
      </c>
      <c r="EQ8965" t="e">
        <f t="shared" si="454"/>
        <v>#REF!</v>
      </c>
      <c r="ER8965" t="e">
        <f t="shared" si="455"/>
        <v>#REF!</v>
      </c>
    </row>
    <row r="8966" spans="142:148" x14ac:dyDescent="0.25">
      <c r="EL8966">
        <v>8959</v>
      </c>
      <c r="EM8966" t="e">
        <v>#REF!</v>
      </c>
      <c r="EN8966" t="e">
        <v>#REF!</v>
      </c>
      <c r="EP8966" t="e">
        <f t="shared" si="453"/>
        <v>#REF!</v>
      </c>
      <c r="EQ8966" t="e">
        <f t="shared" si="454"/>
        <v>#REF!</v>
      </c>
      <c r="ER8966" t="e">
        <f t="shared" si="455"/>
        <v>#REF!</v>
      </c>
    </row>
    <row r="8967" spans="142:148" x14ac:dyDescent="0.25">
      <c r="EL8967">
        <v>8960</v>
      </c>
      <c r="EM8967" t="e">
        <v>#REF!</v>
      </c>
      <c r="EN8967" t="e">
        <v>#REF!</v>
      </c>
      <c r="EP8967" t="e">
        <f t="shared" si="453"/>
        <v>#REF!</v>
      </c>
      <c r="EQ8967" t="e">
        <f t="shared" si="454"/>
        <v>#REF!</v>
      </c>
      <c r="ER8967" t="e">
        <f t="shared" si="455"/>
        <v>#REF!</v>
      </c>
    </row>
    <row r="8968" spans="142:148" x14ac:dyDescent="0.25">
      <c r="EL8968">
        <v>8961</v>
      </c>
      <c r="EM8968" t="e">
        <v>#REF!</v>
      </c>
      <c r="EN8968" t="e">
        <v>#REF!</v>
      </c>
      <c r="EP8968" t="e">
        <f t="shared" si="453"/>
        <v>#REF!</v>
      </c>
      <c r="EQ8968" t="e">
        <f t="shared" si="454"/>
        <v>#REF!</v>
      </c>
      <c r="ER8968" t="e">
        <f t="shared" si="455"/>
        <v>#REF!</v>
      </c>
    </row>
    <row r="8969" spans="142:148" x14ac:dyDescent="0.25">
      <c r="EL8969">
        <v>8962</v>
      </c>
      <c r="EM8969" t="e">
        <v>#REF!</v>
      </c>
      <c r="EN8969" t="e">
        <v>#REF!</v>
      </c>
      <c r="EP8969" t="e">
        <f t="shared" si="453"/>
        <v>#REF!</v>
      </c>
      <c r="EQ8969" t="e">
        <f t="shared" si="454"/>
        <v>#REF!</v>
      </c>
      <c r="ER8969" t="e">
        <f t="shared" si="455"/>
        <v>#REF!</v>
      </c>
    </row>
    <row r="8970" spans="142:148" x14ac:dyDescent="0.25">
      <c r="EL8970">
        <v>8963</v>
      </c>
      <c r="EM8970" t="e">
        <v>#REF!</v>
      </c>
      <c r="EN8970" t="e">
        <v>#REF!</v>
      </c>
      <c r="EP8970" t="e">
        <f t="shared" si="453"/>
        <v>#REF!</v>
      </c>
      <c r="EQ8970" t="e">
        <f t="shared" si="454"/>
        <v>#REF!</v>
      </c>
      <c r="ER8970" t="e">
        <f t="shared" si="455"/>
        <v>#REF!</v>
      </c>
    </row>
    <row r="8971" spans="142:148" x14ac:dyDescent="0.25">
      <c r="EL8971">
        <v>8964</v>
      </c>
      <c r="EM8971" t="e">
        <v>#REF!</v>
      </c>
      <c r="EN8971" t="e">
        <v>#REF!</v>
      </c>
      <c r="EP8971" t="e">
        <f t="shared" si="453"/>
        <v>#REF!</v>
      </c>
      <c r="EQ8971" t="e">
        <f t="shared" si="454"/>
        <v>#REF!</v>
      </c>
      <c r="ER8971" t="e">
        <f t="shared" si="455"/>
        <v>#REF!</v>
      </c>
    </row>
    <row r="8972" spans="142:148" x14ac:dyDescent="0.25">
      <c r="EL8972">
        <v>8965</v>
      </c>
      <c r="EM8972" t="e">
        <v>#REF!</v>
      </c>
      <c r="EN8972" t="e">
        <v>#REF!</v>
      </c>
      <c r="EP8972" t="e">
        <f t="shared" si="453"/>
        <v>#REF!</v>
      </c>
      <c r="EQ8972" t="e">
        <f t="shared" si="454"/>
        <v>#REF!</v>
      </c>
      <c r="ER8972" t="e">
        <f t="shared" si="455"/>
        <v>#REF!</v>
      </c>
    </row>
    <row r="8973" spans="142:148" x14ac:dyDescent="0.25">
      <c r="EL8973">
        <v>8966</v>
      </c>
      <c r="EM8973" t="e">
        <v>#REF!</v>
      </c>
      <c r="EN8973" t="e">
        <v>#REF!</v>
      </c>
      <c r="EP8973" t="e">
        <f t="shared" si="453"/>
        <v>#REF!</v>
      </c>
      <c r="EQ8973" t="e">
        <f t="shared" si="454"/>
        <v>#REF!</v>
      </c>
      <c r="ER8973" t="e">
        <f t="shared" si="455"/>
        <v>#REF!</v>
      </c>
    </row>
    <row r="8974" spans="142:148" x14ac:dyDescent="0.25">
      <c r="EL8974">
        <v>8967</v>
      </c>
      <c r="EM8974" t="e">
        <v>#REF!</v>
      </c>
      <c r="EN8974" t="e">
        <v>#REF!</v>
      </c>
      <c r="EP8974" t="e">
        <f t="shared" si="453"/>
        <v>#REF!</v>
      </c>
      <c r="EQ8974" t="e">
        <f t="shared" si="454"/>
        <v>#REF!</v>
      </c>
      <c r="ER8974" t="e">
        <f t="shared" si="455"/>
        <v>#REF!</v>
      </c>
    </row>
    <row r="8975" spans="142:148" x14ac:dyDescent="0.25">
      <c r="EL8975">
        <v>8968</v>
      </c>
      <c r="EM8975" t="e">
        <v>#REF!</v>
      </c>
      <c r="EN8975" t="e">
        <v>#REF!</v>
      </c>
      <c r="EP8975" t="e">
        <f t="shared" si="453"/>
        <v>#REF!</v>
      </c>
      <c r="EQ8975" t="e">
        <f t="shared" si="454"/>
        <v>#REF!</v>
      </c>
      <c r="ER8975" t="e">
        <f t="shared" si="455"/>
        <v>#REF!</v>
      </c>
    </row>
    <row r="8976" spans="142:148" x14ac:dyDescent="0.25">
      <c r="EL8976">
        <v>8969</v>
      </c>
      <c r="EM8976" t="e">
        <v>#REF!</v>
      </c>
      <c r="EN8976" t="e">
        <v>#REF!</v>
      </c>
      <c r="EP8976" t="e">
        <f t="shared" si="453"/>
        <v>#REF!</v>
      </c>
      <c r="EQ8976" t="e">
        <f t="shared" si="454"/>
        <v>#REF!</v>
      </c>
      <c r="ER8976" t="e">
        <f t="shared" si="455"/>
        <v>#REF!</v>
      </c>
    </row>
    <row r="8977" spans="142:148" x14ac:dyDescent="0.25">
      <c r="EL8977">
        <v>8970</v>
      </c>
      <c r="EM8977" t="e">
        <v>#REF!</v>
      </c>
      <c r="EN8977" t="e">
        <v>#REF!</v>
      </c>
      <c r="EP8977" t="e">
        <f t="shared" si="453"/>
        <v>#REF!</v>
      </c>
      <c r="EQ8977" t="e">
        <f t="shared" si="454"/>
        <v>#REF!</v>
      </c>
      <c r="ER8977" t="e">
        <f t="shared" si="455"/>
        <v>#REF!</v>
      </c>
    </row>
    <row r="8978" spans="142:148" x14ac:dyDescent="0.25">
      <c r="EL8978">
        <v>8971</v>
      </c>
      <c r="EM8978" t="e">
        <v>#REF!</v>
      </c>
      <c r="EN8978" t="e">
        <v>#REF!</v>
      </c>
      <c r="EP8978" t="e">
        <f t="shared" si="453"/>
        <v>#REF!</v>
      </c>
      <c r="EQ8978" t="e">
        <f t="shared" si="454"/>
        <v>#REF!</v>
      </c>
      <c r="ER8978" t="e">
        <f t="shared" si="455"/>
        <v>#REF!</v>
      </c>
    </row>
    <row r="8979" spans="142:148" x14ac:dyDescent="0.25">
      <c r="EL8979">
        <v>8972</v>
      </c>
      <c r="EM8979" t="e">
        <v>#REF!</v>
      </c>
      <c r="EN8979" t="e">
        <v>#REF!</v>
      </c>
      <c r="EP8979" t="e">
        <f t="shared" si="453"/>
        <v>#REF!</v>
      </c>
      <c r="EQ8979" t="e">
        <f t="shared" si="454"/>
        <v>#REF!</v>
      </c>
      <c r="ER8979" t="e">
        <f t="shared" si="455"/>
        <v>#REF!</v>
      </c>
    </row>
    <row r="8980" spans="142:148" x14ac:dyDescent="0.25">
      <c r="EL8980">
        <v>8973</v>
      </c>
      <c r="EM8980" t="e">
        <v>#REF!</v>
      </c>
      <c r="EN8980" t="e">
        <v>#REF!</v>
      </c>
      <c r="EP8980" t="e">
        <f t="shared" si="453"/>
        <v>#REF!</v>
      </c>
      <c r="EQ8980" t="e">
        <f t="shared" si="454"/>
        <v>#REF!</v>
      </c>
      <c r="ER8980" t="e">
        <f t="shared" si="455"/>
        <v>#REF!</v>
      </c>
    </row>
    <row r="8981" spans="142:148" x14ac:dyDescent="0.25">
      <c r="EL8981">
        <v>8974</v>
      </c>
      <c r="EM8981" t="e">
        <v>#REF!</v>
      </c>
      <c r="EN8981" t="e">
        <v>#REF!</v>
      </c>
      <c r="EP8981" t="e">
        <f t="shared" si="453"/>
        <v>#REF!</v>
      </c>
      <c r="EQ8981" t="e">
        <f t="shared" si="454"/>
        <v>#REF!</v>
      </c>
      <c r="ER8981" t="e">
        <f t="shared" si="455"/>
        <v>#REF!</v>
      </c>
    </row>
    <row r="8982" spans="142:148" x14ac:dyDescent="0.25">
      <c r="EL8982">
        <v>8975</v>
      </c>
      <c r="EM8982" t="e">
        <v>#REF!</v>
      </c>
      <c r="EN8982" t="e">
        <v>#REF!</v>
      </c>
      <c r="EP8982" t="e">
        <f t="shared" si="453"/>
        <v>#REF!</v>
      </c>
      <c r="EQ8982" t="e">
        <f t="shared" si="454"/>
        <v>#REF!</v>
      </c>
      <c r="ER8982" t="e">
        <f t="shared" si="455"/>
        <v>#REF!</v>
      </c>
    </row>
    <row r="8983" spans="142:148" x14ac:dyDescent="0.25">
      <c r="EL8983">
        <v>8976</v>
      </c>
      <c r="EM8983" t="e">
        <v>#REF!</v>
      </c>
      <c r="EN8983" t="e">
        <v>#REF!</v>
      </c>
      <c r="EP8983" t="e">
        <f t="shared" si="453"/>
        <v>#REF!</v>
      </c>
      <c r="EQ8983" t="e">
        <f t="shared" si="454"/>
        <v>#REF!</v>
      </c>
      <c r="ER8983" t="e">
        <f t="shared" si="455"/>
        <v>#REF!</v>
      </c>
    </row>
    <row r="8984" spans="142:148" x14ac:dyDescent="0.25">
      <c r="EL8984">
        <v>8977</v>
      </c>
      <c r="EM8984" t="e">
        <v>#REF!</v>
      </c>
      <c r="EN8984" t="e">
        <v>#REF!</v>
      </c>
      <c r="EP8984" t="e">
        <f t="shared" ref="EP8984:EP9047" si="456">IF(EM8984&gt;EN8984,1,0)</f>
        <v>#REF!</v>
      </c>
      <c r="EQ8984" t="e">
        <f t="shared" ref="EQ8984:EQ9047" si="457">IF(EP8984&gt;0,0,1)</f>
        <v>#REF!</v>
      </c>
      <c r="ER8984" t="e">
        <f t="shared" ref="ER8984:ER9047" si="458">IF(EM8984&gt;EN8984,EM8984-EN8984,EN8984-EM8984)</f>
        <v>#REF!</v>
      </c>
    </row>
    <row r="8985" spans="142:148" x14ac:dyDescent="0.25">
      <c r="EL8985">
        <v>8978</v>
      </c>
      <c r="EM8985" t="e">
        <v>#REF!</v>
      </c>
      <c r="EN8985" t="e">
        <v>#REF!</v>
      </c>
      <c r="EP8985" t="e">
        <f t="shared" si="456"/>
        <v>#REF!</v>
      </c>
      <c r="EQ8985" t="e">
        <f t="shared" si="457"/>
        <v>#REF!</v>
      </c>
      <c r="ER8985" t="e">
        <f t="shared" si="458"/>
        <v>#REF!</v>
      </c>
    </row>
    <row r="8986" spans="142:148" x14ac:dyDescent="0.25">
      <c r="EL8986">
        <v>8979</v>
      </c>
      <c r="EM8986" t="e">
        <v>#REF!</v>
      </c>
      <c r="EN8986" t="e">
        <v>#REF!</v>
      </c>
      <c r="EP8986" t="e">
        <f t="shared" si="456"/>
        <v>#REF!</v>
      </c>
      <c r="EQ8986" t="e">
        <f t="shared" si="457"/>
        <v>#REF!</v>
      </c>
      <c r="ER8986" t="e">
        <f t="shared" si="458"/>
        <v>#REF!</v>
      </c>
    </row>
    <row r="8987" spans="142:148" x14ac:dyDescent="0.25">
      <c r="EL8987">
        <v>8980</v>
      </c>
      <c r="EM8987" t="e">
        <v>#REF!</v>
      </c>
      <c r="EN8987" t="e">
        <v>#REF!</v>
      </c>
      <c r="EP8987" t="e">
        <f t="shared" si="456"/>
        <v>#REF!</v>
      </c>
      <c r="EQ8987" t="e">
        <f t="shared" si="457"/>
        <v>#REF!</v>
      </c>
      <c r="ER8987" t="e">
        <f t="shared" si="458"/>
        <v>#REF!</v>
      </c>
    </row>
    <row r="8988" spans="142:148" x14ac:dyDescent="0.25">
      <c r="EL8988">
        <v>8981</v>
      </c>
      <c r="EM8988" t="e">
        <v>#REF!</v>
      </c>
      <c r="EN8988" t="e">
        <v>#REF!</v>
      </c>
      <c r="EP8988" t="e">
        <f t="shared" si="456"/>
        <v>#REF!</v>
      </c>
      <c r="EQ8988" t="e">
        <f t="shared" si="457"/>
        <v>#REF!</v>
      </c>
      <c r="ER8988" t="e">
        <f t="shared" si="458"/>
        <v>#REF!</v>
      </c>
    </row>
    <row r="8989" spans="142:148" x14ac:dyDescent="0.25">
      <c r="EL8989">
        <v>8982</v>
      </c>
      <c r="EM8989" t="e">
        <v>#REF!</v>
      </c>
      <c r="EN8989" t="e">
        <v>#REF!</v>
      </c>
      <c r="EP8989" t="e">
        <f t="shared" si="456"/>
        <v>#REF!</v>
      </c>
      <c r="EQ8989" t="e">
        <f t="shared" si="457"/>
        <v>#REF!</v>
      </c>
      <c r="ER8989" t="e">
        <f t="shared" si="458"/>
        <v>#REF!</v>
      </c>
    </row>
    <row r="8990" spans="142:148" x14ac:dyDescent="0.25">
      <c r="EL8990">
        <v>8983</v>
      </c>
      <c r="EM8990" t="e">
        <v>#REF!</v>
      </c>
      <c r="EN8990" t="e">
        <v>#REF!</v>
      </c>
      <c r="EP8990" t="e">
        <f t="shared" si="456"/>
        <v>#REF!</v>
      </c>
      <c r="EQ8990" t="e">
        <f t="shared" si="457"/>
        <v>#REF!</v>
      </c>
      <c r="ER8990" t="e">
        <f t="shared" si="458"/>
        <v>#REF!</v>
      </c>
    </row>
    <row r="8991" spans="142:148" x14ac:dyDescent="0.25">
      <c r="EL8991">
        <v>8984</v>
      </c>
      <c r="EM8991" t="e">
        <v>#REF!</v>
      </c>
      <c r="EN8991" t="e">
        <v>#REF!</v>
      </c>
      <c r="EP8991" t="e">
        <f t="shared" si="456"/>
        <v>#REF!</v>
      </c>
      <c r="EQ8991" t="e">
        <f t="shared" si="457"/>
        <v>#REF!</v>
      </c>
      <c r="ER8991" t="e">
        <f t="shared" si="458"/>
        <v>#REF!</v>
      </c>
    </row>
    <row r="8992" spans="142:148" x14ac:dyDescent="0.25">
      <c r="EL8992">
        <v>8985</v>
      </c>
      <c r="EM8992" t="e">
        <v>#REF!</v>
      </c>
      <c r="EN8992" t="e">
        <v>#REF!</v>
      </c>
      <c r="EP8992" t="e">
        <f t="shared" si="456"/>
        <v>#REF!</v>
      </c>
      <c r="EQ8992" t="e">
        <f t="shared" si="457"/>
        <v>#REF!</v>
      </c>
      <c r="ER8992" t="e">
        <f t="shared" si="458"/>
        <v>#REF!</v>
      </c>
    </row>
    <row r="8993" spans="142:148" x14ac:dyDescent="0.25">
      <c r="EL8993">
        <v>8986</v>
      </c>
      <c r="EM8993" t="e">
        <v>#REF!</v>
      </c>
      <c r="EN8993" t="e">
        <v>#REF!</v>
      </c>
      <c r="EP8993" t="e">
        <f t="shared" si="456"/>
        <v>#REF!</v>
      </c>
      <c r="EQ8993" t="e">
        <f t="shared" si="457"/>
        <v>#REF!</v>
      </c>
      <c r="ER8993" t="e">
        <f t="shared" si="458"/>
        <v>#REF!</v>
      </c>
    </row>
    <row r="8994" spans="142:148" x14ac:dyDescent="0.25">
      <c r="EL8994">
        <v>8987</v>
      </c>
      <c r="EM8994" t="e">
        <v>#REF!</v>
      </c>
      <c r="EN8994" t="e">
        <v>#REF!</v>
      </c>
      <c r="EP8994" t="e">
        <f t="shared" si="456"/>
        <v>#REF!</v>
      </c>
      <c r="EQ8994" t="e">
        <f t="shared" si="457"/>
        <v>#REF!</v>
      </c>
      <c r="ER8994" t="e">
        <f t="shared" si="458"/>
        <v>#REF!</v>
      </c>
    </row>
    <row r="8995" spans="142:148" x14ac:dyDescent="0.25">
      <c r="EL8995">
        <v>8988</v>
      </c>
      <c r="EM8995" t="e">
        <v>#REF!</v>
      </c>
      <c r="EN8995" t="e">
        <v>#REF!</v>
      </c>
      <c r="EP8995" t="e">
        <f t="shared" si="456"/>
        <v>#REF!</v>
      </c>
      <c r="EQ8995" t="e">
        <f t="shared" si="457"/>
        <v>#REF!</v>
      </c>
      <c r="ER8995" t="e">
        <f t="shared" si="458"/>
        <v>#REF!</v>
      </c>
    </row>
    <row r="8996" spans="142:148" x14ac:dyDescent="0.25">
      <c r="EL8996">
        <v>8989</v>
      </c>
      <c r="EM8996" t="e">
        <v>#REF!</v>
      </c>
      <c r="EN8996" t="e">
        <v>#REF!</v>
      </c>
      <c r="EP8996" t="e">
        <f t="shared" si="456"/>
        <v>#REF!</v>
      </c>
      <c r="EQ8996" t="e">
        <f t="shared" si="457"/>
        <v>#REF!</v>
      </c>
      <c r="ER8996" t="e">
        <f t="shared" si="458"/>
        <v>#REF!</v>
      </c>
    </row>
    <row r="8997" spans="142:148" x14ac:dyDescent="0.25">
      <c r="EL8997">
        <v>8990</v>
      </c>
      <c r="EM8997" t="e">
        <v>#REF!</v>
      </c>
      <c r="EN8997" t="e">
        <v>#REF!</v>
      </c>
      <c r="EP8997" t="e">
        <f t="shared" si="456"/>
        <v>#REF!</v>
      </c>
      <c r="EQ8997" t="e">
        <f t="shared" si="457"/>
        <v>#REF!</v>
      </c>
      <c r="ER8997" t="e">
        <f t="shared" si="458"/>
        <v>#REF!</v>
      </c>
    </row>
    <row r="8998" spans="142:148" x14ac:dyDescent="0.25">
      <c r="EL8998">
        <v>8991</v>
      </c>
      <c r="EM8998" t="e">
        <v>#REF!</v>
      </c>
      <c r="EN8998" t="e">
        <v>#REF!</v>
      </c>
      <c r="EP8998" t="e">
        <f t="shared" si="456"/>
        <v>#REF!</v>
      </c>
      <c r="EQ8998" t="e">
        <f t="shared" si="457"/>
        <v>#REF!</v>
      </c>
      <c r="ER8998" t="e">
        <f t="shared" si="458"/>
        <v>#REF!</v>
      </c>
    </row>
    <row r="8999" spans="142:148" x14ac:dyDescent="0.25">
      <c r="EL8999">
        <v>8992</v>
      </c>
      <c r="EM8999" t="e">
        <v>#REF!</v>
      </c>
      <c r="EN8999" t="e">
        <v>#REF!</v>
      </c>
      <c r="EP8999" t="e">
        <f t="shared" si="456"/>
        <v>#REF!</v>
      </c>
      <c r="EQ8999" t="e">
        <f t="shared" si="457"/>
        <v>#REF!</v>
      </c>
      <c r="ER8999" t="e">
        <f t="shared" si="458"/>
        <v>#REF!</v>
      </c>
    </row>
    <row r="9000" spans="142:148" x14ac:dyDescent="0.25">
      <c r="EL9000">
        <v>8993</v>
      </c>
      <c r="EM9000" t="e">
        <v>#REF!</v>
      </c>
      <c r="EN9000" t="e">
        <v>#REF!</v>
      </c>
      <c r="EP9000" t="e">
        <f t="shared" si="456"/>
        <v>#REF!</v>
      </c>
      <c r="EQ9000" t="e">
        <f t="shared" si="457"/>
        <v>#REF!</v>
      </c>
      <c r="ER9000" t="e">
        <f t="shared" si="458"/>
        <v>#REF!</v>
      </c>
    </row>
    <row r="9001" spans="142:148" x14ac:dyDescent="0.25">
      <c r="EL9001">
        <v>8994</v>
      </c>
      <c r="EM9001" t="e">
        <v>#REF!</v>
      </c>
      <c r="EN9001" t="e">
        <v>#REF!</v>
      </c>
      <c r="EP9001" t="e">
        <f t="shared" si="456"/>
        <v>#REF!</v>
      </c>
      <c r="EQ9001" t="e">
        <f t="shared" si="457"/>
        <v>#REF!</v>
      </c>
      <c r="ER9001" t="e">
        <f t="shared" si="458"/>
        <v>#REF!</v>
      </c>
    </row>
    <row r="9002" spans="142:148" x14ac:dyDescent="0.25">
      <c r="EL9002">
        <v>8995</v>
      </c>
      <c r="EM9002" t="e">
        <v>#REF!</v>
      </c>
      <c r="EN9002" t="e">
        <v>#REF!</v>
      </c>
      <c r="EP9002" t="e">
        <f t="shared" si="456"/>
        <v>#REF!</v>
      </c>
      <c r="EQ9002" t="e">
        <f t="shared" si="457"/>
        <v>#REF!</v>
      </c>
      <c r="ER9002" t="e">
        <f t="shared" si="458"/>
        <v>#REF!</v>
      </c>
    </row>
    <row r="9003" spans="142:148" x14ac:dyDescent="0.25">
      <c r="EL9003">
        <v>8996</v>
      </c>
      <c r="EM9003" t="e">
        <v>#REF!</v>
      </c>
      <c r="EN9003" t="e">
        <v>#REF!</v>
      </c>
      <c r="EP9003" t="e">
        <f t="shared" si="456"/>
        <v>#REF!</v>
      </c>
      <c r="EQ9003" t="e">
        <f t="shared" si="457"/>
        <v>#REF!</v>
      </c>
      <c r="ER9003" t="e">
        <f t="shared" si="458"/>
        <v>#REF!</v>
      </c>
    </row>
    <row r="9004" spans="142:148" x14ac:dyDescent="0.25">
      <c r="EL9004">
        <v>8997</v>
      </c>
      <c r="EM9004" t="e">
        <v>#REF!</v>
      </c>
      <c r="EN9004" t="e">
        <v>#REF!</v>
      </c>
      <c r="EP9004" t="e">
        <f t="shared" si="456"/>
        <v>#REF!</v>
      </c>
      <c r="EQ9004" t="e">
        <f t="shared" si="457"/>
        <v>#REF!</v>
      </c>
      <c r="ER9004" t="e">
        <f t="shared" si="458"/>
        <v>#REF!</v>
      </c>
    </row>
    <row r="9005" spans="142:148" x14ac:dyDescent="0.25">
      <c r="EL9005">
        <v>8998</v>
      </c>
      <c r="EM9005" t="e">
        <v>#REF!</v>
      </c>
      <c r="EN9005" t="e">
        <v>#REF!</v>
      </c>
      <c r="EP9005" t="e">
        <f t="shared" si="456"/>
        <v>#REF!</v>
      </c>
      <c r="EQ9005" t="e">
        <f t="shared" si="457"/>
        <v>#REF!</v>
      </c>
      <c r="ER9005" t="e">
        <f t="shared" si="458"/>
        <v>#REF!</v>
      </c>
    </row>
    <row r="9006" spans="142:148" x14ac:dyDescent="0.25">
      <c r="EL9006">
        <v>8999</v>
      </c>
      <c r="EM9006" t="e">
        <v>#REF!</v>
      </c>
      <c r="EN9006" t="e">
        <v>#REF!</v>
      </c>
      <c r="EP9006" t="e">
        <f t="shared" si="456"/>
        <v>#REF!</v>
      </c>
      <c r="EQ9006" t="e">
        <f t="shared" si="457"/>
        <v>#REF!</v>
      </c>
      <c r="ER9006" t="e">
        <f t="shared" si="458"/>
        <v>#REF!</v>
      </c>
    </row>
    <row r="9007" spans="142:148" x14ac:dyDescent="0.25">
      <c r="EL9007">
        <v>9000</v>
      </c>
      <c r="EM9007" t="e">
        <v>#REF!</v>
      </c>
      <c r="EN9007" t="e">
        <v>#REF!</v>
      </c>
      <c r="EP9007" t="e">
        <f t="shared" si="456"/>
        <v>#REF!</v>
      </c>
      <c r="EQ9007" t="e">
        <f t="shared" si="457"/>
        <v>#REF!</v>
      </c>
      <c r="ER9007" t="e">
        <f t="shared" si="458"/>
        <v>#REF!</v>
      </c>
    </row>
    <row r="9008" spans="142:148" x14ac:dyDescent="0.25">
      <c r="EL9008">
        <v>9001</v>
      </c>
      <c r="EM9008" t="e">
        <v>#REF!</v>
      </c>
      <c r="EN9008" t="e">
        <v>#REF!</v>
      </c>
      <c r="EP9008" t="e">
        <f t="shared" si="456"/>
        <v>#REF!</v>
      </c>
      <c r="EQ9008" t="e">
        <f t="shared" si="457"/>
        <v>#REF!</v>
      </c>
      <c r="ER9008" t="e">
        <f t="shared" si="458"/>
        <v>#REF!</v>
      </c>
    </row>
    <row r="9009" spans="142:148" x14ac:dyDescent="0.25">
      <c r="EL9009">
        <v>9002</v>
      </c>
      <c r="EM9009" t="e">
        <v>#REF!</v>
      </c>
      <c r="EN9009" t="e">
        <v>#REF!</v>
      </c>
      <c r="EP9009" t="e">
        <f t="shared" si="456"/>
        <v>#REF!</v>
      </c>
      <c r="EQ9009" t="e">
        <f t="shared" si="457"/>
        <v>#REF!</v>
      </c>
      <c r="ER9009" t="e">
        <f t="shared" si="458"/>
        <v>#REF!</v>
      </c>
    </row>
    <row r="9010" spans="142:148" x14ac:dyDescent="0.25">
      <c r="EL9010">
        <v>9003</v>
      </c>
      <c r="EM9010" t="e">
        <v>#REF!</v>
      </c>
      <c r="EN9010" t="e">
        <v>#REF!</v>
      </c>
      <c r="EP9010" t="e">
        <f t="shared" si="456"/>
        <v>#REF!</v>
      </c>
      <c r="EQ9010" t="e">
        <f t="shared" si="457"/>
        <v>#REF!</v>
      </c>
      <c r="ER9010" t="e">
        <f t="shared" si="458"/>
        <v>#REF!</v>
      </c>
    </row>
    <row r="9011" spans="142:148" x14ac:dyDescent="0.25">
      <c r="EL9011">
        <v>9004</v>
      </c>
      <c r="EM9011" t="e">
        <v>#REF!</v>
      </c>
      <c r="EN9011" t="e">
        <v>#REF!</v>
      </c>
      <c r="EP9011" t="e">
        <f t="shared" si="456"/>
        <v>#REF!</v>
      </c>
      <c r="EQ9011" t="e">
        <f t="shared" si="457"/>
        <v>#REF!</v>
      </c>
      <c r="ER9011" t="e">
        <f t="shared" si="458"/>
        <v>#REF!</v>
      </c>
    </row>
    <row r="9012" spans="142:148" x14ac:dyDescent="0.25">
      <c r="EL9012">
        <v>9005</v>
      </c>
      <c r="EM9012" t="e">
        <v>#REF!</v>
      </c>
      <c r="EN9012" t="e">
        <v>#REF!</v>
      </c>
      <c r="EP9012" t="e">
        <f t="shared" si="456"/>
        <v>#REF!</v>
      </c>
      <c r="EQ9012" t="e">
        <f t="shared" si="457"/>
        <v>#REF!</v>
      </c>
      <c r="ER9012" t="e">
        <f t="shared" si="458"/>
        <v>#REF!</v>
      </c>
    </row>
    <row r="9013" spans="142:148" x14ac:dyDescent="0.25">
      <c r="EL9013">
        <v>9006</v>
      </c>
      <c r="EM9013" t="e">
        <v>#REF!</v>
      </c>
      <c r="EN9013" t="e">
        <v>#REF!</v>
      </c>
      <c r="EP9013" t="e">
        <f t="shared" si="456"/>
        <v>#REF!</v>
      </c>
      <c r="EQ9013" t="e">
        <f t="shared" si="457"/>
        <v>#REF!</v>
      </c>
      <c r="ER9013" t="e">
        <f t="shared" si="458"/>
        <v>#REF!</v>
      </c>
    </row>
    <row r="9014" spans="142:148" x14ac:dyDescent="0.25">
      <c r="EL9014">
        <v>9007</v>
      </c>
      <c r="EM9014" t="e">
        <v>#REF!</v>
      </c>
      <c r="EN9014" t="e">
        <v>#REF!</v>
      </c>
      <c r="EP9014" t="e">
        <f t="shared" si="456"/>
        <v>#REF!</v>
      </c>
      <c r="EQ9014" t="e">
        <f t="shared" si="457"/>
        <v>#REF!</v>
      </c>
      <c r="ER9014" t="e">
        <f t="shared" si="458"/>
        <v>#REF!</v>
      </c>
    </row>
    <row r="9015" spans="142:148" x14ac:dyDescent="0.25">
      <c r="EL9015">
        <v>9008</v>
      </c>
      <c r="EM9015" t="e">
        <v>#REF!</v>
      </c>
      <c r="EN9015" t="e">
        <v>#REF!</v>
      </c>
      <c r="EP9015" t="e">
        <f t="shared" si="456"/>
        <v>#REF!</v>
      </c>
      <c r="EQ9015" t="e">
        <f t="shared" si="457"/>
        <v>#REF!</v>
      </c>
      <c r="ER9015" t="e">
        <f t="shared" si="458"/>
        <v>#REF!</v>
      </c>
    </row>
    <row r="9016" spans="142:148" x14ac:dyDescent="0.25">
      <c r="EL9016">
        <v>9009</v>
      </c>
      <c r="EM9016" t="e">
        <v>#REF!</v>
      </c>
      <c r="EN9016" t="e">
        <v>#REF!</v>
      </c>
      <c r="EP9016" t="e">
        <f t="shared" si="456"/>
        <v>#REF!</v>
      </c>
      <c r="EQ9016" t="e">
        <f t="shared" si="457"/>
        <v>#REF!</v>
      </c>
      <c r="ER9016" t="e">
        <f t="shared" si="458"/>
        <v>#REF!</v>
      </c>
    </row>
    <row r="9017" spans="142:148" x14ac:dyDescent="0.25">
      <c r="EL9017">
        <v>9010</v>
      </c>
      <c r="EM9017" t="e">
        <v>#REF!</v>
      </c>
      <c r="EN9017" t="e">
        <v>#REF!</v>
      </c>
      <c r="EP9017" t="e">
        <f t="shared" si="456"/>
        <v>#REF!</v>
      </c>
      <c r="EQ9017" t="e">
        <f t="shared" si="457"/>
        <v>#REF!</v>
      </c>
      <c r="ER9017" t="e">
        <f t="shared" si="458"/>
        <v>#REF!</v>
      </c>
    </row>
    <row r="9018" spans="142:148" x14ac:dyDescent="0.25">
      <c r="EL9018">
        <v>9011</v>
      </c>
      <c r="EM9018" t="e">
        <v>#REF!</v>
      </c>
      <c r="EN9018" t="e">
        <v>#REF!</v>
      </c>
      <c r="EP9018" t="e">
        <f t="shared" si="456"/>
        <v>#REF!</v>
      </c>
      <c r="EQ9018" t="e">
        <f t="shared" si="457"/>
        <v>#REF!</v>
      </c>
      <c r="ER9018" t="e">
        <f t="shared" si="458"/>
        <v>#REF!</v>
      </c>
    </row>
    <row r="9019" spans="142:148" x14ac:dyDescent="0.25">
      <c r="EL9019">
        <v>9012</v>
      </c>
      <c r="EM9019" t="e">
        <v>#REF!</v>
      </c>
      <c r="EN9019" t="e">
        <v>#REF!</v>
      </c>
      <c r="EP9019" t="e">
        <f t="shared" si="456"/>
        <v>#REF!</v>
      </c>
      <c r="EQ9019" t="e">
        <f t="shared" si="457"/>
        <v>#REF!</v>
      </c>
      <c r="ER9019" t="e">
        <f t="shared" si="458"/>
        <v>#REF!</v>
      </c>
    </row>
    <row r="9020" spans="142:148" x14ac:dyDescent="0.25">
      <c r="EL9020">
        <v>9013</v>
      </c>
      <c r="EM9020" t="e">
        <v>#REF!</v>
      </c>
      <c r="EN9020" t="e">
        <v>#REF!</v>
      </c>
      <c r="EP9020" t="e">
        <f t="shared" si="456"/>
        <v>#REF!</v>
      </c>
      <c r="EQ9020" t="e">
        <f t="shared" si="457"/>
        <v>#REF!</v>
      </c>
      <c r="ER9020" t="e">
        <f t="shared" si="458"/>
        <v>#REF!</v>
      </c>
    </row>
    <row r="9021" spans="142:148" x14ac:dyDescent="0.25">
      <c r="EL9021">
        <v>9014</v>
      </c>
      <c r="EM9021" t="e">
        <v>#REF!</v>
      </c>
      <c r="EN9021" t="e">
        <v>#REF!</v>
      </c>
      <c r="EP9021" t="e">
        <f t="shared" si="456"/>
        <v>#REF!</v>
      </c>
      <c r="EQ9021" t="e">
        <f t="shared" si="457"/>
        <v>#REF!</v>
      </c>
      <c r="ER9021" t="e">
        <f t="shared" si="458"/>
        <v>#REF!</v>
      </c>
    </row>
    <row r="9022" spans="142:148" x14ac:dyDescent="0.25">
      <c r="EL9022">
        <v>9015</v>
      </c>
      <c r="EM9022" t="e">
        <v>#REF!</v>
      </c>
      <c r="EN9022" t="e">
        <v>#REF!</v>
      </c>
      <c r="EP9022" t="e">
        <f t="shared" si="456"/>
        <v>#REF!</v>
      </c>
      <c r="EQ9022" t="e">
        <f t="shared" si="457"/>
        <v>#REF!</v>
      </c>
      <c r="ER9022" t="e">
        <f t="shared" si="458"/>
        <v>#REF!</v>
      </c>
    </row>
    <row r="9023" spans="142:148" x14ac:dyDescent="0.25">
      <c r="EL9023">
        <v>9016</v>
      </c>
      <c r="EM9023" t="e">
        <v>#REF!</v>
      </c>
      <c r="EN9023" t="e">
        <v>#REF!</v>
      </c>
      <c r="EP9023" t="e">
        <f t="shared" si="456"/>
        <v>#REF!</v>
      </c>
      <c r="EQ9023" t="e">
        <f t="shared" si="457"/>
        <v>#REF!</v>
      </c>
      <c r="ER9023" t="e">
        <f t="shared" si="458"/>
        <v>#REF!</v>
      </c>
    </row>
    <row r="9024" spans="142:148" x14ac:dyDescent="0.25">
      <c r="EL9024">
        <v>9017</v>
      </c>
      <c r="EM9024" t="e">
        <v>#REF!</v>
      </c>
      <c r="EN9024" t="e">
        <v>#REF!</v>
      </c>
      <c r="EP9024" t="e">
        <f t="shared" si="456"/>
        <v>#REF!</v>
      </c>
      <c r="EQ9024" t="e">
        <f t="shared" si="457"/>
        <v>#REF!</v>
      </c>
      <c r="ER9024" t="e">
        <f t="shared" si="458"/>
        <v>#REF!</v>
      </c>
    </row>
    <row r="9025" spans="142:148" x14ac:dyDescent="0.25">
      <c r="EL9025">
        <v>9018</v>
      </c>
      <c r="EM9025" t="e">
        <v>#REF!</v>
      </c>
      <c r="EN9025" t="e">
        <v>#REF!</v>
      </c>
      <c r="EP9025" t="e">
        <f t="shared" si="456"/>
        <v>#REF!</v>
      </c>
      <c r="EQ9025" t="e">
        <f t="shared" si="457"/>
        <v>#REF!</v>
      </c>
      <c r="ER9025" t="e">
        <f t="shared" si="458"/>
        <v>#REF!</v>
      </c>
    </row>
    <row r="9026" spans="142:148" x14ac:dyDescent="0.25">
      <c r="EL9026">
        <v>9019</v>
      </c>
      <c r="EM9026" t="e">
        <v>#REF!</v>
      </c>
      <c r="EN9026" t="e">
        <v>#REF!</v>
      </c>
      <c r="EP9026" t="e">
        <f t="shared" si="456"/>
        <v>#REF!</v>
      </c>
      <c r="EQ9026" t="e">
        <f t="shared" si="457"/>
        <v>#REF!</v>
      </c>
      <c r="ER9026" t="e">
        <f t="shared" si="458"/>
        <v>#REF!</v>
      </c>
    </row>
    <row r="9027" spans="142:148" x14ac:dyDescent="0.25">
      <c r="EL9027">
        <v>9020</v>
      </c>
      <c r="EM9027" t="e">
        <v>#REF!</v>
      </c>
      <c r="EN9027" t="e">
        <v>#REF!</v>
      </c>
      <c r="EP9027" t="e">
        <f t="shared" si="456"/>
        <v>#REF!</v>
      </c>
      <c r="EQ9027" t="e">
        <f t="shared" si="457"/>
        <v>#REF!</v>
      </c>
      <c r="ER9027" t="e">
        <f t="shared" si="458"/>
        <v>#REF!</v>
      </c>
    </row>
    <row r="9028" spans="142:148" x14ac:dyDescent="0.25">
      <c r="EL9028">
        <v>9021</v>
      </c>
      <c r="EM9028" t="e">
        <v>#REF!</v>
      </c>
      <c r="EN9028" t="e">
        <v>#REF!</v>
      </c>
      <c r="EP9028" t="e">
        <f t="shared" si="456"/>
        <v>#REF!</v>
      </c>
      <c r="EQ9028" t="e">
        <f t="shared" si="457"/>
        <v>#REF!</v>
      </c>
      <c r="ER9028" t="e">
        <f t="shared" si="458"/>
        <v>#REF!</v>
      </c>
    </row>
    <row r="9029" spans="142:148" x14ac:dyDescent="0.25">
      <c r="EL9029">
        <v>9022</v>
      </c>
      <c r="EM9029" t="e">
        <v>#REF!</v>
      </c>
      <c r="EN9029" t="e">
        <v>#REF!</v>
      </c>
      <c r="EP9029" t="e">
        <f t="shared" si="456"/>
        <v>#REF!</v>
      </c>
      <c r="EQ9029" t="e">
        <f t="shared" si="457"/>
        <v>#REF!</v>
      </c>
      <c r="ER9029" t="e">
        <f t="shared" si="458"/>
        <v>#REF!</v>
      </c>
    </row>
    <row r="9030" spans="142:148" x14ac:dyDescent="0.25">
      <c r="EL9030">
        <v>9023</v>
      </c>
      <c r="EM9030" t="e">
        <v>#REF!</v>
      </c>
      <c r="EN9030" t="e">
        <v>#REF!</v>
      </c>
      <c r="EP9030" t="e">
        <f t="shared" si="456"/>
        <v>#REF!</v>
      </c>
      <c r="EQ9030" t="e">
        <f t="shared" si="457"/>
        <v>#REF!</v>
      </c>
      <c r="ER9030" t="e">
        <f t="shared" si="458"/>
        <v>#REF!</v>
      </c>
    </row>
    <row r="9031" spans="142:148" x14ac:dyDescent="0.25">
      <c r="EL9031">
        <v>9024</v>
      </c>
      <c r="EM9031" t="e">
        <v>#REF!</v>
      </c>
      <c r="EN9031" t="e">
        <v>#REF!</v>
      </c>
      <c r="EP9031" t="e">
        <f t="shared" si="456"/>
        <v>#REF!</v>
      </c>
      <c r="EQ9031" t="e">
        <f t="shared" si="457"/>
        <v>#REF!</v>
      </c>
      <c r="ER9031" t="e">
        <f t="shared" si="458"/>
        <v>#REF!</v>
      </c>
    </row>
    <row r="9032" spans="142:148" x14ac:dyDescent="0.25">
      <c r="EL9032">
        <v>9025</v>
      </c>
      <c r="EM9032" t="e">
        <v>#REF!</v>
      </c>
      <c r="EN9032" t="e">
        <v>#REF!</v>
      </c>
      <c r="EP9032" t="e">
        <f t="shared" si="456"/>
        <v>#REF!</v>
      </c>
      <c r="EQ9032" t="e">
        <f t="shared" si="457"/>
        <v>#REF!</v>
      </c>
      <c r="ER9032" t="e">
        <f t="shared" si="458"/>
        <v>#REF!</v>
      </c>
    </row>
    <row r="9033" spans="142:148" x14ac:dyDescent="0.25">
      <c r="EL9033">
        <v>9026</v>
      </c>
      <c r="EM9033" t="e">
        <v>#REF!</v>
      </c>
      <c r="EN9033" t="e">
        <v>#REF!</v>
      </c>
      <c r="EP9033" t="e">
        <f t="shared" si="456"/>
        <v>#REF!</v>
      </c>
      <c r="EQ9033" t="e">
        <f t="shared" si="457"/>
        <v>#REF!</v>
      </c>
      <c r="ER9033" t="e">
        <f t="shared" si="458"/>
        <v>#REF!</v>
      </c>
    </row>
    <row r="9034" spans="142:148" x14ac:dyDescent="0.25">
      <c r="EL9034">
        <v>9027</v>
      </c>
      <c r="EM9034" t="e">
        <v>#REF!</v>
      </c>
      <c r="EN9034" t="e">
        <v>#REF!</v>
      </c>
      <c r="EP9034" t="e">
        <f t="shared" si="456"/>
        <v>#REF!</v>
      </c>
      <c r="EQ9034" t="e">
        <f t="shared" si="457"/>
        <v>#REF!</v>
      </c>
      <c r="ER9034" t="e">
        <f t="shared" si="458"/>
        <v>#REF!</v>
      </c>
    </row>
    <row r="9035" spans="142:148" x14ac:dyDescent="0.25">
      <c r="EL9035">
        <v>9028</v>
      </c>
      <c r="EM9035" t="e">
        <v>#REF!</v>
      </c>
      <c r="EN9035" t="e">
        <v>#REF!</v>
      </c>
      <c r="EP9035" t="e">
        <f t="shared" si="456"/>
        <v>#REF!</v>
      </c>
      <c r="EQ9035" t="e">
        <f t="shared" si="457"/>
        <v>#REF!</v>
      </c>
      <c r="ER9035" t="e">
        <f t="shared" si="458"/>
        <v>#REF!</v>
      </c>
    </row>
    <row r="9036" spans="142:148" x14ac:dyDescent="0.25">
      <c r="EL9036">
        <v>9029</v>
      </c>
      <c r="EM9036" t="e">
        <v>#REF!</v>
      </c>
      <c r="EN9036" t="e">
        <v>#REF!</v>
      </c>
      <c r="EP9036" t="e">
        <f t="shared" si="456"/>
        <v>#REF!</v>
      </c>
      <c r="EQ9036" t="e">
        <f t="shared" si="457"/>
        <v>#REF!</v>
      </c>
      <c r="ER9036" t="e">
        <f t="shared" si="458"/>
        <v>#REF!</v>
      </c>
    </row>
    <row r="9037" spans="142:148" x14ac:dyDescent="0.25">
      <c r="EL9037">
        <v>9030</v>
      </c>
      <c r="EM9037" t="e">
        <v>#REF!</v>
      </c>
      <c r="EN9037" t="e">
        <v>#REF!</v>
      </c>
      <c r="EP9037" t="e">
        <f t="shared" si="456"/>
        <v>#REF!</v>
      </c>
      <c r="EQ9037" t="e">
        <f t="shared" si="457"/>
        <v>#REF!</v>
      </c>
      <c r="ER9037" t="e">
        <f t="shared" si="458"/>
        <v>#REF!</v>
      </c>
    </row>
    <row r="9038" spans="142:148" x14ac:dyDescent="0.25">
      <c r="EL9038">
        <v>9031</v>
      </c>
      <c r="EM9038" t="e">
        <v>#REF!</v>
      </c>
      <c r="EN9038" t="e">
        <v>#REF!</v>
      </c>
      <c r="EP9038" t="e">
        <f t="shared" si="456"/>
        <v>#REF!</v>
      </c>
      <c r="EQ9038" t="e">
        <f t="shared" si="457"/>
        <v>#REF!</v>
      </c>
      <c r="ER9038" t="e">
        <f t="shared" si="458"/>
        <v>#REF!</v>
      </c>
    </row>
    <row r="9039" spans="142:148" x14ac:dyDescent="0.25">
      <c r="EL9039">
        <v>9032</v>
      </c>
      <c r="EM9039" t="e">
        <v>#REF!</v>
      </c>
      <c r="EN9039" t="e">
        <v>#REF!</v>
      </c>
      <c r="EP9039" t="e">
        <f t="shared" si="456"/>
        <v>#REF!</v>
      </c>
      <c r="EQ9039" t="e">
        <f t="shared" si="457"/>
        <v>#REF!</v>
      </c>
      <c r="ER9039" t="e">
        <f t="shared" si="458"/>
        <v>#REF!</v>
      </c>
    </row>
    <row r="9040" spans="142:148" x14ac:dyDescent="0.25">
      <c r="EL9040">
        <v>9033</v>
      </c>
      <c r="EM9040" t="e">
        <v>#REF!</v>
      </c>
      <c r="EN9040" t="e">
        <v>#REF!</v>
      </c>
      <c r="EP9040" t="e">
        <f t="shared" si="456"/>
        <v>#REF!</v>
      </c>
      <c r="EQ9040" t="e">
        <f t="shared" si="457"/>
        <v>#REF!</v>
      </c>
      <c r="ER9040" t="e">
        <f t="shared" si="458"/>
        <v>#REF!</v>
      </c>
    </row>
    <row r="9041" spans="142:148" x14ac:dyDescent="0.25">
      <c r="EL9041">
        <v>9034</v>
      </c>
      <c r="EM9041" t="e">
        <v>#REF!</v>
      </c>
      <c r="EN9041" t="e">
        <v>#REF!</v>
      </c>
      <c r="EP9041" t="e">
        <f t="shared" si="456"/>
        <v>#REF!</v>
      </c>
      <c r="EQ9041" t="e">
        <f t="shared" si="457"/>
        <v>#REF!</v>
      </c>
      <c r="ER9041" t="e">
        <f t="shared" si="458"/>
        <v>#REF!</v>
      </c>
    </row>
    <row r="9042" spans="142:148" x14ac:dyDescent="0.25">
      <c r="EL9042">
        <v>9035</v>
      </c>
      <c r="EM9042" t="e">
        <v>#REF!</v>
      </c>
      <c r="EN9042" t="e">
        <v>#REF!</v>
      </c>
      <c r="EP9042" t="e">
        <f t="shared" si="456"/>
        <v>#REF!</v>
      </c>
      <c r="EQ9042" t="e">
        <f t="shared" si="457"/>
        <v>#REF!</v>
      </c>
      <c r="ER9042" t="e">
        <f t="shared" si="458"/>
        <v>#REF!</v>
      </c>
    </row>
    <row r="9043" spans="142:148" x14ac:dyDescent="0.25">
      <c r="EL9043">
        <v>9036</v>
      </c>
      <c r="EM9043" t="e">
        <v>#REF!</v>
      </c>
      <c r="EN9043" t="e">
        <v>#REF!</v>
      </c>
      <c r="EP9043" t="e">
        <f t="shared" si="456"/>
        <v>#REF!</v>
      </c>
      <c r="EQ9043" t="e">
        <f t="shared" si="457"/>
        <v>#REF!</v>
      </c>
      <c r="ER9043" t="e">
        <f t="shared" si="458"/>
        <v>#REF!</v>
      </c>
    </row>
    <row r="9044" spans="142:148" x14ac:dyDescent="0.25">
      <c r="EL9044">
        <v>9037</v>
      </c>
      <c r="EM9044" t="e">
        <v>#REF!</v>
      </c>
      <c r="EN9044" t="e">
        <v>#REF!</v>
      </c>
      <c r="EP9044" t="e">
        <f t="shared" si="456"/>
        <v>#REF!</v>
      </c>
      <c r="EQ9044" t="e">
        <f t="shared" si="457"/>
        <v>#REF!</v>
      </c>
      <c r="ER9044" t="e">
        <f t="shared" si="458"/>
        <v>#REF!</v>
      </c>
    </row>
    <row r="9045" spans="142:148" x14ac:dyDescent="0.25">
      <c r="EL9045">
        <v>9038</v>
      </c>
      <c r="EM9045" t="e">
        <v>#REF!</v>
      </c>
      <c r="EN9045" t="e">
        <v>#REF!</v>
      </c>
      <c r="EP9045" t="e">
        <f t="shared" si="456"/>
        <v>#REF!</v>
      </c>
      <c r="EQ9045" t="e">
        <f t="shared" si="457"/>
        <v>#REF!</v>
      </c>
      <c r="ER9045" t="e">
        <f t="shared" si="458"/>
        <v>#REF!</v>
      </c>
    </row>
    <row r="9046" spans="142:148" x14ac:dyDescent="0.25">
      <c r="EL9046">
        <v>9039</v>
      </c>
      <c r="EM9046" t="e">
        <v>#REF!</v>
      </c>
      <c r="EN9046" t="e">
        <v>#REF!</v>
      </c>
      <c r="EP9046" t="e">
        <f t="shared" si="456"/>
        <v>#REF!</v>
      </c>
      <c r="EQ9046" t="e">
        <f t="shared" si="457"/>
        <v>#REF!</v>
      </c>
      <c r="ER9046" t="e">
        <f t="shared" si="458"/>
        <v>#REF!</v>
      </c>
    </row>
    <row r="9047" spans="142:148" x14ac:dyDescent="0.25">
      <c r="EL9047">
        <v>9040</v>
      </c>
      <c r="EM9047" t="e">
        <v>#REF!</v>
      </c>
      <c r="EN9047" t="e">
        <v>#REF!</v>
      </c>
      <c r="EP9047" t="e">
        <f t="shared" si="456"/>
        <v>#REF!</v>
      </c>
      <c r="EQ9047" t="e">
        <f t="shared" si="457"/>
        <v>#REF!</v>
      </c>
      <c r="ER9047" t="e">
        <f t="shared" si="458"/>
        <v>#REF!</v>
      </c>
    </row>
    <row r="9048" spans="142:148" x14ac:dyDescent="0.25">
      <c r="EL9048">
        <v>9041</v>
      </c>
      <c r="EM9048" t="e">
        <v>#REF!</v>
      </c>
      <c r="EN9048" t="e">
        <v>#REF!</v>
      </c>
      <c r="EP9048" t="e">
        <f t="shared" ref="EP9048:EP9111" si="459">IF(EM9048&gt;EN9048,1,0)</f>
        <v>#REF!</v>
      </c>
      <c r="EQ9048" t="e">
        <f t="shared" ref="EQ9048:EQ9111" si="460">IF(EP9048&gt;0,0,1)</f>
        <v>#REF!</v>
      </c>
      <c r="ER9048" t="e">
        <f t="shared" ref="ER9048:ER9111" si="461">IF(EM9048&gt;EN9048,EM9048-EN9048,EN9048-EM9048)</f>
        <v>#REF!</v>
      </c>
    </row>
    <row r="9049" spans="142:148" x14ac:dyDescent="0.25">
      <c r="EL9049">
        <v>9042</v>
      </c>
      <c r="EM9049" t="e">
        <v>#REF!</v>
      </c>
      <c r="EN9049" t="e">
        <v>#REF!</v>
      </c>
      <c r="EP9049" t="e">
        <f t="shared" si="459"/>
        <v>#REF!</v>
      </c>
      <c r="EQ9049" t="e">
        <f t="shared" si="460"/>
        <v>#REF!</v>
      </c>
      <c r="ER9049" t="e">
        <f t="shared" si="461"/>
        <v>#REF!</v>
      </c>
    </row>
    <row r="9050" spans="142:148" x14ac:dyDescent="0.25">
      <c r="EL9050">
        <v>9043</v>
      </c>
      <c r="EM9050" t="e">
        <v>#REF!</v>
      </c>
      <c r="EN9050" t="e">
        <v>#REF!</v>
      </c>
      <c r="EP9050" t="e">
        <f t="shared" si="459"/>
        <v>#REF!</v>
      </c>
      <c r="EQ9050" t="e">
        <f t="shared" si="460"/>
        <v>#REF!</v>
      </c>
      <c r="ER9050" t="e">
        <f t="shared" si="461"/>
        <v>#REF!</v>
      </c>
    </row>
    <row r="9051" spans="142:148" x14ac:dyDescent="0.25">
      <c r="EL9051">
        <v>9044</v>
      </c>
      <c r="EM9051" t="e">
        <v>#REF!</v>
      </c>
      <c r="EN9051" t="e">
        <v>#REF!</v>
      </c>
      <c r="EP9051" t="e">
        <f t="shared" si="459"/>
        <v>#REF!</v>
      </c>
      <c r="EQ9051" t="e">
        <f t="shared" si="460"/>
        <v>#REF!</v>
      </c>
      <c r="ER9051" t="e">
        <f t="shared" si="461"/>
        <v>#REF!</v>
      </c>
    </row>
    <row r="9052" spans="142:148" x14ac:dyDescent="0.25">
      <c r="EL9052">
        <v>9045</v>
      </c>
      <c r="EM9052" t="e">
        <v>#REF!</v>
      </c>
      <c r="EN9052" t="e">
        <v>#REF!</v>
      </c>
      <c r="EP9052" t="e">
        <f t="shared" si="459"/>
        <v>#REF!</v>
      </c>
      <c r="EQ9052" t="e">
        <f t="shared" si="460"/>
        <v>#REF!</v>
      </c>
      <c r="ER9052" t="e">
        <f t="shared" si="461"/>
        <v>#REF!</v>
      </c>
    </row>
    <row r="9053" spans="142:148" x14ac:dyDescent="0.25">
      <c r="EL9053">
        <v>9046</v>
      </c>
      <c r="EM9053" t="e">
        <v>#REF!</v>
      </c>
      <c r="EN9053" t="e">
        <v>#REF!</v>
      </c>
      <c r="EP9053" t="e">
        <f t="shared" si="459"/>
        <v>#REF!</v>
      </c>
      <c r="EQ9053" t="e">
        <f t="shared" si="460"/>
        <v>#REF!</v>
      </c>
      <c r="ER9053" t="e">
        <f t="shared" si="461"/>
        <v>#REF!</v>
      </c>
    </row>
    <row r="9054" spans="142:148" x14ac:dyDescent="0.25">
      <c r="EL9054">
        <v>9047</v>
      </c>
      <c r="EM9054" t="e">
        <v>#REF!</v>
      </c>
      <c r="EN9054" t="e">
        <v>#REF!</v>
      </c>
      <c r="EP9054" t="e">
        <f t="shared" si="459"/>
        <v>#REF!</v>
      </c>
      <c r="EQ9054" t="e">
        <f t="shared" si="460"/>
        <v>#REF!</v>
      </c>
      <c r="ER9054" t="e">
        <f t="shared" si="461"/>
        <v>#REF!</v>
      </c>
    </row>
    <row r="9055" spans="142:148" x14ac:dyDescent="0.25">
      <c r="EL9055">
        <v>9048</v>
      </c>
      <c r="EM9055" t="e">
        <v>#REF!</v>
      </c>
      <c r="EN9055" t="e">
        <v>#REF!</v>
      </c>
      <c r="EP9055" t="e">
        <f t="shared" si="459"/>
        <v>#REF!</v>
      </c>
      <c r="EQ9055" t="e">
        <f t="shared" si="460"/>
        <v>#REF!</v>
      </c>
      <c r="ER9055" t="e">
        <f t="shared" si="461"/>
        <v>#REF!</v>
      </c>
    </row>
    <row r="9056" spans="142:148" x14ac:dyDescent="0.25">
      <c r="EL9056">
        <v>9049</v>
      </c>
      <c r="EM9056" t="e">
        <v>#REF!</v>
      </c>
      <c r="EN9056" t="e">
        <v>#REF!</v>
      </c>
      <c r="EP9056" t="e">
        <f t="shared" si="459"/>
        <v>#REF!</v>
      </c>
      <c r="EQ9056" t="e">
        <f t="shared" si="460"/>
        <v>#REF!</v>
      </c>
      <c r="ER9056" t="e">
        <f t="shared" si="461"/>
        <v>#REF!</v>
      </c>
    </row>
    <row r="9057" spans="142:148" x14ac:dyDescent="0.25">
      <c r="EL9057">
        <v>9050</v>
      </c>
      <c r="EM9057" t="e">
        <v>#REF!</v>
      </c>
      <c r="EN9057" t="e">
        <v>#REF!</v>
      </c>
      <c r="EP9057" t="e">
        <f t="shared" si="459"/>
        <v>#REF!</v>
      </c>
      <c r="EQ9057" t="e">
        <f t="shared" si="460"/>
        <v>#REF!</v>
      </c>
      <c r="ER9057" t="e">
        <f t="shared" si="461"/>
        <v>#REF!</v>
      </c>
    </row>
    <row r="9058" spans="142:148" x14ac:dyDescent="0.25">
      <c r="EL9058">
        <v>9051</v>
      </c>
      <c r="EM9058" t="e">
        <v>#REF!</v>
      </c>
      <c r="EN9058" t="e">
        <v>#REF!</v>
      </c>
      <c r="EP9058" t="e">
        <f t="shared" si="459"/>
        <v>#REF!</v>
      </c>
      <c r="EQ9058" t="e">
        <f t="shared" si="460"/>
        <v>#REF!</v>
      </c>
      <c r="ER9058" t="e">
        <f t="shared" si="461"/>
        <v>#REF!</v>
      </c>
    </row>
    <row r="9059" spans="142:148" x14ac:dyDescent="0.25">
      <c r="EL9059">
        <v>9052</v>
      </c>
      <c r="EM9059" t="e">
        <v>#REF!</v>
      </c>
      <c r="EN9059" t="e">
        <v>#REF!</v>
      </c>
      <c r="EP9059" t="e">
        <f t="shared" si="459"/>
        <v>#REF!</v>
      </c>
      <c r="EQ9059" t="e">
        <f t="shared" si="460"/>
        <v>#REF!</v>
      </c>
      <c r="ER9059" t="e">
        <f t="shared" si="461"/>
        <v>#REF!</v>
      </c>
    </row>
    <row r="9060" spans="142:148" x14ac:dyDescent="0.25">
      <c r="EL9060">
        <v>9053</v>
      </c>
      <c r="EM9060" t="e">
        <v>#REF!</v>
      </c>
      <c r="EN9060" t="e">
        <v>#REF!</v>
      </c>
      <c r="EP9060" t="e">
        <f t="shared" si="459"/>
        <v>#REF!</v>
      </c>
      <c r="EQ9060" t="e">
        <f t="shared" si="460"/>
        <v>#REF!</v>
      </c>
      <c r="ER9060" t="e">
        <f t="shared" si="461"/>
        <v>#REF!</v>
      </c>
    </row>
    <row r="9061" spans="142:148" x14ac:dyDescent="0.25">
      <c r="EL9061">
        <v>9054</v>
      </c>
      <c r="EM9061" t="e">
        <v>#REF!</v>
      </c>
      <c r="EN9061" t="e">
        <v>#REF!</v>
      </c>
      <c r="EP9061" t="e">
        <f t="shared" si="459"/>
        <v>#REF!</v>
      </c>
      <c r="EQ9061" t="e">
        <f t="shared" si="460"/>
        <v>#REF!</v>
      </c>
      <c r="ER9061" t="e">
        <f t="shared" si="461"/>
        <v>#REF!</v>
      </c>
    </row>
    <row r="9062" spans="142:148" x14ac:dyDescent="0.25">
      <c r="EL9062">
        <v>9055</v>
      </c>
      <c r="EM9062" t="e">
        <v>#REF!</v>
      </c>
      <c r="EN9062" t="e">
        <v>#REF!</v>
      </c>
      <c r="EP9062" t="e">
        <f t="shared" si="459"/>
        <v>#REF!</v>
      </c>
      <c r="EQ9062" t="e">
        <f t="shared" si="460"/>
        <v>#REF!</v>
      </c>
      <c r="ER9062" t="e">
        <f t="shared" si="461"/>
        <v>#REF!</v>
      </c>
    </row>
    <row r="9063" spans="142:148" x14ac:dyDescent="0.25">
      <c r="EL9063">
        <v>9056</v>
      </c>
      <c r="EM9063" t="e">
        <v>#REF!</v>
      </c>
      <c r="EN9063" t="e">
        <v>#REF!</v>
      </c>
      <c r="EP9063" t="e">
        <f t="shared" si="459"/>
        <v>#REF!</v>
      </c>
      <c r="EQ9063" t="e">
        <f t="shared" si="460"/>
        <v>#REF!</v>
      </c>
      <c r="ER9063" t="e">
        <f t="shared" si="461"/>
        <v>#REF!</v>
      </c>
    </row>
    <row r="9064" spans="142:148" x14ac:dyDescent="0.25">
      <c r="EL9064">
        <v>9057</v>
      </c>
      <c r="EM9064" t="e">
        <v>#REF!</v>
      </c>
      <c r="EN9064" t="e">
        <v>#REF!</v>
      </c>
      <c r="EP9064" t="e">
        <f t="shared" si="459"/>
        <v>#REF!</v>
      </c>
      <c r="EQ9064" t="e">
        <f t="shared" si="460"/>
        <v>#REF!</v>
      </c>
      <c r="ER9064" t="e">
        <f t="shared" si="461"/>
        <v>#REF!</v>
      </c>
    </row>
    <row r="9065" spans="142:148" x14ac:dyDescent="0.25">
      <c r="EL9065">
        <v>9058</v>
      </c>
      <c r="EM9065" t="e">
        <v>#REF!</v>
      </c>
      <c r="EN9065" t="e">
        <v>#REF!</v>
      </c>
      <c r="EP9065" t="e">
        <f t="shared" si="459"/>
        <v>#REF!</v>
      </c>
      <c r="EQ9065" t="e">
        <f t="shared" si="460"/>
        <v>#REF!</v>
      </c>
      <c r="ER9065" t="e">
        <f t="shared" si="461"/>
        <v>#REF!</v>
      </c>
    </row>
    <row r="9066" spans="142:148" x14ac:dyDescent="0.25">
      <c r="EL9066">
        <v>9059</v>
      </c>
      <c r="EM9066" t="e">
        <v>#REF!</v>
      </c>
      <c r="EN9066" t="e">
        <v>#REF!</v>
      </c>
      <c r="EP9066" t="e">
        <f t="shared" si="459"/>
        <v>#REF!</v>
      </c>
      <c r="EQ9066" t="e">
        <f t="shared" si="460"/>
        <v>#REF!</v>
      </c>
      <c r="ER9066" t="e">
        <f t="shared" si="461"/>
        <v>#REF!</v>
      </c>
    </row>
    <row r="9067" spans="142:148" x14ac:dyDescent="0.25">
      <c r="EL9067">
        <v>9060</v>
      </c>
      <c r="EM9067" t="e">
        <v>#REF!</v>
      </c>
      <c r="EN9067" t="e">
        <v>#REF!</v>
      </c>
      <c r="EP9067" t="e">
        <f t="shared" si="459"/>
        <v>#REF!</v>
      </c>
      <c r="EQ9067" t="e">
        <f t="shared" si="460"/>
        <v>#REF!</v>
      </c>
      <c r="ER9067" t="e">
        <f t="shared" si="461"/>
        <v>#REF!</v>
      </c>
    </row>
    <row r="9068" spans="142:148" x14ac:dyDescent="0.25">
      <c r="EL9068">
        <v>9061</v>
      </c>
      <c r="EM9068" t="e">
        <v>#REF!</v>
      </c>
      <c r="EN9068" t="e">
        <v>#REF!</v>
      </c>
      <c r="EP9068" t="e">
        <f t="shared" si="459"/>
        <v>#REF!</v>
      </c>
      <c r="EQ9068" t="e">
        <f t="shared" si="460"/>
        <v>#REF!</v>
      </c>
      <c r="ER9068" t="e">
        <f t="shared" si="461"/>
        <v>#REF!</v>
      </c>
    </row>
    <row r="9069" spans="142:148" x14ac:dyDescent="0.25">
      <c r="EL9069">
        <v>9062</v>
      </c>
      <c r="EM9069" t="e">
        <v>#REF!</v>
      </c>
      <c r="EN9069" t="e">
        <v>#REF!</v>
      </c>
      <c r="EP9069" t="e">
        <f t="shared" si="459"/>
        <v>#REF!</v>
      </c>
      <c r="EQ9069" t="e">
        <f t="shared" si="460"/>
        <v>#REF!</v>
      </c>
      <c r="ER9069" t="e">
        <f t="shared" si="461"/>
        <v>#REF!</v>
      </c>
    </row>
    <row r="9070" spans="142:148" x14ac:dyDescent="0.25">
      <c r="EL9070">
        <v>9063</v>
      </c>
      <c r="EM9070" t="e">
        <v>#REF!</v>
      </c>
      <c r="EN9070" t="e">
        <v>#REF!</v>
      </c>
      <c r="EP9070" t="e">
        <f t="shared" si="459"/>
        <v>#REF!</v>
      </c>
      <c r="EQ9070" t="e">
        <f t="shared" si="460"/>
        <v>#REF!</v>
      </c>
      <c r="ER9070" t="e">
        <f t="shared" si="461"/>
        <v>#REF!</v>
      </c>
    </row>
    <row r="9071" spans="142:148" x14ac:dyDescent="0.25">
      <c r="EL9071">
        <v>9064</v>
      </c>
      <c r="EM9071" t="e">
        <v>#REF!</v>
      </c>
      <c r="EN9071" t="e">
        <v>#REF!</v>
      </c>
      <c r="EP9071" t="e">
        <f t="shared" si="459"/>
        <v>#REF!</v>
      </c>
      <c r="EQ9071" t="e">
        <f t="shared" si="460"/>
        <v>#REF!</v>
      </c>
      <c r="ER9071" t="e">
        <f t="shared" si="461"/>
        <v>#REF!</v>
      </c>
    </row>
    <row r="9072" spans="142:148" x14ac:dyDescent="0.25">
      <c r="EL9072">
        <v>9065</v>
      </c>
      <c r="EM9072" t="e">
        <v>#REF!</v>
      </c>
      <c r="EN9072" t="e">
        <v>#REF!</v>
      </c>
      <c r="EP9072" t="e">
        <f t="shared" si="459"/>
        <v>#REF!</v>
      </c>
      <c r="EQ9072" t="e">
        <f t="shared" si="460"/>
        <v>#REF!</v>
      </c>
      <c r="ER9072" t="e">
        <f t="shared" si="461"/>
        <v>#REF!</v>
      </c>
    </row>
    <row r="9073" spans="142:148" x14ac:dyDescent="0.25">
      <c r="EL9073">
        <v>9066</v>
      </c>
      <c r="EM9073" t="e">
        <v>#REF!</v>
      </c>
      <c r="EN9073" t="e">
        <v>#REF!</v>
      </c>
      <c r="EP9073" t="e">
        <f t="shared" si="459"/>
        <v>#REF!</v>
      </c>
      <c r="EQ9073" t="e">
        <f t="shared" si="460"/>
        <v>#REF!</v>
      </c>
      <c r="ER9073" t="e">
        <f t="shared" si="461"/>
        <v>#REF!</v>
      </c>
    </row>
    <row r="9074" spans="142:148" x14ac:dyDescent="0.25">
      <c r="EL9074">
        <v>9067</v>
      </c>
      <c r="EM9074" t="e">
        <v>#REF!</v>
      </c>
      <c r="EN9074" t="e">
        <v>#REF!</v>
      </c>
      <c r="EP9074" t="e">
        <f t="shared" si="459"/>
        <v>#REF!</v>
      </c>
      <c r="EQ9074" t="e">
        <f t="shared" si="460"/>
        <v>#REF!</v>
      </c>
      <c r="ER9074" t="e">
        <f t="shared" si="461"/>
        <v>#REF!</v>
      </c>
    </row>
    <row r="9075" spans="142:148" x14ac:dyDescent="0.25">
      <c r="EL9075">
        <v>9068</v>
      </c>
      <c r="EM9075" t="e">
        <v>#REF!</v>
      </c>
      <c r="EN9075" t="e">
        <v>#REF!</v>
      </c>
      <c r="EP9075" t="e">
        <f t="shared" si="459"/>
        <v>#REF!</v>
      </c>
      <c r="EQ9075" t="e">
        <f t="shared" si="460"/>
        <v>#REF!</v>
      </c>
      <c r="ER9075" t="e">
        <f t="shared" si="461"/>
        <v>#REF!</v>
      </c>
    </row>
    <row r="9076" spans="142:148" x14ac:dyDescent="0.25">
      <c r="EL9076">
        <v>9069</v>
      </c>
      <c r="EM9076" t="e">
        <v>#REF!</v>
      </c>
      <c r="EN9076" t="e">
        <v>#REF!</v>
      </c>
      <c r="EP9076" t="e">
        <f t="shared" si="459"/>
        <v>#REF!</v>
      </c>
      <c r="EQ9076" t="e">
        <f t="shared" si="460"/>
        <v>#REF!</v>
      </c>
      <c r="ER9076" t="e">
        <f t="shared" si="461"/>
        <v>#REF!</v>
      </c>
    </row>
    <row r="9077" spans="142:148" x14ac:dyDescent="0.25">
      <c r="EL9077">
        <v>9070</v>
      </c>
      <c r="EM9077" t="e">
        <v>#REF!</v>
      </c>
      <c r="EN9077" t="e">
        <v>#REF!</v>
      </c>
      <c r="EP9077" t="e">
        <f t="shared" si="459"/>
        <v>#REF!</v>
      </c>
      <c r="EQ9077" t="e">
        <f t="shared" si="460"/>
        <v>#REF!</v>
      </c>
      <c r="ER9077" t="e">
        <f t="shared" si="461"/>
        <v>#REF!</v>
      </c>
    </row>
    <row r="9078" spans="142:148" x14ac:dyDescent="0.25">
      <c r="EL9078">
        <v>9071</v>
      </c>
      <c r="EM9078" t="e">
        <v>#REF!</v>
      </c>
      <c r="EN9078" t="e">
        <v>#REF!</v>
      </c>
      <c r="EP9078" t="e">
        <f t="shared" si="459"/>
        <v>#REF!</v>
      </c>
      <c r="EQ9078" t="e">
        <f t="shared" si="460"/>
        <v>#REF!</v>
      </c>
      <c r="ER9078" t="e">
        <f t="shared" si="461"/>
        <v>#REF!</v>
      </c>
    </row>
    <row r="9079" spans="142:148" x14ac:dyDescent="0.25">
      <c r="EL9079">
        <v>9072</v>
      </c>
      <c r="EM9079" t="e">
        <v>#REF!</v>
      </c>
      <c r="EN9079" t="e">
        <v>#REF!</v>
      </c>
      <c r="EP9079" t="e">
        <f t="shared" si="459"/>
        <v>#REF!</v>
      </c>
      <c r="EQ9079" t="e">
        <f t="shared" si="460"/>
        <v>#REF!</v>
      </c>
      <c r="ER9079" t="e">
        <f t="shared" si="461"/>
        <v>#REF!</v>
      </c>
    </row>
    <row r="9080" spans="142:148" x14ac:dyDescent="0.25">
      <c r="EL9080">
        <v>9073</v>
      </c>
      <c r="EM9080" t="e">
        <v>#REF!</v>
      </c>
      <c r="EN9080" t="e">
        <v>#REF!</v>
      </c>
      <c r="EP9080" t="e">
        <f t="shared" si="459"/>
        <v>#REF!</v>
      </c>
      <c r="EQ9080" t="e">
        <f t="shared" si="460"/>
        <v>#REF!</v>
      </c>
      <c r="ER9080" t="e">
        <f t="shared" si="461"/>
        <v>#REF!</v>
      </c>
    </row>
    <row r="9081" spans="142:148" x14ac:dyDescent="0.25">
      <c r="EL9081">
        <v>9074</v>
      </c>
      <c r="EM9081" t="e">
        <v>#REF!</v>
      </c>
      <c r="EN9081" t="e">
        <v>#REF!</v>
      </c>
      <c r="EP9081" t="e">
        <f t="shared" si="459"/>
        <v>#REF!</v>
      </c>
      <c r="EQ9081" t="e">
        <f t="shared" si="460"/>
        <v>#REF!</v>
      </c>
      <c r="ER9081" t="e">
        <f t="shared" si="461"/>
        <v>#REF!</v>
      </c>
    </row>
    <row r="9082" spans="142:148" x14ac:dyDescent="0.25">
      <c r="EL9082">
        <v>9075</v>
      </c>
      <c r="EM9082" t="e">
        <v>#REF!</v>
      </c>
      <c r="EN9082" t="e">
        <v>#REF!</v>
      </c>
      <c r="EP9082" t="e">
        <f t="shared" si="459"/>
        <v>#REF!</v>
      </c>
      <c r="EQ9082" t="e">
        <f t="shared" si="460"/>
        <v>#REF!</v>
      </c>
      <c r="ER9082" t="e">
        <f t="shared" si="461"/>
        <v>#REF!</v>
      </c>
    </row>
    <row r="9083" spans="142:148" x14ac:dyDescent="0.25">
      <c r="EL9083">
        <v>9076</v>
      </c>
      <c r="EM9083" t="e">
        <v>#REF!</v>
      </c>
      <c r="EN9083" t="e">
        <v>#REF!</v>
      </c>
      <c r="EP9083" t="e">
        <f t="shared" si="459"/>
        <v>#REF!</v>
      </c>
      <c r="EQ9083" t="e">
        <f t="shared" si="460"/>
        <v>#REF!</v>
      </c>
      <c r="ER9083" t="e">
        <f t="shared" si="461"/>
        <v>#REF!</v>
      </c>
    </row>
    <row r="9084" spans="142:148" x14ac:dyDescent="0.25">
      <c r="EL9084">
        <v>9077</v>
      </c>
      <c r="EM9084" t="e">
        <v>#REF!</v>
      </c>
      <c r="EN9084" t="e">
        <v>#REF!</v>
      </c>
      <c r="EP9084" t="e">
        <f t="shared" si="459"/>
        <v>#REF!</v>
      </c>
      <c r="EQ9084" t="e">
        <f t="shared" si="460"/>
        <v>#REF!</v>
      </c>
      <c r="ER9084" t="e">
        <f t="shared" si="461"/>
        <v>#REF!</v>
      </c>
    </row>
    <row r="9085" spans="142:148" x14ac:dyDescent="0.25">
      <c r="EL9085">
        <v>9078</v>
      </c>
      <c r="EM9085" t="e">
        <v>#REF!</v>
      </c>
      <c r="EN9085" t="e">
        <v>#REF!</v>
      </c>
      <c r="EP9085" t="e">
        <f t="shared" si="459"/>
        <v>#REF!</v>
      </c>
      <c r="EQ9085" t="e">
        <f t="shared" si="460"/>
        <v>#REF!</v>
      </c>
      <c r="ER9085" t="e">
        <f t="shared" si="461"/>
        <v>#REF!</v>
      </c>
    </row>
    <row r="9086" spans="142:148" x14ac:dyDescent="0.25">
      <c r="EL9086">
        <v>9079</v>
      </c>
      <c r="EM9086" t="e">
        <v>#REF!</v>
      </c>
      <c r="EN9086" t="e">
        <v>#REF!</v>
      </c>
      <c r="EP9086" t="e">
        <f t="shared" si="459"/>
        <v>#REF!</v>
      </c>
      <c r="EQ9086" t="e">
        <f t="shared" si="460"/>
        <v>#REF!</v>
      </c>
      <c r="ER9086" t="e">
        <f t="shared" si="461"/>
        <v>#REF!</v>
      </c>
    </row>
    <row r="9087" spans="142:148" x14ac:dyDescent="0.25">
      <c r="EL9087">
        <v>9080</v>
      </c>
      <c r="EM9087" t="e">
        <v>#REF!</v>
      </c>
      <c r="EN9087" t="e">
        <v>#REF!</v>
      </c>
      <c r="EP9087" t="e">
        <f t="shared" si="459"/>
        <v>#REF!</v>
      </c>
      <c r="EQ9087" t="e">
        <f t="shared" si="460"/>
        <v>#REF!</v>
      </c>
      <c r="ER9087" t="e">
        <f t="shared" si="461"/>
        <v>#REF!</v>
      </c>
    </row>
    <row r="9088" spans="142:148" x14ac:dyDescent="0.25">
      <c r="EL9088">
        <v>9081</v>
      </c>
      <c r="EM9088" t="e">
        <v>#REF!</v>
      </c>
      <c r="EN9088" t="e">
        <v>#REF!</v>
      </c>
      <c r="EP9088" t="e">
        <f t="shared" si="459"/>
        <v>#REF!</v>
      </c>
      <c r="EQ9088" t="e">
        <f t="shared" si="460"/>
        <v>#REF!</v>
      </c>
      <c r="ER9088" t="e">
        <f t="shared" si="461"/>
        <v>#REF!</v>
      </c>
    </row>
    <row r="9089" spans="142:148" x14ac:dyDescent="0.25">
      <c r="EL9089">
        <v>9082</v>
      </c>
      <c r="EM9089" t="e">
        <v>#REF!</v>
      </c>
      <c r="EN9089" t="e">
        <v>#REF!</v>
      </c>
      <c r="EP9089" t="e">
        <f t="shared" si="459"/>
        <v>#REF!</v>
      </c>
      <c r="EQ9089" t="e">
        <f t="shared" si="460"/>
        <v>#REF!</v>
      </c>
      <c r="ER9089" t="e">
        <f t="shared" si="461"/>
        <v>#REF!</v>
      </c>
    </row>
    <row r="9090" spans="142:148" x14ac:dyDescent="0.25">
      <c r="EL9090">
        <v>9083</v>
      </c>
      <c r="EM9090" t="e">
        <v>#REF!</v>
      </c>
      <c r="EN9090" t="e">
        <v>#REF!</v>
      </c>
      <c r="EP9090" t="e">
        <f t="shared" si="459"/>
        <v>#REF!</v>
      </c>
      <c r="EQ9090" t="e">
        <f t="shared" si="460"/>
        <v>#REF!</v>
      </c>
      <c r="ER9090" t="e">
        <f t="shared" si="461"/>
        <v>#REF!</v>
      </c>
    </row>
    <row r="9091" spans="142:148" x14ac:dyDescent="0.25">
      <c r="EL9091">
        <v>9084</v>
      </c>
      <c r="EM9091" t="e">
        <v>#REF!</v>
      </c>
      <c r="EN9091" t="e">
        <v>#REF!</v>
      </c>
      <c r="EP9091" t="e">
        <f t="shared" si="459"/>
        <v>#REF!</v>
      </c>
      <c r="EQ9091" t="e">
        <f t="shared" si="460"/>
        <v>#REF!</v>
      </c>
      <c r="ER9091" t="e">
        <f t="shared" si="461"/>
        <v>#REF!</v>
      </c>
    </row>
    <row r="9092" spans="142:148" x14ac:dyDescent="0.25">
      <c r="EL9092">
        <v>9085</v>
      </c>
      <c r="EM9092" t="e">
        <v>#REF!</v>
      </c>
      <c r="EN9092" t="e">
        <v>#REF!</v>
      </c>
      <c r="EP9092" t="e">
        <f t="shared" si="459"/>
        <v>#REF!</v>
      </c>
      <c r="EQ9092" t="e">
        <f t="shared" si="460"/>
        <v>#REF!</v>
      </c>
      <c r="ER9092" t="e">
        <f t="shared" si="461"/>
        <v>#REF!</v>
      </c>
    </row>
    <row r="9093" spans="142:148" x14ac:dyDescent="0.25">
      <c r="EL9093">
        <v>9086</v>
      </c>
      <c r="EM9093" t="e">
        <v>#REF!</v>
      </c>
      <c r="EN9093" t="e">
        <v>#REF!</v>
      </c>
      <c r="EP9093" t="e">
        <f t="shared" si="459"/>
        <v>#REF!</v>
      </c>
      <c r="EQ9093" t="e">
        <f t="shared" si="460"/>
        <v>#REF!</v>
      </c>
      <c r="ER9093" t="e">
        <f t="shared" si="461"/>
        <v>#REF!</v>
      </c>
    </row>
    <row r="9094" spans="142:148" x14ac:dyDescent="0.25">
      <c r="EL9094">
        <v>9087</v>
      </c>
      <c r="EM9094" t="e">
        <v>#REF!</v>
      </c>
      <c r="EN9094" t="e">
        <v>#REF!</v>
      </c>
      <c r="EP9094" t="e">
        <f t="shared" si="459"/>
        <v>#REF!</v>
      </c>
      <c r="EQ9094" t="e">
        <f t="shared" si="460"/>
        <v>#REF!</v>
      </c>
      <c r="ER9094" t="e">
        <f t="shared" si="461"/>
        <v>#REF!</v>
      </c>
    </row>
    <row r="9095" spans="142:148" x14ac:dyDescent="0.25">
      <c r="EL9095">
        <v>9088</v>
      </c>
      <c r="EM9095" t="e">
        <v>#REF!</v>
      </c>
      <c r="EN9095" t="e">
        <v>#REF!</v>
      </c>
      <c r="EP9095" t="e">
        <f t="shared" si="459"/>
        <v>#REF!</v>
      </c>
      <c r="EQ9095" t="e">
        <f t="shared" si="460"/>
        <v>#REF!</v>
      </c>
      <c r="ER9095" t="e">
        <f t="shared" si="461"/>
        <v>#REF!</v>
      </c>
    </row>
    <row r="9096" spans="142:148" x14ac:dyDescent="0.25">
      <c r="EL9096">
        <v>9089</v>
      </c>
      <c r="EM9096" t="e">
        <v>#REF!</v>
      </c>
      <c r="EN9096" t="e">
        <v>#REF!</v>
      </c>
      <c r="EP9096" t="e">
        <f t="shared" si="459"/>
        <v>#REF!</v>
      </c>
      <c r="EQ9096" t="e">
        <f t="shared" si="460"/>
        <v>#REF!</v>
      </c>
      <c r="ER9096" t="e">
        <f t="shared" si="461"/>
        <v>#REF!</v>
      </c>
    </row>
    <row r="9097" spans="142:148" x14ac:dyDescent="0.25">
      <c r="EL9097">
        <v>9090</v>
      </c>
      <c r="EM9097" t="e">
        <v>#REF!</v>
      </c>
      <c r="EN9097" t="e">
        <v>#REF!</v>
      </c>
      <c r="EP9097" t="e">
        <f t="shared" si="459"/>
        <v>#REF!</v>
      </c>
      <c r="EQ9097" t="e">
        <f t="shared" si="460"/>
        <v>#REF!</v>
      </c>
      <c r="ER9097" t="e">
        <f t="shared" si="461"/>
        <v>#REF!</v>
      </c>
    </row>
    <row r="9098" spans="142:148" x14ac:dyDescent="0.25">
      <c r="EL9098">
        <v>9091</v>
      </c>
      <c r="EM9098" t="e">
        <v>#REF!</v>
      </c>
      <c r="EN9098" t="e">
        <v>#REF!</v>
      </c>
      <c r="EP9098" t="e">
        <f t="shared" si="459"/>
        <v>#REF!</v>
      </c>
      <c r="EQ9098" t="e">
        <f t="shared" si="460"/>
        <v>#REF!</v>
      </c>
      <c r="ER9098" t="e">
        <f t="shared" si="461"/>
        <v>#REF!</v>
      </c>
    </row>
    <row r="9099" spans="142:148" x14ac:dyDescent="0.25">
      <c r="EL9099">
        <v>9092</v>
      </c>
      <c r="EM9099" t="e">
        <v>#REF!</v>
      </c>
      <c r="EN9099" t="e">
        <v>#REF!</v>
      </c>
      <c r="EP9099" t="e">
        <f t="shared" si="459"/>
        <v>#REF!</v>
      </c>
      <c r="EQ9099" t="e">
        <f t="shared" si="460"/>
        <v>#REF!</v>
      </c>
      <c r="ER9099" t="e">
        <f t="shared" si="461"/>
        <v>#REF!</v>
      </c>
    </row>
    <row r="9100" spans="142:148" x14ac:dyDescent="0.25">
      <c r="EL9100">
        <v>9093</v>
      </c>
      <c r="EM9100" t="e">
        <v>#REF!</v>
      </c>
      <c r="EN9100" t="e">
        <v>#REF!</v>
      </c>
      <c r="EP9100" t="e">
        <f t="shared" si="459"/>
        <v>#REF!</v>
      </c>
      <c r="EQ9100" t="e">
        <f t="shared" si="460"/>
        <v>#REF!</v>
      </c>
      <c r="ER9100" t="e">
        <f t="shared" si="461"/>
        <v>#REF!</v>
      </c>
    </row>
    <row r="9101" spans="142:148" x14ac:dyDescent="0.25">
      <c r="EL9101">
        <v>9094</v>
      </c>
      <c r="EM9101" t="e">
        <v>#REF!</v>
      </c>
      <c r="EN9101" t="e">
        <v>#REF!</v>
      </c>
      <c r="EP9101" t="e">
        <f t="shared" si="459"/>
        <v>#REF!</v>
      </c>
      <c r="EQ9101" t="e">
        <f t="shared" si="460"/>
        <v>#REF!</v>
      </c>
      <c r="ER9101" t="e">
        <f t="shared" si="461"/>
        <v>#REF!</v>
      </c>
    </row>
    <row r="9102" spans="142:148" x14ac:dyDescent="0.25">
      <c r="EL9102">
        <v>9095</v>
      </c>
      <c r="EM9102" t="e">
        <v>#REF!</v>
      </c>
      <c r="EN9102" t="e">
        <v>#REF!</v>
      </c>
      <c r="EP9102" t="e">
        <f t="shared" si="459"/>
        <v>#REF!</v>
      </c>
      <c r="EQ9102" t="e">
        <f t="shared" si="460"/>
        <v>#REF!</v>
      </c>
      <c r="ER9102" t="e">
        <f t="shared" si="461"/>
        <v>#REF!</v>
      </c>
    </row>
    <row r="9103" spans="142:148" x14ac:dyDescent="0.25">
      <c r="EL9103">
        <v>9096</v>
      </c>
      <c r="EM9103" t="e">
        <v>#REF!</v>
      </c>
      <c r="EN9103" t="e">
        <v>#REF!</v>
      </c>
      <c r="EP9103" t="e">
        <f t="shared" si="459"/>
        <v>#REF!</v>
      </c>
      <c r="EQ9103" t="e">
        <f t="shared" si="460"/>
        <v>#REF!</v>
      </c>
      <c r="ER9103" t="e">
        <f t="shared" si="461"/>
        <v>#REF!</v>
      </c>
    </row>
    <row r="9104" spans="142:148" x14ac:dyDescent="0.25">
      <c r="EL9104">
        <v>9097</v>
      </c>
      <c r="EM9104" t="e">
        <v>#REF!</v>
      </c>
      <c r="EN9104" t="e">
        <v>#REF!</v>
      </c>
      <c r="EP9104" t="e">
        <f t="shared" si="459"/>
        <v>#REF!</v>
      </c>
      <c r="EQ9104" t="e">
        <f t="shared" si="460"/>
        <v>#REF!</v>
      </c>
      <c r="ER9104" t="e">
        <f t="shared" si="461"/>
        <v>#REF!</v>
      </c>
    </row>
    <row r="9105" spans="142:148" x14ac:dyDescent="0.25">
      <c r="EL9105">
        <v>9098</v>
      </c>
      <c r="EM9105" t="e">
        <v>#REF!</v>
      </c>
      <c r="EN9105" t="e">
        <v>#REF!</v>
      </c>
      <c r="EP9105" t="e">
        <f t="shared" si="459"/>
        <v>#REF!</v>
      </c>
      <c r="EQ9105" t="e">
        <f t="shared" si="460"/>
        <v>#REF!</v>
      </c>
      <c r="ER9105" t="e">
        <f t="shared" si="461"/>
        <v>#REF!</v>
      </c>
    </row>
    <row r="9106" spans="142:148" x14ac:dyDescent="0.25">
      <c r="EL9106">
        <v>9099</v>
      </c>
      <c r="EM9106" t="e">
        <v>#REF!</v>
      </c>
      <c r="EN9106" t="e">
        <v>#REF!</v>
      </c>
      <c r="EP9106" t="e">
        <f t="shared" si="459"/>
        <v>#REF!</v>
      </c>
      <c r="EQ9106" t="e">
        <f t="shared" si="460"/>
        <v>#REF!</v>
      </c>
      <c r="ER9106" t="e">
        <f t="shared" si="461"/>
        <v>#REF!</v>
      </c>
    </row>
    <row r="9107" spans="142:148" x14ac:dyDescent="0.25">
      <c r="EL9107">
        <v>9100</v>
      </c>
      <c r="EM9107" t="e">
        <v>#REF!</v>
      </c>
      <c r="EN9107" t="e">
        <v>#REF!</v>
      </c>
      <c r="EP9107" t="e">
        <f t="shared" si="459"/>
        <v>#REF!</v>
      </c>
      <c r="EQ9107" t="e">
        <f t="shared" si="460"/>
        <v>#REF!</v>
      </c>
      <c r="ER9107" t="e">
        <f t="shared" si="461"/>
        <v>#REF!</v>
      </c>
    </row>
    <row r="9108" spans="142:148" x14ac:dyDescent="0.25">
      <c r="EL9108">
        <v>9101</v>
      </c>
      <c r="EM9108" t="e">
        <v>#REF!</v>
      </c>
      <c r="EN9108" t="e">
        <v>#REF!</v>
      </c>
      <c r="EP9108" t="e">
        <f t="shared" si="459"/>
        <v>#REF!</v>
      </c>
      <c r="EQ9108" t="e">
        <f t="shared" si="460"/>
        <v>#REF!</v>
      </c>
      <c r="ER9108" t="e">
        <f t="shared" si="461"/>
        <v>#REF!</v>
      </c>
    </row>
    <row r="9109" spans="142:148" x14ac:dyDescent="0.25">
      <c r="EL9109">
        <v>9102</v>
      </c>
      <c r="EM9109" t="e">
        <v>#REF!</v>
      </c>
      <c r="EN9109" t="e">
        <v>#REF!</v>
      </c>
      <c r="EP9109" t="e">
        <f t="shared" si="459"/>
        <v>#REF!</v>
      </c>
      <c r="EQ9109" t="e">
        <f t="shared" si="460"/>
        <v>#REF!</v>
      </c>
      <c r="ER9109" t="e">
        <f t="shared" si="461"/>
        <v>#REF!</v>
      </c>
    </row>
    <row r="9110" spans="142:148" x14ac:dyDescent="0.25">
      <c r="EL9110">
        <v>9103</v>
      </c>
      <c r="EM9110" t="e">
        <v>#REF!</v>
      </c>
      <c r="EN9110" t="e">
        <v>#REF!</v>
      </c>
      <c r="EP9110" t="e">
        <f t="shared" si="459"/>
        <v>#REF!</v>
      </c>
      <c r="EQ9110" t="e">
        <f t="shared" si="460"/>
        <v>#REF!</v>
      </c>
      <c r="ER9110" t="e">
        <f t="shared" si="461"/>
        <v>#REF!</v>
      </c>
    </row>
    <row r="9111" spans="142:148" x14ac:dyDescent="0.25">
      <c r="EL9111">
        <v>9104</v>
      </c>
      <c r="EM9111" t="e">
        <v>#REF!</v>
      </c>
      <c r="EN9111" t="e">
        <v>#REF!</v>
      </c>
      <c r="EP9111" t="e">
        <f t="shared" si="459"/>
        <v>#REF!</v>
      </c>
      <c r="EQ9111" t="e">
        <f t="shared" si="460"/>
        <v>#REF!</v>
      </c>
      <c r="ER9111" t="e">
        <f t="shared" si="461"/>
        <v>#REF!</v>
      </c>
    </row>
    <row r="9112" spans="142:148" x14ac:dyDescent="0.25">
      <c r="EL9112">
        <v>9105</v>
      </c>
      <c r="EM9112" t="e">
        <v>#REF!</v>
      </c>
      <c r="EN9112" t="e">
        <v>#REF!</v>
      </c>
      <c r="EP9112" t="e">
        <f t="shared" ref="EP9112:EP9175" si="462">IF(EM9112&gt;EN9112,1,0)</f>
        <v>#REF!</v>
      </c>
      <c r="EQ9112" t="e">
        <f t="shared" ref="EQ9112:EQ9175" si="463">IF(EP9112&gt;0,0,1)</f>
        <v>#REF!</v>
      </c>
      <c r="ER9112" t="e">
        <f t="shared" ref="ER9112:ER9175" si="464">IF(EM9112&gt;EN9112,EM9112-EN9112,EN9112-EM9112)</f>
        <v>#REF!</v>
      </c>
    </row>
    <row r="9113" spans="142:148" x14ac:dyDescent="0.25">
      <c r="EL9113">
        <v>9106</v>
      </c>
      <c r="EM9113" t="e">
        <v>#REF!</v>
      </c>
      <c r="EN9113" t="e">
        <v>#REF!</v>
      </c>
      <c r="EP9113" t="e">
        <f t="shared" si="462"/>
        <v>#REF!</v>
      </c>
      <c r="EQ9113" t="e">
        <f t="shared" si="463"/>
        <v>#REF!</v>
      </c>
      <c r="ER9113" t="e">
        <f t="shared" si="464"/>
        <v>#REF!</v>
      </c>
    </row>
    <row r="9114" spans="142:148" x14ac:dyDescent="0.25">
      <c r="EL9114">
        <v>9107</v>
      </c>
      <c r="EM9114" t="e">
        <v>#REF!</v>
      </c>
      <c r="EN9114" t="e">
        <v>#REF!</v>
      </c>
      <c r="EP9114" t="e">
        <f t="shared" si="462"/>
        <v>#REF!</v>
      </c>
      <c r="EQ9114" t="e">
        <f t="shared" si="463"/>
        <v>#REF!</v>
      </c>
      <c r="ER9114" t="e">
        <f t="shared" si="464"/>
        <v>#REF!</v>
      </c>
    </row>
    <row r="9115" spans="142:148" x14ac:dyDescent="0.25">
      <c r="EL9115">
        <v>9108</v>
      </c>
      <c r="EM9115" t="e">
        <v>#REF!</v>
      </c>
      <c r="EN9115" t="e">
        <v>#REF!</v>
      </c>
      <c r="EP9115" t="e">
        <f t="shared" si="462"/>
        <v>#REF!</v>
      </c>
      <c r="EQ9115" t="e">
        <f t="shared" si="463"/>
        <v>#REF!</v>
      </c>
      <c r="ER9115" t="e">
        <f t="shared" si="464"/>
        <v>#REF!</v>
      </c>
    </row>
    <row r="9116" spans="142:148" x14ac:dyDescent="0.25">
      <c r="EL9116">
        <v>9109</v>
      </c>
      <c r="EM9116" t="e">
        <v>#REF!</v>
      </c>
      <c r="EN9116" t="e">
        <v>#REF!</v>
      </c>
      <c r="EP9116" t="e">
        <f t="shared" si="462"/>
        <v>#REF!</v>
      </c>
      <c r="EQ9116" t="e">
        <f t="shared" si="463"/>
        <v>#REF!</v>
      </c>
      <c r="ER9116" t="e">
        <f t="shared" si="464"/>
        <v>#REF!</v>
      </c>
    </row>
    <row r="9117" spans="142:148" x14ac:dyDescent="0.25">
      <c r="EL9117">
        <v>9110</v>
      </c>
      <c r="EM9117" t="e">
        <v>#REF!</v>
      </c>
      <c r="EN9117" t="e">
        <v>#REF!</v>
      </c>
      <c r="EP9117" t="e">
        <f t="shared" si="462"/>
        <v>#REF!</v>
      </c>
      <c r="EQ9117" t="e">
        <f t="shared" si="463"/>
        <v>#REF!</v>
      </c>
      <c r="ER9117" t="e">
        <f t="shared" si="464"/>
        <v>#REF!</v>
      </c>
    </row>
    <row r="9118" spans="142:148" x14ac:dyDescent="0.25">
      <c r="EL9118">
        <v>9111</v>
      </c>
      <c r="EM9118" t="e">
        <v>#REF!</v>
      </c>
      <c r="EN9118" t="e">
        <v>#REF!</v>
      </c>
      <c r="EP9118" t="e">
        <f t="shared" si="462"/>
        <v>#REF!</v>
      </c>
      <c r="EQ9118" t="e">
        <f t="shared" si="463"/>
        <v>#REF!</v>
      </c>
      <c r="ER9118" t="e">
        <f t="shared" si="464"/>
        <v>#REF!</v>
      </c>
    </row>
    <row r="9119" spans="142:148" x14ac:dyDescent="0.25">
      <c r="EL9119">
        <v>9112</v>
      </c>
      <c r="EM9119" t="e">
        <v>#REF!</v>
      </c>
      <c r="EN9119" t="e">
        <v>#REF!</v>
      </c>
      <c r="EP9119" t="e">
        <f t="shared" si="462"/>
        <v>#REF!</v>
      </c>
      <c r="EQ9119" t="e">
        <f t="shared" si="463"/>
        <v>#REF!</v>
      </c>
      <c r="ER9119" t="e">
        <f t="shared" si="464"/>
        <v>#REF!</v>
      </c>
    </row>
    <row r="9120" spans="142:148" x14ac:dyDescent="0.25">
      <c r="EL9120">
        <v>9113</v>
      </c>
      <c r="EM9120" t="e">
        <v>#REF!</v>
      </c>
      <c r="EN9120" t="e">
        <v>#REF!</v>
      </c>
      <c r="EP9120" t="e">
        <f t="shared" si="462"/>
        <v>#REF!</v>
      </c>
      <c r="EQ9120" t="e">
        <f t="shared" si="463"/>
        <v>#REF!</v>
      </c>
      <c r="ER9120" t="e">
        <f t="shared" si="464"/>
        <v>#REF!</v>
      </c>
    </row>
    <row r="9121" spans="142:148" x14ac:dyDescent="0.25">
      <c r="EL9121">
        <v>9114</v>
      </c>
      <c r="EM9121" t="e">
        <v>#REF!</v>
      </c>
      <c r="EN9121" t="e">
        <v>#REF!</v>
      </c>
      <c r="EP9121" t="e">
        <f t="shared" si="462"/>
        <v>#REF!</v>
      </c>
      <c r="EQ9121" t="e">
        <f t="shared" si="463"/>
        <v>#REF!</v>
      </c>
      <c r="ER9121" t="e">
        <f t="shared" si="464"/>
        <v>#REF!</v>
      </c>
    </row>
    <row r="9122" spans="142:148" x14ac:dyDescent="0.25">
      <c r="EL9122">
        <v>9115</v>
      </c>
      <c r="EM9122" t="e">
        <v>#REF!</v>
      </c>
      <c r="EN9122" t="e">
        <v>#REF!</v>
      </c>
      <c r="EP9122" t="e">
        <f t="shared" si="462"/>
        <v>#REF!</v>
      </c>
      <c r="EQ9122" t="e">
        <f t="shared" si="463"/>
        <v>#REF!</v>
      </c>
      <c r="ER9122" t="e">
        <f t="shared" si="464"/>
        <v>#REF!</v>
      </c>
    </row>
    <row r="9123" spans="142:148" x14ac:dyDescent="0.25">
      <c r="EL9123">
        <v>9116</v>
      </c>
      <c r="EM9123" t="e">
        <v>#REF!</v>
      </c>
      <c r="EN9123" t="e">
        <v>#REF!</v>
      </c>
      <c r="EP9123" t="e">
        <f t="shared" si="462"/>
        <v>#REF!</v>
      </c>
      <c r="EQ9123" t="e">
        <f t="shared" si="463"/>
        <v>#REF!</v>
      </c>
      <c r="ER9123" t="e">
        <f t="shared" si="464"/>
        <v>#REF!</v>
      </c>
    </row>
    <row r="9124" spans="142:148" x14ac:dyDescent="0.25">
      <c r="EL9124">
        <v>9117</v>
      </c>
      <c r="EM9124" t="e">
        <v>#REF!</v>
      </c>
      <c r="EN9124" t="e">
        <v>#REF!</v>
      </c>
      <c r="EP9124" t="e">
        <f t="shared" si="462"/>
        <v>#REF!</v>
      </c>
      <c r="EQ9124" t="e">
        <f t="shared" si="463"/>
        <v>#REF!</v>
      </c>
      <c r="ER9124" t="e">
        <f t="shared" si="464"/>
        <v>#REF!</v>
      </c>
    </row>
    <row r="9125" spans="142:148" x14ac:dyDescent="0.25">
      <c r="EL9125">
        <v>9118</v>
      </c>
      <c r="EM9125" t="e">
        <v>#REF!</v>
      </c>
      <c r="EN9125" t="e">
        <v>#REF!</v>
      </c>
      <c r="EP9125" t="e">
        <f t="shared" si="462"/>
        <v>#REF!</v>
      </c>
      <c r="EQ9125" t="e">
        <f t="shared" si="463"/>
        <v>#REF!</v>
      </c>
      <c r="ER9125" t="e">
        <f t="shared" si="464"/>
        <v>#REF!</v>
      </c>
    </row>
    <row r="9126" spans="142:148" x14ac:dyDescent="0.25">
      <c r="EL9126">
        <v>9119</v>
      </c>
      <c r="EM9126" t="e">
        <v>#REF!</v>
      </c>
      <c r="EN9126" t="e">
        <v>#REF!</v>
      </c>
      <c r="EP9126" t="e">
        <f t="shared" si="462"/>
        <v>#REF!</v>
      </c>
      <c r="EQ9126" t="e">
        <f t="shared" si="463"/>
        <v>#REF!</v>
      </c>
      <c r="ER9126" t="e">
        <f t="shared" si="464"/>
        <v>#REF!</v>
      </c>
    </row>
    <row r="9127" spans="142:148" x14ac:dyDescent="0.25">
      <c r="EL9127">
        <v>9120</v>
      </c>
      <c r="EM9127" t="e">
        <v>#REF!</v>
      </c>
      <c r="EN9127" t="e">
        <v>#REF!</v>
      </c>
      <c r="EP9127" t="e">
        <f t="shared" si="462"/>
        <v>#REF!</v>
      </c>
      <c r="EQ9127" t="e">
        <f t="shared" si="463"/>
        <v>#REF!</v>
      </c>
      <c r="ER9127" t="e">
        <f t="shared" si="464"/>
        <v>#REF!</v>
      </c>
    </row>
    <row r="9128" spans="142:148" x14ac:dyDescent="0.25">
      <c r="EL9128">
        <v>9121</v>
      </c>
      <c r="EM9128" t="e">
        <v>#REF!</v>
      </c>
      <c r="EN9128" t="e">
        <v>#REF!</v>
      </c>
      <c r="EP9128" t="e">
        <f t="shared" si="462"/>
        <v>#REF!</v>
      </c>
      <c r="EQ9128" t="e">
        <f t="shared" si="463"/>
        <v>#REF!</v>
      </c>
      <c r="ER9128" t="e">
        <f t="shared" si="464"/>
        <v>#REF!</v>
      </c>
    </row>
    <row r="9129" spans="142:148" x14ac:dyDescent="0.25">
      <c r="EL9129">
        <v>9122</v>
      </c>
      <c r="EM9129" t="e">
        <v>#REF!</v>
      </c>
      <c r="EN9129" t="e">
        <v>#REF!</v>
      </c>
      <c r="EP9129" t="e">
        <f t="shared" si="462"/>
        <v>#REF!</v>
      </c>
      <c r="EQ9129" t="e">
        <f t="shared" si="463"/>
        <v>#REF!</v>
      </c>
      <c r="ER9129" t="e">
        <f t="shared" si="464"/>
        <v>#REF!</v>
      </c>
    </row>
    <row r="9130" spans="142:148" x14ac:dyDescent="0.25">
      <c r="EL9130">
        <v>9123</v>
      </c>
      <c r="EM9130" t="e">
        <v>#REF!</v>
      </c>
      <c r="EN9130" t="e">
        <v>#REF!</v>
      </c>
      <c r="EP9130" t="e">
        <f t="shared" si="462"/>
        <v>#REF!</v>
      </c>
      <c r="EQ9130" t="e">
        <f t="shared" si="463"/>
        <v>#REF!</v>
      </c>
      <c r="ER9130" t="e">
        <f t="shared" si="464"/>
        <v>#REF!</v>
      </c>
    </row>
    <row r="9131" spans="142:148" x14ac:dyDescent="0.25">
      <c r="EL9131">
        <v>9124</v>
      </c>
      <c r="EM9131" t="e">
        <v>#REF!</v>
      </c>
      <c r="EN9131" t="e">
        <v>#REF!</v>
      </c>
      <c r="EP9131" t="e">
        <f t="shared" si="462"/>
        <v>#REF!</v>
      </c>
      <c r="EQ9131" t="e">
        <f t="shared" si="463"/>
        <v>#REF!</v>
      </c>
      <c r="ER9131" t="e">
        <f t="shared" si="464"/>
        <v>#REF!</v>
      </c>
    </row>
    <row r="9132" spans="142:148" x14ac:dyDescent="0.25">
      <c r="EL9132">
        <v>9125</v>
      </c>
      <c r="EM9132" t="e">
        <v>#REF!</v>
      </c>
      <c r="EN9132" t="e">
        <v>#REF!</v>
      </c>
      <c r="EP9132" t="e">
        <f t="shared" si="462"/>
        <v>#REF!</v>
      </c>
      <c r="EQ9132" t="e">
        <f t="shared" si="463"/>
        <v>#REF!</v>
      </c>
      <c r="ER9132" t="e">
        <f t="shared" si="464"/>
        <v>#REF!</v>
      </c>
    </row>
    <row r="9133" spans="142:148" x14ac:dyDescent="0.25">
      <c r="EL9133">
        <v>9126</v>
      </c>
      <c r="EM9133" t="e">
        <v>#REF!</v>
      </c>
      <c r="EN9133" t="e">
        <v>#REF!</v>
      </c>
      <c r="EP9133" t="e">
        <f t="shared" si="462"/>
        <v>#REF!</v>
      </c>
      <c r="EQ9133" t="e">
        <f t="shared" si="463"/>
        <v>#REF!</v>
      </c>
      <c r="ER9133" t="e">
        <f t="shared" si="464"/>
        <v>#REF!</v>
      </c>
    </row>
    <row r="9134" spans="142:148" x14ac:dyDescent="0.25">
      <c r="EL9134">
        <v>9127</v>
      </c>
      <c r="EM9134" t="e">
        <v>#REF!</v>
      </c>
      <c r="EN9134" t="e">
        <v>#REF!</v>
      </c>
      <c r="EP9134" t="e">
        <f t="shared" si="462"/>
        <v>#REF!</v>
      </c>
      <c r="EQ9134" t="e">
        <f t="shared" si="463"/>
        <v>#REF!</v>
      </c>
      <c r="ER9134" t="e">
        <f t="shared" si="464"/>
        <v>#REF!</v>
      </c>
    </row>
    <row r="9135" spans="142:148" x14ac:dyDescent="0.25">
      <c r="EL9135">
        <v>9128</v>
      </c>
      <c r="EM9135" t="e">
        <v>#REF!</v>
      </c>
      <c r="EN9135" t="e">
        <v>#REF!</v>
      </c>
      <c r="EP9135" t="e">
        <f t="shared" si="462"/>
        <v>#REF!</v>
      </c>
      <c r="EQ9135" t="e">
        <f t="shared" si="463"/>
        <v>#REF!</v>
      </c>
      <c r="ER9135" t="e">
        <f t="shared" si="464"/>
        <v>#REF!</v>
      </c>
    </row>
    <row r="9136" spans="142:148" x14ac:dyDescent="0.25">
      <c r="EL9136">
        <v>9129</v>
      </c>
      <c r="EM9136" t="e">
        <v>#REF!</v>
      </c>
      <c r="EN9136" t="e">
        <v>#REF!</v>
      </c>
      <c r="EP9136" t="e">
        <f t="shared" si="462"/>
        <v>#REF!</v>
      </c>
      <c r="EQ9136" t="e">
        <f t="shared" si="463"/>
        <v>#REF!</v>
      </c>
      <c r="ER9136" t="e">
        <f t="shared" si="464"/>
        <v>#REF!</v>
      </c>
    </row>
    <row r="9137" spans="142:148" x14ac:dyDescent="0.25">
      <c r="EL9137">
        <v>9130</v>
      </c>
      <c r="EM9137" t="e">
        <v>#REF!</v>
      </c>
      <c r="EN9137" t="e">
        <v>#REF!</v>
      </c>
      <c r="EP9137" t="e">
        <f t="shared" si="462"/>
        <v>#REF!</v>
      </c>
      <c r="EQ9137" t="e">
        <f t="shared" si="463"/>
        <v>#REF!</v>
      </c>
      <c r="ER9137" t="e">
        <f t="shared" si="464"/>
        <v>#REF!</v>
      </c>
    </row>
    <row r="9138" spans="142:148" x14ac:dyDescent="0.25">
      <c r="EL9138">
        <v>9131</v>
      </c>
      <c r="EM9138" t="e">
        <v>#REF!</v>
      </c>
      <c r="EN9138" t="e">
        <v>#REF!</v>
      </c>
      <c r="EP9138" t="e">
        <f t="shared" si="462"/>
        <v>#REF!</v>
      </c>
      <c r="EQ9138" t="e">
        <f t="shared" si="463"/>
        <v>#REF!</v>
      </c>
      <c r="ER9138" t="e">
        <f t="shared" si="464"/>
        <v>#REF!</v>
      </c>
    </row>
    <row r="9139" spans="142:148" x14ac:dyDescent="0.25">
      <c r="EL9139">
        <v>9132</v>
      </c>
      <c r="EM9139" t="e">
        <v>#REF!</v>
      </c>
      <c r="EN9139" t="e">
        <v>#REF!</v>
      </c>
      <c r="EP9139" t="e">
        <f t="shared" si="462"/>
        <v>#REF!</v>
      </c>
      <c r="EQ9139" t="e">
        <f t="shared" si="463"/>
        <v>#REF!</v>
      </c>
      <c r="ER9139" t="e">
        <f t="shared" si="464"/>
        <v>#REF!</v>
      </c>
    </row>
    <row r="9140" spans="142:148" x14ac:dyDescent="0.25">
      <c r="EL9140">
        <v>9133</v>
      </c>
      <c r="EM9140" t="e">
        <v>#REF!</v>
      </c>
      <c r="EN9140" t="e">
        <v>#REF!</v>
      </c>
      <c r="EP9140" t="e">
        <f t="shared" si="462"/>
        <v>#REF!</v>
      </c>
      <c r="EQ9140" t="e">
        <f t="shared" si="463"/>
        <v>#REF!</v>
      </c>
      <c r="ER9140" t="e">
        <f t="shared" si="464"/>
        <v>#REF!</v>
      </c>
    </row>
    <row r="9141" spans="142:148" x14ac:dyDescent="0.25">
      <c r="EL9141">
        <v>9134</v>
      </c>
      <c r="EM9141" t="e">
        <v>#REF!</v>
      </c>
      <c r="EN9141" t="e">
        <v>#REF!</v>
      </c>
      <c r="EP9141" t="e">
        <f t="shared" si="462"/>
        <v>#REF!</v>
      </c>
      <c r="EQ9141" t="e">
        <f t="shared" si="463"/>
        <v>#REF!</v>
      </c>
      <c r="ER9141" t="e">
        <f t="shared" si="464"/>
        <v>#REF!</v>
      </c>
    </row>
    <row r="9142" spans="142:148" x14ac:dyDescent="0.25">
      <c r="EL9142">
        <v>9135</v>
      </c>
      <c r="EM9142" t="e">
        <v>#REF!</v>
      </c>
      <c r="EN9142" t="e">
        <v>#REF!</v>
      </c>
      <c r="EP9142" t="e">
        <f t="shared" si="462"/>
        <v>#REF!</v>
      </c>
      <c r="EQ9142" t="e">
        <f t="shared" si="463"/>
        <v>#REF!</v>
      </c>
      <c r="ER9142" t="e">
        <f t="shared" si="464"/>
        <v>#REF!</v>
      </c>
    </row>
    <row r="9143" spans="142:148" x14ac:dyDescent="0.25">
      <c r="EL9143">
        <v>9136</v>
      </c>
      <c r="EM9143" t="e">
        <v>#REF!</v>
      </c>
      <c r="EN9143" t="e">
        <v>#REF!</v>
      </c>
      <c r="EP9143" t="e">
        <f t="shared" si="462"/>
        <v>#REF!</v>
      </c>
      <c r="EQ9143" t="e">
        <f t="shared" si="463"/>
        <v>#REF!</v>
      </c>
      <c r="ER9143" t="e">
        <f t="shared" si="464"/>
        <v>#REF!</v>
      </c>
    </row>
    <row r="9144" spans="142:148" x14ac:dyDescent="0.25">
      <c r="EL9144">
        <v>9137</v>
      </c>
      <c r="EM9144" t="e">
        <v>#REF!</v>
      </c>
      <c r="EN9144" t="e">
        <v>#REF!</v>
      </c>
      <c r="EP9144" t="e">
        <f t="shared" si="462"/>
        <v>#REF!</v>
      </c>
      <c r="EQ9144" t="e">
        <f t="shared" si="463"/>
        <v>#REF!</v>
      </c>
      <c r="ER9144" t="e">
        <f t="shared" si="464"/>
        <v>#REF!</v>
      </c>
    </row>
    <row r="9145" spans="142:148" x14ac:dyDescent="0.25">
      <c r="EL9145">
        <v>9138</v>
      </c>
      <c r="EM9145" t="e">
        <v>#REF!</v>
      </c>
      <c r="EN9145" t="e">
        <v>#REF!</v>
      </c>
      <c r="EP9145" t="e">
        <f t="shared" si="462"/>
        <v>#REF!</v>
      </c>
      <c r="EQ9145" t="e">
        <f t="shared" si="463"/>
        <v>#REF!</v>
      </c>
      <c r="ER9145" t="e">
        <f t="shared" si="464"/>
        <v>#REF!</v>
      </c>
    </row>
    <row r="9146" spans="142:148" x14ac:dyDescent="0.25">
      <c r="EL9146">
        <v>9139</v>
      </c>
      <c r="EM9146" t="e">
        <v>#REF!</v>
      </c>
      <c r="EN9146" t="e">
        <v>#REF!</v>
      </c>
      <c r="EP9146" t="e">
        <f t="shared" si="462"/>
        <v>#REF!</v>
      </c>
      <c r="EQ9146" t="e">
        <f t="shared" si="463"/>
        <v>#REF!</v>
      </c>
      <c r="ER9146" t="e">
        <f t="shared" si="464"/>
        <v>#REF!</v>
      </c>
    </row>
    <row r="9147" spans="142:148" x14ac:dyDescent="0.25">
      <c r="EL9147">
        <v>9140</v>
      </c>
      <c r="EM9147" t="e">
        <v>#REF!</v>
      </c>
      <c r="EN9147" t="e">
        <v>#REF!</v>
      </c>
      <c r="EP9147" t="e">
        <f t="shared" si="462"/>
        <v>#REF!</v>
      </c>
      <c r="EQ9147" t="e">
        <f t="shared" si="463"/>
        <v>#REF!</v>
      </c>
      <c r="ER9147" t="e">
        <f t="shared" si="464"/>
        <v>#REF!</v>
      </c>
    </row>
    <row r="9148" spans="142:148" x14ac:dyDescent="0.25">
      <c r="EL9148">
        <v>9141</v>
      </c>
      <c r="EM9148" t="e">
        <v>#REF!</v>
      </c>
      <c r="EN9148" t="e">
        <v>#REF!</v>
      </c>
      <c r="EP9148" t="e">
        <f t="shared" si="462"/>
        <v>#REF!</v>
      </c>
      <c r="EQ9148" t="e">
        <f t="shared" si="463"/>
        <v>#REF!</v>
      </c>
      <c r="ER9148" t="e">
        <f t="shared" si="464"/>
        <v>#REF!</v>
      </c>
    </row>
    <row r="9149" spans="142:148" x14ac:dyDescent="0.25">
      <c r="EL9149">
        <v>9142</v>
      </c>
      <c r="EM9149" t="e">
        <v>#REF!</v>
      </c>
      <c r="EN9149" t="e">
        <v>#REF!</v>
      </c>
      <c r="EP9149" t="e">
        <f t="shared" si="462"/>
        <v>#REF!</v>
      </c>
      <c r="EQ9149" t="e">
        <f t="shared" si="463"/>
        <v>#REF!</v>
      </c>
      <c r="ER9149" t="e">
        <f t="shared" si="464"/>
        <v>#REF!</v>
      </c>
    </row>
    <row r="9150" spans="142:148" x14ac:dyDescent="0.25">
      <c r="EL9150">
        <v>9143</v>
      </c>
      <c r="EM9150" t="e">
        <v>#REF!</v>
      </c>
      <c r="EN9150" t="e">
        <v>#REF!</v>
      </c>
      <c r="EP9150" t="e">
        <f t="shared" si="462"/>
        <v>#REF!</v>
      </c>
      <c r="EQ9150" t="e">
        <f t="shared" si="463"/>
        <v>#REF!</v>
      </c>
      <c r="ER9150" t="e">
        <f t="shared" si="464"/>
        <v>#REF!</v>
      </c>
    </row>
    <row r="9151" spans="142:148" x14ac:dyDescent="0.25">
      <c r="EL9151">
        <v>9144</v>
      </c>
      <c r="EM9151" t="e">
        <v>#REF!</v>
      </c>
      <c r="EN9151" t="e">
        <v>#REF!</v>
      </c>
      <c r="EP9151" t="e">
        <f t="shared" si="462"/>
        <v>#REF!</v>
      </c>
      <c r="EQ9151" t="e">
        <f t="shared" si="463"/>
        <v>#REF!</v>
      </c>
      <c r="ER9151" t="e">
        <f t="shared" si="464"/>
        <v>#REF!</v>
      </c>
    </row>
    <row r="9152" spans="142:148" x14ac:dyDescent="0.25">
      <c r="EL9152">
        <v>9145</v>
      </c>
      <c r="EM9152" t="e">
        <v>#REF!</v>
      </c>
      <c r="EN9152" t="e">
        <v>#REF!</v>
      </c>
      <c r="EP9152" t="e">
        <f t="shared" si="462"/>
        <v>#REF!</v>
      </c>
      <c r="EQ9152" t="e">
        <f t="shared" si="463"/>
        <v>#REF!</v>
      </c>
      <c r="ER9152" t="e">
        <f t="shared" si="464"/>
        <v>#REF!</v>
      </c>
    </row>
    <row r="9153" spans="142:148" x14ac:dyDescent="0.25">
      <c r="EL9153">
        <v>9146</v>
      </c>
      <c r="EM9153" t="e">
        <v>#REF!</v>
      </c>
      <c r="EN9153" t="e">
        <v>#REF!</v>
      </c>
      <c r="EP9153" t="e">
        <f t="shared" si="462"/>
        <v>#REF!</v>
      </c>
      <c r="EQ9153" t="e">
        <f t="shared" si="463"/>
        <v>#REF!</v>
      </c>
      <c r="ER9153" t="e">
        <f t="shared" si="464"/>
        <v>#REF!</v>
      </c>
    </row>
    <row r="9154" spans="142:148" x14ac:dyDescent="0.25">
      <c r="EL9154">
        <v>9147</v>
      </c>
      <c r="EM9154" t="e">
        <v>#REF!</v>
      </c>
      <c r="EN9154" t="e">
        <v>#REF!</v>
      </c>
      <c r="EP9154" t="e">
        <f t="shared" si="462"/>
        <v>#REF!</v>
      </c>
      <c r="EQ9154" t="e">
        <f t="shared" si="463"/>
        <v>#REF!</v>
      </c>
      <c r="ER9154" t="e">
        <f t="shared" si="464"/>
        <v>#REF!</v>
      </c>
    </row>
    <row r="9155" spans="142:148" x14ac:dyDescent="0.25">
      <c r="EL9155">
        <v>9148</v>
      </c>
      <c r="EM9155" t="e">
        <v>#REF!</v>
      </c>
      <c r="EN9155" t="e">
        <v>#REF!</v>
      </c>
      <c r="EP9155" t="e">
        <f t="shared" si="462"/>
        <v>#REF!</v>
      </c>
      <c r="EQ9155" t="e">
        <f t="shared" si="463"/>
        <v>#REF!</v>
      </c>
      <c r="ER9155" t="e">
        <f t="shared" si="464"/>
        <v>#REF!</v>
      </c>
    </row>
    <row r="9156" spans="142:148" x14ac:dyDescent="0.25">
      <c r="EL9156">
        <v>9149</v>
      </c>
      <c r="EM9156" t="e">
        <v>#REF!</v>
      </c>
      <c r="EN9156" t="e">
        <v>#REF!</v>
      </c>
      <c r="EP9156" t="e">
        <f t="shared" si="462"/>
        <v>#REF!</v>
      </c>
      <c r="EQ9156" t="e">
        <f t="shared" si="463"/>
        <v>#REF!</v>
      </c>
      <c r="ER9156" t="e">
        <f t="shared" si="464"/>
        <v>#REF!</v>
      </c>
    </row>
    <row r="9157" spans="142:148" x14ac:dyDescent="0.25">
      <c r="EL9157">
        <v>9150</v>
      </c>
      <c r="EM9157" t="e">
        <v>#REF!</v>
      </c>
      <c r="EN9157" t="e">
        <v>#REF!</v>
      </c>
      <c r="EP9157" t="e">
        <f t="shared" si="462"/>
        <v>#REF!</v>
      </c>
      <c r="EQ9157" t="e">
        <f t="shared" si="463"/>
        <v>#REF!</v>
      </c>
      <c r="ER9157" t="e">
        <f t="shared" si="464"/>
        <v>#REF!</v>
      </c>
    </row>
    <row r="9158" spans="142:148" x14ac:dyDescent="0.25">
      <c r="EL9158">
        <v>9151</v>
      </c>
      <c r="EM9158" t="e">
        <v>#REF!</v>
      </c>
      <c r="EN9158" t="e">
        <v>#REF!</v>
      </c>
      <c r="EP9158" t="e">
        <f t="shared" si="462"/>
        <v>#REF!</v>
      </c>
      <c r="EQ9158" t="e">
        <f t="shared" si="463"/>
        <v>#REF!</v>
      </c>
      <c r="ER9158" t="e">
        <f t="shared" si="464"/>
        <v>#REF!</v>
      </c>
    </row>
    <row r="9159" spans="142:148" x14ac:dyDescent="0.25">
      <c r="EL9159">
        <v>9152</v>
      </c>
      <c r="EM9159" t="e">
        <v>#REF!</v>
      </c>
      <c r="EN9159" t="e">
        <v>#REF!</v>
      </c>
      <c r="EP9159" t="e">
        <f t="shared" si="462"/>
        <v>#REF!</v>
      </c>
      <c r="EQ9159" t="e">
        <f t="shared" si="463"/>
        <v>#REF!</v>
      </c>
      <c r="ER9159" t="e">
        <f t="shared" si="464"/>
        <v>#REF!</v>
      </c>
    </row>
    <row r="9160" spans="142:148" x14ac:dyDescent="0.25">
      <c r="EL9160">
        <v>9153</v>
      </c>
      <c r="EM9160" t="e">
        <v>#REF!</v>
      </c>
      <c r="EN9160" t="e">
        <v>#REF!</v>
      </c>
      <c r="EP9160" t="e">
        <f t="shared" si="462"/>
        <v>#REF!</v>
      </c>
      <c r="EQ9160" t="e">
        <f t="shared" si="463"/>
        <v>#REF!</v>
      </c>
      <c r="ER9160" t="e">
        <f t="shared" si="464"/>
        <v>#REF!</v>
      </c>
    </row>
    <row r="9161" spans="142:148" x14ac:dyDescent="0.25">
      <c r="EL9161">
        <v>9154</v>
      </c>
      <c r="EM9161" t="e">
        <v>#REF!</v>
      </c>
      <c r="EN9161" t="e">
        <v>#REF!</v>
      </c>
      <c r="EP9161" t="e">
        <f t="shared" si="462"/>
        <v>#REF!</v>
      </c>
      <c r="EQ9161" t="e">
        <f t="shared" si="463"/>
        <v>#REF!</v>
      </c>
      <c r="ER9161" t="e">
        <f t="shared" si="464"/>
        <v>#REF!</v>
      </c>
    </row>
    <row r="9162" spans="142:148" x14ac:dyDescent="0.25">
      <c r="EL9162">
        <v>9155</v>
      </c>
      <c r="EM9162" t="e">
        <v>#REF!</v>
      </c>
      <c r="EN9162" t="e">
        <v>#REF!</v>
      </c>
      <c r="EP9162" t="e">
        <f t="shared" si="462"/>
        <v>#REF!</v>
      </c>
      <c r="EQ9162" t="e">
        <f t="shared" si="463"/>
        <v>#REF!</v>
      </c>
      <c r="ER9162" t="e">
        <f t="shared" si="464"/>
        <v>#REF!</v>
      </c>
    </row>
    <row r="9163" spans="142:148" x14ac:dyDescent="0.25">
      <c r="EL9163">
        <v>9156</v>
      </c>
      <c r="EM9163" t="e">
        <v>#REF!</v>
      </c>
      <c r="EN9163" t="e">
        <v>#REF!</v>
      </c>
      <c r="EP9163" t="e">
        <f t="shared" si="462"/>
        <v>#REF!</v>
      </c>
      <c r="EQ9163" t="e">
        <f t="shared" si="463"/>
        <v>#REF!</v>
      </c>
      <c r="ER9163" t="e">
        <f t="shared" si="464"/>
        <v>#REF!</v>
      </c>
    </row>
    <row r="9164" spans="142:148" x14ac:dyDescent="0.25">
      <c r="EL9164">
        <v>9157</v>
      </c>
      <c r="EM9164" t="e">
        <v>#REF!</v>
      </c>
      <c r="EN9164" t="e">
        <v>#REF!</v>
      </c>
      <c r="EP9164" t="e">
        <f t="shared" si="462"/>
        <v>#REF!</v>
      </c>
      <c r="EQ9164" t="e">
        <f t="shared" si="463"/>
        <v>#REF!</v>
      </c>
      <c r="ER9164" t="e">
        <f t="shared" si="464"/>
        <v>#REF!</v>
      </c>
    </row>
    <row r="9165" spans="142:148" x14ac:dyDescent="0.25">
      <c r="EL9165">
        <v>9158</v>
      </c>
      <c r="EM9165" t="e">
        <v>#REF!</v>
      </c>
      <c r="EN9165" t="e">
        <v>#REF!</v>
      </c>
      <c r="EP9165" t="e">
        <f t="shared" si="462"/>
        <v>#REF!</v>
      </c>
      <c r="EQ9165" t="e">
        <f t="shared" si="463"/>
        <v>#REF!</v>
      </c>
      <c r="ER9165" t="e">
        <f t="shared" si="464"/>
        <v>#REF!</v>
      </c>
    </row>
    <row r="9166" spans="142:148" x14ac:dyDescent="0.25">
      <c r="EL9166">
        <v>9159</v>
      </c>
      <c r="EM9166" t="e">
        <v>#REF!</v>
      </c>
      <c r="EN9166" t="e">
        <v>#REF!</v>
      </c>
      <c r="EP9166" t="e">
        <f t="shared" si="462"/>
        <v>#REF!</v>
      </c>
      <c r="EQ9166" t="e">
        <f t="shared" si="463"/>
        <v>#REF!</v>
      </c>
      <c r="ER9166" t="e">
        <f t="shared" si="464"/>
        <v>#REF!</v>
      </c>
    </row>
    <row r="9167" spans="142:148" x14ac:dyDescent="0.25">
      <c r="EL9167">
        <v>9160</v>
      </c>
      <c r="EM9167" t="e">
        <v>#REF!</v>
      </c>
      <c r="EN9167" t="e">
        <v>#REF!</v>
      </c>
      <c r="EP9167" t="e">
        <f t="shared" si="462"/>
        <v>#REF!</v>
      </c>
      <c r="EQ9167" t="e">
        <f t="shared" si="463"/>
        <v>#REF!</v>
      </c>
      <c r="ER9167" t="e">
        <f t="shared" si="464"/>
        <v>#REF!</v>
      </c>
    </row>
    <row r="9168" spans="142:148" x14ac:dyDescent="0.25">
      <c r="EL9168">
        <v>9161</v>
      </c>
      <c r="EM9168" t="e">
        <v>#REF!</v>
      </c>
      <c r="EN9168" t="e">
        <v>#REF!</v>
      </c>
      <c r="EP9168" t="e">
        <f t="shared" si="462"/>
        <v>#REF!</v>
      </c>
      <c r="EQ9168" t="e">
        <f t="shared" si="463"/>
        <v>#REF!</v>
      </c>
      <c r="ER9168" t="e">
        <f t="shared" si="464"/>
        <v>#REF!</v>
      </c>
    </row>
    <row r="9169" spans="142:148" x14ac:dyDescent="0.25">
      <c r="EL9169">
        <v>9162</v>
      </c>
      <c r="EM9169" t="e">
        <v>#REF!</v>
      </c>
      <c r="EN9169" t="e">
        <v>#REF!</v>
      </c>
      <c r="EP9169" t="e">
        <f t="shared" si="462"/>
        <v>#REF!</v>
      </c>
      <c r="EQ9169" t="e">
        <f t="shared" si="463"/>
        <v>#REF!</v>
      </c>
      <c r="ER9169" t="e">
        <f t="shared" si="464"/>
        <v>#REF!</v>
      </c>
    </row>
    <row r="9170" spans="142:148" x14ac:dyDescent="0.25">
      <c r="EL9170">
        <v>9163</v>
      </c>
      <c r="EM9170" t="e">
        <v>#REF!</v>
      </c>
      <c r="EN9170" t="e">
        <v>#REF!</v>
      </c>
      <c r="EP9170" t="e">
        <f t="shared" si="462"/>
        <v>#REF!</v>
      </c>
      <c r="EQ9170" t="e">
        <f t="shared" si="463"/>
        <v>#REF!</v>
      </c>
      <c r="ER9170" t="e">
        <f t="shared" si="464"/>
        <v>#REF!</v>
      </c>
    </row>
    <row r="9171" spans="142:148" x14ac:dyDescent="0.25">
      <c r="EL9171">
        <v>9164</v>
      </c>
      <c r="EM9171" t="e">
        <v>#REF!</v>
      </c>
      <c r="EN9171" t="e">
        <v>#REF!</v>
      </c>
      <c r="EP9171" t="e">
        <f t="shared" si="462"/>
        <v>#REF!</v>
      </c>
      <c r="EQ9171" t="e">
        <f t="shared" si="463"/>
        <v>#REF!</v>
      </c>
      <c r="ER9171" t="e">
        <f t="shared" si="464"/>
        <v>#REF!</v>
      </c>
    </row>
    <row r="9172" spans="142:148" x14ac:dyDescent="0.25">
      <c r="EL9172">
        <v>9165</v>
      </c>
      <c r="EM9172" t="e">
        <v>#REF!</v>
      </c>
      <c r="EN9172" t="e">
        <v>#REF!</v>
      </c>
      <c r="EP9172" t="e">
        <f t="shared" si="462"/>
        <v>#REF!</v>
      </c>
      <c r="EQ9172" t="e">
        <f t="shared" si="463"/>
        <v>#REF!</v>
      </c>
      <c r="ER9172" t="e">
        <f t="shared" si="464"/>
        <v>#REF!</v>
      </c>
    </row>
    <row r="9173" spans="142:148" x14ac:dyDescent="0.25">
      <c r="EL9173">
        <v>9166</v>
      </c>
      <c r="EM9173" t="e">
        <v>#REF!</v>
      </c>
      <c r="EN9173" t="e">
        <v>#REF!</v>
      </c>
      <c r="EP9173" t="e">
        <f t="shared" si="462"/>
        <v>#REF!</v>
      </c>
      <c r="EQ9173" t="e">
        <f t="shared" si="463"/>
        <v>#REF!</v>
      </c>
      <c r="ER9173" t="e">
        <f t="shared" si="464"/>
        <v>#REF!</v>
      </c>
    </row>
    <row r="9174" spans="142:148" x14ac:dyDescent="0.25">
      <c r="EL9174">
        <v>9167</v>
      </c>
      <c r="EM9174" t="e">
        <v>#REF!</v>
      </c>
      <c r="EN9174" t="e">
        <v>#REF!</v>
      </c>
      <c r="EP9174" t="e">
        <f t="shared" si="462"/>
        <v>#REF!</v>
      </c>
      <c r="EQ9174" t="e">
        <f t="shared" si="463"/>
        <v>#REF!</v>
      </c>
      <c r="ER9174" t="e">
        <f t="shared" si="464"/>
        <v>#REF!</v>
      </c>
    </row>
    <row r="9175" spans="142:148" x14ac:dyDescent="0.25">
      <c r="EL9175">
        <v>9168</v>
      </c>
      <c r="EM9175" t="e">
        <v>#REF!</v>
      </c>
      <c r="EN9175" t="e">
        <v>#REF!</v>
      </c>
      <c r="EP9175" t="e">
        <f t="shared" si="462"/>
        <v>#REF!</v>
      </c>
      <c r="EQ9175" t="e">
        <f t="shared" si="463"/>
        <v>#REF!</v>
      </c>
      <c r="ER9175" t="e">
        <f t="shared" si="464"/>
        <v>#REF!</v>
      </c>
    </row>
    <row r="9176" spans="142:148" x14ac:dyDescent="0.25">
      <c r="EL9176">
        <v>9169</v>
      </c>
      <c r="EM9176" t="e">
        <v>#REF!</v>
      </c>
      <c r="EN9176" t="e">
        <v>#REF!</v>
      </c>
      <c r="EP9176" t="e">
        <f t="shared" ref="EP9176:EP9239" si="465">IF(EM9176&gt;EN9176,1,0)</f>
        <v>#REF!</v>
      </c>
      <c r="EQ9176" t="e">
        <f t="shared" ref="EQ9176:EQ9239" si="466">IF(EP9176&gt;0,0,1)</f>
        <v>#REF!</v>
      </c>
      <c r="ER9176" t="e">
        <f t="shared" ref="ER9176:ER9239" si="467">IF(EM9176&gt;EN9176,EM9176-EN9176,EN9176-EM9176)</f>
        <v>#REF!</v>
      </c>
    </row>
    <row r="9177" spans="142:148" x14ac:dyDescent="0.25">
      <c r="EL9177">
        <v>9170</v>
      </c>
      <c r="EM9177" t="e">
        <v>#REF!</v>
      </c>
      <c r="EN9177" t="e">
        <v>#REF!</v>
      </c>
      <c r="EP9177" t="e">
        <f t="shared" si="465"/>
        <v>#REF!</v>
      </c>
      <c r="EQ9177" t="e">
        <f t="shared" si="466"/>
        <v>#REF!</v>
      </c>
      <c r="ER9177" t="e">
        <f t="shared" si="467"/>
        <v>#REF!</v>
      </c>
    </row>
    <row r="9178" spans="142:148" x14ac:dyDescent="0.25">
      <c r="EL9178">
        <v>9171</v>
      </c>
      <c r="EM9178" t="e">
        <v>#REF!</v>
      </c>
      <c r="EN9178" t="e">
        <v>#REF!</v>
      </c>
      <c r="EP9178" t="e">
        <f t="shared" si="465"/>
        <v>#REF!</v>
      </c>
      <c r="EQ9178" t="e">
        <f t="shared" si="466"/>
        <v>#REF!</v>
      </c>
      <c r="ER9178" t="e">
        <f t="shared" si="467"/>
        <v>#REF!</v>
      </c>
    </row>
    <row r="9179" spans="142:148" x14ac:dyDescent="0.25">
      <c r="EL9179">
        <v>9172</v>
      </c>
      <c r="EM9179" t="e">
        <v>#REF!</v>
      </c>
      <c r="EN9179" t="e">
        <v>#REF!</v>
      </c>
      <c r="EP9179" t="e">
        <f t="shared" si="465"/>
        <v>#REF!</v>
      </c>
      <c r="EQ9179" t="e">
        <f t="shared" si="466"/>
        <v>#REF!</v>
      </c>
      <c r="ER9179" t="e">
        <f t="shared" si="467"/>
        <v>#REF!</v>
      </c>
    </row>
    <row r="9180" spans="142:148" x14ac:dyDescent="0.25">
      <c r="EL9180">
        <v>9173</v>
      </c>
      <c r="EM9180" t="e">
        <v>#REF!</v>
      </c>
      <c r="EN9180" t="e">
        <v>#REF!</v>
      </c>
      <c r="EP9180" t="e">
        <f t="shared" si="465"/>
        <v>#REF!</v>
      </c>
      <c r="EQ9180" t="e">
        <f t="shared" si="466"/>
        <v>#REF!</v>
      </c>
      <c r="ER9180" t="e">
        <f t="shared" si="467"/>
        <v>#REF!</v>
      </c>
    </row>
    <row r="9181" spans="142:148" x14ac:dyDescent="0.25">
      <c r="EL9181">
        <v>9174</v>
      </c>
      <c r="EM9181" t="e">
        <v>#REF!</v>
      </c>
      <c r="EN9181" t="e">
        <v>#REF!</v>
      </c>
      <c r="EP9181" t="e">
        <f t="shared" si="465"/>
        <v>#REF!</v>
      </c>
      <c r="EQ9181" t="e">
        <f t="shared" si="466"/>
        <v>#REF!</v>
      </c>
      <c r="ER9181" t="e">
        <f t="shared" si="467"/>
        <v>#REF!</v>
      </c>
    </row>
    <row r="9182" spans="142:148" x14ac:dyDescent="0.25">
      <c r="EL9182">
        <v>9175</v>
      </c>
      <c r="EM9182" t="e">
        <v>#REF!</v>
      </c>
      <c r="EN9182" t="e">
        <v>#REF!</v>
      </c>
      <c r="EP9182" t="e">
        <f t="shared" si="465"/>
        <v>#REF!</v>
      </c>
      <c r="EQ9182" t="e">
        <f t="shared" si="466"/>
        <v>#REF!</v>
      </c>
      <c r="ER9182" t="e">
        <f t="shared" si="467"/>
        <v>#REF!</v>
      </c>
    </row>
    <row r="9183" spans="142:148" x14ac:dyDescent="0.25">
      <c r="EL9183">
        <v>9176</v>
      </c>
      <c r="EM9183" t="e">
        <v>#REF!</v>
      </c>
      <c r="EN9183" t="e">
        <v>#REF!</v>
      </c>
      <c r="EP9183" t="e">
        <f t="shared" si="465"/>
        <v>#REF!</v>
      </c>
      <c r="EQ9183" t="e">
        <f t="shared" si="466"/>
        <v>#REF!</v>
      </c>
      <c r="ER9183" t="e">
        <f t="shared" si="467"/>
        <v>#REF!</v>
      </c>
    </row>
    <row r="9184" spans="142:148" x14ac:dyDescent="0.25">
      <c r="EL9184">
        <v>9177</v>
      </c>
      <c r="EM9184" t="e">
        <v>#REF!</v>
      </c>
      <c r="EN9184" t="e">
        <v>#REF!</v>
      </c>
      <c r="EP9184" t="e">
        <f t="shared" si="465"/>
        <v>#REF!</v>
      </c>
      <c r="EQ9184" t="e">
        <f t="shared" si="466"/>
        <v>#REF!</v>
      </c>
      <c r="ER9184" t="e">
        <f t="shared" si="467"/>
        <v>#REF!</v>
      </c>
    </row>
    <row r="9185" spans="142:148" x14ac:dyDescent="0.25">
      <c r="EL9185">
        <v>9178</v>
      </c>
      <c r="EM9185" t="e">
        <v>#REF!</v>
      </c>
      <c r="EN9185" t="e">
        <v>#REF!</v>
      </c>
      <c r="EP9185" t="e">
        <f t="shared" si="465"/>
        <v>#REF!</v>
      </c>
      <c r="EQ9185" t="e">
        <f t="shared" si="466"/>
        <v>#REF!</v>
      </c>
      <c r="ER9185" t="e">
        <f t="shared" si="467"/>
        <v>#REF!</v>
      </c>
    </row>
    <row r="9186" spans="142:148" x14ac:dyDescent="0.25">
      <c r="EL9186">
        <v>9179</v>
      </c>
      <c r="EM9186" t="e">
        <v>#REF!</v>
      </c>
      <c r="EN9186" t="e">
        <v>#REF!</v>
      </c>
      <c r="EP9186" t="e">
        <f t="shared" si="465"/>
        <v>#REF!</v>
      </c>
      <c r="EQ9186" t="e">
        <f t="shared" si="466"/>
        <v>#REF!</v>
      </c>
      <c r="ER9186" t="e">
        <f t="shared" si="467"/>
        <v>#REF!</v>
      </c>
    </row>
    <row r="9187" spans="142:148" x14ac:dyDescent="0.25">
      <c r="EL9187">
        <v>9180</v>
      </c>
      <c r="EM9187" t="e">
        <v>#REF!</v>
      </c>
      <c r="EN9187" t="e">
        <v>#REF!</v>
      </c>
      <c r="EP9187" t="e">
        <f t="shared" si="465"/>
        <v>#REF!</v>
      </c>
      <c r="EQ9187" t="e">
        <f t="shared" si="466"/>
        <v>#REF!</v>
      </c>
      <c r="ER9187" t="e">
        <f t="shared" si="467"/>
        <v>#REF!</v>
      </c>
    </row>
    <row r="9188" spans="142:148" x14ac:dyDescent="0.25">
      <c r="EL9188">
        <v>9181</v>
      </c>
      <c r="EM9188" t="e">
        <v>#REF!</v>
      </c>
      <c r="EN9188" t="e">
        <v>#REF!</v>
      </c>
      <c r="EP9188" t="e">
        <f t="shared" si="465"/>
        <v>#REF!</v>
      </c>
      <c r="EQ9188" t="e">
        <f t="shared" si="466"/>
        <v>#REF!</v>
      </c>
      <c r="ER9188" t="e">
        <f t="shared" si="467"/>
        <v>#REF!</v>
      </c>
    </row>
    <row r="9189" spans="142:148" x14ac:dyDescent="0.25">
      <c r="EL9189">
        <v>9182</v>
      </c>
      <c r="EM9189" t="e">
        <v>#REF!</v>
      </c>
      <c r="EN9189" t="e">
        <v>#REF!</v>
      </c>
      <c r="EP9189" t="e">
        <f t="shared" si="465"/>
        <v>#REF!</v>
      </c>
      <c r="EQ9189" t="e">
        <f t="shared" si="466"/>
        <v>#REF!</v>
      </c>
      <c r="ER9189" t="e">
        <f t="shared" si="467"/>
        <v>#REF!</v>
      </c>
    </row>
    <row r="9190" spans="142:148" x14ac:dyDescent="0.25">
      <c r="EL9190">
        <v>9183</v>
      </c>
      <c r="EM9190" t="e">
        <v>#REF!</v>
      </c>
      <c r="EN9190" t="e">
        <v>#REF!</v>
      </c>
      <c r="EP9190" t="e">
        <f t="shared" si="465"/>
        <v>#REF!</v>
      </c>
      <c r="EQ9190" t="e">
        <f t="shared" si="466"/>
        <v>#REF!</v>
      </c>
      <c r="ER9190" t="e">
        <f t="shared" si="467"/>
        <v>#REF!</v>
      </c>
    </row>
    <row r="9191" spans="142:148" x14ac:dyDescent="0.25">
      <c r="EL9191">
        <v>9184</v>
      </c>
      <c r="EM9191" t="e">
        <v>#REF!</v>
      </c>
      <c r="EN9191" t="e">
        <v>#REF!</v>
      </c>
      <c r="EP9191" t="e">
        <f t="shared" si="465"/>
        <v>#REF!</v>
      </c>
      <c r="EQ9191" t="e">
        <f t="shared" si="466"/>
        <v>#REF!</v>
      </c>
      <c r="ER9191" t="e">
        <f t="shared" si="467"/>
        <v>#REF!</v>
      </c>
    </row>
    <row r="9192" spans="142:148" x14ac:dyDescent="0.25">
      <c r="EL9192">
        <v>9185</v>
      </c>
      <c r="EM9192" t="e">
        <v>#REF!</v>
      </c>
      <c r="EN9192" t="e">
        <v>#REF!</v>
      </c>
      <c r="EP9192" t="e">
        <f t="shared" si="465"/>
        <v>#REF!</v>
      </c>
      <c r="EQ9192" t="e">
        <f t="shared" si="466"/>
        <v>#REF!</v>
      </c>
      <c r="ER9192" t="e">
        <f t="shared" si="467"/>
        <v>#REF!</v>
      </c>
    </row>
    <row r="9193" spans="142:148" x14ac:dyDescent="0.25">
      <c r="EL9193">
        <v>9186</v>
      </c>
      <c r="EM9193" t="e">
        <v>#REF!</v>
      </c>
      <c r="EN9193" t="e">
        <v>#REF!</v>
      </c>
      <c r="EP9193" t="e">
        <f t="shared" si="465"/>
        <v>#REF!</v>
      </c>
      <c r="EQ9193" t="e">
        <f t="shared" si="466"/>
        <v>#REF!</v>
      </c>
      <c r="ER9193" t="e">
        <f t="shared" si="467"/>
        <v>#REF!</v>
      </c>
    </row>
    <row r="9194" spans="142:148" x14ac:dyDescent="0.25">
      <c r="EL9194">
        <v>9187</v>
      </c>
      <c r="EM9194" t="e">
        <v>#REF!</v>
      </c>
      <c r="EN9194" t="e">
        <v>#REF!</v>
      </c>
      <c r="EP9194" t="e">
        <f t="shared" si="465"/>
        <v>#REF!</v>
      </c>
      <c r="EQ9194" t="e">
        <f t="shared" si="466"/>
        <v>#REF!</v>
      </c>
      <c r="ER9194" t="e">
        <f t="shared" si="467"/>
        <v>#REF!</v>
      </c>
    </row>
    <row r="9195" spans="142:148" x14ac:dyDescent="0.25">
      <c r="EL9195">
        <v>9188</v>
      </c>
      <c r="EM9195" t="e">
        <v>#REF!</v>
      </c>
      <c r="EN9195" t="e">
        <v>#REF!</v>
      </c>
      <c r="EP9195" t="e">
        <f t="shared" si="465"/>
        <v>#REF!</v>
      </c>
      <c r="EQ9195" t="e">
        <f t="shared" si="466"/>
        <v>#REF!</v>
      </c>
      <c r="ER9195" t="e">
        <f t="shared" si="467"/>
        <v>#REF!</v>
      </c>
    </row>
    <row r="9196" spans="142:148" x14ac:dyDescent="0.25">
      <c r="EL9196">
        <v>9189</v>
      </c>
      <c r="EM9196" t="e">
        <v>#REF!</v>
      </c>
      <c r="EN9196" t="e">
        <v>#REF!</v>
      </c>
      <c r="EP9196" t="e">
        <f t="shared" si="465"/>
        <v>#REF!</v>
      </c>
      <c r="EQ9196" t="e">
        <f t="shared" si="466"/>
        <v>#REF!</v>
      </c>
      <c r="ER9196" t="e">
        <f t="shared" si="467"/>
        <v>#REF!</v>
      </c>
    </row>
    <row r="9197" spans="142:148" x14ac:dyDescent="0.25">
      <c r="EL9197">
        <v>9190</v>
      </c>
      <c r="EM9197" t="e">
        <v>#REF!</v>
      </c>
      <c r="EN9197" t="e">
        <v>#REF!</v>
      </c>
      <c r="EP9197" t="e">
        <f t="shared" si="465"/>
        <v>#REF!</v>
      </c>
      <c r="EQ9197" t="e">
        <f t="shared" si="466"/>
        <v>#REF!</v>
      </c>
      <c r="ER9197" t="e">
        <f t="shared" si="467"/>
        <v>#REF!</v>
      </c>
    </row>
    <row r="9198" spans="142:148" x14ac:dyDescent="0.25">
      <c r="EL9198">
        <v>9191</v>
      </c>
      <c r="EM9198" t="e">
        <v>#REF!</v>
      </c>
      <c r="EN9198" t="e">
        <v>#REF!</v>
      </c>
      <c r="EP9198" t="e">
        <f t="shared" si="465"/>
        <v>#REF!</v>
      </c>
      <c r="EQ9198" t="e">
        <f t="shared" si="466"/>
        <v>#REF!</v>
      </c>
      <c r="ER9198" t="e">
        <f t="shared" si="467"/>
        <v>#REF!</v>
      </c>
    </row>
    <row r="9199" spans="142:148" x14ac:dyDescent="0.25">
      <c r="EL9199">
        <v>9192</v>
      </c>
      <c r="EM9199" t="e">
        <v>#REF!</v>
      </c>
      <c r="EN9199" t="e">
        <v>#REF!</v>
      </c>
      <c r="EP9199" t="e">
        <f t="shared" si="465"/>
        <v>#REF!</v>
      </c>
      <c r="EQ9199" t="e">
        <f t="shared" si="466"/>
        <v>#REF!</v>
      </c>
      <c r="ER9199" t="e">
        <f t="shared" si="467"/>
        <v>#REF!</v>
      </c>
    </row>
    <row r="9200" spans="142:148" x14ac:dyDescent="0.25">
      <c r="EL9200">
        <v>9193</v>
      </c>
      <c r="EM9200" t="e">
        <v>#REF!</v>
      </c>
      <c r="EN9200" t="e">
        <v>#REF!</v>
      </c>
      <c r="EP9200" t="e">
        <f t="shared" si="465"/>
        <v>#REF!</v>
      </c>
      <c r="EQ9200" t="e">
        <f t="shared" si="466"/>
        <v>#REF!</v>
      </c>
      <c r="ER9200" t="e">
        <f t="shared" si="467"/>
        <v>#REF!</v>
      </c>
    </row>
    <row r="9201" spans="142:148" x14ac:dyDescent="0.25">
      <c r="EL9201">
        <v>9194</v>
      </c>
      <c r="EM9201" t="e">
        <v>#REF!</v>
      </c>
      <c r="EN9201" t="e">
        <v>#REF!</v>
      </c>
      <c r="EP9201" t="e">
        <f t="shared" si="465"/>
        <v>#REF!</v>
      </c>
      <c r="EQ9201" t="e">
        <f t="shared" si="466"/>
        <v>#REF!</v>
      </c>
      <c r="ER9201" t="e">
        <f t="shared" si="467"/>
        <v>#REF!</v>
      </c>
    </row>
    <row r="9202" spans="142:148" x14ac:dyDescent="0.25">
      <c r="EL9202">
        <v>9195</v>
      </c>
      <c r="EM9202" t="e">
        <v>#REF!</v>
      </c>
      <c r="EN9202" t="e">
        <v>#REF!</v>
      </c>
      <c r="EP9202" t="e">
        <f t="shared" si="465"/>
        <v>#REF!</v>
      </c>
      <c r="EQ9202" t="e">
        <f t="shared" si="466"/>
        <v>#REF!</v>
      </c>
      <c r="ER9202" t="e">
        <f t="shared" si="467"/>
        <v>#REF!</v>
      </c>
    </row>
    <row r="9203" spans="142:148" x14ac:dyDescent="0.25">
      <c r="EL9203">
        <v>9196</v>
      </c>
      <c r="EM9203" t="e">
        <v>#REF!</v>
      </c>
      <c r="EN9203" t="e">
        <v>#REF!</v>
      </c>
      <c r="EP9203" t="e">
        <f t="shared" si="465"/>
        <v>#REF!</v>
      </c>
      <c r="EQ9203" t="e">
        <f t="shared" si="466"/>
        <v>#REF!</v>
      </c>
      <c r="ER9203" t="e">
        <f t="shared" si="467"/>
        <v>#REF!</v>
      </c>
    </row>
    <row r="9204" spans="142:148" x14ac:dyDescent="0.25">
      <c r="EL9204">
        <v>9197</v>
      </c>
      <c r="EM9204" t="e">
        <v>#REF!</v>
      </c>
      <c r="EN9204" t="e">
        <v>#REF!</v>
      </c>
      <c r="EP9204" t="e">
        <f t="shared" si="465"/>
        <v>#REF!</v>
      </c>
      <c r="EQ9204" t="e">
        <f t="shared" si="466"/>
        <v>#REF!</v>
      </c>
      <c r="ER9204" t="e">
        <f t="shared" si="467"/>
        <v>#REF!</v>
      </c>
    </row>
    <row r="9205" spans="142:148" x14ac:dyDescent="0.25">
      <c r="EL9205">
        <v>9198</v>
      </c>
      <c r="EM9205" t="e">
        <v>#REF!</v>
      </c>
      <c r="EN9205" t="e">
        <v>#REF!</v>
      </c>
      <c r="EP9205" t="e">
        <f t="shared" si="465"/>
        <v>#REF!</v>
      </c>
      <c r="EQ9205" t="e">
        <f t="shared" si="466"/>
        <v>#REF!</v>
      </c>
      <c r="ER9205" t="e">
        <f t="shared" si="467"/>
        <v>#REF!</v>
      </c>
    </row>
    <row r="9206" spans="142:148" x14ac:dyDescent="0.25">
      <c r="EL9206">
        <v>9199</v>
      </c>
      <c r="EM9206" t="e">
        <v>#REF!</v>
      </c>
      <c r="EN9206" t="e">
        <v>#REF!</v>
      </c>
      <c r="EP9206" t="e">
        <f t="shared" si="465"/>
        <v>#REF!</v>
      </c>
      <c r="EQ9206" t="e">
        <f t="shared" si="466"/>
        <v>#REF!</v>
      </c>
      <c r="ER9206" t="e">
        <f t="shared" si="467"/>
        <v>#REF!</v>
      </c>
    </row>
    <row r="9207" spans="142:148" x14ac:dyDescent="0.25">
      <c r="EL9207">
        <v>9200</v>
      </c>
      <c r="EM9207" t="e">
        <v>#REF!</v>
      </c>
      <c r="EN9207" t="e">
        <v>#REF!</v>
      </c>
      <c r="EP9207" t="e">
        <f t="shared" si="465"/>
        <v>#REF!</v>
      </c>
      <c r="EQ9207" t="e">
        <f t="shared" si="466"/>
        <v>#REF!</v>
      </c>
      <c r="ER9207" t="e">
        <f t="shared" si="467"/>
        <v>#REF!</v>
      </c>
    </row>
    <row r="9208" spans="142:148" x14ac:dyDescent="0.25">
      <c r="EL9208">
        <v>9201</v>
      </c>
      <c r="EM9208" t="e">
        <v>#REF!</v>
      </c>
      <c r="EN9208" t="e">
        <v>#REF!</v>
      </c>
      <c r="EP9208" t="e">
        <f t="shared" si="465"/>
        <v>#REF!</v>
      </c>
      <c r="EQ9208" t="e">
        <f t="shared" si="466"/>
        <v>#REF!</v>
      </c>
      <c r="ER9208" t="e">
        <f t="shared" si="467"/>
        <v>#REF!</v>
      </c>
    </row>
    <row r="9209" spans="142:148" x14ac:dyDescent="0.25">
      <c r="EL9209">
        <v>9202</v>
      </c>
      <c r="EM9209" t="e">
        <v>#REF!</v>
      </c>
      <c r="EN9209" t="e">
        <v>#REF!</v>
      </c>
      <c r="EP9209" t="e">
        <f t="shared" si="465"/>
        <v>#REF!</v>
      </c>
      <c r="EQ9209" t="e">
        <f t="shared" si="466"/>
        <v>#REF!</v>
      </c>
      <c r="ER9209" t="e">
        <f t="shared" si="467"/>
        <v>#REF!</v>
      </c>
    </row>
    <row r="9210" spans="142:148" x14ac:dyDescent="0.25">
      <c r="EL9210">
        <v>9203</v>
      </c>
      <c r="EM9210" t="e">
        <v>#REF!</v>
      </c>
      <c r="EN9210" t="e">
        <v>#REF!</v>
      </c>
      <c r="EP9210" t="e">
        <f t="shared" si="465"/>
        <v>#REF!</v>
      </c>
      <c r="EQ9210" t="e">
        <f t="shared" si="466"/>
        <v>#REF!</v>
      </c>
      <c r="ER9210" t="e">
        <f t="shared" si="467"/>
        <v>#REF!</v>
      </c>
    </row>
    <row r="9211" spans="142:148" x14ac:dyDescent="0.25">
      <c r="EL9211">
        <v>9204</v>
      </c>
      <c r="EM9211" t="e">
        <v>#REF!</v>
      </c>
      <c r="EN9211" t="e">
        <v>#REF!</v>
      </c>
      <c r="EP9211" t="e">
        <f t="shared" si="465"/>
        <v>#REF!</v>
      </c>
      <c r="EQ9211" t="e">
        <f t="shared" si="466"/>
        <v>#REF!</v>
      </c>
      <c r="ER9211" t="e">
        <f t="shared" si="467"/>
        <v>#REF!</v>
      </c>
    </row>
    <row r="9212" spans="142:148" x14ac:dyDescent="0.25">
      <c r="EL9212">
        <v>9205</v>
      </c>
      <c r="EM9212" t="e">
        <v>#REF!</v>
      </c>
      <c r="EN9212" t="e">
        <v>#REF!</v>
      </c>
      <c r="EP9212" t="e">
        <f t="shared" si="465"/>
        <v>#REF!</v>
      </c>
      <c r="EQ9212" t="e">
        <f t="shared" si="466"/>
        <v>#REF!</v>
      </c>
      <c r="ER9212" t="e">
        <f t="shared" si="467"/>
        <v>#REF!</v>
      </c>
    </row>
    <row r="9213" spans="142:148" x14ac:dyDescent="0.25">
      <c r="EL9213">
        <v>9206</v>
      </c>
      <c r="EM9213" t="e">
        <v>#REF!</v>
      </c>
      <c r="EN9213" t="e">
        <v>#REF!</v>
      </c>
      <c r="EP9213" t="e">
        <f t="shared" si="465"/>
        <v>#REF!</v>
      </c>
      <c r="EQ9213" t="e">
        <f t="shared" si="466"/>
        <v>#REF!</v>
      </c>
      <c r="ER9213" t="e">
        <f t="shared" si="467"/>
        <v>#REF!</v>
      </c>
    </row>
    <row r="9214" spans="142:148" x14ac:dyDescent="0.25">
      <c r="EL9214">
        <v>9207</v>
      </c>
      <c r="EM9214" t="e">
        <v>#REF!</v>
      </c>
      <c r="EN9214" t="e">
        <v>#REF!</v>
      </c>
      <c r="EP9214" t="e">
        <f t="shared" si="465"/>
        <v>#REF!</v>
      </c>
      <c r="EQ9214" t="e">
        <f t="shared" si="466"/>
        <v>#REF!</v>
      </c>
      <c r="ER9214" t="e">
        <f t="shared" si="467"/>
        <v>#REF!</v>
      </c>
    </row>
    <row r="9215" spans="142:148" x14ac:dyDescent="0.25">
      <c r="EL9215">
        <v>9208</v>
      </c>
      <c r="EM9215" t="e">
        <v>#REF!</v>
      </c>
      <c r="EN9215" t="e">
        <v>#REF!</v>
      </c>
      <c r="EP9215" t="e">
        <f t="shared" si="465"/>
        <v>#REF!</v>
      </c>
      <c r="EQ9215" t="e">
        <f t="shared" si="466"/>
        <v>#REF!</v>
      </c>
      <c r="ER9215" t="e">
        <f t="shared" si="467"/>
        <v>#REF!</v>
      </c>
    </row>
    <row r="9216" spans="142:148" x14ac:dyDescent="0.25">
      <c r="EL9216">
        <v>9209</v>
      </c>
      <c r="EM9216" t="e">
        <v>#REF!</v>
      </c>
      <c r="EN9216" t="e">
        <v>#REF!</v>
      </c>
      <c r="EP9216" t="e">
        <f t="shared" si="465"/>
        <v>#REF!</v>
      </c>
      <c r="EQ9216" t="e">
        <f t="shared" si="466"/>
        <v>#REF!</v>
      </c>
      <c r="ER9216" t="e">
        <f t="shared" si="467"/>
        <v>#REF!</v>
      </c>
    </row>
    <row r="9217" spans="142:148" x14ac:dyDescent="0.25">
      <c r="EL9217">
        <v>9210</v>
      </c>
      <c r="EM9217" t="e">
        <v>#REF!</v>
      </c>
      <c r="EN9217" t="e">
        <v>#REF!</v>
      </c>
      <c r="EP9217" t="e">
        <f t="shared" si="465"/>
        <v>#REF!</v>
      </c>
      <c r="EQ9217" t="e">
        <f t="shared" si="466"/>
        <v>#REF!</v>
      </c>
      <c r="ER9217" t="e">
        <f t="shared" si="467"/>
        <v>#REF!</v>
      </c>
    </row>
    <row r="9218" spans="142:148" x14ac:dyDescent="0.25">
      <c r="EL9218">
        <v>9211</v>
      </c>
      <c r="EM9218" t="e">
        <v>#REF!</v>
      </c>
      <c r="EN9218" t="e">
        <v>#REF!</v>
      </c>
      <c r="EP9218" t="e">
        <f t="shared" si="465"/>
        <v>#REF!</v>
      </c>
      <c r="EQ9218" t="e">
        <f t="shared" si="466"/>
        <v>#REF!</v>
      </c>
      <c r="ER9218" t="e">
        <f t="shared" si="467"/>
        <v>#REF!</v>
      </c>
    </row>
    <row r="9219" spans="142:148" x14ac:dyDescent="0.25">
      <c r="EL9219">
        <v>9212</v>
      </c>
      <c r="EM9219" t="e">
        <v>#REF!</v>
      </c>
      <c r="EN9219" t="e">
        <v>#REF!</v>
      </c>
      <c r="EP9219" t="e">
        <f t="shared" si="465"/>
        <v>#REF!</v>
      </c>
      <c r="EQ9219" t="e">
        <f t="shared" si="466"/>
        <v>#REF!</v>
      </c>
      <c r="ER9219" t="e">
        <f t="shared" si="467"/>
        <v>#REF!</v>
      </c>
    </row>
    <row r="9220" spans="142:148" x14ac:dyDescent="0.25">
      <c r="EL9220">
        <v>9213</v>
      </c>
      <c r="EM9220" t="e">
        <v>#REF!</v>
      </c>
      <c r="EN9220" t="e">
        <v>#REF!</v>
      </c>
      <c r="EP9220" t="e">
        <f t="shared" si="465"/>
        <v>#REF!</v>
      </c>
      <c r="EQ9220" t="e">
        <f t="shared" si="466"/>
        <v>#REF!</v>
      </c>
      <c r="ER9220" t="e">
        <f t="shared" si="467"/>
        <v>#REF!</v>
      </c>
    </row>
    <row r="9221" spans="142:148" x14ac:dyDescent="0.25">
      <c r="EL9221">
        <v>9214</v>
      </c>
      <c r="EM9221" t="e">
        <v>#REF!</v>
      </c>
      <c r="EN9221" t="e">
        <v>#REF!</v>
      </c>
      <c r="EP9221" t="e">
        <f t="shared" si="465"/>
        <v>#REF!</v>
      </c>
      <c r="EQ9221" t="e">
        <f t="shared" si="466"/>
        <v>#REF!</v>
      </c>
      <c r="ER9221" t="e">
        <f t="shared" si="467"/>
        <v>#REF!</v>
      </c>
    </row>
    <row r="9222" spans="142:148" x14ac:dyDescent="0.25">
      <c r="EL9222">
        <v>9215</v>
      </c>
      <c r="EM9222" t="e">
        <v>#REF!</v>
      </c>
      <c r="EN9222" t="e">
        <v>#REF!</v>
      </c>
      <c r="EP9222" t="e">
        <f t="shared" si="465"/>
        <v>#REF!</v>
      </c>
      <c r="EQ9222" t="e">
        <f t="shared" si="466"/>
        <v>#REF!</v>
      </c>
      <c r="ER9222" t="e">
        <f t="shared" si="467"/>
        <v>#REF!</v>
      </c>
    </row>
    <row r="9223" spans="142:148" x14ac:dyDescent="0.25">
      <c r="EL9223">
        <v>9216</v>
      </c>
      <c r="EM9223" t="e">
        <v>#REF!</v>
      </c>
      <c r="EN9223" t="e">
        <v>#REF!</v>
      </c>
      <c r="EP9223" t="e">
        <f t="shared" si="465"/>
        <v>#REF!</v>
      </c>
      <c r="EQ9223" t="e">
        <f t="shared" si="466"/>
        <v>#REF!</v>
      </c>
      <c r="ER9223" t="e">
        <f t="shared" si="467"/>
        <v>#REF!</v>
      </c>
    </row>
    <row r="9224" spans="142:148" x14ac:dyDescent="0.25">
      <c r="EL9224">
        <v>9217</v>
      </c>
      <c r="EM9224" t="e">
        <v>#REF!</v>
      </c>
      <c r="EN9224" t="e">
        <v>#REF!</v>
      </c>
      <c r="EP9224" t="e">
        <f t="shared" si="465"/>
        <v>#REF!</v>
      </c>
      <c r="EQ9224" t="e">
        <f t="shared" si="466"/>
        <v>#REF!</v>
      </c>
      <c r="ER9224" t="e">
        <f t="shared" si="467"/>
        <v>#REF!</v>
      </c>
    </row>
    <row r="9225" spans="142:148" x14ac:dyDescent="0.25">
      <c r="EL9225">
        <v>9218</v>
      </c>
      <c r="EM9225" t="e">
        <v>#REF!</v>
      </c>
      <c r="EN9225" t="e">
        <v>#REF!</v>
      </c>
      <c r="EP9225" t="e">
        <f t="shared" si="465"/>
        <v>#REF!</v>
      </c>
      <c r="EQ9225" t="e">
        <f t="shared" si="466"/>
        <v>#REF!</v>
      </c>
      <c r="ER9225" t="e">
        <f t="shared" si="467"/>
        <v>#REF!</v>
      </c>
    </row>
    <row r="9226" spans="142:148" x14ac:dyDescent="0.25">
      <c r="EL9226">
        <v>9219</v>
      </c>
      <c r="EM9226" t="e">
        <v>#REF!</v>
      </c>
      <c r="EN9226" t="e">
        <v>#REF!</v>
      </c>
      <c r="EP9226" t="e">
        <f t="shared" si="465"/>
        <v>#REF!</v>
      </c>
      <c r="EQ9226" t="e">
        <f t="shared" si="466"/>
        <v>#REF!</v>
      </c>
      <c r="ER9226" t="e">
        <f t="shared" si="467"/>
        <v>#REF!</v>
      </c>
    </row>
    <row r="9227" spans="142:148" x14ac:dyDescent="0.25">
      <c r="EL9227">
        <v>9220</v>
      </c>
      <c r="EM9227" t="e">
        <v>#REF!</v>
      </c>
      <c r="EN9227" t="e">
        <v>#REF!</v>
      </c>
      <c r="EP9227" t="e">
        <f t="shared" si="465"/>
        <v>#REF!</v>
      </c>
      <c r="EQ9227" t="e">
        <f t="shared" si="466"/>
        <v>#REF!</v>
      </c>
      <c r="ER9227" t="e">
        <f t="shared" si="467"/>
        <v>#REF!</v>
      </c>
    </row>
    <row r="9228" spans="142:148" x14ac:dyDescent="0.25">
      <c r="EL9228">
        <v>9221</v>
      </c>
      <c r="EM9228" t="e">
        <v>#REF!</v>
      </c>
      <c r="EN9228" t="e">
        <v>#REF!</v>
      </c>
      <c r="EP9228" t="e">
        <f t="shared" si="465"/>
        <v>#REF!</v>
      </c>
      <c r="EQ9228" t="e">
        <f t="shared" si="466"/>
        <v>#REF!</v>
      </c>
      <c r="ER9228" t="e">
        <f t="shared" si="467"/>
        <v>#REF!</v>
      </c>
    </row>
    <row r="9229" spans="142:148" x14ac:dyDescent="0.25">
      <c r="EL9229">
        <v>9222</v>
      </c>
      <c r="EM9229" t="e">
        <v>#REF!</v>
      </c>
      <c r="EN9229" t="e">
        <v>#REF!</v>
      </c>
      <c r="EP9229" t="e">
        <f t="shared" si="465"/>
        <v>#REF!</v>
      </c>
      <c r="EQ9229" t="e">
        <f t="shared" si="466"/>
        <v>#REF!</v>
      </c>
      <c r="ER9229" t="e">
        <f t="shared" si="467"/>
        <v>#REF!</v>
      </c>
    </row>
    <row r="9230" spans="142:148" x14ac:dyDescent="0.25">
      <c r="EL9230">
        <v>9223</v>
      </c>
      <c r="EM9230" t="e">
        <v>#REF!</v>
      </c>
      <c r="EN9230" t="e">
        <v>#REF!</v>
      </c>
      <c r="EP9230" t="e">
        <f t="shared" si="465"/>
        <v>#REF!</v>
      </c>
      <c r="EQ9230" t="e">
        <f t="shared" si="466"/>
        <v>#REF!</v>
      </c>
      <c r="ER9230" t="e">
        <f t="shared" si="467"/>
        <v>#REF!</v>
      </c>
    </row>
    <row r="9231" spans="142:148" x14ac:dyDescent="0.25">
      <c r="EL9231">
        <v>9224</v>
      </c>
      <c r="EM9231" t="e">
        <v>#REF!</v>
      </c>
      <c r="EN9231" t="e">
        <v>#REF!</v>
      </c>
      <c r="EP9231" t="e">
        <f t="shared" si="465"/>
        <v>#REF!</v>
      </c>
      <c r="EQ9231" t="e">
        <f t="shared" si="466"/>
        <v>#REF!</v>
      </c>
      <c r="ER9231" t="e">
        <f t="shared" si="467"/>
        <v>#REF!</v>
      </c>
    </row>
    <row r="9232" spans="142:148" x14ac:dyDescent="0.25">
      <c r="EL9232">
        <v>9225</v>
      </c>
      <c r="EM9232" t="e">
        <v>#REF!</v>
      </c>
      <c r="EN9232" t="e">
        <v>#REF!</v>
      </c>
      <c r="EP9232" t="e">
        <f t="shared" si="465"/>
        <v>#REF!</v>
      </c>
      <c r="EQ9232" t="e">
        <f t="shared" si="466"/>
        <v>#REF!</v>
      </c>
      <c r="ER9232" t="e">
        <f t="shared" si="467"/>
        <v>#REF!</v>
      </c>
    </row>
    <row r="9233" spans="142:148" x14ac:dyDescent="0.25">
      <c r="EL9233">
        <v>9226</v>
      </c>
      <c r="EM9233" t="e">
        <v>#REF!</v>
      </c>
      <c r="EN9233" t="e">
        <v>#REF!</v>
      </c>
      <c r="EP9233" t="e">
        <f t="shared" si="465"/>
        <v>#REF!</v>
      </c>
      <c r="EQ9233" t="e">
        <f t="shared" si="466"/>
        <v>#REF!</v>
      </c>
      <c r="ER9233" t="e">
        <f t="shared" si="467"/>
        <v>#REF!</v>
      </c>
    </row>
    <row r="9234" spans="142:148" x14ac:dyDescent="0.25">
      <c r="EL9234">
        <v>9227</v>
      </c>
      <c r="EM9234" t="e">
        <v>#REF!</v>
      </c>
      <c r="EN9234" t="e">
        <v>#REF!</v>
      </c>
      <c r="EP9234" t="e">
        <f t="shared" si="465"/>
        <v>#REF!</v>
      </c>
      <c r="EQ9234" t="e">
        <f t="shared" si="466"/>
        <v>#REF!</v>
      </c>
      <c r="ER9234" t="e">
        <f t="shared" si="467"/>
        <v>#REF!</v>
      </c>
    </row>
    <row r="9235" spans="142:148" x14ac:dyDescent="0.25">
      <c r="EL9235">
        <v>9228</v>
      </c>
      <c r="EM9235" t="e">
        <v>#REF!</v>
      </c>
      <c r="EN9235" t="e">
        <v>#REF!</v>
      </c>
      <c r="EP9235" t="e">
        <f t="shared" si="465"/>
        <v>#REF!</v>
      </c>
      <c r="EQ9235" t="e">
        <f t="shared" si="466"/>
        <v>#REF!</v>
      </c>
      <c r="ER9235" t="e">
        <f t="shared" si="467"/>
        <v>#REF!</v>
      </c>
    </row>
    <row r="9236" spans="142:148" x14ac:dyDescent="0.25">
      <c r="EL9236">
        <v>9229</v>
      </c>
      <c r="EM9236" t="e">
        <v>#REF!</v>
      </c>
      <c r="EN9236" t="e">
        <v>#REF!</v>
      </c>
      <c r="EP9236" t="e">
        <f t="shared" si="465"/>
        <v>#REF!</v>
      </c>
      <c r="EQ9236" t="e">
        <f t="shared" si="466"/>
        <v>#REF!</v>
      </c>
      <c r="ER9236" t="e">
        <f t="shared" si="467"/>
        <v>#REF!</v>
      </c>
    </row>
    <row r="9237" spans="142:148" x14ac:dyDescent="0.25">
      <c r="EL9237">
        <v>9230</v>
      </c>
      <c r="EM9237" t="e">
        <v>#REF!</v>
      </c>
      <c r="EN9237" t="e">
        <v>#REF!</v>
      </c>
      <c r="EP9237" t="e">
        <f t="shared" si="465"/>
        <v>#REF!</v>
      </c>
      <c r="EQ9237" t="e">
        <f t="shared" si="466"/>
        <v>#REF!</v>
      </c>
      <c r="ER9237" t="e">
        <f t="shared" si="467"/>
        <v>#REF!</v>
      </c>
    </row>
    <row r="9238" spans="142:148" x14ac:dyDescent="0.25">
      <c r="EL9238">
        <v>9231</v>
      </c>
      <c r="EM9238" t="e">
        <v>#REF!</v>
      </c>
      <c r="EN9238" t="e">
        <v>#REF!</v>
      </c>
      <c r="EP9238" t="e">
        <f t="shared" si="465"/>
        <v>#REF!</v>
      </c>
      <c r="EQ9238" t="e">
        <f t="shared" si="466"/>
        <v>#REF!</v>
      </c>
      <c r="ER9238" t="e">
        <f t="shared" si="467"/>
        <v>#REF!</v>
      </c>
    </row>
    <row r="9239" spans="142:148" x14ac:dyDescent="0.25">
      <c r="EL9239">
        <v>9232</v>
      </c>
      <c r="EM9239" t="e">
        <v>#REF!</v>
      </c>
      <c r="EN9239" t="e">
        <v>#REF!</v>
      </c>
      <c r="EP9239" t="e">
        <f t="shared" si="465"/>
        <v>#REF!</v>
      </c>
      <c r="EQ9239" t="e">
        <f t="shared" si="466"/>
        <v>#REF!</v>
      </c>
      <c r="ER9239" t="e">
        <f t="shared" si="467"/>
        <v>#REF!</v>
      </c>
    </row>
    <row r="9240" spans="142:148" x14ac:dyDescent="0.25">
      <c r="EL9240">
        <v>9233</v>
      </c>
      <c r="EM9240" t="e">
        <v>#REF!</v>
      </c>
      <c r="EN9240" t="e">
        <v>#REF!</v>
      </c>
      <c r="EP9240" t="e">
        <f t="shared" ref="EP9240:EP9303" si="468">IF(EM9240&gt;EN9240,1,0)</f>
        <v>#REF!</v>
      </c>
      <c r="EQ9240" t="e">
        <f t="shared" ref="EQ9240:EQ9303" si="469">IF(EP9240&gt;0,0,1)</f>
        <v>#REF!</v>
      </c>
      <c r="ER9240" t="e">
        <f t="shared" ref="ER9240:ER9303" si="470">IF(EM9240&gt;EN9240,EM9240-EN9240,EN9240-EM9240)</f>
        <v>#REF!</v>
      </c>
    </row>
    <row r="9241" spans="142:148" x14ac:dyDescent="0.25">
      <c r="EL9241">
        <v>9234</v>
      </c>
      <c r="EM9241" t="e">
        <v>#REF!</v>
      </c>
      <c r="EN9241" t="e">
        <v>#REF!</v>
      </c>
      <c r="EP9241" t="e">
        <f t="shared" si="468"/>
        <v>#REF!</v>
      </c>
      <c r="EQ9241" t="e">
        <f t="shared" si="469"/>
        <v>#REF!</v>
      </c>
      <c r="ER9241" t="e">
        <f t="shared" si="470"/>
        <v>#REF!</v>
      </c>
    </row>
    <row r="9242" spans="142:148" x14ac:dyDescent="0.25">
      <c r="EL9242">
        <v>9235</v>
      </c>
      <c r="EM9242" t="e">
        <v>#REF!</v>
      </c>
      <c r="EN9242" t="e">
        <v>#REF!</v>
      </c>
      <c r="EP9242" t="e">
        <f t="shared" si="468"/>
        <v>#REF!</v>
      </c>
      <c r="EQ9242" t="e">
        <f t="shared" si="469"/>
        <v>#REF!</v>
      </c>
      <c r="ER9242" t="e">
        <f t="shared" si="470"/>
        <v>#REF!</v>
      </c>
    </row>
    <row r="9243" spans="142:148" x14ac:dyDescent="0.25">
      <c r="EL9243">
        <v>9236</v>
      </c>
      <c r="EM9243" t="e">
        <v>#REF!</v>
      </c>
      <c r="EN9243" t="e">
        <v>#REF!</v>
      </c>
      <c r="EP9243" t="e">
        <f t="shared" si="468"/>
        <v>#REF!</v>
      </c>
      <c r="EQ9243" t="e">
        <f t="shared" si="469"/>
        <v>#REF!</v>
      </c>
      <c r="ER9243" t="e">
        <f t="shared" si="470"/>
        <v>#REF!</v>
      </c>
    </row>
    <row r="9244" spans="142:148" x14ac:dyDescent="0.25">
      <c r="EL9244">
        <v>9237</v>
      </c>
      <c r="EM9244" t="e">
        <v>#REF!</v>
      </c>
      <c r="EN9244" t="e">
        <v>#REF!</v>
      </c>
      <c r="EP9244" t="e">
        <f t="shared" si="468"/>
        <v>#REF!</v>
      </c>
      <c r="EQ9244" t="e">
        <f t="shared" si="469"/>
        <v>#REF!</v>
      </c>
      <c r="ER9244" t="e">
        <f t="shared" si="470"/>
        <v>#REF!</v>
      </c>
    </row>
    <row r="9245" spans="142:148" x14ac:dyDescent="0.25">
      <c r="EL9245">
        <v>9238</v>
      </c>
      <c r="EM9245" t="e">
        <v>#REF!</v>
      </c>
      <c r="EN9245" t="e">
        <v>#REF!</v>
      </c>
      <c r="EP9245" t="e">
        <f t="shared" si="468"/>
        <v>#REF!</v>
      </c>
      <c r="EQ9245" t="e">
        <f t="shared" si="469"/>
        <v>#REF!</v>
      </c>
      <c r="ER9245" t="e">
        <f t="shared" si="470"/>
        <v>#REF!</v>
      </c>
    </row>
    <row r="9246" spans="142:148" x14ac:dyDescent="0.25">
      <c r="EL9246">
        <v>9239</v>
      </c>
      <c r="EM9246" t="e">
        <v>#REF!</v>
      </c>
      <c r="EN9246" t="e">
        <v>#REF!</v>
      </c>
      <c r="EP9246" t="e">
        <f t="shared" si="468"/>
        <v>#REF!</v>
      </c>
      <c r="EQ9246" t="e">
        <f t="shared" si="469"/>
        <v>#REF!</v>
      </c>
      <c r="ER9246" t="e">
        <f t="shared" si="470"/>
        <v>#REF!</v>
      </c>
    </row>
    <row r="9247" spans="142:148" x14ac:dyDescent="0.25">
      <c r="EL9247">
        <v>9240</v>
      </c>
      <c r="EM9247" t="e">
        <v>#REF!</v>
      </c>
      <c r="EN9247" t="e">
        <v>#REF!</v>
      </c>
      <c r="EP9247" t="e">
        <f t="shared" si="468"/>
        <v>#REF!</v>
      </c>
      <c r="EQ9247" t="e">
        <f t="shared" si="469"/>
        <v>#REF!</v>
      </c>
      <c r="ER9247" t="e">
        <f t="shared" si="470"/>
        <v>#REF!</v>
      </c>
    </row>
    <row r="9248" spans="142:148" x14ac:dyDescent="0.25">
      <c r="EL9248">
        <v>9241</v>
      </c>
      <c r="EM9248" t="e">
        <v>#REF!</v>
      </c>
      <c r="EN9248" t="e">
        <v>#REF!</v>
      </c>
      <c r="EP9248" t="e">
        <f t="shared" si="468"/>
        <v>#REF!</v>
      </c>
      <c r="EQ9248" t="e">
        <f t="shared" si="469"/>
        <v>#REF!</v>
      </c>
      <c r="ER9248" t="e">
        <f t="shared" si="470"/>
        <v>#REF!</v>
      </c>
    </row>
    <row r="9249" spans="142:148" x14ac:dyDescent="0.25">
      <c r="EL9249">
        <v>9242</v>
      </c>
      <c r="EM9249" t="e">
        <v>#REF!</v>
      </c>
      <c r="EN9249" t="e">
        <v>#REF!</v>
      </c>
      <c r="EP9249" t="e">
        <f t="shared" si="468"/>
        <v>#REF!</v>
      </c>
      <c r="EQ9249" t="e">
        <f t="shared" si="469"/>
        <v>#REF!</v>
      </c>
      <c r="ER9249" t="e">
        <f t="shared" si="470"/>
        <v>#REF!</v>
      </c>
    </row>
    <row r="9250" spans="142:148" x14ac:dyDescent="0.25">
      <c r="EL9250">
        <v>9243</v>
      </c>
      <c r="EM9250" t="e">
        <v>#REF!</v>
      </c>
      <c r="EN9250" t="e">
        <v>#REF!</v>
      </c>
      <c r="EP9250" t="e">
        <f t="shared" si="468"/>
        <v>#REF!</v>
      </c>
      <c r="EQ9250" t="e">
        <f t="shared" si="469"/>
        <v>#REF!</v>
      </c>
      <c r="ER9250" t="e">
        <f t="shared" si="470"/>
        <v>#REF!</v>
      </c>
    </row>
    <row r="9251" spans="142:148" x14ac:dyDescent="0.25">
      <c r="EL9251">
        <v>9244</v>
      </c>
      <c r="EM9251" t="e">
        <v>#REF!</v>
      </c>
      <c r="EN9251" t="e">
        <v>#REF!</v>
      </c>
      <c r="EP9251" t="e">
        <f t="shared" si="468"/>
        <v>#REF!</v>
      </c>
      <c r="EQ9251" t="e">
        <f t="shared" si="469"/>
        <v>#REF!</v>
      </c>
      <c r="ER9251" t="e">
        <f t="shared" si="470"/>
        <v>#REF!</v>
      </c>
    </row>
    <row r="9252" spans="142:148" x14ac:dyDescent="0.25">
      <c r="EL9252">
        <v>9245</v>
      </c>
      <c r="EM9252" t="e">
        <v>#REF!</v>
      </c>
      <c r="EN9252" t="e">
        <v>#REF!</v>
      </c>
      <c r="EP9252" t="e">
        <f t="shared" si="468"/>
        <v>#REF!</v>
      </c>
      <c r="EQ9252" t="e">
        <f t="shared" si="469"/>
        <v>#REF!</v>
      </c>
      <c r="ER9252" t="e">
        <f t="shared" si="470"/>
        <v>#REF!</v>
      </c>
    </row>
    <row r="9253" spans="142:148" x14ac:dyDescent="0.25">
      <c r="EL9253">
        <v>9246</v>
      </c>
      <c r="EM9253" t="e">
        <v>#REF!</v>
      </c>
      <c r="EN9253" t="e">
        <v>#REF!</v>
      </c>
      <c r="EP9253" t="e">
        <f t="shared" si="468"/>
        <v>#REF!</v>
      </c>
      <c r="EQ9253" t="e">
        <f t="shared" si="469"/>
        <v>#REF!</v>
      </c>
      <c r="ER9253" t="e">
        <f t="shared" si="470"/>
        <v>#REF!</v>
      </c>
    </row>
    <row r="9254" spans="142:148" x14ac:dyDescent="0.25">
      <c r="EL9254">
        <v>9247</v>
      </c>
      <c r="EM9254" t="e">
        <v>#REF!</v>
      </c>
      <c r="EN9254" t="e">
        <v>#REF!</v>
      </c>
      <c r="EP9254" t="e">
        <f t="shared" si="468"/>
        <v>#REF!</v>
      </c>
      <c r="EQ9254" t="e">
        <f t="shared" si="469"/>
        <v>#REF!</v>
      </c>
      <c r="ER9254" t="e">
        <f t="shared" si="470"/>
        <v>#REF!</v>
      </c>
    </row>
    <row r="9255" spans="142:148" x14ac:dyDescent="0.25">
      <c r="EL9255">
        <v>9248</v>
      </c>
      <c r="EM9255" t="e">
        <v>#REF!</v>
      </c>
      <c r="EN9255" t="e">
        <v>#REF!</v>
      </c>
      <c r="EP9255" t="e">
        <f t="shared" si="468"/>
        <v>#REF!</v>
      </c>
      <c r="EQ9255" t="e">
        <f t="shared" si="469"/>
        <v>#REF!</v>
      </c>
      <c r="ER9255" t="e">
        <f t="shared" si="470"/>
        <v>#REF!</v>
      </c>
    </row>
    <row r="9256" spans="142:148" x14ac:dyDescent="0.25">
      <c r="EL9256">
        <v>9249</v>
      </c>
      <c r="EM9256" t="e">
        <v>#REF!</v>
      </c>
      <c r="EN9256" t="e">
        <v>#REF!</v>
      </c>
      <c r="EP9256" t="e">
        <f t="shared" si="468"/>
        <v>#REF!</v>
      </c>
      <c r="EQ9256" t="e">
        <f t="shared" si="469"/>
        <v>#REF!</v>
      </c>
      <c r="ER9256" t="e">
        <f t="shared" si="470"/>
        <v>#REF!</v>
      </c>
    </row>
    <row r="9257" spans="142:148" x14ac:dyDescent="0.25">
      <c r="EL9257">
        <v>9250</v>
      </c>
      <c r="EM9257" t="e">
        <v>#REF!</v>
      </c>
      <c r="EN9257" t="e">
        <v>#REF!</v>
      </c>
      <c r="EP9257" t="e">
        <f t="shared" si="468"/>
        <v>#REF!</v>
      </c>
      <c r="EQ9257" t="e">
        <f t="shared" si="469"/>
        <v>#REF!</v>
      </c>
      <c r="ER9257" t="e">
        <f t="shared" si="470"/>
        <v>#REF!</v>
      </c>
    </row>
    <row r="9258" spans="142:148" x14ac:dyDescent="0.25">
      <c r="EL9258">
        <v>9251</v>
      </c>
      <c r="EM9258" t="e">
        <v>#REF!</v>
      </c>
      <c r="EN9258" t="e">
        <v>#REF!</v>
      </c>
      <c r="EP9258" t="e">
        <f t="shared" si="468"/>
        <v>#REF!</v>
      </c>
      <c r="EQ9258" t="e">
        <f t="shared" si="469"/>
        <v>#REF!</v>
      </c>
      <c r="ER9258" t="e">
        <f t="shared" si="470"/>
        <v>#REF!</v>
      </c>
    </row>
    <row r="9259" spans="142:148" x14ac:dyDescent="0.25">
      <c r="EL9259">
        <v>9252</v>
      </c>
      <c r="EM9259" t="e">
        <v>#REF!</v>
      </c>
      <c r="EN9259" t="e">
        <v>#REF!</v>
      </c>
      <c r="EP9259" t="e">
        <f t="shared" si="468"/>
        <v>#REF!</v>
      </c>
      <c r="EQ9259" t="e">
        <f t="shared" si="469"/>
        <v>#REF!</v>
      </c>
      <c r="ER9259" t="e">
        <f t="shared" si="470"/>
        <v>#REF!</v>
      </c>
    </row>
    <row r="9260" spans="142:148" x14ac:dyDescent="0.25">
      <c r="EL9260">
        <v>9253</v>
      </c>
      <c r="EM9260" t="e">
        <v>#REF!</v>
      </c>
      <c r="EN9260" t="e">
        <v>#REF!</v>
      </c>
      <c r="EP9260" t="e">
        <f t="shared" si="468"/>
        <v>#REF!</v>
      </c>
      <c r="EQ9260" t="e">
        <f t="shared" si="469"/>
        <v>#REF!</v>
      </c>
      <c r="ER9260" t="e">
        <f t="shared" si="470"/>
        <v>#REF!</v>
      </c>
    </row>
    <row r="9261" spans="142:148" x14ac:dyDescent="0.25">
      <c r="EL9261">
        <v>9254</v>
      </c>
      <c r="EM9261" t="e">
        <v>#REF!</v>
      </c>
      <c r="EN9261" t="e">
        <v>#REF!</v>
      </c>
      <c r="EP9261" t="e">
        <f t="shared" si="468"/>
        <v>#REF!</v>
      </c>
      <c r="EQ9261" t="e">
        <f t="shared" si="469"/>
        <v>#REF!</v>
      </c>
      <c r="ER9261" t="e">
        <f t="shared" si="470"/>
        <v>#REF!</v>
      </c>
    </row>
    <row r="9262" spans="142:148" x14ac:dyDescent="0.25">
      <c r="EL9262">
        <v>9255</v>
      </c>
      <c r="EM9262" t="e">
        <v>#REF!</v>
      </c>
      <c r="EN9262" t="e">
        <v>#REF!</v>
      </c>
      <c r="EP9262" t="e">
        <f t="shared" si="468"/>
        <v>#REF!</v>
      </c>
      <c r="EQ9262" t="e">
        <f t="shared" si="469"/>
        <v>#REF!</v>
      </c>
      <c r="ER9262" t="e">
        <f t="shared" si="470"/>
        <v>#REF!</v>
      </c>
    </row>
    <row r="9263" spans="142:148" x14ac:dyDescent="0.25">
      <c r="EL9263">
        <v>9256</v>
      </c>
      <c r="EM9263" t="e">
        <v>#REF!</v>
      </c>
      <c r="EN9263" t="e">
        <v>#REF!</v>
      </c>
      <c r="EP9263" t="e">
        <f t="shared" si="468"/>
        <v>#REF!</v>
      </c>
      <c r="EQ9263" t="e">
        <f t="shared" si="469"/>
        <v>#REF!</v>
      </c>
      <c r="ER9263" t="e">
        <f t="shared" si="470"/>
        <v>#REF!</v>
      </c>
    </row>
    <row r="9264" spans="142:148" x14ac:dyDescent="0.25">
      <c r="EL9264">
        <v>9257</v>
      </c>
      <c r="EM9264" t="e">
        <v>#REF!</v>
      </c>
      <c r="EN9264" t="e">
        <v>#REF!</v>
      </c>
      <c r="EP9264" t="e">
        <f t="shared" si="468"/>
        <v>#REF!</v>
      </c>
      <c r="EQ9264" t="e">
        <f t="shared" si="469"/>
        <v>#REF!</v>
      </c>
      <c r="ER9264" t="e">
        <f t="shared" si="470"/>
        <v>#REF!</v>
      </c>
    </row>
    <row r="9265" spans="142:148" x14ac:dyDescent="0.25">
      <c r="EL9265">
        <v>9258</v>
      </c>
      <c r="EM9265" t="e">
        <v>#REF!</v>
      </c>
      <c r="EN9265" t="e">
        <v>#REF!</v>
      </c>
      <c r="EP9265" t="e">
        <f t="shared" si="468"/>
        <v>#REF!</v>
      </c>
      <c r="EQ9265" t="e">
        <f t="shared" si="469"/>
        <v>#REF!</v>
      </c>
      <c r="ER9265" t="e">
        <f t="shared" si="470"/>
        <v>#REF!</v>
      </c>
    </row>
    <row r="9266" spans="142:148" x14ac:dyDescent="0.25">
      <c r="EL9266">
        <v>9259</v>
      </c>
      <c r="EM9266" t="e">
        <v>#REF!</v>
      </c>
      <c r="EN9266" t="e">
        <v>#REF!</v>
      </c>
      <c r="EP9266" t="e">
        <f t="shared" si="468"/>
        <v>#REF!</v>
      </c>
      <c r="EQ9266" t="e">
        <f t="shared" si="469"/>
        <v>#REF!</v>
      </c>
      <c r="ER9266" t="e">
        <f t="shared" si="470"/>
        <v>#REF!</v>
      </c>
    </row>
    <row r="9267" spans="142:148" x14ac:dyDescent="0.25">
      <c r="EL9267">
        <v>9260</v>
      </c>
      <c r="EM9267" t="e">
        <v>#REF!</v>
      </c>
      <c r="EN9267" t="e">
        <v>#REF!</v>
      </c>
      <c r="EP9267" t="e">
        <f t="shared" si="468"/>
        <v>#REF!</v>
      </c>
      <c r="EQ9267" t="e">
        <f t="shared" si="469"/>
        <v>#REF!</v>
      </c>
      <c r="ER9267" t="e">
        <f t="shared" si="470"/>
        <v>#REF!</v>
      </c>
    </row>
    <row r="9268" spans="142:148" x14ac:dyDescent="0.25">
      <c r="EL9268">
        <v>9261</v>
      </c>
      <c r="EM9268" t="e">
        <v>#REF!</v>
      </c>
      <c r="EN9268" t="e">
        <v>#REF!</v>
      </c>
      <c r="EP9268" t="e">
        <f t="shared" si="468"/>
        <v>#REF!</v>
      </c>
      <c r="EQ9268" t="e">
        <f t="shared" si="469"/>
        <v>#REF!</v>
      </c>
      <c r="ER9268" t="e">
        <f t="shared" si="470"/>
        <v>#REF!</v>
      </c>
    </row>
    <row r="9269" spans="142:148" x14ac:dyDescent="0.25">
      <c r="EL9269">
        <v>9262</v>
      </c>
      <c r="EM9269" t="e">
        <v>#REF!</v>
      </c>
      <c r="EN9269" t="e">
        <v>#REF!</v>
      </c>
      <c r="EP9269" t="e">
        <f t="shared" si="468"/>
        <v>#REF!</v>
      </c>
      <c r="EQ9269" t="e">
        <f t="shared" si="469"/>
        <v>#REF!</v>
      </c>
      <c r="ER9269" t="e">
        <f t="shared" si="470"/>
        <v>#REF!</v>
      </c>
    </row>
    <row r="9270" spans="142:148" x14ac:dyDescent="0.25">
      <c r="EL9270">
        <v>9263</v>
      </c>
      <c r="EM9270" t="e">
        <v>#REF!</v>
      </c>
      <c r="EN9270" t="e">
        <v>#REF!</v>
      </c>
      <c r="EP9270" t="e">
        <f t="shared" si="468"/>
        <v>#REF!</v>
      </c>
      <c r="EQ9270" t="e">
        <f t="shared" si="469"/>
        <v>#REF!</v>
      </c>
      <c r="ER9270" t="e">
        <f t="shared" si="470"/>
        <v>#REF!</v>
      </c>
    </row>
    <row r="9271" spans="142:148" x14ac:dyDescent="0.25">
      <c r="EL9271">
        <v>9264</v>
      </c>
      <c r="EM9271" t="e">
        <v>#REF!</v>
      </c>
      <c r="EN9271" t="e">
        <v>#REF!</v>
      </c>
      <c r="EP9271" t="e">
        <f t="shared" si="468"/>
        <v>#REF!</v>
      </c>
      <c r="EQ9271" t="e">
        <f t="shared" si="469"/>
        <v>#REF!</v>
      </c>
      <c r="ER9271" t="e">
        <f t="shared" si="470"/>
        <v>#REF!</v>
      </c>
    </row>
    <row r="9272" spans="142:148" x14ac:dyDescent="0.25">
      <c r="EL9272">
        <v>9265</v>
      </c>
      <c r="EM9272" t="e">
        <v>#REF!</v>
      </c>
      <c r="EN9272" t="e">
        <v>#REF!</v>
      </c>
      <c r="EP9272" t="e">
        <f t="shared" si="468"/>
        <v>#REF!</v>
      </c>
      <c r="EQ9272" t="e">
        <f t="shared" si="469"/>
        <v>#REF!</v>
      </c>
      <c r="ER9272" t="e">
        <f t="shared" si="470"/>
        <v>#REF!</v>
      </c>
    </row>
    <row r="9273" spans="142:148" x14ac:dyDescent="0.25">
      <c r="EL9273">
        <v>9266</v>
      </c>
      <c r="EM9273" t="e">
        <v>#REF!</v>
      </c>
      <c r="EN9273" t="e">
        <v>#REF!</v>
      </c>
      <c r="EP9273" t="e">
        <f t="shared" si="468"/>
        <v>#REF!</v>
      </c>
      <c r="EQ9273" t="e">
        <f t="shared" si="469"/>
        <v>#REF!</v>
      </c>
      <c r="ER9273" t="e">
        <f t="shared" si="470"/>
        <v>#REF!</v>
      </c>
    </row>
    <row r="9274" spans="142:148" x14ac:dyDescent="0.25">
      <c r="EL9274">
        <v>9267</v>
      </c>
      <c r="EM9274" t="e">
        <v>#REF!</v>
      </c>
      <c r="EN9274" t="e">
        <v>#REF!</v>
      </c>
      <c r="EP9274" t="e">
        <f t="shared" si="468"/>
        <v>#REF!</v>
      </c>
      <c r="EQ9274" t="e">
        <f t="shared" si="469"/>
        <v>#REF!</v>
      </c>
      <c r="ER9274" t="e">
        <f t="shared" si="470"/>
        <v>#REF!</v>
      </c>
    </row>
    <row r="9275" spans="142:148" x14ac:dyDescent="0.25">
      <c r="EL9275">
        <v>9268</v>
      </c>
      <c r="EM9275" t="e">
        <v>#REF!</v>
      </c>
      <c r="EN9275" t="e">
        <v>#REF!</v>
      </c>
      <c r="EP9275" t="e">
        <f t="shared" si="468"/>
        <v>#REF!</v>
      </c>
      <c r="EQ9275" t="e">
        <f t="shared" si="469"/>
        <v>#REF!</v>
      </c>
      <c r="ER9275" t="e">
        <f t="shared" si="470"/>
        <v>#REF!</v>
      </c>
    </row>
    <row r="9276" spans="142:148" x14ac:dyDescent="0.25">
      <c r="EL9276">
        <v>9269</v>
      </c>
      <c r="EM9276" t="e">
        <v>#REF!</v>
      </c>
      <c r="EN9276" t="e">
        <v>#REF!</v>
      </c>
      <c r="EP9276" t="e">
        <f t="shared" si="468"/>
        <v>#REF!</v>
      </c>
      <c r="EQ9276" t="e">
        <f t="shared" si="469"/>
        <v>#REF!</v>
      </c>
      <c r="ER9276" t="e">
        <f t="shared" si="470"/>
        <v>#REF!</v>
      </c>
    </row>
    <row r="9277" spans="142:148" x14ac:dyDescent="0.25">
      <c r="EL9277">
        <v>9270</v>
      </c>
      <c r="EM9277" t="e">
        <v>#REF!</v>
      </c>
      <c r="EN9277" t="e">
        <v>#REF!</v>
      </c>
      <c r="EP9277" t="e">
        <f t="shared" si="468"/>
        <v>#REF!</v>
      </c>
      <c r="EQ9277" t="e">
        <f t="shared" si="469"/>
        <v>#REF!</v>
      </c>
      <c r="ER9277" t="e">
        <f t="shared" si="470"/>
        <v>#REF!</v>
      </c>
    </row>
    <row r="9278" spans="142:148" x14ac:dyDescent="0.25">
      <c r="EL9278">
        <v>9271</v>
      </c>
      <c r="EM9278" t="e">
        <v>#REF!</v>
      </c>
      <c r="EN9278" t="e">
        <v>#REF!</v>
      </c>
      <c r="EP9278" t="e">
        <f t="shared" si="468"/>
        <v>#REF!</v>
      </c>
      <c r="EQ9278" t="e">
        <f t="shared" si="469"/>
        <v>#REF!</v>
      </c>
      <c r="ER9278" t="e">
        <f t="shared" si="470"/>
        <v>#REF!</v>
      </c>
    </row>
    <row r="9279" spans="142:148" x14ac:dyDescent="0.25">
      <c r="EL9279">
        <v>9272</v>
      </c>
      <c r="EM9279" t="e">
        <v>#REF!</v>
      </c>
      <c r="EN9279" t="e">
        <v>#REF!</v>
      </c>
      <c r="EP9279" t="e">
        <f t="shared" si="468"/>
        <v>#REF!</v>
      </c>
      <c r="EQ9279" t="e">
        <f t="shared" si="469"/>
        <v>#REF!</v>
      </c>
      <c r="ER9279" t="e">
        <f t="shared" si="470"/>
        <v>#REF!</v>
      </c>
    </row>
    <row r="9280" spans="142:148" x14ac:dyDescent="0.25">
      <c r="EL9280">
        <v>9273</v>
      </c>
      <c r="EM9280" t="e">
        <v>#REF!</v>
      </c>
      <c r="EN9280" t="e">
        <v>#REF!</v>
      </c>
      <c r="EP9280" t="e">
        <f t="shared" si="468"/>
        <v>#REF!</v>
      </c>
      <c r="EQ9280" t="e">
        <f t="shared" si="469"/>
        <v>#REF!</v>
      </c>
      <c r="ER9280" t="e">
        <f t="shared" si="470"/>
        <v>#REF!</v>
      </c>
    </row>
    <row r="9281" spans="142:148" x14ac:dyDescent="0.25">
      <c r="EL9281">
        <v>9274</v>
      </c>
      <c r="EM9281" t="e">
        <v>#REF!</v>
      </c>
      <c r="EN9281" t="e">
        <v>#REF!</v>
      </c>
      <c r="EP9281" t="e">
        <f t="shared" si="468"/>
        <v>#REF!</v>
      </c>
      <c r="EQ9281" t="e">
        <f t="shared" si="469"/>
        <v>#REF!</v>
      </c>
      <c r="ER9281" t="e">
        <f t="shared" si="470"/>
        <v>#REF!</v>
      </c>
    </row>
    <row r="9282" spans="142:148" x14ac:dyDescent="0.25">
      <c r="EL9282">
        <v>9275</v>
      </c>
      <c r="EM9282" t="e">
        <v>#REF!</v>
      </c>
      <c r="EN9282" t="e">
        <v>#REF!</v>
      </c>
      <c r="EP9282" t="e">
        <f t="shared" si="468"/>
        <v>#REF!</v>
      </c>
      <c r="EQ9282" t="e">
        <f t="shared" si="469"/>
        <v>#REF!</v>
      </c>
      <c r="ER9282" t="e">
        <f t="shared" si="470"/>
        <v>#REF!</v>
      </c>
    </row>
    <row r="9283" spans="142:148" x14ac:dyDescent="0.25">
      <c r="EL9283">
        <v>9276</v>
      </c>
      <c r="EM9283" t="e">
        <v>#REF!</v>
      </c>
      <c r="EN9283" t="e">
        <v>#REF!</v>
      </c>
      <c r="EP9283" t="e">
        <f t="shared" si="468"/>
        <v>#REF!</v>
      </c>
      <c r="EQ9283" t="e">
        <f t="shared" si="469"/>
        <v>#REF!</v>
      </c>
      <c r="ER9283" t="e">
        <f t="shared" si="470"/>
        <v>#REF!</v>
      </c>
    </row>
    <row r="9284" spans="142:148" x14ac:dyDescent="0.25">
      <c r="EL9284">
        <v>9277</v>
      </c>
      <c r="EM9284" t="e">
        <v>#REF!</v>
      </c>
      <c r="EN9284" t="e">
        <v>#REF!</v>
      </c>
      <c r="EP9284" t="e">
        <f t="shared" si="468"/>
        <v>#REF!</v>
      </c>
      <c r="EQ9284" t="e">
        <f t="shared" si="469"/>
        <v>#REF!</v>
      </c>
      <c r="ER9284" t="e">
        <f t="shared" si="470"/>
        <v>#REF!</v>
      </c>
    </row>
    <row r="9285" spans="142:148" x14ac:dyDescent="0.25">
      <c r="EL9285">
        <v>9278</v>
      </c>
      <c r="EM9285" t="e">
        <v>#REF!</v>
      </c>
      <c r="EN9285" t="e">
        <v>#REF!</v>
      </c>
      <c r="EP9285" t="e">
        <f t="shared" si="468"/>
        <v>#REF!</v>
      </c>
      <c r="EQ9285" t="e">
        <f t="shared" si="469"/>
        <v>#REF!</v>
      </c>
      <c r="ER9285" t="e">
        <f t="shared" si="470"/>
        <v>#REF!</v>
      </c>
    </row>
    <row r="9286" spans="142:148" x14ac:dyDescent="0.25">
      <c r="EL9286">
        <v>9279</v>
      </c>
      <c r="EM9286" t="e">
        <v>#REF!</v>
      </c>
      <c r="EN9286" t="e">
        <v>#REF!</v>
      </c>
      <c r="EP9286" t="e">
        <f t="shared" si="468"/>
        <v>#REF!</v>
      </c>
      <c r="EQ9286" t="e">
        <f t="shared" si="469"/>
        <v>#REF!</v>
      </c>
      <c r="ER9286" t="e">
        <f t="shared" si="470"/>
        <v>#REF!</v>
      </c>
    </row>
    <row r="9287" spans="142:148" x14ac:dyDescent="0.25">
      <c r="EL9287">
        <v>9280</v>
      </c>
      <c r="EM9287" t="e">
        <v>#REF!</v>
      </c>
      <c r="EN9287" t="e">
        <v>#REF!</v>
      </c>
      <c r="EP9287" t="e">
        <f t="shared" si="468"/>
        <v>#REF!</v>
      </c>
      <c r="EQ9287" t="e">
        <f t="shared" si="469"/>
        <v>#REF!</v>
      </c>
      <c r="ER9287" t="e">
        <f t="shared" si="470"/>
        <v>#REF!</v>
      </c>
    </row>
    <row r="9288" spans="142:148" x14ac:dyDescent="0.25">
      <c r="EL9288">
        <v>9281</v>
      </c>
      <c r="EM9288" t="e">
        <v>#REF!</v>
      </c>
      <c r="EN9288" t="e">
        <v>#REF!</v>
      </c>
      <c r="EP9288" t="e">
        <f t="shared" si="468"/>
        <v>#REF!</v>
      </c>
      <c r="EQ9288" t="e">
        <f t="shared" si="469"/>
        <v>#REF!</v>
      </c>
      <c r="ER9288" t="e">
        <f t="shared" si="470"/>
        <v>#REF!</v>
      </c>
    </row>
    <row r="9289" spans="142:148" x14ac:dyDescent="0.25">
      <c r="EL9289">
        <v>9282</v>
      </c>
      <c r="EM9289" t="e">
        <v>#REF!</v>
      </c>
      <c r="EN9289" t="e">
        <v>#REF!</v>
      </c>
      <c r="EP9289" t="e">
        <f t="shared" si="468"/>
        <v>#REF!</v>
      </c>
      <c r="EQ9289" t="e">
        <f t="shared" si="469"/>
        <v>#REF!</v>
      </c>
      <c r="ER9289" t="e">
        <f t="shared" si="470"/>
        <v>#REF!</v>
      </c>
    </row>
    <row r="9290" spans="142:148" x14ac:dyDescent="0.25">
      <c r="EL9290">
        <v>9283</v>
      </c>
      <c r="EM9290" t="e">
        <v>#REF!</v>
      </c>
      <c r="EN9290" t="e">
        <v>#REF!</v>
      </c>
      <c r="EP9290" t="e">
        <f t="shared" si="468"/>
        <v>#REF!</v>
      </c>
      <c r="EQ9290" t="e">
        <f t="shared" si="469"/>
        <v>#REF!</v>
      </c>
      <c r="ER9290" t="e">
        <f t="shared" si="470"/>
        <v>#REF!</v>
      </c>
    </row>
    <row r="9291" spans="142:148" x14ac:dyDescent="0.25">
      <c r="EL9291">
        <v>9284</v>
      </c>
      <c r="EM9291" t="e">
        <v>#REF!</v>
      </c>
      <c r="EN9291" t="e">
        <v>#REF!</v>
      </c>
      <c r="EP9291" t="e">
        <f t="shared" si="468"/>
        <v>#REF!</v>
      </c>
      <c r="EQ9291" t="e">
        <f t="shared" si="469"/>
        <v>#REF!</v>
      </c>
      <c r="ER9291" t="e">
        <f t="shared" si="470"/>
        <v>#REF!</v>
      </c>
    </row>
    <row r="9292" spans="142:148" x14ac:dyDescent="0.25">
      <c r="EL9292">
        <v>9285</v>
      </c>
      <c r="EM9292" t="e">
        <v>#REF!</v>
      </c>
      <c r="EN9292" t="e">
        <v>#REF!</v>
      </c>
      <c r="EP9292" t="e">
        <f t="shared" si="468"/>
        <v>#REF!</v>
      </c>
      <c r="EQ9292" t="e">
        <f t="shared" si="469"/>
        <v>#REF!</v>
      </c>
      <c r="ER9292" t="e">
        <f t="shared" si="470"/>
        <v>#REF!</v>
      </c>
    </row>
    <row r="9293" spans="142:148" x14ac:dyDescent="0.25">
      <c r="EL9293">
        <v>9286</v>
      </c>
      <c r="EM9293" t="e">
        <v>#REF!</v>
      </c>
      <c r="EN9293" t="e">
        <v>#REF!</v>
      </c>
      <c r="EP9293" t="e">
        <f t="shared" si="468"/>
        <v>#REF!</v>
      </c>
      <c r="EQ9293" t="e">
        <f t="shared" si="469"/>
        <v>#REF!</v>
      </c>
      <c r="ER9293" t="e">
        <f t="shared" si="470"/>
        <v>#REF!</v>
      </c>
    </row>
    <row r="9294" spans="142:148" x14ac:dyDescent="0.25">
      <c r="EL9294">
        <v>9287</v>
      </c>
      <c r="EM9294" t="e">
        <v>#REF!</v>
      </c>
      <c r="EN9294" t="e">
        <v>#REF!</v>
      </c>
      <c r="EP9294" t="e">
        <f t="shared" si="468"/>
        <v>#REF!</v>
      </c>
      <c r="EQ9294" t="e">
        <f t="shared" si="469"/>
        <v>#REF!</v>
      </c>
      <c r="ER9294" t="e">
        <f t="shared" si="470"/>
        <v>#REF!</v>
      </c>
    </row>
    <row r="9295" spans="142:148" x14ac:dyDescent="0.25">
      <c r="EL9295">
        <v>9288</v>
      </c>
      <c r="EM9295" t="e">
        <v>#REF!</v>
      </c>
      <c r="EN9295" t="e">
        <v>#REF!</v>
      </c>
      <c r="EP9295" t="e">
        <f t="shared" si="468"/>
        <v>#REF!</v>
      </c>
      <c r="EQ9295" t="e">
        <f t="shared" si="469"/>
        <v>#REF!</v>
      </c>
      <c r="ER9295" t="e">
        <f t="shared" si="470"/>
        <v>#REF!</v>
      </c>
    </row>
    <row r="9296" spans="142:148" x14ac:dyDescent="0.25">
      <c r="EL9296">
        <v>9289</v>
      </c>
      <c r="EM9296" t="e">
        <v>#REF!</v>
      </c>
      <c r="EN9296" t="e">
        <v>#REF!</v>
      </c>
      <c r="EP9296" t="e">
        <f t="shared" si="468"/>
        <v>#REF!</v>
      </c>
      <c r="EQ9296" t="e">
        <f t="shared" si="469"/>
        <v>#REF!</v>
      </c>
      <c r="ER9296" t="e">
        <f t="shared" si="470"/>
        <v>#REF!</v>
      </c>
    </row>
    <row r="9297" spans="142:148" x14ac:dyDescent="0.25">
      <c r="EL9297">
        <v>9290</v>
      </c>
      <c r="EM9297" t="e">
        <v>#REF!</v>
      </c>
      <c r="EN9297" t="e">
        <v>#REF!</v>
      </c>
      <c r="EP9297" t="e">
        <f t="shared" si="468"/>
        <v>#REF!</v>
      </c>
      <c r="EQ9297" t="e">
        <f t="shared" si="469"/>
        <v>#REF!</v>
      </c>
      <c r="ER9297" t="e">
        <f t="shared" si="470"/>
        <v>#REF!</v>
      </c>
    </row>
    <row r="9298" spans="142:148" x14ac:dyDescent="0.25">
      <c r="EL9298">
        <v>9291</v>
      </c>
      <c r="EM9298" t="e">
        <v>#REF!</v>
      </c>
      <c r="EN9298" t="e">
        <v>#REF!</v>
      </c>
      <c r="EP9298" t="e">
        <f t="shared" si="468"/>
        <v>#REF!</v>
      </c>
      <c r="EQ9298" t="e">
        <f t="shared" si="469"/>
        <v>#REF!</v>
      </c>
      <c r="ER9298" t="e">
        <f t="shared" si="470"/>
        <v>#REF!</v>
      </c>
    </row>
    <row r="9299" spans="142:148" x14ac:dyDescent="0.25">
      <c r="EL9299">
        <v>9292</v>
      </c>
      <c r="EM9299" t="e">
        <v>#REF!</v>
      </c>
      <c r="EN9299" t="e">
        <v>#REF!</v>
      </c>
      <c r="EP9299" t="e">
        <f t="shared" si="468"/>
        <v>#REF!</v>
      </c>
      <c r="EQ9299" t="e">
        <f t="shared" si="469"/>
        <v>#REF!</v>
      </c>
      <c r="ER9299" t="e">
        <f t="shared" si="470"/>
        <v>#REF!</v>
      </c>
    </row>
    <row r="9300" spans="142:148" x14ac:dyDescent="0.25">
      <c r="EL9300">
        <v>9293</v>
      </c>
      <c r="EM9300" t="e">
        <v>#REF!</v>
      </c>
      <c r="EN9300" t="e">
        <v>#REF!</v>
      </c>
      <c r="EP9300" t="e">
        <f t="shared" si="468"/>
        <v>#REF!</v>
      </c>
      <c r="EQ9300" t="e">
        <f t="shared" si="469"/>
        <v>#REF!</v>
      </c>
      <c r="ER9300" t="e">
        <f t="shared" si="470"/>
        <v>#REF!</v>
      </c>
    </row>
    <row r="9301" spans="142:148" x14ac:dyDescent="0.25">
      <c r="EL9301">
        <v>9294</v>
      </c>
      <c r="EM9301" t="e">
        <v>#REF!</v>
      </c>
      <c r="EN9301" t="e">
        <v>#REF!</v>
      </c>
      <c r="EP9301" t="e">
        <f t="shared" si="468"/>
        <v>#REF!</v>
      </c>
      <c r="EQ9301" t="e">
        <f t="shared" si="469"/>
        <v>#REF!</v>
      </c>
      <c r="ER9301" t="e">
        <f t="shared" si="470"/>
        <v>#REF!</v>
      </c>
    </row>
    <row r="9302" spans="142:148" x14ac:dyDescent="0.25">
      <c r="EL9302">
        <v>9295</v>
      </c>
      <c r="EM9302" t="e">
        <v>#REF!</v>
      </c>
      <c r="EN9302" t="e">
        <v>#REF!</v>
      </c>
      <c r="EP9302" t="e">
        <f t="shared" si="468"/>
        <v>#REF!</v>
      </c>
      <c r="EQ9302" t="e">
        <f t="shared" si="469"/>
        <v>#REF!</v>
      </c>
      <c r="ER9302" t="e">
        <f t="shared" si="470"/>
        <v>#REF!</v>
      </c>
    </row>
    <row r="9303" spans="142:148" x14ac:dyDescent="0.25">
      <c r="EL9303">
        <v>9296</v>
      </c>
      <c r="EM9303" t="e">
        <v>#REF!</v>
      </c>
      <c r="EN9303" t="e">
        <v>#REF!</v>
      </c>
      <c r="EP9303" t="e">
        <f t="shared" si="468"/>
        <v>#REF!</v>
      </c>
      <c r="EQ9303" t="e">
        <f t="shared" si="469"/>
        <v>#REF!</v>
      </c>
      <c r="ER9303" t="e">
        <f t="shared" si="470"/>
        <v>#REF!</v>
      </c>
    </row>
    <row r="9304" spans="142:148" x14ac:dyDescent="0.25">
      <c r="EL9304">
        <v>9297</v>
      </c>
      <c r="EM9304" t="e">
        <v>#REF!</v>
      </c>
      <c r="EN9304" t="e">
        <v>#REF!</v>
      </c>
      <c r="EP9304" t="e">
        <f t="shared" ref="EP9304:EP9367" si="471">IF(EM9304&gt;EN9304,1,0)</f>
        <v>#REF!</v>
      </c>
      <c r="EQ9304" t="e">
        <f t="shared" ref="EQ9304:EQ9367" si="472">IF(EP9304&gt;0,0,1)</f>
        <v>#REF!</v>
      </c>
      <c r="ER9304" t="e">
        <f t="shared" ref="ER9304:ER9367" si="473">IF(EM9304&gt;EN9304,EM9304-EN9304,EN9304-EM9304)</f>
        <v>#REF!</v>
      </c>
    </row>
    <row r="9305" spans="142:148" x14ac:dyDescent="0.25">
      <c r="EL9305">
        <v>9298</v>
      </c>
      <c r="EM9305" t="e">
        <v>#REF!</v>
      </c>
      <c r="EN9305" t="e">
        <v>#REF!</v>
      </c>
      <c r="EP9305" t="e">
        <f t="shared" si="471"/>
        <v>#REF!</v>
      </c>
      <c r="EQ9305" t="e">
        <f t="shared" si="472"/>
        <v>#REF!</v>
      </c>
      <c r="ER9305" t="e">
        <f t="shared" si="473"/>
        <v>#REF!</v>
      </c>
    </row>
    <row r="9306" spans="142:148" x14ac:dyDescent="0.25">
      <c r="EL9306">
        <v>9299</v>
      </c>
      <c r="EM9306" t="e">
        <v>#REF!</v>
      </c>
      <c r="EN9306" t="e">
        <v>#REF!</v>
      </c>
      <c r="EP9306" t="e">
        <f t="shared" si="471"/>
        <v>#REF!</v>
      </c>
      <c r="EQ9306" t="e">
        <f t="shared" si="472"/>
        <v>#REF!</v>
      </c>
      <c r="ER9306" t="e">
        <f t="shared" si="473"/>
        <v>#REF!</v>
      </c>
    </row>
    <row r="9307" spans="142:148" x14ac:dyDescent="0.25">
      <c r="EL9307">
        <v>9300</v>
      </c>
      <c r="EM9307" t="e">
        <v>#REF!</v>
      </c>
      <c r="EN9307" t="e">
        <v>#REF!</v>
      </c>
      <c r="EP9307" t="e">
        <f t="shared" si="471"/>
        <v>#REF!</v>
      </c>
      <c r="EQ9307" t="e">
        <f t="shared" si="472"/>
        <v>#REF!</v>
      </c>
      <c r="ER9307" t="e">
        <f t="shared" si="473"/>
        <v>#REF!</v>
      </c>
    </row>
    <row r="9308" spans="142:148" x14ac:dyDescent="0.25">
      <c r="EL9308">
        <v>9301</v>
      </c>
      <c r="EM9308" t="e">
        <v>#REF!</v>
      </c>
      <c r="EN9308" t="e">
        <v>#REF!</v>
      </c>
      <c r="EP9308" t="e">
        <f t="shared" si="471"/>
        <v>#REF!</v>
      </c>
      <c r="EQ9308" t="e">
        <f t="shared" si="472"/>
        <v>#REF!</v>
      </c>
      <c r="ER9308" t="e">
        <f t="shared" si="473"/>
        <v>#REF!</v>
      </c>
    </row>
    <row r="9309" spans="142:148" x14ac:dyDescent="0.25">
      <c r="EL9309">
        <v>9302</v>
      </c>
      <c r="EM9309" t="e">
        <v>#REF!</v>
      </c>
      <c r="EN9309" t="e">
        <v>#REF!</v>
      </c>
      <c r="EP9309" t="e">
        <f t="shared" si="471"/>
        <v>#REF!</v>
      </c>
      <c r="EQ9309" t="e">
        <f t="shared" si="472"/>
        <v>#REF!</v>
      </c>
      <c r="ER9309" t="e">
        <f t="shared" si="473"/>
        <v>#REF!</v>
      </c>
    </row>
    <row r="9310" spans="142:148" x14ac:dyDescent="0.25">
      <c r="EL9310">
        <v>9303</v>
      </c>
      <c r="EM9310" t="e">
        <v>#REF!</v>
      </c>
      <c r="EN9310" t="e">
        <v>#REF!</v>
      </c>
      <c r="EP9310" t="e">
        <f t="shared" si="471"/>
        <v>#REF!</v>
      </c>
      <c r="EQ9310" t="e">
        <f t="shared" si="472"/>
        <v>#REF!</v>
      </c>
      <c r="ER9310" t="e">
        <f t="shared" si="473"/>
        <v>#REF!</v>
      </c>
    </row>
    <row r="9311" spans="142:148" x14ac:dyDescent="0.25">
      <c r="EL9311">
        <v>9304</v>
      </c>
      <c r="EM9311" t="e">
        <v>#REF!</v>
      </c>
      <c r="EN9311" t="e">
        <v>#REF!</v>
      </c>
      <c r="EP9311" t="e">
        <f t="shared" si="471"/>
        <v>#REF!</v>
      </c>
      <c r="EQ9311" t="e">
        <f t="shared" si="472"/>
        <v>#REF!</v>
      </c>
      <c r="ER9311" t="e">
        <f t="shared" si="473"/>
        <v>#REF!</v>
      </c>
    </row>
    <row r="9312" spans="142:148" x14ac:dyDescent="0.25">
      <c r="EL9312">
        <v>9305</v>
      </c>
      <c r="EM9312" t="e">
        <v>#REF!</v>
      </c>
      <c r="EN9312" t="e">
        <v>#REF!</v>
      </c>
      <c r="EP9312" t="e">
        <f t="shared" si="471"/>
        <v>#REF!</v>
      </c>
      <c r="EQ9312" t="e">
        <f t="shared" si="472"/>
        <v>#REF!</v>
      </c>
      <c r="ER9312" t="e">
        <f t="shared" si="473"/>
        <v>#REF!</v>
      </c>
    </row>
    <row r="9313" spans="142:148" x14ac:dyDescent="0.25">
      <c r="EL9313">
        <v>9306</v>
      </c>
      <c r="EM9313" t="e">
        <v>#REF!</v>
      </c>
      <c r="EN9313" t="e">
        <v>#REF!</v>
      </c>
      <c r="EP9313" t="e">
        <f t="shared" si="471"/>
        <v>#REF!</v>
      </c>
      <c r="EQ9313" t="e">
        <f t="shared" si="472"/>
        <v>#REF!</v>
      </c>
      <c r="ER9313" t="e">
        <f t="shared" si="473"/>
        <v>#REF!</v>
      </c>
    </row>
    <row r="9314" spans="142:148" x14ac:dyDescent="0.25">
      <c r="EL9314">
        <v>9307</v>
      </c>
      <c r="EM9314" t="e">
        <v>#REF!</v>
      </c>
      <c r="EN9314" t="e">
        <v>#REF!</v>
      </c>
      <c r="EP9314" t="e">
        <f t="shared" si="471"/>
        <v>#REF!</v>
      </c>
      <c r="EQ9314" t="e">
        <f t="shared" si="472"/>
        <v>#REF!</v>
      </c>
      <c r="ER9314" t="e">
        <f t="shared" si="473"/>
        <v>#REF!</v>
      </c>
    </row>
    <row r="9315" spans="142:148" x14ac:dyDescent="0.25">
      <c r="EL9315">
        <v>9308</v>
      </c>
      <c r="EM9315" t="e">
        <v>#REF!</v>
      </c>
      <c r="EN9315" t="e">
        <v>#REF!</v>
      </c>
      <c r="EP9315" t="e">
        <f t="shared" si="471"/>
        <v>#REF!</v>
      </c>
      <c r="EQ9315" t="e">
        <f t="shared" si="472"/>
        <v>#REF!</v>
      </c>
      <c r="ER9315" t="e">
        <f t="shared" si="473"/>
        <v>#REF!</v>
      </c>
    </row>
    <row r="9316" spans="142:148" x14ac:dyDescent="0.25">
      <c r="EL9316">
        <v>9309</v>
      </c>
      <c r="EM9316" t="e">
        <v>#REF!</v>
      </c>
      <c r="EN9316" t="e">
        <v>#REF!</v>
      </c>
      <c r="EP9316" t="e">
        <f t="shared" si="471"/>
        <v>#REF!</v>
      </c>
      <c r="EQ9316" t="e">
        <f t="shared" si="472"/>
        <v>#REF!</v>
      </c>
      <c r="ER9316" t="e">
        <f t="shared" si="473"/>
        <v>#REF!</v>
      </c>
    </row>
    <row r="9317" spans="142:148" x14ac:dyDescent="0.25">
      <c r="EL9317">
        <v>9310</v>
      </c>
      <c r="EM9317" t="e">
        <v>#REF!</v>
      </c>
      <c r="EN9317" t="e">
        <v>#REF!</v>
      </c>
      <c r="EP9317" t="e">
        <f t="shared" si="471"/>
        <v>#REF!</v>
      </c>
      <c r="EQ9317" t="e">
        <f t="shared" si="472"/>
        <v>#REF!</v>
      </c>
      <c r="ER9317" t="e">
        <f t="shared" si="473"/>
        <v>#REF!</v>
      </c>
    </row>
    <row r="9318" spans="142:148" x14ac:dyDescent="0.25">
      <c r="EL9318">
        <v>9311</v>
      </c>
      <c r="EM9318" t="e">
        <v>#REF!</v>
      </c>
      <c r="EN9318" t="e">
        <v>#REF!</v>
      </c>
      <c r="EP9318" t="e">
        <f t="shared" si="471"/>
        <v>#REF!</v>
      </c>
      <c r="EQ9318" t="e">
        <f t="shared" si="472"/>
        <v>#REF!</v>
      </c>
      <c r="ER9318" t="e">
        <f t="shared" si="473"/>
        <v>#REF!</v>
      </c>
    </row>
    <row r="9319" spans="142:148" x14ac:dyDescent="0.25">
      <c r="EL9319">
        <v>9312</v>
      </c>
      <c r="EM9319" t="e">
        <v>#REF!</v>
      </c>
      <c r="EN9319" t="e">
        <v>#REF!</v>
      </c>
      <c r="EP9319" t="e">
        <f t="shared" si="471"/>
        <v>#REF!</v>
      </c>
      <c r="EQ9319" t="e">
        <f t="shared" si="472"/>
        <v>#REF!</v>
      </c>
      <c r="ER9319" t="e">
        <f t="shared" si="473"/>
        <v>#REF!</v>
      </c>
    </row>
    <row r="9320" spans="142:148" x14ac:dyDescent="0.25">
      <c r="EL9320">
        <v>9313</v>
      </c>
      <c r="EM9320" t="e">
        <v>#REF!</v>
      </c>
      <c r="EN9320" t="e">
        <v>#REF!</v>
      </c>
      <c r="EP9320" t="e">
        <f t="shared" si="471"/>
        <v>#REF!</v>
      </c>
      <c r="EQ9320" t="e">
        <f t="shared" si="472"/>
        <v>#REF!</v>
      </c>
      <c r="ER9320" t="e">
        <f t="shared" si="473"/>
        <v>#REF!</v>
      </c>
    </row>
    <row r="9321" spans="142:148" x14ac:dyDescent="0.25">
      <c r="EL9321">
        <v>9314</v>
      </c>
      <c r="EM9321" t="e">
        <v>#REF!</v>
      </c>
      <c r="EN9321" t="e">
        <v>#REF!</v>
      </c>
      <c r="EP9321" t="e">
        <f t="shared" si="471"/>
        <v>#REF!</v>
      </c>
      <c r="EQ9321" t="e">
        <f t="shared" si="472"/>
        <v>#REF!</v>
      </c>
      <c r="ER9321" t="e">
        <f t="shared" si="473"/>
        <v>#REF!</v>
      </c>
    </row>
    <row r="9322" spans="142:148" x14ac:dyDescent="0.25">
      <c r="EL9322">
        <v>9315</v>
      </c>
      <c r="EM9322" t="e">
        <v>#REF!</v>
      </c>
      <c r="EN9322" t="e">
        <v>#REF!</v>
      </c>
      <c r="EP9322" t="e">
        <f t="shared" si="471"/>
        <v>#REF!</v>
      </c>
      <c r="EQ9322" t="e">
        <f t="shared" si="472"/>
        <v>#REF!</v>
      </c>
      <c r="ER9322" t="e">
        <f t="shared" si="473"/>
        <v>#REF!</v>
      </c>
    </row>
    <row r="9323" spans="142:148" x14ac:dyDescent="0.25">
      <c r="EL9323">
        <v>9316</v>
      </c>
      <c r="EM9323" t="e">
        <v>#REF!</v>
      </c>
      <c r="EN9323" t="e">
        <v>#REF!</v>
      </c>
      <c r="EP9323" t="e">
        <f t="shared" si="471"/>
        <v>#REF!</v>
      </c>
      <c r="EQ9323" t="e">
        <f t="shared" si="472"/>
        <v>#REF!</v>
      </c>
      <c r="ER9323" t="e">
        <f t="shared" si="473"/>
        <v>#REF!</v>
      </c>
    </row>
    <row r="9324" spans="142:148" x14ac:dyDescent="0.25">
      <c r="EL9324">
        <v>9317</v>
      </c>
      <c r="EM9324" t="e">
        <v>#REF!</v>
      </c>
      <c r="EN9324" t="e">
        <v>#REF!</v>
      </c>
      <c r="EP9324" t="e">
        <f t="shared" si="471"/>
        <v>#REF!</v>
      </c>
      <c r="EQ9324" t="e">
        <f t="shared" si="472"/>
        <v>#REF!</v>
      </c>
      <c r="ER9324" t="e">
        <f t="shared" si="473"/>
        <v>#REF!</v>
      </c>
    </row>
    <row r="9325" spans="142:148" x14ac:dyDescent="0.25">
      <c r="EL9325">
        <v>9318</v>
      </c>
      <c r="EM9325" t="e">
        <v>#REF!</v>
      </c>
      <c r="EN9325" t="e">
        <v>#REF!</v>
      </c>
      <c r="EP9325" t="e">
        <f t="shared" si="471"/>
        <v>#REF!</v>
      </c>
      <c r="EQ9325" t="e">
        <f t="shared" si="472"/>
        <v>#REF!</v>
      </c>
      <c r="ER9325" t="e">
        <f t="shared" si="473"/>
        <v>#REF!</v>
      </c>
    </row>
    <row r="9326" spans="142:148" x14ac:dyDescent="0.25">
      <c r="EL9326">
        <v>9319</v>
      </c>
      <c r="EM9326" t="e">
        <v>#REF!</v>
      </c>
      <c r="EN9326" t="e">
        <v>#REF!</v>
      </c>
      <c r="EP9326" t="e">
        <f t="shared" si="471"/>
        <v>#REF!</v>
      </c>
      <c r="EQ9326" t="e">
        <f t="shared" si="472"/>
        <v>#REF!</v>
      </c>
      <c r="ER9326" t="e">
        <f t="shared" si="473"/>
        <v>#REF!</v>
      </c>
    </row>
    <row r="9327" spans="142:148" x14ac:dyDescent="0.25">
      <c r="EL9327">
        <v>9320</v>
      </c>
      <c r="EM9327" t="e">
        <v>#REF!</v>
      </c>
      <c r="EN9327" t="e">
        <v>#REF!</v>
      </c>
      <c r="EP9327" t="e">
        <f t="shared" si="471"/>
        <v>#REF!</v>
      </c>
      <c r="EQ9327" t="e">
        <f t="shared" si="472"/>
        <v>#REF!</v>
      </c>
      <c r="ER9327" t="e">
        <f t="shared" si="473"/>
        <v>#REF!</v>
      </c>
    </row>
    <row r="9328" spans="142:148" x14ac:dyDescent="0.25">
      <c r="EL9328">
        <v>9321</v>
      </c>
      <c r="EM9328" t="e">
        <v>#REF!</v>
      </c>
      <c r="EN9328" t="e">
        <v>#REF!</v>
      </c>
      <c r="EP9328" t="e">
        <f t="shared" si="471"/>
        <v>#REF!</v>
      </c>
      <c r="EQ9328" t="e">
        <f t="shared" si="472"/>
        <v>#REF!</v>
      </c>
      <c r="ER9328" t="e">
        <f t="shared" si="473"/>
        <v>#REF!</v>
      </c>
    </row>
    <row r="9329" spans="142:148" x14ac:dyDescent="0.25">
      <c r="EL9329">
        <v>9322</v>
      </c>
      <c r="EM9329" t="e">
        <v>#REF!</v>
      </c>
      <c r="EN9329" t="e">
        <v>#REF!</v>
      </c>
      <c r="EP9329" t="e">
        <f t="shared" si="471"/>
        <v>#REF!</v>
      </c>
      <c r="EQ9329" t="e">
        <f t="shared" si="472"/>
        <v>#REF!</v>
      </c>
      <c r="ER9329" t="e">
        <f t="shared" si="473"/>
        <v>#REF!</v>
      </c>
    </row>
    <row r="9330" spans="142:148" x14ac:dyDescent="0.25">
      <c r="EL9330">
        <v>9323</v>
      </c>
      <c r="EM9330" t="e">
        <v>#REF!</v>
      </c>
      <c r="EN9330" t="e">
        <v>#REF!</v>
      </c>
      <c r="EP9330" t="e">
        <f t="shared" si="471"/>
        <v>#REF!</v>
      </c>
      <c r="EQ9330" t="e">
        <f t="shared" si="472"/>
        <v>#REF!</v>
      </c>
      <c r="ER9330" t="e">
        <f t="shared" si="473"/>
        <v>#REF!</v>
      </c>
    </row>
    <row r="9331" spans="142:148" x14ac:dyDescent="0.25">
      <c r="EL9331">
        <v>9324</v>
      </c>
      <c r="EM9331" t="e">
        <v>#REF!</v>
      </c>
      <c r="EN9331" t="e">
        <v>#REF!</v>
      </c>
      <c r="EP9331" t="e">
        <f t="shared" si="471"/>
        <v>#REF!</v>
      </c>
      <c r="EQ9331" t="e">
        <f t="shared" si="472"/>
        <v>#REF!</v>
      </c>
      <c r="ER9331" t="e">
        <f t="shared" si="473"/>
        <v>#REF!</v>
      </c>
    </row>
    <row r="9332" spans="142:148" x14ac:dyDescent="0.25">
      <c r="EL9332">
        <v>9325</v>
      </c>
      <c r="EM9332" t="e">
        <v>#REF!</v>
      </c>
      <c r="EN9332" t="e">
        <v>#REF!</v>
      </c>
      <c r="EP9332" t="e">
        <f t="shared" si="471"/>
        <v>#REF!</v>
      </c>
      <c r="EQ9332" t="e">
        <f t="shared" si="472"/>
        <v>#REF!</v>
      </c>
      <c r="ER9332" t="e">
        <f t="shared" si="473"/>
        <v>#REF!</v>
      </c>
    </row>
    <row r="9333" spans="142:148" x14ac:dyDescent="0.25">
      <c r="EL9333">
        <v>9326</v>
      </c>
      <c r="EM9333" t="e">
        <v>#REF!</v>
      </c>
      <c r="EN9333" t="e">
        <v>#REF!</v>
      </c>
      <c r="EP9333" t="e">
        <f t="shared" si="471"/>
        <v>#REF!</v>
      </c>
      <c r="EQ9333" t="e">
        <f t="shared" si="472"/>
        <v>#REF!</v>
      </c>
      <c r="ER9333" t="e">
        <f t="shared" si="473"/>
        <v>#REF!</v>
      </c>
    </row>
    <row r="9334" spans="142:148" x14ac:dyDescent="0.25">
      <c r="EL9334">
        <v>9327</v>
      </c>
      <c r="EM9334" t="e">
        <v>#REF!</v>
      </c>
      <c r="EN9334" t="e">
        <v>#REF!</v>
      </c>
      <c r="EP9334" t="e">
        <f t="shared" si="471"/>
        <v>#REF!</v>
      </c>
      <c r="EQ9334" t="e">
        <f t="shared" si="472"/>
        <v>#REF!</v>
      </c>
      <c r="ER9334" t="e">
        <f t="shared" si="473"/>
        <v>#REF!</v>
      </c>
    </row>
    <row r="9335" spans="142:148" x14ac:dyDescent="0.25">
      <c r="EL9335">
        <v>9328</v>
      </c>
      <c r="EM9335" t="e">
        <v>#REF!</v>
      </c>
      <c r="EN9335" t="e">
        <v>#REF!</v>
      </c>
      <c r="EP9335" t="e">
        <f t="shared" si="471"/>
        <v>#REF!</v>
      </c>
      <c r="EQ9335" t="e">
        <f t="shared" si="472"/>
        <v>#REF!</v>
      </c>
      <c r="ER9335" t="e">
        <f t="shared" si="473"/>
        <v>#REF!</v>
      </c>
    </row>
    <row r="9336" spans="142:148" x14ac:dyDescent="0.25">
      <c r="EL9336">
        <v>9329</v>
      </c>
      <c r="EM9336" t="e">
        <v>#REF!</v>
      </c>
      <c r="EN9336" t="e">
        <v>#REF!</v>
      </c>
      <c r="EP9336" t="e">
        <f t="shared" si="471"/>
        <v>#REF!</v>
      </c>
      <c r="EQ9336" t="e">
        <f t="shared" si="472"/>
        <v>#REF!</v>
      </c>
      <c r="ER9336" t="e">
        <f t="shared" si="473"/>
        <v>#REF!</v>
      </c>
    </row>
    <row r="9337" spans="142:148" x14ac:dyDescent="0.25">
      <c r="EL9337">
        <v>9330</v>
      </c>
      <c r="EM9337" t="e">
        <v>#REF!</v>
      </c>
      <c r="EN9337" t="e">
        <v>#REF!</v>
      </c>
      <c r="EP9337" t="e">
        <f t="shared" si="471"/>
        <v>#REF!</v>
      </c>
      <c r="EQ9337" t="e">
        <f t="shared" si="472"/>
        <v>#REF!</v>
      </c>
      <c r="ER9337" t="e">
        <f t="shared" si="473"/>
        <v>#REF!</v>
      </c>
    </row>
    <row r="9338" spans="142:148" x14ac:dyDescent="0.25">
      <c r="EL9338">
        <v>9331</v>
      </c>
      <c r="EM9338" t="e">
        <v>#REF!</v>
      </c>
      <c r="EN9338" t="e">
        <v>#REF!</v>
      </c>
      <c r="EP9338" t="e">
        <f t="shared" si="471"/>
        <v>#REF!</v>
      </c>
      <c r="EQ9338" t="e">
        <f t="shared" si="472"/>
        <v>#REF!</v>
      </c>
      <c r="ER9338" t="e">
        <f t="shared" si="473"/>
        <v>#REF!</v>
      </c>
    </row>
    <row r="9339" spans="142:148" x14ac:dyDescent="0.25">
      <c r="EL9339">
        <v>9332</v>
      </c>
      <c r="EM9339" t="e">
        <v>#REF!</v>
      </c>
      <c r="EN9339" t="e">
        <v>#REF!</v>
      </c>
      <c r="EP9339" t="e">
        <f t="shared" si="471"/>
        <v>#REF!</v>
      </c>
      <c r="EQ9339" t="e">
        <f t="shared" si="472"/>
        <v>#REF!</v>
      </c>
      <c r="ER9339" t="e">
        <f t="shared" si="473"/>
        <v>#REF!</v>
      </c>
    </row>
    <row r="9340" spans="142:148" x14ac:dyDescent="0.25">
      <c r="EL9340">
        <v>9333</v>
      </c>
      <c r="EM9340" t="e">
        <v>#REF!</v>
      </c>
      <c r="EN9340" t="e">
        <v>#REF!</v>
      </c>
      <c r="EP9340" t="e">
        <f t="shared" si="471"/>
        <v>#REF!</v>
      </c>
      <c r="EQ9340" t="e">
        <f t="shared" si="472"/>
        <v>#REF!</v>
      </c>
      <c r="ER9340" t="e">
        <f t="shared" si="473"/>
        <v>#REF!</v>
      </c>
    </row>
    <row r="9341" spans="142:148" x14ac:dyDescent="0.25">
      <c r="EL9341">
        <v>9334</v>
      </c>
      <c r="EM9341" t="e">
        <v>#REF!</v>
      </c>
      <c r="EN9341" t="e">
        <v>#REF!</v>
      </c>
      <c r="EP9341" t="e">
        <f t="shared" si="471"/>
        <v>#REF!</v>
      </c>
      <c r="EQ9341" t="e">
        <f t="shared" si="472"/>
        <v>#REF!</v>
      </c>
      <c r="ER9341" t="e">
        <f t="shared" si="473"/>
        <v>#REF!</v>
      </c>
    </row>
    <row r="9342" spans="142:148" x14ac:dyDescent="0.25">
      <c r="EL9342">
        <v>9335</v>
      </c>
      <c r="EM9342" t="e">
        <v>#REF!</v>
      </c>
      <c r="EN9342" t="e">
        <v>#REF!</v>
      </c>
      <c r="EP9342" t="e">
        <f t="shared" si="471"/>
        <v>#REF!</v>
      </c>
      <c r="EQ9342" t="e">
        <f t="shared" si="472"/>
        <v>#REF!</v>
      </c>
      <c r="ER9342" t="e">
        <f t="shared" si="473"/>
        <v>#REF!</v>
      </c>
    </row>
    <row r="9343" spans="142:148" x14ac:dyDescent="0.25">
      <c r="EL9343">
        <v>9336</v>
      </c>
      <c r="EM9343" t="e">
        <v>#REF!</v>
      </c>
      <c r="EN9343" t="e">
        <v>#REF!</v>
      </c>
      <c r="EP9343" t="e">
        <f t="shared" si="471"/>
        <v>#REF!</v>
      </c>
      <c r="EQ9343" t="e">
        <f t="shared" si="472"/>
        <v>#REF!</v>
      </c>
      <c r="ER9343" t="e">
        <f t="shared" si="473"/>
        <v>#REF!</v>
      </c>
    </row>
    <row r="9344" spans="142:148" x14ac:dyDescent="0.25">
      <c r="EL9344">
        <v>9337</v>
      </c>
      <c r="EM9344" t="e">
        <v>#REF!</v>
      </c>
      <c r="EN9344" t="e">
        <v>#REF!</v>
      </c>
      <c r="EP9344" t="e">
        <f t="shared" si="471"/>
        <v>#REF!</v>
      </c>
      <c r="EQ9344" t="e">
        <f t="shared" si="472"/>
        <v>#REF!</v>
      </c>
      <c r="ER9344" t="e">
        <f t="shared" si="473"/>
        <v>#REF!</v>
      </c>
    </row>
    <row r="9345" spans="142:148" x14ac:dyDescent="0.25">
      <c r="EL9345">
        <v>9338</v>
      </c>
      <c r="EM9345" t="e">
        <v>#REF!</v>
      </c>
      <c r="EN9345" t="e">
        <v>#REF!</v>
      </c>
      <c r="EP9345" t="e">
        <f t="shared" si="471"/>
        <v>#REF!</v>
      </c>
      <c r="EQ9345" t="e">
        <f t="shared" si="472"/>
        <v>#REF!</v>
      </c>
      <c r="ER9345" t="e">
        <f t="shared" si="473"/>
        <v>#REF!</v>
      </c>
    </row>
    <row r="9346" spans="142:148" x14ac:dyDescent="0.25">
      <c r="EL9346">
        <v>9339</v>
      </c>
      <c r="EM9346" t="e">
        <v>#REF!</v>
      </c>
      <c r="EN9346" t="e">
        <v>#REF!</v>
      </c>
      <c r="EP9346" t="e">
        <f t="shared" si="471"/>
        <v>#REF!</v>
      </c>
      <c r="EQ9346" t="e">
        <f t="shared" si="472"/>
        <v>#REF!</v>
      </c>
      <c r="ER9346" t="e">
        <f t="shared" si="473"/>
        <v>#REF!</v>
      </c>
    </row>
    <row r="9347" spans="142:148" x14ac:dyDescent="0.25">
      <c r="EL9347">
        <v>9340</v>
      </c>
      <c r="EM9347" t="e">
        <v>#REF!</v>
      </c>
      <c r="EN9347" t="e">
        <v>#REF!</v>
      </c>
      <c r="EP9347" t="e">
        <f t="shared" si="471"/>
        <v>#REF!</v>
      </c>
      <c r="EQ9347" t="e">
        <f t="shared" si="472"/>
        <v>#REF!</v>
      </c>
      <c r="ER9347" t="e">
        <f t="shared" si="473"/>
        <v>#REF!</v>
      </c>
    </row>
    <row r="9348" spans="142:148" x14ac:dyDescent="0.25">
      <c r="EL9348">
        <v>9341</v>
      </c>
      <c r="EM9348" t="e">
        <v>#REF!</v>
      </c>
      <c r="EN9348" t="e">
        <v>#REF!</v>
      </c>
      <c r="EP9348" t="e">
        <f t="shared" si="471"/>
        <v>#REF!</v>
      </c>
      <c r="EQ9348" t="e">
        <f t="shared" si="472"/>
        <v>#REF!</v>
      </c>
      <c r="ER9348" t="e">
        <f t="shared" si="473"/>
        <v>#REF!</v>
      </c>
    </row>
    <row r="9349" spans="142:148" x14ac:dyDescent="0.25">
      <c r="EL9349">
        <v>9342</v>
      </c>
      <c r="EM9349" t="e">
        <v>#REF!</v>
      </c>
      <c r="EN9349" t="e">
        <v>#REF!</v>
      </c>
      <c r="EP9349" t="e">
        <f t="shared" si="471"/>
        <v>#REF!</v>
      </c>
      <c r="EQ9349" t="e">
        <f t="shared" si="472"/>
        <v>#REF!</v>
      </c>
      <c r="ER9349" t="e">
        <f t="shared" si="473"/>
        <v>#REF!</v>
      </c>
    </row>
    <row r="9350" spans="142:148" x14ac:dyDescent="0.25">
      <c r="EL9350">
        <v>9343</v>
      </c>
      <c r="EM9350" t="e">
        <v>#REF!</v>
      </c>
      <c r="EN9350" t="e">
        <v>#REF!</v>
      </c>
      <c r="EP9350" t="e">
        <f t="shared" si="471"/>
        <v>#REF!</v>
      </c>
      <c r="EQ9350" t="e">
        <f t="shared" si="472"/>
        <v>#REF!</v>
      </c>
      <c r="ER9350" t="e">
        <f t="shared" si="473"/>
        <v>#REF!</v>
      </c>
    </row>
    <row r="9351" spans="142:148" x14ac:dyDescent="0.25">
      <c r="EL9351">
        <v>9344</v>
      </c>
      <c r="EM9351" t="e">
        <v>#REF!</v>
      </c>
      <c r="EN9351" t="e">
        <v>#REF!</v>
      </c>
      <c r="EP9351" t="e">
        <f t="shared" si="471"/>
        <v>#REF!</v>
      </c>
      <c r="EQ9351" t="e">
        <f t="shared" si="472"/>
        <v>#REF!</v>
      </c>
      <c r="ER9351" t="e">
        <f t="shared" si="473"/>
        <v>#REF!</v>
      </c>
    </row>
    <row r="9352" spans="142:148" x14ac:dyDescent="0.25">
      <c r="EL9352">
        <v>9345</v>
      </c>
      <c r="EM9352" t="e">
        <v>#REF!</v>
      </c>
      <c r="EN9352" t="e">
        <v>#REF!</v>
      </c>
      <c r="EP9352" t="e">
        <f t="shared" si="471"/>
        <v>#REF!</v>
      </c>
      <c r="EQ9352" t="e">
        <f t="shared" si="472"/>
        <v>#REF!</v>
      </c>
      <c r="ER9352" t="e">
        <f t="shared" si="473"/>
        <v>#REF!</v>
      </c>
    </row>
    <row r="9353" spans="142:148" x14ac:dyDescent="0.25">
      <c r="EL9353">
        <v>9346</v>
      </c>
      <c r="EM9353" t="e">
        <v>#REF!</v>
      </c>
      <c r="EN9353" t="e">
        <v>#REF!</v>
      </c>
      <c r="EP9353" t="e">
        <f t="shared" si="471"/>
        <v>#REF!</v>
      </c>
      <c r="EQ9353" t="e">
        <f t="shared" si="472"/>
        <v>#REF!</v>
      </c>
      <c r="ER9353" t="e">
        <f t="shared" si="473"/>
        <v>#REF!</v>
      </c>
    </row>
    <row r="9354" spans="142:148" x14ac:dyDescent="0.25">
      <c r="EL9354">
        <v>9347</v>
      </c>
      <c r="EM9354" t="e">
        <v>#REF!</v>
      </c>
      <c r="EN9354" t="e">
        <v>#REF!</v>
      </c>
      <c r="EP9354" t="e">
        <f t="shared" si="471"/>
        <v>#REF!</v>
      </c>
      <c r="EQ9354" t="e">
        <f t="shared" si="472"/>
        <v>#REF!</v>
      </c>
      <c r="ER9354" t="e">
        <f t="shared" si="473"/>
        <v>#REF!</v>
      </c>
    </row>
    <row r="9355" spans="142:148" x14ac:dyDescent="0.25">
      <c r="EL9355">
        <v>9348</v>
      </c>
      <c r="EM9355" t="e">
        <v>#REF!</v>
      </c>
      <c r="EN9355" t="e">
        <v>#REF!</v>
      </c>
      <c r="EP9355" t="e">
        <f t="shared" si="471"/>
        <v>#REF!</v>
      </c>
      <c r="EQ9355" t="e">
        <f t="shared" si="472"/>
        <v>#REF!</v>
      </c>
      <c r="ER9355" t="e">
        <f t="shared" si="473"/>
        <v>#REF!</v>
      </c>
    </row>
    <row r="9356" spans="142:148" x14ac:dyDescent="0.25">
      <c r="EL9356">
        <v>9349</v>
      </c>
      <c r="EM9356" t="e">
        <v>#REF!</v>
      </c>
      <c r="EN9356" t="e">
        <v>#REF!</v>
      </c>
      <c r="EP9356" t="e">
        <f t="shared" si="471"/>
        <v>#REF!</v>
      </c>
      <c r="EQ9356" t="e">
        <f t="shared" si="472"/>
        <v>#REF!</v>
      </c>
      <c r="ER9356" t="e">
        <f t="shared" si="473"/>
        <v>#REF!</v>
      </c>
    </row>
    <row r="9357" spans="142:148" x14ac:dyDescent="0.25">
      <c r="EL9357">
        <v>9350</v>
      </c>
      <c r="EM9357" t="e">
        <v>#REF!</v>
      </c>
      <c r="EN9357" t="e">
        <v>#REF!</v>
      </c>
      <c r="EP9357" t="e">
        <f t="shared" si="471"/>
        <v>#REF!</v>
      </c>
      <c r="EQ9357" t="e">
        <f t="shared" si="472"/>
        <v>#REF!</v>
      </c>
      <c r="ER9357" t="e">
        <f t="shared" si="473"/>
        <v>#REF!</v>
      </c>
    </row>
    <row r="9358" spans="142:148" x14ac:dyDescent="0.25">
      <c r="EL9358">
        <v>9351</v>
      </c>
      <c r="EM9358" t="e">
        <v>#REF!</v>
      </c>
      <c r="EN9358" t="e">
        <v>#REF!</v>
      </c>
      <c r="EP9358" t="e">
        <f t="shared" si="471"/>
        <v>#REF!</v>
      </c>
      <c r="EQ9358" t="e">
        <f t="shared" si="472"/>
        <v>#REF!</v>
      </c>
      <c r="ER9358" t="e">
        <f t="shared" si="473"/>
        <v>#REF!</v>
      </c>
    </row>
    <row r="9359" spans="142:148" x14ac:dyDescent="0.25">
      <c r="EL9359">
        <v>9352</v>
      </c>
      <c r="EM9359" t="e">
        <v>#REF!</v>
      </c>
      <c r="EN9359" t="e">
        <v>#REF!</v>
      </c>
      <c r="EP9359" t="e">
        <f t="shared" si="471"/>
        <v>#REF!</v>
      </c>
      <c r="EQ9359" t="e">
        <f t="shared" si="472"/>
        <v>#REF!</v>
      </c>
      <c r="ER9359" t="e">
        <f t="shared" si="473"/>
        <v>#REF!</v>
      </c>
    </row>
    <row r="9360" spans="142:148" x14ac:dyDescent="0.25">
      <c r="EL9360">
        <v>9353</v>
      </c>
      <c r="EM9360" t="e">
        <v>#REF!</v>
      </c>
      <c r="EN9360" t="e">
        <v>#REF!</v>
      </c>
      <c r="EP9360" t="e">
        <f t="shared" si="471"/>
        <v>#REF!</v>
      </c>
      <c r="EQ9360" t="e">
        <f t="shared" si="472"/>
        <v>#REF!</v>
      </c>
      <c r="ER9360" t="e">
        <f t="shared" si="473"/>
        <v>#REF!</v>
      </c>
    </row>
    <row r="9361" spans="142:148" x14ac:dyDescent="0.25">
      <c r="EL9361">
        <v>9354</v>
      </c>
      <c r="EM9361" t="e">
        <v>#REF!</v>
      </c>
      <c r="EN9361" t="e">
        <v>#REF!</v>
      </c>
      <c r="EP9361" t="e">
        <f t="shared" si="471"/>
        <v>#REF!</v>
      </c>
      <c r="EQ9361" t="e">
        <f t="shared" si="472"/>
        <v>#REF!</v>
      </c>
      <c r="ER9361" t="e">
        <f t="shared" si="473"/>
        <v>#REF!</v>
      </c>
    </row>
    <row r="9362" spans="142:148" x14ac:dyDescent="0.25">
      <c r="EL9362">
        <v>9355</v>
      </c>
      <c r="EM9362" t="e">
        <v>#REF!</v>
      </c>
      <c r="EN9362" t="e">
        <v>#REF!</v>
      </c>
      <c r="EP9362" t="e">
        <f t="shared" si="471"/>
        <v>#REF!</v>
      </c>
      <c r="EQ9362" t="e">
        <f t="shared" si="472"/>
        <v>#REF!</v>
      </c>
      <c r="ER9362" t="e">
        <f t="shared" si="473"/>
        <v>#REF!</v>
      </c>
    </row>
    <row r="9363" spans="142:148" x14ac:dyDescent="0.25">
      <c r="EL9363">
        <v>9356</v>
      </c>
      <c r="EM9363" t="e">
        <v>#REF!</v>
      </c>
      <c r="EN9363" t="e">
        <v>#REF!</v>
      </c>
      <c r="EP9363" t="e">
        <f t="shared" si="471"/>
        <v>#REF!</v>
      </c>
      <c r="EQ9363" t="e">
        <f t="shared" si="472"/>
        <v>#REF!</v>
      </c>
      <c r="ER9363" t="e">
        <f t="shared" si="473"/>
        <v>#REF!</v>
      </c>
    </row>
    <row r="9364" spans="142:148" x14ac:dyDescent="0.25">
      <c r="EL9364">
        <v>9357</v>
      </c>
      <c r="EM9364" t="e">
        <v>#REF!</v>
      </c>
      <c r="EN9364" t="e">
        <v>#REF!</v>
      </c>
      <c r="EP9364" t="e">
        <f t="shared" si="471"/>
        <v>#REF!</v>
      </c>
      <c r="EQ9364" t="e">
        <f t="shared" si="472"/>
        <v>#REF!</v>
      </c>
      <c r="ER9364" t="e">
        <f t="shared" si="473"/>
        <v>#REF!</v>
      </c>
    </row>
    <row r="9365" spans="142:148" x14ac:dyDescent="0.25">
      <c r="EL9365">
        <v>9358</v>
      </c>
      <c r="EM9365" t="e">
        <v>#REF!</v>
      </c>
      <c r="EN9365" t="e">
        <v>#REF!</v>
      </c>
      <c r="EP9365" t="e">
        <f t="shared" si="471"/>
        <v>#REF!</v>
      </c>
      <c r="EQ9365" t="e">
        <f t="shared" si="472"/>
        <v>#REF!</v>
      </c>
      <c r="ER9365" t="e">
        <f t="shared" si="473"/>
        <v>#REF!</v>
      </c>
    </row>
    <row r="9366" spans="142:148" x14ac:dyDescent="0.25">
      <c r="EL9366">
        <v>9359</v>
      </c>
      <c r="EM9366" t="e">
        <v>#REF!</v>
      </c>
      <c r="EN9366" t="e">
        <v>#REF!</v>
      </c>
      <c r="EP9366" t="e">
        <f t="shared" si="471"/>
        <v>#REF!</v>
      </c>
      <c r="EQ9366" t="e">
        <f t="shared" si="472"/>
        <v>#REF!</v>
      </c>
      <c r="ER9366" t="e">
        <f t="shared" si="473"/>
        <v>#REF!</v>
      </c>
    </row>
    <row r="9367" spans="142:148" x14ac:dyDescent="0.25">
      <c r="EL9367">
        <v>9360</v>
      </c>
      <c r="EM9367" t="e">
        <v>#REF!</v>
      </c>
      <c r="EN9367" t="e">
        <v>#REF!</v>
      </c>
      <c r="EP9367" t="e">
        <f t="shared" si="471"/>
        <v>#REF!</v>
      </c>
      <c r="EQ9367" t="e">
        <f t="shared" si="472"/>
        <v>#REF!</v>
      </c>
      <c r="ER9367" t="e">
        <f t="shared" si="473"/>
        <v>#REF!</v>
      </c>
    </row>
    <row r="9368" spans="142:148" x14ac:dyDescent="0.25">
      <c r="EL9368">
        <v>9361</v>
      </c>
      <c r="EM9368" t="e">
        <v>#REF!</v>
      </c>
      <c r="EN9368" t="e">
        <v>#REF!</v>
      </c>
      <c r="EP9368" t="e">
        <f t="shared" ref="EP9368:EP9431" si="474">IF(EM9368&gt;EN9368,1,0)</f>
        <v>#REF!</v>
      </c>
      <c r="EQ9368" t="e">
        <f t="shared" ref="EQ9368:EQ9431" si="475">IF(EP9368&gt;0,0,1)</f>
        <v>#REF!</v>
      </c>
      <c r="ER9368" t="e">
        <f t="shared" ref="ER9368:ER9431" si="476">IF(EM9368&gt;EN9368,EM9368-EN9368,EN9368-EM9368)</f>
        <v>#REF!</v>
      </c>
    </row>
    <row r="9369" spans="142:148" x14ac:dyDescent="0.25">
      <c r="EL9369">
        <v>9362</v>
      </c>
      <c r="EM9369" t="e">
        <v>#REF!</v>
      </c>
      <c r="EN9369" t="e">
        <v>#REF!</v>
      </c>
      <c r="EP9369" t="e">
        <f t="shared" si="474"/>
        <v>#REF!</v>
      </c>
      <c r="EQ9369" t="e">
        <f t="shared" si="475"/>
        <v>#REF!</v>
      </c>
      <c r="ER9369" t="e">
        <f t="shared" si="476"/>
        <v>#REF!</v>
      </c>
    </row>
    <row r="9370" spans="142:148" x14ac:dyDescent="0.25">
      <c r="EL9370">
        <v>9363</v>
      </c>
      <c r="EM9370" t="e">
        <v>#REF!</v>
      </c>
      <c r="EN9370" t="e">
        <v>#REF!</v>
      </c>
      <c r="EP9370" t="e">
        <f t="shared" si="474"/>
        <v>#REF!</v>
      </c>
      <c r="EQ9370" t="e">
        <f t="shared" si="475"/>
        <v>#REF!</v>
      </c>
      <c r="ER9370" t="e">
        <f t="shared" si="476"/>
        <v>#REF!</v>
      </c>
    </row>
    <row r="9371" spans="142:148" x14ac:dyDescent="0.25">
      <c r="EL9371">
        <v>9364</v>
      </c>
      <c r="EM9371" t="e">
        <v>#REF!</v>
      </c>
      <c r="EN9371" t="e">
        <v>#REF!</v>
      </c>
      <c r="EP9371" t="e">
        <f t="shared" si="474"/>
        <v>#REF!</v>
      </c>
      <c r="EQ9371" t="e">
        <f t="shared" si="475"/>
        <v>#REF!</v>
      </c>
      <c r="ER9371" t="e">
        <f t="shared" si="476"/>
        <v>#REF!</v>
      </c>
    </row>
    <row r="9372" spans="142:148" x14ac:dyDescent="0.25">
      <c r="EL9372">
        <v>9365</v>
      </c>
      <c r="EM9372" t="e">
        <v>#REF!</v>
      </c>
      <c r="EN9372" t="e">
        <v>#REF!</v>
      </c>
      <c r="EP9372" t="e">
        <f t="shared" si="474"/>
        <v>#REF!</v>
      </c>
      <c r="EQ9372" t="e">
        <f t="shared" si="475"/>
        <v>#REF!</v>
      </c>
      <c r="ER9372" t="e">
        <f t="shared" si="476"/>
        <v>#REF!</v>
      </c>
    </row>
    <row r="9373" spans="142:148" x14ac:dyDescent="0.25">
      <c r="EL9373">
        <v>9366</v>
      </c>
      <c r="EM9373" t="e">
        <v>#REF!</v>
      </c>
      <c r="EN9373" t="e">
        <v>#REF!</v>
      </c>
      <c r="EP9373" t="e">
        <f t="shared" si="474"/>
        <v>#REF!</v>
      </c>
      <c r="EQ9373" t="e">
        <f t="shared" si="475"/>
        <v>#REF!</v>
      </c>
      <c r="ER9373" t="e">
        <f t="shared" si="476"/>
        <v>#REF!</v>
      </c>
    </row>
    <row r="9374" spans="142:148" x14ac:dyDescent="0.25">
      <c r="EL9374">
        <v>9367</v>
      </c>
      <c r="EM9374" t="e">
        <v>#REF!</v>
      </c>
      <c r="EN9374" t="e">
        <v>#REF!</v>
      </c>
      <c r="EP9374" t="e">
        <f t="shared" si="474"/>
        <v>#REF!</v>
      </c>
      <c r="EQ9374" t="e">
        <f t="shared" si="475"/>
        <v>#REF!</v>
      </c>
      <c r="ER9374" t="e">
        <f t="shared" si="476"/>
        <v>#REF!</v>
      </c>
    </row>
    <row r="9375" spans="142:148" x14ac:dyDescent="0.25">
      <c r="EL9375">
        <v>9368</v>
      </c>
      <c r="EM9375" t="e">
        <v>#REF!</v>
      </c>
      <c r="EN9375" t="e">
        <v>#REF!</v>
      </c>
      <c r="EP9375" t="e">
        <f t="shared" si="474"/>
        <v>#REF!</v>
      </c>
      <c r="EQ9375" t="e">
        <f t="shared" si="475"/>
        <v>#REF!</v>
      </c>
      <c r="ER9375" t="e">
        <f t="shared" si="476"/>
        <v>#REF!</v>
      </c>
    </row>
    <row r="9376" spans="142:148" x14ac:dyDescent="0.25">
      <c r="EL9376">
        <v>9369</v>
      </c>
      <c r="EM9376" t="e">
        <v>#REF!</v>
      </c>
      <c r="EN9376" t="e">
        <v>#REF!</v>
      </c>
      <c r="EP9376" t="e">
        <f t="shared" si="474"/>
        <v>#REF!</v>
      </c>
      <c r="EQ9376" t="e">
        <f t="shared" si="475"/>
        <v>#REF!</v>
      </c>
      <c r="ER9376" t="e">
        <f t="shared" si="476"/>
        <v>#REF!</v>
      </c>
    </row>
    <row r="9377" spans="142:148" x14ac:dyDescent="0.25">
      <c r="EL9377">
        <v>9370</v>
      </c>
      <c r="EM9377" t="e">
        <v>#REF!</v>
      </c>
      <c r="EN9377" t="e">
        <v>#REF!</v>
      </c>
      <c r="EP9377" t="e">
        <f t="shared" si="474"/>
        <v>#REF!</v>
      </c>
      <c r="EQ9377" t="e">
        <f t="shared" si="475"/>
        <v>#REF!</v>
      </c>
      <c r="ER9377" t="e">
        <f t="shared" si="476"/>
        <v>#REF!</v>
      </c>
    </row>
    <row r="9378" spans="142:148" x14ac:dyDescent="0.25">
      <c r="EL9378">
        <v>9371</v>
      </c>
      <c r="EM9378" t="e">
        <v>#REF!</v>
      </c>
      <c r="EN9378" t="e">
        <v>#REF!</v>
      </c>
      <c r="EP9378" t="e">
        <f t="shared" si="474"/>
        <v>#REF!</v>
      </c>
      <c r="EQ9378" t="e">
        <f t="shared" si="475"/>
        <v>#REF!</v>
      </c>
      <c r="ER9378" t="e">
        <f t="shared" si="476"/>
        <v>#REF!</v>
      </c>
    </row>
    <row r="9379" spans="142:148" x14ac:dyDescent="0.25">
      <c r="EL9379">
        <v>9372</v>
      </c>
      <c r="EM9379" t="e">
        <v>#REF!</v>
      </c>
      <c r="EN9379" t="e">
        <v>#REF!</v>
      </c>
      <c r="EP9379" t="e">
        <f t="shared" si="474"/>
        <v>#REF!</v>
      </c>
      <c r="EQ9379" t="e">
        <f t="shared" si="475"/>
        <v>#REF!</v>
      </c>
      <c r="ER9379" t="e">
        <f t="shared" si="476"/>
        <v>#REF!</v>
      </c>
    </row>
    <row r="9380" spans="142:148" x14ac:dyDescent="0.25">
      <c r="EL9380">
        <v>9373</v>
      </c>
      <c r="EM9380" t="e">
        <v>#REF!</v>
      </c>
      <c r="EN9380" t="e">
        <v>#REF!</v>
      </c>
      <c r="EP9380" t="e">
        <f t="shared" si="474"/>
        <v>#REF!</v>
      </c>
      <c r="EQ9380" t="e">
        <f t="shared" si="475"/>
        <v>#REF!</v>
      </c>
      <c r="ER9380" t="e">
        <f t="shared" si="476"/>
        <v>#REF!</v>
      </c>
    </row>
    <row r="9381" spans="142:148" x14ac:dyDescent="0.25">
      <c r="EL9381">
        <v>9374</v>
      </c>
      <c r="EM9381" t="e">
        <v>#REF!</v>
      </c>
      <c r="EN9381" t="e">
        <v>#REF!</v>
      </c>
      <c r="EP9381" t="e">
        <f t="shared" si="474"/>
        <v>#REF!</v>
      </c>
      <c r="EQ9381" t="e">
        <f t="shared" si="475"/>
        <v>#REF!</v>
      </c>
      <c r="ER9381" t="e">
        <f t="shared" si="476"/>
        <v>#REF!</v>
      </c>
    </row>
    <row r="9382" spans="142:148" x14ac:dyDescent="0.25">
      <c r="EL9382">
        <v>9375</v>
      </c>
      <c r="EM9382" t="e">
        <v>#REF!</v>
      </c>
      <c r="EN9382" t="e">
        <v>#REF!</v>
      </c>
      <c r="EP9382" t="e">
        <f t="shared" si="474"/>
        <v>#REF!</v>
      </c>
      <c r="EQ9382" t="e">
        <f t="shared" si="475"/>
        <v>#REF!</v>
      </c>
      <c r="ER9382" t="e">
        <f t="shared" si="476"/>
        <v>#REF!</v>
      </c>
    </row>
    <row r="9383" spans="142:148" x14ac:dyDescent="0.25">
      <c r="EL9383">
        <v>9376</v>
      </c>
      <c r="EM9383" t="e">
        <v>#REF!</v>
      </c>
      <c r="EN9383" t="e">
        <v>#REF!</v>
      </c>
      <c r="EP9383" t="e">
        <f t="shared" si="474"/>
        <v>#REF!</v>
      </c>
      <c r="EQ9383" t="e">
        <f t="shared" si="475"/>
        <v>#REF!</v>
      </c>
      <c r="ER9383" t="e">
        <f t="shared" si="476"/>
        <v>#REF!</v>
      </c>
    </row>
    <row r="9384" spans="142:148" x14ac:dyDescent="0.25">
      <c r="EL9384">
        <v>9377</v>
      </c>
      <c r="EM9384" t="e">
        <v>#REF!</v>
      </c>
      <c r="EN9384" t="e">
        <v>#REF!</v>
      </c>
      <c r="EP9384" t="e">
        <f t="shared" si="474"/>
        <v>#REF!</v>
      </c>
      <c r="EQ9384" t="e">
        <f t="shared" si="475"/>
        <v>#REF!</v>
      </c>
      <c r="ER9384" t="e">
        <f t="shared" si="476"/>
        <v>#REF!</v>
      </c>
    </row>
    <row r="9385" spans="142:148" x14ac:dyDescent="0.25">
      <c r="EL9385">
        <v>9378</v>
      </c>
      <c r="EM9385" t="e">
        <v>#REF!</v>
      </c>
      <c r="EN9385" t="e">
        <v>#REF!</v>
      </c>
      <c r="EP9385" t="e">
        <f t="shared" si="474"/>
        <v>#REF!</v>
      </c>
      <c r="EQ9385" t="e">
        <f t="shared" si="475"/>
        <v>#REF!</v>
      </c>
      <c r="ER9385" t="e">
        <f t="shared" si="476"/>
        <v>#REF!</v>
      </c>
    </row>
    <row r="9386" spans="142:148" x14ac:dyDescent="0.25">
      <c r="EL9386">
        <v>9379</v>
      </c>
      <c r="EM9386" t="e">
        <v>#REF!</v>
      </c>
      <c r="EN9386" t="e">
        <v>#REF!</v>
      </c>
      <c r="EP9386" t="e">
        <f t="shared" si="474"/>
        <v>#REF!</v>
      </c>
      <c r="EQ9386" t="e">
        <f t="shared" si="475"/>
        <v>#REF!</v>
      </c>
      <c r="ER9386" t="e">
        <f t="shared" si="476"/>
        <v>#REF!</v>
      </c>
    </row>
    <row r="9387" spans="142:148" x14ac:dyDescent="0.25">
      <c r="EL9387">
        <v>9380</v>
      </c>
      <c r="EM9387" t="e">
        <v>#REF!</v>
      </c>
      <c r="EN9387" t="e">
        <v>#REF!</v>
      </c>
      <c r="EP9387" t="e">
        <f t="shared" si="474"/>
        <v>#REF!</v>
      </c>
      <c r="EQ9387" t="e">
        <f t="shared" si="475"/>
        <v>#REF!</v>
      </c>
      <c r="ER9387" t="e">
        <f t="shared" si="476"/>
        <v>#REF!</v>
      </c>
    </row>
    <row r="9388" spans="142:148" x14ac:dyDescent="0.25">
      <c r="EL9388">
        <v>9381</v>
      </c>
      <c r="EM9388" t="e">
        <v>#REF!</v>
      </c>
      <c r="EN9388" t="e">
        <v>#REF!</v>
      </c>
      <c r="EP9388" t="e">
        <f t="shared" si="474"/>
        <v>#REF!</v>
      </c>
      <c r="EQ9388" t="e">
        <f t="shared" si="475"/>
        <v>#REF!</v>
      </c>
      <c r="ER9388" t="e">
        <f t="shared" si="476"/>
        <v>#REF!</v>
      </c>
    </row>
    <row r="9389" spans="142:148" x14ac:dyDescent="0.25">
      <c r="EL9389">
        <v>9382</v>
      </c>
      <c r="EM9389" t="e">
        <v>#REF!</v>
      </c>
      <c r="EN9389" t="e">
        <v>#REF!</v>
      </c>
      <c r="EP9389" t="e">
        <f t="shared" si="474"/>
        <v>#REF!</v>
      </c>
      <c r="EQ9389" t="e">
        <f t="shared" si="475"/>
        <v>#REF!</v>
      </c>
      <c r="ER9389" t="e">
        <f t="shared" si="476"/>
        <v>#REF!</v>
      </c>
    </row>
    <row r="9390" spans="142:148" x14ac:dyDescent="0.25">
      <c r="EL9390">
        <v>9383</v>
      </c>
      <c r="EM9390" t="e">
        <v>#REF!</v>
      </c>
      <c r="EN9390" t="e">
        <v>#REF!</v>
      </c>
      <c r="EP9390" t="e">
        <f t="shared" si="474"/>
        <v>#REF!</v>
      </c>
      <c r="EQ9390" t="e">
        <f t="shared" si="475"/>
        <v>#REF!</v>
      </c>
      <c r="ER9390" t="e">
        <f t="shared" si="476"/>
        <v>#REF!</v>
      </c>
    </row>
    <row r="9391" spans="142:148" x14ac:dyDescent="0.25">
      <c r="EL9391">
        <v>9384</v>
      </c>
      <c r="EM9391" t="e">
        <v>#REF!</v>
      </c>
      <c r="EN9391" t="e">
        <v>#REF!</v>
      </c>
      <c r="EP9391" t="e">
        <f t="shared" si="474"/>
        <v>#REF!</v>
      </c>
      <c r="EQ9391" t="e">
        <f t="shared" si="475"/>
        <v>#REF!</v>
      </c>
      <c r="ER9391" t="e">
        <f t="shared" si="476"/>
        <v>#REF!</v>
      </c>
    </row>
    <row r="9392" spans="142:148" x14ac:dyDescent="0.25">
      <c r="EL9392">
        <v>9385</v>
      </c>
      <c r="EM9392" t="e">
        <v>#REF!</v>
      </c>
      <c r="EN9392" t="e">
        <v>#REF!</v>
      </c>
      <c r="EP9392" t="e">
        <f t="shared" si="474"/>
        <v>#REF!</v>
      </c>
      <c r="EQ9392" t="e">
        <f t="shared" si="475"/>
        <v>#REF!</v>
      </c>
      <c r="ER9392" t="e">
        <f t="shared" si="476"/>
        <v>#REF!</v>
      </c>
    </row>
    <row r="9393" spans="142:148" x14ac:dyDescent="0.25">
      <c r="EL9393">
        <v>9386</v>
      </c>
      <c r="EM9393" t="e">
        <v>#REF!</v>
      </c>
      <c r="EN9393" t="e">
        <v>#REF!</v>
      </c>
      <c r="EP9393" t="e">
        <f t="shared" si="474"/>
        <v>#REF!</v>
      </c>
      <c r="EQ9393" t="e">
        <f t="shared" si="475"/>
        <v>#REF!</v>
      </c>
      <c r="ER9393" t="e">
        <f t="shared" si="476"/>
        <v>#REF!</v>
      </c>
    </row>
    <row r="9394" spans="142:148" x14ac:dyDescent="0.25">
      <c r="EL9394">
        <v>9387</v>
      </c>
      <c r="EM9394" t="e">
        <v>#REF!</v>
      </c>
      <c r="EN9394" t="e">
        <v>#REF!</v>
      </c>
      <c r="EP9394" t="e">
        <f t="shared" si="474"/>
        <v>#REF!</v>
      </c>
      <c r="EQ9394" t="e">
        <f t="shared" si="475"/>
        <v>#REF!</v>
      </c>
      <c r="ER9394" t="e">
        <f t="shared" si="476"/>
        <v>#REF!</v>
      </c>
    </row>
    <row r="9395" spans="142:148" x14ac:dyDescent="0.25">
      <c r="EL9395">
        <v>9388</v>
      </c>
      <c r="EM9395" t="e">
        <v>#REF!</v>
      </c>
      <c r="EN9395" t="e">
        <v>#REF!</v>
      </c>
      <c r="EP9395" t="e">
        <f t="shared" si="474"/>
        <v>#REF!</v>
      </c>
      <c r="EQ9395" t="e">
        <f t="shared" si="475"/>
        <v>#REF!</v>
      </c>
      <c r="ER9395" t="e">
        <f t="shared" si="476"/>
        <v>#REF!</v>
      </c>
    </row>
    <row r="9396" spans="142:148" x14ac:dyDescent="0.25">
      <c r="EL9396">
        <v>9389</v>
      </c>
      <c r="EM9396" t="e">
        <v>#REF!</v>
      </c>
      <c r="EN9396" t="e">
        <v>#REF!</v>
      </c>
      <c r="EP9396" t="e">
        <f t="shared" si="474"/>
        <v>#REF!</v>
      </c>
      <c r="EQ9396" t="e">
        <f t="shared" si="475"/>
        <v>#REF!</v>
      </c>
      <c r="ER9396" t="e">
        <f t="shared" si="476"/>
        <v>#REF!</v>
      </c>
    </row>
    <row r="9397" spans="142:148" x14ac:dyDescent="0.25">
      <c r="EL9397">
        <v>9390</v>
      </c>
      <c r="EM9397" t="e">
        <v>#REF!</v>
      </c>
      <c r="EN9397" t="e">
        <v>#REF!</v>
      </c>
      <c r="EP9397" t="e">
        <f t="shared" si="474"/>
        <v>#REF!</v>
      </c>
      <c r="EQ9397" t="e">
        <f t="shared" si="475"/>
        <v>#REF!</v>
      </c>
      <c r="ER9397" t="e">
        <f t="shared" si="476"/>
        <v>#REF!</v>
      </c>
    </row>
    <row r="9398" spans="142:148" x14ac:dyDescent="0.25">
      <c r="EL9398">
        <v>9391</v>
      </c>
      <c r="EM9398" t="e">
        <v>#REF!</v>
      </c>
      <c r="EN9398" t="e">
        <v>#REF!</v>
      </c>
      <c r="EP9398" t="e">
        <f t="shared" si="474"/>
        <v>#REF!</v>
      </c>
      <c r="EQ9398" t="e">
        <f t="shared" si="475"/>
        <v>#REF!</v>
      </c>
      <c r="ER9398" t="e">
        <f t="shared" si="476"/>
        <v>#REF!</v>
      </c>
    </row>
    <row r="9399" spans="142:148" x14ac:dyDescent="0.25">
      <c r="EL9399">
        <v>9392</v>
      </c>
      <c r="EM9399" t="e">
        <v>#REF!</v>
      </c>
      <c r="EN9399" t="e">
        <v>#REF!</v>
      </c>
      <c r="EP9399" t="e">
        <f t="shared" si="474"/>
        <v>#REF!</v>
      </c>
      <c r="EQ9399" t="e">
        <f t="shared" si="475"/>
        <v>#REF!</v>
      </c>
      <c r="ER9399" t="e">
        <f t="shared" si="476"/>
        <v>#REF!</v>
      </c>
    </row>
    <row r="9400" spans="142:148" x14ac:dyDescent="0.25">
      <c r="EL9400">
        <v>9393</v>
      </c>
      <c r="EM9400" t="e">
        <v>#REF!</v>
      </c>
      <c r="EN9400" t="e">
        <v>#REF!</v>
      </c>
      <c r="EP9400" t="e">
        <f t="shared" si="474"/>
        <v>#REF!</v>
      </c>
      <c r="EQ9400" t="e">
        <f t="shared" si="475"/>
        <v>#REF!</v>
      </c>
      <c r="ER9400" t="e">
        <f t="shared" si="476"/>
        <v>#REF!</v>
      </c>
    </row>
    <row r="9401" spans="142:148" x14ac:dyDescent="0.25">
      <c r="EL9401">
        <v>9394</v>
      </c>
      <c r="EM9401" t="e">
        <v>#REF!</v>
      </c>
      <c r="EN9401" t="e">
        <v>#REF!</v>
      </c>
      <c r="EP9401" t="e">
        <f t="shared" si="474"/>
        <v>#REF!</v>
      </c>
      <c r="EQ9401" t="e">
        <f t="shared" si="475"/>
        <v>#REF!</v>
      </c>
      <c r="ER9401" t="e">
        <f t="shared" si="476"/>
        <v>#REF!</v>
      </c>
    </row>
    <row r="9402" spans="142:148" x14ac:dyDescent="0.25">
      <c r="EL9402">
        <v>9395</v>
      </c>
      <c r="EM9402" t="e">
        <v>#REF!</v>
      </c>
      <c r="EN9402" t="e">
        <v>#REF!</v>
      </c>
      <c r="EP9402" t="e">
        <f t="shared" si="474"/>
        <v>#REF!</v>
      </c>
      <c r="EQ9402" t="e">
        <f t="shared" si="475"/>
        <v>#REF!</v>
      </c>
      <c r="ER9402" t="e">
        <f t="shared" si="476"/>
        <v>#REF!</v>
      </c>
    </row>
    <row r="9403" spans="142:148" x14ac:dyDescent="0.25">
      <c r="EL9403">
        <v>9396</v>
      </c>
      <c r="EM9403" t="e">
        <v>#REF!</v>
      </c>
      <c r="EN9403" t="e">
        <v>#REF!</v>
      </c>
      <c r="EP9403" t="e">
        <f t="shared" si="474"/>
        <v>#REF!</v>
      </c>
      <c r="EQ9403" t="e">
        <f t="shared" si="475"/>
        <v>#REF!</v>
      </c>
      <c r="ER9403" t="e">
        <f t="shared" si="476"/>
        <v>#REF!</v>
      </c>
    </row>
    <row r="9404" spans="142:148" x14ac:dyDescent="0.25">
      <c r="EL9404">
        <v>9397</v>
      </c>
      <c r="EM9404" t="e">
        <v>#REF!</v>
      </c>
      <c r="EN9404" t="e">
        <v>#REF!</v>
      </c>
      <c r="EP9404" t="e">
        <f t="shared" si="474"/>
        <v>#REF!</v>
      </c>
      <c r="EQ9404" t="e">
        <f t="shared" si="475"/>
        <v>#REF!</v>
      </c>
      <c r="ER9404" t="e">
        <f t="shared" si="476"/>
        <v>#REF!</v>
      </c>
    </row>
    <row r="9405" spans="142:148" x14ac:dyDescent="0.25">
      <c r="EL9405">
        <v>9398</v>
      </c>
      <c r="EM9405" t="e">
        <v>#REF!</v>
      </c>
      <c r="EN9405" t="e">
        <v>#REF!</v>
      </c>
      <c r="EP9405" t="e">
        <f t="shared" si="474"/>
        <v>#REF!</v>
      </c>
      <c r="EQ9405" t="e">
        <f t="shared" si="475"/>
        <v>#REF!</v>
      </c>
      <c r="ER9405" t="e">
        <f t="shared" si="476"/>
        <v>#REF!</v>
      </c>
    </row>
    <row r="9406" spans="142:148" x14ac:dyDescent="0.25">
      <c r="EL9406">
        <v>9399</v>
      </c>
      <c r="EM9406" t="e">
        <v>#REF!</v>
      </c>
      <c r="EN9406" t="e">
        <v>#REF!</v>
      </c>
      <c r="EP9406" t="e">
        <f t="shared" si="474"/>
        <v>#REF!</v>
      </c>
      <c r="EQ9406" t="e">
        <f t="shared" si="475"/>
        <v>#REF!</v>
      </c>
      <c r="ER9406" t="e">
        <f t="shared" si="476"/>
        <v>#REF!</v>
      </c>
    </row>
    <row r="9407" spans="142:148" x14ac:dyDescent="0.25">
      <c r="EL9407">
        <v>9400</v>
      </c>
      <c r="EM9407" t="e">
        <v>#REF!</v>
      </c>
      <c r="EN9407" t="e">
        <v>#REF!</v>
      </c>
      <c r="EP9407" t="e">
        <f t="shared" si="474"/>
        <v>#REF!</v>
      </c>
      <c r="EQ9407" t="e">
        <f t="shared" si="475"/>
        <v>#REF!</v>
      </c>
      <c r="ER9407" t="e">
        <f t="shared" si="476"/>
        <v>#REF!</v>
      </c>
    </row>
    <row r="9408" spans="142:148" x14ac:dyDescent="0.25">
      <c r="EL9408">
        <v>9401</v>
      </c>
      <c r="EM9408" t="e">
        <v>#REF!</v>
      </c>
      <c r="EN9408" t="e">
        <v>#REF!</v>
      </c>
      <c r="EP9408" t="e">
        <f t="shared" si="474"/>
        <v>#REF!</v>
      </c>
      <c r="EQ9408" t="e">
        <f t="shared" si="475"/>
        <v>#REF!</v>
      </c>
      <c r="ER9408" t="e">
        <f t="shared" si="476"/>
        <v>#REF!</v>
      </c>
    </row>
    <row r="9409" spans="142:148" x14ac:dyDescent="0.25">
      <c r="EL9409">
        <v>9402</v>
      </c>
      <c r="EM9409" t="e">
        <v>#REF!</v>
      </c>
      <c r="EN9409" t="e">
        <v>#REF!</v>
      </c>
      <c r="EP9409" t="e">
        <f t="shared" si="474"/>
        <v>#REF!</v>
      </c>
      <c r="EQ9409" t="e">
        <f t="shared" si="475"/>
        <v>#REF!</v>
      </c>
      <c r="ER9409" t="e">
        <f t="shared" si="476"/>
        <v>#REF!</v>
      </c>
    </row>
    <row r="9410" spans="142:148" x14ac:dyDescent="0.25">
      <c r="EL9410">
        <v>9403</v>
      </c>
      <c r="EM9410" t="e">
        <v>#REF!</v>
      </c>
      <c r="EN9410" t="e">
        <v>#REF!</v>
      </c>
      <c r="EP9410" t="e">
        <f t="shared" si="474"/>
        <v>#REF!</v>
      </c>
      <c r="EQ9410" t="e">
        <f t="shared" si="475"/>
        <v>#REF!</v>
      </c>
      <c r="ER9410" t="e">
        <f t="shared" si="476"/>
        <v>#REF!</v>
      </c>
    </row>
    <row r="9411" spans="142:148" x14ac:dyDescent="0.25">
      <c r="EL9411">
        <v>9404</v>
      </c>
      <c r="EM9411" t="e">
        <v>#REF!</v>
      </c>
      <c r="EN9411" t="e">
        <v>#REF!</v>
      </c>
      <c r="EP9411" t="e">
        <f t="shared" si="474"/>
        <v>#REF!</v>
      </c>
      <c r="EQ9411" t="e">
        <f t="shared" si="475"/>
        <v>#REF!</v>
      </c>
      <c r="ER9411" t="e">
        <f t="shared" si="476"/>
        <v>#REF!</v>
      </c>
    </row>
    <row r="9412" spans="142:148" x14ac:dyDescent="0.25">
      <c r="EL9412">
        <v>9405</v>
      </c>
      <c r="EM9412" t="e">
        <v>#REF!</v>
      </c>
      <c r="EN9412" t="e">
        <v>#REF!</v>
      </c>
      <c r="EP9412" t="e">
        <f t="shared" si="474"/>
        <v>#REF!</v>
      </c>
      <c r="EQ9412" t="e">
        <f t="shared" si="475"/>
        <v>#REF!</v>
      </c>
      <c r="ER9412" t="e">
        <f t="shared" si="476"/>
        <v>#REF!</v>
      </c>
    </row>
    <row r="9413" spans="142:148" x14ac:dyDescent="0.25">
      <c r="EL9413">
        <v>9406</v>
      </c>
      <c r="EM9413" t="e">
        <v>#REF!</v>
      </c>
      <c r="EN9413" t="e">
        <v>#REF!</v>
      </c>
      <c r="EP9413" t="e">
        <f t="shared" si="474"/>
        <v>#REF!</v>
      </c>
      <c r="EQ9413" t="e">
        <f t="shared" si="475"/>
        <v>#REF!</v>
      </c>
      <c r="ER9413" t="e">
        <f t="shared" si="476"/>
        <v>#REF!</v>
      </c>
    </row>
    <row r="9414" spans="142:148" x14ac:dyDescent="0.25">
      <c r="EL9414">
        <v>9407</v>
      </c>
      <c r="EM9414" t="e">
        <v>#REF!</v>
      </c>
      <c r="EN9414" t="e">
        <v>#REF!</v>
      </c>
      <c r="EP9414" t="e">
        <f t="shared" si="474"/>
        <v>#REF!</v>
      </c>
      <c r="EQ9414" t="e">
        <f t="shared" si="475"/>
        <v>#REF!</v>
      </c>
      <c r="ER9414" t="e">
        <f t="shared" si="476"/>
        <v>#REF!</v>
      </c>
    </row>
    <row r="9415" spans="142:148" x14ac:dyDescent="0.25">
      <c r="EL9415">
        <v>9408</v>
      </c>
      <c r="EM9415" t="e">
        <v>#REF!</v>
      </c>
      <c r="EN9415" t="e">
        <v>#REF!</v>
      </c>
      <c r="EP9415" t="e">
        <f t="shared" si="474"/>
        <v>#REF!</v>
      </c>
      <c r="EQ9415" t="e">
        <f t="shared" si="475"/>
        <v>#REF!</v>
      </c>
      <c r="ER9415" t="e">
        <f t="shared" si="476"/>
        <v>#REF!</v>
      </c>
    </row>
    <row r="9416" spans="142:148" x14ac:dyDescent="0.25">
      <c r="EL9416">
        <v>9409</v>
      </c>
      <c r="EM9416" t="e">
        <v>#REF!</v>
      </c>
      <c r="EN9416" t="e">
        <v>#REF!</v>
      </c>
      <c r="EP9416" t="e">
        <f t="shared" si="474"/>
        <v>#REF!</v>
      </c>
      <c r="EQ9416" t="e">
        <f t="shared" si="475"/>
        <v>#REF!</v>
      </c>
      <c r="ER9416" t="e">
        <f t="shared" si="476"/>
        <v>#REF!</v>
      </c>
    </row>
    <row r="9417" spans="142:148" x14ac:dyDescent="0.25">
      <c r="EL9417">
        <v>9410</v>
      </c>
      <c r="EM9417" t="e">
        <v>#REF!</v>
      </c>
      <c r="EN9417" t="e">
        <v>#REF!</v>
      </c>
      <c r="EP9417" t="e">
        <f t="shared" si="474"/>
        <v>#REF!</v>
      </c>
      <c r="EQ9417" t="e">
        <f t="shared" si="475"/>
        <v>#REF!</v>
      </c>
      <c r="ER9417" t="e">
        <f t="shared" si="476"/>
        <v>#REF!</v>
      </c>
    </row>
    <row r="9418" spans="142:148" x14ac:dyDescent="0.25">
      <c r="EL9418">
        <v>9411</v>
      </c>
      <c r="EM9418" t="e">
        <v>#REF!</v>
      </c>
      <c r="EN9418" t="e">
        <v>#REF!</v>
      </c>
      <c r="EP9418" t="e">
        <f t="shared" si="474"/>
        <v>#REF!</v>
      </c>
      <c r="EQ9418" t="e">
        <f t="shared" si="475"/>
        <v>#REF!</v>
      </c>
      <c r="ER9418" t="e">
        <f t="shared" si="476"/>
        <v>#REF!</v>
      </c>
    </row>
    <row r="9419" spans="142:148" x14ac:dyDescent="0.25">
      <c r="EL9419">
        <v>9412</v>
      </c>
      <c r="EM9419" t="e">
        <v>#REF!</v>
      </c>
      <c r="EN9419" t="e">
        <v>#REF!</v>
      </c>
      <c r="EP9419" t="e">
        <f t="shared" si="474"/>
        <v>#REF!</v>
      </c>
      <c r="EQ9419" t="e">
        <f t="shared" si="475"/>
        <v>#REF!</v>
      </c>
      <c r="ER9419" t="e">
        <f t="shared" si="476"/>
        <v>#REF!</v>
      </c>
    </row>
    <row r="9420" spans="142:148" x14ac:dyDescent="0.25">
      <c r="EL9420">
        <v>9413</v>
      </c>
      <c r="EM9420" t="e">
        <v>#REF!</v>
      </c>
      <c r="EN9420" t="e">
        <v>#REF!</v>
      </c>
      <c r="EP9420" t="e">
        <f t="shared" si="474"/>
        <v>#REF!</v>
      </c>
      <c r="EQ9420" t="e">
        <f t="shared" si="475"/>
        <v>#REF!</v>
      </c>
      <c r="ER9420" t="e">
        <f t="shared" si="476"/>
        <v>#REF!</v>
      </c>
    </row>
    <row r="9421" spans="142:148" x14ac:dyDescent="0.25">
      <c r="EL9421">
        <v>9414</v>
      </c>
      <c r="EM9421" t="e">
        <v>#REF!</v>
      </c>
      <c r="EN9421" t="e">
        <v>#REF!</v>
      </c>
      <c r="EP9421" t="e">
        <f t="shared" si="474"/>
        <v>#REF!</v>
      </c>
      <c r="EQ9421" t="e">
        <f t="shared" si="475"/>
        <v>#REF!</v>
      </c>
      <c r="ER9421" t="e">
        <f t="shared" si="476"/>
        <v>#REF!</v>
      </c>
    </row>
    <row r="9422" spans="142:148" x14ac:dyDescent="0.25">
      <c r="EL9422">
        <v>9415</v>
      </c>
      <c r="EM9422" t="e">
        <v>#REF!</v>
      </c>
      <c r="EN9422" t="e">
        <v>#REF!</v>
      </c>
      <c r="EP9422" t="e">
        <f t="shared" si="474"/>
        <v>#REF!</v>
      </c>
      <c r="EQ9422" t="e">
        <f t="shared" si="475"/>
        <v>#REF!</v>
      </c>
      <c r="ER9422" t="e">
        <f t="shared" si="476"/>
        <v>#REF!</v>
      </c>
    </row>
    <row r="9423" spans="142:148" x14ac:dyDescent="0.25">
      <c r="EL9423">
        <v>9416</v>
      </c>
      <c r="EM9423" t="e">
        <v>#REF!</v>
      </c>
      <c r="EN9423" t="e">
        <v>#REF!</v>
      </c>
      <c r="EP9423" t="e">
        <f t="shared" si="474"/>
        <v>#REF!</v>
      </c>
      <c r="EQ9423" t="e">
        <f t="shared" si="475"/>
        <v>#REF!</v>
      </c>
      <c r="ER9423" t="e">
        <f t="shared" si="476"/>
        <v>#REF!</v>
      </c>
    </row>
    <row r="9424" spans="142:148" x14ac:dyDescent="0.25">
      <c r="EL9424">
        <v>9417</v>
      </c>
      <c r="EM9424" t="e">
        <v>#REF!</v>
      </c>
      <c r="EN9424" t="e">
        <v>#REF!</v>
      </c>
      <c r="EP9424" t="e">
        <f t="shared" si="474"/>
        <v>#REF!</v>
      </c>
      <c r="EQ9424" t="e">
        <f t="shared" si="475"/>
        <v>#REF!</v>
      </c>
      <c r="ER9424" t="e">
        <f t="shared" si="476"/>
        <v>#REF!</v>
      </c>
    </row>
    <row r="9425" spans="142:148" x14ac:dyDescent="0.25">
      <c r="EL9425">
        <v>9418</v>
      </c>
      <c r="EM9425" t="e">
        <v>#REF!</v>
      </c>
      <c r="EN9425" t="e">
        <v>#REF!</v>
      </c>
      <c r="EP9425" t="e">
        <f t="shared" si="474"/>
        <v>#REF!</v>
      </c>
      <c r="EQ9425" t="e">
        <f t="shared" si="475"/>
        <v>#REF!</v>
      </c>
      <c r="ER9425" t="e">
        <f t="shared" si="476"/>
        <v>#REF!</v>
      </c>
    </row>
    <row r="9426" spans="142:148" x14ac:dyDescent="0.25">
      <c r="EL9426">
        <v>9419</v>
      </c>
      <c r="EM9426" t="e">
        <v>#REF!</v>
      </c>
      <c r="EN9426" t="e">
        <v>#REF!</v>
      </c>
      <c r="EP9426" t="e">
        <f t="shared" si="474"/>
        <v>#REF!</v>
      </c>
      <c r="EQ9426" t="e">
        <f t="shared" si="475"/>
        <v>#REF!</v>
      </c>
      <c r="ER9426" t="e">
        <f t="shared" si="476"/>
        <v>#REF!</v>
      </c>
    </row>
    <row r="9427" spans="142:148" x14ac:dyDescent="0.25">
      <c r="EL9427">
        <v>9420</v>
      </c>
      <c r="EM9427" t="e">
        <v>#REF!</v>
      </c>
      <c r="EN9427" t="e">
        <v>#REF!</v>
      </c>
      <c r="EP9427" t="e">
        <f t="shared" si="474"/>
        <v>#REF!</v>
      </c>
      <c r="EQ9427" t="e">
        <f t="shared" si="475"/>
        <v>#REF!</v>
      </c>
      <c r="ER9427" t="e">
        <f t="shared" si="476"/>
        <v>#REF!</v>
      </c>
    </row>
    <row r="9428" spans="142:148" x14ac:dyDescent="0.25">
      <c r="EL9428">
        <v>9421</v>
      </c>
      <c r="EM9428" t="e">
        <v>#REF!</v>
      </c>
      <c r="EN9428" t="e">
        <v>#REF!</v>
      </c>
      <c r="EP9428" t="e">
        <f t="shared" si="474"/>
        <v>#REF!</v>
      </c>
      <c r="EQ9428" t="e">
        <f t="shared" si="475"/>
        <v>#REF!</v>
      </c>
      <c r="ER9428" t="e">
        <f t="shared" si="476"/>
        <v>#REF!</v>
      </c>
    </row>
    <row r="9429" spans="142:148" x14ac:dyDescent="0.25">
      <c r="EL9429">
        <v>9422</v>
      </c>
      <c r="EM9429" t="e">
        <v>#REF!</v>
      </c>
      <c r="EN9429" t="e">
        <v>#REF!</v>
      </c>
      <c r="EP9429" t="e">
        <f t="shared" si="474"/>
        <v>#REF!</v>
      </c>
      <c r="EQ9429" t="e">
        <f t="shared" si="475"/>
        <v>#REF!</v>
      </c>
      <c r="ER9429" t="e">
        <f t="shared" si="476"/>
        <v>#REF!</v>
      </c>
    </row>
    <row r="9430" spans="142:148" x14ac:dyDescent="0.25">
      <c r="EL9430">
        <v>9423</v>
      </c>
      <c r="EM9430" t="e">
        <v>#REF!</v>
      </c>
      <c r="EN9430" t="e">
        <v>#REF!</v>
      </c>
      <c r="EP9430" t="e">
        <f t="shared" si="474"/>
        <v>#REF!</v>
      </c>
      <c r="EQ9430" t="e">
        <f t="shared" si="475"/>
        <v>#REF!</v>
      </c>
      <c r="ER9430" t="e">
        <f t="shared" si="476"/>
        <v>#REF!</v>
      </c>
    </row>
    <row r="9431" spans="142:148" x14ac:dyDescent="0.25">
      <c r="EL9431">
        <v>9424</v>
      </c>
      <c r="EM9431" t="e">
        <v>#REF!</v>
      </c>
      <c r="EN9431" t="e">
        <v>#REF!</v>
      </c>
      <c r="EP9431" t="e">
        <f t="shared" si="474"/>
        <v>#REF!</v>
      </c>
      <c r="EQ9431" t="e">
        <f t="shared" si="475"/>
        <v>#REF!</v>
      </c>
      <c r="ER9431" t="e">
        <f t="shared" si="476"/>
        <v>#REF!</v>
      </c>
    </row>
    <row r="9432" spans="142:148" x14ac:dyDescent="0.25">
      <c r="EL9432">
        <v>9425</v>
      </c>
      <c r="EM9432" t="e">
        <v>#REF!</v>
      </c>
      <c r="EN9432" t="e">
        <v>#REF!</v>
      </c>
      <c r="EP9432" t="e">
        <f t="shared" ref="EP9432:EP9495" si="477">IF(EM9432&gt;EN9432,1,0)</f>
        <v>#REF!</v>
      </c>
      <c r="EQ9432" t="e">
        <f t="shared" ref="EQ9432:EQ9495" si="478">IF(EP9432&gt;0,0,1)</f>
        <v>#REF!</v>
      </c>
      <c r="ER9432" t="e">
        <f t="shared" ref="ER9432:ER9495" si="479">IF(EM9432&gt;EN9432,EM9432-EN9432,EN9432-EM9432)</f>
        <v>#REF!</v>
      </c>
    </row>
    <row r="9433" spans="142:148" x14ac:dyDescent="0.25">
      <c r="EL9433">
        <v>9426</v>
      </c>
      <c r="EM9433" t="e">
        <v>#REF!</v>
      </c>
      <c r="EN9433" t="e">
        <v>#REF!</v>
      </c>
      <c r="EP9433" t="e">
        <f t="shared" si="477"/>
        <v>#REF!</v>
      </c>
      <c r="EQ9433" t="e">
        <f t="shared" si="478"/>
        <v>#REF!</v>
      </c>
      <c r="ER9433" t="e">
        <f t="shared" si="479"/>
        <v>#REF!</v>
      </c>
    </row>
    <row r="9434" spans="142:148" x14ac:dyDescent="0.25">
      <c r="EL9434">
        <v>9427</v>
      </c>
      <c r="EM9434" t="e">
        <v>#REF!</v>
      </c>
      <c r="EN9434" t="e">
        <v>#REF!</v>
      </c>
      <c r="EP9434" t="e">
        <f t="shared" si="477"/>
        <v>#REF!</v>
      </c>
      <c r="EQ9434" t="e">
        <f t="shared" si="478"/>
        <v>#REF!</v>
      </c>
      <c r="ER9434" t="e">
        <f t="shared" si="479"/>
        <v>#REF!</v>
      </c>
    </row>
    <row r="9435" spans="142:148" x14ac:dyDescent="0.25">
      <c r="EL9435">
        <v>9428</v>
      </c>
      <c r="EM9435" t="e">
        <v>#REF!</v>
      </c>
      <c r="EN9435" t="e">
        <v>#REF!</v>
      </c>
      <c r="EP9435" t="e">
        <f t="shared" si="477"/>
        <v>#REF!</v>
      </c>
      <c r="EQ9435" t="e">
        <f t="shared" si="478"/>
        <v>#REF!</v>
      </c>
      <c r="ER9435" t="e">
        <f t="shared" si="479"/>
        <v>#REF!</v>
      </c>
    </row>
    <row r="9436" spans="142:148" x14ac:dyDescent="0.25">
      <c r="EL9436">
        <v>9429</v>
      </c>
      <c r="EM9436" t="e">
        <v>#REF!</v>
      </c>
      <c r="EN9436" t="e">
        <v>#REF!</v>
      </c>
      <c r="EP9436" t="e">
        <f t="shared" si="477"/>
        <v>#REF!</v>
      </c>
      <c r="EQ9436" t="e">
        <f t="shared" si="478"/>
        <v>#REF!</v>
      </c>
      <c r="ER9436" t="e">
        <f t="shared" si="479"/>
        <v>#REF!</v>
      </c>
    </row>
    <row r="9437" spans="142:148" x14ac:dyDescent="0.25">
      <c r="EL9437">
        <v>9430</v>
      </c>
      <c r="EM9437" t="e">
        <v>#REF!</v>
      </c>
      <c r="EN9437" t="e">
        <v>#REF!</v>
      </c>
      <c r="EP9437" t="e">
        <f t="shared" si="477"/>
        <v>#REF!</v>
      </c>
      <c r="EQ9437" t="e">
        <f t="shared" si="478"/>
        <v>#REF!</v>
      </c>
      <c r="ER9437" t="e">
        <f t="shared" si="479"/>
        <v>#REF!</v>
      </c>
    </row>
    <row r="9438" spans="142:148" x14ac:dyDescent="0.25">
      <c r="EL9438">
        <v>9431</v>
      </c>
      <c r="EM9438" t="e">
        <v>#REF!</v>
      </c>
      <c r="EN9438" t="e">
        <v>#REF!</v>
      </c>
      <c r="EP9438" t="e">
        <f t="shared" si="477"/>
        <v>#REF!</v>
      </c>
      <c r="EQ9438" t="e">
        <f t="shared" si="478"/>
        <v>#REF!</v>
      </c>
      <c r="ER9438" t="e">
        <f t="shared" si="479"/>
        <v>#REF!</v>
      </c>
    </row>
    <row r="9439" spans="142:148" x14ac:dyDescent="0.25">
      <c r="EL9439">
        <v>9432</v>
      </c>
      <c r="EM9439" t="e">
        <v>#REF!</v>
      </c>
      <c r="EN9439" t="e">
        <v>#REF!</v>
      </c>
      <c r="EP9439" t="e">
        <f t="shared" si="477"/>
        <v>#REF!</v>
      </c>
      <c r="EQ9439" t="e">
        <f t="shared" si="478"/>
        <v>#REF!</v>
      </c>
      <c r="ER9439" t="e">
        <f t="shared" si="479"/>
        <v>#REF!</v>
      </c>
    </row>
    <row r="9440" spans="142:148" x14ac:dyDescent="0.25">
      <c r="EL9440">
        <v>9433</v>
      </c>
      <c r="EM9440" t="e">
        <v>#REF!</v>
      </c>
      <c r="EN9440" t="e">
        <v>#REF!</v>
      </c>
      <c r="EP9440" t="e">
        <f t="shared" si="477"/>
        <v>#REF!</v>
      </c>
      <c r="EQ9440" t="e">
        <f t="shared" si="478"/>
        <v>#REF!</v>
      </c>
      <c r="ER9440" t="e">
        <f t="shared" si="479"/>
        <v>#REF!</v>
      </c>
    </row>
    <row r="9441" spans="142:148" x14ac:dyDescent="0.25">
      <c r="EL9441">
        <v>9434</v>
      </c>
      <c r="EM9441" t="e">
        <v>#REF!</v>
      </c>
      <c r="EN9441" t="e">
        <v>#REF!</v>
      </c>
      <c r="EP9441" t="e">
        <f t="shared" si="477"/>
        <v>#REF!</v>
      </c>
      <c r="EQ9441" t="e">
        <f t="shared" si="478"/>
        <v>#REF!</v>
      </c>
      <c r="ER9441" t="e">
        <f t="shared" si="479"/>
        <v>#REF!</v>
      </c>
    </row>
    <row r="9442" spans="142:148" x14ac:dyDescent="0.25">
      <c r="EL9442">
        <v>9435</v>
      </c>
      <c r="EM9442" t="e">
        <v>#REF!</v>
      </c>
      <c r="EN9442" t="e">
        <v>#REF!</v>
      </c>
      <c r="EP9442" t="e">
        <f t="shared" si="477"/>
        <v>#REF!</v>
      </c>
      <c r="EQ9442" t="e">
        <f t="shared" si="478"/>
        <v>#REF!</v>
      </c>
      <c r="ER9442" t="e">
        <f t="shared" si="479"/>
        <v>#REF!</v>
      </c>
    </row>
    <row r="9443" spans="142:148" x14ac:dyDescent="0.25">
      <c r="EL9443">
        <v>9436</v>
      </c>
      <c r="EM9443" t="e">
        <v>#REF!</v>
      </c>
      <c r="EN9443" t="e">
        <v>#REF!</v>
      </c>
      <c r="EP9443" t="e">
        <f t="shared" si="477"/>
        <v>#REF!</v>
      </c>
      <c r="EQ9443" t="e">
        <f t="shared" si="478"/>
        <v>#REF!</v>
      </c>
      <c r="ER9443" t="e">
        <f t="shared" si="479"/>
        <v>#REF!</v>
      </c>
    </row>
    <row r="9444" spans="142:148" x14ac:dyDescent="0.25">
      <c r="EL9444">
        <v>9437</v>
      </c>
      <c r="EM9444" t="e">
        <v>#REF!</v>
      </c>
      <c r="EN9444" t="e">
        <v>#REF!</v>
      </c>
      <c r="EP9444" t="e">
        <f t="shared" si="477"/>
        <v>#REF!</v>
      </c>
      <c r="EQ9444" t="e">
        <f t="shared" si="478"/>
        <v>#REF!</v>
      </c>
      <c r="ER9444" t="e">
        <f t="shared" si="479"/>
        <v>#REF!</v>
      </c>
    </row>
    <row r="9445" spans="142:148" x14ac:dyDescent="0.25">
      <c r="EL9445">
        <v>9438</v>
      </c>
      <c r="EM9445" t="e">
        <v>#REF!</v>
      </c>
      <c r="EN9445" t="e">
        <v>#REF!</v>
      </c>
      <c r="EP9445" t="e">
        <f t="shared" si="477"/>
        <v>#REF!</v>
      </c>
      <c r="EQ9445" t="e">
        <f t="shared" si="478"/>
        <v>#REF!</v>
      </c>
      <c r="ER9445" t="e">
        <f t="shared" si="479"/>
        <v>#REF!</v>
      </c>
    </row>
    <row r="9446" spans="142:148" x14ac:dyDescent="0.25">
      <c r="EL9446">
        <v>9439</v>
      </c>
      <c r="EM9446" t="e">
        <v>#REF!</v>
      </c>
      <c r="EN9446" t="e">
        <v>#REF!</v>
      </c>
      <c r="EP9446" t="e">
        <f t="shared" si="477"/>
        <v>#REF!</v>
      </c>
      <c r="EQ9446" t="e">
        <f t="shared" si="478"/>
        <v>#REF!</v>
      </c>
      <c r="ER9446" t="e">
        <f t="shared" si="479"/>
        <v>#REF!</v>
      </c>
    </row>
    <row r="9447" spans="142:148" x14ac:dyDescent="0.25">
      <c r="EL9447">
        <v>9440</v>
      </c>
      <c r="EM9447" t="e">
        <v>#REF!</v>
      </c>
      <c r="EN9447" t="e">
        <v>#REF!</v>
      </c>
      <c r="EP9447" t="e">
        <f t="shared" si="477"/>
        <v>#REF!</v>
      </c>
      <c r="EQ9447" t="e">
        <f t="shared" si="478"/>
        <v>#REF!</v>
      </c>
      <c r="ER9447" t="e">
        <f t="shared" si="479"/>
        <v>#REF!</v>
      </c>
    </row>
    <row r="9448" spans="142:148" x14ac:dyDescent="0.25">
      <c r="EL9448">
        <v>9441</v>
      </c>
      <c r="EM9448" t="e">
        <v>#REF!</v>
      </c>
      <c r="EN9448" t="e">
        <v>#REF!</v>
      </c>
      <c r="EP9448" t="e">
        <f t="shared" si="477"/>
        <v>#REF!</v>
      </c>
      <c r="EQ9448" t="e">
        <f t="shared" si="478"/>
        <v>#REF!</v>
      </c>
      <c r="ER9448" t="e">
        <f t="shared" si="479"/>
        <v>#REF!</v>
      </c>
    </row>
    <row r="9449" spans="142:148" x14ac:dyDescent="0.25">
      <c r="EL9449">
        <v>9442</v>
      </c>
      <c r="EM9449" t="e">
        <v>#REF!</v>
      </c>
      <c r="EN9449" t="e">
        <v>#REF!</v>
      </c>
      <c r="EP9449" t="e">
        <f t="shared" si="477"/>
        <v>#REF!</v>
      </c>
      <c r="EQ9449" t="e">
        <f t="shared" si="478"/>
        <v>#REF!</v>
      </c>
      <c r="ER9449" t="e">
        <f t="shared" si="479"/>
        <v>#REF!</v>
      </c>
    </row>
    <row r="9450" spans="142:148" x14ac:dyDescent="0.25">
      <c r="EL9450">
        <v>9443</v>
      </c>
      <c r="EM9450" t="e">
        <v>#REF!</v>
      </c>
      <c r="EN9450" t="e">
        <v>#REF!</v>
      </c>
      <c r="EP9450" t="e">
        <f t="shared" si="477"/>
        <v>#REF!</v>
      </c>
      <c r="EQ9450" t="e">
        <f t="shared" si="478"/>
        <v>#REF!</v>
      </c>
      <c r="ER9450" t="e">
        <f t="shared" si="479"/>
        <v>#REF!</v>
      </c>
    </row>
    <row r="9451" spans="142:148" x14ac:dyDescent="0.25">
      <c r="EL9451">
        <v>9444</v>
      </c>
      <c r="EM9451" t="e">
        <v>#REF!</v>
      </c>
      <c r="EN9451" t="e">
        <v>#REF!</v>
      </c>
      <c r="EP9451" t="e">
        <f t="shared" si="477"/>
        <v>#REF!</v>
      </c>
      <c r="EQ9451" t="e">
        <f t="shared" si="478"/>
        <v>#REF!</v>
      </c>
      <c r="ER9451" t="e">
        <f t="shared" si="479"/>
        <v>#REF!</v>
      </c>
    </row>
    <row r="9452" spans="142:148" x14ac:dyDescent="0.25">
      <c r="EL9452">
        <v>9445</v>
      </c>
      <c r="EM9452" t="e">
        <v>#REF!</v>
      </c>
      <c r="EN9452" t="e">
        <v>#REF!</v>
      </c>
      <c r="EP9452" t="e">
        <f t="shared" si="477"/>
        <v>#REF!</v>
      </c>
      <c r="EQ9452" t="e">
        <f t="shared" si="478"/>
        <v>#REF!</v>
      </c>
      <c r="ER9452" t="e">
        <f t="shared" si="479"/>
        <v>#REF!</v>
      </c>
    </row>
    <row r="9453" spans="142:148" x14ac:dyDescent="0.25">
      <c r="EL9453">
        <v>9446</v>
      </c>
      <c r="EM9453" t="e">
        <v>#REF!</v>
      </c>
      <c r="EN9453" t="e">
        <v>#REF!</v>
      </c>
      <c r="EP9453" t="e">
        <f t="shared" si="477"/>
        <v>#REF!</v>
      </c>
      <c r="EQ9453" t="e">
        <f t="shared" si="478"/>
        <v>#REF!</v>
      </c>
      <c r="ER9453" t="e">
        <f t="shared" si="479"/>
        <v>#REF!</v>
      </c>
    </row>
    <row r="9454" spans="142:148" x14ac:dyDescent="0.25">
      <c r="EL9454">
        <v>9447</v>
      </c>
      <c r="EM9454" t="e">
        <v>#REF!</v>
      </c>
      <c r="EN9454" t="e">
        <v>#REF!</v>
      </c>
      <c r="EP9454" t="e">
        <f t="shared" si="477"/>
        <v>#REF!</v>
      </c>
      <c r="EQ9454" t="e">
        <f t="shared" si="478"/>
        <v>#REF!</v>
      </c>
      <c r="ER9454" t="e">
        <f t="shared" si="479"/>
        <v>#REF!</v>
      </c>
    </row>
    <row r="9455" spans="142:148" x14ac:dyDescent="0.25">
      <c r="EL9455">
        <v>9448</v>
      </c>
      <c r="EM9455" t="e">
        <v>#REF!</v>
      </c>
      <c r="EN9455" t="e">
        <v>#REF!</v>
      </c>
      <c r="EP9455" t="e">
        <f t="shared" si="477"/>
        <v>#REF!</v>
      </c>
      <c r="EQ9455" t="e">
        <f t="shared" si="478"/>
        <v>#REF!</v>
      </c>
      <c r="ER9455" t="e">
        <f t="shared" si="479"/>
        <v>#REF!</v>
      </c>
    </row>
    <row r="9456" spans="142:148" x14ac:dyDescent="0.25">
      <c r="EL9456">
        <v>9449</v>
      </c>
      <c r="EM9456" t="e">
        <v>#REF!</v>
      </c>
      <c r="EN9456" t="e">
        <v>#REF!</v>
      </c>
      <c r="EP9456" t="e">
        <f t="shared" si="477"/>
        <v>#REF!</v>
      </c>
      <c r="EQ9456" t="e">
        <f t="shared" si="478"/>
        <v>#REF!</v>
      </c>
      <c r="ER9456" t="e">
        <f t="shared" si="479"/>
        <v>#REF!</v>
      </c>
    </row>
    <row r="9457" spans="142:148" x14ac:dyDescent="0.25">
      <c r="EL9457">
        <v>9450</v>
      </c>
      <c r="EM9457" t="e">
        <v>#REF!</v>
      </c>
      <c r="EN9457" t="e">
        <v>#REF!</v>
      </c>
      <c r="EP9457" t="e">
        <f t="shared" si="477"/>
        <v>#REF!</v>
      </c>
      <c r="EQ9457" t="e">
        <f t="shared" si="478"/>
        <v>#REF!</v>
      </c>
      <c r="ER9457" t="e">
        <f t="shared" si="479"/>
        <v>#REF!</v>
      </c>
    </row>
    <row r="9458" spans="142:148" x14ac:dyDescent="0.25">
      <c r="EL9458">
        <v>9451</v>
      </c>
      <c r="EM9458" t="e">
        <v>#REF!</v>
      </c>
      <c r="EN9458" t="e">
        <v>#REF!</v>
      </c>
      <c r="EP9458" t="e">
        <f t="shared" si="477"/>
        <v>#REF!</v>
      </c>
      <c r="EQ9458" t="e">
        <f t="shared" si="478"/>
        <v>#REF!</v>
      </c>
      <c r="ER9458" t="e">
        <f t="shared" si="479"/>
        <v>#REF!</v>
      </c>
    </row>
    <row r="9459" spans="142:148" x14ac:dyDescent="0.25">
      <c r="EL9459">
        <v>9452</v>
      </c>
      <c r="EM9459" t="e">
        <v>#REF!</v>
      </c>
      <c r="EN9459" t="e">
        <v>#REF!</v>
      </c>
      <c r="EP9459" t="e">
        <f t="shared" si="477"/>
        <v>#REF!</v>
      </c>
      <c r="EQ9459" t="e">
        <f t="shared" si="478"/>
        <v>#REF!</v>
      </c>
      <c r="ER9459" t="e">
        <f t="shared" si="479"/>
        <v>#REF!</v>
      </c>
    </row>
    <row r="9460" spans="142:148" x14ac:dyDescent="0.25">
      <c r="EL9460">
        <v>9453</v>
      </c>
      <c r="EM9460" t="e">
        <v>#REF!</v>
      </c>
      <c r="EN9460" t="e">
        <v>#REF!</v>
      </c>
      <c r="EP9460" t="e">
        <f t="shared" si="477"/>
        <v>#REF!</v>
      </c>
      <c r="EQ9460" t="e">
        <f t="shared" si="478"/>
        <v>#REF!</v>
      </c>
      <c r="ER9460" t="e">
        <f t="shared" si="479"/>
        <v>#REF!</v>
      </c>
    </row>
    <row r="9461" spans="142:148" x14ac:dyDescent="0.25">
      <c r="EL9461">
        <v>9454</v>
      </c>
      <c r="EM9461" t="e">
        <v>#REF!</v>
      </c>
      <c r="EN9461" t="e">
        <v>#REF!</v>
      </c>
      <c r="EP9461" t="e">
        <f t="shared" si="477"/>
        <v>#REF!</v>
      </c>
      <c r="EQ9461" t="e">
        <f t="shared" si="478"/>
        <v>#REF!</v>
      </c>
      <c r="ER9461" t="e">
        <f t="shared" si="479"/>
        <v>#REF!</v>
      </c>
    </row>
    <row r="9462" spans="142:148" x14ac:dyDescent="0.25">
      <c r="EL9462">
        <v>9455</v>
      </c>
      <c r="EM9462" t="e">
        <v>#REF!</v>
      </c>
      <c r="EN9462" t="e">
        <v>#REF!</v>
      </c>
      <c r="EP9462" t="e">
        <f t="shared" si="477"/>
        <v>#REF!</v>
      </c>
      <c r="EQ9462" t="e">
        <f t="shared" si="478"/>
        <v>#REF!</v>
      </c>
      <c r="ER9462" t="e">
        <f t="shared" si="479"/>
        <v>#REF!</v>
      </c>
    </row>
    <row r="9463" spans="142:148" x14ac:dyDescent="0.25">
      <c r="EL9463">
        <v>9456</v>
      </c>
      <c r="EM9463" t="e">
        <v>#REF!</v>
      </c>
      <c r="EN9463" t="e">
        <v>#REF!</v>
      </c>
      <c r="EP9463" t="e">
        <f t="shared" si="477"/>
        <v>#REF!</v>
      </c>
      <c r="EQ9463" t="e">
        <f t="shared" si="478"/>
        <v>#REF!</v>
      </c>
      <c r="ER9463" t="e">
        <f t="shared" si="479"/>
        <v>#REF!</v>
      </c>
    </row>
    <row r="9464" spans="142:148" x14ac:dyDescent="0.25">
      <c r="EL9464">
        <v>9457</v>
      </c>
      <c r="EM9464" t="e">
        <v>#REF!</v>
      </c>
      <c r="EN9464" t="e">
        <v>#REF!</v>
      </c>
      <c r="EP9464" t="e">
        <f t="shared" si="477"/>
        <v>#REF!</v>
      </c>
      <c r="EQ9464" t="e">
        <f t="shared" si="478"/>
        <v>#REF!</v>
      </c>
      <c r="ER9464" t="e">
        <f t="shared" si="479"/>
        <v>#REF!</v>
      </c>
    </row>
    <row r="9465" spans="142:148" x14ac:dyDescent="0.25">
      <c r="EL9465">
        <v>9458</v>
      </c>
      <c r="EM9465" t="e">
        <v>#REF!</v>
      </c>
      <c r="EN9465" t="e">
        <v>#REF!</v>
      </c>
      <c r="EP9465" t="e">
        <f t="shared" si="477"/>
        <v>#REF!</v>
      </c>
      <c r="EQ9465" t="e">
        <f t="shared" si="478"/>
        <v>#REF!</v>
      </c>
      <c r="ER9465" t="e">
        <f t="shared" si="479"/>
        <v>#REF!</v>
      </c>
    </row>
    <row r="9466" spans="142:148" x14ac:dyDescent="0.25">
      <c r="EL9466">
        <v>9459</v>
      </c>
      <c r="EM9466" t="e">
        <v>#REF!</v>
      </c>
      <c r="EN9466" t="e">
        <v>#REF!</v>
      </c>
      <c r="EP9466" t="e">
        <f t="shared" si="477"/>
        <v>#REF!</v>
      </c>
      <c r="EQ9466" t="e">
        <f t="shared" si="478"/>
        <v>#REF!</v>
      </c>
      <c r="ER9466" t="e">
        <f t="shared" si="479"/>
        <v>#REF!</v>
      </c>
    </row>
    <row r="9467" spans="142:148" x14ac:dyDescent="0.25">
      <c r="EL9467">
        <v>9460</v>
      </c>
      <c r="EM9467" t="e">
        <v>#REF!</v>
      </c>
      <c r="EN9467" t="e">
        <v>#REF!</v>
      </c>
      <c r="EP9467" t="e">
        <f t="shared" si="477"/>
        <v>#REF!</v>
      </c>
      <c r="EQ9467" t="e">
        <f t="shared" si="478"/>
        <v>#REF!</v>
      </c>
      <c r="ER9467" t="e">
        <f t="shared" si="479"/>
        <v>#REF!</v>
      </c>
    </row>
    <row r="9468" spans="142:148" x14ac:dyDescent="0.25">
      <c r="EL9468">
        <v>9461</v>
      </c>
      <c r="EM9468" t="e">
        <v>#REF!</v>
      </c>
      <c r="EN9468" t="e">
        <v>#REF!</v>
      </c>
      <c r="EP9468" t="e">
        <f t="shared" si="477"/>
        <v>#REF!</v>
      </c>
      <c r="EQ9468" t="e">
        <f t="shared" si="478"/>
        <v>#REF!</v>
      </c>
      <c r="ER9468" t="e">
        <f t="shared" si="479"/>
        <v>#REF!</v>
      </c>
    </row>
    <row r="9469" spans="142:148" x14ac:dyDescent="0.25">
      <c r="EL9469">
        <v>9462</v>
      </c>
      <c r="EM9469" t="e">
        <v>#REF!</v>
      </c>
      <c r="EN9469" t="e">
        <v>#REF!</v>
      </c>
      <c r="EP9469" t="e">
        <f t="shared" si="477"/>
        <v>#REF!</v>
      </c>
      <c r="EQ9469" t="e">
        <f t="shared" si="478"/>
        <v>#REF!</v>
      </c>
      <c r="ER9469" t="e">
        <f t="shared" si="479"/>
        <v>#REF!</v>
      </c>
    </row>
    <row r="9470" spans="142:148" x14ac:dyDescent="0.25">
      <c r="EL9470">
        <v>9463</v>
      </c>
      <c r="EM9470" t="e">
        <v>#REF!</v>
      </c>
      <c r="EN9470" t="e">
        <v>#REF!</v>
      </c>
      <c r="EP9470" t="e">
        <f t="shared" si="477"/>
        <v>#REF!</v>
      </c>
      <c r="EQ9470" t="e">
        <f t="shared" si="478"/>
        <v>#REF!</v>
      </c>
      <c r="ER9470" t="e">
        <f t="shared" si="479"/>
        <v>#REF!</v>
      </c>
    </row>
    <row r="9471" spans="142:148" x14ac:dyDescent="0.25">
      <c r="EL9471">
        <v>9464</v>
      </c>
      <c r="EM9471" t="e">
        <v>#REF!</v>
      </c>
      <c r="EN9471" t="e">
        <v>#REF!</v>
      </c>
      <c r="EP9471" t="e">
        <f t="shared" si="477"/>
        <v>#REF!</v>
      </c>
      <c r="EQ9471" t="e">
        <f t="shared" si="478"/>
        <v>#REF!</v>
      </c>
      <c r="ER9471" t="e">
        <f t="shared" si="479"/>
        <v>#REF!</v>
      </c>
    </row>
    <row r="9472" spans="142:148" x14ac:dyDescent="0.25">
      <c r="EL9472">
        <v>9465</v>
      </c>
      <c r="EM9472" t="e">
        <v>#REF!</v>
      </c>
      <c r="EN9472" t="e">
        <v>#REF!</v>
      </c>
      <c r="EP9472" t="e">
        <f t="shared" si="477"/>
        <v>#REF!</v>
      </c>
      <c r="EQ9472" t="e">
        <f t="shared" si="478"/>
        <v>#REF!</v>
      </c>
      <c r="ER9472" t="e">
        <f t="shared" si="479"/>
        <v>#REF!</v>
      </c>
    </row>
    <row r="9473" spans="142:148" x14ac:dyDescent="0.25">
      <c r="EL9473">
        <v>9466</v>
      </c>
      <c r="EM9473" t="e">
        <v>#REF!</v>
      </c>
      <c r="EN9473" t="e">
        <v>#REF!</v>
      </c>
      <c r="EP9473" t="e">
        <f t="shared" si="477"/>
        <v>#REF!</v>
      </c>
      <c r="EQ9473" t="e">
        <f t="shared" si="478"/>
        <v>#REF!</v>
      </c>
      <c r="ER9473" t="e">
        <f t="shared" si="479"/>
        <v>#REF!</v>
      </c>
    </row>
    <row r="9474" spans="142:148" x14ac:dyDescent="0.25">
      <c r="EL9474">
        <v>9467</v>
      </c>
      <c r="EM9474" t="e">
        <v>#REF!</v>
      </c>
      <c r="EN9474" t="e">
        <v>#REF!</v>
      </c>
      <c r="EP9474" t="e">
        <f t="shared" si="477"/>
        <v>#REF!</v>
      </c>
      <c r="EQ9474" t="e">
        <f t="shared" si="478"/>
        <v>#REF!</v>
      </c>
      <c r="ER9474" t="e">
        <f t="shared" si="479"/>
        <v>#REF!</v>
      </c>
    </row>
    <row r="9475" spans="142:148" x14ac:dyDescent="0.25">
      <c r="EL9475">
        <v>9468</v>
      </c>
      <c r="EM9475" t="e">
        <v>#REF!</v>
      </c>
      <c r="EN9475" t="e">
        <v>#REF!</v>
      </c>
      <c r="EP9475" t="e">
        <f t="shared" si="477"/>
        <v>#REF!</v>
      </c>
      <c r="EQ9475" t="e">
        <f t="shared" si="478"/>
        <v>#REF!</v>
      </c>
      <c r="ER9475" t="e">
        <f t="shared" si="479"/>
        <v>#REF!</v>
      </c>
    </row>
    <row r="9476" spans="142:148" x14ac:dyDescent="0.25">
      <c r="EL9476">
        <v>9469</v>
      </c>
      <c r="EM9476" t="e">
        <v>#REF!</v>
      </c>
      <c r="EN9476" t="e">
        <v>#REF!</v>
      </c>
      <c r="EP9476" t="e">
        <f t="shared" si="477"/>
        <v>#REF!</v>
      </c>
      <c r="EQ9476" t="e">
        <f t="shared" si="478"/>
        <v>#REF!</v>
      </c>
      <c r="ER9476" t="e">
        <f t="shared" si="479"/>
        <v>#REF!</v>
      </c>
    </row>
    <row r="9477" spans="142:148" x14ac:dyDescent="0.25">
      <c r="EL9477">
        <v>9470</v>
      </c>
      <c r="EM9477" t="e">
        <v>#REF!</v>
      </c>
      <c r="EN9477" t="e">
        <v>#REF!</v>
      </c>
      <c r="EP9477" t="e">
        <f t="shared" si="477"/>
        <v>#REF!</v>
      </c>
      <c r="EQ9477" t="e">
        <f t="shared" si="478"/>
        <v>#REF!</v>
      </c>
      <c r="ER9477" t="e">
        <f t="shared" si="479"/>
        <v>#REF!</v>
      </c>
    </row>
    <row r="9478" spans="142:148" x14ac:dyDescent="0.25">
      <c r="EL9478">
        <v>9471</v>
      </c>
      <c r="EM9478" t="e">
        <v>#REF!</v>
      </c>
      <c r="EN9478" t="e">
        <v>#REF!</v>
      </c>
      <c r="EP9478" t="e">
        <f t="shared" si="477"/>
        <v>#REF!</v>
      </c>
      <c r="EQ9478" t="e">
        <f t="shared" si="478"/>
        <v>#REF!</v>
      </c>
      <c r="ER9478" t="e">
        <f t="shared" si="479"/>
        <v>#REF!</v>
      </c>
    </row>
    <row r="9479" spans="142:148" x14ac:dyDescent="0.25">
      <c r="EL9479">
        <v>9472</v>
      </c>
      <c r="EM9479" t="e">
        <v>#REF!</v>
      </c>
      <c r="EN9479" t="e">
        <v>#REF!</v>
      </c>
      <c r="EP9479" t="e">
        <f t="shared" si="477"/>
        <v>#REF!</v>
      </c>
      <c r="EQ9479" t="e">
        <f t="shared" si="478"/>
        <v>#REF!</v>
      </c>
      <c r="ER9479" t="e">
        <f t="shared" si="479"/>
        <v>#REF!</v>
      </c>
    </row>
    <row r="9480" spans="142:148" x14ac:dyDescent="0.25">
      <c r="EL9480">
        <v>9473</v>
      </c>
      <c r="EM9480" t="e">
        <v>#REF!</v>
      </c>
      <c r="EN9480" t="e">
        <v>#REF!</v>
      </c>
      <c r="EP9480" t="e">
        <f t="shared" si="477"/>
        <v>#REF!</v>
      </c>
      <c r="EQ9480" t="e">
        <f t="shared" si="478"/>
        <v>#REF!</v>
      </c>
      <c r="ER9480" t="e">
        <f t="shared" si="479"/>
        <v>#REF!</v>
      </c>
    </row>
    <row r="9481" spans="142:148" x14ac:dyDescent="0.25">
      <c r="EL9481">
        <v>9474</v>
      </c>
      <c r="EM9481" t="e">
        <v>#REF!</v>
      </c>
      <c r="EN9481" t="e">
        <v>#REF!</v>
      </c>
      <c r="EP9481" t="e">
        <f t="shared" si="477"/>
        <v>#REF!</v>
      </c>
      <c r="EQ9481" t="e">
        <f t="shared" si="478"/>
        <v>#REF!</v>
      </c>
      <c r="ER9481" t="e">
        <f t="shared" si="479"/>
        <v>#REF!</v>
      </c>
    </row>
    <row r="9482" spans="142:148" x14ac:dyDescent="0.25">
      <c r="EL9482">
        <v>9475</v>
      </c>
      <c r="EM9482" t="e">
        <v>#REF!</v>
      </c>
      <c r="EN9482" t="e">
        <v>#REF!</v>
      </c>
      <c r="EP9482" t="e">
        <f t="shared" si="477"/>
        <v>#REF!</v>
      </c>
      <c r="EQ9482" t="e">
        <f t="shared" si="478"/>
        <v>#REF!</v>
      </c>
      <c r="ER9482" t="e">
        <f t="shared" si="479"/>
        <v>#REF!</v>
      </c>
    </row>
    <row r="9483" spans="142:148" x14ac:dyDescent="0.25">
      <c r="EL9483">
        <v>9476</v>
      </c>
      <c r="EM9483" t="e">
        <v>#REF!</v>
      </c>
      <c r="EN9483" t="e">
        <v>#REF!</v>
      </c>
      <c r="EP9483" t="e">
        <f t="shared" si="477"/>
        <v>#REF!</v>
      </c>
      <c r="EQ9483" t="e">
        <f t="shared" si="478"/>
        <v>#REF!</v>
      </c>
      <c r="ER9483" t="e">
        <f t="shared" si="479"/>
        <v>#REF!</v>
      </c>
    </row>
    <row r="9484" spans="142:148" x14ac:dyDescent="0.25">
      <c r="EL9484">
        <v>9477</v>
      </c>
      <c r="EM9484" t="e">
        <v>#REF!</v>
      </c>
      <c r="EN9484" t="e">
        <v>#REF!</v>
      </c>
      <c r="EP9484" t="e">
        <f t="shared" si="477"/>
        <v>#REF!</v>
      </c>
      <c r="EQ9484" t="e">
        <f t="shared" si="478"/>
        <v>#REF!</v>
      </c>
      <c r="ER9484" t="e">
        <f t="shared" si="479"/>
        <v>#REF!</v>
      </c>
    </row>
    <row r="9485" spans="142:148" x14ac:dyDescent="0.25">
      <c r="EL9485">
        <v>9478</v>
      </c>
      <c r="EM9485" t="e">
        <v>#REF!</v>
      </c>
      <c r="EN9485" t="e">
        <v>#REF!</v>
      </c>
      <c r="EP9485" t="e">
        <f t="shared" si="477"/>
        <v>#REF!</v>
      </c>
      <c r="EQ9485" t="e">
        <f t="shared" si="478"/>
        <v>#REF!</v>
      </c>
      <c r="ER9485" t="e">
        <f t="shared" si="479"/>
        <v>#REF!</v>
      </c>
    </row>
    <row r="9486" spans="142:148" x14ac:dyDescent="0.25">
      <c r="EL9486">
        <v>9479</v>
      </c>
      <c r="EM9486" t="e">
        <v>#REF!</v>
      </c>
      <c r="EN9486" t="e">
        <v>#REF!</v>
      </c>
      <c r="EP9486" t="e">
        <f t="shared" si="477"/>
        <v>#REF!</v>
      </c>
      <c r="EQ9486" t="e">
        <f t="shared" si="478"/>
        <v>#REF!</v>
      </c>
      <c r="ER9486" t="e">
        <f t="shared" si="479"/>
        <v>#REF!</v>
      </c>
    </row>
    <row r="9487" spans="142:148" x14ac:dyDescent="0.25">
      <c r="EL9487">
        <v>9480</v>
      </c>
      <c r="EM9487" t="e">
        <v>#REF!</v>
      </c>
      <c r="EN9487" t="e">
        <v>#REF!</v>
      </c>
      <c r="EP9487" t="e">
        <f t="shared" si="477"/>
        <v>#REF!</v>
      </c>
      <c r="EQ9487" t="e">
        <f t="shared" si="478"/>
        <v>#REF!</v>
      </c>
      <c r="ER9487" t="e">
        <f t="shared" si="479"/>
        <v>#REF!</v>
      </c>
    </row>
    <row r="9488" spans="142:148" x14ac:dyDescent="0.25">
      <c r="EL9488">
        <v>9481</v>
      </c>
      <c r="EM9488" t="e">
        <v>#REF!</v>
      </c>
      <c r="EN9488" t="e">
        <v>#REF!</v>
      </c>
      <c r="EP9488" t="e">
        <f t="shared" si="477"/>
        <v>#REF!</v>
      </c>
      <c r="EQ9488" t="e">
        <f t="shared" si="478"/>
        <v>#REF!</v>
      </c>
      <c r="ER9488" t="e">
        <f t="shared" si="479"/>
        <v>#REF!</v>
      </c>
    </row>
    <row r="9489" spans="142:148" x14ac:dyDescent="0.25">
      <c r="EL9489">
        <v>9482</v>
      </c>
      <c r="EM9489" t="e">
        <v>#REF!</v>
      </c>
      <c r="EN9489" t="e">
        <v>#REF!</v>
      </c>
      <c r="EP9489" t="e">
        <f t="shared" si="477"/>
        <v>#REF!</v>
      </c>
      <c r="EQ9489" t="e">
        <f t="shared" si="478"/>
        <v>#REF!</v>
      </c>
      <c r="ER9489" t="e">
        <f t="shared" si="479"/>
        <v>#REF!</v>
      </c>
    </row>
    <row r="9490" spans="142:148" x14ac:dyDescent="0.25">
      <c r="EL9490">
        <v>9483</v>
      </c>
      <c r="EM9490" t="e">
        <v>#REF!</v>
      </c>
      <c r="EN9490" t="e">
        <v>#REF!</v>
      </c>
      <c r="EP9490" t="e">
        <f t="shared" si="477"/>
        <v>#REF!</v>
      </c>
      <c r="EQ9490" t="e">
        <f t="shared" si="478"/>
        <v>#REF!</v>
      </c>
      <c r="ER9490" t="e">
        <f t="shared" si="479"/>
        <v>#REF!</v>
      </c>
    </row>
    <row r="9491" spans="142:148" x14ac:dyDescent="0.25">
      <c r="EL9491">
        <v>9484</v>
      </c>
      <c r="EM9491" t="e">
        <v>#REF!</v>
      </c>
      <c r="EN9491" t="e">
        <v>#REF!</v>
      </c>
      <c r="EP9491" t="e">
        <f t="shared" si="477"/>
        <v>#REF!</v>
      </c>
      <c r="EQ9491" t="e">
        <f t="shared" si="478"/>
        <v>#REF!</v>
      </c>
      <c r="ER9491" t="e">
        <f t="shared" si="479"/>
        <v>#REF!</v>
      </c>
    </row>
    <row r="9492" spans="142:148" x14ac:dyDescent="0.25">
      <c r="EL9492">
        <v>9485</v>
      </c>
      <c r="EM9492" t="e">
        <v>#REF!</v>
      </c>
      <c r="EN9492" t="e">
        <v>#REF!</v>
      </c>
      <c r="EP9492" t="e">
        <f t="shared" si="477"/>
        <v>#REF!</v>
      </c>
      <c r="EQ9492" t="e">
        <f t="shared" si="478"/>
        <v>#REF!</v>
      </c>
      <c r="ER9492" t="e">
        <f t="shared" si="479"/>
        <v>#REF!</v>
      </c>
    </row>
    <row r="9493" spans="142:148" x14ac:dyDescent="0.25">
      <c r="EL9493">
        <v>9486</v>
      </c>
      <c r="EM9493" t="e">
        <v>#REF!</v>
      </c>
      <c r="EN9493" t="e">
        <v>#REF!</v>
      </c>
      <c r="EP9493" t="e">
        <f t="shared" si="477"/>
        <v>#REF!</v>
      </c>
      <c r="EQ9493" t="e">
        <f t="shared" si="478"/>
        <v>#REF!</v>
      </c>
      <c r="ER9493" t="e">
        <f t="shared" si="479"/>
        <v>#REF!</v>
      </c>
    </row>
    <row r="9494" spans="142:148" x14ac:dyDescent="0.25">
      <c r="EL9494">
        <v>9487</v>
      </c>
      <c r="EM9494" t="e">
        <v>#REF!</v>
      </c>
      <c r="EN9494" t="e">
        <v>#REF!</v>
      </c>
      <c r="EP9494" t="e">
        <f t="shared" si="477"/>
        <v>#REF!</v>
      </c>
      <c r="EQ9494" t="e">
        <f t="shared" si="478"/>
        <v>#REF!</v>
      </c>
      <c r="ER9494" t="e">
        <f t="shared" si="479"/>
        <v>#REF!</v>
      </c>
    </row>
    <row r="9495" spans="142:148" x14ac:dyDescent="0.25">
      <c r="EL9495">
        <v>9488</v>
      </c>
      <c r="EM9495" t="e">
        <v>#REF!</v>
      </c>
      <c r="EN9495" t="e">
        <v>#REF!</v>
      </c>
      <c r="EP9495" t="e">
        <f t="shared" si="477"/>
        <v>#REF!</v>
      </c>
      <c r="EQ9495" t="e">
        <f t="shared" si="478"/>
        <v>#REF!</v>
      </c>
      <c r="ER9495" t="e">
        <f t="shared" si="479"/>
        <v>#REF!</v>
      </c>
    </row>
    <row r="9496" spans="142:148" x14ac:dyDescent="0.25">
      <c r="EL9496">
        <v>9489</v>
      </c>
      <c r="EM9496" t="e">
        <v>#REF!</v>
      </c>
      <c r="EN9496" t="e">
        <v>#REF!</v>
      </c>
      <c r="EP9496" t="e">
        <f t="shared" ref="EP9496:EP9559" si="480">IF(EM9496&gt;EN9496,1,0)</f>
        <v>#REF!</v>
      </c>
      <c r="EQ9496" t="e">
        <f t="shared" ref="EQ9496:EQ9559" si="481">IF(EP9496&gt;0,0,1)</f>
        <v>#REF!</v>
      </c>
      <c r="ER9496" t="e">
        <f t="shared" ref="ER9496:ER9559" si="482">IF(EM9496&gt;EN9496,EM9496-EN9496,EN9496-EM9496)</f>
        <v>#REF!</v>
      </c>
    </row>
    <row r="9497" spans="142:148" x14ac:dyDescent="0.25">
      <c r="EL9497">
        <v>9490</v>
      </c>
      <c r="EM9497" t="e">
        <v>#REF!</v>
      </c>
      <c r="EN9497" t="e">
        <v>#REF!</v>
      </c>
      <c r="EP9497" t="e">
        <f t="shared" si="480"/>
        <v>#REF!</v>
      </c>
      <c r="EQ9497" t="e">
        <f t="shared" si="481"/>
        <v>#REF!</v>
      </c>
      <c r="ER9497" t="e">
        <f t="shared" si="482"/>
        <v>#REF!</v>
      </c>
    </row>
    <row r="9498" spans="142:148" x14ac:dyDescent="0.25">
      <c r="EL9498">
        <v>9491</v>
      </c>
      <c r="EM9498" t="e">
        <v>#REF!</v>
      </c>
      <c r="EN9498" t="e">
        <v>#REF!</v>
      </c>
      <c r="EP9498" t="e">
        <f t="shared" si="480"/>
        <v>#REF!</v>
      </c>
      <c r="EQ9498" t="e">
        <f t="shared" si="481"/>
        <v>#REF!</v>
      </c>
      <c r="ER9498" t="e">
        <f t="shared" si="482"/>
        <v>#REF!</v>
      </c>
    </row>
    <row r="9499" spans="142:148" x14ac:dyDescent="0.25">
      <c r="EL9499">
        <v>9492</v>
      </c>
      <c r="EM9499" t="e">
        <v>#REF!</v>
      </c>
      <c r="EN9499" t="e">
        <v>#REF!</v>
      </c>
      <c r="EP9499" t="e">
        <f t="shared" si="480"/>
        <v>#REF!</v>
      </c>
      <c r="EQ9499" t="e">
        <f t="shared" si="481"/>
        <v>#REF!</v>
      </c>
      <c r="ER9499" t="e">
        <f t="shared" si="482"/>
        <v>#REF!</v>
      </c>
    </row>
    <row r="9500" spans="142:148" x14ac:dyDescent="0.25">
      <c r="EL9500">
        <v>9493</v>
      </c>
      <c r="EM9500" t="e">
        <v>#REF!</v>
      </c>
      <c r="EN9500" t="e">
        <v>#REF!</v>
      </c>
      <c r="EP9500" t="e">
        <f t="shared" si="480"/>
        <v>#REF!</v>
      </c>
      <c r="EQ9500" t="e">
        <f t="shared" si="481"/>
        <v>#REF!</v>
      </c>
      <c r="ER9500" t="e">
        <f t="shared" si="482"/>
        <v>#REF!</v>
      </c>
    </row>
    <row r="9501" spans="142:148" x14ac:dyDescent="0.25">
      <c r="EL9501">
        <v>9494</v>
      </c>
      <c r="EM9501" t="e">
        <v>#REF!</v>
      </c>
      <c r="EN9501" t="e">
        <v>#REF!</v>
      </c>
      <c r="EP9501" t="e">
        <f t="shared" si="480"/>
        <v>#REF!</v>
      </c>
      <c r="EQ9501" t="e">
        <f t="shared" si="481"/>
        <v>#REF!</v>
      </c>
      <c r="ER9501" t="e">
        <f t="shared" si="482"/>
        <v>#REF!</v>
      </c>
    </row>
    <row r="9502" spans="142:148" x14ac:dyDescent="0.25">
      <c r="EL9502">
        <v>9495</v>
      </c>
      <c r="EM9502" t="e">
        <v>#REF!</v>
      </c>
      <c r="EN9502" t="e">
        <v>#REF!</v>
      </c>
      <c r="EP9502" t="e">
        <f t="shared" si="480"/>
        <v>#REF!</v>
      </c>
      <c r="EQ9502" t="e">
        <f t="shared" si="481"/>
        <v>#REF!</v>
      </c>
      <c r="ER9502" t="e">
        <f t="shared" si="482"/>
        <v>#REF!</v>
      </c>
    </row>
    <row r="9503" spans="142:148" x14ac:dyDescent="0.25">
      <c r="EL9503">
        <v>9496</v>
      </c>
      <c r="EM9503" t="e">
        <v>#REF!</v>
      </c>
      <c r="EN9503" t="e">
        <v>#REF!</v>
      </c>
      <c r="EP9503" t="e">
        <f t="shared" si="480"/>
        <v>#REF!</v>
      </c>
      <c r="EQ9503" t="e">
        <f t="shared" si="481"/>
        <v>#REF!</v>
      </c>
      <c r="ER9503" t="e">
        <f t="shared" si="482"/>
        <v>#REF!</v>
      </c>
    </row>
    <row r="9504" spans="142:148" x14ac:dyDescent="0.25">
      <c r="EL9504">
        <v>9497</v>
      </c>
      <c r="EM9504" t="e">
        <v>#REF!</v>
      </c>
      <c r="EN9504" t="e">
        <v>#REF!</v>
      </c>
      <c r="EP9504" t="e">
        <f t="shared" si="480"/>
        <v>#REF!</v>
      </c>
      <c r="EQ9504" t="e">
        <f t="shared" si="481"/>
        <v>#REF!</v>
      </c>
      <c r="ER9504" t="e">
        <f t="shared" si="482"/>
        <v>#REF!</v>
      </c>
    </row>
    <row r="9505" spans="142:148" x14ac:dyDescent="0.25">
      <c r="EL9505">
        <v>9498</v>
      </c>
      <c r="EM9505" t="e">
        <v>#REF!</v>
      </c>
      <c r="EN9505" t="e">
        <v>#REF!</v>
      </c>
      <c r="EP9505" t="e">
        <f t="shared" si="480"/>
        <v>#REF!</v>
      </c>
      <c r="EQ9505" t="e">
        <f t="shared" si="481"/>
        <v>#REF!</v>
      </c>
      <c r="ER9505" t="e">
        <f t="shared" si="482"/>
        <v>#REF!</v>
      </c>
    </row>
    <row r="9506" spans="142:148" x14ac:dyDescent="0.25">
      <c r="EL9506">
        <v>9499</v>
      </c>
      <c r="EM9506" t="e">
        <v>#REF!</v>
      </c>
      <c r="EN9506" t="e">
        <v>#REF!</v>
      </c>
      <c r="EP9506" t="e">
        <f t="shared" si="480"/>
        <v>#REF!</v>
      </c>
      <c r="EQ9506" t="e">
        <f t="shared" si="481"/>
        <v>#REF!</v>
      </c>
      <c r="ER9506" t="e">
        <f t="shared" si="482"/>
        <v>#REF!</v>
      </c>
    </row>
    <row r="9507" spans="142:148" x14ac:dyDescent="0.25">
      <c r="EL9507">
        <v>9500</v>
      </c>
      <c r="EM9507" t="e">
        <v>#REF!</v>
      </c>
      <c r="EN9507" t="e">
        <v>#REF!</v>
      </c>
      <c r="EP9507" t="e">
        <f t="shared" si="480"/>
        <v>#REF!</v>
      </c>
      <c r="EQ9507" t="e">
        <f t="shared" si="481"/>
        <v>#REF!</v>
      </c>
      <c r="ER9507" t="e">
        <f t="shared" si="482"/>
        <v>#REF!</v>
      </c>
    </row>
    <row r="9508" spans="142:148" x14ac:dyDescent="0.25">
      <c r="EL9508">
        <v>9501</v>
      </c>
      <c r="EM9508" t="e">
        <v>#REF!</v>
      </c>
      <c r="EN9508" t="e">
        <v>#REF!</v>
      </c>
      <c r="EP9508" t="e">
        <f t="shared" si="480"/>
        <v>#REF!</v>
      </c>
      <c r="EQ9508" t="e">
        <f t="shared" si="481"/>
        <v>#REF!</v>
      </c>
      <c r="ER9508" t="e">
        <f t="shared" si="482"/>
        <v>#REF!</v>
      </c>
    </row>
    <row r="9509" spans="142:148" x14ac:dyDescent="0.25">
      <c r="EL9509">
        <v>9502</v>
      </c>
      <c r="EM9509" t="e">
        <v>#REF!</v>
      </c>
      <c r="EN9509" t="e">
        <v>#REF!</v>
      </c>
      <c r="EP9509" t="e">
        <f t="shared" si="480"/>
        <v>#REF!</v>
      </c>
      <c r="EQ9509" t="e">
        <f t="shared" si="481"/>
        <v>#REF!</v>
      </c>
      <c r="ER9509" t="e">
        <f t="shared" si="482"/>
        <v>#REF!</v>
      </c>
    </row>
    <row r="9510" spans="142:148" x14ac:dyDescent="0.25">
      <c r="EL9510">
        <v>9503</v>
      </c>
      <c r="EM9510" t="e">
        <v>#REF!</v>
      </c>
      <c r="EN9510" t="e">
        <v>#REF!</v>
      </c>
      <c r="EP9510" t="e">
        <f t="shared" si="480"/>
        <v>#REF!</v>
      </c>
      <c r="EQ9510" t="e">
        <f t="shared" si="481"/>
        <v>#REF!</v>
      </c>
      <c r="ER9510" t="e">
        <f t="shared" si="482"/>
        <v>#REF!</v>
      </c>
    </row>
    <row r="9511" spans="142:148" x14ac:dyDescent="0.25">
      <c r="EL9511">
        <v>9504</v>
      </c>
      <c r="EM9511" t="e">
        <v>#REF!</v>
      </c>
      <c r="EN9511" t="e">
        <v>#REF!</v>
      </c>
      <c r="EP9511" t="e">
        <f t="shared" si="480"/>
        <v>#REF!</v>
      </c>
      <c r="EQ9511" t="e">
        <f t="shared" si="481"/>
        <v>#REF!</v>
      </c>
      <c r="ER9511" t="e">
        <f t="shared" si="482"/>
        <v>#REF!</v>
      </c>
    </row>
    <row r="9512" spans="142:148" x14ac:dyDescent="0.25">
      <c r="EL9512">
        <v>9505</v>
      </c>
      <c r="EM9512" t="e">
        <v>#REF!</v>
      </c>
      <c r="EN9512" t="e">
        <v>#REF!</v>
      </c>
      <c r="EP9512" t="e">
        <f t="shared" si="480"/>
        <v>#REF!</v>
      </c>
      <c r="EQ9512" t="e">
        <f t="shared" si="481"/>
        <v>#REF!</v>
      </c>
      <c r="ER9512" t="e">
        <f t="shared" si="482"/>
        <v>#REF!</v>
      </c>
    </row>
    <row r="9513" spans="142:148" x14ac:dyDescent="0.25">
      <c r="EL9513">
        <v>9506</v>
      </c>
      <c r="EM9513" t="e">
        <v>#REF!</v>
      </c>
      <c r="EN9513" t="e">
        <v>#REF!</v>
      </c>
      <c r="EP9513" t="e">
        <f t="shared" si="480"/>
        <v>#REF!</v>
      </c>
      <c r="EQ9513" t="e">
        <f t="shared" si="481"/>
        <v>#REF!</v>
      </c>
      <c r="ER9513" t="e">
        <f t="shared" si="482"/>
        <v>#REF!</v>
      </c>
    </row>
    <row r="9514" spans="142:148" x14ac:dyDescent="0.25">
      <c r="EL9514">
        <v>9507</v>
      </c>
      <c r="EM9514" t="e">
        <v>#REF!</v>
      </c>
      <c r="EN9514" t="e">
        <v>#REF!</v>
      </c>
      <c r="EP9514" t="e">
        <f t="shared" si="480"/>
        <v>#REF!</v>
      </c>
      <c r="EQ9514" t="e">
        <f t="shared" si="481"/>
        <v>#REF!</v>
      </c>
      <c r="ER9514" t="e">
        <f t="shared" si="482"/>
        <v>#REF!</v>
      </c>
    </row>
    <row r="9515" spans="142:148" x14ac:dyDescent="0.25">
      <c r="EL9515">
        <v>9508</v>
      </c>
      <c r="EM9515" t="e">
        <v>#REF!</v>
      </c>
      <c r="EN9515" t="e">
        <v>#REF!</v>
      </c>
      <c r="EP9515" t="e">
        <f t="shared" si="480"/>
        <v>#REF!</v>
      </c>
      <c r="EQ9515" t="e">
        <f t="shared" si="481"/>
        <v>#REF!</v>
      </c>
      <c r="ER9515" t="e">
        <f t="shared" si="482"/>
        <v>#REF!</v>
      </c>
    </row>
    <row r="9516" spans="142:148" x14ac:dyDescent="0.25">
      <c r="EL9516">
        <v>9509</v>
      </c>
      <c r="EM9516" t="e">
        <v>#REF!</v>
      </c>
      <c r="EN9516" t="e">
        <v>#REF!</v>
      </c>
      <c r="EP9516" t="e">
        <f t="shared" si="480"/>
        <v>#REF!</v>
      </c>
      <c r="EQ9516" t="e">
        <f t="shared" si="481"/>
        <v>#REF!</v>
      </c>
      <c r="ER9516" t="e">
        <f t="shared" si="482"/>
        <v>#REF!</v>
      </c>
    </row>
    <row r="9517" spans="142:148" x14ac:dyDescent="0.25">
      <c r="EL9517">
        <v>9510</v>
      </c>
      <c r="EM9517" t="e">
        <v>#REF!</v>
      </c>
      <c r="EN9517" t="e">
        <v>#REF!</v>
      </c>
      <c r="EP9517" t="e">
        <f t="shared" si="480"/>
        <v>#REF!</v>
      </c>
      <c r="EQ9517" t="e">
        <f t="shared" si="481"/>
        <v>#REF!</v>
      </c>
      <c r="ER9517" t="e">
        <f t="shared" si="482"/>
        <v>#REF!</v>
      </c>
    </row>
    <row r="9518" spans="142:148" x14ac:dyDescent="0.25">
      <c r="EL9518">
        <v>9511</v>
      </c>
      <c r="EM9518" t="e">
        <v>#REF!</v>
      </c>
      <c r="EN9518" t="e">
        <v>#REF!</v>
      </c>
      <c r="EP9518" t="e">
        <f t="shared" si="480"/>
        <v>#REF!</v>
      </c>
      <c r="EQ9518" t="e">
        <f t="shared" si="481"/>
        <v>#REF!</v>
      </c>
      <c r="ER9518" t="e">
        <f t="shared" si="482"/>
        <v>#REF!</v>
      </c>
    </row>
    <row r="9519" spans="142:148" x14ac:dyDescent="0.25">
      <c r="EL9519">
        <v>9512</v>
      </c>
      <c r="EM9519" t="e">
        <v>#REF!</v>
      </c>
      <c r="EN9519" t="e">
        <v>#REF!</v>
      </c>
      <c r="EP9519" t="e">
        <f t="shared" si="480"/>
        <v>#REF!</v>
      </c>
      <c r="EQ9519" t="e">
        <f t="shared" si="481"/>
        <v>#REF!</v>
      </c>
      <c r="ER9519" t="e">
        <f t="shared" si="482"/>
        <v>#REF!</v>
      </c>
    </row>
    <row r="9520" spans="142:148" x14ac:dyDescent="0.25">
      <c r="EL9520">
        <v>9513</v>
      </c>
      <c r="EM9520" t="e">
        <v>#REF!</v>
      </c>
      <c r="EN9520" t="e">
        <v>#REF!</v>
      </c>
      <c r="EP9520" t="e">
        <f t="shared" si="480"/>
        <v>#REF!</v>
      </c>
      <c r="EQ9520" t="e">
        <f t="shared" si="481"/>
        <v>#REF!</v>
      </c>
      <c r="ER9520" t="e">
        <f t="shared" si="482"/>
        <v>#REF!</v>
      </c>
    </row>
    <row r="9521" spans="142:148" x14ac:dyDescent="0.25">
      <c r="EL9521">
        <v>9514</v>
      </c>
      <c r="EM9521" t="e">
        <v>#REF!</v>
      </c>
      <c r="EN9521" t="e">
        <v>#REF!</v>
      </c>
      <c r="EP9521" t="e">
        <f t="shared" si="480"/>
        <v>#REF!</v>
      </c>
      <c r="EQ9521" t="e">
        <f t="shared" si="481"/>
        <v>#REF!</v>
      </c>
      <c r="ER9521" t="e">
        <f t="shared" si="482"/>
        <v>#REF!</v>
      </c>
    </row>
    <row r="9522" spans="142:148" x14ac:dyDescent="0.25">
      <c r="EL9522">
        <v>9515</v>
      </c>
      <c r="EM9522" t="e">
        <v>#REF!</v>
      </c>
      <c r="EN9522" t="e">
        <v>#REF!</v>
      </c>
      <c r="EP9522" t="e">
        <f t="shared" si="480"/>
        <v>#REF!</v>
      </c>
      <c r="EQ9522" t="e">
        <f t="shared" si="481"/>
        <v>#REF!</v>
      </c>
      <c r="ER9522" t="e">
        <f t="shared" si="482"/>
        <v>#REF!</v>
      </c>
    </row>
    <row r="9523" spans="142:148" x14ac:dyDescent="0.25">
      <c r="EL9523">
        <v>9516</v>
      </c>
      <c r="EM9523" t="e">
        <v>#REF!</v>
      </c>
      <c r="EN9523" t="e">
        <v>#REF!</v>
      </c>
      <c r="EP9523" t="e">
        <f t="shared" si="480"/>
        <v>#REF!</v>
      </c>
      <c r="EQ9523" t="e">
        <f t="shared" si="481"/>
        <v>#REF!</v>
      </c>
      <c r="ER9523" t="e">
        <f t="shared" si="482"/>
        <v>#REF!</v>
      </c>
    </row>
    <row r="9524" spans="142:148" x14ac:dyDescent="0.25">
      <c r="EL9524">
        <v>9517</v>
      </c>
      <c r="EM9524" t="e">
        <v>#REF!</v>
      </c>
      <c r="EN9524" t="e">
        <v>#REF!</v>
      </c>
      <c r="EP9524" t="e">
        <f t="shared" si="480"/>
        <v>#REF!</v>
      </c>
      <c r="EQ9524" t="e">
        <f t="shared" si="481"/>
        <v>#REF!</v>
      </c>
      <c r="ER9524" t="e">
        <f t="shared" si="482"/>
        <v>#REF!</v>
      </c>
    </row>
    <row r="9525" spans="142:148" x14ac:dyDescent="0.25">
      <c r="EL9525">
        <v>9518</v>
      </c>
      <c r="EM9525" t="e">
        <v>#REF!</v>
      </c>
      <c r="EN9525" t="e">
        <v>#REF!</v>
      </c>
      <c r="EP9525" t="e">
        <f t="shared" si="480"/>
        <v>#REF!</v>
      </c>
      <c r="EQ9525" t="e">
        <f t="shared" si="481"/>
        <v>#REF!</v>
      </c>
      <c r="ER9525" t="e">
        <f t="shared" si="482"/>
        <v>#REF!</v>
      </c>
    </row>
    <row r="9526" spans="142:148" x14ac:dyDescent="0.25">
      <c r="EL9526">
        <v>9519</v>
      </c>
      <c r="EM9526" t="e">
        <v>#REF!</v>
      </c>
      <c r="EN9526" t="e">
        <v>#REF!</v>
      </c>
      <c r="EP9526" t="e">
        <f t="shared" si="480"/>
        <v>#REF!</v>
      </c>
      <c r="EQ9526" t="e">
        <f t="shared" si="481"/>
        <v>#REF!</v>
      </c>
      <c r="ER9526" t="e">
        <f t="shared" si="482"/>
        <v>#REF!</v>
      </c>
    </row>
    <row r="9527" spans="142:148" x14ac:dyDescent="0.25">
      <c r="EL9527">
        <v>9520</v>
      </c>
      <c r="EM9527" t="e">
        <v>#REF!</v>
      </c>
      <c r="EN9527" t="e">
        <v>#REF!</v>
      </c>
      <c r="EP9527" t="e">
        <f t="shared" si="480"/>
        <v>#REF!</v>
      </c>
      <c r="EQ9527" t="e">
        <f t="shared" si="481"/>
        <v>#REF!</v>
      </c>
      <c r="ER9527" t="e">
        <f t="shared" si="482"/>
        <v>#REF!</v>
      </c>
    </row>
    <row r="9528" spans="142:148" x14ac:dyDescent="0.25">
      <c r="EL9528">
        <v>9521</v>
      </c>
      <c r="EM9528" t="e">
        <v>#REF!</v>
      </c>
      <c r="EN9528" t="e">
        <v>#REF!</v>
      </c>
      <c r="EP9528" t="e">
        <f t="shared" si="480"/>
        <v>#REF!</v>
      </c>
      <c r="EQ9528" t="e">
        <f t="shared" si="481"/>
        <v>#REF!</v>
      </c>
      <c r="ER9528" t="e">
        <f t="shared" si="482"/>
        <v>#REF!</v>
      </c>
    </row>
    <row r="9529" spans="142:148" x14ac:dyDescent="0.25">
      <c r="EL9529">
        <v>9522</v>
      </c>
      <c r="EM9529" t="e">
        <v>#REF!</v>
      </c>
      <c r="EN9529" t="e">
        <v>#REF!</v>
      </c>
      <c r="EP9529" t="e">
        <f t="shared" si="480"/>
        <v>#REF!</v>
      </c>
      <c r="EQ9529" t="e">
        <f t="shared" si="481"/>
        <v>#REF!</v>
      </c>
      <c r="ER9529" t="e">
        <f t="shared" si="482"/>
        <v>#REF!</v>
      </c>
    </row>
    <row r="9530" spans="142:148" x14ac:dyDescent="0.25">
      <c r="EL9530">
        <v>9523</v>
      </c>
      <c r="EM9530" t="e">
        <v>#REF!</v>
      </c>
      <c r="EN9530" t="e">
        <v>#REF!</v>
      </c>
      <c r="EP9530" t="e">
        <f t="shared" si="480"/>
        <v>#REF!</v>
      </c>
      <c r="EQ9530" t="e">
        <f t="shared" si="481"/>
        <v>#REF!</v>
      </c>
      <c r="ER9530" t="e">
        <f t="shared" si="482"/>
        <v>#REF!</v>
      </c>
    </row>
    <row r="9531" spans="142:148" x14ac:dyDescent="0.25">
      <c r="EL9531">
        <v>9524</v>
      </c>
      <c r="EM9531" t="e">
        <v>#REF!</v>
      </c>
      <c r="EN9531" t="e">
        <v>#REF!</v>
      </c>
      <c r="EP9531" t="e">
        <f t="shared" si="480"/>
        <v>#REF!</v>
      </c>
      <c r="EQ9531" t="e">
        <f t="shared" si="481"/>
        <v>#REF!</v>
      </c>
      <c r="ER9531" t="e">
        <f t="shared" si="482"/>
        <v>#REF!</v>
      </c>
    </row>
    <row r="9532" spans="142:148" x14ac:dyDescent="0.25">
      <c r="EL9532">
        <v>9525</v>
      </c>
      <c r="EM9532" t="e">
        <v>#REF!</v>
      </c>
      <c r="EN9532" t="e">
        <v>#REF!</v>
      </c>
      <c r="EP9532" t="e">
        <f t="shared" si="480"/>
        <v>#REF!</v>
      </c>
      <c r="EQ9532" t="e">
        <f t="shared" si="481"/>
        <v>#REF!</v>
      </c>
      <c r="ER9532" t="e">
        <f t="shared" si="482"/>
        <v>#REF!</v>
      </c>
    </row>
    <row r="9533" spans="142:148" x14ac:dyDescent="0.25">
      <c r="EL9533">
        <v>9526</v>
      </c>
      <c r="EM9533" t="e">
        <v>#REF!</v>
      </c>
      <c r="EN9533" t="e">
        <v>#REF!</v>
      </c>
      <c r="EP9533" t="e">
        <f t="shared" si="480"/>
        <v>#REF!</v>
      </c>
      <c r="EQ9533" t="e">
        <f t="shared" si="481"/>
        <v>#REF!</v>
      </c>
      <c r="ER9533" t="e">
        <f t="shared" si="482"/>
        <v>#REF!</v>
      </c>
    </row>
    <row r="9534" spans="142:148" x14ac:dyDescent="0.25">
      <c r="EL9534">
        <v>9527</v>
      </c>
      <c r="EM9534" t="e">
        <v>#REF!</v>
      </c>
      <c r="EN9534" t="e">
        <v>#REF!</v>
      </c>
      <c r="EP9534" t="e">
        <f t="shared" si="480"/>
        <v>#REF!</v>
      </c>
      <c r="EQ9534" t="e">
        <f t="shared" si="481"/>
        <v>#REF!</v>
      </c>
      <c r="ER9534" t="e">
        <f t="shared" si="482"/>
        <v>#REF!</v>
      </c>
    </row>
    <row r="9535" spans="142:148" x14ac:dyDescent="0.25">
      <c r="EL9535">
        <v>9528</v>
      </c>
      <c r="EM9535" t="e">
        <v>#REF!</v>
      </c>
      <c r="EN9535" t="e">
        <v>#REF!</v>
      </c>
      <c r="EP9535" t="e">
        <f t="shared" si="480"/>
        <v>#REF!</v>
      </c>
      <c r="EQ9535" t="e">
        <f t="shared" si="481"/>
        <v>#REF!</v>
      </c>
      <c r="ER9535" t="e">
        <f t="shared" si="482"/>
        <v>#REF!</v>
      </c>
    </row>
    <row r="9536" spans="142:148" x14ac:dyDescent="0.25">
      <c r="EL9536">
        <v>9529</v>
      </c>
      <c r="EM9536" t="e">
        <v>#REF!</v>
      </c>
      <c r="EN9536" t="e">
        <v>#REF!</v>
      </c>
      <c r="EP9536" t="e">
        <f t="shared" si="480"/>
        <v>#REF!</v>
      </c>
      <c r="EQ9536" t="e">
        <f t="shared" si="481"/>
        <v>#REF!</v>
      </c>
      <c r="ER9536" t="e">
        <f t="shared" si="482"/>
        <v>#REF!</v>
      </c>
    </row>
    <row r="9537" spans="142:148" x14ac:dyDescent="0.25">
      <c r="EL9537">
        <v>9530</v>
      </c>
      <c r="EM9537" t="e">
        <v>#REF!</v>
      </c>
      <c r="EN9537" t="e">
        <v>#REF!</v>
      </c>
      <c r="EP9537" t="e">
        <f t="shared" si="480"/>
        <v>#REF!</v>
      </c>
      <c r="EQ9537" t="e">
        <f t="shared" si="481"/>
        <v>#REF!</v>
      </c>
      <c r="ER9537" t="e">
        <f t="shared" si="482"/>
        <v>#REF!</v>
      </c>
    </row>
    <row r="9538" spans="142:148" x14ac:dyDescent="0.25">
      <c r="EL9538">
        <v>9531</v>
      </c>
      <c r="EM9538" t="e">
        <v>#REF!</v>
      </c>
      <c r="EN9538" t="e">
        <v>#REF!</v>
      </c>
      <c r="EP9538" t="e">
        <f t="shared" si="480"/>
        <v>#REF!</v>
      </c>
      <c r="EQ9538" t="e">
        <f t="shared" si="481"/>
        <v>#REF!</v>
      </c>
      <c r="ER9538" t="e">
        <f t="shared" si="482"/>
        <v>#REF!</v>
      </c>
    </row>
    <row r="9539" spans="142:148" x14ac:dyDescent="0.25">
      <c r="EL9539">
        <v>9532</v>
      </c>
      <c r="EM9539" t="e">
        <v>#REF!</v>
      </c>
      <c r="EN9539" t="e">
        <v>#REF!</v>
      </c>
      <c r="EP9539" t="e">
        <f t="shared" si="480"/>
        <v>#REF!</v>
      </c>
      <c r="EQ9539" t="e">
        <f t="shared" si="481"/>
        <v>#REF!</v>
      </c>
      <c r="ER9539" t="e">
        <f t="shared" si="482"/>
        <v>#REF!</v>
      </c>
    </row>
    <row r="9540" spans="142:148" x14ac:dyDescent="0.25">
      <c r="EL9540">
        <v>9533</v>
      </c>
      <c r="EM9540" t="e">
        <v>#REF!</v>
      </c>
      <c r="EN9540" t="e">
        <v>#REF!</v>
      </c>
      <c r="EP9540" t="e">
        <f t="shared" si="480"/>
        <v>#REF!</v>
      </c>
      <c r="EQ9540" t="e">
        <f t="shared" si="481"/>
        <v>#REF!</v>
      </c>
      <c r="ER9540" t="e">
        <f t="shared" si="482"/>
        <v>#REF!</v>
      </c>
    </row>
    <row r="9541" spans="142:148" x14ac:dyDescent="0.25">
      <c r="EL9541">
        <v>9534</v>
      </c>
      <c r="EM9541" t="e">
        <v>#REF!</v>
      </c>
      <c r="EN9541" t="e">
        <v>#REF!</v>
      </c>
      <c r="EP9541" t="e">
        <f t="shared" si="480"/>
        <v>#REF!</v>
      </c>
      <c r="EQ9541" t="e">
        <f t="shared" si="481"/>
        <v>#REF!</v>
      </c>
      <c r="ER9541" t="e">
        <f t="shared" si="482"/>
        <v>#REF!</v>
      </c>
    </row>
    <row r="9542" spans="142:148" x14ac:dyDescent="0.25">
      <c r="EL9542">
        <v>9535</v>
      </c>
      <c r="EM9542" t="e">
        <v>#REF!</v>
      </c>
      <c r="EN9542" t="e">
        <v>#REF!</v>
      </c>
      <c r="EP9542" t="e">
        <f t="shared" si="480"/>
        <v>#REF!</v>
      </c>
      <c r="EQ9542" t="e">
        <f t="shared" si="481"/>
        <v>#REF!</v>
      </c>
      <c r="ER9542" t="e">
        <f t="shared" si="482"/>
        <v>#REF!</v>
      </c>
    </row>
    <row r="9543" spans="142:148" x14ac:dyDescent="0.25">
      <c r="EL9543">
        <v>9536</v>
      </c>
      <c r="EM9543" t="e">
        <v>#REF!</v>
      </c>
      <c r="EN9543" t="e">
        <v>#REF!</v>
      </c>
      <c r="EP9543" t="e">
        <f t="shared" si="480"/>
        <v>#REF!</v>
      </c>
      <c r="EQ9543" t="e">
        <f t="shared" si="481"/>
        <v>#REF!</v>
      </c>
      <c r="ER9543" t="e">
        <f t="shared" si="482"/>
        <v>#REF!</v>
      </c>
    </row>
    <row r="9544" spans="142:148" x14ac:dyDescent="0.25">
      <c r="EL9544">
        <v>9537</v>
      </c>
      <c r="EM9544" t="e">
        <v>#REF!</v>
      </c>
      <c r="EN9544" t="e">
        <v>#REF!</v>
      </c>
      <c r="EP9544" t="e">
        <f t="shared" si="480"/>
        <v>#REF!</v>
      </c>
      <c r="EQ9544" t="e">
        <f t="shared" si="481"/>
        <v>#REF!</v>
      </c>
      <c r="ER9544" t="e">
        <f t="shared" si="482"/>
        <v>#REF!</v>
      </c>
    </row>
    <row r="9545" spans="142:148" x14ac:dyDescent="0.25">
      <c r="EL9545">
        <v>9538</v>
      </c>
      <c r="EM9545" t="e">
        <v>#REF!</v>
      </c>
      <c r="EN9545" t="e">
        <v>#REF!</v>
      </c>
      <c r="EP9545" t="e">
        <f t="shared" si="480"/>
        <v>#REF!</v>
      </c>
      <c r="EQ9545" t="e">
        <f t="shared" si="481"/>
        <v>#REF!</v>
      </c>
      <c r="ER9545" t="e">
        <f t="shared" si="482"/>
        <v>#REF!</v>
      </c>
    </row>
    <row r="9546" spans="142:148" x14ac:dyDescent="0.25">
      <c r="EL9546">
        <v>9539</v>
      </c>
      <c r="EM9546" t="e">
        <v>#REF!</v>
      </c>
      <c r="EN9546" t="e">
        <v>#REF!</v>
      </c>
      <c r="EP9546" t="e">
        <f t="shared" si="480"/>
        <v>#REF!</v>
      </c>
      <c r="EQ9546" t="e">
        <f t="shared" si="481"/>
        <v>#REF!</v>
      </c>
      <c r="ER9546" t="e">
        <f t="shared" si="482"/>
        <v>#REF!</v>
      </c>
    </row>
    <row r="9547" spans="142:148" x14ac:dyDescent="0.25">
      <c r="EL9547">
        <v>9540</v>
      </c>
      <c r="EM9547" t="e">
        <v>#REF!</v>
      </c>
      <c r="EN9547" t="e">
        <v>#REF!</v>
      </c>
      <c r="EP9547" t="e">
        <f t="shared" si="480"/>
        <v>#REF!</v>
      </c>
      <c r="EQ9547" t="e">
        <f t="shared" si="481"/>
        <v>#REF!</v>
      </c>
      <c r="ER9547" t="e">
        <f t="shared" si="482"/>
        <v>#REF!</v>
      </c>
    </row>
    <row r="9548" spans="142:148" x14ac:dyDescent="0.25">
      <c r="EL9548">
        <v>9541</v>
      </c>
      <c r="EM9548" t="e">
        <v>#REF!</v>
      </c>
      <c r="EN9548" t="e">
        <v>#REF!</v>
      </c>
      <c r="EP9548" t="e">
        <f t="shared" si="480"/>
        <v>#REF!</v>
      </c>
      <c r="EQ9548" t="e">
        <f t="shared" si="481"/>
        <v>#REF!</v>
      </c>
      <c r="ER9548" t="e">
        <f t="shared" si="482"/>
        <v>#REF!</v>
      </c>
    </row>
    <row r="9549" spans="142:148" x14ac:dyDescent="0.25">
      <c r="EL9549">
        <v>9542</v>
      </c>
      <c r="EM9549" t="e">
        <v>#REF!</v>
      </c>
      <c r="EN9549" t="e">
        <v>#REF!</v>
      </c>
      <c r="EP9549" t="e">
        <f t="shared" si="480"/>
        <v>#REF!</v>
      </c>
      <c r="EQ9549" t="e">
        <f t="shared" si="481"/>
        <v>#REF!</v>
      </c>
      <c r="ER9549" t="e">
        <f t="shared" si="482"/>
        <v>#REF!</v>
      </c>
    </row>
    <row r="9550" spans="142:148" x14ac:dyDescent="0.25">
      <c r="EL9550">
        <v>9543</v>
      </c>
      <c r="EM9550" t="e">
        <v>#REF!</v>
      </c>
      <c r="EN9550" t="e">
        <v>#REF!</v>
      </c>
      <c r="EP9550" t="e">
        <f t="shared" si="480"/>
        <v>#REF!</v>
      </c>
      <c r="EQ9550" t="e">
        <f t="shared" si="481"/>
        <v>#REF!</v>
      </c>
      <c r="ER9550" t="e">
        <f t="shared" si="482"/>
        <v>#REF!</v>
      </c>
    </row>
    <row r="9551" spans="142:148" x14ac:dyDescent="0.25">
      <c r="EL9551">
        <v>9544</v>
      </c>
      <c r="EM9551" t="e">
        <v>#REF!</v>
      </c>
      <c r="EN9551" t="e">
        <v>#REF!</v>
      </c>
      <c r="EP9551" t="e">
        <f t="shared" si="480"/>
        <v>#REF!</v>
      </c>
      <c r="EQ9551" t="e">
        <f t="shared" si="481"/>
        <v>#REF!</v>
      </c>
      <c r="ER9551" t="e">
        <f t="shared" si="482"/>
        <v>#REF!</v>
      </c>
    </row>
    <row r="9552" spans="142:148" x14ac:dyDescent="0.25">
      <c r="EL9552">
        <v>9545</v>
      </c>
      <c r="EM9552" t="e">
        <v>#REF!</v>
      </c>
      <c r="EN9552" t="e">
        <v>#REF!</v>
      </c>
      <c r="EP9552" t="e">
        <f t="shared" si="480"/>
        <v>#REF!</v>
      </c>
      <c r="EQ9552" t="e">
        <f t="shared" si="481"/>
        <v>#REF!</v>
      </c>
      <c r="ER9552" t="e">
        <f t="shared" si="482"/>
        <v>#REF!</v>
      </c>
    </row>
    <row r="9553" spans="142:148" x14ac:dyDescent="0.25">
      <c r="EL9553">
        <v>9546</v>
      </c>
      <c r="EM9553" t="e">
        <v>#REF!</v>
      </c>
      <c r="EN9553" t="e">
        <v>#REF!</v>
      </c>
      <c r="EP9553" t="e">
        <f t="shared" si="480"/>
        <v>#REF!</v>
      </c>
      <c r="EQ9553" t="e">
        <f t="shared" si="481"/>
        <v>#REF!</v>
      </c>
      <c r="ER9553" t="e">
        <f t="shared" si="482"/>
        <v>#REF!</v>
      </c>
    </row>
    <row r="9554" spans="142:148" x14ac:dyDescent="0.25">
      <c r="EL9554">
        <v>9547</v>
      </c>
      <c r="EM9554" t="e">
        <v>#REF!</v>
      </c>
      <c r="EN9554" t="e">
        <v>#REF!</v>
      </c>
      <c r="EP9554" t="e">
        <f t="shared" si="480"/>
        <v>#REF!</v>
      </c>
      <c r="EQ9554" t="e">
        <f t="shared" si="481"/>
        <v>#REF!</v>
      </c>
      <c r="ER9554" t="e">
        <f t="shared" si="482"/>
        <v>#REF!</v>
      </c>
    </row>
    <row r="9555" spans="142:148" x14ac:dyDescent="0.25">
      <c r="EL9555">
        <v>9548</v>
      </c>
      <c r="EM9555" t="e">
        <v>#REF!</v>
      </c>
      <c r="EN9555" t="e">
        <v>#REF!</v>
      </c>
      <c r="EP9555" t="e">
        <f t="shared" si="480"/>
        <v>#REF!</v>
      </c>
      <c r="EQ9555" t="e">
        <f t="shared" si="481"/>
        <v>#REF!</v>
      </c>
      <c r="ER9555" t="e">
        <f t="shared" si="482"/>
        <v>#REF!</v>
      </c>
    </row>
    <row r="9556" spans="142:148" x14ac:dyDescent="0.25">
      <c r="EL9556">
        <v>9549</v>
      </c>
      <c r="EM9556" t="e">
        <v>#REF!</v>
      </c>
      <c r="EN9556" t="e">
        <v>#REF!</v>
      </c>
      <c r="EP9556" t="e">
        <f t="shared" si="480"/>
        <v>#REF!</v>
      </c>
      <c r="EQ9556" t="e">
        <f t="shared" si="481"/>
        <v>#REF!</v>
      </c>
      <c r="ER9556" t="e">
        <f t="shared" si="482"/>
        <v>#REF!</v>
      </c>
    </row>
    <row r="9557" spans="142:148" x14ac:dyDescent="0.25">
      <c r="EL9557">
        <v>9550</v>
      </c>
      <c r="EM9557" t="e">
        <v>#REF!</v>
      </c>
      <c r="EN9557" t="e">
        <v>#REF!</v>
      </c>
      <c r="EP9557" t="e">
        <f t="shared" si="480"/>
        <v>#REF!</v>
      </c>
      <c r="EQ9557" t="e">
        <f t="shared" si="481"/>
        <v>#REF!</v>
      </c>
      <c r="ER9557" t="e">
        <f t="shared" si="482"/>
        <v>#REF!</v>
      </c>
    </row>
    <row r="9558" spans="142:148" x14ac:dyDescent="0.25">
      <c r="EL9558">
        <v>9551</v>
      </c>
      <c r="EM9558" t="e">
        <v>#REF!</v>
      </c>
      <c r="EN9558" t="e">
        <v>#REF!</v>
      </c>
      <c r="EP9558" t="e">
        <f t="shared" si="480"/>
        <v>#REF!</v>
      </c>
      <c r="EQ9558" t="e">
        <f t="shared" si="481"/>
        <v>#REF!</v>
      </c>
      <c r="ER9558" t="e">
        <f t="shared" si="482"/>
        <v>#REF!</v>
      </c>
    </row>
    <row r="9559" spans="142:148" x14ac:dyDescent="0.25">
      <c r="EL9559">
        <v>9552</v>
      </c>
      <c r="EM9559" t="e">
        <v>#REF!</v>
      </c>
      <c r="EN9559" t="e">
        <v>#REF!</v>
      </c>
      <c r="EP9559" t="e">
        <f t="shared" si="480"/>
        <v>#REF!</v>
      </c>
      <c r="EQ9559" t="e">
        <f t="shared" si="481"/>
        <v>#REF!</v>
      </c>
      <c r="ER9559" t="e">
        <f t="shared" si="482"/>
        <v>#REF!</v>
      </c>
    </row>
    <row r="9560" spans="142:148" x14ac:dyDescent="0.25">
      <c r="EL9560">
        <v>9553</v>
      </c>
      <c r="EM9560" t="e">
        <v>#REF!</v>
      </c>
      <c r="EN9560" t="e">
        <v>#REF!</v>
      </c>
      <c r="EP9560" t="e">
        <f t="shared" ref="EP9560:EP9623" si="483">IF(EM9560&gt;EN9560,1,0)</f>
        <v>#REF!</v>
      </c>
      <c r="EQ9560" t="e">
        <f t="shared" ref="EQ9560:EQ9623" si="484">IF(EP9560&gt;0,0,1)</f>
        <v>#REF!</v>
      </c>
      <c r="ER9560" t="e">
        <f t="shared" ref="ER9560:ER9623" si="485">IF(EM9560&gt;EN9560,EM9560-EN9560,EN9560-EM9560)</f>
        <v>#REF!</v>
      </c>
    </row>
    <row r="9561" spans="142:148" x14ac:dyDescent="0.25">
      <c r="EL9561">
        <v>9554</v>
      </c>
      <c r="EM9561" t="e">
        <v>#REF!</v>
      </c>
      <c r="EN9561" t="e">
        <v>#REF!</v>
      </c>
      <c r="EP9561" t="e">
        <f t="shared" si="483"/>
        <v>#REF!</v>
      </c>
      <c r="EQ9561" t="e">
        <f t="shared" si="484"/>
        <v>#REF!</v>
      </c>
      <c r="ER9561" t="e">
        <f t="shared" si="485"/>
        <v>#REF!</v>
      </c>
    </row>
    <row r="9562" spans="142:148" x14ac:dyDescent="0.25">
      <c r="EL9562">
        <v>9555</v>
      </c>
      <c r="EM9562" t="e">
        <v>#REF!</v>
      </c>
      <c r="EN9562" t="e">
        <v>#REF!</v>
      </c>
      <c r="EP9562" t="e">
        <f t="shared" si="483"/>
        <v>#REF!</v>
      </c>
      <c r="EQ9562" t="e">
        <f t="shared" si="484"/>
        <v>#REF!</v>
      </c>
      <c r="ER9562" t="e">
        <f t="shared" si="485"/>
        <v>#REF!</v>
      </c>
    </row>
    <row r="9563" spans="142:148" x14ac:dyDescent="0.25">
      <c r="EL9563">
        <v>9556</v>
      </c>
      <c r="EM9563" t="e">
        <v>#REF!</v>
      </c>
      <c r="EN9563" t="e">
        <v>#REF!</v>
      </c>
      <c r="EP9563" t="e">
        <f t="shared" si="483"/>
        <v>#REF!</v>
      </c>
      <c r="EQ9563" t="e">
        <f t="shared" si="484"/>
        <v>#REF!</v>
      </c>
      <c r="ER9563" t="e">
        <f t="shared" si="485"/>
        <v>#REF!</v>
      </c>
    </row>
    <row r="9564" spans="142:148" x14ac:dyDescent="0.25">
      <c r="EL9564">
        <v>9557</v>
      </c>
      <c r="EM9564" t="e">
        <v>#REF!</v>
      </c>
      <c r="EN9564" t="e">
        <v>#REF!</v>
      </c>
      <c r="EP9564" t="e">
        <f t="shared" si="483"/>
        <v>#REF!</v>
      </c>
      <c r="EQ9564" t="e">
        <f t="shared" si="484"/>
        <v>#REF!</v>
      </c>
      <c r="ER9564" t="e">
        <f t="shared" si="485"/>
        <v>#REF!</v>
      </c>
    </row>
    <row r="9565" spans="142:148" x14ac:dyDescent="0.25">
      <c r="EL9565">
        <v>9558</v>
      </c>
      <c r="EM9565" t="e">
        <v>#REF!</v>
      </c>
      <c r="EN9565" t="e">
        <v>#REF!</v>
      </c>
      <c r="EP9565" t="e">
        <f t="shared" si="483"/>
        <v>#REF!</v>
      </c>
      <c r="EQ9565" t="e">
        <f t="shared" si="484"/>
        <v>#REF!</v>
      </c>
      <c r="ER9565" t="e">
        <f t="shared" si="485"/>
        <v>#REF!</v>
      </c>
    </row>
    <row r="9566" spans="142:148" x14ac:dyDescent="0.25">
      <c r="EL9566">
        <v>9559</v>
      </c>
      <c r="EM9566" t="e">
        <v>#REF!</v>
      </c>
      <c r="EN9566" t="e">
        <v>#REF!</v>
      </c>
      <c r="EP9566" t="e">
        <f t="shared" si="483"/>
        <v>#REF!</v>
      </c>
      <c r="EQ9566" t="e">
        <f t="shared" si="484"/>
        <v>#REF!</v>
      </c>
      <c r="ER9566" t="e">
        <f t="shared" si="485"/>
        <v>#REF!</v>
      </c>
    </row>
    <row r="9567" spans="142:148" x14ac:dyDescent="0.25">
      <c r="EL9567">
        <v>9560</v>
      </c>
      <c r="EM9567" t="e">
        <v>#REF!</v>
      </c>
      <c r="EN9567" t="e">
        <v>#REF!</v>
      </c>
      <c r="EP9567" t="e">
        <f t="shared" si="483"/>
        <v>#REF!</v>
      </c>
      <c r="EQ9567" t="e">
        <f t="shared" si="484"/>
        <v>#REF!</v>
      </c>
      <c r="ER9567" t="e">
        <f t="shared" si="485"/>
        <v>#REF!</v>
      </c>
    </row>
    <row r="9568" spans="142:148" x14ac:dyDescent="0.25">
      <c r="EL9568">
        <v>9561</v>
      </c>
      <c r="EM9568" t="e">
        <v>#REF!</v>
      </c>
      <c r="EN9568" t="e">
        <v>#REF!</v>
      </c>
      <c r="EP9568" t="e">
        <f t="shared" si="483"/>
        <v>#REF!</v>
      </c>
      <c r="EQ9568" t="e">
        <f t="shared" si="484"/>
        <v>#REF!</v>
      </c>
      <c r="ER9568" t="e">
        <f t="shared" si="485"/>
        <v>#REF!</v>
      </c>
    </row>
    <row r="9569" spans="142:148" x14ac:dyDescent="0.25">
      <c r="EL9569">
        <v>9562</v>
      </c>
      <c r="EM9569" t="e">
        <v>#REF!</v>
      </c>
      <c r="EN9569" t="e">
        <v>#REF!</v>
      </c>
      <c r="EP9569" t="e">
        <f t="shared" si="483"/>
        <v>#REF!</v>
      </c>
      <c r="EQ9569" t="e">
        <f t="shared" si="484"/>
        <v>#REF!</v>
      </c>
      <c r="ER9569" t="e">
        <f t="shared" si="485"/>
        <v>#REF!</v>
      </c>
    </row>
    <row r="9570" spans="142:148" x14ac:dyDescent="0.25">
      <c r="EL9570">
        <v>9563</v>
      </c>
      <c r="EM9570" t="e">
        <v>#REF!</v>
      </c>
      <c r="EN9570" t="e">
        <v>#REF!</v>
      </c>
      <c r="EP9570" t="e">
        <f t="shared" si="483"/>
        <v>#REF!</v>
      </c>
      <c r="EQ9570" t="e">
        <f t="shared" si="484"/>
        <v>#REF!</v>
      </c>
      <c r="ER9570" t="e">
        <f t="shared" si="485"/>
        <v>#REF!</v>
      </c>
    </row>
    <row r="9571" spans="142:148" x14ac:dyDescent="0.25">
      <c r="EL9571">
        <v>9564</v>
      </c>
      <c r="EM9571" t="e">
        <v>#REF!</v>
      </c>
      <c r="EN9571" t="e">
        <v>#REF!</v>
      </c>
      <c r="EP9571" t="e">
        <f t="shared" si="483"/>
        <v>#REF!</v>
      </c>
      <c r="EQ9571" t="e">
        <f t="shared" si="484"/>
        <v>#REF!</v>
      </c>
      <c r="ER9571" t="e">
        <f t="shared" si="485"/>
        <v>#REF!</v>
      </c>
    </row>
    <row r="9572" spans="142:148" x14ac:dyDescent="0.25">
      <c r="EL9572">
        <v>9565</v>
      </c>
      <c r="EM9572" t="e">
        <v>#REF!</v>
      </c>
      <c r="EN9572" t="e">
        <v>#REF!</v>
      </c>
      <c r="EP9572" t="e">
        <f t="shared" si="483"/>
        <v>#REF!</v>
      </c>
      <c r="EQ9572" t="e">
        <f t="shared" si="484"/>
        <v>#REF!</v>
      </c>
      <c r="ER9572" t="e">
        <f t="shared" si="485"/>
        <v>#REF!</v>
      </c>
    </row>
    <row r="9573" spans="142:148" x14ac:dyDescent="0.25">
      <c r="EL9573">
        <v>9566</v>
      </c>
      <c r="EM9573" t="e">
        <v>#REF!</v>
      </c>
      <c r="EN9573" t="e">
        <v>#REF!</v>
      </c>
      <c r="EP9573" t="e">
        <f t="shared" si="483"/>
        <v>#REF!</v>
      </c>
      <c r="EQ9573" t="e">
        <f t="shared" si="484"/>
        <v>#REF!</v>
      </c>
      <c r="ER9573" t="e">
        <f t="shared" si="485"/>
        <v>#REF!</v>
      </c>
    </row>
    <row r="9574" spans="142:148" x14ac:dyDescent="0.25">
      <c r="EL9574">
        <v>9567</v>
      </c>
      <c r="EM9574" t="e">
        <v>#REF!</v>
      </c>
      <c r="EN9574" t="e">
        <v>#REF!</v>
      </c>
      <c r="EP9574" t="e">
        <f t="shared" si="483"/>
        <v>#REF!</v>
      </c>
      <c r="EQ9574" t="e">
        <f t="shared" si="484"/>
        <v>#REF!</v>
      </c>
      <c r="ER9574" t="e">
        <f t="shared" si="485"/>
        <v>#REF!</v>
      </c>
    </row>
    <row r="9575" spans="142:148" x14ac:dyDescent="0.25">
      <c r="EL9575">
        <v>9568</v>
      </c>
      <c r="EM9575" t="e">
        <v>#REF!</v>
      </c>
      <c r="EN9575" t="e">
        <v>#REF!</v>
      </c>
      <c r="EP9575" t="e">
        <f t="shared" si="483"/>
        <v>#REF!</v>
      </c>
      <c r="EQ9575" t="e">
        <f t="shared" si="484"/>
        <v>#REF!</v>
      </c>
      <c r="ER9575" t="e">
        <f t="shared" si="485"/>
        <v>#REF!</v>
      </c>
    </row>
    <row r="9576" spans="142:148" x14ac:dyDescent="0.25">
      <c r="EL9576">
        <v>9569</v>
      </c>
      <c r="EM9576" t="e">
        <v>#REF!</v>
      </c>
      <c r="EN9576" t="e">
        <v>#REF!</v>
      </c>
      <c r="EP9576" t="e">
        <f t="shared" si="483"/>
        <v>#REF!</v>
      </c>
      <c r="EQ9576" t="e">
        <f t="shared" si="484"/>
        <v>#REF!</v>
      </c>
      <c r="ER9576" t="e">
        <f t="shared" si="485"/>
        <v>#REF!</v>
      </c>
    </row>
    <row r="9577" spans="142:148" x14ac:dyDescent="0.25">
      <c r="EL9577">
        <v>9570</v>
      </c>
      <c r="EM9577" t="e">
        <v>#REF!</v>
      </c>
      <c r="EN9577" t="e">
        <v>#REF!</v>
      </c>
      <c r="EP9577" t="e">
        <f t="shared" si="483"/>
        <v>#REF!</v>
      </c>
      <c r="EQ9577" t="e">
        <f t="shared" si="484"/>
        <v>#REF!</v>
      </c>
      <c r="ER9577" t="e">
        <f t="shared" si="485"/>
        <v>#REF!</v>
      </c>
    </row>
    <row r="9578" spans="142:148" x14ac:dyDescent="0.25">
      <c r="EL9578">
        <v>9571</v>
      </c>
      <c r="EM9578" t="e">
        <v>#REF!</v>
      </c>
      <c r="EN9578" t="e">
        <v>#REF!</v>
      </c>
      <c r="EP9578" t="e">
        <f t="shared" si="483"/>
        <v>#REF!</v>
      </c>
      <c r="EQ9578" t="e">
        <f t="shared" si="484"/>
        <v>#REF!</v>
      </c>
      <c r="ER9578" t="e">
        <f t="shared" si="485"/>
        <v>#REF!</v>
      </c>
    </row>
    <row r="9579" spans="142:148" x14ac:dyDescent="0.25">
      <c r="EL9579">
        <v>9572</v>
      </c>
      <c r="EM9579" t="e">
        <v>#REF!</v>
      </c>
      <c r="EN9579" t="e">
        <v>#REF!</v>
      </c>
      <c r="EP9579" t="e">
        <f t="shared" si="483"/>
        <v>#REF!</v>
      </c>
      <c r="EQ9579" t="e">
        <f t="shared" si="484"/>
        <v>#REF!</v>
      </c>
      <c r="ER9579" t="e">
        <f t="shared" si="485"/>
        <v>#REF!</v>
      </c>
    </row>
    <row r="9580" spans="142:148" x14ac:dyDescent="0.25">
      <c r="EL9580">
        <v>9573</v>
      </c>
      <c r="EM9580" t="e">
        <v>#REF!</v>
      </c>
      <c r="EN9580" t="e">
        <v>#REF!</v>
      </c>
      <c r="EP9580" t="e">
        <f t="shared" si="483"/>
        <v>#REF!</v>
      </c>
      <c r="EQ9580" t="e">
        <f t="shared" si="484"/>
        <v>#REF!</v>
      </c>
      <c r="ER9580" t="e">
        <f t="shared" si="485"/>
        <v>#REF!</v>
      </c>
    </row>
    <row r="9581" spans="142:148" x14ac:dyDescent="0.25">
      <c r="EL9581">
        <v>9574</v>
      </c>
      <c r="EM9581" t="e">
        <v>#REF!</v>
      </c>
      <c r="EN9581" t="e">
        <v>#REF!</v>
      </c>
      <c r="EP9581" t="e">
        <f t="shared" si="483"/>
        <v>#REF!</v>
      </c>
      <c r="EQ9581" t="e">
        <f t="shared" si="484"/>
        <v>#REF!</v>
      </c>
      <c r="ER9581" t="e">
        <f t="shared" si="485"/>
        <v>#REF!</v>
      </c>
    </row>
    <row r="9582" spans="142:148" x14ac:dyDescent="0.25">
      <c r="EL9582">
        <v>9575</v>
      </c>
      <c r="EM9582" t="e">
        <v>#REF!</v>
      </c>
      <c r="EN9582" t="e">
        <v>#REF!</v>
      </c>
      <c r="EP9582" t="e">
        <f t="shared" si="483"/>
        <v>#REF!</v>
      </c>
      <c r="EQ9582" t="e">
        <f t="shared" si="484"/>
        <v>#REF!</v>
      </c>
      <c r="ER9582" t="e">
        <f t="shared" si="485"/>
        <v>#REF!</v>
      </c>
    </row>
    <row r="9583" spans="142:148" x14ac:dyDescent="0.25">
      <c r="EL9583">
        <v>9576</v>
      </c>
      <c r="EM9583" t="e">
        <v>#REF!</v>
      </c>
      <c r="EN9583" t="e">
        <v>#REF!</v>
      </c>
      <c r="EP9583" t="e">
        <f t="shared" si="483"/>
        <v>#REF!</v>
      </c>
      <c r="EQ9583" t="e">
        <f t="shared" si="484"/>
        <v>#REF!</v>
      </c>
      <c r="ER9583" t="e">
        <f t="shared" si="485"/>
        <v>#REF!</v>
      </c>
    </row>
    <row r="9584" spans="142:148" x14ac:dyDescent="0.25">
      <c r="EL9584">
        <v>9577</v>
      </c>
      <c r="EM9584" t="e">
        <v>#REF!</v>
      </c>
      <c r="EN9584" t="e">
        <v>#REF!</v>
      </c>
      <c r="EP9584" t="e">
        <f t="shared" si="483"/>
        <v>#REF!</v>
      </c>
      <c r="EQ9584" t="e">
        <f t="shared" si="484"/>
        <v>#REF!</v>
      </c>
      <c r="ER9584" t="e">
        <f t="shared" si="485"/>
        <v>#REF!</v>
      </c>
    </row>
    <row r="9585" spans="142:148" x14ac:dyDescent="0.25">
      <c r="EL9585">
        <v>9578</v>
      </c>
      <c r="EM9585" t="e">
        <v>#REF!</v>
      </c>
      <c r="EN9585" t="e">
        <v>#REF!</v>
      </c>
      <c r="EP9585" t="e">
        <f t="shared" si="483"/>
        <v>#REF!</v>
      </c>
      <c r="EQ9585" t="e">
        <f t="shared" si="484"/>
        <v>#REF!</v>
      </c>
      <c r="ER9585" t="e">
        <f t="shared" si="485"/>
        <v>#REF!</v>
      </c>
    </row>
    <row r="9586" spans="142:148" x14ac:dyDescent="0.25">
      <c r="EL9586">
        <v>9579</v>
      </c>
      <c r="EM9586" t="e">
        <v>#REF!</v>
      </c>
      <c r="EN9586" t="e">
        <v>#REF!</v>
      </c>
      <c r="EP9586" t="e">
        <f t="shared" si="483"/>
        <v>#REF!</v>
      </c>
      <c r="EQ9586" t="e">
        <f t="shared" si="484"/>
        <v>#REF!</v>
      </c>
      <c r="ER9586" t="e">
        <f t="shared" si="485"/>
        <v>#REF!</v>
      </c>
    </row>
    <row r="9587" spans="142:148" x14ac:dyDescent="0.25">
      <c r="EL9587">
        <v>9580</v>
      </c>
      <c r="EM9587" t="e">
        <v>#REF!</v>
      </c>
      <c r="EN9587" t="e">
        <v>#REF!</v>
      </c>
      <c r="EP9587" t="e">
        <f t="shared" si="483"/>
        <v>#REF!</v>
      </c>
      <c r="EQ9587" t="e">
        <f t="shared" si="484"/>
        <v>#REF!</v>
      </c>
      <c r="ER9587" t="e">
        <f t="shared" si="485"/>
        <v>#REF!</v>
      </c>
    </row>
    <row r="9588" spans="142:148" x14ac:dyDescent="0.25">
      <c r="EL9588">
        <v>9581</v>
      </c>
      <c r="EM9588" t="e">
        <v>#REF!</v>
      </c>
      <c r="EN9588" t="e">
        <v>#REF!</v>
      </c>
      <c r="EP9588" t="e">
        <f t="shared" si="483"/>
        <v>#REF!</v>
      </c>
      <c r="EQ9588" t="e">
        <f t="shared" si="484"/>
        <v>#REF!</v>
      </c>
      <c r="ER9588" t="e">
        <f t="shared" si="485"/>
        <v>#REF!</v>
      </c>
    </row>
    <row r="9589" spans="142:148" x14ac:dyDescent="0.25">
      <c r="EL9589">
        <v>9582</v>
      </c>
      <c r="EM9589" t="e">
        <v>#REF!</v>
      </c>
      <c r="EN9589" t="e">
        <v>#REF!</v>
      </c>
      <c r="EP9589" t="e">
        <f t="shared" si="483"/>
        <v>#REF!</v>
      </c>
      <c r="EQ9589" t="e">
        <f t="shared" si="484"/>
        <v>#REF!</v>
      </c>
      <c r="ER9589" t="e">
        <f t="shared" si="485"/>
        <v>#REF!</v>
      </c>
    </row>
    <row r="9590" spans="142:148" x14ac:dyDescent="0.25">
      <c r="EL9590">
        <v>9583</v>
      </c>
      <c r="EM9590" t="e">
        <v>#REF!</v>
      </c>
      <c r="EN9590" t="e">
        <v>#REF!</v>
      </c>
      <c r="EP9590" t="e">
        <f t="shared" si="483"/>
        <v>#REF!</v>
      </c>
      <c r="EQ9590" t="e">
        <f t="shared" si="484"/>
        <v>#REF!</v>
      </c>
      <c r="ER9590" t="e">
        <f t="shared" si="485"/>
        <v>#REF!</v>
      </c>
    </row>
    <row r="9591" spans="142:148" x14ac:dyDescent="0.25">
      <c r="EL9591">
        <v>9584</v>
      </c>
      <c r="EM9591" t="e">
        <v>#REF!</v>
      </c>
      <c r="EN9591" t="e">
        <v>#REF!</v>
      </c>
      <c r="EP9591" t="e">
        <f t="shared" si="483"/>
        <v>#REF!</v>
      </c>
      <c r="EQ9591" t="e">
        <f t="shared" si="484"/>
        <v>#REF!</v>
      </c>
      <c r="ER9591" t="e">
        <f t="shared" si="485"/>
        <v>#REF!</v>
      </c>
    </row>
    <row r="9592" spans="142:148" x14ac:dyDescent="0.25">
      <c r="EL9592">
        <v>9585</v>
      </c>
      <c r="EM9592" t="e">
        <v>#REF!</v>
      </c>
      <c r="EN9592" t="e">
        <v>#REF!</v>
      </c>
      <c r="EP9592" t="e">
        <f t="shared" si="483"/>
        <v>#REF!</v>
      </c>
      <c r="EQ9592" t="e">
        <f t="shared" si="484"/>
        <v>#REF!</v>
      </c>
      <c r="ER9592" t="e">
        <f t="shared" si="485"/>
        <v>#REF!</v>
      </c>
    </row>
    <row r="9593" spans="142:148" x14ac:dyDescent="0.25">
      <c r="EL9593">
        <v>9586</v>
      </c>
      <c r="EM9593" t="e">
        <v>#REF!</v>
      </c>
      <c r="EN9593" t="e">
        <v>#REF!</v>
      </c>
      <c r="EP9593" t="e">
        <f t="shared" si="483"/>
        <v>#REF!</v>
      </c>
      <c r="EQ9593" t="e">
        <f t="shared" si="484"/>
        <v>#REF!</v>
      </c>
      <c r="ER9593" t="e">
        <f t="shared" si="485"/>
        <v>#REF!</v>
      </c>
    </row>
    <row r="9594" spans="142:148" x14ac:dyDescent="0.25">
      <c r="EL9594">
        <v>9587</v>
      </c>
      <c r="EM9594" t="e">
        <v>#REF!</v>
      </c>
      <c r="EN9594" t="e">
        <v>#REF!</v>
      </c>
      <c r="EP9594" t="e">
        <f t="shared" si="483"/>
        <v>#REF!</v>
      </c>
      <c r="EQ9594" t="e">
        <f t="shared" si="484"/>
        <v>#REF!</v>
      </c>
      <c r="ER9594" t="e">
        <f t="shared" si="485"/>
        <v>#REF!</v>
      </c>
    </row>
    <row r="9595" spans="142:148" x14ac:dyDescent="0.25">
      <c r="EL9595">
        <v>9588</v>
      </c>
      <c r="EM9595" t="e">
        <v>#REF!</v>
      </c>
      <c r="EN9595" t="e">
        <v>#REF!</v>
      </c>
      <c r="EP9595" t="e">
        <f t="shared" si="483"/>
        <v>#REF!</v>
      </c>
      <c r="EQ9595" t="e">
        <f t="shared" si="484"/>
        <v>#REF!</v>
      </c>
      <c r="ER9595" t="e">
        <f t="shared" si="485"/>
        <v>#REF!</v>
      </c>
    </row>
    <row r="9596" spans="142:148" x14ac:dyDescent="0.25">
      <c r="EL9596">
        <v>9589</v>
      </c>
      <c r="EM9596" t="e">
        <v>#REF!</v>
      </c>
      <c r="EN9596" t="e">
        <v>#REF!</v>
      </c>
      <c r="EP9596" t="e">
        <f t="shared" si="483"/>
        <v>#REF!</v>
      </c>
      <c r="EQ9596" t="e">
        <f t="shared" si="484"/>
        <v>#REF!</v>
      </c>
      <c r="ER9596" t="e">
        <f t="shared" si="485"/>
        <v>#REF!</v>
      </c>
    </row>
    <row r="9597" spans="142:148" x14ac:dyDescent="0.25">
      <c r="EL9597">
        <v>9590</v>
      </c>
      <c r="EM9597" t="e">
        <v>#REF!</v>
      </c>
      <c r="EN9597" t="e">
        <v>#REF!</v>
      </c>
      <c r="EP9597" t="e">
        <f t="shared" si="483"/>
        <v>#REF!</v>
      </c>
      <c r="EQ9597" t="e">
        <f t="shared" si="484"/>
        <v>#REF!</v>
      </c>
      <c r="ER9597" t="e">
        <f t="shared" si="485"/>
        <v>#REF!</v>
      </c>
    </row>
    <row r="9598" spans="142:148" x14ac:dyDescent="0.25">
      <c r="EL9598">
        <v>9591</v>
      </c>
      <c r="EM9598" t="e">
        <v>#REF!</v>
      </c>
      <c r="EN9598" t="e">
        <v>#REF!</v>
      </c>
      <c r="EP9598" t="e">
        <f t="shared" si="483"/>
        <v>#REF!</v>
      </c>
      <c r="EQ9598" t="e">
        <f t="shared" si="484"/>
        <v>#REF!</v>
      </c>
      <c r="ER9598" t="e">
        <f t="shared" si="485"/>
        <v>#REF!</v>
      </c>
    </row>
    <row r="9599" spans="142:148" x14ac:dyDescent="0.25">
      <c r="EL9599">
        <v>9592</v>
      </c>
      <c r="EM9599" t="e">
        <v>#REF!</v>
      </c>
      <c r="EN9599" t="e">
        <v>#REF!</v>
      </c>
      <c r="EP9599" t="e">
        <f t="shared" si="483"/>
        <v>#REF!</v>
      </c>
      <c r="EQ9599" t="e">
        <f t="shared" si="484"/>
        <v>#REF!</v>
      </c>
      <c r="ER9599" t="e">
        <f t="shared" si="485"/>
        <v>#REF!</v>
      </c>
    </row>
    <row r="9600" spans="142:148" x14ac:dyDescent="0.25">
      <c r="EL9600">
        <v>9593</v>
      </c>
      <c r="EM9600" t="e">
        <v>#REF!</v>
      </c>
      <c r="EN9600" t="e">
        <v>#REF!</v>
      </c>
      <c r="EP9600" t="e">
        <f t="shared" si="483"/>
        <v>#REF!</v>
      </c>
      <c r="EQ9600" t="e">
        <f t="shared" si="484"/>
        <v>#REF!</v>
      </c>
      <c r="ER9600" t="e">
        <f t="shared" si="485"/>
        <v>#REF!</v>
      </c>
    </row>
    <row r="9601" spans="142:148" x14ac:dyDescent="0.25">
      <c r="EL9601">
        <v>9594</v>
      </c>
      <c r="EM9601" t="e">
        <v>#REF!</v>
      </c>
      <c r="EN9601" t="e">
        <v>#REF!</v>
      </c>
      <c r="EP9601" t="e">
        <f t="shared" si="483"/>
        <v>#REF!</v>
      </c>
      <c r="EQ9601" t="e">
        <f t="shared" si="484"/>
        <v>#REF!</v>
      </c>
      <c r="ER9601" t="e">
        <f t="shared" si="485"/>
        <v>#REF!</v>
      </c>
    </row>
    <row r="9602" spans="142:148" x14ac:dyDescent="0.25">
      <c r="EL9602">
        <v>9595</v>
      </c>
      <c r="EM9602" t="e">
        <v>#REF!</v>
      </c>
      <c r="EN9602" t="e">
        <v>#REF!</v>
      </c>
      <c r="EP9602" t="e">
        <f t="shared" si="483"/>
        <v>#REF!</v>
      </c>
      <c r="EQ9602" t="e">
        <f t="shared" si="484"/>
        <v>#REF!</v>
      </c>
      <c r="ER9602" t="e">
        <f t="shared" si="485"/>
        <v>#REF!</v>
      </c>
    </row>
    <row r="9603" spans="142:148" x14ac:dyDescent="0.25">
      <c r="EL9603">
        <v>9596</v>
      </c>
      <c r="EM9603" t="e">
        <v>#REF!</v>
      </c>
      <c r="EN9603" t="e">
        <v>#REF!</v>
      </c>
      <c r="EP9603" t="e">
        <f t="shared" si="483"/>
        <v>#REF!</v>
      </c>
      <c r="EQ9603" t="e">
        <f t="shared" si="484"/>
        <v>#REF!</v>
      </c>
      <c r="ER9603" t="e">
        <f t="shared" si="485"/>
        <v>#REF!</v>
      </c>
    </row>
    <row r="9604" spans="142:148" x14ac:dyDescent="0.25">
      <c r="EL9604">
        <v>9597</v>
      </c>
      <c r="EM9604" t="e">
        <v>#REF!</v>
      </c>
      <c r="EN9604" t="e">
        <v>#REF!</v>
      </c>
      <c r="EP9604" t="e">
        <f t="shared" si="483"/>
        <v>#REF!</v>
      </c>
      <c r="EQ9604" t="e">
        <f t="shared" si="484"/>
        <v>#REF!</v>
      </c>
      <c r="ER9604" t="e">
        <f t="shared" si="485"/>
        <v>#REF!</v>
      </c>
    </row>
    <row r="9605" spans="142:148" x14ac:dyDescent="0.25">
      <c r="EL9605">
        <v>9598</v>
      </c>
      <c r="EM9605" t="e">
        <v>#REF!</v>
      </c>
      <c r="EN9605" t="e">
        <v>#REF!</v>
      </c>
      <c r="EP9605" t="e">
        <f t="shared" si="483"/>
        <v>#REF!</v>
      </c>
      <c r="EQ9605" t="e">
        <f t="shared" si="484"/>
        <v>#REF!</v>
      </c>
      <c r="ER9605" t="e">
        <f t="shared" si="485"/>
        <v>#REF!</v>
      </c>
    </row>
    <row r="9606" spans="142:148" x14ac:dyDescent="0.25">
      <c r="EL9606">
        <v>9599</v>
      </c>
      <c r="EM9606" t="e">
        <v>#REF!</v>
      </c>
      <c r="EN9606" t="e">
        <v>#REF!</v>
      </c>
      <c r="EP9606" t="e">
        <f t="shared" si="483"/>
        <v>#REF!</v>
      </c>
      <c r="EQ9606" t="e">
        <f t="shared" si="484"/>
        <v>#REF!</v>
      </c>
      <c r="ER9606" t="e">
        <f t="shared" si="485"/>
        <v>#REF!</v>
      </c>
    </row>
    <row r="9607" spans="142:148" x14ac:dyDescent="0.25">
      <c r="EL9607">
        <v>9600</v>
      </c>
      <c r="EM9607" t="e">
        <v>#REF!</v>
      </c>
      <c r="EN9607" t="e">
        <v>#REF!</v>
      </c>
      <c r="EP9607" t="e">
        <f t="shared" si="483"/>
        <v>#REF!</v>
      </c>
      <c r="EQ9607" t="e">
        <f t="shared" si="484"/>
        <v>#REF!</v>
      </c>
      <c r="ER9607" t="e">
        <f t="shared" si="485"/>
        <v>#REF!</v>
      </c>
    </row>
    <row r="9608" spans="142:148" x14ac:dyDescent="0.25">
      <c r="EL9608">
        <v>9601</v>
      </c>
      <c r="EM9608" t="e">
        <v>#REF!</v>
      </c>
      <c r="EN9608" t="e">
        <v>#REF!</v>
      </c>
      <c r="EP9608" t="e">
        <f t="shared" si="483"/>
        <v>#REF!</v>
      </c>
      <c r="EQ9608" t="e">
        <f t="shared" si="484"/>
        <v>#REF!</v>
      </c>
      <c r="ER9608" t="e">
        <f t="shared" si="485"/>
        <v>#REF!</v>
      </c>
    </row>
    <row r="9609" spans="142:148" x14ac:dyDescent="0.25">
      <c r="EL9609">
        <v>9602</v>
      </c>
      <c r="EM9609" t="e">
        <v>#REF!</v>
      </c>
      <c r="EN9609" t="e">
        <v>#REF!</v>
      </c>
      <c r="EP9609" t="e">
        <f t="shared" si="483"/>
        <v>#REF!</v>
      </c>
      <c r="EQ9609" t="e">
        <f t="shared" si="484"/>
        <v>#REF!</v>
      </c>
      <c r="ER9609" t="e">
        <f t="shared" si="485"/>
        <v>#REF!</v>
      </c>
    </row>
    <row r="9610" spans="142:148" x14ac:dyDescent="0.25">
      <c r="EL9610">
        <v>9603</v>
      </c>
      <c r="EM9610" t="e">
        <v>#REF!</v>
      </c>
      <c r="EN9610" t="e">
        <v>#REF!</v>
      </c>
      <c r="EP9610" t="e">
        <f t="shared" si="483"/>
        <v>#REF!</v>
      </c>
      <c r="EQ9610" t="e">
        <f t="shared" si="484"/>
        <v>#REF!</v>
      </c>
      <c r="ER9610" t="e">
        <f t="shared" si="485"/>
        <v>#REF!</v>
      </c>
    </row>
    <row r="9611" spans="142:148" x14ac:dyDescent="0.25">
      <c r="EL9611">
        <v>9604</v>
      </c>
      <c r="EM9611" t="e">
        <v>#REF!</v>
      </c>
      <c r="EN9611" t="e">
        <v>#REF!</v>
      </c>
      <c r="EP9611" t="e">
        <f t="shared" si="483"/>
        <v>#REF!</v>
      </c>
      <c r="EQ9611" t="e">
        <f t="shared" si="484"/>
        <v>#REF!</v>
      </c>
      <c r="ER9611" t="e">
        <f t="shared" si="485"/>
        <v>#REF!</v>
      </c>
    </row>
    <row r="9612" spans="142:148" x14ac:dyDescent="0.25">
      <c r="EL9612">
        <v>9605</v>
      </c>
      <c r="EM9612" t="e">
        <v>#REF!</v>
      </c>
      <c r="EN9612" t="e">
        <v>#REF!</v>
      </c>
      <c r="EP9612" t="e">
        <f t="shared" si="483"/>
        <v>#REF!</v>
      </c>
      <c r="EQ9612" t="e">
        <f t="shared" si="484"/>
        <v>#REF!</v>
      </c>
      <c r="ER9612" t="e">
        <f t="shared" si="485"/>
        <v>#REF!</v>
      </c>
    </row>
    <row r="9613" spans="142:148" x14ac:dyDescent="0.25">
      <c r="EL9613">
        <v>9606</v>
      </c>
      <c r="EM9613" t="e">
        <v>#REF!</v>
      </c>
      <c r="EN9613" t="e">
        <v>#REF!</v>
      </c>
      <c r="EP9613" t="e">
        <f t="shared" si="483"/>
        <v>#REF!</v>
      </c>
      <c r="EQ9613" t="e">
        <f t="shared" si="484"/>
        <v>#REF!</v>
      </c>
      <c r="ER9613" t="e">
        <f t="shared" si="485"/>
        <v>#REF!</v>
      </c>
    </row>
    <row r="9614" spans="142:148" x14ac:dyDescent="0.25">
      <c r="EL9614">
        <v>9607</v>
      </c>
      <c r="EM9614" t="e">
        <v>#REF!</v>
      </c>
      <c r="EN9614" t="e">
        <v>#REF!</v>
      </c>
      <c r="EP9614" t="e">
        <f t="shared" si="483"/>
        <v>#REF!</v>
      </c>
      <c r="EQ9614" t="e">
        <f t="shared" si="484"/>
        <v>#REF!</v>
      </c>
      <c r="ER9614" t="e">
        <f t="shared" si="485"/>
        <v>#REF!</v>
      </c>
    </row>
    <row r="9615" spans="142:148" x14ac:dyDescent="0.25">
      <c r="EL9615">
        <v>9608</v>
      </c>
      <c r="EM9615" t="e">
        <v>#REF!</v>
      </c>
      <c r="EN9615" t="e">
        <v>#REF!</v>
      </c>
      <c r="EP9615" t="e">
        <f t="shared" si="483"/>
        <v>#REF!</v>
      </c>
      <c r="EQ9615" t="e">
        <f t="shared" si="484"/>
        <v>#REF!</v>
      </c>
      <c r="ER9615" t="e">
        <f t="shared" si="485"/>
        <v>#REF!</v>
      </c>
    </row>
    <row r="9616" spans="142:148" x14ac:dyDescent="0.25">
      <c r="EL9616">
        <v>9609</v>
      </c>
      <c r="EM9616" t="e">
        <v>#REF!</v>
      </c>
      <c r="EN9616" t="e">
        <v>#REF!</v>
      </c>
      <c r="EP9616" t="e">
        <f t="shared" si="483"/>
        <v>#REF!</v>
      </c>
      <c r="EQ9616" t="e">
        <f t="shared" si="484"/>
        <v>#REF!</v>
      </c>
      <c r="ER9616" t="e">
        <f t="shared" si="485"/>
        <v>#REF!</v>
      </c>
    </row>
    <row r="9617" spans="142:148" x14ac:dyDescent="0.25">
      <c r="EL9617">
        <v>9610</v>
      </c>
      <c r="EM9617" t="e">
        <v>#REF!</v>
      </c>
      <c r="EN9617" t="e">
        <v>#REF!</v>
      </c>
      <c r="EP9617" t="e">
        <f t="shared" si="483"/>
        <v>#REF!</v>
      </c>
      <c r="EQ9617" t="e">
        <f t="shared" si="484"/>
        <v>#REF!</v>
      </c>
      <c r="ER9617" t="e">
        <f t="shared" si="485"/>
        <v>#REF!</v>
      </c>
    </row>
    <row r="9618" spans="142:148" x14ac:dyDescent="0.25">
      <c r="EL9618">
        <v>9611</v>
      </c>
      <c r="EM9618" t="e">
        <v>#REF!</v>
      </c>
      <c r="EN9618" t="e">
        <v>#REF!</v>
      </c>
      <c r="EP9618" t="e">
        <f t="shared" si="483"/>
        <v>#REF!</v>
      </c>
      <c r="EQ9618" t="e">
        <f t="shared" si="484"/>
        <v>#REF!</v>
      </c>
      <c r="ER9618" t="e">
        <f t="shared" si="485"/>
        <v>#REF!</v>
      </c>
    </row>
    <row r="9619" spans="142:148" x14ac:dyDescent="0.25">
      <c r="EL9619">
        <v>9612</v>
      </c>
      <c r="EM9619" t="e">
        <v>#REF!</v>
      </c>
      <c r="EN9619" t="e">
        <v>#REF!</v>
      </c>
      <c r="EP9619" t="e">
        <f t="shared" si="483"/>
        <v>#REF!</v>
      </c>
      <c r="EQ9619" t="e">
        <f t="shared" si="484"/>
        <v>#REF!</v>
      </c>
      <c r="ER9619" t="e">
        <f t="shared" si="485"/>
        <v>#REF!</v>
      </c>
    </row>
    <row r="9620" spans="142:148" x14ac:dyDescent="0.25">
      <c r="EL9620">
        <v>9613</v>
      </c>
      <c r="EM9620" t="e">
        <v>#REF!</v>
      </c>
      <c r="EN9620" t="e">
        <v>#REF!</v>
      </c>
      <c r="EP9620" t="e">
        <f t="shared" si="483"/>
        <v>#REF!</v>
      </c>
      <c r="EQ9620" t="e">
        <f t="shared" si="484"/>
        <v>#REF!</v>
      </c>
      <c r="ER9620" t="e">
        <f t="shared" si="485"/>
        <v>#REF!</v>
      </c>
    </row>
    <row r="9621" spans="142:148" x14ac:dyDescent="0.25">
      <c r="EL9621">
        <v>9614</v>
      </c>
      <c r="EM9621" t="e">
        <v>#REF!</v>
      </c>
      <c r="EN9621" t="e">
        <v>#REF!</v>
      </c>
      <c r="EP9621" t="e">
        <f t="shared" si="483"/>
        <v>#REF!</v>
      </c>
      <c r="EQ9621" t="e">
        <f t="shared" si="484"/>
        <v>#REF!</v>
      </c>
      <c r="ER9621" t="e">
        <f t="shared" si="485"/>
        <v>#REF!</v>
      </c>
    </row>
    <row r="9622" spans="142:148" x14ac:dyDescent="0.25">
      <c r="EL9622">
        <v>9615</v>
      </c>
      <c r="EM9622" t="e">
        <v>#REF!</v>
      </c>
      <c r="EN9622" t="e">
        <v>#REF!</v>
      </c>
      <c r="EP9622" t="e">
        <f t="shared" si="483"/>
        <v>#REF!</v>
      </c>
      <c r="EQ9622" t="e">
        <f t="shared" si="484"/>
        <v>#REF!</v>
      </c>
      <c r="ER9622" t="e">
        <f t="shared" si="485"/>
        <v>#REF!</v>
      </c>
    </row>
    <row r="9623" spans="142:148" x14ac:dyDescent="0.25">
      <c r="EL9623">
        <v>9616</v>
      </c>
      <c r="EM9623" t="e">
        <v>#REF!</v>
      </c>
      <c r="EN9623" t="e">
        <v>#REF!</v>
      </c>
      <c r="EP9623" t="e">
        <f t="shared" si="483"/>
        <v>#REF!</v>
      </c>
      <c r="EQ9623" t="e">
        <f t="shared" si="484"/>
        <v>#REF!</v>
      </c>
      <c r="ER9623" t="e">
        <f t="shared" si="485"/>
        <v>#REF!</v>
      </c>
    </row>
    <row r="9624" spans="142:148" x14ac:dyDescent="0.25">
      <c r="EL9624">
        <v>9617</v>
      </c>
      <c r="EM9624" t="e">
        <v>#REF!</v>
      </c>
      <c r="EN9624" t="e">
        <v>#REF!</v>
      </c>
      <c r="EP9624" t="e">
        <f t="shared" ref="EP9624:EP9687" si="486">IF(EM9624&gt;EN9624,1,0)</f>
        <v>#REF!</v>
      </c>
      <c r="EQ9624" t="e">
        <f t="shared" ref="EQ9624:EQ9687" si="487">IF(EP9624&gt;0,0,1)</f>
        <v>#REF!</v>
      </c>
      <c r="ER9624" t="e">
        <f t="shared" ref="ER9624:ER9687" si="488">IF(EM9624&gt;EN9624,EM9624-EN9624,EN9624-EM9624)</f>
        <v>#REF!</v>
      </c>
    </row>
    <row r="9625" spans="142:148" x14ac:dyDescent="0.25">
      <c r="EL9625">
        <v>9618</v>
      </c>
      <c r="EM9625" t="e">
        <v>#REF!</v>
      </c>
      <c r="EN9625" t="e">
        <v>#REF!</v>
      </c>
      <c r="EP9625" t="e">
        <f t="shared" si="486"/>
        <v>#REF!</v>
      </c>
      <c r="EQ9625" t="e">
        <f t="shared" si="487"/>
        <v>#REF!</v>
      </c>
      <c r="ER9625" t="e">
        <f t="shared" si="488"/>
        <v>#REF!</v>
      </c>
    </row>
    <row r="9626" spans="142:148" x14ac:dyDescent="0.25">
      <c r="EL9626">
        <v>9619</v>
      </c>
      <c r="EM9626" t="e">
        <v>#REF!</v>
      </c>
      <c r="EN9626" t="e">
        <v>#REF!</v>
      </c>
      <c r="EP9626" t="e">
        <f t="shared" si="486"/>
        <v>#REF!</v>
      </c>
      <c r="EQ9626" t="e">
        <f t="shared" si="487"/>
        <v>#REF!</v>
      </c>
      <c r="ER9626" t="e">
        <f t="shared" si="488"/>
        <v>#REF!</v>
      </c>
    </row>
    <row r="9627" spans="142:148" x14ac:dyDescent="0.25">
      <c r="EL9627">
        <v>9620</v>
      </c>
      <c r="EM9627" t="e">
        <v>#REF!</v>
      </c>
      <c r="EN9627" t="e">
        <v>#REF!</v>
      </c>
      <c r="EP9627" t="e">
        <f t="shared" si="486"/>
        <v>#REF!</v>
      </c>
      <c r="EQ9627" t="e">
        <f t="shared" si="487"/>
        <v>#REF!</v>
      </c>
      <c r="ER9627" t="e">
        <f t="shared" si="488"/>
        <v>#REF!</v>
      </c>
    </row>
    <row r="9628" spans="142:148" x14ac:dyDescent="0.25">
      <c r="EL9628">
        <v>9621</v>
      </c>
      <c r="EM9628" t="e">
        <v>#REF!</v>
      </c>
      <c r="EN9628" t="e">
        <v>#REF!</v>
      </c>
      <c r="EP9628" t="e">
        <f t="shared" si="486"/>
        <v>#REF!</v>
      </c>
      <c r="EQ9628" t="e">
        <f t="shared" si="487"/>
        <v>#REF!</v>
      </c>
      <c r="ER9628" t="e">
        <f t="shared" si="488"/>
        <v>#REF!</v>
      </c>
    </row>
    <row r="9629" spans="142:148" x14ac:dyDescent="0.25">
      <c r="EL9629">
        <v>9622</v>
      </c>
      <c r="EM9629" t="e">
        <v>#REF!</v>
      </c>
      <c r="EN9629" t="e">
        <v>#REF!</v>
      </c>
      <c r="EP9629" t="e">
        <f t="shared" si="486"/>
        <v>#REF!</v>
      </c>
      <c r="EQ9629" t="e">
        <f t="shared" si="487"/>
        <v>#REF!</v>
      </c>
      <c r="ER9629" t="e">
        <f t="shared" si="488"/>
        <v>#REF!</v>
      </c>
    </row>
    <row r="9630" spans="142:148" x14ac:dyDescent="0.25">
      <c r="EL9630">
        <v>9623</v>
      </c>
      <c r="EM9630" t="e">
        <v>#REF!</v>
      </c>
      <c r="EN9630" t="e">
        <v>#REF!</v>
      </c>
      <c r="EP9630" t="e">
        <f t="shared" si="486"/>
        <v>#REF!</v>
      </c>
      <c r="EQ9630" t="e">
        <f t="shared" si="487"/>
        <v>#REF!</v>
      </c>
      <c r="ER9630" t="e">
        <f t="shared" si="488"/>
        <v>#REF!</v>
      </c>
    </row>
    <row r="9631" spans="142:148" x14ac:dyDescent="0.25">
      <c r="EL9631">
        <v>9624</v>
      </c>
      <c r="EM9631" t="e">
        <v>#REF!</v>
      </c>
      <c r="EN9631" t="e">
        <v>#REF!</v>
      </c>
      <c r="EP9631" t="e">
        <f t="shared" si="486"/>
        <v>#REF!</v>
      </c>
      <c r="EQ9631" t="e">
        <f t="shared" si="487"/>
        <v>#REF!</v>
      </c>
      <c r="ER9631" t="e">
        <f t="shared" si="488"/>
        <v>#REF!</v>
      </c>
    </row>
    <row r="9632" spans="142:148" x14ac:dyDescent="0.25">
      <c r="EL9632">
        <v>9625</v>
      </c>
      <c r="EM9632" t="e">
        <v>#REF!</v>
      </c>
      <c r="EN9632" t="e">
        <v>#REF!</v>
      </c>
      <c r="EP9632" t="e">
        <f t="shared" si="486"/>
        <v>#REF!</v>
      </c>
      <c r="EQ9632" t="e">
        <f t="shared" si="487"/>
        <v>#REF!</v>
      </c>
      <c r="ER9632" t="e">
        <f t="shared" si="488"/>
        <v>#REF!</v>
      </c>
    </row>
    <row r="9633" spans="142:148" x14ac:dyDescent="0.25">
      <c r="EL9633">
        <v>9626</v>
      </c>
      <c r="EM9633" t="e">
        <v>#REF!</v>
      </c>
      <c r="EN9633" t="e">
        <v>#REF!</v>
      </c>
      <c r="EP9633" t="e">
        <f t="shared" si="486"/>
        <v>#REF!</v>
      </c>
      <c r="EQ9633" t="e">
        <f t="shared" si="487"/>
        <v>#REF!</v>
      </c>
      <c r="ER9633" t="e">
        <f t="shared" si="488"/>
        <v>#REF!</v>
      </c>
    </row>
    <row r="9634" spans="142:148" x14ac:dyDescent="0.25">
      <c r="EL9634">
        <v>9627</v>
      </c>
      <c r="EM9634" t="e">
        <v>#REF!</v>
      </c>
      <c r="EN9634" t="e">
        <v>#REF!</v>
      </c>
      <c r="EP9634" t="e">
        <f t="shared" si="486"/>
        <v>#REF!</v>
      </c>
      <c r="EQ9634" t="e">
        <f t="shared" si="487"/>
        <v>#REF!</v>
      </c>
      <c r="ER9634" t="e">
        <f t="shared" si="488"/>
        <v>#REF!</v>
      </c>
    </row>
    <row r="9635" spans="142:148" x14ac:dyDescent="0.25">
      <c r="EL9635">
        <v>9628</v>
      </c>
      <c r="EM9635" t="e">
        <v>#REF!</v>
      </c>
      <c r="EN9635" t="e">
        <v>#REF!</v>
      </c>
      <c r="EP9635" t="e">
        <f t="shared" si="486"/>
        <v>#REF!</v>
      </c>
      <c r="EQ9635" t="e">
        <f t="shared" si="487"/>
        <v>#REF!</v>
      </c>
      <c r="ER9635" t="e">
        <f t="shared" si="488"/>
        <v>#REF!</v>
      </c>
    </row>
    <row r="9636" spans="142:148" x14ac:dyDescent="0.25">
      <c r="EL9636">
        <v>9629</v>
      </c>
      <c r="EM9636" t="e">
        <v>#REF!</v>
      </c>
      <c r="EN9636" t="e">
        <v>#REF!</v>
      </c>
      <c r="EP9636" t="e">
        <f t="shared" si="486"/>
        <v>#REF!</v>
      </c>
      <c r="EQ9636" t="e">
        <f t="shared" si="487"/>
        <v>#REF!</v>
      </c>
      <c r="ER9636" t="e">
        <f t="shared" si="488"/>
        <v>#REF!</v>
      </c>
    </row>
    <row r="9637" spans="142:148" x14ac:dyDescent="0.25">
      <c r="EL9637">
        <v>9630</v>
      </c>
      <c r="EM9637" t="e">
        <v>#REF!</v>
      </c>
      <c r="EN9637" t="e">
        <v>#REF!</v>
      </c>
      <c r="EP9637" t="e">
        <f t="shared" si="486"/>
        <v>#REF!</v>
      </c>
      <c r="EQ9637" t="e">
        <f t="shared" si="487"/>
        <v>#REF!</v>
      </c>
      <c r="ER9637" t="e">
        <f t="shared" si="488"/>
        <v>#REF!</v>
      </c>
    </row>
    <row r="9638" spans="142:148" x14ac:dyDescent="0.25">
      <c r="EL9638">
        <v>9631</v>
      </c>
      <c r="EM9638" t="e">
        <v>#REF!</v>
      </c>
      <c r="EN9638" t="e">
        <v>#REF!</v>
      </c>
      <c r="EP9638" t="e">
        <f t="shared" si="486"/>
        <v>#REF!</v>
      </c>
      <c r="EQ9638" t="e">
        <f t="shared" si="487"/>
        <v>#REF!</v>
      </c>
      <c r="ER9638" t="e">
        <f t="shared" si="488"/>
        <v>#REF!</v>
      </c>
    </row>
    <row r="9639" spans="142:148" x14ac:dyDescent="0.25">
      <c r="EL9639">
        <v>9632</v>
      </c>
      <c r="EM9639" t="e">
        <v>#REF!</v>
      </c>
      <c r="EN9639" t="e">
        <v>#REF!</v>
      </c>
      <c r="EP9639" t="e">
        <f t="shared" si="486"/>
        <v>#REF!</v>
      </c>
      <c r="EQ9639" t="e">
        <f t="shared" si="487"/>
        <v>#REF!</v>
      </c>
      <c r="ER9639" t="e">
        <f t="shared" si="488"/>
        <v>#REF!</v>
      </c>
    </row>
    <row r="9640" spans="142:148" x14ac:dyDescent="0.25">
      <c r="EL9640">
        <v>9633</v>
      </c>
      <c r="EM9640" t="e">
        <v>#REF!</v>
      </c>
      <c r="EN9640" t="e">
        <v>#REF!</v>
      </c>
      <c r="EP9640" t="e">
        <f t="shared" si="486"/>
        <v>#REF!</v>
      </c>
      <c r="EQ9640" t="e">
        <f t="shared" si="487"/>
        <v>#REF!</v>
      </c>
      <c r="ER9640" t="e">
        <f t="shared" si="488"/>
        <v>#REF!</v>
      </c>
    </row>
    <row r="9641" spans="142:148" x14ac:dyDescent="0.25">
      <c r="EL9641">
        <v>9634</v>
      </c>
      <c r="EM9641" t="e">
        <v>#REF!</v>
      </c>
      <c r="EN9641" t="e">
        <v>#REF!</v>
      </c>
      <c r="EP9641" t="e">
        <f t="shared" si="486"/>
        <v>#REF!</v>
      </c>
      <c r="EQ9641" t="e">
        <f t="shared" si="487"/>
        <v>#REF!</v>
      </c>
      <c r="ER9641" t="e">
        <f t="shared" si="488"/>
        <v>#REF!</v>
      </c>
    </row>
    <row r="9642" spans="142:148" x14ac:dyDescent="0.25">
      <c r="EL9642">
        <v>9635</v>
      </c>
      <c r="EM9642" t="e">
        <v>#REF!</v>
      </c>
      <c r="EN9642" t="e">
        <v>#REF!</v>
      </c>
      <c r="EP9642" t="e">
        <f t="shared" si="486"/>
        <v>#REF!</v>
      </c>
      <c r="EQ9642" t="e">
        <f t="shared" si="487"/>
        <v>#REF!</v>
      </c>
      <c r="ER9642" t="e">
        <f t="shared" si="488"/>
        <v>#REF!</v>
      </c>
    </row>
    <row r="9643" spans="142:148" x14ac:dyDescent="0.25">
      <c r="EL9643">
        <v>9636</v>
      </c>
      <c r="EM9643" t="e">
        <v>#REF!</v>
      </c>
      <c r="EN9643" t="e">
        <v>#REF!</v>
      </c>
      <c r="EP9643" t="e">
        <f t="shared" si="486"/>
        <v>#REF!</v>
      </c>
      <c r="EQ9643" t="e">
        <f t="shared" si="487"/>
        <v>#REF!</v>
      </c>
      <c r="ER9643" t="e">
        <f t="shared" si="488"/>
        <v>#REF!</v>
      </c>
    </row>
    <row r="9644" spans="142:148" x14ac:dyDescent="0.25">
      <c r="EL9644">
        <v>9637</v>
      </c>
      <c r="EM9644" t="e">
        <v>#REF!</v>
      </c>
      <c r="EN9644" t="e">
        <v>#REF!</v>
      </c>
      <c r="EP9644" t="e">
        <f t="shared" si="486"/>
        <v>#REF!</v>
      </c>
      <c r="EQ9644" t="e">
        <f t="shared" si="487"/>
        <v>#REF!</v>
      </c>
      <c r="ER9644" t="e">
        <f t="shared" si="488"/>
        <v>#REF!</v>
      </c>
    </row>
    <row r="9645" spans="142:148" x14ac:dyDescent="0.25">
      <c r="EL9645">
        <v>9638</v>
      </c>
      <c r="EM9645" t="e">
        <v>#REF!</v>
      </c>
      <c r="EN9645" t="e">
        <v>#REF!</v>
      </c>
      <c r="EP9645" t="e">
        <f t="shared" si="486"/>
        <v>#REF!</v>
      </c>
      <c r="EQ9645" t="e">
        <f t="shared" si="487"/>
        <v>#REF!</v>
      </c>
      <c r="ER9645" t="e">
        <f t="shared" si="488"/>
        <v>#REF!</v>
      </c>
    </row>
    <row r="9646" spans="142:148" x14ac:dyDescent="0.25">
      <c r="EL9646">
        <v>9639</v>
      </c>
      <c r="EM9646" t="e">
        <v>#REF!</v>
      </c>
      <c r="EN9646" t="e">
        <v>#REF!</v>
      </c>
      <c r="EP9646" t="e">
        <f t="shared" si="486"/>
        <v>#REF!</v>
      </c>
      <c r="EQ9646" t="e">
        <f t="shared" si="487"/>
        <v>#REF!</v>
      </c>
      <c r="ER9646" t="e">
        <f t="shared" si="488"/>
        <v>#REF!</v>
      </c>
    </row>
    <row r="9647" spans="142:148" x14ac:dyDescent="0.25">
      <c r="EL9647">
        <v>9640</v>
      </c>
      <c r="EM9647" t="e">
        <v>#REF!</v>
      </c>
      <c r="EN9647" t="e">
        <v>#REF!</v>
      </c>
      <c r="EP9647" t="e">
        <f t="shared" si="486"/>
        <v>#REF!</v>
      </c>
      <c r="EQ9647" t="e">
        <f t="shared" si="487"/>
        <v>#REF!</v>
      </c>
      <c r="ER9647" t="e">
        <f t="shared" si="488"/>
        <v>#REF!</v>
      </c>
    </row>
    <row r="9648" spans="142:148" x14ac:dyDescent="0.25">
      <c r="EL9648">
        <v>9641</v>
      </c>
      <c r="EM9648" t="e">
        <v>#REF!</v>
      </c>
      <c r="EN9648" t="e">
        <v>#REF!</v>
      </c>
      <c r="EP9648" t="e">
        <f t="shared" si="486"/>
        <v>#REF!</v>
      </c>
      <c r="EQ9648" t="e">
        <f t="shared" si="487"/>
        <v>#REF!</v>
      </c>
      <c r="ER9648" t="e">
        <f t="shared" si="488"/>
        <v>#REF!</v>
      </c>
    </row>
    <row r="9649" spans="142:148" x14ac:dyDescent="0.25">
      <c r="EL9649">
        <v>9642</v>
      </c>
      <c r="EM9649" t="e">
        <v>#REF!</v>
      </c>
      <c r="EN9649" t="e">
        <v>#REF!</v>
      </c>
      <c r="EP9649" t="e">
        <f t="shared" si="486"/>
        <v>#REF!</v>
      </c>
      <c r="EQ9649" t="e">
        <f t="shared" si="487"/>
        <v>#REF!</v>
      </c>
      <c r="ER9649" t="e">
        <f t="shared" si="488"/>
        <v>#REF!</v>
      </c>
    </row>
    <row r="9650" spans="142:148" x14ac:dyDescent="0.25">
      <c r="EL9650">
        <v>9643</v>
      </c>
      <c r="EM9650" t="e">
        <v>#REF!</v>
      </c>
      <c r="EN9650" t="e">
        <v>#REF!</v>
      </c>
      <c r="EP9650" t="e">
        <f t="shared" si="486"/>
        <v>#REF!</v>
      </c>
      <c r="EQ9650" t="e">
        <f t="shared" si="487"/>
        <v>#REF!</v>
      </c>
      <c r="ER9650" t="e">
        <f t="shared" si="488"/>
        <v>#REF!</v>
      </c>
    </row>
    <row r="9651" spans="142:148" x14ac:dyDescent="0.25">
      <c r="EL9651">
        <v>9644</v>
      </c>
      <c r="EM9651" t="e">
        <v>#REF!</v>
      </c>
      <c r="EN9651" t="e">
        <v>#REF!</v>
      </c>
      <c r="EP9651" t="e">
        <f t="shared" si="486"/>
        <v>#REF!</v>
      </c>
      <c r="EQ9651" t="e">
        <f t="shared" si="487"/>
        <v>#REF!</v>
      </c>
      <c r="ER9651" t="e">
        <f t="shared" si="488"/>
        <v>#REF!</v>
      </c>
    </row>
    <row r="9652" spans="142:148" x14ac:dyDescent="0.25">
      <c r="EL9652">
        <v>9645</v>
      </c>
      <c r="EM9652" t="e">
        <v>#REF!</v>
      </c>
      <c r="EN9652" t="e">
        <v>#REF!</v>
      </c>
      <c r="EP9652" t="e">
        <f t="shared" si="486"/>
        <v>#REF!</v>
      </c>
      <c r="EQ9652" t="e">
        <f t="shared" si="487"/>
        <v>#REF!</v>
      </c>
      <c r="ER9652" t="e">
        <f t="shared" si="488"/>
        <v>#REF!</v>
      </c>
    </row>
    <row r="9653" spans="142:148" x14ac:dyDescent="0.25">
      <c r="EL9653">
        <v>9646</v>
      </c>
      <c r="EM9653" t="e">
        <v>#REF!</v>
      </c>
      <c r="EN9653" t="e">
        <v>#REF!</v>
      </c>
      <c r="EP9653" t="e">
        <f t="shared" si="486"/>
        <v>#REF!</v>
      </c>
      <c r="EQ9653" t="e">
        <f t="shared" si="487"/>
        <v>#REF!</v>
      </c>
      <c r="ER9653" t="e">
        <f t="shared" si="488"/>
        <v>#REF!</v>
      </c>
    </row>
    <row r="9654" spans="142:148" x14ac:dyDescent="0.25">
      <c r="EL9654">
        <v>9647</v>
      </c>
      <c r="EM9654" t="e">
        <v>#REF!</v>
      </c>
      <c r="EN9654" t="e">
        <v>#REF!</v>
      </c>
      <c r="EP9654" t="e">
        <f t="shared" si="486"/>
        <v>#REF!</v>
      </c>
      <c r="EQ9654" t="e">
        <f t="shared" si="487"/>
        <v>#REF!</v>
      </c>
      <c r="ER9654" t="e">
        <f t="shared" si="488"/>
        <v>#REF!</v>
      </c>
    </row>
    <row r="9655" spans="142:148" x14ac:dyDescent="0.25">
      <c r="EL9655">
        <v>9648</v>
      </c>
      <c r="EM9655" t="e">
        <v>#REF!</v>
      </c>
      <c r="EN9655" t="e">
        <v>#REF!</v>
      </c>
      <c r="EP9655" t="e">
        <f t="shared" si="486"/>
        <v>#REF!</v>
      </c>
      <c r="EQ9655" t="e">
        <f t="shared" si="487"/>
        <v>#REF!</v>
      </c>
      <c r="ER9655" t="e">
        <f t="shared" si="488"/>
        <v>#REF!</v>
      </c>
    </row>
    <row r="9656" spans="142:148" x14ac:dyDescent="0.25">
      <c r="EL9656">
        <v>9649</v>
      </c>
      <c r="EM9656" t="e">
        <v>#REF!</v>
      </c>
      <c r="EN9656" t="e">
        <v>#REF!</v>
      </c>
      <c r="EP9656" t="e">
        <f t="shared" si="486"/>
        <v>#REF!</v>
      </c>
      <c r="EQ9656" t="e">
        <f t="shared" si="487"/>
        <v>#REF!</v>
      </c>
      <c r="ER9656" t="e">
        <f t="shared" si="488"/>
        <v>#REF!</v>
      </c>
    </row>
    <row r="9657" spans="142:148" x14ac:dyDescent="0.25">
      <c r="EL9657">
        <v>9650</v>
      </c>
      <c r="EM9657" t="e">
        <v>#REF!</v>
      </c>
      <c r="EN9657" t="e">
        <v>#REF!</v>
      </c>
      <c r="EP9657" t="e">
        <f t="shared" si="486"/>
        <v>#REF!</v>
      </c>
      <c r="EQ9657" t="e">
        <f t="shared" si="487"/>
        <v>#REF!</v>
      </c>
      <c r="ER9657" t="e">
        <f t="shared" si="488"/>
        <v>#REF!</v>
      </c>
    </row>
    <row r="9658" spans="142:148" x14ac:dyDescent="0.25">
      <c r="EL9658">
        <v>9651</v>
      </c>
      <c r="EM9658" t="e">
        <v>#REF!</v>
      </c>
      <c r="EN9658" t="e">
        <v>#REF!</v>
      </c>
      <c r="EP9658" t="e">
        <f t="shared" si="486"/>
        <v>#REF!</v>
      </c>
      <c r="EQ9658" t="e">
        <f t="shared" si="487"/>
        <v>#REF!</v>
      </c>
      <c r="ER9658" t="e">
        <f t="shared" si="488"/>
        <v>#REF!</v>
      </c>
    </row>
    <row r="9659" spans="142:148" x14ac:dyDescent="0.25">
      <c r="EL9659">
        <v>9652</v>
      </c>
      <c r="EM9659" t="e">
        <v>#REF!</v>
      </c>
      <c r="EN9659" t="e">
        <v>#REF!</v>
      </c>
      <c r="EP9659" t="e">
        <f t="shared" si="486"/>
        <v>#REF!</v>
      </c>
      <c r="EQ9659" t="e">
        <f t="shared" si="487"/>
        <v>#REF!</v>
      </c>
      <c r="ER9659" t="e">
        <f t="shared" si="488"/>
        <v>#REF!</v>
      </c>
    </row>
    <row r="9660" spans="142:148" x14ac:dyDescent="0.25">
      <c r="EL9660">
        <v>9653</v>
      </c>
      <c r="EM9660" t="e">
        <v>#REF!</v>
      </c>
      <c r="EN9660" t="e">
        <v>#REF!</v>
      </c>
      <c r="EP9660" t="e">
        <f t="shared" si="486"/>
        <v>#REF!</v>
      </c>
      <c r="EQ9660" t="e">
        <f t="shared" si="487"/>
        <v>#REF!</v>
      </c>
      <c r="ER9660" t="e">
        <f t="shared" si="488"/>
        <v>#REF!</v>
      </c>
    </row>
    <row r="9661" spans="142:148" x14ac:dyDescent="0.25">
      <c r="EL9661">
        <v>9654</v>
      </c>
      <c r="EM9661" t="e">
        <v>#REF!</v>
      </c>
      <c r="EN9661" t="e">
        <v>#REF!</v>
      </c>
      <c r="EP9661" t="e">
        <f t="shared" si="486"/>
        <v>#REF!</v>
      </c>
      <c r="EQ9661" t="e">
        <f t="shared" si="487"/>
        <v>#REF!</v>
      </c>
      <c r="ER9661" t="e">
        <f t="shared" si="488"/>
        <v>#REF!</v>
      </c>
    </row>
    <row r="9662" spans="142:148" x14ac:dyDescent="0.25">
      <c r="EL9662">
        <v>9655</v>
      </c>
      <c r="EM9662" t="e">
        <v>#REF!</v>
      </c>
      <c r="EN9662" t="e">
        <v>#REF!</v>
      </c>
      <c r="EP9662" t="e">
        <f t="shared" si="486"/>
        <v>#REF!</v>
      </c>
      <c r="EQ9662" t="e">
        <f t="shared" si="487"/>
        <v>#REF!</v>
      </c>
      <c r="ER9662" t="e">
        <f t="shared" si="488"/>
        <v>#REF!</v>
      </c>
    </row>
    <row r="9663" spans="142:148" x14ac:dyDescent="0.25">
      <c r="EL9663">
        <v>9656</v>
      </c>
      <c r="EM9663" t="e">
        <v>#REF!</v>
      </c>
      <c r="EN9663" t="e">
        <v>#REF!</v>
      </c>
      <c r="EP9663" t="e">
        <f t="shared" si="486"/>
        <v>#REF!</v>
      </c>
      <c r="EQ9663" t="e">
        <f t="shared" si="487"/>
        <v>#REF!</v>
      </c>
      <c r="ER9663" t="e">
        <f t="shared" si="488"/>
        <v>#REF!</v>
      </c>
    </row>
    <row r="9664" spans="142:148" x14ac:dyDescent="0.25">
      <c r="EL9664">
        <v>9657</v>
      </c>
      <c r="EM9664" t="e">
        <v>#REF!</v>
      </c>
      <c r="EN9664" t="e">
        <v>#REF!</v>
      </c>
      <c r="EP9664" t="e">
        <f t="shared" si="486"/>
        <v>#REF!</v>
      </c>
      <c r="EQ9664" t="e">
        <f t="shared" si="487"/>
        <v>#REF!</v>
      </c>
      <c r="ER9664" t="e">
        <f t="shared" si="488"/>
        <v>#REF!</v>
      </c>
    </row>
    <row r="9665" spans="142:148" x14ac:dyDescent="0.25">
      <c r="EL9665">
        <v>9658</v>
      </c>
      <c r="EM9665" t="e">
        <v>#REF!</v>
      </c>
      <c r="EN9665" t="e">
        <v>#REF!</v>
      </c>
      <c r="EP9665" t="e">
        <f t="shared" si="486"/>
        <v>#REF!</v>
      </c>
      <c r="EQ9665" t="e">
        <f t="shared" si="487"/>
        <v>#REF!</v>
      </c>
      <c r="ER9665" t="e">
        <f t="shared" si="488"/>
        <v>#REF!</v>
      </c>
    </row>
    <row r="9666" spans="142:148" x14ac:dyDescent="0.25">
      <c r="EL9666">
        <v>9659</v>
      </c>
      <c r="EM9666" t="e">
        <v>#REF!</v>
      </c>
      <c r="EN9666" t="e">
        <v>#REF!</v>
      </c>
      <c r="EP9666" t="e">
        <f t="shared" si="486"/>
        <v>#REF!</v>
      </c>
      <c r="EQ9666" t="e">
        <f t="shared" si="487"/>
        <v>#REF!</v>
      </c>
      <c r="ER9666" t="e">
        <f t="shared" si="488"/>
        <v>#REF!</v>
      </c>
    </row>
    <row r="9667" spans="142:148" x14ac:dyDescent="0.25">
      <c r="EL9667">
        <v>9660</v>
      </c>
      <c r="EM9667" t="e">
        <v>#REF!</v>
      </c>
      <c r="EN9667" t="e">
        <v>#REF!</v>
      </c>
      <c r="EP9667" t="e">
        <f t="shared" si="486"/>
        <v>#REF!</v>
      </c>
      <c r="EQ9667" t="e">
        <f t="shared" si="487"/>
        <v>#REF!</v>
      </c>
      <c r="ER9667" t="e">
        <f t="shared" si="488"/>
        <v>#REF!</v>
      </c>
    </row>
    <row r="9668" spans="142:148" x14ac:dyDescent="0.25">
      <c r="EL9668">
        <v>9661</v>
      </c>
      <c r="EM9668" t="e">
        <v>#REF!</v>
      </c>
      <c r="EN9668" t="e">
        <v>#REF!</v>
      </c>
      <c r="EP9668" t="e">
        <f t="shared" si="486"/>
        <v>#REF!</v>
      </c>
      <c r="EQ9668" t="e">
        <f t="shared" si="487"/>
        <v>#REF!</v>
      </c>
      <c r="ER9668" t="e">
        <f t="shared" si="488"/>
        <v>#REF!</v>
      </c>
    </row>
    <row r="9669" spans="142:148" x14ac:dyDescent="0.25">
      <c r="EL9669">
        <v>9662</v>
      </c>
      <c r="EM9669" t="e">
        <v>#REF!</v>
      </c>
      <c r="EN9669" t="e">
        <v>#REF!</v>
      </c>
      <c r="EP9669" t="e">
        <f t="shared" si="486"/>
        <v>#REF!</v>
      </c>
      <c r="EQ9669" t="e">
        <f t="shared" si="487"/>
        <v>#REF!</v>
      </c>
      <c r="ER9669" t="e">
        <f t="shared" si="488"/>
        <v>#REF!</v>
      </c>
    </row>
    <row r="9670" spans="142:148" x14ac:dyDescent="0.25">
      <c r="EL9670">
        <v>9663</v>
      </c>
      <c r="EM9670" t="e">
        <v>#REF!</v>
      </c>
      <c r="EN9670" t="e">
        <v>#REF!</v>
      </c>
      <c r="EP9670" t="e">
        <f t="shared" si="486"/>
        <v>#REF!</v>
      </c>
      <c r="EQ9670" t="e">
        <f t="shared" si="487"/>
        <v>#REF!</v>
      </c>
      <c r="ER9670" t="e">
        <f t="shared" si="488"/>
        <v>#REF!</v>
      </c>
    </row>
    <row r="9671" spans="142:148" x14ac:dyDescent="0.25">
      <c r="EL9671">
        <v>9664</v>
      </c>
      <c r="EM9671" t="e">
        <v>#REF!</v>
      </c>
      <c r="EN9671" t="e">
        <v>#REF!</v>
      </c>
      <c r="EP9671" t="e">
        <f t="shared" si="486"/>
        <v>#REF!</v>
      </c>
      <c r="EQ9671" t="e">
        <f t="shared" si="487"/>
        <v>#REF!</v>
      </c>
      <c r="ER9671" t="e">
        <f t="shared" si="488"/>
        <v>#REF!</v>
      </c>
    </row>
    <row r="9672" spans="142:148" x14ac:dyDescent="0.25">
      <c r="EL9672">
        <v>9665</v>
      </c>
      <c r="EM9672" t="e">
        <v>#REF!</v>
      </c>
      <c r="EN9672" t="e">
        <v>#REF!</v>
      </c>
      <c r="EP9672" t="e">
        <f t="shared" si="486"/>
        <v>#REF!</v>
      </c>
      <c r="EQ9672" t="e">
        <f t="shared" si="487"/>
        <v>#REF!</v>
      </c>
      <c r="ER9672" t="e">
        <f t="shared" si="488"/>
        <v>#REF!</v>
      </c>
    </row>
    <row r="9673" spans="142:148" x14ac:dyDescent="0.25">
      <c r="EL9673">
        <v>9666</v>
      </c>
      <c r="EM9673" t="e">
        <v>#REF!</v>
      </c>
      <c r="EN9673" t="e">
        <v>#REF!</v>
      </c>
      <c r="EP9673" t="e">
        <f t="shared" si="486"/>
        <v>#REF!</v>
      </c>
      <c r="EQ9673" t="e">
        <f t="shared" si="487"/>
        <v>#REF!</v>
      </c>
      <c r="ER9673" t="e">
        <f t="shared" si="488"/>
        <v>#REF!</v>
      </c>
    </row>
    <row r="9674" spans="142:148" x14ac:dyDescent="0.25">
      <c r="EL9674">
        <v>9667</v>
      </c>
      <c r="EM9674" t="e">
        <v>#REF!</v>
      </c>
      <c r="EN9674" t="e">
        <v>#REF!</v>
      </c>
      <c r="EP9674" t="e">
        <f t="shared" si="486"/>
        <v>#REF!</v>
      </c>
      <c r="EQ9674" t="e">
        <f t="shared" si="487"/>
        <v>#REF!</v>
      </c>
      <c r="ER9674" t="e">
        <f t="shared" si="488"/>
        <v>#REF!</v>
      </c>
    </row>
    <row r="9675" spans="142:148" x14ac:dyDescent="0.25">
      <c r="EL9675">
        <v>9668</v>
      </c>
      <c r="EM9675" t="e">
        <v>#REF!</v>
      </c>
      <c r="EN9675" t="e">
        <v>#REF!</v>
      </c>
      <c r="EP9675" t="e">
        <f t="shared" si="486"/>
        <v>#REF!</v>
      </c>
      <c r="EQ9675" t="e">
        <f t="shared" si="487"/>
        <v>#REF!</v>
      </c>
      <c r="ER9675" t="e">
        <f t="shared" si="488"/>
        <v>#REF!</v>
      </c>
    </row>
    <row r="9676" spans="142:148" x14ac:dyDescent="0.25">
      <c r="EL9676">
        <v>9669</v>
      </c>
      <c r="EM9676" t="e">
        <v>#REF!</v>
      </c>
      <c r="EN9676" t="e">
        <v>#REF!</v>
      </c>
      <c r="EP9676" t="e">
        <f t="shared" si="486"/>
        <v>#REF!</v>
      </c>
      <c r="EQ9676" t="e">
        <f t="shared" si="487"/>
        <v>#REF!</v>
      </c>
      <c r="ER9676" t="e">
        <f t="shared" si="488"/>
        <v>#REF!</v>
      </c>
    </row>
    <row r="9677" spans="142:148" x14ac:dyDescent="0.25">
      <c r="EL9677">
        <v>9670</v>
      </c>
      <c r="EM9677" t="e">
        <v>#REF!</v>
      </c>
      <c r="EN9677" t="e">
        <v>#REF!</v>
      </c>
      <c r="EP9677" t="e">
        <f t="shared" si="486"/>
        <v>#REF!</v>
      </c>
      <c r="EQ9677" t="e">
        <f t="shared" si="487"/>
        <v>#REF!</v>
      </c>
      <c r="ER9677" t="e">
        <f t="shared" si="488"/>
        <v>#REF!</v>
      </c>
    </row>
    <row r="9678" spans="142:148" x14ac:dyDescent="0.25">
      <c r="EL9678">
        <v>9671</v>
      </c>
      <c r="EM9678" t="e">
        <v>#REF!</v>
      </c>
      <c r="EN9678" t="e">
        <v>#REF!</v>
      </c>
      <c r="EP9678" t="e">
        <f t="shared" si="486"/>
        <v>#REF!</v>
      </c>
      <c r="EQ9678" t="e">
        <f t="shared" si="487"/>
        <v>#REF!</v>
      </c>
      <c r="ER9678" t="e">
        <f t="shared" si="488"/>
        <v>#REF!</v>
      </c>
    </row>
    <row r="9679" spans="142:148" x14ac:dyDescent="0.25">
      <c r="EL9679">
        <v>9672</v>
      </c>
      <c r="EM9679" t="e">
        <v>#REF!</v>
      </c>
      <c r="EN9679" t="e">
        <v>#REF!</v>
      </c>
      <c r="EP9679" t="e">
        <f t="shared" si="486"/>
        <v>#REF!</v>
      </c>
      <c r="EQ9679" t="e">
        <f t="shared" si="487"/>
        <v>#REF!</v>
      </c>
      <c r="ER9679" t="e">
        <f t="shared" si="488"/>
        <v>#REF!</v>
      </c>
    </row>
    <row r="9680" spans="142:148" x14ac:dyDescent="0.25">
      <c r="EL9680">
        <v>9673</v>
      </c>
      <c r="EM9680" t="e">
        <v>#REF!</v>
      </c>
      <c r="EN9680" t="e">
        <v>#REF!</v>
      </c>
      <c r="EP9680" t="e">
        <f t="shared" si="486"/>
        <v>#REF!</v>
      </c>
      <c r="EQ9680" t="e">
        <f t="shared" si="487"/>
        <v>#REF!</v>
      </c>
      <c r="ER9680" t="e">
        <f t="shared" si="488"/>
        <v>#REF!</v>
      </c>
    </row>
    <row r="9681" spans="142:148" x14ac:dyDescent="0.25">
      <c r="EL9681">
        <v>9674</v>
      </c>
      <c r="EM9681" t="e">
        <v>#REF!</v>
      </c>
      <c r="EN9681" t="e">
        <v>#REF!</v>
      </c>
      <c r="EP9681" t="e">
        <f t="shared" si="486"/>
        <v>#REF!</v>
      </c>
      <c r="EQ9681" t="e">
        <f t="shared" si="487"/>
        <v>#REF!</v>
      </c>
      <c r="ER9681" t="e">
        <f t="shared" si="488"/>
        <v>#REF!</v>
      </c>
    </row>
    <row r="9682" spans="142:148" x14ac:dyDescent="0.25">
      <c r="EL9682">
        <v>9675</v>
      </c>
      <c r="EM9682" t="e">
        <v>#REF!</v>
      </c>
      <c r="EN9682" t="e">
        <v>#REF!</v>
      </c>
      <c r="EP9682" t="e">
        <f t="shared" si="486"/>
        <v>#REF!</v>
      </c>
      <c r="EQ9682" t="e">
        <f t="shared" si="487"/>
        <v>#REF!</v>
      </c>
      <c r="ER9682" t="e">
        <f t="shared" si="488"/>
        <v>#REF!</v>
      </c>
    </row>
    <row r="9683" spans="142:148" x14ac:dyDescent="0.25">
      <c r="EL9683">
        <v>9676</v>
      </c>
      <c r="EM9683" t="e">
        <v>#REF!</v>
      </c>
      <c r="EN9683" t="e">
        <v>#REF!</v>
      </c>
      <c r="EP9683" t="e">
        <f t="shared" si="486"/>
        <v>#REF!</v>
      </c>
      <c r="EQ9683" t="e">
        <f t="shared" si="487"/>
        <v>#REF!</v>
      </c>
      <c r="ER9683" t="e">
        <f t="shared" si="488"/>
        <v>#REF!</v>
      </c>
    </row>
    <row r="9684" spans="142:148" x14ac:dyDescent="0.25">
      <c r="EL9684">
        <v>9677</v>
      </c>
      <c r="EM9684" t="e">
        <v>#REF!</v>
      </c>
      <c r="EN9684" t="e">
        <v>#REF!</v>
      </c>
      <c r="EP9684" t="e">
        <f t="shared" si="486"/>
        <v>#REF!</v>
      </c>
      <c r="EQ9684" t="e">
        <f t="shared" si="487"/>
        <v>#REF!</v>
      </c>
      <c r="ER9684" t="e">
        <f t="shared" si="488"/>
        <v>#REF!</v>
      </c>
    </row>
    <row r="9685" spans="142:148" x14ac:dyDescent="0.25">
      <c r="EL9685">
        <v>9678</v>
      </c>
      <c r="EM9685" t="e">
        <v>#REF!</v>
      </c>
      <c r="EN9685" t="e">
        <v>#REF!</v>
      </c>
      <c r="EP9685" t="e">
        <f t="shared" si="486"/>
        <v>#REF!</v>
      </c>
      <c r="EQ9685" t="e">
        <f t="shared" si="487"/>
        <v>#REF!</v>
      </c>
      <c r="ER9685" t="e">
        <f t="shared" si="488"/>
        <v>#REF!</v>
      </c>
    </row>
    <row r="9686" spans="142:148" x14ac:dyDescent="0.25">
      <c r="EL9686">
        <v>9679</v>
      </c>
      <c r="EM9686" t="e">
        <v>#REF!</v>
      </c>
      <c r="EN9686" t="e">
        <v>#REF!</v>
      </c>
      <c r="EP9686" t="e">
        <f t="shared" si="486"/>
        <v>#REF!</v>
      </c>
      <c r="EQ9686" t="e">
        <f t="shared" si="487"/>
        <v>#REF!</v>
      </c>
      <c r="ER9686" t="e">
        <f t="shared" si="488"/>
        <v>#REF!</v>
      </c>
    </row>
    <row r="9687" spans="142:148" x14ac:dyDescent="0.25">
      <c r="EL9687">
        <v>9680</v>
      </c>
      <c r="EM9687" t="e">
        <v>#REF!</v>
      </c>
      <c r="EN9687" t="e">
        <v>#REF!</v>
      </c>
      <c r="EP9687" t="e">
        <f t="shared" si="486"/>
        <v>#REF!</v>
      </c>
      <c r="EQ9687" t="e">
        <f t="shared" si="487"/>
        <v>#REF!</v>
      </c>
      <c r="ER9687" t="e">
        <f t="shared" si="488"/>
        <v>#REF!</v>
      </c>
    </row>
    <row r="9688" spans="142:148" x14ac:dyDescent="0.25">
      <c r="EL9688">
        <v>9681</v>
      </c>
      <c r="EM9688" t="e">
        <v>#REF!</v>
      </c>
      <c r="EN9688" t="e">
        <v>#REF!</v>
      </c>
      <c r="EP9688" t="e">
        <f t="shared" ref="EP9688:EP9751" si="489">IF(EM9688&gt;EN9688,1,0)</f>
        <v>#REF!</v>
      </c>
      <c r="EQ9688" t="e">
        <f t="shared" ref="EQ9688:EQ9751" si="490">IF(EP9688&gt;0,0,1)</f>
        <v>#REF!</v>
      </c>
      <c r="ER9688" t="e">
        <f t="shared" ref="ER9688:ER9751" si="491">IF(EM9688&gt;EN9688,EM9688-EN9688,EN9688-EM9688)</f>
        <v>#REF!</v>
      </c>
    </row>
    <row r="9689" spans="142:148" x14ac:dyDescent="0.25">
      <c r="EL9689">
        <v>9682</v>
      </c>
      <c r="EM9689" t="e">
        <v>#REF!</v>
      </c>
      <c r="EN9689" t="e">
        <v>#REF!</v>
      </c>
      <c r="EP9689" t="e">
        <f t="shared" si="489"/>
        <v>#REF!</v>
      </c>
      <c r="EQ9689" t="e">
        <f t="shared" si="490"/>
        <v>#REF!</v>
      </c>
      <c r="ER9689" t="e">
        <f t="shared" si="491"/>
        <v>#REF!</v>
      </c>
    </row>
    <row r="9690" spans="142:148" x14ac:dyDescent="0.25">
      <c r="EL9690">
        <v>9683</v>
      </c>
      <c r="EM9690" t="e">
        <v>#REF!</v>
      </c>
      <c r="EN9690" t="e">
        <v>#REF!</v>
      </c>
      <c r="EP9690" t="e">
        <f t="shared" si="489"/>
        <v>#REF!</v>
      </c>
      <c r="EQ9690" t="e">
        <f t="shared" si="490"/>
        <v>#REF!</v>
      </c>
      <c r="ER9690" t="e">
        <f t="shared" si="491"/>
        <v>#REF!</v>
      </c>
    </row>
    <row r="9691" spans="142:148" x14ac:dyDescent="0.25">
      <c r="EL9691">
        <v>9684</v>
      </c>
      <c r="EM9691" t="e">
        <v>#REF!</v>
      </c>
      <c r="EN9691" t="e">
        <v>#REF!</v>
      </c>
      <c r="EP9691" t="e">
        <f t="shared" si="489"/>
        <v>#REF!</v>
      </c>
      <c r="EQ9691" t="e">
        <f t="shared" si="490"/>
        <v>#REF!</v>
      </c>
      <c r="ER9691" t="e">
        <f t="shared" si="491"/>
        <v>#REF!</v>
      </c>
    </row>
    <row r="9692" spans="142:148" x14ac:dyDescent="0.25">
      <c r="EL9692">
        <v>9685</v>
      </c>
      <c r="EM9692" t="e">
        <v>#REF!</v>
      </c>
      <c r="EN9692" t="e">
        <v>#REF!</v>
      </c>
      <c r="EP9692" t="e">
        <f t="shared" si="489"/>
        <v>#REF!</v>
      </c>
      <c r="EQ9692" t="e">
        <f t="shared" si="490"/>
        <v>#REF!</v>
      </c>
      <c r="ER9692" t="e">
        <f t="shared" si="491"/>
        <v>#REF!</v>
      </c>
    </row>
    <row r="9693" spans="142:148" x14ac:dyDescent="0.25">
      <c r="EL9693">
        <v>9686</v>
      </c>
      <c r="EM9693" t="e">
        <v>#REF!</v>
      </c>
      <c r="EN9693" t="e">
        <v>#REF!</v>
      </c>
      <c r="EP9693" t="e">
        <f t="shared" si="489"/>
        <v>#REF!</v>
      </c>
      <c r="EQ9693" t="e">
        <f t="shared" si="490"/>
        <v>#REF!</v>
      </c>
      <c r="ER9693" t="e">
        <f t="shared" si="491"/>
        <v>#REF!</v>
      </c>
    </row>
    <row r="9694" spans="142:148" x14ac:dyDescent="0.25">
      <c r="EL9694">
        <v>9687</v>
      </c>
      <c r="EM9694" t="e">
        <v>#REF!</v>
      </c>
      <c r="EN9694" t="e">
        <v>#REF!</v>
      </c>
      <c r="EP9694" t="e">
        <f t="shared" si="489"/>
        <v>#REF!</v>
      </c>
      <c r="EQ9694" t="e">
        <f t="shared" si="490"/>
        <v>#REF!</v>
      </c>
      <c r="ER9694" t="e">
        <f t="shared" si="491"/>
        <v>#REF!</v>
      </c>
    </row>
    <row r="9695" spans="142:148" x14ac:dyDescent="0.25">
      <c r="EL9695">
        <v>9688</v>
      </c>
      <c r="EM9695" t="e">
        <v>#REF!</v>
      </c>
      <c r="EN9695" t="e">
        <v>#REF!</v>
      </c>
      <c r="EP9695" t="e">
        <f t="shared" si="489"/>
        <v>#REF!</v>
      </c>
      <c r="EQ9695" t="e">
        <f t="shared" si="490"/>
        <v>#REF!</v>
      </c>
      <c r="ER9695" t="e">
        <f t="shared" si="491"/>
        <v>#REF!</v>
      </c>
    </row>
    <row r="9696" spans="142:148" x14ac:dyDescent="0.25">
      <c r="EL9696">
        <v>9689</v>
      </c>
      <c r="EM9696" t="e">
        <v>#REF!</v>
      </c>
      <c r="EN9696" t="e">
        <v>#REF!</v>
      </c>
      <c r="EP9696" t="e">
        <f t="shared" si="489"/>
        <v>#REF!</v>
      </c>
      <c r="EQ9696" t="e">
        <f t="shared" si="490"/>
        <v>#REF!</v>
      </c>
      <c r="ER9696" t="e">
        <f t="shared" si="491"/>
        <v>#REF!</v>
      </c>
    </row>
    <row r="9697" spans="142:148" x14ac:dyDescent="0.25">
      <c r="EL9697">
        <v>9690</v>
      </c>
      <c r="EM9697" t="e">
        <v>#REF!</v>
      </c>
      <c r="EN9697" t="e">
        <v>#REF!</v>
      </c>
      <c r="EP9697" t="e">
        <f t="shared" si="489"/>
        <v>#REF!</v>
      </c>
      <c r="EQ9697" t="e">
        <f t="shared" si="490"/>
        <v>#REF!</v>
      </c>
      <c r="ER9697" t="e">
        <f t="shared" si="491"/>
        <v>#REF!</v>
      </c>
    </row>
    <row r="9698" spans="142:148" x14ac:dyDescent="0.25">
      <c r="EL9698">
        <v>9691</v>
      </c>
      <c r="EM9698" t="e">
        <v>#REF!</v>
      </c>
      <c r="EN9698" t="e">
        <v>#REF!</v>
      </c>
      <c r="EP9698" t="e">
        <f t="shared" si="489"/>
        <v>#REF!</v>
      </c>
      <c r="EQ9698" t="e">
        <f t="shared" si="490"/>
        <v>#REF!</v>
      </c>
      <c r="ER9698" t="e">
        <f t="shared" si="491"/>
        <v>#REF!</v>
      </c>
    </row>
    <row r="9699" spans="142:148" x14ac:dyDescent="0.25">
      <c r="EL9699">
        <v>9692</v>
      </c>
      <c r="EM9699" t="e">
        <v>#REF!</v>
      </c>
      <c r="EN9699" t="e">
        <v>#REF!</v>
      </c>
      <c r="EP9699" t="e">
        <f t="shared" si="489"/>
        <v>#REF!</v>
      </c>
      <c r="EQ9699" t="e">
        <f t="shared" si="490"/>
        <v>#REF!</v>
      </c>
      <c r="ER9699" t="e">
        <f t="shared" si="491"/>
        <v>#REF!</v>
      </c>
    </row>
    <row r="9700" spans="142:148" x14ac:dyDescent="0.25">
      <c r="EL9700">
        <v>9693</v>
      </c>
      <c r="EM9700" t="e">
        <v>#REF!</v>
      </c>
      <c r="EN9700" t="e">
        <v>#REF!</v>
      </c>
      <c r="EP9700" t="e">
        <f t="shared" si="489"/>
        <v>#REF!</v>
      </c>
      <c r="EQ9700" t="e">
        <f t="shared" si="490"/>
        <v>#REF!</v>
      </c>
      <c r="ER9700" t="e">
        <f t="shared" si="491"/>
        <v>#REF!</v>
      </c>
    </row>
    <row r="9701" spans="142:148" x14ac:dyDescent="0.25">
      <c r="EL9701">
        <v>9694</v>
      </c>
      <c r="EM9701" t="e">
        <v>#REF!</v>
      </c>
      <c r="EN9701" t="e">
        <v>#REF!</v>
      </c>
      <c r="EP9701" t="e">
        <f t="shared" si="489"/>
        <v>#REF!</v>
      </c>
      <c r="EQ9701" t="e">
        <f t="shared" si="490"/>
        <v>#REF!</v>
      </c>
      <c r="ER9701" t="e">
        <f t="shared" si="491"/>
        <v>#REF!</v>
      </c>
    </row>
    <row r="9702" spans="142:148" x14ac:dyDescent="0.25">
      <c r="EL9702">
        <v>9695</v>
      </c>
      <c r="EM9702" t="e">
        <v>#REF!</v>
      </c>
      <c r="EN9702" t="e">
        <v>#REF!</v>
      </c>
      <c r="EP9702" t="e">
        <f t="shared" si="489"/>
        <v>#REF!</v>
      </c>
      <c r="EQ9702" t="e">
        <f t="shared" si="490"/>
        <v>#REF!</v>
      </c>
      <c r="ER9702" t="e">
        <f t="shared" si="491"/>
        <v>#REF!</v>
      </c>
    </row>
    <row r="9703" spans="142:148" x14ac:dyDescent="0.25">
      <c r="EL9703">
        <v>9696</v>
      </c>
      <c r="EM9703" t="e">
        <v>#REF!</v>
      </c>
      <c r="EN9703" t="e">
        <v>#REF!</v>
      </c>
      <c r="EP9703" t="e">
        <f t="shared" si="489"/>
        <v>#REF!</v>
      </c>
      <c r="EQ9703" t="e">
        <f t="shared" si="490"/>
        <v>#REF!</v>
      </c>
      <c r="ER9703" t="e">
        <f t="shared" si="491"/>
        <v>#REF!</v>
      </c>
    </row>
    <row r="9704" spans="142:148" x14ac:dyDescent="0.25">
      <c r="EL9704">
        <v>9697</v>
      </c>
      <c r="EM9704" t="e">
        <v>#REF!</v>
      </c>
      <c r="EN9704" t="e">
        <v>#REF!</v>
      </c>
      <c r="EP9704" t="e">
        <f t="shared" si="489"/>
        <v>#REF!</v>
      </c>
      <c r="EQ9704" t="e">
        <f t="shared" si="490"/>
        <v>#REF!</v>
      </c>
      <c r="ER9704" t="e">
        <f t="shared" si="491"/>
        <v>#REF!</v>
      </c>
    </row>
    <row r="9705" spans="142:148" x14ac:dyDescent="0.25">
      <c r="EL9705">
        <v>9698</v>
      </c>
      <c r="EM9705" t="e">
        <v>#REF!</v>
      </c>
      <c r="EN9705" t="e">
        <v>#REF!</v>
      </c>
      <c r="EP9705" t="e">
        <f t="shared" si="489"/>
        <v>#REF!</v>
      </c>
      <c r="EQ9705" t="e">
        <f t="shared" si="490"/>
        <v>#REF!</v>
      </c>
      <c r="ER9705" t="e">
        <f t="shared" si="491"/>
        <v>#REF!</v>
      </c>
    </row>
    <row r="9706" spans="142:148" x14ac:dyDescent="0.25">
      <c r="EL9706">
        <v>9699</v>
      </c>
      <c r="EM9706" t="e">
        <v>#REF!</v>
      </c>
      <c r="EN9706" t="e">
        <v>#REF!</v>
      </c>
      <c r="EP9706" t="e">
        <f t="shared" si="489"/>
        <v>#REF!</v>
      </c>
      <c r="EQ9706" t="e">
        <f t="shared" si="490"/>
        <v>#REF!</v>
      </c>
      <c r="ER9706" t="e">
        <f t="shared" si="491"/>
        <v>#REF!</v>
      </c>
    </row>
    <row r="9707" spans="142:148" x14ac:dyDescent="0.25">
      <c r="EL9707">
        <v>9700</v>
      </c>
      <c r="EM9707" t="e">
        <v>#REF!</v>
      </c>
      <c r="EN9707" t="e">
        <v>#REF!</v>
      </c>
      <c r="EP9707" t="e">
        <f t="shared" si="489"/>
        <v>#REF!</v>
      </c>
      <c r="EQ9707" t="e">
        <f t="shared" si="490"/>
        <v>#REF!</v>
      </c>
      <c r="ER9707" t="e">
        <f t="shared" si="491"/>
        <v>#REF!</v>
      </c>
    </row>
    <row r="9708" spans="142:148" x14ac:dyDescent="0.25">
      <c r="EL9708">
        <v>9701</v>
      </c>
      <c r="EM9708" t="e">
        <v>#REF!</v>
      </c>
      <c r="EN9708" t="e">
        <v>#REF!</v>
      </c>
      <c r="EP9708" t="e">
        <f t="shared" si="489"/>
        <v>#REF!</v>
      </c>
      <c r="EQ9708" t="e">
        <f t="shared" si="490"/>
        <v>#REF!</v>
      </c>
      <c r="ER9708" t="e">
        <f t="shared" si="491"/>
        <v>#REF!</v>
      </c>
    </row>
    <row r="9709" spans="142:148" x14ac:dyDescent="0.25">
      <c r="EL9709">
        <v>9702</v>
      </c>
      <c r="EM9709" t="e">
        <v>#REF!</v>
      </c>
      <c r="EN9709" t="e">
        <v>#REF!</v>
      </c>
      <c r="EP9709" t="e">
        <f t="shared" si="489"/>
        <v>#REF!</v>
      </c>
      <c r="EQ9709" t="e">
        <f t="shared" si="490"/>
        <v>#REF!</v>
      </c>
      <c r="ER9709" t="e">
        <f t="shared" si="491"/>
        <v>#REF!</v>
      </c>
    </row>
    <row r="9710" spans="142:148" x14ac:dyDescent="0.25">
      <c r="EL9710">
        <v>9703</v>
      </c>
      <c r="EM9710" t="e">
        <v>#REF!</v>
      </c>
      <c r="EN9710" t="e">
        <v>#REF!</v>
      </c>
      <c r="EP9710" t="e">
        <f t="shared" si="489"/>
        <v>#REF!</v>
      </c>
      <c r="EQ9710" t="e">
        <f t="shared" si="490"/>
        <v>#REF!</v>
      </c>
      <c r="ER9710" t="e">
        <f t="shared" si="491"/>
        <v>#REF!</v>
      </c>
    </row>
    <row r="9711" spans="142:148" x14ac:dyDescent="0.25">
      <c r="EL9711">
        <v>9704</v>
      </c>
      <c r="EM9711" t="e">
        <v>#REF!</v>
      </c>
      <c r="EN9711" t="e">
        <v>#REF!</v>
      </c>
      <c r="EP9711" t="e">
        <f t="shared" si="489"/>
        <v>#REF!</v>
      </c>
      <c r="EQ9711" t="e">
        <f t="shared" si="490"/>
        <v>#REF!</v>
      </c>
      <c r="ER9711" t="e">
        <f t="shared" si="491"/>
        <v>#REF!</v>
      </c>
    </row>
    <row r="9712" spans="142:148" x14ac:dyDescent="0.25">
      <c r="EL9712">
        <v>9705</v>
      </c>
      <c r="EM9712" t="e">
        <v>#REF!</v>
      </c>
      <c r="EN9712" t="e">
        <v>#REF!</v>
      </c>
      <c r="EP9712" t="e">
        <f t="shared" si="489"/>
        <v>#REF!</v>
      </c>
      <c r="EQ9712" t="e">
        <f t="shared" si="490"/>
        <v>#REF!</v>
      </c>
      <c r="ER9712" t="e">
        <f t="shared" si="491"/>
        <v>#REF!</v>
      </c>
    </row>
    <row r="9713" spans="142:148" x14ac:dyDescent="0.25">
      <c r="EL9713">
        <v>9706</v>
      </c>
      <c r="EM9713" t="e">
        <v>#REF!</v>
      </c>
      <c r="EN9713" t="e">
        <v>#REF!</v>
      </c>
      <c r="EP9713" t="e">
        <f t="shared" si="489"/>
        <v>#REF!</v>
      </c>
      <c r="EQ9713" t="e">
        <f t="shared" si="490"/>
        <v>#REF!</v>
      </c>
      <c r="ER9713" t="e">
        <f t="shared" si="491"/>
        <v>#REF!</v>
      </c>
    </row>
    <row r="9714" spans="142:148" x14ac:dyDescent="0.25">
      <c r="EL9714">
        <v>9707</v>
      </c>
      <c r="EM9714" t="e">
        <v>#REF!</v>
      </c>
      <c r="EN9714" t="e">
        <v>#REF!</v>
      </c>
      <c r="EP9714" t="e">
        <f t="shared" si="489"/>
        <v>#REF!</v>
      </c>
      <c r="EQ9714" t="e">
        <f t="shared" si="490"/>
        <v>#REF!</v>
      </c>
      <c r="ER9714" t="e">
        <f t="shared" si="491"/>
        <v>#REF!</v>
      </c>
    </row>
    <row r="9715" spans="142:148" x14ac:dyDescent="0.25">
      <c r="EL9715">
        <v>9708</v>
      </c>
      <c r="EM9715" t="e">
        <v>#REF!</v>
      </c>
      <c r="EN9715" t="e">
        <v>#REF!</v>
      </c>
      <c r="EP9715" t="e">
        <f t="shared" si="489"/>
        <v>#REF!</v>
      </c>
      <c r="EQ9715" t="e">
        <f t="shared" si="490"/>
        <v>#REF!</v>
      </c>
      <c r="ER9715" t="e">
        <f t="shared" si="491"/>
        <v>#REF!</v>
      </c>
    </row>
    <row r="9716" spans="142:148" x14ac:dyDescent="0.25">
      <c r="EL9716">
        <v>9709</v>
      </c>
      <c r="EM9716" t="e">
        <v>#REF!</v>
      </c>
      <c r="EN9716" t="e">
        <v>#REF!</v>
      </c>
      <c r="EP9716" t="e">
        <f t="shared" si="489"/>
        <v>#REF!</v>
      </c>
      <c r="EQ9716" t="e">
        <f t="shared" si="490"/>
        <v>#REF!</v>
      </c>
      <c r="ER9716" t="e">
        <f t="shared" si="491"/>
        <v>#REF!</v>
      </c>
    </row>
    <row r="9717" spans="142:148" x14ac:dyDescent="0.25">
      <c r="EL9717">
        <v>9710</v>
      </c>
      <c r="EM9717" t="e">
        <v>#REF!</v>
      </c>
      <c r="EN9717" t="e">
        <v>#REF!</v>
      </c>
      <c r="EP9717" t="e">
        <f t="shared" si="489"/>
        <v>#REF!</v>
      </c>
      <c r="EQ9717" t="e">
        <f t="shared" si="490"/>
        <v>#REF!</v>
      </c>
      <c r="ER9717" t="e">
        <f t="shared" si="491"/>
        <v>#REF!</v>
      </c>
    </row>
    <row r="9718" spans="142:148" x14ac:dyDescent="0.25">
      <c r="EL9718">
        <v>9711</v>
      </c>
      <c r="EM9718" t="e">
        <v>#REF!</v>
      </c>
      <c r="EN9718" t="e">
        <v>#REF!</v>
      </c>
      <c r="EP9718" t="e">
        <f t="shared" si="489"/>
        <v>#REF!</v>
      </c>
      <c r="EQ9718" t="e">
        <f t="shared" si="490"/>
        <v>#REF!</v>
      </c>
      <c r="ER9718" t="e">
        <f t="shared" si="491"/>
        <v>#REF!</v>
      </c>
    </row>
    <row r="9719" spans="142:148" x14ac:dyDescent="0.25">
      <c r="EL9719">
        <v>9712</v>
      </c>
      <c r="EM9719" t="e">
        <v>#REF!</v>
      </c>
      <c r="EN9719" t="e">
        <v>#REF!</v>
      </c>
      <c r="EP9719" t="e">
        <f t="shared" si="489"/>
        <v>#REF!</v>
      </c>
      <c r="EQ9719" t="e">
        <f t="shared" si="490"/>
        <v>#REF!</v>
      </c>
      <c r="ER9719" t="e">
        <f t="shared" si="491"/>
        <v>#REF!</v>
      </c>
    </row>
    <row r="9720" spans="142:148" x14ac:dyDescent="0.25">
      <c r="EL9720">
        <v>9713</v>
      </c>
      <c r="EM9720" t="e">
        <v>#REF!</v>
      </c>
      <c r="EN9720" t="e">
        <v>#REF!</v>
      </c>
      <c r="EP9720" t="e">
        <f t="shared" si="489"/>
        <v>#REF!</v>
      </c>
      <c r="EQ9720" t="e">
        <f t="shared" si="490"/>
        <v>#REF!</v>
      </c>
      <c r="ER9720" t="e">
        <f t="shared" si="491"/>
        <v>#REF!</v>
      </c>
    </row>
    <row r="9721" spans="142:148" x14ac:dyDescent="0.25">
      <c r="EL9721">
        <v>9714</v>
      </c>
      <c r="EM9721" t="e">
        <v>#REF!</v>
      </c>
      <c r="EN9721" t="e">
        <v>#REF!</v>
      </c>
      <c r="EP9721" t="e">
        <f t="shared" si="489"/>
        <v>#REF!</v>
      </c>
      <c r="EQ9721" t="e">
        <f t="shared" si="490"/>
        <v>#REF!</v>
      </c>
      <c r="ER9721" t="e">
        <f t="shared" si="491"/>
        <v>#REF!</v>
      </c>
    </row>
    <row r="9722" spans="142:148" x14ac:dyDescent="0.25">
      <c r="EL9722">
        <v>9715</v>
      </c>
      <c r="EM9722" t="e">
        <v>#REF!</v>
      </c>
      <c r="EN9722" t="e">
        <v>#REF!</v>
      </c>
      <c r="EP9722" t="e">
        <f t="shared" si="489"/>
        <v>#REF!</v>
      </c>
      <c r="EQ9722" t="e">
        <f t="shared" si="490"/>
        <v>#REF!</v>
      </c>
      <c r="ER9722" t="e">
        <f t="shared" si="491"/>
        <v>#REF!</v>
      </c>
    </row>
    <row r="9723" spans="142:148" x14ac:dyDescent="0.25">
      <c r="EL9723">
        <v>9716</v>
      </c>
      <c r="EM9723" t="e">
        <v>#REF!</v>
      </c>
      <c r="EN9723" t="e">
        <v>#REF!</v>
      </c>
      <c r="EP9723" t="e">
        <f t="shared" si="489"/>
        <v>#REF!</v>
      </c>
      <c r="EQ9723" t="e">
        <f t="shared" si="490"/>
        <v>#REF!</v>
      </c>
      <c r="ER9723" t="e">
        <f t="shared" si="491"/>
        <v>#REF!</v>
      </c>
    </row>
    <row r="9724" spans="142:148" x14ac:dyDescent="0.25">
      <c r="EL9724">
        <v>9717</v>
      </c>
      <c r="EM9724" t="e">
        <v>#REF!</v>
      </c>
      <c r="EN9724" t="e">
        <v>#REF!</v>
      </c>
      <c r="EP9724" t="e">
        <f t="shared" si="489"/>
        <v>#REF!</v>
      </c>
      <c r="EQ9724" t="e">
        <f t="shared" si="490"/>
        <v>#REF!</v>
      </c>
      <c r="ER9724" t="e">
        <f t="shared" si="491"/>
        <v>#REF!</v>
      </c>
    </row>
    <row r="9725" spans="142:148" x14ac:dyDescent="0.25">
      <c r="EL9725">
        <v>9718</v>
      </c>
      <c r="EM9725" t="e">
        <v>#REF!</v>
      </c>
      <c r="EN9725" t="e">
        <v>#REF!</v>
      </c>
      <c r="EP9725" t="e">
        <f t="shared" si="489"/>
        <v>#REF!</v>
      </c>
      <c r="EQ9725" t="e">
        <f t="shared" si="490"/>
        <v>#REF!</v>
      </c>
      <c r="ER9725" t="e">
        <f t="shared" si="491"/>
        <v>#REF!</v>
      </c>
    </row>
    <row r="9726" spans="142:148" x14ac:dyDescent="0.25">
      <c r="EL9726">
        <v>9719</v>
      </c>
      <c r="EM9726" t="e">
        <v>#REF!</v>
      </c>
      <c r="EN9726" t="e">
        <v>#REF!</v>
      </c>
      <c r="EP9726" t="e">
        <f t="shared" si="489"/>
        <v>#REF!</v>
      </c>
      <c r="EQ9726" t="e">
        <f t="shared" si="490"/>
        <v>#REF!</v>
      </c>
      <c r="ER9726" t="e">
        <f t="shared" si="491"/>
        <v>#REF!</v>
      </c>
    </row>
    <row r="9727" spans="142:148" x14ac:dyDescent="0.25">
      <c r="EL9727">
        <v>9720</v>
      </c>
      <c r="EM9727" t="e">
        <v>#REF!</v>
      </c>
      <c r="EN9727" t="e">
        <v>#REF!</v>
      </c>
      <c r="EP9727" t="e">
        <f t="shared" si="489"/>
        <v>#REF!</v>
      </c>
      <c r="EQ9727" t="e">
        <f t="shared" si="490"/>
        <v>#REF!</v>
      </c>
      <c r="ER9727" t="e">
        <f t="shared" si="491"/>
        <v>#REF!</v>
      </c>
    </row>
    <row r="9728" spans="142:148" x14ac:dyDescent="0.25">
      <c r="EL9728">
        <v>9721</v>
      </c>
      <c r="EM9728" t="e">
        <v>#REF!</v>
      </c>
      <c r="EN9728" t="e">
        <v>#REF!</v>
      </c>
      <c r="EP9728" t="e">
        <f t="shared" si="489"/>
        <v>#REF!</v>
      </c>
      <c r="EQ9728" t="e">
        <f t="shared" si="490"/>
        <v>#REF!</v>
      </c>
      <c r="ER9728" t="e">
        <f t="shared" si="491"/>
        <v>#REF!</v>
      </c>
    </row>
    <row r="9729" spans="142:148" x14ac:dyDescent="0.25">
      <c r="EL9729">
        <v>9722</v>
      </c>
      <c r="EM9729" t="e">
        <v>#REF!</v>
      </c>
      <c r="EN9729" t="e">
        <v>#REF!</v>
      </c>
      <c r="EP9729" t="e">
        <f t="shared" si="489"/>
        <v>#REF!</v>
      </c>
      <c r="EQ9729" t="e">
        <f t="shared" si="490"/>
        <v>#REF!</v>
      </c>
      <c r="ER9729" t="e">
        <f t="shared" si="491"/>
        <v>#REF!</v>
      </c>
    </row>
    <row r="9730" spans="142:148" x14ac:dyDescent="0.25">
      <c r="EL9730">
        <v>9723</v>
      </c>
      <c r="EM9730" t="e">
        <v>#REF!</v>
      </c>
      <c r="EN9730" t="e">
        <v>#REF!</v>
      </c>
      <c r="EP9730" t="e">
        <f t="shared" si="489"/>
        <v>#REF!</v>
      </c>
      <c r="EQ9730" t="e">
        <f t="shared" si="490"/>
        <v>#REF!</v>
      </c>
      <c r="ER9730" t="e">
        <f t="shared" si="491"/>
        <v>#REF!</v>
      </c>
    </row>
    <row r="9731" spans="142:148" x14ac:dyDescent="0.25">
      <c r="EL9731">
        <v>9724</v>
      </c>
      <c r="EM9731" t="e">
        <v>#REF!</v>
      </c>
      <c r="EN9731" t="e">
        <v>#REF!</v>
      </c>
      <c r="EP9731" t="e">
        <f t="shared" si="489"/>
        <v>#REF!</v>
      </c>
      <c r="EQ9731" t="e">
        <f t="shared" si="490"/>
        <v>#REF!</v>
      </c>
      <c r="ER9731" t="e">
        <f t="shared" si="491"/>
        <v>#REF!</v>
      </c>
    </row>
    <row r="9732" spans="142:148" x14ac:dyDescent="0.25">
      <c r="EL9732">
        <v>9725</v>
      </c>
      <c r="EM9732" t="e">
        <v>#REF!</v>
      </c>
      <c r="EN9732" t="e">
        <v>#REF!</v>
      </c>
      <c r="EP9732" t="e">
        <f t="shared" si="489"/>
        <v>#REF!</v>
      </c>
      <c r="EQ9732" t="e">
        <f t="shared" si="490"/>
        <v>#REF!</v>
      </c>
      <c r="ER9732" t="e">
        <f t="shared" si="491"/>
        <v>#REF!</v>
      </c>
    </row>
    <row r="9733" spans="142:148" x14ac:dyDescent="0.25">
      <c r="EL9733">
        <v>9726</v>
      </c>
      <c r="EM9733" t="e">
        <v>#REF!</v>
      </c>
      <c r="EN9733" t="e">
        <v>#REF!</v>
      </c>
      <c r="EP9733" t="e">
        <f t="shared" si="489"/>
        <v>#REF!</v>
      </c>
      <c r="EQ9733" t="e">
        <f t="shared" si="490"/>
        <v>#REF!</v>
      </c>
      <c r="ER9733" t="e">
        <f t="shared" si="491"/>
        <v>#REF!</v>
      </c>
    </row>
    <row r="9734" spans="142:148" x14ac:dyDescent="0.25">
      <c r="EL9734">
        <v>9727</v>
      </c>
      <c r="EM9734" t="e">
        <v>#REF!</v>
      </c>
      <c r="EN9734" t="e">
        <v>#REF!</v>
      </c>
      <c r="EP9734" t="e">
        <f t="shared" si="489"/>
        <v>#REF!</v>
      </c>
      <c r="EQ9734" t="e">
        <f t="shared" si="490"/>
        <v>#REF!</v>
      </c>
      <c r="ER9734" t="e">
        <f t="shared" si="491"/>
        <v>#REF!</v>
      </c>
    </row>
    <row r="9735" spans="142:148" x14ac:dyDescent="0.25">
      <c r="EL9735">
        <v>9728</v>
      </c>
      <c r="EM9735" t="e">
        <v>#REF!</v>
      </c>
      <c r="EN9735" t="e">
        <v>#REF!</v>
      </c>
      <c r="EP9735" t="e">
        <f t="shared" si="489"/>
        <v>#REF!</v>
      </c>
      <c r="EQ9735" t="e">
        <f t="shared" si="490"/>
        <v>#REF!</v>
      </c>
      <c r="ER9735" t="e">
        <f t="shared" si="491"/>
        <v>#REF!</v>
      </c>
    </row>
    <row r="9736" spans="142:148" x14ac:dyDescent="0.25">
      <c r="EL9736">
        <v>9729</v>
      </c>
      <c r="EM9736" t="e">
        <v>#REF!</v>
      </c>
      <c r="EN9736" t="e">
        <v>#REF!</v>
      </c>
      <c r="EP9736" t="e">
        <f t="shared" si="489"/>
        <v>#REF!</v>
      </c>
      <c r="EQ9736" t="e">
        <f t="shared" si="490"/>
        <v>#REF!</v>
      </c>
      <c r="ER9736" t="e">
        <f t="shared" si="491"/>
        <v>#REF!</v>
      </c>
    </row>
    <row r="9737" spans="142:148" x14ac:dyDescent="0.25">
      <c r="EL9737">
        <v>9730</v>
      </c>
      <c r="EM9737" t="e">
        <v>#REF!</v>
      </c>
      <c r="EN9737" t="e">
        <v>#REF!</v>
      </c>
      <c r="EP9737" t="e">
        <f t="shared" si="489"/>
        <v>#REF!</v>
      </c>
      <c r="EQ9737" t="e">
        <f t="shared" si="490"/>
        <v>#REF!</v>
      </c>
      <c r="ER9737" t="e">
        <f t="shared" si="491"/>
        <v>#REF!</v>
      </c>
    </row>
    <row r="9738" spans="142:148" x14ac:dyDescent="0.25">
      <c r="EL9738">
        <v>9731</v>
      </c>
      <c r="EM9738" t="e">
        <v>#REF!</v>
      </c>
      <c r="EN9738" t="e">
        <v>#REF!</v>
      </c>
      <c r="EP9738" t="e">
        <f t="shared" si="489"/>
        <v>#REF!</v>
      </c>
      <c r="EQ9738" t="e">
        <f t="shared" si="490"/>
        <v>#REF!</v>
      </c>
      <c r="ER9738" t="e">
        <f t="shared" si="491"/>
        <v>#REF!</v>
      </c>
    </row>
    <row r="9739" spans="142:148" x14ac:dyDescent="0.25">
      <c r="EL9739">
        <v>9732</v>
      </c>
      <c r="EM9739" t="e">
        <v>#REF!</v>
      </c>
      <c r="EN9739" t="e">
        <v>#REF!</v>
      </c>
      <c r="EP9739" t="e">
        <f t="shared" si="489"/>
        <v>#REF!</v>
      </c>
      <c r="EQ9739" t="e">
        <f t="shared" si="490"/>
        <v>#REF!</v>
      </c>
      <c r="ER9739" t="e">
        <f t="shared" si="491"/>
        <v>#REF!</v>
      </c>
    </row>
    <row r="9740" spans="142:148" x14ac:dyDescent="0.25">
      <c r="EL9740">
        <v>9733</v>
      </c>
      <c r="EM9740" t="e">
        <v>#REF!</v>
      </c>
      <c r="EN9740" t="e">
        <v>#REF!</v>
      </c>
      <c r="EP9740" t="e">
        <f t="shared" si="489"/>
        <v>#REF!</v>
      </c>
      <c r="EQ9740" t="e">
        <f t="shared" si="490"/>
        <v>#REF!</v>
      </c>
      <c r="ER9740" t="e">
        <f t="shared" si="491"/>
        <v>#REF!</v>
      </c>
    </row>
    <row r="9741" spans="142:148" x14ac:dyDescent="0.25">
      <c r="EL9741">
        <v>9734</v>
      </c>
      <c r="EM9741" t="e">
        <v>#REF!</v>
      </c>
      <c r="EN9741" t="e">
        <v>#REF!</v>
      </c>
      <c r="EP9741" t="e">
        <f t="shared" si="489"/>
        <v>#REF!</v>
      </c>
      <c r="EQ9741" t="e">
        <f t="shared" si="490"/>
        <v>#REF!</v>
      </c>
      <c r="ER9741" t="e">
        <f t="shared" si="491"/>
        <v>#REF!</v>
      </c>
    </row>
    <row r="9742" spans="142:148" x14ac:dyDescent="0.25">
      <c r="EL9742">
        <v>9735</v>
      </c>
      <c r="EM9742" t="e">
        <v>#REF!</v>
      </c>
      <c r="EN9742" t="e">
        <v>#REF!</v>
      </c>
      <c r="EP9742" t="e">
        <f t="shared" si="489"/>
        <v>#REF!</v>
      </c>
      <c r="EQ9742" t="e">
        <f t="shared" si="490"/>
        <v>#REF!</v>
      </c>
      <c r="ER9742" t="e">
        <f t="shared" si="491"/>
        <v>#REF!</v>
      </c>
    </row>
    <row r="9743" spans="142:148" x14ac:dyDescent="0.25">
      <c r="EL9743">
        <v>9736</v>
      </c>
      <c r="EM9743" t="e">
        <v>#REF!</v>
      </c>
      <c r="EN9743" t="e">
        <v>#REF!</v>
      </c>
      <c r="EP9743" t="e">
        <f t="shared" si="489"/>
        <v>#REF!</v>
      </c>
      <c r="EQ9743" t="e">
        <f t="shared" si="490"/>
        <v>#REF!</v>
      </c>
      <c r="ER9743" t="e">
        <f t="shared" si="491"/>
        <v>#REF!</v>
      </c>
    </row>
    <row r="9744" spans="142:148" x14ac:dyDescent="0.25">
      <c r="EL9744">
        <v>9737</v>
      </c>
      <c r="EM9744" t="e">
        <v>#REF!</v>
      </c>
      <c r="EN9744" t="e">
        <v>#REF!</v>
      </c>
      <c r="EP9744" t="e">
        <f t="shared" si="489"/>
        <v>#REF!</v>
      </c>
      <c r="EQ9744" t="e">
        <f t="shared" si="490"/>
        <v>#REF!</v>
      </c>
      <c r="ER9744" t="e">
        <f t="shared" si="491"/>
        <v>#REF!</v>
      </c>
    </row>
    <row r="9745" spans="142:148" x14ac:dyDescent="0.25">
      <c r="EL9745">
        <v>9738</v>
      </c>
      <c r="EM9745" t="e">
        <v>#REF!</v>
      </c>
      <c r="EN9745" t="e">
        <v>#REF!</v>
      </c>
      <c r="EP9745" t="e">
        <f t="shared" si="489"/>
        <v>#REF!</v>
      </c>
      <c r="EQ9745" t="e">
        <f t="shared" si="490"/>
        <v>#REF!</v>
      </c>
      <c r="ER9745" t="e">
        <f t="shared" si="491"/>
        <v>#REF!</v>
      </c>
    </row>
    <row r="9746" spans="142:148" x14ac:dyDescent="0.25">
      <c r="EL9746">
        <v>9739</v>
      </c>
      <c r="EM9746" t="e">
        <v>#REF!</v>
      </c>
      <c r="EN9746" t="e">
        <v>#REF!</v>
      </c>
      <c r="EP9746" t="e">
        <f t="shared" si="489"/>
        <v>#REF!</v>
      </c>
      <c r="EQ9746" t="e">
        <f t="shared" si="490"/>
        <v>#REF!</v>
      </c>
      <c r="ER9746" t="e">
        <f t="shared" si="491"/>
        <v>#REF!</v>
      </c>
    </row>
    <row r="9747" spans="142:148" x14ac:dyDescent="0.25">
      <c r="EL9747">
        <v>9740</v>
      </c>
      <c r="EM9747" t="e">
        <v>#REF!</v>
      </c>
      <c r="EN9747" t="e">
        <v>#REF!</v>
      </c>
      <c r="EP9747" t="e">
        <f t="shared" si="489"/>
        <v>#REF!</v>
      </c>
      <c r="EQ9747" t="e">
        <f t="shared" si="490"/>
        <v>#REF!</v>
      </c>
      <c r="ER9747" t="e">
        <f t="shared" si="491"/>
        <v>#REF!</v>
      </c>
    </row>
    <row r="9748" spans="142:148" x14ac:dyDescent="0.25">
      <c r="EL9748">
        <v>9741</v>
      </c>
      <c r="EM9748" t="e">
        <v>#REF!</v>
      </c>
      <c r="EN9748" t="e">
        <v>#REF!</v>
      </c>
      <c r="EP9748" t="e">
        <f t="shared" si="489"/>
        <v>#REF!</v>
      </c>
      <c r="EQ9748" t="e">
        <f t="shared" si="490"/>
        <v>#REF!</v>
      </c>
      <c r="ER9748" t="e">
        <f t="shared" si="491"/>
        <v>#REF!</v>
      </c>
    </row>
    <row r="9749" spans="142:148" x14ac:dyDescent="0.25">
      <c r="EL9749">
        <v>9742</v>
      </c>
      <c r="EM9749" t="e">
        <v>#REF!</v>
      </c>
      <c r="EN9749" t="e">
        <v>#REF!</v>
      </c>
      <c r="EP9749" t="e">
        <f t="shared" si="489"/>
        <v>#REF!</v>
      </c>
      <c r="EQ9749" t="e">
        <f t="shared" si="490"/>
        <v>#REF!</v>
      </c>
      <c r="ER9749" t="e">
        <f t="shared" si="491"/>
        <v>#REF!</v>
      </c>
    </row>
    <row r="9750" spans="142:148" x14ac:dyDescent="0.25">
      <c r="EL9750">
        <v>9743</v>
      </c>
      <c r="EM9750" t="e">
        <v>#REF!</v>
      </c>
      <c r="EN9750" t="e">
        <v>#REF!</v>
      </c>
      <c r="EP9750" t="e">
        <f t="shared" si="489"/>
        <v>#REF!</v>
      </c>
      <c r="EQ9750" t="e">
        <f t="shared" si="490"/>
        <v>#REF!</v>
      </c>
      <c r="ER9750" t="e">
        <f t="shared" si="491"/>
        <v>#REF!</v>
      </c>
    </row>
    <row r="9751" spans="142:148" x14ac:dyDescent="0.25">
      <c r="EL9751">
        <v>9744</v>
      </c>
      <c r="EM9751" t="e">
        <v>#REF!</v>
      </c>
      <c r="EN9751" t="e">
        <v>#REF!</v>
      </c>
      <c r="EP9751" t="e">
        <f t="shared" si="489"/>
        <v>#REF!</v>
      </c>
      <c r="EQ9751" t="e">
        <f t="shared" si="490"/>
        <v>#REF!</v>
      </c>
      <c r="ER9751" t="e">
        <f t="shared" si="491"/>
        <v>#REF!</v>
      </c>
    </row>
    <row r="9752" spans="142:148" x14ac:dyDescent="0.25">
      <c r="EL9752">
        <v>9745</v>
      </c>
      <c r="EM9752" t="e">
        <v>#REF!</v>
      </c>
      <c r="EN9752" t="e">
        <v>#REF!</v>
      </c>
      <c r="EP9752" t="e">
        <f t="shared" ref="EP9752:EP9815" si="492">IF(EM9752&gt;EN9752,1,0)</f>
        <v>#REF!</v>
      </c>
      <c r="EQ9752" t="e">
        <f t="shared" ref="EQ9752:EQ9815" si="493">IF(EP9752&gt;0,0,1)</f>
        <v>#REF!</v>
      </c>
      <c r="ER9752" t="e">
        <f t="shared" ref="ER9752:ER9815" si="494">IF(EM9752&gt;EN9752,EM9752-EN9752,EN9752-EM9752)</f>
        <v>#REF!</v>
      </c>
    </row>
    <row r="9753" spans="142:148" x14ac:dyDescent="0.25">
      <c r="EL9753">
        <v>9746</v>
      </c>
      <c r="EM9753" t="e">
        <v>#REF!</v>
      </c>
      <c r="EN9753" t="e">
        <v>#REF!</v>
      </c>
      <c r="EP9753" t="e">
        <f t="shared" si="492"/>
        <v>#REF!</v>
      </c>
      <c r="EQ9753" t="e">
        <f t="shared" si="493"/>
        <v>#REF!</v>
      </c>
      <c r="ER9753" t="e">
        <f t="shared" si="494"/>
        <v>#REF!</v>
      </c>
    </row>
    <row r="9754" spans="142:148" x14ac:dyDescent="0.25">
      <c r="EL9754">
        <v>9747</v>
      </c>
      <c r="EM9754" t="e">
        <v>#REF!</v>
      </c>
      <c r="EN9754" t="e">
        <v>#REF!</v>
      </c>
      <c r="EP9754" t="e">
        <f t="shared" si="492"/>
        <v>#REF!</v>
      </c>
      <c r="EQ9754" t="e">
        <f t="shared" si="493"/>
        <v>#REF!</v>
      </c>
      <c r="ER9754" t="e">
        <f t="shared" si="494"/>
        <v>#REF!</v>
      </c>
    </row>
    <row r="9755" spans="142:148" x14ac:dyDescent="0.25">
      <c r="EL9755">
        <v>9748</v>
      </c>
      <c r="EM9755" t="e">
        <v>#REF!</v>
      </c>
      <c r="EN9755" t="e">
        <v>#REF!</v>
      </c>
      <c r="EP9755" t="e">
        <f t="shared" si="492"/>
        <v>#REF!</v>
      </c>
      <c r="EQ9755" t="e">
        <f t="shared" si="493"/>
        <v>#REF!</v>
      </c>
      <c r="ER9755" t="e">
        <f t="shared" si="494"/>
        <v>#REF!</v>
      </c>
    </row>
    <row r="9756" spans="142:148" x14ac:dyDescent="0.25">
      <c r="EL9756">
        <v>9749</v>
      </c>
      <c r="EM9756" t="e">
        <v>#REF!</v>
      </c>
      <c r="EN9756" t="e">
        <v>#REF!</v>
      </c>
      <c r="EP9756" t="e">
        <f t="shared" si="492"/>
        <v>#REF!</v>
      </c>
      <c r="EQ9756" t="e">
        <f t="shared" si="493"/>
        <v>#REF!</v>
      </c>
      <c r="ER9756" t="e">
        <f t="shared" si="494"/>
        <v>#REF!</v>
      </c>
    </row>
    <row r="9757" spans="142:148" x14ac:dyDescent="0.25">
      <c r="EL9757">
        <v>9750</v>
      </c>
      <c r="EM9757" t="e">
        <v>#REF!</v>
      </c>
      <c r="EN9757" t="e">
        <v>#REF!</v>
      </c>
      <c r="EP9757" t="e">
        <f t="shared" si="492"/>
        <v>#REF!</v>
      </c>
      <c r="EQ9757" t="e">
        <f t="shared" si="493"/>
        <v>#REF!</v>
      </c>
      <c r="ER9757" t="e">
        <f t="shared" si="494"/>
        <v>#REF!</v>
      </c>
    </row>
    <row r="9758" spans="142:148" x14ac:dyDescent="0.25">
      <c r="EL9758">
        <v>9751</v>
      </c>
      <c r="EM9758" t="e">
        <v>#REF!</v>
      </c>
      <c r="EN9758" t="e">
        <v>#REF!</v>
      </c>
      <c r="EP9758" t="e">
        <f t="shared" si="492"/>
        <v>#REF!</v>
      </c>
      <c r="EQ9758" t="e">
        <f t="shared" si="493"/>
        <v>#REF!</v>
      </c>
      <c r="ER9758" t="e">
        <f t="shared" si="494"/>
        <v>#REF!</v>
      </c>
    </row>
    <row r="9759" spans="142:148" x14ac:dyDescent="0.25">
      <c r="EL9759">
        <v>9752</v>
      </c>
      <c r="EM9759" t="e">
        <v>#REF!</v>
      </c>
      <c r="EN9759" t="e">
        <v>#REF!</v>
      </c>
      <c r="EP9759" t="e">
        <f t="shared" si="492"/>
        <v>#REF!</v>
      </c>
      <c r="EQ9759" t="e">
        <f t="shared" si="493"/>
        <v>#REF!</v>
      </c>
      <c r="ER9759" t="e">
        <f t="shared" si="494"/>
        <v>#REF!</v>
      </c>
    </row>
    <row r="9760" spans="142:148" x14ac:dyDescent="0.25">
      <c r="EL9760">
        <v>9753</v>
      </c>
      <c r="EM9760" t="e">
        <v>#REF!</v>
      </c>
      <c r="EN9760" t="e">
        <v>#REF!</v>
      </c>
      <c r="EP9760" t="e">
        <f t="shared" si="492"/>
        <v>#REF!</v>
      </c>
      <c r="EQ9760" t="e">
        <f t="shared" si="493"/>
        <v>#REF!</v>
      </c>
      <c r="ER9760" t="e">
        <f t="shared" si="494"/>
        <v>#REF!</v>
      </c>
    </row>
    <row r="9761" spans="142:148" x14ac:dyDescent="0.25">
      <c r="EL9761">
        <v>9754</v>
      </c>
      <c r="EM9761" t="e">
        <v>#REF!</v>
      </c>
      <c r="EN9761" t="e">
        <v>#REF!</v>
      </c>
      <c r="EP9761" t="e">
        <f t="shared" si="492"/>
        <v>#REF!</v>
      </c>
      <c r="EQ9761" t="e">
        <f t="shared" si="493"/>
        <v>#REF!</v>
      </c>
      <c r="ER9761" t="e">
        <f t="shared" si="494"/>
        <v>#REF!</v>
      </c>
    </row>
    <row r="9762" spans="142:148" x14ac:dyDescent="0.25">
      <c r="EL9762">
        <v>9755</v>
      </c>
      <c r="EM9762" t="e">
        <v>#REF!</v>
      </c>
      <c r="EN9762" t="e">
        <v>#REF!</v>
      </c>
      <c r="EP9762" t="e">
        <f t="shared" si="492"/>
        <v>#REF!</v>
      </c>
      <c r="EQ9762" t="e">
        <f t="shared" si="493"/>
        <v>#REF!</v>
      </c>
      <c r="ER9762" t="e">
        <f t="shared" si="494"/>
        <v>#REF!</v>
      </c>
    </row>
    <row r="9763" spans="142:148" x14ac:dyDescent="0.25">
      <c r="EL9763">
        <v>9756</v>
      </c>
      <c r="EM9763" t="e">
        <v>#REF!</v>
      </c>
      <c r="EN9763" t="e">
        <v>#REF!</v>
      </c>
      <c r="EP9763" t="e">
        <f t="shared" si="492"/>
        <v>#REF!</v>
      </c>
      <c r="EQ9763" t="e">
        <f t="shared" si="493"/>
        <v>#REF!</v>
      </c>
      <c r="ER9763" t="e">
        <f t="shared" si="494"/>
        <v>#REF!</v>
      </c>
    </row>
    <row r="9764" spans="142:148" x14ac:dyDescent="0.25">
      <c r="EL9764">
        <v>9757</v>
      </c>
      <c r="EM9764" t="e">
        <v>#REF!</v>
      </c>
      <c r="EN9764" t="e">
        <v>#REF!</v>
      </c>
      <c r="EP9764" t="e">
        <f t="shared" si="492"/>
        <v>#REF!</v>
      </c>
      <c r="EQ9764" t="e">
        <f t="shared" si="493"/>
        <v>#REF!</v>
      </c>
      <c r="ER9764" t="e">
        <f t="shared" si="494"/>
        <v>#REF!</v>
      </c>
    </row>
    <row r="9765" spans="142:148" x14ac:dyDescent="0.25">
      <c r="EL9765">
        <v>9758</v>
      </c>
      <c r="EM9765" t="e">
        <v>#REF!</v>
      </c>
      <c r="EN9765" t="e">
        <v>#REF!</v>
      </c>
      <c r="EP9765" t="e">
        <f t="shared" si="492"/>
        <v>#REF!</v>
      </c>
      <c r="EQ9765" t="e">
        <f t="shared" si="493"/>
        <v>#REF!</v>
      </c>
      <c r="ER9765" t="e">
        <f t="shared" si="494"/>
        <v>#REF!</v>
      </c>
    </row>
    <row r="9766" spans="142:148" x14ac:dyDescent="0.25">
      <c r="EL9766">
        <v>9759</v>
      </c>
      <c r="EM9766" t="e">
        <v>#REF!</v>
      </c>
      <c r="EN9766" t="e">
        <v>#REF!</v>
      </c>
      <c r="EP9766" t="e">
        <f t="shared" si="492"/>
        <v>#REF!</v>
      </c>
      <c r="EQ9766" t="e">
        <f t="shared" si="493"/>
        <v>#REF!</v>
      </c>
      <c r="ER9766" t="e">
        <f t="shared" si="494"/>
        <v>#REF!</v>
      </c>
    </row>
    <row r="9767" spans="142:148" x14ac:dyDescent="0.25">
      <c r="EL9767">
        <v>9760</v>
      </c>
      <c r="EM9767" t="e">
        <v>#REF!</v>
      </c>
      <c r="EN9767" t="e">
        <v>#REF!</v>
      </c>
      <c r="EP9767" t="e">
        <f t="shared" si="492"/>
        <v>#REF!</v>
      </c>
      <c r="EQ9767" t="e">
        <f t="shared" si="493"/>
        <v>#REF!</v>
      </c>
      <c r="ER9767" t="e">
        <f t="shared" si="494"/>
        <v>#REF!</v>
      </c>
    </row>
    <row r="9768" spans="142:148" x14ac:dyDescent="0.25">
      <c r="EL9768">
        <v>9761</v>
      </c>
      <c r="EM9768" t="e">
        <v>#REF!</v>
      </c>
      <c r="EN9768" t="e">
        <v>#REF!</v>
      </c>
      <c r="EP9768" t="e">
        <f t="shared" si="492"/>
        <v>#REF!</v>
      </c>
      <c r="EQ9768" t="e">
        <f t="shared" si="493"/>
        <v>#REF!</v>
      </c>
      <c r="ER9768" t="e">
        <f t="shared" si="494"/>
        <v>#REF!</v>
      </c>
    </row>
    <row r="9769" spans="142:148" x14ac:dyDescent="0.25">
      <c r="EL9769">
        <v>9762</v>
      </c>
      <c r="EM9769" t="e">
        <v>#REF!</v>
      </c>
      <c r="EN9769" t="e">
        <v>#REF!</v>
      </c>
      <c r="EP9769" t="e">
        <f t="shared" si="492"/>
        <v>#REF!</v>
      </c>
      <c r="EQ9769" t="e">
        <f t="shared" si="493"/>
        <v>#REF!</v>
      </c>
      <c r="ER9769" t="e">
        <f t="shared" si="494"/>
        <v>#REF!</v>
      </c>
    </row>
    <row r="9770" spans="142:148" x14ac:dyDescent="0.25">
      <c r="EL9770">
        <v>9763</v>
      </c>
      <c r="EM9770" t="e">
        <v>#REF!</v>
      </c>
      <c r="EN9770" t="e">
        <v>#REF!</v>
      </c>
      <c r="EP9770" t="e">
        <f t="shared" si="492"/>
        <v>#REF!</v>
      </c>
      <c r="EQ9770" t="e">
        <f t="shared" si="493"/>
        <v>#REF!</v>
      </c>
      <c r="ER9770" t="e">
        <f t="shared" si="494"/>
        <v>#REF!</v>
      </c>
    </row>
    <row r="9771" spans="142:148" x14ac:dyDescent="0.25">
      <c r="EL9771">
        <v>9764</v>
      </c>
      <c r="EM9771" t="e">
        <v>#REF!</v>
      </c>
      <c r="EN9771" t="e">
        <v>#REF!</v>
      </c>
      <c r="EP9771" t="e">
        <f t="shared" si="492"/>
        <v>#REF!</v>
      </c>
      <c r="EQ9771" t="e">
        <f t="shared" si="493"/>
        <v>#REF!</v>
      </c>
      <c r="ER9771" t="e">
        <f t="shared" si="494"/>
        <v>#REF!</v>
      </c>
    </row>
    <row r="9772" spans="142:148" x14ac:dyDescent="0.25">
      <c r="EL9772">
        <v>9765</v>
      </c>
      <c r="EM9772" t="e">
        <v>#REF!</v>
      </c>
      <c r="EN9772" t="e">
        <v>#REF!</v>
      </c>
      <c r="EP9772" t="e">
        <f t="shared" si="492"/>
        <v>#REF!</v>
      </c>
      <c r="EQ9772" t="e">
        <f t="shared" si="493"/>
        <v>#REF!</v>
      </c>
      <c r="ER9772" t="e">
        <f t="shared" si="494"/>
        <v>#REF!</v>
      </c>
    </row>
    <row r="9773" spans="142:148" x14ac:dyDescent="0.25">
      <c r="EL9773">
        <v>9766</v>
      </c>
      <c r="EM9773" t="e">
        <v>#REF!</v>
      </c>
      <c r="EN9773" t="e">
        <v>#REF!</v>
      </c>
      <c r="EP9773" t="e">
        <f t="shared" si="492"/>
        <v>#REF!</v>
      </c>
      <c r="EQ9773" t="e">
        <f t="shared" si="493"/>
        <v>#REF!</v>
      </c>
      <c r="ER9773" t="e">
        <f t="shared" si="494"/>
        <v>#REF!</v>
      </c>
    </row>
    <row r="9774" spans="142:148" x14ac:dyDescent="0.25">
      <c r="EL9774">
        <v>9767</v>
      </c>
      <c r="EM9774" t="e">
        <v>#REF!</v>
      </c>
      <c r="EN9774" t="e">
        <v>#REF!</v>
      </c>
      <c r="EP9774" t="e">
        <f t="shared" si="492"/>
        <v>#REF!</v>
      </c>
      <c r="EQ9774" t="e">
        <f t="shared" si="493"/>
        <v>#REF!</v>
      </c>
      <c r="ER9774" t="e">
        <f t="shared" si="494"/>
        <v>#REF!</v>
      </c>
    </row>
    <row r="9775" spans="142:148" x14ac:dyDescent="0.25">
      <c r="EL9775">
        <v>9768</v>
      </c>
      <c r="EM9775" t="e">
        <v>#REF!</v>
      </c>
      <c r="EN9775" t="e">
        <v>#REF!</v>
      </c>
      <c r="EP9775" t="e">
        <f t="shared" si="492"/>
        <v>#REF!</v>
      </c>
      <c r="EQ9775" t="e">
        <f t="shared" si="493"/>
        <v>#REF!</v>
      </c>
      <c r="ER9775" t="e">
        <f t="shared" si="494"/>
        <v>#REF!</v>
      </c>
    </row>
    <row r="9776" spans="142:148" x14ac:dyDescent="0.25">
      <c r="EL9776">
        <v>9769</v>
      </c>
      <c r="EM9776" t="e">
        <v>#REF!</v>
      </c>
      <c r="EN9776" t="e">
        <v>#REF!</v>
      </c>
      <c r="EP9776" t="e">
        <f t="shared" si="492"/>
        <v>#REF!</v>
      </c>
      <c r="EQ9776" t="e">
        <f t="shared" si="493"/>
        <v>#REF!</v>
      </c>
      <c r="ER9776" t="e">
        <f t="shared" si="494"/>
        <v>#REF!</v>
      </c>
    </row>
    <row r="9777" spans="142:148" x14ac:dyDescent="0.25">
      <c r="EL9777">
        <v>9770</v>
      </c>
      <c r="EM9777" t="e">
        <v>#REF!</v>
      </c>
      <c r="EN9777" t="e">
        <v>#REF!</v>
      </c>
      <c r="EP9777" t="e">
        <f t="shared" si="492"/>
        <v>#REF!</v>
      </c>
      <c r="EQ9777" t="e">
        <f t="shared" si="493"/>
        <v>#REF!</v>
      </c>
      <c r="ER9777" t="e">
        <f t="shared" si="494"/>
        <v>#REF!</v>
      </c>
    </row>
    <row r="9778" spans="142:148" x14ac:dyDescent="0.25">
      <c r="EL9778">
        <v>9771</v>
      </c>
      <c r="EM9778" t="e">
        <v>#REF!</v>
      </c>
      <c r="EN9778" t="e">
        <v>#REF!</v>
      </c>
      <c r="EP9778" t="e">
        <f t="shared" si="492"/>
        <v>#REF!</v>
      </c>
      <c r="EQ9778" t="e">
        <f t="shared" si="493"/>
        <v>#REF!</v>
      </c>
      <c r="ER9778" t="e">
        <f t="shared" si="494"/>
        <v>#REF!</v>
      </c>
    </row>
    <row r="9779" spans="142:148" x14ac:dyDescent="0.25">
      <c r="EL9779">
        <v>9772</v>
      </c>
      <c r="EM9779" t="e">
        <v>#REF!</v>
      </c>
      <c r="EN9779" t="e">
        <v>#REF!</v>
      </c>
      <c r="EP9779" t="e">
        <f t="shared" si="492"/>
        <v>#REF!</v>
      </c>
      <c r="EQ9779" t="e">
        <f t="shared" si="493"/>
        <v>#REF!</v>
      </c>
      <c r="ER9779" t="e">
        <f t="shared" si="494"/>
        <v>#REF!</v>
      </c>
    </row>
    <row r="9780" spans="142:148" x14ac:dyDescent="0.25">
      <c r="EL9780">
        <v>9773</v>
      </c>
      <c r="EM9780" t="e">
        <v>#REF!</v>
      </c>
      <c r="EN9780" t="e">
        <v>#REF!</v>
      </c>
      <c r="EP9780" t="e">
        <f t="shared" si="492"/>
        <v>#REF!</v>
      </c>
      <c r="EQ9780" t="e">
        <f t="shared" si="493"/>
        <v>#REF!</v>
      </c>
      <c r="ER9780" t="e">
        <f t="shared" si="494"/>
        <v>#REF!</v>
      </c>
    </row>
    <row r="9781" spans="142:148" x14ac:dyDescent="0.25">
      <c r="EL9781">
        <v>9774</v>
      </c>
      <c r="EM9781" t="e">
        <v>#REF!</v>
      </c>
      <c r="EN9781" t="e">
        <v>#REF!</v>
      </c>
      <c r="EP9781" t="e">
        <f t="shared" si="492"/>
        <v>#REF!</v>
      </c>
      <c r="EQ9781" t="e">
        <f t="shared" si="493"/>
        <v>#REF!</v>
      </c>
      <c r="ER9781" t="e">
        <f t="shared" si="494"/>
        <v>#REF!</v>
      </c>
    </row>
    <row r="9782" spans="142:148" x14ac:dyDescent="0.25">
      <c r="EL9782">
        <v>9775</v>
      </c>
      <c r="EM9782" t="e">
        <v>#REF!</v>
      </c>
      <c r="EN9782" t="e">
        <v>#REF!</v>
      </c>
      <c r="EP9782" t="e">
        <f t="shared" si="492"/>
        <v>#REF!</v>
      </c>
      <c r="EQ9782" t="e">
        <f t="shared" si="493"/>
        <v>#REF!</v>
      </c>
      <c r="ER9782" t="e">
        <f t="shared" si="494"/>
        <v>#REF!</v>
      </c>
    </row>
    <row r="9783" spans="142:148" x14ac:dyDescent="0.25">
      <c r="EL9783">
        <v>9776</v>
      </c>
      <c r="EM9783" t="e">
        <v>#REF!</v>
      </c>
      <c r="EN9783" t="e">
        <v>#REF!</v>
      </c>
      <c r="EP9783" t="e">
        <f t="shared" si="492"/>
        <v>#REF!</v>
      </c>
      <c r="EQ9783" t="e">
        <f t="shared" si="493"/>
        <v>#REF!</v>
      </c>
      <c r="ER9783" t="e">
        <f t="shared" si="494"/>
        <v>#REF!</v>
      </c>
    </row>
    <row r="9784" spans="142:148" x14ac:dyDescent="0.25">
      <c r="EL9784">
        <v>9777</v>
      </c>
      <c r="EM9784" t="e">
        <v>#REF!</v>
      </c>
      <c r="EN9784" t="e">
        <v>#REF!</v>
      </c>
      <c r="EP9784" t="e">
        <f t="shared" si="492"/>
        <v>#REF!</v>
      </c>
      <c r="EQ9784" t="e">
        <f t="shared" si="493"/>
        <v>#REF!</v>
      </c>
      <c r="ER9784" t="e">
        <f t="shared" si="494"/>
        <v>#REF!</v>
      </c>
    </row>
    <row r="9785" spans="142:148" x14ac:dyDescent="0.25">
      <c r="EL9785">
        <v>9778</v>
      </c>
      <c r="EM9785" t="e">
        <v>#REF!</v>
      </c>
      <c r="EN9785" t="e">
        <v>#REF!</v>
      </c>
      <c r="EP9785" t="e">
        <f t="shared" si="492"/>
        <v>#REF!</v>
      </c>
      <c r="EQ9785" t="e">
        <f t="shared" si="493"/>
        <v>#REF!</v>
      </c>
      <c r="ER9785" t="e">
        <f t="shared" si="494"/>
        <v>#REF!</v>
      </c>
    </row>
    <row r="9786" spans="142:148" x14ac:dyDescent="0.25">
      <c r="EL9786">
        <v>9779</v>
      </c>
      <c r="EM9786" t="e">
        <v>#REF!</v>
      </c>
      <c r="EN9786" t="e">
        <v>#REF!</v>
      </c>
      <c r="EP9786" t="e">
        <f t="shared" si="492"/>
        <v>#REF!</v>
      </c>
      <c r="EQ9786" t="e">
        <f t="shared" si="493"/>
        <v>#REF!</v>
      </c>
      <c r="ER9786" t="e">
        <f t="shared" si="494"/>
        <v>#REF!</v>
      </c>
    </row>
    <row r="9787" spans="142:148" x14ac:dyDescent="0.25">
      <c r="EL9787">
        <v>9780</v>
      </c>
      <c r="EM9787" t="e">
        <v>#REF!</v>
      </c>
      <c r="EN9787" t="e">
        <v>#REF!</v>
      </c>
      <c r="EP9787" t="e">
        <f t="shared" si="492"/>
        <v>#REF!</v>
      </c>
      <c r="EQ9787" t="e">
        <f t="shared" si="493"/>
        <v>#REF!</v>
      </c>
      <c r="ER9787" t="e">
        <f t="shared" si="494"/>
        <v>#REF!</v>
      </c>
    </row>
    <row r="9788" spans="142:148" x14ac:dyDescent="0.25">
      <c r="EL9788">
        <v>9781</v>
      </c>
      <c r="EM9788" t="e">
        <v>#REF!</v>
      </c>
      <c r="EN9788" t="e">
        <v>#REF!</v>
      </c>
      <c r="EP9788" t="e">
        <f t="shared" si="492"/>
        <v>#REF!</v>
      </c>
      <c r="EQ9788" t="e">
        <f t="shared" si="493"/>
        <v>#REF!</v>
      </c>
      <c r="ER9788" t="e">
        <f t="shared" si="494"/>
        <v>#REF!</v>
      </c>
    </row>
    <row r="9789" spans="142:148" x14ac:dyDescent="0.25">
      <c r="EL9789">
        <v>9782</v>
      </c>
      <c r="EM9789" t="e">
        <v>#REF!</v>
      </c>
      <c r="EN9789" t="e">
        <v>#REF!</v>
      </c>
      <c r="EP9789" t="e">
        <f t="shared" si="492"/>
        <v>#REF!</v>
      </c>
      <c r="EQ9789" t="e">
        <f t="shared" si="493"/>
        <v>#REF!</v>
      </c>
      <c r="ER9789" t="e">
        <f t="shared" si="494"/>
        <v>#REF!</v>
      </c>
    </row>
    <row r="9790" spans="142:148" x14ac:dyDescent="0.25">
      <c r="EL9790">
        <v>9783</v>
      </c>
      <c r="EM9790" t="e">
        <v>#REF!</v>
      </c>
      <c r="EN9790" t="e">
        <v>#REF!</v>
      </c>
      <c r="EP9790" t="e">
        <f t="shared" si="492"/>
        <v>#REF!</v>
      </c>
      <c r="EQ9790" t="e">
        <f t="shared" si="493"/>
        <v>#REF!</v>
      </c>
      <c r="ER9790" t="e">
        <f t="shared" si="494"/>
        <v>#REF!</v>
      </c>
    </row>
    <row r="9791" spans="142:148" x14ac:dyDescent="0.25">
      <c r="EL9791">
        <v>9784</v>
      </c>
      <c r="EM9791" t="e">
        <v>#REF!</v>
      </c>
      <c r="EN9791" t="e">
        <v>#REF!</v>
      </c>
      <c r="EP9791" t="e">
        <f t="shared" si="492"/>
        <v>#REF!</v>
      </c>
      <c r="EQ9791" t="e">
        <f t="shared" si="493"/>
        <v>#REF!</v>
      </c>
      <c r="ER9791" t="e">
        <f t="shared" si="494"/>
        <v>#REF!</v>
      </c>
    </row>
    <row r="9792" spans="142:148" x14ac:dyDescent="0.25">
      <c r="EL9792">
        <v>9785</v>
      </c>
      <c r="EM9792" t="e">
        <v>#REF!</v>
      </c>
      <c r="EN9792" t="e">
        <v>#REF!</v>
      </c>
      <c r="EP9792" t="e">
        <f t="shared" si="492"/>
        <v>#REF!</v>
      </c>
      <c r="EQ9792" t="e">
        <f t="shared" si="493"/>
        <v>#REF!</v>
      </c>
      <c r="ER9792" t="e">
        <f t="shared" si="494"/>
        <v>#REF!</v>
      </c>
    </row>
    <row r="9793" spans="142:148" x14ac:dyDescent="0.25">
      <c r="EL9793">
        <v>9786</v>
      </c>
      <c r="EM9793" t="e">
        <v>#REF!</v>
      </c>
      <c r="EN9793" t="e">
        <v>#REF!</v>
      </c>
      <c r="EP9793" t="e">
        <f t="shared" si="492"/>
        <v>#REF!</v>
      </c>
      <c r="EQ9793" t="e">
        <f t="shared" si="493"/>
        <v>#REF!</v>
      </c>
      <c r="ER9793" t="e">
        <f t="shared" si="494"/>
        <v>#REF!</v>
      </c>
    </row>
    <row r="9794" spans="142:148" x14ac:dyDescent="0.25">
      <c r="EL9794">
        <v>9787</v>
      </c>
      <c r="EM9794" t="e">
        <v>#REF!</v>
      </c>
      <c r="EN9794" t="e">
        <v>#REF!</v>
      </c>
      <c r="EP9794" t="e">
        <f t="shared" si="492"/>
        <v>#REF!</v>
      </c>
      <c r="EQ9794" t="e">
        <f t="shared" si="493"/>
        <v>#REF!</v>
      </c>
      <c r="ER9794" t="e">
        <f t="shared" si="494"/>
        <v>#REF!</v>
      </c>
    </row>
    <row r="9795" spans="142:148" x14ac:dyDescent="0.25">
      <c r="EL9795">
        <v>9788</v>
      </c>
      <c r="EM9795" t="e">
        <v>#REF!</v>
      </c>
      <c r="EN9795" t="e">
        <v>#REF!</v>
      </c>
      <c r="EP9795" t="e">
        <f t="shared" si="492"/>
        <v>#REF!</v>
      </c>
      <c r="EQ9795" t="e">
        <f t="shared" si="493"/>
        <v>#REF!</v>
      </c>
      <c r="ER9795" t="e">
        <f t="shared" si="494"/>
        <v>#REF!</v>
      </c>
    </row>
    <row r="9796" spans="142:148" x14ac:dyDescent="0.25">
      <c r="EL9796">
        <v>9789</v>
      </c>
      <c r="EM9796" t="e">
        <v>#REF!</v>
      </c>
      <c r="EN9796" t="e">
        <v>#REF!</v>
      </c>
      <c r="EP9796" t="e">
        <f t="shared" si="492"/>
        <v>#REF!</v>
      </c>
      <c r="EQ9796" t="e">
        <f t="shared" si="493"/>
        <v>#REF!</v>
      </c>
      <c r="ER9796" t="e">
        <f t="shared" si="494"/>
        <v>#REF!</v>
      </c>
    </row>
    <row r="9797" spans="142:148" x14ac:dyDescent="0.25">
      <c r="EL9797">
        <v>9790</v>
      </c>
      <c r="EM9797" t="e">
        <v>#REF!</v>
      </c>
      <c r="EN9797" t="e">
        <v>#REF!</v>
      </c>
      <c r="EP9797" t="e">
        <f t="shared" si="492"/>
        <v>#REF!</v>
      </c>
      <c r="EQ9797" t="e">
        <f t="shared" si="493"/>
        <v>#REF!</v>
      </c>
      <c r="ER9797" t="e">
        <f t="shared" si="494"/>
        <v>#REF!</v>
      </c>
    </row>
    <row r="9798" spans="142:148" x14ac:dyDescent="0.25">
      <c r="EL9798">
        <v>9791</v>
      </c>
      <c r="EM9798" t="e">
        <v>#REF!</v>
      </c>
      <c r="EN9798" t="e">
        <v>#REF!</v>
      </c>
      <c r="EP9798" t="e">
        <f t="shared" si="492"/>
        <v>#REF!</v>
      </c>
      <c r="EQ9798" t="e">
        <f t="shared" si="493"/>
        <v>#REF!</v>
      </c>
      <c r="ER9798" t="e">
        <f t="shared" si="494"/>
        <v>#REF!</v>
      </c>
    </row>
    <row r="9799" spans="142:148" x14ac:dyDescent="0.25">
      <c r="EL9799">
        <v>9792</v>
      </c>
      <c r="EM9799" t="e">
        <v>#REF!</v>
      </c>
      <c r="EN9799" t="e">
        <v>#REF!</v>
      </c>
      <c r="EP9799" t="e">
        <f t="shared" si="492"/>
        <v>#REF!</v>
      </c>
      <c r="EQ9799" t="e">
        <f t="shared" si="493"/>
        <v>#REF!</v>
      </c>
      <c r="ER9799" t="e">
        <f t="shared" si="494"/>
        <v>#REF!</v>
      </c>
    </row>
    <row r="9800" spans="142:148" x14ac:dyDescent="0.25">
      <c r="EL9800">
        <v>9793</v>
      </c>
      <c r="EM9800" t="e">
        <v>#REF!</v>
      </c>
      <c r="EN9800" t="e">
        <v>#REF!</v>
      </c>
      <c r="EP9800" t="e">
        <f t="shared" si="492"/>
        <v>#REF!</v>
      </c>
      <c r="EQ9800" t="e">
        <f t="shared" si="493"/>
        <v>#REF!</v>
      </c>
      <c r="ER9800" t="e">
        <f t="shared" si="494"/>
        <v>#REF!</v>
      </c>
    </row>
    <row r="9801" spans="142:148" x14ac:dyDescent="0.25">
      <c r="EL9801">
        <v>9794</v>
      </c>
      <c r="EM9801" t="e">
        <v>#REF!</v>
      </c>
      <c r="EN9801" t="e">
        <v>#REF!</v>
      </c>
      <c r="EP9801" t="e">
        <f t="shared" si="492"/>
        <v>#REF!</v>
      </c>
      <c r="EQ9801" t="e">
        <f t="shared" si="493"/>
        <v>#REF!</v>
      </c>
      <c r="ER9801" t="e">
        <f t="shared" si="494"/>
        <v>#REF!</v>
      </c>
    </row>
    <row r="9802" spans="142:148" x14ac:dyDescent="0.25">
      <c r="EL9802">
        <v>9795</v>
      </c>
      <c r="EM9802" t="e">
        <v>#REF!</v>
      </c>
      <c r="EN9802" t="e">
        <v>#REF!</v>
      </c>
      <c r="EP9802" t="e">
        <f t="shared" si="492"/>
        <v>#REF!</v>
      </c>
      <c r="EQ9802" t="e">
        <f t="shared" si="493"/>
        <v>#REF!</v>
      </c>
      <c r="ER9802" t="e">
        <f t="shared" si="494"/>
        <v>#REF!</v>
      </c>
    </row>
    <row r="9803" spans="142:148" x14ac:dyDescent="0.25">
      <c r="EL9803">
        <v>9796</v>
      </c>
      <c r="EM9803" t="e">
        <v>#REF!</v>
      </c>
      <c r="EN9803" t="e">
        <v>#REF!</v>
      </c>
      <c r="EP9803" t="e">
        <f t="shared" si="492"/>
        <v>#REF!</v>
      </c>
      <c r="EQ9803" t="e">
        <f t="shared" si="493"/>
        <v>#REF!</v>
      </c>
      <c r="ER9803" t="e">
        <f t="shared" si="494"/>
        <v>#REF!</v>
      </c>
    </row>
    <row r="9804" spans="142:148" x14ac:dyDescent="0.25">
      <c r="EL9804">
        <v>9797</v>
      </c>
      <c r="EM9804" t="e">
        <v>#REF!</v>
      </c>
      <c r="EN9804" t="e">
        <v>#REF!</v>
      </c>
      <c r="EP9804" t="e">
        <f t="shared" si="492"/>
        <v>#REF!</v>
      </c>
      <c r="EQ9804" t="e">
        <f t="shared" si="493"/>
        <v>#REF!</v>
      </c>
      <c r="ER9804" t="e">
        <f t="shared" si="494"/>
        <v>#REF!</v>
      </c>
    </row>
    <row r="9805" spans="142:148" x14ac:dyDescent="0.25">
      <c r="EL9805">
        <v>9798</v>
      </c>
      <c r="EM9805" t="e">
        <v>#REF!</v>
      </c>
      <c r="EN9805" t="e">
        <v>#REF!</v>
      </c>
      <c r="EP9805" t="e">
        <f t="shared" si="492"/>
        <v>#REF!</v>
      </c>
      <c r="EQ9805" t="e">
        <f t="shared" si="493"/>
        <v>#REF!</v>
      </c>
      <c r="ER9805" t="e">
        <f t="shared" si="494"/>
        <v>#REF!</v>
      </c>
    </row>
    <row r="9806" spans="142:148" x14ac:dyDescent="0.25">
      <c r="EL9806">
        <v>9799</v>
      </c>
      <c r="EM9806" t="e">
        <v>#REF!</v>
      </c>
      <c r="EN9806" t="e">
        <v>#REF!</v>
      </c>
      <c r="EP9806" t="e">
        <f t="shared" si="492"/>
        <v>#REF!</v>
      </c>
      <c r="EQ9806" t="e">
        <f t="shared" si="493"/>
        <v>#REF!</v>
      </c>
      <c r="ER9806" t="e">
        <f t="shared" si="494"/>
        <v>#REF!</v>
      </c>
    </row>
    <row r="9807" spans="142:148" x14ac:dyDescent="0.25">
      <c r="EL9807">
        <v>9800</v>
      </c>
      <c r="EM9807" t="e">
        <v>#REF!</v>
      </c>
      <c r="EN9807" t="e">
        <v>#REF!</v>
      </c>
      <c r="EP9807" t="e">
        <f t="shared" si="492"/>
        <v>#REF!</v>
      </c>
      <c r="EQ9807" t="e">
        <f t="shared" si="493"/>
        <v>#REF!</v>
      </c>
      <c r="ER9807" t="e">
        <f t="shared" si="494"/>
        <v>#REF!</v>
      </c>
    </row>
    <row r="9808" spans="142:148" x14ac:dyDescent="0.25">
      <c r="EL9808">
        <v>9801</v>
      </c>
      <c r="EM9808" t="e">
        <v>#REF!</v>
      </c>
      <c r="EN9808" t="e">
        <v>#REF!</v>
      </c>
      <c r="EP9808" t="e">
        <f t="shared" si="492"/>
        <v>#REF!</v>
      </c>
      <c r="EQ9808" t="e">
        <f t="shared" si="493"/>
        <v>#REF!</v>
      </c>
      <c r="ER9808" t="e">
        <f t="shared" si="494"/>
        <v>#REF!</v>
      </c>
    </row>
    <row r="9809" spans="142:148" x14ac:dyDescent="0.25">
      <c r="EL9809">
        <v>9802</v>
      </c>
      <c r="EM9809" t="e">
        <v>#REF!</v>
      </c>
      <c r="EN9809" t="e">
        <v>#REF!</v>
      </c>
      <c r="EP9809" t="e">
        <f t="shared" si="492"/>
        <v>#REF!</v>
      </c>
      <c r="EQ9809" t="e">
        <f t="shared" si="493"/>
        <v>#REF!</v>
      </c>
      <c r="ER9809" t="e">
        <f t="shared" si="494"/>
        <v>#REF!</v>
      </c>
    </row>
    <row r="9810" spans="142:148" x14ac:dyDescent="0.25">
      <c r="EL9810">
        <v>9803</v>
      </c>
      <c r="EM9810" t="e">
        <v>#REF!</v>
      </c>
      <c r="EN9810" t="e">
        <v>#REF!</v>
      </c>
      <c r="EP9810" t="e">
        <f t="shared" si="492"/>
        <v>#REF!</v>
      </c>
      <c r="EQ9810" t="e">
        <f t="shared" si="493"/>
        <v>#REF!</v>
      </c>
      <c r="ER9810" t="e">
        <f t="shared" si="494"/>
        <v>#REF!</v>
      </c>
    </row>
    <row r="9811" spans="142:148" x14ac:dyDescent="0.25">
      <c r="EL9811">
        <v>9804</v>
      </c>
      <c r="EM9811" t="e">
        <v>#REF!</v>
      </c>
      <c r="EN9811" t="e">
        <v>#REF!</v>
      </c>
      <c r="EP9811" t="e">
        <f t="shared" si="492"/>
        <v>#REF!</v>
      </c>
      <c r="EQ9811" t="e">
        <f t="shared" si="493"/>
        <v>#REF!</v>
      </c>
      <c r="ER9811" t="e">
        <f t="shared" si="494"/>
        <v>#REF!</v>
      </c>
    </row>
    <row r="9812" spans="142:148" x14ac:dyDescent="0.25">
      <c r="EL9812">
        <v>9805</v>
      </c>
      <c r="EM9812" t="e">
        <v>#REF!</v>
      </c>
      <c r="EN9812" t="e">
        <v>#REF!</v>
      </c>
      <c r="EP9812" t="e">
        <f t="shared" si="492"/>
        <v>#REF!</v>
      </c>
      <c r="EQ9812" t="e">
        <f t="shared" si="493"/>
        <v>#REF!</v>
      </c>
      <c r="ER9812" t="e">
        <f t="shared" si="494"/>
        <v>#REF!</v>
      </c>
    </row>
    <row r="9813" spans="142:148" x14ac:dyDescent="0.25">
      <c r="EL9813">
        <v>9806</v>
      </c>
      <c r="EM9813" t="e">
        <v>#REF!</v>
      </c>
      <c r="EN9813" t="e">
        <v>#REF!</v>
      </c>
      <c r="EP9813" t="e">
        <f t="shared" si="492"/>
        <v>#REF!</v>
      </c>
      <c r="EQ9813" t="e">
        <f t="shared" si="493"/>
        <v>#REF!</v>
      </c>
      <c r="ER9813" t="e">
        <f t="shared" si="494"/>
        <v>#REF!</v>
      </c>
    </row>
    <row r="9814" spans="142:148" x14ac:dyDescent="0.25">
      <c r="EL9814">
        <v>9807</v>
      </c>
      <c r="EM9814" t="e">
        <v>#REF!</v>
      </c>
      <c r="EN9814" t="e">
        <v>#REF!</v>
      </c>
      <c r="EP9814" t="e">
        <f t="shared" si="492"/>
        <v>#REF!</v>
      </c>
      <c r="EQ9814" t="e">
        <f t="shared" si="493"/>
        <v>#REF!</v>
      </c>
      <c r="ER9814" t="e">
        <f t="shared" si="494"/>
        <v>#REF!</v>
      </c>
    </row>
    <row r="9815" spans="142:148" x14ac:dyDescent="0.25">
      <c r="EL9815">
        <v>9808</v>
      </c>
      <c r="EM9815" t="e">
        <v>#REF!</v>
      </c>
      <c r="EN9815" t="e">
        <v>#REF!</v>
      </c>
      <c r="EP9815" t="e">
        <f t="shared" si="492"/>
        <v>#REF!</v>
      </c>
      <c r="EQ9815" t="e">
        <f t="shared" si="493"/>
        <v>#REF!</v>
      </c>
      <c r="ER9815" t="e">
        <f t="shared" si="494"/>
        <v>#REF!</v>
      </c>
    </row>
    <row r="9816" spans="142:148" x14ac:dyDescent="0.25">
      <c r="EL9816">
        <v>9809</v>
      </c>
      <c r="EM9816" t="e">
        <v>#REF!</v>
      </c>
      <c r="EN9816" t="e">
        <v>#REF!</v>
      </c>
      <c r="EP9816" t="e">
        <f t="shared" ref="EP9816:EP9879" si="495">IF(EM9816&gt;EN9816,1,0)</f>
        <v>#REF!</v>
      </c>
      <c r="EQ9816" t="e">
        <f t="shared" ref="EQ9816:EQ9879" si="496">IF(EP9816&gt;0,0,1)</f>
        <v>#REF!</v>
      </c>
      <c r="ER9816" t="e">
        <f t="shared" ref="ER9816:ER9879" si="497">IF(EM9816&gt;EN9816,EM9816-EN9816,EN9816-EM9816)</f>
        <v>#REF!</v>
      </c>
    </row>
    <row r="9817" spans="142:148" x14ac:dyDescent="0.25">
      <c r="EL9817">
        <v>9810</v>
      </c>
      <c r="EM9817" t="e">
        <v>#REF!</v>
      </c>
      <c r="EN9817" t="e">
        <v>#REF!</v>
      </c>
      <c r="EP9817" t="e">
        <f t="shared" si="495"/>
        <v>#REF!</v>
      </c>
      <c r="EQ9817" t="e">
        <f t="shared" si="496"/>
        <v>#REF!</v>
      </c>
      <c r="ER9817" t="e">
        <f t="shared" si="497"/>
        <v>#REF!</v>
      </c>
    </row>
    <row r="9818" spans="142:148" x14ac:dyDescent="0.25">
      <c r="EL9818">
        <v>9811</v>
      </c>
      <c r="EM9818" t="e">
        <v>#REF!</v>
      </c>
      <c r="EN9818" t="e">
        <v>#REF!</v>
      </c>
      <c r="EP9818" t="e">
        <f t="shared" si="495"/>
        <v>#REF!</v>
      </c>
      <c r="EQ9818" t="e">
        <f t="shared" si="496"/>
        <v>#REF!</v>
      </c>
      <c r="ER9818" t="e">
        <f t="shared" si="497"/>
        <v>#REF!</v>
      </c>
    </row>
    <row r="9819" spans="142:148" x14ac:dyDescent="0.25">
      <c r="EL9819">
        <v>9812</v>
      </c>
      <c r="EM9819" t="e">
        <v>#REF!</v>
      </c>
      <c r="EN9819" t="e">
        <v>#REF!</v>
      </c>
      <c r="EP9819" t="e">
        <f t="shared" si="495"/>
        <v>#REF!</v>
      </c>
      <c r="EQ9819" t="e">
        <f t="shared" si="496"/>
        <v>#REF!</v>
      </c>
      <c r="ER9819" t="e">
        <f t="shared" si="497"/>
        <v>#REF!</v>
      </c>
    </row>
    <row r="9820" spans="142:148" x14ac:dyDescent="0.25">
      <c r="EL9820">
        <v>9813</v>
      </c>
      <c r="EM9820" t="e">
        <v>#REF!</v>
      </c>
      <c r="EN9820" t="e">
        <v>#REF!</v>
      </c>
      <c r="EP9820" t="e">
        <f t="shared" si="495"/>
        <v>#REF!</v>
      </c>
      <c r="EQ9820" t="e">
        <f t="shared" si="496"/>
        <v>#REF!</v>
      </c>
      <c r="ER9820" t="e">
        <f t="shared" si="497"/>
        <v>#REF!</v>
      </c>
    </row>
    <row r="9821" spans="142:148" x14ac:dyDescent="0.25">
      <c r="EL9821">
        <v>9814</v>
      </c>
      <c r="EM9821" t="e">
        <v>#REF!</v>
      </c>
      <c r="EN9821" t="e">
        <v>#REF!</v>
      </c>
      <c r="EP9821" t="e">
        <f t="shared" si="495"/>
        <v>#REF!</v>
      </c>
      <c r="EQ9821" t="e">
        <f t="shared" si="496"/>
        <v>#REF!</v>
      </c>
      <c r="ER9821" t="e">
        <f t="shared" si="497"/>
        <v>#REF!</v>
      </c>
    </row>
    <row r="9822" spans="142:148" x14ac:dyDescent="0.25">
      <c r="EL9822">
        <v>9815</v>
      </c>
      <c r="EM9822" t="e">
        <v>#REF!</v>
      </c>
      <c r="EN9822" t="e">
        <v>#REF!</v>
      </c>
      <c r="EP9822" t="e">
        <f t="shared" si="495"/>
        <v>#REF!</v>
      </c>
      <c r="EQ9822" t="e">
        <f t="shared" si="496"/>
        <v>#REF!</v>
      </c>
      <c r="ER9822" t="e">
        <f t="shared" si="497"/>
        <v>#REF!</v>
      </c>
    </row>
    <row r="9823" spans="142:148" x14ac:dyDescent="0.25">
      <c r="EL9823">
        <v>9816</v>
      </c>
      <c r="EM9823" t="e">
        <v>#REF!</v>
      </c>
      <c r="EN9823" t="e">
        <v>#REF!</v>
      </c>
      <c r="EP9823" t="e">
        <f t="shared" si="495"/>
        <v>#REF!</v>
      </c>
      <c r="EQ9823" t="e">
        <f t="shared" si="496"/>
        <v>#REF!</v>
      </c>
      <c r="ER9823" t="e">
        <f t="shared" si="497"/>
        <v>#REF!</v>
      </c>
    </row>
    <row r="9824" spans="142:148" x14ac:dyDescent="0.25">
      <c r="EL9824">
        <v>9817</v>
      </c>
      <c r="EM9824" t="e">
        <v>#REF!</v>
      </c>
      <c r="EN9824" t="e">
        <v>#REF!</v>
      </c>
      <c r="EP9824" t="e">
        <f t="shared" si="495"/>
        <v>#REF!</v>
      </c>
      <c r="EQ9824" t="e">
        <f t="shared" si="496"/>
        <v>#REF!</v>
      </c>
      <c r="ER9824" t="e">
        <f t="shared" si="497"/>
        <v>#REF!</v>
      </c>
    </row>
    <row r="9825" spans="142:148" x14ac:dyDescent="0.25">
      <c r="EL9825">
        <v>9818</v>
      </c>
      <c r="EM9825" t="e">
        <v>#REF!</v>
      </c>
      <c r="EN9825" t="e">
        <v>#REF!</v>
      </c>
      <c r="EP9825" t="e">
        <f t="shared" si="495"/>
        <v>#REF!</v>
      </c>
      <c r="EQ9825" t="e">
        <f t="shared" si="496"/>
        <v>#REF!</v>
      </c>
      <c r="ER9825" t="e">
        <f t="shared" si="497"/>
        <v>#REF!</v>
      </c>
    </row>
    <row r="9826" spans="142:148" x14ac:dyDescent="0.25">
      <c r="EL9826">
        <v>9819</v>
      </c>
      <c r="EM9826" t="e">
        <v>#REF!</v>
      </c>
      <c r="EN9826" t="e">
        <v>#REF!</v>
      </c>
      <c r="EP9826" t="e">
        <f t="shared" si="495"/>
        <v>#REF!</v>
      </c>
      <c r="EQ9826" t="e">
        <f t="shared" si="496"/>
        <v>#REF!</v>
      </c>
      <c r="ER9826" t="e">
        <f t="shared" si="497"/>
        <v>#REF!</v>
      </c>
    </row>
    <row r="9827" spans="142:148" x14ac:dyDescent="0.25">
      <c r="EL9827">
        <v>9820</v>
      </c>
      <c r="EM9827" t="e">
        <v>#REF!</v>
      </c>
      <c r="EN9827" t="e">
        <v>#REF!</v>
      </c>
      <c r="EP9827" t="e">
        <f t="shared" si="495"/>
        <v>#REF!</v>
      </c>
      <c r="EQ9827" t="e">
        <f t="shared" si="496"/>
        <v>#REF!</v>
      </c>
      <c r="ER9827" t="e">
        <f t="shared" si="497"/>
        <v>#REF!</v>
      </c>
    </row>
    <row r="9828" spans="142:148" x14ac:dyDescent="0.25">
      <c r="EL9828">
        <v>9821</v>
      </c>
      <c r="EM9828" t="e">
        <v>#REF!</v>
      </c>
      <c r="EN9828" t="e">
        <v>#REF!</v>
      </c>
      <c r="EP9828" t="e">
        <f t="shared" si="495"/>
        <v>#REF!</v>
      </c>
      <c r="EQ9828" t="e">
        <f t="shared" si="496"/>
        <v>#REF!</v>
      </c>
      <c r="ER9828" t="e">
        <f t="shared" si="497"/>
        <v>#REF!</v>
      </c>
    </row>
    <row r="9829" spans="142:148" x14ac:dyDescent="0.25">
      <c r="EL9829">
        <v>9822</v>
      </c>
      <c r="EM9829" t="e">
        <v>#REF!</v>
      </c>
      <c r="EN9829" t="e">
        <v>#REF!</v>
      </c>
      <c r="EP9829" t="e">
        <f t="shared" si="495"/>
        <v>#REF!</v>
      </c>
      <c r="EQ9829" t="e">
        <f t="shared" si="496"/>
        <v>#REF!</v>
      </c>
      <c r="ER9829" t="e">
        <f t="shared" si="497"/>
        <v>#REF!</v>
      </c>
    </row>
    <row r="9830" spans="142:148" x14ac:dyDescent="0.25">
      <c r="EL9830">
        <v>9823</v>
      </c>
      <c r="EM9830" t="e">
        <v>#REF!</v>
      </c>
      <c r="EN9830" t="e">
        <v>#REF!</v>
      </c>
      <c r="EP9830" t="e">
        <f t="shared" si="495"/>
        <v>#REF!</v>
      </c>
      <c r="EQ9830" t="e">
        <f t="shared" si="496"/>
        <v>#REF!</v>
      </c>
      <c r="ER9830" t="e">
        <f t="shared" si="497"/>
        <v>#REF!</v>
      </c>
    </row>
    <row r="9831" spans="142:148" x14ac:dyDescent="0.25">
      <c r="EL9831">
        <v>9824</v>
      </c>
      <c r="EM9831" t="e">
        <v>#REF!</v>
      </c>
      <c r="EN9831" t="e">
        <v>#REF!</v>
      </c>
      <c r="EP9831" t="e">
        <f t="shared" si="495"/>
        <v>#REF!</v>
      </c>
      <c r="EQ9831" t="e">
        <f t="shared" si="496"/>
        <v>#REF!</v>
      </c>
      <c r="ER9831" t="e">
        <f t="shared" si="497"/>
        <v>#REF!</v>
      </c>
    </row>
    <row r="9832" spans="142:148" x14ac:dyDescent="0.25">
      <c r="EL9832">
        <v>9825</v>
      </c>
      <c r="EM9832" t="e">
        <v>#REF!</v>
      </c>
      <c r="EN9832" t="e">
        <v>#REF!</v>
      </c>
      <c r="EP9832" t="e">
        <f t="shared" si="495"/>
        <v>#REF!</v>
      </c>
      <c r="EQ9832" t="e">
        <f t="shared" si="496"/>
        <v>#REF!</v>
      </c>
      <c r="ER9832" t="e">
        <f t="shared" si="497"/>
        <v>#REF!</v>
      </c>
    </row>
    <row r="9833" spans="142:148" x14ac:dyDescent="0.25">
      <c r="EL9833">
        <v>9826</v>
      </c>
      <c r="EM9833" t="e">
        <v>#REF!</v>
      </c>
      <c r="EN9833" t="e">
        <v>#REF!</v>
      </c>
      <c r="EP9833" t="e">
        <f t="shared" si="495"/>
        <v>#REF!</v>
      </c>
      <c r="EQ9833" t="e">
        <f t="shared" si="496"/>
        <v>#REF!</v>
      </c>
      <c r="ER9833" t="e">
        <f t="shared" si="497"/>
        <v>#REF!</v>
      </c>
    </row>
    <row r="9834" spans="142:148" x14ac:dyDescent="0.25">
      <c r="EL9834">
        <v>9827</v>
      </c>
      <c r="EM9834" t="e">
        <v>#REF!</v>
      </c>
      <c r="EN9834" t="e">
        <v>#REF!</v>
      </c>
      <c r="EP9834" t="e">
        <f t="shared" si="495"/>
        <v>#REF!</v>
      </c>
      <c r="EQ9834" t="e">
        <f t="shared" si="496"/>
        <v>#REF!</v>
      </c>
      <c r="ER9834" t="e">
        <f t="shared" si="497"/>
        <v>#REF!</v>
      </c>
    </row>
    <row r="9835" spans="142:148" x14ac:dyDescent="0.25">
      <c r="EL9835">
        <v>9828</v>
      </c>
      <c r="EM9835" t="e">
        <v>#REF!</v>
      </c>
      <c r="EN9835" t="e">
        <v>#REF!</v>
      </c>
      <c r="EP9835" t="e">
        <f t="shared" si="495"/>
        <v>#REF!</v>
      </c>
      <c r="EQ9835" t="e">
        <f t="shared" si="496"/>
        <v>#REF!</v>
      </c>
      <c r="ER9835" t="e">
        <f t="shared" si="497"/>
        <v>#REF!</v>
      </c>
    </row>
    <row r="9836" spans="142:148" x14ac:dyDescent="0.25">
      <c r="EL9836">
        <v>9829</v>
      </c>
      <c r="EM9836" t="e">
        <v>#REF!</v>
      </c>
      <c r="EN9836" t="e">
        <v>#REF!</v>
      </c>
      <c r="EP9836" t="e">
        <f t="shared" si="495"/>
        <v>#REF!</v>
      </c>
      <c r="EQ9836" t="e">
        <f t="shared" si="496"/>
        <v>#REF!</v>
      </c>
      <c r="ER9836" t="e">
        <f t="shared" si="497"/>
        <v>#REF!</v>
      </c>
    </row>
    <row r="9837" spans="142:148" x14ac:dyDescent="0.25">
      <c r="EL9837">
        <v>9830</v>
      </c>
      <c r="EM9837" t="e">
        <v>#REF!</v>
      </c>
      <c r="EN9837" t="e">
        <v>#REF!</v>
      </c>
      <c r="EP9837" t="e">
        <f t="shared" si="495"/>
        <v>#REF!</v>
      </c>
      <c r="EQ9837" t="e">
        <f t="shared" si="496"/>
        <v>#REF!</v>
      </c>
      <c r="ER9837" t="e">
        <f t="shared" si="497"/>
        <v>#REF!</v>
      </c>
    </row>
    <row r="9838" spans="142:148" x14ac:dyDescent="0.25">
      <c r="EL9838">
        <v>9831</v>
      </c>
      <c r="EM9838" t="e">
        <v>#REF!</v>
      </c>
      <c r="EN9838" t="e">
        <v>#REF!</v>
      </c>
      <c r="EP9838" t="e">
        <f t="shared" si="495"/>
        <v>#REF!</v>
      </c>
      <c r="EQ9838" t="e">
        <f t="shared" si="496"/>
        <v>#REF!</v>
      </c>
      <c r="ER9838" t="e">
        <f t="shared" si="497"/>
        <v>#REF!</v>
      </c>
    </row>
    <row r="9839" spans="142:148" x14ac:dyDescent="0.25">
      <c r="EL9839">
        <v>9832</v>
      </c>
      <c r="EM9839" t="e">
        <v>#REF!</v>
      </c>
      <c r="EN9839" t="e">
        <v>#REF!</v>
      </c>
      <c r="EP9839" t="e">
        <f t="shared" si="495"/>
        <v>#REF!</v>
      </c>
      <c r="EQ9839" t="e">
        <f t="shared" si="496"/>
        <v>#REF!</v>
      </c>
      <c r="ER9839" t="e">
        <f t="shared" si="497"/>
        <v>#REF!</v>
      </c>
    </row>
    <row r="9840" spans="142:148" x14ac:dyDescent="0.25">
      <c r="EL9840">
        <v>9833</v>
      </c>
      <c r="EM9840" t="e">
        <v>#REF!</v>
      </c>
      <c r="EN9840" t="e">
        <v>#REF!</v>
      </c>
      <c r="EP9840" t="e">
        <f t="shared" si="495"/>
        <v>#REF!</v>
      </c>
      <c r="EQ9840" t="e">
        <f t="shared" si="496"/>
        <v>#REF!</v>
      </c>
      <c r="ER9840" t="e">
        <f t="shared" si="497"/>
        <v>#REF!</v>
      </c>
    </row>
    <row r="9841" spans="142:148" x14ac:dyDescent="0.25">
      <c r="EL9841">
        <v>9834</v>
      </c>
      <c r="EM9841" t="e">
        <v>#REF!</v>
      </c>
      <c r="EN9841" t="e">
        <v>#REF!</v>
      </c>
      <c r="EP9841" t="e">
        <f t="shared" si="495"/>
        <v>#REF!</v>
      </c>
      <c r="EQ9841" t="e">
        <f t="shared" si="496"/>
        <v>#REF!</v>
      </c>
      <c r="ER9841" t="e">
        <f t="shared" si="497"/>
        <v>#REF!</v>
      </c>
    </row>
    <row r="9842" spans="142:148" x14ac:dyDescent="0.25">
      <c r="EL9842">
        <v>9835</v>
      </c>
      <c r="EM9842" t="e">
        <v>#REF!</v>
      </c>
      <c r="EN9842" t="e">
        <v>#REF!</v>
      </c>
      <c r="EP9842" t="e">
        <f t="shared" si="495"/>
        <v>#REF!</v>
      </c>
      <c r="EQ9842" t="e">
        <f t="shared" si="496"/>
        <v>#REF!</v>
      </c>
      <c r="ER9842" t="e">
        <f t="shared" si="497"/>
        <v>#REF!</v>
      </c>
    </row>
    <row r="9843" spans="142:148" x14ac:dyDescent="0.25">
      <c r="EL9843">
        <v>9836</v>
      </c>
      <c r="EM9843" t="e">
        <v>#REF!</v>
      </c>
      <c r="EN9843" t="e">
        <v>#REF!</v>
      </c>
      <c r="EP9843" t="e">
        <f t="shared" si="495"/>
        <v>#REF!</v>
      </c>
      <c r="EQ9843" t="e">
        <f t="shared" si="496"/>
        <v>#REF!</v>
      </c>
      <c r="ER9843" t="e">
        <f t="shared" si="497"/>
        <v>#REF!</v>
      </c>
    </row>
    <row r="9844" spans="142:148" x14ac:dyDescent="0.25">
      <c r="EL9844">
        <v>9837</v>
      </c>
      <c r="EM9844" t="e">
        <v>#REF!</v>
      </c>
      <c r="EN9844" t="e">
        <v>#REF!</v>
      </c>
      <c r="EP9844" t="e">
        <f t="shared" si="495"/>
        <v>#REF!</v>
      </c>
      <c r="EQ9844" t="e">
        <f t="shared" si="496"/>
        <v>#REF!</v>
      </c>
      <c r="ER9844" t="e">
        <f t="shared" si="497"/>
        <v>#REF!</v>
      </c>
    </row>
    <row r="9845" spans="142:148" x14ac:dyDescent="0.25">
      <c r="EL9845">
        <v>9838</v>
      </c>
      <c r="EM9845" t="e">
        <v>#REF!</v>
      </c>
      <c r="EN9845" t="e">
        <v>#REF!</v>
      </c>
      <c r="EP9845" t="e">
        <f t="shared" si="495"/>
        <v>#REF!</v>
      </c>
      <c r="EQ9845" t="e">
        <f t="shared" si="496"/>
        <v>#REF!</v>
      </c>
      <c r="ER9845" t="e">
        <f t="shared" si="497"/>
        <v>#REF!</v>
      </c>
    </row>
    <row r="9846" spans="142:148" x14ac:dyDescent="0.25">
      <c r="EL9846">
        <v>9839</v>
      </c>
      <c r="EM9846" t="e">
        <v>#REF!</v>
      </c>
      <c r="EN9846" t="e">
        <v>#REF!</v>
      </c>
      <c r="EP9846" t="e">
        <f t="shared" si="495"/>
        <v>#REF!</v>
      </c>
      <c r="EQ9846" t="e">
        <f t="shared" si="496"/>
        <v>#REF!</v>
      </c>
      <c r="ER9846" t="e">
        <f t="shared" si="497"/>
        <v>#REF!</v>
      </c>
    </row>
    <row r="9847" spans="142:148" x14ac:dyDescent="0.25">
      <c r="EL9847">
        <v>9840</v>
      </c>
      <c r="EM9847" t="e">
        <v>#REF!</v>
      </c>
      <c r="EN9847" t="e">
        <v>#REF!</v>
      </c>
      <c r="EP9847" t="e">
        <f t="shared" si="495"/>
        <v>#REF!</v>
      </c>
      <c r="EQ9847" t="e">
        <f t="shared" si="496"/>
        <v>#REF!</v>
      </c>
      <c r="ER9847" t="e">
        <f t="shared" si="497"/>
        <v>#REF!</v>
      </c>
    </row>
    <row r="9848" spans="142:148" x14ac:dyDescent="0.25">
      <c r="EL9848">
        <v>9841</v>
      </c>
      <c r="EM9848" t="e">
        <v>#REF!</v>
      </c>
      <c r="EN9848" t="e">
        <v>#REF!</v>
      </c>
      <c r="EP9848" t="e">
        <f t="shared" si="495"/>
        <v>#REF!</v>
      </c>
      <c r="EQ9848" t="e">
        <f t="shared" si="496"/>
        <v>#REF!</v>
      </c>
      <c r="ER9848" t="e">
        <f t="shared" si="497"/>
        <v>#REF!</v>
      </c>
    </row>
    <row r="9849" spans="142:148" x14ac:dyDescent="0.25">
      <c r="EL9849">
        <v>9842</v>
      </c>
      <c r="EM9849" t="e">
        <v>#REF!</v>
      </c>
      <c r="EN9849" t="e">
        <v>#REF!</v>
      </c>
      <c r="EP9849" t="e">
        <f t="shared" si="495"/>
        <v>#REF!</v>
      </c>
      <c r="EQ9849" t="e">
        <f t="shared" si="496"/>
        <v>#REF!</v>
      </c>
      <c r="ER9849" t="e">
        <f t="shared" si="497"/>
        <v>#REF!</v>
      </c>
    </row>
    <row r="9850" spans="142:148" x14ac:dyDescent="0.25">
      <c r="EL9850">
        <v>9843</v>
      </c>
      <c r="EM9850" t="e">
        <v>#REF!</v>
      </c>
      <c r="EN9850" t="e">
        <v>#REF!</v>
      </c>
      <c r="EP9850" t="e">
        <f t="shared" si="495"/>
        <v>#REF!</v>
      </c>
      <c r="EQ9850" t="e">
        <f t="shared" si="496"/>
        <v>#REF!</v>
      </c>
      <c r="ER9850" t="e">
        <f t="shared" si="497"/>
        <v>#REF!</v>
      </c>
    </row>
    <row r="9851" spans="142:148" x14ac:dyDescent="0.25">
      <c r="EL9851">
        <v>9844</v>
      </c>
      <c r="EM9851" t="e">
        <v>#REF!</v>
      </c>
      <c r="EN9851" t="e">
        <v>#REF!</v>
      </c>
      <c r="EP9851" t="e">
        <f t="shared" si="495"/>
        <v>#REF!</v>
      </c>
      <c r="EQ9851" t="e">
        <f t="shared" si="496"/>
        <v>#REF!</v>
      </c>
      <c r="ER9851" t="e">
        <f t="shared" si="497"/>
        <v>#REF!</v>
      </c>
    </row>
    <row r="9852" spans="142:148" x14ac:dyDescent="0.25">
      <c r="EL9852">
        <v>9845</v>
      </c>
      <c r="EM9852" t="e">
        <v>#REF!</v>
      </c>
      <c r="EN9852" t="e">
        <v>#REF!</v>
      </c>
      <c r="EP9852" t="e">
        <f t="shared" si="495"/>
        <v>#REF!</v>
      </c>
      <c r="EQ9852" t="e">
        <f t="shared" si="496"/>
        <v>#REF!</v>
      </c>
      <c r="ER9852" t="e">
        <f t="shared" si="497"/>
        <v>#REF!</v>
      </c>
    </row>
    <row r="9853" spans="142:148" x14ac:dyDescent="0.25">
      <c r="EL9853">
        <v>9846</v>
      </c>
      <c r="EM9853" t="e">
        <v>#REF!</v>
      </c>
      <c r="EN9853" t="e">
        <v>#REF!</v>
      </c>
      <c r="EP9853" t="e">
        <f t="shared" si="495"/>
        <v>#REF!</v>
      </c>
      <c r="EQ9853" t="e">
        <f t="shared" si="496"/>
        <v>#REF!</v>
      </c>
      <c r="ER9853" t="e">
        <f t="shared" si="497"/>
        <v>#REF!</v>
      </c>
    </row>
    <row r="9854" spans="142:148" x14ac:dyDescent="0.25">
      <c r="EL9854">
        <v>9847</v>
      </c>
      <c r="EM9854" t="e">
        <v>#REF!</v>
      </c>
      <c r="EN9854" t="e">
        <v>#REF!</v>
      </c>
      <c r="EP9854" t="e">
        <f t="shared" si="495"/>
        <v>#REF!</v>
      </c>
      <c r="EQ9854" t="e">
        <f t="shared" si="496"/>
        <v>#REF!</v>
      </c>
      <c r="ER9854" t="e">
        <f t="shared" si="497"/>
        <v>#REF!</v>
      </c>
    </row>
    <row r="9855" spans="142:148" x14ac:dyDescent="0.25">
      <c r="EL9855">
        <v>9848</v>
      </c>
      <c r="EM9855" t="e">
        <v>#REF!</v>
      </c>
      <c r="EN9855" t="e">
        <v>#REF!</v>
      </c>
      <c r="EP9855" t="e">
        <f t="shared" si="495"/>
        <v>#REF!</v>
      </c>
      <c r="EQ9855" t="e">
        <f t="shared" si="496"/>
        <v>#REF!</v>
      </c>
      <c r="ER9855" t="e">
        <f t="shared" si="497"/>
        <v>#REF!</v>
      </c>
    </row>
    <row r="9856" spans="142:148" x14ac:dyDescent="0.25">
      <c r="EL9856">
        <v>9849</v>
      </c>
      <c r="EM9856" t="e">
        <v>#REF!</v>
      </c>
      <c r="EN9856" t="e">
        <v>#REF!</v>
      </c>
      <c r="EP9856" t="e">
        <f t="shared" si="495"/>
        <v>#REF!</v>
      </c>
      <c r="EQ9856" t="e">
        <f t="shared" si="496"/>
        <v>#REF!</v>
      </c>
      <c r="ER9856" t="e">
        <f t="shared" si="497"/>
        <v>#REF!</v>
      </c>
    </row>
    <row r="9857" spans="142:148" x14ac:dyDescent="0.25">
      <c r="EL9857">
        <v>9850</v>
      </c>
      <c r="EM9857" t="e">
        <v>#REF!</v>
      </c>
      <c r="EN9857" t="e">
        <v>#REF!</v>
      </c>
      <c r="EP9857" t="e">
        <f t="shared" si="495"/>
        <v>#REF!</v>
      </c>
      <c r="EQ9857" t="e">
        <f t="shared" si="496"/>
        <v>#REF!</v>
      </c>
      <c r="ER9857" t="e">
        <f t="shared" si="497"/>
        <v>#REF!</v>
      </c>
    </row>
    <row r="9858" spans="142:148" x14ac:dyDescent="0.25">
      <c r="EL9858">
        <v>9851</v>
      </c>
      <c r="EM9858" t="e">
        <v>#REF!</v>
      </c>
      <c r="EN9858" t="e">
        <v>#REF!</v>
      </c>
      <c r="EP9858" t="e">
        <f t="shared" si="495"/>
        <v>#REF!</v>
      </c>
      <c r="EQ9858" t="e">
        <f t="shared" si="496"/>
        <v>#REF!</v>
      </c>
      <c r="ER9858" t="e">
        <f t="shared" si="497"/>
        <v>#REF!</v>
      </c>
    </row>
    <row r="9859" spans="142:148" x14ac:dyDescent="0.25">
      <c r="EL9859">
        <v>9852</v>
      </c>
      <c r="EM9859" t="e">
        <v>#REF!</v>
      </c>
      <c r="EN9859" t="e">
        <v>#REF!</v>
      </c>
      <c r="EP9859" t="e">
        <f t="shared" si="495"/>
        <v>#REF!</v>
      </c>
      <c r="EQ9859" t="e">
        <f t="shared" si="496"/>
        <v>#REF!</v>
      </c>
      <c r="ER9859" t="e">
        <f t="shared" si="497"/>
        <v>#REF!</v>
      </c>
    </row>
    <row r="9860" spans="142:148" x14ac:dyDescent="0.25">
      <c r="EL9860">
        <v>9853</v>
      </c>
      <c r="EM9860" t="e">
        <v>#REF!</v>
      </c>
      <c r="EN9860" t="e">
        <v>#REF!</v>
      </c>
      <c r="EP9860" t="e">
        <f t="shared" si="495"/>
        <v>#REF!</v>
      </c>
      <c r="EQ9860" t="e">
        <f t="shared" si="496"/>
        <v>#REF!</v>
      </c>
      <c r="ER9860" t="e">
        <f t="shared" si="497"/>
        <v>#REF!</v>
      </c>
    </row>
    <row r="9861" spans="142:148" x14ac:dyDescent="0.25">
      <c r="EL9861">
        <v>9854</v>
      </c>
      <c r="EM9861" t="e">
        <v>#REF!</v>
      </c>
      <c r="EN9861" t="e">
        <v>#REF!</v>
      </c>
      <c r="EP9861" t="e">
        <f t="shared" si="495"/>
        <v>#REF!</v>
      </c>
      <c r="EQ9861" t="e">
        <f t="shared" si="496"/>
        <v>#REF!</v>
      </c>
      <c r="ER9861" t="e">
        <f t="shared" si="497"/>
        <v>#REF!</v>
      </c>
    </row>
    <row r="9862" spans="142:148" x14ac:dyDescent="0.25">
      <c r="EL9862">
        <v>9855</v>
      </c>
      <c r="EM9862" t="e">
        <v>#REF!</v>
      </c>
      <c r="EN9862" t="e">
        <v>#REF!</v>
      </c>
      <c r="EP9862" t="e">
        <f t="shared" si="495"/>
        <v>#REF!</v>
      </c>
      <c r="EQ9862" t="e">
        <f t="shared" si="496"/>
        <v>#REF!</v>
      </c>
      <c r="ER9862" t="e">
        <f t="shared" si="497"/>
        <v>#REF!</v>
      </c>
    </row>
    <row r="9863" spans="142:148" x14ac:dyDescent="0.25">
      <c r="EL9863">
        <v>9856</v>
      </c>
      <c r="EM9863" t="e">
        <v>#REF!</v>
      </c>
      <c r="EN9863" t="e">
        <v>#REF!</v>
      </c>
      <c r="EP9863" t="e">
        <f t="shared" si="495"/>
        <v>#REF!</v>
      </c>
      <c r="EQ9863" t="e">
        <f t="shared" si="496"/>
        <v>#REF!</v>
      </c>
      <c r="ER9863" t="e">
        <f t="shared" si="497"/>
        <v>#REF!</v>
      </c>
    </row>
    <row r="9864" spans="142:148" x14ac:dyDescent="0.25">
      <c r="EL9864">
        <v>9857</v>
      </c>
      <c r="EM9864" t="e">
        <v>#REF!</v>
      </c>
      <c r="EN9864" t="e">
        <v>#REF!</v>
      </c>
      <c r="EP9864" t="e">
        <f t="shared" si="495"/>
        <v>#REF!</v>
      </c>
      <c r="EQ9864" t="e">
        <f t="shared" si="496"/>
        <v>#REF!</v>
      </c>
      <c r="ER9864" t="e">
        <f t="shared" si="497"/>
        <v>#REF!</v>
      </c>
    </row>
    <row r="9865" spans="142:148" x14ac:dyDescent="0.25">
      <c r="EL9865">
        <v>9858</v>
      </c>
      <c r="EM9865" t="e">
        <v>#REF!</v>
      </c>
      <c r="EN9865" t="e">
        <v>#REF!</v>
      </c>
      <c r="EP9865" t="e">
        <f t="shared" si="495"/>
        <v>#REF!</v>
      </c>
      <c r="EQ9865" t="e">
        <f t="shared" si="496"/>
        <v>#REF!</v>
      </c>
      <c r="ER9865" t="e">
        <f t="shared" si="497"/>
        <v>#REF!</v>
      </c>
    </row>
    <row r="9866" spans="142:148" x14ac:dyDescent="0.25">
      <c r="EL9866">
        <v>9859</v>
      </c>
      <c r="EM9866" t="e">
        <v>#REF!</v>
      </c>
      <c r="EN9866" t="e">
        <v>#REF!</v>
      </c>
      <c r="EP9866" t="e">
        <f t="shared" si="495"/>
        <v>#REF!</v>
      </c>
      <c r="EQ9866" t="e">
        <f t="shared" si="496"/>
        <v>#REF!</v>
      </c>
      <c r="ER9866" t="e">
        <f t="shared" si="497"/>
        <v>#REF!</v>
      </c>
    </row>
    <row r="9867" spans="142:148" x14ac:dyDescent="0.25">
      <c r="EL9867">
        <v>9860</v>
      </c>
      <c r="EM9867" t="e">
        <v>#REF!</v>
      </c>
      <c r="EN9867" t="e">
        <v>#REF!</v>
      </c>
      <c r="EP9867" t="e">
        <f t="shared" si="495"/>
        <v>#REF!</v>
      </c>
      <c r="EQ9867" t="e">
        <f t="shared" si="496"/>
        <v>#REF!</v>
      </c>
      <c r="ER9867" t="e">
        <f t="shared" si="497"/>
        <v>#REF!</v>
      </c>
    </row>
    <row r="9868" spans="142:148" x14ac:dyDescent="0.25">
      <c r="EL9868">
        <v>9861</v>
      </c>
      <c r="EM9868" t="e">
        <v>#REF!</v>
      </c>
      <c r="EN9868" t="e">
        <v>#REF!</v>
      </c>
      <c r="EP9868" t="e">
        <f t="shared" si="495"/>
        <v>#REF!</v>
      </c>
      <c r="EQ9868" t="e">
        <f t="shared" si="496"/>
        <v>#REF!</v>
      </c>
      <c r="ER9868" t="e">
        <f t="shared" si="497"/>
        <v>#REF!</v>
      </c>
    </row>
    <row r="9869" spans="142:148" x14ac:dyDescent="0.25">
      <c r="EL9869">
        <v>9862</v>
      </c>
      <c r="EM9869" t="e">
        <v>#REF!</v>
      </c>
      <c r="EN9869" t="e">
        <v>#REF!</v>
      </c>
      <c r="EP9869" t="e">
        <f t="shared" si="495"/>
        <v>#REF!</v>
      </c>
      <c r="EQ9869" t="e">
        <f t="shared" si="496"/>
        <v>#REF!</v>
      </c>
      <c r="ER9869" t="e">
        <f t="shared" si="497"/>
        <v>#REF!</v>
      </c>
    </row>
    <row r="9870" spans="142:148" x14ac:dyDescent="0.25">
      <c r="EL9870">
        <v>9863</v>
      </c>
      <c r="EM9870" t="e">
        <v>#REF!</v>
      </c>
      <c r="EN9870" t="e">
        <v>#REF!</v>
      </c>
      <c r="EP9870" t="e">
        <f t="shared" si="495"/>
        <v>#REF!</v>
      </c>
      <c r="EQ9870" t="e">
        <f t="shared" si="496"/>
        <v>#REF!</v>
      </c>
      <c r="ER9870" t="e">
        <f t="shared" si="497"/>
        <v>#REF!</v>
      </c>
    </row>
    <row r="9871" spans="142:148" x14ac:dyDescent="0.25">
      <c r="EL9871">
        <v>9864</v>
      </c>
      <c r="EM9871" t="e">
        <v>#REF!</v>
      </c>
      <c r="EN9871" t="e">
        <v>#REF!</v>
      </c>
      <c r="EP9871" t="e">
        <f t="shared" si="495"/>
        <v>#REF!</v>
      </c>
      <c r="EQ9871" t="e">
        <f t="shared" si="496"/>
        <v>#REF!</v>
      </c>
      <c r="ER9871" t="e">
        <f t="shared" si="497"/>
        <v>#REF!</v>
      </c>
    </row>
    <row r="9872" spans="142:148" x14ac:dyDescent="0.25">
      <c r="EL9872">
        <v>9865</v>
      </c>
      <c r="EM9872" t="e">
        <v>#REF!</v>
      </c>
      <c r="EN9872" t="e">
        <v>#REF!</v>
      </c>
      <c r="EP9872" t="e">
        <f t="shared" si="495"/>
        <v>#REF!</v>
      </c>
      <c r="EQ9872" t="e">
        <f t="shared" si="496"/>
        <v>#REF!</v>
      </c>
      <c r="ER9872" t="e">
        <f t="shared" si="497"/>
        <v>#REF!</v>
      </c>
    </row>
    <row r="9873" spans="142:148" x14ac:dyDescent="0.25">
      <c r="EL9873">
        <v>9866</v>
      </c>
      <c r="EM9873" t="e">
        <v>#REF!</v>
      </c>
      <c r="EN9873" t="e">
        <v>#REF!</v>
      </c>
      <c r="EP9873" t="e">
        <f t="shared" si="495"/>
        <v>#REF!</v>
      </c>
      <c r="EQ9873" t="e">
        <f t="shared" si="496"/>
        <v>#REF!</v>
      </c>
      <c r="ER9873" t="e">
        <f t="shared" si="497"/>
        <v>#REF!</v>
      </c>
    </row>
    <row r="9874" spans="142:148" x14ac:dyDescent="0.25">
      <c r="EL9874">
        <v>9867</v>
      </c>
      <c r="EM9874" t="e">
        <v>#REF!</v>
      </c>
      <c r="EN9874" t="e">
        <v>#REF!</v>
      </c>
      <c r="EP9874" t="e">
        <f t="shared" si="495"/>
        <v>#REF!</v>
      </c>
      <c r="EQ9874" t="e">
        <f t="shared" si="496"/>
        <v>#REF!</v>
      </c>
      <c r="ER9874" t="e">
        <f t="shared" si="497"/>
        <v>#REF!</v>
      </c>
    </row>
    <row r="9875" spans="142:148" x14ac:dyDescent="0.25">
      <c r="EL9875">
        <v>9868</v>
      </c>
      <c r="EM9875" t="e">
        <v>#REF!</v>
      </c>
      <c r="EN9875" t="e">
        <v>#REF!</v>
      </c>
      <c r="EP9875" t="e">
        <f t="shared" si="495"/>
        <v>#REF!</v>
      </c>
      <c r="EQ9875" t="e">
        <f t="shared" si="496"/>
        <v>#REF!</v>
      </c>
      <c r="ER9875" t="e">
        <f t="shared" si="497"/>
        <v>#REF!</v>
      </c>
    </row>
    <row r="9876" spans="142:148" x14ac:dyDescent="0.25">
      <c r="EL9876">
        <v>9869</v>
      </c>
      <c r="EM9876" t="e">
        <v>#REF!</v>
      </c>
      <c r="EN9876" t="e">
        <v>#REF!</v>
      </c>
      <c r="EP9876" t="e">
        <f t="shared" si="495"/>
        <v>#REF!</v>
      </c>
      <c r="EQ9876" t="e">
        <f t="shared" si="496"/>
        <v>#REF!</v>
      </c>
      <c r="ER9876" t="e">
        <f t="shared" si="497"/>
        <v>#REF!</v>
      </c>
    </row>
    <row r="9877" spans="142:148" x14ac:dyDescent="0.25">
      <c r="EL9877">
        <v>9870</v>
      </c>
      <c r="EM9877" t="e">
        <v>#REF!</v>
      </c>
      <c r="EN9877" t="e">
        <v>#REF!</v>
      </c>
      <c r="EP9877" t="e">
        <f t="shared" si="495"/>
        <v>#REF!</v>
      </c>
      <c r="EQ9877" t="e">
        <f t="shared" si="496"/>
        <v>#REF!</v>
      </c>
      <c r="ER9877" t="e">
        <f t="shared" si="497"/>
        <v>#REF!</v>
      </c>
    </row>
    <row r="9878" spans="142:148" x14ac:dyDescent="0.25">
      <c r="EL9878">
        <v>9871</v>
      </c>
      <c r="EM9878" t="e">
        <v>#REF!</v>
      </c>
      <c r="EN9878" t="e">
        <v>#REF!</v>
      </c>
      <c r="EP9878" t="e">
        <f t="shared" si="495"/>
        <v>#REF!</v>
      </c>
      <c r="EQ9878" t="e">
        <f t="shared" si="496"/>
        <v>#REF!</v>
      </c>
      <c r="ER9878" t="e">
        <f t="shared" si="497"/>
        <v>#REF!</v>
      </c>
    </row>
    <row r="9879" spans="142:148" x14ac:dyDescent="0.25">
      <c r="EL9879">
        <v>9872</v>
      </c>
      <c r="EM9879" t="e">
        <v>#REF!</v>
      </c>
      <c r="EN9879" t="e">
        <v>#REF!</v>
      </c>
      <c r="EP9879" t="e">
        <f t="shared" si="495"/>
        <v>#REF!</v>
      </c>
      <c r="EQ9879" t="e">
        <f t="shared" si="496"/>
        <v>#REF!</v>
      </c>
      <c r="ER9879" t="e">
        <f t="shared" si="497"/>
        <v>#REF!</v>
      </c>
    </row>
    <row r="9880" spans="142:148" x14ac:dyDescent="0.25">
      <c r="EL9880">
        <v>9873</v>
      </c>
      <c r="EM9880" t="e">
        <v>#REF!</v>
      </c>
      <c r="EN9880" t="e">
        <v>#REF!</v>
      </c>
      <c r="EP9880" t="e">
        <f t="shared" ref="EP9880:EP9943" si="498">IF(EM9880&gt;EN9880,1,0)</f>
        <v>#REF!</v>
      </c>
      <c r="EQ9880" t="e">
        <f t="shared" ref="EQ9880:EQ9943" si="499">IF(EP9880&gt;0,0,1)</f>
        <v>#REF!</v>
      </c>
      <c r="ER9880" t="e">
        <f t="shared" ref="ER9880:ER9943" si="500">IF(EM9880&gt;EN9880,EM9880-EN9880,EN9880-EM9880)</f>
        <v>#REF!</v>
      </c>
    </row>
    <row r="9881" spans="142:148" x14ac:dyDescent="0.25">
      <c r="EL9881">
        <v>9874</v>
      </c>
      <c r="EM9881" t="e">
        <v>#REF!</v>
      </c>
      <c r="EN9881" t="e">
        <v>#REF!</v>
      </c>
      <c r="EP9881" t="e">
        <f t="shared" si="498"/>
        <v>#REF!</v>
      </c>
      <c r="EQ9881" t="e">
        <f t="shared" si="499"/>
        <v>#REF!</v>
      </c>
      <c r="ER9881" t="e">
        <f t="shared" si="500"/>
        <v>#REF!</v>
      </c>
    </row>
    <row r="9882" spans="142:148" x14ac:dyDescent="0.25">
      <c r="EL9882">
        <v>9875</v>
      </c>
      <c r="EM9882" t="e">
        <v>#REF!</v>
      </c>
      <c r="EN9882" t="e">
        <v>#REF!</v>
      </c>
      <c r="EP9882" t="e">
        <f t="shared" si="498"/>
        <v>#REF!</v>
      </c>
      <c r="EQ9882" t="e">
        <f t="shared" si="499"/>
        <v>#REF!</v>
      </c>
      <c r="ER9882" t="e">
        <f t="shared" si="500"/>
        <v>#REF!</v>
      </c>
    </row>
    <row r="9883" spans="142:148" x14ac:dyDescent="0.25">
      <c r="EL9883">
        <v>9876</v>
      </c>
      <c r="EM9883" t="e">
        <v>#REF!</v>
      </c>
      <c r="EN9883" t="e">
        <v>#REF!</v>
      </c>
      <c r="EP9883" t="e">
        <f t="shared" si="498"/>
        <v>#REF!</v>
      </c>
      <c r="EQ9883" t="e">
        <f t="shared" si="499"/>
        <v>#REF!</v>
      </c>
      <c r="ER9883" t="e">
        <f t="shared" si="500"/>
        <v>#REF!</v>
      </c>
    </row>
    <row r="9884" spans="142:148" x14ac:dyDescent="0.25">
      <c r="EL9884">
        <v>9877</v>
      </c>
      <c r="EM9884" t="e">
        <v>#REF!</v>
      </c>
      <c r="EN9884" t="e">
        <v>#REF!</v>
      </c>
      <c r="EP9884" t="e">
        <f t="shared" si="498"/>
        <v>#REF!</v>
      </c>
      <c r="EQ9884" t="e">
        <f t="shared" si="499"/>
        <v>#REF!</v>
      </c>
      <c r="ER9884" t="e">
        <f t="shared" si="500"/>
        <v>#REF!</v>
      </c>
    </row>
    <row r="9885" spans="142:148" x14ac:dyDescent="0.25">
      <c r="EL9885">
        <v>9878</v>
      </c>
      <c r="EM9885" t="e">
        <v>#REF!</v>
      </c>
      <c r="EN9885" t="e">
        <v>#REF!</v>
      </c>
      <c r="EP9885" t="e">
        <f t="shared" si="498"/>
        <v>#REF!</v>
      </c>
      <c r="EQ9885" t="e">
        <f t="shared" si="499"/>
        <v>#REF!</v>
      </c>
      <c r="ER9885" t="e">
        <f t="shared" si="500"/>
        <v>#REF!</v>
      </c>
    </row>
    <row r="9886" spans="142:148" x14ac:dyDescent="0.25">
      <c r="EL9886">
        <v>9879</v>
      </c>
      <c r="EM9886" t="e">
        <v>#REF!</v>
      </c>
      <c r="EN9886" t="e">
        <v>#REF!</v>
      </c>
      <c r="EP9886" t="e">
        <f t="shared" si="498"/>
        <v>#REF!</v>
      </c>
      <c r="EQ9886" t="e">
        <f t="shared" si="499"/>
        <v>#REF!</v>
      </c>
      <c r="ER9886" t="e">
        <f t="shared" si="500"/>
        <v>#REF!</v>
      </c>
    </row>
    <row r="9887" spans="142:148" x14ac:dyDescent="0.25">
      <c r="EL9887">
        <v>9880</v>
      </c>
      <c r="EM9887" t="e">
        <v>#REF!</v>
      </c>
      <c r="EN9887" t="e">
        <v>#REF!</v>
      </c>
      <c r="EP9887" t="e">
        <f t="shared" si="498"/>
        <v>#REF!</v>
      </c>
      <c r="EQ9887" t="e">
        <f t="shared" si="499"/>
        <v>#REF!</v>
      </c>
      <c r="ER9887" t="e">
        <f t="shared" si="500"/>
        <v>#REF!</v>
      </c>
    </row>
    <row r="9888" spans="142:148" x14ac:dyDescent="0.25">
      <c r="EL9888">
        <v>9881</v>
      </c>
      <c r="EM9888" t="e">
        <v>#REF!</v>
      </c>
      <c r="EN9888" t="e">
        <v>#REF!</v>
      </c>
      <c r="EP9888" t="e">
        <f t="shared" si="498"/>
        <v>#REF!</v>
      </c>
      <c r="EQ9888" t="e">
        <f t="shared" si="499"/>
        <v>#REF!</v>
      </c>
      <c r="ER9888" t="e">
        <f t="shared" si="500"/>
        <v>#REF!</v>
      </c>
    </row>
    <row r="9889" spans="142:148" x14ac:dyDescent="0.25">
      <c r="EL9889">
        <v>9882</v>
      </c>
      <c r="EM9889" t="e">
        <v>#REF!</v>
      </c>
      <c r="EN9889" t="e">
        <v>#REF!</v>
      </c>
      <c r="EP9889" t="e">
        <f t="shared" si="498"/>
        <v>#REF!</v>
      </c>
      <c r="EQ9889" t="e">
        <f t="shared" si="499"/>
        <v>#REF!</v>
      </c>
      <c r="ER9889" t="e">
        <f t="shared" si="500"/>
        <v>#REF!</v>
      </c>
    </row>
    <row r="9890" spans="142:148" x14ac:dyDescent="0.25">
      <c r="EL9890">
        <v>9883</v>
      </c>
      <c r="EM9890" t="e">
        <v>#REF!</v>
      </c>
      <c r="EN9890" t="e">
        <v>#REF!</v>
      </c>
      <c r="EP9890" t="e">
        <f t="shared" si="498"/>
        <v>#REF!</v>
      </c>
      <c r="EQ9890" t="e">
        <f t="shared" si="499"/>
        <v>#REF!</v>
      </c>
      <c r="ER9890" t="e">
        <f t="shared" si="500"/>
        <v>#REF!</v>
      </c>
    </row>
    <row r="9891" spans="142:148" x14ac:dyDescent="0.25">
      <c r="EL9891">
        <v>9884</v>
      </c>
      <c r="EM9891" t="e">
        <v>#REF!</v>
      </c>
      <c r="EN9891" t="e">
        <v>#REF!</v>
      </c>
      <c r="EP9891" t="e">
        <f t="shared" si="498"/>
        <v>#REF!</v>
      </c>
      <c r="EQ9891" t="e">
        <f t="shared" si="499"/>
        <v>#REF!</v>
      </c>
      <c r="ER9891" t="e">
        <f t="shared" si="500"/>
        <v>#REF!</v>
      </c>
    </row>
    <row r="9892" spans="142:148" x14ac:dyDescent="0.25">
      <c r="EL9892">
        <v>9885</v>
      </c>
      <c r="EM9892" t="e">
        <v>#REF!</v>
      </c>
      <c r="EN9892" t="e">
        <v>#REF!</v>
      </c>
      <c r="EP9892" t="e">
        <f t="shared" si="498"/>
        <v>#REF!</v>
      </c>
      <c r="EQ9892" t="e">
        <f t="shared" si="499"/>
        <v>#REF!</v>
      </c>
      <c r="ER9892" t="e">
        <f t="shared" si="500"/>
        <v>#REF!</v>
      </c>
    </row>
    <row r="9893" spans="142:148" x14ac:dyDescent="0.25">
      <c r="EL9893">
        <v>9886</v>
      </c>
      <c r="EM9893" t="e">
        <v>#REF!</v>
      </c>
      <c r="EN9893" t="e">
        <v>#REF!</v>
      </c>
      <c r="EP9893" t="e">
        <f t="shared" si="498"/>
        <v>#REF!</v>
      </c>
      <c r="EQ9893" t="e">
        <f t="shared" si="499"/>
        <v>#REF!</v>
      </c>
      <c r="ER9893" t="e">
        <f t="shared" si="500"/>
        <v>#REF!</v>
      </c>
    </row>
    <row r="9894" spans="142:148" x14ac:dyDescent="0.25">
      <c r="EL9894">
        <v>9887</v>
      </c>
      <c r="EM9894" t="e">
        <v>#REF!</v>
      </c>
      <c r="EN9894" t="e">
        <v>#REF!</v>
      </c>
      <c r="EP9894" t="e">
        <f t="shared" si="498"/>
        <v>#REF!</v>
      </c>
      <c r="EQ9894" t="e">
        <f t="shared" si="499"/>
        <v>#REF!</v>
      </c>
      <c r="ER9894" t="e">
        <f t="shared" si="500"/>
        <v>#REF!</v>
      </c>
    </row>
    <row r="9895" spans="142:148" x14ac:dyDescent="0.25">
      <c r="EL9895">
        <v>9888</v>
      </c>
      <c r="EM9895" t="e">
        <v>#REF!</v>
      </c>
      <c r="EN9895" t="e">
        <v>#REF!</v>
      </c>
      <c r="EP9895" t="e">
        <f t="shared" si="498"/>
        <v>#REF!</v>
      </c>
      <c r="EQ9895" t="e">
        <f t="shared" si="499"/>
        <v>#REF!</v>
      </c>
      <c r="ER9895" t="e">
        <f t="shared" si="500"/>
        <v>#REF!</v>
      </c>
    </row>
    <row r="9896" spans="142:148" x14ac:dyDescent="0.25">
      <c r="EL9896">
        <v>9889</v>
      </c>
      <c r="EM9896" t="e">
        <v>#REF!</v>
      </c>
      <c r="EN9896" t="e">
        <v>#REF!</v>
      </c>
      <c r="EP9896" t="e">
        <f t="shared" si="498"/>
        <v>#REF!</v>
      </c>
      <c r="EQ9896" t="e">
        <f t="shared" si="499"/>
        <v>#REF!</v>
      </c>
      <c r="ER9896" t="e">
        <f t="shared" si="500"/>
        <v>#REF!</v>
      </c>
    </row>
    <row r="9897" spans="142:148" x14ac:dyDescent="0.25">
      <c r="EL9897">
        <v>9890</v>
      </c>
      <c r="EM9897" t="e">
        <v>#REF!</v>
      </c>
      <c r="EN9897" t="e">
        <v>#REF!</v>
      </c>
      <c r="EP9897" t="e">
        <f t="shared" si="498"/>
        <v>#REF!</v>
      </c>
      <c r="EQ9897" t="e">
        <f t="shared" si="499"/>
        <v>#REF!</v>
      </c>
      <c r="ER9897" t="e">
        <f t="shared" si="500"/>
        <v>#REF!</v>
      </c>
    </row>
    <row r="9898" spans="142:148" x14ac:dyDescent="0.25">
      <c r="EL9898">
        <v>9891</v>
      </c>
      <c r="EM9898" t="e">
        <v>#REF!</v>
      </c>
      <c r="EN9898" t="e">
        <v>#REF!</v>
      </c>
      <c r="EP9898" t="e">
        <f t="shared" si="498"/>
        <v>#REF!</v>
      </c>
      <c r="EQ9898" t="e">
        <f t="shared" si="499"/>
        <v>#REF!</v>
      </c>
      <c r="ER9898" t="e">
        <f t="shared" si="500"/>
        <v>#REF!</v>
      </c>
    </row>
    <row r="9899" spans="142:148" x14ac:dyDescent="0.25">
      <c r="EL9899">
        <v>9892</v>
      </c>
      <c r="EM9899" t="e">
        <v>#REF!</v>
      </c>
      <c r="EN9899" t="e">
        <v>#REF!</v>
      </c>
      <c r="EP9899" t="e">
        <f t="shared" si="498"/>
        <v>#REF!</v>
      </c>
      <c r="EQ9899" t="e">
        <f t="shared" si="499"/>
        <v>#REF!</v>
      </c>
      <c r="ER9899" t="e">
        <f t="shared" si="500"/>
        <v>#REF!</v>
      </c>
    </row>
    <row r="9900" spans="142:148" x14ac:dyDescent="0.25">
      <c r="EL9900">
        <v>9893</v>
      </c>
      <c r="EM9900" t="e">
        <v>#REF!</v>
      </c>
      <c r="EN9900" t="e">
        <v>#REF!</v>
      </c>
      <c r="EP9900" t="e">
        <f t="shared" si="498"/>
        <v>#REF!</v>
      </c>
      <c r="EQ9900" t="e">
        <f t="shared" si="499"/>
        <v>#REF!</v>
      </c>
      <c r="ER9900" t="e">
        <f t="shared" si="500"/>
        <v>#REF!</v>
      </c>
    </row>
    <row r="9901" spans="142:148" x14ac:dyDescent="0.25">
      <c r="EL9901">
        <v>9894</v>
      </c>
      <c r="EM9901" t="e">
        <v>#REF!</v>
      </c>
      <c r="EN9901" t="e">
        <v>#REF!</v>
      </c>
      <c r="EP9901" t="e">
        <f t="shared" si="498"/>
        <v>#REF!</v>
      </c>
      <c r="EQ9901" t="e">
        <f t="shared" si="499"/>
        <v>#REF!</v>
      </c>
      <c r="ER9901" t="e">
        <f t="shared" si="500"/>
        <v>#REF!</v>
      </c>
    </row>
    <row r="9902" spans="142:148" x14ac:dyDescent="0.25">
      <c r="EL9902">
        <v>9895</v>
      </c>
      <c r="EM9902" t="e">
        <v>#REF!</v>
      </c>
      <c r="EN9902" t="e">
        <v>#REF!</v>
      </c>
      <c r="EP9902" t="e">
        <f t="shared" si="498"/>
        <v>#REF!</v>
      </c>
      <c r="EQ9902" t="e">
        <f t="shared" si="499"/>
        <v>#REF!</v>
      </c>
      <c r="ER9902" t="e">
        <f t="shared" si="500"/>
        <v>#REF!</v>
      </c>
    </row>
    <row r="9903" spans="142:148" x14ac:dyDescent="0.25">
      <c r="EL9903">
        <v>9896</v>
      </c>
      <c r="EM9903" t="e">
        <v>#REF!</v>
      </c>
      <c r="EN9903" t="e">
        <v>#REF!</v>
      </c>
      <c r="EP9903" t="e">
        <f t="shared" si="498"/>
        <v>#REF!</v>
      </c>
      <c r="EQ9903" t="e">
        <f t="shared" si="499"/>
        <v>#REF!</v>
      </c>
      <c r="ER9903" t="e">
        <f t="shared" si="500"/>
        <v>#REF!</v>
      </c>
    </row>
    <row r="9904" spans="142:148" x14ac:dyDescent="0.25">
      <c r="EL9904">
        <v>9897</v>
      </c>
      <c r="EM9904" t="e">
        <v>#REF!</v>
      </c>
      <c r="EN9904" t="e">
        <v>#REF!</v>
      </c>
      <c r="EP9904" t="e">
        <f t="shared" si="498"/>
        <v>#REF!</v>
      </c>
      <c r="EQ9904" t="e">
        <f t="shared" si="499"/>
        <v>#REF!</v>
      </c>
      <c r="ER9904" t="e">
        <f t="shared" si="500"/>
        <v>#REF!</v>
      </c>
    </row>
    <row r="9905" spans="142:148" x14ac:dyDescent="0.25">
      <c r="EL9905">
        <v>9898</v>
      </c>
      <c r="EM9905" t="e">
        <v>#REF!</v>
      </c>
      <c r="EN9905" t="e">
        <v>#REF!</v>
      </c>
      <c r="EP9905" t="e">
        <f t="shared" si="498"/>
        <v>#REF!</v>
      </c>
      <c r="EQ9905" t="e">
        <f t="shared" si="499"/>
        <v>#REF!</v>
      </c>
      <c r="ER9905" t="e">
        <f t="shared" si="500"/>
        <v>#REF!</v>
      </c>
    </row>
    <row r="9906" spans="142:148" x14ac:dyDescent="0.25">
      <c r="EL9906">
        <v>9899</v>
      </c>
      <c r="EM9906" t="e">
        <v>#REF!</v>
      </c>
      <c r="EN9906" t="e">
        <v>#REF!</v>
      </c>
      <c r="EP9906" t="e">
        <f t="shared" si="498"/>
        <v>#REF!</v>
      </c>
      <c r="EQ9906" t="e">
        <f t="shared" si="499"/>
        <v>#REF!</v>
      </c>
      <c r="ER9906" t="e">
        <f t="shared" si="500"/>
        <v>#REF!</v>
      </c>
    </row>
    <row r="9907" spans="142:148" x14ac:dyDescent="0.25">
      <c r="EL9907">
        <v>9900</v>
      </c>
      <c r="EM9907" t="e">
        <v>#REF!</v>
      </c>
      <c r="EN9907" t="e">
        <v>#REF!</v>
      </c>
      <c r="EP9907" t="e">
        <f t="shared" si="498"/>
        <v>#REF!</v>
      </c>
      <c r="EQ9907" t="e">
        <f t="shared" si="499"/>
        <v>#REF!</v>
      </c>
      <c r="ER9907" t="e">
        <f t="shared" si="500"/>
        <v>#REF!</v>
      </c>
    </row>
    <row r="9908" spans="142:148" x14ac:dyDescent="0.25">
      <c r="EL9908">
        <v>9901</v>
      </c>
      <c r="EM9908" t="e">
        <v>#REF!</v>
      </c>
      <c r="EN9908" t="e">
        <v>#REF!</v>
      </c>
      <c r="EP9908" t="e">
        <f t="shared" si="498"/>
        <v>#REF!</v>
      </c>
      <c r="EQ9908" t="e">
        <f t="shared" si="499"/>
        <v>#REF!</v>
      </c>
      <c r="ER9908" t="e">
        <f t="shared" si="500"/>
        <v>#REF!</v>
      </c>
    </row>
    <row r="9909" spans="142:148" x14ac:dyDescent="0.25">
      <c r="EL9909">
        <v>9902</v>
      </c>
      <c r="EM9909" t="e">
        <v>#REF!</v>
      </c>
      <c r="EN9909" t="e">
        <v>#REF!</v>
      </c>
      <c r="EP9909" t="e">
        <f t="shared" si="498"/>
        <v>#REF!</v>
      </c>
      <c r="EQ9909" t="e">
        <f t="shared" si="499"/>
        <v>#REF!</v>
      </c>
      <c r="ER9909" t="e">
        <f t="shared" si="500"/>
        <v>#REF!</v>
      </c>
    </row>
    <row r="9910" spans="142:148" x14ac:dyDescent="0.25">
      <c r="EL9910">
        <v>9903</v>
      </c>
      <c r="EM9910" t="e">
        <v>#REF!</v>
      </c>
      <c r="EN9910" t="e">
        <v>#REF!</v>
      </c>
      <c r="EP9910" t="e">
        <f t="shared" si="498"/>
        <v>#REF!</v>
      </c>
      <c r="EQ9910" t="e">
        <f t="shared" si="499"/>
        <v>#REF!</v>
      </c>
      <c r="ER9910" t="e">
        <f t="shared" si="500"/>
        <v>#REF!</v>
      </c>
    </row>
    <row r="9911" spans="142:148" x14ac:dyDescent="0.25">
      <c r="EL9911">
        <v>9904</v>
      </c>
      <c r="EM9911" t="e">
        <v>#REF!</v>
      </c>
      <c r="EN9911" t="e">
        <v>#REF!</v>
      </c>
      <c r="EP9911" t="e">
        <f t="shared" si="498"/>
        <v>#REF!</v>
      </c>
      <c r="EQ9911" t="e">
        <f t="shared" si="499"/>
        <v>#REF!</v>
      </c>
      <c r="ER9911" t="e">
        <f t="shared" si="500"/>
        <v>#REF!</v>
      </c>
    </row>
    <row r="9912" spans="142:148" x14ac:dyDescent="0.25">
      <c r="EL9912">
        <v>9905</v>
      </c>
      <c r="EM9912" t="e">
        <v>#REF!</v>
      </c>
      <c r="EN9912" t="e">
        <v>#REF!</v>
      </c>
      <c r="EP9912" t="e">
        <f t="shared" si="498"/>
        <v>#REF!</v>
      </c>
      <c r="EQ9912" t="e">
        <f t="shared" si="499"/>
        <v>#REF!</v>
      </c>
      <c r="ER9912" t="e">
        <f t="shared" si="500"/>
        <v>#REF!</v>
      </c>
    </row>
    <row r="9913" spans="142:148" x14ac:dyDescent="0.25">
      <c r="EL9913">
        <v>9906</v>
      </c>
      <c r="EM9913" t="e">
        <v>#REF!</v>
      </c>
      <c r="EN9913" t="e">
        <v>#REF!</v>
      </c>
      <c r="EP9913" t="e">
        <f t="shared" si="498"/>
        <v>#REF!</v>
      </c>
      <c r="EQ9913" t="e">
        <f t="shared" si="499"/>
        <v>#REF!</v>
      </c>
      <c r="ER9913" t="e">
        <f t="shared" si="500"/>
        <v>#REF!</v>
      </c>
    </row>
    <row r="9914" spans="142:148" x14ac:dyDescent="0.25">
      <c r="EL9914">
        <v>9907</v>
      </c>
      <c r="EM9914" t="e">
        <v>#REF!</v>
      </c>
      <c r="EN9914" t="e">
        <v>#REF!</v>
      </c>
      <c r="EP9914" t="e">
        <f t="shared" si="498"/>
        <v>#REF!</v>
      </c>
      <c r="EQ9914" t="e">
        <f t="shared" si="499"/>
        <v>#REF!</v>
      </c>
      <c r="ER9914" t="e">
        <f t="shared" si="500"/>
        <v>#REF!</v>
      </c>
    </row>
    <row r="9915" spans="142:148" x14ac:dyDescent="0.25">
      <c r="EL9915">
        <v>9908</v>
      </c>
      <c r="EM9915" t="e">
        <v>#REF!</v>
      </c>
      <c r="EN9915" t="e">
        <v>#REF!</v>
      </c>
      <c r="EP9915" t="e">
        <f t="shared" si="498"/>
        <v>#REF!</v>
      </c>
      <c r="EQ9915" t="e">
        <f t="shared" si="499"/>
        <v>#REF!</v>
      </c>
      <c r="ER9915" t="e">
        <f t="shared" si="500"/>
        <v>#REF!</v>
      </c>
    </row>
    <row r="9916" spans="142:148" x14ac:dyDescent="0.25">
      <c r="EL9916">
        <v>9909</v>
      </c>
      <c r="EM9916" t="e">
        <v>#REF!</v>
      </c>
      <c r="EN9916" t="e">
        <v>#REF!</v>
      </c>
      <c r="EP9916" t="e">
        <f t="shared" si="498"/>
        <v>#REF!</v>
      </c>
      <c r="EQ9916" t="e">
        <f t="shared" si="499"/>
        <v>#REF!</v>
      </c>
      <c r="ER9916" t="e">
        <f t="shared" si="500"/>
        <v>#REF!</v>
      </c>
    </row>
    <row r="9917" spans="142:148" x14ac:dyDescent="0.25">
      <c r="EL9917">
        <v>9910</v>
      </c>
      <c r="EM9917" t="e">
        <v>#REF!</v>
      </c>
      <c r="EN9917" t="e">
        <v>#REF!</v>
      </c>
      <c r="EP9917" t="e">
        <f t="shared" si="498"/>
        <v>#REF!</v>
      </c>
      <c r="EQ9917" t="e">
        <f t="shared" si="499"/>
        <v>#REF!</v>
      </c>
      <c r="ER9917" t="e">
        <f t="shared" si="500"/>
        <v>#REF!</v>
      </c>
    </row>
    <row r="9918" spans="142:148" x14ac:dyDescent="0.25">
      <c r="EL9918">
        <v>9911</v>
      </c>
      <c r="EM9918" t="e">
        <v>#REF!</v>
      </c>
      <c r="EN9918" t="e">
        <v>#REF!</v>
      </c>
      <c r="EP9918" t="e">
        <f t="shared" si="498"/>
        <v>#REF!</v>
      </c>
      <c r="EQ9918" t="e">
        <f t="shared" si="499"/>
        <v>#REF!</v>
      </c>
      <c r="ER9918" t="e">
        <f t="shared" si="500"/>
        <v>#REF!</v>
      </c>
    </row>
    <row r="9919" spans="142:148" x14ac:dyDescent="0.25">
      <c r="EL9919">
        <v>9912</v>
      </c>
      <c r="EM9919" t="e">
        <v>#REF!</v>
      </c>
      <c r="EN9919" t="e">
        <v>#REF!</v>
      </c>
      <c r="EP9919" t="e">
        <f t="shared" si="498"/>
        <v>#REF!</v>
      </c>
      <c r="EQ9919" t="e">
        <f t="shared" si="499"/>
        <v>#REF!</v>
      </c>
      <c r="ER9919" t="e">
        <f t="shared" si="500"/>
        <v>#REF!</v>
      </c>
    </row>
    <row r="9920" spans="142:148" x14ac:dyDescent="0.25">
      <c r="EL9920">
        <v>9913</v>
      </c>
      <c r="EM9920" t="e">
        <v>#REF!</v>
      </c>
      <c r="EN9920" t="e">
        <v>#REF!</v>
      </c>
      <c r="EP9920" t="e">
        <f t="shared" si="498"/>
        <v>#REF!</v>
      </c>
      <c r="EQ9920" t="e">
        <f t="shared" si="499"/>
        <v>#REF!</v>
      </c>
      <c r="ER9920" t="e">
        <f t="shared" si="500"/>
        <v>#REF!</v>
      </c>
    </row>
    <row r="9921" spans="142:148" x14ac:dyDescent="0.25">
      <c r="EL9921">
        <v>9914</v>
      </c>
      <c r="EM9921" t="e">
        <v>#REF!</v>
      </c>
      <c r="EN9921" t="e">
        <v>#REF!</v>
      </c>
      <c r="EP9921" t="e">
        <f t="shared" si="498"/>
        <v>#REF!</v>
      </c>
      <c r="EQ9921" t="e">
        <f t="shared" si="499"/>
        <v>#REF!</v>
      </c>
      <c r="ER9921" t="e">
        <f t="shared" si="500"/>
        <v>#REF!</v>
      </c>
    </row>
    <row r="9922" spans="142:148" x14ac:dyDescent="0.25">
      <c r="EL9922">
        <v>9915</v>
      </c>
      <c r="EM9922" t="e">
        <v>#REF!</v>
      </c>
      <c r="EN9922" t="e">
        <v>#REF!</v>
      </c>
      <c r="EP9922" t="e">
        <f t="shared" si="498"/>
        <v>#REF!</v>
      </c>
      <c r="EQ9922" t="e">
        <f t="shared" si="499"/>
        <v>#REF!</v>
      </c>
      <c r="ER9922" t="e">
        <f t="shared" si="500"/>
        <v>#REF!</v>
      </c>
    </row>
    <row r="9923" spans="142:148" x14ac:dyDescent="0.25">
      <c r="EL9923">
        <v>9916</v>
      </c>
      <c r="EM9923" t="e">
        <v>#REF!</v>
      </c>
      <c r="EN9923" t="e">
        <v>#REF!</v>
      </c>
      <c r="EP9923" t="e">
        <f t="shared" si="498"/>
        <v>#REF!</v>
      </c>
      <c r="EQ9923" t="e">
        <f t="shared" si="499"/>
        <v>#REF!</v>
      </c>
      <c r="ER9923" t="e">
        <f t="shared" si="500"/>
        <v>#REF!</v>
      </c>
    </row>
    <row r="9924" spans="142:148" x14ac:dyDescent="0.25">
      <c r="EL9924">
        <v>9917</v>
      </c>
      <c r="EM9924" t="e">
        <v>#REF!</v>
      </c>
      <c r="EN9924" t="e">
        <v>#REF!</v>
      </c>
      <c r="EP9924" t="e">
        <f t="shared" si="498"/>
        <v>#REF!</v>
      </c>
      <c r="EQ9924" t="e">
        <f t="shared" si="499"/>
        <v>#REF!</v>
      </c>
      <c r="ER9924" t="e">
        <f t="shared" si="500"/>
        <v>#REF!</v>
      </c>
    </row>
    <row r="9925" spans="142:148" x14ac:dyDescent="0.25">
      <c r="EL9925">
        <v>9918</v>
      </c>
      <c r="EM9925" t="e">
        <v>#REF!</v>
      </c>
      <c r="EN9925" t="e">
        <v>#REF!</v>
      </c>
      <c r="EP9925" t="e">
        <f t="shared" si="498"/>
        <v>#REF!</v>
      </c>
      <c r="EQ9925" t="e">
        <f t="shared" si="499"/>
        <v>#REF!</v>
      </c>
      <c r="ER9925" t="e">
        <f t="shared" si="500"/>
        <v>#REF!</v>
      </c>
    </row>
    <row r="9926" spans="142:148" x14ac:dyDescent="0.25">
      <c r="EL9926">
        <v>9919</v>
      </c>
      <c r="EM9926" t="e">
        <v>#REF!</v>
      </c>
      <c r="EN9926" t="e">
        <v>#REF!</v>
      </c>
      <c r="EP9926" t="e">
        <f t="shared" si="498"/>
        <v>#REF!</v>
      </c>
      <c r="EQ9926" t="e">
        <f t="shared" si="499"/>
        <v>#REF!</v>
      </c>
      <c r="ER9926" t="e">
        <f t="shared" si="500"/>
        <v>#REF!</v>
      </c>
    </row>
    <row r="9927" spans="142:148" x14ac:dyDescent="0.25">
      <c r="EL9927">
        <v>9920</v>
      </c>
      <c r="EM9927" t="e">
        <v>#REF!</v>
      </c>
      <c r="EN9927" t="e">
        <v>#REF!</v>
      </c>
      <c r="EP9927" t="e">
        <f t="shared" si="498"/>
        <v>#REF!</v>
      </c>
      <c r="EQ9927" t="e">
        <f t="shared" si="499"/>
        <v>#REF!</v>
      </c>
      <c r="ER9927" t="e">
        <f t="shared" si="500"/>
        <v>#REF!</v>
      </c>
    </row>
    <row r="9928" spans="142:148" x14ac:dyDescent="0.25">
      <c r="EL9928">
        <v>9921</v>
      </c>
      <c r="EM9928" t="e">
        <v>#REF!</v>
      </c>
      <c r="EN9928" t="e">
        <v>#REF!</v>
      </c>
      <c r="EP9928" t="e">
        <f t="shared" si="498"/>
        <v>#REF!</v>
      </c>
      <c r="EQ9928" t="e">
        <f t="shared" si="499"/>
        <v>#REF!</v>
      </c>
      <c r="ER9928" t="e">
        <f t="shared" si="500"/>
        <v>#REF!</v>
      </c>
    </row>
    <row r="9929" spans="142:148" x14ac:dyDescent="0.25">
      <c r="EL9929">
        <v>9922</v>
      </c>
      <c r="EM9929" t="e">
        <v>#REF!</v>
      </c>
      <c r="EN9929" t="e">
        <v>#REF!</v>
      </c>
      <c r="EP9929" t="e">
        <f t="shared" si="498"/>
        <v>#REF!</v>
      </c>
      <c r="EQ9929" t="e">
        <f t="shared" si="499"/>
        <v>#REF!</v>
      </c>
      <c r="ER9929" t="e">
        <f t="shared" si="500"/>
        <v>#REF!</v>
      </c>
    </row>
    <row r="9930" spans="142:148" x14ac:dyDescent="0.25">
      <c r="EL9930">
        <v>9923</v>
      </c>
      <c r="EM9930" t="e">
        <v>#REF!</v>
      </c>
      <c r="EN9930" t="e">
        <v>#REF!</v>
      </c>
      <c r="EP9930" t="e">
        <f t="shared" si="498"/>
        <v>#REF!</v>
      </c>
      <c r="EQ9930" t="e">
        <f t="shared" si="499"/>
        <v>#REF!</v>
      </c>
      <c r="ER9930" t="e">
        <f t="shared" si="500"/>
        <v>#REF!</v>
      </c>
    </row>
    <row r="9931" spans="142:148" x14ac:dyDescent="0.25">
      <c r="EL9931">
        <v>9924</v>
      </c>
      <c r="EM9931" t="e">
        <v>#REF!</v>
      </c>
      <c r="EN9931" t="e">
        <v>#REF!</v>
      </c>
      <c r="EP9931" t="e">
        <f t="shared" si="498"/>
        <v>#REF!</v>
      </c>
      <c r="EQ9931" t="e">
        <f t="shared" si="499"/>
        <v>#REF!</v>
      </c>
      <c r="ER9931" t="e">
        <f t="shared" si="500"/>
        <v>#REF!</v>
      </c>
    </row>
    <row r="9932" spans="142:148" x14ac:dyDescent="0.25">
      <c r="EL9932">
        <v>9925</v>
      </c>
      <c r="EM9932" t="e">
        <v>#REF!</v>
      </c>
      <c r="EN9932" t="e">
        <v>#REF!</v>
      </c>
      <c r="EP9932" t="e">
        <f t="shared" si="498"/>
        <v>#REF!</v>
      </c>
      <c r="EQ9932" t="e">
        <f t="shared" si="499"/>
        <v>#REF!</v>
      </c>
      <c r="ER9932" t="e">
        <f t="shared" si="500"/>
        <v>#REF!</v>
      </c>
    </row>
    <row r="9933" spans="142:148" x14ac:dyDescent="0.25">
      <c r="EL9933">
        <v>9926</v>
      </c>
      <c r="EM9933" t="e">
        <v>#REF!</v>
      </c>
      <c r="EN9933" t="e">
        <v>#REF!</v>
      </c>
      <c r="EP9933" t="e">
        <f t="shared" si="498"/>
        <v>#REF!</v>
      </c>
      <c r="EQ9933" t="e">
        <f t="shared" si="499"/>
        <v>#REF!</v>
      </c>
      <c r="ER9933" t="e">
        <f t="shared" si="500"/>
        <v>#REF!</v>
      </c>
    </row>
    <row r="9934" spans="142:148" x14ac:dyDescent="0.25">
      <c r="EL9934">
        <v>9927</v>
      </c>
      <c r="EM9934" t="e">
        <v>#REF!</v>
      </c>
      <c r="EN9934" t="e">
        <v>#REF!</v>
      </c>
      <c r="EP9934" t="e">
        <f t="shared" si="498"/>
        <v>#REF!</v>
      </c>
      <c r="EQ9934" t="e">
        <f t="shared" si="499"/>
        <v>#REF!</v>
      </c>
      <c r="ER9934" t="e">
        <f t="shared" si="500"/>
        <v>#REF!</v>
      </c>
    </row>
    <row r="9935" spans="142:148" x14ac:dyDescent="0.25">
      <c r="EL9935">
        <v>9928</v>
      </c>
      <c r="EM9935" t="e">
        <v>#REF!</v>
      </c>
      <c r="EN9935" t="e">
        <v>#REF!</v>
      </c>
      <c r="EP9935" t="e">
        <f t="shared" si="498"/>
        <v>#REF!</v>
      </c>
      <c r="EQ9935" t="e">
        <f t="shared" si="499"/>
        <v>#REF!</v>
      </c>
      <c r="ER9935" t="e">
        <f t="shared" si="500"/>
        <v>#REF!</v>
      </c>
    </row>
    <row r="9936" spans="142:148" x14ac:dyDescent="0.25">
      <c r="EL9936">
        <v>9929</v>
      </c>
      <c r="EM9936" t="e">
        <v>#REF!</v>
      </c>
      <c r="EN9936" t="e">
        <v>#REF!</v>
      </c>
      <c r="EP9936" t="e">
        <f t="shared" si="498"/>
        <v>#REF!</v>
      </c>
      <c r="EQ9936" t="e">
        <f t="shared" si="499"/>
        <v>#REF!</v>
      </c>
      <c r="ER9936" t="e">
        <f t="shared" si="500"/>
        <v>#REF!</v>
      </c>
    </row>
    <row r="9937" spans="142:148" x14ac:dyDescent="0.25">
      <c r="EL9937">
        <v>9930</v>
      </c>
      <c r="EM9937" t="e">
        <v>#REF!</v>
      </c>
      <c r="EN9937" t="e">
        <v>#REF!</v>
      </c>
      <c r="EP9937" t="e">
        <f t="shared" si="498"/>
        <v>#REF!</v>
      </c>
      <c r="EQ9937" t="e">
        <f t="shared" si="499"/>
        <v>#REF!</v>
      </c>
      <c r="ER9937" t="e">
        <f t="shared" si="500"/>
        <v>#REF!</v>
      </c>
    </row>
    <row r="9938" spans="142:148" x14ac:dyDescent="0.25">
      <c r="EL9938">
        <v>9931</v>
      </c>
      <c r="EM9938" t="e">
        <v>#REF!</v>
      </c>
      <c r="EN9938" t="e">
        <v>#REF!</v>
      </c>
      <c r="EP9938" t="e">
        <f t="shared" si="498"/>
        <v>#REF!</v>
      </c>
      <c r="EQ9938" t="e">
        <f t="shared" si="499"/>
        <v>#REF!</v>
      </c>
      <c r="ER9938" t="e">
        <f t="shared" si="500"/>
        <v>#REF!</v>
      </c>
    </row>
    <row r="9939" spans="142:148" x14ac:dyDescent="0.25">
      <c r="EL9939">
        <v>9932</v>
      </c>
      <c r="EM9939" t="e">
        <v>#REF!</v>
      </c>
      <c r="EN9939" t="e">
        <v>#REF!</v>
      </c>
      <c r="EP9939" t="e">
        <f t="shared" si="498"/>
        <v>#REF!</v>
      </c>
      <c r="EQ9939" t="e">
        <f t="shared" si="499"/>
        <v>#REF!</v>
      </c>
      <c r="ER9939" t="e">
        <f t="shared" si="500"/>
        <v>#REF!</v>
      </c>
    </row>
    <row r="9940" spans="142:148" x14ac:dyDescent="0.25">
      <c r="EL9940">
        <v>9933</v>
      </c>
      <c r="EM9940" t="e">
        <v>#REF!</v>
      </c>
      <c r="EN9940" t="e">
        <v>#REF!</v>
      </c>
      <c r="EP9940" t="e">
        <f t="shared" si="498"/>
        <v>#REF!</v>
      </c>
      <c r="EQ9940" t="e">
        <f t="shared" si="499"/>
        <v>#REF!</v>
      </c>
      <c r="ER9940" t="e">
        <f t="shared" si="500"/>
        <v>#REF!</v>
      </c>
    </row>
    <row r="9941" spans="142:148" x14ac:dyDescent="0.25">
      <c r="EL9941">
        <v>9934</v>
      </c>
      <c r="EM9941" t="e">
        <v>#REF!</v>
      </c>
      <c r="EN9941" t="e">
        <v>#REF!</v>
      </c>
      <c r="EP9941" t="e">
        <f t="shared" si="498"/>
        <v>#REF!</v>
      </c>
      <c r="EQ9941" t="e">
        <f t="shared" si="499"/>
        <v>#REF!</v>
      </c>
      <c r="ER9941" t="e">
        <f t="shared" si="500"/>
        <v>#REF!</v>
      </c>
    </row>
    <row r="9942" spans="142:148" x14ac:dyDescent="0.25">
      <c r="EL9942">
        <v>9935</v>
      </c>
      <c r="EM9942" t="e">
        <v>#REF!</v>
      </c>
      <c r="EN9942" t="e">
        <v>#REF!</v>
      </c>
      <c r="EP9942" t="e">
        <f t="shared" si="498"/>
        <v>#REF!</v>
      </c>
      <c r="EQ9942" t="e">
        <f t="shared" si="499"/>
        <v>#REF!</v>
      </c>
      <c r="ER9942" t="e">
        <f t="shared" si="500"/>
        <v>#REF!</v>
      </c>
    </row>
    <row r="9943" spans="142:148" x14ac:dyDescent="0.25">
      <c r="EL9943">
        <v>9936</v>
      </c>
      <c r="EM9943" t="e">
        <v>#REF!</v>
      </c>
      <c r="EN9943" t="e">
        <v>#REF!</v>
      </c>
      <c r="EP9943" t="e">
        <f t="shared" si="498"/>
        <v>#REF!</v>
      </c>
      <c r="EQ9943" t="e">
        <f t="shared" si="499"/>
        <v>#REF!</v>
      </c>
      <c r="ER9943" t="e">
        <f t="shared" si="500"/>
        <v>#REF!</v>
      </c>
    </row>
    <row r="9944" spans="142:148" x14ac:dyDescent="0.25">
      <c r="EL9944">
        <v>9937</v>
      </c>
      <c r="EM9944" t="e">
        <v>#REF!</v>
      </c>
      <c r="EN9944" t="e">
        <v>#REF!</v>
      </c>
      <c r="EP9944" t="e">
        <f t="shared" ref="EP9944:EP10007" si="501">IF(EM9944&gt;EN9944,1,0)</f>
        <v>#REF!</v>
      </c>
      <c r="EQ9944" t="e">
        <f t="shared" ref="EQ9944:EQ10007" si="502">IF(EP9944&gt;0,0,1)</f>
        <v>#REF!</v>
      </c>
      <c r="ER9944" t="e">
        <f t="shared" ref="ER9944:ER10007" si="503">IF(EM9944&gt;EN9944,EM9944-EN9944,EN9944-EM9944)</f>
        <v>#REF!</v>
      </c>
    </row>
    <row r="9945" spans="142:148" x14ac:dyDescent="0.25">
      <c r="EL9945">
        <v>9938</v>
      </c>
      <c r="EM9945" t="e">
        <v>#REF!</v>
      </c>
      <c r="EN9945" t="e">
        <v>#REF!</v>
      </c>
      <c r="EP9945" t="e">
        <f t="shared" si="501"/>
        <v>#REF!</v>
      </c>
      <c r="EQ9945" t="e">
        <f t="shared" si="502"/>
        <v>#REF!</v>
      </c>
      <c r="ER9945" t="e">
        <f t="shared" si="503"/>
        <v>#REF!</v>
      </c>
    </row>
    <row r="9946" spans="142:148" x14ac:dyDescent="0.25">
      <c r="EL9946">
        <v>9939</v>
      </c>
      <c r="EM9946" t="e">
        <v>#REF!</v>
      </c>
      <c r="EN9946" t="e">
        <v>#REF!</v>
      </c>
      <c r="EP9946" t="e">
        <f t="shared" si="501"/>
        <v>#REF!</v>
      </c>
      <c r="EQ9946" t="e">
        <f t="shared" si="502"/>
        <v>#REF!</v>
      </c>
      <c r="ER9946" t="e">
        <f t="shared" si="503"/>
        <v>#REF!</v>
      </c>
    </row>
    <row r="9947" spans="142:148" x14ac:dyDescent="0.25">
      <c r="EL9947">
        <v>9940</v>
      </c>
      <c r="EM9947" t="e">
        <v>#REF!</v>
      </c>
      <c r="EN9947" t="e">
        <v>#REF!</v>
      </c>
      <c r="EP9947" t="e">
        <f t="shared" si="501"/>
        <v>#REF!</v>
      </c>
      <c r="EQ9947" t="e">
        <f t="shared" si="502"/>
        <v>#REF!</v>
      </c>
      <c r="ER9947" t="e">
        <f t="shared" si="503"/>
        <v>#REF!</v>
      </c>
    </row>
    <row r="9948" spans="142:148" x14ac:dyDescent="0.25">
      <c r="EL9948">
        <v>9941</v>
      </c>
      <c r="EM9948" t="e">
        <v>#REF!</v>
      </c>
      <c r="EN9948" t="e">
        <v>#REF!</v>
      </c>
      <c r="EP9948" t="e">
        <f t="shared" si="501"/>
        <v>#REF!</v>
      </c>
      <c r="EQ9948" t="e">
        <f t="shared" si="502"/>
        <v>#REF!</v>
      </c>
      <c r="ER9948" t="e">
        <f t="shared" si="503"/>
        <v>#REF!</v>
      </c>
    </row>
    <row r="9949" spans="142:148" x14ac:dyDescent="0.25">
      <c r="EL9949">
        <v>9942</v>
      </c>
      <c r="EM9949" t="e">
        <v>#REF!</v>
      </c>
      <c r="EN9949" t="e">
        <v>#REF!</v>
      </c>
      <c r="EP9949" t="e">
        <f t="shared" si="501"/>
        <v>#REF!</v>
      </c>
      <c r="EQ9949" t="e">
        <f t="shared" si="502"/>
        <v>#REF!</v>
      </c>
      <c r="ER9949" t="e">
        <f t="shared" si="503"/>
        <v>#REF!</v>
      </c>
    </row>
    <row r="9950" spans="142:148" x14ac:dyDescent="0.25">
      <c r="EL9950">
        <v>9943</v>
      </c>
      <c r="EM9950" t="e">
        <v>#REF!</v>
      </c>
      <c r="EN9950" t="e">
        <v>#REF!</v>
      </c>
      <c r="EP9950" t="e">
        <f t="shared" si="501"/>
        <v>#REF!</v>
      </c>
      <c r="EQ9950" t="e">
        <f t="shared" si="502"/>
        <v>#REF!</v>
      </c>
      <c r="ER9950" t="e">
        <f t="shared" si="503"/>
        <v>#REF!</v>
      </c>
    </row>
    <row r="9951" spans="142:148" x14ac:dyDescent="0.25">
      <c r="EL9951">
        <v>9944</v>
      </c>
      <c r="EM9951" t="e">
        <v>#REF!</v>
      </c>
      <c r="EN9951" t="e">
        <v>#REF!</v>
      </c>
      <c r="EP9951" t="e">
        <f t="shared" si="501"/>
        <v>#REF!</v>
      </c>
      <c r="EQ9951" t="e">
        <f t="shared" si="502"/>
        <v>#REF!</v>
      </c>
      <c r="ER9951" t="e">
        <f t="shared" si="503"/>
        <v>#REF!</v>
      </c>
    </row>
    <row r="9952" spans="142:148" x14ac:dyDescent="0.25">
      <c r="EL9952">
        <v>9945</v>
      </c>
      <c r="EM9952" t="e">
        <v>#REF!</v>
      </c>
      <c r="EN9952" t="e">
        <v>#REF!</v>
      </c>
      <c r="EP9952" t="e">
        <f t="shared" si="501"/>
        <v>#REF!</v>
      </c>
      <c r="EQ9952" t="e">
        <f t="shared" si="502"/>
        <v>#REF!</v>
      </c>
      <c r="ER9952" t="e">
        <f t="shared" si="503"/>
        <v>#REF!</v>
      </c>
    </row>
    <row r="9953" spans="142:148" x14ac:dyDescent="0.25">
      <c r="EL9953">
        <v>9946</v>
      </c>
      <c r="EM9953" t="e">
        <v>#REF!</v>
      </c>
      <c r="EN9953" t="e">
        <v>#REF!</v>
      </c>
      <c r="EP9953" t="e">
        <f t="shared" si="501"/>
        <v>#REF!</v>
      </c>
      <c r="EQ9953" t="e">
        <f t="shared" si="502"/>
        <v>#REF!</v>
      </c>
      <c r="ER9953" t="e">
        <f t="shared" si="503"/>
        <v>#REF!</v>
      </c>
    </row>
    <row r="9954" spans="142:148" x14ac:dyDescent="0.25">
      <c r="EL9954">
        <v>9947</v>
      </c>
      <c r="EM9954" t="e">
        <v>#REF!</v>
      </c>
      <c r="EN9954" t="e">
        <v>#REF!</v>
      </c>
      <c r="EP9954" t="e">
        <f t="shared" si="501"/>
        <v>#REF!</v>
      </c>
      <c r="EQ9954" t="e">
        <f t="shared" si="502"/>
        <v>#REF!</v>
      </c>
      <c r="ER9954" t="e">
        <f t="shared" si="503"/>
        <v>#REF!</v>
      </c>
    </row>
    <row r="9955" spans="142:148" x14ac:dyDescent="0.25">
      <c r="EL9955">
        <v>9948</v>
      </c>
      <c r="EM9955" t="e">
        <v>#REF!</v>
      </c>
      <c r="EN9955" t="e">
        <v>#REF!</v>
      </c>
      <c r="EP9955" t="e">
        <f t="shared" si="501"/>
        <v>#REF!</v>
      </c>
      <c r="EQ9955" t="e">
        <f t="shared" si="502"/>
        <v>#REF!</v>
      </c>
      <c r="ER9955" t="e">
        <f t="shared" si="503"/>
        <v>#REF!</v>
      </c>
    </row>
    <row r="9956" spans="142:148" x14ac:dyDescent="0.25">
      <c r="EL9956">
        <v>9949</v>
      </c>
      <c r="EM9956" t="e">
        <v>#REF!</v>
      </c>
      <c r="EN9956" t="e">
        <v>#REF!</v>
      </c>
      <c r="EP9956" t="e">
        <f t="shared" si="501"/>
        <v>#REF!</v>
      </c>
      <c r="EQ9956" t="e">
        <f t="shared" si="502"/>
        <v>#REF!</v>
      </c>
      <c r="ER9956" t="e">
        <f t="shared" si="503"/>
        <v>#REF!</v>
      </c>
    </row>
    <row r="9957" spans="142:148" x14ac:dyDescent="0.25">
      <c r="EL9957">
        <v>9950</v>
      </c>
      <c r="EM9957" t="e">
        <v>#REF!</v>
      </c>
      <c r="EN9957" t="e">
        <v>#REF!</v>
      </c>
      <c r="EP9957" t="e">
        <f t="shared" si="501"/>
        <v>#REF!</v>
      </c>
      <c r="EQ9957" t="e">
        <f t="shared" si="502"/>
        <v>#REF!</v>
      </c>
      <c r="ER9957" t="e">
        <f t="shared" si="503"/>
        <v>#REF!</v>
      </c>
    </row>
    <row r="9958" spans="142:148" x14ac:dyDescent="0.25">
      <c r="EL9958">
        <v>9951</v>
      </c>
      <c r="EM9958" t="e">
        <v>#REF!</v>
      </c>
      <c r="EN9958" t="e">
        <v>#REF!</v>
      </c>
      <c r="EP9958" t="e">
        <f t="shared" si="501"/>
        <v>#REF!</v>
      </c>
      <c r="EQ9958" t="e">
        <f t="shared" si="502"/>
        <v>#REF!</v>
      </c>
      <c r="ER9958" t="e">
        <f t="shared" si="503"/>
        <v>#REF!</v>
      </c>
    </row>
    <row r="9959" spans="142:148" x14ac:dyDescent="0.25">
      <c r="EL9959">
        <v>9952</v>
      </c>
      <c r="EM9959" t="e">
        <v>#REF!</v>
      </c>
      <c r="EN9959" t="e">
        <v>#REF!</v>
      </c>
      <c r="EP9959" t="e">
        <f t="shared" si="501"/>
        <v>#REF!</v>
      </c>
      <c r="EQ9959" t="e">
        <f t="shared" si="502"/>
        <v>#REF!</v>
      </c>
      <c r="ER9959" t="e">
        <f t="shared" si="503"/>
        <v>#REF!</v>
      </c>
    </row>
    <row r="9960" spans="142:148" x14ac:dyDescent="0.25">
      <c r="EL9960">
        <v>9953</v>
      </c>
      <c r="EM9960" t="e">
        <v>#REF!</v>
      </c>
      <c r="EN9960" t="e">
        <v>#REF!</v>
      </c>
      <c r="EP9960" t="e">
        <f t="shared" si="501"/>
        <v>#REF!</v>
      </c>
      <c r="EQ9960" t="e">
        <f t="shared" si="502"/>
        <v>#REF!</v>
      </c>
      <c r="ER9960" t="e">
        <f t="shared" si="503"/>
        <v>#REF!</v>
      </c>
    </row>
    <row r="9961" spans="142:148" x14ac:dyDescent="0.25">
      <c r="EL9961">
        <v>9954</v>
      </c>
      <c r="EM9961" t="e">
        <v>#REF!</v>
      </c>
      <c r="EN9961" t="e">
        <v>#REF!</v>
      </c>
      <c r="EP9961" t="e">
        <f t="shared" si="501"/>
        <v>#REF!</v>
      </c>
      <c r="EQ9961" t="e">
        <f t="shared" si="502"/>
        <v>#REF!</v>
      </c>
      <c r="ER9961" t="e">
        <f t="shared" si="503"/>
        <v>#REF!</v>
      </c>
    </row>
    <row r="9962" spans="142:148" x14ac:dyDescent="0.25">
      <c r="EL9962">
        <v>9955</v>
      </c>
      <c r="EM9962" t="e">
        <v>#REF!</v>
      </c>
      <c r="EN9962" t="e">
        <v>#REF!</v>
      </c>
      <c r="EP9962" t="e">
        <f t="shared" si="501"/>
        <v>#REF!</v>
      </c>
      <c r="EQ9962" t="e">
        <f t="shared" si="502"/>
        <v>#REF!</v>
      </c>
      <c r="ER9962" t="e">
        <f t="shared" si="503"/>
        <v>#REF!</v>
      </c>
    </row>
    <row r="9963" spans="142:148" x14ac:dyDescent="0.25">
      <c r="EL9963">
        <v>9956</v>
      </c>
      <c r="EM9963" t="e">
        <v>#REF!</v>
      </c>
      <c r="EN9963" t="e">
        <v>#REF!</v>
      </c>
      <c r="EP9963" t="e">
        <f t="shared" si="501"/>
        <v>#REF!</v>
      </c>
      <c r="EQ9963" t="e">
        <f t="shared" si="502"/>
        <v>#REF!</v>
      </c>
      <c r="ER9963" t="e">
        <f t="shared" si="503"/>
        <v>#REF!</v>
      </c>
    </row>
    <row r="9964" spans="142:148" x14ac:dyDescent="0.25">
      <c r="EL9964">
        <v>9957</v>
      </c>
      <c r="EM9964" t="e">
        <v>#REF!</v>
      </c>
      <c r="EN9964" t="e">
        <v>#REF!</v>
      </c>
      <c r="EP9964" t="e">
        <f t="shared" si="501"/>
        <v>#REF!</v>
      </c>
      <c r="EQ9964" t="e">
        <f t="shared" si="502"/>
        <v>#REF!</v>
      </c>
      <c r="ER9964" t="e">
        <f t="shared" si="503"/>
        <v>#REF!</v>
      </c>
    </row>
    <row r="9965" spans="142:148" x14ac:dyDescent="0.25">
      <c r="EL9965">
        <v>9958</v>
      </c>
      <c r="EM9965" t="e">
        <v>#REF!</v>
      </c>
      <c r="EN9965" t="e">
        <v>#REF!</v>
      </c>
      <c r="EP9965" t="e">
        <f t="shared" si="501"/>
        <v>#REF!</v>
      </c>
      <c r="EQ9965" t="e">
        <f t="shared" si="502"/>
        <v>#REF!</v>
      </c>
      <c r="ER9965" t="e">
        <f t="shared" si="503"/>
        <v>#REF!</v>
      </c>
    </row>
    <row r="9966" spans="142:148" x14ac:dyDescent="0.25">
      <c r="EL9966">
        <v>9959</v>
      </c>
      <c r="EM9966" t="e">
        <v>#REF!</v>
      </c>
      <c r="EN9966" t="e">
        <v>#REF!</v>
      </c>
      <c r="EP9966" t="e">
        <f t="shared" si="501"/>
        <v>#REF!</v>
      </c>
      <c r="EQ9966" t="e">
        <f t="shared" si="502"/>
        <v>#REF!</v>
      </c>
      <c r="ER9966" t="e">
        <f t="shared" si="503"/>
        <v>#REF!</v>
      </c>
    </row>
    <row r="9967" spans="142:148" x14ac:dyDescent="0.25">
      <c r="EL9967">
        <v>9960</v>
      </c>
      <c r="EM9967" t="e">
        <v>#REF!</v>
      </c>
      <c r="EN9967" t="e">
        <v>#REF!</v>
      </c>
      <c r="EP9967" t="e">
        <f t="shared" si="501"/>
        <v>#REF!</v>
      </c>
      <c r="EQ9967" t="e">
        <f t="shared" si="502"/>
        <v>#REF!</v>
      </c>
      <c r="ER9967" t="e">
        <f t="shared" si="503"/>
        <v>#REF!</v>
      </c>
    </row>
    <row r="9968" spans="142:148" x14ac:dyDescent="0.25">
      <c r="EL9968">
        <v>9961</v>
      </c>
      <c r="EM9968" t="e">
        <v>#REF!</v>
      </c>
      <c r="EN9968" t="e">
        <v>#REF!</v>
      </c>
      <c r="EP9968" t="e">
        <f t="shared" si="501"/>
        <v>#REF!</v>
      </c>
      <c r="EQ9968" t="e">
        <f t="shared" si="502"/>
        <v>#REF!</v>
      </c>
      <c r="ER9968" t="e">
        <f t="shared" si="503"/>
        <v>#REF!</v>
      </c>
    </row>
    <row r="9969" spans="142:148" x14ac:dyDescent="0.25">
      <c r="EL9969">
        <v>9962</v>
      </c>
      <c r="EM9969" t="e">
        <v>#REF!</v>
      </c>
      <c r="EN9969" t="e">
        <v>#REF!</v>
      </c>
      <c r="EP9969" t="e">
        <f t="shared" si="501"/>
        <v>#REF!</v>
      </c>
      <c r="EQ9969" t="e">
        <f t="shared" si="502"/>
        <v>#REF!</v>
      </c>
      <c r="ER9969" t="e">
        <f t="shared" si="503"/>
        <v>#REF!</v>
      </c>
    </row>
    <row r="9970" spans="142:148" x14ac:dyDescent="0.25">
      <c r="EL9970">
        <v>9963</v>
      </c>
      <c r="EM9970" t="e">
        <v>#REF!</v>
      </c>
      <c r="EN9970" t="e">
        <v>#REF!</v>
      </c>
      <c r="EP9970" t="e">
        <f t="shared" si="501"/>
        <v>#REF!</v>
      </c>
      <c r="EQ9970" t="e">
        <f t="shared" si="502"/>
        <v>#REF!</v>
      </c>
      <c r="ER9970" t="e">
        <f t="shared" si="503"/>
        <v>#REF!</v>
      </c>
    </row>
    <row r="9971" spans="142:148" x14ac:dyDescent="0.25">
      <c r="EL9971">
        <v>9964</v>
      </c>
      <c r="EM9971" t="e">
        <v>#REF!</v>
      </c>
      <c r="EN9971" t="e">
        <v>#REF!</v>
      </c>
      <c r="EP9971" t="e">
        <f t="shared" si="501"/>
        <v>#REF!</v>
      </c>
      <c r="EQ9971" t="e">
        <f t="shared" si="502"/>
        <v>#REF!</v>
      </c>
      <c r="ER9971" t="e">
        <f t="shared" si="503"/>
        <v>#REF!</v>
      </c>
    </row>
    <row r="9972" spans="142:148" x14ac:dyDescent="0.25">
      <c r="EL9972">
        <v>9965</v>
      </c>
      <c r="EM9972" t="e">
        <v>#REF!</v>
      </c>
      <c r="EN9972" t="e">
        <v>#REF!</v>
      </c>
      <c r="EP9972" t="e">
        <f t="shared" si="501"/>
        <v>#REF!</v>
      </c>
      <c r="EQ9972" t="e">
        <f t="shared" si="502"/>
        <v>#REF!</v>
      </c>
      <c r="ER9972" t="e">
        <f t="shared" si="503"/>
        <v>#REF!</v>
      </c>
    </row>
    <row r="9973" spans="142:148" x14ac:dyDescent="0.25">
      <c r="EL9973">
        <v>9966</v>
      </c>
      <c r="EM9973" t="e">
        <v>#REF!</v>
      </c>
      <c r="EN9973" t="e">
        <v>#REF!</v>
      </c>
      <c r="EP9973" t="e">
        <f t="shared" si="501"/>
        <v>#REF!</v>
      </c>
      <c r="EQ9973" t="e">
        <f t="shared" si="502"/>
        <v>#REF!</v>
      </c>
      <c r="ER9973" t="e">
        <f t="shared" si="503"/>
        <v>#REF!</v>
      </c>
    </row>
    <row r="9974" spans="142:148" x14ac:dyDescent="0.25">
      <c r="EL9974">
        <v>9967</v>
      </c>
      <c r="EM9974" t="e">
        <v>#REF!</v>
      </c>
      <c r="EN9974" t="e">
        <v>#REF!</v>
      </c>
      <c r="EP9974" t="e">
        <f t="shared" si="501"/>
        <v>#REF!</v>
      </c>
      <c r="EQ9974" t="e">
        <f t="shared" si="502"/>
        <v>#REF!</v>
      </c>
      <c r="ER9974" t="e">
        <f t="shared" si="503"/>
        <v>#REF!</v>
      </c>
    </row>
    <row r="9975" spans="142:148" x14ac:dyDescent="0.25">
      <c r="EL9975">
        <v>9968</v>
      </c>
      <c r="EM9975" t="e">
        <v>#REF!</v>
      </c>
      <c r="EN9975" t="e">
        <v>#REF!</v>
      </c>
      <c r="EP9975" t="e">
        <f t="shared" si="501"/>
        <v>#REF!</v>
      </c>
      <c r="EQ9975" t="e">
        <f t="shared" si="502"/>
        <v>#REF!</v>
      </c>
      <c r="ER9975" t="e">
        <f t="shared" si="503"/>
        <v>#REF!</v>
      </c>
    </row>
    <row r="9976" spans="142:148" x14ac:dyDescent="0.25">
      <c r="EL9976">
        <v>9969</v>
      </c>
      <c r="EM9976" t="e">
        <v>#REF!</v>
      </c>
      <c r="EN9976" t="e">
        <v>#REF!</v>
      </c>
      <c r="EP9976" t="e">
        <f t="shared" si="501"/>
        <v>#REF!</v>
      </c>
      <c r="EQ9976" t="e">
        <f t="shared" si="502"/>
        <v>#REF!</v>
      </c>
      <c r="ER9976" t="e">
        <f t="shared" si="503"/>
        <v>#REF!</v>
      </c>
    </row>
    <row r="9977" spans="142:148" x14ac:dyDescent="0.25">
      <c r="EL9977">
        <v>9970</v>
      </c>
      <c r="EM9977" t="e">
        <v>#REF!</v>
      </c>
      <c r="EN9977" t="e">
        <v>#REF!</v>
      </c>
      <c r="EP9977" t="e">
        <f t="shared" si="501"/>
        <v>#REF!</v>
      </c>
      <c r="EQ9977" t="e">
        <f t="shared" si="502"/>
        <v>#REF!</v>
      </c>
      <c r="ER9977" t="e">
        <f t="shared" si="503"/>
        <v>#REF!</v>
      </c>
    </row>
    <row r="9978" spans="142:148" x14ac:dyDescent="0.25">
      <c r="EL9978">
        <v>9971</v>
      </c>
      <c r="EM9978" t="e">
        <v>#REF!</v>
      </c>
      <c r="EN9978" t="e">
        <v>#REF!</v>
      </c>
      <c r="EP9978" t="e">
        <f t="shared" si="501"/>
        <v>#REF!</v>
      </c>
      <c r="EQ9978" t="e">
        <f t="shared" si="502"/>
        <v>#REF!</v>
      </c>
      <c r="ER9978" t="e">
        <f t="shared" si="503"/>
        <v>#REF!</v>
      </c>
    </row>
    <row r="9979" spans="142:148" x14ac:dyDescent="0.25">
      <c r="EL9979">
        <v>9972</v>
      </c>
      <c r="EM9979" t="e">
        <v>#REF!</v>
      </c>
      <c r="EN9979" t="e">
        <v>#REF!</v>
      </c>
      <c r="EP9979" t="e">
        <f t="shared" si="501"/>
        <v>#REF!</v>
      </c>
      <c r="EQ9979" t="e">
        <f t="shared" si="502"/>
        <v>#REF!</v>
      </c>
      <c r="ER9979" t="e">
        <f t="shared" si="503"/>
        <v>#REF!</v>
      </c>
    </row>
    <row r="9980" spans="142:148" x14ac:dyDescent="0.25">
      <c r="EL9980">
        <v>9973</v>
      </c>
      <c r="EM9980" t="e">
        <v>#REF!</v>
      </c>
      <c r="EN9980" t="e">
        <v>#REF!</v>
      </c>
      <c r="EP9980" t="e">
        <f t="shared" si="501"/>
        <v>#REF!</v>
      </c>
      <c r="EQ9980" t="e">
        <f t="shared" si="502"/>
        <v>#REF!</v>
      </c>
      <c r="ER9980" t="e">
        <f t="shared" si="503"/>
        <v>#REF!</v>
      </c>
    </row>
    <row r="9981" spans="142:148" x14ac:dyDescent="0.25">
      <c r="EL9981">
        <v>9974</v>
      </c>
      <c r="EM9981" t="e">
        <v>#REF!</v>
      </c>
      <c r="EN9981" t="e">
        <v>#REF!</v>
      </c>
      <c r="EP9981" t="e">
        <f t="shared" si="501"/>
        <v>#REF!</v>
      </c>
      <c r="EQ9981" t="e">
        <f t="shared" si="502"/>
        <v>#REF!</v>
      </c>
      <c r="ER9981" t="e">
        <f t="shared" si="503"/>
        <v>#REF!</v>
      </c>
    </row>
    <row r="9982" spans="142:148" x14ac:dyDescent="0.25">
      <c r="EL9982">
        <v>9975</v>
      </c>
      <c r="EM9982" t="e">
        <v>#REF!</v>
      </c>
      <c r="EN9982" t="e">
        <v>#REF!</v>
      </c>
      <c r="EP9982" t="e">
        <f t="shared" si="501"/>
        <v>#REF!</v>
      </c>
      <c r="EQ9982" t="e">
        <f t="shared" si="502"/>
        <v>#REF!</v>
      </c>
      <c r="ER9982" t="e">
        <f t="shared" si="503"/>
        <v>#REF!</v>
      </c>
    </row>
    <row r="9983" spans="142:148" x14ac:dyDescent="0.25">
      <c r="EL9983">
        <v>9976</v>
      </c>
      <c r="EM9983" t="e">
        <v>#REF!</v>
      </c>
      <c r="EN9983" t="e">
        <v>#REF!</v>
      </c>
      <c r="EP9983" t="e">
        <f t="shared" si="501"/>
        <v>#REF!</v>
      </c>
      <c r="EQ9983" t="e">
        <f t="shared" si="502"/>
        <v>#REF!</v>
      </c>
      <c r="ER9983" t="e">
        <f t="shared" si="503"/>
        <v>#REF!</v>
      </c>
    </row>
    <row r="9984" spans="142:148" x14ac:dyDescent="0.25">
      <c r="EL9984">
        <v>9977</v>
      </c>
      <c r="EM9984" t="e">
        <v>#REF!</v>
      </c>
      <c r="EN9984" t="e">
        <v>#REF!</v>
      </c>
      <c r="EP9984" t="e">
        <f t="shared" si="501"/>
        <v>#REF!</v>
      </c>
      <c r="EQ9984" t="e">
        <f t="shared" si="502"/>
        <v>#REF!</v>
      </c>
      <c r="ER9984" t="e">
        <f t="shared" si="503"/>
        <v>#REF!</v>
      </c>
    </row>
    <row r="9985" spans="142:148" x14ac:dyDescent="0.25">
      <c r="EL9985">
        <v>9978</v>
      </c>
      <c r="EM9985" t="e">
        <v>#REF!</v>
      </c>
      <c r="EN9985" t="e">
        <v>#REF!</v>
      </c>
      <c r="EP9985" t="e">
        <f t="shared" si="501"/>
        <v>#REF!</v>
      </c>
      <c r="EQ9985" t="e">
        <f t="shared" si="502"/>
        <v>#REF!</v>
      </c>
      <c r="ER9985" t="e">
        <f t="shared" si="503"/>
        <v>#REF!</v>
      </c>
    </row>
    <row r="9986" spans="142:148" x14ac:dyDescent="0.25">
      <c r="EL9986">
        <v>9979</v>
      </c>
      <c r="EM9986" t="e">
        <v>#REF!</v>
      </c>
      <c r="EN9986" t="e">
        <v>#REF!</v>
      </c>
      <c r="EP9986" t="e">
        <f t="shared" si="501"/>
        <v>#REF!</v>
      </c>
      <c r="EQ9986" t="e">
        <f t="shared" si="502"/>
        <v>#REF!</v>
      </c>
      <c r="ER9986" t="e">
        <f t="shared" si="503"/>
        <v>#REF!</v>
      </c>
    </row>
    <row r="9987" spans="142:148" x14ac:dyDescent="0.25">
      <c r="EL9987">
        <v>9980</v>
      </c>
      <c r="EM9987" t="e">
        <v>#REF!</v>
      </c>
      <c r="EN9987" t="e">
        <v>#REF!</v>
      </c>
      <c r="EP9987" t="e">
        <f t="shared" si="501"/>
        <v>#REF!</v>
      </c>
      <c r="EQ9987" t="e">
        <f t="shared" si="502"/>
        <v>#REF!</v>
      </c>
      <c r="ER9987" t="e">
        <f t="shared" si="503"/>
        <v>#REF!</v>
      </c>
    </row>
    <row r="9988" spans="142:148" x14ac:dyDescent="0.25">
      <c r="EL9988">
        <v>9981</v>
      </c>
      <c r="EM9988" t="e">
        <v>#REF!</v>
      </c>
      <c r="EN9988" t="e">
        <v>#REF!</v>
      </c>
      <c r="EP9988" t="e">
        <f t="shared" si="501"/>
        <v>#REF!</v>
      </c>
      <c r="EQ9988" t="e">
        <f t="shared" si="502"/>
        <v>#REF!</v>
      </c>
      <c r="ER9988" t="e">
        <f t="shared" si="503"/>
        <v>#REF!</v>
      </c>
    </row>
    <row r="9989" spans="142:148" x14ac:dyDescent="0.25">
      <c r="EL9989">
        <v>9982</v>
      </c>
      <c r="EM9989" t="e">
        <v>#REF!</v>
      </c>
      <c r="EN9989" t="e">
        <v>#REF!</v>
      </c>
      <c r="EP9989" t="e">
        <f t="shared" si="501"/>
        <v>#REF!</v>
      </c>
      <c r="EQ9989" t="e">
        <f t="shared" si="502"/>
        <v>#REF!</v>
      </c>
      <c r="ER9989" t="e">
        <f t="shared" si="503"/>
        <v>#REF!</v>
      </c>
    </row>
    <row r="9990" spans="142:148" x14ac:dyDescent="0.25">
      <c r="EL9990">
        <v>9983</v>
      </c>
      <c r="EM9990" t="e">
        <v>#REF!</v>
      </c>
      <c r="EN9990" t="e">
        <v>#REF!</v>
      </c>
      <c r="EP9990" t="e">
        <f t="shared" si="501"/>
        <v>#REF!</v>
      </c>
      <c r="EQ9990" t="e">
        <f t="shared" si="502"/>
        <v>#REF!</v>
      </c>
      <c r="ER9990" t="e">
        <f t="shared" si="503"/>
        <v>#REF!</v>
      </c>
    </row>
    <row r="9991" spans="142:148" x14ac:dyDescent="0.25">
      <c r="EL9991">
        <v>9984</v>
      </c>
      <c r="EM9991" t="e">
        <v>#REF!</v>
      </c>
      <c r="EN9991" t="e">
        <v>#REF!</v>
      </c>
      <c r="EP9991" t="e">
        <f t="shared" si="501"/>
        <v>#REF!</v>
      </c>
      <c r="EQ9991" t="e">
        <f t="shared" si="502"/>
        <v>#REF!</v>
      </c>
      <c r="ER9991" t="e">
        <f t="shared" si="503"/>
        <v>#REF!</v>
      </c>
    </row>
    <row r="9992" spans="142:148" x14ac:dyDescent="0.25">
      <c r="EL9992">
        <v>9985</v>
      </c>
      <c r="EM9992" t="e">
        <v>#REF!</v>
      </c>
      <c r="EN9992" t="e">
        <v>#REF!</v>
      </c>
      <c r="EP9992" t="e">
        <f t="shared" si="501"/>
        <v>#REF!</v>
      </c>
      <c r="EQ9992" t="e">
        <f t="shared" si="502"/>
        <v>#REF!</v>
      </c>
      <c r="ER9992" t="e">
        <f t="shared" si="503"/>
        <v>#REF!</v>
      </c>
    </row>
    <row r="9993" spans="142:148" x14ac:dyDescent="0.25">
      <c r="EL9993">
        <v>9986</v>
      </c>
      <c r="EM9993" t="e">
        <v>#REF!</v>
      </c>
      <c r="EN9993" t="e">
        <v>#REF!</v>
      </c>
      <c r="EP9993" t="e">
        <f t="shared" si="501"/>
        <v>#REF!</v>
      </c>
      <c r="EQ9993" t="e">
        <f t="shared" si="502"/>
        <v>#REF!</v>
      </c>
      <c r="ER9993" t="e">
        <f t="shared" si="503"/>
        <v>#REF!</v>
      </c>
    </row>
    <row r="9994" spans="142:148" x14ac:dyDescent="0.25">
      <c r="EL9994">
        <v>9987</v>
      </c>
      <c r="EM9994" t="e">
        <v>#REF!</v>
      </c>
      <c r="EN9994" t="e">
        <v>#REF!</v>
      </c>
      <c r="EP9994" t="e">
        <f t="shared" si="501"/>
        <v>#REF!</v>
      </c>
      <c r="EQ9994" t="e">
        <f t="shared" si="502"/>
        <v>#REF!</v>
      </c>
      <c r="ER9994" t="e">
        <f t="shared" si="503"/>
        <v>#REF!</v>
      </c>
    </row>
    <row r="9995" spans="142:148" x14ac:dyDescent="0.25">
      <c r="EL9995">
        <v>9988</v>
      </c>
      <c r="EM9995" t="e">
        <v>#REF!</v>
      </c>
      <c r="EN9995" t="e">
        <v>#REF!</v>
      </c>
      <c r="EP9995" t="e">
        <f t="shared" si="501"/>
        <v>#REF!</v>
      </c>
      <c r="EQ9995" t="e">
        <f t="shared" si="502"/>
        <v>#REF!</v>
      </c>
      <c r="ER9995" t="e">
        <f t="shared" si="503"/>
        <v>#REF!</v>
      </c>
    </row>
    <row r="9996" spans="142:148" x14ac:dyDescent="0.25">
      <c r="EL9996">
        <v>9989</v>
      </c>
      <c r="EM9996" t="e">
        <v>#REF!</v>
      </c>
      <c r="EN9996" t="e">
        <v>#REF!</v>
      </c>
      <c r="EP9996" t="e">
        <f t="shared" si="501"/>
        <v>#REF!</v>
      </c>
      <c r="EQ9996" t="e">
        <f t="shared" si="502"/>
        <v>#REF!</v>
      </c>
      <c r="ER9996" t="e">
        <f t="shared" si="503"/>
        <v>#REF!</v>
      </c>
    </row>
    <row r="9997" spans="142:148" x14ac:dyDescent="0.25">
      <c r="EL9997">
        <v>9990</v>
      </c>
      <c r="EM9997" t="e">
        <v>#REF!</v>
      </c>
      <c r="EN9997" t="e">
        <v>#REF!</v>
      </c>
      <c r="EP9997" t="e">
        <f t="shared" si="501"/>
        <v>#REF!</v>
      </c>
      <c r="EQ9997" t="e">
        <f t="shared" si="502"/>
        <v>#REF!</v>
      </c>
      <c r="ER9997" t="e">
        <f t="shared" si="503"/>
        <v>#REF!</v>
      </c>
    </row>
    <row r="9998" spans="142:148" x14ac:dyDescent="0.25">
      <c r="EL9998">
        <v>9991</v>
      </c>
      <c r="EM9998" t="e">
        <v>#REF!</v>
      </c>
      <c r="EN9998" t="e">
        <v>#REF!</v>
      </c>
      <c r="EP9998" t="e">
        <f t="shared" si="501"/>
        <v>#REF!</v>
      </c>
      <c r="EQ9998" t="e">
        <f t="shared" si="502"/>
        <v>#REF!</v>
      </c>
      <c r="ER9998" t="e">
        <f t="shared" si="503"/>
        <v>#REF!</v>
      </c>
    </row>
    <row r="9999" spans="142:148" x14ac:dyDescent="0.25">
      <c r="EL9999">
        <v>9992</v>
      </c>
      <c r="EM9999" t="e">
        <v>#REF!</v>
      </c>
      <c r="EN9999" t="e">
        <v>#REF!</v>
      </c>
      <c r="EP9999" t="e">
        <f t="shared" si="501"/>
        <v>#REF!</v>
      </c>
      <c r="EQ9999" t="e">
        <f t="shared" si="502"/>
        <v>#REF!</v>
      </c>
      <c r="ER9999" t="e">
        <f t="shared" si="503"/>
        <v>#REF!</v>
      </c>
    </row>
    <row r="10000" spans="142:148" x14ac:dyDescent="0.25">
      <c r="EL10000">
        <v>9993</v>
      </c>
      <c r="EM10000" t="e">
        <v>#REF!</v>
      </c>
      <c r="EN10000" t="e">
        <v>#REF!</v>
      </c>
      <c r="EP10000" t="e">
        <f t="shared" si="501"/>
        <v>#REF!</v>
      </c>
      <c r="EQ10000" t="e">
        <f t="shared" si="502"/>
        <v>#REF!</v>
      </c>
      <c r="ER10000" t="e">
        <f t="shared" si="503"/>
        <v>#REF!</v>
      </c>
    </row>
    <row r="10001" spans="142:148" x14ac:dyDescent="0.25">
      <c r="EL10001">
        <v>9994</v>
      </c>
      <c r="EM10001" t="e">
        <v>#REF!</v>
      </c>
      <c r="EN10001" t="e">
        <v>#REF!</v>
      </c>
      <c r="EP10001" t="e">
        <f t="shared" si="501"/>
        <v>#REF!</v>
      </c>
      <c r="EQ10001" t="e">
        <f t="shared" si="502"/>
        <v>#REF!</v>
      </c>
      <c r="ER10001" t="e">
        <f t="shared" si="503"/>
        <v>#REF!</v>
      </c>
    </row>
    <row r="10002" spans="142:148" x14ac:dyDescent="0.25">
      <c r="EL10002">
        <v>9995</v>
      </c>
      <c r="EM10002" t="e">
        <v>#REF!</v>
      </c>
      <c r="EN10002" t="e">
        <v>#REF!</v>
      </c>
      <c r="EP10002" t="e">
        <f t="shared" si="501"/>
        <v>#REF!</v>
      </c>
      <c r="EQ10002" t="e">
        <f t="shared" si="502"/>
        <v>#REF!</v>
      </c>
      <c r="ER10002" t="e">
        <f t="shared" si="503"/>
        <v>#REF!</v>
      </c>
    </row>
    <row r="10003" spans="142:148" x14ac:dyDescent="0.25">
      <c r="EL10003">
        <v>9996</v>
      </c>
      <c r="EM10003" t="e">
        <v>#REF!</v>
      </c>
      <c r="EN10003" t="e">
        <v>#REF!</v>
      </c>
      <c r="EP10003" t="e">
        <f t="shared" si="501"/>
        <v>#REF!</v>
      </c>
      <c r="EQ10003" t="e">
        <f t="shared" si="502"/>
        <v>#REF!</v>
      </c>
      <c r="ER10003" t="e">
        <f t="shared" si="503"/>
        <v>#REF!</v>
      </c>
    </row>
    <row r="10004" spans="142:148" x14ac:dyDescent="0.25">
      <c r="EL10004">
        <v>9997</v>
      </c>
      <c r="EM10004" t="e">
        <v>#REF!</v>
      </c>
      <c r="EN10004" t="e">
        <v>#REF!</v>
      </c>
      <c r="EP10004" t="e">
        <f t="shared" si="501"/>
        <v>#REF!</v>
      </c>
      <c r="EQ10004" t="e">
        <f t="shared" si="502"/>
        <v>#REF!</v>
      </c>
      <c r="ER10004" t="e">
        <f t="shared" si="503"/>
        <v>#REF!</v>
      </c>
    </row>
    <row r="10005" spans="142:148" x14ac:dyDescent="0.25">
      <c r="EL10005">
        <v>9998</v>
      </c>
      <c r="EM10005" t="e">
        <v>#REF!</v>
      </c>
      <c r="EN10005" t="e">
        <v>#REF!</v>
      </c>
      <c r="EP10005" t="e">
        <f t="shared" si="501"/>
        <v>#REF!</v>
      </c>
      <c r="EQ10005" t="e">
        <f t="shared" si="502"/>
        <v>#REF!</v>
      </c>
      <c r="ER10005" t="e">
        <f t="shared" si="503"/>
        <v>#REF!</v>
      </c>
    </row>
    <row r="10006" spans="142:148" x14ac:dyDescent="0.25">
      <c r="EL10006">
        <v>9999</v>
      </c>
      <c r="EM10006" t="e">
        <v>#REF!</v>
      </c>
      <c r="EN10006" t="e">
        <v>#REF!</v>
      </c>
      <c r="EP10006" t="e">
        <f t="shared" si="501"/>
        <v>#REF!</v>
      </c>
      <c r="EQ10006" t="e">
        <f t="shared" si="502"/>
        <v>#REF!</v>
      </c>
      <c r="ER10006" t="e">
        <f t="shared" si="503"/>
        <v>#REF!</v>
      </c>
    </row>
    <row r="10007" spans="142:148" x14ac:dyDescent="0.25">
      <c r="EL10007">
        <v>10000</v>
      </c>
      <c r="EM10007" t="e">
        <v>#REF!</v>
      </c>
      <c r="EN10007" t="e">
        <v>#REF!</v>
      </c>
      <c r="EP10007" t="e">
        <f t="shared" si="501"/>
        <v>#REF!</v>
      </c>
      <c r="EQ10007" t="e">
        <f t="shared" si="502"/>
        <v>#REF!</v>
      </c>
      <c r="ER10007" t="e">
        <f t="shared" si="503"/>
        <v>#REF!</v>
      </c>
    </row>
  </sheetData>
  <sortState xmlns:xlrd2="http://schemas.microsoft.com/office/spreadsheetml/2017/richdata2" ref="EH9:EI12">
    <sortCondition descending="1" ref="EI9:EI12"/>
  </sortState>
  <mergeCells count="36">
    <mergeCell ref="DU1:DW1"/>
    <mergeCell ref="CO1:CQ1"/>
    <mergeCell ref="CS1:CU1"/>
    <mergeCell ref="CW1:CY1"/>
    <mergeCell ref="DA1:DC1"/>
    <mergeCell ref="DE1:DG1"/>
    <mergeCell ref="CG1:CI1"/>
    <mergeCell ref="CK1:CM1"/>
    <mergeCell ref="DI1:DK1"/>
    <mergeCell ref="DM1:DO1"/>
    <mergeCell ref="DQ1:DS1"/>
    <mergeCell ref="A46:B46"/>
    <mergeCell ref="Q1:S1"/>
    <mergeCell ref="U1:W1"/>
    <mergeCell ref="Y1:AA1"/>
    <mergeCell ref="AC1:AE1"/>
    <mergeCell ref="A44:B44"/>
    <mergeCell ref="A1:C1"/>
    <mergeCell ref="E1:G1"/>
    <mergeCell ref="I1:K1"/>
    <mergeCell ref="EM1:ES1"/>
    <mergeCell ref="ES3:ES4"/>
    <mergeCell ref="M1:O1"/>
    <mergeCell ref="AG1:AI1"/>
    <mergeCell ref="AK1:AM1"/>
    <mergeCell ref="AO1:AQ1"/>
    <mergeCell ref="AS1:AU1"/>
    <mergeCell ref="AW1:AY1"/>
    <mergeCell ref="BA1:BC1"/>
    <mergeCell ref="BE1:BG1"/>
    <mergeCell ref="BI1:BK1"/>
    <mergeCell ref="BM1:BO1"/>
    <mergeCell ref="BQ1:BS1"/>
    <mergeCell ref="BU1:BW1"/>
    <mergeCell ref="BY1:CA1"/>
    <mergeCell ref="CC1:CE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0BC59-F407-49EE-9E73-35E823BEFA79}">
  <sheetPr codeName="Sheet6"/>
  <dimension ref="A1:AY43"/>
  <sheetViews>
    <sheetView topLeftCell="Q1" workbookViewId="0">
      <selection activeCell="H18" sqref="H18"/>
    </sheetView>
  </sheetViews>
  <sheetFormatPr defaultRowHeight="15.75" x14ac:dyDescent="0.25"/>
  <cols>
    <col min="4" max="4" width="11.75" bestFit="1" customWidth="1"/>
    <col min="8" max="8" width="13.875" bestFit="1" customWidth="1"/>
  </cols>
  <sheetData>
    <row r="1" spans="1:51" x14ac:dyDescent="0.25">
      <c r="A1" s="132" t="s">
        <v>9</v>
      </c>
      <c r="B1" s="132"/>
      <c r="C1" s="132"/>
      <c r="E1" s="132" t="s">
        <v>31</v>
      </c>
      <c r="F1" s="132"/>
      <c r="G1" s="132"/>
      <c r="I1" s="132" t="s">
        <v>13</v>
      </c>
      <c r="J1" s="132"/>
      <c r="K1" s="132"/>
      <c r="M1" s="132" t="s">
        <v>24</v>
      </c>
      <c r="N1" s="132"/>
      <c r="O1" s="132"/>
      <c r="Q1" s="132" t="s">
        <v>37</v>
      </c>
      <c r="R1" s="132"/>
      <c r="S1" s="132"/>
      <c r="U1" s="132" t="s">
        <v>32</v>
      </c>
      <c r="V1" s="132"/>
      <c r="W1" s="132"/>
      <c r="Y1" s="132" t="s">
        <v>39</v>
      </c>
      <c r="Z1" s="132"/>
      <c r="AA1" s="132"/>
      <c r="AC1" s="132" t="s">
        <v>26</v>
      </c>
      <c r="AD1" s="132"/>
      <c r="AE1" s="132"/>
      <c r="AG1" s="132" t="s">
        <v>38</v>
      </c>
      <c r="AH1" s="132"/>
      <c r="AI1" s="132"/>
      <c r="AK1" s="132" t="s">
        <v>16</v>
      </c>
      <c r="AL1" s="132"/>
      <c r="AM1" s="132"/>
      <c r="AO1" s="132" t="s">
        <v>36</v>
      </c>
      <c r="AP1" s="132"/>
      <c r="AQ1" s="132"/>
      <c r="AS1" s="132" t="s">
        <v>10</v>
      </c>
      <c r="AT1" s="132"/>
      <c r="AU1" s="132"/>
      <c r="AW1" s="132" t="s">
        <v>12</v>
      </c>
      <c r="AX1" s="132"/>
      <c r="AY1" s="132"/>
    </row>
    <row r="2" spans="1:51" x14ac:dyDescent="0.25">
      <c r="A2" t="s">
        <v>124</v>
      </c>
      <c r="B2" t="s">
        <v>138</v>
      </c>
      <c r="C2" t="s">
        <v>120</v>
      </c>
      <c r="E2" t="s">
        <v>124</v>
      </c>
      <c r="F2" t="s">
        <v>138</v>
      </c>
      <c r="G2" t="s">
        <v>120</v>
      </c>
      <c r="I2" t="s">
        <v>124</v>
      </c>
      <c r="J2" t="s">
        <v>138</v>
      </c>
      <c r="K2" t="s">
        <v>120</v>
      </c>
      <c r="M2" t="s">
        <v>124</v>
      </c>
      <c r="N2" t="s">
        <v>138</v>
      </c>
      <c r="O2" t="s">
        <v>120</v>
      </c>
      <c r="Q2" t="s">
        <v>124</v>
      </c>
      <c r="R2" t="s">
        <v>138</v>
      </c>
      <c r="S2" t="s">
        <v>120</v>
      </c>
      <c r="U2" t="s">
        <v>124</v>
      </c>
      <c r="V2" t="s">
        <v>138</v>
      </c>
      <c r="W2" t="s">
        <v>120</v>
      </c>
      <c r="Y2" t="s">
        <v>124</v>
      </c>
      <c r="Z2" t="s">
        <v>138</v>
      </c>
      <c r="AA2" t="s">
        <v>120</v>
      </c>
      <c r="AC2" t="s">
        <v>124</v>
      </c>
      <c r="AD2" t="s">
        <v>138</v>
      </c>
      <c r="AE2" t="s">
        <v>120</v>
      </c>
      <c r="AG2" t="s">
        <v>124</v>
      </c>
      <c r="AH2" t="s">
        <v>138</v>
      </c>
      <c r="AI2" t="s">
        <v>120</v>
      </c>
      <c r="AK2" t="s">
        <v>124</v>
      </c>
      <c r="AL2" t="s">
        <v>138</v>
      </c>
      <c r="AM2" t="s">
        <v>120</v>
      </c>
      <c r="AO2" t="s">
        <v>124</v>
      </c>
      <c r="AP2" t="s">
        <v>138</v>
      </c>
      <c r="AQ2" t="s">
        <v>120</v>
      </c>
      <c r="AS2" t="s">
        <v>124</v>
      </c>
      <c r="AT2" t="s">
        <v>138</v>
      </c>
      <c r="AU2" t="s">
        <v>120</v>
      </c>
      <c r="AW2" t="s">
        <v>124</v>
      </c>
      <c r="AX2" t="s">
        <v>138</v>
      </c>
      <c r="AY2" t="s">
        <v>120</v>
      </c>
    </row>
    <row r="3" spans="1:51" x14ac:dyDescent="0.25">
      <c r="A3">
        <v>1</v>
      </c>
      <c r="B3" t="str">
        <f>INDEX(Rankings!$C$15:$AH$31,'Projected Win Totals v2'!A3,MATCH(A$1,Rankings!$C$2:$AH$2,0))</f>
        <v>Titans</v>
      </c>
      <c r="C3" s="19">
        <v>0.34300000000000003</v>
      </c>
      <c r="E3">
        <v>1</v>
      </c>
      <c r="F3" t="str">
        <f>INDEX(Rankings!$C$15:$AH$31,'Projected Win Totals v2'!E3,MATCH(E$1,Rankings!$C$2:$AH$2,0))</f>
        <v>Redskins</v>
      </c>
      <c r="G3" s="19">
        <v>0.72250000000000003</v>
      </c>
      <c r="I3">
        <v>1</v>
      </c>
      <c r="J3" t="str">
        <f>INDEX(Rankings!$C$15:$AH$31,'Projected Win Totals v2'!I3,MATCH(I$1,Rankings!$C$2:$AH$2,0))</f>
        <v>Steelers</v>
      </c>
      <c r="K3" s="19">
        <v>0.86150000000000004</v>
      </c>
      <c r="M3">
        <v>1</v>
      </c>
      <c r="N3" t="str">
        <f>INDEX(Rankings!$C$15:$AH$31,'Projected Win Totals v2'!M3,MATCH(M$1,Rankings!$C$2:$AH$2,0))</f>
        <v>Jaguars</v>
      </c>
      <c r="O3" s="19">
        <v>0.64349999999999996</v>
      </c>
      <c r="Q3">
        <v>1</v>
      </c>
      <c r="R3" t="str">
        <f>INDEX(Rankings!$C$15:$AH$31,'Projected Win Totals v2'!Q3,MATCH(Q$1,Rankings!$C$2:$AH$2,0))</f>
        <v>Panthers</v>
      </c>
      <c r="S3" s="19">
        <v>0.46850000000000003</v>
      </c>
      <c r="U3">
        <v>1</v>
      </c>
      <c r="V3" t="str">
        <f>INDEX(Rankings!$C$15:$AH$31,'Projected Win Totals v2'!U3,MATCH(U$1,Rankings!$C$2:$AH$2,0))</f>
        <v>Giants</v>
      </c>
      <c r="W3" s="19">
        <v>0.73950000000000005</v>
      </c>
      <c r="Y3">
        <v>1</v>
      </c>
      <c r="Z3" t="str">
        <f>INDEX(Rankings!$C$15:$AH$31,'Projected Win Totals v2'!Y3,MATCH(Y$1,Rankings!$C$2:$AH$2,0))</f>
        <v>Bengals</v>
      </c>
      <c r="AA3" s="19">
        <v>0.77549999999999997</v>
      </c>
      <c r="AC3">
        <v>1</v>
      </c>
      <c r="AD3" t="str">
        <f>INDEX(Rankings!$C$15:$AH$31,'Projected Win Totals v2'!AC3,MATCH(AC$1,Rankings!$C$2:$AH$2,0))</f>
        <v>Bears</v>
      </c>
      <c r="AE3" s="19">
        <v>0.434</v>
      </c>
      <c r="AG3">
        <v>1</v>
      </c>
      <c r="AH3" t="str">
        <f>INDEX(Rankings!$C$15:$AH$31,'Projected Win Totals v2'!AG3,MATCH(AG$1,Rankings!$C$2:$AH$2,0))</f>
        <v>Buccaneers</v>
      </c>
      <c r="AI3" s="19">
        <v>0.70850000000000002</v>
      </c>
      <c r="AK3">
        <v>1</v>
      </c>
      <c r="AL3" t="str">
        <f>INDEX(Rankings!$C$15:$AH$31,'Projected Win Totals v2'!AK3,MATCH(AK$1,Rankings!$C$2:$AH$2,0))</f>
        <v>Ravens</v>
      </c>
      <c r="AM3" s="19">
        <v>0.02</v>
      </c>
      <c r="AO3">
        <v>1</v>
      </c>
      <c r="AP3" t="str">
        <f>INDEX(Rankings!$C$15:$AH$31,'Projected Win Totals v2'!AO3,MATCH(AO$1,Rankings!$C$2:$AH$2,0))</f>
        <v>49ers</v>
      </c>
      <c r="AQ3" s="19">
        <v>0.30349999999999999</v>
      </c>
      <c r="AS3">
        <v>1</v>
      </c>
      <c r="AT3" t="str">
        <f>INDEX(Rankings!$C$15:$AH$31,'Projected Win Totals v2'!AS3,MATCH(AS$1,Rankings!$C$2:$AH$2,0))</f>
        <v>Dolphins</v>
      </c>
      <c r="AU3" s="19">
        <v>0.98099999999999998</v>
      </c>
      <c r="AW3">
        <v>1</v>
      </c>
      <c r="AX3" t="str">
        <f>INDEX(Rankings!$C$15:$AH$31,'Projected Win Totals v2'!AW3,MATCH(AW$1,Rankings!$C$2:$AH$2,0))</f>
        <v>Patriots</v>
      </c>
      <c r="AY3" s="19">
        <v>0.15</v>
      </c>
    </row>
    <row r="4" spans="1:51" x14ac:dyDescent="0.25">
      <c r="A4">
        <v>2</v>
      </c>
      <c r="B4" t="str">
        <f>INDEX(Rankings!$C$15:$AH$31,'Projected Win Totals v2'!A4,MATCH(A$1,Rankings!$C$2:$AH$2,0))</f>
        <v>Jets</v>
      </c>
      <c r="C4" s="19">
        <v>0.85099999999999998</v>
      </c>
      <c r="E4">
        <v>2</v>
      </c>
      <c r="F4" t="str">
        <f>INDEX(Rankings!$C$15:$AH$31,'Projected Win Totals v2'!E4,MATCH(E$1,Rankings!$C$2:$AH$2,0))</f>
        <v>Falcons</v>
      </c>
      <c r="G4" s="19">
        <v>0.65400000000000003</v>
      </c>
      <c r="I4">
        <v>2</v>
      </c>
      <c r="J4" t="str">
        <f>INDEX(Rankings!$C$15:$AH$31,'Projected Win Totals v2'!I4,MATCH(I$1,Rankings!$C$2:$AH$2,0))</f>
        <v>Dolphins</v>
      </c>
      <c r="K4" s="19">
        <v>0.99250000000000005</v>
      </c>
      <c r="M4">
        <v>2</v>
      </c>
      <c r="N4" t="str">
        <f>INDEX(Rankings!$C$15:$AH$31,'Projected Win Totals v2'!M4,MATCH(M$1,Rankings!$C$2:$AH$2,0))</f>
        <v>Raiders</v>
      </c>
      <c r="O4" s="19">
        <v>0.77500000000000002</v>
      </c>
      <c r="Q4">
        <v>2</v>
      </c>
      <c r="R4" t="str">
        <f>INDEX(Rankings!$C$15:$AH$31,'Projected Win Totals v2'!Q4,MATCH(Q$1,Rankings!$C$2:$AH$2,0))</f>
        <v>Saints</v>
      </c>
      <c r="S4" s="19">
        <v>0.59599999999999997</v>
      </c>
      <c r="U4">
        <v>2</v>
      </c>
      <c r="V4" t="str">
        <f>INDEX(Rankings!$C$15:$AH$31,'Projected Win Totals v2'!U4,MATCH(U$1,Rankings!$C$2:$AH$2,0))</f>
        <v>Redskins</v>
      </c>
      <c r="W4" s="19">
        <v>0.88449999999999995</v>
      </c>
      <c r="Y4">
        <v>2</v>
      </c>
      <c r="Z4" t="str">
        <f>INDEX(Rankings!$C$15:$AH$31,'Projected Win Totals v2'!Y4,MATCH(Y$1,Rankings!$C$2:$AH$2,0))</f>
        <v>Steelers</v>
      </c>
      <c r="AA4" s="19">
        <v>0.64400000000000002</v>
      </c>
      <c r="AC4">
        <v>2</v>
      </c>
      <c r="AD4" t="str">
        <f>INDEX(Rankings!$C$15:$AH$31,'Projected Win Totals v2'!AC4,MATCH(AC$1,Rankings!$C$2:$AH$2,0))</f>
        <v>Vikings</v>
      </c>
      <c r="AE4" s="19">
        <v>0.48649999999999999</v>
      </c>
      <c r="AG4">
        <v>2</v>
      </c>
      <c r="AH4" t="str">
        <f>INDEX(Rankings!$C$15:$AH$31,'Projected Win Totals v2'!AG4,MATCH(AG$1,Rankings!$C$2:$AH$2,0))</f>
        <v>Bengals</v>
      </c>
      <c r="AI4" s="19">
        <v>0.90700000000000003</v>
      </c>
      <c r="AK4">
        <v>2</v>
      </c>
      <c r="AL4" t="str">
        <f>INDEX(Rankings!$C$15:$AH$31,'Projected Win Totals v2'!AK4,MATCH(AK$1,Rankings!$C$2:$AH$2,0))</f>
        <v>Patriots</v>
      </c>
      <c r="AM4" s="19">
        <v>8.9999999999999993E-3</v>
      </c>
      <c r="AO4">
        <v>2</v>
      </c>
      <c r="AP4" t="str">
        <f>INDEX(Rankings!$C$15:$AH$31,'Projected Win Totals v2'!AO4,MATCH(AO$1,Rankings!$C$2:$AH$2,0))</f>
        <v>Panthers</v>
      </c>
      <c r="AQ4" s="19">
        <v>0.45300000000000001</v>
      </c>
      <c r="AS4">
        <v>2</v>
      </c>
      <c r="AT4" t="str">
        <f>INDEX(Rankings!$C$15:$AH$31,'Projected Win Totals v2'!AS4,MATCH(AS$1,Rankings!$C$2:$AH$2,0))</f>
        <v>Cardinals</v>
      </c>
      <c r="AU4" s="19">
        <v>0.77249999999999996</v>
      </c>
      <c r="AW4">
        <v>2</v>
      </c>
      <c r="AX4" t="str">
        <f>INDEX(Rankings!$C$15:$AH$31,'Projected Win Totals v2'!AW4,MATCH(AW$1,Rankings!$C$2:$AH$2,0))</f>
        <v>Seahawks</v>
      </c>
      <c r="AY4" s="19">
        <v>0.36099999999999999</v>
      </c>
    </row>
    <row r="5" spans="1:51" x14ac:dyDescent="0.25">
      <c r="A5">
        <v>3</v>
      </c>
      <c r="B5" t="str">
        <f>INDEX(Rankings!$C$15:$AH$31,'Projected Win Totals v2'!A5,MATCH(A$1,Rankings!$C$2:$AH$2,0))</f>
        <v>Rams</v>
      </c>
      <c r="C5" s="19">
        <v>0.44750000000000001</v>
      </c>
      <c r="E5">
        <v>3</v>
      </c>
      <c r="F5" t="str">
        <f>INDEX(Rankings!$C$15:$AH$31,'Projected Win Totals v2'!E5,MATCH(E$1,Rankings!$C$2:$AH$2,0))</f>
        <v>Lions</v>
      </c>
      <c r="G5" s="19">
        <v>0.504</v>
      </c>
      <c r="I5">
        <v>3</v>
      </c>
      <c r="J5" t="str">
        <f>INDEX(Rankings!$C$15:$AH$31,'Projected Win Totals v2'!I5,MATCH(I$1,Rankings!$C$2:$AH$2,0))</f>
        <v>Jets</v>
      </c>
      <c r="K5" s="19">
        <v>0.91200000000000003</v>
      </c>
      <c r="M5">
        <v>3</v>
      </c>
      <c r="N5" t="str">
        <f>INDEX(Rankings!$C$15:$AH$31,'Projected Win Totals v2'!M5,MATCH(M$1,Rankings!$C$2:$AH$2,0))</f>
        <v>Ravens</v>
      </c>
      <c r="O5" s="19">
        <v>0.50049999999999994</v>
      </c>
      <c r="Q5">
        <v>3</v>
      </c>
      <c r="R5" t="str">
        <f>INDEX(Rankings!$C$15:$AH$31,'Projected Win Totals v2'!Q5,MATCH(Q$1,Rankings!$C$2:$AH$2,0))</f>
        <v>Browns</v>
      </c>
      <c r="S5" s="19">
        <v>0.52800000000000002</v>
      </c>
      <c r="U5">
        <v>3</v>
      </c>
      <c r="V5" t="str">
        <f>INDEX(Rankings!$C$15:$AH$31,'Projected Win Totals v2'!U5,MATCH(U$1,Rankings!$C$2:$AH$2,0))</f>
        <v>Dolphins</v>
      </c>
      <c r="W5" s="19">
        <v>0.95150000000000001</v>
      </c>
      <c r="Y5">
        <v>3</v>
      </c>
      <c r="Z5" t="str">
        <f>INDEX(Rankings!$C$15:$AH$31,'Projected Win Totals v2'!Y5,MATCH(Y$1,Rankings!$C$2:$AH$2,0))</f>
        <v>Saints</v>
      </c>
      <c r="AA5" s="19">
        <v>0.59099999999999997</v>
      </c>
      <c r="AC5">
        <v>3</v>
      </c>
      <c r="AD5" t="str">
        <f>INDEX(Rankings!$C$15:$AH$31,'Projected Win Totals v2'!AC5,MATCH(AC$1,Rankings!$C$2:$AH$2,0))</f>
        <v>Broncos</v>
      </c>
      <c r="AE5" s="19">
        <v>0.69450000000000001</v>
      </c>
      <c r="AG5">
        <v>3</v>
      </c>
      <c r="AH5" t="str">
        <f>INDEX(Rankings!$C$15:$AH$31,'Projected Win Totals v2'!AG5,MATCH(AG$1,Rankings!$C$2:$AH$2,0))</f>
        <v>Steelers</v>
      </c>
      <c r="AI5" s="19">
        <v>0.72450000000000003</v>
      </c>
      <c r="AK5">
        <v>3</v>
      </c>
      <c r="AL5" t="str">
        <f>INDEX(Rankings!$C$15:$AH$31,'Projected Win Totals v2'!AK5,MATCH(AK$1,Rankings!$C$2:$AH$2,0))</f>
        <v>Cowboys</v>
      </c>
      <c r="AM5" s="19">
        <v>3.2000000000000001E-2</v>
      </c>
      <c r="AO5">
        <v>3</v>
      </c>
      <c r="AP5" t="str">
        <f>INDEX(Rankings!$C$15:$AH$31,'Projected Win Totals v2'!AO5,MATCH(AO$1,Rankings!$C$2:$AH$2,0))</f>
        <v>Giants</v>
      </c>
      <c r="AQ5" s="19">
        <v>0.58350000000000002</v>
      </c>
      <c r="AS5">
        <v>3</v>
      </c>
      <c r="AT5" t="str">
        <f>INDEX(Rankings!$C$15:$AH$31,'Projected Win Totals v2'!AS5,MATCH(AS$1,Rankings!$C$2:$AH$2,0))</f>
        <v>Chiefs</v>
      </c>
      <c r="AU5" s="19">
        <v>0.47199999999999998</v>
      </c>
      <c r="AW5">
        <v>3</v>
      </c>
      <c r="AX5" t="str">
        <f>INDEX(Rankings!$C$15:$AH$31,'Projected Win Totals v2'!AW5,MATCH(AW$1,Rankings!$C$2:$AH$2,0))</f>
        <v>49ers</v>
      </c>
      <c r="AY5" s="19">
        <v>0.27400000000000002</v>
      </c>
    </row>
    <row r="6" spans="1:51" x14ac:dyDescent="0.25">
      <c r="A6">
        <v>4</v>
      </c>
      <c r="B6" t="str">
        <f>INDEX(Rankings!$C$15:$AH$31,'Projected Win Totals v2'!A6,MATCH(A$1,Rankings!$C$2:$AH$2,0))</f>
        <v>Ravens</v>
      </c>
      <c r="C6" s="19">
        <v>0.38700000000000001</v>
      </c>
      <c r="D6" s="90"/>
      <c r="E6">
        <v>4</v>
      </c>
      <c r="F6" t="str">
        <f>INDEX(Rankings!$C$15:$AH$31,'Projected Win Totals v2'!E6,MATCH(E$1,Rankings!$C$2:$AH$2,0))</f>
        <v>Packers</v>
      </c>
      <c r="G6" s="19">
        <v>0.45500000000000002</v>
      </c>
      <c r="H6" s="91"/>
      <c r="I6">
        <v>4</v>
      </c>
      <c r="J6" t="str">
        <f>INDEX(Rankings!$C$15:$AH$31,'Projected Win Totals v2'!I6,MATCH(I$1,Rankings!$C$2:$AH$2,0))</f>
        <v>Bills</v>
      </c>
      <c r="K6" s="19">
        <v>0.77700000000000002</v>
      </c>
      <c r="M6">
        <v>4</v>
      </c>
      <c r="N6" t="str">
        <f>INDEX(Rankings!$C$15:$AH$31,'Projected Win Totals v2'!M6,MATCH(M$1,Rankings!$C$2:$AH$2,0))</f>
        <v>Lions</v>
      </c>
      <c r="O6" s="19">
        <v>0.621</v>
      </c>
      <c r="Q6">
        <v>4</v>
      </c>
      <c r="R6" t="str">
        <f>INDEX(Rankings!$C$15:$AH$31,'Projected Win Totals v2'!Q6,MATCH(Q$1,Rankings!$C$2:$AH$2,0))</f>
        <v>Buccaneers</v>
      </c>
      <c r="S6" s="19">
        <v>0.51549999999999996</v>
      </c>
      <c r="U6">
        <v>4</v>
      </c>
      <c r="V6" t="str">
        <f>INDEX(Rankings!$C$15:$AH$31,'Projected Win Totals v2'!U6,MATCH(U$1,Rankings!$C$2:$AH$2,0))</f>
        <v>Saints</v>
      </c>
      <c r="W6" s="19">
        <v>0.67849999999999999</v>
      </c>
      <c r="Y6">
        <v>4</v>
      </c>
      <c r="Z6" t="str">
        <f>INDEX(Rankings!$C$15:$AH$31,'Projected Win Totals v2'!Y6,MATCH(Y$1,Rankings!$C$2:$AH$2,0))</f>
        <v>Cardinals</v>
      </c>
      <c r="AA6" s="19">
        <v>0.80049999999999999</v>
      </c>
      <c r="AC6">
        <v>4</v>
      </c>
      <c r="AD6" t="str">
        <f>INDEX(Rankings!$C$15:$AH$31,'Projected Win Totals v2'!AC6,MATCH(AC$1,Rankings!$C$2:$AH$2,0))</f>
        <v>Eagles</v>
      </c>
      <c r="AE6" s="19">
        <v>0.54849999999999999</v>
      </c>
      <c r="AG6">
        <v>4</v>
      </c>
      <c r="AH6" t="str">
        <f>INDEX(Rankings!$C$15:$AH$31,'Projected Win Totals v2'!AG6,MATCH(AG$1,Rankings!$C$2:$AH$2,0))</f>
        <v>Bye</v>
      </c>
      <c r="AI6" s="19" t="e">
        <v>#N/A</v>
      </c>
      <c r="AK6">
        <v>4</v>
      </c>
      <c r="AL6" t="str">
        <f>INDEX(Rankings!$C$15:$AH$31,'Projected Win Totals v2'!AK6,MATCH(AK$1,Rankings!$C$2:$AH$2,0))</f>
        <v>Chargers</v>
      </c>
      <c r="AM6" s="19">
        <v>1.15E-2</v>
      </c>
      <c r="AO6">
        <v>4</v>
      </c>
      <c r="AP6" t="str">
        <f>INDEX(Rankings!$C$15:$AH$31,'Projected Win Totals v2'!AO6,MATCH(AO$1,Rankings!$C$2:$AH$2,0))</f>
        <v>Rams</v>
      </c>
      <c r="AQ6" s="19">
        <v>0.45850000000000002</v>
      </c>
      <c r="AS6">
        <v>4</v>
      </c>
      <c r="AT6" t="str">
        <f>INDEX(Rankings!$C$15:$AH$31,'Projected Win Totals v2'!AS6,MATCH(AS$1,Rankings!$C$2:$AH$2,0))</f>
        <v>Browns</v>
      </c>
      <c r="AU6" s="19">
        <v>0.61250000000000004</v>
      </c>
      <c r="AW6">
        <v>4</v>
      </c>
      <c r="AX6" t="str">
        <f>INDEX(Rankings!$C$15:$AH$31,'Projected Win Totals v2'!AW6,MATCH(AW$1,Rankings!$C$2:$AH$2,0))</f>
        <v>Bengals</v>
      </c>
      <c r="AY6" s="19">
        <v>0.8115</v>
      </c>
    </row>
    <row r="7" spans="1:51" x14ac:dyDescent="0.25">
      <c r="A7">
        <v>5</v>
      </c>
      <c r="B7" t="str">
        <f>INDEX(Rankings!$C$15:$AH$31,'Projected Win Totals v2'!A7,MATCH(A$1,Rankings!$C$2:$AH$2,0))</f>
        <v>49ers</v>
      </c>
      <c r="C7" s="19">
        <v>0.30449999999999999</v>
      </c>
      <c r="E7">
        <v>5</v>
      </c>
      <c r="F7" t="str">
        <f>INDEX(Rankings!$C$15:$AH$31,'Projected Win Totals v2'!E7,MATCH(E$1,Rankings!$C$2:$AH$2,0))</f>
        <v>Jets</v>
      </c>
      <c r="G7" s="19">
        <v>0.73099999999999998</v>
      </c>
      <c r="I7">
        <v>5</v>
      </c>
      <c r="J7" t="str">
        <f>INDEX(Rankings!$C$15:$AH$31,'Projected Win Totals v2'!I7,MATCH(I$1,Rankings!$C$2:$AH$2,0))</f>
        <v>Redskins</v>
      </c>
      <c r="K7" s="19">
        <v>0.95850000000000002</v>
      </c>
      <c r="M7">
        <v>5</v>
      </c>
      <c r="N7" t="str">
        <f>INDEX(Rankings!$C$15:$AH$31,'Projected Win Totals v2'!M7,MATCH(M$1,Rankings!$C$2:$AH$2,0))</f>
        <v>Colts</v>
      </c>
      <c r="O7" s="19">
        <v>0.62649999999999995</v>
      </c>
      <c r="Q7">
        <v>5</v>
      </c>
      <c r="R7" t="str">
        <f>INDEX(Rankings!$C$15:$AH$31,'Projected Win Totals v2'!Q7,MATCH(Q$1,Rankings!$C$2:$AH$2,0))</f>
        <v>Seahawks</v>
      </c>
      <c r="S7" s="19">
        <v>0.495</v>
      </c>
      <c r="U7">
        <v>5</v>
      </c>
      <c r="V7" t="str">
        <f>INDEX(Rankings!$C$15:$AH$31,'Projected Win Totals v2'!U7,MATCH(U$1,Rankings!$C$2:$AH$2,0))</f>
        <v>Packers</v>
      </c>
      <c r="W7" s="19">
        <v>0.61699999999999999</v>
      </c>
      <c r="Y7">
        <v>5</v>
      </c>
      <c r="Z7" t="str">
        <f>INDEX(Rankings!$C$15:$AH$31,'Projected Win Totals v2'!Y7,MATCH(Y$1,Rankings!$C$2:$AH$2,0))</f>
        <v>Rams</v>
      </c>
      <c r="AA7" s="19">
        <v>0.51849999999999996</v>
      </c>
      <c r="AC7">
        <v>5</v>
      </c>
      <c r="AD7" t="str">
        <f>INDEX(Rankings!$C$15:$AH$31,'Projected Win Totals v2'!AC7,MATCH(AC$1,Rankings!$C$2:$AH$2,0))</f>
        <v>Cowboys</v>
      </c>
      <c r="AE7" s="19">
        <v>0.38400000000000001</v>
      </c>
      <c r="AG7">
        <v>5</v>
      </c>
      <c r="AH7" t="str">
        <f>INDEX(Rankings!$C$15:$AH$31,'Projected Win Totals v2'!AG7,MATCH(AG$1,Rankings!$C$2:$AH$2,0))</f>
        <v>Browns</v>
      </c>
      <c r="AI7" s="19">
        <v>0.67849999999999999</v>
      </c>
      <c r="AK7">
        <v>5</v>
      </c>
      <c r="AL7" t="str">
        <f>INDEX(Rankings!$C$15:$AH$31,'Projected Win Totals v2'!AK7,MATCH(AK$1,Rankings!$C$2:$AH$2,0))</f>
        <v>Bye</v>
      </c>
      <c r="AM7" s="19" t="e">
        <v>#N/A</v>
      </c>
      <c r="AO7">
        <v>5</v>
      </c>
      <c r="AP7" t="str">
        <f>INDEX(Rankings!$C$15:$AH$31,'Projected Win Totals v2'!AO7,MATCH(AO$1,Rankings!$C$2:$AH$2,0))</f>
        <v>Saints</v>
      </c>
      <c r="AQ7" s="19">
        <v>0.54500000000000004</v>
      </c>
      <c r="AS7">
        <v>5</v>
      </c>
      <c r="AT7" t="str">
        <f>INDEX(Rankings!$C$15:$AH$31,'Projected Win Totals v2'!AS7,MATCH(AS$1,Rankings!$C$2:$AH$2,0))</f>
        <v>Steelers</v>
      </c>
      <c r="AU7" s="19">
        <v>0.67300000000000004</v>
      </c>
      <c r="AW7">
        <v>5</v>
      </c>
      <c r="AX7" t="str">
        <f>INDEX(Rankings!$C$15:$AH$31,'Projected Win Totals v2'!AW7,MATCH(AW$1,Rankings!$C$2:$AH$2,0))</f>
        <v>Ravens</v>
      </c>
      <c r="AY7" s="19">
        <v>0.32200000000000001</v>
      </c>
    </row>
    <row r="8" spans="1:51" x14ac:dyDescent="0.25">
      <c r="A8">
        <v>6</v>
      </c>
      <c r="B8" t="str">
        <f>INDEX(Rankings!$C$15:$AH$31,'Projected Win Totals v2'!A8,MATCH(A$1,Rankings!$C$2:$AH$2,0))</f>
        <v>Seahawks</v>
      </c>
      <c r="C8" s="19">
        <v>0.42799999999999999</v>
      </c>
      <c r="E8">
        <v>6</v>
      </c>
      <c r="F8" t="str">
        <f>INDEX(Rankings!$C$15:$AH$31,'Projected Win Totals v2'!E8,MATCH(E$1,Rankings!$C$2:$AH$2,0))</f>
        <v>Vikings</v>
      </c>
      <c r="G8" s="19">
        <v>0.40749999999999997</v>
      </c>
      <c r="I8">
        <v>6</v>
      </c>
      <c r="J8" t="str">
        <f>INDEX(Rankings!$C$15:$AH$31,'Projected Win Totals v2'!I8,MATCH(I$1,Rankings!$C$2:$AH$2,0))</f>
        <v>Giants</v>
      </c>
      <c r="K8" s="19">
        <v>0.87549999999999994</v>
      </c>
      <c r="M8">
        <v>6</v>
      </c>
      <c r="N8" t="str">
        <f>INDEX(Rankings!$C$15:$AH$31,'Projected Win Totals v2'!M8,MATCH(M$1,Rankings!$C$2:$AH$2,0))</f>
        <v>Texans</v>
      </c>
      <c r="O8" s="19">
        <v>0.58599999999999997</v>
      </c>
      <c r="Q8">
        <v>6</v>
      </c>
      <c r="R8" t="str">
        <f>INDEX(Rankings!$C$15:$AH$31,'Projected Win Totals v2'!Q8,MATCH(Q$1,Rankings!$C$2:$AH$2,0))</f>
        <v>49ers</v>
      </c>
      <c r="S8" s="19">
        <v>0.377</v>
      </c>
      <c r="U8">
        <v>6</v>
      </c>
      <c r="V8" t="str">
        <f>INDEX(Rankings!$C$15:$AH$31,'Projected Win Totals v2'!U8,MATCH(U$1,Rankings!$C$2:$AH$2,0))</f>
        <v>Jets</v>
      </c>
      <c r="W8" s="19">
        <v>0.88200000000000001</v>
      </c>
      <c r="Y8">
        <v>6</v>
      </c>
      <c r="Z8" t="str">
        <f>INDEX(Rankings!$C$15:$AH$31,'Projected Win Totals v2'!Y8,MATCH(Y$1,Rankings!$C$2:$AH$2,0))</f>
        <v>Browns</v>
      </c>
      <c r="AA8" s="19">
        <v>0.58950000000000002</v>
      </c>
      <c r="AC8">
        <v>6</v>
      </c>
      <c r="AD8" t="str">
        <f>INDEX(Rankings!$C$15:$AH$31,'Projected Win Totals v2'!AC8,MATCH(AC$1,Rankings!$C$2:$AH$2,0))</f>
        <v>Lions</v>
      </c>
      <c r="AE8" s="19">
        <v>0.59250000000000003</v>
      </c>
      <c r="AG8">
        <v>6</v>
      </c>
      <c r="AH8" t="str">
        <f>INDEX(Rankings!$C$15:$AH$31,'Projected Win Totals v2'!AG8,MATCH(AG$1,Rankings!$C$2:$AH$2,0))</f>
        <v>Rams</v>
      </c>
      <c r="AI8" s="19">
        <v>0.65500000000000003</v>
      </c>
      <c r="AK8">
        <v>6</v>
      </c>
      <c r="AL8" t="str">
        <f>INDEX(Rankings!$C$15:$AH$31,'Projected Win Totals v2'!AK8,MATCH(AK$1,Rankings!$C$2:$AH$2,0))</f>
        <v>Redskins</v>
      </c>
      <c r="AM8" s="19">
        <v>1.6500000000000001E-2</v>
      </c>
      <c r="AO8">
        <v>6</v>
      </c>
      <c r="AP8" t="str">
        <f>INDEX(Rankings!$C$15:$AH$31,'Projected Win Totals v2'!AO8,MATCH(AO$1,Rankings!$C$2:$AH$2,0))</f>
        <v>Panthers</v>
      </c>
      <c r="AQ8" s="19">
        <v>0.439</v>
      </c>
      <c r="AS8">
        <v>6</v>
      </c>
      <c r="AT8" t="str">
        <f>INDEX(Rankings!$C$15:$AH$31,'Projected Win Totals v2'!AS8,MATCH(AS$1,Rankings!$C$2:$AH$2,0))</f>
        <v>Bengals</v>
      </c>
      <c r="AU8" s="19">
        <v>0.79049999999999998</v>
      </c>
      <c r="AW8">
        <v>6</v>
      </c>
      <c r="AX8" t="str">
        <f>INDEX(Rankings!$C$15:$AH$31,'Projected Win Totals v2'!AW8,MATCH(AW$1,Rankings!$C$2:$AH$2,0))</f>
        <v>Chargers</v>
      </c>
      <c r="AY8" s="19">
        <v>0.33400000000000002</v>
      </c>
    </row>
    <row r="9" spans="1:51" x14ac:dyDescent="0.25">
      <c r="A9">
        <v>7</v>
      </c>
      <c r="B9" t="str">
        <f>INDEX(Rankings!$C$15:$AH$31,'Projected Win Totals v2'!A9,MATCH(A$1,Rankings!$C$2:$AH$2,0))</f>
        <v>Bye</v>
      </c>
      <c r="C9" s="19" t="e">
        <v>#N/A</v>
      </c>
      <c r="E9">
        <v>7</v>
      </c>
      <c r="F9" t="str">
        <f>INDEX(Rankings!$C$15:$AH$31,'Projected Win Totals v2'!E9,MATCH(E$1,Rankings!$C$2:$AH$2,0))</f>
        <v>Cowboys</v>
      </c>
      <c r="G9" s="19">
        <v>0.33500000000000002</v>
      </c>
      <c r="I9">
        <v>7</v>
      </c>
      <c r="J9" t="str">
        <f>INDEX(Rankings!$C$15:$AH$31,'Projected Win Totals v2'!I9,MATCH(I$1,Rankings!$C$2:$AH$2,0))</f>
        <v>Jets</v>
      </c>
      <c r="K9" s="19">
        <v>0.95599999999999996</v>
      </c>
      <c r="M9">
        <v>7</v>
      </c>
      <c r="N9" t="str">
        <f>INDEX(Rankings!$C$15:$AH$31,'Projected Win Totals v2'!M9,MATCH(M$1,Rankings!$C$2:$AH$2,0))</f>
        <v>Broncos</v>
      </c>
      <c r="O9" s="19">
        <v>0.70499999999999996</v>
      </c>
      <c r="Q9">
        <v>7</v>
      </c>
      <c r="R9" t="str">
        <f>INDEX(Rankings!$C$15:$AH$31,'Projected Win Totals v2'!Q9,MATCH(Q$1,Rankings!$C$2:$AH$2,0))</f>
        <v>Falcons</v>
      </c>
      <c r="S9" s="19">
        <v>0.67949999999999999</v>
      </c>
      <c r="U9">
        <v>7</v>
      </c>
      <c r="V9" t="str">
        <f>INDEX(Rankings!$C$15:$AH$31,'Projected Win Totals v2'!U9,MATCH(U$1,Rankings!$C$2:$AH$2,0))</f>
        <v>Eagles</v>
      </c>
      <c r="W9" s="19">
        <v>0.66500000000000004</v>
      </c>
      <c r="Y9">
        <v>7</v>
      </c>
      <c r="Z9" t="str">
        <f>INDEX(Rankings!$C$15:$AH$31,'Projected Win Totals v2'!Y9,MATCH(Y$1,Rankings!$C$2:$AH$2,0))</f>
        <v>Ravens</v>
      </c>
      <c r="AA9" s="19">
        <v>0.45350000000000001</v>
      </c>
      <c r="AC9">
        <v>7</v>
      </c>
      <c r="AD9" t="str">
        <f>INDEX(Rankings!$C$15:$AH$31,'Projected Win Totals v2'!AC9,MATCH(AC$1,Rankings!$C$2:$AH$2,0))</f>
        <v>Raiders</v>
      </c>
      <c r="AE9" s="19">
        <v>0.69699999999999995</v>
      </c>
      <c r="AG9">
        <v>7</v>
      </c>
      <c r="AH9" t="str">
        <f>INDEX(Rankings!$C$15:$AH$31,'Projected Win Totals v2'!AG9,MATCH(AG$1,Rankings!$C$2:$AH$2,0))</f>
        <v>Redskins</v>
      </c>
      <c r="AI9" s="19">
        <v>0.89949999999999997</v>
      </c>
      <c r="AK9">
        <v>7</v>
      </c>
      <c r="AL9" t="str">
        <f>INDEX(Rankings!$C$15:$AH$31,'Projected Win Totals v2'!AK9,MATCH(AK$1,Rankings!$C$2:$AH$2,0))</f>
        <v>Bills</v>
      </c>
      <c r="AM9" s="19">
        <v>2.6499999999999999E-2</v>
      </c>
      <c r="AO9">
        <v>7</v>
      </c>
      <c r="AP9" t="str">
        <f>INDEX(Rankings!$C$15:$AH$31,'Projected Win Totals v2'!AO9,MATCH(AO$1,Rankings!$C$2:$AH$2,0))</f>
        <v>Bye</v>
      </c>
      <c r="AQ9" s="19" t="e">
        <v>#N/A</v>
      </c>
      <c r="AS9">
        <v>7</v>
      </c>
      <c r="AT9" t="str">
        <f>INDEX(Rankings!$C$15:$AH$31,'Projected Win Totals v2'!AS9,MATCH(AS$1,Rankings!$C$2:$AH$2,0))</f>
        <v>Seahawks</v>
      </c>
      <c r="AU9" s="19">
        <v>0.55449999999999999</v>
      </c>
      <c r="AW9">
        <v>7</v>
      </c>
      <c r="AX9" t="str">
        <f>INDEX(Rankings!$C$15:$AH$31,'Projected Win Totals v2'!AW9,MATCH(AW$1,Rankings!$C$2:$AH$2,0))</f>
        <v>Bye</v>
      </c>
      <c r="AY9" s="19" t="e">
        <v>#N/A</v>
      </c>
    </row>
    <row r="10" spans="1:51" x14ac:dyDescent="0.25">
      <c r="A10">
        <v>8</v>
      </c>
      <c r="B10" t="str">
        <f>INDEX(Rankings!$C$15:$AH$31,'Projected Win Totals v2'!A10,MATCH(A$1,Rankings!$C$2:$AH$2,0))</f>
        <v>Patriots</v>
      </c>
      <c r="C10" s="19">
        <v>0.17449999999999999</v>
      </c>
      <c r="E10">
        <v>8</v>
      </c>
      <c r="F10" t="str">
        <f>INDEX(Rankings!$C$15:$AH$31,'Projected Win Totals v2'!E10,MATCH(E$1,Rankings!$C$2:$AH$2,0))</f>
        <v>Bills</v>
      </c>
      <c r="G10" s="19">
        <v>0.45550000000000002</v>
      </c>
      <c r="I10">
        <v>8</v>
      </c>
      <c r="J10" t="str">
        <f>INDEX(Rankings!$C$15:$AH$31,'Projected Win Totals v2'!I10,MATCH(I$1,Rankings!$C$2:$AH$2,0))</f>
        <v>Browns</v>
      </c>
      <c r="K10" s="19">
        <v>0.83199999999999996</v>
      </c>
      <c r="M10">
        <v>8</v>
      </c>
      <c r="N10" t="str">
        <f>INDEX(Rankings!$C$15:$AH$31,'Projected Win Totals v2'!M10,MATCH(M$1,Rankings!$C$2:$AH$2,0))</f>
        <v>Packers</v>
      </c>
      <c r="O10" s="19">
        <v>0.54949999999999999</v>
      </c>
      <c r="Q10">
        <v>8</v>
      </c>
      <c r="R10" t="str">
        <f>INDEX(Rankings!$C$15:$AH$31,'Projected Win Totals v2'!Q10,MATCH(Q$1,Rankings!$C$2:$AH$2,0))</f>
        <v>Bengals</v>
      </c>
      <c r="S10" s="19">
        <v>0.76149999999999995</v>
      </c>
      <c r="U10">
        <v>8</v>
      </c>
      <c r="V10" t="str">
        <f>INDEX(Rankings!$C$15:$AH$31,'Projected Win Totals v2'!U10,MATCH(U$1,Rankings!$C$2:$AH$2,0))</f>
        <v>Bye</v>
      </c>
      <c r="W10" s="19" t="e">
        <v>#N/A</v>
      </c>
      <c r="Y10">
        <v>8</v>
      </c>
      <c r="Z10" t="str">
        <f>INDEX(Rankings!$C$15:$AH$31,'Projected Win Totals v2'!Y10,MATCH(Y$1,Rankings!$C$2:$AH$2,0))</f>
        <v>Falcons</v>
      </c>
      <c r="AA10" s="19">
        <v>0.75049999999999994</v>
      </c>
      <c r="AC10">
        <v>8</v>
      </c>
      <c r="AD10" t="str">
        <f>INDEX(Rankings!$C$15:$AH$31,'Projected Win Totals v2'!AC10,MATCH(AC$1,Rankings!$C$2:$AH$2,0))</f>
        <v>Chiefs</v>
      </c>
      <c r="AE10" s="19">
        <v>0.45100000000000001</v>
      </c>
      <c r="AG10">
        <v>8</v>
      </c>
      <c r="AH10" t="str">
        <f>INDEX(Rankings!$C$15:$AH$31,'Projected Win Totals v2'!AG10,MATCH(AG$1,Rankings!$C$2:$AH$2,0))</f>
        <v>Panthers</v>
      </c>
      <c r="AI10" s="19">
        <v>0.61550000000000005</v>
      </c>
      <c r="AK10">
        <v>8</v>
      </c>
      <c r="AL10" t="str">
        <f>INDEX(Rankings!$C$15:$AH$31,'Projected Win Totals v2'!AK10,MATCH(AK$1,Rankings!$C$2:$AH$2,0))</f>
        <v>Steelers</v>
      </c>
      <c r="AM10" s="19">
        <v>8.9999999999999993E-3</v>
      </c>
      <c r="AO10">
        <v>8</v>
      </c>
      <c r="AP10" t="str">
        <f>INDEX(Rankings!$C$15:$AH$31,'Projected Win Totals v2'!AO10,MATCH(AO$1,Rankings!$C$2:$AH$2,0))</f>
        <v>Titans</v>
      </c>
      <c r="AQ10" s="19">
        <v>0.36799999999999999</v>
      </c>
      <c r="AS10">
        <v>8</v>
      </c>
      <c r="AT10" t="str">
        <f>INDEX(Rankings!$C$15:$AH$31,'Projected Win Totals v2'!AS10,MATCH(AS$1,Rankings!$C$2:$AH$2,0))</f>
        <v>Bye</v>
      </c>
      <c r="AU10" s="19" t="e">
        <v>#N/A</v>
      </c>
      <c r="AW10">
        <v>8</v>
      </c>
      <c r="AX10" t="str">
        <f>INDEX(Rankings!$C$15:$AH$31,'Projected Win Totals v2'!AW10,MATCH(AW$1,Rankings!$C$2:$AH$2,0))</f>
        <v>Dolphins</v>
      </c>
      <c r="AY10" s="19">
        <v>0.99050000000000005</v>
      </c>
    </row>
    <row r="11" spans="1:51" x14ac:dyDescent="0.25">
      <c r="A11">
        <v>9</v>
      </c>
      <c r="B11" t="str">
        <f>INDEX(Rankings!$C$15:$AH$31,'Projected Win Totals v2'!A11,MATCH(A$1,Rankings!$C$2:$AH$2,0))</f>
        <v>Broncos</v>
      </c>
      <c r="C11" s="19">
        <v>0.58099999999999996</v>
      </c>
      <c r="E11">
        <v>9</v>
      </c>
      <c r="F11" t="str">
        <f>INDEX(Rankings!$C$15:$AH$31,'Projected Win Totals v2'!E11,MATCH(E$1,Rankings!$C$2:$AH$2,0))</f>
        <v>Bears</v>
      </c>
      <c r="G11" s="19">
        <v>0.40799999999999997</v>
      </c>
      <c r="I11">
        <v>9</v>
      </c>
      <c r="J11" t="str">
        <f>INDEX(Rankings!$C$15:$AH$31,'Projected Win Totals v2'!I11,MATCH(I$1,Rankings!$C$2:$AH$2,0))</f>
        <v>Ravens</v>
      </c>
      <c r="K11" s="19">
        <v>0.78149999999999997</v>
      </c>
      <c r="M11">
        <v>9</v>
      </c>
      <c r="N11" t="str">
        <f>INDEX(Rankings!$C$15:$AH$31,'Projected Win Totals v2'!M11,MATCH(M$1,Rankings!$C$2:$AH$2,0))</f>
        <v>Vikings</v>
      </c>
      <c r="O11" s="19">
        <v>0.52200000000000002</v>
      </c>
      <c r="Q11">
        <v>9</v>
      </c>
      <c r="R11" t="str">
        <f>INDEX(Rankings!$C$15:$AH$31,'Projected Win Totals v2'!Q11,MATCH(Q$1,Rankings!$C$2:$AH$2,0))</f>
        <v>Bye</v>
      </c>
      <c r="S11" s="19" t="e">
        <v>#N/A</v>
      </c>
      <c r="U11">
        <v>9</v>
      </c>
      <c r="V11" t="str">
        <f>INDEX(Rankings!$C$15:$AH$31,'Projected Win Totals v2'!U11,MATCH(U$1,Rankings!$C$2:$AH$2,0))</f>
        <v>Giants</v>
      </c>
      <c r="W11" s="19">
        <v>0.74450000000000005</v>
      </c>
      <c r="Y11">
        <v>9</v>
      </c>
      <c r="Z11" t="str">
        <f>INDEX(Rankings!$C$15:$AH$31,'Projected Win Totals v2'!Y11,MATCH(Y$1,Rankings!$C$2:$AH$2,0))</f>
        <v>Buccaneers</v>
      </c>
      <c r="AA11" s="19">
        <v>0.54200000000000004</v>
      </c>
      <c r="AC11">
        <v>9</v>
      </c>
      <c r="AD11" t="str">
        <f>INDEX(Rankings!$C$15:$AH$31,'Projected Win Totals v2'!AC11,MATCH(AC$1,Rankings!$C$2:$AH$2,0))</f>
        <v>Chargers</v>
      </c>
      <c r="AE11" s="19">
        <v>0.50600000000000001</v>
      </c>
      <c r="AG11">
        <v>9</v>
      </c>
      <c r="AH11" t="str">
        <f>INDEX(Rankings!$C$15:$AH$31,'Projected Win Totals v2'!AG11,MATCH(AG$1,Rankings!$C$2:$AH$2,0))</f>
        <v>Cardinals</v>
      </c>
      <c r="AI11" s="19">
        <v>0.84499999999999997</v>
      </c>
      <c r="AK11">
        <v>9</v>
      </c>
      <c r="AL11" t="str">
        <f>INDEX(Rankings!$C$15:$AH$31,'Projected Win Totals v2'!AK11,MATCH(AK$1,Rankings!$C$2:$AH$2,0))</f>
        <v>Jets</v>
      </c>
      <c r="AM11" s="19">
        <v>7.6999999999999999E-2</v>
      </c>
      <c r="AO11">
        <v>9</v>
      </c>
      <c r="AP11" t="str">
        <f>INDEX(Rankings!$C$15:$AH$31,'Projected Win Totals v2'!AO11,MATCH(AO$1,Rankings!$C$2:$AH$2,0))</f>
        <v>Seahawks</v>
      </c>
      <c r="AQ11" s="19">
        <v>0.46200000000000002</v>
      </c>
      <c r="AS11">
        <v>9</v>
      </c>
      <c r="AT11" t="str">
        <f>INDEX(Rankings!$C$15:$AH$31,'Projected Win Totals v2'!AS11,MATCH(AS$1,Rankings!$C$2:$AH$2,0))</f>
        <v>Patriots</v>
      </c>
      <c r="AU11" s="19">
        <v>0.23949999999999999</v>
      </c>
      <c r="AW11">
        <v>9</v>
      </c>
      <c r="AX11" t="str">
        <f>INDEX(Rankings!$C$15:$AH$31,'Projected Win Totals v2'!AW11,MATCH(AW$1,Rankings!$C$2:$AH$2,0))</f>
        <v>Colts</v>
      </c>
      <c r="AY11" s="19">
        <v>0.44850000000000001</v>
      </c>
    </row>
    <row r="12" spans="1:51" x14ac:dyDescent="0.25">
      <c r="A12">
        <v>10</v>
      </c>
      <c r="B12" t="str">
        <f>INDEX(Rankings!$C$15:$AH$31,'Projected Win Totals v2'!A12,MATCH(A$1,Rankings!$C$2:$AH$2,0))</f>
        <v>Bills</v>
      </c>
      <c r="C12" s="19">
        <v>0.4415</v>
      </c>
      <c r="E12">
        <v>10</v>
      </c>
      <c r="F12" t="str">
        <f>INDEX(Rankings!$C$15:$AH$31,'Projected Win Totals v2'!E12,MATCH(E$1,Rankings!$C$2:$AH$2,0))</f>
        <v>Bye</v>
      </c>
      <c r="G12" s="19" t="e">
        <v>#N/A</v>
      </c>
      <c r="I12">
        <v>10</v>
      </c>
      <c r="J12" t="str">
        <f>INDEX(Rankings!$C$15:$AH$31,'Projected Win Totals v2'!I12,MATCH(I$1,Rankings!$C$2:$AH$2,0))</f>
        <v>Bye</v>
      </c>
      <c r="K12" s="19" t="e">
        <v>#N/A</v>
      </c>
      <c r="M12">
        <v>10</v>
      </c>
      <c r="N12" t="str">
        <f>INDEX(Rankings!$C$15:$AH$31,'Projected Win Totals v2'!M12,MATCH(M$1,Rankings!$C$2:$AH$2,0))</f>
        <v>Titans</v>
      </c>
      <c r="O12" s="19">
        <v>0.48049999999999998</v>
      </c>
      <c r="Q12">
        <v>10</v>
      </c>
      <c r="R12" t="str">
        <f>INDEX(Rankings!$C$15:$AH$31,'Projected Win Totals v2'!Q12,MATCH(Q$1,Rankings!$C$2:$AH$2,0))</f>
        <v>Steelers</v>
      </c>
      <c r="S12" s="19">
        <v>0.61599999999999999</v>
      </c>
      <c r="U12">
        <v>10</v>
      </c>
      <c r="V12" t="str">
        <f>INDEX(Rankings!$C$15:$AH$31,'Projected Win Totals v2'!U12,MATCH(U$1,Rankings!$C$2:$AH$2,0))</f>
        <v>Vikings</v>
      </c>
      <c r="W12" s="19">
        <v>0.59899999999999998</v>
      </c>
      <c r="Y12">
        <v>10</v>
      </c>
      <c r="Z12" t="str">
        <f>INDEX(Rankings!$C$15:$AH$31,'Projected Win Totals v2'!Y12,MATCH(Y$1,Rankings!$C$2:$AH$2,0))</f>
        <v>49ers</v>
      </c>
      <c r="AA12" s="19">
        <v>0.36099999999999999</v>
      </c>
      <c r="AC12">
        <v>10</v>
      </c>
      <c r="AD12" t="str">
        <f>INDEX(Rankings!$C$15:$AH$31,'Projected Win Totals v2'!AC12,MATCH(AC$1,Rankings!$C$2:$AH$2,0))</f>
        <v>Panthers</v>
      </c>
      <c r="AE12" s="19">
        <v>0.51100000000000001</v>
      </c>
      <c r="AG12">
        <v>10</v>
      </c>
      <c r="AH12" t="str">
        <f>INDEX(Rankings!$C$15:$AH$31,'Projected Win Totals v2'!AG12,MATCH(AG$1,Rankings!$C$2:$AH$2,0))</f>
        <v>Seahawks</v>
      </c>
      <c r="AI12" s="19">
        <v>0.63400000000000001</v>
      </c>
      <c r="AK12">
        <v>10</v>
      </c>
      <c r="AL12" t="str">
        <f>INDEX(Rankings!$C$15:$AH$31,'Projected Win Totals v2'!AK12,MATCH(AK$1,Rankings!$C$2:$AH$2,0))</f>
        <v>Colts</v>
      </c>
      <c r="AM12" s="19">
        <v>2.7E-2</v>
      </c>
      <c r="AO12">
        <v>10</v>
      </c>
      <c r="AP12" t="str">
        <f>INDEX(Rankings!$C$15:$AH$31,'Projected Win Totals v2'!AO12,MATCH(AO$1,Rankings!$C$2:$AH$2,0))</f>
        <v>Cardinals</v>
      </c>
      <c r="AQ12" s="19">
        <v>0.753</v>
      </c>
      <c r="AS12">
        <v>10</v>
      </c>
      <c r="AT12" t="str">
        <f>INDEX(Rankings!$C$15:$AH$31,'Projected Win Totals v2'!AS12,MATCH(AS$1,Rankings!$C$2:$AH$2,0))</f>
        <v>Bengals</v>
      </c>
      <c r="AU12" s="19">
        <v>0.873</v>
      </c>
      <c r="AW12">
        <v>10</v>
      </c>
      <c r="AX12" t="str">
        <f>INDEX(Rankings!$C$15:$AH$31,'Projected Win Totals v2'!AW12,MATCH(AW$1,Rankings!$C$2:$AH$2,0))</f>
        <v>Rams</v>
      </c>
      <c r="AY12" s="19">
        <v>0.39300000000000002</v>
      </c>
    </row>
    <row r="13" spans="1:51" x14ac:dyDescent="0.25">
      <c r="A13">
        <v>11</v>
      </c>
      <c r="B13" t="str">
        <f>INDEX(Rankings!$C$15:$AH$31,'Projected Win Totals v2'!A13,MATCH(A$1,Rankings!$C$2:$AH$2,0))</f>
        <v>Steelers</v>
      </c>
      <c r="C13" s="19">
        <v>0.54500000000000004</v>
      </c>
      <c r="E13">
        <v>11</v>
      </c>
      <c r="F13" t="str">
        <f>INDEX(Rankings!$C$15:$AH$31,'Projected Win Totals v2'!E13,MATCH(E$1,Rankings!$C$2:$AH$2,0))</f>
        <v>Patriots</v>
      </c>
      <c r="G13" s="19">
        <v>0.1885</v>
      </c>
      <c r="I13">
        <v>11</v>
      </c>
      <c r="J13" t="str">
        <f>INDEX(Rankings!$C$15:$AH$31,'Projected Win Totals v2'!I13,MATCH(I$1,Rankings!$C$2:$AH$2,0))</f>
        <v>Eagles</v>
      </c>
      <c r="K13" s="19">
        <v>0.80600000000000005</v>
      </c>
      <c r="M13">
        <v>11</v>
      </c>
      <c r="N13" t="str">
        <f>INDEX(Rankings!$C$15:$AH$31,'Projected Win Totals v2'!M13,MATCH(M$1,Rankings!$C$2:$AH$2,0))</f>
        <v>Chargers</v>
      </c>
      <c r="O13" s="19">
        <v>0.57350000000000001</v>
      </c>
      <c r="Q13">
        <v>11</v>
      </c>
      <c r="R13" t="str">
        <f>INDEX(Rankings!$C$15:$AH$31,'Projected Win Totals v2'!Q13,MATCH(Q$1,Rankings!$C$2:$AH$2,0))</f>
        <v>Bears</v>
      </c>
      <c r="S13" s="19">
        <v>0.41299999999999998</v>
      </c>
      <c r="U13">
        <v>11</v>
      </c>
      <c r="V13" t="str">
        <f>INDEX(Rankings!$C$15:$AH$31,'Projected Win Totals v2'!U13,MATCH(U$1,Rankings!$C$2:$AH$2,0))</f>
        <v>Lions</v>
      </c>
      <c r="W13" s="19">
        <v>0.69199999999999995</v>
      </c>
      <c r="Y13">
        <v>11</v>
      </c>
      <c r="Z13" t="str">
        <f>INDEX(Rankings!$C$15:$AH$31,'Projected Win Totals v2'!Y13,MATCH(Y$1,Rankings!$C$2:$AH$2,0))</f>
        <v>Bye</v>
      </c>
      <c r="AA13" s="19" t="e">
        <v>#N/A</v>
      </c>
      <c r="AC13">
        <v>11</v>
      </c>
      <c r="AD13" t="str">
        <f>INDEX(Rankings!$C$15:$AH$31,'Projected Win Totals v2'!AC13,MATCH(AC$1,Rankings!$C$2:$AH$2,0))</f>
        <v>Bye</v>
      </c>
      <c r="AE13" s="19" t="e">
        <v>#N/A</v>
      </c>
      <c r="AG13">
        <v>11</v>
      </c>
      <c r="AH13" t="str">
        <f>INDEX(Rankings!$C$15:$AH$31,'Projected Win Totals v2'!AG13,MATCH(AG$1,Rankings!$C$2:$AH$2,0))</f>
        <v>Cardinals</v>
      </c>
      <c r="AI13" s="19">
        <v>0.82650000000000001</v>
      </c>
      <c r="AK13">
        <v>11</v>
      </c>
      <c r="AL13" t="str">
        <f>INDEX(Rankings!$C$15:$AH$31,'Projected Win Totals v2'!AK13,MATCH(AK$1,Rankings!$C$2:$AH$2,0))</f>
        <v>Bills</v>
      </c>
      <c r="AM13" s="19">
        <v>1.2999999999999999E-2</v>
      </c>
      <c r="AO13">
        <v>11</v>
      </c>
      <c r="AP13" t="str">
        <f>INDEX(Rankings!$C$15:$AH$31,'Projected Win Totals v2'!AO13,MATCH(AO$1,Rankings!$C$2:$AH$2,0))</f>
        <v>Saints</v>
      </c>
      <c r="AQ13" s="19">
        <v>0.5675</v>
      </c>
      <c r="AS13">
        <v>11</v>
      </c>
      <c r="AT13" t="str">
        <f>INDEX(Rankings!$C$15:$AH$31,'Projected Win Totals v2'!AS13,MATCH(AS$1,Rankings!$C$2:$AH$2,0))</f>
        <v>Texans</v>
      </c>
      <c r="AU13" s="19">
        <v>0.62</v>
      </c>
      <c r="AW13">
        <v>11</v>
      </c>
      <c r="AX13" t="str">
        <f>INDEX(Rankings!$C$15:$AH$31,'Projected Win Totals v2'!AW13,MATCH(AW$1,Rankings!$C$2:$AH$2,0))</f>
        <v>Browns</v>
      </c>
      <c r="AY13" s="19">
        <v>0.45700000000000002</v>
      </c>
    </row>
    <row r="14" spans="1:51" x14ac:dyDescent="0.25">
      <c r="A14">
        <v>12</v>
      </c>
      <c r="B14" t="str">
        <f>INDEX(Rankings!$C$15:$AH$31,'Projected Win Totals v2'!A14,MATCH(A$1,Rankings!$C$2:$AH$2,0))</f>
        <v>Dolphins</v>
      </c>
      <c r="C14" s="19">
        <v>0.96499999999999997</v>
      </c>
      <c r="E14">
        <v>12</v>
      </c>
      <c r="F14" t="str">
        <f>INDEX(Rankings!$C$15:$AH$31,'Projected Win Totals v2'!E14,MATCH(E$1,Rankings!$C$2:$AH$2,0))</f>
        <v>Seahawks</v>
      </c>
      <c r="G14" s="19">
        <v>0.47499999999999998</v>
      </c>
      <c r="I14">
        <v>12</v>
      </c>
      <c r="J14" t="str">
        <f>INDEX(Rankings!$C$15:$AH$31,'Projected Win Totals v2'!I14,MATCH(I$1,Rankings!$C$2:$AH$2,0))</f>
        <v>Cowboys</v>
      </c>
      <c r="K14" s="19">
        <v>0.65800000000000003</v>
      </c>
      <c r="M14">
        <v>12</v>
      </c>
      <c r="N14" t="str">
        <f>INDEX(Rankings!$C$15:$AH$31,'Projected Win Totals v2'!M14,MATCH(M$1,Rankings!$C$2:$AH$2,0))</f>
        <v>Bye</v>
      </c>
      <c r="O14" s="19" t="e">
        <v>#N/A</v>
      </c>
      <c r="Q14">
        <v>12</v>
      </c>
      <c r="R14" t="str">
        <f>INDEX(Rankings!$C$15:$AH$31,'Projected Win Totals v2'!Q14,MATCH(Q$1,Rankings!$C$2:$AH$2,0))</f>
        <v>Ravens</v>
      </c>
      <c r="S14" s="19">
        <v>0.42199999999999999</v>
      </c>
      <c r="U14">
        <v>12</v>
      </c>
      <c r="V14" t="str">
        <f>INDEX(Rankings!$C$15:$AH$31,'Projected Win Totals v2'!U14,MATCH(U$1,Rankings!$C$2:$AH$2,0))</f>
        <v>Patriots</v>
      </c>
      <c r="W14" s="19">
        <v>0.3155</v>
      </c>
      <c r="Y14">
        <v>12</v>
      </c>
      <c r="Z14" t="str">
        <f>INDEX(Rankings!$C$15:$AH$31,'Projected Win Totals v2'!Y14,MATCH(Y$1,Rankings!$C$2:$AH$2,0))</f>
        <v>Eagles</v>
      </c>
      <c r="AA14" s="19">
        <v>0.52749999999999997</v>
      </c>
      <c r="AC14">
        <v>12</v>
      </c>
      <c r="AD14" t="str">
        <f>INDEX(Rankings!$C$15:$AH$31,'Projected Win Totals v2'!AC14,MATCH(AC$1,Rankings!$C$2:$AH$2,0))</f>
        <v>49ers</v>
      </c>
      <c r="AE14" s="19">
        <v>0.38750000000000001</v>
      </c>
      <c r="AG14">
        <v>12</v>
      </c>
      <c r="AH14" t="str">
        <f>INDEX(Rankings!$C$15:$AH$31,'Projected Win Totals v2'!AG14,MATCH(AG$1,Rankings!$C$2:$AH$2,0))</f>
        <v>Packers</v>
      </c>
      <c r="AI14" s="19">
        <v>0.58750000000000002</v>
      </c>
      <c r="AK14">
        <v>12</v>
      </c>
      <c r="AL14" t="str">
        <f>INDEX(Rankings!$C$15:$AH$31,'Projected Win Totals v2'!AK14,MATCH(AK$1,Rankings!$C$2:$AH$2,0))</f>
        <v>Browns</v>
      </c>
      <c r="AM14" s="19">
        <v>2.4E-2</v>
      </c>
      <c r="AO14">
        <v>12</v>
      </c>
      <c r="AP14" t="str">
        <f>INDEX(Rankings!$C$15:$AH$31,'Projected Win Totals v2'!AO14,MATCH(AO$1,Rankings!$C$2:$AH$2,0))</f>
        <v>Falcons</v>
      </c>
      <c r="AQ14" s="19">
        <v>0.71650000000000003</v>
      </c>
      <c r="AS14">
        <v>12</v>
      </c>
      <c r="AT14" t="str">
        <f>INDEX(Rankings!$C$15:$AH$31,'Projected Win Totals v2'!AS14,MATCH(AS$1,Rankings!$C$2:$AH$2,0))</f>
        <v>Rams</v>
      </c>
      <c r="AU14" s="19">
        <v>0.58850000000000002</v>
      </c>
      <c r="AW14">
        <v>12</v>
      </c>
      <c r="AX14" t="str">
        <f>INDEX(Rankings!$C$15:$AH$31,'Projected Win Totals v2'!AW14,MATCH(AW$1,Rankings!$C$2:$AH$2,0))</f>
        <v>Bengals</v>
      </c>
      <c r="AY14" s="19">
        <v>0.877</v>
      </c>
    </row>
    <row r="15" spans="1:51" x14ac:dyDescent="0.25">
      <c r="A15">
        <v>13</v>
      </c>
      <c r="B15" t="str">
        <f>INDEX(Rankings!$C$15:$AH$31,'Projected Win Totals v2'!A15,MATCH(A$1,Rankings!$C$2:$AH$2,0))</f>
        <v>Steelers</v>
      </c>
      <c r="C15" s="19">
        <v>0.55449999999999999</v>
      </c>
      <c r="E15">
        <v>13</v>
      </c>
      <c r="F15" t="str">
        <f>INDEX(Rankings!$C$15:$AH$31,'Projected Win Totals v2'!E15,MATCH(E$1,Rankings!$C$2:$AH$2,0))</f>
        <v>Dolphins</v>
      </c>
      <c r="G15" s="19">
        <v>0.95899999999999996</v>
      </c>
      <c r="I15">
        <v>13</v>
      </c>
      <c r="J15" t="str">
        <f>INDEX(Rankings!$C$15:$AH$31,'Projected Win Totals v2'!I15,MATCH(I$1,Rankings!$C$2:$AH$2,0))</f>
        <v>Texans</v>
      </c>
      <c r="K15" s="19">
        <v>0.82550000000000001</v>
      </c>
      <c r="M15">
        <v>13</v>
      </c>
      <c r="N15" t="str">
        <f>INDEX(Rankings!$C$15:$AH$31,'Projected Win Totals v2'!M15,MATCH(M$1,Rankings!$C$2:$AH$2,0))</f>
        <v>Raiders</v>
      </c>
      <c r="O15" s="19">
        <v>0.68049999999999999</v>
      </c>
      <c r="Q15">
        <v>13</v>
      </c>
      <c r="R15" t="str">
        <f>INDEX(Rankings!$C$15:$AH$31,'Projected Win Totals v2'!Q15,MATCH(Q$1,Rankings!$C$2:$AH$2,0))</f>
        <v>Cardinals</v>
      </c>
      <c r="S15" s="19">
        <v>0.72</v>
      </c>
      <c r="U15">
        <v>13</v>
      </c>
      <c r="V15" t="str">
        <f>INDEX(Rankings!$C$15:$AH$31,'Projected Win Totals v2'!U15,MATCH(U$1,Rankings!$C$2:$AH$2,0))</f>
        <v>Bills</v>
      </c>
      <c r="W15" s="19">
        <v>0.60850000000000004</v>
      </c>
      <c r="Y15">
        <v>13</v>
      </c>
      <c r="Z15" t="str">
        <f>INDEX(Rankings!$C$15:$AH$31,'Projected Win Totals v2'!Y15,MATCH(Y$1,Rankings!$C$2:$AH$2,0))</f>
        <v>Vikings</v>
      </c>
      <c r="AA15" s="19">
        <v>0.46300000000000002</v>
      </c>
      <c r="AC15">
        <v>13</v>
      </c>
      <c r="AD15" t="str">
        <f>INDEX(Rankings!$C$15:$AH$31,'Projected Win Totals v2'!AC15,MATCH(AC$1,Rankings!$C$2:$AH$2,0))</f>
        <v>Giants</v>
      </c>
      <c r="AE15" s="19">
        <v>0.65700000000000003</v>
      </c>
      <c r="AG15">
        <v>13</v>
      </c>
      <c r="AH15" t="str">
        <f>INDEX(Rankings!$C$15:$AH$31,'Projected Win Totals v2'!AG15,MATCH(AG$1,Rankings!$C$2:$AH$2,0))</f>
        <v>Ravens</v>
      </c>
      <c r="AI15" s="19">
        <v>0.59399999999999997</v>
      </c>
      <c r="AK15">
        <v>13</v>
      </c>
      <c r="AL15" t="str">
        <f>INDEX(Rankings!$C$15:$AH$31,'Projected Win Totals v2'!AK15,MATCH(AK$1,Rankings!$C$2:$AH$2,0))</f>
        <v>Eagles</v>
      </c>
      <c r="AM15" s="19">
        <v>3.85E-2</v>
      </c>
      <c r="AO15">
        <v>13</v>
      </c>
      <c r="AP15" t="str">
        <f>INDEX(Rankings!$C$15:$AH$31,'Projected Win Totals v2'!AO15,MATCH(AO$1,Rankings!$C$2:$AH$2,0))</f>
        <v>Jaguars</v>
      </c>
      <c r="AQ15" s="19">
        <v>0.505</v>
      </c>
      <c r="AS15">
        <v>13</v>
      </c>
      <c r="AT15" t="str">
        <f>INDEX(Rankings!$C$15:$AH$31,'Projected Win Totals v2'!AS15,MATCH(AS$1,Rankings!$C$2:$AH$2,0))</f>
        <v>49ers</v>
      </c>
      <c r="AU15" s="19">
        <v>0.40799999999999997</v>
      </c>
      <c r="AW15">
        <v>13</v>
      </c>
      <c r="AX15" t="str">
        <f>INDEX(Rankings!$C$15:$AH$31,'Projected Win Totals v2'!AW15,MATCH(AW$1,Rankings!$C$2:$AH$2,0))</f>
        <v>Browns</v>
      </c>
      <c r="AY15" s="19">
        <v>0.45950000000000002</v>
      </c>
    </row>
    <row r="16" spans="1:51" x14ac:dyDescent="0.25">
      <c r="A16">
        <v>14</v>
      </c>
      <c r="B16" t="str">
        <f>INDEX(Rankings!$C$15:$AH$31,'Projected Win Totals v2'!A16,MATCH(A$1,Rankings!$C$2:$AH$2,0))</f>
        <v>Bengals</v>
      </c>
      <c r="C16" s="19">
        <v>0.78049999999999997</v>
      </c>
      <c r="E16">
        <v>14</v>
      </c>
      <c r="F16" t="str">
        <f>INDEX(Rankings!$C$15:$AH$31,'Projected Win Totals v2'!E16,MATCH(E$1,Rankings!$C$2:$AH$2,0))</f>
        <v>Giants</v>
      </c>
      <c r="G16" s="19">
        <v>0.55249999999999999</v>
      </c>
      <c r="I16">
        <v>14</v>
      </c>
      <c r="J16" t="str">
        <f>INDEX(Rankings!$C$15:$AH$31,'Projected Win Totals v2'!I16,MATCH(I$1,Rankings!$C$2:$AH$2,0))</f>
        <v>Chiefs</v>
      </c>
      <c r="K16" s="19">
        <v>0.75349999999999995</v>
      </c>
      <c r="M16">
        <v>14</v>
      </c>
      <c r="N16" t="str">
        <f>INDEX(Rankings!$C$15:$AH$31,'Projected Win Totals v2'!M16,MATCH(M$1,Rankings!$C$2:$AH$2,0))</f>
        <v>Patriots</v>
      </c>
      <c r="O16" s="19">
        <v>0.23949999999999999</v>
      </c>
      <c r="Q16">
        <v>14</v>
      </c>
      <c r="R16" t="str">
        <f>INDEX(Rankings!$C$15:$AH$31,'Projected Win Totals v2'!Q16,MATCH(Q$1,Rankings!$C$2:$AH$2,0))</f>
        <v>Seahawks</v>
      </c>
      <c r="S16" s="19">
        <v>0.48649999999999999</v>
      </c>
      <c r="U16">
        <v>14</v>
      </c>
      <c r="V16" t="str">
        <f>INDEX(Rankings!$C$15:$AH$31,'Projected Win Totals v2'!U16,MATCH(U$1,Rankings!$C$2:$AH$2,0))</f>
        <v>Bears</v>
      </c>
      <c r="W16" s="19">
        <v>0.58350000000000002</v>
      </c>
      <c r="Y16">
        <v>14</v>
      </c>
      <c r="Z16" t="str">
        <f>INDEX(Rankings!$C$15:$AH$31,'Projected Win Totals v2'!Y16,MATCH(Y$1,Rankings!$C$2:$AH$2,0))</f>
        <v>Rams</v>
      </c>
      <c r="AA16" s="19">
        <v>0.51800000000000002</v>
      </c>
      <c r="AC16">
        <v>14</v>
      </c>
      <c r="AD16" t="str">
        <f>INDEX(Rankings!$C$15:$AH$31,'Projected Win Totals v2'!AC16,MATCH(AC$1,Rankings!$C$2:$AH$2,0))</f>
        <v>Redskins</v>
      </c>
      <c r="AE16" s="19">
        <v>0.80600000000000005</v>
      </c>
      <c r="AG16">
        <v>14</v>
      </c>
      <c r="AH16" t="str">
        <f>INDEX(Rankings!$C$15:$AH$31,'Projected Win Totals v2'!AG16,MATCH(AG$1,Rankings!$C$2:$AH$2,0))</f>
        <v>Saints</v>
      </c>
      <c r="AI16" s="19">
        <v>0.70399999999999996</v>
      </c>
      <c r="AK16">
        <v>14</v>
      </c>
      <c r="AL16" t="str">
        <f>INDEX(Rankings!$C$15:$AH$31,'Projected Win Totals v2'!AK16,MATCH(AK$1,Rankings!$C$2:$AH$2,0))</f>
        <v>Jets</v>
      </c>
      <c r="AM16" s="19">
        <v>1.9E-2</v>
      </c>
      <c r="AO16">
        <v>14</v>
      </c>
      <c r="AP16" t="str">
        <f>INDEX(Rankings!$C$15:$AH$31,'Projected Win Totals v2'!AO16,MATCH(AO$1,Rankings!$C$2:$AH$2,0))</f>
        <v>Colts</v>
      </c>
      <c r="AQ16" s="19">
        <v>0.57499999999999996</v>
      </c>
      <c r="AS16">
        <v>14</v>
      </c>
      <c r="AT16" t="str">
        <f>INDEX(Rankings!$C$15:$AH$31,'Projected Win Totals v2'!AS16,MATCH(AS$1,Rankings!$C$2:$AH$2,0))</f>
        <v>Bills</v>
      </c>
      <c r="AU16" s="19">
        <v>0.54549999999999998</v>
      </c>
      <c r="AW16">
        <v>14</v>
      </c>
      <c r="AX16" t="str">
        <f>INDEX(Rankings!$C$15:$AH$31,'Projected Win Totals v2'!AW16,MATCH(AW$1,Rankings!$C$2:$AH$2,0))</f>
        <v>Cardinals</v>
      </c>
      <c r="AY16" s="19">
        <v>0.6915</v>
      </c>
    </row>
    <row r="17" spans="1:51" x14ac:dyDescent="0.25">
      <c r="A17">
        <v>15</v>
      </c>
      <c r="B17" t="str">
        <f>INDEX(Rankings!$C$15:$AH$31,'Projected Win Totals v2'!A17,MATCH(A$1,Rankings!$C$2:$AH$2,0))</f>
        <v>Cardinals</v>
      </c>
      <c r="C17" s="19">
        <v>0.70599999999999996</v>
      </c>
      <c r="E17">
        <v>15</v>
      </c>
      <c r="F17" t="str">
        <f>INDEX(Rankings!$C$15:$AH$31,'Projected Win Totals v2'!E17,MATCH(E$1,Rankings!$C$2:$AH$2,0))</f>
        <v>Redskins</v>
      </c>
      <c r="G17" s="19">
        <v>0.76500000000000001</v>
      </c>
      <c r="I17">
        <v>15</v>
      </c>
      <c r="J17" t="str">
        <f>INDEX(Rankings!$C$15:$AH$31,'Projected Win Totals v2'!I17,MATCH(I$1,Rankings!$C$2:$AH$2,0))</f>
        <v>Bengals</v>
      </c>
      <c r="K17" s="19">
        <v>0.96699999999999997</v>
      </c>
      <c r="M17">
        <v>15</v>
      </c>
      <c r="N17" t="str">
        <f>INDEX(Rankings!$C$15:$AH$31,'Projected Win Totals v2'!M17,MATCH(M$1,Rankings!$C$2:$AH$2,0))</f>
        <v>Broncos</v>
      </c>
      <c r="O17" s="19">
        <v>0.66949999999999998</v>
      </c>
      <c r="Q17">
        <v>15</v>
      </c>
      <c r="R17" t="str">
        <f>INDEX(Rankings!$C$15:$AH$31,'Projected Win Totals v2'!Q17,MATCH(Q$1,Rankings!$C$2:$AH$2,0))</f>
        <v>Cowboys</v>
      </c>
      <c r="S17" s="19">
        <v>0.36199999999999999</v>
      </c>
      <c r="U17">
        <v>15</v>
      </c>
      <c r="V17" t="str">
        <f>INDEX(Rankings!$C$15:$AH$31,'Projected Win Totals v2'!U17,MATCH(U$1,Rankings!$C$2:$AH$2,0))</f>
        <v>Rams</v>
      </c>
      <c r="W17" s="19">
        <v>0.64200000000000002</v>
      </c>
      <c r="Y17">
        <v>15</v>
      </c>
      <c r="Z17" t="str">
        <f>INDEX(Rankings!$C$15:$AH$31,'Projected Win Totals v2'!Y17,MATCH(Y$1,Rankings!$C$2:$AH$2,0))</f>
        <v>Panthers</v>
      </c>
      <c r="AA17" s="19">
        <v>0.47499999999999998</v>
      </c>
      <c r="AC17">
        <v>15</v>
      </c>
      <c r="AD17" t="str">
        <f>INDEX(Rankings!$C$15:$AH$31,'Projected Win Totals v2'!AC17,MATCH(AC$1,Rankings!$C$2:$AH$2,0))</f>
        <v>Bears</v>
      </c>
      <c r="AE17" s="19">
        <v>0.435</v>
      </c>
      <c r="AG17">
        <v>15</v>
      </c>
      <c r="AH17" t="str">
        <f>INDEX(Rankings!$C$15:$AH$31,'Projected Win Totals v2'!AG17,MATCH(AG$1,Rankings!$C$2:$AH$2,0))</f>
        <v>Falcons</v>
      </c>
      <c r="AI17" s="19">
        <v>0.78400000000000003</v>
      </c>
      <c r="AK17">
        <v>15</v>
      </c>
      <c r="AL17" t="str">
        <f>INDEX(Rankings!$C$15:$AH$31,'Projected Win Totals v2'!AK17,MATCH(AK$1,Rankings!$C$2:$AH$2,0))</f>
        <v>Giants</v>
      </c>
      <c r="AM17" s="19">
        <v>3.5000000000000001E-3</v>
      </c>
      <c r="AO17">
        <v>15</v>
      </c>
      <c r="AP17" t="str">
        <f>INDEX(Rankings!$C$15:$AH$31,'Projected Win Totals v2'!AO17,MATCH(AO$1,Rankings!$C$2:$AH$2,0))</f>
        <v>Lions</v>
      </c>
      <c r="AQ17" s="19">
        <v>0.53049999999999997</v>
      </c>
      <c r="AS17">
        <v>15</v>
      </c>
      <c r="AT17" t="str">
        <f>INDEX(Rankings!$C$15:$AH$31,'Projected Win Totals v2'!AS17,MATCH(AS$1,Rankings!$C$2:$AH$2,0))</f>
        <v>Jets</v>
      </c>
      <c r="AU17" s="19">
        <v>0.81399999999999995</v>
      </c>
      <c r="AW17">
        <v>15</v>
      </c>
      <c r="AX17" t="str">
        <f>INDEX(Rankings!$C$15:$AH$31,'Projected Win Totals v2'!AW17,MATCH(AW$1,Rankings!$C$2:$AH$2,0))</f>
        <v>Bills</v>
      </c>
      <c r="AY17" s="19">
        <v>0.34949999999999998</v>
      </c>
    </row>
    <row r="18" spans="1:51" x14ac:dyDescent="0.25">
      <c r="A18">
        <v>16</v>
      </c>
      <c r="B18" t="str">
        <f>INDEX(Rankings!$C$15:$AH$31,'Projected Win Totals v2'!A18,MATCH(A$1,Rankings!$C$2:$AH$2,0))</f>
        <v>Ravens</v>
      </c>
      <c r="C18" s="19">
        <v>0.38250000000000001</v>
      </c>
      <c r="E18">
        <v>16</v>
      </c>
      <c r="F18" t="str">
        <f>INDEX(Rankings!$C$15:$AH$31,'Projected Win Totals v2'!E18,MATCH(E$1,Rankings!$C$2:$AH$2,0))</f>
        <v>Cowboys</v>
      </c>
      <c r="G18" s="19">
        <v>0.33650000000000002</v>
      </c>
      <c r="I18">
        <v>16</v>
      </c>
      <c r="J18" t="str">
        <f>INDEX(Rankings!$C$15:$AH$31,'Projected Win Totals v2'!I18,MATCH(I$1,Rankings!$C$2:$AH$2,0))</f>
        <v>Bills</v>
      </c>
      <c r="K18" s="19">
        <v>0.77</v>
      </c>
      <c r="M18">
        <v>16</v>
      </c>
      <c r="N18" t="str">
        <f>INDEX(Rankings!$C$15:$AH$31,'Projected Win Totals v2'!M18,MATCH(M$1,Rankings!$C$2:$AH$2,0))</f>
        <v>Bears</v>
      </c>
      <c r="O18" s="19">
        <v>0.48649999999999999</v>
      </c>
      <c r="Q18">
        <v>16</v>
      </c>
      <c r="R18" t="str">
        <f>INDEX(Rankings!$C$15:$AH$31,'Projected Win Totals v2'!Q18,MATCH(Q$1,Rankings!$C$2:$AH$2,0))</f>
        <v>49ers</v>
      </c>
      <c r="S18" s="19">
        <v>0.35449999999999998</v>
      </c>
      <c r="U18">
        <v>16</v>
      </c>
      <c r="V18" t="str">
        <f>INDEX(Rankings!$C$15:$AH$31,'Projected Win Totals v2'!U18,MATCH(U$1,Rankings!$C$2:$AH$2,0))</f>
        <v>Eagles</v>
      </c>
      <c r="W18" s="19">
        <v>0.64900000000000002</v>
      </c>
      <c r="Y18">
        <v>16</v>
      </c>
      <c r="Z18" t="str">
        <f>INDEX(Rankings!$C$15:$AH$31,'Projected Win Totals v2'!Y18,MATCH(Y$1,Rankings!$C$2:$AH$2,0))</f>
        <v>Cardinals</v>
      </c>
      <c r="AA18" s="19">
        <v>0.69750000000000001</v>
      </c>
      <c r="AC18">
        <v>16</v>
      </c>
      <c r="AD18" t="str">
        <f>INDEX(Rankings!$C$15:$AH$31,'Projected Win Totals v2'!AC18,MATCH(AC$1,Rankings!$C$2:$AH$2,0))</f>
        <v>Vikings</v>
      </c>
      <c r="AE18" s="19">
        <v>0.46949999999999997</v>
      </c>
      <c r="AG18">
        <v>16</v>
      </c>
      <c r="AH18" t="str">
        <f>INDEX(Rankings!$C$15:$AH$31,'Projected Win Totals v2'!AG18,MATCH(AG$1,Rankings!$C$2:$AH$2,0))</f>
        <v>Rams</v>
      </c>
      <c r="AI18" s="19">
        <v>0.63800000000000001</v>
      </c>
      <c r="AK18">
        <v>16</v>
      </c>
      <c r="AL18" t="str">
        <f>INDEX(Rankings!$C$15:$AH$31,'Projected Win Totals v2'!AK18,MATCH(AK$1,Rankings!$C$2:$AH$2,0))</f>
        <v>Bengals</v>
      </c>
      <c r="AM18" s="19">
        <v>3.95E-2</v>
      </c>
      <c r="AO18">
        <v>16</v>
      </c>
      <c r="AP18" t="str">
        <f>INDEX(Rankings!$C$15:$AH$31,'Projected Win Totals v2'!AO18,MATCH(AO$1,Rankings!$C$2:$AH$2,0))</f>
        <v>Texans</v>
      </c>
      <c r="AQ18" s="19">
        <v>0.51600000000000001</v>
      </c>
      <c r="AS18">
        <v>16</v>
      </c>
      <c r="AT18" t="str">
        <f>INDEX(Rankings!$C$15:$AH$31,'Projected Win Totals v2'!AS18,MATCH(AS$1,Rankings!$C$2:$AH$2,0))</f>
        <v>Browns</v>
      </c>
      <c r="AU18" s="19">
        <v>0.64449999999999996</v>
      </c>
      <c r="AW18">
        <v>16</v>
      </c>
      <c r="AX18" t="str">
        <f>INDEX(Rankings!$C$15:$AH$31,'Projected Win Totals v2'!AW18,MATCH(AW$1,Rankings!$C$2:$AH$2,0))</f>
        <v>Jets</v>
      </c>
      <c r="AY18" s="19">
        <v>0.89400000000000002</v>
      </c>
    </row>
    <row r="19" spans="1:51" x14ac:dyDescent="0.25">
      <c r="A19">
        <v>17</v>
      </c>
      <c r="B19" t="str">
        <f>INDEX(Rankings!$C$15:$AH$31,'Projected Win Totals v2'!A19,MATCH(A$1,Rankings!$C$2:$AH$2,0))</f>
        <v>Bengals</v>
      </c>
      <c r="C19" s="19">
        <v>0.83150000000000002</v>
      </c>
      <c r="E19">
        <v>17</v>
      </c>
      <c r="F19" t="str">
        <f>INDEX(Rankings!$C$15:$AH$31,'Projected Win Totals v2'!E19,MATCH(E$1,Rankings!$C$2:$AH$2,0))</f>
        <v>Giants</v>
      </c>
      <c r="G19" s="19">
        <v>0.5575</v>
      </c>
      <c r="I19">
        <v>17</v>
      </c>
      <c r="J19" t="str">
        <f>INDEX(Rankings!$C$15:$AH$31,'Projected Win Totals v2'!I19,MATCH(I$1,Rankings!$C$2:$AH$2,0))</f>
        <v>Dolphins</v>
      </c>
      <c r="K19" s="19">
        <v>0.98950000000000005</v>
      </c>
      <c r="M19">
        <v>17</v>
      </c>
      <c r="N19" t="str">
        <f>INDEX(Rankings!$C$15:$AH$31,'Projected Win Totals v2'!M19,MATCH(M$1,Rankings!$C$2:$AH$2,0))</f>
        <v>Chargers</v>
      </c>
      <c r="O19" s="19">
        <v>0.55200000000000005</v>
      </c>
      <c r="Q19">
        <v>17</v>
      </c>
      <c r="R19" t="str">
        <f>INDEX(Rankings!$C$15:$AH$31,'Projected Win Totals v2'!Q19,MATCH(Q$1,Rankings!$C$2:$AH$2,0))</f>
        <v>Cardinals</v>
      </c>
      <c r="S19" s="19">
        <v>0.70050000000000001</v>
      </c>
      <c r="U19">
        <v>17</v>
      </c>
      <c r="V19" t="str">
        <f>INDEX(Rankings!$C$15:$AH$31,'Projected Win Totals v2'!U19,MATCH(U$1,Rankings!$C$2:$AH$2,0))</f>
        <v>Redskins</v>
      </c>
      <c r="W19" s="19">
        <v>0.82950000000000002</v>
      </c>
      <c r="Y19">
        <v>17</v>
      </c>
      <c r="Z19" t="str">
        <f>INDEX(Rankings!$C$15:$AH$31,'Projected Win Totals v2'!Y19,MATCH(Y$1,Rankings!$C$2:$AH$2,0))</f>
        <v>49ers</v>
      </c>
      <c r="AA19" s="19">
        <v>0.39350000000000002</v>
      </c>
      <c r="AC19">
        <v>17</v>
      </c>
      <c r="AD19" t="str">
        <f>INDEX(Rankings!$C$15:$AH$31,'Projected Win Totals v2'!AC19,MATCH(AC$1,Rankings!$C$2:$AH$2,0))</f>
        <v>Lions</v>
      </c>
      <c r="AE19" s="19">
        <v>0.59550000000000003</v>
      </c>
      <c r="AG19">
        <v>17</v>
      </c>
      <c r="AH19" t="str">
        <f>INDEX(Rankings!$C$15:$AH$31,'Projected Win Totals v2'!AG19,MATCH(AG$1,Rankings!$C$2:$AH$2,0))</f>
        <v>Seahawks</v>
      </c>
      <c r="AI19" s="19">
        <v>0.62</v>
      </c>
      <c r="AK19">
        <v>17</v>
      </c>
      <c r="AL19" t="str">
        <f>INDEX(Rankings!$C$15:$AH$31,'Projected Win Totals v2'!AK19,MATCH(AK$1,Rankings!$C$2:$AH$2,0))</f>
        <v>Patriots</v>
      </c>
      <c r="AM19" s="19">
        <v>1.2999999999999999E-2</v>
      </c>
      <c r="AO19">
        <v>17</v>
      </c>
      <c r="AP19" t="str">
        <f>INDEX(Rankings!$C$15:$AH$31,'Projected Win Totals v2'!AO19,MATCH(AO$1,Rankings!$C$2:$AH$2,0))</f>
        <v>Falcons</v>
      </c>
      <c r="AQ19" s="19">
        <v>0.6925</v>
      </c>
      <c r="AS19">
        <v>17</v>
      </c>
      <c r="AT19" t="str">
        <f>INDEX(Rankings!$C$15:$AH$31,'Projected Win Totals v2'!AS19,MATCH(AS$1,Rankings!$C$2:$AH$2,0))</f>
        <v>Steelers</v>
      </c>
      <c r="AU19" s="19">
        <v>0.65949999999999998</v>
      </c>
      <c r="AW19">
        <v>17</v>
      </c>
      <c r="AX19" t="str">
        <f>INDEX(Rankings!$C$15:$AH$31,'Projected Win Totals v2'!AW19,MATCH(AW$1,Rankings!$C$2:$AH$2,0))</f>
        <v>Ravens</v>
      </c>
      <c r="AY19" s="19">
        <v>0.35799999999999998</v>
      </c>
    </row>
    <row r="21" spans="1:51" x14ac:dyDescent="0.25">
      <c r="A21" t="s">
        <v>122</v>
      </c>
      <c r="B21" t="s">
        <v>123</v>
      </c>
      <c r="E21" t="s">
        <v>122</v>
      </c>
      <c r="F21" t="s">
        <v>123</v>
      </c>
      <c r="I21" t="s">
        <v>122</v>
      </c>
      <c r="J21" t="s">
        <v>123</v>
      </c>
      <c r="M21" t="s">
        <v>122</v>
      </c>
      <c r="N21" t="s">
        <v>123</v>
      </c>
      <c r="Q21" t="s">
        <v>122</v>
      </c>
      <c r="R21" t="s">
        <v>123</v>
      </c>
      <c r="U21" t="s">
        <v>122</v>
      </c>
      <c r="V21" t="s">
        <v>123</v>
      </c>
      <c r="Y21" t="s">
        <v>122</v>
      </c>
      <c r="Z21" t="s">
        <v>123</v>
      </c>
      <c r="AC21" t="s">
        <v>122</v>
      </c>
      <c r="AD21" t="s">
        <v>123</v>
      </c>
      <c r="AG21" t="s">
        <v>122</v>
      </c>
      <c r="AH21" t="s">
        <v>123</v>
      </c>
      <c r="AK21" t="s">
        <v>122</v>
      </c>
      <c r="AL21" t="s">
        <v>123</v>
      </c>
      <c r="AO21" t="s">
        <v>122</v>
      </c>
      <c r="AP21" t="s">
        <v>123</v>
      </c>
      <c r="AS21" t="s">
        <v>122</v>
      </c>
      <c r="AT21" t="s">
        <v>123</v>
      </c>
      <c r="AW21" t="s">
        <v>122</v>
      </c>
      <c r="AX21" t="s">
        <v>123</v>
      </c>
    </row>
    <row r="23" spans="1:51" x14ac:dyDescent="0.25">
      <c r="A23">
        <v>1</v>
      </c>
      <c r="B23" s="19">
        <v>0.73041988000134073</v>
      </c>
      <c r="E23">
        <v>1</v>
      </c>
      <c r="F23" s="19">
        <v>0.83725009350932744</v>
      </c>
      <c r="I23">
        <v>1</v>
      </c>
      <c r="J23" s="19">
        <v>0.67065844276275854</v>
      </c>
      <c r="M23">
        <v>1</v>
      </c>
      <c r="N23" s="19">
        <v>0.8320819818006292</v>
      </c>
      <c r="Q23">
        <v>1</v>
      </c>
      <c r="R23" s="19">
        <v>0.77919941147240435</v>
      </c>
      <c r="U23">
        <v>1</v>
      </c>
      <c r="V23" s="19">
        <v>0.74723984832924706</v>
      </c>
      <c r="Y23">
        <v>1</v>
      </c>
      <c r="Z23" s="19">
        <v>0.8157972954697833</v>
      </c>
      <c r="AC23">
        <v>1</v>
      </c>
      <c r="AD23" s="19">
        <v>0.75441250882027477</v>
      </c>
      <c r="AG23">
        <v>1</v>
      </c>
      <c r="AH23" s="19">
        <v>0.75184516842708793</v>
      </c>
      <c r="AK23">
        <v>1</v>
      </c>
      <c r="AL23" s="19">
        <v>2.0279333767803109E-12</v>
      </c>
      <c r="AO23">
        <v>1</v>
      </c>
      <c r="AP23" s="19">
        <v>0.57284407852658403</v>
      </c>
      <c r="AS23">
        <v>1</v>
      </c>
      <c r="AT23" s="19">
        <v>0.77273037884884854</v>
      </c>
      <c r="AW23">
        <v>1</v>
      </c>
      <c r="AX23" s="19">
        <v>0.25400696382298182</v>
      </c>
    </row>
    <row r="24" spans="1:51" x14ac:dyDescent="0.25">
      <c r="A24">
        <v>2</v>
      </c>
      <c r="B24" s="19">
        <v>0.39894827826821067</v>
      </c>
      <c r="E24">
        <v>2</v>
      </c>
      <c r="F24" s="19">
        <v>0.72603607871559817</v>
      </c>
      <c r="I24">
        <v>2</v>
      </c>
      <c r="J24" s="19">
        <v>0.66633614192844992</v>
      </c>
      <c r="M24">
        <v>2</v>
      </c>
      <c r="N24" s="19">
        <v>0.75576026005381958</v>
      </c>
      <c r="Q24">
        <v>2</v>
      </c>
      <c r="R24" s="19">
        <v>0.57562205993162152</v>
      </c>
      <c r="U24">
        <v>2</v>
      </c>
      <c r="V24" s="19">
        <v>0.72958936872735591</v>
      </c>
      <c r="Y24">
        <v>2</v>
      </c>
      <c r="Z24" s="19">
        <v>0.75589862999421564</v>
      </c>
      <c r="AC24">
        <v>2</v>
      </c>
      <c r="AD24" s="19">
        <v>0.52319182831369249</v>
      </c>
      <c r="AG24">
        <v>2</v>
      </c>
      <c r="AH24" s="19">
        <v>0.73420134274623994</v>
      </c>
      <c r="AK24">
        <v>2</v>
      </c>
      <c r="AL24" s="19">
        <v>0</v>
      </c>
      <c r="AO24">
        <v>2</v>
      </c>
      <c r="AP24" s="19">
        <v>0.2946447000922674</v>
      </c>
      <c r="AS24">
        <v>2</v>
      </c>
      <c r="AT24" s="19">
        <v>0.73564481576868901</v>
      </c>
      <c r="AW24">
        <v>2</v>
      </c>
      <c r="AX24" s="19">
        <v>3.7540041377385314E-2</v>
      </c>
    </row>
    <row r="25" spans="1:51" x14ac:dyDescent="0.25">
      <c r="A25">
        <v>3</v>
      </c>
      <c r="B25" s="19">
        <v>0.13003536698483942</v>
      </c>
      <c r="E25">
        <v>3</v>
      </c>
      <c r="F25" s="19">
        <v>0.58648703643292932</v>
      </c>
      <c r="I25">
        <v>3</v>
      </c>
      <c r="J25" s="19">
        <v>0.66199165143732386</v>
      </c>
      <c r="M25">
        <v>3</v>
      </c>
      <c r="N25" s="19">
        <v>0.66386449934037062</v>
      </c>
      <c r="Q25">
        <v>3</v>
      </c>
      <c r="R25" s="19">
        <v>0.34897839874544234</v>
      </c>
      <c r="U25">
        <v>3</v>
      </c>
      <c r="V25" s="19">
        <v>0.71134352660928302</v>
      </c>
      <c r="Y25">
        <v>3</v>
      </c>
      <c r="Z25" s="19">
        <v>0.68682694347236628</v>
      </c>
      <c r="AC25">
        <v>3</v>
      </c>
      <c r="AD25" s="19">
        <v>0.2836240468157798</v>
      </c>
      <c r="AG25">
        <v>3</v>
      </c>
      <c r="AH25" s="19">
        <v>0.71594304114926699</v>
      </c>
      <c r="AK25">
        <v>3</v>
      </c>
      <c r="AL25" s="19">
        <v>0</v>
      </c>
      <c r="AO25">
        <v>3</v>
      </c>
      <c r="AP25" s="19">
        <v>0.10323139070265364</v>
      </c>
      <c r="AS25">
        <v>3</v>
      </c>
      <c r="AT25" s="19">
        <v>0.69570348918011238</v>
      </c>
      <c r="AW25">
        <v>3</v>
      </c>
      <c r="AX25" s="19">
        <v>1.8776555922387361E-3</v>
      </c>
    </row>
    <row r="26" spans="1:51" x14ac:dyDescent="0.25">
      <c r="A26">
        <v>4</v>
      </c>
      <c r="B26" s="19">
        <v>2.294641728148139E-2</v>
      </c>
      <c r="E26">
        <v>4</v>
      </c>
      <c r="F26" s="19">
        <v>0.43493126495650192</v>
      </c>
      <c r="I26">
        <v>4</v>
      </c>
      <c r="J26" s="19">
        <v>0.65762547711840524</v>
      </c>
      <c r="M26">
        <v>4</v>
      </c>
      <c r="N26" s="19">
        <v>0.56093383765979266</v>
      </c>
      <c r="Q26">
        <v>4</v>
      </c>
      <c r="R26" s="19">
        <v>0.16680547098237553</v>
      </c>
      <c r="U26">
        <v>4</v>
      </c>
      <c r="V26" s="19">
        <v>0.69253767027979152</v>
      </c>
      <c r="Y26">
        <v>4</v>
      </c>
      <c r="Z26" s="19">
        <v>0.61048450968644041</v>
      </c>
      <c r="AC26">
        <v>4</v>
      </c>
      <c r="AD26" s="19">
        <v>0.11460735611909811</v>
      </c>
      <c r="AG26">
        <v>4</v>
      </c>
      <c r="AH26" s="19">
        <v>0.69710537657553207</v>
      </c>
      <c r="AK26">
        <v>4</v>
      </c>
      <c r="AL26" s="19">
        <v>0</v>
      </c>
      <c r="AO26">
        <v>4</v>
      </c>
      <c r="AP26" s="19">
        <v>2.3470203011578428E-2</v>
      </c>
      <c r="AS26">
        <v>4</v>
      </c>
      <c r="AT26" s="19">
        <v>0.6532795566881815</v>
      </c>
      <c r="AW26">
        <v>4</v>
      </c>
      <c r="AX26" s="19">
        <v>2.9589884989689175E-5</v>
      </c>
    </row>
    <row r="27" spans="1:51" x14ac:dyDescent="0.25">
      <c r="A27">
        <v>5</v>
      </c>
      <c r="B27" s="19">
        <v>2.0749856855266646E-3</v>
      </c>
      <c r="E27">
        <v>5</v>
      </c>
      <c r="F27" s="19">
        <v>0.29246983249402569</v>
      </c>
      <c r="I27">
        <v>5</v>
      </c>
      <c r="J27" s="19">
        <v>0.65323813349556359</v>
      </c>
      <c r="M27">
        <v>5</v>
      </c>
      <c r="N27" s="19">
        <v>0.45368411473533676</v>
      </c>
      <c r="Q27">
        <v>5</v>
      </c>
      <c r="R27" s="19">
        <v>6.1094283083197198E-2</v>
      </c>
      <c r="U27">
        <v>5</v>
      </c>
      <c r="V27" s="19">
        <v>0.67321157507536444</v>
      </c>
      <c r="Y27">
        <v>5</v>
      </c>
      <c r="Z27" s="19">
        <v>0.52960937875313785</v>
      </c>
      <c r="AC27">
        <v>5</v>
      </c>
      <c r="AD27" s="19">
        <v>3.3426625220045247E-2</v>
      </c>
      <c r="AG27">
        <v>5</v>
      </c>
      <c r="AH27" s="19">
        <v>0.67772809692399516</v>
      </c>
      <c r="AK27">
        <v>5</v>
      </c>
      <c r="AL27" s="19">
        <v>0</v>
      </c>
      <c r="AO27">
        <v>5</v>
      </c>
      <c r="AP27" s="19">
        <v>3.3608833147232842E-3</v>
      </c>
      <c r="AS27">
        <v>5</v>
      </c>
      <c r="AT27" s="19">
        <v>0.6088399515392191</v>
      </c>
      <c r="AW27">
        <v>5</v>
      </c>
      <c r="AX27" s="19">
        <v>1.4174930473842551E-7</v>
      </c>
    </row>
    <row r="28" spans="1:51" x14ac:dyDescent="0.25">
      <c r="A28">
        <v>6</v>
      </c>
      <c r="B28" s="19">
        <v>9.3231155662731879E-5</v>
      </c>
      <c r="E28">
        <v>6</v>
      </c>
      <c r="F28" s="19">
        <v>0.1765652399112061</v>
      </c>
      <c r="I28">
        <v>6</v>
      </c>
      <c r="J28" s="19">
        <v>0.64883014361068536</v>
      </c>
      <c r="M28">
        <v>6</v>
      </c>
      <c r="N28" s="19">
        <v>0.34972806285738756</v>
      </c>
      <c r="Q28">
        <v>6</v>
      </c>
      <c r="R28" s="19">
        <v>1.6816750645921252E-2</v>
      </c>
      <c r="U28">
        <v>6</v>
      </c>
      <c r="V28" s="19">
        <v>0.65340921675522856</v>
      </c>
      <c r="Y28">
        <v>6</v>
      </c>
      <c r="Z28" s="19">
        <v>0.4474897337138436</v>
      </c>
      <c r="AC28">
        <v>6</v>
      </c>
      <c r="AD28" s="19">
        <v>6.8902553211278583E-3</v>
      </c>
      <c r="AG28">
        <v>6</v>
      </c>
      <c r="AH28" s="19">
        <v>0.65785536293992974</v>
      </c>
      <c r="AK28">
        <v>6</v>
      </c>
      <c r="AL28" s="19">
        <v>0</v>
      </c>
      <c r="AO28">
        <v>6</v>
      </c>
      <c r="AP28" s="19">
        <v>2.9758175144301013E-4</v>
      </c>
      <c r="AS28">
        <v>6</v>
      </c>
      <c r="AT28" s="19">
        <v>0.56293069168756138</v>
      </c>
      <c r="AW28">
        <v>6</v>
      </c>
      <c r="AX28" s="19">
        <v>2.0243229315042299E-10</v>
      </c>
    </row>
    <row r="29" spans="1:51" x14ac:dyDescent="0.25">
      <c r="A29">
        <v>7</v>
      </c>
      <c r="B29" s="19">
        <v>2.0441853061381465E-6</v>
      </c>
      <c r="E29">
        <v>7</v>
      </c>
      <c r="F29" s="19">
        <v>9.4948324880392398E-2</v>
      </c>
      <c r="I29">
        <v>7</v>
      </c>
      <c r="J29" s="19">
        <v>0.644402038841142</v>
      </c>
      <c r="M29">
        <v>7</v>
      </c>
      <c r="N29" s="19">
        <v>0.25599225727910169</v>
      </c>
      <c r="Q29">
        <v>7</v>
      </c>
      <c r="R29" s="19">
        <v>3.433517126160357E-3</v>
      </c>
      <c r="U29">
        <v>7</v>
      </c>
      <c r="V29" s="19">
        <v>0.63317848860988901</v>
      </c>
      <c r="Y29">
        <v>7</v>
      </c>
      <c r="Z29" s="19">
        <v>0.36756849519659274</v>
      </c>
      <c r="AC29">
        <v>7</v>
      </c>
      <c r="AD29" s="19">
        <v>9.9002122744573651E-4</v>
      </c>
      <c r="AG29">
        <v>7</v>
      </c>
      <c r="AH29" s="19">
        <v>0.6375354662378363</v>
      </c>
      <c r="AK29">
        <v>7</v>
      </c>
      <c r="AL29" s="19">
        <v>0</v>
      </c>
      <c r="AO29">
        <v>7</v>
      </c>
      <c r="AP29" s="19">
        <v>1.6101924020572866E-5</v>
      </c>
      <c r="AS29">
        <v>7</v>
      </c>
      <c r="AT29" s="19">
        <v>0.51615704593203915</v>
      </c>
      <c r="AW29">
        <v>7</v>
      </c>
      <c r="AX29" s="19">
        <v>8.5154105988749507E-14</v>
      </c>
    </row>
    <row r="30" spans="1:51" x14ac:dyDescent="0.25">
      <c r="A30">
        <v>8</v>
      </c>
      <c r="B30" s="19">
        <v>2.1630804702965634E-8</v>
      </c>
      <c r="E30">
        <v>8</v>
      </c>
      <c r="F30" s="19">
        <v>4.5205323806804754E-2</v>
      </c>
      <c r="I30">
        <v>8</v>
      </c>
      <c r="J30" s="19">
        <v>0.6399543587116554</v>
      </c>
      <c r="M30">
        <v>8</v>
      </c>
      <c r="N30" s="19">
        <v>0.17736678775976988</v>
      </c>
      <c r="Q30">
        <v>8</v>
      </c>
      <c r="R30" s="19">
        <v>5.1534856601287427E-4</v>
      </c>
      <c r="U30">
        <v>8</v>
      </c>
      <c r="V30" s="19">
        <v>0.61257086502283886</v>
      </c>
      <c r="Y30">
        <v>8</v>
      </c>
      <c r="Z30" s="19">
        <v>0.29301630356843167</v>
      </c>
      <c r="AC30">
        <v>8</v>
      </c>
      <c r="AD30" s="19">
        <v>9.8245880842062761E-5</v>
      </c>
      <c r="AG30">
        <v>8</v>
      </c>
      <c r="AH30" s="19">
        <v>0.61682049010844764</v>
      </c>
      <c r="AK30">
        <v>8</v>
      </c>
      <c r="AL30" s="19">
        <v>0</v>
      </c>
      <c r="AO30">
        <v>8</v>
      </c>
      <c r="AP30" s="19">
        <v>5.2833426245069148E-7</v>
      </c>
      <c r="AS30">
        <v>8</v>
      </c>
      <c r="AT30" s="19">
        <v>0.46915973766424013</v>
      </c>
      <c r="AW30">
        <v>8</v>
      </c>
      <c r="AX30" s="19">
        <v>0</v>
      </c>
    </row>
    <row r="31" spans="1:51" x14ac:dyDescent="0.25">
      <c r="A31">
        <v>9</v>
      </c>
      <c r="B31" s="19">
        <v>1.096730484206887E-10</v>
      </c>
      <c r="E31">
        <v>9</v>
      </c>
      <c r="F31" s="19">
        <v>1.8966123434748572E-2</v>
      </c>
      <c r="I31">
        <v>9</v>
      </c>
      <c r="J31" s="19">
        <v>0.6354876507006707</v>
      </c>
      <c r="M31">
        <v>9</v>
      </c>
      <c r="N31" s="19">
        <v>0.11601563313188756</v>
      </c>
      <c r="Q31">
        <v>9</v>
      </c>
      <c r="R31" s="19">
        <v>5.6508940100230554E-5</v>
      </c>
      <c r="U31">
        <v>9</v>
      </c>
      <c r="V31" s="19">
        <v>0.59164101524254686</v>
      </c>
      <c r="Y31">
        <v>9</v>
      </c>
      <c r="Z31" s="19">
        <v>0.22635993142317856</v>
      </c>
      <c r="AC31">
        <v>9</v>
      </c>
      <c r="AD31" s="19">
        <v>6.6911151577198069E-6</v>
      </c>
      <c r="AG31">
        <v>9</v>
      </c>
      <c r="AH31" s="19">
        <v>0.59576591686337355</v>
      </c>
      <c r="AK31">
        <v>9</v>
      </c>
      <c r="AL31" s="19">
        <v>0</v>
      </c>
      <c r="AO31">
        <v>9</v>
      </c>
      <c r="AP31" s="19">
        <v>1.0456958299265295E-8</v>
      </c>
      <c r="AS31">
        <v>9</v>
      </c>
      <c r="AT31" s="19">
        <v>0.42258873599077462</v>
      </c>
      <c r="AW31">
        <v>9</v>
      </c>
      <c r="AX31" s="19">
        <v>0</v>
      </c>
    </row>
    <row r="32" spans="1:51" x14ac:dyDescent="0.25">
      <c r="A32">
        <v>10</v>
      </c>
      <c r="B32" s="19">
        <v>2.6512125828048738E-13</v>
      </c>
      <c r="E32">
        <v>10</v>
      </c>
      <c r="F32" s="19">
        <v>6.9868897992879653E-3</v>
      </c>
      <c r="I32">
        <v>10</v>
      </c>
      <c r="J32" s="19">
        <v>0.63100247004134613</v>
      </c>
      <c r="M32">
        <v>10</v>
      </c>
      <c r="N32" s="19">
        <v>7.1482460244800983E-2</v>
      </c>
      <c r="Q32">
        <v>10</v>
      </c>
      <c r="R32" s="19">
        <v>4.5066698177720355E-6</v>
      </c>
      <c r="U32">
        <v>10</v>
      </c>
      <c r="V32" s="19">
        <v>0.57044637208885751</v>
      </c>
      <c r="Y32">
        <v>10</v>
      </c>
      <c r="Z32" s="19">
        <v>0.16923759693021789</v>
      </c>
      <c r="AC32">
        <v>10</v>
      </c>
      <c r="AD32" s="19">
        <v>3.1135907252455297E-7</v>
      </c>
      <c r="AG32">
        <v>10</v>
      </c>
      <c r="AH32" s="19">
        <v>0.57443018652375155</v>
      </c>
      <c r="AK32">
        <v>10</v>
      </c>
      <c r="AL32" s="19">
        <v>0</v>
      </c>
      <c r="AO32">
        <v>10</v>
      </c>
      <c r="AP32" s="19">
        <v>1.2437939567178091E-10</v>
      </c>
      <c r="AS32">
        <v>10</v>
      </c>
      <c r="AT32" s="19">
        <v>0.3770764127859414</v>
      </c>
      <c r="AW32">
        <v>10</v>
      </c>
      <c r="AX32" s="19">
        <v>0</v>
      </c>
    </row>
    <row r="33" spans="1:50" x14ac:dyDescent="0.25">
      <c r="A33">
        <v>11</v>
      </c>
      <c r="B33" s="19">
        <v>0</v>
      </c>
      <c r="E33">
        <v>11</v>
      </c>
      <c r="F33" s="19">
        <v>2.2536458724251585E-3</v>
      </c>
      <c r="I33">
        <v>11</v>
      </c>
      <c r="J33" s="19">
        <v>0.62649937951728241</v>
      </c>
      <c r="M33">
        <v>11</v>
      </c>
      <c r="N33" s="19">
        <v>4.1411624086511445E-2</v>
      </c>
      <c r="Q33">
        <v>11</v>
      </c>
      <c r="R33" s="19">
        <v>2.6056003810115413E-7</v>
      </c>
      <c r="U33">
        <v>11</v>
      </c>
      <c r="V33" s="19">
        <v>0.54904666120644707</v>
      </c>
      <c r="Y33">
        <v>11</v>
      </c>
      <c r="Z33" s="19">
        <v>0.1223181161766872</v>
      </c>
      <c r="AC33">
        <v>11</v>
      </c>
      <c r="AD33" s="19">
        <v>9.8674005633014872E-9</v>
      </c>
      <c r="AG33">
        <v>11</v>
      </c>
      <c r="AH33" s="19">
        <v>0.55287421263268466</v>
      </c>
      <c r="AK33">
        <v>11</v>
      </c>
      <c r="AL33" s="19">
        <v>0</v>
      </c>
      <c r="AO33">
        <v>11</v>
      </c>
      <c r="AP33" s="19">
        <v>8.8662410746565001E-13</v>
      </c>
      <c r="AS33">
        <v>11</v>
      </c>
      <c r="AT33" s="19">
        <v>0.33321190483045549</v>
      </c>
      <c r="AW33">
        <v>11</v>
      </c>
      <c r="AX33" s="19">
        <v>0</v>
      </c>
    </row>
    <row r="34" spans="1:50" x14ac:dyDescent="0.25">
      <c r="A34">
        <v>12</v>
      </c>
      <c r="B34" s="19">
        <v>0</v>
      </c>
      <c r="E34">
        <v>12</v>
      </c>
      <c r="F34" s="19">
        <v>6.3508000615974947E-4</v>
      </c>
      <c r="I34">
        <v>12</v>
      </c>
      <c r="J34" s="19">
        <v>0.62197894925310981</v>
      </c>
      <c r="M34">
        <v>12</v>
      </c>
      <c r="N34" s="19">
        <v>2.2522674913341922E-2</v>
      </c>
      <c r="Q34">
        <v>12</v>
      </c>
      <c r="R34" s="19">
        <v>1.0894886215417898E-8</v>
      </c>
      <c r="U34">
        <v>12</v>
      </c>
      <c r="V34" s="19">
        <v>0.52750339726550777</v>
      </c>
      <c r="Y34">
        <v>12</v>
      </c>
      <c r="Z34" s="19">
        <v>8.5379266573536783E-2</v>
      </c>
      <c r="AC34">
        <v>12</v>
      </c>
      <c r="AD34" s="19">
        <v>2.1246304715560882E-10</v>
      </c>
      <c r="AG34">
        <v>12</v>
      </c>
      <c r="AH34" s="19">
        <v>0.53116086184024758</v>
      </c>
      <c r="AK34">
        <v>12</v>
      </c>
      <c r="AL34" s="19">
        <v>0</v>
      </c>
      <c r="AO34">
        <v>12</v>
      </c>
      <c r="AP34" s="19">
        <v>3.7747582837255322E-15</v>
      </c>
      <c r="AS34">
        <v>12</v>
      </c>
      <c r="AT34" s="19">
        <v>0.29151840518391958</v>
      </c>
      <c r="AW34">
        <v>12</v>
      </c>
      <c r="AX34" s="19">
        <v>0</v>
      </c>
    </row>
    <row r="35" spans="1:50" x14ac:dyDescent="0.25">
      <c r="A35">
        <v>13</v>
      </c>
      <c r="B35" s="19">
        <v>0</v>
      </c>
      <c r="E35">
        <v>13</v>
      </c>
      <c r="F35" s="19">
        <v>1.5608336337735729E-4</v>
      </c>
      <c r="I35">
        <v>13</v>
      </c>
      <c r="J35" s="19">
        <v>0.61744175650006605</v>
      </c>
      <c r="M35">
        <v>13</v>
      </c>
      <c r="N35" s="19">
        <v>1.1485196077596682E-2</v>
      </c>
      <c r="Q35">
        <v>13</v>
      </c>
      <c r="R35" s="19">
        <v>3.2885216771916248E-10</v>
      </c>
      <c r="U35">
        <v>13</v>
      </c>
      <c r="V35" s="19">
        <v>0.50587935417616681</v>
      </c>
      <c r="Y35">
        <v>13</v>
      </c>
      <c r="Z35" s="19">
        <v>5.750545320849143E-2</v>
      </c>
      <c r="AC35">
        <v>13</v>
      </c>
      <c r="AD35" s="19">
        <v>3.102518242315E-12</v>
      </c>
      <c r="AG35">
        <v>13</v>
      </c>
      <c r="AH35" s="19">
        <v>0.50935440465182469</v>
      </c>
      <c r="AK35">
        <v>13</v>
      </c>
      <c r="AL35" s="19">
        <v>0</v>
      </c>
      <c r="AO35">
        <v>13</v>
      </c>
      <c r="AP35" s="19">
        <v>0</v>
      </c>
      <c r="AS35">
        <v>13</v>
      </c>
      <c r="AT35" s="19">
        <v>0.2524348313709166</v>
      </c>
      <c r="AW35">
        <v>13</v>
      </c>
      <c r="AX35" s="19">
        <v>0</v>
      </c>
    </row>
    <row r="36" spans="1:50" x14ac:dyDescent="0.25">
      <c r="A36">
        <v>14</v>
      </c>
      <c r="B36" s="19">
        <v>0</v>
      </c>
      <c r="E36">
        <v>14</v>
      </c>
      <c r="F36" s="19">
        <v>3.3409241911530607E-5</v>
      </c>
      <c r="I36">
        <v>14</v>
      </c>
      <c r="J36" s="19">
        <v>0.61288838541669266</v>
      </c>
      <c r="M36">
        <v>14</v>
      </c>
      <c r="N36" s="19">
        <v>5.4854754048700993E-3</v>
      </c>
      <c r="Q36">
        <v>14</v>
      </c>
      <c r="R36" s="19">
        <v>7.1551653491042089E-12</v>
      </c>
      <c r="U36">
        <v>14</v>
      </c>
      <c r="V36" s="19">
        <v>0.48423801691106239</v>
      </c>
      <c r="Y36">
        <v>14</v>
      </c>
      <c r="Z36" s="19">
        <v>3.7345376290374266E-2</v>
      </c>
      <c r="AC36">
        <v>14</v>
      </c>
      <c r="AD36" s="19">
        <v>3.0642155479654321E-14</v>
      </c>
      <c r="AG36">
        <v>14</v>
      </c>
      <c r="AH36" s="19">
        <v>0.48751994532598397</v>
      </c>
      <c r="AK36">
        <v>14</v>
      </c>
      <c r="AL36" s="19">
        <v>0</v>
      </c>
      <c r="AO36">
        <v>14</v>
      </c>
      <c r="AP36" s="19">
        <v>0</v>
      </c>
      <c r="AS36">
        <v>14</v>
      </c>
      <c r="AT36" s="19">
        <v>0.21630291325254103</v>
      </c>
      <c r="AW36">
        <v>14</v>
      </c>
      <c r="AX36" s="19">
        <v>0</v>
      </c>
    </row>
    <row r="37" spans="1:50" x14ac:dyDescent="0.25">
      <c r="A37">
        <v>15</v>
      </c>
      <c r="B37" s="19">
        <v>0</v>
      </c>
      <c r="E37">
        <v>15</v>
      </c>
      <c r="F37" s="19">
        <v>6.2211599416439611E-6</v>
      </c>
      <c r="I37">
        <v>15</v>
      </c>
      <c r="J37" s="19">
        <v>0.60831942684479212</v>
      </c>
      <c r="M37">
        <v>15</v>
      </c>
      <c r="N37" s="19">
        <v>2.4516511585797041E-3</v>
      </c>
      <c r="Q37">
        <v>15</v>
      </c>
      <c r="R37" s="19">
        <v>1.1213252548714081E-13</v>
      </c>
      <c r="U37">
        <v>15</v>
      </c>
      <c r="V37" s="19">
        <v>0.4626430229061933</v>
      </c>
      <c r="Y37">
        <v>15</v>
      </c>
      <c r="Z37" s="19">
        <v>2.3369769686643727E-2</v>
      </c>
      <c r="AC37">
        <v>15</v>
      </c>
      <c r="AD37" s="19">
        <v>0</v>
      </c>
      <c r="AG37">
        <v>15</v>
      </c>
      <c r="AH37" s="19">
        <v>0.46572283934120473</v>
      </c>
      <c r="AK37">
        <v>15</v>
      </c>
      <c r="AL37" s="19">
        <v>0</v>
      </c>
      <c r="AO37">
        <v>15</v>
      </c>
      <c r="AP37" s="19">
        <v>0</v>
      </c>
      <c r="AS37">
        <v>15</v>
      </c>
      <c r="AT37" s="19">
        <v>0.1833602584854479</v>
      </c>
      <c r="AW37">
        <v>15</v>
      </c>
      <c r="AX37" s="19">
        <v>0</v>
      </c>
    </row>
    <row r="38" spans="1:50" x14ac:dyDescent="0.25">
      <c r="A38">
        <v>16</v>
      </c>
      <c r="B38" s="19">
        <v>0</v>
      </c>
      <c r="E38">
        <v>16</v>
      </c>
      <c r="F38" s="19">
        <v>1.0068709839217149E-6</v>
      </c>
      <c r="I38">
        <v>16</v>
      </c>
      <c r="J38" s="19">
        <v>0.60373547808078387</v>
      </c>
      <c r="M38">
        <v>16</v>
      </c>
      <c r="N38" s="19">
        <v>1.0245750717228219E-3</v>
      </c>
      <c r="Q38">
        <v>16</v>
      </c>
      <c r="R38" s="19">
        <v>0</v>
      </c>
      <c r="U38">
        <v>16</v>
      </c>
      <c r="V38" s="19">
        <v>0.4411576012237991</v>
      </c>
      <c r="Y38">
        <v>16</v>
      </c>
      <c r="Z38" s="19">
        <v>1.4083704365587368E-2</v>
      </c>
      <c r="AC38">
        <v>16</v>
      </c>
      <c r="AD38" s="19">
        <v>0</v>
      </c>
      <c r="AG38">
        <v>16</v>
      </c>
      <c r="AH38" s="19">
        <v>0.4440281071100034</v>
      </c>
      <c r="AK38">
        <v>16</v>
      </c>
      <c r="AL38" s="19">
        <v>0</v>
      </c>
      <c r="AO38">
        <v>16</v>
      </c>
      <c r="AP38" s="19">
        <v>0</v>
      </c>
      <c r="AS38">
        <v>16</v>
      </c>
      <c r="AT38" s="19">
        <v>0.15373944368757264</v>
      </c>
      <c r="AW38">
        <v>16</v>
      </c>
      <c r="AX38" s="19">
        <v>0</v>
      </c>
    </row>
    <row r="39" spans="1:50" x14ac:dyDescent="0.25">
      <c r="B39" s="19"/>
      <c r="F39" s="19"/>
      <c r="J39" s="19"/>
      <c r="N39" s="19"/>
      <c r="R39" s="19"/>
      <c r="V39" s="19"/>
      <c r="Z39" s="19"/>
      <c r="AD39" s="19"/>
      <c r="AH39" s="19"/>
      <c r="AL39" s="19"/>
      <c r="AP39" s="19"/>
      <c r="AT39" s="19"/>
      <c r="AX39" s="19"/>
    </row>
    <row r="40" spans="1:50" x14ac:dyDescent="0.25">
      <c r="A40" t="s">
        <v>130</v>
      </c>
      <c r="B40" s="19">
        <v>0.99999795581469386</v>
      </c>
      <c r="E40" t="s">
        <v>130</v>
      </c>
      <c r="F40" s="19">
        <v>0.9050516751196076</v>
      </c>
      <c r="I40" t="s">
        <v>130</v>
      </c>
      <c r="J40" s="19">
        <v>0.355597961158858</v>
      </c>
      <c r="M40" t="s">
        <v>130</v>
      </c>
      <c r="N40" s="19">
        <v>0.74400774272089831</v>
      </c>
      <c r="Q40" t="s">
        <v>130</v>
      </c>
      <c r="R40" s="19">
        <v>0.99656648287383964</v>
      </c>
      <c r="U40" t="s">
        <v>130</v>
      </c>
      <c r="V40" s="19">
        <v>0.36682151139011093</v>
      </c>
      <c r="Y40" t="s">
        <v>130</v>
      </c>
      <c r="Z40" s="19">
        <v>0.63243150480340726</v>
      </c>
      <c r="AC40" t="s">
        <v>130</v>
      </c>
      <c r="AD40" s="19">
        <v>0.99900997877255426</v>
      </c>
      <c r="AG40" t="s">
        <v>130</v>
      </c>
      <c r="AH40" s="19">
        <v>0.3624645337621637</v>
      </c>
      <c r="AK40" t="s">
        <v>130</v>
      </c>
      <c r="AL40" s="19">
        <v>1</v>
      </c>
      <c r="AO40" t="s">
        <v>130</v>
      </c>
      <c r="AP40" s="19">
        <v>0.99998389807597943</v>
      </c>
      <c r="AS40" t="s">
        <v>130</v>
      </c>
      <c r="AT40" s="19">
        <v>0.48384295406796085</v>
      </c>
      <c r="AW40" t="s">
        <v>130</v>
      </c>
      <c r="AX40" s="19">
        <v>0.99999999999991485</v>
      </c>
    </row>
    <row r="41" spans="1:50" x14ac:dyDescent="0.25">
      <c r="A41" t="s">
        <v>133</v>
      </c>
      <c r="B41" s="19">
        <v>1.0632704256335038E-7</v>
      </c>
      <c r="E41" t="s">
        <v>133</v>
      </c>
      <c r="F41" s="19">
        <v>3.6374799410230023E-2</v>
      </c>
      <c r="I41" t="s">
        <v>133</v>
      </c>
      <c r="J41" s="19">
        <v>4.4572859695914731E-3</v>
      </c>
      <c r="M41" t="s">
        <v>133</v>
      </c>
      <c r="N41" s="19">
        <v>7.0114598469131068E-2</v>
      </c>
      <c r="Q41" t="s">
        <v>133</v>
      </c>
      <c r="R41" s="19">
        <v>1.0578066185541958E-3</v>
      </c>
      <c r="U41" t="s">
        <v>133</v>
      </c>
      <c r="V41" s="19">
        <v>2.0778093599779796E-2</v>
      </c>
      <c r="Y41" t="s">
        <v>133</v>
      </c>
      <c r="Z41" s="19">
        <v>7.095690549378654E-2</v>
      </c>
      <c r="AC41" t="s">
        <v>133</v>
      </c>
      <c r="AD41" s="19">
        <v>2.4537900462576488E-4</v>
      </c>
      <c r="AG41" t="s">
        <v>133</v>
      </c>
      <c r="AH41" s="19">
        <v>2.0894283684514573E-2</v>
      </c>
      <c r="AK41" t="s">
        <v>133</v>
      </c>
      <c r="AL41" s="19">
        <v>0</v>
      </c>
      <c r="AO41" t="s">
        <v>133</v>
      </c>
      <c r="AP41" s="19">
        <v>1.9384503800266334E-6</v>
      </c>
      <c r="AS41" t="s">
        <v>133</v>
      </c>
      <c r="AT41" s="19">
        <v>4.6891904400487149E-2</v>
      </c>
      <c r="AW41" t="s">
        <v>133</v>
      </c>
      <c r="AX41" s="19">
        <v>1.0090732061214705E-16</v>
      </c>
    </row>
    <row r="42" spans="1:50" x14ac:dyDescent="0.25">
      <c r="A42" t="s">
        <v>135</v>
      </c>
      <c r="B42" s="19">
        <v>1.096730484206887E-10</v>
      </c>
      <c r="E42" t="s">
        <v>135</v>
      </c>
      <c r="F42" s="19">
        <v>1.8966123434748572E-2</v>
      </c>
      <c r="I42" t="s">
        <v>135</v>
      </c>
      <c r="J42" s="19">
        <v>0.6354876507006707</v>
      </c>
      <c r="M42" t="s">
        <v>135</v>
      </c>
      <c r="N42" s="19">
        <v>0.11601563313188756</v>
      </c>
      <c r="Q42" t="s">
        <v>135</v>
      </c>
      <c r="R42" s="19">
        <v>5.6508940100230554E-5</v>
      </c>
      <c r="U42" t="s">
        <v>135</v>
      </c>
      <c r="V42" s="19">
        <v>0.59164101524254686</v>
      </c>
      <c r="Y42" t="s">
        <v>135</v>
      </c>
      <c r="Z42" s="19">
        <v>0.22635993142317856</v>
      </c>
      <c r="AC42" t="s">
        <v>135</v>
      </c>
      <c r="AD42" s="19">
        <v>6.6911151577198069E-6</v>
      </c>
      <c r="AG42" t="s">
        <v>135</v>
      </c>
      <c r="AH42" s="19">
        <v>0.59576591686337355</v>
      </c>
      <c r="AK42" t="s">
        <v>135</v>
      </c>
      <c r="AL42" s="19">
        <v>0</v>
      </c>
      <c r="AO42" t="s">
        <v>135</v>
      </c>
      <c r="AP42" s="19">
        <v>1.0456958299265295E-8</v>
      </c>
      <c r="AS42" t="s">
        <v>135</v>
      </c>
      <c r="AT42" s="19">
        <v>0.42258873599077462</v>
      </c>
      <c r="AW42" t="s">
        <v>135</v>
      </c>
      <c r="AX42" s="19">
        <v>0</v>
      </c>
    </row>
    <row r="43" spans="1:50" x14ac:dyDescent="0.25">
      <c r="A43" t="s">
        <v>136</v>
      </c>
      <c r="B43" s="19">
        <v>0.99999806225140953</v>
      </c>
      <c r="E43" t="s">
        <v>136</v>
      </c>
      <c r="F43" s="19">
        <v>0.9603925979645862</v>
      </c>
      <c r="I43" t="s">
        <v>136</v>
      </c>
      <c r="J43" s="19">
        <v>0.9955428978291202</v>
      </c>
      <c r="M43" t="s">
        <v>136</v>
      </c>
      <c r="N43" s="19">
        <v>0.93013797432191692</v>
      </c>
      <c r="Q43" t="s">
        <v>136</v>
      </c>
      <c r="R43" s="19">
        <v>0.99768079843249402</v>
      </c>
      <c r="U43" t="s">
        <v>136</v>
      </c>
      <c r="V43" s="19">
        <v>0.97924062023243752</v>
      </c>
      <c r="Y43" t="s">
        <v>136</v>
      </c>
      <c r="Z43" s="19">
        <v>0.92974834172037235</v>
      </c>
      <c r="AC43" t="s">
        <v>136</v>
      </c>
      <c r="AD43" s="19">
        <v>0.99926204889233772</v>
      </c>
      <c r="AG43" t="s">
        <v>136</v>
      </c>
      <c r="AH43" s="19">
        <v>0.97912473431005176</v>
      </c>
      <c r="AK43" t="s">
        <v>136</v>
      </c>
      <c r="AL43" s="19">
        <v>1</v>
      </c>
      <c r="AO43" t="s">
        <v>136</v>
      </c>
      <c r="AP43" s="19">
        <v>0.99998584698331772</v>
      </c>
      <c r="AS43" t="s">
        <v>136</v>
      </c>
      <c r="AT43" s="19">
        <v>0.95332359445922266</v>
      </c>
      <c r="AW43" t="s">
        <v>136</v>
      </c>
      <c r="AX43" s="19">
        <v>0.99999999999991496</v>
      </c>
    </row>
  </sheetData>
  <mergeCells count="13">
    <mergeCell ref="AO1:AQ1"/>
    <mergeCell ref="AS1:AU1"/>
    <mergeCell ref="AW1:AY1"/>
    <mergeCell ref="U1:W1"/>
    <mergeCell ref="Y1:AA1"/>
    <mergeCell ref="AC1:AE1"/>
    <mergeCell ref="AG1:AI1"/>
    <mergeCell ref="AK1:AM1"/>
    <mergeCell ref="A1:C1"/>
    <mergeCell ref="E1:G1"/>
    <mergeCell ref="I1:K1"/>
    <mergeCell ref="M1:O1"/>
    <mergeCell ref="Q1:S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E018-907D-4A2A-BC8A-12DE1EAB54E7}">
  <sheetPr codeName="Sheet8"/>
  <dimension ref="A1:AB102"/>
  <sheetViews>
    <sheetView workbookViewId="0">
      <selection activeCell="A59" sqref="A59:XFD59"/>
    </sheetView>
  </sheetViews>
  <sheetFormatPr defaultColWidth="8.75" defaultRowHeight="15" x14ac:dyDescent="0.2"/>
  <cols>
    <col min="1" max="1" width="22.25" style="63" bestFit="1" customWidth="1"/>
    <col min="2" max="2" width="14.25" style="63" bestFit="1" customWidth="1"/>
    <col min="3" max="3" width="14.125" style="63" bestFit="1" customWidth="1"/>
    <col min="4" max="4" width="14.125" style="63" customWidth="1"/>
    <col min="5" max="5" width="12.5" style="63" customWidth="1"/>
    <col min="6" max="6" width="16.125" style="63" customWidth="1"/>
    <col min="7" max="7" width="18.625" style="63" customWidth="1"/>
    <col min="8" max="8" width="8.75" style="63"/>
    <col min="9" max="9" width="22.25" style="63" bestFit="1" customWidth="1"/>
    <col min="10" max="10" width="14.25" style="63" bestFit="1" customWidth="1"/>
    <col min="11" max="11" width="14.125" style="63" bestFit="1" customWidth="1"/>
    <col min="12" max="12" width="10.5" style="63" customWidth="1"/>
    <col min="13" max="13" width="11.25" style="63" customWidth="1"/>
    <col min="14" max="14" width="14.125" style="63" customWidth="1"/>
    <col min="15" max="15" width="22.875" style="63" bestFit="1" customWidth="1"/>
    <col min="16" max="16" width="8.75" style="63"/>
    <col min="17" max="17" width="12.125" style="63" bestFit="1" customWidth="1"/>
    <col min="18" max="18" width="16.875" style="63" bestFit="1" customWidth="1"/>
    <col min="19" max="19" width="14.25" style="63" bestFit="1" customWidth="1"/>
    <col min="20" max="20" width="19.25" style="63" bestFit="1" customWidth="1"/>
    <col min="21" max="16384" width="8.75" style="63"/>
  </cols>
  <sheetData>
    <row r="1" spans="1:15" x14ac:dyDescent="0.2">
      <c r="A1" s="139">
        <v>2018</v>
      </c>
      <c r="B1" s="139"/>
      <c r="C1" s="139"/>
      <c r="D1" s="139"/>
      <c r="E1" s="139"/>
      <c r="F1" s="139"/>
      <c r="G1" s="139"/>
      <c r="I1" s="139">
        <v>2017</v>
      </c>
      <c r="J1" s="139"/>
      <c r="K1" s="139"/>
      <c r="L1" s="139"/>
      <c r="M1" s="139"/>
      <c r="N1" s="139"/>
      <c r="O1" s="139"/>
    </row>
    <row r="2" spans="1:15" ht="15.75" x14ac:dyDescent="0.25">
      <c r="A2" s="63" t="s">
        <v>470</v>
      </c>
      <c r="B2" s="63" t="s">
        <v>469</v>
      </c>
      <c r="C2" s="63" t="s">
        <v>468</v>
      </c>
      <c r="D2" s="63" t="s">
        <v>467</v>
      </c>
      <c r="E2" s="63" t="s">
        <v>466</v>
      </c>
      <c r="F2" s="63" t="s">
        <v>465</v>
      </c>
      <c r="G2" s="63" t="s">
        <v>464</v>
      </c>
      <c r="I2" t="s">
        <v>470</v>
      </c>
      <c r="J2" t="s">
        <v>469</v>
      </c>
      <c r="K2" t="s">
        <v>468</v>
      </c>
      <c r="L2" t="s">
        <v>467</v>
      </c>
      <c r="M2" t="s">
        <v>466</v>
      </c>
      <c r="N2" t="s">
        <v>465</v>
      </c>
      <c r="O2" t="s">
        <v>464</v>
      </c>
    </row>
    <row r="3" spans="1:15" ht="15.75" x14ac:dyDescent="0.25">
      <c r="A3" s="63" t="s">
        <v>217</v>
      </c>
      <c r="B3" s="63">
        <v>15</v>
      </c>
      <c r="C3" s="63">
        <v>94.7</v>
      </c>
      <c r="D3" s="63">
        <v>94</v>
      </c>
      <c r="E3" s="63">
        <v>77.400000000000006</v>
      </c>
      <c r="F3" s="63">
        <v>83.2</v>
      </c>
      <c r="G3" s="63">
        <v>17</v>
      </c>
      <c r="I3" t="s">
        <v>219</v>
      </c>
      <c r="J3">
        <v>16</v>
      </c>
      <c r="K3">
        <v>92.9</v>
      </c>
      <c r="L3">
        <v>92.2</v>
      </c>
      <c r="M3">
        <v>54.3</v>
      </c>
      <c r="N3">
        <v>82.6</v>
      </c>
      <c r="O3">
        <v>35</v>
      </c>
    </row>
    <row r="4" spans="1:15" ht="15.75" x14ac:dyDescent="0.25">
      <c r="A4" s="63" t="s">
        <v>459</v>
      </c>
      <c r="B4" s="63">
        <v>16</v>
      </c>
      <c r="C4" s="63">
        <v>93.2</v>
      </c>
      <c r="D4" s="63">
        <v>92.7</v>
      </c>
      <c r="E4" s="63">
        <v>66.400000000000006</v>
      </c>
      <c r="F4" s="63">
        <v>64.3</v>
      </c>
      <c r="G4" s="63">
        <v>26</v>
      </c>
      <c r="I4" t="s">
        <v>220</v>
      </c>
      <c r="J4">
        <v>16</v>
      </c>
      <c r="K4">
        <v>90</v>
      </c>
      <c r="L4">
        <v>87.9</v>
      </c>
      <c r="M4">
        <v>66.099999999999994</v>
      </c>
      <c r="N4">
        <v>70.8</v>
      </c>
      <c r="O4">
        <v>24</v>
      </c>
    </row>
    <row r="5" spans="1:15" ht="15.75" x14ac:dyDescent="0.25">
      <c r="A5" s="63" t="s">
        <v>453</v>
      </c>
      <c r="B5" s="63">
        <v>16</v>
      </c>
      <c r="C5" s="63">
        <v>90.8</v>
      </c>
      <c r="D5" s="63">
        <v>90.3</v>
      </c>
      <c r="E5" s="63">
        <v>54.5</v>
      </c>
      <c r="F5" s="63">
        <v>90.4</v>
      </c>
      <c r="G5" s="63">
        <v>32</v>
      </c>
      <c r="I5" t="s">
        <v>463</v>
      </c>
      <c r="J5">
        <v>15</v>
      </c>
      <c r="K5">
        <v>87.7</v>
      </c>
      <c r="L5">
        <v>85.9</v>
      </c>
      <c r="M5">
        <v>59</v>
      </c>
      <c r="N5">
        <v>86.1</v>
      </c>
      <c r="O5">
        <v>21</v>
      </c>
    </row>
    <row r="6" spans="1:15" ht="15.75" x14ac:dyDescent="0.25">
      <c r="A6" s="63" t="s">
        <v>462</v>
      </c>
      <c r="B6" s="63">
        <v>16</v>
      </c>
      <c r="C6" s="63">
        <v>91</v>
      </c>
      <c r="D6" s="63">
        <v>88.8</v>
      </c>
      <c r="E6" s="63">
        <v>76.900000000000006</v>
      </c>
      <c r="F6" s="63">
        <v>88.9</v>
      </c>
      <c r="G6" s="63">
        <v>18</v>
      </c>
      <c r="I6" t="s">
        <v>217</v>
      </c>
      <c r="J6">
        <v>16</v>
      </c>
      <c r="K6">
        <v>86.6</v>
      </c>
      <c r="L6">
        <v>85.4</v>
      </c>
      <c r="M6">
        <v>57.7</v>
      </c>
      <c r="N6">
        <v>91</v>
      </c>
      <c r="O6">
        <v>20</v>
      </c>
    </row>
    <row r="7" spans="1:15" ht="15.75" x14ac:dyDescent="0.25">
      <c r="A7" s="63" t="s">
        <v>219</v>
      </c>
      <c r="B7" s="63">
        <v>16</v>
      </c>
      <c r="C7" s="63">
        <v>90.7</v>
      </c>
      <c r="D7" s="63">
        <v>88.6</v>
      </c>
      <c r="E7" s="63">
        <v>75.099999999999994</v>
      </c>
      <c r="F7" s="63">
        <v>80.599999999999994</v>
      </c>
      <c r="G7" s="63">
        <v>21</v>
      </c>
      <c r="I7" t="s">
        <v>446</v>
      </c>
      <c r="J7">
        <v>13</v>
      </c>
      <c r="K7">
        <v>84.9</v>
      </c>
      <c r="L7">
        <v>84.7</v>
      </c>
      <c r="M7">
        <v>60.1</v>
      </c>
      <c r="N7">
        <v>35.299999999999997</v>
      </c>
      <c r="O7">
        <v>28</v>
      </c>
    </row>
    <row r="8" spans="1:15" ht="15.75" x14ac:dyDescent="0.25">
      <c r="A8" s="63" t="s">
        <v>218</v>
      </c>
      <c r="B8" s="63">
        <v>16</v>
      </c>
      <c r="C8" s="63">
        <v>89.7</v>
      </c>
      <c r="D8" s="63">
        <v>87</v>
      </c>
      <c r="E8" s="63">
        <v>77</v>
      </c>
      <c r="F8" s="63">
        <v>60.3</v>
      </c>
      <c r="G8" s="63">
        <v>49</v>
      </c>
      <c r="I8" t="s">
        <v>453</v>
      </c>
      <c r="J8">
        <v>16</v>
      </c>
      <c r="K8">
        <v>80.400000000000006</v>
      </c>
      <c r="L8">
        <v>79.900000000000006</v>
      </c>
      <c r="M8">
        <v>47.6</v>
      </c>
      <c r="N8">
        <v>65.2</v>
      </c>
      <c r="O8">
        <v>18</v>
      </c>
    </row>
    <row r="9" spans="1:15" ht="15.75" x14ac:dyDescent="0.25">
      <c r="A9" s="63" t="s">
        <v>449</v>
      </c>
      <c r="B9" s="63">
        <v>16</v>
      </c>
      <c r="C9" s="63">
        <v>87.2</v>
      </c>
      <c r="D9" s="63">
        <v>84.6</v>
      </c>
      <c r="E9" s="63">
        <v>73.099999999999994</v>
      </c>
      <c r="F9" s="63">
        <v>45.1</v>
      </c>
      <c r="G9" s="63">
        <v>51</v>
      </c>
      <c r="I9" t="s">
        <v>440</v>
      </c>
      <c r="J9">
        <v>15</v>
      </c>
      <c r="K9">
        <v>79.599999999999994</v>
      </c>
      <c r="L9">
        <v>78.400000000000006</v>
      </c>
      <c r="M9">
        <v>67.3</v>
      </c>
      <c r="N9">
        <v>91.1</v>
      </c>
      <c r="O9">
        <v>35</v>
      </c>
    </row>
    <row r="10" spans="1:15" ht="15.75" x14ac:dyDescent="0.25">
      <c r="A10" s="63" t="s">
        <v>457</v>
      </c>
      <c r="B10" s="63">
        <v>16</v>
      </c>
      <c r="C10" s="63">
        <v>85.5</v>
      </c>
      <c r="D10" s="63">
        <v>84.3</v>
      </c>
      <c r="E10" s="63">
        <v>58.3</v>
      </c>
      <c r="F10" s="63">
        <v>55.4</v>
      </c>
      <c r="G10" s="63">
        <v>34</v>
      </c>
      <c r="I10" t="s">
        <v>460</v>
      </c>
      <c r="J10">
        <v>15</v>
      </c>
      <c r="K10">
        <v>82.3</v>
      </c>
      <c r="L10">
        <v>78.099999999999994</v>
      </c>
      <c r="M10">
        <v>86.4</v>
      </c>
      <c r="N10">
        <v>91.9</v>
      </c>
      <c r="O10">
        <v>22</v>
      </c>
    </row>
    <row r="11" spans="1:15" ht="15.75" x14ac:dyDescent="0.25">
      <c r="A11" s="63" t="s">
        <v>215</v>
      </c>
      <c r="B11" s="63">
        <v>14</v>
      </c>
      <c r="C11" s="63">
        <v>84.5</v>
      </c>
      <c r="D11" s="63">
        <v>81.2</v>
      </c>
      <c r="E11" s="63">
        <v>75.8</v>
      </c>
      <c r="F11" s="63">
        <v>70.2</v>
      </c>
      <c r="G11" s="63">
        <v>25</v>
      </c>
      <c r="I11" t="s">
        <v>456</v>
      </c>
      <c r="J11">
        <v>16</v>
      </c>
      <c r="K11">
        <v>78.599999999999994</v>
      </c>
      <c r="L11">
        <v>76.400000000000006</v>
      </c>
      <c r="M11">
        <v>66.599999999999994</v>
      </c>
      <c r="N11">
        <v>32.6</v>
      </c>
      <c r="O11">
        <v>46</v>
      </c>
    </row>
    <row r="12" spans="1:15" ht="15.75" x14ac:dyDescent="0.25">
      <c r="A12" s="63" t="s">
        <v>452</v>
      </c>
      <c r="B12" s="63">
        <v>16</v>
      </c>
      <c r="C12" s="63">
        <v>82.7</v>
      </c>
      <c r="D12" s="63">
        <v>81.099999999999994</v>
      </c>
      <c r="E12" s="63">
        <v>70.2</v>
      </c>
      <c r="F12" s="63">
        <v>38.6</v>
      </c>
      <c r="G12" s="63">
        <v>61</v>
      </c>
      <c r="I12" t="s">
        <v>433</v>
      </c>
      <c r="J12">
        <v>15</v>
      </c>
      <c r="K12">
        <v>80</v>
      </c>
      <c r="L12">
        <v>76.400000000000006</v>
      </c>
      <c r="M12">
        <v>74.7</v>
      </c>
      <c r="N12">
        <v>76.5</v>
      </c>
      <c r="O12">
        <v>45</v>
      </c>
    </row>
    <row r="13" spans="1:15" ht="15.75" x14ac:dyDescent="0.25">
      <c r="A13" s="63" t="s">
        <v>220</v>
      </c>
      <c r="B13" s="63">
        <v>16</v>
      </c>
      <c r="C13" s="63">
        <v>84.3</v>
      </c>
      <c r="D13" s="63">
        <v>80.599999999999994</v>
      </c>
      <c r="E13" s="63">
        <v>79</v>
      </c>
      <c r="F13" s="63">
        <v>44.1</v>
      </c>
      <c r="G13" s="63">
        <v>42</v>
      </c>
      <c r="I13" t="s">
        <v>449</v>
      </c>
      <c r="J13">
        <v>16</v>
      </c>
      <c r="K13">
        <v>78.8</v>
      </c>
      <c r="L13">
        <v>75.3</v>
      </c>
      <c r="M13">
        <v>75.2</v>
      </c>
      <c r="N13">
        <v>50</v>
      </c>
      <c r="O13">
        <v>43</v>
      </c>
    </row>
    <row r="14" spans="1:15" ht="15.75" x14ac:dyDescent="0.25">
      <c r="A14" s="63" t="s">
        <v>442</v>
      </c>
      <c r="B14" s="63">
        <v>11</v>
      </c>
      <c r="C14" s="63">
        <v>81.900000000000006</v>
      </c>
      <c r="D14" s="63">
        <v>79.3</v>
      </c>
      <c r="E14" s="63">
        <v>69.7</v>
      </c>
      <c r="F14" s="63">
        <v>86.4</v>
      </c>
      <c r="G14" s="63">
        <v>21</v>
      </c>
      <c r="I14" t="s">
        <v>444</v>
      </c>
      <c r="J14">
        <v>13</v>
      </c>
      <c r="K14">
        <v>73.7</v>
      </c>
      <c r="L14">
        <v>74.400000000000006</v>
      </c>
      <c r="M14">
        <v>58.3</v>
      </c>
      <c r="N14">
        <v>28.4</v>
      </c>
      <c r="O14">
        <v>33</v>
      </c>
    </row>
    <row r="15" spans="1:15" ht="15.75" x14ac:dyDescent="0.25">
      <c r="A15" s="63" t="s">
        <v>461</v>
      </c>
      <c r="B15" s="63">
        <v>16</v>
      </c>
      <c r="C15" s="63">
        <v>79.3</v>
      </c>
      <c r="D15" s="63">
        <v>79.2</v>
      </c>
      <c r="E15" s="63">
        <v>51.4</v>
      </c>
      <c r="F15" s="63">
        <v>61.1</v>
      </c>
      <c r="G15" s="63">
        <v>40</v>
      </c>
      <c r="I15" t="s">
        <v>457</v>
      </c>
      <c r="J15">
        <v>15</v>
      </c>
      <c r="K15">
        <v>73.8</v>
      </c>
      <c r="L15">
        <v>73.3</v>
      </c>
      <c r="M15">
        <v>54.1</v>
      </c>
      <c r="N15">
        <v>65.400000000000006</v>
      </c>
      <c r="O15">
        <v>25</v>
      </c>
    </row>
    <row r="16" spans="1:15" ht="15.75" x14ac:dyDescent="0.25">
      <c r="A16" s="63" t="s">
        <v>446</v>
      </c>
      <c r="B16" s="63">
        <v>11</v>
      </c>
      <c r="C16" s="63">
        <v>79.400000000000006</v>
      </c>
      <c r="D16" s="63">
        <v>78.5</v>
      </c>
      <c r="E16" s="63">
        <v>60.3</v>
      </c>
      <c r="F16" s="63">
        <v>44.9</v>
      </c>
      <c r="G16" s="63">
        <v>31</v>
      </c>
      <c r="I16" t="s">
        <v>441</v>
      </c>
      <c r="J16">
        <v>15</v>
      </c>
      <c r="K16">
        <v>76.5</v>
      </c>
      <c r="L16">
        <v>72.8</v>
      </c>
      <c r="M16">
        <v>76.8</v>
      </c>
      <c r="N16">
        <v>83.6</v>
      </c>
      <c r="O16">
        <v>27</v>
      </c>
    </row>
    <row r="17" spans="1:15" ht="15.75" x14ac:dyDescent="0.25">
      <c r="A17" s="63" t="s">
        <v>456</v>
      </c>
      <c r="B17" s="63">
        <v>16</v>
      </c>
      <c r="C17" s="63">
        <v>77.8</v>
      </c>
      <c r="D17" s="63">
        <v>76.599999999999994</v>
      </c>
      <c r="E17" s="63">
        <v>59</v>
      </c>
      <c r="F17" s="63">
        <v>63.6</v>
      </c>
      <c r="G17" s="63">
        <v>40</v>
      </c>
      <c r="I17" t="s">
        <v>442</v>
      </c>
      <c r="J17">
        <v>16</v>
      </c>
      <c r="K17">
        <v>72.7</v>
      </c>
      <c r="L17">
        <v>72.3</v>
      </c>
      <c r="M17">
        <v>54.7</v>
      </c>
      <c r="N17">
        <v>90.5</v>
      </c>
      <c r="O17">
        <v>39</v>
      </c>
    </row>
    <row r="18" spans="1:15" ht="15.75" x14ac:dyDescent="0.25">
      <c r="A18" s="63" t="s">
        <v>463</v>
      </c>
      <c r="B18" s="63">
        <v>16</v>
      </c>
      <c r="C18" s="63">
        <v>78.2</v>
      </c>
      <c r="D18" s="63">
        <v>75.2</v>
      </c>
      <c r="E18" s="63">
        <v>78.400000000000006</v>
      </c>
      <c r="F18" s="63">
        <v>73.8</v>
      </c>
      <c r="G18" s="63">
        <v>24</v>
      </c>
      <c r="I18" t="s">
        <v>450</v>
      </c>
      <c r="J18">
        <v>12</v>
      </c>
      <c r="K18">
        <v>66.400000000000006</v>
      </c>
      <c r="L18">
        <v>71.2</v>
      </c>
      <c r="M18">
        <v>39.4</v>
      </c>
      <c r="N18">
        <v>44.9</v>
      </c>
      <c r="O18">
        <v>31</v>
      </c>
    </row>
    <row r="19" spans="1:15" ht="15.75" x14ac:dyDescent="0.25">
      <c r="A19" s="63" t="s">
        <v>454</v>
      </c>
      <c r="B19" s="63">
        <v>16</v>
      </c>
      <c r="C19" s="63">
        <v>74.599999999999994</v>
      </c>
      <c r="D19" s="63">
        <v>73.400000000000006</v>
      </c>
      <c r="E19" s="63">
        <v>65.5</v>
      </c>
      <c r="F19" s="63">
        <v>28.8</v>
      </c>
      <c r="G19" s="63">
        <v>56</v>
      </c>
      <c r="I19" t="s">
        <v>455</v>
      </c>
      <c r="J19">
        <v>15</v>
      </c>
      <c r="K19">
        <v>68.900000000000006</v>
      </c>
      <c r="L19">
        <v>69.900000000000006</v>
      </c>
      <c r="M19">
        <v>29.6</v>
      </c>
      <c r="N19">
        <v>39.1</v>
      </c>
      <c r="O19">
        <v>20</v>
      </c>
    </row>
    <row r="20" spans="1:15" ht="15.75" x14ac:dyDescent="0.25">
      <c r="A20" s="63" t="s">
        <v>455</v>
      </c>
      <c r="B20" s="63">
        <v>16</v>
      </c>
      <c r="C20" s="63">
        <v>73.2</v>
      </c>
      <c r="D20" s="63">
        <v>71.900000000000006</v>
      </c>
      <c r="E20" s="63">
        <v>64.599999999999994</v>
      </c>
      <c r="F20" s="63">
        <v>46.7</v>
      </c>
      <c r="G20" s="63">
        <v>51</v>
      </c>
      <c r="I20" t="s">
        <v>443</v>
      </c>
      <c r="J20">
        <v>16</v>
      </c>
      <c r="K20">
        <v>68.900000000000006</v>
      </c>
      <c r="L20">
        <v>68.900000000000006</v>
      </c>
      <c r="M20">
        <v>55.1</v>
      </c>
      <c r="N20">
        <v>84.8</v>
      </c>
      <c r="O20">
        <v>27</v>
      </c>
    </row>
    <row r="21" spans="1:15" ht="15.75" x14ac:dyDescent="0.25">
      <c r="A21" s="63" t="s">
        <v>441</v>
      </c>
      <c r="B21" s="63">
        <v>14</v>
      </c>
      <c r="C21" s="63">
        <v>76.8</v>
      </c>
      <c r="D21" s="63">
        <v>70.3</v>
      </c>
      <c r="E21" s="63">
        <v>83</v>
      </c>
      <c r="F21" s="63">
        <v>48.9</v>
      </c>
      <c r="G21" s="63">
        <v>42</v>
      </c>
      <c r="I21" t="s">
        <v>461</v>
      </c>
      <c r="J21">
        <v>16</v>
      </c>
      <c r="K21">
        <v>70</v>
      </c>
      <c r="L21">
        <v>68.7</v>
      </c>
      <c r="M21">
        <v>65.3</v>
      </c>
      <c r="N21">
        <v>52.4</v>
      </c>
      <c r="O21">
        <v>41</v>
      </c>
    </row>
    <row r="22" spans="1:15" ht="15.75" x14ac:dyDescent="0.25">
      <c r="A22" s="63" t="s">
        <v>451</v>
      </c>
      <c r="B22" s="63">
        <v>14</v>
      </c>
      <c r="C22" s="63">
        <v>70.900000000000006</v>
      </c>
      <c r="D22" s="63">
        <v>70</v>
      </c>
      <c r="E22" s="63">
        <v>66.5</v>
      </c>
      <c r="F22" s="63">
        <v>78.599999999999994</v>
      </c>
      <c r="G22" s="63">
        <v>29</v>
      </c>
      <c r="I22" t="s">
        <v>447</v>
      </c>
      <c r="J22">
        <v>16</v>
      </c>
      <c r="K22">
        <v>70.099999999999994</v>
      </c>
      <c r="L22">
        <v>68</v>
      </c>
      <c r="M22">
        <v>67.3</v>
      </c>
      <c r="N22">
        <v>57.3</v>
      </c>
      <c r="O22">
        <v>24</v>
      </c>
    </row>
    <row r="23" spans="1:15" ht="15.75" x14ac:dyDescent="0.25">
      <c r="A23" s="63" t="s">
        <v>440</v>
      </c>
      <c r="B23" s="63">
        <v>10</v>
      </c>
      <c r="C23" s="63">
        <v>70.2</v>
      </c>
      <c r="D23" s="63">
        <v>69</v>
      </c>
      <c r="E23" s="63">
        <v>61.6</v>
      </c>
      <c r="F23" s="63">
        <v>75.599999999999994</v>
      </c>
      <c r="G23" s="63">
        <v>22</v>
      </c>
      <c r="I23" t="s">
        <v>454</v>
      </c>
      <c r="J23">
        <v>16</v>
      </c>
      <c r="K23">
        <v>72.2</v>
      </c>
      <c r="L23">
        <v>67.8</v>
      </c>
      <c r="M23">
        <v>78.5</v>
      </c>
      <c r="N23">
        <v>90.6</v>
      </c>
      <c r="O23">
        <v>32</v>
      </c>
    </row>
    <row r="24" spans="1:15" ht="15.75" x14ac:dyDescent="0.25">
      <c r="A24" s="63" t="s">
        <v>444</v>
      </c>
      <c r="B24" s="63">
        <v>11</v>
      </c>
      <c r="C24" s="63">
        <v>69.900000000000006</v>
      </c>
      <c r="D24" s="63">
        <v>68.3</v>
      </c>
      <c r="E24" s="63">
        <v>69.2</v>
      </c>
      <c r="F24" s="63">
        <v>60.2</v>
      </c>
      <c r="G24" s="63">
        <v>27</v>
      </c>
      <c r="I24" t="s">
        <v>458</v>
      </c>
      <c r="J24">
        <v>15</v>
      </c>
      <c r="K24">
        <v>68.900000000000006</v>
      </c>
      <c r="L24">
        <v>67.8</v>
      </c>
      <c r="M24">
        <v>59.6</v>
      </c>
      <c r="N24">
        <v>47.9</v>
      </c>
      <c r="O24">
        <v>31</v>
      </c>
    </row>
    <row r="25" spans="1:15" ht="15.75" x14ac:dyDescent="0.25">
      <c r="A25" s="63" t="s">
        <v>460</v>
      </c>
      <c r="B25" s="63">
        <v>16</v>
      </c>
      <c r="C25" s="63">
        <v>70</v>
      </c>
      <c r="D25" s="63">
        <v>66.900000000000006</v>
      </c>
      <c r="E25" s="63">
        <v>81.5</v>
      </c>
      <c r="F25" s="63">
        <v>46.1</v>
      </c>
      <c r="G25" s="63">
        <v>34</v>
      </c>
      <c r="I25" t="s">
        <v>434</v>
      </c>
      <c r="J25">
        <v>13</v>
      </c>
      <c r="K25">
        <v>67.900000000000006</v>
      </c>
      <c r="L25">
        <v>65.400000000000006</v>
      </c>
      <c r="M25">
        <v>75</v>
      </c>
      <c r="N25">
        <v>29.1</v>
      </c>
      <c r="O25">
        <v>39</v>
      </c>
    </row>
    <row r="26" spans="1:15" ht="15.75" x14ac:dyDescent="0.25">
      <c r="A26" s="63" t="s">
        <v>447</v>
      </c>
      <c r="B26" s="63">
        <v>13</v>
      </c>
      <c r="C26" s="63">
        <v>64.099999999999994</v>
      </c>
      <c r="D26" s="63">
        <v>64.7</v>
      </c>
      <c r="E26" s="63">
        <v>54.6</v>
      </c>
      <c r="F26" s="63">
        <v>40.4</v>
      </c>
      <c r="G26" s="63">
        <v>31</v>
      </c>
      <c r="I26" t="s">
        <v>451</v>
      </c>
      <c r="J26">
        <v>16</v>
      </c>
      <c r="K26">
        <v>66.5</v>
      </c>
      <c r="L26">
        <v>65.2</v>
      </c>
      <c r="M26">
        <v>64.900000000000006</v>
      </c>
      <c r="N26">
        <v>70</v>
      </c>
      <c r="O26">
        <v>35</v>
      </c>
    </row>
    <row r="27" spans="1:15" ht="15.75" x14ac:dyDescent="0.25">
      <c r="A27" s="63" t="s">
        <v>458</v>
      </c>
      <c r="B27" s="63">
        <v>16</v>
      </c>
      <c r="C27" s="63">
        <v>64.3</v>
      </c>
      <c r="D27" s="63">
        <v>63.7</v>
      </c>
      <c r="E27" s="63">
        <v>59.6</v>
      </c>
      <c r="F27" s="63">
        <v>55.1</v>
      </c>
      <c r="G27" s="63">
        <v>47</v>
      </c>
      <c r="I27" t="s">
        <v>431</v>
      </c>
      <c r="J27">
        <v>16</v>
      </c>
      <c r="K27">
        <v>62.4</v>
      </c>
      <c r="L27">
        <v>62.6</v>
      </c>
      <c r="M27">
        <v>52.3</v>
      </c>
      <c r="N27">
        <v>60.4</v>
      </c>
      <c r="O27">
        <v>52</v>
      </c>
    </row>
    <row r="28" spans="1:15" ht="15.75" x14ac:dyDescent="0.25">
      <c r="A28" s="63" t="s">
        <v>448</v>
      </c>
      <c r="B28" s="63">
        <v>13</v>
      </c>
      <c r="C28" s="63">
        <v>64.7</v>
      </c>
      <c r="D28" s="63">
        <v>62.9</v>
      </c>
      <c r="E28" s="63">
        <v>62.7</v>
      </c>
      <c r="F28" s="63">
        <v>71.5</v>
      </c>
      <c r="G28" s="63">
        <v>30</v>
      </c>
      <c r="I28" t="s">
        <v>478</v>
      </c>
      <c r="J28">
        <v>14</v>
      </c>
      <c r="K28">
        <v>58.4</v>
      </c>
      <c r="L28">
        <v>58.5</v>
      </c>
      <c r="M28">
        <v>48.1</v>
      </c>
      <c r="N28">
        <v>60.2</v>
      </c>
      <c r="O28">
        <v>20</v>
      </c>
    </row>
    <row r="29" spans="1:15" ht="15.75" x14ac:dyDescent="0.25">
      <c r="A29" s="63" t="s">
        <v>435</v>
      </c>
      <c r="B29" s="63">
        <v>12</v>
      </c>
      <c r="C29" s="63">
        <v>58.5</v>
      </c>
      <c r="D29" s="63">
        <v>60</v>
      </c>
      <c r="E29" s="63">
        <v>57</v>
      </c>
      <c r="F29" s="63">
        <v>25.1</v>
      </c>
      <c r="G29" s="63">
        <v>15</v>
      </c>
      <c r="I29" t="s">
        <v>476</v>
      </c>
      <c r="J29">
        <v>11</v>
      </c>
      <c r="K29">
        <v>64.8</v>
      </c>
      <c r="L29">
        <v>58.5</v>
      </c>
      <c r="M29">
        <v>89.5</v>
      </c>
      <c r="N29">
        <v>63.7</v>
      </c>
      <c r="O29">
        <v>29</v>
      </c>
    </row>
    <row r="30" spans="1:15" ht="15.75" x14ac:dyDescent="0.25">
      <c r="A30" s="63" t="s">
        <v>439</v>
      </c>
      <c r="B30" s="63">
        <v>12</v>
      </c>
      <c r="C30" s="63">
        <v>65.3</v>
      </c>
      <c r="D30" s="63">
        <v>58</v>
      </c>
      <c r="E30" s="63">
        <v>81.400000000000006</v>
      </c>
      <c r="F30" s="63">
        <v>50.2</v>
      </c>
      <c r="G30" s="63">
        <v>28</v>
      </c>
      <c r="I30" t="s">
        <v>477</v>
      </c>
      <c r="J30">
        <v>11</v>
      </c>
      <c r="K30">
        <v>53</v>
      </c>
      <c r="L30">
        <v>52</v>
      </c>
      <c r="M30">
        <v>61.4</v>
      </c>
      <c r="N30">
        <v>49.4</v>
      </c>
      <c r="O30">
        <v>33</v>
      </c>
    </row>
    <row r="31" spans="1:15" ht="15.75" x14ac:dyDescent="0.25">
      <c r="A31" s="63" t="s">
        <v>450</v>
      </c>
      <c r="B31" s="63">
        <v>14</v>
      </c>
      <c r="C31" s="63">
        <v>63</v>
      </c>
      <c r="D31" s="63">
        <v>56.5</v>
      </c>
      <c r="E31" s="63">
        <v>88.2</v>
      </c>
      <c r="F31" s="63">
        <v>52.5</v>
      </c>
      <c r="G31" s="63">
        <v>24</v>
      </c>
      <c r="I31" t="s">
        <v>432</v>
      </c>
      <c r="J31">
        <v>15</v>
      </c>
      <c r="K31">
        <v>52.8</v>
      </c>
      <c r="L31">
        <v>50.3</v>
      </c>
      <c r="M31">
        <v>68.3</v>
      </c>
      <c r="N31">
        <v>61.1</v>
      </c>
      <c r="O31">
        <v>38</v>
      </c>
    </row>
    <row r="32" spans="1:15" x14ac:dyDescent="0.2">
      <c r="A32" s="63" t="s">
        <v>445</v>
      </c>
      <c r="B32" s="63">
        <v>14</v>
      </c>
      <c r="C32" s="63">
        <v>49.1</v>
      </c>
      <c r="D32" s="63">
        <v>48.2</v>
      </c>
      <c r="E32" s="63">
        <v>60.6</v>
      </c>
      <c r="F32" s="63">
        <v>34.6</v>
      </c>
      <c r="G32" s="63">
        <v>45</v>
      </c>
    </row>
    <row r="33" spans="1:28" x14ac:dyDescent="0.2">
      <c r="A33" s="63" t="s">
        <v>438</v>
      </c>
      <c r="B33" s="63">
        <v>11</v>
      </c>
      <c r="C33" s="63">
        <v>45.3</v>
      </c>
      <c r="D33" s="63">
        <v>42.4</v>
      </c>
      <c r="E33" s="63">
        <v>65.7</v>
      </c>
      <c r="F33" s="63">
        <v>38.200000000000003</v>
      </c>
      <c r="G33" s="63">
        <v>35</v>
      </c>
    </row>
    <row r="36" spans="1:28" ht="15.75" x14ac:dyDescent="0.25">
      <c r="A36" s="63" t="s">
        <v>471</v>
      </c>
      <c r="B36" s="63" t="s">
        <v>246</v>
      </c>
      <c r="C36" s="63" t="s">
        <v>472</v>
      </c>
      <c r="D36" s="63" t="s">
        <v>473</v>
      </c>
      <c r="E36" s="63" t="s">
        <v>485</v>
      </c>
      <c r="F36" s="63" t="s">
        <v>487</v>
      </c>
      <c r="G36" s="63" t="s">
        <v>489</v>
      </c>
      <c r="H36" s="63" t="s">
        <v>488</v>
      </c>
      <c r="I36" s="63" t="s">
        <v>474</v>
      </c>
      <c r="J36" s="63" t="s">
        <v>486</v>
      </c>
      <c r="K36" s="63" t="s">
        <v>475</v>
      </c>
      <c r="L36" s="63" t="s">
        <v>116</v>
      </c>
      <c r="M36" s="63" t="s">
        <v>490</v>
      </c>
      <c r="N36" s="63" t="s">
        <v>491</v>
      </c>
      <c r="O36" s="63" t="s">
        <v>492</v>
      </c>
      <c r="P36" s="63" t="s">
        <v>493</v>
      </c>
      <c r="Q36" s="63" t="s">
        <v>516</v>
      </c>
      <c r="R36" s="63" t="s">
        <v>494</v>
      </c>
      <c r="T36" t="s">
        <v>325</v>
      </c>
      <c r="U36"/>
      <c r="V36"/>
      <c r="W36"/>
      <c r="X36"/>
      <c r="Y36"/>
      <c r="Z36"/>
      <c r="AA36"/>
      <c r="AB36"/>
    </row>
    <row r="37" spans="1:28" ht="16.5" thickBot="1" x14ac:dyDescent="0.3">
      <c r="A37" s="63" t="s">
        <v>459</v>
      </c>
      <c r="B37" s="63">
        <f>INDEX(Table727[],MATCH(Table_0__19[[#This Row],[PLAYER]],Table727[2018 QB],0),5)</f>
        <v>12</v>
      </c>
      <c r="C37">
        <v>72.2</v>
      </c>
      <c r="D37">
        <v>126</v>
      </c>
      <c r="E37">
        <f>INDEX(Table31[[QB]:[Points Per Play]],MATCH(Table_0__19[[#This Row],[PLAYER]],Table31[QB],0),3)</f>
        <v>0.55900000000000005</v>
      </c>
      <c r="F37">
        <f>Table_0__19[[#This Row],[PTS ADDED]]-Table_0__19[[#Totals],[PTS ADDED]]</f>
        <v>57.941935483870971</v>
      </c>
      <c r="G37">
        <f>Table_0__19[[#This Row],[Points pPlay]]-Table_0__19[[#Totals],[Points pPlay]]</f>
        <v>0.19180645161290333</v>
      </c>
      <c r="H37">
        <f>Table_0__19[[#This Row],[TOTAL EPA]]-Table_0__19[[#Totals],[TOTAL EPA]]</f>
        <v>63.325806451612905</v>
      </c>
      <c r="I37" s="63">
        <f>Table_0__19[[#This Row],[PTS ADDED]]/INDEX($A$3:$G$33,MATCH(Table_0__19[[#This Row],[PLAYER]],$A$3:$A$33,0),4)</f>
        <v>0.778856526429342</v>
      </c>
      <c r="J37" s="63">
        <f>Table_0__19[[#This Row],[Points pPlay]]*INDEX(Table27[[player]:[grades_pass]],MATCH(Table_0__19[[#This Row],[PLAYER]],Table27[player],0),4)/100</f>
        <v>0.51819300000000001</v>
      </c>
      <c r="K37" s="63">
        <f>Table_0__19[[#This Row],[TOTAL EPA]]/INDEX($A$3:$G$33,MATCH(Table_0__19[[#This Row],[PLAYER]],$A$3:$A$33,0),4)</f>
        <v>1.3592233009708738</v>
      </c>
      <c r="L37" s="63">
        <f>AVERAGE(Table_0__19[[#This Row],[Pts/Grade]],Table_0__19[[#This Row],[EPA/Grade]],Table_0__19[[#This Row],[PpP*Grade/100]])</f>
        <v>0.88542427580007199</v>
      </c>
      <c r="M37" s="63">
        <f>Table_0__19[[#This Row],[Pts above]]/INDEX($A$3:$G$33,MATCH(Table_0__19[[#This Row],[PLAYER]],$A$3:$A$33,0),4)</f>
        <v>0.62504784772244848</v>
      </c>
      <c r="N37" s="63">
        <f>Table_0__19[[#This Row],[PPP Above]]*INDEX(Table27[[player]:[grades_pass]],MATCH(Table_0__19[[#This Row],[PLAYER]],Table27[player],0),4)/100</f>
        <v>0.17780458064516139</v>
      </c>
      <c r="O37" s="63">
        <f>Table_0__19[[#This Row],[EPA Above]]/INDEX($A$3:$G$33,MATCH(Table_0__19[[#This Row],[PLAYER]],$A$3:$A$33,0),4)</f>
        <v>0.68312628318892021</v>
      </c>
      <c r="P37" s="63">
        <f>AVERAGE(Table_0__19[[#This Row],[Ptsabove/Grade]],Table_0__19[[#This Row],[EPAabove/Grade]],Table_0__19[[#This Row],[PpPabove*Grade/100]])</f>
        <v>0.49532623718551</v>
      </c>
      <c r="Q37" s="63">
        <f>AVERAGE(Table_0__19[[#This Row],[Average]],Table_0__19[[#This Row],[Average2]])</f>
        <v>0.69037525649279097</v>
      </c>
      <c r="R37" s="63">
        <v>1</v>
      </c>
      <c r="T37"/>
      <c r="U37"/>
      <c r="V37"/>
      <c r="W37"/>
      <c r="X37"/>
      <c r="Y37"/>
      <c r="Z37"/>
      <c r="AA37"/>
      <c r="AB37"/>
    </row>
    <row r="38" spans="1:28" ht="15.75" x14ac:dyDescent="0.25">
      <c r="A38" s="63" t="s">
        <v>463</v>
      </c>
      <c r="B38" s="63">
        <f>INDEX(Table727[],MATCH(Table_0__19[[#This Row],[PLAYER]],Table727[2018 QB],0),5)</f>
        <v>9</v>
      </c>
      <c r="C38">
        <v>48.2</v>
      </c>
      <c r="D38">
        <v>113.5</v>
      </c>
      <c r="E38">
        <f>INDEX(Table31[[QB]:[Points Per Play]],MATCH(Table_0__19[[#This Row],[PLAYER]],Table31[QB],0),3)</f>
        <v>0.40500000000000003</v>
      </c>
      <c r="F38">
        <f>Table_0__19[[#This Row],[PTS ADDED]]-Table_0__19[[#Totals],[PTS ADDED]]</f>
        <v>33.941935483870971</v>
      </c>
      <c r="G38">
        <f>Table_0__19[[#This Row],[Points pPlay]]-Table_0__19[[#Totals],[Points pPlay]]</f>
        <v>3.7806451612903302E-2</v>
      </c>
      <c r="H38">
        <f>Table_0__19[[#This Row],[TOTAL EPA]]-Table_0__19[[#Totals],[TOTAL EPA]]</f>
        <v>50.825806451612905</v>
      </c>
      <c r="I38" s="63">
        <f>Table_0__19[[#This Row],[PTS ADDED]]/INDEX($A$3:$G$33,MATCH(Table_0__19[[#This Row],[PLAYER]],$A$3:$A$33,0),4)</f>
        <v>0.64095744680851063</v>
      </c>
      <c r="J38" s="63">
        <f>Table_0__19[[#This Row],[Points pPlay]]*INDEX(Table27[[player]:[grades_pass]],MATCH(Table_0__19[[#This Row],[PLAYER]],Table27[player],0),4)/100</f>
        <v>0.30456000000000005</v>
      </c>
      <c r="K38" s="63">
        <f>Table_0__19[[#This Row],[TOTAL EPA]]/INDEX($A$3:$G$33,MATCH(Table_0__19[[#This Row],[PLAYER]],$A$3:$A$33,0),4)</f>
        <v>1.5093085106382977</v>
      </c>
      <c r="L38" s="63">
        <f>AVERAGE(Table_0__19[[#This Row],[Pts/Grade]],Table_0__19[[#This Row],[EPA/Grade]],Table_0__19[[#This Row],[PpP*Grade/100]])</f>
        <v>0.81827531914893603</v>
      </c>
      <c r="M38" s="63">
        <f>Table_0__19[[#This Row],[Pts above]]/INDEX($A$3:$G$33,MATCH(Table_0__19[[#This Row],[PLAYER]],$A$3:$A$33,0),4)</f>
        <v>0.45135552505147564</v>
      </c>
      <c r="N38" s="63">
        <f>Table_0__19[[#This Row],[PPP Above]]*INDEX(Table27[[player]:[grades_pass]],MATCH(Table_0__19[[#This Row],[PLAYER]],Table27[player],0),4)/100</f>
        <v>2.8430451612903283E-2</v>
      </c>
      <c r="O38" s="63">
        <f>Table_0__19[[#This Row],[EPA Above]]/INDEX($A$3:$G$33,MATCH(Table_0__19[[#This Row],[PLAYER]],$A$3:$A$33,0),4)</f>
        <v>0.67587508579272482</v>
      </c>
      <c r="P38" s="63">
        <f>AVERAGE(Table_0__19[[#This Row],[Ptsabove/Grade]],Table_0__19[[#This Row],[EPAabove/Grade]],Table_0__19[[#This Row],[PpPabove*Grade/100]])</f>
        <v>0.38522035415236794</v>
      </c>
      <c r="Q38" s="63">
        <f>AVERAGE(Table_0__19[[#This Row],[Average]],Table_0__19[[#This Row],[Average2]])</f>
        <v>0.60174783665065201</v>
      </c>
      <c r="R38" s="63">
        <v>2</v>
      </c>
      <c r="T38" s="53" t="s">
        <v>326</v>
      </c>
      <c r="U38" s="53"/>
      <c r="V38"/>
      <c r="W38"/>
      <c r="X38"/>
      <c r="Y38"/>
      <c r="Z38"/>
      <c r="AA38"/>
      <c r="AB38"/>
    </row>
    <row r="39" spans="1:28" ht="15.75" x14ac:dyDescent="0.25">
      <c r="A39" s="63" t="s">
        <v>217</v>
      </c>
      <c r="B39" s="63">
        <f>INDEX(Table727[],MATCH(Table_0__19[[#This Row],[PLAYER]],Table727[2018 QB],0),5)</f>
        <v>13</v>
      </c>
      <c r="C39">
        <v>56.1</v>
      </c>
      <c r="D39">
        <v>100.5</v>
      </c>
      <c r="E39">
        <f>INDEX(Table31[[QB]:[Points Per Play]],MATCH(Table_0__19[[#This Row],[PLAYER]],Table31[QB],0),3)</f>
        <v>0.47799999999999998</v>
      </c>
      <c r="F39">
        <f>Table_0__19[[#This Row],[PTS ADDED]]-Table_0__19[[#Totals],[PTS ADDED]]</f>
        <v>41.841935483870969</v>
      </c>
      <c r="G39">
        <f>Table_0__19[[#This Row],[Points pPlay]]-Table_0__19[[#Totals],[Points pPlay]]</f>
        <v>0.11080645161290326</v>
      </c>
      <c r="H39">
        <f>Table_0__19[[#This Row],[TOTAL EPA]]-Table_0__19[[#Totals],[TOTAL EPA]]</f>
        <v>37.825806451612905</v>
      </c>
      <c r="I39" s="63">
        <f>Table_0__19[[#This Row],[PTS ADDED]]/INDEX($A$3:$G$33,MATCH(Table_0__19[[#This Row],[PLAYER]],$A$3:$A$33,0),4)</f>
        <v>0.59680851063829787</v>
      </c>
      <c r="J39" s="63">
        <f>Table_0__19[[#This Row],[Points pPlay]]*INDEX(Table27[[player]:[grades_pass]],MATCH(Table_0__19[[#This Row],[PLAYER]],Table27[player],0),4)/100</f>
        <v>0.44931999999999994</v>
      </c>
      <c r="K39" s="63">
        <f>Table_0__19[[#This Row],[TOTAL EPA]]/INDEX($A$3:$G$33,MATCH(Table_0__19[[#This Row],[PLAYER]],$A$3:$A$33,0),4)</f>
        <v>1.0691489361702127</v>
      </c>
      <c r="L39" s="63">
        <f>AVERAGE(Table_0__19[[#This Row],[Pts/Grade]],Table_0__19[[#This Row],[EPA/Grade]],Table_0__19[[#This Row],[PpP*Grade/100]])</f>
        <v>0.7050924822695035</v>
      </c>
      <c r="M39" s="63">
        <f>Table_0__19[[#This Row],[Pts above]]/INDEX($A$3:$G$33,MATCH(Table_0__19[[#This Row],[PLAYER]],$A$3:$A$33,0),4)</f>
        <v>0.44512697323266986</v>
      </c>
      <c r="N39" s="63">
        <f>Table_0__19[[#This Row],[PPP Above]]*INDEX(Table27[[player]:[grades_pass]],MATCH(Table_0__19[[#This Row],[PLAYER]],Table27[player],0),4)/100</f>
        <v>0.10415806451612905</v>
      </c>
      <c r="O39" s="63">
        <f>Table_0__19[[#This Row],[EPA Above]]/INDEX($A$3:$G$33,MATCH(Table_0__19[[#This Row],[PLAYER]],$A$3:$A$33,0),4)</f>
        <v>0.40240219629375429</v>
      </c>
      <c r="P39" s="63">
        <f>AVERAGE(Table_0__19[[#This Row],[Ptsabove/Grade]],Table_0__19[[#This Row],[EPAabove/Grade]],Table_0__19[[#This Row],[PpPabove*Grade/100]])</f>
        <v>0.31722907801418443</v>
      </c>
      <c r="Q39" s="63">
        <f>AVERAGE(Table_0__19[[#This Row],[Average]],Table_0__19[[#This Row],[Average2]])</f>
        <v>0.51116078014184396</v>
      </c>
      <c r="R39" s="63">
        <v>4</v>
      </c>
      <c r="T39" t="s">
        <v>327</v>
      </c>
      <c r="U39">
        <v>0.66886058945430271</v>
      </c>
      <c r="V39"/>
      <c r="W39"/>
      <c r="X39"/>
      <c r="Y39"/>
      <c r="Z39"/>
      <c r="AA39"/>
      <c r="AB39"/>
    </row>
    <row r="40" spans="1:28" ht="15.75" x14ac:dyDescent="0.25">
      <c r="A40" s="63" t="s">
        <v>450</v>
      </c>
      <c r="B40" s="63">
        <f>INDEX(Table727[],MATCH(Table_0__19[[#This Row],[PLAYER]],Table727[2018 QB],0),5)</f>
        <v>12</v>
      </c>
      <c r="C40">
        <v>35.299999999999997</v>
      </c>
      <c r="D40">
        <v>80.3</v>
      </c>
      <c r="E40">
        <f>INDEX(Table31[[QB]:[Points Per Play]],MATCH(Table_0__19[[#This Row],[PLAYER]],Table31[QB],0),3)</f>
        <v>0.40500000000000003</v>
      </c>
      <c r="F40">
        <f>Table_0__19[[#This Row],[PTS ADDED]]-Table_0__19[[#Totals],[PTS ADDED]]</f>
        <v>21.041935483870965</v>
      </c>
      <c r="G40">
        <f>Table_0__19[[#This Row],[Points pPlay]]-Table_0__19[[#Totals],[Points pPlay]]</f>
        <v>3.7806451612903302E-2</v>
      </c>
      <c r="H40">
        <f>Table_0__19[[#This Row],[TOTAL EPA]]-Table_0__19[[#Totals],[TOTAL EPA]]</f>
        <v>17.625806451612902</v>
      </c>
      <c r="I40" s="63">
        <f>Table_0__19[[#This Row],[PTS ADDED]]/INDEX($A$3:$G$33,MATCH(Table_0__19[[#This Row],[PLAYER]],$A$3:$A$33,0),4)</f>
        <v>0.62477876106194685</v>
      </c>
      <c r="J40" s="63">
        <f>Table_0__19[[#This Row],[Points pPlay]]*INDEX(Table27[[player]:[grades_pass]],MATCH(Table_0__19[[#This Row],[PLAYER]],Table27[player],0),4)/100</f>
        <v>0.228825</v>
      </c>
      <c r="K40" s="63">
        <f>Table_0__19[[#This Row],[TOTAL EPA]]/INDEX($A$3:$G$33,MATCH(Table_0__19[[#This Row],[PLAYER]],$A$3:$A$33,0),4)</f>
        <v>1.4212389380530972</v>
      </c>
      <c r="L40" s="63">
        <f>AVERAGE(Table_0__19[[#This Row],[Pts/Grade]],Table_0__19[[#This Row],[EPA/Grade]],Table_0__19[[#This Row],[PpP*Grade/100]])</f>
        <v>0.75828089970501467</v>
      </c>
      <c r="M40" s="63">
        <f>Table_0__19[[#This Row],[Pts above]]/INDEX($A$3:$G$33,MATCH(Table_0__19[[#This Row],[PLAYER]],$A$3:$A$33,0),4)</f>
        <v>0.37242363688267194</v>
      </c>
      <c r="N40" s="63">
        <f>Table_0__19[[#This Row],[PPP Above]]*INDEX(Table27[[player]:[grades_pass]],MATCH(Table_0__19[[#This Row],[PLAYER]],Table27[player],0),4)/100</f>
        <v>2.1360645161290367E-2</v>
      </c>
      <c r="O40" s="63">
        <f>Table_0__19[[#This Row],[EPA Above]]/INDEX($A$3:$G$33,MATCH(Table_0__19[[#This Row],[PLAYER]],$A$3:$A$33,0),4)</f>
        <v>0.31196117613474161</v>
      </c>
      <c r="P40" s="63">
        <f>AVERAGE(Table_0__19[[#This Row],[Ptsabove/Grade]],Table_0__19[[#This Row],[EPAabove/Grade]],Table_0__19[[#This Row],[PpPabove*Grade/100]])</f>
        <v>0.23524848605956794</v>
      </c>
      <c r="Q40" s="63">
        <f>AVERAGE(Table_0__19[[#This Row],[Average]],Table_0__19[[#This Row],[Average2]])</f>
        <v>0.4967646928822913</v>
      </c>
      <c r="R40" s="63">
        <v>3</v>
      </c>
      <c r="T40" t="s">
        <v>328</v>
      </c>
      <c r="U40">
        <v>0.44737448812515734</v>
      </c>
      <c r="V40"/>
      <c r="W40"/>
      <c r="X40"/>
      <c r="Y40"/>
      <c r="Z40"/>
      <c r="AA40"/>
      <c r="AB40"/>
    </row>
    <row r="41" spans="1:28" ht="15.75" x14ac:dyDescent="0.25">
      <c r="A41" s="63" t="s">
        <v>462</v>
      </c>
      <c r="B41" s="63">
        <f>INDEX(Table727[],MATCH(Table_0__19[[#This Row],[PLAYER]],Table727[2018 QB],0),5)</f>
        <v>10</v>
      </c>
      <c r="C41">
        <v>42.9</v>
      </c>
      <c r="D41">
        <v>103</v>
      </c>
      <c r="E41">
        <f>INDEX(Table31[[QB]:[Points Per Play]],MATCH(Table_0__19[[#This Row],[PLAYER]],Table31[QB],0),3)</f>
        <v>0.39200000000000002</v>
      </c>
      <c r="F41">
        <f>Table_0__19[[#This Row],[PTS ADDED]]-Table_0__19[[#Totals],[PTS ADDED]]</f>
        <v>28.641935483870967</v>
      </c>
      <c r="G41">
        <f>Table_0__19[[#This Row],[Points pPlay]]-Table_0__19[[#Totals],[Points pPlay]]</f>
        <v>2.4806451612903291E-2</v>
      </c>
      <c r="H41">
        <f>Table_0__19[[#This Row],[TOTAL EPA]]-Table_0__19[[#Totals],[TOTAL EPA]]</f>
        <v>40.325806451612905</v>
      </c>
      <c r="I41" s="63">
        <f>Table_0__19[[#This Row],[PTS ADDED]]/INDEX($A$3:$G$33,MATCH(Table_0__19[[#This Row],[PLAYER]],$A$3:$A$33,0),4)</f>
        <v>0.48310810810810811</v>
      </c>
      <c r="J41" s="63">
        <f>Table_0__19[[#This Row],[Points pPlay]]*INDEX(Table27[[player]:[grades_pass]],MATCH(Table_0__19[[#This Row],[PLAYER]],Table27[player],0),4)/100</f>
        <v>0.34809600000000002</v>
      </c>
      <c r="K41" s="63">
        <f>Table_0__19[[#This Row],[TOTAL EPA]]/INDEX($A$3:$G$33,MATCH(Table_0__19[[#This Row],[PLAYER]],$A$3:$A$33,0),4)</f>
        <v>1.1599099099099099</v>
      </c>
      <c r="L41" s="63">
        <f>AVERAGE(Table_0__19[[#This Row],[Pts/Grade]],Table_0__19[[#This Row],[EPA/Grade]],Table_0__19[[#This Row],[PpP*Grade/100]])</f>
        <v>0.66370467267267264</v>
      </c>
      <c r="M41" s="63">
        <f>Table_0__19[[#This Row],[Pts above]]/INDEX($A$3:$G$33,MATCH(Table_0__19[[#This Row],[PLAYER]],$A$3:$A$33,0),4)</f>
        <v>0.32254431851206045</v>
      </c>
      <c r="N41" s="63">
        <f>Table_0__19[[#This Row],[PPP Above]]*INDEX(Table27[[player]:[grades_pass]],MATCH(Table_0__19[[#This Row],[PLAYER]],Table27[player],0),4)/100</f>
        <v>2.202812903225812E-2</v>
      </c>
      <c r="O41" s="63">
        <f>Table_0__19[[#This Row],[EPA Above]]/INDEX($A$3:$G$33,MATCH(Table_0__19[[#This Row],[PLAYER]],$A$3:$A$33,0),4)</f>
        <v>0.45411944202266785</v>
      </c>
      <c r="P41" s="63">
        <f>AVERAGE(Table_0__19[[#This Row],[Ptsabove/Grade]],Table_0__19[[#This Row],[EPAabove/Grade]],Table_0__19[[#This Row],[PpPabove*Grade/100]])</f>
        <v>0.26623062985566215</v>
      </c>
      <c r="Q41" s="63">
        <f>AVERAGE(Table_0__19[[#This Row],[Average]],Table_0__19[[#This Row],[Average2]])</f>
        <v>0.46496765126416739</v>
      </c>
      <c r="R41" s="63">
        <v>5</v>
      </c>
      <c r="T41" t="s">
        <v>329</v>
      </c>
      <c r="U41">
        <v>0.42831843599154207</v>
      </c>
      <c r="V41"/>
      <c r="W41"/>
      <c r="X41"/>
      <c r="Y41"/>
      <c r="Z41"/>
      <c r="AA41"/>
      <c r="AB41"/>
    </row>
    <row r="42" spans="1:28" ht="15.75" x14ac:dyDescent="0.25">
      <c r="A42" s="63" t="s">
        <v>220</v>
      </c>
      <c r="B42" s="63">
        <f>INDEX(Table727[],MATCH(Table_0__19[[#This Row],[PLAYER]],Table727[2018 QB],0),5)</f>
        <v>7</v>
      </c>
      <c r="C42">
        <v>39.700000000000003</v>
      </c>
      <c r="D42">
        <v>92.9</v>
      </c>
      <c r="E42">
        <f>INDEX(Table31[[QB]:[Points Per Play]],MATCH(Table_0__19[[#This Row],[PLAYER]],Table31[QB],0),3)</f>
        <v>0.41</v>
      </c>
      <c r="F42">
        <f>Table_0__19[[#This Row],[PTS ADDED]]-Table_0__19[[#Totals],[PTS ADDED]]</f>
        <v>25.441935483870971</v>
      </c>
      <c r="G42">
        <f>Table_0__19[[#This Row],[Points pPlay]]-Table_0__19[[#Totals],[Points pPlay]]</f>
        <v>4.2806451612903251E-2</v>
      </c>
      <c r="H42">
        <f>Table_0__19[[#This Row],[TOTAL EPA]]-Table_0__19[[#Totals],[TOTAL EPA]]</f>
        <v>30.225806451612911</v>
      </c>
      <c r="I42" s="63">
        <f>Table_0__19[[#This Row],[PTS ADDED]]/INDEX($A$3:$G$33,MATCH(Table_0__19[[#This Row],[PLAYER]],$A$3:$A$33,0),4)</f>
        <v>0.49255583126550878</v>
      </c>
      <c r="J42" s="63">
        <f>Table_0__19[[#This Row],[Points pPlay]]*INDEX(Table27[[player]:[grades_pass]],MATCH(Table_0__19[[#This Row],[PLAYER]],Table27[player],0),4)/100</f>
        <v>0.33045999999999992</v>
      </c>
      <c r="K42" s="63">
        <f>Table_0__19[[#This Row],[TOTAL EPA]]/INDEX($A$3:$G$33,MATCH(Table_0__19[[#This Row],[PLAYER]],$A$3:$A$33,0),4)</f>
        <v>1.152605459057072</v>
      </c>
      <c r="L42" s="63">
        <f>AVERAGE(Table_0__19[[#This Row],[Pts/Grade]],Table_0__19[[#This Row],[EPA/Grade]],Table_0__19[[#This Row],[PpP*Grade/100]])</f>
        <v>0.65854043010752694</v>
      </c>
      <c r="M42" s="63">
        <f>Table_0__19[[#This Row],[Pts above]]/INDEX($A$3:$G$33,MATCH(Table_0__19[[#This Row],[PLAYER]],$A$3:$A$33,0),4)</f>
        <v>0.31565676778996243</v>
      </c>
      <c r="N42" s="63">
        <f>Table_0__19[[#This Row],[PPP Above]]*INDEX(Table27[[player]:[grades_pass]],MATCH(Table_0__19[[#This Row],[PLAYER]],Table27[player],0),4)/100</f>
        <v>3.4502000000000019E-2</v>
      </c>
      <c r="O42" s="63">
        <f>Table_0__19[[#This Row],[EPA Above]]/INDEX($A$3:$G$33,MATCH(Table_0__19[[#This Row],[PLAYER]],$A$3:$A$33,0),4)</f>
        <v>0.37501000560313785</v>
      </c>
      <c r="P42" s="63">
        <f>AVERAGE(Table_0__19[[#This Row],[Ptsabove/Grade]],Table_0__19[[#This Row],[EPAabove/Grade]],Table_0__19[[#This Row],[PpPabove*Grade/100]])</f>
        <v>0.24172292446436675</v>
      </c>
      <c r="Q42" s="63">
        <f>AVERAGE(Table_0__19[[#This Row],[Average]],Table_0__19[[#This Row],[Average2]])</f>
        <v>0.45013167728594683</v>
      </c>
      <c r="R42" s="63">
        <v>6</v>
      </c>
      <c r="T42" t="s">
        <v>330</v>
      </c>
      <c r="U42">
        <v>2.1557406790162701</v>
      </c>
      <c r="V42"/>
      <c r="W42"/>
      <c r="X42"/>
      <c r="Y42"/>
      <c r="Z42"/>
      <c r="AA42"/>
      <c r="AB42"/>
    </row>
    <row r="43" spans="1:28" ht="16.5" thickBot="1" x14ac:dyDescent="0.3">
      <c r="A43" s="63" t="s">
        <v>453</v>
      </c>
      <c r="B43" s="63">
        <f>INDEX(Table727[],MATCH(Table_0__19[[#This Row],[PLAYER]],Table727[2018 QB],0),5)</f>
        <v>12</v>
      </c>
      <c r="C43">
        <v>33.9</v>
      </c>
      <c r="D43">
        <v>79.099999999999994</v>
      </c>
      <c r="E43">
        <f>INDEX(Table31[[QB]:[Points Per Play]],MATCH(Table_0__19[[#This Row],[PLAYER]],Table31[QB],0),3)</f>
        <v>0.44600000000000001</v>
      </c>
      <c r="F43">
        <f>Table_0__19[[#This Row],[PTS ADDED]]-Table_0__19[[#Totals],[PTS ADDED]]</f>
        <v>19.641935483870967</v>
      </c>
      <c r="G43">
        <f>Table_0__19[[#This Row],[Points pPlay]]-Table_0__19[[#Totals],[Points pPlay]]</f>
        <v>7.8806451612903283E-2</v>
      </c>
      <c r="H43">
        <f>Table_0__19[[#This Row],[TOTAL EPA]]-Table_0__19[[#Totals],[TOTAL EPA]]</f>
        <v>16.4258064516129</v>
      </c>
      <c r="I43" s="63">
        <f>Table_0__19[[#This Row],[PTS ADDED]]/INDEX($A$3:$G$33,MATCH(Table_0__19[[#This Row],[PLAYER]],$A$3:$A$33,0),4)</f>
        <v>0.37541528239202659</v>
      </c>
      <c r="J43" s="63">
        <f>Table_0__19[[#This Row],[Points pPlay]]*INDEX(Table27[[player]:[grades_pass]],MATCH(Table_0__19[[#This Row],[PLAYER]],Table27[player],0),4)/100</f>
        <v>0.40273800000000004</v>
      </c>
      <c r="K43" s="63">
        <f>Table_0__19[[#This Row],[TOTAL EPA]]/INDEX($A$3:$G$33,MATCH(Table_0__19[[#This Row],[PLAYER]],$A$3:$A$33,0),4)</f>
        <v>0.87596899224806202</v>
      </c>
      <c r="L43" s="63">
        <f>AVERAGE(Table_0__19[[#This Row],[Pts/Grade]],Table_0__19[[#This Row],[EPA/Grade]],Table_0__19[[#This Row],[PpP*Grade/100]])</f>
        <v>0.55137409154669625</v>
      </c>
      <c r="M43" s="63">
        <f>Table_0__19[[#This Row],[Pts above]]/INDEX($A$3:$G$33,MATCH(Table_0__19[[#This Row],[PLAYER]],$A$3:$A$33,0),4)</f>
        <v>0.21751866538063086</v>
      </c>
      <c r="N43" s="63">
        <f>Table_0__19[[#This Row],[PPP Above]]*INDEX(Table27[[player]:[grades_pass]],MATCH(Table_0__19[[#This Row],[PLAYER]],Table27[player],0),4)/100</f>
        <v>7.1162225806451665E-2</v>
      </c>
      <c r="O43" s="63">
        <f>Table_0__19[[#This Row],[EPA Above]]/INDEX($A$3:$G$33,MATCH(Table_0__19[[#This Row],[PLAYER]],$A$3:$A$33,0),4)</f>
        <v>0.18190261851177075</v>
      </c>
      <c r="P43" s="63">
        <f>AVERAGE(Table_0__19[[#This Row],[Ptsabove/Grade]],Table_0__19[[#This Row],[EPAabove/Grade]],Table_0__19[[#This Row],[PpPabove*Grade/100]])</f>
        <v>0.15686116989961776</v>
      </c>
      <c r="Q43" s="63">
        <f>AVERAGE(Table_0__19[[#This Row],[Average]],Table_0__19[[#This Row],[Average2]])</f>
        <v>0.354117630723157</v>
      </c>
      <c r="R43" s="63">
        <v>7</v>
      </c>
      <c r="T43" s="50" t="s">
        <v>331</v>
      </c>
      <c r="U43" s="50">
        <v>31</v>
      </c>
      <c r="V43"/>
      <c r="W43"/>
      <c r="X43"/>
      <c r="Y43"/>
      <c r="Z43"/>
      <c r="AA43"/>
      <c r="AB43"/>
    </row>
    <row r="44" spans="1:28" ht="15.75" x14ac:dyDescent="0.25">
      <c r="A44" s="63" t="s">
        <v>219</v>
      </c>
      <c r="B44" s="63">
        <f>INDEX(Table727[],MATCH(Table_0__19[[#This Row],[PLAYER]],Table727[2018 QB],0),5)</f>
        <v>11</v>
      </c>
      <c r="C44">
        <v>31.4</v>
      </c>
      <c r="D44">
        <v>82.6</v>
      </c>
      <c r="E44" s="63">
        <f>INDEX(Table31[[QB]:[Points Per Play]],MATCH(Table_0__19[[#This Row],[PLAYER]],Table31[QB],0),3)</f>
        <v>0.40100000000000002</v>
      </c>
      <c r="F44" s="63">
        <f>Table_0__19[[#This Row],[PTS ADDED]]-Table_0__19[[#Totals],[PTS ADDED]]</f>
        <v>17.141935483870967</v>
      </c>
      <c r="G44" s="63">
        <f>Table_0__19[[#This Row],[Points pPlay]]-Table_0__19[[#Totals],[Points pPlay]]</f>
        <v>3.3806451612903299E-2</v>
      </c>
      <c r="H44" s="63">
        <f>Table_0__19[[#This Row],[TOTAL EPA]]-Table_0__19[[#Totals],[TOTAL EPA]]</f>
        <v>19.9258064516129</v>
      </c>
      <c r="I44" s="63">
        <f>Table_0__19[[#This Row],[PTS ADDED]]/INDEX($A$3:$G$33,MATCH(Table_0__19[[#This Row],[PLAYER]],$A$3:$A$33,0),4)</f>
        <v>0.35440180586907449</v>
      </c>
      <c r="J44" s="63">
        <f>Table_0__19[[#This Row],[Points pPlay]]*INDEX(Table27[[player]:[grades_pass]],MATCH(Table_0__19[[#This Row],[PLAYER]],Table27[player],0),4)/100</f>
        <v>0.35528599999999999</v>
      </c>
      <c r="K44" s="63">
        <f>Table_0__19[[#This Row],[TOTAL EPA]]/INDEX($A$3:$G$33,MATCH(Table_0__19[[#This Row],[PLAYER]],$A$3:$A$33,0),4)</f>
        <v>0.93227990970654628</v>
      </c>
      <c r="L44" s="63">
        <f>AVERAGE(Table_0__19[[#This Row],[Pts/Grade]],Table_0__19[[#This Row],[EPA/Grade]],Table_0__19[[#This Row],[PpP*Grade/100]])</f>
        <v>0.54732257185854027</v>
      </c>
      <c r="M44" s="63">
        <f>Table_0__19[[#This Row],[Pts above]]/INDEX($A$3:$G$33,MATCH(Table_0__19[[#This Row],[PLAYER]],$A$3:$A$33,0),4)</f>
        <v>0.19347556979538338</v>
      </c>
      <c r="N44" s="63">
        <f>Table_0__19[[#This Row],[PPP Above]]*INDEX(Table27[[player]:[grades_pass]],MATCH(Table_0__19[[#This Row],[PLAYER]],Table27[player],0),4)/100</f>
        <v>2.9952516129032321E-2</v>
      </c>
      <c r="O44" s="63">
        <f>Table_0__19[[#This Row],[EPA Above]]/INDEX($A$3:$G$33,MATCH(Table_0__19[[#This Row],[PLAYER]],$A$3:$A$33,0),4)</f>
        <v>0.22489623534551806</v>
      </c>
      <c r="P44" s="63">
        <f>AVERAGE(Table_0__19[[#This Row],[Ptsabove/Grade]],Table_0__19[[#This Row],[EPAabove/Grade]],Table_0__19[[#This Row],[PpPabove*Grade/100]])</f>
        <v>0.14944144042331126</v>
      </c>
      <c r="Q44" s="63">
        <f>AVERAGE(Table_0__19[[#This Row],[Average]],Table_0__19[[#This Row],[Average2]])</f>
        <v>0.34838200614092574</v>
      </c>
      <c r="R44" s="63">
        <v>8</v>
      </c>
      <c r="T44"/>
      <c r="U44"/>
      <c r="V44"/>
      <c r="W44"/>
      <c r="X44"/>
      <c r="Y44"/>
      <c r="Z44"/>
      <c r="AA44"/>
      <c r="AB44"/>
    </row>
    <row r="45" spans="1:28" ht="16.5" thickBot="1" x14ac:dyDescent="0.3">
      <c r="A45" s="63" t="s">
        <v>457</v>
      </c>
      <c r="B45" s="63">
        <f>INDEX(Table727[],MATCH(Table_0__19[[#This Row],[PLAYER]],Table727[2018 QB],0),5)</f>
        <v>13</v>
      </c>
      <c r="C45">
        <v>25.2</v>
      </c>
      <c r="D45">
        <v>79.900000000000006</v>
      </c>
      <c r="E45">
        <f>INDEX(Table31[[QB]:[Points Per Play]],MATCH(Table_0__19[[#This Row],[PLAYER]],Table31[QB],0),3)</f>
        <v>0.46400000000000002</v>
      </c>
      <c r="F45">
        <f>Table_0__19[[#This Row],[PTS ADDED]]-Table_0__19[[#Totals],[PTS ADDED]]</f>
        <v>10.941935483870967</v>
      </c>
      <c r="G45">
        <f>Table_0__19[[#This Row],[Points pPlay]]-Table_0__19[[#Totals],[Points pPlay]]</f>
        <v>9.6806451612903299E-2</v>
      </c>
      <c r="H45">
        <f>Table_0__19[[#This Row],[TOTAL EPA]]-Table_0__19[[#Totals],[TOTAL EPA]]</f>
        <v>17.225806451612911</v>
      </c>
      <c r="I45" s="63">
        <f>Table_0__19[[#This Row],[PTS ADDED]]/INDEX($A$3:$G$33,MATCH(Table_0__19[[#This Row],[PLAYER]],$A$3:$A$33,0),4)</f>
        <v>0.29893238434163699</v>
      </c>
      <c r="J45" s="63">
        <f>Table_0__19[[#This Row],[Points pPlay]]*INDEX(Table27[[player]:[grades_pass]],MATCH(Table_0__19[[#This Row],[PLAYER]],Table27[player],0),4)/100</f>
        <v>0.391152</v>
      </c>
      <c r="K45" s="63">
        <f>Table_0__19[[#This Row],[TOTAL EPA]]/INDEX($A$3:$G$33,MATCH(Table_0__19[[#This Row],[PLAYER]],$A$3:$A$33,0),4)</f>
        <v>0.94780545670225391</v>
      </c>
      <c r="L45" s="63">
        <f>AVERAGE(Table_0__19[[#This Row],[Pts/Grade]],Table_0__19[[#This Row],[EPA/Grade]],Table_0__19[[#This Row],[PpP*Grade/100]])</f>
        <v>0.5459632803479636</v>
      </c>
      <c r="M45" s="63">
        <f>Table_0__19[[#This Row],[Pts above]]/INDEX($A$3:$G$33,MATCH(Table_0__19[[#This Row],[PLAYER]],$A$3:$A$33,0),4)</f>
        <v>0.1297975739486473</v>
      </c>
      <c r="N45" s="63">
        <f>Table_0__19[[#This Row],[PPP Above]]*INDEX(Table27[[player]:[grades_pass]],MATCH(Table_0__19[[#This Row],[PLAYER]],Table27[player],0),4)/100</f>
        <v>8.1607838709677485E-2</v>
      </c>
      <c r="O45" s="63">
        <f>Table_0__19[[#This Row],[EPA Above]]/INDEX($A$3:$G$33,MATCH(Table_0__19[[#This Row],[PLAYER]],$A$3:$A$33,0),4)</f>
        <v>0.20433934106302387</v>
      </c>
      <c r="P45" s="63">
        <f>AVERAGE(Table_0__19[[#This Row],[Ptsabove/Grade]],Table_0__19[[#This Row],[EPAabove/Grade]],Table_0__19[[#This Row],[PpPabove*Grade/100]])</f>
        <v>0.13858158457378289</v>
      </c>
      <c r="Q45" s="63">
        <f>AVERAGE(Table_0__19[[#This Row],[Average]],Table_0__19[[#This Row],[Average2]])</f>
        <v>0.34227243246087324</v>
      </c>
      <c r="R45" s="63">
        <v>9</v>
      </c>
      <c r="T45" t="s">
        <v>332</v>
      </c>
      <c r="U45"/>
      <c r="V45"/>
      <c r="W45"/>
      <c r="X45"/>
      <c r="Y45"/>
      <c r="Z45"/>
      <c r="AA45"/>
      <c r="AB45"/>
    </row>
    <row r="46" spans="1:28" ht="15.75" x14ac:dyDescent="0.25">
      <c r="A46" s="63" t="s">
        <v>444</v>
      </c>
      <c r="B46" s="63">
        <f>INDEX(Table727[],MATCH(Table_0__19[[#This Row],[PLAYER]],Table727[2018 QB],0),5)</f>
        <v>5</v>
      </c>
      <c r="C46">
        <v>28.6</v>
      </c>
      <c r="D46">
        <v>65.599999999999994</v>
      </c>
      <c r="E46">
        <f>INDEX(Table31[[QB]:[Points Per Play]],MATCH(Table_0__19[[#This Row],[PLAYER]],Table31[QB],0),3)</f>
        <v>0.375</v>
      </c>
      <c r="F46">
        <f>Table_0__19[[#This Row],[PTS ADDED]]-Table_0__19[[#Totals],[PTS ADDED]]</f>
        <v>14.341935483870969</v>
      </c>
      <c r="G46">
        <f>Table_0__19[[#This Row],[Points pPlay]]-Table_0__19[[#Totals],[Points pPlay]]</f>
        <v>7.8064516129032757E-3</v>
      </c>
      <c r="H46">
        <f>Table_0__19[[#This Row],[TOTAL EPA]]-Table_0__19[[#Totals],[TOTAL EPA]]</f>
        <v>2.9258064516128997</v>
      </c>
      <c r="I46" s="63">
        <f>Table_0__19[[#This Row],[PTS ADDED]]/INDEX($A$3:$G$33,MATCH(Table_0__19[[#This Row],[PLAYER]],$A$3:$A$33,0),4)</f>
        <v>0.41874084919472915</v>
      </c>
      <c r="J46" s="63">
        <f>Table_0__19[[#This Row],[Points pPlay]]*INDEX(Table27[[player]:[grades_pass]],MATCH(Table_0__19[[#This Row],[PLAYER]],Table27[player],0),4)/100</f>
        <v>0.25612499999999999</v>
      </c>
      <c r="K46" s="63">
        <f>Table_0__19[[#This Row],[TOTAL EPA]]/INDEX($A$3:$G$33,MATCH(Table_0__19[[#This Row],[PLAYER]],$A$3:$A$33,0),4)</f>
        <v>0.96046852122986814</v>
      </c>
      <c r="L46" s="63">
        <f>AVERAGE(Table_0__19[[#This Row],[Pts/Grade]],Table_0__19[[#This Row],[EPA/Grade]],Table_0__19[[#This Row],[PpP*Grade/100]])</f>
        <v>0.54511145680819906</v>
      </c>
      <c r="M46" s="63">
        <f>Table_0__19[[#This Row],[Pts above]]/INDEX($A$3:$G$33,MATCH(Table_0__19[[#This Row],[PLAYER]],$A$3:$A$33,0),4)</f>
        <v>0.20998441411231289</v>
      </c>
      <c r="N46" s="63">
        <f>Table_0__19[[#This Row],[PPP Above]]*INDEX(Table27[[player]:[grades_pass]],MATCH(Table_0__19[[#This Row],[PLAYER]],Table27[player],0),4)/100</f>
        <v>5.3318064516129368E-3</v>
      </c>
      <c r="O46" s="63">
        <f>Table_0__19[[#This Row],[EPA Above]]/INDEX($A$3:$G$33,MATCH(Table_0__19[[#This Row],[PLAYER]],$A$3:$A$33,0),4)</f>
        <v>4.2837576158314787E-2</v>
      </c>
      <c r="P46" s="63">
        <f>AVERAGE(Table_0__19[[#This Row],[Ptsabove/Grade]],Table_0__19[[#This Row],[EPAabove/Grade]],Table_0__19[[#This Row],[PpPabove*Grade/100]])</f>
        <v>8.6051265574080216E-2</v>
      </c>
      <c r="Q46" s="63">
        <f>AVERAGE(Table_0__19[[#This Row],[Average]],Table_0__19[[#This Row],[Average2]])</f>
        <v>0.31558136119113966</v>
      </c>
      <c r="R46" s="63">
        <v>10</v>
      </c>
      <c r="T46" s="51"/>
      <c r="U46" s="51" t="s">
        <v>336</v>
      </c>
      <c r="V46" s="51" t="s">
        <v>337</v>
      </c>
      <c r="W46" s="51" t="s">
        <v>338</v>
      </c>
      <c r="X46" s="51" t="s">
        <v>339</v>
      </c>
      <c r="Y46" s="51" t="s">
        <v>340</v>
      </c>
      <c r="Z46"/>
      <c r="AA46"/>
      <c r="AB46"/>
    </row>
    <row r="47" spans="1:28" ht="15.75" x14ac:dyDescent="0.25">
      <c r="A47" s="63" t="s">
        <v>452</v>
      </c>
      <c r="B47" s="63">
        <f>INDEX(Table727[],MATCH(Table_0__19[[#This Row],[PLAYER]],Table727[2018 QB],0),5)</f>
        <v>11</v>
      </c>
      <c r="C47">
        <v>21.5</v>
      </c>
      <c r="D47">
        <v>79.5</v>
      </c>
      <c r="E47">
        <f>INDEX(Table31[[QB]:[Points Per Play]],MATCH(Table_0__19[[#This Row],[PLAYER]],Table31[QB],0),3)</f>
        <v>0.36899999999999999</v>
      </c>
      <c r="F47">
        <f>Table_0__19[[#This Row],[PTS ADDED]]-Table_0__19[[#Totals],[PTS ADDED]]</f>
        <v>7.241935483870968</v>
      </c>
      <c r="G47">
        <f>Table_0__19[[#This Row],[Points pPlay]]-Table_0__19[[#Totals],[Points pPlay]]</f>
        <v>1.8064516129032704E-3</v>
      </c>
      <c r="H47">
        <f>Table_0__19[[#This Row],[TOTAL EPA]]-Table_0__19[[#Totals],[TOTAL EPA]]</f>
        <v>16.825806451612905</v>
      </c>
      <c r="I47" s="63">
        <f>Table_0__19[[#This Row],[PTS ADDED]]/INDEX($A$3:$G$33,MATCH(Table_0__19[[#This Row],[PLAYER]],$A$3:$A$33,0),4)</f>
        <v>0.26510480887792848</v>
      </c>
      <c r="J47" s="63">
        <f>Table_0__19[[#This Row],[Points pPlay]]*INDEX(Table27[[player]:[grades_pass]],MATCH(Table_0__19[[#This Row],[PLAYER]],Table27[player],0),4)/100</f>
        <v>0.299259</v>
      </c>
      <c r="K47" s="63">
        <f>Table_0__19[[#This Row],[TOTAL EPA]]/INDEX($A$3:$G$33,MATCH(Table_0__19[[#This Row],[PLAYER]],$A$3:$A$33,0),4)</f>
        <v>0.98027127003699144</v>
      </c>
      <c r="L47" s="63">
        <f>AVERAGE(Table_0__19[[#This Row],[Pts/Grade]],Table_0__19[[#This Row],[EPA/Grade]],Table_0__19[[#This Row],[PpP*Grade/100]])</f>
        <v>0.51487835963830664</v>
      </c>
      <c r="M47" s="63">
        <f>Table_0__19[[#This Row],[Pts above]]/INDEX($A$3:$G$33,MATCH(Table_0__19[[#This Row],[PLAYER]],$A$3:$A$33,0),4)</f>
        <v>8.9296368481762867E-2</v>
      </c>
      <c r="N47" s="63">
        <f>Table_0__19[[#This Row],[PPP Above]]*INDEX(Table27[[player]:[grades_pass]],MATCH(Table_0__19[[#This Row],[PLAYER]],Table27[player],0),4)/100</f>
        <v>1.4650322580645522E-3</v>
      </c>
      <c r="O47" s="63">
        <f>Table_0__19[[#This Row],[EPA Above]]/INDEX($A$3:$G$33,MATCH(Table_0__19[[#This Row],[PLAYER]],$A$3:$A$33,0),4)</f>
        <v>0.20746986993357469</v>
      </c>
      <c r="P47" s="63">
        <f>AVERAGE(Table_0__19[[#This Row],[Ptsabove/Grade]],Table_0__19[[#This Row],[EPAabove/Grade]],Table_0__19[[#This Row],[PpPabove*Grade/100]])</f>
        <v>9.9410423557800706E-2</v>
      </c>
      <c r="Q47" s="63">
        <f>AVERAGE(Table_0__19[[#This Row],[Average]],Table_0__19[[#This Row],[Average2]])</f>
        <v>0.30714439159805368</v>
      </c>
      <c r="R47" s="63">
        <v>11</v>
      </c>
      <c r="T47" t="s">
        <v>53</v>
      </c>
      <c r="U47">
        <v>1</v>
      </c>
      <c r="V47">
        <v>109.10164936213513</v>
      </c>
      <c r="W47">
        <v>109.10164936213513</v>
      </c>
      <c r="X47">
        <v>23.476766593012179</v>
      </c>
      <c r="Y47">
        <v>3.8992398540818398E-5</v>
      </c>
      <c r="Z47"/>
      <c r="AA47"/>
      <c r="AB47"/>
    </row>
    <row r="48" spans="1:28" ht="15.75" x14ac:dyDescent="0.25">
      <c r="A48" s="63" t="s">
        <v>449</v>
      </c>
      <c r="B48" s="63">
        <f>INDEX(Table727[],MATCH(Table_0__19[[#This Row],[PLAYER]],Table727[2018 QB],0),5)</f>
        <v>10</v>
      </c>
      <c r="C48">
        <v>21.1</v>
      </c>
      <c r="D48">
        <v>69</v>
      </c>
      <c r="E48">
        <f>INDEX(Table31[[QB]:[Points Per Play]],MATCH(Table_0__19[[#This Row],[PLAYER]],Table31[QB],0),3)</f>
        <v>0.42299999999999999</v>
      </c>
      <c r="F48">
        <f>Table_0__19[[#This Row],[PTS ADDED]]-Table_0__19[[#Totals],[PTS ADDED]]</f>
        <v>6.8419354838709694</v>
      </c>
      <c r="G48">
        <f>Table_0__19[[#This Row],[Points pPlay]]-Table_0__19[[#Totals],[Points pPlay]]</f>
        <v>5.5806451612903263E-2</v>
      </c>
      <c r="H48">
        <f>Table_0__19[[#This Row],[TOTAL EPA]]-Table_0__19[[#Totals],[TOTAL EPA]]</f>
        <v>6.3258064516129053</v>
      </c>
      <c r="I48" s="63">
        <f>Table_0__19[[#This Row],[PTS ADDED]]/INDEX($A$3:$G$33,MATCH(Table_0__19[[#This Row],[PLAYER]],$A$3:$A$33,0),4)</f>
        <v>0.24940898345153667</v>
      </c>
      <c r="J48" s="63">
        <f>Table_0__19[[#This Row],[Points pPlay]]*INDEX(Table27[[player]:[grades_pass]],MATCH(Table_0__19[[#This Row],[PLAYER]],Table27[player],0),4)/100</f>
        <v>0.35785799999999995</v>
      </c>
      <c r="K48" s="63">
        <f>Table_0__19[[#This Row],[TOTAL EPA]]/INDEX($A$3:$G$33,MATCH(Table_0__19[[#This Row],[PLAYER]],$A$3:$A$33,0),4)</f>
        <v>0.81560283687943269</v>
      </c>
      <c r="L48" s="63">
        <f>AVERAGE(Table_0__19[[#This Row],[Pts/Grade]],Table_0__19[[#This Row],[EPA/Grade]],Table_0__19[[#This Row],[PpP*Grade/100]])</f>
        <v>0.4742899401103231</v>
      </c>
      <c r="M48" s="63">
        <f>Table_0__19[[#This Row],[Pts above]]/INDEX($A$3:$G$33,MATCH(Table_0__19[[#This Row],[PLAYER]],$A$3:$A$33,0),4)</f>
        <v>8.0873941889727782E-2</v>
      </c>
      <c r="N48" s="63">
        <f>Table_0__19[[#This Row],[PPP Above]]*INDEX(Table27[[player]:[grades_pass]],MATCH(Table_0__19[[#This Row],[PLAYER]],Table27[player],0),4)/100</f>
        <v>4.7212258064516163E-2</v>
      </c>
      <c r="O48" s="63">
        <f>Table_0__19[[#This Row],[EPA Above]]/INDEX($A$3:$G$33,MATCH(Table_0__19[[#This Row],[PLAYER]],$A$3:$A$33,0),4)</f>
        <v>7.4773125905589904E-2</v>
      </c>
      <c r="P48" s="63">
        <f>AVERAGE(Table_0__19[[#This Row],[Ptsabove/Grade]],Table_0__19[[#This Row],[EPAabove/Grade]],Table_0__19[[#This Row],[PpPabove*Grade/100]])</f>
        <v>6.7619775286611283E-2</v>
      </c>
      <c r="Q48" s="63">
        <f>AVERAGE(Table_0__19[[#This Row],[Average]],Table_0__19[[#This Row],[Average2]])</f>
        <v>0.27095485769846717</v>
      </c>
      <c r="R48" s="63">
        <v>12</v>
      </c>
      <c r="T48" t="s">
        <v>333</v>
      </c>
      <c r="U48">
        <v>29</v>
      </c>
      <c r="V48">
        <v>134.76931837980032</v>
      </c>
      <c r="W48">
        <v>4.6472178751655289</v>
      </c>
      <c r="X48"/>
      <c r="Y48"/>
      <c r="Z48"/>
      <c r="AA48"/>
      <c r="AB48"/>
    </row>
    <row r="49" spans="1:28" ht="16.5" thickBot="1" x14ac:dyDescent="0.3">
      <c r="A49" s="63" t="s">
        <v>461</v>
      </c>
      <c r="B49" s="63">
        <f>INDEX(Table727[],MATCH(Table_0__19[[#This Row],[PLAYER]],Table727[2018 QB],0),5)</f>
        <v>8</v>
      </c>
      <c r="C49">
        <v>16.8</v>
      </c>
      <c r="D49">
        <v>71.8</v>
      </c>
      <c r="E49">
        <f>INDEX(Table31[[QB]:[Points Per Play]],MATCH(Table_0__19[[#This Row],[PLAYER]],Table31[QB],0),3)</f>
        <v>0.35899999999999999</v>
      </c>
      <c r="F49">
        <f>Table_0__19[[#This Row],[PTS ADDED]]-Table_0__19[[#Totals],[PTS ADDED]]</f>
        <v>2.5419354838709687</v>
      </c>
      <c r="G49">
        <f>Table_0__19[[#This Row],[Points pPlay]]-Table_0__19[[#Totals],[Points pPlay]]</f>
        <v>-8.1935483870967385E-3</v>
      </c>
      <c r="H49">
        <f>Table_0__19[[#This Row],[TOTAL EPA]]-Table_0__19[[#Totals],[TOTAL EPA]]</f>
        <v>9.1258064516129025</v>
      </c>
      <c r="I49" s="63">
        <f>Table_0__19[[#This Row],[PTS ADDED]]/INDEX($A$3:$G$33,MATCH(Table_0__19[[#This Row],[PLAYER]],$A$3:$A$33,0),4)</f>
        <v>0.21212121212121213</v>
      </c>
      <c r="J49" s="63">
        <f>Table_0__19[[#This Row],[Points pPlay]]*INDEX(Table27[[player]:[grades_pass]],MATCH(Table_0__19[[#This Row],[PLAYER]],Table27[player],0),4)/100</f>
        <v>0.28432800000000003</v>
      </c>
      <c r="K49" s="63">
        <f>Table_0__19[[#This Row],[TOTAL EPA]]/INDEX($A$3:$G$33,MATCH(Table_0__19[[#This Row],[PLAYER]],$A$3:$A$33,0),4)</f>
        <v>0.90656565656565646</v>
      </c>
      <c r="L49" s="63">
        <f>AVERAGE(Table_0__19[[#This Row],[Pts/Grade]],Table_0__19[[#This Row],[EPA/Grade]],Table_0__19[[#This Row],[PpP*Grade/100]])</f>
        <v>0.46767162289562281</v>
      </c>
      <c r="M49" s="63">
        <f>Table_0__19[[#This Row],[Pts above]]/INDEX($A$3:$G$33,MATCH(Table_0__19[[#This Row],[PLAYER]],$A$3:$A$33,0),4)</f>
        <v>3.2095144998370816E-2</v>
      </c>
      <c r="N49" s="63">
        <f>Table_0__19[[#This Row],[PPP Above]]*INDEX(Table27[[player]:[grades_pass]],MATCH(Table_0__19[[#This Row],[PLAYER]],Table27[player],0),4)/100</f>
        <v>-6.4892903225806176E-3</v>
      </c>
      <c r="O49" s="63">
        <f>Table_0__19[[#This Row],[EPA Above]]/INDEX($A$3:$G$33,MATCH(Table_0__19[[#This Row],[PLAYER]],$A$3:$A$33,0),4)</f>
        <v>0.11522482893450633</v>
      </c>
      <c r="P49" s="63">
        <f>AVERAGE(Table_0__19[[#This Row],[Ptsabove/Grade]],Table_0__19[[#This Row],[EPAabove/Grade]],Table_0__19[[#This Row],[PpPabove*Grade/100]])</f>
        <v>4.6943561203432183E-2</v>
      </c>
      <c r="Q49" s="63">
        <f>AVERAGE(Table_0__19[[#This Row],[Average]],Table_0__19[[#This Row],[Average2]])</f>
        <v>0.25730759204952747</v>
      </c>
      <c r="R49" s="63">
        <v>13</v>
      </c>
      <c r="T49" s="50" t="s">
        <v>334</v>
      </c>
      <c r="U49" s="50">
        <v>30</v>
      </c>
      <c r="V49" s="50">
        <v>243.87096774193546</v>
      </c>
      <c r="W49" s="50"/>
      <c r="X49" s="50"/>
      <c r="Y49" s="50"/>
      <c r="Z49"/>
      <c r="AA49"/>
      <c r="AB49"/>
    </row>
    <row r="50" spans="1:28" ht="16.5" thickBot="1" x14ac:dyDescent="0.3">
      <c r="A50" s="63" t="s">
        <v>454</v>
      </c>
      <c r="B50" s="63">
        <f>INDEX(Table727[],MATCH(Table_0__19[[#This Row],[PLAYER]],Table727[2018 QB],0),5)</f>
        <v>10</v>
      </c>
      <c r="C50">
        <v>12.2</v>
      </c>
      <c r="D50">
        <v>71.7</v>
      </c>
      <c r="E50">
        <f>INDEX(Table31[[QB]:[Points Per Play]],MATCH(Table_0__19[[#This Row],[PLAYER]],Table31[QB],0),3)</f>
        <v>0.33600000000000002</v>
      </c>
      <c r="F50">
        <f>Table_0__19[[#This Row],[PTS ADDED]]-Table_0__19[[#Totals],[PTS ADDED]]</f>
        <v>-2.0580645161290327</v>
      </c>
      <c r="G50">
        <f>Table_0__19[[#This Row],[Points pPlay]]-Table_0__19[[#Totals],[Points pPlay]]</f>
        <v>-3.1193548387096703E-2</v>
      </c>
      <c r="H50">
        <f>Table_0__19[[#This Row],[TOTAL EPA]]-Table_0__19[[#Totals],[TOTAL EPA]]</f>
        <v>9.0258064516129082</v>
      </c>
      <c r="I50" s="63">
        <f>Table_0__19[[#This Row],[PTS ADDED]]/INDEX($A$3:$G$33,MATCH(Table_0__19[[#This Row],[PLAYER]],$A$3:$A$33,0),4)</f>
        <v>0.16621253405994549</v>
      </c>
      <c r="J50" s="63">
        <f>Table_0__19[[#This Row],[Points pPlay]]*INDEX(Table27[[player]:[grades_pass]],MATCH(Table_0__19[[#This Row],[PLAYER]],Table27[player],0),4)/100</f>
        <v>0.24662400000000007</v>
      </c>
      <c r="K50" s="63">
        <f>Table_0__19[[#This Row],[TOTAL EPA]]/INDEX($A$3:$G$33,MATCH(Table_0__19[[#This Row],[PLAYER]],$A$3:$A$33,0),4)</f>
        <v>0.97683923705722064</v>
      </c>
      <c r="L50" s="63">
        <f>AVERAGE(Table_0__19[[#This Row],[Pts/Grade]],Table_0__19[[#This Row],[EPA/Grade]],Table_0__19[[#This Row],[PpP*Grade/100]])</f>
        <v>0.46322525703905537</v>
      </c>
      <c r="M50" s="63">
        <f>Table_0__19[[#This Row],[Pts above]]/INDEX($A$3:$G$33,MATCH(Table_0__19[[#This Row],[PLAYER]],$A$3:$A$33,0),4)</f>
        <v>-2.8039026105300173E-2</v>
      </c>
      <c r="N50" s="63">
        <f>Table_0__19[[#This Row],[PPP Above]]*INDEX(Table27[[player]:[grades_pass]],MATCH(Table_0__19[[#This Row],[PLAYER]],Table27[player],0),4)/100</f>
        <v>-2.2896064516128981E-2</v>
      </c>
      <c r="O50" s="63">
        <f>Table_0__19[[#This Row],[EPA Above]]/INDEX($A$3:$G$33,MATCH(Table_0__19[[#This Row],[PLAYER]],$A$3:$A$33,0),4)</f>
        <v>0.1229673903489497</v>
      </c>
      <c r="P50" s="63">
        <f>AVERAGE(Table_0__19[[#This Row],[Ptsabove/Grade]],Table_0__19[[#This Row],[EPAabove/Grade]],Table_0__19[[#This Row],[PpPabove*Grade/100]])</f>
        <v>2.4010766575840184E-2</v>
      </c>
      <c r="Q50" s="63">
        <f>AVERAGE(Table_0__19[[#This Row],[Average]],Table_0__19[[#This Row],[Average2]])</f>
        <v>0.24361801180744777</v>
      </c>
      <c r="R50" s="63">
        <v>14</v>
      </c>
      <c r="T50"/>
      <c r="U50"/>
      <c r="V50"/>
      <c r="W50"/>
      <c r="X50"/>
      <c r="Y50"/>
      <c r="Z50"/>
      <c r="AA50"/>
      <c r="AB50"/>
    </row>
    <row r="51" spans="1:28" ht="15.75" x14ac:dyDescent="0.25">
      <c r="A51" s="63" t="s">
        <v>218</v>
      </c>
      <c r="B51" s="63">
        <f>INDEX(Table727[],MATCH(Table_0__19[[#This Row],[PLAYER]],Table727[2018 QB],0),5)</f>
        <v>6</v>
      </c>
      <c r="C51">
        <v>9.1</v>
      </c>
      <c r="D51">
        <v>70</v>
      </c>
      <c r="E51">
        <f>INDEX(Table31[[QB]:[Points Per Play]],MATCH(Table_0__19[[#This Row],[PLAYER]],Table31[QB],0),3)</f>
        <v>0.36599999999999999</v>
      </c>
      <c r="F51">
        <f>Table_0__19[[#This Row],[PTS ADDED]]-Table_0__19[[#Totals],[PTS ADDED]]</f>
        <v>-5.1580645161290324</v>
      </c>
      <c r="G51">
        <f>Table_0__19[[#This Row],[Points pPlay]]-Table_0__19[[#Totals],[Points pPlay]]</f>
        <v>-1.1935483870967323E-3</v>
      </c>
      <c r="H51">
        <f>Table_0__19[[#This Row],[TOTAL EPA]]-Table_0__19[[#Totals],[TOTAL EPA]]</f>
        <v>7.3258064516129053</v>
      </c>
      <c r="I51" s="63">
        <f>Table_0__19[[#This Row],[PTS ADDED]]/INDEX($A$3:$G$33,MATCH(Table_0__19[[#This Row],[PLAYER]],$A$3:$A$33,0),4)</f>
        <v>0.10459770114942528</v>
      </c>
      <c r="J51" s="63">
        <f>Table_0__19[[#This Row],[Points pPlay]]*INDEX(Table27[[player]:[grades_pass]],MATCH(Table_0__19[[#This Row],[PLAYER]],Table27[player],0),4)/100</f>
        <v>0.31841999999999998</v>
      </c>
      <c r="K51" s="63">
        <f>Table_0__19[[#This Row],[TOTAL EPA]]/INDEX($A$3:$G$33,MATCH(Table_0__19[[#This Row],[PLAYER]],$A$3:$A$33,0),4)</f>
        <v>0.8045977011494253</v>
      </c>
      <c r="L51" s="63">
        <f>AVERAGE(Table_0__19[[#This Row],[Pts/Grade]],Table_0__19[[#This Row],[EPA/Grade]],Table_0__19[[#This Row],[PpP*Grade/100]])</f>
        <v>0.40920513409961684</v>
      </c>
      <c r="M51" s="63">
        <f>Table_0__19[[#This Row],[Pts above]]/INDEX($A$3:$G$33,MATCH(Table_0__19[[#This Row],[PLAYER]],$A$3:$A$33,0),4)</f>
        <v>-5.9288097886540603E-2</v>
      </c>
      <c r="N51" s="63">
        <f>Table_0__19[[#This Row],[PPP Above]]*INDEX(Table27[[player]:[grades_pass]],MATCH(Table_0__19[[#This Row],[PLAYER]],Table27[player],0),4)/100</f>
        <v>-1.038387096774157E-3</v>
      </c>
      <c r="O51" s="63">
        <f>Table_0__19[[#This Row],[EPA Above]]/INDEX($A$3:$G$33,MATCH(Table_0__19[[#This Row],[PLAYER]],$A$3:$A$33,0),4)</f>
        <v>8.4204671857619595E-2</v>
      </c>
      <c r="P51" s="63">
        <f>AVERAGE(Table_0__19[[#This Row],[Ptsabove/Grade]],Table_0__19[[#This Row],[EPAabove/Grade]],Table_0__19[[#This Row],[PpPabove*Grade/100]])</f>
        <v>7.9593956247682781E-3</v>
      </c>
      <c r="Q51" s="63">
        <f>AVERAGE(Table_0__19[[#This Row],[Average]],Table_0__19[[#This Row],[Average2]])</f>
        <v>0.20858226486219256</v>
      </c>
      <c r="R51" s="63">
        <v>17</v>
      </c>
      <c r="T51" s="51"/>
      <c r="U51" s="51" t="s">
        <v>341</v>
      </c>
      <c r="V51" s="51" t="s">
        <v>330</v>
      </c>
      <c r="W51" s="51" t="s">
        <v>342</v>
      </c>
      <c r="X51" s="51" t="s">
        <v>343</v>
      </c>
      <c r="Y51" s="51" t="s">
        <v>344</v>
      </c>
      <c r="Z51" s="51" t="s">
        <v>345</v>
      </c>
      <c r="AA51" s="51" t="s">
        <v>346</v>
      </c>
      <c r="AB51" s="51" t="s">
        <v>347</v>
      </c>
    </row>
    <row r="52" spans="1:28" ht="15.75" x14ac:dyDescent="0.25">
      <c r="A52" s="63" t="s">
        <v>446</v>
      </c>
      <c r="B52" s="63">
        <f>INDEX(Table727[],MATCH(Table_0__19[[#This Row],[PLAYER]],Table727[2018 QB],0),5)</f>
        <v>9</v>
      </c>
      <c r="C52">
        <v>17.8</v>
      </c>
      <c r="D52">
        <v>58.5</v>
      </c>
      <c r="E52">
        <f>INDEX(Table31[[QB]:[Points Per Play]],MATCH(Table_0__19[[#This Row],[PLAYER]],Table31[QB],0),3)</f>
        <v>0.34499999999999997</v>
      </c>
      <c r="F52">
        <f>Table_0__19[[#This Row],[PTS ADDED]]-Table_0__19[[#Totals],[PTS ADDED]]</f>
        <v>3.5419354838709687</v>
      </c>
      <c r="G52">
        <f>Table_0__19[[#This Row],[Points pPlay]]-Table_0__19[[#Totals],[Points pPlay]]</f>
        <v>-2.2193548387096751E-2</v>
      </c>
      <c r="H52">
        <f>Table_0__19[[#This Row],[TOTAL EPA]]-Table_0__19[[#Totals],[TOTAL EPA]]</f>
        <v>-4.1741935483870947</v>
      </c>
      <c r="I52" s="63">
        <f>Table_0__19[[#This Row],[PTS ADDED]]/INDEX($A$3:$G$33,MATCH(Table_0__19[[#This Row],[PLAYER]],$A$3:$A$33,0),4)</f>
        <v>0.2267515923566879</v>
      </c>
      <c r="J52" s="63">
        <f>Table_0__19[[#This Row],[Points pPlay]]*INDEX(Table27[[player]:[grades_pass]],MATCH(Table_0__19[[#This Row],[PLAYER]],Table27[player],0),4)/100</f>
        <v>0.27082499999999998</v>
      </c>
      <c r="K52" s="63">
        <f>Table_0__19[[#This Row],[TOTAL EPA]]/INDEX($A$3:$G$33,MATCH(Table_0__19[[#This Row],[PLAYER]],$A$3:$A$33,0),4)</f>
        <v>0.74522292993630568</v>
      </c>
      <c r="L52" s="63">
        <f>AVERAGE(Table_0__19[[#This Row],[Pts/Grade]],Table_0__19[[#This Row],[EPA/Grade]],Table_0__19[[#This Row],[PpP*Grade/100]])</f>
        <v>0.41426650743099785</v>
      </c>
      <c r="M52" s="63">
        <f>Table_0__19[[#This Row],[Pts above]]/INDEX($A$3:$G$33,MATCH(Table_0__19[[#This Row],[PLAYER]],$A$3:$A$33,0),4)</f>
        <v>4.512019724676393E-2</v>
      </c>
      <c r="N52" s="63">
        <f>Table_0__19[[#This Row],[PPP Above]]*INDEX(Table27[[player]:[grades_pass]],MATCH(Table_0__19[[#This Row],[PLAYER]],Table27[player],0),4)/100</f>
        <v>-1.742193548387095E-2</v>
      </c>
      <c r="O52" s="63">
        <f>Table_0__19[[#This Row],[EPA Above]]/INDEX($A$3:$G$33,MATCH(Table_0__19[[#This Row],[PLAYER]],$A$3:$A$33,0),4)</f>
        <v>-5.3174440106841969E-2</v>
      </c>
      <c r="P52" s="63">
        <f>AVERAGE(Table_0__19[[#This Row],[Ptsabove/Grade]],Table_0__19[[#This Row],[EPAabove/Grade]],Table_0__19[[#This Row],[PpPabove*Grade/100]])</f>
        <v>-8.4920594479829959E-3</v>
      </c>
      <c r="Q52" s="63">
        <f>AVERAGE(Table_0__19[[#This Row],[Average]],Table_0__19[[#This Row],[Average2]])</f>
        <v>0.20288722399150744</v>
      </c>
      <c r="R52" s="63">
        <v>16</v>
      </c>
      <c r="T52" t="s">
        <v>335</v>
      </c>
      <c r="U52">
        <v>6.6125362192032346</v>
      </c>
      <c r="V52">
        <v>0.48960353131395551</v>
      </c>
      <c r="W52">
        <v>13.505899766402997</v>
      </c>
      <c r="X52">
        <v>4.8674994993909873E-14</v>
      </c>
      <c r="Y52">
        <v>5.6111845640670852</v>
      </c>
      <c r="Z52">
        <v>7.6138878743393841</v>
      </c>
      <c r="AA52">
        <v>5.6111845640670852</v>
      </c>
      <c r="AB52">
        <v>7.6138878743393841</v>
      </c>
    </row>
    <row r="53" spans="1:28" ht="16.5" thickBot="1" x14ac:dyDescent="0.3">
      <c r="A53" s="63" t="s">
        <v>451</v>
      </c>
      <c r="B53" s="63">
        <f>INDEX(Table727[],MATCH(Table_0__19[[#This Row],[PLAYER]],Table727[2018 QB],0),5)</f>
        <v>7</v>
      </c>
      <c r="C53">
        <v>8.9</v>
      </c>
      <c r="D53">
        <v>62.6</v>
      </c>
      <c r="E53">
        <f>INDEX(Table31[[QB]:[Points Per Play]],MATCH(Table_0__19[[#This Row],[PLAYER]],Table31[QB],0),3)</f>
        <v>0.372</v>
      </c>
      <c r="F53">
        <f>Table_0__19[[#This Row],[PTS ADDED]]-Table_0__19[[#Totals],[PTS ADDED]]</f>
        <v>-5.3580645161290317</v>
      </c>
      <c r="G53">
        <f>Table_0__19[[#This Row],[Points pPlay]]-Table_0__19[[#Totals],[Points pPlay]]</f>
        <v>4.8064516129032731E-3</v>
      </c>
      <c r="H53">
        <f>Table_0__19[[#This Row],[TOTAL EPA]]-Table_0__19[[#Totals],[TOTAL EPA]]</f>
        <v>-7.4193548387093244E-2</v>
      </c>
      <c r="I53" s="63">
        <f>Table_0__19[[#This Row],[PTS ADDED]]/INDEX($A$3:$G$33,MATCH(Table_0__19[[#This Row],[PLAYER]],$A$3:$A$33,0),4)</f>
        <v>0.12714285714285714</v>
      </c>
      <c r="J53" s="63">
        <f>Table_0__19[[#This Row],[Points pPlay]]*INDEX(Table27[[player]:[grades_pass]],MATCH(Table_0__19[[#This Row],[PLAYER]],Table27[player],0),4)/100</f>
        <v>0.26039999999999996</v>
      </c>
      <c r="K53" s="63">
        <f>Table_0__19[[#This Row],[TOTAL EPA]]/INDEX($A$3:$G$33,MATCH(Table_0__19[[#This Row],[PLAYER]],$A$3:$A$33,0),4)</f>
        <v>0.89428571428571435</v>
      </c>
      <c r="L53" s="63">
        <f>AVERAGE(Table_0__19[[#This Row],[Pts/Grade]],Table_0__19[[#This Row],[EPA/Grade]],Table_0__19[[#This Row],[PpP*Grade/100]])</f>
        <v>0.42727619047619053</v>
      </c>
      <c r="M53" s="63">
        <f>Table_0__19[[#This Row],[Pts above]]/INDEX($A$3:$G$33,MATCH(Table_0__19[[#This Row],[PLAYER]],$A$3:$A$33,0),4)</f>
        <v>-7.6543778801843307E-2</v>
      </c>
      <c r="N53" s="63">
        <f>Table_0__19[[#This Row],[PPP Above]]*INDEX(Table27[[player]:[grades_pass]],MATCH(Table_0__19[[#This Row],[PLAYER]],Table27[player],0),4)/100</f>
        <v>3.364516129032291E-3</v>
      </c>
      <c r="O53" s="63">
        <f>Table_0__19[[#This Row],[EPA Above]]/INDEX($A$3:$G$33,MATCH(Table_0__19[[#This Row],[PLAYER]],$A$3:$A$33,0),4)</f>
        <v>-1.059907834101332E-3</v>
      </c>
      <c r="P53" s="63">
        <f>AVERAGE(Table_0__19[[#This Row],[Ptsabove/Grade]],Table_0__19[[#This Row],[EPAabove/Grade]],Table_0__19[[#This Row],[PpPabove*Grade/100]])</f>
        <v>-2.4746390168970778E-2</v>
      </c>
      <c r="Q53" s="63">
        <f>AVERAGE(Table_0__19[[#This Row],[Average]],Table_0__19[[#This Row],[Average2]])</f>
        <v>0.20126490015360987</v>
      </c>
      <c r="R53" s="63">
        <v>15</v>
      </c>
      <c r="T53" s="50" t="s">
        <v>516</v>
      </c>
      <c r="U53" s="50">
        <v>7.5516936914039174</v>
      </c>
      <c r="V53" s="50">
        <v>1.558566096792924</v>
      </c>
      <c r="W53" s="50">
        <v>4.8452829218748619</v>
      </c>
      <c r="X53" s="50">
        <v>3.8992398540817971E-5</v>
      </c>
      <c r="Y53" s="50">
        <v>4.3640681110199591</v>
      </c>
      <c r="Z53" s="50">
        <v>10.739319271787876</v>
      </c>
      <c r="AA53" s="50">
        <v>4.3640681110199591</v>
      </c>
      <c r="AB53" s="50">
        <v>10.739319271787876</v>
      </c>
    </row>
    <row r="54" spans="1:28" ht="15.75" x14ac:dyDescent="0.25">
      <c r="A54" s="63" t="s">
        <v>442</v>
      </c>
      <c r="B54" s="63">
        <f>INDEX(Table727[],MATCH(Table_0__19[[#This Row],[PLAYER]],Table727[2018 QB],0),5)</f>
        <v>6</v>
      </c>
      <c r="C54">
        <v>15.4</v>
      </c>
      <c r="D54">
        <v>50.6</v>
      </c>
      <c r="E54">
        <f>INDEX(Table31[[QB]:[Points Per Play]],MATCH(Table_0__19[[#This Row],[PLAYER]],Table31[QB],0),3)</f>
        <v>0.39200000000000002</v>
      </c>
      <c r="F54">
        <f>Table_0__19[[#This Row],[PTS ADDED]]-Table_0__19[[#Totals],[PTS ADDED]]</f>
        <v>1.1419354838709683</v>
      </c>
      <c r="G54">
        <f>Table_0__19[[#This Row],[Points pPlay]]-Table_0__19[[#Totals],[Points pPlay]]</f>
        <v>2.4806451612903291E-2</v>
      </c>
      <c r="H54">
        <f>Table_0__19[[#This Row],[TOTAL EPA]]-Table_0__19[[#Totals],[TOTAL EPA]]</f>
        <v>-12.074193548387093</v>
      </c>
      <c r="I54" s="63">
        <f>Table_0__19[[#This Row],[PTS ADDED]]/INDEX($A$3:$G$33,MATCH(Table_0__19[[#This Row],[PLAYER]],$A$3:$A$33,0),4)</f>
        <v>0.19419924337957126</v>
      </c>
      <c r="J54" s="63">
        <f>Table_0__19[[#This Row],[Points pPlay]]*INDEX(Table27[[player]:[grades_pass]],MATCH(Table_0__19[[#This Row],[PLAYER]],Table27[player],0),4)/100</f>
        <v>0.31085600000000002</v>
      </c>
      <c r="K54" s="63">
        <f>Table_0__19[[#This Row],[TOTAL EPA]]/INDEX($A$3:$G$33,MATCH(Table_0__19[[#This Row],[PLAYER]],$A$3:$A$33,0),4)</f>
        <v>0.63808322824716268</v>
      </c>
      <c r="L54" s="63">
        <f>AVERAGE(Table_0__19[[#This Row],[Pts/Grade]],Table_0__19[[#This Row],[EPA/Grade]],Table_0__19[[#This Row],[PpP*Grade/100]])</f>
        <v>0.38104615720891138</v>
      </c>
      <c r="M54" s="63">
        <f>Table_0__19[[#This Row],[Pts above]]/INDEX($A$3:$G$33,MATCH(Table_0__19[[#This Row],[PLAYER]],$A$3:$A$33,0),4)</f>
        <v>1.4400195256884848E-2</v>
      </c>
      <c r="N54" s="63">
        <f>Table_0__19[[#This Row],[PPP Above]]*INDEX(Table27[[player]:[grades_pass]],MATCH(Table_0__19[[#This Row],[PLAYER]],Table27[player],0),4)/100</f>
        <v>1.9671516129032309E-2</v>
      </c>
      <c r="O54" s="63">
        <f>Table_0__19[[#This Row],[EPA Above]]/INDEX($A$3:$G$33,MATCH(Table_0__19[[#This Row],[PLAYER]],$A$3:$A$33,0),4)</f>
        <v>-0.15225969165683598</v>
      </c>
      <c r="P54" s="63">
        <f>AVERAGE(Table_0__19[[#This Row],[Ptsabove/Grade]],Table_0__19[[#This Row],[EPAabove/Grade]],Table_0__19[[#This Row],[PpPabove*Grade/100]])</f>
        <v>-3.9395993423639607E-2</v>
      </c>
      <c r="Q54" s="63">
        <f>AVERAGE(Table_0__19[[#This Row],[Average]],Table_0__19[[#This Row],[Average2]])</f>
        <v>0.1708250818926359</v>
      </c>
      <c r="R54" s="63">
        <v>18</v>
      </c>
      <c r="T54"/>
      <c r="U54"/>
      <c r="V54"/>
      <c r="W54"/>
      <c r="X54"/>
      <c r="Y54"/>
      <c r="Z54"/>
      <c r="AA54"/>
      <c r="AB54"/>
    </row>
    <row r="55" spans="1:28" ht="16.5" thickBot="1" x14ac:dyDescent="0.3">
      <c r="A55" s="63" t="s">
        <v>215</v>
      </c>
      <c r="B55" s="63">
        <f>INDEX(Table727[],MATCH(Table_0__19[[#This Row],[PLAYER]],Table727[2018 QB],0),5)</f>
        <v>7</v>
      </c>
      <c r="C55">
        <v>5.3</v>
      </c>
      <c r="D55">
        <v>51.5</v>
      </c>
      <c r="E55">
        <f>INDEX(Table31[[QB]:[Points Per Play]],MATCH(Table_0__19[[#This Row],[PLAYER]],Table31[QB],0),3)</f>
        <v>0.35099999999999998</v>
      </c>
      <c r="F55">
        <f>Table_0__19[[#This Row],[PTS ADDED]]-Table_0__19[[#Totals],[PTS ADDED]]</f>
        <v>-8.9580645161290313</v>
      </c>
      <c r="G55">
        <f>Table_0__19[[#This Row],[Points pPlay]]-Table_0__19[[#Totals],[Points pPlay]]</f>
        <v>-1.6193548387096746E-2</v>
      </c>
      <c r="H55">
        <f>Table_0__19[[#This Row],[TOTAL EPA]]-Table_0__19[[#Totals],[TOTAL EPA]]</f>
        <v>-11.174193548387095</v>
      </c>
      <c r="I55" s="63">
        <f>Table_0__19[[#This Row],[PTS ADDED]]/INDEX($A$3:$G$33,MATCH(Table_0__19[[#This Row],[PLAYER]],$A$3:$A$33,0),4)</f>
        <v>6.5270935960591123E-2</v>
      </c>
      <c r="J55" s="63">
        <f>Table_0__19[[#This Row],[Points pPlay]]*INDEX(Table27[[player]:[grades_pass]],MATCH(Table_0__19[[#This Row],[PLAYER]],Table27[player],0),4)/100</f>
        <v>0.28501199999999999</v>
      </c>
      <c r="K55" s="63">
        <f>Table_0__19[[#This Row],[TOTAL EPA]]/INDEX($A$3:$G$33,MATCH(Table_0__19[[#This Row],[PLAYER]],$A$3:$A$33,0),4)</f>
        <v>0.63423645320197042</v>
      </c>
      <c r="L55" s="63">
        <f>AVERAGE(Table_0__19[[#This Row],[Pts/Grade]],Table_0__19[[#This Row],[EPA/Grade]],Table_0__19[[#This Row],[PpP*Grade/100]])</f>
        <v>0.32817312972085383</v>
      </c>
      <c r="M55" s="63">
        <f>Table_0__19[[#This Row],[Pts above]]/INDEX($A$3:$G$33,MATCH(Table_0__19[[#This Row],[PLAYER]],$A$3:$A$33,0),4)</f>
        <v>-0.11032099157794373</v>
      </c>
      <c r="N55" s="63">
        <f>Table_0__19[[#This Row],[PPP Above]]*INDEX(Table27[[player]:[grades_pass]],MATCH(Table_0__19[[#This Row],[PLAYER]],Table27[player],0),4)/100</f>
        <v>-1.3149161290322557E-2</v>
      </c>
      <c r="O55" s="63">
        <f>Table_0__19[[#This Row],[EPA Above]]/INDEX($A$3:$G$33,MATCH(Table_0__19[[#This Row],[PLAYER]],$A$3:$A$33,0),4)</f>
        <v>-0.13761322103924992</v>
      </c>
      <c r="P55" s="63">
        <f>AVERAGE(Table_0__19[[#This Row],[Ptsabove/Grade]],Table_0__19[[#This Row],[EPAabove/Grade]],Table_0__19[[#This Row],[PpPabove*Grade/100]])</f>
        <v>-8.7027791302505389E-2</v>
      </c>
      <c r="Q55" s="63">
        <f>AVERAGE(Table_0__19[[#This Row],[Average]],Table_0__19[[#This Row],[Average2]])</f>
        <v>0.12057266920917423</v>
      </c>
      <c r="R55" s="63">
        <v>20</v>
      </c>
      <c r="T55"/>
      <c r="U55"/>
      <c r="V55"/>
      <c r="W55"/>
      <c r="X55"/>
      <c r="Y55"/>
      <c r="Z55"/>
      <c r="AA55"/>
      <c r="AB55"/>
    </row>
    <row r="56" spans="1:28" ht="15.75" x14ac:dyDescent="0.25">
      <c r="A56" s="63" t="s">
        <v>458</v>
      </c>
      <c r="B56" s="63">
        <f>INDEX(Table727[],MATCH(Table_0__19[[#This Row],[PLAYER]],Table727[2018 QB],0),5)</f>
        <v>5</v>
      </c>
      <c r="C56">
        <v>-2.5</v>
      </c>
      <c r="D56">
        <v>54.8</v>
      </c>
      <c r="E56">
        <f>INDEX(Table31[[QB]:[Points Per Play]],MATCH(Table_0__19[[#This Row],[PLAYER]],Table31[QB],0),3)</f>
        <v>0.375</v>
      </c>
      <c r="F56">
        <f>Table_0__19[[#This Row],[PTS ADDED]]-Table_0__19[[#Totals],[PTS ADDED]]</f>
        <v>-16.758064516129032</v>
      </c>
      <c r="G56">
        <f>Table_0__19[[#This Row],[Points pPlay]]-Table_0__19[[#Totals],[Points pPlay]]</f>
        <v>7.8064516129032757E-3</v>
      </c>
      <c r="H56">
        <f>Table_0__19[[#This Row],[TOTAL EPA]]-Table_0__19[[#Totals],[TOTAL EPA]]</f>
        <v>-7.8741935483870975</v>
      </c>
      <c r="I56" s="63">
        <f>Table_0__19[[#This Row],[PTS ADDED]]/INDEX($A$3:$G$33,MATCH(Table_0__19[[#This Row],[PLAYER]],$A$3:$A$33,0),4)</f>
        <v>-3.924646781789639E-2</v>
      </c>
      <c r="J56" s="63">
        <f>Table_0__19[[#This Row],[Points pPlay]]*INDEX(Table27[[player]:[grades_pass]],MATCH(Table_0__19[[#This Row],[PLAYER]],Table27[player],0),4)/100</f>
        <v>0.23887500000000003</v>
      </c>
      <c r="K56" s="63">
        <f>Table_0__19[[#This Row],[TOTAL EPA]]/INDEX($A$3:$G$33,MATCH(Table_0__19[[#This Row],[PLAYER]],$A$3:$A$33,0),4)</f>
        <v>0.86028257456828872</v>
      </c>
      <c r="L56" s="63">
        <f>AVERAGE(Table_0__19[[#This Row],[Pts/Grade]],Table_0__19[[#This Row],[EPA/Grade]],Table_0__19[[#This Row],[PpP*Grade/100]])</f>
        <v>0.3533037022501308</v>
      </c>
      <c r="M56" s="63">
        <f>Table_0__19[[#This Row],[Pts above]]/INDEX($A$3:$G$33,MATCH(Table_0__19[[#This Row],[PLAYER]],$A$3:$A$33,0),4)</f>
        <v>-0.26307793588899581</v>
      </c>
      <c r="N56" s="63">
        <f>Table_0__19[[#This Row],[PPP Above]]*INDEX(Table27[[player]:[grades_pass]],MATCH(Table_0__19[[#This Row],[PLAYER]],Table27[player],0),4)/100</f>
        <v>4.9727096774193867E-3</v>
      </c>
      <c r="O56" s="63">
        <f>Table_0__19[[#This Row],[EPA Above]]/INDEX($A$3:$G$33,MATCH(Table_0__19[[#This Row],[PLAYER]],$A$3:$A$33,0),4)</f>
        <v>-0.12361371347546464</v>
      </c>
      <c r="P56" s="63">
        <f>AVERAGE(Table_0__19[[#This Row],[Ptsabove/Grade]],Table_0__19[[#This Row],[EPAabove/Grade]],Table_0__19[[#This Row],[PpPabove*Grade/100]])</f>
        <v>-0.12723964656234701</v>
      </c>
      <c r="Q56" s="63">
        <f>AVERAGE(Table_0__19[[#This Row],[Average]],Table_0__19[[#This Row],[Average2]])</f>
        <v>0.11303202784389189</v>
      </c>
      <c r="R56" s="63">
        <v>19</v>
      </c>
      <c r="T56" s="51"/>
      <c r="U56" s="51" t="s">
        <v>246</v>
      </c>
      <c r="V56"/>
      <c r="W56"/>
      <c r="X56"/>
      <c r="Y56"/>
      <c r="Z56"/>
      <c r="AA56"/>
      <c r="AB56"/>
    </row>
    <row r="57" spans="1:28" ht="15.75" x14ac:dyDescent="0.25">
      <c r="A57" s="63" t="s">
        <v>456</v>
      </c>
      <c r="B57" s="63">
        <f>INDEX(Table727[],MATCH(Table_0__19[[#This Row],[PLAYER]],Table727[2018 QB],0),5)</f>
        <v>6</v>
      </c>
      <c r="C57">
        <v>-2.8</v>
      </c>
      <c r="D57">
        <v>49.2</v>
      </c>
      <c r="E57">
        <f>INDEX(Table31[[QB]:[Points Per Play]],MATCH(Table_0__19[[#This Row],[PLAYER]],Table31[QB],0),3)</f>
        <v>0.318</v>
      </c>
      <c r="F57">
        <f>Table_0__19[[#This Row],[PTS ADDED]]-Table_0__19[[#Totals],[PTS ADDED]]</f>
        <v>-17.058064516129033</v>
      </c>
      <c r="G57">
        <f>Table_0__19[[#This Row],[Points pPlay]]-Table_0__19[[#Totals],[Points pPlay]]</f>
        <v>-4.9193548387096719E-2</v>
      </c>
      <c r="H57">
        <f>Table_0__19[[#This Row],[TOTAL EPA]]-Table_0__19[[#Totals],[TOTAL EPA]]</f>
        <v>-13.474193548387092</v>
      </c>
      <c r="I57" s="63">
        <f>Table_0__19[[#This Row],[PTS ADDED]]/INDEX($A$3:$G$33,MATCH(Table_0__19[[#This Row],[PLAYER]],$A$3:$A$33,0),4)</f>
        <v>-3.6553524804177548E-2</v>
      </c>
      <c r="J57" s="63">
        <f>Table_0__19[[#This Row],[Points pPlay]]*INDEX(Table27[[player]:[grades_pass]],MATCH(Table_0__19[[#This Row],[PLAYER]],Table27[player],0),4)/100</f>
        <v>0.243588</v>
      </c>
      <c r="K57" s="63">
        <f>Table_0__19[[#This Row],[TOTAL EPA]]/INDEX($A$3:$G$33,MATCH(Table_0__19[[#This Row],[PLAYER]],$A$3:$A$33,0),4)</f>
        <v>0.6422976501305484</v>
      </c>
      <c r="L57" s="63">
        <f>AVERAGE(Table_0__19[[#This Row],[Pts/Grade]],Table_0__19[[#This Row],[EPA/Grade]],Table_0__19[[#This Row],[PpP*Grade/100]])</f>
        <v>0.28311070844212366</v>
      </c>
      <c r="M57" s="63">
        <f>Table_0__19[[#This Row],[Pts above]]/INDEX($A$3:$G$33,MATCH(Table_0__19[[#This Row],[PLAYER]],$A$3:$A$33,0),4)</f>
        <v>-0.22269013728627982</v>
      </c>
      <c r="N57" s="63">
        <f>Table_0__19[[#This Row],[PPP Above]]*INDEX(Table27[[player]:[grades_pass]],MATCH(Table_0__19[[#This Row],[PLAYER]],Table27[player],0),4)/100</f>
        <v>-3.7682258064516083E-2</v>
      </c>
      <c r="O57" s="63">
        <f>Table_0__19[[#This Row],[EPA Above]]/INDEX($A$3:$G$33,MATCH(Table_0__19[[#This Row],[PLAYER]],$A$3:$A$33,0),4)</f>
        <v>-0.17590331003116308</v>
      </c>
      <c r="P57" s="63">
        <f>AVERAGE(Table_0__19[[#This Row],[Ptsabove/Grade]],Table_0__19[[#This Row],[EPAabove/Grade]],Table_0__19[[#This Row],[PpPabove*Grade/100]])</f>
        <v>-0.14542523512731967</v>
      </c>
      <c r="Q57" s="63">
        <f>AVERAGE(Table_0__19[[#This Row],[Average]],Table_0__19[[#This Row],[Average2]])</f>
        <v>6.8842736657401996E-2</v>
      </c>
      <c r="R57" s="63">
        <v>21</v>
      </c>
      <c r="T57" t="s">
        <v>246</v>
      </c>
      <c r="U57">
        <v>1</v>
      </c>
      <c r="V57"/>
      <c r="W57"/>
      <c r="X57"/>
      <c r="Y57"/>
      <c r="Z57"/>
      <c r="AA57"/>
      <c r="AB57"/>
    </row>
    <row r="58" spans="1:28" ht="15.75" x14ac:dyDescent="0.25">
      <c r="A58" s="63" t="s">
        <v>441</v>
      </c>
      <c r="B58" s="63">
        <f>INDEX(Table727[],MATCH(Table_0__19[[#This Row],[PLAYER]],Table727[2018 QB],0),5)</f>
        <v>9</v>
      </c>
      <c r="C58">
        <v>0.8</v>
      </c>
      <c r="D58">
        <v>42.2</v>
      </c>
      <c r="E58">
        <f>INDEX(Table31[[QB]:[Points Per Play]],MATCH(Table_0__19[[#This Row],[PLAYER]],Table31[QB],0),3)</f>
        <v>0.33</v>
      </c>
      <c r="F58">
        <f>Table_0__19[[#This Row],[PTS ADDED]]-Table_0__19[[#Totals],[PTS ADDED]]</f>
        <v>-13.458064516129031</v>
      </c>
      <c r="G58">
        <f>Table_0__19[[#This Row],[Points pPlay]]-Table_0__19[[#Totals],[Points pPlay]]</f>
        <v>-3.7193548387096709E-2</v>
      </c>
      <c r="H58">
        <f>Table_0__19[[#This Row],[TOTAL EPA]]-Table_0__19[[#Totals],[TOTAL EPA]]</f>
        <v>-20.474193548387092</v>
      </c>
      <c r="I58" s="63">
        <f>Table_0__19[[#This Row],[PTS ADDED]]/INDEX($A$3:$G$33,MATCH(Table_0__19[[#This Row],[PLAYER]],$A$3:$A$33,0),4)</f>
        <v>1.1379800853485065E-2</v>
      </c>
      <c r="J58" s="63">
        <f>Table_0__19[[#This Row],[Points pPlay]]*INDEX(Table27[[player]:[grades_pass]],MATCH(Table_0__19[[#This Row],[PLAYER]],Table27[player],0),4)/100</f>
        <v>0.23199000000000003</v>
      </c>
      <c r="K58" s="63">
        <f>Table_0__19[[#This Row],[TOTAL EPA]]/INDEX($A$3:$G$33,MATCH(Table_0__19[[#This Row],[PLAYER]],$A$3:$A$33,0),4)</f>
        <v>0.60028449502133718</v>
      </c>
      <c r="L58" s="63">
        <f>AVERAGE(Table_0__19[[#This Row],[Pts/Grade]],Table_0__19[[#This Row],[EPA/Grade]],Table_0__19[[#This Row],[PpP*Grade/100]])</f>
        <v>0.28121809862494079</v>
      </c>
      <c r="M58" s="63">
        <f>Table_0__19[[#This Row],[Pts above]]/INDEX($A$3:$G$33,MATCH(Table_0__19[[#This Row],[PLAYER]],$A$3:$A$33,0),4)</f>
        <v>-0.19143761758362776</v>
      </c>
      <c r="N58" s="63">
        <f>Table_0__19[[#This Row],[PPP Above]]*INDEX(Table27[[player]:[grades_pass]],MATCH(Table_0__19[[#This Row],[PLAYER]],Table27[player],0),4)/100</f>
        <v>-2.6147064516128984E-2</v>
      </c>
      <c r="O58" s="63">
        <f>Table_0__19[[#This Row],[EPA Above]]/INDEX($A$3:$G$33,MATCH(Table_0__19[[#This Row],[PLAYER]],$A$3:$A$33,0),4)</f>
        <v>-0.2912403065204423</v>
      </c>
      <c r="P58" s="63">
        <f>AVERAGE(Table_0__19[[#This Row],[Ptsabove/Grade]],Table_0__19[[#This Row],[EPAabove/Grade]],Table_0__19[[#This Row],[PpPabove*Grade/100]])</f>
        <v>-0.16960832954006635</v>
      </c>
      <c r="Q58" s="63">
        <f>AVERAGE(Table_0__19[[#This Row],[Average]],Table_0__19[[#This Row],[Average2]])</f>
        <v>5.5804884542437219E-2</v>
      </c>
      <c r="R58" s="63">
        <v>22</v>
      </c>
      <c r="T58" t="s">
        <v>489</v>
      </c>
      <c r="U58">
        <v>0.71629961979205725</v>
      </c>
      <c r="V58"/>
      <c r="W58"/>
      <c r="X58"/>
      <c r="Y58"/>
      <c r="Z58"/>
      <c r="AA58"/>
      <c r="AB58"/>
    </row>
    <row r="59" spans="1:28" ht="15.75" x14ac:dyDescent="0.25">
      <c r="A59" s="63" t="s">
        <v>455</v>
      </c>
      <c r="B59" s="63">
        <f>INDEX(Table727[],MATCH(Table_0__19[[#This Row],[PLAYER]],Table727[2018 QB],0),5)</f>
        <v>4</v>
      </c>
      <c r="C59">
        <v>-5.9</v>
      </c>
      <c r="D59">
        <v>50.8</v>
      </c>
      <c r="E59">
        <f>INDEX(Table31[[QB]:[Points Per Play]],MATCH(Table_0__19[[#This Row],[PLAYER]],Table31[QB],0),3)</f>
        <v>0.29099999999999998</v>
      </c>
      <c r="F59">
        <f>Table_0__19[[#This Row],[PTS ADDED]]-Table_0__19[[#Totals],[PTS ADDED]]</f>
        <v>-20.158064516129031</v>
      </c>
      <c r="G59">
        <f>Table_0__19[[#This Row],[Points pPlay]]-Table_0__19[[#Totals],[Points pPlay]]</f>
        <v>-7.6193548387096743E-2</v>
      </c>
      <c r="H59">
        <f>Table_0__19[[#This Row],[TOTAL EPA]]-Table_0__19[[#Totals],[TOTAL EPA]]</f>
        <v>-11.874193548387098</v>
      </c>
      <c r="I59" s="63">
        <f>Table_0__19[[#This Row],[PTS ADDED]]/INDEX($A$3:$G$33,MATCH(Table_0__19[[#This Row],[PLAYER]],$A$3:$A$33,0),4)</f>
        <v>-8.2058414464534074E-2</v>
      </c>
      <c r="J59" s="63">
        <f>Table_0__19[[#This Row],[Points pPlay]]*INDEX(Table27[[player]:[grades_pass]],MATCH(Table_0__19[[#This Row],[PLAYER]],Table27[player],0),4)/100</f>
        <v>0.20922900000000003</v>
      </c>
      <c r="K59" s="63">
        <f>Table_0__19[[#This Row],[TOTAL EPA]]/INDEX($A$3:$G$33,MATCH(Table_0__19[[#This Row],[PLAYER]],$A$3:$A$33,0),4)</f>
        <v>0.70653685674547972</v>
      </c>
      <c r="L59" s="63">
        <f>AVERAGE(Table_0__19[[#This Row],[Pts/Grade]],Table_0__19[[#This Row],[EPA/Grade]],Table_0__19[[#This Row],[PpP*Grade/100]])</f>
        <v>0.27790248076031521</v>
      </c>
      <c r="M59" s="63">
        <f>Table_0__19[[#This Row],[Pts above]]/INDEX($A$3:$G$33,MATCH(Table_0__19[[#This Row],[PLAYER]],$A$3:$A$33,0),4)</f>
        <v>-0.28036251065548023</v>
      </c>
      <c r="N59" s="63">
        <f>Table_0__19[[#This Row],[PPP Above]]*INDEX(Table27[[player]:[grades_pass]],MATCH(Table_0__19[[#This Row],[PLAYER]],Table27[player],0),4)/100</f>
        <v>-5.4783161290322561E-2</v>
      </c>
      <c r="O59" s="63">
        <f>Table_0__19[[#This Row],[EPA Above]]/INDEX($A$3:$G$33,MATCH(Table_0__19[[#This Row],[PLAYER]],$A$3:$A$33,0),4)</f>
        <v>-0.1651487280721432</v>
      </c>
      <c r="P59" s="63">
        <f>AVERAGE(Table_0__19[[#This Row],[Ptsabove/Grade]],Table_0__19[[#This Row],[EPAabove/Grade]],Table_0__19[[#This Row],[PpPabove*Grade/100]])</f>
        <v>-0.16676480000598201</v>
      </c>
      <c r="Q59" s="63">
        <f>AVERAGE(Table_0__19[[#This Row],[Average]],Table_0__19[[#This Row],[Average2]])</f>
        <v>5.5568840377166598E-2</v>
      </c>
      <c r="R59" s="63">
        <v>24</v>
      </c>
      <c r="T59" t="s">
        <v>485</v>
      </c>
      <c r="U59">
        <v>0.71629961979205692</v>
      </c>
      <c r="V59"/>
      <c r="W59"/>
      <c r="X59"/>
      <c r="Y59"/>
      <c r="Z59"/>
      <c r="AA59"/>
      <c r="AB59"/>
    </row>
    <row r="60" spans="1:28" ht="15.75" x14ac:dyDescent="0.25">
      <c r="A60" s="63" t="s">
        <v>460</v>
      </c>
      <c r="B60" s="63">
        <f>INDEX(Table727[],MATCH(Table_0__19[[#This Row],[PLAYER]],Table727[2018 QB],0),5)</f>
        <v>6</v>
      </c>
      <c r="C60">
        <v>-8.8000000000000007</v>
      </c>
      <c r="D60">
        <v>50.6</v>
      </c>
      <c r="E60">
        <f>INDEX(Table31[[QB]:[Points Per Play]],MATCH(Table_0__19[[#This Row],[PLAYER]],Table31[QB],0),3)</f>
        <v>0.32400000000000001</v>
      </c>
      <c r="F60">
        <f>Table_0__19[[#This Row],[PTS ADDED]]-Table_0__19[[#Totals],[PTS ADDED]]</f>
        <v>-23.058064516129033</v>
      </c>
      <c r="G60">
        <f>Table_0__19[[#This Row],[Points pPlay]]-Table_0__19[[#Totals],[Points pPlay]]</f>
        <v>-4.3193548387096714E-2</v>
      </c>
      <c r="H60">
        <f>Table_0__19[[#This Row],[TOTAL EPA]]-Table_0__19[[#Totals],[TOTAL EPA]]</f>
        <v>-12.074193548387093</v>
      </c>
      <c r="I60" s="63">
        <f>Table_0__19[[#This Row],[PTS ADDED]]/INDEX($A$3:$G$33,MATCH(Table_0__19[[#This Row],[PLAYER]],$A$3:$A$33,0),4)</f>
        <v>-0.13153961136023917</v>
      </c>
      <c r="J60" s="63">
        <f>Table_0__19[[#This Row],[Points pPlay]]*INDEX(Table27[[player]:[grades_pass]],MATCH(Table_0__19[[#This Row],[PLAYER]],Table27[player],0),4)/100</f>
        <v>0.21675600000000003</v>
      </c>
      <c r="K60" s="63">
        <f>Table_0__19[[#This Row],[TOTAL EPA]]/INDEX($A$3:$G$33,MATCH(Table_0__19[[#This Row],[PLAYER]],$A$3:$A$33,0),4)</f>
        <v>0.75635276532137519</v>
      </c>
      <c r="L60" s="63">
        <f>AVERAGE(Table_0__19[[#This Row],[Pts/Grade]],Table_0__19[[#This Row],[EPA/Grade]],Table_0__19[[#This Row],[PpP*Grade/100]])</f>
        <v>0.28052305132037869</v>
      </c>
      <c r="M60" s="63">
        <f>Table_0__19[[#This Row],[Pts above]]/INDEX($A$3:$G$33,MATCH(Table_0__19[[#This Row],[PLAYER]],$A$3:$A$33,0),4)</f>
        <v>-0.34466464149669701</v>
      </c>
      <c r="N60" s="63">
        <f>Table_0__19[[#This Row],[PPP Above]]*INDEX(Table27[[player]:[grades_pass]],MATCH(Table_0__19[[#This Row],[PLAYER]],Table27[player],0),4)/100</f>
        <v>-2.8896483870967705E-2</v>
      </c>
      <c r="O60" s="63">
        <f>Table_0__19[[#This Row],[EPA Above]]/INDEX($A$3:$G$33,MATCH(Table_0__19[[#This Row],[PLAYER]],$A$3:$A$33,0),4)</f>
        <v>-0.18048121895944833</v>
      </c>
      <c r="P60" s="63">
        <f>AVERAGE(Table_0__19[[#This Row],[Ptsabove/Grade]],Table_0__19[[#This Row],[EPAabove/Grade]],Table_0__19[[#This Row],[PpPabove*Grade/100]])</f>
        <v>-0.18468078144237099</v>
      </c>
      <c r="Q60" s="63">
        <f>AVERAGE(Table_0__19[[#This Row],[Average]],Table_0__19[[#This Row],[Average2]])</f>
        <v>4.7921134939003851E-2</v>
      </c>
      <c r="R60" s="63">
        <v>23</v>
      </c>
      <c r="T60" t="s">
        <v>487</v>
      </c>
      <c r="U60">
        <v>0.71567221006983317</v>
      </c>
      <c r="V60"/>
      <c r="W60"/>
      <c r="X60"/>
      <c r="Y60"/>
      <c r="Z60"/>
      <c r="AA60"/>
      <c r="AB60"/>
    </row>
    <row r="61" spans="1:28" ht="15.75" x14ac:dyDescent="0.25">
      <c r="A61" s="63" t="s">
        <v>440</v>
      </c>
      <c r="B61" s="63">
        <f>INDEX(Table727[],MATCH(Table_0__19[[#This Row],[PLAYER]],Table727[2018 QB],0),5)</f>
        <v>7</v>
      </c>
      <c r="C61">
        <v>1.6</v>
      </c>
      <c r="D61">
        <v>35</v>
      </c>
      <c r="E61">
        <f>INDEX(Table31[[QB]:[Points Per Play]],MATCH(Table_0__19[[#This Row],[PLAYER]],Table31[QB],0),3)</f>
        <v>0.29099999999999998</v>
      </c>
      <c r="F61">
        <f>Table_0__19[[#This Row],[PTS ADDED]]-Table_0__19[[#Totals],[PTS ADDED]]</f>
        <v>-12.658064516129032</v>
      </c>
      <c r="G61">
        <f>Table_0__19[[#This Row],[Points pPlay]]-Table_0__19[[#Totals],[Points pPlay]]</f>
        <v>-7.6193548387096743E-2</v>
      </c>
      <c r="H61">
        <f>Table_0__19[[#This Row],[TOTAL EPA]]-Table_0__19[[#Totals],[TOTAL EPA]]</f>
        <v>-27.674193548387095</v>
      </c>
      <c r="I61" s="63">
        <f>Table_0__19[[#This Row],[PTS ADDED]]/INDEX($A$3:$G$33,MATCH(Table_0__19[[#This Row],[PLAYER]],$A$3:$A$33,0),4)</f>
        <v>2.318840579710145E-2</v>
      </c>
      <c r="J61" s="63">
        <f>Table_0__19[[#This Row],[Points pPlay]]*INDEX(Table27[[player]:[grades_pass]],MATCH(Table_0__19[[#This Row],[PLAYER]],Table27[player],0),4)/100</f>
        <v>0.20078999999999997</v>
      </c>
      <c r="K61" s="63">
        <f>Table_0__19[[#This Row],[TOTAL EPA]]/INDEX($A$3:$G$33,MATCH(Table_0__19[[#This Row],[PLAYER]],$A$3:$A$33,0),4)</f>
        <v>0.50724637681159424</v>
      </c>
      <c r="L61" s="63">
        <f>AVERAGE(Table_0__19[[#This Row],[Pts/Grade]],Table_0__19[[#This Row],[EPA/Grade]],Table_0__19[[#This Row],[PpP*Grade/100]])</f>
        <v>0.24374159420289856</v>
      </c>
      <c r="M61" s="63">
        <f>Table_0__19[[#This Row],[Pts above]]/INDEX($A$3:$G$33,MATCH(Table_0__19[[#This Row],[PLAYER]],$A$3:$A$33,0),4)</f>
        <v>-0.18345021037868162</v>
      </c>
      <c r="N61" s="63">
        <f>Table_0__19[[#This Row],[PPP Above]]*INDEX(Table27[[player]:[grades_pass]],MATCH(Table_0__19[[#This Row],[PLAYER]],Table27[player],0),4)/100</f>
        <v>-5.2573548387096755E-2</v>
      </c>
      <c r="O61" s="63">
        <f>Table_0__19[[#This Row],[EPA Above]]/INDEX($A$3:$G$33,MATCH(Table_0__19[[#This Row],[PLAYER]],$A$3:$A$33,0),4)</f>
        <v>-0.40107526881720429</v>
      </c>
      <c r="P61" s="63">
        <f>AVERAGE(Table_0__19[[#This Row],[Ptsabove/Grade]],Table_0__19[[#This Row],[EPAabove/Grade]],Table_0__19[[#This Row],[PpPabove*Grade/100]])</f>
        <v>-0.21236634252766087</v>
      </c>
      <c r="Q61" s="63">
        <f>AVERAGE(Table_0__19[[#This Row],[Average]],Table_0__19[[#This Row],[Average2]])</f>
        <v>1.5687625837618846E-2</v>
      </c>
      <c r="R61" s="63">
        <v>26</v>
      </c>
      <c r="T61" t="s">
        <v>472</v>
      </c>
      <c r="U61">
        <v>0.71567221006983295</v>
      </c>
      <c r="V61"/>
      <c r="W61"/>
      <c r="X61"/>
      <c r="Y61"/>
      <c r="Z61"/>
      <c r="AA61"/>
      <c r="AB61"/>
    </row>
    <row r="62" spans="1:28" ht="15.75" x14ac:dyDescent="0.25">
      <c r="A62" s="63" t="s">
        <v>439</v>
      </c>
      <c r="B62" s="63">
        <f>INDEX(Table727[],MATCH(Table_0__19[[#This Row],[PLAYER]],Table727[2018 QB],0),5)</f>
        <v>6</v>
      </c>
      <c r="C62">
        <v>-0.3</v>
      </c>
      <c r="D62">
        <v>35.6</v>
      </c>
      <c r="E62">
        <f>INDEX(Table31[[QB]:[Points Per Play]],MATCH(Table_0__19[[#This Row],[PLAYER]],Table31[QB],0),3)</f>
        <v>0.26700000000000002</v>
      </c>
      <c r="F62">
        <f>Table_0__19[[#This Row],[PTS ADDED]]-Table_0__19[[#Totals],[PTS ADDED]]</f>
        <v>-14.558064516129033</v>
      </c>
      <c r="G62">
        <f>Table_0__19[[#This Row],[Points pPlay]]-Table_0__19[[#Totals],[Points pPlay]]</f>
        <v>-0.10019354838709671</v>
      </c>
      <c r="H62">
        <f>Table_0__19[[#This Row],[TOTAL EPA]]-Table_0__19[[#Totals],[TOTAL EPA]]</f>
        <v>-27.074193548387093</v>
      </c>
      <c r="I62" s="63">
        <f>Table_0__19[[#This Row],[PTS ADDED]]/INDEX($A$3:$G$33,MATCH(Table_0__19[[#This Row],[PLAYER]],$A$3:$A$33,0),4)</f>
        <v>-5.1724137931034482E-3</v>
      </c>
      <c r="J62" s="63">
        <f>Table_0__19[[#This Row],[Points pPlay]]*INDEX(Table27[[player]:[grades_pass]],MATCH(Table_0__19[[#This Row],[PLAYER]],Table27[player],0),4)/100</f>
        <v>0.15486</v>
      </c>
      <c r="K62" s="63">
        <f>Table_0__19[[#This Row],[TOTAL EPA]]/INDEX($A$3:$G$33,MATCH(Table_0__19[[#This Row],[PLAYER]],$A$3:$A$33,0),4)</f>
        <v>0.61379310344827587</v>
      </c>
      <c r="L62" s="63">
        <f>AVERAGE(Table_0__19[[#This Row],[Pts/Grade]],Table_0__19[[#This Row],[EPA/Grade]],Table_0__19[[#This Row],[PpP*Grade/100]])</f>
        <v>0.25449356321839084</v>
      </c>
      <c r="M62" s="63">
        <f>Table_0__19[[#This Row],[Pts above]]/INDEX($A$3:$G$33,MATCH(Table_0__19[[#This Row],[PLAYER]],$A$3:$A$33,0),4)</f>
        <v>-0.2510011123470523</v>
      </c>
      <c r="N62" s="63">
        <f>Table_0__19[[#This Row],[PPP Above]]*INDEX(Table27[[player]:[grades_pass]],MATCH(Table_0__19[[#This Row],[PLAYER]],Table27[player],0),4)/100</f>
        <v>-5.8112258064516087E-2</v>
      </c>
      <c r="O62" s="63">
        <f>Table_0__19[[#This Row],[EPA Above]]/INDEX($A$3:$G$33,MATCH(Table_0__19[[#This Row],[PLAYER]],$A$3:$A$33,0),4)</f>
        <v>-0.46679644048943264</v>
      </c>
      <c r="P62" s="63">
        <f>AVERAGE(Table_0__19[[#This Row],[Ptsabove/Grade]],Table_0__19[[#This Row],[EPAabove/Grade]],Table_0__19[[#This Row],[PpPabove*Grade/100]])</f>
        <v>-0.25863660363366697</v>
      </c>
      <c r="Q62" s="63">
        <f>AVERAGE(Table_0__19[[#This Row],[Average]],Table_0__19[[#This Row],[Average2]])</f>
        <v>-2.0715202076380668E-3</v>
      </c>
      <c r="R62" s="63">
        <v>25</v>
      </c>
      <c r="T62" t="s">
        <v>491</v>
      </c>
      <c r="U62">
        <v>0.7006622421698333</v>
      </c>
      <c r="V62"/>
      <c r="W62"/>
      <c r="X62"/>
      <c r="Y62"/>
      <c r="Z62"/>
      <c r="AA62"/>
      <c r="AB62"/>
    </row>
    <row r="63" spans="1:28" ht="15.75" x14ac:dyDescent="0.25">
      <c r="A63" s="63" t="s">
        <v>448</v>
      </c>
      <c r="B63" s="63">
        <f>INDEX(Table727[],MATCH(Table_0__19[[#This Row],[PLAYER]],Table727[2018 QB],0),5)</f>
        <v>4</v>
      </c>
      <c r="C63">
        <v>-6.6</v>
      </c>
      <c r="D63">
        <v>36.6</v>
      </c>
      <c r="E63">
        <f>INDEX(Table31[[QB]:[Points Per Play]],MATCH(Table_0__19[[#This Row],[PLAYER]],Table31[QB],0),3)</f>
        <v>0.34300000000000003</v>
      </c>
      <c r="F63">
        <f>Table_0__19[[#This Row],[PTS ADDED]]-Table_0__19[[#Totals],[PTS ADDED]]</f>
        <v>-20.858064516129033</v>
      </c>
      <c r="G63">
        <f>Table_0__19[[#This Row],[Points pPlay]]-Table_0__19[[#Totals],[Points pPlay]]</f>
        <v>-2.4193548387096697E-2</v>
      </c>
      <c r="H63">
        <f>Table_0__19[[#This Row],[TOTAL EPA]]-Table_0__19[[#Totals],[TOTAL EPA]]</f>
        <v>-26.074193548387093</v>
      </c>
      <c r="I63" s="63">
        <f>Table_0__19[[#This Row],[PTS ADDED]]/INDEX($A$3:$G$33,MATCH(Table_0__19[[#This Row],[PLAYER]],$A$3:$A$33,0),4)</f>
        <v>-0.10492845786963434</v>
      </c>
      <c r="J63" s="63">
        <f>Table_0__19[[#This Row],[Points pPlay]]*INDEX(Table27[[player]:[grades_pass]],MATCH(Table_0__19[[#This Row],[PLAYER]],Table27[player],0),4)/100</f>
        <v>0.21574699999999999</v>
      </c>
      <c r="K63" s="63">
        <f>Table_0__19[[#This Row],[TOTAL EPA]]/INDEX($A$3:$G$33,MATCH(Table_0__19[[#This Row],[PLAYER]],$A$3:$A$33,0),4)</f>
        <v>0.58187599364069953</v>
      </c>
      <c r="L63" s="63">
        <f>AVERAGE(Table_0__19[[#This Row],[Pts/Grade]],Table_0__19[[#This Row],[EPA/Grade]],Table_0__19[[#This Row],[PpP*Grade/100]])</f>
        <v>0.23089817859035508</v>
      </c>
      <c r="M63" s="63">
        <f>Table_0__19[[#This Row],[Pts above]]/INDEX($A$3:$G$33,MATCH(Table_0__19[[#This Row],[PLAYER]],$A$3:$A$33,0),4)</f>
        <v>-0.33160674906405457</v>
      </c>
      <c r="N63" s="63">
        <f>Table_0__19[[#This Row],[PPP Above]]*INDEX(Table27[[player]:[grades_pass]],MATCH(Table_0__19[[#This Row],[PLAYER]],Table27[player],0),4)/100</f>
        <v>-1.5217741935483822E-2</v>
      </c>
      <c r="O63" s="63">
        <f>Table_0__19[[#This Row],[EPA Above]]/INDEX($A$3:$G$33,MATCH(Table_0__19[[#This Row],[PLAYER]],$A$3:$A$33,0),4)</f>
        <v>-0.41453407867070102</v>
      </c>
      <c r="P63" s="63">
        <f>AVERAGE(Table_0__19[[#This Row],[Ptsabove/Grade]],Table_0__19[[#This Row],[EPAabove/Grade]],Table_0__19[[#This Row],[PpPabove*Grade/100]])</f>
        <v>-0.25378618989007984</v>
      </c>
      <c r="Q63" s="63">
        <f>AVERAGE(Table_0__19[[#This Row],[Average]],Table_0__19[[#This Row],[Average2]])</f>
        <v>-1.1444005649862379E-2</v>
      </c>
      <c r="R63" s="63">
        <v>27</v>
      </c>
      <c r="T63" t="s">
        <v>486</v>
      </c>
      <c r="U63">
        <v>0.69687009367921104</v>
      </c>
      <c r="V63"/>
      <c r="W63"/>
      <c r="X63"/>
      <c r="Y63"/>
      <c r="Z63"/>
      <c r="AA63"/>
      <c r="AB63"/>
    </row>
    <row r="64" spans="1:28" ht="15.75" x14ac:dyDescent="0.25">
      <c r="A64" s="63" t="s">
        <v>435</v>
      </c>
      <c r="B64" s="63">
        <f>INDEX(Table727[],MATCH(Table_0__19[[#This Row],[PLAYER]],Table727[2018 QB],0),5)</f>
        <v>10</v>
      </c>
      <c r="C64">
        <v>-3.6</v>
      </c>
      <c r="D64">
        <v>27.7</v>
      </c>
      <c r="E64">
        <f>INDEX(Table31[[QB]:[Points Per Play]],MATCH(Table_0__19[[#This Row],[PLAYER]],Table31[QB],0),3)</f>
        <v>0.34</v>
      </c>
      <c r="F64">
        <f>Table_0__19[[#This Row],[PTS ADDED]]-Table_0__19[[#Totals],[PTS ADDED]]</f>
        <v>-17.858064516129033</v>
      </c>
      <c r="G64">
        <f>Table_0__19[[#This Row],[Points pPlay]]-Table_0__19[[#Totals],[Points pPlay]]</f>
        <v>-2.71935483870967E-2</v>
      </c>
      <c r="H64">
        <f>Table_0__19[[#This Row],[TOTAL EPA]]-Table_0__19[[#Totals],[TOTAL EPA]]</f>
        <v>-34.974193548387092</v>
      </c>
      <c r="I64" s="63">
        <f>Table_0__19[[#This Row],[PTS ADDED]]/INDEX($A$3:$G$33,MATCH(Table_0__19[[#This Row],[PLAYER]],$A$3:$A$33,0),4)</f>
        <v>-6.0000000000000005E-2</v>
      </c>
      <c r="J64" s="63">
        <f>Table_0__19[[#This Row],[Points pPlay]]*INDEX(Table27[[player]:[grades_pass]],MATCH(Table_0__19[[#This Row],[PLAYER]],Table27[player],0),4)/100</f>
        <v>0.20400000000000001</v>
      </c>
      <c r="K64" s="63">
        <f>Table_0__19[[#This Row],[TOTAL EPA]]/INDEX($A$3:$G$33,MATCH(Table_0__19[[#This Row],[PLAYER]],$A$3:$A$33,0),4)</f>
        <v>0.46166666666666667</v>
      </c>
      <c r="L64" s="63">
        <f>AVERAGE(Table_0__19[[#This Row],[Pts/Grade]],Table_0__19[[#This Row],[EPA/Grade]],Table_0__19[[#This Row],[PpP*Grade/100]])</f>
        <v>0.2018888888888889</v>
      </c>
      <c r="M64" s="63">
        <f>Table_0__19[[#This Row],[Pts above]]/INDEX($A$3:$G$33,MATCH(Table_0__19[[#This Row],[PLAYER]],$A$3:$A$33,0),4)</f>
        <v>-0.29763440860215057</v>
      </c>
      <c r="N64" s="63">
        <f>Table_0__19[[#This Row],[PPP Above]]*INDEX(Table27[[player]:[grades_pass]],MATCH(Table_0__19[[#This Row],[PLAYER]],Table27[player],0),4)/100</f>
        <v>-1.6316129032258021E-2</v>
      </c>
      <c r="O64" s="63">
        <f>Table_0__19[[#This Row],[EPA Above]]/INDEX($A$3:$G$33,MATCH(Table_0__19[[#This Row],[PLAYER]],$A$3:$A$33,0),4)</f>
        <v>-0.58290322580645149</v>
      </c>
      <c r="P64" s="63">
        <f>AVERAGE(Table_0__19[[#This Row],[Ptsabove/Grade]],Table_0__19[[#This Row],[EPAabove/Grade]],Table_0__19[[#This Row],[PpPabove*Grade/100]])</f>
        <v>-0.29895125448028664</v>
      </c>
      <c r="Q64" s="63">
        <f>AVERAGE(Table_0__19[[#This Row],[Average]],Table_0__19[[#This Row],[Average2]])</f>
        <v>-4.8531182795698874E-2</v>
      </c>
      <c r="R64" s="63">
        <v>28</v>
      </c>
      <c r="T64" t="s">
        <v>474</v>
      </c>
      <c r="U64">
        <v>0.68239891078387627</v>
      </c>
      <c r="V64"/>
      <c r="W64"/>
      <c r="X64"/>
      <c r="Y64"/>
      <c r="Z64"/>
      <c r="AA64"/>
      <c r="AB64"/>
    </row>
    <row r="65" spans="1:28" ht="15.75" x14ac:dyDescent="0.25">
      <c r="A65" s="63" t="s">
        <v>447</v>
      </c>
      <c r="B65" s="63">
        <f>INDEX(Table727[],MATCH(Table_0__19[[#This Row],[PLAYER]],Table727[2018 QB],0),5)</f>
        <v>5</v>
      </c>
      <c r="C65">
        <v>-12.2</v>
      </c>
      <c r="D65">
        <v>30.5</v>
      </c>
      <c r="E65">
        <f>INDEX(Table31[[QB]:[Points Per Play]],MATCH(Table_0__19[[#This Row],[PLAYER]],Table31[QB],0),3)</f>
        <v>0.24399999999999999</v>
      </c>
      <c r="F65">
        <f>Table_0__19[[#This Row],[PTS ADDED]]-Table_0__19[[#Totals],[PTS ADDED]]</f>
        <v>-26.458064516129031</v>
      </c>
      <c r="G65">
        <f>Table_0__19[[#This Row],[Points pPlay]]-Table_0__19[[#Totals],[Points pPlay]]</f>
        <v>-0.12319354838709673</v>
      </c>
      <c r="H65">
        <f>Table_0__19[[#This Row],[TOTAL EPA]]-Table_0__19[[#Totals],[TOTAL EPA]]</f>
        <v>-32.174193548387095</v>
      </c>
      <c r="I65" s="63">
        <f>Table_0__19[[#This Row],[PTS ADDED]]/INDEX($A$3:$G$33,MATCH(Table_0__19[[#This Row],[PLAYER]],$A$3:$A$33,0),4)</f>
        <v>-0.18856259659969085</v>
      </c>
      <c r="J65" s="63">
        <f>Table_0__19[[#This Row],[Points pPlay]]*INDEX(Table27[[player]:[grades_pass]],MATCH(Table_0__19[[#This Row],[PLAYER]],Table27[player],0),4)/100</f>
        <v>0.15786800000000001</v>
      </c>
      <c r="K65" s="63">
        <f>Table_0__19[[#This Row],[TOTAL EPA]]/INDEX($A$3:$G$33,MATCH(Table_0__19[[#This Row],[PLAYER]],$A$3:$A$33,0),4)</f>
        <v>0.4714064914992272</v>
      </c>
      <c r="L65" s="63">
        <f>AVERAGE(Table_0__19[[#This Row],[Pts/Grade]],Table_0__19[[#This Row],[EPA/Grade]],Table_0__19[[#This Row],[PpP*Grade/100]])</f>
        <v>0.14690396496651212</v>
      </c>
      <c r="M65" s="63">
        <f>Table_0__19[[#This Row],[Pts above]]/INDEX($A$3:$G$33,MATCH(Table_0__19[[#This Row],[PLAYER]],$A$3:$A$33,0),4)</f>
        <v>-0.40893453657077328</v>
      </c>
      <c r="N65" s="63">
        <f>Table_0__19[[#This Row],[PPP Above]]*INDEX(Table27[[player]:[grades_pass]],MATCH(Table_0__19[[#This Row],[PLAYER]],Table27[player],0),4)/100</f>
        <v>-7.9706225806451592E-2</v>
      </c>
      <c r="O65" s="63">
        <f>Table_0__19[[#This Row],[EPA Above]]/INDEX($A$3:$G$33,MATCH(Table_0__19[[#This Row],[PLAYER]],$A$3:$A$33,0),4)</f>
        <v>-0.49728274417908952</v>
      </c>
      <c r="P65" s="63">
        <f>AVERAGE(Table_0__19[[#This Row],[Ptsabove/Grade]],Table_0__19[[#This Row],[EPAabove/Grade]],Table_0__19[[#This Row],[PpPabove*Grade/100]])</f>
        <v>-0.32864116885210476</v>
      </c>
      <c r="Q65" s="63">
        <f>AVERAGE(Table_0__19[[#This Row],[Average]],Table_0__19[[#This Row],[Average2]])</f>
        <v>-9.086860194279632E-2</v>
      </c>
      <c r="R65" s="63">
        <v>29</v>
      </c>
      <c r="T65" t="s">
        <v>490</v>
      </c>
      <c r="U65">
        <v>0.67844140066727132</v>
      </c>
      <c r="V65"/>
      <c r="W65"/>
      <c r="X65"/>
      <c r="Y65"/>
      <c r="Z65"/>
      <c r="AA65"/>
      <c r="AB65"/>
    </row>
    <row r="66" spans="1:28" ht="15.75" x14ac:dyDescent="0.25">
      <c r="A66" s="63" t="s">
        <v>438</v>
      </c>
      <c r="B66" s="63">
        <f>INDEX(Table727[],MATCH(Table_0__19[[#This Row],[PLAYER]],Table727[2018 QB],0),5)</f>
        <v>7</v>
      </c>
      <c r="C66">
        <v>-20.6</v>
      </c>
      <c r="D66">
        <v>13.4</v>
      </c>
      <c r="E66">
        <f>INDEX(Table31[[QB]:[Points Per Play]],MATCH(Table_0__19[[#This Row],[PLAYER]],Table31[QB],0),3)</f>
        <v>0.36299999999999999</v>
      </c>
      <c r="F66">
        <f>Table_0__19[[#This Row],[PTS ADDED]]-Table_0__19[[#Totals],[PTS ADDED]]</f>
        <v>-34.858064516129033</v>
      </c>
      <c r="G66">
        <f>Table_0__19[[#This Row],[Points pPlay]]-Table_0__19[[#Totals],[Points pPlay]]</f>
        <v>-4.1935483870967349E-3</v>
      </c>
      <c r="H66">
        <f>Table_0__19[[#This Row],[TOTAL EPA]]-Table_0__19[[#Totals],[TOTAL EPA]]</f>
        <v>-49.274193548387096</v>
      </c>
      <c r="I66" s="63">
        <f>Table_0__19[[#This Row],[PTS ADDED]]/INDEX($A$3:$G$33,MATCH(Table_0__19[[#This Row],[PLAYER]],$A$3:$A$33,0),4)</f>
        <v>-0.48584905660377364</v>
      </c>
      <c r="J66" s="63">
        <f>Table_0__19[[#This Row],[Points pPlay]]*INDEX(Table27[[player]:[grades_pass]],MATCH(Table_0__19[[#This Row],[PLAYER]],Table27[player],0),4)/100</f>
        <v>0.15391199999999999</v>
      </c>
      <c r="K66" s="63">
        <f>Table_0__19[[#This Row],[TOTAL EPA]]/INDEX($A$3:$G$33,MATCH(Table_0__19[[#This Row],[PLAYER]],$A$3:$A$33,0),4)</f>
        <v>0.31603773584905664</v>
      </c>
      <c r="L66" s="63">
        <f>AVERAGE(Table_0__19[[#This Row],[Pts/Grade]],Table_0__19[[#This Row],[EPA/Grade]],Table_0__19[[#This Row],[PpP*Grade/100]])</f>
        <v>-5.2997735849056688E-3</v>
      </c>
      <c r="M66" s="63">
        <f>Table_0__19[[#This Row],[Pts above]]/INDEX($A$3:$G$33,MATCH(Table_0__19[[#This Row],[PLAYER]],$A$3:$A$33,0),4)</f>
        <v>-0.82212416311625081</v>
      </c>
      <c r="N66" s="63">
        <f>Table_0__19[[#This Row],[PPP Above]]*INDEX(Table27[[player]:[grades_pass]],MATCH(Table_0__19[[#This Row],[PLAYER]],Table27[player],0),4)/100</f>
        <v>-1.7780645161290156E-3</v>
      </c>
      <c r="O66" s="63">
        <f>Table_0__19[[#This Row],[EPA Above]]/INDEX($A$3:$G$33,MATCH(Table_0__19[[#This Row],[PLAYER]],$A$3:$A$33,0),4)</f>
        <v>-1.1621272063298844</v>
      </c>
      <c r="P66" s="63">
        <f>AVERAGE(Table_0__19[[#This Row],[Ptsabove/Grade]],Table_0__19[[#This Row],[EPAabove/Grade]],Table_0__19[[#This Row],[PpPabove*Grade/100]])</f>
        <v>-0.66200981132075476</v>
      </c>
      <c r="Q66" s="63">
        <f>AVERAGE(Table_0__19[[#This Row],[Average]],Table_0__19[[#This Row],[Average2]])</f>
        <v>-0.3336547924528302</v>
      </c>
      <c r="R66" s="63">
        <v>30</v>
      </c>
      <c r="T66" t="s">
        <v>116</v>
      </c>
      <c r="U66">
        <v>0.67300029187573407</v>
      </c>
      <c r="V66"/>
      <c r="W66"/>
      <c r="X66"/>
      <c r="Y66"/>
      <c r="Z66"/>
      <c r="AA66"/>
      <c r="AB66"/>
    </row>
    <row r="67" spans="1:28" ht="15.75" x14ac:dyDescent="0.25">
      <c r="A67" s="63" t="s">
        <v>445</v>
      </c>
      <c r="B67" s="63">
        <f>INDEX(Table727[],MATCH(Table_0__19[[#This Row],[PLAYER]],Table727[2018 QB],0),5)</f>
        <v>3</v>
      </c>
      <c r="C67">
        <v>-38.700000000000003</v>
      </c>
      <c r="D67">
        <v>7.9</v>
      </c>
      <c r="E67">
        <f>INDEX(Table31[[QB]:[Points Per Play]],MATCH(Table_0__19[[#This Row],[PLAYER]],Table31[QB],0),3)</f>
        <v>0.249</v>
      </c>
      <c r="F67">
        <f>Table_0__19[[#This Row],[PTS ADDED]]-Table_0__19[[#Totals],[PTS ADDED]]</f>
        <v>-52.958064516129035</v>
      </c>
      <c r="G67">
        <f>Table_0__19[[#This Row],[Points pPlay]]-Table_0__19[[#Totals],[Points pPlay]]</f>
        <v>-0.11819354838709673</v>
      </c>
      <c r="H67">
        <f>Table_0__19[[#This Row],[TOTAL EPA]]-Table_0__19[[#Totals],[TOTAL EPA]]</f>
        <v>-54.774193548387096</v>
      </c>
      <c r="I67" s="63">
        <f>Table_0__19[[#This Row],[PTS ADDED]]/INDEX($A$3:$G$33,MATCH(Table_0__19[[#This Row],[PLAYER]],$A$3:$A$33,0),4)</f>
        <v>-0.80290456431535273</v>
      </c>
      <c r="J67" s="63">
        <f>Table_0__19[[#This Row],[Points pPlay]]*INDEX(Table27[[player]:[grades_pass]],MATCH(Table_0__19[[#This Row],[PLAYER]],Table27[player],0),4)/100</f>
        <v>0.12001800000000001</v>
      </c>
      <c r="K67" s="63">
        <f>Table_0__19[[#This Row],[TOTAL EPA]]/INDEX($A$3:$G$33,MATCH(Table_0__19[[#This Row],[PLAYER]],$A$3:$A$33,0),4)</f>
        <v>0.16390041493775934</v>
      </c>
      <c r="L67" s="63">
        <f>AVERAGE(Table_0__19[[#This Row],[Pts/Grade]],Table_0__19[[#This Row],[EPA/Grade]],Table_0__19[[#This Row],[PpP*Grade/100]])</f>
        <v>-0.17299538312586446</v>
      </c>
      <c r="M67" s="63">
        <f>Table_0__19[[#This Row],[Pts above]]/INDEX($A$3:$G$33,MATCH(Table_0__19[[#This Row],[PLAYER]],$A$3:$A$33,0),4)</f>
        <v>-1.0987150314549592</v>
      </c>
      <c r="N67" s="63">
        <f>Table_0__19[[#This Row],[PPP Above]]*INDEX(Table27[[player]:[grades_pass]],MATCH(Table_0__19[[#This Row],[PLAYER]],Table27[player],0),4)/100</f>
        <v>-5.6969290322580628E-2</v>
      </c>
      <c r="O67" s="63">
        <f>Table_0__19[[#This Row],[EPA Above]]/INDEX($A$3:$G$33,MATCH(Table_0__19[[#This Row],[PLAYER]],$A$3:$A$33,0),4)</f>
        <v>-1.1363940570204791</v>
      </c>
      <c r="P67" s="63">
        <f>AVERAGE(Table_0__19[[#This Row],[Ptsabove/Grade]],Table_0__19[[#This Row],[EPAabove/Grade]],Table_0__19[[#This Row],[PpPabove*Grade/100]])</f>
        <v>-0.7640261262660063</v>
      </c>
      <c r="Q67" s="63">
        <f>AVERAGE(Table_0__19[[#This Row],[Average]],Table_0__19[[#This Row],[Average2]])</f>
        <v>-0.46851075469593539</v>
      </c>
      <c r="R67" s="63">
        <v>31</v>
      </c>
      <c r="T67" t="s">
        <v>516</v>
      </c>
      <c r="U67">
        <v>0.66886058945430293</v>
      </c>
      <c r="V67"/>
      <c r="W67"/>
      <c r="X67"/>
      <c r="Y67"/>
      <c r="Z67"/>
      <c r="AA67"/>
      <c r="AB67"/>
    </row>
    <row r="68" spans="1:28" ht="15.75" x14ac:dyDescent="0.25">
      <c r="A68" s="68" t="s">
        <v>334</v>
      </c>
      <c r="B68" s="68"/>
      <c r="C68" s="68">
        <f>SUBTOTAL(101,Table_0__19[PTS ADDED])</f>
        <v>14.258064516129032</v>
      </c>
      <c r="D68" s="68">
        <f>SUBTOTAL(101,Table_0__19[TOTAL EPA])</f>
        <v>62.674193548387095</v>
      </c>
      <c r="E68" s="68">
        <f>SUBTOTAL(101,Table_0__19[Points pPlay])</f>
        <v>0.36719354838709672</v>
      </c>
      <c r="F68" s="68"/>
      <c r="G68" s="68"/>
      <c r="H68" s="68"/>
      <c r="I68" s="68"/>
      <c r="J68" s="68"/>
      <c r="K68" s="68"/>
      <c r="L68" s="68"/>
      <c r="M68" s="68"/>
      <c r="N68" s="68"/>
      <c r="O68" s="68"/>
      <c r="P68" s="68"/>
      <c r="Q68" s="68"/>
      <c r="R68" s="68"/>
      <c r="T68" t="s">
        <v>493</v>
      </c>
      <c r="U68">
        <v>0.66138042390766905</v>
      </c>
      <c r="V68"/>
      <c r="W68"/>
      <c r="X68"/>
      <c r="Y68"/>
      <c r="Z68"/>
      <c r="AA68"/>
      <c r="AB68"/>
    </row>
    <row r="69" spans="1:28" ht="15.75" x14ac:dyDescent="0.25">
      <c r="T69" t="s">
        <v>473</v>
      </c>
      <c r="U69">
        <v>0.64857088845485611</v>
      </c>
      <c r="V69"/>
      <c r="W69"/>
      <c r="X69"/>
      <c r="Y69"/>
      <c r="Z69"/>
      <c r="AA69"/>
      <c r="AB69"/>
    </row>
    <row r="70" spans="1:28" ht="15.75" x14ac:dyDescent="0.25">
      <c r="I70" s="67" t="s">
        <v>429</v>
      </c>
      <c r="J70" s="67" t="s">
        <v>41</v>
      </c>
      <c r="K70" s="67" t="s">
        <v>482</v>
      </c>
      <c r="L70" s="67" t="s">
        <v>480</v>
      </c>
      <c r="T70" t="s">
        <v>488</v>
      </c>
      <c r="U70">
        <v>0.64857088845485611</v>
      </c>
      <c r="V70"/>
      <c r="W70"/>
      <c r="X70"/>
      <c r="Y70"/>
      <c r="Z70"/>
      <c r="AA70"/>
      <c r="AB70"/>
    </row>
    <row r="71" spans="1:28" ht="15.75" x14ac:dyDescent="0.25">
      <c r="A71" s="63" t="s">
        <v>471</v>
      </c>
      <c r="B71" s="63" t="s">
        <v>472</v>
      </c>
      <c r="C71" s="63" t="s">
        <v>473</v>
      </c>
      <c r="D71" s="65" t="s">
        <v>474</v>
      </c>
      <c r="E71" s="65" t="s">
        <v>475</v>
      </c>
      <c r="F71" s="66" t="s">
        <v>116</v>
      </c>
      <c r="G71" s="63" t="s">
        <v>479</v>
      </c>
      <c r="I71" s="64" t="s">
        <v>384</v>
      </c>
      <c r="J71" s="64" t="s">
        <v>445</v>
      </c>
      <c r="K71" s="64" t="s">
        <v>484</v>
      </c>
      <c r="L71" s="64">
        <v>0.249</v>
      </c>
      <c r="T71" t="s">
        <v>492</v>
      </c>
      <c r="U71">
        <v>0.60504366890564087</v>
      </c>
    </row>
    <row r="72" spans="1:28" ht="16.5" thickBot="1" x14ac:dyDescent="0.3">
      <c r="A72" s="63" t="s">
        <v>450</v>
      </c>
      <c r="B72">
        <v>-23.9</v>
      </c>
      <c r="C72">
        <v>13.1</v>
      </c>
      <c r="D72" s="63">
        <f>Table_0__20[[#This Row],[PTS ADDED]]/INDEX($I$3:$O$31,MATCH(Table_0__20[[#This Row],[PLAYER]],$I$3:$I$31,0),4)</f>
        <v>-0.33567415730337075</v>
      </c>
      <c r="E72">
        <f>Table_0__20[[#This Row],[TOTAL EPA]]/INDEX($I$3:$O$31,MATCH(Table_0__20[[#This Row],[PLAYER]],$I$3:$I$31,0),4)</f>
        <v>0.1839887640449438</v>
      </c>
      <c r="F72">
        <f>AVERAGE(Table_0__20[[#This Row],[Pts/Grade]:[EPA/Grade]])</f>
        <v>-7.5842696629213474E-2</v>
      </c>
      <c r="G72" s="63">
        <f>INDEX(Table_0__19[],MATCH(Table_0__20[[#This Row],[PLAYER]],Table_0__19[PLAYER],0),6)-Table_0__20[[#This Row],[Average]]</f>
        <v>21.117778180500178</v>
      </c>
      <c r="I72" s="45" t="s">
        <v>375</v>
      </c>
      <c r="J72" s="45" t="s">
        <v>220</v>
      </c>
      <c r="K72" s="45"/>
      <c r="L72" s="45">
        <v>0.41</v>
      </c>
      <c r="T72" s="50" t="s">
        <v>475</v>
      </c>
      <c r="U72" s="50">
        <v>0.57909315438775855</v>
      </c>
    </row>
    <row r="73" spans="1:28" ht="15.75" x14ac:dyDescent="0.25">
      <c r="A73" s="63" t="s">
        <v>463</v>
      </c>
      <c r="B73">
        <v>30.6</v>
      </c>
      <c r="C73">
        <v>82.5</v>
      </c>
      <c r="D73" s="63">
        <f>Table_0__20[[#This Row],[PTS ADDED]]/INDEX($I$3:$O$31,MATCH(Table_0__20[[#This Row],[PLAYER]],$I$3:$I$31,0),4)</f>
        <v>0.35622817229336434</v>
      </c>
      <c r="E73">
        <f>Table_0__20[[#This Row],[TOTAL EPA]]/INDEX($I$3:$O$31,MATCH(Table_0__20[[#This Row],[PLAYER]],$I$3:$I$31,0),4)</f>
        <v>0.96041909196740394</v>
      </c>
      <c r="F73">
        <f>AVERAGE(Table_0__20[[#This Row],[Pts/Grade]:[EPA/Grade]])</f>
        <v>0.65832363213038414</v>
      </c>
      <c r="G73" s="63">
        <f>INDEX(Table_0__19[],MATCH(Table_0__20[[#This Row],[PLAYER]],Table_0__19[PLAYER],0),6)-Table_0__20[[#This Row],[Average]]</f>
        <v>33.283611851740588</v>
      </c>
      <c r="I73" s="64" t="s">
        <v>369</v>
      </c>
      <c r="J73" s="64" t="s">
        <v>435</v>
      </c>
      <c r="K73" s="64" t="s">
        <v>443</v>
      </c>
      <c r="L73" s="64">
        <v>0.34</v>
      </c>
    </row>
    <row r="74" spans="1:28" ht="15.75" x14ac:dyDescent="0.25">
      <c r="A74" s="63" t="s">
        <v>444</v>
      </c>
      <c r="B74">
        <v>6.2</v>
      </c>
      <c r="C74">
        <v>49.9</v>
      </c>
      <c r="D74" s="63">
        <f>Table_0__20[[#This Row],[PTS ADDED]]/INDEX($I$3:$O$31,MATCH(Table_0__20[[#This Row],[PLAYER]],$I$3:$I$31,0),4)</f>
        <v>8.3333333333333329E-2</v>
      </c>
      <c r="E74">
        <f>Table_0__20[[#This Row],[TOTAL EPA]]/INDEX($I$3:$O$31,MATCH(Table_0__20[[#This Row],[PLAYER]],$I$3:$I$31,0),4)</f>
        <v>0.67069892473118276</v>
      </c>
      <c r="F74">
        <f>AVERAGE(Table_0__20[[#This Row],[Pts/Grade]:[EPA/Grade]])</f>
        <v>0.37701612903225806</v>
      </c>
      <c r="G74" s="63">
        <f>INDEX(Table_0__19[],MATCH(Table_0__20[[#This Row],[PLAYER]],Table_0__19[PLAYER],0),6)-Table_0__20[[#This Row],[Average]]</f>
        <v>13.964919354838711</v>
      </c>
      <c r="I74" s="45" t="s">
        <v>387</v>
      </c>
      <c r="J74" s="45" t="s">
        <v>439</v>
      </c>
      <c r="K74" s="45"/>
      <c r="L74" s="45">
        <v>0.26700000000000002</v>
      </c>
    </row>
    <row r="75" spans="1:28" ht="15.75" x14ac:dyDescent="0.25">
      <c r="A75" s="63" t="s">
        <v>217</v>
      </c>
      <c r="B75">
        <v>25.3</v>
      </c>
      <c r="C75">
        <v>67.599999999999994</v>
      </c>
      <c r="D75" s="63">
        <f>Table_0__20[[#This Row],[PTS ADDED]]/INDEX($I$3:$O$31,MATCH(Table_0__20[[#This Row],[PLAYER]],$I$3:$I$31,0),4)</f>
        <v>0.29625292740046838</v>
      </c>
      <c r="E75">
        <f>Table_0__20[[#This Row],[TOTAL EPA]]/INDEX($I$3:$O$31,MATCH(Table_0__20[[#This Row],[PLAYER]],$I$3:$I$31,0),4)</f>
        <v>0.79156908665105374</v>
      </c>
      <c r="F75">
        <f>AVERAGE(Table_0__20[[#This Row],[Pts/Grade]:[EPA/Grade]])</f>
        <v>0.54391100702576112</v>
      </c>
      <c r="G75" s="63">
        <f>INDEX(Table_0__19[],MATCH(Table_0__20[[#This Row],[PLAYER]],Table_0__19[PLAYER],0),6)-Table_0__20[[#This Row],[Average]]</f>
        <v>41.298024476845207</v>
      </c>
      <c r="I75" s="45" t="s">
        <v>371</v>
      </c>
      <c r="J75" s="45" t="s">
        <v>451</v>
      </c>
      <c r="K75" s="45"/>
      <c r="L75" s="45">
        <v>0.372</v>
      </c>
    </row>
    <row r="76" spans="1:28" ht="15.75" x14ac:dyDescent="0.25">
      <c r="A76" s="63" t="s">
        <v>457</v>
      </c>
      <c r="B76">
        <v>3.4</v>
      </c>
      <c r="C76">
        <v>48.1</v>
      </c>
      <c r="D76" s="63">
        <f>Table_0__20[[#This Row],[PTS ADDED]]/INDEX($I$3:$O$31,MATCH(Table_0__20[[#This Row],[PLAYER]],$I$3:$I$31,0),4)</f>
        <v>4.6384720327421552E-2</v>
      </c>
      <c r="E76">
        <f>Table_0__20[[#This Row],[TOTAL EPA]]/INDEX($I$3:$O$31,MATCH(Table_0__20[[#This Row],[PLAYER]],$I$3:$I$31,0),4)</f>
        <v>0.65620736698499327</v>
      </c>
      <c r="F76">
        <f>AVERAGE(Table_0__20[[#This Row],[Pts/Grade]:[EPA/Grade]])</f>
        <v>0.35129604365620742</v>
      </c>
      <c r="G76" s="63">
        <f>INDEX(Table_0__19[],MATCH(Table_0__20[[#This Row],[PLAYER]],Table_0__19[PLAYER],0),6)-Table_0__20[[#This Row],[Average]]</f>
        <v>10.59063944021476</v>
      </c>
      <c r="I76" s="64" t="s">
        <v>389</v>
      </c>
      <c r="J76" s="64" t="s">
        <v>450</v>
      </c>
      <c r="K76" s="64"/>
      <c r="L76" s="64">
        <v>0.40500000000000003</v>
      </c>
    </row>
    <row r="77" spans="1:28" ht="15.75" x14ac:dyDescent="0.25">
      <c r="A77" s="63" t="s">
        <v>442</v>
      </c>
      <c r="B77">
        <v>-7.2</v>
      </c>
      <c r="C77">
        <v>41</v>
      </c>
      <c r="D77" s="63">
        <f>Table_0__20[[#This Row],[PTS ADDED]]/INDEX($I$3:$O$31,MATCH(Table_0__20[[#This Row],[PLAYER]],$I$3:$I$31,0),4)</f>
        <v>-9.9585062240663907E-2</v>
      </c>
      <c r="E77">
        <f>Table_0__20[[#This Row],[TOTAL EPA]]/INDEX($I$3:$O$31,MATCH(Table_0__20[[#This Row],[PLAYER]],$I$3:$I$31,0),4)</f>
        <v>0.56708160442600275</v>
      </c>
      <c r="F77">
        <f>AVERAGE(Table_0__20[[#This Row],[Pts/Grade]:[EPA/Grade]])</f>
        <v>0.23374827109266944</v>
      </c>
      <c r="G77" s="63">
        <f>INDEX(Table_0__19[],MATCH(Table_0__20[[#This Row],[PLAYER]],Table_0__19[PLAYER],0),6)-Table_0__20[[#This Row],[Average]]</f>
        <v>0.90818721277829884</v>
      </c>
      <c r="I77" s="64" t="s">
        <v>385</v>
      </c>
      <c r="J77" s="64" t="s">
        <v>442</v>
      </c>
      <c r="K77" s="64" t="s">
        <v>431</v>
      </c>
      <c r="L77" s="64">
        <v>0.39200000000000002</v>
      </c>
    </row>
    <row r="78" spans="1:28" ht="15.75" x14ac:dyDescent="0.25">
      <c r="A78" s="63" t="s">
        <v>220</v>
      </c>
      <c r="B78">
        <v>33.1</v>
      </c>
      <c r="C78">
        <v>81.3</v>
      </c>
      <c r="D78" s="63">
        <f>Table_0__20[[#This Row],[PTS ADDED]]/INDEX($I$3:$O$31,MATCH(Table_0__20[[#This Row],[PLAYER]],$I$3:$I$31,0),4)</f>
        <v>0.37656427758816835</v>
      </c>
      <c r="E78">
        <f>Table_0__20[[#This Row],[TOTAL EPA]]/INDEX($I$3:$O$31,MATCH(Table_0__20[[#This Row],[PLAYER]],$I$3:$I$31,0),4)</f>
        <v>0.92491467576791797</v>
      </c>
      <c r="F78">
        <f>AVERAGE(Table_0__20[[#This Row],[Pts/Grade]:[EPA/Grade]])</f>
        <v>0.65073947667804322</v>
      </c>
      <c r="G78" s="63">
        <f>INDEX(Table_0__19[],MATCH(Table_0__20[[#This Row],[PLAYER]],Table_0__19[PLAYER],0),6)-Table_0__20[[#This Row],[Average]]</f>
        <v>24.791196007192926</v>
      </c>
      <c r="I78" s="64" t="s">
        <v>172</v>
      </c>
      <c r="J78" s="64" t="s">
        <v>215</v>
      </c>
      <c r="K78" s="64"/>
      <c r="L78" s="64">
        <v>0.35099999999999998</v>
      </c>
    </row>
    <row r="79" spans="1:28" ht="15.75" x14ac:dyDescent="0.25">
      <c r="A79" s="63" t="s">
        <v>458</v>
      </c>
      <c r="B79">
        <v>-8.6</v>
      </c>
      <c r="C79">
        <v>44.4</v>
      </c>
      <c r="D79" s="63">
        <f>Table_0__20[[#This Row],[PTS ADDED]]/INDEX($I$3:$O$31,MATCH(Table_0__20[[#This Row],[PLAYER]],$I$3:$I$31,0),4)</f>
        <v>-0.12684365781710916</v>
      </c>
      <c r="E79">
        <f>Table_0__20[[#This Row],[TOTAL EPA]]/INDEX($I$3:$O$31,MATCH(Table_0__20[[#This Row],[PLAYER]],$I$3:$I$31,0),4)</f>
        <v>0.65486725663716816</v>
      </c>
      <c r="F79">
        <f>AVERAGE(Table_0__20[[#This Row],[Pts/Grade]:[EPA/Grade]])</f>
        <v>0.2640117994100295</v>
      </c>
      <c r="G79" s="63">
        <f>INDEX(Table_0__19[],MATCH(Table_0__20[[#This Row],[PLAYER]],Table_0__19[PLAYER],0),6)-Table_0__20[[#This Row],[Average]]</f>
        <v>-17.02207631553906</v>
      </c>
      <c r="I79" s="45" t="s">
        <v>374</v>
      </c>
      <c r="J79" s="45" t="s">
        <v>454</v>
      </c>
      <c r="K79" s="45"/>
      <c r="L79" s="45">
        <v>0.33600000000000002</v>
      </c>
    </row>
    <row r="80" spans="1:28" ht="15.75" x14ac:dyDescent="0.25">
      <c r="A80" s="63" t="s">
        <v>461</v>
      </c>
      <c r="B80">
        <v>7.8</v>
      </c>
      <c r="C80">
        <v>59.4</v>
      </c>
      <c r="D80" s="63">
        <f>Table_0__20[[#This Row],[PTS ADDED]]/INDEX($I$3:$O$31,MATCH(Table_0__20[[#This Row],[PLAYER]],$I$3:$I$31,0),4)</f>
        <v>0.11353711790393012</v>
      </c>
      <c r="E80">
        <f>Table_0__20[[#This Row],[TOTAL EPA]]/INDEX($I$3:$O$31,MATCH(Table_0__20[[#This Row],[PLAYER]],$I$3:$I$31,0),4)</f>
        <v>0.8646288209606986</v>
      </c>
      <c r="F80">
        <f>AVERAGE(Table_0__20[[#This Row],[Pts/Grade]:[EPA/Grade]])</f>
        <v>0.48908296943231433</v>
      </c>
      <c r="G80" s="63">
        <f>INDEX(Table_0__19[],MATCH(Table_0__20[[#This Row],[PLAYER]],Table_0__19[PLAYER],0),6)-Table_0__20[[#This Row],[Average]]</f>
        <v>2.0528525144386545</v>
      </c>
      <c r="I80" s="45" t="s">
        <v>386</v>
      </c>
      <c r="J80" s="45" t="s">
        <v>460</v>
      </c>
      <c r="K80" s="45" t="s">
        <v>443</v>
      </c>
      <c r="L80" s="45">
        <v>0.32400000000000001</v>
      </c>
    </row>
    <row r="81" spans="1:12" ht="15.75" x14ac:dyDescent="0.25">
      <c r="A81" s="63" t="s">
        <v>455</v>
      </c>
      <c r="B81">
        <v>1.6</v>
      </c>
      <c r="C81">
        <v>45.1</v>
      </c>
      <c r="D81" s="63">
        <f>Table_0__20[[#This Row],[PTS ADDED]]/INDEX($I$3:$O$31,MATCH(Table_0__20[[#This Row],[PLAYER]],$I$3:$I$31,0),4)</f>
        <v>2.2889842632331903E-2</v>
      </c>
      <c r="E81">
        <f>Table_0__20[[#This Row],[TOTAL EPA]]/INDEX($I$3:$O$31,MATCH(Table_0__20[[#This Row],[PLAYER]],$I$3:$I$31,0),4)</f>
        <v>0.64520743919885548</v>
      </c>
      <c r="F81">
        <f>AVERAGE(Table_0__20[[#This Row],[Pts/Grade]:[EPA/Grade]])</f>
        <v>0.33404864091559372</v>
      </c>
      <c r="G81" s="63">
        <f>INDEX(Table_0__19[],MATCH(Table_0__20[[#This Row],[PLAYER]],Table_0__19[PLAYER],0),6)-Table_0__20[[#This Row],[Average]]</f>
        <v>-20.492113157044624</v>
      </c>
      <c r="I81" s="64" t="s">
        <v>368</v>
      </c>
      <c r="J81" s="64" t="s">
        <v>456</v>
      </c>
      <c r="K81" s="64"/>
      <c r="L81" s="64">
        <v>0.318</v>
      </c>
    </row>
    <row r="82" spans="1:12" ht="15.75" x14ac:dyDescent="0.25">
      <c r="A82" s="63" t="s">
        <v>451</v>
      </c>
      <c r="B82">
        <v>6.6</v>
      </c>
      <c r="C82">
        <v>63.5</v>
      </c>
      <c r="D82" s="63">
        <f>Table_0__20[[#This Row],[PTS ADDED]]/INDEX($I$3:$O$31,MATCH(Table_0__20[[#This Row],[PLAYER]],$I$3:$I$31,0),4)</f>
        <v>0.10122699386503066</v>
      </c>
      <c r="E82">
        <f>Table_0__20[[#This Row],[TOTAL EPA]]/INDEX($I$3:$O$31,MATCH(Table_0__20[[#This Row],[PLAYER]],$I$3:$I$31,0),4)</f>
        <v>0.97392638036809809</v>
      </c>
      <c r="F82">
        <f>AVERAGE(Table_0__20[[#This Row],[Pts/Grade]:[EPA/Grade]])</f>
        <v>0.53757668711656437</v>
      </c>
      <c r="G82" s="63">
        <f>INDEX(Table_0__19[],MATCH(Table_0__20[[#This Row],[PLAYER]],Table_0__19[PLAYER],0),6)-Table_0__20[[#This Row],[Average]]</f>
        <v>-5.8956412032455958</v>
      </c>
      <c r="I82" s="45" t="s">
        <v>381</v>
      </c>
      <c r="J82" s="45" t="s">
        <v>218</v>
      </c>
      <c r="K82" s="45"/>
      <c r="L82" s="45">
        <v>0.36599999999999999</v>
      </c>
    </row>
    <row r="83" spans="1:12" ht="15.75" x14ac:dyDescent="0.25">
      <c r="A83" s="63" t="s">
        <v>453</v>
      </c>
      <c r="B83">
        <v>26.8</v>
      </c>
      <c r="C83">
        <v>77.5</v>
      </c>
      <c r="D83" s="63">
        <f>Table_0__20[[#This Row],[PTS ADDED]]/INDEX($I$3:$O$31,MATCH(Table_0__20[[#This Row],[PLAYER]],$I$3:$I$31,0),4)</f>
        <v>0.33541927409261574</v>
      </c>
      <c r="E83">
        <f>Table_0__20[[#This Row],[TOTAL EPA]]/INDEX($I$3:$O$31,MATCH(Table_0__20[[#This Row],[PLAYER]],$I$3:$I$31,0),4)</f>
        <v>0.96996245306633289</v>
      </c>
      <c r="F83">
        <f>AVERAGE(Table_0__20[[#This Row],[Pts/Grade]:[EPA/Grade]])</f>
        <v>0.65269086357947437</v>
      </c>
      <c r="G83" s="63">
        <f>INDEX(Table_0__19[],MATCH(Table_0__20[[#This Row],[PLAYER]],Table_0__19[PLAYER],0),6)-Table_0__20[[#This Row],[Average]]</f>
        <v>18.989244620291494</v>
      </c>
      <c r="I83" s="64" t="s">
        <v>377</v>
      </c>
      <c r="J83" s="64" t="s">
        <v>452</v>
      </c>
      <c r="K83" s="64"/>
      <c r="L83" s="64">
        <v>0.36899999999999999</v>
      </c>
    </row>
    <row r="84" spans="1:12" ht="15.75" x14ac:dyDescent="0.25">
      <c r="A84" s="63" t="s">
        <v>219</v>
      </c>
      <c r="B84">
        <v>49</v>
      </c>
      <c r="C84">
        <v>96.5</v>
      </c>
      <c r="D84" s="63">
        <f>Table_0__20[[#This Row],[PTS ADDED]]/INDEX($I$3:$O$31,MATCH(Table_0__20[[#This Row],[PLAYER]],$I$3:$I$31,0),4)</f>
        <v>0.53145336225596529</v>
      </c>
      <c r="E84">
        <f>Table_0__20[[#This Row],[TOTAL EPA]]/INDEX($I$3:$O$31,MATCH(Table_0__20[[#This Row],[PLAYER]],$I$3:$I$31,0),4)</f>
        <v>1.0466377440347072</v>
      </c>
      <c r="F84">
        <f>AVERAGE(Table_0__20[[#This Row],[Pts/Grade]:[EPA/Grade]])</f>
        <v>0.7890455531453362</v>
      </c>
      <c r="G84" s="63">
        <f>INDEX(Table_0__19[],MATCH(Table_0__20[[#This Row],[PLAYER]],Table_0__19[PLAYER],0),6)-Table_0__20[[#This Row],[Average]]</f>
        <v>16.352889930725631</v>
      </c>
      <c r="I84" s="45" t="s">
        <v>390</v>
      </c>
      <c r="J84" s="45" t="s">
        <v>462</v>
      </c>
      <c r="K84" s="45"/>
      <c r="L84" s="45">
        <v>0.39200000000000002</v>
      </c>
    </row>
    <row r="85" spans="1:12" ht="15.75" x14ac:dyDescent="0.25">
      <c r="A85" s="63" t="s">
        <v>449</v>
      </c>
      <c r="B85">
        <v>24.4</v>
      </c>
      <c r="C85">
        <v>82.5</v>
      </c>
      <c r="D85" s="63">
        <f>Table_0__20[[#This Row],[PTS ADDED]]/INDEX($I$3:$O$31,MATCH(Table_0__20[[#This Row],[PLAYER]],$I$3:$I$31,0),4)</f>
        <v>0.32403718459495351</v>
      </c>
      <c r="E85">
        <f>Table_0__20[[#This Row],[TOTAL EPA]]/INDEX($I$3:$O$31,MATCH(Table_0__20[[#This Row],[PLAYER]],$I$3:$I$31,0),4)</f>
        <v>1.0956175298804782</v>
      </c>
      <c r="F85">
        <f>AVERAGE(Table_0__20[[#This Row],[Pts/Grade]:[EPA/Grade]])</f>
        <v>0.70982735723771584</v>
      </c>
      <c r="G85" s="63">
        <f>INDEX(Table_0__19[],MATCH(Table_0__20[[#This Row],[PLAYER]],Table_0__19[PLAYER],0),6)-Table_0__20[[#This Row],[Average]]</f>
        <v>6.1321081266332538</v>
      </c>
      <c r="I85" s="45" t="s">
        <v>366</v>
      </c>
      <c r="J85" s="45" t="s">
        <v>447</v>
      </c>
      <c r="K85" s="45" t="s">
        <v>436</v>
      </c>
      <c r="L85" s="45">
        <v>0.24399999999999999</v>
      </c>
    </row>
    <row r="86" spans="1:12" ht="15.75" x14ac:dyDescent="0.25">
      <c r="A86" s="63" t="s">
        <v>441</v>
      </c>
      <c r="B86">
        <v>14.4</v>
      </c>
      <c r="C86">
        <v>62.7</v>
      </c>
      <c r="D86" s="63">
        <f>Table_0__20[[#This Row],[PTS ADDED]]/INDEX($I$3:$O$31,MATCH(Table_0__20[[#This Row],[PLAYER]],$I$3:$I$31,0),4)</f>
        <v>0.19780219780219782</v>
      </c>
      <c r="E86">
        <f>Table_0__20[[#This Row],[TOTAL EPA]]/INDEX($I$3:$O$31,MATCH(Table_0__20[[#This Row],[PLAYER]],$I$3:$I$31,0),4)</f>
        <v>0.86126373626373631</v>
      </c>
      <c r="F86">
        <f>AVERAGE(Table_0__20[[#This Row],[Pts/Grade]:[EPA/Grade]])</f>
        <v>0.52953296703296704</v>
      </c>
      <c r="G86" s="63">
        <f>INDEX(Table_0__19[],MATCH(Table_0__20[[#This Row],[PLAYER]],Table_0__19[PLAYER],0),6)-Table_0__20[[#This Row],[Average]]</f>
        <v>-13.987597483161998</v>
      </c>
      <c r="I86" s="64" t="s">
        <v>367</v>
      </c>
      <c r="J86" s="64" t="s">
        <v>459</v>
      </c>
      <c r="K86" s="64" t="s">
        <v>440</v>
      </c>
      <c r="L86" s="64">
        <v>0.55900000000000005</v>
      </c>
    </row>
    <row r="87" spans="1:12" ht="15.75" x14ac:dyDescent="0.25">
      <c r="A87" s="63" t="s">
        <v>454</v>
      </c>
      <c r="B87">
        <v>36.299999999999997</v>
      </c>
      <c r="C87">
        <v>79.400000000000006</v>
      </c>
      <c r="D87" s="63">
        <f>Table_0__20[[#This Row],[PTS ADDED]]/INDEX($I$3:$O$31,MATCH(Table_0__20[[#This Row],[PLAYER]],$I$3:$I$31,0),4)</f>
        <v>0.53539823008849552</v>
      </c>
      <c r="E87">
        <f>Table_0__20[[#This Row],[TOTAL EPA]]/INDEX($I$3:$O$31,MATCH(Table_0__20[[#This Row],[PLAYER]],$I$3:$I$31,0),4)</f>
        <v>1.1710914454277288</v>
      </c>
      <c r="F87">
        <f>AVERAGE(Table_0__20[[#This Row],[Pts/Grade]:[EPA/Grade]])</f>
        <v>0.85324483775811211</v>
      </c>
      <c r="G87" s="63">
        <f>INDEX(Table_0__19[],MATCH(Table_0__20[[#This Row],[PLAYER]],Table_0__19[PLAYER],0),6)-Table_0__20[[#This Row],[Average]]</f>
        <v>-2.9113093538871446</v>
      </c>
      <c r="I87" s="45" t="s">
        <v>373</v>
      </c>
      <c r="J87" s="45" t="s">
        <v>453</v>
      </c>
      <c r="K87" s="45"/>
      <c r="L87" s="45">
        <v>0.44600000000000001</v>
      </c>
    </row>
    <row r="88" spans="1:12" ht="15.75" x14ac:dyDescent="0.25">
      <c r="A88" s="63" t="s">
        <v>446</v>
      </c>
      <c r="B88">
        <v>48.9</v>
      </c>
      <c r="C88">
        <v>85.9</v>
      </c>
      <c r="D88" s="63">
        <f>Table_0__20[[#This Row],[PTS ADDED]]/INDEX($I$3:$O$31,MATCH(Table_0__20[[#This Row],[PLAYER]],$I$3:$I$31,0),4)</f>
        <v>0.57733175914994095</v>
      </c>
      <c r="E88">
        <f>Table_0__20[[#This Row],[TOTAL EPA]]/INDEX($I$3:$O$31,MATCH(Table_0__20[[#This Row],[PLAYER]],$I$3:$I$31,0),4)</f>
        <v>1.0141676505312869</v>
      </c>
      <c r="F88">
        <f>AVERAGE(Table_0__20[[#This Row],[Pts/Grade]:[EPA/Grade]])</f>
        <v>0.79574970484061391</v>
      </c>
      <c r="G88" s="63">
        <f>INDEX(Table_0__19[],MATCH(Table_0__20[[#This Row],[PLAYER]],Table_0__19[PLAYER],0),6)-Table_0__20[[#This Row],[Average]]</f>
        <v>2.7461857790303545</v>
      </c>
      <c r="I88" s="64" t="s">
        <v>363</v>
      </c>
      <c r="J88" s="64" t="s">
        <v>457</v>
      </c>
      <c r="K88" s="64"/>
      <c r="L88" s="64">
        <v>0.46400000000000002</v>
      </c>
    </row>
    <row r="89" spans="1:12" ht="15.75" x14ac:dyDescent="0.25">
      <c r="A89" s="63" t="s">
        <v>456</v>
      </c>
      <c r="B89">
        <v>30.3</v>
      </c>
      <c r="C89">
        <v>81.2</v>
      </c>
      <c r="D89" s="63">
        <f>Table_0__20[[#This Row],[PTS ADDED]]/INDEX($I$3:$O$31,MATCH(Table_0__20[[#This Row],[PLAYER]],$I$3:$I$31,0),4)</f>
        <v>0.39659685863874344</v>
      </c>
      <c r="E89">
        <f>Table_0__20[[#This Row],[TOTAL EPA]]/INDEX($I$3:$O$31,MATCH(Table_0__20[[#This Row],[PLAYER]],$I$3:$I$31,0),4)</f>
        <v>1.0628272251308901</v>
      </c>
      <c r="F89">
        <f>AVERAGE(Table_0__20[[#This Row],[Pts/Grade]:[EPA/Grade]])</f>
        <v>0.72971204188481675</v>
      </c>
      <c r="G89" s="63">
        <f>INDEX(Table_0__19[],MATCH(Table_0__20[[#This Row],[PLAYER]],Table_0__19[PLAYER],0),6)-Table_0__20[[#This Row],[Average]]</f>
        <v>-17.787776558013849</v>
      </c>
      <c r="I89" s="64" t="s">
        <v>388</v>
      </c>
      <c r="J89" s="64" t="s">
        <v>438</v>
      </c>
      <c r="K89" s="64" t="s">
        <v>445</v>
      </c>
      <c r="L89" s="64">
        <v>0.36299999999999999</v>
      </c>
    </row>
    <row r="90" spans="1:12" ht="15.75" x14ac:dyDescent="0.25">
      <c r="A90" s="63" t="s">
        <v>447</v>
      </c>
      <c r="B90">
        <v>16.7</v>
      </c>
      <c r="C90">
        <v>62.3</v>
      </c>
      <c r="D90" s="63">
        <f>Table_0__20[[#This Row],[PTS ADDED]]/INDEX($I$3:$O$31,MATCH(Table_0__20[[#This Row],[PLAYER]],$I$3:$I$31,0),4)</f>
        <v>0.24558823529411763</v>
      </c>
      <c r="E90">
        <f>Table_0__20[[#This Row],[TOTAL EPA]]/INDEX($I$3:$O$31,MATCH(Table_0__20[[#This Row],[PLAYER]],$I$3:$I$31,0),4)</f>
        <v>0.91617647058823526</v>
      </c>
      <c r="F90">
        <f>AVERAGE(Table_0__20[[#This Row],[Pts/Grade]:[EPA/Grade]])</f>
        <v>0.58088235294117641</v>
      </c>
      <c r="G90" s="63">
        <f>INDEX(Table_0__19[],MATCH(Table_0__20[[#This Row],[PLAYER]],Table_0__19[PLAYER],0),6)-Table_0__20[[#This Row],[Average]]</f>
        <v>-27.038946869070209</v>
      </c>
      <c r="I90" s="45" t="s">
        <v>370</v>
      </c>
      <c r="J90" s="45" t="s">
        <v>461</v>
      </c>
      <c r="K90" s="45" t="s">
        <v>460</v>
      </c>
      <c r="L90" s="45">
        <v>0.35899999999999999</v>
      </c>
    </row>
    <row r="91" spans="1:12" ht="15.75" x14ac:dyDescent="0.25">
      <c r="A91" s="63" t="s">
        <v>440</v>
      </c>
      <c r="B91">
        <v>32.1</v>
      </c>
      <c r="C91">
        <v>84.3</v>
      </c>
      <c r="D91" s="63">
        <f>Table_0__20[[#This Row],[PTS ADDED]]/INDEX($I$3:$O$31,MATCH(Table_0__20[[#This Row],[PLAYER]],$I$3:$I$31,0),4)</f>
        <v>0.40943877551020408</v>
      </c>
      <c r="E91">
        <f>Table_0__20[[#This Row],[TOTAL EPA]]/INDEX($I$3:$O$31,MATCH(Table_0__20[[#This Row],[PLAYER]],$I$3:$I$31,0),4)</f>
        <v>1.0752551020408163</v>
      </c>
      <c r="F91">
        <f>AVERAGE(Table_0__20[[#This Row],[Pts/Grade]:[EPA/Grade]])</f>
        <v>0.74234693877551017</v>
      </c>
      <c r="G91" s="63">
        <f>INDEX(Table_0__19[],MATCH(Table_0__20[[#This Row],[PLAYER]],Table_0__19[PLAYER],0),6)-Table_0__20[[#This Row],[Average]]</f>
        <v>-13.400411454904543</v>
      </c>
      <c r="I91" s="64" t="s">
        <v>362</v>
      </c>
      <c r="J91" s="64" t="s">
        <v>219</v>
      </c>
      <c r="K91" s="64"/>
      <c r="L91" s="64">
        <v>0.40100000000000002</v>
      </c>
    </row>
    <row r="92" spans="1:12" ht="15.75" x14ac:dyDescent="0.25">
      <c r="A92" s="63" t="s">
        <v>460</v>
      </c>
      <c r="B92">
        <v>43.3</v>
      </c>
      <c r="C92">
        <v>85.3</v>
      </c>
      <c r="D92" s="63">
        <f>Table_0__20[[#This Row],[PTS ADDED]]/INDEX($I$3:$O$31,MATCH(Table_0__20[[#This Row],[PLAYER]],$I$3:$I$31,0),4)</f>
        <v>0.5544174135723432</v>
      </c>
      <c r="E92">
        <f>Table_0__20[[#This Row],[TOTAL EPA]]/INDEX($I$3:$O$31,MATCH(Table_0__20[[#This Row],[PLAYER]],$I$3:$I$31,0),4)</f>
        <v>1.0921895006402049</v>
      </c>
      <c r="F92">
        <f>AVERAGE(Table_0__20[[#This Row],[Pts/Grade]:[EPA/Grade]])</f>
        <v>0.82330345710627406</v>
      </c>
      <c r="G92" s="63">
        <f>INDEX(Table_0__19[],MATCH(Table_0__20[[#This Row],[PLAYER]],Table_0__19[PLAYER],0),6)-Table_0__20[[#This Row],[Average]]</f>
        <v>-23.881367973235307</v>
      </c>
      <c r="I92" s="45" t="s">
        <v>364</v>
      </c>
      <c r="J92" s="45" t="s">
        <v>217</v>
      </c>
      <c r="K92" s="45"/>
      <c r="L92" s="45">
        <v>0.47799999999999998</v>
      </c>
    </row>
    <row r="93" spans="1:12" ht="15.75" x14ac:dyDescent="0.25">
      <c r="I93" s="45" t="s">
        <v>391</v>
      </c>
      <c r="J93" s="45" t="s">
        <v>458</v>
      </c>
      <c r="K93" s="45" t="s">
        <v>483</v>
      </c>
      <c r="L93" s="45">
        <v>0.375</v>
      </c>
    </row>
    <row r="94" spans="1:12" ht="15.75" x14ac:dyDescent="0.25">
      <c r="I94" s="64" t="s">
        <v>383</v>
      </c>
      <c r="J94" s="64" t="s">
        <v>448</v>
      </c>
      <c r="K94" s="64"/>
      <c r="L94" s="64">
        <v>0.34300000000000003</v>
      </c>
    </row>
    <row r="95" spans="1:12" ht="15.75" x14ac:dyDescent="0.25">
      <c r="I95" s="45" t="s">
        <v>382</v>
      </c>
      <c r="J95" s="45" t="s">
        <v>455</v>
      </c>
      <c r="K95" s="45"/>
      <c r="L95" s="45">
        <v>0.29099999999999998</v>
      </c>
    </row>
    <row r="96" spans="1:12" ht="15.75" x14ac:dyDescent="0.25">
      <c r="I96" s="45" t="s">
        <v>361</v>
      </c>
      <c r="J96" s="45" t="s">
        <v>446</v>
      </c>
      <c r="K96" s="45"/>
      <c r="L96" s="45">
        <v>0.34499999999999997</v>
      </c>
    </row>
    <row r="97" spans="9:12" ht="15.75" x14ac:dyDescent="0.25">
      <c r="I97" s="45" t="s">
        <v>365</v>
      </c>
      <c r="J97" s="45" t="s">
        <v>463</v>
      </c>
      <c r="K97" s="45"/>
      <c r="L97" s="45">
        <v>0.40500000000000003</v>
      </c>
    </row>
    <row r="98" spans="9:12" ht="15.75" x14ac:dyDescent="0.25">
      <c r="I98" s="45" t="s">
        <v>379</v>
      </c>
      <c r="J98" s="45" t="s">
        <v>481</v>
      </c>
      <c r="K98" s="45"/>
      <c r="L98" s="45">
        <v>0.34100000000000003</v>
      </c>
    </row>
    <row r="99" spans="9:12" ht="15.75" x14ac:dyDescent="0.25">
      <c r="I99" s="64" t="s">
        <v>372</v>
      </c>
      <c r="J99" s="64" t="s">
        <v>449</v>
      </c>
      <c r="K99" s="64"/>
      <c r="L99" s="64">
        <v>0.42299999999999999</v>
      </c>
    </row>
    <row r="100" spans="9:12" ht="15.75" x14ac:dyDescent="0.25">
      <c r="I100" s="64" t="s">
        <v>378</v>
      </c>
      <c r="J100" s="64" t="s">
        <v>444</v>
      </c>
      <c r="K100" s="64" t="s">
        <v>437</v>
      </c>
      <c r="L100" s="64">
        <v>0.375</v>
      </c>
    </row>
    <row r="101" spans="9:12" ht="15.75" x14ac:dyDescent="0.25">
      <c r="I101" s="64" t="s">
        <v>380</v>
      </c>
      <c r="J101" s="64" t="s">
        <v>441</v>
      </c>
      <c r="K101" s="64"/>
      <c r="L101" s="64">
        <v>0.33</v>
      </c>
    </row>
    <row r="102" spans="9:12" ht="15.75" x14ac:dyDescent="0.25">
      <c r="I102" s="69" t="s">
        <v>376</v>
      </c>
      <c r="J102" s="69" t="s">
        <v>440</v>
      </c>
      <c r="K102" s="69" t="s">
        <v>460</v>
      </c>
      <c r="L102" s="69">
        <v>0.29099999999999998</v>
      </c>
    </row>
  </sheetData>
  <sortState xmlns:xlrd2="http://schemas.microsoft.com/office/spreadsheetml/2017/richdata2" ref="T57:U72">
    <sortCondition descending="1" ref="U57:U72"/>
  </sortState>
  <mergeCells count="2">
    <mergeCell ref="A1:G1"/>
    <mergeCell ref="I1:O1"/>
  </mergeCells>
  <phoneticPr fontId="15"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B5836-67E8-4988-AACF-3DFBEC2A031C}">
  <sheetPr codeName="Sheet9"/>
  <dimension ref="A1:DG126"/>
  <sheetViews>
    <sheetView topLeftCell="A46" workbookViewId="0">
      <selection activeCell="A39" sqref="A39:A70"/>
    </sheetView>
  </sheetViews>
  <sheetFormatPr defaultRowHeight="15.75" x14ac:dyDescent="0.25"/>
  <cols>
    <col min="1" max="1" width="12.125" bestFit="1" customWidth="1"/>
    <col min="2" max="2" width="18.875" bestFit="1" customWidth="1"/>
    <col min="3" max="3" width="12.25" bestFit="1" customWidth="1"/>
    <col min="4" max="4" width="15.5" bestFit="1" customWidth="1"/>
    <col min="5" max="5" width="12.625" bestFit="1" customWidth="1"/>
    <col min="6" max="6" width="18.75" bestFit="1" customWidth="1"/>
    <col min="7" max="7" width="16.125" bestFit="1" customWidth="1"/>
    <col min="8" max="8" width="12.75" bestFit="1" customWidth="1"/>
    <col min="9" max="9" width="12.125" bestFit="1" customWidth="1"/>
    <col min="10" max="10" width="9.875" bestFit="1" customWidth="1"/>
    <col min="11" max="11" width="7.875" bestFit="1" customWidth="1"/>
    <col min="12" max="13" width="14.125" bestFit="1" customWidth="1"/>
    <col min="14" max="14" width="15.25" bestFit="1" customWidth="1"/>
    <col min="15" max="15" width="13.75" bestFit="1" customWidth="1"/>
    <col min="16" max="16" width="11.75" bestFit="1" customWidth="1"/>
    <col min="17" max="17" width="6.875" bestFit="1" customWidth="1"/>
    <col min="18" max="18" width="12.125" bestFit="1" customWidth="1"/>
    <col min="19" max="19" width="18.875" bestFit="1" customWidth="1"/>
    <col min="20" max="20" width="12.25" bestFit="1" customWidth="1"/>
    <col min="21" max="21" width="15.5" bestFit="1" customWidth="1"/>
    <col min="22" max="22" width="12.625" bestFit="1" customWidth="1"/>
    <col min="23" max="23" width="18.75" bestFit="1" customWidth="1"/>
    <col min="24" max="24" width="16.125" bestFit="1" customWidth="1"/>
    <col min="25" max="25" width="12.75" bestFit="1" customWidth="1"/>
    <col min="26" max="26" width="11.5" bestFit="1" customWidth="1"/>
    <col min="27" max="27" width="7.875" bestFit="1" customWidth="1"/>
    <col min="28" max="28" width="10.5" bestFit="1" customWidth="1"/>
    <col min="29" max="30" width="14.125" bestFit="1" customWidth="1"/>
    <col min="31" max="31" width="15.25" bestFit="1" customWidth="1"/>
    <col min="32" max="32" width="13.75" bestFit="1" customWidth="1"/>
    <col min="33" max="33" width="12.125" bestFit="1" customWidth="1"/>
    <col min="34" max="34" width="9.625" bestFit="1" customWidth="1"/>
    <col min="38" max="38" width="12.125" bestFit="1" customWidth="1"/>
    <col min="39" max="39" width="7.875" bestFit="1" customWidth="1"/>
    <col min="40" max="40" width="7.5" bestFit="1" customWidth="1"/>
    <col min="41" max="41" width="6.875" bestFit="1" customWidth="1"/>
    <col min="45" max="45" width="12.125" bestFit="1" customWidth="1"/>
    <col min="46" max="46" width="6.875" bestFit="1" customWidth="1"/>
    <col min="47" max="47" width="7.5" bestFit="1" customWidth="1"/>
    <col min="48" max="48" width="6.875" bestFit="1" customWidth="1"/>
    <col min="52" max="52" width="12.125" bestFit="1" customWidth="1"/>
    <col min="53" max="53" width="6.875" bestFit="1" customWidth="1"/>
    <col min="54" max="54" width="7.875" bestFit="1" customWidth="1"/>
    <col min="55" max="55" width="6.875" bestFit="1" customWidth="1"/>
    <col min="59" max="59" width="12.125" bestFit="1" customWidth="1"/>
    <col min="60" max="60" width="6.875" bestFit="1" customWidth="1"/>
    <col min="61" max="61" width="7.875" bestFit="1" customWidth="1"/>
    <col min="62" max="62" width="7.5" bestFit="1" customWidth="1"/>
    <col min="66" max="66" width="12.125" bestFit="1" customWidth="1"/>
    <col min="67" max="67" width="6.875" bestFit="1" customWidth="1"/>
    <col min="68" max="68" width="7.875" bestFit="1" customWidth="1"/>
    <col min="69" max="69" width="7.5" bestFit="1" customWidth="1"/>
    <col min="70" max="70" width="6.875" bestFit="1" customWidth="1"/>
    <col min="73" max="73" width="12.125" bestFit="1" customWidth="1"/>
    <col min="74" max="74" width="6.875" bestFit="1" customWidth="1"/>
    <col min="75" max="75" width="7.875" bestFit="1" customWidth="1"/>
    <col min="76" max="76" width="7.5" bestFit="1" customWidth="1"/>
    <col min="77" max="77" width="6.875" bestFit="1" customWidth="1"/>
    <col min="80" max="80" width="12.125" bestFit="1" customWidth="1"/>
    <col min="81" max="81" width="6.875" bestFit="1" customWidth="1"/>
    <col min="82" max="82" width="7.875" bestFit="1" customWidth="1"/>
    <col min="83" max="83" width="7.5" bestFit="1" customWidth="1"/>
    <col min="84" max="84" width="6.875" bestFit="1" customWidth="1"/>
    <col min="87" max="87" width="12.125" bestFit="1" customWidth="1"/>
    <col min="88" max="88" width="6.875" bestFit="1" customWidth="1"/>
    <col min="89" max="89" width="7.875" bestFit="1" customWidth="1"/>
    <col min="90" max="90" width="7.5" bestFit="1" customWidth="1"/>
    <col min="91" max="91" width="6.875" bestFit="1" customWidth="1"/>
    <col min="95" max="95" width="6.875" bestFit="1" customWidth="1"/>
    <col min="96" max="96" width="7.875" bestFit="1" customWidth="1"/>
    <col min="97" max="97" width="7.5" bestFit="1" customWidth="1"/>
    <col min="98" max="98" width="6.875" bestFit="1" customWidth="1"/>
  </cols>
  <sheetData>
    <row r="1" spans="1:111" x14ac:dyDescent="0.25">
      <c r="A1" s="132" t="s">
        <v>398</v>
      </c>
      <c r="B1" s="132"/>
      <c r="C1" s="132"/>
      <c r="D1" s="132"/>
      <c r="E1" s="132"/>
      <c r="I1" s="132" t="s">
        <v>399</v>
      </c>
      <c r="J1" s="132"/>
      <c r="K1" s="132"/>
      <c r="L1" s="132"/>
      <c r="M1" s="132"/>
      <c r="N1" s="31"/>
      <c r="O1" s="31"/>
      <c r="Q1" s="132" t="s">
        <v>400</v>
      </c>
      <c r="R1" s="132"/>
      <c r="S1" s="132"/>
      <c r="T1" s="132"/>
      <c r="U1" s="132"/>
      <c r="Y1" s="132" t="s">
        <v>401</v>
      </c>
      <c r="Z1" s="132"/>
      <c r="AA1" s="132"/>
      <c r="AB1" s="132"/>
      <c r="AC1" s="132"/>
      <c r="AD1" s="31"/>
      <c r="AE1" s="31"/>
      <c r="AG1" s="132" t="s">
        <v>402</v>
      </c>
      <c r="AH1" s="132"/>
      <c r="AI1" s="132"/>
      <c r="AJ1" s="132"/>
      <c r="AK1" s="132"/>
      <c r="AO1" s="132" t="s">
        <v>403</v>
      </c>
      <c r="AP1" s="132"/>
      <c r="AQ1" s="132"/>
      <c r="AR1" s="132"/>
      <c r="AS1" s="132"/>
      <c r="AW1" s="132" t="s">
        <v>404</v>
      </c>
      <c r="AX1" s="132"/>
      <c r="AY1" s="132"/>
      <c r="AZ1" s="132"/>
      <c r="BA1" s="132"/>
      <c r="BE1" s="132" t="s">
        <v>405</v>
      </c>
      <c r="BF1" s="132"/>
      <c r="BG1" s="132"/>
      <c r="BH1" s="132"/>
      <c r="BI1" s="132"/>
      <c r="BM1" s="132" t="s">
        <v>406</v>
      </c>
      <c r="BN1" s="132"/>
      <c r="BO1" s="132"/>
      <c r="BP1" s="132"/>
      <c r="BQ1" s="132"/>
      <c r="BU1" s="132" t="s">
        <v>407</v>
      </c>
      <c r="BV1" s="132"/>
      <c r="BW1" s="132"/>
      <c r="BX1" s="132"/>
      <c r="BY1" s="132"/>
      <c r="CC1" s="132" t="s">
        <v>408</v>
      </c>
      <c r="CD1" s="132"/>
      <c r="CE1" s="132"/>
      <c r="CF1" s="132"/>
      <c r="CG1" s="132"/>
      <c r="CK1" s="132" t="s">
        <v>409</v>
      </c>
      <c r="CL1" s="132"/>
      <c r="CM1" s="132"/>
      <c r="CN1" s="132"/>
      <c r="CO1" s="132"/>
      <c r="CS1" s="132" t="s">
        <v>410</v>
      </c>
      <c r="CT1" s="132"/>
      <c r="CU1" s="132"/>
      <c r="CV1" s="132"/>
      <c r="CW1" s="132"/>
      <c r="DA1" s="132" t="s">
        <v>411</v>
      </c>
      <c r="DB1" s="132"/>
      <c r="DC1" s="132"/>
      <c r="DD1" s="132"/>
      <c r="DE1" s="132"/>
    </row>
    <row r="2" spans="1:111" x14ac:dyDescent="0.25">
      <c r="A2" t="s">
        <v>139</v>
      </c>
      <c r="B2" t="s">
        <v>397</v>
      </c>
      <c r="C2" t="s">
        <v>152</v>
      </c>
      <c r="D2" t="s">
        <v>66</v>
      </c>
      <c r="E2" t="s">
        <v>359</v>
      </c>
      <c r="F2" t="s">
        <v>392</v>
      </c>
      <c r="G2" t="s">
        <v>412</v>
      </c>
      <c r="I2" t="s">
        <v>139</v>
      </c>
      <c r="J2" t="s">
        <v>397</v>
      </c>
      <c r="K2" t="s">
        <v>152</v>
      </c>
      <c r="L2" t="s">
        <v>66</v>
      </c>
      <c r="M2" t="s">
        <v>359</v>
      </c>
      <c r="N2" t="s">
        <v>392</v>
      </c>
      <c r="O2" t="s">
        <v>412</v>
      </c>
      <c r="Q2" t="s">
        <v>139</v>
      </c>
      <c r="R2" t="s">
        <v>397</v>
      </c>
      <c r="S2" t="s">
        <v>152</v>
      </c>
      <c r="T2" t="s">
        <v>66</v>
      </c>
      <c r="U2" t="s">
        <v>359</v>
      </c>
      <c r="V2" t="s">
        <v>392</v>
      </c>
      <c r="W2" t="s">
        <v>412</v>
      </c>
      <c r="Y2" t="s">
        <v>139</v>
      </c>
      <c r="Z2" t="s">
        <v>397</v>
      </c>
      <c r="AA2" t="s">
        <v>152</v>
      </c>
      <c r="AB2" t="s">
        <v>66</v>
      </c>
      <c r="AC2" t="s">
        <v>359</v>
      </c>
      <c r="AD2" t="s">
        <v>392</v>
      </c>
      <c r="AE2" t="s">
        <v>412</v>
      </c>
      <c r="AG2" t="s">
        <v>139</v>
      </c>
      <c r="AH2" t="s">
        <v>397</v>
      </c>
      <c r="AI2" t="s">
        <v>152</v>
      </c>
      <c r="AJ2" t="s">
        <v>66</v>
      </c>
      <c r="AK2" t="s">
        <v>359</v>
      </c>
      <c r="AL2" t="s">
        <v>392</v>
      </c>
      <c r="AM2" t="s">
        <v>412</v>
      </c>
      <c r="AO2" t="s">
        <v>139</v>
      </c>
      <c r="AP2" t="s">
        <v>397</v>
      </c>
      <c r="AQ2" t="s">
        <v>152</v>
      </c>
      <c r="AR2" t="s">
        <v>66</v>
      </c>
      <c r="AS2" t="s">
        <v>359</v>
      </c>
      <c r="AT2" t="s">
        <v>392</v>
      </c>
      <c r="AU2" t="s">
        <v>412</v>
      </c>
      <c r="AW2" t="s">
        <v>139</v>
      </c>
      <c r="AX2" t="s">
        <v>397</v>
      </c>
      <c r="AY2" t="s">
        <v>152</v>
      </c>
      <c r="AZ2" t="s">
        <v>66</v>
      </c>
      <c r="BA2" t="s">
        <v>359</v>
      </c>
      <c r="BB2" t="s">
        <v>392</v>
      </c>
      <c r="BC2" t="s">
        <v>412</v>
      </c>
      <c r="BE2" t="s">
        <v>139</v>
      </c>
      <c r="BF2" t="s">
        <v>397</v>
      </c>
      <c r="BG2" t="s">
        <v>152</v>
      </c>
      <c r="BH2" t="s">
        <v>66</v>
      </c>
      <c r="BI2" t="s">
        <v>359</v>
      </c>
      <c r="BJ2" t="s">
        <v>392</v>
      </c>
      <c r="BK2" t="s">
        <v>412</v>
      </c>
      <c r="BM2" t="s">
        <v>139</v>
      </c>
      <c r="BN2" t="s">
        <v>397</v>
      </c>
      <c r="BO2" t="s">
        <v>152</v>
      </c>
      <c r="BP2" t="s">
        <v>66</v>
      </c>
      <c r="BQ2" t="s">
        <v>359</v>
      </c>
      <c r="BR2" t="s">
        <v>392</v>
      </c>
      <c r="BS2" t="s">
        <v>412</v>
      </c>
      <c r="BU2" t="s">
        <v>139</v>
      </c>
      <c r="BV2" t="s">
        <v>397</v>
      </c>
      <c r="BW2" t="s">
        <v>152</v>
      </c>
      <c r="BX2" t="s">
        <v>66</v>
      </c>
      <c r="BY2" t="s">
        <v>359</v>
      </c>
      <c r="BZ2" t="s">
        <v>392</v>
      </c>
      <c r="CA2" t="s">
        <v>412</v>
      </c>
      <c r="CC2" s="57" t="s">
        <v>139</v>
      </c>
      <c r="CD2" t="s">
        <v>397</v>
      </c>
      <c r="CE2" t="s">
        <v>152</v>
      </c>
      <c r="CF2" t="s">
        <v>66</v>
      </c>
      <c r="CG2" t="s">
        <v>359</v>
      </c>
      <c r="CH2" t="s">
        <v>392</v>
      </c>
      <c r="CI2" t="s">
        <v>412</v>
      </c>
      <c r="CK2" t="s">
        <v>139</v>
      </c>
      <c r="CL2" t="s">
        <v>397</v>
      </c>
      <c r="CM2" t="s">
        <v>152</v>
      </c>
      <c r="CN2" t="s">
        <v>66</v>
      </c>
      <c r="CO2" t="s">
        <v>359</v>
      </c>
      <c r="CP2" t="s">
        <v>392</v>
      </c>
      <c r="CQ2" t="s">
        <v>412</v>
      </c>
      <c r="CS2" t="s">
        <v>139</v>
      </c>
      <c r="CT2" t="s">
        <v>397</v>
      </c>
      <c r="CU2" t="s">
        <v>152</v>
      </c>
      <c r="CV2" t="s">
        <v>66</v>
      </c>
      <c r="CW2" t="s">
        <v>359</v>
      </c>
      <c r="CX2" t="s">
        <v>392</v>
      </c>
      <c r="CY2" t="s">
        <v>412</v>
      </c>
      <c r="DA2" t="s">
        <v>139</v>
      </c>
      <c r="DB2" t="s">
        <v>397</v>
      </c>
      <c r="DC2" t="s">
        <v>152</v>
      </c>
      <c r="DD2" t="s">
        <v>66</v>
      </c>
      <c r="DE2" t="s">
        <v>359</v>
      </c>
      <c r="DF2" t="s">
        <v>392</v>
      </c>
      <c r="DG2" t="s">
        <v>412</v>
      </c>
    </row>
    <row r="3" spans="1:111" x14ac:dyDescent="0.25">
      <c r="A3" s="59" t="s">
        <v>390</v>
      </c>
      <c r="B3">
        <v>4.7</v>
      </c>
      <c r="C3">
        <v>9.5</v>
      </c>
      <c r="D3">
        <v>0.9</v>
      </c>
      <c r="E3">
        <v>-8.8000000000000007</v>
      </c>
      <c r="F3">
        <f>Table_0__5[[#This Row],[2018]]-Table_0__5[[#This Row],[2017]]</f>
        <v>13.5</v>
      </c>
      <c r="G3">
        <v>8</v>
      </c>
      <c r="I3" t="s">
        <v>367</v>
      </c>
      <c r="J3">
        <v>12</v>
      </c>
      <c r="K3">
        <v>12.1</v>
      </c>
      <c r="L3">
        <v>11.9</v>
      </c>
      <c r="M3">
        <v>14.5</v>
      </c>
      <c r="N3">
        <f>Table_0__6[[#This Row],[2017]]-Table_0__6[[#This Row],[2018]]</f>
        <v>2.5</v>
      </c>
      <c r="O3">
        <v>1</v>
      </c>
      <c r="Q3" t="s">
        <v>367</v>
      </c>
      <c r="R3" s="35">
        <v>0.55900000000000005</v>
      </c>
      <c r="S3">
        <v>0.50800000000000001</v>
      </c>
      <c r="T3">
        <v>0.626</v>
      </c>
      <c r="U3">
        <v>0.42</v>
      </c>
      <c r="V3">
        <f>Table_0__7[[#This Row],[2018]]-Table_0__7[[#This Row],[2017]]</f>
        <v>0.13900000000000007</v>
      </c>
      <c r="W3">
        <v>1</v>
      </c>
      <c r="Y3" t="s">
        <v>367</v>
      </c>
      <c r="Z3">
        <v>0.184</v>
      </c>
      <c r="AA3">
        <v>0.22500000000000001</v>
      </c>
      <c r="AB3">
        <v>0.14099999999999999</v>
      </c>
      <c r="AC3">
        <v>9.4E-2</v>
      </c>
      <c r="AD3">
        <f>Table_0__8[[#This Row],[2018]]-Table_0__8[[#This Row],[2017]]</f>
        <v>0.09</v>
      </c>
      <c r="AE3">
        <v>1</v>
      </c>
      <c r="AG3" s="58" t="s">
        <v>389</v>
      </c>
      <c r="AH3">
        <v>3.6</v>
      </c>
      <c r="AI3">
        <v>2.8</v>
      </c>
      <c r="AJ3">
        <v>4.5</v>
      </c>
      <c r="AK3">
        <v>-1.5</v>
      </c>
      <c r="AL3">
        <f>Table_0__9[[#This Row],[2018]]-Table_0__9[[#This Row],[2017]]</f>
        <v>5.0999999999999996</v>
      </c>
      <c r="AM3">
        <v>1</v>
      </c>
      <c r="AO3" t="s">
        <v>369</v>
      </c>
      <c r="AP3">
        <v>0.53490000000000004</v>
      </c>
      <c r="AQ3">
        <v>0.53669999999999995</v>
      </c>
      <c r="AR3">
        <v>0.53290000000000004</v>
      </c>
      <c r="AS3">
        <v>0.51319999999999999</v>
      </c>
      <c r="AT3">
        <f>Table_0__10[[#This Row],[2018]]-Table_0__10[[#This Row],[2017]]</f>
        <v>2.1700000000000053E-2</v>
      </c>
      <c r="AU3">
        <v>1</v>
      </c>
      <c r="AW3" t="s">
        <v>367</v>
      </c>
      <c r="AX3">
        <v>0.38400000000000001</v>
      </c>
      <c r="AY3">
        <v>0.39100000000000001</v>
      </c>
      <c r="AZ3">
        <v>0.376</v>
      </c>
      <c r="BA3">
        <v>0.32900000000000001</v>
      </c>
      <c r="BB3">
        <f>Table_0__11[[#This Row],[2018]]-Table_0__11[[#This Row],[2017]]</f>
        <v>5.4999999999999993E-2</v>
      </c>
      <c r="BC3">
        <v>1</v>
      </c>
      <c r="BE3" t="s">
        <v>367</v>
      </c>
      <c r="BF3">
        <v>418.5</v>
      </c>
      <c r="BG3">
        <v>389.7</v>
      </c>
      <c r="BH3">
        <v>454.5</v>
      </c>
      <c r="BI3">
        <v>372.5</v>
      </c>
      <c r="BJ3">
        <f>Table_0__12[[#This Row],[2018]]-Table_0__12[[#This Row],[2017]]</f>
        <v>46</v>
      </c>
      <c r="BK3">
        <v>1</v>
      </c>
      <c r="BM3" t="s">
        <v>367</v>
      </c>
      <c r="BN3">
        <v>8.3000000000000007</v>
      </c>
      <c r="BO3">
        <v>7.9</v>
      </c>
      <c r="BP3">
        <v>8.9</v>
      </c>
      <c r="BQ3">
        <v>7.6</v>
      </c>
      <c r="BR3">
        <f>Table_0__13[[#This Row],[2018]]-Table_0__13[[#This Row],[2017]]</f>
        <v>0.70000000000000107</v>
      </c>
      <c r="BS3">
        <v>1</v>
      </c>
      <c r="BU3" t="s">
        <v>367</v>
      </c>
      <c r="BV3">
        <v>12.8</v>
      </c>
      <c r="BW3">
        <v>12</v>
      </c>
      <c r="BX3">
        <v>13.6</v>
      </c>
      <c r="BY3">
        <v>11.3</v>
      </c>
      <c r="BZ3">
        <f>Table_0__14[[#This Row],[2018]]-Table_0__14[[#This Row],[2017]]</f>
        <v>1.5</v>
      </c>
      <c r="CA3">
        <v>1</v>
      </c>
      <c r="CC3" s="58" t="s">
        <v>378</v>
      </c>
      <c r="CD3">
        <v>16.600000000000001</v>
      </c>
      <c r="CE3">
        <v>16.899999999999999</v>
      </c>
      <c r="CF3">
        <v>16.2</v>
      </c>
      <c r="CG3">
        <v>15.2</v>
      </c>
      <c r="CH3">
        <f>Table_0__15[[#This Row],[2018]]-Table_0__15[[#This Row],[2017]]</f>
        <v>1.4000000000000021</v>
      </c>
      <c r="CI3">
        <v>1</v>
      </c>
      <c r="CK3" t="s">
        <v>370</v>
      </c>
      <c r="CL3">
        <v>0.70320000000000005</v>
      </c>
      <c r="CM3">
        <v>0.66879999999999995</v>
      </c>
      <c r="CN3">
        <v>0.74</v>
      </c>
      <c r="CO3">
        <v>0.59209999999999996</v>
      </c>
      <c r="CP3">
        <f>Table_0__16[[#This Row],[2018]]-Table_0__16[[#This Row],[2017]]</f>
        <v>0.11110000000000009</v>
      </c>
      <c r="CQ3">
        <v>1</v>
      </c>
      <c r="CS3" s="38" t="s">
        <v>381</v>
      </c>
      <c r="CT3">
        <v>0.6754</v>
      </c>
      <c r="CU3">
        <v>0.65129999999999999</v>
      </c>
      <c r="CV3">
        <v>0.70020000000000004</v>
      </c>
      <c r="CW3">
        <v>0.61360000000000003</v>
      </c>
      <c r="CX3">
        <f>Table_0__17[[#This Row],[2018]]-Table_0__17[[#This Row],[2017]]</f>
        <v>6.1799999999999966E-2</v>
      </c>
      <c r="CY3">
        <v>1</v>
      </c>
      <c r="DA3" t="s">
        <v>365</v>
      </c>
      <c r="DB3">
        <v>0.77610000000000001</v>
      </c>
      <c r="DC3">
        <v>0.74719999999999998</v>
      </c>
      <c r="DD3">
        <v>0.8024</v>
      </c>
      <c r="DE3">
        <v>0.73450000000000004</v>
      </c>
      <c r="DF3">
        <f>Table_0__18[[#This Row],[2018]]-Table_0__18[[#This Row],[2017]]</f>
        <v>4.159999999999997E-2</v>
      </c>
      <c r="DG3">
        <v>1</v>
      </c>
    </row>
    <row r="4" spans="1:111" x14ac:dyDescent="0.25">
      <c r="A4" s="58" t="s">
        <v>389</v>
      </c>
      <c r="B4">
        <v>8.1</v>
      </c>
      <c r="C4">
        <v>9.3000000000000007</v>
      </c>
      <c r="D4">
        <v>6.6</v>
      </c>
      <c r="E4">
        <v>-3.5</v>
      </c>
      <c r="F4">
        <f>Table_0__5[[#This Row],[2018]]-Table_0__5[[#This Row],[2017]]</f>
        <v>11.6</v>
      </c>
      <c r="G4">
        <v>3</v>
      </c>
      <c r="I4" t="s">
        <v>364</v>
      </c>
      <c r="J4">
        <v>12.4</v>
      </c>
      <c r="K4">
        <v>12.4</v>
      </c>
      <c r="L4">
        <v>12.4</v>
      </c>
      <c r="M4">
        <v>14</v>
      </c>
      <c r="N4">
        <f>Table_0__6[[#This Row],[2017]]-Table_0__6[[#This Row],[2018]]</f>
        <v>1.5999999999999996</v>
      </c>
      <c r="O4">
        <v>2</v>
      </c>
      <c r="Q4" t="s">
        <v>364</v>
      </c>
      <c r="R4">
        <v>0.47799999999999998</v>
      </c>
      <c r="S4">
        <v>0.50600000000000001</v>
      </c>
      <c r="T4">
        <v>0.443</v>
      </c>
      <c r="U4">
        <v>0.44800000000000001</v>
      </c>
      <c r="V4">
        <f>Table_0__7[[#This Row],[2018]]-Table_0__7[[#This Row],[2017]]</f>
        <v>2.9999999999999971E-2</v>
      </c>
      <c r="W4">
        <v>2</v>
      </c>
      <c r="Y4" s="58" t="s">
        <v>389</v>
      </c>
      <c r="Z4">
        <v>0.125</v>
      </c>
      <c r="AA4">
        <v>0.14299999999999999</v>
      </c>
      <c r="AB4">
        <v>0.105</v>
      </c>
      <c r="AC4">
        <v>-3.5999999999999997E-2</v>
      </c>
      <c r="AD4">
        <f>Table_0__8[[#This Row],[2018]]-Table_0__8[[#This Row],[2017]]</f>
        <v>0.161</v>
      </c>
      <c r="AE4">
        <v>2</v>
      </c>
      <c r="AG4" t="s">
        <v>364</v>
      </c>
      <c r="AH4">
        <v>3.4</v>
      </c>
      <c r="AI4">
        <v>2.4</v>
      </c>
      <c r="AJ4">
        <v>5.2</v>
      </c>
      <c r="AK4">
        <v>2.2999999999999998</v>
      </c>
      <c r="AL4">
        <f>Table_0__9[[#This Row],[2018]]-Table_0__9[[#This Row],[2017]]</f>
        <v>1.1000000000000001</v>
      </c>
      <c r="AM4">
        <v>2</v>
      </c>
      <c r="AO4" t="s">
        <v>362</v>
      </c>
      <c r="AP4">
        <v>0.53339999999999999</v>
      </c>
      <c r="AQ4">
        <v>0.55230000000000001</v>
      </c>
      <c r="AR4">
        <v>0.51639999999999997</v>
      </c>
      <c r="AS4">
        <v>0.50319999999999998</v>
      </c>
      <c r="AT4">
        <f>Table_0__10[[#This Row],[2018]]-Table_0__10[[#This Row],[2017]]</f>
        <v>3.0200000000000005E-2</v>
      </c>
      <c r="AU4">
        <v>2</v>
      </c>
      <c r="AW4" t="s">
        <v>364</v>
      </c>
      <c r="AX4">
        <v>0.36799999999999999</v>
      </c>
      <c r="AY4">
        <v>0.375</v>
      </c>
      <c r="AZ4">
        <v>0.35899999999999999</v>
      </c>
      <c r="BA4">
        <v>0.33500000000000002</v>
      </c>
      <c r="BB4">
        <f>Table_0__11[[#This Row],[2018]]-Table_0__11[[#This Row],[2017]]</f>
        <v>3.2999999999999974E-2</v>
      </c>
      <c r="BC4">
        <v>2</v>
      </c>
      <c r="BE4" s="58" t="s">
        <v>378</v>
      </c>
      <c r="BF4">
        <v>415.5</v>
      </c>
      <c r="BG4">
        <v>410.9</v>
      </c>
      <c r="BH4">
        <v>420.1</v>
      </c>
      <c r="BI4">
        <v>363.4</v>
      </c>
      <c r="BJ4">
        <f>Table_0__12[[#This Row],[2018]]-Table_0__12[[#This Row],[2017]]</f>
        <v>52.100000000000023</v>
      </c>
      <c r="BK4">
        <v>2</v>
      </c>
      <c r="BM4" s="58" t="s">
        <v>378</v>
      </c>
      <c r="BN4">
        <v>8.1999999999999993</v>
      </c>
      <c r="BO4">
        <v>8.1</v>
      </c>
      <c r="BP4">
        <v>8.3000000000000007</v>
      </c>
      <c r="BQ4">
        <v>7.2</v>
      </c>
      <c r="BR4">
        <f>Table_0__13[[#This Row],[2018]]-Table_0__13[[#This Row],[2017]]</f>
        <v>0.99999999999999911</v>
      </c>
      <c r="BS4">
        <v>2</v>
      </c>
      <c r="BU4" s="58" t="s">
        <v>378</v>
      </c>
      <c r="BV4">
        <v>12.6</v>
      </c>
      <c r="BW4">
        <v>12.4</v>
      </c>
      <c r="BX4">
        <v>12.7</v>
      </c>
      <c r="BY4">
        <v>11.6</v>
      </c>
      <c r="BZ4">
        <f>Table_0__14[[#This Row],[2018]]-Table_0__14[[#This Row],[2017]]</f>
        <v>1</v>
      </c>
      <c r="CA4">
        <v>2</v>
      </c>
      <c r="CC4" t="s">
        <v>365</v>
      </c>
      <c r="CD4">
        <v>15.7</v>
      </c>
      <c r="CE4">
        <v>14.6</v>
      </c>
      <c r="CF4">
        <v>16.8</v>
      </c>
      <c r="CG4">
        <v>14.1</v>
      </c>
      <c r="CH4">
        <f>Table_0__15[[#This Row],[2018]]-Table_0__15[[#This Row],[2017]]</f>
        <v>1.5999999999999996</v>
      </c>
      <c r="CI4">
        <v>2</v>
      </c>
      <c r="CK4" s="58" t="s">
        <v>391</v>
      </c>
      <c r="CL4">
        <v>0.70030000000000003</v>
      </c>
      <c r="CM4">
        <v>0.6875</v>
      </c>
      <c r="CN4">
        <v>0.71240000000000003</v>
      </c>
      <c r="CO4">
        <v>0.65680000000000005</v>
      </c>
      <c r="CP4">
        <f>Table_0__16[[#This Row],[2018]]-Table_0__16[[#This Row],[2017]]</f>
        <v>4.3499999999999983E-2</v>
      </c>
      <c r="CQ4">
        <v>2</v>
      </c>
      <c r="CS4" t="s">
        <v>365</v>
      </c>
      <c r="CT4">
        <v>0.67390000000000005</v>
      </c>
      <c r="CU4">
        <v>0.65290000000000004</v>
      </c>
      <c r="CV4">
        <v>0.69330000000000003</v>
      </c>
      <c r="CW4">
        <v>0.59699999999999998</v>
      </c>
      <c r="CX4">
        <f>Table_0__17[[#This Row],[2018]]-Table_0__17[[#This Row],[2017]]</f>
        <v>7.6900000000000079E-2</v>
      </c>
      <c r="CY4">
        <v>2</v>
      </c>
      <c r="DA4" s="58" t="s">
        <v>378</v>
      </c>
      <c r="DB4">
        <v>0.77090000000000003</v>
      </c>
      <c r="DC4">
        <v>0.78</v>
      </c>
      <c r="DD4">
        <v>0.76200000000000001</v>
      </c>
      <c r="DE4">
        <v>0.75090000000000001</v>
      </c>
      <c r="DF4">
        <f>Table_0__18[[#This Row],[2018]]-Table_0__18[[#This Row],[2017]]</f>
        <v>2.0000000000000018E-2</v>
      </c>
      <c r="DG4">
        <v>2</v>
      </c>
    </row>
    <row r="5" spans="1:111" x14ac:dyDescent="0.25">
      <c r="A5" t="s">
        <v>377</v>
      </c>
      <c r="B5">
        <v>4.2</v>
      </c>
      <c r="C5">
        <v>6.3</v>
      </c>
      <c r="D5">
        <v>1.9</v>
      </c>
      <c r="E5">
        <v>-6.1</v>
      </c>
      <c r="F5">
        <f>Table_0__5[[#This Row],[2018]]-Table_0__5[[#This Row],[2017]]</f>
        <v>10.3</v>
      </c>
      <c r="G5">
        <v>10</v>
      </c>
      <c r="I5" t="s">
        <v>372</v>
      </c>
      <c r="J5">
        <v>13.2</v>
      </c>
      <c r="K5">
        <v>12.1</v>
      </c>
      <c r="L5">
        <v>14.4</v>
      </c>
      <c r="M5">
        <v>14.4</v>
      </c>
      <c r="N5">
        <f>Table_0__6[[#This Row],[2017]]-Table_0__6[[#This Row],[2018]]</f>
        <v>1.2000000000000011</v>
      </c>
      <c r="O5">
        <v>3</v>
      </c>
      <c r="Q5" t="s">
        <v>363</v>
      </c>
      <c r="R5">
        <v>0.46400000000000002</v>
      </c>
      <c r="S5">
        <v>0.52</v>
      </c>
      <c r="T5">
        <v>0.40799999999999997</v>
      </c>
      <c r="U5">
        <v>0.46100000000000002</v>
      </c>
      <c r="V5">
        <f>Table_0__7[[#This Row],[2018]]-Table_0__7[[#This Row],[2017]]</f>
        <v>3.0000000000000027E-3</v>
      </c>
      <c r="W5">
        <v>3</v>
      </c>
      <c r="Y5" t="s">
        <v>364</v>
      </c>
      <c r="Z5">
        <v>0.11799999999999999</v>
      </c>
      <c r="AA5">
        <v>0.106</v>
      </c>
      <c r="AB5">
        <v>0.13600000000000001</v>
      </c>
      <c r="AC5">
        <v>0.115</v>
      </c>
      <c r="AD5">
        <f>Table_0__8[[#This Row],[2018]]-Table_0__8[[#This Row],[2017]]</f>
        <v>2.9999999999999888E-3</v>
      </c>
      <c r="AE5">
        <v>3</v>
      </c>
      <c r="AG5" t="s">
        <v>367</v>
      </c>
      <c r="AH5">
        <v>3.4</v>
      </c>
      <c r="AI5">
        <v>6.6</v>
      </c>
      <c r="AJ5">
        <v>1.3</v>
      </c>
      <c r="AK5">
        <v>2.8</v>
      </c>
      <c r="AL5">
        <f>Table_0__9[[#This Row],[2018]]-Table_0__9[[#This Row],[2017]]</f>
        <v>0.60000000000000009</v>
      </c>
      <c r="AM5">
        <v>3</v>
      </c>
      <c r="AO5" s="58" t="s">
        <v>389</v>
      </c>
      <c r="AP5">
        <v>0.53039999999999998</v>
      </c>
      <c r="AQ5">
        <v>0.52639999999999998</v>
      </c>
      <c r="AR5">
        <v>0.53480000000000005</v>
      </c>
      <c r="AS5">
        <v>0.47439999999999999</v>
      </c>
      <c r="AT5">
        <f>Table_0__10[[#This Row],[2018]]-Table_0__10[[#This Row],[2017]]</f>
        <v>5.5999999999999994E-2</v>
      </c>
      <c r="AU5">
        <v>3</v>
      </c>
      <c r="AW5" s="58" t="s">
        <v>378</v>
      </c>
      <c r="AX5">
        <v>0.36799999999999999</v>
      </c>
      <c r="AY5">
        <v>0.36499999999999999</v>
      </c>
      <c r="AZ5">
        <v>0.371</v>
      </c>
      <c r="BA5">
        <v>0.34</v>
      </c>
      <c r="BB5">
        <f>Table_0__11[[#This Row],[2018]]-Table_0__11[[#This Row],[2017]]</f>
        <v>2.7999999999999969E-2</v>
      </c>
      <c r="BC5">
        <v>3</v>
      </c>
      <c r="BE5" t="s">
        <v>363</v>
      </c>
      <c r="BF5">
        <v>412.4</v>
      </c>
      <c r="BG5">
        <v>453.2</v>
      </c>
      <c r="BH5">
        <v>375.6</v>
      </c>
      <c r="BI5">
        <v>361.5</v>
      </c>
      <c r="BJ5">
        <f>Table_0__12[[#This Row],[2018]]-Table_0__12[[#This Row],[2017]]</f>
        <v>50.899999999999977</v>
      </c>
      <c r="BK5">
        <v>3</v>
      </c>
      <c r="BM5" t="s">
        <v>363</v>
      </c>
      <c r="BN5">
        <v>7.7</v>
      </c>
      <c r="BO5">
        <v>8.5</v>
      </c>
      <c r="BP5">
        <v>6.9</v>
      </c>
      <c r="BQ5">
        <v>7.2</v>
      </c>
      <c r="BR5">
        <f>Table_0__13[[#This Row],[2018]]-Table_0__13[[#This Row],[2017]]</f>
        <v>0.5</v>
      </c>
      <c r="BS5">
        <v>3</v>
      </c>
      <c r="BU5" t="s">
        <v>363</v>
      </c>
      <c r="BV5">
        <v>12.1</v>
      </c>
      <c r="BW5">
        <v>12.7</v>
      </c>
      <c r="BX5">
        <v>11.5</v>
      </c>
      <c r="BY5">
        <v>11.9</v>
      </c>
      <c r="BZ5">
        <f>Table_0__14[[#This Row],[2018]]-Table_0__14[[#This Row],[2017]]</f>
        <v>0.19999999999999929</v>
      </c>
      <c r="CA5">
        <v>3</v>
      </c>
      <c r="CC5" t="s">
        <v>375</v>
      </c>
      <c r="CD5">
        <v>14.9</v>
      </c>
      <c r="CE5">
        <v>14.8</v>
      </c>
      <c r="CF5">
        <v>15</v>
      </c>
      <c r="CG5">
        <v>12.4</v>
      </c>
      <c r="CH5">
        <f>Table_0__15[[#This Row],[2018]]-Table_0__15[[#This Row],[2017]]</f>
        <v>2.5</v>
      </c>
      <c r="CI5">
        <v>3</v>
      </c>
      <c r="CK5" s="58" t="s">
        <v>378</v>
      </c>
      <c r="CL5">
        <v>0.68300000000000005</v>
      </c>
      <c r="CM5">
        <v>0.69589999999999996</v>
      </c>
      <c r="CN5">
        <v>0.67010000000000003</v>
      </c>
      <c r="CO5">
        <v>0.69030000000000002</v>
      </c>
      <c r="CP5">
        <f>Table_0__16[[#This Row],[2018]]-Table_0__16[[#This Row],[2017]]</f>
        <v>-7.2999999999999732E-3</v>
      </c>
      <c r="CQ5">
        <v>3</v>
      </c>
      <c r="CS5" t="s">
        <v>375</v>
      </c>
      <c r="CT5">
        <v>0.65249999999999997</v>
      </c>
      <c r="CU5">
        <v>0.62260000000000004</v>
      </c>
      <c r="CV5">
        <v>0.67920000000000003</v>
      </c>
      <c r="CW5">
        <v>0.56140000000000001</v>
      </c>
      <c r="CX5">
        <f>Table_0__17[[#This Row],[2018]]-Table_0__17[[#This Row],[2017]]</f>
        <v>9.1099999999999959E-2</v>
      </c>
      <c r="CY5">
        <v>3</v>
      </c>
      <c r="DA5" t="s">
        <v>375</v>
      </c>
      <c r="DB5">
        <v>0.74729999999999996</v>
      </c>
      <c r="DC5">
        <v>0.75</v>
      </c>
      <c r="DD5">
        <v>0.74470000000000003</v>
      </c>
      <c r="DE5">
        <v>0.68059999999999998</v>
      </c>
      <c r="DF5">
        <f>Table_0__18[[#This Row],[2018]]-Table_0__18[[#This Row],[2017]]</f>
        <v>6.6699999999999982E-2</v>
      </c>
      <c r="DG5">
        <v>3</v>
      </c>
    </row>
    <row r="6" spans="1:111" x14ac:dyDescent="0.25">
      <c r="A6" s="52" t="s">
        <v>172</v>
      </c>
      <c r="B6">
        <v>-2.1</v>
      </c>
      <c r="C6">
        <v>-0.9</v>
      </c>
      <c r="D6">
        <v>-3.2</v>
      </c>
      <c r="E6">
        <v>-11</v>
      </c>
      <c r="F6">
        <f>Table_0__5[[#This Row],[2018]]-Table_0__5[[#This Row],[2017]]</f>
        <v>8.9</v>
      </c>
      <c r="G6">
        <v>20</v>
      </c>
      <c r="I6" s="58" t="s">
        <v>389</v>
      </c>
      <c r="J6">
        <v>13.4</v>
      </c>
      <c r="K6">
        <v>13.7</v>
      </c>
      <c r="L6">
        <v>13.1</v>
      </c>
      <c r="M6">
        <v>17.399999999999999</v>
      </c>
      <c r="N6">
        <f>Table_0__6[[#This Row],[2017]]-Table_0__6[[#This Row],[2018]]</f>
        <v>3.9999999999999982</v>
      </c>
      <c r="O6">
        <v>4</v>
      </c>
      <c r="Q6" t="s">
        <v>373</v>
      </c>
      <c r="R6">
        <v>0.44600000000000001</v>
      </c>
      <c r="S6">
        <v>0.41199999999999998</v>
      </c>
      <c r="T6">
        <v>0.47</v>
      </c>
      <c r="U6">
        <v>0.34799999999999998</v>
      </c>
      <c r="V6">
        <f>Table_0__7[[#This Row],[2018]]-Table_0__7[[#This Row],[2017]]</f>
        <v>9.8000000000000032E-2</v>
      </c>
      <c r="W6">
        <v>4</v>
      </c>
      <c r="Y6" t="s">
        <v>373</v>
      </c>
      <c r="Z6">
        <v>0.1</v>
      </c>
      <c r="AA6">
        <v>1.7000000000000001E-2</v>
      </c>
      <c r="AB6">
        <v>0.15</v>
      </c>
      <c r="AC6">
        <v>7.4999999999999997E-2</v>
      </c>
      <c r="AD6">
        <f>Table_0__8[[#This Row],[2018]]-Table_0__8[[#This Row],[2017]]</f>
        <v>2.5000000000000008E-2</v>
      </c>
      <c r="AE6">
        <v>4</v>
      </c>
      <c r="AG6" t="s">
        <v>372</v>
      </c>
      <c r="AH6">
        <v>3</v>
      </c>
      <c r="AI6">
        <v>4.4000000000000004</v>
      </c>
      <c r="AJ6">
        <v>1.7</v>
      </c>
      <c r="AK6">
        <v>1.1000000000000001</v>
      </c>
      <c r="AL6">
        <f>Table_0__9[[#This Row],[2018]]-Table_0__9[[#This Row],[2017]]</f>
        <v>1.9</v>
      </c>
      <c r="AM6">
        <v>4</v>
      </c>
      <c r="AO6" t="s">
        <v>361</v>
      </c>
      <c r="AP6">
        <v>0.5292</v>
      </c>
      <c r="AQ6">
        <v>0.55669999999999997</v>
      </c>
      <c r="AR6">
        <v>0.50729999999999997</v>
      </c>
      <c r="AS6">
        <v>0.54669999999999996</v>
      </c>
      <c r="AT6">
        <f>Table_0__10[[#This Row],[2018]]-Table_0__10[[#This Row],[2017]]</f>
        <v>-1.749999999999996E-2</v>
      </c>
      <c r="AU6">
        <v>4</v>
      </c>
      <c r="AW6" t="s">
        <v>363</v>
      </c>
      <c r="AX6">
        <v>0.36699999999999999</v>
      </c>
      <c r="AY6">
        <v>0.38200000000000001</v>
      </c>
      <c r="AZ6">
        <v>0.35299999999999998</v>
      </c>
      <c r="BA6">
        <v>0.31</v>
      </c>
      <c r="BB6">
        <f>Table_0__11[[#This Row],[2018]]-Table_0__11[[#This Row],[2017]]</f>
        <v>5.6999999999999995E-2</v>
      </c>
      <c r="BC6">
        <v>4</v>
      </c>
      <c r="BE6" t="s">
        <v>362</v>
      </c>
      <c r="BF6">
        <v>406.5</v>
      </c>
      <c r="BG6">
        <v>438.1</v>
      </c>
      <c r="BH6">
        <v>378.1</v>
      </c>
      <c r="BI6">
        <v>405.4</v>
      </c>
      <c r="BJ6">
        <f>Table_0__12[[#This Row],[2018]]-Table_0__12[[#This Row],[2017]]</f>
        <v>1.1000000000000227</v>
      </c>
      <c r="BK6">
        <v>4</v>
      </c>
      <c r="BM6" t="s">
        <v>373</v>
      </c>
      <c r="BN6">
        <v>7.7</v>
      </c>
      <c r="BO6">
        <v>7.6</v>
      </c>
      <c r="BP6">
        <v>7.7</v>
      </c>
      <c r="BQ6">
        <v>7.6</v>
      </c>
      <c r="BR6">
        <f>Table_0__13[[#This Row],[2018]]-Table_0__13[[#This Row],[2017]]</f>
        <v>0.10000000000000053</v>
      </c>
      <c r="BS6">
        <v>4</v>
      </c>
      <c r="BU6" s="38" t="s">
        <v>379</v>
      </c>
      <c r="BV6">
        <v>11.7</v>
      </c>
      <c r="BW6">
        <v>10.9</v>
      </c>
      <c r="BX6">
        <v>12.5</v>
      </c>
      <c r="BY6">
        <v>10.8</v>
      </c>
      <c r="BZ6">
        <f>Table_0__14[[#This Row],[2018]]-Table_0__14[[#This Row],[2017]]</f>
        <v>0.89999999999999858</v>
      </c>
      <c r="CA6">
        <v>4</v>
      </c>
      <c r="CC6" t="s">
        <v>367</v>
      </c>
      <c r="CD6">
        <v>14.7</v>
      </c>
      <c r="CE6">
        <v>14.4</v>
      </c>
      <c r="CF6">
        <v>15</v>
      </c>
      <c r="CG6">
        <v>12.5</v>
      </c>
      <c r="CH6">
        <f>Table_0__15[[#This Row],[2018]]-Table_0__15[[#This Row],[2017]]</f>
        <v>2.1999999999999993</v>
      </c>
      <c r="CI6">
        <v>4</v>
      </c>
      <c r="CK6" t="s">
        <v>375</v>
      </c>
      <c r="CL6">
        <v>0.67610000000000003</v>
      </c>
      <c r="CM6">
        <v>0.66290000000000004</v>
      </c>
      <c r="CN6">
        <v>0.68969999999999998</v>
      </c>
      <c r="CO6">
        <v>0.60699999999999998</v>
      </c>
      <c r="CP6">
        <f>Table_0__16[[#This Row],[2018]]-Table_0__16[[#This Row],[2017]]</f>
        <v>6.910000000000005E-2</v>
      </c>
      <c r="CQ6">
        <v>4</v>
      </c>
      <c r="CS6" t="s">
        <v>370</v>
      </c>
      <c r="CT6">
        <v>0.64410000000000001</v>
      </c>
      <c r="CU6">
        <v>0.60440000000000005</v>
      </c>
      <c r="CV6">
        <v>0.68400000000000005</v>
      </c>
      <c r="CW6">
        <v>0.54069999999999996</v>
      </c>
      <c r="CX6">
        <f>Table_0__17[[#This Row],[2018]]-Table_0__17[[#This Row],[2017]]</f>
        <v>0.10340000000000005</v>
      </c>
      <c r="CY6">
        <v>4</v>
      </c>
      <c r="DA6" t="s">
        <v>361</v>
      </c>
      <c r="DB6">
        <v>0.73540000000000005</v>
      </c>
      <c r="DC6">
        <v>0.73270000000000002</v>
      </c>
      <c r="DD6">
        <v>0.7379</v>
      </c>
      <c r="DE6">
        <v>0.65390000000000004</v>
      </c>
      <c r="DF6">
        <f>Table_0__18[[#This Row],[2018]]-Table_0__18[[#This Row],[2017]]</f>
        <v>8.1500000000000017E-2</v>
      </c>
      <c r="DG6">
        <v>4</v>
      </c>
    </row>
    <row r="7" spans="1:111" x14ac:dyDescent="0.25">
      <c r="A7" s="58" t="s">
        <v>391</v>
      </c>
      <c r="B7">
        <v>-2.7</v>
      </c>
      <c r="C7">
        <v>-7.5</v>
      </c>
      <c r="D7">
        <v>2.1</v>
      </c>
      <c r="E7">
        <v>-8.9</v>
      </c>
      <c r="F7">
        <f>Table_0__5[[#This Row],[2018]]-Table_0__5[[#This Row],[2017]]</f>
        <v>6.2</v>
      </c>
      <c r="G7">
        <v>22</v>
      </c>
      <c r="I7" t="s">
        <v>363</v>
      </c>
      <c r="J7">
        <v>13.4</v>
      </c>
      <c r="K7">
        <v>12.5</v>
      </c>
      <c r="L7">
        <v>14.5</v>
      </c>
      <c r="M7">
        <v>12.5</v>
      </c>
      <c r="N7">
        <f>Table_0__6[[#This Row],[2017]]-Table_0__6[[#This Row],[2018]]</f>
        <v>-0.90000000000000036</v>
      </c>
      <c r="O7">
        <v>5</v>
      </c>
      <c r="Q7" t="s">
        <v>372</v>
      </c>
      <c r="R7">
        <v>0.42299999999999999</v>
      </c>
      <c r="S7">
        <v>0.443</v>
      </c>
      <c r="T7">
        <v>0.40400000000000003</v>
      </c>
      <c r="U7">
        <v>0.36299999999999999</v>
      </c>
      <c r="V7">
        <f>Table_0__7[[#This Row],[2018]]-Table_0__7[[#This Row],[2017]]</f>
        <v>0.06</v>
      </c>
      <c r="W7">
        <v>5</v>
      </c>
      <c r="Y7" t="s">
        <v>363</v>
      </c>
      <c r="Z7">
        <v>7.8E-2</v>
      </c>
      <c r="AA7">
        <v>4.9000000000000002E-2</v>
      </c>
      <c r="AB7">
        <v>9.4E-2</v>
      </c>
      <c r="AC7">
        <v>0.13700000000000001</v>
      </c>
      <c r="AD7">
        <f>Table_0__8[[#This Row],[2018]]-Table_0__8[[#This Row],[2017]]</f>
        <v>-5.9000000000000011E-2</v>
      </c>
      <c r="AE7">
        <v>5</v>
      </c>
      <c r="AG7" t="s">
        <v>377</v>
      </c>
      <c r="AH7">
        <v>2.6</v>
      </c>
      <c r="AI7">
        <v>3.7</v>
      </c>
      <c r="AJ7">
        <v>1.8</v>
      </c>
      <c r="AK7">
        <v>-2.4</v>
      </c>
      <c r="AL7">
        <f>Table_0__9[[#This Row],[2018]]-Table_0__9[[#This Row],[2017]]</f>
        <v>5</v>
      </c>
      <c r="AM7">
        <v>5</v>
      </c>
      <c r="AO7" t="s">
        <v>364</v>
      </c>
      <c r="AP7">
        <v>0.5282</v>
      </c>
      <c r="AQ7">
        <v>0.52790000000000004</v>
      </c>
      <c r="AR7">
        <v>0.52859999999999996</v>
      </c>
      <c r="AS7">
        <v>0.50919999999999999</v>
      </c>
      <c r="AT7">
        <f>Table_0__10[[#This Row],[2018]]-Table_0__10[[#This Row],[2017]]</f>
        <v>1.9000000000000017E-2</v>
      </c>
      <c r="AU7">
        <v>5</v>
      </c>
      <c r="AW7" t="s">
        <v>365</v>
      </c>
      <c r="AX7">
        <v>0.35699999999999998</v>
      </c>
      <c r="AY7">
        <v>0.36299999999999999</v>
      </c>
      <c r="AZ7">
        <v>0.35199999999999998</v>
      </c>
      <c r="BA7">
        <v>0.33300000000000002</v>
      </c>
      <c r="BB7">
        <f>Table_0__11[[#This Row],[2018]]-Table_0__11[[#This Row],[2017]]</f>
        <v>2.3999999999999966E-2</v>
      </c>
      <c r="BC7">
        <v>5</v>
      </c>
      <c r="BE7" t="s">
        <v>365</v>
      </c>
      <c r="BF7">
        <v>403.3</v>
      </c>
      <c r="BG7">
        <v>384.1</v>
      </c>
      <c r="BH7">
        <v>422.5</v>
      </c>
      <c r="BI7">
        <v>387.8</v>
      </c>
      <c r="BJ7">
        <f>Table_0__12[[#This Row],[2018]]-Table_0__12[[#This Row],[2017]]</f>
        <v>15.5</v>
      </c>
      <c r="BK7">
        <v>5</v>
      </c>
      <c r="BM7" t="s">
        <v>364</v>
      </c>
      <c r="BN7">
        <v>7.6</v>
      </c>
      <c r="BO7">
        <v>8.3000000000000007</v>
      </c>
      <c r="BP7">
        <v>6.8</v>
      </c>
      <c r="BQ7">
        <v>7.9</v>
      </c>
      <c r="BR7">
        <f>Table_0__13[[#This Row],[2018]]-Table_0__13[[#This Row],[2017]]</f>
        <v>-0.30000000000000071</v>
      </c>
      <c r="BS7">
        <v>5</v>
      </c>
      <c r="BU7" t="s">
        <v>373</v>
      </c>
      <c r="BV7">
        <v>11.5</v>
      </c>
      <c r="BW7">
        <v>11</v>
      </c>
      <c r="BX7">
        <v>12</v>
      </c>
      <c r="BY7">
        <v>12.1</v>
      </c>
      <c r="BZ7">
        <f>Table_0__14[[#This Row],[2018]]-Table_0__14[[#This Row],[2017]]</f>
        <v>-0.59999999999999964</v>
      </c>
      <c r="CA7">
        <v>5</v>
      </c>
      <c r="CC7" s="59" t="s">
        <v>390</v>
      </c>
      <c r="CD7">
        <v>14.5</v>
      </c>
      <c r="CE7">
        <v>15.4</v>
      </c>
      <c r="CF7">
        <v>13.8</v>
      </c>
      <c r="CG7">
        <v>9.1999999999999993</v>
      </c>
      <c r="CH7">
        <f>Table_0__15[[#This Row],[2018]]-Table_0__15[[#This Row],[2017]]</f>
        <v>5.3000000000000007</v>
      </c>
      <c r="CI7">
        <v>5</v>
      </c>
      <c r="CK7" t="s">
        <v>365</v>
      </c>
      <c r="CL7">
        <v>0.66400000000000003</v>
      </c>
      <c r="CM7">
        <v>0.63590000000000002</v>
      </c>
      <c r="CN7">
        <v>0.69069999999999998</v>
      </c>
      <c r="CO7">
        <v>0.63829999999999998</v>
      </c>
      <c r="CP7">
        <f>Table_0__16[[#This Row],[2018]]-Table_0__16[[#This Row],[2017]]</f>
        <v>2.5700000000000056E-2</v>
      </c>
      <c r="CQ7">
        <v>5</v>
      </c>
      <c r="CS7" s="58" t="s">
        <v>391</v>
      </c>
      <c r="CT7">
        <v>0.64019999999999999</v>
      </c>
      <c r="CU7">
        <v>0.66269999999999996</v>
      </c>
      <c r="CV7">
        <v>0.61670000000000003</v>
      </c>
      <c r="CW7">
        <v>0.61970000000000003</v>
      </c>
      <c r="CX7">
        <f>Table_0__17[[#This Row],[2018]]-Table_0__17[[#This Row],[2017]]</f>
        <v>2.0499999999999963E-2</v>
      </c>
      <c r="CY7">
        <v>5</v>
      </c>
      <c r="DA7" t="s">
        <v>370</v>
      </c>
      <c r="DB7">
        <v>0.73</v>
      </c>
      <c r="DC7">
        <v>0.66839999999999999</v>
      </c>
      <c r="DD7">
        <v>0.79090000000000005</v>
      </c>
      <c r="DE7">
        <v>0.67079999999999995</v>
      </c>
      <c r="DF7">
        <f>Table_0__18[[#This Row],[2018]]-Table_0__18[[#This Row],[2017]]</f>
        <v>5.920000000000003E-2</v>
      </c>
      <c r="DG7">
        <v>5</v>
      </c>
    </row>
    <row r="8" spans="1:111" x14ac:dyDescent="0.25">
      <c r="A8" s="60" t="s">
        <v>386</v>
      </c>
      <c r="B8">
        <v>-1.2</v>
      </c>
      <c r="C8">
        <v>-1.6</v>
      </c>
      <c r="D8">
        <v>-0.9</v>
      </c>
      <c r="E8">
        <v>-5.8</v>
      </c>
      <c r="F8">
        <f>Table_0__5[[#This Row],[2018]]-Table_0__5[[#This Row],[2017]]</f>
        <v>4.5999999999999996</v>
      </c>
      <c r="G8">
        <v>18</v>
      </c>
      <c r="I8" t="s">
        <v>385</v>
      </c>
      <c r="J8">
        <v>13.5</v>
      </c>
      <c r="K8">
        <v>13.7</v>
      </c>
      <c r="L8">
        <v>13.3</v>
      </c>
      <c r="M8">
        <v>15.5</v>
      </c>
      <c r="N8">
        <f>Table_0__6[[#This Row],[2017]]-Table_0__6[[#This Row],[2018]]</f>
        <v>2</v>
      </c>
      <c r="O8">
        <v>6</v>
      </c>
      <c r="Q8" t="s">
        <v>375</v>
      </c>
      <c r="R8">
        <v>0.41</v>
      </c>
      <c r="S8">
        <v>0.495</v>
      </c>
      <c r="T8">
        <v>0.33400000000000002</v>
      </c>
      <c r="U8">
        <v>0.34899999999999998</v>
      </c>
      <c r="V8">
        <f>Table_0__7[[#This Row],[2018]]-Table_0__7[[#This Row],[2017]]</f>
        <v>6.0999999999999999E-2</v>
      </c>
      <c r="W8">
        <v>6</v>
      </c>
      <c r="Y8" t="s">
        <v>362</v>
      </c>
      <c r="Z8">
        <v>7.0999999999999994E-2</v>
      </c>
      <c r="AA8">
        <v>0.182</v>
      </c>
      <c r="AB8">
        <v>-3.3000000000000002E-2</v>
      </c>
      <c r="AC8">
        <v>0.126</v>
      </c>
      <c r="AD8">
        <f>Table_0__8[[#This Row],[2018]]-Table_0__8[[#This Row],[2017]]</f>
        <v>-5.5000000000000007E-2</v>
      </c>
      <c r="AE8">
        <v>6</v>
      </c>
      <c r="AG8" t="s">
        <v>362</v>
      </c>
      <c r="AH8">
        <v>2.5</v>
      </c>
      <c r="AI8">
        <v>5</v>
      </c>
      <c r="AJ8">
        <v>-0.4</v>
      </c>
      <c r="AK8">
        <v>5</v>
      </c>
      <c r="AL8">
        <f>Table_0__9[[#This Row],[2018]]-Table_0__9[[#This Row],[2017]]</f>
        <v>-2.5</v>
      </c>
      <c r="AM8">
        <v>6</v>
      </c>
      <c r="AO8" t="s">
        <v>368</v>
      </c>
      <c r="AP8">
        <v>0.52329999999999999</v>
      </c>
      <c r="AQ8">
        <v>0.51149999999999995</v>
      </c>
      <c r="AR8">
        <v>0.53500000000000003</v>
      </c>
      <c r="AS8">
        <v>0.49659999999999999</v>
      </c>
      <c r="AT8">
        <f>Table_0__10[[#This Row],[2018]]-Table_0__10[[#This Row],[2017]]</f>
        <v>2.6700000000000002E-2</v>
      </c>
      <c r="AU8">
        <v>6</v>
      </c>
      <c r="AW8" t="s">
        <v>371</v>
      </c>
      <c r="AX8">
        <v>0.35199999999999998</v>
      </c>
      <c r="AY8">
        <v>0.34200000000000003</v>
      </c>
      <c r="AZ8">
        <v>0.36199999999999999</v>
      </c>
      <c r="BA8">
        <v>0.314</v>
      </c>
      <c r="BB8">
        <f>Table_0__11[[#This Row],[2018]]-Table_0__11[[#This Row],[2017]]</f>
        <v>3.7999999999999978E-2</v>
      </c>
      <c r="BC8">
        <v>6</v>
      </c>
      <c r="BE8" t="s">
        <v>375</v>
      </c>
      <c r="BF8">
        <v>389.1</v>
      </c>
      <c r="BG8">
        <v>388</v>
      </c>
      <c r="BH8">
        <v>390.2</v>
      </c>
      <c r="BI8">
        <v>357.8</v>
      </c>
      <c r="BJ8">
        <f>Table_0__12[[#This Row],[2018]]-Table_0__12[[#This Row],[2017]]</f>
        <v>31.300000000000011</v>
      </c>
      <c r="BK8">
        <v>6</v>
      </c>
      <c r="BM8" t="s">
        <v>375</v>
      </c>
      <c r="BN8">
        <v>7.5</v>
      </c>
      <c r="BO8">
        <v>8.3000000000000007</v>
      </c>
      <c r="BP8">
        <v>6.9</v>
      </c>
      <c r="BQ8">
        <v>7.4</v>
      </c>
      <c r="BR8">
        <f>Table_0__13[[#This Row],[2018]]-Table_0__13[[#This Row],[2017]]</f>
        <v>9.9999999999999645E-2</v>
      </c>
      <c r="BS8">
        <v>6</v>
      </c>
      <c r="BU8" s="52" t="s">
        <v>172</v>
      </c>
      <c r="BV8">
        <v>11.4</v>
      </c>
      <c r="BW8">
        <v>11</v>
      </c>
      <c r="BX8">
        <v>11.7</v>
      </c>
      <c r="BY8">
        <v>10.3</v>
      </c>
      <c r="BZ8">
        <f>Table_0__14[[#This Row],[2018]]-Table_0__14[[#This Row],[2017]]</f>
        <v>1.0999999999999996</v>
      </c>
      <c r="CA8">
        <v>6</v>
      </c>
      <c r="CC8" t="s">
        <v>363</v>
      </c>
      <c r="CD8">
        <v>14.3</v>
      </c>
      <c r="CE8">
        <v>16.600000000000001</v>
      </c>
      <c r="CF8">
        <v>12.3</v>
      </c>
      <c r="CG8">
        <v>11.6</v>
      </c>
      <c r="CH8">
        <f>Table_0__15[[#This Row],[2018]]-Table_0__15[[#This Row],[2017]]</f>
        <v>2.7000000000000011</v>
      </c>
      <c r="CI8">
        <v>6</v>
      </c>
      <c r="CK8" t="s">
        <v>382</v>
      </c>
      <c r="CL8">
        <v>0.65669999999999995</v>
      </c>
      <c r="CM8">
        <v>0.65749999999999997</v>
      </c>
      <c r="CN8">
        <v>0.65580000000000005</v>
      </c>
      <c r="CO8">
        <v>0.62019999999999997</v>
      </c>
      <c r="CP8">
        <f>Table_0__16[[#This Row],[2018]]-Table_0__16[[#This Row],[2017]]</f>
        <v>3.6499999999999977E-2</v>
      </c>
      <c r="CQ8">
        <v>6</v>
      </c>
      <c r="CS8" s="58" t="s">
        <v>378</v>
      </c>
      <c r="CT8">
        <v>0.63129999999999997</v>
      </c>
      <c r="CU8">
        <v>0.63529999999999998</v>
      </c>
      <c r="CV8">
        <v>0.62719999999999998</v>
      </c>
      <c r="CW8">
        <v>0.62319999999999998</v>
      </c>
      <c r="CX8">
        <f>Table_0__17[[#This Row],[2018]]-Table_0__17[[#This Row],[2017]]</f>
        <v>8.0999999999999961E-3</v>
      </c>
      <c r="CY8">
        <v>6</v>
      </c>
      <c r="DA8" t="s">
        <v>367</v>
      </c>
      <c r="DB8">
        <v>0.72440000000000004</v>
      </c>
      <c r="DC8">
        <v>0.73260000000000003</v>
      </c>
      <c r="DD8">
        <v>0.71560000000000001</v>
      </c>
      <c r="DE8">
        <v>0.68859999999999999</v>
      </c>
      <c r="DF8">
        <f>Table_0__18[[#This Row],[2018]]-Table_0__18[[#This Row],[2017]]</f>
        <v>3.5800000000000054E-2</v>
      </c>
      <c r="DG8">
        <v>6</v>
      </c>
    </row>
    <row r="9" spans="1:111" x14ac:dyDescent="0.25">
      <c r="A9" s="60" t="s">
        <v>367</v>
      </c>
      <c r="B9">
        <v>8.6999999999999993</v>
      </c>
      <c r="C9">
        <v>12.7</v>
      </c>
      <c r="D9">
        <v>3.6</v>
      </c>
      <c r="E9">
        <v>4.4000000000000004</v>
      </c>
      <c r="F9">
        <f>Table_0__5[[#This Row],[2018]]-Table_0__5[[#This Row],[2017]]</f>
        <v>4.2999999999999989</v>
      </c>
      <c r="G9">
        <v>1</v>
      </c>
      <c r="I9" t="s">
        <v>373</v>
      </c>
      <c r="J9">
        <v>13.7</v>
      </c>
      <c r="K9">
        <v>14.5</v>
      </c>
      <c r="L9">
        <v>13.1</v>
      </c>
      <c r="M9">
        <v>17</v>
      </c>
      <c r="N9">
        <f>Table_0__6[[#This Row],[2017]]-Table_0__6[[#This Row],[2018]]</f>
        <v>3.3000000000000007</v>
      </c>
      <c r="O9">
        <v>7</v>
      </c>
      <c r="Q9" s="58" t="s">
        <v>389</v>
      </c>
      <c r="R9">
        <v>0.40500000000000003</v>
      </c>
      <c r="S9">
        <v>0.41799999999999998</v>
      </c>
      <c r="T9">
        <v>0.39</v>
      </c>
      <c r="U9">
        <v>0.28299999999999997</v>
      </c>
      <c r="V9">
        <f>Table_0__7[[#This Row],[2018]]-Table_0__7[[#This Row],[2017]]</f>
        <v>0.12200000000000005</v>
      </c>
      <c r="W9">
        <v>7</v>
      </c>
      <c r="Y9" t="s">
        <v>377</v>
      </c>
      <c r="Z9">
        <v>0.06</v>
      </c>
      <c r="AA9">
        <v>6.0999999999999999E-2</v>
      </c>
      <c r="AB9">
        <v>6.0999999999999999E-2</v>
      </c>
      <c r="AC9">
        <v>-0.11899999999999999</v>
      </c>
      <c r="AD9">
        <f>Table_0__8[[#This Row],[2018]]-Table_0__8[[#This Row],[2017]]</f>
        <v>0.17899999999999999</v>
      </c>
      <c r="AE9">
        <v>7</v>
      </c>
      <c r="AG9" t="s">
        <v>373</v>
      </c>
      <c r="AH9">
        <v>2</v>
      </c>
      <c r="AI9">
        <v>-0.3</v>
      </c>
      <c r="AJ9">
        <v>3.5</v>
      </c>
      <c r="AK9">
        <v>2.2999999999999998</v>
      </c>
      <c r="AL9">
        <f>Table_0__9[[#This Row],[2018]]-Table_0__9[[#This Row],[2017]]</f>
        <v>-0.29999999999999982</v>
      </c>
      <c r="AM9">
        <v>7</v>
      </c>
      <c r="AO9" t="s">
        <v>372</v>
      </c>
      <c r="AP9">
        <v>0.51590000000000003</v>
      </c>
      <c r="AQ9">
        <v>0.53480000000000005</v>
      </c>
      <c r="AR9">
        <v>0.499</v>
      </c>
      <c r="AS9">
        <v>0.48870000000000002</v>
      </c>
      <c r="AT9">
        <f>Table_0__10[[#This Row],[2018]]-Table_0__10[[#This Row],[2017]]</f>
        <v>2.7200000000000002E-2</v>
      </c>
      <c r="AU9">
        <v>7</v>
      </c>
      <c r="AW9" t="s">
        <v>375</v>
      </c>
      <c r="AX9">
        <v>0.34899999999999998</v>
      </c>
      <c r="AY9">
        <v>0.373</v>
      </c>
      <c r="AZ9">
        <v>0.32600000000000001</v>
      </c>
      <c r="BA9">
        <v>0.33100000000000002</v>
      </c>
      <c r="BB9">
        <f>Table_0__11[[#This Row],[2018]]-Table_0__11[[#This Row],[2017]]</f>
        <v>1.799999999999996E-2</v>
      </c>
      <c r="BC9">
        <v>7</v>
      </c>
      <c r="BE9" s="59" t="s">
        <v>390</v>
      </c>
      <c r="BF9">
        <v>381.5</v>
      </c>
      <c r="BG9">
        <v>403</v>
      </c>
      <c r="BH9">
        <v>364.3</v>
      </c>
      <c r="BI9">
        <v>284.60000000000002</v>
      </c>
      <c r="BJ9">
        <f>Table_0__12[[#This Row],[2018]]-Table_0__12[[#This Row],[2017]]</f>
        <v>96.899999999999977</v>
      </c>
      <c r="BK9">
        <v>7</v>
      </c>
      <c r="BM9" t="s">
        <v>362</v>
      </c>
      <c r="BN9">
        <v>7.4</v>
      </c>
      <c r="BO9">
        <v>7.8</v>
      </c>
      <c r="BP9">
        <v>7.1</v>
      </c>
      <c r="BQ9">
        <v>7.6</v>
      </c>
      <c r="BR9">
        <f>Table_0__13[[#This Row],[2018]]-Table_0__13[[#This Row],[2017]]</f>
        <v>-0.19999999999999929</v>
      </c>
      <c r="BS9">
        <v>7</v>
      </c>
      <c r="BU9" t="s">
        <v>362</v>
      </c>
      <c r="BV9">
        <v>11.2</v>
      </c>
      <c r="BW9">
        <v>11.3</v>
      </c>
      <c r="BX9">
        <v>11.2</v>
      </c>
      <c r="BY9">
        <v>11.6</v>
      </c>
      <c r="BZ9">
        <f>Table_0__14[[#This Row],[2018]]-Table_0__14[[#This Row],[2017]]</f>
        <v>-0.40000000000000036</v>
      </c>
      <c r="CA9">
        <v>7</v>
      </c>
      <c r="CC9" t="s">
        <v>361</v>
      </c>
      <c r="CD9">
        <v>13.8</v>
      </c>
      <c r="CE9">
        <v>14.2</v>
      </c>
      <c r="CF9">
        <v>13.5</v>
      </c>
      <c r="CG9">
        <v>12.8</v>
      </c>
      <c r="CH9">
        <f>Table_0__15[[#This Row],[2018]]-Table_0__15[[#This Row],[2017]]</f>
        <v>1</v>
      </c>
      <c r="CI9">
        <v>7</v>
      </c>
      <c r="CK9" t="s">
        <v>361</v>
      </c>
      <c r="CL9">
        <v>0.65180000000000005</v>
      </c>
      <c r="CM9">
        <v>0.62980000000000003</v>
      </c>
      <c r="CN9">
        <v>0.67159999999999997</v>
      </c>
      <c r="CO9">
        <v>0.58979999999999999</v>
      </c>
      <c r="CP9">
        <f>Table_0__16[[#This Row],[2018]]-Table_0__16[[#This Row],[2017]]</f>
        <v>6.2000000000000055E-2</v>
      </c>
      <c r="CQ9">
        <v>7</v>
      </c>
      <c r="CS9" t="s">
        <v>361</v>
      </c>
      <c r="CT9">
        <v>0.61770000000000003</v>
      </c>
      <c r="CU9">
        <v>0.61439999999999995</v>
      </c>
      <c r="CV9">
        <v>0.62060000000000004</v>
      </c>
      <c r="CW9">
        <v>0.55779999999999996</v>
      </c>
      <c r="CX9">
        <f>Table_0__17[[#This Row],[2018]]-Table_0__17[[#This Row],[2017]]</f>
        <v>5.9900000000000064E-2</v>
      </c>
      <c r="CY9">
        <v>7</v>
      </c>
      <c r="DA9" s="38" t="s">
        <v>381</v>
      </c>
      <c r="DB9">
        <v>0.7177</v>
      </c>
      <c r="DC9">
        <v>0.68300000000000005</v>
      </c>
      <c r="DD9">
        <v>0.74990000000000001</v>
      </c>
      <c r="DE9">
        <v>0.64749999999999996</v>
      </c>
      <c r="DF9">
        <f>Table_0__18[[#This Row],[2018]]-Table_0__18[[#This Row],[2017]]</f>
        <v>7.020000000000004E-2</v>
      </c>
      <c r="DG9">
        <v>7</v>
      </c>
    </row>
    <row r="10" spans="1:111" x14ac:dyDescent="0.25">
      <c r="A10" s="58" t="s">
        <v>380</v>
      </c>
      <c r="B10">
        <v>0.4</v>
      </c>
      <c r="C10">
        <v>3.4</v>
      </c>
      <c r="D10">
        <v>-2.5</v>
      </c>
      <c r="E10">
        <v>-2.2999999999999998</v>
      </c>
      <c r="F10">
        <f>Table_0__5[[#This Row],[2018]]-Table_0__5[[#This Row],[2017]]</f>
        <v>2.6999999999999997</v>
      </c>
      <c r="G10">
        <v>15</v>
      </c>
      <c r="I10" t="s">
        <v>383</v>
      </c>
      <c r="J10">
        <v>14.4</v>
      </c>
      <c r="K10">
        <v>14.6</v>
      </c>
      <c r="L10">
        <v>14.1</v>
      </c>
      <c r="M10">
        <v>16.399999999999999</v>
      </c>
      <c r="N10">
        <f>Table_0__6[[#This Row],[2017]]-Table_0__6[[#This Row],[2018]]</f>
        <v>1.9999999999999982</v>
      </c>
      <c r="O10">
        <v>8</v>
      </c>
      <c r="Q10" t="s">
        <v>365</v>
      </c>
      <c r="R10">
        <v>0.40500000000000003</v>
      </c>
      <c r="S10">
        <v>0.47299999999999998</v>
      </c>
      <c r="T10">
        <v>0.34100000000000003</v>
      </c>
      <c r="U10">
        <v>0.39700000000000002</v>
      </c>
      <c r="V10">
        <f>Table_0__7[[#This Row],[2018]]-Table_0__7[[#This Row],[2017]]</f>
        <v>8.0000000000000071E-3</v>
      </c>
      <c r="W10">
        <v>8</v>
      </c>
      <c r="Y10" t="s">
        <v>372</v>
      </c>
      <c r="Z10">
        <v>0.06</v>
      </c>
      <c r="AA10">
        <v>7.6999999999999999E-2</v>
      </c>
      <c r="AB10">
        <v>4.3999999999999997E-2</v>
      </c>
      <c r="AC10">
        <v>4.5999999999999999E-2</v>
      </c>
      <c r="AD10">
        <f>Table_0__8[[#This Row],[2018]]-Table_0__8[[#This Row],[2017]]</f>
        <v>1.3999999999999999E-2</v>
      </c>
      <c r="AE10">
        <v>8</v>
      </c>
      <c r="AG10" t="s">
        <v>363</v>
      </c>
      <c r="AH10">
        <v>1.9</v>
      </c>
      <c r="AI10">
        <v>1</v>
      </c>
      <c r="AJ10">
        <v>3</v>
      </c>
      <c r="AK10">
        <v>3.7</v>
      </c>
      <c r="AL10">
        <f>Table_0__9[[#This Row],[2018]]-Table_0__9[[#This Row],[2017]]</f>
        <v>-1.8000000000000003</v>
      </c>
      <c r="AM10">
        <v>8</v>
      </c>
      <c r="AO10" t="s">
        <v>363</v>
      </c>
      <c r="AP10">
        <v>0.51280000000000003</v>
      </c>
      <c r="AQ10">
        <v>0.53059999999999996</v>
      </c>
      <c r="AR10">
        <v>0.49680000000000002</v>
      </c>
      <c r="AS10">
        <v>0.49419999999999997</v>
      </c>
      <c r="AT10">
        <f>Table_0__10[[#This Row],[2018]]-Table_0__10[[#This Row],[2017]]</f>
        <v>1.8600000000000061E-2</v>
      </c>
      <c r="AU10">
        <v>8</v>
      </c>
      <c r="AW10" t="s">
        <v>373</v>
      </c>
      <c r="AX10">
        <v>0.34799999999999998</v>
      </c>
      <c r="AY10">
        <v>0.35499999999999998</v>
      </c>
      <c r="AZ10">
        <v>0.34300000000000003</v>
      </c>
      <c r="BA10">
        <v>0.33</v>
      </c>
      <c r="BB10">
        <f>Table_0__11[[#This Row],[2018]]-Table_0__11[[#This Row],[2017]]</f>
        <v>1.799999999999996E-2</v>
      </c>
      <c r="BC10">
        <v>8</v>
      </c>
      <c r="BE10" t="s">
        <v>364</v>
      </c>
      <c r="BF10">
        <v>376.5</v>
      </c>
      <c r="BG10">
        <v>391.6</v>
      </c>
      <c r="BH10">
        <v>357.6</v>
      </c>
      <c r="BI10">
        <v>390.4</v>
      </c>
      <c r="BJ10">
        <f>Table_0__12[[#This Row],[2018]]-Table_0__12[[#This Row],[2017]]</f>
        <v>-13.899999999999977</v>
      </c>
      <c r="BK10">
        <v>8</v>
      </c>
      <c r="BM10" s="38" t="s">
        <v>379</v>
      </c>
      <c r="BN10">
        <v>7.3</v>
      </c>
      <c r="BO10">
        <v>7</v>
      </c>
      <c r="BP10">
        <v>7.5</v>
      </c>
      <c r="BQ10">
        <v>6.5</v>
      </c>
      <c r="BR10">
        <f>Table_0__13[[#This Row],[2018]]-Table_0__13[[#This Row],[2017]]</f>
        <v>0.79999999999999982</v>
      </c>
      <c r="BS10">
        <v>8</v>
      </c>
      <c r="BU10" t="s">
        <v>372</v>
      </c>
      <c r="BV10">
        <v>11.1</v>
      </c>
      <c r="BW10">
        <v>10.7</v>
      </c>
      <c r="BX10">
        <v>11.5</v>
      </c>
      <c r="BY10">
        <v>10.8</v>
      </c>
      <c r="BZ10">
        <f>Table_0__14[[#This Row],[2018]]-Table_0__14[[#This Row],[2017]]</f>
        <v>0.29999999999999893</v>
      </c>
      <c r="CA10">
        <v>8</v>
      </c>
      <c r="CC10" t="s">
        <v>370</v>
      </c>
      <c r="CD10">
        <v>13.6</v>
      </c>
      <c r="CE10">
        <v>13.4</v>
      </c>
      <c r="CF10">
        <v>13.9</v>
      </c>
      <c r="CG10">
        <v>12.5</v>
      </c>
      <c r="CH10">
        <f>Table_0__15[[#This Row],[2018]]-Table_0__15[[#This Row],[2017]]</f>
        <v>1.0999999999999996</v>
      </c>
      <c r="CI10">
        <v>8</v>
      </c>
      <c r="CK10" t="s">
        <v>373</v>
      </c>
      <c r="CL10">
        <v>0.63370000000000004</v>
      </c>
      <c r="CM10">
        <v>0.65620000000000001</v>
      </c>
      <c r="CN10">
        <v>0.61680000000000001</v>
      </c>
      <c r="CO10">
        <v>0.65280000000000005</v>
      </c>
      <c r="CP10">
        <f>Table_0__16[[#This Row],[2018]]-Table_0__16[[#This Row],[2017]]</f>
        <v>-1.9100000000000006E-2</v>
      </c>
      <c r="CQ10">
        <v>8</v>
      </c>
      <c r="CS10" t="s">
        <v>385</v>
      </c>
      <c r="CT10">
        <v>0.61729999999999996</v>
      </c>
      <c r="CU10">
        <v>0.61040000000000005</v>
      </c>
      <c r="CV10">
        <v>0.625</v>
      </c>
      <c r="CW10">
        <v>0.59330000000000005</v>
      </c>
      <c r="CX10">
        <f>Table_0__17[[#This Row],[2018]]-Table_0__17[[#This Row],[2017]]</f>
        <v>2.399999999999991E-2</v>
      </c>
      <c r="CY10">
        <v>8</v>
      </c>
      <c r="DA10" s="58" t="s">
        <v>391</v>
      </c>
      <c r="DB10">
        <v>0.71040000000000003</v>
      </c>
      <c r="DC10">
        <v>0.6855</v>
      </c>
      <c r="DD10">
        <v>0.73319999999999996</v>
      </c>
      <c r="DE10">
        <v>0.69189999999999996</v>
      </c>
      <c r="DF10">
        <f>Table_0__18[[#This Row],[2018]]-Table_0__18[[#This Row],[2017]]</f>
        <v>1.8500000000000072E-2</v>
      </c>
      <c r="DG10">
        <v>8</v>
      </c>
    </row>
    <row r="11" spans="1:111" x14ac:dyDescent="0.25">
      <c r="A11" s="38" t="s">
        <v>381</v>
      </c>
      <c r="B11">
        <v>-1.5</v>
      </c>
      <c r="C11">
        <v>3.1</v>
      </c>
      <c r="D11">
        <v>-6.1</v>
      </c>
      <c r="E11">
        <v>-4</v>
      </c>
      <c r="F11">
        <f>Table_0__5[[#This Row],[2018]]-Table_0__5[[#This Row],[2017]]</f>
        <v>2.5</v>
      </c>
      <c r="G11">
        <v>19</v>
      </c>
      <c r="I11" t="s">
        <v>388</v>
      </c>
      <c r="J11">
        <v>14.5</v>
      </c>
      <c r="K11">
        <v>13.8</v>
      </c>
      <c r="L11">
        <v>15.5</v>
      </c>
      <c r="M11">
        <v>17.5</v>
      </c>
      <c r="N11">
        <f>Table_0__6[[#This Row],[2017]]-Table_0__6[[#This Row],[2018]]</f>
        <v>3</v>
      </c>
      <c r="O11">
        <v>9</v>
      </c>
      <c r="Q11" t="s">
        <v>362</v>
      </c>
      <c r="R11">
        <v>0.40100000000000002</v>
      </c>
      <c r="S11">
        <v>0.47199999999999998</v>
      </c>
      <c r="T11">
        <v>0.33300000000000002</v>
      </c>
      <c r="U11">
        <v>0.42899999999999999</v>
      </c>
      <c r="V11">
        <f>Table_0__7[[#This Row],[2018]]-Table_0__7[[#This Row],[2017]]</f>
        <v>-2.7999999999999969E-2</v>
      </c>
      <c r="W11">
        <v>9</v>
      </c>
      <c r="Y11" s="59" t="s">
        <v>390</v>
      </c>
      <c r="Z11">
        <v>5.8000000000000003E-2</v>
      </c>
      <c r="AA11">
        <v>0.128</v>
      </c>
      <c r="AB11">
        <v>3.0000000000000001E-3</v>
      </c>
      <c r="AC11">
        <v>-0.129</v>
      </c>
      <c r="AD11">
        <f>Table_0__8[[#This Row],[2018]]-Table_0__8[[#This Row],[2017]]</f>
        <v>0.187</v>
      </c>
      <c r="AE11">
        <v>9</v>
      </c>
      <c r="AG11" s="59" t="s">
        <v>390</v>
      </c>
      <c r="AH11">
        <v>1.5</v>
      </c>
      <c r="AI11">
        <v>3.6</v>
      </c>
      <c r="AJ11">
        <v>-0.4</v>
      </c>
      <c r="AK11">
        <v>-2.8</v>
      </c>
      <c r="AL11">
        <f>Table_0__9[[#This Row],[2018]]-Table_0__9[[#This Row],[2017]]</f>
        <v>4.3</v>
      </c>
      <c r="AM11">
        <v>9</v>
      </c>
      <c r="AO11" t="s">
        <v>371</v>
      </c>
      <c r="AP11">
        <v>0.5121</v>
      </c>
      <c r="AQ11">
        <v>0.53520000000000001</v>
      </c>
      <c r="AR11">
        <v>0.48899999999999999</v>
      </c>
      <c r="AS11">
        <v>0.53959999999999997</v>
      </c>
      <c r="AT11">
        <f>Table_0__10[[#This Row],[2018]]-Table_0__10[[#This Row],[2017]]</f>
        <v>-2.7499999999999969E-2</v>
      </c>
      <c r="AU11">
        <v>9</v>
      </c>
      <c r="AW11" s="59" t="s">
        <v>390</v>
      </c>
      <c r="AX11">
        <v>0.34599999999999997</v>
      </c>
      <c r="AY11">
        <v>0.37</v>
      </c>
      <c r="AZ11">
        <v>0.32700000000000001</v>
      </c>
      <c r="BA11">
        <v>0.26900000000000002</v>
      </c>
      <c r="BB11">
        <f>Table_0__11[[#This Row],[2018]]-Table_0__11[[#This Row],[2017]]</f>
        <v>7.6999999999999957E-2</v>
      </c>
      <c r="BC11">
        <v>9</v>
      </c>
      <c r="BE11" t="s">
        <v>371</v>
      </c>
      <c r="BF11">
        <v>373.2</v>
      </c>
      <c r="BG11">
        <v>371.5</v>
      </c>
      <c r="BH11">
        <v>375</v>
      </c>
      <c r="BI11">
        <v>328.9</v>
      </c>
      <c r="BJ11">
        <f>Table_0__12[[#This Row],[2018]]-Table_0__12[[#This Row],[2017]]</f>
        <v>44.300000000000011</v>
      </c>
      <c r="BK11">
        <v>9</v>
      </c>
      <c r="BM11" t="s">
        <v>372</v>
      </c>
      <c r="BN11">
        <v>7.3</v>
      </c>
      <c r="BO11">
        <v>6.7</v>
      </c>
      <c r="BP11">
        <v>7.8</v>
      </c>
      <c r="BQ11">
        <v>6.6</v>
      </c>
      <c r="BR11">
        <f>Table_0__13[[#This Row],[2018]]-Table_0__13[[#This Row],[2017]]</f>
        <v>0.70000000000000018</v>
      </c>
      <c r="BS11">
        <v>9</v>
      </c>
      <c r="BU11" t="s">
        <v>375</v>
      </c>
      <c r="BV11">
        <v>10.9</v>
      </c>
      <c r="BW11">
        <v>11.5</v>
      </c>
      <c r="BX11">
        <v>10.3</v>
      </c>
      <c r="BY11">
        <v>11.4</v>
      </c>
      <c r="BZ11">
        <f>Table_0__14[[#This Row],[2018]]-Table_0__14[[#This Row],[2017]]</f>
        <v>-0.5</v>
      </c>
      <c r="CA11">
        <v>9</v>
      </c>
      <c r="CC11" t="s">
        <v>362</v>
      </c>
      <c r="CD11">
        <v>13.5</v>
      </c>
      <c r="CE11">
        <v>13.8</v>
      </c>
      <c r="CF11">
        <v>13.2</v>
      </c>
      <c r="CG11">
        <v>15.3</v>
      </c>
      <c r="CH11">
        <f>Table_0__15[[#This Row],[2018]]-Table_0__15[[#This Row],[2017]]</f>
        <v>-1.8000000000000007</v>
      </c>
      <c r="CI11">
        <v>9</v>
      </c>
      <c r="CK11" s="59" t="s">
        <v>390</v>
      </c>
      <c r="CL11">
        <v>0.63349999999999995</v>
      </c>
      <c r="CM11">
        <v>0.63080000000000003</v>
      </c>
      <c r="CN11">
        <v>0.63590000000000002</v>
      </c>
      <c r="CO11">
        <v>0.55430000000000001</v>
      </c>
      <c r="CP11">
        <f>Table_0__16[[#This Row],[2018]]-Table_0__16[[#This Row],[2017]]</f>
        <v>7.9199999999999937E-2</v>
      </c>
      <c r="CQ11">
        <v>9</v>
      </c>
      <c r="CS11" s="59" t="s">
        <v>390</v>
      </c>
      <c r="CT11">
        <v>0.61599999999999999</v>
      </c>
      <c r="CU11">
        <v>0.60529999999999995</v>
      </c>
      <c r="CV11">
        <v>0.62439999999999996</v>
      </c>
      <c r="CW11">
        <v>0.54630000000000001</v>
      </c>
      <c r="CX11">
        <f>Table_0__17[[#This Row],[2018]]-Table_0__17[[#This Row],[2017]]</f>
        <v>6.9699999999999984E-2</v>
      </c>
      <c r="CY11">
        <v>9</v>
      </c>
      <c r="DA11" s="59" t="s">
        <v>390</v>
      </c>
      <c r="DB11">
        <v>0.70799999999999996</v>
      </c>
      <c r="DC11">
        <v>0.73199999999999998</v>
      </c>
      <c r="DD11">
        <v>0.68679999999999997</v>
      </c>
      <c r="DE11">
        <v>0.63519999999999999</v>
      </c>
      <c r="DF11">
        <f>Table_0__18[[#This Row],[2018]]-Table_0__18[[#This Row],[2017]]</f>
        <v>7.2799999999999976E-2</v>
      </c>
      <c r="DG11">
        <v>9</v>
      </c>
    </row>
    <row r="12" spans="1:111" x14ac:dyDescent="0.25">
      <c r="A12" t="s">
        <v>372</v>
      </c>
      <c r="B12">
        <v>4.5999999999999996</v>
      </c>
      <c r="C12">
        <v>6.9</v>
      </c>
      <c r="D12">
        <v>2.7</v>
      </c>
      <c r="E12">
        <v>2.1</v>
      </c>
      <c r="F12">
        <f>Table_0__5[[#This Row],[2018]]-Table_0__5[[#This Row],[2017]]</f>
        <v>2.4999999999999996</v>
      </c>
      <c r="G12">
        <v>9</v>
      </c>
      <c r="I12" s="59" t="s">
        <v>390</v>
      </c>
      <c r="J12">
        <v>14.7</v>
      </c>
      <c r="K12">
        <v>13.5</v>
      </c>
      <c r="L12">
        <v>16</v>
      </c>
      <c r="M12">
        <v>17.3</v>
      </c>
      <c r="N12">
        <f>Table_0__6[[#This Row],[2017]]-Table_0__6[[#This Row],[2018]]</f>
        <v>2.6000000000000014</v>
      </c>
      <c r="O12">
        <v>10</v>
      </c>
      <c r="Q12" s="59" t="s">
        <v>390</v>
      </c>
      <c r="R12">
        <v>0.39200000000000002</v>
      </c>
      <c r="S12">
        <v>0.45400000000000001</v>
      </c>
      <c r="T12">
        <v>0.34399999999999997</v>
      </c>
      <c r="U12">
        <v>0.26500000000000001</v>
      </c>
      <c r="V12">
        <f>Table_0__7[[#This Row],[2018]]-Table_0__7[[#This Row],[2017]]</f>
        <v>0.127</v>
      </c>
      <c r="W12">
        <v>10</v>
      </c>
      <c r="Y12" t="s">
        <v>369</v>
      </c>
      <c r="Z12">
        <v>4.2000000000000003E-2</v>
      </c>
      <c r="AA12">
        <v>8.6999999999999994E-2</v>
      </c>
      <c r="AB12">
        <v>-6.0000000000000001E-3</v>
      </c>
      <c r="AC12">
        <v>8.5000000000000006E-2</v>
      </c>
      <c r="AD12">
        <f>Table_0__8[[#This Row],[2018]]-Table_0__8[[#This Row],[2017]]</f>
        <v>-4.3000000000000003E-2</v>
      </c>
      <c r="AE12">
        <v>10</v>
      </c>
      <c r="AG12" s="58" t="s">
        <v>380</v>
      </c>
      <c r="AH12">
        <v>1.5</v>
      </c>
      <c r="AI12">
        <v>4.0999999999999996</v>
      </c>
      <c r="AJ12">
        <v>-1.8</v>
      </c>
      <c r="AK12">
        <v>-0.8</v>
      </c>
      <c r="AL12">
        <f>Table_0__9[[#This Row],[2018]]-Table_0__9[[#This Row],[2017]]</f>
        <v>2.2999999999999998</v>
      </c>
      <c r="AM12">
        <v>10</v>
      </c>
      <c r="AO12" t="s">
        <v>374</v>
      </c>
      <c r="AP12">
        <v>0.50980000000000003</v>
      </c>
      <c r="AQ12">
        <v>0.53620000000000001</v>
      </c>
      <c r="AR12">
        <v>0.48330000000000001</v>
      </c>
      <c r="AS12">
        <v>0.50349999999999995</v>
      </c>
      <c r="AT12">
        <f>Table_0__10[[#This Row],[2018]]-Table_0__10[[#This Row],[2017]]</f>
        <v>6.3000000000000833E-3</v>
      </c>
      <c r="AU12">
        <v>10</v>
      </c>
      <c r="AW12" t="s">
        <v>362</v>
      </c>
      <c r="AX12">
        <v>0.34499999999999997</v>
      </c>
      <c r="AY12">
        <v>0.36499999999999999</v>
      </c>
      <c r="AZ12">
        <v>0.32600000000000001</v>
      </c>
      <c r="BA12">
        <v>0.36699999999999999</v>
      </c>
      <c r="BB12">
        <f>Table_0__11[[#This Row],[2018]]-Table_0__11[[#This Row],[2017]]</f>
        <v>-2.200000000000002E-2</v>
      </c>
      <c r="BC12">
        <v>10</v>
      </c>
      <c r="BE12" s="38" t="s">
        <v>381</v>
      </c>
      <c r="BF12">
        <v>369.1</v>
      </c>
      <c r="BG12">
        <v>355.2</v>
      </c>
      <c r="BH12">
        <v>382.9</v>
      </c>
      <c r="BI12">
        <v>305.7</v>
      </c>
      <c r="BJ12">
        <f>Table_0__12[[#This Row],[2018]]-Table_0__12[[#This Row],[2017]]</f>
        <v>63.400000000000034</v>
      </c>
      <c r="BK12">
        <v>10</v>
      </c>
      <c r="BM12" t="s">
        <v>365</v>
      </c>
      <c r="BN12">
        <v>7.3</v>
      </c>
      <c r="BO12">
        <v>7.1</v>
      </c>
      <c r="BP12">
        <v>7.4</v>
      </c>
      <c r="BQ12">
        <v>7.5</v>
      </c>
      <c r="BR12">
        <f>Table_0__13[[#This Row],[2018]]-Table_0__13[[#This Row],[2017]]</f>
        <v>-0.20000000000000018</v>
      </c>
      <c r="BS12">
        <v>10</v>
      </c>
      <c r="BU12" t="s">
        <v>365</v>
      </c>
      <c r="BV12">
        <v>10.9</v>
      </c>
      <c r="BW12">
        <v>10.7</v>
      </c>
      <c r="BX12">
        <v>11.1</v>
      </c>
      <c r="BY12">
        <v>11.5</v>
      </c>
      <c r="BZ12">
        <f>Table_0__14[[#This Row],[2018]]-Table_0__14[[#This Row],[2017]]</f>
        <v>-0.59999999999999964</v>
      </c>
      <c r="CA12">
        <v>10</v>
      </c>
      <c r="CC12" t="s">
        <v>371</v>
      </c>
      <c r="CD12">
        <v>13.2</v>
      </c>
      <c r="CE12">
        <v>11.9</v>
      </c>
      <c r="CF12">
        <v>14.6</v>
      </c>
      <c r="CG12">
        <v>10.8</v>
      </c>
      <c r="CH12">
        <f>Table_0__15[[#This Row],[2018]]-Table_0__15[[#This Row],[2017]]</f>
        <v>2.3999999999999986</v>
      </c>
      <c r="CI12">
        <v>10</v>
      </c>
      <c r="CK12" s="38" t="s">
        <v>381</v>
      </c>
      <c r="CL12">
        <v>0.62649999999999995</v>
      </c>
      <c r="CM12">
        <v>0.58899999999999997</v>
      </c>
      <c r="CN12">
        <v>0.66269999999999996</v>
      </c>
      <c r="CO12">
        <v>0.57330000000000003</v>
      </c>
      <c r="CP12">
        <f>Table_0__16[[#This Row],[2018]]-Table_0__16[[#This Row],[2017]]</f>
        <v>5.3199999999999914E-2</v>
      </c>
      <c r="CQ12">
        <v>10</v>
      </c>
      <c r="CS12" t="s">
        <v>367</v>
      </c>
      <c r="CT12">
        <v>0.61460000000000004</v>
      </c>
      <c r="CU12">
        <v>0.6139</v>
      </c>
      <c r="CV12">
        <v>0.61550000000000005</v>
      </c>
      <c r="CW12">
        <v>0.59440000000000004</v>
      </c>
      <c r="CX12">
        <f>Table_0__17[[#This Row],[2018]]-Table_0__17[[#This Row],[2017]]</f>
        <v>2.0199999999999996E-2</v>
      </c>
      <c r="CY12">
        <v>10</v>
      </c>
      <c r="DA12" t="s">
        <v>382</v>
      </c>
      <c r="DB12">
        <v>0.69730000000000003</v>
      </c>
      <c r="DC12">
        <v>0.70630000000000004</v>
      </c>
      <c r="DD12">
        <v>0.68840000000000001</v>
      </c>
      <c r="DE12">
        <v>0.70030000000000003</v>
      </c>
      <c r="DF12">
        <f>Table_0__18[[#This Row],[2018]]-Table_0__18[[#This Row],[2017]]</f>
        <v>-3.0000000000000027E-3</v>
      </c>
      <c r="DG12">
        <v>10</v>
      </c>
    </row>
    <row r="13" spans="1:111" x14ac:dyDescent="0.25">
      <c r="A13" t="s">
        <v>364</v>
      </c>
      <c r="B13">
        <v>8.6</v>
      </c>
      <c r="C13">
        <v>7.1</v>
      </c>
      <c r="D13">
        <v>10.4</v>
      </c>
      <c r="E13">
        <v>6.8</v>
      </c>
      <c r="F13">
        <f>Table_0__5[[#This Row],[2018]]-Table_0__5[[#This Row],[2017]]</f>
        <v>1.7999999999999998</v>
      </c>
      <c r="G13">
        <v>2</v>
      </c>
      <c r="I13" t="s">
        <v>362</v>
      </c>
      <c r="J13">
        <v>14.7</v>
      </c>
      <c r="K13">
        <v>13</v>
      </c>
      <c r="L13">
        <v>17</v>
      </c>
      <c r="M13">
        <v>14</v>
      </c>
      <c r="N13">
        <f>Table_0__6[[#This Row],[2017]]-Table_0__6[[#This Row],[2018]]</f>
        <v>-0.69999999999999929</v>
      </c>
      <c r="O13">
        <v>11</v>
      </c>
      <c r="Q13" t="s">
        <v>385</v>
      </c>
      <c r="R13">
        <v>0.39200000000000002</v>
      </c>
      <c r="S13">
        <v>0.38800000000000001</v>
      </c>
      <c r="T13">
        <v>0.39800000000000002</v>
      </c>
      <c r="U13">
        <v>0.313</v>
      </c>
      <c r="V13">
        <f>Table_0__7[[#This Row],[2018]]-Table_0__7[[#This Row],[2017]]</f>
        <v>7.9000000000000015E-2</v>
      </c>
      <c r="W13">
        <v>11</v>
      </c>
      <c r="Y13" t="s">
        <v>365</v>
      </c>
      <c r="Z13">
        <v>0.04</v>
      </c>
      <c r="AA13">
        <v>9.4E-2</v>
      </c>
      <c r="AB13">
        <v>-0.01</v>
      </c>
      <c r="AC13">
        <v>4.3999999999999997E-2</v>
      </c>
      <c r="AD13">
        <f>Table_0__8[[#This Row],[2018]]-Table_0__8[[#This Row],[2017]]</f>
        <v>-3.9999999999999966E-3</v>
      </c>
      <c r="AE13">
        <v>11</v>
      </c>
      <c r="AG13" t="s">
        <v>361</v>
      </c>
      <c r="AH13">
        <v>1.1000000000000001</v>
      </c>
      <c r="AI13">
        <v>-0.6</v>
      </c>
      <c r="AJ13">
        <v>2.5</v>
      </c>
      <c r="AK13">
        <v>4.7</v>
      </c>
      <c r="AL13">
        <f>Table_0__9[[#This Row],[2018]]-Table_0__9[[#This Row],[2017]]</f>
        <v>-3.6</v>
      </c>
      <c r="AM13">
        <v>11</v>
      </c>
      <c r="AO13" t="s">
        <v>365</v>
      </c>
      <c r="AP13">
        <v>0.50960000000000005</v>
      </c>
      <c r="AQ13">
        <v>0.50629999999999997</v>
      </c>
      <c r="AR13">
        <v>0.51290000000000002</v>
      </c>
      <c r="AS13">
        <v>0.53220000000000001</v>
      </c>
      <c r="AT13">
        <f>Table_0__10[[#This Row],[2018]]-Table_0__10[[#This Row],[2017]]</f>
        <v>-2.2599999999999953E-2</v>
      </c>
      <c r="AU13">
        <v>11</v>
      </c>
      <c r="AW13" s="38" t="s">
        <v>379</v>
      </c>
      <c r="AX13">
        <v>0.34300000000000003</v>
      </c>
      <c r="AY13">
        <v>0.33900000000000002</v>
      </c>
      <c r="AZ13">
        <v>0.34699999999999998</v>
      </c>
      <c r="BA13">
        <v>0.30299999999999999</v>
      </c>
      <c r="BB13">
        <f>Table_0__11[[#This Row],[2018]]-Table_0__11[[#This Row],[2017]]</f>
        <v>4.0000000000000036E-2</v>
      </c>
      <c r="BC13">
        <v>11</v>
      </c>
      <c r="BE13" s="52" t="s">
        <v>172</v>
      </c>
      <c r="BF13">
        <v>368.8</v>
      </c>
      <c r="BG13">
        <v>379.9</v>
      </c>
      <c r="BH13">
        <v>357.6</v>
      </c>
      <c r="BI13">
        <v>308.89999999999998</v>
      </c>
      <c r="BJ13">
        <f>Table_0__12[[#This Row],[2018]]-Table_0__12[[#This Row],[2017]]</f>
        <v>59.900000000000034</v>
      </c>
      <c r="BK13">
        <v>11</v>
      </c>
      <c r="BM13" t="s">
        <v>377</v>
      </c>
      <c r="BN13">
        <v>7.2</v>
      </c>
      <c r="BO13">
        <v>7</v>
      </c>
      <c r="BP13">
        <v>7.4</v>
      </c>
      <c r="BQ13">
        <v>6.2</v>
      </c>
      <c r="BR13">
        <f>Table_0__13[[#This Row],[2018]]-Table_0__13[[#This Row],[2017]]</f>
        <v>1</v>
      </c>
      <c r="BS13">
        <v>11</v>
      </c>
      <c r="BU13" s="38" t="s">
        <v>381</v>
      </c>
      <c r="BV13">
        <v>10.8</v>
      </c>
      <c r="BW13">
        <v>10.199999999999999</v>
      </c>
      <c r="BX13">
        <v>11.4</v>
      </c>
      <c r="BY13">
        <v>9</v>
      </c>
      <c r="BZ13">
        <f>Table_0__14[[#This Row],[2018]]-Table_0__14[[#This Row],[2017]]</f>
        <v>1.8000000000000007</v>
      </c>
      <c r="CA13">
        <v>11</v>
      </c>
      <c r="CC13" t="s">
        <v>373</v>
      </c>
      <c r="CD13">
        <v>13.2</v>
      </c>
      <c r="CE13">
        <v>15</v>
      </c>
      <c r="CF13">
        <v>12</v>
      </c>
      <c r="CG13">
        <v>13.8</v>
      </c>
      <c r="CH13">
        <f>Table_0__15[[#This Row],[2018]]-Table_0__15[[#This Row],[2017]]</f>
        <v>-0.60000000000000142</v>
      </c>
      <c r="CI13">
        <v>11</v>
      </c>
      <c r="CK13" t="s">
        <v>368</v>
      </c>
      <c r="CL13">
        <v>0.61850000000000005</v>
      </c>
      <c r="CM13">
        <v>0.64600000000000002</v>
      </c>
      <c r="CN13">
        <v>0.59150000000000003</v>
      </c>
      <c r="CO13">
        <v>0.70950000000000002</v>
      </c>
      <c r="CP13">
        <f>Table_0__16[[#This Row],[2018]]-Table_0__16[[#This Row],[2017]]</f>
        <v>-9.099999999999997E-2</v>
      </c>
      <c r="CQ13">
        <v>11</v>
      </c>
      <c r="CS13" t="s">
        <v>386</v>
      </c>
      <c r="CT13">
        <v>0.61280000000000001</v>
      </c>
      <c r="CU13">
        <v>0.63759999999999994</v>
      </c>
      <c r="CV13">
        <v>0.58720000000000006</v>
      </c>
      <c r="CW13">
        <v>0.57489999999999997</v>
      </c>
      <c r="CX13">
        <f>Table_0__17[[#This Row],[2018]]-Table_0__17[[#This Row],[2017]]</f>
        <v>3.7900000000000045E-2</v>
      </c>
      <c r="CY13">
        <v>11</v>
      </c>
      <c r="DA13" t="s">
        <v>373</v>
      </c>
      <c r="DB13">
        <v>0.69710000000000005</v>
      </c>
      <c r="DC13">
        <v>0.72699999999999998</v>
      </c>
      <c r="DD13">
        <v>0.67600000000000005</v>
      </c>
      <c r="DE13">
        <v>0.73529999999999995</v>
      </c>
      <c r="DF13">
        <f>Table_0__18[[#This Row],[2018]]-Table_0__18[[#This Row],[2017]]</f>
        <v>-3.8199999999999901E-2</v>
      </c>
      <c r="DG13">
        <v>11</v>
      </c>
    </row>
    <row r="14" spans="1:111" x14ac:dyDescent="0.25">
      <c r="A14" s="60" t="s">
        <v>388</v>
      </c>
      <c r="B14">
        <v>-7.1</v>
      </c>
      <c r="C14">
        <v>1.1000000000000001</v>
      </c>
      <c r="D14">
        <v>-15.4</v>
      </c>
      <c r="E14">
        <v>-7</v>
      </c>
      <c r="F14">
        <f>Table_0__5[[#This Row],[2018]]-Table_0__5[[#This Row],[2017]]</f>
        <v>-9.9999999999999645E-2</v>
      </c>
      <c r="G14">
        <v>30</v>
      </c>
      <c r="I14" t="s">
        <v>375</v>
      </c>
      <c r="J14">
        <v>15</v>
      </c>
      <c r="K14">
        <v>13.2</v>
      </c>
      <c r="L14">
        <v>17.5</v>
      </c>
      <c r="M14">
        <v>16.600000000000001</v>
      </c>
      <c r="N14">
        <f>Table_0__6[[#This Row],[2017]]-Table_0__6[[#This Row],[2018]]</f>
        <v>1.6000000000000014</v>
      </c>
      <c r="O14">
        <v>12</v>
      </c>
      <c r="Q14" s="58" t="s">
        <v>391</v>
      </c>
      <c r="R14">
        <v>0.375</v>
      </c>
      <c r="S14">
        <v>0.32100000000000001</v>
      </c>
      <c r="T14">
        <v>0.43099999999999999</v>
      </c>
      <c r="U14">
        <v>0.23699999999999999</v>
      </c>
      <c r="V14">
        <f>Table_0__7[[#This Row],[2018]]-Table_0__7[[#This Row],[2017]]</f>
        <v>0.13800000000000001</v>
      </c>
      <c r="W14">
        <v>12</v>
      </c>
      <c r="Y14" s="58" t="s">
        <v>380</v>
      </c>
      <c r="Z14">
        <v>2.7E-2</v>
      </c>
      <c r="AA14">
        <v>0.11899999999999999</v>
      </c>
      <c r="AB14">
        <v>-6.2E-2</v>
      </c>
      <c r="AC14">
        <v>-1.2999999999999999E-2</v>
      </c>
      <c r="AD14">
        <f>Table_0__8[[#This Row],[2018]]-Table_0__8[[#This Row],[2017]]</f>
        <v>0.04</v>
      </c>
      <c r="AE14">
        <v>12</v>
      </c>
      <c r="AG14" t="s">
        <v>385</v>
      </c>
      <c r="AH14">
        <v>1</v>
      </c>
      <c r="AI14">
        <v>0.7</v>
      </c>
      <c r="AJ14">
        <v>1.4</v>
      </c>
      <c r="AK14">
        <v>0.1</v>
      </c>
      <c r="AL14">
        <f>Table_0__9[[#This Row],[2018]]-Table_0__9[[#This Row],[2017]]</f>
        <v>0.9</v>
      </c>
      <c r="AM14">
        <v>12</v>
      </c>
      <c r="AO14" t="s">
        <v>382</v>
      </c>
      <c r="AP14">
        <v>0.50860000000000005</v>
      </c>
      <c r="AQ14">
        <v>0.49769999999999998</v>
      </c>
      <c r="AR14">
        <v>0.5171</v>
      </c>
      <c r="AS14">
        <v>0.48149999999999998</v>
      </c>
      <c r="AT14">
        <f>Table_0__10[[#This Row],[2018]]-Table_0__10[[#This Row],[2017]]</f>
        <v>2.7100000000000068E-2</v>
      </c>
      <c r="AU14">
        <v>12</v>
      </c>
      <c r="AW14" t="s">
        <v>361</v>
      </c>
      <c r="AX14">
        <v>0.33200000000000002</v>
      </c>
      <c r="AY14">
        <v>0.34200000000000003</v>
      </c>
      <c r="AZ14">
        <v>0.32300000000000001</v>
      </c>
      <c r="BA14">
        <v>0.32400000000000001</v>
      </c>
      <c r="BB14">
        <f>Table_0__11[[#This Row],[2018]]-Table_0__11[[#This Row],[2017]]</f>
        <v>8.0000000000000071E-3</v>
      </c>
      <c r="BC14">
        <v>12</v>
      </c>
      <c r="BE14" t="s">
        <v>369</v>
      </c>
      <c r="BF14">
        <v>366.4</v>
      </c>
      <c r="BG14">
        <v>356.4</v>
      </c>
      <c r="BH14">
        <v>377.5</v>
      </c>
      <c r="BI14">
        <v>305.39999999999998</v>
      </c>
      <c r="BJ14">
        <f>Table_0__12[[#This Row],[2018]]-Table_0__12[[#This Row],[2017]]</f>
        <v>61</v>
      </c>
      <c r="BK14">
        <v>12</v>
      </c>
      <c r="BM14" t="s">
        <v>361</v>
      </c>
      <c r="BN14">
        <v>7.1</v>
      </c>
      <c r="BO14">
        <v>7.4</v>
      </c>
      <c r="BP14">
        <v>6.8</v>
      </c>
      <c r="BQ14">
        <v>7</v>
      </c>
      <c r="BR14">
        <f>Table_0__13[[#This Row],[2018]]-Table_0__13[[#This Row],[2017]]</f>
        <v>9.9999999999999645E-2</v>
      </c>
      <c r="BS14">
        <v>12</v>
      </c>
      <c r="BU14" t="s">
        <v>377</v>
      </c>
      <c r="BV14">
        <v>10.7</v>
      </c>
      <c r="BW14">
        <v>10.199999999999999</v>
      </c>
      <c r="BX14">
        <v>11.3</v>
      </c>
      <c r="BY14">
        <v>11</v>
      </c>
      <c r="BZ14">
        <f>Table_0__14[[#This Row],[2018]]-Table_0__14[[#This Row],[2017]]</f>
        <v>-0.30000000000000071</v>
      </c>
      <c r="CA14">
        <v>12</v>
      </c>
      <c r="CC14" t="s">
        <v>364</v>
      </c>
      <c r="CD14">
        <v>13.1</v>
      </c>
      <c r="CE14">
        <v>14.4</v>
      </c>
      <c r="CF14">
        <v>11.5</v>
      </c>
      <c r="CG14">
        <v>13.1</v>
      </c>
      <c r="CH14">
        <f>Table_0__15[[#This Row],[2018]]-Table_0__15[[#This Row],[2017]]</f>
        <v>0</v>
      </c>
      <c r="CI14">
        <v>12</v>
      </c>
      <c r="CK14" t="s">
        <v>367</v>
      </c>
      <c r="CL14">
        <v>0.61250000000000004</v>
      </c>
      <c r="CM14">
        <v>0.58299999999999996</v>
      </c>
      <c r="CN14">
        <v>0.6522</v>
      </c>
      <c r="CO14">
        <v>0.62170000000000003</v>
      </c>
      <c r="CP14">
        <f>Table_0__16[[#This Row],[2018]]-Table_0__16[[#This Row],[2017]]</f>
        <v>-9.199999999999986E-3</v>
      </c>
      <c r="CQ14">
        <v>12</v>
      </c>
      <c r="CS14" t="s">
        <v>382</v>
      </c>
      <c r="CT14">
        <v>0.61109999999999998</v>
      </c>
      <c r="CU14">
        <v>0.61150000000000004</v>
      </c>
      <c r="CV14">
        <v>0.61070000000000002</v>
      </c>
      <c r="CW14">
        <v>0.61129999999999995</v>
      </c>
      <c r="CX14">
        <f>Table_0__17[[#This Row],[2018]]-Table_0__17[[#This Row],[2017]]</f>
        <v>-1.9999999999997797E-4</v>
      </c>
      <c r="CY14">
        <v>12</v>
      </c>
      <c r="DA14" t="s">
        <v>368</v>
      </c>
      <c r="DB14">
        <v>0.68300000000000005</v>
      </c>
      <c r="DC14">
        <v>0.71499999999999997</v>
      </c>
      <c r="DD14">
        <v>0.6532</v>
      </c>
      <c r="DE14">
        <v>0.77410000000000001</v>
      </c>
      <c r="DF14">
        <f>Table_0__18[[#This Row],[2018]]-Table_0__18[[#This Row],[2017]]</f>
        <v>-9.1099999999999959E-2</v>
      </c>
      <c r="DG14">
        <v>12</v>
      </c>
    </row>
    <row r="15" spans="1:111" x14ac:dyDescent="0.25">
      <c r="A15" t="s">
        <v>373</v>
      </c>
      <c r="B15">
        <v>5.0999999999999996</v>
      </c>
      <c r="C15">
        <v>5</v>
      </c>
      <c r="D15">
        <v>5.2</v>
      </c>
      <c r="E15">
        <v>5.2</v>
      </c>
      <c r="F15">
        <f>Table_0__5[[#This Row],[2018]]-Table_0__5[[#This Row],[2017]]</f>
        <v>-0.10000000000000053</v>
      </c>
      <c r="G15">
        <v>7</v>
      </c>
      <c r="I15" t="s">
        <v>377</v>
      </c>
      <c r="J15">
        <v>15</v>
      </c>
      <c r="K15">
        <v>15.7</v>
      </c>
      <c r="L15">
        <v>14.2</v>
      </c>
      <c r="M15">
        <v>15.1</v>
      </c>
      <c r="N15">
        <f>Table_0__6[[#This Row],[2017]]-Table_0__6[[#This Row],[2018]]</f>
        <v>9.9999999999999645E-2</v>
      </c>
      <c r="O15">
        <v>13</v>
      </c>
      <c r="Q15" s="58" t="s">
        <v>378</v>
      </c>
      <c r="R15">
        <v>0.375</v>
      </c>
      <c r="S15">
        <v>0.33800000000000002</v>
      </c>
      <c r="T15">
        <v>0.41299999999999998</v>
      </c>
      <c r="U15">
        <v>0.32400000000000001</v>
      </c>
      <c r="V15">
        <f>Table_0__7[[#This Row],[2018]]-Table_0__7[[#This Row],[2017]]</f>
        <v>5.099999999999999E-2</v>
      </c>
      <c r="W15">
        <v>13</v>
      </c>
      <c r="Y15" t="s">
        <v>370</v>
      </c>
      <c r="Z15">
        <v>1.6E-2</v>
      </c>
      <c r="AA15">
        <v>1.4999999999999999E-2</v>
      </c>
      <c r="AB15">
        <v>1.7000000000000001E-2</v>
      </c>
      <c r="AC15">
        <v>6.2E-2</v>
      </c>
      <c r="AD15">
        <f>Table_0__8[[#This Row],[2018]]-Table_0__8[[#This Row],[2017]]</f>
        <v>-4.5999999999999999E-2</v>
      </c>
      <c r="AE15">
        <v>13</v>
      </c>
      <c r="AG15" t="s">
        <v>369</v>
      </c>
      <c r="AH15">
        <v>0.6</v>
      </c>
      <c r="AI15">
        <v>2.4</v>
      </c>
      <c r="AJ15">
        <v>-1.9</v>
      </c>
      <c r="AK15">
        <v>4.8</v>
      </c>
      <c r="AL15">
        <f>Table_0__9[[#This Row],[2018]]-Table_0__9[[#This Row],[2017]]</f>
        <v>-4.2</v>
      </c>
      <c r="AM15">
        <v>13</v>
      </c>
      <c r="AO15" t="s">
        <v>387</v>
      </c>
      <c r="AP15">
        <v>0.5081</v>
      </c>
      <c r="AQ15">
        <v>0.51139999999999997</v>
      </c>
      <c r="AR15">
        <v>0.50470000000000004</v>
      </c>
      <c r="AS15">
        <v>0.46989999999999998</v>
      </c>
      <c r="AT15">
        <f>Table_0__10[[#This Row],[2018]]-Table_0__10[[#This Row],[2017]]</f>
        <v>3.8200000000000012E-2</v>
      </c>
      <c r="AU15">
        <v>13</v>
      </c>
      <c r="AW15" t="s">
        <v>385</v>
      </c>
      <c r="AX15">
        <v>0.32400000000000001</v>
      </c>
      <c r="AY15">
        <v>0.315</v>
      </c>
      <c r="AZ15">
        <v>0.33400000000000002</v>
      </c>
      <c r="BA15">
        <v>0.28799999999999998</v>
      </c>
      <c r="BB15">
        <f>Table_0__11[[#This Row],[2018]]-Table_0__11[[#This Row],[2017]]</f>
        <v>3.6000000000000032E-2</v>
      </c>
      <c r="BC15">
        <v>13</v>
      </c>
      <c r="BE15" t="s">
        <v>373</v>
      </c>
      <c r="BF15">
        <v>363.3</v>
      </c>
      <c r="BG15">
        <v>385.7</v>
      </c>
      <c r="BH15">
        <v>349.1</v>
      </c>
      <c r="BI15">
        <v>376.6</v>
      </c>
      <c r="BJ15">
        <f>Table_0__12[[#This Row],[2018]]-Table_0__12[[#This Row],[2017]]</f>
        <v>-13.300000000000011</v>
      </c>
      <c r="BK15">
        <v>13</v>
      </c>
      <c r="BM15" t="s">
        <v>172</v>
      </c>
      <c r="BN15">
        <v>7</v>
      </c>
      <c r="BO15">
        <v>6.7</v>
      </c>
      <c r="BP15">
        <v>7.3</v>
      </c>
      <c r="BQ15">
        <v>5.6</v>
      </c>
      <c r="BR15">
        <f>Table_0__13[[#This Row],[2018]]-Table_0__13[[#This Row],[2017]]</f>
        <v>1.4000000000000004</v>
      </c>
      <c r="BS15">
        <v>13</v>
      </c>
      <c r="BU15" t="s">
        <v>369</v>
      </c>
      <c r="BV15">
        <v>10.6</v>
      </c>
      <c r="BW15">
        <v>10.4</v>
      </c>
      <c r="BX15">
        <v>10.9</v>
      </c>
      <c r="BY15">
        <v>8.3000000000000007</v>
      </c>
      <c r="BZ15">
        <f>Table_0__14[[#This Row],[2018]]-Table_0__14[[#This Row],[2017]]</f>
        <v>2.2999999999999989</v>
      </c>
      <c r="CA15">
        <v>13</v>
      </c>
      <c r="CC15" s="38" t="s">
        <v>381</v>
      </c>
      <c r="CD15">
        <v>13</v>
      </c>
      <c r="CE15">
        <v>12</v>
      </c>
      <c r="CF15">
        <v>14</v>
      </c>
      <c r="CG15">
        <v>11</v>
      </c>
      <c r="CH15">
        <f>Table_0__15[[#This Row],[2018]]-Table_0__15[[#This Row],[2017]]</f>
        <v>2</v>
      </c>
      <c r="CI15">
        <v>13</v>
      </c>
      <c r="CK15" t="s">
        <v>377</v>
      </c>
      <c r="CL15">
        <v>0.60909999999999997</v>
      </c>
      <c r="CM15">
        <v>0.61050000000000004</v>
      </c>
      <c r="CN15">
        <v>0.60740000000000005</v>
      </c>
      <c r="CO15">
        <v>0.57509999999999994</v>
      </c>
      <c r="CP15">
        <f>Table_0__16[[#This Row],[2018]]-Table_0__16[[#This Row],[2017]]</f>
        <v>3.400000000000003E-2</v>
      </c>
      <c r="CQ15">
        <v>13</v>
      </c>
      <c r="CS15" t="s">
        <v>384</v>
      </c>
      <c r="CT15">
        <v>0.60640000000000005</v>
      </c>
      <c r="CU15">
        <v>0.61980000000000002</v>
      </c>
      <c r="CV15">
        <v>0.59279999999999999</v>
      </c>
      <c r="CW15">
        <v>0.61319999999999997</v>
      </c>
      <c r="CX15">
        <f>Table_0__17[[#This Row],[2018]]-Table_0__17[[#This Row],[2017]]</f>
        <v>-6.7999999999999172E-3</v>
      </c>
      <c r="CY15">
        <v>13</v>
      </c>
      <c r="DA15" s="52" t="s">
        <v>172</v>
      </c>
      <c r="DB15">
        <v>0.67920000000000003</v>
      </c>
      <c r="DC15">
        <v>0.63800000000000001</v>
      </c>
      <c r="DD15">
        <v>0.7228</v>
      </c>
      <c r="DE15">
        <v>0.6532</v>
      </c>
      <c r="DF15">
        <f>Table_0__18[[#This Row],[2018]]-Table_0__18[[#This Row],[2017]]</f>
        <v>2.6000000000000023E-2</v>
      </c>
      <c r="DG15">
        <v>13</v>
      </c>
    </row>
    <row r="16" spans="1:111" x14ac:dyDescent="0.25">
      <c r="A16" s="60" t="s">
        <v>369</v>
      </c>
      <c r="B16">
        <v>5.6</v>
      </c>
      <c r="C16">
        <v>8.1</v>
      </c>
      <c r="D16">
        <v>2.9</v>
      </c>
      <c r="E16">
        <v>5.8</v>
      </c>
      <c r="F16">
        <f>Table_0__5[[#This Row],[2018]]-Table_0__5[[#This Row],[2017]]</f>
        <v>-0.20000000000000018</v>
      </c>
      <c r="G16">
        <v>6</v>
      </c>
      <c r="I16" t="s">
        <v>365</v>
      </c>
      <c r="J16">
        <v>15.1</v>
      </c>
      <c r="K16">
        <v>12.8</v>
      </c>
      <c r="L16">
        <v>18</v>
      </c>
      <c r="M16">
        <v>14.7</v>
      </c>
      <c r="N16">
        <f>Table_0__6[[#This Row],[2017]]-Table_0__6[[#This Row],[2018]]</f>
        <v>-0.40000000000000036</v>
      </c>
      <c r="O16">
        <v>14</v>
      </c>
      <c r="Q16" t="s">
        <v>371</v>
      </c>
      <c r="R16">
        <v>0.372</v>
      </c>
      <c r="S16">
        <v>0.39700000000000002</v>
      </c>
      <c r="T16">
        <v>0.34599999999999997</v>
      </c>
      <c r="U16">
        <v>0.35499999999999998</v>
      </c>
      <c r="V16">
        <f>Table_0__7[[#This Row],[2018]]-Table_0__7[[#This Row],[2017]]</f>
        <v>1.7000000000000015E-2</v>
      </c>
      <c r="W16">
        <v>14</v>
      </c>
      <c r="Y16" t="s">
        <v>361</v>
      </c>
      <c r="Z16">
        <v>8.0000000000000002E-3</v>
      </c>
      <c r="AA16">
        <v>-7.0000000000000001E-3</v>
      </c>
      <c r="AB16">
        <v>1.7999999999999999E-2</v>
      </c>
      <c r="AC16">
        <v>0.14000000000000001</v>
      </c>
      <c r="AD16">
        <f>Table_0__8[[#This Row],[2018]]-Table_0__8[[#This Row],[2017]]</f>
        <v>-0.13200000000000001</v>
      </c>
      <c r="AE16">
        <v>14</v>
      </c>
      <c r="AG16" t="s">
        <v>374</v>
      </c>
      <c r="AH16">
        <v>0</v>
      </c>
      <c r="AI16">
        <v>0.8</v>
      </c>
      <c r="AJ16">
        <v>-1.5</v>
      </c>
      <c r="AK16">
        <v>0.3</v>
      </c>
      <c r="AL16">
        <f>Table_0__9[[#This Row],[2018]]-Table_0__9[[#This Row],[2017]]</f>
        <v>-0.3</v>
      </c>
      <c r="AM16">
        <v>14</v>
      </c>
      <c r="AO16" t="s">
        <v>373</v>
      </c>
      <c r="AP16">
        <v>0.50619999999999998</v>
      </c>
      <c r="AQ16">
        <v>0.54900000000000004</v>
      </c>
      <c r="AR16">
        <v>0.47899999999999998</v>
      </c>
      <c r="AS16">
        <v>0.50480000000000003</v>
      </c>
      <c r="AT16">
        <f>Table_0__10[[#This Row],[2018]]-Table_0__10[[#This Row],[2017]]</f>
        <v>1.3999999999999568E-3</v>
      </c>
      <c r="AU16">
        <v>14</v>
      </c>
      <c r="AW16" s="38" t="s">
        <v>381</v>
      </c>
      <c r="AX16">
        <v>0.32400000000000001</v>
      </c>
      <c r="AY16">
        <v>0.314</v>
      </c>
      <c r="AZ16">
        <v>0.33300000000000002</v>
      </c>
      <c r="BA16">
        <v>0.307</v>
      </c>
      <c r="BB16">
        <f>Table_0__11[[#This Row],[2018]]-Table_0__11[[#This Row],[2017]]</f>
        <v>1.7000000000000015E-2</v>
      </c>
      <c r="BC16">
        <v>14</v>
      </c>
      <c r="BE16" s="38" t="s">
        <v>379</v>
      </c>
      <c r="BF16">
        <v>360.6</v>
      </c>
      <c r="BG16">
        <v>352.4</v>
      </c>
      <c r="BH16">
        <v>368.8</v>
      </c>
      <c r="BI16">
        <v>349.2</v>
      </c>
      <c r="BJ16">
        <f>Table_0__12[[#This Row],[2018]]-Table_0__12[[#This Row],[2017]]</f>
        <v>11.400000000000034</v>
      </c>
      <c r="BK16">
        <v>14</v>
      </c>
      <c r="BM16" s="58" t="s">
        <v>391</v>
      </c>
      <c r="BN16">
        <v>6.9</v>
      </c>
      <c r="BO16">
        <v>6.1</v>
      </c>
      <c r="BP16">
        <v>7.9</v>
      </c>
      <c r="BQ16">
        <v>5.7</v>
      </c>
      <c r="BR16">
        <f>Table_0__13[[#This Row],[2018]]-Table_0__13[[#This Row],[2017]]</f>
        <v>1.2000000000000002</v>
      </c>
      <c r="BS16">
        <v>14</v>
      </c>
      <c r="BU16" s="58" t="s">
        <v>391</v>
      </c>
      <c r="BV16">
        <v>10.6</v>
      </c>
      <c r="BW16">
        <v>9.8000000000000007</v>
      </c>
      <c r="BX16">
        <v>11.3</v>
      </c>
      <c r="BY16">
        <v>9.3000000000000007</v>
      </c>
      <c r="BZ16">
        <f>Table_0__14[[#This Row],[2018]]-Table_0__14[[#This Row],[2017]]</f>
        <v>1.2999999999999989</v>
      </c>
      <c r="CA16">
        <v>14</v>
      </c>
      <c r="CC16" s="58" t="s">
        <v>391</v>
      </c>
      <c r="CD16">
        <v>13</v>
      </c>
      <c r="CE16">
        <v>12.4</v>
      </c>
      <c r="CF16">
        <v>13.6</v>
      </c>
      <c r="CG16">
        <v>11.1</v>
      </c>
      <c r="CH16">
        <f>Table_0__15[[#This Row],[2018]]-Table_0__15[[#This Row],[2017]]</f>
        <v>1.9000000000000004</v>
      </c>
      <c r="CI16">
        <v>14</v>
      </c>
      <c r="CK16" t="s">
        <v>383</v>
      </c>
      <c r="CL16">
        <v>0.60850000000000004</v>
      </c>
      <c r="CM16">
        <v>0.61899999999999999</v>
      </c>
      <c r="CN16">
        <v>0.59460000000000002</v>
      </c>
      <c r="CO16">
        <v>0.58360000000000001</v>
      </c>
      <c r="CP16">
        <f>Table_0__16[[#This Row],[2018]]-Table_0__16[[#This Row],[2017]]</f>
        <v>2.4900000000000033E-2</v>
      </c>
      <c r="CQ16">
        <v>14</v>
      </c>
      <c r="CS16" t="s">
        <v>368</v>
      </c>
      <c r="CT16">
        <v>0.60350000000000004</v>
      </c>
      <c r="CU16">
        <v>0.6321</v>
      </c>
      <c r="CV16">
        <v>0.57479999999999998</v>
      </c>
      <c r="CW16">
        <v>0.62960000000000005</v>
      </c>
      <c r="CX16">
        <f>Table_0__17[[#This Row],[2018]]-Table_0__17[[#This Row],[2017]]</f>
        <v>-2.6100000000000012E-2</v>
      </c>
      <c r="CY16">
        <v>14</v>
      </c>
      <c r="DA16" t="s">
        <v>364</v>
      </c>
      <c r="DB16">
        <v>0.67390000000000005</v>
      </c>
      <c r="DC16">
        <v>0.72089999999999999</v>
      </c>
      <c r="DD16">
        <v>0.60960000000000003</v>
      </c>
      <c r="DE16">
        <v>0.68820000000000003</v>
      </c>
      <c r="DF16">
        <f>Table_0__18[[#This Row],[2018]]-Table_0__18[[#This Row],[2017]]</f>
        <v>-1.4299999999999979E-2</v>
      </c>
      <c r="DG16">
        <v>14</v>
      </c>
    </row>
    <row r="17" spans="1:111" x14ac:dyDescent="0.25">
      <c r="A17" t="s">
        <v>363</v>
      </c>
      <c r="B17">
        <v>7.6</v>
      </c>
      <c r="C17">
        <v>8.9</v>
      </c>
      <c r="D17">
        <v>6.4</v>
      </c>
      <c r="E17">
        <v>8</v>
      </c>
      <c r="F17">
        <f>Table_0__5[[#This Row],[2018]]-Table_0__5[[#This Row],[2017]]</f>
        <v>-0.40000000000000036</v>
      </c>
      <c r="G17">
        <v>4</v>
      </c>
      <c r="I17" t="s">
        <v>369</v>
      </c>
      <c r="J17">
        <v>15.3</v>
      </c>
      <c r="K17">
        <v>13.7</v>
      </c>
      <c r="L17">
        <v>17.600000000000001</v>
      </c>
      <c r="M17">
        <v>12.4</v>
      </c>
      <c r="N17">
        <f>Table_0__6[[#This Row],[2017]]-Table_0__6[[#This Row],[2018]]</f>
        <v>-2.9000000000000004</v>
      </c>
      <c r="O17">
        <v>15</v>
      </c>
      <c r="Q17" t="s">
        <v>377</v>
      </c>
      <c r="R17">
        <v>0.36899999999999999</v>
      </c>
      <c r="S17">
        <v>0.35899999999999999</v>
      </c>
      <c r="T17">
        <v>0.38100000000000001</v>
      </c>
      <c r="U17">
        <v>0.32900000000000001</v>
      </c>
      <c r="V17">
        <f>Table_0__7[[#This Row],[2018]]-Table_0__7[[#This Row],[2017]]</f>
        <v>3.999999999999998E-2</v>
      </c>
      <c r="W17">
        <v>15</v>
      </c>
      <c r="Y17" s="52" t="s">
        <v>172</v>
      </c>
      <c r="Z17">
        <v>2E-3</v>
      </c>
      <c r="AA17">
        <v>-1.7000000000000001E-2</v>
      </c>
      <c r="AB17">
        <v>2.5999999999999999E-2</v>
      </c>
      <c r="AC17">
        <v>-0.16700000000000001</v>
      </c>
      <c r="AD17">
        <f>Table_0__8[[#This Row],[2018]]-Table_0__8[[#This Row],[2017]]</f>
        <v>0.16900000000000001</v>
      </c>
      <c r="AE17">
        <v>15</v>
      </c>
      <c r="AG17" t="s">
        <v>388</v>
      </c>
      <c r="AH17">
        <v>-0.1</v>
      </c>
      <c r="AI17">
        <v>3.8</v>
      </c>
      <c r="AJ17">
        <v>-3.2</v>
      </c>
      <c r="AK17">
        <v>-3.9</v>
      </c>
      <c r="AL17">
        <f>Table_0__9[[#This Row],[2018]]-Table_0__9[[#This Row],[2017]]</f>
        <v>3.8</v>
      </c>
      <c r="AM17">
        <v>15</v>
      </c>
      <c r="AO17" t="s">
        <v>366</v>
      </c>
      <c r="AP17">
        <v>0.50380000000000003</v>
      </c>
      <c r="AQ17">
        <v>0.52400000000000002</v>
      </c>
      <c r="AR17">
        <v>0.48799999999999999</v>
      </c>
      <c r="AS17">
        <v>0.52529999999999999</v>
      </c>
      <c r="AT17">
        <f>Table_0__10[[#This Row],[2018]]-Table_0__10[[#This Row],[2017]]</f>
        <v>-2.1499999999999964E-2</v>
      </c>
      <c r="AU17">
        <v>15</v>
      </c>
      <c r="AW17" s="58" t="s">
        <v>389</v>
      </c>
      <c r="AX17">
        <v>0.32300000000000001</v>
      </c>
      <c r="AY17">
        <v>0.34100000000000003</v>
      </c>
      <c r="AZ17">
        <v>0.30299999999999999</v>
      </c>
      <c r="BA17">
        <v>0.28499999999999998</v>
      </c>
      <c r="BB17">
        <f>Table_0__11[[#This Row],[2018]]-Table_0__11[[#This Row],[2017]]</f>
        <v>3.8000000000000034E-2</v>
      </c>
      <c r="BC17">
        <v>15</v>
      </c>
      <c r="BE17" t="s">
        <v>377</v>
      </c>
      <c r="BF17">
        <v>360.2</v>
      </c>
      <c r="BG17">
        <v>373</v>
      </c>
      <c r="BH17">
        <v>345.9</v>
      </c>
      <c r="BI17">
        <v>320</v>
      </c>
      <c r="BJ17">
        <f>Table_0__12[[#This Row],[2018]]-Table_0__12[[#This Row],[2017]]</f>
        <v>40.199999999999989</v>
      </c>
      <c r="BK17">
        <v>15</v>
      </c>
      <c r="BM17" s="58" t="s">
        <v>389</v>
      </c>
      <c r="BN17">
        <v>6.9</v>
      </c>
      <c r="BO17">
        <v>7.3</v>
      </c>
      <c r="BP17">
        <v>6.5</v>
      </c>
      <c r="BQ17">
        <v>5.9</v>
      </c>
      <c r="BR17">
        <f>Table_0__13[[#This Row],[2018]]-Table_0__13[[#This Row],[2017]]</f>
        <v>1</v>
      </c>
      <c r="BS17">
        <v>15</v>
      </c>
      <c r="BU17" t="s">
        <v>383</v>
      </c>
      <c r="BV17">
        <v>10.6</v>
      </c>
      <c r="BW17">
        <v>11.4</v>
      </c>
      <c r="BX17">
        <v>9.6</v>
      </c>
      <c r="BY17">
        <v>9.9</v>
      </c>
      <c r="BZ17">
        <f>Table_0__14[[#This Row],[2018]]-Table_0__14[[#This Row],[2017]]</f>
        <v>0.69999999999999929</v>
      </c>
      <c r="CA17">
        <v>15</v>
      </c>
      <c r="CC17" t="s">
        <v>377</v>
      </c>
      <c r="CD17">
        <v>12.6</v>
      </c>
      <c r="CE17">
        <v>12.9</v>
      </c>
      <c r="CF17">
        <v>12.4</v>
      </c>
      <c r="CG17">
        <v>11.2</v>
      </c>
      <c r="CH17">
        <f>Table_0__15[[#This Row],[2018]]-Table_0__15[[#This Row],[2017]]</f>
        <v>1.4000000000000004</v>
      </c>
      <c r="CI17">
        <v>15</v>
      </c>
      <c r="CK17" t="s">
        <v>388</v>
      </c>
      <c r="CL17">
        <v>0.60709999999999997</v>
      </c>
      <c r="CM17">
        <v>0.64290000000000003</v>
      </c>
      <c r="CN17">
        <v>0.57140000000000002</v>
      </c>
      <c r="CO17">
        <v>0.65849999999999997</v>
      </c>
      <c r="CP17">
        <f>Table_0__16[[#This Row],[2018]]-Table_0__16[[#This Row],[2017]]</f>
        <v>-5.1400000000000001E-2</v>
      </c>
      <c r="CQ17">
        <v>15</v>
      </c>
      <c r="CS17" s="52" t="s">
        <v>172</v>
      </c>
      <c r="CT17">
        <v>0.59819999999999995</v>
      </c>
      <c r="CU17">
        <v>0.58550000000000002</v>
      </c>
      <c r="CV17">
        <v>0.61240000000000006</v>
      </c>
      <c r="CW17">
        <v>0.61899999999999999</v>
      </c>
      <c r="CX17">
        <f>Table_0__17[[#This Row],[2018]]-Table_0__17[[#This Row],[2017]]</f>
        <v>-2.0800000000000041E-2</v>
      </c>
      <c r="CY17">
        <v>15</v>
      </c>
      <c r="DA17" t="s">
        <v>362</v>
      </c>
      <c r="DB17">
        <v>0.67349999999999999</v>
      </c>
      <c r="DC17">
        <v>0.64270000000000005</v>
      </c>
      <c r="DD17">
        <v>0.7056</v>
      </c>
      <c r="DE17">
        <v>0.72099999999999997</v>
      </c>
      <c r="DF17">
        <f>Table_0__18[[#This Row],[2018]]-Table_0__18[[#This Row],[2017]]</f>
        <v>-4.7499999999999987E-2</v>
      </c>
      <c r="DG17">
        <v>15</v>
      </c>
    </row>
    <row r="18" spans="1:111" x14ac:dyDescent="0.25">
      <c r="A18" t="s">
        <v>374</v>
      </c>
      <c r="B18">
        <v>0.5</v>
      </c>
      <c r="C18">
        <v>6</v>
      </c>
      <c r="D18">
        <v>-5</v>
      </c>
      <c r="E18">
        <v>1.4</v>
      </c>
      <c r="F18">
        <f>Table_0__5[[#This Row],[2018]]-Table_0__5[[#This Row],[2017]]</f>
        <v>-0.89999999999999991</v>
      </c>
      <c r="G18">
        <v>14</v>
      </c>
      <c r="I18" s="58" t="s">
        <v>391</v>
      </c>
      <c r="J18">
        <v>15.4</v>
      </c>
      <c r="K18">
        <v>16.8</v>
      </c>
      <c r="L18">
        <v>14.4</v>
      </c>
      <c r="M18">
        <v>20.399999999999999</v>
      </c>
      <c r="N18">
        <f>Table_0__6[[#This Row],[2017]]-Table_0__6[[#This Row],[2018]]</f>
        <v>4.9999999999999982</v>
      </c>
      <c r="O18">
        <v>16</v>
      </c>
      <c r="Q18" s="38" t="s">
        <v>381</v>
      </c>
      <c r="R18">
        <v>0.36599999999999999</v>
      </c>
      <c r="S18">
        <v>0.36599999999999999</v>
      </c>
      <c r="T18">
        <v>0.36699999999999999</v>
      </c>
      <c r="U18">
        <v>0.32</v>
      </c>
      <c r="V18">
        <f>Table_0__7[[#This Row],[2018]]-Table_0__7[[#This Row],[2017]]</f>
        <v>4.5999999999999985E-2</v>
      </c>
      <c r="W18">
        <v>16</v>
      </c>
      <c r="Y18" t="s">
        <v>375</v>
      </c>
      <c r="Z18">
        <v>0</v>
      </c>
      <c r="AA18">
        <v>9.6000000000000002E-2</v>
      </c>
      <c r="AB18">
        <v>-8.8999999999999996E-2</v>
      </c>
      <c r="AC18">
        <v>4.2999999999999997E-2</v>
      </c>
      <c r="AD18">
        <f>Table_0__8[[#This Row],[2018]]-Table_0__8[[#This Row],[2017]]</f>
        <v>-4.2999999999999997E-2</v>
      </c>
      <c r="AE18">
        <v>16</v>
      </c>
      <c r="AG18" t="s">
        <v>386</v>
      </c>
      <c r="AH18">
        <v>-0.3</v>
      </c>
      <c r="AI18">
        <v>-1</v>
      </c>
      <c r="AJ18">
        <v>0.3</v>
      </c>
      <c r="AK18">
        <v>-5.8</v>
      </c>
      <c r="AL18">
        <f>Table_0__9[[#This Row],[2018]]-Table_0__9[[#This Row],[2017]]</f>
        <v>5.5</v>
      </c>
      <c r="AM18">
        <v>16</v>
      </c>
      <c r="AO18" s="58" t="s">
        <v>378</v>
      </c>
      <c r="AP18">
        <v>0.50339999999999996</v>
      </c>
      <c r="AQ18">
        <v>0.49080000000000001</v>
      </c>
      <c r="AR18">
        <v>0.51590000000000003</v>
      </c>
      <c r="AS18">
        <v>0.49540000000000001</v>
      </c>
      <c r="AT18">
        <f>Table_0__10[[#This Row],[2018]]-Table_0__10[[#This Row],[2017]]</f>
        <v>7.9999999999999516E-3</v>
      </c>
      <c r="AU18">
        <v>16</v>
      </c>
      <c r="AW18" t="s">
        <v>372</v>
      </c>
      <c r="AX18">
        <v>0.32</v>
      </c>
      <c r="AY18">
        <v>0.33600000000000002</v>
      </c>
      <c r="AZ18">
        <v>0.30399999999999999</v>
      </c>
      <c r="BA18">
        <v>0.29699999999999999</v>
      </c>
      <c r="BB18">
        <f>Table_0__11[[#This Row],[2018]]-Table_0__11[[#This Row],[2017]]</f>
        <v>2.300000000000002E-2</v>
      </c>
      <c r="BC18">
        <v>16</v>
      </c>
      <c r="BE18" t="s">
        <v>361</v>
      </c>
      <c r="BF18">
        <v>357.6</v>
      </c>
      <c r="BG18">
        <v>383</v>
      </c>
      <c r="BH18">
        <v>337.3</v>
      </c>
      <c r="BI18">
        <v>377.9</v>
      </c>
      <c r="BJ18">
        <f>Table_0__12[[#This Row],[2018]]-Table_0__12[[#This Row],[2017]]</f>
        <v>-20.299999999999955</v>
      </c>
      <c r="BK18">
        <v>16</v>
      </c>
      <c r="BM18" s="59" t="s">
        <v>390</v>
      </c>
      <c r="BN18">
        <v>6.8</v>
      </c>
      <c r="BO18">
        <v>7.6</v>
      </c>
      <c r="BP18">
        <v>6.2</v>
      </c>
      <c r="BQ18">
        <v>5.9</v>
      </c>
      <c r="BR18">
        <f>Table_0__13[[#This Row],[2018]]-Table_0__13[[#This Row],[2017]]</f>
        <v>0.89999999999999947</v>
      </c>
      <c r="BS18">
        <v>16</v>
      </c>
      <c r="BU18" t="s">
        <v>364</v>
      </c>
      <c r="BV18">
        <v>10.5</v>
      </c>
      <c r="BW18">
        <v>11.3</v>
      </c>
      <c r="BX18">
        <v>9.4</v>
      </c>
      <c r="BY18">
        <v>11.1</v>
      </c>
      <c r="BZ18">
        <f>Table_0__14[[#This Row],[2018]]-Table_0__14[[#This Row],[2017]]</f>
        <v>-0.59999999999999964</v>
      </c>
      <c r="CA18">
        <v>16</v>
      </c>
      <c r="CC18" s="38" t="s">
        <v>379</v>
      </c>
      <c r="CD18">
        <v>12.6</v>
      </c>
      <c r="CE18">
        <v>13.2</v>
      </c>
      <c r="CF18">
        <v>11.9</v>
      </c>
      <c r="CG18">
        <v>12.9</v>
      </c>
      <c r="CH18">
        <f>Table_0__15[[#This Row],[2018]]-Table_0__15[[#This Row],[2017]]</f>
        <v>-0.30000000000000071</v>
      </c>
      <c r="CI18">
        <v>16</v>
      </c>
      <c r="CK18" s="52" t="s">
        <v>172</v>
      </c>
      <c r="CL18">
        <v>0.60189999999999999</v>
      </c>
      <c r="CM18">
        <v>0.56879999999999997</v>
      </c>
      <c r="CN18">
        <v>0.63639999999999997</v>
      </c>
      <c r="CO18">
        <v>0.54139999999999999</v>
      </c>
      <c r="CP18">
        <f>Table_0__16[[#This Row],[2018]]-Table_0__16[[#This Row],[2017]]</f>
        <v>6.0499999999999998E-2</v>
      </c>
      <c r="CQ18">
        <v>16</v>
      </c>
      <c r="CS18" t="s">
        <v>371</v>
      </c>
      <c r="CT18">
        <v>0.58850000000000002</v>
      </c>
      <c r="CU18">
        <v>0.52529999999999999</v>
      </c>
      <c r="CV18">
        <v>0.65390000000000004</v>
      </c>
      <c r="CW18">
        <v>0.52959999999999996</v>
      </c>
      <c r="CX18">
        <f>Table_0__17[[#This Row],[2018]]-Table_0__17[[#This Row],[2017]]</f>
        <v>5.8900000000000063E-2</v>
      </c>
      <c r="CY18">
        <v>16</v>
      </c>
      <c r="DA18" s="38" t="s">
        <v>379</v>
      </c>
      <c r="DB18">
        <v>0.67030000000000001</v>
      </c>
      <c r="DC18">
        <v>0.66800000000000004</v>
      </c>
      <c r="DD18">
        <v>0.67249999999999999</v>
      </c>
      <c r="DE18">
        <v>0.70250000000000001</v>
      </c>
      <c r="DF18">
        <f>Table_0__18[[#This Row],[2018]]-Table_0__18[[#This Row],[2017]]</f>
        <v>-3.2200000000000006E-2</v>
      </c>
      <c r="DG18">
        <v>16</v>
      </c>
    </row>
    <row r="19" spans="1:111" x14ac:dyDescent="0.25">
      <c r="A19" s="58" t="s">
        <v>378</v>
      </c>
      <c r="B19">
        <v>-4.2</v>
      </c>
      <c r="C19">
        <v>0.2</v>
      </c>
      <c r="D19">
        <v>-8.8000000000000007</v>
      </c>
      <c r="E19">
        <v>-2.9</v>
      </c>
      <c r="F19">
        <f>Table_0__5[[#This Row],[2018]]-Table_0__5[[#This Row],[2017]]</f>
        <v>-1.3000000000000003</v>
      </c>
      <c r="G19">
        <v>23</v>
      </c>
      <c r="I19" t="s">
        <v>370</v>
      </c>
      <c r="J19">
        <v>15.4</v>
      </c>
      <c r="K19">
        <v>15.6</v>
      </c>
      <c r="L19">
        <v>15.1</v>
      </c>
      <c r="M19">
        <v>15.4</v>
      </c>
      <c r="N19">
        <f>Table_0__6[[#This Row],[2017]]-Table_0__6[[#This Row],[2018]]</f>
        <v>0</v>
      </c>
      <c r="O19">
        <v>17</v>
      </c>
      <c r="Q19" t="s">
        <v>388</v>
      </c>
      <c r="R19">
        <v>0.36299999999999999</v>
      </c>
      <c r="S19">
        <v>0.434</v>
      </c>
      <c r="T19">
        <v>0.29799999999999999</v>
      </c>
      <c r="U19">
        <v>0.28199999999999997</v>
      </c>
      <c r="V19">
        <f>Table_0__7[[#This Row],[2018]]-Table_0__7[[#This Row],[2017]]</f>
        <v>8.1000000000000016E-2</v>
      </c>
      <c r="W19">
        <v>17</v>
      </c>
      <c r="Y19" t="s">
        <v>374</v>
      </c>
      <c r="Z19">
        <v>-3.0000000000000001E-3</v>
      </c>
      <c r="AA19">
        <v>5.3999999999999999E-2</v>
      </c>
      <c r="AB19">
        <v>-6.0999999999999999E-2</v>
      </c>
      <c r="AC19">
        <v>0.02</v>
      </c>
      <c r="AD19">
        <f>Table_0__8[[#This Row],[2018]]-Table_0__8[[#This Row],[2017]]</f>
        <v>-2.3E-2</v>
      </c>
      <c r="AE19">
        <v>17</v>
      </c>
      <c r="AG19" s="52" t="s">
        <v>172</v>
      </c>
      <c r="AH19">
        <v>-0.4</v>
      </c>
      <c r="AI19">
        <v>-0.5</v>
      </c>
      <c r="AJ19">
        <v>-0.2</v>
      </c>
      <c r="AK19">
        <v>-8.3000000000000007</v>
      </c>
      <c r="AL19">
        <f>Table_0__9[[#This Row],[2018]]-Table_0__9[[#This Row],[2017]]</f>
        <v>7.9</v>
      </c>
      <c r="AM19">
        <v>17</v>
      </c>
      <c r="AO19" t="s">
        <v>377</v>
      </c>
      <c r="AP19">
        <v>0.50280000000000002</v>
      </c>
      <c r="AQ19">
        <v>0.51229999999999998</v>
      </c>
      <c r="AR19">
        <v>0.49209999999999998</v>
      </c>
      <c r="AS19">
        <v>0.50180000000000002</v>
      </c>
      <c r="AT19">
        <f>Table_0__10[[#This Row],[2018]]-Table_0__10[[#This Row],[2017]]</f>
        <v>1.0000000000000009E-3</v>
      </c>
      <c r="AU19">
        <v>17</v>
      </c>
      <c r="AW19" t="s">
        <v>368</v>
      </c>
      <c r="AX19">
        <v>0.31900000000000001</v>
      </c>
      <c r="AY19">
        <v>0.315</v>
      </c>
      <c r="AZ19">
        <v>0.32300000000000001</v>
      </c>
      <c r="BA19">
        <v>0.30199999999999999</v>
      </c>
      <c r="BB19">
        <f>Table_0__11[[#This Row],[2018]]-Table_0__11[[#This Row],[2017]]</f>
        <v>1.7000000000000015E-2</v>
      </c>
      <c r="BC19">
        <v>17</v>
      </c>
      <c r="BE19" s="58" t="s">
        <v>391</v>
      </c>
      <c r="BF19">
        <v>356.1</v>
      </c>
      <c r="BG19">
        <v>340.6</v>
      </c>
      <c r="BH19">
        <v>371.5</v>
      </c>
      <c r="BI19">
        <v>314.2</v>
      </c>
      <c r="BJ19">
        <f>Table_0__12[[#This Row],[2018]]-Table_0__12[[#This Row],[2017]]</f>
        <v>41.900000000000034</v>
      </c>
      <c r="BK19">
        <v>17</v>
      </c>
      <c r="BM19" t="s">
        <v>371</v>
      </c>
      <c r="BN19">
        <v>6.8</v>
      </c>
      <c r="BO19">
        <v>6.6</v>
      </c>
      <c r="BP19">
        <v>7</v>
      </c>
      <c r="BQ19">
        <v>6.2</v>
      </c>
      <c r="BR19">
        <f>Table_0__13[[#This Row],[2018]]-Table_0__13[[#This Row],[2017]]</f>
        <v>0.59999999999999964</v>
      </c>
      <c r="BS19">
        <v>17</v>
      </c>
      <c r="BU19" s="58" t="s">
        <v>389</v>
      </c>
      <c r="BV19">
        <v>10.4</v>
      </c>
      <c r="BW19">
        <v>11.5</v>
      </c>
      <c r="BX19">
        <v>9.3000000000000007</v>
      </c>
      <c r="BY19">
        <v>9.6999999999999993</v>
      </c>
      <c r="BZ19">
        <f>Table_0__14[[#This Row],[2018]]-Table_0__14[[#This Row],[2017]]</f>
        <v>0.70000000000000107</v>
      </c>
      <c r="CA19">
        <v>17</v>
      </c>
      <c r="CC19" t="s">
        <v>368</v>
      </c>
      <c r="CD19">
        <v>12.6</v>
      </c>
      <c r="CE19">
        <v>13</v>
      </c>
      <c r="CF19">
        <v>12.1</v>
      </c>
      <c r="CG19">
        <v>13.1</v>
      </c>
      <c r="CH19">
        <f>Table_0__15[[#This Row],[2018]]-Table_0__15[[#This Row],[2017]]</f>
        <v>-0.5</v>
      </c>
      <c r="CI19">
        <v>17</v>
      </c>
      <c r="CK19" t="s">
        <v>385</v>
      </c>
      <c r="CL19">
        <v>0.59870000000000001</v>
      </c>
      <c r="CM19">
        <v>0.59870000000000001</v>
      </c>
      <c r="CN19">
        <v>0.59860000000000002</v>
      </c>
      <c r="CO19">
        <v>0.61799999999999999</v>
      </c>
      <c r="CP19">
        <f>Table_0__16[[#This Row],[2018]]-Table_0__16[[#This Row],[2017]]</f>
        <v>-1.9299999999999984E-2</v>
      </c>
      <c r="CQ19">
        <v>17</v>
      </c>
      <c r="CS19" t="s">
        <v>373</v>
      </c>
      <c r="CT19">
        <v>0.58850000000000002</v>
      </c>
      <c r="CU19">
        <v>0.60750000000000004</v>
      </c>
      <c r="CV19">
        <v>0.5746</v>
      </c>
      <c r="CW19">
        <v>0.58919999999999995</v>
      </c>
      <c r="CX19">
        <f>Table_0__17[[#This Row],[2018]]-Table_0__17[[#This Row],[2017]]</f>
        <v>-6.9999999999992291E-4</v>
      </c>
      <c r="CY19">
        <v>17</v>
      </c>
      <c r="DA19" t="s">
        <v>363</v>
      </c>
      <c r="DB19">
        <v>0.66269999999999996</v>
      </c>
      <c r="DC19">
        <v>0.69820000000000004</v>
      </c>
      <c r="DD19">
        <v>0.62409999999999999</v>
      </c>
      <c r="DE19">
        <v>0.66349999999999998</v>
      </c>
      <c r="DF19">
        <f>Table_0__18[[#This Row],[2018]]-Table_0__18[[#This Row],[2017]]</f>
        <v>-8.0000000000002292E-4</v>
      </c>
      <c r="DG19">
        <v>17</v>
      </c>
    </row>
    <row r="20" spans="1:111" x14ac:dyDescent="0.25">
      <c r="A20" t="s">
        <v>365</v>
      </c>
      <c r="B20">
        <v>4.2</v>
      </c>
      <c r="C20">
        <v>7.5</v>
      </c>
      <c r="D20">
        <v>1</v>
      </c>
      <c r="E20">
        <v>5.6</v>
      </c>
      <c r="F20">
        <f>Table_0__5[[#This Row],[2018]]-Table_0__5[[#This Row],[2017]]</f>
        <v>-1.3999999999999995</v>
      </c>
      <c r="G20">
        <v>11</v>
      </c>
      <c r="I20" s="38" t="s">
        <v>381</v>
      </c>
      <c r="J20">
        <v>15.7</v>
      </c>
      <c r="K20">
        <v>15</v>
      </c>
      <c r="L20">
        <v>16.5</v>
      </c>
      <c r="M20">
        <v>15.3</v>
      </c>
      <c r="N20">
        <f>Table_0__6[[#This Row],[2017]]-Table_0__6[[#This Row],[2018]]</f>
        <v>-0.39999999999999858</v>
      </c>
      <c r="O20">
        <v>18</v>
      </c>
      <c r="Q20" t="s">
        <v>370</v>
      </c>
      <c r="R20">
        <v>0.35899999999999999</v>
      </c>
      <c r="S20">
        <v>0.35</v>
      </c>
      <c r="T20">
        <v>0.36799999999999999</v>
      </c>
      <c r="U20">
        <v>0.35</v>
      </c>
      <c r="V20">
        <f>Table_0__7[[#This Row],[2018]]-Table_0__7[[#This Row],[2017]]</f>
        <v>9.000000000000008E-3</v>
      </c>
      <c r="W20">
        <v>18</v>
      </c>
      <c r="Y20" t="s">
        <v>386</v>
      </c>
      <c r="Z20">
        <v>-1.7000000000000001E-2</v>
      </c>
      <c r="AA20">
        <v>-2.8000000000000001E-2</v>
      </c>
      <c r="AB20">
        <v>-6.0000000000000001E-3</v>
      </c>
      <c r="AC20">
        <v>-0.13200000000000001</v>
      </c>
      <c r="AD20">
        <f>Table_0__8[[#This Row],[2018]]-Table_0__8[[#This Row],[2017]]</f>
        <v>0.115</v>
      </c>
      <c r="AE20">
        <v>18</v>
      </c>
      <c r="AG20" t="s">
        <v>375</v>
      </c>
      <c r="AH20">
        <v>-0.5</v>
      </c>
      <c r="AI20">
        <v>2</v>
      </c>
      <c r="AJ20">
        <v>-3.7</v>
      </c>
      <c r="AK20">
        <v>0.3</v>
      </c>
      <c r="AL20">
        <f>Table_0__9[[#This Row],[2018]]-Table_0__9[[#This Row],[2017]]</f>
        <v>-0.8</v>
      </c>
      <c r="AM20">
        <v>18</v>
      </c>
      <c r="AO20" s="38" t="s">
        <v>379</v>
      </c>
      <c r="AP20">
        <v>0.49409999999999998</v>
      </c>
      <c r="AQ20">
        <v>0.50049999999999994</v>
      </c>
      <c r="AR20">
        <v>0.48770000000000002</v>
      </c>
      <c r="AS20">
        <v>0.4778</v>
      </c>
      <c r="AT20">
        <f>Table_0__10[[#This Row],[2018]]-Table_0__10[[#This Row],[2017]]</f>
        <v>1.6299999999999981E-2</v>
      </c>
      <c r="AU20">
        <v>18</v>
      </c>
      <c r="AW20" t="s">
        <v>377</v>
      </c>
      <c r="AX20">
        <v>0.31900000000000001</v>
      </c>
      <c r="AY20">
        <v>0.31900000000000001</v>
      </c>
      <c r="AZ20">
        <v>0.318</v>
      </c>
      <c r="BA20">
        <v>0.30499999999999999</v>
      </c>
      <c r="BB20">
        <f>Table_0__11[[#This Row],[2018]]-Table_0__11[[#This Row],[2017]]</f>
        <v>1.4000000000000012E-2</v>
      </c>
      <c r="BC20">
        <v>18</v>
      </c>
      <c r="BE20" t="s">
        <v>386</v>
      </c>
      <c r="BF20">
        <v>350.1</v>
      </c>
      <c r="BG20">
        <v>361.6</v>
      </c>
      <c r="BH20">
        <v>338.6</v>
      </c>
      <c r="BI20">
        <v>324.10000000000002</v>
      </c>
      <c r="BJ20">
        <f>Table_0__12[[#This Row],[2018]]-Table_0__12[[#This Row],[2017]]</f>
        <v>26</v>
      </c>
      <c r="BK20">
        <v>18</v>
      </c>
      <c r="BM20" s="58" t="s">
        <v>380</v>
      </c>
      <c r="BN20">
        <v>6.8</v>
      </c>
      <c r="BO20">
        <v>7.3</v>
      </c>
      <c r="BP20">
        <v>6.3</v>
      </c>
      <c r="BQ20">
        <v>6.4</v>
      </c>
      <c r="BR20">
        <f>Table_0__13[[#This Row],[2018]]-Table_0__13[[#This Row],[2017]]</f>
        <v>0.39999999999999947</v>
      </c>
      <c r="BS20">
        <v>18</v>
      </c>
      <c r="BU20" t="s">
        <v>387</v>
      </c>
      <c r="BV20">
        <v>10.3</v>
      </c>
      <c r="BW20">
        <v>10.8</v>
      </c>
      <c r="BX20">
        <v>9.8000000000000007</v>
      </c>
      <c r="BY20">
        <v>9.6</v>
      </c>
      <c r="BZ20">
        <f>Table_0__14[[#This Row],[2018]]-Table_0__14[[#This Row],[2017]]</f>
        <v>0.70000000000000107</v>
      </c>
      <c r="CA20">
        <v>18</v>
      </c>
      <c r="CC20" t="s">
        <v>382</v>
      </c>
      <c r="CD20">
        <v>12.3</v>
      </c>
      <c r="CE20">
        <v>13.7</v>
      </c>
      <c r="CF20">
        <v>11.2</v>
      </c>
      <c r="CG20">
        <v>11.1</v>
      </c>
      <c r="CH20">
        <f>Table_0__15[[#This Row],[2018]]-Table_0__15[[#This Row],[2017]]</f>
        <v>1.2000000000000011</v>
      </c>
      <c r="CI20">
        <v>18</v>
      </c>
      <c r="CK20" t="s">
        <v>371</v>
      </c>
      <c r="CL20">
        <v>0.59550000000000003</v>
      </c>
      <c r="CM20">
        <v>0.53979999999999995</v>
      </c>
      <c r="CN20">
        <v>0.65</v>
      </c>
      <c r="CO20">
        <v>0.53200000000000003</v>
      </c>
      <c r="CP20">
        <f>Table_0__16[[#This Row],[2018]]-Table_0__16[[#This Row],[2017]]</f>
        <v>6.3500000000000001E-2</v>
      </c>
      <c r="CQ20">
        <v>18</v>
      </c>
      <c r="CS20" t="s">
        <v>366</v>
      </c>
      <c r="CT20">
        <v>0.58609999999999995</v>
      </c>
      <c r="CU20">
        <v>0.55379999999999996</v>
      </c>
      <c r="CV20">
        <v>0.6109</v>
      </c>
      <c r="CW20">
        <v>0.50509999999999999</v>
      </c>
      <c r="CX20">
        <f>Table_0__17[[#This Row],[2018]]-Table_0__17[[#This Row],[2017]]</f>
        <v>8.0999999999999961E-2</v>
      </c>
      <c r="CY20">
        <v>18</v>
      </c>
      <c r="DA20" t="s">
        <v>385</v>
      </c>
      <c r="DB20">
        <v>0.66169999999999995</v>
      </c>
      <c r="DC20">
        <v>0.64759999999999995</v>
      </c>
      <c r="DD20">
        <v>0.67769999999999997</v>
      </c>
      <c r="DE20">
        <v>0.6956</v>
      </c>
      <c r="DF20">
        <f>Table_0__18[[#This Row],[2018]]-Table_0__18[[#This Row],[2017]]</f>
        <v>-3.3900000000000041E-2</v>
      </c>
      <c r="DG20">
        <v>18</v>
      </c>
    </row>
    <row r="21" spans="1:111" x14ac:dyDescent="0.25">
      <c r="A21" s="60" t="s">
        <v>383</v>
      </c>
      <c r="B21">
        <v>-6.8</v>
      </c>
      <c r="C21">
        <v>-7.5</v>
      </c>
      <c r="D21">
        <v>-6</v>
      </c>
      <c r="E21">
        <v>-5.2</v>
      </c>
      <c r="F21">
        <f>Table_0__5[[#This Row],[2018]]-Table_0__5[[#This Row],[2017]]</f>
        <v>-1.5999999999999996</v>
      </c>
      <c r="G21">
        <v>29</v>
      </c>
      <c r="I21" t="s">
        <v>371</v>
      </c>
      <c r="J21">
        <v>15.9</v>
      </c>
      <c r="K21">
        <v>14.6</v>
      </c>
      <c r="L21">
        <v>17.399999999999999</v>
      </c>
      <c r="M21">
        <v>14.4</v>
      </c>
      <c r="N21">
        <f>Table_0__6[[#This Row],[2017]]-Table_0__6[[#This Row],[2018]]</f>
        <v>-1.5</v>
      </c>
      <c r="O21">
        <v>19</v>
      </c>
      <c r="Q21" s="52" t="s">
        <v>172</v>
      </c>
      <c r="R21">
        <v>0.35099999999999998</v>
      </c>
      <c r="S21">
        <v>0.314</v>
      </c>
      <c r="T21">
        <v>0.39200000000000002</v>
      </c>
      <c r="U21">
        <v>0.23200000000000001</v>
      </c>
      <c r="V21">
        <f>Table_0__7[[#This Row],[2018]]-Table_0__7[[#This Row],[2017]]</f>
        <v>0.11899999999999997</v>
      </c>
      <c r="W21">
        <v>19</v>
      </c>
      <c r="Y21" s="58" t="s">
        <v>391</v>
      </c>
      <c r="Z21">
        <v>-2.3E-2</v>
      </c>
      <c r="AA21">
        <v>-8.6999999999999994E-2</v>
      </c>
      <c r="AB21">
        <v>4.2999999999999997E-2</v>
      </c>
      <c r="AC21">
        <v>-0.13100000000000001</v>
      </c>
      <c r="AD21">
        <f>Table_0__8[[#This Row],[2018]]-Table_0__8[[#This Row],[2017]]</f>
        <v>0.10800000000000001</v>
      </c>
      <c r="AE21">
        <v>19</v>
      </c>
      <c r="AG21" t="s">
        <v>365</v>
      </c>
      <c r="AH21">
        <v>-0.5</v>
      </c>
      <c r="AI21">
        <v>1.9</v>
      </c>
      <c r="AJ21">
        <v>-3.6</v>
      </c>
      <c r="AK21">
        <v>0.3</v>
      </c>
      <c r="AL21">
        <f>Table_0__9[[#This Row],[2018]]-Table_0__9[[#This Row],[2017]]</f>
        <v>-0.8</v>
      </c>
      <c r="AM21">
        <v>19</v>
      </c>
      <c r="AO21" t="s">
        <v>376</v>
      </c>
      <c r="AP21">
        <v>0.49380000000000002</v>
      </c>
      <c r="AQ21">
        <v>0.48599999999999999</v>
      </c>
      <c r="AR21">
        <v>0.50149999999999995</v>
      </c>
      <c r="AS21">
        <v>0.49469999999999997</v>
      </c>
      <c r="AT21">
        <f>Table_0__10[[#This Row],[2018]]-Table_0__10[[#This Row],[2017]]</f>
        <v>-8.9999999999995639E-4</v>
      </c>
      <c r="AU21">
        <v>19</v>
      </c>
      <c r="AW21" t="s">
        <v>374</v>
      </c>
      <c r="AX21">
        <v>0.318</v>
      </c>
      <c r="AY21">
        <v>0.33100000000000002</v>
      </c>
      <c r="AZ21">
        <v>0.30399999999999999</v>
      </c>
      <c r="BA21">
        <v>0.312</v>
      </c>
      <c r="BB21">
        <f>Table_0__11[[#This Row],[2018]]-Table_0__11[[#This Row],[2017]]</f>
        <v>6.0000000000000053E-3</v>
      </c>
      <c r="BC21">
        <v>19</v>
      </c>
      <c r="BE21" t="s">
        <v>372</v>
      </c>
      <c r="BF21">
        <v>350.1</v>
      </c>
      <c r="BG21">
        <v>345.2</v>
      </c>
      <c r="BH21">
        <v>354.4</v>
      </c>
      <c r="BI21">
        <v>330.4</v>
      </c>
      <c r="BJ21">
        <f>Table_0__12[[#This Row],[2018]]-Table_0__12[[#This Row],[2017]]</f>
        <v>19.700000000000045</v>
      </c>
      <c r="BK21">
        <v>19</v>
      </c>
      <c r="BM21" t="s">
        <v>374</v>
      </c>
      <c r="BN21">
        <v>6.8</v>
      </c>
      <c r="BO21">
        <v>7.3</v>
      </c>
      <c r="BP21">
        <v>6.3</v>
      </c>
      <c r="BQ21">
        <v>6.4</v>
      </c>
      <c r="BR21">
        <f>Table_0__13[[#This Row],[2018]]-Table_0__13[[#This Row],[2017]]</f>
        <v>0.39999999999999947</v>
      </c>
      <c r="BS21">
        <v>19</v>
      </c>
      <c r="BU21" s="59" t="s">
        <v>390</v>
      </c>
      <c r="BV21">
        <v>10.3</v>
      </c>
      <c r="BW21">
        <v>10.8</v>
      </c>
      <c r="BX21">
        <v>10</v>
      </c>
      <c r="BY21">
        <v>10.1</v>
      </c>
      <c r="BZ21">
        <f>Table_0__14[[#This Row],[2018]]-Table_0__14[[#This Row],[2017]]</f>
        <v>0.20000000000000107</v>
      </c>
      <c r="CA21">
        <v>19</v>
      </c>
      <c r="CC21" s="52" t="s">
        <v>172</v>
      </c>
      <c r="CD21">
        <v>11.8</v>
      </c>
      <c r="CE21">
        <v>11.4</v>
      </c>
      <c r="CF21">
        <v>12.2</v>
      </c>
      <c r="CG21">
        <v>9.8000000000000007</v>
      </c>
      <c r="CH21">
        <f>Table_0__15[[#This Row],[2018]]-Table_0__15[[#This Row],[2017]]</f>
        <v>2</v>
      </c>
      <c r="CI21">
        <v>19</v>
      </c>
      <c r="CK21" t="s">
        <v>366</v>
      </c>
      <c r="CL21">
        <v>0.59209999999999996</v>
      </c>
      <c r="CM21">
        <v>0.60529999999999995</v>
      </c>
      <c r="CN21">
        <v>0.58279999999999998</v>
      </c>
      <c r="CO21">
        <v>0.5806</v>
      </c>
      <c r="CP21">
        <f>Table_0__16[[#This Row],[2018]]-Table_0__16[[#This Row],[2017]]</f>
        <v>1.1499999999999955E-2</v>
      </c>
      <c r="CQ21">
        <v>19</v>
      </c>
      <c r="CS21" s="38" t="s">
        <v>379</v>
      </c>
      <c r="CT21">
        <v>0.57830000000000004</v>
      </c>
      <c r="CU21">
        <v>0.57250000000000001</v>
      </c>
      <c r="CV21">
        <v>0.58420000000000005</v>
      </c>
      <c r="CW21">
        <v>0.61439999999999995</v>
      </c>
      <c r="CX21">
        <f>Table_0__17[[#This Row],[2018]]-Table_0__17[[#This Row],[2017]]</f>
        <v>-3.609999999999991E-2</v>
      </c>
      <c r="CY21">
        <v>19</v>
      </c>
      <c r="DA21" t="s">
        <v>383</v>
      </c>
      <c r="DB21">
        <v>0.66120000000000001</v>
      </c>
      <c r="DC21">
        <v>0.69410000000000005</v>
      </c>
      <c r="DD21">
        <v>0.61729999999999996</v>
      </c>
      <c r="DE21">
        <v>0.65149999999999997</v>
      </c>
      <c r="DF21">
        <f>Table_0__18[[#This Row],[2018]]-Table_0__18[[#This Row],[2017]]</f>
        <v>9.7000000000000419E-3</v>
      </c>
      <c r="DG21">
        <v>19</v>
      </c>
    </row>
    <row r="22" spans="1:111" x14ac:dyDescent="0.25">
      <c r="A22" t="s">
        <v>385</v>
      </c>
      <c r="B22">
        <v>-5.4</v>
      </c>
      <c r="C22">
        <v>-4.4000000000000004</v>
      </c>
      <c r="D22">
        <v>-6.5</v>
      </c>
      <c r="E22">
        <v>-3.7</v>
      </c>
      <c r="F22">
        <f>Table_0__5[[#This Row],[2018]]-Table_0__5[[#This Row],[2017]]</f>
        <v>-1.7000000000000002</v>
      </c>
      <c r="G22">
        <v>26</v>
      </c>
      <c r="I22" s="58" t="s">
        <v>380</v>
      </c>
      <c r="J22">
        <v>16.100000000000001</v>
      </c>
      <c r="K22">
        <v>14.3</v>
      </c>
      <c r="L22">
        <v>18.600000000000001</v>
      </c>
      <c r="M22">
        <v>15.4</v>
      </c>
      <c r="N22">
        <f>Table_0__6[[#This Row],[2017]]-Table_0__6[[#This Row],[2018]]</f>
        <v>-0.70000000000000107</v>
      </c>
      <c r="O22">
        <v>20</v>
      </c>
      <c r="Q22" t="s">
        <v>361</v>
      </c>
      <c r="R22">
        <v>0.34499999999999997</v>
      </c>
      <c r="S22">
        <v>0.34200000000000003</v>
      </c>
      <c r="T22">
        <v>0.34699999999999998</v>
      </c>
      <c r="U22">
        <v>0.434</v>
      </c>
      <c r="V22">
        <f>Table_0__7[[#This Row],[2018]]-Table_0__7[[#This Row],[2017]]</f>
        <v>-8.9000000000000024E-2</v>
      </c>
      <c r="W22">
        <v>20</v>
      </c>
      <c r="Y22" t="s">
        <v>381</v>
      </c>
      <c r="Z22">
        <v>-2.7E-2</v>
      </c>
      <c r="AA22">
        <v>4.1000000000000002E-2</v>
      </c>
      <c r="AB22">
        <v>-9.5000000000000001E-2</v>
      </c>
      <c r="AC22">
        <v>-5.8000000000000003E-2</v>
      </c>
      <c r="AD22">
        <f>Table_0__8[[#This Row],[2018]]-Table_0__8[[#This Row],[2017]]</f>
        <v>3.1000000000000003E-2</v>
      </c>
      <c r="AE22">
        <v>20</v>
      </c>
      <c r="AG22" t="s">
        <v>383</v>
      </c>
      <c r="AH22">
        <v>-0.6</v>
      </c>
      <c r="AI22">
        <v>-1.6</v>
      </c>
      <c r="AJ22">
        <v>0.7</v>
      </c>
      <c r="AK22">
        <v>-1.6</v>
      </c>
      <c r="AL22">
        <f>Table_0__9[[#This Row],[2018]]-Table_0__9[[#This Row],[2017]]</f>
        <v>1</v>
      </c>
      <c r="AM22">
        <v>20</v>
      </c>
      <c r="AO22" t="s">
        <v>375</v>
      </c>
      <c r="AP22">
        <v>0.49320000000000003</v>
      </c>
      <c r="AQ22">
        <v>0.48209999999999997</v>
      </c>
      <c r="AR22">
        <v>0.50439999999999996</v>
      </c>
      <c r="AS22">
        <v>0.50260000000000005</v>
      </c>
      <c r="AT22">
        <f>Table_0__10[[#This Row],[2018]]-Table_0__10[[#This Row],[2017]]</f>
        <v>-9.4000000000000195E-3</v>
      </c>
      <c r="AU22">
        <v>20</v>
      </c>
      <c r="AW22" t="s">
        <v>369</v>
      </c>
      <c r="AX22">
        <v>0.317</v>
      </c>
      <c r="AY22">
        <v>0.316</v>
      </c>
      <c r="AZ22">
        <v>0.317</v>
      </c>
      <c r="BA22">
        <v>0.29499999999999998</v>
      </c>
      <c r="BB22">
        <f>Table_0__11[[#This Row],[2018]]-Table_0__11[[#This Row],[2017]]</f>
        <v>2.200000000000002E-2</v>
      </c>
      <c r="BC22">
        <v>20</v>
      </c>
      <c r="BE22" t="s">
        <v>370</v>
      </c>
      <c r="BF22">
        <v>345.6</v>
      </c>
      <c r="BG22">
        <v>343.8</v>
      </c>
      <c r="BH22">
        <v>347.4</v>
      </c>
      <c r="BI22">
        <v>358.1</v>
      </c>
      <c r="BJ22">
        <f>Table_0__12[[#This Row],[2018]]-Table_0__12[[#This Row],[2017]]</f>
        <v>-12.5</v>
      </c>
      <c r="BK22">
        <v>20</v>
      </c>
      <c r="BM22" t="s">
        <v>382</v>
      </c>
      <c r="BN22">
        <v>6.7</v>
      </c>
      <c r="BO22">
        <v>7.3</v>
      </c>
      <c r="BP22">
        <v>6.3</v>
      </c>
      <c r="BQ22">
        <v>6.5</v>
      </c>
      <c r="BR22">
        <f>Table_0__13[[#This Row],[2018]]-Table_0__13[[#This Row],[2017]]</f>
        <v>0.20000000000000018</v>
      </c>
      <c r="BS22">
        <v>20</v>
      </c>
      <c r="BU22" s="58" t="s">
        <v>380</v>
      </c>
      <c r="BV22">
        <v>10.199999999999999</v>
      </c>
      <c r="BW22">
        <v>11</v>
      </c>
      <c r="BX22">
        <v>9.4</v>
      </c>
      <c r="BY22">
        <v>10.3</v>
      </c>
      <c r="BZ22">
        <f>Table_0__14[[#This Row],[2018]]-Table_0__14[[#This Row],[2017]]</f>
        <v>-0.10000000000000142</v>
      </c>
      <c r="CA22">
        <v>20</v>
      </c>
      <c r="CC22" t="s">
        <v>374</v>
      </c>
      <c r="CD22">
        <v>11.4</v>
      </c>
      <c r="CE22">
        <v>11.7</v>
      </c>
      <c r="CF22">
        <v>11.2</v>
      </c>
      <c r="CG22">
        <v>10.1</v>
      </c>
      <c r="CH22">
        <f>Table_0__15[[#This Row],[2018]]-Table_0__15[[#This Row],[2017]]</f>
        <v>1.3000000000000007</v>
      </c>
      <c r="CI22">
        <v>20</v>
      </c>
      <c r="CK22" t="s">
        <v>363</v>
      </c>
      <c r="CL22">
        <v>0.58620000000000005</v>
      </c>
      <c r="CM22">
        <v>0.62080000000000002</v>
      </c>
      <c r="CN22">
        <v>0.54910000000000003</v>
      </c>
      <c r="CO22">
        <v>0.59699999999999998</v>
      </c>
      <c r="CP22">
        <f>Table_0__16[[#This Row],[2018]]-Table_0__16[[#This Row],[2017]]</f>
        <v>-1.0799999999999921E-2</v>
      </c>
      <c r="CQ22">
        <v>20</v>
      </c>
      <c r="CS22" t="s">
        <v>383</v>
      </c>
      <c r="CT22">
        <v>0.57779999999999998</v>
      </c>
      <c r="CU22">
        <v>0.60360000000000003</v>
      </c>
      <c r="CV22">
        <v>0.54959999999999998</v>
      </c>
      <c r="CW22">
        <v>0.56610000000000005</v>
      </c>
      <c r="CX22">
        <f>Table_0__17[[#This Row],[2018]]-Table_0__17[[#This Row],[2017]]</f>
        <v>1.1699999999999933E-2</v>
      </c>
      <c r="CY22">
        <v>20</v>
      </c>
      <c r="DA22" t="s">
        <v>386</v>
      </c>
      <c r="DB22">
        <v>0.65959999999999996</v>
      </c>
      <c r="DC22">
        <v>0.70760000000000001</v>
      </c>
      <c r="DD22">
        <v>0.60829999999999995</v>
      </c>
      <c r="DE22">
        <v>0.64280000000000004</v>
      </c>
      <c r="DF22">
        <f>Table_0__18[[#This Row],[2018]]-Table_0__18[[#This Row],[2017]]</f>
        <v>1.6799999999999926E-2</v>
      </c>
      <c r="DG22">
        <v>20</v>
      </c>
    </row>
    <row r="23" spans="1:111" x14ac:dyDescent="0.25">
      <c r="A23" t="s">
        <v>362</v>
      </c>
      <c r="B23">
        <v>7.4</v>
      </c>
      <c r="C23">
        <v>15.9</v>
      </c>
      <c r="D23">
        <v>-0.3</v>
      </c>
      <c r="E23">
        <v>9.4</v>
      </c>
      <c r="F23">
        <f>Table_0__5[[#This Row],[2018]]-Table_0__5[[#This Row],[2017]]</f>
        <v>-2</v>
      </c>
      <c r="G23">
        <v>5</v>
      </c>
      <c r="I23" t="s">
        <v>374</v>
      </c>
      <c r="J23">
        <v>16.100000000000001</v>
      </c>
      <c r="K23">
        <v>14.7</v>
      </c>
      <c r="L23">
        <v>18</v>
      </c>
      <c r="M23">
        <v>15</v>
      </c>
      <c r="N23">
        <f>Table_0__6[[#This Row],[2017]]-Table_0__6[[#This Row],[2018]]</f>
        <v>-1.1000000000000014</v>
      </c>
      <c r="O23">
        <v>21</v>
      </c>
      <c r="Q23" t="s">
        <v>383</v>
      </c>
      <c r="R23">
        <v>0.34300000000000003</v>
      </c>
      <c r="S23">
        <v>0.371</v>
      </c>
      <c r="T23">
        <v>0.312</v>
      </c>
      <c r="U23">
        <v>0.30299999999999999</v>
      </c>
      <c r="V23">
        <f>Table_0__7[[#This Row],[2018]]-Table_0__7[[#This Row],[2017]]</f>
        <v>4.0000000000000036E-2</v>
      </c>
      <c r="W23">
        <v>21</v>
      </c>
      <c r="Y23" t="s">
        <v>385</v>
      </c>
      <c r="Z23">
        <v>-2.7E-2</v>
      </c>
      <c r="AA23">
        <v>-3.3000000000000002E-2</v>
      </c>
      <c r="AB23">
        <v>-2.1000000000000001E-2</v>
      </c>
      <c r="AC23">
        <v>-7.0000000000000001E-3</v>
      </c>
      <c r="AD23">
        <f>Table_0__8[[#This Row],[2018]]-Table_0__8[[#This Row],[2017]]</f>
        <v>-0.02</v>
      </c>
      <c r="AE23">
        <v>21</v>
      </c>
      <c r="AG23" t="s">
        <v>370</v>
      </c>
      <c r="AH23">
        <v>-0.8</v>
      </c>
      <c r="AI23">
        <v>-2</v>
      </c>
      <c r="AJ23">
        <v>0.2</v>
      </c>
      <c r="AK23">
        <v>1.2</v>
      </c>
      <c r="AL23">
        <f>Table_0__9[[#This Row],[2018]]-Table_0__9[[#This Row],[2017]]</f>
        <v>-2</v>
      </c>
      <c r="AM23">
        <v>21</v>
      </c>
      <c r="AO23" s="38" t="s">
        <v>381</v>
      </c>
      <c r="AP23">
        <v>0.49309999999999998</v>
      </c>
      <c r="AQ23">
        <v>0.49869999999999998</v>
      </c>
      <c r="AR23">
        <v>0.48759999999999998</v>
      </c>
      <c r="AS23">
        <v>0.47689999999999999</v>
      </c>
      <c r="AT23">
        <f>Table_0__10[[#This Row],[2018]]-Table_0__10[[#This Row],[2017]]</f>
        <v>1.6199999999999992E-2</v>
      </c>
      <c r="AU23">
        <v>21</v>
      </c>
      <c r="AW23" t="s">
        <v>386</v>
      </c>
      <c r="AX23">
        <v>0.315</v>
      </c>
      <c r="AY23">
        <v>0.32200000000000001</v>
      </c>
      <c r="AZ23">
        <v>0.309</v>
      </c>
      <c r="BA23">
        <v>0.27600000000000002</v>
      </c>
      <c r="BB23">
        <f>Table_0__11[[#This Row],[2018]]-Table_0__11[[#This Row],[2017]]</f>
        <v>3.8999999999999979E-2</v>
      </c>
      <c r="BC23">
        <v>21</v>
      </c>
      <c r="BE23" s="58" t="s">
        <v>389</v>
      </c>
      <c r="BF23">
        <v>344.6</v>
      </c>
      <c r="BG23">
        <v>366</v>
      </c>
      <c r="BH23">
        <v>320.5</v>
      </c>
      <c r="BI23">
        <v>287.39999999999998</v>
      </c>
      <c r="BJ23">
        <f>Table_0__12[[#This Row],[2018]]-Table_0__12[[#This Row],[2017]]</f>
        <v>57.200000000000045</v>
      </c>
      <c r="BK23">
        <v>21</v>
      </c>
      <c r="BM23" t="s">
        <v>370</v>
      </c>
      <c r="BN23">
        <v>6.7</v>
      </c>
      <c r="BO23">
        <v>6.6</v>
      </c>
      <c r="BP23">
        <v>6.7</v>
      </c>
      <c r="BQ23">
        <v>7</v>
      </c>
      <c r="BR23">
        <f>Table_0__13[[#This Row],[2018]]-Table_0__13[[#This Row],[2017]]</f>
        <v>-0.29999999999999982</v>
      </c>
      <c r="BS23">
        <v>21</v>
      </c>
      <c r="BU23" t="s">
        <v>361</v>
      </c>
      <c r="BV23">
        <v>10.199999999999999</v>
      </c>
      <c r="BW23">
        <v>10.5</v>
      </c>
      <c r="BX23">
        <v>9.9</v>
      </c>
      <c r="BY23">
        <v>11.2</v>
      </c>
      <c r="BZ23">
        <f>Table_0__14[[#This Row],[2018]]-Table_0__14[[#This Row],[2017]]</f>
        <v>-1</v>
      </c>
      <c r="CA23">
        <v>21</v>
      </c>
      <c r="CC23" t="s">
        <v>385</v>
      </c>
      <c r="CD23">
        <v>11.4</v>
      </c>
      <c r="CE23">
        <v>11.8</v>
      </c>
      <c r="CF23">
        <v>11</v>
      </c>
      <c r="CG23">
        <v>10.3</v>
      </c>
      <c r="CH23">
        <f>Table_0__15[[#This Row],[2018]]-Table_0__15[[#This Row],[2017]]</f>
        <v>1.0999999999999996</v>
      </c>
      <c r="CI23">
        <v>21</v>
      </c>
      <c r="CK23" s="38" t="s">
        <v>379</v>
      </c>
      <c r="CL23">
        <v>0.58430000000000004</v>
      </c>
      <c r="CM23">
        <v>0.61270000000000002</v>
      </c>
      <c r="CN23">
        <v>0.55559999999999998</v>
      </c>
      <c r="CO23">
        <v>0.64170000000000005</v>
      </c>
      <c r="CP23">
        <f>Table_0__16[[#This Row],[2018]]-Table_0__16[[#This Row],[2017]]</f>
        <v>-5.7400000000000007E-2</v>
      </c>
      <c r="CQ23">
        <v>21</v>
      </c>
      <c r="CS23" t="s">
        <v>388</v>
      </c>
      <c r="CT23">
        <v>0.57740000000000002</v>
      </c>
      <c r="CU23">
        <v>0.56559999999999999</v>
      </c>
      <c r="CV23">
        <v>0.58819999999999995</v>
      </c>
      <c r="CW23">
        <v>0.63819999999999999</v>
      </c>
      <c r="CX23">
        <f>Table_0__17[[#This Row],[2018]]-Table_0__17[[#This Row],[2017]]</f>
        <v>-6.0799999999999965E-2</v>
      </c>
      <c r="CY23">
        <v>21</v>
      </c>
      <c r="DA23" s="58" t="s">
        <v>389</v>
      </c>
      <c r="DB23">
        <v>0.65810000000000002</v>
      </c>
      <c r="DC23">
        <v>0.66639999999999999</v>
      </c>
      <c r="DD23">
        <v>0.64739999999999998</v>
      </c>
      <c r="DE23">
        <v>0.61119999999999997</v>
      </c>
      <c r="DF23">
        <f>Table_0__18[[#This Row],[2018]]-Table_0__18[[#This Row],[2017]]</f>
        <v>4.6900000000000053E-2</v>
      </c>
      <c r="DG23">
        <v>21</v>
      </c>
    </row>
    <row r="24" spans="1:111" x14ac:dyDescent="0.25">
      <c r="A24" t="s">
        <v>376</v>
      </c>
      <c r="B24">
        <v>-4.9000000000000004</v>
      </c>
      <c r="C24">
        <v>-7.9</v>
      </c>
      <c r="D24">
        <v>-1.9</v>
      </c>
      <c r="E24">
        <v>-2.9</v>
      </c>
      <c r="F24">
        <f>Table_0__5[[#This Row],[2018]]-Table_0__5[[#This Row],[2017]]</f>
        <v>-2.0000000000000004</v>
      </c>
      <c r="G24">
        <v>25</v>
      </c>
      <c r="I24" t="s">
        <v>368</v>
      </c>
      <c r="J24">
        <v>16.2</v>
      </c>
      <c r="K24">
        <v>16.899999999999999</v>
      </c>
      <c r="L24">
        <v>15.5</v>
      </c>
      <c r="M24">
        <v>13.2</v>
      </c>
      <c r="N24">
        <f>Table_0__6[[#This Row],[2017]]-Table_0__6[[#This Row],[2018]]</f>
        <v>-3</v>
      </c>
      <c r="O24">
        <v>22</v>
      </c>
      <c r="Q24" s="38" t="s">
        <v>379</v>
      </c>
      <c r="R24">
        <v>0.34100000000000003</v>
      </c>
      <c r="S24">
        <v>0.33300000000000002</v>
      </c>
      <c r="T24">
        <v>0.34899999999999998</v>
      </c>
      <c r="U24">
        <v>0.313</v>
      </c>
      <c r="V24">
        <f>Table_0__7[[#This Row],[2018]]-Table_0__7[[#This Row],[2017]]</f>
        <v>2.8000000000000025E-2</v>
      </c>
      <c r="W24">
        <v>22</v>
      </c>
      <c r="Y24" t="s">
        <v>371</v>
      </c>
      <c r="Z24">
        <v>-3.1E-2</v>
      </c>
      <c r="AA24">
        <v>3.2000000000000001E-2</v>
      </c>
      <c r="AB24">
        <v>-9.4E-2</v>
      </c>
      <c r="AC24">
        <v>0</v>
      </c>
      <c r="AD24">
        <f>Table_0__8[[#This Row],[2018]]-Table_0__8[[#This Row],[2017]]</f>
        <v>-3.1E-2</v>
      </c>
      <c r="AE24">
        <v>22</v>
      </c>
      <c r="AG24" s="58" t="s">
        <v>391</v>
      </c>
      <c r="AH24">
        <v>-1</v>
      </c>
      <c r="AI24">
        <v>-3.1</v>
      </c>
      <c r="AJ24">
        <v>0.9</v>
      </c>
      <c r="AK24">
        <v>-5</v>
      </c>
      <c r="AL24">
        <f>Table_0__9[[#This Row],[2018]]-Table_0__9[[#This Row],[2017]]</f>
        <v>4</v>
      </c>
      <c r="AM24">
        <v>22</v>
      </c>
      <c r="AO24" s="58" t="s">
        <v>380</v>
      </c>
      <c r="AP24">
        <v>0.48980000000000001</v>
      </c>
      <c r="AQ24">
        <v>0.4536</v>
      </c>
      <c r="AR24">
        <v>0.52600000000000002</v>
      </c>
      <c r="AS24">
        <v>0.49580000000000002</v>
      </c>
      <c r="AT24">
        <f>Table_0__10[[#This Row],[2018]]-Table_0__10[[#This Row],[2017]]</f>
        <v>-6.0000000000000053E-3</v>
      </c>
      <c r="AU24">
        <v>22</v>
      </c>
      <c r="AW24" t="s">
        <v>370</v>
      </c>
      <c r="AX24">
        <v>0.309</v>
      </c>
      <c r="AY24">
        <v>0.318</v>
      </c>
      <c r="AZ24">
        <v>0.3</v>
      </c>
      <c r="BA24">
        <v>0.31900000000000001</v>
      </c>
      <c r="BB24">
        <f>Table_0__11[[#This Row],[2018]]-Table_0__11[[#This Row],[2017]]</f>
        <v>-1.0000000000000009E-2</v>
      </c>
      <c r="BC24">
        <v>22</v>
      </c>
      <c r="BE24" t="s">
        <v>374</v>
      </c>
      <c r="BF24">
        <v>343.8</v>
      </c>
      <c r="BG24">
        <v>365.2</v>
      </c>
      <c r="BH24">
        <v>322.39999999999998</v>
      </c>
      <c r="BI24">
        <v>331.9</v>
      </c>
      <c r="BJ24">
        <f>Table_0__12[[#This Row],[2018]]-Table_0__12[[#This Row],[2017]]</f>
        <v>11.900000000000034</v>
      </c>
      <c r="BK24">
        <v>22</v>
      </c>
      <c r="BM24" s="38" t="s">
        <v>381</v>
      </c>
      <c r="BN24">
        <v>6.6</v>
      </c>
      <c r="BO24">
        <v>6.2</v>
      </c>
      <c r="BP24">
        <v>7.1</v>
      </c>
      <c r="BQ24">
        <v>5.6</v>
      </c>
      <c r="BR24">
        <f>Table_0__13[[#This Row],[2018]]-Table_0__13[[#This Row],[2017]]</f>
        <v>1</v>
      </c>
      <c r="BS24">
        <v>22</v>
      </c>
      <c r="BU24" t="s">
        <v>386</v>
      </c>
      <c r="BV24">
        <v>10.1</v>
      </c>
      <c r="BW24">
        <v>10.6</v>
      </c>
      <c r="BX24">
        <v>9.5</v>
      </c>
      <c r="BY24">
        <v>10</v>
      </c>
      <c r="BZ24">
        <f>Table_0__14[[#This Row],[2018]]-Table_0__14[[#This Row],[2017]]</f>
        <v>9.9999999999999645E-2</v>
      </c>
      <c r="CA24">
        <v>22</v>
      </c>
      <c r="CC24" t="s">
        <v>386</v>
      </c>
      <c r="CD24">
        <v>11.3</v>
      </c>
      <c r="CE24">
        <v>12.6</v>
      </c>
      <c r="CF24">
        <v>10</v>
      </c>
      <c r="CG24">
        <v>11.2</v>
      </c>
      <c r="CH24">
        <f>Table_0__15[[#This Row],[2018]]-Table_0__15[[#This Row],[2017]]</f>
        <v>0.10000000000000142</v>
      </c>
      <c r="CI24">
        <v>22</v>
      </c>
      <c r="CK24" t="s">
        <v>384</v>
      </c>
      <c r="CL24">
        <v>0.57320000000000004</v>
      </c>
      <c r="CM24">
        <v>0.58909999999999996</v>
      </c>
      <c r="CN24">
        <v>0.55449999999999999</v>
      </c>
      <c r="CO24">
        <v>0.6452</v>
      </c>
      <c r="CP24">
        <f>Table_0__16[[#This Row],[2018]]-Table_0__16[[#This Row],[2017]]</f>
        <v>-7.1999999999999953E-2</v>
      </c>
      <c r="CQ24">
        <v>22</v>
      </c>
      <c r="CS24" t="s">
        <v>376</v>
      </c>
      <c r="CT24">
        <v>0.57189999999999996</v>
      </c>
      <c r="CU24">
        <v>0.60119999999999996</v>
      </c>
      <c r="CV24">
        <v>0.54179999999999995</v>
      </c>
      <c r="CW24">
        <v>0.59160000000000001</v>
      </c>
      <c r="CX24">
        <f>Table_0__17[[#This Row],[2018]]-Table_0__17[[#This Row],[2017]]</f>
        <v>-1.9700000000000051E-2</v>
      </c>
      <c r="CY24">
        <v>22</v>
      </c>
      <c r="DA24" t="s">
        <v>377</v>
      </c>
      <c r="DB24">
        <v>0.65280000000000005</v>
      </c>
      <c r="DC24">
        <v>0.64100000000000001</v>
      </c>
      <c r="DD24">
        <v>0.66710000000000003</v>
      </c>
      <c r="DE24">
        <v>0.64019999999999999</v>
      </c>
      <c r="DF24">
        <f>Table_0__18[[#This Row],[2018]]-Table_0__18[[#This Row],[2017]]</f>
        <v>1.2600000000000056E-2</v>
      </c>
      <c r="DG24">
        <v>22</v>
      </c>
    </row>
    <row r="25" spans="1:111" x14ac:dyDescent="0.25">
      <c r="A25" t="s">
        <v>371</v>
      </c>
      <c r="B25">
        <v>-0.4</v>
      </c>
      <c r="C25">
        <v>3.6</v>
      </c>
      <c r="D25">
        <v>-4.4000000000000004</v>
      </c>
      <c r="E25">
        <v>1.8</v>
      </c>
      <c r="F25">
        <f>Table_0__5[[#This Row],[2018]]-Table_0__5[[#This Row],[2017]]</f>
        <v>-2.2000000000000002</v>
      </c>
      <c r="G25">
        <v>16</v>
      </c>
      <c r="I25" t="s">
        <v>361</v>
      </c>
      <c r="J25">
        <v>16.2</v>
      </c>
      <c r="K25">
        <v>16.899999999999999</v>
      </c>
      <c r="L25">
        <v>15.6</v>
      </c>
      <c r="M25">
        <v>13</v>
      </c>
      <c r="N25">
        <f>Table_0__6[[#This Row],[2017]]-Table_0__6[[#This Row],[2018]]</f>
        <v>-3.1999999999999993</v>
      </c>
      <c r="O25">
        <v>23</v>
      </c>
      <c r="Q25" t="s">
        <v>369</v>
      </c>
      <c r="R25">
        <v>0.34</v>
      </c>
      <c r="S25">
        <v>0.38100000000000001</v>
      </c>
      <c r="T25">
        <v>0.29699999999999999</v>
      </c>
      <c r="U25">
        <v>0.375</v>
      </c>
      <c r="V25">
        <f>Table_0__7[[#This Row],[2018]]-Table_0__7[[#This Row],[2017]]</f>
        <v>-3.4999999999999976E-2</v>
      </c>
      <c r="W25">
        <v>23</v>
      </c>
      <c r="Y25" t="s">
        <v>388</v>
      </c>
      <c r="Z25">
        <v>-0.06</v>
      </c>
      <c r="AA25">
        <v>0.108</v>
      </c>
      <c r="AB25">
        <v>-0.22800000000000001</v>
      </c>
      <c r="AC25">
        <v>-0.115</v>
      </c>
      <c r="AD25">
        <f>Table_0__8[[#This Row],[2018]]-Table_0__8[[#This Row],[2017]]</f>
        <v>5.5000000000000007E-2</v>
      </c>
      <c r="AE25">
        <v>23</v>
      </c>
      <c r="AG25" t="s">
        <v>371</v>
      </c>
      <c r="AH25">
        <v>-1</v>
      </c>
      <c r="AI25">
        <v>1.8</v>
      </c>
      <c r="AJ25">
        <v>-3.8</v>
      </c>
      <c r="AK25">
        <v>0.9</v>
      </c>
      <c r="AL25">
        <f>Table_0__9[[#This Row],[2018]]-Table_0__9[[#This Row],[2017]]</f>
        <v>-1.9</v>
      </c>
      <c r="AM25">
        <v>23</v>
      </c>
      <c r="AO25" s="59" t="s">
        <v>390</v>
      </c>
      <c r="AP25">
        <v>0.48820000000000002</v>
      </c>
      <c r="AQ25">
        <v>0.49740000000000001</v>
      </c>
      <c r="AR25">
        <v>0.48080000000000001</v>
      </c>
      <c r="AS25">
        <v>0.48609999999999998</v>
      </c>
      <c r="AT25">
        <f>Table_0__10[[#This Row],[2018]]-Table_0__10[[#This Row],[2017]]</f>
        <v>2.1000000000000463E-3</v>
      </c>
      <c r="AU25">
        <v>23</v>
      </c>
      <c r="AW25" s="52" t="s">
        <v>172</v>
      </c>
      <c r="AX25">
        <v>0.307</v>
      </c>
      <c r="AY25">
        <v>0.29699999999999999</v>
      </c>
      <c r="AZ25">
        <v>0.318</v>
      </c>
      <c r="BA25">
        <v>0.28799999999999998</v>
      </c>
      <c r="BB25">
        <f>Table_0__11[[#This Row],[2018]]-Table_0__11[[#This Row],[2017]]</f>
        <v>1.9000000000000017E-2</v>
      </c>
      <c r="BC25">
        <v>23</v>
      </c>
      <c r="BE25" t="s">
        <v>382</v>
      </c>
      <c r="BF25">
        <v>336.2</v>
      </c>
      <c r="BG25">
        <v>384.7</v>
      </c>
      <c r="BH25">
        <v>298.39999999999998</v>
      </c>
      <c r="BI25">
        <v>324.10000000000002</v>
      </c>
      <c r="BJ25">
        <f>Table_0__12[[#This Row],[2018]]-Table_0__12[[#This Row],[2017]]</f>
        <v>12.099999999999966</v>
      </c>
      <c r="BK25">
        <v>23</v>
      </c>
      <c r="BM25" t="s">
        <v>388</v>
      </c>
      <c r="BN25">
        <v>6.4</v>
      </c>
      <c r="BO25">
        <v>7.9</v>
      </c>
      <c r="BP25">
        <v>5</v>
      </c>
      <c r="BQ25">
        <v>5.9</v>
      </c>
      <c r="BR25">
        <f>Table_0__13[[#This Row],[2018]]-Table_0__13[[#This Row],[2017]]</f>
        <v>0.5</v>
      </c>
      <c r="BS25">
        <v>23</v>
      </c>
      <c r="BU25" t="s">
        <v>374</v>
      </c>
      <c r="BV25">
        <v>10.1</v>
      </c>
      <c r="BW25">
        <v>10.199999999999999</v>
      </c>
      <c r="BX25">
        <v>9.9</v>
      </c>
      <c r="BY25">
        <v>10.199999999999999</v>
      </c>
      <c r="BZ25">
        <f>Table_0__14[[#This Row],[2018]]-Table_0__14[[#This Row],[2017]]</f>
        <v>-9.9999999999999645E-2</v>
      </c>
      <c r="CA25">
        <v>23</v>
      </c>
      <c r="CC25" t="s">
        <v>369</v>
      </c>
      <c r="CD25">
        <v>11.2</v>
      </c>
      <c r="CE25">
        <v>9.6999999999999993</v>
      </c>
      <c r="CF25">
        <v>13</v>
      </c>
      <c r="CG25">
        <v>10.5</v>
      </c>
      <c r="CH25">
        <f>Table_0__15[[#This Row],[2018]]-Table_0__15[[#This Row],[2017]]</f>
        <v>0.69999999999999929</v>
      </c>
      <c r="CI25">
        <v>23</v>
      </c>
      <c r="CK25" t="s">
        <v>374</v>
      </c>
      <c r="CL25">
        <v>0.56589999999999996</v>
      </c>
      <c r="CM25">
        <v>0.53849999999999998</v>
      </c>
      <c r="CN25">
        <v>0.59760000000000002</v>
      </c>
      <c r="CO25">
        <v>0.51590000000000003</v>
      </c>
      <c r="CP25">
        <f>Table_0__16[[#This Row],[2018]]-Table_0__16[[#This Row],[2017]]</f>
        <v>4.9999999999999933E-2</v>
      </c>
      <c r="CQ25">
        <v>23</v>
      </c>
      <c r="CS25" t="s">
        <v>374</v>
      </c>
      <c r="CT25">
        <v>0.56769999999999998</v>
      </c>
      <c r="CU25">
        <v>0.52459999999999996</v>
      </c>
      <c r="CV25">
        <v>0.61329999999999996</v>
      </c>
      <c r="CW25">
        <v>0.52239999999999998</v>
      </c>
      <c r="CX25">
        <f>Table_0__17[[#This Row],[2018]]-Table_0__17[[#This Row],[2017]]</f>
        <v>4.5300000000000007E-2</v>
      </c>
      <c r="CY25">
        <v>23</v>
      </c>
      <c r="DA25" t="s">
        <v>384</v>
      </c>
      <c r="DB25">
        <v>0.65280000000000005</v>
      </c>
      <c r="DC25">
        <v>0.6663</v>
      </c>
      <c r="DD25">
        <v>0.63719999999999999</v>
      </c>
      <c r="DE25">
        <v>0.72419999999999995</v>
      </c>
      <c r="DF25">
        <f>Table_0__18[[#This Row],[2018]]-Table_0__18[[#This Row],[2017]]</f>
        <v>-7.1399999999999908E-2</v>
      </c>
      <c r="DG25">
        <v>23</v>
      </c>
    </row>
    <row r="26" spans="1:111" x14ac:dyDescent="0.25">
      <c r="A26" s="38" t="s">
        <v>379</v>
      </c>
      <c r="B26">
        <v>-5.8</v>
      </c>
      <c r="C26">
        <v>-0.6</v>
      </c>
      <c r="D26">
        <v>-11</v>
      </c>
      <c r="E26">
        <v>-3.2</v>
      </c>
      <c r="F26">
        <f>Table_0__5[[#This Row],[2018]]-Table_0__5[[#This Row],[2017]]</f>
        <v>-2.5999999999999996</v>
      </c>
      <c r="G26">
        <v>27</v>
      </c>
      <c r="I26" s="52" t="s">
        <v>172</v>
      </c>
      <c r="J26">
        <v>16.399999999999999</v>
      </c>
      <c r="K26">
        <v>18</v>
      </c>
      <c r="L26">
        <v>15.1</v>
      </c>
      <c r="M26">
        <v>21.1</v>
      </c>
      <c r="N26">
        <f>Table_0__6[[#This Row],[2017]]-Table_0__6[[#This Row],[2018]]</f>
        <v>4.7000000000000028</v>
      </c>
      <c r="O26">
        <v>24</v>
      </c>
      <c r="Q26" t="s">
        <v>374</v>
      </c>
      <c r="R26">
        <v>0.33600000000000002</v>
      </c>
      <c r="S26">
        <v>0.38</v>
      </c>
      <c r="T26">
        <v>0.28999999999999998</v>
      </c>
      <c r="U26">
        <v>0.35199999999999998</v>
      </c>
      <c r="V26">
        <f>Table_0__7[[#This Row],[2018]]-Table_0__7[[#This Row],[2017]]</f>
        <v>-1.5999999999999959E-2</v>
      </c>
      <c r="W26">
        <v>24</v>
      </c>
      <c r="Y26" t="s">
        <v>368</v>
      </c>
      <c r="Z26">
        <v>-6.4000000000000001E-2</v>
      </c>
      <c r="AA26">
        <v>-0.14299999999999999</v>
      </c>
      <c r="AB26">
        <v>1.6E-2</v>
      </c>
      <c r="AC26">
        <v>5.6000000000000001E-2</v>
      </c>
      <c r="AD26">
        <f>Table_0__8[[#This Row],[2018]]-Table_0__8[[#This Row],[2017]]</f>
        <v>-0.12</v>
      </c>
      <c r="AE26">
        <v>24</v>
      </c>
      <c r="AG26" t="s">
        <v>376</v>
      </c>
      <c r="AH26">
        <v>-1.3</v>
      </c>
      <c r="AI26">
        <v>-2.9</v>
      </c>
      <c r="AJ26">
        <v>0.5</v>
      </c>
      <c r="AK26">
        <v>-0.9</v>
      </c>
      <c r="AL26">
        <f>Table_0__9[[#This Row],[2018]]-Table_0__9[[#This Row],[2017]]</f>
        <v>-0.4</v>
      </c>
      <c r="AM26">
        <v>24</v>
      </c>
      <c r="AO26" t="s">
        <v>370</v>
      </c>
      <c r="AP26">
        <v>0.48630000000000001</v>
      </c>
      <c r="AQ26">
        <v>0.4899</v>
      </c>
      <c r="AR26">
        <v>0.48270000000000002</v>
      </c>
      <c r="AS26">
        <v>0.53539999999999999</v>
      </c>
      <c r="AT26">
        <f>Table_0__10[[#This Row],[2018]]-Table_0__10[[#This Row],[2017]]</f>
        <v>-4.9099999999999977E-2</v>
      </c>
      <c r="AU26">
        <v>24</v>
      </c>
      <c r="AW26" s="58" t="s">
        <v>380</v>
      </c>
      <c r="AX26">
        <v>0.307</v>
      </c>
      <c r="AY26">
        <v>0.317</v>
      </c>
      <c r="AZ26">
        <v>0.29899999999999999</v>
      </c>
      <c r="BA26">
        <v>0.29799999999999999</v>
      </c>
      <c r="BB26">
        <f>Table_0__11[[#This Row],[2018]]-Table_0__11[[#This Row],[2017]]</f>
        <v>9.000000000000008E-3</v>
      </c>
      <c r="BC26">
        <v>24</v>
      </c>
      <c r="BE26" t="s">
        <v>368</v>
      </c>
      <c r="BF26">
        <v>327.2</v>
      </c>
      <c r="BG26">
        <v>315.39999999999998</v>
      </c>
      <c r="BH26">
        <v>339.1</v>
      </c>
      <c r="BI26">
        <v>337.8</v>
      </c>
      <c r="BJ26">
        <f>Table_0__12[[#This Row],[2018]]-Table_0__12[[#This Row],[2017]]</f>
        <v>-10.600000000000023</v>
      </c>
      <c r="BK26">
        <v>24</v>
      </c>
      <c r="BM26" t="s">
        <v>369</v>
      </c>
      <c r="BN26">
        <v>6.3</v>
      </c>
      <c r="BO26">
        <v>6.3</v>
      </c>
      <c r="BP26">
        <v>6.3</v>
      </c>
      <c r="BQ26">
        <v>5.3</v>
      </c>
      <c r="BR26">
        <f>Table_0__13[[#This Row],[2018]]-Table_0__13[[#This Row],[2017]]</f>
        <v>1</v>
      </c>
      <c r="BS26">
        <v>24</v>
      </c>
      <c r="BU26" t="s">
        <v>371</v>
      </c>
      <c r="BV26">
        <v>10.1</v>
      </c>
      <c r="BW26">
        <v>9.6999999999999993</v>
      </c>
      <c r="BX26">
        <v>10.5</v>
      </c>
      <c r="BY26">
        <v>10.7</v>
      </c>
      <c r="BZ26">
        <f>Table_0__14[[#This Row],[2018]]-Table_0__14[[#This Row],[2017]]</f>
        <v>-0.59999999999999964</v>
      </c>
      <c r="CA26">
        <v>24</v>
      </c>
      <c r="CC26" s="58" t="s">
        <v>389</v>
      </c>
      <c r="CD26">
        <v>11.1</v>
      </c>
      <c r="CE26">
        <v>12.1</v>
      </c>
      <c r="CF26">
        <v>10</v>
      </c>
      <c r="CG26">
        <v>9</v>
      </c>
      <c r="CH26">
        <f>Table_0__15[[#This Row],[2018]]-Table_0__15[[#This Row],[2017]]</f>
        <v>2.0999999999999996</v>
      </c>
      <c r="CI26">
        <v>24</v>
      </c>
      <c r="CK26" t="s">
        <v>386</v>
      </c>
      <c r="CL26">
        <v>0.56559999999999999</v>
      </c>
      <c r="CM26">
        <v>0.60840000000000005</v>
      </c>
      <c r="CN26">
        <v>0.51949999999999996</v>
      </c>
      <c r="CO26">
        <v>0.60609999999999997</v>
      </c>
      <c r="CP26">
        <f>Table_0__16[[#This Row],[2018]]-Table_0__16[[#This Row],[2017]]</f>
        <v>-4.049999999999998E-2</v>
      </c>
      <c r="CQ26">
        <v>24</v>
      </c>
      <c r="CS26" t="s">
        <v>363</v>
      </c>
      <c r="CT26">
        <v>0.56410000000000005</v>
      </c>
      <c r="CU26">
        <v>0.56440000000000001</v>
      </c>
      <c r="CV26">
        <v>0.56379999999999997</v>
      </c>
      <c r="CW26">
        <v>0.55830000000000002</v>
      </c>
      <c r="CX26">
        <f>Table_0__17[[#This Row],[2018]]-Table_0__17[[#This Row],[2017]]</f>
        <v>5.8000000000000274E-3</v>
      </c>
      <c r="CY26">
        <v>24</v>
      </c>
      <c r="DA26" t="s">
        <v>374</v>
      </c>
      <c r="DB26">
        <v>0.6482</v>
      </c>
      <c r="DC26">
        <v>0.62580000000000002</v>
      </c>
      <c r="DD26">
        <v>0.67369999999999997</v>
      </c>
      <c r="DE26">
        <v>0.59140000000000004</v>
      </c>
      <c r="DF26">
        <f>Table_0__18[[#This Row],[2018]]-Table_0__18[[#This Row],[2017]]</f>
        <v>5.6799999999999962E-2</v>
      </c>
      <c r="DG26">
        <v>24</v>
      </c>
    </row>
    <row r="27" spans="1:111" x14ac:dyDescent="0.25">
      <c r="A27" s="60" t="s">
        <v>387</v>
      </c>
      <c r="B27">
        <v>-6.6</v>
      </c>
      <c r="C27">
        <v>-4.5</v>
      </c>
      <c r="D27">
        <v>-8.6</v>
      </c>
      <c r="E27">
        <v>-3.8</v>
      </c>
      <c r="F27">
        <f>Table_0__5[[#This Row],[2018]]-Table_0__5[[#This Row],[2017]]</f>
        <v>-2.8</v>
      </c>
      <c r="G27">
        <v>28</v>
      </c>
      <c r="I27" s="58" t="s">
        <v>378</v>
      </c>
      <c r="J27">
        <v>16.8</v>
      </c>
      <c r="K27">
        <v>18.3</v>
      </c>
      <c r="L27">
        <v>15.6</v>
      </c>
      <c r="M27">
        <v>17.399999999999999</v>
      </c>
      <c r="N27">
        <f>Table_0__6[[#This Row],[2017]]-Table_0__6[[#This Row],[2018]]</f>
        <v>0.59999999999999787</v>
      </c>
      <c r="O27">
        <v>25</v>
      </c>
      <c r="Q27" s="58" t="s">
        <v>380</v>
      </c>
      <c r="R27">
        <v>0.33</v>
      </c>
      <c r="S27">
        <v>0.4</v>
      </c>
      <c r="T27">
        <v>0.26700000000000002</v>
      </c>
      <c r="U27">
        <v>0.33700000000000002</v>
      </c>
      <c r="V27">
        <f>Table_0__7[[#This Row],[2018]]-Table_0__7[[#This Row],[2017]]</f>
        <v>-7.0000000000000062E-3</v>
      </c>
      <c r="W27">
        <v>25</v>
      </c>
      <c r="Y27" t="s">
        <v>376</v>
      </c>
      <c r="Z27">
        <v>-7.0000000000000007E-2</v>
      </c>
      <c r="AA27">
        <v>-0.11799999999999999</v>
      </c>
      <c r="AB27">
        <v>-0.02</v>
      </c>
      <c r="AC27">
        <v>-2.3E-2</v>
      </c>
      <c r="AD27">
        <f>Table_0__8[[#This Row],[2018]]-Table_0__8[[#This Row],[2017]]</f>
        <v>-4.7000000000000007E-2</v>
      </c>
      <c r="AE27">
        <v>25</v>
      </c>
      <c r="AG27" t="s">
        <v>368</v>
      </c>
      <c r="AH27">
        <v>-1.3</v>
      </c>
      <c r="AI27">
        <v>-3.3</v>
      </c>
      <c r="AJ27">
        <v>1.2</v>
      </c>
      <c r="AK27">
        <v>2</v>
      </c>
      <c r="AL27">
        <f>Table_0__9[[#This Row],[2018]]-Table_0__9[[#This Row],[2017]]</f>
        <v>-3.3</v>
      </c>
      <c r="AM27">
        <v>25</v>
      </c>
      <c r="AO27" t="s">
        <v>383</v>
      </c>
      <c r="AP27">
        <v>0.48620000000000002</v>
      </c>
      <c r="AQ27">
        <v>0.49149999999999999</v>
      </c>
      <c r="AR27">
        <v>0.48099999999999998</v>
      </c>
      <c r="AS27">
        <v>0.49769999999999998</v>
      </c>
      <c r="AT27">
        <f>Table_0__10[[#This Row],[2018]]-Table_0__10[[#This Row],[2017]]</f>
        <v>-1.1499999999999955E-2</v>
      </c>
      <c r="AU27">
        <v>25</v>
      </c>
      <c r="AW27" s="58" t="s">
        <v>391</v>
      </c>
      <c r="AX27">
        <v>0.30199999999999999</v>
      </c>
      <c r="AY27">
        <v>0.28599999999999998</v>
      </c>
      <c r="AZ27">
        <v>0.31900000000000001</v>
      </c>
      <c r="BA27">
        <v>0.26200000000000001</v>
      </c>
      <c r="BB27">
        <f>Table_0__11[[#This Row],[2018]]-Table_0__11[[#This Row],[2017]]</f>
        <v>3.999999999999998E-2</v>
      </c>
      <c r="BC27">
        <v>25</v>
      </c>
      <c r="BE27" s="58" t="s">
        <v>380</v>
      </c>
      <c r="BF27">
        <v>312.60000000000002</v>
      </c>
      <c r="BG27">
        <v>318.60000000000002</v>
      </c>
      <c r="BH27">
        <v>306.60000000000002</v>
      </c>
      <c r="BI27">
        <v>316</v>
      </c>
      <c r="BJ27">
        <f>Table_0__12[[#This Row],[2018]]-Table_0__12[[#This Row],[2017]]</f>
        <v>-3.3999999999999773</v>
      </c>
      <c r="BK27">
        <v>25</v>
      </c>
      <c r="BM27" t="s">
        <v>386</v>
      </c>
      <c r="BN27">
        <v>6.3</v>
      </c>
      <c r="BO27">
        <v>6.5</v>
      </c>
      <c r="BP27">
        <v>6</v>
      </c>
      <c r="BQ27">
        <v>5.9</v>
      </c>
      <c r="BR27">
        <f>Table_0__13[[#This Row],[2018]]-Table_0__13[[#This Row],[2017]]</f>
        <v>0.39999999999999947</v>
      </c>
      <c r="BS27">
        <v>25</v>
      </c>
      <c r="BU27" t="s">
        <v>388</v>
      </c>
      <c r="BV27">
        <v>9.9</v>
      </c>
      <c r="BW27">
        <v>11.6</v>
      </c>
      <c r="BX27">
        <v>8.1999999999999993</v>
      </c>
      <c r="BY27">
        <v>9.5</v>
      </c>
      <c r="BZ27">
        <f>Table_0__14[[#This Row],[2018]]-Table_0__14[[#This Row],[2017]]</f>
        <v>0.40000000000000036</v>
      </c>
      <c r="CA27">
        <v>25</v>
      </c>
      <c r="CC27" t="s">
        <v>366</v>
      </c>
      <c r="CD27">
        <v>10.199999999999999</v>
      </c>
      <c r="CE27">
        <v>9.9</v>
      </c>
      <c r="CF27">
        <v>10.6</v>
      </c>
      <c r="CG27">
        <v>11.9</v>
      </c>
      <c r="CH27">
        <f>Table_0__15[[#This Row],[2018]]-Table_0__15[[#This Row],[2017]]</f>
        <v>-1.7000000000000011</v>
      </c>
      <c r="CI27">
        <v>25</v>
      </c>
      <c r="CK27" t="s">
        <v>362</v>
      </c>
      <c r="CL27">
        <v>0.56510000000000005</v>
      </c>
      <c r="CM27">
        <v>0.52769999999999995</v>
      </c>
      <c r="CN27">
        <v>0.60550000000000004</v>
      </c>
      <c r="CO27">
        <v>0.61780000000000002</v>
      </c>
      <c r="CP27">
        <f>Table_0__16[[#This Row],[2018]]-Table_0__16[[#This Row],[2017]]</f>
        <v>-5.2699999999999969E-2</v>
      </c>
      <c r="CQ27">
        <v>25</v>
      </c>
      <c r="CS27" t="s">
        <v>377</v>
      </c>
      <c r="CT27">
        <v>0.55959999999999999</v>
      </c>
      <c r="CU27">
        <v>0.57050000000000001</v>
      </c>
      <c r="CV27">
        <v>0.54690000000000005</v>
      </c>
      <c r="CW27">
        <v>0.56379999999999997</v>
      </c>
      <c r="CX27">
        <f>Table_0__17[[#This Row],[2018]]-Table_0__17[[#This Row],[2017]]</f>
        <v>-4.1999999999999815E-3</v>
      </c>
      <c r="CY27">
        <v>25</v>
      </c>
      <c r="DA27" t="s">
        <v>366</v>
      </c>
      <c r="DB27">
        <v>0.64339999999999997</v>
      </c>
      <c r="DC27">
        <v>0.61460000000000004</v>
      </c>
      <c r="DD27">
        <v>0.66590000000000005</v>
      </c>
      <c r="DE27">
        <v>0.60770000000000002</v>
      </c>
      <c r="DF27">
        <f>Table_0__18[[#This Row],[2018]]-Table_0__18[[#This Row],[2017]]</f>
        <v>3.5699999999999954E-2</v>
      </c>
      <c r="DG27">
        <v>25</v>
      </c>
    </row>
    <row r="28" spans="1:111" x14ac:dyDescent="0.25">
      <c r="A28" t="s">
        <v>375</v>
      </c>
      <c r="B28">
        <v>-0.6</v>
      </c>
      <c r="C28">
        <v>2.6</v>
      </c>
      <c r="D28">
        <v>-3.8</v>
      </c>
      <c r="E28">
        <v>2.6</v>
      </c>
      <c r="F28">
        <f>Table_0__5[[#This Row],[2018]]-Table_0__5[[#This Row],[2017]]</f>
        <v>-3.2</v>
      </c>
      <c r="G28">
        <v>17</v>
      </c>
      <c r="I28" s="38" t="s">
        <v>379</v>
      </c>
      <c r="J28">
        <v>16.899999999999999</v>
      </c>
      <c r="K28">
        <v>16.600000000000001</v>
      </c>
      <c r="L28">
        <v>17.2</v>
      </c>
      <c r="M28">
        <v>16.899999999999999</v>
      </c>
      <c r="N28">
        <f>Table_0__6[[#This Row],[2017]]-Table_0__6[[#This Row],[2018]]</f>
        <v>0</v>
      </c>
      <c r="O28">
        <v>26</v>
      </c>
      <c r="Q28" t="s">
        <v>386</v>
      </c>
      <c r="R28">
        <v>0.32400000000000001</v>
      </c>
      <c r="S28">
        <v>0.30199999999999999</v>
      </c>
      <c r="T28">
        <v>0.34699999999999998</v>
      </c>
      <c r="U28">
        <v>0.26900000000000002</v>
      </c>
      <c r="V28">
        <f>Table_0__7[[#This Row],[2018]]-Table_0__7[[#This Row],[2017]]</f>
        <v>5.4999999999999993E-2</v>
      </c>
      <c r="W28">
        <v>26</v>
      </c>
      <c r="Y28" t="s">
        <v>383</v>
      </c>
      <c r="Z28">
        <v>-7.2999999999999995E-2</v>
      </c>
      <c r="AA28">
        <v>-9.6000000000000002E-2</v>
      </c>
      <c r="AB28">
        <v>-5.1999999999999998E-2</v>
      </c>
      <c r="AC28">
        <v>-0.06</v>
      </c>
      <c r="AD28">
        <f>Table_0__8[[#This Row],[2018]]-Table_0__8[[#This Row],[2017]]</f>
        <v>-1.2999999999999998E-2</v>
      </c>
      <c r="AE28">
        <v>26</v>
      </c>
      <c r="AG28" s="38" t="s">
        <v>381</v>
      </c>
      <c r="AH28">
        <v>-1.5</v>
      </c>
      <c r="AI28">
        <v>1.3</v>
      </c>
      <c r="AJ28">
        <v>-3.7</v>
      </c>
      <c r="AK28">
        <v>-0.7</v>
      </c>
      <c r="AL28">
        <f>Table_0__9[[#This Row],[2018]]-Table_0__9[[#This Row],[2017]]</f>
        <v>-0.8</v>
      </c>
      <c r="AM28">
        <v>26</v>
      </c>
      <c r="AO28" t="s">
        <v>367</v>
      </c>
      <c r="AP28">
        <v>0.48370000000000002</v>
      </c>
      <c r="AQ28">
        <v>0.49530000000000002</v>
      </c>
      <c r="AR28">
        <v>0.46920000000000001</v>
      </c>
      <c r="AS28">
        <v>0.50790000000000002</v>
      </c>
      <c r="AT28">
        <f>Table_0__10[[#This Row],[2018]]-Table_0__10[[#This Row],[2017]]</f>
        <v>-2.4199999999999999E-2</v>
      </c>
      <c r="AU28">
        <v>26</v>
      </c>
      <c r="AW28" t="s">
        <v>382</v>
      </c>
      <c r="AX28">
        <v>0.30199999999999999</v>
      </c>
      <c r="AY28">
        <v>0.32200000000000001</v>
      </c>
      <c r="AZ28">
        <v>0.28399999999999997</v>
      </c>
      <c r="BA28">
        <v>0.30099999999999999</v>
      </c>
      <c r="BB28">
        <f>Table_0__11[[#This Row],[2018]]-Table_0__11[[#This Row],[2017]]</f>
        <v>1.0000000000000009E-3</v>
      </c>
      <c r="BC28">
        <v>26</v>
      </c>
      <c r="BE28" t="s">
        <v>385</v>
      </c>
      <c r="BF28">
        <v>310.8</v>
      </c>
      <c r="BG28">
        <v>330.6</v>
      </c>
      <c r="BH28">
        <v>290.89999999999998</v>
      </c>
      <c r="BI28">
        <v>280.5</v>
      </c>
      <c r="BJ28">
        <f>Table_0__12[[#This Row],[2018]]-Table_0__12[[#This Row],[2017]]</f>
        <v>30.300000000000011</v>
      </c>
      <c r="BK28">
        <v>26</v>
      </c>
      <c r="BM28" t="s">
        <v>368</v>
      </c>
      <c r="BN28">
        <v>6.2</v>
      </c>
      <c r="BO28">
        <v>5.9</v>
      </c>
      <c r="BP28">
        <v>6.6</v>
      </c>
      <c r="BQ28">
        <v>7.3</v>
      </c>
      <c r="BR28">
        <f>Table_0__13[[#This Row],[2018]]-Table_0__13[[#This Row],[2017]]</f>
        <v>-1.0999999999999996</v>
      </c>
      <c r="BS28">
        <v>26</v>
      </c>
      <c r="BU28" t="s">
        <v>385</v>
      </c>
      <c r="BV28">
        <v>9.9</v>
      </c>
      <c r="BW28">
        <v>10</v>
      </c>
      <c r="BX28">
        <v>9.9</v>
      </c>
      <c r="BY28">
        <v>10.3</v>
      </c>
      <c r="BZ28">
        <f>Table_0__14[[#This Row],[2018]]-Table_0__14[[#This Row],[2017]]</f>
        <v>-0.40000000000000036</v>
      </c>
      <c r="CA28">
        <v>26</v>
      </c>
      <c r="CC28" t="s">
        <v>383</v>
      </c>
      <c r="CD28">
        <v>9.8000000000000007</v>
      </c>
      <c r="CE28">
        <v>11.4</v>
      </c>
      <c r="CF28">
        <v>8.1999999999999993</v>
      </c>
      <c r="CG28">
        <v>9.8000000000000007</v>
      </c>
      <c r="CH28">
        <f>Table_0__15[[#This Row],[2018]]-Table_0__15[[#This Row],[2017]]</f>
        <v>0</v>
      </c>
      <c r="CI28">
        <v>26</v>
      </c>
      <c r="CK28" t="s">
        <v>364</v>
      </c>
      <c r="CL28">
        <v>0.56059999999999999</v>
      </c>
      <c r="CM28">
        <v>0.61539999999999995</v>
      </c>
      <c r="CN28">
        <v>0.49199999999999999</v>
      </c>
      <c r="CO28">
        <v>0.62770000000000004</v>
      </c>
      <c r="CP28">
        <f>Table_0__16[[#This Row],[2018]]-Table_0__16[[#This Row],[2017]]</f>
        <v>-6.7100000000000048E-2</v>
      </c>
      <c r="CQ28">
        <v>26</v>
      </c>
      <c r="CS28" t="s">
        <v>362</v>
      </c>
      <c r="CT28">
        <v>0.54910000000000003</v>
      </c>
      <c r="CU28">
        <v>0.51400000000000001</v>
      </c>
      <c r="CV28">
        <v>0.58299999999999996</v>
      </c>
      <c r="CW28">
        <v>0.5978</v>
      </c>
      <c r="CX28">
        <f>Table_0__17[[#This Row],[2018]]-Table_0__17[[#This Row],[2017]]</f>
        <v>-4.8699999999999966E-2</v>
      </c>
      <c r="CY28">
        <v>26</v>
      </c>
      <c r="DA28" t="s">
        <v>371</v>
      </c>
      <c r="DB28">
        <v>0.64229999999999998</v>
      </c>
      <c r="DC28">
        <v>0.56699999999999995</v>
      </c>
      <c r="DD28">
        <v>0.71699999999999997</v>
      </c>
      <c r="DE28">
        <v>0.60499999999999998</v>
      </c>
      <c r="DF28">
        <f>Table_0__18[[#This Row],[2018]]-Table_0__18[[#This Row],[2017]]</f>
        <v>3.73E-2</v>
      </c>
      <c r="DG28">
        <v>26</v>
      </c>
    </row>
    <row r="29" spans="1:111" x14ac:dyDescent="0.25">
      <c r="A29" t="s">
        <v>368</v>
      </c>
      <c r="B29">
        <v>-2.2000000000000002</v>
      </c>
      <c r="C29">
        <v>-7.4</v>
      </c>
      <c r="D29">
        <v>2.9</v>
      </c>
      <c r="E29">
        <v>2.1</v>
      </c>
      <c r="F29">
        <f>Table_0__5[[#This Row],[2018]]-Table_0__5[[#This Row],[2017]]</f>
        <v>-4.3000000000000007</v>
      </c>
      <c r="G29">
        <v>21</v>
      </c>
      <c r="I29" t="s">
        <v>386</v>
      </c>
      <c r="J29">
        <v>17</v>
      </c>
      <c r="K29">
        <v>18.5</v>
      </c>
      <c r="L29">
        <v>15.7</v>
      </c>
      <c r="M29">
        <v>17.899999999999999</v>
      </c>
      <c r="N29">
        <f>Table_0__6[[#This Row],[2017]]-Table_0__6[[#This Row],[2018]]</f>
        <v>0.89999999999999858</v>
      </c>
      <c r="O29">
        <v>27</v>
      </c>
      <c r="Q29" t="s">
        <v>368</v>
      </c>
      <c r="R29">
        <v>0.318</v>
      </c>
      <c r="S29">
        <v>0.29199999999999998</v>
      </c>
      <c r="T29">
        <v>0.34399999999999997</v>
      </c>
      <c r="U29">
        <v>0.41799999999999998</v>
      </c>
      <c r="V29">
        <f>Table_0__7[[#This Row],[2018]]-Table_0__7[[#This Row],[2017]]</f>
        <v>-9.9999999999999978E-2</v>
      </c>
      <c r="W29">
        <v>27</v>
      </c>
      <c r="Y29" t="s">
        <v>366</v>
      </c>
      <c r="Z29">
        <v>-8.2000000000000003E-2</v>
      </c>
      <c r="AA29">
        <v>2.3E-2</v>
      </c>
      <c r="AB29">
        <v>-0.16300000000000001</v>
      </c>
      <c r="AC29">
        <v>0.108</v>
      </c>
      <c r="AD29">
        <f>Table_0__8[[#This Row],[2018]]-Table_0__8[[#This Row],[2017]]</f>
        <v>-0.19</v>
      </c>
      <c r="AE29">
        <v>27</v>
      </c>
      <c r="AG29" s="58" t="s">
        <v>378</v>
      </c>
      <c r="AH29">
        <v>-3.5</v>
      </c>
      <c r="AI29">
        <v>-1.4</v>
      </c>
      <c r="AJ29">
        <v>-4.5999999999999996</v>
      </c>
      <c r="AK29">
        <v>-1.5</v>
      </c>
      <c r="AL29">
        <f>Table_0__9[[#This Row],[2018]]-Table_0__9[[#This Row],[2017]]</f>
        <v>-2</v>
      </c>
      <c r="AM29">
        <v>27</v>
      </c>
      <c r="AO29" t="s">
        <v>386</v>
      </c>
      <c r="AP29">
        <v>0.48280000000000001</v>
      </c>
      <c r="AQ29">
        <v>0.4773</v>
      </c>
      <c r="AR29">
        <v>0.48830000000000001</v>
      </c>
      <c r="AS29">
        <v>0.52449999999999997</v>
      </c>
      <c r="AT29">
        <f>Table_0__10[[#This Row],[2018]]-Table_0__10[[#This Row],[2017]]</f>
        <v>-4.1699999999999959E-2</v>
      </c>
      <c r="AU29">
        <v>27</v>
      </c>
      <c r="AW29" t="s">
        <v>376</v>
      </c>
      <c r="AX29">
        <v>0.28999999999999998</v>
      </c>
      <c r="AY29">
        <v>0.27800000000000002</v>
      </c>
      <c r="AZ29">
        <v>0.30099999999999999</v>
      </c>
      <c r="BA29">
        <v>0.28299999999999997</v>
      </c>
      <c r="BB29">
        <f>Table_0__11[[#This Row],[2018]]-Table_0__11[[#This Row],[2017]]</f>
        <v>7.0000000000000062E-3</v>
      </c>
      <c r="BC29">
        <v>27</v>
      </c>
      <c r="BE29" t="s">
        <v>366</v>
      </c>
      <c r="BF29">
        <v>302</v>
      </c>
      <c r="BG29">
        <v>302.89999999999998</v>
      </c>
      <c r="BH29">
        <v>301.3</v>
      </c>
      <c r="BI29">
        <v>359.8</v>
      </c>
      <c r="BJ29">
        <f>Table_0__12[[#This Row],[2018]]-Table_0__12[[#This Row],[2017]]</f>
        <v>-57.800000000000011</v>
      </c>
      <c r="BK29">
        <v>27</v>
      </c>
      <c r="BM29" t="s">
        <v>385</v>
      </c>
      <c r="BN29">
        <v>6.1</v>
      </c>
      <c r="BO29">
        <v>6</v>
      </c>
      <c r="BP29">
        <v>6.2</v>
      </c>
      <c r="BQ29">
        <v>6.1</v>
      </c>
      <c r="BR29">
        <f>Table_0__13[[#This Row],[2018]]-Table_0__13[[#This Row],[2017]]</f>
        <v>0</v>
      </c>
      <c r="BS29">
        <v>27</v>
      </c>
      <c r="BU29" t="s">
        <v>382</v>
      </c>
      <c r="BV29">
        <v>9.8000000000000007</v>
      </c>
      <c r="BW29">
        <v>10.5</v>
      </c>
      <c r="BX29">
        <v>9.1999999999999993</v>
      </c>
      <c r="BY29">
        <v>10.5</v>
      </c>
      <c r="BZ29">
        <f>Table_0__14[[#This Row],[2018]]-Table_0__14[[#This Row],[2017]]</f>
        <v>-0.69999999999999929</v>
      </c>
      <c r="CA29">
        <v>27</v>
      </c>
      <c r="CC29" s="58" t="s">
        <v>380</v>
      </c>
      <c r="CD29">
        <v>9.8000000000000007</v>
      </c>
      <c r="CE29">
        <v>9.5</v>
      </c>
      <c r="CF29">
        <v>10</v>
      </c>
      <c r="CG29">
        <v>10</v>
      </c>
      <c r="CH29">
        <f>Table_0__15[[#This Row],[2018]]-Table_0__15[[#This Row],[2017]]</f>
        <v>-0.19999999999999929</v>
      </c>
      <c r="CI29">
        <v>27</v>
      </c>
      <c r="CK29" t="s">
        <v>376</v>
      </c>
      <c r="CL29">
        <v>0.55710000000000004</v>
      </c>
      <c r="CM29">
        <v>0.58089999999999997</v>
      </c>
      <c r="CN29">
        <v>0.53469999999999995</v>
      </c>
      <c r="CO29">
        <v>0.68700000000000006</v>
      </c>
      <c r="CP29">
        <f>Table_0__16[[#This Row],[2018]]-Table_0__16[[#This Row],[2017]]</f>
        <v>-0.12990000000000002</v>
      </c>
      <c r="CQ29">
        <v>27</v>
      </c>
      <c r="CS29" s="58" t="s">
        <v>389</v>
      </c>
      <c r="CT29">
        <v>0.54830000000000001</v>
      </c>
      <c r="CU29">
        <v>0.54700000000000004</v>
      </c>
      <c r="CV29">
        <v>0.54979999999999996</v>
      </c>
      <c r="CW29">
        <v>0.54820000000000002</v>
      </c>
      <c r="CX29">
        <f>Table_0__17[[#This Row],[2018]]-Table_0__17[[#This Row],[2017]]</f>
        <v>9.9999999999988987E-5</v>
      </c>
      <c r="CY29">
        <v>27</v>
      </c>
      <c r="DA29" t="s">
        <v>376</v>
      </c>
      <c r="DB29">
        <v>0.63</v>
      </c>
      <c r="DC29">
        <v>0.65680000000000005</v>
      </c>
      <c r="DD29">
        <v>0.60460000000000003</v>
      </c>
      <c r="DE29">
        <v>0.72150000000000003</v>
      </c>
      <c r="DF29">
        <f>Table_0__18[[#This Row],[2018]]-Table_0__18[[#This Row],[2017]]</f>
        <v>-9.1500000000000026E-2</v>
      </c>
      <c r="DG29">
        <v>27</v>
      </c>
    </row>
    <row r="30" spans="1:111" x14ac:dyDescent="0.25">
      <c r="A30" t="s">
        <v>370</v>
      </c>
      <c r="B30">
        <v>1.2</v>
      </c>
      <c r="C30">
        <v>2.4</v>
      </c>
      <c r="D30">
        <v>0</v>
      </c>
      <c r="E30">
        <v>5.8</v>
      </c>
      <c r="F30">
        <f>Table_0__5[[#This Row],[2018]]-Table_0__5[[#This Row],[2017]]</f>
        <v>-4.5999999999999996</v>
      </c>
      <c r="G30">
        <v>12</v>
      </c>
      <c r="I30" t="s">
        <v>376</v>
      </c>
      <c r="J30">
        <v>17.100000000000001</v>
      </c>
      <c r="K30">
        <v>17.399999999999999</v>
      </c>
      <c r="L30">
        <v>16.7</v>
      </c>
      <c r="M30">
        <v>15.2</v>
      </c>
      <c r="N30">
        <f>Table_0__6[[#This Row],[2017]]-Table_0__6[[#This Row],[2018]]</f>
        <v>-1.9000000000000021</v>
      </c>
      <c r="O30">
        <v>28</v>
      </c>
      <c r="Q30" t="s">
        <v>382</v>
      </c>
      <c r="R30">
        <v>0.29099999999999998</v>
      </c>
      <c r="S30">
        <v>0.38900000000000001</v>
      </c>
      <c r="T30">
        <v>0.21</v>
      </c>
      <c r="U30">
        <v>0.316</v>
      </c>
      <c r="V30">
        <f>Table_0__7[[#This Row],[2018]]-Table_0__7[[#This Row],[2017]]</f>
        <v>-2.5000000000000022E-2</v>
      </c>
      <c r="W30">
        <v>28</v>
      </c>
      <c r="Y30" s="38" t="s">
        <v>379</v>
      </c>
      <c r="Z30">
        <v>-8.4000000000000005E-2</v>
      </c>
      <c r="AA30">
        <v>-2.1999999999999999E-2</v>
      </c>
      <c r="AB30">
        <v>-0.14199999999999999</v>
      </c>
      <c r="AC30">
        <v>-4.7E-2</v>
      </c>
      <c r="AD30">
        <f>Table_0__8[[#This Row],[2018]]-Table_0__8[[#This Row],[2017]]</f>
        <v>-3.7000000000000005E-2</v>
      </c>
      <c r="AE30">
        <v>28</v>
      </c>
      <c r="AG30" t="s">
        <v>384</v>
      </c>
      <c r="AH30">
        <v>-3.7</v>
      </c>
      <c r="AI30">
        <v>-7.2</v>
      </c>
      <c r="AJ30">
        <v>-1</v>
      </c>
      <c r="AK30">
        <v>-3.3</v>
      </c>
      <c r="AL30">
        <f>Table_0__9[[#This Row],[2018]]-Table_0__9[[#This Row],[2017]]</f>
        <v>-0.40000000000000036</v>
      </c>
      <c r="AM30">
        <v>28</v>
      </c>
      <c r="AO30" s="58" t="s">
        <v>391</v>
      </c>
      <c r="AP30">
        <v>0.47820000000000001</v>
      </c>
      <c r="AQ30">
        <v>0.46700000000000003</v>
      </c>
      <c r="AR30">
        <v>0.4894</v>
      </c>
      <c r="AS30">
        <v>0.47410000000000002</v>
      </c>
      <c r="AT30">
        <f>Table_0__10[[#This Row],[2018]]-Table_0__10[[#This Row],[2017]]</f>
        <v>4.0999999999999925E-3</v>
      </c>
      <c r="AU30">
        <v>28</v>
      </c>
      <c r="AW30" t="s">
        <v>388</v>
      </c>
      <c r="AX30">
        <v>0.28699999999999998</v>
      </c>
      <c r="AY30">
        <v>0.30099999999999999</v>
      </c>
      <c r="AZ30">
        <v>0.27500000000000002</v>
      </c>
      <c r="BA30">
        <v>0.28499999999999998</v>
      </c>
      <c r="BB30">
        <f>Table_0__11[[#This Row],[2018]]-Table_0__11[[#This Row],[2017]]</f>
        <v>2.0000000000000018E-3</v>
      </c>
      <c r="BC30">
        <v>28</v>
      </c>
      <c r="BE30" t="s">
        <v>376</v>
      </c>
      <c r="BF30">
        <v>299.7</v>
      </c>
      <c r="BG30">
        <v>291.8</v>
      </c>
      <c r="BH30">
        <v>307.60000000000002</v>
      </c>
      <c r="BI30">
        <v>324.89999999999998</v>
      </c>
      <c r="BJ30">
        <f>Table_0__12[[#This Row],[2018]]-Table_0__12[[#This Row],[2017]]</f>
        <v>-25.199999999999989</v>
      </c>
      <c r="BK30">
        <v>28</v>
      </c>
      <c r="BM30" t="s">
        <v>383</v>
      </c>
      <c r="BN30">
        <v>6</v>
      </c>
      <c r="BO30">
        <v>6.6</v>
      </c>
      <c r="BP30">
        <v>5.3</v>
      </c>
      <c r="BQ30">
        <v>6.2</v>
      </c>
      <c r="BR30">
        <f>Table_0__13[[#This Row],[2018]]-Table_0__13[[#This Row],[2017]]</f>
        <v>-0.20000000000000018</v>
      </c>
      <c r="BS30">
        <v>28</v>
      </c>
      <c r="BU30" t="s">
        <v>376</v>
      </c>
      <c r="BV30">
        <v>9.6999999999999993</v>
      </c>
      <c r="BW30">
        <v>9.6999999999999993</v>
      </c>
      <c r="BX30">
        <v>9.6999999999999993</v>
      </c>
      <c r="BY30">
        <v>10.8</v>
      </c>
      <c r="BZ30">
        <f>Table_0__14[[#This Row],[2018]]-Table_0__14[[#This Row],[2017]]</f>
        <v>-1.1000000000000014</v>
      </c>
      <c r="CA30">
        <v>28</v>
      </c>
      <c r="CC30" t="s">
        <v>376</v>
      </c>
      <c r="CD30">
        <v>9.8000000000000007</v>
      </c>
      <c r="CE30">
        <v>9.9</v>
      </c>
      <c r="CF30">
        <v>9.6</v>
      </c>
      <c r="CG30">
        <v>11.9</v>
      </c>
      <c r="CH30">
        <f>Table_0__15[[#This Row],[2018]]-Table_0__15[[#This Row],[2017]]</f>
        <v>-2.0999999999999996</v>
      </c>
      <c r="CI30">
        <v>28</v>
      </c>
      <c r="CK30" s="58" t="s">
        <v>389</v>
      </c>
      <c r="CL30">
        <v>0.54310000000000003</v>
      </c>
      <c r="CM30">
        <v>0.55610000000000004</v>
      </c>
      <c r="CN30">
        <v>0.52629999999999999</v>
      </c>
      <c r="CO30">
        <v>0.54139999999999999</v>
      </c>
      <c r="CP30">
        <f>Table_0__16[[#This Row],[2018]]-Table_0__16[[#This Row],[2017]]</f>
        <v>1.7000000000000348E-3</v>
      </c>
      <c r="CQ30">
        <v>28</v>
      </c>
      <c r="CS30" t="s">
        <v>364</v>
      </c>
      <c r="CT30">
        <v>0.54320000000000002</v>
      </c>
      <c r="CU30">
        <v>0.57050000000000001</v>
      </c>
      <c r="CV30">
        <v>0.51060000000000005</v>
      </c>
      <c r="CW30">
        <v>0.56369999999999998</v>
      </c>
      <c r="CX30">
        <f>Table_0__17[[#This Row],[2018]]-Table_0__17[[#This Row],[2017]]</f>
        <v>-2.0499999999999963E-2</v>
      </c>
      <c r="CY30">
        <v>28</v>
      </c>
      <c r="DA30" t="s">
        <v>388</v>
      </c>
      <c r="DB30">
        <v>0.62529999999999997</v>
      </c>
      <c r="DC30">
        <v>0.6804</v>
      </c>
      <c r="DD30">
        <v>0.55979999999999996</v>
      </c>
      <c r="DE30">
        <v>0.71809999999999996</v>
      </c>
      <c r="DF30">
        <f>Table_0__18[[#This Row],[2018]]-Table_0__18[[#This Row],[2017]]</f>
        <v>-9.2799999999999994E-2</v>
      </c>
      <c r="DG30">
        <v>28</v>
      </c>
    </row>
    <row r="31" spans="1:111" x14ac:dyDescent="0.25">
      <c r="A31" t="s">
        <v>382</v>
      </c>
      <c r="B31">
        <v>-11.1</v>
      </c>
      <c r="C31">
        <v>-5.0999999999999996</v>
      </c>
      <c r="D31">
        <v>-15.7</v>
      </c>
      <c r="E31">
        <v>-4.5</v>
      </c>
      <c r="F31">
        <f>Table_0__5[[#This Row],[2018]]-Table_0__5[[#This Row],[2017]]</f>
        <v>-6.6</v>
      </c>
      <c r="G31">
        <v>31</v>
      </c>
      <c r="I31" t="s">
        <v>384</v>
      </c>
      <c r="J31">
        <v>17.2</v>
      </c>
      <c r="K31">
        <v>21.1</v>
      </c>
      <c r="L31">
        <v>14.2</v>
      </c>
      <c r="M31">
        <v>17</v>
      </c>
      <c r="N31">
        <f>Table_0__6[[#This Row],[2017]]-Table_0__6[[#This Row],[2018]]</f>
        <v>-0.19999999999999929</v>
      </c>
      <c r="O31">
        <v>29</v>
      </c>
      <c r="Q31" t="s">
        <v>376</v>
      </c>
      <c r="R31">
        <v>0.29099999999999998</v>
      </c>
      <c r="S31">
        <v>0.27400000000000002</v>
      </c>
      <c r="T31">
        <v>0.308</v>
      </c>
      <c r="U31">
        <v>0.34799999999999998</v>
      </c>
      <c r="V31">
        <f>Table_0__7[[#This Row],[2018]]-Table_0__7[[#This Row],[2017]]</f>
        <v>-5.6999999999999995E-2</v>
      </c>
      <c r="W31">
        <v>29</v>
      </c>
      <c r="Y31" s="58" t="s">
        <v>378</v>
      </c>
      <c r="Z31">
        <v>-8.8999999999999996E-2</v>
      </c>
      <c r="AA31">
        <v>-5.0000000000000001E-3</v>
      </c>
      <c r="AB31">
        <v>-0.183</v>
      </c>
      <c r="AC31">
        <v>-5.3999999999999999E-2</v>
      </c>
      <c r="AD31">
        <f>Table_0__8[[#This Row],[2018]]-Table_0__8[[#This Row],[2017]]</f>
        <v>-3.4999999999999996E-2</v>
      </c>
      <c r="AE31">
        <v>29</v>
      </c>
      <c r="AG31" t="s">
        <v>366</v>
      </c>
      <c r="AH31">
        <v>-3.9</v>
      </c>
      <c r="AI31">
        <v>-0.5</v>
      </c>
      <c r="AJ31">
        <v>-5.6</v>
      </c>
      <c r="AK31">
        <v>3.1</v>
      </c>
      <c r="AL31">
        <f>Table_0__9[[#This Row],[2018]]-Table_0__9[[#This Row],[2017]]</f>
        <v>-7</v>
      </c>
      <c r="AM31">
        <v>29</v>
      </c>
      <c r="AO31" t="s">
        <v>172</v>
      </c>
      <c r="AP31">
        <v>0.47760000000000002</v>
      </c>
      <c r="AQ31">
        <v>0.505</v>
      </c>
      <c r="AR31">
        <v>0.45019999999999999</v>
      </c>
      <c r="AS31">
        <v>0.46579999999999999</v>
      </c>
      <c r="AT31">
        <f>Table_0__10[[#This Row],[2018]]-Table_0__10[[#This Row],[2017]]</f>
        <v>1.1800000000000033E-2</v>
      </c>
      <c r="AU31">
        <v>29</v>
      </c>
      <c r="AW31" t="s">
        <v>387</v>
      </c>
      <c r="AX31">
        <v>0.28100000000000003</v>
      </c>
      <c r="AY31">
        <v>0.30599999999999999</v>
      </c>
      <c r="AZ31">
        <v>0.255</v>
      </c>
      <c r="BA31">
        <v>0.27500000000000002</v>
      </c>
      <c r="BB31">
        <f>Table_0__11[[#This Row],[2018]]-Table_0__11[[#This Row],[2017]]</f>
        <v>6.0000000000000053E-3</v>
      </c>
      <c r="BC31">
        <v>29</v>
      </c>
      <c r="BE31" t="s">
        <v>383</v>
      </c>
      <c r="BF31">
        <v>299.2</v>
      </c>
      <c r="BG31">
        <v>342</v>
      </c>
      <c r="BH31">
        <v>256.39999999999998</v>
      </c>
      <c r="BI31">
        <v>305.2</v>
      </c>
      <c r="BJ31">
        <f>Table_0__12[[#This Row],[2018]]-Table_0__12[[#This Row],[2017]]</f>
        <v>-6</v>
      </c>
      <c r="BK31">
        <v>29</v>
      </c>
      <c r="BM31" t="s">
        <v>376</v>
      </c>
      <c r="BN31">
        <v>5.9</v>
      </c>
      <c r="BO31">
        <v>5.7</v>
      </c>
      <c r="BP31">
        <v>6.2</v>
      </c>
      <c r="BQ31">
        <v>6.9</v>
      </c>
      <c r="BR31">
        <f>Table_0__13[[#This Row],[2018]]-Table_0__13[[#This Row],[2017]]</f>
        <v>-1</v>
      </c>
      <c r="BS31">
        <v>29</v>
      </c>
      <c r="BU31" t="s">
        <v>370</v>
      </c>
      <c r="BV31">
        <v>9.5</v>
      </c>
      <c r="BW31">
        <v>9.4</v>
      </c>
      <c r="BX31">
        <v>9.6</v>
      </c>
      <c r="BY31">
        <v>10.5</v>
      </c>
      <c r="BZ31">
        <f>Table_0__14[[#This Row],[2018]]-Table_0__14[[#This Row],[2017]]</f>
        <v>-1</v>
      </c>
      <c r="CA31">
        <v>29</v>
      </c>
      <c r="CC31" t="s">
        <v>388</v>
      </c>
      <c r="CD31">
        <v>9.6</v>
      </c>
      <c r="CE31">
        <v>10.1</v>
      </c>
      <c r="CF31">
        <v>9</v>
      </c>
      <c r="CG31">
        <v>11.7</v>
      </c>
      <c r="CH31">
        <f>Table_0__15[[#This Row],[2018]]-Table_0__15[[#This Row],[2017]]</f>
        <v>-2.0999999999999996</v>
      </c>
      <c r="CI31">
        <v>29</v>
      </c>
      <c r="CK31" s="58" t="s">
        <v>380</v>
      </c>
      <c r="CL31">
        <v>0.53979999999999995</v>
      </c>
      <c r="CM31">
        <v>0.53900000000000003</v>
      </c>
      <c r="CN31">
        <v>0.54049999999999998</v>
      </c>
      <c r="CO31">
        <v>0.54879999999999995</v>
      </c>
      <c r="CP31">
        <f>Table_0__16[[#This Row],[2018]]-Table_0__16[[#This Row],[2017]]</f>
        <v>-9.000000000000008E-3</v>
      </c>
      <c r="CQ31">
        <v>29</v>
      </c>
      <c r="CS31" t="s">
        <v>387</v>
      </c>
      <c r="CT31">
        <v>0.53569999999999995</v>
      </c>
      <c r="CU31">
        <v>0.52029999999999998</v>
      </c>
      <c r="CV31">
        <v>0.55189999999999995</v>
      </c>
      <c r="CW31">
        <v>0.5212</v>
      </c>
      <c r="CX31">
        <f>Table_0__17[[#This Row],[2018]]-Table_0__17[[#This Row],[2017]]</f>
        <v>1.4499999999999957E-2</v>
      </c>
      <c r="CY31">
        <v>29</v>
      </c>
      <c r="DA31" s="58" t="s">
        <v>380</v>
      </c>
      <c r="DB31">
        <v>0.5948</v>
      </c>
      <c r="DC31">
        <v>0.623</v>
      </c>
      <c r="DD31">
        <v>0.56540000000000001</v>
      </c>
      <c r="DE31">
        <v>0.63080000000000003</v>
      </c>
      <c r="DF31">
        <f>Table_0__18[[#This Row],[2018]]-Table_0__18[[#This Row],[2017]]</f>
        <v>-3.6000000000000032E-2</v>
      </c>
      <c r="DG31">
        <v>29</v>
      </c>
    </row>
    <row r="32" spans="1:111" x14ac:dyDescent="0.25">
      <c r="A32" s="60" t="s">
        <v>384</v>
      </c>
      <c r="B32">
        <v>-12.5</v>
      </c>
      <c r="C32">
        <v>-11.6</v>
      </c>
      <c r="D32">
        <v>-13.4</v>
      </c>
      <c r="E32">
        <v>-4.0999999999999996</v>
      </c>
      <c r="F32">
        <f>Table_0__5[[#This Row],[2018]]-Table_0__5[[#This Row],[2017]]</f>
        <v>-8.4</v>
      </c>
      <c r="G32">
        <v>32</v>
      </c>
      <c r="I32" t="s">
        <v>387</v>
      </c>
      <c r="J32">
        <v>17.8</v>
      </c>
      <c r="K32">
        <v>16.600000000000001</v>
      </c>
      <c r="L32">
        <v>19.3</v>
      </c>
      <c r="M32">
        <v>16.7</v>
      </c>
      <c r="N32">
        <f>Table_0__6[[#This Row],[2017]]-Table_0__6[[#This Row],[2018]]</f>
        <v>-1.1000000000000014</v>
      </c>
      <c r="O32">
        <v>30</v>
      </c>
      <c r="Q32" t="s">
        <v>387</v>
      </c>
      <c r="R32">
        <v>0.26700000000000002</v>
      </c>
      <c r="S32">
        <v>0.29199999999999998</v>
      </c>
      <c r="T32">
        <v>0.24</v>
      </c>
      <c r="U32">
        <v>0.28100000000000003</v>
      </c>
      <c r="V32">
        <f>Table_0__7[[#This Row],[2018]]-Table_0__7[[#This Row],[2017]]</f>
        <v>-1.4000000000000012E-2</v>
      </c>
      <c r="W32">
        <v>30</v>
      </c>
      <c r="Y32" t="s">
        <v>387</v>
      </c>
      <c r="Z32">
        <v>-0.11899999999999999</v>
      </c>
      <c r="AA32">
        <v>-0.114</v>
      </c>
      <c r="AB32">
        <v>-0.128</v>
      </c>
      <c r="AC32">
        <v>-4.7E-2</v>
      </c>
      <c r="AD32">
        <f>Table_0__8[[#This Row],[2018]]-Table_0__8[[#This Row],[2017]]</f>
        <v>-7.1999999999999995E-2</v>
      </c>
      <c r="AE32">
        <v>30</v>
      </c>
      <c r="AG32" s="38" t="s">
        <v>379</v>
      </c>
      <c r="AH32">
        <v>-4.0999999999999996</v>
      </c>
      <c r="AI32">
        <v>-2.4</v>
      </c>
      <c r="AJ32">
        <v>-5.4</v>
      </c>
      <c r="AK32">
        <v>-2.2000000000000002</v>
      </c>
      <c r="AL32">
        <f>Table_0__9[[#This Row],[2018]]-Table_0__9[[#This Row],[2017]]</f>
        <v>-1.8999999999999995</v>
      </c>
      <c r="AM32">
        <v>30</v>
      </c>
      <c r="AO32" t="s">
        <v>388</v>
      </c>
      <c r="AP32">
        <v>0.46110000000000001</v>
      </c>
      <c r="AQ32">
        <v>0.4446</v>
      </c>
      <c r="AR32">
        <v>0.47770000000000001</v>
      </c>
      <c r="AS32">
        <v>0.49020000000000002</v>
      </c>
      <c r="AT32">
        <f>Table_0__10[[#This Row],[2018]]-Table_0__10[[#This Row],[2017]]</f>
        <v>-2.9100000000000015E-2</v>
      </c>
      <c r="AU32">
        <v>30</v>
      </c>
      <c r="AW32" t="s">
        <v>366</v>
      </c>
      <c r="AX32">
        <v>0.27600000000000002</v>
      </c>
      <c r="AY32">
        <v>0.26100000000000001</v>
      </c>
      <c r="AZ32">
        <v>0.28699999999999998</v>
      </c>
      <c r="BA32">
        <v>0.308</v>
      </c>
      <c r="BB32">
        <f>Table_0__11[[#This Row],[2018]]-Table_0__11[[#This Row],[2017]]</f>
        <v>-3.1999999999999973E-2</v>
      </c>
      <c r="BC32">
        <v>30</v>
      </c>
      <c r="BE32" t="s">
        <v>387</v>
      </c>
      <c r="BF32">
        <v>298.60000000000002</v>
      </c>
      <c r="BG32">
        <v>312.60000000000002</v>
      </c>
      <c r="BH32">
        <v>284.60000000000002</v>
      </c>
      <c r="BI32">
        <v>300.3</v>
      </c>
      <c r="BJ32">
        <f>Table_0__12[[#This Row],[2018]]-Table_0__12[[#This Row],[2017]]</f>
        <v>-1.6999999999999886</v>
      </c>
      <c r="BK32">
        <v>30</v>
      </c>
      <c r="BM32" t="s">
        <v>366</v>
      </c>
      <c r="BN32">
        <v>5.8</v>
      </c>
      <c r="BO32">
        <v>6</v>
      </c>
      <c r="BP32">
        <v>5.7</v>
      </c>
      <c r="BQ32">
        <v>6.8</v>
      </c>
      <c r="BR32">
        <f>Table_0__13[[#This Row],[2018]]-Table_0__13[[#This Row],[2017]]</f>
        <v>-1</v>
      </c>
      <c r="BS32">
        <v>30</v>
      </c>
      <c r="BU32" t="s">
        <v>368</v>
      </c>
      <c r="BV32">
        <v>9.5</v>
      </c>
      <c r="BW32">
        <v>9.4</v>
      </c>
      <c r="BX32">
        <v>9.6</v>
      </c>
      <c r="BY32">
        <v>11.2</v>
      </c>
      <c r="BZ32">
        <f>Table_0__14[[#This Row],[2018]]-Table_0__14[[#This Row],[2017]]</f>
        <v>-1.6999999999999993</v>
      </c>
      <c r="CA32">
        <v>30</v>
      </c>
      <c r="CC32" t="s">
        <v>372</v>
      </c>
      <c r="CD32">
        <v>9.5</v>
      </c>
      <c r="CE32">
        <v>9.1999999999999993</v>
      </c>
      <c r="CF32">
        <v>9.8000000000000007</v>
      </c>
      <c r="CG32">
        <v>11.4</v>
      </c>
      <c r="CH32">
        <f>Table_0__15[[#This Row],[2018]]-Table_0__15[[#This Row],[2017]]</f>
        <v>-1.9000000000000004</v>
      </c>
      <c r="CI32">
        <v>30</v>
      </c>
      <c r="CK32" t="s">
        <v>369</v>
      </c>
      <c r="CL32">
        <v>0.50529999999999997</v>
      </c>
      <c r="CM32">
        <v>0.44850000000000001</v>
      </c>
      <c r="CN32">
        <v>0.56520000000000004</v>
      </c>
      <c r="CO32">
        <v>0.54020000000000001</v>
      </c>
      <c r="CP32">
        <f>Table_0__16[[#This Row],[2018]]-Table_0__16[[#This Row],[2017]]</f>
        <v>-3.4900000000000042E-2</v>
      </c>
      <c r="CQ32">
        <v>30</v>
      </c>
      <c r="CS32" t="s">
        <v>369</v>
      </c>
      <c r="CT32">
        <v>0.52259999999999995</v>
      </c>
      <c r="CU32">
        <v>0.48530000000000001</v>
      </c>
      <c r="CV32">
        <v>0.56210000000000004</v>
      </c>
      <c r="CW32">
        <v>0.56359999999999999</v>
      </c>
      <c r="CX32">
        <f>Table_0__17[[#This Row],[2018]]-Table_0__17[[#This Row],[2017]]</f>
        <v>-4.1000000000000036E-2</v>
      </c>
      <c r="CY32">
        <v>30</v>
      </c>
      <c r="DA32" t="s">
        <v>369</v>
      </c>
      <c r="DB32">
        <v>0.59360000000000002</v>
      </c>
      <c r="DC32">
        <v>0.54210000000000003</v>
      </c>
      <c r="DD32">
        <v>0.64829999999999999</v>
      </c>
      <c r="DE32">
        <v>0.62009999999999998</v>
      </c>
      <c r="DF32">
        <f>Table_0__18[[#This Row],[2018]]-Table_0__18[[#This Row],[2017]]</f>
        <v>-2.6499999999999968E-2</v>
      </c>
      <c r="DG32">
        <v>30</v>
      </c>
    </row>
    <row r="33" spans="1:111" x14ac:dyDescent="0.25">
      <c r="A33" t="s">
        <v>361</v>
      </c>
      <c r="B33">
        <v>0.8</v>
      </c>
      <c r="C33">
        <v>2.1</v>
      </c>
      <c r="D33">
        <v>-0.3</v>
      </c>
      <c r="E33">
        <v>10.8</v>
      </c>
      <c r="F33">
        <f>Table_0__5[[#This Row],[2018]]-Table_0__5[[#This Row],[2017]]</f>
        <v>-10</v>
      </c>
      <c r="G33">
        <v>13</v>
      </c>
      <c r="I33" t="s">
        <v>382</v>
      </c>
      <c r="J33">
        <v>18.5</v>
      </c>
      <c r="K33">
        <v>15.3</v>
      </c>
      <c r="L33">
        <v>23.6</v>
      </c>
      <c r="M33">
        <v>17.2</v>
      </c>
      <c r="N33">
        <f>Table_0__6[[#This Row],[2017]]-Table_0__6[[#This Row],[2018]]</f>
        <v>-1.3000000000000007</v>
      </c>
      <c r="O33">
        <v>31</v>
      </c>
      <c r="Q33" t="s">
        <v>384</v>
      </c>
      <c r="R33">
        <v>0.249</v>
      </c>
      <c r="S33">
        <v>0.215</v>
      </c>
      <c r="T33">
        <v>0.28399999999999997</v>
      </c>
      <c r="U33">
        <v>0.27800000000000002</v>
      </c>
      <c r="V33">
        <f>Table_0__7[[#This Row],[2018]]-Table_0__7[[#This Row],[2017]]</f>
        <v>-2.9000000000000026E-2</v>
      </c>
      <c r="W33">
        <v>31</v>
      </c>
      <c r="Y33" t="s">
        <v>384</v>
      </c>
      <c r="Z33">
        <v>-0.15</v>
      </c>
      <c r="AA33">
        <v>-0.156</v>
      </c>
      <c r="AB33">
        <v>-0.14099999999999999</v>
      </c>
      <c r="AC33">
        <v>-0.08</v>
      </c>
      <c r="AD33">
        <f>Table_0__8[[#This Row],[2018]]-Table_0__8[[#This Row],[2017]]</f>
        <v>-6.9999999999999993E-2</v>
      </c>
      <c r="AE33">
        <v>31</v>
      </c>
      <c r="AG33" t="s">
        <v>387</v>
      </c>
      <c r="AH33">
        <v>-5.2</v>
      </c>
      <c r="AI33">
        <v>-4.4000000000000004</v>
      </c>
      <c r="AJ33">
        <v>-6.2</v>
      </c>
      <c r="AK33">
        <v>-0.7</v>
      </c>
      <c r="AL33">
        <f>Table_0__9[[#This Row],[2018]]-Table_0__9[[#This Row],[2017]]</f>
        <v>-4.5</v>
      </c>
      <c r="AM33">
        <v>31</v>
      </c>
      <c r="AO33" t="s">
        <v>385</v>
      </c>
      <c r="AP33">
        <v>0.45739999999999997</v>
      </c>
      <c r="AQ33">
        <v>0.46729999999999999</v>
      </c>
      <c r="AR33">
        <v>0.44750000000000001</v>
      </c>
      <c r="AS33">
        <v>0.4526</v>
      </c>
      <c r="AT33">
        <f>Table_0__10[[#This Row],[2018]]-Table_0__10[[#This Row],[2017]]</f>
        <v>4.799999999999971E-3</v>
      </c>
      <c r="AU33">
        <v>31</v>
      </c>
      <c r="AW33" t="s">
        <v>383</v>
      </c>
      <c r="AX33">
        <v>0.26600000000000001</v>
      </c>
      <c r="AY33">
        <v>0.28999999999999998</v>
      </c>
      <c r="AZ33">
        <v>0.23899999999999999</v>
      </c>
      <c r="BA33">
        <v>0.27300000000000002</v>
      </c>
      <c r="BB33">
        <f>Table_0__11[[#This Row],[2018]]-Table_0__11[[#This Row],[2017]]</f>
        <v>-7.0000000000000062E-3</v>
      </c>
      <c r="BC33">
        <v>31</v>
      </c>
      <c r="BE33" t="s">
        <v>388</v>
      </c>
      <c r="BF33">
        <v>289.89999999999998</v>
      </c>
      <c r="BG33">
        <v>314.5</v>
      </c>
      <c r="BH33">
        <v>265.2</v>
      </c>
      <c r="BI33">
        <v>307.7</v>
      </c>
      <c r="BJ33">
        <f>Table_0__12[[#This Row],[2018]]-Table_0__12[[#This Row],[2017]]</f>
        <v>-17.800000000000011</v>
      </c>
      <c r="BK33">
        <v>31</v>
      </c>
      <c r="BM33" t="s">
        <v>387</v>
      </c>
      <c r="BN33">
        <v>5.6</v>
      </c>
      <c r="BO33">
        <v>6</v>
      </c>
      <c r="BP33">
        <v>5.2</v>
      </c>
      <c r="BQ33">
        <v>5.7</v>
      </c>
      <c r="BR33">
        <f>Table_0__13[[#This Row],[2018]]-Table_0__13[[#This Row],[2017]]</f>
        <v>-0.10000000000000053</v>
      </c>
      <c r="BS33">
        <v>31</v>
      </c>
      <c r="BU33" t="s">
        <v>366</v>
      </c>
      <c r="BV33">
        <v>9.4</v>
      </c>
      <c r="BW33">
        <v>9.1</v>
      </c>
      <c r="BX33">
        <v>9.6999999999999993</v>
      </c>
      <c r="BY33">
        <v>11.4</v>
      </c>
      <c r="BZ33">
        <f>Table_0__14[[#This Row],[2018]]-Table_0__14[[#This Row],[2017]]</f>
        <v>-2</v>
      </c>
      <c r="CA33">
        <v>31</v>
      </c>
      <c r="CC33" t="s">
        <v>387</v>
      </c>
      <c r="CD33">
        <v>8.6</v>
      </c>
      <c r="CE33">
        <v>8.8000000000000007</v>
      </c>
      <c r="CF33">
        <v>8.4</v>
      </c>
      <c r="CG33">
        <v>9.1999999999999993</v>
      </c>
      <c r="CH33">
        <f>Table_0__15[[#This Row],[2018]]-Table_0__15[[#This Row],[2017]]</f>
        <v>-0.59999999999999964</v>
      </c>
      <c r="CI33">
        <v>31</v>
      </c>
      <c r="CK33" t="s">
        <v>387</v>
      </c>
      <c r="CL33">
        <v>0.48409999999999997</v>
      </c>
      <c r="CM33">
        <v>0.443</v>
      </c>
      <c r="CN33">
        <v>0.53600000000000003</v>
      </c>
      <c r="CO33">
        <v>0.52680000000000005</v>
      </c>
      <c r="CP33">
        <f>Table_0__16[[#This Row],[2018]]-Table_0__16[[#This Row],[2017]]</f>
        <v>-4.2700000000000071E-2</v>
      </c>
      <c r="CQ33">
        <v>31</v>
      </c>
      <c r="CS33" s="58" t="s">
        <v>380</v>
      </c>
      <c r="CT33">
        <v>0.51490000000000002</v>
      </c>
      <c r="CU33">
        <v>0.54379999999999995</v>
      </c>
      <c r="CV33">
        <v>0.4889</v>
      </c>
      <c r="CW33">
        <v>0.55410000000000004</v>
      </c>
      <c r="CX33">
        <f>Table_0__17[[#This Row],[2018]]-Table_0__17[[#This Row],[2017]]</f>
        <v>-3.9200000000000013E-2</v>
      </c>
      <c r="CY33">
        <v>31</v>
      </c>
      <c r="DA33" t="s">
        <v>387</v>
      </c>
      <c r="DB33">
        <v>0.58479999999999999</v>
      </c>
      <c r="DC33">
        <v>0.60099999999999998</v>
      </c>
      <c r="DD33">
        <v>0.56699999999999995</v>
      </c>
      <c r="DE33">
        <v>0.57940000000000003</v>
      </c>
      <c r="DF33">
        <f>Table_0__18[[#This Row],[2018]]-Table_0__18[[#This Row],[2017]]</f>
        <v>5.3999999999999604E-3</v>
      </c>
      <c r="DG33">
        <v>31</v>
      </c>
    </row>
    <row r="34" spans="1:111" x14ac:dyDescent="0.25">
      <c r="A34" t="s">
        <v>366</v>
      </c>
      <c r="B34">
        <v>-4.4000000000000004</v>
      </c>
      <c r="C34">
        <v>1.9</v>
      </c>
      <c r="D34">
        <v>-9.3000000000000007</v>
      </c>
      <c r="E34">
        <v>8.1999999999999993</v>
      </c>
      <c r="F34">
        <f>Table_0__5[[#This Row],[2018]]-Table_0__5[[#This Row],[2017]]</f>
        <v>-12.6</v>
      </c>
      <c r="G34">
        <v>24</v>
      </c>
      <c r="I34" t="s">
        <v>366</v>
      </c>
      <c r="J34">
        <v>19.7</v>
      </c>
      <c r="K34">
        <v>19.3</v>
      </c>
      <c r="L34">
        <v>20.100000000000001</v>
      </c>
      <c r="M34">
        <v>13.9</v>
      </c>
      <c r="N34">
        <f>Table_0__6[[#This Row],[2017]]-Table_0__6[[#This Row],[2018]]</f>
        <v>-5.7999999999999989</v>
      </c>
      <c r="O34">
        <v>32</v>
      </c>
      <c r="Q34" t="s">
        <v>366</v>
      </c>
      <c r="R34">
        <v>0.24399999999999999</v>
      </c>
      <c r="S34">
        <v>0.252</v>
      </c>
      <c r="T34">
        <v>0.23799999999999999</v>
      </c>
      <c r="U34">
        <v>0.38800000000000001</v>
      </c>
      <c r="V34">
        <f>Table_0__7[[#This Row],[2018]]-Table_0__7[[#This Row],[2017]]</f>
        <v>-0.14400000000000002</v>
      </c>
      <c r="W34">
        <v>32</v>
      </c>
      <c r="Y34" t="s">
        <v>382</v>
      </c>
      <c r="Z34">
        <v>-0.189</v>
      </c>
      <c r="AA34">
        <v>-8.6999999999999994E-2</v>
      </c>
      <c r="AB34">
        <v>-0.27400000000000002</v>
      </c>
      <c r="AC34">
        <v>-5.8999999999999997E-2</v>
      </c>
      <c r="AD34">
        <f>Table_0__8[[#This Row],[2018]]-Table_0__8[[#This Row],[2017]]</f>
        <v>-0.13</v>
      </c>
      <c r="AE34">
        <v>32</v>
      </c>
      <c r="AG34" t="s">
        <v>382</v>
      </c>
      <c r="AH34">
        <v>-5.5</v>
      </c>
      <c r="AI34">
        <v>-2.2999999999999998</v>
      </c>
      <c r="AJ34">
        <v>-10.4</v>
      </c>
      <c r="AK34">
        <v>-2.2000000000000002</v>
      </c>
      <c r="AL34">
        <f>Table_0__9[[#This Row],[2018]]-Table_0__9[[#This Row],[2017]]</f>
        <v>-3.3</v>
      </c>
      <c r="AM34">
        <v>32</v>
      </c>
      <c r="AO34" t="s">
        <v>384</v>
      </c>
      <c r="AP34">
        <v>0.4425</v>
      </c>
      <c r="AQ34">
        <v>0.436</v>
      </c>
      <c r="AR34">
        <v>0.44900000000000001</v>
      </c>
      <c r="AS34">
        <v>0.51549999999999996</v>
      </c>
      <c r="AT34">
        <f>Table_0__10[[#This Row],[2018]]-Table_0__10[[#This Row],[2017]]</f>
        <v>-7.2999999999999954E-2</v>
      </c>
      <c r="AU34">
        <v>32</v>
      </c>
      <c r="AW34" t="s">
        <v>384</v>
      </c>
      <c r="AX34">
        <v>0.26500000000000001</v>
      </c>
      <c r="AY34">
        <v>0.28399999999999997</v>
      </c>
      <c r="AZ34">
        <v>0.246</v>
      </c>
      <c r="BA34">
        <v>0.29199999999999998</v>
      </c>
      <c r="BB34">
        <f>Table_0__11[[#This Row],[2018]]-Table_0__11[[#This Row],[2017]]</f>
        <v>-2.6999999999999968E-2</v>
      </c>
      <c r="BC34">
        <v>32</v>
      </c>
      <c r="BE34" t="s">
        <v>384</v>
      </c>
      <c r="BF34">
        <v>241.6</v>
      </c>
      <c r="BG34">
        <v>258.10000000000002</v>
      </c>
      <c r="BH34">
        <v>225</v>
      </c>
      <c r="BI34">
        <v>314.10000000000002</v>
      </c>
      <c r="BJ34">
        <f>Table_0__12[[#This Row],[2018]]-Table_0__12[[#This Row],[2017]]</f>
        <v>-72.500000000000028</v>
      </c>
      <c r="BK34">
        <v>32</v>
      </c>
      <c r="BM34" t="s">
        <v>384</v>
      </c>
      <c r="BN34">
        <v>5.0999999999999996</v>
      </c>
      <c r="BO34">
        <v>5.3</v>
      </c>
      <c r="BP34">
        <v>4.8</v>
      </c>
      <c r="BQ34">
        <v>6.1</v>
      </c>
      <c r="BR34">
        <f>Table_0__13[[#This Row],[2018]]-Table_0__13[[#This Row],[2017]]</f>
        <v>-1</v>
      </c>
      <c r="BS34">
        <v>32</v>
      </c>
      <c r="BU34" t="s">
        <v>384</v>
      </c>
      <c r="BV34">
        <v>8.9</v>
      </c>
      <c r="BW34">
        <v>9.1999999999999993</v>
      </c>
      <c r="BX34">
        <v>8.6</v>
      </c>
      <c r="BY34">
        <v>10.7</v>
      </c>
      <c r="BZ34">
        <f>Table_0__14[[#This Row],[2018]]-Table_0__14[[#This Row],[2017]]</f>
        <v>-1.7999999999999989</v>
      </c>
      <c r="CA34">
        <v>32</v>
      </c>
      <c r="CC34" t="s">
        <v>384</v>
      </c>
      <c r="CD34">
        <v>8.6</v>
      </c>
      <c r="CE34">
        <v>9.5</v>
      </c>
      <c r="CF34">
        <v>7.6</v>
      </c>
      <c r="CG34">
        <v>12.5</v>
      </c>
      <c r="CH34">
        <f>Table_0__15[[#This Row],[2018]]-Table_0__15[[#This Row],[2017]]</f>
        <v>-3.9000000000000004</v>
      </c>
      <c r="CI34">
        <v>32</v>
      </c>
      <c r="CK34" t="s">
        <v>372</v>
      </c>
      <c r="CL34">
        <v>0.47649999999999998</v>
      </c>
      <c r="CM34">
        <v>0.42770000000000002</v>
      </c>
      <c r="CN34">
        <v>0.52690000000000003</v>
      </c>
      <c r="CO34">
        <v>0.61199999999999999</v>
      </c>
      <c r="CP34">
        <f>Table_0__16[[#This Row],[2018]]-Table_0__16[[#This Row],[2017]]</f>
        <v>-0.13550000000000001</v>
      </c>
      <c r="CQ34">
        <v>32</v>
      </c>
      <c r="CS34" t="s">
        <v>372</v>
      </c>
      <c r="CT34">
        <v>0.47560000000000002</v>
      </c>
      <c r="CU34">
        <v>0.44469999999999998</v>
      </c>
      <c r="CV34">
        <v>0.50460000000000005</v>
      </c>
      <c r="CW34">
        <v>0.59379999999999999</v>
      </c>
      <c r="CX34">
        <f>Table_0__17[[#This Row],[2018]]-Table_0__17[[#This Row],[2017]]</f>
        <v>-0.11819999999999997</v>
      </c>
      <c r="CY34">
        <v>32</v>
      </c>
      <c r="DA34" t="s">
        <v>372</v>
      </c>
      <c r="DB34">
        <v>0.55759999999999998</v>
      </c>
      <c r="DC34">
        <v>0.49170000000000003</v>
      </c>
      <c r="DD34">
        <v>0.61470000000000002</v>
      </c>
      <c r="DE34">
        <v>0.69179999999999997</v>
      </c>
      <c r="DF34">
        <f>Table_0__18[[#This Row],[2018]]-Table_0__18[[#This Row],[2017]]</f>
        <v>-0.13419999999999999</v>
      </c>
      <c r="DG34">
        <v>32</v>
      </c>
    </row>
    <row r="35" spans="1:111" x14ac:dyDescent="0.25">
      <c r="A35" t="s">
        <v>334</v>
      </c>
      <c r="B35">
        <f>SUBTOTAL(101,Table_0__5[2018])</f>
        <v>-0.24374999999999983</v>
      </c>
      <c r="C35">
        <f>SUBTOTAL(101,Table_0__5[Home])</f>
        <v>2.0187500000000003</v>
      </c>
      <c r="D35">
        <f>SUBTOTAL(101,Table_0__5[Away])</f>
        <v>-2.390625</v>
      </c>
      <c r="E35">
        <f>SUBTOTAL(101,Table_0__5[2017])</f>
        <v>-0.24062499999999964</v>
      </c>
      <c r="F35">
        <f>SUBTOTAL(101,Table_0__5[Diff])</f>
        <v>-3.1250000000002109E-3</v>
      </c>
      <c r="I35" t="s">
        <v>334</v>
      </c>
      <c r="J35">
        <f>SUBTOTAL(101,Table_0__6[2018])</f>
        <v>15.459375</v>
      </c>
      <c r="K35">
        <f>SUBTOTAL(101,Table_0__6[Home])</f>
        <v>15.225</v>
      </c>
      <c r="L35">
        <f>SUBTOTAL(101,Table_0__6[Away])</f>
        <v>15.975000000000003</v>
      </c>
      <c r="M35">
        <f>SUBTOTAL(101,Table_0__6[2017])</f>
        <v>15.771874999999994</v>
      </c>
      <c r="N35">
        <f>SUBTOTAL(101,Table_0__6[Diff])</f>
        <v>0.31249999999999983</v>
      </c>
      <c r="Q35" t="s">
        <v>334</v>
      </c>
      <c r="R35">
        <f>SUBTOTAL(101,Table_0__7[2018])</f>
        <v>0.36637499999999995</v>
      </c>
      <c r="S35">
        <f>SUBTOTAL(101,Table_0__7[Home])</f>
        <v>0.38096874999999997</v>
      </c>
      <c r="T35">
        <f>SUBTOTAL(101,Table_0__7[Away])</f>
        <v>0.35375000000000001</v>
      </c>
      <c r="U35">
        <f>SUBTOTAL(101,Table_0__7[2017])</f>
        <v>0.34115624999999999</v>
      </c>
      <c r="V35">
        <f>SUBTOTAL(101,Table_0__7[Diff])</f>
        <v>2.5218750000000005E-2</v>
      </c>
      <c r="Y35" t="s">
        <v>334</v>
      </c>
      <c r="Z35">
        <f>SUBTOTAL(101,Table_0__8[2018])</f>
        <v>-3.7187499999999972E-3</v>
      </c>
      <c r="AA35">
        <f>SUBTOTAL(101,Table_0__8[Home])</f>
        <v>2.3250000000000014E-2</v>
      </c>
      <c r="AB35">
        <f>SUBTOTAL(101,Table_0__8[Away])</f>
        <v>-2.9812499999999999E-2</v>
      </c>
      <c r="AC35">
        <f>SUBTOTAL(101,Table_0__8[2017])</f>
        <v>-3.9374999999999992E-3</v>
      </c>
      <c r="AD35">
        <f>SUBTOTAL(101,Table_0__8[Diff])</f>
        <v>2.1875000000000193E-4</v>
      </c>
      <c r="AG35" t="s">
        <v>334</v>
      </c>
      <c r="AH35">
        <f>SUBTOTAL(101,Table_0__9[2018])</f>
        <v>-0.22187500000000007</v>
      </c>
      <c r="AI35">
        <f>SUBTOTAL(101,Table_0__9[Home])</f>
        <v>0.46249999999999958</v>
      </c>
      <c r="AJ35">
        <f>SUBTOTAL(101,Table_0__9[Away])</f>
        <v>-0.89687499999999987</v>
      </c>
      <c r="AK35">
        <f>SUBTOTAL(101,Table_0__9[2017])</f>
        <v>-0.2718750000000002</v>
      </c>
      <c r="AL35">
        <f>SUBTOTAL(101,Table_0__9[Diff])</f>
        <v>5.0000000000000183E-2</v>
      </c>
      <c r="AO35" t="s">
        <v>334</v>
      </c>
      <c r="AP35">
        <f>SUBTOTAL(101,Table_0__10[2018])</f>
        <v>0.49939062500000009</v>
      </c>
      <c r="AQ35">
        <f>SUBTOTAL(101,Table_0__10[Home])</f>
        <v>0.50412500000000005</v>
      </c>
      <c r="AR35">
        <f>SUBTOTAL(101,Table_0__10[Away])</f>
        <v>0.49549375000000012</v>
      </c>
      <c r="AS35">
        <f>SUBTOTAL(101,Table_0__10[2017])</f>
        <v>0.4993062499999999</v>
      </c>
      <c r="AT35">
        <f>SUBTOTAL(101,Table_0__10[Diff])</f>
        <v>8.4375000000016728E-5</v>
      </c>
      <c r="AW35" t="s">
        <v>334</v>
      </c>
      <c r="AX35">
        <f>SUBTOTAL(101,Table_0__11[2018])</f>
        <v>0.3228125</v>
      </c>
      <c r="AY35">
        <f>SUBTOTAL(101,Table_0__11[Home])</f>
        <v>0.32909374999999996</v>
      </c>
      <c r="AZ35">
        <f>SUBTOTAL(101,Table_0__11[Away])</f>
        <v>0.31665625000000014</v>
      </c>
      <c r="BA35">
        <f>SUBTOTAL(101,Table_0__11[2017])</f>
        <v>0.30424999999999996</v>
      </c>
      <c r="BB35">
        <f>SUBTOTAL(101,Table_0__11[Diff])</f>
        <v>1.8562499999999996E-2</v>
      </c>
      <c r="BE35" t="s">
        <v>334</v>
      </c>
      <c r="BF35">
        <f>SUBTOTAL(101,Table_0__12[2018])</f>
        <v>350.95625000000013</v>
      </c>
      <c r="BG35">
        <f>SUBTOTAL(101,Table_0__12[Home])</f>
        <v>359.66562500000003</v>
      </c>
      <c r="BH35">
        <f>SUBTOTAL(101,Table_0__12[Away])</f>
        <v>343.34062500000005</v>
      </c>
      <c r="BI35">
        <f>SUBTOTAL(101,Table_0__12[2017])</f>
        <v>334.765625</v>
      </c>
      <c r="BJ35">
        <f>SUBTOTAL(101,Table_0__12[Diff])</f>
        <v>16.190625000000011</v>
      </c>
      <c r="BM35" t="s">
        <v>334</v>
      </c>
      <c r="BN35">
        <f>SUBTOTAL(101,Table_0__13[2018])</f>
        <v>6.8218750000000004</v>
      </c>
      <c r="BO35">
        <f>SUBTOTAL(101,Table_0__13[Home])</f>
        <v>6.9656250000000002</v>
      </c>
      <c r="BP35">
        <f>SUBTOTAL(101,Table_0__13[Away])</f>
        <v>6.7</v>
      </c>
      <c r="BQ35">
        <f>SUBTOTAL(101,Table_0__13[2017])</f>
        <v>6.5531250000000005</v>
      </c>
      <c r="BR35">
        <f>SUBTOTAL(101,Table_0__13[Diff])</f>
        <v>0.26874999999999982</v>
      </c>
      <c r="BU35" t="s">
        <v>334</v>
      </c>
      <c r="BV35">
        <f>SUBTOTAL(101,Table_0__14[2018])</f>
        <v>10.571874999999997</v>
      </c>
      <c r="BW35">
        <f>SUBTOTAL(101,Table_0__14[Home])</f>
        <v>10.671875</v>
      </c>
      <c r="BX35">
        <f>SUBTOTAL(101,Table_0__14[Away])</f>
        <v>10.462500000000002</v>
      </c>
      <c r="BY35">
        <f>SUBTOTAL(101,Table_0__14[2017])</f>
        <v>10.581249999999999</v>
      </c>
      <c r="BZ35">
        <f>SUBTOTAL(101,Table_0__14[Diff])</f>
        <v>-9.3750000000000777E-3</v>
      </c>
      <c r="CC35" t="s">
        <v>334</v>
      </c>
      <c r="CD35">
        <f>SUBTOTAL(101,Table_0__15[2018])</f>
        <v>12.228125</v>
      </c>
      <c r="CE35">
        <f>SUBTOTAL(101,Table_0__15[Home])</f>
        <v>12.50625</v>
      </c>
      <c r="CF35">
        <f>SUBTOTAL(101,Table_0__15[Away])</f>
        <v>11.987500000000001</v>
      </c>
      <c r="CG35">
        <f>SUBTOTAL(101,Table_0__15[2017])</f>
        <v>11.656249999999996</v>
      </c>
      <c r="CH35">
        <f>SUBTOTAL(101,Table_0__15[Diff])</f>
        <v>0.57187499999999991</v>
      </c>
      <c r="CK35" t="s">
        <v>334</v>
      </c>
      <c r="CL35">
        <f>SUBTOTAL(101,Table_0__16[2018])</f>
        <v>0.59935937499999992</v>
      </c>
      <c r="CM35">
        <f>SUBTOTAL(101,Table_0__16[Home])</f>
        <v>0.59487812500000015</v>
      </c>
      <c r="CN35">
        <f>SUBTOTAL(101,Table_0__16[Away])</f>
        <v>0.6041875000000001</v>
      </c>
      <c r="CO35">
        <f>SUBTOTAL(101,Table_0__16[2017])</f>
        <v>0.60321562499999992</v>
      </c>
      <c r="CP35">
        <f>SUBTOTAL(101,Table_0__16[Diff])</f>
        <v>-3.8562499999999968E-3</v>
      </c>
      <c r="CS35" t="s">
        <v>334</v>
      </c>
      <c r="CT35">
        <f>SUBTOTAL(101,Table_0__17[2018])</f>
        <v>0.589509375</v>
      </c>
      <c r="CU35">
        <f>SUBTOTAL(101,Table_0__17[Home])</f>
        <v>0.58357187499999996</v>
      </c>
      <c r="CV35">
        <f>SUBTOTAL(101,Table_0__17[Away])</f>
        <v>0.59506562500000015</v>
      </c>
      <c r="CW35">
        <f>SUBTOTAL(101,Table_0__17[2017])</f>
        <v>0.57864062500000002</v>
      </c>
      <c r="CX35">
        <f>SUBTOTAL(101,Table_0__17[Diff])</f>
        <v>1.0868750000000007E-2</v>
      </c>
      <c r="DA35" t="s">
        <v>334</v>
      </c>
      <c r="DB35">
        <f>SUBTOTAL(101,Table_0__18[2018])</f>
        <v>0.67260624999999974</v>
      </c>
      <c r="DC35">
        <f>SUBTOTAL(101,Table_0__18[Home])</f>
        <v>0.6704031250000001</v>
      </c>
      <c r="DD35">
        <f>SUBTOTAL(101,Table_0__18[Away])</f>
        <v>0.67334374999999991</v>
      </c>
      <c r="DE35">
        <f>SUBTOTAL(101,Table_0__18[2017])</f>
        <v>0.67260312500000008</v>
      </c>
      <c r="DF35">
        <f>SUBTOTAL(101,Table_0__18[Diff])</f>
        <v>3.1250000000100642E-6</v>
      </c>
    </row>
    <row r="37" spans="1:111" x14ac:dyDescent="0.25">
      <c r="A37" s="132" t="s">
        <v>427</v>
      </c>
      <c r="B37" s="132"/>
      <c r="D37">
        <v>9.967973062237967E-2</v>
      </c>
      <c r="E37">
        <v>9.936028877450194E-2</v>
      </c>
      <c r="F37">
        <v>9.8627430305522623E-2</v>
      </c>
      <c r="G37">
        <v>9.7618716392322405E-2</v>
      </c>
      <c r="H37">
        <v>9.4642438144379101E-2</v>
      </c>
      <c r="I37">
        <v>8.9360094000502849E-2</v>
      </c>
      <c r="J37">
        <v>8.3840381338024059E-2</v>
      </c>
      <c r="K37">
        <v>8.0487831514321331E-2</v>
      </c>
      <c r="L37">
        <v>7.8533043294973973E-2</v>
      </c>
      <c r="M37">
        <v>7.4462615336973181E-2</v>
      </c>
      <c r="N37">
        <v>6.5685471699498177E-2</v>
      </c>
      <c r="O37">
        <v>3.7704440100657842E-2</v>
      </c>
      <c r="P37">
        <v>2.1220495856786392E-11</v>
      </c>
      <c r="Q37">
        <v>0</v>
      </c>
      <c r="R37">
        <f>SUM(D37:Q37)</f>
        <v>1.0000024815452779</v>
      </c>
      <c r="T37" t="s">
        <v>428</v>
      </c>
      <c r="W37">
        <v>9.967973062237967E-2</v>
      </c>
      <c r="X37">
        <v>9.936028877450194E-2</v>
      </c>
      <c r="Y37">
        <v>9.8627430305522623E-2</v>
      </c>
      <c r="Z37">
        <v>9.7618716392322405E-2</v>
      </c>
      <c r="AA37">
        <v>9.4642438144379101E-2</v>
      </c>
      <c r="AB37">
        <v>8.9360094000502849E-2</v>
      </c>
      <c r="AC37">
        <v>8.3840381338024059E-2</v>
      </c>
      <c r="AD37">
        <v>8.0487831514321331E-2</v>
      </c>
      <c r="AE37">
        <v>7.8533043294973973E-2</v>
      </c>
      <c r="AF37">
        <v>7.4462615336973181E-2</v>
      </c>
      <c r="AG37">
        <v>6.5685471699498177E-2</v>
      </c>
      <c r="AH37">
        <v>3.7704440100657842E-2</v>
      </c>
      <c r="AI37">
        <v>2.1220495856786392E-11</v>
      </c>
      <c r="AJ37">
        <v>0</v>
      </c>
      <c r="AK37">
        <f>SUM(W37:AJ37)</f>
        <v>1.0000024815452779</v>
      </c>
    </row>
    <row r="38" spans="1:111" x14ac:dyDescent="0.25">
      <c r="A38" t="s">
        <v>139</v>
      </c>
      <c r="B38" t="s">
        <v>246</v>
      </c>
      <c r="C38" t="s">
        <v>518</v>
      </c>
      <c r="D38" s="61" t="s">
        <v>413</v>
      </c>
      <c r="E38" t="s">
        <v>414</v>
      </c>
      <c r="F38" t="s">
        <v>415</v>
      </c>
      <c r="G38" s="61" t="s">
        <v>416</v>
      </c>
      <c r="H38" s="61" t="s">
        <v>417</v>
      </c>
      <c r="I38" s="61" t="s">
        <v>418</v>
      </c>
      <c r="J38" t="s">
        <v>419</v>
      </c>
      <c r="K38" t="s">
        <v>420</v>
      </c>
      <c r="L38" t="s">
        <v>421</v>
      </c>
      <c r="M38" t="s">
        <v>422</v>
      </c>
      <c r="N38" t="s">
        <v>423</v>
      </c>
      <c r="O38" t="s">
        <v>424</v>
      </c>
      <c r="P38" t="s">
        <v>425</v>
      </c>
      <c r="Q38" t="s">
        <v>426</v>
      </c>
      <c r="R38" t="s">
        <v>116</v>
      </c>
      <c r="T38" t="s">
        <v>139</v>
      </c>
      <c r="U38" t="s">
        <v>517</v>
      </c>
      <c r="V38" t="s">
        <v>246</v>
      </c>
      <c r="W38" s="61" t="s">
        <v>413</v>
      </c>
      <c r="X38" t="s">
        <v>414</v>
      </c>
      <c r="Y38" t="s">
        <v>415</v>
      </c>
      <c r="Z38" s="61" t="s">
        <v>416</v>
      </c>
      <c r="AA38" s="61" t="s">
        <v>417</v>
      </c>
      <c r="AB38" s="61" t="s">
        <v>418</v>
      </c>
      <c r="AC38" t="s">
        <v>419</v>
      </c>
      <c r="AD38" t="s">
        <v>420</v>
      </c>
      <c r="AE38" t="s">
        <v>421</v>
      </c>
      <c r="AF38" t="s">
        <v>422</v>
      </c>
      <c r="AG38" t="s">
        <v>423</v>
      </c>
      <c r="AH38" s="61" t="s">
        <v>424</v>
      </c>
      <c r="AI38" s="61" t="s">
        <v>425</v>
      </c>
      <c r="AJ38" t="s">
        <v>426</v>
      </c>
      <c r="AK38" t="s">
        <v>116</v>
      </c>
    </row>
    <row r="39" spans="1:111" x14ac:dyDescent="0.25">
      <c r="A39" s="58" t="s">
        <v>389</v>
      </c>
      <c r="B39" t="str">
        <f>INDEX(Table727[],MATCH(Table24[[#This Row],[Team]],Table727[City],0),3)</f>
        <v>Mitchell Trubisky</v>
      </c>
      <c r="C39">
        <f>INDEX(Table727[],MATCH(Table24[[#This Row],[Team]],Table727[City],0),5)</f>
        <v>12</v>
      </c>
      <c r="D39">
        <v>0.19935946124475934</v>
      </c>
      <c r="E39">
        <v>0.29808086632350583</v>
      </c>
      <c r="F39">
        <v>0.39450972122209049</v>
      </c>
      <c r="G39">
        <v>0.39047486556928962</v>
      </c>
      <c r="H39">
        <v>0.28392731443313729</v>
      </c>
      <c r="I39">
        <v>8.9360094000502849E-2</v>
      </c>
      <c r="J39">
        <v>0.5868826693661684</v>
      </c>
      <c r="K39">
        <v>0.40243915757160664</v>
      </c>
      <c r="L39">
        <v>0.31413217317989589</v>
      </c>
      <c r="M39">
        <v>0.59570092269578545</v>
      </c>
      <c r="N39">
        <v>0.39411283019698906</v>
      </c>
      <c r="O39">
        <v>0.56556660150986759</v>
      </c>
      <c r="P39">
        <v>3.8196892542215508E-10</v>
      </c>
      <c r="Q39">
        <v>0</v>
      </c>
      <c r="R39">
        <f>AVERAGE(Table24[[#This Row],[Avg Scoring Margin]:[Passing Yd %]])</f>
        <v>0.32246761983539768</v>
      </c>
      <c r="T39" s="60" t="s">
        <v>367</v>
      </c>
      <c r="U39" t="str">
        <f>INDEX(Table727[],MATCH(Table2426[[#This Row],[Team]],Table727[City],0),3)</f>
        <v>Patrick Mahomes</v>
      </c>
      <c r="V39">
        <f>INDEX(Table727[],MATCH(Table2426[[#This Row],[Team]],Table727[City],0),5)</f>
        <v>12</v>
      </c>
      <c r="W39">
        <f>INDEX(Table_0__5[],MATCH($T39,Table_0__5[Team],0),7)</f>
        <v>1</v>
      </c>
      <c r="X39">
        <f>INDEX(Table_0__6[],MATCH($T39,Table_0__6[Team],0),7)</f>
        <v>1</v>
      </c>
      <c r="Y39">
        <f>INDEX(Table_0__7[],MATCH($T39,Table_0__7[Team],0),7)</f>
        <v>1</v>
      </c>
      <c r="Z39">
        <f>INDEX(Table_0__8[],MATCH($T39,Table_0__8[Team],0),7)</f>
        <v>1</v>
      </c>
      <c r="AA39">
        <f>INDEX(Table_0__9[],MATCH($T39,Table_0__9[Team],0),7)</f>
        <v>3</v>
      </c>
      <c r="AB39">
        <f>INDEX(Table_0__10[],MATCH($T39,Table_0__10[Team],0),7)</f>
        <v>26</v>
      </c>
      <c r="AC39">
        <f>INDEX(Table_0__11[],MATCH($T39,Table_0__11[Team],0),7)</f>
        <v>1</v>
      </c>
      <c r="AD39">
        <f>INDEX(Table_0__12[],MATCH($T39,Table_0__12[Team],0),7)</f>
        <v>1</v>
      </c>
      <c r="AE39">
        <f>INDEX(Table_0__13[],MATCH($T39,Table_0__13[Team],0),7)</f>
        <v>1</v>
      </c>
      <c r="AF39">
        <f>INDEX(Table_0__14[],MATCH($T39,Table_0__14[Team],0),7)</f>
        <v>1</v>
      </c>
      <c r="AG39">
        <f>INDEX(Table_0__15[],MATCH(T39,Table_0__15[Team],0),7)</f>
        <v>4</v>
      </c>
      <c r="AH39">
        <f>INDEX(Table_0__16[],MATCH($T39,Table_0__16[Team],0),7)</f>
        <v>12</v>
      </c>
      <c r="AI39">
        <f>INDEX(Table_0__17[],MATCH($T39,Table_0__17[Team],0),7)</f>
        <v>10</v>
      </c>
      <c r="AJ39">
        <f>INDEX(Table_0__18[],MATCH($T39,Table_0__18[Team],0),7)</f>
        <v>6</v>
      </c>
      <c r="AK39">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4.0350949642433225</v>
      </c>
    </row>
    <row r="40" spans="1:111" x14ac:dyDescent="0.25">
      <c r="A40" s="59" t="s">
        <v>390</v>
      </c>
      <c r="B40" t="str">
        <f>INDEX(Table727[],MATCH(Table24[[#This Row],[Team]],Table727[City],0),3)</f>
        <v>Andrew Luck</v>
      </c>
      <c r="C40">
        <f>INDEX(Table727[],MATCH(Table24[[#This Row],[Team]],Table727[City],0),5)</f>
        <v>10</v>
      </c>
      <c r="D40">
        <v>9.967973062237967E-2</v>
      </c>
      <c r="E40">
        <v>0.59616173264701167</v>
      </c>
      <c r="F40">
        <v>0.29588229091656787</v>
      </c>
      <c r="G40">
        <v>9.7618716392322405E-2</v>
      </c>
      <c r="H40">
        <v>0.47321219072189552</v>
      </c>
      <c r="I40">
        <v>1.5191215980085484</v>
      </c>
      <c r="J40">
        <v>8.3840381338024059E-2</v>
      </c>
      <c r="K40">
        <v>8.0487831514321331E-2</v>
      </c>
      <c r="L40">
        <v>0.62826434635979178</v>
      </c>
      <c r="M40">
        <v>0.96801399938065136</v>
      </c>
      <c r="N40">
        <v>6.5685471699498177E-2</v>
      </c>
      <c r="O40">
        <v>7.5408880201315684E-2</v>
      </c>
      <c r="P40">
        <v>1.0610247928393196E-10</v>
      </c>
      <c r="Q40">
        <v>0</v>
      </c>
      <c r="R40">
        <f>AVERAGE(Table24[[#This Row],[Avg Scoring Margin]:[Passing Yd %]])</f>
        <v>0.35595551213631643</v>
      </c>
      <c r="T40" t="s">
        <v>363</v>
      </c>
      <c r="U40" t="str">
        <f>INDEX(Table727[],MATCH(Table2426[[#This Row],[Team]],Table727[City],0),3)</f>
        <v>Jared Goff</v>
      </c>
      <c r="V40">
        <f>INDEX(Table727[],MATCH(Table2426[[#This Row],[Team]],Table727[City],0),5)</f>
        <v>13</v>
      </c>
      <c r="W40">
        <f>INDEX(Table_0__5[],MATCH($T40,Table_0__5[Team],0),7)</f>
        <v>4</v>
      </c>
      <c r="X40">
        <f>INDEX(Table_0__6[],MATCH($T40,Table_0__6[Team],0),7)</f>
        <v>5</v>
      </c>
      <c r="Y40">
        <f>INDEX(Table_0__7[],MATCH($T40,Table_0__7[Team],0),7)</f>
        <v>3</v>
      </c>
      <c r="Z40">
        <f>INDEX(Table_0__8[],MATCH($T40,Table_0__8[Team],0),7)</f>
        <v>5</v>
      </c>
      <c r="AA40">
        <f>INDEX(Table_0__9[],MATCH($T40,Table_0__9[Team],0),7)</f>
        <v>8</v>
      </c>
      <c r="AB40">
        <f>INDEX(Table_0__10[],MATCH($T40,Table_0__10[Team],0),7)</f>
        <v>8</v>
      </c>
      <c r="AC40">
        <f>INDEX(Table_0__11[],MATCH($T40,Table_0__11[Team],0),7)</f>
        <v>4</v>
      </c>
      <c r="AD40">
        <f>INDEX(Table_0__12[],MATCH($T40,Table_0__12[Team],0),7)</f>
        <v>3</v>
      </c>
      <c r="AE40">
        <f>INDEX(Table_0__13[],MATCH($T40,Table_0__13[Team],0),7)</f>
        <v>3</v>
      </c>
      <c r="AF40">
        <f>INDEX(Table_0__14[],MATCH($T40,Table_0__14[Team],0),7)</f>
        <v>3</v>
      </c>
      <c r="AG40">
        <f>INDEX(Table_0__15[],MATCH(T40,Table_0__15[Team],0),7)</f>
        <v>6</v>
      </c>
      <c r="AH40">
        <f>INDEX(Table_0__16[],MATCH($T40,Table_0__16[Team],0),7)</f>
        <v>20</v>
      </c>
      <c r="AI40">
        <f>INDEX(Table_0__17[],MATCH($T40,Table_0__17[Team],0),7)</f>
        <v>24</v>
      </c>
      <c r="AJ40">
        <f>INDEX(Table_0__18[],MATCH($T40,Table_0__18[Team],0),7)</f>
        <v>17</v>
      </c>
      <c r="AK40">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5.3355301249096039</v>
      </c>
    </row>
    <row r="41" spans="1:111" x14ac:dyDescent="0.25">
      <c r="A41" s="52" t="s">
        <v>172</v>
      </c>
      <c r="B41" t="str">
        <f>INDEX(Table727[],MATCH(Table24[[#This Row],[Team]],Table727[City],0),3)</f>
        <v>Baker Mayfield</v>
      </c>
      <c r="C41">
        <f>INDEX(Table727[],MATCH(Table24[[#This Row],[Team]],Table727[City],0),5)</f>
        <v>7</v>
      </c>
      <c r="D41">
        <v>0.39871892248951868</v>
      </c>
      <c r="E41">
        <v>0.19872057754900388</v>
      </c>
      <c r="F41">
        <v>0.49313715152761312</v>
      </c>
      <c r="G41">
        <v>0.29285614917696723</v>
      </c>
      <c r="H41">
        <v>9.4642438144379101E-2</v>
      </c>
      <c r="I41">
        <v>1.0723211280060343</v>
      </c>
      <c r="J41">
        <v>1.257605720070361</v>
      </c>
      <c r="K41">
        <v>0.32195132605728533</v>
      </c>
      <c r="L41">
        <v>7.8533043294973973E-2</v>
      </c>
      <c r="M41">
        <v>0.37231307668486591</v>
      </c>
      <c r="N41">
        <v>0.52548377359598542</v>
      </c>
      <c r="O41">
        <v>0.22622664060394704</v>
      </c>
      <c r="P41">
        <v>5.3051239641965977E-10</v>
      </c>
      <c r="Q41">
        <v>0</v>
      </c>
      <c r="R41">
        <f>AVERAGE(Table24[[#This Row],[Avg Scoring Margin]:[Passing Yd %]])</f>
        <v>0.38089356769510335</v>
      </c>
      <c r="T41" t="s">
        <v>364</v>
      </c>
      <c r="U41" t="str">
        <f>INDEX(Table727[],MATCH(Table2426[[#This Row],[Team]],Table727[City],0),3)</f>
        <v>Drew Brees</v>
      </c>
      <c r="V41">
        <f>INDEX(Table727[],MATCH(Table2426[[#This Row],[Team]],Table727[City],0),5)</f>
        <v>13</v>
      </c>
      <c r="W41">
        <f>INDEX(Table_0__5[],MATCH($T41,Table_0__5[Team],0),7)</f>
        <v>2</v>
      </c>
      <c r="X41">
        <f>INDEX(Table_0__6[],MATCH($T41,Table_0__6[Team],0),7)</f>
        <v>2</v>
      </c>
      <c r="Y41">
        <f>INDEX(Table_0__7[],MATCH($T41,Table_0__7[Team],0),7)</f>
        <v>2</v>
      </c>
      <c r="Z41">
        <f>INDEX(Table_0__8[],MATCH($T41,Table_0__8[Team],0),7)</f>
        <v>3</v>
      </c>
      <c r="AA41">
        <f>INDEX(Table_0__9[],MATCH($T41,Table_0__9[Team],0),7)</f>
        <v>2</v>
      </c>
      <c r="AB41">
        <f>INDEX(Table_0__10[],MATCH($T41,Table_0__10[Team],0),7)</f>
        <v>5</v>
      </c>
      <c r="AC41">
        <f>INDEX(Table_0__11[],MATCH($T41,Table_0__11[Team],0),7)</f>
        <v>2</v>
      </c>
      <c r="AD41">
        <f>INDEX(Table_0__12[],MATCH($T41,Table_0__12[Team],0),7)</f>
        <v>8</v>
      </c>
      <c r="AE41">
        <f>INDEX(Table_0__13[],MATCH($T41,Table_0__13[Team],0),7)</f>
        <v>5</v>
      </c>
      <c r="AF41">
        <f>INDEX(Table_0__14[],MATCH($T41,Table_0__14[Team],0),7)</f>
        <v>16</v>
      </c>
      <c r="AG41">
        <f>INDEX(Table_0__15[],MATCH(T41,Table_0__15[Team],0),7)</f>
        <v>12</v>
      </c>
      <c r="AH41">
        <f>INDEX(Table_0__16[],MATCH($T41,Table_0__16[Team],0),7)</f>
        <v>26</v>
      </c>
      <c r="AI41">
        <f>INDEX(Table_0__17[],MATCH($T41,Table_0__17[Team],0),7)</f>
        <v>28</v>
      </c>
      <c r="AJ41">
        <f>INDEX(Table_0__18[],MATCH($T41,Table_0__18[Team],0),7)</f>
        <v>14</v>
      </c>
      <c r="AK41">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5.6884679751353637</v>
      </c>
    </row>
    <row r="42" spans="1:111" x14ac:dyDescent="0.25">
      <c r="A42" s="58" t="s">
        <v>391</v>
      </c>
      <c r="B42" t="str">
        <f>INDEX(Table727[],MATCH(Table24[[#This Row],[Team]],Table727[City],0),3)</f>
        <v>Eli Manning</v>
      </c>
      <c r="C42">
        <f>INDEX(Table727[],MATCH(Table24[[#This Row],[Team]],Table727[City],0),5)</f>
        <v>5</v>
      </c>
      <c r="D42">
        <v>0.49839865311189835</v>
      </c>
      <c r="E42">
        <v>9.936028877450194E-2</v>
      </c>
      <c r="F42">
        <v>0.19725486061104525</v>
      </c>
      <c r="G42">
        <v>0.58571229835393446</v>
      </c>
      <c r="H42">
        <v>0.56785462886627458</v>
      </c>
      <c r="I42">
        <v>1.4297615040080456</v>
      </c>
      <c r="J42">
        <v>0.41920190669012031</v>
      </c>
      <c r="K42">
        <v>0.80487831514321329</v>
      </c>
      <c r="L42">
        <v>0.15706608658994795</v>
      </c>
      <c r="M42">
        <v>0.29785046134789273</v>
      </c>
      <c r="N42">
        <v>0.59116924529548354</v>
      </c>
      <c r="O42">
        <v>0.33933996090592056</v>
      </c>
      <c r="P42">
        <v>2.5464595028143672E-10</v>
      </c>
      <c r="Q42">
        <v>0</v>
      </c>
      <c r="R42">
        <f>AVERAGE(Table24[[#This Row],[Avg Scoring Margin]:[Passing Yd %]])</f>
        <v>0.42770344356806606</v>
      </c>
      <c r="T42" t="s">
        <v>373</v>
      </c>
      <c r="U42" t="str">
        <f>INDEX(Table727[],MATCH(Table2426[[#This Row],[Team]],Table727[City],0),3)</f>
        <v>Philip Rivers</v>
      </c>
      <c r="V42">
        <f>INDEX(Table727[],MATCH(Table2426[[#This Row],[Team]],Table727[City],0),5)</f>
        <v>12</v>
      </c>
      <c r="W42">
        <f>INDEX(Table_0__5[],MATCH($T42,Table_0__5[Team],0),7)</f>
        <v>7</v>
      </c>
      <c r="X42">
        <f>INDEX(Table_0__6[],MATCH($T42,Table_0__6[Team],0),7)</f>
        <v>7</v>
      </c>
      <c r="Y42">
        <f>INDEX(Table_0__7[],MATCH($T42,Table_0__7[Team],0),7)</f>
        <v>4</v>
      </c>
      <c r="Z42">
        <f>INDEX(Table_0__8[],MATCH($T42,Table_0__8[Team],0),7)</f>
        <v>4</v>
      </c>
      <c r="AA42">
        <f>INDEX(Table_0__9[],MATCH($T42,Table_0__9[Team],0),7)</f>
        <v>7</v>
      </c>
      <c r="AB42">
        <f>INDEX(Table_0__10[],MATCH($T42,Table_0__10[Team],0),7)</f>
        <v>14</v>
      </c>
      <c r="AC42">
        <f>INDEX(Table_0__11[],MATCH($T42,Table_0__11[Team],0),7)</f>
        <v>8</v>
      </c>
      <c r="AD42">
        <f>INDEX(Table_0__12[],MATCH($T42,Table_0__12[Team],0),7)</f>
        <v>13</v>
      </c>
      <c r="AE42">
        <f>INDEX(Table_0__13[],MATCH($T42,Table_0__13[Team],0),7)</f>
        <v>4</v>
      </c>
      <c r="AF42">
        <f>INDEX(Table_0__14[],MATCH($T42,Table_0__14[Team],0),7)</f>
        <v>5</v>
      </c>
      <c r="AG42">
        <f>INDEX(Table_0__15[],MATCH(T42,Table_0__15[Team],0),7)</f>
        <v>11</v>
      </c>
      <c r="AH42">
        <f>INDEX(Table_0__16[],MATCH($T42,Table_0__16[Team],0),7)</f>
        <v>8</v>
      </c>
      <c r="AI42">
        <f>INDEX(Table_0__17[],MATCH($T42,Table_0__17[Team],0),7)</f>
        <v>17</v>
      </c>
      <c r="AJ42">
        <f>INDEX(Table_0__18[],MATCH($T42,Table_0__18[Team],0),7)</f>
        <v>11</v>
      </c>
      <c r="AK42">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7.5194889257028681</v>
      </c>
    </row>
    <row r="43" spans="1:111" x14ac:dyDescent="0.25">
      <c r="A43" s="60" t="s">
        <v>367</v>
      </c>
      <c r="B43" t="str">
        <f>INDEX(Table727[],MATCH(Table24[[#This Row],[Team]],Table727[City],0),3)</f>
        <v>Patrick Mahomes</v>
      </c>
      <c r="C43">
        <f>INDEX(Table727[],MATCH(Table24[[#This Row],[Team]],Table727[City],0),5)</f>
        <v>12</v>
      </c>
      <c r="D43">
        <v>0.69775811435665769</v>
      </c>
      <c r="E43">
        <v>0.69552202142151354</v>
      </c>
      <c r="F43">
        <v>9.8627430305522623E-2</v>
      </c>
      <c r="G43">
        <v>0.68333101474625679</v>
      </c>
      <c r="H43">
        <v>1.2303516958769283</v>
      </c>
      <c r="I43">
        <v>2.4127225380135768</v>
      </c>
      <c r="J43">
        <v>0.25152114401407216</v>
      </c>
      <c r="K43">
        <v>0.64390265211457065</v>
      </c>
      <c r="L43">
        <v>0.7853304329497397</v>
      </c>
      <c r="M43">
        <v>0.22338784601091954</v>
      </c>
      <c r="N43">
        <v>0.32842735849749088</v>
      </c>
      <c r="O43">
        <v>0.67867992181184111</v>
      </c>
      <c r="P43">
        <v>2.758664461382231E-10</v>
      </c>
      <c r="Q43">
        <v>0</v>
      </c>
      <c r="R43">
        <f>AVERAGE(Table24[[#This Row],[Avg Scoring Margin]:[Passing Yd %]])</f>
        <v>0.62354015502821125</v>
      </c>
      <c r="T43" t="s">
        <v>362</v>
      </c>
      <c r="U43" t="str">
        <f>INDEX(Table727[],MATCH(Table2426[[#This Row],[Team]],Table727[City],0),3)</f>
        <v>Tom Brady</v>
      </c>
      <c r="V43">
        <f>INDEX(Table727[],MATCH(Table2426[[#This Row],[Team]],Table727[City],0),5)</f>
        <v>11</v>
      </c>
      <c r="W43">
        <f>INDEX(Table_0__5[],MATCH($T43,Table_0__5[Team],0),7)</f>
        <v>5</v>
      </c>
      <c r="X43">
        <f>INDEX(Table_0__6[],MATCH($T43,Table_0__6[Team],0),7)</f>
        <v>11</v>
      </c>
      <c r="Y43">
        <f>INDEX(Table_0__7[],MATCH($T43,Table_0__7[Team],0),7)</f>
        <v>9</v>
      </c>
      <c r="Z43">
        <f>INDEX(Table_0__8[],MATCH($T43,Table_0__8[Team],0),7)</f>
        <v>6</v>
      </c>
      <c r="AA43">
        <f>INDEX(Table_0__9[],MATCH($T43,Table_0__9[Team],0),7)</f>
        <v>6</v>
      </c>
      <c r="AB43">
        <f>INDEX(Table_0__10[],MATCH($T43,Table_0__10[Team],0),7)</f>
        <v>2</v>
      </c>
      <c r="AC43">
        <f>INDEX(Table_0__11[],MATCH($T43,Table_0__11[Team],0),7)</f>
        <v>10</v>
      </c>
      <c r="AD43">
        <f>INDEX(Table_0__12[],MATCH($T43,Table_0__12[Team],0),7)</f>
        <v>4</v>
      </c>
      <c r="AE43">
        <f>INDEX(Table_0__13[],MATCH($T43,Table_0__13[Team],0),7)</f>
        <v>7</v>
      </c>
      <c r="AF43">
        <f>INDEX(Table_0__14[],MATCH($T43,Table_0__14[Team],0),7)</f>
        <v>7</v>
      </c>
      <c r="AG43">
        <f>INDEX(Table_0__15[],MATCH(T43,Table_0__15[Team],0),7)</f>
        <v>9</v>
      </c>
      <c r="AH43">
        <f>INDEX(Table_0__16[],MATCH($T43,Table_0__16[Team],0),7)</f>
        <v>25</v>
      </c>
      <c r="AI43">
        <f>INDEX(Table_0__17[],MATCH($T43,Table_0__17[Team],0),7)</f>
        <v>26</v>
      </c>
      <c r="AJ43">
        <f>INDEX(Table_0__18[],MATCH($T43,Table_0__18[Team],0),7)</f>
        <v>15</v>
      </c>
      <c r="AK43">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7.5764008158271574</v>
      </c>
    </row>
    <row r="44" spans="1:111" x14ac:dyDescent="0.25">
      <c r="A44" s="38" t="s">
        <v>381</v>
      </c>
      <c r="B44" t="str">
        <f>INDEX(Table727[],MATCH(Table24[[#This Row],[Team]],Table727[City],0),3)</f>
        <v>Aaron Rodgers</v>
      </c>
      <c r="C44">
        <f>INDEX(Table727[],MATCH(Table24[[#This Row],[Team]],Table727[City],0),5)</f>
        <v>6</v>
      </c>
      <c r="D44">
        <v>0.89711757560141703</v>
      </c>
      <c r="E44">
        <v>1.8878454867155368</v>
      </c>
      <c r="F44">
        <v>1.282156593971794</v>
      </c>
      <c r="G44">
        <v>0.97618716392322402</v>
      </c>
      <c r="H44">
        <v>1.8928487628875821</v>
      </c>
      <c r="I44">
        <v>0.98296103400553136</v>
      </c>
      <c r="J44">
        <v>1.5091268640844331</v>
      </c>
      <c r="K44">
        <v>0.16097566302864266</v>
      </c>
      <c r="L44">
        <v>0.39266521647486985</v>
      </c>
      <c r="M44">
        <v>0.14892523067394636</v>
      </c>
      <c r="N44">
        <v>0.45979830189648724</v>
      </c>
      <c r="O44">
        <v>0.26393108070460491</v>
      </c>
      <c r="P44">
        <v>1.2732297514071836E-10</v>
      </c>
      <c r="Q44">
        <v>0</v>
      </c>
      <c r="R44">
        <f>AVERAGE(Table24[[#This Row],[Avg Scoring Margin]:[Passing Yd %]])</f>
        <v>0.77532421243538507</v>
      </c>
      <c r="T44" s="58" t="s">
        <v>365</v>
      </c>
      <c r="U44" t="str">
        <f>INDEX(Table727[],MATCH(Table2426[[#This Row],[Team]],Table727[City],0),3)</f>
        <v>Ben Roethlisberger</v>
      </c>
      <c r="V44">
        <f>INDEX(Table727[],MATCH(Table2426[[#This Row],[Team]],Table727[City],0),5)</f>
        <v>9</v>
      </c>
      <c r="W44">
        <f>INDEX(Table_0__5[],MATCH($T44,Table_0__5[Team],0),7)</f>
        <v>11</v>
      </c>
      <c r="X44">
        <f>INDEX(Table_0__6[],MATCH($T44,Table_0__6[Team],0),7)</f>
        <v>14</v>
      </c>
      <c r="Y44">
        <f>INDEX(Table_0__7[],MATCH($T44,Table_0__7[Team],0),7)</f>
        <v>8</v>
      </c>
      <c r="Z44">
        <f>INDEX(Table_0__8[],MATCH($T44,Table_0__8[Team],0),7)</f>
        <v>11</v>
      </c>
      <c r="AA44">
        <f>INDEX(Table_0__9[],MATCH($T44,Table_0__9[Team],0),7)</f>
        <v>19</v>
      </c>
      <c r="AB44">
        <f>INDEX(Table_0__10[],MATCH($T44,Table_0__10[Team],0),7)</f>
        <v>11</v>
      </c>
      <c r="AC44">
        <f>INDEX(Table_0__11[],MATCH($T44,Table_0__11[Team],0),7)</f>
        <v>5</v>
      </c>
      <c r="AD44">
        <f>INDEX(Table_0__12[],MATCH($T44,Table_0__12[Team],0),7)</f>
        <v>5</v>
      </c>
      <c r="AE44">
        <f>INDEX(Table_0__13[],MATCH($T44,Table_0__13[Team],0),7)</f>
        <v>10</v>
      </c>
      <c r="AF44">
        <f>INDEX(Table_0__14[],MATCH($T44,Table_0__14[Team],0),7)</f>
        <v>10</v>
      </c>
      <c r="AG44">
        <f>INDEX(Table_0__15[],MATCH(T44,Table_0__15[Team],0),7)</f>
        <v>2</v>
      </c>
      <c r="AH44">
        <f>INDEX(Table_0__16[],MATCH($T44,Table_0__16[Team],0),7)</f>
        <v>5</v>
      </c>
      <c r="AI44">
        <f>INDEX(Table_0__17[],MATCH($T44,Table_0__17[Team],0),7)</f>
        <v>2</v>
      </c>
      <c r="AJ44">
        <f>INDEX(Table_0__18[],MATCH($T44,Table_0__18[Team],0),7)</f>
        <v>1</v>
      </c>
      <c r="AK44">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9.8030045557235912</v>
      </c>
    </row>
    <row r="45" spans="1:111" x14ac:dyDescent="0.25">
      <c r="A45" s="38" t="s">
        <v>377</v>
      </c>
      <c r="B45" t="str">
        <f>INDEX(Table727[],MATCH(Table24[[#This Row],[Team]],Table727[City],0),3)</f>
        <v>Deshaun Watson</v>
      </c>
      <c r="C45">
        <f>INDEX(Table727[],MATCH(Table24[[#This Row],[Team]],Table727[City],0),5)</f>
        <v>11</v>
      </c>
      <c r="D45">
        <v>0.29903919186713901</v>
      </c>
      <c r="E45">
        <v>1.4904043316175291</v>
      </c>
      <c r="F45">
        <v>1.4794114545828394</v>
      </c>
      <c r="G45">
        <v>0.19523743278464481</v>
      </c>
      <c r="H45">
        <v>0.37856975257751641</v>
      </c>
      <c r="I45">
        <v>1.697841786009554</v>
      </c>
      <c r="J45">
        <v>1.6768076267604812</v>
      </c>
      <c r="K45">
        <v>0.88536614665753466</v>
      </c>
      <c r="L45">
        <v>0.23559912988492193</v>
      </c>
      <c r="M45">
        <v>1.3403270760655173</v>
      </c>
      <c r="N45">
        <v>0.78822566039397812</v>
      </c>
      <c r="O45">
        <v>0.41474884110723625</v>
      </c>
      <c r="P45">
        <v>4.4563041299251426E-10</v>
      </c>
      <c r="Q45">
        <v>0</v>
      </c>
      <c r="R45">
        <f>AVERAGE(Table24[[#This Row],[Avg Scoring Margin]:[Passing Yd %]])</f>
        <v>0.7772556021967516</v>
      </c>
      <c r="T45" s="58" t="s">
        <v>389</v>
      </c>
      <c r="U45" t="str">
        <f>INDEX(Table727[],MATCH(Table2426[[#This Row],[Team]],Table727[City],0),3)</f>
        <v>Mitchell Trubisky</v>
      </c>
      <c r="V45">
        <f>INDEX(Table727[],MATCH(Table2426[[#This Row],[Team]],Table727[City],0),5)</f>
        <v>12</v>
      </c>
      <c r="W45">
        <f>INDEX(Table_0__5[],MATCH($T45,Table_0__5[Team],0),7)</f>
        <v>3</v>
      </c>
      <c r="X45">
        <f>INDEX(Table_0__6[],MATCH($T45,Table_0__6[Team],0),7)</f>
        <v>4</v>
      </c>
      <c r="Y45">
        <f>INDEX(Table_0__7[],MATCH($T45,Table_0__7[Team],0),7)</f>
        <v>7</v>
      </c>
      <c r="Z45">
        <f>INDEX(Table_0__8[],MATCH($T45,Table_0__8[Team],0),7)</f>
        <v>2</v>
      </c>
      <c r="AA45">
        <f>INDEX(Table_0__9[],MATCH($T45,Table_0__9[Team],0),7)</f>
        <v>1</v>
      </c>
      <c r="AB45">
        <f>INDEX(Table_0__10[],MATCH($T45,Table_0__10[Team],0),7)</f>
        <v>3</v>
      </c>
      <c r="AC45">
        <f>INDEX(Table_0__11[],MATCH($T45,Table_0__11[Team],0),7)</f>
        <v>15</v>
      </c>
      <c r="AD45">
        <f>INDEX(Table_0__12[],MATCH($T45,Table_0__12[Team],0),7)</f>
        <v>21</v>
      </c>
      <c r="AE45">
        <f>INDEX(Table_0__13[],MATCH($T45,Table_0__13[Team],0),7)</f>
        <v>15</v>
      </c>
      <c r="AF45">
        <f>INDEX(Table_0__14[],MATCH($T45,Table_0__14[Team],0),7)</f>
        <v>17</v>
      </c>
      <c r="AG45">
        <f>INDEX(Table_0__15[],MATCH(T45,Table_0__15[Team],0),7)</f>
        <v>24</v>
      </c>
      <c r="AH45">
        <f>INDEX(Table_0__16[],MATCH($T45,Table_0__16[Team],0),7)</f>
        <v>28</v>
      </c>
      <c r="AI45">
        <f>INDEX(Table_0__17[],MATCH($T45,Table_0__17[Team],0),7)</f>
        <v>27</v>
      </c>
      <c r="AJ45">
        <f>INDEX(Table_0__18[],MATCH($T45,Table_0__18[Team],0),7)</f>
        <v>21</v>
      </c>
      <c r="AK45">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9.9687184482379276</v>
      </c>
    </row>
    <row r="46" spans="1:111" x14ac:dyDescent="0.25">
      <c r="A46" s="60" t="s">
        <v>386</v>
      </c>
      <c r="B46" t="str">
        <f>INDEX(Table727[],MATCH(Table24[[#This Row],[Team]],Table727[City],0),3)</f>
        <v>Case Keenum</v>
      </c>
      <c r="C46">
        <f>INDEX(Table727[],MATCH(Table24[[#This Row],[Team]],Table727[City],0),5)</f>
        <v>6</v>
      </c>
      <c r="D46">
        <v>0.59807838373427802</v>
      </c>
      <c r="E46">
        <v>1.2916837540685253</v>
      </c>
      <c r="F46">
        <v>1.0849017333607489</v>
      </c>
      <c r="G46">
        <v>0.48809358196161201</v>
      </c>
      <c r="H46">
        <v>0.1892848762887582</v>
      </c>
      <c r="I46">
        <v>2.6808028200150855</v>
      </c>
      <c r="J46">
        <v>0.50304228802814432</v>
      </c>
      <c r="K46">
        <v>1.1268296412004986</v>
      </c>
      <c r="L46">
        <v>1.3350617360145576</v>
      </c>
      <c r="M46">
        <v>1.1169392300545977</v>
      </c>
      <c r="N46">
        <v>1.2480239622904654</v>
      </c>
      <c r="O46">
        <v>0.86720212231513039</v>
      </c>
      <c r="P46">
        <v>2.1220495856786392E-10</v>
      </c>
      <c r="Q46">
        <v>0</v>
      </c>
      <c r="R46">
        <f>AVERAGE(Table24[[#This Row],[Avg Scoring Margin]:[Passing Yd %]])</f>
        <v>0.89499600925318645</v>
      </c>
      <c r="T46" t="s">
        <v>372</v>
      </c>
      <c r="U46" t="str">
        <f>INDEX(Table727[],MATCH(Table2426[[#This Row],[Team]],Table727[City],0),3)</f>
        <v>Russell Wilson</v>
      </c>
      <c r="V46">
        <f>INDEX(Table727[],MATCH(Table2426[[#This Row],[Team]],Table727[City],0),5)</f>
        <v>10</v>
      </c>
      <c r="W46">
        <f>INDEX(Table_0__5[],MATCH($T46,Table_0__5[Team],0),7)</f>
        <v>9</v>
      </c>
      <c r="X46">
        <f>INDEX(Table_0__6[],MATCH($T46,Table_0__6[Team],0),7)</f>
        <v>3</v>
      </c>
      <c r="Y46">
        <f>INDEX(Table_0__7[],MATCH($T46,Table_0__7[Team],0),7)</f>
        <v>5</v>
      </c>
      <c r="Z46">
        <f>INDEX(Table_0__8[],MATCH($T46,Table_0__8[Team],0),7)</f>
        <v>8</v>
      </c>
      <c r="AA46">
        <f>INDEX(Table_0__9[],MATCH($T46,Table_0__9[Team],0),7)</f>
        <v>4</v>
      </c>
      <c r="AB46">
        <f>INDEX(Table_0__10[],MATCH($T46,Table_0__10[Team],0),7)</f>
        <v>7</v>
      </c>
      <c r="AC46">
        <f>INDEX(Table_0__11[],MATCH($T46,Table_0__11[Team],0),7)</f>
        <v>16</v>
      </c>
      <c r="AD46">
        <f>INDEX(Table_0__12[],MATCH($T46,Table_0__12[Team],0),7)</f>
        <v>19</v>
      </c>
      <c r="AE46">
        <f>INDEX(Table_0__13[],MATCH($T46,Table_0__13[Team],0),7)</f>
        <v>9</v>
      </c>
      <c r="AF46">
        <f>INDEX(Table_0__14[],MATCH($T46,Table_0__14[Team],0),7)</f>
        <v>8</v>
      </c>
      <c r="AG46">
        <f>INDEX(Table_0__15[],MATCH(T46,Table_0__15[Team],0),7)</f>
        <v>30</v>
      </c>
      <c r="AH46">
        <f>INDEX(Table_0__16[],MATCH($T46,Table_0__16[Team],0),7)</f>
        <v>32</v>
      </c>
      <c r="AI46">
        <f>INDEX(Table_0__17[],MATCH($T46,Table_0__17[Team],0),7)</f>
        <v>32</v>
      </c>
      <c r="AJ46">
        <f>INDEX(Table_0__18[],MATCH($T46,Table_0__18[Team],0),7)</f>
        <v>32</v>
      </c>
      <c r="AK46">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10.823695182588246</v>
      </c>
    </row>
    <row r="47" spans="1:111" x14ac:dyDescent="0.25">
      <c r="A47" t="s">
        <v>372</v>
      </c>
      <c r="B47" t="str">
        <f>INDEX(Table727[],MATCH(Table24[[#This Row],[Team]],Table727[City],0),3)</f>
        <v>Russell Wilson</v>
      </c>
      <c r="C47">
        <f>INDEX(Table727[],MATCH(Table24[[#This Row],[Team]],Table727[City],0),5)</f>
        <v>10</v>
      </c>
      <c r="D47">
        <v>0.9967973062237967</v>
      </c>
      <c r="E47">
        <v>1.1923234652940233</v>
      </c>
      <c r="F47">
        <v>0.98627430305522623</v>
      </c>
      <c r="G47">
        <v>1.1714245967078689</v>
      </c>
      <c r="H47">
        <v>0.85178194329941193</v>
      </c>
      <c r="I47">
        <v>0.3574403760020114</v>
      </c>
      <c r="J47">
        <v>1.0899249573943128</v>
      </c>
      <c r="K47">
        <v>1.2073174727148199</v>
      </c>
      <c r="L47">
        <v>0.86386347624471371</v>
      </c>
      <c r="M47">
        <v>0.89355138404367818</v>
      </c>
      <c r="N47">
        <v>1.9048786792854471</v>
      </c>
      <c r="O47">
        <v>1.2065420832210509</v>
      </c>
      <c r="P47">
        <v>6.7905586741716456E-10</v>
      </c>
      <c r="Q47">
        <v>0</v>
      </c>
      <c r="R47">
        <f>AVERAGE(Table24[[#This Row],[Avg Scoring Margin]:[Passing Yd %]])</f>
        <v>0.90872286029752958</v>
      </c>
      <c r="T47" t="s">
        <v>375</v>
      </c>
      <c r="U47" t="str">
        <f>INDEX(Table727[],MATCH(Table2426[[#This Row],[Team]],Table727[City],0),3)</f>
        <v>Matt Ryan</v>
      </c>
      <c r="V47">
        <f>INDEX(Table727[],MATCH(Table2426[[#This Row],[Team]],Table727[City],0),5)</f>
        <v>7</v>
      </c>
      <c r="W47">
        <f>INDEX(Table_0__5[],MATCH($T47,Table_0__5[Team],0),7)</f>
        <v>17</v>
      </c>
      <c r="X47">
        <f>INDEX(Table_0__6[],MATCH($T47,Table_0__6[Team],0),7)</f>
        <v>12</v>
      </c>
      <c r="Y47">
        <f>INDEX(Table_0__7[],MATCH($T47,Table_0__7[Team],0),7)</f>
        <v>6</v>
      </c>
      <c r="Z47">
        <f>INDEX(Table_0__8[],MATCH($T47,Table_0__8[Team],0),7)</f>
        <v>16</v>
      </c>
      <c r="AA47">
        <f>INDEX(Table_0__9[],MATCH($T47,Table_0__9[Team],0),7)</f>
        <v>18</v>
      </c>
      <c r="AB47">
        <f>INDEX(Table_0__10[],MATCH($T47,Table_0__10[Team],0),7)</f>
        <v>20</v>
      </c>
      <c r="AC47">
        <f>INDEX(Table_0__11[],MATCH($T47,Table_0__11[Team],0),7)</f>
        <v>7</v>
      </c>
      <c r="AD47">
        <f>INDEX(Table_0__12[],MATCH($T47,Table_0__12[Team],0),7)</f>
        <v>6</v>
      </c>
      <c r="AE47">
        <f>INDEX(Table_0__13[],MATCH($T47,Table_0__13[Team],0),7)</f>
        <v>6</v>
      </c>
      <c r="AF47">
        <f>INDEX(Table_0__14[],MATCH($T47,Table_0__14[Team],0),7)</f>
        <v>9</v>
      </c>
      <c r="AG47">
        <f>INDEX(Table_0__15[],MATCH(T47,Table_0__15[Team],0),7)</f>
        <v>3</v>
      </c>
      <c r="AH47">
        <f>INDEX(Table_0__16[],MATCH($T47,Table_0__16[Team],0),7)</f>
        <v>4</v>
      </c>
      <c r="AI47">
        <f>INDEX(Table_0__17[],MATCH($T47,Table_0__17[Team],0),7)</f>
        <v>3</v>
      </c>
      <c r="AJ47">
        <f>INDEX(Table_0__18[],MATCH($T47,Table_0__18[Team],0),7)</f>
        <v>3</v>
      </c>
      <c r="AK47">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11.09035432841314</v>
      </c>
    </row>
    <row r="48" spans="1:111" x14ac:dyDescent="0.25">
      <c r="A48" s="58" t="s">
        <v>378</v>
      </c>
      <c r="B48" t="str">
        <f>INDEX(Table727[],MATCH(Table24[[#This Row],[Team]],Table727[City],0),3)</f>
        <v>Jameis Winston</v>
      </c>
      <c r="C48">
        <f>INDEX(Table727[],MATCH(Table24[[#This Row],[Team]],Table727[City],0),5)</f>
        <v>5</v>
      </c>
      <c r="D48">
        <v>1.6945554205804543</v>
      </c>
      <c r="E48">
        <v>1.3910440428430271</v>
      </c>
      <c r="F48">
        <v>1.1835291636662715</v>
      </c>
      <c r="G48">
        <v>1.8547556114541257</v>
      </c>
      <c r="H48">
        <v>2.3660609536094777</v>
      </c>
      <c r="I48">
        <v>1.1616812220065371</v>
      </c>
      <c r="J48">
        <v>0.92224419471826469</v>
      </c>
      <c r="K48">
        <v>0.48292698908592802</v>
      </c>
      <c r="L48">
        <v>0.54973130306481777</v>
      </c>
      <c r="M48">
        <v>0.44677569202183909</v>
      </c>
      <c r="N48">
        <v>0.72254018869448</v>
      </c>
      <c r="O48">
        <v>0.60327104161052547</v>
      </c>
      <c r="P48">
        <v>3.3952793370858228E-10</v>
      </c>
      <c r="Q48">
        <v>0</v>
      </c>
      <c r="R48">
        <f>AVERAGE(Table24[[#This Row],[Avg Scoring Margin]:[Passing Yd %]])</f>
        <v>0.95565113026394843</v>
      </c>
      <c r="T48" s="59" t="s">
        <v>390</v>
      </c>
      <c r="U48" t="str">
        <f>INDEX(Table727[],MATCH(Table2426[[#This Row],[Team]],Table727[City],0),3)</f>
        <v>Andrew Luck</v>
      </c>
      <c r="V48">
        <f>INDEX(Table727[],MATCH(Table2426[[#This Row],[Team]],Table727[City],0),5)</f>
        <v>10</v>
      </c>
      <c r="W48">
        <f>INDEX(Table_0__5[],MATCH($T48,Table_0__5[Team],0),7)</f>
        <v>8</v>
      </c>
      <c r="X48">
        <f>INDEX(Table_0__6[],MATCH($T48,Table_0__6[Team],0),7)</f>
        <v>10</v>
      </c>
      <c r="Y48">
        <f>INDEX(Table_0__7[],MATCH($T48,Table_0__7[Team],0),7)</f>
        <v>10</v>
      </c>
      <c r="Z48">
        <f>INDEX(Table_0__8[],MATCH($T48,Table_0__8[Team],0),7)</f>
        <v>9</v>
      </c>
      <c r="AA48">
        <f>INDEX(Table_0__9[],MATCH($T48,Table_0__9[Team],0),7)</f>
        <v>9</v>
      </c>
      <c r="AB48">
        <f>INDEX(Table_0__10[],MATCH($T48,Table_0__10[Team],0),7)</f>
        <v>23</v>
      </c>
      <c r="AC48">
        <f>INDEX(Table_0__11[],MATCH($T48,Table_0__11[Team],0),7)</f>
        <v>9</v>
      </c>
      <c r="AD48">
        <f>INDEX(Table_0__12[],MATCH($T48,Table_0__12[Team],0),7)</f>
        <v>7</v>
      </c>
      <c r="AE48">
        <f>INDEX(Table_0__13[],MATCH($T48,Table_0__13[Team],0),7)</f>
        <v>16</v>
      </c>
      <c r="AF48">
        <f>INDEX(Table_0__14[],MATCH($T48,Table_0__14[Team],0),7)</f>
        <v>19</v>
      </c>
      <c r="AG48">
        <f>INDEX(Table_0__15[],MATCH(T48,Table_0__15[Team],0),7)</f>
        <v>5</v>
      </c>
      <c r="AH48">
        <f>INDEX(Table_0__16[],MATCH($T48,Table_0__16[Team],0),7)</f>
        <v>9</v>
      </c>
      <c r="AI48">
        <f>INDEX(Table_0__17[],MATCH($T48,Table_0__17[Team],0),7)</f>
        <v>9</v>
      </c>
      <c r="AJ48">
        <f>INDEX(Table_0__18[],MATCH($T48,Table_0__18[Team],0),7)</f>
        <v>9</v>
      </c>
      <c r="AK48">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11.220011544980096</v>
      </c>
    </row>
    <row r="49" spans="1:37" x14ac:dyDescent="0.25">
      <c r="A49" t="s">
        <v>385</v>
      </c>
      <c r="B49" t="str">
        <f>INDEX(Table727[],MATCH(Table24[[#This Row],[Team]],Table727[City],0),3)</f>
        <v>Andy Dalton</v>
      </c>
      <c r="C49">
        <f>INDEX(Table727[],MATCH(Table24[[#This Row],[Team]],Table727[City],0),5)</f>
        <v>6</v>
      </c>
      <c r="D49">
        <v>1.9935946124475934</v>
      </c>
      <c r="E49">
        <v>0.79488231019601552</v>
      </c>
      <c r="F49">
        <v>0.78901944244418099</v>
      </c>
      <c r="G49">
        <v>1.5618994622771585</v>
      </c>
      <c r="H49">
        <v>1.1357092577325492</v>
      </c>
      <c r="I49">
        <v>1.3404014100075428</v>
      </c>
      <c r="J49">
        <v>0.75456343204221654</v>
      </c>
      <c r="K49">
        <v>1.0463418096861774</v>
      </c>
      <c r="L49">
        <v>1.7277269524894274</v>
      </c>
      <c r="M49">
        <v>1.4892523067394636</v>
      </c>
      <c r="N49">
        <v>1.0509675471919708</v>
      </c>
      <c r="O49">
        <v>0.79179324211381463</v>
      </c>
      <c r="P49">
        <v>2.3342545442465029E-10</v>
      </c>
      <c r="Q49">
        <v>0</v>
      </c>
      <c r="R49">
        <f>AVERAGE(Table24[[#This Row],[Avg Scoring Margin]:[Passing Yd %]])</f>
        <v>1.0340108418286811</v>
      </c>
      <c r="T49" s="38" t="s">
        <v>377</v>
      </c>
      <c r="U49" t="str">
        <f>INDEX(Table727[],MATCH(Table2426[[#This Row],[Team]],Table727[City],0),3)</f>
        <v>Deshaun Watson</v>
      </c>
      <c r="V49">
        <f>INDEX(Table727[],MATCH(Table2426[[#This Row],[Team]],Table727[City],0),5)</f>
        <v>11</v>
      </c>
      <c r="W49">
        <f>INDEX(Table_0__5[],MATCH($T49,Table_0__5[Team],0),7)</f>
        <v>10</v>
      </c>
      <c r="X49">
        <f>INDEX(Table_0__6[],MATCH($T49,Table_0__6[Team],0),7)</f>
        <v>13</v>
      </c>
      <c r="Y49">
        <f>INDEX(Table_0__7[],MATCH($T49,Table_0__7[Team],0),7)</f>
        <v>15</v>
      </c>
      <c r="Z49">
        <f>INDEX(Table_0__8[],MATCH($T49,Table_0__8[Team],0),7)</f>
        <v>7</v>
      </c>
      <c r="AA49">
        <f>INDEX(Table_0__9[],MATCH($T49,Table_0__9[Team],0),7)</f>
        <v>5</v>
      </c>
      <c r="AB49">
        <f>INDEX(Table_0__10[],MATCH($T49,Table_0__10[Team],0),7)</f>
        <v>17</v>
      </c>
      <c r="AC49">
        <f>INDEX(Table_0__11[],MATCH($T49,Table_0__11[Team],0),7)</f>
        <v>18</v>
      </c>
      <c r="AD49">
        <f>INDEX(Table_0__12[],MATCH($T49,Table_0__12[Team],0),7)</f>
        <v>15</v>
      </c>
      <c r="AE49">
        <f>INDEX(Table_0__13[],MATCH($T49,Table_0__13[Team],0),7)</f>
        <v>11</v>
      </c>
      <c r="AF49">
        <f>INDEX(Table_0__14[],MATCH($T49,Table_0__14[Team],0),7)</f>
        <v>12</v>
      </c>
      <c r="AG49">
        <f>INDEX(Table_0__15[],MATCH(T49,Table_0__15[Team],0),7)</f>
        <v>15</v>
      </c>
      <c r="AH49">
        <f>INDEX(Table_0__16[],MATCH($T49,Table_0__16[Team],0),7)</f>
        <v>13</v>
      </c>
      <c r="AI49">
        <f>INDEX(Table_0__17[],MATCH($T49,Table_0__17[Team],0),7)</f>
        <v>25</v>
      </c>
      <c r="AJ49">
        <f>INDEX(Table_0__18[],MATCH($T49,Table_0__18[Team],0),7)</f>
        <v>22</v>
      </c>
      <c r="AK49">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12.392856312771043</v>
      </c>
    </row>
    <row r="50" spans="1:37" x14ac:dyDescent="0.25">
      <c r="A50" t="s">
        <v>363</v>
      </c>
      <c r="B50" t="str">
        <f>INDEX(Table727[],MATCH(Table24[[#This Row],[Team]],Table727[City],0),3)</f>
        <v>Jared Goff</v>
      </c>
      <c r="C50">
        <f>INDEX(Table727[],MATCH(Table24[[#This Row],[Team]],Table727[City],0),5)</f>
        <v>13</v>
      </c>
      <c r="D50">
        <v>1.4951959593356952</v>
      </c>
      <c r="E50">
        <v>2.2852866418135447</v>
      </c>
      <c r="F50">
        <v>2.071176036415975</v>
      </c>
      <c r="G50">
        <v>2.5380866262003825</v>
      </c>
      <c r="H50">
        <v>1.9874912010319612</v>
      </c>
      <c r="I50">
        <v>0.80424084600452561</v>
      </c>
      <c r="J50">
        <v>0.16768076267604812</v>
      </c>
      <c r="K50">
        <v>0.56341482060024928</v>
      </c>
      <c r="L50">
        <v>1.0209295628346617</v>
      </c>
      <c r="M50">
        <v>1.0424766147176245</v>
      </c>
      <c r="N50">
        <v>0.13137094339899635</v>
      </c>
      <c r="O50">
        <v>0.71638436191249899</v>
      </c>
      <c r="P50">
        <v>3.6074842956536866E-10</v>
      </c>
      <c r="Q50">
        <v>0</v>
      </c>
      <c r="R50">
        <f>AVERAGE(Table24[[#This Row],[Avg Scoring Margin]:[Passing Yd %]])</f>
        <v>1.0588381698073508</v>
      </c>
      <c r="T50" s="58" t="s">
        <v>378</v>
      </c>
      <c r="U50" t="str">
        <f>INDEX(Table727[],MATCH(Table2426[[#This Row],[Team]],Table727[City],0),3)</f>
        <v>Jameis Winston</v>
      </c>
      <c r="V50">
        <f>INDEX(Table727[],MATCH(Table2426[[#This Row],[Team]],Table727[City],0),5)</f>
        <v>5</v>
      </c>
      <c r="W50">
        <f>INDEX(Table_0__5[],MATCH($T50,Table_0__5[Team],0),7)</f>
        <v>23</v>
      </c>
      <c r="X50">
        <f>INDEX(Table_0__6[],MATCH($T50,Table_0__6[Team],0),7)</f>
        <v>25</v>
      </c>
      <c r="Y50">
        <f>INDEX(Table_0__7[],MATCH($T50,Table_0__7[Team],0),7)</f>
        <v>13</v>
      </c>
      <c r="Z50">
        <f>INDEX(Table_0__8[],MATCH($T50,Table_0__8[Team],0),7)</f>
        <v>29</v>
      </c>
      <c r="AA50">
        <f>INDEX(Table_0__9[],MATCH($T50,Table_0__9[Team],0),7)</f>
        <v>27</v>
      </c>
      <c r="AB50">
        <f>INDEX(Table_0__10[],MATCH($T50,Table_0__10[Team],0),7)</f>
        <v>16</v>
      </c>
      <c r="AC50">
        <f>INDEX(Table_0__11[],MATCH($T50,Table_0__11[Team],0),7)</f>
        <v>3</v>
      </c>
      <c r="AD50">
        <f>INDEX(Table_0__12[],MATCH($T50,Table_0__12[Team],0),7)</f>
        <v>2</v>
      </c>
      <c r="AE50">
        <f>INDEX(Table_0__13[],MATCH($T50,Table_0__13[Team],0),7)</f>
        <v>2</v>
      </c>
      <c r="AF50">
        <f>INDEX(Table_0__14[],MATCH($T50,Table_0__14[Team],0),7)</f>
        <v>2</v>
      </c>
      <c r="AG50">
        <f>INDEX(Table_0__15[],MATCH(T50,Table_0__15[Team],0),7)</f>
        <v>1</v>
      </c>
      <c r="AH50">
        <f>INDEX(Table_0__16[],MATCH($T50,Table_0__16[Team],0),7)</f>
        <v>3</v>
      </c>
      <c r="AI50">
        <f>INDEX(Table_0__17[],MATCH($T50,Table_0__17[Team],0),7)</f>
        <v>6</v>
      </c>
      <c r="AJ50">
        <f>INDEX(Table_0__18[],MATCH($T50,Table_0__18[Team],0),7)</f>
        <v>2</v>
      </c>
      <c r="AK50">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13.77213464336811</v>
      </c>
    </row>
    <row r="51" spans="1:37" x14ac:dyDescent="0.25">
      <c r="A51" t="s">
        <v>373</v>
      </c>
      <c r="B51" t="str">
        <f>INDEX(Table727[],MATCH(Table24[[#This Row],[Team]],Table727[City],0),3)</f>
        <v>Philip Rivers</v>
      </c>
      <c r="C51">
        <f>INDEX(Table727[],MATCH(Table24[[#This Row],[Team]],Table727[City],0),5)</f>
        <v>12</v>
      </c>
      <c r="D51">
        <v>1.2958364980909356</v>
      </c>
      <c r="E51">
        <v>0.39744115509800776</v>
      </c>
      <c r="F51">
        <v>0.59176458183313574</v>
      </c>
      <c r="G51">
        <v>1.0738058803155464</v>
      </c>
      <c r="H51">
        <v>1.3249941340213074</v>
      </c>
      <c r="I51">
        <v>1.6084816920090512</v>
      </c>
      <c r="J51">
        <v>1.4252864827464089</v>
      </c>
      <c r="K51">
        <v>2.0926836193723548</v>
      </c>
      <c r="L51">
        <v>1.4921278226045054</v>
      </c>
      <c r="M51">
        <v>1.63817753741341</v>
      </c>
      <c r="N51">
        <v>1.7078222641869525</v>
      </c>
      <c r="O51">
        <v>0.75408880201315687</v>
      </c>
      <c r="P51">
        <v>4.2440991713572784E-10</v>
      </c>
      <c r="Q51">
        <v>0</v>
      </c>
      <c r="R51">
        <f>AVERAGE(Table24[[#This Row],[Avg Scoring Margin]:[Passing Yd %]])</f>
        <v>1.1001793192949416</v>
      </c>
      <c r="T51" t="s">
        <v>361</v>
      </c>
      <c r="U51" t="str">
        <f>INDEX(Table727[],MATCH(Table2426[[#This Row],[Team]],Table727[City],0),3)</f>
        <v>Carson Wentz</v>
      </c>
      <c r="V51">
        <f>INDEX(Table727[],MATCH(Table2426[[#This Row],[Team]],Table727[City],0),5)</f>
        <v>9</v>
      </c>
      <c r="W51">
        <f>INDEX(Table_0__5[],MATCH($T51,Table_0__5[Team],0),7)</f>
        <v>13</v>
      </c>
      <c r="X51">
        <f>INDEX(Table_0__6[],MATCH($T51,Table_0__6[Team],0),7)</f>
        <v>23</v>
      </c>
      <c r="Y51">
        <f>INDEX(Table_0__7[],MATCH($T51,Table_0__7[Team],0),7)</f>
        <v>20</v>
      </c>
      <c r="Z51">
        <f>INDEX(Table_0__8[],MATCH($T51,Table_0__8[Team],0),7)</f>
        <v>14</v>
      </c>
      <c r="AA51">
        <f>INDEX(Table_0__9[],MATCH($T51,Table_0__9[Team],0),7)</f>
        <v>11</v>
      </c>
      <c r="AB51">
        <f>INDEX(Table_0__10[],MATCH($T51,Table_0__10[Team],0),7)</f>
        <v>4</v>
      </c>
      <c r="AC51">
        <f>INDEX(Table_0__11[],MATCH($T51,Table_0__11[Team],0),7)</f>
        <v>12</v>
      </c>
      <c r="AD51">
        <f>INDEX(Table_0__12[],MATCH($T51,Table_0__12[Team],0),7)</f>
        <v>16</v>
      </c>
      <c r="AE51">
        <f>INDEX(Table_0__13[],MATCH($T51,Table_0__13[Team],0),7)</f>
        <v>12</v>
      </c>
      <c r="AF51">
        <f>INDEX(Table_0__14[],MATCH($T51,Table_0__14[Team],0),7)</f>
        <v>21</v>
      </c>
      <c r="AG51">
        <f>INDEX(Table_0__15[],MATCH(T51,Table_0__15[Team],0),7)</f>
        <v>7</v>
      </c>
      <c r="AH51">
        <f>INDEX(Table_0__16[],MATCH($T51,Table_0__16[Team],0),7)</f>
        <v>7</v>
      </c>
      <c r="AI51">
        <f>INDEX(Table_0__17[],MATCH($T51,Table_0__17[Team],0),7)</f>
        <v>7</v>
      </c>
      <c r="AJ51">
        <f>INDEX(Table_0__18[],MATCH($T51,Table_0__18[Team],0),7)</f>
        <v>4</v>
      </c>
      <c r="AK51">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13.842571675748818</v>
      </c>
    </row>
    <row r="52" spans="1:37" x14ac:dyDescent="0.25">
      <c r="A52" s="60" t="s">
        <v>388</v>
      </c>
      <c r="B52" t="str">
        <f>INDEX(Table727[],MATCH(Table24[[#This Row],[Team]],Table727[City],0),3)</f>
        <v>Ryan Tannehill</v>
      </c>
      <c r="C52">
        <f>INDEX(Table727[],MATCH(Table24[[#This Row],[Team]],Table727[City],0),5)</f>
        <v>7</v>
      </c>
      <c r="D52">
        <v>1.196156767468556</v>
      </c>
      <c r="E52">
        <v>0.49680144387250968</v>
      </c>
      <c r="F52">
        <v>0.69039201213865842</v>
      </c>
      <c r="G52">
        <v>0.78094973113857924</v>
      </c>
      <c r="H52">
        <v>0.6624970670106537</v>
      </c>
      <c r="I52">
        <v>2.5914427260145825</v>
      </c>
      <c r="J52">
        <v>2.1798499147886257</v>
      </c>
      <c r="K52">
        <v>2.2536592824009971</v>
      </c>
      <c r="L52">
        <v>1.0994626061296355</v>
      </c>
      <c r="M52">
        <v>0.81908876870670499</v>
      </c>
      <c r="N52">
        <v>2.0362496226844433</v>
      </c>
      <c r="O52">
        <v>0.94261100251644603</v>
      </c>
      <c r="P52">
        <v>6.5783537156037813E-10</v>
      </c>
      <c r="Q52">
        <v>0</v>
      </c>
      <c r="R52">
        <f>AVERAGE(Table24[[#This Row],[Avg Scoring Margin]:[Passing Yd %]])</f>
        <v>1.1249400675377306</v>
      </c>
      <c r="T52" s="60" t="s">
        <v>369</v>
      </c>
      <c r="U52" t="str">
        <f>INDEX(Table727[],MATCH(Table2426[[#This Row],[Team]],Table727[City],0),3)</f>
        <v>Lamar Jackson</v>
      </c>
      <c r="V52">
        <f>INDEX(Table727[],MATCH(Table2426[[#This Row],[Team]],Table727[City],0),5)</f>
        <v>10</v>
      </c>
      <c r="W52">
        <f>INDEX(Table_0__5[],MATCH($T52,Table_0__5[Team],0),7)</f>
        <v>6</v>
      </c>
      <c r="X52">
        <f>INDEX(Table_0__6[],MATCH($T52,Table_0__6[Team],0),7)</f>
        <v>15</v>
      </c>
      <c r="Y52">
        <f>INDEX(Table_0__7[],MATCH($T52,Table_0__7[Team],0),7)</f>
        <v>23</v>
      </c>
      <c r="Z52">
        <f>INDEX(Table_0__8[],MATCH($T52,Table_0__8[Team],0),7)</f>
        <v>10</v>
      </c>
      <c r="AA52">
        <f>INDEX(Table_0__9[],MATCH($T52,Table_0__9[Team],0),7)</f>
        <v>13</v>
      </c>
      <c r="AB52">
        <f>INDEX(Table_0__10[],MATCH($T52,Table_0__10[Team],0),7)</f>
        <v>1</v>
      </c>
      <c r="AC52">
        <f>INDEX(Table_0__11[],MATCH($T52,Table_0__11[Team],0),7)</f>
        <v>20</v>
      </c>
      <c r="AD52">
        <f>INDEX(Table_0__12[],MATCH($T52,Table_0__12[Team],0),7)</f>
        <v>12</v>
      </c>
      <c r="AE52">
        <f>INDEX(Table_0__13[],MATCH($T52,Table_0__13[Team],0),7)</f>
        <v>24</v>
      </c>
      <c r="AF52">
        <f>INDEX(Table_0__14[],MATCH($T52,Table_0__14[Team],0),7)</f>
        <v>13</v>
      </c>
      <c r="AG52">
        <f>INDEX(Table_0__15[],MATCH(T52,Table_0__15[Team],0),7)</f>
        <v>23</v>
      </c>
      <c r="AH52">
        <f>INDEX(Table_0__16[],MATCH($T52,Table_0__16[Team],0),7)</f>
        <v>30</v>
      </c>
      <c r="AI52">
        <f>INDEX(Table_0__17[],MATCH($T52,Table_0__17[Team],0),7)</f>
        <v>30</v>
      </c>
      <c r="AJ52">
        <f>INDEX(Table_0__18[],MATCH($T52,Table_0__18[Team],0),7)</f>
        <v>30</v>
      </c>
      <c r="AK52">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14.790180262316655</v>
      </c>
    </row>
    <row r="53" spans="1:37" x14ac:dyDescent="0.25">
      <c r="A53" t="s">
        <v>375</v>
      </c>
      <c r="B53" t="str">
        <f>INDEX(Table727[],MATCH(Table24[[#This Row],[Team]],Table727[City],0),3)</f>
        <v>Matt Ryan</v>
      </c>
      <c r="C53">
        <f>INDEX(Table727[],MATCH(Table24[[#This Row],[Team]],Table727[City],0),5)</f>
        <v>7</v>
      </c>
      <c r="D53">
        <v>2.5916729961818712</v>
      </c>
      <c r="E53">
        <v>0.99360288774501937</v>
      </c>
      <c r="F53">
        <v>0.88764687274970355</v>
      </c>
      <c r="G53">
        <v>2.0499930442387706</v>
      </c>
      <c r="H53">
        <v>1.7035638865988239</v>
      </c>
      <c r="I53">
        <v>1.9659220680110627</v>
      </c>
      <c r="J53">
        <v>1.3414461014083849</v>
      </c>
      <c r="K53">
        <v>0.96585397817185603</v>
      </c>
      <c r="L53">
        <v>1.5706608658994794</v>
      </c>
      <c r="M53">
        <v>1.5637149220764368</v>
      </c>
      <c r="N53">
        <v>0.19705641509849453</v>
      </c>
      <c r="O53">
        <v>0.11311332030197352</v>
      </c>
      <c r="P53">
        <v>4.2440991713572785E-11</v>
      </c>
      <c r="Q53">
        <v>0</v>
      </c>
      <c r="R53">
        <f>AVERAGE(Table24[[#This Row],[Avg Scoring Margin]:[Passing Yd %]])</f>
        <v>1.1388748113231655</v>
      </c>
      <c r="T53" t="s">
        <v>371</v>
      </c>
      <c r="U53" t="str">
        <f>INDEX(Table727[],MATCH(Table2426[[#This Row],[Team]],Table727[City],0),3)</f>
        <v>Cam Newton</v>
      </c>
      <c r="V53">
        <f>INDEX(Table727[],MATCH(Table2426[[#This Row],[Team]],Table727[City],0),5)</f>
        <v>7</v>
      </c>
      <c r="W53">
        <f>INDEX(Table_0__5[],MATCH($T53,Table_0__5[Team],0),7)</f>
        <v>16</v>
      </c>
      <c r="X53">
        <f>INDEX(Table_0__6[],MATCH($T53,Table_0__6[Team],0),7)</f>
        <v>19</v>
      </c>
      <c r="Y53">
        <f>INDEX(Table_0__7[],MATCH($T53,Table_0__7[Team],0),7)</f>
        <v>14</v>
      </c>
      <c r="Z53">
        <f>INDEX(Table_0__8[],MATCH($T53,Table_0__8[Team],0),7)</f>
        <v>22</v>
      </c>
      <c r="AA53">
        <f>INDEX(Table_0__9[],MATCH($T53,Table_0__9[Team],0),7)</f>
        <v>23</v>
      </c>
      <c r="AB53">
        <f>INDEX(Table_0__10[],MATCH($T53,Table_0__10[Team],0),7)</f>
        <v>9</v>
      </c>
      <c r="AC53">
        <f>INDEX(Table_0__11[],MATCH($T53,Table_0__11[Team],0),7)</f>
        <v>6</v>
      </c>
      <c r="AD53">
        <f>INDEX(Table_0__12[],MATCH($T53,Table_0__12[Team],0),7)</f>
        <v>9</v>
      </c>
      <c r="AE53">
        <f>INDEX(Table_0__13[],MATCH($T53,Table_0__13[Team],0),7)</f>
        <v>17</v>
      </c>
      <c r="AF53">
        <f>INDEX(Table_0__14[],MATCH($T53,Table_0__14[Team],0),7)</f>
        <v>24</v>
      </c>
      <c r="AG53">
        <f>INDEX(Table_0__15[],MATCH(T53,Table_0__15[Team],0),7)</f>
        <v>10</v>
      </c>
      <c r="AH53">
        <f>INDEX(Table_0__16[],MATCH($T53,Table_0__16[Team],0),7)</f>
        <v>18</v>
      </c>
      <c r="AI53">
        <f>INDEX(Table_0__17[],MATCH($T53,Table_0__17[Team],0),7)</f>
        <v>16</v>
      </c>
      <c r="AJ53">
        <f>INDEX(Table_0__18[],MATCH($T53,Table_0__18[Team],0),7)</f>
        <v>26</v>
      </c>
      <c r="AK53">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15.677265799812567</v>
      </c>
    </row>
    <row r="54" spans="1:37" x14ac:dyDescent="0.25">
      <c r="A54" t="s">
        <v>364</v>
      </c>
      <c r="B54" t="str">
        <f>INDEX(Table727[],MATCH(Table24[[#This Row],[Team]],Table727[City],0),3)</f>
        <v>Drew Brees</v>
      </c>
      <c r="C54">
        <f>INDEX(Table727[],MATCH(Table24[[#This Row],[Team]],Table727[City],0),5)</f>
        <v>13</v>
      </c>
      <c r="D54">
        <v>1.0964770368461765</v>
      </c>
      <c r="E54">
        <v>1.0929631765195214</v>
      </c>
      <c r="F54">
        <v>1.578038884888362</v>
      </c>
      <c r="G54">
        <v>1.2690433131001913</v>
      </c>
      <c r="H54">
        <v>0.94642438144379104</v>
      </c>
      <c r="I54">
        <v>0.71488075200402279</v>
      </c>
      <c r="J54">
        <v>0.83840381338024061</v>
      </c>
      <c r="K54">
        <v>2.173171450886676</v>
      </c>
      <c r="L54">
        <v>2.1989252122592711</v>
      </c>
      <c r="M54">
        <v>1.7871027680873564</v>
      </c>
      <c r="N54">
        <v>1.3137094339899635</v>
      </c>
      <c r="O54">
        <v>1.0557243228184197</v>
      </c>
      <c r="P54">
        <v>5.0929190056287344E-10</v>
      </c>
      <c r="Q54">
        <v>0</v>
      </c>
      <c r="R54">
        <f>AVERAGE(Table24[[#This Row],[Avg Scoring Margin]:[Passing Yd %]])</f>
        <v>1.147490324766663</v>
      </c>
      <c r="T54" s="38" t="s">
        <v>381</v>
      </c>
      <c r="U54" t="str">
        <f>INDEX(Table727[],MATCH(Table2426[[#This Row],[Team]],Table727[City],0),3)</f>
        <v>Aaron Rodgers</v>
      </c>
      <c r="V54">
        <f>INDEX(Table727[],MATCH(Table2426[[#This Row],[Team]],Table727[City],0),5)</f>
        <v>6</v>
      </c>
      <c r="W54">
        <f>INDEX(Table_0__5[],MATCH($T54,Table_0__5[Team],0),7)</f>
        <v>19</v>
      </c>
      <c r="X54">
        <f>INDEX(Table_0__6[],MATCH($T54,Table_0__6[Team],0),7)</f>
        <v>18</v>
      </c>
      <c r="Y54">
        <f>INDEX(Table_0__7[],MATCH($T54,Table_0__7[Team],0),7)</f>
        <v>16</v>
      </c>
      <c r="Z54">
        <f>INDEX(Table_0__8[],MATCH($T54,Table_0__8[Team],0),7)</f>
        <v>20</v>
      </c>
      <c r="AA54">
        <f>INDEX(Table_0__9[],MATCH($T54,Table_0__9[Team],0),7)</f>
        <v>26</v>
      </c>
      <c r="AB54">
        <f>INDEX(Table_0__10[],MATCH($T54,Table_0__10[Team],0),7)</f>
        <v>21</v>
      </c>
      <c r="AC54">
        <f>INDEX(Table_0__11[],MATCH($T54,Table_0__11[Team],0),7)</f>
        <v>14</v>
      </c>
      <c r="AD54">
        <f>INDEX(Table_0__12[],MATCH($T54,Table_0__12[Team],0),7)</f>
        <v>10</v>
      </c>
      <c r="AE54">
        <f>INDEX(Table_0__13[],MATCH($T54,Table_0__13[Team],0),7)</f>
        <v>22</v>
      </c>
      <c r="AF54">
        <f>INDEX(Table_0__14[],MATCH($T54,Table_0__14[Team],0),7)</f>
        <v>11</v>
      </c>
      <c r="AG54">
        <f>INDEX(Table_0__15[],MATCH(T54,Table_0__15[Team],0),7)</f>
        <v>13</v>
      </c>
      <c r="AH54">
        <f>INDEX(Table_0__16[],MATCH($T54,Table_0__16[Team],0),7)</f>
        <v>10</v>
      </c>
      <c r="AI54">
        <f>INDEX(Table_0__17[],MATCH($T54,Table_0__17[Team],0),7)</f>
        <v>1</v>
      </c>
      <c r="AJ54">
        <f>INDEX(Table_0__18[],MATCH($T54,Table_0__18[Team],0),7)</f>
        <v>7</v>
      </c>
      <c r="AK54">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17.306493566458435</v>
      </c>
    </row>
    <row r="55" spans="1:37" x14ac:dyDescent="0.25">
      <c r="A55" s="38" t="s">
        <v>379</v>
      </c>
      <c r="B55" t="str">
        <f>INDEX(Table727[],MATCH(Table24[[#This Row],[Team]],Table727[City],0),3)</f>
        <v>Jimmy Garropolo</v>
      </c>
      <c r="C55">
        <f>INDEX(Table727[],MATCH(Table24[[#This Row],[Team]],Table727[City],0),5)</f>
        <v>4</v>
      </c>
      <c r="D55">
        <v>2.3923135349371121</v>
      </c>
      <c r="E55">
        <v>1.689124909166533</v>
      </c>
      <c r="F55">
        <v>1.6766663151938845</v>
      </c>
      <c r="G55">
        <v>1.952374327846448</v>
      </c>
      <c r="H55">
        <v>2.0821336391763401</v>
      </c>
      <c r="I55">
        <v>0.89360094000502843</v>
      </c>
      <c r="J55">
        <v>0.33536152535209623</v>
      </c>
      <c r="K55">
        <v>1.5292687987721052</v>
      </c>
      <c r="L55">
        <v>0.7067973896547658</v>
      </c>
      <c r="M55">
        <v>0.52123830735881227</v>
      </c>
      <c r="N55">
        <v>1.5107658490884581</v>
      </c>
      <c r="O55">
        <v>1.0180198827177618</v>
      </c>
      <c r="P55">
        <v>5.7295338813323262E-10</v>
      </c>
      <c r="Q55">
        <v>0</v>
      </c>
      <c r="R55">
        <f>AVERAGE(Table24[[#This Row],[Avg Scoring Margin]:[Passing Yd %]])</f>
        <v>1.1648332442744498</v>
      </c>
      <c r="T55" t="s">
        <v>370</v>
      </c>
      <c r="U55" t="str">
        <f>INDEX(Table727[],MATCH(Table2426[[#This Row],[Team]],Table727[City],0),3)</f>
        <v>Kirk Cousins</v>
      </c>
      <c r="V55">
        <f>INDEX(Table727[],MATCH(Table2426[[#This Row],[Team]],Table727[City],0),5)</f>
        <v>8</v>
      </c>
      <c r="W55">
        <f>INDEX(Table_0__5[],MATCH($T55,Table_0__5[Team],0),7)</f>
        <v>12</v>
      </c>
      <c r="X55">
        <f>INDEX(Table_0__6[],MATCH($T55,Table_0__6[Team],0),7)</f>
        <v>17</v>
      </c>
      <c r="Y55">
        <f>INDEX(Table_0__7[],MATCH($T55,Table_0__7[Team],0),7)</f>
        <v>18</v>
      </c>
      <c r="Z55">
        <f>INDEX(Table_0__8[],MATCH($T55,Table_0__8[Team],0),7)</f>
        <v>13</v>
      </c>
      <c r="AA55">
        <f>INDEX(Table_0__9[],MATCH($T55,Table_0__9[Team],0),7)</f>
        <v>21</v>
      </c>
      <c r="AB55">
        <f>INDEX(Table_0__10[],MATCH($T55,Table_0__10[Team],0),7)</f>
        <v>24</v>
      </c>
      <c r="AC55">
        <f>INDEX(Table_0__11[],MATCH($T55,Table_0__11[Team],0),7)</f>
        <v>22</v>
      </c>
      <c r="AD55">
        <f>INDEX(Table_0__12[],MATCH($T55,Table_0__12[Team],0),7)</f>
        <v>20</v>
      </c>
      <c r="AE55">
        <f>INDEX(Table_0__13[],MATCH($T55,Table_0__13[Team],0),7)</f>
        <v>21</v>
      </c>
      <c r="AF55">
        <f>INDEX(Table_0__14[],MATCH($T55,Table_0__14[Team],0),7)</f>
        <v>29</v>
      </c>
      <c r="AG55">
        <f>INDEX(Table_0__15[],MATCH(T55,Table_0__15[Team],0),7)</f>
        <v>8</v>
      </c>
      <c r="AH55">
        <f>INDEX(Table_0__16[],MATCH($T55,Table_0__16[Team],0),7)</f>
        <v>1</v>
      </c>
      <c r="AI55">
        <f>INDEX(Table_0__17[],MATCH($T55,Table_0__17[Team],0),7)</f>
        <v>4</v>
      </c>
      <c r="AJ55">
        <f>INDEX(Table_0__18[],MATCH($T55,Table_0__18[Team],0),7)</f>
        <v>5</v>
      </c>
      <c r="AK55">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17.887795179749872</v>
      </c>
    </row>
    <row r="56" spans="1:37" x14ac:dyDescent="0.25">
      <c r="A56" s="60" t="s">
        <v>369</v>
      </c>
      <c r="B56" t="str">
        <f>INDEX(Table727[],MATCH(Table24[[#This Row],[Team]],Table727[City],0),3)</f>
        <v>Lamar Jackson</v>
      </c>
      <c r="C56">
        <f>INDEX(Table727[],MATCH(Table24[[#This Row],[Team]],Table727[City],0),5)</f>
        <v>10</v>
      </c>
      <c r="D56">
        <v>1.3955162287133154</v>
      </c>
      <c r="E56">
        <v>2.8814483744605561</v>
      </c>
      <c r="F56">
        <v>2.7615680485546337</v>
      </c>
      <c r="G56">
        <v>2.1476117606310927</v>
      </c>
      <c r="H56">
        <v>2.839273144331373</v>
      </c>
      <c r="I56">
        <v>0.62552065800351997</v>
      </c>
      <c r="J56">
        <v>1.1737653387323368</v>
      </c>
      <c r="K56">
        <v>0.24146349454296401</v>
      </c>
      <c r="L56">
        <v>0.47119825976984386</v>
      </c>
      <c r="M56">
        <v>7.4462615336973181E-2</v>
      </c>
      <c r="N56">
        <v>1.1823384905909671</v>
      </c>
      <c r="O56">
        <v>0.82949768221447251</v>
      </c>
      <c r="P56">
        <v>6.1539437984680538E-10</v>
      </c>
      <c r="Q56">
        <v>0</v>
      </c>
      <c r="R56">
        <f>AVERAGE(Table24[[#This Row],[Avg Scoring Margin]:[Passing Yd %]])</f>
        <v>1.1874045783212459</v>
      </c>
      <c r="T56" s="58" t="s">
        <v>391</v>
      </c>
      <c r="U56" t="str">
        <f>INDEX(Table727[],MATCH(Table2426[[#This Row],[Team]],Table727[City],0),3)</f>
        <v>Eli Manning</v>
      </c>
      <c r="V56">
        <f>INDEX(Table727[],MATCH(Table2426[[#This Row],[Team]],Table727[City],0),5)</f>
        <v>5</v>
      </c>
      <c r="W56">
        <f>INDEX(Table_0__5[],MATCH($T56,Table_0__5[Team],0),7)</f>
        <v>22</v>
      </c>
      <c r="X56">
        <f>INDEX(Table_0__6[],MATCH($T56,Table_0__6[Team],0),7)</f>
        <v>16</v>
      </c>
      <c r="Y56">
        <f>INDEX(Table_0__7[],MATCH($T56,Table_0__7[Team],0),7)</f>
        <v>12</v>
      </c>
      <c r="Z56">
        <f>INDEX(Table_0__8[],MATCH($T56,Table_0__8[Team],0),7)</f>
        <v>19</v>
      </c>
      <c r="AA56">
        <f>INDEX(Table_0__9[],MATCH($T56,Table_0__9[Team],0),7)</f>
        <v>22</v>
      </c>
      <c r="AB56">
        <f>INDEX(Table_0__10[],MATCH($T56,Table_0__10[Team],0),7)</f>
        <v>28</v>
      </c>
      <c r="AC56">
        <f>INDEX(Table_0__11[],MATCH($T56,Table_0__11[Team],0),7)</f>
        <v>25</v>
      </c>
      <c r="AD56">
        <f>INDEX(Table_0__12[],MATCH($T56,Table_0__12[Team],0),7)</f>
        <v>17</v>
      </c>
      <c r="AE56">
        <f>INDEX(Table_0__13[],MATCH($T56,Table_0__13[Team],0),7)</f>
        <v>14</v>
      </c>
      <c r="AF56">
        <f>INDEX(Table_0__14[],MATCH($T56,Table_0__14[Team],0),7)</f>
        <v>14</v>
      </c>
      <c r="AG56">
        <f>INDEX(Table_0__15[],MATCH(T56,Table_0__15[Team],0),7)</f>
        <v>14</v>
      </c>
      <c r="AH56">
        <f>INDEX(Table_0__16[],MATCH($T56,Table_0__16[Team],0),7)</f>
        <v>2</v>
      </c>
      <c r="AI56">
        <f>INDEX(Table_0__17[],MATCH($T56,Table_0__17[Team],0),7)</f>
        <v>5</v>
      </c>
      <c r="AJ56">
        <f>INDEX(Table_0__18[],MATCH($T56,Table_0__18[Team],0),7)</f>
        <v>8</v>
      </c>
      <c r="AK56">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18.006467114536921</v>
      </c>
    </row>
    <row r="57" spans="1:37" x14ac:dyDescent="0.25">
      <c r="A57" s="58" t="s">
        <v>380</v>
      </c>
      <c r="B57" t="str">
        <f>INDEX(Table727[],MATCH(Table24[[#This Row],[Team]],Table727[City],0),3)</f>
        <v>Marcus Mariota</v>
      </c>
      <c r="C57">
        <f>INDEX(Table727[],MATCH(Table24[[#This Row],[Team]],Table727[City],0),5)</f>
        <v>9</v>
      </c>
      <c r="D57">
        <v>0.79743784497903736</v>
      </c>
      <c r="E57">
        <v>2.1859263530390427</v>
      </c>
      <c r="F57">
        <v>2.1698034667214978</v>
      </c>
      <c r="G57">
        <v>0.87856844753090169</v>
      </c>
      <c r="H57">
        <v>0.75713950515503281</v>
      </c>
      <c r="I57">
        <v>1.8765619740105599</v>
      </c>
      <c r="J57">
        <v>1.7606480080985052</v>
      </c>
      <c r="K57">
        <v>1.7707322933150693</v>
      </c>
      <c r="L57">
        <v>1.1779956494246095</v>
      </c>
      <c r="M57">
        <v>1.2658644607285441</v>
      </c>
      <c r="N57">
        <v>1.44508037738896</v>
      </c>
      <c r="O57">
        <v>0.64097548171118335</v>
      </c>
      <c r="P57">
        <v>5.9417388399001895E-10</v>
      </c>
      <c r="Q57">
        <v>0</v>
      </c>
      <c r="R57">
        <f>AVERAGE(Table24[[#This Row],[Avg Scoring Margin]:[Passing Yd %]])</f>
        <v>1.1947667044783654</v>
      </c>
      <c r="T57" s="52" t="s">
        <v>172</v>
      </c>
      <c r="U57" t="str">
        <f>INDEX(Table727[],MATCH(Table2426[[#This Row],[Team]],Table727[City],0),3)</f>
        <v>Baker Mayfield</v>
      </c>
      <c r="V57">
        <f>INDEX(Table727[],MATCH(Table2426[[#This Row],[Team]],Table727[City],0),5)</f>
        <v>7</v>
      </c>
      <c r="W57">
        <f>INDEX(Table_0__5[],MATCH($T57,Table_0__5[Team],0),7)</f>
        <v>20</v>
      </c>
      <c r="X57">
        <f>INDEX(Table_0__6[],MATCH($T57,Table_0__6[Team],0),7)</f>
        <v>24</v>
      </c>
      <c r="Y57">
        <f>INDEX(Table_0__7[],MATCH($T57,Table_0__7[Team],0),7)</f>
        <v>19</v>
      </c>
      <c r="Z57">
        <f>INDEX(Table_0__8[],MATCH($T57,Table_0__8[Team],0),7)</f>
        <v>15</v>
      </c>
      <c r="AA57">
        <f>INDEX(Table_0__9[],MATCH($T57,Table_0__9[Team],0),7)</f>
        <v>17</v>
      </c>
      <c r="AB57">
        <f>INDEX(Table_0__10[],MATCH($T57,Table_0__10[Team],0),7)</f>
        <v>29</v>
      </c>
      <c r="AC57">
        <f>INDEX(Table_0__11[],MATCH($T57,Table_0__11[Team],0),7)</f>
        <v>23</v>
      </c>
      <c r="AD57">
        <f>INDEX(Table_0__12[],MATCH($T57,Table_0__12[Team],0),7)</f>
        <v>11</v>
      </c>
      <c r="AE57">
        <f>INDEX(Table_0__13[],MATCH($T57,Table_0__13[Team],0),7)</f>
        <v>13</v>
      </c>
      <c r="AF57">
        <f>INDEX(Table_0__14[],MATCH($T57,Table_0__14[Team],0),7)</f>
        <v>6</v>
      </c>
      <c r="AG57">
        <f>INDEX(Table_0__15[],MATCH(T57,Table_0__15[Team],0),7)</f>
        <v>19</v>
      </c>
      <c r="AH57">
        <f>INDEX(Table_0__16[],MATCH($T57,Table_0__16[Team],0),7)</f>
        <v>16</v>
      </c>
      <c r="AI57">
        <f>INDEX(Table_0__17[],MATCH($T57,Table_0__17[Team],0),7)</f>
        <v>15</v>
      </c>
      <c r="AJ57">
        <f>INDEX(Table_0__18[],MATCH($T57,Table_0__18[Team],0),7)</f>
        <v>13</v>
      </c>
      <c r="AK57">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18.049502815702322</v>
      </c>
    </row>
    <row r="58" spans="1:37" x14ac:dyDescent="0.25">
      <c r="A58" s="60" t="s">
        <v>383</v>
      </c>
      <c r="B58" t="str">
        <f>INDEX(Table727[],MATCH(Table24[[#This Row],[Team]],Table727[City],0),3)</f>
        <v>Sam Darnold</v>
      </c>
      <c r="C58">
        <f>INDEX(Table727[],MATCH(Table24[[#This Row],[Team]],Table727[City],0),5)</f>
        <v>4</v>
      </c>
      <c r="D58">
        <v>1.8939148818252138</v>
      </c>
      <c r="E58">
        <v>0.8942425989705175</v>
      </c>
      <c r="F58">
        <v>1.3807840242773168</v>
      </c>
      <c r="G58">
        <v>1.4642807458848361</v>
      </c>
      <c r="H58">
        <v>1.04106681958817</v>
      </c>
      <c r="I58">
        <v>2.0552821620115655</v>
      </c>
      <c r="J58">
        <v>2.3475306774646736</v>
      </c>
      <c r="K58">
        <v>1.8512201248293907</v>
      </c>
      <c r="L58">
        <v>2.0418591256693235</v>
      </c>
      <c r="M58">
        <v>0.74462615336973181</v>
      </c>
      <c r="N58">
        <v>1.3793949056894617</v>
      </c>
      <c r="O58">
        <v>0.49015772130855195</v>
      </c>
      <c r="P58">
        <v>3.183074378517959E-10</v>
      </c>
      <c r="Q58">
        <v>0</v>
      </c>
      <c r="R58">
        <f>AVERAGE(Table24[[#This Row],[Avg Scoring Margin]:[Passing Yd %]])</f>
        <v>1.2560257100862187</v>
      </c>
      <c r="T58" t="s">
        <v>374</v>
      </c>
      <c r="U58" t="str">
        <f>INDEX(Table727[],MATCH(Table2426[[#This Row],[Team]],Table727[City],0),3)</f>
        <v>Dak Prescott</v>
      </c>
      <c r="V58">
        <f>INDEX(Table727[],MATCH(Table2426[[#This Row],[Team]],Table727[City],0),5)</f>
        <v>10</v>
      </c>
      <c r="W58">
        <f>INDEX(Table_0__5[],MATCH($T58,Table_0__5[Team],0),7)</f>
        <v>14</v>
      </c>
      <c r="X58">
        <f>INDEX(Table_0__6[],MATCH($T58,Table_0__6[Team],0),7)</f>
        <v>21</v>
      </c>
      <c r="Y58">
        <f>INDEX(Table_0__7[],MATCH($T58,Table_0__7[Team],0),7)</f>
        <v>24</v>
      </c>
      <c r="Z58">
        <f>INDEX(Table_0__8[],MATCH($T58,Table_0__8[Team],0),7)</f>
        <v>17</v>
      </c>
      <c r="AA58">
        <f>INDEX(Table_0__9[],MATCH($T58,Table_0__9[Team],0),7)</f>
        <v>14</v>
      </c>
      <c r="AB58">
        <f>INDEX(Table_0__10[],MATCH($T58,Table_0__10[Team],0),7)</f>
        <v>10</v>
      </c>
      <c r="AC58">
        <f>INDEX(Table_0__11[],MATCH($T58,Table_0__11[Team],0),7)</f>
        <v>19</v>
      </c>
      <c r="AD58">
        <f>INDEX(Table_0__12[],MATCH($T58,Table_0__12[Team],0),7)</f>
        <v>22</v>
      </c>
      <c r="AE58">
        <f>INDEX(Table_0__13[],MATCH($T58,Table_0__13[Team],0),7)</f>
        <v>19</v>
      </c>
      <c r="AF58">
        <f>INDEX(Table_0__14[],MATCH($T58,Table_0__14[Team],0),7)</f>
        <v>23</v>
      </c>
      <c r="AG58">
        <f>INDEX(Table_0__15[],MATCH(T58,Table_0__15[Team],0),7)</f>
        <v>20</v>
      </c>
      <c r="AH58">
        <f>INDEX(Table_0__16[],MATCH($T58,Table_0__16[Team],0),7)</f>
        <v>23</v>
      </c>
      <c r="AI58">
        <f>INDEX(Table_0__17[],MATCH($T58,Table_0__17[Team],0),7)</f>
        <v>23</v>
      </c>
      <c r="AJ58">
        <f>INDEX(Table_0__18[],MATCH($T58,Table_0__18[Team],0),7)</f>
        <v>24</v>
      </c>
      <c r="AK58">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18.476632943891794</v>
      </c>
    </row>
    <row r="59" spans="1:37" x14ac:dyDescent="0.25">
      <c r="A59" t="s">
        <v>374</v>
      </c>
      <c r="B59" t="str">
        <f>INDEX(Table727[],MATCH(Table24[[#This Row],[Team]],Table727[City],0),3)</f>
        <v>Dak Prescott</v>
      </c>
      <c r="C59">
        <f>INDEX(Table727[],MATCH(Table24[[#This Row],[Team]],Table727[City],0),5)</f>
        <v>10</v>
      </c>
      <c r="D59">
        <v>1.5948756899580747</v>
      </c>
      <c r="E59">
        <v>2.3846469305880467</v>
      </c>
      <c r="F59">
        <v>2.367058327332543</v>
      </c>
      <c r="G59">
        <v>1.6595181786694808</v>
      </c>
      <c r="H59">
        <v>1.4196365721656865</v>
      </c>
      <c r="I59">
        <v>1.2510413160070399</v>
      </c>
      <c r="J59">
        <v>2.0121691521125773</v>
      </c>
      <c r="K59">
        <v>1.448780967257784</v>
      </c>
      <c r="L59">
        <v>1.2565286927195836</v>
      </c>
      <c r="M59">
        <v>1.1914018453915709</v>
      </c>
      <c r="N59">
        <v>0.85391113209347624</v>
      </c>
      <c r="O59">
        <v>0.30163552080526274</v>
      </c>
      <c r="P59">
        <v>1.9098446271107754E-10</v>
      </c>
      <c r="Q59">
        <v>0</v>
      </c>
      <c r="R59">
        <f>AVERAGE(Table24[[#This Row],[Avg Scoring Margin]:[Passing Yd %]])</f>
        <v>1.2672288803780078</v>
      </c>
      <c r="T59" s="38" t="s">
        <v>379</v>
      </c>
      <c r="U59" t="str">
        <f>INDEX(Table727[],MATCH(Table2426[[#This Row],[Team]],Table727[City],0),3)</f>
        <v>Jimmy Garropolo</v>
      </c>
      <c r="V59">
        <f>INDEX(Table727[],MATCH(Table2426[[#This Row],[Team]],Table727[City],0),5)</f>
        <v>4</v>
      </c>
      <c r="W59">
        <f>INDEX(Table_0__5[],MATCH($T59,Table_0__5[Team],0),7)</f>
        <v>27</v>
      </c>
      <c r="X59">
        <f>INDEX(Table_0__6[],MATCH($T59,Table_0__6[Team],0),7)</f>
        <v>26</v>
      </c>
      <c r="Y59">
        <f>INDEX(Table_0__7[],MATCH($T59,Table_0__7[Team],0),7)</f>
        <v>22</v>
      </c>
      <c r="Z59">
        <f>INDEX(Table_0__8[],MATCH($T59,Table_0__8[Team],0),7)</f>
        <v>28</v>
      </c>
      <c r="AA59">
        <f>INDEX(Table_0__9[],MATCH($T59,Table_0__9[Team],0),7)</f>
        <v>30</v>
      </c>
      <c r="AB59">
        <f>INDEX(Table_0__10[],MATCH($T59,Table_0__10[Team],0),7)</f>
        <v>18</v>
      </c>
      <c r="AC59">
        <f>INDEX(Table_0__11[],MATCH($T59,Table_0__11[Team],0),7)</f>
        <v>11</v>
      </c>
      <c r="AD59">
        <f>INDEX(Table_0__12[],MATCH($T59,Table_0__12[Team],0),7)</f>
        <v>14</v>
      </c>
      <c r="AE59">
        <f>INDEX(Table_0__13[],MATCH($T59,Table_0__13[Team],0),7)</f>
        <v>8</v>
      </c>
      <c r="AF59">
        <f>INDEX(Table_0__14[],MATCH($T59,Table_0__14[Team],0),7)</f>
        <v>4</v>
      </c>
      <c r="AG59">
        <f>INDEX(Table_0__15[],MATCH(T59,Table_0__15[Team],0),7)</f>
        <v>16</v>
      </c>
      <c r="AH59">
        <f>INDEX(Table_0__16[],MATCH($T59,Table_0__16[Team],0),7)</f>
        <v>21</v>
      </c>
      <c r="AI59">
        <f>INDEX(Table_0__17[],MATCH($T59,Table_0__17[Team],0),7)</f>
        <v>19</v>
      </c>
      <c r="AJ59">
        <f>INDEX(Table_0__18[],MATCH($T59,Table_0__18[Team],0),7)</f>
        <v>16</v>
      </c>
      <c r="AK59">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19.443552030323669</v>
      </c>
    </row>
    <row r="60" spans="1:37" x14ac:dyDescent="0.25">
      <c r="A60" t="s">
        <v>371</v>
      </c>
      <c r="B60" t="str">
        <f>INDEX(Table727[],MATCH(Table24[[#This Row],[Team]],Table727[City],0),3)</f>
        <v>Cam Newton</v>
      </c>
      <c r="C60">
        <f>INDEX(Table727[],MATCH(Table24[[#This Row],[Team]],Table727[City],0),5)</f>
        <v>7</v>
      </c>
      <c r="D60">
        <v>2.2926338043147325</v>
      </c>
      <c r="E60">
        <v>2.6827277969115522</v>
      </c>
      <c r="F60">
        <v>1.7752937454994071</v>
      </c>
      <c r="G60">
        <v>1.7571368950618034</v>
      </c>
      <c r="H60">
        <v>2.1767760773207194</v>
      </c>
      <c r="I60">
        <v>2.5020826320140799</v>
      </c>
      <c r="J60">
        <v>0.67072305070419247</v>
      </c>
      <c r="K60">
        <v>0.72439048362889202</v>
      </c>
      <c r="L60">
        <v>0.94239651953968773</v>
      </c>
      <c r="M60">
        <v>1.8615653834243295</v>
      </c>
      <c r="N60">
        <v>0.26274188679799271</v>
      </c>
      <c r="O60">
        <v>0.15081776040263137</v>
      </c>
      <c r="P60">
        <v>1.6976396685429114E-10</v>
      </c>
      <c r="Q60">
        <v>0</v>
      </c>
      <c r="R60">
        <f>AVERAGE(Table24[[#This Row],[Avg Scoring Margin]:[Passing Yd %]])</f>
        <v>1.2713775739849846</v>
      </c>
      <c r="T60" t="s">
        <v>385</v>
      </c>
      <c r="U60" t="str">
        <f>INDEX(Table727[],MATCH(Table2426[[#This Row],[Team]],Table727[City],0),3)</f>
        <v>Andy Dalton</v>
      </c>
      <c r="V60">
        <f>INDEX(Table727[],MATCH(Table2426[[#This Row],[Team]],Table727[City],0),5)</f>
        <v>6</v>
      </c>
      <c r="W60">
        <f>INDEX(Table_0__5[],MATCH($T60,Table_0__5[Team],0),7)</f>
        <v>26</v>
      </c>
      <c r="X60">
        <f>INDEX(Table_0__6[],MATCH($T60,Table_0__6[Team],0),7)</f>
        <v>6</v>
      </c>
      <c r="Y60">
        <f>INDEX(Table_0__7[],MATCH($T60,Table_0__7[Team],0),7)</f>
        <v>11</v>
      </c>
      <c r="Z60">
        <f>INDEX(Table_0__8[],MATCH($T60,Table_0__8[Team],0),7)</f>
        <v>21</v>
      </c>
      <c r="AA60">
        <f>INDEX(Table_0__9[],MATCH($T60,Table_0__9[Team],0),7)</f>
        <v>12</v>
      </c>
      <c r="AB60">
        <f>INDEX(Table_0__10[],MATCH($T60,Table_0__10[Team],0),7)</f>
        <v>31</v>
      </c>
      <c r="AC60">
        <f>INDEX(Table_0__11[],MATCH($T60,Table_0__11[Team],0),7)</f>
        <v>13</v>
      </c>
      <c r="AD60">
        <f>INDEX(Table_0__12[],MATCH($T60,Table_0__12[Team],0),7)</f>
        <v>26</v>
      </c>
      <c r="AE60">
        <f>INDEX(Table_0__13[],MATCH($T60,Table_0__13[Team],0),7)</f>
        <v>27</v>
      </c>
      <c r="AF60">
        <f>INDEX(Table_0__14[],MATCH($T60,Table_0__14[Team],0),7)</f>
        <v>26</v>
      </c>
      <c r="AG60">
        <f>INDEX(Table_0__15[],MATCH(T60,Table_0__15[Team],0),7)</f>
        <v>21</v>
      </c>
      <c r="AH60">
        <f>INDEX(Table_0__16[],MATCH($T60,Table_0__16[Team],0),7)</f>
        <v>17</v>
      </c>
      <c r="AI60">
        <f>INDEX(Table_0__17[],MATCH($T60,Table_0__17[Team],0),7)</f>
        <v>8</v>
      </c>
      <c r="AJ60">
        <f>INDEX(Table_0__18[],MATCH($T60,Table_0__18[Team],0),7)</f>
        <v>18</v>
      </c>
      <c r="AK60">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19.488000810239217</v>
      </c>
    </row>
    <row r="61" spans="1:37" x14ac:dyDescent="0.25">
      <c r="A61" s="58" t="s">
        <v>365</v>
      </c>
      <c r="B61" t="str">
        <f>INDEX(Table727[],MATCH(Table24[[#This Row],[Team]],Table727[City],0),3)</f>
        <v>Ben Roethlisberger</v>
      </c>
      <c r="C61">
        <f>INDEX(Table727[],MATCH(Table24[[#This Row],[Team]],Table727[City],0),5)</f>
        <v>9</v>
      </c>
      <c r="D61">
        <v>1.7942351512028341</v>
      </c>
      <c r="E61">
        <v>1.9872057754900387</v>
      </c>
      <c r="F61">
        <v>1.9725486061104525</v>
      </c>
      <c r="G61">
        <v>1.3666620294925136</v>
      </c>
      <c r="H61">
        <v>1.798206324743203</v>
      </c>
      <c r="I61">
        <v>2.3233624440130742</v>
      </c>
      <c r="J61">
        <v>1.0060845760562886</v>
      </c>
      <c r="K61">
        <v>1.2878053042291413</v>
      </c>
      <c r="L61">
        <v>1.9633260823743492</v>
      </c>
      <c r="M61">
        <v>1.7126401527503832</v>
      </c>
      <c r="N61">
        <v>0.65685471699498177</v>
      </c>
      <c r="O61">
        <v>0.45245328120789408</v>
      </c>
      <c r="P61">
        <v>8.488198342714557E-11</v>
      </c>
      <c r="Q61">
        <v>0</v>
      </c>
      <c r="R61">
        <f>AVERAGE(Table24[[#This Row],[Avg Scoring Margin]:[Passing Yd %]])</f>
        <v>1.3086703174821455</v>
      </c>
      <c r="T61" s="58" t="s">
        <v>380</v>
      </c>
      <c r="U61" t="str">
        <f>INDEX(Table727[],MATCH(Table2426[[#This Row],[Team]],Table727[City],0),3)</f>
        <v>Marcus Mariota</v>
      </c>
      <c r="V61">
        <f>INDEX(Table727[],MATCH(Table2426[[#This Row],[Team]],Table727[City],0),5)</f>
        <v>9</v>
      </c>
      <c r="W61">
        <f>INDEX(Table_0__5[],MATCH($T61,Table_0__5[Team],0),7)</f>
        <v>15</v>
      </c>
      <c r="X61">
        <f>INDEX(Table_0__6[],MATCH($T61,Table_0__6[Team],0),7)</f>
        <v>20</v>
      </c>
      <c r="Y61">
        <f>INDEX(Table_0__7[],MATCH($T61,Table_0__7[Team],0),7)</f>
        <v>25</v>
      </c>
      <c r="Z61">
        <f>INDEX(Table_0__8[],MATCH($T61,Table_0__8[Team],0),7)</f>
        <v>12</v>
      </c>
      <c r="AA61">
        <f>INDEX(Table_0__9[],MATCH($T61,Table_0__9[Team],0),7)</f>
        <v>10</v>
      </c>
      <c r="AB61">
        <f>INDEX(Table_0__10[],MATCH($T61,Table_0__10[Team],0),7)</f>
        <v>22</v>
      </c>
      <c r="AC61">
        <f>INDEX(Table_0__11[],MATCH($T61,Table_0__11[Team],0),7)</f>
        <v>24</v>
      </c>
      <c r="AD61">
        <f>INDEX(Table_0__12[],MATCH($T61,Table_0__12[Team],0),7)</f>
        <v>25</v>
      </c>
      <c r="AE61">
        <f>INDEX(Table_0__13[],MATCH($T61,Table_0__13[Team],0),7)</f>
        <v>18</v>
      </c>
      <c r="AF61">
        <f>INDEX(Table_0__14[],MATCH($T61,Table_0__14[Team],0),7)</f>
        <v>20</v>
      </c>
      <c r="AG61">
        <f>INDEX(Table_0__15[],MATCH(T61,Table_0__15[Team],0),7)</f>
        <v>27</v>
      </c>
      <c r="AH61">
        <f>INDEX(Table_0__16[],MATCH($T61,Table_0__16[Team],0),7)</f>
        <v>29</v>
      </c>
      <c r="AI61">
        <f>INDEX(Table_0__17[],MATCH($T61,Table_0__17[Team],0),7)</f>
        <v>31</v>
      </c>
      <c r="AJ61">
        <f>INDEX(Table_0__18[],MATCH($T61,Table_0__18[Team],0),7)</f>
        <v>29</v>
      </c>
      <c r="AK61">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19.826007064109493</v>
      </c>
    </row>
    <row r="62" spans="1:37" x14ac:dyDescent="0.25">
      <c r="A62" s="60" t="s">
        <v>387</v>
      </c>
      <c r="B62" t="str">
        <f>INDEX(Table727[],MATCH(Table24[[#This Row],[Team]],Table727[City],0),3)</f>
        <v>Josh Allen</v>
      </c>
      <c r="C62">
        <f>INDEX(Table727[],MATCH(Table24[[#This Row],[Team]],Table727[City],0),5)</f>
        <v>6</v>
      </c>
      <c r="D62">
        <v>2.4919932655594916</v>
      </c>
      <c r="E62">
        <v>2.4840072193625486</v>
      </c>
      <c r="F62">
        <v>2.2684308970270202</v>
      </c>
      <c r="G62">
        <v>2.7333240589850272</v>
      </c>
      <c r="H62">
        <v>2.9339155824757523</v>
      </c>
      <c r="I62">
        <v>0.1787201880010057</v>
      </c>
      <c r="J62">
        <v>2.0960095334506015</v>
      </c>
      <c r="K62">
        <v>1.6902444618007479</v>
      </c>
      <c r="L62">
        <v>1.8062599957844014</v>
      </c>
      <c r="M62">
        <v>0.67016353803275863</v>
      </c>
      <c r="N62">
        <v>1.6421367924874544</v>
      </c>
      <c r="O62">
        <v>0.90490656241578815</v>
      </c>
      <c r="P62">
        <v>2.9708694199500947E-10</v>
      </c>
      <c r="Q62">
        <v>0</v>
      </c>
      <c r="R62">
        <f>AVERAGE(Table24[[#This Row],[Avg Scoring Margin]:[Passing Yd %]])</f>
        <v>1.5642937211199777</v>
      </c>
      <c r="T62" t="s">
        <v>368</v>
      </c>
      <c r="U62" t="str">
        <f>INDEX(Table727[],MATCH(Table2426[[#This Row],[Team]],Table727[City],0),3)</f>
        <v>Matthew Stafford</v>
      </c>
      <c r="V62">
        <f>INDEX(Table727[],MATCH(Table2426[[#This Row],[Team]],Table727[City],0),5)</f>
        <v>6</v>
      </c>
      <c r="W62">
        <f>INDEX(Table_0__5[],MATCH($T62,Table_0__5[Team],0),7)</f>
        <v>21</v>
      </c>
      <c r="X62">
        <f>INDEX(Table_0__6[],MATCH($T62,Table_0__6[Team],0),7)</f>
        <v>22</v>
      </c>
      <c r="Y62">
        <f>INDEX(Table_0__7[],MATCH($T62,Table_0__7[Team],0),7)</f>
        <v>27</v>
      </c>
      <c r="Z62">
        <f>INDEX(Table_0__8[],MATCH($T62,Table_0__8[Team],0),7)</f>
        <v>24</v>
      </c>
      <c r="AA62">
        <f>INDEX(Table_0__9[],MATCH($T62,Table_0__9[Team],0),7)</f>
        <v>25</v>
      </c>
      <c r="AB62">
        <f>INDEX(Table_0__10[],MATCH($T62,Table_0__10[Team],0),7)</f>
        <v>6</v>
      </c>
      <c r="AC62">
        <f>INDEX(Table_0__11[],MATCH($T62,Table_0__11[Team],0),7)</f>
        <v>17</v>
      </c>
      <c r="AD62">
        <f>INDEX(Table_0__12[],MATCH($T62,Table_0__12[Team],0),7)</f>
        <v>24</v>
      </c>
      <c r="AE62">
        <f>INDEX(Table_0__13[],MATCH($T62,Table_0__13[Team],0),7)</f>
        <v>26</v>
      </c>
      <c r="AF62">
        <f>INDEX(Table_0__14[],MATCH($T62,Table_0__14[Team],0),7)</f>
        <v>30</v>
      </c>
      <c r="AG62">
        <f>INDEX(Table_0__15[],MATCH(T62,Table_0__15[Team],0),7)</f>
        <v>17</v>
      </c>
      <c r="AH62">
        <f>INDEX(Table_0__16[],MATCH($T62,Table_0__16[Team],0),7)</f>
        <v>11</v>
      </c>
      <c r="AI62">
        <f>INDEX(Table_0__17[],MATCH($T62,Table_0__17[Team],0),7)</f>
        <v>14</v>
      </c>
      <c r="AJ62">
        <f>INDEX(Table_0__18[],MATCH($T62,Table_0__18[Team],0),7)</f>
        <v>12</v>
      </c>
      <c r="AK62">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21.351345910550791</v>
      </c>
    </row>
    <row r="63" spans="1:37" x14ac:dyDescent="0.25">
      <c r="A63" t="s">
        <v>362</v>
      </c>
      <c r="B63" t="str">
        <f>INDEX(Table727[],MATCH(Table24[[#This Row],[Team]],Table727[City],0),3)</f>
        <v>Tom Brady</v>
      </c>
      <c r="C63">
        <f>INDEX(Table727[],MATCH(Table24[[#This Row],[Team]],Table727[City],0),5)</f>
        <v>11</v>
      </c>
      <c r="D63">
        <v>2.093274343069973</v>
      </c>
      <c r="E63">
        <v>2.0865660642645407</v>
      </c>
      <c r="F63">
        <v>2.5643131879435881</v>
      </c>
      <c r="G63">
        <v>2.4404679098080599</v>
      </c>
      <c r="H63">
        <v>2.4607033917538566</v>
      </c>
      <c r="I63">
        <v>0.26808028200150857</v>
      </c>
      <c r="J63">
        <v>2.515211440140722</v>
      </c>
      <c r="K63">
        <v>1.6097566302864266</v>
      </c>
      <c r="L63">
        <v>1.8847930390793755</v>
      </c>
      <c r="M63">
        <v>1.4147896914024904</v>
      </c>
      <c r="N63">
        <v>1.839193207585949</v>
      </c>
      <c r="O63">
        <v>0.9803154426171039</v>
      </c>
      <c r="P63">
        <v>6.3661487570359181E-10</v>
      </c>
      <c r="Q63">
        <v>0</v>
      </c>
      <c r="R63">
        <f>AVERAGE(Table24[[#This Row],[Avg Scoring Margin]:[Passing Yd %]])</f>
        <v>1.5826760450421578</v>
      </c>
      <c r="T63" s="60" t="s">
        <v>386</v>
      </c>
      <c r="U63" t="str">
        <f>INDEX(Table727[],MATCH(Table2426[[#This Row],[Team]],Table727[City],0),3)</f>
        <v>Case Keenum</v>
      </c>
      <c r="V63">
        <f>INDEX(Table727[],MATCH(Table2426[[#This Row],[Team]],Table727[City],0),5)</f>
        <v>6</v>
      </c>
      <c r="W63">
        <f>INDEX(Table_0__5[],MATCH($T63,Table_0__5[Team],0),7)</f>
        <v>18</v>
      </c>
      <c r="X63">
        <f>INDEX(Table_0__6[],MATCH($T63,Table_0__6[Team],0),7)</f>
        <v>27</v>
      </c>
      <c r="Y63">
        <f>INDEX(Table_0__7[],MATCH($T63,Table_0__7[Team],0),7)</f>
        <v>26</v>
      </c>
      <c r="Z63">
        <f>INDEX(Table_0__8[],MATCH($T63,Table_0__8[Team],0),7)</f>
        <v>18</v>
      </c>
      <c r="AA63">
        <f>INDEX(Table_0__9[],MATCH($T63,Table_0__9[Team],0),7)</f>
        <v>16</v>
      </c>
      <c r="AB63">
        <f>INDEX(Table_0__10[],MATCH($T63,Table_0__10[Team],0),7)</f>
        <v>27</v>
      </c>
      <c r="AC63">
        <f>INDEX(Table_0__11[],MATCH($T63,Table_0__11[Team],0),7)</f>
        <v>21</v>
      </c>
      <c r="AD63">
        <f>INDEX(Table_0__12[],MATCH($T63,Table_0__12[Team],0),7)</f>
        <v>18</v>
      </c>
      <c r="AE63">
        <f>INDEX(Table_0__13[],MATCH($T63,Table_0__13[Team],0),7)</f>
        <v>25</v>
      </c>
      <c r="AF63">
        <f>INDEX(Table_0__14[],MATCH($T63,Table_0__14[Team],0),7)</f>
        <v>22</v>
      </c>
      <c r="AG63">
        <f>INDEX(Table_0__15[],MATCH(T63,Table_0__15[Team],0),7)</f>
        <v>22</v>
      </c>
      <c r="AH63">
        <f>INDEX(Table_0__16[],MATCH($T63,Table_0__16[Team],0),7)</f>
        <v>24</v>
      </c>
      <c r="AI63">
        <f>INDEX(Table_0__17[],MATCH($T63,Table_0__17[Team],0),7)</f>
        <v>11</v>
      </c>
      <c r="AJ63">
        <f>INDEX(Table_0__18[],MATCH($T63,Table_0__18[Team],0),7)</f>
        <v>20</v>
      </c>
      <c r="AK63">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21.886334114625647</v>
      </c>
    </row>
    <row r="64" spans="1:37" x14ac:dyDescent="0.25">
      <c r="A64" s="58" t="s">
        <v>382</v>
      </c>
      <c r="B64" t="str">
        <f>INDEX(Table727[],MATCH(Table24[[#This Row],[Team]],Table727[City],0),3)</f>
        <v>Derek Carr</v>
      </c>
      <c r="C64">
        <f>INDEX(Table727[],MATCH(Table24[[#This Row],[Team]],Table727[City],0),5)</f>
        <v>4</v>
      </c>
      <c r="D64">
        <v>2.8907121880490103</v>
      </c>
      <c r="E64">
        <v>2.5833675081370506</v>
      </c>
      <c r="F64">
        <v>2.4656857576380657</v>
      </c>
      <c r="G64">
        <v>2.9285614917696723</v>
      </c>
      <c r="H64">
        <v>2.6499882680426148</v>
      </c>
      <c r="I64">
        <v>0.44680047000251422</v>
      </c>
      <c r="J64">
        <v>2.2636902961266494</v>
      </c>
      <c r="K64">
        <v>1.3682931357434627</v>
      </c>
      <c r="L64">
        <v>1.4135947793095316</v>
      </c>
      <c r="M64">
        <v>1.9360279987613027</v>
      </c>
      <c r="N64">
        <v>0.91959660379297448</v>
      </c>
      <c r="O64">
        <v>0.37704440100657843</v>
      </c>
      <c r="P64">
        <v>4.0318942127894146E-10</v>
      </c>
      <c r="Q64">
        <v>0</v>
      </c>
      <c r="R64">
        <f>AVERAGE(Table24[[#This Row],[Avg Scoring Margin]:[Passing Yd %]])</f>
        <v>1.5888116356273301</v>
      </c>
      <c r="T64" s="60" t="s">
        <v>388</v>
      </c>
      <c r="U64" t="str">
        <f>INDEX(Table727[],MATCH(Table2426[[#This Row],[Team]],Table727[City],0),3)</f>
        <v>Ryan Tannehill</v>
      </c>
      <c r="V64">
        <f>INDEX(Table727[],MATCH(Table2426[[#This Row],[Team]],Table727[City],0),5)</f>
        <v>7</v>
      </c>
      <c r="W64">
        <f>INDEX(Table_0__5[],MATCH($T64,Table_0__5[Team],0),7)</f>
        <v>30</v>
      </c>
      <c r="X64">
        <f>INDEX(Table_0__6[],MATCH($T64,Table_0__6[Team],0),7)</f>
        <v>9</v>
      </c>
      <c r="Y64">
        <f>INDEX(Table_0__7[],MATCH($T64,Table_0__7[Team],0),7)</f>
        <v>17</v>
      </c>
      <c r="Z64">
        <f>INDEX(Table_0__8[],MATCH($T64,Table_0__8[Team],0),7)</f>
        <v>23</v>
      </c>
      <c r="AA64">
        <f>INDEX(Table_0__9[],MATCH($T64,Table_0__9[Team],0),7)</f>
        <v>15</v>
      </c>
      <c r="AB64">
        <f>INDEX(Table_0__10[],MATCH($T64,Table_0__10[Team],0),7)</f>
        <v>30</v>
      </c>
      <c r="AC64">
        <f>INDEX(Table_0__11[],MATCH($T64,Table_0__11[Team],0),7)</f>
        <v>28</v>
      </c>
      <c r="AD64">
        <f>INDEX(Table_0__12[],MATCH($T64,Table_0__12[Team],0),7)</f>
        <v>31</v>
      </c>
      <c r="AE64">
        <f>INDEX(Table_0__13[],MATCH($T64,Table_0__13[Team],0),7)</f>
        <v>23</v>
      </c>
      <c r="AF64">
        <f>INDEX(Table_0__14[],MATCH($T64,Table_0__14[Team],0),7)</f>
        <v>25</v>
      </c>
      <c r="AG64">
        <f>INDEX(Table_0__15[],MATCH(T64,Table_0__15[Team],0),7)</f>
        <v>29</v>
      </c>
      <c r="AH64">
        <f>INDEX(Table_0__16[],MATCH($T64,Table_0__16[Team],0),7)</f>
        <v>15</v>
      </c>
      <c r="AI64">
        <f>INDEX(Table_0__17[],MATCH($T64,Table_0__17[Team],0),7)</f>
        <v>21</v>
      </c>
      <c r="AJ64">
        <f>INDEX(Table_0__18[],MATCH($T64,Table_0__18[Team],0),7)</f>
        <v>28</v>
      </c>
      <c r="AK64">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22.887894816898292</v>
      </c>
    </row>
    <row r="65" spans="1:37" x14ac:dyDescent="0.25">
      <c r="A65" t="s">
        <v>370</v>
      </c>
      <c r="B65" t="str">
        <f>INDEX(Table727[],MATCH(Table24[[#This Row],[Team]],Table727[City],0),3)</f>
        <v>Kirk Cousins</v>
      </c>
      <c r="C65">
        <f>INDEX(Table727[],MATCH(Table24[[#This Row],[Team]],Table727[City],0),5)</f>
        <v>8</v>
      </c>
      <c r="D65">
        <v>2.7910324574266308</v>
      </c>
      <c r="E65">
        <v>1.589764620392031</v>
      </c>
      <c r="F65">
        <v>1.8739211758049299</v>
      </c>
      <c r="G65">
        <v>2.2452304770234153</v>
      </c>
      <c r="H65">
        <v>2.2714185154650983</v>
      </c>
      <c r="I65">
        <v>2.7701629140155881</v>
      </c>
      <c r="J65">
        <v>2.4313710588026978</v>
      </c>
      <c r="K65">
        <v>2.0121957878580332</v>
      </c>
      <c r="L65">
        <v>2.1203921689642971</v>
      </c>
      <c r="M65">
        <v>2.0849532294352491</v>
      </c>
      <c r="N65">
        <v>0.98528207549247271</v>
      </c>
      <c r="O65">
        <v>3.7704440100657842E-2</v>
      </c>
      <c r="P65">
        <v>2.1220495856786392E-11</v>
      </c>
      <c r="Q65">
        <v>0</v>
      </c>
      <c r="R65">
        <f>AVERAGE(Table24[[#This Row],[Avg Scoring Margin]:[Passing Yd %]])</f>
        <v>1.6581020657715946</v>
      </c>
      <c r="T65" s="60" t="s">
        <v>383</v>
      </c>
      <c r="U65" t="str">
        <f>INDEX(Table727[],MATCH(Table2426[[#This Row],[Team]],Table727[City],0),3)</f>
        <v>Sam Darnold</v>
      </c>
      <c r="V65">
        <f>INDEX(Table727[],MATCH(Table2426[[#This Row],[Team]],Table727[City],0),5)</f>
        <v>4</v>
      </c>
      <c r="W65">
        <f>INDEX(Table_0__5[],MATCH($T65,Table_0__5[Team],0),7)</f>
        <v>29</v>
      </c>
      <c r="X65">
        <f>INDEX(Table_0__6[],MATCH($T65,Table_0__6[Team],0),7)</f>
        <v>8</v>
      </c>
      <c r="Y65">
        <f>INDEX(Table_0__7[],MATCH($T65,Table_0__7[Team],0),7)</f>
        <v>21</v>
      </c>
      <c r="Z65">
        <f>INDEX(Table_0__8[],MATCH($T65,Table_0__8[Team],0),7)</f>
        <v>26</v>
      </c>
      <c r="AA65">
        <f>INDEX(Table_0__9[],MATCH($T65,Table_0__9[Team],0),7)</f>
        <v>20</v>
      </c>
      <c r="AB65">
        <f>INDEX(Table_0__10[],MATCH($T65,Table_0__10[Team],0),7)</f>
        <v>25</v>
      </c>
      <c r="AC65">
        <f>INDEX(Table_0__11[],MATCH($T65,Table_0__11[Team],0),7)</f>
        <v>31</v>
      </c>
      <c r="AD65">
        <f>INDEX(Table_0__12[],MATCH($T65,Table_0__12[Team],0),7)</f>
        <v>29</v>
      </c>
      <c r="AE65">
        <f>INDEX(Table_0__13[],MATCH($T65,Table_0__13[Team],0),7)</f>
        <v>28</v>
      </c>
      <c r="AF65">
        <f>INDEX(Table_0__14[],MATCH($T65,Table_0__14[Team],0),7)</f>
        <v>15</v>
      </c>
      <c r="AG65">
        <f>INDEX(Table_0__15[],MATCH(T65,Table_0__15[Team],0),7)</f>
        <v>26</v>
      </c>
      <c r="AH65">
        <f>INDEX(Table_0__16[],MATCH($T65,Table_0__16[Team],0),7)</f>
        <v>14</v>
      </c>
      <c r="AI65">
        <f>INDEX(Table_0__17[],MATCH($T65,Table_0__17[Team],0),7)</f>
        <v>20</v>
      </c>
      <c r="AJ65">
        <f>INDEX(Table_0__18[],MATCH($T65,Table_0__18[Team],0),7)</f>
        <v>19</v>
      </c>
      <c r="AK65">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22.906456077490041</v>
      </c>
    </row>
    <row r="66" spans="1:37" x14ac:dyDescent="0.25">
      <c r="A66" t="s">
        <v>376</v>
      </c>
      <c r="B66" t="str">
        <f>INDEX(Table727[],MATCH(Table24[[#This Row],[Team]],Table727[City],0),3)</f>
        <v>Alex Smith</v>
      </c>
      <c r="C66">
        <f>INDEX(Table727[],MATCH(Table24[[#This Row],[Team]],Table727[City],0),5)</f>
        <v>7</v>
      </c>
      <c r="D66">
        <v>2.192954073692353</v>
      </c>
      <c r="E66">
        <v>2.7820880856860541</v>
      </c>
      <c r="F66">
        <v>2.860195478860156</v>
      </c>
      <c r="G66">
        <v>2.3428491934157378</v>
      </c>
      <c r="H66">
        <v>1.5142790103100656</v>
      </c>
      <c r="I66">
        <v>1.7872018800100569</v>
      </c>
      <c r="J66">
        <v>1.9283287707745533</v>
      </c>
      <c r="K66">
        <v>2.4146349454296399</v>
      </c>
      <c r="L66">
        <v>2.2774582555542451</v>
      </c>
      <c r="M66">
        <v>2.159415844772222</v>
      </c>
      <c r="N66">
        <v>1.9705641509849454</v>
      </c>
      <c r="O66">
        <v>1.1688376431203931</v>
      </c>
      <c r="P66">
        <v>4.8807140470608702E-10</v>
      </c>
      <c r="Q66">
        <v>0</v>
      </c>
      <c r="R66">
        <f>AVERAGE(Table24[[#This Row],[Avg Scoring Margin]:[Passing Yd %]])</f>
        <v>1.8142005237927497</v>
      </c>
      <c r="T66" s="58" t="s">
        <v>382</v>
      </c>
      <c r="U66" t="str">
        <f>INDEX(Table727[],MATCH(Table2426[[#This Row],[Team]],Table727[City],0),3)</f>
        <v>Derek Carr</v>
      </c>
      <c r="V66">
        <f>INDEX(Table727[],MATCH(Table2426[[#This Row],[Team]],Table727[City],0),5)</f>
        <v>4</v>
      </c>
      <c r="W66">
        <f>INDEX(Table_0__5[],MATCH($T66,Table_0__5[Team],0),7)</f>
        <v>31</v>
      </c>
      <c r="X66">
        <f>INDEX(Table_0__6[],MATCH($T66,Table_0__6[Team],0),7)</f>
        <v>31</v>
      </c>
      <c r="Y66">
        <f>INDEX(Table_0__7[],MATCH($T66,Table_0__7[Team],0),7)</f>
        <v>28</v>
      </c>
      <c r="Z66">
        <f>INDEX(Table_0__8[],MATCH($T66,Table_0__8[Team],0),7)</f>
        <v>32</v>
      </c>
      <c r="AA66">
        <f>INDEX(Table_0__9[],MATCH($T66,Table_0__9[Team],0),7)</f>
        <v>32</v>
      </c>
      <c r="AB66">
        <f>INDEX(Table_0__10[],MATCH($T66,Table_0__10[Team],0),7)</f>
        <v>12</v>
      </c>
      <c r="AC66">
        <f>INDEX(Table_0__11[],MATCH($T66,Table_0__11[Team],0),7)</f>
        <v>26</v>
      </c>
      <c r="AD66">
        <f>INDEX(Table_0__12[],MATCH($T66,Table_0__12[Team],0),7)</f>
        <v>23</v>
      </c>
      <c r="AE66">
        <f>INDEX(Table_0__13[],MATCH($T66,Table_0__13[Team],0),7)</f>
        <v>20</v>
      </c>
      <c r="AF66">
        <f>INDEX(Table_0__14[],MATCH($T66,Table_0__14[Team],0),7)</f>
        <v>27</v>
      </c>
      <c r="AG66">
        <f>INDEX(Table_0__15[],MATCH(T66,Table_0__15[Team],0),7)</f>
        <v>18</v>
      </c>
      <c r="AH66">
        <f>INDEX(Table_0__16[],MATCH($T66,Table_0__16[Team],0),7)</f>
        <v>6</v>
      </c>
      <c r="AI66">
        <f>INDEX(Table_0__17[],MATCH($T66,Table_0__17[Team],0),7)</f>
        <v>12</v>
      </c>
      <c r="AJ66">
        <f>INDEX(Table_0__18[],MATCH($T66,Table_0__18[Team],0),7)</f>
        <v>10</v>
      </c>
      <c r="AK66">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25.177273374103784</v>
      </c>
    </row>
    <row r="67" spans="1:37" x14ac:dyDescent="0.25">
      <c r="A67" t="s">
        <v>368</v>
      </c>
      <c r="B67" t="str">
        <f>INDEX(Table727[],MATCH(Table24[[#This Row],[Team]],Table727[City],0),3)</f>
        <v>Matthew Stafford</v>
      </c>
      <c r="C67">
        <f>INDEX(Table727[],MATCH(Table24[[#This Row],[Team]],Table727[City],0),5)</f>
        <v>6</v>
      </c>
      <c r="D67">
        <v>2.6913527268042512</v>
      </c>
      <c r="E67">
        <v>2.9808086632350581</v>
      </c>
      <c r="F67">
        <v>3.0574503394712012</v>
      </c>
      <c r="G67">
        <v>2.8309427753773497</v>
      </c>
      <c r="H67">
        <v>2.5553458298982359</v>
      </c>
      <c r="I67">
        <v>0.53616056400301715</v>
      </c>
      <c r="J67">
        <v>1.592967245422457</v>
      </c>
      <c r="K67">
        <v>1.9317079563437121</v>
      </c>
      <c r="L67">
        <v>2.5130573854391671</v>
      </c>
      <c r="M67">
        <v>2.2338784601091954</v>
      </c>
      <c r="N67">
        <v>1.5764513207879562</v>
      </c>
      <c r="O67">
        <v>1.1311332030197352</v>
      </c>
      <c r="P67">
        <v>5.517328922764462E-10</v>
      </c>
      <c r="Q67">
        <v>0</v>
      </c>
      <c r="R67">
        <f>AVERAGE(Table24[[#This Row],[Avg Scoring Margin]:[Passing Yd %]])</f>
        <v>1.8308040336045051</v>
      </c>
      <c r="T67" t="s">
        <v>376</v>
      </c>
      <c r="U67" t="str">
        <f>INDEX(Table727[],MATCH(Table2426[[#This Row],[Team]],Table727[City],0),3)</f>
        <v>Alex Smith</v>
      </c>
      <c r="V67">
        <f>INDEX(Table727[],MATCH(Table2426[[#This Row],[Team]],Table727[City],0),5)</f>
        <v>7</v>
      </c>
      <c r="W67">
        <f>INDEX(Table_0__5[],MATCH($T67,Table_0__5[Team],0),7)</f>
        <v>25</v>
      </c>
      <c r="X67">
        <f>INDEX(Table_0__6[],MATCH($T67,Table_0__6[Team],0),7)</f>
        <v>28</v>
      </c>
      <c r="Y67">
        <f>INDEX(Table_0__7[],MATCH($T67,Table_0__7[Team],0),7)</f>
        <v>29</v>
      </c>
      <c r="Z67">
        <f>INDEX(Table_0__8[],MATCH($T67,Table_0__8[Team],0),7)</f>
        <v>25</v>
      </c>
      <c r="AA67">
        <f>INDEX(Table_0__9[],MATCH($T67,Table_0__9[Team],0),7)</f>
        <v>24</v>
      </c>
      <c r="AB67">
        <f>INDEX(Table_0__10[],MATCH($T67,Table_0__10[Team],0),7)</f>
        <v>19</v>
      </c>
      <c r="AC67">
        <f>INDEX(Table_0__11[],MATCH($T67,Table_0__11[Team],0),7)</f>
        <v>27</v>
      </c>
      <c r="AD67">
        <f>INDEX(Table_0__12[],MATCH($T67,Table_0__12[Team],0),7)</f>
        <v>28</v>
      </c>
      <c r="AE67">
        <f>INDEX(Table_0__13[],MATCH($T67,Table_0__13[Team],0),7)</f>
        <v>29</v>
      </c>
      <c r="AF67">
        <f>INDEX(Table_0__14[],MATCH($T67,Table_0__14[Team],0),7)</f>
        <v>28</v>
      </c>
      <c r="AG67">
        <f>INDEX(Table_0__15[],MATCH(T67,Table_0__15[Team],0),7)</f>
        <v>28</v>
      </c>
      <c r="AH67">
        <f>INDEX(Table_0__16[],MATCH($T67,Table_0__16[Team],0),7)</f>
        <v>27</v>
      </c>
      <c r="AI67">
        <f>INDEX(Table_0__17[],MATCH($T67,Table_0__17[Team],0),7)</f>
        <v>22</v>
      </c>
      <c r="AJ67">
        <f>INDEX(Table_0__18[],MATCH($T67,Table_0__18[Team],0),7)</f>
        <v>27</v>
      </c>
      <c r="AK67">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26.280979195676117</v>
      </c>
    </row>
    <row r="68" spans="1:37" x14ac:dyDescent="0.25">
      <c r="A68" t="s">
        <v>361</v>
      </c>
      <c r="B68" t="str">
        <f>INDEX(Table727[],MATCH(Table24[[#This Row],[Team]],Table727[City],0),3)</f>
        <v>Carson Wentz</v>
      </c>
      <c r="C68">
        <f>INDEX(Table727[],MATCH(Table24[[#This Row],[Team]],Table727[City],0),5)</f>
        <v>9</v>
      </c>
      <c r="D68">
        <v>3.0900716492937699</v>
      </c>
      <c r="E68">
        <v>3.0801689520095601</v>
      </c>
      <c r="F68">
        <v>2.9588229091656788</v>
      </c>
      <c r="G68">
        <v>3.0261802081619944</v>
      </c>
      <c r="H68">
        <v>2.7446307061869941</v>
      </c>
      <c r="I68">
        <v>2.1446422560120686</v>
      </c>
      <c r="J68">
        <v>1.8444883894365294</v>
      </c>
      <c r="K68">
        <v>2.3341471139153187</v>
      </c>
      <c r="L68">
        <v>1.6491939091944534</v>
      </c>
      <c r="M68">
        <v>2.0104906140982761</v>
      </c>
      <c r="N68">
        <v>1.116653018891469</v>
      </c>
      <c r="O68">
        <v>0.18852220050328922</v>
      </c>
      <c r="P68">
        <v>1.4854347099750474E-10</v>
      </c>
      <c r="Q68">
        <v>0</v>
      </c>
      <c r="R68">
        <f>AVERAGE(Table24[[#This Row],[Avg Scoring Margin]:[Passing Yd %]])</f>
        <v>1.8705722805012821</v>
      </c>
      <c r="T68" t="s">
        <v>366</v>
      </c>
      <c r="U68" t="str">
        <f>INDEX(Table727[],MATCH(Table2426[[#This Row],[Team]],Table727[City],0),3)</f>
        <v>Blake Bortles</v>
      </c>
      <c r="V68">
        <f>INDEX(Table727[],MATCH(Table2426[[#This Row],[Team]],Table727[City],0),5)</f>
        <v>5</v>
      </c>
      <c r="W68">
        <f>INDEX(Table_0__5[],MATCH($T68,Table_0__5[Team],0),7)</f>
        <v>24</v>
      </c>
      <c r="X68">
        <f>INDEX(Table_0__6[],MATCH($T68,Table_0__6[Team],0),7)</f>
        <v>32</v>
      </c>
      <c r="Y68">
        <f>INDEX(Table_0__7[],MATCH($T68,Table_0__7[Team],0),7)</f>
        <v>32</v>
      </c>
      <c r="Z68">
        <f>INDEX(Table_0__8[],MATCH($T68,Table_0__8[Team],0),7)</f>
        <v>27</v>
      </c>
      <c r="AA68">
        <f>INDEX(Table_0__9[],MATCH($T68,Table_0__9[Team],0),7)</f>
        <v>29</v>
      </c>
      <c r="AB68">
        <f>INDEX(Table_0__10[],MATCH($T68,Table_0__10[Team],0),7)</f>
        <v>15</v>
      </c>
      <c r="AC68">
        <f>INDEX(Table_0__11[],MATCH($T68,Table_0__11[Team],0),7)</f>
        <v>30</v>
      </c>
      <c r="AD68">
        <f>INDEX(Table_0__12[],MATCH($T68,Table_0__12[Team],0),7)</f>
        <v>27</v>
      </c>
      <c r="AE68">
        <f>INDEX(Table_0__13[],MATCH($T68,Table_0__13[Team],0),7)</f>
        <v>30</v>
      </c>
      <c r="AF68">
        <f>INDEX(Table_0__14[],MATCH($T68,Table_0__14[Team],0),7)</f>
        <v>31</v>
      </c>
      <c r="AG68">
        <f>INDEX(Table_0__15[],MATCH(T68,Table_0__15[Team],0),7)</f>
        <v>25</v>
      </c>
      <c r="AH68">
        <f>INDEX(Table_0__16[],MATCH($T68,Table_0__16[Team],0),7)</f>
        <v>19</v>
      </c>
      <c r="AI68">
        <f>INDEX(Table_0__17[],MATCH($T68,Table_0__17[Team],0),7)</f>
        <v>18</v>
      </c>
      <c r="AJ68">
        <f>INDEX(Table_0__18[],MATCH($T68,Table_0__18[Team],0),7)</f>
        <v>25</v>
      </c>
      <c r="AK68">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27.159894424389847</v>
      </c>
    </row>
    <row r="69" spans="1:37" x14ac:dyDescent="0.25">
      <c r="A69" s="60" t="s">
        <v>384</v>
      </c>
      <c r="B69" t="str">
        <f>INDEX(Table727[],MATCH(Table24[[#This Row],[Team]],Table727[City],0),3)</f>
        <v>Josh Rosen</v>
      </c>
      <c r="C69">
        <f>INDEX(Table727[],MATCH(Table24[[#This Row],[Team]],Table727[City],0),5)</f>
        <v>3</v>
      </c>
      <c r="D69">
        <v>2.9903919186713903</v>
      </c>
      <c r="E69">
        <v>1.788485197941035</v>
      </c>
      <c r="F69">
        <v>2.6629406182491109</v>
      </c>
      <c r="G69">
        <v>2.6357053425927051</v>
      </c>
      <c r="H69">
        <v>1.6089214484544447</v>
      </c>
      <c r="I69">
        <v>2.8595230080160912</v>
      </c>
      <c r="J69">
        <v>2.5990518214787457</v>
      </c>
      <c r="K69">
        <v>2.5756106084582826</v>
      </c>
      <c r="L69">
        <v>2.4345243421441931</v>
      </c>
      <c r="M69">
        <v>2.3083410754461688</v>
      </c>
      <c r="N69">
        <v>2.1019350943839417</v>
      </c>
      <c r="O69">
        <v>1.0934287629190773</v>
      </c>
      <c r="P69">
        <v>4.6685090884930059E-10</v>
      </c>
      <c r="Q69">
        <v>0</v>
      </c>
      <c r="R69">
        <f>AVERAGE(Table24[[#This Row],[Avg Scoring Margin]:[Passing Yd %]])</f>
        <v>1.9756328028015742</v>
      </c>
      <c r="T69" s="60" t="s">
        <v>387</v>
      </c>
      <c r="U69" t="str">
        <f>INDEX(Table727[],MATCH(Table2426[[#This Row],[Team]],Table727[City],0),3)</f>
        <v>Josh Allen</v>
      </c>
      <c r="V69">
        <f>INDEX(Table727[],MATCH(Table2426[[#This Row],[Team]],Table727[City],0),5)</f>
        <v>6</v>
      </c>
      <c r="W69">
        <f>INDEX(Table_0__5[],MATCH($T69,Table_0__5[Team],0),7)</f>
        <v>28</v>
      </c>
      <c r="X69">
        <f>INDEX(Table_0__6[],MATCH($T69,Table_0__6[Team],0),7)</f>
        <v>30</v>
      </c>
      <c r="Y69">
        <f>INDEX(Table_0__7[],MATCH($T69,Table_0__7[Team],0),7)</f>
        <v>30</v>
      </c>
      <c r="Z69">
        <f>INDEX(Table_0__8[],MATCH($T69,Table_0__8[Team],0),7)</f>
        <v>30</v>
      </c>
      <c r="AA69">
        <f>INDEX(Table_0__9[],MATCH($T69,Table_0__9[Team],0),7)</f>
        <v>31</v>
      </c>
      <c r="AB69">
        <f>INDEX(Table_0__10[],MATCH($T69,Table_0__10[Team],0),7)</f>
        <v>13</v>
      </c>
      <c r="AC69">
        <f>INDEX(Table_0__11[],MATCH($T69,Table_0__11[Team],0),7)</f>
        <v>29</v>
      </c>
      <c r="AD69">
        <f>INDEX(Table_0__12[],MATCH($T69,Table_0__12[Team],0),7)</f>
        <v>30</v>
      </c>
      <c r="AE69">
        <f>INDEX(Table_0__13[],MATCH($T69,Table_0__13[Team],0),7)</f>
        <v>31</v>
      </c>
      <c r="AF69">
        <f>INDEX(Table_0__14[],MATCH($T69,Table_0__14[Team],0),7)</f>
        <v>18</v>
      </c>
      <c r="AG69">
        <f>INDEX(Table_0__15[],MATCH(T69,Table_0__15[Team],0),7)</f>
        <v>31</v>
      </c>
      <c r="AH69">
        <f>INDEX(Table_0__16[],MATCH($T69,Table_0__16[Team],0),7)</f>
        <v>31</v>
      </c>
      <c r="AI69">
        <f>INDEX(Table_0__17[],MATCH($T69,Table_0__17[Team],0),7)</f>
        <v>29</v>
      </c>
      <c r="AJ69">
        <f>INDEX(Table_0__18[],MATCH($T69,Table_0__18[Team],0),7)</f>
        <v>31</v>
      </c>
      <c r="AK69">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27.580767014941607</v>
      </c>
    </row>
    <row r="70" spans="1:37" x14ac:dyDescent="0.25">
      <c r="A70" t="s">
        <v>366</v>
      </c>
      <c r="B70" t="str">
        <f>INDEX(Table727[],MATCH(Table24[[#This Row],[Team]],Table727[City],0),3)</f>
        <v>Blake Bortles</v>
      </c>
      <c r="C70">
        <f>INDEX(Table727[],MATCH(Table24[[#This Row],[Team]],Table727[City],0),5)</f>
        <v>5</v>
      </c>
      <c r="D70">
        <v>3.1897513799161494</v>
      </c>
      <c r="E70">
        <v>3.1795292407840621</v>
      </c>
      <c r="F70">
        <v>3.1560777697767239</v>
      </c>
      <c r="G70">
        <v>3.123798924554317</v>
      </c>
      <c r="H70">
        <v>3.0285580206201312</v>
      </c>
      <c r="I70">
        <v>2.2340023500125712</v>
      </c>
      <c r="J70">
        <v>2.6828922028167699</v>
      </c>
      <c r="K70">
        <v>2.4951227769439615</v>
      </c>
      <c r="L70">
        <v>2.3559912988492191</v>
      </c>
      <c r="M70">
        <v>2.3828036907831418</v>
      </c>
      <c r="N70">
        <v>1.7735077358864508</v>
      </c>
      <c r="O70">
        <v>0.52786216140920983</v>
      </c>
      <c r="P70">
        <v>6.3661487570359181E-11</v>
      </c>
      <c r="Q70">
        <v>0</v>
      </c>
      <c r="R70">
        <f>AVERAGE(Table24[[#This Row],[Avg Scoring Margin]:[Passing Yd %]])</f>
        <v>2.1521355394583122</v>
      </c>
      <c r="T70" s="60" t="s">
        <v>384</v>
      </c>
      <c r="U70" t="str">
        <f>INDEX(Table727[],MATCH(Table2426[[#This Row],[Team]],Table727[City],0),3)</f>
        <v>Josh Rosen</v>
      </c>
      <c r="V70">
        <f>INDEX(Table727[],MATCH(Table2426[[#This Row],[Team]],Table727[City],0),5)</f>
        <v>3</v>
      </c>
      <c r="W70">
        <f>INDEX(Table_0__5[],MATCH($T70,Table_0__5[Team],0),7)</f>
        <v>32</v>
      </c>
      <c r="X70">
        <f>INDEX(Table_0__6[],MATCH($T70,Table_0__6[Team],0),7)</f>
        <v>29</v>
      </c>
      <c r="Y70">
        <f>INDEX(Table_0__7[],MATCH($T70,Table_0__7[Team],0),7)</f>
        <v>31</v>
      </c>
      <c r="Z70">
        <f>INDEX(Table_0__8[],MATCH($T70,Table_0__8[Team],0),7)</f>
        <v>31</v>
      </c>
      <c r="AA70">
        <f>INDEX(Table_0__9[],MATCH($T70,Table_0__9[Team],0),7)</f>
        <v>28</v>
      </c>
      <c r="AB70">
        <f>INDEX(Table_0__10[],MATCH($T70,Table_0__10[Team],0),7)</f>
        <v>32</v>
      </c>
      <c r="AC70">
        <f>INDEX(Table_0__11[],MATCH($T70,Table_0__11[Team],0),7)</f>
        <v>32</v>
      </c>
      <c r="AD70">
        <f>INDEX(Table_0__12[],MATCH($T70,Table_0__12[Team],0),7)</f>
        <v>32</v>
      </c>
      <c r="AE70">
        <f>INDEX(Table_0__13[],MATCH($T70,Table_0__13[Team],0),7)</f>
        <v>32</v>
      </c>
      <c r="AF70">
        <f>INDEX(Table_0__14[],MATCH($T70,Table_0__14[Team],0),7)</f>
        <v>32</v>
      </c>
      <c r="AG70">
        <f>INDEX(Table_0__15[],MATCH(T70,Table_0__15[Team],0),7)</f>
        <v>32</v>
      </c>
      <c r="AH70">
        <f>INDEX(Table_0__16[],MATCH($T70,Table_0__16[Team],0),7)</f>
        <v>22</v>
      </c>
      <c r="AI70">
        <f>INDEX(Table_0__17[],MATCH($T70,Table_0__17[Team],0),7)</f>
        <v>13</v>
      </c>
      <c r="AJ70">
        <f>INDEX(Table_0__18[],MATCH($T70,Table_0__18[Team],0),7)</f>
        <v>23</v>
      </c>
      <c r="AK70">
        <f>Table2426[[#This Row],[Avg Scoring Margin]]*$W$37+Table2426[[#This Row],[Y per Point]]*$X$37+Table2426[[#This Row],[Passing Yd %]]*$AJ$37+Table2426[[#This Row],[Passing Play %]]*$AI$37+Table2426[[#This Row],[Passing 1st %]]*$AH$37+Table2426[[#This Row],[1st per Game]]*$AG$37+Table2426[[#This Row],[YPC]]*$AF$37+Table2426[[#This Row],[YPA]]*$AE$37+Table2426[[#This Row],[YPG]]*$AD$37+Table2426[[#This Row],[Points per Play]]*$Y$37+Table2426[[#This Row],[Y per Point Margin]]*$AA$37+Table2426[[#This Row],[Time of Poss. %]]*$AB$37+Table2426[[#This Row],[1st per Play]]*$AC$37+Table2426[[#This Row],[PpP Margin]]*$Z$37</f>
        <v>30.750138242440251</v>
      </c>
    </row>
    <row r="71" spans="1:37" ht="16.5" thickBot="1" x14ac:dyDescent="0.3">
      <c r="S71" s="140" t="s">
        <v>430</v>
      </c>
      <c r="T71" s="140"/>
    </row>
    <row r="72" spans="1:37" x14ac:dyDescent="0.25">
      <c r="O72" s="51"/>
      <c r="P72" s="51" t="s">
        <v>246</v>
      </c>
      <c r="S72" s="51"/>
      <c r="T72" s="51" t="s">
        <v>246</v>
      </c>
      <c r="AJ72" s="51"/>
      <c r="AK72" s="51" t="s">
        <v>246</v>
      </c>
    </row>
    <row r="73" spans="1:37" ht="16.5" thickBot="1" x14ac:dyDescent="0.3">
      <c r="A73">
        <v>2018</v>
      </c>
      <c r="O73" t="s">
        <v>415</v>
      </c>
      <c r="P73">
        <v>-0.48931979134527825</v>
      </c>
      <c r="S73" t="s">
        <v>116</v>
      </c>
      <c r="T73">
        <v>-0.87738448874721697</v>
      </c>
      <c r="U73">
        <f>SUM(U74:U88)</f>
        <v>-1.0000024815452779</v>
      </c>
      <c r="V73">
        <f>SUM(V74:V88)</f>
        <v>0.67278087390098595</v>
      </c>
      <c r="Z73" t="s">
        <v>325</v>
      </c>
      <c r="AJ73" t="s">
        <v>415</v>
      </c>
      <c r="AK73">
        <v>-0.80167684261665739</v>
      </c>
    </row>
    <row r="74" spans="1:37" ht="16.5" thickBot="1" x14ac:dyDescent="0.3">
      <c r="A74" t="s">
        <v>139</v>
      </c>
      <c r="B74" t="s">
        <v>429</v>
      </c>
      <c r="C74" t="s">
        <v>495</v>
      </c>
      <c r="D74" t="s">
        <v>496</v>
      </c>
      <c r="E74" t="s">
        <v>246</v>
      </c>
      <c r="G74" s="51"/>
      <c r="H74" s="51" t="s">
        <v>246</v>
      </c>
      <c r="O74" t="s">
        <v>419</v>
      </c>
      <c r="P74">
        <v>-0.48813212194880917</v>
      </c>
      <c r="S74" t="s">
        <v>415</v>
      </c>
      <c r="T74">
        <v>-0.80167684261665739</v>
      </c>
      <c r="U74">
        <v>-9.967973062237967E-2</v>
      </c>
      <c r="V74">
        <f t="shared" ref="V74:V87" si="0">T74*U74</f>
        <v>7.9910931718228273E-2</v>
      </c>
      <c r="W74">
        <f>-U74</f>
        <v>9.967973062237967E-2</v>
      </c>
      <c r="X74">
        <v>9.967973062237967E-2</v>
      </c>
      <c r="AJ74" t="s">
        <v>420</v>
      </c>
      <c r="AK74">
        <v>-0.79692616503078084</v>
      </c>
    </row>
    <row r="75" spans="1:37" x14ac:dyDescent="0.25">
      <c r="A75" t="s">
        <v>37</v>
      </c>
      <c r="B75" t="s">
        <v>363</v>
      </c>
      <c r="C75" t="s">
        <v>457</v>
      </c>
      <c r="E75">
        <v>13</v>
      </c>
      <c r="G75" t="s">
        <v>415</v>
      </c>
      <c r="H75">
        <v>-0.48931979134527825</v>
      </c>
      <c r="O75" t="s">
        <v>423</v>
      </c>
      <c r="P75">
        <v>-0.48813212194880917</v>
      </c>
      <c r="S75" t="s">
        <v>420</v>
      </c>
      <c r="T75">
        <v>-0.79692616503078084</v>
      </c>
      <c r="U75">
        <v>-9.936028877450194E-2</v>
      </c>
      <c r="V75">
        <f t="shared" si="0"/>
        <v>7.9182813889414769E-2</v>
      </c>
      <c r="W75">
        <f t="shared" ref="W75:W86" si="1">-U75</f>
        <v>9.936028877450194E-2</v>
      </c>
      <c r="X75">
        <v>9.936028877450194E-2</v>
      </c>
      <c r="Z75" s="53" t="s">
        <v>326</v>
      </c>
      <c r="AA75" s="53"/>
      <c r="AJ75" t="s">
        <v>116</v>
      </c>
      <c r="AK75">
        <v>-0.79410637726640665</v>
      </c>
    </row>
    <row r="76" spans="1:37" x14ac:dyDescent="0.25">
      <c r="A76" t="s">
        <v>33</v>
      </c>
      <c r="B76" t="s">
        <v>364</v>
      </c>
      <c r="C76" t="s">
        <v>217</v>
      </c>
      <c r="E76">
        <v>13</v>
      </c>
      <c r="G76" t="s">
        <v>419</v>
      </c>
      <c r="H76">
        <v>-0.48813212194880917</v>
      </c>
      <c r="O76" t="s">
        <v>116</v>
      </c>
      <c r="P76">
        <v>-0.47684209747863016</v>
      </c>
      <c r="S76" t="s">
        <v>419</v>
      </c>
      <c r="T76">
        <v>-0.78623714046255877</v>
      </c>
      <c r="U76">
        <v>-9.8627430305522623E-2</v>
      </c>
      <c r="V76">
        <f t="shared" si="0"/>
        <v>7.7544548774584415E-2</v>
      </c>
      <c r="W76">
        <f t="shared" si="1"/>
        <v>9.8627430305522623E-2</v>
      </c>
      <c r="X76">
        <v>9.8627430305522623E-2</v>
      </c>
      <c r="Z76" t="s">
        <v>327</v>
      </c>
      <c r="AA76">
        <v>0.82098548007191541</v>
      </c>
      <c r="AJ76" t="s">
        <v>419</v>
      </c>
      <c r="AK76">
        <v>-0.78623714046255877</v>
      </c>
    </row>
    <row r="77" spans="1:37" x14ac:dyDescent="0.25">
      <c r="A77" t="s">
        <v>27</v>
      </c>
      <c r="B77" t="s">
        <v>389</v>
      </c>
      <c r="C77" t="s">
        <v>450</v>
      </c>
      <c r="E77">
        <v>12</v>
      </c>
      <c r="G77" t="s">
        <v>423</v>
      </c>
      <c r="H77">
        <v>-0.48813212194880917</v>
      </c>
      <c r="O77" t="s">
        <v>414</v>
      </c>
      <c r="P77">
        <v>-0.45606504824414285</v>
      </c>
      <c r="S77" t="s">
        <v>421</v>
      </c>
      <c r="T77">
        <v>-0.77198510770492934</v>
      </c>
      <c r="U77">
        <v>-9.7618716392322405E-2</v>
      </c>
      <c r="V77">
        <f t="shared" si="0"/>
        <v>7.5360195288143958E-2</v>
      </c>
      <c r="W77">
        <f t="shared" si="1"/>
        <v>9.7618716392322405E-2</v>
      </c>
      <c r="X77">
        <v>9.7618716392322405E-2</v>
      </c>
      <c r="Z77" t="s">
        <v>328</v>
      </c>
      <c r="AA77">
        <v>0.67401715848891341</v>
      </c>
      <c r="AJ77" t="s">
        <v>421</v>
      </c>
      <c r="AK77">
        <v>-0.77198510770492934</v>
      </c>
    </row>
    <row r="78" spans="1:37" x14ac:dyDescent="0.25">
      <c r="A78" t="s">
        <v>23</v>
      </c>
      <c r="B78" t="s">
        <v>373</v>
      </c>
      <c r="C78" t="s">
        <v>453</v>
      </c>
      <c r="E78">
        <v>12</v>
      </c>
      <c r="G78" t="s">
        <v>116</v>
      </c>
      <c r="H78">
        <v>-0.47684209747863016</v>
      </c>
      <c r="O78" t="s">
        <v>420</v>
      </c>
      <c r="P78">
        <v>-0.39311857023127939</v>
      </c>
      <c r="S78" t="s">
        <v>423</v>
      </c>
      <c r="T78">
        <v>-0.7327920176214483</v>
      </c>
      <c r="U78">
        <v>-9.4642438144379101E-2</v>
      </c>
      <c r="V78">
        <f t="shared" si="0"/>
        <v>6.9353223200432676E-2</v>
      </c>
      <c r="W78">
        <f t="shared" si="1"/>
        <v>9.4642438144379101E-2</v>
      </c>
      <c r="X78">
        <v>9.4642438144379101E-2</v>
      </c>
      <c r="Z78" t="s">
        <v>329</v>
      </c>
      <c r="AA78">
        <v>0.66315106377187727</v>
      </c>
      <c r="AJ78" t="s">
        <v>423</v>
      </c>
      <c r="AK78">
        <v>-0.7327920176214483</v>
      </c>
    </row>
    <row r="79" spans="1:37" x14ac:dyDescent="0.25">
      <c r="A79" t="s">
        <v>24</v>
      </c>
      <c r="B79" t="s">
        <v>367</v>
      </c>
      <c r="C79" t="s">
        <v>459</v>
      </c>
      <c r="D79" t="s">
        <v>440</v>
      </c>
      <c r="E79">
        <v>12</v>
      </c>
      <c r="G79" t="s">
        <v>414</v>
      </c>
      <c r="H79">
        <v>-0.45606504824414285</v>
      </c>
      <c r="O79" t="s">
        <v>413</v>
      </c>
      <c r="P79">
        <v>-0.33967344739016891</v>
      </c>
      <c r="S79" t="s">
        <v>422</v>
      </c>
      <c r="T79">
        <v>-0.67222087840152311</v>
      </c>
      <c r="U79">
        <v>-8.9360094000502849E-2</v>
      </c>
      <c r="V79">
        <f t="shared" si="0"/>
        <v>6.0069720883060701E-2</v>
      </c>
      <c r="W79">
        <f t="shared" si="1"/>
        <v>8.9360094000502849E-2</v>
      </c>
      <c r="X79">
        <v>8.9360094000502849E-2</v>
      </c>
      <c r="Z79" t="s">
        <v>330</v>
      </c>
      <c r="AA79">
        <v>1.6804244596499387</v>
      </c>
      <c r="AJ79" t="s">
        <v>422</v>
      </c>
      <c r="AK79">
        <v>-0.67222087840152311</v>
      </c>
    </row>
    <row r="80" spans="1:37" ht="16.5" thickBot="1" x14ac:dyDescent="0.3">
      <c r="A80" t="s">
        <v>13</v>
      </c>
      <c r="B80" t="s">
        <v>362</v>
      </c>
      <c r="C80" t="s">
        <v>219</v>
      </c>
      <c r="E80">
        <v>11</v>
      </c>
      <c r="G80" t="s">
        <v>420</v>
      </c>
      <c r="H80">
        <v>-0.39311857023127939</v>
      </c>
      <c r="O80" t="s">
        <v>416</v>
      </c>
      <c r="P80">
        <v>-0.33135976161488506</v>
      </c>
      <c r="S80" t="s">
        <v>426</v>
      </c>
      <c r="T80">
        <v>-0.61877575556041253</v>
      </c>
      <c r="U80">
        <v>-8.3840381338024059E-2</v>
      </c>
      <c r="V80">
        <f t="shared" si="0"/>
        <v>5.1878395308908948E-2</v>
      </c>
      <c r="W80">
        <f t="shared" si="1"/>
        <v>8.3840381338024059E-2</v>
      </c>
      <c r="X80">
        <v>8.3840381338024059E-2</v>
      </c>
      <c r="Z80" s="50" t="s">
        <v>331</v>
      </c>
      <c r="AA80" s="50">
        <v>32</v>
      </c>
      <c r="AJ80" t="s">
        <v>426</v>
      </c>
      <c r="AK80">
        <v>-0.61877575556041253</v>
      </c>
    </row>
    <row r="81" spans="1:37" x14ac:dyDescent="0.25">
      <c r="A81" t="s">
        <v>20</v>
      </c>
      <c r="B81" t="s">
        <v>377</v>
      </c>
      <c r="C81" t="s">
        <v>452</v>
      </c>
      <c r="E81">
        <v>11</v>
      </c>
      <c r="G81" t="s">
        <v>413</v>
      </c>
      <c r="H81">
        <v>-0.33967344739016891</v>
      </c>
      <c r="O81" t="s">
        <v>421</v>
      </c>
      <c r="P81">
        <v>-0.27078862239495982</v>
      </c>
      <c r="S81" t="s">
        <v>414</v>
      </c>
      <c r="T81">
        <v>-0.59027169004515367</v>
      </c>
      <c r="U81">
        <v>-8.0487831514321331E-2</v>
      </c>
      <c r="V81">
        <f t="shared" si="0"/>
        <v>4.7509688336028033E-2</v>
      </c>
      <c r="W81">
        <f t="shared" si="1"/>
        <v>8.0487831514321331E-2</v>
      </c>
      <c r="X81">
        <v>8.0487831514321331E-2</v>
      </c>
      <c r="AJ81" t="s">
        <v>414</v>
      </c>
      <c r="AK81">
        <v>-0.59027169004515367</v>
      </c>
    </row>
    <row r="82" spans="1:37" ht="16.5" thickBot="1" x14ac:dyDescent="0.3">
      <c r="A82" t="s">
        <v>18</v>
      </c>
      <c r="B82" t="s">
        <v>390</v>
      </c>
      <c r="C82" t="s">
        <v>462</v>
      </c>
      <c r="E82">
        <v>10</v>
      </c>
      <c r="G82" t="s">
        <v>416</v>
      </c>
      <c r="H82">
        <v>-0.33135976161488506</v>
      </c>
      <c r="O82" t="s">
        <v>426</v>
      </c>
      <c r="P82">
        <v>-0.24822290386204651</v>
      </c>
      <c r="S82" t="s">
        <v>416</v>
      </c>
      <c r="T82">
        <v>-0.57483198789105505</v>
      </c>
      <c r="U82">
        <v>-7.8533043294973973E-2</v>
      </c>
      <c r="V82">
        <f t="shared" si="0"/>
        <v>4.5143305392384182E-2</v>
      </c>
      <c r="W82">
        <f t="shared" si="1"/>
        <v>7.8533043294973973E-2</v>
      </c>
      <c r="X82">
        <v>7.8533043294973973E-2</v>
      </c>
      <c r="Z82" t="s">
        <v>332</v>
      </c>
      <c r="AJ82" t="s">
        <v>416</v>
      </c>
      <c r="AK82">
        <v>-0.57483198789105505</v>
      </c>
    </row>
    <row r="83" spans="1:37" x14ac:dyDescent="0.25">
      <c r="A83" t="s">
        <v>32</v>
      </c>
      <c r="B83" t="s">
        <v>374</v>
      </c>
      <c r="C83" t="s">
        <v>454</v>
      </c>
      <c r="E83">
        <v>10</v>
      </c>
      <c r="G83" t="s">
        <v>421</v>
      </c>
      <c r="H83">
        <v>-0.27078862239495982</v>
      </c>
      <c r="O83" t="s">
        <v>422</v>
      </c>
      <c r="P83">
        <v>-0.20902981377856547</v>
      </c>
      <c r="S83" t="s">
        <v>413</v>
      </c>
      <c r="T83">
        <v>-0.545140252979327</v>
      </c>
      <c r="U83">
        <v>-7.4462615336973181E-2</v>
      </c>
      <c r="V83">
        <f t="shared" si="0"/>
        <v>4.0592568962299874E-2</v>
      </c>
      <c r="W83">
        <f t="shared" si="1"/>
        <v>7.4462615336973181E-2</v>
      </c>
      <c r="X83">
        <v>7.4462615336973181E-2</v>
      </c>
      <c r="Z83" s="51"/>
      <c r="AA83" s="51" t="s">
        <v>336</v>
      </c>
      <c r="AB83" s="51" t="s">
        <v>337</v>
      </c>
      <c r="AC83" s="51" t="s">
        <v>338</v>
      </c>
      <c r="AD83" s="51" t="s">
        <v>339</v>
      </c>
      <c r="AE83" s="51" t="s">
        <v>340</v>
      </c>
      <c r="AJ83" t="s">
        <v>413</v>
      </c>
      <c r="AK83">
        <v>-0.545140252979327</v>
      </c>
    </row>
    <row r="84" spans="1:37" x14ac:dyDescent="0.25">
      <c r="A84" t="s">
        <v>10</v>
      </c>
      <c r="B84" t="s">
        <v>369</v>
      </c>
      <c r="C84" t="s">
        <v>435</v>
      </c>
      <c r="D84" t="s">
        <v>443</v>
      </c>
      <c r="E84">
        <v>10</v>
      </c>
      <c r="G84" t="s">
        <v>426</v>
      </c>
      <c r="H84">
        <v>-0.24822290386204651</v>
      </c>
      <c r="O84" t="s">
        <v>424</v>
      </c>
      <c r="P84">
        <v>-0.20309146679621987</v>
      </c>
      <c r="S84" t="s">
        <v>417</v>
      </c>
      <c r="T84">
        <v>-0.49050746074174739</v>
      </c>
      <c r="U84">
        <v>-6.5685471699498177E-2</v>
      </c>
      <c r="V84">
        <f t="shared" si="0"/>
        <v>3.2219213930944762E-2</v>
      </c>
      <c r="W84">
        <f t="shared" si="1"/>
        <v>6.5685471699498177E-2</v>
      </c>
      <c r="X84">
        <v>6.5685471699498177E-2</v>
      </c>
      <c r="Z84" t="s">
        <v>53</v>
      </c>
      <c r="AA84">
        <v>1</v>
      </c>
      <c r="AB84">
        <v>175.16020906230636</v>
      </c>
      <c r="AC84">
        <v>175.16020906230636</v>
      </c>
      <c r="AD84">
        <v>62.02938369680939</v>
      </c>
      <c r="AE84">
        <v>8.6496678256067966E-9</v>
      </c>
      <c r="AJ84" t="s">
        <v>417</v>
      </c>
      <c r="AK84">
        <v>-0.49050746074174739</v>
      </c>
    </row>
    <row r="85" spans="1:37" x14ac:dyDescent="0.25">
      <c r="A85" t="s">
        <v>39</v>
      </c>
      <c r="B85" t="s">
        <v>372</v>
      </c>
      <c r="C85" t="s">
        <v>449</v>
      </c>
      <c r="E85">
        <v>10</v>
      </c>
      <c r="G85" t="s">
        <v>422</v>
      </c>
      <c r="H85">
        <v>-0.20902981377856547</v>
      </c>
      <c r="O85" t="s">
        <v>417</v>
      </c>
      <c r="P85">
        <v>-0.19834078921034337</v>
      </c>
      <c r="S85" t="s">
        <v>424</v>
      </c>
      <c r="T85">
        <v>-0.37174052109483519</v>
      </c>
      <c r="U85">
        <v>-3.7704440100657842E-2</v>
      </c>
      <c r="V85">
        <f t="shared" si="0"/>
        <v>1.4016268210607545E-2</v>
      </c>
      <c r="W85">
        <f t="shared" si="1"/>
        <v>3.7704440100657842E-2</v>
      </c>
      <c r="X85">
        <v>3.7704440100657842E-2</v>
      </c>
      <c r="Z85" t="s">
        <v>333</v>
      </c>
      <c r="AA85">
        <v>30</v>
      </c>
      <c r="AB85">
        <v>84.71479093769365</v>
      </c>
      <c r="AC85">
        <v>2.8238263645897885</v>
      </c>
      <c r="AJ85" t="s">
        <v>424</v>
      </c>
      <c r="AK85">
        <v>-0.37174052109483519</v>
      </c>
    </row>
    <row r="86" spans="1:37" ht="16.5" thickBot="1" x14ac:dyDescent="0.3">
      <c r="A86" t="s">
        <v>31</v>
      </c>
      <c r="B86" t="s">
        <v>361</v>
      </c>
      <c r="C86" t="s">
        <v>446</v>
      </c>
      <c r="E86">
        <v>9</v>
      </c>
      <c r="G86" t="s">
        <v>424</v>
      </c>
      <c r="H86">
        <v>-0.20309146679621987</v>
      </c>
      <c r="O86" t="s">
        <v>425</v>
      </c>
      <c r="P86">
        <v>-8.3136857752838536E-2</v>
      </c>
      <c r="S86" t="s">
        <v>425</v>
      </c>
      <c r="T86">
        <v>-0.28028997756671281</v>
      </c>
      <c r="U86">
        <v>-2.1220495856786392E-11</v>
      </c>
      <c r="V86">
        <f t="shared" si="0"/>
        <v>5.9478923076531802E-12</v>
      </c>
      <c r="W86">
        <f t="shared" si="1"/>
        <v>2.1220495856786392E-11</v>
      </c>
      <c r="X86">
        <v>2.1220495856786392E-11</v>
      </c>
      <c r="Z86" s="50" t="s">
        <v>334</v>
      </c>
      <c r="AA86" s="50">
        <v>31</v>
      </c>
      <c r="AB86" s="50">
        <v>259.875</v>
      </c>
      <c r="AC86" s="50"/>
      <c r="AD86" s="50"/>
      <c r="AE86" s="50"/>
      <c r="AJ86" t="s">
        <v>425</v>
      </c>
      <c r="AK86">
        <v>-0.28028997756671281</v>
      </c>
    </row>
    <row r="87" spans="1:37" ht="16.5" thickBot="1" x14ac:dyDescent="0.3">
      <c r="A87" t="s">
        <v>12</v>
      </c>
      <c r="B87" t="s">
        <v>365</v>
      </c>
      <c r="C87" t="s">
        <v>463</v>
      </c>
      <c r="E87">
        <v>9</v>
      </c>
      <c r="G87" t="s">
        <v>417</v>
      </c>
      <c r="H87">
        <v>-0.19834078921034337</v>
      </c>
      <c r="O87" t="s">
        <v>418</v>
      </c>
      <c r="P87">
        <v>-4.8694445255234003E-2</v>
      </c>
      <c r="S87" t="s">
        <v>418</v>
      </c>
      <c r="T87">
        <v>-2.0190379739975076E-2</v>
      </c>
      <c r="U87">
        <v>0</v>
      </c>
      <c r="V87">
        <f t="shared" si="0"/>
        <v>0</v>
      </c>
      <c r="W87">
        <f>-U87</f>
        <v>0</v>
      </c>
      <c r="X87">
        <v>0</v>
      </c>
      <c r="AJ87" t="s">
        <v>418</v>
      </c>
      <c r="AK87">
        <v>-2.0190379739975076E-2</v>
      </c>
    </row>
    <row r="88" spans="1:37" ht="16.5" thickBot="1" x14ac:dyDescent="0.3">
      <c r="A88" t="s">
        <v>17</v>
      </c>
      <c r="B88" t="s">
        <v>380</v>
      </c>
      <c r="C88" t="s">
        <v>441</v>
      </c>
      <c r="E88">
        <v>9</v>
      </c>
      <c r="G88" t="s">
        <v>425</v>
      </c>
      <c r="H88">
        <v>-8.3136857752838536E-2</v>
      </c>
      <c r="O88" s="50" t="s">
        <v>246</v>
      </c>
      <c r="P88" s="50">
        <v>1</v>
      </c>
      <c r="S88" s="50" t="s">
        <v>246</v>
      </c>
      <c r="T88" s="50">
        <v>1</v>
      </c>
      <c r="Z88" s="51"/>
      <c r="AA88" s="51" t="s">
        <v>341</v>
      </c>
      <c r="AB88" s="51" t="s">
        <v>330</v>
      </c>
      <c r="AC88" s="51" t="s">
        <v>342</v>
      </c>
      <c r="AD88" s="51" t="s">
        <v>343</v>
      </c>
      <c r="AE88" s="51" t="s">
        <v>344</v>
      </c>
      <c r="AF88" s="51" t="s">
        <v>345</v>
      </c>
      <c r="AG88" s="51" t="s">
        <v>346</v>
      </c>
      <c r="AH88" s="51" t="s">
        <v>347</v>
      </c>
      <c r="AJ88" s="50" t="s">
        <v>246</v>
      </c>
      <c r="AK88" s="50">
        <v>1</v>
      </c>
    </row>
    <row r="89" spans="1:37" x14ac:dyDescent="0.25">
      <c r="A89" t="s">
        <v>25</v>
      </c>
      <c r="B89" t="s">
        <v>370</v>
      </c>
      <c r="C89" t="s">
        <v>461</v>
      </c>
      <c r="D89" t="s">
        <v>460</v>
      </c>
      <c r="E89">
        <v>8</v>
      </c>
      <c r="G89" t="s">
        <v>418</v>
      </c>
      <c r="H89">
        <v>-4.8694445255234003E-2</v>
      </c>
      <c r="Z89" t="s">
        <v>335</v>
      </c>
      <c r="AA89">
        <v>13.477652165423589</v>
      </c>
      <c r="AB89">
        <v>0.76358566286384832</v>
      </c>
      <c r="AC89">
        <v>17.650478290641676</v>
      </c>
      <c r="AD89">
        <v>2.1559266498631256E-17</v>
      </c>
      <c r="AE89">
        <v>11.918202198130228</v>
      </c>
      <c r="AF89">
        <v>15.037102132716949</v>
      </c>
      <c r="AG89">
        <v>11.918202198130228</v>
      </c>
      <c r="AH89">
        <v>15.037102132716949</v>
      </c>
    </row>
    <row r="90" spans="1:37" ht="16.5" thickBot="1" x14ac:dyDescent="0.3">
      <c r="A90" t="s">
        <v>9</v>
      </c>
      <c r="B90" t="s">
        <v>172</v>
      </c>
      <c r="C90" t="s">
        <v>215</v>
      </c>
      <c r="E90">
        <v>7</v>
      </c>
      <c r="G90" s="50" t="s">
        <v>246</v>
      </c>
      <c r="H90" s="50">
        <v>1</v>
      </c>
      <c r="Z90" s="50" t="s">
        <v>116</v>
      </c>
      <c r="AA90" s="50">
        <v>-0.33576596468601583</v>
      </c>
      <c r="AB90" s="50">
        <v>4.2632218997705723E-2</v>
      </c>
      <c r="AC90" s="50">
        <v>-7.8758735196046272</v>
      </c>
      <c r="AD90" s="50">
        <v>8.6496678256067966E-9</v>
      </c>
      <c r="AE90" s="50">
        <v>-0.42283257129603258</v>
      </c>
      <c r="AF90" s="50">
        <v>-0.24869935807599908</v>
      </c>
      <c r="AG90" s="50">
        <v>-0.42283257129603258</v>
      </c>
      <c r="AH90" s="50">
        <v>-0.24869935807599908</v>
      </c>
    </row>
    <row r="91" spans="1:37" x14ac:dyDescent="0.25">
      <c r="A91" t="s">
        <v>16</v>
      </c>
      <c r="B91" t="s">
        <v>388</v>
      </c>
      <c r="C91" t="s">
        <v>438</v>
      </c>
      <c r="D91" t="s">
        <v>445</v>
      </c>
      <c r="E91">
        <v>7</v>
      </c>
    </row>
    <row r="92" spans="1:37" x14ac:dyDescent="0.25">
      <c r="A92" t="s">
        <v>34</v>
      </c>
      <c r="B92" t="s">
        <v>375</v>
      </c>
      <c r="C92" t="s">
        <v>220</v>
      </c>
      <c r="E92">
        <v>7</v>
      </c>
    </row>
    <row r="93" spans="1:37" x14ac:dyDescent="0.25">
      <c r="A93" t="s">
        <v>35</v>
      </c>
      <c r="B93" t="s">
        <v>371</v>
      </c>
      <c r="C93" t="s">
        <v>451</v>
      </c>
      <c r="E93">
        <v>7</v>
      </c>
      <c r="Z93" t="s">
        <v>325</v>
      </c>
    </row>
    <row r="94" spans="1:37" ht="16.5" thickBot="1" x14ac:dyDescent="0.3">
      <c r="A94" t="s">
        <v>30</v>
      </c>
      <c r="B94" t="s">
        <v>376</v>
      </c>
      <c r="C94" t="s">
        <v>440</v>
      </c>
      <c r="D94" t="s">
        <v>460</v>
      </c>
      <c r="E94">
        <v>7</v>
      </c>
    </row>
    <row r="95" spans="1:37" x14ac:dyDescent="0.25">
      <c r="A95" t="s">
        <v>11</v>
      </c>
      <c r="B95" t="s">
        <v>385</v>
      </c>
      <c r="C95" t="s">
        <v>442</v>
      </c>
      <c r="D95" t="s">
        <v>431</v>
      </c>
      <c r="E95">
        <v>6</v>
      </c>
      <c r="F95" s="92">
        <v>1</v>
      </c>
      <c r="G95" s="92">
        <v>6</v>
      </c>
      <c r="H95" s="92">
        <v>3</v>
      </c>
      <c r="I95" s="92">
        <v>1</v>
      </c>
      <c r="J95" s="92">
        <v>5</v>
      </c>
      <c r="K95" s="92">
        <v>17</v>
      </c>
      <c r="L95" s="92">
        <v>1</v>
      </c>
      <c r="M95" s="92">
        <v>1</v>
      </c>
      <c r="N95" s="92">
        <v>8</v>
      </c>
      <c r="O95" s="92">
        <v>13</v>
      </c>
      <c r="P95" s="92">
        <v>1</v>
      </c>
      <c r="Q95" s="92">
        <v>2</v>
      </c>
      <c r="R95" s="92">
        <v>5</v>
      </c>
      <c r="S95" s="92">
        <v>2</v>
      </c>
      <c r="Z95" s="53" t="s">
        <v>326</v>
      </c>
      <c r="AA95" s="53"/>
    </row>
    <row r="96" spans="1:37" x14ac:dyDescent="0.25">
      <c r="A96" t="s">
        <v>14</v>
      </c>
      <c r="B96" t="s">
        <v>387</v>
      </c>
      <c r="C96" t="s">
        <v>439</v>
      </c>
      <c r="E96">
        <v>6</v>
      </c>
      <c r="F96">
        <v>2</v>
      </c>
      <c r="G96">
        <v>3</v>
      </c>
      <c r="H96">
        <v>4</v>
      </c>
      <c r="I96">
        <v>4</v>
      </c>
      <c r="J96">
        <v>3</v>
      </c>
      <c r="K96">
        <v>1</v>
      </c>
      <c r="L96">
        <v>7</v>
      </c>
      <c r="M96">
        <v>5</v>
      </c>
      <c r="N96">
        <v>4</v>
      </c>
      <c r="O96">
        <v>8</v>
      </c>
      <c r="P96">
        <v>6</v>
      </c>
      <c r="Q96">
        <v>15</v>
      </c>
      <c r="R96">
        <v>18</v>
      </c>
      <c r="S96">
        <v>7</v>
      </c>
      <c r="Z96" t="s">
        <v>327</v>
      </c>
      <c r="AA96">
        <v>0.97766994200020396</v>
      </c>
    </row>
    <row r="97" spans="1:34" x14ac:dyDescent="0.25">
      <c r="A97" t="s">
        <v>21</v>
      </c>
      <c r="B97" t="s">
        <v>386</v>
      </c>
      <c r="C97" t="s">
        <v>460</v>
      </c>
      <c r="D97" t="s">
        <v>443</v>
      </c>
      <c r="E97">
        <v>6</v>
      </c>
      <c r="F97" s="92">
        <v>5</v>
      </c>
      <c r="G97" s="92">
        <v>1</v>
      </c>
      <c r="H97" s="92">
        <v>2</v>
      </c>
      <c r="I97" s="92">
        <v>6</v>
      </c>
      <c r="J97" s="92">
        <v>6</v>
      </c>
      <c r="K97" s="92">
        <v>16</v>
      </c>
      <c r="L97" s="92">
        <v>5</v>
      </c>
      <c r="M97" s="92">
        <v>10</v>
      </c>
      <c r="N97" s="92">
        <v>2</v>
      </c>
      <c r="O97" s="92">
        <v>4</v>
      </c>
      <c r="P97" s="92">
        <v>9</v>
      </c>
      <c r="Q97" s="92">
        <v>9</v>
      </c>
      <c r="R97" s="92">
        <v>12</v>
      </c>
      <c r="S97" s="92">
        <v>14</v>
      </c>
      <c r="Z97" t="s">
        <v>328</v>
      </c>
      <c r="AA97">
        <v>0.95583851549068211</v>
      </c>
    </row>
    <row r="98" spans="1:34" x14ac:dyDescent="0.25">
      <c r="A98" t="s">
        <v>28</v>
      </c>
      <c r="B98" t="s">
        <v>368</v>
      </c>
      <c r="C98" t="s">
        <v>456</v>
      </c>
      <c r="E98">
        <v>6</v>
      </c>
      <c r="F98">
        <v>4</v>
      </c>
      <c r="G98">
        <v>2</v>
      </c>
      <c r="H98">
        <v>5</v>
      </c>
      <c r="I98">
        <v>3</v>
      </c>
      <c r="J98">
        <v>1</v>
      </c>
      <c r="K98">
        <v>12</v>
      </c>
      <c r="L98">
        <v>15</v>
      </c>
      <c r="M98">
        <v>4</v>
      </c>
      <c r="N98">
        <v>1</v>
      </c>
      <c r="O98">
        <v>5</v>
      </c>
      <c r="P98">
        <v>8</v>
      </c>
      <c r="Q98">
        <v>6</v>
      </c>
      <c r="R98">
        <v>25</v>
      </c>
      <c r="S98">
        <v>12</v>
      </c>
      <c r="Z98" t="s">
        <v>329</v>
      </c>
      <c r="AA98">
        <v>0.91947023413006734</v>
      </c>
    </row>
    <row r="99" spans="1:34" x14ac:dyDescent="0.25">
      <c r="A99" t="s">
        <v>26</v>
      </c>
      <c r="B99" t="s">
        <v>381</v>
      </c>
      <c r="C99" t="s">
        <v>218</v>
      </c>
      <c r="E99">
        <v>6</v>
      </c>
      <c r="F99" s="92">
        <v>7</v>
      </c>
      <c r="G99" s="92">
        <v>7</v>
      </c>
      <c r="H99" s="92">
        <v>1</v>
      </c>
      <c r="I99" s="92">
        <v>7</v>
      </c>
      <c r="J99" s="92">
        <v>13</v>
      </c>
      <c r="K99" s="92">
        <v>27</v>
      </c>
      <c r="L99" s="92">
        <v>3</v>
      </c>
      <c r="M99" s="92">
        <v>8</v>
      </c>
      <c r="N99" s="92">
        <v>10</v>
      </c>
      <c r="O99" s="92">
        <v>3</v>
      </c>
      <c r="P99" s="92">
        <v>5</v>
      </c>
      <c r="Q99" s="92">
        <v>18</v>
      </c>
      <c r="R99" s="92">
        <v>13</v>
      </c>
      <c r="S99" s="92">
        <v>10</v>
      </c>
      <c r="Z99" t="s">
        <v>330</v>
      </c>
      <c r="AA99">
        <v>0.8216363080806568</v>
      </c>
    </row>
    <row r="100" spans="1:34" ht="16.5" thickBot="1" x14ac:dyDescent="0.3">
      <c r="A100" t="s">
        <v>36</v>
      </c>
      <c r="B100" t="s">
        <v>378</v>
      </c>
      <c r="C100" t="s">
        <v>444</v>
      </c>
      <c r="D100" t="s">
        <v>437</v>
      </c>
      <c r="E100">
        <v>5</v>
      </c>
      <c r="F100">
        <v>9</v>
      </c>
      <c r="G100">
        <v>19</v>
      </c>
      <c r="H100">
        <v>13</v>
      </c>
      <c r="I100">
        <v>10</v>
      </c>
      <c r="J100">
        <v>20</v>
      </c>
      <c r="K100">
        <v>11</v>
      </c>
      <c r="L100">
        <v>18</v>
      </c>
      <c r="M100">
        <v>2</v>
      </c>
      <c r="N100">
        <v>5</v>
      </c>
      <c r="O100">
        <v>2</v>
      </c>
      <c r="P100">
        <v>7</v>
      </c>
      <c r="Q100">
        <v>7</v>
      </c>
      <c r="R100">
        <v>6</v>
      </c>
      <c r="S100">
        <v>3</v>
      </c>
      <c r="Z100" s="50" t="s">
        <v>331</v>
      </c>
      <c r="AA100" s="50">
        <v>32</v>
      </c>
    </row>
    <row r="101" spans="1:34" x14ac:dyDescent="0.25">
      <c r="A101" t="s">
        <v>29</v>
      </c>
      <c r="B101" t="s">
        <v>391</v>
      </c>
      <c r="C101" t="s">
        <v>458</v>
      </c>
      <c r="D101" t="s">
        <v>483</v>
      </c>
      <c r="E101">
        <v>5</v>
      </c>
      <c r="F101" s="92">
        <v>3</v>
      </c>
      <c r="G101" s="92">
        <v>15</v>
      </c>
      <c r="H101" s="92">
        <v>15</v>
      </c>
      <c r="I101" s="92">
        <v>2</v>
      </c>
      <c r="J101" s="92">
        <v>4</v>
      </c>
      <c r="K101" s="92">
        <v>19</v>
      </c>
      <c r="L101" s="92">
        <v>20</v>
      </c>
      <c r="M101" s="92">
        <v>11</v>
      </c>
      <c r="N101" s="92">
        <v>3</v>
      </c>
      <c r="O101" s="92">
        <v>18</v>
      </c>
      <c r="P101" s="92">
        <v>12</v>
      </c>
      <c r="Q101" s="92">
        <v>11</v>
      </c>
      <c r="R101" s="92">
        <v>21</v>
      </c>
      <c r="S101" s="92">
        <v>16</v>
      </c>
    </row>
    <row r="102" spans="1:34" ht="16.5" thickBot="1" x14ac:dyDescent="0.3">
      <c r="A102" t="s">
        <v>19</v>
      </c>
      <c r="B102" t="s">
        <v>366</v>
      </c>
      <c r="C102" t="s">
        <v>447</v>
      </c>
      <c r="D102" t="s">
        <v>436</v>
      </c>
      <c r="E102">
        <v>5</v>
      </c>
      <c r="F102">
        <v>6</v>
      </c>
      <c r="G102">
        <v>13</v>
      </c>
      <c r="H102">
        <v>11</v>
      </c>
      <c r="I102">
        <v>5</v>
      </c>
      <c r="J102">
        <v>2</v>
      </c>
      <c r="K102">
        <v>30</v>
      </c>
      <c r="L102">
        <v>6</v>
      </c>
      <c r="M102">
        <v>14</v>
      </c>
      <c r="N102">
        <v>17</v>
      </c>
      <c r="O102">
        <v>15</v>
      </c>
      <c r="P102">
        <v>19</v>
      </c>
      <c r="Q102">
        <v>23</v>
      </c>
      <c r="R102">
        <v>10</v>
      </c>
      <c r="S102">
        <v>15</v>
      </c>
      <c r="Z102" t="s">
        <v>332</v>
      </c>
    </row>
    <row r="103" spans="1:34" x14ac:dyDescent="0.25">
      <c r="A103" t="s">
        <v>38</v>
      </c>
      <c r="B103" t="s">
        <v>379</v>
      </c>
      <c r="C103" t="s">
        <v>481</v>
      </c>
      <c r="E103">
        <v>4</v>
      </c>
      <c r="F103" s="92">
        <v>17</v>
      </c>
      <c r="G103" s="92">
        <v>14</v>
      </c>
      <c r="H103" s="92">
        <v>12</v>
      </c>
      <c r="I103" s="92">
        <v>19</v>
      </c>
      <c r="J103" s="92">
        <v>25</v>
      </c>
      <c r="K103" s="92">
        <v>13</v>
      </c>
      <c r="L103" s="92">
        <v>11</v>
      </c>
      <c r="M103" s="92">
        <v>6</v>
      </c>
      <c r="N103" s="92">
        <v>7</v>
      </c>
      <c r="O103" s="92">
        <v>6</v>
      </c>
      <c r="P103" s="92">
        <v>11</v>
      </c>
      <c r="Q103" s="92">
        <v>16</v>
      </c>
      <c r="R103" s="92">
        <v>16</v>
      </c>
      <c r="S103" s="92">
        <v>13</v>
      </c>
      <c r="Z103" s="51"/>
      <c r="AA103" s="51" t="s">
        <v>336</v>
      </c>
      <c r="AB103" s="51" t="s">
        <v>337</v>
      </c>
      <c r="AC103" s="51" t="s">
        <v>338</v>
      </c>
      <c r="AD103" s="51" t="s">
        <v>339</v>
      </c>
      <c r="AE103" s="51" t="s">
        <v>340</v>
      </c>
    </row>
    <row r="104" spans="1:34" x14ac:dyDescent="0.25">
      <c r="A104" t="s">
        <v>15</v>
      </c>
      <c r="B104" t="s">
        <v>383</v>
      </c>
      <c r="C104" t="s">
        <v>448</v>
      </c>
      <c r="E104">
        <v>4</v>
      </c>
      <c r="F104">
        <v>26</v>
      </c>
      <c r="G104">
        <v>10</v>
      </c>
      <c r="H104">
        <v>9</v>
      </c>
      <c r="I104">
        <v>21</v>
      </c>
      <c r="J104">
        <v>18</v>
      </c>
      <c r="K104">
        <v>22</v>
      </c>
      <c r="L104">
        <v>16</v>
      </c>
      <c r="M104">
        <v>12</v>
      </c>
      <c r="N104">
        <v>20</v>
      </c>
      <c r="O104">
        <v>21</v>
      </c>
      <c r="P104">
        <v>3</v>
      </c>
      <c r="Q104">
        <v>3</v>
      </c>
      <c r="R104">
        <v>2</v>
      </c>
      <c r="S104">
        <v>4</v>
      </c>
      <c r="Z104" t="s">
        <v>53</v>
      </c>
      <c r="AA104">
        <v>14</v>
      </c>
      <c r="AB104">
        <v>248.39853421314101</v>
      </c>
      <c r="AC104">
        <v>17.742752443795787</v>
      </c>
      <c r="AD104">
        <v>26.282201955405352</v>
      </c>
      <c r="AE104">
        <v>9.3075405350854932E-9</v>
      </c>
    </row>
    <row r="105" spans="1:34" x14ac:dyDescent="0.25">
      <c r="A105" t="s">
        <v>22</v>
      </c>
      <c r="B105" t="s">
        <v>382</v>
      </c>
      <c r="C105" t="s">
        <v>455</v>
      </c>
      <c r="E105">
        <v>4</v>
      </c>
      <c r="F105" s="92">
        <v>15</v>
      </c>
      <c r="G105" s="92">
        <v>23</v>
      </c>
      <c r="H105" s="92">
        <v>21</v>
      </c>
      <c r="I105" s="92">
        <v>26</v>
      </c>
      <c r="J105" s="92">
        <v>21</v>
      </c>
      <c r="K105" s="92">
        <v>9</v>
      </c>
      <c r="L105" s="92">
        <v>2</v>
      </c>
      <c r="M105" s="92">
        <v>7</v>
      </c>
      <c r="N105" s="92">
        <v>13</v>
      </c>
      <c r="O105" s="92">
        <v>14</v>
      </c>
      <c r="P105" s="92">
        <v>2</v>
      </c>
      <c r="Q105" s="92">
        <v>19</v>
      </c>
      <c r="R105" s="92">
        <v>17</v>
      </c>
      <c r="S105" s="92">
        <v>19</v>
      </c>
      <c r="Z105" t="s">
        <v>333</v>
      </c>
      <c r="AA105">
        <v>17</v>
      </c>
      <c r="AB105">
        <v>11.476465786859006</v>
      </c>
      <c r="AC105">
        <v>0.67508622275641206</v>
      </c>
    </row>
    <row r="106" spans="1:34" ht="16.5" thickBot="1" x14ac:dyDescent="0.3">
      <c r="A106" t="s">
        <v>40</v>
      </c>
      <c r="B106" s="62" t="s">
        <v>384</v>
      </c>
      <c r="C106" t="s">
        <v>445</v>
      </c>
      <c r="D106" t="s">
        <v>484</v>
      </c>
      <c r="E106">
        <v>3</v>
      </c>
      <c r="F106">
        <v>20</v>
      </c>
      <c r="G106">
        <v>8</v>
      </c>
      <c r="H106">
        <v>8</v>
      </c>
      <c r="I106">
        <v>16</v>
      </c>
      <c r="J106">
        <v>12</v>
      </c>
      <c r="K106">
        <v>15</v>
      </c>
      <c r="L106">
        <v>9</v>
      </c>
      <c r="M106">
        <v>13</v>
      </c>
      <c r="N106">
        <v>22</v>
      </c>
      <c r="O106">
        <v>20</v>
      </c>
      <c r="P106">
        <v>16</v>
      </c>
      <c r="Q106">
        <v>21</v>
      </c>
      <c r="R106">
        <v>11</v>
      </c>
      <c r="S106">
        <v>24</v>
      </c>
      <c r="Z106" s="50" t="s">
        <v>334</v>
      </c>
      <c r="AA106" s="50">
        <v>31</v>
      </c>
      <c r="AB106" s="50">
        <v>259.875</v>
      </c>
      <c r="AC106" s="50"/>
      <c r="AD106" s="50"/>
      <c r="AE106" s="50"/>
    </row>
    <row r="107" spans="1:34" ht="16.5" thickBot="1" x14ac:dyDescent="0.3">
      <c r="F107" s="92">
        <v>23</v>
      </c>
      <c r="G107" s="92">
        <v>27</v>
      </c>
      <c r="H107" s="92">
        <v>18</v>
      </c>
      <c r="I107" s="92">
        <v>18</v>
      </c>
      <c r="J107" s="92">
        <v>23</v>
      </c>
      <c r="K107" s="92">
        <v>28</v>
      </c>
      <c r="L107" s="92">
        <v>8</v>
      </c>
      <c r="M107" s="92">
        <v>9</v>
      </c>
      <c r="N107" s="92">
        <v>12</v>
      </c>
      <c r="O107" s="92">
        <v>25</v>
      </c>
      <c r="P107" s="92">
        <v>4</v>
      </c>
      <c r="Q107" s="92">
        <v>4</v>
      </c>
      <c r="R107" s="92">
        <v>8</v>
      </c>
      <c r="S107" s="92">
        <v>9</v>
      </c>
    </row>
    <row r="108" spans="1:34" x14ac:dyDescent="0.25">
      <c r="F108">
        <v>16</v>
      </c>
      <c r="G108">
        <v>24</v>
      </c>
      <c r="H108">
        <v>24</v>
      </c>
      <c r="I108">
        <v>17</v>
      </c>
      <c r="J108">
        <v>15</v>
      </c>
      <c r="K108">
        <v>14</v>
      </c>
      <c r="L108">
        <v>24</v>
      </c>
      <c r="M108">
        <v>18</v>
      </c>
      <c r="N108">
        <v>16</v>
      </c>
      <c r="O108">
        <v>16</v>
      </c>
      <c r="P108">
        <v>13</v>
      </c>
      <c r="Q108">
        <v>8</v>
      </c>
      <c r="R108">
        <v>9</v>
      </c>
      <c r="S108">
        <v>6</v>
      </c>
      <c r="Z108" s="51"/>
      <c r="AA108" s="51" t="s">
        <v>341</v>
      </c>
      <c r="AB108" s="51" t="s">
        <v>330</v>
      </c>
      <c r="AC108" s="51" t="s">
        <v>342</v>
      </c>
      <c r="AD108" s="51" t="s">
        <v>343</v>
      </c>
      <c r="AE108" s="51" t="s">
        <v>344</v>
      </c>
      <c r="AF108" s="51" t="s">
        <v>345</v>
      </c>
      <c r="AG108" s="51" t="s">
        <v>346</v>
      </c>
      <c r="AH108" s="51" t="s">
        <v>347</v>
      </c>
    </row>
    <row r="109" spans="1:34" x14ac:dyDescent="0.25">
      <c r="F109" s="92">
        <v>18</v>
      </c>
      <c r="G109" s="92">
        <v>20</v>
      </c>
      <c r="H109" s="92">
        <v>20</v>
      </c>
      <c r="I109" s="92">
        <v>14</v>
      </c>
      <c r="J109" s="92">
        <v>19</v>
      </c>
      <c r="K109" s="92">
        <v>26</v>
      </c>
      <c r="L109" s="92">
        <v>12</v>
      </c>
      <c r="M109" s="92">
        <v>16</v>
      </c>
      <c r="N109" s="92">
        <v>25</v>
      </c>
      <c r="O109" s="92">
        <v>23</v>
      </c>
      <c r="P109" s="92">
        <v>10</v>
      </c>
      <c r="Q109" s="92">
        <v>12</v>
      </c>
      <c r="R109" s="92">
        <v>4</v>
      </c>
      <c r="S109" s="92">
        <v>8</v>
      </c>
      <c r="Z109" t="s">
        <v>335</v>
      </c>
      <c r="AA109">
        <v>10.897056316527943</v>
      </c>
      <c r="AB109">
        <v>1.0202383724596789</v>
      </c>
      <c r="AC109">
        <v>10.680892437182477</v>
      </c>
      <c r="AD109">
        <v>5.8460409142465347E-9</v>
      </c>
      <c r="AE109">
        <v>8.7445415052092024</v>
      </c>
      <c r="AF109">
        <v>13.049571127846683</v>
      </c>
      <c r="AG109">
        <v>8.7445415052092024</v>
      </c>
      <c r="AH109">
        <v>13.049571127846683</v>
      </c>
    </row>
    <row r="110" spans="1:34" x14ac:dyDescent="0.25">
      <c r="F110">
        <v>10</v>
      </c>
      <c r="G110">
        <v>12</v>
      </c>
      <c r="H110">
        <v>10</v>
      </c>
      <c r="I110">
        <v>12</v>
      </c>
      <c r="J110">
        <v>9</v>
      </c>
      <c r="K110">
        <v>4</v>
      </c>
      <c r="L110">
        <v>13</v>
      </c>
      <c r="M110">
        <v>15</v>
      </c>
      <c r="N110">
        <v>11</v>
      </c>
      <c r="O110">
        <v>12</v>
      </c>
      <c r="P110">
        <v>29</v>
      </c>
      <c r="Q110">
        <v>32</v>
      </c>
      <c r="R110">
        <v>32</v>
      </c>
      <c r="S110">
        <v>32</v>
      </c>
      <c r="Z110" t="s">
        <v>425</v>
      </c>
      <c r="AA110">
        <v>0.14908178105812961</v>
      </c>
      <c r="AB110">
        <v>7.1868228169029838E-2</v>
      </c>
      <c r="AC110">
        <v>2.0743767427728708</v>
      </c>
      <c r="AD110">
        <v>5.3545190857454295E-2</v>
      </c>
      <c r="AE110">
        <v>-2.546926284168749E-3</v>
      </c>
      <c r="AF110">
        <v>0.30071048840042797</v>
      </c>
      <c r="AG110">
        <v>-2.546926284168749E-3</v>
      </c>
      <c r="AH110">
        <v>0.30071048840042797</v>
      </c>
    </row>
    <row r="111" spans="1:34" x14ac:dyDescent="0.25">
      <c r="F111" s="92">
        <v>13</v>
      </c>
      <c r="G111" s="92">
        <v>4</v>
      </c>
      <c r="H111" s="92">
        <v>6</v>
      </c>
      <c r="I111" s="92">
        <v>11</v>
      </c>
      <c r="J111" s="92">
        <v>14</v>
      </c>
      <c r="K111" s="92">
        <v>18</v>
      </c>
      <c r="L111" s="92">
        <v>17</v>
      </c>
      <c r="M111" s="92">
        <v>26</v>
      </c>
      <c r="N111" s="92">
        <v>19</v>
      </c>
      <c r="O111" s="92">
        <v>22</v>
      </c>
      <c r="P111" s="92">
        <v>26</v>
      </c>
      <c r="Q111" s="92">
        <v>20</v>
      </c>
      <c r="R111" s="92">
        <v>20</v>
      </c>
      <c r="S111" s="92">
        <v>26</v>
      </c>
      <c r="Z111" t="s">
        <v>414</v>
      </c>
      <c r="AA111">
        <v>0.10627044057097929</v>
      </c>
      <c r="AB111">
        <v>7.4444536008312759E-2</v>
      </c>
      <c r="AC111">
        <v>1.4275116250185604</v>
      </c>
      <c r="AD111">
        <v>0.17154422985966722</v>
      </c>
      <c r="AE111">
        <v>-5.0793801183932258E-2</v>
      </c>
      <c r="AF111">
        <v>0.26333468232589086</v>
      </c>
      <c r="AG111">
        <v>-5.0793801183932258E-2</v>
      </c>
      <c r="AH111">
        <v>0.26333468232589086</v>
      </c>
    </row>
    <row r="112" spans="1:34" x14ac:dyDescent="0.25">
      <c r="F112">
        <v>19</v>
      </c>
      <c r="G112">
        <v>9</v>
      </c>
      <c r="H112">
        <v>14</v>
      </c>
      <c r="I112">
        <v>15</v>
      </c>
      <c r="J112">
        <v>11</v>
      </c>
      <c r="K112">
        <v>23</v>
      </c>
      <c r="L112">
        <v>28</v>
      </c>
      <c r="M112">
        <v>23</v>
      </c>
      <c r="N112">
        <v>26</v>
      </c>
      <c r="O112">
        <v>10</v>
      </c>
      <c r="P112">
        <v>21</v>
      </c>
      <c r="Q112">
        <v>13</v>
      </c>
      <c r="R112">
        <v>15</v>
      </c>
      <c r="S112">
        <v>17</v>
      </c>
      <c r="Z112" t="s">
        <v>420</v>
      </c>
      <c r="AA112">
        <v>9.3596355968536216E-2</v>
      </c>
      <c r="AB112">
        <v>7.0900169439140057E-2</v>
      </c>
      <c r="AC112">
        <v>1.3201147008383149</v>
      </c>
      <c r="AD112">
        <v>0.20429682713541542</v>
      </c>
      <c r="AE112">
        <v>-5.5989925985183153E-2</v>
      </c>
      <c r="AF112">
        <v>0.24318263792225558</v>
      </c>
      <c r="AG112">
        <v>-5.5989925985183153E-2</v>
      </c>
      <c r="AH112">
        <v>0.24318263792225558</v>
      </c>
    </row>
    <row r="113" spans="6:34" x14ac:dyDescent="0.25">
      <c r="F113" s="92">
        <v>14</v>
      </c>
      <c r="G113" s="92">
        <v>29</v>
      </c>
      <c r="H113" s="92">
        <v>28</v>
      </c>
      <c r="I113" s="92">
        <v>22</v>
      </c>
      <c r="J113" s="92">
        <v>30</v>
      </c>
      <c r="K113" s="92">
        <v>7</v>
      </c>
      <c r="L113" s="92">
        <v>14</v>
      </c>
      <c r="M113" s="92">
        <v>3</v>
      </c>
      <c r="N113" s="92">
        <v>6</v>
      </c>
      <c r="O113" s="92">
        <v>1</v>
      </c>
      <c r="P113" s="92">
        <v>18</v>
      </c>
      <c r="Q113" s="92">
        <v>22</v>
      </c>
      <c r="R113" s="92">
        <v>29</v>
      </c>
      <c r="S113" s="92">
        <v>22</v>
      </c>
      <c r="Z113" t="s">
        <v>421</v>
      </c>
      <c r="AA113">
        <v>8.595489976707156E-2</v>
      </c>
      <c r="AB113">
        <v>7.1930832166745964E-2</v>
      </c>
      <c r="AC113">
        <v>1.1949660135700335</v>
      </c>
      <c r="AD113">
        <v>0.24850561309447519</v>
      </c>
      <c r="AE113">
        <v>-6.5805890464842906E-2</v>
      </c>
      <c r="AF113">
        <v>0.23771568999898601</v>
      </c>
      <c r="AG113">
        <v>-6.5805890464842906E-2</v>
      </c>
      <c r="AH113">
        <v>0.23771568999898601</v>
      </c>
    </row>
    <row r="114" spans="6:34" x14ac:dyDescent="0.25">
      <c r="F114">
        <v>24</v>
      </c>
      <c r="G114">
        <v>17</v>
      </c>
      <c r="H114">
        <v>17</v>
      </c>
      <c r="I114">
        <v>20</v>
      </c>
      <c r="J114">
        <v>22</v>
      </c>
      <c r="K114">
        <v>10</v>
      </c>
      <c r="L114">
        <v>4</v>
      </c>
      <c r="M114">
        <v>19</v>
      </c>
      <c r="N114">
        <v>9</v>
      </c>
      <c r="O114">
        <v>7</v>
      </c>
      <c r="P114">
        <v>23</v>
      </c>
      <c r="Q114">
        <v>27</v>
      </c>
      <c r="R114">
        <v>27</v>
      </c>
      <c r="S114">
        <v>23</v>
      </c>
      <c r="Z114" t="s">
        <v>426</v>
      </c>
      <c r="AA114">
        <v>1.5425271607988037E-2</v>
      </c>
      <c r="AB114">
        <v>5.4876578009852003E-2</v>
      </c>
      <c r="AC114">
        <v>0.28109026049726965</v>
      </c>
      <c r="AD114">
        <v>0.78203370448817677</v>
      </c>
      <c r="AE114">
        <v>-0.10035418753538296</v>
      </c>
      <c r="AF114">
        <v>0.13120473075135902</v>
      </c>
      <c r="AG114">
        <v>-0.10035418753538296</v>
      </c>
      <c r="AH114">
        <v>0.13120473075135902</v>
      </c>
    </row>
    <row r="115" spans="6:34" x14ac:dyDescent="0.25">
      <c r="F115" s="92">
        <v>11</v>
      </c>
      <c r="G115" s="92">
        <v>11</v>
      </c>
      <c r="H115" s="92">
        <v>16</v>
      </c>
      <c r="I115" s="92">
        <v>13</v>
      </c>
      <c r="J115" s="92">
        <v>10</v>
      </c>
      <c r="K115" s="92">
        <v>8</v>
      </c>
      <c r="L115" s="92">
        <v>10</v>
      </c>
      <c r="M115" s="92">
        <v>27</v>
      </c>
      <c r="N115" s="92">
        <v>28</v>
      </c>
      <c r="O115" s="92">
        <v>24</v>
      </c>
      <c r="P115" s="92">
        <v>20</v>
      </c>
      <c r="Q115" s="92">
        <v>28</v>
      </c>
      <c r="R115" s="92">
        <v>24</v>
      </c>
      <c r="S115" s="92">
        <v>21</v>
      </c>
      <c r="Z115" t="s">
        <v>418</v>
      </c>
      <c r="AA115">
        <v>2.9362513785816092E-3</v>
      </c>
      <c r="AB115">
        <v>3.2340875217841292E-2</v>
      </c>
      <c r="AC115">
        <v>9.0790720993283003E-2</v>
      </c>
      <c r="AD115">
        <v>0.92872007592727912</v>
      </c>
      <c r="AE115">
        <v>-6.5297030956783408E-2</v>
      </c>
      <c r="AF115">
        <v>7.1169533713946631E-2</v>
      </c>
      <c r="AG115">
        <v>-6.5297030956783408E-2</v>
      </c>
      <c r="AH115">
        <v>7.1169533713946631E-2</v>
      </c>
    </row>
    <row r="116" spans="6:34" x14ac:dyDescent="0.25">
      <c r="F116">
        <v>8</v>
      </c>
      <c r="G116">
        <v>22</v>
      </c>
      <c r="H116">
        <v>22</v>
      </c>
      <c r="I116">
        <v>9</v>
      </c>
      <c r="J116">
        <v>8</v>
      </c>
      <c r="K116">
        <v>21</v>
      </c>
      <c r="L116">
        <v>21</v>
      </c>
      <c r="M116">
        <v>22</v>
      </c>
      <c r="N116">
        <v>15</v>
      </c>
      <c r="O116">
        <v>17</v>
      </c>
      <c r="P116">
        <v>22</v>
      </c>
      <c r="Q116">
        <v>17</v>
      </c>
      <c r="R116">
        <v>28</v>
      </c>
      <c r="S116">
        <v>25</v>
      </c>
      <c r="Z116" t="s">
        <v>422</v>
      </c>
      <c r="AA116">
        <v>-1.2091263248126188E-2</v>
      </c>
      <c r="AB116">
        <v>4.1267352600211117E-2</v>
      </c>
      <c r="AC116">
        <v>-0.29299827796717764</v>
      </c>
      <c r="AD116">
        <v>0.77306983233982696</v>
      </c>
      <c r="AE116">
        <v>-9.9157766619991844E-2</v>
      </c>
      <c r="AF116">
        <v>7.4975240123739462E-2</v>
      </c>
      <c r="AG116">
        <v>-9.9157766619991844E-2</v>
      </c>
      <c r="AH116">
        <v>7.4975240123739462E-2</v>
      </c>
    </row>
    <row r="117" spans="6:34" x14ac:dyDescent="0.25">
      <c r="F117" s="92">
        <v>12</v>
      </c>
      <c r="G117" s="92">
        <v>5</v>
      </c>
      <c r="H117" s="92">
        <v>7</v>
      </c>
      <c r="I117" s="92">
        <v>8</v>
      </c>
      <c r="J117" s="92">
        <v>7</v>
      </c>
      <c r="K117" s="92">
        <v>29</v>
      </c>
      <c r="L117" s="92">
        <v>26</v>
      </c>
      <c r="M117" s="92">
        <v>28</v>
      </c>
      <c r="N117" s="92">
        <v>14</v>
      </c>
      <c r="O117" s="92">
        <v>11</v>
      </c>
      <c r="P117" s="92">
        <v>31</v>
      </c>
      <c r="Q117" s="92">
        <v>25</v>
      </c>
      <c r="R117" s="92">
        <v>31</v>
      </c>
      <c r="S117" s="92">
        <v>31</v>
      </c>
      <c r="Z117" t="s">
        <v>417</v>
      </c>
      <c r="AA117">
        <v>-3.7786987817478856E-2</v>
      </c>
      <c r="AB117">
        <v>6.2762690654338787E-2</v>
      </c>
      <c r="AC117">
        <v>-0.60206131100382709</v>
      </c>
      <c r="AD117">
        <v>0.55507905458683116</v>
      </c>
      <c r="AE117">
        <v>-0.17020469026673637</v>
      </c>
      <c r="AF117">
        <v>9.4630714631778662E-2</v>
      </c>
      <c r="AG117">
        <v>-0.17020469026673637</v>
      </c>
      <c r="AH117">
        <v>9.4630714631778662E-2</v>
      </c>
    </row>
    <row r="118" spans="6:34" x14ac:dyDescent="0.25">
      <c r="F118">
        <v>28</v>
      </c>
      <c r="G118">
        <v>16</v>
      </c>
      <c r="H118">
        <v>19</v>
      </c>
      <c r="I118">
        <v>23</v>
      </c>
      <c r="J118">
        <v>24</v>
      </c>
      <c r="K118">
        <v>31</v>
      </c>
      <c r="L118">
        <v>29</v>
      </c>
      <c r="M118">
        <v>25</v>
      </c>
      <c r="N118">
        <v>27</v>
      </c>
      <c r="O118">
        <v>28</v>
      </c>
      <c r="P118">
        <v>15</v>
      </c>
      <c r="Q118">
        <v>1</v>
      </c>
      <c r="R118">
        <v>1</v>
      </c>
      <c r="S118">
        <v>5</v>
      </c>
      <c r="Z118" t="s">
        <v>413</v>
      </c>
      <c r="AA118">
        <v>-4.7510028674582268E-2</v>
      </c>
      <c r="AB118">
        <v>0.11431413489763308</v>
      </c>
      <c r="AC118">
        <v>-0.41560939701050026</v>
      </c>
      <c r="AD118">
        <v>0.68289470212751902</v>
      </c>
      <c r="AE118">
        <v>-0.28869177124814777</v>
      </c>
      <c r="AF118">
        <v>0.19367171389898322</v>
      </c>
      <c r="AG118">
        <v>-0.28869177124814777</v>
      </c>
      <c r="AH118">
        <v>0.19367171389898322</v>
      </c>
    </row>
    <row r="119" spans="6:34" x14ac:dyDescent="0.25">
      <c r="F119" s="92">
        <v>25</v>
      </c>
      <c r="G119" s="92">
        <v>25</v>
      </c>
      <c r="H119" s="92">
        <v>23</v>
      </c>
      <c r="I119" s="92">
        <v>28</v>
      </c>
      <c r="J119" s="92">
        <v>31</v>
      </c>
      <c r="K119" s="92">
        <v>2</v>
      </c>
      <c r="L119" s="92">
        <v>25</v>
      </c>
      <c r="M119" s="92">
        <v>21</v>
      </c>
      <c r="N119" s="92">
        <v>23</v>
      </c>
      <c r="O119" s="92">
        <v>9</v>
      </c>
      <c r="P119" s="92">
        <v>25</v>
      </c>
      <c r="Q119" s="92">
        <v>24</v>
      </c>
      <c r="R119" s="92">
        <v>14</v>
      </c>
      <c r="S119" s="92">
        <v>18</v>
      </c>
      <c r="Z119" t="s">
        <v>424</v>
      </c>
      <c r="AA119">
        <v>-5.297903477732345E-2</v>
      </c>
      <c r="AB119">
        <v>6.5884298543660749E-2</v>
      </c>
      <c r="AC119">
        <v>-0.80412231667329459</v>
      </c>
      <c r="AD119">
        <v>0.43242797409465816</v>
      </c>
      <c r="AE119">
        <v>-0.19198275417935984</v>
      </c>
      <c r="AF119">
        <v>8.6024684624712924E-2</v>
      </c>
      <c r="AG119">
        <v>-0.19198275417935984</v>
      </c>
      <c r="AH119">
        <v>8.6024684624712924E-2</v>
      </c>
    </row>
    <row r="120" spans="6:34" x14ac:dyDescent="0.25">
      <c r="F120">
        <v>29</v>
      </c>
      <c r="G120">
        <v>26</v>
      </c>
      <c r="H120">
        <v>25</v>
      </c>
      <c r="I120">
        <v>30</v>
      </c>
      <c r="J120">
        <v>28</v>
      </c>
      <c r="K120">
        <v>5</v>
      </c>
      <c r="L120">
        <v>27</v>
      </c>
      <c r="M120">
        <v>17</v>
      </c>
      <c r="N120">
        <v>18</v>
      </c>
      <c r="O120">
        <v>26</v>
      </c>
      <c r="P120">
        <v>14</v>
      </c>
      <c r="Q120">
        <v>10</v>
      </c>
      <c r="R120">
        <v>19</v>
      </c>
      <c r="S120">
        <v>20</v>
      </c>
      <c r="Z120" t="s">
        <v>419</v>
      </c>
      <c r="AA120">
        <v>-8.6169722210594754E-2</v>
      </c>
      <c r="AB120">
        <v>6.3770107660594363E-2</v>
      </c>
      <c r="AC120">
        <v>-1.3512557116763635</v>
      </c>
      <c r="AD120">
        <v>0.19432347817594242</v>
      </c>
      <c r="AE120">
        <v>-0.22071288875302447</v>
      </c>
      <c r="AF120">
        <v>4.8373444331834978E-2</v>
      </c>
      <c r="AG120">
        <v>-0.22071288875302447</v>
      </c>
      <c r="AH120">
        <v>4.8373444331834978E-2</v>
      </c>
    </row>
    <row r="121" spans="6:34" x14ac:dyDescent="0.25">
      <c r="F121" s="92">
        <v>31</v>
      </c>
      <c r="G121" s="92">
        <v>31</v>
      </c>
      <c r="H121" s="92">
        <v>30</v>
      </c>
      <c r="I121" s="92">
        <v>31</v>
      </c>
      <c r="J121" s="92">
        <v>29</v>
      </c>
      <c r="K121" s="92">
        <v>24</v>
      </c>
      <c r="L121" s="92">
        <v>22</v>
      </c>
      <c r="M121" s="92">
        <v>29</v>
      </c>
      <c r="N121" s="92">
        <v>21</v>
      </c>
      <c r="O121" s="92">
        <v>27</v>
      </c>
      <c r="P121" s="92">
        <v>17</v>
      </c>
      <c r="Q121" s="92">
        <v>5</v>
      </c>
      <c r="R121" s="92">
        <v>7</v>
      </c>
      <c r="S121" s="92">
        <v>1</v>
      </c>
      <c r="Z121" t="s">
        <v>423</v>
      </c>
      <c r="AA121">
        <v>-9.3529211078459393E-2</v>
      </c>
      <c r="AB121">
        <v>9.4213814885267103E-2</v>
      </c>
      <c r="AC121">
        <v>-0.99273350933043725</v>
      </c>
      <c r="AD121">
        <v>0.33476079477824339</v>
      </c>
      <c r="AE121">
        <v>-0.29230298537050037</v>
      </c>
      <c r="AF121">
        <v>0.10524456321358157</v>
      </c>
      <c r="AG121">
        <v>-0.29230298537050037</v>
      </c>
      <c r="AH121">
        <v>0.10524456321358157</v>
      </c>
    </row>
    <row r="122" spans="6:34" x14ac:dyDescent="0.25">
      <c r="F122">
        <v>21</v>
      </c>
      <c r="G122">
        <v>21</v>
      </c>
      <c r="H122">
        <v>26</v>
      </c>
      <c r="I122">
        <v>25</v>
      </c>
      <c r="J122">
        <v>26</v>
      </c>
      <c r="K122">
        <v>3</v>
      </c>
      <c r="L122">
        <v>30</v>
      </c>
      <c r="M122">
        <v>20</v>
      </c>
      <c r="N122">
        <v>24</v>
      </c>
      <c r="O122">
        <v>19</v>
      </c>
      <c r="P122">
        <v>28</v>
      </c>
      <c r="Q122">
        <v>26</v>
      </c>
      <c r="R122">
        <v>30</v>
      </c>
      <c r="S122">
        <v>27</v>
      </c>
      <c r="Z122" t="s">
        <v>415</v>
      </c>
      <c r="AA122">
        <v>-9.3533772381460101E-2</v>
      </c>
      <c r="AB122">
        <v>8.7155104693674032E-2</v>
      </c>
      <c r="AC122">
        <v>-1.0731875397339641</v>
      </c>
      <c r="AD122">
        <v>0.29818529729170912</v>
      </c>
      <c r="AE122">
        <v>-0.27741496995186721</v>
      </c>
      <c r="AF122">
        <v>9.0347425188947006E-2</v>
      </c>
      <c r="AG122">
        <v>-0.27741496995186721</v>
      </c>
      <c r="AH122">
        <v>9.0347425188947006E-2</v>
      </c>
    </row>
    <row r="123" spans="6:34" ht="16.5" thickBot="1" x14ac:dyDescent="0.3">
      <c r="F123" s="92">
        <v>22</v>
      </c>
      <c r="G123" s="92">
        <v>28</v>
      </c>
      <c r="H123" s="92">
        <v>29</v>
      </c>
      <c r="I123" s="92">
        <v>24</v>
      </c>
      <c r="J123" s="92">
        <v>16</v>
      </c>
      <c r="K123" s="92">
        <v>20</v>
      </c>
      <c r="L123" s="92">
        <v>23</v>
      </c>
      <c r="M123" s="92">
        <v>30</v>
      </c>
      <c r="N123" s="92">
        <v>29</v>
      </c>
      <c r="O123" s="92">
        <v>29</v>
      </c>
      <c r="P123" s="92">
        <v>30</v>
      </c>
      <c r="Q123" s="92">
        <v>31</v>
      </c>
      <c r="R123" s="92">
        <v>23</v>
      </c>
      <c r="S123" s="92">
        <v>30</v>
      </c>
      <c r="Z123" s="50" t="s">
        <v>416</v>
      </c>
      <c r="AA123" s="50">
        <v>-0.20903202964980336</v>
      </c>
      <c r="AB123" s="50">
        <v>0.12546014206184272</v>
      </c>
      <c r="AC123" s="50">
        <v>-1.6661230109779868</v>
      </c>
      <c r="AD123" s="50">
        <v>0.11400648759180917</v>
      </c>
      <c r="AE123" s="50">
        <v>-0.47372979176906005</v>
      </c>
      <c r="AF123" s="50">
        <v>5.5665732469453361E-2</v>
      </c>
      <c r="AG123" s="50">
        <v>-0.47372979176906005</v>
      </c>
      <c r="AH123" s="50">
        <v>5.5665732469453361E-2</v>
      </c>
    </row>
    <row r="124" spans="6:34" x14ac:dyDescent="0.25">
      <c r="F124">
        <v>27</v>
      </c>
      <c r="G124">
        <v>30</v>
      </c>
      <c r="H124">
        <v>31</v>
      </c>
      <c r="I124">
        <v>29</v>
      </c>
      <c r="J124">
        <v>27</v>
      </c>
      <c r="K124">
        <v>6</v>
      </c>
      <c r="L124">
        <v>19</v>
      </c>
      <c r="M124">
        <v>24</v>
      </c>
      <c r="N124">
        <v>32</v>
      </c>
      <c r="O124">
        <v>30</v>
      </c>
      <c r="P124">
        <v>24</v>
      </c>
      <c r="Q124">
        <v>30</v>
      </c>
      <c r="R124">
        <v>26</v>
      </c>
      <c r="S124">
        <v>29</v>
      </c>
    </row>
    <row r="125" spans="6:34" x14ac:dyDescent="0.25">
      <c r="F125" s="92">
        <v>32</v>
      </c>
      <c r="G125" s="92">
        <v>32</v>
      </c>
      <c r="H125" s="92">
        <v>32</v>
      </c>
      <c r="I125" s="92">
        <v>32</v>
      </c>
      <c r="J125" s="92">
        <v>32</v>
      </c>
      <c r="K125" s="92">
        <v>25</v>
      </c>
      <c r="L125" s="92">
        <v>32</v>
      </c>
      <c r="M125" s="92">
        <v>31</v>
      </c>
      <c r="N125" s="92">
        <v>30</v>
      </c>
      <c r="O125" s="92">
        <v>32</v>
      </c>
      <c r="P125" s="92">
        <v>27</v>
      </c>
      <c r="Q125" s="92">
        <v>14</v>
      </c>
      <c r="R125" s="92">
        <v>3</v>
      </c>
      <c r="S125" s="92">
        <v>11</v>
      </c>
    </row>
    <row r="126" spans="6:34" ht="16.5" thickBot="1" x14ac:dyDescent="0.3">
      <c r="F126" s="62">
        <v>30</v>
      </c>
      <c r="G126" s="62">
        <v>18</v>
      </c>
      <c r="H126" s="62">
        <v>27</v>
      </c>
      <c r="I126" s="62">
        <v>27</v>
      </c>
      <c r="J126" s="62">
        <v>17</v>
      </c>
      <c r="K126" s="62">
        <v>32</v>
      </c>
      <c r="L126" s="62">
        <v>31</v>
      </c>
      <c r="M126" s="62">
        <v>32</v>
      </c>
      <c r="N126" s="62">
        <v>31</v>
      </c>
      <c r="O126" s="62">
        <v>31</v>
      </c>
      <c r="P126" s="62">
        <v>32</v>
      </c>
      <c r="Q126" s="62">
        <v>29</v>
      </c>
      <c r="R126" s="62">
        <v>22</v>
      </c>
      <c r="S126" s="62">
        <v>28</v>
      </c>
    </row>
  </sheetData>
  <sortState xmlns:xlrd2="http://schemas.microsoft.com/office/spreadsheetml/2017/richdata2" ref="Z110:AH123">
    <sortCondition descending="1" ref="AA110:AA123"/>
  </sortState>
  <mergeCells count="16">
    <mergeCell ref="CS1:CW1"/>
    <mergeCell ref="DA1:DE1"/>
    <mergeCell ref="A37:B37"/>
    <mergeCell ref="S71:T71"/>
    <mergeCell ref="AW1:BA1"/>
    <mergeCell ref="BE1:BI1"/>
    <mergeCell ref="BM1:BQ1"/>
    <mergeCell ref="BU1:BY1"/>
    <mergeCell ref="CC1:CG1"/>
    <mergeCell ref="CK1:CO1"/>
    <mergeCell ref="A1:E1"/>
    <mergeCell ref="I1:M1"/>
    <mergeCell ref="Q1:U1"/>
    <mergeCell ref="Y1:AC1"/>
    <mergeCell ref="AG1:AK1"/>
    <mergeCell ref="AO1:AS1"/>
  </mergeCells>
  <phoneticPr fontId="15" type="noConversion"/>
  <conditionalFormatting sqref="F35:G35 F3:F34">
    <cfRule type="colorScale" priority="46">
      <colorScale>
        <cfvo type="min"/>
        <cfvo type="percentile" val="50"/>
        <cfvo type="max"/>
        <color rgb="FFF8696B"/>
        <color rgb="FFFFEB84"/>
        <color rgb="FF63BE7B"/>
      </colorScale>
    </cfRule>
  </conditionalFormatting>
  <conditionalFormatting sqref="N3:N35">
    <cfRule type="colorScale" priority="45">
      <colorScale>
        <cfvo type="min"/>
        <cfvo type="percentile" val="50"/>
        <cfvo type="max"/>
        <color rgb="FFF8696B"/>
        <color rgb="FFFFEB84"/>
        <color rgb="FF63BE7B"/>
      </colorScale>
    </cfRule>
  </conditionalFormatting>
  <conditionalFormatting sqref="V3:V35">
    <cfRule type="colorScale" priority="44">
      <colorScale>
        <cfvo type="min"/>
        <cfvo type="percentile" val="50"/>
        <cfvo type="max"/>
        <color rgb="FFF8696B"/>
        <color rgb="FFFFEB84"/>
        <color rgb="FF63BE7B"/>
      </colorScale>
    </cfRule>
  </conditionalFormatting>
  <conditionalFormatting sqref="AD3:AD35">
    <cfRule type="colorScale" priority="43">
      <colorScale>
        <cfvo type="min"/>
        <cfvo type="percentile" val="50"/>
        <cfvo type="max"/>
        <color rgb="FFF8696B"/>
        <color rgb="FFFFEB84"/>
        <color rgb="FF63BE7B"/>
      </colorScale>
    </cfRule>
  </conditionalFormatting>
  <conditionalFormatting sqref="AL3:AL35">
    <cfRule type="colorScale" priority="42">
      <colorScale>
        <cfvo type="min"/>
        <cfvo type="percentile" val="50"/>
        <cfvo type="max"/>
        <color rgb="FFF8696B"/>
        <color rgb="FFFFEB84"/>
        <color rgb="FF63BE7B"/>
      </colorScale>
    </cfRule>
  </conditionalFormatting>
  <conditionalFormatting sqref="AT3:AT35">
    <cfRule type="colorScale" priority="39">
      <colorScale>
        <cfvo type="min"/>
        <cfvo type="percentile" val="50"/>
        <cfvo type="max"/>
        <color rgb="FFF8696B"/>
        <color rgb="FFFFEB84"/>
        <color rgb="FF63BE7B"/>
      </colorScale>
    </cfRule>
  </conditionalFormatting>
  <conditionalFormatting sqref="BB3:BB35">
    <cfRule type="colorScale" priority="38">
      <colorScale>
        <cfvo type="min"/>
        <cfvo type="percentile" val="50"/>
        <cfvo type="max"/>
        <color rgb="FFF8696B"/>
        <color rgb="FFFFEB84"/>
        <color rgb="FF63BE7B"/>
      </colorScale>
    </cfRule>
  </conditionalFormatting>
  <conditionalFormatting sqref="BJ3:BJ35">
    <cfRule type="colorScale" priority="37">
      <colorScale>
        <cfvo type="min"/>
        <cfvo type="percentile" val="50"/>
        <cfvo type="max"/>
        <color rgb="FFF8696B"/>
        <color rgb="FFFFEB84"/>
        <color rgb="FF63BE7B"/>
      </colorScale>
    </cfRule>
  </conditionalFormatting>
  <conditionalFormatting sqref="BR3:BR35">
    <cfRule type="colorScale" priority="36">
      <colorScale>
        <cfvo type="min"/>
        <cfvo type="percentile" val="50"/>
        <cfvo type="max"/>
        <color rgb="FFF8696B"/>
        <color rgb="FFFFEB84"/>
        <color rgb="FF63BE7B"/>
      </colorScale>
    </cfRule>
  </conditionalFormatting>
  <conditionalFormatting sqref="BZ3:BZ35">
    <cfRule type="colorScale" priority="35">
      <colorScale>
        <cfvo type="min"/>
        <cfvo type="percentile" val="50"/>
        <cfvo type="max"/>
        <color rgb="FFF8696B"/>
        <color rgb="FFFFEB84"/>
        <color rgb="FF63BE7B"/>
      </colorScale>
    </cfRule>
  </conditionalFormatting>
  <conditionalFormatting sqref="CH3:CH35">
    <cfRule type="colorScale" priority="34">
      <colorScale>
        <cfvo type="min"/>
        <cfvo type="percentile" val="50"/>
        <cfvo type="max"/>
        <color rgb="FFF8696B"/>
        <color rgb="FFFFEB84"/>
        <color rgb="FF63BE7B"/>
      </colorScale>
    </cfRule>
  </conditionalFormatting>
  <conditionalFormatting sqref="CP3:CP35">
    <cfRule type="colorScale" priority="33">
      <colorScale>
        <cfvo type="min"/>
        <cfvo type="percentile" val="50"/>
        <cfvo type="max"/>
        <color rgb="FFF8696B"/>
        <color rgb="FFFFEB84"/>
        <color rgb="FF63BE7B"/>
      </colorScale>
    </cfRule>
  </conditionalFormatting>
  <conditionalFormatting sqref="CX3:CX35">
    <cfRule type="colorScale" priority="32">
      <colorScale>
        <cfvo type="min"/>
        <cfvo type="percentile" val="50"/>
        <cfvo type="max"/>
        <color rgb="FFF8696B"/>
        <color rgb="FFFFEB84"/>
        <color rgb="FF63BE7B"/>
      </colorScale>
    </cfRule>
  </conditionalFormatting>
  <conditionalFormatting sqref="DF3:DF35">
    <cfRule type="colorScale" priority="31">
      <colorScale>
        <cfvo type="min"/>
        <cfvo type="percentile" val="50"/>
        <cfvo type="max"/>
        <color rgb="FFF8696B"/>
        <color rgb="FFFFEB84"/>
        <color rgb="FF63BE7B"/>
      </colorScale>
    </cfRule>
  </conditionalFormatting>
  <conditionalFormatting sqref="O2 O35">
    <cfRule type="colorScale" priority="30">
      <colorScale>
        <cfvo type="min"/>
        <cfvo type="percentile" val="50"/>
        <cfvo type="max"/>
        <color rgb="FFF8696B"/>
        <color rgb="FFFFEB84"/>
        <color rgb="FF63BE7B"/>
      </colorScale>
    </cfRule>
  </conditionalFormatting>
  <conditionalFormatting sqref="O35">
    <cfRule type="colorScale" priority="29">
      <colorScale>
        <cfvo type="min"/>
        <cfvo type="percentile" val="50"/>
        <cfvo type="max"/>
        <color rgb="FFF8696B"/>
        <color rgb="FFFFEB84"/>
        <color rgb="FF63BE7B"/>
      </colorScale>
    </cfRule>
  </conditionalFormatting>
  <conditionalFormatting sqref="CZ39:CZ70 CX37 CV71 CG74:CG88 CI72:CI73 CV89:CV93 CV111:CV1048576 CG94:CG110 DG35 DG2 CV36">
    <cfRule type="colorScale" priority="6">
      <colorScale>
        <cfvo type="min"/>
        <cfvo type="percentile" val="50"/>
        <cfvo type="max"/>
        <color rgb="FFF8696B"/>
        <color rgb="FFFFEB84"/>
        <color rgb="FF63BE7B"/>
      </colorScale>
    </cfRule>
  </conditionalFormatting>
  <conditionalFormatting sqref="DG35">
    <cfRule type="colorScale" priority="5">
      <colorScale>
        <cfvo type="min"/>
        <cfvo type="percentile" val="50"/>
        <cfvo type="max"/>
        <color rgb="FFF8696B"/>
        <color rgb="FFFFEB84"/>
        <color rgb="FF63BE7B"/>
      </colorScale>
    </cfRule>
  </conditionalFormatting>
  <conditionalFormatting sqref="W2 W35">
    <cfRule type="colorScale" priority="4">
      <colorScale>
        <cfvo type="min"/>
        <cfvo type="percentile" val="50"/>
        <cfvo type="max"/>
        <color rgb="FFF8696B"/>
        <color rgb="FFFFEB84"/>
        <color rgb="FF63BE7B"/>
      </colorScale>
    </cfRule>
  </conditionalFormatting>
  <conditionalFormatting sqref="W35">
    <cfRule type="colorScale" priority="3">
      <colorScale>
        <cfvo type="min"/>
        <cfvo type="percentile" val="50"/>
        <cfvo type="max"/>
        <color rgb="FFF8696B"/>
        <color rgb="FFFFEB84"/>
        <color rgb="FF63BE7B"/>
      </colorScale>
    </cfRule>
  </conditionalFormatting>
  <conditionalFormatting sqref="V89:V93 V71 V36 W1 V111:V1048576">
    <cfRule type="colorScale" priority="50">
      <colorScale>
        <cfvo type="min"/>
        <cfvo type="percentile" val="50"/>
        <cfvo type="max"/>
        <color rgb="FFF8696B"/>
        <color rgb="FFFFEB84"/>
        <color rgb="FF63BE7B"/>
      </colorScale>
    </cfRule>
  </conditionalFormatting>
  <conditionalFormatting sqref="AC127:AD1048576 AE35:AF35 AE2 AF1:AF2 AC71:AD71 AC36:AD36">
    <cfRule type="colorScale" priority="52">
      <colorScale>
        <cfvo type="min"/>
        <cfvo type="percentile" val="50"/>
        <cfvo type="max"/>
        <color rgb="FFF8696B"/>
        <color rgb="FFFFEB84"/>
        <color rgb="FF63BE7B"/>
      </colorScale>
    </cfRule>
  </conditionalFormatting>
  <conditionalFormatting sqref="AE35:AF35">
    <cfRule type="colorScale" priority="59">
      <colorScale>
        <cfvo type="min"/>
        <cfvo type="percentile" val="50"/>
        <cfvo type="max"/>
        <color rgb="FFF8696B"/>
        <color rgb="FFFFEB84"/>
        <color rgb="FF63BE7B"/>
      </colorScale>
    </cfRule>
  </conditionalFormatting>
  <conditionalFormatting sqref="AL37:AM37 AN39:AO70 U72:V72 AM35:AN35 AM2 AN1:AN2 AJ71:AK71 AJ89:AK93 AJ111:AK1048576 U94:V110 AJ36:AK36">
    <cfRule type="colorScale" priority="63">
      <colorScale>
        <cfvo type="min"/>
        <cfvo type="percentile" val="50"/>
        <cfvo type="max"/>
        <color rgb="FFF8696B"/>
        <color rgb="FFFFEB84"/>
        <color rgb="FF63BE7B"/>
      </colorScale>
    </cfRule>
  </conditionalFormatting>
  <conditionalFormatting sqref="AM35:AN35">
    <cfRule type="colorScale" priority="70">
      <colorScale>
        <cfvo type="min"/>
        <cfvo type="percentile" val="50"/>
        <cfvo type="max"/>
        <color rgb="FFF8696B"/>
        <color rgb="FFFFEB84"/>
        <color rgb="FF63BE7B"/>
      </colorScale>
    </cfRule>
  </conditionalFormatting>
  <conditionalFormatting sqref="AS37:AT37 AU39:AV70 AU35:AV35 AU2 AV1:AV2 AQ71:AR71 AQ89:AR93 AQ111:AR1048576 AQ36:AR36 AD72:AE72">
    <cfRule type="colorScale" priority="74">
      <colorScale>
        <cfvo type="min"/>
        <cfvo type="percentile" val="50"/>
        <cfvo type="max"/>
        <color rgb="FFF8696B"/>
        <color rgb="FFFFEB84"/>
        <color rgb="FF63BE7B"/>
      </colorScale>
    </cfRule>
  </conditionalFormatting>
  <conditionalFormatting sqref="AU35:AV35">
    <cfRule type="colorScale" priority="81">
      <colorScale>
        <cfvo type="min"/>
        <cfvo type="percentile" val="50"/>
        <cfvo type="max"/>
        <color rgb="FFF8696B"/>
        <color rgb="FFFFEB84"/>
        <color rgb="FF63BE7B"/>
      </colorScale>
    </cfRule>
  </conditionalFormatting>
  <conditionalFormatting sqref="BC35:BD35">
    <cfRule type="colorScale" priority="92">
      <colorScale>
        <cfvo type="min"/>
        <cfvo type="percentile" val="50"/>
        <cfvo type="max"/>
        <color rgb="FFF8696B"/>
        <color rgb="FFFFEB84"/>
        <color rgb="FF63BE7B"/>
      </colorScale>
    </cfRule>
  </conditionalFormatting>
  <conditionalFormatting sqref="BG37:BH37 BI39:BJ70 BK35:BL35 BK2 BL1:BL2 BE71:BF71 AP74:AQ88 AR72:AS73 BE89:BF93 BE111:BF1048576 AP94:AQ110 BE36:BF36">
    <cfRule type="colorScale" priority="96">
      <colorScale>
        <cfvo type="min"/>
        <cfvo type="percentile" val="50"/>
        <cfvo type="max"/>
        <color rgb="FFF8696B"/>
        <color rgb="FFFFEB84"/>
        <color rgb="FF63BE7B"/>
      </colorScale>
    </cfRule>
  </conditionalFormatting>
  <conditionalFormatting sqref="BK35:BL35">
    <cfRule type="colorScale" priority="103">
      <colorScale>
        <cfvo type="min"/>
        <cfvo type="percentile" val="50"/>
        <cfvo type="max"/>
        <color rgb="FFF8696B"/>
        <color rgb="FFFFEB84"/>
        <color rgb="FF63BE7B"/>
      </colorScale>
    </cfRule>
  </conditionalFormatting>
  <conditionalFormatting sqref="BN37:BO37 BP39:BQ70 BS35:BT35 BS2 BT1:BT2 BL71:BM71 AW74:AX88 AY72:AZ73 BL89:BM93 BL111:BM1048576 AW94:AX110 BL36:BM36">
    <cfRule type="colorScale" priority="105">
      <colorScale>
        <cfvo type="min"/>
        <cfvo type="percentile" val="50"/>
        <cfvo type="max"/>
        <color rgb="FFF8696B"/>
        <color rgb="FFFFEB84"/>
        <color rgb="FF63BE7B"/>
      </colorScale>
    </cfRule>
  </conditionalFormatting>
  <conditionalFormatting sqref="BS35:BT35">
    <cfRule type="colorScale" priority="112">
      <colorScale>
        <cfvo type="min"/>
        <cfvo type="percentile" val="50"/>
        <cfvo type="max"/>
        <color rgb="FFF8696B"/>
        <color rgb="FFFFEB84"/>
        <color rgb="FF63BE7B"/>
      </colorScale>
    </cfRule>
  </conditionalFormatting>
  <conditionalFormatting sqref="CA35:CB35">
    <cfRule type="colorScale" priority="123">
      <colorScale>
        <cfvo type="min"/>
        <cfvo type="percentile" val="50"/>
        <cfvo type="max"/>
        <color rgb="FFF8696B"/>
        <color rgb="FFFFEB84"/>
        <color rgb="FF63BE7B"/>
      </colorScale>
    </cfRule>
  </conditionalFormatting>
  <conditionalFormatting sqref="BU37:BV37 BW39:BX70 CA35:CB35 CA2 CB1:CB2 BS71:BT71 BD74:BE88 BF72:BG73 BS89:BT93 BS111:BT1048576 BD94:BE110 BS36:BT36">
    <cfRule type="colorScale" priority="130">
      <colorScale>
        <cfvo type="min"/>
        <cfvo type="percentile" val="50"/>
        <cfvo type="max"/>
        <color rgb="FFF8696B"/>
        <color rgb="FFFFEB84"/>
        <color rgb="FF63BE7B"/>
      </colorScale>
    </cfRule>
  </conditionalFormatting>
  <conditionalFormatting sqref="CI35:CJ35">
    <cfRule type="colorScale" priority="139">
      <colorScale>
        <cfvo type="min"/>
        <cfvo type="percentile" val="50"/>
        <cfvo type="max"/>
        <color rgb="FFF8696B"/>
        <color rgb="FFFFEB84"/>
        <color rgb="FF63BE7B"/>
      </colorScale>
    </cfRule>
  </conditionalFormatting>
  <conditionalFormatting sqref="CE39:CE70 CC37 CI35:CJ35 CI2 CJ1:CJ2 CA71 BL74:BL88 BN72:BN73 CA89:CA93 CA111:CA1048576 BL94:BL110 CA36">
    <cfRule type="colorScale" priority="146">
      <colorScale>
        <cfvo type="min"/>
        <cfvo type="percentile" val="50"/>
        <cfvo type="max"/>
        <color rgb="FFF8696B"/>
        <color rgb="FFFFEB84"/>
        <color rgb="FF63BE7B"/>
      </colorScale>
    </cfRule>
  </conditionalFormatting>
  <conditionalFormatting sqref="CL39:CL70 CJ37 CQ35:CR35 CQ2:CR2 CH71 BS74:BS88 BU72:BU73 CH89:CH93 CH111:CH1048576 BS94:BS110 CH36">
    <cfRule type="colorScale" priority="155">
      <colorScale>
        <cfvo type="min"/>
        <cfvo type="percentile" val="50"/>
        <cfvo type="max"/>
        <color rgb="FFF8696B"/>
        <color rgb="FFFFEB84"/>
        <color rgb="FF63BE7B"/>
      </colorScale>
    </cfRule>
  </conditionalFormatting>
  <conditionalFormatting sqref="CQ35:CR35">
    <cfRule type="colorScale" priority="162">
      <colorScale>
        <cfvo type="min"/>
        <cfvo type="percentile" val="50"/>
        <cfvo type="max"/>
        <color rgb="FFF8696B"/>
        <color rgb="FFFFEB84"/>
        <color rgb="FF63BE7B"/>
      </colorScale>
    </cfRule>
  </conditionalFormatting>
  <conditionalFormatting sqref="CQ37:CR37 CS39:CT70 CY35:CZ35 CY2 CZ1:CZ2 CO71:CP71 BZ74:CA88 CB72:CC73 CO89:CP93 CO111:CP1048576 BZ94:CA110 CO36:CP36">
    <cfRule type="colorScale" priority="171">
      <colorScale>
        <cfvo type="min"/>
        <cfvo type="percentile" val="50"/>
        <cfvo type="max"/>
        <color rgb="FFF8696B"/>
        <color rgb="FFFFEB84"/>
        <color rgb="FF63BE7B"/>
      </colorScale>
    </cfRule>
  </conditionalFormatting>
  <conditionalFormatting sqref="CY35:CZ35">
    <cfRule type="colorScale" priority="178">
      <colorScale>
        <cfvo type="min"/>
        <cfvo type="percentile" val="50"/>
        <cfvo type="max"/>
        <color rgb="FFF8696B"/>
        <color rgb="FFFFEB84"/>
        <color rgb="FF63BE7B"/>
      </colorScale>
    </cfRule>
  </conditionalFormatting>
  <conditionalFormatting sqref="AZ37:BA37 BB39:BC70 BC35:BD35 BC2 BD1:BD2 AX71:AY71 AI74:AI88 AL72:AL73 AX89:AY93 AX111:AY1048576 AI94:AJ110 AX36:AY36">
    <cfRule type="colorScale" priority="236">
      <colorScale>
        <cfvo type="min"/>
        <cfvo type="percentile" val="50"/>
        <cfvo type="max"/>
        <color rgb="FFF8696B"/>
        <color rgb="FFFFEB84"/>
        <color rgb="FF63BE7B"/>
      </colorScale>
    </cfRule>
  </conditionalFormatting>
  <conditionalFormatting sqref="CR38:CR70 CP37 AB127:AB1048576 CN36 CN71 BY74:BY88 CA72:CA73 CN89:CN93 CN111:CN1048576 BY94:BY110 BK36 BM37 BO38:BO70 AV74:AV88 AX72:AX73 BD36 BF37 BD71 BH38:BH70 BD89:BD93 BD111:BD1048576 AO94:AO110 AO74:AO88 AQ72:AQ73 AW36 AY37 AW71 BA38:BA70 AW89:AW93 AW111:AW1048576 AP36 AR37 AP71 AT38:AT70 AP89:AP93 AP111:AP1048576 AI36 AI71 AM38:AM70 AI89:AI93 AD1:AD35 AE1 O1 U36 V1:V35 AB36 AL1:AL35 AM1 AT1:AT35 AU1 BB1:BB35 BC1 BJ1:BJ35 BK1 BR1:BR35 BS1 BZ1:BZ36 CB37 BZ71 CD38:CD70 BZ89:BZ93 BZ111:BZ1048576 BK71 BK74:BK1048576 AV94:AV110 BM72:BM73 CA1 CG36 CI37 CG71 CK38:CK70 CG89:CG93 CG111:CG1048576 BR94:BR110 BR74:BR88 BT72:BT73 CH1:CH35 CI1 CP1:CP35 CQ1:CR1 CU36 CW37 CU71 CY38:CY70 CU89:CU93 CU111:CU1048576 CF94:CF110 CF74:CF88 CH72:CH73 CX1:CX35 CY1 DF1:DF35 F127:G1048576 F71:G71 F1:G2 F35:G36 F3:F34 N127:N1048576 N1:N36 P38 AB71 U71 U89:U93 N71 AC72 U111:U1048576 AI111:AI1048576">
    <cfRule type="colorScale" priority="319">
      <colorScale>
        <cfvo type="min"/>
        <cfvo type="percentile" val="50"/>
        <cfvo type="max"/>
        <color rgb="FFF8696B"/>
        <color rgb="FFFFEB84"/>
        <color rgb="FF63BE7B"/>
      </colorScale>
    </cfRule>
  </conditionalFormatting>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1C428-86C3-45B9-A0F9-30B8E5E246A9}">
  <dimension ref="A1:DF164"/>
  <sheetViews>
    <sheetView topLeftCell="D1" workbookViewId="0">
      <selection activeCell="C36" sqref="C36"/>
    </sheetView>
  </sheetViews>
  <sheetFormatPr defaultRowHeight="15.75" x14ac:dyDescent="0.25"/>
  <cols>
    <col min="1" max="2" width="12.125" bestFit="1" customWidth="1"/>
    <col min="3" max="3" width="18.5" customWidth="1"/>
    <col min="4" max="4" width="11.75" customWidth="1"/>
    <col min="5" max="5" width="15" customWidth="1"/>
    <col min="6" max="6" width="12.125" customWidth="1"/>
    <col min="7" max="7" width="18.25" customWidth="1"/>
    <col min="8" max="8" width="15.5" customWidth="1"/>
    <col min="9" max="9" width="12.25" customWidth="1"/>
    <col min="10" max="10" width="12.125" bestFit="1" customWidth="1"/>
    <col min="11" max="12" width="6.875" bestFit="1" customWidth="1"/>
    <col min="13" max="13" width="13.75" customWidth="1"/>
    <col min="14" max="14" width="13.625" customWidth="1"/>
    <col min="15" max="15" width="14.5" customWidth="1"/>
    <col min="16" max="16" width="13.25" customWidth="1"/>
    <col min="17" max="17" width="9.25" customWidth="1"/>
    <col min="18" max="18" width="12.125" bestFit="1" customWidth="1"/>
    <col min="19" max="20" width="6.875" bestFit="1" customWidth="1"/>
    <col min="33" max="33" width="7.125" bestFit="1" customWidth="1"/>
    <col min="34" max="34" width="12.125" bestFit="1" customWidth="1"/>
    <col min="35" max="36" width="6.875" bestFit="1" customWidth="1"/>
    <col min="41" max="41" width="7.125" bestFit="1" customWidth="1"/>
    <col min="42" max="42" width="12.125" bestFit="1" customWidth="1"/>
    <col min="43" max="44" width="6.875" bestFit="1" customWidth="1"/>
    <col min="49" max="49" width="7.125" bestFit="1" customWidth="1"/>
    <col min="50" max="50" width="12.125" bestFit="1" customWidth="1"/>
    <col min="51" max="52" width="6.875" bestFit="1" customWidth="1"/>
    <col min="58" max="58" width="7.125" bestFit="1" customWidth="1"/>
    <col min="59" max="59" width="12.125" bestFit="1" customWidth="1"/>
    <col min="60" max="61" width="6.875" bestFit="1" customWidth="1"/>
    <col min="65" max="65" width="7.125" bestFit="1" customWidth="1"/>
    <col min="66" max="66" width="12.125" bestFit="1" customWidth="1"/>
    <col min="67" max="68" width="6.875" bestFit="1" customWidth="1"/>
    <col min="73" max="73" width="7.125" bestFit="1" customWidth="1"/>
    <col min="74" max="74" width="12.125" bestFit="1" customWidth="1"/>
    <col min="75" max="76" width="6.875" bestFit="1" customWidth="1"/>
    <col min="81" max="81" width="7.125" bestFit="1" customWidth="1"/>
    <col min="82" max="82" width="12.125" bestFit="1" customWidth="1"/>
    <col min="83" max="84" width="6.875" bestFit="1" customWidth="1"/>
    <col min="89" max="89" width="7.125" bestFit="1" customWidth="1"/>
    <col min="90" max="90" width="12.125" bestFit="1" customWidth="1"/>
    <col min="91" max="92" width="6.875" bestFit="1" customWidth="1"/>
    <col min="97" max="97" width="7.125" bestFit="1" customWidth="1"/>
    <col min="98" max="98" width="12.125" bestFit="1" customWidth="1"/>
    <col min="99" max="100" width="6.875" bestFit="1" customWidth="1"/>
    <col min="105" max="105" width="7.125" bestFit="1" customWidth="1"/>
    <col min="106" max="106" width="12.125" bestFit="1" customWidth="1"/>
    <col min="107" max="108" width="6.875" bestFit="1" customWidth="1"/>
  </cols>
  <sheetData>
    <row r="1" spans="1:109" x14ac:dyDescent="0.25">
      <c r="A1" s="132" t="s">
        <v>398</v>
      </c>
      <c r="B1" s="132"/>
      <c r="C1" s="132"/>
      <c r="D1" s="132"/>
      <c r="E1" s="132"/>
      <c r="I1" s="132" t="s">
        <v>399</v>
      </c>
      <c r="J1" s="132"/>
      <c r="K1" s="132"/>
      <c r="L1" s="132"/>
      <c r="M1" s="132"/>
      <c r="N1" s="31"/>
      <c r="O1" s="31"/>
      <c r="Q1" s="132" t="s">
        <v>400</v>
      </c>
      <c r="R1" s="132"/>
      <c r="S1" s="132"/>
      <c r="T1" s="132"/>
      <c r="U1" s="132"/>
      <c r="Y1" s="132" t="s">
        <v>401</v>
      </c>
      <c r="Z1" s="132"/>
      <c r="AA1" s="132"/>
      <c r="AB1" s="132"/>
      <c r="AC1" s="132"/>
      <c r="AD1" s="31"/>
      <c r="AE1" s="31"/>
      <c r="AG1" s="132" t="s">
        <v>402</v>
      </c>
      <c r="AH1" s="132"/>
      <c r="AI1" s="132"/>
      <c r="AJ1" s="132"/>
      <c r="AK1" s="132"/>
      <c r="AO1" s="132" t="s">
        <v>403</v>
      </c>
      <c r="AP1" s="132"/>
      <c r="AQ1" s="132"/>
      <c r="AR1" s="132"/>
      <c r="AS1" s="132"/>
      <c r="AW1" s="132" t="s">
        <v>404</v>
      </c>
      <c r="AX1" s="132"/>
      <c r="AY1" s="132"/>
      <c r="AZ1" s="132"/>
      <c r="BA1" s="132"/>
      <c r="BE1" s="132" t="s">
        <v>405</v>
      </c>
      <c r="BF1" s="132"/>
      <c r="BG1" s="132"/>
      <c r="BH1" s="132"/>
      <c r="BI1" s="132"/>
      <c r="BM1" s="132" t="s">
        <v>406</v>
      </c>
      <c r="BN1" s="132"/>
      <c r="BO1" s="132"/>
      <c r="BP1" s="132"/>
      <c r="BQ1" s="132"/>
      <c r="BU1" s="132" t="s">
        <v>407</v>
      </c>
      <c r="BV1" s="132"/>
      <c r="BW1" s="132"/>
      <c r="BX1" s="132"/>
      <c r="BY1" s="132"/>
      <c r="CC1" s="132" t="s">
        <v>408</v>
      </c>
      <c r="CD1" s="132"/>
      <c r="CE1" s="132"/>
      <c r="CF1" s="132"/>
      <c r="CG1" s="132"/>
      <c r="CK1" s="132" t="s">
        <v>409</v>
      </c>
      <c r="CL1" s="132"/>
      <c r="CM1" s="132"/>
      <c r="CN1" s="132"/>
      <c r="CO1" s="132"/>
      <c r="CS1" s="132" t="s">
        <v>410</v>
      </c>
      <c r="CT1" s="132"/>
      <c r="CU1" s="132"/>
      <c r="CV1" s="132"/>
      <c r="CW1" s="132"/>
      <c r="DA1" s="132" t="s">
        <v>411</v>
      </c>
      <c r="DB1" s="132"/>
      <c r="DC1" s="132"/>
      <c r="DD1" s="132"/>
      <c r="DE1" s="132"/>
    </row>
    <row r="2" spans="1:109" x14ac:dyDescent="0.25">
      <c r="B2">
        <v>2019</v>
      </c>
      <c r="C2">
        <v>2018</v>
      </c>
      <c r="D2" t="s">
        <v>392</v>
      </c>
      <c r="J2">
        <v>2019</v>
      </c>
      <c r="K2">
        <v>2018</v>
      </c>
      <c r="L2" t="s">
        <v>392</v>
      </c>
      <c r="R2">
        <v>2019</v>
      </c>
      <c r="S2">
        <v>2018</v>
      </c>
      <c r="T2" t="s">
        <v>392</v>
      </c>
      <c r="Z2">
        <v>2019</v>
      </c>
      <c r="AA2">
        <v>2018</v>
      </c>
      <c r="AB2" t="s">
        <v>392</v>
      </c>
      <c r="AI2">
        <v>2019</v>
      </c>
      <c r="AJ2">
        <v>2018</v>
      </c>
      <c r="AK2" t="s">
        <v>392</v>
      </c>
      <c r="AP2">
        <v>2019</v>
      </c>
      <c r="AQ2">
        <v>2018</v>
      </c>
      <c r="AR2" t="s">
        <v>392</v>
      </c>
      <c r="AX2">
        <v>2019</v>
      </c>
      <c r="AY2">
        <v>2018</v>
      </c>
      <c r="AZ2" t="s">
        <v>392</v>
      </c>
      <c r="BF2">
        <v>2019</v>
      </c>
      <c r="BG2">
        <v>2018</v>
      </c>
      <c r="BH2" t="s">
        <v>392</v>
      </c>
      <c r="BN2">
        <v>2019</v>
      </c>
      <c r="BO2">
        <v>2018</v>
      </c>
      <c r="BP2" t="s">
        <v>392</v>
      </c>
      <c r="BV2">
        <v>2019</v>
      </c>
      <c r="BW2">
        <v>2018</v>
      </c>
      <c r="BX2" t="s">
        <v>392</v>
      </c>
      <c r="CD2">
        <v>2019</v>
      </c>
      <c r="CE2">
        <v>2018</v>
      </c>
      <c r="CF2" t="s">
        <v>392</v>
      </c>
      <c r="CL2">
        <v>2019</v>
      </c>
      <c r="CM2">
        <v>2018</v>
      </c>
      <c r="CN2" t="s">
        <v>392</v>
      </c>
      <c r="CT2">
        <v>2019</v>
      </c>
      <c r="CU2">
        <v>2018</v>
      </c>
      <c r="CV2" t="s">
        <v>392</v>
      </c>
      <c r="DB2">
        <v>2019</v>
      </c>
      <c r="DC2">
        <v>2018</v>
      </c>
      <c r="DD2" t="s">
        <v>392</v>
      </c>
    </row>
    <row r="3" spans="1:109" x14ac:dyDescent="0.25">
      <c r="A3" t="s">
        <v>10</v>
      </c>
      <c r="B3">
        <v>13.7</v>
      </c>
      <c r="C3">
        <v>5.6</v>
      </c>
      <c r="D3">
        <f>B3-C3</f>
        <v>8.1</v>
      </c>
      <c r="E3">
        <v>1</v>
      </c>
      <c r="I3" t="s">
        <v>10</v>
      </c>
      <c r="J3">
        <v>13</v>
      </c>
      <c r="K3">
        <v>15.3</v>
      </c>
      <c r="L3">
        <f>J3-K3</f>
        <v>-2.3000000000000007</v>
      </c>
      <c r="M3">
        <v>2</v>
      </c>
      <c r="Q3" t="s">
        <v>10</v>
      </c>
      <c r="R3">
        <v>0.47</v>
      </c>
      <c r="S3">
        <v>0.34</v>
      </c>
      <c r="T3">
        <f>R3-S3</f>
        <v>0.12999999999999995</v>
      </c>
      <c r="U3">
        <v>1</v>
      </c>
      <c r="Y3" t="s">
        <v>10</v>
      </c>
      <c r="Z3">
        <v>0.151</v>
      </c>
      <c r="AA3">
        <v>4.2000000000000003E-2</v>
      </c>
      <c r="AB3">
        <f>Z3-AA3</f>
        <v>0.10899999999999999</v>
      </c>
      <c r="AC3">
        <v>3</v>
      </c>
      <c r="AH3" t="s">
        <v>10</v>
      </c>
      <c r="AI3">
        <v>3.5</v>
      </c>
      <c r="AJ3">
        <v>0.6</v>
      </c>
      <c r="AK3">
        <f>AI3-AJ3</f>
        <v>2.9</v>
      </c>
      <c r="AL3">
        <v>5</v>
      </c>
      <c r="AO3" t="s">
        <v>10</v>
      </c>
      <c r="AP3">
        <v>57.34</v>
      </c>
      <c r="AQ3">
        <v>53.49</v>
      </c>
      <c r="AR3">
        <f>AP3-AQ3</f>
        <v>3.8500000000000014</v>
      </c>
      <c r="AS3">
        <v>1</v>
      </c>
      <c r="AW3" t="s">
        <v>10</v>
      </c>
      <c r="AX3">
        <v>0.35899999999999999</v>
      </c>
      <c r="AY3">
        <v>0.317</v>
      </c>
      <c r="AZ3">
        <f>AX3-AY3</f>
        <v>4.1999999999999982E-2</v>
      </c>
      <c r="BA3">
        <v>1</v>
      </c>
      <c r="BE3" t="s">
        <v>10</v>
      </c>
      <c r="BF3">
        <v>414.8</v>
      </c>
      <c r="BG3">
        <v>366.4</v>
      </c>
      <c r="BH3">
        <f>BF3-BG3</f>
        <v>48.400000000000034</v>
      </c>
      <c r="BI3">
        <v>2</v>
      </c>
      <c r="BM3" t="s">
        <v>10</v>
      </c>
      <c r="BN3">
        <v>7.2</v>
      </c>
      <c r="BO3">
        <v>6.3</v>
      </c>
      <c r="BP3">
        <f>BN3-BO3</f>
        <v>0.90000000000000036</v>
      </c>
      <c r="BQ3">
        <v>12</v>
      </c>
      <c r="BU3" t="s">
        <v>10</v>
      </c>
      <c r="BV3">
        <v>11.2</v>
      </c>
      <c r="BW3">
        <v>10.6</v>
      </c>
      <c r="BX3">
        <f>BV3-BW3</f>
        <v>0.59999999999999964</v>
      </c>
      <c r="BY3">
        <v>11</v>
      </c>
      <c r="CC3" t="s">
        <v>10</v>
      </c>
      <c r="CD3">
        <v>11.1</v>
      </c>
      <c r="CE3">
        <v>11.2</v>
      </c>
      <c r="CF3">
        <f>CD3-CE3</f>
        <v>-9.9999999999999645E-2</v>
      </c>
      <c r="CG3">
        <v>23</v>
      </c>
      <c r="CK3" t="s">
        <v>10</v>
      </c>
      <c r="CL3">
        <v>45.54</v>
      </c>
      <c r="CM3">
        <v>50.53</v>
      </c>
      <c r="CN3">
        <f>CL3-CM3</f>
        <v>-4.990000000000002</v>
      </c>
      <c r="CO3">
        <v>32</v>
      </c>
      <c r="CS3" t="s">
        <v>10</v>
      </c>
      <c r="CT3">
        <v>45.93</v>
      </c>
      <c r="CU3">
        <v>52.26</v>
      </c>
      <c r="CV3">
        <f>CT3-CU3</f>
        <v>-6.3299999999999983</v>
      </c>
      <c r="CW3">
        <v>32</v>
      </c>
      <c r="DA3" t="s">
        <v>10</v>
      </c>
      <c r="DB3">
        <v>50.63</v>
      </c>
      <c r="DC3">
        <v>59.36</v>
      </c>
      <c r="DD3">
        <f>DB3-DC3</f>
        <v>-8.7299999999999969</v>
      </c>
      <c r="DE3">
        <v>32</v>
      </c>
    </row>
    <row r="4" spans="1:109" x14ac:dyDescent="0.25">
      <c r="A4" t="s">
        <v>25</v>
      </c>
      <c r="B4">
        <v>5.2</v>
      </c>
      <c r="C4">
        <v>1.2</v>
      </c>
      <c r="D4">
        <f t="shared" ref="D4:D7" si="0">B4-C4</f>
        <v>4</v>
      </c>
      <c r="E4">
        <v>8</v>
      </c>
      <c r="I4" t="s">
        <v>25</v>
      </c>
      <c r="J4">
        <v>13.9</v>
      </c>
      <c r="K4">
        <v>15.4</v>
      </c>
      <c r="L4">
        <f t="shared" ref="L4:L7" si="1">J4-K4</f>
        <v>-1.5</v>
      </c>
      <c r="M4">
        <v>7</v>
      </c>
      <c r="Q4" t="s">
        <v>25</v>
      </c>
      <c r="R4">
        <v>0.40699999999999997</v>
      </c>
      <c r="S4">
        <v>0.35899999999999999</v>
      </c>
      <c r="T4">
        <f t="shared" ref="T4:T7" si="2">R4-S4</f>
        <v>4.7999999999999987E-2</v>
      </c>
      <c r="U4">
        <v>7</v>
      </c>
      <c r="Y4" t="s">
        <v>25</v>
      </c>
      <c r="Z4">
        <v>0.109</v>
      </c>
      <c r="AA4">
        <v>1.6E-2</v>
      </c>
      <c r="AB4">
        <f t="shared" ref="AB4:AB7" si="3">Z4-AA4</f>
        <v>9.2999999999999999E-2</v>
      </c>
      <c r="AC4">
        <v>6</v>
      </c>
      <c r="AH4" t="s">
        <v>25</v>
      </c>
      <c r="AI4">
        <v>3.5</v>
      </c>
      <c r="AJ4">
        <v>-0.8</v>
      </c>
      <c r="AK4">
        <f t="shared" ref="AK4:AK7" si="4">AI4-AJ4</f>
        <v>4.3</v>
      </c>
      <c r="AL4">
        <v>4</v>
      </c>
      <c r="AO4" t="s">
        <v>25</v>
      </c>
      <c r="AP4">
        <v>47.73</v>
      </c>
      <c r="AQ4">
        <v>48.63</v>
      </c>
      <c r="AR4">
        <f t="shared" ref="AR4:AR7" si="5">AP4-AQ4</f>
        <v>-0.90000000000000568</v>
      </c>
      <c r="AS4">
        <v>27</v>
      </c>
      <c r="AW4" t="s">
        <v>25</v>
      </c>
      <c r="AX4">
        <v>0.315</v>
      </c>
      <c r="AY4">
        <v>0.309</v>
      </c>
      <c r="AZ4">
        <f t="shared" ref="AZ4:AZ5" si="6">AX4-AY4</f>
        <v>6.0000000000000053E-3</v>
      </c>
      <c r="BA4">
        <v>16</v>
      </c>
      <c r="BE4" t="s">
        <v>25</v>
      </c>
      <c r="BF4">
        <v>342.5</v>
      </c>
      <c r="BG4">
        <v>345.6</v>
      </c>
      <c r="BH4">
        <f t="shared" ref="BH4:BH7" si="7">BF4-BG4</f>
        <v>-3.1000000000000227</v>
      </c>
      <c r="BI4">
        <v>18</v>
      </c>
      <c r="BM4" t="s">
        <v>25</v>
      </c>
      <c r="BN4">
        <v>7.4</v>
      </c>
      <c r="BO4">
        <v>6.7</v>
      </c>
      <c r="BP4">
        <f t="shared" ref="BP4:BP7" si="8">BN4-BO4</f>
        <v>0.70000000000000018</v>
      </c>
      <c r="BQ4">
        <v>9</v>
      </c>
      <c r="BU4" t="s">
        <v>25</v>
      </c>
      <c r="BV4">
        <v>10.8</v>
      </c>
      <c r="BW4">
        <v>9.5</v>
      </c>
      <c r="BX4">
        <f t="shared" ref="BX4:BX7" si="9">BV4-BW4</f>
        <v>1.3000000000000007</v>
      </c>
      <c r="BY4">
        <v>12</v>
      </c>
      <c r="CC4" t="s">
        <v>25</v>
      </c>
      <c r="CD4">
        <v>10.4</v>
      </c>
      <c r="CE4">
        <v>13.6</v>
      </c>
      <c r="CF4">
        <f t="shared" ref="CF4:CF7" si="10">CD4-CE4</f>
        <v>-3.1999999999999993</v>
      </c>
      <c r="CG4">
        <v>25</v>
      </c>
      <c r="CK4" t="s">
        <v>25</v>
      </c>
      <c r="CL4">
        <v>54.81</v>
      </c>
      <c r="CM4">
        <v>70.319999999999993</v>
      </c>
      <c r="CN4">
        <f t="shared" ref="CN4:CN7" si="11">CL4-CM4</f>
        <v>-15.509999999999991</v>
      </c>
      <c r="CO4">
        <v>28</v>
      </c>
      <c r="CS4" t="s">
        <v>25</v>
      </c>
      <c r="CT4">
        <v>51.7</v>
      </c>
      <c r="CU4">
        <v>64.41</v>
      </c>
      <c r="CV4">
        <f t="shared" ref="CV4:CV7" si="12">CT4-CU4</f>
        <v>-12.709999999999994</v>
      </c>
      <c r="CW4">
        <v>29</v>
      </c>
      <c r="DA4" t="s">
        <v>25</v>
      </c>
      <c r="DB4">
        <v>62.85</v>
      </c>
      <c r="DC4">
        <v>73</v>
      </c>
      <c r="DD4">
        <f t="shared" ref="DD4:DD7" si="13">DB4-DC4</f>
        <v>-10.149999999999999</v>
      </c>
      <c r="DE4">
        <v>27</v>
      </c>
    </row>
    <row r="5" spans="1:109" x14ac:dyDescent="0.25">
      <c r="A5" t="s">
        <v>24</v>
      </c>
      <c r="B5">
        <v>8.9</v>
      </c>
      <c r="C5">
        <v>8.6999999999999993</v>
      </c>
      <c r="D5">
        <f t="shared" si="0"/>
        <v>0.20000000000000107</v>
      </c>
      <c r="E5">
        <v>4</v>
      </c>
      <c r="I5" t="s">
        <v>24</v>
      </c>
      <c r="J5">
        <v>13.5</v>
      </c>
      <c r="K5">
        <v>12</v>
      </c>
      <c r="L5">
        <f t="shared" si="1"/>
        <v>1.5</v>
      </c>
      <c r="M5">
        <v>4</v>
      </c>
      <c r="Q5" t="s">
        <v>24</v>
      </c>
      <c r="R5">
        <v>0.46200000000000002</v>
      </c>
      <c r="S5">
        <v>0.55900000000000005</v>
      </c>
      <c r="T5">
        <f t="shared" si="2"/>
        <v>-9.7000000000000031E-2</v>
      </c>
      <c r="U5">
        <v>3</v>
      </c>
      <c r="Y5" t="s">
        <v>24</v>
      </c>
      <c r="Z5">
        <v>0.16700000000000001</v>
      </c>
      <c r="AA5">
        <v>0.184</v>
      </c>
      <c r="AB5">
        <f t="shared" si="3"/>
        <v>-1.6999999999999987E-2</v>
      </c>
      <c r="AC5">
        <v>1</v>
      </c>
      <c r="AH5" t="s">
        <v>24</v>
      </c>
      <c r="AI5">
        <v>4.7</v>
      </c>
      <c r="AJ5">
        <v>3.4</v>
      </c>
      <c r="AK5">
        <f t="shared" si="4"/>
        <v>1.3000000000000003</v>
      </c>
      <c r="AL5">
        <v>2</v>
      </c>
      <c r="AO5" t="s">
        <v>24</v>
      </c>
      <c r="AP5">
        <v>49.1</v>
      </c>
      <c r="AQ5">
        <v>48.37</v>
      </c>
      <c r="AR5">
        <f t="shared" si="5"/>
        <v>0.73000000000000398</v>
      </c>
      <c r="AS5">
        <v>19</v>
      </c>
      <c r="AW5" t="s">
        <v>24</v>
      </c>
      <c r="AX5">
        <v>0.35899999999999999</v>
      </c>
      <c r="AY5">
        <v>0.38400000000000001</v>
      </c>
      <c r="AZ5">
        <f t="shared" si="6"/>
        <v>-2.5000000000000022E-2</v>
      </c>
      <c r="BA5">
        <v>2</v>
      </c>
      <c r="BE5" t="s">
        <v>24</v>
      </c>
      <c r="BF5">
        <v>349.2</v>
      </c>
      <c r="BG5">
        <v>418.5</v>
      </c>
      <c r="BH5">
        <f t="shared" si="7"/>
        <v>-69.300000000000011</v>
      </c>
      <c r="BI5">
        <v>5</v>
      </c>
      <c r="BM5" t="s">
        <v>24</v>
      </c>
      <c r="BN5">
        <v>7.8</v>
      </c>
      <c r="BO5">
        <v>8.3000000000000007</v>
      </c>
      <c r="BP5">
        <f t="shared" si="8"/>
        <v>-0.50000000000000089</v>
      </c>
      <c r="BQ5">
        <v>3</v>
      </c>
      <c r="BU5" t="s">
        <v>24</v>
      </c>
      <c r="BV5">
        <v>11.9</v>
      </c>
      <c r="BW5">
        <v>12.8</v>
      </c>
      <c r="BX5">
        <f t="shared" si="9"/>
        <v>-0.90000000000000036</v>
      </c>
      <c r="BY5">
        <v>3</v>
      </c>
      <c r="CC5" t="s">
        <v>24</v>
      </c>
      <c r="CD5">
        <v>13.2</v>
      </c>
      <c r="CE5">
        <v>14.7</v>
      </c>
      <c r="CF5">
        <f t="shared" si="10"/>
        <v>-1.5</v>
      </c>
      <c r="CG5">
        <v>8</v>
      </c>
      <c r="CK5" t="s">
        <v>24</v>
      </c>
      <c r="CL5">
        <v>60.29</v>
      </c>
      <c r="CM5">
        <v>61.25</v>
      </c>
      <c r="CN5">
        <f t="shared" si="11"/>
        <v>-0.96000000000000085</v>
      </c>
      <c r="CO5">
        <v>15</v>
      </c>
      <c r="CS5" t="s">
        <v>24</v>
      </c>
      <c r="CT5">
        <v>61.58</v>
      </c>
      <c r="CU5">
        <v>61.46</v>
      </c>
      <c r="CV5">
        <f t="shared" si="12"/>
        <v>0.11999999999999744</v>
      </c>
      <c r="CW5">
        <v>10</v>
      </c>
      <c r="DA5" t="s">
        <v>24</v>
      </c>
      <c r="DB5">
        <v>74.14</v>
      </c>
      <c r="DC5">
        <v>72.44</v>
      </c>
      <c r="DD5">
        <f t="shared" si="13"/>
        <v>1.7000000000000028</v>
      </c>
      <c r="DE5">
        <v>6</v>
      </c>
    </row>
    <row r="6" spans="1:109" x14ac:dyDescent="0.25">
      <c r="A6" t="s">
        <v>14</v>
      </c>
      <c r="B6">
        <v>3.1</v>
      </c>
      <c r="C6">
        <v>-6.6</v>
      </c>
      <c r="D6">
        <f t="shared" si="0"/>
        <v>9.6999999999999993</v>
      </c>
      <c r="E6">
        <v>10</v>
      </c>
      <c r="I6" t="s">
        <v>14</v>
      </c>
      <c r="J6">
        <v>17.100000000000001</v>
      </c>
      <c r="K6">
        <v>17.8</v>
      </c>
      <c r="L6">
        <f t="shared" si="1"/>
        <v>-0.69999999999999929</v>
      </c>
      <c r="M6">
        <v>28</v>
      </c>
      <c r="Q6" t="s">
        <v>14</v>
      </c>
      <c r="R6">
        <v>0.30299999999999999</v>
      </c>
      <c r="S6">
        <v>0.26700000000000002</v>
      </c>
      <c r="T6">
        <f t="shared" si="2"/>
        <v>3.5999999999999976E-2</v>
      </c>
      <c r="U6">
        <v>25</v>
      </c>
      <c r="Y6" t="s">
        <v>14</v>
      </c>
      <c r="Z6">
        <v>3.5000000000000003E-2</v>
      </c>
      <c r="AA6">
        <v>-0.11899999999999999</v>
      </c>
      <c r="AB6">
        <f t="shared" si="3"/>
        <v>0.154</v>
      </c>
      <c r="AC6">
        <v>10</v>
      </c>
      <c r="AH6" t="s">
        <v>14</v>
      </c>
      <c r="AI6">
        <v>1.1000000000000001</v>
      </c>
      <c r="AJ6">
        <v>-5.2</v>
      </c>
      <c r="AK6">
        <f t="shared" si="4"/>
        <v>6.3000000000000007</v>
      </c>
      <c r="AL6">
        <v>9</v>
      </c>
      <c r="AO6" t="s">
        <v>14</v>
      </c>
      <c r="AP6">
        <v>50.06</v>
      </c>
      <c r="AQ6">
        <v>50.81</v>
      </c>
      <c r="AR6">
        <f t="shared" si="5"/>
        <v>-0.75</v>
      </c>
      <c r="AS6">
        <v>15</v>
      </c>
      <c r="AW6" t="s">
        <v>14</v>
      </c>
      <c r="AX6">
        <v>0.308</v>
      </c>
      <c r="AY6">
        <v>0.316</v>
      </c>
      <c r="AZ6">
        <f t="shared" ref="AZ6:AZ7" si="14">AX6-AY6</f>
        <v>-8.0000000000000071E-3</v>
      </c>
      <c r="BA6">
        <v>23</v>
      </c>
      <c r="BE6" t="s">
        <v>14</v>
      </c>
      <c r="BF6">
        <v>335.8</v>
      </c>
      <c r="BG6">
        <v>298.60000000000002</v>
      </c>
      <c r="BH6">
        <f t="shared" si="7"/>
        <v>37.199999999999989</v>
      </c>
      <c r="BI6">
        <v>24</v>
      </c>
      <c r="BM6" t="s">
        <v>14</v>
      </c>
      <c r="BN6">
        <v>6.2</v>
      </c>
      <c r="BO6">
        <v>5.6</v>
      </c>
      <c r="BP6">
        <f t="shared" si="8"/>
        <v>0.60000000000000053</v>
      </c>
      <c r="BQ6">
        <v>23</v>
      </c>
      <c r="BU6" t="s">
        <v>14</v>
      </c>
      <c r="BV6">
        <v>10.7</v>
      </c>
      <c r="BW6">
        <v>10.3</v>
      </c>
      <c r="BX6">
        <f t="shared" si="9"/>
        <v>0.39999999999999858</v>
      </c>
      <c r="BY6">
        <v>13</v>
      </c>
      <c r="CC6" t="s">
        <v>14</v>
      </c>
      <c r="CD6">
        <v>10.4</v>
      </c>
      <c r="CE6">
        <v>8.6</v>
      </c>
      <c r="CF6">
        <f t="shared" si="10"/>
        <v>1.8000000000000007</v>
      </c>
      <c r="CG6">
        <v>27</v>
      </c>
      <c r="CK6" t="s">
        <v>14</v>
      </c>
      <c r="CL6">
        <v>52.07</v>
      </c>
      <c r="CM6">
        <v>48.41</v>
      </c>
      <c r="CN6">
        <f t="shared" si="11"/>
        <v>3.6600000000000037</v>
      </c>
      <c r="CO6">
        <v>30</v>
      </c>
      <c r="CS6" t="s">
        <v>14</v>
      </c>
      <c r="CT6">
        <v>54.96</v>
      </c>
      <c r="CU6">
        <v>53.57</v>
      </c>
      <c r="CV6">
        <f t="shared" si="12"/>
        <v>1.3900000000000006</v>
      </c>
      <c r="CW6">
        <v>26</v>
      </c>
      <c r="DA6" t="s">
        <v>14</v>
      </c>
      <c r="DB6">
        <v>61</v>
      </c>
      <c r="DC6">
        <v>58.48</v>
      </c>
      <c r="DD6">
        <f t="shared" si="13"/>
        <v>2.5200000000000031</v>
      </c>
      <c r="DE6">
        <v>29</v>
      </c>
    </row>
    <row r="7" spans="1:109" x14ac:dyDescent="0.25">
      <c r="A7" t="s">
        <v>9</v>
      </c>
      <c r="B7">
        <v>-3.6</v>
      </c>
      <c r="C7">
        <v>-2.1</v>
      </c>
      <c r="D7">
        <f t="shared" si="0"/>
        <v>-1.5</v>
      </c>
      <c r="E7">
        <v>22</v>
      </c>
      <c r="I7" t="s">
        <v>9</v>
      </c>
      <c r="J7">
        <v>16.3</v>
      </c>
      <c r="K7">
        <v>16.399999999999999</v>
      </c>
      <c r="L7">
        <f t="shared" si="1"/>
        <v>-9.9999999999997868E-2</v>
      </c>
      <c r="M7">
        <v>24</v>
      </c>
      <c r="Q7" t="s">
        <v>9</v>
      </c>
      <c r="R7">
        <v>0.34399999999999997</v>
      </c>
      <c r="S7">
        <v>0.35099999999999998</v>
      </c>
      <c r="T7">
        <f t="shared" si="2"/>
        <v>-7.0000000000000062E-3</v>
      </c>
      <c r="U7">
        <v>17</v>
      </c>
      <c r="Y7" t="s">
        <v>9</v>
      </c>
      <c r="Z7">
        <v>-4.2999999999999997E-2</v>
      </c>
      <c r="AA7">
        <v>2E-3</v>
      </c>
      <c r="AB7">
        <f t="shared" si="3"/>
        <v>-4.4999999999999998E-2</v>
      </c>
      <c r="AC7">
        <v>21</v>
      </c>
      <c r="AH7" t="s">
        <v>9</v>
      </c>
      <c r="AI7">
        <v>-1.6</v>
      </c>
      <c r="AJ7">
        <v>-0.4</v>
      </c>
      <c r="AK7">
        <f t="shared" si="4"/>
        <v>-1.2000000000000002</v>
      </c>
      <c r="AL7">
        <v>22</v>
      </c>
      <c r="AO7" t="s">
        <v>9</v>
      </c>
      <c r="AP7">
        <v>49.52</v>
      </c>
      <c r="AQ7">
        <v>47.76</v>
      </c>
      <c r="AR7">
        <f t="shared" si="5"/>
        <v>1.7600000000000051</v>
      </c>
      <c r="AS7">
        <v>17</v>
      </c>
      <c r="AW7" t="s">
        <v>9</v>
      </c>
      <c r="AX7">
        <v>0.313</v>
      </c>
      <c r="AY7">
        <v>0.307</v>
      </c>
      <c r="AZ7">
        <f t="shared" si="14"/>
        <v>6.0000000000000053E-3</v>
      </c>
      <c r="BA7">
        <v>19</v>
      </c>
      <c r="BE7" t="s">
        <v>9</v>
      </c>
      <c r="BF7">
        <v>340.9</v>
      </c>
      <c r="BG7">
        <v>368.8</v>
      </c>
      <c r="BH7">
        <f t="shared" si="7"/>
        <v>-27.900000000000034</v>
      </c>
      <c r="BI7">
        <v>22</v>
      </c>
      <c r="BM7" t="s">
        <v>9</v>
      </c>
      <c r="BN7">
        <v>6.6</v>
      </c>
      <c r="BO7">
        <v>7</v>
      </c>
      <c r="BP7">
        <f t="shared" si="8"/>
        <v>-0.40000000000000036</v>
      </c>
      <c r="BQ7">
        <v>16</v>
      </c>
      <c r="BU7" t="s">
        <v>9</v>
      </c>
      <c r="BV7">
        <v>11.2</v>
      </c>
      <c r="BW7">
        <v>11.4</v>
      </c>
      <c r="BX7">
        <f t="shared" si="9"/>
        <v>-0.20000000000000107</v>
      </c>
      <c r="BY7">
        <v>10</v>
      </c>
      <c r="CC7" t="s">
        <v>9</v>
      </c>
      <c r="CD7">
        <v>11.2</v>
      </c>
      <c r="CE7">
        <v>11.8</v>
      </c>
      <c r="CF7">
        <f t="shared" si="10"/>
        <v>-0.60000000000000142</v>
      </c>
      <c r="CG7">
        <v>21</v>
      </c>
      <c r="CK7" t="s">
        <v>9</v>
      </c>
      <c r="CL7">
        <v>59.02</v>
      </c>
      <c r="CM7">
        <v>60.19</v>
      </c>
      <c r="CN7">
        <f t="shared" si="11"/>
        <v>-1.1699999999999946</v>
      </c>
      <c r="CO7">
        <v>21</v>
      </c>
      <c r="CS7" t="s">
        <v>9</v>
      </c>
      <c r="CT7">
        <v>59.61</v>
      </c>
      <c r="CU7">
        <v>59.82</v>
      </c>
      <c r="CV7">
        <f t="shared" si="12"/>
        <v>-0.21000000000000085</v>
      </c>
      <c r="CW7">
        <v>18</v>
      </c>
      <c r="DA7" t="s">
        <v>9</v>
      </c>
      <c r="DB7">
        <v>65.150000000000006</v>
      </c>
      <c r="DC7">
        <v>67.92</v>
      </c>
      <c r="DD7">
        <f t="shared" si="13"/>
        <v>-2.769999999999996</v>
      </c>
      <c r="DE7">
        <v>22</v>
      </c>
    </row>
    <row r="10" spans="1:109" x14ac:dyDescent="0.25">
      <c r="A10" s="132">
        <v>2019</v>
      </c>
      <c r="B10" s="132"/>
      <c r="C10">
        <v>9.967973062237967E-2</v>
      </c>
      <c r="D10">
        <v>9.936028877450194E-2</v>
      </c>
      <c r="E10">
        <v>9.8627430305522623E-2</v>
      </c>
      <c r="F10">
        <v>9.7618716392322405E-2</v>
      </c>
      <c r="G10">
        <v>9.4642438144379101E-2</v>
      </c>
      <c r="H10">
        <v>8.9360094000502849E-2</v>
      </c>
      <c r="I10">
        <v>8.3840381338024059E-2</v>
      </c>
      <c r="J10">
        <v>8.0487831514321331E-2</v>
      </c>
      <c r="K10">
        <v>7.8533043294973973E-2</v>
      </c>
      <c r="L10">
        <v>7.4462615336973181E-2</v>
      </c>
      <c r="M10">
        <v>6.5685471699498177E-2</v>
      </c>
      <c r="N10">
        <v>3.7704440100657842E-2</v>
      </c>
      <c r="O10">
        <v>2.1220495856786392E-11</v>
      </c>
      <c r="P10">
        <v>0</v>
      </c>
      <c r="Q10">
        <f>SUM(C10:P10)</f>
        <v>1.0000024815452779</v>
      </c>
    </row>
    <row r="11" spans="1:109" x14ac:dyDescent="0.25">
      <c r="A11" t="s">
        <v>139</v>
      </c>
      <c r="B11" t="s">
        <v>518</v>
      </c>
      <c r="C11" s="61" t="s">
        <v>413</v>
      </c>
      <c r="D11" s="61" t="s">
        <v>414</v>
      </c>
      <c r="E11" s="61" t="s">
        <v>415</v>
      </c>
      <c r="F11" s="61" t="s">
        <v>416</v>
      </c>
      <c r="G11" s="61" t="s">
        <v>417</v>
      </c>
      <c r="H11" s="61" t="s">
        <v>418</v>
      </c>
      <c r="I11" s="61" t="s">
        <v>419</v>
      </c>
      <c r="J11" s="61" t="s">
        <v>420</v>
      </c>
      <c r="K11" s="61" t="s">
        <v>421</v>
      </c>
      <c r="L11" s="61" t="s">
        <v>422</v>
      </c>
      <c r="M11" s="61" t="s">
        <v>423</v>
      </c>
      <c r="N11" s="61" t="s">
        <v>424</v>
      </c>
      <c r="O11" s="61" t="s">
        <v>425</v>
      </c>
      <c r="P11" s="61" t="s">
        <v>426</v>
      </c>
      <c r="Q11" t="s">
        <v>116</v>
      </c>
    </row>
    <row r="12" spans="1:109" x14ac:dyDescent="0.25">
      <c r="A12" t="s">
        <v>24</v>
      </c>
      <c r="B12">
        <v>12</v>
      </c>
      <c r="C12">
        <v>4</v>
      </c>
      <c r="D12">
        <v>4</v>
      </c>
      <c r="E12">
        <v>3</v>
      </c>
      <c r="F12">
        <v>1</v>
      </c>
      <c r="G12">
        <v>2</v>
      </c>
      <c r="H12">
        <v>19</v>
      </c>
      <c r="I12">
        <v>2</v>
      </c>
      <c r="J12">
        <v>5</v>
      </c>
      <c r="K12">
        <v>3</v>
      </c>
      <c r="L12">
        <v>3</v>
      </c>
      <c r="M12">
        <v>8</v>
      </c>
      <c r="N12">
        <v>15</v>
      </c>
      <c r="O12">
        <v>10</v>
      </c>
      <c r="P12">
        <v>6</v>
      </c>
      <c r="Q12">
        <f>C12*$C$10+D12*$D$10+E12*$E$10+F12*$F$10+G12*$G$10+H12*$H$10+I12*$I$10+J12*$J$10+K12*$K$10+L12*$L$10+M12*$M$10+N12*$N$10+O12*$O$10+P12*$P$10</f>
        <v>5.1969450186562822</v>
      </c>
    </row>
    <row r="13" spans="1:109" x14ac:dyDescent="0.25">
      <c r="A13" t="s">
        <v>10</v>
      </c>
      <c r="B13">
        <v>14</v>
      </c>
      <c r="C13">
        <v>1</v>
      </c>
      <c r="D13">
        <v>2</v>
      </c>
      <c r="E13">
        <v>1</v>
      </c>
      <c r="F13">
        <v>3</v>
      </c>
      <c r="G13">
        <v>5</v>
      </c>
      <c r="H13">
        <v>1</v>
      </c>
      <c r="I13">
        <v>1</v>
      </c>
      <c r="J13">
        <v>2</v>
      </c>
      <c r="K13">
        <v>12</v>
      </c>
      <c r="L13">
        <v>11</v>
      </c>
      <c r="M13">
        <v>23</v>
      </c>
      <c r="N13">
        <v>32</v>
      </c>
      <c r="O13">
        <v>32</v>
      </c>
      <c r="P13">
        <v>32</v>
      </c>
      <c r="Q13">
        <f>C13*$C$10+D13*$D$10+E13*$E$10+F13*$F$10+G13*$G$10+H13*$H$10+I13*$I$10+J13*$J$10+K13*$K$10+L13*$L$10+M13*$M$10+N13*$N$10+O13*$O$10+P13*$P$10</f>
        <v>5.9760654379778968</v>
      </c>
    </row>
    <row r="14" spans="1:109" x14ac:dyDescent="0.25">
      <c r="A14" t="s">
        <v>25</v>
      </c>
      <c r="B14">
        <v>10</v>
      </c>
      <c r="C14">
        <v>8</v>
      </c>
      <c r="D14">
        <v>7</v>
      </c>
      <c r="E14">
        <v>7</v>
      </c>
      <c r="F14">
        <v>6</v>
      </c>
      <c r="G14">
        <v>4</v>
      </c>
      <c r="H14">
        <v>27</v>
      </c>
      <c r="I14">
        <v>16</v>
      </c>
      <c r="J14">
        <v>18</v>
      </c>
      <c r="K14">
        <v>9</v>
      </c>
      <c r="L14">
        <v>12</v>
      </c>
      <c r="M14">
        <v>25</v>
      </c>
      <c r="N14">
        <v>28</v>
      </c>
      <c r="O14">
        <v>29</v>
      </c>
      <c r="P14">
        <v>27</v>
      </c>
      <c r="Q14">
        <f>C14*$C$10+D14*$D$10+E14*$E$10+F14*$F$10+G14*$G$10+H14*$H$10+I14*$I$10+J14*$J$10+K14*$K$10+L14*$L$10+M14*$M$10+N14*$N$10+O14*$O$10+P14*$P$10</f>
        <v>12.648793425770116</v>
      </c>
    </row>
    <row r="15" spans="1:109" x14ac:dyDescent="0.25">
      <c r="A15" t="s">
        <v>14</v>
      </c>
      <c r="B15">
        <v>10</v>
      </c>
      <c r="C15">
        <v>10</v>
      </c>
      <c r="D15">
        <v>28</v>
      </c>
      <c r="E15">
        <v>25</v>
      </c>
      <c r="F15">
        <v>10</v>
      </c>
      <c r="G15">
        <v>9</v>
      </c>
      <c r="H15">
        <v>15</v>
      </c>
      <c r="I15">
        <v>23</v>
      </c>
      <c r="J15">
        <v>24</v>
      </c>
      <c r="K15">
        <v>23</v>
      </c>
      <c r="L15">
        <v>13</v>
      </c>
      <c r="M15">
        <v>27</v>
      </c>
      <c r="N15">
        <v>30</v>
      </c>
      <c r="O15">
        <v>26</v>
      </c>
      <c r="P15">
        <v>29</v>
      </c>
      <c r="Q15">
        <f>C15*$C$10+D15*$D$10+E15*$E$10+F15*$F$10+G15*$G$10+H15*$H$10+I15*$I$10+J15*$J$10+K15*$K$10+L15*$L$10+M15*$M$10+N15*$N$10+O15*$O$10+P15*$P$10</f>
        <v>18.951893328519336</v>
      </c>
    </row>
    <row r="16" spans="1:109" x14ac:dyDescent="0.25">
      <c r="A16" t="s">
        <v>9</v>
      </c>
      <c r="B16">
        <v>6</v>
      </c>
      <c r="C16">
        <v>22</v>
      </c>
      <c r="D16">
        <v>24</v>
      </c>
      <c r="E16">
        <v>17</v>
      </c>
      <c r="F16">
        <v>21</v>
      </c>
      <c r="G16">
        <v>22</v>
      </c>
      <c r="H16">
        <v>17</v>
      </c>
      <c r="I16">
        <v>19</v>
      </c>
      <c r="J16">
        <v>22</v>
      </c>
      <c r="K16">
        <v>16</v>
      </c>
      <c r="L16">
        <v>10</v>
      </c>
      <c r="M16">
        <v>21</v>
      </c>
      <c r="N16">
        <v>21</v>
      </c>
      <c r="O16">
        <v>18</v>
      </c>
      <c r="P16">
        <v>22</v>
      </c>
      <c r="Q16">
        <f>C16*$C$10+D16*$D$10+E16*$E$10+F16*$F$10+G16*$G$10+H16*$H$10+I16*$I$10+J16*$J$10+K16*$K$10+L16*$L$10+M16*$M$10+N16*$N$10+O16*$O$10+P16*$P$10</f>
        <v>19.441558133910036</v>
      </c>
    </row>
    <row r="19" spans="1:110" x14ac:dyDescent="0.25">
      <c r="A19" s="132" t="s">
        <v>398</v>
      </c>
      <c r="B19" s="132"/>
      <c r="C19" s="132"/>
      <c r="D19" s="132"/>
      <c r="E19" s="132"/>
      <c r="I19" s="132" t="s">
        <v>399</v>
      </c>
      <c r="J19" s="132"/>
      <c r="K19" s="132"/>
      <c r="L19" s="132"/>
      <c r="M19" s="132"/>
      <c r="N19" s="31"/>
      <c r="O19" s="31"/>
      <c r="Q19" s="132" t="s">
        <v>400</v>
      </c>
      <c r="R19" s="132"/>
      <c r="S19" s="132"/>
      <c r="T19" s="132"/>
      <c r="U19" s="132"/>
      <c r="Y19" s="132" t="s">
        <v>401</v>
      </c>
      <c r="Z19" s="132"/>
      <c r="AA19" s="132"/>
      <c r="AB19" s="132"/>
      <c r="AC19" s="132"/>
      <c r="AD19" s="31"/>
      <c r="AE19" s="31"/>
      <c r="AG19" s="132" t="s">
        <v>402</v>
      </c>
      <c r="AH19" s="132"/>
      <c r="AI19" s="132"/>
      <c r="AJ19" s="132"/>
      <c r="AK19" s="132"/>
      <c r="AO19" s="132" t="s">
        <v>403</v>
      </c>
      <c r="AP19" s="132"/>
      <c r="AQ19" s="132"/>
      <c r="AR19" s="132"/>
      <c r="AS19" s="132"/>
      <c r="AW19" s="132" t="s">
        <v>404</v>
      </c>
      <c r="AX19" s="132"/>
      <c r="AY19" s="132"/>
      <c r="AZ19" s="132"/>
      <c r="BA19" s="132"/>
      <c r="BE19" s="132" t="s">
        <v>405</v>
      </c>
      <c r="BF19" s="132"/>
      <c r="BG19" s="132"/>
      <c r="BH19" s="132"/>
      <c r="BI19" s="132"/>
      <c r="BM19" s="132" t="s">
        <v>406</v>
      </c>
      <c r="BN19" s="132"/>
      <c r="BO19" s="132"/>
      <c r="BP19" s="132"/>
      <c r="BQ19" s="132"/>
      <c r="BU19" s="132" t="s">
        <v>407</v>
      </c>
      <c r="BV19" s="132"/>
      <c r="BW19" s="132"/>
      <c r="BX19" s="132"/>
      <c r="BY19" s="132"/>
      <c r="CC19" s="132" t="s">
        <v>408</v>
      </c>
      <c r="CD19" s="132"/>
      <c r="CE19" s="132"/>
      <c r="CF19" s="132"/>
      <c r="CG19" s="132"/>
      <c r="CK19" s="132" t="s">
        <v>409</v>
      </c>
      <c r="CL19" s="132"/>
      <c r="CM19" s="132"/>
      <c r="CN19" s="132"/>
      <c r="CO19" s="132"/>
      <c r="CS19" s="132" t="s">
        <v>410</v>
      </c>
      <c r="CT19" s="132"/>
      <c r="CU19" s="132"/>
      <c r="CV19" s="132"/>
      <c r="CW19" s="132"/>
      <c r="DA19" s="132" t="s">
        <v>411</v>
      </c>
      <c r="DB19" s="132"/>
      <c r="DC19" s="132"/>
      <c r="DD19" s="132"/>
      <c r="DE19" s="132"/>
    </row>
    <row r="20" spans="1:110" x14ac:dyDescent="0.25">
      <c r="A20" t="s">
        <v>412</v>
      </c>
      <c r="B20" t="s">
        <v>139</v>
      </c>
      <c r="C20" t="s">
        <v>1502</v>
      </c>
      <c r="D20" t="s">
        <v>397</v>
      </c>
      <c r="E20" t="s">
        <v>392</v>
      </c>
      <c r="F20" t="s">
        <v>1559</v>
      </c>
      <c r="I20" t="s">
        <v>412</v>
      </c>
      <c r="J20" t="s">
        <v>139</v>
      </c>
      <c r="K20" t="s">
        <v>1502</v>
      </c>
      <c r="L20" t="s">
        <v>397</v>
      </c>
      <c r="M20" t="s">
        <v>392</v>
      </c>
      <c r="N20" t="s">
        <v>1559</v>
      </c>
      <c r="Q20" t="s">
        <v>412</v>
      </c>
      <c r="R20" t="s">
        <v>139</v>
      </c>
      <c r="S20" t="s">
        <v>1502</v>
      </c>
      <c r="T20" t="s">
        <v>397</v>
      </c>
      <c r="U20" t="s">
        <v>392</v>
      </c>
      <c r="V20" t="s">
        <v>1559</v>
      </c>
      <c r="Y20" t="s">
        <v>412</v>
      </c>
      <c r="Z20" t="s">
        <v>139</v>
      </c>
      <c r="AA20" t="s">
        <v>1502</v>
      </c>
      <c r="AB20" t="s">
        <v>397</v>
      </c>
      <c r="AC20" t="s">
        <v>392</v>
      </c>
      <c r="AD20" t="s">
        <v>1559</v>
      </c>
      <c r="AG20" t="s">
        <v>412</v>
      </c>
      <c r="AH20" t="s">
        <v>139</v>
      </c>
      <c r="AI20" t="s">
        <v>1502</v>
      </c>
      <c r="AJ20" t="s">
        <v>397</v>
      </c>
      <c r="AK20" t="s">
        <v>392</v>
      </c>
      <c r="AL20" t="s">
        <v>1559</v>
      </c>
      <c r="AO20" t="s">
        <v>412</v>
      </c>
      <c r="AP20" t="s">
        <v>139</v>
      </c>
      <c r="AQ20" t="s">
        <v>1502</v>
      </c>
      <c r="AR20" t="s">
        <v>397</v>
      </c>
      <c r="AS20" t="s">
        <v>392</v>
      </c>
      <c r="AT20" t="s">
        <v>1559</v>
      </c>
      <c r="AW20" t="s">
        <v>412</v>
      </c>
      <c r="AX20" t="s">
        <v>139</v>
      </c>
      <c r="AY20" t="s">
        <v>1502</v>
      </c>
      <c r="AZ20" t="s">
        <v>397</v>
      </c>
      <c r="BA20" t="s">
        <v>392</v>
      </c>
      <c r="BB20" t="s">
        <v>1559</v>
      </c>
      <c r="BF20" t="s">
        <v>412</v>
      </c>
      <c r="BG20" t="s">
        <v>139</v>
      </c>
      <c r="BH20" t="s">
        <v>1502</v>
      </c>
      <c r="BI20" t="s">
        <v>397</v>
      </c>
      <c r="BJ20" t="s">
        <v>392</v>
      </c>
      <c r="BK20" t="s">
        <v>1559</v>
      </c>
      <c r="BM20" t="s">
        <v>412</v>
      </c>
      <c r="BN20" t="s">
        <v>139</v>
      </c>
      <c r="BO20" t="s">
        <v>1502</v>
      </c>
      <c r="BP20" t="s">
        <v>397</v>
      </c>
      <c r="BQ20" t="s">
        <v>392</v>
      </c>
      <c r="BR20" t="s">
        <v>1559</v>
      </c>
      <c r="BU20" t="s">
        <v>412</v>
      </c>
      <c r="BV20" t="s">
        <v>139</v>
      </c>
      <c r="BW20" t="s">
        <v>1502</v>
      </c>
      <c r="BX20" t="s">
        <v>397</v>
      </c>
      <c r="BY20" t="s">
        <v>392</v>
      </c>
      <c r="BZ20" t="s">
        <v>1559</v>
      </c>
      <c r="CC20" t="s">
        <v>412</v>
      </c>
      <c r="CD20" t="s">
        <v>139</v>
      </c>
      <c r="CE20" t="s">
        <v>1502</v>
      </c>
      <c r="CF20" t="s">
        <v>397</v>
      </c>
      <c r="CG20" t="s">
        <v>392</v>
      </c>
      <c r="CH20" t="s">
        <v>1559</v>
      </c>
      <c r="CK20" t="s">
        <v>412</v>
      </c>
      <c r="CL20" t="s">
        <v>139</v>
      </c>
      <c r="CM20" t="s">
        <v>1502</v>
      </c>
      <c r="CN20" t="s">
        <v>397</v>
      </c>
      <c r="CO20" t="s">
        <v>392</v>
      </c>
      <c r="CP20" t="s">
        <v>1559</v>
      </c>
      <c r="CS20" t="s">
        <v>412</v>
      </c>
      <c r="CT20" t="s">
        <v>139</v>
      </c>
      <c r="CU20" t="s">
        <v>1502</v>
      </c>
      <c r="CV20" t="s">
        <v>397</v>
      </c>
      <c r="CW20" t="s">
        <v>392</v>
      </c>
      <c r="CX20" t="s">
        <v>1559</v>
      </c>
      <c r="DA20" t="s">
        <v>412</v>
      </c>
      <c r="DB20" t="s">
        <v>139</v>
      </c>
      <c r="DC20" t="s">
        <v>1502</v>
      </c>
      <c r="DD20" t="s">
        <v>397</v>
      </c>
      <c r="DE20" t="s">
        <v>392</v>
      </c>
      <c r="DF20" t="s">
        <v>1559</v>
      </c>
    </row>
    <row r="21" spans="1:110" x14ac:dyDescent="0.25">
      <c r="A21">
        <v>1</v>
      </c>
      <c r="B21" t="s">
        <v>369</v>
      </c>
      <c r="C21">
        <v>13.7</v>
      </c>
      <c r="D21">
        <v>5.6</v>
      </c>
      <c r="E21">
        <f>Table_0__33[[#This Row],[2019]]-Table_0__33[[#This Row],[2018]]</f>
        <v>8.1</v>
      </c>
      <c r="F21">
        <v>3</v>
      </c>
      <c r="I21">
        <v>1</v>
      </c>
      <c r="J21" t="s">
        <v>379</v>
      </c>
      <c r="K21">
        <v>12.7</v>
      </c>
      <c r="L21">
        <v>16.899999999999999</v>
      </c>
      <c r="M21">
        <f>Table_0__34[[#This Row],[2019]]-Table_0__34[[#This Row],[2018]]</f>
        <v>-4.1999999999999993</v>
      </c>
      <c r="N21">
        <v>1</v>
      </c>
      <c r="Q21">
        <v>1</v>
      </c>
      <c r="R21" t="s">
        <v>369</v>
      </c>
      <c r="S21">
        <v>0.47</v>
      </c>
      <c r="T21">
        <v>0.34</v>
      </c>
      <c r="U21">
        <f>Table_0__35[[#This Row],[2019]]-Table_0__35[[#This Row],[2018]]</f>
        <v>0.12999999999999995</v>
      </c>
      <c r="V21">
        <v>1</v>
      </c>
      <c r="Y21">
        <v>2</v>
      </c>
      <c r="Z21" t="s">
        <v>379</v>
      </c>
      <c r="AA21">
        <v>0.153</v>
      </c>
      <c r="AB21">
        <v>-8.4000000000000005E-2</v>
      </c>
      <c r="AC21">
        <f>Table76[[#This Row],[2019]]-Table76[[#This Row],[2018]]</f>
        <v>0.23699999999999999</v>
      </c>
      <c r="AD21">
        <v>1</v>
      </c>
      <c r="AG21">
        <v>9</v>
      </c>
      <c r="AH21" t="s">
        <v>387</v>
      </c>
      <c r="AI21">
        <v>1.1000000000000001</v>
      </c>
      <c r="AJ21">
        <v>-5.2</v>
      </c>
      <c r="AK21">
        <f>Table_0__36[[#This Row],[2019]]-Table_0__36[[#This Row],[2018]]</f>
        <v>6.3000000000000007</v>
      </c>
      <c r="AL21">
        <v>1</v>
      </c>
      <c r="AO21">
        <v>1</v>
      </c>
      <c r="AP21" t="s">
        <v>369</v>
      </c>
      <c r="AQ21">
        <v>0.57340000000000002</v>
      </c>
      <c r="AR21">
        <v>0.53490000000000004</v>
      </c>
      <c r="AS21">
        <f>Table_0__37[[#This Row],[2019]]-Table_0__37[[#This Row],[2018]]</f>
        <v>3.8499999999999979E-2</v>
      </c>
      <c r="AT21">
        <v>1</v>
      </c>
      <c r="AW21">
        <v>17</v>
      </c>
      <c r="AX21" t="s">
        <v>384</v>
      </c>
      <c r="AY21">
        <v>0.314</v>
      </c>
      <c r="AZ21">
        <v>0.26500000000000001</v>
      </c>
      <c r="BA21">
        <f>Table_0__38[[#This Row],[2019]]-Table_0__38[[#This Row],[2018]]</f>
        <v>4.8999999999999988E-2</v>
      </c>
      <c r="BB21">
        <v>1</v>
      </c>
      <c r="BF21">
        <v>21</v>
      </c>
      <c r="BG21" t="s">
        <v>384</v>
      </c>
      <c r="BH21">
        <v>341.7</v>
      </c>
      <c r="BI21">
        <v>241.6</v>
      </c>
      <c r="BJ21">
        <f>Table_0__39[[#This Row],[2019]]-Table_0__39[[#This Row],[2018]]</f>
        <v>100.1</v>
      </c>
      <c r="BK21">
        <v>1</v>
      </c>
      <c r="BM21">
        <v>1</v>
      </c>
      <c r="BN21" t="s">
        <v>374</v>
      </c>
      <c r="BO21">
        <v>8</v>
      </c>
      <c r="BP21">
        <v>6.8</v>
      </c>
      <c r="BQ21">
        <f>Table_0__40[[#This Row],[2019]]-Table_0__40[[#This Row],[2018]]</f>
        <v>1.2000000000000002</v>
      </c>
      <c r="BR21">
        <v>1</v>
      </c>
      <c r="BU21">
        <v>2</v>
      </c>
      <c r="BV21" t="s">
        <v>374</v>
      </c>
      <c r="BW21">
        <v>12.2</v>
      </c>
      <c r="BX21">
        <v>10.1</v>
      </c>
      <c r="BY21">
        <f>Table_0__41[[#This Row],[2019]]-Table_0__41[[#This Row],[2018]]</f>
        <v>2.0999999999999996</v>
      </c>
      <c r="BZ21">
        <v>1</v>
      </c>
      <c r="CC21">
        <v>10</v>
      </c>
      <c r="CD21" t="s">
        <v>388</v>
      </c>
      <c r="CE21">
        <v>13.1</v>
      </c>
      <c r="CF21">
        <v>9.6</v>
      </c>
      <c r="CG21">
        <f>Table_0__42[[#This Row],[2019]]-Table_0__42[[#This Row],[2018]]</f>
        <v>3.5</v>
      </c>
      <c r="CH21">
        <v>1</v>
      </c>
      <c r="CK21">
        <v>5</v>
      </c>
      <c r="CL21" t="s">
        <v>364</v>
      </c>
      <c r="CM21">
        <v>0.66120000000000001</v>
      </c>
      <c r="CN21">
        <v>0.56059999999999999</v>
      </c>
      <c r="CO21">
        <f>Table_0__43[[#This Row],[2019]]-Table_0__43[[#This Row],[2018]]</f>
        <v>0.10060000000000002</v>
      </c>
      <c r="CP21">
        <v>1</v>
      </c>
      <c r="CS21">
        <v>2</v>
      </c>
      <c r="CT21" t="s">
        <v>388</v>
      </c>
      <c r="CU21">
        <v>0.65849999999999997</v>
      </c>
      <c r="CV21">
        <v>0.57740000000000002</v>
      </c>
      <c r="CW21">
        <f>Table_0__44[[#This Row],[2019]]-Table_0__44[[#This Row],[2018]]</f>
        <v>8.109999999999995E-2</v>
      </c>
      <c r="CX21">
        <v>1</v>
      </c>
      <c r="DA21">
        <v>2</v>
      </c>
      <c r="DB21" t="s">
        <v>388</v>
      </c>
      <c r="DC21">
        <v>0.76690000000000003</v>
      </c>
      <c r="DD21">
        <v>0.62529999999999997</v>
      </c>
      <c r="DE21">
        <f>Table_0__45[[#This Row],[2019]]-Table_0__45[[#This Row],[2018]]</f>
        <v>0.14160000000000006</v>
      </c>
      <c r="DF21">
        <v>1</v>
      </c>
    </row>
    <row r="22" spans="1:110" x14ac:dyDescent="0.25">
      <c r="A22">
        <v>2</v>
      </c>
      <c r="B22" t="s">
        <v>362</v>
      </c>
      <c r="C22">
        <v>11.1</v>
      </c>
      <c r="D22">
        <v>7.4</v>
      </c>
      <c r="E22">
        <f>Table_0__33[[#This Row],[2019]]-Table_0__33[[#This Row],[2018]]</f>
        <v>3.6999999999999993</v>
      </c>
      <c r="F22">
        <v>11</v>
      </c>
      <c r="I22">
        <v>6</v>
      </c>
      <c r="J22" t="s">
        <v>378</v>
      </c>
      <c r="K22">
        <v>13.9</v>
      </c>
      <c r="L22">
        <v>16.8</v>
      </c>
      <c r="M22">
        <f>Table_0__34[[#This Row],[2019]]-Table_0__34[[#This Row],[2018]]</f>
        <v>-2.9000000000000004</v>
      </c>
      <c r="N22">
        <v>2</v>
      </c>
      <c r="Q22">
        <v>2</v>
      </c>
      <c r="R22" t="s">
        <v>379</v>
      </c>
      <c r="S22">
        <v>0.46899999999999997</v>
      </c>
      <c r="T22">
        <v>0.34100000000000003</v>
      </c>
      <c r="U22">
        <f>Table_0__35[[#This Row],[2019]]-Table_0__35[[#This Row],[2018]]</f>
        <v>0.12799999999999995</v>
      </c>
      <c r="V22">
        <v>2</v>
      </c>
      <c r="Y22">
        <v>10</v>
      </c>
      <c r="Z22" t="s">
        <v>387</v>
      </c>
      <c r="AA22">
        <v>3.5000000000000003E-2</v>
      </c>
      <c r="AB22">
        <v>-0.11899999999999999</v>
      </c>
      <c r="AC22">
        <f>Table76[[#This Row],[2019]]-Table76[[#This Row],[2018]]</f>
        <v>0.154</v>
      </c>
      <c r="AD22">
        <v>2</v>
      </c>
      <c r="AG22">
        <v>8</v>
      </c>
      <c r="AH22" t="s">
        <v>379</v>
      </c>
      <c r="AI22">
        <v>1.9</v>
      </c>
      <c r="AJ22">
        <v>-4.0999999999999996</v>
      </c>
      <c r="AK22">
        <f>Table_0__36[[#This Row],[2019]]-Table_0__36[[#This Row],[2018]]</f>
        <v>6</v>
      </c>
      <c r="AL22">
        <v>2</v>
      </c>
      <c r="AO22">
        <v>4</v>
      </c>
      <c r="AP22" t="s">
        <v>379</v>
      </c>
      <c r="AQ22">
        <v>0.53090000000000004</v>
      </c>
      <c r="AR22">
        <v>0.49409999999999998</v>
      </c>
      <c r="AS22">
        <f>Table_0__37[[#This Row],[2019]]-Table_0__37[[#This Row],[2018]]</f>
        <v>3.6800000000000055E-2</v>
      </c>
      <c r="AT22">
        <v>2</v>
      </c>
      <c r="AW22">
        <v>1</v>
      </c>
      <c r="AX22" t="s">
        <v>369</v>
      </c>
      <c r="AY22">
        <v>0.35899999999999999</v>
      </c>
      <c r="AZ22">
        <v>0.317</v>
      </c>
      <c r="BA22">
        <f>Table_0__38[[#This Row],[2019]]-Table_0__38[[#This Row],[2018]]</f>
        <v>4.1999999999999982E-2</v>
      </c>
      <c r="BB22">
        <v>2</v>
      </c>
      <c r="BF22">
        <v>1</v>
      </c>
      <c r="BG22" t="s">
        <v>374</v>
      </c>
      <c r="BH22">
        <v>431.5</v>
      </c>
      <c r="BI22">
        <v>343.8</v>
      </c>
      <c r="BJ22">
        <f>Table_0__39[[#This Row],[2019]]-Table_0__39[[#This Row],[2018]]</f>
        <v>87.699999999999989</v>
      </c>
      <c r="BK22">
        <v>2</v>
      </c>
      <c r="BM22">
        <v>20</v>
      </c>
      <c r="BN22" t="s">
        <v>384</v>
      </c>
      <c r="BO22">
        <v>6.3</v>
      </c>
      <c r="BP22">
        <v>5.0999999999999996</v>
      </c>
      <c r="BQ22">
        <f>Table_0__40[[#This Row],[2019]]-Table_0__40[[#This Row],[2018]]</f>
        <v>1.2000000000000002</v>
      </c>
      <c r="BR22">
        <v>2</v>
      </c>
      <c r="BU22">
        <v>7</v>
      </c>
      <c r="BV22" t="s">
        <v>368</v>
      </c>
      <c r="BW22">
        <v>11.3</v>
      </c>
      <c r="BX22">
        <v>9.5</v>
      </c>
      <c r="BY22">
        <f>Table_0__41[[#This Row],[2019]]-Table_0__41[[#This Row],[2018]]</f>
        <v>1.8000000000000007</v>
      </c>
      <c r="BZ22">
        <v>2</v>
      </c>
      <c r="CC22">
        <v>4</v>
      </c>
      <c r="CD22" t="s">
        <v>374</v>
      </c>
      <c r="CE22">
        <v>14.3</v>
      </c>
      <c r="CF22">
        <v>11.4</v>
      </c>
      <c r="CG22">
        <f>Table_0__42[[#This Row],[2019]]-Table_0__42[[#This Row],[2018]]</f>
        <v>2.9000000000000004</v>
      </c>
      <c r="CH22">
        <v>2</v>
      </c>
      <c r="CK22">
        <v>2</v>
      </c>
      <c r="CL22" t="s">
        <v>371</v>
      </c>
      <c r="CM22">
        <v>0.68659999999999999</v>
      </c>
      <c r="CN22">
        <v>0.59550000000000003</v>
      </c>
      <c r="CO22">
        <f>Table_0__43[[#This Row],[2019]]-Table_0__43[[#This Row],[2018]]</f>
        <v>9.1099999999999959E-2</v>
      </c>
      <c r="CP22">
        <v>2</v>
      </c>
      <c r="CS22">
        <v>27</v>
      </c>
      <c r="CT22" t="s">
        <v>372</v>
      </c>
      <c r="CU22">
        <v>0.5403</v>
      </c>
      <c r="CV22">
        <v>0.47560000000000002</v>
      </c>
      <c r="CW22">
        <f>Table_0__44[[#This Row],[2019]]-Table_0__44[[#This Row],[2018]]</f>
        <v>6.469999999999998E-2</v>
      </c>
      <c r="CX22">
        <v>2</v>
      </c>
      <c r="DA22">
        <v>5</v>
      </c>
      <c r="DB22" t="s">
        <v>363</v>
      </c>
      <c r="DC22">
        <v>0.75009999999999999</v>
      </c>
      <c r="DD22">
        <v>0.66269999999999996</v>
      </c>
      <c r="DE22">
        <f>Table_0__45[[#This Row],[2019]]-Table_0__45[[#This Row],[2018]]</f>
        <v>8.7400000000000033E-2</v>
      </c>
      <c r="DF22">
        <v>2</v>
      </c>
    </row>
    <row r="23" spans="1:110" x14ac:dyDescent="0.25">
      <c r="A23">
        <v>3</v>
      </c>
      <c r="B23" t="s">
        <v>379</v>
      </c>
      <c r="C23">
        <v>10.9</v>
      </c>
      <c r="D23">
        <v>-5.8</v>
      </c>
      <c r="E23">
        <f>Table_0__33[[#This Row],[2019]]-Table_0__33[[#This Row],[2018]]</f>
        <v>16.7</v>
      </c>
      <c r="F23">
        <v>1</v>
      </c>
      <c r="I23">
        <v>2</v>
      </c>
      <c r="J23" t="s">
        <v>369</v>
      </c>
      <c r="K23">
        <v>13</v>
      </c>
      <c r="L23">
        <v>15.3</v>
      </c>
      <c r="M23">
        <f>Table_0__34[[#This Row],[2019]]-Table_0__34[[#This Row],[2018]]</f>
        <v>-2.3000000000000007</v>
      </c>
      <c r="N23">
        <v>3</v>
      </c>
      <c r="Q23">
        <v>14</v>
      </c>
      <c r="R23" t="s">
        <v>384</v>
      </c>
      <c r="S23">
        <v>0.36099999999999999</v>
      </c>
      <c r="T23">
        <v>0.249</v>
      </c>
      <c r="U23">
        <f>Table_0__35[[#This Row],[2019]]-Table_0__35[[#This Row],[2018]]</f>
        <v>0.11199999999999999</v>
      </c>
      <c r="V23">
        <v>3</v>
      </c>
      <c r="Y23">
        <v>3</v>
      </c>
      <c r="Z23" t="s">
        <v>369</v>
      </c>
      <c r="AA23">
        <v>0.151</v>
      </c>
      <c r="AB23">
        <v>4.2000000000000003E-2</v>
      </c>
      <c r="AC23">
        <f>Table76[[#This Row],[2019]]-Table76[[#This Row],[2018]]</f>
        <v>0.10899999999999999</v>
      </c>
      <c r="AD23">
        <v>3</v>
      </c>
      <c r="AG23">
        <v>6</v>
      </c>
      <c r="AH23" t="s">
        <v>381</v>
      </c>
      <c r="AI23">
        <v>3.3</v>
      </c>
      <c r="AJ23">
        <v>-1.5</v>
      </c>
      <c r="AK23">
        <f>Table_0__36[[#This Row],[2019]]-Table_0__36[[#This Row],[2018]]</f>
        <v>4.8</v>
      </c>
      <c r="AL23">
        <v>3</v>
      </c>
      <c r="AO23">
        <v>20</v>
      </c>
      <c r="AP23" t="s">
        <v>385</v>
      </c>
      <c r="AQ23">
        <v>0.4904</v>
      </c>
      <c r="AR23">
        <v>0.45739999999999997</v>
      </c>
      <c r="AS23">
        <f>Table_0__37[[#This Row],[2019]]-Table_0__37[[#This Row],[2018]]</f>
        <v>3.3000000000000029E-2</v>
      </c>
      <c r="AT23">
        <v>3</v>
      </c>
      <c r="AW23">
        <v>3</v>
      </c>
      <c r="AX23" t="s">
        <v>374</v>
      </c>
      <c r="AY23">
        <v>0.35499999999999998</v>
      </c>
      <c r="AZ23">
        <v>0.318</v>
      </c>
      <c r="BA23">
        <f>Table_0__38[[#This Row],[2019]]-Table_0__38[[#This Row],[2018]]</f>
        <v>3.6999999999999977E-2</v>
      </c>
      <c r="BB23">
        <v>3</v>
      </c>
      <c r="BF23">
        <v>2</v>
      </c>
      <c r="BG23" t="s">
        <v>369</v>
      </c>
      <c r="BH23">
        <v>414.8</v>
      </c>
      <c r="BI23">
        <v>366.4</v>
      </c>
      <c r="BJ23">
        <f>Table_0__39[[#This Row],[2019]]-Table_0__39[[#This Row],[2018]]</f>
        <v>48.400000000000034</v>
      </c>
      <c r="BK23">
        <v>3</v>
      </c>
      <c r="BM23">
        <v>4</v>
      </c>
      <c r="BN23" t="s">
        <v>380</v>
      </c>
      <c r="BO23">
        <v>7.8</v>
      </c>
      <c r="BP23">
        <v>6.8</v>
      </c>
      <c r="BQ23">
        <f>Table_0__40[[#This Row],[2019]]-Table_0__40[[#This Row],[2018]]</f>
        <v>1</v>
      </c>
      <c r="BR23">
        <v>3</v>
      </c>
      <c r="BU23">
        <v>4</v>
      </c>
      <c r="BV23" t="s">
        <v>380</v>
      </c>
      <c r="BW23">
        <v>11.9</v>
      </c>
      <c r="BX23">
        <v>10.199999999999999</v>
      </c>
      <c r="BY23">
        <f>Table_0__41[[#This Row],[2019]]-Table_0__41[[#This Row],[2018]]</f>
        <v>1.7000000000000011</v>
      </c>
      <c r="BZ23">
        <v>3</v>
      </c>
      <c r="CC23">
        <v>24</v>
      </c>
      <c r="CD23" t="s">
        <v>384</v>
      </c>
      <c r="CE23">
        <v>11</v>
      </c>
      <c r="CF23">
        <v>8.6</v>
      </c>
      <c r="CG23">
        <f>Table_0__42[[#This Row],[2019]]-Table_0__42[[#This Row],[2018]]</f>
        <v>2.4000000000000004</v>
      </c>
      <c r="CH23">
        <v>3</v>
      </c>
      <c r="CK23">
        <v>26</v>
      </c>
      <c r="CL23" t="s">
        <v>372</v>
      </c>
      <c r="CM23">
        <v>0.56020000000000003</v>
      </c>
      <c r="CN23">
        <v>0.47649999999999998</v>
      </c>
      <c r="CO23">
        <f>Table_0__43[[#This Row],[2019]]-Table_0__43[[#This Row],[2018]]</f>
        <v>8.3700000000000052E-2</v>
      </c>
      <c r="CP23">
        <v>3</v>
      </c>
      <c r="CS23">
        <v>11</v>
      </c>
      <c r="CT23" t="s">
        <v>389</v>
      </c>
      <c r="CU23">
        <v>0.61270000000000002</v>
      </c>
      <c r="CV23">
        <v>0.54830000000000001</v>
      </c>
      <c r="CW23">
        <f>Table_0__44[[#This Row],[2019]]-Table_0__44[[#This Row],[2018]]</f>
        <v>6.4400000000000013E-2</v>
      </c>
      <c r="CX23">
        <v>3</v>
      </c>
      <c r="DA23">
        <v>24</v>
      </c>
      <c r="DB23" t="s">
        <v>372</v>
      </c>
      <c r="DC23">
        <v>0.64480000000000004</v>
      </c>
      <c r="DD23">
        <v>0.55759999999999998</v>
      </c>
      <c r="DE23">
        <f>Table_0__45[[#This Row],[2019]]-Table_0__45[[#This Row],[2018]]</f>
        <v>8.7200000000000055E-2</v>
      </c>
      <c r="DF23">
        <v>3</v>
      </c>
    </row>
    <row r="24" spans="1:110" x14ac:dyDescent="0.25">
      <c r="A24">
        <v>4</v>
      </c>
      <c r="B24" t="s">
        <v>367</v>
      </c>
      <c r="C24">
        <v>8.9</v>
      </c>
      <c r="D24">
        <v>8.6999999999999993</v>
      </c>
      <c r="E24">
        <f>Table_0__33[[#This Row],[2019]]-Table_0__33[[#This Row],[2018]]</f>
        <v>0.20000000000000107</v>
      </c>
      <c r="F24">
        <v>14</v>
      </c>
      <c r="I24">
        <v>12</v>
      </c>
      <c r="J24" t="s">
        <v>384</v>
      </c>
      <c r="K24">
        <v>15.1</v>
      </c>
      <c r="L24">
        <v>17.2</v>
      </c>
      <c r="M24">
        <f>Table_0__34[[#This Row],[2019]]-Table_0__34[[#This Row],[2018]]</f>
        <v>-2.0999999999999996</v>
      </c>
      <c r="N24">
        <v>4</v>
      </c>
      <c r="Q24">
        <v>5</v>
      </c>
      <c r="R24" t="s">
        <v>380</v>
      </c>
      <c r="S24">
        <v>0.42499999999999999</v>
      </c>
      <c r="T24">
        <v>0.33</v>
      </c>
      <c r="U24">
        <f>Table_0__35[[#This Row],[2019]]-Table_0__35[[#This Row],[2018]]</f>
        <v>9.4999999999999973E-2</v>
      </c>
      <c r="V24">
        <v>4</v>
      </c>
      <c r="Y24">
        <v>5</v>
      </c>
      <c r="Z24" t="s">
        <v>380</v>
      </c>
      <c r="AA24">
        <v>0.13</v>
      </c>
      <c r="AB24">
        <v>2.7E-2</v>
      </c>
      <c r="AC24">
        <f>Table76[[#This Row],[2019]]-Table76[[#This Row],[2018]]</f>
        <v>0.10300000000000001</v>
      </c>
      <c r="AD24">
        <v>4</v>
      </c>
      <c r="AG24">
        <v>4</v>
      </c>
      <c r="AH24" t="s">
        <v>370</v>
      </c>
      <c r="AI24">
        <v>3.5</v>
      </c>
      <c r="AJ24">
        <v>-0.8</v>
      </c>
      <c r="AK24">
        <f>Table_0__36[[#This Row],[2019]]-Table_0__36[[#This Row],[2018]]</f>
        <v>4.3</v>
      </c>
      <c r="AL24">
        <v>4</v>
      </c>
      <c r="AO24">
        <v>6</v>
      </c>
      <c r="AP24" t="s">
        <v>381</v>
      </c>
      <c r="AQ24">
        <v>0.52429999999999999</v>
      </c>
      <c r="AR24">
        <v>0.49309999999999998</v>
      </c>
      <c r="AS24">
        <f>Table_0__37[[#This Row],[2019]]-Table_0__37[[#This Row],[2018]]</f>
        <v>3.1200000000000006E-2</v>
      </c>
      <c r="AT24">
        <v>4</v>
      </c>
      <c r="AW24">
        <v>23</v>
      </c>
      <c r="AX24" t="s">
        <v>387</v>
      </c>
      <c r="AY24">
        <v>0.308</v>
      </c>
      <c r="AZ24">
        <v>0.28100000000000003</v>
      </c>
      <c r="BA24">
        <f>Table_0__38[[#This Row],[2019]]-Table_0__38[[#This Row],[2018]]</f>
        <v>2.6999999999999968E-2</v>
      </c>
      <c r="BB24">
        <v>4</v>
      </c>
      <c r="BF24">
        <v>14</v>
      </c>
      <c r="BG24" t="s">
        <v>380</v>
      </c>
      <c r="BH24">
        <v>354.3</v>
      </c>
      <c r="BI24">
        <v>312.60000000000002</v>
      </c>
      <c r="BJ24">
        <f>Table_0__39[[#This Row],[2019]]-Table_0__39[[#This Row],[2018]]</f>
        <v>41.699999999999989</v>
      </c>
      <c r="BK24">
        <v>4</v>
      </c>
      <c r="BM24">
        <v>12</v>
      </c>
      <c r="BN24" t="s">
        <v>369</v>
      </c>
      <c r="BO24">
        <v>7.2</v>
      </c>
      <c r="BP24">
        <v>6.3</v>
      </c>
      <c r="BQ24">
        <f>Table_0__40[[#This Row],[2019]]-Table_0__40[[#This Row],[2018]]</f>
        <v>0.90000000000000036</v>
      </c>
      <c r="BR24">
        <v>4</v>
      </c>
      <c r="BU24">
        <v>12</v>
      </c>
      <c r="BV24" t="s">
        <v>370</v>
      </c>
      <c r="BW24">
        <v>10.8</v>
      </c>
      <c r="BX24">
        <v>9.5</v>
      </c>
      <c r="BY24">
        <f>Table_0__41[[#This Row],[2019]]-Table_0__41[[#This Row],[2018]]</f>
        <v>1.3000000000000007</v>
      </c>
      <c r="BZ24">
        <v>4</v>
      </c>
      <c r="CC24">
        <v>18</v>
      </c>
      <c r="CD24" t="s">
        <v>372</v>
      </c>
      <c r="CE24">
        <v>11.8</v>
      </c>
      <c r="CF24">
        <v>9.5</v>
      </c>
      <c r="CG24">
        <f>Table_0__42[[#This Row],[2019]]-Table_0__42[[#This Row],[2018]]</f>
        <v>2.3000000000000007</v>
      </c>
      <c r="CH24">
        <v>4</v>
      </c>
      <c r="CK24">
        <v>10</v>
      </c>
      <c r="CL24" t="s">
        <v>376</v>
      </c>
      <c r="CM24">
        <v>0.621</v>
      </c>
      <c r="CN24">
        <v>0.55710000000000004</v>
      </c>
      <c r="CO24">
        <f>Table_0__43[[#This Row],[2019]]-Table_0__43[[#This Row],[2018]]</f>
        <v>6.3899999999999957E-2</v>
      </c>
      <c r="CP24">
        <v>4</v>
      </c>
      <c r="CS24">
        <v>13</v>
      </c>
      <c r="CT24" t="s">
        <v>364</v>
      </c>
      <c r="CU24">
        <v>0.6038</v>
      </c>
      <c r="CV24">
        <v>0.54320000000000002</v>
      </c>
      <c r="CW24">
        <f>Table_0__44[[#This Row],[2019]]-Table_0__44[[#This Row],[2018]]</f>
        <v>6.0599999999999987E-2</v>
      </c>
      <c r="CX24">
        <v>4</v>
      </c>
      <c r="DA24">
        <v>4</v>
      </c>
      <c r="DB24" t="s">
        <v>373</v>
      </c>
      <c r="DC24">
        <v>0.75280000000000002</v>
      </c>
      <c r="DD24">
        <v>0.69710000000000005</v>
      </c>
      <c r="DE24">
        <f>Table_0__45[[#This Row],[2019]]-Table_0__45[[#This Row],[2018]]</f>
        <v>5.5699999999999972E-2</v>
      </c>
      <c r="DF24">
        <v>4</v>
      </c>
    </row>
    <row r="25" spans="1:110" x14ac:dyDescent="0.25">
      <c r="A25">
        <v>5</v>
      </c>
      <c r="B25" t="s">
        <v>374</v>
      </c>
      <c r="C25">
        <v>7.1</v>
      </c>
      <c r="D25">
        <v>0.5</v>
      </c>
      <c r="E25">
        <f>Table_0__33[[#This Row],[2019]]-Table_0__33[[#This Row],[2018]]</f>
        <v>6.6</v>
      </c>
      <c r="F25">
        <v>5</v>
      </c>
      <c r="I25">
        <v>8</v>
      </c>
      <c r="J25" t="s">
        <v>380</v>
      </c>
      <c r="K25">
        <v>14.2</v>
      </c>
      <c r="L25">
        <v>16.100000000000001</v>
      </c>
      <c r="M25">
        <f>Table_0__34[[#This Row],[2019]]-Table_0__34[[#This Row],[2018]]</f>
        <v>-1.9000000000000021</v>
      </c>
      <c r="N25">
        <v>5</v>
      </c>
      <c r="Q25">
        <v>8</v>
      </c>
      <c r="R25" t="s">
        <v>374</v>
      </c>
      <c r="S25">
        <v>0.40600000000000003</v>
      </c>
      <c r="T25">
        <v>0.33600000000000002</v>
      </c>
      <c r="U25">
        <f>Table_0__35[[#This Row],[2019]]-Table_0__35[[#This Row],[2018]]</f>
        <v>7.0000000000000007E-2</v>
      </c>
      <c r="V25">
        <v>5</v>
      </c>
      <c r="Y25">
        <v>22</v>
      </c>
      <c r="Z25" t="s">
        <v>384</v>
      </c>
      <c r="AA25">
        <v>-4.8000000000000001E-2</v>
      </c>
      <c r="AB25">
        <v>-0.15</v>
      </c>
      <c r="AC25">
        <f>Table76[[#This Row],[2019]]-Table76[[#This Row],[2018]]</f>
        <v>0.10199999999999999</v>
      </c>
      <c r="AD25">
        <v>5</v>
      </c>
      <c r="AG25">
        <v>19</v>
      </c>
      <c r="AH25" t="s">
        <v>384</v>
      </c>
      <c r="AI25">
        <v>-0.6</v>
      </c>
      <c r="AJ25">
        <v>-3.7</v>
      </c>
      <c r="AK25">
        <f>Table_0__36[[#This Row],[2019]]-Table_0__36[[#This Row],[2018]]</f>
        <v>3.1</v>
      </c>
      <c r="AL25">
        <v>5</v>
      </c>
      <c r="AO25">
        <v>8</v>
      </c>
      <c r="AP25" t="s">
        <v>375</v>
      </c>
      <c r="AQ25">
        <v>0.51549999999999996</v>
      </c>
      <c r="AR25">
        <v>0.49320000000000003</v>
      </c>
      <c r="AS25">
        <f>Table_0__37[[#This Row],[2019]]-Table_0__37[[#This Row],[2018]]</f>
        <v>2.2299999999999931E-2</v>
      </c>
      <c r="AT25">
        <v>5</v>
      </c>
      <c r="AW25">
        <v>9</v>
      </c>
      <c r="AX25" t="s">
        <v>380</v>
      </c>
      <c r="AY25">
        <v>0.33100000000000002</v>
      </c>
      <c r="AZ25">
        <v>0.307</v>
      </c>
      <c r="BA25">
        <f>Table_0__38[[#This Row],[2019]]-Table_0__38[[#This Row],[2018]]</f>
        <v>2.4000000000000021E-2</v>
      </c>
      <c r="BB25">
        <v>5</v>
      </c>
      <c r="BF25">
        <v>20</v>
      </c>
      <c r="BG25" t="s">
        <v>366</v>
      </c>
      <c r="BH25">
        <v>341.8</v>
      </c>
      <c r="BI25">
        <v>302</v>
      </c>
      <c r="BJ25">
        <f>Table_0__39[[#This Row],[2019]]-Table_0__39[[#This Row],[2018]]</f>
        <v>39.800000000000011</v>
      </c>
      <c r="BK25">
        <v>5</v>
      </c>
      <c r="BM25">
        <v>7</v>
      </c>
      <c r="BN25" t="s">
        <v>382</v>
      </c>
      <c r="BO25">
        <v>7.5</v>
      </c>
      <c r="BP25">
        <v>6.7</v>
      </c>
      <c r="BQ25">
        <f>Table_0__40[[#This Row],[2019]]-Table_0__40[[#This Row],[2018]]</f>
        <v>0.79999999999999982</v>
      </c>
      <c r="BR25">
        <v>5</v>
      </c>
      <c r="BU25">
        <v>18</v>
      </c>
      <c r="BV25" t="s">
        <v>366</v>
      </c>
      <c r="BW25">
        <v>10.3</v>
      </c>
      <c r="BX25">
        <v>9.4</v>
      </c>
      <c r="BY25">
        <f>Table_0__41[[#This Row],[2019]]-Table_0__41[[#This Row],[2018]]</f>
        <v>0.90000000000000036</v>
      </c>
      <c r="BZ25">
        <v>5</v>
      </c>
      <c r="CC25">
        <v>27</v>
      </c>
      <c r="CD25" t="s">
        <v>387</v>
      </c>
      <c r="CE25">
        <v>10.4</v>
      </c>
      <c r="CF25">
        <v>8.6</v>
      </c>
      <c r="CG25">
        <f>Table_0__42[[#This Row],[2019]]-Table_0__42[[#This Row],[2018]]</f>
        <v>1.8000000000000007</v>
      </c>
      <c r="CH25">
        <v>5</v>
      </c>
      <c r="CK25">
        <v>6</v>
      </c>
      <c r="CL25" t="s">
        <v>363</v>
      </c>
      <c r="CM25">
        <v>0.64910000000000001</v>
      </c>
      <c r="CN25">
        <v>0.58620000000000005</v>
      </c>
      <c r="CO25">
        <f>Table_0__43[[#This Row],[2019]]-Table_0__43[[#This Row],[2018]]</f>
        <v>6.2899999999999956E-2</v>
      </c>
      <c r="CP25">
        <v>5</v>
      </c>
      <c r="CS25">
        <v>8</v>
      </c>
      <c r="CT25" t="s">
        <v>363</v>
      </c>
      <c r="CU25">
        <v>0.61990000000000001</v>
      </c>
      <c r="CV25">
        <v>0.56410000000000005</v>
      </c>
      <c r="CW25">
        <f>Table_0__44[[#This Row],[2019]]-Table_0__44[[#This Row],[2018]]</f>
        <v>5.5799999999999961E-2</v>
      </c>
      <c r="CX25">
        <v>5</v>
      </c>
      <c r="DA25">
        <v>7</v>
      </c>
      <c r="DB25" t="s">
        <v>383</v>
      </c>
      <c r="DC25">
        <v>0.71220000000000006</v>
      </c>
      <c r="DD25">
        <v>0.66120000000000001</v>
      </c>
      <c r="DE25">
        <f>Table_0__45[[#This Row],[2019]]-Table_0__45[[#This Row],[2018]]</f>
        <v>5.1000000000000045E-2</v>
      </c>
      <c r="DF25">
        <v>5</v>
      </c>
    </row>
    <row r="26" spans="1:110" x14ac:dyDescent="0.25">
      <c r="A26">
        <v>6</v>
      </c>
      <c r="B26" t="s">
        <v>364</v>
      </c>
      <c r="C26">
        <v>6.5</v>
      </c>
      <c r="D26">
        <v>8.6</v>
      </c>
      <c r="E26">
        <f>Table_0__33[[#This Row],[2019]]-Table_0__33[[#This Row],[2018]]</f>
        <v>-2.0999999999999996</v>
      </c>
      <c r="F26">
        <v>19</v>
      </c>
      <c r="I26">
        <v>7</v>
      </c>
      <c r="J26" t="s">
        <v>370</v>
      </c>
      <c r="K26">
        <v>13.9</v>
      </c>
      <c r="L26">
        <v>15.4</v>
      </c>
      <c r="M26">
        <f>Table_0__34[[#This Row],[2019]]-Table_0__34[[#This Row],[2018]]</f>
        <v>-1.5</v>
      </c>
      <c r="N26">
        <v>6</v>
      </c>
      <c r="Q26">
        <v>29</v>
      </c>
      <c r="R26" t="s">
        <v>366</v>
      </c>
      <c r="S26">
        <v>0.29399999999999998</v>
      </c>
      <c r="T26">
        <v>0.24399999999999999</v>
      </c>
      <c r="U26">
        <f>Table_0__35[[#This Row],[2019]]-Table_0__35[[#This Row],[2018]]</f>
        <v>4.9999999999999989E-2</v>
      </c>
      <c r="V26">
        <v>6</v>
      </c>
      <c r="Y26">
        <v>6</v>
      </c>
      <c r="Z26" t="s">
        <v>370</v>
      </c>
      <c r="AA26">
        <v>0.109</v>
      </c>
      <c r="AB26">
        <v>1.6E-2</v>
      </c>
      <c r="AC26">
        <f>Table76[[#This Row],[2019]]-Table76[[#This Row],[2018]]</f>
        <v>9.2999999999999999E-2</v>
      </c>
      <c r="AD26">
        <v>6</v>
      </c>
      <c r="AG26">
        <v>5</v>
      </c>
      <c r="AH26" t="s">
        <v>369</v>
      </c>
      <c r="AI26">
        <v>3.5</v>
      </c>
      <c r="AJ26">
        <v>0.6</v>
      </c>
      <c r="AK26">
        <f>Table_0__36[[#This Row],[2019]]-Table_0__36[[#This Row],[2018]]</f>
        <v>2.9</v>
      </c>
      <c r="AL26">
        <v>6</v>
      </c>
      <c r="AO26">
        <v>2</v>
      </c>
      <c r="AP26" t="s">
        <v>361</v>
      </c>
      <c r="AQ26">
        <v>0.54710000000000003</v>
      </c>
      <c r="AR26">
        <v>0.5292</v>
      </c>
      <c r="AS26">
        <f>Table_0__37[[#This Row],[2019]]-Table_0__37[[#This Row],[2018]]</f>
        <v>1.7900000000000027E-2</v>
      </c>
      <c r="AT26">
        <v>6</v>
      </c>
      <c r="AW26">
        <v>22</v>
      </c>
      <c r="AX26" t="s">
        <v>388</v>
      </c>
      <c r="AY26">
        <v>0.308</v>
      </c>
      <c r="AZ26">
        <v>0.28699999999999998</v>
      </c>
      <c r="BA26">
        <f>Table_0__38[[#This Row],[2019]]-Table_0__38[[#This Row],[2018]]</f>
        <v>2.1000000000000019E-2</v>
      </c>
      <c r="BB26">
        <v>6</v>
      </c>
      <c r="BF26">
        <v>24</v>
      </c>
      <c r="BG26" t="s">
        <v>387</v>
      </c>
      <c r="BH26">
        <v>335.8</v>
      </c>
      <c r="BI26">
        <v>298.60000000000002</v>
      </c>
      <c r="BJ26">
        <f>Table_0__39[[#This Row],[2019]]-Table_0__39[[#This Row],[2018]]</f>
        <v>37.199999999999989</v>
      </c>
      <c r="BK26">
        <v>6</v>
      </c>
      <c r="BM26">
        <v>9</v>
      </c>
      <c r="BN26" t="s">
        <v>370</v>
      </c>
      <c r="BO26">
        <v>7.4</v>
      </c>
      <c r="BP26">
        <v>6.7</v>
      </c>
      <c r="BQ26">
        <f>Table_0__40[[#This Row],[2019]]-Table_0__40[[#This Row],[2018]]</f>
        <v>0.70000000000000018</v>
      </c>
      <c r="BR26">
        <v>6</v>
      </c>
      <c r="BU26">
        <v>26</v>
      </c>
      <c r="BV26" t="s">
        <v>384</v>
      </c>
      <c r="BW26">
        <v>9.8000000000000007</v>
      </c>
      <c r="BX26">
        <v>8.9</v>
      </c>
      <c r="BY26">
        <f>Table_0__41[[#This Row],[2019]]-Table_0__41[[#This Row],[2018]]</f>
        <v>0.90000000000000036</v>
      </c>
      <c r="BZ26">
        <v>6</v>
      </c>
      <c r="CC26">
        <v>1</v>
      </c>
      <c r="CD26" t="s">
        <v>375</v>
      </c>
      <c r="CE26">
        <v>16.100000000000001</v>
      </c>
      <c r="CF26">
        <v>14.9</v>
      </c>
      <c r="CG26">
        <f>Table_0__42[[#This Row],[2019]]-Table_0__42[[#This Row],[2018]]</f>
        <v>1.2000000000000011</v>
      </c>
      <c r="CH26">
        <v>6</v>
      </c>
      <c r="CK26">
        <v>4</v>
      </c>
      <c r="CL26" t="s">
        <v>388</v>
      </c>
      <c r="CM26">
        <v>0.66669999999999996</v>
      </c>
      <c r="CN26">
        <v>0.60709999999999997</v>
      </c>
      <c r="CO26">
        <f>Table_0__43[[#This Row],[2019]]-Table_0__43[[#This Row],[2018]]</f>
        <v>5.9599999999999986E-2</v>
      </c>
      <c r="CP26">
        <v>6</v>
      </c>
      <c r="CS26">
        <v>4</v>
      </c>
      <c r="CT26" t="s">
        <v>371</v>
      </c>
      <c r="CU26">
        <v>0.64159999999999995</v>
      </c>
      <c r="CV26">
        <v>0.58850000000000002</v>
      </c>
      <c r="CW26">
        <f>Table_0__44[[#This Row],[2019]]-Table_0__44[[#This Row],[2018]]</f>
        <v>5.3099999999999925E-2</v>
      </c>
      <c r="CX26">
        <v>6</v>
      </c>
      <c r="DA26">
        <v>9</v>
      </c>
      <c r="DB26" t="s">
        <v>385</v>
      </c>
      <c r="DC26">
        <v>0.70650000000000002</v>
      </c>
      <c r="DD26">
        <v>0.66169999999999995</v>
      </c>
      <c r="DE26">
        <f>Table_0__45[[#This Row],[2019]]-Table_0__45[[#This Row],[2018]]</f>
        <v>4.4800000000000062E-2</v>
      </c>
      <c r="DF26">
        <v>6</v>
      </c>
    </row>
    <row r="27" spans="1:110" x14ac:dyDescent="0.25">
      <c r="A27">
        <v>7</v>
      </c>
      <c r="B27" t="s">
        <v>380</v>
      </c>
      <c r="C27">
        <v>5.2</v>
      </c>
      <c r="D27">
        <v>0.4</v>
      </c>
      <c r="E27">
        <f>Table_0__33[[#This Row],[2019]]-Table_0__33[[#This Row],[2018]]</f>
        <v>4.8</v>
      </c>
      <c r="F27">
        <v>7</v>
      </c>
      <c r="I27">
        <v>30</v>
      </c>
      <c r="J27" t="s">
        <v>366</v>
      </c>
      <c r="K27">
        <v>18.2</v>
      </c>
      <c r="L27">
        <v>19.7</v>
      </c>
      <c r="M27">
        <f>Table_0__34[[#This Row],[2019]]-Table_0__34[[#This Row],[2018]]</f>
        <v>-1.5</v>
      </c>
      <c r="N27">
        <v>7</v>
      </c>
      <c r="Q27">
        <v>7</v>
      </c>
      <c r="R27" t="s">
        <v>370</v>
      </c>
      <c r="S27">
        <v>0.40699999999999997</v>
      </c>
      <c r="T27">
        <v>0.35899999999999999</v>
      </c>
      <c r="U27">
        <f>Table_0__35[[#This Row],[2019]]-Table_0__35[[#This Row],[2018]]</f>
        <v>4.7999999999999987E-2</v>
      </c>
      <c r="V27">
        <v>7</v>
      </c>
      <c r="Y27">
        <v>8</v>
      </c>
      <c r="Z27" t="s">
        <v>374</v>
      </c>
      <c r="AA27">
        <v>0.09</v>
      </c>
      <c r="AB27">
        <v>-3.0000000000000001E-3</v>
      </c>
      <c r="AC27">
        <f>Table76[[#This Row],[2019]]-Table76[[#This Row],[2018]]</f>
        <v>9.2999999999999999E-2</v>
      </c>
      <c r="AD27">
        <v>7</v>
      </c>
      <c r="AG27">
        <v>1</v>
      </c>
      <c r="AH27" t="s">
        <v>362</v>
      </c>
      <c r="AI27">
        <v>5.3</v>
      </c>
      <c r="AJ27">
        <v>2.5</v>
      </c>
      <c r="AK27">
        <f>Table_0__36[[#This Row],[2019]]-Table_0__36[[#This Row],[2018]]</f>
        <v>2.8</v>
      </c>
      <c r="AL27">
        <v>7</v>
      </c>
      <c r="AO27">
        <v>17</v>
      </c>
      <c r="AP27" t="s">
        <v>172</v>
      </c>
      <c r="AQ27">
        <v>0.49519999999999997</v>
      </c>
      <c r="AR27">
        <v>0.47760000000000002</v>
      </c>
      <c r="AS27">
        <f>Table_0__37[[#This Row],[2019]]-Table_0__37[[#This Row],[2018]]</f>
        <v>1.7599999999999949E-2</v>
      </c>
      <c r="AT27">
        <v>7</v>
      </c>
      <c r="AW27">
        <v>7</v>
      </c>
      <c r="AX27" t="s">
        <v>377</v>
      </c>
      <c r="AY27">
        <v>0.33700000000000002</v>
      </c>
      <c r="AZ27">
        <v>0.31900000000000001</v>
      </c>
      <c r="BA27">
        <f>Table_0__38[[#This Row],[2019]]-Table_0__38[[#This Row],[2018]]</f>
        <v>1.8000000000000016E-2</v>
      </c>
      <c r="BB27">
        <v>7</v>
      </c>
      <c r="BF27">
        <v>11</v>
      </c>
      <c r="BG27" t="s">
        <v>382</v>
      </c>
      <c r="BH27">
        <v>363.7</v>
      </c>
      <c r="BI27">
        <v>336.2</v>
      </c>
      <c r="BJ27">
        <f>Table_0__39[[#This Row],[2019]]-Table_0__39[[#This Row],[2018]]</f>
        <v>27.5</v>
      </c>
      <c r="BK27">
        <v>7</v>
      </c>
      <c r="BM27">
        <v>2</v>
      </c>
      <c r="BN27" t="s">
        <v>379</v>
      </c>
      <c r="BO27">
        <v>7.9</v>
      </c>
      <c r="BP27">
        <v>7.3</v>
      </c>
      <c r="BQ27">
        <f>Table_0__40[[#This Row],[2019]]-Table_0__40[[#This Row],[2018]]</f>
        <v>0.60000000000000053</v>
      </c>
      <c r="BR27">
        <v>7</v>
      </c>
      <c r="BU27">
        <v>14</v>
      </c>
      <c r="BV27" t="s">
        <v>382</v>
      </c>
      <c r="BW27">
        <v>10.7</v>
      </c>
      <c r="BX27">
        <v>9.8000000000000007</v>
      </c>
      <c r="BY27">
        <f>Table_0__41[[#This Row],[2019]]-Table_0__41[[#This Row],[2018]]</f>
        <v>0.89999999999999858</v>
      </c>
      <c r="BZ27">
        <v>7</v>
      </c>
      <c r="CC27">
        <v>3</v>
      </c>
      <c r="CD27" t="s">
        <v>371</v>
      </c>
      <c r="CE27">
        <v>14.4</v>
      </c>
      <c r="CF27">
        <v>13.2</v>
      </c>
      <c r="CG27">
        <f>Table_0__42[[#This Row],[2019]]-Table_0__42[[#This Row],[2018]]</f>
        <v>1.2000000000000011</v>
      </c>
      <c r="CH27">
        <v>7</v>
      </c>
      <c r="CK27">
        <v>17</v>
      </c>
      <c r="CL27" t="s">
        <v>389</v>
      </c>
      <c r="CM27">
        <v>0.59930000000000005</v>
      </c>
      <c r="CN27">
        <v>0.54310000000000003</v>
      </c>
      <c r="CO27">
        <f>Table_0__43[[#This Row],[2019]]-Table_0__43[[#This Row],[2018]]</f>
        <v>5.6200000000000028E-2</v>
      </c>
      <c r="CP27">
        <v>7</v>
      </c>
      <c r="CS27">
        <v>19</v>
      </c>
      <c r="CT27" t="s">
        <v>362</v>
      </c>
      <c r="CU27">
        <v>0.59360000000000002</v>
      </c>
      <c r="CV27">
        <v>0.54910000000000003</v>
      </c>
      <c r="CW27">
        <f>Table_0__44[[#This Row],[2019]]-Table_0__44[[#This Row],[2018]]</f>
        <v>4.4499999999999984E-2</v>
      </c>
      <c r="CX27">
        <v>7</v>
      </c>
      <c r="DA27">
        <v>15</v>
      </c>
      <c r="DB27" t="s">
        <v>366</v>
      </c>
      <c r="DC27">
        <v>0.68759999999999999</v>
      </c>
      <c r="DD27">
        <v>0.64339999999999997</v>
      </c>
      <c r="DE27">
        <f>Table_0__45[[#This Row],[2019]]-Table_0__45[[#This Row],[2018]]</f>
        <v>4.4200000000000017E-2</v>
      </c>
      <c r="DF27">
        <v>7</v>
      </c>
    </row>
    <row r="28" spans="1:110" x14ac:dyDescent="0.25">
      <c r="A28">
        <v>8</v>
      </c>
      <c r="B28" t="s">
        <v>370</v>
      </c>
      <c r="C28">
        <v>5.2</v>
      </c>
      <c r="D28">
        <v>1.2</v>
      </c>
      <c r="E28">
        <f>Table_0__33[[#This Row],[2019]]-Table_0__33[[#This Row],[2018]]</f>
        <v>4</v>
      </c>
      <c r="F28">
        <v>10</v>
      </c>
      <c r="I28">
        <v>10</v>
      </c>
      <c r="J28" t="s">
        <v>381</v>
      </c>
      <c r="K28">
        <v>14.7</v>
      </c>
      <c r="L28">
        <v>15.7</v>
      </c>
      <c r="M28">
        <f>Table_0__34[[#This Row],[2019]]-Table_0__34[[#This Row],[2018]]</f>
        <v>-1</v>
      </c>
      <c r="N28">
        <v>8</v>
      </c>
      <c r="Q28">
        <v>6</v>
      </c>
      <c r="R28" t="s">
        <v>378</v>
      </c>
      <c r="S28">
        <v>0.42199999999999999</v>
      </c>
      <c r="T28">
        <v>0.375</v>
      </c>
      <c r="U28">
        <f>Table_0__35[[#This Row],[2019]]-Table_0__35[[#This Row],[2018]]</f>
        <v>4.6999999999999986E-2</v>
      </c>
      <c r="V28">
        <v>8</v>
      </c>
      <c r="Y28">
        <v>14</v>
      </c>
      <c r="Z28" t="s">
        <v>378</v>
      </c>
      <c r="AA28">
        <v>3.0000000000000001E-3</v>
      </c>
      <c r="AB28">
        <v>-0.09</v>
      </c>
      <c r="AC28">
        <f>Table76[[#This Row],[2019]]-Table76[[#This Row],[2018]]</f>
        <v>9.2999999999999999E-2</v>
      </c>
      <c r="AD28">
        <v>8</v>
      </c>
      <c r="AG28">
        <v>3</v>
      </c>
      <c r="AH28" t="s">
        <v>380</v>
      </c>
      <c r="AI28">
        <v>4.3</v>
      </c>
      <c r="AJ28">
        <v>1.5</v>
      </c>
      <c r="AK28">
        <f>Table_0__36[[#This Row],[2019]]-Table_0__36[[#This Row],[2018]]</f>
        <v>2.8</v>
      </c>
      <c r="AL28">
        <v>8</v>
      </c>
      <c r="AO28">
        <v>14</v>
      </c>
      <c r="AP28" t="s">
        <v>390</v>
      </c>
      <c r="AQ28">
        <v>0.50309999999999999</v>
      </c>
      <c r="AR28">
        <v>0.48820000000000002</v>
      </c>
      <c r="AS28">
        <f>Table_0__37[[#This Row],[2019]]-Table_0__37[[#This Row],[2018]]</f>
        <v>1.4899999999999969E-2</v>
      </c>
      <c r="AT28">
        <v>8</v>
      </c>
      <c r="AW28">
        <v>15</v>
      </c>
      <c r="AX28" t="s">
        <v>382</v>
      </c>
      <c r="AY28">
        <v>0.31900000000000001</v>
      </c>
      <c r="AZ28">
        <v>0.30199999999999999</v>
      </c>
      <c r="BA28">
        <f>Table_0__38[[#This Row],[2019]]-Table_0__38[[#This Row],[2018]]</f>
        <v>1.7000000000000015E-2</v>
      </c>
      <c r="BB28">
        <v>8</v>
      </c>
      <c r="BF28">
        <v>7</v>
      </c>
      <c r="BG28" t="s">
        <v>372</v>
      </c>
      <c r="BH28">
        <v>374.9</v>
      </c>
      <c r="BI28">
        <v>350.1</v>
      </c>
      <c r="BJ28">
        <f>Table_0__39[[#This Row],[2019]]-Table_0__39[[#This Row],[2018]]</f>
        <v>24.799999999999955</v>
      </c>
      <c r="BK28">
        <v>8</v>
      </c>
      <c r="BM28">
        <v>18</v>
      </c>
      <c r="BN28" t="s">
        <v>366</v>
      </c>
      <c r="BO28">
        <v>6.4</v>
      </c>
      <c r="BP28">
        <v>5.8</v>
      </c>
      <c r="BQ28">
        <f>Table_0__40[[#This Row],[2019]]-Table_0__40[[#This Row],[2018]]</f>
        <v>0.60000000000000053</v>
      </c>
      <c r="BR28">
        <v>8</v>
      </c>
      <c r="BU28">
        <v>11</v>
      </c>
      <c r="BV28" t="s">
        <v>369</v>
      </c>
      <c r="BW28">
        <v>11.2</v>
      </c>
      <c r="BX28">
        <v>10.6</v>
      </c>
      <c r="BY28">
        <f>Table_0__41[[#This Row],[2019]]-Table_0__41[[#This Row],[2018]]</f>
        <v>0.59999999999999964</v>
      </c>
      <c r="BZ28">
        <v>8</v>
      </c>
      <c r="CC28">
        <v>20</v>
      </c>
      <c r="CD28" t="s">
        <v>366</v>
      </c>
      <c r="CE28">
        <v>11.4</v>
      </c>
      <c r="CF28">
        <v>10.199999999999999</v>
      </c>
      <c r="CG28">
        <f>Table_0__42[[#This Row],[2019]]-Table_0__42[[#This Row],[2018]]</f>
        <v>1.2000000000000011</v>
      </c>
      <c r="CH28">
        <v>8</v>
      </c>
      <c r="CK28">
        <v>14</v>
      </c>
      <c r="CL28" t="s">
        <v>374</v>
      </c>
      <c r="CM28">
        <v>0.60419999999999996</v>
      </c>
      <c r="CN28">
        <v>0.56589999999999996</v>
      </c>
      <c r="CO28">
        <f>Table_0__43[[#This Row],[2019]]-Table_0__43[[#This Row],[2018]]</f>
        <v>3.8300000000000001E-2</v>
      </c>
      <c r="CP28">
        <v>8</v>
      </c>
      <c r="CS28">
        <v>6</v>
      </c>
      <c r="CT28" t="s">
        <v>373</v>
      </c>
      <c r="CU28">
        <v>0.63290000000000002</v>
      </c>
      <c r="CV28">
        <v>0.58850000000000002</v>
      </c>
      <c r="CW28">
        <f>Table_0__44[[#This Row],[2019]]-Table_0__44[[#This Row],[2018]]</f>
        <v>4.4399999999999995E-2</v>
      </c>
      <c r="CX28">
        <v>8</v>
      </c>
      <c r="DA28">
        <v>14</v>
      </c>
      <c r="DB28" t="s">
        <v>374</v>
      </c>
      <c r="DC28">
        <v>0.68820000000000003</v>
      </c>
      <c r="DD28">
        <v>0.6482</v>
      </c>
      <c r="DE28">
        <f>Table_0__45[[#This Row],[2019]]-Table_0__45[[#This Row],[2018]]</f>
        <v>4.0000000000000036E-2</v>
      </c>
      <c r="DF28">
        <v>8</v>
      </c>
    </row>
    <row r="29" spans="1:110" x14ac:dyDescent="0.25">
      <c r="A29">
        <v>9</v>
      </c>
      <c r="B29" t="s">
        <v>381</v>
      </c>
      <c r="C29">
        <v>3.9</v>
      </c>
      <c r="D29">
        <v>-1.5</v>
      </c>
      <c r="E29">
        <f>Table_0__33[[#This Row],[2019]]-Table_0__33[[#This Row],[2018]]</f>
        <v>5.4</v>
      </c>
      <c r="F29">
        <v>6</v>
      </c>
      <c r="I29">
        <v>5</v>
      </c>
      <c r="J29" t="s">
        <v>362</v>
      </c>
      <c r="K29">
        <v>13.8</v>
      </c>
      <c r="L29">
        <v>14.7</v>
      </c>
      <c r="M29">
        <f>Table_0__34[[#This Row],[2019]]-Table_0__34[[#This Row],[2018]]</f>
        <v>-0.89999999999999858</v>
      </c>
      <c r="N29">
        <v>9</v>
      </c>
      <c r="Q29">
        <v>25</v>
      </c>
      <c r="R29" t="s">
        <v>387</v>
      </c>
      <c r="S29">
        <v>0.30299999999999999</v>
      </c>
      <c r="T29">
        <v>0.26700000000000002</v>
      </c>
      <c r="U29">
        <f>Table_0__35[[#This Row],[2019]]-Table_0__35[[#This Row],[2018]]</f>
        <v>3.5999999999999976E-2</v>
      </c>
      <c r="V29">
        <v>9</v>
      </c>
      <c r="Y29">
        <v>9</v>
      </c>
      <c r="Z29" t="s">
        <v>381</v>
      </c>
      <c r="AA29">
        <v>5.5E-2</v>
      </c>
      <c r="AB29">
        <v>-2.7E-2</v>
      </c>
      <c r="AC29">
        <f>Table76[[#This Row],[2019]]-Table76[[#This Row],[2018]]</f>
        <v>8.2000000000000003E-2</v>
      </c>
      <c r="AD29">
        <v>9</v>
      </c>
      <c r="AG29">
        <v>23</v>
      </c>
      <c r="AH29" t="s">
        <v>378</v>
      </c>
      <c r="AI29">
        <v>-1.6</v>
      </c>
      <c r="AJ29">
        <v>-3.6</v>
      </c>
      <c r="AK29">
        <f>Table_0__36[[#This Row],[2019]]-Table_0__36[[#This Row],[2018]]</f>
        <v>2</v>
      </c>
      <c r="AL29">
        <v>9</v>
      </c>
      <c r="AO29">
        <v>29</v>
      </c>
      <c r="AP29" t="s">
        <v>388</v>
      </c>
      <c r="AQ29">
        <v>0.47489999999999999</v>
      </c>
      <c r="AR29">
        <v>0.46110000000000001</v>
      </c>
      <c r="AS29">
        <f>Table_0__37[[#This Row],[2019]]-Table_0__37[[#This Row],[2018]]</f>
        <v>1.3799999999999979E-2</v>
      </c>
      <c r="AT29">
        <v>9</v>
      </c>
      <c r="AW29">
        <v>28</v>
      </c>
      <c r="AX29" t="s">
        <v>366</v>
      </c>
      <c r="AY29">
        <v>0.29199999999999998</v>
      </c>
      <c r="AZ29">
        <v>0.27600000000000002</v>
      </c>
      <c r="BA29">
        <f>Table_0__38[[#This Row],[2019]]-Table_0__38[[#This Row],[2018]]</f>
        <v>1.5999999999999959E-2</v>
      </c>
      <c r="BB29">
        <v>9</v>
      </c>
      <c r="BF29">
        <v>27</v>
      </c>
      <c r="BG29" t="s">
        <v>388</v>
      </c>
      <c r="BH29">
        <v>310</v>
      </c>
      <c r="BI29">
        <v>289.89999999999998</v>
      </c>
      <c r="BJ29">
        <f>Table_0__39[[#This Row],[2019]]-Table_0__39[[#This Row],[2018]]</f>
        <v>20.100000000000023</v>
      </c>
      <c r="BK29">
        <v>9</v>
      </c>
      <c r="BM29">
        <v>23</v>
      </c>
      <c r="BN29" t="s">
        <v>387</v>
      </c>
      <c r="BO29">
        <v>6.2</v>
      </c>
      <c r="BP29">
        <v>5.6</v>
      </c>
      <c r="BQ29">
        <f>Table_0__40[[#This Row],[2019]]-Table_0__40[[#This Row],[2018]]</f>
        <v>0.60000000000000053</v>
      </c>
      <c r="BR29">
        <v>9</v>
      </c>
      <c r="BU29">
        <v>20</v>
      </c>
      <c r="BV29" t="s">
        <v>385</v>
      </c>
      <c r="BW29">
        <v>10.3</v>
      </c>
      <c r="BX29">
        <v>9.9</v>
      </c>
      <c r="BY29">
        <f>Table_0__41[[#This Row],[2019]]-Table_0__41[[#This Row],[2018]]</f>
        <v>0.40000000000000036</v>
      </c>
      <c r="BZ29">
        <v>9</v>
      </c>
      <c r="CC29">
        <v>5</v>
      </c>
      <c r="CD29" t="s">
        <v>364</v>
      </c>
      <c r="CE29">
        <v>14.2</v>
      </c>
      <c r="CF29">
        <v>13.1</v>
      </c>
      <c r="CG29">
        <f>Table_0__42[[#This Row],[2019]]-Table_0__42[[#This Row],[2018]]</f>
        <v>1.0999999999999996</v>
      </c>
      <c r="CH29">
        <v>9</v>
      </c>
      <c r="CK29">
        <v>30</v>
      </c>
      <c r="CL29" t="s">
        <v>387</v>
      </c>
      <c r="CM29">
        <v>0.52070000000000005</v>
      </c>
      <c r="CN29">
        <v>0.48409999999999997</v>
      </c>
      <c r="CO29">
        <f>Table_0__43[[#This Row],[2019]]-Table_0__43[[#This Row],[2018]]</f>
        <v>3.6600000000000077E-2</v>
      </c>
      <c r="CP29">
        <v>9</v>
      </c>
      <c r="CS29">
        <v>9</v>
      </c>
      <c r="CT29" t="s">
        <v>366</v>
      </c>
      <c r="CU29">
        <v>0.61860000000000004</v>
      </c>
      <c r="CV29">
        <v>0.58609999999999995</v>
      </c>
      <c r="CW29">
        <f>Table_0__44[[#This Row],[2019]]-Table_0__44[[#This Row],[2018]]</f>
        <v>3.2500000000000084E-2</v>
      </c>
      <c r="CX29">
        <v>9</v>
      </c>
      <c r="DA29">
        <v>8</v>
      </c>
      <c r="DB29" t="s">
        <v>364</v>
      </c>
      <c r="DC29">
        <v>0.70899999999999996</v>
      </c>
      <c r="DD29">
        <v>0.67390000000000005</v>
      </c>
      <c r="DE29">
        <f>Table_0__45[[#This Row],[2019]]-Table_0__45[[#This Row],[2018]]</f>
        <v>3.5099999999999909E-2</v>
      </c>
      <c r="DF29">
        <v>9</v>
      </c>
    </row>
    <row r="30" spans="1:110" x14ac:dyDescent="0.25">
      <c r="A30">
        <v>10</v>
      </c>
      <c r="B30" t="s">
        <v>387</v>
      </c>
      <c r="C30">
        <v>3.1</v>
      </c>
      <c r="D30">
        <v>-6.6</v>
      </c>
      <c r="E30">
        <f>Table_0__33[[#This Row],[2019]]-Table_0__33[[#This Row],[2018]]</f>
        <v>9.6999999999999993</v>
      </c>
      <c r="F30">
        <v>2</v>
      </c>
      <c r="I30">
        <v>15</v>
      </c>
      <c r="J30" t="s">
        <v>361</v>
      </c>
      <c r="K30">
        <v>15.4</v>
      </c>
      <c r="L30">
        <v>16.100000000000001</v>
      </c>
      <c r="M30">
        <f>Table_0__34[[#This Row],[2019]]-Table_0__34[[#This Row],[2018]]</f>
        <v>-0.70000000000000107</v>
      </c>
      <c r="N30">
        <v>10</v>
      </c>
      <c r="Q30">
        <v>22</v>
      </c>
      <c r="R30" t="s">
        <v>382</v>
      </c>
      <c r="S30">
        <v>0.316</v>
      </c>
      <c r="T30">
        <v>0.29099999999999998</v>
      </c>
      <c r="U30">
        <f>Table_0__35[[#This Row],[2019]]-Table_0__35[[#This Row],[2018]]</f>
        <v>2.5000000000000022E-2</v>
      </c>
      <c r="V30">
        <v>10</v>
      </c>
      <c r="Y30">
        <v>29</v>
      </c>
      <c r="Z30" t="s">
        <v>382</v>
      </c>
      <c r="AA30">
        <v>-0.11899999999999999</v>
      </c>
      <c r="AB30">
        <v>-0.189</v>
      </c>
      <c r="AC30">
        <f>Table76[[#This Row],[2019]]-Table76[[#This Row],[2018]]</f>
        <v>7.0000000000000007E-2</v>
      </c>
      <c r="AD30">
        <v>10</v>
      </c>
      <c r="AG30">
        <v>2</v>
      </c>
      <c r="AH30" t="s">
        <v>367</v>
      </c>
      <c r="AI30">
        <v>4.7</v>
      </c>
      <c r="AJ30">
        <v>3.4</v>
      </c>
      <c r="AK30">
        <f>Table_0__36[[#This Row],[2019]]-Table_0__36[[#This Row],[2018]]</f>
        <v>1.3000000000000003</v>
      </c>
      <c r="AL30">
        <v>10</v>
      </c>
      <c r="AO30">
        <v>31</v>
      </c>
      <c r="AP30" t="s">
        <v>384</v>
      </c>
      <c r="AQ30">
        <v>0.45569999999999999</v>
      </c>
      <c r="AR30">
        <v>0.4425</v>
      </c>
      <c r="AS30">
        <f>Table_0__37[[#This Row],[2019]]-Table_0__37[[#This Row],[2018]]</f>
        <v>1.319999999999999E-2</v>
      </c>
      <c r="AT30">
        <v>10</v>
      </c>
      <c r="AW30">
        <v>16</v>
      </c>
      <c r="AX30" t="s">
        <v>370</v>
      </c>
      <c r="AY30">
        <v>0.315</v>
      </c>
      <c r="AZ30">
        <v>0.309</v>
      </c>
      <c r="BA30">
        <f>Table_0__38[[#This Row],[2019]]-Table_0__38[[#This Row],[2018]]</f>
        <v>6.0000000000000053E-3</v>
      </c>
      <c r="BB30">
        <v>10</v>
      </c>
      <c r="BF30">
        <v>16</v>
      </c>
      <c r="BG30" t="s">
        <v>368</v>
      </c>
      <c r="BH30">
        <v>346.8</v>
      </c>
      <c r="BI30">
        <v>327.2</v>
      </c>
      <c r="BJ30">
        <f>Table_0__39[[#This Row],[2019]]-Table_0__39[[#This Row],[2018]]</f>
        <v>19.600000000000023</v>
      </c>
      <c r="BK30">
        <v>10</v>
      </c>
      <c r="BM30">
        <v>15</v>
      </c>
      <c r="BN30" t="s">
        <v>368</v>
      </c>
      <c r="BO30">
        <v>6.8</v>
      </c>
      <c r="BP30">
        <v>6.2</v>
      </c>
      <c r="BQ30">
        <f>Table_0__40[[#This Row],[2019]]-Table_0__40[[#This Row],[2018]]</f>
        <v>0.59999999999999964</v>
      </c>
      <c r="BR30">
        <v>10</v>
      </c>
      <c r="BU30">
        <v>21</v>
      </c>
      <c r="BV30" t="s">
        <v>388</v>
      </c>
      <c r="BW30">
        <v>10.3</v>
      </c>
      <c r="BX30">
        <v>9.9</v>
      </c>
      <c r="BY30">
        <f>Table_0__41[[#This Row],[2019]]-Table_0__41[[#This Row],[2018]]</f>
        <v>0.40000000000000036</v>
      </c>
      <c r="BZ30">
        <v>10</v>
      </c>
      <c r="CC30">
        <v>7</v>
      </c>
      <c r="CD30" t="s">
        <v>373</v>
      </c>
      <c r="CE30">
        <v>13.8</v>
      </c>
      <c r="CF30">
        <v>13.2</v>
      </c>
      <c r="CG30">
        <f>Table_0__42[[#This Row],[2019]]-Table_0__42[[#This Row],[2018]]</f>
        <v>0.60000000000000142</v>
      </c>
      <c r="CH30">
        <v>10</v>
      </c>
      <c r="CK30">
        <v>7</v>
      </c>
      <c r="CL30" t="s">
        <v>383</v>
      </c>
      <c r="CM30">
        <v>0.64029999999999998</v>
      </c>
      <c r="CN30">
        <v>0.60850000000000004</v>
      </c>
      <c r="CO30">
        <f>Table_0__43[[#This Row],[2019]]-Table_0__43[[#This Row],[2018]]</f>
        <v>3.1799999999999939E-2</v>
      </c>
      <c r="CP30">
        <v>10</v>
      </c>
      <c r="CS30">
        <v>16</v>
      </c>
      <c r="CT30" t="s">
        <v>376</v>
      </c>
      <c r="CU30">
        <v>0.59770000000000001</v>
      </c>
      <c r="CV30">
        <v>0.57189999999999996</v>
      </c>
      <c r="CW30">
        <f>Table_0__44[[#This Row],[2019]]-Table_0__44[[#This Row],[2018]]</f>
        <v>2.5800000000000045E-2</v>
      </c>
      <c r="CX30">
        <v>10</v>
      </c>
      <c r="DA30">
        <v>12</v>
      </c>
      <c r="DB30" t="s">
        <v>389</v>
      </c>
      <c r="DC30">
        <v>0.69299999999999995</v>
      </c>
      <c r="DD30">
        <v>0.65810000000000002</v>
      </c>
      <c r="DE30">
        <f>Table_0__45[[#This Row],[2019]]-Table_0__45[[#This Row],[2018]]</f>
        <v>3.4899999999999931E-2</v>
      </c>
      <c r="DF30">
        <v>10</v>
      </c>
    </row>
    <row r="31" spans="1:110" x14ac:dyDescent="0.25">
      <c r="A31">
        <v>11</v>
      </c>
      <c r="B31" t="s">
        <v>363</v>
      </c>
      <c r="C31">
        <v>1.9</v>
      </c>
      <c r="D31">
        <v>7.6</v>
      </c>
      <c r="E31">
        <f>Table_0__33[[#This Row],[2019]]-Table_0__33[[#This Row],[2018]]</f>
        <v>-5.6999999999999993</v>
      </c>
      <c r="F31">
        <v>29</v>
      </c>
      <c r="I31">
        <v>28</v>
      </c>
      <c r="J31" t="s">
        <v>387</v>
      </c>
      <c r="K31">
        <v>17.100000000000001</v>
      </c>
      <c r="L31">
        <v>17.8</v>
      </c>
      <c r="M31">
        <f>Table_0__34[[#This Row],[2019]]-Table_0__34[[#This Row],[2018]]</f>
        <v>-0.69999999999999929</v>
      </c>
      <c r="N31">
        <v>11</v>
      </c>
      <c r="Q31">
        <v>21</v>
      </c>
      <c r="R31" t="s">
        <v>368</v>
      </c>
      <c r="S31">
        <v>0.33400000000000002</v>
      </c>
      <c r="T31">
        <v>0.318</v>
      </c>
      <c r="U31">
        <f>Table_0__35[[#This Row],[2019]]-Table_0__35[[#This Row],[2018]]</f>
        <v>1.6000000000000014E-2</v>
      </c>
      <c r="V31">
        <v>11</v>
      </c>
      <c r="Y31">
        <v>4</v>
      </c>
      <c r="Z31" t="s">
        <v>362</v>
      </c>
      <c r="AA31">
        <v>0.13100000000000001</v>
      </c>
      <c r="AB31">
        <v>7.0999999999999994E-2</v>
      </c>
      <c r="AC31">
        <f>Table76[[#This Row],[2019]]-Table76[[#This Row],[2018]]</f>
        <v>6.0000000000000012E-2</v>
      </c>
      <c r="AD31">
        <v>11</v>
      </c>
      <c r="AG31">
        <v>11</v>
      </c>
      <c r="AH31" t="s">
        <v>365</v>
      </c>
      <c r="AI31">
        <v>0.7</v>
      </c>
      <c r="AJ31">
        <v>-0.5</v>
      </c>
      <c r="AK31">
        <f>Table_0__36[[#This Row],[2019]]-Table_0__36[[#This Row],[2018]]</f>
        <v>1.2</v>
      </c>
      <c r="AL31">
        <v>11</v>
      </c>
      <c r="AO31">
        <v>9</v>
      </c>
      <c r="AP31" t="s">
        <v>378</v>
      </c>
      <c r="AQ31">
        <v>0.51519999999999999</v>
      </c>
      <c r="AR31">
        <v>0.50339999999999996</v>
      </c>
      <c r="AS31">
        <f>Table_0__37[[#This Row],[2019]]-Table_0__37[[#This Row],[2018]]</f>
        <v>1.1800000000000033E-2</v>
      </c>
      <c r="AT31">
        <v>11</v>
      </c>
      <c r="AW31">
        <v>19</v>
      </c>
      <c r="AX31" t="s">
        <v>172</v>
      </c>
      <c r="AY31">
        <v>0.313</v>
      </c>
      <c r="AZ31">
        <v>0.307</v>
      </c>
      <c r="BA31">
        <f>Table_0__38[[#This Row],[2019]]-Table_0__38[[#This Row],[2018]]</f>
        <v>6.0000000000000053E-3</v>
      </c>
      <c r="BB31">
        <v>11</v>
      </c>
      <c r="BF31">
        <v>6</v>
      </c>
      <c r="BG31" t="s">
        <v>379</v>
      </c>
      <c r="BH31">
        <v>376.8</v>
      </c>
      <c r="BI31">
        <v>360.6</v>
      </c>
      <c r="BJ31">
        <f>Table_0__39[[#This Row],[2019]]-Table_0__39[[#This Row],[2018]]</f>
        <v>16.199999999999989</v>
      </c>
      <c r="BK31">
        <v>11</v>
      </c>
      <c r="BM31">
        <v>6</v>
      </c>
      <c r="BN31" t="s">
        <v>372</v>
      </c>
      <c r="BO31">
        <v>7.5</v>
      </c>
      <c r="BP31">
        <v>7.3</v>
      </c>
      <c r="BQ31">
        <f>Table_0__40[[#This Row],[2019]]-Table_0__40[[#This Row],[2018]]</f>
        <v>0.20000000000000018</v>
      </c>
      <c r="BR31">
        <v>11</v>
      </c>
      <c r="BU31">
        <v>13</v>
      </c>
      <c r="BV31" t="s">
        <v>387</v>
      </c>
      <c r="BW31">
        <v>10.7</v>
      </c>
      <c r="BX31">
        <v>10.3</v>
      </c>
      <c r="BY31">
        <f>Table_0__41[[#This Row],[2019]]-Table_0__41[[#This Row],[2018]]</f>
        <v>0.39999999999999858</v>
      </c>
      <c r="BZ31">
        <v>11</v>
      </c>
      <c r="CC31">
        <v>26</v>
      </c>
      <c r="CD31" t="s">
        <v>380</v>
      </c>
      <c r="CE31">
        <v>10.4</v>
      </c>
      <c r="CF31">
        <v>9.8000000000000007</v>
      </c>
      <c r="CG31">
        <f>Table_0__42[[#This Row],[2019]]-Table_0__42[[#This Row],[2018]]</f>
        <v>0.59999999999999964</v>
      </c>
      <c r="CH31">
        <v>11</v>
      </c>
      <c r="CK31">
        <v>12</v>
      </c>
      <c r="CL31" t="s">
        <v>366</v>
      </c>
      <c r="CM31">
        <v>0.61409999999999998</v>
      </c>
      <c r="CN31">
        <v>0.59209999999999996</v>
      </c>
      <c r="CO31">
        <f>Table_0__43[[#This Row],[2019]]-Table_0__43[[#This Row],[2018]]</f>
        <v>2.200000000000002E-2</v>
      </c>
      <c r="CP31">
        <v>11</v>
      </c>
      <c r="CS31">
        <v>15</v>
      </c>
      <c r="CT31" t="s">
        <v>383</v>
      </c>
      <c r="CU31">
        <v>0.59940000000000004</v>
      </c>
      <c r="CV31">
        <v>0.57779999999999998</v>
      </c>
      <c r="CW31">
        <f>Table_0__44[[#This Row],[2019]]-Table_0__44[[#This Row],[2018]]</f>
        <v>2.1600000000000064E-2</v>
      </c>
      <c r="CX31">
        <v>11</v>
      </c>
      <c r="DA31">
        <v>1</v>
      </c>
      <c r="DB31" t="s">
        <v>375</v>
      </c>
      <c r="DC31">
        <v>0.77600000000000002</v>
      </c>
      <c r="DD31">
        <v>0.74729999999999996</v>
      </c>
      <c r="DE31">
        <f>Table_0__45[[#This Row],[2019]]-Table_0__45[[#This Row],[2018]]</f>
        <v>2.8700000000000059E-2</v>
      </c>
      <c r="DF31">
        <v>11</v>
      </c>
    </row>
    <row r="32" spans="1:110" x14ac:dyDescent="0.25">
      <c r="A32">
        <v>12</v>
      </c>
      <c r="B32" t="s">
        <v>361</v>
      </c>
      <c r="C32">
        <v>1.4</v>
      </c>
      <c r="D32">
        <v>0.8</v>
      </c>
      <c r="E32">
        <f>Table_0__33[[#This Row],[2019]]-Table_0__33[[#This Row],[2018]]</f>
        <v>0.59999999999999987</v>
      </c>
      <c r="F32">
        <v>13</v>
      </c>
      <c r="I32">
        <v>25</v>
      </c>
      <c r="J32" t="s">
        <v>376</v>
      </c>
      <c r="K32">
        <v>16.5</v>
      </c>
      <c r="L32">
        <v>17.100000000000001</v>
      </c>
      <c r="M32">
        <f>Table_0__34[[#This Row],[2019]]-Table_0__34[[#This Row],[2018]]</f>
        <v>-0.60000000000000142</v>
      </c>
      <c r="N32">
        <v>12</v>
      </c>
      <c r="Q32">
        <v>26</v>
      </c>
      <c r="R32" t="s">
        <v>376</v>
      </c>
      <c r="S32">
        <v>0.30099999999999999</v>
      </c>
      <c r="T32">
        <v>0.29099999999999998</v>
      </c>
      <c r="U32">
        <f>Table_0__35[[#This Row],[2019]]-Table_0__35[[#This Row],[2018]]</f>
        <v>1.0000000000000009E-2</v>
      </c>
      <c r="V32">
        <v>12</v>
      </c>
      <c r="Y32">
        <v>25</v>
      </c>
      <c r="Z32" t="s">
        <v>383</v>
      </c>
      <c r="AA32">
        <v>-5.7000000000000002E-2</v>
      </c>
      <c r="AB32">
        <v>-7.2999999999999995E-2</v>
      </c>
      <c r="AC32">
        <f>Table76[[#This Row],[2019]]-Table76[[#This Row],[2018]]</f>
        <v>1.5999999999999993E-2</v>
      </c>
      <c r="AD32">
        <v>12</v>
      </c>
      <c r="AG32">
        <v>28</v>
      </c>
      <c r="AH32" t="s">
        <v>366</v>
      </c>
      <c r="AI32">
        <v>-3.1</v>
      </c>
      <c r="AJ32">
        <v>-4</v>
      </c>
      <c r="AK32">
        <f>Table_0__36[[#This Row],[2019]]-Table_0__36[[#This Row],[2018]]</f>
        <v>0.89999999999999991</v>
      </c>
      <c r="AL32">
        <v>12</v>
      </c>
      <c r="AO32">
        <v>7</v>
      </c>
      <c r="AP32" t="s">
        <v>382</v>
      </c>
      <c r="AQ32">
        <v>0.51700000000000002</v>
      </c>
      <c r="AR32">
        <v>0.50860000000000005</v>
      </c>
      <c r="AS32">
        <f>Table_0__37[[#This Row],[2019]]-Table_0__37[[#This Row],[2018]]</f>
        <v>8.3999999999999631E-3</v>
      </c>
      <c r="AT32">
        <v>12</v>
      </c>
      <c r="AW32">
        <v>24</v>
      </c>
      <c r="AX32" t="s">
        <v>391</v>
      </c>
      <c r="AY32">
        <v>0.307</v>
      </c>
      <c r="AZ32">
        <v>0.30199999999999999</v>
      </c>
      <c r="BA32">
        <f>Table_0__38[[#This Row],[2019]]-Table_0__38[[#This Row],[2018]]</f>
        <v>5.0000000000000044E-3</v>
      </c>
      <c r="BB32">
        <v>12</v>
      </c>
      <c r="BF32">
        <v>26</v>
      </c>
      <c r="BG32" t="s">
        <v>385</v>
      </c>
      <c r="BH32">
        <v>323.10000000000002</v>
      </c>
      <c r="BI32">
        <v>310.8</v>
      </c>
      <c r="BJ32">
        <f>Table_0__39[[#This Row],[2019]]-Table_0__39[[#This Row],[2018]]</f>
        <v>12.300000000000011</v>
      </c>
      <c r="BK32">
        <v>12</v>
      </c>
      <c r="BM32">
        <v>11</v>
      </c>
      <c r="BN32" t="s">
        <v>377</v>
      </c>
      <c r="BO32">
        <v>7.2</v>
      </c>
      <c r="BP32">
        <v>7.2</v>
      </c>
      <c r="BQ32">
        <f>Table_0__40[[#This Row],[2019]]-Table_0__40[[#This Row],[2018]]</f>
        <v>0</v>
      </c>
      <c r="BR32">
        <v>12</v>
      </c>
      <c r="BU32">
        <v>5</v>
      </c>
      <c r="BV32" t="s">
        <v>372</v>
      </c>
      <c r="BW32">
        <v>11.4</v>
      </c>
      <c r="BX32">
        <v>11.1</v>
      </c>
      <c r="BY32">
        <f>Table_0__41[[#This Row],[2019]]-Table_0__41[[#This Row],[2018]]</f>
        <v>0.30000000000000071</v>
      </c>
      <c r="BZ32">
        <v>12</v>
      </c>
      <c r="CC32">
        <v>16</v>
      </c>
      <c r="CD32" t="s">
        <v>385</v>
      </c>
      <c r="CE32">
        <v>11.9</v>
      </c>
      <c r="CF32">
        <v>11.4</v>
      </c>
      <c r="CG32">
        <f>Table_0__42[[#This Row],[2019]]-Table_0__42[[#This Row],[2018]]</f>
        <v>0.5</v>
      </c>
      <c r="CH32">
        <v>12</v>
      </c>
      <c r="CK32">
        <v>22</v>
      </c>
      <c r="CL32" t="s">
        <v>362</v>
      </c>
      <c r="CM32">
        <v>0.58430000000000004</v>
      </c>
      <c r="CN32">
        <v>0.56510000000000005</v>
      </c>
      <c r="CO32">
        <f>Table_0__43[[#This Row],[2019]]-Table_0__43[[#This Row],[2018]]</f>
        <v>1.9199999999999995E-2</v>
      </c>
      <c r="CP32">
        <v>12</v>
      </c>
      <c r="CS32">
        <v>1</v>
      </c>
      <c r="CT32" t="s">
        <v>375</v>
      </c>
      <c r="CU32">
        <v>0.66969999999999996</v>
      </c>
      <c r="CV32">
        <v>0.65249999999999997</v>
      </c>
      <c r="CW32">
        <f>Table_0__44[[#This Row],[2019]]-Table_0__44[[#This Row],[2018]]</f>
        <v>1.7199999999999993E-2</v>
      </c>
      <c r="CX32">
        <v>12</v>
      </c>
      <c r="DA32">
        <v>29</v>
      </c>
      <c r="DB32" t="s">
        <v>387</v>
      </c>
      <c r="DC32">
        <v>0.61</v>
      </c>
      <c r="DD32">
        <v>0.58479999999999999</v>
      </c>
      <c r="DE32">
        <f>Table_0__45[[#This Row],[2019]]-Table_0__45[[#This Row],[2018]]</f>
        <v>2.52E-2</v>
      </c>
      <c r="DF32">
        <v>12</v>
      </c>
    </row>
    <row r="33" spans="1:110" x14ac:dyDescent="0.25">
      <c r="A33">
        <v>13</v>
      </c>
      <c r="B33" t="s">
        <v>372</v>
      </c>
      <c r="C33">
        <v>0.9</v>
      </c>
      <c r="D33">
        <v>4.5999999999999996</v>
      </c>
      <c r="E33">
        <f>Table_0__33[[#This Row],[2019]]-Table_0__33[[#This Row],[2018]]</f>
        <v>-3.6999999999999997</v>
      </c>
      <c r="F33">
        <v>22</v>
      </c>
      <c r="I33">
        <v>19</v>
      </c>
      <c r="J33" t="s">
        <v>374</v>
      </c>
      <c r="K33">
        <v>15.9</v>
      </c>
      <c r="L33">
        <v>16.100000000000001</v>
      </c>
      <c r="M33">
        <f>Table_0__34[[#This Row],[2019]]-Table_0__34[[#This Row],[2018]]</f>
        <v>-0.20000000000000107</v>
      </c>
      <c r="N33">
        <v>13</v>
      </c>
      <c r="Q33">
        <v>13</v>
      </c>
      <c r="R33" t="s">
        <v>381</v>
      </c>
      <c r="S33">
        <v>0.36899999999999999</v>
      </c>
      <c r="T33">
        <v>0.36599999999999999</v>
      </c>
      <c r="U33">
        <f>Table_0__35[[#This Row],[2019]]-Table_0__35[[#This Row],[2018]]</f>
        <v>3.0000000000000027E-3</v>
      </c>
      <c r="V33">
        <v>13</v>
      </c>
      <c r="Y33">
        <v>23</v>
      </c>
      <c r="Z33" t="s">
        <v>368</v>
      </c>
      <c r="AA33">
        <v>-5.2999999999999999E-2</v>
      </c>
      <c r="AB33">
        <v>-6.4000000000000001E-2</v>
      </c>
      <c r="AC33">
        <f>Table76[[#This Row],[2019]]-Table76[[#This Row],[2018]]</f>
        <v>1.1000000000000003E-2</v>
      </c>
      <c r="AD33">
        <v>13</v>
      </c>
      <c r="AG33">
        <v>32</v>
      </c>
      <c r="AH33" t="s">
        <v>382</v>
      </c>
      <c r="AI33">
        <v>-5</v>
      </c>
      <c r="AJ33">
        <v>-5.5</v>
      </c>
      <c r="AK33">
        <f>Table_0__36[[#This Row],[2019]]-Table_0__36[[#This Row],[2018]]</f>
        <v>0.5</v>
      </c>
      <c r="AL33">
        <v>13</v>
      </c>
      <c r="AO33">
        <v>19</v>
      </c>
      <c r="AP33" t="s">
        <v>367</v>
      </c>
      <c r="AQ33">
        <v>0.49099999999999999</v>
      </c>
      <c r="AR33">
        <v>0.48370000000000002</v>
      </c>
      <c r="AS33">
        <f>Table_0__37[[#This Row],[2019]]-Table_0__37[[#This Row],[2018]]</f>
        <v>7.2999999999999732E-3</v>
      </c>
      <c r="AT33">
        <v>13</v>
      </c>
      <c r="AW33">
        <v>13</v>
      </c>
      <c r="AX33" t="s">
        <v>372</v>
      </c>
      <c r="AY33">
        <v>0.32400000000000001</v>
      </c>
      <c r="AZ33">
        <v>0.32</v>
      </c>
      <c r="BA33">
        <f>Table_0__38[[#This Row],[2019]]-Table_0__38[[#This Row],[2018]]</f>
        <v>4.0000000000000036E-3</v>
      </c>
      <c r="BB33">
        <v>13</v>
      </c>
      <c r="BF33">
        <v>10</v>
      </c>
      <c r="BG33" t="s">
        <v>373</v>
      </c>
      <c r="BH33">
        <v>367.4</v>
      </c>
      <c r="BI33">
        <v>363.3</v>
      </c>
      <c r="BJ33">
        <f>Table_0__39[[#This Row],[2019]]-Table_0__39[[#This Row],[2018]]</f>
        <v>4.0999999999999659</v>
      </c>
      <c r="BK33">
        <v>13</v>
      </c>
      <c r="BM33">
        <v>27</v>
      </c>
      <c r="BN33" t="s">
        <v>383</v>
      </c>
      <c r="BO33">
        <v>6</v>
      </c>
      <c r="BP33">
        <v>6</v>
      </c>
      <c r="BQ33">
        <f>Table_0__40[[#This Row],[2019]]-Table_0__40[[#This Row],[2018]]</f>
        <v>0</v>
      </c>
      <c r="BR33">
        <v>13</v>
      </c>
      <c r="BU33">
        <v>1</v>
      </c>
      <c r="BV33" t="s">
        <v>378</v>
      </c>
      <c r="BW33">
        <v>12.7</v>
      </c>
      <c r="BX33">
        <v>12.6</v>
      </c>
      <c r="BY33">
        <f>Table_0__41[[#This Row],[2019]]-Table_0__41[[#This Row],[2018]]</f>
        <v>9.9999999999999645E-2</v>
      </c>
      <c r="BZ33">
        <v>13</v>
      </c>
      <c r="CC33">
        <v>29</v>
      </c>
      <c r="CD33" t="s">
        <v>383</v>
      </c>
      <c r="CE33">
        <v>10.1</v>
      </c>
      <c r="CF33">
        <v>9.8000000000000007</v>
      </c>
      <c r="CG33">
        <f>Table_0__42[[#This Row],[2019]]-Table_0__42[[#This Row],[2018]]</f>
        <v>0.29999999999999893</v>
      </c>
      <c r="CH33">
        <v>13</v>
      </c>
      <c r="CK33">
        <v>23</v>
      </c>
      <c r="CL33" t="s">
        <v>386</v>
      </c>
      <c r="CM33">
        <v>0.5806</v>
      </c>
      <c r="CN33">
        <v>0.56559999999999999</v>
      </c>
      <c r="CO33">
        <f>Table_0__43[[#This Row],[2019]]-Table_0__43[[#This Row],[2018]]</f>
        <v>1.5000000000000013E-2</v>
      </c>
      <c r="CP33">
        <v>13</v>
      </c>
      <c r="CS33">
        <v>5</v>
      </c>
      <c r="CT33" t="s">
        <v>385</v>
      </c>
      <c r="CU33">
        <v>0.63300000000000001</v>
      </c>
      <c r="CV33">
        <v>0.61729999999999996</v>
      </c>
      <c r="CW33">
        <f>Table_0__44[[#This Row],[2019]]-Table_0__44[[#This Row],[2018]]</f>
        <v>1.5700000000000047E-2</v>
      </c>
      <c r="CX33">
        <v>13</v>
      </c>
      <c r="DA33">
        <v>19</v>
      </c>
      <c r="DB33" t="s">
        <v>371</v>
      </c>
      <c r="DC33">
        <v>0.66739999999999999</v>
      </c>
      <c r="DD33">
        <v>0.64229999999999998</v>
      </c>
      <c r="DE33">
        <f>Table_0__45[[#This Row],[2019]]-Table_0__45[[#This Row],[2018]]</f>
        <v>2.5100000000000011E-2</v>
      </c>
      <c r="DF33">
        <v>13</v>
      </c>
    </row>
    <row r="34" spans="1:110" x14ac:dyDescent="0.25">
      <c r="A34">
        <v>14</v>
      </c>
      <c r="B34" t="s">
        <v>378</v>
      </c>
      <c r="C34">
        <v>0.6</v>
      </c>
      <c r="D34">
        <v>-4.2</v>
      </c>
      <c r="E34">
        <f>Table_0__33[[#This Row],[2019]]-Table_0__33[[#This Row],[2018]]</f>
        <v>4.8</v>
      </c>
      <c r="F34">
        <v>8</v>
      </c>
      <c r="I34">
        <v>9</v>
      </c>
      <c r="J34" t="s">
        <v>390</v>
      </c>
      <c r="K34">
        <v>14.5</v>
      </c>
      <c r="L34">
        <v>14.7</v>
      </c>
      <c r="M34">
        <f>Table_0__34[[#This Row],[2019]]-Table_0__34[[#This Row],[2018]]</f>
        <v>-0.19999999999999929</v>
      </c>
      <c r="N34">
        <v>14</v>
      </c>
      <c r="Q34">
        <v>12</v>
      </c>
      <c r="R34" t="s">
        <v>377</v>
      </c>
      <c r="S34">
        <v>0.37</v>
      </c>
      <c r="T34">
        <v>0.36899999999999999</v>
      </c>
      <c r="U34">
        <f>Table_0__35[[#This Row],[2019]]-Table_0__35[[#This Row],[2018]]</f>
        <v>1.0000000000000009E-3</v>
      </c>
      <c r="V34">
        <v>14</v>
      </c>
      <c r="Y34">
        <v>17</v>
      </c>
      <c r="Z34" t="s">
        <v>386</v>
      </c>
      <c r="AA34">
        <v>-1.9E-2</v>
      </c>
      <c r="AB34">
        <v>-1.7000000000000001E-2</v>
      </c>
      <c r="AC34">
        <f>Table76[[#This Row],[2019]]-Table76[[#This Row],[2018]]</f>
        <v>-1.9999999999999983E-3</v>
      </c>
      <c r="AD34">
        <v>14</v>
      </c>
      <c r="AG34">
        <v>14</v>
      </c>
      <c r="AH34" t="s">
        <v>374</v>
      </c>
      <c r="AI34">
        <v>0.4</v>
      </c>
      <c r="AJ34">
        <v>0</v>
      </c>
      <c r="AK34">
        <f>Table_0__36[[#This Row],[2019]]-Table_0__36[[#This Row],[2018]]</f>
        <v>0.4</v>
      </c>
      <c r="AL34">
        <v>14</v>
      </c>
      <c r="AO34">
        <v>21</v>
      </c>
      <c r="AP34" t="s">
        <v>386</v>
      </c>
      <c r="AQ34">
        <v>0.48899999999999999</v>
      </c>
      <c r="AR34">
        <v>0.48280000000000001</v>
      </c>
      <c r="AS34">
        <f>Table_0__37[[#This Row],[2019]]-Table_0__37[[#This Row],[2018]]</f>
        <v>6.1999999999999833E-3</v>
      </c>
      <c r="AT34">
        <v>14</v>
      </c>
      <c r="AW34">
        <v>4</v>
      </c>
      <c r="AX34" t="s">
        <v>373</v>
      </c>
      <c r="AY34">
        <v>0.35</v>
      </c>
      <c r="AZ34">
        <v>0.34799999999999998</v>
      </c>
      <c r="BA34">
        <f>Table_0__38[[#This Row],[2019]]-Table_0__38[[#This Row],[2018]]</f>
        <v>2.0000000000000018E-3</v>
      </c>
      <c r="BB34">
        <v>14</v>
      </c>
      <c r="BF34">
        <v>12</v>
      </c>
      <c r="BG34" t="s">
        <v>377</v>
      </c>
      <c r="BH34">
        <v>361.9</v>
      </c>
      <c r="BI34">
        <v>360.2</v>
      </c>
      <c r="BJ34">
        <f>Table_0__39[[#This Row],[2019]]-Table_0__39[[#This Row],[2018]]</f>
        <v>1.6999999999999886</v>
      </c>
      <c r="BK34">
        <v>14</v>
      </c>
      <c r="BM34">
        <v>29</v>
      </c>
      <c r="BN34" t="s">
        <v>376</v>
      </c>
      <c r="BO34">
        <v>5.9</v>
      </c>
      <c r="BP34">
        <v>5.9</v>
      </c>
      <c r="BQ34">
        <f>Table_0__40[[#This Row],[2019]]-Table_0__40[[#This Row],[2018]]</f>
        <v>0</v>
      </c>
      <c r="BR34">
        <v>14</v>
      </c>
      <c r="BU34">
        <v>15</v>
      </c>
      <c r="BV34" t="s">
        <v>377</v>
      </c>
      <c r="BW34">
        <v>10.7</v>
      </c>
      <c r="BX34">
        <v>10.7</v>
      </c>
      <c r="BY34">
        <f>Table_0__41[[#This Row],[2019]]-Table_0__41[[#This Row],[2018]]</f>
        <v>0</v>
      </c>
      <c r="BZ34">
        <v>14</v>
      </c>
      <c r="CC34">
        <v>11</v>
      </c>
      <c r="CD34" t="s">
        <v>377</v>
      </c>
      <c r="CE34">
        <v>12.7</v>
      </c>
      <c r="CF34">
        <v>12.6</v>
      </c>
      <c r="CG34">
        <f>Table_0__42[[#This Row],[2019]]-Table_0__42[[#This Row],[2018]]</f>
        <v>9.9999999999999645E-2</v>
      </c>
      <c r="CH34">
        <v>14</v>
      </c>
      <c r="CK34">
        <v>13</v>
      </c>
      <c r="CL34" t="s">
        <v>385</v>
      </c>
      <c r="CM34">
        <v>0.61219999999999997</v>
      </c>
      <c r="CN34">
        <v>0.59870000000000001</v>
      </c>
      <c r="CO34">
        <f>Table_0__43[[#This Row],[2019]]-Table_0__43[[#This Row],[2018]]</f>
        <v>1.3499999999999956E-2</v>
      </c>
      <c r="CP34">
        <v>14</v>
      </c>
      <c r="CS34">
        <v>26</v>
      </c>
      <c r="CT34" t="s">
        <v>387</v>
      </c>
      <c r="CU34">
        <v>0.54959999999999998</v>
      </c>
      <c r="CV34">
        <v>0.53569999999999995</v>
      </c>
      <c r="CW34">
        <f>Table_0__44[[#This Row],[2019]]-Table_0__44[[#This Row],[2018]]</f>
        <v>1.3900000000000023E-2</v>
      </c>
      <c r="CX34">
        <v>14</v>
      </c>
      <c r="DA34">
        <v>11</v>
      </c>
      <c r="DB34" t="s">
        <v>362</v>
      </c>
      <c r="DC34">
        <v>0.69840000000000002</v>
      </c>
      <c r="DD34">
        <v>0.67349999999999999</v>
      </c>
      <c r="DE34">
        <f>Table_0__45[[#This Row],[2019]]-Table_0__45[[#This Row],[2018]]</f>
        <v>2.4900000000000033E-2</v>
      </c>
      <c r="DF34">
        <v>14</v>
      </c>
    </row>
    <row r="35" spans="1:110" x14ac:dyDescent="0.25">
      <c r="A35">
        <v>15</v>
      </c>
      <c r="B35" t="s">
        <v>377</v>
      </c>
      <c r="C35">
        <v>-0.2</v>
      </c>
      <c r="D35">
        <v>4.2</v>
      </c>
      <c r="E35">
        <f>Table_0__33[[#This Row],[2019]]-Table_0__33[[#This Row],[2018]]</f>
        <v>-4.4000000000000004</v>
      </c>
      <c r="F35">
        <v>24</v>
      </c>
      <c r="I35">
        <v>24</v>
      </c>
      <c r="J35" t="s">
        <v>172</v>
      </c>
      <c r="K35">
        <v>16.3</v>
      </c>
      <c r="L35">
        <v>16.399999999999999</v>
      </c>
      <c r="M35">
        <f>Table_0__34[[#This Row],[2019]]-Table_0__34[[#This Row],[2018]]</f>
        <v>-9.9999999999997868E-2</v>
      </c>
      <c r="N35">
        <v>15</v>
      </c>
      <c r="Q35">
        <v>17</v>
      </c>
      <c r="R35" t="s">
        <v>172</v>
      </c>
      <c r="S35">
        <v>0.34399999999999997</v>
      </c>
      <c r="T35">
        <v>0.35099999999999998</v>
      </c>
      <c r="U35">
        <f>Table_0__35[[#This Row],[2019]]-Table_0__35[[#This Row],[2018]]</f>
        <v>-7.0000000000000062E-3</v>
      </c>
      <c r="V35">
        <v>15</v>
      </c>
      <c r="Y35">
        <v>7</v>
      </c>
      <c r="Z35" t="s">
        <v>364</v>
      </c>
      <c r="AA35">
        <v>0.107</v>
      </c>
      <c r="AB35">
        <v>0.11799999999999999</v>
      </c>
      <c r="AC35">
        <f>Table76[[#This Row],[2019]]-Table76[[#This Row],[2018]]</f>
        <v>-1.0999999999999996E-2</v>
      </c>
      <c r="AD35">
        <v>15</v>
      </c>
      <c r="AG35">
        <v>16</v>
      </c>
      <c r="AH35" t="s">
        <v>386</v>
      </c>
      <c r="AI35">
        <v>0.1</v>
      </c>
      <c r="AJ35">
        <v>-0.3</v>
      </c>
      <c r="AK35">
        <f>Table_0__36[[#This Row],[2019]]-Table_0__36[[#This Row],[2018]]</f>
        <v>0.4</v>
      </c>
      <c r="AL35">
        <v>15</v>
      </c>
      <c r="AO35">
        <v>3</v>
      </c>
      <c r="AP35" t="s">
        <v>364</v>
      </c>
      <c r="AQ35">
        <v>0.53369999999999995</v>
      </c>
      <c r="AR35">
        <v>0.5282</v>
      </c>
      <c r="AS35">
        <f>Table_0__37[[#This Row],[2019]]-Table_0__37[[#This Row],[2018]]</f>
        <v>5.4999999999999494E-3</v>
      </c>
      <c r="AT35">
        <v>15</v>
      </c>
      <c r="AW35">
        <v>5</v>
      </c>
      <c r="AX35" t="s">
        <v>375</v>
      </c>
      <c r="AY35">
        <v>0.34899999999999998</v>
      </c>
      <c r="AZ35">
        <v>0.34899999999999998</v>
      </c>
      <c r="BA35">
        <f>Table_0__38[[#This Row],[2019]]-Table_0__38[[#This Row],[2018]]</f>
        <v>0</v>
      </c>
      <c r="BB35">
        <v>15</v>
      </c>
      <c r="BF35">
        <v>13</v>
      </c>
      <c r="BG35" t="s">
        <v>361</v>
      </c>
      <c r="BH35">
        <v>356.1</v>
      </c>
      <c r="BI35">
        <v>355.3</v>
      </c>
      <c r="BJ35">
        <f>Table_0__39[[#This Row],[2019]]-Table_0__39[[#This Row],[2018]]</f>
        <v>0.80000000000001137</v>
      </c>
      <c r="BK35">
        <v>15</v>
      </c>
      <c r="BM35">
        <v>17</v>
      </c>
      <c r="BN35" t="s">
        <v>381</v>
      </c>
      <c r="BO35">
        <v>6.5</v>
      </c>
      <c r="BP35">
        <v>6.6</v>
      </c>
      <c r="BQ35">
        <f>Table_0__40[[#This Row],[2019]]-Table_0__40[[#This Row],[2018]]</f>
        <v>-9.9999999999999645E-2</v>
      </c>
      <c r="BR35">
        <v>15</v>
      </c>
      <c r="BU35">
        <v>24</v>
      </c>
      <c r="BV35" t="s">
        <v>386</v>
      </c>
      <c r="BW35">
        <v>10</v>
      </c>
      <c r="BX35">
        <v>10.1</v>
      </c>
      <c r="BY35">
        <f>Table_0__41[[#This Row],[2019]]-Table_0__41[[#This Row],[2018]]</f>
        <v>-9.9999999999999645E-2</v>
      </c>
      <c r="BZ35">
        <v>15</v>
      </c>
      <c r="CC35">
        <v>22</v>
      </c>
      <c r="CD35" t="s">
        <v>389</v>
      </c>
      <c r="CE35">
        <v>11.1</v>
      </c>
      <c r="CF35">
        <v>11.1</v>
      </c>
      <c r="CG35">
        <f>Table_0__42[[#This Row],[2019]]-Table_0__42[[#This Row],[2018]]</f>
        <v>0</v>
      </c>
      <c r="CH35">
        <v>15</v>
      </c>
      <c r="CK35">
        <v>1</v>
      </c>
      <c r="CL35" t="s">
        <v>378</v>
      </c>
      <c r="CM35">
        <v>0.69120000000000004</v>
      </c>
      <c r="CN35">
        <v>0.68300000000000005</v>
      </c>
      <c r="CO35">
        <f>Table_0__43[[#This Row],[2019]]-Table_0__43[[#This Row],[2018]]</f>
        <v>8.1999999999999851E-3</v>
      </c>
      <c r="CP35">
        <v>15</v>
      </c>
      <c r="CS35">
        <v>21</v>
      </c>
      <c r="CT35" t="s">
        <v>374</v>
      </c>
      <c r="CU35">
        <v>0.57999999999999996</v>
      </c>
      <c r="CV35">
        <v>0.56769999999999998</v>
      </c>
      <c r="CW35">
        <f>Table_0__44[[#This Row],[2019]]-Table_0__44[[#This Row],[2018]]</f>
        <v>1.2299999999999978E-2</v>
      </c>
      <c r="CX35">
        <v>15</v>
      </c>
      <c r="DA35">
        <v>10</v>
      </c>
      <c r="DB35" t="s">
        <v>368</v>
      </c>
      <c r="DC35">
        <v>0.70279999999999998</v>
      </c>
      <c r="DD35">
        <v>0.68300000000000005</v>
      </c>
      <c r="DE35">
        <f>Table_0__45[[#This Row],[2019]]-Table_0__45[[#This Row],[2018]]</f>
        <v>1.9799999999999929E-2</v>
      </c>
      <c r="DF35">
        <v>15</v>
      </c>
    </row>
    <row r="36" spans="1:110" x14ac:dyDescent="0.25">
      <c r="A36">
        <v>16</v>
      </c>
      <c r="B36" t="s">
        <v>373</v>
      </c>
      <c r="C36">
        <v>-0.5</v>
      </c>
      <c r="D36">
        <v>5.0999999999999996</v>
      </c>
      <c r="E36">
        <f>Table_0__33[[#This Row],[2019]]-Table_0__33[[#This Row],[2018]]</f>
        <v>-5.6</v>
      </c>
      <c r="F36">
        <v>28</v>
      </c>
      <c r="I36">
        <v>27</v>
      </c>
      <c r="J36" t="s">
        <v>386</v>
      </c>
      <c r="K36">
        <v>17</v>
      </c>
      <c r="L36">
        <v>17</v>
      </c>
      <c r="M36">
        <f>Table_0__34[[#This Row],[2019]]-Table_0__34[[#This Row],[2018]]</f>
        <v>0</v>
      </c>
      <c r="N36">
        <v>16</v>
      </c>
      <c r="Q36">
        <v>18</v>
      </c>
      <c r="R36" t="s">
        <v>361</v>
      </c>
      <c r="S36">
        <v>0.33800000000000002</v>
      </c>
      <c r="T36">
        <v>0.34599999999999997</v>
      </c>
      <c r="U36">
        <f>Table_0__35[[#This Row],[2019]]-Table_0__35[[#This Row],[2018]]</f>
        <v>-7.9999999999999516E-3</v>
      </c>
      <c r="V36">
        <v>16</v>
      </c>
      <c r="Y36">
        <v>1</v>
      </c>
      <c r="Z36" t="s">
        <v>367</v>
      </c>
      <c r="AA36">
        <v>0.16700000000000001</v>
      </c>
      <c r="AB36">
        <v>0.184</v>
      </c>
      <c r="AC36">
        <f>Table76[[#This Row],[2019]]-Table76[[#This Row],[2018]]</f>
        <v>-1.6999999999999987E-2</v>
      </c>
      <c r="AD36">
        <v>16</v>
      </c>
      <c r="AG36">
        <v>20</v>
      </c>
      <c r="AH36" t="s">
        <v>368</v>
      </c>
      <c r="AI36">
        <v>-1.1000000000000001</v>
      </c>
      <c r="AJ36">
        <v>-1.3</v>
      </c>
      <c r="AK36">
        <f>Table_0__36[[#This Row],[2019]]-Table_0__36[[#This Row],[2018]]</f>
        <v>0.19999999999999996</v>
      </c>
      <c r="AL36">
        <v>16</v>
      </c>
      <c r="AO36">
        <v>11</v>
      </c>
      <c r="AP36" t="s">
        <v>366</v>
      </c>
      <c r="AQ36">
        <v>0.5081</v>
      </c>
      <c r="AR36">
        <v>0.50380000000000003</v>
      </c>
      <c r="AS36">
        <f>Table_0__37[[#This Row],[2019]]-Table_0__37[[#This Row],[2018]]</f>
        <v>4.2999999999999705E-3</v>
      </c>
      <c r="AT36">
        <v>16</v>
      </c>
      <c r="AW36">
        <v>32</v>
      </c>
      <c r="AX36" t="s">
        <v>383</v>
      </c>
      <c r="AY36">
        <v>0.26500000000000001</v>
      </c>
      <c r="AZ36">
        <v>0.26600000000000001</v>
      </c>
      <c r="BA36">
        <f>Table_0__38[[#This Row],[2019]]-Table_0__38[[#This Row],[2018]]</f>
        <v>-1.0000000000000009E-3</v>
      </c>
      <c r="BB36">
        <v>16</v>
      </c>
      <c r="BF36">
        <v>18</v>
      </c>
      <c r="BG36" t="s">
        <v>370</v>
      </c>
      <c r="BH36">
        <v>342.5</v>
      </c>
      <c r="BI36">
        <v>345.6</v>
      </c>
      <c r="BJ36">
        <f>Table_0__39[[#This Row],[2019]]-Table_0__39[[#This Row],[2018]]</f>
        <v>-3.1000000000000227</v>
      </c>
      <c r="BK36">
        <v>16</v>
      </c>
      <c r="BM36">
        <v>22</v>
      </c>
      <c r="BN36" t="s">
        <v>386</v>
      </c>
      <c r="BO36">
        <v>6.2</v>
      </c>
      <c r="BP36">
        <v>6.3</v>
      </c>
      <c r="BQ36">
        <f>Table_0__40[[#This Row],[2019]]-Table_0__40[[#This Row],[2018]]</f>
        <v>-9.9999999999999645E-2</v>
      </c>
      <c r="BR36">
        <v>16</v>
      </c>
      <c r="BU36">
        <v>10</v>
      </c>
      <c r="BV36" t="s">
        <v>172</v>
      </c>
      <c r="BW36">
        <v>11.2</v>
      </c>
      <c r="BX36">
        <v>11.4</v>
      </c>
      <c r="BY36">
        <f>Table_0__41[[#This Row],[2019]]-Table_0__41[[#This Row],[2018]]</f>
        <v>-0.20000000000000107</v>
      </c>
      <c r="BZ36">
        <v>16</v>
      </c>
      <c r="CC36">
        <v>23</v>
      </c>
      <c r="CD36" t="s">
        <v>369</v>
      </c>
      <c r="CE36">
        <v>11.1</v>
      </c>
      <c r="CF36">
        <v>11.2</v>
      </c>
      <c r="CG36">
        <f>Table_0__42[[#This Row],[2019]]-Table_0__42[[#This Row],[2018]]</f>
        <v>-9.9999999999999645E-2</v>
      </c>
      <c r="CH36">
        <v>16</v>
      </c>
      <c r="CK36">
        <v>9</v>
      </c>
      <c r="CL36" t="s">
        <v>368</v>
      </c>
      <c r="CM36">
        <v>0.62619999999999998</v>
      </c>
      <c r="CN36">
        <v>0.61850000000000005</v>
      </c>
      <c r="CO36">
        <f>Table_0__43[[#This Row],[2019]]-Table_0__43[[#This Row],[2018]]</f>
        <v>7.6999999999999291E-3</v>
      </c>
      <c r="CP36">
        <v>16</v>
      </c>
      <c r="CS36">
        <v>24</v>
      </c>
      <c r="CT36" t="s">
        <v>377</v>
      </c>
      <c r="CU36">
        <v>0.56840000000000002</v>
      </c>
      <c r="CV36">
        <v>0.55959999999999999</v>
      </c>
      <c r="CW36">
        <f>Table_0__44[[#This Row],[2019]]-Table_0__44[[#This Row],[2018]]</f>
        <v>8.80000000000003E-3</v>
      </c>
      <c r="CX36">
        <v>16</v>
      </c>
      <c r="DA36">
        <v>6</v>
      </c>
      <c r="DB36" t="s">
        <v>367</v>
      </c>
      <c r="DC36">
        <v>0.74139999999999995</v>
      </c>
      <c r="DD36">
        <v>0.72440000000000004</v>
      </c>
      <c r="DE36">
        <f>Table_0__45[[#This Row],[2019]]-Table_0__45[[#This Row],[2018]]</f>
        <v>1.6999999999999904E-2</v>
      </c>
      <c r="DF36">
        <v>16</v>
      </c>
    </row>
    <row r="37" spans="1:110" x14ac:dyDescent="0.25">
      <c r="A37">
        <v>17</v>
      </c>
      <c r="B37" t="s">
        <v>390</v>
      </c>
      <c r="C37">
        <v>-0.8</v>
      </c>
      <c r="D37">
        <v>4.7</v>
      </c>
      <c r="E37">
        <f>Table_0__33[[#This Row],[2019]]-Table_0__33[[#This Row],[2018]]</f>
        <v>-5.5</v>
      </c>
      <c r="F37">
        <v>27</v>
      </c>
      <c r="I37">
        <v>23</v>
      </c>
      <c r="J37" t="s">
        <v>368</v>
      </c>
      <c r="K37">
        <v>16.3</v>
      </c>
      <c r="L37">
        <v>16.2</v>
      </c>
      <c r="M37">
        <f>Table_0__34[[#This Row],[2019]]-Table_0__34[[#This Row],[2018]]</f>
        <v>0.10000000000000142</v>
      </c>
      <c r="N37">
        <v>17</v>
      </c>
      <c r="Q37">
        <v>10</v>
      </c>
      <c r="R37" t="s">
        <v>362</v>
      </c>
      <c r="S37">
        <v>0.375</v>
      </c>
      <c r="T37">
        <v>0.40100000000000002</v>
      </c>
      <c r="U37">
        <f>Table_0__35[[#This Row],[2019]]-Table_0__35[[#This Row],[2018]]</f>
        <v>-2.6000000000000023E-2</v>
      </c>
      <c r="V37">
        <v>17</v>
      </c>
      <c r="Y37">
        <v>28</v>
      </c>
      <c r="Z37" t="s">
        <v>366</v>
      </c>
      <c r="AA37">
        <v>-0.10299999999999999</v>
      </c>
      <c r="AB37">
        <v>-8.2000000000000003E-2</v>
      </c>
      <c r="AC37">
        <f>Table76[[#This Row],[2019]]-Table76[[#This Row],[2018]]</f>
        <v>-2.0999999999999991E-2</v>
      </c>
      <c r="AD37">
        <v>17</v>
      </c>
      <c r="AG37">
        <v>21</v>
      </c>
      <c r="AH37" t="s">
        <v>383</v>
      </c>
      <c r="AI37">
        <v>-1.4</v>
      </c>
      <c r="AJ37">
        <v>-0.6</v>
      </c>
      <c r="AK37">
        <f>Table_0__36[[#This Row],[2019]]-Table_0__36[[#This Row],[2018]]</f>
        <v>-0.79999999999999993</v>
      </c>
      <c r="AL37">
        <v>17</v>
      </c>
      <c r="AO37">
        <v>12</v>
      </c>
      <c r="AP37" t="s">
        <v>373</v>
      </c>
      <c r="AQ37">
        <v>0.50780000000000003</v>
      </c>
      <c r="AR37">
        <v>0.50619999999999998</v>
      </c>
      <c r="AS37">
        <f>Table_0__37[[#This Row],[2019]]-Table_0__37[[#This Row],[2018]]</f>
        <v>1.6000000000000458E-3</v>
      </c>
      <c r="AT37">
        <v>17</v>
      </c>
      <c r="AW37">
        <v>31</v>
      </c>
      <c r="AX37" t="s">
        <v>376</v>
      </c>
      <c r="AY37">
        <v>0.28000000000000003</v>
      </c>
      <c r="AZ37">
        <v>0.28999999999999998</v>
      </c>
      <c r="BA37">
        <f>Table_0__38[[#This Row],[2019]]-Table_0__38[[#This Row],[2018]]</f>
        <v>-9.9999999999999534E-3</v>
      </c>
      <c r="BB37">
        <v>17</v>
      </c>
      <c r="BF37">
        <v>9</v>
      </c>
      <c r="BG37" t="s">
        <v>364</v>
      </c>
      <c r="BH37">
        <v>370.9</v>
      </c>
      <c r="BI37">
        <v>376.5</v>
      </c>
      <c r="BJ37">
        <f>Table_0__39[[#This Row],[2019]]-Table_0__39[[#This Row],[2018]]</f>
        <v>-5.6000000000000227</v>
      </c>
      <c r="BK37">
        <v>17</v>
      </c>
      <c r="BM37">
        <v>28</v>
      </c>
      <c r="BN37" t="s">
        <v>385</v>
      </c>
      <c r="BO37">
        <v>5.9</v>
      </c>
      <c r="BP37">
        <v>6.1</v>
      </c>
      <c r="BQ37">
        <f>Table_0__40[[#This Row],[2019]]-Table_0__40[[#This Row],[2018]]</f>
        <v>-0.19999999999999929</v>
      </c>
      <c r="BR37">
        <v>17</v>
      </c>
      <c r="BU37">
        <v>22</v>
      </c>
      <c r="BV37" t="s">
        <v>390</v>
      </c>
      <c r="BW37">
        <v>10.1</v>
      </c>
      <c r="BX37">
        <v>10.3</v>
      </c>
      <c r="BY37">
        <f>Table_0__41[[#This Row],[2019]]-Table_0__41[[#This Row],[2018]]</f>
        <v>-0.20000000000000107</v>
      </c>
      <c r="BZ37">
        <v>17</v>
      </c>
      <c r="CC37">
        <v>14</v>
      </c>
      <c r="CD37" t="s">
        <v>382</v>
      </c>
      <c r="CE37">
        <v>12.1</v>
      </c>
      <c r="CF37">
        <v>12.3</v>
      </c>
      <c r="CG37">
        <f>Table_0__42[[#This Row],[2019]]-Table_0__42[[#This Row],[2018]]</f>
        <v>-0.20000000000000107</v>
      </c>
      <c r="CH37">
        <v>17</v>
      </c>
      <c r="CK37">
        <v>3</v>
      </c>
      <c r="CL37" t="s">
        <v>375</v>
      </c>
      <c r="CM37">
        <v>0.67359999999999998</v>
      </c>
      <c r="CN37">
        <v>0.67610000000000003</v>
      </c>
      <c r="CO37">
        <f>Table_0__43[[#This Row],[2019]]-Table_0__43[[#This Row],[2018]]</f>
        <v>-2.5000000000000577E-3</v>
      </c>
      <c r="CP37">
        <v>17</v>
      </c>
      <c r="CS37">
        <v>3</v>
      </c>
      <c r="CT37" t="s">
        <v>391</v>
      </c>
      <c r="CU37">
        <v>0.64229999999999998</v>
      </c>
      <c r="CV37">
        <v>0.64019999999999999</v>
      </c>
      <c r="CW37">
        <f>Table_0__44[[#This Row],[2019]]-Table_0__44[[#This Row],[2018]]</f>
        <v>2.0999999999999908E-3</v>
      </c>
      <c r="CX37">
        <v>17</v>
      </c>
      <c r="DA37">
        <v>25</v>
      </c>
      <c r="DB37" t="s">
        <v>376</v>
      </c>
      <c r="DC37">
        <v>0.63980000000000004</v>
      </c>
      <c r="DD37">
        <v>0.63</v>
      </c>
      <c r="DE37">
        <f>Table_0__45[[#This Row],[2019]]-Table_0__45[[#This Row],[2018]]</f>
        <v>9.8000000000000309E-3</v>
      </c>
      <c r="DF37">
        <v>17</v>
      </c>
    </row>
    <row r="38" spans="1:110" x14ac:dyDescent="0.25">
      <c r="A38">
        <v>18</v>
      </c>
      <c r="B38" t="s">
        <v>365</v>
      </c>
      <c r="C38">
        <v>-0.9</v>
      </c>
      <c r="D38">
        <v>4.2</v>
      </c>
      <c r="E38">
        <f>Table_0__33[[#This Row],[2019]]-Table_0__33[[#This Row],[2018]]</f>
        <v>-5.1000000000000005</v>
      </c>
      <c r="F38">
        <v>26</v>
      </c>
      <c r="I38">
        <v>32</v>
      </c>
      <c r="J38" t="s">
        <v>382</v>
      </c>
      <c r="K38">
        <v>18.600000000000001</v>
      </c>
      <c r="L38">
        <v>18.5</v>
      </c>
      <c r="M38">
        <f>Table_0__34[[#This Row],[2019]]-Table_0__34[[#This Row],[2018]]</f>
        <v>0.10000000000000142</v>
      </c>
      <c r="N38">
        <v>18</v>
      </c>
      <c r="Q38">
        <v>28</v>
      </c>
      <c r="R38" t="s">
        <v>386</v>
      </c>
      <c r="S38">
        <v>0.29599999999999999</v>
      </c>
      <c r="T38">
        <v>0.32400000000000001</v>
      </c>
      <c r="U38">
        <f>Table_0__35[[#This Row],[2019]]-Table_0__35[[#This Row],[2018]]</f>
        <v>-2.8000000000000025E-2</v>
      </c>
      <c r="V38">
        <v>18</v>
      </c>
      <c r="Y38">
        <v>12</v>
      </c>
      <c r="Z38" t="s">
        <v>365</v>
      </c>
      <c r="AA38">
        <v>1.4E-2</v>
      </c>
      <c r="AB38">
        <v>0.04</v>
      </c>
      <c r="AC38">
        <f>Table76[[#This Row],[2019]]-Table76[[#This Row],[2018]]</f>
        <v>-2.6000000000000002E-2</v>
      </c>
      <c r="AD38">
        <v>18</v>
      </c>
      <c r="AG38">
        <v>25</v>
      </c>
      <c r="AH38" t="s">
        <v>376</v>
      </c>
      <c r="AI38">
        <v>-2.4</v>
      </c>
      <c r="AJ38">
        <v>-1.3</v>
      </c>
      <c r="AK38">
        <f>Table_0__36[[#This Row],[2019]]-Table_0__36[[#This Row],[2018]]</f>
        <v>-1.0999999999999999</v>
      </c>
      <c r="AL38">
        <v>18</v>
      </c>
      <c r="AO38">
        <v>16</v>
      </c>
      <c r="AP38" t="s">
        <v>377</v>
      </c>
      <c r="AQ38">
        <v>0.49980000000000002</v>
      </c>
      <c r="AR38">
        <v>0.50280000000000002</v>
      </c>
      <c r="AS38">
        <f>Table_0__37[[#This Row],[2019]]-Table_0__37[[#This Row],[2018]]</f>
        <v>-3.0000000000000027E-3</v>
      </c>
      <c r="AT38">
        <v>18</v>
      </c>
      <c r="AW38">
        <v>18</v>
      </c>
      <c r="AX38" t="s">
        <v>381</v>
      </c>
      <c r="AY38">
        <v>0.314</v>
      </c>
      <c r="AZ38">
        <v>0.32400000000000001</v>
      </c>
      <c r="BA38">
        <f>Table_0__38[[#This Row],[2019]]-Table_0__38[[#This Row],[2018]]</f>
        <v>-1.0000000000000009E-2</v>
      </c>
      <c r="BB38">
        <v>18</v>
      </c>
      <c r="BF38">
        <v>4</v>
      </c>
      <c r="BG38" t="s">
        <v>375</v>
      </c>
      <c r="BH38">
        <v>379.7</v>
      </c>
      <c r="BI38">
        <v>389.1</v>
      </c>
      <c r="BJ38">
        <f>Table_0__39[[#This Row],[2019]]-Table_0__39[[#This Row],[2018]]</f>
        <v>-9.4000000000000341</v>
      </c>
      <c r="BK38">
        <v>18</v>
      </c>
      <c r="BM38">
        <v>24</v>
      </c>
      <c r="BN38" t="s">
        <v>388</v>
      </c>
      <c r="BO38">
        <v>6.2</v>
      </c>
      <c r="BP38">
        <v>6.4</v>
      </c>
      <c r="BQ38">
        <f>Table_0__40[[#This Row],[2019]]-Table_0__40[[#This Row],[2018]]</f>
        <v>-0.20000000000000018</v>
      </c>
      <c r="BR38">
        <v>18</v>
      </c>
      <c r="BU38">
        <v>6</v>
      </c>
      <c r="BV38" t="s">
        <v>379</v>
      </c>
      <c r="BW38">
        <v>11.4</v>
      </c>
      <c r="BX38">
        <v>11.7</v>
      </c>
      <c r="BY38">
        <f>Table_0__41[[#This Row],[2019]]-Table_0__41[[#This Row],[2018]]</f>
        <v>-0.29999999999999893</v>
      </c>
      <c r="BZ38">
        <v>18</v>
      </c>
      <c r="CC38">
        <v>31</v>
      </c>
      <c r="CD38" t="s">
        <v>376</v>
      </c>
      <c r="CE38">
        <v>9.6</v>
      </c>
      <c r="CF38">
        <v>9.8000000000000007</v>
      </c>
      <c r="CG38">
        <f>Table_0__42[[#This Row],[2019]]-Table_0__42[[#This Row],[2018]]</f>
        <v>-0.20000000000000107</v>
      </c>
      <c r="CH38">
        <v>18</v>
      </c>
      <c r="CK38">
        <v>8</v>
      </c>
      <c r="CL38" t="s">
        <v>373</v>
      </c>
      <c r="CM38">
        <v>0.63039999999999996</v>
      </c>
      <c r="CN38">
        <v>0.63370000000000004</v>
      </c>
      <c r="CO38">
        <f>Table_0__43[[#This Row],[2019]]-Table_0__43[[#This Row],[2018]]</f>
        <v>-3.3000000000000806E-3</v>
      </c>
      <c r="CP38">
        <v>18</v>
      </c>
      <c r="CS38">
        <v>10</v>
      </c>
      <c r="CT38" t="s">
        <v>367</v>
      </c>
      <c r="CU38">
        <v>0.61580000000000001</v>
      </c>
      <c r="CV38">
        <v>0.61460000000000004</v>
      </c>
      <c r="CW38">
        <f>Table_0__44[[#This Row],[2019]]-Table_0__44[[#This Row],[2018]]</f>
        <v>1.1999999999999789E-3</v>
      </c>
      <c r="CX38">
        <v>18</v>
      </c>
      <c r="DA38">
        <v>23</v>
      </c>
      <c r="DB38" t="s">
        <v>377</v>
      </c>
      <c r="DC38">
        <v>0.65049999999999997</v>
      </c>
      <c r="DD38">
        <v>0.65280000000000005</v>
      </c>
      <c r="DE38">
        <f>Table_0__45[[#This Row],[2019]]-Table_0__45[[#This Row],[2018]]</f>
        <v>-2.3000000000000798E-3</v>
      </c>
      <c r="DF38">
        <v>18</v>
      </c>
    </row>
    <row r="39" spans="1:110" x14ac:dyDescent="0.25">
      <c r="A39">
        <v>20</v>
      </c>
      <c r="B39" t="s">
        <v>375</v>
      </c>
      <c r="C39">
        <v>-1.1000000000000001</v>
      </c>
      <c r="D39">
        <v>-0.6</v>
      </c>
      <c r="E39">
        <f>Table_0__33[[#This Row],[2019]]-Table_0__33[[#This Row],[2018]]</f>
        <v>-0.50000000000000011</v>
      </c>
      <c r="F39">
        <v>15</v>
      </c>
      <c r="I39">
        <v>14</v>
      </c>
      <c r="J39" t="s">
        <v>365</v>
      </c>
      <c r="K39">
        <v>15.3</v>
      </c>
      <c r="L39">
        <v>15.1</v>
      </c>
      <c r="M39">
        <f>Table_0__34[[#This Row],[2019]]-Table_0__34[[#This Row],[2018]]</f>
        <v>0.20000000000000107</v>
      </c>
      <c r="N39">
        <v>19</v>
      </c>
      <c r="Q39">
        <v>4</v>
      </c>
      <c r="R39" t="s">
        <v>364</v>
      </c>
      <c r="S39">
        <v>0.44900000000000001</v>
      </c>
      <c r="T39">
        <v>0.47799999999999998</v>
      </c>
      <c r="U39">
        <f>Table_0__35[[#This Row],[2019]]-Table_0__35[[#This Row],[2018]]</f>
        <v>-2.899999999999997E-2</v>
      </c>
      <c r="V39">
        <v>19</v>
      </c>
      <c r="Y39">
        <v>27</v>
      </c>
      <c r="Z39" t="s">
        <v>376</v>
      </c>
      <c r="AA39">
        <v>-0.10299999999999999</v>
      </c>
      <c r="AB39">
        <v>-7.0000000000000007E-2</v>
      </c>
      <c r="AC39">
        <f>Table76[[#This Row],[2019]]-Table76[[#This Row],[2018]]</f>
        <v>-3.2999999999999988E-2</v>
      </c>
      <c r="AD39">
        <v>19</v>
      </c>
      <c r="AG39">
        <v>7</v>
      </c>
      <c r="AH39" t="s">
        <v>364</v>
      </c>
      <c r="AI39">
        <v>2.2999999999999998</v>
      </c>
      <c r="AJ39">
        <v>3.4</v>
      </c>
      <c r="AK39">
        <f>Table_0__36[[#This Row],[2019]]-Table_0__36[[#This Row],[2018]]</f>
        <v>-1.1000000000000001</v>
      </c>
      <c r="AL39">
        <v>19</v>
      </c>
      <c r="AO39">
        <v>24</v>
      </c>
      <c r="AP39" t="s">
        <v>383</v>
      </c>
      <c r="AQ39">
        <v>0.48139999999999999</v>
      </c>
      <c r="AR39">
        <v>0.48620000000000002</v>
      </c>
      <c r="AS39">
        <f>Table_0__37[[#This Row],[2019]]-Table_0__37[[#This Row],[2018]]</f>
        <v>-4.8000000000000265E-3</v>
      </c>
      <c r="AT39">
        <v>19</v>
      </c>
      <c r="AW39">
        <v>8</v>
      </c>
      <c r="AX39" t="s">
        <v>390</v>
      </c>
      <c r="AY39">
        <v>0.33500000000000002</v>
      </c>
      <c r="AZ39">
        <v>0.34599999999999997</v>
      </c>
      <c r="BA39">
        <f>Table_0__38[[#This Row],[2019]]-Table_0__38[[#This Row],[2018]]</f>
        <v>-1.0999999999999954E-2</v>
      </c>
      <c r="BB39">
        <v>19</v>
      </c>
      <c r="BF39">
        <v>3</v>
      </c>
      <c r="BG39" t="s">
        <v>378</v>
      </c>
      <c r="BH39">
        <v>397.9</v>
      </c>
      <c r="BI39">
        <v>415.5</v>
      </c>
      <c r="BJ39">
        <f>Table_0__39[[#This Row],[2019]]-Table_0__39[[#This Row],[2018]]</f>
        <v>-17.600000000000023</v>
      </c>
      <c r="BK39">
        <v>19</v>
      </c>
      <c r="BM39">
        <v>8</v>
      </c>
      <c r="BN39" t="s">
        <v>373</v>
      </c>
      <c r="BO39">
        <v>7.4</v>
      </c>
      <c r="BP39">
        <v>7.7</v>
      </c>
      <c r="BQ39">
        <f>Table_0__40[[#This Row],[2019]]-Table_0__40[[#This Row],[2018]]</f>
        <v>-0.29999999999999982</v>
      </c>
      <c r="BR39">
        <v>19</v>
      </c>
      <c r="BU39">
        <v>31</v>
      </c>
      <c r="BV39" t="s">
        <v>376</v>
      </c>
      <c r="BW39">
        <v>9.4</v>
      </c>
      <c r="BX39">
        <v>9.6999999999999993</v>
      </c>
      <c r="BY39">
        <f>Table_0__41[[#This Row],[2019]]-Table_0__41[[#This Row],[2018]]</f>
        <v>-0.29999999999999893</v>
      </c>
      <c r="BZ39">
        <v>19</v>
      </c>
      <c r="CC39">
        <v>6</v>
      </c>
      <c r="CD39" t="s">
        <v>363</v>
      </c>
      <c r="CE39">
        <v>13.9</v>
      </c>
      <c r="CF39">
        <v>14.3</v>
      </c>
      <c r="CG39">
        <f>Table_0__42[[#This Row],[2019]]-Table_0__42[[#This Row],[2018]]</f>
        <v>-0.40000000000000036</v>
      </c>
      <c r="CH39">
        <v>19</v>
      </c>
      <c r="CK39">
        <v>29</v>
      </c>
      <c r="CL39" t="s">
        <v>380</v>
      </c>
      <c r="CM39">
        <v>0.53280000000000005</v>
      </c>
      <c r="CN39">
        <v>0.53979999999999995</v>
      </c>
      <c r="CO39">
        <f>Table_0__43[[#This Row],[2019]]-Table_0__43[[#This Row],[2018]]</f>
        <v>-6.9999999999998952E-3</v>
      </c>
      <c r="CP39">
        <v>19</v>
      </c>
      <c r="CS39">
        <v>14</v>
      </c>
      <c r="CT39" t="s">
        <v>368</v>
      </c>
      <c r="CU39">
        <v>0.60140000000000005</v>
      </c>
      <c r="CV39">
        <v>0.60350000000000004</v>
      </c>
      <c r="CW39">
        <f>Table_0__44[[#This Row],[2019]]-Table_0__44[[#This Row],[2018]]</f>
        <v>-2.0999999999999908E-3</v>
      </c>
      <c r="CX39">
        <v>19</v>
      </c>
      <c r="DA39">
        <v>21</v>
      </c>
      <c r="DB39" t="s">
        <v>386</v>
      </c>
      <c r="DC39">
        <v>0.65349999999999997</v>
      </c>
      <c r="DD39">
        <v>0.65959999999999996</v>
      </c>
      <c r="DE39">
        <f>Table_0__45[[#This Row],[2019]]-Table_0__45[[#This Row],[2018]]</f>
        <v>-6.0999999999999943E-3</v>
      </c>
      <c r="DF39">
        <v>19</v>
      </c>
    </row>
    <row r="40" spans="1:110" x14ac:dyDescent="0.25">
      <c r="A40">
        <v>19</v>
      </c>
      <c r="B40" t="s">
        <v>389</v>
      </c>
      <c r="C40">
        <v>-1.1000000000000001</v>
      </c>
      <c r="D40">
        <v>8.1</v>
      </c>
      <c r="E40">
        <f>Table_0__33[[#This Row],[2019]]-Table_0__33[[#This Row],[2018]]</f>
        <v>-9.1999999999999993</v>
      </c>
      <c r="F40">
        <v>32</v>
      </c>
      <c r="I40">
        <v>21</v>
      </c>
      <c r="J40" t="s">
        <v>371</v>
      </c>
      <c r="K40">
        <v>16.100000000000001</v>
      </c>
      <c r="L40">
        <v>15.9</v>
      </c>
      <c r="M40">
        <f>Table_0__34[[#This Row],[2019]]-Table_0__34[[#This Row],[2018]]</f>
        <v>0.20000000000000107</v>
      </c>
      <c r="N40">
        <v>20</v>
      </c>
      <c r="Q40">
        <v>15</v>
      </c>
      <c r="R40" t="s">
        <v>390</v>
      </c>
      <c r="S40">
        <v>0.35499999999999998</v>
      </c>
      <c r="T40">
        <v>0.39200000000000002</v>
      </c>
      <c r="U40">
        <f>Table_0__35[[#This Row],[2019]]-Table_0__35[[#This Row],[2018]]</f>
        <v>-3.7000000000000033E-2</v>
      </c>
      <c r="V40">
        <v>20</v>
      </c>
      <c r="Y40">
        <v>19</v>
      </c>
      <c r="Z40" t="s">
        <v>361</v>
      </c>
      <c r="AA40">
        <v>-2.4E-2</v>
      </c>
      <c r="AB40">
        <v>8.9999999999999993E-3</v>
      </c>
      <c r="AC40">
        <f>Table76[[#This Row],[2019]]-Table76[[#This Row],[2018]]</f>
        <v>-3.3000000000000002E-2</v>
      </c>
      <c r="AD40">
        <v>20</v>
      </c>
      <c r="AG40">
        <v>15</v>
      </c>
      <c r="AH40" t="s">
        <v>390</v>
      </c>
      <c r="AI40">
        <v>0.4</v>
      </c>
      <c r="AJ40">
        <v>1.5</v>
      </c>
      <c r="AK40">
        <f>Table_0__36[[#This Row],[2019]]-Table_0__36[[#This Row],[2018]]</f>
        <v>-1.1000000000000001</v>
      </c>
      <c r="AL40">
        <v>20</v>
      </c>
      <c r="AO40">
        <v>30</v>
      </c>
      <c r="AP40" t="s">
        <v>391</v>
      </c>
      <c r="AQ40">
        <v>0.47260000000000002</v>
      </c>
      <c r="AR40">
        <v>0.47820000000000001</v>
      </c>
      <c r="AS40">
        <f>Table_0__37[[#This Row],[2019]]-Table_0__37[[#This Row],[2018]]</f>
        <v>-5.5999999999999939E-3</v>
      </c>
      <c r="AT40">
        <v>20</v>
      </c>
      <c r="AW40">
        <v>10</v>
      </c>
      <c r="AX40" t="s">
        <v>379</v>
      </c>
      <c r="AY40">
        <v>0.33100000000000002</v>
      </c>
      <c r="AZ40">
        <v>0.34300000000000003</v>
      </c>
      <c r="BA40">
        <f>Table_0__38[[#This Row],[2019]]-Table_0__38[[#This Row],[2018]]</f>
        <v>-1.2000000000000011E-2</v>
      </c>
      <c r="BB40">
        <v>20</v>
      </c>
      <c r="BF40">
        <v>23</v>
      </c>
      <c r="BG40" t="s">
        <v>391</v>
      </c>
      <c r="BH40">
        <v>338.5</v>
      </c>
      <c r="BI40">
        <v>356.1</v>
      </c>
      <c r="BJ40">
        <f>Table_0__39[[#This Row],[2019]]-Table_0__39[[#This Row],[2018]]</f>
        <v>-17.600000000000023</v>
      </c>
      <c r="BK40">
        <v>20</v>
      </c>
      <c r="BM40">
        <v>10</v>
      </c>
      <c r="BN40" t="s">
        <v>364</v>
      </c>
      <c r="BO40">
        <v>7.3</v>
      </c>
      <c r="BP40">
        <v>7.6</v>
      </c>
      <c r="BQ40">
        <f>Table_0__40[[#This Row],[2019]]-Table_0__40[[#This Row],[2018]]</f>
        <v>-0.29999999999999982</v>
      </c>
      <c r="BR40">
        <v>20</v>
      </c>
      <c r="BU40">
        <v>9</v>
      </c>
      <c r="BV40" t="s">
        <v>373</v>
      </c>
      <c r="BW40">
        <v>11.2</v>
      </c>
      <c r="BX40">
        <v>11.5</v>
      </c>
      <c r="BY40">
        <f>Table_0__41[[#This Row],[2019]]-Table_0__41[[#This Row],[2018]]</f>
        <v>-0.30000000000000071</v>
      </c>
      <c r="BZ40">
        <v>20</v>
      </c>
      <c r="CC40">
        <v>12</v>
      </c>
      <c r="CD40" t="s">
        <v>368</v>
      </c>
      <c r="CE40">
        <v>12.2</v>
      </c>
      <c r="CF40">
        <v>12.6</v>
      </c>
      <c r="CG40">
        <f>Table_0__42[[#This Row],[2019]]-Table_0__42[[#This Row],[2018]]</f>
        <v>-0.40000000000000036</v>
      </c>
      <c r="CH40">
        <v>20</v>
      </c>
      <c r="CK40">
        <v>15</v>
      </c>
      <c r="CL40" t="s">
        <v>367</v>
      </c>
      <c r="CM40">
        <v>0.60289999999999999</v>
      </c>
      <c r="CN40">
        <v>0.61250000000000004</v>
      </c>
      <c r="CO40">
        <f>Table_0__43[[#This Row],[2019]]-Table_0__43[[#This Row],[2018]]</f>
        <v>-9.6000000000000529E-3</v>
      </c>
      <c r="CP40">
        <v>20</v>
      </c>
      <c r="CS40">
        <v>18</v>
      </c>
      <c r="CT40" t="s">
        <v>172</v>
      </c>
      <c r="CU40">
        <v>0.59609999999999996</v>
      </c>
      <c r="CV40">
        <v>0.59819999999999995</v>
      </c>
      <c r="CW40">
        <f>Table_0__44[[#This Row],[2019]]-Table_0__44[[#This Row],[2018]]</f>
        <v>-2.0999999999999908E-3</v>
      </c>
      <c r="CX40">
        <v>20</v>
      </c>
      <c r="DA40">
        <v>31</v>
      </c>
      <c r="DB40" t="s">
        <v>380</v>
      </c>
      <c r="DC40">
        <v>0.58589999999999998</v>
      </c>
      <c r="DD40">
        <v>0.5948</v>
      </c>
      <c r="DE40">
        <f>Table_0__45[[#This Row],[2019]]-Table_0__45[[#This Row],[2018]]</f>
        <v>-8.900000000000019E-3</v>
      </c>
      <c r="DF40">
        <v>20</v>
      </c>
    </row>
    <row r="41" spans="1:110" x14ac:dyDescent="0.25">
      <c r="A41">
        <v>21</v>
      </c>
      <c r="B41" t="s">
        <v>386</v>
      </c>
      <c r="C41">
        <v>-2.1</v>
      </c>
      <c r="D41">
        <v>-1.2</v>
      </c>
      <c r="E41">
        <f>Table_0__33[[#This Row],[2019]]-Table_0__33[[#This Row],[2018]]</f>
        <v>-0.90000000000000013</v>
      </c>
      <c r="F41">
        <v>16</v>
      </c>
      <c r="I41">
        <v>16</v>
      </c>
      <c r="J41" t="s">
        <v>377</v>
      </c>
      <c r="K41">
        <v>15.4</v>
      </c>
      <c r="L41">
        <v>15</v>
      </c>
      <c r="M41">
        <f>Table_0__34[[#This Row],[2019]]-Table_0__34[[#This Row],[2018]]</f>
        <v>0.40000000000000036</v>
      </c>
      <c r="N41">
        <v>21</v>
      </c>
      <c r="Q41">
        <v>20</v>
      </c>
      <c r="R41" t="s">
        <v>391</v>
      </c>
      <c r="S41">
        <v>0.33700000000000002</v>
      </c>
      <c r="T41">
        <v>0.375</v>
      </c>
      <c r="U41">
        <f>Table_0__35[[#This Row],[2019]]-Table_0__35[[#This Row],[2018]]</f>
        <v>-3.7999999999999978E-2</v>
      </c>
      <c r="V41">
        <v>21</v>
      </c>
      <c r="Y41">
        <v>21</v>
      </c>
      <c r="Z41" t="s">
        <v>172</v>
      </c>
      <c r="AA41">
        <v>-4.2999999999999997E-2</v>
      </c>
      <c r="AB41">
        <v>2E-3</v>
      </c>
      <c r="AC41">
        <f>Table76[[#This Row],[2019]]-Table76[[#This Row],[2018]]</f>
        <v>-4.4999999999999998E-2</v>
      </c>
      <c r="AD41">
        <v>21</v>
      </c>
      <c r="AG41">
        <v>17</v>
      </c>
      <c r="AH41" t="s">
        <v>361</v>
      </c>
      <c r="AI41">
        <v>0</v>
      </c>
      <c r="AJ41">
        <v>1.2</v>
      </c>
      <c r="AK41">
        <f>Table_0__36[[#This Row],[2019]]-Table_0__36[[#This Row],[2018]]</f>
        <v>-1.2</v>
      </c>
      <c r="AL41">
        <v>21</v>
      </c>
      <c r="AO41">
        <v>10</v>
      </c>
      <c r="AP41" t="s">
        <v>372</v>
      </c>
      <c r="AQ41">
        <v>0.50870000000000004</v>
      </c>
      <c r="AR41">
        <v>0.51590000000000003</v>
      </c>
      <c r="AS41">
        <f>Table_0__37[[#This Row],[2019]]-Table_0__37[[#This Row],[2018]]</f>
        <v>-7.1999999999999842E-3</v>
      </c>
      <c r="AT41">
        <v>21</v>
      </c>
      <c r="AW41">
        <v>14</v>
      </c>
      <c r="AX41" t="s">
        <v>361</v>
      </c>
      <c r="AY41">
        <v>0.32100000000000001</v>
      </c>
      <c r="AZ41">
        <v>0.33300000000000002</v>
      </c>
      <c r="BA41">
        <f>Table_0__38[[#This Row],[2019]]-Table_0__38[[#This Row],[2018]]</f>
        <v>-1.2000000000000011E-2</v>
      </c>
      <c r="BB41">
        <v>21</v>
      </c>
      <c r="BF41">
        <v>17</v>
      </c>
      <c r="BG41" t="s">
        <v>381</v>
      </c>
      <c r="BH41">
        <v>345.5</v>
      </c>
      <c r="BI41">
        <v>369.1</v>
      </c>
      <c r="BJ41">
        <f>Table_0__39[[#This Row],[2019]]-Table_0__39[[#This Row],[2018]]</f>
        <v>-23.600000000000023</v>
      </c>
      <c r="BK41">
        <v>21</v>
      </c>
      <c r="BM41">
        <v>16</v>
      </c>
      <c r="BN41" t="s">
        <v>172</v>
      </c>
      <c r="BO41">
        <v>6.6</v>
      </c>
      <c r="BP41">
        <v>7</v>
      </c>
      <c r="BQ41">
        <f>Table_0__40[[#This Row],[2019]]-Table_0__40[[#This Row],[2018]]</f>
        <v>-0.40000000000000036</v>
      </c>
      <c r="BR41">
        <v>21</v>
      </c>
      <c r="BU41">
        <v>16</v>
      </c>
      <c r="BV41" t="s">
        <v>381</v>
      </c>
      <c r="BW41">
        <v>10.5</v>
      </c>
      <c r="BX41">
        <v>10.8</v>
      </c>
      <c r="BY41">
        <f>Table_0__41[[#This Row],[2019]]-Table_0__41[[#This Row],[2018]]</f>
        <v>-0.30000000000000071</v>
      </c>
      <c r="BZ41">
        <v>21</v>
      </c>
      <c r="CC41">
        <v>15</v>
      </c>
      <c r="CD41" t="s">
        <v>379</v>
      </c>
      <c r="CE41">
        <v>12</v>
      </c>
      <c r="CF41">
        <v>12.6</v>
      </c>
      <c r="CG41">
        <f>Table_0__42[[#This Row],[2019]]-Table_0__42[[#This Row],[2018]]</f>
        <v>-0.59999999999999964</v>
      </c>
      <c r="CH41">
        <v>21</v>
      </c>
      <c r="CK41">
        <v>21</v>
      </c>
      <c r="CL41" t="s">
        <v>172</v>
      </c>
      <c r="CM41">
        <v>0.59019999999999995</v>
      </c>
      <c r="CN41">
        <v>0.60189999999999999</v>
      </c>
      <c r="CO41">
        <f>Table_0__43[[#This Row],[2019]]-Table_0__43[[#This Row],[2018]]</f>
        <v>-1.1700000000000044E-2</v>
      </c>
      <c r="CP41">
        <v>21</v>
      </c>
      <c r="CS41">
        <v>12</v>
      </c>
      <c r="CT41" t="s">
        <v>384</v>
      </c>
      <c r="CU41">
        <v>0.60399999999999998</v>
      </c>
      <c r="CV41">
        <v>0.60640000000000005</v>
      </c>
      <c r="CW41">
        <f>Table_0__44[[#This Row],[2019]]-Table_0__44[[#This Row],[2018]]</f>
        <v>-2.4000000000000687E-3</v>
      </c>
      <c r="CX41">
        <v>21</v>
      </c>
      <c r="DA41">
        <v>3</v>
      </c>
      <c r="DB41" t="s">
        <v>378</v>
      </c>
      <c r="DC41">
        <v>0.7611</v>
      </c>
      <c r="DD41">
        <v>0.77090000000000003</v>
      </c>
      <c r="DE41">
        <f>Table_0__45[[#This Row],[2019]]-Table_0__45[[#This Row],[2018]]</f>
        <v>-9.8000000000000309E-3</v>
      </c>
      <c r="DF41">
        <v>21</v>
      </c>
    </row>
    <row r="42" spans="1:110" x14ac:dyDescent="0.25">
      <c r="A42">
        <v>22</v>
      </c>
      <c r="B42" t="s">
        <v>172</v>
      </c>
      <c r="C42">
        <v>-3.6</v>
      </c>
      <c r="D42">
        <v>-2.1</v>
      </c>
      <c r="E42">
        <f>Table_0__33[[#This Row],[2019]]-Table_0__33[[#This Row],[2018]]</f>
        <v>-1.5</v>
      </c>
      <c r="F42">
        <v>17</v>
      </c>
      <c r="I42">
        <v>18</v>
      </c>
      <c r="J42" t="s">
        <v>391</v>
      </c>
      <c r="K42">
        <v>15.9</v>
      </c>
      <c r="L42">
        <v>15.4</v>
      </c>
      <c r="M42">
        <f>Table_0__34[[#This Row],[2019]]-Table_0__34[[#This Row],[2018]]</f>
        <v>0.5</v>
      </c>
      <c r="N42">
        <v>22</v>
      </c>
      <c r="Q42">
        <v>9</v>
      </c>
      <c r="R42" t="s">
        <v>372</v>
      </c>
      <c r="S42">
        <v>0.38300000000000001</v>
      </c>
      <c r="T42">
        <v>0.42299999999999999</v>
      </c>
      <c r="U42">
        <f>Table_0__35[[#This Row],[2019]]-Table_0__35[[#This Row],[2018]]</f>
        <v>-3.999999999999998E-2</v>
      </c>
      <c r="V42">
        <v>22</v>
      </c>
      <c r="Y42">
        <v>11</v>
      </c>
      <c r="Z42" t="s">
        <v>363</v>
      </c>
      <c r="AA42">
        <v>2.9000000000000001E-2</v>
      </c>
      <c r="AB42">
        <v>7.8E-2</v>
      </c>
      <c r="AC42">
        <f>Table76[[#This Row],[2019]]-Table76[[#This Row],[2018]]</f>
        <v>-4.9000000000000002E-2</v>
      </c>
      <c r="AD42">
        <v>22</v>
      </c>
      <c r="AG42">
        <v>24</v>
      </c>
      <c r="AH42" t="s">
        <v>375</v>
      </c>
      <c r="AI42">
        <v>-1.7</v>
      </c>
      <c r="AJ42">
        <v>-0.5</v>
      </c>
      <c r="AK42">
        <f>Table_0__36[[#This Row],[2019]]-Table_0__36[[#This Row],[2018]]</f>
        <v>-1.2</v>
      </c>
      <c r="AL42">
        <v>22</v>
      </c>
      <c r="AO42">
        <v>15</v>
      </c>
      <c r="AP42" t="s">
        <v>387</v>
      </c>
      <c r="AQ42">
        <v>0.50060000000000004</v>
      </c>
      <c r="AR42">
        <v>0.5081</v>
      </c>
      <c r="AS42">
        <f>Table_0__37[[#This Row],[2019]]-Table_0__37[[#This Row],[2018]]</f>
        <v>-7.4999999999999512E-3</v>
      </c>
      <c r="AT42">
        <v>22</v>
      </c>
      <c r="AW42">
        <v>25</v>
      </c>
      <c r="AX42" t="s">
        <v>368</v>
      </c>
      <c r="AY42">
        <v>0.307</v>
      </c>
      <c r="AZ42">
        <v>0.31900000000000001</v>
      </c>
      <c r="BA42">
        <f>Table_0__38[[#This Row],[2019]]-Table_0__38[[#This Row],[2018]]</f>
        <v>-1.2000000000000011E-2</v>
      </c>
      <c r="BB42">
        <v>22</v>
      </c>
      <c r="BF42">
        <v>31</v>
      </c>
      <c r="BG42" t="s">
        <v>376</v>
      </c>
      <c r="BH42">
        <v>274.7</v>
      </c>
      <c r="BI42">
        <v>299.7</v>
      </c>
      <c r="BJ42">
        <f>Table_0__39[[#This Row],[2019]]-Table_0__39[[#This Row],[2018]]</f>
        <v>-25</v>
      </c>
      <c r="BK42">
        <v>22</v>
      </c>
      <c r="BM42">
        <v>5</v>
      </c>
      <c r="BN42" t="s">
        <v>378</v>
      </c>
      <c r="BO42">
        <v>7.7</v>
      </c>
      <c r="BP42">
        <v>8.1999999999999993</v>
      </c>
      <c r="BQ42">
        <f>Table_0__40[[#This Row],[2019]]-Table_0__40[[#This Row],[2018]]</f>
        <v>-0.49999999999999911</v>
      </c>
      <c r="BR42">
        <v>22</v>
      </c>
      <c r="BU42">
        <v>23</v>
      </c>
      <c r="BV42" t="s">
        <v>364</v>
      </c>
      <c r="BW42">
        <v>10</v>
      </c>
      <c r="BX42">
        <v>10.5</v>
      </c>
      <c r="BY42">
        <f>Table_0__41[[#This Row],[2019]]-Table_0__41[[#This Row],[2018]]</f>
        <v>-0.5</v>
      </c>
      <c r="BZ42">
        <v>22</v>
      </c>
      <c r="CC42">
        <v>9</v>
      </c>
      <c r="CD42" t="s">
        <v>361</v>
      </c>
      <c r="CE42">
        <v>13.2</v>
      </c>
      <c r="CF42">
        <v>13.8</v>
      </c>
      <c r="CG42">
        <f>Table_0__42[[#This Row],[2019]]-Table_0__42[[#This Row],[2018]]</f>
        <v>-0.60000000000000142</v>
      </c>
      <c r="CH42">
        <v>22</v>
      </c>
      <c r="CK42">
        <v>25</v>
      </c>
      <c r="CL42" t="s">
        <v>384</v>
      </c>
      <c r="CM42">
        <v>0.5605</v>
      </c>
      <c r="CN42">
        <v>0.57320000000000004</v>
      </c>
      <c r="CO42">
        <f>Table_0__43[[#This Row],[2019]]-Table_0__43[[#This Row],[2018]]</f>
        <v>-1.2700000000000045E-2</v>
      </c>
      <c r="CP42">
        <v>22</v>
      </c>
      <c r="CS42">
        <v>30</v>
      </c>
      <c r="CT42" t="s">
        <v>380</v>
      </c>
      <c r="CU42">
        <v>0.5071</v>
      </c>
      <c r="CV42">
        <v>0.51490000000000002</v>
      </c>
      <c r="CW42">
        <f>Table_0__44[[#This Row],[2019]]-Table_0__44[[#This Row],[2018]]</f>
        <v>-7.8000000000000291E-3</v>
      </c>
      <c r="CX42">
        <v>22</v>
      </c>
      <c r="DA42">
        <v>26</v>
      </c>
      <c r="DB42" t="s">
        <v>384</v>
      </c>
      <c r="DC42">
        <v>0.63600000000000001</v>
      </c>
      <c r="DD42">
        <v>0.65280000000000005</v>
      </c>
      <c r="DE42">
        <f>Table_0__45[[#This Row],[2019]]-Table_0__45[[#This Row],[2018]]</f>
        <v>-1.6800000000000037E-2</v>
      </c>
      <c r="DF42">
        <v>22</v>
      </c>
    </row>
    <row r="43" spans="1:110" x14ac:dyDescent="0.25">
      <c r="A43">
        <v>23</v>
      </c>
      <c r="B43" t="s">
        <v>384</v>
      </c>
      <c r="C43">
        <v>-5.0999999999999996</v>
      </c>
      <c r="D43">
        <v>-12.5</v>
      </c>
      <c r="E43">
        <f>Table_0__33[[#This Row],[2019]]-Table_0__33[[#This Row],[2018]]</f>
        <v>7.4</v>
      </c>
      <c r="F43">
        <v>4</v>
      </c>
      <c r="I43">
        <v>3</v>
      </c>
      <c r="J43" t="s">
        <v>364</v>
      </c>
      <c r="K43">
        <v>13.2</v>
      </c>
      <c r="L43">
        <v>12.4</v>
      </c>
      <c r="M43">
        <f>Table_0__34[[#This Row],[2019]]-Table_0__34[[#This Row],[2018]]</f>
        <v>0.79999999999999893</v>
      </c>
      <c r="N43">
        <v>23</v>
      </c>
      <c r="Q43">
        <v>30</v>
      </c>
      <c r="R43" t="s">
        <v>383</v>
      </c>
      <c r="S43">
        <v>0.28899999999999998</v>
      </c>
      <c r="T43">
        <v>0.34300000000000003</v>
      </c>
      <c r="U43">
        <f>Table_0__35[[#This Row],[2019]]-Table_0__35[[#This Row],[2018]]</f>
        <v>-5.4000000000000048E-2</v>
      </c>
      <c r="V43">
        <v>23</v>
      </c>
      <c r="Y43">
        <v>13</v>
      </c>
      <c r="Z43" t="s">
        <v>372</v>
      </c>
      <c r="AA43">
        <v>4.0000000000000001E-3</v>
      </c>
      <c r="AB43">
        <v>0.06</v>
      </c>
      <c r="AC43">
        <f>Table76[[#This Row],[2019]]-Table76[[#This Row],[2018]]</f>
        <v>-5.5999999999999994E-2</v>
      </c>
      <c r="AD43">
        <v>23</v>
      </c>
      <c r="AG43">
        <v>22</v>
      </c>
      <c r="AH43" t="s">
        <v>172</v>
      </c>
      <c r="AI43">
        <v>-1.6</v>
      </c>
      <c r="AJ43">
        <v>-0.4</v>
      </c>
      <c r="AK43">
        <f>Table_0__36[[#This Row],[2019]]-Table_0__36[[#This Row],[2018]]</f>
        <v>-1.2000000000000002</v>
      </c>
      <c r="AL43">
        <v>23</v>
      </c>
      <c r="AO43">
        <v>5</v>
      </c>
      <c r="AP43" t="s">
        <v>362</v>
      </c>
      <c r="AQ43">
        <v>0.52559999999999996</v>
      </c>
      <c r="AR43">
        <v>0.53339999999999999</v>
      </c>
      <c r="AS43">
        <f>Table_0__37[[#This Row],[2019]]-Table_0__37[[#This Row],[2018]]</f>
        <v>-7.8000000000000291E-3</v>
      </c>
      <c r="AT43">
        <v>23</v>
      </c>
      <c r="AW43">
        <v>27</v>
      </c>
      <c r="AX43" t="s">
        <v>386</v>
      </c>
      <c r="AY43">
        <v>0.29199999999999998</v>
      </c>
      <c r="AZ43">
        <v>0.315</v>
      </c>
      <c r="BA43">
        <f>Table_0__38[[#This Row],[2019]]-Table_0__38[[#This Row],[2018]]</f>
        <v>-2.300000000000002E-2</v>
      </c>
      <c r="BB43">
        <v>23</v>
      </c>
      <c r="BF43">
        <v>32</v>
      </c>
      <c r="BG43" t="s">
        <v>383</v>
      </c>
      <c r="BH43">
        <v>273</v>
      </c>
      <c r="BI43">
        <v>299.2</v>
      </c>
      <c r="BJ43">
        <f>Table_0__39[[#This Row],[2019]]-Table_0__39[[#This Row],[2018]]</f>
        <v>-26.199999999999989</v>
      </c>
      <c r="BK43">
        <v>23</v>
      </c>
      <c r="BM43">
        <v>3</v>
      </c>
      <c r="BN43" t="s">
        <v>367</v>
      </c>
      <c r="BO43">
        <v>7.8</v>
      </c>
      <c r="BP43">
        <v>8.3000000000000007</v>
      </c>
      <c r="BQ43">
        <f>Table_0__40[[#This Row],[2019]]-Table_0__40[[#This Row],[2018]]</f>
        <v>-0.50000000000000089</v>
      </c>
      <c r="BR43">
        <v>23</v>
      </c>
      <c r="BU43">
        <v>27</v>
      </c>
      <c r="BV43" t="s">
        <v>361</v>
      </c>
      <c r="BW43">
        <v>9.6999999999999993</v>
      </c>
      <c r="BX43">
        <v>10.199999999999999</v>
      </c>
      <c r="BY43">
        <f>Table_0__41[[#This Row],[2019]]-Table_0__41[[#This Row],[2018]]</f>
        <v>-0.5</v>
      </c>
      <c r="BZ43">
        <v>23</v>
      </c>
      <c r="CC43">
        <v>21</v>
      </c>
      <c r="CD43" t="s">
        <v>172</v>
      </c>
      <c r="CE43">
        <v>11.2</v>
      </c>
      <c r="CF43">
        <v>11.8</v>
      </c>
      <c r="CG43">
        <f>Table_0__42[[#This Row],[2019]]-Table_0__42[[#This Row],[2018]]</f>
        <v>-0.60000000000000142</v>
      </c>
      <c r="CH43">
        <v>23</v>
      </c>
      <c r="CK43">
        <v>24</v>
      </c>
      <c r="CL43" t="s">
        <v>379</v>
      </c>
      <c r="CM43">
        <v>0.57140000000000002</v>
      </c>
      <c r="CN43">
        <v>0.58430000000000004</v>
      </c>
      <c r="CO43">
        <f>Table_0__43[[#This Row],[2019]]-Table_0__43[[#This Row],[2018]]</f>
        <v>-1.2900000000000023E-2</v>
      </c>
      <c r="CP43">
        <v>23</v>
      </c>
      <c r="CS43">
        <v>7</v>
      </c>
      <c r="CT43" t="s">
        <v>378</v>
      </c>
      <c r="CU43">
        <v>0.62339999999999995</v>
      </c>
      <c r="CV43">
        <v>0.63129999999999997</v>
      </c>
      <c r="CW43">
        <f>Table_0__44[[#This Row],[2019]]-Table_0__44[[#This Row],[2018]]</f>
        <v>-7.9000000000000181E-3</v>
      </c>
      <c r="CX43">
        <v>23</v>
      </c>
      <c r="DA43">
        <v>13</v>
      </c>
      <c r="DB43" t="s">
        <v>391</v>
      </c>
      <c r="DC43">
        <v>0.68889999999999996</v>
      </c>
      <c r="DD43">
        <v>0.71040000000000003</v>
      </c>
      <c r="DE43">
        <f>Table_0__45[[#This Row],[2019]]-Table_0__45[[#This Row],[2018]]</f>
        <v>-2.1500000000000075E-2</v>
      </c>
      <c r="DF43">
        <v>23</v>
      </c>
    </row>
    <row r="44" spans="1:110" x14ac:dyDescent="0.25">
      <c r="A44">
        <v>24</v>
      </c>
      <c r="B44" t="s">
        <v>368</v>
      </c>
      <c r="C44">
        <v>-5.0999999999999996</v>
      </c>
      <c r="D44">
        <v>-2.2000000000000002</v>
      </c>
      <c r="E44">
        <f>Table_0__33[[#This Row],[2019]]-Table_0__33[[#This Row],[2018]]</f>
        <v>-2.8999999999999995</v>
      </c>
      <c r="F44">
        <v>20</v>
      </c>
      <c r="I44">
        <v>20</v>
      </c>
      <c r="J44" t="s">
        <v>375</v>
      </c>
      <c r="K44">
        <v>15.9</v>
      </c>
      <c r="L44">
        <v>15</v>
      </c>
      <c r="M44">
        <f>Table_0__34[[#This Row],[2019]]-Table_0__34[[#This Row],[2018]]</f>
        <v>0.90000000000000036</v>
      </c>
      <c r="N44">
        <v>24</v>
      </c>
      <c r="Q44">
        <v>23</v>
      </c>
      <c r="R44" t="s">
        <v>371</v>
      </c>
      <c r="S44">
        <v>0.316</v>
      </c>
      <c r="T44">
        <v>0.372</v>
      </c>
      <c r="U44">
        <f>Table_0__35[[#This Row],[2019]]-Table_0__35[[#This Row],[2018]]</f>
        <v>-5.5999999999999994E-2</v>
      </c>
      <c r="V44">
        <v>24</v>
      </c>
      <c r="Y44">
        <v>15</v>
      </c>
      <c r="Z44" t="s">
        <v>377</v>
      </c>
      <c r="AA44">
        <v>3.0000000000000001E-3</v>
      </c>
      <c r="AB44">
        <v>0.06</v>
      </c>
      <c r="AC44">
        <f>Table76[[#This Row],[2019]]-Table76[[#This Row],[2018]]</f>
        <v>-5.6999999999999995E-2</v>
      </c>
      <c r="AD44">
        <v>24</v>
      </c>
      <c r="AG44">
        <v>10</v>
      </c>
      <c r="AH44" t="s">
        <v>377</v>
      </c>
      <c r="AI44">
        <v>1.1000000000000001</v>
      </c>
      <c r="AJ44">
        <v>2.6</v>
      </c>
      <c r="AK44">
        <f>Table_0__36[[#This Row],[2019]]-Table_0__36[[#This Row],[2018]]</f>
        <v>-1.5</v>
      </c>
      <c r="AL44">
        <v>24</v>
      </c>
      <c r="AO44">
        <v>27</v>
      </c>
      <c r="AP44" t="s">
        <v>370</v>
      </c>
      <c r="AQ44">
        <v>0.4773</v>
      </c>
      <c r="AR44">
        <v>0.48630000000000001</v>
      </c>
      <c r="AS44">
        <f>Table_0__37[[#This Row],[2019]]-Table_0__37[[#This Row],[2018]]</f>
        <v>-9.000000000000008E-3</v>
      </c>
      <c r="AT44">
        <v>24</v>
      </c>
      <c r="AW44">
        <v>6</v>
      </c>
      <c r="AX44" t="s">
        <v>364</v>
      </c>
      <c r="AY44">
        <v>0.34399999999999997</v>
      </c>
      <c r="AZ44">
        <v>0.36799999999999999</v>
      </c>
      <c r="BA44">
        <f>Table_0__38[[#This Row],[2019]]-Table_0__38[[#This Row],[2018]]</f>
        <v>-2.4000000000000021E-2</v>
      </c>
      <c r="BB44">
        <v>24</v>
      </c>
      <c r="BF44">
        <v>22</v>
      </c>
      <c r="BG44" t="s">
        <v>172</v>
      </c>
      <c r="BH44">
        <v>340.9</v>
      </c>
      <c r="BI44">
        <v>368.8</v>
      </c>
      <c r="BJ44">
        <f>Table_0__39[[#This Row],[2019]]-Table_0__39[[#This Row],[2018]]</f>
        <v>-27.900000000000034</v>
      </c>
      <c r="BK44">
        <v>24</v>
      </c>
      <c r="BM44">
        <v>14</v>
      </c>
      <c r="BN44" t="s">
        <v>375</v>
      </c>
      <c r="BO44">
        <v>6.9</v>
      </c>
      <c r="BP44">
        <v>7.5</v>
      </c>
      <c r="BQ44">
        <f>Table_0__40[[#This Row],[2019]]-Table_0__40[[#This Row],[2018]]</f>
        <v>-0.59999999999999964</v>
      </c>
      <c r="BR44">
        <v>24</v>
      </c>
      <c r="BU44">
        <v>29</v>
      </c>
      <c r="BV44" t="s">
        <v>371</v>
      </c>
      <c r="BW44">
        <v>9.6</v>
      </c>
      <c r="BX44">
        <v>10.1</v>
      </c>
      <c r="BY44">
        <f>Table_0__41[[#This Row],[2019]]-Table_0__41[[#This Row],[2018]]</f>
        <v>-0.5</v>
      </c>
      <c r="BZ44">
        <v>24</v>
      </c>
      <c r="CC44">
        <v>17</v>
      </c>
      <c r="CD44" t="s">
        <v>381</v>
      </c>
      <c r="CE44">
        <v>11.9</v>
      </c>
      <c r="CF44">
        <v>13</v>
      </c>
      <c r="CG44">
        <f>Table_0__42[[#This Row],[2019]]-Table_0__42[[#This Row],[2018]]</f>
        <v>-1.0999999999999996</v>
      </c>
      <c r="CH44">
        <v>24</v>
      </c>
      <c r="CK44">
        <v>20</v>
      </c>
      <c r="CL44" t="s">
        <v>377</v>
      </c>
      <c r="CM44">
        <v>0.59179999999999999</v>
      </c>
      <c r="CN44">
        <v>0.60909999999999997</v>
      </c>
      <c r="CO44">
        <f>Table_0__43[[#This Row],[2019]]-Table_0__43[[#This Row],[2018]]</f>
        <v>-1.7299999999999982E-2</v>
      </c>
      <c r="CP44">
        <v>24</v>
      </c>
      <c r="CS44">
        <v>20</v>
      </c>
      <c r="CT44" t="s">
        <v>361</v>
      </c>
      <c r="CU44">
        <v>0.58799999999999997</v>
      </c>
      <c r="CV44">
        <v>0.61929999999999996</v>
      </c>
      <c r="CW44">
        <f>Table_0__44[[#This Row],[2019]]-Table_0__44[[#This Row],[2018]]</f>
        <v>-3.1299999999999994E-2</v>
      </c>
      <c r="CX44">
        <v>24</v>
      </c>
      <c r="DA44">
        <v>17</v>
      </c>
      <c r="DB44" t="s">
        <v>382</v>
      </c>
      <c r="DC44">
        <v>0.67469999999999997</v>
      </c>
      <c r="DD44">
        <v>0.69730000000000003</v>
      </c>
      <c r="DE44">
        <f>Table_0__45[[#This Row],[2019]]-Table_0__45[[#This Row],[2018]]</f>
        <v>-2.2600000000000064E-2</v>
      </c>
      <c r="DF44">
        <v>24</v>
      </c>
    </row>
    <row r="45" spans="1:110" x14ac:dyDescent="0.25">
      <c r="A45">
        <v>25</v>
      </c>
      <c r="B45" t="s">
        <v>383</v>
      </c>
      <c r="C45">
        <v>-5.2</v>
      </c>
      <c r="D45">
        <v>-6.8</v>
      </c>
      <c r="E45">
        <f>Table_0__33[[#This Row],[2019]]-Table_0__33[[#This Row],[2018]]</f>
        <v>1.5999999999999996</v>
      </c>
      <c r="F45">
        <v>12</v>
      </c>
      <c r="I45">
        <v>17</v>
      </c>
      <c r="J45" t="s">
        <v>383</v>
      </c>
      <c r="K45">
        <v>15.8</v>
      </c>
      <c r="L45">
        <v>14.4</v>
      </c>
      <c r="M45">
        <f>Table_0__34[[#This Row],[2019]]-Table_0__34[[#This Row],[2018]]</f>
        <v>1.4000000000000004</v>
      </c>
      <c r="N45">
        <v>25</v>
      </c>
      <c r="Q45">
        <v>16</v>
      </c>
      <c r="R45" t="s">
        <v>375</v>
      </c>
      <c r="S45">
        <v>0.34799999999999998</v>
      </c>
      <c r="T45">
        <v>0.41</v>
      </c>
      <c r="U45">
        <f>Table_0__35[[#This Row],[2019]]-Table_0__35[[#This Row],[2018]]</f>
        <v>-6.2E-2</v>
      </c>
      <c r="V45">
        <v>25</v>
      </c>
      <c r="Y45">
        <v>24</v>
      </c>
      <c r="Z45" t="s">
        <v>375</v>
      </c>
      <c r="AA45">
        <v>-5.7000000000000002E-2</v>
      </c>
      <c r="AB45">
        <v>0</v>
      </c>
      <c r="AC45">
        <f>Table76[[#This Row],[2019]]-Table76[[#This Row],[2018]]</f>
        <v>-5.7000000000000002E-2</v>
      </c>
      <c r="AD45">
        <v>25</v>
      </c>
      <c r="AG45">
        <v>26</v>
      </c>
      <c r="AH45" t="s">
        <v>391</v>
      </c>
      <c r="AI45">
        <v>-2.5</v>
      </c>
      <c r="AJ45">
        <v>-1</v>
      </c>
      <c r="AK45">
        <f>Table_0__36[[#This Row],[2019]]-Table_0__36[[#This Row],[2018]]</f>
        <v>-1.5</v>
      </c>
      <c r="AL45">
        <v>25</v>
      </c>
      <c r="AO45">
        <v>28</v>
      </c>
      <c r="AP45" t="s">
        <v>380</v>
      </c>
      <c r="AQ45">
        <v>0.47710000000000002</v>
      </c>
      <c r="AR45">
        <v>0.48980000000000001</v>
      </c>
      <c r="AS45">
        <f>Table_0__37[[#This Row],[2019]]-Table_0__37[[#This Row],[2018]]</f>
        <v>-1.2699999999999989E-2</v>
      </c>
      <c r="AT45">
        <v>25</v>
      </c>
      <c r="AW45">
        <v>2</v>
      </c>
      <c r="AX45" t="s">
        <v>367</v>
      </c>
      <c r="AY45">
        <v>0.35899999999999999</v>
      </c>
      <c r="AZ45">
        <v>0.38400000000000001</v>
      </c>
      <c r="BA45">
        <f>Table_0__38[[#This Row],[2019]]-Table_0__38[[#This Row],[2018]]</f>
        <v>-2.5000000000000022E-2</v>
      </c>
      <c r="BB45">
        <v>25</v>
      </c>
      <c r="BF45">
        <v>19</v>
      </c>
      <c r="BG45" t="s">
        <v>371</v>
      </c>
      <c r="BH45">
        <v>341.8</v>
      </c>
      <c r="BI45">
        <v>373.2</v>
      </c>
      <c r="BJ45">
        <f>Table_0__39[[#This Row],[2019]]-Table_0__39[[#This Row],[2018]]</f>
        <v>-31.399999999999977</v>
      </c>
      <c r="BK45">
        <v>25</v>
      </c>
      <c r="BM45">
        <v>13</v>
      </c>
      <c r="BN45" t="s">
        <v>363</v>
      </c>
      <c r="BO45">
        <v>7.1</v>
      </c>
      <c r="BP45">
        <v>7.7</v>
      </c>
      <c r="BQ45">
        <f>Table_0__40[[#This Row],[2019]]-Table_0__40[[#This Row],[2018]]</f>
        <v>-0.60000000000000053</v>
      </c>
      <c r="BR45">
        <v>25</v>
      </c>
      <c r="BU45">
        <v>19</v>
      </c>
      <c r="BV45" t="s">
        <v>375</v>
      </c>
      <c r="BW45">
        <v>10.3</v>
      </c>
      <c r="BX45">
        <v>10.9</v>
      </c>
      <c r="BY45">
        <f>Table_0__41[[#This Row],[2019]]-Table_0__41[[#This Row],[2018]]</f>
        <v>-0.59999999999999964</v>
      </c>
      <c r="BZ45">
        <v>25</v>
      </c>
      <c r="CC45">
        <v>30</v>
      </c>
      <c r="CD45" t="s">
        <v>386</v>
      </c>
      <c r="CE45">
        <v>10.1</v>
      </c>
      <c r="CF45">
        <v>11.3</v>
      </c>
      <c r="CG45">
        <f>Table_0__42[[#This Row],[2019]]-Table_0__42[[#This Row],[2018]]</f>
        <v>-1.2000000000000011</v>
      </c>
      <c r="CH45">
        <v>25</v>
      </c>
      <c r="CK45">
        <v>19</v>
      </c>
      <c r="CL45" t="s">
        <v>381</v>
      </c>
      <c r="CM45">
        <v>0.59379999999999999</v>
      </c>
      <c r="CN45">
        <v>0.62649999999999995</v>
      </c>
      <c r="CO45">
        <f>Table_0__43[[#This Row],[2019]]-Table_0__43[[#This Row],[2018]]</f>
        <v>-3.2699999999999951E-2</v>
      </c>
      <c r="CP45">
        <v>25</v>
      </c>
      <c r="CS45">
        <v>23</v>
      </c>
      <c r="CT45" t="s">
        <v>386</v>
      </c>
      <c r="CU45">
        <v>0.57130000000000003</v>
      </c>
      <c r="CV45">
        <v>0.61280000000000001</v>
      </c>
      <c r="CW45">
        <f>Table_0__44[[#This Row],[2019]]-Table_0__44[[#This Row],[2018]]</f>
        <v>-4.1499999999999981E-2</v>
      </c>
      <c r="CX45">
        <v>25</v>
      </c>
      <c r="DA45">
        <v>22</v>
      </c>
      <c r="DB45" t="s">
        <v>172</v>
      </c>
      <c r="DC45">
        <v>0.65149999999999997</v>
      </c>
      <c r="DD45">
        <v>0.67920000000000003</v>
      </c>
      <c r="DE45">
        <f>Table_0__45[[#This Row],[2019]]-Table_0__45[[#This Row],[2018]]</f>
        <v>-2.7700000000000058E-2</v>
      </c>
      <c r="DF45">
        <v>25</v>
      </c>
    </row>
    <row r="46" spans="1:110" x14ac:dyDescent="0.25">
      <c r="A46">
        <v>26</v>
      </c>
      <c r="B46" t="s">
        <v>366</v>
      </c>
      <c r="C46">
        <v>-6.1</v>
      </c>
      <c r="D46">
        <v>-4.4000000000000004</v>
      </c>
      <c r="E46">
        <f>Table_0__33[[#This Row],[2019]]-Table_0__33[[#This Row],[2018]]</f>
        <v>-1.6999999999999993</v>
      </c>
      <c r="F46">
        <v>18</v>
      </c>
      <c r="I46">
        <v>4</v>
      </c>
      <c r="J46" t="s">
        <v>367</v>
      </c>
      <c r="K46">
        <v>13.5</v>
      </c>
      <c r="L46">
        <v>12</v>
      </c>
      <c r="M46">
        <f>Table_0__34[[#This Row],[2019]]-Table_0__34[[#This Row],[2018]]</f>
        <v>1.5</v>
      </c>
      <c r="N46">
        <v>26</v>
      </c>
      <c r="Q46">
        <v>27</v>
      </c>
      <c r="R46" t="s">
        <v>388</v>
      </c>
      <c r="S46">
        <v>0.29899999999999999</v>
      </c>
      <c r="T46">
        <v>0.36299999999999999</v>
      </c>
      <c r="U46">
        <f>Table_0__35[[#This Row],[2019]]-Table_0__35[[#This Row],[2018]]</f>
        <v>-6.4000000000000001E-2</v>
      </c>
      <c r="V46">
        <v>26</v>
      </c>
      <c r="Y46">
        <v>26</v>
      </c>
      <c r="Z46" t="s">
        <v>391</v>
      </c>
      <c r="AA46">
        <v>-8.7999999999999995E-2</v>
      </c>
      <c r="AB46">
        <v>-2.3E-2</v>
      </c>
      <c r="AC46">
        <f>Table76[[#This Row],[2019]]-Table76[[#This Row],[2018]]</f>
        <v>-6.5000000000000002E-2</v>
      </c>
      <c r="AD46">
        <v>26</v>
      </c>
      <c r="AG46">
        <v>18</v>
      </c>
      <c r="AH46" t="s">
        <v>363</v>
      </c>
      <c r="AI46">
        <v>-0.3</v>
      </c>
      <c r="AJ46">
        <v>1.9</v>
      </c>
      <c r="AK46">
        <f>Table_0__36[[#This Row],[2019]]-Table_0__36[[#This Row],[2018]]</f>
        <v>-2.1999999999999997</v>
      </c>
      <c r="AL46">
        <v>26</v>
      </c>
      <c r="AO46">
        <v>18</v>
      </c>
      <c r="AP46" t="s">
        <v>374</v>
      </c>
      <c r="AQ46">
        <v>0.4924</v>
      </c>
      <c r="AR46">
        <v>0.50980000000000003</v>
      </c>
      <c r="AS46">
        <f>Table_0__37[[#This Row],[2019]]-Table_0__37[[#This Row],[2018]]</f>
        <v>-1.7400000000000027E-2</v>
      </c>
      <c r="AT46">
        <v>26</v>
      </c>
      <c r="AW46">
        <v>26</v>
      </c>
      <c r="AX46" t="s">
        <v>385</v>
      </c>
      <c r="AY46">
        <v>0.29699999999999999</v>
      </c>
      <c r="AZ46">
        <v>0.32400000000000001</v>
      </c>
      <c r="BA46">
        <f>Table_0__38[[#This Row],[2019]]-Table_0__38[[#This Row],[2018]]</f>
        <v>-2.7000000000000024E-2</v>
      </c>
      <c r="BB46">
        <v>26</v>
      </c>
      <c r="BF46">
        <v>8</v>
      </c>
      <c r="BG46" t="s">
        <v>363</v>
      </c>
      <c r="BH46">
        <v>374.9</v>
      </c>
      <c r="BI46">
        <v>412.4</v>
      </c>
      <c r="BJ46">
        <f>Table_0__39[[#This Row],[2019]]-Table_0__39[[#This Row],[2018]]</f>
        <v>-37.5</v>
      </c>
      <c r="BK46">
        <v>26</v>
      </c>
      <c r="BM46">
        <v>26</v>
      </c>
      <c r="BN46" t="s">
        <v>390</v>
      </c>
      <c r="BO46">
        <v>6.1</v>
      </c>
      <c r="BP46">
        <v>6.8</v>
      </c>
      <c r="BQ46">
        <f>Table_0__40[[#This Row],[2019]]-Table_0__40[[#This Row],[2018]]</f>
        <v>-0.70000000000000018</v>
      </c>
      <c r="BR46">
        <v>26</v>
      </c>
      <c r="BU46">
        <v>17</v>
      </c>
      <c r="BV46" t="s">
        <v>362</v>
      </c>
      <c r="BW46">
        <v>10.5</v>
      </c>
      <c r="BX46">
        <v>11.2</v>
      </c>
      <c r="BY46">
        <f>Table_0__41[[#This Row],[2019]]-Table_0__41[[#This Row],[2018]]</f>
        <v>-0.69999999999999929</v>
      </c>
      <c r="BZ46">
        <v>26</v>
      </c>
      <c r="CC46">
        <v>13</v>
      </c>
      <c r="CD46" t="s">
        <v>362</v>
      </c>
      <c r="CE46">
        <v>12.2</v>
      </c>
      <c r="CF46">
        <v>13.5</v>
      </c>
      <c r="CG46">
        <f>Table_0__42[[#This Row],[2019]]-Table_0__42[[#This Row],[2018]]</f>
        <v>-1.3000000000000007</v>
      </c>
      <c r="CH46">
        <v>26</v>
      </c>
      <c r="CK46">
        <v>11</v>
      </c>
      <c r="CL46" t="s">
        <v>382</v>
      </c>
      <c r="CM46">
        <v>0.6159</v>
      </c>
      <c r="CN46">
        <v>0.65669999999999995</v>
      </c>
      <c r="CO46">
        <f>Table_0__43[[#This Row],[2019]]-Table_0__43[[#This Row],[2018]]</f>
        <v>-4.0799999999999947E-2</v>
      </c>
      <c r="CP46">
        <v>26</v>
      </c>
      <c r="CS46">
        <v>25</v>
      </c>
      <c r="CT46" t="s">
        <v>382</v>
      </c>
      <c r="CU46">
        <v>0.55810000000000004</v>
      </c>
      <c r="CV46">
        <v>0.61109999999999998</v>
      </c>
      <c r="CW46">
        <f>Table_0__44[[#This Row],[2019]]-Table_0__44[[#This Row],[2018]]</f>
        <v>-5.2999999999999936E-2</v>
      </c>
      <c r="CX46">
        <v>26</v>
      </c>
      <c r="DA46">
        <v>16</v>
      </c>
      <c r="DB46" t="s">
        <v>381</v>
      </c>
      <c r="DC46">
        <v>0.67530000000000001</v>
      </c>
      <c r="DD46">
        <v>0.7177</v>
      </c>
      <c r="DE46">
        <f>Table_0__45[[#This Row],[2019]]-Table_0__45[[#This Row],[2018]]</f>
        <v>-4.2399999999999993E-2</v>
      </c>
      <c r="DF46">
        <v>26</v>
      </c>
    </row>
    <row r="47" spans="1:110" x14ac:dyDescent="0.25">
      <c r="A47">
        <v>27</v>
      </c>
      <c r="B47" t="s">
        <v>382</v>
      </c>
      <c r="C47">
        <v>-6.6</v>
      </c>
      <c r="D47">
        <v>-11.1</v>
      </c>
      <c r="E47">
        <f>Table_0__33[[#This Row],[2019]]-Table_0__33[[#This Row],[2018]]</f>
        <v>4.5</v>
      </c>
      <c r="F47">
        <v>9</v>
      </c>
      <c r="I47">
        <v>22</v>
      </c>
      <c r="J47" t="s">
        <v>388</v>
      </c>
      <c r="K47">
        <v>16.2</v>
      </c>
      <c r="L47">
        <v>14.5</v>
      </c>
      <c r="M47">
        <f>Table_0__34[[#This Row],[2019]]-Table_0__34[[#This Row],[2018]]</f>
        <v>1.6999999999999993</v>
      </c>
      <c r="N47">
        <v>27</v>
      </c>
      <c r="Q47">
        <v>11</v>
      </c>
      <c r="R47" t="s">
        <v>363</v>
      </c>
      <c r="S47">
        <v>0.373</v>
      </c>
      <c r="T47">
        <v>0.46400000000000002</v>
      </c>
      <c r="U47">
        <f>Table_0__35[[#This Row],[2019]]-Table_0__35[[#This Row],[2018]]</f>
        <v>-9.1000000000000025E-2</v>
      </c>
      <c r="V47">
        <v>27</v>
      </c>
      <c r="Y47">
        <v>18</v>
      </c>
      <c r="Z47" t="s">
        <v>390</v>
      </c>
      <c r="AA47">
        <v>-2.3E-2</v>
      </c>
      <c r="AB47">
        <v>5.8000000000000003E-2</v>
      </c>
      <c r="AC47">
        <f>Table76[[#This Row],[2019]]-Table76[[#This Row],[2018]]</f>
        <v>-8.1000000000000003E-2</v>
      </c>
      <c r="AD47">
        <v>27</v>
      </c>
      <c r="AG47">
        <v>30</v>
      </c>
      <c r="AH47" t="s">
        <v>371</v>
      </c>
      <c r="AI47">
        <v>-3.3</v>
      </c>
      <c r="AJ47">
        <v>-1.1000000000000001</v>
      </c>
      <c r="AK47">
        <f>Table_0__36[[#This Row],[2019]]-Table_0__36[[#This Row],[2018]]</f>
        <v>-2.1999999999999997</v>
      </c>
      <c r="AL47">
        <v>27</v>
      </c>
      <c r="AO47">
        <v>13</v>
      </c>
      <c r="AP47" t="s">
        <v>389</v>
      </c>
      <c r="AQ47">
        <v>0.50449999999999995</v>
      </c>
      <c r="AR47">
        <v>0.53039999999999998</v>
      </c>
      <c r="AS47">
        <f>Table_0__37[[#This Row],[2019]]-Table_0__37[[#This Row],[2018]]</f>
        <v>-2.5900000000000034E-2</v>
      </c>
      <c r="AT47">
        <v>27</v>
      </c>
      <c r="AW47">
        <v>29</v>
      </c>
      <c r="AX47" t="s">
        <v>389</v>
      </c>
      <c r="AY47">
        <v>0.29099999999999998</v>
      </c>
      <c r="AZ47">
        <v>0.32300000000000001</v>
      </c>
      <c r="BA47">
        <f>Table_0__38[[#This Row],[2019]]-Table_0__38[[#This Row],[2018]]</f>
        <v>-3.2000000000000028E-2</v>
      </c>
      <c r="BB47">
        <v>27</v>
      </c>
      <c r="BF47">
        <v>5</v>
      </c>
      <c r="BG47" t="s">
        <v>367</v>
      </c>
      <c r="BH47">
        <v>379.2</v>
      </c>
      <c r="BI47">
        <v>418.5</v>
      </c>
      <c r="BJ47">
        <f>Table_0__39[[#This Row],[2019]]-Table_0__39[[#This Row],[2018]]</f>
        <v>-39.300000000000011</v>
      </c>
      <c r="BK47">
        <v>27</v>
      </c>
      <c r="BM47">
        <v>25</v>
      </c>
      <c r="BN47" t="s">
        <v>391</v>
      </c>
      <c r="BO47">
        <v>6.1</v>
      </c>
      <c r="BP47">
        <v>6.9</v>
      </c>
      <c r="BQ47">
        <f>Table_0__40[[#This Row],[2019]]-Table_0__40[[#This Row],[2018]]</f>
        <v>-0.80000000000000071</v>
      </c>
      <c r="BR47">
        <v>27</v>
      </c>
      <c r="BU47">
        <v>25</v>
      </c>
      <c r="BV47" t="s">
        <v>391</v>
      </c>
      <c r="BW47">
        <v>9.9</v>
      </c>
      <c r="BX47">
        <v>10.6</v>
      </c>
      <c r="BY47">
        <f>Table_0__41[[#This Row],[2019]]-Table_0__41[[#This Row],[2018]]</f>
        <v>-0.69999999999999929</v>
      </c>
      <c r="BZ47">
        <v>27</v>
      </c>
      <c r="CC47">
        <v>19</v>
      </c>
      <c r="CD47" t="s">
        <v>391</v>
      </c>
      <c r="CE47">
        <v>11.7</v>
      </c>
      <c r="CF47">
        <v>13</v>
      </c>
      <c r="CG47">
        <f>Table_0__42[[#This Row],[2019]]-Table_0__42[[#This Row],[2018]]</f>
        <v>-1.3000000000000007</v>
      </c>
      <c r="CH47">
        <v>27</v>
      </c>
      <c r="CK47">
        <v>32</v>
      </c>
      <c r="CL47" t="s">
        <v>369</v>
      </c>
      <c r="CM47">
        <v>0.45540000000000003</v>
      </c>
      <c r="CN47">
        <v>0.50529999999999997</v>
      </c>
      <c r="CO47">
        <f>Table_0__43[[#This Row],[2019]]-Table_0__43[[#This Row],[2018]]</f>
        <v>-4.9899999999999944E-2</v>
      </c>
      <c r="CP47">
        <v>27</v>
      </c>
      <c r="CS47">
        <v>32</v>
      </c>
      <c r="CT47" t="s">
        <v>369</v>
      </c>
      <c r="CU47">
        <v>0.45929999999999999</v>
      </c>
      <c r="CV47">
        <v>0.52259999999999995</v>
      </c>
      <c r="CW47">
        <f>Table_0__44[[#This Row],[2019]]-Table_0__44[[#This Row],[2018]]</f>
        <v>-6.3299999999999967E-2</v>
      </c>
      <c r="CX47">
        <v>27</v>
      </c>
      <c r="DA47">
        <v>28</v>
      </c>
      <c r="DB47" t="s">
        <v>379</v>
      </c>
      <c r="DC47">
        <v>0.61109999999999998</v>
      </c>
      <c r="DD47">
        <v>0.67030000000000001</v>
      </c>
      <c r="DE47">
        <f>Table_0__45[[#This Row],[2019]]-Table_0__45[[#This Row],[2018]]</f>
        <v>-5.920000000000003E-2</v>
      </c>
      <c r="DF47">
        <v>27</v>
      </c>
    </row>
    <row r="48" spans="1:110" x14ac:dyDescent="0.25">
      <c r="A48">
        <v>28</v>
      </c>
      <c r="B48" t="s">
        <v>391</v>
      </c>
      <c r="C48">
        <v>-6.9</v>
      </c>
      <c r="D48">
        <v>-2.7</v>
      </c>
      <c r="E48">
        <f>Table_0__33[[#This Row],[2019]]-Table_0__33[[#This Row],[2018]]</f>
        <v>-4.2</v>
      </c>
      <c r="F48">
        <v>23</v>
      </c>
      <c r="I48">
        <v>13</v>
      </c>
      <c r="J48" t="s">
        <v>363</v>
      </c>
      <c r="K48">
        <v>15.2</v>
      </c>
      <c r="L48">
        <v>13.4</v>
      </c>
      <c r="M48">
        <f>Table_0__34[[#This Row],[2019]]-Table_0__34[[#This Row],[2018]]</f>
        <v>1.7999999999999989</v>
      </c>
      <c r="N48">
        <v>28</v>
      </c>
      <c r="Q48">
        <v>3</v>
      </c>
      <c r="R48" t="s">
        <v>367</v>
      </c>
      <c r="S48">
        <v>0.46200000000000002</v>
      </c>
      <c r="T48">
        <v>0.55900000000000005</v>
      </c>
      <c r="U48">
        <f>Table_0__35[[#This Row],[2019]]-Table_0__35[[#This Row],[2018]]</f>
        <v>-9.7000000000000031E-2</v>
      </c>
      <c r="V48">
        <v>28</v>
      </c>
      <c r="Y48">
        <v>30</v>
      </c>
      <c r="Z48" t="s">
        <v>371</v>
      </c>
      <c r="AA48">
        <v>-0.13500000000000001</v>
      </c>
      <c r="AB48">
        <v>-3.1E-2</v>
      </c>
      <c r="AC48">
        <f>Table76[[#This Row],[2019]]-Table76[[#This Row],[2018]]</f>
        <v>-0.10400000000000001</v>
      </c>
      <c r="AD48">
        <v>28</v>
      </c>
      <c r="AG48">
        <v>12</v>
      </c>
      <c r="AH48" t="s">
        <v>372</v>
      </c>
      <c r="AI48">
        <v>0.6</v>
      </c>
      <c r="AJ48">
        <v>3</v>
      </c>
      <c r="AK48">
        <f>Table_0__36[[#This Row],[2019]]-Table_0__36[[#This Row],[2018]]</f>
        <v>-2.4</v>
      </c>
      <c r="AL48">
        <v>28</v>
      </c>
      <c r="AO48">
        <v>22</v>
      </c>
      <c r="AP48" t="s">
        <v>363</v>
      </c>
      <c r="AQ48">
        <v>0.48359999999999997</v>
      </c>
      <c r="AR48">
        <v>0.51280000000000003</v>
      </c>
      <c r="AS48">
        <f>Table_0__37[[#This Row],[2019]]-Table_0__37[[#This Row],[2018]]</f>
        <v>-2.9200000000000059E-2</v>
      </c>
      <c r="AT48">
        <v>28</v>
      </c>
      <c r="AW48">
        <v>21</v>
      </c>
      <c r="AX48" t="s">
        <v>362</v>
      </c>
      <c r="AY48">
        <v>0.308</v>
      </c>
      <c r="AZ48">
        <v>0.34499999999999997</v>
      </c>
      <c r="BA48">
        <f>Table_0__38[[#This Row],[2019]]-Table_0__38[[#This Row],[2018]]</f>
        <v>-3.6999999999999977E-2</v>
      </c>
      <c r="BB48">
        <v>28</v>
      </c>
      <c r="BF48">
        <v>29</v>
      </c>
      <c r="BG48" t="s">
        <v>389</v>
      </c>
      <c r="BH48">
        <v>296.8</v>
      </c>
      <c r="BI48">
        <v>344.6</v>
      </c>
      <c r="BJ48">
        <f>Table_0__39[[#This Row],[2019]]-Table_0__39[[#This Row],[2018]]</f>
        <v>-47.800000000000011</v>
      </c>
      <c r="BK48">
        <v>28</v>
      </c>
      <c r="BM48">
        <v>21</v>
      </c>
      <c r="BN48" t="s">
        <v>361</v>
      </c>
      <c r="BO48">
        <v>6.2</v>
      </c>
      <c r="BP48">
        <v>7.1</v>
      </c>
      <c r="BQ48">
        <f>Table_0__40[[#This Row],[2019]]-Table_0__40[[#This Row],[2018]]</f>
        <v>-0.89999999999999947</v>
      </c>
      <c r="BR48">
        <v>28</v>
      </c>
      <c r="BU48">
        <v>8</v>
      </c>
      <c r="BV48" t="s">
        <v>363</v>
      </c>
      <c r="BW48">
        <v>11.3</v>
      </c>
      <c r="BX48">
        <v>12.1</v>
      </c>
      <c r="BY48">
        <f>Table_0__41[[#This Row],[2019]]-Table_0__41[[#This Row],[2018]]</f>
        <v>-0.79999999999999893</v>
      </c>
      <c r="BZ48">
        <v>28</v>
      </c>
      <c r="CC48">
        <v>2</v>
      </c>
      <c r="CD48" t="s">
        <v>378</v>
      </c>
      <c r="CE48">
        <v>15.2</v>
      </c>
      <c r="CF48">
        <v>16.600000000000001</v>
      </c>
      <c r="CG48">
        <f>Table_0__42[[#This Row],[2019]]-Table_0__42[[#This Row],[2018]]</f>
        <v>-1.4000000000000021</v>
      </c>
      <c r="CH48">
        <v>28</v>
      </c>
      <c r="CK48">
        <v>18</v>
      </c>
      <c r="CL48" t="s">
        <v>361</v>
      </c>
      <c r="CM48">
        <v>0.59889999999999999</v>
      </c>
      <c r="CN48">
        <v>0.65180000000000005</v>
      </c>
      <c r="CO48">
        <f>Table_0__43[[#This Row],[2019]]-Table_0__43[[#This Row],[2018]]</f>
        <v>-5.2900000000000058E-2</v>
      </c>
      <c r="CP48">
        <v>28</v>
      </c>
      <c r="CS48">
        <v>17</v>
      </c>
      <c r="CT48" t="s">
        <v>381</v>
      </c>
      <c r="CU48">
        <v>0.59709999999999996</v>
      </c>
      <c r="CV48">
        <v>0.6754</v>
      </c>
      <c r="CW48">
        <f>Table_0__44[[#This Row],[2019]]-Table_0__44[[#This Row],[2018]]</f>
        <v>-7.8300000000000036E-2</v>
      </c>
      <c r="CX48">
        <v>28</v>
      </c>
      <c r="DA48">
        <v>20</v>
      </c>
      <c r="DB48" t="s">
        <v>361</v>
      </c>
      <c r="DC48">
        <v>0.65990000000000004</v>
      </c>
      <c r="DD48">
        <v>0.74029999999999996</v>
      </c>
      <c r="DE48">
        <f>Table_0__45[[#This Row],[2019]]-Table_0__45[[#This Row],[2018]]</f>
        <v>-8.0399999999999916E-2</v>
      </c>
      <c r="DF48">
        <v>28</v>
      </c>
    </row>
    <row r="49" spans="1:110" x14ac:dyDescent="0.25">
      <c r="A49">
        <v>29</v>
      </c>
      <c r="B49" t="s">
        <v>371</v>
      </c>
      <c r="C49">
        <v>-8.1</v>
      </c>
      <c r="D49">
        <v>-0.4</v>
      </c>
      <c r="E49">
        <f>Table_0__33[[#This Row],[2019]]-Table_0__33[[#This Row],[2018]]</f>
        <v>-7.6999999999999993</v>
      </c>
      <c r="F49">
        <v>31</v>
      </c>
      <c r="I49">
        <v>11</v>
      </c>
      <c r="J49" t="s">
        <v>372</v>
      </c>
      <c r="K49">
        <v>15.1</v>
      </c>
      <c r="L49">
        <v>13.2</v>
      </c>
      <c r="M49">
        <f>Table_0__34[[#This Row],[2019]]-Table_0__34[[#This Row],[2018]]</f>
        <v>1.9000000000000004</v>
      </c>
      <c r="N49">
        <v>29</v>
      </c>
      <c r="Q49">
        <v>24</v>
      </c>
      <c r="R49" t="s">
        <v>365</v>
      </c>
      <c r="S49">
        <v>0.308</v>
      </c>
      <c r="T49">
        <v>0.40500000000000003</v>
      </c>
      <c r="U49">
        <f>Table_0__35[[#This Row],[2019]]-Table_0__35[[#This Row],[2018]]</f>
        <v>-9.7000000000000031E-2</v>
      </c>
      <c r="V49">
        <v>29</v>
      </c>
      <c r="Y49">
        <v>32</v>
      </c>
      <c r="Z49" t="s">
        <v>388</v>
      </c>
      <c r="AA49">
        <v>-0.17</v>
      </c>
      <c r="AB49">
        <v>-0.06</v>
      </c>
      <c r="AC49">
        <f>Table76[[#This Row],[2019]]-Table76[[#This Row],[2018]]</f>
        <v>-0.11000000000000001</v>
      </c>
      <c r="AD49">
        <v>29</v>
      </c>
      <c r="AG49">
        <v>29</v>
      </c>
      <c r="AH49" t="s">
        <v>388</v>
      </c>
      <c r="AI49">
        <v>-3.3</v>
      </c>
      <c r="AJ49">
        <v>-0.1</v>
      </c>
      <c r="AK49">
        <f>Table_0__36[[#This Row],[2019]]-Table_0__36[[#This Row],[2018]]</f>
        <v>-3.1999999999999997</v>
      </c>
      <c r="AL49">
        <v>29</v>
      </c>
      <c r="AO49">
        <v>26</v>
      </c>
      <c r="AP49" t="s">
        <v>365</v>
      </c>
      <c r="AQ49">
        <v>0.47989999999999999</v>
      </c>
      <c r="AR49">
        <v>0.50960000000000005</v>
      </c>
      <c r="AS49">
        <f>Table_0__37[[#This Row],[2019]]-Table_0__37[[#This Row],[2018]]</f>
        <v>-2.970000000000006E-2</v>
      </c>
      <c r="AT49">
        <v>29</v>
      </c>
      <c r="AW49">
        <v>20</v>
      </c>
      <c r="AX49" t="s">
        <v>371</v>
      </c>
      <c r="AY49">
        <v>0.311</v>
      </c>
      <c r="AZ49">
        <v>0.35199999999999998</v>
      </c>
      <c r="BA49">
        <f>Table_0__38[[#This Row],[2019]]-Table_0__38[[#This Row],[2018]]</f>
        <v>-4.0999999999999981E-2</v>
      </c>
      <c r="BB49">
        <v>29</v>
      </c>
      <c r="BF49">
        <v>28</v>
      </c>
      <c r="BG49" t="s">
        <v>386</v>
      </c>
      <c r="BH49">
        <v>299.8</v>
      </c>
      <c r="BI49">
        <v>350.1</v>
      </c>
      <c r="BJ49">
        <f>Table_0__39[[#This Row],[2019]]-Table_0__39[[#This Row],[2018]]</f>
        <v>-50.300000000000011</v>
      </c>
      <c r="BK49">
        <v>29</v>
      </c>
      <c r="BM49">
        <v>31</v>
      </c>
      <c r="BN49" t="s">
        <v>371</v>
      </c>
      <c r="BO49">
        <v>5.8</v>
      </c>
      <c r="BP49">
        <v>6.8</v>
      </c>
      <c r="BQ49">
        <f>Table_0__40[[#This Row],[2019]]-Table_0__40[[#This Row],[2018]]</f>
        <v>-1</v>
      </c>
      <c r="BR49">
        <v>29</v>
      </c>
      <c r="BU49">
        <v>3</v>
      </c>
      <c r="BV49" t="s">
        <v>367</v>
      </c>
      <c r="BW49">
        <v>11.9</v>
      </c>
      <c r="BX49">
        <v>12.8</v>
      </c>
      <c r="BY49">
        <f>Table_0__41[[#This Row],[2019]]-Table_0__41[[#This Row],[2018]]</f>
        <v>-0.90000000000000036</v>
      </c>
      <c r="BZ49">
        <v>29</v>
      </c>
      <c r="CC49">
        <v>8</v>
      </c>
      <c r="CD49" t="s">
        <v>367</v>
      </c>
      <c r="CE49">
        <v>13.2</v>
      </c>
      <c r="CF49">
        <v>14.7</v>
      </c>
      <c r="CG49">
        <f>Table_0__42[[#This Row],[2019]]-Table_0__42[[#This Row],[2018]]</f>
        <v>-1.5</v>
      </c>
      <c r="CH49">
        <v>29</v>
      </c>
      <c r="CK49">
        <v>16</v>
      </c>
      <c r="CL49" t="s">
        <v>391</v>
      </c>
      <c r="CM49">
        <v>0.60129999999999995</v>
      </c>
      <c r="CN49">
        <v>0.70030000000000003</v>
      </c>
      <c r="CO49">
        <f>Table_0__43[[#This Row],[2019]]-Table_0__43[[#This Row],[2018]]</f>
        <v>-9.9000000000000088E-2</v>
      </c>
      <c r="CP49">
        <v>29</v>
      </c>
      <c r="CS49">
        <v>28</v>
      </c>
      <c r="CT49" t="s">
        <v>390</v>
      </c>
      <c r="CU49">
        <v>0.53639999999999999</v>
      </c>
      <c r="CV49">
        <v>0.61599999999999999</v>
      </c>
      <c r="CW49">
        <f>Table_0__44[[#This Row],[2019]]-Table_0__44[[#This Row],[2018]]</f>
        <v>-7.9600000000000004E-2</v>
      </c>
      <c r="CX49">
        <v>29</v>
      </c>
      <c r="DA49">
        <v>32</v>
      </c>
      <c r="DB49" t="s">
        <v>369</v>
      </c>
      <c r="DC49">
        <v>0.50629999999999997</v>
      </c>
      <c r="DD49">
        <v>0.59360000000000002</v>
      </c>
      <c r="DE49">
        <f>Table_0__45[[#This Row],[2019]]-Table_0__45[[#This Row],[2018]]</f>
        <v>-8.7300000000000044E-2</v>
      </c>
      <c r="DF49">
        <v>29</v>
      </c>
    </row>
    <row r="50" spans="1:110" x14ac:dyDescent="0.25">
      <c r="A50">
        <v>30</v>
      </c>
      <c r="B50" t="s">
        <v>385</v>
      </c>
      <c r="C50">
        <v>-8.8000000000000007</v>
      </c>
      <c r="D50">
        <v>-5.4</v>
      </c>
      <c r="E50">
        <f>Table_0__33[[#This Row],[2019]]-Table_0__33[[#This Row],[2018]]</f>
        <v>-3.4000000000000004</v>
      </c>
      <c r="F50">
        <v>21</v>
      </c>
      <c r="I50">
        <v>26</v>
      </c>
      <c r="J50" t="s">
        <v>389</v>
      </c>
      <c r="K50">
        <v>17</v>
      </c>
      <c r="L50">
        <v>13.4</v>
      </c>
      <c r="M50">
        <f>Table_0__34[[#This Row],[2019]]-Table_0__34[[#This Row],[2018]]</f>
        <v>3.5999999999999996</v>
      </c>
      <c r="N50">
        <v>30</v>
      </c>
      <c r="Q50">
        <v>19</v>
      </c>
      <c r="R50" t="s">
        <v>373</v>
      </c>
      <c r="S50">
        <v>0.33800000000000002</v>
      </c>
      <c r="T50">
        <v>0.44600000000000001</v>
      </c>
      <c r="U50">
        <f>Table_0__35[[#This Row],[2019]]-Table_0__35[[#This Row],[2018]]</f>
        <v>-0.10799999999999998</v>
      </c>
      <c r="V50">
        <v>30</v>
      </c>
      <c r="Y50">
        <v>31</v>
      </c>
      <c r="Z50" t="s">
        <v>385</v>
      </c>
      <c r="AA50">
        <v>-0.14000000000000001</v>
      </c>
      <c r="AB50">
        <v>-2.7E-2</v>
      </c>
      <c r="AC50">
        <f>Table76[[#This Row],[2019]]-Table76[[#This Row],[2018]]</f>
        <v>-0.11300000000000002</v>
      </c>
      <c r="AD50">
        <v>30</v>
      </c>
      <c r="AG50">
        <v>13</v>
      </c>
      <c r="AH50" t="s">
        <v>389</v>
      </c>
      <c r="AI50">
        <v>0.4</v>
      </c>
      <c r="AJ50">
        <v>3.6</v>
      </c>
      <c r="AK50">
        <f>Table_0__36[[#This Row],[2019]]-Table_0__36[[#This Row],[2018]]</f>
        <v>-3.2</v>
      </c>
      <c r="AL50">
        <v>30</v>
      </c>
      <c r="AO50">
        <v>23</v>
      </c>
      <c r="AP50" t="s">
        <v>371</v>
      </c>
      <c r="AQ50">
        <v>0.48180000000000001</v>
      </c>
      <c r="AR50">
        <v>0.5121</v>
      </c>
      <c r="AS50">
        <f>Table_0__37[[#This Row],[2019]]-Table_0__37[[#This Row],[2018]]</f>
        <v>-3.0299999999999994E-2</v>
      </c>
      <c r="AT50">
        <v>30</v>
      </c>
      <c r="AW50">
        <v>11</v>
      </c>
      <c r="AX50" t="s">
        <v>378</v>
      </c>
      <c r="AY50">
        <v>0.32500000000000001</v>
      </c>
      <c r="AZ50">
        <v>0.36799999999999999</v>
      </c>
      <c r="BA50">
        <f>Table_0__38[[#This Row],[2019]]-Table_0__38[[#This Row],[2018]]</f>
        <v>-4.2999999999999983E-2</v>
      </c>
      <c r="BB50">
        <v>30</v>
      </c>
      <c r="BF50">
        <v>25</v>
      </c>
      <c r="BG50" t="s">
        <v>390</v>
      </c>
      <c r="BH50">
        <v>327.39999999999998</v>
      </c>
      <c r="BI50">
        <v>381.5</v>
      </c>
      <c r="BJ50">
        <f>Table_0__39[[#This Row],[2019]]-Table_0__39[[#This Row],[2018]]</f>
        <v>-54.100000000000023</v>
      </c>
      <c r="BK50">
        <v>30</v>
      </c>
      <c r="BM50">
        <v>19</v>
      </c>
      <c r="BN50" t="s">
        <v>362</v>
      </c>
      <c r="BO50">
        <v>6.3</v>
      </c>
      <c r="BP50">
        <v>7.4</v>
      </c>
      <c r="BQ50">
        <f>Table_0__40[[#This Row],[2019]]-Table_0__40[[#This Row],[2018]]</f>
        <v>-1.1000000000000005</v>
      </c>
      <c r="BR50">
        <v>30</v>
      </c>
      <c r="BU50">
        <v>28</v>
      </c>
      <c r="BV50" t="s">
        <v>383</v>
      </c>
      <c r="BW50">
        <v>9.6</v>
      </c>
      <c r="BX50">
        <v>10.6</v>
      </c>
      <c r="BY50">
        <f>Table_0__41[[#This Row],[2019]]-Table_0__41[[#This Row],[2018]]</f>
        <v>-1</v>
      </c>
      <c r="BZ50">
        <v>30</v>
      </c>
      <c r="CC50">
        <v>25</v>
      </c>
      <c r="CD50" t="s">
        <v>370</v>
      </c>
      <c r="CE50">
        <v>10.4</v>
      </c>
      <c r="CF50">
        <v>13.6</v>
      </c>
      <c r="CG50">
        <f>Table_0__42[[#This Row],[2019]]-Table_0__42[[#This Row],[2018]]</f>
        <v>-3.1999999999999993</v>
      </c>
      <c r="CH50">
        <v>30</v>
      </c>
      <c r="CK50">
        <v>27</v>
      </c>
      <c r="CL50" t="s">
        <v>365</v>
      </c>
      <c r="CM50">
        <v>0.55469999999999997</v>
      </c>
      <c r="CN50">
        <v>0.66400000000000003</v>
      </c>
      <c r="CO50">
        <f>Table_0__43[[#This Row],[2019]]-Table_0__43[[#This Row],[2018]]</f>
        <v>-0.10930000000000006</v>
      </c>
      <c r="CP50">
        <v>30</v>
      </c>
      <c r="CS50">
        <v>31</v>
      </c>
      <c r="CT50" t="s">
        <v>379</v>
      </c>
      <c r="CU50">
        <v>0.49540000000000001</v>
      </c>
      <c r="CV50">
        <v>0.57830000000000004</v>
      </c>
      <c r="CW50">
        <f>Table_0__44[[#This Row],[2019]]-Table_0__44[[#This Row],[2018]]</f>
        <v>-8.2900000000000029E-2</v>
      </c>
      <c r="CX50">
        <v>30</v>
      </c>
      <c r="DA50">
        <v>27</v>
      </c>
      <c r="DB50" t="s">
        <v>370</v>
      </c>
      <c r="DC50">
        <v>0.62849999999999995</v>
      </c>
      <c r="DD50">
        <v>0.73</v>
      </c>
      <c r="DE50">
        <f>Table_0__45[[#This Row],[2019]]-Table_0__45[[#This Row],[2018]]</f>
        <v>-0.10150000000000003</v>
      </c>
      <c r="DF50">
        <v>30</v>
      </c>
    </row>
    <row r="51" spans="1:110" x14ac:dyDescent="0.25">
      <c r="A51">
        <v>31</v>
      </c>
      <c r="B51" t="s">
        <v>376</v>
      </c>
      <c r="C51">
        <v>-10.6</v>
      </c>
      <c r="D51">
        <v>-4.9000000000000004</v>
      </c>
      <c r="E51">
        <f>Table_0__33[[#This Row],[2019]]-Table_0__33[[#This Row],[2018]]</f>
        <v>-5.6999999999999993</v>
      </c>
      <c r="F51">
        <v>30</v>
      </c>
      <c r="I51">
        <v>29</v>
      </c>
      <c r="J51" t="s">
        <v>373</v>
      </c>
      <c r="K51">
        <v>17.399999999999999</v>
      </c>
      <c r="L51">
        <v>13.7</v>
      </c>
      <c r="M51">
        <f>Table_0__34[[#This Row],[2019]]-Table_0__34[[#This Row],[2018]]</f>
        <v>3.6999999999999993</v>
      </c>
      <c r="N51">
        <v>31</v>
      </c>
      <c r="Q51">
        <v>32</v>
      </c>
      <c r="R51" t="s">
        <v>385</v>
      </c>
      <c r="S51">
        <v>0.26600000000000001</v>
      </c>
      <c r="T51">
        <v>0.39200000000000002</v>
      </c>
      <c r="U51">
        <f>Table_0__35[[#This Row],[2019]]-Table_0__35[[#This Row],[2018]]</f>
        <v>-0.126</v>
      </c>
      <c r="V51">
        <v>31</v>
      </c>
      <c r="Y51">
        <v>20</v>
      </c>
      <c r="Z51" t="s">
        <v>373</v>
      </c>
      <c r="AA51">
        <v>-3.5999999999999997E-2</v>
      </c>
      <c r="AB51">
        <v>0.1</v>
      </c>
      <c r="AC51">
        <f>Table76[[#This Row],[2019]]-Table76[[#This Row],[2018]]</f>
        <v>-0.13600000000000001</v>
      </c>
      <c r="AD51">
        <v>31</v>
      </c>
      <c r="AG51">
        <v>31</v>
      </c>
      <c r="AH51" t="s">
        <v>385</v>
      </c>
      <c r="AI51">
        <v>-3.5</v>
      </c>
      <c r="AJ51">
        <v>1</v>
      </c>
      <c r="AK51">
        <f>Table_0__36[[#This Row],[2019]]-Table_0__36[[#This Row],[2018]]</f>
        <v>-4.5</v>
      </c>
      <c r="AL51">
        <v>31</v>
      </c>
      <c r="AO51">
        <v>32</v>
      </c>
      <c r="AP51" t="s">
        <v>376</v>
      </c>
      <c r="AQ51">
        <v>0.45319999999999999</v>
      </c>
      <c r="AR51">
        <v>0.49380000000000002</v>
      </c>
      <c r="AS51">
        <f>Table_0__37[[#This Row],[2019]]-Table_0__37[[#This Row],[2018]]</f>
        <v>-4.0600000000000025E-2</v>
      </c>
      <c r="AT51">
        <v>31</v>
      </c>
      <c r="AW51">
        <v>12</v>
      </c>
      <c r="AX51" t="s">
        <v>363</v>
      </c>
      <c r="AY51">
        <v>0.32400000000000001</v>
      </c>
      <c r="AZ51">
        <v>0.36699999999999999</v>
      </c>
      <c r="BA51">
        <f>Table_0__38[[#This Row],[2019]]-Table_0__38[[#This Row],[2018]]</f>
        <v>-4.2999999999999983E-2</v>
      </c>
      <c r="BB51">
        <v>31</v>
      </c>
      <c r="BF51">
        <v>15</v>
      </c>
      <c r="BG51" t="s">
        <v>362</v>
      </c>
      <c r="BH51">
        <v>351.2</v>
      </c>
      <c r="BI51">
        <v>406.5</v>
      </c>
      <c r="BJ51">
        <f>Table_0__39[[#This Row],[2019]]-Table_0__39[[#This Row],[2018]]</f>
        <v>-55.300000000000011</v>
      </c>
      <c r="BK51">
        <v>31</v>
      </c>
      <c r="BM51">
        <v>32</v>
      </c>
      <c r="BN51" t="s">
        <v>389</v>
      </c>
      <c r="BO51">
        <v>5.7</v>
      </c>
      <c r="BP51">
        <v>6.9</v>
      </c>
      <c r="BQ51">
        <f>Table_0__40[[#This Row],[2019]]-Table_0__40[[#This Row],[2018]]</f>
        <v>-1.2000000000000002</v>
      </c>
      <c r="BR51">
        <v>31</v>
      </c>
      <c r="BU51">
        <v>30</v>
      </c>
      <c r="BV51" t="s">
        <v>365</v>
      </c>
      <c r="BW51">
        <v>9.5</v>
      </c>
      <c r="BX51">
        <v>10.9</v>
      </c>
      <c r="BY51">
        <f>Table_0__41[[#This Row],[2019]]-Table_0__41[[#This Row],[2018]]</f>
        <v>-1.4000000000000004</v>
      </c>
      <c r="BZ51">
        <v>31</v>
      </c>
      <c r="CC51">
        <v>28</v>
      </c>
      <c r="CD51" t="s">
        <v>390</v>
      </c>
      <c r="CE51">
        <v>10.3</v>
      </c>
      <c r="CF51">
        <v>14.5</v>
      </c>
      <c r="CG51">
        <f>Table_0__42[[#This Row],[2019]]-Table_0__42[[#This Row],[2018]]</f>
        <v>-4.1999999999999993</v>
      </c>
      <c r="CH51">
        <v>31</v>
      </c>
      <c r="CK51">
        <v>31</v>
      </c>
      <c r="CL51" t="s">
        <v>390</v>
      </c>
      <c r="CM51">
        <v>0.48530000000000001</v>
      </c>
      <c r="CN51">
        <v>0.63349999999999995</v>
      </c>
      <c r="CO51">
        <f>Table_0__43[[#This Row],[2019]]-Table_0__43[[#This Row],[2018]]</f>
        <v>-0.14819999999999994</v>
      </c>
      <c r="CP51">
        <v>31</v>
      </c>
      <c r="CS51">
        <v>22</v>
      </c>
      <c r="CT51" t="s">
        <v>365</v>
      </c>
      <c r="CU51">
        <v>0.57840000000000003</v>
      </c>
      <c r="CV51">
        <v>0.67390000000000005</v>
      </c>
      <c r="CW51">
        <f>Table_0__44[[#This Row],[2019]]-Table_0__44[[#This Row],[2018]]</f>
        <v>-9.5500000000000029E-2</v>
      </c>
      <c r="CX51">
        <v>31</v>
      </c>
      <c r="DA51">
        <v>18</v>
      </c>
      <c r="DB51" t="s">
        <v>365</v>
      </c>
      <c r="DC51">
        <v>0.67320000000000002</v>
      </c>
      <c r="DD51">
        <v>0.77610000000000001</v>
      </c>
      <c r="DE51">
        <f>Table_0__45[[#This Row],[2019]]-Table_0__45[[#This Row],[2018]]</f>
        <v>-0.10289999999999999</v>
      </c>
      <c r="DF51">
        <v>31</v>
      </c>
    </row>
    <row r="52" spans="1:110" x14ac:dyDescent="0.25">
      <c r="A52">
        <v>32</v>
      </c>
      <c r="B52" t="s">
        <v>388</v>
      </c>
      <c r="C52">
        <v>-11.8</v>
      </c>
      <c r="D52">
        <v>-7.1</v>
      </c>
      <c r="E52">
        <f>Table_0__33[[#This Row],[2019]]-Table_0__33[[#This Row],[2018]]</f>
        <v>-4.7000000000000011</v>
      </c>
      <c r="F52">
        <v>25</v>
      </c>
      <c r="I52">
        <v>31</v>
      </c>
      <c r="J52" t="s">
        <v>385</v>
      </c>
      <c r="K52">
        <v>18.5</v>
      </c>
      <c r="L52">
        <v>13.5</v>
      </c>
      <c r="M52">
        <f>Table_0__34[[#This Row],[2019]]-Table_0__34[[#This Row],[2018]]</f>
        <v>5</v>
      </c>
      <c r="N52">
        <v>32</v>
      </c>
      <c r="Q52">
        <v>31</v>
      </c>
      <c r="R52" t="s">
        <v>389</v>
      </c>
      <c r="S52">
        <v>0.27500000000000002</v>
      </c>
      <c r="T52">
        <v>0.40500000000000003</v>
      </c>
      <c r="U52">
        <f>Table_0__35[[#This Row],[2019]]-Table_0__35[[#This Row],[2018]]</f>
        <v>-0.13</v>
      </c>
      <c r="V52">
        <v>32</v>
      </c>
      <c r="Y52">
        <v>16</v>
      </c>
      <c r="Z52" t="s">
        <v>389</v>
      </c>
      <c r="AA52">
        <v>-1.9E-2</v>
      </c>
      <c r="AB52">
        <v>0.125</v>
      </c>
      <c r="AC52">
        <f>Table76[[#This Row],[2019]]-Table76[[#This Row],[2018]]</f>
        <v>-0.14399999999999999</v>
      </c>
      <c r="AD52">
        <v>32</v>
      </c>
      <c r="AG52">
        <v>27</v>
      </c>
      <c r="AH52" t="s">
        <v>373</v>
      </c>
      <c r="AI52">
        <v>-2.9</v>
      </c>
      <c r="AJ52">
        <v>2</v>
      </c>
      <c r="AK52">
        <f>Table_0__36[[#This Row],[2019]]-Table_0__36[[#This Row],[2018]]</f>
        <v>-4.9000000000000004</v>
      </c>
      <c r="AL52">
        <v>32</v>
      </c>
      <c r="AO52">
        <v>25</v>
      </c>
      <c r="AP52" t="s">
        <v>368</v>
      </c>
      <c r="AQ52">
        <v>0.48120000000000002</v>
      </c>
      <c r="AR52">
        <v>0.52329999999999999</v>
      </c>
      <c r="AS52">
        <f>Table_0__37[[#This Row],[2019]]-Table_0__37[[#This Row],[2018]]</f>
        <v>-4.2099999999999971E-2</v>
      </c>
      <c r="AT52">
        <v>32</v>
      </c>
      <c r="AW52">
        <v>30</v>
      </c>
      <c r="AX52" t="s">
        <v>365</v>
      </c>
      <c r="AY52">
        <v>0.28299999999999997</v>
      </c>
      <c r="AZ52">
        <v>0.35699999999999998</v>
      </c>
      <c r="BA52">
        <f>Table_0__38[[#This Row],[2019]]-Table_0__38[[#This Row],[2018]]</f>
        <v>-7.400000000000001E-2</v>
      </c>
      <c r="BB52">
        <v>32</v>
      </c>
      <c r="BF52">
        <v>30</v>
      </c>
      <c r="BG52" t="s">
        <v>365</v>
      </c>
      <c r="BH52">
        <v>276.8</v>
      </c>
      <c r="BI52">
        <v>403.3</v>
      </c>
      <c r="BJ52">
        <f>Table_0__39[[#This Row],[2019]]-Table_0__39[[#This Row],[2018]]</f>
        <v>-126.5</v>
      </c>
      <c r="BK52">
        <v>32</v>
      </c>
      <c r="BM52">
        <v>30</v>
      </c>
      <c r="BN52" t="s">
        <v>365</v>
      </c>
      <c r="BO52">
        <v>5.8</v>
      </c>
      <c r="BP52">
        <v>7.3</v>
      </c>
      <c r="BQ52">
        <f>Table_0__40[[#This Row],[2019]]-Table_0__40[[#This Row],[2018]]</f>
        <v>-1.5</v>
      </c>
      <c r="BR52">
        <v>32</v>
      </c>
      <c r="BU52">
        <v>32</v>
      </c>
      <c r="BV52" t="s">
        <v>389</v>
      </c>
      <c r="BW52">
        <v>8.9</v>
      </c>
      <c r="BX52">
        <v>10.4</v>
      </c>
      <c r="BY52">
        <f>Table_0__41[[#This Row],[2019]]-Table_0__41[[#This Row],[2018]]</f>
        <v>-1.5</v>
      </c>
      <c r="BZ52">
        <v>32</v>
      </c>
      <c r="CC52">
        <v>32</v>
      </c>
      <c r="CD52" t="s">
        <v>365</v>
      </c>
      <c r="CE52">
        <v>9.1999999999999993</v>
      </c>
      <c r="CF52">
        <v>15.7</v>
      </c>
      <c r="CG52">
        <f>Table_0__42[[#This Row],[2019]]-Table_0__42[[#This Row],[2018]]</f>
        <v>-6.5</v>
      </c>
      <c r="CH52">
        <v>32</v>
      </c>
      <c r="CK52">
        <v>28</v>
      </c>
      <c r="CL52" t="s">
        <v>370</v>
      </c>
      <c r="CM52">
        <v>0.54810000000000003</v>
      </c>
      <c r="CN52">
        <v>0.70320000000000005</v>
      </c>
      <c r="CO52">
        <f>Table_0__43[[#This Row],[2019]]-Table_0__43[[#This Row],[2018]]</f>
        <v>-0.15510000000000002</v>
      </c>
      <c r="CP52">
        <v>32</v>
      </c>
      <c r="CS52">
        <v>29</v>
      </c>
      <c r="CT52" t="s">
        <v>370</v>
      </c>
      <c r="CU52">
        <v>0.51700000000000002</v>
      </c>
      <c r="CV52">
        <v>0.64410000000000001</v>
      </c>
      <c r="CW52">
        <f>Table_0__44[[#This Row],[2019]]-Table_0__44[[#This Row],[2018]]</f>
        <v>-0.12709999999999999</v>
      </c>
      <c r="CX52">
        <v>32</v>
      </c>
      <c r="DA52">
        <v>30</v>
      </c>
      <c r="DB52" t="s">
        <v>390</v>
      </c>
      <c r="DC52">
        <v>0.59340000000000004</v>
      </c>
      <c r="DD52">
        <v>0.70799999999999996</v>
      </c>
      <c r="DE52">
        <f>Table_0__45[[#This Row],[2019]]-Table_0__45[[#This Row],[2018]]</f>
        <v>-0.11459999999999992</v>
      </c>
      <c r="DF52">
        <v>32</v>
      </c>
    </row>
    <row r="55" spans="1:110" x14ac:dyDescent="0.25">
      <c r="A55" s="132">
        <v>2019</v>
      </c>
      <c r="B55" s="132"/>
      <c r="C55">
        <v>9.967973062237967E-2</v>
      </c>
      <c r="D55">
        <v>9.936028877450194E-2</v>
      </c>
      <c r="E55">
        <v>9.8627430305522623E-2</v>
      </c>
      <c r="F55">
        <v>9.7618716392322405E-2</v>
      </c>
      <c r="G55">
        <v>9.4642438144379101E-2</v>
      </c>
      <c r="H55">
        <v>8.9360094000502849E-2</v>
      </c>
      <c r="I55">
        <v>8.3840381338024059E-2</v>
      </c>
      <c r="J55">
        <v>8.0487831514321331E-2</v>
      </c>
      <c r="K55">
        <v>7.8533043294973973E-2</v>
      </c>
      <c r="L55">
        <v>7.4462615336973181E-2</v>
      </c>
      <c r="M55">
        <v>6.5685471699498177E-2</v>
      </c>
      <c r="N55">
        <v>3.7704440100657842E-2</v>
      </c>
      <c r="O55">
        <v>2.1220495856786392E-11</v>
      </c>
      <c r="P55">
        <v>0</v>
      </c>
      <c r="Q55">
        <f>SUM(C55:P55)</f>
        <v>1.0000024815452779</v>
      </c>
      <c r="V55" s="132">
        <v>2019</v>
      </c>
      <c r="W55" s="132"/>
      <c r="X55">
        <v>9.967973062237967E-2</v>
      </c>
      <c r="Y55">
        <v>9.936028877450194E-2</v>
      </c>
      <c r="Z55">
        <v>9.8627430305522623E-2</v>
      </c>
      <c r="AA55">
        <v>9.7618716392322405E-2</v>
      </c>
      <c r="AB55">
        <v>9.4642438144379101E-2</v>
      </c>
      <c r="AC55">
        <v>8.9360094000502849E-2</v>
      </c>
      <c r="AD55">
        <v>8.3840381338024059E-2</v>
      </c>
      <c r="AE55">
        <v>8.0487831514321331E-2</v>
      </c>
      <c r="AF55">
        <v>7.8533043294973973E-2</v>
      </c>
      <c r="AG55">
        <v>7.4462615336973181E-2</v>
      </c>
      <c r="AH55">
        <v>6.5685471699498177E-2</v>
      </c>
      <c r="AI55">
        <v>3.7704440100657842E-2</v>
      </c>
      <c r="AJ55">
        <v>2.1220495856786392E-11</v>
      </c>
      <c r="AK55">
        <v>0</v>
      </c>
      <c r="AL55">
        <f>SUM(X55:AK55)</f>
        <v>1.0000024815452779</v>
      </c>
    </row>
    <row r="56" spans="1:110" x14ac:dyDescent="0.25">
      <c r="A56" t="s">
        <v>139</v>
      </c>
      <c r="B56" t="s">
        <v>518</v>
      </c>
      <c r="C56" s="61" t="s">
        <v>413</v>
      </c>
      <c r="D56" s="61" t="s">
        <v>414</v>
      </c>
      <c r="E56" s="61" t="s">
        <v>415</v>
      </c>
      <c r="F56" s="61" t="s">
        <v>416</v>
      </c>
      <c r="G56" s="61" t="s">
        <v>417</v>
      </c>
      <c r="H56" s="61" t="s">
        <v>418</v>
      </c>
      <c r="I56" s="61" t="s">
        <v>419</v>
      </c>
      <c r="J56" s="61" t="s">
        <v>420</v>
      </c>
      <c r="K56" s="61" t="s">
        <v>421</v>
      </c>
      <c r="L56" s="61" t="s">
        <v>422</v>
      </c>
      <c r="M56" s="61" t="s">
        <v>423</v>
      </c>
      <c r="N56" s="61" t="s">
        <v>424</v>
      </c>
      <c r="O56" s="61" t="s">
        <v>425</v>
      </c>
      <c r="P56" s="61" t="s">
        <v>426</v>
      </c>
      <c r="Q56" t="s">
        <v>116</v>
      </c>
      <c r="V56" t="s">
        <v>139</v>
      </c>
      <c r="W56" t="s">
        <v>518</v>
      </c>
      <c r="X56" s="61" t="s">
        <v>413</v>
      </c>
      <c r="Y56" s="61" t="s">
        <v>414</v>
      </c>
      <c r="Z56" s="61" t="s">
        <v>415</v>
      </c>
      <c r="AA56" s="61" t="s">
        <v>416</v>
      </c>
      <c r="AB56" s="61" t="s">
        <v>417</v>
      </c>
      <c r="AC56" s="61" t="s">
        <v>418</v>
      </c>
      <c r="AD56" s="61" t="s">
        <v>419</v>
      </c>
      <c r="AE56" s="61" t="s">
        <v>420</v>
      </c>
      <c r="AF56" s="61" t="s">
        <v>421</v>
      </c>
      <c r="AG56" s="61" t="s">
        <v>422</v>
      </c>
      <c r="AH56" s="61" t="s">
        <v>423</v>
      </c>
      <c r="AI56" s="61" t="s">
        <v>424</v>
      </c>
      <c r="AJ56" s="61" t="s">
        <v>425</v>
      </c>
      <c r="AK56" s="61" t="s">
        <v>426</v>
      </c>
      <c r="AL56" t="s">
        <v>116</v>
      </c>
    </row>
    <row r="57" spans="1:110" x14ac:dyDescent="0.25">
      <c r="A57" s="45" t="s">
        <v>378</v>
      </c>
      <c r="B57">
        <v>7</v>
      </c>
      <c r="C57" cm="1">
        <f t="array" ref="C57">INDEX(Table_0__33[#All],MATCH(Table77[[#This Row],[Team]],Table_0__33[Team],0)+1,1)</f>
        <v>14</v>
      </c>
      <c r="D57" cm="1">
        <f t="array" ref="D57">INDEX(Table_0__34[#All],MATCH(Table77[[#This Row],[Team]],Table_0__34[Team],0)+1,1)</f>
        <v>6</v>
      </c>
      <c r="E57" cm="1">
        <f t="array" ref="E57">INDEX(Table_0__35[#All],MATCH(Table77[[#This Row],[Team]],Table_0__35[Team],0)+1,1)</f>
        <v>6</v>
      </c>
      <c r="F57" cm="1">
        <f t="array" ref="F57">INDEX(Table76[#All],MATCH(Table77[[#This Row],[Team]],Table76[Team],0)+1,1)</f>
        <v>14</v>
      </c>
      <c r="G57" cm="1">
        <f t="array" ref="G57">INDEX(Table_0__36[#All],MATCH(Table77[[#This Row],[Team]],Table_0__36[Team],0)+1,1)</f>
        <v>23</v>
      </c>
      <c r="H57" cm="1">
        <f t="array" ref="H57">INDEX(Table_0__37[#All],MATCH(Table77[[#This Row],[Team]],Table_0__37[Team],0)+1,1)</f>
        <v>9</v>
      </c>
      <c r="I57" cm="1">
        <f t="array" ref="I57">INDEX(Table_0__38[#All],MATCH(Table77[[#This Row],[Team]],Table_0__38[Team],0)+1,1)</f>
        <v>11</v>
      </c>
      <c r="J57" cm="1">
        <f t="array" ref="J57">INDEX(Table_0__39[#All],MATCH(Table77[[#This Row],[Team]],Table_0__39[Team],0)+1,1)</f>
        <v>3</v>
      </c>
      <c r="K57" cm="1">
        <f t="array" ref="K57">INDEX(Table_0__40[#All],MATCH(Table77[[#This Row],[Team]],Table_0__40[Team],0)+1,1)</f>
        <v>5</v>
      </c>
      <c r="L57" cm="1">
        <f t="array" ref="L57">INDEX(Table_0__41[#All],MATCH(Table77[[#This Row],[Team]],Table_0__41[Team],0)+1,1)</f>
        <v>1</v>
      </c>
      <c r="M57" cm="1">
        <f t="array" ref="M57">INDEX(Table_0__42[#All],MATCH(Table77[[#This Row],[Team]],Table_0__42[Team],0)+1,1)</f>
        <v>2</v>
      </c>
      <c r="N57" cm="1">
        <f t="array" ref="N57">INDEX(Table_0__43[#All],MATCH(Table77[[#This Row],[Team]],Table_0__43[Team],0)+1,1)</f>
        <v>1</v>
      </c>
      <c r="O57" cm="1">
        <f t="array" ref="O57">INDEX(Table_0__44[#All],MATCH(Table77[[#This Row],[Team]],Table_0__44[Team],0)+1,1)</f>
        <v>7</v>
      </c>
      <c r="P57" cm="1">
        <f t="array" ref="P57">INDEX(Table_0__45[#All],MATCH(Table77[[#This Row],[Team]],Table_0__45[Team],0)+1,1)</f>
        <v>3</v>
      </c>
      <c r="Q57">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6.2630140642127339</v>
      </c>
      <c r="V57" s="45" t="s">
        <v>378</v>
      </c>
      <c r="W57">
        <v>7</v>
      </c>
      <c r="X57">
        <v>0.41935483870967744</v>
      </c>
      <c r="Y57">
        <v>0.16129032258064516</v>
      </c>
      <c r="Z57">
        <v>0.16129032258064516</v>
      </c>
      <c r="AA57">
        <v>0.41935483870967744</v>
      </c>
      <c r="AB57">
        <v>0.70967741935483875</v>
      </c>
      <c r="AC57">
        <v>0.25806451612903225</v>
      </c>
      <c r="AD57">
        <v>0.32258064516129031</v>
      </c>
      <c r="AE57">
        <v>6.4516129032258063E-2</v>
      </c>
      <c r="AF57">
        <v>0.12903225806451613</v>
      </c>
      <c r="AG57">
        <v>0</v>
      </c>
      <c r="AH57">
        <v>3.2258064516129031E-2</v>
      </c>
      <c r="AI57">
        <v>0</v>
      </c>
      <c r="AJ57">
        <v>0.19354838709677419</v>
      </c>
      <c r="AK57">
        <v>6.4516129032258063E-2</v>
      </c>
      <c r="AL57">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0.16977456718282113</v>
      </c>
      <c r="AN57" s="119">
        <v>14</v>
      </c>
      <c r="AO57" s="119">
        <v>6</v>
      </c>
      <c r="AP57" s="119">
        <v>6</v>
      </c>
      <c r="AQ57" s="119">
        <v>14</v>
      </c>
      <c r="AR57" s="119">
        <v>23</v>
      </c>
      <c r="AS57" s="119">
        <v>9</v>
      </c>
      <c r="AT57" s="119">
        <v>11</v>
      </c>
      <c r="AU57" s="119">
        <v>3</v>
      </c>
      <c r="AV57" s="119">
        <v>5</v>
      </c>
      <c r="AW57" s="119">
        <v>1</v>
      </c>
      <c r="AX57" s="119">
        <v>2</v>
      </c>
      <c r="AY57" s="119">
        <v>1</v>
      </c>
      <c r="AZ57" s="119">
        <v>7</v>
      </c>
      <c r="BA57" s="119">
        <v>3</v>
      </c>
    </row>
    <row r="58" spans="1:110" x14ac:dyDescent="0.25">
      <c r="A58" s="45" t="s">
        <v>367</v>
      </c>
      <c r="B58">
        <v>12</v>
      </c>
      <c r="C58" cm="1">
        <f t="array" ref="C58">INDEX(Table_0__33[#All],MATCH(Table77[[#This Row],[Team]],Table_0__33[Team],0)+1,1)</f>
        <v>4</v>
      </c>
      <c r="D58" cm="1">
        <f t="array" ref="D58">INDEX(Table_0__34[#All],MATCH(Table77[[#This Row],[Team]],Table_0__34[Team],0)+1,1)</f>
        <v>4</v>
      </c>
      <c r="E58" cm="1">
        <f t="array" ref="E58">INDEX(Table_0__35[#All],MATCH(Table77[[#This Row],[Team]],Table_0__35[Team],0)+1,1)</f>
        <v>3</v>
      </c>
      <c r="F58" cm="1">
        <f t="array" ref="F58">INDEX(Table76[#All],MATCH(Table77[[#This Row],[Team]],Table76[Team],0)+1,1)</f>
        <v>1</v>
      </c>
      <c r="G58" cm="1">
        <f t="array" ref="G58">INDEX(Table_0__36[#All],MATCH(Table77[[#This Row],[Team]],Table_0__36[Team],0)+1,1)</f>
        <v>2</v>
      </c>
      <c r="H58" cm="1">
        <f t="array" ref="H58">INDEX(Table_0__37[#All],MATCH(Table77[[#This Row],[Team]],Table_0__37[Team],0)+1,1)</f>
        <v>19</v>
      </c>
      <c r="I58" cm="1">
        <f t="array" ref="I58">INDEX(Table_0__38[#All],MATCH(Table77[[#This Row],[Team]],Table_0__38[Team],0)+1,1)</f>
        <v>2</v>
      </c>
      <c r="J58" cm="1">
        <f t="array" ref="J58">INDEX(Table_0__39[#All],MATCH(Table77[[#This Row],[Team]],Table_0__39[Team],0)+1,1)</f>
        <v>5</v>
      </c>
      <c r="K58" cm="1">
        <f t="array" ref="K58">INDEX(Table_0__40[#All],MATCH(Table77[[#This Row],[Team]],Table_0__40[Team],0)+1,1)</f>
        <v>3</v>
      </c>
      <c r="L58" cm="1">
        <f t="array" ref="L58">INDEX(Table_0__41[#All],MATCH(Table77[[#This Row],[Team]],Table_0__41[Team],0)+1,1)</f>
        <v>3</v>
      </c>
      <c r="M58" cm="1">
        <f t="array" ref="M58">INDEX(Table_0__42[#All],MATCH(Table77[[#This Row],[Team]],Table_0__42[Team],0)+1,1)</f>
        <v>8</v>
      </c>
      <c r="N58" cm="1">
        <f t="array" ref="N58">INDEX(Table_0__43[#All],MATCH(Table77[[#This Row],[Team]],Table_0__43[Team],0)+1,1)</f>
        <v>15</v>
      </c>
      <c r="O58" cm="1">
        <f t="array" ref="O58">INDEX(Table_0__44[#All],MATCH(Table77[[#This Row],[Team]],Table_0__44[Team],0)+1,1)</f>
        <v>10</v>
      </c>
      <c r="P58" cm="1">
        <f t="array" ref="P58">INDEX(Table_0__45[#All],MATCH(Table77[[#This Row],[Team]],Table_0__45[Team],0)+1,1)</f>
        <v>6</v>
      </c>
      <c r="Q58">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6.4554221539103578</v>
      </c>
      <c r="V58" s="45" t="s">
        <v>367</v>
      </c>
      <c r="W58">
        <v>12</v>
      </c>
      <c r="X58">
        <v>9.6774193548387094E-2</v>
      </c>
      <c r="Y58">
        <v>9.6774193548387094E-2</v>
      </c>
      <c r="Z58">
        <v>6.4516129032258063E-2</v>
      </c>
      <c r="AA58">
        <v>0</v>
      </c>
      <c r="AB58">
        <v>3.2258064516129031E-2</v>
      </c>
      <c r="AC58">
        <v>0.58064516129032262</v>
      </c>
      <c r="AD58">
        <v>3.2258064516129031E-2</v>
      </c>
      <c r="AE58">
        <v>0.12903225806451613</v>
      </c>
      <c r="AF58">
        <v>6.4516129032258063E-2</v>
      </c>
      <c r="AG58">
        <v>6.4516129032258063E-2</v>
      </c>
      <c r="AH58">
        <v>0.22580645161290322</v>
      </c>
      <c r="AI58">
        <v>0.45161290322580644</v>
      </c>
      <c r="AJ58">
        <v>0.29032258064516131</v>
      </c>
      <c r="AK58">
        <v>0.16129032258064516</v>
      </c>
      <c r="AL58">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0.17598127975371225</v>
      </c>
      <c r="AN58" s="119">
        <v>4</v>
      </c>
      <c r="AO58" s="119">
        <v>4</v>
      </c>
      <c r="AP58" s="119">
        <v>3</v>
      </c>
      <c r="AQ58" s="119">
        <v>1</v>
      </c>
      <c r="AR58" s="119">
        <v>2</v>
      </c>
      <c r="AS58" s="119">
        <v>19</v>
      </c>
      <c r="AT58" s="119">
        <v>2</v>
      </c>
      <c r="AU58" s="119">
        <v>5</v>
      </c>
      <c r="AV58" s="119">
        <v>3</v>
      </c>
      <c r="AW58" s="119">
        <v>3</v>
      </c>
      <c r="AX58" s="119">
        <v>8</v>
      </c>
      <c r="AY58" s="119">
        <v>15</v>
      </c>
      <c r="AZ58" s="119">
        <v>10</v>
      </c>
      <c r="BA58" s="119">
        <v>6</v>
      </c>
    </row>
    <row r="59" spans="1:110" x14ac:dyDescent="0.25">
      <c r="A59" s="45" t="s">
        <v>364</v>
      </c>
      <c r="B59">
        <v>13</v>
      </c>
      <c r="C59" cm="1">
        <f t="array" ref="C59">INDEX(Table_0__33[#All],MATCH(Table77[[#This Row],[Team]],Table_0__33[Team],0)+1,1)</f>
        <v>6</v>
      </c>
      <c r="D59" cm="1">
        <f t="array" ref="D59">INDEX(Table_0__34[#All],MATCH(Table77[[#This Row],[Team]],Table_0__34[Team],0)+1,1)</f>
        <v>3</v>
      </c>
      <c r="E59" cm="1">
        <f t="array" ref="E59">INDEX(Table_0__35[#All],MATCH(Table77[[#This Row],[Team]],Table_0__35[Team],0)+1,1)</f>
        <v>4</v>
      </c>
      <c r="F59" cm="1">
        <f t="array" ref="F59">INDEX(Table76[#All],MATCH(Table77[[#This Row],[Team]],Table76[Team],0)+1,1)</f>
        <v>7</v>
      </c>
      <c r="G59" cm="1">
        <f t="array" ref="G59">INDEX(Table_0__36[#All],MATCH(Table77[[#This Row],[Team]],Table_0__36[Team],0)+1,1)</f>
        <v>7</v>
      </c>
      <c r="H59" cm="1">
        <f t="array" ref="H59">INDEX(Table_0__37[#All],MATCH(Table77[[#This Row],[Team]],Table_0__37[Team],0)+1,1)</f>
        <v>3</v>
      </c>
      <c r="I59" cm="1">
        <f t="array" ref="I59">INDEX(Table_0__38[#All],MATCH(Table77[[#This Row],[Team]],Table_0__38[Team],0)+1,1)</f>
        <v>6</v>
      </c>
      <c r="J59" cm="1">
        <f t="array" ref="J59">INDEX(Table_0__39[#All],MATCH(Table77[[#This Row],[Team]],Table_0__39[Team],0)+1,1)</f>
        <v>9</v>
      </c>
      <c r="K59" cm="1">
        <f t="array" ref="K59">INDEX(Table_0__40[#All],MATCH(Table77[[#This Row],[Team]],Table_0__40[Team],0)+1,1)</f>
        <v>10</v>
      </c>
      <c r="L59" cm="1">
        <f t="array" ref="L59">INDEX(Table_0__41[#All],MATCH(Table77[[#This Row],[Team]],Table_0__41[Team],0)+1,1)</f>
        <v>23</v>
      </c>
      <c r="M59" cm="1">
        <f t="array" ref="M59">INDEX(Table_0__42[#All],MATCH(Table77[[#This Row],[Team]],Table_0__42[Team],0)+1,1)</f>
        <v>5</v>
      </c>
      <c r="N59" cm="1">
        <f t="array" ref="N59">INDEX(Table_0__43[#All],MATCH(Table77[[#This Row],[Team]],Table_0__43[Team],0)+1,1)</f>
        <v>5</v>
      </c>
      <c r="O59" cm="1">
        <f t="array" ref="O59">INDEX(Table_0__44[#All],MATCH(Table77[[#This Row],[Team]],Table_0__44[Team],0)+1,1)</f>
        <v>13</v>
      </c>
      <c r="P59" cm="1">
        <f t="array" ref="P59">INDEX(Table_0__45[#All],MATCH(Table77[[#This Row],[Team]],Table_0__45[Team],0)+1,1)</f>
        <v>8</v>
      </c>
      <c r="Q59">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8.1850012255727744</v>
      </c>
      <c r="V59" s="45" t="s">
        <v>364</v>
      </c>
      <c r="W59">
        <v>13</v>
      </c>
      <c r="X59">
        <v>0.16129032258064516</v>
      </c>
      <c r="Y59">
        <v>6.4516129032258063E-2</v>
      </c>
      <c r="Z59">
        <v>9.6774193548387094E-2</v>
      </c>
      <c r="AA59">
        <v>0.19354838709677419</v>
      </c>
      <c r="AB59">
        <v>0.19354838709677419</v>
      </c>
      <c r="AC59">
        <v>6.4516129032258063E-2</v>
      </c>
      <c r="AD59">
        <v>0.16129032258064516</v>
      </c>
      <c r="AE59">
        <v>0.25806451612903225</v>
      </c>
      <c r="AF59">
        <v>0.29032258064516131</v>
      </c>
      <c r="AG59">
        <v>0.70967741935483875</v>
      </c>
      <c r="AH59">
        <v>0.12903225806451613</v>
      </c>
      <c r="AI59">
        <v>0.12903225806451613</v>
      </c>
      <c r="AJ59">
        <v>0.38709677419354838</v>
      </c>
      <c r="AK59">
        <v>0.22580645161290322</v>
      </c>
      <c r="AL59">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0.23177415303314505</v>
      </c>
      <c r="AN59" s="119">
        <v>6</v>
      </c>
      <c r="AO59" s="119">
        <v>3</v>
      </c>
      <c r="AP59" s="119">
        <v>4</v>
      </c>
      <c r="AQ59" s="119">
        <v>7</v>
      </c>
      <c r="AR59" s="119">
        <v>7</v>
      </c>
      <c r="AS59" s="119">
        <v>3</v>
      </c>
      <c r="AT59" s="119">
        <v>6</v>
      </c>
      <c r="AU59" s="119">
        <v>9</v>
      </c>
      <c r="AV59" s="119">
        <v>10</v>
      </c>
      <c r="AW59" s="119">
        <v>23</v>
      </c>
      <c r="AX59" s="119">
        <v>5</v>
      </c>
      <c r="AY59" s="119">
        <v>5</v>
      </c>
      <c r="AZ59" s="119">
        <v>13</v>
      </c>
      <c r="BA59" s="119">
        <v>8</v>
      </c>
    </row>
    <row r="60" spans="1:110" x14ac:dyDescent="0.25">
      <c r="A60" s="45" t="s">
        <v>363</v>
      </c>
      <c r="B60">
        <v>9</v>
      </c>
      <c r="C60" cm="1">
        <f t="array" ref="C60">INDEX(Table_0__33[#All],MATCH(Table77[[#This Row],[Team]],Table_0__33[Team],0)+1,1)</f>
        <v>11</v>
      </c>
      <c r="D60" cm="1">
        <f t="array" ref="D60">INDEX(Table_0__34[#All],MATCH(Table77[[#This Row],[Team]],Table_0__34[Team],0)+1,1)</f>
        <v>13</v>
      </c>
      <c r="E60" cm="1">
        <f t="array" ref="E60">INDEX(Table_0__35[#All],MATCH(Table77[[#This Row],[Team]],Table_0__35[Team],0)+1,1)</f>
        <v>11</v>
      </c>
      <c r="F60" cm="1">
        <f t="array" ref="F60">INDEX(Table76[#All],MATCH(Table77[[#This Row],[Team]],Table76[Team],0)+1,1)</f>
        <v>11</v>
      </c>
      <c r="G60" cm="1">
        <f t="array" ref="G60">INDEX(Table_0__36[#All],MATCH(Table77[[#This Row],[Team]],Table_0__36[Team],0)+1,1)</f>
        <v>18</v>
      </c>
      <c r="H60" cm="1">
        <f t="array" ref="H60">INDEX(Table_0__37[#All],MATCH(Table77[[#This Row],[Team]],Table_0__37[Team],0)+1,1)</f>
        <v>22</v>
      </c>
      <c r="I60" cm="1">
        <f t="array" ref="I60">INDEX(Table_0__38[#All],MATCH(Table77[[#This Row],[Team]],Table_0__38[Team],0)+1,1)</f>
        <v>12</v>
      </c>
      <c r="J60" cm="1">
        <f t="array" ref="J60">INDEX(Table_0__39[#All],MATCH(Table77[[#This Row],[Team]],Table_0__39[Team],0)+1,1)</f>
        <v>8</v>
      </c>
      <c r="K60" cm="1">
        <f t="array" ref="K60">INDEX(Table_0__40[#All],MATCH(Table77[[#This Row],[Team]],Table_0__40[Team],0)+1,1)</f>
        <v>13</v>
      </c>
      <c r="L60" cm="1">
        <f t="array" ref="L60">INDEX(Table_0__41[#All],MATCH(Table77[[#This Row],[Team]],Table_0__41[Team],0)+1,1)</f>
        <v>8</v>
      </c>
      <c r="M60" cm="1">
        <f t="array" ref="M60">INDEX(Table_0__42[#All],MATCH(Table77[[#This Row],[Team]],Table_0__42[Team],0)+1,1)</f>
        <v>6</v>
      </c>
      <c r="N60" cm="1">
        <f t="array" ref="N60">INDEX(Table_0__43[#All],MATCH(Table77[[#This Row],[Team]],Table_0__43[Team],0)+1,1)</f>
        <v>6</v>
      </c>
      <c r="O60" cm="1">
        <f t="array" ref="O60">INDEX(Table_0__44[#All],MATCH(Table77[[#This Row],[Team]],Table_0__44[Team],0)+1,1)</f>
        <v>8</v>
      </c>
      <c r="P60" cm="1">
        <f t="array" ref="P60">INDEX(Table_0__45[#All],MATCH(Table77[[#This Row],[Team]],Table_0__45[Team],0)+1,1)</f>
        <v>5</v>
      </c>
      <c r="Q60">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9.9425170149671391</v>
      </c>
      <c r="V60" s="45" t="s">
        <v>363</v>
      </c>
      <c r="W60">
        <v>9</v>
      </c>
      <c r="X60">
        <v>0.32258064516129031</v>
      </c>
      <c r="Y60">
        <v>0.38709677419354838</v>
      </c>
      <c r="Z60">
        <v>0.32258064516129031</v>
      </c>
      <c r="AA60">
        <v>0.32258064516129031</v>
      </c>
      <c r="AB60">
        <v>0.54838709677419351</v>
      </c>
      <c r="AC60">
        <v>0.67741935483870963</v>
      </c>
      <c r="AD60">
        <v>0.35483870967741937</v>
      </c>
      <c r="AE60">
        <v>0.22580645161290322</v>
      </c>
      <c r="AF60">
        <v>0.38709677419354838</v>
      </c>
      <c r="AG60">
        <v>0.22580645161290322</v>
      </c>
      <c r="AH60">
        <v>0.16129032258064516</v>
      </c>
      <c r="AI60">
        <v>0.16129032258064516</v>
      </c>
      <c r="AJ60">
        <v>0.22580645161290322</v>
      </c>
      <c r="AK60">
        <v>0.12903225806451613</v>
      </c>
      <c r="AL60">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0.28846821075554391</v>
      </c>
      <c r="AN60" s="119">
        <v>11</v>
      </c>
      <c r="AO60" s="119">
        <v>13</v>
      </c>
      <c r="AP60" s="119">
        <v>11</v>
      </c>
      <c r="AQ60" s="119">
        <v>11</v>
      </c>
      <c r="AR60" s="119">
        <v>18</v>
      </c>
      <c r="AS60" s="119">
        <v>22</v>
      </c>
      <c r="AT60" s="119">
        <v>12</v>
      </c>
      <c r="AU60" s="119">
        <v>8</v>
      </c>
      <c r="AV60" s="119">
        <v>13</v>
      </c>
      <c r="AW60" s="119">
        <v>8</v>
      </c>
      <c r="AX60" s="119">
        <v>6</v>
      </c>
      <c r="AY60" s="119">
        <v>6</v>
      </c>
      <c r="AZ60" s="119">
        <v>8</v>
      </c>
      <c r="BA60" s="119">
        <v>5</v>
      </c>
    </row>
    <row r="61" spans="1:110" x14ac:dyDescent="0.25">
      <c r="A61" s="45" t="s">
        <v>374</v>
      </c>
      <c r="B61">
        <v>8</v>
      </c>
      <c r="C61" cm="1">
        <f t="array" ref="C61">INDEX(Table_0__33[#All],MATCH(Table77[[#This Row],[Team]],Table_0__33[Team],0)+1,1)</f>
        <v>5</v>
      </c>
      <c r="D61" cm="1">
        <f t="array" ref="D61">INDEX(Table_0__34[#All],MATCH(Table77[[#This Row],[Team]],Table_0__34[Team],0)+1,1)</f>
        <v>19</v>
      </c>
      <c r="E61" cm="1">
        <f t="array" ref="E61">INDEX(Table_0__35[#All],MATCH(Table77[[#This Row],[Team]],Table_0__35[Team],0)+1,1)</f>
        <v>8</v>
      </c>
      <c r="F61" cm="1">
        <f t="array" ref="F61">INDEX(Table76[#All],MATCH(Table77[[#This Row],[Team]],Table76[Team],0)+1,1)</f>
        <v>8</v>
      </c>
      <c r="G61" cm="1">
        <f t="array" ref="G61">INDEX(Table_0__36[#All],MATCH(Table77[[#This Row],[Team]],Table_0__36[Team],0)+1,1)</f>
        <v>14</v>
      </c>
      <c r="H61" cm="1">
        <f t="array" ref="H61">INDEX(Table_0__37[#All],MATCH(Table77[[#This Row],[Team]],Table_0__37[Team],0)+1,1)</f>
        <v>18</v>
      </c>
      <c r="I61" cm="1">
        <f t="array" ref="I61">INDEX(Table_0__38[#All],MATCH(Table77[[#This Row],[Team]],Table_0__38[Team],0)+1,1)</f>
        <v>3</v>
      </c>
      <c r="J61" cm="1">
        <f t="array" ref="J61">INDEX(Table_0__39[#All],MATCH(Table77[[#This Row],[Team]],Table_0__39[Team],0)+1,1)</f>
        <v>1</v>
      </c>
      <c r="K61" cm="1">
        <f t="array" ref="K61">INDEX(Table_0__40[#All],MATCH(Table77[[#This Row],[Team]],Table_0__40[Team],0)+1,1)</f>
        <v>1</v>
      </c>
      <c r="L61" cm="1">
        <f t="array" ref="L61">INDEX(Table_0__41[#All],MATCH(Table77[[#This Row],[Team]],Table_0__41[Team],0)+1,1)</f>
        <v>2</v>
      </c>
      <c r="M61" cm="1">
        <f t="array" ref="M61">INDEX(Table_0__42[#All],MATCH(Table77[[#This Row],[Team]],Table_0__42[Team],0)+1,1)</f>
        <v>4</v>
      </c>
      <c r="N61" cm="1">
        <f t="array" ref="N61">INDEX(Table_0__43[#All],MATCH(Table77[[#This Row],[Team]],Table_0__43[Team],0)+1,1)</f>
        <v>14</v>
      </c>
      <c r="O61" cm="1">
        <f t="array" ref="O61">INDEX(Table_0__44[#All],MATCH(Table77[[#This Row],[Team]],Table_0__44[Team],0)+1,1)</f>
        <v>21</v>
      </c>
      <c r="P61" cm="1">
        <f t="array" ref="P61">INDEX(Table_0__45[#All],MATCH(Table77[[#This Row],[Team]],Table_0__45[Team],0)+1,1)</f>
        <v>14</v>
      </c>
      <c r="Q61">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10.020134804216447</v>
      </c>
      <c r="V61" s="45" t="s">
        <v>374</v>
      </c>
      <c r="W61">
        <v>8</v>
      </c>
      <c r="X61">
        <v>0.12903225806451613</v>
      </c>
      <c r="Y61">
        <v>0.58064516129032262</v>
      </c>
      <c r="Z61">
        <v>0.22580645161290322</v>
      </c>
      <c r="AA61">
        <v>0.22580645161290322</v>
      </c>
      <c r="AB61">
        <v>0.41935483870967744</v>
      </c>
      <c r="AC61">
        <v>0.54838709677419351</v>
      </c>
      <c r="AD61">
        <v>6.4516129032258063E-2</v>
      </c>
      <c r="AE61">
        <v>0</v>
      </c>
      <c r="AF61">
        <v>0</v>
      </c>
      <c r="AG61">
        <v>3.2258064516129031E-2</v>
      </c>
      <c r="AH61">
        <v>9.6774193548387094E-2</v>
      </c>
      <c r="AI61">
        <v>0.41935483870967744</v>
      </c>
      <c r="AJ61">
        <v>0.64516129032258063</v>
      </c>
      <c r="AK61">
        <v>0.41935483870967744</v>
      </c>
      <c r="AL61">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0.29097201040874737</v>
      </c>
      <c r="AN61" s="119">
        <v>5</v>
      </c>
      <c r="AO61" s="119">
        <v>19</v>
      </c>
      <c r="AP61" s="119">
        <v>8</v>
      </c>
      <c r="AQ61" s="119">
        <v>8</v>
      </c>
      <c r="AR61" s="119">
        <v>14</v>
      </c>
      <c r="AS61" s="119">
        <v>18</v>
      </c>
      <c r="AT61" s="119">
        <v>3</v>
      </c>
      <c r="AU61" s="119">
        <v>1</v>
      </c>
      <c r="AV61" s="119">
        <v>1</v>
      </c>
      <c r="AW61" s="119">
        <v>2</v>
      </c>
      <c r="AX61" s="119">
        <v>4</v>
      </c>
      <c r="AY61" s="119">
        <v>14</v>
      </c>
      <c r="AZ61" s="119">
        <v>21</v>
      </c>
      <c r="BA61" s="119">
        <v>14</v>
      </c>
    </row>
    <row r="62" spans="1:110" x14ac:dyDescent="0.25">
      <c r="A62" s="45" t="s">
        <v>375</v>
      </c>
      <c r="B62">
        <v>7</v>
      </c>
      <c r="C62" cm="1">
        <f t="array" ref="C62">INDEX(Table_0__33[#All],MATCH(Table77[[#This Row],[Team]],Table_0__33[Team],0)+1,1)</f>
        <v>20</v>
      </c>
      <c r="D62" cm="1">
        <f t="array" ref="D62">INDEX(Table_0__34[#All],MATCH(Table77[[#This Row],[Team]],Table_0__34[Team],0)+1,1)</f>
        <v>20</v>
      </c>
      <c r="E62" cm="1">
        <f t="array" ref="E62">INDEX(Table_0__35[#All],MATCH(Table77[[#This Row],[Team]],Table_0__35[Team],0)+1,1)</f>
        <v>16</v>
      </c>
      <c r="F62" cm="1">
        <f t="array" ref="F62">INDEX(Table76[#All],MATCH(Table77[[#This Row],[Team]],Table76[Team],0)+1,1)</f>
        <v>24</v>
      </c>
      <c r="G62" cm="1">
        <f t="array" ref="G62">INDEX(Table_0__36[#All],MATCH(Table77[[#This Row],[Team]],Table_0__36[Team],0)+1,1)</f>
        <v>24</v>
      </c>
      <c r="H62" cm="1">
        <f t="array" ref="H62">INDEX(Table_0__37[#All],MATCH(Table77[[#This Row],[Team]],Table_0__37[Team],0)+1,1)</f>
        <v>8</v>
      </c>
      <c r="I62" cm="1">
        <f t="array" ref="I62">INDEX(Table_0__38[#All],MATCH(Table77[[#This Row],[Team]],Table_0__38[Team],0)+1,1)</f>
        <v>5</v>
      </c>
      <c r="J62" cm="1">
        <f t="array" ref="J62">INDEX(Table_0__39[#All],MATCH(Table77[[#This Row],[Team]],Table_0__39[Team],0)+1,1)</f>
        <v>4</v>
      </c>
      <c r="K62" cm="1">
        <f t="array" ref="K62">INDEX(Table_0__40[#All],MATCH(Table77[[#This Row],[Team]],Table_0__40[Team],0)+1,1)</f>
        <v>14</v>
      </c>
      <c r="L62" cm="1">
        <f t="array" ref="L62">INDEX(Table_0__41[#All],MATCH(Table77[[#This Row],[Team]],Table_0__41[Team],0)+1,1)</f>
        <v>19</v>
      </c>
      <c r="M62" cm="1">
        <f t="array" ref="M62">INDEX(Table_0__42[#All],MATCH(Table77[[#This Row],[Team]],Table_0__42[Team],0)+1,1)</f>
        <v>1</v>
      </c>
      <c r="N62" cm="1">
        <f t="array" ref="N62">INDEX(Table_0__43[#All],MATCH(Table77[[#This Row],[Team]],Table_0__43[Team],0)+1,1)</f>
        <v>3</v>
      </c>
      <c r="O62" cm="1">
        <f t="array" ref="O62">INDEX(Table_0__44[#All],MATCH(Table77[[#This Row],[Team]],Table_0__44[Team],0)+1,1)</f>
        <v>1</v>
      </c>
      <c r="P62" cm="1">
        <f t="array" ref="P62">INDEX(Table_0__45[#All],MATCH(Table77[[#This Row],[Team]],Table_0__45[Team],0)+1,1)</f>
        <v>1</v>
      </c>
      <c r="Q62">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10.653751689962862</v>
      </c>
      <c r="V62" s="45" t="s">
        <v>375</v>
      </c>
      <c r="W62">
        <v>7</v>
      </c>
      <c r="X62">
        <v>0.61290322580645162</v>
      </c>
      <c r="Y62">
        <v>0.61290322580645162</v>
      </c>
      <c r="Z62">
        <v>0.4838709677419355</v>
      </c>
      <c r="AA62">
        <v>0.74193548387096775</v>
      </c>
      <c r="AB62">
        <v>0.74193548387096775</v>
      </c>
      <c r="AC62">
        <v>0.22580645161290322</v>
      </c>
      <c r="AD62">
        <v>0.12903225806451613</v>
      </c>
      <c r="AE62">
        <v>9.6774193548387094E-2</v>
      </c>
      <c r="AF62">
        <v>0.41935483870967744</v>
      </c>
      <c r="AG62">
        <v>0.58064516129032262</v>
      </c>
      <c r="AH62">
        <v>0</v>
      </c>
      <c r="AI62">
        <v>6.4516129032258063E-2</v>
      </c>
      <c r="AJ62">
        <v>0</v>
      </c>
      <c r="AK62">
        <v>0</v>
      </c>
      <c r="AL62">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0.31141126478766401</v>
      </c>
      <c r="AN62" s="119">
        <v>20</v>
      </c>
      <c r="AO62" s="119">
        <v>20</v>
      </c>
      <c r="AP62" s="119">
        <v>16</v>
      </c>
      <c r="AQ62" s="119">
        <v>24</v>
      </c>
      <c r="AR62" s="119">
        <v>24</v>
      </c>
      <c r="AS62" s="119">
        <v>8</v>
      </c>
      <c r="AT62" s="119">
        <v>5</v>
      </c>
      <c r="AU62" s="119">
        <v>4</v>
      </c>
      <c r="AV62" s="119">
        <v>14</v>
      </c>
      <c r="AW62" s="119">
        <v>19</v>
      </c>
      <c r="AX62" s="119">
        <v>1</v>
      </c>
      <c r="AY62" s="119">
        <v>3</v>
      </c>
      <c r="AZ62" s="119">
        <v>1</v>
      </c>
      <c r="BA62" s="119">
        <v>1</v>
      </c>
    </row>
    <row r="63" spans="1:110" x14ac:dyDescent="0.25">
      <c r="A63" s="45" t="s">
        <v>379</v>
      </c>
      <c r="B63">
        <v>13</v>
      </c>
      <c r="C63" cm="1">
        <f t="array" ref="C63">INDEX(Table_0__33[#All],MATCH(Table77[[#This Row],[Team]],Table_0__33[Team],0)+1,1)</f>
        <v>3</v>
      </c>
      <c r="D63" cm="1">
        <f t="array" ref="D63">INDEX(Table_0__34[#All],MATCH(Table77[[#This Row],[Team]],Table_0__34[Team],0)+1,1)</f>
        <v>1</v>
      </c>
      <c r="E63" cm="1">
        <f t="array" ref="E63">INDEX(Table_0__35[#All],MATCH(Table77[[#This Row],[Team]],Table_0__35[Team],0)+1,1)</f>
        <v>2</v>
      </c>
      <c r="F63" cm="1">
        <f t="array" ref="F63">INDEX(Table76[#All],MATCH(Table77[[#This Row],[Team]],Table76[Team],0)+1,1)</f>
        <v>2</v>
      </c>
      <c r="G63" cm="1">
        <f t="array" ref="G63">INDEX(Table_0__36[#All],MATCH(Table77[[#This Row],[Team]],Table_0__36[Team],0)+1,1)</f>
        <v>8</v>
      </c>
      <c r="H63" cm="1">
        <f t="array" ref="H63">INDEX(Table_0__37[#All],MATCH(Table77[[#This Row],[Team]],Table_0__37[Team],0)+1,1)</f>
        <v>4</v>
      </c>
      <c r="I63" cm="1">
        <f t="array" ref="I63">INDEX(Table_0__38[#All],MATCH(Table77[[#This Row],[Team]],Table_0__38[Team],0)+1,1)</f>
        <v>10</v>
      </c>
      <c r="J63" cm="1">
        <f t="array" ref="J63">INDEX(Table_0__39[#All],MATCH(Table77[[#This Row],[Team]],Table_0__39[Team],0)+1,1)</f>
        <v>6</v>
      </c>
      <c r="K63" cm="1">
        <f t="array" ref="K63">INDEX(Table_0__40[#All],MATCH(Table77[[#This Row],[Team]],Table_0__40[Team],0)+1,1)</f>
        <v>2</v>
      </c>
      <c r="L63" cm="1">
        <f t="array" ref="L63">INDEX(Table_0__41[#All],MATCH(Table77[[#This Row],[Team]],Table_0__41[Team],0)+1,1)</f>
        <v>6</v>
      </c>
      <c r="M63" cm="1">
        <f t="array" ref="M63">INDEX(Table_0__42[#All],MATCH(Table77[[#This Row],[Team]],Table_0__42[Team],0)+1,1)</f>
        <v>15</v>
      </c>
      <c r="N63" cm="1">
        <f t="array" ref="N63">INDEX(Table_0__43[#All],MATCH(Table77[[#This Row],[Team]],Table_0__43[Team],0)+1,1)</f>
        <v>24</v>
      </c>
      <c r="O63" cm="1">
        <f t="array" ref="O63">INDEX(Table_0__44[#All],MATCH(Table77[[#This Row],[Team]],Table_0__44[Team],0)+1,1)</f>
        <v>31</v>
      </c>
      <c r="P63" cm="1">
        <f t="array" ref="P63">INDEX(Table_0__45[#All],MATCH(Table77[[#This Row],[Team]],Table_0__45[Team],0)+1,1)</f>
        <v>28</v>
      </c>
      <c r="Q63">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11.758410638542308</v>
      </c>
      <c r="V63" s="45" t="s">
        <v>379</v>
      </c>
      <c r="W63">
        <v>13</v>
      </c>
      <c r="X63">
        <v>6.4516129032258063E-2</v>
      </c>
      <c r="Y63">
        <v>0</v>
      </c>
      <c r="Z63">
        <v>3.2258064516129031E-2</v>
      </c>
      <c r="AA63">
        <v>3.2258064516129031E-2</v>
      </c>
      <c r="AB63">
        <v>0.22580645161290322</v>
      </c>
      <c r="AC63">
        <v>9.6774193548387094E-2</v>
      </c>
      <c r="AD63">
        <v>0.29032258064516131</v>
      </c>
      <c r="AE63">
        <v>0.16129032258064516</v>
      </c>
      <c r="AF63">
        <v>3.2258064516129031E-2</v>
      </c>
      <c r="AG63">
        <v>0.16129032258064516</v>
      </c>
      <c r="AH63">
        <v>0.45161290322580644</v>
      </c>
      <c r="AI63">
        <v>0.74193548387096775</v>
      </c>
      <c r="AJ63">
        <v>0.967741935483871</v>
      </c>
      <c r="AK63">
        <v>0.87096774193548387</v>
      </c>
      <c r="AL63">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0.34704542441925912</v>
      </c>
      <c r="AN63" s="119">
        <v>3</v>
      </c>
      <c r="AO63" s="119">
        <v>1</v>
      </c>
      <c r="AP63" s="119">
        <v>2</v>
      </c>
      <c r="AQ63" s="119">
        <v>2</v>
      </c>
      <c r="AR63" s="119">
        <v>8</v>
      </c>
      <c r="AS63" s="119">
        <v>4</v>
      </c>
      <c r="AT63" s="119">
        <v>10</v>
      </c>
      <c r="AU63" s="119">
        <v>6</v>
      </c>
      <c r="AV63" s="119">
        <v>2</v>
      </c>
      <c r="AW63" s="119">
        <v>6</v>
      </c>
      <c r="AX63" s="119">
        <v>15</v>
      </c>
      <c r="AY63" s="119">
        <v>24</v>
      </c>
      <c r="AZ63" s="119">
        <v>31</v>
      </c>
      <c r="BA63" s="119">
        <v>28</v>
      </c>
    </row>
    <row r="64" spans="1:110" x14ac:dyDescent="0.25">
      <c r="A64" s="45" t="s">
        <v>362</v>
      </c>
      <c r="B64">
        <v>12</v>
      </c>
      <c r="C64" cm="1">
        <f t="array" ref="C64">INDEX(Table_0__33[#All],MATCH(Table77[[#This Row],[Team]],Table_0__33[Team],0)+1,1)</f>
        <v>2</v>
      </c>
      <c r="D64" cm="1">
        <f t="array" ref="D64">INDEX(Table_0__34[#All],MATCH(Table77[[#This Row],[Team]],Table_0__34[Team],0)+1,1)</f>
        <v>5</v>
      </c>
      <c r="E64" cm="1">
        <f t="array" ref="E64">INDEX(Table_0__35[#All],MATCH(Table77[[#This Row],[Team]],Table_0__35[Team],0)+1,1)</f>
        <v>10</v>
      </c>
      <c r="F64" cm="1">
        <f t="array" ref="F64">INDEX(Table76[#All],MATCH(Table77[[#This Row],[Team]],Table76[Team],0)+1,1)</f>
        <v>4</v>
      </c>
      <c r="G64" cm="1">
        <f t="array" ref="G64">INDEX(Table_0__36[#All],MATCH(Table77[[#This Row],[Team]],Table_0__36[Team],0)+1,1)</f>
        <v>1</v>
      </c>
      <c r="H64" cm="1">
        <f t="array" ref="H64">INDEX(Table_0__37[#All],MATCH(Table77[[#This Row],[Team]],Table_0__37[Team],0)+1,1)</f>
        <v>5</v>
      </c>
      <c r="I64" cm="1">
        <f t="array" ref="I64">INDEX(Table_0__38[#All],MATCH(Table77[[#This Row],[Team]],Table_0__38[Team],0)+1,1)</f>
        <v>21</v>
      </c>
      <c r="J64" cm="1">
        <f t="array" ref="J64">INDEX(Table_0__39[#All],MATCH(Table77[[#This Row],[Team]],Table_0__39[Team],0)+1,1)</f>
        <v>15</v>
      </c>
      <c r="K64" cm="1">
        <f t="array" ref="K64">INDEX(Table_0__40[#All],MATCH(Table77[[#This Row],[Team]],Table_0__40[Team],0)+1,1)</f>
        <v>19</v>
      </c>
      <c r="L64" cm="1">
        <f t="array" ref="L64">INDEX(Table_0__41[#All],MATCH(Table77[[#This Row],[Team]],Table_0__41[Team],0)+1,1)</f>
        <v>17</v>
      </c>
      <c r="M64" cm="1">
        <f t="array" ref="M64">INDEX(Table_0__42[#All],MATCH(Table77[[#This Row],[Team]],Table_0__42[Team],0)+1,1)</f>
        <v>13</v>
      </c>
      <c r="N64" cm="1">
        <f t="array" ref="N64">INDEX(Table_0__43[#All],MATCH(Table77[[#This Row],[Team]],Table_0__43[Team],0)+1,1)</f>
        <v>22</v>
      </c>
      <c r="O64" cm="1">
        <f t="array" ref="O64">INDEX(Table_0__44[#All],MATCH(Table77[[#This Row],[Team]],Table_0__44[Team],0)+1,1)</f>
        <v>19</v>
      </c>
      <c r="P64" cm="1">
        <f t="array" ref="P64">INDEX(Table_0__45[#All],MATCH(Table77[[#This Row],[Team]],Table_0__45[Team],0)+1,1)</f>
        <v>11</v>
      </c>
      <c r="Q64">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12.011017868076294</v>
      </c>
      <c r="V64" s="45" t="s">
        <v>362</v>
      </c>
      <c r="W64">
        <v>12</v>
      </c>
      <c r="X64">
        <v>3.2258064516129031E-2</v>
      </c>
      <c r="Y64">
        <v>0.12903225806451613</v>
      </c>
      <c r="Z64">
        <v>0.29032258064516131</v>
      </c>
      <c r="AA64">
        <v>9.6774193548387094E-2</v>
      </c>
      <c r="AB64">
        <v>0</v>
      </c>
      <c r="AC64">
        <v>0.12903225806451613</v>
      </c>
      <c r="AD64">
        <v>0.64516129032258063</v>
      </c>
      <c r="AE64">
        <v>0.45161290322580644</v>
      </c>
      <c r="AF64">
        <v>0.58064516129032262</v>
      </c>
      <c r="AG64">
        <v>0.5161290322580645</v>
      </c>
      <c r="AH64">
        <v>0.38709677419354838</v>
      </c>
      <c r="AI64">
        <v>0.67741935483870963</v>
      </c>
      <c r="AJ64">
        <v>0.58064516129032262</v>
      </c>
      <c r="AK64">
        <v>0.32258064516129031</v>
      </c>
      <c r="AL64">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0.35519404472680699</v>
      </c>
      <c r="AN64" s="119">
        <v>2</v>
      </c>
      <c r="AO64" s="119">
        <v>5</v>
      </c>
      <c r="AP64" s="119">
        <v>10</v>
      </c>
      <c r="AQ64" s="119">
        <v>4</v>
      </c>
      <c r="AR64" s="119">
        <v>1</v>
      </c>
      <c r="AS64" s="119">
        <v>5</v>
      </c>
      <c r="AT64" s="119">
        <v>21</v>
      </c>
      <c r="AU64" s="119">
        <v>15</v>
      </c>
      <c r="AV64" s="119">
        <v>19</v>
      </c>
      <c r="AW64" s="119">
        <v>17</v>
      </c>
      <c r="AX64" s="119">
        <v>13</v>
      </c>
      <c r="AY64" s="119">
        <v>22</v>
      </c>
      <c r="AZ64" s="119">
        <v>19</v>
      </c>
      <c r="BA64" s="119">
        <v>11</v>
      </c>
    </row>
    <row r="65" spans="1:53" x14ac:dyDescent="0.25">
      <c r="A65" s="45" t="s">
        <v>373</v>
      </c>
      <c r="B65">
        <v>5</v>
      </c>
      <c r="C65" cm="1">
        <f t="array" ref="C65">INDEX(Table_0__33[#All],MATCH(Table77[[#This Row],[Team]],Table_0__33[Team],0)+1,1)</f>
        <v>16</v>
      </c>
      <c r="D65" cm="1">
        <f t="array" ref="D65">INDEX(Table_0__34[#All],MATCH(Table77[[#This Row],[Team]],Table_0__34[Team],0)+1,1)</f>
        <v>29</v>
      </c>
      <c r="E65" cm="1">
        <f t="array" ref="E65">INDEX(Table_0__35[#All],MATCH(Table77[[#This Row],[Team]],Table_0__35[Team],0)+1,1)</f>
        <v>19</v>
      </c>
      <c r="F65" cm="1">
        <f t="array" ref="F65">INDEX(Table76[#All],MATCH(Table77[[#This Row],[Team]],Table76[Team],0)+1,1)</f>
        <v>20</v>
      </c>
      <c r="G65" cm="1">
        <f t="array" ref="G65">INDEX(Table_0__36[#All],MATCH(Table77[[#This Row],[Team]],Table_0__36[Team],0)+1,1)</f>
        <v>27</v>
      </c>
      <c r="H65" cm="1">
        <f t="array" ref="H65">INDEX(Table_0__37[#All],MATCH(Table77[[#This Row],[Team]],Table_0__37[Team],0)+1,1)</f>
        <v>12</v>
      </c>
      <c r="I65" cm="1">
        <f t="array" ref="I65">INDEX(Table_0__38[#All],MATCH(Table77[[#This Row],[Team]],Table_0__38[Team],0)+1,1)</f>
        <v>4</v>
      </c>
      <c r="J65" cm="1">
        <f t="array" ref="J65">INDEX(Table_0__39[#All],MATCH(Table77[[#This Row],[Team]],Table_0__39[Team],0)+1,1)</f>
        <v>10</v>
      </c>
      <c r="K65" cm="1">
        <f t="array" ref="K65">INDEX(Table_0__40[#All],MATCH(Table77[[#This Row],[Team]],Table_0__40[Team],0)+1,1)</f>
        <v>8</v>
      </c>
      <c r="L65" cm="1">
        <f t="array" ref="L65">INDEX(Table_0__41[#All],MATCH(Table77[[#This Row],[Team]],Table_0__41[Team],0)+1,1)</f>
        <v>9</v>
      </c>
      <c r="M65" cm="1">
        <f t="array" ref="M65">INDEX(Table_0__42[#All],MATCH(Table77[[#This Row],[Team]],Table_0__42[Team],0)+1,1)</f>
        <v>7</v>
      </c>
      <c r="N65" cm="1">
        <f t="array" ref="N65">INDEX(Table_0__43[#All],MATCH(Table77[[#This Row],[Team]],Table_0__43[Team],0)+1,1)</f>
        <v>8</v>
      </c>
      <c r="O65" cm="1">
        <f t="array" ref="O65">INDEX(Table_0__44[#All],MATCH(Table77[[#This Row],[Team]],Table_0__44[Team],0)+1,1)</f>
        <v>6</v>
      </c>
      <c r="P65" cm="1">
        <f t="array" ref="P65">INDEX(Table_0__45[#All],MATCH(Table77[[#This Row],[Team]],Table_0__45[Team],0)+1,1)</f>
        <v>4</v>
      </c>
      <c r="Q65">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12.663753472841451</v>
      </c>
      <c r="V65" s="45" t="s">
        <v>373</v>
      </c>
      <c r="W65">
        <v>5</v>
      </c>
      <c r="X65">
        <v>0.4838709677419355</v>
      </c>
      <c r="Y65">
        <v>0.90322580645161288</v>
      </c>
      <c r="Z65">
        <v>0.58064516129032262</v>
      </c>
      <c r="AA65">
        <v>0.61290322580645162</v>
      </c>
      <c r="AB65">
        <v>0.83870967741935487</v>
      </c>
      <c r="AC65">
        <v>0.35483870967741937</v>
      </c>
      <c r="AD65">
        <v>9.6774193548387094E-2</v>
      </c>
      <c r="AE65">
        <v>0.29032258064516131</v>
      </c>
      <c r="AF65">
        <v>0.22580645161290322</v>
      </c>
      <c r="AG65">
        <v>0.25806451612903225</v>
      </c>
      <c r="AH65">
        <v>0.19354838709677419</v>
      </c>
      <c r="AI65">
        <v>0.22580645161290322</v>
      </c>
      <c r="AJ65">
        <v>0.16129032258064516</v>
      </c>
      <c r="AK65">
        <v>9.6774193548387094E-2</v>
      </c>
      <c r="AL65">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0.3762500319772959</v>
      </c>
      <c r="AN65" s="119">
        <v>16</v>
      </c>
      <c r="AO65" s="119">
        <v>29</v>
      </c>
      <c r="AP65" s="119">
        <v>19</v>
      </c>
      <c r="AQ65" s="119">
        <v>20</v>
      </c>
      <c r="AR65" s="119">
        <v>27</v>
      </c>
      <c r="AS65" s="119">
        <v>12</v>
      </c>
      <c r="AT65" s="119">
        <v>4</v>
      </c>
      <c r="AU65" s="119">
        <v>10</v>
      </c>
      <c r="AV65" s="119">
        <v>8</v>
      </c>
      <c r="AW65" s="119">
        <v>9</v>
      </c>
      <c r="AX65" s="119">
        <v>7</v>
      </c>
      <c r="AY65" s="119">
        <v>8</v>
      </c>
      <c r="AZ65" s="119">
        <v>6</v>
      </c>
      <c r="BA65" s="119">
        <v>4</v>
      </c>
    </row>
    <row r="66" spans="1:53" x14ac:dyDescent="0.25">
      <c r="A66" s="45" t="s">
        <v>381</v>
      </c>
      <c r="B66">
        <v>13</v>
      </c>
      <c r="C66" cm="1">
        <f t="array" ref="C66">INDEX(Table_0__33[#All],MATCH(Table77[[#This Row],[Team]],Table_0__33[Team],0)+1,1)</f>
        <v>9</v>
      </c>
      <c r="D66" cm="1">
        <f t="array" ref="D66">INDEX(Table_0__34[#All],MATCH(Table77[[#This Row],[Team]],Table_0__34[Team],0)+1,1)</f>
        <v>10</v>
      </c>
      <c r="E66" cm="1">
        <f t="array" ref="E66">INDEX(Table_0__35[#All],MATCH(Table77[[#This Row],[Team]],Table_0__35[Team],0)+1,1)</f>
        <v>13</v>
      </c>
      <c r="F66" cm="1">
        <f t="array" ref="F66">INDEX(Table76[#All],MATCH(Table77[[#This Row],[Team]],Table76[Team],0)+1,1)</f>
        <v>9</v>
      </c>
      <c r="G66" cm="1">
        <f t="array" ref="G66">INDEX(Table_0__36[#All],MATCH(Table77[[#This Row],[Team]],Table_0__36[Team],0)+1,1)</f>
        <v>6</v>
      </c>
      <c r="H66" cm="1">
        <f t="array" ref="H66">INDEX(Table_0__37[#All],MATCH(Table77[[#This Row],[Team]],Table_0__37[Team],0)+1,1)</f>
        <v>6</v>
      </c>
      <c r="I66" cm="1">
        <f t="array" ref="I66">INDEX(Table_0__38[#All],MATCH(Table77[[#This Row],[Team]],Table_0__38[Team],0)+1,1)</f>
        <v>18</v>
      </c>
      <c r="J66" cm="1">
        <f t="array" ref="J66">INDEX(Table_0__39[#All],MATCH(Table77[[#This Row],[Team]],Table_0__39[Team],0)+1,1)</f>
        <v>17</v>
      </c>
      <c r="K66" cm="1">
        <f t="array" ref="K66">INDEX(Table_0__40[#All],MATCH(Table77[[#This Row],[Team]],Table_0__40[Team],0)+1,1)</f>
        <v>17</v>
      </c>
      <c r="L66" cm="1">
        <f t="array" ref="L66">INDEX(Table_0__41[#All],MATCH(Table77[[#This Row],[Team]],Table_0__41[Team],0)+1,1)</f>
        <v>16</v>
      </c>
      <c r="M66" cm="1">
        <f t="array" ref="M66">INDEX(Table_0__42[#All],MATCH(Table77[[#This Row],[Team]],Table_0__42[Team],0)+1,1)</f>
        <v>17</v>
      </c>
      <c r="N66" cm="1">
        <f t="array" ref="N66">INDEX(Table_0__43[#All],MATCH(Table77[[#This Row],[Team]],Table_0__43[Team],0)+1,1)</f>
        <v>19</v>
      </c>
      <c r="O66" cm="1">
        <f t="array" ref="O66">INDEX(Table_0__44[#All],MATCH(Table77[[#This Row],[Team]],Table_0__44[Team],0)+1,1)</f>
        <v>17</v>
      </c>
      <c r="P66" cm="1">
        <f t="array" ref="P66">INDEX(Table_0__45[#All],MATCH(Table77[[#This Row],[Team]],Table_0__45[Team],0)+1,1)</f>
        <v>16</v>
      </c>
      <c r="Q66">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14.078759893385991</v>
      </c>
      <c r="V66" s="45" t="s">
        <v>381</v>
      </c>
      <c r="W66">
        <v>13</v>
      </c>
      <c r="X66">
        <v>0.25806451612903225</v>
      </c>
      <c r="Y66">
        <v>0.29032258064516131</v>
      </c>
      <c r="Z66">
        <v>0.38709677419354838</v>
      </c>
      <c r="AA66">
        <v>0.25806451612903225</v>
      </c>
      <c r="AB66">
        <v>0.16129032258064516</v>
      </c>
      <c r="AC66">
        <v>0.16129032258064516</v>
      </c>
      <c r="AD66">
        <v>0.54838709677419351</v>
      </c>
      <c r="AE66">
        <v>0.5161290322580645</v>
      </c>
      <c r="AF66">
        <v>0.5161290322580645</v>
      </c>
      <c r="AG66">
        <v>0.4838709677419355</v>
      </c>
      <c r="AH66">
        <v>0.5161290322580645</v>
      </c>
      <c r="AI66">
        <v>0.58064516129032262</v>
      </c>
      <c r="AJ66">
        <v>0.5161290322580645</v>
      </c>
      <c r="AK66">
        <v>0.4838709677419355</v>
      </c>
      <c r="AL66">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0.42189540038195855</v>
      </c>
      <c r="AN66" s="119">
        <v>9</v>
      </c>
      <c r="AO66" s="119">
        <v>10</v>
      </c>
      <c r="AP66" s="119">
        <v>13</v>
      </c>
      <c r="AQ66" s="119">
        <v>9</v>
      </c>
      <c r="AR66" s="119">
        <v>6</v>
      </c>
      <c r="AS66" s="119">
        <v>6</v>
      </c>
      <c r="AT66" s="119">
        <v>18</v>
      </c>
      <c r="AU66" s="119">
        <v>17</v>
      </c>
      <c r="AV66" s="119">
        <v>17</v>
      </c>
      <c r="AW66" s="119">
        <v>16</v>
      </c>
      <c r="AX66" s="119">
        <v>17</v>
      </c>
      <c r="AY66" s="119">
        <v>19</v>
      </c>
      <c r="AZ66" s="119">
        <v>17</v>
      </c>
      <c r="BA66" s="119">
        <v>16</v>
      </c>
    </row>
    <row r="67" spans="1:53" x14ac:dyDescent="0.25">
      <c r="A67" s="45" t="s">
        <v>369</v>
      </c>
      <c r="B67">
        <v>14</v>
      </c>
      <c r="C67" cm="1">
        <f t="array" ref="C67">INDEX(Table_0__33[#All],MATCH(Table77[[#This Row],[Team]],Table_0__33[Team],0)+1,1)</f>
        <v>1</v>
      </c>
      <c r="D67" cm="1">
        <f t="array" ref="D67">INDEX(Table_0__34[#All],MATCH(Table77[[#This Row],[Team]],Table_0__34[Team],0)+1,1)</f>
        <v>2</v>
      </c>
      <c r="E67" cm="1">
        <f t="array" ref="E67">INDEX(Table_0__35[#All],MATCH(Table77[[#This Row],[Team]],Table_0__35[Team],0)+1,1)</f>
        <v>1</v>
      </c>
      <c r="F67" cm="1">
        <f t="array" ref="F67">INDEX(Table76[#All],MATCH(Table77[[#This Row],[Team]],Table76[Team],0)+1,1)</f>
        <v>3</v>
      </c>
      <c r="G67" cm="1">
        <f t="array" ref="G67">INDEX(Table_0__36[#All],MATCH(Table77[[#This Row],[Team]],Table_0__36[Team],0)+1,1)</f>
        <v>5</v>
      </c>
      <c r="H67" cm="1">
        <f t="array" ref="H67">INDEX(Table_0__37[#All],MATCH(Table77[[#This Row],[Team]],Table_0__37[Team],0)+1,1)</f>
        <v>1</v>
      </c>
      <c r="I67" cm="1">
        <f t="array" ref="I67">INDEX(Table_0__38[#All],MATCH(Table77[[#This Row],[Team]],Table_0__38[Team],0)+1,1)</f>
        <v>1</v>
      </c>
      <c r="J67" cm="1">
        <f t="array" ref="J67">INDEX(Table_0__39[#All],MATCH(Table77[[#This Row],[Team]],Table_0__39[Team],0)+1,1)</f>
        <v>2</v>
      </c>
      <c r="K67" cm="1">
        <f t="array" ref="K67">INDEX(Table_0__40[#All],MATCH(Table77[[#This Row],[Team]],Table_0__40[Team],0)+1,1)</f>
        <v>12</v>
      </c>
      <c r="L67" cm="1">
        <f t="array" ref="L67">INDEX(Table_0__41[#All],MATCH(Table77[[#This Row],[Team]],Table_0__41[Team],0)+1,1)</f>
        <v>11</v>
      </c>
      <c r="M67" cm="1">
        <f t="array" ref="M67">INDEX(Table_0__42[#All],MATCH(Table77[[#This Row],[Team]],Table_0__42[Team],0)+1,1)</f>
        <v>23</v>
      </c>
      <c r="N67" cm="1">
        <f t="array" ref="N67">INDEX(Table_0__43[#All],MATCH(Table77[[#This Row],[Team]],Table_0__43[Team],0)+1,1)</f>
        <v>32</v>
      </c>
      <c r="O67" cm="1">
        <f t="array" ref="O67">INDEX(Table_0__44[#All],MATCH(Table77[[#This Row],[Team]],Table_0__44[Team],0)+1,1)</f>
        <v>32</v>
      </c>
      <c r="P67" cm="1">
        <f t="array" ref="P67">INDEX(Table_0__45[#All],MATCH(Table77[[#This Row],[Team]],Table_0__45[Team],0)+1,1)</f>
        <v>32</v>
      </c>
      <c r="Q67">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14.147875858570531</v>
      </c>
      <c r="V67" s="45" t="s">
        <v>369</v>
      </c>
      <c r="W67">
        <v>14</v>
      </c>
      <c r="X67">
        <v>0</v>
      </c>
      <c r="Y67">
        <v>3.2258064516129031E-2</v>
      </c>
      <c r="Z67">
        <v>0</v>
      </c>
      <c r="AA67">
        <v>6.4516129032258063E-2</v>
      </c>
      <c r="AB67">
        <v>0.12903225806451613</v>
      </c>
      <c r="AC67">
        <v>0</v>
      </c>
      <c r="AD67">
        <v>0</v>
      </c>
      <c r="AE67">
        <v>3.2258064516129031E-2</v>
      </c>
      <c r="AF67">
        <v>0.35483870967741937</v>
      </c>
      <c r="AG67">
        <v>0.32258064516129031</v>
      </c>
      <c r="AH67">
        <v>0.70967741935483875</v>
      </c>
      <c r="AI67">
        <v>1</v>
      </c>
      <c r="AJ67">
        <v>1</v>
      </c>
      <c r="AK67">
        <v>1</v>
      </c>
      <c r="AL67">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0.42412494764597597</v>
      </c>
      <c r="AN67" s="119">
        <v>1</v>
      </c>
      <c r="AO67" s="119">
        <v>2</v>
      </c>
      <c r="AP67" s="119">
        <v>1</v>
      </c>
      <c r="AQ67" s="119">
        <v>3</v>
      </c>
      <c r="AR67" s="119">
        <v>5</v>
      </c>
      <c r="AS67" s="119">
        <v>1</v>
      </c>
      <c r="AT67" s="119">
        <v>1</v>
      </c>
      <c r="AU67" s="119">
        <v>2</v>
      </c>
      <c r="AV67" s="119">
        <v>12</v>
      </c>
      <c r="AW67" s="119">
        <v>11</v>
      </c>
      <c r="AX67" s="119">
        <v>23</v>
      </c>
      <c r="AY67" s="119">
        <v>32</v>
      </c>
      <c r="AZ67" s="119">
        <v>32</v>
      </c>
      <c r="BA67" s="119">
        <v>32</v>
      </c>
    </row>
    <row r="68" spans="1:53" x14ac:dyDescent="0.25">
      <c r="A68" s="45" t="s">
        <v>372</v>
      </c>
      <c r="B68">
        <v>11</v>
      </c>
      <c r="C68" cm="1">
        <f t="array" ref="C68">INDEX(Table_0__33[#All],MATCH(Table77[[#This Row],[Team]],Table_0__33[Team],0)+1,1)</f>
        <v>13</v>
      </c>
      <c r="D68" cm="1">
        <f t="array" ref="D68">INDEX(Table_0__34[#All],MATCH(Table77[[#This Row],[Team]],Table_0__34[Team],0)+1,1)</f>
        <v>11</v>
      </c>
      <c r="E68" cm="1">
        <f t="array" ref="E68">INDEX(Table_0__35[#All],MATCH(Table77[[#This Row],[Team]],Table_0__35[Team],0)+1,1)</f>
        <v>9</v>
      </c>
      <c r="F68" cm="1">
        <f t="array" ref="F68">INDEX(Table76[#All],MATCH(Table77[[#This Row],[Team]],Table76[Team],0)+1,1)</f>
        <v>13</v>
      </c>
      <c r="G68" cm="1">
        <f t="array" ref="G68">INDEX(Table_0__36[#All],MATCH(Table77[[#This Row],[Team]],Table_0__36[Team],0)+1,1)</f>
        <v>12</v>
      </c>
      <c r="H68" cm="1">
        <f t="array" ref="H68">INDEX(Table_0__37[#All],MATCH(Table77[[#This Row],[Team]],Table_0__37[Team],0)+1,1)</f>
        <v>10</v>
      </c>
      <c r="I68" cm="1">
        <f t="array" ref="I68">INDEX(Table_0__38[#All],MATCH(Table77[[#This Row],[Team]],Table_0__38[Team],0)+1,1)</f>
        <v>13</v>
      </c>
      <c r="J68" cm="1">
        <f t="array" ref="J68">INDEX(Table_0__39[#All],MATCH(Table77[[#This Row],[Team]],Table_0__39[Team],0)+1,1)</f>
        <v>7</v>
      </c>
      <c r="K68" cm="1">
        <f t="array" ref="K68">INDEX(Table_0__40[#All],MATCH(Table77[[#This Row],[Team]],Table_0__40[Team],0)+1,1)</f>
        <v>6</v>
      </c>
      <c r="L68" cm="1">
        <f t="array" ref="L68">INDEX(Table_0__41[#All],MATCH(Table77[[#This Row],[Team]],Table_0__41[Team],0)+1,1)</f>
        <v>5</v>
      </c>
      <c r="M68" cm="1">
        <f t="array" ref="M68">INDEX(Table_0__42[#All],MATCH(Table77[[#This Row],[Team]],Table_0__42[Team],0)+1,1)</f>
        <v>18</v>
      </c>
      <c r="N68" cm="1">
        <f t="array" ref="N68">INDEX(Table_0__43[#All],MATCH(Table77[[#This Row],[Team]],Table_0__43[Team],0)+1,1)</f>
        <v>26</v>
      </c>
      <c r="O68" cm="1">
        <f t="array" ref="O68">INDEX(Table_0__44[#All],MATCH(Table77[[#This Row],[Team]],Table_0__44[Team],0)+1,1)</f>
        <v>27</v>
      </c>
      <c r="P68" cm="1">
        <f t="array" ref="P68">INDEX(Table_0__45[#All],MATCH(Table77[[#This Row],[Team]],Table_0__45[Team],0)+1,1)</f>
        <v>24</v>
      </c>
      <c r="Q68">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14.748042226848659</v>
      </c>
      <c r="V68" s="45" t="s">
        <v>372</v>
      </c>
      <c r="W68">
        <v>11</v>
      </c>
      <c r="X68">
        <v>0.38709677419354838</v>
      </c>
      <c r="Y68">
        <v>0.32258064516129031</v>
      </c>
      <c r="Z68">
        <v>0.25806451612903225</v>
      </c>
      <c r="AA68">
        <v>0.38709677419354838</v>
      </c>
      <c r="AB68">
        <v>0.35483870967741937</v>
      </c>
      <c r="AC68">
        <v>0.29032258064516131</v>
      </c>
      <c r="AD68">
        <v>0.38709677419354838</v>
      </c>
      <c r="AE68">
        <v>0.19354838709677419</v>
      </c>
      <c r="AF68">
        <v>0.16129032258064516</v>
      </c>
      <c r="AG68">
        <v>0.12903225806451613</v>
      </c>
      <c r="AH68">
        <v>0.54838709677419351</v>
      </c>
      <c r="AI68">
        <v>0.80645161290322576</v>
      </c>
      <c r="AJ68">
        <v>0.83870967741935487</v>
      </c>
      <c r="AK68">
        <v>0.74193548387096775</v>
      </c>
      <c r="AL68">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0.4434851530743027</v>
      </c>
      <c r="AN68" s="119">
        <v>13</v>
      </c>
      <c r="AO68" s="119">
        <v>11</v>
      </c>
      <c r="AP68" s="119">
        <v>9</v>
      </c>
      <c r="AQ68" s="119">
        <v>13</v>
      </c>
      <c r="AR68" s="119">
        <v>12</v>
      </c>
      <c r="AS68" s="119">
        <v>10</v>
      </c>
      <c r="AT68" s="119">
        <v>13</v>
      </c>
      <c r="AU68" s="119">
        <v>7</v>
      </c>
      <c r="AV68" s="119">
        <v>6</v>
      </c>
      <c r="AW68" s="119">
        <v>5</v>
      </c>
      <c r="AX68" s="119">
        <v>18</v>
      </c>
      <c r="AY68" s="119">
        <v>26</v>
      </c>
      <c r="AZ68" s="119">
        <v>27</v>
      </c>
      <c r="BA68" s="119">
        <v>24</v>
      </c>
    </row>
    <row r="69" spans="1:53" x14ac:dyDescent="0.25">
      <c r="A69" s="45" t="s">
        <v>377</v>
      </c>
      <c r="B69">
        <v>10</v>
      </c>
      <c r="C69" cm="1">
        <f t="array" ref="C69">INDEX(Table_0__33[#All],MATCH(Table77[[#This Row],[Team]],Table_0__33[Team],0)+1,1)</f>
        <v>15</v>
      </c>
      <c r="D69" cm="1">
        <f t="array" ref="D69">INDEX(Table_0__34[#All],MATCH(Table77[[#This Row],[Team]],Table_0__34[Team],0)+1,1)</f>
        <v>16</v>
      </c>
      <c r="E69" cm="1">
        <f t="array" ref="E69">INDEX(Table_0__35[#All],MATCH(Table77[[#This Row],[Team]],Table_0__35[Team],0)+1,1)</f>
        <v>12</v>
      </c>
      <c r="F69" cm="1">
        <f t="array" ref="F69">INDEX(Table76[#All],MATCH(Table77[[#This Row],[Team]],Table76[Team],0)+1,1)</f>
        <v>15</v>
      </c>
      <c r="G69" cm="1">
        <f t="array" ref="G69">INDEX(Table_0__36[#All],MATCH(Table77[[#This Row],[Team]],Table_0__36[Team],0)+1,1)</f>
        <v>10</v>
      </c>
      <c r="H69" cm="1">
        <f t="array" ref="H69">INDEX(Table_0__37[#All],MATCH(Table77[[#This Row],[Team]],Table_0__37[Team],0)+1,1)</f>
        <v>16</v>
      </c>
      <c r="I69" cm="1">
        <f t="array" ref="I69">INDEX(Table_0__38[#All],MATCH(Table77[[#This Row],[Team]],Table_0__38[Team],0)+1,1)</f>
        <v>7</v>
      </c>
      <c r="J69" cm="1">
        <f t="array" ref="J69">INDEX(Table_0__39[#All],MATCH(Table77[[#This Row],[Team]],Table_0__39[Team],0)+1,1)</f>
        <v>12</v>
      </c>
      <c r="K69" cm="1">
        <f t="array" ref="K69">INDEX(Table_0__40[#All],MATCH(Table77[[#This Row],[Team]],Table_0__40[Team],0)+1,1)</f>
        <v>11</v>
      </c>
      <c r="L69" cm="1">
        <f t="array" ref="L69">INDEX(Table_0__41[#All],MATCH(Table77[[#This Row],[Team]],Table_0__41[Team],0)+1,1)</f>
        <v>15</v>
      </c>
      <c r="M69" cm="1">
        <f t="array" ref="M69">INDEX(Table_0__42[#All],MATCH(Table77[[#This Row],[Team]],Table_0__42[Team],0)+1,1)</f>
        <v>11</v>
      </c>
      <c r="N69" cm="1">
        <f t="array" ref="N69">INDEX(Table_0__43[#All],MATCH(Table77[[#This Row],[Team]],Table_0__43[Team],0)+1,1)</f>
        <v>20</v>
      </c>
      <c r="O69" cm="1">
        <f t="array" ref="O69">INDEX(Table_0__44[#All],MATCH(Table77[[#This Row],[Team]],Table_0__44[Team],0)+1,1)</f>
        <v>24</v>
      </c>
      <c r="P69" cm="1">
        <f t="array" ref="P69">INDEX(Table_0__45[#All],MATCH(Table77[[#This Row],[Team]],Table_0__45[Team],0)+1,1)</f>
        <v>23</v>
      </c>
      <c r="Q69">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15.811095996128911</v>
      </c>
      <c r="V69" s="45" t="s">
        <v>377</v>
      </c>
      <c r="W69">
        <v>10</v>
      </c>
      <c r="X69">
        <v>0.45161290322580644</v>
      </c>
      <c r="Y69">
        <v>0.4838709677419355</v>
      </c>
      <c r="Z69">
        <v>0.35483870967741937</v>
      </c>
      <c r="AA69">
        <v>0.45161290322580644</v>
      </c>
      <c r="AB69">
        <v>0.29032258064516131</v>
      </c>
      <c r="AC69">
        <v>0.4838709677419355</v>
      </c>
      <c r="AD69">
        <v>0.19354838709677419</v>
      </c>
      <c r="AE69">
        <v>0.35483870967741937</v>
      </c>
      <c r="AF69">
        <v>0.32258064516129031</v>
      </c>
      <c r="AG69">
        <v>0.45161290322580644</v>
      </c>
      <c r="AH69">
        <v>0.32258064516129031</v>
      </c>
      <c r="AI69">
        <v>0.61290322580645162</v>
      </c>
      <c r="AJ69">
        <v>0.74193548387096775</v>
      </c>
      <c r="AK69">
        <v>0.70967741935483875</v>
      </c>
      <c r="AL69">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0.47777721014785907</v>
      </c>
      <c r="AN69" s="119">
        <v>15</v>
      </c>
      <c r="AO69" s="119">
        <v>16</v>
      </c>
      <c r="AP69" s="119">
        <v>12</v>
      </c>
      <c r="AQ69" s="119">
        <v>15</v>
      </c>
      <c r="AR69" s="119">
        <v>10</v>
      </c>
      <c r="AS69" s="119">
        <v>16</v>
      </c>
      <c r="AT69" s="119">
        <v>7</v>
      </c>
      <c r="AU69" s="119">
        <v>12</v>
      </c>
      <c r="AV69" s="119">
        <v>11</v>
      </c>
      <c r="AW69" s="119">
        <v>15</v>
      </c>
      <c r="AX69" s="119">
        <v>11</v>
      </c>
      <c r="AY69" s="119">
        <v>20</v>
      </c>
      <c r="AZ69" s="119">
        <v>24</v>
      </c>
      <c r="BA69" s="119">
        <v>23</v>
      </c>
    </row>
    <row r="70" spans="1:53" x14ac:dyDescent="0.25">
      <c r="A70" s="45" t="s">
        <v>368</v>
      </c>
      <c r="B70">
        <v>3</v>
      </c>
      <c r="C70" cm="1">
        <f t="array" ref="C70">INDEX(Table_0__33[#All],MATCH(Table77[[#This Row],[Team]],Table_0__33[Team],0)+1,1)</f>
        <v>24</v>
      </c>
      <c r="D70" cm="1">
        <f t="array" ref="D70">INDEX(Table_0__34[#All],MATCH(Table77[[#This Row],[Team]],Table_0__34[Team],0)+1,1)</f>
        <v>23</v>
      </c>
      <c r="E70" cm="1">
        <f t="array" ref="E70">INDEX(Table_0__35[#All],MATCH(Table77[[#This Row],[Team]],Table_0__35[Team],0)+1,1)</f>
        <v>21</v>
      </c>
      <c r="F70" cm="1">
        <f t="array" ref="F70">INDEX(Table76[#All],MATCH(Table77[[#This Row],[Team]],Table76[Team],0)+1,1)</f>
        <v>23</v>
      </c>
      <c r="G70" cm="1">
        <f t="array" ref="G70">INDEX(Table_0__36[#All],MATCH(Table77[[#This Row],[Team]],Table_0__36[Team],0)+1,1)</f>
        <v>20</v>
      </c>
      <c r="H70" cm="1">
        <f t="array" ref="H70">INDEX(Table_0__37[#All],MATCH(Table77[[#This Row],[Team]],Table_0__37[Team],0)+1,1)</f>
        <v>25</v>
      </c>
      <c r="I70" cm="1">
        <f t="array" ref="I70">INDEX(Table_0__38[#All],MATCH(Table77[[#This Row],[Team]],Table_0__38[Team],0)+1,1)</f>
        <v>25</v>
      </c>
      <c r="J70" cm="1">
        <f t="array" ref="J70">INDEX(Table_0__39[#All],MATCH(Table77[[#This Row],[Team]],Table_0__39[Team],0)+1,1)</f>
        <v>16</v>
      </c>
      <c r="K70" cm="1">
        <f t="array" ref="K70">INDEX(Table_0__40[#All],MATCH(Table77[[#This Row],[Team]],Table_0__40[Team],0)+1,1)</f>
        <v>15</v>
      </c>
      <c r="L70" cm="1">
        <f t="array" ref="L70">INDEX(Table_0__41[#All],MATCH(Table77[[#This Row],[Team]],Table_0__41[Team],0)+1,1)</f>
        <v>7</v>
      </c>
      <c r="M70" cm="1">
        <f t="array" ref="M70">INDEX(Table_0__42[#All],MATCH(Table77[[#This Row],[Team]],Table_0__42[Team],0)+1,1)</f>
        <v>12</v>
      </c>
      <c r="N70" cm="1">
        <f t="array" ref="N70">INDEX(Table_0__43[#All],MATCH(Table77[[#This Row],[Team]],Table_0__43[Team],0)+1,1)</f>
        <v>9</v>
      </c>
      <c r="O70" cm="1">
        <f t="array" ref="O70">INDEX(Table_0__44[#All],MATCH(Table77[[#This Row],[Team]],Table_0__44[Team],0)+1,1)</f>
        <v>14</v>
      </c>
      <c r="P70" cm="1">
        <f t="array" ref="P70">INDEX(Table_0__45[#All],MATCH(Table77[[#This Row],[Team]],Table_0__45[Team],0)+1,1)</f>
        <v>10</v>
      </c>
      <c r="Q70">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15.825403774517774</v>
      </c>
      <c r="V70" s="45" t="s">
        <v>368</v>
      </c>
      <c r="W70">
        <v>3</v>
      </c>
      <c r="X70">
        <v>0.74193548387096775</v>
      </c>
      <c r="Y70">
        <v>0.70967741935483875</v>
      </c>
      <c r="Z70">
        <v>0.64516129032258063</v>
      </c>
      <c r="AA70">
        <v>0.70967741935483875</v>
      </c>
      <c r="AB70">
        <v>0.61290322580645162</v>
      </c>
      <c r="AC70">
        <v>0.77419354838709675</v>
      </c>
      <c r="AD70">
        <v>0.77419354838709675</v>
      </c>
      <c r="AE70">
        <v>0.4838709677419355</v>
      </c>
      <c r="AF70">
        <v>0.45161290322580644</v>
      </c>
      <c r="AG70">
        <v>0.19354838709677419</v>
      </c>
      <c r="AH70">
        <v>0.35483870967741937</v>
      </c>
      <c r="AI70">
        <v>0.25806451612903225</v>
      </c>
      <c r="AJ70">
        <v>0.41935483870967744</v>
      </c>
      <c r="AK70">
        <v>0.29032258064516131</v>
      </c>
      <c r="AL70">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0.47823875138620953</v>
      </c>
      <c r="AN70" s="119">
        <v>24</v>
      </c>
      <c r="AO70" s="119">
        <v>23</v>
      </c>
      <c r="AP70" s="119">
        <v>21</v>
      </c>
      <c r="AQ70" s="119">
        <v>23</v>
      </c>
      <c r="AR70" s="119">
        <v>20</v>
      </c>
      <c r="AS70" s="119">
        <v>25</v>
      </c>
      <c r="AT70" s="119">
        <v>25</v>
      </c>
      <c r="AU70" s="119">
        <v>16</v>
      </c>
      <c r="AV70" s="119">
        <v>15</v>
      </c>
      <c r="AW70" s="119">
        <v>7</v>
      </c>
      <c r="AX70" s="119">
        <v>12</v>
      </c>
      <c r="AY70" s="119">
        <v>9</v>
      </c>
      <c r="AZ70" s="119">
        <v>14</v>
      </c>
      <c r="BA70" s="119">
        <v>10</v>
      </c>
    </row>
    <row r="71" spans="1:53" x14ac:dyDescent="0.25">
      <c r="A71" s="45" t="s">
        <v>380</v>
      </c>
      <c r="B71">
        <v>9</v>
      </c>
      <c r="C71" cm="1">
        <f t="array" ref="C71">INDEX(Table_0__33[#All],MATCH(Table77[[#This Row],[Team]],Table_0__33[Team],0)+1,1)</f>
        <v>7</v>
      </c>
      <c r="D71" cm="1">
        <f t="array" ref="D71">INDEX(Table_0__34[#All],MATCH(Table77[[#This Row],[Team]],Table_0__34[Team],0)+1,1)</f>
        <v>8</v>
      </c>
      <c r="E71" cm="1">
        <f t="array" ref="E71">INDEX(Table_0__35[#All],MATCH(Table77[[#This Row],[Team]],Table_0__35[Team],0)+1,1)</f>
        <v>5</v>
      </c>
      <c r="F71" cm="1">
        <f t="array" ref="F71">INDEX(Table76[#All],MATCH(Table77[[#This Row],[Team]],Table76[Team],0)+1,1)</f>
        <v>5</v>
      </c>
      <c r="G71" cm="1">
        <f t="array" ref="G71">INDEX(Table_0__36[#All],MATCH(Table77[[#This Row],[Team]],Table_0__36[Team],0)+1,1)</f>
        <v>3</v>
      </c>
      <c r="H71" cm="1">
        <f t="array" ref="H71">INDEX(Table_0__37[#All],MATCH(Table77[[#This Row],[Team]],Table_0__37[Team],0)+1,1)</f>
        <v>28</v>
      </c>
      <c r="I71" cm="1">
        <f t="array" ref="I71">INDEX(Table_0__38[#All],MATCH(Table77[[#This Row],[Team]],Table_0__38[Team],0)+1,1)</f>
        <v>9</v>
      </c>
      <c r="J71" cm="1">
        <f t="array" ref="J71">INDEX(Table_0__39[#All],MATCH(Table77[[#This Row],[Team]],Table_0__39[Team],0)+1,1)</f>
        <v>14</v>
      </c>
      <c r="K71" cm="1">
        <f t="array" ref="K71">INDEX(Table_0__40[#All],MATCH(Table77[[#This Row],[Team]],Table_0__40[Team],0)+1,1)</f>
        <v>4</v>
      </c>
      <c r="L71" cm="1">
        <f t="array" ref="L71">INDEX(Table_0__41[#All],MATCH(Table77[[#This Row],[Team]],Table_0__41[Team],0)+1,1)</f>
        <v>4</v>
      </c>
      <c r="M71" cm="1">
        <f t="array" ref="M71">INDEX(Table_0__42[#All],MATCH(Table77[[#This Row],[Team]],Table_0__42[Team],0)+1,1)</f>
        <v>26</v>
      </c>
      <c r="N71" cm="1">
        <f t="array" ref="N71">INDEX(Table_0__43[#All],MATCH(Table77[[#This Row],[Team]],Table_0__43[Team],0)+1,1)</f>
        <v>29</v>
      </c>
      <c r="O71" cm="1">
        <f t="array" ref="O71">INDEX(Table_0__44[#All],MATCH(Table77[[#This Row],[Team]],Table_0__44[Team],0)+1,1)</f>
        <v>30</v>
      </c>
      <c r="P71" cm="1">
        <f t="array" ref="P71">INDEX(Table_0__45[#All],MATCH(Table77[[#This Row],[Team]],Table_0__45[Team],0)+1,1)</f>
        <v>31</v>
      </c>
      <c r="Q71">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15.928514678325397</v>
      </c>
      <c r="V71" s="45" t="s">
        <v>380</v>
      </c>
      <c r="W71">
        <v>9</v>
      </c>
      <c r="X71">
        <v>0.19354838709677419</v>
      </c>
      <c r="Y71">
        <v>0.22580645161290322</v>
      </c>
      <c r="Z71">
        <v>0.12903225806451613</v>
      </c>
      <c r="AA71">
        <v>0.12903225806451613</v>
      </c>
      <c r="AB71">
        <v>6.4516129032258063E-2</v>
      </c>
      <c r="AC71">
        <v>0.87096774193548387</v>
      </c>
      <c r="AD71">
        <v>0.25806451612903225</v>
      </c>
      <c r="AE71">
        <v>0.41935483870967744</v>
      </c>
      <c r="AF71">
        <v>9.6774193548387094E-2</v>
      </c>
      <c r="AG71">
        <v>9.6774193548387094E-2</v>
      </c>
      <c r="AH71">
        <v>0.80645161290322576</v>
      </c>
      <c r="AI71">
        <v>0.90322580645161288</v>
      </c>
      <c r="AJ71">
        <v>0.93548387096774188</v>
      </c>
      <c r="AK71">
        <v>0.967741935483871</v>
      </c>
      <c r="AL71">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0.48156490957355225</v>
      </c>
      <c r="AN71" s="119">
        <v>7</v>
      </c>
      <c r="AO71" s="119">
        <v>8</v>
      </c>
      <c r="AP71" s="119">
        <v>5</v>
      </c>
      <c r="AQ71" s="119">
        <v>5</v>
      </c>
      <c r="AR71" s="119">
        <v>3</v>
      </c>
      <c r="AS71" s="119">
        <v>28</v>
      </c>
      <c r="AT71" s="119">
        <v>9</v>
      </c>
      <c r="AU71" s="119">
        <v>14</v>
      </c>
      <c r="AV71" s="119">
        <v>4</v>
      </c>
      <c r="AW71" s="119">
        <v>4</v>
      </c>
      <c r="AX71" s="119">
        <v>26</v>
      </c>
      <c r="AY71" s="119">
        <v>29</v>
      </c>
      <c r="AZ71" s="119">
        <v>30</v>
      </c>
      <c r="BA71" s="119">
        <v>31</v>
      </c>
    </row>
    <row r="72" spans="1:53" x14ac:dyDescent="0.25">
      <c r="A72" s="45" t="s">
        <v>361</v>
      </c>
      <c r="B72">
        <v>9</v>
      </c>
      <c r="C72" cm="1">
        <f t="array" ref="C72">INDEX(Table_0__33[#All],MATCH(Table77[[#This Row],[Team]],Table_0__33[Team],0)+1,1)</f>
        <v>12</v>
      </c>
      <c r="D72" cm="1">
        <f t="array" ref="D72">INDEX(Table_0__34[#All],MATCH(Table77[[#This Row],[Team]],Table_0__34[Team],0)+1,1)</f>
        <v>15</v>
      </c>
      <c r="E72" cm="1">
        <f t="array" ref="E72">INDEX(Table_0__35[#All],MATCH(Table77[[#This Row],[Team]],Table_0__35[Team],0)+1,1)</f>
        <v>18</v>
      </c>
      <c r="F72" cm="1">
        <f t="array" ref="F72">INDEX(Table76[#All],MATCH(Table77[[#This Row],[Team]],Table76[Team],0)+1,1)</f>
        <v>19</v>
      </c>
      <c r="G72" cm="1">
        <f t="array" ref="G72">INDEX(Table_0__36[#All],MATCH(Table77[[#This Row],[Team]],Table_0__36[Team],0)+1,1)</f>
        <v>17</v>
      </c>
      <c r="H72" cm="1">
        <f t="array" ref="H72">INDEX(Table_0__37[#All],MATCH(Table77[[#This Row],[Team]],Table_0__37[Team],0)+1,1)</f>
        <v>2</v>
      </c>
      <c r="I72" cm="1">
        <f t="array" ref="I72">INDEX(Table_0__38[#All],MATCH(Table77[[#This Row],[Team]],Table_0__38[Team],0)+1,1)</f>
        <v>14</v>
      </c>
      <c r="J72" cm="1">
        <f t="array" ref="J72">INDEX(Table_0__39[#All],MATCH(Table77[[#This Row],[Team]],Table_0__39[Team],0)+1,1)</f>
        <v>13</v>
      </c>
      <c r="K72" cm="1">
        <f t="array" ref="K72">INDEX(Table_0__40[#All],MATCH(Table77[[#This Row],[Team]],Table_0__40[Team],0)+1,1)</f>
        <v>21</v>
      </c>
      <c r="L72" cm="1">
        <f t="array" ref="L72">INDEX(Table_0__41[#All],MATCH(Table77[[#This Row],[Team]],Table_0__41[Team],0)+1,1)</f>
        <v>27</v>
      </c>
      <c r="M72" cm="1">
        <f t="array" ref="M72">INDEX(Table_0__42[#All],MATCH(Table77[[#This Row],[Team]],Table_0__42[Team],0)+1,1)</f>
        <v>9</v>
      </c>
      <c r="N72" cm="1">
        <f t="array" ref="N72">INDEX(Table_0__43[#All],MATCH(Table77[[#This Row],[Team]],Table_0__43[Team],0)+1,1)</f>
        <v>18</v>
      </c>
      <c r="O72" cm="1">
        <f t="array" ref="O72">INDEX(Table_0__44[#All],MATCH(Table77[[#This Row],[Team]],Table_0__44[Team],0)+1,1)</f>
        <v>20</v>
      </c>
      <c r="P72" cm="1">
        <f t="array" ref="P72">INDEX(Table_0__45[#All],MATCH(Table77[[#This Row],[Team]],Table_0__45[Team],0)+1,1)</f>
        <v>20</v>
      </c>
      <c r="Q72">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16.626542061863784</v>
      </c>
      <c r="V72" s="45" t="s">
        <v>361</v>
      </c>
      <c r="W72">
        <v>9</v>
      </c>
      <c r="X72">
        <v>0.35483870967741937</v>
      </c>
      <c r="Y72">
        <v>0.45161290322580644</v>
      </c>
      <c r="Z72">
        <v>0.54838709677419351</v>
      </c>
      <c r="AA72">
        <v>0.58064516129032262</v>
      </c>
      <c r="AB72">
        <v>0.5161290322580645</v>
      </c>
      <c r="AC72">
        <v>3.2258064516129031E-2</v>
      </c>
      <c r="AD72">
        <v>0.41935483870967744</v>
      </c>
      <c r="AE72">
        <v>0.38709677419354838</v>
      </c>
      <c r="AF72">
        <v>0.64516129032258063</v>
      </c>
      <c r="AG72">
        <v>0.83870967741935487</v>
      </c>
      <c r="AH72">
        <v>0.25806451612903225</v>
      </c>
      <c r="AI72">
        <v>0.54838709677419351</v>
      </c>
      <c r="AJ72">
        <v>0.61290322580645162</v>
      </c>
      <c r="AK72">
        <v>0.61290322580645162</v>
      </c>
      <c r="AL72">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0.50408192194575807</v>
      </c>
      <c r="AN72" s="119">
        <v>12</v>
      </c>
      <c r="AO72" s="119">
        <v>15</v>
      </c>
      <c r="AP72" s="119">
        <v>18</v>
      </c>
      <c r="AQ72" s="119">
        <v>19</v>
      </c>
      <c r="AR72" s="119">
        <v>17</v>
      </c>
      <c r="AS72" s="119">
        <v>2</v>
      </c>
      <c r="AT72" s="119">
        <v>14</v>
      </c>
      <c r="AU72" s="119">
        <v>13</v>
      </c>
      <c r="AV72" s="119">
        <v>21</v>
      </c>
      <c r="AW72" s="119">
        <v>27</v>
      </c>
      <c r="AX72" s="119">
        <v>9</v>
      </c>
      <c r="AY72" s="119">
        <v>18</v>
      </c>
      <c r="AZ72" s="119">
        <v>20</v>
      </c>
      <c r="BA72" s="119">
        <v>20</v>
      </c>
    </row>
    <row r="73" spans="1:53" x14ac:dyDescent="0.25">
      <c r="A73" s="117" t="s">
        <v>370</v>
      </c>
      <c r="B73">
        <v>10</v>
      </c>
      <c r="C73" cm="1">
        <f t="array" ref="C73">INDEX(Table_0__33[#All],MATCH(Table77[[#This Row],[Team]],Table_0__33[Team],0)+1,1)</f>
        <v>8</v>
      </c>
      <c r="D73" cm="1">
        <f t="array" ref="D73">INDEX(Table_0__34[#All],MATCH(Table77[[#This Row],[Team]],Table_0__34[Team],0)+1,1)</f>
        <v>7</v>
      </c>
      <c r="E73" cm="1">
        <f t="array" ref="E73">INDEX(Table_0__35[#All],MATCH(Table77[[#This Row],[Team]],Table_0__35[Team],0)+1,1)</f>
        <v>7</v>
      </c>
      <c r="F73" cm="1">
        <f t="array" ref="F73">INDEX(Table76[#All],MATCH(Table77[[#This Row],[Team]],Table76[Team],0)+1,1)</f>
        <v>6</v>
      </c>
      <c r="G73" cm="1">
        <f t="array" ref="G73">INDEX(Table_0__36[#All],MATCH(Table77[[#This Row],[Team]],Table_0__36[Team],0)+1,1)</f>
        <v>4</v>
      </c>
      <c r="H73" cm="1">
        <f t="array" ref="H73">INDEX(Table_0__37[#All],MATCH(Table77[[#This Row],[Team]],Table_0__37[Team],0)+1,1)</f>
        <v>27</v>
      </c>
      <c r="I73" cm="1">
        <f t="array" ref="I73">INDEX(Table_0__38[#All],MATCH(Table77[[#This Row],[Team]],Table_0__38[Team],0)+1,1)</f>
        <v>16</v>
      </c>
      <c r="J73" cm="1">
        <f t="array" ref="J73">INDEX(Table_0__39[#All],MATCH(Table77[[#This Row],[Team]],Table_0__39[Team],0)+1,1)</f>
        <v>18</v>
      </c>
      <c r="K73" cm="1">
        <f t="array" ref="K73">INDEX(Table_0__40[#All],MATCH(Table77[[#This Row],[Team]],Table_0__40[Team],0)+1,1)</f>
        <v>9</v>
      </c>
      <c r="L73" cm="1">
        <f t="array" ref="L73">INDEX(Table_0__41[#All],MATCH(Table77[[#This Row],[Team]],Table_0__41[Team],0)+1,1)</f>
        <v>12</v>
      </c>
      <c r="M73" cm="1">
        <f t="array" ref="M73">INDEX(Table_0__42[#All],MATCH(Table77[[#This Row],[Team]],Table_0__42[Team],0)+1,1)</f>
        <v>25</v>
      </c>
      <c r="N73" cm="1">
        <f t="array" ref="N73">INDEX(Table_0__43[#All],MATCH(Table77[[#This Row],[Team]],Table_0__43[Team],0)+1,1)</f>
        <v>28</v>
      </c>
      <c r="O73" cm="1">
        <f t="array" ref="O73">INDEX(Table_0__44[#All],MATCH(Table77[[#This Row],[Team]],Table_0__44[Team],0)+1,1)</f>
        <v>29</v>
      </c>
      <c r="P73" cm="1">
        <f t="array" ref="P73">INDEX(Table_0__45[#All],MATCH(Table77[[#This Row],[Team]],Table_0__45[Team],0)+1,1)</f>
        <v>27</v>
      </c>
      <c r="Q73">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16.816903794291008</v>
      </c>
      <c r="V73" s="117" t="s">
        <v>370</v>
      </c>
      <c r="W73">
        <v>10</v>
      </c>
      <c r="X73">
        <v>0.22580645161290322</v>
      </c>
      <c r="Y73">
        <v>0.19354838709677419</v>
      </c>
      <c r="Z73">
        <v>0.19354838709677419</v>
      </c>
      <c r="AA73">
        <v>0.16129032258064516</v>
      </c>
      <c r="AB73">
        <v>9.6774193548387094E-2</v>
      </c>
      <c r="AC73">
        <v>0.83870967741935487</v>
      </c>
      <c r="AD73">
        <v>0.4838709677419355</v>
      </c>
      <c r="AE73">
        <v>0.54838709677419351</v>
      </c>
      <c r="AF73">
        <v>0.25806451612903225</v>
      </c>
      <c r="AG73">
        <v>0.35483870967741937</v>
      </c>
      <c r="AH73">
        <v>0.77419354838709675</v>
      </c>
      <c r="AI73">
        <v>0.87096774193548387</v>
      </c>
      <c r="AJ73">
        <v>0.90322580645161288</v>
      </c>
      <c r="AK73">
        <v>0.83870967741935487</v>
      </c>
      <c r="AL73">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0.51022262299179777</v>
      </c>
      <c r="AN73" s="119">
        <v>8</v>
      </c>
      <c r="AO73" s="119">
        <v>7</v>
      </c>
      <c r="AP73" s="119">
        <v>7</v>
      </c>
      <c r="AQ73" s="119">
        <v>6</v>
      </c>
      <c r="AR73" s="119">
        <v>4</v>
      </c>
      <c r="AS73" s="119">
        <v>27</v>
      </c>
      <c r="AT73" s="119">
        <v>16</v>
      </c>
      <c r="AU73" s="119">
        <v>18</v>
      </c>
      <c r="AV73" s="119">
        <v>9</v>
      </c>
      <c r="AW73" s="119">
        <v>12</v>
      </c>
      <c r="AX73" s="119">
        <v>25</v>
      </c>
      <c r="AY73" s="119">
        <v>28</v>
      </c>
      <c r="AZ73" s="119">
        <v>29</v>
      </c>
      <c r="BA73" s="119">
        <v>27</v>
      </c>
    </row>
    <row r="74" spans="1:53" x14ac:dyDescent="0.25">
      <c r="A74" s="45" t="s">
        <v>388</v>
      </c>
      <c r="B74">
        <v>5</v>
      </c>
      <c r="C74" cm="1">
        <f t="array" ref="C74">INDEX(Table_0__33[#All],MATCH(Table77[[#This Row],[Team]],Table_0__33[Team],0)+1,1)</f>
        <v>32</v>
      </c>
      <c r="D74" cm="1">
        <f t="array" ref="D74">INDEX(Table_0__34[#All],MATCH(Table77[[#This Row],[Team]],Table_0__34[Team],0)+1,1)</f>
        <v>22</v>
      </c>
      <c r="E74" cm="1">
        <f t="array" ref="E74">INDEX(Table_0__35[#All],MATCH(Table77[[#This Row],[Team]],Table_0__35[Team],0)+1,1)</f>
        <v>27</v>
      </c>
      <c r="F74" cm="1">
        <f t="array" ref="F74">INDEX(Table76[#All],MATCH(Table77[[#This Row],[Team]],Table76[Team],0)+1,1)</f>
        <v>32</v>
      </c>
      <c r="G74" cm="1">
        <f t="array" ref="G74">INDEX(Table_0__36[#All],MATCH(Table77[[#This Row],[Team]],Table_0__36[Team],0)+1,1)</f>
        <v>29</v>
      </c>
      <c r="H74" cm="1">
        <f t="array" ref="H74">INDEX(Table_0__37[#All],MATCH(Table77[[#This Row],[Team]],Table_0__37[Team],0)+1,1)</f>
        <v>29</v>
      </c>
      <c r="I74" cm="1">
        <f t="array" ref="I74">INDEX(Table_0__38[#All],MATCH(Table77[[#This Row],[Team]],Table_0__38[Team],0)+1,1)</f>
        <v>22</v>
      </c>
      <c r="J74" cm="1">
        <f t="array" ref="J74">INDEX(Table_0__39[#All],MATCH(Table77[[#This Row],[Team]],Table_0__39[Team],0)+1,1)</f>
        <v>27</v>
      </c>
      <c r="K74" cm="1">
        <f t="array" ref="K74">INDEX(Table_0__40[#All],MATCH(Table77[[#This Row],[Team]],Table_0__40[Team],0)+1,1)</f>
        <v>24</v>
      </c>
      <c r="L74" cm="1">
        <f t="array" ref="L74">INDEX(Table_0__41[#All],MATCH(Table77[[#This Row],[Team]],Table_0__41[Team],0)+1,1)</f>
        <v>21</v>
      </c>
      <c r="M74" cm="1">
        <f t="array" ref="M74">INDEX(Table_0__42[#All],MATCH(Table77[[#This Row],[Team]],Table_0__42[Team],0)+1,1)</f>
        <v>10</v>
      </c>
      <c r="N74" cm="1">
        <f t="array" ref="N74">INDEX(Table_0__43[#All],MATCH(Table77[[#This Row],[Team]],Table_0__43[Team],0)+1,1)</f>
        <v>4</v>
      </c>
      <c r="O74" cm="1">
        <f t="array" ref="O74">INDEX(Table_0__44[#All],MATCH(Table77[[#This Row],[Team]],Table_0__44[Team],0)+1,1)</f>
        <v>2</v>
      </c>
      <c r="P74" cm="1">
        <f t="array" ref="P74">INDEX(Table_0__45[#All],MATCH(Table77[[#This Row],[Team]],Table_0__45[Team],0)+1,1)</f>
        <v>2</v>
      </c>
      <c r="Q74">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17.861886909109597</v>
      </c>
      <c r="V74" s="45" t="s">
        <v>388</v>
      </c>
      <c r="W74">
        <v>5</v>
      </c>
      <c r="X74">
        <v>1</v>
      </c>
      <c r="Y74">
        <v>0.67741935483870963</v>
      </c>
      <c r="Z74">
        <v>0.83870967741935487</v>
      </c>
      <c r="AA74">
        <v>1</v>
      </c>
      <c r="AB74">
        <v>0.90322580645161288</v>
      </c>
      <c r="AC74">
        <v>0.90322580645161288</v>
      </c>
      <c r="AD74">
        <v>0.67741935483870963</v>
      </c>
      <c r="AE74">
        <v>0.83870967741935487</v>
      </c>
      <c r="AF74">
        <v>0.74193548387096775</v>
      </c>
      <c r="AG74">
        <v>0.64516129032258063</v>
      </c>
      <c r="AH74">
        <v>0.29032258064516131</v>
      </c>
      <c r="AI74">
        <v>9.6774193548387094E-2</v>
      </c>
      <c r="AJ74">
        <v>3.2258064516129031E-2</v>
      </c>
      <c r="AK74">
        <v>3.2258064516129031E-2</v>
      </c>
      <c r="AL74">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0.54393175572788111</v>
      </c>
      <c r="AN74" s="119">
        <v>32</v>
      </c>
      <c r="AO74" s="119">
        <v>22</v>
      </c>
      <c r="AP74" s="119">
        <v>27</v>
      </c>
      <c r="AQ74" s="119">
        <v>32</v>
      </c>
      <c r="AR74" s="119">
        <v>29</v>
      </c>
      <c r="AS74" s="119">
        <v>29</v>
      </c>
      <c r="AT74" s="119">
        <v>22</v>
      </c>
      <c r="AU74" s="119">
        <v>27</v>
      </c>
      <c r="AV74" s="119">
        <v>24</v>
      </c>
      <c r="AW74" s="119">
        <v>21</v>
      </c>
      <c r="AX74" s="119">
        <v>10</v>
      </c>
      <c r="AY74" s="119">
        <v>4</v>
      </c>
      <c r="AZ74" s="119">
        <v>2</v>
      </c>
      <c r="BA74" s="119">
        <v>2</v>
      </c>
    </row>
    <row r="75" spans="1:53" x14ac:dyDescent="0.25">
      <c r="A75" s="45" t="s">
        <v>371</v>
      </c>
      <c r="B75">
        <v>5</v>
      </c>
      <c r="C75" cm="1">
        <f t="array" ref="C75">INDEX(Table_0__33[#All],MATCH(Table77[[#This Row],[Team]],Table_0__33[Team],0)+1,1)</f>
        <v>29</v>
      </c>
      <c r="D75" cm="1">
        <f t="array" ref="D75">INDEX(Table_0__34[#All],MATCH(Table77[[#This Row],[Team]],Table_0__34[Team],0)+1,1)</f>
        <v>21</v>
      </c>
      <c r="E75" cm="1">
        <f t="array" ref="E75">INDEX(Table_0__35[#All],MATCH(Table77[[#This Row],[Team]],Table_0__35[Team],0)+1,1)</f>
        <v>23</v>
      </c>
      <c r="F75" cm="1">
        <f t="array" ref="F75">INDEX(Table76[#All],MATCH(Table77[[#This Row],[Team]],Table76[Team],0)+1,1)</f>
        <v>30</v>
      </c>
      <c r="G75" cm="1">
        <f t="array" ref="G75">INDEX(Table_0__36[#All],MATCH(Table77[[#This Row],[Team]],Table_0__36[Team],0)+1,1)</f>
        <v>30</v>
      </c>
      <c r="H75" cm="1">
        <f t="array" ref="H75">INDEX(Table_0__37[#All],MATCH(Table77[[#This Row],[Team]],Table_0__37[Team],0)+1,1)</f>
        <v>23</v>
      </c>
      <c r="I75" cm="1">
        <f t="array" ref="I75">INDEX(Table_0__38[#All],MATCH(Table77[[#This Row],[Team]],Table_0__38[Team],0)+1,1)</f>
        <v>20</v>
      </c>
      <c r="J75" cm="1">
        <f t="array" ref="J75">INDEX(Table_0__39[#All],MATCH(Table77[[#This Row],[Team]],Table_0__39[Team],0)+1,1)</f>
        <v>19</v>
      </c>
      <c r="K75" cm="1">
        <f t="array" ref="K75">INDEX(Table_0__40[#All],MATCH(Table77[[#This Row],[Team]],Table_0__40[Team],0)+1,1)</f>
        <v>31</v>
      </c>
      <c r="L75" cm="1">
        <f t="array" ref="L75">INDEX(Table_0__41[#All],MATCH(Table77[[#This Row],[Team]],Table_0__41[Team],0)+1,1)</f>
        <v>29</v>
      </c>
      <c r="M75" cm="1">
        <f t="array" ref="M75">INDEX(Table_0__42[#All],MATCH(Table77[[#This Row],[Team]],Table_0__42[Team],0)+1,1)</f>
        <v>3</v>
      </c>
      <c r="N75" cm="1">
        <f t="array" ref="N75">INDEX(Table_0__43[#All],MATCH(Table77[[#This Row],[Team]],Table_0__43[Team],0)+1,1)</f>
        <v>2</v>
      </c>
      <c r="O75" cm="1">
        <f t="array" ref="O75">INDEX(Table_0__44[#All],MATCH(Table77[[#This Row],[Team]],Table_0__44[Team],0)+1,1)</f>
        <v>4</v>
      </c>
      <c r="P75" cm="1">
        <f t="array" ref="P75">INDEX(Table_0__45[#All],MATCH(Table77[[#This Row],[Team]],Table_0__45[Team],0)+1,1)</f>
        <v>19</v>
      </c>
      <c r="Q75">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18.668067536804074</v>
      </c>
      <c r="V75" s="45" t="s">
        <v>371</v>
      </c>
      <c r="W75">
        <v>5</v>
      </c>
      <c r="X75">
        <v>0.90322580645161288</v>
      </c>
      <c r="Y75">
        <v>0.64516129032258063</v>
      </c>
      <c r="Z75">
        <v>0.70967741935483875</v>
      </c>
      <c r="AA75">
        <v>0.93548387096774188</v>
      </c>
      <c r="AB75">
        <v>0.93548387096774188</v>
      </c>
      <c r="AC75">
        <v>0.70967741935483875</v>
      </c>
      <c r="AD75">
        <v>0.61290322580645162</v>
      </c>
      <c r="AE75">
        <v>0.58064516129032262</v>
      </c>
      <c r="AF75">
        <v>0.967741935483871</v>
      </c>
      <c r="AG75">
        <v>0.90322580645161288</v>
      </c>
      <c r="AH75">
        <v>6.4516129032258063E-2</v>
      </c>
      <c r="AI75">
        <v>3.2258064516129031E-2</v>
      </c>
      <c r="AJ75">
        <v>9.6774193548387094E-2</v>
      </c>
      <c r="AK75">
        <v>0.58064516129032262</v>
      </c>
      <c r="AL75">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0.56993758242770298</v>
      </c>
      <c r="AN75" s="119">
        <v>29</v>
      </c>
      <c r="AO75" s="119">
        <v>21</v>
      </c>
      <c r="AP75" s="119">
        <v>23</v>
      </c>
      <c r="AQ75" s="119">
        <v>30</v>
      </c>
      <c r="AR75" s="119">
        <v>30</v>
      </c>
      <c r="AS75" s="119">
        <v>23</v>
      </c>
      <c r="AT75" s="119">
        <v>20</v>
      </c>
      <c r="AU75" s="119">
        <v>19</v>
      </c>
      <c r="AV75" s="119">
        <v>31</v>
      </c>
      <c r="AW75" s="119">
        <v>29</v>
      </c>
      <c r="AX75" s="119">
        <v>3</v>
      </c>
      <c r="AY75" s="119">
        <v>2</v>
      </c>
      <c r="AZ75" s="119">
        <v>4</v>
      </c>
      <c r="BA75" s="119">
        <v>19</v>
      </c>
    </row>
    <row r="76" spans="1:53" x14ac:dyDescent="0.25">
      <c r="A76" s="45" t="s">
        <v>382</v>
      </c>
      <c r="B76">
        <v>7</v>
      </c>
      <c r="C76" cm="1">
        <f t="array" ref="C76">INDEX(Table_0__33[#All],MATCH(Table77[[#This Row],[Team]],Table_0__33[Team],0)+1,1)</f>
        <v>27</v>
      </c>
      <c r="D76" cm="1">
        <f t="array" ref="D76">INDEX(Table_0__34[#All],MATCH(Table77[[#This Row],[Team]],Table_0__34[Team],0)+1,1)</f>
        <v>32</v>
      </c>
      <c r="E76" cm="1">
        <f t="array" ref="E76">INDEX(Table_0__35[#All],MATCH(Table77[[#This Row],[Team]],Table_0__35[Team],0)+1,1)</f>
        <v>22</v>
      </c>
      <c r="F76" cm="1">
        <f t="array" ref="F76">INDEX(Table76[#All],MATCH(Table77[[#This Row],[Team]],Table76[Team],0)+1,1)</f>
        <v>29</v>
      </c>
      <c r="G76" cm="1">
        <f t="array" ref="G76">INDEX(Table_0__36[#All],MATCH(Table77[[#This Row],[Team]],Table_0__36[Team],0)+1,1)</f>
        <v>32</v>
      </c>
      <c r="H76" cm="1">
        <f t="array" ref="H76">INDEX(Table_0__37[#All],MATCH(Table77[[#This Row],[Team]],Table_0__37[Team],0)+1,1)</f>
        <v>7</v>
      </c>
      <c r="I76" cm="1">
        <f t="array" ref="I76">INDEX(Table_0__38[#All],MATCH(Table77[[#This Row],[Team]],Table_0__38[Team],0)+1,1)</f>
        <v>15</v>
      </c>
      <c r="J76" cm="1">
        <f t="array" ref="J76">INDEX(Table_0__39[#All],MATCH(Table77[[#This Row],[Team]],Table_0__39[Team],0)+1,1)</f>
        <v>11</v>
      </c>
      <c r="K76" cm="1">
        <f t="array" ref="K76">INDEX(Table_0__40[#All],MATCH(Table77[[#This Row],[Team]],Table_0__40[Team],0)+1,1)</f>
        <v>7</v>
      </c>
      <c r="L76" cm="1">
        <f t="array" ref="L76">INDEX(Table_0__41[#All],MATCH(Table77[[#This Row],[Team]],Table_0__41[Team],0)+1,1)</f>
        <v>14</v>
      </c>
      <c r="M76" cm="1">
        <f t="array" ref="M76">INDEX(Table_0__42[#All],MATCH(Table77[[#This Row],[Team]],Table_0__42[Team],0)+1,1)</f>
        <v>14</v>
      </c>
      <c r="N76" cm="1">
        <f t="array" ref="N76">INDEX(Table_0__43[#All],MATCH(Table77[[#This Row],[Team]],Table_0__43[Team],0)+1,1)</f>
        <v>11</v>
      </c>
      <c r="O76" cm="1">
        <f t="array" ref="O76">INDEX(Table_0__44[#All],MATCH(Table77[[#This Row],[Team]],Table_0__44[Team],0)+1,1)</f>
        <v>25</v>
      </c>
      <c r="P76" cm="1">
        <f t="array" ref="P76">INDEX(Table_0__45[#All],MATCH(Table77[[#This Row],[Team]],Table_0__45[Team],0)+1,1)</f>
        <v>17</v>
      </c>
      <c r="Q76">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18.885211676583037</v>
      </c>
      <c r="V76" s="45" t="s">
        <v>382</v>
      </c>
      <c r="W76">
        <v>7</v>
      </c>
      <c r="X76">
        <v>0.83870967741935487</v>
      </c>
      <c r="Y76">
        <v>1</v>
      </c>
      <c r="Z76">
        <v>0.67741935483870963</v>
      </c>
      <c r="AA76">
        <v>0.90322580645161288</v>
      </c>
      <c r="AB76">
        <v>1</v>
      </c>
      <c r="AC76">
        <v>0.19354838709677419</v>
      </c>
      <c r="AD76">
        <v>0.45161290322580644</v>
      </c>
      <c r="AE76">
        <v>0.32258064516129031</v>
      </c>
      <c r="AF76">
        <v>0.19354838709677419</v>
      </c>
      <c r="AG76">
        <v>0.41935483870967744</v>
      </c>
      <c r="AH76">
        <v>0.41935483870967744</v>
      </c>
      <c r="AI76">
        <v>0.32258064516129031</v>
      </c>
      <c r="AJ76">
        <v>0.77419354838709675</v>
      </c>
      <c r="AK76">
        <v>0.5161290322580645</v>
      </c>
      <c r="AL76">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0.57694223209799211</v>
      </c>
      <c r="AN76" s="119">
        <v>27</v>
      </c>
      <c r="AO76" s="119">
        <v>32</v>
      </c>
      <c r="AP76" s="119">
        <v>22</v>
      </c>
      <c r="AQ76" s="119">
        <v>29</v>
      </c>
      <c r="AR76" s="119">
        <v>32</v>
      </c>
      <c r="AS76" s="119">
        <v>7</v>
      </c>
      <c r="AT76" s="119">
        <v>15</v>
      </c>
      <c r="AU76" s="119">
        <v>11</v>
      </c>
      <c r="AV76" s="119">
        <v>7</v>
      </c>
      <c r="AW76" s="119">
        <v>14</v>
      </c>
      <c r="AX76" s="119">
        <v>14</v>
      </c>
      <c r="AY76" s="119">
        <v>11</v>
      </c>
      <c r="AZ76" s="119">
        <v>25</v>
      </c>
      <c r="BA76" s="119">
        <v>17</v>
      </c>
    </row>
    <row r="77" spans="1:53" x14ac:dyDescent="0.25">
      <c r="A77" s="45" t="s">
        <v>172</v>
      </c>
      <c r="B77">
        <v>6</v>
      </c>
      <c r="C77" cm="1">
        <f t="array" ref="C77">INDEX(Table_0__33[#All],MATCH(Table77[[#This Row],[Team]],Table_0__33[Team],0)+1,1)</f>
        <v>22</v>
      </c>
      <c r="D77" cm="1">
        <f t="array" ref="D77">INDEX(Table_0__34[#All],MATCH(Table77[[#This Row],[Team]],Table_0__34[Team],0)+1,1)</f>
        <v>24</v>
      </c>
      <c r="E77" cm="1">
        <f t="array" ref="E77">INDEX(Table_0__35[#All],MATCH(Table77[[#This Row],[Team]],Table_0__35[Team],0)+1,1)</f>
        <v>17</v>
      </c>
      <c r="F77" cm="1">
        <f t="array" ref="F77">INDEX(Table76[#All],MATCH(Table77[[#This Row],[Team]],Table76[Team],0)+1,1)</f>
        <v>21</v>
      </c>
      <c r="G77" cm="1">
        <f t="array" ref="G77">INDEX(Table_0__36[#All],MATCH(Table77[[#This Row],[Team]],Table_0__36[Team],0)+1,1)</f>
        <v>22</v>
      </c>
      <c r="H77" cm="1">
        <f t="array" ref="H77">INDEX(Table_0__37[#All],MATCH(Table77[[#This Row],[Team]],Table_0__37[Team],0)+1,1)</f>
        <v>17</v>
      </c>
      <c r="I77" cm="1">
        <f t="array" ref="I77">INDEX(Table_0__38[#All],MATCH(Table77[[#This Row],[Team]],Table_0__38[Team],0)+1,1)</f>
        <v>19</v>
      </c>
      <c r="J77" cm="1">
        <f t="array" ref="J77">INDEX(Table_0__39[#All],MATCH(Table77[[#This Row],[Team]],Table_0__39[Team],0)+1,1)</f>
        <v>22</v>
      </c>
      <c r="K77" cm="1">
        <f t="array" ref="K77">INDEX(Table_0__40[#All],MATCH(Table77[[#This Row],[Team]],Table_0__40[Team],0)+1,1)</f>
        <v>16</v>
      </c>
      <c r="L77" cm="1">
        <f t="array" ref="L77">INDEX(Table_0__41[#All],MATCH(Table77[[#This Row],[Team]],Table_0__41[Team],0)+1,1)</f>
        <v>10</v>
      </c>
      <c r="M77" cm="1">
        <f t="array" ref="M77">INDEX(Table_0__42[#All],MATCH(Table77[[#This Row],[Team]],Table_0__42[Team],0)+1,1)</f>
        <v>21</v>
      </c>
      <c r="N77" cm="1">
        <f t="array" ref="N77">INDEX(Table_0__43[#All],MATCH(Table77[[#This Row],[Team]],Table_0__43[Team],0)+1,1)</f>
        <v>21</v>
      </c>
      <c r="O77" cm="1">
        <f t="array" ref="O77">INDEX(Table_0__44[#All],MATCH(Table77[[#This Row],[Team]],Table_0__44[Team],0)+1,1)</f>
        <v>18</v>
      </c>
      <c r="P77" cm="1">
        <f t="array" ref="P77">INDEX(Table_0__45[#All],MATCH(Table77[[#This Row],[Team]],Table_0__45[Team],0)+1,1)</f>
        <v>22</v>
      </c>
      <c r="Q77">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19.57445093143691</v>
      </c>
      <c r="V77" s="45" t="s">
        <v>172</v>
      </c>
      <c r="W77">
        <v>6</v>
      </c>
      <c r="X77">
        <v>0.67741935483870963</v>
      </c>
      <c r="Y77">
        <v>0.74193548387096775</v>
      </c>
      <c r="Z77">
        <v>0.5161290322580645</v>
      </c>
      <c r="AA77">
        <v>0.64516129032258063</v>
      </c>
      <c r="AB77">
        <v>0.67741935483870963</v>
      </c>
      <c r="AC77">
        <v>0.5161290322580645</v>
      </c>
      <c r="AD77">
        <v>0.58064516129032262</v>
      </c>
      <c r="AE77">
        <v>0.67741935483870963</v>
      </c>
      <c r="AF77">
        <v>0.4838709677419355</v>
      </c>
      <c r="AG77">
        <v>0.29032258064516131</v>
      </c>
      <c r="AH77">
        <v>0.64516129032258063</v>
      </c>
      <c r="AI77">
        <v>0.64516129032258063</v>
      </c>
      <c r="AJ77">
        <v>0.54838709677419351</v>
      </c>
      <c r="AK77">
        <v>0.67741935483870963</v>
      </c>
      <c r="AL77">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0.59917575644811716</v>
      </c>
      <c r="AN77" s="119">
        <v>22</v>
      </c>
      <c r="AO77" s="119">
        <v>24</v>
      </c>
      <c r="AP77" s="119">
        <v>17</v>
      </c>
      <c r="AQ77" s="119">
        <v>21</v>
      </c>
      <c r="AR77" s="119">
        <v>22</v>
      </c>
      <c r="AS77" s="119">
        <v>17</v>
      </c>
      <c r="AT77" s="119">
        <v>19</v>
      </c>
      <c r="AU77" s="119">
        <v>22</v>
      </c>
      <c r="AV77" s="119">
        <v>16</v>
      </c>
      <c r="AW77" s="119">
        <v>10</v>
      </c>
      <c r="AX77" s="119">
        <v>21</v>
      </c>
      <c r="AY77" s="119">
        <v>21</v>
      </c>
      <c r="AZ77" s="119">
        <v>18</v>
      </c>
      <c r="BA77" s="119">
        <v>22</v>
      </c>
    </row>
    <row r="78" spans="1:53" x14ac:dyDescent="0.25">
      <c r="A78" s="45" t="s">
        <v>391</v>
      </c>
      <c r="B78">
        <v>4</v>
      </c>
      <c r="C78" cm="1">
        <f t="array" ref="C78">INDEX(Table_0__33[#All],MATCH(Table77[[#This Row],[Team]],Table_0__33[Team],0)+1,1)</f>
        <v>28</v>
      </c>
      <c r="D78" cm="1">
        <f t="array" ref="D78">INDEX(Table_0__34[#All],MATCH(Table77[[#This Row],[Team]],Table_0__34[Team],0)+1,1)</f>
        <v>18</v>
      </c>
      <c r="E78" cm="1">
        <f t="array" ref="E78">INDEX(Table_0__35[#All],MATCH(Table77[[#This Row],[Team]],Table_0__35[Team],0)+1,1)</f>
        <v>20</v>
      </c>
      <c r="F78" cm="1">
        <f t="array" ref="F78">INDEX(Table76[#All],MATCH(Table77[[#This Row],[Team]],Table76[Team],0)+1,1)</f>
        <v>26</v>
      </c>
      <c r="G78" cm="1">
        <f t="array" ref="G78">INDEX(Table_0__36[#All],MATCH(Table77[[#This Row],[Team]],Table_0__36[Team],0)+1,1)</f>
        <v>26</v>
      </c>
      <c r="H78" cm="1">
        <f t="array" ref="H78">INDEX(Table_0__37[#All],MATCH(Table77[[#This Row],[Team]],Table_0__37[Team],0)+1,1)</f>
        <v>30</v>
      </c>
      <c r="I78" cm="1">
        <f t="array" ref="I78">INDEX(Table_0__38[#All],MATCH(Table77[[#This Row],[Team]],Table_0__38[Team],0)+1,1)</f>
        <v>24</v>
      </c>
      <c r="J78" cm="1">
        <f t="array" ref="J78">INDEX(Table_0__39[#All],MATCH(Table77[[#This Row],[Team]],Table_0__39[Team],0)+1,1)</f>
        <v>23</v>
      </c>
      <c r="K78" cm="1">
        <f t="array" ref="K78">INDEX(Table_0__40[#All],MATCH(Table77[[#This Row],[Team]],Table_0__40[Team],0)+1,1)</f>
        <v>25</v>
      </c>
      <c r="L78" cm="1">
        <f t="array" ref="L78">INDEX(Table_0__41[#All],MATCH(Table77[[#This Row],[Team]],Table_0__41[Team],0)+1,1)</f>
        <v>25</v>
      </c>
      <c r="M78" cm="1">
        <f t="array" ref="M78">INDEX(Table_0__42[#All],MATCH(Table77[[#This Row],[Team]],Table_0__42[Team],0)+1,1)</f>
        <v>19</v>
      </c>
      <c r="N78" cm="1">
        <f t="array" ref="N78">INDEX(Table_0__43[#All],MATCH(Table77[[#This Row],[Team]],Table_0__43[Team],0)+1,1)</f>
        <v>16</v>
      </c>
      <c r="O78" cm="1">
        <f t="array" ref="O78">INDEX(Table_0__44[#All],MATCH(Table77[[#This Row],[Team]],Table_0__44[Team],0)+1,1)</f>
        <v>3</v>
      </c>
      <c r="P78" cm="1">
        <f t="array" ref="P78">INDEX(Table_0__45[#All],MATCH(Table77[[#This Row],[Team]],Table_0__45[Team],0)+1,1)</f>
        <v>13</v>
      </c>
      <c r="Q78">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19.609324286384528</v>
      </c>
      <c r="V78" s="45" t="s">
        <v>391</v>
      </c>
      <c r="W78">
        <v>4</v>
      </c>
      <c r="X78">
        <v>0.87096774193548387</v>
      </c>
      <c r="Y78">
        <v>0.54838709677419351</v>
      </c>
      <c r="Z78">
        <v>0.61290322580645162</v>
      </c>
      <c r="AA78">
        <v>0.80645161290322576</v>
      </c>
      <c r="AB78">
        <v>0.80645161290322576</v>
      </c>
      <c r="AC78">
        <v>0.93548387096774188</v>
      </c>
      <c r="AD78">
        <v>0.74193548387096775</v>
      </c>
      <c r="AE78">
        <v>0.70967741935483875</v>
      </c>
      <c r="AF78">
        <v>0.77419354838709675</v>
      </c>
      <c r="AG78">
        <v>0.77419354838709675</v>
      </c>
      <c r="AH78">
        <v>0.58064516129032262</v>
      </c>
      <c r="AI78">
        <v>0.4838709677419355</v>
      </c>
      <c r="AJ78">
        <v>6.4516129032258063E-2</v>
      </c>
      <c r="AK78">
        <v>0.38709677419354838</v>
      </c>
      <c r="AL78">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0.60030070338191122</v>
      </c>
      <c r="AN78" s="119">
        <v>28</v>
      </c>
      <c r="AO78" s="119">
        <v>18</v>
      </c>
      <c r="AP78" s="119">
        <v>20</v>
      </c>
      <c r="AQ78" s="119">
        <v>26</v>
      </c>
      <c r="AR78" s="119">
        <v>26</v>
      </c>
      <c r="AS78" s="119">
        <v>30</v>
      </c>
      <c r="AT78" s="119">
        <v>24</v>
      </c>
      <c r="AU78" s="119">
        <v>23</v>
      </c>
      <c r="AV78" s="119">
        <v>25</v>
      </c>
      <c r="AW78" s="119">
        <v>25</v>
      </c>
      <c r="AX78" s="119">
        <v>19</v>
      </c>
      <c r="AY78" s="119">
        <v>16</v>
      </c>
      <c r="AZ78" s="119">
        <v>3</v>
      </c>
      <c r="BA78" s="119">
        <v>13</v>
      </c>
    </row>
    <row r="79" spans="1:53" x14ac:dyDescent="0.25">
      <c r="A79" s="45" t="s">
        <v>366</v>
      </c>
      <c r="B79">
        <v>6</v>
      </c>
      <c r="C79" cm="1">
        <f t="array" ref="C79">INDEX(Table_0__33[#All],MATCH(Table77[[#This Row],[Team]],Table_0__33[Team],0)+1,1)</f>
        <v>26</v>
      </c>
      <c r="D79" cm="1">
        <f t="array" ref="D79">INDEX(Table_0__34[#All],MATCH(Table77[[#This Row],[Team]],Table_0__34[Team],0)+1,1)</f>
        <v>30</v>
      </c>
      <c r="E79" cm="1">
        <f t="array" ref="E79">INDEX(Table_0__35[#All],MATCH(Table77[[#This Row],[Team]],Table_0__35[Team],0)+1,1)</f>
        <v>29</v>
      </c>
      <c r="F79" cm="1">
        <f t="array" ref="F79">INDEX(Table76[#All],MATCH(Table77[[#This Row],[Team]],Table76[Team],0)+1,1)</f>
        <v>28</v>
      </c>
      <c r="G79" cm="1">
        <f t="array" ref="G79">INDEX(Table_0__36[#All],MATCH(Table77[[#This Row],[Team]],Table_0__36[Team],0)+1,1)</f>
        <v>28</v>
      </c>
      <c r="H79" cm="1">
        <f t="array" ref="H79">INDEX(Table_0__37[#All],MATCH(Table77[[#This Row],[Team]],Table_0__37[Team],0)+1,1)</f>
        <v>11</v>
      </c>
      <c r="I79" cm="1">
        <f t="array" ref="I79">INDEX(Table_0__38[#All],MATCH(Table77[[#This Row],[Team]],Table_0__38[Team],0)+1,1)</f>
        <v>28</v>
      </c>
      <c r="J79" cm="1">
        <f t="array" ref="J79">INDEX(Table_0__39[#All],MATCH(Table77[[#This Row],[Team]],Table_0__39[Team],0)+1,1)</f>
        <v>20</v>
      </c>
      <c r="K79" cm="1">
        <f t="array" ref="K79">INDEX(Table_0__40[#All],MATCH(Table77[[#This Row],[Team]],Table_0__40[Team],0)+1,1)</f>
        <v>18</v>
      </c>
      <c r="L79" cm="1">
        <f t="array" ref="L79">INDEX(Table_0__41[#All],MATCH(Table77[[#This Row],[Team]],Table_0__41[Team],0)+1,1)</f>
        <v>18</v>
      </c>
      <c r="M79" cm="1">
        <f t="array" ref="M79">INDEX(Table_0__42[#All],MATCH(Table77[[#This Row],[Team]],Table_0__42[Team],0)+1,1)</f>
        <v>20</v>
      </c>
      <c r="N79" cm="1">
        <f t="array" ref="N79">INDEX(Table_0__43[#All],MATCH(Table77[[#This Row],[Team]],Table_0__43[Team],0)+1,1)</f>
        <v>12</v>
      </c>
      <c r="O79" cm="1">
        <f t="array" ref="O79">INDEX(Table_0__44[#All],MATCH(Table77[[#This Row],[Team]],Table_0__44[Team],0)+1,1)</f>
        <v>9</v>
      </c>
      <c r="P79" cm="1">
        <f t="array" ref="P79">INDEX(Table_0__45[#All],MATCH(Table77[[#This Row],[Team]],Table_0__45[Team],0)+1,1)</f>
        <v>15</v>
      </c>
      <c r="Q79">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19.795299290574558</v>
      </c>
      <c r="V79" s="45" t="s">
        <v>366</v>
      </c>
      <c r="W79">
        <v>6</v>
      </c>
      <c r="X79">
        <v>0.80645161290322576</v>
      </c>
      <c r="Y79">
        <v>0.93548387096774188</v>
      </c>
      <c r="Z79">
        <v>0.90322580645161288</v>
      </c>
      <c r="AA79">
        <v>0.87096774193548387</v>
      </c>
      <c r="AB79">
        <v>0.87096774193548387</v>
      </c>
      <c r="AC79">
        <v>0.32258064516129031</v>
      </c>
      <c r="AD79">
        <v>0.87096774193548387</v>
      </c>
      <c r="AE79">
        <v>0.61290322580645162</v>
      </c>
      <c r="AF79">
        <v>0.54838709677419351</v>
      </c>
      <c r="AG79">
        <v>0.54838709677419351</v>
      </c>
      <c r="AH79">
        <v>0.61290322580645162</v>
      </c>
      <c r="AI79">
        <v>0.35483870967741937</v>
      </c>
      <c r="AJ79">
        <v>0.25806451612903225</v>
      </c>
      <c r="AK79">
        <v>0.45161290322580644</v>
      </c>
      <c r="AL79">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0.60629989706546061</v>
      </c>
      <c r="AN79" s="119">
        <v>26</v>
      </c>
      <c r="AO79" s="119">
        <v>30</v>
      </c>
      <c r="AP79" s="119">
        <v>29</v>
      </c>
      <c r="AQ79" s="119">
        <v>28</v>
      </c>
      <c r="AR79" s="119">
        <v>28</v>
      </c>
      <c r="AS79" s="119">
        <v>11</v>
      </c>
      <c r="AT79" s="119">
        <v>28</v>
      </c>
      <c r="AU79" s="119">
        <v>20</v>
      </c>
      <c r="AV79" s="119">
        <v>18</v>
      </c>
      <c r="AW79" s="119">
        <v>18</v>
      </c>
      <c r="AX79" s="119">
        <v>20</v>
      </c>
      <c r="AY79" s="119">
        <v>12</v>
      </c>
      <c r="AZ79" s="119">
        <v>9</v>
      </c>
      <c r="BA79" s="119">
        <v>15</v>
      </c>
    </row>
    <row r="80" spans="1:53" x14ac:dyDescent="0.25">
      <c r="A80" s="45" t="s">
        <v>384</v>
      </c>
      <c r="B80">
        <v>5</v>
      </c>
      <c r="C80" cm="1">
        <f t="array" ref="C80">INDEX(Table_0__33[#All],MATCH(Table77[[#This Row],[Team]],Table_0__33[Team],0)+1,1)</f>
        <v>23</v>
      </c>
      <c r="D80" cm="1">
        <f t="array" ref="D80">INDEX(Table_0__34[#All],MATCH(Table77[[#This Row],[Team]],Table_0__34[Team],0)+1,1)</f>
        <v>12</v>
      </c>
      <c r="E80" cm="1">
        <f t="array" ref="E80">INDEX(Table_0__35[#All],MATCH(Table77[[#This Row],[Team]],Table_0__35[Team],0)+1,1)</f>
        <v>14</v>
      </c>
      <c r="F80" cm="1">
        <f t="array" ref="F80">INDEX(Table76[#All],MATCH(Table77[[#This Row],[Team]],Table76[Team],0)+1,1)</f>
        <v>22</v>
      </c>
      <c r="G80" cm="1">
        <f t="array" ref="G80">INDEX(Table_0__36[#All],MATCH(Table77[[#This Row],[Team]],Table_0__36[Team],0)+1,1)</f>
        <v>19</v>
      </c>
      <c r="H80" cm="1">
        <f t="array" ref="H80">INDEX(Table_0__37[#All],MATCH(Table77[[#This Row],[Team]],Table_0__37[Team],0)+1,1)</f>
        <v>31</v>
      </c>
      <c r="I80" cm="1">
        <f t="array" ref="I80">INDEX(Table_0__38[#All],MATCH(Table77[[#This Row],[Team]],Table_0__38[Team],0)+1,1)</f>
        <v>17</v>
      </c>
      <c r="J80" cm="1">
        <f t="array" ref="J80">INDEX(Table_0__39[#All],MATCH(Table77[[#This Row],[Team]],Table_0__39[Team],0)+1,1)</f>
        <v>21</v>
      </c>
      <c r="K80" cm="1">
        <f t="array" ref="K80">INDEX(Table_0__40[#All],MATCH(Table77[[#This Row],[Team]],Table_0__40[Team],0)+1,1)</f>
        <v>20</v>
      </c>
      <c r="L80" cm="1">
        <f t="array" ref="L80">INDEX(Table_0__41[#All],MATCH(Table77[[#This Row],[Team]],Table_0__41[Team],0)+1,1)</f>
        <v>26</v>
      </c>
      <c r="M80" cm="1">
        <f t="array" ref="M80">INDEX(Table_0__42[#All],MATCH(Table77[[#This Row],[Team]],Table_0__42[Team],0)+1,1)</f>
        <v>24</v>
      </c>
      <c r="N80" cm="1">
        <f t="array" ref="N80">INDEX(Table_0__43[#All],MATCH(Table77[[#This Row],[Team]],Table_0__43[Team],0)+1,1)</f>
        <v>25</v>
      </c>
      <c r="O80" cm="1">
        <f t="array" ref="O80">INDEX(Table_0__44[#All],MATCH(Table77[[#This Row],[Team]],Table_0__44[Team],0)+1,1)</f>
        <v>12</v>
      </c>
      <c r="P80" cm="1">
        <f t="array" ref="P80">INDEX(Table_0__45[#All],MATCH(Table77[[#This Row],[Team]],Table_0__45[Team],0)+1,1)</f>
        <v>26</v>
      </c>
      <c r="Q80">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20.629536938640502</v>
      </c>
      <c r="V80" s="45" t="s">
        <v>384</v>
      </c>
      <c r="W80">
        <v>5</v>
      </c>
      <c r="X80">
        <v>0.70967741935483875</v>
      </c>
      <c r="Y80">
        <v>0.35483870967741937</v>
      </c>
      <c r="Z80">
        <v>0.41935483870967744</v>
      </c>
      <c r="AA80">
        <v>0.67741935483870963</v>
      </c>
      <c r="AB80">
        <v>0.58064516129032262</v>
      </c>
      <c r="AC80">
        <v>0.967741935483871</v>
      </c>
      <c r="AD80">
        <v>0.5161290322580645</v>
      </c>
      <c r="AE80">
        <v>0.64516129032258063</v>
      </c>
      <c r="AF80">
        <v>0.61290322580645162</v>
      </c>
      <c r="AG80">
        <v>0.80645161290322576</v>
      </c>
      <c r="AH80">
        <v>0.74193548387096775</v>
      </c>
      <c r="AI80">
        <v>0.77419354838709675</v>
      </c>
      <c r="AJ80">
        <v>0.35483870967741937</v>
      </c>
      <c r="AK80">
        <v>0.80645161290322576</v>
      </c>
      <c r="AL80">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0.63321078893855542</v>
      </c>
      <c r="AN80" s="119">
        <v>23</v>
      </c>
      <c r="AO80" s="119">
        <v>12</v>
      </c>
      <c r="AP80" s="119">
        <v>14</v>
      </c>
      <c r="AQ80" s="119">
        <v>22</v>
      </c>
      <c r="AR80" s="119">
        <v>19</v>
      </c>
      <c r="AS80" s="119">
        <v>31</v>
      </c>
      <c r="AT80" s="119">
        <v>17</v>
      </c>
      <c r="AU80" s="119">
        <v>21</v>
      </c>
      <c r="AV80" s="119">
        <v>20</v>
      </c>
      <c r="AW80" s="119">
        <v>26</v>
      </c>
      <c r="AX80" s="119">
        <v>24</v>
      </c>
      <c r="AY80" s="119">
        <v>25</v>
      </c>
      <c r="AZ80" s="119">
        <v>12</v>
      </c>
      <c r="BA80" s="119">
        <v>26</v>
      </c>
    </row>
    <row r="81" spans="1:53" x14ac:dyDescent="0.25">
      <c r="A81" s="45" t="s">
        <v>383</v>
      </c>
      <c r="B81">
        <v>7</v>
      </c>
      <c r="C81" cm="1">
        <f t="array" ref="C81">INDEX(Table_0__33[#All],MATCH(Table77[[#This Row],[Team]],Table_0__33[Team],0)+1,1)</f>
        <v>25</v>
      </c>
      <c r="D81" cm="1">
        <f t="array" ref="D81">INDEX(Table_0__34[#All],MATCH(Table77[[#This Row],[Team]],Table_0__34[Team],0)+1,1)</f>
        <v>17</v>
      </c>
      <c r="E81" cm="1">
        <f t="array" ref="E81">INDEX(Table_0__35[#All],MATCH(Table77[[#This Row],[Team]],Table_0__35[Team],0)+1,1)</f>
        <v>30</v>
      </c>
      <c r="F81" cm="1">
        <f t="array" ref="F81">INDEX(Table76[#All],MATCH(Table77[[#This Row],[Team]],Table76[Team],0)+1,1)</f>
        <v>25</v>
      </c>
      <c r="G81" cm="1">
        <f t="array" ref="G81">INDEX(Table_0__36[#All],MATCH(Table77[[#This Row],[Team]],Table_0__36[Team],0)+1,1)</f>
        <v>21</v>
      </c>
      <c r="H81" cm="1">
        <f t="array" ref="H81">INDEX(Table_0__37[#All],MATCH(Table77[[#This Row],[Team]],Table_0__37[Team],0)+1,1)</f>
        <v>24</v>
      </c>
      <c r="I81" cm="1">
        <f t="array" ref="I81">INDEX(Table_0__38[#All],MATCH(Table77[[#This Row],[Team]],Table_0__38[Team],0)+1,1)</f>
        <v>32</v>
      </c>
      <c r="J81" cm="1">
        <f t="array" ref="J81">INDEX(Table_0__39[#All],MATCH(Table77[[#This Row],[Team]],Table_0__39[Team],0)+1,1)</f>
        <v>32</v>
      </c>
      <c r="K81" cm="1">
        <f t="array" ref="K81">INDEX(Table_0__40[#All],MATCH(Table77[[#This Row],[Team]],Table_0__40[Team],0)+1,1)</f>
        <v>27</v>
      </c>
      <c r="L81" cm="1">
        <f t="array" ref="L81">INDEX(Table_0__41[#All],MATCH(Table77[[#This Row],[Team]],Table_0__41[Team],0)+1,1)</f>
        <v>28</v>
      </c>
      <c r="M81" cm="1">
        <f t="array" ref="M81">INDEX(Table_0__42[#All],MATCH(Table77[[#This Row],[Team]],Table_0__42[Team],0)+1,1)</f>
        <v>29</v>
      </c>
      <c r="N81" cm="1">
        <f t="array" ref="N81">INDEX(Table_0__43[#All],MATCH(Table77[[#This Row],[Team]],Table_0__43[Team],0)+1,1)</f>
        <v>7</v>
      </c>
      <c r="O81" cm="1">
        <f t="array" ref="O81">INDEX(Table_0__44[#All],MATCH(Table77[[#This Row],[Team]],Table_0__44[Team],0)+1,1)</f>
        <v>15</v>
      </c>
      <c r="P81" cm="1">
        <f t="array" ref="P81">INDEX(Table_0__45[#All],MATCH(Table77[[#This Row],[Team]],Table_0__45[Team],0)+1,1)</f>
        <v>7</v>
      </c>
      <c r="Q81">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21.141670168458774</v>
      </c>
      <c r="V81" s="45" t="s">
        <v>383</v>
      </c>
      <c r="W81">
        <v>7</v>
      </c>
      <c r="X81">
        <v>0.77419354838709675</v>
      </c>
      <c r="Y81">
        <v>0.5161290322580645</v>
      </c>
      <c r="Z81">
        <v>0.93548387096774188</v>
      </c>
      <c r="AA81">
        <v>0.77419354838709675</v>
      </c>
      <c r="AB81">
        <v>0.64516129032258063</v>
      </c>
      <c r="AC81">
        <v>0.74193548387096775</v>
      </c>
      <c r="AD81">
        <v>1</v>
      </c>
      <c r="AE81">
        <v>1</v>
      </c>
      <c r="AF81">
        <v>0.83870967741935487</v>
      </c>
      <c r="AG81">
        <v>0.87096774193548387</v>
      </c>
      <c r="AH81">
        <v>0.90322580645161288</v>
      </c>
      <c r="AI81">
        <v>0.19354838709677419</v>
      </c>
      <c r="AJ81">
        <v>0.45161290322580644</v>
      </c>
      <c r="AK81">
        <v>0.19354838709677419</v>
      </c>
      <c r="AL81">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0.64973121570688697</v>
      </c>
      <c r="AN81" s="119">
        <v>25</v>
      </c>
      <c r="AO81" s="119">
        <v>17</v>
      </c>
      <c r="AP81" s="119">
        <v>30</v>
      </c>
      <c r="AQ81" s="119">
        <v>25</v>
      </c>
      <c r="AR81" s="119">
        <v>21</v>
      </c>
      <c r="AS81" s="119">
        <v>24</v>
      </c>
      <c r="AT81" s="119">
        <v>32</v>
      </c>
      <c r="AU81" s="119">
        <v>32</v>
      </c>
      <c r="AV81" s="119">
        <v>27</v>
      </c>
      <c r="AW81" s="119">
        <v>28</v>
      </c>
      <c r="AX81" s="119">
        <v>29</v>
      </c>
      <c r="AY81" s="119">
        <v>7</v>
      </c>
      <c r="AZ81" s="119">
        <v>15</v>
      </c>
      <c r="BA81" s="119">
        <v>7</v>
      </c>
    </row>
    <row r="82" spans="1:53" x14ac:dyDescent="0.25">
      <c r="A82" s="45" t="s">
        <v>385</v>
      </c>
      <c r="B82">
        <v>2</v>
      </c>
      <c r="C82" cm="1">
        <f t="array" ref="C82">INDEX(Table_0__33[#All],MATCH(Table77[[#This Row],[Team]],Table_0__33[Team],0)+1,1)</f>
        <v>30</v>
      </c>
      <c r="D82" cm="1">
        <f t="array" ref="D82">INDEX(Table_0__34[#All],MATCH(Table77[[#This Row],[Team]],Table_0__34[Team],0)+1,1)</f>
        <v>31</v>
      </c>
      <c r="E82" cm="1">
        <f t="array" ref="E82">INDEX(Table_0__35[#All],MATCH(Table77[[#This Row],[Team]],Table_0__35[Team],0)+1,1)</f>
        <v>32</v>
      </c>
      <c r="F82" cm="1">
        <f t="array" ref="F82">INDEX(Table76[#All],MATCH(Table77[[#This Row],[Team]],Table76[Team],0)+1,1)</f>
        <v>31</v>
      </c>
      <c r="G82" cm="1">
        <f t="array" ref="G82">INDEX(Table_0__36[#All],MATCH(Table77[[#This Row],[Team]],Table_0__36[Team],0)+1,1)</f>
        <v>31</v>
      </c>
      <c r="H82" cm="1">
        <f t="array" ref="H82">INDEX(Table_0__37[#All],MATCH(Table77[[#This Row],[Team]],Table_0__37[Team],0)+1,1)</f>
        <v>20</v>
      </c>
      <c r="I82" cm="1">
        <f t="array" ref="I82">INDEX(Table_0__38[#All],MATCH(Table77[[#This Row],[Team]],Table_0__38[Team],0)+1,1)</f>
        <v>26</v>
      </c>
      <c r="J82" cm="1">
        <f t="array" ref="J82">INDEX(Table_0__39[#All],MATCH(Table77[[#This Row],[Team]],Table_0__39[Team],0)+1,1)</f>
        <v>26</v>
      </c>
      <c r="K82" cm="1">
        <f t="array" ref="K82">INDEX(Table_0__40[#All],MATCH(Table77[[#This Row],[Team]],Table_0__40[Team],0)+1,1)</f>
        <v>28</v>
      </c>
      <c r="L82" cm="1">
        <f t="array" ref="L82">INDEX(Table_0__41[#All],MATCH(Table77[[#This Row],[Team]],Table_0__41[Team],0)+1,1)</f>
        <v>20</v>
      </c>
      <c r="M82" cm="1">
        <f t="array" ref="M82">INDEX(Table_0__42[#All],MATCH(Table77[[#This Row],[Team]],Table_0__42[Team],0)+1,1)</f>
        <v>16</v>
      </c>
      <c r="N82" cm="1">
        <f t="array" ref="N82">INDEX(Table_0__43[#All],MATCH(Table77[[#This Row],[Team]],Table_0__43[Team],0)+1,1)</f>
        <v>13</v>
      </c>
      <c r="O82" cm="1">
        <f t="array" ref="O82">INDEX(Table_0__44[#All],MATCH(Table77[[#This Row],[Team]],Table_0__44[Team],0)+1,1)</f>
        <v>5</v>
      </c>
      <c r="P82" cm="1">
        <f t="array" ref="P82">INDEX(Table_0__45[#All],MATCH(Table77[[#This Row],[Team]],Table_0__45[Team],0)+1,1)</f>
        <v>9</v>
      </c>
      <c r="Q82">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21.251882676140518</v>
      </c>
      <c r="V82" s="45" t="s">
        <v>385</v>
      </c>
      <c r="W82">
        <v>2</v>
      </c>
      <c r="X82">
        <v>0.93548387096774188</v>
      </c>
      <c r="Y82">
        <v>0.967741935483871</v>
      </c>
      <c r="Z82">
        <v>1</v>
      </c>
      <c r="AA82">
        <v>0.967741935483871</v>
      </c>
      <c r="AB82">
        <v>0.967741935483871</v>
      </c>
      <c r="AC82">
        <v>0.61290322580645162</v>
      </c>
      <c r="AD82">
        <v>0.80645161290322576</v>
      </c>
      <c r="AE82">
        <v>0.80645161290322576</v>
      </c>
      <c r="AF82">
        <v>0.87096774193548387</v>
      </c>
      <c r="AG82">
        <v>0.61290322580645162</v>
      </c>
      <c r="AH82">
        <v>0.4838709677419355</v>
      </c>
      <c r="AI82">
        <v>0.38709677419354838</v>
      </c>
      <c r="AJ82">
        <v>0.12903225806451613</v>
      </c>
      <c r="AK82">
        <v>0.25806451612903225</v>
      </c>
      <c r="AL82">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0.65328645789016904</v>
      </c>
      <c r="AN82" s="119">
        <v>30</v>
      </c>
      <c r="AO82" s="119">
        <v>31</v>
      </c>
      <c r="AP82" s="119">
        <v>32</v>
      </c>
      <c r="AQ82" s="119">
        <v>31</v>
      </c>
      <c r="AR82" s="119">
        <v>31</v>
      </c>
      <c r="AS82" s="119">
        <v>20</v>
      </c>
      <c r="AT82" s="119">
        <v>26</v>
      </c>
      <c r="AU82" s="119">
        <v>26</v>
      </c>
      <c r="AV82" s="119">
        <v>28</v>
      </c>
      <c r="AW82" s="119">
        <v>20</v>
      </c>
      <c r="AX82" s="119">
        <v>16</v>
      </c>
      <c r="AY82" s="119">
        <v>13</v>
      </c>
      <c r="AZ82" s="119">
        <v>5</v>
      </c>
      <c r="BA82" s="119">
        <v>9</v>
      </c>
    </row>
    <row r="83" spans="1:53" x14ac:dyDescent="0.25">
      <c r="A83" s="45" t="s">
        <v>389</v>
      </c>
      <c r="B83">
        <v>8</v>
      </c>
      <c r="C83" cm="1">
        <f t="array" ref="C83">INDEX(Table_0__33[#All],MATCH(Table77[[#This Row],[Team]],Table_0__33[Team],0)+1,1)</f>
        <v>19</v>
      </c>
      <c r="D83" cm="1">
        <f t="array" ref="D83">INDEX(Table_0__34[#All],MATCH(Table77[[#This Row],[Team]],Table_0__34[Team],0)+1,1)</f>
        <v>26</v>
      </c>
      <c r="E83" cm="1">
        <f t="array" ref="E83">INDEX(Table_0__35[#All],MATCH(Table77[[#This Row],[Team]],Table_0__35[Team],0)+1,1)</f>
        <v>31</v>
      </c>
      <c r="F83" cm="1">
        <f t="array" ref="F83">INDEX(Table76[#All],MATCH(Table77[[#This Row],[Team]],Table76[Team],0)+1,1)</f>
        <v>16</v>
      </c>
      <c r="G83" cm="1">
        <f t="array" ref="G83">INDEX(Table_0__36[#All],MATCH(Table77[[#This Row],[Team]],Table_0__36[Team],0)+1,1)</f>
        <v>13</v>
      </c>
      <c r="H83" cm="1">
        <f t="array" ref="H83">INDEX(Table_0__37[#All],MATCH(Table77[[#This Row],[Team]],Table_0__37[Team],0)+1,1)</f>
        <v>13</v>
      </c>
      <c r="I83" cm="1">
        <f t="array" ref="I83">INDEX(Table_0__38[#All],MATCH(Table77[[#This Row],[Team]],Table_0__38[Team],0)+1,1)</f>
        <v>29</v>
      </c>
      <c r="J83" cm="1">
        <f t="array" ref="J83">INDEX(Table_0__39[#All],MATCH(Table77[[#This Row],[Team]],Table_0__39[Team],0)+1,1)</f>
        <v>29</v>
      </c>
      <c r="K83" cm="1">
        <f t="array" ref="K83">INDEX(Table_0__40[#All],MATCH(Table77[[#This Row],[Team]],Table_0__40[Team],0)+1,1)</f>
        <v>32</v>
      </c>
      <c r="L83" cm="1">
        <f t="array" ref="L83">INDEX(Table_0__41[#All],MATCH(Table77[[#This Row],[Team]],Table_0__41[Team],0)+1,1)</f>
        <v>32</v>
      </c>
      <c r="M83" cm="1">
        <f t="array" ref="M83">INDEX(Table_0__42[#All],MATCH(Table77[[#This Row],[Team]],Table_0__42[Team],0)+1,1)</f>
        <v>22</v>
      </c>
      <c r="N83" cm="1">
        <f t="array" ref="N83">INDEX(Table_0__43[#All],MATCH(Table77[[#This Row],[Team]],Table_0__43[Team],0)+1,1)</f>
        <v>17</v>
      </c>
      <c r="O83" cm="1">
        <f t="array" ref="O83">INDEX(Table_0__44[#All],MATCH(Table77[[#This Row],[Team]],Table_0__44[Team],0)+1,1)</f>
        <v>11</v>
      </c>
      <c r="P83" cm="1">
        <f t="array" ref="P83">INDEX(Table_0__45[#All],MATCH(Table77[[#This Row],[Team]],Table_0__45[Team],0)+1,1)</f>
        <v>12</v>
      </c>
      <c r="Q83">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21.497831946702476</v>
      </c>
      <c r="V83" s="45" t="s">
        <v>389</v>
      </c>
      <c r="W83">
        <v>8</v>
      </c>
      <c r="X83">
        <v>0.58064516129032262</v>
      </c>
      <c r="Y83">
        <v>0.80645161290322576</v>
      </c>
      <c r="Z83">
        <v>0.967741935483871</v>
      </c>
      <c r="AA83">
        <v>0.4838709677419355</v>
      </c>
      <c r="AB83">
        <v>0.38709677419354838</v>
      </c>
      <c r="AC83">
        <v>0.38709677419354838</v>
      </c>
      <c r="AD83">
        <v>0.90322580645161288</v>
      </c>
      <c r="AE83">
        <v>0.90322580645161288</v>
      </c>
      <c r="AF83">
        <v>1</v>
      </c>
      <c r="AG83">
        <v>1</v>
      </c>
      <c r="AH83">
        <v>0.67741935483870963</v>
      </c>
      <c r="AI83">
        <v>0.5161290322580645</v>
      </c>
      <c r="AJ83">
        <v>0.32258064516129031</v>
      </c>
      <c r="AK83">
        <v>0.35483870967741937</v>
      </c>
      <c r="AL83">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0.66122030532765164</v>
      </c>
      <c r="AN83" s="119">
        <v>19</v>
      </c>
      <c r="AO83" s="119">
        <v>26</v>
      </c>
      <c r="AP83" s="119">
        <v>31</v>
      </c>
      <c r="AQ83" s="119">
        <v>16</v>
      </c>
      <c r="AR83" s="119">
        <v>13</v>
      </c>
      <c r="AS83" s="119">
        <v>13</v>
      </c>
      <c r="AT83" s="119">
        <v>29</v>
      </c>
      <c r="AU83" s="119">
        <v>29</v>
      </c>
      <c r="AV83" s="119">
        <v>32</v>
      </c>
      <c r="AW83" s="119">
        <v>32</v>
      </c>
      <c r="AX83" s="119">
        <v>22</v>
      </c>
      <c r="AY83" s="119">
        <v>17</v>
      </c>
      <c r="AZ83" s="119">
        <v>11</v>
      </c>
      <c r="BA83" s="119">
        <v>12</v>
      </c>
    </row>
    <row r="84" spans="1:53" x14ac:dyDescent="0.25">
      <c r="A84" s="45" t="s">
        <v>390</v>
      </c>
      <c r="B84">
        <v>7</v>
      </c>
      <c r="C84" cm="1">
        <f t="array" ref="C84">INDEX(Table_0__33[#All],MATCH(Table77[[#This Row],[Team]],Table_0__33[Team],0)+1,1)</f>
        <v>17</v>
      </c>
      <c r="D84" cm="1">
        <f t="array" ref="D84">INDEX(Table_0__34[#All],MATCH(Table77[[#This Row],[Team]],Table_0__34[Team],0)+1,1)</f>
        <v>9</v>
      </c>
      <c r="E84" cm="1">
        <f t="array" ref="E84">INDEX(Table_0__35[#All],MATCH(Table77[[#This Row],[Team]],Table_0__35[Team],0)+1,1)</f>
        <v>15</v>
      </c>
      <c r="F84" cm="1">
        <f t="array" ref="F84">INDEX(Table76[#All],MATCH(Table77[[#This Row],[Team]],Table76[Team],0)+1,1)</f>
        <v>18</v>
      </c>
      <c r="G84" cm="1">
        <f t="array" ref="G84">INDEX(Table_0__36[#All],MATCH(Table77[[#This Row],[Team]],Table_0__36[Team],0)+1,1)</f>
        <v>15</v>
      </c>
      <c r="H84" cm="1">
        <f t="array" ref="H84">INDEX(Table_0__37[#All],MATCH(Table77[[#This Row],[Team]],Table_0__37[Team],0)+1,1)</f>
        <v>14</v>
      </c>
      <c r="I84" cm="1">
        <f t="array" ref="I84">INDEX(Table_0__38[#All],MATCH(Table77[[#This Row],[Team]],Table_0__38[Team],0)+1,1)</f>
        <v>8</v>
      </c>
      <c r="J84" cm="1">
        <f t="array" ref="J84">INDEX(Table_0__39[#All],MATCH(Table77[[#This Row],[Team]],Table_0__39[Team],0)+1,1)</f>
        <v>25</v>
      </c>
      <c r="K84" cm="1">
        <f t="array" ref="K84">INDEX(Table_0__40[#All],MATCH(Table77[[#This Row],[Team]],Table_0__40[Team],0)+1,1)</f>
        <v>26</v>
      </c>
      <c r="L84" cm="1">
        <f t="array" ref="L84">INDEX(Table_0__41[#All],MATCH(Table77[[#This Row],[Team]],Table_0__41[Team],0)+1,1)</f>
        <v>22</v>
      </c>
      <c r="M84" cm="1">
        <f t="array" ref="M84">INDEX(Table_0__42[#All],MATCH(Table77[[#This Row],[Team]],Table_0__42[Team],0)+1,1)</f>
        <v>28</v>
      </c>
      <c r="N84" cm="1">
        <f t="array" ref="N84">INDEX(Table_0__43[#All],MATCH(Table77[[#This Row],[Team]],Table_0__43[Team],0)+1,1)</f>
        <v>31</v>
      </c>
      <c r="O84" cm="1">
        <f t="array" ref="O84">INDEX(Table_0__44[#All],MATCH(Table77[[#This Row],[Team]],Table_0__44[Team],0)+1,1)</f>
        <v>28</v>
      </c>
      <c r="P84" cm="1">
        <f t="array" ref="P84">INDEX(Table_0__45[#All],MATCH(Table77[[#This Row],[Team]],Table_0__45[Team],0)+1,1)</f>
        <v>30</v>
      </c>
      <c r="Q84">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22.247524760500784</v>
      </c>
      <c r="V84" s="45" t="s">
        <v>390</v>
      </c>
      <c r="W84">
        <v>7</v>
      </c>
      <c r="X84">
        <v>0.5161290322580645</v>
      </c>
      <c r="Y84">
        <v>0.25806451612903225</v>
      </c>
      <c r="Z84">
        <v>0.45161290322580644</v>
      </c>
      <c r="AA84">
        <v>0.54838709677419351</v>
      </c>
      <c r="AB84">
        <v>0.45161290322580644</v>
      </c>
      <c r="AC84">
        <v>0.41935483870967744</v>
      </c>
      <c r="AD84">
        <v>0.22580645161290322</v>
      </c>
      <c r="AE84">
        <v>0.77419354838709675</v>
      </c>
      <c r="AF84">
        <v>0.80645161290322576</v>
      </c>
      <c r="AG84">
        <v>0.67741935483870963</v>
      </c>
      <c r="AH84">
        <v>0.87096774193548387</v>
      </c>
      <c r="AI84">
        <v>0.967741935483871</v>
      </c>
      <c r="AJ84">
        <v>0.87096774193548387</v>
      </c>
      <c r="AK84">
        <v>0.93548387096774188</v>
      </c>
      <c r="AL84">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0.6854039444824358</v>
      </c>
      <c r="AN84" s="119">
        <v>17</v>
      </c>
      <c r="AO84" s="119">
        <v>9</v>
      </c>
      <c r="AP84" s="119">
        <v>15</v>
      </c>
      <c r="AQ84" s="119">
        <v>18</v>
      </c>
      <c r="AR84" s="119">
        <v>15</v>
      </c>
      <c r="AS84" s="119">
        <v>14</v>
      </c>
      <c r="AT84" s="119">
        <v>8</v>
      </c>
      <c r="AU84" s="119">
        <v>25</v>
      </c>
      <c r="AV84" s="119">
        <v>26</v>
      </c>
      <c r="AW84" s="119">
        <v>22</v>
      </c>
      <c r="AX84" s="119">
        <v>28</v>
      </c>
      <c r="AY84" s="119">
        <v>31</v>
      </c>
      <c r="AZ84" s="119">
        <v>28</v>
      </c>
      <c r="BA84" s="119">
        <v>30</v>
      </c>
    </row>
    <row r="85" spans="1:53" x14ac:dyDescent="0.25">
      <c r="A85" s="45" t="s">
        <v>387</v>
      </c>
      <c r="B85">
        <v>10</v>
      </c>
      <c r="C85" cm="1">
        <f t="array" ref="C85">INDEX(Table_0__33[#All],MATCH(Table77[[#This Row],[Team]],Table_0__33[Team],0)+1,1)</f>
        <v>10</v>
      </c>
      <c r="D85" cm="1">
        <f t="array" ref="D85">INDEX(Table_0__34[#All],MATCH(Table77[[#This Row],[Team]],Table_0__34[Team],0)+1,1)</f>
        <v>28</v>
      </c>
      <c r="E85" cm="1">
        <f t="array" ref="E85">INDEX(Table_0__35[#All],MATCH(Table77[[#This Row],[Team]],Table_0__35[Team],0)+1,1)</f>
        <v>25</v>
      </c>
      <c r="F85" cm="1">
        <f t="array" ref="F85">INDEX(Table76[#All],MATCH(Table77[[#This Row],[Team]],Table76[Team],0)+1,1)</f>
        <v>10</v>
      </c>
      <c r="G85" cm="1">
        <f t="array" ref="G85">INDEX(Table_0__36[#All],MATCH(Table77[[#This Row],[Team]],Table_0__36[Team],0)+1,1)</f>
        <v>9</v>
      </c>
      <c r="H85" cm="1">
        <f t="array" ref="H85">INDEX(Table_0__37[#All],MATCH(Table77[[#This Row],[Team]],Table_0__37[Team],0)+1,1)</f>
        <v>15</v>
      </c>
      <c r="I85" cm="1">
        <f t="array" ref="I85">INDEX(Table_0__38[#All],MATCH(Table77[[#This Row],[Team]],Table_0__38[Team],0)+1,1)</f>
        <v>23</v>
      </c>
      <c r="J85" cm="1">
        <f t="array" ref="J85">INDEX(Table_0__39[#All],MATCH(Table77[[#This Row],[Team]],Table_0__39[Team],0)+1,1)</f>
        <v>24</v>
      </c>
      <c r="K85" cm="1">
        <f t="array" ref="K85">INDEX(Table_0__40[#All],MATCH(Table77[[#This Row],[Team]],Table_0__40[Team],0)+1,1)</f>
        <v>23</v>
      </c>
      <c r="L85" cm="1">
        <f t="array" ref="L85">INDEX(Table_0__41[#All],MATCH(Table77[[#This Row],[Team]],Table_0__41[Team],0)+1,1)</f>
        <v>13</v>
      </c>
      <c r="M85" cm="1">
        <f t="array" ref="M85">INDEX(Table_0__42[#All],MATCH(Table77[[#This Row],[Team]],Table_0__42[Team],0)+1,1)</f>
        <v>27</v>
      </c>
      <c r="N85" cm="1">
        <f t="array" ref="N85">INDEX(Table_0__43[#All],MATCH(Table77[[#This Row],[Team]],Table_0__43[Team],0)+1,1)</f>
        <v>30</v>
      </c>
      <c r="O85" cm="1">
        <f t="array" ref="O85">INDEX(Table_0__44[#All],MATCH(Table77[[#This Row],[Team]],Table_0__44[Team],0)+1,1)</f>
        <v>26</v>
      </c>
      <c r="P85" cm="1">
        <f t="array" ref="P85">INDEX(Table_0__45[#All],MATCH(Table77[[#This Row],[Team]],Table_0__45[Team],0)+1,1)</f>
        <v>29</v>
      </c>
      <c r="Q85">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22.273402531336174</v>
      </c>
      <c r="V85" s="45" t="s">
        <v>387</v>
      </c>
      <c r="W85">
        <v>10</v>
      </c>
      <c r="X85">
        <v>0.29032258064516131</v>
      </c>
      <c r="Y85">
        <v>0.87096774193548387</v>
      </c>
      <c r="Z85">
        <v>0.77419354838709675</v>
      </c>
      <c r="AA85">
        <v>0.29032258064516131</v>
      </c>
      <c r="AB85">
        <v>0.25806451612903225</v>
      </c>
      <c r="AC85">
        <v>0.45161290322580644</v>
      </c>
      <c r="AD85">
        <v>0.70967741935483875</v>
      </c>
      <c r="AE85">
        <v>0.74193548387096775</v>
      </c>
      <c r="AF85">
        <v>0.70967741935483875</v>
      </c>
      <c r="AG85">
        <v>0.38709677419354838</v>
      </c>
      <c r="AH85">
        <v>0.83870967741935487</v>
      </c>
      <c r="AI85">
        <v>0.93548387096774188</v>
      </c>
      <c r="AJ85">
        <v>0.80645161290322576</v>
      </c>
      <c r="AK85">
        <v>0.90322580645161288</v>
      </c>
      <c r="AL85">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0.68623871128357739</v>
      </c>
      <c r="AN85" s="119">
        <v>10</v>
      </c>
      <c r="AO85" s="119">
        <v>28</v>
      </c>
      <c r="AP85" s="119">
        <v>25</v>
      </c>
      <c r="AQ85" s="119">
        <v>10</v>
      </c>
      <c r="AR85" s="119">
        <v>9</v>
      </c>
      <c r="AS85" s="119">
        <v>15</v>
      </c>
      <c r="AT85" s="119">
        <v>23</v>
      </c>
      <c r="AU85" s="119">
        <v>24</v>
      </c>
      <c r="AV85" s="119">
        <v>23</v>
      </c>
      <c r="AW85" s="119">
        <v>13</v>
      </c>
      <c r="AX85" s="119">
        <v>27</v>
      </c>
      <c r="AY85" s="119">
        <v>30</v>
      </c>
      <c r="AZ85" s="119">
        <v>26</v>
      </c>
      <c r="BA85" s="119">
        <v>29</v>
      </c>
    </row>
    <row r="86" spans="1:53" x14ac:dyDescent="0.25">
      <c r="A86" s="45" t="s">
        <v>365</v>
      </c>
      <c r="B86">
        <v>8</v>
      </c>
      <c r="C86" cm="1">
        <f t="array" ref="C86">INDEX(Table_0__33[#All],MATCH(Table77[[#This Row],[Team]],Table_0__33[Team],0)+1,1)</f>
        <v>18</v>
      </c>
      <c r="D86" cm="1">
        <f t="array" ref="D86">INDEX(Table_0__34[#All],MATCH(Table77[[#This Row],[Team]],Table_0__34[Team],0)+1,1)</f>
        <v>14</v>
      </c>
      <c r="E86" cm="1">
        <f t="array" ref="E86">INDEX(Table_0__35[#All],MATCH(Table77[[#This Row],[Team]],Table_0__35[Team],0)+1,1)</f>
        <v>24</v>
      </c>
      <c r="F86" cm="1">
        <f t="array" ref="F86">INDEX(Table76[#All],MATCH(Table77[[#This Row],[Team]],Table76[Team],0)+1,1)</f>
        <v>12</v>
      </c>
      <c r="G86" cm="1">
        <f t="array" ref="G86">INDEX(Table_0__36[#All],MATCH(Table77[[#This Row],[Team]],Table_0__36[Team],0)+1,1)</f>
        <v>11</v>
      </c>
      <c r="H86" cm="1">
        <f t="array" ref="H86">INDEX(Table_0__37[#All],MATCH(Table77[[#This Row],[Team]],Table_0__37[Team],0)+1,1)</f>
        <v>26</v>
      </c>
      <c r="I86" cm="1">
        <f t="array" ref="I86">INDEX(Table_0__38[#All],MATCH(Table77[[#This Row],[Team]],Table_0__38[Team],0)+1,1)</f>
        <v>30</v>
      </c>
      <c r="J86" cm="1">
        <f t="array" ref="J86">INDEX(Table_0__39[#All],MATCH(Table77[[#This Row],[Team]],Table_0__39[Team],0)+1,1)</f>
        <v>30</v>
      </c>
      <c r="K86" cm="1">
        <f t="array" ref="K86">INDEX(Table_0__40[#All],MATCH(Table77[[#This Row],[Team]],Table_0__40[Team],0)+1,1)</f>
        <v>30</v>
      </c>
      <c r="L86" cm="1">
        <f t="array" ref="L86">INDEX(Table_0__41[#All],MATCH(Table77[[#This Row],[Team]],Table_0__41[Team],0)+1,1)</f>
        <v>30</v>
      </c>
      <c r="M86" cm="1">
        <f t="array" ref="M86">INDEX(Table_0__42[#All],MATCH(Table77[[#This Row],[Team]],Table_0__42[Team],0)+1,1)</f>
        <v>32</v>
      </c>
      <c r="N86" cm="1">
        <f t="array" ref="N86">INDEX(Table_0__43[#All],MATCH(Table77[[#This Row],[Team]],Table_0__43[Team],0)+1,1)</f>
        <v>27</v>
      </c>
      <c r="O86" cm="1">
        <f t="array" ref="O86">INDEX(Table_0__44[#All],MATCH(Table77[[#This Row],[Team]],Table_0__44[Team],0)+1,1)</f>
        <v>22</v>
      </c>
      <c r="P86" cm="1">
        <f t="array" ref="P86">INDEX(Table_0__45[#All],MATCH(Table77[[#This Row],[Team]],Table_0__45[Team],0)+1,1)</f>
        <v>18</v>
      </c>
      <c r="Q86">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23.298849622545827</v>
      </c>
      <c r="V86" s="45" t="s">
        <v>365</v>
      </c>
      <c r="W86">
        <v>8</v>
      </c>
      <c r="X86">
        <v>0.54838709677419351</v>
      </c>
      <c r="Y86">
        <v>0.41935483870967744</v>
      </c>
      <c r="Z86">
        <v>0.74193548387096775</v>
      </c>
      <c r="AA86">
        <v>0.35483870967741937</v>
      </c>
      <c r="AB86">
        <v>0.32258064516129031</v>
      </c>
      <c r="AC86">
        <v>0.80645161290322576</v>
      </c>
      <c r="AD86">
        <v>0.93548387096774188</v>
      </c>
      <c r="AE86">
        <v>0.93548387096774188</v>
      </c>
      <c r="AF86">
        <v>0.93548387096774188</v>
      </c>
      <c r="AG86">
        <v>0.93548387096774188</v>
      </c>
      <c r="AH86">
        <v>1</v>
      </c>
      <c r="AI86">
        <v>0.83870967741935487</v>
      </c>
      <c r="AJ86">
        <v>0.67741935483870963</v>
      </c>
      <c r="AK86">
        <v>0.54838709677419351</v>
      </c>
      <c r="AL86">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0.71931764970969503</v>
      </c>
      <c r="AN86" s="119">
        <v>18</v>
      </c>
      <c r="AO86" s="119">
        <v>14</v>
      </c>
      <c r="AP86" s="119">
        <v>24</v>
      </c>
      <c r="AQ86" s="119">
        <v>12</v>
      </c>
      <c r="AR86" s="119">
        <v>11</v>
      </c>
      <c r="AS86" s="119">
        <v>26</v>
      </c>
      <c r="AT86" s="119">
        <v>30</v>
      </c>
      <c r="AU86" s="119">
        <v>30</v>
      </c>
      <c r="AV86" s="119">
        <v>30</v>
      </c>
      <c r="AW86" s="119">
        <v>30</v>
      </c>
      <c r="AX86" s="119">
        <v>32</v>
      </c>
      <c r="AY86" s="119">
        <v>27</v>
      </c>
      <c r="AZ86" s="119">
        <v>22</v>
      </c>
      <c r="BA86" s="119">
        <v>18</v>
      </c>
    </row>
    <row r="87" spans="1:53" x14ac:dyDescent="0.25">
      <c r="A87" s="45" t="s">
        <v>386</v>
      </c>
      <c r="B87">
        <v>7</v>
      </c>
      <c r="C87" cm="1">
        <f t="array" ref="C87">INDEX(Table_0__33[#All],MATCH(Table77[[#This Row],[Team]],Table_0__33[Team],0)+1,1)</f>
        <v>21</v>
      </c>
      <c r="D87" cm="1">
        <f t="array" ref="D87">INDEX(Table_0__34[#All],MATCH(Table77[[#This Row],[Team]],Table_0__34[Team],0)+1,1)</f>
        <v>27</v>
      </c>
      <c r="E87" cm="1">
        <f t="array" ref="E87">INDEX(Table_0__35[#All],MATCH(Table77[[#This Row],[Team]],Table_0__35[Team],0)+1,1)</f>
        <v>28</v>
      </c>
      <c r="F87" cm="1">
        <f t="array" ref="F87">INDEX(Table76[#All],MATCH(Table77[[#This Row],[Team]],Table76[Team],0)+1,1)</f>
        <v>17</v>
      </c>
      <c r="G87" cm="1">
        <f t="array" ref="G87">INDEX(Table_0__36[#All],MATCH(Table77[[#This Row],[Team]],Table_0__36[Team],0)+1,1)</f>
        <v>16</v>
      </c>
      <c r="H87" cm="1">
        <f t="array" ref="H87">INDEX(Table_0__37[#All],MATCH(Table77[[#This Row],[Team]],Table_0__37[Team],0)+1,1)</f>
        <v>21</v>
      </c>
      <c r="I87" cm="1">
        <f t="array" ref="I87">INDEX(Table_0__38[#All],MATCH(Table77[[#This Row],[Team]],Table_0__38[Team],0)+1,1)</f>
        <v>27</v>
      </c>
      <c r="J87" cm="1">
        <f t="array" ref="J87">INDEX(Table_0__39[#All],MATCH(Table77[[#This Row],[Team]],Table_0__39[Team],0)+1,1)</f>
        <v>28</v>
      </c>
      <c r="K87" cm="1">
        <f t="array" ref="K87">INDEX(Table_0__40[#All],MATCH(Table77[[#This Row],[Team]],Table_0__40[Team],0)+1,1)</f>
        <v>22</v>
      </c>
      <c r="L87" cm="1">
        <f t="array" ref="L87">INDEX(Table_0__41[#All],MATCH(Table77[[#This Row],[Team]],Table_0__41[Team],0)+1,1)</f>
        <v>24</v>
      </c>
      <c r="M87" cm="1">
        <f t="array" ref="M87">INDEX(Table_0__42[#All],MATCH(Table77[[#This Row],[Team]],Table_0__42[Team],0)+1,1)</f>
        <v>30</v>
      </c>
      <c r="N87" cm="1">
        <f t="array" ref="N87">INDEX(Table_0__43[#All],MATCH(Table77[[#This Row],[Team]],Table_0__43[Team],0)+1,1)</f>
        <v>23</v>
      </c>
      <c r="O87" cm="1">
        <f t="array" ref="O87">INDEX(Table_0__44[#All],MATCH(Table77[[#This Row],[Team]],Table_0__44[Team],0)+1,1)</f>
        <v>23</v>
      </c>
      <c r="P87" cm="1">
        <f t="array" ref="P87">INDEX(Table_0__45[#All],MATCH(Table77[[#This Row],[Team]],Table_0__45[Team],0)+1,1)</f>
        <v>21</v>
      </c>
      <c r="Q87">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23.859528227757629</v>
      </c>
      <c r="V87" s="45" t="s">
        <v>386</v>
      </c>
      <c r="W87">
        <v>7</v>
      </c>
      <c r="X87">
        <v>0.64516129032258063</v>
      </c>
      <c r="Y87">
        <v>0.83870967741935487</v>
      </c>
      <c r="Z87">
        <v>0.87096774193548387</v>
      </c>
      <c r="AA87">
        <v>0.5161290322580645</v>
      </c>
      <c r="AB87">
        <v>0.4838709677419355</v>
      </c>
      <c r="AC87">
        <v>0.64516129032258063</v>
      </c>
      <c r="AD87">
        <v>0.83870967741935487</v>
      </c>
      <c r="AE87">
        <v>0.87096774193548387</v>
      </c>
      <c r="AF87">
        <v>0.67741935483870963</v>
      </c>
      <c r="AG87">
        <v>0.74193548387096775</v>
      </c>
      <c r="AH87">
        <v>0.93548387096774188</v>
      </c>
      <c r="AI87">
        <v>0.70967741935483875</v>
      </c>
      <c r="AJ87">
        <v>0.70967741935483875</v>
      </c>
      <c r="AK87">
        <v>0.64516129032258063</v>
      </c>
      <c r="AL87">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0.73740405632943062</v>
      </c>
      <c r="AN87" s="119">
        <v>21</v>
      </c>
      <c r="AO87" s="119">
        <v>27</v>
      </c>
      <c r="AP87" s="119">
        <v>28</v>
      </c>
      <c r="AQ87" s="119">
        <v>17</v>
      </c>
      <c r="AR87" s="119">
        <v>16</v>
      </c>
      <c r="AS87" s="119">
        <v>21</v>
      </c>
      <c r="AT87" s="119">
        <v>27</v>
      </c>
      <c r="AU87" s="119">
        <v>28</v>
      </c>
      <c r="AV87" s="119">
        <v>22</v>
      </c>
      <c r="AW87" s="119">
        <v>24</v>
      </c>
      <c r="AX87" s="119">
        <v>30</v>
      </c>
      <c r="AY87" s="119">
        <v>23</v>
      </c>
      <c r="AZ87" s="119">
        <v>23</v>
      </c>
      <c r="BA87" s="119">
        <v>21</v>
      </c>
    </row>
    <row r="88" spans="1:53" x14ac:dyDescent="0.25">
      <c r="A88" s="45" t="s">
        <v>376</v>
      </c>
      <c r="B88">
        <v>3</v>
      </c>
      <c r="C88" cm="1">
        <f t="array" ref="C88">INDEX(Table_0__33[#All],MATCH(Table77[[#This Row],[Team]],Table_0__33[Team],0)+1,1)</f>
        <v>31</v>
      </c>
      <c r="D88" cm="1">
        <f t="array" ref="D88">INDEX(Table_0__34[#All],MATCH(Table77[[#This Row],[Team]],Table_0__34[Team],0)+1,1)</f>
        <v>25</v>
      </c>
      <c r="E88" cm="1">
        <f t="array" ref="E88">INDEX(Table_0__35[#All],MATCH(Table77[[#This Row],[Team]],Table_0__35[Team],0)+1,1)</f>
        <v>26</v>
      </c>
      <c r="F88" cm="1">
        <f t="array" ref="F88">INDEX(Table76[#All],MATCH(Table77[[#This Row],[Team]],Table76[Team],0)+1,1)</f>
        <v>27</v>
      </c>
      <c r="G88" cm="1">
        <f t="array" ref="G88">INDEX(Table_0__36[#All],MATCH(Table77[[#This Row],[Team]],Table_0__36[Team],0)+1,1)</f>
        <v>25</v>
      </c>
      <c r="H88" cm="1">
        <f t="array" ref="H88">INDEX(Table_0__37[#All],MATCH(Table77[[#This Row],[Team]],Table_0__37[Team],0)+1,1)</f>
        <v>32</v>
      </c>
      <c r="I88" cm="1">
        <f t="array" ref="I88">INDEX(Table_0__38[#All],MATCH(Table77[[#This Row],[Team]],Table_0__38[Team],0)+1,1)</f>
        <v>31</v>
      </c>
      <c r="J88" cm="1">
        <f t="array" ref="J88">INDEX(Table_0__39[#All],MATCH(Table77[[#This Row],[Team]],Table_0__39[Team],0)+1,1)</f>
        <v>31</v>
      </c>
      <c r="K88" cm="1">
        <f t="array" ref="K88">INDEX(Table_0__40[#All],MATCH(Table77[[#This Row],[Team]],Table_0__40[Team],0)+1,1)</f>
        <v>29</v>
      </c>
      <c r="L88" cm="1">
        <f t="array" ref="L88">INDEX(Table_0__41[#All],MATCH(Table77[[#This Row],[Team]],Table_0__41[Team],0)+1,1)</f>
        <v>31</v>
      </c>
      <c r="M88" cm="1">
        <f t="array" ref="M88">INDEX(Table_0__42[#All],MATCH(Table77[[#This Row],[Team]],Table_0__42[Team],0)+1,1)</f>
        <v>31</v>
      </c>
      <c r="N88" cm="1">
        <f t="array" ref="N88">INDEX(Table_0__43[#All],MATCH(Table77[[#This Row],[Team]],Table_0__43[Team],0)+1,1)</f>
        <v>10</v>
      </c>
      <c r="O88" cm="1">
        <f t="array" ref="O88">INDEX(Table_0__44[#All],MATCH(Table77[[#This Row],[Team]],Table_0__44[Team],0)+1,1)</f>
        <v>16</v>
      </c>
      <c r="P88" cm="1">
        <f t="array" ref="P88">INDEX(Table_0__45[#All],MATCH(Table77[[#This Row],[Team]],Table_0__45[Team],0)+1,1)</f>
        <v>25</v>
      </c>
      <c r="Q88">
        <f>Table77[[#This Row],[Avg Scoring Margin]]*$C$55+Table77[[#This Row],[Y per Point]]*$D$55+Table77[[#This Row],[Passing Yd %]]*$E$55+Table77[[#This Row],[Passing Play %]]*$F$55+Table77[[#This Row],[Passing 1st %]]*$G$55+Table77[[#This Row],[1st per Game]]*$H$55+Table77[[#This Row],[YPC]]*$I$55+Table77[[#This Row],[YPA]]*$J$55+Table77[[#This Row],[YPG]]*$K$55+Table77[[#This Row],[Points per Play]]*$L$55+Table77[[#This Row],[Y per Point Margin]]*$M$55+Table77[[#This Row],[Time of Poss. %]]*$N$55+Table77[[#This Row],[1st per Play]]*$O$55+Table77[[#This Row],[PpP Margin]]*$P$55</f>
        <v>25.470681536696826</v>
      </c>
      <c r="V88" s="45" t="s">
        <v>376</v>
      </c>
      <c r="W88">
        <v>3</v>
      </c>
      <c r="X88">
        <v>0.967741935483871</v>
      </c>
      <c r="Y88">
        <v>0.77419354838709675</v>
      </c>
      <c r="Z88">
        <v>0.80645161290322576</v>
      </c>
      <c r="AA88">
        <v>0.83870967741935487</v>
      </c>
      <c r="AB88">
        <v>0.77419354838709675</v>
      </c>
      <c r="AC88">
        <v>1</v>
      </c>
      <c r="AD88">
        <v>0.967741935483871</v>
      </c>
      <c r="AE88">
        <v>0.967741935483871</v>
      </c>
      <c r="AF88">
        <v>0.90322580645161288</v>
      </c>
      <c r="AG88">
        <v>0.967741935483871</v>
      </c>
      <c r="AH88">
        <v>0.967741935483871</v>
      </c>
      <c r="AI88">
        <v>0.29032258064516131</v>
      </c>
      <c r="AJ88">
        <v>0.4838709677419355</v>
      </c>
      <c r="AK88">
        <v>0.77419354838709675</v>
      </c>
      <c r="AL88">
        <f>Table7780[[#This Row],[Avg Scoring Margin]]*$C$55+Table7780[[#This Row],[Y per Point]]*$D$55+Table7780[[#This Row],[Passing Yd %]]*$E$55+Table7780[[#This Row],[Passing Play %]]*$F$55+Table7780[[#This Row],[Passing 1st %]]*$G$55+Table7780[[#This Row],[1st per Game]]*$H$55+Table7780[[#This Row],[YPC]]*$I$55+Table7780[[#This Row],[YPA]]*$J$55+Table7780[[#This Row],[YPG]]*$K$55+Table7780[[#This Row],[Points per Play]]*$L$55+Table7780[[#This Row],[Y per Point Margin]]*$M$55+Table7780[[#This Row],[Time of Poss. %]]*$N$55+Table7780[[#This Row],[1st per Play]]*$O$55+Table7780[[#This Row],[PpP Margin]]*$P$55</f>
        <v>0.78937674371456612</v>
      </c>
      <c r="AN88" s="120">
        <v>31</v>
      </c>
      <c r="AO88" s="120">
        <v>25</v>
      </c>
      <c r="AP88" s="120">
        <v>26</v>
      </c>
      <c r="AQ88" s="120">
        <v>27</v>
      </c>
      <c r="AR88" s="120">
        <v>25</v>
      </c>
      <c r="AS88" s="120">
        <v>32</v>
      </c>
      <c r="AT88" s="120">
        <v>31</v>
      </c>
      <c r="AU88" s="120">
        <v>31</v>
      </c>
      <c r="AV88" s="120">
        <v>29</v>
      </c>
      <c r="AW88" s="120">
        <v>31</v>
      </c>
      <c r="AX88" s="120">
        <v>31</v>
      </c>
      <c r="AY88" s="120">
        <v>10</v>
      </c>
      <c r="AZ88" s="120">
        <v>16</v>
      </c>
      <c r="BA88" s="120">
        <v>25</v>
      </c>
    </row>
    <row r="90" spans="1:53" x14ac:dyDescent="0.25">
      <c r="A90" s="132" t="s">
        <v>1560</v>
      </c>
      <c r="B90" s="132"/>
      <c r="C90">
        <v>9.967973062237967E-2</v>
      </c>
      <c r="D90">
        <v>9.936028877450194E-2</v>
      </c>
      <c r="E90">
        <v>9.8627430305522623E-2</v>
      </c>
      <c r="F90">
        <v>9.7618716392322405E-2</v>
      </c>
      <c r="G90">
        <v>9.4642438144379101E-2</v>
      </c>
      <c r="H90">
        <v>8.9360094000502849E-2</v>
      </c>
      <c r="I90">
        <v>8.3840381338024059E-2</v>
      </c>
      <c r="J90">
        <v>8.0487831514321331E-2</v>
      </c>
      <c r="K90">
        <v>7.8533043294973973E-2</v>
      </c>
      <c r="L90">
        <v>7.4462615336973181E-2</v>
      </c>
      <c r="M90">
        <v>6.5685471699498177E-2</v>
      </c>
      <c r="N90">
        <v>3.7704440100657842E-2</v>
      </c>
      <c r="O90">
        <v>2.1220495856786392E-11</v>
      </c>
      <c r="P90">
        <v>0</v>
      </c>
      <c r="Q90">
        <f>SUM(C90:P90)</f>
        <v>1.0000024815452779</v>
      </c>
    </row>
    <row r="91" spans="1:53" x14ac:dyDescent="0.25">
      <c r="A91" t="s">
        <v>139</v>
      </c>
      <c r="B91" t="s">
        <v>518</v>
      </c>
      <c r="C91" s="61" t="s">
        <v>413</v>
      </c>
      <c r="D91" s="61" t="s">
        <v>414</v>
      </c>
      <c r="E91" s="61" t="s">
        <v>415</v>
      </c>
      <c r="F91" s="61" t="s">
        <v>416</v>
      </c>
      <c r="G91" s="61" t="s">
        <v>417</v>
      </c>
      <c r="H91" s="61" t="s">
        <v>418</v>
      </c>
      <c r="I91" s="61" t="s">
        <v>419</v>
      </c>
      <c r="J91" s="61" t="s">
        <v>420</v>
      </c>
      <c r="K91" s="61" t="s">
        <v>421</v>
      </c>
      <c r="L91" s="61" t="s">
        <v>422</v>
      </c>
      <c r="M91" s="61" t="s">
        <v>423</v>
      </c>
      <c r="N91" s="61" t="s">
        <v>424</v>
      </c>
      <c r="O91" s="61" t="s">
        <v>425</v>
      </c>
      <c r="P91" s="61" t="s">
        <v>426</v>
      </c>
      <c r="Q91" t="s">
        <v>116</v>
      </c>
    </row>
    <row r="92" spans="1:53" x14ac:dyDescent="0.25">
      <c r="A92" s="45" t="s">
        <v>384</v>
      </c>
      <c r="B92">
        <v>5</v>
      </c>
      <c r="C92" cm="1">
        <f t="array" ref="C92">INDEX(Table_0__33[#All],MATCH(Table7779[[#This Row],[Team]],Table_0__33[Team],0)+1,6)*$C$90</f>
        <v>0.39871892248951868</v>
      </c>
      <c r="D92" cm="1">
        <f t="array" ref="D92">INDEX(Table_0__34[#All],MATCH(Table7779[[#This Row],[Team]],Table_0__34[Team],0)+1,6)*$D$90</f>
        <v>0.39744115509800776</v>
      </c>
      <c r="E92" cm="1">
        <f t="array" ref="E92">INDEX(Table_0__35[#All],MATCH(Table7779[[#This Row],[Team]],Table_0__35[Team],0)+1,6)*$E$90</f>
        <v>0.29588229091656787</v>
      </c>
      <c r="F92" cm="1">
        <f t="array" ref="F92">INDEX(Table76[#All],MATCH(Table7779[[#This Row],[Team]],Table76[Team],0)+1,6)*$F$90</f>
        <v>0.48809358196161201</v>
      </c>
      <c r="G92" cm="1">
        <f t="array" ref="G92">INDEX(Table_0__36[#All],MATCH(Table7779[[#This Row],[Team]],Table_0__36[Team],0)+1,6)*$G$90</f>
        <v>0.47321219072189552</v>
      </c>
      <c r="H92" cm="1">
        <f t="array" ref="H92">INDEX(Table_0__37[#All],MATCH(Table7779[[#This Row],[Team]],Table_0__37[Team],0)+1,6)*$H$90</f>
        <v>0.89360094000502843</v>
      </c>
      <c r="I92" cm="1">
        <f t="array" ref="I92">INDEX(Table_0__38[#All],MATCH(Table7779[[#This Row],[Team]],Table_0__38[Team],0)+1,6)*$I$90</f>
        <v>8.3840381338024059E-2</v>
      </c>
      <c r="J92" cm="1">
        <f t="array" ref="J92">INDEX(Table_0__39[#All],MATCH(Table7779[[#This Row],[Team]],Table_0__39[Team],0)+1,6)*$J$90</f>
        <v>8.0487831514321331E-2</v>
      </c>
      <c r="K92" cm="1">
        <f t="array" ref="K92">INDEX(Table_0__40[#All],MATCH(Table7779[[#This Row],[Team]],Table_0__40[Team],0)+1,6)*$K$90</f>
        <v>0.15706608658994795</v>
      </c>
      <c r="L92" cm="1">
        <f t="array" ref="L92">INDEX(Table_0__41[#All],MATCH(Table7779[[#This Row],[Team]],Table_0__41[Team],0)+1,6)*$L$90</f>
        <v>0.44677569202183909</v>
      </c>
      <c r="M92" cm="1">
        <f t="array" ref="M92">INDEX(Table_0__42[#All],MATCH(Table7779[[#This Row],[Team]],Table_0__42[Team],0)+1,6)*$M$90</f>
        <v>0.19705641509849453</v>
      </c>
      <c r="N92" cm="1">
        <f t="array" ref="N92">INDEX(Table_0__43[#All],MATCH(Table7779[[#This Row],[Team]],Table_0__43[Team],0)+1,6)*$N$90</f>
        <v>0.82949768221447251</v>
      </c>
      <c r="O92" cm="1">
        <f t="array" ref="O92">INDEX(Table_0__44[#All],MATCH(Table7779[[#This Row],[Team]],Table_0__44[Team],0)+1,6)*$O$90</f>
        <v>4.4563041299251426E-10</v>
      </c>
      <c r="P92" cm="1">
        <f t="array" ref="P92">INDEX(Table_0__45[#All],MATCH(Table7779[[#This Row],[Team]],Table_0__45[Team],0)+1,6)*$P$90</f>
        <v>0</v>
      </c>
      <c r="Q92">
        <f>AVERAGE(Table7779[[#This Row],[Avg Scoring Margin]:[Passing Yd %]])</f>
        <v>0.33869094074395434</v>
      </c>
    </row>
    <row r="93" spans="1:53" x14ac:dyDescent="0.25">
      <c r="A93" s="45" t="s">
        <v>369</v>
      </c>
      <c r="B93">
        <v>14</v>
      </c>
      <c r="C93" cm="1">
        <f t="array" ref="C93">INDEX(Table_0__33[#All],MATCH(Table7779[[#This Row],[Team]],Table_0__33[Team],0)+1,6)*$C$90</f>
        <v>0.29903919186713901</v>
      </c>
      <c r="D93" cm="1">
        <f t="array" ref="D93">INDEX(Table_0__34[#All],MATCH(Table7779[[#This Row],[Team]],Table_0__34[Team],0)+1,6)*$D$90</f>
        <v>0.29808086632350583</v>
      </c>
      <c r="E93" cm="1">
        <f t="array" ref="E93">INDEX(Table_0__35[#All],MATCH(Table7779[[#This Row],[Team]],Table_0__35[Team],0)+1,6)*$E$90</f>
        <v>9.8627430305522623E-2</v>
      </c>
      <c r="F93" cm="1">
        <f t="array" ref="F93">INDEX(Table76[#All],MATCH(Table7779[[#This Row],[Team]],Table76[Team],0)+1,6)*$F$90</f>
        <v>0.29285614917696723</v>
      </c>
      <c r="G93" cm="1">
        <f t="array" ref="G93">INDEX(Table_0__36[#All],MATCH(Table7779[[#This Row],[Team]],Table_0__36[Team],0)+1,6)*$G$90</f>
        <v>0.56785462886627458</v>
      </c>
      <c r="H93" cm="1">
        <f t="array" ref="H93">INDEX(Table_0__37[#All],MATCH(Table7779[[#This Row],[Team]],Table_0__37[Team],0)+1,6)*$H$90</f>
        <v>8.9360094000502849E-2</v>
      </c>
      <c r="I93" cm="1">
        <f t="array" ref="I93">INDEX(Table_0__38[#All],MATCH(Table7779[[#This Row],[Team]],Table_0__38[Team],0)+1,6)*$I$90</f>
        <v>0.16768076267604812</v>
      </c>
      <c r="J93" cm="1">
        <f t="array" ref="J93">INDEX(Table_0__39[#All],MATCH(Table7779[[#This Row],[Team]],Table_0__39[Team],0)+1,6)*$J$90</f>
        <v>0.24146349454296401</v>
      </c>
      <c r="K93" cm="1">
        <f t="array" ref="K93">INDEX(Table_0__40[#All],MATCH(Table7779[[#This Row],[Team]],Table_0__40[Team],0)+1,6)*$K$90</f>
        <v>0.31413217317989589</v>
      </c>
      <c r="L93" cm="1">
        <f t="array" ref="L93">INDEX(Table_0__41[#All],MATCH(Table7779[[#This Row],[Team]],Table_0__41[Team],0)+1,6)*$L$90</f>
        <v>0.59570092269578545</v>
      </c>
      <c r="M93" cm="1">
        <f t="array" ref="M93">INDEX(Table_0__42[#All],MATCH(Table7779[[#This Row],[Team]],Table_0__42[Team],0)+1,6)*$M$90</f>
        <v>1.0509675471919708</v>
      </c>
      <c r="N93" cm="1">
        <f t="array" ref="N93">INDEX(Table_0__43[#All],MATCH(Table7779[[#This Row],[Team]],Table_0__43[Team],0)+1,6)*$N$90</f>
        <v>1.0180198827177618</v>
      </c>
      <c r="O93" cm="1">
        <f t="array" ref="O93">INDEX(Table_0__44[#All],MATCH(Table7779[[#This Row],[Team]],Table_0__44[Team],0)+1,6)*$O$90</f>
        <v>5.7295338813323262E-10</v>
      </c>
      <c r="P93" cm="1">
        <f t="array" ref="P93">INDEX(Table_0__45[#All],MATCH(Table7779[[#This Row],[Team]],Table_0__45[Team],0)+1,6)*$P$90</f>
        <v>0</v>
      </c>
      <c r="Q93">
        <f>AVERAGE(Table7779[[#This Row],[Avg Scoring Margin]:[Passing Yd %]])</f>
        <v>0.35955593886552079</v>
      </c>
    </row>
    <row r="94" spans="1:53" x14ac:dyDescent="0.25">
      <c r="A94" s="45" t="s">
        <v>387</v>
      </c>
      <c r="B94">
        <v>10</v>
      </c>
      <c r="C94" cm="1">
        <f t="array" ref="C94">INDEX(Table_0__33[#All],MATCH(Table7779[[#This Row],[Team]],Table_0__33[Team],0)+1,6)*$C$90</f>
        <v>0.19935946124475934</v>
      </c>
      <c r="D94" cm="1">
        <f t="array" ref="D94">INDEX(Table_0__34[#All],MATCH(Table7779[[#This Row],[Team]],Table_0__34[Team],0)+1,6)*$D$90</f>
        <v>1.0929631765195214</v>
      </c>
      <c r="E94" cm="1">
        <f t="array" ref="E94">INDEX(Table_0__35[#All],MATCH(Table7779[[#This Row],[Team]],Table_0__35[Team],0)+1,6)*$E$90</f>
        <v>0.88764687274970355</v>
      </c>
      <c r="F94" cm="1">
        <f t="array" ref="F94">INDEX(Table76[#All],MATCH(Table7779[[#This Row],[Team]],Table76[Team],0)+1,6)*$F$90</f>
        <v>0.19523743278464481</v>
      </c>
      <c r="G94" cm="1">
        <f t="array" ref="G94">INDEX(Table_0__36[#All],MATCH(Table7779[[#This Row],[Team]],Table_0__36[Team],0)+1,6)*$G$90</f>
        <v>9.4642438144379101E-2</v>
      </c>
      <c r="H94" cm="1">
        <f t="array" ref="H94">INDEX(Table_0__37[#All],MATCH(Table7779[[#This Row],[Team]],Table_0__37[Team],0)+1,6)*$H$90</f>
        <v>1.9659220680110627</v>
      </c>
      <c r="I94" cm="1">
        <f t="array" ref="I94">INDEX(Table_0__38[#All],MATCH(Table7779[[#This Row],[Team]],Table_0__38[Team],0)+1,6)*$I$90</f>
        <v>0.33536152535209623</v>
      </c>
      <c r="J94" cm="1">
        <f t="array" ref="J94">INDEX(Table_0__39[#All],MATCH(Table7779[[#This Row],[Team]],Table_0__39[Team],0)+1,6)*$J$90</f>
        <v>0.48292698908592802</v>
      </c>
      <c r="K94" cm="1">
        <f t="array" ref="K94">INDEX(Table_0__40[#All],MATCH(Table7779[[#This Row],[Team]],Table_0__40[Team],0)+1,6)*$K$90</f>
        <v>0.7067973896547658</v>
      </c>
      <c r="L94" cm="1">
        <f t="array" ref="L94">INDEX(Table_0__41[#All],MATCH(Table7779[[#This Row],[Team]],Table_0__41[Team],0)+1,6)*$L$90</f>
        <v>0.81908876870670499</v>
      </c>
      <c r="M94" cm="1">
        <f t="array" ref="M94">INDEX(Table_0__42[#All],MATCH(Table7779[[#This Row],[Team]],Table_0__42[Team],0)+1,6)*$M$90</f>
        <v>0.32842735849749088</v>
      </c>
      <c r="N94" cm="1">
        <f t="array" ref="N94">INDEX(Table_0__43[#All],MATCH(Table7779[[#This Row],[Team]],Table_0__43[Team],0)+1,6)*$N$90</f>
        <v>0.33933996090592056</v>
      </c>
      <c r="O94" cm="1">
        <f t="array" ref="O94">INDEX(Table_0__44[#All],MATCH(Table7779[[#This Row],[Team]],Table_0__44[Team],0)+1,6)*$O$90</f>
        <v>2.9708694199500947E-10</v>
      </c>
      <c r="P94" cm="1">
        <f t="array" ref="P94">INDEX(Table_0__45[#All],MATCH(Table7779[[#This Row],[Team]],Table_0__45[Team],0)+1,6)*$P$90</f>
        <v>0</v>
      </c>
      <c r="Q94">
        <f>AVERAGE(Table7779[[#This Row],[Avg Scoring Margin]:[Passing Yd %]])</f>
        <v>0.53197953156814737</v>
      </c>
    </row>
    <row r="95" spans="1:53" x14ac:dyDescent="0.25">
      <c r="A95" s="45" t="s">
        <v>379</v>
      </c>
      <c r="B95">
        <v>13</v>
      </c>
      <c r="C95" cm="1">
        <f t="array" ref="C95">INDEX(Table_0__33[#All],MATCH(Table7779[[#This Row],[Team]],Table_0__33[Team],0)+1,6)*$C$90</f>
        <v>9.967973062237967E-2</v>
      </c>
      <c r="D95" cm="1">
        <f t="array" ref="D95">INDEX(Table_0__34[#All],MATCH(Table7779[[#This Row],[Team]],Table_0__34[Team],0)+1,6)*$D$90</f>
        <v>9.936028877450194E-2</v>
      </c>
      <c r="E95" cm="1">
        <f t="array" ref="E95">INDEX(Table_0__35[#All],MATCH(Table7779[[#This Row],[Team]],Table_0__35[Team],0)+1,6)*$E$90</f>
        <v>0.19725486061104525</v>
      </c>
      <c r="F95" cm="1">
        <f t="array" ref="F95">INDEX(Table76[#All],MATCH(Table7779[[#This Row],[Team]],Table76[Team],0)+1,6)*$F$90</f>
        <v>9.7618716392322405E-2</v>
      </c>
      <c r="G95" cm="1">
        <f t="array" ref="G95">INDEX(Table_0__36[#All],MATCH(Table7779[[#This Row],[Team]],Table_0__36[Team],0)+1,6)*$G$90</f>
        <v>0.1892848762887582</v>
      </c>
      <c r="H95" cm="1">
        <f t="array" ref="H95">INDEX(Table_0__37[#All],MATCH(Table7779[[#This Row],[Team]],Table_0__37[Team],0)+1,6)*$H$90</f>
        <v>0.1787201880010057</v>
      </c>
      <c r="I95" cm="1">
        <f t="array" ref="I95">INDEX(Table_0__38[#All],MATCH(Table7779[[#This Row],[Team]],Table_0__38[Team],0)+1,6)*$I$90</f>
        <v>1.6768076267604812</v>
      </c>
      <c r="J95" cm="1">
        <f t="array" ref="J95">INDEX(Table_0__39[#All],MATCH(Table7779[[#This Row],[Team]],Table_0__39[Team],0)+1,6)*$J$90</f>
        <v>0.88536614665753466</v>
      </c>
      <c r="K95" cm="1">
        <f t="array" ref="K95">INDEX(Table_0__40[#All],MATCH(Table7779[[#This Row],[Team]],Table_0__40[Team],0)+1,6)*$K$90</f>
        <v>0.54973130306481777</v>
      </c>
      <c r="L95" cm="1">
        <f t="array" ref="L95">INDEX(Table_0__41[#All],MATCH(Table7779[[#This Row],[Team]],Table_0__41[Team],0)+1,6)*$L$90</f>
        <v>1.3403270760655173</v>
      </c>
      <c r="M95" cm="1">
        <f t="array" ref="M95">INDEX(Table_0__42[#All],MATCH(Table7779[[#This Row],[Team]],Table_0__42[Team],0)+1,6)*$M$90</f>
        <v>1.3793949056894617</v>
      </c>
      <c r="N95" cm="1">
        <f t="array" ref="N95">INDEX(Table_0__43[#All],MATCH(Table7779[[#This Row],[Team]],Table_0__43[Team],0)+1,6)*$N$90</f>
        <v>0.86720212231513039</v>
      </c>
      <c r="O95" cm="1">
        <f t="array" ref="O95">INDEX(Table_0__44[#All],MATCH(Table7779[[#This Row],[Team]],Table_0__44[Team],0)+1,6)*$O$90</f>
        <v>6.3661487570359181E-10</v>
      </c>
      <c r="P95" cm="1">
        <f t="array" ref="P95">INDEX(Table_0__45[#All],MATCH(Table7779[[#This Row],[Team]],Table_0__45[Team],0)+1,6)*$P$90</f>
        <v>0</v>
      </c>
      <c r="Q95">
        <f>AVERAGE(Table7779[[#This Row],[Avg Scoring Margin]:[Passing Yd %]])</f>
        <v>0.5400534172771122</v>
      </c>
    </row>
    <row r="96" spans="1:53" x14ac:dyDescent="0.25">
      <c r="A96" s="45" t="s">
        <v>380</v>
      </c>
      <c r="B96">
        <v>9</v>
      </c>
      <c r="C96" cm="1">
        <f t="array" ref="C96">INDEX(Table_0__33[#All],MATCH(Table7779[[#This Row],[Team]],Table_0__33[Team],0)+1,6)*$C$90</f>
        <v>0.69775811435665769</v>
      </c>
      <c r="D96" cm="1">
        <f t="array" ref="D96">INDEX(Table_0__34[#All],MATCH(Table7779[[#This Row],[Team]],Table_0__34[Team],0)+1,6)*$D$90</f>
        <v>0.49680144387250968</v>
      </c>
      <c r="E96" cm="1">
        <f t="array" ref="E96">INDEX(Table_0__35[#All],MATCH(Table7779[[#This Row],[Team]],Table_0__35[Team],0)+1,6)*$E$90</f>
        <v>0.39450972122209049</v>
      </c>
      <c r="F96" cm="1">
        <f t="array" ref="F96">INDEX(Table76[#All],MATCH(Table7779[[#This Row],[Team]],Table76[Team],0)+1,6)*$F$90</f>
        <v>0.39047486556928962</v>
      </c>
      <c r="G96" cm="1">
        <f t="array" ref="G96">INDEX(Table_0__36[#All],MATCH(Table7779[[#This Row],[Team]],Table_0__36[Team],0)+1,6)*$G$90</f>
        <v>0.75713950515503281</v>
      </c>
      <c r="H96" cm="1">
        <f t="array" ref="H96">INDEX(Table_0__37[#All],MATCH(Table7779[[#This Row],[Team]],Table_0__37[Team],0)+1,6)*$H$90</f>
        <v>2.2340023500125712</v>
      </c>
      <c r="I96" cm="1">
        <f t="array" ref="I96">INDEX(Table_0__38[#All],MATCH(Table7779[[#This Row],[Team]],Table_0__38[Team],0)+1,6)*$I$90</f>
        <v>0.41920190669012031</v>
      </c>
      <c r="J96" cm="1">
        <f t="array" ref="J96">INDEX(Table_0__39[#All],MATCH(Table7779[[#This Row],[Team]],Table_0__39[Team],0)+1,6)*$J$90</f>
        <v>0.32195132605728533</v>
      </c>
      <c r="K96" cm="1">
        <f t="array" ref="K96">INDEX(Table_0__40[#All],MATCH(Table7779[[#This Row],[Team]],Table_0__40[Team],0)+1,6)*$K$90</f>
        <v>0.23559912988492193</v>
      </c>
      <c r="L96" cm="1">
        <f t="array" ref="L96">INDEX(Table_0__41[#All],MATCH(Table7779[[#This Row],[Team]],Table_0__41[Team],0)+1,6)*$L$90</f>
        <v>0.22338784601091954</v>
      </c>
      <c r="M96" cm="1">
        <f t="array" ref="M96">INDEX(Table_0__42[#All],MATCH(Table7779[[#This Row],[Team]],Table_0__42[Team],0)+1,6)*$M$90</f>
        <v>0.72254018869448</v>
      </c>
      <c r="N96" cm="1">
        <f t="array" ref="N96">INDEX(Table_0__43[#All],MATCH(Table7779[[#This Row],[Team]],Table_0__43[Team],0)+1,6)*$N$90</f>
        <v>0.71638436191249899</v>
      </c>
      <c r="O96" cm="1">
        <f t="array" ref="O96">INDEX(Table_0__44[#All],MATCH(Table7779[[#This Row],[Team]],Table_0__44[Team],0)+1,6)*$O$90</f>
        <v>4.6685090884930059E-10</v>
      </c>
      <c r="P96" cm="1">
        <f t="array" ref="P96">INDEX(Table_0__45[#All],MATCH(Table7779[[#This Row],[Team]],Table_0__45[Team],0)+1,6)*$P$90</f>
        <v>0</v>
      </c>
      <c r="Q96">
        <f>AVERAGE(Table7779[[#This Row],[Avg Scoring Margin]:[Passing Yd %]])</f>
        <v>0.54355362570751631</v>
      </c>
    </row>
    <row r="97" spans="1:17" x14ac:dyDescent="0.25">
      <c r="A97" s="45" t="s">
        <v>374</v>
      </c>
      <c r="B97">
        <v>8</v>
      </c>
      <c r="C97" cm="1">
        <f t="array" ref="C97">INDEX(Table_0__33[#All],MATCH(Table7779[[#This Row],[Team]],Table_0__33[Team],0)+1,6)*$C$90</f>
        <v>0.49839865311189835</v>
      </c>
      <c r="D97" cm="1">
        <f t="array" ref="D97">INDEX(Table_0__34[#All],MATCH(Table7779[[#This Row],[Team]],Table_0__34[Team],0)+1,6)*$D$90</f>
        <v>1.2916837540685253</v>
      </c>
      <c r="E97" cm="1">
        <f t="array" ref="E97">INDEX(Table_0__35[#All],MATCH(Table7779[[#This Row],[Team]],Table_0__35[Team],0)+1,6)*$E$90</f>
        <v>0.49313715152761312</v>
      </c>
      <c r="F97" cm="1">
        <f t="array" ref="F97">INDEX(Table76[#All],MATCH(Table7779[[#This Row],[Team]],Table76[Team],0)+1,6)*$F$90</f>
        <v>0.68333101474625679</v>
      </c>
      <c r="G97" cm="1">
        <f t="array" ref="G97">INDEX(Table_0__36[#All],MATCH(Table7779[[#This Row],[Team]],Table_0__36[Team],0)+1,6)*$G$90</f>
        <v>1.3249941340213074</v>
      </c>
      <c r="H97" cm="1">
        <f t="array" ref="H97">INDEX(Table_0__37[#All],MATCH(Table7779[[#This Row],[Team]],Table_0__37[Team],0)+1,6)*$H$90</f>
        <v>2.3233624440130742</v>
      </c>
      <c r="I97" cm="1">
        <f t="array" ref="I97">INDEX(Table_0__38[#All],MATCH(Table7779[[#This Row],[Team]],Table_0__38[Team],0)+1,6)*$I$90</f>
        <v>0.25152114401407216</v>
      </c>
      <c r="J97" cm="1">
        <f t="array" ref="J97">INDEX(Table_0__39[#All],MATCH(Table7779[[#This Row],[Team]],Table_0__39[Team],0)+1,6)*$J$90</f>
        <v>0.16097566302864266</v>
      </c>
      <c r="K97" cm="1">
        <f t="array" ref="K97">INDEX(Table_0__40[#All],MATCH(Table7779[[#This Row],[Team]],Table_0__40[Team],0)+1,6)*$K$90</f>
        <v>7.8533043294973973E-2</v>
      </c>
      <c r="L97" cm="1">
        <f t="array" ref="L97">INDEX(Table_0__41[#All],MATCH(Table7779[[#This Row],[Team]],Table_0__41[Team],0)+1,6)*$L$90</f>
        <v>7.4462615336973181E-2</v>
      </c>
      <c r="M97" cm="1">
        <f t="array" ref="M97">INDEX(Table_0__42[#All],MATCH(Table7779[[#This Row],[Team]],Table_0__42[Team],0)+1,6)*$M$90</f>
        <v>0.13137094339899635</v>
      </c>
      <c r="N97" cm="1">
        <f t="array" ref="N97">INDEX(Table_0__43[#All],MATCH(Table7779[[#This Row],[Team]],Table_0__43[Team],0)+1,6)*$N$90</f>
        <v>0.30163552080526274</v>
      </c>
      <c r="O97" cm="1">
        <f t="array" ref="O97">INDEX(Table_0__44[#All],MATCH(Table7779[[#This Row],[Team]],Table_0__44[Team],0)+1,6)*$O$90</f>
        <v>3.183074378517959E-10</v>
      </c>
      <c r="P97" cm="1">
        <f t="array" ref="P97">INDEX(Table_0__45[#All],MATCH(Table7779[[#This Row],[Team]],Table_0__45[Team],0)+1,6)*$P$90</f>
        <v>0</v>
      </c>
      <c r="Q97">
        <f>AVERAGE(Table7779[[#This Row],[Avg Scoring Margin]:[Passing Yd %]])</f>
        <v>0.54381472012042165</v>
      </c>
    </row>
    <row r="98" spans="1:17" x14ac:dyDescent="0.25">
      <c r="A98" s="45" t="s">
        <v>366</v>
      </c>
      <c r="B98">
        <v>6</v>
      </c>
      <c r="C98" cm="1">
        <f t="array" ref="C98">INDEX(Table_0__33[#All],MATCH(Table7779[[#This Row],[Team]],Table_0__33[Team],0)+1,6)*$C$90</f>
        <v>1.7942351512028341</v>
      </c>
      <c r="D98" cm="1">
        <f t="array" ref="D98">INDEX(Table_0__34[#All],MATCH(Table7779[[#This Row],[Team]],Table_0__34[Team],0)+1,6)*$D$90</f>
        <v>0.69552202142151354</v>
      </c>
      <c r="E98" cm="1">
        <f t="array" ref="E98">INDEX(Table_0__35[#All],MATCH(Table7779[[#This Row],[Team]],Table_0__35[Team],0)+1,6)*$E$90</f>
        <v>0.59176458183313574</v>
      </c>
      <c r="F98" cm="1">
        <f t="array" ref="F98">INDEX(Table76[#All],MATCH(Table7779[[#This Row],[Team]],Table76[Team],0)+1,6)*$F$90</f>
        <v>1.6595181786694808</v>
      </c>
      <c r="G98" cm="1">
        <f t="array" ref="G98">INDEX(Table_0__36[#All],MATCH(Table7779[[#This Row],[Team]],Table_0__36[Team],0)+1,6)*$G$90</f>
        <v>1.1357092577325492</v>
      </c>
      <c r="H98" cm="1">
        <f t="array" ref="H98">INDEX(Table_0__37[#All],MATCH(Table7779[[#This Row],[Team]],Table_0__37[Team],0)+1,6)*$H$90</f>
        <v>1.4297615040080456</v>
      </c>
      <c r="I98" cm="1">
        <f t="array" ref="I98">INDEX(Table_0__38[#All],MATCH(Table7779[[#This Row],[Team]],Table_0__38[Team],0)+1,6)*$I$90</f>
        <v>0.75456343204221654</v>
      </c>
      <c r="J98" cm="1">
        <f t="array" ref="J98">INDEX(Table_0__39[#All],MATCH(Table7779[[#This Row],[Team]],Table_0__39[Team],0)+1,6)*$J$90</f>
        <v>0.40243915757160664</v>
      </c>
      <c r="K98" cm="1">
        <f t="array" ref="K98">INDEX(Table_0__40[#All],MATCH(Table7779[[#This Row],[Team]],Table_0__40[Team],0)+1,6)*$K$90</f>
        <v>0.62826434635979178</v>
      </c>
      <c r="L98" cm="1">
        <f t="array" ref="L98">INDEX(Table_0__41[#All],MATCH(Table7779[[#This Row],[Team]],Table_0__41[Team],0)+1,6)*$L$90</f>
        <v>0.37231307668486591</v>
      </c>
      <c r="M98" cm="1">
        <f t="array" ref="M98">INDEX(Table_0__42[#All],MATCH(Table7779[[#This Row],[Team]],Table_0__42[Team],0)+1,6)*$M$90</f>
        <v>0.52548377359598542</v>
      </c>
      <c r="N98" cm="1">
        <f t="array" ref="N98">INDEX(Table_0__43[#All],MATCH(Table7779[[#This Row],[Team]],Table_0__43[Team],0)+1,6)*$N$90</f>
        <v>0.41474884110723625</v>
      </c>
      <c r="O98" cm="1">
        <f t="array" ref="O98">INDEX(Table_0__44[#All],MATCH(Table7779[[#This Row],[Team]],Table_0__44[Team],0)+1,6)*$O$90</f>
        <v>1.9098446271107754E-10</v>
      </c>
      <c r="P98" cm="1">
        <f t="array" ref="P98">INDEX(Table_0__45[#All],MATCH(Table7779[[#This Row],[Team]],Table_0__45[Team],0)+1,6)*$P$90</f>
        <v>0</v>
      </c>
      <c r="Q98">
        <f>AVERAGE(Table7779[[#This Row],[Avg Scoring Margin]:[Passing Yd %]])</f>
        <v>0.74316595160144627</v>
      </c>
    </row>
    <row r="99" spans="1:17" x14ac:dyDescent="0.25">
      <c r="A99" s="45" t="s">
        <v>382</v>
      </c>
      <c r="B99">
        <v>7</v>
      </c>
      <c r="C99" cm="1">
        <f t="array" ref="C99">INDEX(Table_0__33[#All],MATCH(Table7779[[#This Row],[Team]],Table_0__33[Team],0)+1,6)*$C$90</f>
        <v>0.89711757560141703</v>
      </c>
      <c r="D99" cm="1">
        <f t="array" ref="D99">INDEX(Table_0__34[#All],MATCH(Table7779[[#This Row],[Team]],Table_0__34[Team],0)+1,6)*$D$90</f>
        <v>1.788485197941035</v>
      </c>
      <c r="E99" cm="1">
        <f t="array" ref="E99">INDEX(Table_0__35[#All],MATCH(Table7779[[#This Row],[Team]],Table_0__35[Team],0)+1,6)*$E$90</f>
        <v>0.98627430305522623</v>
      </c>
      <c r="F99" cm="1">
        <f t="array" ref="F99">INDEX(Table76[#All],MATCH(Table7779[[#This Row],[Team]],Table76[Team],0)+1,6)*$F$90</f>
        <v>0.97618716392322402</v>
      </c>
      <c r="G99" cm="1">
        <f t="array" ref="G99">INDEX(Table_0__36[#All],MATCH(Table7779[[#This Row],[Team]],Table_0__36[Team],0)+1,6)*$G$90</f>
        <v>1.2303516958769283</v>
      </c>
      <c r="H99" cm="1">
        <f t="array" ref="H99">INDEX(Table_0__37[#All],MATCH(Table7779[[#This Row],[Team]],Table_0__37[Team],0)+1,6)*$H$90</f>
        <v>1.0723211280060343</v>
      </c>
      <c r="I99" cm="1">
        <f t="array" ref="I99">INDEX(Table_0__38[#All],MATCH(Table7779[[#This Row],[Team]],Table_0__38[Team],0)+1,6)*$I$90</f>
        <v>0.67072305070419247</v>
      </c>
      <c r="J99" cm="1">
        <f t="array" ref="J99">INDEX(Table_0__39[#All],MATCH(Table7779[[#This Row],[Team]],Table_0__39[Team],0)+1,6)*$J$90</f>
        <v>0.56341482060024928</v>
      </c>
      <c r="K99" cm="1">
        <f t="array" ref="K99">INDEX(Table_0__40[#All],MATCH(Table7779[[#This Row],[Team]],Table_0__40[Team],0)+1,6)*$K$90</f>
        <v>0.39266521647486985</v>
      </c>
      <c r="L99" cm="1">
        <f t="array" ref="L99">INDEX(Table_0__41[#All],MATCH(Table7779[[#This Row],[Team]],Table_0__41[Team],0)+1,6)*$L$90</f>
        <v>0.52123830735881227</v>
      </c>
      <c r="M99" cm="1">
        <f t="array" ref="M99">INDEX(Table_0__42[#All],MATCH(Table7779[[#This Row],[Team]],Table_0__42[Team],0)+1,6)*$M$90</f>
        <v>1.116653018891469</v>
      </c>
      <c r="N99" cm="1">
        <f t="array" ref="N99">INDEX(Table_0__43[#All],MATCH(Table7779[[#This Row],[Team]],Table_0__43[Team],0)+1,6)*$N$90</f>
        <v>0.9803154426171039</v>
      </c>
      <c r="O99" cm="1">
        <f t="array" ref="O99">INDEX(Table_0__44[#All],MATCH(Table7779[[#This Row],[Team]],Table_0__44[Team],0)+1,6)*$O$90</f>
        <v>5.517328922764462E-10</v>
      </c>
      <c r="P99" cm="1">
        <f t="array" ref="P99">INDEX(Table_0__45[#All],MATCH(Table7779[[#This Row],[Team]],Table_0__45[Team],0)+1,6)*$P$90</f>
        <v>0</v>
      </c>
      <c r="Q99">
        <f>AVERAGE(Table7779[[#This Row],[Avg Scoring Margin]:[Passing Yd %]])</f>
        <v>0.79969620868587832</v>
      </c>
    </row>
    <row r="100" spans="1:17" x14ac:dyDescent="0.25">
      <c r="A100" s="117" t="s">
        <v>370</v>
      </c>
      <c r="B100">
        <v>10</v>
      </c>
      <c r="C100" cm="1">
        <f t="array" ref="C100">INDEX(Table_0__33[#All],MATCH(Table7779[[#This Row],[Team]],Table_0__33[Team],0)+1,6)*$C$90</f>
        <v>0.9967973062237967</v>
      </c>
      <c r="D100" cm="1">
        <f t="array" ref="D100">INDEX(Table_0__34[#All],MATCH(Table7779[[#This Row],[Team]],Table_0__34[Team],0)+1,6)*$D$90</f>
        <v>0.59616173264701167</v>
      </c>
      <c r="E100" cm="1">
        <f t="array" ref="E100">INDEX(Table_0__35[#All],MATCH(Table7779[[#This Row],[Team]],Table_0__35[Team],0)+1,6)*$E$90</f>
        <v>0.69039201213865842</v>
      </c>
      <c r="F100" cm="1">
        <f t="array" ref="F100">INDEX(Table76[#All],MATCH(Table7779[[#This Row],[Team]],Table76[Team],0)+1,6)*$F$90</f>
        <v>0.58571229835393446</v>
      </c>
      <c r="G100" cm="1">
        <f t="array" ref="G100">INDEX(Table_0__36[#All],MATCH(Table7779[[#This Row],[Team]],Table_0__36[Team],0)+1,6)*$G$90</f>
        <v>0.37856975257751641</v>
      </c>
      <c r="H100" cm="1">
        <f t="array" ref="H100">INDEX(Table_0__37[#All],MATCH(Table7779[[#This Row],[Team]],Table_0__37[Team],0)+1,6)*$H$90</f>
        <v>2.1446422560120686</v>
      </c>
      <c r="I100" cm="1">
        <f t="array" ref="I100">INDEX(Table_0__38[#All],MATCH(Table7779[[#This Row],[Team]],Table_0__38[Team],0)+1,6)*$I$90</f>
        <v>0.83840381338024061</v>
      </c>
      <c r="J100" cm="1">
        <f t="array" ref="J100">INDEX(Table_0__39[#All],MATCH(Table7779[[#This Row],[Team]],Table_0__39[Team],0)+1,6)*$J$90</f>
        <v>1.2878053042291413</v>
      </c>
      <c r="K100" cm="1">
        <f t="array" ref="K100">INDEX(Table_0__40[#All],MATCH(Table7779[[#This Row],[Team]],Table_0__40[Team],0)+1,6)*$K$90</f>
        <v>0.47119825976984386</v>
      </c>
      <c r="L100" cm="1">
        <f t="array" ref="L100">INDEX(Table_0__41[#All],MATCH(Table7779[[#This Row],[Team]],Table_0__41[Team],0)+1,6)*$L$90</f>
        <v>0.29785046134789273</v>
      </c>
      <c r="M100" cm="1">
        <f t="array" ref="M100">INDEX(Table_0__42[#All],MATCH(Table7779[[#This Row],[Team]],Table_0__42[Team],0)+1,6)*$M$90</f>
        <v>1.9705641509849454</v>
      </c>
      <c r="N100" cm="1">
        <f t="array" ref="N100">INDEX(Table_0__43[#All],MATCH(Table7779[[#This Row],[Team]],Table_0__43[Team],0)+1,6)*$N$90</f>
        <v>1.2065420832210509</v>
      </c>
      <c r="O100" cm="1">
        <f t="array" ref="O100">INDEX(Table_0__44[#All],MATCH(Table7779[[#This Row],[Team]],Table_0__44[Team],0)+1,6)*$O$90</f>
        <v>6.7905586741716456E-10</v>
      </c>
      <c r="P100" cm="1">
        <f t="array" ref="P100">INDEX(Table_0__45[#All],MATCH(Table7779[[#This Row],[Team]],Table_0__45[Team],0)+1,6)*$P$90</f>
        <v>0</v>
      </c>
      <c r="Q100">
        <f>AVERAGE(Table7779[[#This Row],[Avg Scoring Margin]:[Passing Yd %]])</f>
        <v>0.81890281654036823</v>
      </c>
    </row>
    <row r="101" spans="1:17" x14ac:dyDescent="0.25">
      <c r="A101" s="45" t="s">
        <v>381</v>
      </c>
      <c r="B101">
        <v>13</v>
      </c>
      <c r="C101" cm="1">
        <f t="array" ref="C101">INDEX(Table_0__33[#All],MATCH(Table7779[[#This Row],[Team]],Table_0__33[Team],0)+1,6)*$C$90</f>
        <v>0.59807838373427802</v>
      </c>
      <c r="D101" cm="1">
        <f t="array" ref="D101">INDEX(Table_0__34[#All],MATCH(Table7779[[#This Row],[Team]],Table_0__34[Team],0)+1,6)*$D$90</f>
        <v>0.79488231019601552</v>
      </c>
      <c r="E101" cm="1">
        <f t="array" ref="E101">INDEX(Table_0__35[#All],MATCH(Table7779[[#This Row],[Team]],Table_0__35[Team],0)+1,6)*$E$90</f>
        <v>1.282156593971794</v>
      </c>
      <c r="F101" cm="1">
        <f t="array" ref="F101">INDEX(Table76[#All],MATCH(Table7779[[#This Row],[Team]],Table76[Team],0)+1,6)*$F$90</f>
        <v>0.87856844753090169</v>
      </c>
      <c r="G101" cm="1">
        <f t="array" ref="G101">INDEX(Table_0__36[#All],MATCH(Table7779[[#This Row],[Team]],Table_0__36[Team],0)+1,6)*$G$90</f>
        <v>0.28392731443313729</v>
      </c>
      <c r="H101" cm="1">
        <f t="array" ref="H101">INDEX(Table_0__37[#All],MATCH(Table7779[[#This Row],[Team]],Table_0__37[Team],0)+1,6)*$H$90</f>
        <v>0.3574403760020114</v>
      </c>
      <c r="I101" cm="1">
        <f t="array" ref="I101">INDEX(Table_0__38[#All],MATCH(Table7779[[#This Row],[Team]],Table_0__38[Team],0)+1,6)*$I$90</f>
        <v>1.5091268640844331</v>
      </c>
      <c r="J101" cm="1">
        <f t="array" ref="J101">INDEX(Table_0__39[#All],MATCH(Table7779[[#This Row],[Team]],Table_0__39[Team],0)+1,6)*$J$90</f>
        <v>1.6902444618007479</v>
      </c>
      <c r="K101" cm="1">
        <f t="array" ref="K101">INDEX(Table_0__40[#All],MATCH(Table7779[[#This Row],[Team]],Table_0__40[Team],0)+1,6)*$K$90</f>
        <v>1.1779956494246095</v>
      </c>
      <c r="L101" cm="1">
        <f t="array" ref="L101">INDEX(Table_0__41[#All],MATCH(Table7779[[#This Row],[Team]],Table_0__41[Team],0)+1,6)*$L$90</f>
        <v>1.5637149220764368</v>
      </c>
      <c r="M101" cm="1">
        <f t="array" ref="M101">INDEX(Table_0__42[#All],MATCH(Table7779[[#This Row],[Team]],Table_0__42[Team],0)+1,6)*$M$90</f>
        <v>1.5764513207879562</v>
      </c>
      <c r="N101" cm="1">
        <f t="array" ref="N101">INDEX(Table_0__43[#All],MATCH(Table7779[[#This Row],[Team]],Table_0__43[Team],0)+1,6)*$N$90</f>
        <v>0.94261100251644603</v>
      </c>
      <c r="O101" cm="1">
        <f t="array" ref="O101">INDEX(Table_0__44[#All],MATCH(Table7779[[#This Row],[Team]],Table_0__44[Team],0)+1,6)*$O$90</f>
        <v>5.9417388399001895E-10</v>
      </c>
      <c r="P101" cm="1">
        <f t="array" ref="P101">INDEX(Table_0__45[#All],MATCH(Table7779[[#This Row],[Team]],Table_0__45[Team],0)+1,6)*$P$90</f>
        <v>0</v>
      </c>
      <c r="Q101">
        <f>AVERAGE(Table7779[[#This Row],[Avg Scoring Margin]:[Passing Yd %]])</f>
        <v>0.90394268908235298</v>
      </c>
    </row>
    <row r="102" spans="1:17" x14ac:dyDescent="0.25">
      <c r="A102" s="45" t="s">
        <v>378</v>
      </c>
      <c r="B102">
        <v>7</v>
      </c>
      <c r="C102" cm="1">
        <f t="array" ref="C102">INDEX(Table_0__33[#All],MATCH(Table7779[[#This Row],[Team]],Table_0__33[Team],0)+1,6)*$C$90</f>
        <v>0.79743784497903736</v>
      </c>
      <c r="D102" cm="1">
        <f t="array" ref="D102">INDEX(Table_0__34[#All],MATCH(Table7779[[#This Row],[Team]],Table_0__34[Team],0)+1,6)*$D$90</f>
        <v>0.19872057754900388</v>
      </c>
      <c r="E102" cm="1">
        <f t="array" ref="E102">INDEX(Table_0__35[#All],MATCH(Table7779[[#This Row],[Team]],Table_0__35[Team],0)+1,6)*$E$90</f>
        <v>0.78901944244418099</v>
      </c>
      <c r="F102" cm="1">
        <f t="array" ref="F102">INDEX(Table76[#All],MATCH(Table7779[[#This Row],[Team]],Table76[Team],0)+1,6)*$F$90</f>
        <v>0.78094973113857924</v>
      </c>
      <c r="G102" cm="1">
        <f t="array" ref="G102">INDEX(Table_0__36[#All],MATCH(Table7779[[#This Row],[Team]],Table_0__36[Team],0)+1,6)*$G$90</f>
        <v>0.85178194329941193</v>
      </c>
      <c r="H102" cm="1">
        <f t="array" ref="H102">INDEX(Table_0__37[#All],MATCH(Table7779[[#This Row],[Team]],Table_0__37[Team],0)+1,6)*$H$90</f>
        <v>0.98296103400553136</v>
      </c>
      <c r="I102" cm="1">
        <f t="array" ref="I102">INDEX(Table_0__38[#All],MATCH(Table7779[[#This Row],[Team]],Table_0__38[Team],0)+1,6)*$I$90</f>
        <v>2.515211440140722</v>
      </c>
      <c r="J102" cm="1">
        <f t="array" ref="J102">INDEX(Table_0__39[#All],MATCH(Table7779[[#This Row],[Team]],Table_0__39[Team],0)+1,6)*$J$90</f>
        <v>1.5292687987721052</v>
      </c>
      <c r="K102" cm="1">
        <f t="array" ref="K102">INDEX(Table_0__40[#All],MATCH(Table7779[[#This Row],[Team]],Table_0__40[Team],0)+1,6)*$K$90</f>
        <v>1.7277269524894274</v>
      </c>
      <c r="L102" cm="1">
        <f t="array" ref="L102">INDEX(Table_0__41[#All],MATCH(Table7779[[#This Row],[Team]],Table_0__41[Team],0)+1,6)*$L$90</f>
        <v>0.96801399938065136</v>
      </c>
      <c r="M102" cm="1">
        <f t="array" ref="M102">INDEX(Table_0__42[#All],MATCH(Table7779[[#This Row],[Team]],Table_0__42[Team],0)+1,6)*$M$90</f>
        <v>1.839193207585949</v>
      </c>
      <c r="N102" cm="1">
        <f t="array" ref="N102">INDEX(Table_0__43[#All],MATCH(Table7779[[#This Row],[Team]],Table_0__43[Team],0)+1,6)*$N$90</f>
        <v>0.56556660150986759</v>
      </c>
      <c r="O102" cm="1">
        <f t="array" ref="O102">INDEX(Table_0__44[#All],MATCH(Table7779[[#This Row],[Team]],Table_0__44[Team],0)+1,6)*$O$90</f>
        <v>4.8807140470608702E-10</v>
      </c>
      <c r="P102" cm="1">
        <f t="array" ref="P102">INDEX(Table_0__45[#All],MATCH(Table7779[[#This Row],[Team]],Table_0__45[Team],0)+1,6)*$P$90</f>
        <v>0</v>
      </c>
      <c r="Q102">
        <f>AVERAGE(Table7779[[#This Row],[Avg Scoring Margin]:[Passing Yd %]])</f>
        <v>0.96756082669875287</v>
      </c>
    </row>
    <row r="103" spans="1:17" x14ac:dyDescent="0.25">
      <c r="A103" s="45" t="s">
        <v>368</v>
      </c>
      <c r="B103">
        <v>3</v>
      </c>
      <c r="C103" cm="1">
        <f t="array" ref="C103">INDEX(Table_0__33[#All],MATCH(Table7779[[#This Row],[Team]],Table_0__33[Team],0)+1,6)*$C$90</f>
        <v>1.9935946124475934</v>
      </c>
      <c r="D103" cm="1">
        <f t="array" ref="D103">INDEX(Table_0__34[#All],MATCH(Table7779[[#This Row],[Team]],Table_0__34[Team],0)+1,6)*$D$90</f>
        <v>1.689124909166533</v>
      </c>
      <c r="E103" cm="1">
        <f t="array" ref="E103">INDEX(Table_0__35[#All],MATCH(Table7779[[#This Row],[Team]],Table_0__35[Team],0)+1,6)*$E$90</f>
        <v>1.0849017333607489</v>
      </c>
      <c r="F103" cm="1">
        <f t="array" ref="F103">INDEX(Table76[#All],MATCH(Table7779[[#This Row],[Team]],Table76[Team],0)+1,6)*$F$90</f>
        <v>1.2690433131001913</v>
      </c>
      <c r="G103" cm="1">
        <f t="array" ref="G103">INDEX(Table_0__36[#All],MATCH(Table7779[[#This Row],[Team]],Table_0__36[Team],0)+1,6)*$G$90</f>
        <v>1.5142790103100656</v>
      </c>
      <c r="H103" cm="1">
        <f t="array" ref="H103">INDEX(Table_0__37[#All],MATCH(Table7779[[#This Row],[Team]],Table_0__37[Team],0)+1,6)*$H$90</f>
        <v>2.8595230080160912</v>
      </c>
      <c r="I103" cm="1">
        <f t="array" ref="I103">INDEX(Table_0__38[#All],MATCH(Table7779[[#This Row],[Team]],Table_0__38[Team],0)+1,6)*$I$90</f>
        <v>1.8444883894365294</v>
      </c>
      <c r="J103" cm="1">
        <f t="array" ref="J103">INDEX(Table_0__39[#All],MATCH(Table7779[[#This Row],[Team]],Table_0__39[Team],0)+1,6)*$J$90</f>
        <v>0.80487831514321329</v>
      </c>
      <c r="K103" cm="1">
        <f t="array" ref="K103">INDEX(Table_0__40[#All],MATCH(Table7779[[#This Row],[Team]],Table_0__40[Team],0)+1,6)*$K$90</f>
        <v>0.7853304329497397</v>
      </c>
      <c r="L103" cm="1">
        <f t="array" ref="L103">INDEX(Table_0__41[#All],MATCH(Table7779[[#This Row],[Team]],Table_0__41[Team],0)+1,6)*$L$90</f>
        <v>0.14892523067394636</v>
      </c>
      <c r="M103" cm="1">
        <f t="array" ref="M103">INDEX(Table_0__42[#All],MATCH(Table7779[[#This Row],[Team]],Table_0__42[Team],0)+1,6)*$M$90</f>
        <v>1.3137094339899635</v>
      </c>
      <c r="N103" cm="1">
        <f t="array" ref="N103">INDEX(Table_0__43[#All],MATCH(Table7779[[#This Row],[Team]],Table_0__43[Team],0)+1,6)*$N$90</f>
        <v>0.60327104161052547</v>
      </c>
      <c r="O103" cm="1">
        <f t="array" ref="O103">INDEX(Table_0__44[#All],MATCH(Table7779[[#This Row],[Team]],Table_0__44[Team],0)+1,6)*$O$90</f>
        <v>4.0318942127894146E-10</v>
      </c>
      <c r="P103" cm="1">
        <f t="array" ref="P103">INDEX(Table_0__45[#All],MATCH(Table7779[[#This Row],[Team]],Table_0__45[Team],0)+1,6)*$P$90</f>
        <v>0</v>
      </c>
      <c r="Q103">
        <f>AVERAGE(Table7779[[#This Row],[Avg Scoring Margin]:[Passing Yd %]])</f>
        <v>1.1365049593291665</v>
      </c>
    </row>
    <row r="104" spans="1:17" x14ac:dyDescent="0.25">
      <c r="A104" s="45" t="s">
        <v>172</v>
      </c>
      <c r="B104">
        <v>6</v>
      </c>
      <c r="C104" cm="1">
        <f t="array" ref="C104">INDEX(Table_0__33[#All],MATCH(Table7779[[#This Row],[Team]],Table_0__33[Team],0)+1,6)*$C$90</f>
        <v>1.6945554205804543</v>
      </c>
      <c r="D104" cm="1">
        <f t="array" ref="D104">INDEX(Table_0__34[#All],MATCH(Table7779[[#This Row],[Team]],Table_0__34[Team],0)+1,6)*$D$90</f>
        <v>1.4904043316175291</v>
      </c>
      <c r="E104" cm="1">
        <f t="array" ref="E104">INDEX(Table_0__35[#All],MATCH(Table7779[[#This Row],[Team]],Table_0__35[Team],0)+1,6)*$E$90</f>
        <v>1.4794114545828394</v>
      </c>
      <c r="F104" cm="1">
        <f t="array" ref="F104">INDEX(Table76[#All],MATCH(Table7779[[#This Row],[Team]],Table76[Team],0)+1,6)*$F$90</f>
        <v>2.0499930442387706</v>
      </c>
      <c r="G104" cm="1">
        <f t="array" ref="G104">INDEX(Table_0__36[#All],MATCH(Table7779[[#This Row],[Team]],Table_0__36[Team],0)+1,6)*$G$90</f>
        <v>2.1767760773207194</v>
      </c>
      <c r="H104" cm="1">
        <f t="array" ref="H104">INDEX(Table_0__37[#All],MATCH(Table7779[[#This Row],[Team]],Table_0__37[Team],0)+1,6)*$H$90</f>
        <v>0.62552065800351997</v>
      </c>
      <c r="I104" cm="1">
        <f t="array" ref="I104">INDEX(Table_0__38[#All],MATCH(Table7779[[#This Row],[Team]],Table_0__38[Team],0)+1,6)*$I$90</f>
        <v>0.92224419471826469</v>
      </c>
      <c r="J104" cm="1">
        <f t="array" ref="J104">INDEX(Table_0__39[#All],MATCH(Table7779[[#This Row],[Team]],Table_0__39[Team],0)+1,6)*$J$90</f>
        <v>1.9317079563437121</v>
      </c>
      <c r="K104" cm="1">
        <f t="array" ref="K104">INDEX(Table_0__40[#All],MATCH(Table7779[[#This Row],[Team]],Table_0__40[Team],0)+1,6)*$K$90</f>
        <v>1.6491939091944534</v>
      </c>
      <c r="L104" cm="1">
        <f t="array" ref="L104">INDEX(Table_0__41[#All],MATCH(Table7779[[#This Row],[Team]],Table_0__41[Team],0)+1,6)*$L$90</f>
        <v>1.1914018453915709</v>
      </c>
      <c r="M104" cm="1">
        <f t="array" ref="M104">INDEX(Table_0__42[#All],MATCH(Table7779[[#This Row],[Team]],Table_0__42[Team],0)+1,6)*$M$90</f>
        <v>1.5107658490884581</v>
      </c>
      <c r="N104" cm="1">
        <f t="array" ref="N104">INDEX(Table_0__43[#All],MATCH(Table7779[[#This Row],[Team]],Table_0__43[Team],0)+1,6)*$N$90</f>
        <v>0.79179324211381463</v>
      </c>
      <c r="O104" cm="1">
        <f t="array" ref="O104">INDEX(Table_0__44[#All],MATCH(Table7779[[#This Row],[Team]],Table_0__44[Team],0)+1,6)*$O$90</f>
        <v>4.2440991713572784E-10</v>
      </c>
      <c r="P104" cm="1">
        <f t="array" ref="P104">INDEX(Table_0__45[#All],MATCH(Table7779[[#This Row],[Team]],Table_0__45[Team],0)+1,6)*$P$90</f>
        <v>0</v>
      </c>
      <c r="Q104">
        <f>AVERAGE(Table7779[[#This Row],[Avg Scoring Margin]:[Passing Yd %]])</f>
        <v>1.2509834274013227</v>
      </c>
    </row>
    <row r="105" spans="1:17" x14ac:dyDescent="0.25">
      <c r="A105" s="45" t="s">
        <v>377</v>
      </c>
      <c r="B105">
        <v>10</v>
      </c>
      <c r="C105" cm="1">
        <f t="array" ref="C105">INDEX(Table_0__33[#All],MATCH(Table7779[[#This Row],[Team]],Table_0__33[Team],0)+1,6)*$C$90</f>
        <v>2.3923135349371121</v>
      </c>
      <c r="D105" cm="1">
        <f t="array" ref="D105">INDEX(Table_0__34[#All],MATCH(Table7779[[#This Row],[Team]],Table_0__34[Team],0)+1,6)*$D$90</f>
        <v>2.0865660642645407</v>
      </c>
      <c r="E105" cm="1">
        <f t="array" ref="E105">INDEX(Table_0__35[#All],MATCH(Table7779[[#This Row],[Team]],Table_0__35[Team],0)+1,6)*$E$90</f>
        <v>1.3807840242773168</v>
      </c>
      <c r="F105" cm="1">
        <f t="array" ref="F105">INDEX(Table76[#All],MATCH(Table7779[[#This Row],[Team]],Table76[Team],0)+1,6)*$F$90</f>
        <v>2.3428491934157378</v>
      </c>
      <c r="G105" cm="1">
        <f t="array" ref="G105">INDEX(Table_0__36[#All],MATCH(Table7779[[#This Row],[Team]],Table_0__36[Team],0)+1,6)*$G$90</f>
        <v>2.2714185154650983</v>
      </c>
      <c r="H105" cm="1">
        <f t="array" ref="H105">INDEX(Table_0__37[#All],MATCH(Table7779[[#This Row],[Team]],Table_0__37[Team],0)+1,6)*$H$90</f>
        <v>1.6084816920090512</v>
      </c>
      <c r="I105" cm="1">
        <f t="array" ref="I105">INDEX(Table_0__38[#All],MATCH(Table7779[[#This Row],[Team]],Table_0__38[Team],0)+1,6)*$I$90</f>
        <v>0.5868826693661684</v>
      </c>
      <c r="J105" cm="1">
        <f t="array" ref="J105">INDEX(Table_0__39[#All],MATCH(Table7779[[#This Row],[Team]],Table_0__39[Team],0)+1,6)*$J$90</f>
        <v>1.1268296412004986</v>
      </c>
      <c r="K105" cm="1">
        <f t="array" ref="K105">INDEX(Table_0__40[#All],MATCH(Table7779[[#This Row],[Team]],Table_0__40[Team],0)+1,6)*$K$90</f>
        <v>0.94239651953968773</v>
      </c>
      <c r="L105" cm="1">
        <f t="array" ref="L105">INDEX(Table_0__41[#All],MATCH(Table7779[[#This Row],[Team]],Table_0__41[Team],0)+1,6)*$L$90</f>
        <v>1.0424766147176245</v>
      </c>
      <c r="M105" cm="1">
        <f t="array" ref="M105">INDEX(Table_0__42[#All],MATCH(Table7779[[#This Row],[Team]],Table_0__42[Team],0)+1,6)*$M$90</f>
        <v>0.91959660379297448</v>
      </c>
      <c r="N105" cm="1">
        <f t="array" ref="N105">INDEX(Table_0__43[#All],MATCH(Table7779[[#This Row],[Team]],Table_0__43[Team],0)+1,6)*$N$90</f>
        <v>0.90490656241578815</v>
      </c>
      <c r="O105" cm="1">
        <f t="array" ref="O105">INDEX(Table_0__44[#All],MATCH(Table7779[[#This Row],[Team]],Table_0__44[Team],0)+1,6)*$O$90</f>
        <v>3.3952793370858228E-10</v>
      </c>
      <c r="P105" cm="1">
        <f t="array" ref="P105">INDEX(Table_0__45[#All],MATCH(Table7779[[#This Row],[Team]],Table_0__45[Team],0)+1,6)*$P$90</f>
        <v>0</v>
      </c>
      <c r="Q105">
        <f>AVERAGE(Table7779[[#This Row],[Avg Scoring Margin]:[Passing Yd %]])</f>
        <v>1.2575358311243665</v>
      </c>
    </row>
    <row r="106" spans="1:17" x14ac:dyDescent="0.25">
      <c r="A106" s="45" t="s">
        <v>361</v>
      </c>
      <c r="B106">
        <v>9</v>
      </c>
      <c r="C106" cm="1">
        <f t="array" ref="C106">INDEX(Table_0__33[#All],MATCH(Table7779[[#This Row],[Team]],Table_0__33[Team],0)+1,6)*$C$90</f>
        <v>1.2958364980909356</v>
      </c>
      <c r="D106" cm="1">
        <f t="array" ref="D106">INDEX(Table_0__34[#All],MATCH(Table7779[[#This Row],[Team]],Table_0__34[Team],0)+1,6)*$D$90</f>
        <v>0.99360288774501937</v>
      </c>
      <c r="E106" cm="1">
        <f t="array" ref="E106">INDEX(Table_0__35[#All],MATCH(Table7779[[#This Row],[Team]],Table_0__35[Team],0)+1,6)*$E$90</f>
        <v>1.578038884888362</v>
      </c>
      <c r="F106" cm="1">
        <f t="array" ref="F106">INDEX(Table76[#All],MATCH(Table7779[[#This Row],[Team]],Table76[Team],0)+1,6)*$F$90</f>
        <v>1.952374327846448</v>
      </c>
      <c r="G106" cm="1">
        <f t="array" ref="G106">INDEX(Table_0__36[#All],MATCH(Table7779[[#This Row],[Team]],Table_0__36[Team],0)+1,6)*$G$90</f>
        <v>1.9874912010319612</v>
      </c>
      <c r="H106" cm="1">
        <f t="array" ref="H106">INDEX(Table_0__37[#All],MATCH(Table7779[[#This Row],[Team]],Table_0__37[Team],0)+1,6)*$H$90</f>
        <v>0.53616056400301715</v>
      </c>
      <c r="I106" cm="1">
        <f t="array" ref="I106">INDEX(Table_0__38[#All],MATCH(Table7779[[#This Row],[Team]],Table_0__38[Team],0)+1,6)*$I$90</f>
        <v>1.7606480080985052</v>
      </c>
      <c r="J106" cm="1">
        <f t="array" ref="J106">INDEX(Table_0__39[#All],MATCH(Table7779[[#This Row],[Team]],Table_0__39[Team],0)+1,6)*$J$90</f>
        <v>1.2073174727148199</v>
      </c>
      <c r="K106" cm="1">
        <f t="array" ref="K106">INDEX(Table_0__40[#All],MATCH(Table7779[[#This Row],[Team]],Table_0__40[Team],0)+1,6)*$K$90</f>
        <v>2.1989252122592711</v>
      </c>
      <c r="L106" cm="1">
        <f t="array" ref="L106">INDEX(Table_0__41[#All],MATCH(Table7779[[#This Row],[Team]],Table_0__41[Team],0)+1,6)*$L$90</f>
        <v>1.7126401527503832</v>
      </c>
      <c r="M106" cm="1">
        <f t="array" ref="M106">INDEX(Table_0__42[#All],MATCH(Table7779[[#This Row],[Team]],Table_0__42[Team],0)+1,6)*$M$90</f>
        <v>1.44508037738896</v>
      </c>
      <c r="N106" cm="1">
        <f t="array" ref="N106">INDEX(Table_0__43[#All],MATCH(Table7779[[#This Row],[Team]],Table_0__43[Team],0)+1,6)*$N$90</f>
        <v>1.0557243228184197</v>
      </c>
      <c r="O106" cm="1">
        <f t="array" ref="O106">INDEX(Table_0__44[#All],MATCH(Table7779[[#This Row],[Team]],Table_0__44[Team],0)+1,6)*$O$90</f>
        <v>5.0929190056287344E-10</v>
      </c>
      <c r="P106" cm="1">
        <f t="array" ref="P106">INDEX(Table_0__45[#All],MATCH(Table7779[[#This Row],[Team]],Table_0__45[Team],0)+1,6)*$P$90</f>
        <v>0</v>
      </c>
      <c r="Q106">
        <f>AVERAGE(Table7779[[#This Row],[Avg Scoring Margin]:[Passing Yd %]])</f>
        <v>1.2659885650103855</v>
      </c>
    </row>
    <row r="107" spans="1:17" x14ac:dyDescent="0.25">
      <c r="A107" s="45" t="s">
        <v>386</v>
      </c>
      <c r="B107">
        <v>7</v>
      </c>
      <c r="C107" cm="1">
        <f t="array" ref="C107">INDEX(Table_0__33[#All],MATCH(Table7779[[#This Row],[Team]],Table_0__33[Team],0)+1,6)*$C$90</f>
        <v>1.5948756899580747</v>
      </c>
      <c r="D107" cm="1">
        <f t="array" ref="D107">INDEX(Table_0__34[#All],MATCH(Table7779[[#This Row],[Team]],Table_0__34[Team],0)+1,6)*$D$90</f>
        <v>1.589764620392031</v>
      </c>
      <c r="E107" cm="1">
        <f t="array" ref="E107">INDEX(Table_0__35[#All],MATCH(Table7779[[#This Row],[Team]],Table_0__35[Team],0)+1,6)*$E$90</f>
        <v>1.7752937454994071</v>
      </c>
      <c r="F107" cm="1">
        <f t="array" ref="F107">INDEX(Table76[#All],MATCH(Table7779[[#This Row],[Team]],Table76[Team],0)+1,6)*$F$90</f>
        <v>1.3666620294925136</v>
      </c>
      <c r="G107" cm="1">
        <f t="array" ref="G107">INDEX(Table_0__36[#All],MATCH(Table7779[[#This Row],[Team]],Table_0__36[Team],0)+1,6)*$G$90</f>
        <v>1.4196365721656865</v>
      </c>
      <c r="H107" cm="1">
        <f t="array" ref="H107">INDEX(Table_0__37[#All],MATCH(Table7779[[#This Row],[Team]],Table_0__37[Team],0)+1,6)*$H$90</f>
        <v>1.2510413160070399</v>
      </c>
      <c r="I107" cm="1">
        <f t="array" ref="I107">INDEX(Table_0__38[#All],MATCH(Table7779[[#This Row],[Team]],Table_0__38[Team],0)+1,6)*$I$90</f>
        <v>1.9283287707745533</v>
      </c>
      <c r="J107" cm="1">
        <f t="array" ref="J107">INDEX(Table_0__39[#All],MATCH(Table7779[[#This Row],[Team]],Table_0__39[Team],0)+1,6)*$J$90</f>
        <v>2.3341471139153187</v>
      </c>
      <c r="K107" cm="1">
        <f t="array" ref="K107">INDEX(Table_0__40[#All],MATCH(Table7779[[#This Row],[Team]],Table_0__40[Team],0)+1,6)*$K$90</f>
        <v>1.2565286927195836</v>
      </c>
      <c r="L107" cm="1">
        <f t="array" ref="L107">INDEX(Table_0__41[#All],MATCH(Table7779[[#This Row],[Team]],Table_0__41[Team],0)+1,6)*$L$90</f>
        <v>1.1169392300545977</v>
      </c>
      <c r="M107" cm="1">
        <f t="array" ref="M107">INDEX(Table_0__42[#All],MATCH(Table7779[[#This Row],[Team]],Table_0__42[Team],0)+1,6)*$M$90</f>
        <v>1.6421367924874544</v>
      </c>
      <c r="N107" cm="1">
        <f t="array" ref="N107">INDEX(Table_0__43[#All],MATCH(Table7779[[#This Row],[Team]],Table_0__43[Team],0)+1,6)*$N$90</f>
        <v>0.49015772130855195</v>
      </c>
      <c r="O107" cm="1">
        <f t="array" ref="O107">INDEX(Table_0__44[#All],MATCH(Table7779[[#This Row],[Team]],Table_0__44[Team],0)+1,6)*$O$90</f>
        <v>5.3051239641965977E-10</v>
      </c>
      <c r="P107" cm="1">
        <f t="array" ref="P107">INDEX(Table_0__45[#All],MATCH(Table7779[[#This Row],[Team]],Table_0__45[Team],0)+1,6)*$P$90</f>
        <v>0</v>
      </c>
      <c r="Q107">
        <f>AVERAGE(Table7779[[#This Row],[Avg Scoring Margin]:[Passing Yd %]])</f>
        <v>1.2689651639503805</v>
      </c>
    </row>
    <row r="108" spans="1:17" x14ac:dyDescent="0.25">
      <c r="A108" s="45" t="s">
        <v>388</v>
      </c>
      <c r="B108">
        <v>5</v>
      </c>
      <c r="C108" cm="1">
        <f t="array" ref="C108">INDEX(Table_0__33[#All],MATCH(Table7779[[#This Row],[Team]],Table_0__33[Team],0)+1,6)*$C$90</f>
        <v>2.4919932655594916</v>
      </c>
      <c r="D108" cm="1">
        <f t="array" ref="D108">INDEX(Table_0__34[#All],MATCH(Table7779[[#This Row],[Team]],Table_0__34[Team],0)+1,6)*$D$90</f>
        <v>2.6827277969115522</v>
      </c>
      <c r="E108" cm="1">
        <f t="array" ref="E108">INDEX(Table_0__35[#All],MATCH(Table7779[[#This Row],[Team]],Table_0__35[Team],0)+1,6)*$E$90</f>
        <v>2.5643131879435881</v>
      </c>
      <c r="F108" cm="1">
        <f t="array" ref="F108">INDEX(Table76[#All],MATCH(Table7779[[#This Row],[Team]],Table76[Team],0)+1,6)*$F$90</f>
        <v>2.8309427753773497</v>
      </c>
      <c r="G108" cm="1">
        <f t="array" ref="G108">INDEX(Table_0__36[#All],MATCH(Table7779[[#This Row],[Team]],Table_0__36[Team],0)+1,6)*$G$90</f>
        <v>2.7446307061869941</v>
      </c>
      <c r="H108" cm="1">
        <f t="array" ref="H108">INDEX(Table_0__37[#All],MATCH(Table7779[[#This Row],[Team]],Table_0__37[Team],0)+1,6)*$H$90</f>
        <v>0.80424084600452561</v>
      </c>
      <c r="I108" cm="1">
        <f t="array" ref="I108">INDEX(Table_0__38[#All],MATCH(Table7779[[#This Row],[Team]],Table_0__38[Team],0)+1,6)*$I$90</f>
        <v>0.50304228802814432</v>
      </c>
      <c r="J108" cm="1">
        <f t="array" ref="J108">INDEX(Table_0__39[#All],MATCH(Table7779[[#This Row],[Team]],Table_0__39[Team],0)+1,6)*$J$90</f>
        <v>0.72439048362889202</v>
      </c>
      <c r="K108" cm="1">
        <f t="array" ref="K108">INDEX(Table_0__40[#All],MATCH(Table7779[[#This Row],[Team]],Table_0__40[Team],0)+1,6)*$K$90</f>
        <v>1.4135947793095316</v>
      </c>
      <c r="L108" cm="1">
        <f t="array" ref="L108">INDEX(Table_0__41[#All],MATCH(Table7779[[#This Row],[Team]],Table_0__41[Team],0)+1,6)*$L$90</f>
        <v>0.74462615336973181</v>
      </c>
      <c r="M108" cm="1">
        <f t="array" ref="M108">INDEX(Table_0__42[#All],MATCH(Table7779[[#This Row],[Team]],Table_0__42[Team],0)+1,6)*$M$90</f>
        <v>6.5685471699498177E-2</v>
      </c>
      <c r="N108" cm="1">
        <f t="array" ref="N108">INDEX(Table_0__43[#All],MATCH(Table7779[[#This Row],[Team]],Table_0__43[Team],0)+1,6)*$N$90</f>
        <v>0.22622664060394704</v>
      </c>
      <c r="O108" cm="1">
        <f t="array" ref="O108">INDEX(Table_0__44[#All],MATCH(Table7779[[#This Row],[Team]],Table_0__44[Team],0)+1,6)*$O$90</f>
        <v>2.1220495856786392E-11</v>
      </c>
      <c r="P108" cm="1">
        <f t="array" ref="P108">INDEX(Table_0__45[#All],MATCH(Table7779[[#This Row],[Team]],Table_0__45[Team],0)+1,6)*$P$90</f>
        <v>0</v>
      </c>
      <c r="Q108">
        <f>AVERAGE(Table7779[[#This Row],[Avg Scoring Margin]:[Passing Yd %]])</f>
        <v>1.2711724567603191</v>
      </c>
    </row>
    <row r="109" spans="1:17" x14ac:dyDescent="0.25">
      <c r="A109" s="45" t="s">
        <v>364</v>
      </c>
      <c r="B109">
        <v>13</v>
      </c>
      <c r="C109" cm="1">
        <f t="array" ref="C109">INDEX(Table_0__33[#All],MATCH(Table7779[[#This Row],[Team]],Table_0__33[Team],0)+1,6)*$C$90</f>
        <v>1.8939148818252138</v>
      </c>
      <c r="D109" cm="1">
        <f t="array" ref="D109">INDEX(Table_0__34[#All],MATCH(Table7779[[#This Row],[Team]],Table_0__34[Team],0)+1,6)*$D$90</f>
        <v>2.2852866418135447</v>
      </c>
      <c r="E109" cm="1">
        <f t="array" ref="E109">INDEX(Table_0__35[#All],MATCH(Table7779[[#This Row],[Team]],Table_0__35[Team],0)+1,6)*$E$90</f>
        <v>1.8739211758049299</v>
      </c>
      <c r="F109" cm="1">
        <f t="array" ref="F109">INDEX(Table76[#All],MATCH(Table7779[[#This Row],[Team]],Table76[Team],0)+1,6)*$F$90</f>
        <v>1.4642807458848361</v>
      </c>
      <c r="G109" cm="1">
        <f t="array" ref="G109">INDEX(Table_0__36[#All],MATCH(Table7779[[#This Row],[Team]],Table_0__36[Team],0)+1,6)*$G$90</f>
        <v>1.798206324743203</v>
      </c>
      <c r="H109" cm="1">
        <f t="array" ref="H109">INDEX(Table_0__37[#All],MATCH(Table7779[[#This Row],[Team]],Table_0__37[Team],0)+1,6)*$H$90</f>
        <v>1.3404014100075428</v>
      </c>
      <c r="I109" cm="1">
        <f t="array" ref="I109">INDEX(Table_0__38[#All],MATCH(Table7779[[#This Row],[Team]],Table_0__38[Team],0)+1,6)*$I$90</f>
        <v>2.0121691521125773</v>
      </c>
      <c r="J109" cm="1">
        <f t="array" ref="J109">INDEX(Table_0__39[#All],MATCH(Table7779[[#This Row],[Team]],Table_0__39[Team],0)+1,6)*$J$90</f>
        <v>1.3682931357434627</v>
      </c>
      <c r="K109" cm="1">
        <f t="array" ref="K109">INDEX(Table_0__40[#All],MATCH(Table7779[[#This Row],[Team]],Table_0__40[Team],0)+1,6)*$K$90</f>
        <v>1.5706608658994794</v>
      </c>
      <c r="L109" cm="1">
        <f t="array" ref="L109">INDEX(Table_0__41[#All],MATCH(Table7779[[#This Row],[Team]],Table_0__41[Team],0)+1,6)*$L$90</f>
        <v>1.63817753741341</v>
      </c>
      <c r="M109" cm="1">
        <f t="array" ref="M109">INDEX(Table_0__42[#All],MATCH(Table7779[[#This Row],[Team]],Table_0__42[Team],0)+1,6)*$M$90</f>
        <v>0.59116924529548354</v>
      </c>
      <c r="N109" cm="1">
        <f t="array" ref="N109">INDEX(Table_0__43[#All],MATCH(Table7779[[#This Row],[Team]],Table_0__43[Team],0)+1,6)*$N$90</f>
        <v>3.7704440100657842E-2</v>
      </c>
      <c r="O109" cm="1">
        <f t="array" ref="O109">INDEX(Table_0__44[#All],MATCH(Table7779[[#This Row],[Team]],Table_0__44[Team],0)+1,6)*$O$90</f>
        <v>8.488198342714557E-11</v>
      </c>
      <c r="P109" cm="1">
        <f t="array" ref="P109">INDEX(Table_0__45[#All],MATCH(Table7779[[#This Row],[Team]],Table_0__45[Team],0)+1,6)*$P$90</f>
        <v>0</v>
      </c>
      <c r="Q109">
        <f>AVERAGE(Table7779[[#This Row],[Avg Scoring Margin]:[Passing Yd %]])</f>
        <v>1.2767275397663729</v>
      </c>
    </row>
    <row r="110" spans="1:17" x14ac:dyDescent="0.25">
      <c r="A110" s="45" t="s">
        <v>372</v>
      </c>
      <c r="B110">
        <v>11</v>
      </c>
      <c r="C110" cm="1">
        <f t="array" ref="C110">INDEX(Table_0__33[#All],MATCH(Table7779[[#This Row],[Team]],Table_0__33[Team],0)+1,6)*$C$90</f>
        <v>2.192954073692353</v>
      </c>
      <c r="D110" cm="1">
        <f t="array" ref="D110">INDEX(Table_0__34[#All],MATCH(Table7779[[#This Row],[Team]],Table_0__34[Team],0)+1,6)*$D$90</f>
        <v>2.8814483744605561</v>
      </c>
      <c r="E110" cm="1">
        <f t="array" ref="E110">INDEX(Table_0__35[#All],MATCH(Table7779[[#This Row],[Team]],Table_0__35[Team],0)+1,6)*$E$90</f>
        <v>2.1698034667214978</v>
      </c>
      <c r="F110" cm="1">
        <f t="array" ref="F110">INDEX(Table76[#All],MATCH(Table7779[[#This Row],[Team]],Table76[Team],0)+1,6)*$F$90</f>
        <v>2.2452304770234153</v>
      </c>
      <c r="G110" cm="1">
        <f t="array" ref="G110">INDEX(Table_0__36[#All],MATCH(Table7779[[#This Row],[Team]],Table_0__36[Team],0)+1,6)*$G$90</f>
        <v>2.6499882680426148</v>
      </c>
      <c r="H110" cm="1">
        <f t="array" ref="H110">INDEX(Table_0__37[#All],MATCH(Table7779[[#This Row],[Team]],Table_0__37[Team],0)+1,6)*$H$90</f>
        <v>1.8765619740105599</v>
      </c>
      <c r="I110" cm="1">
        <f t="array" ref="I110">INDEX(Table_0__38[#All],MATCH(Table7779[[#This Row],[Team]],Table_0__38[Team],0)+1,6)*$I$90</f>
        <v>1.0899249573943128</v>
      </c>
      <c r="J110" cm="1">
        <f t="array" ref="J110">INDEX(Table_0__39[#All],MATCH(Table7779[[#This Row],[Team]],Table_0__39[Team],0)+1,6)*$J$90</f>
        <v>0.64390265211457065</v>
      </c>
      <c r="K110" cm="1">
        <f t="array" ref="K110">INDEX(Table_0__40[#All],MATCH(Table7779[[#This Row],[Team]],Table_0__40[Team],0)+1,6)*$K$90</f>
        <v>0.86386347624471371</v>
      </c>
      <c r="L110" cm="1">
        <f t="array" ref="L110">INDEX(Table_0__41[#All],MATCH(Table7779[[#This Row],[Team]],Table_0__41[Team],0)+1,6)*$L$90</f>
        <v>0.89355138404367818</v>
      </c>
      <c r="M110" cm="1">
        <f t="array" ref="M110">INDEX(Table_0__42[#All],MATCH(Table7779[[#This Row],[Team]],Table_0__42[Team],0)+1,6)*$M$90</f>
        <v>0.26274188679799271</v>
      </c>
      <c r="N110" cm="1">
        <f t="array" ref="N110">INDEX(Table_0__43[#All],MATCH(Table7779[[#This Row],[Team]],Table_0__43[Team],0)+1,6)*$N$90</f>
        <v>0.11311332030197352</v>
      </c>
      <c r="O110" cm="1">
        <f t="array" ref="O110">INDEX(Table_0__44[#All],MATCH(Table7779[[#This Row],[Team]],Table_0__44[Team],0)+1,6)*$O$90</f>
        <v>4.2440991713572785E-11</v>
      </c>
      <c r="P110" cm="1">
        <f t="array" ref="P110">INDEX(Table_0__45[#All],MATCH(Table7779[[#This Row],[Team]],Table_0__45[Team],0)+1,6)*$P$90</f>
        <v>0</v>
      </c>
      <c r="Q110">
        <f>AVERAGE(Table7779[[#This Row],[Avg Scoring Margin]:[Passing Yd %]])</f>
        <v>1.2773631650636201</v>
      </c>
    </row>
    <row r="111" spans="1:17" x14ac:dyDescent="0.25">
      <c r="A111" s="45" t="s">
        <v>383</v>
      </c>
      <c r="B111">
        <v>7</v>
      </c>
      <c r="C111" cm="1">
        <f t="array" ref="C111">INDEX(Table_0__33[#All],MATCH(Table7779[[#This Row],[Team]],Table_0__33[Team],0)+1,6)*$C$90</f>
        <v>1.196156767468556</v>
      </c>
      <c r="D111" cm="1">
        <f t="array" ref="D111">INDEX(Table_0__34[#All],MATCH(Table7779[[#This Row],[Team]],Table_0__34[Team],0)+1,6)*$D$90</f>
        <v>2.4840072193625486</v>
      </c>
      <c r="E111" cm="1">
        <f t="array" ref="E111">INDEX(Table_0__35[#All],MATCH(Table7779[[#This Row],[Team]],Table_0__35[Team],0)+1,6)*$E$90</f>
        <v>2.2684308970270202</v>
      </c>
      <c r="F111" cm="1">
        <f t="array" ref="F111">INDEX(Table76[#All],MATCH(Table7779[[#This Row],[Team]],Table76[Team],0)+1,6)*$F$90</f>
        <v>1.1714245967078689</v>
      </c>
      <c r="G111" cm="1">
        <f t="array" ref="G111">INDEX(Table_0__36[#All],MATCH(Table7779[[#This Row],[Team]],Table_0__36[Team],0)+1,6)*$G$90</f>
        <v>1.6089214484544447</v>
      </c>
      <c r="H111" cm="1">
        <f t="array" ref="H111">INDEX(Table_0__37[#All],MATCH(Table7779[[#This Row],[Team]],Table_0__37[Team],0)+1,6)*$H$90</f>
        <v>1.697841786009554</v>
      </c>
      <c r="I111" cm="1">
        <f t="array" ref="I111">INDEX(Table_0__38[#All],MATCH(Table7779[[#This Row],[Team]],Table_0__38[Team],0)+1,6)*$I$90</f>
        <v>1.3414461014083849</v>
      </c>
      <c r="J111" cm="1">
        <f t="array" ref="J111">INDEX(Table_0__39[#All],MATCH(Table7779[[#This Row],[Team]],Table_0__39[Team],0)+1,6)*$J$90</f>
        <v>1.8512201248293907</v>
      </c>
      <c r="K111" cm="1">
        <f t="array" ref="K111">INDEX(Table_0__40[#All],MATCH(Table7779[[#This Row],[Team]],Table_0__40[Team],0)+1,6)*$K$90</f>
        <v>1.0209295628346617</v>
      </c>
      <c r="L111" cm="1">
        <f t="array" ref="L111">INDEX(Table_0__41[#All],MATCH(Table7779[[#This Row],[Team]],Table_0__41[Team],0)+1,6)*$L$90</f>
        <v>2.2338784601091954</v>
      </c>
      <c r="M111" cm="1">
        <f t="array" ref="M111">INDEX(Table_0__42[#All],MATCH(Table7779[[#This Row],[Team]],Table_0__42[Team],0)+1,6)*$M$90</f>
        <v>0.85391113209347624</v>
      </c>
      <c r="N111" cm="1">
        <f t="array" ref="N111">INDEX(Table_0__43[#All],MATCH(Table7779[[#This Row],[Team]],Table_0__43[Team],0)+1,6)*$N$90</f>
        <v>0.37704440100657843</v>
      </c>
      <c r="O111" cm="1">
        <f t="array" ref="O111">INDEX(Table_0__44[#All],MATCH(Table7779[[#This Row],[Team]],Table_0__44[Team],0)+1,6)*$O$90</f>
        <v>2.3342545442465029E-10</v>
      </c>
      <c r="P111" cm="1">
        <f t="array" ref="P111">INDEX(Table_0__45[#All],MATCH(Table7779[[#This Row],[Team]],Table_0__45[Team],0)+1,6)*$P$90</f>
        <v>0</v>
      </c>
      <c r="Q111">
        <f>AVERAGE(Table7779[[#This Row],[Avg Scoring Margin]:[Passing Yd %]])</f>
        <v>1.2932294641103645</v>
      </c>
    </row>
    <row r="112" spans="1:17" x14ac:dyDescent="0.25">
      <c r="A112" s="45" t="s">
        <v>376</v>
      </c>
      <c r="B112">
        <v>3</v>
      </c>
      <c r="C112" cm="1">
        <f t="array" ref="C112">INDEX(Table_0__33[#All],MATCH(Table7779[[#This Row],[Team]],Table_0__33[Team],0)+1,6)*$C$90</f>
        <v>2.9903919186713903</v>
      </c>
      <c r="D112" cm="1">
        <f t="array" ref="D112">INDEX(Table_0__34[#All],MATCH(Table7779[[#This Row],[Team]],Table_0__34[Team],0)+1,6)*$D$90</f>
        <v>1.1923234652940233</v>
      </c>
      <c r="E112" cm="1">
        <f t="array" ref="E112">INDEX(Table_0__35[#All],MATCH(Table7779[[#This Row],[Team]],Table_0__35[Team],0)+1,6)*$E$90</f>
        <v>1.1835291636662715</v>
      </c>
      <c r="F112" cm="1">
        <f t="array" ref="F112">INDEX(Table76[#All],MATCH(Table7779[[#This Row],[Team]],Table76[Team],0)+1,6)*$F$90</f>
        <v>1.8547556114541257</v>
      </c>
      <c r="G112" cm="1">
        <f t="array" ref="G112">INDEX(Table_0__36[#All],MATCH(Table7779[[#This Row],[Team]],Table_0__36[Team],0)+1,6)*$G$90</f>
        <v>1.7035638865988239</v>
      </c>
      <c r="H112" cm="1">
        <f t="array" ref="H112">INDEX(Table_0__37[#All],MATCH(Table7779[[#This Row],[Team]],Table_0__37[Team],0)+1,6)*$H$90</f>
        <v>2.7701629140155881</v>
      </c>
      <c r="I112" cm="1">
        <f t="array" ref="I112">INDEX(Table_0__38[#All],MATCH(Table7779[[#This Row],[Team]],Table_0__38[Team],0)+1,6)*$I$90</f>
        <v>1.4252864827464089</v>
      </c>
      <c r="J112" cm="1">
        <f t="array" ref="J112">INDEX(Table_0__39[#All],MATCH(Table7779[[#This Row],[Team]],Table_0__39[Team],0)+1,6)*$J$90</f>
        <v>1.7707322933150693</v>
      </c>
      <c r="K112" cm="1">
        <f t="array" ref="K112">INDEX(Table_0__40[#All],MATCH(Table7779[[#This Row],[Team]],Table_0__40[Team],0)+1,6)*$K$90</f>
        <v>1.0994626061296355</v>
      </c>
      <c r="L112" cm="1">
        <f t="array" ref="L112">INDEX(Table_0__41[#All],MATCH(Table7779[[#This Row],[Team]],Table_0__41[Team],0)+1,6)*$L$90</f>
        <v>1.4147896914024904</v>
      </c>
      <c r="M112" cm="1">
        <f t="array" ref="M112">INDEX(Table_0__42[#All],MATCH(Table7779[[#This Row],[Team]],Table_0__42[Team],0)+1,6)*$M$90</f>
        <v>1.1823384905909671</v>
      </c>
      <c r="N112" cm="1">
        <f t="array" ref="N112">INDEX(Table_0__43[#All],MATCH(Table7779[[#This Row],[Team]],Table_0__43[Team],0)+1,6)*$N$90</f>
        <v>0.15081776040263137</v>
      </c>
      <c r="O112" cm="1">
        <f t="array" ref="O112">INDEX(Table_0__44[#All],MATCH(Table7779[[#This Row],[Team]],Table_0__44[Team],0)+1,6)*$O$90</f>
        <v>2.1220495856786392E-10</v>
      </c>
      <c r="P112" cm="1">
        <f t="array" ref="P112">INDEX(Table_0__45[#All],MATCH(Table7779[[#This Row],[Team]],Table_0__45[Team],0)+1,6)*$P$90</f>
        <v>0</v>
      </c>
      <c r="Q112">
        <f>AVERAGE(Table7779[[#This Row],[Avg Scoring Margin]:[Passing Yd %]])</f>
        <v>1.3384395917499734</v>
      </c>
    </row>
    <row r="113" spans="1:17" x14ac:dyDescent="0.25">
      <c r="A113" s="45" t="s">
        <v>362</v>
      </c>
      <c r="B113">
        <v>12</v>
      </c>
      <c r="C113" cm="1">
        <f t="array" ref="C113">INDEX(Table_0__33[#All],MATCH(Table7779[[#This Row],[Team]],Table_0__33[Team],0)+1,6)*$C$90</f>
        <v>1.0964770368461765</v>
      </c>
      <c r="D113" cm="1">
        <f t="array" ref="D113">INDEX(Table_0__34[#All],MATCH(Table7779[[#This Row],[Team]],Table_0__34[Team],0)+1,6)*$D$90</f>
        <v>0.8942425989705175</v>
      </c>
      <c r="E113" cm="1">
        <f t="array" ref="E113">INDEX(Table_0__35[#All],MATCH(Table7779[[#This Row],[Team]],Table_0__35[Team],0)+1,6)*$E$90</f>
        <v>1.6766663151938845</v>
      </c>
      <c r="F113" cm="1">
        <f t="array" ref="F113">INDEX(Table76[#All],MATCH(Table7779[[#This Row],[Team]],Table76[Team],0)+1,6)*$F$90</f>
        <v>1.0738058803155464</v>
      </c>
      <c r="G113" cm="1">
        <f t="array" ref="G113">INDEX(Table_0__36[#All],MATCH(Table7779[[#This Row],[Team]],Table_0__36[Team],0)+1,6)*$G$90</f>
        <v>0.6624970670106537</v>
      </c>
      <c r="H113" cm="1">
        <f t="array" ref="H113">INDEX(Table_0__37[#All],MATCH(Table7779[[#This Row],[Team]],Table_0__37[Team],0)+1,6)*$H$90</f>
        <v>2.0552821620115655</v>
      </c>
      <c r="I113" cm="1">
        <f t="array" ref="I113">INDEX(Table_0__38[#All],MATCH(Table7779[[#This Row],[Team]],Table_0__38[Team],0)+1,6)*$I$90</f>
        <v>2.3475306774646736</v>
      </c>
      <c r="J113" cm="1">
        <f t="array" ref="J113">INDEX(Table_0__39[#All],MATCH(Table7779[[#This Row],[Team]],Table_0__39[Team],0)+1,6)*$J$90</f>
        <v>2.4951227769439615</v>
      </c>
      <c r="K113" cm="1">
        <f t="array" ref="K113">INDEX(Table_0__40[#All],MATCH(Table7779[[#This Row],[Team]],Table_0__40[Team],0)+1,6)*$K$90</f>
        <v>2.3559912988492191</v>
      </c>
      <c r="L113" cm="1">
        <f t="array" ref="L113">INDEX(Table_0__41[#All],MATCH(Table7779[[#This Row],[Team]],Table_0__41[Team],0)+1,6)*$L$90</f>
        <v>1.9360279987613027</v>
      </c>
      <c r="M113" cm="1">
        <f t="array" ref="M113">INDEX(Table_0__42[#All],MATCH(Table7779[[#This Row],[Team]],Table_0__42[Team],0)+1,6)*$M$90</f>
        <v>1.7078222641869525</v>
      </c>
      <c r="N113" cm="1">
        <f t="array" ref="N113">INDEX(Table_0__43[#All],MATCH(Table7779[[#This Row],[Team]],Table_0__43[Team],0)+1,6)*$N$90</f>
        <v>0.45245328120789408</v>
      </c>
      <c r="O113" cm="1">
        <f t="array" ref="O113">INDEX(Table_0__44[#All],MATCH(Table7779[[#This Row],[Team]],Table_0__44[Team],0)+1,6)*$O$90</f>
        <v>1.4854347099750474E-10</v>
      </c>
      <c r="P113" cm="1">
        <f t="array" ref="P113">INDEX(Table_0__45[#All],MATCH(Table7779[[#This Row],[Team]],Table_0__45[Team],0)+1,6)*$P$90</f>
        <v>0</v>
      </c>
      <c r="Q113">
        <f>AVERAGE(Table7779[[#This Row],[Avg Scoring Margin]:[Passing Yd %]])</f>
        <v>1.3395656684222066</v>
      </c>
    </row>
    <row r="114" spans="1:17" x14ac:dyDescent="0.25">
      <c r="A114" s="45" t="s">
        <v>375</v>
      </c>
      <c r="B114">
        <v>7</v>
      </c>
      <c r="C114" cm="1">
        <f t="array" ref="C114">INDEX(Table_0__33[#All],MATCH(Table7779[[#This Row],[Team]],Table_0__33[Team],0)+1,6)*$C$90</f>
        <v>1.4951959593356952</v>
      </c>
      <c r="D114" cm="1">
        <f t="array" ref="D114">INDEX(Table_0__34[#All],MATCH(Table7779[[#This Row],[Team]],Table_0__34[Team],0)+1,6)*$D$90</f>
        <v>2.3846469305880467</v>
      </c>
      <c r="E114" cm="1">
        <f t="array" ref="E114">INDEX(Table_0__35[#All],MATCH(Table7779[[#This Row],[Team]],Table_0__35[Team],0)+1,6)*$E$90</f>
        <v>2.4656857576380657</v>
      </c>
      <c r="F114" cm="1">
        <f t="array" ref="F114">INDEX(Table76[#All],MATCH(Table7779[[#This Row],[Team]],Table76[Team],0)+1,6)*$F$90</f>
        <v>2.4404679098080599</v>
      </c>
      <c r="G114" cm="1">
        <f t="array" ref="G114">INDEX(Table_0__36[#All],MATCH(Table7779[[#This Row],[Team]],Table_0__36[Team],0)+1,6)*$G$90</f>
        <v>2.0821336391763401</v>
      </c>
      <c r="H114" cm="1">
        <f t="array" ref="H114">INDEX(Table_0__37[#All],MATCH(Table7779[[#This Row],[Team]],Table_0__37[Team],0)+1,6)*$H$90</f>
        <v>0.44680047000251422</v>
      </c>
      <c r="I114" cm="1">
        <f t="array" ref="I114">INDEX(Table_0__38[#All],MATCH(Table7779[[#This Row],[Team]],Table_0__38[Team],0)+1,6)*$I$90</f>
        <v>1.257605720070361</v>
      </c>
      <c r="J114" cm="1">
        <f t="array" ref="J114">INDEX(Table_0__39[#All],MATCH(Table7779[[#This Row],[Team]],Table_0__39[Team],0)+1,6)*$J$90</f>
        <v>1.448780967257784</v>
      </c>
      <c r="K114" cm="1">
        <f t="array" ref="K114">INDEX(Table_0__40[#All],MATCH(Table7779[[#This Row],[Team]],Table_0__40[Team],0)+1,6)*$K$90</f>
        <v>1.8847930390793755</v>
      </c>
      <c r="L114" cm="1">
        <f t="array" ref="L114">INDEX(Table_0__41[#All],MATCH(Table7779[[#This Row],[Team]],Table_0__41[Team],0)+1,6)*$L$90</f>
        <v>1.8615653834243295</v>
      </c>
      <c r="M114" cm="1">
        <f t="array" ref="M114">INDEX(Table_0__42[#All],MATCH(Table7779[[#This Row],[Team]],Table_0__42[Team],0)+1,6)*$M$90</f>
        <v>0.39411283019698906</v>
      </c>
      <c r="N114" cm="1">
        <f t="array" ref="N114">INDEX(Table_0__43[#All],MATCH(Table7779[[#This Row],[Team]],Table_0__43[Team],0)+1,6)*$N$90</f>
        <v>0.64097548171118335</v>
      </c>
      <c r="O114" cm="1">
        <f t="array" ref="O114">INDEX(Table_0__44[#All],MATCH(Table7779[[#This Row],[Team]],Table_0__44[Team],0)+1,6)*$O$90</f>
        <v>2.5464595028143672E-10</v>
      </c>
      <c r="P114" cm="1">
        <f t="array" ref="P114">INDEX(Table_0__45[#All],MATCH(Table7779[[#This Row],[Team]],Table_0__45[Team],0)+1,6)*$P$90</f>
        <v>0</v>
      </c>
      <c r="Q114">
        <f>AVERAGE(Table7779[[#This Row],[Avg Scoring Margin]:[Passing Yd %]])</f>
        <v>1.3430545777530993</v>
      </c>
    </row>
    <row r="115" spans="1:17" x14ac:dyDescent="0.25">
      <c r="A115" s="45" t="s">
        <v>385</v>
      </c>
      <c r="B115">
        <v>2</v>
      </c>
      <c r="C115" cm="1">
        <f t="array" ref="C115">INDEX(Table_0__33[#All],MATCH(Table7779[[#This Row],[Team]],Table_0__33[Team],0)+1,6)*$C$90</f>
        <v>2.093274343069973</v>
      </c>
      <c r="D115" cm="1">
        <f t="array" ref="D115">INDEX(Table_0__34[#All],MATCH(Table7779[[#This Row],[Team]],Table_0__34[Team],0)+1,6)*$D$90</f>
        <v>3.1795292407840621</v>
      </c>
      <c r="E115" cm="1">
        <f t="array" ref="E115">INDEX(Table_0__35[#All],MATCH(Table7779[[#This Row],[Team]],Table_0__35[Team],0)+1,6)*$E$90</f>
        <v>3.0574503394712012</v>
      </c>
      <c r="F115" cm="1">
        <f t="array" ref="F115">INDEX(Table76[#All],MATCH(Table7779[[#This Row],[Team]],Table76[Team],0)+1,6)*$F$90</f>
        <v>2.9285614917696723</v>
      </c>
      <c r="G115" cm="1">
        <f t="array" ref="G115">INDEX(Table_0__36[#All],MATCH(Table7779[[#This Row],[Team]],Table_0__36[Team],0)+1,6)*$G$90</f>
        <v>2.9339155824757523</v>
      </c>
      <c r="H115" cm="1">
        <f t="array" ref="H115">INDEX(Table_0__37[#All],MATCH(Table7779[[#This Row],[Team]],Table_0__37[Team],0)+1,6)*$H$90</f>
        <v>0.26808028200150857</v>
      </c>
      <c r="I115" cm="1">
        <f t="array" ref="I115">INDEX(Table_0__38[#All],MATCH(Table7779[[#This Row],[Team]],Table_0__38[Team],0)+1,6)*$I$90</f>
        <v>2.1798499147886257</v>
      </c>
      <c r="J115" cm="1">
        <f t="array" ref="J115">INDEX(Table_0__39[#All],MATCH(Table7779[[#This Row],[Team]],Table_0__39[Team],0)+1,6)*$J$90</f>
        <v>0.96585397817185603</v>
      </c>
      <c r="K115" cm="1">
        <f t="array" ref="K115">INDEX(Table_0__40[#All],MATCH(Table7779[[#This Row],[Team]],Table_0__40[Team],0)+1,6)*$K$90</f>
        <v>1.3350617360145576</v>
      </c>
      <c r="L115" cm="1">
        <f t="array" ref="L115">INDEX(Table_0__41[#All],MATCH(Table7779[[#This Row],[Team]],Table_0__41[Team],0)+1,6)*$L$90</f>
        <v>0.67016353803275863</v>
      </c>
      <c r="M115" cm="1">
        <f t="array" ref="M115">INDEX(Table_0__42[#All],MATCH(Table7779[[#This Row],[Team]],Table_0__42[Team],0)+1,6)*$M$90</f>
        <v>0.78822566039397812</v>
      </c>
      <c r="N115" cm="1">
        <f t="array" ref="N115">INDEX(Table_0__43[#All],MATCH(Table7779[[#This Row],[Team]],Table_0__43[Team],0)+1,6)*$N$90</f>
        <v>0.52786216140920983</v>
      </c>
      <c r="O115" cm="1">
        <f t="array" ref="O115">INDEX(Table_0__44[#All],MATCH(Table7779[[#This Row],[Team]],Table_0__44[Team],0)+1,6)*$O$90</f>
        <v>2.758664461382231E-10</v>
      </c>
      <c r="P115" cm="1">
        <f t="array" ref="P115">INDEX(Table_0__45[#All],MATCH(Table7779[[#This Row],[Team]],Table_0__45[Team],0)+1,6)*$P$90</f>
        <v>0</v>
      </c>
      <c r="Q115">
        <f>AVERAGE(Table7779[[#This Row],[Avg Scoring Margin]:[Passing Yd %]])</f>
        <v>1.4948448763327875</v>
      </c>
    </row>
    <row r="116" spans="1:17" x14ac:dyDescent="0.25">
      <c r="A116" s="45" t="s">
        <v>367</v>
      </c>
      <c r="B116">
        <v>12</v>
      </c>
      <c r="C116" cm="1">
        <f t="array" ref="C116">INDEX(Table_0__33[#All],MATCH(Table7779[[#This Row],[Team]],Table_0__33[Team],0)+1,6)*$C$90</f>
        <v>1.3955162287133154</v>
      </c>
      <c r="D116" cm="1">
        <f t="array" ref="D116">INDEX(Table_0__34[#All],MATCH(Table7779[[#This Row],[Team]],Table_0__34[Team],0)+1,6)*$D$90</f>
        <v>2.5833675081370506</v>
      </c>
      <c r="E116" cm="1">
        <f t="array" ref="E116">INDEX(Table_0__35[#All],MATCH(Table7779[[#This Row],[Team]],Table_0__35[Team],0)+1,6)*$E$90</f>
        <v>2.7615680485546337</v>
      </c>
      <c r="F116" cm="1">
        <f t="array" ref="F116">INDEX(Table76[#All],MATCH(Table7779[[#This Row],[Team]],Table76[Team],0)+1,6)*$F$90</f>
        <v>1.5618994622771585</v>
      </c>
      <c r="G116" cm="1">
        <f t="array" ref="G116">INDEX(Table_0__36[#All],MATCH(Table7779[[#This Row],[Team]],Table_0__36[Team],0)+1,6)*$G$90</f>
        <v>0.94642438144379104</v>
      </c>
      <c r="H116" cm="1">
        <f t="array" ref="H116">INDEX(Table_0__37[#All],MATCH(Table7779[[#This Row],[Team]],Table_0__37[Team],0)+1,6)*$H$90</f>
        <v>1.1616812220065371</v>
      </c>
      <c r="I116" cm="1">
        <f t="array" ref="I116">INDEX(Table_0__38[#All],MATCH(Table7779[[#This Row],[Team]],Table_0__38[Team],0)+1,6)*$I$90</f>
        <v>2.0960095334506015</v>
      </c>
      <c r="J116" cm="1">
        <f t="array" ref="J116">INDEX(Table_0__39[#All],MATCH(Table7779[[#This Row],[Team]],Table_0__39[Team],0)+1,6)*$J$90</f>
        <v>2.173171450886676</v>
      </c>
      <c r="K116" cm="1">
        <f t="array" ref="K116">INDEX(Table_0__40[#All],MATCH(Table7779[[#This Row],[Team]],Table_0__40[Team],0)+1,6)*$K$90</f>
        <v>1.8062599957844014</v>
      </c>
      <c r="L116" cm="1">
        <f t="array" ref="L116">INDEX(Table_0__41[#All],MATCH(Table7779[[#This Row],[Team]],Table_0__41[Team],0)+1,6)*$L$90</f>
        <v>2.159415844772222</v>
      </c>
      <c r="M116" cm="1">
        <f t="array" ref="M116">INDEX(Table_0__42[#All],MATCH(Table7779[[#This Row],[Team]],Table_0__42[Team],0)+1,6)*$M$90</f>
        <v>1.9048786792854471</v>
      </c>
      <c r="N116" cm="1">
        <f t="array" ref="N116">INDEX(Table_0__43[#All],MATCH(Table7779[[#This Row],[Team]],Table_0__43[Team],0)+1,6)*$N$90</f>
        <v>0.75408880201315687</v>
      </c>
      <c r="O116" cm="1">
        <f t="array" ref="O116">INDEX(Table_0__44[#All],MATCH(Table7779[[#This Row],[Team]],Table_0__44[Team],0)+1,6)*$O$90</f>
        <v>3.8196892542215508E-10</v>
      </c>
      <c r="P116" cm="1">
        <f t="array" ref="P116">INDEX(Table_0__45[#All],MATCH(Table7779[[#This Row],[Team]],Table_0__45[Team],0)+1,6)*$P$90</f>
        <v>0</v>
      </c>
      <c r="Q116">
        <f>AVERAGE(Table7779[[#This Row],[Avg Scoring Margin]:[Passing Yd %]])</f>
        <v>1.5217343684076401</v>
      </c>
    </row>
    <row r="117" spans="1:17" x14ac:dyDescent="0.25">
      <c r="A117" s="45" t="s">
        <v>390</v>
      </c>
      <c r="B117">
        <v>7</v>
      </c>
      <c r="C117" cm="1">
        <f t="array" ref="C117">INDEX(Table_0__33[#All],MATCH(Table7779[[#This Row],[Team]],Table_0__33[Team],0)+1,6)*$C$90</f>
        <v>2.6913527268042512</v>
      </c>
      <c r="D117" cm="1">
        <f t="array" ref="D117">INDEX(Table_0__34[#All],MATCH(Table7779[[#This Row],[Team]],Table_0__34[Team],0)+1,6)*$D$90</f>
        <v>1.3910440428430271</v>
      </c>
      <c r="E117" cm="1">
        <f t="array" ref="E117">INDEX(Table_0__35[#All],MATCH(Table7779[[#This Row],[Team]],Table_0__35[Team],0)+1,6)*$E$90</f>
        <v>1.9725486061104525</v>
      </c>
      <c r="F117" cm="1">
        <f t="array" ref="F117">INDEX(Table76[#All],MATCH(Table7779[[#This Row],[Team]],Table76[Team],0)+1,6)*$F$90</f>
        <v>2.6357053425927051</v>
      </c>
      <c r="G117" cm="1">
        <f t="array" ref="G117">INDEX(Table_0__36[#All],MATCH(Table7779[[#This Row],[Team]],Table_0__36[Team],0)+1,6)*$G$90</f>
        <v>1.8928487628875821</v>
      </c>
      <c r="H117" cm="1">
        <f t="array" ref="H117">INDEX(Table_0__37[#All],MATCH(Table7779[[#This Row],[Team]],Table_0__37[Team],0)+1,6)*$H$90</f>
        <v>0.71488075200402279</v>
      </c>
      <c r="I117" cm="1">
        <f t="array" ref="I117">INDEX(Table_0__38[#All],MATCH(Table7779[[#This Row],[Team]],Table_0__38[Team],0)+1,6)*$I$90</f>
        <v>1.592967245422457</v>
      </c>
      <c r="J117" cm="1">
        <f t="array" ref="J117">INDEX(Table_0__39[#All],MATCH(Table7779[[#This Row],[Team]],Table_0__39[Team],0)+1,6)*$J$90</f>
        <v>2.4146349454296399</v>
      </c>
      <c r="K117" cm="1">
        <f t="array" ref="K117">INDEX(Table_0__40[#All],MATCH(Table7779[[#This Row],[Team]],Table_0__40[Team],0)+1,6)*$K$90</f>
        <v>2.0418591256693235</v>
      </c>
      <c r="L117" cm="1">
        <f t="array" ref="L117">INDEX(Table_0__41[#All],MATCH(Table7779[[#This Row],[Team]],Table_0__41[Team],0)+1,6)*$L$90</f>
        <v>1.2658644607285441</v>
      </c>
      <c r="M117" cm="1">
        <f t="array" ref="M117">INDEX(Table_0__42[#All],MATCH(Table7779[[#This Row],[Team]],Table_0__42[Team],0)+1,6)*$M$90</f>
        <v>2.0362496226844433</v>
      </c>
      <c r="N117" cm="1">
        <f t="array" ref="N117">INDEX(Table_0__43[#All],MATCH(Table7779[[#This Row],[Team]],Table_0__43[Team],0)+1,6)*$N$90</f>
        <v>1.1688376431203931</v>
      </c>
      <c r="O117" cm="1">
        <f t="array" ref="O117">INDEX(Table_0__44[#All],MATCH(Table7779[[#This Row],[Team]],Table_0__44[Team],0)+1,6)*$O$90</f>
        <v>6.1539437984680538E-10</v>
      </c>
      <c r="P117" cm="1">
        <f t="array" ref="P117">INDEX(Table_0__45[#All],MATCH(Table7779[[#This Row],[Team]],Table_0__45[Team],0)+1,6)*$P$90</f>
        <v>0</v>
      </c>
      <c r="Q117">
        <f>AVERAGE(Table7779[[#This Row],[Avg Scoring Margin]:[Passing Yd %]])</f>
        <v>1.5584852340651598</v>
      </c>
    </row>
    <row r="118" spans="1:17" x14ac:dyDescent="0.25">
      <c r="A118" s="45" t="s">
        <v>391</v>
      </c>
      <c r="B118">
        <v>4</v>
      </c>
      <c r="C118" cm="1">
        <f t="array" ref="C118">INDEX(Table_0__33[#All],MATCH(Table7779[[#This Row],[Team]],Table_0__33[Team],0)+1,6)*$C$90</f>
        <v>2.2926338043147325</v>
      </c>
      <c r="D118" cm="1">
        <f t="array" ref="D118">INDEX(Table_0__34[#All],MATCH(Table7779[[#This Row],[Team]],Table_0__34[Team],0)+1,6)*$D$90</f>
        <v>2.1859263530390427</v>
      </c>
      <c r="E118" cm="1">
        <f t="array" ref="E118">INDEX(Table_0__35[#All],MATCH(Table7779[[#This Row],[Team]],Table_0__35[Team],0)+1,6)*$E$90</f>
        <v>2.071176036415975</v>
      </c>
      <c r="F118" cm="1">
        <f t="array" ref="F118">INDEX(Table76[#All],MATCH(Table7779[[#This Row],[Team]],Table76[Team],0)+1,6)*$F$90</f>
        <v>2.5380866262003825</v>
      </c>
      <c r="G118" cm="1">
        <f t="array" ref="G118">INDEX(Table_0__36[#All],MATCH(Table7779[[#This Row],[Team]],Table_0__36[Team],0)+1,6)*$G$90</f>
        <v>2.3660609536094777</v>
      </c>
      <c r="H118" cm="1">
        <f t="array" ref="H118">INDEX(Table_0__37[#All],MATCH(Table7779[[#This Row],[Team]],Table_0__37[Team],0)+1,6)*$H$90</f>
        <v>1.7872018800100569</v>
      </c>
      <c r="I118" cm="1">
        <f t="array" ref="I118">INDEX(Table_0__38[#All],MATCH(Table7779[[#This Row],[Team]],Table_0__38[Team],0)+1,6)*$I$90</f>
        <v>1.0060845760562886</v>
      </c>
      <c r="J118" cm="1">
        <f t="array" ref="J118">INDEX(Table_0__39[#All],MATCH(Table7779[[#This Row],[Team]],Table_0__39[Team],0)+1,6)*$J$90</f>
        <v>1.6097566302864266</v>
      </c>
      <c r="K118" cm="1">
        <f t="array" ref="K118">INDEX(Table_0__40[#All],MATCH(Table7779[[#This Row],[Team]],Table_0__40[Team],0)+1,6)*$K$90</f>
        <v>2.1203921689642971</v>
      </c>
      <c r="L118" cm="1">
        <f t="array" ref="L118">INDEX(Table_0__41[#All],MATCH(Table7779[[#This Row],[Team]],Table_0__41[Team],0)+1,6)*$L$90</f>
        <v>2.0104906140982761</v>
      </c>
      <c r="M118" cm="1">
        <f t="array" ref="M118">INDEX(Table_0__42[#All],MATCH(Table7779[[#This Row],[Team]],Table_0__42[Team],0)+1,6)*$M$90</f>
        <v>1.7735077358864508</v>
      </c>
      <c r="N118" cm="1">
        <f t="array" ref="N118">INDEX(Table_0__43[#All],MATCH(Table7779[[#This Row],[Team]],Table_0__43[Team],0)+1,6)*$N$90</f>
        <v>1.0934287629190773</v>
      </c>
      <c r="O118" cm="1">
        <f t="array" ref="O118">INDEX(Table_0__44[#All],MATCH(Table7779[[#This Row],[Team]],Table_0__44[Team],0)+1,6)*$O$90</f>
        <v>3.6074842956536866E-10</v>
      </c>
      <c r="P118" cm="1">
        <f t="array" ref="P118">INDEX(Table_0__45[#All],MATCH(Table7779[[#This Row],[Team]],Table_0__45[Team],0)+1,6)*$P$90</f>
        <v>0</v>
      </c>
      <c r="Q118">
        <f>AVERAGE(Table7779[[#This Row],[Avg Scoring Margin]:[Passing Yd %]])</f>
        <v>1.632481867297231</v>
      </c>
    </row>
    <row r="119" spans="1:17" x14ac:dyDescent="0.25">
      <c r="A119" s="45" t="s">
        <v>373</v>
      </c>
      <c r="B119">
        <v>5</v>
      </c>
      <c r="C119" cm="1">
        <f t="array" ref="C119">INDEX(Table_0__33[#All],MATCH(Table7779[[#This Row],[Team]],Table_0__33[Team],0)+1,6)*$C$90</f>
        <v>2.7910324574266308</v>
      </c>
      <c r="D119" cm="1">
        <f t="array" ref="D119">INDEX(Table_0__34[#All],MATCH(Table7779[[#This Row],[Team]],Table_0__34[Team],0)+1,6)*$D$90</f>
        <v>3.0801689520095601</v>
      </c>
      <c r="E119" cm="1">
        <f t="array" ref="E119">INDEX(Table_0__35[#All],MATCH(Table7779[[#This Row],[Team]],Table_0__35[Team],0)+1,6)*$E$90</f>
        <v>2.9588229091656788</v>
      </c>
      <c r="F119" cm="1">
        <f t="array" ref="F119">INDEX(Table76[#All],MATCH(Table7779[[#This Row],[Team]],Table76[Team],0)+1,6)*$F$90</f>
        <v>3.0261802081619944</v>
      </c>
      <c r="G119" cm="1">
        <f t="array" ref="G119">INDEX(Table_0__36[#All],MATCH(Table7779[[#This Row],[Team]],Table_0__36[Team],0)+1,6)*$G$90</f>
        <v>3.0285580206201312</v>
      </c>
      <c r="H119" cm="1">
        <f t="array" ref="H119">INDEX(Table_0__37[#All],MATCH(Table7779[[#This Row],[Team]],Table_0__37[Team],0)+1,6)*$H$90</f>
        <v>1.5191215980085484</v>
      </c>
      <c r="I119" cm="1">
        <f t="array" ref="I119">INDEX(Table_0__38[#All],MATCH(Table7779[[#This Row],[Team]],Table_0__38[Team],0)+1,6)*$I$90</f>
        <v>1.1737653387323368</v>
      </c>
      <c r="J119" cm="1">
        <f t="array" ref="J119">INDEX(Table_0__39[#All],MATCH(Table7779[[#This Row],[Team]],Table_0__39[Team],0)+1,6)*$J$90</f>
        <v>1.0463418096861774</v>
      </c>
      <c r="K119" cm="1">
        <f t="array" ref="K119">INDEX(Table_0__40[#All],MATCH(Table7779[[#This Row],[Team]],Table_0__40[Team],0)+1,6)*$K$90</f>
        <v>1.4921278226045054</v>
      </c>
      <c r="L119" cm="1">
        <f t="array" ref="L119">INDEX(Table_0__41[#All],MATCH(Table7779[[#This Row],[Team]],Table_0__41[Team],0)+1,6)*$L$90</f>
        <v>1.4892523067394636</v>
      </c>
      <c r="M119" cm="1">
        <f t="array" ref="M119">INDEX(Table_0__42[#All],MATCH(Table7779[[#This Row],[Team]],Table_0__42[Team],0)+1,6)*$M$90</f>
        <v>0.65685471699498177</v>
      </c>
      <c r="N119" cm="1">
        <f t="array" ref="N119">INDEX(Table_0__43[#All],MATCH(Table7779[[#This Row],[Team]],Table_0__43[Team],0)+1,6)*$N$90</f>
        <v>0.67867992181184111</v>
      </c>
      <c r="O119" cm="1">
        <f t="array" ref="O119">INDEX(Table_0__44[#All],MATCH(Table7779[[#This Row],[Team]],Table_0__44[Team],0)+1,6)*$O$90</f>
        <v>1.6976396685429114E-10</v>
      </c>
      <c r="P119" cm="1">
        <f t="array" ref="P119">INDEX(Table_0__45[#All],MATCH(Table7779[[#This Row],[Team]],Table_0__45[Team],0)+1,6)*$P$90</f>
        <v>0</v>
      </c>
      <c r="Q119">
        <f>AVERAGE(Table7779[[#This Row],[Avg Scoring Margin]:[Passing Yd %]])</f>
        <v>1.6386361472951152</v>
      </c>
    </row>
    <row r="120" spans="1:17" x14ac:dyDescent="0.25">
      <c r="A120" s="45" t="s">
        <v>371</v>
      </c>
      <c r="B120">
        <v>5</v>
      </c>
      <c r="C120" cm="1">
        <f t="array" ref="C120">INDEX(Table_0__33[#All],MATCH(Table7779[[#This Row],[Team]],Table_0__33[Team],0)+1,6)*$C$90</f>
        <v>3.0900716492937699</v>
      </c>
      <c r="D120" cm="1">
        <f t="array" ref="D120">INDEX(Table_0__34[#All],MATCH(Table7779[[#This Row],[Team]],Table_0__34[Team],0)+1,6)*$D$90</f>
        <v>1.9872057754900387</v>
      </c>
      <c r="E120" cm="1">
        <f t="array" ref="E120">INDEX(Table_0__35[#All],MATCH(Table7779[[#This Row],[Team]],Table_0__35[Team],0)+1,6)*$E$90</f>
        <v>2.367058327332543</v>
      </c>
      <c r="F120" cm="1">
        <f t="array" ref="F120">INDEX(Table76[#All],MATCH(Table7779[[#This Row],[Team]],Table76[Team],0)+1,6)*$F$90</f>
        <v>2.7333240589850272</v>
      </c>
      <c r="G120" cm="1">
        <f t="array" ref="G120">INDEX(Table_0__36[#All],MATCH(Table7779[[#This Row],[Team]],Table_0__36[Team],0)+1,6)*$G$90</f>
        <v>2.5553458298982359</v>
      </c>
      <c r="H120" cm="1">
        <f t="array" ref="H120">INDEX(Table_0__37[#All],MATCH(Table7779[[#This Row],[Team]],Table_0__37[Team],0)+1,6)*$H$90</f>
        <v>2.6808028200150855</v>
      </c>
      <c r="I120" cm="1">
        <f t="array" ref="I120">INDEX(Table_0__38[#All],MATCH(Table7779[[#This Row],[Team]],Table_0__38[Team],0)+1,6)*$I$90</f>
        <v>2.4313710588026978</v>
      </c>
      <c r="J120" cm="1">
        <f t="array" ref="J120">INDEX(Table_0__39[#All],MATCH(Table7779[[#This Row],[Team]],Table_0__39[Team],0)+1,6)*$J$90</f>
        <v>2.0121957878580332</v>
      </c>
      <c r="K120" cm="1">
        <f t="array" ref="K120">INDEX(Table_0__40[#All],MATCH(Table7779[[#This Row],[Team]],Table_0__40[Team],0)+1,6)*$K$90</f>
        <v>2.2774582555542451</v>
      </c>
      <c r="L120" cm="1">
        <f t="array" ref="L120">INDEX(Table_0__41[#All],MATCH(Table7779[[#This Row],[Team]],Table_0__41[Team],0)+1,6)*$L$90</f>
        <v>1.7871027680873564</v>
      </c>
      <c r="M120" cm="1">
        <f t="array" ref="M120">INDEX(Table_0__42[#All],MATCH(Table7779[[#This Row],[Team]],Table_0__42[Team],0)+1,6)*$M$90</f>
        <v>0.45979830189648724</v>
      </c>
      <c r="N120" cm="1">
        <f t="array" ref="N120">INDEX(Table_0__43[#All],MATCH(Table7779[[#This Row],[Team]],Table_0__43[Team],0)+1,6)*$N$90</f>
        <v>7.5408880201315684E-2</v>
      </c>
      <c r="O120" cm="1">
        <f t="array" ref="O120">INDEX(Table_0__44[#All],MATCH(Table7779[[#This Row],[Team]],Table_0__44[Team],0)+1,6)*$O$90</f>
        <v>1.2732297514071836E-10</v>
      </c>
      <c r="P120" cm="1">
        <f t="array" ref="P120">INDEX(Table_0__45[#All],MATCH(Table7779[[#This Row],[Team]],Table_0__45[Team],0)+1,6)*$P$90</f>
        <v>0</v>
      </c>
      <c r="Q120">
        <f>AVERAGE(Table7779[[#This Row],[Avg Scoring Margin]:[Passing Yd %]])</f>
        <v>1.7469388223958682</v>
      </c>
    </row>
    <row r="121" spans="1:17" x14ac:dyDescent="0.25">
      <c r="A121" s="45" t="s">
        <v>363</v>
      </c>
      <c r="B121">
        <v>9</v>
      </c>
      <c r="C121" cm="1">
        <f t="array" ref="C121">INDEX(Table_0__33[#All],MATCH(Table7779[[#This Row],[Team]],Table_0__33[Team],0)+1,6)*$C$90</f>
        <v>2.8907121880490103</v>
      </c>
      <c r="D121" cm="1">
        <f t="array" ref="D121">INDEX(Table_0__34[#All],MATCH(Table7779[[#This Row],[Team]],Table_0__34[Team],0)+1,6)*$D$90</f>
        <v>2.7820880856860541</v>
      </c>
      <c r="E121" cm="1">
        <f t="array" ref="E121">INDEX(Table_0__35[#All],MATCH(Table7779[[#This Row],[Team]],Table_0__35[Team],0)+1,6)*$E$90</f>
        <v>2.6629406182491109</v>
      </c>
      <c r="F121" cm="1">
        <f t="array" ref="F121">INDEX(Table76[#All],MATCH(Table7779[[#This Row],[Team]],Table76[Team],0)+1,6)*$F$90</f>
        <v>2.1476117606310927</v>
      </c>
      <c r="G121" cm="1">
        <f t="array" ref="G121">INDEX(Table_0__36[#All],MATCH(Table7779[[#This Row],[Team]],Table_0__36[Team],0)+1,6)*$G$90</f>
        <v>2.4607033917538566</v>
      </c>
      <c r="H121" cm="1">
        <f t="array" ref="H121">INDEX(Table_0__37[#All],MATCH(Table7779[[#This Row],[Team]],Table_0__37[Team],0)+1,6)*$H$90</f>
        <v>2.5020826320140799</v>
      </c>
      <c r="I121" cm="1">
        <f t="array" ref="I121">INDEX(Table_0__38[#All],MATCH(Table7779[[#This Row],[Team]],Table_0__38[Team],0)+1,6)*$I$90</f>
        <v>2.5990518214787457</v>
      </c>
      <c r="J121" cm="1">
        <f t="array" ref="J121">INDEX(Table_0__39[#All],MATCH(Table7779[[#This Row],[Team]],Table_0__39[Team],0)+1,6)*$J$90</f>
        <v>2.0926836193723548</v>
      </c>
      <c r="K121" cm="1">
        <f t="array" ref="K121">INDEX(Table_0__40[#All],MATCH(Table7779[[#This Row],[Team]],Table_0__40[Team],0)+1,6)*$K$90</f>
        <v>1.9633260823743492</v>
      </c>
      <c r="L121" cm="1">
        <f t="array" ref="L121">INDEX(Table_0__41[#All],MATCH(Table7779[[#This Row],[Team]],Table_0__41[Team],0)+1,6)*$L$90</f>
        <v>2.0849532294352491</v>
      </c>
      <c r="M121" cm="1">
        <f t="array" ref="M121">INDEX(Table_0__42[#All],MATCH(Table7779[[#This Row],[Team]],Table_0__42[Team],0)+1,6)*$M$90</f>
        <v>1.2480239622904654</v>
      </c>
      <c r="N121" cm="1">
        <f t="array" ref="N121">INDEX(Table_0__43[#All],MATCH(Table7779[[#This Row],[Team]],Table_0__43[Team],0)+1,6)*$N$90</f>
        <v>0.18852220050328922</v>
      </c>
      <c r="O121" cm="1">
        <f t="array" ref="O121">INDEX(Table_0__44[#All],MATCH(Table7779[[#This Row],[Team]],Table_0__44[Team],0)+1,6)*$O$90</f>
        <v>1.0610247928393196E-10</v>
      </c>
      <c r="P121" cm="1">
        <f t="array" ref="P121">INDEX(Table_0__45[#All],MATCH(Table7779[[#This Row],[Team]],Table_0__45[Team],0)+1,6)*$P$90</f>
        <v>0</v>
      </c>
      <c r="Q121">
        <f>AVERAGE(Table7779[[#This Row],[Avg Scoring Margin]:[Passing Yd %]])</f>
        <v>1.8301928279959827</v>
      </c>
    </row>
    <row r="122" spans="1:17" x14ac:dyDescent="0.25">
      <c r="A122" s="45" t="s">
        <v>365</v>
      </c>
      <c r="B122">
        <v>8</v>
      </c>
      <c r="C122" cm="1">
        <f t="array" ref="C122">INDEX(Table_0__33[#All],MATCH(Table7779[[#This Row],[Team]],Table_0__33[Team],0)+1,6)*$C$90</f>
        <v>2.5916729961818712</v>
      </c>
      <c r="D122" cm="1">
        <f t="array" ref="D122">INDEX(Table_0__34[#All],MATCH(Table7779[[#This Row],[Team]],Table_0__34[Team],0)+1,6)*$D$90</f>
        <v>1.8878454867155368</v>
      </c>
      <c r="E122" cm="1">
        <f t="array" ref="E122">INDEX(Table_0__35[#All],MATCH(Table7779[[#This Row],[Team]],Table_0__35[Team],0)+1,6)*$E$90</f>
        <v>2.860195478860156</v>
      </c>
      <c r="F122" cm="1">
        <f t="array" ref="F122">INDEX(Table76[#All],MATCH(Table7779[[#This Row],[Team]],Table76[Team],0)+1,6)*$F$90</f>
        <v>1.7571368950618034</v>
      </c>
      <c r="G122" cm="1">
        <f t="array" ref="G122">INDEX(Table_0__36[#All],MATCH(Table7779[[#This Row],[Team]],Table_0__36[Team],0)+1,6)*$G$90</f>
        <v>1.04106681958817</v>
      </c>
      <c r="H122" cm="1">
        <f t="array" ref="H122">INDEX(Table_0__37[#All],MATCH(Table7779[[#This Row],[Team]],Table_0__37[Team],0)+1,6)*$H$90</f>
        <v>2.5914427260145825</v>
      </c>
      <c r="I122" cm="1">
        <f t="array" ref="I122">INDEX(Table_0__38[#All],MATCH(Table7779[[#This Row],[Team]],Table_0__38[Team],0)+1,6)*$I$90</f>
        <v>2.6828922028167699</v>
      </c>
      <c r="J122" cm="1">
        <f t="array" ref="J122">INDEX(Table_0__39[#All],MATCH(Table7779[[#This Row],[Team]],Table_0__39[Team],0)+1,6)*$J$90</f>
        <v>2.5756106084582826</v>
      </c>
      <c r="K122" cm="1">
        <f t="array" ref="K122">INDEX(Table_0__40[#All],MATCH(Table7779[[#This Row],[Team]],Table_0__40[Team],0)+1,6)*$K$90</f>
        <v>2.5130573854391671</v>
      </c>
      <c r="L122" cm="1">
        <f t="array" ref="L122">INDEX(Table_0__41[#All],MATCH(Table7779[[#This Row],[Team]],Table_0__41[Team],0)+1,6)*$L$90</f>
        <v>2.3083410754461688</v>
      </c>
      <c r="M122" cm="1">
        <f t="array" ref="M122">INDEX(Table_0__42[#All],MATCH(Table7779[[#This Row],[Team]],Table_0__42[Team],0)+1,6)*$M$90</f>
        <v>2.1019350943839417</v>
      </c>
      <c r="N122" cm="1">
        <f t="array" ref="N122">INDEX(Table_0__43[#All],MATCH(Table7779[[#This Row],[Team]],Table_0__43[Team],0)+1,6)*$N$90</f>
        <v>1.1311332030197352</v>
      </c>
      <c r="O122" cm="1">
        <f t="array" ref="O122">INDEX(Table_0__44[#All],MATCH(Table7779[[#This Row],[Team]],Table_0__44[Team],0)+1,6)*$O$90</f>
        <v>6.5783537156037813E-10</v>
      </c>
      <c r="P122" cm="1">
        <f t="array" ref="P122">INDEX(Table_0__45[#All],MATCH(Table7779[[#This Row],[Team]],Table_0__45[Team],0)+1,6)*$P$90</f>
        <v>0</v>
      </c>
      <c r="Q122">
        <f>AVERAGE(Table7779[[#This Row],[Avg Scoring Margin]:[Passing Yd %]])</f>
        <v>1.8601664266174305</v>
      </c>
    </row>
    <row r="123" spans="1:17" x14ac:dyDescent="0.25">
      <c r="A123" s="45" t="s">
        <v>389</v>
      </c>
      <c r="B123">
        <v>8</v>
      </c>
      <c r="C123" cm="1">
        <f t="array" ref="C123">INDEX(Table_0__33[#All],MATCH(Table7779[[#This Row],[Team]],Table_0__33[Team],0)+1,6)*$C$90</f>
        <v>3.1897513799161494</v>
      </c>
      <c r="D123" cm="1">
        <f t="array" ref="D123">INDEX(Table_0__34[#All],MATCH(Table7779[[#This Row],[Team]],Table_0__34[Team],0)+1,6)*$D$90</f>
        <v>2.9808086632350581</v>
      </c>
      <c r="E123" cm="1">
        <f t="array" ref="E123">INDEX(Table_0__35[#All],MATCH(Table7779[[#This Row],[Team]],Table_0__35[Team],0)+1,6)*$E$90</f>
        <v>3.1560777697767239</v>
      </c>
      <c r="F123" cm="1">
        <f t="array" ref="F123">INDEX(Table76[#All],MATCH(Table7779[[#This Row],[Team]],Table76[Team],0)+1,6)*$F$90</f>
        <v>3.123798924554317</v>
      </c>
      <c r="G123" cm="1">
        <f t="array" ref="G123">INDEX(Table_0__36[#All],MATCH(Table7779[[#This Row],[Team]],Table_0__36[Team],0)+1,6)*$G$90</f>
        <v>2.839273144331373</v>
      </c>
      <c r="H123" cm="1">
        <f t="array" ref="H123">INDEX(Table_0__37[#All],MATCH(Table7779[[#This Row],[Team]],Table_0__37[Team],0)+1,6)*$H$90</f>
        <v>2.4127225380135768</v>
      </c>
      <c r="I123" cm="1">
        <f t="array" ref="I123">INDEX(Table_0__38[#All],MATCH(Table7779[[#This Row],[Team]],Table_0__38[Team],0)+1,6)*$I$90</f>
        <v>2.2636902961266494</v>
      </c>
      <c r="J123" cm="1">
        <f t="array" ref="J123">INDEX(Table_0__39[#All],MATCH(Table7779[[#This Row],[Team]],Table_0__39[Team],0)+1,6)*$J$90</f>
        <v>2.2536592824009971</v>
      </c>
      <c r="K123" cm="1">
        <f t="array" ref="K123">INDEX(Table_0__40[#All],MATCH(Table7779[[#This Row],[Team]],Table_0__40[Team],0)+1,6)*$K$90</f>
        <v>2.4345243421441931</v>
      </c>
      <c r="L123" cm="1">
        <f t="array" ref="L123">INDEX(Table_0__41[#All],MATCH(Table7779[[#This Row],[Team]],Table_0__41[Team],0)+1,6)*$L$90</f>
        <v>2.3828036907831418</v>
      </c>
      <c r="M123" cm="1">
        <f t="array" ref="M123">INDEX(Table_0__42[#All],MATCH(Table7779[[#This Row],[Team]],Table_0__42[Team],0)+1,6)*$M$90</f>
        <v>0.98528207549247271</v>
      </c>
      <c r="N123" cm="1">
        <f t="array" ref="N123">INDEX(Table_0__43[#All],MATCH(Table7779[[#This Row],[Team]],Table_0__43[Team],0)+1,6)*$N$90</f>
        <v>0.26393108070460491</v>
      </c>
      <c r="O123" cm="1">
        <f t="array" ref="O123">INDEX(Table_0__44[#All],MATCH(Table7779[[#This Row],[Team]],Table_0__44[Team],0)+1,6)*$O$90</f>
        <v>6.3661487570359181E-11</v>
      </c>
      <c r="P123" cm="1">
        <f t="array" ref="P123">INDEX(Table_0__45[#All],MATCH(Table7779[[#This Row],[Team]],Table_0__45[Team],0)+1,6)*$P$90</f>
        <v>0</v>
      </c>
      <c r="Q123">
        <f>AVERAGE(Table7779[[#This Row],[Avg Scoring Margin]:[Passing Yd %]])</f>
        <v>2.0204516562530657</v>
      </c>
    </row>
    <row r="130" spans="1:4" x14ac:dyDescent="0.25">
      <c r="B130" s="132" t="s">
        <v>1561</v>
      </c>
      <c r="C130" s="132"/>
    </row>
    <row r="131" spans="1:4" x14ac:dyDescent="0.25">
      <c r="A131" t="s">
        <v>1563</v>
      </c>
      <c r="B131">
        <v>2018</v>
      </c>
      <c r="C131">
        <v>2019</v>
      </c>
      <c r="D131" t="s">
        <v>1562</v>
      </c>
    </row>
    <row r="132" spans="1:4" x14ac:dyDescent="0.25">
      <c r="A132" s="52" t="s">
        <v>172</v>
      </c>
      <c r="B132">
        <v>3</v>
      </c>
      <c r="C132">
        <v>13</v>
      </c>
      <c r="D132">
        <f t="shared" ref="D132:D163" si="15">AVERAGE(B132,C132)</f>
        <v>8</v>
      </c>
    </row>
    <row r="133" spans="1:4" x14ac:dyDescent="0.25">
      <c r="A133" s="38" t="s">
        <v>381</v>
      </c>
      <c r="B133">
        <v>6</v>
      </c>
      <c r="C133">
        <v>10</v>
      </c>
      <c r="D133">
        <f t="shared" si="15"/>
        <v>8</v>
      </c>
    </row>
    <row r="134" spans="1:4" x14ac:dyDescent="0.25">
      <c r="A134" s="60" t="s">
        <v>369</v>
      </c>
      <c r="B134">
        <v>18</v>
      </c>
      <c r="C134">
        <v>2</v>
      </c>
      <c r="D134">
        <f t="shared" si="15"/>
        <v>10</v>
      </c>
    </row>
    <row r="135" spans="1:4" x14ac:dyDescent="0.25">
      <c r="A135" s="38" t="s">
        <v>377</v>
      </c>
      <c r="B135">
        <v>7</v>
      </c>
      <c r="C135">
        <v>14</v>
      </c>
      <c r="D135">
        <f t="shared" si="15"/>
        <v>10.5</v>
      </c>
    </row>
    <row r="136" spans="1:4" x14ac:dyDescent="0.25">
      <c r="A136" s="38" t="s">
        <v>379</v>
      </c>
      <c r="B136">
        <v>17</v>
      </c>
      <c r="C136">
        <v>4</v>
      </c>
      <c r="D136">
        <f t="shared" si="15"/>
        <v>10.5</v>
      </c>
    </row>
    <row r="137" spans="1:4" x14ac:dyDescent="0.25">
      <c r="A137" s="58" t="s">
        <v>378</v>
      </c>
      <c r="B137">
        <v>10</v>
      </c>
      <c r="C137">
        <v>11</v>
      </c>
      <c r="D137">
        <f t="shared" si="15"/>
        <v>10.5</v>
      </c>
    </row>
    <row r="138" spans="1:4" x14ac:dyDescent="0.25">
      <c r="A138" s="60" t="s">
        <v>386</v>
      </c>
      <c r="B138">
        <v>8</v>
      </c>
      <c r="C138">
        <v>16</v>
      </c>
      <c r="D138">
        <f t="shared" si="15"/>
        <v>12</v>
      </c>
    </row>
    <row r="139" spans="1:4" x14ac:dyDescent="0.25">
      <c r="A139" s="58" t="s">
        <v>380</v>
      </c>
      <c r="B139">
        <v>19</v>
      </c>
      <c r="C139">
        <v>5</v>
      </c>
      <c r="D139">
        <f t="shared" si="15"/>
        <v>12</v>
      </c>
    </row>
    <row r="140" spans="1:4" x14ac:dyDescent="0.25">
      <c r="A140" s="60" t="s">
        <v>387</v>
      </c>
      <c r="B140">
        <v>24</v>
      </c>
      <c r="C140">
        <v>3</v>
      </c>
      <c r="D140">
        <f t="shared" si="15"/>
        <v>13.5</v>
      </c>
    </row>
    <row r="141" spans="1:4" x14ac:dyDescent="0.25">
      <c r="A141" s="92" t="s">
        <v>374</v>
      </c>
      <c r="B141">
        <v>21</v>
      </c>
      <c r="C141">
        <v>6</v>
      </c>
      <c r="D141">
        <f t="shared" si="15"/>
        <v>13.5</v>
      </c>
    </row>
    <row r="142" spans="1:4" x14ac:dyDescent="0.25">
      <c r="A142" s="59" t="s">
        <v>390</v>
      </c>
      <c r="B142">
        <v>2</v>
      </c>
      <c r="C142">
        <v>26</v>
      </c>
      <c r="D142">
        <f t="shared" si="15"/>
        <v>14</v>
      </c>
    </row>
    <row r="143" spans="1:4" x14ac:dyDescent="0.25">
      <c r="A143" s="92" t="s">
        <v>372</v>
      </c>
      <c r="B143">
        <v>9</v>
      </c>
      <c r="C143">
        <v>19</v>
      </c>
      <c r="D143">
        <f t="shared" si="15"/>
        <v>14</v>
      </c>
    </row>
    <row r="144" spans="1:4" x14ac:dyDescent="0.25">
      <c r="A144" s="60" t="s">
        <v>367</v>
      </c>
      <c r="B144">
        <v>5</v>
      </c>
      <c r="C144">
        <v>25</v>
      </c>
      <c r="D144">
        <f t="shared" si="15"/>
        <v>15</v>
      </c>
    </row>
    <row r="145" spans="1:4" x14ac:dyDescent="0.25">
      <c r="A145" s="60" t="s">
        <v>388</v>
      </c>
      <c r="B145">
        <v>14</v>
      </c>
      <c r="C145">
        <v>17</v>
      </c>
      <c r="D145">
        <f t="shared" si="15"/>
        <v>15.5</v>
      </c>
    </row>
    <row r="146" spans="1:4" x14ac:dyDescent="0.25">
      <c r="A146" s="58" t="s">
        <v>391</v>
      </c>
      <c r="B146">
        <v>4</v>
      </c>
      <c r="C146">
        <v>27</v>
      </c>
      <c r="D146">
        <f t="shared" si="15"/>
        <v>15.5</v>
      </c>
    </row>
    <row r="147" spans="1:4" x14ac:dyDescent="0.25">
      <c r="A147" s="60" t="s">
        <v>384</v>
      </c>
      <c r="B147">
        <v>31</v>
      </c>
      <c r="C147">
        <v>1</v>
      </c>
      <c r="D147">
        <f t="shared" si="15"/>
        <v>16</v>
      </c>
    </row>
    <row r="148" spans="1:4" x14ac:dyDescent="0.25">
      <c r="A148" s="58" t="s">
        <v>389</v>
      </c>
      <c r="B148">
        <v>1</v>
      </c>
      <c r="C148">
        <v>32</v>
      </c>
      <c r="D148">
        <f t="shared" si="15"/>
        <v>16.5</v>
      </c>
    </row>
    <row r="149" spans="1:4" x14ac:dyDescent="0.25">
      <c r="A149" t="s">
        <v>364</v>
      </c>
      <c r="B149">
        <v>16</v>
      </c>
      <c r="C149">
        <v>18</v>
      </c>
      <c r="D149">
        <f t="shared" si="15"/>
        <v>17</v>
      </c>
    </row>
    <row r="150" spans="1:4" x14ac:dyDescent="0.25">
      <c r="A150" s="58" t="s">
        <v>382</v>
      </c>
      <c r="B150">
        <v>26</v>
      </c>
      <c r="C150">
        <v>8</v>
      </c>
      <c r="D150">
        <f t="shared" si="15"/>
        <v>17</v>
      </c>
    </row>
    <row r="151" spans="1:4" x14ac:dyDescent="0.25">
      <c r="A151" s="92" t="s">
        <v>385</v>
      </c>
      <c r="B151">
        <v>11</v>
      </c>
      <c r="C151">
        <v>24</v>
      </c>
      <c r="D151">
        <f t="shared" si="15"/>
        <v>17.5</v>
      </c>
    </row>
    <row r="152" spans="1:4" x14ac:dyDescent="0.25">
      <c r="A152" s="92" t="s">
        <v>370</v>
      </c>
      <c r="B152">
        <v>27</v>
      </c>
      <c r="C152">
        <v>9</v>
      </c>
      <c r="D152">
        <f t="shared" si="15"/>
        <v>18</v>
      </c>
    </row>
    <row r="153" spans="1:4" x14ac:dyDescent="0.25">
      <c r="A153" s="92" t="s">
        <v>375</v>
      </c>
      <c r="B153">
        <v>15</v>
      </c>
      <c r="C153">
        <v>23</v>
      </c>
      <c r="D153">
        <f t="shared" si="15"/>
        <v>19</v>
      </c>
    </row>
    <row r="154" spans="1:4" x14ac:dyDescent="0.25">
      <c r="A154" t="s">
        <v>366</v>
      </c>
      <c r="B154">
        <v>32</v>
      </c>
      <c r="C154">
        <v>7</v>
      </c>
      <c r="D154">
        <f t="shared" si="15"/>
        <v>19.5</v>
      </c>
    </row>
    <row r="155" spans="1:4" x14ac:dyDescent="0.25">
      <c r="A155" s="60" t="s">
        <v>383</v>
      </c>
      <c r="B155">
        <v>20</v>
      </c>
      <c r="C155">
        <v>20</v>
      </c>
      <c r="D155">
        <f t="shared" si="15"/>
        <v>20</v>
      </c>
    </row>
    <row r="156" spans="1:4" x14ac:dyDescent="0.25">
      <c r="A156" s="92" t="s">
        <v>368</v>
      </c>
      <c r="B156">
        <v>29</v>
      </c>
      <c r="C156">
        <v>12</v>
      </c>
      <c r="D156">
        <f t="shared" si="15"/>
        <v>20.5</v>
      </c>
    </row>
    <row r="157" spans="1:4" x14ac:dyDescent="0.25">
      <c r="A157" s="92" t="s">
        <v>373</v>
      </c>
      <c r="B157">
        <v>13</v>
      </c>
      <c r="C157">
        <v>28</v>
      </c>
      <c r="D157">
        <f t="shared" si="15"/>
        <v>20.5</v>
      </c>
    </row>
    <row r="158" spans="1:4" x14ac:dyDescent="0.25">
      <c r="A158" t="s">
        <v>363</v>
      </c>
      <c r="B158">
        <v>12</v>
      </c>
      <c r="C158">
        <v>30</v>
      </c>
      <c r="D158">
        <f t="shared" si="15"/>
        <v>21</v>
      </c>
    </row>
    <row r="159" spans="1:4" x14ac:dyDescent="0.25">
      <c r="A159" t="s">
        <v>361</v>
      </c>
      <c r="B159">
        <v>30</v>
      </c>
      <c r="C159">
        <v>15</v>
      </c>
      <c r="D159">
        <f t="shared" si="15"/>
        <v>22.5</v>
      </c>
    </row>
    <row r="160" spans="1:4" x14ac:dyDescent="0.25">
      <c r="A160" s="92" t="s">
        <v>362</v>
      </c>
      <c r="B160">
        <v>25</v>
      </c>
      <c r="C160">
        <v>22</v>
      </c>
      <c r="D160">
        <f t="shared" si="15"/>
        <v>23.5</v>
      </c>
    </row>
    <row r="161" spans="1:4" x14ac:dyDescent="0.25">
      <c r="A161" t="s">
        <v>376</v>
      </c>
      <c r="B161">
        <v>28</v>
      </c>
      <c r="C161">
        <v>21</v>
      </c>
      <c r="D161">
        <f t="shared" si="15"/>
        <v>24.5</v>
      </c>
    </row>
    <row r="162" spans="1:4" x14ac:dyDescent="0.25">
      <c r="A162" t="s">
        <v>371</v>
      </c>
      <c r="B162">
        <v>22</v>
      </c>
      <c r="C162">
        <v>29</v>
      </c>
      <c r="D162">
        <f t="shared" si="15"/>
        <v>25.5</v>
      </c>
    </row>
    <row r="163" spans="1:4" x14ac:dyDescent="0.25">
      <c r="A163" s="58" t="s">
        <v>365</v>
      </c>
      <c r="B163">
        <v>23</v>
      </c>
      <c r="C163">
        <v>31</v>
      </c>
      <c r="D163">
        <f t="shared" si="15"/>
        <v>27</v>
      </c>
    </row>
    <row r="164" spans="1:4" ht="16.5" thickBot="1" x14ac:dyDescent="0.3">
      <c r="A164" s="62"/>
      <c r="C164" s="118"/>
    </row>
  </sheetData>
  <sortState xmlns:xlrd2="http://schemas.microsoft.com/office/spreadsheetml/2017/richdata2" ref="A132:D163">
    <sortCondition ref="D132:D163"/>
  </sortState>
  <mergeCells count="33">
    <mergeCell ref="DA19:DE19"/>
    <mergeCell ref="BE19:BI19"/>
    <mergeCell ref="BM19:BQ19"/>
    <mergeCell ref="BU19:BY19"/>
    <mergeCell ref="CC19:CG19"/>
    <mergeCell ref="CK19:CO19"/>
    <mergeCell ref="CS19:CW19"/>
    <mergeCell ref="CS1:CW1"/>
    <mergeCell ref="DA1:DE1"/>
    <mergeCell ref="A10:B10"/>
    <mergeCell ref="A19:E19"/>
    <mergeCell ref="I19:M19"/>
    <mergeCell ref="Q19:U19"/>
    <mergeCell ref="Y19:AC19"/>
    <mergeCell ref="AG19:AK19"/>
    <mergeCell ref="AO19:AS19"/>
    <mergeCell ref="AW19:BA19"/>
    <mergeCell ref="AW1:BA1"/>
    <mergeCell ref="BE1:BI1"/>
    <mergeCell ref="BM1:BQ1"/>
    <mergeCell ref="BU1:BY1"/>
    <mergeCell ref="CC1:CG1"/>
    <mergeCell ref="CK1:CO1"/>
    <mergeCell ref="AO1:AS1"/>
    <mergeCell ref="A55:B55"/>
    <mergeCell ref="A90:B90"/>
    <mergeCell ref="B130:C130"/>
    <mergeCell ref="A1:E1"/>
    <mergeCell ref="I1:M1"/>
    <mergeCell ref="Q1:U1"/>
    <mergeCell ref="Y1:AC1"/>
    <mergeCell ref="AG1:AK1"/>
    <mergeCell ref="V55:W55"/>
  </mergeCells>
  <conditionalFormatting sqref="W1">
    <cfRule type="colorScale" priority="13">
      <colorScale>
        <cfvo type="min"/>
        <cfvo type="percentile" val="50"/>
        <cfvo type="max"/>
        <color rgb="FFF8696B"/>
        <color rgb="FFFFEB84"/>
        <color rgb="FF63BE7B"/>
      </colorScale>
    </cfRule>
  </conditionalFormatting>
  <conditionalFormatting sqref="AF1">
    <cfRule type="colorScale" priority="14">
      <colorScale>
        <cfvo type="min"/>
        <cfvo type="percentile" val="50"/>
        <cfvo type="max"/>
        <color rgb="FFF8696B"/>
        <color rgb="FFFFEB84"/>
        <color rgb="FF63BE7B"/>
      </colorScale>
    </cfRule>
  </conditionalFormatting>
  <conditionalFormatting sqref="AN1">
    <cfRule type="colorScale" priority="15">
      <colorScale>
        <cfvo type="min"/>
        <cfvo type="percentile" val="50"/>
        <cfvo type="max"/>
        <color rgb="FFF8696B"/>
        <color rgb="FFFFEB84"/>
        <color rgb="FF63BE7B"/>
      </colorScale>
    </cfRule>
  </conditionalFormatting>
  <conditionalFormatting sqref="AV1">
    <cfRule type="colorScale" priority="16">
      <colorScale>
        <cfvo type="min"/>
        <cfvo type="percentile" val="50"/>
        <cfvo type="max"/>
        <color rgb="FFF8696B"/>
        <color rgb="FFFFEB84"/>
        <color rgb="FF63BE7B"/>
      </colorScale>
    </cfRule>
  </conditionalFormatting>
  <conditionalFormatting sqref="BL1">
    <cfRule type="colorScale" priority="17">
      <colorScale>
        <cfvo type="min"/>
        <cfvo type="percentile" val="50"/>
        <cfvo type="max"/>
        <color rgb="FFF8696B"/>
        <color rgb="FFFFEB84"/>
        <color rgb="FF63BE7B"/>
      </colorScale>
    </cfRule>
  </conditionalFormatting>
  <conditionalFormatting sqref="BT1">
    <cfRule type="colorScale" priority="18">
      <colorScale>
        <cfvo type="min"/>
        <cfvo type="percentile" val="50"/>
        <cfvo type="max"/>
        <color rgb="FFF8696B"/>
        <color rgb="FFFFEB84"/>
        <color rgb="FF63BE7B"/>
      </colorScale>
    </cfRule>
  </conditionalFormatting>
  <conditionalFormatting sqref="CB1">
    <cfRule type="colorScale" priority="19">
      <colorScale>
        <cfvo type="min"/>
        <cfvo type="percentile" val="50"/>
        <cfvo type="max"/>
        <color rgb="FFF8696B"/>
        <color rgb="FFFFEB84"/>
        <color rgb="FF63BE7B"/>
      </colorScale>
    </cfRule>
  </conditionalFormatting>
  <conditionalFormatting sqref="CJ1">
    <cfRule type="colorScale" priority="20">
      <colorScale>
        <cfvo type="min"/>
        <cfvo type="percentile" val="50"/>
        <cfvo type="max"/>
        <color rgb="FFF8696B"/>
        <color rgb="FFFFEB84"/>
        <color rgb="FF63BE7B"/>
      </colorScale>
    </cfRule>
  </conditionalFormatting>
  <conditionalFormatting sqref="CZ1">
    <cfRule type="colorScale" priority="21">
      <colorScale>
        <cfvo type="min"/>
        <cfvo type="percentile" val="50"/>
        <cfvo type="max"/>
        <color rgb="FFF8696B"/>
        <color rgb="FFFFEB84"/>
        <color rgb="FF63BE7B"/>
      </colorScale>
    </cfRule>
  </conditionalFormatting>
  <conditionalFormatting sqref="BD1">
    <cfRule type="colorScale" priority="22">
      <colorScale>
        <cfvo type="min"/>
        <cfvo type="percentile" val="50"/>
        <cfvo type="max"/>
        <color rgb="FFF8696B"/>
        <color rgb="FFFFEB84"/>
        <color rgb="FF63BE7B"/>
      </colorScale>
    </cfRule>
  </conditionalFormatting>
  <conditionalFormatting sqref="AD1:AE1 V1 AL1:AM1 AT1:AU1 BB1:BC1 BJ1:BK1 BR1:BS1 BZ1:CA1 CH1:CI1 CP1:CR1 CX1:CY1 DF1 F1:G1 N1:O1">
    <cfRule type="colorScale" priority="23">
      <colorScale>
        <cfvo type="min"/>
        <cfvo type="percentile" val="50"/>
        <cfvo type="max"/>
        <color rgb="FFF8696B"/>
        <color rgb="FFFFEB84"/>
        <color rgb="FF63BE7B"/>
      </colorScale>
    </cfRule>
  </conditionalFormatting>
  <conditionalFormatting sqref="W19">
    <cfRule type="colorScale" priority="1">
      <colorScale>
        <cfvo type="min"/>
        <cfvo type="percentile" val="50"/>
        <cfvo type="max"/>
        <color rgb="FFF8696B"/>
        <color rgb="FFFFEB84"/>
        <color rgb="FF63BE7B"/>
      </colorScale>
    </cfRule>
  </conditionalFormatting>
  <conditionalFormatting sqref="AF19">
    <cfRule type="colorScale" priority="2">
      <colorScale>
        <cfvo type="min"/>
        <cfvo type="percentile" val="50"/>
        <cfvo type="max"/>
        <color rgb="FFF8696B"/>
        <color rgb="FFFFEB84"/>
        <color rgb="FF63BE7B"/>
      </colorScale>
    </cfRule>
  </conditionalFormatting>
  <conditionalFormatting sqref="AN19">
    <cfRule type="colorScale" priority="3">
      <colorScale>
        <cfvo type="min"/>
        <cfvo type="percentile" val="50"/>
        <cfvo type="max"/>
        <color rgb="FFF8696B"/>
        <color rgb="FFFFEB84"/>
        <color rgb="FF63BE7B"/>
      </colorScale>
    </cfRule>
  </conditionalFormatting>
  <conditionalFormatting sqref="AV19">
    <cfRule type="colorScale" priority="4">
      <colorScale>
        <cfvo type="min"/>
        <cfvo type="percentile" val="50"/>
        <cfvo type="max"/>
        <color rgb="FFF8696B"/>
        <color rgb="FFFFEB84"/>
        <color rgb="FF63BE7B"/>
      </colorScale>
    </cfRule>
  </conditionalFormatting>
  <conditionalFormatting sqref="BL19">
    <cfRule type="colorScale" priority="5">
      <colorScale>
        <cfvo type="min"/>
        <cfvo type="percentile" val="50"/>
        <cfvo type="max"/>
        <color rgb="FFF8696B"/>
        <color rgb="FFFFEB84"/>
        <color rgb="FF63BE7B"/>
      </colorScale>
    </cfRule>
  </conditionalFormatting>
  <conditionalFormatting sqref="BT19">
    <cfRule type="colorScale" priority="6">
      <colorScale>
        <cfvo type="min"/>
        <cfvo type="percentile" val="50"/>
        <cfvo type="max"/>
        <color rgb="FFF8696B"/>
        <color rgb="FFFFEB84"/>
        <color rgb="FF63BE7B"/>
      </colorScale>
    </cfRule>
  </conditionalFormatting>
  <conditionalFormatting sqref="CB19">
    <cfRule type="colorScale" priority="7">
      <colorScale>
        <cfvo type="min"/>
        <cfvo type="percentile" val="50"/>
        <cfvo type="max"/>
        <color rgb="FFF8696B"/>
        <color rgb="FFFFEB84"/>
        <color rgb="FF63BE7B"/>
      </colorScale>
    </cfRule>
  </conditionalFormatting>
  <conditionalFormatting sqref="CJ19">
    <cfRule type="colorScale" priority="8">
      <colorScale>
        <cfvo type="min"/>
        <cfvo type="percentile" val="50"/>
        <cfvo type="max"/>
        <color rgb="FFF8696B"/>
        <color rgb="FFFFEB84"/>
        <color rgb="FF63BE7B"/>
      </colorScale>
    </cfRule>
  </conditionalFormatting>
  <conditionalFormatting sqref="CZ19">
    <cfRule type="colorScale" priority="9">
      <colorScale>
        <cfvo type="min"/>
        <cfvo type="percentile" val="50"/>
        <cfvo type="max"/>
        <color rgb="FFF8696B"/>
        <color rgb="FFFFEB84"/>
        <color rgb="FF63BE7B"/>
      </colorScale>
    </cfRule>
  </conditionalFormatting>
  <conditionalFormatting sqref="BD19">
    <cfRule type="colorScale" priority="10">
      <colorScale>
        <cfvo type="min"/>
        <cfvo type="percentile" val="50"/>
        <cfvo type="max"/>
        <color rgb="FFF8696B"/>
        <color rgb="FFFFEB84"/>
        <color rgb="FF63BE7B"/>
      </colorScale>
    </cfRule>
  </conditionalFormatting>
  <conditionalFormatting sqref="AD19:AE19 V19 AL19:AM19 AT19:AU19 BB19:BC19 BJ19:BK19 BR19:BS19 BZ19:CA19 CH19:CI19 CP19:CR19 CX19:CY19 DF19 F19:G19 N19:O19">
    <cfRule type="colorScale" priority="11">
      <colorScale>
        <cfvo type="min"/>
        <cfvo type="percentile" val="50"/>
        <cfvo type="max"/>
        <color rgb="FFF8696B"/>
        <color rgb="FFFFEB84"/>
        <color rgb="FF63BE7B"/>
      </colorScale>
    </cfRule>
  </conditionalFormatting>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83DF1-C1CB-42CC-9D6F-3131721963AF}">
  <dimension ref="A1:V51"/>
  <sheetViews>
    <sheetView workbookViewId="0">
      <selection activeCell="J49" sqref="J49"/>
    </sheetView>
  </sheetViews>
  <sheetFormatPr defaultRowHeight="15.75" x14ac:dyDescent="0.25"/>
  <cols>
    <col min="1" max="1" width="18.375" bestFit="1" customWidth="1"/>
    <col min="6" max="6" width="16" bestFit="1" customWidth="1"/>
    <col min="12" max="12" width="16" bestFit="1" customWidth="1"/>
  </cols>
  <sheetData>
    <row r="1" spans="1:22" x14ac:dyDescent="0.25">
      <c r="A1" s="121" t="s">
        <v>262</v>
      </c>
      <c r="B1" s="112" t="s">
        <v>246</v>
      </c>
      <c r="G1" t="s">
        <v>1570</v>
      </c>
      <c r="K1">
        <v>2018</v>
      </c>
      <c r="M1" t="s">
        <v>1571</v>
      </c>
      <c r="R1">
        <v>2019</v>
      </c>
      <c r="T1" t="s">
        <v>1571</v>
      </c>
    </row>
    <row r="2" spans="1:22" x14ac:dyDescent="0.25">
      <c r="A2" s="122">
        <v>2019</v>
      </c>
      <c r="B2" s="108">
        <v>10</v>
      </c>
      <c r="F2" t="s">
        <v>1572</v>
      </c>
      <c r="G2">
        <f>AVERAGE(36,40,41,23,32)</f>
        <v>34.4</v>
      </c>
      <c r="L2" t="s">
        <v>1572</v>
      </c>
      <c r="M2">
        <f>AVERAGE(40,25)</f>
        <v>32.5</v>
      </c>
      <c r="S2" t="s">
        <v>1572</v>
      </c>
      <c r="T2">
        <f>AVERAGE(40,25)</f>
        <v>32.5</v>
      </c>
    </row>
    <row r="3" spans="1:22" x14ac:dyDescent="0.25">
      <c r="F3" t="s">
        <v>1574</v>
      </c>
      <c r="G3">
        <f>AVERAGE(4,3,6,2,6)</f>
        <v>4.2</v>
      </c>
      <c r="L3" t="s">
        <v>1574</v>
      </c>
      <c r="M3">
        <f>AVERAGE(10,5)</f>
        <v>7.5</v>
      </c>
      <c r="N3" t="s">
        <v>1575</v>
      </c>
      <c r="S3" t="s">
        <v>1574</v>
      </c>
      <c r="T3">
        <f>AVERAGE(10,5)</f>
        <v>7.5</v>
      </c>
      <c r="U3" t="s">
        <v>1575</v>
      </c>
    </row>
    <row r="4" spans="1:22" x14ac:dyDescent="0.25">
      <c r="B4" s="112" t="s">
        <v>412</v>
      </c>
      <c r="C4" s="112" t="s">
        <v>1569</v>
      </c>
      <c r="F4" t="s">
        <v>1573</v>
      </c>
      <c r="G4">
        <f>AVERAGE(13,17,13,8,13)</f>
        <v>12.8</v>
      </c>
      <c r="L4" t="s">
        <v>1573</v>
      </c>
      <c r="M4">
        <f>AVERAGE(33,15)</f>
        <v>24</v>
      </c>
      <c r="S4" t="s">
        <v>1573</v>
      </c>
      <c r="T4">
        <f>AVERAGE(33,15)</f>
        <v>24</v>
      </c>
    </row>
    <row r="5" spans="1:22" x14ac:dyDescent="0.25">
      <c r="A5" s="112" t="s">
        <v>1520</v>
      </c>
      <c r="B5" s="108">
        <v>8</v>
      </c>
      <c r="C5" s="108">
        <v>407</v>
      </c>
      <c r="F5" t="s">
        <v>421</v>
      </c>
      <c r="G5">
        <v>8</v>
      </c>
      <c r="L5" t="s">
        <v>421</v>
      </c>
      <c r="M5">
        <v>7.7</v>
      </c>
      <c r="S5" t="s">
        <v>421</v>
      </c>
      <c r="T5">
        <v>7.2</v>
      </c>
    </row>
    <row r="6" spans="1:22" x14ac:dyDescent="0.25">
      <c r="A6" s="112" t="s">
        <v>1523</v>
      </c>
      <c r="B6" s="108">
        <v>6</v>
      </c>
      <c r="C6" s="108">
        <v>79.5</v>
      </c>
      <c r="F6" t="s">
        <v>1590</v>
      </c>
      <c r="G6">
        <v>80.2</v>
      </c>
      <c r="H6">
        <v>4</v>
      </c>
      <c r="L6" t="s">
        <v>1590</v>
      </c>
      <c r="M6">
        <v>74</v>
      </c>
      <c r="N6">
        <v>28</v>
      </c>
      <c r="S6" t="s">
        <v>1590</v>
      </c>
      <c r="T6">
        <v>69.5</v>
      </c>
      <c r="U6">
        <v>36</v>
      </c>
    </row>
    <row r="7" spans="1:22" x14ac:dyDescent="0.25">
      <c r="A7" s="123" t="s">
        <v>1564</v>
      </c>
      <c r="B7">
        <v>3</v>
      </c>
      <c r="C7">
        <v>86</v>
      </c>
      <c r="F7" t="s">
        <v>1591</v>
      </c>
      <c r="G7">
        <v>4.0999999999999996</v>
      </c>
      <c r="H7">
        <v>30</v>
      </c>
      <c r="L7" t="s">
        <v>1591</v>
      </c>
      <c r="M7">
        <v>5.8</v>
      </c>
      <c r="N7">
        <v>9</v>
      </c>
      <c r="S7" t="s">
        <v>1591</v>
      </c>
      <c r="T7">
        <v>4.7</v>
      </c>
      <c r="U7">
        <v>22</v>
      </c>
    </row>
    <row r="8" spans="1:22" x14ac:dyDescent="0.25">
      <c r="A8" s="123" t="s">
        <v>1565</v>
      </c>
      <c r="B8">
        <v>27</v>
      </c>
      <c r="C8">
        <v>63.1</v>
      </c>
      <c r="F8" t="s">
        <v>1592</v>
      </c>
      <c r="G8">
        <v>44.3</v>
      </c>
      <c r="H8">
        <v>16</v>
      </c>
      <c r="L8" t="s">
        <v>1592</v>
      </c>
      <c r="M8">
        <v>51.4</v>
      </c>
      <c r="N8">
        <v>3</v>
      </c>
      <c r="S8" t="s">
        <v>1592</v>
      </c>
      <c r="T8">
        <v>39.5</v>
      </c>
      <c r="U8">
        <v>24</v>
      </c>
    </row>
    <row r="9" spans="1:22" x14ac:dyDescent="0.25">
      <c r="A9" s="123" t="s">
        <v>1568</v>
      </c>
      <c r="B9">
        <v>8</v>
      </c>
      <c r="C9">
        <v>79.2</v>
      </c>
    </row>
    <row r="10" spans="1:22" x14ac:dyDescent="0.25">
      <c r="A10" s="123" t="s">
        <v>1566</v>
      </c>
      <c r="B10">
        <v>15</v>
      </c>
      <c r="C10">
        <v>76.900000000000006</v>
      </c>
      <c r="E10" s="99"/>
      <c r="F10" t="s">
        <v>1579</v>
      </c>
      <c r="G10" t="s">
        <v>1580</v>
      </c>
      <c r="K10" s="46">
        <v>2018</v>
      </c>
      <c r="L10" t="s">
        <v>1579</v>
      </c>
      <c r="M10" t="s">
        <v>1580</v>
      </c>
      <c r="O10" t="s">
        <v>392</v>
      </c>
      <c r="R10" s="46">
        <v>2019</v>
      </c>
      <c r="S10" t="s">
        <v>1579</v>
      </c>
      <c r="T10" t="s">
        <v>1580</v>
      </c>
      <c r="U10" s="132" t="s">
        <v>1585</v>
      </c>
      <c r="V10" s="132"/>
    </row>
    <row r="11" spans="1:22" x14ac:dyDescent="0.25">
      <c r="A11" s="123" t="s">
        <v>1567</v>
      </c>
      <c r="B11">
        <v>12</v>
      </c>
      <c r="C11">
        <v>63.4</v>
      </c>
      <c r="E11" t="s">
        <v>1576</v>
      </c>
      <c r="F11" s="19">
        <f>(5+10+13)/(19+21+29)</f>
        <v>0.40579710144927539</v>
      </c>
      <c r="G11" s="17">
        <f>AVERAGE(71.2,91.8,90.9)</f>
        <v>84.63333333333334</v>
      </c>
      <c r="K11" t="s">
        <v>1576</v>
      </c>
      <c r="L11" s="19">
        <f>(8+13+11)/(24+24+24)</f>
        <v>0.44444444444444442</v>
      </c>
      <c r="M11" s="17">
        <f>AVERAGE(90.9,93.6,94.4)</f>
        <v>92.966666666666654</v>
      </c>
      <c r="O11" s="125">
        <f>F11-L11</f>
        <v>-3.8647342995169032E-2</v>
      </c>
      <c r="P11" s="128">
        <f>G11-M11</f>
        <v>-8.3333333333333144</v>
      </c>
      <c r="R11" t="s">
        <v>1576</v>
      </c>
      <c r="S11" s="19">
        <f>(5+8+14)/SUM(S17:U17)</f>
        <v>0.35526315789473684</v>
      </c>
      <c r="T11" s="17">
        <f>AVERAGE(75.7,64.4,93.4)</f>
        <v>77.833333333333343</v>
      </c>
      <c r="U11" s="127">
        <f>S11-L11</f>
        <v>-8.9181286549707584E-2</v>
      </c>
      <c r="V11" s="130">
        <f>T11-M11</f>
        <v>-15.133333333333312</v>
      </c>
    </row>
    <row r="12" spans="1:22" x14ac:dyDescent="0.25">
      <c r="A12" s="112" t="s">
        <v>1538</v>
      </c>
      <c r="B12">
        <v>4</v>
      </c>
      <c r="C12" s="108">
        <v>84.3</v>
      </c>
      <c r="E12" s="124" t="str">
        <f>"20-10"</f>
        <v>20-10</v>
      </c>
      <c r="F12" s="19">
        <f>(23+23+16)/(31+34+20)</f>
        <v>0.72941176470588232</v>
      </c>
      <c r="G12" s="17">
        <f>AVERAGE(92.1,86.6,90)</f>
        <v>89.566666666666663</v>
      </c>
      <c r="K12" s="124" t="str">
        <f>"20-10"</f>
        <v>20-10</v>
      </c>
      <c r="L12" s="19">
        <f>(12+22+25)/(32+42+46)</f>
        <v>0.49166666666666664</v>
      </c>
      <c r="M12" s="17">
        <f>AVERAGE(57.5,69.3,76)</f>
        <v>67.600000000000009</v>
      </c>
      <c r="O12" s="126">
        <f t="shared" ref="O12:O14" si="0">F12-L12</f>
        <v>0.23774509803921567</v>
      </c>
      <c r="P12" s="129">
        <f t="shared" ref="P12:P14" si="1">G12-M12</f>
        <v>21.966666666666654</v>
      </c>
      <c r="R12" s="124" t="str">
        <f>"20-10"</f>
        <v>20-10</v>
      </c>
      <c r="S12" s="19">
        <f>(13+32+22)/SUM(S18:U18)</f>
        <v>0.54471544715447151</v>
      </c>
      <c r="T12" s="17">
        <f>AVERAGE(83.8,80.4,59.8)</f>
        <v>74.666666666666671</v>
      </c>
      <c r="U12" s="125">
        <f t="shared" ref="U12:U14" si="2">S12-L12</f>
        <v>5.304878048780487E-2</v>
      </c>
      <c r="V12" s="128">
        <f t="shared" ref="V12:V14" si="3">T12-M12</f>
        <v>7.0666666666666629</v>
      </c>
    </row>
    <row r="13" spans="1:22" x14ac:dyDescent="0.25">
      <c r="A13" s="113" t="s">
        <v>1522</v>
      </c>
      <c r="B13" s="31" t="s">
        <v>1519</v>
      </c>
      <c r="C13" s="115">
        <v>90.1</v>
      </c>
      <c r="E13" t="s">
        <v>1577</v>
      </c>
      <c r="F13" s="19">
        <f>(49+92+39)/(62+112+47)</f>
        <v>0.81447963800904977</v>
      </c>
      <c r="G13" s="17">
        <f>AVERAGE(64.4,82.4,73.7)</f>
        <v>73.5</v>
      </c>
      <c r="K13" t="s">
        <v>1577</v>
      </c>
      <c r="L13" s="19">
        <f>(21+90+36)/(23+120+46)</f>
        <v>0.77777777777777779</v>
      </c>
      <c r="M13" s="17">
        <f>AVERAGE(70.8,66,73.1)</f>
        <v>69.966666666666669</v>
      </c>
      <c r="O13" s="126">
        <f t="shared" si="0"/>
        <v>3.6701860231271977E-2</v>
      </c>
      <c r="P13" s="129">
        <f t="shared" si="1"/>
        <v>3.5333333333333314</v>
      </c>
      <c r="R13" t="s">
        <v>1577</v>
      </c>
      <c r="S13" s="19">
        <f>(29+85+31)/SUM(S19:U19)</f>
        <v>0.71078431372549022</v>
      </c>
      <c r="T13" s="17">
        <f>AVERAGE(52.8,70.3,70.4)</f>
        <v>64.5</v>
      </c>
      <c r="U13" s="127">
        <f t="shared" si="2"/>
        <v>-6.6993464052287566E-2</v>
      </c>
      <c r="V13" s="130">
        <f t="shared" si="3"/>
        <v>-5.4666666666666686</v>
      </c>
    </row>
    <row r="14" spans="1:22" x14ac:dyDescent="0.25">
      <c r="E14" t="s">
        <v>1578</v>
      </c>
      <c r="F14" s="19">
        <f>(6+57+14)/(8+62+16)</f>
        <v>0.89534883720930236</v>
      </c>
      <c r="G14" s="17">
        <f>AVERAGE(60.7,61.4,68.5)</f>
        <v>63.533333333333331</v>
      </c>
      <c r="K14" t="s">
        <v>1578</v>
      </c>
      <c r="L14" s="19">
        <f>(11+42+19)/(12+44+20)</f>
        <v>0.94736842105263153</v>
      </c>
      <c r="M14" s="17">
        <f>AVERAGE(67.6,71.9,69.2)</f>
        <v>69.566666666666663</v>
      </c>
      <c r="O14" s="125">
        <f t="shared" si="0"/>
        <v>-5.2019583843329165E-2</v>
      </c>
      <c r="P14" s="128">
        <f t="shared" si="1"/>
        <v>-6.0333333333333314</v>
      </c>
      <c r="R14" t="s">
        <v>1578</v>
      </c>
      <c r="S14" s="19">
        <f>(20+49+9)/SUM(S20:U20)</f>
        <v>0.8764044943820225</v>
      </c>
      <c r="T14" s="17">
        <f>AVERAGE(69.3,70.8,60)</f>
        <v>66.7</v>
      </c>
      <c r="U14" s="127">
        <f t="shared" si="2"/>
        <v>-7.0963926670609023E-2</v>
      </c>
      <c r="V14" s="130">
        <f t="shared" si="3"/>
        <v>-2.86666666666666</v>
      </c>
    </row>
    <row r="15" spans="1:22" x14ac:dyDescent="0.25">
      <c r="K15">
        <v>2018</v>
      </c>
      <c r="R15">
        <v>2019</v>
      </c>
    </row>
    <row r="16" spans="1:22" x14ac:dyDescent="0.25">
      <c r="E16" t="s">
        <v>1581</v>
      </c>
      <c r="F16" t="s">
        <v>1582</v>
      </c>
      <c r="G16" t="s">
        <v>1583</v>
      </c>
      <c r="H16" t="s">
        <v>1584</v>
      </c>
      <c r="I16" t="s">
        <v>151</v>
      </c>
      <c r="K16" t="s">
        <v>1581</v>
      </c>
      <c r="L16" t="s">
        <v>1582</v>
      </c>
      <c r="M16" t="s">
        <v>1583</v>
      </c>
      <c r="N16" t="s">
        <v>1584</v>
      </c>
      <c r="O16" t="s">
        <v>151</v>
      </c>
      <c r="R16" t="s">
        <v>1581</v>
      </c>
      <c r="S16" t="s">
        <v>1582</v>
      </c>
      <c r="T16" t="s">
        <v>1583</v>
      </c>
      <c r="U16" t="s">
        <v>1584</v>
      </c>
      <c r="V16" t="s">
        <v>151</v>
      </c>
    </row>
    <row r="17" spans="5:22" x14ac:dyDescent="0.25">
      <c r="E17" t="s">
        <v>1576</v>
      </c>
      <c r="F17">
        <v>19</v>
      </c>
      <c r="G17">
        <v>21</v>
      </c>
      <c r="H17">
        <v>29</v>
      </c>
      <c r="I17">
        <f>SUM(F17:H17)</f>
        <v>69</v>
      </c>
      <c r="K17" t="s">
        <v>1576</v>
      </c>
      <c r="L17">
        <v>24</v>
      </c>
      <c r="M17">
        <v>24</v>
      </c>
      <c r="N17">
        <v>24</v>
      </c>
      <c r="O17">
        <f>SUM(L17:N17)</f>
        <v>72</v>
      </c>
      <c r="R17" t="s">
        <v>1576</v>
      </c>
      <c r="S17">
        <v>22</v>
      </c>
      <c r="T17">
        <v>20</v>
      </c>
      <c r="U17">
        <v>34</v>
      </c>
      <c r="V17">
        <f>SUM(S17:U17)</f>
        <v>76</v>
      </c>
    </row>
    <row r="18" spans="5:22" x14ac:dyDescent="0.25">
      <c r="E18" s="124" t="str">
        <f>"20-10"</f>
        <v>20-10</v>
      </c>
      <c r="F18">
        <v>31</v>
      </c>
      <c r="G18">
        <v>34</v>
      </c>
      <c r="H18">
        <v>20</v>
      </c>
      <c r="I18">
        <f t="shared" ref="I18:I20" si="4">SUM(F18:H18)</f>
        <v>85</v>
      </c>
      <c r="K18" s="124" t="str">
        <f>"20-10"</f>
        <v>20-10</v>
      </c>
      <c r="L18">
        <v>32</v>
      </c>
      <c r="M18">
        <v>42</v>
      </c>
      <c r="N18">
        <v>46</v>
      </c>
      <c r="O18">
        <f t="shared" ref="O18:O20" si="5">SUM(L18:N18)</f>
        <v>120</v>
      </c>
      <c r="R18" s="124" t="str">
        <f>"20-10"</f>
        <v>20-10</v>
      </c>
      <c r="S18">
        <v>19</v>
      </c>
      <c r="T18">
        <v>59</v>
      </c>
      <c r="U18">
        <v>45</v>
      </c>
      <c r="V18">
        <f t="shared" ref="V18:V20" si="6">SUM(S18:U18)</f>
        <v>123</v>
      </c>
    </row>
    <row r="19" spans="5:22" x14ac:dyDescent="0.25">
      <c r="E19" t="s">
        <v>1577</v>
      </c>
      <c r="F19">
        <v>62</v>
      </c>
      <c r="G19">
        <v>112</v>
      </c>
      <c r="H19">
        <v>47</v>
      </c>
      <c r="I19">
        <f t="shared" si="4"/>
        <v>221</v>
      </c>
      <c r="K19" t="s">
        <v>1577</v>
      </c>
      <c r="L19">
        <v>23</v>
      </c>
      <c r="M19">
        <v>120</v>
      </c>
      <c r="N19">
        <v>46</v>
      </c>
      <c r="O19">
        <f t="shared" si="5"/>
        <v>189</v>
      </c>
      <c r="R19" t="s">
        <v>1577</v>
      </c>
      <c r="S19">
        <v>43</v>
      </c>
      <c r="T19">
        <v>117</v>
      </c>
      <c r="U19">
        <v>44</v>
      </c>
      <c r="V19">
        <f t="shared" si="6"/>
        <v>204</v>
      </c>
    </row>
    <row r="20" spans="5:22" x14ac:dyDescent="0.25">
      <c r="E20" t="s">
        <v>1578</v>
      </c>
      <c r="F20">
        <v>8</v>
      </c>
      <c r="G20">
        <v>62</v>
      </c>
      <c r="H20">
        <v>16</v>
      </c>
      <c r="I20">
        <f t="shared" si="4"/>
        <v>86</v>
      </c>
      <c r="K20" t="s">
        <v>1578</v>
      </c>
      <c r="L20">
        <v>12</v>
      </c>
      <c r="M20">
        <v>44</v>
      </c>
      <c r="N20">
        <v>20</v>
      </c>
      <c r="O20">
        <f t="shared" si="5"/>
        <v>76</v>
      </c>
      <c r="R20" t="s">
        <v>1578</v>
      </c>
      <c r="S20">
        <v>20</v>
      </c>
      <c r="T20">
        <v>57</v>
      </c>
      <c r="U20">
        <v>12</v>
      </c>
      <c r="V20">
        <f t="shared" si="6"/>
        <v>89</v>
      </c>
    </row>
    <row r="22" spans="5:22" x14ac:dyDescent="0.25">
      <c r="F22" t="s">
        <v>1569</v>
      </c>
      <c r="G22" t="s">
        <v>421</v>
      </c>
      <c r="H22" t="s">
        <v>1139</v>
      </c>
      <c r="I22" t="s">
        <v>1590</v>
      </c>
      <c r="L22" t="s">
        <v>1569</v>
      </c>
      <c r="M22" t="s">
        <v>421</v>
      </c>
      <c r="N22" t="s">
        <v>1139</v>
      </c>
      <c r="O22" t="s">
        <v>1590</v>
      </c>
      <c r="S22" t="s">
        <v>1569</v>
      </c>
      <c r="T22" t="s">
        <v>421</v>
      </c>
      <c r="U22" t="s">
        <v>1139</v>
      </c>
      <c r="V22" t="s">
        <v>1590</v>
      </c>
    </row>
    <row r="23" spans="5:22" x14ac:dyDescent="0.25">
      <c r="E23" t="s">
        <v>1586</v>
      </c>
      <c r="F23">
        <v>93.4</v>
      </c>
      <c r="G23">
        <v>8.8000000000000007</v>
      </c>
      <c r="H23">
        <v>0</v>
      </c>
      <c r="I23">
        <v>82.6</v>
      </c>
      <c r="K23" t="s">
        <v>1586</v>
      </c>
      <c r="L23">
        <v>86.9</v>
      </c>
      <c r="M23">
        <v>7.8</v>
      </c>
      <c r="N23">
        <v>0</v>
      </c>
      <c r="O23">
        <v>77.3</v>
      </c>
      <c r="R23" t="s">
        <v>1586</v>
      </c>
      <c r="S23">
        <v>74.900000000000006</v>
      </c>
      <c r="T23">
        <v>7.6</v>
      </c>
      <c r="U23">
        <v>0</v>
      </c>
      <c r="V23">
        <v>72.7</v>
      </c>
    </row>
    <row r="24" spans="5:22" x14ac:dyDescent="0.25">
      <c r="E24" t="s">
        <v>1587</v>
      </c>
      <c r="F24">
        <v>48.3</v>
      </c>
      <c r="G24">
        <v>6.1</v>
      </c>
      <c r="H24">
        <v>36</v>
      </c>
      <c r="I24">
        <v>74</v>
      </c>
      <c r="K24" t="s">
        <v>1587</v>
      </c>
      <c r="L24">
        <v>58.5</v>
      </c>
      <c r="M24">
        <v>7.3</v>
      </c>
      <c r="N24">
        <v>25</v>
      </c>
      <c r="O24">
        <v>62.5</v>
      </c>
      <c r="R24" t="s">
        <v>1587</v>
      </c>
      <c r="S24">
        <v>61.1</v>
      </c>
      <c r="T24">
        <v>6.1</v>
      </c>
      <c r="U24">
        <v>40</v>
      </c>
      <c r="V24">
        <v>59.7</v>
      </c>
    </row>
    <row r="25" spans="5:22" x14ac:dyDescent="0.25">
      <c r="E25" t="s">
        <v>1588</v>
      </c>
      <c r="F25">
        <v>80.900000000000006</v>
      </c>
      <c r="G25">
        <v>7.5</v>
      </c>
      <c r="H25">
        <v>28</v>
      </c>
      <c r="I25">
        <v>78.599999999999994</v>
      </c>
      <c r="K25" t="s">
        <v>1588</v>
      </c>
      <c r="L25">
        <v>87.3</v>
      </c>
      <c r="M25">
        <v>7.8</v>
      </c>
      <c r="N25">
        <v>14</v>
      </c>
      <c r="O25">
        <v>76.099999999999994</v>
      </c>
      <c r="R25" t="s">
        <v>1588</v>
      </c>
      <c r="S25">
        <v>62.7</v>
      </c>
      <c r="T25">
        <v>6.6</v>
      </c>
      <c r="U25">
        <v>21</v>
      </c>
      <c r="V25">
        <v>68.2</v>
      </c>
    </row>
    <row r="26" spans="5:22" x14ac:dyDescent="0.25">
      <c r="E26" t="s">
        <v>1589</v>
      </c>
      <c r="F26">
        <v>85.4</v>
      </c>
      <c r="G26">
        <v>9.6999999999999993</v>
      </c>
      <c r="H26">
        <v>8</v>
      </c>
      <c r="I26">
        <v>86.1</v>
      </c>
      <c r="K26" t="s">
        <v>1589</v>
      </c>
      <c r="L26">
        <v>62.1</v>
      </c>
      <c r="M26">
        <v>7.4</v>
      </c>
      <c r="N26">
        <v>11</v>
      </c>
      <c r="O26">
        <v>69.900000000000006</v>
      </c>
      <c r="R26" t="s">
        <v>1589</v>
      </c>
      <c r="S26">
        <v>80.3</v>
      </c>
      <c r="T26">
        <v>8.1</v>
      </c>
      <c r="U26">
        <v>19</v>
      </c>
      <c r="V26">
        <v>71.8</v>
      </c>
    </row>
    <row r="28" spans="5:22" x14ac:dyDescent="0.25">
      <c r="E28" t="s">
        <v>111</v>
      </c>
      <c r="F28">
        <v>6</v>
      </c>
      <c r="K28" t="s">
        <v>111</v>
      </c>
      <c r="L28">
        <v>25</v>
      </c>
      <c r="R28" t="s">
        <v>111</v>
      </c>
      <c r="S28">
        <v>11</v>
      </c>
    </row>
    <row r="29" spans="5:22" x14ac:dyDescent="0.25">
      <c r="E29" t="s">
        <v>1593</v>
      </c>
      <c r="F29">
        <v>31.4</v>
      </c>
      <c r="K29" t="s">
        <v>1593</v>
      </c>
      <c r="L29">
        <v>21.8</v>
      </c>
      <c r="R29" t="s">
        <v>1593</v>
      </c>
      <c r="S29">
        <v>28.7</v>
      </c>
    </row>
    <row r="30" spans="5:22" x14ac:dyDescent="0.25">
      <c r="E30" t="s">
        <v>1594</v>
      </c>
      <c r="F30">
        <v>4</v>
      </c>
      <c r="K30" t="s">
        <v>1594</v>
      </c>
      <c r="L30">
        <v>2.5</v>
      </c>
      <c r="R30" t="s">
        <v>1594</v>
      </c>
      <c r="S30" s="46">
        <v>10.1</v>
      </c>
    </row>
    <row r="31" spans="5:22" x14ac:dyDescent="0.25">
      <c r="E31" t="s">
        <v>1595</v>
      </c>
      <c r="F31">
        <v>2.2999999999999998</v>
      </c>
      <c r="K31" t="s">
        <v>1595</v>
      </c>
      <c r="L31">
        <v>1.2</v>
      </c>
      <c r="R31" t="s">
        <v>1595</v>
      </c>
      <c r="S31">
        <v>2.6</v>
      </c>
    </row>
    <row r="33" spans="5:20" x14ac:dyDescent="0.25">
      <c r="E33" t="s">
        <v>1596</v>
      </c>
      <c r="F33">
        <v>2.83</v>
      </c>
      <c r="G33">
        <v>39</v>
      </c>
      <c r="K33" t="s">
        <v>1596</v>
      </c>
      <c r="L33">
        <v>2.57</v>
      </c>
      <c r="M33">
        <v>26</v>
      </c>
      <c r="R33" t="s">
        <v>1596</v>
      </c>
      <c r="S33">
        <v>2.6</v>
      </c>
      <c r="T33">
        <v>17</v>
      </c>
    </row>
    <row r="35" spans="5:20" x14ac:dyDescent="0.25">
      <c r="E35" t="s">
        <v>1603</v>
      </c>
      <c r="F35" t="s">
        <v>1599</v>
      </c>
      <c r="G35" t="s">
        <v>412</v>
      </c>
      <c r="K35" t="s">
        <v>1597</v>
      </c>
      <c r="L35" s="131" t="s">
        <v>1598</v>
      </c>
      <c r="M35" t="s">
        <v>412</v>
      </c>
      <c r="R35" t="s">
        <v>1597</v>
      </c>
      <c r="S35" s="131" t="s">
        <v>1598</v>
      </c>
      <c r="T35" t="s">
        <v>412</v>
      </c>
    </row>
    <row r="36" spans="5:20" x14ac:dyDescent="0.25">
      <c r="E36">
        <v>11</v>
      </c>
      <c r="F36">
        <v>25</v>
      </c>
      <c r="G36">
        <v>32</v>
      </c>
      <c r="K36">
        <v>11</v>
      </c>
      <c r="R36">
        <v>11</v>
      </c>
      <c r="S36">
        <v>69</v>
      </c>
      <c r="T36">
        <v>18</v>
      </c>
    </row>
    <row r="37" spans="5:20" x14ac:dyDescent="0.25">
      <c r="E37">
        <v>12</v>
      </c>
      <c r="F37">
        <v>45</v>
      </c>
      <c r="G37">
        <v>2</v>
      </c>
      <c r="K37">
        <v>12</v>
      </c>
      <c r="R37">
        <v>12</v>
      </c>
      <c r="S37">
        <v>14</v>
      </c>
      <c r="T37">
        <v>16</v>
      </c>
    </row>
    <row r="38" spans="5:20" x14ac:dyDescent="0.25">
      <c r="E38">
        <v>21</v>
      </c>
      <c r="F38">
        <v>18</v>
      </c>
      <c r="G38">
        <v>2</v>
      </c>
      <c r="K38">
        <v>21</v>
      </c>
      <c r="R38">
        <v>21</v>
      </c>
      <c r="S38">
        <v>6</v>
      </c>
      <c r="T38">
        <v>14</v>
      </c>
    </row>
    <row r="39" spans="5:20" x14ac:dyDescent="0.25">
      <c r="E39">
        <v>10</v>
      </c>
      <c r="F39">
        <v>0</v>
      </c>
      <c r="G39" t="s">
        <v>1600</v>
      </c>
      <c r="K39">
        <v>10</v>
      </c>
      <c r="R39">
        <v>10</v>
      </c>
      <c r="S39">
        <v>1</v>
      </c>
      <c r="T39" t="s">
        <v>1601</v>
      </c>
    </row>
    <row r="40" spans="5:20" x14ac:dyDescent="0.25">
      <c r="E40">
        <v>13</v>
      </c>
      <c r="F40">
        <v>5</v>
      </c>
      <c r="G40">
        <v>4</v>
      </c>
      <c r="K40">
        <v>13</v>
      </c>
      <c r="R40">
        <v>13</v>
      </c>
      <c r="S40">
        <v>2</v>
      </c>
      <c r="T40">
        <v>7</v>
      </c>
    </row>
    <row r="41" spans="5:20" x14ac:dyDescent="0.25">
      <c r="E41">
        <v>22</v>
      </c>
      <c r="F41">
        <v>5</v>
      </c>
      <c r="G41">
        <v>3</v>
      </c>
      <c r="K41">
        <v>22</v>
      </c>
      <c r="R41">
        <v>22</v>
      </c>
      <c r="S41">
        <v>0</v>
      </c>
      <c r="T41" t="s">
        <v>1602</v>
      </c>
    </row>
    <row r="42" spans="5:20" x14ac:dyDescent="0.25">
      <c r="E42">
        <v>20</v>
      </c>
      <c r="F42">
        <v>0</v>
      </c>
      <c r="G42" t="s">
        <v>1602</v>
      </c>
      <c r="K42">
        <v>20</v>
      </c>
      <c r="R42">
        <v>20</v>
      </c>
      <c r="S42">
        <v>7</v>
      </c>
      <c r="T42">
        <v>2</v>
      </c>
    </row>
    <row r="44" spans="5:20" x14ac:dyDescent="0.25">
      <c r="E44" t="s">
        <v>1604</v>
      </c>
      <c r="R44" t="s">
        <v>1604</v>
      </c>
    </row>
    <row r="45" spans="5:20" x14ac:dyDescent="0.25">
      <c r="E45">
        <v>11</v>
      </c>
      <c r="F45">
        <v>22</v>
      </c>
      <c r="G45">
        <v>32</v>
      </c>
      <c r="R45">
        <v>11</v>
      </c>
      <c r="S45">
        <v>57</v>
      </c>
    </row>
    <row r="46" spans="5:20" x14ac:dyDescent="0.25">
      <c r="E46">
        <v>12</v>
      </c>
      <c r="F46">
        <v>35</v>
      </c>
      <c r="G46">
        <v>2</v>
      </c>
      <c r="R46">
        <v>12</v>
      </c>
      <c r="S46">
        <v>23</v>
      </c>
    </row>
    <row r="47" spans="5:20" x14ac:dyDescent="0.25">
      <c r="E47">
        <v>21</v>
      </c>
      <c r="F47">
        <v>22</v>
      </c>
      <c r="G47">
        <v>2</v>
      </c>
      <c r="R47">
        <v>21</v>
      </c>
      <c r="S47">
        <v>6</v>
      </c>
    </row>
    <row r="48" spans="5:20" x14ac:dyDescent="0.25">
      <c r="E48">
        <v>10</v>
      </c>
      <c r="F48">
        <v>0</v>
      </c>
      <c r="G48">
        <v>32</v>
      </c>
      <c r="R48">
        <v>10</v>
      </c>
      <c r="S48">
        <v>1</v>
      </c>
    </row>
    <row r="49" spans="5:19" x14ac:dyDescent="0.25">
      <c r="E49">
        <v>13</v>
      </c>
      <c r="F49">
        <v>7</v>
      </c>
      <c r="G49">
        <v>3</v>
      </c>
      <c r="R49">
        <v>13</v>
      </c>
      <c r="S49">
        <v>3</v>
      </c>
    </row>
    <row r="50" spans="5:19" x14ac:dyDescent="0.25">
      <c r="E50">
        <v>22</v>
      </c>
      <c r="F50">
        <v>7</v>
      </c>
      <c r="G50">
        <v>3</v>
      </c>
      <c r="R50">
        <v>22</v>
      </c>
      <c r="S50">
        <v>0</v>
      </c>
    </row>
    <row r="51" spans="5:19" x14ac:dyDescent="0.25">
      <c r="E51">
        <v>20</v>
      </c>
      <c r="F51">
        <v>0</v>
      </c>
      <c r="G51">
        <v>32</v>
      </c>
      <c r="R51">
        <v>20</v>
      </c>
      <c r="S51">
        <v>7</v>
      </c>
    </row>
  </sheetData>
  <mergeCells count="1">
    <mergeCell ref="U10:V10"/>
  </mergeCells>
  <conditionalFormatting sqref="F17:H20">
    <cfRule type="colorScale" priority="5">
      <colorScale>
        <cfvo type="min"/>
        <cfvo type="percentile" val="50"/>
        <cfvo type="max"/>
        <color rgb="FFF8696B"/>
        <color rgb="FFFFEB84"/>
        <color rgb="FF63BE7B"/>
      </colorScale>
    </cfRule>
  </conditionalFormatting>
  <conditionalFormatting sqref="L17:N20">
    <cfRule type="colorScale" priority="4">
      <colorScale>
        <cfvo type="min"/>
        <cfvo type="percentile" val="50"/>
        <cfvo type="max"/>
        <color rgb="FFF8696B"/>
        <color rgb="FFFFEB84"/>
        <color rgb="FF63BE7B"/>
      </colorScale>
    </cfRule>
  </conditionalFormatting>
  <conditionalFormatting sqref="S17:U20">
    <cfRule type="colorScale" priority="2">
      <colorScale>
        <cfvo type="min"/>
        <cfvo type="percentile" val="50"/>
        <cfvo type="max"/>
        <color rgb="FFF8696B"/>
        <color rgb="FFFFEB84"/>
        <color rgb="FF63BE7B"/>
      </colorScale>
    </cfRule>
  </conditionalFormatting>
  <conditionalFormatting sqref="F17:H20">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AB5D-F130-4441-A0EA-F6E1AFF34598}">
  <sheetPr codeName="Sheet7"/>
  <dimension ref="A1:AQ269"/>
  <sheetViews>
    <sheetView workbookViewId="0">
      <selection activeCell="B27" sqref="B27"/>
    </sheetView>
  </sheetViews>
  <sheetFormatPr defaultRowHeight="15.75" x14ac:dyDescent="0.25"/>
  <cols>
    <col min="1" max="1" width="7.625" bestFit="1" customWidth="1"/>
    <col min="2" max="3" width="20.25" bestFit="1" customWidth="1"/>
    <col min="4" max="4" width="7.25" bestFit="1" customWidth="1"/>
    <col min="5" max="5" width="6.25" bestFit="1" customWidth="1"/>
    <col min="8" max="8" width="20.25" bestFit="1" customWidth="1"/>
    <col min="9" max="10" width="16.5" customWidth="1"/>
    <col min="11" max="11" width="12.75" customWidth="1"/>
    <col min="12" max="12" width="11.75" customWidth="1"/>
    <col min="13" max="13" width="13.25" customWidth="1"/>
    <col min="15" max="15" width="14.875" bestFit="1" customWidth="1"/>
    <col min="16" max="16" width="15.375" bestFit="1" customWidth="1"/>
    <col min="17" max="17" width="12.5" bestFit="1" customWidth="1"/>
    <col min="18" max="18" width="11.75" bestFit="1" customWidth="1"/>
    <col min="19" max="19" width="12" bestFit="1" customWidth="1"/>
  </cols>
  <sheetData>
    <row r="1" spans="1:36" ht="16.5" thickBot="1" x14ac:dyDescent="0.3">
      <c r="A1" t="s">
        <v>124</v>
      </c>
      <c r="B1" t="s">
        <v>348</v>
      </c>
      <c r="C1" t="s">
        <v>349</v>
      </c>
      <c r="D1" t="s">
        <v>350</v>
      </c>
      <c r="E1" t="s">
        <v>351</v>
      </c>
      <c r="F1" t="s">
        <v>352</v>
      </c>
      <c r="H1" t="s">
        <v>231</v>
      </c>
      <c r="I1" t="s">
        <v>356</v>
      </c>
      <c r="J1" t="s">
        <v>357</v>
      </c>
      <c r="K1" t="s">
        <v>354</v>
      </c>
      <c r="L1" t="s">
        <v>355</v>
      </c>
      <c r="M1" t="s">
        <v>353</v>
      </c>
    </row>
    <row r="2" spans="1:36" x14ac:dyDescent="0.25">
      <c r="A2">
        <v>1</v>
      </c>
      <c r="B2" t="s">
        <v>181</v>
      </c>
      <c r="C2" t="s">
        <v>187</v>
      </c>
      <c r="D2">
        <v>18</v>
      </c>
      <c r="E2">
        <v>12</v>
      </c>
      <c r="F2">
        <f>IF((Week_by_Week_Games_Table[[#This Row],[PtsW]]-Week_by_Week_Games_Table[[#This Row],[PtsL]])&lt;7,1,0)</f>
        <v>1</v>
      </c>
      <c r="H2" s="55" t="s">
        <v>176</v>
      </c>
      <c r="I2">
        <v>13</v>
      </c>
      <c r="J2">
        <f>Table4[[#This Row],[2018 games won]]+(IF(Table4[[#This Row],[Games Won]]&gt;Table4[[#Totals],[Games Won]],-(Table4[[#This Row],[Games Won]]-ROUNDDOWN(Table4[[#Totals],[Games Won]],0)),-(Table4[[#This Row],[Games Won]]-ROUNDDOWN(Table4[[#Totals],[Games Won]],0))))</f>
        <v>10</v>
      </c>
      <c r="K2">
        <v>6</v>
      </c>
      <c r="L2">
        <v>0</v>
      </c>
      <c r="M2">
        <f t="shared" ref="M2:M33" si="0">K2+L2</f>
        <v>6</v>
      </c>
      <c r="O2" s="51"/>
      <c r="P2" s="51" t="s">
        <v>356</v>
      </c>
      <c r="Q2" s="51" t="s">
        <v>354</v>
      </c>
      <c r="R2" s="51" t="s">
        <v>355</v>
      </c>
      <c r="S2" s="51" t="s">
        <v>353</v>
      </c>
    </row>
    <row r="3" spans="1:36" x14ac:dyDescent="0.25">
      <c r="A3">
        <v>1</v>
      </c>
      <c r="B3" t="s">
        <v>188</v>
      </c>
      <c r="C3" t="s">
        <v>199</v>
      </c>
      <c r="D3">
        <v>47</v>
      </c>
      <c r="E3">
        <v>3</v>
      </c>
      <c r="F3">
        <f>IF((Week_by_Week_Games_Table[[#This Row],[PtsW]]-Week_by_Week_Games_Table[[#This Row],[PtsL]])&lt;7,1,0)</f>
        <v>0</v>
      </c>
      <c r="H3" s="55" t="s">
        <v>177</v>
      </c>
      <c r="I3">
        <v>13</v>
      </c>
      <c r="J3">
        <f>Table4[[#This Row],[2018 games won]]+(IF(Table4[[#This Row],[Games Won]]&gt;Table4[[#Totals],[Games Won]],-(Table4[[#This Row],[Games Won]]-ROUNDDOWN(Table4[[#Totals],[Games Won]],0)),-(Table4[[#This Row],[Games Won]]-ROUNDDOWN(Table4[[#Totals],[Games Won]],0))))</f>
        <v>10</v>
      </c>
      <c r="K3">
        <v>6</v>
      </c>
      <c r="L3">
        <v>2</v>
      </c>
      <c r="M3">
        <f t="shared" si="0"/>
        <v>8</v>
      </c>
      <c r="O3" t="s">
        <v>356</v>
      </c>
      <c r="P3">
        <v>1</v>
      </c>
    </row>
    <row r="4" spans="1:36" x14ac:dyDescent="0.25">
      <c r="A4">
        <v>1</v>
      </c>
      <c r="B4" t="s">
        <v>205</v>
      </c>
      <c r="C4" t="s">
        <v>191</v>
      </c>
      <c r="D4">
        <v>27</v>
      </c>
      <c r="E4">
        <v>20</v>
      </c>
      <c r="F4">
        <f>IF((Week_by_Week_Games_Table[[#This Row],[PtsW]]-Week_by_Week_Games_Table[[#This Row],[PtsL]])&lt;7,1,0)</f>
        <v>0</v>
      </c>
      <c r="H4" s="55" t="s">
        <v>178</v>
      </c>
      <c r="I4">
        <v>12</v>
      </c>
      <c r="J4">
        <f>Table4[[#This Row],[2018 games won]]+(IF(Table4[[#This Row],[Games Won]]&gt;Table4[[#Totals],[Games Won]],-(Table4[[#This Row],[Games Won]]-ROUNDDOWN(Table4[[#Totals],[Games Won]],0)),-(Table4[[#This Row],[Games Won]]-ROUNDDOWN(Table4[[#Totals],[Games Won]],0))))</f>
        <v>9</v>
      </c>
      <c r="K4">
        <v>6</v>
      </c>
      <c r="L4">
        <v>1</v>
      </c>
      <c r="M4">
        <f t="shared" si="0"/>
        <v>7</v>
      </c>
      <c r="O4" t="s">
        <v>354</v>
      </c>
      <c r="P4">
        <v>0.59783409084809369</v>
      </c>
      <c r="Q4">
        <v>1</v>
      </c>
    </row>
    <row r="5" spans="1:36" x14ac:dyDescent="0.25">
      <c r="A5">
        <v>1</v>
      </c>
      <c r="B5" t="s">
        <v>184</v>
      </c>
      <c r="C5" t="s">
        <v>182</v>
      </c>
      <c r="D5">
        <v>21</v>
      </c>
      <c r="E5">
        <v>21</v>
      </c>
      <c r="F5">
        <f>IF((Week_by_Week_Games_Table[[#This Row],[PtsW]]-Week_by_Week_Games_Table[[#This Row],[PtsL]])&lt;7,1,0)</f>
        <v>1</v>
      </c>
      <c r="H5" s="54" t="s">
        <v>186</v>
      </c>
      <c r="I5">
        <v>10</v>
      </c>
      <c r="J5">
        <f>Table4[[#This Row],[2018 games won]]+(IF(Table4[[#This Row],[Games Won]]&gt;Table4[[#Totals],[Games Won]],-(Table4[[#This Row],[Games Won]]-ROUNDDOWN(Table4[[#Totals],[Games Won]],0)),-(Table4[[#This Row],[Games Won]]-ROUNDDOWN(Table4[[#Totals],[Games Won]],0))))</f>
        <v>7</v>
      </c>
      <c r="K5">
        <v>6</v>
      </c>
      <c r="L5">
        <v>2</v>
      </c>
      <c r="M5">
        <f t="shared" si="0"/>
        <v>8</v>
      </c>
      <c r="O5" t="s">
        <v>355</v>
      </c>
      <c r="P5">
        <v>-0.31781577073729456</v>
      </c>
      <c r="Q5">
        <v>-0.15620453863471009</v>
      </c>
      <c r="R5">
        <v>1</v>
      </c>
    </row>
    <row r="6" spans="1:36" ht="16.5" thickBot="1" x14ac:dyDescent="0.3">
      <c r="A6">
        <v>1</v>
      </c>
      <c r="B6" t="s">
        <v>174</v>
      </c>
      <c r="C6" t="s">
        <v>190</v>
      </c>
      <c r="D6">
        <v>27</v>
      </c>
      <c r="E6">
        <v>20</v>
      </c>
      <c r="F6">
        <f>IF((Week_by_Week_Games_Table[[#This Row],[PtsW]]-Week_by_Week_Games_Table[[#This Row],[PtsL]])&lt;7,1,0)</f>
        <v>0</v>
      </c>
      <c r="H6" s="54" t="s">
        <v>181</v>
      </c>
      <c r="I6">
        <v>9</v>
      </c>
      <c r="J6">
        <f>Table4[[#This Row],[2018 games won]]+(IF(Table4[[#This Row],[Games Won]]&gt;Table4[[#Totals],[Games Won]],-(Table4[[#This Row],[Games Won]]-ROUNDDOWN(Table4[[#Totals],[Games Won]],0)),-(Table4[[#This Row],[Games Won]]-ROUNDDOWN(Table4[[#Totals],[Games Won]],0))))</f>
        <v>6</v>
      </c>
      <c r="K6">
        <v>6</v>
      </c>
      <c r="L6">
        <v>6</v>
      </c>
      <c r="M6">
        <f t="shared" si="0"/>
        <v>12</v>
      </c>
      <c r="O6" s="50" t="s">
        <v>353</v>
      </c>
      <c r="P6" s="50">
        <v>0.15166856164468487</v>
      </c>
      <c r="Q6" s="50">
        <v>0.5668173635370144</v>
      </c>
      <c r="R6" s="50">
        <v>0.72519113213826492</v>
      </c>
      <c r="S6" s="50">
        <v>1</v>
      </c>
    </row>
    <row r="7" spans="1:36" x14ac:dyDescent="0.25">
      <c r="A7">
        <v>1</v>
      </c>
      <c r="B7" t="s">
        <v>185</v>
      </c>
      <c r="C7" t="s">
        <v>192</v>
      </c>
      <c r="D7">
        <v>24</v>
      </c>
      <c r="E7">
        <v>16</v>
      </c>
      <c r="F7">
        <f>IF((Week_by_Week_Games_Table[[#This Row],[PtsW]]-Week_by_Week_Games_Table[[#This Row],[PtsL]])&lt;7,1,0)</f>
        <v>0</v>
      </c>
      <c r="H7" s="54" t="s">
        <v>190</v>
      </c>
      <c r="I7">
        <v>11</v>
      </c>
      <c r="J7">
        <f>Table4[[#This Row],[2018 games won]]+(IF(Table4[[#This Row],[Games Won]]&gt;Table4[[#Totals],[Games Won]],-(Table4[[#This Row],[Games Won]]-ROUNDDOWN(Table4[[#Totals],[Games Won]],0)),-(Table4[[#This Row],[Games Won]]-ROUNDDOWN(Table4[[#Totals],[Games Won]],0))))</f>
        <v>10</v>
      </c>
      <c r="K7">
        <v>4</v>
      </c>
      <c r="L7">
        <v>4</v>
      </c>
      <c r="M7">
        <f t="shared" si="0"/>
        <v>8</v>
      </c>
    </row>
    <row r="8" spans="1:36" x14ac:dyDescent="0.25">
      <c r="A8">
        <v>1</v>
      </c>
      <c r="B8" t="s">
        <v>193</v>
      </c>
      <c r="C8" t="s">
        <v>201</v>
      </c>
      <c r="D8">
        <v>20</v>
      </c>
      <c r="E8">
        <v>15</v>
      </c>
      <c r="F8">
        <f>IF((Week_by_Week_Games_Table[[#This Row],[PtsW]]-Week_by_Week_Games_Table[[#This Row],[PtsL]])&lt;7,1,0)</f>
        <v>1</v>
      </c>
      <c r="H8" s="54" t="s">
        <v>180</v>
      </c>
      <c r="I8">
        <v>10</v>
      </c>
      <c r="J8">
        <f>Table4[[#This Row],[2018 games won]]+(IF(Table4[[#This Row],[Games Won]]&gt;Table4[[#Totals],[Games Won]],-(Table4[[#This Row],[Games Won]]-ROUNDDOWN(Table4[[#Totals],[Games Won]],0)),-(Table4[[#This Row],[Games Won]]-ROUNDDOWN(Table4[[#Totals],[Games Won]],0))))</f>
        <v>9</v>
      </c>
      <c r="K8">
        <v>4</v>
      </c>
      <c r="L8">
        <v>3</v>
      </c>
      <c r="M8">
        <f t="shared" si="0"/>
        <v>7</v>
      </c>
    </row>
    <row r="9" spans="1:36" x14ac:dyDescent="0.25">
      <c r="A9">
        <v>1</v>
      </c>
      <c r="B9" t="s">
        <v>200</v>
      </c>
      <c r="C9" t="s">
        <v>177</v>
      </c>
      <c r="D9">
        <v>48</v>
      </c>
      <c r="E9">
        <v>40</v>
      </c>
      <c r="F9">
        <f>IF((Week_by_Week_Games_Table[[#This Row],[PtsW]]-Week_by_Week_Games_Table[[#This Row],[PtsL]])&lt;7,1,0)</f>
        <v>0</v>
      </c>
      <c r="H9" s="54" t="s">
        <v>189</v>
      </c>
      <c r="I9">
        <v>10</v>
      </c>
      <c r="J9">
        <f>Table4[[#This Row],[2018 games won]]+(IF(Table4[[#This Row],[Games Won]]&gt;Table4[[#Totals],[Games Won]],-(Table4[[#This Row],[Games Won]]-ROUNDDOWN(Table4[[#Totals],[Games Won]],0)),-(Table4[[#This Row],[Games Won]]-ROUNDDOWN(Table4[[#Totals],[Games Won]],0))))</f>
        <v>9</v>
      </c>
      <c r="K9">
        <v>4</v>
      </c>
      <c r="L9">
        <v>5</v>
      </c>
      <c r="M9">
        <f t="shared" si="0"/>
        <v>9</v>
      </c>
      <c r="O9" t="s">
        <v>325</v>
      </c>
      <c r="Y9" t="s">
        <v>325</v>
      </c>
      <c r="AI9" t="s">
        <v>325</v>
      </c>
    </row>
    <row r="10" spans="1:36" ht="16.5" thickBot="1" x14ac:dyDescent="0.3">
      <c r="A10">
        <v>1</v>
      </c>
      <c r="B10" t="s">
        <v>198</v>
      </c>
      <c r="C10" t="s">
        <v>180</v>
      </c>
      <c r="D10">
        <v>34</v>
      </c>
      <c r="E10">
        <v>23</v>
      </c>
      <c r="F10">
        <f>IF((Week_by_Week_Games_Table[[#This Row],[PtsW]]-Week_by_Week_Games_Table[[#This Row],[PtsL]])&lt;7,1,0)</f>
        <v>0</v>
      </c>
      <c r="H10" s="55" t="s">
        <v>184</v>
      </c>
      <c r="I10">
        <v>9</v>
      </c>
      <c r="J10">
        <f>Table4[[#This Row],[2018 games won]]+(IF(Table4[[#This Row],[Games Won]]&gt;Table4[[#Totals],[Games Won]],-(Table4[[#This Row],[Games Won]]-ROUNDDOWN(Table4[[#Totals],[Games Won]],0)),-(Table4[[#This Row],[Games Won]]-ROUNDDOWN(Table4[[#Totals],[Games Won]],0))))</f>
        <v>8</v>
      </c>
      <c r="K10">
        <v>4</v>
      </c>
      <c r="L10">
        <v>4</v>
      </c>
      <c r="M10">
        <f t="shared" si="0"/>
        <v>8</v>
      </c>
    </row>
    <row r="11" spans="1:36" x14ac:dyDescent="0.25">
      <c r="A11">
        <v>1</v>
      </c>
      <c r="B11" t="s">
        <v>175</v>
      </c>
      <c r="C11" t="s">
        <v>178</v>
      </c>
      <c r="D11">
        <v>38</v>
      </c>
      <c r="E11">
        <v>28</v>
      </c>
      <c r="F11">
        <f>IF((Week_by_Week_Games_Table[[#This Row],[PtsW]]-Week_by_Week_Games_Table[[#This Row],[PtsL]])&lt;7,1,0)</f>
        <v>0</v>
      </c>
      <c r="H11" s="54" t="s">
        <v>191</v>
      </c>
      <c r="I11">
        <v>9</v>
      </c>
      <c r="J11">
        <f>Table4[[#This Row],[2018 games won]]+(IF(Table4[[#This Row],[Games Won]]&gt;Table4[[#Totals],[Games Won]],-(Table4[[#This Row],[Games Won]]-ROUNDDOWN(Table4[[#Totals],[Games Won]],0)),-(Table4[[#This Row],[Games Won]]-ROUNDDOWN(Table4[[#Totals],[Games Won]],0))))</f>
        <v>8</v>
      </c>
      <c r="K11">
        <v>4</v>
      </c>
      <c r="L11">
        <v>2</v>
      </c>
      <c r="M11">
        <f t="shared" si="0"/>
        <v>6</v>
      </c>
      <c r="O11" s="53" t="s">
        <v>326</v>
      </c>
      <c r="P11" s="53"/>
      <c r="Y11" s="53" t="s">
        <v>326</v>
      </c>
      <c r="Z11" s="53"/>
      <c r="AI11" s="53" t="s">
        <v>326</v>
      </c>
      <c r="AJ11" s="53"/>
    </row>
    <row r="12" spans="1:36" x14ac:dyDescent="0.25">
      <c r="A12">
        <v>1</v>
      </c>
      <c r="B12" t="s">
        <v>194</v>
      </c>
      <c r="C12" t="s">
        <v>186</v>
      </c>
      <c r="D12">
        <v>16</v>
      </c>
      <c r="E12">
        <v>8</v>
      </c>
      <c r="F12">
        <f>IF((Week_by_Week_Games_Table[[#This Row],[PtsW]]-Week_by_Week_Games_Table[[#This Row],[PtsL]])&lt;7,1,0)</f>
        <v>0</v>
      </c>
      <c r="H12" s="55" t="s">
        <v>182</v>
      </c>
      <c r="I12">
        <v>7</v>
      </c>
      <c r="J12">
        <f>Table4[[#This Row],[2018 games won]]+(IF(Table4[[#This Row],[Games Won]]&gt;Table4[[#Totals],[Games Won]],-(Table4[[#This Row],[Games Won]]-ROUNDDOWN(Table4[[#Totals],[Games Won]],0)),-(Table4[[#This Row],[Games Won]]-ROUNDDOWN(Table4[[#Totals],[Games Won]],0))))</f>
        <v>6</v>
      </c>
      <c r="K12">
        <v>4</v>
      </c>
      <c r="L12">
        <v>5</v>
      </c>
      <c r="M12">
        <f t="shared" si="0"/>
        <v>9</v>
      </c>
      <c r="O12" t="s">
        <v>327</v>
      </c>
      <c r="P12">
        <v>0.59783409084809347</v>
      </c>
      <c r="Y12" t="s">
        <v>327</v>
      </c>
      <c r="Z12">
        <v>0.31781577073729428</v>
      </c>
      <c r="AI12" t="s">
        <v>327</v>
      </c>
      <c r="AJ12">
        <v>0.15166856164468442</v>
      </c>
    </row>
    <row r="13" spans="1:36" x14ac:dyDescent="0.25">
      <c r="A13">
        <v>1</v>
      </c>
      <c r="B13" t="s">
        <v>203</v>
      </c>
      <c r="C13" t="s">
        <v>204</v>
      </c>
      <c r="D13">
        <v>24</v>
      </c>
      <c r="E13">
        <v>6</v>
      </c>
      <c r="F13">
        <f>IF((Week_by_Week_Games_Table[[#This Row],[PtsW]]-Week_by_Week_Games_Table[[#This Row],[PtsL]])&lt;7,1,0)</f>
        <v>0</v>
      </c>
      <c r="H13" s="54" t="s">
        <v>201</v>
      </c>
      <c r="I13">
        <v>5</v>
      </c>
      <c r="J13">
        <f>Table4[[#This Row],[2018 games won]]+(IF(Table4[[#This Row],[Games Won]]&gt;Table4[[#Totals],[Games Won]],-(Table4[[#This Row],[Games Won]]-ROUNDDOWN(Table4[[#Totals],[Games Won]],0)),-(Table4[[#This Row],[Games Won]]-ROUNDDOWN(Table4[[#Totals],[Games Won]],0))))</f>
        <v>4</v>
      </c>
      <c r="K13">
        <v>4</v>
      </c>
      <c r="L13">
        <v>6</v>
      </c>
      <c r="M13">
        <f t="shared" si="0"/>
        <v>10</v>
      </c>
      <c r="O13" t="s">
        <v>328</v>
      </c>
      <c r="P13">
        <v>0.35740560018016654</v>
      </c>
      <c r="Y13" t="s">
        <v>328</v>
      </c>
      <c r="Z13">
        <v>0.10100686412934039</v>
      </c>
      <c r="AI13" t="s">
        <v>328</v>
      </c>
      <c r="AJ13">
        <v>2.3003352591367442E-2</v>
      </c>
    </row>
    <row r="14" spans="1:36" x14ac:dyDescent="0.25">
      <c r="A14">
        <v>1</v>
      </c>
      <c r="B14" t="s">
        <v>195</v>
      </c>
      <c r="C14" t="s">
        <v>189</v>
      </c>
      <c r="D14">
        <v>27</v>
      </c>
      <c r="E14">
        <v>24</v>
      </c>
      <c r="F14">
        <f>IF((Week_by_Week_Games_Table[[#This Row],[PtsW]]-Week_by_Week_Games_Table[[#This Row],[PtsL]])&lt;7,1,0)</f>
        <v>1</v>
      </c>
      <c r="H14" s="55" t="s">
        <v>179</v>
      </c>
      <c r="I14">
        <v>12</v>
      </c>
      <c r="J14">
        <f>Table4[[#This Row],[2018 games won]]+(IF(Table4[[#This Row],[Games Won]]&gt;Table4[[#Totals],[Games Won]],-(Table4[[#This Row],[Games Won]]-ROUNDDOWN(Table4[[#Totals],[Games Won]],0)),-(Table4[[#This Row],[Games Won]]-ROUNDDOWN(Table4[[#Totals],[Games Won]],0))))</f>
        <v>12</v>
      </c>
      <c r="K14">
        <v>3</v>
      </c>
      <c r="L14">
        <v>4</v>
      </c>
      <c r="M14">
        <f t="shared" si="0"/>
        <v>7</v>
      </c>
      <c r="O14" t="s">
        <v>329</v>
      </c>
      <c r="P14">
        <v>0.33598578685283875</v>
      </c>
      <c r="Y14" t="s">
        <v>329</v>
      </c>
      <c r="Z14">
        <v>7.1040426266985063E-2</v>
      </c>
      <c r="AI14" t="s">
        <v>329</v>
      </c>
      <c r="AJ14">
        <v>-9.563202322253642E-3</v>
      </c>
    </row>
    <row r="15" spans="1:36" x14ac:dyDescent="0.25">
      <c r="A15">
        <v>1</v>
      </c>
      <c r="B15" t="s">
        <v>183</v>
      </c>
      <c r="C15" t="s">
        <v>179</v>
      </c>
      <c r="D15">
        <v>24</v>
      </c>
      <c r="E15">
        <v>23</v>
      </c>
      <c r="F15">
        <f>IF((Week_by_Week_Games_Table[[#This Row],[PtsW]]-Week_by_Week_Games_Table[[#This Row],[PtsL]])&lt;7,1,0)</f>
        <v>1</v>
      </c>
      <c r="H15" s="55" t="s">
        <v>175</v>
      </c>
      <c r="I15">
        <v>12</v>
      </c>
      <c r="J15">
        <f>Table4[[#This Row],[2018 games won]]+(IF(Table4[[#This Row],[Games Won]]&gt;Table4[[#Totals],[Games Won]],-(Table4[[#This Row],[Games Won]]-ROUNDDOWN(Table4[[#Totals],[Games Won]],0)),-(Table4[[#This Row],[Games Won]]-ROUNDDOWN(Table4[[#Totals],[Games Won]],0))))</f>
        <v>12</v>
      </c>
      <c r="K15">
        <v>3</v>
      </c>
      <c r="L15">
        <v>4</v>
      </c>
      <c r="M15">
        <f t="shared" si="0"/>
        <v>7</v>
      </c>
      <c r="O15" t="s">
        <v>330</v>
      </c>
      <c r="P15">
        <v>2.3593376164591846</v>
      </c>
      <c r="Y15" t="s">
        <v>330</v>
      </c>
      <c r="Z15">
        <v>2.7906142763699155</v>
      </c>
      <c r="AI15" t="s">
        <v>330</v>
      </c>
      <c r="AJ15">
        <v>2.9091637042588854</v>
      </c>
    </row>
    <row r="16" spans="1:36" ht="16.5" thickBot="1" x14ac:dyDescent="0.3">
      <c r="A16">
        <v>1</v>
      </c>
      <c r="B16" t="s">
        <v>196</v>
      </c>
      <c r="C16" t="s">
        <v>197</v>
      </c>
      <c r="D16">
        <v>48</v>
      </c>
      <c r="E16">
        <v>17</v>
      </c>
      <c r="F16">
        <f>IF((Week_by_Week_Games_Table[[#This Row],[PtsW]]-Week_by_Week_Games_Table[[#This Row],[PtsL]])&lt;7,1,0)</f>
        <v>0</v>
      </c>
      <c r="H16" s="54" t="s">
        <v>187</v>
      </c>
      <c r="I16">
        <v>7</v>
      </c>
      <c r="J16">
        <f>Table4[[#This Row],[2018 games won]]+(IF(Table4[[#This Row],[Games Won]]&gt;Table4[[#Totals],[Games Won]],-(Table4[[#This Row],[Games Won]]-ROUNDDOWN(Table4[[#Totals],[Games Won]],0)),-(Table4[[#This Row],[Games Won]]-ROUNDDOWN(Table4[[#Totals],[Games Won]],0))))</f>
        <v>7</v>
      </c>
      <c r="K16">
        <v>3</v>
      </c>
      <c r="L16">
        <v>4</v>
      </c>
      <c r="M16">
        <f t="shared" si="0"/>
        <v>7</v>
      </c>
      <c r="O16" s="50" t="s">
        <v>331</v>
      </c>
      <c r="P16" s="50">
        <v>32</v>
      </c>
      <c r="Y16" s="50" t="s">
        <v>331</v>
      </c>
      <c r="Z16" s="50">
        <v>32</v>
      </c>
      <c r="AI16" s="50" t="s">
        <v>331</v>
      </c>
      <c r="AJ16" s="50">
        <v>32</v>
      </c>
    </row>
    <row r="17" spans="1:43" x14ac:dyDescent="0.25">
      <c r="A17">
        <v>1</v>
      </c>
      <c r="B17" t="s">
        <v>176</v>
      </c>
      <c r="C17" t="s">
        <v>202</v>
      </c>
      <c r="D17">
        <v>33</v>
      </c>
      <c r="E17">
        <v>13</v>
      </c>
      <c r="F17">
        <f>IF((Week_by_Week_Games_Table[[#This Row],[PtsW]]-Week_by_Week_Games_Table[[#This Row],[PtsL]])&lt;7,1,0)</f>
        <v>0</v>
      </c>
      <c r="H17" s="54" t="s">
        <v>205</v>
      </c>
      <c r="I17">
        <v>7</v>
      </c>
      <c r="J17">
        <f>Table4[[#This Row],[2018 games won]]+(IF(Table4[[#This Row],[Games Won]]&gt;Table4[[#Totals],[Games Won]],-(Table4[[#This Row],[Games Won]]-ROUNDDOWN(Table4[[#Totals],[Games Won]],0)),-(Table4[[#This Row],[Games Won]]-ROUNDDOWN(Table4[[#Totals],[Games Won]],0))))</f>
        <v>7</v>
      </c>
      <c r="K17">
        <v>3</v>
      </c>
      <c r="L17">
        <v>1</v>
      </c>
      <c r="M17">
        <f t="shared" si="0"/>
        <v>4</v>
      </c>
    </row>
    <row r="18" spans="1:43" ht="16.5" thickBot="1" x14ac:dyDescent="0.3">
      <c r="A18">
        <v>2</v>
      </c>
      <c r="B18" t="s">
        <v>198</v>
      </c>
      <c r="C18" t="s">
        <v>188</v>
      </c>
      <c r="D18">
        <v>34</v>
      </c>
      <c r="E18">
        <v>23</v>
      </c>
      <c r="F18">
        <f>IF((Week_by_Week_Games_Table[[#This Row],[PtsW]]-Week_by_Week_Games_Table[[#This Row],[PtsL]])&lt;7,1,0)</f>
        <v>0</v>
      </c>
      <c r="H18" s="55" t="s">
        <v>203</v>
      </c>
      <c r="I18">
        <v>7</v>
      </c>
      <c r="J18">
        <f>Table4[[#This Row],[2018 games won]]+(IF(Table4[[#This Row],[Games Won]]&gt;Table4[[#Totals],[Games Won]],-(Table4[[#This Row],[Games Won]]-ROUNDDOWN(Table4[[#Totals],[Games Won]],0)),-(Table4[[#This Row],[Games Won]]-ROUNDDOWN(Table4[[#Totals],[Games Won]],0))))</f>
        <v>7</v>
      </c>
      <c r="K18">
        <v>3</v>
      </c>
      <c r="L18">
        <v>1</v>
      </c>
      <c r="M18">
        <f t="shared" si="0"/>
        <v>4</v>
      </c>
      <c r="O18" t="s">
        <v>332</v>
      </c>
      <c r="Y18" t="s">
        <v>332</v>
      </c>
      <c r="AI18" t="s">
        <v>332</v>
      </c>
    </row>
    <row r="19" spans="1:43" x14ac:dyDescent="0.25">
      <c r="A19">
        <v>2</v>
      </c>
      <c r="B19" t="s">
        <v>185</v>
      </c>
      <c r="C19" t="s">
        <v>183</v>
      </c>
      <c r="D19">
        <v>29</v>
      </c>
      <c r="E19">
        <v>29</v>
      </c>
      <c r="F19">
        <f>IF((Week_by_Week_Games_Table[[#This Row],[PtsW]]-Week_by_Week_Games_Table[[#This Row],[PtsL]])&lt;7,1,0)</f>
        <v>1</v>
      </c>
      <c r="H19" s="55" t="s">
        <v>199</v>
      </c>
      <c r="I19">
        <v>6</v>
      </c>
      <c r="J19">
        <f>Table4[[#This Row],[2018 games won]]+(IF(Table4[[#This Row],[Games Won]]&gt;Table4[[#Totals],[Games Won]],-(Table4[[#This Row],[Games Won]]-ROUNDDOWN(Table4[[#Totals],[Games Won]],0)),-(Table4[[#This Row],[Games Won]]-ROUNDDOWN(Table4[[#Totals],[Games Won]],0))))</f>
        <v>6</v>
      </c>
      <c r="K19">
        <v>3</v>
      </c>
      <c r="L19">
        <v>2</v>
      </c>
      <c r="M19">
        <f t="shared" si="0"/>
        <v>5</v>
      </c>
      <c r="O19" s="51"/>
      <c r="P19" s="51" t="s">
        <v>336</v>
      </c>
      <c r="Q19" s="51" t="s">
        <v>337</v>
      </c>
      <c r="R19" s="51" t="s">
        <v>338</v>
      </c>
      <c r="S19" s="51" t="s">
        <v>339</v>
      </c>
      <c r="T19" s="51" t="s">
        <v>340</v>
      </c>
      <c r="Y19" s="51"/>
      <c r="Z19" s="51" t="s">
        <v>336</v>
      </c>
      <c r="AA19" s="51" t="s">
        <v>337</v>
      </c>
      <c r="AB19" s="51" t="s">
        <v>338</v>
      </c>
      <c r="AC19" s="51" t="s">
        <v>339</v>
      </c>
      <c r="AD19" s="51" t="s">
        <v>340</v>
      </c>
      <c r="AI19" s="51"/>
      <c r="AJ19" s="51" t="s">
        <v>336</v>
      </c>
      <c r="AK19" s="51" t="s">
        <v>337</v>
      </c>
      <c r="AL19" s="51" t="s">
        <v>338</v>
      </c>
      <c r="AM19" s="51" t="s">
        <v>339</v>
      </c>
      <c r="AN19" s="51" t="s">
        <v>340</v>
      </c>
    </row>
    <row r="20" spans="1:43" x14ac:dyDescent="0.25">
      <c r="A20">
        <v>2</v>
      </c>
      <c r="B20" t="s">
        <v>205</v>
      </c>
      <c r="C20" t="s">
        <v>196</v>
      </c>
      <c r="D20">
        <v>20</v>
      </c>
      <c r="E20">
        <v>12</v>
      </c>
      <c r="F20">
        <f>IF((Week_by_Week_Games_Table[[#This Row],[PtsW]]-Week_by_Week_Games_Table[[#This Row],[PtsL]])&lt;7,1,0)</f>
        <v>0</v>
      </c>
      <c r="H20" s="54" t="s">
        <v>195</v>
      </c>
      <c r="I20">
        <v>6</v>
      </c>
      <c r="J20">
        <f>Table4[[#This Row],[2018 games won]]+(IF(Table4[[#This Row],[Games Won]]&gt;Table4[[#Totals],[Games Won]],-(Table4[[#This Row],[Games Won]]-ROUNDDOWN(Table4[[#Totals],[Games Won]],0)),-(Table4[[#This Row],[Games Won]]-ROUNDDOWN(Table4[[#Totals],[Games Won]],0))))</f>
        <v>6</v>
      </c>
      <c r="K20">
        <v>3</v>
      </c>
      <c r="L20">
        <v>5</v>
      </c>
      <c r="M20">
        <f t="shared" si="0"/>
        <v>8</v>
      </c>
      <c r="O20" t="s">
        <v>53</v>
      </c>
      <c r="P20">
        <v>1</v>
      </c>
      <c r="Q20">
        <v>92.880780346820785</v>
      </c>
      <c r="R20">
        <v>92.880780346820785</v>
      </c>
      <c r="S20">
        <v>16.685747663551393</v>
      </c>
      <c r="T20">
        <v>3.0229452149938007E-4</v>
      </c>
      <c r="Y20" t="s">
        <v>53</v>
      </c>
      <c r="Z20">
        <v>1</v>
      </c>
      <c r="AA20">
        <v>26.249158815612333</v>
      </c>
      <c r="AB20">
        <v>26.249158815612333</v>
      </c>
      <c r="AC20">
        <v>3.3706663632592795</v>
      </c>
      <c r="AD20">
        <v>7.6296479274298001E-2</v>
      </c>
      <c r="AI20" t="s">
        <v>53</v>
      </c>
      <c r="AJ20">
        <v>1</v>
      </c>
      <c r="AK20">
        <v>5.9779962546816137</v>
      </c>
      <c r="AL20">
        <v>5.9779962546816137</v>
      </c>
      <c r="AM20">
        <v>0.70634897220111548</v>
      </c>
      <c r="AN20">
        <v>0.40730726689077235</v>
      </c>
    </row>
    <row r="21" spans="1:43" x14ac:dyDescent="0.25">
      <c r="A21">
        <v>2</v>
      </c>
      <c r="B21" t="s">
        <v>187</v>
      </c>
      <c r="C21" t="s">
        <v>194</v>
      </c>
      <c r="D21">
        <v>31</v>
      </c>
      <c r="E21">
        <v>24</v>
      </c>
      <c r="F21">
        <f>IF((Week_by_Week_Games_Table[[#This Row],[PtsW]]-Week_by_Week_Games_Table[[#This Row],[PtsL]])&lt;7,1,0)</f>
        <v>0</v>
      </c>
      <c r="H21" s="55" t="s">
        <v>183</v>
      </c>
      <c r="I21">
        <v>6</v>
      </c>
      <c r="J21">
        <f>Table4[[#This Row],[2018 games won]]+(IF(Table4[[#This Row],[Games Won]]&gt;Table4[[#Totals],[Games Won]],-(Table4[[#This Row],[Games Won]]-ROUNDDOWN(Table4[[#Totals],[Games Won]],0)),-(Table4[[#This Row],[Games Won]]-ROUNDDOWN(Table4[[#Totals],[Games Won]],0))))</f>
        <v>6</v>
      </c>
      <c r="K21">
        <v>3</v>
      </c>
      <c r="L21">
        <v>4</v>
      </c>
      <c r="M21">
        <f t="shared" si="0"/>
        <v>7</v>
      </c>
      <c r="O21" t="s">
        <v>333</v>
      </c>
      <c r="P21">
        <v>30</v>
      </c>
      <c r="Q21">
        <v>166.99421965317921</v>
      </c>
      <c r="R21">
        <v>5.5664739884393075</v>
      </c>
      <c r="Y21" t="s">
        <v>333</v>
      </c>
      <c r="Z21">
        <v>30</v>
      </c>
      <c r="AA21">
        <v>233.62584118438767</v>
      </c>
      <c r="AB21">
        <v>7.7875280394795885</v>
      </c>
      <c r="AI21" t="s">
        <v>333</v>
      </c>
      <c r="AJ21">
        <v>30</v>
      </c>
      <c r="AK21">
        <v>253.89700374531839</v>
      </c>
      <c r="AL21">
        <v>8.4632334581772799</v>
      </c>
    </row>
    <row r="22" spans="1:43" ht="16.5" thickBot="1" x14ac:dyDescent="0.3">
      <c r="A22">
        <v>2</v>
      </c>
      <c r="B22" t="s">
        <v>191</v>
      </c>
      <c r="C22" t="s">
        <v>190</v>
      </c>
      <c r="D22">
        <v>20</v>
      </c>
      <c r="E22">
        <v>17</v>
      </c>
      <c r="F22">
        <f>IF((Week_by_Week_Games_Table[[#This Row],[PtsW]]-Week_by_Week_Games_Table[[#This Row],[PtsL]])&lt;7,1,0)</f>
        <v>1</v>
      </c>
      <c r="H22" s="55" t="s">
        <v>202</v>
      </c>
      <c r="I22">
        <v>4</v>
      </c>
      <c r="J22">
        <f>Table4[[#This Row],[2018 games won]]+(IF(Table4[[#This Row],[Games Won]]&gt;Table4[[#Totals],[Games Won]],-(Table4[[#This Row],[Games Won]]-ROUNDDOWN(Table4[[#Totals],[Games Won]],0)),-(Table4[[#This Row],[Games Won]]-ROUNDDOWN(Table4[[#Totals],[Games Won]],0))))</f>
        <v>4</v>
      </c>
      <c r="K22">
        <v>3</v>
      </c>
      <c r="L22">
        <v>1</v>
      </c>
      <c r="M22">
        <f t="shared" si="0"/>
        <v>4</v>
      </c>
      <c r="O22" s="50" t="s">
        <v>334</v>
      </c>
      <c r="P22" s="50">
        <v>31</v>
      </c>
      <c r="Q22" s="50">
        <v>259.875</v>
      </c>
      <c r="R22" s="50"/>
      <c r="S22" s="50"/>
      <c r="T22" s="50"/>
      <c r="Y22" s="50" t="s">
        <v>334</v>
      </c>
      <c r="Z22" s="50">
        <v>31</v>
      </c>
      <c r="AA22" s="50">
        <v>259.875</v>
      </c>
      <c r="AB22" s="50"/>
      <c r="AC22" s="50"/>
      <c r="AD22" s="50"/>
      <c r="AI22" s="50" t="s">
        <v>334</v>
      </c>
      <c r="AJ22" s="50">
        <v>31</v>
      </c>
      <c r="AK22" s="50">
        <v>259.875</v>
      </c>
      <c r="AL22" s="50"/>
      <c r="AM22" s="50"/>
      <c r="AN22" s="50"/>
    </row>
    <row r="23" spans="1:43" ht="16.5" thickBot="1" x14ac:dyDescent="0.3">
      <c r="A23">
        <v>2</v>
      </c>
      <c r="B23" t="s">
        <v>177</v>
      </c>
      <c r="C23" t="s">
        <v>182</v>
      </c>
      <c r="D23">
        <v>21</v>
      </c>
      <c r="E23">
        <v>18</v>
      </c>
      <c r="F23">
        <f>IF((Week_by_Week_Games_Table[[#This Row],[PtsW]]-Week_by_Week_Games_Table[[#This Row],[PtsL]])&lt;7,1,0)</f>
        <v>1</v>
      </c>
      <c r="H23" s="55" t="s">
        <v>192</v>
      </c>
      <c r="I23">
        <v>4</v>
      </c>
      <c r="J23">
        <f>Table4[[#This Row],[2018 games won]]+(IF(Table4[[#This Row],[Games Won]]&gt;Table4[[#Totals],[Games Won]],-(Table4[[#This Row],[Games Won]]-ROUNDDOWN(Table4[[#Totals],[Games Won]],0)),-(Table4[[#This Row],[Games Won]]-ROUNDDOWN(Table4[[#Totals],[Games Won]],0))))</f>
        <v>4</v>
      </c>
      <c r="K23">
        <v>3</v>
      </c>
      <c r="L23">
        <v>5</v>
      </c>
      <c r="M23">
        <f t="shared" si="0"/>
        <v>8</v>
      </c>
    </row>
    <row r="24" spans="1:43" x14ac:dyDescent="0.25">
      <c r="A24">
        <v>2</v>
      </c>
      <c r="B24" t="s">
        <v>200</v>
      </c>
      <c r="C24" t="s">
        <v>181</v>
      </c>
      <c r="D24">
        <v>27</v>
      </c>
      <c r="E24">
        <v>21</v>
      </c>
      <c r="F24">
        <f>IF((Week_by_Week_Games_Table[[#This Row],[PtsW]]-Week_by_Week_Games_Table[[#This Row],[PtsL]])&lt;7,1,0)</f>
        <v>1</v>
      </c>
      <c r="H24" s="54" t="s">
        <v>174</v>
      </c>
      <c r="I24">
        <v>11</v>
      </c>
      <c r="J24">
        <f>Table4[[#This Row],[2018 games won]]+(IF(Table4[[#This Row],[Games Won]]&gt;Table4[[#Totals],[Games Won]],-(Table4[[#This Row],[Games Won]]-ROUNDDOWN(Table4[[#Totals],[Games Won]],0)),-(Table4[[#This Row],[Games Won]]-ROUNDDOWN(Table4[[#Totals],[Games Won]],0))))</f>
        <v>12</v>
      </c>
      <c r="K24">
        <v>2</v>
      </c>
      <c r="L24">
        <v>1</v>
      </c>
      <c r="M24">
        <f t="shared" si="0"/>
        <v>3</v>
      </c>
      <c r="O24" s="51"/>
      <c r="P24" s="51" t="s">
        <v>341</v>
      </c>
      <c r="Q24" s="51" t="s">
        <v>330</v>
      </c>
      <c r="R24" s="51" t="s">
        <v>342</v>
      </c>
      <c r="S24" s="51" t="s">
        <v>343</v>
      </c>
      <c r="T24" s="51" t="s">
        <v>344</v>
      </c>
      <c r="U24" s="51" t="s">
        <v>345</v>
      </c>
      <c r="V24" s="51" t="s">
        <v>346</v>
      </c>
      <c r="W24" s="51" t="s">
        <v>347</v>
      </c>
      <c r="Y24" s="51"/>
      <c r="Z24" s="51" t="s">
        <v>341</v>
      </c>
      <c r="AA24" s="51" t="s">
        <v>330</v>
      </c>
      <c r="AB24" s="51" t="s">
        <v>342</v>
      </c>
      <c r="AC24" s="51" t="s">
        <v>343</v>
      </c>
      <c r="AD24" s="51" t="s">
        <v>344</v>
      </c>
      <c r="AE24" s="51" t="s">
        <v>345</v>
      </c>
      <c r="AF24" s="51" t="s">
        <v>346</v>
      </c>
      <c r="AG24" s="51" t="s">
        <v>347</v>
      </c>
      <c r="AI24" s="51"/>
      <c r="AJ24" s="51" t="s">
        <v>341</v>
      </c>
      <c r="AK24" s="51" t="s">
        <v>330</v>
      </c>
      <c r="AL24" s="51" t="s">
        <v>342</v>
      </c>
      <c r="AM24" s="51" t="s">
        <v>343</v>
      </c>
      <c r="AN24" s="51" t="s">
        <v>344</v>
      </c>
      <c r="AO24" s="51" t="s">
        <v>345</v>
      </c>
      <c r="AP24" s="51" t="s">
        <v>346</v>
      </c>
      <c r="AQ24" s="51" t="s">
        <v>347</v>
      </c>
    </row>
    <row r="25" spans="1:43" x14ac:dyDescent="0.25">
      <c r="A25">
        <v>2</v>
      </c>
      <c r="B25" t="s">
        <v>178</v>
      </c>
      <c r="C25" t="s">
        <v>199</v>
      </c>
      <c r="D25">
        <v>31</v>
      </c>
      <c r="E25">
        <v>20</v>
      </c>
      <c r="F25">
        <f>IF((Week_by_Week_Games_Table[[#This Row],[PtsW]]-Week_by_Week_Games_Table[[#This Row],[PtsL]])&lt;7,1,0)</f>
        <v>0</v>
      </c>
      <c r="H25" s="55" t="s">
        <v>188</v>
      </c>
      <c r="I25">
        <v>10</v>
      </c>
      <c r="J25">
        <f>Table4[[#This Row],[2018 games won]]+(IF(Table4[[#This Row],[Games Won]]&gt;Table4[[#Totals],[Games Won]],-(Table4[[#This Row],[Games Won]]-ROUNDDOWN(Table4[[#Totals],[Games Won]],0)),-(Table4[[#This Row],[Games Won]]-ROUNDDOWN(Table4[[#Totals],[Games Won]],0))))</f>
        <v>11</v>
      </c>
      <c r="K25">
        <v>2</v>
      </c>
      <c r="L25">
        <v>4</v>
      </c>
      <c r="M25">
        <f t="shared" si="0"/>
        <v>6</v>
      </c>
      <c r="O25" t="s">
        <v>335</v>
      </c>
      <c r="P25">
        <v>3.9739884393063583</v>
      </c>
      <c r="Q25">
        <v>1.0561438701092485</v>
      </c>
      <c r="R25">
        <v>3.7627339908674422</v>
      </c>
      <c r="S25">
        <v>7.2972277336719659E-4</v>
      </c>
      <c r="T25">
        <v>1.8170549034908481</v>
      </c>
      <c r="U25">
        <v>6.1309219751218684</v>
      </c>
      <c r="V25">
        <v>1.8170549034908481</v>
      </c>
      <c r="W25">
        <v>6.1309219751218684</v>
      </c>
      <c r="Y25" t="s">
        <v>335</v>
      </c>
      <c r="Z25">
        <v>9.698519515477793</v>
      </c>
      <c r="AA25">
        <v>1.0786160892914483</v>
      </c>
      <c r="AB25">
        <v>8.9916325296508699</v>
      </c>
      <c r="AC25">
        <v>5.1191512279989832E-10</v>
      </c>
      <c r="AD25">
        <v>7.4956915853945123</v>
      </c>
      <c r="AE25">
        <v>11.901347445561074</v>
      </c>
      <c r="AF25">
        <v>7.4956915853945123</v>
      </c>
      <c r="AG25">
        <v>11.901347445561074</v>
      </c>
      <c r="AI25" t="s">
        <v>335</v>
      </c>
      <c r="AJ25">
        <v>6.535580524344569</v>
      </c>
      <c r="AK25">
        <v>1.7455436208991637</v>
      </c>
      <c r="AL25">
        <v>3.7441519341567435</v>
      </c>
      <c r="AM25">
        <v>7.6737750846210149E-4</v>
      </c>
      <c r="AN25">
        <v>2.9707048661098772</v>
      </c>
      <c r="AO25">
        <v>10.100456182579261</v>
      </c>
      <c r="AP25">
        <v>2.9707048661098772</v>
      </c>
      <c r="AQ25">
        <v>10.100456182579261</v>
      </c>
    </row>
    <row r="26" spans="1:43" ht="16.5" thickBot="1" x14ac:dyDescent="0.3">
      <c r="A26">
        <v>2</v>
      </c>
      <c r="B26" t="s">
        <v>180</v>
      </c>
      <c r="C26" t="s">
        <v>203</v>
      </c>
      <c r="D26">
        <v>21</v>
      </c>
      <c r="E26">
        <v>9</v>
      </c>
      <c r="F26">
        <f>IF((Week_by_Week_Games_Table[[#This Row],[PtsW]]-Week_by_Week_Games_Table[[#This Row],[PtsL]])&lt;7,1,0)</f>
        <v>0</v>
      </c>
      <c r="H26" s="55" t="s">
        <v>185</v>
      </c>
      <c r="I26">
        <v>8</v>
      </c>
      <c r="J26">
        <f>Table4[[#This Row],[2018 games won]]+(IF(Table4[[#This Row],[Games Won]]&gt;Table4[[#Totals],[Games Won]],-(Table4[[#This Row],[Games Won]]-ROUNDDOWN(Table4[[#Totals],[Games Won]],0)),-(Table4[[#This Row],[Games Won]]-ROUNDDOWN(Table4[[#Totals],[Games Won]],0))))</f>
        <v>9</v>
      </c>
      <c r="K26">
        <v>2</v>
      </c>
      <c r="L26">
        <v>1</v>
      </c>
      <c r="M26">
        <f t="shared" si="0"/>
        <v>3</v>
      </c>
      <c r="O26" s="50" t="s">
        <v>354</v>
      </c>
      <c r="P26" s="50">
        <v>1.1965317919075145</v>
      </c>
      <c r="Q26" s="50">
        <v>0.29292160599583655</v>
      </c>
      <c r="R26" s="50">
        <v>4.084819171462966</v>
      </c>
      <c r="S26" s="50">
        <v>3.0229452149938007E-4</v>
      </c>
      <c r="T26" s="50">
        <v>0.59830606412669396</v>
      </c>
      <c r="U26" s="50">
        <v>1.794757519688335</v>
      </c>
      <c r="V26" s="50">
        <v>0.59830606412669396</v>
      </c>
      <c r="W26" s="50">
        <v>1.794757519688335</v>
      </c>
      <c r="Y26" s="50" t="s">
        <v>355</v>
      </c>
      <c r="Z26" s="50">
        <v>-0.53162853297442803</v>
      </c>
      <c r="AA26" s="50">
        <v>0.28956788783169052</v>
      </c>
      <c r="AB26" s="50">
        <v>-1.8359374616961452</v>
      </c>
      <c r="AC26" s="50">
        <v>7.6296479274297835E-2</v>
      </c>
      <c r="AD26" s="50">
        <v>-1.1230050545224159</v>
      </c>
      <c r="AE26" s="50">
        <v>5.9747988573559896E-2</v>
      </c>
      <c r="AF26" s="50">
        <v>-1.1230050545224159</v>
      </c>
      <c r="AG26" s="50">
        <v>5.9747988573559896E-2</v>
      </c>
      <c r="AI26" s="50" t="s">
        <v>353</v>
      </c>
      <c r="AJ26" s="50">
        <v>0.21161048689138573</v>
      </c>
      <c r="AK26" s="50">
        <v>0.25178365152916082</v>
      </c>
      <c r="AL26" s="50">
        <v>0.8404456985440043</v>
      </c>
      <c r="AM26" s="50">
        <v>0.40730726689077112</v>
      </c>
      <c r="AN26" s="50">
        <v>-0.30260032957356842</v>
      </c>
      <c r="AO26" s="50">
        <v>0.72582130335633988</v>
      </c>
      <c r="AP26" s="50">
        <v>-0.30260032957356842</v>
      </c>
      <c r="AQ26" s="50">
        <v>0.72582130335633988</v>
      </c>
    </row>
    <row r="27" spans="1:43" x14ac:dyDescent="0.25">
      <c r="A27">
        <v>2</v>
      </c>
      <c r="B27" t="s">
        <v>175</v>
      </c>
      <c r="C27" t="s">
        <v>184</v>
      </c>
      <c r="D27">
        <v>42</v>
      </c>
      <c r="E27">
        <v>37</v>
      </c>
      <c r="F27">
        <f>IF((Week_by_Week_Games_Table[[#This Row],[PtsW]]-Week_by_Week_Games_Table[[#This Row],[PtsL]])&lt;7,1,0)</f>
        <v>1</v>
      </c>
      <c r="H27" s="54" t="s">
        <v>194</v>
      </c>
      <c r="I27">
        <v>7</v>
      </c>
      <c r="J27">
        <f>Table4[[#This Row],[2018 games won]]+(IF(Table4[[#This Row],[Games Won]]&gt;Table4[[#Totals],[Games Won]],-(Table4[[#This Row],[Games Won]]-ROUNDDOWN(Table4[[#Totals],[Games Won]],0)),-(Table4[[#This Row],[Games Won]]-ROUNDDOWN(Table4[[#Totals],[Games Won]],0))))</f>
        <v>8</v>
      </c>
      <c r="K27">
        <v>2</v>
      </c>
      <c r="L27">
        <v>5</v>
      </c>
      <c r="M27">
        <f t="shared" si="0"/>
        <v>7</v>
      </c>
    </row>
    <row r="28" spans="1:43" x14ac:dyDescent="0.25">
      <c r="A28">
        <v>2</v>
      </c>
      <c r="B28" t="s">
        <v>192</v>
      </c>
      <c r="C28" t="s">
        <v>197</v>
      </c>
      <c r="D28">
        <v>30</v>
      </c>
      <c r="E28">
        <v>27</v>
      </c>
      <c r="F28">
        <f>IF((Week_by_Week_Games_Table[[#This Row],[PtsW]]-Week_by_Week_Games_Table[[#This Row],[PtsL]])&lt;7,1,0)</f>
        <v>1</v>
      </c>
      <c r="H28" s="54" t="s">
        <v>198</v>
      </c>
      <c r="I28">
        <v>6</v>
      </c>
      <c r="J28">
        <f>Table4[[#This Row],[2018 games won]]+(IF(Table4[[#This Row],[Games Won]]&gt;Table4[[#Totals],[Games Won]],-(Table4[[#This Row],[Games Won]]-ROUNDDOWN(Table4[[#Totals],[Games Won]],0)),-(Table4[[#This Row],[Games Won]]-ROUNDDOWN(Table4[[#Totals],[Games Won]],0))))</f>
        <v>7</v>
      </c>
      <c r="K28">
        <v>2</v>
      </c>
      <c r="L28">
        <v>3</v>
      </c>
      <c r="M28">
        <f t="shared" si="0"/>
        <v>5</v>
      </c>
    </row>
    <row r="29" spans="1:43" x14ac:dyDescent="0.25">
      <c r="A29">
        <v>2</v>
      </c>
      <c r="B29" t="s">
        <v>176</v>
      </c>
      <c r="C29" t="s">
        <v>204</v>
      </c>
      <c r="D29">
        <v>34</v>
      </c>
      <c r="E29">
        <v>0</v>
      </c>
      <c r="F29">
        <f>IF((Week_by_Week_Games_Table[[#This Row],[PtsW]]-Week_by_Week_Games_Table[[#This Row],[PtsL]])&lt;7,1,0)</f>
        <v>0</v>
      </c>
      <c r="H29" s="54" t="s">
        <v>193</v>
      </c>
      <c r="I29">
        <v>5</v>
      </c>
      <c r="J29">
        <f>Table4[[#This Row],[2018 games won]]+(IF(Table4[[#This Row],[Games Won]]&gt;Table4[[#Totals],[Games Won]],-(Table4[[#This Row],[Games Won]]-ROUNDDOWN(Table4[[#Totals],[Games Won]],0)),-(Table4[[#This Row],[Games Won]]-ROUNDDOWN(Table4[[#Totals],[Games Won]],0))))</f>
        <v>6</v>
      </c>
      <c r="K29">
        <v>2</v>
      </c>
      <c r="L29">
        <v>6</v>
      </c>
      <c r="M29">
        <f t="shared" si="0"/>
        <v>8</v>
      </c>
    </row>
    <row r="30" spans="1:43" x14ac:dyDescent="0.25">
      <c r="A30">
        <v>2</v>
      </c>
      <c r="B30" t="s">
        <v>195</v>
      </c>
      <c r="C30" t="s">
        <v>202</v>
      </c>
      <c r="D30">
        <v>20</v>
      </c>
      <c r="E30">
        <v>19</v>
      </c>
      <c r="F30">
        <f>IF((Week_by_Week_Games_Table[[#This Row],[PtsW]]-Week_by_Week_Games_Table[[#This Row],[PtsL]])&lt;7,1,0)</f>
        <v>1</v>
      </c>
      <c r="H30" s="55" t="s">
        <v>200</v>
      </c>
      <c r="I30">
        <v>5</v>
      </c>
      <c r="J30">
        <f>Table4[[#This Row],[2018 games won]]+(IF(Table4[[#This Row],[Games Won]]&gt;Table4[[#Totals],[Games Won]],-(Table4[[#This Row],[Games Won]]-ROUNDDOWN(Table4[[#Totals],[Games Won]],0)),-(Table4[[#This Row],[Games Won]]-ROUNDDOWN(Table4[[#Totals],[Games Won]],0))))</f>
        <v>6</v>
      </c>
      <c r="K30">
        <v>2</v>
      </c>
      <c r="L30">
        <v>5</v>
      </c>
      <c r="M30">
        <f t="shared" si="0"/>
        <v>7</v>
      </c>
    </row>
    <row r="31" spans="1:43" x14ac:dyDescent="0.25">
      <c r="A31">
        <v>2</v>
      </c>
      <c r="B31" t="s">
        <v>193</v>
      </c>
      <c r="C31" t="s">
        <v>174</v>
      </c>
      <c r="D31">
        <v>31</v>
      </c>
      <c r="E31">
        <v>20</v>
      </c>
      <c r="F31">
        <f>IF((Week_by_Week_Games_Table[[#This Row],[PtsW]]-Week_by_Week_Games_Table[[#This Row],[PtsL]])&lt;7,1,0)</f>
        <v>0</v>
      </c>
      <c r="H31" s="55" t="s">
        <v>204</v>
      </c>
      <c r="I31">
        <v>3</v>
      </c>
      <c r="J31">
        <f>Table4[[#This Row],[2018 games won]]+(IF(Table4[[#This Row],[Games Won]]&gt;Table4[[#Totals],[Games Won]],-(Table4[[#This Row],[Games Won]]-ROUNDDOWN(Table4[[#Totals],[Games Won]],0)),-(Table4[[#This Row],[Games Won]]-ROUNDDOWN(Table4[[#Totals],[Games Won]],0))))</f>
        <v>4</v>
      </c>
      <c r="K31">
        <v>2</v>
      </c>
      <c r="L31">
        <v>4</v>
      </c>
      <c r="M31">
        <f t="shared" si="0"/>
        <v>6</v>
      </c>
    </row>
    <row r="32" spans="1:43" x14ac:dyDescent="0.25">
      <c r="A32">
        <v>2</v>
      </c>
      <c r="B32" t="s">
        <v>186</v>
      </c>
      <c r="C32" t="s">
        <v>201</v>
      </c>
      <c r="D32">
        <v>20</v>
      </c>
      <c r="E32">
        <v>13</v>
      </c>
      <c r="F32">
        <f>IF((Week_by_Week_Games_Table[[#This Row],[PtsW]]-Week_by_Week_Games_Table[[#This Row],[PtsL]])&lt;7,1,0)</f>
        <v>0</v>
      </c>
      <c r="H32" s="54" t="s">
        <v>197</v>
      </c>
      <c r="I32">
        <v>6</v>
      </c>
      <c r="J32">
        <f>Table4[[#This Row],[2018 games won]]+(IF(Table4[[#This Row],[Games Won]]&gt;Table4[[#Totals],[Games Won]],-(Table4[[#This Row],[Games Won]]-ROUNDDOWN(Table4[[#Totals],[Games Won]],0)),-(Table4[[#This Row],[Games Won]]-ROUNDDOWN(Table4[[#Totals],[Games Won]],0))))</f>
        <v>8</v>
      </c>
      <c r="K32">
        <v>1</v>
      </c>
      <c r="L32">
        <v>3</v>
      </c>
      <c r="M32">
        <f t="shared" si="0"/>
        <v>4</v>
      </c>
    </row>
    <row r="33" spans="1:13" x14ac:dyDescent="0.25">
      <c r="A33">
        <v>2</v>
      </c>
      <c r="B33" t="s">
        <v>179</v>
      </c>
      <c r="C33" t="s">
        <v>189</v>
      </c>
      <c r="D33">
        <v>24</v>
      </c>
      <c r="E33">
        <v>17</v>
      </c>
      <c r="F33">
        <f>IF((Week_by_Week_Games_Table[[#This Row],[PtsW]]-Week_by_Week_Games_Table[[#This Row],[PtsL]])&lt;7,1,0)</f>
        <v>0</v>
      </c>
      <c r="H33" s="54" t="s">
        <v>196</v>
      </c>
      <c r="I33">
        <v>4</v>
      </c>
      <c r="J33">
        <f>Table4[[#This Row],[2018 games won]]+(IF(Table4[[#This Row],[Games Won]]&gt;Table4[[#Totals],[Games Won]],-(Table4[[#This Row],[Games Won]]-ROUNDDOWN(Table4[[#Totals],[Games Won]],0)),-(Table4[[#This Row],[Games Won]]-ROUNDDOWN(Table4[[#Totals],[Games Won]],0))))</f>
        <v>6</v>
      </c>
      <c r="K33">
        <v>1</v>
      </c>
      <c r="L33">
        <v>3</v>
      </c>
      <c r="M33">
        <f t="shared" si="0"/>
        <v>4</v>
      </c>
    </row>
    <row r="34" spans="1:13" x14ac:dyDescent="0.25">
      <c r="A34">
        <v>3</v>
      </c>
      <c r="B34" t="s">
        <v>182</v>
      </c>
      <c r="C34" t="s">
        <v>196</v>
      </c>
      <c r="D34">
        <v>21</v>
      </c>
      <c r="E34">
        <v>17</v>
      </c>
      <c r="F34">
        <f>IF((Week_by_Week_Games_Table[[#This Row],[PtsW]]-Week_by_Week_Games_Table[[#This Row],[PtsL]])&lt;7,1,0)</f>
        <v>1</v>
      </c>
      <c r="H34" t="s">
        <v>116</v>
      </c>
      <c r="I34">
        <f>SUBTOTAL(109,Table4[2018 games won])</f>
        <v>254</v>
      </c>
      <c r="J34">
        <f>SUBTOTAL(109,Table4[Adjusted 2018])</f>
        <v>244</v>
      </c>
      <c r="K34">
        <f>SUBTOTAL(101,Table4[Games Won])</f>
        <v>3.3125</v>
      </c>
      <c r="L34">
        <f>SUBTOTAL(101,Table4[Games lost])</f>
        <v>3.3125</v>
      </c>
      <c r="M34">
        <f>SUBTOTAL(101,Table4[Close Games])</f>
        <v>6.625</v>
      </c>
    </row>
    <row r="35" spans="1:13" x14ac:dyDescent="0.25">
      <c r="A35">
        <v>3</v>
      </c>
      <c r="B35" t="s">
        <v>199</v>
      </c>
      <c r="C35" t="s">
        <v>185</v>
      </c>
      <c r="D35">
        <v>27</v>
      </c>
      <c r="E35">
        <v>6</v>
      </c>
      <c r="F35">
        <f>IF((Week_by_Week_Games_Table[[#This Row],[PtsW]]-Week_by_Week_Games_Table[[#This Row],[PtsL]])&lt;7,1,0)</f>
        <v>0</v>
      </c>
    </row>
    <row r="36" spans="1:13" x14ac:dyDescent="0.25">
      <c r="A36">
        <v>3</v>
      </c>
      <c r="B36" t="s">
        <v>175</v>
      </c>
      <c r="C36" t="s">
        <v>192</v>
      </c>
      <c r="D36">
        <v>38</v>
      </c>
      <c r="E36">
        <v>27</v>
      </c>
      <c r="F36">
        <f>IF((Week_by_Week_Games_Table[[#This Row],[PtsW]]-Week_by_Week_Games_Table[[#This Row],[PtsL]])&lt;7,1,0)</f>
        <v>0</v>
      </c>
    </row>
    <row r="37" spans="1:13" x14ac:dyDescent="0.25">
      <c r="A37">
        <v>3</v>
      </c>
      <c r="B37" t="s">
        <v>181</v>
      </c>
      <c r="C37" t="s">
        <v>180</v>
      </c>
      <c r="D37">
        <v>20</v>
      </c>
      <c r="E37">
        <v>16</v>
      </c>
      <c r="F37">
        <f>IF((Week_by_Week_Games_Table[[#This Row],[PtsW]]-Week_by_Week_Games_Table[[#This Row],[PtsL]])&lt;7,1,0)</f>
        <v>1</v>
      </c>
    </row>
    <row r="38" spans="1:13" x14ac:dyDescent="0.25">
      <c r="A38">
        <v>3</v>
      </c>
      <c r="B38" t="s">
        <v>203</v>
      </c>
      <c r="C38" t="s">
        <v>183</v>
      </c>
      <c r="D38">
        <v>31</v>
      </c>
      <c r="E38">
        <v>17</v>
      </c>
      <c r="F38">
        <f>IF((Week_by_Week_Games_Table[[#This Row],[PtsW]]-Week_by_Week_Games_Table[[#This Row],[PtsL]])&lt;7,1,0)</f>
        <v>0</v>
      </c>
    </row>
    <row r="39" spans="1:13" x14ac:dyDescent="0.25">
      <c r="A39">
        <v>3</v>
      </c>
      <c r="B39" t="s">
        <v>194</v>
      </c>
      <c r="C39" t="s">
        <v>198</v>
      </c>
      <c r="D39">
        <v>31</v>
      </c>
      <c r="E39">
        <v>21</v>
      </c>
      <c r="F39">
        <f>IF((Week_by_Week_Games_Table[[#This Row],[PtsW]]-Week_by_Week_Games_Table[[#This Row],[PtsL]])&lt;7,1,0)</f>
        <v>0</v>
      </c>
    </row>
    <row r="40" spans="1:13" x14ac:dyDescent="0.25">
      <c r="A40">
        <v>3</v>
      </c>
      <c r="B40" t="s">
        <v>205</v>
      </c>
      <c r="C40" t="s">
        <v>202</v>
      </c>
      <c r="D40">
        <v>28</v>
      </c>
      <c r="E40">
        <v>20</v>
      </c>
      <c r="F40">
        <f>IF((Week_by_Week_Games_Table[[#This Row],[PtsW]]-Week_by_Week_Games_Table[[#This Row],[PtsL]])&lt;7,1,0)</f>
        <v>0</v>
      </c>
    </row>
    <row r="41" spans="1:13" x14ac:dyDescent="0.25">
      <c r="A41">
        <v>3</v>
      </c>
      <c r="B41" t="s">
        <v>201</v>
      </c>
      <c r="C41" t="s">
        <v>190</v>
      </c>
      <c r="D41">
        <v>27</v>
      </c>
      <c r="E41">
        <v>22</v>
      </c>
      <c r="F41">
        <f>IF((Week_by_Week_Games_Table[[#This Row],[PtsW]]-Week_by_Week_Games_Table[[#This Row],[PtsL]])&lt;7,1,0)</f>
        <v>1</v>
      </c>
    </row>
    <row r="42" spans="1:13" x14ac:dyDescent="0.25">
      <c r="A42">
        <v>3</v>
      </c>
      <c r="B42" t="s">
        <v>188</v>
      </c>
      <c r="C42" t="s">
        <v>195</v>
      </c>
      <c r="D42">
        <v>27</v>
      </c>
      <c r="E42">
        <v>14</v>
      </c>
      <c r="F42">
        <f>IF((Week_by_Week_Games_Table[[#This Row],[PtsW]]-Week_by_Week_Games_Table[[#This Row],[PtsL]])&lt;7,1,0)</f>
        <v>0</v>
      </c>
    </row>
    <row r="43" spans="1:13" x14ac:dyDescent="0.25">
      <c r="A43">
        <v>3</v>
      </c>
      <c r="B43" t="s">
        <v>177</v>
      </c>
      <c r="C43" t="s">
        <v>187</v>
      </c>
      <c r="D43">
        <v>43</v>
      </c>
      <c r="E43">
        <v>37</v>
      </c>
      <c r="F43">
        <f>IF((Week_by_Week_Games_Table[[#This Row],[PtsW]]-Week_by_Week_Games_Table[[#This Row],[PtsL]])&lt;7,1,0)</f>
        <v>1</v>
      </c>
    </row>
    <row r="44" spans="1:13" x14ac:dyDescent="0.25">
      <c r="A44">
        <v>3</v>
      </c>
      <c r="B44" t="s">
        <v>191</v>
      </c>
      <c r="C44" t="s">
        <v>193</v>
      </c>
      <c r="D44">
        <v>9</v>
      </c>
      <c r="E44">
        <v>6</v>
      </c>
      <c r="F44">
        <f>IF((Week_by_Week_Games_Table[[#This Row],[PtsW]]-Week_by_Week_Games_Table[[#This Row],[PtsL]])&lt;7,1,0)</f>
        <v>1</v>
      </c>
    </row>
    <row r="45" spans="1:13" x14ac:dyDescent="0.25">
      <c r="A45">
        <v>3</v>
      </c>
      <c r="B45" t="s">
        <v>176</v>
      </c>
      <c r="C45" t="s">
        <v>178</v>
      </c>
      <c r="D45">
        <v>35</v>
      </c>
      <c r="E45">
        <v>23</v>
      </c>
      <c r="F45">
        <f>IF((Week_by_Week_Games_Table[[#This Row],[PtsW]]-Week_by_Week_Games_Table[[#This Row],[PtsL]])&lt;7,1,0)</f>
        <v>0</v>
      </c>
    </row>
    <row r="46" spans="1:13" x14ac:dyDescent="0.25">
      <c r="A46">
        <v>3</v>
      </c>
      <c r="B46" t="s">
        <v>189</v>
      </c>
      <c r="C46" t="s">
        <v>186</v>
      </c>
      <c r="D46">
        <v>24</v>
      </c>
      <c r="E46">
        <v>13</v>
      </c>
      <c r="F46">
        <f>IF((Week_by_Week_Games_Table[[#This Row],[PtsW]]-Week_by_Week_Games_Table[[#This Row],[PtsL]])&lt;7,1,0)</f>
        <v>0</v>
      </c>
    </row>
    <row r="47" spans="1:13" x14ac:dyDescent="0.25">
      <c r="A47">
        <v>3</v>
      </c>
      <c r="B47" t="s">
        <v>179</v>
      </c>
      <c r="C47" t="s">
        <v>204</v>
      </c>
      <c r="D47">
        <v>16</v>
      </c>
      <c r="E47">
        <v>14</v>
      </c>
      <c r="F47">
        <f>IF((Week_by_Week_Games_Table[[#This Row],[PtsW]]-Week_by_Week_Games_Table[[#This Row],[PtsL]])&lt;7,1,0)</f>
        <v>1</v>
      </c>
    </row>
    <row r="48" spans="1:13" x14ac:dyDescent="0.25">
      <c r="A48">
        <v>3</v>
      </c>
      <c r="B48" t="s">
        <v>197</v>
      </c>
      <c r="C48" t="s">
        <v>174</v>
      </c>
      <c r="D48">
        <v>26</v>
      </c>
      <c r="E48">
        <v>10</v>
      </c>
      <c r="F48">
        <f>IF((Week_by_Week_Games_Table[[#This Row],[PtsW]]-Week_by_Week_Games_Table[[#This Row],[PtsL]])&lt;7,1,0)</f>
        <v>0</v>
      </c>
    </row>
    <row r="49" spans="1:6" x14ac:dyDescent="0.25">
      <c r="A49">
        <v>3</v>
      </c>
      <c r="B49" t="s">
        <v>184</v>
      </c>
      <c r="C49" t="s">
        <v>200</v>
      </c>
      <c r="D49">
        <v>30</v>
      </c>
      <c r="E49">
        <v>27</v>
      </c>
      <c r="F49">
        <f>IF((Week_by_Week_Games_Table[[#This Row],[PtsW]]-Week_by_Week_Games_Table[[#This Row],[PtsL]])&lt;7,1,0)</f>
        <v>1</v>
      </c>
    </row>
    <row r="50" spans="1:6" x14ac:dyDescent="0.25">
      <c r="A50">
        <v>4</v>
      </c>
      <c r="B50" t="s">
        <v>176</v>
      </c>
      <c r="C50" t="s">
        <v>185</v>
      </c>
      <c r="D50">
        <v>38</v>
      </c>
      <c r="E50">
        <v>31</v>
      </c>
      <c r="F50">
        <f>IF((Week_by_Week_Games_Table[[#This Row],[PtsW]]-Week_by_Week_Games_Table[[#This Row],[PtsL]])&lt;7,1,0)</f>
        <v>0</v>
      </c>
    </row>
    <row r="51" spans="1:6" x14ac:dyDescent="0.25">
      <c r="A51">
        <v>4</v>
      </c>
      <c r="B51" t="s">
        <v>198</v>
      </c>
      <c r="C51" t="s">
        <v>187</v>
      </c>
      <c r="D51">
        <v>37</v>
      </c>
      <c r="E51">
        <v>36</v>
      </c>
      <c r="F51">
        <f>IF((Week_by_Week_Games_Table[[#This Row],[PtsW]]-Week_by_Week_Games_Table[[#This Row],[PtsL]])&lt;7,1,0)</f>
        <v>1</v>
      </c>
    </row>
    <row r="52" spans="1:6" x14ac:dyDescent="0.25">
      <c r="A52">
        <v>4</v>
      </c>
      <c r="B52" t="s">
        <v>190</v>
      </c>
      <c r="C52" t="s">
        <v>180</v>
      </c>
      <c r="D52">
        <v>37</v>
      </c>
      <c r="E52">
        <v>34</v>
      </c>
      <c r="F52">
        <f>IF((Week_by_Week_Games_Table[[#This Row],[PtsW]]-Week_by_Week_Games_Table[[#This Row],[PtsL]])&lt;7,1,0)</f>
        <v>1</v>
      </c>
    </row>
    <row r="53" spans="1:6" x14ac:dyDescent="0.25">
      <c r="A53">
        <v>4</v>
      </c>
      <c r="B53" t="s">
        <v>193</v>
      </c>
      <c r="C53" t="s">
        <v>196</v>
      </c>
      <c r="D53">
        <v>31</v>
      </c>
      <c r="E53">
        <v>12</v>
      </c>
      <c r="F53">
        <f>IF((Week_by_Week_Games_Table[[#This Row],[PtsW]]-Week_by_Week_Games_Table[[#This Row],[PtsL]])&lt;7,1,0)</f>
        <v>0</v>
      </c>
    </row>
    <row r="54" spans="1:6" x14ac:dyDescent="0.25">
      <c r="A54">
        <v>4</v>
      </c>
      <c r="B54" t="s">
        <v>183</v>
      </c>
      <c r="C54" t="s">
        <v>199</v>
      </c>
      <c r="D54">
        <v>22</v>
      </c>
      <c r="E54">
        <v>0</v>
      </c>
      <c r="F54">
        <f>IF((Week_by_Week_Games_Table[[#This Row],[PtsW]]-Week_by_Week_Games_Table[[#This Row],[PtsL]])&lt;7,1,0)</f>
        <v>0</v>
      </c>
    </row>
    <row r="55" spans="1:6" x14ac:dyDescent="0.25">
      <c r="A55">
        <v>4</v>
      </c>
      <c r="B55" t="s">
        <v>191</v>
      </c>
      <c r="C55" t="s">
        <v>181</v>
      </c>
      <c r="D55">
        <v>26</v>
      </c>
      <c r="E55">
        <v>23</v>
      </c>
      <c r="F55">
        <f>IF((Week_by_Week_Games_Table[[#This Row],[PtsW]]-Week_by_Week_Games_Table[[#This Row],[PtsL]])&lt;7,1,0)</f>
        <v>1</v>
      </c>
    </row>
    <row r="56" spans="1:6" x14ac:dyDescent="0.25">
      <c r="A56">
        <v>4</v>
      </c>
      <c r="B56" t="s">
        <v>174</v>
      </c>
      <c r="C56" t="s">
        <v>205</v>
      </c>
      <c r="D56">
        <v>38</v>
      </c>
      <c r="E56">
        <v>7</v>
      </c>
      <c r="F56">
        <f>IF((Week_by_Week_Games_Table[[#This Row],[PtsW]]-Week_by_Week_Games_Table[[#This Row],[PtsL]])&lt;7,1,0)</f>
        <v>0</v>
      </c>
    </row>
    <row r="57" spans="1:6" x14ac:dyDescent="0.25">
      <c r="A57">
        <v>4</v>
      </c>
      <c r="B57" t="s">
        <v>179</v>
      </c>
      <c r="C57" t="s">
        <v>200</v>
      </c>
      <c r="D57">
        <v>48</v>
      </c>
      <c r="E57">
        <v>10</v>
      </c>
      <c r="F57">
        <f>IF((Week_by_Week_Games_Table[[#This Row],[PtsW]]-Week_by_Week_Games_Table[[#This Row],[PtsL]])&lt;7,1,0)</f>
        <v>0</v>
      </c>
    </row>
    <row r="58" spans="1:6" x14ac:dyDescent="0.25">
      <c r="A58">
        <v>4</v>
      </c>
      <c r="B58" t="s">
        <v>186</v>
      </c>
      <c r="C58" t="s">
        <v>197</v>
      </c>
      <c r="D58">
        <v>26</v>
      </c>
      <c r="E58">
        <v>24</v>
      </c>
      <c r="F58">
        <f>IF((Week_by_Week_Games_Table[[#This Row],[PtsW]]-Week_by_Week_Games_Table[[#This Row],[PtsL]])&lt;7,1,0)</f>
        <v>1</v>
      </c>
    </row>
    <row r="59" spans="1:6" x14ac:dyDescent="0.25">
      <c r="A59">
        <v>4</v>
      </c>
      <c r="B59" t="s">
        <v>202</v>
      </c>
      <c r="C59" t="s">
        <v>182</v>
      </c>
      <c r="D59">
        <v>45</v>
      </c>
      <c r="E59">
        <v>42</v>
      </c>
      <c r="F59">
        <f>IF((Week_by_Week_Games_Table[[#This Row],[PtsW]]-Week_by_Week_Games_Table[[#This Row],[PtsL]])&lt;7,1,0)</f>
        <v>1</v>
      </c>
    </row>
    <row r="60" spans="1:6" x14ac:dyDescent="0.25">
      <c r="A60">
        <v>4</v>
      </c>
      <c r="B60" t="s">
        <v>189</v>
      </c>
      <c r="C60" t="s">
        <v>204</v>
      </c>
      <c r="D60">
        <v>20</v>
      </c>
      <c r="E60">
        <v>17</v>
      </c>
      <c r="F60">
        <f>IF((Week_by_Week_Games_Table[[#This Row],[PtsW]]-Week_by_Week_Games_Table[[#This Row],[PtsL]])&lt;7,1,0)</f>
        <v>1</v>
      </c>
    </row>
    <row r="61" spans="1:6" x14ac:dyDescent="0.25">
      <c r="A61">
        <v>4</v>
      </c>
      <c r="B61" t="s">
        <v>178</v>
      </c>
      <c r="C61" t="s">
        <v>192</v>
      </c>
      <c r="D61">
        <v>29</v>
      </c>
      <c r="E61">
        <v>27</v>
      </c>
      <c r="F61">
        <f>IF((Week_by_Week_Games_Table[[#This Row],[PtsW]]-Week_by_Week_Games_Table[[#This Row],[PtsL]])&lt;7,1,0)</f>
        <v>1</v>
      </c>
    </row>
    <row r="62" spans="1:6" x14ac:dyDescent="0.25">
      <c r="A62">
        <v>4</v>
      </c>
      <c r="B62" t="s">
        <v>177</v>
      </c>
      <c r="C62" t="s">
        <v>201</v>
      </c>
      <c r="D62">
        <v>33</v>
      </c>
      <c r="E62">
        <v>18</v>
      </c>
      <c r="F62">
        <f>IF((Week_by_Week_Games_Table[[#This Row],[PtsW]]-Week_by_Week_Games_Table[[#This Row],[PtsL]])&lt;7,1,0)</f>
        <v>0</v>
      </c>
    </row>
    <row r="63" spans="1:6" x14ac:dyDescent="0.25">
      <c r="A63">
        <v>4</v>
      </c>
      <c r="B63" t="s">
        <v>188</v>
      </c>
      <c r="C63" t="s">
        <v>184</v>
      </c>
      <c r="D63">
        <v>26</v>
      </c>
      <c r="E63">
        <v>14</v>
      </c>
      <c r="F63">
        <f>IF((Week_by_Week_Games_Table[[#This Row],[PtsW]]-Week_by_Week_Games_Table[[#This Row],[PtsL]])&lt;7,1,0)</f>
        <v>0</v>
      </c>
    </row>
    <row r="64" spans="1:6" x14ac:dyDescent="0.25">
      <c r="A64">
        <v>4</v>
      </c>
      <c r="B64" t="s">
        <v>175</v>
      </c>
      <c r="C64" t="s">
        <v>195</v>
      </c>
      <c r="D64">
        <v>27</v>
      </c>
      <c r="E64">
        <v>23</v>
      </c>
      <c r="F64">
        <f>IF((Week_by_Week_Games_Table[[#This Row],[PtsW]]-Week_by_Week_Games_Table[[#This Row],[PtsL]])&lt;7,1,0)</f>
        <v>1</v>
      </c>
    </row>
    <row r="65" spans="1:6" x14ac:dyDescent="0.25">
      <c r="A65">
        <v>5</v>
      </c>
      <c r="B65" t="s">
        <v>174</v>
      </c>
      <c r="C65" t="s">
        <v>180</v>
      </c>
      <c r="D65">
        <v>38</v>
      </c>
      <c r="E65">
        <v>24</v>
      </c>
      <c r="F65">
        <f>IF((Week_by_Week_Games_Table[[#This Row],[PtsW]]-Week_by_Week_Games_Table[[#This Row],[PtsL]])&lt;7,1,0)</f>
        <v>0</v>
      </c>
    </row>
    <row r="66" spans="1:6" x14ac:dyDescent="0.25">
      <c r="A66">
        <v>5</v>
      </c>
      <c r="B66" t="s">
        <v>194</v>
      </c>
      <c r="C66" t="s">
        <v>201</v>
      </c>
      <c r="D66">
        <v>33</v>
      </c>
      <c r="E66">
        <v>31</v>
      </c>
      <c r="F66">
        <f>IF((Week_by_Week_Games_Table[[#This Row],[PtsW]]-Week_by_Week_Games_Table[[#This Row],[PtsL]])&lt;7,1,0)</f>
        <v>1</v>
      </c>
    </row>
    <row r="67" spans="1:6" x14ac:dyDescent="0.25">
      <c r="A67">
        <v>5</v>
      </c>
      <c r="B67" t="s">
        <v>197</v>
      </c>
      <c r="C67" t="s">
        <v>183</v>
      </c>
      <c r="D67">
        <v>31</v>
      </c>
      <c r="E67">
        <v>23</v>
      </c>
      <c r="F67">
        <f>IF((Week_by_Week_Games_Table[[#This Row],[PtsW]]-Week_by_Week_Games_Table[[#This Row],[PtsL]])&lt;7,1,0)</f>
        <v>0</v>
      </c>
    </row>
    <row r="68" spans="1:6" x14ac:dyDescent="0.25">
      <c r="A68">
        <v>5</v>
      </c>
      <c r="B68" t="s">
        <v>175</v>
      </c>
      <c r="C68" t="s">
        <v>193</v>
      </c>
      <c r="D68">
        <v>30</v>
      </c>
      <c r="E68">
        <v>14</v>
      </c>
      <c r="F68">
        <f>IF((Week_by_Week_Games_Table[[#This Row],[PtsW]]-Week_by_Week_Games_Table[[#This Row],[PtsL]])&lt;7,1,0)</f>
        <v>0</v>
      </c>
    </row>
    <row r="69" spans="1:6" x14ac:dyDescent="0.25">
      <c r="A69">
        <v>5</v>
      </c>
      <c r="B69" t="s">
        <v>198</v>
      </c>
      <c r="C69" t="s">
        <v>205</v>
      </c>
      <c r="D69">
        <v>27</v>
      </c>
      <c r="E69">
        <v>17</v>
      </c>
      <c r="F69">
        <f>IF((Week_by_Week_Games_Table[[#This Row],[PtsW]]-Week_by_Week_Games_Table[[#This Row],[PtsL]])&lt;7,1,0)</f>
        <v>0</v>
      </c>
    </row>
    <row r="70" spans="1:6" x14ac:dyDescent="0.25">
      <c r="A70">
        <v>5</v>
      </c>
      <c r="B70" t="s">
        <v>184</v>
      </c>
      <c r="C70" t="s">
        <v>187</v>
      </c>
      <c r="D70">
        <v>41</v>
      </c>
      <c r="E70">
        <v>17</v>
      </c>
      <c r="F70">
        <f>IF((Week_by_Week_Games_Table[[#This Row],[PtsW]]-Week_by_Week_Games_Table[[#This Row],[PtsL]])&lt;7,1,0)</f>
        <v>0</v>
      </c>
    </row>
    <row r="71" spans="1:6" x14ac:dyDescent="0.25">
      <c r="A71">
        <v>5</v>
      </c>
      <c r="B71" t="s">
        <v>182</v>
      </c>
      <c r="C71" t="s">
        <v>188</v>
      </c>
      <c r="D71">
        <v>12</v>
      </c>
      <c r="E71">
        <v>9</v>
      </c>
      <c r="F71">
        <f>IF((Week_by_Week_Games_Table[[#This Row],[PtsW]]-Week_by_Week_Games_Table[[#This Row],[PtsL]])&lt;7,1,0)</f>
        <v>1</v>
      </c>
    </row>
    <row r="72" spans="1:6" x14ac:dyDescent="0.25">
      <c r="A72">
        <v>5</v>
      </c>
      <c r="B72" t="s">
        <v>196</v>
      </c>
      <c r="C72" t="s">
        <v>195</v>
      </c>
      <c r="D72">
        <v>34</v>
      </c>
      <c r="E72">
        <v>16</v>
      </c>
      <c r="F72">
        <f>IF((Week_by_Week_Games_Table[[#This Row],[PtsW]]-Week_by_Week_Games_Table[[#This Row],[PtsL]])&lt;7,1,0)</f>
        <v>0</v>
      </c>
    </row>
    <row r="73" spans="1:6" x14ac:dyDescent="0.25">
      <c r="A73">
        <v>5</v>
      </c>
      <c r="B73" t="s">
        <v>199</v>
      </c>
      <c r="C73" t="s">
        <v>191</v>
      </c>
      <c r="D73">
        <v>13</v>
      </c>
      <c r="E73">
        <v>12</v>
      </c>
      <c r="F73">
        <f>IF((Week_by_Week_Games_Table[[#This Row],[PtsW]]-Week_by_Week_Games_Table[[#This Row],[PtsL]])&lt;7,1,0)</f>
        <v>1</v>
      </c>
    </row>
    <row r="74" spans="1:6" x14ac:dyDescent="0.25">
      <c r="A74">
        <v>5</v>
      </c>
      <c r="B74" t="s">
        <v>178</v>
      </c>
      <c r="C74" t="s">
        <v>202</v>
      </c>
      <c r="D74">
        <v>26</v>
      </c>
      <c r="E74">
        <v>10</v>
      </c>
      <c r="F74">
        <f>IF((Week_by_Week_Games_Table[[#This Row],[PtsW]]-Week_by_Week_Games_Table[[#This Row],[PtsL]])&lt;7,1,0)</f>
        <v>0</v>
      </c>
    </row>
    <row r="75" spans="1:6" x14ac:dyDescent="0.25">
      <c r="A75">
        <v>5</v>
      </c>
      <c r="B75" t="s">
        <v>204</v>
      </c>
      <c r="C75" t="s">
        <v>192</v>
      </c>
      <c r="D75">
        <v>28</v>
      </c>
      <c r="E75">
        <v>18</v>
      </c>
      <c r="F75">
        <f>IF((Week_by_Week_Games_Table[[#This Row],[PtsW]]-Week_by_Week_Games_Table[[#This Row],[PtsL]])&lt;7,1,0)</f>
        <v>0</v>
      </c>
    </row>
    <row r="76" spans="1:6" x14ac:dyDescent="0.25">
      <c r="A76">
        <v>5</v>
      </c>
      <c r="B76" t="s">
        <v>176</v>
      </c>
      <c r="C76" t="s">
        <v>189</v>
      </c>
      <c r="D76">
        <v>33</v>
      </c>
      <c r="E76">
        <v>31</v>
      </c>
      <c r="F76">
        <f>IF((Week_by_Week_Games_Table[[#This Row],[PtsW]]-Week_by_Week_Games_Table[[#This Row],[PtsL]])&lt;7,1,0)</f>
        <v>1</v>
      </c>
    </row>
    <row r="77" spans="1:6" x14ac:dyDescent="0.25">
      <c r="A77">
        <v>5</v>
      </c>
      <c r="B77" t="s">
        <v>185</v>
      </c>
      <c r="C77" t="s">
        <v>181</v>
      </c>
      <c r="D77">
        <v>23</v>
      </c>
      <c r="E77">
        <v>21</v>
      </c>
      <c r="F77">
        <f>IF((Week_by_Week_Games_Table[[#This Row],[PtsW]]-Week_by_Week_Games_Table[[#This Row],[PtsL]])&lt;7,1,0)</f>
        <v>1</v>
      </c>
    </row>
    <row r="78" spans="1:6" x14ac:dyDescent="0.25">
      <c r="A78">
        <v>5</v>
      </c>
      <c r="B78" t="s">
        <v>190</v>
      </c>
      <c r="C78" t="s">
        <v>186</v>
      </c>
      <c r="D78">
        <v>19</v>
      </c>
      <c r="E78">
        <v>16</v>
      </c>
      <c r="F78">
        <f>IF((Week_by_Week_Games_Table[[#This Row],[PtsW]]-Week_by_Week_Games_Table[[#This Row],[PtsL]])&lt;7,1,0)</f>
        <v>1</v>
      </c>
    </row>
    <row r="79" spans="1:6" x14ac:dyDescent="0.25">
      <c r="A79">
        <v>5</v>
      </c>
      <c r="B79" t="s">
        <v>177</v>
      </c>
      <c r="C79" t="s">
        <v>203</v>
      </c>
      <c r="D79">
        <v>43</v>
      </c>
      <c r="E79">
        <v>19</v>
      </c>
      <c r="F79">
        <f>IF((Week_by_Week_Games_Table[[#This Row],[PtsW]]-Week_by_Week_Games_Table[[#This Row],[PtsL]])&lt;7,1,0)</f>
        <v>0</v>
      </c>
    </row>
    <row r="80" spans="1:6" x14ac:dyDescent="0.25">
      <c r="A80">
        <v>6</v>
      </c>
      <c r="B80" t="s">
        <v>181</v>
      </c>
      <c r="C80" t="s">
        <v>201</v>
      </c>
      <c r="D80">
        <v>34</v>
      </c>
      <c r="E80">
        <v>13</v>
      </c>
      <c r="F80">
        <f>IF((Week_by_Week_Games_Table[[#This Row],[PtsW]]-Week_by_Week_Games_Table[[#This Row],[PtsL]])&lt;7,1,0)</f>
        <v>0</v>
      </c>
    </row>
    <row r="81" spans="1:6" x14ac:dyDescent="0.25">
      <c r="A81">
        <v>6</v>
      </c>
      <c r="B81" t="s">
        <v>203</v>
      </c>
      <c r="C81" t="s">
        <v>194</v>
      </c>
      <c r="D81">
        <v>23</v>
      </c>
      <c r="E81">
        <v>17</v>
      </c>
      <c r="F81">
        <f>IF((Week_by_Week_Games_Table[[#This Row],[PtsW]]-Week_by_Week_Games_Table[[#This Row],[PtsL]])&lt;7,1,0)</f>
        <v>1</v>
      </c>
    </row>
    <row r="82" spans="1:6" x14ac:dyDescent="0.25">
      <c r="A82">
        <v>6</v>
      </c>
      <c r="B82" t="s">
        <v>205</v>
      </c>
      <c r="C82" t="s">
        <v>179</v>
      </c>
      <c r="D82">
        <v>31</v>
      </c>
      <c r="E82">
        <v>28</v>
      </c>
      <c r="F82">
        <f>IF((Week_by_Week_Games_Table[[#This Row],[PtsW]]-Week_by_Week_Games_Table[[#This Row],[PtsL]])&lt;7,1,0)</f>
        <v>1</v>
      </c>
    </row>
    <row r="83" spans="1:6" x14ac:dyDescent="0.25">
      <c r="A83">
        <v>6</v>
      </c>
      <c r="B83" t="s">
        <v>178</v>
      </c>
      <c r="C83" t="s">
        <v>182</v>
      </c>
      <c r="D83">
        <v>38</v>
      </c>
      <c r="E83">
        <v>14</v>
      </c>
      <c r="F83">
        <f>IF((Week_by_Week_Games_Table[[#This Row],[PtsW]]-Week_by_Week_Games_Table[[#This Row],[PtsL]])&lt;7,1,0)</f>
        <v>0</v>
      </c>
    </row>
    <row r="84" spans="1:6" x14ac:dyDescent="0.25">
      <c r="A84">
        <v>6</v>
      </c>
      <c r="B84" t="s">
        <v>196</v>
      </c>
      <c r="C84" t="s">
        <v>180</v>
      </c>
      <c r="D84">
        <v>42</v>
      </c>
      <c r="E84">
        <v>34</v>
      </c>
      <c r="F84">
        <f>IF((Week_by_Week_Games_Table[[#This Row],[PtsW]]-Week_by_Week_Games_Table[[#This Row],[PtsL]])&lt;7,1,0)</f>
        <v>0</v>
      </c>
    </row>
    <row r="85" spans="1:6" x14ac:dyDescent="0.25">
      <c r="A85">
        <v>6</v>
      </c>
      <c r="B85" t="s">
        <v>189</v>
      </c>
      <c r="C85" t="s">
        <v>202</v>
      </c>
      <c r="D85">
        <v>27</v>
      </c>
      <c r="E85">
        <v>3</v>
      </c>
      <c r="F85">
        <f>IF((Week_by_Week_Games_Table[[#This Row],[PtsW]]-Week_by_Week_Games_Table[[#This Row],[PtsL]])&lt;7,1,0)</f>
        <v>0</v>
      </c>
    </row>
    <row r="86" spans="1:6" x14ac:dyDescent="0.25">
      <c r="A86">
        <v>6</v>
      </c>
      <c r="B86" t="s">
        <v>185</v>
      </c>
      <c r="C86" t="s">
        <v>204</v>
      </c>
      <c r="D86">
        <v>27</v>
      </c>
      <c r="E86">
        <v>17</v>
      </c>
      <c r="F86">
        <f>IF((Week_by_Week_Games_Table[[#This Row],[PtsW]]-Week_by_Week_Games_Table[[#This Row],[PtsL]])&lt;7,1,0)</f>
        <v>0</v>
      </c>
    </row>
    <row r="87" spans="1:6" x14ac:dyDescent="0.25">
      <c r="A87">
        <v>6</v>
      </c>
      <c r="B87" t="s">
        <v>187</v>
      </c>
      <c r="C87" t="s">
        <v>200</v>
      </c>
      <c r="D87">
        <v>34</v>
      </c>
      <c r="E87">
        <v>29</v>
      </c>
      <c r="F87">
        <f>IF((Week_by_Week_Games_Table[[#This Row],[PtsW]]-Week_by_Week_Games_Table[[#This Row],[PtsL]])&lt;7,1,0)</f>
        <v>1</v>
      </c>
    </row>
    <row r="88" spans="1:6" x14ac:dyDescent="0.25">
      <c r="A88">
        <v>6</v>
      </c>
      <c r="B88" t="s">
        <v>184</v>
      </c>
      <c r="C88" t="s">
        <v>198</v>
      </c>
      <c r="D88">
        <v>28</v>
      </c>
      <c r="E88">
        <v>21</v>
      </c>
      <c r="F88">
        <f>IF((Week_by_Week_Games_Table[[#This Row],[PtsW]]-Week_by_Week_Games_Table[[#This Row],[PtsL]])&lt;7,1,0)</f>
        <v>0</v>
      </c>
    </row>
    <row r="89" spans="1:6" x14ac:dyDescent="0.25">
      <c r="A89">
        <v>6</v>
      </c>
      <c r="B89" t="s">
        <v>190</v>
      </c>
      <c r="C89" t="s">
        <v>199</v>
      </c>
      <c r="D89">
        <v>20</v>
      </c>
      <c r="E89">
        <v>13</v>
      </c>
      <c r="F89">
        <f>IF((Week_by_Week_Games_Table[[#This Row],[PtsW]]-Week_by_Week_Games_Table[[#This Row],[PtsL]])&lt;7,1,0)</f>
        <v>0</v>
      </c>
    </row>
    <row r="90" spans="1:6" x14ac:dyDescent="0.25">
      <c r="A90">
        <v>6</v>
      </c>
      <c r="B90" t="s">
        <v>176</v>
      </c>
      <c r="C90" t="s">
        <v>195</v>
      </c>
      <c r="D90">
        <v>23</v>
      </c>
      <c r="E90">
        <v>20</v>
      </c>
      <c r="F90">
        <f>IF((Week_by_Week_Games_Table[[#This Row],[PtsW]]-Week_by_Week_Games_Table[[#This Row],[PtsL]])&lt;7,1,0)</f>
        <v>1</v>
      </c>
    </row>
    <row r="91" spans="1:6" x14ac:dyDescent="0.25">
      <c r="A91">
        <v>6</v>
      </c>
      <c r="B91" t="s">
        <v>188</v>
      </c>
      <c r="C91" t="s">
        <v>191</v>
      </c>
      <c r="D91">
        <v>21</v>
      </c>
      <c r="E91">
        <v>0</v>
      </c>
      <c r="F91">
        <f>IF((Week_by_Week_Games_Table[[#This Row],[PtsW]]-Week_by_Week_Games_Table[[#This Row],[PtsL]])&lt;7,1,0)</f>
        <v>0</v>
      </c>
    </row>
    <row r="92" spans="1:6" x14ac:dyDescent="0.25">
      <c r="A92">
        <v>6</v>
      </c>
      <c r="B92" t="s">
        <v>186</v>
      </c>
      <c r="C92" t="s">
        <v>193</v>
      </c>
      <c r="D92">
        <v>40</v>
      </c>
      <c r="E92">
        <v>7</v>
      </c>
      <c r="F92">
        <f>IF((Week_by_Week_Games_Table[[#This Row],[PtsW]]-Week_by_Week_Games_Table[[#This Row],[PtsL]])&lt;7,1,0)</f>
        <v>0</v>
      </c>
    </row>
    <row r="93" spans="1:6" x14ac:dyDescent="0.25">
      <c r="A93">
        <v>6</v>
      </c>
      <c r="B93" t="s">
        <v>174</v>
      </c>
      <c r="C93" t="s">
        <v>175</v>
      </c>
      <c r="D93">
        <v>43</v>
      </c>
      <c r="E93">
        <v>40</v>
      </c>
      <c r="F93">
        <f>IF((Week_by_Week_Games_Table[[#This Row],[PtsW]]-Week_by_Week_Games_Table[[#This Row],[PtsL]])&lt;7,1,0)</f>
        <v>1</v>
      </c>
    </row>
    <row r="94" spans="1:6" x14ac:dyDescent="0.25">
      <c r="A94">
        <v>6</v>
      </c>
      <c r="B94" t="s">
        <v>183</v>
      </c>
      <c r="C94" t="s">
        <v>192</v>
      </c>
      <c r="D94">
        <v>33</v>
      </c>
      <c r="E94">
        <v>30</v>
      </c>
      <c r="F94">
        <f>IF((Week_by_Week_Games_Table[[#This Row],[PtsW]]-Week_by_Week_Games_Table[[#This Row],[PtsL]])&lt;7,1,0)</f>
        <v>1</v>
      </c>
    </row>
    <row r="95" spans="1:6" x14ac:dyDescent="0.25">
      <c r="A95">
        <v>7</v>
      </c>
      <c r="B95" t="s">
        <v>195</v>
      </c>
      <c r="C95" t="s">
        <v>204</v>
      </c>
      <c r="D95">
        <v>45</v>
      </c>
      <c r="E95">
        <v>10</v>
      </c>
      <c r="F95">
        <f>IF((Week_by_Week_Games_Table[[#This Row],[PtsW]]-Week_by_Week_Games_Table[[#This Row],[PtsL]])&lt;7,1,0)</f>
        <v>0</v>
      </c>
    </row>
    <row r="96" spans="1:6" x14ac:dyDescent="0.25">
      <c r="A96">
        <v>7</v>
      </c>
      <c r="B96" t="s">
        <v>178</v>
      </c>
      <c r="C96" t="s">
        <v>191</v>
      </c>
      <c r="D96">
        <v>20</v>
      </c>
      <c r="E96">
        <v>19</v>
      </c>
      <c r="F96">
        <f>IF((Week_by_Week_Games_Table[[#This Row],[PtsW]]-Week_by_Week_Games_Table[[#This Row],[PtsL]])&lt;7,1,0)</f>
        <v>1</v>
      </c>
    </row>
    <row r="97" spans="1:6" x14ac:dyDescent="0.25">
      <c r="A97">
        <v>7</v>
      </c>
      <c r="B97" t="s">
        <v>197</v>
      </c>
      <c r="C97" t="s">
        <v>205</v>
      </c>
      <c r="D97">
        <v>32</v>
      </c>
      <c r="E97">
        <v>21</v>
      </c>
      <c r="F97">
        <f>IF((Week_by_Week_Games_Table[[#This Row],[PtsW]]-Week_by_Week_Games_Table[[#This Row],[PtsL]])&lt;7,1,0)</f>
        <v>0</v>
      </c>
    </row>
    <row r="98" spans="1:6" x14ac:dyDescent="0.25">
      <c r="A98">
        <v>7</v>
      </c>
      <c r="B98" t="s">
        <v>194</v>
      </c>
      <c r="C98" t="s">
        <v>181</v>
      </c>
      <c r="D98">
        <v>21</v>
      </c>
      <c r="E98">
        <v>17</v>
      </c>
      <c r="F98">
        <f>IF((Week_by_Week_Games_Table[[#This Row],[PtsW]]-Week_by_Week_Games_Table[[#This Row],[PtsL]])&lt;7,1,0)</f>
        <v>1</v>
      </c>
    </row>
    <row r="99" spans="1:6" x14ac:dyDescent="0.25">
      <c r="A99">
        <v>7</v>
      </c>
      <c r="B99" t="s">
        <v>174</v>
      </c>
      <c r="C99" t="s">
        <v>179</v>
      </c>
      <c r="D99">
        <v>38</v>
      </c>
      <c r="E99">
        <v>31</v>
      </c>
      <c r="F99">
        <f>IF((Week_by_Week_Games_Table[[#This Row],[PtsW]]-Week_by_Week_Games_Table[[#This Row],[PtsL]])&lt;7,1,0)</f>
        <v>0</v>
      </c>
    </row>
    <row r="100" spans="1:6" x14ac:dyDescent="0.25">
      <c r="A100">
        <v>7</v>
      </c>
      <c r="B100" t="s">
        <v>180</v>
      </c>
      <c r="C100" t="s">
        <v>199</v>
      </c>
      <c r="D100">
        <v>37</v>
      </c>
      <c r="E100">
        <v>5</v>
      </c>
      <c r="F100">
        <f>IF((Week_by_Week_Games_Table[[#This Row],[PtsW]]-Week_by_Week_Games_Table[[#This Row],[PtsL]])&lt;7,1,0)</f>
        <v>0</v>
      </c>
    </row>
    <row r="101" spans="1:6" x14ac:dyDescent="0.25">
      <c r="A101">
        <v>7</v>
      </c>
      <c r="B101" t="s">
        <v>200</v>
      </c>
      <c r="C101" t="s">
        <v>182</v>
      </c>
      <c r="D101">
        <v>26</v>
      </c>
      <c r="E101">
        <v>23</v>
      </c>
      <c r="F101">
        <f>IF((Week_by_Week_Games_Table[[#This Row],[PtsW]]-Week_by_Week_Games_Table[[#This Row],[PtsL]])&lt;7,1,0)</f>
        <v>1</v>
      </c>
    </row>
    <row r="102" spans="1:6" x14ac:dyDescent="0.25">
      <c r="A102">
        <v>7</v>
      </c>
      <c r="B102" t="s">
        <v>190</v>
      </c>
      <c r="C102" t="s">
        <v>193</v>
      </c>
      <c r="D102">
        <v>20</v>
      </c>
      <c r="E102">
        <v>7</v>
      </c>
      <c r="F102">
        <f>IF((Week_by_Week_Games_Table[[#This Row],[PtsW]]-Week_by_Week_Games_Table[[#This Row],[PtsL]])&lt;7,1,0)</f>
        <v>0</v>
      </c>
    </row>
    <row r="103" spans="1:6" x14ac:dyDescent="0.25">
      <c r="A103">
        <v>7</v>
      </c>
      <c r="B103" t="s">
        <v>185</v>
      </c>
      <c r="C103" t="s">
        <v>196</v>
      </c>
      <c r="D103">
        <v>37</v>
      </c>
      <c r="E103">
        <v>17</v>
      </c>
      <c r="F103">
        <f>IF((Week_by_Week_Games_Table[[#This Row],[PtsW]]-Week_by_Week_Games_Table[[#This Row],[PtsL]])&lt;7,1,0)</f>
        <v>0</v>
      </c>
    </row>
    <row r="104" spans="1:6" x14ac:dyDescent="0.25">
      <c r="A104">
        <v>7</v>
      </c>
      <c r="B104" t="s">
        <v>177</v>
      </c>
      <c r="C104" t="s">
        <v>188</v>
      </c>
      <c r="D104">
        <v>24</v>
      </c>
      <c r="E104">
        <v>23</v>
      </c>
      <c r="F104">
        <f>IF((Week_by_Week_Games_Table[[#This Row],[PtsW]]-Week_by_Week_Games_Table[[#This Row],[PtsL]])&lt;7,1,0)</f>
        <v>1</v>
      </c>
    </row>
    <row r="105" spans="1:6" x14ac:dyDescent="0.25">
      <c r="A105">
        <v>7</v>
      </c>
      <c r="B105" t="s">
        <v>176</v>
      </c>
      <c r="C105" t="s">
        <v>192</v>
      </c>
      <c r="D105">
        <v>39</v>
      </c>
      <c r="E105">
        <v>10</v>
      </c>
      <c r="F105">
        <f>IF((Week_by_Week_Games_Table[[#This Row],[PtsW]]-Week_by_Week_Games_Table[[#This Row],[PtsL]])&lt;7,1,0)</f>
        <v>0</v>
      </c>
    </row>
    <row r="106" spans="1:6" x14ac:dyDescent="0.25">
      <c r="A106">
        <v>7</v>
      </c>
      <c r="B106" t="s">
        <v>203</v>
      </c>
      <c r="C106" t="s">
        <v>186</v>
      </c>
      <c r="D106">
        <v>20</v>
      </c>
      <c r="E106">
        <v>17</v>
      </c>
      <c r="F106">
        <f>IF((Week_by_Week_Games_Table[[#This Row],[PtsW]]-Week_by_Week_Games_Table[[#This Row],[PtsL]])&lt;7,1,0)</f>
        <v>1</v>
      </c>
    </row>
    <row r="107" spans="1:6" x14ac:dyDescent="0.25">
      <c r="A107">
        <v>7</v>
      </c>
      <c r="B107" t="s">
        <v>175</v>
      </c>
      <c r="C107" t="s">
        <v>198</v>
      </c>
      <c r="D107">
        <v>45</v>
      </c>
      <c r="E107">
        <v>10</v>
      </c>
      <c r="F107">
        <f>IF((Week_by_Week_Games_Table[[#This Row],[PtsW]]-Week_by_Week_Games_Table[[#This Row],[PtsL]])&lt;7,1,0)</f>
        <v>0</v>
      </c>
    </row>
    <row r="108" spans="1:6" x14ac:dyDescent="0.25">
      <c r="A108">
        <v>7</v>
      </c>
      <c r="B108" t="s">
        <v>187</v>
      </c>
      <c r="C108" t="s">
        <v>201</v>
      </c>
      <c r="D108">
        <v>23</v>
      </c>
      <c r="E108">
        <v>20</v>
      </c>
      <c r="F108">
        <f>IF((Week_by_Week_Games_Table[[#This Row],[PtsW]]-Week_by_Week_Games_Table[[#This Row],[PtsL]])&lt;7,1,0)</f>
        <v>1</v>
      </c>
    </row>
    <row r="109" spans="1:6" x14ac:dyDescent="0.25">
      <c r="A109">
        <v>8</v>
      </c>
      <c r="B109" t="s">
        <v>190</v>
      </c>
      <c r="C109" t="s">
        <v>205</v>
      </c>
      <c r="D109">
        <v>42</v>
      </c>
      <c r="E109">
        <v>23</v>
      </c>
      <c r="F109">
        <f>IF((Week_by_Week_Games_Table[[#This Row],[PtsW]]-Week_by_Week_Games_Table[[#This Row],[PtsL]])&lt;7,1,0)</f>
        <v>0</v>
      </c>
    </row>
    <row r="110" spans="1:6" x14ac:dyDescent="0.25">
      <c r="A110">
        <v>8</v>
      </c>
      <c r="B110" t="s">
        <v>181</v>
      </c>
      <c r="C110" t="s">
        <v>193</v>
      </c>
      <c r="D110">
        <v>24</v>
      </c>
      <c r="E110">
        <v>18</v>
      </c>
      <c r="F110">
        <f>IF((Week_by_Week_Games_Table[[#This Row],[PtsW]]-Week_by_Week_Games_Table[[#This Row],[PtsL]])&lt;7,1,0)</f>
        <v>1</v>
      </c>
    </row>
    <row r="111" spans="1:6" x14ac:dyDescent="0.25">
      <c r="A111">
        <v>8</v>
      </c>
      <c r="B111" t="s">
        <v>189</v>
      </c>
      <c r="C111" t="s">
        <v>197</v>
      </c>
      <c r="D111">
        <v>28</v>
      </c>
      <c r="E111">
        <v>14</v>
      </c>
      <c r="F111">
        <f>IF((Week_by_Week_Games_Table[[#This Row],[PtsW]]-Week_by_Week_Games_Table[[#This Row],[PtsL]])&lt;7,1,0)</f>
        <v>0</v>
      </c>
    </row>
    <row r="112" spans="1:6" x14ac:dyDescent="0.25">
      <c r="A112">
        <v>8</v>
      </c>
      <c r="B112" t="s">
        <v>194</v>
      </c>
      <c r="C112" t="s">
        <v>188</v>
      </c>
      <c r="D112">
        <v>36</v>
      </c>
      <c r="E112">
        <v>21</v>
      </c>
      <c r="F112">
        <f>IF((Week_by_Week_Games_Table[[#This Row],[PtsW]]-Week_by_Week_Games_Table[[#This Row],[PtsL]])&lt;7,1,0)</f>
        <v>0</v>
      </c>
    </row>
    <row r="113" spans="1:6" x14ac:dyDescent="0.25">
      <c r="A113">
        <v>8</v>
      </c>
      <c r="B113" t="s">
        <v>179</v>
      </c>
      <c r="C113" t="s">
        <v>196</v>
      </c>
      <c r="D113">
        <v>24</v>
      </c>
      <c r="E113">
        <v>10</v>
      </c>
      <c r="F113">
        <f>IF((Week_by_Week_Games_Table[[#This Row],[PtsW]]-Week_by_Week_Games_Table[[#This Row],[PtsL]])&lt;7,1,0)</f>
        <v>0</v>
      </c>
    </row>
    <row r="114" spans="1:6" x14ac:dyDescent="0.25">
      <c r="A114">
        <v>8</v>
      </c>
      <c r="B114" t="s">
        <v>203</v>
      </c>
      <c r="C114" t="s">
        <v>201</v>
      </c>
      <c r="D114">
        <v>20</v>
      </c>
      <c r="E114">
        <v>13</v>
      </c>
      <c r="F114">
        <f>IF((Week_by_Week_Games_Table[[#This Row],[PtsW]]-Week_by_Week_Games_Table[[#This Row],[PtsL]])&lt;7,1,0)</f>
        <v>0</v>
      </c>
    </row>
    <row r="115" spans="1:6" x14ac:dyDescent="0.25">
      <c r="A115">
        <v>8</v>
      </c>
      <c r="B115" t="s">
        <v>198</v>
      </c>
      <c r="C115" t="s">
        <v>200</v>
      </c>
      <c r="D115">
        <v>37</v>
      </c>
      <c r="E115">
        <v>34</v>
      </c>
      <c r="F115">
        <f>IF((Week_by_Week_Games_Table[[#This Row],[PtsW]]-Week_by_Week_Games_Table[[#This Row],[PtsL]])&lt;7,1,0)</f>
        <v>1</v>
      </c>
    </row>
    <row r="116" spans="1:6" x14ac:dyDescent="0.25">
      <c r="A116">
        <v>8</v>
      </c>
      <c r="B116" t="s">
        <v>175</v>
      </c>
      <c r="C116" t="s">
        <v>195</v>
      </c>
      <c r="D116">
        <v>30</v>
      </c>
      <c r="E116">
        <v>23</v>
      </c>
      <c r="F116">
        <f>IF((Week_by_Week_Games_Table[[#This Row],[PtsW]]-Week_by_Week_Games_Table[[#This Row],[PtsL]])&lt;7,1,0)</f>
        <v>0</v>
      </c>
    </row>
    <row r="117" spans="1:6" x14ac:dyDescent="0.25">
      <c r="A117">
        <v>8</v>
      </c>
      <c r="B117" t="s">
        <v>184</v>
      </c>
      <c r="C117" t="s">
        <v>182</v>
      </c>
      <c r="D117">
        <v>33</v>
      </c>
      <c r="E117">
        <v>18</v>
      </c>
      <c r="F117">
        <f>IF((Week_by_Week_Games_Table[[#This Row],[PtsW]]-Week_by_Week_Games_Table[[#This Row],[PtsL]])&lt;7,1,0)</f>
        <v>0</v>
      </c>
    </row>
    <row r="118" spans="1:6" x14ac:dyDescent="0.25">
      <c r="A118">
        <v>8</v>
      </c>
      <c r="B118" t="s">
        <v>180</v>
      </c>
      <c r="C118" t="s">
        <v>202</v>
      </c>
      <c r="D118">
        <v>42</v>
      </c>
      <c r="E118">
        <v>28</v>
      </c>
      <c r="F118">
        <f>IF((Week_by_Week_Games_Table[[#This Row],[PtsW]]-Week_by_Week_Games_Table[[#This Row],[PtsL]])&lt;7,1,0)</f>
        <v>0</v>
      </c>
    </row>
    <row r="119" spans="1:6" x14ac:dyDescent="0.25">
      <c r="A119">
        <v>8</v>
      </c>
      <c r="B119" t="s">
        <v>176</v>
      </c>
      <c r="C119" t="s">
        <v>183</v>
      </c>
      <c r="D119">
        <v>29</v>
      </c>
      <c r="E119">
        <v>27</v>
      </c>
      <c r="F119">
        <f>IF((Week_by_Week_Games_Table[[#This Row],[PtsW]]-Week_by_Week_Games_Table[[#This Row],[PtsL]])&lt;7,1,0)</f>
        <v>1</v>
      </c>
    </row>
    <row r="120" spans="1:6" x14ac:dyDescent="0.25">
      <c r="A120">
        <v>8</v>
      </c>
      <c r="B120" t="s">
        <v>204</v>
      </c>
      <c r="C120" t="s">
        <v>192</v>
      </c>
      <c r="D120">
        <v>18</v>
      </c>
      <c r="E120">
        <v>15</v>
      </c>
      <c r="F120">
        <f>IF((Week_by_Week_Games_Table[[#This Row],[PtsW]]-Week_by_Week_Games_Table[[#This Row],[PtsL]])&lt;7,1,0)</f>
        <v>1</v>
      </c>
    </row>
    <row r="121" spans="1:6" x14ac:dyDescent="0.25">
      <c r="A121">
        <v>8</v>
      </c>
      <c r="B121" t="s">
        <v>177</v>
      </c>
      <c r="C121" t="s">
        <v>185</v>
      </c>
      <c r="D121">
        <v>30</v>
      </c>
      <c r="E121">
        <v>20</v>
      </c>
      <c r="F121">
        <f>IF((Week_by_Week_Games_Table[[#This Row],[PtsW]]-Week_by_Week_Games_Table[[#This Row],[PtsL]])&lt;7,1,0)</f>
        <v>0</v>
      </c>
    </row>
    <row r="122" spans="1:6" x14ac:dyDescent="0.25">
      <c r="A122">
        <v>8</v>
      </c>
      <c r="B122" t="s">
        <v>174</v>
      </c>
      <c r="C122" t="s">
        <v>199</v>
      </c>
      <c r="D122">
        <v>25</v>
      </c>
      <c r="E122">
        <v>6</v>
      </c>
      <c r="F122">
        <f>IF((Week_by_Week_Games_Table[[#This Row],[PtsW]]-Week_by_Week_Games_Table[[#This Row],[PtsL]])&lt;7,1,0)</f>
        <v>0</v>
      </c>
    </row>
    <row r="123" spans="1:6" x14ac:dyDescent="0.25">
      <c r="A123">
        <v>9</v>
      </c>
      <c r="B123" t="s">
        <v>192</v>
      </c>
      <c r="C123" t="s">
        <v>202</v>
      </c>
      <c r="D123">
        <v>34</v>
      </c>
      <c r="E123">
        <v>3</v>
      </c>
      <c r="F123">
        <f>IF((Week_by_Week_Games_Table[[#This Row],[PtsW]]-Week_by_Week_Games_Table[[#This Row],[PtsL]])&lt;7,1,0)</f>
        <v>0</v>
      </c>
    </row>
    <row r="124" spans="1:6" x14ac:dyDescent="0.25">
      <c r="A124">
        <v>9</v>
      </c>
      <c r="B124" t="s">
        <v>194</v>
      </c>
      <c r="C124" t="s">
        <v>200</v>
      </c>
      <c r="D124">
        <v>42</v>
      </c>
      <c r="E124">
        <v>28</v>
      </c>
      <c r="F124">
        <f>IF((Week_by_Week_Games_Table[[#This Row],[PtsW]]-Week_by_Week_Games_Table[[#This Row],[PtsL]])&lt;7,1,0)</f>
        <v>0</v>
      </c>
    </row>
    <row r="125" spans="1:6" x14ac:dyDescent="0.25">
      <c r="A125">
        <v>9</v>
      </c>
      <c r="B125" t="s">
        <v>185</v>
      </c>
      <c r="C125" t="s">
        <v>197</v>
      </c>
      <c r="D125">
        <v>24</v>
      </c>
      <c r="E125">
        <v>9</v>
      </c>
      <c r="F125">
        <f>IF((Week_by_Week_Games_Table[[#This Row],[PtsW]]-Week_by_Week_Games_Table[[#This Row],[PtsL]])&lt;7,1,0)</f>
        <v>0</v>
      </c>
    </row>
    <row r="126" spans="1:6" x14ac:dyDescent="0.25">
      <c r="A126">
        <v>9</v>
      </c>
      <c r="B126" t="s">
        <v>184</v>
      </c>
      <c r="C126" t="s">
        <v>188</v>
      </c>
      <c r="D126">
        <v>23</v>
      </c>
      <c r="E126">
        <v>16</v>
      </c>
      <c r="F126">
        <f>IF((Week_by_Week_Games_Table[[#This Row],[PtsW]]-Week_by_Week_Games_Table[[#This Row],[PtsL]])&lt;7,1,0)</f>
        <v>0</v>
      </c>
    </row>
    <row r="127" spans="1:6" x14ac:dyDescent="0.25">
      <c r="A127">
        <v>9</v>
      </c>
      <c r="B127" t="s">
        <v>187</v>
      </c>
      <c r="C127" t="s">
        <v>203</v>
      </c>
      <c r="D127">
        <v>38</v>
      </c>
      <c r="E127">
        <v>14</v>
      </c>
      <c r="F127">
        <f>IF((Week_by_Week_Games_Table[[#This Row],[PtsW]]-Week_by_Week_Games_Table[[#This Row],[PtsL]])&lt;7,1,0)</f>
        <v>0</v>
      </c>
    </row>
    <row r="128" spans="1:6" x14ac:dyDescent="0.25">
      <c r="A128">
        <v>9</v>
      </c>
      <c r="B128" t="s">
        <v>205</v>
      </c>
      <c r="C128" t="s">
        <v>196</v>
      </c>
      <c r="D128">
        <v>13</v>
      </c>
      <c r="E128">
        <v>6</v>
      </c>
      <c r="F128">
        <f>IF((Week_by_Week_Games_Table[[#This Row],[PtsW]]-Week_by_Week_Games_Table[[#This Row],[PtsL]])&lt;7,1,0)</f>
        <v>0</v>
      </c>
    </row>
    <row r="129" spans="1:6" x14ac:dyDescent="0.25">
      <c r="A129">
        <v>9</v>
      </c>
      <c r="B129" t="s">
        <v>179</v>
      </c>
      <c r="C129" t="s">
        <v>199</v>
      </c>
      <c r="D129">
        <v>41</v>
      </c>
      <c r="E129">
        <v>9</v>
      </c>
      <c r="F129">
        <f>IF((Week_by_Week_Games_Table[[#This Row],[PtsW]]-Week_by_Week_Games_Table[[#This Row],[PtsL]])&lt;7,1,0)</f>
        <v>0</v>
      </c>
    </row>
    <row r="130" spans="1:6" x14ac:dyDescent="0.25">
      <c r="A130">
        <v>9</v>
      </c>
      <c r="B130" t="s">
        <v>175</v>
      </c>
      <c r="C130" t="s">
        <v>182</v>
      </c>
      <c r="D130">
        <v>37</v>
      </c>
      <c r="E130">
        <v>21</v>
      </c>
      <c r="F130">
        <f>IF((Week_by_Week_Games_Table[[#This Row],[PtsW]]-Week_by_Week_Games_Table[[#This Row],[PtsL]])&lt;7,1,0)</f>
        <v>0</v>
      </c>
    </row>
    <row r="131" spans="1:6" x14ac:dyDescent="0.25">
      <c r="A131">
        <v>9</v>
      </c>
      <c r="B131" t="s">
        <v>178</v>
      </c>
      <c r="C131" t="s">
        <v>189</v>
      </c>
      <c r="D131">
        <v>25</v>
      </c>
      <c r="E131">
        <v>17</v>
      </c>
      <c r="F131">
        <f>IF((Week_by_Week_Games_Table[[#This Row],[PtsW]]-Week_by_Week_Games_Table[[#This Row],[PtsL]])&lt;7,1,0)</f>
        <v>0</v>
      </c>
    </row>
    <row r="132" spans="1:6" x14ac:dyDescent="0.25">
      <c r="A132">
        <v>9</v>
      </c>
      <c r="B132" t="s">
        <v>190</v>
      </c>
      <c r="C132" t="s">
        <v>195</v>
      </c>
      <c r="D132">
        <v>19</v>
      </c>
      <c r="E132">
        <v>17</v>
      </c>
      <c r="F132">
        <f>IF((Week_by_Week_Games_Table[[#This Row],[PtsW]]-Week_by_Week_Games_Table[[#This Row],[PtsL]])&lt;7,1,0)</f>
        <v>1</v>
      </c>
    </row>
    <row r="133" spans="1:6" x14ac:dyDescent="0.25">
      <c r="A133">
        <v>9</v>
      </c>
      <c r="B133" t="s">
        <v>177</v>
      </c>
      <c r="C133" t="s">
        <v>176</v>
      </c>
      <c r="D133">
        <v>45</v>
      </c>
      <c r="E133">
        <v>35</v>
      </c>
      <c r="F133">
        <f>IF((Week_by_Week_Games_Table[[#This Row],[PtsW]]-Week_by_Week_Games_Table[[#This Row],[PtsL]])&lt;7,1,0)</f>
        <v>0</v>
      </c>
    </row>
    <row r="134" spans="1:6" x14ac:dyDescent="0.25">
      <c r="A134">
        <v>9</v>
      </c>
      <c r="B134" t="s">
        <v>174</v>
      </c>
      <c r="C134" t="s">
        <v>183</v>
      </c>
      <c r="D134">
        <v>31</v>
      </c>
      <c r="E134">
        <v>17</v>
      </c>
      <c r="F134">
        <f>IF((Week_by_Week_Games_Table[[#This Row],[PtsW]]-Week_by_Week_Games_Table[[#This Row],[PtsL]])&lt;7,1,0)</f>
        <v>0</v>
      </c>
    </row>
    <row r="135" spans="1:6" x14ac:dyDescent="0.25">
      <c r="A135">
        <v>9</v>
      </c>
      <c r="B135" t="s">
        <v>191</v>
      </c>
      <c r="C135" t="s">
        <v>186</v>
      </c>
      <c r="D135">
        <v>28</v>
      </c>
      <c r="E135">
        <v>14</v>
      </c>
      <c r="F135">
        <f>IF((Week_by_Week_Games_Table[[#This Row],[PtsW]]-Week_by_Week_Games_Table[[#This Row],[PtsL]])&lt;7,1,0)</f>
        <v>0</v>
      </c>
    </row>
    <row r="136" spans="1:6" x14ac:dyDescent="0.25">
      <c r="A136">
        <v>10</v>
      </c>
      <c r="B136" t="s">
        <v>184</v>
      </c>
      <c r="C136" t="s">
        <v>194</v>
      </c>
      <c r="D136">
        <v>52</v>
      </c>
      <c r="E136">
        <v>21</v>
      </c>
      <c r="F136">
        <f>IF((Week_by_Week_Games_Table[[#This Row],[PtsW]]-Week_by_Week_Games_Table[[#This Row],[PtsL]])&lt;7,1,0)</f>
        <v>0</v>
      </c>
    </row>
    <row r="137" spans="1:6" x14ac:dyDescent="0.25">
      <c r="A137">
        <v>10</v>
      </c>
      <c r="B137" t="s">
        <v>203</v>
      </c>
      <c r="C137" t="s">
        <v>200</v>
      </c>
      <c r="D137">
        <v>16</v>
      </c>
      <c r="E137">
        <v>3</v>
      </c>
      <c r="F137">
        <f>IF((Week_by_Week_Games_Table[[#This Row],[PtsW]]-Week_by_Week_Games_Table[[#This Row],[PtsL]])&lt;7,1,0)</f>
        <v>0</v>
      </c>
    </row>
    <row r="138" spans="1:6" x14ac:dyDescent="0.25">
      <c r="A138">
        <v>10</v>
      </c>
      <c r="B138" t="s">
        <v>175</v>
      </c>
      <c r="C138" t="s">
        <v>204</v>
      </c>
      <c r="D138">
        <v>26</v>
      </c>
      <c r="E138">
        <v>14</v>
      </c>
      <c r="F138">
        <f>IF((Week_by_Week_Games_Table[[#This Row],[PtsW]]-Week_by_Week_Games_Table[[#This Row],[PtsL]])&lt;7,1,0)</f>
        <v>0</v>
      </c>
    </row>
    <row r="139" spans="1:6" x14ac:dyDescent="0.25">
      <c r="A139">
        <v>10</v>
      </c>
      <c r="B139" t="s">
        <v>179</v>
      </c>
      <c r="C139" t="s">
        <v>197</v>
      </c>
      <c r="D139">
        <v>34</v>
      </c>
      <c r="E139">
        <v>22</v>
      </c>
      <c r="F139">
        <f>IF((Week_by_Week_Games_Table[[#This Row],[PtsW]]-Week_by_Week_Games_Table[[#This Row],[PtsL]])&lt;7,1,0)</f>
        <v>0</v>
      </c>
    </row>
    <row r="140" spans="1:6" x14ac:dyDescent="0.25">
      <c r="A140">
        <v>10</v>
      </c>
      <c r="B140" t="s">
        <v>182</v>
      </c>
      <c r="C140" t="s">
        <v>187</v>
      </c>
      <c r="D140">
        <v>28</v>
      </c>
      <c r="E140">
        <v>16</v>
      </c>
      <c r="F140">
        <f>IF((Week_by_Week_Games_Table[[#This Row],[PtsW]]-Week_by_Week_Games_Table[[#This Row],[PtsL]])&lt;7,1,0)</f>
        <v>0</v>
      </c>
    </row>
    <row r="141" spans="1:6" x14ac:dyDescent="0.25">
      <c r="A141">
        <v>10</v>
      </c>
      <c r="B141" t="s">
        <v>177</v>
      </c>
      <c r="C141" t="s">
        <v>198</v>
      </c>
      <c r="D141">
        <v>51</v>
      </c>
      <c r="E141">
        <v>14</v>
      </c>
      <c r="F141">
        <f>IF((Week_by_Week_Games_Table[[#This Row],[PtsW]]-Week_by_Week_Games_Table[[#This Row],[PtsL]])&lt;7,1,0)</f>
        <v>0</v>
      </c>
    </row>
    <row r="142" spans="1:6" x14ac:dyDescent="0.25">
      <c r="A142">
        <v>10</v>
      </c>
      <c r="B142" t="s">
        <v>180</v>
      </c>
      <c r="C142" t="s">
        <v>193</v>
      </c>
      <c r="D142">
        <v>29</v>
      </c>
      <c r="E142">
        <v>26</v>
      </c>
      <c r="F142">
        <f>IF((Week_by_Week_Games_Table[[#This Row],[PtsW]]-Week_by_Week_Games_Table[[#This Row],[PtsL]])&lt;7,1,0)</f>
        <v>1</v>
      </c>
    </row>
    <row r="143" spans="1:6" x14ac:dyDescent="0.25">
      <c r="A143">
        <v>10</v>
      </c>
      <c r="B143" t="s">
        <v>199</v>
      </c>
      <c r="C143" t="s">
        <v>196</v>
      </c>
      <c r="D143">
        <v>41</v>
      </c>
      <c r="E143">
        <v>10</v>
      </c>
      <c r="F143">
        <f>IF((Week_by_Week_Games_Table[[#This Row],[PtsW]]-Week_by_Week_Games_Table[[#This Row],[PtsL]])&lt;7,1,0)</f>
        <v>0</v>
      </c>
    </row>
    <row r="144" spans="1:6" x14ac:dyDescent="0.25">
      <c r="A144">
        <v>10</v>
      </c>
      <c r="B144" t="s">
        <v>191</v>
      </c>
      <c r="C144" t="s">
        <v>174</v>
      </c>
      <c r="D144">
        <v>34</v>
      </c>
      <c r="E144">
        <v>10</v>
      </c>
      <c r="F144">
        <f>IF((Week_by_Week_Games_Table[[#This Row],[PtsW]]-Week_by_Week_Games_Table[[#This Row],[PtsL]])&lt;7,1,0)</f>
        <v>0</v>
      </c>
    </row>
    <row r="145" spans="1:6" x14ac:dyDescent="0.25">
      <c r="A145">
        <v>10</v>
      </c>
      <c r="B145" t="s">
        <v>178</v>
      </c>
      <c r="C145" t="s">
        <v>202</v>
      </c>
      <c r="D145">
        <v>20</v>
      </c>
      <c r="E145">
        <v>6</v>
      </c>
      <c r="F145">
        <f>IF((Week_by_Week_Games_Table[[#This Row],[PtsW]]-Week_by_Week_Games_Table[[#This Row],[PtsL]])&lt;7,1,0)</f>
        <v>0</v>
      </c>
    </row>
    <row r="146" spans="1:6" x14ac:dyDescent="0.25">
      <c r="A146">
        <v>10</v>
      </c>
      <c r="B146" t="s">
        <v>183</v>
      </c>
      <c r="C146" t="s">
        <v>205</v>
      </c>
      <c r="D146">
        <v>31</v>
      </c>
      <c r="E146">
        <v>12</v>
      </c>
      <c r="F146">
        <f>IF((Week_by_Week_Games_Table[[#This Row],[PtsW]]-Week_by_Week_Games_Table[[#This Row],[PtsL]])&lt;7,1,0)</f>
        <v>0</v>
      </c>
    </row>
    <row r="147" spans="1:6" x14ac:dyDescent="0.25">
      <c r="A147">
        <v>10</v>
      </c>
      <c r="B147" t="s">
        <v>176</v>
      </c>
      <c r="C147" t="s">
        <v>189</v>
      </c>
      <c r="D147">
        <v>36</v>
      </c>
      <c r="E147">
        <v>31</v>
      </c>
      <c r="F147">
        <f>IF((Week_by_Week_Games_Table[[#This Row],[PtsW]]-Week_by_Week_Games_Table[[#This Row],[PtsL]])&lt;7,1,0)</f>
        <v>1</v>
      </c>
    </row>
    <row r="148" spans="1:6" x14ac:dyDescent="0.25">
      <c r="A148">
        <v>10</v>
      </c>
      <c r="B148" t="s">
        <v>186</v>
      </c>
      <c r="C148" t="s">
        <v>181</v>
      </c>
      <c r="D148">
        <v>27</v>
      </c>
      <c r="E148">
        <v>20</v>
      </c>
      <c r="F148">
        <f>IF((Week_by_Week_Games_Table[[#This Row],[PtsW]]-Week_by_Week_Games_Table[[#This Row],[PtsL]])&lt;7,1,0)</f>
        <v>0</v>
      </c>
    </row>
    <row r="149" spans="1:6" x14ac:dyDescent="0.25">
      <c r="A149">
        <v>10</v>
      </c>
      <c r="B149" t="s">
        <v>201</v>
      </c>
      <c r="C149" t="s">
        <v>192</v>
      </c>
      <c r="D149">
        <v>27</v>
      </c>
      <c r="E149">
        <v>23</v>
      </c>
      <c r="F149">
        <f>IF((Week_by_Week_Games_Table[[#This Row],[PtsW]]-Week_by_Week_Games_Table[[#This Row],[PtsL]])&lt;7,1,0)</f>
        <v>1</v>
      </c>
    </row>
    <row r="150" spans="1:6" x14ac:dyDescent="0.25">
      <c r="A150">
        <v>11</v>
      </c>
      <c r="B150" t="s">
        <v>189</v>
      </c>
      <c r="C150" t="s">
        <v>183</v>
      </c>
      <c r="D150">
        <v>27</v>
      </c>
      <c r="E150">
        <v>24</v>
      </c>
      <c r="F150">
        <f>IF((Week_by_Week_Games_Table[[#This Row],[PtsW]]-Week_by_Week_Games_Table[[#This Row],[PtsL]])&lt;7,1,0)</f>
        <v>1</v>
      </c>
    </row>
    <row r="151" spans="1:6" x14ac:dyDescent="0.25">
      <c r="A151">
        <v>11</v>
      </c>
      <c r="B151" t="s">
        <v>188</v>
      </c>
      <c r="C151" t="s">
        <v>198</v>
      </c>
      <c r="D151">
        <v>24</v>
      </c>
      <c r="E151">
        <v>21</v>
      </c>
      <c r="F151">
        <f>IF((Week_by_Week_Games_Table[[#This Row],[PtsW]]-Week_by_Week_Games_Table[[#This Row],[PtsL]])&lt;7,1,0)</f>
        <v>1</v>
      </c>
    </row>
    <row r="152" spans="1:6" x14ac:dyDescent="0.25">
      <c r="A152">
        <v>11</v>
      </c>
      <c r="B152" t="s">
        <v>186</v>
      </c>
      <c r="C152" t="s">
        <v>187</v>
      </c>
      <c r="D152">
        <v>22</v>
      </c>
      <c r="E152">
        <v>19</v>
      </c>
      <c r="F152">
        <f>IF((Week_by_Week_Games_Table[[#This Row],[PtsW]]-Week_by_Week_Games_Table[[#This Row],[PtsL]])&lt;7,1,0)</f>
        <v>1</v>
      </c>
    </row>
    <row r="153" spans="1:6" x14ac:dyDescent="0.25">
      <c r="A153">
        <v>11</v>
      </c>
      <c r="B153" t="s">
        <v>180</v>
      </c>
      <c r="C153" t="s">
        <v>191</v>
      </c>
      <c r="D153">
        <v>38</v>
      </c>
      <c r="E153">
        <v>10</v>
      </c>
      <c r="F153">
        <f>IF((Week_by_Week_Games_Table[[#This Row],[PtsW]]-Week_by_Week_Games_Table[[#This Row],[PtsL]])&lt;7,1,0)</f>
        <v>0</v>
      </c>
    </row>
    <row r="154" spans="1:6" x14ac:dyDescent="0.25">
      <c r="A154">
        <v>11</v>
      </c>
      <c r="B154" t="s">
        <v>190</v>
      </c>
      <c r="C154" t="s">
        <v>203</v>
      </c>
      <c r="D154">
        <v>23</v>
      </c>
      <c r="E154">
        <v>21</v>
      </c>
      <c r="F154">
        <f>IF((Week_by_Week_Games_Table[[#This Row],[PtsW]]-Week_by_Week_Games_Table[[#This Row],[PtsL]])&lt;7,1,0)</f>
        <v>1</v>
      </c>
    </row>
    <row r="155" spans="1:6" x14ac:dyDescent="0.25">
      <c r="A155">
        <v>11</v>
      </c>
      <c r="B155" t="s">
        <v>197</v>
      </c>
      <c r="C155" t="s">
        <v>194</v>
      </c>
      <c r="D155">
        <v>20</v>
      </c>
      <c r="E155">
        <v>19</v>
      </c>
      <c r="F155">
        <f>IF((Week_by_Week_Games_Table[[#This Row],[PtsW]]-Week_by_Week_Games_Table[[#This Row],[PtsL]])&lt;7,1,0)</f>
        <v>1</v>
      </c>
    </row>
    <row r="156" spans="1:6" x14ac:dyDescent="0.25">
      <c r="A156">
        <v>11</v>
      </c>
      <c r="B156" t="s">
        <v>201</v>
      </c>
      <c r="C156" t="s">
        <v>200</v>
      </c>
      <c r="D156">
        <v>38</v>
      </c>
      <c r="E156">
        <v>35</v>
      </c>
      <c r="F156">
        <f>IF((Week_by_Week_Games_Table[[#This Row],[PtsW]]-Week_by_Week_Games_Table[[#This Row],[PtsL]])&lt;7,1,0)</f>
        <v>1</v>
      </c>
    </row>
    <row r="157" spans="1:6" x14ac:dyDescent="0.25">
      <c r="A157">
        <v>11</v>
      </c>
      <c r="B157" t="s">
        <v>184</v>
      </c>
      <c r="C157" t="s">
        <v>193</v>
      </c>
      <c r="D157">
        <v>20</v>
      </c>
      <c r="E157">
        <v>16</v>
      </c>
      <c r="F157">
        <f>IF((Week_by_Week_Games_Table[[#This Row],[PtsW]]-Week_by_Week_Games_Table[[#This Row],[PtsL]])&lt;7,1,0)</f>
        <v>1</v>
      </c>
    </row>
    <row r="158" spans="1:6" x14ac:dyDescent="0.25">
      <c r="A158">
        <v>11</v>
      </c>
      <c r="B158" t="s">
        <v>195</v>
      </c>
      <c r="C158" t="s">
        <v>178</v>
      </c>
      <c r="D158">
        <v>23</v>
      </c>
      <c r="E158">
        <v>22</v>
      </c>
      <c r="F158">
        <f>IF((Week_by_Week_Games_Table[[#This Row],[PtsW]]-Week_by_Week_Games_Table[[#This Row],[PtsL]])&lt;7,1,0)</f>
        <v>1</v>
      </c>
    </row>
    <row r="159" spans="1:6" x14ac:dyDescent="0.25">
      <c r="A159">
        <v>11</v>
      </c>
      <c r="B159" t="s">
        <v>202</v>
      </c>
      <c r="C159" t="s">
        <v>204</v>
      </c>
      <c r="D159">
        <v>23</v>
      </c>
      <c r="E159">
        <v>21</v>
      </c>
      <c r="F159">
        <f>IF((Week_by_Week_Games_Table[[#This Row],[PtsW]]-Week_by_Week_Games_Table[[#This Row],[PtsL]])&lt;7,1,0)</f>
        <v>1</v>
      </c>
    </row>
    <row r="160" spans="1:6" x14ac:dyDescent="0.25">
      <c r="A160">
        <v>11</v>
      </c>
      <c r="B160" t="s">
        <v>177</v>
      </c>
      <c r="C160" t="s">
        <v>181</v>
      </c>
      <c r="D160">
        <v>48</v>
      </c>
      <c r="E160">
        <v>7</v>
      </c>
      <c r="F160">
        <f>IF((Week_by_Week_Games_Table[[#This Row],[PtsW]]-Week_by_Week_Games_Table[[#This Row],[PtsL]])&lt;7,1,0)</f>
        <v>0</v>
      </c>
    </row>
    <row r="161" spans="1:6" x14ac:dyDescent="0.25">
      <c r="A161">
        <v>11</v>
      </c>
      <c r="B161" t="s">
        <v>179</v>
      </c>
      <c r="C161" t="s">
        <v>185</v>
      </c>
      <c r="D161">
        <v>25</v>
      </c>
      <c r="E161">
        <v>20</v>
      </c>
      <c r="F161">
        <f>IF((Week_by_Week_Games_Table[[#This Row],[PtsW]]-Week_by_Week_Games_Table[[#This Row],[PtsL]])&lt;7,1,0)</f>
        <v>1</v>
      </c>
    </row>
    <row r="162" spans="1:6" x14ac:dyDescent="0.25">
      <c r="A162">
        <v>11</v>
      </c>
      <c r="B162" t="s">
        <v>176</v>
      </c>
      <c r="C162" t="s">
        <v>175</v>
      </c>
      <c r="D162">
        <v>54</v>
      </c>
      <c r="E162">
        <v>51</v>
      </c>
      <c r="F162">
        <f>IF((Week_by_Week_Games_Table[[#This Row],[PtsW]]-Week_by_Week_Games_Table[[#This Row],[PtsL]])&lt;7,1,0)</f>
        <v>1</v>
      </c>
    </row>
    <row r="163" spans="1:6" x14ac:dyDescent="0.25">
      <c r="A163">
        <v>12</v>
      </c>
      <c r="B163" t="s">
        <v>179</v>
      </c>
      <c r="C163" t="s">
        <v>197</v>
      </c>
      <c r="D163">
        <v>23</v>
      </c>
      <c r="E163">
        <v>16</v>
      </c>
      <c r="F163">
        <f>IF((Week_by_Week_Games_Table[[#This Row],[PtsW]]-Week_by_Week_Games_Table[[#This Row],[PtsL]])&lt;7,1,0)</f>
        <v>0</v>
      </c>
    </row>
    <row r="164" spans="1:6" x14ac:dyDescent="0.25">
      <c r="A164">
        <v>12</v>
      </c>
      <c r="B164" t="s">
        <v>186</v>
      </c>
      <c r="C164" t="s">
        <v>203</v>
      </c>
      <c r="D164">
        <v>31</v>
      </c>
      <c r="E164">
        <v>23</v>
      </c>
      <c r="F164">
        <f>IF((Week_by_Week_Games_Table[[#This Row],[PtsW]]-Week_by_Week_Games_Table[[#This Row],[PtsL]])&lt;7,1,0)</f>
        <v>0</v>
      </c>
    </row>
    <row r="165" spans="1:6" x14ac:dyDescent="0.25">
      <c r="A165">
        <v>12</v>
      </c>
      <c r="B165" t="s">
        <v>177</v>
      </c>
      <c r="C165" t="s">
        <v>187</v>
      </c>
      <c r="D165">
        <v>31</v>
      </c>
      <c r="E165">
        <v>17</v>
      </c>
      <c r="F165">
        <f>IF((Week_by_Week_Games_Table[[#This Row],[PtsW]]-Week_by_Week_Games_Table[[#This Row],[PtsL]])&lt;7,1,0)</f>
        <v>0</v>
      </c>
    </row>
    <row r="166" spans="1:6" x14ac:dyDescent="0.25">
      <c r="A166">
        <v>12</v>
      </c>
      <c r="B166" t="s">
        <v>174</v>
      </c>
      <c r="C166" t="s">
        <v>196</v>
      </c>
      <c r="D166">
        <v>27</v>
      </c>
      <c r="E166">
        <v>13</v>
      </c>
      <c r="F166">
        <f>IF((Week_by_Week_Games_Table[[#This Row],[PtsW]]-Week_by_Week_Games_Table[[#This Row],[PtsL]])&lt;7,1,0)</f>
        <v>0</v>
      </c>
    </row>
    <row r="167" spans="1:6" x14ac:dyDescent="0.25">
      <c r="A167">
        <v>12</v>
      </c>
      <c r="B167" t="s">
        <v>182</v>
      </c>
      <c r="C167" t="s">
        <v>198</v>
      </c>
      <c r="D167">
        <v>35</v>
      </c>
      <c r="E167">
        <v>20</v>
      </c>
      <c r="F167">
        <f>IF((Week_by_Week_Games_Table[[#This Row],[PtsW]]-Week_by_Week_Games_Table[[#This Row],[PtsL]])&lt;7,1,0)</f>
        <v>0</v>
      </c>
    </row>
    <row r="168" spans="1:6" x14ac:dyDescent="0.25">
      <c r="A168">
        <v>12</v>
      </c>
      <c r="B168" t="s">
        <v>199</v>
      </c>
      <c r="C168" t="s">
        <v>193</v>
      </c>
      <c r="D168">
        <v>24</v>
      </c>
      <c r="E168">
        <v>21</v>
      </c>
      <c r="F168">
        <f>IF((Week_by_Week_Games_Table[[#This Row],[PtsW]]-Week_by_Week_Games_Table[[#This Row],[PtsL]])&lt;7,1,0)</f>
        <v>1</v>
      </c>
    </row>
    <row r="169" spans="1:6" x14ac:dyDescent="0.25">
      <c r="A169">
        <v>12</v>
      </c>
      <c r="B169" t="s">
        <v>181</v>
      </c>
      <c r="C169" t="s">
        <v>201</v>
      </c>
      <c r="D169">
        <v>25</v>
      </c>
      <c r="E169">
        <v>22</v>
      </c>
      <c r="F169">
        <f>IF((Week_by_Week_Games_Table[[#This Row],[PtsW]]-Week_by_Week_Games_Table[[#This Row],[PtsL]])&lt;7,1,0)</f>
        <v>1</v>
      </c>
    </row>
    <row r="170" spans="1:6" x14ac:dyDescent="0.25">
      <c r="A170">
        <v>12</v>
      </c>
      <c r="B170" t="s">
        <v>189</v>
      </c>
      <c r="C170" t="s">
        <v>194</v>
      </c>
      <c r="D170">
        <v>30</v>
      </c>
      <c r="E170">
        <v>27</v>
      </c>
      <c r="F170">
        <f>IF((Week_by_Week_Games_Table[[#This Row],[PtsW]]-Week_by_Week_Games_Table[[#This Row],[PtsL]])&lt;7,1,0)</f>
        <v>1</v>
      </c>
    </row>
    <row r="171" spans="1:6" x14ac:dyDescent="0.25">
      <c r="A171">
        <v>12</v>
      </c>
      <c r="B171" t="s">
        <v>188</v>
      </c>
      <c r="C171" t="s">
        <v>202</v>
      </c>
      <c r="D171">
        <v>34</v>
      </c>
      <c r="E171">
        <v>17</v>
      </c>
      <c r="F171">
        <f>IF((Week_by_Week_Games_Table[[#This Row],[PtsW]]-Week_by_Week_Games_Table[[#This Row],[PtsL]])&lt;7,1,0)</f>
        <v>0</v>
      </c>
    </row>
    <row r="172" spans="1:6" x14ac:dyDescent="0.25">
      <c r="A172">
        <v>12</v>
      </c>
      <c r="B172" t="s">
        <v>200</v>
      </c>
      <c r="C172" t="s">
        <v>192</v>
      </c>
      <c r="D172">
        <v>27</v>
      </c>
      <c r="E172">
        <v>9</v>
      </c>
      <c r="F172">
        <f>IF((Week_by_Week_Games_Table[[#This Row],[PtsW]]-Week_by_Week_Games_Table[[#This Row],[PtsL]])&lt;7,1,0)</f>
        <v>0</v>
      </c>
    </row>
    <row r="173" spans="1:6" x14ac:dyDescent="0.25">
      <c r="A173">
        <v>12</v>
      </c>
      <c r="B173" t="s">
        <v>178</v>
      </c>
      <c r="C173" t="s">
        <v>204</v>
      </c>
      <c r="D173">
        <v>45</v>
      </c>
      <c r="E173">
        <v>10</v>
      </c>
      <c r="F173">
        <f>IF((Week_by_Week_Games_Table[[#This Row],[PtsW]]-Week_by_Week_Games_Table[[#This Row],[PtsL]])&lt;7,1,0)</f>
        <v>0</v>
      </c>
    </row>
    <row r="174" spans="1:6" x14ac:dyDescent="0.25">
      <c r="A174">
        <v>12</v>
      </c>
      <c r="B174" t="s">
        <v>195</v>
      </c>
      <c r="C174" t="s">
        <v>184</v>
      </c>
      <c r="D174">
        <v>24</v>
      </c>
      <c r="E174">
        <v>17</v>
      </c>
      <c r="F174">
        <f>IF((Week_by_Week_Games_Table[[#This Row],[PtsW]]-Week_by_Week_Games_Table[[#This Row],[PtsL]])&lt;7,1,0)</f>
        <v>0</v>
      </c>
    </row>
    <row r="175" spans="1:6" x14ac:dyDescent="0.25">
      <c r="A175">
        <v>12</v>
      </c>
      <c r="B175" t="s">
        <v>180</v>
      </c>
      <c r="C175" t="s">
        <v>205</v>
      </c>
      <c r="D175">
        <v>27</v>
      </c>
      <c r="E175">
        <v>24</v>
      </c>
      <c r="F175">
        <f>IF((Week_by_Week_Games_Table[[#This Row],[PtsW]]-Week_by_Week_Games_Table[[#This Row],[PtsL]])&lt;7,1,0)</f>
        <v>1</v>
      </c>
    </row>
    <row r="176" spans="1:6" x14ac:dyDescent="0.25">
      <c r="A176">
        <v>12</v>
      </c>
      <c r="B176" t="s">
        <v>185</v>
      </c>
      <c r="C176" t="s">
        <v>183</v>
      </c>
      <c r="D176">
        <v>24</v>
      </c>
      <c r="E176">
        <v>17</v>
      </c>
      <c r="F176">
        <f>IF((Week_by_Week_Games_Table[[#This Row],[PtsW]]-Week_by_Week_Games_Table[[#This Row],[PtsL]])&lt;7,1,0)</f>
        <v>0</v>
      </c>
    </row>
    <row r="177" spans="1:6" x14ac:dyDescent="0.25">
      <c r="A177">
        <v>12</v>
      </c>
      <c r="B177" t="s">
        <v>190</v>
      </c>
      <c r="C177" t="s">
        <v>191</v>
      </c>
      <c r="D177">
        <v>34</v>
      </c>
      <c r="E177">
        <v>17</v>
      </c>
      <c r="F177">
        <f>IF((Week_by_Week_Games_Table[[#This Row],[PtsW]]-Week_by_Week_Games_Table[[#This Row],[PtsL]])&lt;7,1,0)</f>
        <v>0</v>
      </c>
    </row>
    <row r="178" spans="1:6" x14ac:dyDescent="0.25">
      <c r="A178">
        <v>13</v>
      </c>
      <c r="B178" t="s">
        <v>186</v>
      </c>
      <c r="C178" t="s">
        <v>177</v>
      </c>
      <c r="D178">
        <v>13</v>
      </c>
      <c r="E178">
        <v>10</v>
      </c>
      <c r="F178">
        <f>IF((Week_by_Week_Games_Table[[#This Row],[PtsW]]-Week_by_Week_Games_Table[[#This Row],[PtsL]])&lt;7,1,0)</f>
        <v>1</v>
      </c>
    </row>
    <row r="179" spans="1:6" x14ac:dyDescent="0.25">
      <c r="A179">
        <v>13</v>
      </c>
      <c r="B179" t="s">
        <v>201</v>
      </c>
      <c r="C179" t="s">
        <v>179</v>
      </c>
      <c r="D179">
        <v>30</v>
      </c>
      <c r="E179">
        <v>27</v>
      </c>
      <c r="F179">
        <f>IF((Week_by_Week_Games_Table[[#This Row],[PtsW]]-Week_by_Week_Games_Table[[#This Row],[PtsL]])&lt;7,1,0)</f>
        <v>1</v>
      </c>
    </row>
    <row r="180" spans="1:6" x14ac:dyDescent="0.25">
      <c r="A180">
        <v>13</v>
      </c>
      <c r="B180" t="s">
        <v>204</v>
      </c>
      <c r="C180" t="s">
        <v>183</v>
      </c>
      <c r="D180">
        <v>20</v>
      </c>
      <c r="E180">
        <v>17</v>
      </c>
      <c r="F180">
        <f>IF((Week_by_Week_Games_Table[[#This Row],[PtsW]]-Week_by_Week_Games_Table[[#This Row],[PtsL]])&lt;7,1,0)</f>
        <v>1</v>
      </c>
    </row>
    <row r="181" spans="1:6" x14ac:dyDescent="0.25">
      <c r="A181">
        <v>13</v>
      </c>
      <c r="B181" t="s">
        <v>188</v>
      </c>
      <c r="C181" t="s">
        <v>187</v>
      </c>
      <c r="D181">
        <v>26</v>
      </c>
      <c r="E181">
        <v>16</v>
      </c>
      <c r="F181">
        <f>IF((Week_by_Week_Games_Table[[#This Row],[PtsW]]-Week_by_Week_Games_Table[[#This Row],[PtsL]])&lt;7,1,0)</f>
        <v>0</v>
      </c>
    </row>
    <row r="182" spans="1:6" x14ac:dyDescent="0.25">
      <c r="A182">
        <v>13</v>
      </c>
      <c r="B182" t="s">
        <v>195</v>
      </c>
      <c r="C182" t="s">
        <v>198</v>
      </c>
      <c r="D182">
        <v>24</v>
      </c>
      <c r="E182">
        <v>10</v>
      </c>
      <c r="F182">
        <f>IF((Week_by_Week_Games_Table[[#This Row],[PtsW]]-Week_by_Week_Games_Table[[#This Row],[PtsL]])&lt;7,1,0)</f>
        <v>0</v>
      </c>
    </row>
    <row r="183" spans="1:6" x14ac:dyDescent="0.25">
      <c r="A183">
        <v>13</v>
      </c>
      <c r="B183" t="s">
        <v>205</v>
      </c>
      <c r="C183" t="s">
        <v>199</v>
      </c>
      <c r="D183">
        <v>21</v>
      </c>
      <c r="E183">
        <v>17</v>
      </c>
      <c r="F183">
        <f>IF((Week_by_Week_Games_Table[[#This Row],[PtsW]]-Week_by_Week_Games_Table[[#This Row],[PtsL]])&lt;7,1,0)</f>
        <v>1</v>
      </c>
    </row>
    <row r="184" spans="1:6" x14ac:dyDescent="0.25">
      <c r="A184">
        <v>13</v>
      </c>
      <c r="B184" t="s">
        <v>190</v>
      </c>
      <c r="C184" t="s">
        <v>182</v>
      </c>
      <c r="D184">
        <v>29</v>
      </c>
      <c r="E184">
        <v>13</v>
      </c>
      <c r="F184">
        <f>IF((Week_by_Week_Games_Table[[#This Row],[PtsW]]-Week_by_Week_Games_Table[[#This Row],[PtsL]])&lt;7,1,0)</f>
        <v>0</v>
      </c>
    </row>
    <row r="185" spans="1:6" x14ac:dyDescent="0.25">
      <c r="A185">
        <v>13</v>
      </c>
      <c r="B185" t="s">
        <v>176</v>
      </c>
      <c r="C185" t="s">
        <v>197</v>
      </c>
      <c r="D185">
        <v>30</v>
      </c>
      <c r="E185">
        <v>16</v>
      </c>
      <c r="F185">
        <f>IF((Week_by_Week_Games_Table[[#This Row],[PtsW]]-Week_by_Week_Games_Table[[#This Row],[PtsL]])&lt;7,1,0)</f>
        <v>0</v>
      </c>
    </row>
    <row r="186" spans="1:6" x14ac:dyDescent="0.25">
      <c r="A186">
        <v>13</v>
      </c>
      <c r="B186" t="s">
        <v>200</v>
      </c>
      <c r="C186" t="s">
        <v>194</v>
      </c>
      <c r="D186">
        <v>24</v>
      </c>
      <c r="E186">
        <v>17</v>
      </c>
      <c r="F186">
        <f>IF((Week_by_Week_Games_Table[[#This Row],[PtsW]]-Week_by_Week_Games_Table[[#This Row],[PtsL]])&lt;7,1,0)</f>
        <v>0</v>
      </c>
    </row>
    <row r="187" spans="1:6" x14ac:dyDescent="0.25">
      <c r="A187">
        <v>13</v>
      </c>
      <c r="B187" t="s">
        <v>193</v>
      </c>
      <c r="C187" t="s">
        <v>180</v>
      </c>
      <c r="D187">
        <v>6</v>
      </c>
      <c r="E187">
        <v>0</v>
      </c>
      <c r="F187">
        <f>IF((Week_by_Week_Games_Table[[#This Row],[PtsW]]-Week_by_Week_Games_Table[[#This Row],[PtsL]])&lt;7,1,0)</f>
        <v>1</v>
      </c>
    </row>
    <row r="188" spans="1:6" x14ac:dyDescent="0.25">
      <c r="A188">
        <v>13</v>
      </c>
      <c r="B188" t="s">
        <v>175</v>
      </c>
      <c r="C188" t="s">
        <v>202</v>
      </c>
      <c r="D188">
        <v>40</v>
      </c>
      <c r="E188">
        <v>33</v>
      </c>
      <c r="F188">
        <f>IF((Week_by_Week_Games_Table[[#This Row],[PtsW]]-Week_by_Week_Games_Table[[#This Row],[PtsL]])&lt;7,1,0)</f>
        <v>0</v>
      </c>
    </row>
    <row r="189" spans="1:6" x14ac:dyDescent="0.25">
      <c r="A189">
        <v>13</v>
      </c>
      <c r="B189" t="s">
        <v>191</v>
      </c>
      <c r="C189" t="s">
        <v>196</v>
      </c>
      <c r="D189">
        <v>26</v>
      </c>
      <c r="E189">
        <v>22</v>
      </c>
      <c r="F189">
        <f>IF((Week_by_Week_Games_Table[[#This Row],[PtsW]]-Week_by_Week_Games_Table[[#This Row],[PtsL]])&lt;7,1,0)</f>
        <v>1</v>
      </c>
    </row>
    <row r="190" spans="1:6" x14ac:dyDescent="0.25">
      <c r="A190">
        <v>13</v>
      </c>
      <c r="B190" t="s">
        <v>174</v>
      </c>
      <c r="C190" t="s">
        <v>185</v>
      </c>
      <c r="D190">
        <v>24</v>
      </c>
      <c r="E190">
        <v>10</v>
      </c>
      <c r="F190">
        <f>IF((Week_by_Week_Games_Table[[#This Row],[PtsW]]-Week_by_Week_Games_Table[[#This Row],[PtsL]])&lt;7,1,0)</f>
        <v>0</v>
      </c>
    </row>
    <row r="191" spans="1:6" x14ac:dyDescent="0.25">
      <c r="A191">
        <v>13</v>
      </c>
      <c r="B191" t="s">
        <v>189</v>
      </c>
      <c r="C191" t="s">
        <v>192</v>
      </c>
      <c r="D191">
        <v>43</v>
      </c>
      <c r="E191">
        <v>16</v>
      </c>
      <c r="F191">
        <f>IF((Week_by_Week_Games_Table[[#This Row],[PtsW]]-Week_by_Week_Games_Table[[#This Row],[PtsL]])&lt;7,1,0)</f>
        <v>0</v>
      </c>
    </row>
    <row r="192" spans="1:6" x14ac:dyDescent="0.25">
      <c r="A192">
        <v>13</v>
      </c>
      <c r="B192" t="s">
        <v>178</v>
      </c>
      <c r="C192" t="s">
        <v>184</v>
      </c>
      <c r="D192">
        <v>33</v>
      </c>
      <c r="E192">
        <v>30</v>
      </c>
      <c r="F192">
        <f>IF((Week_by_Week_Games_Table[[#This Row],[PtsW]]-Week_by_Week_Games_Table[[#This Row],[PtsL]])&lt;7,1,0)</f>
        <v>1</v>
      </c>
    </row>
    <row r="193" spans="1:6" x14ac:dyDescent="0.25">
      <c r="A193">
        <v>13</v>
      </c>
      <c r="B193" t="s">
        <v>181</v>
      </c>
      <c r="C193" t="s">
        <v>203</v>
      </c>
      <c r="D193">
        <v>28</v>
      </c>
      <c r="E193">
        <v>13</v>
      </c>
      <c r="F193">
        <f>IF((Week_by_Week_Games_Table[[#This Row],[PtsW]]-Week_by_Week_Games_Table[[#This Row],[PtsL]])&lt;7,1,0)</f>
        <v>0</v>
      </c>
    </row>
    <row r="194" spans="1:6" x14ac:dyDescent="0.25">
      <c r="A194">
        <v>14</v>
      </c>
      <c r="B194" t="s">
        <v>191</v>
      </c>
      <c r="C194" t="s">
        <v>193</v>
      </c>
      <c r="D194">
        <v>30</v>
      </c>
      <c r="E194">
        <v>9</v>
      </c>
      <c r="F194">
        <f>IF((Week_by_Week_Games_Table[[#This Row],[PtsW]]-Week_by_Week_Games_Table[[#This Row],[PtsL]])&lt;7,1,0)</f>
        <v>0</v>
      </c>
    </row>
    <row r="195" spans="1:6" x14ac:dyDescent="0.25">
      <c r="A195">
        <v>14</v>
      </c>
      <c r="B195" t="s">
        <v>196</v>
      </c>
      <c r="C195" t="s">
        <v>199</v>
      </c>
      <c r="D195">
        <v>27</v>
      </c>
      <c r="E195">
        <v>23</v>
      </c>
      <c r="F195">
        <f>IF((Week_by_Week_Games_Table[[#This Row],[PtsW]]-Week_by_Week_Games_Table[[#This Row],[PtsL]])&lt;7,1,0)</f>
        <v>1</v>
      </c>
    </row>
    <row r="196" spans="1:6" x14ac:dyDescent="0.25">
      <c r="A196">
        <v>14</v>
      </c>
      <c r="B196" t="s">
        <v>180</v>
      </c>
      <c r="C196" t="s">
        <v>190</v>
      </c>
      <c r="D196">
        <v>24</v>
      </c>
      <c r="E196">
        <v>21</v>
      </c>
      <c r="F196">
        <f>IF((Week_by_Week_Games_Table[[#This Row],[PtsW]]-Week_by_Week_Games_Table[[#This Row],[PtsL]])&lt;7,1,0)</f>
        <v>1</v>
      </c>
    </row>
    <row r="197" spans="1:6" x14ac:dyDescent="0.25">
      <c r="A197">
        <v>14</v>
      </c>
      <c r="B197" t="s">
        <v>182</v>
      </c>
      <c r="C197" t="s">
        <v>194</v>
      </c>
      <c r="D197">
        <v>26</v>
      </c>
      <c r="E197">
        <v>20</v>
      </c>
      <c r="F197">
        <f>IF((Week_by_Week_Games_Table[[#This Row],[PtsW]]-Week_by_Week_Games_Table[[#This Row],[PtsL]])&lt;7,1,0)</f>
        <v>1</v>
      </c>
    </row>
    <row r="198" spans="1:6" x14ac:dyDescent="0.25">
      <c r="A198">
        <v>14</v>
      </c>
      <c r="B198" t="s">
        <v>177</v>
      </c>
      <c r="C198" t="s">
        <v>200</v>
      </c>
      <c r="D198">
        <v>28</v>
      </c>
      <c r="E198">
        <v>14</v>
      </c>
      <c r="F198">
        <f>IF((Week_by_Week_Games_Table[[#This Row],[PtsW]]-Week_by_Week_Games_Table[[#This Row],[PtsL]])&lt;7,1,0)</f>
        <v>0</v>
      </c>
    </row>
    <row r="199" spans="1:6" x14ac:dyDescent="0.25">
      <c r="A199">
        <v>14</v>
      </c>
      <c r="B199" t="s">
        <v>175</v>
      </c>
      <c r="C199" t="s">
        <v>188</v>
      </c>
      <c r="D199">
        <v>27</v>
      </c>
      <c r="E199">
        <v>24</v>
      </c>
      <c r="F199">
        <f>IF((Week_by_Week_Games_Table[[#This Row],[PtsW]]-Week_by_Week_Games_Table[[#This Row],[PtsL]])&lt;7,1,0)</f>
        <v>1</v>
      </c>
    </row>
    <row r="200" spans="1:6" x14ac:dyDescent="0.25">
      <c r="A200">
        <v>14</v>
      </c>
      <c r="B200" t="s">
        <v>201</v>
      </c>
      <c r="C200" t="s">
        <v>203</v>
      </c>
      <c r="D200">
        <v>40</v>
      </c>
      <c r="E200">
        <v>16</v>
      </c>
      <c r="F200">
        <f>IF((Week_by_Week_Games_Table[[#This Row],[PtsW]]-Week_by_Week_Games_Table[[#This Row],[PtsL]])&lt;7,1,0)</f>
        <v>0</v>
      </c>
    </row>
    <row r="201" spans="1:6" x14ac:dyDescent="0.25">
      <c r="A201">
        <v>14</v>
      </c>
      <c r="B201" t="s">
        <v>183</v>
      </c>
      <c r="C201" t="s">
        <v>187</v>
      </c>
      <c r="D201">
        <v>34</v>
      </c>
      <c r="E201">
        <v>20</v>
      </c>
      <c r="F201">
        <f>IF((Week_by_Week_Games_Table[[#This Row],[PtsW]]-Week_by_Week_Games_Table[[#This Row],[PtsL]])&lt;7,1,0)</f>
        <v>0</v>
      </c>
    </row>
    <row r="202" spans="1:6" x14ac:dyDescent="0.25">
      <c r="A202">
        <v>14</v>
      </c>
      <c r="B202" t="s">
        <v>205</v>
      </c>
      <c r="C202" t="s">
        <v>174</v>
      </c>
      <c r="D202">
        <v>34</v>
      </c>
      <c r="E202">
        <v>33</v>
      </c>
      <c r="F202">
        <f>IF((Week_by_Week_Games_Table[[#This Row],[PtsW]]-Week_by_Week_Games_Table[[#This Row],[PtsL]])&lt;7,1,0)</f>
        <v>1</v>
      </c>
    </row>
    <row r="203" spans="1:6" x14ac:dyDescent="0.25">
      <c r="A203">
        <v>14</v>
      </c>
      <c r="B203" t="s">
        <v>192</v>
      </c>
      <c r="C203" t="s">
        <v>195</v>
      </c>
      <c r="D203">
        <v>20</v>
      </c>
      <c r="E203">
        <v>14</v>
      </c>
      <c r="F203">
        <f>IF((Week_by_Week_Games_Table[[#This Row],[PtsW]]-Week_by_Week_Games_Table[[#This Row],[PtsL]])&lt;7,1,0)</f>
        <v>1</v>
      </c>
    </row>
    <row r="204" spans="1:6" x14ac:dyDescent="0.25">
      <c r="A204">
        <v>14</v>
      </c>
      <c r="B204" t="s">
        <v>178</v>
      </c>
      <c r="C204" t="s">
        <v>198</v>
      </c>
      <c r="D204">
        <v>26</v>
      </c>
      <c r="E204">
        <v>21</v>
      </c>
      <c r="F204">
        <f>IF((Week_by_Week_Games_Table[[#This Row],[PtsW]]-Week_by_Week_Games_Table[[#This Row],[PtsL]])&lt;7,1,0)</f>
        <v>1</v>
      </c>
    </row>
    <row r="205" spans="1:6" x14ac:dyDescent="0.25">
      <c r="A205">
        <v>14</v>
      </c>
      <c r="B205" t="s">
        <v>197</v>
      </c>
      <c r="C205" t="s">
        <v>204</v>
      </c>
      <c r="D205">
        <v>17</v>
      </c>
      <c r="E205">
        <v>3</v>
      </c>
      <c r="F205">
        <f>IF((Week_by_Week_Games_Table[[#This Row],[PtsW]]-Week_by_Week_Games_Table[[#This Row],[PtsL]])&lt;7,1,0)</f>
        <v>0</v>
      </c>
    </row>
    <row r="206" spans="1:6" x14ac:dyDescent="0.25">
      <c r="A206">
        <v>14</v>
      </c>
      <c r="B206" t="s">
        <v>186</v>
      </c>
      <c r="C206" t="s">
        <v>181</v>
      </c>
      <c r="D206">
        <v>29</v>
      </c>
      <c r="E206">
        <v>23</v>
      </c>
      <c r="F206">
        <f>IF((Week_by_Week_Games_Table[[#This Row],[PtsW]]-Week_by_Week_Games_Table[[#This Row],[PtsL]])&lt;7,1,0)</f>
        <v>1</v>
      </c>
    </row>
    <row r="207" spans="1:6" x14ac:dyDescent="0.25">
      <c r="A207">
        <v>14</v>
      </c>
      <c r="B207" t="s">
        <v>202</v>
      </c>
      <c r="C207" t="s">
        <v>184</v>
      </c>
      <c r="D207">
        <v>24</v>
      </c>
      <c r="E207">
        <v>21</v>
      </c>
      <c r="F207">
        <f>IF((Week_by_Week_Games_Table[[#This Row],[PtsW]]-Week_by_Week_Games_Table[[#This Row],[PtsL]])&lt;7,1,0)</f>
        <v>1</v>
      </c>
    </row>
    <row r="208" spans="1:6" x14ac:dyDescent="0.25">
      <c r="A208">
        <v>14</v>
      </c>
      <c r="B208" t="s">
        <v>179</v>
      </c>
      <c r="C208" t="s">
        <v>176</v>
      </c>
      <c r="D208">
        <v>15</v>
      </c>
      <c r="E208">
        <v>6</v>
      </c>
      <c r="F208">
        <f>IF((Week_by_Week_Games_Table[[#This Row],[PtsW]]-Week_by_Week_Games_Table[[#This Row],[PtsL]])&lt;7,1,0)</f>
        <v>0</v>
      </c>
    </row>
    <row r="209" spans="1:6" x14ac:dyDescent="0.25">
      <c r="A209">
        <v>14</v>
      </c>
      <c r="B209" t="s">
        <v>189</v>
      </c>
      <c r="C209" t="s">
        <v>185</v>
      </c>
      <c r="D209">
        <v>21</v>
      </c>
      <c r="E209">
        <v>7</v>
      </c>
      <c r="F209">
        <f>IF((Week_by_Week_Games_Table[[#This Row],[PtsW]]-Week_by_Week_Games_Table[[#This Row],[PtsL]])&lt;7,1,0)</f>
        <v>0</v>
      </c>
    </row>
    <row r="210" spans="1:6" x14ac:dyDescent="0.25">
      <c r="A210">
        <v>15</v>
      </c>
      <c r="B210" t="s">
        <v>178</v>
      </c>
      <c r="C210" t="s">
        <v>175</v>
      </c>
      <c r="D210">
        <v>29</v>
      </c>
      <c r="E210">
        <v>28</v>
      </c>
      <c r="F210">
        <f>IF((Week_by_Week_Games_Table[[#This Row],[PtsW]]-Week_by_Week_Games_Table[[#This Row],[PtsL]])&lt;7,1,0)</f>
        <v>1</v>
      </c>
    </row>
    <row r="211" spans="1:6" x14ac:dyDescent="0.25">
      <c r="A211">
        <v>15</v>
      </c>
      <c r="B211" t="s">
        <v>190</v>
      </c>
      <c r="C211" t="s">
        <v>196</v>
      </c>
      <c r="D211">
        <v>29</v>
      </c>
      <c r="E211">
        <v>22</v>
      </c>
      <c r="F211">
        <f>IF((Week_by_Week_Games_Table[[#This Row],[PtsW]]-Week_by_Week_Games_Table[[#This Row],[PtsL]])&lt;7,1,0)</f>
        <v>0</v>
      </c>
    </row>
    <row r="212" spans="1:6" x14ac:dyDescent="0.25">
      <c r="A212">
        <v>15</v>
      </c>
      <c r="B212" t="s">
        <v>182</v>
      </c>
      <c r="C212" t="s">
        <v>195</v>
      </c>
      <c r="D212">
        <v>17</v>
      </c>
      <c r="E212">
        <v>16</v>
      </c>
      <c r="F212">
        <f>IF((Week_by_Week_Games_Table[[#This Row],[PtsW]]-Week_by_Week_Games_Table[[#This Row],[PtsL]])&lt;7,1,0)</f>
        <v>1</v>
      </c>
    </row>
    <row r="213" spans="1:6" x14ac:dyDescent="0.25">
      <c r="A213">
        <v>15</v>
      </c>
      <c r="B213" t="s">
        <v>185</v>
      </c>
      <c r="C213" t="s">
        <v>205</v>
      </c>
      <c r="D213">
        <v>41</v>
      </c>
      <c r="E213">
        <v>17</v>
      </c>
      <c r="F213">
        <f>IF((Week_by_Week_Games_Table[[#This Row],[PtsW]]-Week_by_Week_Games_Table[[#This Row],[PtsL]])&lt;7,1,0)</f>
        <v>0</v>
      </c>
    </row>
    <row r="214" spans="1:6" x14ac:dyDescent="0.25">
      <c r="A214">
        <v>15</v>
      </c>
      <c r="B214" t="s">
        <v>179</v>
      </c>
      <c r="C214" t="s">
        <v>183</v>
      </c>
      <c r="D214">
        <v>24</v>
      </c>
      <c r="E214">
        <v>17</v>
      </c>
      <c r="F214">
        <f>IF((Week_by_Week_Games_Table[[#This Row],[PtsW]]-Week_by_Week_Games_Table[[#This Row],[PtsL]])&lt;7,1,0)</f>
        <v>0</v>
      </c>
    </row>
    <row r="215" spans="1:6" x14ac:dyDescent="0.25">
      <c r="A215">
        <v>15</v>
      </c>
      <c r="B215" t="s">
        <v>188</v>
      </c>
      <c r="C215" t="s">
        <v>200</v>
      </c>
      <c r="D215">
        <v>20</v>
      </c>
      <c r="E215">
        <v>12</v>
      </c>
      <c r="F215">
        <f>IF((Week_by_Week_Games_Table[[#This Row],[PtsW]]-Week_by_Week_Games_Table[[#This Row],[PtsL]])&lt;7,1,0)</f>
        <v>0</v>
      </c>
    </row>
    <row r="216" spans="1:6" x14ac:dyDescent="0.25">
      <c r="A216">
        <v>15</v>
      </c>
      <c r="B216" t="s">
        <v>187</v>
      </c>
      <c r="C216" t="s">
        <v>204</v>
      </c>
      <c r="D216">
        <v>40</v>
      </c>
      <c r="E216">
        <v>14</v>
      </c>
      <c r="F216">
        <f>IF((Week_by_Week_Games_Table[[#This Row],[PtsW]]-Week_by_Week_Games_Table[[#This Row],[PtsL]])&lt;7,1,0)</f>
        <v>0</v>
      </c>
    </row>
    <row r="217" spans="1:6" x14ac:dyDescent="0.25">
      <c r="A217">
        <v>15</v>
      </c>
      <c r="B217" t="s">
        <v>198</v>
      </c>
      <c r="C217" t="s">
        <v>202</v>
      </c>
      <c r="D217">
        <v>30</v>
      </c>
      <c r="E217">
        <v>16</v>
      </c>
      <c r="F217">
        <f>IF((Week_by_Week_Games_Table[[#This Row],[PtsW]]-Week_by_Week_Games_Table[[#This Row],[PtsL]])&lt;7,1,0)</f>
        <v>0</v>
      </c>
    </row>
    <row r="218" spans="1:6" x14ac:dyDescent="0.25">
      <c r="A218">
        <v>15</v>
      </c>
      <c r="B218" t="s">
        <v>203</v>
      </c>
      <c r="C218" t="s">
        <v>193</v>
      </c>
      <c r="D218">
        <v>16</v>
      </c>
      <c r="E218">
        <v>13</v>
      </c>
      <c r="F218">
        <f>IF((Week_by_Week_Games_Table[[#This Row],[PtsW]]-Week_by_Week_Games_Table[[#This Row],[PtsL]])&lt;7,1,0)</f>
        <v>1</v>
      </c>
    </row>
    <row r="219" spans="1:6" x14ac:dyDescent="0.25">
      <c r="A219">
        <v>15</v>
      </c>
      <c r="B219" t="s">
        <v>199</v>
      </c>
      <c r="C219" t="s">
        <v>197</v>
      </c>
      <c r="D219">
        <v>14</v>
      </c>
      <c r="E219">
        <v>13</v>
      </c>
      <c r="F219">
        <f>IF((Week_by_Week_Games_Table[[#This Row],[PtsW]]-Week_by_Week_Games_Table[[#This Row],[PtsL]])&lt;7,1,0)</f>
        <v>1</v>
      </c>
    </row>
    <row r="220" spans="1:6" x14ac:dyDescent="0.25">
      <c r="A220">
        <v>15</v>
      </c>
      <c r="B220" t="s">
        <v>191</v>
      </c>
      <c r="C220" t="s">
        <v>201</v>
      </c>
      <c r="D220">
        <v>17</v>
      </c>
      <c r="E220">
        <v>0</v>
      </c>
      <c r="F220">
        <f>IF((Week_by_Week_Games_Table[[#This Row],[PtsW]]-Week_by_Week_Games_Table[[#This Row],[PtsL]])&lt;7,1,0)</f>
        <v>0</v>
      </c>
    </row>
    <row r="221" spans="1:6" x14ac:dyDescent="0.25">
      <c r="A221">
        <v>15</v>
      </c>
      <c r="B221" t="s">
        <v>180</v>
      </c>
      <c r="C221" t="s">
        <v>186</v>
      </c>
      <c r="D221">
        <v>23</v>
      </c>
      <c r="E221">
        <v>0</v>
      </c>
      <c r="F221">
        <f>IF((Week_by_Week_Games_Table[[#This Row],[PtsW]]-Week_by_Week_Games_Table[[#This Row],[PtsL]])&lt;7,1,0)</f>
        <v>0</v>
      </c>
    </row>
    <row r="222" spans="1:6" x14ac:dyDescent="0.25">
      <c r="A222">
        <v>15</v>
      </c>
      <c r="B222" t="s">
        <v>192</v>
      </c>
      <c r="C222" t="s">
        <v>189</v>
      </c>
      <c r="D222">
        <v>26</v>
      </c>
      <c r="E222">
        <v>23</v>
      </c>
      <c r="F222">
        <f>IF((Week_by_Week_Games_Table[[#This Row],[PtsW]]-Week_by_Week_Games_Table[[#This Row],[PtsL]])&lt;7,1,0)</f>
        <v>1</v>
      </c>
    </row>
    <row r="223" spans="1:6" x14ac:dyDescent="0.25">
      <c r="A223">
        <v>15</v>
      </c>
      <c r="B223" t="s">
        <v>184</v>
      </c>
      <c r="C223" t="s">
        <v>174</v>
      </c>
      <c r="D223">
        <v>17</v>
      </c>
      <c r="E223">
        <v>10</v>
      </c>
      <c r="F223">
        <f>IF((Week_by_Week_Games_Table[[#This Row],[PtsW]]-Week_by_Week_Games_Table[[#This Row],[PtsL]])&lt;7,1,0)</f>
        <v>0</v>
      </c>
    </row>
    <row r="224" spans="1:6" x14ac:dyDescent="0.25">
      <c r="A224">
        <v>15</v>
      </c>
      <c r="B224" t="s">
        <v>181</v>
      </c>
      <c r="C224" t="s">
        <v>176</v>
      </c>
      <c r="D224">
        <v>30</v>
      </c>
      <c r="E224">
        <v>23</v>
      </c>
      <c r="F224">
        <f>IF((Week_by_Week_Games_Table[[#This Row],[PtsW]]-Week_by_Week_Games_Table[[#This Row],[PtsL]])&lt;7,1,0)</f>
        <v>0</v>
      </c>
    </row>
    <row r="225" spans="1:6" x14ac:dyDescent="0.25">
      <c r="A225">
        <v>15</v>
      </c>
      <c r="B225" t="s">
        <v>177</v>
      </c>
      <c r="C225" t="s">
        <v>194</v>
      </c>
      <c r="D225">
        <v>12</v>
      </c>
      <c r="E225">
        <v>9</v>
      </c>
      <c r="F225">
        <f>IF((Week_by_Week_Games_Table[[#This Row],[PtsW]]-Week_by_Week_Games_Table[[#This Row],[PtsL]])&lt;7,1,0)</f>
        <v>1</v>
      </c>
    </row>
    <row r="226" spans="1:6" x14ac:dyDescent="0.25">
      <c r="A226">
        <v>16</v>
      </c>
      <c r="B226" t="s">
        <v>191</v>
      </c>
      <c r="C226" t="s">
        <v>203</v>
      </c>
      <c r="D226">
        <v>25</v>
      </c>
      <c r="E226">
        <v>16</v>
      </c>
      <c r="F226">
        <f>IF((Week_by_Week_Games_Table[[#This Row],[PtsW]]-Week_by_Week_Games_Table[[#This Row],[PtsL]])&lt;7,1,0)</f>
        <v>0</v>
      </c>
    </row>
    <row r="227" spans="1:6" x14ac:dyDescent="0.25">
      <c r="A227">
        <v>16</v>
      </c>
      <c r="B227" t="s">
        <v>188</v>
      </c>
      <c r="C227" t="s">
        <v>178</v>
      </c>
      <c r="D227">
        <v>22</v>
      </c>
      <c r="E227">
        <v>10</v>
      </c>
      <c r="F227">
        <f>IF((Week_by_Week_Games_Table[[#This Row],[PtsW]]-Week_by_Week_Games_Table[[#This Row],[PtsL]])&lt;7,1,0)</f>
        <v>0</v>
      </c>
    </row>
    <row r="228" spans="1:6" x14ac:dyDescent="0.25">
      <c r="A228">
        <v>16</v>
      </c>
      <c r="B228" t="s">
        <v>185</v>
      </c>
      <c r="C228" t="s">
        <v>197</v>
      </c>
      <c r="D228">
        <v>27</v>
      </c>
      <c r="E228">
        <v>9</v>
      </c>
      <c r="F228">
        <f>IF((Week_by_Week_Games_Table[[#This Row],[PtsW]]-Week_by_Week_Games_Table[[#This Row],[PtsL]])&lt;7,1,0)</f>
        <v>0</v>
      </c>
    </row>
    <row r="229" spans="1:6" x14ac:dyDescent="0.25">
      <c r="A229">
        <v>16</v>
      </c>
      <c r="B229" t="s">
        <v>174</v>
      </c>
      <c r="C229" t="s">
        <v>199</v>
      </c>
      <c r="D229">
        <v>24</v>
      </c>
      <c r="E229">
        <v>12</v>
      </c>
      <c r="F229">
        <f>IF((Week_by_Week_Games_Table[[#This Row],[PtsW]]-Week_by_Week_Games_Table[[#This Row],[PtsL]])&lt;7,1,0)</f>
        <v>0</v>
      </c>
    </row>
    <row r="230" spans="1:6" x14ac:dyDescent="0.25">
      <c r="A230">
        <v>16</v>
      </c>
      <c r="B230" t="s">
        <v>183</v>
      </c>
      <c r="C230" t="s">
        <v>196</v>
      </c>
      <c r="D230">
        <v>44</v>
      </c>
      <c r="E230">
        <v>38</v>
      </c>
      <c r="F230">
        <f>IF((Week_by_Week_Games_Table[[#This Row],[PtsW]]-Week_by_Week_Games_Table[[#This Row],[PtsL]])&lt;7,1,0)</f>
        <v>1</v>
      </c>
    </row>
    <row r="231" spans="1:6" x14ac:dyDescent="0.25">
      <c r="A231">
        <v>16</v>
      </c>
      <c r="B231" t="s">
        <v>186</v>
      </c>
      <c r="C231" t="s">
        <v>200</v>
      </c>
      <c r="D231">
        <v>27</v>
      </c>
      <c r="E231">
        <v>20</v>
      </c>
      <c r="F231">
        <f>IF((Week_by_Week_Games_Table[[#This Row],[PtsW]]-Week_by_Week_Games_Table[[#This Row],[PtsL]])&lt;7,1,0)</f>
        <v>0</v>
      </c>
    </row>
    <row r="232" spans="1:6" x14ac:dyDescent="0.25">
      <c r="A232">
        <v>16</v>
      </c>
      <c r="B232" t="s">
        <v>181</v>
      </c>
      <c r="C232" t="s">
        <v>190</v>
      </c>
      <c r="D232">
        <v>32</v>
      </c>
      <c r="E232">
        <v>30</v>
      </c>
      <c r="F232">
        <f>IF((Week_by_Week_Games_Table[[#This Row],[PtsW]]-Week_by_Week_Games_Table[[#This Row],[PtsL]])&lt;7,1,0)</f>
        <v>1</v>
      </c>
    </row>
    <row r="233" spans="1:6" x14ac:dyDescent="0.25">
      <c r="A233">
        <v>16</v>
      </c>
      <c r="B233" t="s">
        <v>182</v>
      </c>
      <c r="C233" t="s">
        <v>198</v>
      </c>
      <c r="D233">
        <v>26</v>
      </c>
      <c r="E233">
        <v>18</v>
      </c>
      <c r="F233">
        <f>IF((Week_by_Week_Games_Table[[#This Row],[PtsW]]-Week_by_Week_Games_Table[[#This Row],[PtsL]])&lt;7,1,0)</f>
        <v>0</v>
      </c>
    </row>
    <row r="234" spans="1:6" x14ac:dyDescent="0.25">
      <c r="A234">
        <v>16</v>
      </c>
      <c r="B234" t="s">
        <v>187</v>
      </c>
      <c r="C234" t="s">
        <v>194</v>
      </c>
      <c r="D234">
        <v>24</v>
      </c>
      <c r="E234">
        <v>10</v>
      </c>
      <c r="F234">
        <f>IF((Week_by_Week_Games_Table[[#This Row],[PtsW]]-Week_by_Week_Games_Table[[#This Row],[PtsL]])&lt;7,1,0)</f>
        <v>0</v>
      </c>
    </row>
    <row r="235" spans="1:6" x14ac:dyDescent="0.25">
      <c r="A235">
        <v>16</v>
      </c>
      <c r="B235" t="s">
        <v>193</v>
      </c>
      <c r="C235" t="s">
        <v>205</v>
      </c>
      <c r="D235">
        <v>17</v>
      </c>
      <c r="E235">
        <v>7</v>
      </c>
      <c r="F235">
        <f>IF((Week_by_Week_Games_Table[[#This Row],[PtsW]]-Week_by_Week_Games_Table[[#This Row],[PtsL]])&lt;7,1,0)</f>
        <v>0</v>
      </c>
    </row>
    <row r="236" spans="1:6" x14ac:dyDescent="0.25">
      <c r="A236">
        <v>16</v>
      </c>
      <c r="B236" t="s">
        <v>180</v>
      </c>
      <c r="C236" t="s">
        <v>201</v>
      </c>
      <c r="D236">
        <v>28</v>
      </c>
      <c r="E236">
        <v>27</v>
      </c>
      <c r="F236">
        <f>IF((Week_by_Week_Games_Table[[#This Row],[PtsW]]-Week_by_Week_Games_Table[[#This Row],[PtsL]])&lt;7,1,0)</f>
        <v>1</v>
      </c>
    </row>
    <row r="237" spans="1:6" x14ac:dyDescent="0.25">
      <c r="A237">
        <v>16</v>
      </c>
      <c r="B237" t="s">
        <v>176</v>
      </c>
      <c r="C237" t="s">
        <v>204</v>
      </c>
      <c r="D237">
        <v>31</v>
      </c>
      <c r="E237">
        <v>9</v>
      </c>
      <c r="F237">
        <f>IF((Week_by_Week_Games_Table[[#This Row],[PtsW]]-Week_by_Week_Games_Table[[#This Row],[PtsL]])&lt;7,1,0)</f>
        <v>0</v>
      </c>
    </row>
    <row r="238" spans="1:6" x14ac:dyDescent="0.25">
      <c r="A238">
        <v>16</v>
      </c>
      <c r="B238" t="s">
        <v>179</v>
      </c>
      <c r="C238" t="s">
        <v>192</v>
      </c>
      <c r="D238">
        <v>14</v>
      </c>
      <c r="E238">
        <v>9</v>
      </c>
      <c r="F238">
        <f>IF((Week_by_Week_Games_Table[[#This Row],[PtsW]]-Week_by_Week_Games_Table[[#This Row],[PtsL]])&lt;7,1,0)</f>
        <v>1</v>
      </c>
    </row>
    <row r="239" spans="1:6" x14ac:dyDescent="0.25">
      <c r="A239">
        <v>16</v>
      </c>
      <c r="B239" t="s">
        <v>177</v>
      </c>
      <c r="C239" t="s">
        <v>184</v>
      </c>
      <c r="D239">
        <v>31</v>
      </c>
      <c r="E239">
        <v>28</v>
      </c>
      <c r="F239">
        <f>IF((Week_by_Week_Games_Table[[#This Row],[PtsW]]-Week_by_Week_Games_Table[[#This Row],[PtsL]])&lt;7,1,0)</f>
        <v>1</v>
      </c>
    </row>
    <row r="240" spans="1:6" x14ac:dyDescent="0.25">
      <c r="A240">
        <v>16</v>
      </c>
      <c r="B240" t="s">
        <v>189</v>
      </c>
      <c r="C240" t="s">
        <v>175</v>
      </c>
      <c r="D240">
        <v>38</v>
      </c>
      <c r="E240">
        <v>31</v>
      </c>
      <c r="F240">
        <f>IF((Week_by_Week_Games_Table[[#This Row],[PtsW]]-Week_by_Week_Games_Table[[#This Row],[PtsL]])&lt;7,1,0)</f>
        <v>0</v>
      </c>
    </row>
    <row r="241" spans="1:6" x14ac:dyDescent="0.25">
      <c r="A241">
        <v>16</v>
      </c>
      <c r="B241" t="s">
        <v>202</v>
      </c>
      <c r="C241" t="s">
        <v>195</v>
      </c>
      <c r="D241">
        <v>27</v>
      </c>
      <c r="E241">
        <v>14</v>
      </c>
      <c r="F241">
        <f>IF((Week_by_Week_Games_Table[[#This Row],[PtsW]]-Week_by_Week_Games_Table[[#This Row],[PtsL]])&lt;7,1,0)</f>
        <v>0</v>
      </c>
    </row>
    <row r="242" spans="1:6" x14ac:dyDescent="0.25">
      <c r="A242">
        <v>17</v>
      </c>
      <c r="B242" t="s">
        <v>197</v>
      </c>
      <c r="C242" t="s">
        <v>183</v>
      </c>
      <c r="D242">
        <v>31</v>
      </c>
      <c r="E242">
        <v>0</v>
      </c>
      <c r="F242">
        <f>IF((Week_by_Week_Games_Table[[#This Row],[PtsW]]-Week_by_Week_Games_Table[[#This Row],[PtsL]])&lt;7,1,0)</f>
        <v>0</v>
      </c>
    </row>
    <row r="243" spans="1:6" x14ac:dyDescent="0.25">
      <c r="A243">
        <v>17</v>
      </c>
      <c r="B243" t="s">
        <v>187</v>
      </c>
      <c r="C243" t="s">
        <v>200</v>
      </c>
      <c r="D243">
        <v>34</v>
      </c>
      <c r="E243">
        <v>32</v>
      </c>
      <c r="F243">
        <f>IF((Week_by_Week_Games_Table[[#This Row],[PtsW]]-Week_by_Week_Games_Table[[#This Row],[PtsL]])&lt;7,1,0)</f>
        <v>1</v>
      </c>
    </row>
    <row r="244" spans="1:6" x14ac:dyDescent="0.25">
      <c r="A244">
        <v>17</v>
      </c>
      <c r="B244" t="s">
        <v>190</v>
      </c>
      <c r="C244" t="s">
        <v>193</v>
      </c>
      <c r="D244">
        <v>20</v>
      </c>
      <c r="E244">
        <v>3</v>
      </c>
      <c r="F244">
        <f>IF((Week_by_Week_Games_Table[[#This Row],[PtsW]]-Week_by_Week_Games_Table[[#This Row],[PtsL]])&lt;7,1,0)</f>
        <v>0</v>
      </c>
    </row>
    <row r="245" spans="1:6" x14ac:dyDescent="0.25">
      <c r="A245">
        <v>17</v>
      </c>
      <c r="B245" t="s">
        <v>186</v>
      </c>
      <c r="C245" t="s">
        <v>201</v>
      </c>
      <c r="D245">
        <v>36</v>
      </c>
      <c r="E245">
        <v>35</v>
      </c>
      <c r="F245">
        <f>IF((Week_by_Week_Games_Table[[#This Row],[PtsW]]-Week_by_Week_Games_Table[[#This Row],[PtsL]])&lt;7,1,0)</f>
        <v>1</v>
      </c>
    </row>
    <row r="246" spans="1:6" x14ac:dyDescent="0.25">
      <c r="A246">
        <v>17</v>
      </c>
      <c r="B246" t="s">
        <v>199</v>
      </c>
      <c r="C246" t="s">
        <v>205</v>
      </c>
      <c r="D246">
        <v>42</v>
      </c>
      <c r="E246">
        <v>17</v>
      </c>
      <c r="F246">
        <f>IF((Week_by_Week_Games_Table[[#This Row],[PtsW]]-Week_by_Week_Games_Table[[#This Row],[PtsL]])&lt;7,1,0)</f>
        <v>0</v>
      </c>
    </row>
    <row r="247" spans="1:6" x14ac:dyDescent="0.25">
      <c r="A247">
        <v>17</v>
      </c>
      <c r="B247" t="s">
        <v>194</v>
      </c>
      <c r="C247" t="s">
        <v>177</v>
      </c>
      <c r="D247">
        <v>33</v>
      </c>
      <c r="E247">
        <v>14</v>
      </c>
      <c r="F247">
        <f>IF((Week_by_Week_Games_Table[[#This Row],[PtsW]]-Week_by_Week_Games_Table[[#This Row],[PtsL]])&lt;7,1,0)</f>
        <v>0</v>
      </c>
    </row>
    <row r="248" spans="1:6" x14ac:dyDescent="0.25">
      <c r="A248">
        <v>17</v>
      </c>
      <c r="B248" t="s">
        <v>174</v>
      </c>
      <c r="C248" t="s">
        <v>196</v>
      </c>
      <c r="D248">
        <v>38</v>
      </c>
      <c r="E248">
        <v>3</v>
      </c>
      <c r="F248">
        <f>IF((Week_by_Week_Games_Table[[#This Row],[PtsW]]-Week_by_Week_Games_Table[[#This Row],[PtsL]])&lt;7,1,0)</f>
        <v>0</v>
      </c>
    </row>
    <row r="249" spans="1:6" x14ac:dyDescent="0.25">
      <c r="A249">
        <v>17</v>
      </c>
      <c r="B249" t="s">
        <v>179</v>
      </c>
      <c r="C249" t="s">
        <v>185</v>
      </c>
      <c r="D249">
        <v>24</v>
      </c>
      <c r="E249">
        <v>10</v>
      </c>
      <c r="F249">
        <f>IF((Week_by_Week_Games_Table[[#This Row],[PtsW]]-Week_by_Week_Games_Table[[#This Row],[PtsL]])&lt;7,1,0)</f>
        <v>0</v>
      </c>
    </row>
    <row r="250" spans="1:6" x14ac:dyDescent="0.25">
      <c r="A250">
        <v>17</v>
      </c>
      <c r="B250" t="s">
        <v>181</v>
      </c>
      <c r="C250" t="s">
        <v>203</v>
      </c>
      <c r="D250">
        <v>24</v>
      </c>
      <c r="E250">
        <v>0</v>
      </c>
      <c r="F250">
        <f>IF((Week_by_Week_Games_Table[[#This Row],[PtsW]]-Week_by_Week_Games_Table[[#This Row],[PtsL]])&lt;7,1,0)</f>
        <v>0</v>
      </c>
    </row>
    <row r="251" spans="1:6" x14ac:dyDescent="0.25">
      <c r="A251">
        <v>17</v>
      </c>
      <c r="B251" t="s">
        <v>189</v>
      </c>
      <c r="C251" t="s">
        <v>204</v>
      </c>
      <c r="D251">
        <v>27</v>
      </c>
      <c r="E251">
        <v>24</v>
      </c>
      <c r="F251">
        <f>IF((Week_by_Week_Games_Table[[#This Row],[PtsW]]-Week_by_Week_Games_Table[[#This Row],[PtsL]])&lt;7,1,0)</f>
        <v>1</v>
      </c>
    </row>
    <row r="252" spans="1:6" x14ac:dyDescent="0.25">
      <c r="A252">
        <v>17</v>
      </c>
      <c r="B252" t="s">
        <v>184</v>
      </c>
      <c r="C252" t="s">
        <v>198</v>
      </c>
      <c r="D252">
        <v>16</v>
      </c>
      <c r="E252">
        <v>13</v>
      </c>
      <c r="F252">
        <f>IF((Week_by_Week_Games_Table[[#This Row],[PtsW]]-Week_by_Week_Games_Table[[#This Row],[PtsL]])&lt;7,1,0)</f>
        <v>1</v>
      </c>
    </row>
    <row r="253" spans="1:6" x14ac:dyDescent="0.25">
      <c r="A253">
        <v>17</v>
      </c>
      <c r="B253" t="s">
        <v>176</v>
      </c>
      <c r="C253" t="s">
        <v>192</v>
      </c>
      <c r="D253">
        <v>48</v>
      </c>
      <c r="E253">
        <v>32</v>
      </c>
      <c r="F253">
        <f>IF((Week_by_Week_Games_Table[[#This Row],[PtsW]]-Week_by_Week_Games_Table[[#This Row],[PtsL]])&lt;7,1,0)</f>
        <v>0</v>
      </c>
    </row>
    <row r="254" spans="1:6" x14ac:dyDescent="0.25">
      <c r="A254">
        <v>17</v>
      </c>
      <c r="B254" t="s">
        <v>175</v>
      </c>
      <c r="C254" t="s">
        <v>202</v>
      </c>
      <c r="D254">
        <v>35</v>
      </c>
      <c r="E254">
        <v>3</v>
      </c>
      <c r="F254">
        <f>IF((Week_by_Week_Games_Table[[#This Row],[PtsW]]-Week_by_Week_Games_Table[[#This Row],[PtsL]])&lt;7,1,0)</f>
        <v>0</v>
      </c>
    </row>
    <row r="255" spans="1:6" x14ac:dyDescent="0.25">
      <c r="A255">
        <v>17</v>
      </c>
      <c r="B255" t="s">
        <v>188</v>
      </c>
      <c r="C255" t="s">
        <v>182</v>
      </c>
      <c r="D255">
        <v>26</v>
      </c>
      <c r="E255">
        <v>24</v>
      </c>
      <c r="F255">
        <f>IF((Week_by_Week_Games_Table[[#This Row],[PtsW]]-Week_by_Week_Games_Table[[#This Row],[PtsL]])&lt;7,1,0)</f>
        <v>1</v>
      </c>
    </row>
    <row r="256" spans="1:6" x14ac:dyDescent="0.25">
      <c r="A256">
        <v>17</v>
      </c>
      <c r="B256" t="s">
        <v>178</v>
      </c>
      <c r="C256" t="s">
        <v>195</v>
      </c>
      <c r="D256">
        <v>23</v>
      </c>
      <c r="E256">
        <v>9</v>
      </c>
      <c r="F256">
        <f>IF((Week_by_Week_Games_Table[[#This Row],[PtsW]]-Week_by_Week_Games_Table[[#This Row],[PtsL]])&lt;7,1,0)</f>
        <v>0</v>
      </c>
    </row>
    <row r="257" spans="1:6" x14ac:dyDescent="0.25">
      <c r="A257">
        <v>17</v>
      </c>
      <c r="B257" t="s">
        <v>180</v>
      </c>
      <c r="C257" t="s">
        <v>191</v>
      </c>
      <c r="D257">
        <v>33</v>
      </c>
      <c r="E257">
        <v>17</v>
      </c>
      <c r="F257">
        <f>IF((Week_by_Week_Games_Table[[#This Row],[PtsW]]-Week_by_Week_Games_Table[[#This Row],[PtsL]])&lt;7,1,0)</f>
        <v>0</v>
      </c>
    </row>
    <row r="258" spans="1:6" x14ac:dyDescent="0.25">
      <c r="F258">
        <f>IF((Week_by_Week_Games_Table[[#This Row],[PtsW]]-Week_by_Week_Games_Table[[#This Row],[PtsL]])&lt;7,1,0)</f>
        <v>1</v>
      </c>
    </row>
    <row r="259" spans="1:6" x14ac:dyDescent="0.25">
      <c r="B259" t="s">
        <v>180</v>
      </c>
      <c r="C259" t="s">
        <v>190</v>
      </c>
      <c r="D259">
        <v>21</v>
      </c>
      <c r="E259">
        <v>7</v>
      </c>
      <c r="F259">
        <f>IF((Week_by_Week_Games_Table[[#This Row],[PtsW]]-Week_by_Week_Games_Table[[#This Row],[PtsL]])&lt;7,1,0)</f>
        <v>0</v>
      </c>
    </row>
    <row r="260" spans="1:6" x14ac:dyDescent="0.25">
      <c r="B260" t="s">
        <v>186</v>
      </c>
      <c r="C260" t="s">
        <v>189</v>
      </c>
      <c r="D260">
        <v>24</v>
      </c>
      <c r="E260">
        <v>22</v>
      </c>
      <c r="F260">
        <f>IF((Week_by_Week_Games_Table[[#This Row],[PtsW]]-Week_by_Week_Games_Table[[#This Row],[PtsL]])&lt;7,1,0)</f>
        <v>1</v>
      </c>
    </row>
    <row r="261" spans="1:6" x14ac:dyDescent="0.25">
      <c r="B261" t="s">
        <v>178</v>
      </c>
      <c r="C261" t="s">
        <v>188</v>
      </c>
      <c r="D261">
        <v>23</v>
      </c>
      <c r="E261">
        <v>17</v>
      </c>
      <c r="F261">
        <f>IF((Week_by_Week_Games_Table[[#This Row],[PtsW]]-Week_by_Week_Games_Table[[#This Row],[PtsL]])&lt;7,1,0)</f>
        <v>1</v>
      </c>
    </row>
    <row r="262" spans="1:6" x14ac:dyDescent="0.25">
      <c r="B262" t="s">
        <v>181</v>
      </c>
      <c r="C262" t="s">
        <v>179</v>
      </c>
      <c r="D262">
        <v>16</v>
      </c>
      <c r="E262">
        <v>15</v>
      </c>
      <c r="F262">
        <f>IF((Week_by_Week_Games_Table[[#This Row],[PtsW]]-Week_by_Week_Games_Table[[#This Row],[PtsL]])&lt;7,1,0)</f>
        <v>1</v>
      </c>
    </row>
    <row r="263" spans="1:6" x14ac:dyDescent="0.25">
      <c r="B263" t="s">
        <v>175</v>
      </c>
      <c r="C263" t="s">
        <v>180</v>
      </c>
      <c r="D263">
        <v>31</v>
      </c>
      <c r="E263">
        <v>13</v>
      </c>
      <c r="F263">
        <f>IF((Week_by_Week_Games_Table[[#This Row],[PtsW]]-Week_by_Week_Games_Table[[#This Row],[PtsL]])&lt;7,1,0)</f>
        <v>0</v>
      </c>
    </row>
    <row r="264" spans="1:6" x14ac:dyDescent="0.25">
      <c r="B264" t="s">
        <v>176</v>
      </c>
      <c r="C264" t="s">
        <v>186</v>
      </c>
      <c r="D264">
        <v>30</v>
      </c>
      <c r="E264">
        <v>22</v>
      </c>
      <c r="F264">
        <f>IF((Week_by_Week_Games_Table[[#This Row],[PtsW]]-Week_by_Week_Games_Table[[#This Row],[PtsL]])&lt;7,1,0)</f>
        <v>0</v>
      </c>
    </row>
    <row r="265" spans="1:6" x14ac:dyDescent="0.25">
      <c r="B265" t="s">
        <v>174</v>
      </c>
      <c r="C265" t="s">
        <v>178</v>
      </c>
      <c r="D265">
        <v>41</v>
      </c>
      <c r="E265">
        <v>28</v>
      </c>
      <c r="F265">
        <f>IF((Week_by_Week_Games_Table[[#This Row],[PtsW]]-Week_by_Week_Games_Table[[#This Row],[PtsL]])&lt;7,1,0)</f>
        <v>0</v>
      </c>
    </row>
    <row r="266" spans="1:6" x14ac:dyDescent="0.25">
      <c r="B266" t="s">
        <v>177</v>
      </c>
      <c r="C266" t="s">
        <v>181</v>
      </c>
      <c r="D266">
        <v>20</v>
      </c>
      <c r="E266">
        <v>14</v>
      </c>
      <c r="F266">
        <f>IF((Week_by_Week_Games_Table[[#This Row],[PtsW]]-Week_by_Week_Games_Table[[#This Row],[PtsL]])&lt;7,1,0)</f>
        <v>1</v>
      </c>
    </row>
    <row r="267" spans="1:6" x14ac:dyDescent="0.25">
      <c r="B267" t="s">
        <v>176</v>
      </c>
      <c r="C267" t="s">
        <v>177</v>
      </c>
      <c r="D267">
        <v>26</v>
      </c>
      <c r="E267">
        <v>23</v>
      </c>
      <c r="F267">
        <f>IF((Week_by_Week_Games_Table[[#This Row],[PtsW]]-Week_by_Week_Games_Table[[#This Row],[PtsL]])&lt;7,1,0)</f>
        <v>1</v>
      </c>
    </row>
    <row r="268" spans="1:6" x14ac:dyDescent="0.25">
      <c r="B268" t="s">
        <v>174</v>
      </c>
      <c r="C268" t="s">
        <v>175</v>
      </c>
      <c r="D268">
        <v>37</v>
      </c>
      <c r="E268">
        <v>31</v>
      </c>
      <c r="F268">
        <f>IF((Week_by_Week_Games_Table[[#This Row],[PtsW]]-Week_by_Week_Games_Table[[#This Row],[PtsL]])&lt;7,1,0)</f>
        <v>1</v>
      </c>
    </row>
    <row r="269" spans="1:6" x14ac:dyDescent="0.25">
      <c r="B269" t="s">
        <v>174</v>
      </c>
      <c r="C269" t="s">
        <v>176</v>
      </c>
      <c r="D269">
        <v>13</v>
      </c>
      <c r="E269">
        <v>3</v>
      </c>
      <c r="F269">
        <f>IF((Week_by_Week_Games_Table[[#This Row],[PtsW]]-Week_by_Week_Games_Table[[#This Row],[PtsL]])&lt;7,1,0)</f>
        <v>0</v>
      </c>
    </row>
  </sheetData>
  <sortState xmlns:xlrd2="http://schemas.microsoft.com/office/spreadsheetml/2017/richdata2" ref="H2:M33">
    <sortCondition ref="H2:H33"/>
  </sortState>
  <phoneticPr fontId="15"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96174-29A4-4AC0-A715-A0826445E46D}">
  <sheetPr codeName="Sheet10"/>
  <dimension ref="A1:AJ71"/>
  <sheetViews>
    <sheetView topLeftCell="M43" workbookViewId="0">
      <selection activeCell="U54" sqref="U54"/>
    </sheetView>
  </sheetViews>
  <sheetFormatPr defaultRowHeight="15.75" x14ac:dyDescent="0.25"/>
  <cols>
    <col min="6" max="6" width="17.125" bestFit="1" customWidth="1"/>
    <col min="11" max="11" width="20.25" bestFit="1" customWidth="1"/>
    <col min="14" max="14" width="17.125" bestFit="1" customWidth="1"/>
    <col min="18" max="18" width="14.25" bestFit="1" customWidth="1"/>
  </cols>
  <sheetData>
    <row r="1" spans="1:12" x14ac:dyDescent="0.25">
      <c r="C1" t="s">
        <v>165</v>
      </c>
      <c r="K1" t="s">
        <v>174</v>
      </c>
      <c r="L1">
        <v>11</v>
      </c>
    </row>
    <row r="2" spans="1:12" x14ac:dyDescent="0.25">
      <c r="B2" t="s">
        <v>27</v>
      </c>
      <c r="C2" t="s">
        <v>161</v>
      </c>
      <c r="D2" t="s">
        <v>162</v>
      </c>
      <c r="F2" s="38" t="s">
        <v>166</v>
      </c>
      <c r="G2" s="38">
        <f>C3+D3</f>
        <v>276</v>
      </c>
      <c r="H2" s="39">
        <f>G2/($A$3*2)</f>
        <v>2.2999999999999998</v>
      </c>
      <c r="K2" t="s">
        <v>175</v>
      </c>
      <c r="L2">
        <v>10.5</v>
      </c>
    </row>
    <row r="3" spans="1:12" x14ac:dyDescent="0.25">
      <c r="A3">
        <v>60</v>
      </c>
      <c r="B3" t="s">
        <v>163</v>
      </c>
      <c r="C3">
        <f>1*$A$3+$A$3</f>
        <v>120</v>
      </c>
      <c r="D3">
        <f>1.6*$A$3+$A$3</f>
        <v>156</v>
      </c>
      <c r="F3" t="s">
        <v>167</v>
      </c>
      <c r="G3">
        <f>D3+C4</f>
        <v>96</v>
      </c>
      <c r="H3" s="37">
        <f t="shared" ref="H3:H5" si="0">G3/($A$3*2)</f>
        <v>0.8</v>
      </c>
      <c r="K3" t="s">
        <v>176</v>
      </c>
      <c r="L3">
        <v>10.5</v>
      </c>
    </row>
    <row r="4" spans="1:12" x14ac:dyDescent="0.25">
      <c r="B4" t="s">
        <v>164</v>
      </c>
      <c r="C4">
        <f>-1*$A$3</f>
        <v>-60</v>
      </c>
      <c r="D4">
        <f>-1*$A$3</f>
        <v>-60</v>
      </c>
      <c r="F4" t="s">
        <v>168</v>
      </c>
      <c r="G4">
        <f>C3+D4</f>
        <v>60</v>
      </c>
      <c r="H4" s="37">
        <f t="shared" si="0"/>
        <v>0.5</v>
      </c>
      <c r="K4" t="s">
        <v>177</v>
      </c>
      <c r="L4">
        <v>10.5</v>
      </c>
    </row>
    <row r="5" spans="1:12" x14ac:dyDescent="0.25">
      <c r="F5" t="s">
        <v>169</v>
      </c>
      <c r="G5">
        <f>D4+C4</f>
        <v>-120</v>
      </c>
      <c r="H5" s="37">
        <f t="shared" si="0"/>
        <v>-1</v>
      </c>
      <c r="K5" t="s">
        <v>178</v>
      </c>
      <c r="L5">
        <v>9.5</v>
      </c>
    </row>
    <row r="6" spans="1:12" x14ac:dyDescent="0.25">
      <c r="K6" t="s">
        <v>179</v>
      </c>
      <c r="L6">
        <v>9</v>
      </c>
    </row>
    <row r="7" spans="1:12" x14ac:dyDescent="0.25">
      <c r="K7" t="s">
        <v>180</v>
      </c>
      <c r="L7">
        <v>9.5</v>
      </c>
    </row>
    <row r="8" spans="1:12" x14ac:dyDescent="0.25">
      <c r="K8" t="s">
        <v>181</v>
      </c>
      <c r="L8">
        <v>9.5</v>
      </c>
    </row>
    <row r="9" spans="1:12" x14ac:dyDescent="0.25">
      <c r="K9" t="s">
        <v>182</v>
      </c>
      <c r="L9">
        <v>9</v>
      </c>
    </row>
    <row r="10" spans="1:12" x14ac:dyDescent="0.25">
      <c r="K10" t="s">
        <v>183</v>
      </c>
      <c r="L10">
        <v>9</v>
      </c>
    </row>
    <row r="11" spans="1:12" x14ac:dyDescent="0.25">
      <c r="K11" t="s">
        <v>184</v>
      </c>
      <c r="L11">
        <v>9</v>
      </c>
    </row>
    <row r="12" spans="1:12" x14ac:dyDescent="0.25">
      <c r="K12" t="s">
        <v>185</v>
      </c>
      <c r="L12">
        <v>9</v>
      </c>
    </row>
    <row r="13" spans="1:12" x14ac:dyDescent="0.25">
      <c r="C13" t="s">
        <v>165</v>
      </c>
      <c r="K13" t="s">
        <v>186</v>
      </c>
      <c r="L13">
        <v>9</v>
      </c>
    </row>
    <row r="14" spans="1:12" x14ac:dyDescent="0.25">
      <c r="B14" t="s">
        <v>23</v>
      </c>
      <c r="C14" t="s">
        <v>161</v>
      </c>
      <c r="D14" t="s">
        <v>162</v>
      </c>
      <c r="F14" t="s">
        <v>166</v>
      </c>
      <c r="G14">
        <f>C15+D15</f>
        <v>306</v>
      </c>
      <c r="H14" s="37">
        <f>G14/($A$3*2)</f>
        <v>2.5499999999999998</v>
      </c>
      <c r="K14" t="s">
        <v>187</v>
      </c>
      <c r="L14">
        <v>8.5</v>
      </c>
    </row>
    <row r="15" spans="1:12" x14ac:dyDescent="0.25">
      <c r="B15" t="s">
        <v>163</v>
      </c>
      <c r="C15">
        <f>1.2*$A$3+$A$3</f>
        <v>132</v>
      </c>
      <c r="D15">
        <f>1.9*$A$3+$A$3</f>
        <v>174</v>
      </c>
      <c r="F15" t="s">
        <v>167</v>
      </c>
      <c r="G15">
        <f>D15+C16</f>
        <v>114</v>
      </c>
      <c r="H15" s="37">
        <f t="shared" ref="H15:H17" si="1">G15/($A$3*2)</f>
        <v>0.95</v>
      </c>
      <c r="K15" t="s">
        <v>188</v>
      </c>
      <c r="L15">
        <v>8.5</v>
      </c>
    </row>
    <row r="16" spans="1:12" x14ac:dyDescent="0.25">
      <c r="B16" t="s">
        <v>164</v>
      </c>
      <c r="C16">
        <f>-1*$A$3</f>
        <v>-60</v>
      </c>
      <c r="D16">
        <f>-1*$A$3</f>
        <v>-60</v>
      </c>
      <c r="F16" t="s">
        <v>168</v>
      </c>
      <c r="G16">
        <f>C15+D16</f>
        <v>72</v>
      </c>
      <c r="H16" s="37">
        <f t="shared" si="1"/>
        <v>0.6</v>
      </c>
      <c r="K16" t="s">
        <v>189</v>
      </c>
      <c r="L16">
        <v>8.5</v>
      </c>
    </row>
    <row r="17" spans="2:22" x14ac:dyDescent="0.25">
      <c r="F17" t="s">
        <v>169</v>
      </c>
      <c r="G17">
        <f>D16+C16</f>
        <v>-120</v>
      </c>
      <c r="H17" s="37">
        <f t="shared" si="1"/>
        <v>-1</v>
      </c>
      <c r="K17" t="s">
        <v>190</v>
      </c>
      <c r="L17">
        <v>8.5</v>
      </c>
    </row>
    <row r="18" spans="2:22" x14ac:dyDescent="0.25">
      <c r="K18" t="s">
        <v>191</v>
      </c>
      <c r="L18">
        <v>8</v>
      </c>
    </row>
    <row r="19" spans="2:22" x14ac:dyDescent="0.25">
      <c r="C19" t="s">
        <v>165</v>
      </c>
      <c r="K19" t="s">
        <v>192</v>
      </c>
      <c r="L19">
        <v>8</v>
      </c>
    </row>
    <row r="20" spans="2:22" x14ac:dyDescent="0.25">
      <c r="B20" t="s">
        <v>24</v>
      </c>
      <c r="C20" t="s">
        <v>161</v>
      </c>
      <c r="D20" t="s">
        <v>162</v>
      </c>
      <c r="F20" t="s">
        <v>166</v>
      </c>
      <c r="G20">
        <f>C21+D21</f>
        <v>220</v>
      </c>
      <c r="H20" s="37">
        <f>G20/($A$3*2)</f>
        <v>1.8333333333333333</v>
      </c>
      <c r="K20" t="s">
        <v>193</v>
      </c>
      <c r="L20">
        <v>8</v>
      </c>
    </row>
    <row r="21" spans="2:22" x14ac:dyDescent="0.25">
      <c r="B21" t="s">
        <v>163</v>
      </c>
      <c r="C21">
        <f>1*$A$3+$A$3</f>
        <v>120</v>
      </c>
      <c r="D21">
        <f>(100/150)*$A$3+$A$3</f>
        <v>100</v>
      </c>
      <c r="F21" t="s">
        <v>167</v>
      </c>
      <c r="G21">
        <f>D21+C22</f>
        <v>40</v>
      </c>
      <c r="H21" s="37">
        <f t="shared" ref="H21:H23" si="2">G21/($A$3*2)</f>
        <v>0.33333333333333331</v>
      </c>
      <c r="K21" t="s">
        <v>194</v>
      </c>
      <c r="L21">
        <v>8</v>
      </c>
    </row>
    <row r="22" spans="2:22" x14ac:dyDescent="0.25">
      <c r="B22" t="s">
        <v>164</v>
      </c>
      <c r="C22">
        <f>-1*$A$3</f>
        <v>-60</v>
      </c>
      <c r="D22">
        <f>-1*$A$3</f>
        <v>-60</v>
      </c>
      <c r="F22" t="s">
        <v>168</v>
      </c>
      <c r="G22">
        <f>C21+D22</f>
        <v>60</v>
      </c>
      <c r="H22" s="37">
        <f t="shared" si="2"/>
        <v>0.5</v>
      </c>
      <c r="K22" t="s">
        <v>195</v>
      </c>
      <c r="L22">
        <v>7</v>
      </c>
    </row>
    <row r="23" spans="2:22" x14ac:dyDescent="0.25">
      <c r="F23" t="s">
        <v>169</v>
      </c>
      <c r="G23">
        <f>D22+C22</f>
        <v>-120</v>
      </c>
      <c r="H23" s="37">
        <f t="shared" si="2"/>
        <v>-1</v>
      </c>
      <c r="K23" t="s">
        <v>196</v>
      </c>
      <c r="L23">
        <v>7.5</v>
      </c>
    </row>
    <row r="24" spans="2:22" x14ac:dyDescent="0.25">
      <c r="K24" t="s">
        <v>197</v>
      </c>
      <c r="L24">
        <v>6.5</v>
      </c>
    </row>
    <row r="25" spans="2:22" x14ac:dyDescent="0.25">
      <c r="C25" t="s">
        <v>165</v>
      </c>
      <c r="K25" t="s">
        <v>198</v>
      </c>
      <c r="L25">
        <v>6</v>
      </c>
    </row>
    <row r="26" spans="2:22" x14ac:dyDescent="0.25">
      <c r="B26" t="s">
        <v>37</v>
      </c>
      <c r="C26" t="s">
        <v>161</v>
      </c>
      <c r="D26" t="s">
        <v>162</v>
      </c>
      <c r="F26" t="s">
        <v>166</v>
      </c>
      <c r="G26">
        <f>C27+D27</f>
        <v>203.33333333333334</v>
      </c>
      <c r="H26" s="37">
        <f>G26/($A$3*2)</f>
        <v>1.6944444444444444</v>
      </c>
      <c r="K26" t="s">
        <v>199</v>
      </c>
      <c r="L26">
        <v>6.5</v>
      </c>
    </row>
    <row r="27" spans="2:22" x14ac:dyDescent="0.25">
      <c r="B27" t="s">
        <v>163</v>
      </c>
      <c r="C27">
        <f>(100/120)*$A$3+$A$3</f>
        <v>110</v>
      </c>
      <c r="D27">
        <f>(100/180)*$A$3+$A$3</f>
        <v>93.333333333333343</v>
      </c>
      <c r="F27" t="s">
        <v>167</v>
      </c>
      <c r="G27">
        <f>D27+C28</f>
        <v>33.333333333333343</v>
      </c>
      <c r="H27" s="37">
        <f t="shared" ref="H27:H29" si="3">G27/($A$3*2)</f>
        <v>0.27777777777777785</v>
      </c>
      <c r="K27" t="s">
        <v>200</v>
      </c>
      <c r="L27">
        <v>6.5</v>
      </c>
    </row>
    <row r="28" spans="2:22" x14ac:dyDescent="0.25">
      <c r="B28" t="s">
        <v>164</v>
      </c>
      <c r="C28">
        <f>-1*$A$3</f>
        <v>-60</v>
      </c>
      <c r="D28">
        <f>-1*$A$3</f>
        <v>-60</v>
      </c>
      <c r="F28" t="s">
        <v>168</v>
      </c>
      <c r="G28">
        <f>C27+D28</f>
        <v>50</v>
      </c>
      <c r="H28" s="37">
        <f t="shared" si="3"/>
        <v>0.41666666666666669</v>
      </c>
      <c r="K28" t="s">
        <v>201</v>
      </c>
      <c r="L28">
        <v>6</v>
      </c>
    </row>
    <row r="29" spans="2:22" x14ac:dyDescent="0.25">
      <c r="F29" t="s">
        <v>169</v>
      </c>
      <c r="G29">
        <f>D28+C28</f>
        <v>-120</v>
      </c>
      <c r="H29" s="37">
        <f t="shared" si="3"/>
        <v>-1</v>
      </c>
      <c r="K29" t="s">
        <v>202</v>
      </c>
      <c r="L29">
        <v>6</v>
      </c>
    </row>
    <row r="30" spans="2:22" x14ac:dyDescent="0.25">
      <c r="K30" t="s">
        <v>203</v>
      </c>
      <c r="L30">
        <v>6.5</v>
      </c>
    </row>
    <row r="31" spans="2:22" x14ac:dyDescent="0.25">
      <c r="C31" t="s">
        <v>171</v>
      </c>
      <c r="K31" t="s">
        <v>204</v>
      </c>
      <c r="L31">
        <v>5</v>
      </c>
      <c r="Q31" t="s">
        <v>225</v>
      </c>
      <c r="R31" t="s">
        <v>216</v>
      </c>
      <c r="S31" t="s">
        <v>221</v>
      </c>
      <c r="T31" t="s">
        <v>222</v>
      </c>
      <c r="U31" t="s">
        <v>223</v>
      </c>
      <c r="V31" t="s">
        <v>224</v>
      </c>
    </row>
    <row r="32" spans="2:22" x14ac:dyDescent="0.25">
      <c r="B32" t="s">
        <v>38</v>
      </c>
      <c r="C32" t="s">
        <v>161</v>
      </c>
      <c r="D32" t="s">
        <v>162</v>
      </c>
      <c r="F32" s="38" t="s">
        <v>166</v>
      </c>
      <c r="G32" s="38">
        <f>C33+D33</f>
        <v>330</v>
      </c>
      <c r="H32" s="39">
        <f>G32/($A$3*2)</f>
        <v>2.75</v>
      </c>
      <c r="K32" t="s">
        <v>205</v>
      </c>
      <c r="L32">
        <v>5</v>
      </c>
      <c r="Q32">
        <v>100</v>
      </c>
      <c r="R32" t="s">
        <v>215</v>
      </c>
      <c r="S32">
        <v>12</v>
      </c>
      <c r="T32">
        <f>S32*Q32+Q32</f>
        <v>1300</v>
      </c>
      <c r="U32">
        <f>T32-$Q$37+Q32</f>
        <v>1275</v>
      </c>
      <c r="V32">
        <f>U32/$Q$37</f>
        <v>10.199999999999999</v>
      </c>
    </row>
    <row r="33" spans="2:26" x14ac:dyDescent="0.25">
      <c r="B33" t="s">
        <v>163</v>
      </c>
      <c r="C33">
        <f>-1*$A$3</f>
        <v>-60</v>
      </c>
      <c r="D33">
        <f>(5.5)*$A$3+$A$3</f>
        <v>390</v>
      </c>
      <c r="F33" t="s">
        <v>167</v>
      </c>
      <c r="G33">
        <f>D33+C34</f>
        <v>507.14285714285711</v>
      </c>
      <c r="H33" s="37">
        <f t="shared" ref="H33:H35" si="4">G33/($A$3*2)</f>
        <v>4.2261904761904763</v>
      </c>
      <c r="Q33">
        <v>25</v>
      </c>
      <c r="R33" t="s">
        <v>217</v>
      </c>
      <c r="S33">
        <v>12</v>
      </c>
      <c r="T33">
        <f t="shared" ref="T33:T36" si="5">S33*Q33+Q33</f>
        <v>325</v>
      </c>
      <c r="U33">
        <f t="shared" ref="U33:U35" si="6">T33-$Q$37+Q33</f>
        <v>225</v>
      </c>
      <c r="V33">
        <f t="shared" ref="V33:V36" si="7">U33/$Q$37</f>
        <v>1.8</v>
      </c>
    </row>
    <row r="34" spans="2:26" x14ac:dyDescent="0.25">
      <c r="B34" t="s">
        <v>164</v>
      </c>
      <c r="C34">
        <f>(100/105)*$A$3+$A$3</f>
        <v>117.14285714285714</v>
      </c>
      <c r="D34">
        <f>-1*$A$3</f>
        <v>-60</v>
      </c>
      <c r="F34" t="s">
        <v>168</v>
      </c>
      <c r="G34">
        <f>C33+D34</f>
        <v>-120</v>
      </c>
      <c r="H34" s="37">
        <f t="shared" si="4"/>
        <v>-1</v>
      </c>
      <c r="Q34">
        <v>0</v>
      </c>
      <c r="R34" t="s">
        <v>218</v>
      </c>
      <c r="S34">
        <v>10</v>
      </c>
      <c r="T34">
        <f t="shared" si="5"/>
        <v>0</v>
      </c>
      <c r="U34">
        <f t="shared" si="6"/>
        <v>-125</v>
      </c>
      <c r="V34">
        <f t="shared" si="7"/>
        <v>-1</v>
      </c>
    </row>
    <row r="35" spans="2:26" x14ac:dyDescent="0.25">
      <c r="F35" t="s">
        <v>169</v>
      </c>
      <c r="G35">
        <f>D34+C34</f>
        <v>57.142857142857139</v>
      </c>
      <c r="H35" s="37">
        <f t="shared" si="4"/>
        <v>0.47619047619047616</v>
      </c>
      <c r="Q35">
        <v>0</v>
      </c>
      <c r="R35" t="s">
        <v>219</v>
      </c>
      <c r="S35">
        <v>25</v>
      </c>
      <c r="T35">
        <f t="shared" si="5"/>
        <v>0</v>
      </c>
      <c r="U35">
        <f t="shared" si="6"/>
        <v>-125</v>
      </c>
      <c r="V35">
        <f t="shared" si="7"/>
        <v>-1</v>
      </c>
    </row>
    <row r="36" spans="2:26" x14ac:dyDescent="0.25">
      <c r="Q36">
        <v>0</v>
      </c>
      <c r="R36" t="s">
        <v>220</v>
      </c>
      <c r="S36">
        <v>25</v>
      </c>
      <c r="T36">
        <f t="shared" si="5"/>
        <v>0</v>
      </c>
      <c r="U36">
        <f>T36-$Q$37+Q36</f>
        <v>-125</v>
      </c>
      <c r="V36">
        <f t="shared" si="7"/>
        <v>-1</v>
      </c>
    </row>
    <row r="37" spans="2:26" x14ac:dyDescent="0.25">
      <c r="C37" t="s">
        <v>171</v>
      </c>
      <c r="Q37">
        <f>SUM(Q32:Q36)</f>
        <v>125</v>
      </c>
    </row>
    <row r="38" spans="2:26" x14ac:dyDescent="0.25">
      <c r="B38" t="s">
        <v>207</v>
      </c>
      <c r="C38" t="s">
        <v>161</v>
      </c>
      <c r="D38" t="s">
        <v>162</v>
      </c>
      <c r="F38" s="38" t="s">
        <v>166</v>
      </c>
      <c r="G38" s="38">
        <f>C39+D39</f>
        <v>1500</v>
      </c>
      <c r="H38" s="39">
        <f>G38/($A$3*2)</f>
        <v>12.5</v>
      </c>
    </row>
    <row r="39" spans="2:26" x14ac:dyDescent="0.25">
      <c r="B39" t="s">
        <v>163</v>
      </c>
      <c r="C39">
        <f>-1*$A$3</f>
        <v>-60</v>
      </c>
      <c r="D39">
        <f>(25)*$A$3+$A$3</f>
        <v>1560</v>
      </c>
      <c r="F39" t="s">
        <v>167</v>
      </c>
      <c r="G39">
        <f>D39+C40</f>
        <v>1674.5454545454545</v>
      </c>
      <c r="H39" s="37">
        <f t="shared" ref="H39:H41" si="8">G39/($A$3*2)</f>
        <v>13.954545454545455</v>
      </c>
    </row>
    <row r="40" spans="2:26" x14ac:dyDescent="0.25">
      <c r="B40" t="s">
        <v>164</v>
      </c>
      <c r="C40">
        <f>(100/110)*$A$3+$A$3</f>
        <v>114.54545454545455</v>
      </c>
      <c r="D40">
        <f>-1*$A$3</f>
        <v>-60</v>
      </c>
      <c r="F40" t="s">
        <v>168</v>
      </c>
      <c r="G40">
        <f>C39+D40</f>
        <v>-120</v>
      </c>
      <c r="H40" s="37">
        <f t="shared" si="8"/>
        <v>-1</v>
      </c>
    </row>
    <row r="41" spans="2:26" x14ac:dyDescent="0.25">
      <c r="F41" t="s">
        <v>169</v>
      </c>
      <c r="G41">
        <f>D40+C40</f>
        <v>54.545454545454547</v>
      </c>
      <c r="H41" s="37">
        <f t="shared" si="8"/>
        <v>0.45454545454545453</v>
      </c>
    </row>
    <row r="43" spans="2:26" x14ac:dyDescent="0.25">
      <c r="C43" t="s">
        <v>171</v>
      </c>
      <c r="K43" t="s">
        <v>171</v>
      </c>
      <c r="S43" t="s">
        <v>163</v>
      </c>
      <c r="T43" t="s">
        <v>164</v>
      </c>
    </row>
    <row r="44" spans="2:26" x14ac:dyDescent="0.25">
      <c r="B44" t="s">
        <v>172</v>
      </c>
      <c r="C44" t="s">
        <v>161</v>
      </c>
      <c r="D44" t="s">
        <v>162</v>
      </c>
      <c r="F44" s="38" t="s">
        <v>166</v>
      </c>
      <c r="G44" s="38">
        <f>C45+D45</f>
        <v>90</v>
      </c>
      <c r="H44" s="39">
        <f>G44/($A$3*2)</f>
        <v>0.75</v>
      </c>
      <c r="J44" t="s">
        <v>12</v>
      </c>
      <c r="K44" t="s">
        <v>161</v>
      </c>
      <c r="L44" t="s">
        <v>162</v>
      </c>
      <c r="N44" s="38" t="s">
        <v>166</v>
      </c>
      <c r="O44" s="38">
        <f>K45+L45</f>
        <v>90</v>
      </c>
      <c r="P44" s="39">
        <f>O44/($A$3*2)</f>
        <v>0.75</v>
      </c>
      <c r="R44" t="s">
        <v>212</v>
      </c>
      <c r="S44" s="36">
        <f>L45</f>
        <v>150</v>
      </c>
      <c r="T44" s="35">
        <f>D46</f>
        <v>-60</v>
      </c>
      <c r="U44" s="35"/>
      <c r="V44" s="36"/>
      <c r="W44" s="35"/>
      <c r="X44" s="35"/>
      <c r="Y44" s="36"/>
      <c r="Z44" s="36"/>
    </row>
    <row r="45" spans="2:26" x14ac:dyDescent="0.25">
      <c r="B45" t="s">
        <v>163</v>
      </c>
      <c r="C45">
        <f>-1*$A$3</f>
        <v>-60</v>
      </c>
      <c r="D45">
        <f>(1.5)*$A$3+$A$3</f>
        <v>150</v>
      </c>
      <c r="F45" t="s">
        <v>167</v>
      </c>
      <c r="G45">
        <f>D45+C46</f>
        <v>256.15384615384619</v>
      </c>
      <c r="H45" s="37">
        <f t="shared" ref="H45:H47" si="9">G45/($A$3*2)</f>
        <v>2.134615384615385</v>
      </c>
      <c r="J45" t="s">
        <v>163</v>
      </c>
      <c r="K45">
        <f>-1*$A$3</f>
        <v>-60</v>
      </c>
      <c r="L45">
        <f>(1.5)*$A$3+$A$3</f>
        <v>150</v>
      </c>
      <c r="N45" t="s">
        <v>167</v>
      </c>
      <c r="O45">
        <f>L45+K46</f>
        <v>252.85714285714286</v>
      </c>
      <c r="P45" s="37">
        <f>O45/($A$3*2)</f>
        <v>2.1071428571428572</v>
      </c>
      <c r="R45" t="s">
        <v>213</v>
      </c>
      <c r="S45" s="36">
        <f>K46</f>
        <v>102.85714285714286</v>
      </c>
      <c r="T45" s="35">
        <f>C45</f>
        <v>-60</v>
      </c>
      <c r="U45" s="36"/>
      <c r="V45" s="36"/>
      <c r="W45" s="35"/>
      <c r="X45" s="36"/>
      <c r="Y45" s="35"/>
      <c r="Z45" s="35"/>
    </row>
    <row r="46" spans="2:26" x14ac:dyDescent="0.25">
      <c r="B46" t="s">
        <v>164</v>
      </c>
      <c r="C46">
        <f>(100/130)*$A$3+$A$3</f>
        <v>106.15384615384616</v>
      </c>
      <c r="D46">
        <f>-1*$A$3</f>
        <v>-60</v>
      </c>
      <c r="F46" t="s">
        <v>168</v>
      </c>
      <c r="G46">
        <f>C45+D46</f>
        <v>-120</v>
      </c>
      <c r="H46" s="37">
        <f t="shared" si="9"/>
        <v>-1</v>
      </c>
      <c r="J46" t="s">
        <v>164</v>
      </c>
      <c r="K46">
        <f>(100/140)*$A$3+$A$3</f>
        <v>102.85714285714286</v>
      </c>
      <c r="L46">
        <f>-1*$A$3</f>
        <v>-60</v>
      </c>
      <c r="N46" t="s">
        <v>168</v>
      </c>
      <c r="O46">
        <f>K45+L46</f>
        <v>-120</v>
      </c>
      <c r="P46" s="37">
        <f t="shared" ref="P46:P47" si="10">O46/($A$3*2)</f>
        <v>-1</v>
      </c>
      <c r="R46" t="s">
        <v>214</v>
      </c>
      <c r="S46" s="36">
        <f>C51</f>
        <v>108</v>
      </c>
      <c r="T46" s="35">
        <f>T45</f>
        <v>-60</v>
      </c>
      <c r="U46" s="35"/>
      <c r="V46" s="35"/>
      <c r="W46" s="36"/>
      <c r="X46" s="36"/>
      <c r="Y46" s="35"/>
      <c r="Z46" s="36"/>
    </row>
    <row r="47" spans="2:26" x14ac:dyDescent="0.25">
      <c r="F47" t="s">
        <v>169</v>
      </c>
      <c r="G47">
        <f>D46+C46</f>
        <v>46.15384615384616</v>
      </c>
      <c r="H47" s="37">
        <f t="shared" si="9"/>
        <v>0.38461538461538469</v>
      </c>
      <c r="N47" t="s">
        <v>169</v>
      </c>
      <c r="O47">
        <f>L46+K46</f>
        <v>42.857142857142861</v>
      </c>
      <c r="P47" s="37">
        <f t="shared" si="10"/>
        <v>0.35714285714285715</v>
      </c>
    </row>
    <row r="49" spans="2:36" x14ac:dyDescent="0.25">
      <c r="C49" t="s">
        <v>173</v>
      </c>
      <c r="K49" t="s">
        <v>171</v>
      </c>
      <c r="S49">
        <f>SUM(S44:S48)</f>
        <v>360.85714285714289</v>
      </c>
      <c r="T49">
        <f>SUM(T44:T48)</f>
        <v>-180</v>
      </c>
      <c r="U49">
        <f>S45+S47+T46+T44</f>
        <v>-17.142857142857139</v>
      </c>
      <c r="V49">
        <f>S44+S45+T46+T47</f>
        <v>192.85714285714286</v>
      </c>
      <c r="W49">
        <f>S47+S46+T45+T44</f>
        <v>-12</v>
      </c>
      <c r="X49" s="41">
        <f>S45+S46+T47+T44</f>
        <v>150.85714285714286</v>
      </c>
      <c r="Y49" s="41">
        <f>S44+T45+T46</f>
        <v>30</v>
      </c>
      <c r="Z49">
        <f>S44+S46+T45</f>
        <v>198</v>
      </c>
      <c r="AB49" t="s">
        <v>227</v>
      </c>
      <c r="AC49">
        <f>S49+U33</f>
        <v>585.85714285714289</v>
      </c>
      <c r="AD49">
        <f t="shared" ref="AD49:AI49" si="11">T49-$Q$37</f>
        <v>-305</v>
      </c>
      <c r="AE49">
        <f t="shared" si="11"/>
        <v>-142.14285714285714</v>
      </c>
      <c r="AF49">
        <f>V49+U33</f>
        <v>417.85714285714289</v>
      </c>
      <c r="AG49">
        <f>W49+U33</f>
        <v>213</v>
      </c>
      <c r="AH49">
        <f>X49+U33</f>
        <v>375.85714285714289</v>
      </c>
      <c r="AI49">
        <f t="shared" si="11"/>
        <v>-95</v>
      </c>
      <c r="AJ49">
        <f>Z49+U33</f>
        <v>423</v>
      </c>
    </row>
    <row r="50" spans="2:36" x14ac:dyDescent="0.25">
      <c r="B50" t="s">
        <v>172</v>
      </c>
      <c r="C50" t="s">
        <v>161</v>
      </c>
      <c r="D50" t="s">
        <v>162</v>
      </c>
      <c r="F50" s="38" t="s">
        <v>166</v>
      </c>
      <c r="G50" s="38">
        <f>C51+D51</f>
        <v>258</v>
      </c>
      <c r="H50" s="39">
        <f>G50/($A$3*2)</f>
        <v>2.15</v>
      </c>
      <c r="J50" t="s">
        <v>12</v>
      </c>
      <c r="K50" t="s">
        <v>161</v>
      </c>
      <c r="L50" t="s">
        <v>162</v>
      </c>
      <c r="N50" s="38" t="s">
        <v>166</v>
      </c>
      <c r="O50" s="38">
        <f>K51+L51</f>
        <v>90</v>
      </c>
      <c r="P50" s="39">
        <f>O50/($A$3*2)</f>
        <v>0.75</v>
      </c>
      <c r="S50" s="37">
        <f>S49/($A$3*COUNTA($R44:$R46))</f>
        <v>2.0047619047619047</v>
      </c>
      <c r="T50" s="37">
        <f t="shared" ref="T50:Z50" si="12">T49/($A$3*COUNTA($R44:$R46))</f>
        <v>-1</v>
      </c>
      <c r="U50" s="37">
        <f t="shared" si="12"/>
        <v>-9.5238095238095219E-2</v>
      </c>
      <c r="V50" s="37">
        <f t="shared" si="12"/>
        <v>1.0714285714285714</v>
      </c>
      <c r="W50" s="37">
        <f t="shared" si="12"/>
        <v>-6.6666666666666666E-2</v>
      </c>
      <c r="X50" s="42">
        <f t="shared" si="12"/>
        <v>0.83809523809523812</v>
      </c>
      <c r="Y50" s="42">
        <f t="shared" si="12"/>
        <v>0.16666666666666666</v>
      </c>
      <c r="Z50" s="37">
        <f t="shared" si="12"/>
        <v>1.1000000000000001</v>
      </c>
      <c r="AA50" s="37"/>
      <c r="AB50" s="37"/>
      <c r="AC50" s="37">
        <f>AC49/($A$3*COUNTA($R44:$R46))</f>
        <v>3.2547619047619047</v>
      </c>
      <c r="AD50" s="37">
        <f t="shared" ref="AD50:AJ50" si="13">AD49/($A$3*COUNTA($R44:$R46))</f>
        <v>-1.6944444444444444</v>
      </c>
      <c r="AE50" s="37">
        <f t="shared" si="13"/>
        <v>-0.78968253968253965</v>
      </c>
      <c r="AF50" s="37">
        <f t="shared" si="13"/>
        <v>2.3214285714285716</v>
      </c>
      <c r="AG50" s="37">
        <f t="shared" si="13"/>
        <v>1.1833333333333333</v>
      </c>
      <c r="AH50" s="42">
        <f t="shared" si="13"/>
        <v>2.0880952380952382</v>
      </c>
      <c r="AI50" s="42">
        <f t="shared" si="13"/>
        <v>-0.52777777777777779</v>
      </c>
      <c r="AJ50" s="37">
        <f t="shared" si="13"/>
        <v>2.35</v>
      </c>
    </row>
    <row r="51" spans="2:36" x14ac:dyDescent="0.25">
      <c r="B51" t="s">
        <v>163</v>
      </c>
      <c r="C51">
        <f>(100/125)*$A$3+$A$3</f>
        <v>108</v>
      </c>
      <c r="D51">
        <f>(1.5)*$A$3+$A$3</f>
        <v>150</v>
      </c>
      <c r="F51" t="s">
        <v>167</v>
      </c>
      <c r="G51">
        <f>D51+C52</f>
        <v>90</v>
      </c>
      <c r="H51" s="37">
        <f t="shared" ref="H51:H53" si="14">G51/($A$3*2)</f>
        <v>0.75</v>
      </c>
      <c r="J51" t="s">
        <v>163</v>
      </c>
      <c r="K51">
        <f>-1*$A$3</f>
        <v>-60</v>
      </c>
      <c r="L51">
        <f>(1.5)*$A$3+$A$3</f>
        <v>150</v>
      </c>
      <c r="N51" t="s">
        <v>167</v>
      </c>
      <c r="O51">
        <f>L51+K52</f>
        <v>264.54545454545456</v>
      </c>
      <c r="P51" s="37">
        <f t="shared" ref="P51:P53" si="15">O51/($A$3*2)</f>
        <v>2.2045454545454546</v>
      </c>
    </row>
    <row r="52" spans="2:36" x14ac:dyDescent="0.25">
      <c r="B52" t="s">
        <v>164</v>
      </c>
      <c r="C52">
        <f>-1*$A$3</f>
        <v>-60</v>
      </c>
      <c r="D52">
        <f>-1*$A$3</f>
        <v>-60</v>
      </c>
      <c r="F52" t="s">
        <v>168</v>
      </c>
      <c r="G52">
        <f>C51+D52</f>
        <v>48</v>
      </c>
      <c r="H52" s="37">
        <f t="shared" si="14"/>
        <v>0.4</v>
      </c>
      <c r="J52" t="s">
        <v>164</v>
      </c>
      <c r="K52">
        <f>(100/110)*$A$3+$A$3</f>
        <v>114.54545454545455</v>
      </c>
      <c r="L52">
        <f>-1*$A$3</f>
        <v>-60</v>
      </c>
      <c r="N52" t="s">
        <v>168</v>
      </c>
      <c r="O52">
        <f>K51+L52</f>
        <v>-120</v>
      </c>
      <c r="P52" s="37">
        <f t="shared" si="15"/>
        <v>-1</v>
      </c>
      <c r="R52" t="s">
        <v>226</v>
      </c>
      <c r="S52">
        <f>S49-$Q$37</f>
        <v>235.85714285714289</v>
      </c>
      <c r="T52">
        <f>T49+U32</f>
        <v>1095</v>
      </c>
      <c r="U52">
        <f>U49+U32</f>
        <v>1257.8571428571429</v>
      </c>
      <c r="V52">
        <f t="shared" ref="V52:Z52" si="16">V49-$Q$37</f>
        <v>67.857142857142861</v>
      </c>
      <c r="W52">
        <f t="shared" si="16"/>
        <v>-137</v>
      </c>
      <c r="X52">
        <f t="shared" si="16"/>
        <v>25.857142857142861</v>
      </c>
      <c r="Y52">
        <f>Y49+U32</f>
        <v>1305</v>
      </c>
      <c r="Z52">
        <f t="shared" si="16"/>
        <v>73</v>
      </c>
    </row>
    <row r="53" spans="2:36" x14ac:dyDescent="0.25">
      <c r="F53" t="s">
        <v>169</v>
      </c>
      <c r="G53">
        <f>D52+C52</f>
        <v>-120</v>
      </c>
      <c r="H53" s="37">
        <f t="shared" si="14"/>
        <v>-1</v>
      </c>
      <c r="N53" t="s">
        <v>169</v>
      </c>
      <c r="O53">
        <f>L52+K52</f>
        <v>54.545454545454547</v>
      </c>
      <c r="P53" s="37">
        <f t="shared" si="15"/>
        <v>0.45454545454545453</v>
      </c>
      <c r="S53" s="37">
        <f>S52/($A$3*COUNTA($R44:$R47))</f>
        <v>1.3103174603174605</v>
      </c>
      <c r="T53" s="37">
        <f t="shared" ref="T53:Z53" si="17">T52/($A$3*COUNTA($R44:$R47))</f>
        <v>6.083333333333333</v>
      </c>
      <c r="U53" s="37">
        <f t="shared" si="17"/>
        <v>6.9880952380952381</v>
      </c>
      <c r="V53" s="37">
        <f t="shared" si="17"/>
        <v>0.37698412698412703</v>
      </c>
      <c r="W53" s="37">
        <f t="shared" si="17"/>
        <v>-0.76111111111111107</v>
      </c>
      <c r="X53" s="37">
        <f t="shared" si="17"/>
        <v>0.14365079365079367</v>
      </c>
      <c r="Y53" s="37">
        <f t="shared" si="17"/>
        <v>7.25</v>
      </c>
      <c r="Z53" s="37">
        <f t="shared" si="17"/>
        <v>0.40555555555555556</v>
      </c>
    </row>
    <row r="55" spans="2:36" x14ac:dyDescent="0.25">
      <c r="C55" t="s">
        <v>171</v>
      </c>
      <c r="K55" t="s">
        <v>165</v>
      </c>
      <c r="S55" t="s">
        <v>163</v>
      </c>
      <c r="T55" t="s">
        <v>164</v>
      </c>
    </row>
    <row r="56" spans="2:36" x14ac:dyDescent="0.25">
      <c r="B56" t="s">
        <v>34</v>
      </c>
      <c r="C56" t="s">
        <v>161</v>
      </c>
      <c r="D56" t="s">
        <v>162</v>
      </c>
      <c r="F56" s="38" t="s">
        <v>166</v>
      </c>
      <c r="G56" s="38">
        <f>C57+D57</f>
        <v>210</v>
      </c>
      <c r="H56" s="39">
        <f>G56/($A$3*2)</f>
        <v>1.75</v>
      </c>
      <c r="J56" t="s">
        <v>206</v>
      </c>
      <c r="K56" t="s">
        <v>161</v>
      </c>
      <c r="L56" t="s">
        <v>162</v>
      </c>
      <c r="N56" s="38" t="s">
        <v>166</v>
      </c>
      <c r="O56" s="38">
        <f>K57+L57</f>
        <v>470</v>
      </c>
      <c r="P56" s="39">
        <f>O56/($A$3*2)</f>
        <v>3.9166666666666665</v>
      </c>
      <c r="R56" s="40" t="s">
        <v>208</v>
      </c>
      <c r="S56" s="36">
        <f>D57</f>
        <v>270</v>
      </c>
      <c r="T56" s="35">
        <f>D58</f>
        <v>-60</v>
      </c>
      <c r="U56" s="35"/>
      <c r="V56" s="36"/>
      <c r="W56" s="35"/>
      <c r="X56" s="36"/>
      <c r="Y56" s="35"/>
      <c r="Z56" s="35"/>
      <c r="AA56" s="35"/>
      <c r="AB56" s="35"/>
      <c r="AC56" s="36"/>
      <c r="AD56" s="35"/>
      <c r="AE56" s="36"/>
      <c r="AF56" s="35"/>
      <c r="AG56" s="35"/>
      <c r="AH56" s="36"/>
      <c r="AI56" s="35"/>
      <c r="AJ56" s="35"/>
    </row>
    <row r="57" spans="2:36" x14ac:dyDescent="0.25">
      <c r="B57" t="s">
        <v>163</v>
      </c>
      <c r="C57">
        <f>-1*$A$3</f>
        <v>-60</v>
      </c>
      <c r="D57">
        <f>(3.5)*$A$3+$A$3</f>
        <v>270</v>
      </c>
      <c r="F57" t="s">
        <v>167</v>
      </c>
      <c r="G57">
        <f>D57+C58</f>
        <v>384.54545454545456</v>
      </c>
      <c r="H57" s="37">
        <f t="shared" ref="H57:H59" si="18">G57/($A$3*2)</f>
        <v>3.2045454545454546</v>
      </c>
      <c r="J57" t="s">
        <v>163</v>
      </c>
      <c r="K57">
        <f>(100/120)*$A$3+$A$3</f>
        <v>110</v>
      </c>
      <c r="L57">
        <f>(5)*$A$3+$A$3</f>
        <v>360</v>
      </c>
      <c r="N57" t="s">
        <v>167</v>
      </c>
      <c r="O57">
        <f>L57+K58</f>
        <v>300</v>
      </c>
      <c r="P57" s="37">
        <f t="shared" ref="P57:P59" si="19">O57/($A$3*2)</f>
        <v>2.5</v>
      </c>
      <c r="R57" s="40" t="s">
        <v>211</v>
      </c>
      <c r="S57" s="36">
        <f>C58</f>
        <v>114.54545454545455</v>
      </c>
      <c r="T57" s="35">
        <f>C57</f>
        <v>-60</v>
      </c>
      <c r="U57" s="36"/>
      <c r="V57" s="36"/>
      <c r="W57" s="35"/>
      <c r="X57" s="36"/>
      <c r="Y57" s="35"/>
      <c r="Z57" s="36"/>
      <c r="AA57" s="36"/>
      <c r="AB57" s="35"/>
      <c r="AC57" s="36"/>
      <c r="AD57" s="36"/>
      <c r="AE57" s="36"/>
      <c r="AF57" s="36"/>
      <c r="AG57" s="35"/>
      <c r="AH57" s="36"/>
      <c r="AI57" s="36"/>
      <c r="AJ57" s="35"/>
    </row>
    <row r="58" spans="2:36" x14ac:dyDescent="0.25">
      <c r="B58" t="s">
        <v>164</v>
      </c>
      <c r="C58">
        <f>(100/110)*$A$3+$A$3</f>
        <v>114.54545454545455</v>
      </c>
      <c r="D58">
        <f>-1*$A$3</f>
        <v>-60</v>
      </c>
      <c r="F58" t="s">
        <v>168</v>
      </c>
      <c r="G58">
        <f>C57+D58</f>
        <v>-120</v>
      </c>
      <c r="H58" s="37">
        <f t="shared" si="18"/>
        <v>-1</v>
      </c>
      <c r="J58" t="s">
        <v>164</v>
      </c>
      <c r="K58">
        <f>-1*$A$3</f>
        <v>-60</v>
      </c>
      <c r="L58">
        <f>-1*$A$3</f>
        <v>-60</v>
      </c>
      <c r="N58" t="s">
        <v>168</v>
      </c>
      <c r="O58">
        <f>K57+L58</f>
        <v>50</v>
      </c>
      <c r="P58" s="37">
        <f t="shared" si="19"/>
        <v>0.41666666666666669</v>
      </c>
      <c r="R58" s="40" t="s">
        <v>209</v>
      </c>
      <c r="S58" s="36">
        <f>C63</f>
        <v>114.54545454545455</v>
      </c>
      <c r="T58" s="35">
        <f>T57</f>
        <v>-60</v>
      </c>
      <c r="U58" s="35"/>
      <c r="V58" s="35"/>
      <c r="W58" s="36"/>
      <c r="X58" s="36"/>
      <c r="Y58" s="36"/>
      <c r="Z58" s="36"/>
      <c r="AA58" s="35"/>
      <c r="AB58" s="35"/>
      <c r="AC58" s="35"/>
      <c r="AD58" s="36"/>
    </row>
    <row r="59" spans="2:36" x14ac:dyDescent="0.25">
      <c r="F59" t="s">
        <v>169</v>
      </c>
      <c r="G59">
        <f>D58+C58</f>
        <v>54.545454545454547</v>
      </c>
      <c r="H59" s="37">
        <f t="shared" si="18"/>
        <v>0.45454545454545453</v>
      </c>
      <c r="N59" t="s">
        <v>169</v>
      </c>
      <c r="O59">
        <f>L58+K58</f>
        <v>-120</v>
      </c>
      <c r="P59" s="37">
        <f t="shared" si="19"/>
        <v>-1</v>
      </c>
      <c r="R59" s="40" t="s">
        <v>210</v>
      </c>
      <c r="S59" s="36">
        <f>K64</f>
        <v>120</v>
      </c>
      <c r="T59" s="35">
        <f>T58</f>
        <v>-60</v>
      </c>
      <c r="U59" s="36"/>
      <c r="V59" s="35"/>
      <c r="W59" s="36"/>
      <c r="X59" s="35"/>
      <c r="Y59" s="35"/>
      <c r="Z59" s="36"/>
      <c r="AA59" s="35"/>
      <c r="AB59" s="36"/>
      <c r="AC59" s="36"/>
      <c r="AD59" s="35"/>
      <c r="AE59" s="36"/>
      <c r="AF59" s="36"/>
      <c r="AG59" s="36"/>
      <c r="AH59" s="35"/>
      <c r="AI59" s="35"/>
      <c r="AJ59" s="35"/>
    </row>
    <row r="61" spans="2:36" x14ac:dyDescent="0.25">
      <c r="C61" t="s">
        <v>165</v>
      </c>
      <c r="K61" t="s">
        <v>171</v>
      </c>
      <c r="S61">
        <f>SUM(S56:S60)</f>
        <v>619.09090909090912</v>
      </c>
      <c r="T61">
        <f>SUM(T56:T60)</f>
        <v>-240</v>
      </c>
      <c r="U61">
        <f>S57+S59+T58+T56</f>
        <v>114.54545454545456</v>
      </c>
      <c r="V61">
        <f>S56+S57+T58+T59</f>
        <v>264.54545454545456</v>
      </c>
      <c r="W61">
        <f>S59+S58+T57+T56</f>
        <v>114.54545454545456</v>
      </c>
      <c r="X61">
        <f>T59+S58+S57+S56</f>
        <v>439.09090909090912</v>
      </c>
      <c r="Y61">
        <f>T59+T57+T56+S58</f>
        <v>-65.454545454545453</v>
      </c>
      <c r="Z61">
        <f>T56+S57+S58+S59</f>
        <v>289.09090909090912</v>
      </c>
      <c r="AA61">
        <f>T56+S57+T58+T59</f>
        <v>-65.454545454545453</v>
      </c>
      <c r="AB61">
        <f>S59+T58+T57+T56</f>
        <v>-60</v>
      </c>
      <c r="AC61">
        <f>S56+S57+S59+T58</f>
        <v>444.54545454545456</v>
      </c>
      <c r="AD61">
        <f>S57+S58+T59+T56</f>
        <v>109.09090909090909</v>
      </c>
      <c r="AE61">
        <f>S56+S57+S59</f>
        <v>504.54545454545456</v>
      </c>
      <c r="AF61">
        <f>S57+S59+T56</f>
        <v>174.54545454545456</v>
      </c>
      <c r="AG61">
        <f>S59+T56+T57</f>
        <v>0</v>
      </c>
      <c r="AH61">
        <f>S56+S57+T59</f>
        <v>324.54545454545456</v>
      </c>
      <c r="AI61">
        <f>S57+T56+T59</f>
        <v>-5.4545454545454533</v>
      </c>
      <c r="AJ61">
        <f>T56+T57+T59</f>
        <v>-180</v>
      </c>
    </row>
    <row r="62" spans="2:36" x14ac:dyDescent="0.25">
      <c r="B62" t="s">
        <v>33</v>
      </c>
      <c r="C62" t="s">
        <v>161</v>
      </c>
      <c r="D62" t="s">
        <v>162</v>
      </c>
      <c r="F62" t="s">
        <v>166</v>
      </c>
      <c r="G62">
        <f>C63+D63</f>
        <v>207.87878787878788</v>
      </c>
      <c r="H62" s="37">
        <f>G62/($A$3*2)</f>
        <v>1.7323232323232323</v>
      </c>
      <c r="J62" t="s">
        <v>36</v>
      </c>
      <c r="K62" t="s">
        <v>161</v>
      </c>
      <c r="L62" t="s">
        <v>162</v>
      </c>
      <c r="N62" s="38" t="s">
        <v>166</v>
      </c>
      <c r="O62" s="38">
        <f>K63+L63</f>
        <v>720</v>
      </c>
      <c r="P62" s="39">
        <f>O62/($A$3*2)</f>
        <v>6</v>
      </c>
      <c r="S62" s="37">
        <f>S61/($A$3*COUNTA($R$56:$R$60))</f>
        <v>2.5795454545454546</v>
      </c>
      <c r="T62" s="37">
        <f t="shared" ref="T62:AD62" si="20">T61/($A$3*COUNTA($R$56:$R$60))</f>
        <v>-1</v>
      </c>
      <c r="U62" s="37">
        <f t="shared" si="20"/>
        <v>0.47727272727272735</v>
      </c>
      <c r="V62" s="37">
        <f t="shared" si="20"/>
        <v>1.1022727272727273</v>
      </c>
      <c r="W62" s="37">
        <f t="shared" si="20"/>
        <v>0.47727272727272735</v>
      </c>
      <c r="X62" s="37">
        <f t="shared" si="20"/>
        <v>1.8295454545454546</v>
      </c>
      <c r="Y62" s="37">
        <f t="shared" si="20"/>
        <v>-0.27272727272727271</v>
      </c>
      <c r="Z62" s="37">
        <f t="shared" si="20"/>
        <v>1.2045454545454546</v>
      </c>
      <c r="AA62" s="37">
        <f t="shared" si="20"/>
        <v>-0.27272727272727271</v>
      </c>
      <c r="AB62" s="37">
        <f t="shared" si="20"/>
        <v>-0.25</v>
      </c>
      <c r="AC62" s="37">
        <f t="shared" si="20"/>
        <v>1.8522727272727273</v>
      </c>
      <c r="AD62" s="37">
        <f t="shared" si="20"/>
        <v>0.45454545454545453</v>
      </c>
      <c r="AE62" s="37">
        <f>AE61/($A$3*(COUNTA($R$56:$R$60)-1))</f>
        <v>2.8030303030303032</v>
      </c>
      <c r="AF62" s="37">
        <f t="shared" ref="AF62:AJ62" si="21">AF61/($A$3*(COUNTA($R$56:$R$60)-1))</f>
        <v>0.96969696969696983</v>
      </c>
      <c r="AG62" s="37">
        <f t="shared" si="21"/>
        <v>0</v>
      </c>
      <c r="AH62" s="37">
        <f t="shared" si="21"/>
        <v>1.8030303030303032</v>
      </c>
      <c r="AI62" s="37">
        <f t="shared" si="21"/>
        <v>-3.0303030303030297E-2</v>
      </c>
      <c r="AJ62" s="37">
        <f t="shared" si="21"/>
        <v>-1</v>
      </c>
    </row>
    <row r="63" spans="2:36" x14ac:dyDescent="0.25">
      <c r="B63" t="s">
        <v>163</v>
      </c>
      <c r="C63">
        <f>(100/110)*$A$3+$A$3</f>
        <v>114.54545454545455</v>
      </c>
      <c r="D63">
        <f>(100/180)*$A$3+$A$3</f>
        <v>93.333333333333343</v>
      </c>
      <c r="F63" t="s">
        <v>167</v>
      </c>
      <c r="G63">
        <f>D63+C64</f>
        <v>33.333333333333343</v>
      </c>
      <c r="H63" s="37">
        <f t="shared" ref="H63:H65" si="22">G63/($A$3*2)</f>
        <v>0.27777777777777785</v>
      </c>
      <c r="J63" t="s">
        <v>163</v>
      </c>
      <c r="K63">
        <f>-1*$A$3</f>
        <v>-60</v>
      </c>
      <c r="L63">
        <f>(12)*$A$3+$A$3</f>
        <v>780</v>
      </c>
      <c r="N63" t="s">
        <v>167</v>
      </c>
      <c r="O63">
        <f>L63+K64</f>
        <v>900</v>
      </c>
      <c r="P63" s="37">
        <f t="shared" ref="P63:P65" si="23">O63/($A$3*2)</f>
        <v>7.5</v>
      </c>
    </row>
    <row r="64" spans="2:36" x14ac:dyDescent="0.25">
      <c r="B64" t="s">
        <v>164</v>
      </c>
      <c r="C64">
        <f>-1*$A$3</f>
        <v>-60</v>
      </c>
      <c r="D64">
        <f>-1*$A$3</f>
        <v>-60</v>
      </c>
      <c r="F64" t="s">
        <v>168</v>
      </c>
      <c r="G64">
        <f>C63+D64</f>
        <v>54.545454545454547</v>
      </c>
      <c r="H64" s="37">
        <f t="shared" si="22"/>
        <v>0.45454545454545453</v>
      </c>
      <c r="J64" t="s">
        <v>164</v>
      </c>
      <c r="K64">
        <f>(1)*$A$3+$A$3</f>
        <v>120</v>
      </c>
      <c r="L64">
        <f>-1*$A$3</f>
        <v>-60</v>
      </c>
      <c r="N64" t="s">
        <v>168</v>
      </c>
      <c r="O64">
        <f>K63+L64</f>
        <v>-120</v>
      </c>
      <c r="P64" s="37">
        <f t="shared" si="23"/>
        <v>-1</v>
      </c>
    </row>
    <row r="65" spans="2:16" x14ac:dyDescent="0.25">
      <c r="F65" t="s">
        <v>169</v>
      </c>
      <c r="G65">
        <f>D64+C64</f>
        <v>-120</v>
      </c>
      <c r="H65" s="37">
        <f t="shared" si="22"/>
        <v>-1</v>
      </c>
      <c r="N65" t="s">
        <v>169</v>
      </c>
      <c r="O65">
        <f>L64+K64</f>
        <v>60</v>
      </c>
      <c r="P65" s="37">
        <f t="shared" si="23"/>
        <v>0.5</v>
      </c>
    </row>
    <row r="67" spans="2:16" x14ac:dyDescent="0.25">
      <c r="C67" t="s">
        <v>171</v>
      </c>
      <c r="K67" t="s">
        <v>165</v>
      </c>
    </row>
    <row r="68" spans="2:16" x14ac:dyDescent="0.25">
      <c r="B68" t="s">
        <v>19</v>
      </c>
      <c r="C68" t="s">
        <v>161</v>
      </c>
      <c r="D68" t="s">
        <v>162</v>
      </c>
      <c r="F68" s="38" t="s">
        <v>166</v>
      </c>
      <c r="G68" s="38">
        <f>C69+D69</f>
        <v>240</v>
      </c>
      <c r="H68" s="39">
        <f>G68/($A$3*2)</f>
        <v>2</v>
      </c>
      <c r="J68" t="s">
        <v>170</v>
      </c>
      <c r="K68" t="s">
        <v>161</v>
      </c>
      <c r="L68" t="s">
        <v>162</v>
      </c>
      <c r="N68" s="38" t="s">
        <v>166</v>
      </c>
      <c r="O68" s="38">
        <f>K69+L69</f>
        <v>556.15384615384619</v>
      </c>
      <c r="P68" s="39">
        <f>O68/($A$3*2)</f>
        <v>4.634615384615385</v>
      </c>
    </row>
    <row r="69" spans="2:16" x14ac:dyDescent="0.25">
      <c r="B69" t="s">
        <v>163</v>
      </c>
      <c r="C69">
        <f>-1*$A$3</f>
        <v>-60</v>
      </c>
      <c r="D69">
        <f>(4)*$A$3+$A$3</f>
        <v>300</v>
      </c>
      <c r="F69" t="s">
        <v>167</v>
      </c>
      <c r="G69">
        <f>D69+C70</f>
        <v>426</v>
      </c>
      <c r="H69" s="37">
        <f t="shared" ref="H69:H71" si="24">G69/($A$3*2)</f>
        <v>3.55</v>
      </c>
      <c r="J69" t="s">
        <v>163</v>
      </c>
      <c r="K69">
        <f>(100/130)*$A$3+$A$3</f>
        <v>106.15384615384616</v>
      </c>
      <c r="L69">
        <f>6.5*$A$3+$A$3</f>
        <v>450</v>
      </c>
      <c r="N69" t="s">
        <v>167</v>
      </c>
      <c r="O69">
        <f>L69+K70</f>
        <v>390</v>
      </c>
      <c r="P69" s="37">
        <f t="shared" ref="P69:P71" si="25">O69/($A$3*2)</f>
        <v>3.25</v>
      </c>
    </row>
    <row r="70" spans="2:16" x14ac:dyDescent="0.25">
      <c r="B70" t="s">
        <v>164</v>
      </c>
      <c r="C70">
        <f>(1.1)*$A$3+$A$3</f>
        <v>126</v>
      </c>
      <c r="D70">
        <f>-1*$A$3</f>
        <v>-60</v>
      </c>
      <c r="F70" t="s">
        <v>168</v>
      </c>
      <c r="G70">
        <f>C69+D70</f>
        <v>-120</v>
      </c>
      <c r="H70" s="37">
        <f t="shared" si="24"/>
        <v>-1</v>
      </c>
      <c r="J70" t="s">
        <v>164</v>
      </c>
      <c r="K70">
        <f>-1*$A$3</f>
        <v>-60</v>
      </c>
      <c r="L70">
        <f>-1*$A$3</f>
        <v>-60</v>
      </c>
      <c r="N70" t="s">
        <v>168</v>
      </c>
      <c r="O70">
        <f>K69+L70</f>
        <v>46.15384615384616</v>
      </c>
      <c r="P70" s="37">
        <f t="shared" si="25"/>
        <v>0.38461538461538469</v>
      </c>
    </row>
    <row r="71" spans="2:16" x14ac:dyDescent="0.25">
      <c r="F71" t="s">
        <v>169</v>
      </c>
      <c r="G71">
        <f>D70+C70</f>
        <v>66</v>
      </c>
      <c r="H71" s="37">
        <f t="shared" si="24"/>
        <v>0.55000000000000004</v>
      </c>
      <c r="N71" t="s">
        <v>169</v>
      </c>
      <c r="O71">
        <f>L70+K70</f>
        <v>-120</v>
      </c>
      <c r="P71" s="37">
        <f t="shared" si="25"/>
        <v>-1</v>
      </c>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4E70-08B9-4D97-8879-B0F6FB1E04D0}">
  <sheetPr codeName="Sheet11"/>
  <dimension ref="A1:DC311"/>
  <sheetViews>
    <sheetView zoomScaleNormal="100" workbookViewId="0">
      <selection activeCell="I144" sqref="I144"/>
    </sheetView>
  </sheetViews>
  <sheetFormatPr defaultRowHeight="15.75" x14ac:dyDescent="0.25"/>
  <cols>
    <col min="1" max="1" width="8.375" customWidth="1"/>
    <col min="2" max="2" width="10.25" customWidth="1"/>
    <col min="3" max="3" width="7.75" bestFit="1" customWidth="1"/>
    <col min="4" max="4" width="8.125" customWidth="1"/>
    <col min="5" max="5" width="5.25" bestFit="1" customWidth="1"/>
    <col min="6" max="6" width="7.625" bestFit="1" customWidth="1"/>
    <col min="7" max="7" width="7.125" bestFit="1" customWidth="1"/>
    <col min="8" max="8" width="8.75" customWidth="1"/>
    <col min="9" max="9" width="14.125" bestFit="1" customWidth="1"/>
    <col min="10" max="10" width="18.75" customWidth="1"/>
    <col min="11" max="11" width="13.25" customWidth="1"/>
    <col min="12" max="12" width="15" customWidth="1"/>
    <col min="13" max="13" width="18.875" customWidth="1"/>
    <col min="14" max="14" width="19.125" bestFit="1" customWidth="1"/>
    <col min="15" max="15" width="15.875" bestFit="1" customWidth="1"/>
    <col min="16" max="16" width="15.5" bestFit="1" customWidth="1"/>
    <col min="17" max="17" width="10.25" customWidth="1"/>
    <col min="19" max="19" width="18" bestFit="1" customWidth="1"/>
    <col min="20" max="20" width="12.5" bestFit="1" customWidth="1"/>
    <col min="21" max="21" width="13.25" bestFit="1" customWidth="1"/>
    <col min="29" max="29" width="17.375" bestFit="1" customWidth="1"/>
  </cols>
  <sheetData>
    <row r="1" spans="1:104" ht="16.5" thickBot="1" x14ac:dyDescent="0.3">
      <c r="A1">
        <v>2018</v>
      </c>
      <c r="I1" t="s">
        <v>552</v>
      </c>
      <c r="K1" t="s">
        <v>323</v>
      </c>
      <c r="L1">
        <v>0.5</v>
      </c>
      <c r="M1" t="s">
        <v>324</v>
      </c>
      <c r="N1">
        <f>1-L1</f>
        <v>0.5</v>
      </c>
    </row>
    <row r="2" spans="1:104" x14ac:dyDescent="0.25">
      <c r="A2" s="51" t="s">
        <v>231</v>
      </c>
      <c r="B2" s="51" t="s">
        <v>262</v>
      </c>
      <c r="C2" s="51" t="s">
        <v>246</v>
      </c>
      <c r="D2" s="51" t="s">
        <v>247</v>
      </c>
      <c r="E2" s="51" t="s">
        <v>248</v>
      </c>
      <c r="F2" s="51" t="s">
        <v>110</v>
      </c>
      <c r="G2" s="51" t="s">
        <v>111</v>
      </c>
      <c r="H2" s="51" t="s">
        <v>232</v>
      </c>
      <c r="I2" s="51" t="s">
        <v>228</v>
      </c>
      <c r="J2" s="51" t="s">
        <v>229</v>
      </c>
      <c r="K2" s="51" t="s">
        <v>263</v>
      </c>
      <c r="L2" s="51" t="s">
        <v>73</v>
      </c>
      <c r="M2" s="51" t="s">
        <v>268</v>
      </c>
      <c r="N2" s="51" t="s">
        <v>266</v>
      </c>
      <c r="O2" s="51" t="s">
        <v>267</v>
      </c>
      <c r="P2" s="51" t="s">
        <v>230</v>
      </c>
    </row>
    <row r="3" spans="1:104" x14ac:dyDescent="0.25">
      <c r="A3" t="s">
        <v>256</v>
      </c>
      <c r="B3" t="s">
        <v>98</v>
      </c>
      <c r="C3">
        <v>11</v>
      </c>
      <c r="D3">
        <v>5</v>
      </c>
      <c r="E3">
        <v>0</v>
      </c>
      <c r="F3">
        <v>436</v>
      </c>
      <c r="G3">
        <v>325</v>
      </c>
      <c r="H3">
        <v>111</v>
      </c>
      <c r="I3" s="46">
        <v>4</v>
      </c>
      <c r="J3" s="46">
        <v>13</v>
      </c>
      <c r="K3">
        <f>($L$1*Table3[[#This Row],[Offense Rank]]+$N$1*Table3[[#This Row],[Defense Rank]])/2</f>
        <v>4.25</v>
      </c>
      <c r="L3" t="s">
        <v>264</v>
      </c>
      <c r="M3" t="s">
        <v>264</v>
      </c>
      <c r="N3" t="s">
        <v>264</v>
      </c>
      <c r="O3" t="s">
        <v>264</v>
      </c>
      <c r="P3" t="s">
        <v>264</v>
      </c>
    </row>
    <row r="4" spans="1:104" x14ac:dyDescent="0.25">
      <c r="A4" t="s">
        <v>251</v>
      </c>
      <c r="B4" t="s">
        <v>94</v>
      </c>
      <c r="C4">
        <v>13</v>
      </c>
      <c r="D4">
        <v>3</v>
      </c>
      <c r="E4">
        <v>0</v>
      </c>
      <c r="F4">
        <v>527</v>
      </c>
      <c r="G4">
        <v>384</v>
      </c>
      <c r="H4">
        <v>143</v>
      </c>
      <c r="I4" s="46">
        <v>2</v>
      </c>
      <c r="J4" s="46">
        <v>14</v>
      </c>
      <c r="K4">
        <f>($L$1*Table3[[#This Row],[Offense Rank]]+$N$1*Table3[[#This Row],[Defense Rank]])/2</f>
        <v>4</v>
      </c>
      <c r="L4" t="s">
        <v>264</v>
      </c>
      <c r="M4" t="s">
        <v>264</v>
      </c>
      <c r="N4" t="s">
        <v>264</v>
      </c>
      <c r="O4" t="s">
        <v>264</v>
      </c>
      <c r="P4" t="s">
        <v>265</v>
      </c>
    </row>
    <row r="5" spans="1:104" x14ac:dyDescent="0.25">
      <c r="A5" t="s">
        <v>254</v>
      </c>
      <c r="B5" t="s">
        <v>93</v>
      </c>
      <c r="C5">
        <v>12</v>
      </c>
      <c r="D5">
        <v>4</v>
      </c>
      <c r="E5">
        <v>0</v>
      </c>
      <c r="F5">
        <v>565</v>
      </c>
      <c r="G5">
        <v>421</v>
      </c>
      <c r="H5">
        <v>144</v>
      </c>
      <c r="I5" s="46">
        <v>1</v>
      </c>
      <c r="J5" s="46">
        <v>17</v>
      </c>
      <c r="K5">
        <f>($L$1*Table3[[#This Row],[Offense Rank]]+$N$1*Table3[[#This Row],[Defense Rank]])/2</f>
        <v>4.5</v>
      </c>
      <c r="L5" t="s">
        <v>264</v>
      </c>
      <c r="M5" t="s">
        <v>264</v>
      </c>
      <c r="N5" t="s">
        <v>264</v>
      </c>
      <c r="O5" t="s">
        <v>265</v>
      </c>
      <c r="P5" t="s">
        <v>265</v>
      </c>
      <c r="S5" t="s">
        <v>325</v>
      </c>
      <c r="AC5" t="s">
        <v>325</v>
      </c>
      <c r="AD5">
        <v>0.7</v>
      </c>
      <c r="AM5" t="s">
        <v>325</v>
      </c>
      <c r="AO5">
        <v>0.8</v>
      </c>
      <c r="AW5" t="s">
        <v>325</v>
      </c>
      <c r="AY5">
        <v>0.9</v>
      </c>
      <c r="BG5" t="s">
        <v>325</v>
      </c>
      <c r="BH5">
        <v>0.6</v>
      </c>
      <c r="BQ5" t="s">
        <v>325</v>
      </c>
      <c r="CA5" t="s">
        <v>325</v>
      </c>
      <c r="CB5">
        <v>0.4</v>
      </c>
      <c r="CK5" t="s">
        <v>325</v>
      </c>
      <c r="CU5" t="s">
        <v>325</v>
      </c>
    </row>
    <row r="6" spans="1:104" ht="16.5" thickBot="1" x14ac:dyDescent="0.3">
      <c r="A6" t="s">
        <v>250</v>
      </c>
      <c r="B6" t="s">
        <v>99</v>
      </c>
      <c r="C6">
        <v>13</v>
      </c>
      <c r="D6">
        <v>3</v>
      </c>
      <c r="E6">
        <v>0</v>
      </c>
      <c r="F6">
        <v>504</v>
      </c>
      <c r="G6">
        <v>353</v>
      </c>
      <c r="H6">
        <v>151</v>
      </c>
      <c r="I6" s="46">
        <v>7</v>
      </c>
      <c r="J6" s="46">
        <v>6</v>
      </c>
      <c r="K6">
        <f>($L$1*Table3[[#This Row],[Offense Rank]]+$N$1*Table3[[#This Row],[Defense Rank]])/2</f>
        <v>3.25</v>
      </c>
      <c r="L6" t="s">
        <v>264</v>
      </c>
      <c r="M6" t="s">
        <v>264</v>
      </c>
      <c r="N6" t="s">
        <v>264</v>
      </c>
      <c r="O6" t="s">
        <v>265</v>
      </c>
      <c r="P6" t="s">
        <v>265</v>
      </c>
      <c r="BR6">
        <v>0.5</v>
      </c>
    </row>
    <row r="7" spans="1:104" x14ac:dyDescent="0.25">
      <c r="A7" t="s">
        <v>253</v>
      </c>
      <c r="B7" t="s">
        <v>95</v>
      </c>
      <c r="C7">
        <v>12</v>
      </c>
      <c r="D7">
        <v>4</v>
      </c>
      <c r="E7">
        <v>0</v>
      </c>
      <c r="F7">
        <v>428</v>
      </c>
      <c r="G7">
        <v>329</v>
      </c>
      <c r="H7">
        <v>99</v>
      </c>
      <c r="I7" s="46">
        <v>3</v>
      </c>
      <c r="J7" s="46">
        <v>7</v>
      </c>
      <c r="K7">
        <f>($L$1*Table3[[#This Row],[Offense Rank]]+$N$1*Table3[[#This Row],[Defense Rank]])/2</f>
        <v>2.5</v>
      </c>
      <c r="L7" t="s">
        <v>264</v>
      </c>
      <c r="M7" t="s">
        <v>264</v>
      </c>
      <c r="N7" t="s">
        <v>265</v>
      </c>
      <c r="O7" t="s">
        <v>265</v>
      </c>
      <c r="P7" t="s">
        <v>265</v>
      </c>
      <c r="S7" s="53" t="s">
        <v>326</v>
      </c>
      <c r="T7" s="53"/>
      <c r="AC7" s="53" t="s">
        <v>326</v>
      </c>
      <c r="AD7" s="53"/>
      <c r="AM7" s="53" t="s">
        <v>326</v>
      </c>
      <c r="AN7" s="53"/>
      <c r="AW7" s="53" t="s">
        <v>326</v>
      </c>
      <c r="AX7" s="53"/>
      <c r="BG7" s="53" t="s">
        <v>326</v>
      </c>
      <c r="BH7" s="53"/>
      <c r="BQ7" s="53" t="s">
        <v>326</v>
      </c>
      <c r="BR7" s="53"/>
      <c r="CA7" s="53" t="s">
        <v>326</v>
      </c>
      <c r="CB7" s="53"/>
      <c r="CK7" s="53" t="s">
        <v>326</v>
      </c>
      <c r="CL7" s="53"/>
      <c r="CU7" s="53" t="s">
        <v>326</v>
      </c>
      <c r="CV7" s="53"/>
    </row>
    <row r="8" spans="1:104" hidden="1" x14ac:dyDescent="0.25">
      <c r="A8" t="s">
        <v>184</v>
      </c>
      <c r="B8" t="s">
        <v>104</v>
      </c>
      <c r="C8">
        <v>9</v>
      </c>
      <c r="D8">
        <v>6</v>
      </c>
      <c r="E8">
        <v>1</v>
      </c>
      <c r="F8">
        <v>428</v>
      </c>
      <c r="G8">
        <v>360</v>
      </c>
      <c r="H8">
        <v>68</v>
      </c>
      <c r="I8">
        <v>6</v>
      </c>
      <c r="J8">
        <v>12</v>
      </c>
      <c r="K8">
        <f>($L$1*Table3[[#This Row],[Offense Rank]]+$N$1*Table3[[#This Row],[Defense Rank]])/2</f>
        <v>4.5</v>
      </c>
      <c r="L8" t="s">
        <v>265</v>
      </c>
      <c r="M8" t="s">
        <v>265</v>
      </c>
      <c r="N8" t="s">
        <v>265</v>
      </c>
      <c r="O8" t="s">
        <v>265</v>
      </c>
      <c r="P8" t="s">
        <v>265</v>
      </c>
      <c r="S8" t="s">
        <v>327</v>
      </c>
      <c r="T8">
        <v>0.81029305707330834</v>
      </c>
      <c r="AC8" t="s">
        <v>327</v>
      </c>
      <c r="AD8">
        <v>0.7836277615982965</v>
      </c>
      <c r="AM8" t="s">
        <v>327</v>
      </c>
      <c r="AN8">
        <v>0.74516143989874639</v>
      </c>
      <c r="AW8" t="s">
        <v>327</v>
      </c>
      <c r="AX8">
        <v>0.69892080202251228</v>
      </c>
      <c r="BG8" t="s">
        <v>327</v>
      </c>
      <c r="BH8">
        <v>0.80672068069540315</v>
      </c>
      <c r="BQ8" t="s">
        <v>327</v>
      </c>
      <c r="BR8">
        <v>0.8077325325495226</v>
      </c>
      <c r="CA8" t="s">
        <v>327</v>
      </c>
      <c r="CB8">
        <v>0.78444010813061837</v>
      </c>
      <c r="CK8" t="s">
        <v>327</v>
      </c>
      <c r="CL8">
        <v>0.65084282926507886</v>
      </c>
      <c r="CU8" t="s">
        <v>327</v>
      </c>
      <c r="CV8">
        <v>0.56355704349081792</v>
      </c>
    </row>
    <row r="9" spans="1:104" x14ac:dyDescent="0.25">
      <c r="A9" t="s">
        <v>260</v>
      </c>
      <c r="B9" t="s">
        <v>91</v>
      </c>
      <c r="C9">
        <v>10</v>
      </c>
      <c r="D9">
        <v>6</v>
      </c>
      <c r="E9">
        <v>0</v>
      </c>
      <c r="F9">
        <v>433</v>
      </c>
      <c r="G9">
        <v>344</v>
      </c>
      <c r="H9">
        <v>89</v>
      </c>
      <c r="I9" s="46">
        <v>5</v>
      </c>
      <c r="J9" s="46">
        <v>8</v>
      </c>
      <c r="K9">
        <f>($L$1*Table3[[#This Row],[Offense Rank]]+$N$1*Table3[[#This Row],[Defense Rank]])/2</f>
        <v>3.25</v>
      </c>
      <c r="L9" t="s">
        <v>264</v>
      </c>
      <c r="M9" t="s">
        <v>264</v>
      </c>
      <c r="N9" t="s">
        <v>265</v>
      </c>
      <c r="O9" t="s">
        <v>265</v>
      </c>
      <c r="P9" t="s">
        <v>265</v>
      </c>
      <c r="S9" t="s">
        <v>328</v>
      </c>
      <c r="T9">
        <v>0.65657483834120778</v>
      </c>
      <c r="AC9" t="s">
        <v>328</v>
      </c>
      <c r="AD9">
        <v>0.61407246874755661</v>
      </c>
      <c r="AM9" t="s">
        <v>328</v>
      </c>
      <c r="AN9">
        <v>0.55526557151197298</v>
      </c>
      <c r="AW9" t="s">
        <v>328</v>
      </c>
      <c r="AX9">
        <v>0.48849028749979173</v>
      </c>
      <c r="BG9" t="s">
        <v>328</v>
      </c>
      <c r="BH9">
        <v>0.65079825666165458</v>
      </c>
      <c r="BQ9" t="s">
        <v>328</v>
      </c>
      <c r="BR9">
        <v>0.65243184413886557</v>
      </c>
      <c r="CA9" t="s">
        <v>328</v>
      </c>
      <c r="CB9">
        <v>0.61534628324397633</v>
      </c>
      <c r="CK9" t="s">
        <v>328</v>
      </c>
      <c r="CL9">
        <v>0.42359638840577263</v>
      </c>
      <c r="CU9" t="s">
        <v>328</v>
      </c>
      <c r="CV9">
        <v>0.3175965412681116</v>
      </c>
    </row>
    <row r="10" spans="1:104" hidden="1" x14ac:dyDescent="0.25">
      <c r="A10" t="s">
        <v>182</v>
      </c>
      <c r="B10" t="s">
        <v>85</v>
      </c>
      <c r="C10">
        <v>7</v>
      </c>
      <c r="D10">
        <v>8</v>
      </c>
      <c r="E10">
        <v>1</v>
      </c>
      <c r="F10">
        <v>359</v>
      </c>
      <c r="G10">
        <v>392</v>
      </c>
      <c r="H10">
        <v>-33</v>
      </c>
      <c r="I10">
        <v>8</v>
      </c>
      <c r="J10">
        <v>20</v>
      </c>
      <c r="K10">
        <f>($L$1*Table3[[#This Row],[Offense Rank]]+$N$1*Table3[[#This Row],[Defense Rank]])/2</f>
        <v>7</v>
      </c>
      <c r="L10" t="s">
        <v>265</v>
      </c>
      <c r="M10" t="s">
        <v>265</v>
      </c>
      <c r="N10" t="s">
        <v>265</v>
      </c>
      <c r="O10" t="s">
        <v>265</v>
      </c>
      <c r="P10" t="s">
        <v>265</v>
      </c>
      <c r="S10" t="s">
        <v>329</v>
      </c>
      <c r="T10">
        <v>0.63289034443370484</v>
      </c>
      <c r="AC10" t="s">
        <v>329</v>
      </c>
      <c r="AD10">
        <v>0.60120821770580846</v>
      </c>
      <c r="AM10" t="s">
        <v>329</v>
      </c>
      <c r="AN10">
        <v>0.540441090562372</v>
      </c>
      <c r="AW10" t="s">
        <v>329</v>
      </c>
      <c r="AX10">
        <v>0.47143996374978481</v>
      </c>
      <c r="BG10" t="s">
        <v>329</v>
      </c>
      <c r="BH10">
        <v>0.63915819855037637</v>
      </c>
      <c r="BQ10" t="s">
        <v>329</v>
      </c>
      <c r="BR10">
        <v>0.64084623894349435</v>
      </c>
      <c r="CA10" t="s">
        <v>329</v>
      </c>
      <c r="CB10">
        <v>0.60252449268544217</v>
      </c>
      <c r="CK10" t="s">
        <v>329</v>
      </c>
      <c r="CL10">
        <v>0.40438293468596503</v>
      </c>
      <c r="CU10" t="s">
        <v>329</v>
      </c>
      <c r="CV10">
        <v>0.29484975931038199</v>
      </c>
    </row>
    <row r="11" spans="1:104" x14ac:dyDescent="0.25">
      <c r="A11" t="s">
        <v>259</v>
      </c>
      <c r="B11" t="s">
        <v>106</v>
      </c>
      <c r="C11">
        <v>10</v>
      </c>
      <c r="D11">
        <v>6</v>
      </c>
      <c r="E11">
        <v>0</v>
      </c>
      <c r="F11">
        <v>428</v>
      </c>
      <c r="G11">
        <v>347</v>
      </c>
      <c r="H11">
        <v>81</v>
      </c>
      <c r="I11" s="46">
        <v>9</v>
      </c>
      <c r="J11" s="46">
        <v>19</v>
      </c>
      <c r="K11">
        <f>($L$1*Table3[[#This Row],[Offense Rank]]+$N$1*Table3[[#This Row],[Defense Rank]])/2</f>
        <v>7</v>
      </c>
      <c r="L11" t="s">
        <v>264</v>
      </c>
      <c r="M11" t="s">
        <v>265</v>
      </c>
      <c r="N11" t="s">
        <v>265</v>
      </c>
      <c r="O11" t="s">
        <v>265</v>
      </c>
      <c r="P11" t="s">
        <v>265</v>
      </c>
      <c r="S11" t="s">
        <v>330</v>
      </c>
      <c r="T11">
        <v>1.7542815985770812</v>
      </c>
      <c r="AC11" t="s">
        <v>330</v>
      </c>
      <c r="AD11">
        <v>1.8284138589155055</v>
      </c>
      <c r="AM11" t="s">
        <v>330</v>
      </c>
      <c r="AN11">
        <v>1.9627816961591871</v>
      </c>
      <c r="AW11" t="s">
        <v>330</v>
      </c>
      <c r="AX11">
        <v>2.1049828703657076</v>
      </c>
      <c r="BG11" t="s">
        <v>330</v>
      </c>
      <c r="BH11">
        <v>1.7392412430909112</v>
      </c>
      <c r="BQ11" t="s">
        <v>330</v>
      </c>
      <c r="BR11">
        <v>1.7351683348156963</v>
      </c>
      <c r="CA11" t="s">
        <v>330</v>
      </c>
      <c r="CB11">
        <v>1.8253938811662145</v>
      </c>
      <c r="CK11" t="s">
        <v>330</v>
      </c>
      <c r="CL11">
        <v>2.234523726755882</v>
      </c>
      <c r="CU11" t="s">
        <v>330</v>
      </c>
      <c r="CV11">
        <v>2.4313206208283149</v>
      </c>
    </row>
    <row r="12" spans="1:104" ht="16.5" hidden="1" thickBot="1" x14ac:dyDescent="0.3">
      <c r="A12" t="s">
        <v>183</v>
      </c>
      <c r="C12">
        <v>6</v>
      </c>
      <c r="D12">
        <v>9</v>
      </c>
      <c r="E12">
        <v>1</v>
      </c>
      <c r="F12">
        <v>376</v>
      </c>
      <c r="G12">
        <v>400</v>
      </c>
      <c r="H12">
        <v>-24</v>
      </c>
      <c r="I12">
        <v>10</v>
      </c>
      <c r="J12">
        <v>30</v>
      </c>
      <c r="K12">
        <f>($L$1*Table3[[#This Row],[Offense Rank]]+$N$1*Table3[[#This Row],[Defense Rank]])/2</f>
        <v>10</v>
      </c>
      <c r="L12" t="s">
        <v>265</v>
      </c>
      <c r="M12" t="s">
        <v>265</v>
      </c>
      <c r="N12" t="s">
        <v>265</v>
      </c>
      <c r="O12" t="s">
        <v>265</v>
      </c>
      <c r="P12" t="s">
        <v>265</v>
      </c>
      <c r="S12" s="50" t="s">
        <v>331</v>
      </c>
      <c r="T12" s="50">
        <v>32</v>
      </c>
      <c r="AC12" s="50" t="s">
        <v>331</v>
      </c>
      <c r="AD12" s="50">
        <v>32</v>
      </c>
      <c r="AM12" s="50" t="s">
        <v>331</v>
      </c>
      <c r="AN12" s="50">
        <v>32</v>
      </c>
      <c r="AW12" s="50" t="s">
        <v>331</v>
      </c>
      <c r="AX12" s="50">
        <v>32</v>
      </c>
      <c r="BG12" s="50" t="s">
        <v>331</v>
      </c>
      <c r="BH12" s="50">
        <v>32</v>
      </c>
      <c r="BQ12" s="50" t="s">
        <v>331</v>
      </c>
      <c r="BR12" s="50">
        <v>32</v>
      </c>
      <c r="CA12" s="50" t="s">
        <v>331</v>
      </c>
      <c r="CB12" s="50">
        <v>32</v>
      </c>
      <c r="CK12" s="50" t="s">
        <v>331</v>
      </c>
      <c r="CL12" s="50">
        <v>32</v>
      </c>
      <c r="CU12" s="50" t="s">
        <v>331</v>
      </c>
      <c r="CV12" s="50">
        <v>32</v>
      </c>
    </row>
    <row r="13" spans="1:104" hidden="1" x14ac:dyDescent="0.25">
      <c r="A13" t="s">
        <v>187</v>
      </c>
      <c r="C13">
        <v>7</v>
      </c>
      <c r="D13">
        <v>9</v>
      </c>
      <c r="E13">
        <v>0</v>
      </c>
      <c r="F13">
        <v>414</v>
      </c>
      <c r="G13">
        <v>423</v>
      </c>
      <c r="H13">
        <v>-9</v>
      </c>
      <c r="I13">
        <v>11</v>
      </c>
      <c r="J13">
        <v>26</v>
      </c>
      <c r="K13">
        <f>($L$1*Table3[[#This Row],[Offense Rank]]+$N$1*Table3[[#This Row],[Defense Rank]])/2</f>
        <v>9.25</v>
      </c>
      <c r="L13" t="s">
        <v>265</v>
      </c>
      <c r="M13" t="s">
        <v>265</v>
      </c>
      <c r="N13" t="s">
        <v>265</v>
      </c>
      <c r="O13" t="s">
        <v>265</v>
      </c>
      <c r="P13" t="s">
        <v>265</v>
      </c>
    </row>
    <row r="14" spans="1:104" hidden="1" x14ac:dyDescent="0.25">
      <c r="A14" t="s">
        <v>194</v>
      </c>
      <c r="C14">
        <v>7</v>
      </c>
      <c r="D14">
        <v>9</v>
      </c>
      <c r="E14">
        <v>0</v>
      </c>
      <c r="F14">
        <v>376</v>
      </c>
      <c r="G14">
        <v>382</v>
      </c>
      <c r="H14">
        <v>-6</v>
      </c>
      <c r="I14">
        <v>12</v>
      </c>
      <c r="J14">
        <v>24</v>
      </c>
      <c r="K14">
        <f>($L$1*Table3[[#This Row],[Offense Rank]]+$N$1*Table3[[#This Row],[Defense Rank]])/2</f>
        <v>9</v>
      </c>
      <c r="L14" t="s">
        <v>265</v>
      </c>
      <c r="M14" t="s">
        <v>265</v>
      </c>
      <c r="N14" t="s">
        <v>265</v>
      </c>
      <c r="O14" t="s">
        <v>265</v>
      </c>
      <c r="P14" t="s">
        <v>265</v>
      </c>
      <c r="S14" t="s">
        <v>332</v>
      </c>
      <c r="AC14" t="s">
        <v>332</v>
      </c>
      <c r="AM14" t="s">
        <v>332</v>
      </c>
      <c r="AW14" t="s">
        <v>332</v>
      </c>
      <c r="BG14" t="s">
        <v>332</v>
      </c>
      <c r="BQ14" t="s">
        <v>332</v>
      </c>
      <c r="CA14" t="s">
        <v>332</v>
      </c>
      <c r="CK14" t="s">
        <v>332</v>
      </c>
      <c r="CU14" t="s">
        <v>332</v>
      </c>
    </row>
    <row r="15" spans="1:104" hidden="1" x14ac:dyDescent="0.25">
      <c r="A15" t="s">
        <v>200</v>
      </c>
      <c r="C15">
        <v>5</v>
      </c>
      <c r="D15">
        <v>11</v>
      </c>
      <c r="E15">
        <v>0</v>
      </c>
      <c r="F15">
        <v>396</v>
      </c>
      <c r="G15">
        <v>464</v>
      </c>
      <c r="H15">
        <v>-68</v>
      </c>
      <c r="I15">
        <v>13</v>
      </c>
      <c r="J15">
        <v>29</v>
      </c>
      <c r="K15">
        <f>($L$1*Table3[[#This Row],[Offense Rank]]+$N$1*Table3[[#This Row],[Defense Rank]])/2</f>
        <v>10.5</v>
      </c>
      <c r="L15" t="s">
        <v>265</v>
      </c>
      <c r="M15" t="s">
        <v>265</v>
      </c>
      <c r="N15" t="s">
        <v>265</v>
      </c>
      <c r="O15" t="s">
        <v>265</v>
      </c>
      <c r="P15" t="s">
        <v>265</v>
      </c>
      <c r="S15" s="51"/>
      <c r="T15" s="51" t="s">
        <v>336</v>
      </c>
      <c r="U15" s="51" t="s">
        <v>337</v>
      </c>
      <c r="V15" s="51" t="s">
        <v>338</v>
      </c>
      <c r="W15" s="51" t="s">
        <v>339</v>
      </c>
      <c r="X15" s="51" t="s">
        <v>340</v>
      </c>
      <c r="AC15" s="51"/>
      <c r="AD15" s="51" t="s">
        <v>336</v>
      </c>
      <c r="AE15" s="51" t="s">
        <v>337</v>
      </c>
      <c r="AF15" s="51" t="s">
        <v>338</v>
      </c>
      <c r="AG15" s="51" t="s">
        <v>339</v>
      </c>
      <c r="AH15" s="51" t="s">
        <v>340</v>
      </c>
      <c r="AM15" s="51"/>
      <c r="AN15" s="51" t="s">
        <v>336</v>
      </c>
      <c r="AO15" s="51" t="s">
        <v>337</v>
      </c>
      <c r="AP15" s="51" t="s">
        <v>338</v>
      </c>
      <c r="AQ15" s="51" t="s">
        <v>339</v>
      </c>
      <c r="AR15" s="51" t="s">
        <v>340</v>
      </c>
      <c r="AW15" s="51"/>
      <c r="AX15" s="51" t="s">
        <v>336</v>
      </c>
      <c r="AY15" s="51" t="s">
        <v>337</v>
      </c>
      <c r="AZ15" s="51" t="s">
        <v>338</v>
      </c>
      <c r="BA15" s="51" t="s">
        <v>339</v>
      </c>
      <c r="BB15" s="51" t="s">
        <v>340</v>
      </c>
      <c r="BG15" s="51"/>
      <c r="BH15" s="51" t="s">
        <v>336</v>
      </c>
      <c r="BI15" s="51" t="s">
        <v>337</v>
      </c>
      <c r="BJ15" s="51" t="s">
        <v>338</v>
      </c>
      <c r="BK15" s="51" t="s">
        <v>339</v>
      </c>
      <c r="BL15" s="51" t="s">
        <v>340</v>
      </c>
      <c r="BQ15" s="51"/>
      <c r="BR15" s="51" t="s">
        <v>336</v>
      </c>
      <c r="BS15" s="51" t="s">
        <v>337</v>
      </c>
      <c r="BT15" s="51" t="s">
        <v>338</v>
      </c>
      <c r="BU15" s="51" t="s">
        <v>339</v>
      </c>
      <c r="BV15" s="51" t="s">
        <v>340</v>
      </c>
      <c r="CA15" s="51"/>
      <c r="CB15" s="51" t="s">
        <v>336</v>
      </c>
      <c r="CC15" s="51" t="s">
        <v>337</v>
      </c>
      <c r="CD15" s="51" t="s">
        <v>338</v>
      </c>
      <c r="CE15" s="51" t="s">
        <v>339</v>
      </c>
      <c r="CF15" s="51" t="s">
        <v>340</v>
      </c>
      <c r="CK15" s="51"/>
      <c r="CL15" s="51" t="s">
        <v>336</v>
      </c>
      <c r="CM15" s="51" t="s">
        <v>337</v>
      </c>
      <c r="CN15" s="51" t="s">
        <v>338</v>
      </c>
      <c r="CO15" s="51" t="s">
        <v>339</v>
      </c>
      <c r="CP15" s="51" t="s">
        <v>340</v>
      </c>
      <c r="CU15" s="51"/>
      <c r="CV15" s="51" t="s">
        <v>336</v>
      </c>
      <c r="CW15" s="51" t="s">
        <v>337</v>
      </c>
      <c r="CX15" s="51" t="s">
        <v>338</v>
      </c>
      <c r="CY15" s="51" t="s">
        <v>339</v>
      </c>
      <c r="CZ15" s="51" t="s">
        <v>340</v>
      </c>
    </row>
    <row r="16" spans="1:104" x14ac:dyDescent="0.25">
      <c r="A16" t="s">
        <v>261</v>
      </c>
      <c r="B16" t="s">
        <v>103</v>
      </c>
      <c r="C16">
        <v>9</v>
      </c>
      <c r="D16">
        <v>7</v>
      </c>
      <c r="E16">
        <v>0</v>
      </c>
      <c r="F16">
        <v>367</v>
      </c>
      <c r="G16">
        <v>348</v>
      </c>
      <c r="H16">
        <v>19</v>
      </c>
      <c r="I16" s="38">
        <v>14</v>
      </c>
      <c r="J16" s="38">
        <v>18</v>
      </c>
      <c r="K16">
        <f>($L$1*Table3[[#This Row],[Offense Rank]]+$N$1*Table3[[#This Row],[Defense Rank]])/2</f>
        <v>8</v>
      </c>
      <c r="L16" t="s">
        <v>264</v>
      </c>
      <c r="M16" t="s">
        <v>264</v>
      </c>
      <c r="N16" t="s">
        <v>265</v>
      </c>
      <c r="O16" t="s">
        <v>265</v>
      </c>
      <c r="P16" t="s">
        <v>265</v>
      </c>
      <c r="S16" t="s">
        <v>53</v>
      </c>
      <c r="T16">
        <v>2</v>
      </c>
      <c r="U16">
        <v>170.62738611392137</v>
      </c>
      <c r="V16">
        <v>85.313693056960687</v>
      </c>
      <c r="W16">
        <v>27.721717040076342</v>
      </c>
      <c r="X16">
        <v>1.8602255908876973E-7</v>
      </c>
      <c r="AC16" t="s">
        <v>53</v>
      </c>
      <c r="AD16">
        <v>1</v>
      </c>
      <c r="AE16">
        <v>159.58208281577129</v>
      </c>
      <c r="AF16">
        <v>159.58208281577129</v>
      </c>
      <c r="AG16">
        <v>47.734801408548307</v>
      </c>
      <c r="AH16">
        <v>1.1351877156242286E-7</v>
      </c>
      <c r="AM16" t="s">
        <v>53</v>
      </c>
      <c r="AN16">
        <v>1</v>
      </c>
      <c r="AO16">
        <v>144.29964039667396</v>
      </c>
      <c r="AP16">
        <v>144.29964039667396</v>
      </c>
      <c r="AQ16">
        <v>37.455987390028753</v>
      </c>
      <c r="AR16">
        <v>9.9706643727036938E-7</v>
      </c>
      <c r="AW16" t="s">
        <v>53</v>
      </c>
      <c r="AX16">
        <v>1</v>
      </c>
      <c r="AY16">
        <v>126.94641346400837</v>
      </c>
      <c r="AZ16">
        <v>126.94641346400837</v>
      </c>
      <c r="BA16">
        <v>28.64991273257159</v>
      </c>
      <c r="BB16">
        <v>8.6075927502908513E-6</v>
      </c>
      <c r="BG16" t="s">
        <v>53</v>
      </c>
      <c r="BH16">
        <v>1</v>
      </c>
      <c r="BI16">
        <v>169.12619694994748</v>
      </c>
      <c r="BJ16">
        <v>169.12619694994748</v>
      </c>
      <c r="BK16">
        <v>55.910224024662632</v>
      </c>
      <c r="BL16">
        <v>2.4669853748910786E-8</v>
      </c>
      <c r="BQ16" t="s">
        <v>53</v>
      </c>
      <c r="BR16">
        <v>1</v>
      </c>
      <c r="BS16">
        <v>169.5507254955877</v>
      </c>
      <c r="BT16">
        <v>169.5507254955877</v>
      </c>
      <c r="BU16">
        <v>56.314006315314018</v>
      </c>
      <c r="BV16">
        <v>2.2968063833274652E-8</v>
      </c>
      <c r="CA16" t="s">
        <v>53</v>
      </c>
      <c r="CB16">
        <v>1</v>
      </c>
      <c r="CC16">
        <v>159.91311535802834</v>
      </c>
      <c r="CD16">
        <v>159.91311535802834</v>
      </c>
      <c r="CE16">
        <v>47.992227016561628</v>
      </c>
      <c r="CF16">
        <v>1.0792506770386299E-7</v>
      </c>
      <c r="CK16" t="s">
        <v>53</v>
      </c>
      <c r="CL16">
        <v>1</v>
      </c>
      <c r="CM16">
        <v>110.08211143695016</v>
      </c>
      <c r="CN16">
        <v>110.08211143695016</v>
      </c>
      <c r="CO16">
        <v>22.046863337697459</v>
      </c>
      <c r="CP16">
        <v>5.4988516788700838E-5</v>
      </c>
      <c r="CU16" t="s">
        <v>53</v>
      </c>
      <c r="CV16">
        <v>1</v>
      </c>
      <c r="CW16">
        <v>82.535401162050505</v>
      </c>
      <c r="CX16">
        <v>82.535401162050505</v>
      </c>
      <c r="CY16">
        <v>13.962262523916651</v>
      </c>
      <c r="CZ16">
        <v>7.8319258791220811E-4</v>
      </c>
    </row>
    <row r="17" spans="1:107" hidden="1" x14ac:dyDescent="0.25">
      <c r="A17" t="s">
        <v>201</v>
      </c>
      <c r="C17">
        <v>5</v>
      </c>
      <c r="D17">
        <v>11</v>
      </c>
      <c r="E17">
        <v>0</v>
      </c>
      <c r="F17">
        <v>369</v>
      </c>
      <c r="G17">
        <v>412</v>
      </c>
      <c r="H17">
        <v>-43</v>
      </c>
      <c r="I17">
        <v>15</v>
      </c>
      <c r="J17">
        <v>22</v>
      </c>
      <c r="K17">
        <f>($L$1*Table3[[#This Row],[Offense Rank]]+$N$1*Table3[[#This Row],[Defense Rank]])/2</f>
        <v>9.25</v>
      </c>
      <c r="L17" t="s">
        <v>265</v>
      </c>
      <c r="M17" t="s">
        <v>265</v>
      </c>
      <c r="N17" t="s">
        <v>265</v>
      </c>
      <c r="O17" t="s">
        <v>265</v>
      </c>
      <c r="P17" t="s">
        <v>265</v>
      </c>
      <c r="S17" t="s">
        <v>333</v>
      </c>
      <c r="T17">
        <v>29</v>
      </c>
      <c r="U17">
        <v>89.247613886078625</v>
      </c>
      <c r="V17">
        <v>3.0775039271061595</v>
      </c>
      <c r="AC17" t="s">
        <v>333</v>
      </c>
      <c r="AD17">
        <v>30</v>
      </c>
      <c r="AE17">
        <v>100.2929171842287</v>
      </c>
      <c r="AF17">
        <v>3.3430972394742899</v>
      </c>
      <c r="AM17" t="s">
        <v>333</v>
      </c>
      <c r="AN17">
        <v>30</v>
      </c>
      <c r="AO17">
        <v>115.57535960332605</v>
      </c>
      <c r="AP17">
        <v>3.852511986777535</v>
      </c>
      <c r="AW17" t="s">
        <v>333</v>
      </c>
      <c r="AX17">
        <v>30</v>
      </c>
      <c r="AY17">
        <v>132.92858653599163</v>
      </c>
      <c r="AZ17">
        <v>4.4309528845330544</v>
      </c>
      <c r="BG17" t="s">
        <v>333</v>
      </c>
      <c r="BH17">
        <v>30</v>
      </c>
      <c r="BI17">
        <v>90.74880305005253</v>
      </c>
      <c r="BJ17">
        <v>3.0249601016684178</v>
      </c>
      <c r="BQ17" t="s">
        <v>333</v>
      </c>
      <c r="BR17">
        <v>30</v>
      </c>
      <c r="BS17">
        <v>90.324274504412301</v>
      </c>
      <c r="BT17">
        <v>3.0108091501470766</v>
      </c>
      <c r="CA17" t="s">
        <v>333</v>
      </c>
      <c r="CB17">
        <v>30</v>
      </c>
      <c r="CC17">
        <v>99.961884641971679</v>
      </c>
      <c r="CD17">
        <v>3.332062821399056</v>
      </c>
      <c r="CK17" t="s">
        <v>333</v>
      </c>
      <c r="CL17">
        <v>30</v>
      </c>
      <c r="CM17">
        <v>149.79288856304984</v>
      </c>
      <c r="CN17">
        <v>4.9930962854349952</v>
      </c>
      <c r="CU17" t="s">
        <v>333</v>
      </c>
      <c r="CV17">
        <v>30</v>
      </c>
      <c r="CW17">
        <v>177.3395988379495</v>
      </c>
      <c r="CX17">
        <v>5.9113199612649829</v>
      </c>
    </row>
    <row r="18" spans="1:107" ht="16.5" hidden="1" thickBot="1" x14ac:dyDescent="0.3">
      <c r="A18" t="s">
        <v>191</v>
      </c>
      <c r="C18">
        <v>9</v>
      </c>
      <c r="D18">
        <v>7</v>
      </c>
      <c r="E18">
        <v>0</v>
      </c>
      <c r="F18">
        <v>310</v>
      </c>
      <c r="G18">
        <v>303</v>
      </c>
      <c r="H18">
        <v>7</v>
      </c>
      <c r="I18">
        <v>16</v>
      </c>
      <c r="J18">
        <v>15</v>
      </c>
      <c r="K18">
        <f>($L$1*Table3[[#This Row],[Offense Rank]]+$N$1*Table3[[#This Row],[Defense Rank]])/2</f>
        <v>7.75</v>
      </c>
      <c r="L18" t="s">
        <v>265</v>
      </c>
      <c r="M18" t="s">
        <v>265</v>
      </c>
      <c r="N18" t="s">
        <v>265</v>
      </c>
      <c r="O18" t="s">
        <v>265</v>
      </c>
      <c r="P18" t="s">
        <v>265</v>
      </c>
      <c r="S18" s="50" t="s">
        <v>334</v>
      </c>
      <c r="T18" s="50">
        <v>31</v>
      </c>
      <c r="U18" s="50">
        <v>259.875</v>
      </c>
      <c r="V18" s="50"/>
      <c r="W18" s="50"/>
      <c r="X18" s="50"/>
      <c r="AC18" s="50" t="s">
        <v>334</v>
      </c>
      <c r="AD18" s="50">
        <v>31</v>
      </c>
      <c r="AE18" s="50">
        <v>259.875</v>
      </c>
      <c r="AF18" s="50"/>
      <c r="AG18" s="50"/>
      <c r="AH18" s="50"/>
      <c r="AM18" s="50" t="s">
        <v>334</v>
      </c>
      <c r="AN18" s="50">
        <v>31</v>
      </c>
      <c r="AO18" s="50">
        <v>259.875</v>
      </c>
      <c r="AP18" s="50"/>
      <c r="AQ18" s="50"/>
      <c r="AR18" s="50"/>
      <c r="AW18" s="50" t="s">
        <v>334</v>
      </c>
      <c r="AX18" s="50">
        <v>31</v>
      </c>
      <c r="AY18" s="50">
        <v>259.875</v>
      </c>
      <c r="AZ18" s="50"/>
      <c r="BA18" s="50"/>
      <c r="BB18" s="50"/>
      <c r="BG18" s="50" t="s">
        <v>334</v>
      </c>
      <c r="BH18" s="50">
        <v>31</v>
      </c>
      <c r="BI18" s="50">
        <v>259.875</v>
      </c>
      <c r="BJ18" s="50"/>
      <c r="BK18" s="50"/>
      <c r="BL18" s="50"/>
      <c r="BQ18" s="50" t="s">
        <v>334</v>
      </c>
      <c r="BR18" s="50">
        <v>31</v>
      </c>
      <c r="BS18" s="50">
        <v>259.875</v>
      </c>
      <c r="BT18" s="50"/>
      <c r="BU18" s="50"/>
      <c r="BV18" s="50"/>
      <c r="CA18" s="50" t="s">
        <v>334</v>
      </c>
      <c r="CB18" s="50">
        <v>31</v>
      </c>
      <c r="CC18" s="50">
        <v>259.875</v>
      </c>
      <c r="CD18" s="50"/>
      <c r="CE18" s="50"/>
      <c r="CF18" s="50"/>
      <c r="CK18" s="50" t="s">
        <v>334</v>
      </c>
      <c r="CL18" s="50">
        <v>31</v>
      </c>
      <c r="CM18" s="50">
        <v>259.875</v>
      </c>
      <c r="CN18" s="50"/>
      <c r="CO18" s="50"/>
      <c r="CP18" s="50"/>
      <c r="CU18" s="50" t="s">
        <v>334</v>
      </c>
      <c r="CV18" s="50">
        <v>31</v>
      </c>
      <c r="CW18" s="50">
        <v>259.875</v>
      </c>
      <c r="CX18" s="50"/>
      <c r="CY18" s="50"/>
      <c r="CZ18" s="50"/>
    </row>
    <row r="19" spans="1:107" hidden="1" x14ac:dyDescent="0.25">
      <c r="A19" t="s">
        <v>195</v>
      </c>
      <c r="C19">
        <v>6</v>
      </c>
      <c r="D19">
        <v>10</v>
      </c>
      <c r="E19">
        <v>0</v>
      </c>
      <c r="F19">
        <v>329</v>
      </c>
      <c r="G19">
        <v>349</v>
      </c>
      <c r="H19">
        <v>-20</v>
      </c>
      <c r="I19">
        <v>17</v>
      </c>
      <c r="J19">
        <v>5</v>
      </c>
      <c r="K19">
        <f>($L$1*Table3[[#This Row],[Offense Rank]]+$N$1*Table3[[#This Row],[Defense Rank]])/2</f>
        <v>5.5</v>
      </c>
      <c r="L19" t="s">
        <v>265</v>
      </c>
      <c r="M19" t="s">
        <v>265</v>
      </c>
      <c r="N19" t="s">
        <v>265</v>
      </c>
      <c r="O19" t="s">
        <v>265</v>
      </c>
      <c r="P19" t="s">
        <v>265</v>
      </c>
    </row>
    <row r="20" spans="1:107" hidden="1" x14ac:dyDescent="0.25">
      <c r="A20" t="s">
        <v>185</v>
      </c>
      <c r="C20">
        <v>8</v>
      </c>
      <c r="D20">
        <v>7</v>
      </c>
      <c r="E20">
        <v>1</v>
      </c>
      <c r="F20">
        <v>360</v>
      </c>
      <c r="G20">
        <v>341</v>
      </c>
      <c r="H20">
        <v>19</v>
      </c>
      <c r="I20">
        <v>18</v>
      </c>
      <c r="J20">
        <v>3</v>
      </c>
      <c r="K20">
        <f>($L$1*Table3[[#This Row],[Offense Rank]]+$N$1*Table3[[#This Row],[Defense Rank]])/2</f>
        <v>5.25</v>
      </c>
      <c r="L20" t="s">
        <v>265</v>
      </c>
      <c r="M20" t="s">
        <v>265</v>
      </c>
      <c r="N20" t="s">
        <v>265</v>
      </c>
      <c r="O20" t="s">
        <v>265</v>
      </c>
      <c r="P20" t="s">
        <v>265</v>
      </c>
      <c r="S20" s="51"/>
      <c r="T20" s="51" t="s">
        <v>341</v>
      </c>
      <c r="U20" s="51" t="s">
        <v>330</v>
      </c>
      <c r="V20" s="51" t="s">
        <v>342</v>
      </c>
      <c r="W20" s="51" t="s">
        <v>343</v>
      </c>
      <c r="X20" s="51" t="s">
        <v>344</v>
      </c>
      <c r="Y20" s="51" t="s">
        <v>345</v>
      </c>
      <c r="Z20" s="51" t="s">
        <v>346</v>
      </c>
      <c r="AA20" s="51" t="s">
        <v>347</v>
      </c>
      <c r="AC20" s="51"/>
      <c r="AD20" s="51" t="s">
        <v>341</v>
      </c>
      <c r="AE20" s="51" t="s">
        <v>330</v>
      </c>
      <c r="AF20" s="51" t="s">
        <v>342</v>
      </c>
      <c r="AG20" s="51" t="s">
        <v>343</v>
      </c>
      <c r="AH20" s="51" t="s">
        <v>344</v>
      </c>
      <c r="AI20" s="51" t="s">
        <v>345</v>
      </c>
      <c r="AJ20" s="51" t="s">
        <v>346</v>
      </c>
      <c r="AK20" s="51" t="s">
        <v>347</v>
      </c>
      <c r="AM20" s="51"/>
      <c r="AN20" s="51" t="s">
        <v>341</v>
      </c>
      <c r="AO20" s="51" t="s">
        <v>330</v>
      </c>
      <c r="AP20" s="51" t="s">
        <v>342</v>
      </c>
      <c r="AQ20" s="51" t="s">
        <v>343</v>
      </c>
      <c r="AR20" s="51" t="s">
        <v>344</v>
      </c>
      <c r="AS20" s="51" t="s">
        <v>345</v>
      </c>
      <c r="AT20" s="51" t="s">
        <v>346</v>
      </c>
      <c r="AU20" s="51" t="s">
        <v>347</v>
      </c>
      <c r="AW20" s="51"/>
      <c r="AX20" s="51" t="s">
        <v>341</v>
      </c>
      <c r="AY20" s="51" t="s">
        <v>330</v>
      </c>
      <c r="AZ20" s="51" t="s">
        <v>342</v>
      </c>
      <c r="BA20" s="51" t="s">
        <v>343</v>
      </c>
      <c r="BB20" s="51" t="s">
        <v>344</v>
      </c>
      <c r="BC20" s="51" t="s">
        <v>345</v>
      </c>
      <c r="BD20" s="51" t="s">
        <v>346</v>
      </c>
      <c r="BE20" s="51" t="s">
        <v>347</v>
      </c>
      <c r="BG20" s="51"/>
      <c r="BH20" s="51" t="s">
        <v>341</v>
      </c>
      <c r="BI20" s="51" t="s">
        <v>330</v>
      </c>
      <c r="BJ20" s="51" t="s">
        <v>342</v>
      </c>
      <c r="BK20" s="51" t="s">
        <v>343</v>
      </c>
      <c r="BL20" s="51" t="s">
        <v>344</v>
      </c>
      <c r="BM20" s="51" t="s">
        <v>345</v>
      </c>
      <c r="BN20" s="51" t="s">
        <v>346</v>
      </c>
      <c r="BO20" s="51" t="s">
        <v>347</v>
      </c>
      <c r="BQ20" s="51"/>
      <c r="BR20" s="51" t="s">
        <v>341</v>
      </c>
      <c r="BS20" s="51" t="s">
        <v>330</v>
      </c>
      <c r="BT20" s="51" t="s">
        <v>342</v>
      </c>
      <c r="BU20" s="51" t="s">
        <v>343</v>
      </c>
      <c r="BV20" s="51" t="s">
        <v>344</v>
      </c>
      <c r="BW20" s="51" t="s">
        <v>345</v>
      </c>
      <c r="BX20" s="51" t="s">
        <v>346</v>
      </c>
      <c r="BY20" s="51" t="s">
        <v>347</v>
      </c>
      <c r="CA20" s="51"/>
      <c r="CB20" s="51" t="s">
        <v>341</v>
      </c>
      <c r="CC20" s="51" t="s">
        <v>330</v>
      </c>
      <c r="CD20" s="51" t="s">
        <v>342</v>
      </c>
      <c r="CE20" s="51" t="s">
        <v>343</v>
      </c>
      <c r="CF20" s="51" t="s">
        <v>344</v>
      </c>
      <c r="CG20" s="51" t="s">
        <v>345</v>
      </c>
      <c r="CH20" s="51" t="s">
        <v>346</v>
      </c>
      <c r="CI20" s="51" t="s">
        <v>347</v>
      </c>
      <c r="CK20" s="51"/>
      <c r="CL20" s="51" t="s">
        <v>341</v>
      </c>
      <c r="CM20" s="51" t="s">
        <v>330</v>
      </c>
      <c r="CN20" s="51" t="s">
        <v>342</v>
      </c>
      <c r="CO20" s="51" t="s">
        <v>343</v>
      </c>
      <c r="CP20" s="51" t="s">
        <v>344</v>
      </c>
      <c r="CQ20" s="51" t="s">
        <v>345</v>
      </c>
      <c r="CR20" s="51" t="s">
        <v>346</v>
      </c>
      <c r="CS20" s="51" t="s">
        <v>347</v>
      </c>
      <c r="CU20" s="51"/>
      <c r="CV20" s="51" t="s">
        <v>341</v>
      </c>
      <c r="CW20" s="51" t="s">
        <v>330</v>
      </c>
      <c r="CX20" s="51" t="s">
        <v>342</v>
      </c>
      <c r="CY20" s="51" t="s">
        <v>343</v>
      </c>
      <c r="CZ20" s="51" t="s">
        <v>344</v>
      </c>
      <c r="DA20" s="51" t="s">
        <v>345</v>
      </c>
      <c r="DB20" s="51" t="s">
        <v>346</v>
      </c>
      <c r="DC20" s="51" t="s">
        <v>347</v>
      </c>
    </row>
    <row r="21" spans="1:107" x14ac:dyDescent="0.25">
      <c r="A21" t="s">
        <v>257</v>
      </c>
      <c r="B21" t="s">
        <v>80</v>
      </c>
      <c r="C21">
        <v>10</v>
      </c>
      <c r="D21">
        <v>6</v>
      </c>
      <c r="E21">
        <v>0</v>
      </c>
      <c r="F21">
        <v>389</v>
      </c>
      <c r="G21">
        <v>287</v>
      </c>
      <c r="H21">
        <v>102</v>
      </c>
      <c r="I21" s="52">
        <v>19</v>
      </c>
      <c r="J21" s="52">
        <v>4</v>
      </c>
      <c r="K21">
        <f>($L$1*Table3[[#This Row],[Offense Rank]]+$N$1*Table3[[#This Row],[Defense Rank]])/2</f>
        <v>5.75</v>
      </c>
      <c r="L21" t="s">
        <v>264</v>
      </c>
      <c r="M21" t="s">
        <v>265</v>
      </c>
      <c r="N21" t="s">
        <v>265</v>
      </c>
      <c r="O21" t="s">
        <v>265</v>
      </c>
      <c r="P21" t="s">
        <v>265</v>
      </c>
      <c r="S21" t="s">
        <v>335</v>
      </c>
      <c r="T21">
        <v>13.415631691053585</v>
      </c>
      <c r="U21">
        <v>0.80077962398580493</v>
      </c>
      <c r="V21">
        <v>16.753213105346695</v>
      </c>
      <c r="W21">
        <v>1.8777745107090035E-16</v>
      </c>
      <c r="X21">
        <v>11.777853467261936</v>
      </c>
      <c r="Y21">
        <v>15.053409914845234</v>
      </c>
      <c r="Z21">
        <v>11.777853467261936</v>
      </c>
      <c r="AA21">
        <v>15.053409914845234</v>
      </c>
      <c r="AC21" t="s">
        <v>335</v>
      </c>
      <c r="AD21">
        <v>12.947999500320254</v>
      </c>
      <c r="AE21">
        <v>0.79397767955225862</v>
      </c>
      <c r="AF21">
        <v>16.307762590532665</v>
      </c>
      <c r="AG21">
        <v>1.8627183508497532E-16</v>
      </c>
      <c r="AH21">
        <v>11.326480754452707</v>
      </c>
      <c r="AI21">
        <v>14.569518246187801</v>
      </c>
      <c r="AJ21">
        <v>11.326480754452707</v>
      </c>
      <c r="AK21">
        <v>14.569518246187801</v>
      </c>
      <c r="AM21" t="s">
        <v>335</v>
      </c>
      <c r="AN21">
        <v>12.404441360783842</v>
      </c>
      <c r="AO21">
        <v>0.80815302208273609</v>
      </c>
      <c r="AP21">
        <v>15.349124512107455</v>
      </c>
      <c r="AQ21">
        <v>9.4968695487420667E-16</v>
      </c>
      <c r="AR21">
        <v>10.753972703307664</v>
      </c>
      <c r="AS21">
        <v>14.054910018260021</v>
      </c>
      <c r="AT21">
        <v>10.753972703307664</v>
      </c>
      <c r="AU21">
        <v>14.054910018260021</v>
      </c>
      <c r="AW21" t="s">
        <v>335</v>
      </c>
      <c r="AX21">
        <v>11.812768123960565</v>
      </c>
      <c r="AY21">
        <v>0.81403132040789605</v>
      </c>
      <c r="AZ21">
        <v>14.51144179322413</v>
      </c>
      <c r="BA21">
        <v>4.2134854918600652E-15</v>
      </c>
      <c r="BB21">
        <v>10.150294379724992</v>
      </c>
      <c r="BC21">
        <v>13.475241868196138</v>
      </c>
      <c r="BD21">
        <v>10.150294379724992</v>
      </c>
      <c r="BE21">
        <v>13.475241868196138</v>
      </c>
      <c r="BG21" t="s">
        <v>335</v>
      </c>
      <c r="BH21">
        <v>13.324543075995667</v>
      </c>
      <c r="BI21">
        <v>0.78331383455673587</v>
      </c>
      <c r="BJ21">
        <v>17.010478416401011</v>
      </c>
      <c r="BK21">
        <v>5.9220293667061223E-17</v>
      </c>
      <c r="BL21">
        <v>11.72480280704074</v>
      </c>
      <c r="BM21">
        <v>14.924283344950593</v>
      </c>
      <c r="BN21">
        <v>11.72480280704074</v>
      </c>
      <c r="BO21">
        <v>14.924283344950593</v>
      </c>
      <c r="BQ21" t="s">
        <v>335</v>
      </c>
      <c r="BR21">
        <v>13.417434299302895</v>
      </c>
      <c r="BS21">
        <v>0.79204922684249979</v>
      </c>
      <c r="BT21">
        <v>16.940152006449686</v>
      </c>
      <c r="BU21">
        <v>6.6300352527315071E-17</v>
      </c>
      <c r="BV21">
        <v>11.799853979287768</v>
      </c>
      <c r="BW21">
        <v>15.035014619318023</v>
      </c>
      <c r="BX21">
        <v>11.799853979287768</v>
      </c>
      <c r="BY21">
        <v>15.035014619318023</v>
      </c>
      <c r="CA21" t="s">
        <v>335</v>
      </c>
      <c r="CB21">
        <v>13.183063940777714</v>
      </c>
      <c r="CC21">
        <v>0.82308479544665336</v>
      </c>
      <c r="CD21">
        <v>16.016653464754896</v>
      </c>
      <c r="CE21">
        <v>3.0296861955603009E-16</v>
      </c>
      <c r="CF21">
        <v>11.502100533836675</v>
      </c>
      <c r="CG21">
        <v>14.864027347718753</v>
      </c>
      <c r="CH21">
        <v>11.502100533836675</v>
      </c>
      <c r="CI21">
        <v>14.864027347718753</v>
      </c>
      <c r="CK21" t="s">
        <v>335</v>
      </c>
      <c r="CL21">
        <v>11.252016129032256</v>
      </c>
      <c r="CM21">
        <v>0.80891112912677277</v>
      </c>
      <c r="CN21">
        <v>13.91007704539671</v>
      </c>
      <c r="CO21">
        <v>1.279145611287198E-14</v>
      </c>
      <c r="CP21">
        <v>9.5999992104211138</v>
      </c>
      <c r="CQ21">
        <v>12.904033047643399</v>
      </c>
      <c r="CR21">
        <v>9.5999992104211138</v>
      </c>
      <c r="CS21">
        <v>12.904033047643399</v>
      </c>
      <c r="CU21" t="s">
        <v>335</v>
      </c>
      <c r="CV21">
        <v>10.816896028889222</v>
      </c>
      <c r="CW21">
        <v>0.88234803786396332</v>
      </c>
      <c r="CX21">
        <v>12.259216958282538</v>
      </c>
      <c r="CY21">
        <v>3.2652263617522331E-13</v>
      </c>
      <c r="CZ21">
        <v>9.0149009342882067</v>
      </c>
      <c r="DA21">
        <v>12.618891123490236</v>
      </c>
      <c r="DB21">
        <v>9.0149009342882067</v>
      </c>
      <c r="DC21">
        <v>12.618891123490236</v>
      </c>
    </row>
    <row r="22" spans="1:107" ht="16.5" thickBot="1" x14ac:dyDescent="0.3">
      <c r="A22" t="s">
        <v>255</v>
      </c>
      <c r="B22" t="s">
        <v>90</v>
      </c>
      <c r="C22">
        <v>11</v>
      </c>
      <c r="D22">
        <v>5</v>
      </c>
      <c r="E22">
        <v>0</v>
      </c>
      <c r="F22">
        <v>402</v>
      </c>
      <c r="G22">
        <v>316</v>
      </c>
      <c r="H22">
        <v>86</v>
      </c>
      <c r="I22" s="52">
        <v>20</v>
      </c>
      <c r="J22" s="52">
        <v>10</v>
      </c>
      <c r="K22">
        <f>($L$1*Table3[[#This Row],[Offense Rank]]+$N$1*Table3[[#This Row],[Defense Rank]])/2</f>
        <v>7.5</v>
      </c>
      <c r="L22" t="s">
        <v>264</v>
      </c>
      <c r="M22" t="s">
        <v>265</v>
      </c>
      <c r="N22" t="s">
        <v>265</v>
      </c>
      <c r="O22" t="s">
        <v>265</v>
      </c>
      <c r="P22" t="s">
        <v>265</v>
      </c>
      <c r="S22" t="s">
        <v>228</v>
      </c>
      <c r="T22">
        <v>-0.18125205848689149</v>
      </c>
      <c r="U22">
        <v>3.3877710893198909E-2</v>
      </c>
      <c r="V22">
        <v>-5.3501861167154185</v>
      </c>
      <c r="W22">
        <v>9.586384298317699E-6</v>
      </c>
      <c r="X22">
        <v>-0.25053975701326392</v>
      </c>
      <c r="Y22">
        <v>-0.11196435996051905</v>
      </c>
      <c r="Z22">
        <v>-0.25053975701326392</v>
      </c>
      <c r="AA22">
        <v>-0.11196435996051905</v>
      </c>
      <c r="AC22" s="50" t="s">
        <v>263</v>
      </c>
      <c r="AD22" s="50">
        <v>-0.60767854466647009</v>
      </c>
      <c r="AE22" s="50">
        <v>8.7954151422473287E-2</v>
      </c>
      <c r="AF22" s="50">
        <v>-6.9090376615378419</v>
      </c>
      <c r="AG22" s="50">
        <v>1.1351877156242308E-7</v>
      </c>
      <c r="AH22" s="50">
        <v>-0.78730488553393563</v>
      </c>
      <c r="AI22" s="50">
        <v>-0.42805220379900455</v>
      </c>
      <c r="AJ22" s="50">
        <v>-0.78730488553393563</v>
      </c>
      <c r="AK22" s="50">
        <v>-0.42805220379900455</v>
      </c>
      <c r="AM22" s="50" t="s">
        <v>263</v>
      </c>
      <c r="AN22" s="50">
        <v>-0.54165260911361501</v>
      </c>
      <c r="AO22" s="50">
        <v>8.8503452832519425E-2</v>
      </c>
      <c r="AP22" s="50">
        <v>-6.1201296873537565</v>
      </c>
      <c r="AQ22" s="50">
        <v>9.9706643727036218E-7</v>
      </c>
      <c r="AR22" s="50">
        <v>-0.72240077312102513</v>
      </c>
      <c r="AS22" s="50">
        <v>-0.36090444510620484</v>
      </c>
      <c r="AT22" s="50">
        <v>-0.72240077312102513</v>
      </c>
      <c r="AU22" s="50">
        <v>-0.36090444510620484</v>
      </c>
      <c r="AW22" s="50" t="s">
        <v>263</v>
      </c>
      <c r="AX22" s="50">
        <v>-0.469818450338087</v>
      </c>
      <c r="AY22" s="50">
        <v>8.7774510529621874E-2</v>
      </c>
      <c r="AZ22" s="50">
        <v>-5.3525613245035881</v>
      </c>
      <c r="BA22" s="50">
        <v>8.6075927502908192E-6</v>
      </c>
      <c r="BB22" s="50">
        <v>-0.64907791555805672</v>
      </c>
      <c r="BC22" s="50">
        <v>-0.29055898511811729</v>
      </c>
      <c r="BD22" s="50">
        <v>-0.64907791555805672</v>
      </c>
      <c r="BE22" s="50">
        <v>-0.29055898511811729</v>
      </c>
      <c r="BG22" s="50" t="s">
        <v>263</v>
      </c>
      <c r="BH22" s="50">
        <v>-0.6534699713110742</v>
      </c>
      <c r="BI22" s="50">
        <v>8.7393678397397229E-2</v>
      </c>
      <c r="BJ22" s="50">
        <v>-7.4773139578770262</v>
      </c>
      <c r="BK22" s="50">
        <v>2.4669853748910961E-8</v>
      </c>
      <c r="BL22" s="50">
        <v>-0.83195167355692701</v>
      </c>
      <c r="BM22" s="50">
        <v>-0.47498826906522135</v>
      </c>
      <c r="BN22" s="50">
        <v>-0.83195167355692701</v>
      </c>
      <c r="BO22" s="50">
        <v>-0.47498826906522135</v>
      </c>
      <c r="BQ22" s="50" t="s">
        <v>263</v>
      </c>
      <c r="BR22" s="50">
        <v>-0.66486406664528019</v>
      </c>
      <c r="BS22" s="50">
        <v>8.8598149074618021E-2</v>
      </c>
      <c r="BT22" s="50">
        <v>-7.5042658745085831</v>
      </c>
      <c r="BU22" s="50">
        <v>2.2968063833274526E-8</v>
      </c>
      <c r="BV22" s="50">
        <v>-0.84580562617964361</v>
      </c>
      <c r="BW22" s="50">
        <v>-0.48392250711091678</v>
      </c>
      <c r="BX22" s="50">
        <v>-0.84580562617964361</v>
      </c>
      <c r="BY22" s="50">
        <v>-0.48392250711091678</v>
      </c>
      <c r="CA22" s="50" t="s">
        <v>263</v>
      </c>
      <c r="CB22" s="50">
        <v>-0.63654928367420116</v>
      </c>
      <c r="CC22" s="50">
        <v>9.1885415203022014E-2</v>
      </c>
      <c r="CD22" s="50">
        <v>-6.9276422408032579</v>
      </c>
      <c r="CE22" s="50">
        <v>1.079250677038638E-7</v>
      </c>
      <c r="CF22" s="50">
        <v>-0.82420433627913603</v>
      </c>
      <c r="CG22" s="50">
        <v>-0.44889423106926629</v>
      </c>
      <c r="CH22" s="50">
        <v>-0.82420433627913603</v>
      </c>
      <c r="CI22" s="50">
        <v>-0.44889423106926629</v>
      </c>
      <c r="CK22" s="50" t="s">
        <v>228</v>
      </c>
      <c r="CL22" s="50">
        <v>-0.20087976539589436</v>
      </c>
      <c r="CM22" s="50">
        <v>4.2782167869601914E-2</v>
      </c>
      <c r="CN22" s="50">
        <v>-4.6954087508647682</v>
      </c>
      <c r="CO22" s="50">
        <v>5.498851678870115E-5</v>
      </c>
      <c r="CP22" s="50">
        <v>-0.28825260845683814</v>
      </c>
      <c r="CQ22" s="50">
        <v>-0.11350692233495056</v>
      </c>
      <c r="CR22" s="50">
        <v>-0.28825260845683814</v>
      </c>
      <c r="CS22" s="50">
        <v>-0.11350692233495056</v>
      </c>
      <c r="CU22" s="50" t="s">
        <v>229</v>
      </c>
      <c r="CV22" s="50">
        <v>-0.17483998657391858</v>
      </c>
      <c r="CW22" s="50">
        <v>4.6791057946419377E-2</v>
      </c>
      <c r="CX22" s="50">
        <v>-3.7366111015085091</v>
      </c>
      <c r="CY22" s="50">
        <v>7.8319258791221321E-4</v>
      </c>
      <c r="CZ22" s="50">
        <v>-0.27040007541908606</v>
      </c>
      <c r="DA22" s="50">
        <v>-7.9279897728751131E-2</v>
      </c>
      <c r="DB22" s="50">
        <v>-0.27040007541908606</v>
      </c>
      <c r="DC22" s="50">
        <v>-7.9279897728751131E-2</v>
      </c>
    </row>
    <row r="23" spans="1:107" ht="16.5" thickBot="1" x14ac:dyDescent="0.3">
      <c r="A23" t="s">
        <v>252</v>
      </c>
      <c r="B23" t="s">
        <v>83</v>
      </c>
      <c r="C23">
        <v>12</v>
      </c>
      <c r="D23">
        <v>4</v>
      </c>
      <c r="E23">
        <v>0</v>
      </c>
      <c r="F23">
        <v>421</v>
      </c>
      <c r="G23">
        <v>283</v>
      </c>
      <c r="H23">
        <v>138</v>
      </c>
      <c r="I23" s="52">
        <v>21</v>
      </c>
      <c r="J23" s="52">
        <v>1</v>
      </c>
      <c r="K23">
        <f>($L$1*Table3[[#This Row],[Offense Rank]]+$N$1*Table3[[#This Row],[Defense Rank]])/2</f>
        <v>5.5</v>
      </c>
      <c r="L23" t="s">
        <v>264</v>
      </c>
      <c r="M23" t="s">
        <v>265</v>
      </c>
      <c r="N23" t="s">
        <v>265</v>
      </c>
      <c r="O23" t="s">
        <v>265</v>
      </c>
      <c r="P23" t="s">
        <v>265</v>
      </c>
      <c r="S23" s="50" t="s">
        <v>229</v>
      </c>
      <c r="T23" s="50">
        <v>-0.15104198715870212</v>
      </c>
      <c r="U23" s="50">
        <v>3.4053117090764251E-2</v>
      </c>
      <c r="V23" s="50">
        <v>-4.4354819782317998</v>
      </c>
      <c r="W23" s="50">
        <v>1.2133593527264045E-4</v>
      </c>
      <c r="X23" s="50">
        <v>-0.22068843163974899</v>
      </c>
      <c r="Y23" s="50">
        <v>-8.1395542677655267E-2</v>
      </c>
      <c r="Z23" s="50">
        <v>-0.22068843163974899</v>
      </c>
      <c r="AA23" s="50">
        <v>-8.1395542677655267E-2</v>
      </c>
    </row>
    <row r="24" spans="1:107" hidden="1" x14ac:dyDescent="0.25">
      <c r="A24" t="s">
        <v>197</v>
      </c>
      <c r="C24">
        <v>6</v>
      </c>
      <c r="D24">
        <v>10</v>
      </c>
      <c r="E24">
        <v>0</v>
      </c>
      <c r="F24">
        <v>324</v>
      </c>
      <c r="G24">
        <v>360</v>
      </c>
      <c r="H24">
        <v>-36</v>
      </c>
      <c r="I24">
        <v>22</v>
      </c>
      <c r="J24">
        <v>23</v>
      </c>
      <c r="K24">
        <f>($L$1*Table3[[#This Row],[Offense Rank]]+$N$1*Table3[[#This Row],[Defense Rank]])/2</f>
        <v>11.25</v>
      </c>
      <c r="L24" t="s">
        <v>265</v>
      </c>
      <c r="M24" t="s">
        <v>265</v>
      </c>
      <c r="N24" t="s">
        <v>265</v>
      </c>
      <c r="O24" t="s">
        <v>265</v>
      </c>
      <c r="P24" t="s">
        <v>265</v>
      </c>
    </row>
    <row r="25" spans="1:107" x14ac:dyDescent="0.25">
      <c r="A25" t="s">
        <v>258</v>
      </c>
      <c r="B25" t="s">
        <v>86</v>
      </c>
      <c r="C25">
        <v>10</v>
      </c>
      <c r="D25">
        <v>6</v>
      </c>
      <c r="E25">
        <v>0</v>
      </c>
      <c r="F25">
        <v>339</v>
      </c>
      <c r="G25">
        <v>324</v>
      </c>
      <c r="H25">
        <v>15</v>
      </c>
      <c r="I25" s="38">
        <v>23</v>
      </c>
      <c r="J25" s="38">
        <v>11</v>
      </c>
      <c r="K25">
        <f>($L$1*Table3[[#This Row],[Offense Rank]]+$N$1*Table3[[#This Row],[Defense Rank]])/2</f>
        <v>8.5</v>
      </c>
      <c r="L25" t="s">
        <v>264</v>
      </c>
      <c r="M25" t="s">
        <v>264</v>
      </c>
      <c r="N25" t="s">
        <v>265</v>
      </c>
      <c r="O25" t="s">
        <v>265</v>
      </c>
      <c r="P25" t="s">
        <v>265</v>
      </c>
    </row>
    <row r="26" spans="1:107" hidden="1" x14ac:dyDescent="0.25">
      <c r="A26" t="s">
        <v>198</v>
      </c>
      <c r="C26">
        <v>6</v>
      </c>
      <c r="D26">
        <v>10</v>
      </c>
      <c r="E26">
        <v>0</v>
      </c>
      <c r="F26">
        <v>368</v>
      </c>
      <c r="G26">
        <v>455</v>
      </c>
      <c r="H26">
        <v>-87</v>
      </c>
      <c r="I26">
        <v>24</v>
      </c>
      <c r="J26">
        <v>30</v>
      </c>
      <c r="K26">
        <f>($L$1*Table3[[#This Row],[Offense Rank]]+$N$1*Table3[[#This Row],[Defense Rank]])/2</f>
        <v>13.5</v>
      </c>
      <c r="L26" t="s">
        <v>265</v>
      </c>
      <c r="M26" t="s">
        <v>265</v>
      </c>
      <c r="N26" t="s">
        <v>265</v>
      </c>
      <c r="O26" t="s">
        <v>265</v>
      </c>
      <c r="P26" t="s">
        <v>265</v>
      </c>
    </row>
    <row r="27" spans="1:107" hidden="1" x14ac:dyDescent="0.25">
      <c r="A27" t="s">
        <v>202</v>
      </c>
      <c r="C27">
        <v>4</v>
      </c>
      <c r="D27">
        <v>12</v>
      </c>
      <c r="E27">
        <v>0</v>
      </c>
      <c r="F27">
        <v>290</v>
      </c>
      <c r="G27">
        <v>467</v>
      </c>
      <c r="H27">
        <v>-177</v>
      </c>
      <c r="I27">
        <v>25</v>
      </c>
      <c r="J27">
        <v>27</v>
      </c>
      <c r="K27">
        <f>($L$1*Table3[[#This Row],[Offense Rank]]+$N$1*Table3[[#This Row],[Defense Rank]])/2</f>
        <v>13</v>
      </c>
      <c r="L27" t="s">
        <v>265</v>
      </c>
      <c r="M27" t="s">
        <v>265</v>
      </c>
      <c r="N27" t="s">
        <v>265</v>
      </c>
      <c r="O27" t="s">
        <v>265</v>
      </c>
      <c r="P27" t="s">
        <v>265</v>
      </c>
    </row>
    <row r="28" spans="1:107" hidden="1" x14ac:dyDescent="0.25">
      <c r="A28" t="s">
        <v>205</v>
      </c>
      <c r="C28">
        <v>7</v>
      </c>
      <c r="D28">
        <v>9</v>
      </c>
      <c r="E28">
        <v>0</v>
      </c>
      <c r="F28">
        <v>319</v>
      </c>
      <c r="G28">
        <v>433</v>
      </c>
      <c r="H28">
        <v>-114</v>
      </c>
      <c r="I28">
        <v>26</v>
      </c>
      <c r="J28">
        <v>32</v>
      </c>
      <c r="K28">
        <f>($L$1*Table3[[#This Row],[Offense Rank]]+$N$1*Table3[[#This Row],[Defense Rank]])/2</f>
        <v>14.5</v>
      </c>
      <c r="L28" t="s">
        <v>265</v>
      </c>
      <c r="M28" t="s">
        <v>265</v>
      </c>
      <c r="N28" t="s">
        <v>265</v>
      </c>
      <c r="O28" t="s">
        <v>265</v>
      </c>
      <c r="P28" t="s">
        <v>265</v>
      </c>
    </row>
    <row r="29" spans="1:107" hidden="1" x14ac:dyDescent="0.25">
      <c r="A29" t="s">
        <v>196</v>
      </c>
      <c r="C29">
        <v>4</v>
      </c>
      <c r="D29">
        <v>12</v>
      </c>
      <c r="E29">
        <v>0</v>
      </c>
      <c r="F29">
        <v>333</v>
      </c>
      <c r="G29">
        <v>441</v>
      </c>
      <c r="H29">
        <v>-108</v>
      </c>
      <c r="I29">
        <v>27</v>
      </c>
      <c r="J29">
        <v>28</v>
      </c>
      <c r="K29">
        <f>($L$1*Table3[[#This Row],[Offense Rank]]+$N$1*Table3[[#This Row],[Defense Rank]])/2</f>
        <v>13.75</v>
      </c>
      <c r="L29" t="s">
        <v>265</v>
      </c>
      <c r="M29" t="s">
        <v>265</v>
      </c>
      <c r="N29" t="s">
        <v>265</v>
      </c>
      <c r="O29" t="s">
        <v>265</v>
      </c>
      <c r="P29" t="s">
        <v>265</v>
      </c>
    </row>
    <row r="30" spans="1:107" hidden="1" x14ac:dyDescent="0.25">
      <c r="A30" t="s">
        <v>192</v>
      </c>
      <c r="C30">
        <v>4</v>
      </c>
      <c r="D30">
        <v>12</v>
      </c>
      <c r="E30">
        <v>0</v>
      </c>
      <c r="F30">
        <v>342</v>
      </c>
      <c r="G30">
        <v>435</v>
      </c>
      <c r="H30">
        <v>-93</v>
      </c>
      <c r="I30">
        <v>28</v>
      </c>
      <c r="J30">
        <v>25</v>
      </c>
      <c r="K30">
        <f>($L$1*Table3[[#This Row],[Offense Rank]]+$N$1*Table3[[#This Row],[Defense Rank]])/2</f>
        <v>13.25</v>
      </c>
      <c r="L30" t="s">
        <v>265</v>
      </c>
      <c r="M30" t="s">
        <v>265</v>
      </c>
      <c r="N30" t="s">
        <v>265</v>
      </c>
      <c r="O30" t="s">
        <v>265</v>
      </c>
      <c r="P30" t="s">
        <v>265</v>
      </c>
    </row>
    <row r="31" spans="1:107" hidden="1" x14ac:dyDescent="0.25">
      <c r="A31" t="s">
        <v>199</v>
      </c>
      <c r="C31">
        <v>6</v>
      </c>
      <c r="D31">
        <v>10</v>
      </c>
      <c r="E31">
        <v>0</v>
      </c>
      <c r="F31">
        <v>269</v>
      </c>
      <c r="G31">
        <v>374</v>
      </c>
      <c r="H31">
        <v>-105</v>
      </c>
      <c r="I31">
        <v>29</v>
      </c>
      <c r="J31">
        <v>2</v>
      </c>
      <c r="K31">
        <f>($L$1*Table3[[#This Row],[Offense Rank]]+$N$1*Table3[[#This Row],[Defense Rank]])/2</f>
        <v>7.75</v>
      </c>
      <c r="L31" t="s">
        <v>265</v>
      </c>
      <c r="M31" t="s">
        <v>265</v>
      </c>
      <c r="N31" t="s">
        <v>265</v>
      </c>
      <c r="O31" t="s">
        <v>265</v>
      </c>
      <c r="P31" t="s">
        <v>265</v>
      </c>
    </row>
    <row r="32" spans="1:107" hidden="1" x14ac:dyDescent="0.25">
      <c r="A32" t="s">
        <v>193</v>
      </c>
      <c r="C32">
        <v>5</v>
      </c>
      <c r="D32">
        <v>11</v>
      </c>
      <c r="E32">
        <v>0</v>
      </c>
      <c r="F32">
        <v>245</v>
      </c>
      <c r="G32">
        <v>316</v>
      </c>
      <c r="H32">
        <v>-71</v>
      </c>
      <c r="I32">
        <v>30</v>
      </c>
      <c r="J32">
        <v>9</v>
      </c>
      <c r="K32">
        <f>($L$1*Table3[[#This Row],[Offense Rank]]+$N$1*Table3[[#This Row],[Defense Rank]])/2</f>
        <v>9.75</v>
      </c>
      <c r="L32" t="s">
        <v>265</v>
      </c>
      <c r="M32" t="s">
        <v>265</v>
      </c>
      <c r="N32" t="s">
        <v>265</v>
      </c>
      <c r="O32" t="s">
        <v>265</v>
      </c>
      <c r="P32" t="s">
        <v>265</v>
      </c>
    </row>
    <row r="33" spans="1:54" hidden="1" x14ac:dyDescent="0.25">
      <c r="A33" t="s">
        <v>203</v>
      </c>
      <c r="C33">
        <v>7</v>
      </c>
      <c r="D33">
        <v>9</v>
      </c>
      <c r="E33">
        <v>0</v>
      </c>
      <c r="F33">
        <v>281</v>
      </c>
      <c r="G33">
        <v>359</v>
      </c>
      <c r="H33">
        <v>-78</v>
      </c>
      <c r="I33">
        <v>31</v>
      </c>
      <c r="J33">
        <v>16</v>
      </c>
      <c r="K33">
        <f>($L$1*Table3[[#This Row],[Offense Rank]]+$N$1*Table3[[#This Row],[Defense Rank]])/2</f>
        <v>11.75</v>
      </c>
      <c r="L33" t="s">
        <v>265</v>
      </c>
      <c r="M33" t="s">
        <v>265</v>
      </c>
      <c r="N33" t="s">
        <v>265</v>
      </c>
      <c r="O33" t="s">
        <v>265</v>
      </c>
      <c r="P33" t="s">
        <v>265</v>
      </c>
    </row>
    <row r="34" spans="1:54" ht="16.5" hidden="1" thickBot="1" x14ac:dyDescent="0.3">
      <c r="A34" s="50" t="s">
        <v>204</v>
      </c>
      <c r="B34" s="50"/>
      <c r="C34" s="50">
        <v>3</v>
      </c>
      <c r="D34" s="50">
        <v>13</v>
      </c>
      <c r="E34" s="50">
        <v>0</v>
      </c>
      <c r="F34" s="50">
        <v>225</v>
      </c>
      <c r="G34" s="50">
        <v>425</v>
      </c>
      <c r="H34" s="50">
        <v>-200</v>
      </c>
      <c r="I34" s="50">
        <v>32</v>
      </c>
      <c r="J34" s="50">
        <v>21</v>
      </c>
      <c r="K34" s="50">
        <f>($L$1*Table3[[#This Row],[Offense Rank]]+$N$1*Table3[[#This Row],[Defense Rank]])/2</f>
        <v>13.25</v>
      </c>
      <c r="L34" s="50" t="s">
        <v>265</v>
      </c>
      <c r="M34" s="50" t="s">
        <v>265</v>
      </c>
      <c r="N34" s="50" t="s">
        <v>265</v>
      </c>
      <c r="O34" s="50" t="s">
        <v>265</v>
      </c>
      <c r="P34" s="50" t="s">
        <v>265</v>
      </c>
    </row>
    <row r="36" spans="1:54" x14ac:dyDescent="0.25">
      <c r="A36">
        <v>2017</v>
      </c>
    </row>
    <row r="37" spans="1:54" x14ac:dyDescent="0.25">
      <c r="A37" t="s">
        <v>231</v>
      </c>
      <c r="B37" t="s">
        <v>262</v>
      </c>
      <c r="C37" t="s">
        <v>246</v>
      </c>
      <c r="D37" t="s">
        <v>247</v>
      </c>
      <c r="E37" t="s">
        <v>248</v>
      </c>
      <c r="F37" t="s">
        <v>110</v>
      </c>
      <c r="G37" t="s">
        <v>111</v>
      </c>
      <c r="H37" t="s">
        <v>232</v>
      </c>
      <c r="I37" t="s">
        <v>228</v>
      </c>
      <c r="J37" t="s">
        <v>229</v>
      </c>
      <c r="K37" t="s">
        <v>263</v>
      </c>
      <c r="L37" t="s">
        <v>73</v>
      </c>
      <c r="M37" t="s">
        <v>268</v>
      </c>
      <c r="N37" t="s">
        <v>266</v>
      </c>
      <c r="O37" t="s">
        <v>267</v>
      </c>
      <c r="P37" t="s">
        <v>230</v>
      </c>
      <c r="S37" t="s">
        <v>325</v>
      </c>
      <c r="AC37" t="s">
        <v>325</v>
      </c>
      <c r="AM37" t="s">
        <v>325</v>
      </c>
      <c r="AW37" t="s">
        <v>325</v>
      </c>
    </row>
    <row r="38" spans="1:54" ht="16.5" thickBot="1" x14ac:dyDescent="0.3">
      <c r="A38" t="s">
        <v>270</v>
      </c>
      <c r="C38">
        <v>13</v>
      </c>
      <c r="D38">
        <v>3</v>
      </c>
      <c r="E38">
        <v>0</v>
      </c>
      <c r="F38">
        <v>457</v>
      </c>
      <c r="G38">
        <v>295</v>
      </c>
      <c r="H38">
        <v>162</v>
      </c>
      <c r="I38" s="46">
        <v>8</v>
      </c>
      <c r="J38" s="46">
        <v>2</v>
      </c>
      <c r="K38">
        <f>($L$1*Table36[[#This Row],[Offense Rank]]+$N$1*Table36[[#This Row],[Defense Rank]])/2</f>
        <v>2.5</v>
      </c>
      <c r="L38" t="s">
        <v>264</v>
      </c>
      <c r="M38" t="s">
        <v>264</v>
      </c>
      <c r="N38" t="s">
        <v>264</v>
      </c>
      <c r="O38" t="s">
        <v>264</v>
      </c>
      <c r="P38" t="s">
        <v>264</v>
      </c>
    </row>
    <row r="39" spans="1:54" x14ac:dyDescent="0.25">
      <c r="A39" t="s">
        <v>269</v>
      </c>
      <c r="C39">
        <v>13</v>
      </c>
      <c r="D39">
        <v>3</v>
      </c>
      <c r="E39">
        <v>0</v>
      </c>
      <c r="F39">
        <v>458</v>
      </c>
      <c r="G39">
        <v>296</v>
      </c>
      <c r="H39">
        <v>162</v>
      </c>
      <c r="I39" s="46">
        <v>1</v>
      </c>
      <c r="J39" s="46">
        <v>22</v>
      </c>
      <c r="K39">
        <f>($L$1*Table36[[#This Row],[Offense Rank]]+$N$1*Table36[[#This Row],[Defense Rank]])/2</f>
        <v>5.75</v>
      </c>
      <c r="L39" t="s">
        <v>264</v>
      </c>
      <c r="M39" t="s">
        <v>264</v>
      </c>
      <c r="N39" t="s">
        <v>264</v>
      </c>
      <c r="O39" t="s">
        <v>264</v>
      </c>
      <c r="P39" t="s">
        <v>265</v>
      </c>
      <c r="S39" s="53" t="s">
        <v>326</v>
      </c>
      <c r="T39" s="53"/>
      <c r="AC39" s="53" t="s">
        <v>326</v>
      </c>
      <c r="AD39" s="53"/>
      <c r="AM39" s="53" t="s">
        <v>326</v>
      </c>
      <c r="AN39" s="53"/>
      <c r="AW39" s="53" t="s">
        <v>326</v>
      </c>
      <c r="AX39" s="53"/>
    </row>
    <row r="40" spans="1:54" x14ac:dyDescent="0.25">
      <c r="A40" t="s">
        <v>272</v>
      </c>
      <c r="C40">
        <v>13</v>
      </c>
      <c r="D40">
        <v>3</v>
      </c>
      <c r="E40">
        <v>0</v>
      </c>
      <c r="F40">
        <v>382</v>
      </c>
      <c r="G40">
        <v>252</v>
      </c>
      <c r="H40">
        <v>130</v>
      </c>
      <c r="I40" s="46">
        <v>6</v>
      </c>
      <c r="J40" s="46">
        <v>1</v>
      </c>
      <c r="K40">
        <f>($L$1*Table36[[#This Row],[Offense Rank]]+$N$1*Table36[[#This Row],[Defense Rank]])/2</f>
        <v>1.75</v>
      </c>
      <c r="L40" t="s">
        <v>264</v>
      </c>
      <c r="M40" t="s">
        <v>264</v>
      </c>
      <c r="N40" t="s">
        <v>264</v>
      </c>
      <c r="O40" t="s">
        <v>265</v>
      </c>
      <c r="P40" t="s">
        <v>265</v>
      </c>
      <c r="S40" t="s">
        <v>327</v>
      </c>
      <c r="T40">
        <v>0.70841528839142553</v>
      </c>
      <c r="AC40" t="s">
        <v>327</v>
      </c>
      <c r="AD40">
        <v>0.79753783815332069</v>
      </c>
      <c r="AM40" t="s">
        <v>327</v>
      </c>
      <c r="AN40">
        <v>0.43375612667980312</v>
      </c>
      <c r="AW40" t="s">
        <v>327</v>
      </c>
      <c r="AX40">
        <v>0.74618937634273064</v>
      </c>
    </row>
    <row r="41" spans="1:54" x14ac:dyDescent="0.25">
      <c r="A41" t="s">
        <v>276</v>
      </c>
      <c r="C41">
        <v>10</v>
      </c>
      <c r="D41">
        <v>6</v>
      </c>
      <c r="E41">
        <v>0</v>
      </c>
      <c r="F41">
        <v>417</v>
      </c>
      <c r="G41">
        <v>268</v>
      </c>
      <c r="H41">
        <v>149</v>
      </c>
      <c r="I41" s="47">
        <v>19</v>
      </c>
      <c r="J41" s="47">
        <v>4</v>
      </c>
      <c r="K41">
        <f>($L$1*Table36[[#This Row],[Offense Rank]]+$N$1*Table36[[#This Row],[Defense Rank]])/2</f>
        <v>5.75</v>
      </c>
      <c r="L41" t="s">
        <v>264</v>
      </c>
      <c r="M41" t="s">
        <v>264</v>
      </c>
      <c r="N41" t="s">
        <v>264</v>
      </c>
      <c r="O41" t="s">
        <v>265</v>
      </c>
      <c r="P41" t="s">
        <v>265</v>
      </c>
      <c r="S41" t="s">
        <v>328</v>
      </c>
      <c r="T41">
        <v>0.50185222082670666</v>
      </c>
      <c r="AC41" t="s">
        <v>328</v>
      </c>
      <c r="AD41">
        <v>0.63606660328627229</v>
      </c>
      <c r="AM41" t="s">
        <v>328</v>
      </c>
      <c r="AN41">
        <v>0.18814437743226539</v>
      </c>
      <c r="AW41" t="s">
        <v>328</v>
      </c>
      <c r="AX41">
        <v>0.55679858536675331</v>
      </c>
    </row>
    <row r="42" spans="1:54" x14ac:dyDescent="0.25">
      <c r="A42" t="s">
        <v>274</v>
      </c>
      <c r="C42">
        <v>11</v>
      </c>
      <c r="D42">
        <v>5</v>
      </c>
      <c r="E42">
        <v>0</v>
      </c>
      <c r="F42">
        <v>448</v>
      </c>
      <c r="G42">
        <v>326</v>
      </c>
      <c r="H42">
        <v>122</v>
      </c>
      <c r="I42" s="46">
        <v>2</v>
      </c>
      <c r="J42" s="46">
        <v>6</v>
      </c>
      <c r="K42">
        <f>($L$1*Table36[[#This Row],[Offense Rank]]+$N$1*Table36[[#This Row],[Defense Rank]])/2</f>
        <v>2</v>
      </c>
      <c r="L42" t="s">
        <v>264</v>
      </c>
      <c r="M42" t="s">
        <v>264</v>
      </c>
      <c r="N42" t="s">
        <v>265</v>
      </c>
      <c r="O42" t="s">
        <v>265</v>
      </c>
      <c r="P42" t="s">
        <v>265</v>
      </c>
      <c r="S42" t="s">
        <v>329</v>
      </c>
      <c r="T42">
        <v>0.4852472948542636</v>
      </c>
      <c r="AC42" t="s">
        <v>329</v>
      </c>
      <c r="AD42">
        <v>0.61096774834049794</v>
      </c>
      <c r="AM42" t="s">
        <v>329</v>
      </c>
      <c r="AN42">
        <v>0.16108252334667425</v>
      </c>
      <c r="AW42" t="s">
        <v>329</v>
      </c>
      <c r="AX42">
        <v>0.54202520487897843</v>
      </c>
    </row>
    <row r="43" spans="1:54" x14ac:dyDescent="0.25">
      <c r="A43" t="s">
        <v>271</v>
      </c>
      <c r="C43">
        <v>13</v>
      </c>
      <c r="D43">
        <v>3</v>
      </c>
      <c r="E43">
        <v>0</v>
      </c>
      <c r="F43">
        <v>406</v>
      </c>
      <c r="G43">
        <v>308</v>
      </c>
      <c r="H43">
        <v>98</v>
      </c>
      <c r="I43" s="46">
        <v>3</v>
      </c>
      <c r="J43" s="46">
        <v>12</v>
      </c>
      <c r="K43">
        <f>($L$1*Table36[[#This Row],[Offense Rank]]+$N$1*Table36[[#This Row],[Defense Rank]])/2</f>
        <v>3.75</v>
      </c>
      <c r="L43" t="s">
        <v>264</v>
      </c>
      <c r="M43" t="s">
        <v>264</v>
      </c>
      <c r="N43" t="s">
        <v>265</v>
      </c>
      <c r="O43" t="s">
        <v>265</v>
      </c>
      <c r="P43" t="s">
        <v>265</v>
      </c>
      <c r="S43" t="s">
        <v>330</v>
      </c>
      <c r="T43">
        <v>2.2979047976878655</v>
      </c>
      <c r="AC43" t="s">
        <v>330</v>
      </c>
      <c r="AD43">
        <v>1.9976781363318061</v>
      </c>
      <c r="AM43" t="s">
        <v>330</v>
      </c>
      <c r="AN43">
        <v>2.9335421591001527</v>
      </c>
      <c r="AW43" t="s">
        <v>330</v>
      </c>
      <c r="AX43">
        <v>2.1674720286805123</v>
      </c>
    </row>
    <row r="44" spans="1:54" ht="16.5" thickBot="1" x14ac:dyDescent="0.3">
      <c r="A44" t="s">
        <v>278</v>
      </c>
      <c r="C44">
        <v>10</v>
      </c>
      <c r="D44">
        <v>6</v>
      </c>
      <c r="E44">
        <v>0</v>
      </c>
      <c r="F44">
        <v>353</v>
      </c>
      <c r="G44">
        <v>315</v>
      </c>
      <c r="H44">
        <v>38</v>
      </c>
      <c r="I44" s="47">
        <v>10</v>
      </c>
      <c r="J44" s="47">
        <v>19</v>
      </c>
      <c r="K44">
        <f>($L$1*Table36[[#This Row],[Offense Rank]]+$N$1*Table36[[#This Row],[Defense Rank]])/2</f>
        <v>7.25</v>
      </c>
      <c r="L44" t="s">
        <v>264</v>
      </c>
      <c r="M44" t="s">
        <v>264</v>
      </c>
      <c r="N44" t="s">
        <v>265</v>
      </c>
      <c r="O44" t="s">
        <v>265</v>
      </c>
      <c r="P44" t="s">
        <v>265</v>
      </c>
      <c r="S44" s="50" t="s">
        <v>331</v>
      </c>
      <c r="T44" s="50">
        <v>32</v>
      </c>
      <c r="AC44" s="50" t="s">
        <v>331</v>
      </c>
      <c r="AD44" s="50">
        <v>32</v>
      </c>
      <c r="AM44" s="50" t="s">
        <v>331</v>
      </c>
      <c r="AN44" s="50">
        <v>32</v>
      </c>
      <c r="AW44" s="50" t="s">
        <v>331</v>
      </c>
      <c r="AX44" s="50">
        <v>32</v>
      </c>
    </row>
    <row r="45" spans="1:54" x14ac:dyDescent="0.25">
      <c r="A45" t="s">
        <v>279</v>
      </c>
      <c r="C45">
        <v>9</v>
      </c>
      <c r="D45">
        <v>7</v>
      </c>
      <c r="E45">
        <v>0</v>
      </c>
      <c r="F45">
        <v>334</v>
      </c>
      <c r="G45">
        <v>356</v>
      </c>
      <c r="H45">
        <v>-22</v>
      </c>
      <c r="I45" s="35">
        <v>21</v>
      </c>
      <c r="J45" s="35">
        <v>18</v>
      </c>
      <c r="K45">
        <f>($L$1*Table36[[#This Row],[Offense Rank]]+$N$1*Table36[[#This Row],[Defense Rank]])/2</f>
        <v>9.75</v>
      </c>
      <c r="L45" t="s">
        <v>264</v>
      </c>
      <c r="M45" t="s">
        <v>264</v>
      </c>
      <c r="N45" t="s">
        <v>265</v>
      </c>
      <c r="O45" t="s">
        <v>265</v>
      </c>
      <c r="P45" t="s">
        <v>265</v>
      </c>
    </row>
    <row r="46" spans="1:54" ht="16.5" thickBot="1" x14ac:dyDescent="0.3">
      <c r="A46" t="s">
        <v>273</v>
      </c>
      <c r="C46">
        <v>11</v>
      </c>
      <c r="D46">
        <v>5</v>
      </c>
      <c r="E46">
        <v>0</v>
      </c>
      <c r="F46">
        <v>478</v>
      </c>
      <c r="G46">
        <v>329</v>
      </c>
      <c r="H46">
        <v>149</v>
      </c>
      <c r="I46" s="46">
        <v>5</v>
      </c>
      <c r="J46" s="46">
        <v>8</v>
      </c>
      <c r="K46">
        <f>($L$1*Table36[[#This Row],[Offense Rank]]+$N$1*Table36[[#This Row],[Defense Rank]])/2</f>
        <v>3.25</v>
      </c>
      <c r="L46" t="s">
        <v>264</v>
      </c>
      <c r="M46" t="s">
        <v>265</v>
      </c>
      <c r="N46" t="s">
        <v>265</v>
      </c>
      <c r="O46" t="s">
        <v>265</v>
      </c>
      <c r="P46" t="s">
        <v>265</v>
      </c>
      <c r="S46" t="s">
        <v>332</v>
      </c>
      <c r="AC46" t="s">
        <v>332</v>
      </c>
      <c r="AM46" t="s">
        <v>332</v>
      </c>
      <c r="AW46" t="s">
        <v>332</v>
      </c>
    </row>
    <row r="47" spans="1:54" x14ac:dyDescent="0.25">
      <c r="A47" t="s">
        <v>275</v>
      </c>
      <c r="C47">
        <v>11</v>
      </c>
      <c r="D47">
        <v>5</v>
      </c>
      <c r="E47">
        <v>0</v>
      </c>
      <c r="F47">
        <v>363</v>
      </c>
      <c r="G47">
        <v>327</v>
      </c>
      <c r="H47">
        <v>36</v>
      </c>
      <c r="I47" s="47">
        <v>15</v>
      </c>
      <c r="J47" s="47">
        <v>9</v>
      </c>
      <c r="K47">
        <f>($L$1*Table36[[#This Row],[Offense Rank]]+$N$1*Table36[[#This Row],[Defense Rank]])/2</f>
        <v>6</v>
      </c>
      <c r="L47" t="s">
        <v>264</v>
      </c>
      <c r="M47" t="s">
        <v>265</v>
      </c>
      <c r="N47" t="s">
        <v>265</v>
      </c>
      <c r="O47" t="s">
        <v>265</v>
      </c>
      <c r="P47" t="s">
        <v>265</v>
      </c>
      <c r="S47" s="51"/>
      <c r="T47" s="51" t="s">
        <v>336</v>
      </c>
      <c r="U47" s="51" t="s">
        <v>337</v>
      </c>
      <c r="V47" s="51" t="s">
        <v>338</v>
      </c>
      <c r="W47" s="51" t="s">
        <v>339</v>
      </c>
      <c r="X47" s="51" t="s">
        <v>340</v>
      </c>
      <c r="AC47" s="51"/>
      <c r="AD47" s="51" t="s">
        <v>336</v>
      </c>
      <c r="AE47" s="51" t="s">
        <v>337</v>
      </c>
      <c r="AF47" s="51" t="s">
        <v>338</v>
      </c>
      <c r="AG47" s="51" t="s">
        <v>339</v>
      </c>
      <c r="AH47" s="51" t="s">
        <v>340</v>
      </c>
      <c r="AM47" s="51"/>
      <c r="AN47" s="51" t="s">
        <v>336</v>
      </c>
      <c r="AO47" s="51" t="s">
        <v>337</v>
      </c>
      <c r="AP47" s="51" t="s">
        <v>338</v>
      </c>
      <c r="AQ47" s="51" t="s">
        <v>339</v>
      </c>
      <c r="AR47" s="51" t="s">
        <v>340</v>
      </c>
      <c r="AW47" s="51"/>
      <c r="AX47" s="51" t="s">
        <v>336</v>
      </c>
      <c r="AY47" s="51" t="s">
        <v>337</v>
      </c>
      <c r="AZ47" s="51" t="s">
        <v>338</v>
      </c>
      <c r="BA47" s="51" t="s">
        <v>339</v>
      </c>
      <c r="BB47" s="51" t="s">
        <v>340</v>
      </c>
    </row>
    <row r="48" spans="1:54" x14ac:dyDescent="0.25">
      <c r="A48" t="s">
        <v>277</v>
      </c>
      <c r="C48">
        <v>10</v>
      </c>
      <c r="D48">
        <v>6</v>
      </c>
      <c r="E48">
        <v>0</v>
      </c>
      <c r="F48">
        <v>415</v>
      </c>
      <c r="G48">
        <v>339</v>
      </c>
      <c r="H48">
        <v>76</v>
      </c>
      <c r="I48" s="46">
        <v>7</v>
      </c>
      <c r="J48" s="46">
        <v>32</v>
      </c>
      <c r="K48">
        <f>($L$1*Table36[[#This Row],[Offense Rank]]+$N$1*Table36[[#This Row],[Defense Rank]])/2</f>
        <v>9.75</v>
      </c>
      <c r="L48" t="s">
        <v>264</v>
      </c>
      <c r="M48" t="s">
        <v>265</v>
      </c>
      <c r="N48" t="s">
        <v>265</v>
      </c>
      <c r="O48" t="s">
        <v>265</v>
      </c>
      <c r="P48" t="s">
        <v>265</v>
      </c>
      <c r="S48" t="s">
        <v>53</v>
      </c>
      <c r="T48">
        <v>1</v>
      </c>
      <c r="U48">
        <v>159.58900622289272</v>
      </c>
      <c r="V48">
        <v>159.58900622289272</v>
      </c>
      <c r="W48">
        <v>30.223092933961947</v>
      </c>
      <c r="X48">
        <v>5.7178773621596502E-6</v>
      </c>
      <c r="AC48" t="s">
        <v>53</v>
      </c>
      <c r="AD48">
        <v>2</v>
      </c>
      <c r="AE48">
        <v>202.26917984503459</v>
      </c>
      <c r="AF48">
        <v>101.13458992251729</v>
      </c>
      <c r="AG48">
        <v>25.342455050658049</v>
      </c>
      <c r="AH48">
        <v>4.3133798761629101E-7</v>
      </c>
      <c r="AM48" t="s">
        <v>53</v>
      </c>
      <c r="AN48">
        <v>1</v>
      </c>
      <c r="AO48">
        <v>59.829912023460395</v>
      </c>
      <c r="AP48">
        <v>59.829912023460395</v>
      </c>
      <c r="AQ48">
        <v>6.952383115997999</v>
      </c>
      <c r="AR48">
        <v>1.313038928352973E-2</v>
      </c>
      <c r="AW48" t="s">
        <v>53</v>
      </c>
      <c r="AX48">
        <v>1</v>
      </c>
      <c r="AY48">
        <v>177.06195014662757</v>
      </c>
      <c r="AZ48">
        <v>177.06195014662757</v>
      </c>
      <c r="BA48">
        <v>37.689314630968141</v>
      </c>
      <c r="BB48">
        <v>9.4556581650726281E-7</v>
      </c>
    </row>
    <row r="49" spans="1:57" x14ac:dyDescent="0.25">
      <c r="A49" t="s">
        <v>280</v>
      </c>
      <c r="C49">
        <v>9</v>
      </c>
      <c r="D49">
        <v>7</v>
      </c>
      <c r="E49">
        <v>0</v>
      </c>
      <c r="F49">
        <v>302</v>
      </c>
      <c r="G49">
        <v>359</v>
      </c>
      <c r="H49">
        <v>-57</v>
      </c>
      <c r="I49" s="35">
        <v>28</v>
      </c>
      <c r="J49" s="35">
        <v>26</v>
      </c>
      <c r="K49">
        <f>($L$1*Table36[[#This Row],[Offense Rank]]+$N$1*Table36[[#This Row],[Defense Rank]])/2</f>
        <v>13.5</v>
      </c>
      <c r="L49" t="s">
        <v>264</v>
      </c>
      <c r="M49" t="s">
        <v>265</v>
      </c>
      <c r="N49" t="s">
        <v>265</v>
      </c>
      <c r="O49" t="s">
        <v>265</v>
      </c>
      <c r="P49" t="s">
        <v>265</v>
      </c>
      <c r="S49" t="s">
        <v>333</v>
      </c>
      <c r="T49">
        <v>30</v>
      </c>
      <c r="U49">
        <v>158.41099377710728</v>
      </c>
      <c r="V49">
        <v>5.2803664592369097</v>
      </c>
      <c r="AC49" t="s">
        <v>333</v>
      </c>
      <c r="AD49">
        <v>29</v>
      </c>
      <c r="AE49">
        <v>115.73082015496541</v>
      </c>
      <c r="AF49">
        <v>3.9907179363781178</v>
      </c>
      <c r="AM49" t="s">
        <v>333</v>
      </c>
      <c r="AN49">
        <v>30</v>
      </c>
      <c r="AO49">
        <v>258.17008797653961</v>
      </c>
      <c r="AP49">
        <v>8.6056695992179861</v>
      </c>
      <c r="AW49" t="s">
        <v>333</v>
      </c>
      <c r="AX49">
        <v>30</v>
      </c>
      <c r="AY49">
        <v>140.93804985337243</v>
      </c>
      <c r="AZ49">
        <v>4.6979349951124147</v>
      </c>
    </row>
    <row r="50" spans="1:57" ht="16.5" hidden="1" thickBot="1" x14ac:dyDescent="0.3">
      <c r="A50" t="s">
        <v>282</v>
      </c>
      <c r="C50">
        <v>9</v>
      </c>
      <c r="D50">
        <v>7</v>
      </c>
      <c r="E50">
        <v>0</v>
      </c>
      <c r="F50">
        <v>355</v>
      </c>
      <c r="G50">
        <v>272</v>
      </c>
      <c r="H50">
        <v>83</v>
      </c>
      <c r="I50">
        <v>4</v>
      </c>
      <c r="J50">
        <v>7</v>
      </c>
      <c r="K50">
        <f>($L$1*Table36[[#This Row],[Offense Rank]]+$N$1*Table36[[#This Row],[Defense Rank]])/2</f>
        <v>2.75</v>
      </c>
      <c r="L50" t="s">
        <v>265</v>
      </c>
      <c r="M50" t="s">
        <v>265</v>
      </c>
      <c r="N50" t="s">
        <v>265</v>
      </c>
      <c r="O50" t="s">
        <v>265</v>
      </c>
      <c r="P50" t="s">
        <v>265</v>
      </c>
      <c r="S50" s="50" t="s">
        <v>334</v>
      </c>
      <c r="T50" s="50">
        <v>31</v>
      </c>
      <c r="U50" s="50">
        <v>318</v>
      </c>
      <c r="V50" s="50"/>
      <c r="W50" s="50"/>
      <c r="X50" s="50"/>
      <c r="AC50" s="50" t="s">
        <v>334</v>
      </c>
      <c r="AD50" s="50">
        <v>31</v>
      </c>
      <c r="AE50" s="50">
        <v>318</v>
      </c>
      <c r="AF50" s="50"/>
      <c r="AG50" s="50"/>
      <c r="AH50" s="50"/>
      <c r="AM50" s="50" t="s">
        <v>334</v>
      </c>
      <c r="AN50" s="50">
        <v>31</v>
      </c>
      <c r="AO50" s="50">
        <v>318</v>
      </c>
      <c r="AP50" s="50"/>
      <c r="AQ50" s="50"/>
      <c r="AR50" s="50"/>
      <c r="AW50" s="50" t="s">
        <v>334</v>
      </c>
      <c r="AX50" s="50">
        <v>31</v>
      </c>
      <c r="AY50" s="50">
        <v>318</v>
      </c>
      <c r="AZ50" s="50"/>
      <c r="BA50" s="50"/>
      <c r="BB50" s="50"/>
    </row>
    <row r="51" spans="1:57" hidden="1" x14ac:dyDescent="0.25">
      <c r="A51" t="s">
        <v>283</v>
      </c>
      <c r="C51">
        <v>9</v>
      </c>
      <c r="D51">
        <v>7</v>
      </c>
      <c r="E51">
        <v>0</v>
      </c>
      <c r="F51">
        <v>366</v>
      </c>
      <c r="G51">
        <v>332</v>
      </c>
      <c r="H51">
        <v>34</v>
      </c>
      <c r="I51">
        <v>13</v>
      </c>
      <c r="J51">
        <v>10</v>
      </c>
      <c r="K51">
        <f>($L$1*Table36[[#This Row],[Offense Rank]]+$N$1*Table36[[#This Row],[Defense Rank]])/2</f>
        <v>5.75</v>
      </c>
      <c r="L51" t="s">
        <v>265</v>
      </c>
      <c r="M51" t="s">
        <v>265</v>
      </c>
      <c r="N51" t="s">
        <v>265</v>
      </c>
      <c r="O51" t="s">
        <v>265</v>
      </c>
      <c r="P51" t="s">
        <v>265</v>
      </c>
    </row>
    <row r="52" spans="1:57" hidden="1" x14ac:dyDescent="0.25">
      <c r="A52" t="s">
        <v>281</v>
      </c>
      <c r="C52">
        <v>9</v>
      </c>
      <c r="D52">
        <v>7</v>
      </c>
      <c r="E52">
        <v>0</v>
      </c>
      <c r="F52">
        <v>395</v>
      </c>
      <c r="G52">
        <v>303</v>
      </c>
      <c r="H52">
        <v>92</v>
      </c>
      <c r="I52">
        <v>16</v>
      </c>
      <c r="J52">
        <v>5</v>
      </c>
      <c r="K52">
        <f>($L$1*Table36[[#This Row],[Offense Rank]]+$N$1*Table36[[#This Row],[Defense Rank]])/2</f>
        <v>5.25</v>
      </c>
      <c r="L52" t="s">
        <v>265</v>
      </c>
      <c r="M52" t="s">
        <v>265</v>
      </c>
      <c r="N52" t="s">
        <v>265</v>
      </c>
      <c r="O52" t="s">
        <v>265</v>
      </c>
      <c r="P52" t="s">
        <v>265</v>
      </c>
      <c r="S52" s="51"/>
      <c r="T52" s="51" t="s">
        <v>341</v>
      </c>
      <c r="U52" s="51" t="s">
        <v>330</v>
      </c>
      <c r="V52" s="51" t="s">
        <v>342</v>
      </c>
      <c r="W52" s="51" t="s">
        <v>343</v>
      </c>
      <c r="X52" s="51" t="s">
        <v>344</v>
      </c>
      <c r="Y52" s="51" t="s">
        <v>345</v>
      </c>
      <c r="Z52" s="51" t="s">
        <v>346</v>
      </c>
      <c r="AA52" s="51" t="s">
        <v>347</v>
      </c>
      <c r="AC52" s="51"/>
      <c r="AD52" s="51" t="s">
        <v>341</v>
      </c>
      <c r="AE52" s="51" t="s">
        <v>330</v>
      </c>
      <c r="AF52" s="51" t="s">
        <v>342</v>
      </c>
      <c r="AG52" s="51" t="s">
        <v>343</v>
      </c>
      <c r="AH52" s="51" t="s">
        <v>344</v>
      </c>
      <c r="AI52" s="51" t="s">
        <v>345</v>
      </c>
      <c r="AJ52" s="51" t="s">
        <v>346</v>
      </c>
      <c r="AK52" s="51" t="s">
        <v>347</v>
      </c>
      <c r="AM52" s="51"/>
      <c r="AN52" s="51" t="s">
        <v>341</v>
      </c>
      <c r="AO52" s="51" t="s">
        <v>330</v>
      </c>
      <c r="AP52" s="51" t="s">
        <v>342</v>
      </c>
      <c r="AQ52" s="51" t="s">
        <v>343</v>
      </c>
      <c r="AR52" s="51" t="s">
        <v>344</v>
      </c>
      <c r="AS52" s="51" t="s">
        <v>345</v>
      </c>
      <c r="AT52" s="51" t="s">
        <v>346</v>
      </c>
      <c r="AU52" s="51" t="s">
        <v>347</v>
      </c>
      <c r="AW52" s="51"/>
      <c r="AX52" s="51" t="s">
        <v>341</v>
      </c>
      <c r="AY52" s="51" t="s">
        <v>330</v>
      </c>
      <c r="AZ52" s="51" t="s">
        <v>342</v>
      </c>
      <c r="BA52" s="51" t="s">
        <v>343</v>
      </c>
      <c r="BB52" s="51" t="s">
        <v>344</v>
      </c>
      <c r="BC52" s="51" t="s">
        <v>345</v>
      </c>
      <c r="BD52" s="51" t="s">
        <v>346</v>
      </c>
      <c r="BE52" s="51" t="s">
        <v>347</v>
      </c>
    </row>
    <row r="53" spans="1:57" hidden="1" x14ac:dyDescent="0.25">
      <c r="A53" t="s">
        <v>284</v>
      </c>
      <c r="C53">
        <v>9</v>
      </c>
      <c r="D53">
        <v>7</v>
      </c>
      <c r="E53">
        <v>0</v>
      </c>
      <c r="F53">
        <v>354</v>
      </c>
      <c r="G53">
        <v>332</v>
      </c>
      <c r="H53">
        <v>22</v>
      </c>
      <c r="I53">
        <v>12</v>
      </c>
      <c r="J53">
        <v>15</v>
      </c>
      <c r="K53">
        <f>($L$1*Table36[[#This Row],[Offense Rank]]+$N$1*Table36[[#This Row],[Defense Rank]])/2</f>
        <v>6.75</v>
      </c>
      <c r="L53" t="s">
        <v>265</v>
      </c>
      <c r="M53" t="s">
        <v>265</v>
      </c>
      <c r="N53" t="s">
        <v>265</v>
      </c>
      <c r="O53" t="s">
        <v>265</v>
      </c>
      <c r="P53" t="s">
        <v>265</v>
      </c>
      <c r="S53" t="s">
        <v>335</v>
      </c>
      <c r="T53">
        <v>13.059989628512163</v>
      </c>
      <c r="U53">
        <v>1.0060623804953248</v>
      </c>
      <c r="V53">
        <v>12.981292096502214</v>
      </c>
      <c r="W53">
        <v>7.6367132556283612E-14</v>
      </c>
      <c r="X53">
        <v>11.005336139505705</v>
      </c>
      <c r="Y53">
        <v>15.114643117518622</v>
      </c>
      <c r="Z53">
        <v>11.005336139505705</v>
      </c>
      <c r="AA53">
        <v>15.114643117518622</v>
      </c>
      <c r="AC53" t="s">
        <v>335</v>
      </c>
      <c r="AD53">
        <v>13.481711003627568</v>
      </c>
      <c r="AE53">
        <v>0.8840735084076039</v>
      </c>
      <c r="AF53">
        <v>15.24953623812444</v>
      </c>
      <c r="AG53">
        <v>2.1930738939030397E-15</v>
      </c>
      <c r="AH53">
        <v>11.67357765840808</v>
      </c>
      <c r="AI53">
        <v>15.289844348847057</v>
      </c>
      <c r="AJ53">
        <v>11.67357765840808</v>
      </c>
      <c r="AK53">
        <v>15.289844348847057</v>
      </c>
      <c r="AM53" t="s">
        <v>335</v>
      </c>
      <c r="AN53">
        <v>10.443548387096776</v>
      </c>
      <c r="AO53">
        <v>1.061960037320266</v>
      </c>
      <c r="AP53">
        <v>9.8342197635325981</v>
      </c>
      <c r="AQ53">
        <v>6.7432575301565404E-11</v>
      </c>
      <c r="AR53">
        <v>8.2747366531849629</v>
      </c>
      <c r="AS53">
        <v>12.612360121008589</v>
      </c>
      <c r="AT53">
        <v>8.2747366531849629</v>
      </c>
      <c r="AU53">
        <v>12.612360121008589</v>
      </c>
      <c r="AW53" t="s">
        <v>335</v>
      </c>
      <c r="AX53">
        <v>12.203629032258064</v>
      </c>
      <c r="AY53">
        <v>0.7846380081253862</v>
      </c>
      <c r="AZ53">
        <v>15.553196385954207</v>
      </c>
      <c r="BA53">
        <v>6.66981831530508E-16</v>
      </c>
      <c r="BB53">
        <v>10.601184440096521</v>
      </c>
      <c r="BC53">
        <v>13.806073624419607</v>
      </c>
      <c r="BD53">
        <v>10.601184440096521</v>
      </c>
      <c r="BE53">
        <v>13.806073624419607</v>
      </c>
    </row>
    <row r="54" spans="1:57" ht="16.5" hidden="1" thickBot="1" x14ac:dyDescent="0.3">
      <c r="A54" t="s">
        <v>242</v>
      </c>
      <c r="C54">
        <v>6</v>
      </c>
      <c r="D54">
        <v>10</v>
      </c>
      <c r="E54">
        <v>0</v>
      </c>
      <c r="F54">
        <v>331</v>
      </c>
      <c r="G54">
        <v>383</v>
      </c>
      <c r="H54">
        <v>-52</v>
      </c>
      <c r="I54">
        <v>9</v>
      </c>
      <c r="J54">
        <v>25</v>
      </c>
      <c r="K54">
        <f>($L$1*Table36[[#This Row],[Offense Rank]]+$N$1*Table36[[#This Row],[Defense Rank]])/2</f>
        <v>8.5</v>
      </c>
      <c r="L54" t="s">
        <v>265</v>
      </c>
      <c r="M54" t="s">
        <v>265</v>
      </c>
      <c r="N54" t="s">
        <v>265</v>
      </c>
      <c r="O54" t="s">
        <v>265</v>
      </c>
      <c r="P54" t="s">
        <v>265</v>
      </c>
      <c r="S54" s="50" t="s">
        <v>263</v>
      </c>
      <c r="T54" s="50">
        <v>-0.61333207618329244</v>
      </c>
      <c r="U54" s="50">
        <v>0.1115645517456004</v>
      </c>
      <c r="V54" s="50">
        <v>-5.4975533589008432</v>
      </c>
      <c r="W54" s="50">
        <v>5.7178773621596621E-6</v>
      </c>
      <c r="X54" s="50">
        <v>-0.84117728731292629</v>
      </c>
      <c r="Y54" s="50">
        <v>-0.38548686505365859</v>
      </c>
      <c r="Z54" s="50">
        <v>-0.84117728731292629</v>
      </c>
      <c r="AA54" s="50">
        <v>-0.38548686505365859</v>
      </c>
      <c r="AC54" t="s">
        <v>228</v>
      </c>
      <c r="AD54">
        <v>-0.23384988482297855</v>
      </c>
      <c r="AE54">
        <v>3.9142432428226799E-2</v>
      </c>
      <c r="AF54">
        <v>-5.9743319542487674</v>
      </c>
      <c r="AG54">
        <v>1.7090395440619303E-6</v>
      </c>
      <c r="AH54">
        <v>-0.31390514789036444</v>
      </c>
      <c r="AI54">
        <v>-0.15379462175559266</v>
      </c>
      <c r="AJ54">
        <v>-0.31390514789036444</v>
      </c>
      <c r="AK54">
        <v>-0.15379462175559266</v>
      </c>
      <c r="AM54" s="50" t="s">
        <v>229</v>
      </c>
      <c r="AN54" s="50">
        <v>-0.14809384164222877</v>
      </c>
      <c r="AO54" s="50">
        <v>5.616556745422658E-2</v>
      </c>
      <c r="AP54" s="50">
        <v>-2.6367372102653688</v>
      </c>
      <c r="AQ54" s="50">
        <v>1.3130389283529692E-2</v>
      </c>
      <c r="AR54" s="50">
        <v>-0.26279923304652497</v>
      </c>
      <c r="AS54" s="50">
        <v>-3.3388450237932604E-2</v>
      </c>
      <c r="AT54" s="50">
        <v>-0.26279923304652497</v>
      </c>
      <c r="AU54" s="50">
        <v>-3.3388450237932604E-2</v>
      </c>
      <c r="AW54" s="50" t="s">
        <v>228</v>
      </c>
      <c r="AX54" s="50">
        <v>-0.25476539589442815</v>
      </c>
      <c r="AY54" s="50">
        <v>4.1498396760504298E-2</v>
      </c>
      <c r="AZ54" s="50">
        <v>-6.1391623720967141</v>
      </c>
      <c r="BA54" s="50">
        <v>9.4556581650726101E-7</v>
      </c>
      <c r="BB54" s="50">
        <v>-0.33951642857906661</v>
      </c>
      <c r="BC54" s="50">
        <v>-0.17001436320978969</v>
      </c>
      <c r="BD54" s="50">
        <v>-0.33951642857906661</v>
      </c>
      <c r="BE54" s="50">
        <v>-0.17001436320978969</v>
      </c>
    </row>
    <row r="55" spans="1:57" ht="16.5" hidden="1" thickBot="1" x14ac:dyDescent="0.3">
      <c r="A55" t="s">
        <v>238</v>
      </c>
      <c r="C55">
        <v>9</v>
      </c>
      <c r="D55">
        <v>7</v>
      </c>
      <c r="E55">
        <v>0</v>
      </c>
      <c r="F55">
        <v>410</v>
      </c>
      <c r="G55">
        <v>376</v>
      </c>
      <c r="H55">
        <v>34</v>
      </c>
      <c r="I55">
        <v>11</v>
      </c>
      <c r="J55">
        <v>28</v>
      </c>
      <c r="K55">
        <f>($L$1*Table36[[#This Row],[Offense Rank]]+$N$1*Table36[[#This Row],[Defense Rank]])/2</f>
        <v>9.75</v>
      </c>
      <c r="L55" t="s">
        <v>265</v>
      </c>
      <c r="M55" t="s">
        <v>265</v>
      </c>
      <c r="N55" t="s">
        <v>265</v>
      </c>
      <c r="O55" t="s">
        <v>265</v>
      </c>
      <c r="P55" t="s">
        <v>265</v>
      </c>
      <c r="AC55" s="50" t="s">
        <v>229</v>
      </c>
      <c r="AD55" s="50">
        <v>-9.8375024487783166E-2</v>
      </c>
      <c r="AE55" s="50">
        <v>3.9142432428226813E-2</v>
      </c>
      <c r="AF55" s="50">
        <v>-2.5132578223943463</v>
      </c>
      <c r="AG55" s="50">
        <v>1.7771822980734028E-2</v>
      </c>
      <c r="AH55" s="50">
        <v>-0.17843028755516907</v>
      </c>
      <c r="AI55" s="50">
        <v>-1.8319761420397263E-2</v>
      </c>
      <c r="AJ55" s="50">
        <v>-0.17843028755516907</v>
      </c>
      <c r="AK55" s="50">
        <v>-1.8319761420397263E-2</v>
      </c>
    </row>
    <row r="56" spans="1:57" hidden="1" x14ac:dyDescent="0.25">
      <c r="A56" t="s">
        <v>244</v>
      </c>
      <c r="C56">
        <v>6</v>
      </c>
      <c r="D56">
        <v>10</v>
      </c>
      <c r="E56">
        <v>0</v>
      </c>
      <c r="F56">
        <v>301</v>
      </c>
      <c r="G56">
        <v>373</v>
      </c>
      <c r="H56">
        <v>-72</v>
      </c>
      <c r="I56">
        <v>17</v>
      </c>
      <c r="J56">
        <v>20</v>
      </c>
      <c r="K56">
        <f>($L$1*Table36[[#This Row],[Offense Rank]]+$N$1*Table36[[#This Row],[Defense Rank]])/2</f>
        <v>9.25</v>
      </c>
      <c r="L56" t="s">
        <v>265</v>
      </c>
      <c r="M56" t="s">
        <v>265</v>
      </c>
      <c r="N56" t="s">
        <v>265</v>
      </c>
      <c r="O56" t="s">
        <v>265</v>
      </c>
      <c r="P56" t="s">
        <v>265</v>
      </c>
    </row>
    <row r="57" spans="1:57" hidden="1" x14ac:dyDescent="0.25">
      <c r="A57" t="s">
        <v>241</v>
      </c>
      <c r="C57">
        <v>5</v>
      </c>
      <c r="D57">
        <v>11</v>
      </c>
      <c r="E57">
        <v>0</v>
      </c>
      <c r="F57">
        <v>335</v>
      </c>
      <c r="G57">
        <v>382</v>
      </c>
      <c r="H57">
        <v>-47</v>
      </c>
      <c r="I57">
        <v>14</v>
      </c>
      <c r="J57">
        <v>30</v>
      </c>
      <c r="K57">
        <f>($L$1*Table36[[#This Row],[Offense Rank]]+$N$1*Table36[[#This Row],[Defense Rank]])/2</f>
        <v>11</v>
      </c>
      <c r="L57" t="s">
        <v>265</v>
      </c>
      <c r="M57" t="s">
        <v>265</v>
      </c>
      <c r="N57" t="s">
        <v>265</v>
      </c>
      <c r="O57" t="s">
        <v>265</v>
      </c>
      <c r="P57" t="s">
        <v>265</v>
      </c>
    </row>
    <row r="58" spans="1:57" hidden="1" x14ac:dyDescent="0.25">
      <c r="A58" t="s">
        <v>234</v>
      </c>
      <c r="C58">
        <v>7</v>
      </c>
      <c r="D58">
        <v>9</v>
      </c>
      <c r="E58">
        <v>0</v>
      </c>
      <c r="F58">
        <v>342</v>
      </c>
      <c r="G58">
        <v>388</v>
      </c>
      <c r="H58">
        <v>-46</v>
      </c>
      <c r="I58">
        <v>22</v>
      </c>
      <c r="J58">
        <v>13</v>
      </c>
      <c r="K58">
        <f>($L$1*Table36[[#This Row],[Offense Rank]]+$N$1*Table36[[#This Row],[Defense Rank]])/2</f>
        <v>8.75</v>
      </c>
      <c r="L58" t="s">
        <v>265</v>
      </c>
      <c r="M58" t="s">
        <v>265</v>
      </c>
      <c r="N58" t="s">
        <v>265</v>
      </c>
      <c r="O58" t="s">
        <v>265</v>
      </c>
      <c r="P58" t="s">
        <v>265</v>
      </c>
    </row>
    <row r="59" spans="1:57" hidden="1" x14ac:dyDescent="0.25">
      <c r="A59" t="s">
        <v>239</v>
      </c>
      <c r="C59">
        <v>7</v>
      </c>
      <c r="D59">
        <v>9</v>
      </c>
      <c r="E59">
        <v>0</v>
      </c>
      <c r="F59">
        <v>290</v>
      </c>
      <c r="G59">
        <v>349</v>
      </c>
      <c r="H59">
        <v>-59</v>
      </c>
      <c r="I59">
        <v>18</v>
      </c>
      <c r="J59">
        <v>27</v>
      </c>
      <c r="K59">
        <f>($L$1*Table36[[#This Row],[Offense Rank]]+$N$1*Table36[[#This Row],[Defense Rank]])/2</f>
        <v>11.25</v>
      </c>
      <c r="L59" t="s">
        <v>265</v>
      </c>
      <c r="M59" t="s">
        <v>265</v>
      </c>
      <c r="N59" t="s">
        <v>265</v>
      </c>
      <c r="O59" t="s">
        <v>265</v>
      </c>
      <c r="P59" t="s">
        <v>265</v>
      </c>
    </row>
    <row r="60" spans="1:57" hidden="1" x14ac:dyDescent="0.25">
      <c r="A60" t="s">
        <v>285</v>
      </c>
      <c r="C60">
        <v>5</v>
      </c>
      <c r="D60">
        <v>11</v>
      </c>
      <c r="E60">
        <v>0</v>
      </c>
      <c r="F60">
        <v>264</v>
      </c>
      <c r="G60">
        <v>320</v>
      </c>
      <c r="H60">
        <v>-56</v>
      </c>
      <c r="I60">
        <v>24</v>
      </c>
      <c r="J60">
        <v>14</v>
      </c>
      <c r="K60">
        <f>($L$1*Table36[[#This Row],[Offense Rank]]+$N$1*Table36[[#This Row],[Defense Rank]])/2</f>
        <v>9.5</v>
      </c>
      <c r="L60" t="s">
        <v>265</v>
      </c>
      <c r="M60" t="s">
        <v>265</v>
      </c>
      <c r="N60" t="s">
        <v>265</v>
      </c>
      <c r="O60" t="s">
        <v>265</v>
      </c>
      <c r="P60" t="s">
        <v>265</v>
      </c>
    </row>
    <row r="61" spans="1:57" hidden="1" x14ac:dyDescent="0.25">
      <c r="A61" t="s">
        <v>243</v>
      </c>
      <c r="C61">
        <v>5</v>
      </c>
      <c r="D61">
        <v>11</v>
      </c>
      <c r="E61">
        <v>0</v>
      </c>
      <c r="F61">
        <v>298</v>
      </c>
      <c r="G61">
        <v>382</v>
      </c>
      <c r="H61">
        <v>-84</v>
      </c>
      <c r="I61">
        <v>23</v>
      </c>
      <c r="J61">
        <v>17</v>
      </c>
      <c r="K61">
        <f>($L$1*Table36[[#This Row],[Offense Rank]]+$N$1*Table36[[#This Row],[Defense Rank]])/2</f>
        <v>10</v>
      </c>
      <c r="L61" t="s">
        <v>265</v>
      </c>
      <c r="M61" t="s">
        <v>265</v>
      </c>
      <c r="N61" t="s">
        <v>265</v>
      </c>
      <c r="O61" t="s">
        <v>265</v>
      </c>
      <c r="P61" t="s">
        <v>265</v>
      </c>
    </row>
    <row r="62" spans="1:57" hidden="1" x14ac:dyDescent="0.25">
      <c r="A62" t="s">
        <v>236</v>
      </c>
      <c r="C62">
        <v>7</v>
      </c>
      <c r="D62">
        <v>9</v>
      </c>
      <c r="E62">
        <v>0</v>
      </c>
      <c r="F62">
        <v>320</v>
      </c>
      <c r="G62">
        <v>384</v>
      </c>
      <c r="H62">
        <v>-64</v>
      </c>
      <c r="I62">
        <v>20</v>
      </c>
      <c r="J62">
        <v>24</v>
      </c>
      <c r="K62">
        <f>($L$1*Table36[[#This Row],[Offense Rank]]+$N$1*Table36[[#This Row],[Defense Rank]])/2</f>
        <v>11</v>
      </c>
      <c r="L62" t="s">
        <v>265</v>
      </c>
      <c r="M62" t="s">
        <v>265</v>
      </c>
      <c r="N62" t="s">
        <v>265</v>
      </c>
      <c r="O62" t="s">
        <v>265</v>
      </c>
      <c r="P62" t="s">
        <v>265</v>
      </c>
    </row>
    <row r="63" spans="1:57" hidden="1" x14ac:dyDescent="0.25">
      <c r="A63" t="s">
        <v>245</v>
      </c>
      <c r="C63">
        <v>8</v>
      </c>
      <c r="D63">
        <v>8</v>
      </c>
      <c r="E63">
        <v>0</v>
      </c>
      <c r="F63">
        <v>295</v>
      </c>
      <c r="G63">
        <v>361</v>
      </c>
      <c r="H63">
        <v>-66</v>
      </c>
      <c r="I63">
        <v>31</v>
      </c>
      <c r="J63">
        <v>3</v>
      </c>
      <c r="K63">
        <f>($L$1*Table36[[#This Row],[Offense Rank]]+$N$1*Table36[[#This Row],[Defense Rank]])/2</f>
        <v>8.5</v>
      </c>
      <c r="L63" t="s">
        <v>265</v>
      </c>
      <c r="M63" t="s">
        <v>265</v>
      </c>
      <c r="N63" t="s">
        <v>265</v>
      </c>
      <c r="O63" t="s">
        <v>265</v>
      </c>
      <c r="P63" t="s">
        <v>265</v>
      </c>
    </row>
    <row r="64" spans="1:57" hidden="1" x14ac:dyDescent="0.25">
      <c r="A64" t="s">
        <v>240</v>
      </c>
      <c r="C64">
        <v>3</v>
      </c>
      <c r="D64">
        <v>13</v>
      </c>
      <c r="E64">
        <v>0</v>
      </c>
      <c r="F64">
        <v>246</v>
      </c>
      <c r="G64">
        <v>388</v>
      </c>
      <c r="H64">
        <v>-142</v>
      </c>
      <c r="I64">
        <v>25</v>
      </c>
      <c r="J64">
        <v>21</v>
      </c>
      <c r="K64">
        <f>($L$1*Table36[[#This Row],[Offense Rank]]+$N$1*Table36[[#This Row],[Defense Rank]])/2</f>
        <v>11.5</v>
      </c>
      <c r="L64" t="s">
        <v>265</v>
      </c>
      <c r="M64" t="s">
        <v>265</v>
      </c>
      <c r="N64" t="s">
        <v>265</v>
      </c>
      <c r="O64" t="s">
        <v>265</v>
      </c>
      <c r="P64" t="s">
        <v>265</v>
      </c>
    </row>
    <row r="65" spans="1:40" hidden="1" x14ac:dyDescent="0.25">
      <c r="A65" t="s">
        <v>233</v>
      </c>
      <c r="C65">
        <v>0</v>
      </c>
      <c r="D65">
        <v>16</v>
      </c>
      <c r="E65">
        <v>0</v>
      </c>
      <c r="F65">
        <v>234</v>
      </c>
      <c r="G65">
        <v>410</v>
      </c>
      <c r="H65">
        <v>-176</v>
      </c>
      <c r="I65">
        <v>29</v>
      </c>
      <c r="J65">
        <v>16</v>
      </c>
      <c r="K65">
        <f>($L$1*Table36[[#This Row],[Offense Rank]]+$N$1*Table36[[#This Row],[Defense Rank]])/2</f>
        <v>11.25</v>
      </c>
      <c r="L65" t="s">
        <v>265</v>
      </c>
      <c r="M65" t="s">
        <v>265</v>
      </c>
      <c r="N65" t="s">
        <v>265</v>
      </c>
      <c r="O65" t="s">
        <v>265</v>
      </c>
      <c r="P65" t="s">
        <v>265</v>
      </c>
    </row>
    <row r="66" spans="1:40" hidden="1" x14ac:dyDescent="0.25">
      <c r="A66" t="s">
        <v>237</v>
      </c>
      <c r="C66">
        <v>5</v>
      </c>
      <c r="D66">
        <v>11</v>
      </c>
      <c r="E66">
        <v>0</v>
      </c>
      <c r="F66">
        <v>289</v>
      </c>
      <c r="G66">
        <v>382</v>
      </c>
      <c r="H66">
        <v>-93</v>
      </c>
      <c r="I66">
        <v>32</v>
      </c>
      <c r="J66">
        <v>11</v>
      </c>
      <c r="K66">
        <f>($L$1*Table36[[#This Row],[Offense Rank]]+$N$1*Table36[[#This Row],[Defense Rank]])/2</f>
        <v>10.75</v>
      </c>
      <c r="L66" t="s">
        <v>265</v>
      </c>
      <c r="M66" t="s">
        <v>265</v>
      </c>
      <c r="N66" t="s">
        <v>265</v>
      </c>
      <c r="O66" t="s">
        <v>265</v>
      </c>
      <c r="P66" t="s">
        <v>265</v>
      </c>
    </row>
    <row r="67" spans="1:40" hidden="1" x14ac:dyDescent="0.25">
      <c r="A67" t="s">
        <v>286</v>
      </c>
      <c r="C67">
        <v>4</v>
      </c>
      <c r="D67">
        <v>12</v>
      </c>
      <c r="E67">
        <v>0</v>
      </c>
      <c r="F67">
        <v>263</v>
      </c>
      <c r="G67">
        <v>404</v>
      </c>
      <c r="H67">
        <v>-141</v>
      </c>
      <c r="I67">
        <v>27</v>
      </c>
      <c r="J67">
        <v>23</v>
      </c>
      <c r="K67">
        <f>($L$1*Table36[[#This Row],[Offense Rank]]+$N$1*Table36[[#This Row],[Defense Rank]])/2</f>
        <v>12.5</v>
      </c>
      <c r="L67" t="s">
        <v>265</v>
      </c>
      <c r="M67" t="s">
        <v>265</v>
      </c>
      <c r="N67" t="s">
        <v>265</v>
      </c>
      <c r="O67" t="s">
        <v>265</v>
      </c>
      <c r="P67" t="s">
        <v>265</v>
      </c>
    </row>
    <row r="68" spans="1:40" hidden="1" x14ac:dyDescent="0.25">
      <c r="A68" t="s">
        <v>235</v>
      </c>
      <c r="C68">
        <v>6</v>
      </c>
      <c r="D68">
        <v>10</v>
      </c>
      <c r="E68">
        <v>0</v>
      </c>
      <c r="F68">
        <v>281</v>
      </c>
      <c r="G68">
        <v>393</v>
      </c>
      <c r="H68">
        <v>-112</v>
      </c>
      <c r="I68">
        <v>26</v>
      </c>
      <c r="J68">
        <v>29</v>
      </c>
      <c r="K68">
        <f>($L$1*Table36[[#This Row],[Offense Rank]]+$N$1*Table36[[#This Row],[Defense Rank]])/2</f>
        <v>13.75</v>
      </c>
      <c r="L68" t="s">
        <v>265</v>
      </c>
      <c r="M68" t="s">
        <v>265</v>
      </c>
      <c r="N68" t="s">
        <v>265</v>
      </c>
      <c r="O68" t="s">
        <v>265</v>
      </c>
      <c r="P68" t="s">
        <v>265</v>
      </c>
    </row>
    <row r="69" spans="1:40" hidden="1" x14ac:dyDescent="0.25">
      <c r="A69" t="s">
        <v>287</v>
      </c>
      <c r="C69">
        <v>4</v>
      </c>
      <c r="D69">
        <v>12</v>
      </c>
      <c r="E69">
        <v>0</v>
      </c>
      <c r="F69">
        <v>338</v>
      </c>
      <c r="G69">
        <v>436</v>
      </c>
      <c r="H69">
        <v>-98</v>
      </c>
      <c r="I69">
        <v>30</v>
      </c>
      <c r="J69" s="45">
        <v>31</v>
      </c>
      <c r="K69">
        <f>($L$1*Table36[[#This Row],[Offense Rank]]+$N$1*Table36[[#This Row],[Defense Rank]])/2</f>
        <v>15.25</v>
      </c>
      <c r="L69" t="s">
        <v>265</v>
      </c>
      <c r="M69" t="s">
        <v>265</v>
      </c>
      <c r="N69" t="s">
        <v>265</v>
      </c>
      <c r="O69" t="s">
        <v>265</v>
      </c>
      <c r="P69" t="s">
        <v>265</v>
      </c>
    </row>
    <row r="71" spans="1:40" x14ac:dyDescent="0.25">
      <c r="A71">
        <v>2016</v>
      </c>
    </row>
    <row r="72" spans="1:40" x14ac:dyDescent="0.25">
      <c r="A72" t="s">
        <v>231</v>
      </c>
      <c r="B72" t="s">
        <v>262</v>
      </c>
      <c r="C72" t="s">
        <v>246</v>
      </c>
      <c r="D72" t="s">
        <v>247</v>
      </c>
      <c r="E72" t="s">
        <v>248</v>
      </c>
      <c r="F72" t="s">
        <v>110</v>
      </c>
      <c r="G72" t="s">
        <v>111</v>
      </c>
      <c r="H72" t="s">
        <v>232</v>
      </c>
      <c r="I72" t="s">
        <v>228</v>
      </c>
      <c r="J72" t="s">
        <v>229</v>
      </c>
      <c r="K72" t="s">
        <v>263</v>
      </c>
      <c r="L72" t="s">
        <v>73</v>
      </c>
      <c r="M72" t="s">
        <v>268</v>
      </c>
      <c r="N72" t="s">
        <v>266</v>
      </c>
      <c r="O72" t="s">
        <v>267</v>
      </c>
      <c r="P72" t="s">
        <v>230</v>
      </c>
    </row>
    <row r="73" spans="1:40" x14ac:dyDescent="0.25">
      <c r="A73" t="s">
        <v>291</v>
      </c>
      <c r="B73" t="s">
        <v>98</v>
      </c>
      <c r="C73">
        <v>14</v>
      </c>
      <c r="D73">
        <v>2</v>
      </c>
      <c r="E73">
        <v>0</v>
      </c>
      <c r="F73">
        <v>441</v>
      </c>
      <c r="G73">
        <v>250</v>
      </c>
      <c r="H73">
        <v>191</v>
      </c>
      <c r="I73" s="48">
        <v>1</v>
      </c>
      <c r="J73" s="48">
        <v>10</v>
      </c>
      <c r="K73">
        <f>($L$1*Table367[[#This Row],[Offense Rank]]+$N$1*Table367[[#This Row],[Defense Rank]])/2</f>
        <v>2.75</v>
      </c>
      <c r="L73" t="s">
        <v>264</v>
      </c>
      <c r="M73" t="s">
        <v>264</v>
      </c>
      <c r="N73" t="s">
        <v>264</v>
      </c>
      <c r="O73" t="s">
        <v>264</v>
      </c>
      <c r="P73" t="s">
        <v>264</v>
      </c>
      <c r="S73" t="s">
        <v>325</v>
      </c>
      <c r="AC73" t="s">
        <v>325</v>
      </c>
      <c r="AM73" t="s">
        <v>325</v>
      </c>
    </row>
    <row r="74" spans="1:40" ht="16.5" thickBot="1" x14ac:dyDescent="0.3">
      <c r="A74" t="s">
        <v>297</v>
      </c>
      <c r="B74" t="s">
        <v>79</v>
      </c>
      <c r="C74">
        <v>11</v>
      </c>
      <c r="D74">
        <v>5</v>
      </c>
      <c r="E74">
        <v>0</v>
      </c>
      <c r="F74">
        <v>540</v>
      </c>
      <c r="G74">
        <v>406</v>
      </c>
      <c r="H74">
        <v>134</v>
      </c>
      <c r="I74" s="48">
        <v>2</v>
      </c>
      <c r="J74" s="48">
        <v>22</v>
      </c>
      <c r="K74">
        <f>($L$1*Table367[[#This Row],[Offense Rank]]+$N$1*Table367[[#This Row],[Defense Rank]])/2</f>
        <v>6</v>
      </c>
      <c r="L74" t="s">
        <v>264</v>
      </c>
      <c r="M74" t="s">
        <v>264</v>
      </c>
      <c r="N74" t="s">
        <v>264</v>
      </c>
      <c r="O74" t="s">
        <v>264</v>
      </c>
      <c r="P74" t="s">
        <v>265</v>
      </c>
    </row>
    <row r="75" spans="1:40" x14ac:dyDescent="0.25">
      <c r="A75" t="s">
        <v>295</v>
      </c>
      <c r="B75" t="s">
        <v>104</v>
      </c>
      <c r="C75">
        <v>11</v>
      </c>
      <c r="D75">
        <v>5</v>
      </c>
      <c r="E75">
        <v>0</v>
      </c>
      <c r="F75">
        <v>399</v>
      </c>
      <c r="G75">
        <v>327</v>
      </c>
      <c r="H75">
        <v>72</v>
      </c>
      <c r="I75" s="48">
        <v>8</v>
      </c>
      <c r="J75" s="48">
        <v>7</v>
      </c>
      <c r="K75">
        <f>($L$1*Table367[[#This Row],[Offense Rank]]+$N$1*Table367[[#This Row],[Defense Rank]])/2</f>
        <v>3.75</v>
      </c>
      <c r="L75" t="s">
        <v>264</v>
      </c>
      <c r="M75" t="s">
        <v>264</v>
      </c>
      <c r="N75" t="s">
        <v>264</v>
      </c>
      <c r="O75" t="s">
        <v>265</v>
      </c>
      <c r="P75" t="s">
        <v>265</v>
      </c>
      <c r="S75" s="53" t="s">
        <v>326</v>
      </c>
      <c r="T75" s="53"/>
      <c r="AC75" s="53" t="s">
        <v>326</v>
      </c>
      <c r="AD75" s="53"/>
      <c r="AM75" s="53" t="s">
        <v>326</v>
      </c>
      <c r="AN75" s="53"/>
    </row>
    <row r="76" spans="1:40" x14ac:dyDescent="0.25">
      <c r="A76" t="s">
        <v>299</v>
      </c>
      <c r="B76" t="s">
        <v>89</v>
      </c>
      <c r="C76">
        <v>10</v>
      </c>
      <c r="D76">
        <v>6</v>
      </c>
      <c r="E76">
        <v>0</v>
      </c>
      <c r="F76">
        <v>432</v>
      </c>
      <c r="G76">
        <v>388</v>
      </c>
      <c r="H76">
        <v>44</v>
      </c>
      <c r="I76" s="48">
        <v>4</v>
      </c>
      <c r="J76" s="48">
        <v>23</v>
      </c>
      <c r="K76">
        <f>($L$1*Table367[[#This Row],[Offense Rank]]+$N$1*Table367[[#This Row],[Defense Rank]])/2</f>
        <v>6.75</v>
      </c>
      <c r="L76" t="s">
        <v>264</v>
      </c>
      <c r="M76" t="s">
        <v>264</v>
      </c>
      <c r="N76" t="s">
        <v>264</v>
      </c>
      <c r="O76" t="s">
        <v>265</v>
      </c>
      <c r="P76" t="s">
        <v>265</v>
      </c>
      <c r="S76" t="s">
        <v>327</v>
      </c>
      <c r="T76">
        <v>0.52772443095509858</v>
      </c>
      <c r="AC76" t="s">
        <v>327</v>
      </c>
      <c r="AD76">
        <v>0.54337561814800539</v>
      </c>
      <c r="AM76" t="s">
        <v>327</v>
      </c>
      <c r="AN76">
        <v>0.17611383671200184</v>
      </c>
    </row>
    <row r="77" spans="1:40" x14ac:dyDescent="0.25">
      <c r="A77" t="s">
        <v>292</v>
      </c>
      <c r="B77" t="s">
        <v>86</v>
      </c>
      <c r="C77">
        <v>13</v>
      </c>
      <c r="D77">
        <v>3</v>
      </c>
      <c r="E77">
        <v>0</v>
      </c>
      <c r="F77">
        <v>421</v>
      </c>
      <c r="G77">
        <v>306</v>
      </c>
      <c r="H77">
        <v>115</v>
      </c>
      <c r="I77" s="48">
        <v>5</v>
      </c>
      <c r="J77" s="48">
        <v>15</v>
      </c>
      <c r="K77">
        <f>($L$1*Table367[[#This Row],[Offense Rank]]+$N$1*Table367[[#This Row],[Defense Rank]])/2</f>
        <v>5</v>
      </c>
      <c r="L77" t="s">
        <v>264</v>
      </c>
      <c r="M77" t="s">
        <v>264</v>
      </c>
      <c r="N77" t="s">
        <v>265</v>
      </c>
      <c r="O77" t="s">
        <v>265</v>
      </c>
      <c r="P77" t="s">
        <v>265</v>
      </c>
      <c r="S77" t="s">
        <v>328</v>
      </c>
      <c r="T77">
        <v>0.27849307502688259</v>
      </c>
      <c r="AC77" t="s">
        <v>328</v>
      </c>
      <c r="AD77">
        <v>0.29525706239772692</v>
      </c>
      <c r="AM77" t="s">
        <v>328</v>
      </c>
      <c r="AN77">
        <v>3.1016083481421645E-2</v>
      </c>
    </row>
    <row r="78" spans="1:40" x14ac:dyDescent="0.25">
      <c r="A78" t="s">
        <v>294</v>
      </c>
      <c r="B78" t="s">
        <v>93</v>
      </c>
      <c r="C78">
        <v>12</v>
      </c>
      <c r="D78">
        <v>4</v>
      </c>
      <c r="E78">
        <v>0</v>
      </c>
      <c r="F78">
        <v>389</v>
      </c>
      <c r="G78">
        <v>311</v>
      </c>
      <c r="H78">
        <v>78</v>
      </c>
      <c r="I78" s="38">
        <v>13</v>
      </c>
      <c r="J78" s="38">
        <v>14</v>
      </c>
      <c r="K78">
        <f>($L$1*Table367[[#This Row],[Offense Rank]]+$N$1*Table367[[#This Row],[Defense Rank]])/2</f>
        <v>6.75</v>
      </c>
      <c r="L78" t="s">
        <v>264</v>
      </c>
      <c r="M78" t="s">
        <v>264</v>
      </c>
      <c r="N78" t="s">
        <v>265</v>
      </c>
      <c r="O78" t="s">
        <v>265</v>
      </c>
      <c r="P78" t="s">
        <v>265</v>
      </c>
      <c r="S78" t="s">
        <v>329</v>
      </c>
      <c r="T78">
        <v>0.25444284419444529</v>
      </c>
      <c r="AC78" t="s">
        <v>329</v>
      </c>
      <c r="AD78">
        <v>0.27176563114431779</v>
      </c>
      <c r="AM78" t="s">
        <v>329</v>
      </c>
      <c r="AN78">
        <v>-1.2833804025309647E-3</v>
      </c>
    </row>
    <row r="79" spans="1:40" x14ac:dyDescent="0.25">
      <c r="A79" t="s">
        <v>298</v>
      </c>
      <c r="B79" t="s">
        <v>106</v>
      </c>
      <c r="C79">
        <v>10</v>
      </c>
      <c r="D79">
        <v>5</v>
      </c>
      <c r="E79">
        <v>1</v>
      </c>
      <c r="F79">
        <v>354</v>
      </c>
      <c r="G79">
        <v>292</v>
      </c>
      <c r="H79">
        <v>62</v>
      </c>
      <c r="I79" s="49">
        <v>16</v>
      </c>
      <c r="J79" s="49">
        <v>9</v>
      </c>
      <c r="K79">
        <f>($L$1*Table367[[#This Row],[Offense Rank]]+$N$1*Table367[[#This Row],[Defense Rank]])/2</f>
        <v>6.25</v>
      </c>
      <c r="L79" t="s">
        <v>264</v>
      </c>
      <c r="M79" t="s">
        <v>264</v>
      </c>
      <c r="N79" t="s">
        <v>265</v>
      </c>
      <c r="O79" t="s">
        <v>265</v>
      </c>
      <c r="P79" t="s">
        <v>265</v>
      </c>
      <c r="S79" t="s">
        <v>330</v>
      </c>
      <c r="T79">
        <v>2.76495336775523</v>
      </c>
      <c r="AC79" t="s">
        <v>330</v>
      </c>
      <c r="AD79">
        <v>2.73264317276834</v>
      </c>
      <c r="AM79" t="s">
        <v>330</v>
      </c>
      <c r="AN79">
        <v>3.2042459459460093</v>
      </c>
    </row>
    <row r="80" spans="1:40" ht="16.5" thickBot="1" x14ac:dyDescent="0.3">
      <c r="A80" t="s">
        <v>301</v>
      </c>
      <c r="B80" t="s">
        <v>90</v>
      </c>
      <c r="C80">
        <v>9</v>
      </c>
      <c r="D80">
        <v>7</v>
      </c>
      <c r="E80">
        <v>0</v>
      </c>
      <c r="F80">
        <v>279</v>
      </c>
      <c r="G80">
        <v>328</v>
      </c>
      <c r="H80">
        <v>-49</v>
      </c>
      <c r="I80" s="35">
        <v>29</v>
      </c>
      <c r="J80" s="35">
        <v>11</v>
      </c>
      <c r="K80">
        <f>($L$1*Table367[[#This Row],[Offense Rank]]+$N$1*Table367[[#This Row],[Defense Rank]])/2</f>
        <v>10</v>
      </c>
      <c r="L80" t="s">
        <v>264</v>
      </c>
      <c r="M80" t="s">
        <v>264</v>
      </c>
      <c r="N80" t="s">
        <v>265</v>
      </c>
      <c r="O80" t="s">
        <v>265</v>
      </c>
      <c r="P80" t="s">
        <v>265</v>
      </c>
      <c r="S80" s="50" t="s">
        <v>331</v>
      </c>
      <c r="T80" s="50">
        <v>32</v>
      </c>
      <c r="AC80" s="50" t="s">
        <v>331</v>
      </c>
      <c r="AD80" s="50">
        <v>32</v>
      </c>
      <c r="AM80" s="50" t="s">
        <v>331</v>
      </c>
      <c r="AN80" s="50">
        <v>32</v>
      </c>
    </row>
    <row r="81" spans="1:47" x14ac:dyDescent="0.25">
      <c r="A81" t="s">
        <v>300</v>
      </c>
      <c r="B81" t="s">
        <v>96</v>
      </c>
      <c r="C81">
        <v>10</v>
      </c>
      <c r="D81">
        <v>6</v>
      </c>
      <c r="E81">
        <v>0</v>
      </c>
      <c r="F81">
        <v>363</v>
      </c>
      <c r="G81">
        <v>380</v>
      </c>
      <c r="H81">
        <v>-17</v>
      </c>
      <c r="I81" s="38">
        <v>10</v>
      </c>
      <c r="J81" s="38">
        <v>21</v>
      </c>
      <c r="K81">
        <f>($L$1*Table367[[#This Row],[Offense Rank]]+$N$1*Table367[[#This Row],[Defense Rank]])/2</f>
        <v>7.75</v>
      </c>
      <c r="L81" t="s">
        <v>264</v>
      </c>
      <c r="M81" t="s">
        <v>265</v>
      </c>
      <c r="N81" t="s">
        <v>265</v>
      </c>
      <c r="O81" t="s">
        <v>265</v>
      </c>
      <c r="P81" t="s">
        <v>265</v>
      </c>
    </row>
    <row r="82" spans="1:47" ht="16.5" thickBot="1" x14ac:dyDescent="0.3">
      <c r="A82" t="s">
        <v>293</v>
      </c>
      <c r="B82" t="s">
        <v>102</v>
      </c>
      <c r="C82">
        <v>12</v>
      </c>
      <c r="D82">
        <v>4</v>
      </c>
      <c r="E82">
        <v>0</v>
      </c>
      <c r="F82">
        <v>416</v>
      </c>
      <c r="G82">
        <v>385</v>
      </c>
      <c r="H82">
        <v>31</v>
      </c>
      <c r="I82" s="38">
        <v>11</v>
      </c>
      <c r="J82" s="38">
        <v>20</v>
      </c>
      <c r="K82">
        <f>($L$1*Table367[[#This Row],[Offense Rank]]+$N$1*Table367[[#This Row],[Defense Rank]])/2</f>
        <v>7.75</v>
      </c>
      <c r="L82" t="s">
        <v>264</v>
      </c>
      <c r="M82" t="s">
        <v>265</v>
      </c>
      <c r="N82" t="s">
        <v>265</v>
      </c>
      <c r="O82" t="s">
        <v>265</v>
      </c>
      <c r="P82" t="s">
        <v>265</v>
      </c>
      <c r="S82" t="s">
        <v>332</v>
      </c>
      <c r="AC82" t="s">
        <v>332</v>
      </c>
      <c r="AM82" t="s">
        <v>332</v>
      </c>
    </row>
    <row r="83" spans="1:47" x14ac:dyDescent="0.25">
      <c r="A83" t="s">
        <v>302</v>
      </c>
      <c r="B83" t="s">
        <v>88</v>
      </c>
      <c r="C83">
        <v>9</v>
      </c>
      <c r="D83">
        <v>7</v>
      </c>
      <c r="E83">
        <v>0</v>
      </c>
      <c r="F83">
        <v>346</v>
      </c>
      <c r="G83">
        <v>358</v>
      </c>
      <c r="H83">
        <v>-12</v>
      </c>
      <c r="I83" s="35">
        <v>17</v>
      </c>
      <c r="J83" s="35">
        <v>32</v>
      </c>
      <c r="K83">
        <f>($L$1*Table367[[#This Row],[Offense Rank]]+$N$1*Table367[[#This Row],[Defense Rank]])/2</f>
        <v>12.25</v>
      </c>
      <c r="L83" t="s">
        <v>264</v>
      </c>
      <c r="M83" t="s">
        <v>265</v>
      </c>
      <c r="N83" t="s">
        <v>265</v>
      </c>
      <c r="O83" t="s">
        <v>265</v>
      </c>
      <c r="P83" t="s">
        <v>265</v>
      </c>
      <c r="S83" s="51"/>
      <c r="T83" s="51" t="s">
        <v>336</v>
      </c>
      <c r="U83" s="51" t="s">
        <v>337</v>
      </c>
      <c r="V83" s="51" t="s">
        <v>338</v>
      </c>
      <c r="W83" s="51" t="s">
        <v>339</v>
      </c>
      <c r="X83" s="51" t="s">
        <v>340</v>
      </c>
      <c r="AC83" s="51"/>
      <c r="AD83" s="51" t="s">
        <v>336</v>
      </c>
      <c r="AE83" s="51" t="s">
        <v>337</v>
      </c>
      <c r="AF83" s="51" t="s">
        <v>338</v>
      </c>
      <c r="AG83" s="51" t="s">
        <v>339</v>
      </c>
      <c r="AH83" s="51" t="s">
        <v>340</v>
      </c>
      <c r="AM83" s="51"/>
      <c r="AN83" s="51" t="s">
        <v>336</v>
      </c>
      <c r="AO83" s="51" t="s">
        <v>337</v>
      </c>
      <c r="AP83" s="51" t="s">
        <v>338</v>
      </c>
      <c r="AQ83" s="51" t="s">
        <v>339</v>
      </c>
      <c r="AR83" s="51" t="s">
        <v>340</v>
      </c>
    </row>
    <row r="84" spans="1:47" x14ac:dyDescent="0.25">
      <c r="A84" t="s">
        <v>296</v>
      </c>
      <c r="B84" t="s">
        <v>101</v>
      </c>
      <c r="C84">
        <v>11</v>
      </c>
      <c r="D84">
        <v>5</v>
      </c>
      <c r="E84">
        <v>0</v>
      </c>
      <c r="F84">
        <v>310</v>
      </c>
      <c r="G84">
        <v>284</v>
      </c>
      <c r="H84">
        <v>26</v>
      </c>
      <c r="I84" s="35">
        <v>31</v>
      </c>
      <c r="J84" s="35">
        <v>19</v>
      </c>
      <c r="K84">
        <f>($L$1*Table367[[#This Row],[Offense Rank]]+$N$1*Table367[[#This Row],[Defense Rank]])/2</f>
        <v>12.5</v>
      </c>
      <c r="L84" t="s">
        <v>264</v>
      </c>
      <c r="M84" t="s">
        <v>265</v>
      </c>
      <c r="N84" t="s">
        <v>265</v>
      </c>
      <c r="O84" t="s">
        <v>265</v>
      </c>
      <c r="P84" t="s">
        <v>265</v>
      </c>
      <c r="S84" t="s">
        <v>53</v>
      </c>
      <c r="T84">
        <v>1</v>
      </c>
      <c r="U84">
        <v>88.52598622417031</v>
      </c>
      <c r="V84">
        <v>88.52598622417031</v>
      </c>
      <c r="W84">
        <v>11.579642497704052</v>
      </c>
      <c r="X84">
        <v>1.9090368063180013E-3</v>
      </c>
      <c r="AC84" t="s">
        <v>53</v>
      </c>
      <c r="AD84">
        <v>1</v>
      </c>
      <c r="AE84">
        <v>93.854838709677438</v>
      </c>
      <c r="AF84">
        <v>93.854838709677438</v>
      </c>
      <c r="AG84">
        <v>12.568713213456453</v>
      </c>
      <c r="AH84">
        <v>1.3093652692474902E-3</v>
      </c>
      <c r="AM84" t="s">
        <v>53</v>
      </c>
      <c r="AN84">
        <v>1</v>
      </c>
      <c r="AO84">
        <v>9.8592375366569058</v>
      </c>
      <c r="AP84">
        <v>9.8592375366569058</v>
      </c>
      <c r="AQ84">
        <v>0.96026620110036587</v>
      </c>
      <c r="AR84">
        <v>0.33495672661702325</v>
      </c>
    </row>
    <row r="85" spans="1:47" hidden="1" x14ac:dyDescent="0.25">
      <c r="A85" t="s">
        <v>306</v>
      </c>
      <c r="B85" t="s">
        <v>249</v>
      </c>
      <c r="C85">
        <v>8</v>
      </c>
      <c r="D85">
        <v>7</v>
      </c>
      <c r="E85">
        <v>1</v>
      </c>
      <c r="F85">
        <v>396</v>
      </c>
      <c r="G85">
        <v>383</v>
      </c>
      <c r="H85">
        <v>13</v>
      </c>
      <c r="I85">
        <v>3</v>
      </c>
      <c r="J85">
        <v>26</v>
      </c>
      <c r="K85">
        <f>($L$1*Table367[[#This Row],[Offense Rank]]+$N$1*Table367[[#This Row],[Defense Rank]])/2</f>
        <v>7.25</v>
      </c>
      <c r="L85" t="s">
        <v>265</v>
      </c>
      <c r="M85" t="s">
        <v>265</v>
      </c>
      <c r="N85" t="s">
        <v>265</v>
      </c>
      <c r="O85" t="s">
        <v>265</v>
      </c>
      <c r="P85" t="s">
        <v>265</v>
      </c>
      <c r="S85" t="s">
        <v>333</v>
      </c>
      <c r="T85">
        <v>30</v>
      </c>
      <c r="U85">
        <v>229.34901377582969</v>
      </c>
      <c r="V85">
        <v>7.6449671258609895</v>
      </c>
      <c r="AC85" t="s">
        <v>333</v>
      </c>
      <c r="AD85">
        <v>30</v>
      </c>
      <c r="AE85">
        <v>224.02016129032256</v>
      </c>
      <c r="AF85">
        <v>7.4673387096774189</v>
      </c>
      <c r="AM85" t="s">
        <v>333</v>
      </c>
      <c r="AN85">
        <v>30</v>
      </c>
      <c r="AO85">
        <v>308.01576246334309</v>
      </c>
      <c r="AP85">
        <v>10.267192082111437</v>
      </c>
    </row>
    <row r="86" spans="1:47" ht="16.5" hidden="1" thickBot="1" x14ac:dyDescent="0.3">
      <c r="A86" t="s">
        <v>312</v>
      </c>
      <c r="B86" t="s">
        <v>99</v>
      </c>
      <c r="C86">
        <v>7</v>
      </c>
      <c r="D86">
        <v>9</v>
      </c>
      <c r="E86">
        <v>0</v>
      </c>
      <c r="F86">
        <v>469</v>
      </c>
      <c r="G86">
        <v>454</v>
      </c>
      <c r="H86">
        <v>15</v>
      </c>
      <c r="I86">
        <v>6</v>
      </c>
      <c r="J86">
        <v>29</v>
      </c>
      <c r="K86">
        <f>($L$1*Table367[[#This Row],[Offense Rank]]+$N$1*Table367[[#This Row],[Defense Rank]])/2</f>
        <v>8.75</v>
      </c>
      <c r="L86" t="s">
        <v>265</v>
      </c>
      <c r="M86" t="s">
        <v>265</v>
      </c>
      <c r="N86" t="s">
        <v>265</v>
      </c>
      <c r="O86" t="s">
        <v>265</v>
      </c>
      <c r="P86" t="s">
        <v>265</v>
      </c>
      <c r="S86" s="50" t="s">
        <v>334</v>
      </c>
      <c r="T86" s="50">
        <v>31</v>
      </c>
      <c r="U86" s="50">
        <v>317.875</v>
      </c>
      <c r="V86" s="50"/>
      <c r="W86" s="50"/>
      <c r="X86" s="50"/>
      <c r="AC86" s="50" t="s">
        <v>334</v>
      </c>
      <c r="AD86" s="50">
        <v>31</v>
      </c>
      <c r="AE86" s="50">
        <v>317.875</v>
      </c>
      <c r="AF86" s="50"/>
      <c r="AG86" s="50"/>
      <c r="AH86" s="50"/>
      <c r="AM86" s="50" t="s">
        <v>334</v>
      </c>
      <c r="AN86" s="50">
        <v>31</v>
      </c>
      <c r="AO86" s="50">
        <v>317.875</v>
      </c>
      <c r="AP86" s="50"/>
      <c r="AQ86" s="50"/>
      <c r="AR86" s="50"/>
    </row>
    <row r="87" spans="1:47" hidden="1" x14ac:dyDescent="0.25">
      <c r="A87" t="s">
        <v>303</v>
      </c>
      <c r="B87" t="s">
        <v>108</v>
      </c>
      <c r="C87">
        <v>9</v>
      </c>
      <c r="D87">
        <v>7</v>
      </c>
      <c r="E87">
        <v>0</v>
      </c>
      <c r="F87">
        <v>381</v>
      </c>
      <c r="G87">
        <v>378</v>
      </c>
      <c r="H87">
        <v>3</v>
      </c>
      <c r="I87">
        <v>7</v>
      </c>
      <c r="J87">
        <v>27</v>
      </c>
      <c r="K87">
        <f>($L$1*Table367[[#This Row],[Offense Rank]]+$N$1*Table367[[#This Row],[Defense Rank]])/2</f>
        <v>8.5</v>
      </c>
      <c r="L87" t="s">
        <v>265</v>
      </c>
      <c r="M87" t="s">
        <v>265</v>
      </c>
      <c r="N87" t="s">
        <v>265</v>
      </c>
      <c r="O87" t="s">
        <v>265</v>
      </c>
      <c r="P87" t="s">
        <v>265</v>
      </c>
    </row>
    <row r="88" spans="1:47" hidden="1" x14ac:dyDescent="0.25">
      <c r="A88" t="s">
        <v>304</v>
      </c>
      <c r="B88" t="s">
        <v>107</v>
      </c>
      <c r="C88">
        <v>9</v>
      </c>
      <c r="D88">
        <v>7</v>
      </c>
      <c r="E88">
        <v>0</v>
      </c>
      <c r="F88">
        <v>354</v>
      </c>
      <c r="G88">
        <v>369</v>
      </c>
      <c r="H88">
        <v>-15</v>
      </c>
      <c r="I88">
        <v>18</v>
      </c>
      <c r="J88">
        <v>4</v>
      </c>
      <c r="K88">
        <f>($L$1*Table367[[#This Row],[Offense Rank]]+$N$1*Table367[[#This Row],[Defense Rank]])/2</f>
        <v>5.5</v>
      </c>
      <c r="L88" t="s">
        <v>265</v>
      </c>
      <c r="M88" t="s">
        <v>265</v>
      </c>
      <c r="N88" t="s">
        <v>265</v>
      </c>
      <c r="O88" t="s">
        <v>265</v>
      </c>
      <c r="P88" t="s">
        <v>265</v>
      </c>
      <c r="S88" s="51"/>
      <c r="T88" s="51" t="s">
        <v>341</v>
      </c>
      <c r="U88" s="51" t="s">
        <v>330</v>
      </c>
      <c r="V88" s="51" t="s">
        <v>342</v>
      </c>
      <c r="W88" s="51" t="s">
        <v>343</v>
      </c>
      <c r="X88" s="51" t="s">
        <v>344</v>
      </c>
      <c r="Y88" s="51" t="s">
        <v>345</v>
      </c>
      <c r="Z88" s="51" t="s">
        <v>346</v>
      </c>
      <c r="AA88" s="51" t="s">
        <v>347</v>
      </c>
      <c r="AC88" s="51"/>
      <c r="AD88" s="51" t="s">
        <v>341</v>
      </c>
      <c r="AE88" s="51" t="s">
        <v>330</v>
      </c>
      <c r="AF88" s="51" t="s">
        <v>342</v>
      </c>
      <c r="AG88" s="51" t="s">
        <v>343</v>
      </c>
      <c r="AH88" s="51" t="s">
        <v>344</v>
      </c>
      <c r="AI88" s="51" t="s">
        <v>345</v>
      </c>
      <c r="AJ88" s="51" t="s">
        <v>346</v>
      </c>
      <c r="AK88" s="51" t="s">
        <v>347</v>
      </c>
      <c r="AM88" s="51"/>
      <c r="AN88" s="51" t="s">
        <v>341</v>
      </c>
      <c r="AO88" s="51" t="s">
        <v>330</v>
      </c>
      <c r="AP88" s="51" t="s">
        <v>342</v>
      </c>
      <c r="AQ88" s="51" t="s">
        <v>343</v>
      </c>
      <c r="AR88" s="51" t="s">
        <v>344</v>
      </c>
      <c r="AS88" s="51" t="s">
        <v>345</v>
      </c>
      <c r="AT88" s="51" t="s">
        <v>346</v>
      </c>
      <c r="AU88" s="51" t="s">
        <v>347</v>
      </c>
    </row>
    <row r="89" spans="1:47" hidden="1" x14ac:dyDescent="0.25">
      <c r="A89" t="s">
        <v>307</v>
      </c>
      <c r="B89" t="s">
        <v>80</v>
      </c>
      <c r="C89">
        <v>8</v>
      </c>
      <c r="D89">
        <v>8</v>
      </c>
      <c r="E89">
        <v>0</v>
      </c>
      <c r="F89">
        <v>343</v>
      </c>
      <c r="G89">
        <v>321</v>
      </c>
      <c r="H89">
        <v>22</v>
      </c>
      <c r="I89">
        <v>15</v>
      </c>
      <c r="J89">
        <v>12</v>
      </c>
      <c r="K89">
        <f>($L$1*Table367[[#This Row],[Offense Rank]]+$N$1*Table367[[#This Row],[Defense Rank]])/2</f>
        <v>6.75</v>
      </c>
      <c r="L89" t="s">
        <v>265</v>
      </c>
      <c r="M89" t="s">
        <v>265</v>
      </c>
      <c r="N89" t="s">
        <v>265</v>
      </c>
      <c r="O89" t="s">
        <v>265</v>
      </c>
      <c r="P89" t="s">
        <v>265</v>
      </c>
      <c r="S89" t="s">
        <v>335</v>
      </c>
      <c r="T89">
        <v>12.793479962429554</v>
      </c>
      <c r="U89">
        <v>1.5084045456249555</v>
      </c>
      <c r="V89">
        <v>8.4814647367222147</v>
      </c>
      <c r="W89">
        <v>1.8277132571228186E-9</v>
      </c>
      <c r="X89">
        <v>9.7129069059401232</v>
      </c>
      <c r="Y89">
        <v>15.874053018918985</v>
      </c>
      <c r="Z89">
        <v>9.7129069059401232</v>
      </c>
      <c r="AA89">
        <v>15.874053018918985</v>
      </c>
      <c r="AC89" t="s">
        <v>335</v>
      </c>
      <c r="AD89">
        <v>10.997983870967742</v>
      </c>
      <c r="AE89">
        <v>0.98923338692572049</v>
      </c>
      <c r="AF89">
        <v>11.11768366931752</v>
      </c>
      <c r="AG89">
        <v>3.6689059198499909E-12</v>
      </c>
      <c r="AH89">
        <v>8.9776997719957574</v>
      </c>
      <c r="AI89">
        <v>13.018267969939727</v>
      </c>
      <c r="AJ89">
        <v>8.9776997719957574</v>
      </c>
      <c r="AK89">
        <v>13.018267969939727</v>
      </c>
      <c r="AM89" t="s">
        <v>335</v>
      </c>
      <c r="AN89">
        <v>8.929435483870968</v>
      </c>
      <c r="AO89">
        <v>1.1599564484813532</v>
      </c>
      <c r="AP89">
        <v>7.6980782300590942</v>
      </c>
      <c r="AQ89">
        <v>1.3772413350146356E-8</v>
      </c>
      <c r="AR89">
        <v>6.5604883786284951</v>
      </c>
      <c r="AS89">
        <v>11.298382589113441</v>
      </c>
      <c r="AT89">
        <v>6.5604883786284951</v>
      </c>
      <c r="AU89">
        <v>11.298382589113441</v>
      </c>
    </row>
    <row r="90" spans="1:47" ht="16.5" hidden="1" thickBot="1" x14ac:dyDescent="0.3">
      <c r="A90" t="s">
        <v>310</v>
      </c>
      <c r="B90" t="s">
        <v>78</v>
      </c>
      <c r="C90">
        <v>7</v>
      </c>
      <c r="D90">
        <v>8</v>
      </c>
      <c r="E90">
        <v>1</v>
      </c>
      <c r="F90">
        <v>418</v>
      </c>
      <c r="G90">
        <v>362</v>
      </c>
      <c r="H90">
        <v>56</v>
      </c>
      <c r="I90">
        <v>19</v>
      </c>
      <c r="J90">
        <v>3</v>
      </c>
      <c r="K90">
        <f>($L$1*Table367[[#This Row],[Offense Rank]]+$N$1*Table367[[#This Row],[Defense Rank]])/2</f>
        <v>5.5</v>
      </c>
      <c r="L90" t="s">
        <v>265</v>
      </c>
      <c r="M90" t="s">
        <v>265</v>
      </c>
      <c r="N90" t="s">
        <v>265</v>
      </c>
      <c r="O90" t="s">
        <v>265</v>
      </c>
      <c r="P90" t="s">
        <v>265</v>
      </c>
      <c r="S90" s="50" t="s">
        <v>263</v>
      </c>
      <c r="T90" s="50">
        <v>-0.58860363180964304</v>
      </c>
      <c r="U90" s="50">
        <v>0.17297182265279271</v>
      </c>
      <c r="V90" s="50">
        <v>-3.4028873765824295</v>
      </c>
      <c r="W90" s="50">
        <v>1.9090368063180007E-3</v>
      </c>
      <c r="X90" s="50">
        <v>-0.94185922092966412</v>
      </c>
      <c r="Y90" s="50">
        <v>-0.23534804268962201</v>
      </c>
      <c r="Z90" s="50">
        <v>-0.94185922092966412</v>
      </c>
      <c r="AA90" s="50">
        <v>-0.23534804268962201</v>
      </c>
      <c r="AC90" s="50" t="s">
        <v>228</v>
      </c>
      <c r="AD90" s="50">
        <v>-0.18548387096774191</v>
      </c>
      <c r="AE90" s="50">
        <v>5.2319157565995603E-2</v>
      </c>
      <c r="AF90" s="50">
        <v>-3.5452381039157936</v>
      </c>
      <c r="AG90" s="50">
        <v>1.3093652692474935E-3</v>
      </c>
      <c r="AH90" s="50">
        <v>-0.29233384540165924</v>
      </c>
      <c r="AI90" s="50">
        <v>-7.8633896533824577E-2</v>
      </c>
      <c r="AJ90" s="50">
        <v>-0.29233384540165924</v>
      </c>
      <c r="AK90" s="50">
        <v>-7.8633896533824577E-2</v>
      </c>
      <c r="AM90" s="50" t="s">
        <v>229</v>
      </c>
      <c r="AN90" s="50">
        <v>-6.0117302052785898E-2</v>
      </c>
      <c r="AO90" s="50">
        <v>6.1348459322011863E-2</v>
      </c>
      <c r="AP90" s="50">
        <v>-0.97993173287753255</v>
      </c>
      <c r="AQ90" s="50">
        <v>0.3349567266170238</v>
      </c>
      <c r="AR90" s="50">
        <v>-0.18540757076264763</v>
      </c>
      <c r="AS90" s="50">
        <v>6.5172966657075837E-2</v>
      </c>
      <c r="AT90" s="50">
        <v>-0.18540757076264763</v>
      </c>
      <c r="AU90" s="50">
        <v>6.5172966657075837E-2</v>
      </c>
    </row>
    <row r="91" spans="1:47" hidden="1" x14ac:dyDescent="0.25">
      <c r="A91" t="s">
        <v>314</v>
      </c>
      <c r="B91" t="s">
        <v>84</v>
      </c>
      <c r="C91">
        <v>6</v>
      </c>
      <c r="D91">
        <v>9</v>
      </c>
      <c r="E91">
        <v>1</v>
      </c>
      <c r="F91">
        <v>325</v>
      </c>
      <c r="G91">
        <v>315</v>
      </c>
      <c r="H91">
        <v>10</v>
      </c>
      <c r="I91">
        <v>14</v>
      </c>
      <c r="J91">
        <v>16</v>
      </c>
      <c r="K91">
        <f>($L$1*Table367[[#This Row],[Offense Rank]]+$N$1*Table367[[#This Row],[Defense Rank]])/2</f>
        <v>7.5</v>
      </c>
      <c r="L91" t="s">
        <v>265</v>
      </c>
      <c r="M91" t="s">
        <v>265</v>
      </c>
      <c r="N91" t="s">
        <v>265</v>
      </c>
      <c r="O91" t="s">
        <v>265</v>
      </c>
      <c r="P91" t="s">
        <v>265</v>
      </c>
    </row>
    <row r="92" spans="1:47" hidden="1" x14ac:dyDescent="0.25">
      <c r="A92" t="s">
        <v>311</v>
      </c>
      <c r="B92" t="s">
        <v>81</v>
      </c>
      <c r="C92">
        <v>7</v>
      </c>
      <c r="D92">
        <v>9</v>
      </c>
      <c r="E92">
        <v>0</v>
      </c>
      <c r="F92">
        <v>399</v>
      </c>
      <c r="G92">
        <v>378</v>
      </c>
      <c r="H92">
        <v>21</v>
      </c>
      <c r="I92">
        <v>9</v>
      </c>
      <c r="J92">
        <v>28</v>
      </c>
      <c r="K92">
        <f>($L$1*Table367[[#This Row],[Offense Rank]]+$N$1*Table367[[#This Row],[Defense Rank]])/2</f>
        <v>9.25</v>
      </c>
      <c r="L92" t="s">
        <v>265</v>
      </c>
      <c r="M92" t="s">
        <v>265</v>
      </c>
      <c r="N92" t="s">
        <v>265</v>
      </c>
      <c r="O92" t="s">
        <v>265</v>
      </c>
      <c r="P92" t="s">
        <v>265</v>
      </c>
    </row>
    <row r="93" spans="1:47" hidden="1" x14ac:dyDescent="0.25">
      <c r="A93" t="s">
        <v>309</v>
      </c>
      <c r="B93" t="s">
        <v>91</v>
      </c>
      <c r="C93">
        <v>8</v>
      </c>
      <c r="D93">
        <v>8</v>
      </c>
      <c r="E93">
        <v>0</v>
      </c>
      <c r="F93">
        <v>411</v>
      </c>
      <c r="G93">
        <v>392</v>
      </c>
      <c r="H93">
        <v>19</v>
      </c>
      <c r="I93">
        <v>12</v>
      </c>
      <c r="J93">
        <v>24</v>
      </c>
      <c r="K93">
        <f>($L$1*Table367[[#This Row],[Offense Rank]]+$N$1*Table367[[#This Row],[Defense Rank]])/2</f>
        <v>9</v>
      </c>
      <c r="L93" t="s">
        <v>265</v>
      </c>
      <c r="M93" t="s">
        <v>265</v>
      </c>
      <c r="N93" t="s">
        <v>265</v>
      </c>
      <c r="O93" t="s">
        <v>265</v>
      </c>
      <c r="P93" t="s">
        <v>265</v>
      </c>
    </row>
    <row r="94" spans="1:47" hidden="1" x14ac:dyDescent="0.25">
      <c r="A94" t="s">
        <v>316</v>
      </c>
      <c r="B94" t="s">
        <v>100</v>
      </c>
      <c r="C94">
        <v>5</v>
      </c>
      <c r="D94">
        <v>11</v>
      </c>
      <c r="E94">
        <v>0</v>
      </c>
      <c r="F94">
        <v>275</v>
      </c>
      <c r="G94">
        <v>409</v>
      </c>
      <c r="H94">
        <v>-134</v>
      </c>
      <c r="I94">
        <v>22</v>
      </c>
      <c r="J94">
        <v>2</v>
      </c>
      <c r="K94">
        <f>($L$1*Table367[[#This Row],[Offense Rank]]+$N$1*Table367[[#This Row],[Defense Rank]])/2</f>
        <v>6</v>
      </c>
      <c r="L94" t="s">
        <v>265</v>
      </c>
      <c r="M94" t="s">
        <v>265</v>
      </c>
      <c r="N94" t="s">
        <v>265</v>
      </c>
      <c r="O94" t="s">
        <v>265</v>
      </c>
      <c r="P94" t="s">
        <v>265</v>
      </c>
    </row>
    <row r="95" spans="1:47" hidden="1" x14ac:dyDescent="0.25">
      <c r="A95" t="s">
        <v>313</v>
      </c>
      <c r="B95" t="s">
        <v>103</v>
      </c>
      <c r="C95">
        <v>7</v>
      </c>
      <c r="D95">
        <v>9</v>
      </c>
      <c r="E95">
        <v>0</v>
      </c>
      <c r="F95">
        <v>367</v>
      </c>
      <c r="G95">
        <v>331</v>
      </c>
      <c r="H95">
        <v>36</v>
      </c>
      <c r="I95">
        <v>23</v>
      </c>
      <c r="J95">
        <v>6</v>
      </c>
      <c r="K95">
        <f>($L$1*Table367[[#This Row],[Offense Rank]]+$N$1*Table367[[#This Row],[Defense Rank]])/2</f>
        <v>7.25</v>
      </c>
      <c r="L95" t="s">
        <v>265</v>
      </c>
      <c r="M95" t="s">
        <v>265</v>
      </c>
      <c r="N95" t="s">
        <v>265</v>
      </c>
      <c r="O95" t="s">
        <v>265</v>
      </c>
      <c r="P95" t="s">
        <v>265</v>
      </c>
    </row>
    <row r="96" spans="1:47" hidden="1" x14ac:dyDescent="0.25">
      <c r="A96" t="s">
        <v>317</v>
      </c>
      <c r="B96" t="s">
        <v>288</v>
      </c>
      <c r="C96">
        <v>5</v>
      </c>
      <c r="D96">
        <v>11</v>
      </c>
      <c r="E96">
        <v>0</v>
      </c>
      <c r="F96">
        <v>410</v>
      </c>
      <c r="G96">
        <v>423</v>
      </c>
      <c r="H96">
        <v>-13</v>
      </c>
      <c r="I96">
        <v>24</v>
      </c>
      <c r="J96">
        <v>8</v>
      </c>
      <c r="K96">
        <f>($L$1*Table367[[#This Row],[Offense Rank]]+$N$1*Table367[[#This Row],[Defense Rank]])/2</f>
        <v>8</v>
      </c>
      <c r="L96" t="s">
        <v>265</v>
      </c>
      <c r="M96" t="s">
        <v>265</v>
      </c>
      <c r="N96" t="s">
        <v>265</v>
      </c>
      <c r="O96" t="s">
        <v>265</v>
      </c>
      <c r="P96" t="s">
        <v>265</v>
      </c>
    </row>
    <row r="97" spans="1:16" hidden="1" x14ac:dyDescent="0.25">
      <c r="A97" t="s">
        <v>315</v>
      </c>
      <c r="B97" t="s">
        <v>82</v>
      </c>
      <c r="C97">
        <v>6</v>
      </c>
      <c r="D97">
        <v>10</v>
      </c>
      <c r="E97">
        <v>0</v>
      </c>
      <c r="F97">
        <v>369</v>
      </c>
      <c r="G97">
        <v>402</v>
      </c>
      <c r="H97">
        <v>-33</v>
      </c>
      <c r="I97">
        <v>26</v>
      </c>
      <c r="J97">
        <v>5</v>
      </c>
      <c r="K97">
        <f>($L$1*Table367[[#This Row],[Offense Rank]]+$N$1*Table367[[#This Row],[Defense Rank]])/2</f>
        <v>7.75</v>
      </c>
      <c r="L97" t="s">
        <v>265</v>
      </c>
      <c r="M97" t="s">
        <v>265</v>
      </c>
      <c r="N97" t="s">
        <v>265</v>
      </c>
      <c r="O97" t="s">
        <v>265</v>
      </c>
      <c r="P97" t="s">
        <v>265</v>
      </c>
    </row>
    <row r="98" spans="1:16" hidden="1" x14ac:dyDescent="0.25">
      <c r="A98" t="s">
        <v>305</v>
      </c>
      <c r="B98" t="s">
        <v>87</v>
      </c>
      <c r="C98">
        <v>9</v>
      </c>
      <c r="D98">
        <v>7</v>
      </c>
      <c r="E98">
        <v>0</v>
      </c>
      <c r="F98">
        <v>333</v>
      </c>
      <c r="G98">
        <v>297</v>
      </c>
      <c r="H98">
        <v>36</v>
      </c>
      <c r="I98">
        <v>30</v>
      </c>
      <c r="J98">
        <v>1</v>
      </c>
      <c r="K98">
        <f>($L$1*Table367[[#This Row],[Offense Rank]]+$N$1*Table367[[#This Row],[Defense Rank]])/2</f>
        <v>7.75</v>
      </c>
      <c r="L98" t="s">
        <v>265</v>
      </c>
      <c r="M98" t="s">
        <v>265</v>
      </c>
      <c r="N98" t="s">
        <v>265</v>
      </c>
      <c r="O98" t="s">
        <v>265</v>
      </c>
      <c r="P98" t="s">
        <v>265</v>
      </c>
    </row>
    <row r="99" spans="1:16" hidden="1" x14ac:dyDescent="0.25">
      <c r="A99" t="s">
        <v>320</v>
      </c>
      <c r="B99" t="s">
        <v>289</v>
      </c>
      <c r="C99">
        <v>3</v>
      </c>
      <c r="D99">
        <v>13</v>
      </c>
      <c r="E99">
        <v>0</v>
      </c>
      <c r="F99">
        <v>318</v>
      </c>
      <c r="G99">
        <v>400</v>
      </c>
      <c r="H99">
        <v>-82</v>
      </c>
      <c r="I99">
        <v>25</v>
      </c>
      <c r="J99">
        <v>13</v>
      </c>
      <c r="K99">
        <f>($L$1*Table367[[#This Row],[Offense Rank]]+$N$1*Table367[[#This Row],[Defense Rank]])/2</f>
        <v>9.5</v>
      </c>
      <c r="L99" t="s">
        <v>265</v>
      </c>
      <c r="M99" t="s">
        <v>265</v>
      </c>
      <c r="N99" t="s">
        <v>265</v>
      </c>
      <c r="O99" t="s">
        <v>265</v>
      </c>
      <c r="P99" t="s">
        <v>265</v>
      </c>
    </row>
    <row r="100" spans="1:16" hidden="1" x14ac:dyDescent="0.25">
      <c r="A100" t="s">
        <v>319</v>
      </c>
      <c r="B100" t="s">
        <v>83</v>
      </c>
      <c r="C100">
        <v>3</v>
      </c>
      <c r="D100">
        <v>13</v>
      </c>
      <c r="E100">
        <v>0</v>
      </c>
      <c r="F100">
        <v>279</v>
      </c>
      <c r="G100">
        <v>399</v>
      </c>
      <c r="H100">
        <v>-120</v>
      </c>
      <c r="I100">
        <v>20</v>
      </c>
      <c r="J100">
        <v>25</v>
      </c>
      <c r="K100">
        <f>($L$1*Table367[[#This Row],[Offense Rank]]+$N$1*Table367[[#This Row],[Defense Rank]])/2</f>
        <v>11.25</v>
      </c>
      <c r="L100" t="s">
        <v>265</v>
      </c>
      <c r="M100" t="s">
        <v>265</v>
      </c>
      <c r="N100" t="s">
        <v>265</v>
      </c>
      <c r="O100" t="s">
        <v>265</v>
      </c>
      <c r="P100" t="s">
        <v>265</v>
      </c>
    </row>
    <row r="101" spans="1:16" hidden="1" x14ac:dyDescent="0.25">
      <c r="A101" t="s">
        <v>321</v>
      </c>
      <c r="B101" t="s">
        <v>105</v>
      </c>
      <c r="C101">
        <v>2</v>
      </c>
      <c r="D101">
        <v>14</v>
      </c>
      <c r="E101">
        <v>0</v>
      </c>
      <c r="F101">
        <v>309</v>
      </c>
      <c r="G101">
        <v>480</v>
      </c>
      <c r="H101">
        <v>-171</v>
      </c>
      <c r="I101">
        <v>21</v>
      </c>
      <c r="J101">
        <v>30</v>
      </c>
      <c r="K101">
        <f>($L$1*Table367[[#This Row],[Offense Rank]]+$N$1*Table367[[#This Row],[Defense Rank]])/2</f>
        <v>12.75</v>
      </c>
      <c r="L101" t="s">
        <v>265</v>
      </c>
      <c r="M101" t="s">
        <v>265</v>
      </c>
      <c r="N101" t="s">
        <v>265</v>
      </c>
      <c r="O101" t="s">
        <v>265</v>
      </c>
      <c r="P101" t="s">
        <v>265</v>
      </c>
    </row>
    <row r="102" spans="1:16" hidden="1" x14ac:dyDescent="0.25">
      <c r="A102" t="s">
        <v>308</v>
      </c>
      <c r="B102" t="s">
        <v>97</v>
      </c>
      <c r="C102">
        <v>8</v>
      </c>
      <c r="D102">
        <v>8</v>
      </c>
      <c r="E102">
        <v>0</v>
      </c>
      <c r="F102">
        <v>327</v>
      </c>
      <c r="G102">
        <v>307</v>
      </c>
      <c r="H102">
        <v>20</v>
      </c>
      <c r="I102">
        <v>27</v>
      </c>
      <c r="J102">
        <v>18</v>
      </c>
      <c r="K102">
        <f>($L$1*Table367[[#This Row],[Offense Rank]]+$N$1*Table367[[#This Row],[Defense Rank]])/2</f>
        <v>11.25</v>
      </c>
      <c r="L102" t="s">
        <v>265</v>
      </c>
      <c r="M102" t="s">
        <v>265</v>
      </c>
      <c r="N102" t="s">
        <v>265</v>
      </c>
      <c r="O102" t="s">
        <v>265</v>
      </c>
      <c r="P102" t="s">
        <v>265</v>
      </c>
    </row>
    <row r="103" spans="1:16" hidden="1" x14ac:dyDescent="0.25">
      <c r="A103" t="s">
        <v>318</v>
      </c>
      <c r="B103" t="s">
        <v>290</v>
      </c>
      <c r="C103">
        <v>4</v>
      </c>
      <c r="D103">
        <v>12</v>
      </c>
      <c r="E103">
        <v>0</v>
      </c>
      <c r="F103">
        <v>224</v>
      </c>
      <c r="G103">
        <v>394</v>
      </c>
      <c r="H103">
        <v>-170</v>
      </c>
      <c r="I103">
        <v>32</v>
      </c>
      <c r="J103">
        <v>17</v>
      </c>
      <c r="K103">
        <f>($L$1*Table367[[#This Row],[Offense Rank]]+$N$1*Table367[[#This Row],[Defense Rank]])/2</f>
        <v>12.25</v>
      </c>
      <c r="L103" t="s">
        <v>265</v>
      </c>
      <c r="M103" t="s">
        <v>265</v>
      </c>
      <c r="N103" t="s">
        <v>265</v>
      </c>
      <c r="O103" t="s">
        <v>265</v>
      </c>
      <c r="P103" t="s">
        <v>265</v>
      </c>
    </row>
    <row r="104" spans="1:16" hidden="1" x14ac:dyDescent="0.25">
      <c r="A104" t="s">
        <v>322</v>
      </c>
      <c r="B104" t="s">
        <v>85</v>
      </c>
      <c r="C104">
        <v>1</v>
      </c>
      <c r="D104">
        <v>15</v>
      </c>
      <c r="E104">
        <v>0</v>
      </c>
      <c r="F104">
        <v>264</v>
      </c>
      <c r="G104">
        <v>452</v>
      </c>
      <c r="H104">
        <v>-188</v>
      </c>
      <c r="I104">
        <v>28</v>
      </c>
      <c r="J104">
        <v>31</v>
      </c>
      <c r="K104">
        <f>($L$1*Table367[[#This Row],[Offense Rank]]+$N$1*Table367[[#This Row],[Defense Rank]])/2</f>
        <v>14.75</v>
      </c>
      <c r="L104" t="s">
        <v>265</v>
      </c>
      <c r="M104" t="s">
        <v>265</v>
      </c>
      <c r="N104" t="s">
        <v>265</v>
      </c>
      <c r="O104" t="s">
        <v>265</v>
      </c>
      <c r="P104" t="s">
        <v>265</v>
      </c>
    </row>
    <row r="106" spans="1:16" x14ac:dyDescent="0.25">
      <c r="A106">
        <v>2015</v>
      </c>
    </row>
    <row r="107" spans="1:16" x14ac:dyDescent="0.25">
      <c r="A107" t="s">
        <v>523</v>
      </c>
      <c r="B107" t="s">
        <v>262</v>
      </c>
      <c r="C107" t="s">
        <v>530</v>
      </c>
      <c r="D107" t="s">
        <v>531</v>
      </c>
      <c r="E107" t="s">
        <v>532</v>
      </c>
      <c r="F107" t="s">
        <v>110</v>
      </c>
      <c r="G107" t="s">
        <v>111</v>
      </c>
      <c r="H107" t="s">
        <v>232</v>
      </c>
      <c r="I107" s="17" t="s">
        <v>228</v>
      </c>
      <c r="J107" s="17" t="s">
        <v>229</v>
      </c>
      <c r="K107" s="17" t="s">
        <v>263</v>
      </c>
      <c r="L107" t="s">
        <v>73</v>
      </c>
      <c r="M107" t="s">
        <v>268</v>
      </c>
      <c r="N107" t="s">
        <v>266</v>
      </c>
      <c r="O107" t="s">
        <v>267</v>
      </c>
      <c r="P107" t="s">
        <v>230</v>
      </c>
    </row>
    <row r="108" spans="1:16" x14ac:dyDescent="0.25">
      <c r="A108" t="s">
        <v>535</v>
      </c>
      <c r="B108" t="s">
        <v>87</v>
      </c>
      <c r="C108">
        <v>12</v>
      </c>
      <c r="D108">
        <v>4</v>
      </c>
      <c r="E108">
        <v>0</v>
      </c>
      <c r="F108">
        <v>355</v>
      </c>
      <c r="G108">
        <v>296</v>
      </c>
      <c r="H108">
        <v>59</v>
      </c>
      <c r="I108" s="80">
        <v>18</v>
      </c>
      <c r="J108" s="80">
        <v>1</v>
      </c>
      <c r="K108" s="26">
        <f>($L$1*Table_1__2[[#This Row],[Offense Rank]]+$N$1*Table_1__2[[#This Row],[Defense Rank]])/2</f>
        <v>4.75</v>
      </c>
      <c r="L108" t="s">
        <v>264</v>
      </c>
      <c r="M108" t="s">
        <v>264</v>
      </c>
      <c r="N108" t="s">
        <v>264</v>
      </c>
      <c r="O108" t="s">
        <v>264</v>
      </c>
      <c r="P108" t="s">
        <v>264</v>
      </c>
    </row>
    <row r="109" spans="1:16" x14ac:dyDescent="0.25">
      <c r="A109" t="s">
        <v>533</v>
      </c>
      <c r="B109" t="s">
        <v>82</v>
      </c>
      <c r="C109">
        <v>15</v>
      </c>
      <c r="D109">
        <v>1</v>
      </c>
      <c r="E109">
        <v>0</v>
      </c>
      <c r="F109">
        <v>500</v>
      </c>
      <c r="G109">
        <v>308</v>
      </c>
      <c r="H109">
        <v>192</v>
      </c>
      <c r="I109" s="81">
        <v>6</v>
      </c>
      <c r="J109" s="81">
        <v>5</v>
      </c>
      <c r="K109" s="26">
        <f>($L$1*Table_1__2[[#This Row],[Offense Rank]]+$N$1*Table_1__2[[#This Row],[Defense Rank]])/2</f>
        <v>2.75</v>
      </c>
      <c r="L109" t="s">
        <v>264</v>
      </c>
      <c r="M109" t="s">
        <v>264</v>
      </c>
      <c r="N109" t="s">
        <v>264</v>
      </c>
      <c r="O109" t="s">
        <v>264</v>
      </c>
      <c r="P109" t="s">
        <v>265</v>
      </c>
    </row>
    <row r="110" spans="1:16" x14ac:dyDescent="0.25">
      <c r="A110" t="s">
        <v>534</v>
      </c>
      <c r="B110" t="s">
        <v>78</v>
      </c>
      <c r="C110">
        <v>13</v>
      </c>
      <c r="D110">
        <v>3</v>
      </c>
      <c r="E110">
        <v>0</v>
      </c>
      <c r="F110">
        <v>489</v>
      </c>
      <c r="G110">
        <v>313</v>
      </c>
      <c r="H110">
        <v>176</v>
      </c>
      <c r="I110" s="81">
        <v>4</v>
      </c>
      <c r="J110" s="81">
        <v>7</v>
      </c>
      <c r="K110" s="26">
        <f>($L$1*Table_1__2[[#This Row],[Offense Rank]]+$N$1*Table_1__2[[#This Row],[Defense Rank]])/2</f>
        <v>2.75</v>
      </c>
      <c r="L110" t="s">
        <v>264</v>
      </c>
      <c r="M110" t="s">
        <v>264</v>
      </c>
      <c r="N110" t="s">
        <v>264</v>
      </c>
      <c r="O110" t="s">
        <v>265</v>
      </c>
      <c r="P110" t="s">
        <v>265</v>
      </c>
    </row>
    <row r="111" spans="1:16" x14ac:dyDescent="0.25">
      <c r="A111" t="s">
        <v>536</v>
      </c>
      <c r="B111" t="s">
        <v>98</v>
      </c>
      <c r="C111">
        <v>12</v>
      </c>
      <c r="D111">
        <v>4</v>
      </c>
      <c r="E111">
        <v>0</v>
      </c>
      <c r="F111">
        <v>465</v>
      </c>
      <c r="G111">
        <v>315</v>
      </c>
      <c r="H111">
        <v>150</v>
      </c>
      <c r="I111" s="81">
        <v>10</v>
      </c>
      <c r="J111" s="81">
        <v>15</v>
      </c>
      <c r="K111" s="26">
        <f>($L$1*Table_1__2[[#This Row],[Offense Rank]]+$N$1*Table_1__2[[#This Row],[Defense Rank]])/2</f>
        <v>6.25</v>
      </c>
      <c r="L111" t="s">
        <v>264</v>
      </c>
      <c r="M111" t="s">
        <v>264</v>
      </c>
      <c r="N111" t="s">
        <v>264</v>
      </c>
      <c r="O111" t="s">
        <v>265</v>
      </c>
      <c r="P111" t="s">
        <v>265</v>
      </c>
    </row>
    <row r="112" spans="1:16" x14ac:dyDescent="0.25">
      <c r="A112" t="s">
        <v>540</v>
      </c>
      <c r="B112" t="s">
        <v>89</v>
      </c>
      <c r="C112">
        <v>10</v>
      </c>
      <c r="D112">
        <v>6</v>
      </c>
      <c r="E112">
        <v>0</v>
      </c>
      <c r="F112">
        <v>368</v>
      </c>
      <c r="G112">
        <v>323</v>
      </c>
      <c r="H112">
        <v>45</v>
      </c>
      <c r="I112" s="82">
        <v>21</v>
      </c>
      <c r="J112" s="82">
        <v>14</v>
      </c>
      <c r="K112" s="26">
        <f>($L$1*Table_1__2[[#This Row],[Offense Rank]]+$N$1*Table_1__2[[#This Row],[Defense Rank]])/2</f>
        <v>8.75</v>
      </c>
      <c r="L112" t="s">
        <v>264</v>
      </c>
      <c r="M112" t="s">
        <v>264</v>
      </c>
      <c r="N112" t="s">
        <v>265</v>
      </c>
      <c r="O112" t="s">
        <v>265</v>
      </c>
      <c r="P112" t="s">
        <v>265</v>
      </c>
    </row>
    <row r="113" spans="1:16" x14ac:dyDescent="0.25">
      <c r="A113" t="s">
        <v>539</v>
      </c>
      <c r="B113" t="s">
        <v>93</v>
      </c>
      <c r="C113">
        <v>11</v>
      </c>
      <c r="D113">
        <v>5</v>
      </c>
      <c r="E113">
        <v>0</v>
      </c>
      <c r="F113">
        <v>405</v>
      </c>
      <c r="G113">
        <v>287</v>
      </c>
      <c r="H113">
        <v>118</v>
      </c>
      <c r="I113" s="81">
        <v>3</v>
      </c>
      <c r="J113" s="81">
        <v>2</v>
      </c>
      <c r="K113" s="26">
        <f>($L$1*Table_1__2[[#This Row],[Offense Rank]]+$N$1*Table_1__2[[#This Row],[Defense Rank]])/2</f>
        <v>1.25</v>
      </c>
      <c r="L113" t="s">
        <v>264</v>
      </c>
      <c r="M113" t="s">
        <v>264</v>
      </c>
      <c r="N113" t="s">
        <v>265</v>
      </c>
      <c r="O113" t="s">
        <v>265</v>
      </c>
      <c r="P113" t="s">
        <v>265</v>
      </c>
    </row>
    <row r="114" spans="1:16" x14ac:dyDescent="0.25">
      <c r="A114" t="s">
        <v>542</v>
      </c>
      <c r="B114" t="s">
        <v>104</v>
      </c>
      <c r="C114">
        <v>10</v>
      </c>
      <c r="D114">
        <v>6</v>
      </c>
      <c r="E114">
        <v>0</v>
      </c>
      <c r="F114">
        <v>423</v>
      </c>
      <c r="G114">
        <v>319</v>
      </c>
      <c r="H114">
        <v>104</v>
      </c>
      <c r="I114" s="81">
        <v>2</v>
      </c>
      <c r="J114" s="81">
        <v>8</v>
      </c>
      <c r="K114" s="26">
        <f>($L$1*Table_1__2[[#This Row],[Offense Rank]]+$N$1*Table_1__2[[#This Row],[Defense Rank]])/2</f>
        <v>2.5</v>
      </c>
      <c r="L114" t="s">
        <v>264</v>
      </c>
      <c r="M114" t="s">
        <v>264</v>
      </c>
      <c r="N114" t="s">
        <v>265</v>
      </c>
      <c r="O114" t="s">
        <v>265</v>
      </c>
      <c r="P114" t="s">
        <v>265</v>
      </c>
    </row>
    <row r="115" spans="1:16" x14ac:dyDescent="0.25">
      <c r="A115" t="s">
        <v>541</v>
      </c>
      <c r="B115" t="s">
        <v>106</v>
      </c>
      <c r="C115">
        <v>10</v>
      </c>
      <c r="D115">
        <v>6</v>
      </c>
      <c r="E115">
        <v>0</v>
      </c>
      <c r="F115">
        <v>423</v>
      </c>
      <c r="G115">
        <v>277</v>
      </c>
      <c r="H115">
        <v>146</v>
      </c>
      <c r="I115" s="81">
        <v>1</v>
      </c>
      <c r="J115" s="81">
        <v>3</v>
      </c>
      <c r="K115" s="26">
        <f>($L$1*Table_1__2[[#This Row],[Offense Rank]]+$N$1*Table_1__2[[#This Row],[Defense Rank]])/2</f>
        <v>1</v>
      </c>
      <c r="L115" t="s">
        <v>264</v>
      </c>
      <c r="M115" t="s">
        <v>264</v>
      </c>
      <c r="N115" t="s">
        <v>265</v>
      </c>
      <c r="O115" t="s">
        <v>265</v>
      </c>
      <c r="P115" t="s">
        <v>265</v>
      </c>
    </row>
    <row r="116" spans="1:16" x14ac:dyDescent="0.25">
      <c r="A116" t="s">
        <v>537</v>
      </c>
      <c r="B116" t="s">
        <v>84</v>
      </c>
      <c r="C116">
        <v>12</v>
      </c>
      <c r="D116">
        <v>4</v>
      </c>
      <c r="E116">
        <v>0</v>
      </c>
      <c r="F116">
        <v>419</v>
      </c>
      <c r="G116">
        <v>279</v>
      </c>
      <c r="H116">
        <v>140</v>
      </c>
      <c r="I116" s="81">
        <v>7</v>
      </c>
      <c r="J116" s="81">
        <v>9</v>
      </c>
      <c r="K116" s="26">
        <f>($L$1*Table_1__2[[#This Row],[Offense Rank]]+$N$1*Table_1__2[[#This Row],[Defense Rank]])/2</f>
        <v>4</v>
      </c>
      <c r="L116" t="s">
        <v>264</v>
      </c>
      <c r="M116" t="s">
        <v>265</v>
      </c>
      <c r="N116" t="s">
        <v>265</v>
      </c>
      <c r="O116" t="s">
        <v>265</v>
      </c>
      <c r="P116" t="s">
        <v>265</v>
      </c>
    </row>
    <row r="117" spans="1:16" x14ac:dyDescent="0.25">
      <c r="A117" t="s">
        <v>301</v>
      </c>
      <c r="B117" t="s">
        <v>90</v>
      </c>
      <c r="C117">
        <v>9</v>
      </c>
      <c r="D117">
        <v>7</v>
      </c>
      <c r="E117">
        <v>0</v>
      </c>
      <c r="F117">
        <v>339</v>
      </c>
      <c r="G117">
        <v>313</v>
      </c>
      <c r="H117">
        <v>26</v>
      </c>
      <c r="I117" s="80">
        <v>24</v>
      </c>
      <c r="J117" s="80">
        <v>4</v>
      </c>
      <c r="K117" s="26">
        <f>($L$1*Table_1__2[[#This Row],[Offense Rank]]+$N$1*Table_1__2[[#This Row],[Defense Rank]])/2</f>
        <v>7</v>
      </c>
      <c r="L117" t="s">
        <v>264</v>
      </c>
      <c r="M117" t="s">
        <v>265</v>
      </c>
      <c r="N117" t="s">
        <v>265</v>
      </c>
      <c r="O117" t="s">
        <v>265</v>
      </c>
      <c r="P117" t="s">
        <v>265</v>
      </c>
    </row>
    <row r="118" spans="1:16" x14ac:dyDescent="0.25">
      <c r="A118" t="s">
        <v>538</v>
      </c>
      <c r="B118" t="s">
        <v>97</v>
      </c>
      <c r="C118">
        <v>11</v>
      </c>
      <c r="D118">
        <v>5</v>
      </c>
      <c r="E118">
        <v>0</v>
      </c>
      <c r="F118">
        <v>365</v>
      </c>
      <c r="G118">
        <v>302</v>
      </c>
      <c r="H118">
        <v>63</v>
      </c>
      <c r="I118" s="82">
        <v>15</v>
      </c>
      <c r="J118" s="82">
        <v>13</v>
      </c>
      <c r="K118" s="26">
        <f>($L$1*Table_1__2[[#This Row],[Offense Rank]]+$N$1*Table_1__2[[#This Row],[Defense Rank]])/2</f>
        <v>7</v>
      </c>
      <c r="L118" t="s">
        <v>264</v>
      </c>
      <c r="M118" t="s">
        <v>265</v>
      </c>
      <c r="N118" t="s">
        <v>265</v>
      </c>
      <c r="O118" t="s">
        <v>265</v>
      </c>
      <c r="P118" t="s">
        <v>265</v>
      </c>
    </row>
    <row r="119" spans="1:16" x14ac:dyDescent="0.25">
      <c r="A119" t="s">
        <v>543</v>
      </c>
      <c r="B119" t="s">
        <v>109</v>
      </c>
      <c r="C119">
        <v>9</v>
      </c>
      <c r="D119">
        <v>7</v>
      </c>
      <c r="E119">
        <v>0</v>
      </c>
      <c r="F119">
        <v>388</v>
      </c>
      <c r="G119">
        <v>379</v>
      </c>
      <c r="H119">
        <v>9</v>
      </c>
      <c r="I119" s="82">
        <v>13</v>
      </c>
      <c r="J119" s="82">
        <v>20</v>
      </c>
      <c r="K119" s="26">
        <f>($L$1*Table_1__2[[#This Row],[Offense Rank]]+$N$1*Table_1__2[[#This Row],[Defense Rank]])/2</f>
        <v>8.25</v>
      </c>
      <c r="L119" t="s">
        <v>264</v>
      </c>
      <c r="M119" t="s">
        <v>265</v>
      </c>
      <c r="N119" t="s">
        <v>265</v>
      </c>
      <c r="O119" t="s">
        <v>265</v>
      </c>
      <c r="P119" t="s">
        <v>265</v>
      </c>
    </row>
    <row r="120" spans="1:16" hidden="1" x14ac:dyDescent="0.25">
      <c r="A120" t="s">
        <v>544</v>
      </c>
      <c r="B120" t="s">
        <v>79</v>
      </c>
      <c r="C120">
        <v>8</v>
      </c>
      <c r="D120">
        <v>8</v>
      </c>
      <c r="E120">
        <v>0</v>
      </c>
      <c r="F120">
        <v>339</v>
      </c>
      <c r="G120">
        <v>345</v>
      </c>
      <c r="H120">
        <v>-6</v>
      </c>
      <c r="I120" s="83">
        <v>28</v>
      </c>
      <c r="J120" s="83" t="s">
        <v>555</v>
      </c>
      <c r="K120" s="26">
        <f>($L$1*Table_1__2[[#This Row],[Offense Rank]]+$N$1*Table_1__2[[#This Row],[Defense Rank]])/2</f>
        <v>12.5</v>
      </c>
      <c r="L120" t="s">
        <v>265</v>
      </c>
      <c r="M120" t="s">
        <v>265</v>
      </c>
      <c r="N120" t="s">
        <v>265</v>
      </c>
      <c r="O120" t="s">
        <v>265</v>
      </c>
      <c r="P120" t="s">
        <v>265</v>
      </c>
    </row>
    <row r="121" spans="1:16" hidden="1" x14ac:dyDescent="0.25">
      <c r="A121" t="s">
        <v>307</v>
      </c>
      <c r="B121" t="s">
        <v>80</v>
      </c>
      <c r="C121">
        <v>5</v>
      </c>
      <c r="D121">
        <v>11</v>
      </c>
      <c r="E121">
        <v>0</v>
      </c>
      <c r="F121">
        <v>328</v>
      </c>
      <c r="G121">
        <v>401</v>
      </c>
      <c r="H121">
        <v>-73</v>
      </c>
      <c r="I121" s="83">
        <v>22</v>
      </c>
      <c r="J121" s="83" t="s">
        <v>562</v>
      </c>
      <c r="K121" s="26">
        <f>($L$1*Table_1__2[[#This Row],[Offense Rank]]+$N$1*Table_1__2[[#This Row],[Defense Rank]])/2</f>
        <v>10</v>
      </c>
      <c r="L121" t="s">
        <v>265</v>
      </c>
      <c r="M121" t="s">
        <v>265</v>
      </c>
      <c r="N121" t="s">
        <v>265</v>
      </c>
      <c r="O121" t="s">
        <v>265</v>
      </c>
      <c r="P121" t="s">
        <v>265</v>
      </c>
    </row>
    <row r="122" spans="1:16" hidden="1" x14ac:dyDescent="0.25">
      <c r="A122" t="s">
        <v>311</v>
      </c>
      <c r="B122" t="s">
        <v>81</v>
      </c>
      <c r="C122">
        <v>8</v>
      </c>
      <c r="D122">
        <v>8</v>
      </c>
      <c r="E122">
        <v>0</v>
      </c>
      <c r="F122">
        <v>379</v>
      </c>
      <c r="G122">
        <v>359</v>
      </c>
      <c r="H122">
        <v>20</v>
      </c>
      <c r="I122" s="83">
        <v>8</v>
      </c>
      <c r="J122" s="83" t="s">
        <v>554</v>
      </c>
      <c r="K122" s="26">
        <f>($L$1*Table_1__2[[#This Row],[Offense Rank]]+$N$1*Table_1__2[[#This Row],[Defense Rank]])/2</f>
        <v>9</v>
      </c>
      <c r="L122" t="s">
        <v>265</v>
      </c>
      <c r="M122" t="s">
        <v>265</v>
      </c>
      <c r="N122" t="s">
        <v>265</v>
      </c>
      <c r="O122" t="s">
        <v>265</v>
      </c>
      <c r="P122" t="s">
        <v>265</v>
      </c>
    </row>
    <row r="123" spans="1:16" hidden="1" x14ac:dyDescent="0.25">
      <c r="A123" t="s">
        <v>319</v>
      </c>
      <c r="B123" t="s">
        <v>83</v>
      </c>
      <c r="C123">
        <v>6</v>
      </c>
      <c r="D123">
        <v>10</v>
      </c>
      <c r="E123">
        <v>0</v>
      </c>
      <c r="F123">
        <v>335</v>
      </c>
      <c r="G123">
        <v>397</v>
      </c>
      <c r="H123">
        <v>-62</v>
      </c>
      <c r="I123" s="83">
        <v>9</v>
      </c>
      <c r="J123" s="83" t="s">
        <v>580</v>
      </c>
      <c r="K123" s="26">
        <f>($L$1*Table_1__2[[#This Row],[Offense Rank]]+$N$1*Table_1__2[[#This Row],[Defense Rank]])/2</f>
        <v>9.5</v>
      </c>
      <c r="L123" t="s">
        <v>265</v>
      </c>
      <c r="M123" t="s">
        <v>265</v>
      </c>
      <c r="N123" t="s">
        <v>265</v>
      </c>
      <c r="O123" t="s">
        <v>265</v>
      </c>
      <c r="P123" t="s">
        <v>265</v>
      </c>
    </row>
    <row r="124" spans="1:16" hidden="1" x14ac:dyDescent="0.25">
      <c r="A124" t="s">
        <v>322</v>
      </c>
      <c r="B124" t="s">
        <v>85</v>
      </c>
      <c r="C124">
        <v>3</v>
      </c>
      <c r="D124">
        <v>13</v>
      </c>
      <c r="E124">
        <v>0</v>
      </c>
      <c r="F124">
        <v>278</v>
      </c>
      <c r="G124">
        <v>432</v>
      </c>
      <c r="H124">
        <v>-154</v>
      </c>
      <c r="I124" s="83">
        <v>27</v>
      </c>
      <c r="J124" s="83" t="s">
        <v>567</v>
      </c>
      <c r="K124" s="26">
        <f>($L$1*Table_1__2[[#This Row],[Offense Rank]]+$N$1*Table_1__2[[#This Row],[Defense Rank]])/2</f>
        <v>12.5</v>
      </c>
      <c r="L124" t="s">
        <v>265</v>
      </c>
      <c r="M124" t="s">
        <v>265</v>
      </c>
      <c r="N124" t="s">
        <v>265</v>
      </c>
      <c r="O124" t="s">
        <v>265</v>
      </c>
      <c r="P124" t="s">
        <v>265</v>
      </c>
    </row>
    <row r="125" spans="1:16" hidden="1" x14ac:dyDescent="0.25">
      <c r="A125" t="s">
        <v>550</v>
      </c>
      <c r="B125" t="s">
        <v>86</v>
      </c>
      <c r="C125">
        <v>4</v>
      </c>
      <c r="D125">
        <v>12</v>
      </c>
      <c r="E125">
        <v>0</v>
      </c>
      <c r="F125">
        <v>275</v>
      </c>
      <c r="G125">
        <v>374</v>
      </c>
      <c r="H125">
        <v>-99</v>
      </c>
      <c r="I125" s="83">
        <v>30</v>
      </c>
      <c r="J125" s="83" t="s">
        <v>577</v>
      </c>
      <c r="K125" s="26">
        <f>($L$1*Table_1__2[[#This Row],[Offense Rank]]+$N$1*Table_1__2[[#This Row],[Defense Rank]])/2</f>
        <v>11.75</v>
      </c>
      <c r="L125" t="s">
        <v>265</v>
      </c>
      <c r="M125" t="s">
        <v>265</v>
      </c>
      <c r="N125" t="s">
        <v>265</v>
      </c>
      <c r="O125" t="s">
        <v>265</v>
      </c>
      <c r="P125" t="s">
        <v>265</v>
      </c>
    </row>
    <row r="126" spans="1:16" hidden="1" x14ac:dyDescent="0.25">
      <c r="A126" t="s">
        <v>546</v>
      </c>
      <c r="B126" t="s">
        <v>88</v>
      </c>
      <c r="C126">
        <v>7</v>
      </c>
      <c r="D126">
        <v>9</v>
      </c>
      <c r="E126">
        <v>0</v>
      </c>
      <c r="F126">
        <v>358</v>
      </c>
      <c r="G126">
        <v>400</v>
      </c>
      <c r="H126">
        <v>-42</v>
      </c>
      <c r="I126" s="83">
        <v>11</v>
      </c>
      <c r="J126" s="83" t="s">
        <v>572</v>
      </c>
      <c r="K126" s="26">
        <f>($L$1*Table_1__2[[#This Row],[Offense Rank]]+$N$1*Table_1__2[[#This Row],[Defense Rank]])/2</f>
        <v>6.75</v>
      </c>
      <c r="L126" t="s">
        <v>265</v>
      </c>
      <c r="M126" t="s">
        <v>265</v>
      </c>
      <c r="N126" t="s">
        <v>265</v>
      </c>
      <c r="O126" t="s">
        <v>265</v>
      </c>
      <c r="P126" t="s">
        <v>265</v>
      </c>
    </row>
    <row r="127" spans="1:16" hidden="1" x14ac:dyDescent="0.25">
      <c r="A127" t="s">
        <v>309</v>
      </c>
      <c r="B127" t="s">
        <v>91</v>
      </c>
      <c r="C127">
        <v>8</v>
      </c>
      <c r="D127">
        <v>8</v>
      </c>
      <c r="E127">
        <v>0</v>
      </c>
      <c r="F127">
        <v>333</v>
      </c>
      <c r="G127">
        <v>408</v>
      </c>
      <c r="H127">
        <v>-75</v>
      </c>
      <c r="I127" s="83">
        <v>32</v>
      </c>
      <c r="J127" s="83" t="s">
        <v>570</v>
      </c>
      <c r="K127" s="26">
        <f>($L$1*Table_1__2[[#This Row],[Offense Rank]]+$N$1*Table_1__2[[#This Row],[Defense Rank]])/2</f>
        <v>10.5</v>
      </c>
      <c r="L127" t="s">
        <v>265</v>
      </c>
      <c r="M127" t="s">
        <v>265</v>
      </c>
      <c r="N127" t="s">
        <v>265</v>
      </c>
      <c r="O127" t="s">
        <v>265</v>
      </c>
      <c r="P127" t="s">
        <v>265</v>
      </c>
    </row>
    <row r="128" spans="1:16" hidden="1" x14ac:dyDescent="0.25">
      <c r="A128" t="s">
        <v>320</v>
      </c>
      <c r="B128" t="s">
        <v>92</v>
      </c>
      <c r="C128">
        <v>5</v>
      </c>
      <c r="D128">
        <v>11</v>
      </c>
      <c r="E128">
        <v>0</v>
      </c>
      <c r="F128">
        <v>376</v>
      </c>
      <c r="G128">
        <v>448</v>
      </c>
      <c r="H128">
        <v>-72</v>
      </c>
      <c r="I128" s="83">
        <v>23</v>
      </c>
      <c r="J128" s="83" t="s">
        <v>560</v>
      </c>
      <c r="K128" s="26">
        <f>($L$1*Table_1__2[[#This Row],[Offense Rank]]+$N$1*Table_1__2[[#This Row],[Defense Rank]])/2</f>
        <v>12.5</v>
      </c>
      <c r="L128" t="s">
        <v>265</v>
      </c>
      <c r="M128" t="s">
        <v>265</v>
      </c>
      <c r="N128" t="s">
        <v>265</v>
      </c>
      <c r="O128" t="s">
        <v>265</v>
      </c>
      <c r="P128" t="s">
        <v>265</v>
      </c>
    </row>
    <row r="129" spans="1:16" hidden="1" x14ac:dyDescent="0.25">
      <c r="A129" t="s">
        <v>548</v>
      </c>
      <c r="B129" t="s">
        <v>96</v>
      </c>
      <c r="C129">
        <v>6</v>
      </c>
      <c r="D129">
        <v>10</v>
      </c>
      <c r="E129">
        <v>0</v>
      </c>
      <c r="F129">
        <v>310</v>
      </c>
      <c r="G129">
        <v>389</v>
      </c>
      <c r="H129">
        <v>-79</v>
      </c>
      <c r="I129" s="83">
        <v>19</v>
      </c>
      <c r="J129" s="83" t="s">
        <v>565</v>
      </c>
      <c r="K129" s="26">
        <f>($L$1*Table_1__2[[#This Row],[Offense Rank]]+$N$1*Table_1__2[[#This Row],[Defense Rank]])/2</f>
        <v>10.75</v>
      </c>
      <c r="L129" t="s">
        <v>265</v>
      </c>
      <c r="M129" t="s">
        <v>265</v>
      </c>
      <c r="N129" t="s">
        <v>265</v>
      </c>
      <c r="O129" t="s">
        <v>265</v>
      </c>
      <c r="P129" t="s">
        <v>265</v>
      </c>
    </row>
    <row r="130" spans="1:16" hidden="1" x14ac:dyDescent="0.25">
      <c r="A130" t="s">
        <v>312</v>
      </c>
      <c r="B130" t="s">
        <v>99</v>
      </c>
      <c r="C130">
        <v>7</v>
      </c>
      <c r="D130">
        <v>9</v>
      </c>
      <c r="E130">
        <v>0</v>
      </c>
      <c r="F130">
        <v>408</v>
      </c>
      <c r="G130">
        <v>476</v>
      </c>
      <c r="H130">
        <v>-68</v>
      </c>
      <c r="I130" s="83">
        <v>5</v>
      </c>
      <c r="J130" s="83" t="s">
        <v>566</v>
      </c>
      <c r="K130" s="26">
        <f>($L$1*Table_1__2[[#This Row],[Offense Rank]]+$N$1*Table_1__2[[#This Row],[Defense Rank]])/2</f>
        <v>9.25</v>
      </c>
      <c r="L130" t="s">
        <v>265</v>
      </c>
      <c r="M130" t="s">
        <v>265</v>
      </c>
      <c r="N130" t="s">
        <v>265</v>
      </c>
      <c r="O130" t="s">
        <v>265</v>
      </c>
      <c r="P130" t="s">
        <v>265</v>
      </c>
    </row>
    <row r="131" spans="1:16" hidden="1" x14ac:dyDescent="0.25">
      <c r="A131" t="s">
        <v>549</v>
      </c>
      <c r="B131" t="s">
        <v>100</v>
      </c>
      <c r="C131">
        <v>6</v>
      </c>
      <c r="D131">
        <v>10</v>
      </c>
      <c r="E131">
        <v>0</v>
      </c>
      <c r="F131">
        <v>420</v>
      </c>
      <c r="G131">
        <v>442</v>
      </c>
      <c r="H131">
        <v>-22</v>
      </c>
      <c r="I131" s="83">
        <v>16</v>
      </c>
      <c r="J131" s="83" t="s">
        <v>582</v>
      </c>
      <c r="K131" s="26">
        <f>($L$1*Table_1__2[[#This Row],[Offense Rank]]+$N$1*Table_1__2[[#This Row],[Defense Rank]])/2</f>
        <v>11.75</v>
      </c>
      <c r="L131" t="s">
        <v>265</v>
      </c>
      <c r="M131" t="s">
        <v>265</v>
      </c>
      <c r="N131" t="s">
        <v>265</v>
      </c>
      <c r="O131" t="s">
        <v>265</v>
      </c>
      <c r="P131" t="s">
        <v>265</v>
      </c>
    </row>
    <row r="132" spans="1:16" hidden="1" x14ac:dyDescent="0.25">
      <c r="A132" t="s">
        <v>316</v>
      </c>
      <c r="B132" t="s">
        <v>101</v>
      </c>
      <c r="C132">
        <v>10</v>
      </c>
      <c r="D132">
        <v>6</v>
      </c>
      <c r="E132">
        <v>0</v>
      </c>
      <c r="F132">
        <v>387</v>
      </c>
      <c r="G132">
        <v>314</v>
      </c>
      <c r="H132">
        <v>73</v>
      </c>
      <c r="I132" s="83">
        <v>14</v>
      </c>
      <c r="J132" s="83" t="s">
        <v>557</v>
      </c>
      <c r="K132" s="26">
        <f>($L$1*Table_1__2[[#This Row],[Offense Rank]]+$N$1*Table_1__2[[#This Row],[Defense Rank]])/2</f>
        <v>5</v>
      </c>
      <c r="L132" t="s">
        <v>265</v>
      </c>
      <c r="M132" t="s">
        <v>265</v>
      </c>
      <c r="N132" t="s">
        <v>265</v>
      </c>
      <c r="O132" t="s">
        <v>265</v>
      </c>
      <c r="P132" t="s">
        <v>265</v>
      </c>
    </row>
    <row r="133" spans="1:16" hidden="1" x14ac:dyDescent="0.25">
      <c r="A133" t="s">
        <v>547</v>
      </c>
      <c r="B133" t="s">
        <v>102</v>
      </c>
      <c r="C133">
        <v>7</v>
      </c>
      <c r="D133">
        <v>9</v>
      </c>
      <c r="E133">
        <v>0</v>
      </c>
      <c r="F133">
        <v>359</v>
      </c>
      <c r="G133">
        <v>399</v>
      </c>
      <c r="H133">
        <v>-40</v>
      </c>
      <c r="I133" s="83">
        <v>20</v>
      </c>
      <c r="J133" s="83" t="s">
        <v>581</v>
      </c>
      <c r="K133" s="26">
        <f>($L$1*Table_1__2[[#This Row],[Offense Rank]]+$N$1*Table_1__2[[#This Row],[Defense Rank]])/2</f>
        <v>8</v>
      </c>
      <c r="L133" t="s">
        <v>265</v>
      </c>
      <c r="M133" t="s">
        <v>265</v>
      </c>
      <c r="N133" t="s">
        <v>265</v>
      </c>
      <c r="O133" t="s">
        <v>265</v>
      </c>
      <c r="P133" t="s">
        <v>265</v>
      </c>
    </row>
    <row r="134" spans="1:16" hidden="1" x14ac:dyDescent="0.25">
      <c r="A134" t="s">
        <v>313</v>
      </c>
      <c r="B134" t="s">
        <v>103</v>
      </c>
      <c r="C134">
        <v>7</v>
      </c>
      <c r="D134">
        <v>9</v>
      </c>
      <c r="E134">
        <v>0</v>
      </c>
      <c r="F134">
        <v>377</v>
      </c>
      <c r="G134">
        <v>430</v>
      </c>
      <c r="H134">
        <v>-53</v>
      </c>
      <c r="I134" s="83">
        <v>25</v>
      </c>
      <c r="J134" s="83" t="s">
        <v>579</v>
      </c>
      <c r="K134" s="26">
        <f>($L$1*Table_1__2[[#This Row],[Offense Rank]]+$N$1*Table_1__2[[#This Row],[Defense Rank]])/2</f>
        <v>12.75</v>
      </c>
      <c r="L134" t="s">
        <v>265</v>
      </c>
      <c r="M134" t="s">
        <v>265</v>
      </c>
      <c r="N134" t="s">
        <v>265</v>
      </c>
      <c r="O134" t="s">
        <v>265</v>
      </c>
      <c r="P134" t="s">
        <v>265</v>
      </c>
    </row>
    <row r="135" spans="1:16" hidden="1" x14ac:dyDescent="0.25">
      <c r="A135" t="s">
        <v>317</v>
      </c>
      <c r="B135" t="s">
        <v>288</v>
      </c>
      <c r="C135">
        <v>4</v>
      </c>
      <c r="D135">
        <v>12</v>
      </c>
      <c r="E135">
        <v>0</v>
      </c>
      <c r="F135">
        <v>320</v>
      </c>
      <c r="G135">
        <v>398</v>
      </c>
      <c r="H135">
        <v>-78</v>
      </c>
      <c r="I135" s="83">
        <v>17</v>
      </c>
      <c r="J135" s="83" t="s">
        <v>575</v>
      </c>
      <c r="K135" s="26">
        <f>($L$1*Table_1__2[[#This Row],[Offense Rank]]+$N$1*Table_1__2[[#This Row],[Defense Rank]])/2</f>
        <v>10.5</v>
      </c>
      <c r="L135" t="s">
        <v>265</v>
      </c>
      <c r="M135" t="s">
        <v>265</v>
      </c>
      <c r="N135" t="s">
        <v>265</v>
      </c>
      <c r="O135" t="s">
        <v>265</v>
      </c>
      <c r="P135" t="s">
        <v>265</v>
      </c>
    </row>
    <row r="136" spans="1:16" hidden="1" x14ac:dyDescent="0.25">
      <c r="A136" t="s">
        <v>321</v>
      </c>
      <c r="B136" t="s">
        <v>105</v>
      </c>
      <c r="C136">
        <v>5</v>
      </c>
      <c r="D136">
        <v>11</v>
      </c>
      <c r="E136">
        <v>0</v>
      </c>
      <c r="F136">
        <v>238</v>
      </c>
      <c r="G136">
        <v>387</v>
      </c>
      <c r="H136">
        <v>-149</v>
      </c>
      <c r="I136" s="83">
        <v>26</v>
      </c>
      <c r="J136" s="83" t="s">
        <v>564</v>
      </c>
      <c r="K136" s="26">
        <f>($L$1*Table_1__2[[#This Row],[Offense Rank]]+$N$1*Table_1__2[[#This Row],[Defense Rank]])/2</f>
        <v>11.75</v>
      </c>
      <c r="L136" t="s">
        <v>265</v>
      </c>
      <c r="M136" t="s">
        <v>265</v>
      </c>
      <c r="N136" t="s">
        <v>265</v>
      </c>
      <c r="O136" t="s">
        <v>265</v>
      </c>
      <c r="P136" t="s">
        <v>265</v>
      </c>
    </row>
    <row r="137" spans="1:16" hidden="1" x14ac:dyDescent="0.25">
      <c r="A137" t="s">
        <v>545</v>
      </c>
      <c r="B137" t="s">
        <v>551</v>
      </c>
      <c r="C137">
        <v>7</v>
      </c>
      <c r="D137">
        <v>9</v>
      </c>
      <c r="E137">
        <v>0</v>
      </c>
      <c r="F137">
        <v>280</v>
      </c>
      <c r="G137">
        <v>330</v>
      </c>
      <c r="H137">
        <v>-50</v>
      </c>
      <c r="I137" s="83">
        <v>29</v>
      </c>
      <c r="J137" s="83" t="s">
        <v>563</v>
      </c>
      <c r="K137" s="26">
        <f>($L$1*Table_1__2[[#This Row],[Offense Rank]]+$N$1*Table_1__2[[#This Row],[Defense Rank]])/2</f>
        <v>10</v>
      </c>
      <c r="L137" t="s">
        <v>265</v>
      </c>
      <c r="M137" t="s">
        <v>265</v>
      </c>
      <c r="N137" t="s">
        <v>265</v>
      </c>
      <c r="O137" t="s">
        <v>265</v>
      </c>
      <c r="P137" t="s">
        <v>265</v>
      </c>
    </row>
    <row r="138" spans="1:16" hidden="1" x14ac:dyDescent="0.25">
      <c r="A138" t="s">
        <v>304</v>
      </c>
      <c r="B138" t="s">
        <v>107</v>
      </c>
      <c r="C138">
        <v>6</v>
      </c>
      <c r="D138">
        <v>10</v>
      </c>
      <c r="E138">
        <v>0</v>
      </c>
      <c r="F138">
        <v>342</v>
      </c>
      <c r="G138">
        <v>417</v>
      </c>
      <c r="H138">
        <v>-75</v>
      </c>
      <c r="I138" s="83">
        <v>12</v>
      </c>
      <c r="J138" s="83" t="s">
        <v>568</v>
      </c>
      <c r="K138" s="26">
        <f>($L$1*Table_1__2[[#This Row],[Offense Rank]]+$N$1*Table_1__2[[#This Row],[Defense Rank]])/2</f>
        <v>7.75</v>
      </c>
      <c r="L138" t="s">
        <v>265</v>
      </c>
      <c r="M138" t="s">
        <v>265</v>
      </c>
      <c r="N138" t="s">
        <v>265</v>
      </c>
      <c r="O138" t="s">
        <v>265</v>
      </c>
      <c r="P138" t="s">
        <v>265</v>
      </c>
    </row>
    <row r="139" spans="1:16" hidden="1" x14ac:dyDescent="0.25">
      <c r="A139" t="s">
        <v>303</v>
      </c>
      <c r="B139" t="s">
        <v>108</v>
      </c>
      <c r="C139">
        <v>3</v>
      </c>
      <c r="D139">
        <v>13</v>
      </c>
      <c r="E139">
        <v>0</v>
      </c>
      <c r="F139">
        <v>299</v>
      </c>
      <c r="G139">
        <v>423</v>
      </c>
      <c r="H139">
        <v>-124</v>
      </c>
      <c r="I139" s="83">
        <v>31</v>
      </c>
      <c r="J139" s="83" t="s">
        <v>561</v>
      </c>
      <c r="K139" s="26">
        <f>($L$1*Table_1__2[[#This Row],[Offense Rank]]+$N$1*Table_1__2[[#This Row],[Defense Rank]])/2</f>
        <v>15.25</v>
      </c>
      <c r="L139" t="s">
        <v>265</v>
      </c>
      <c r="M139" t="s">
        <v>265</v>
      </c>
      <c r="N139" t="s">
        <v>265</v>
      </c>
      <c r="O139" t="s">
        <v>265</v>
      </c>
      <c r="P139" t="s">
        <v>265</v>
      </c>
    </row>
    <row r="140" spans="1:16" x14ac:dyDescent="0.25">
      <c r="I140" s="83"/>
      <c r="J140" s="83"/>
      <c r="K140" s="26"/>
    </row>
    <row r="141" spans="1:16" x14ac:dyDescent="0.25">
      <c r="A141">
        <v>2014</v>
      </c>
    </row>
    <row r="142" spans="1:16" x14ac:dyDescent="0.25">
      <c r="A142" t="s">
        <v>523</v>
      </c>
      <c r="B142" t="s">
        <v>262</v>
      </c>
      <c r="C142" t="s">
        <v>530</v>
      </c>
      <c r="D142" t="s">
        <v>531</v>
      </c>
      <c r="E142" t="s">
        <v>532</v>
      </c>
      <c r="F142" t="s">
        <v>110</v>
      </c>
      <c r="G142" t="s">
        <v>111</v>
      </c>
      <c r="H142" t="s">
        <v>232</v>
      </c>
      <c r="I142" s="17" t="s">
        <v>228</v>
      </c>
      <c r="J142" s="17" t="s">
        <v>229</v>
      </c>
      <c r="K142" s="17" t="s">
        <v>263</v>
      </c>
      <c r="L142" t="s">
        <v>73</v>
      </c>
      <c r="M142" t="s">
        <v>268</v>
      </c>
      <c r="N142" t="s">
        <v>266</v>
      </c>
      <c r="O142" t="s">
        <v>267</v>
      </c>
      <c r="P142" t="s">
        <v>230</v>
      </c>
    </row>
    <row r="143" spans="1:16" x14ac:dyDescent="0.25">
      <c r="A143" t="s">
        <v>291</v>
      </c>
      <c r="B143" t="s">
        <v>98</v>
      </c>
      <c r="C143">
        <v>12</v>
      </c>
      <c r="D143">
        <v>4</v>
      </c>
      <c r="E143">
        <v>0</v>
      </c>
      <c r="F143">
        <v>468</v>
      </c>
      <c r="G143">
        <v>313</v>
      </c>
      <c r="H143">
        <v>155</v>
      </c>
      <c r="I143" s="81">
        <v>3</v>
      </c>
      <c r="J143" s="81">
        <v>13</v>
      </c>
      <c r="K143" s="26">
        <f>($L$1*Table_1__3[[#This Row],[Offense Rank]]+$N$1*Table_1__3[[#This Row],[Defense Rank]])/2</f>
        <v>4</v>
      </c>
      <c r="L143" t="s">
        <v>264</v>
      </c>
      <c r="M143" t="s">
        <v>264</v>
      </c>
      <c r="N143" t="s">
        <v>264</v>
      </c>
      <c r="O143" t="s">
        <v>264</v>
      </c>
      <c r="P143" t="s">
        <v>264</v>
      </c>
    </row>
    <row r="144" spans="1:16" x14ac:dyDescent="0.25">
      <c r="A144" t="s">
        <v>584</v>
      </c>
      <c r="B144" t="s">
        <v>106</v>
      </c>
      <c r="C144">
        <v>12</v>
      </c>
      <c r="D144">
        <v>4</v>
      </c>
      <c r="E144">
        <v>0</v>
      </c>
      <c r="F144">
        <v>394</v>
      </c>
      <c r="G144">
        <v>254</v>
      </c>
      <c r="H144">
        <v>140</v>
      </c>
      <c r="I144" s="81">
        <v>5</v>
      </c>
      <c r="J144" s="81">
        <v>1</v>
      </c>
      <c r="K144" s="26">
        <f>($L$1*Table_1__3[[#This Row],[Offense Rank]]+$N$1*Table_1__3[[#This Row],[Defense Rank]])/2</f>
        <v>1.5</v>
      </c>
      <c r="L144" t="s">
        <v>264</v>
      </c>
      <c r="M144" t="s">
        <v>264</v>
      </c>
      <c r="N144" t="s">
        <v>264</v>
      </c>
      <c r="O144" t="s">
        <v>264</v>
      </c>
      <c r="P144" t="s">
        <v>265</v>
      </c>
    </row>
    <row r="145" spans="1:16" x14ac:dyDescent="0.25">
      <c r="A145" t="s">
        <v>585</v>
      </c>
      <c r="B145" t="s">
        <v>89</v>
      </c>
      <c r="C145">
        <v>12</v>
      </c>
      <c r="D145">
        <v>4</v>
      </c>
      <c r="E145">
        <v>0</v>
      </c>
      <c r="F145">
        <v>486</v>
      </c>
      <c r="G145">
        <v>348</v>
      </c>
      <c r="H145">
        <v>138</v>
      </c>
      <c r="I145" s="81">
        <v>1</v>
      </c>
      <c r="J145" s="81">
        <v>18</v>
      </c>
      <c r="K145" s="26">
        <f>($L$1*Table_1__3[[#This Row],[Offense Rank]]+$N$1*Table_1__3[[#This Row],[Defense Rank]])/2</f>
        <v>4.75</v>
      </c>
      <c r="L145" t="s">
        <v>264</v>
      </c>
      <c r="M145" t="s">
        <v>264</v>
      </c>
      <c r="N145" t="s">
        <v>264</v>
      </c>
      <c r="O145" t="s">
        <v>265</v>
      </c>
      <c r="P145" t="s">
        <v>265</v>
      </c>
    </row>
    <row r="146" spans="1:16" x14ac:dyDescent="0.25">
      <c r="A146" t="s">
        <v>588</v>
      </c>
      <c r="B146" t="s">
        <v>91</v>
      </c>
      <c r="C146">
        <v>11</v>
      </c>
      <c r="D146">
        <v>5</v>
      </c>
      <c r="E146">
        <v>0</v>
      </c>
      <c r="F146">
        <v>458</v>
      </c>
      <c r="G146">
        <v>369</v>
      </c>
      <c r="H146">
        <v>89</v>
      </c>
      <c r="I146" s="80">
        <v>22</v>
      </c>
      <c r="J146" s="80">
        <v>11</v>
      </c>
      <c r="K146" s="26">
        <f>($L$1*Table_1__3[[#This Row],[Offense Rank]]+$N$1*Table_1__3[[#This Row],[Defense Rank]])/2</f>
        <v>8.25</v>
      </c>
      <c r="L146" t="s">
        <v>264</v>
      </c>
      <c r="M146" t="s">
        <v>264</v>
      </c>
      <c r="N146" t="s">
        <v>264</v>
      </c>
      <c r="O146" t="s">
        <v>265</v>
      </c>
      <c r="P146" t="s">
        <v>265</v>
      </c>
    </row>
    <row r="147" spans="1:16" x14ac:dyDescent="0.25">
      <c r="A147" t="s">
        <v>586</v>
      </c>
      <c r="B147" t="s">
        <v>87</v>
      </c>
      <c r="C147">
        <v>12</v>
      </c>
      <c r="D147">
        <v>4</v>
      </c>
      <c r="E147">
        <v>0</v>
      </c>
      <c r="F147">
        <v>482</v>
      </c>
      <c r="G147">
        <v>354</v>
      </c>
      <c r="H147">
        <v>128</v>
      </c>
      <c r="I147" s="81">
        <v>6</v>
      </c>
      <c r="J147" s="81">
        <v>3</v>
      </c>
      <c r="K147" s="26">
        <f>($L$1*Table_1__3[[#This Row],[Offense Rank]]+$N$1*Table_1__3[[#This Row],[Defense Rank]])/2</f>
        <v>2.25</v>
      </c>
      <c r="L147" t="s">
        <v>264</v>
      </c>
      <c r="M147" t="s">
        <v>264</v>
      </c>
      <c r="N147" t="s">
        <v>265</v>
      </c>
      <c r="O147" t="s">
        <v>265</v>
      </c>
      <c r="P147" t="s">
        <v>265</v>
      </c>
    </row>
    <row r="148" spans="1:16" x14ac:dyDescent="0.25">
      <c r="A148" t="s">
        <v>591</v>
      </c>
      <c r="B148" t="s">
        <v>80</v>
      </c>
      <c r="C148">
        <v>10</v>
      </c>
      <c r="D148">
        <v>6</v>
      </c>
      <c r="E148">
        <v>0</v>
      </c>
      <c r="F148">
        <v>409</v>
      </c>
      <c r="G148">
        <v>302</v>
      </c>
      <c r="H148">
        <v>107</v>
      </c>
      <c r="I148" s="81">
        <v>8</v>
      </c>
      <c r="J148" s="81">
        <v>12</v>
      </c>
      <c r="K148" s="26">
        <f>($L$1*Table_1__3[[#This Row],[Offense Rank]]+$N$1*Table_1__3[[#This Row],[Defense Rank]])/2</f>
        <v>5</v>
      </c>
      <c r="L148" t="s">
        <v>264</v>
      </c>
      <c r="M148" t="s">
        <v>264</v>
      </c>
      <c r="N148" t="s">
        <v>265</v>
      </c>
      <c r="O148" t="s">
        <v>265</v>
      </c>
      <c r="P148" t="s">
        <v>265</v>
      </c>
    </row>
    <row r="149" spans="1:16" x14ac:dyDescent="0.25">
      <c r="A149" t="s">
        <v>594</v>
      </c>
      <c r="B149" t="s">
        <v>82</v>
      </c>
      <c r="C149">
        <v>7</v>
      </c>
      <c r="D149">
        <v>8</v>
      </c>
      <c r="E149">
        <v>1</v>
      </c>
      <c r="F149">
        <v>339</v>
      </c>
      <c r="G149">
        <v>374</v>
      </c>
      <c r="H149">
        <v>-35</v>
      </c>
      <c r="I149" s="80">
        <v>20</v>
      </c>
      <c r="J149" s="80">
        <v>9</v>
      </c>
      <c r="K149" s="26">
        <f>($L$1*Table_1__3[[#This Row],[Offense Rank]]+$N$1*Table_1__3[[#This Row],[Defense Rank]])/2</f>
        <v>7.25</v>
      </c>
      <c r="L149" t="s">
        <v>264</v>
      </c>
      <c r="M149" t="s">
        <v>264</v>
      </c>
      <c r="N149" t="s">
        <v>265</v>
      </c>
      <c r="O149" t="s">
        <v>265</v>
      </c>
      <c r="P149" t="s">
        <v>265</v>
      </c>
    </row>
    <row r="150" spans="1:16" x14ac:dyDescent="0.25">
      <c r="A150" t="s">
        <v>587</v>
      </c>
      <c r="B150" t="s">
        <v>86</v>
      </c>
      <c r="C150">
        <v>12</v>
      </c>
      <c r="D150">
        <v>4</v>
      </c>
      <c r="E150">
        <v>0</v>
      </c>
      <c r="F150">
        <v>467</v>
      </c>
      <c r="G150">
        <v>352</v>
      </c>
      <c r="H150">
        <v>115</v>
      </c>
      <c r="I150" s="81">
        <v>4</v>
      </c>
      <c r="J150" s="81">
        <v>19</v>
      </c>
      <c r="K150" s="26">
        <f>($L$1*Table_1__3[[#This Row],[Offense Rank]]+$N$1*Table_1__3[[#This Row],[Defense Rank]])/2</f>
        <v>5.75</v>
      </c>
      <c r="L150" t="s">
        <v>264</v>
      </c>
      <c r="M150" t="s">
        <v>264</v>
      </c>
      <c r="N150" t="s">
        <v>265</v>
      </c>
      <c r="O150" t="s">
        <v>265</v>
      </c>
      <c r="P150" t="s">
        <v>265</v>
      </c>
    </row>
    <row r="151" spans="1:16" x14ac:dyDescent="0.25">
      <c r="A151" t="s">
        <v>589</v>
      </c>
      <c r="B151" t="s">
        <v>78</v>
      </c>
      <c r="C151">
        <v>11</v>
      </c>
      <c r="D151">
        <v>5</v>
      </c>
      <c r="E151">
        <v>0</v>
      </c>
      <c r="F151">
        <v>310</v>
      </c>
      <c r="G151">
        <v>299</v>
      </c>
      <c r="H151">
        <v>11</v>
      </c>
      <c r="I151" s="82">
        <v>24</v>
      </c>
      <c r="J151" s="82">
        <v>14</v>
      </c>
      <c r="K151" s="26">
        <f>($L$1*Table_1__3[[#This Row],[Offense Rank]]+$N$1*Table_1__3[[#This Row],[Defense Rank]])/2</f>
        <v>9.5</v>
      </c>
      <c r="L151" t="s">
        <v>264</v>
      </c>
      <c r="M151" t="s">
        <v>265</v>
      </c>
      <c r="N151" t="s">
        <v>265</v>
      </c>
      <c r="O151" t="s">
        <v>265</v>
      </c>
      <c r="P151" t="s">
        <v>265</v>
      </c>
    </row>
    <row r="152" spans="1:16" x14ac:dyDescent="0.25">
      <c r="A152" t="s">
        <v>590</v>
      </c>
      <c r="B152" t="s">
        <v>84</v>
      </c>
      <c r="C152">
        <v>10</v>
      </c>
      <c r="D152">
        <v>5</v>
      </c>
      <c r="E152">
        <v>1</v>
      </c>
      <c r="F152">
        <v>365</v>
      </c>
      <c r="G152">
        <v>344</v>
      </c>
      <c r="H152">
        <v>21</v>
      </c>
      <c r="I152" s="82">
        <v>21</v>
      </c>
      <c r="J152" s="82">
        <v>17</v>
      </c>
      <c r="K152" s="26">
        <f>($L$1*Table_1__3[[#This Row],[Offense Rank]]+$N$1*Table_1__3[[#This Row],[Defense Rank]])/2</f>
        <v>9.5</v>
      </c>
      <c r="L152" t="s">
        <v>264</v>
      </c>
      <c r="M152" t="s">
        <v>265</v>
      </c>
      <c r="N152" t="s">
        <v>265</v>
      </c>
      <c r="O152" t="s">
        <v>265</v>
      </c>
      <c r="P152" t="s">
        <v>265</v>
      </c>
    </row>
    <row r="153" spans="1:16" x14ac:dyDescent="0.25">
      <c r="A153" t="s">
        <v>302</v>
      </c>
      <c r="B153" t="s">
        <v>88</v>
      </c>
      <c r="C153">
        <v>11</v>
      </c>
      <c r="D153">
        <v>5</v>
      </c>
      <c r="E153">
        <v>0</v>
      </c>
      <c r="F153">
        <v>321</v>
      </c>
      <c r="G153">
        <v>282</v>
      </c>
      <c r="H153">
        <v>39</v>
      </c>
      <c r="I153" s="80">
        <v>17</v>
      </c>
      <c r="J153" s="80">
        <v>7</v>
      </c>
      <c r="K153" s="26">
        <f>($L$1*Table_1__3[[#This Row],[Offense Rank]]+$N$1*Table_1__3[[#This Row],[Defense Rank]])/2</f>
        <v>6</v>
      </c>
      <c r="L153" t="s">
        <v>264</v>
      </c>
      <c r="M153" t="s">
        <v>265</v>
      </c>
      <c r="N153" t="s">
        <v>265</v>
      </c>
      <c r="O153" t="s">
        <v>265</v>
      </c>
      <c r="P153" t="s">
        <v>265</v>
      </c>
    </row>
    <row r="154" spans="1:16" x14ac:dyDescent="0.25">
      <c r="A154" t="s">
        <v>295</v>
      </c>
      <c r="B154" t="s">
        <v>104</v>
      </c>
      <c r="C154">
        <v>11</v>
      </c>
      <c r="D154">
        <v>5</v>
      </c>
      <c r="E154">
        <v>0</v>
      </c>
      <c r="F154">
        <v>436</v>
      </c>
      <c r="G154">
        <v>368</v>
      </c>
      <c r="H154">
        <v>68</v>
      </c>
      <c r="I154" s="81">
        <v>2</v>
      </c>
      <c r="J154" s="81">
        <v>27</v>
      </c>
      <c r="K154" s="26">
        <f>($L$1*Table_1__3[[#This Row],[Offense Rank]]+$N$1*Table_1__3[[#This Row],[Defense Rank]])/2</f>
        <v>7.25</v>
      </c>
      <c r="L154" t="s">
        <v>264</v>
      </c>
      <c r="M154" t="s">
        <v>265</v>
      </c>
      <c r="N154" t="s">
        <v>265</v>
      </c>
      <c r="O154" t="s">
        <v>265</v>
      </c>
      <c r="P154" t="s">
        <v>265</v>
      </c>
    </row>
    <row r="155" spans="1:16" hidden="1" x14ac:dyDescent="0.25">
      <c r="A155" t="s">
        <v>544</v>
      </c>
      <c r="B155" t="s">
        <v>79</v>
      </c>
      <c r="C155">
        <v>6</v>
      </c>
      <c r="D155">
        <v>10</v>
      </c>
      <c r="E155">
        <v>0</v>
      </c>
      <c r="F155">
        <v>381</v>
      </c>
      <c r="G155">
        <v>417</v>
      </c>
      <c r="H155">
        <v>-36</v>
      </c>
      <c r="I155" s="83" t="s">
        <v>581</v>
      </c>
      <c r="J155" s="83" t="s">
        <v>582</v>
      </c>
      <c r="K155" s="26">
        <f>($L$1*Table_1__3[[#This Row],[Offense Rank]]+$N$1*Table_1__3[[#This Row],[Defense Rank]])/2</f>
        <v>10.75</v>
      </c>
      <c r="L155" t="s">
        <v>265</v>
      </c>
      <c r="M155" t="s">
        <v>265</v>
      </c>
      <c r="N155" t="s">
        <v>265</v>
      </c>
      <c r="O155" t="s">
        <v>265</v>
      </c>
      <c r="P155" t="s">
        <v>265</v>
      </c>
    </row>
    <row r="156" spans="1:16" hidden="1" x14ac:dyDescent="0.25">
      <c r="A156" t="s">
        <v>311</v>
      </c>
      <c r="B156" t="s">
        <v>81</v>
      </c>
      <c r="C156">
        <v>9</v>
      </c>
      <c r="D156">
        <v>7</v>
      </c>
      <c r="E156">
        <v>0</v>
      </c>
      <c r="F156">
        <v>343</v>
      </c>
      <c r="G156">
        <v>289</v>
      </c>
      <c r="H156">
        <v>54</v>
      </c>
      <c r="I156" s="83" t="s">
        <v>575</v>
      </c>
      <c r="J156" s="83" t="s">
        <v>576</v>
      </c>
      <c r="K156" s="26">
        <f>($L$1*Table_1__3[[#This Row],[Offense Rank]]+$N$1*Table_1__3[[#This Row],[Defense Rank]])/2</f>
        <v>6.75</v>
      </c>
      <c r="L156" t="s">
        <v>265</v>
      </c>
      <c r="M156" t="s">
        <v>265</v>
      </c>
      <c r="N156" t="s">
        <v>265</v>
      </c>
      <c r="O156" t="s">
        <v>265</v>
      </c>
      <c r="P156" t="s">
        <v>265</v>
      </c>
    </row>
    <row r="157" spans="1:16" hidden="1" x14ac:dyDescent="0.25">
      <c r="A157" t="s">
        <v>319</v>
      </c>
      <c r="B157" t="s">
        <v>83</v>
      </c>
      <c r="C157">
        <v>5</v>
      </c>
      <c r="D157">
        <v>11</v>
      </c>
      <c r="E157">
        <v>0</v>
      </c>
      <c r="F157">
        <v>319</v>
      </c>
      <c r="G157">
        <v>442</v>
      </c>
      <c r="H157">
        <v>-123</v>
      </c>
      <c r="I157" s="83" t="s">
        <v>568</v>
      </c>
      <c r="J157" s="83" t="s">
        <v>566</v>
      </c>
      <c r="K157" s="26">
        <f>($L$1*Table_1__3[[#This Row],[Offense Rank]]+$N$1*Table_1__3[[#This Row],[Defense Rank]])/2</f>
        <v>12.75</v>
      </c>
      <c r="L157" t="s">
        <v>265</v>
      </c>
      <c r="M157" t="s">
        <v>265</v>
      </c>
      <c r="N157" t="s">
        <v>265</v>
      </c>
      <c r="O157" t="s">
        <v>265</v>
      </c>
      <c r="P157" t="s">
        <v>265</v>
      </c>
    </row>
    <row r="158" spans="1:16" hidden="1" x14ac:dyDescent="0.25">
      <c r="A158" t="s">
        <v>322</v>
      </c>
      <c r="B158" t="s">
        <v>85</v>
      </c>
      <c r="C158">
        <v>7</v>
      </c>
      <c r="D158">
        <v>9</v>
      </c>
      <c r="E158">
        <v>0</v>
      </c>
      <c r="F158">
        <v>299</v>
      </c>
      <c r="G158">
        <v>337</v>
      </c>
      <c r="H158">
        <v>-38</v>
      </c>
      <c r="I158" s="83" t="s">
        <v>554</v>
      </c>
      <c r="J158" s="83" t="s">
        <v>556</v>
      </c>
      <c r="K158" s="26">
        <f>($L$1*Table_1__3[[#This Row],[Offense Rank]]+$N$1*Table_1__3[[#This Row],[Defense Rank]])/2</f>
        <v>9</v>
      </c>
      <c r="L158" t="s">
        <v>265</v>
      </c>
      <c r="M158" t="s">
        <v>265</v>
      </c>
      <c r="N158" t="s">
        <v>265</v>
      </c>
      <c r="O158" t="s">
        <v>265</v>
      </c>
      <c r="P158" t="s">
        <v>265</v>
      </c>
    </row>
    <row r="159" spans="1:16" hidden="1" x14ac:dyDescent="0.25">
      <c r="A159" t="s">
        <v>593</v>
      </c>
      <c r="B159" t="s">
        <v>90</v>
      </c>
      <c r="C159">
        <v>9</v>
      </c>
      <c r="D159">
        <v>7</v>
      </c>
      <c r="E159">
        <v>0</v>
      </c>
      <c r="F159">
        <v>372</v>
      </c>
      <c r="G159">
        <v>307</v>
      </c>
      <c r="H159">
        <v>65</v>
      </c>
      <c r="I159" s="83" t="s">
        <v>567</v>
      </c>
      <c r="J159" s="83" t="s">
        <v>553</v>
      </c>
      <c r="K159" s="26">
        <f>($L$1*Table_1__3[[#This Row],[Offense Rank]]+$N$1*Table_1__3[[#This Row],[Defense Rank]])/2</f>
        <v>6.75</v>
      </c>
      <c r="L159" t="s">
        <v>265</v>
      </c>
      <c r="M159" t="s">
        <v>265</v>
      </c>
      <c r="N159" t="s">
        <v>265</v>
      </c>
      <c r="O159" t="s">
        <v>265</v>
      </c>
      <c r="P159" t="s">
        <v>265</v>
      </c>
    </row>
    <row r="160" spans="1:16" hidden="1" x14ac:dyDescent="0.25">
      <c r="A160" t="s">
        <v>320</v>
      </c>
      <c r="B160" t="s">
        <v>92</v>
      </c>
      <c r="C160">
        <v>3</v>
      </c>
      <c r="D160">
        <v>13</v>
      </c>
      <c r="E160">
        <v>0</v>
      </c>
      <c r="F160">
        <v>249</v>
      </c>
      <c r="G160">
        <v>412</v>
      </c>
      <c r="H160">
        <v>-163</v>
      </c>
      <c r="I160" s="83" t="s">
        <v>580</v>
      </c>
      <c r="J160" s="83" t="s">
        <v>572</v>
      </c>
      <c r="K160" s="26">
        <f>($L$1*Table_1__3[[#This Row],[Offense Rank]]+$N$1*Table_1__3[[#This Row],[Defense Rank]])/2</f>
        <v>11.25</v>
      </c>
      <c r="L160" t="s">
        <v>265</v>
      </c>
      <c r="M160" t="s">
        <v>265</v>
      </c>
      <c r="N160" t="s">
        <v>265</v>
      </c>
      <c r="O160" t="s">
        <v>265</v>
      </c>
      <c r="P160" t="s">
        <v>265</v>
      </c>
    </row>
    <row r="161" spans="1:16" hidden="1" x14ac:dyDescent="0.25">
      <c r="A161" t="s">
        <v>592</v>
      </c>
      <c r="B161" t="s">
        <v>93</v>
      </c>
      <c r="C161">
        <v>9</v>
      </c>
      <c r="D161">
        <v>7</v>
      </c>
      <c r="E161">
        <v>0</v>
      </c>
      <c r="F161">
        <v>353</v>
      </c>
      <c r="G161">
        <v>281</v>
      </c>
      <c r="H161">
        <v>72</v>
      </c>
      <c r="I161" s="83" t="s">
        <v>563</v>
      </c>
      <c r="J161" s="83" t="s">
        <v>574</v>
      </c>
      <c r="K161" s="26">
        <f>($L$1*Table_1__3[[#This Row],[Offense Rank]]+$N$1*Table_1__3[[#This Row],[Defense Rank]])/2</f>
        <v>7.75</v>
      </c>
      <c r="L161" t="s">
        <v>265</v>
      </c>
      <c r="M161" t="s">
        <v>265</v>
      </c>
      <c r="N161" t="s">
        <v>265</v>
      </c>
      <c r="O161" t="s">
        <v>265</v>
      </c>
      <c r="P161" t="s">
        <v>265</v>
      </c>
    </row>
    <row r="162" spans="1:16" hidden="1" x14ac:dyDescent="0.25">
      <c r="A162" t="s">
        <v>548</v>
      </c>
      <c r="B162" t="s">
        <v>96</v>
      </c>
      <c r="C162">
        <v>8</v>
      </c>
      <c r="D162">
        <v>8</v>
      </c>
      <c r="E162">
        <v>0</v>
      </c>
      <c r="F162">
        <v>388</v>
      </c>
      <c r="G162">
        <v>373</v>
      </c>
      <c r="H162">
        <v>15</v>
      </c>
      <c r="I162" s="83" t="s">
        <v>559</v>
      </c>
      <c r="J162" s="83" t="s">
        <v>575</v>
      </c>
      <c r="K162" s="26">
        <f>($L$1*Table_1__3[[#This Row],[Offense Rank]]+$N$1*Table_1__3[[#This Row],[Defense Rank]])/2</f>
        <v>8</v>
      </c>
      <c r="L162" t="s">
        <v>265</v>
      </c>
      <c r="M162" t="s">
        <v>265</v>
      </c>
      <c r="N162" t="s">
        <v>265</v>
      </c>
      <c r="O162" t="s">
        <v>265</v>
      </c>
      <c r="P162" t="s">
        <v>265</v>
      </c>
    </row>
    <row r="163" spans="1:16" hidden="1" x14ac:dyDescent="0.25">
      <c r="A163" t="s">
        <v>308</v>
      </c>
      <c r="B163" t="s">
        <v>97</v>
      </c>
      <c r="C163">
        <v>7</v>
      </c>
      <c r="D163">
        <v>9</v>
      </c>
      <c r="E163">
        <v>0</v>
      </c>
      <c r="F163">
        <v>325</v>
      </c>
      <c r="G163">
        <v>343</v>
      </c>
      <c r="H163">
        <v>-18</v>
      </c>
      <c r="I163" s="83" t="s">
        <v>572</v>
      </c>
      <c r="J163" s="83" t="s">
        <v>567</v>
      </c>
      <c r="K163" s="26">
        <f>($L$1*Table_1__3[[#This Row],[Offense Rank]]+$N$1*Table_1__3[[#This Row],[Defense Rank]])/2</f>
        <v>9.75</v>
      </c>
      <c r="L163" t="s">
        <v>265</v>
      </c>
      <c r="M163" t="s">
        <v>265</v>
      </c>
      <c r="N163" t="s">
        <v>265</v>
      </c>
      <c r="O163" t="s">
        <v>265</v>
      </c>
      <c r="P163" t="s">
        <v>265</v>
      </c>
    </row>
    <row r="164" spans="1:16" hidden="1" x14ac:dyDescent="0.25">
      <c r="A164" t="s">
        <v>312</v>
      </c>
      <c r="B164" t="s">
        <v>99</v>
      </c>
      <c r="C164">
        <v>7</v>
      </c>
      <c r="D164">
        <v>9</v>
      </c>
      <c r="E164">
        <v>0</v>
      </c>
      <c r="F164">
        <v>401</v>
      </c>
      <c r="G164">
        <v>424</v>
      </c>
      <c r="H164">
        <v>-23</v>
      </c>
      <c r="I164" s="83" t="s">
        <v>558</v>
      </c>
      <c r="J164" s="83" t="s">
        <v>554</v>
      </c>
      <c r="K164" s="26">
        <f>($L$1*Table_1__3[[#This Row],[Offense Rank]]+$N$1*Table_1__3[[#This Row],[Defense Rank]])/2</f>
        <v>9.25</v>
      </c>
      <c r="L164" t="s">
        <v>265</v>
      </c>
      <c r="M164" t="s">
        <v>265</v>
      </c>
      <c r="N164" t="s">
        <v>265</v>
      </c>
      <c r="O164" t="s">
        <v>265</v>
      </c>
      <c r="P164" t="s">
        <v>265</v>
      </c>
    </row>
    <row r="165" spans="1:16" hidden="1" x14ac:dyDescent="0.25">
      <c r="A165" t="s">
        <v>549</v>
      </c>
      <c r="B165" t="s">
        <v>100</v>
      </c>
      <c r="C165">
        <v>6</v>
      </c>
      <c r="D165">
        <v>10</v>
      </c>
      <c r="E165">
        <v>0</v>
      </c>
      <c r="F165">
        <v>380</v>
      </c>
      <c r="G165">
        <v>400</v>
      </c>
      <c r="H165">
        <v>-20</v>
      </c>
      <c r="I165" s="83" t="s">
        <v>573</v>
      </c>
      <c r="J165" s="83" t="s">
        <v>579</v>
      </c>
      <c r="K165" s="26">
        <f>($L$1*Table_1__3[[#This Row],[Offense Rank]]+$N$1*Table_1__3[[#This Row],[Defense Rank]])/2</f>
        <v>10</v>
      </c>
      <c r="L165" t="s">
        <v>265</v>
      </c>
      <c r="M165" t="s">
        <v>265</v>
      </c>
      <c r="N165" t="s">
        <v>265</v>
      </c>
      <c r="O165" t="s">
        <v>265</v>
      </c>
      <c r="P165" t="s">
        <v>265</v>
      </c>
    </row>
    <row r="166" spans="1:16" hidden="1" x14ac:dyDescent="0.25">
      <c r="A166" t="s">
        <v>316</v>
      </c>
      <c r="B166" t="s">
        <v>101</v>
      </c>
      <c r="C166">
        <v>4</v>
      </c>
      <c r="D166">
        <v>12</v>
      </c>
      <c r="E166">
        <v>0</v>
      </c>
      <c r="F166">
        <v>283</v>
      </c>
      <c r="G166">
        <v>401</v>
      </c>
      <c r="H166">
        <v>-118</v>
      </c>
      <c r="I166" s="83" t="s">
        <v>562</v>
      </c>
      <c r="J166" s="83" t="s">
        <v>555</v>
      </c>
      <c r="K166" s="26">
        <f>($L$1*Table_1__3[[#This Row],[Offense Rank]]+$N$1*Table_1__3[[#This Row],[Defense Rank]])/2</f>
        <v>10</v>
      </c>
      <c r="L166" t="s">
        <v>265</v>
      </c>
      <c r="M166" t="s">
        <v>265</v>
      </c>
      <c r="N166" t="s">
        <v>265</v>
      </c>
      <c r="O166" t="s">
        <v>265</v>
      </c>
      <c r="P166" t="s">
        <v>265</v>
      </c>
    </row>
    <row r="167" spans="1:16" hidden="1" x14ac:dyDescent="0.25">
      <c r="A167" t="s">
        <v>547</v>
      </c>
      <c r="B167" t="s">
        <v>102</v>
      </c>
      <c r="C167">
        <v>3</v>
      </c>
      <c r="D167">
        <v>13</v>
      </c>
      <c r="E167">
        <v>0</v>
      </c>
      <c r="F167">
        <v>253</v>
      </c>
      <c r="G167">
        <v>452</v>
      </c>
      <c r="H167">
        <v>-199</v>
      </c>
      <c r="I167" s="83" t="s">
        <v>560</v>
      </c>
      <c r="J167" s="83" t="s">
        <v>565</v>
      </c>
      <c r="K167" s="26">
        <f>($L$1*Table_1__3[[#This Row],[Offense Rank]]+$N$1*Table_1__3[[#This Row],[Defense Rank]])/2</f>
        <v>12.75</v>
      </c>
      <c r="L167" t="s">
        <v>265</v>
      </c>
      <c r="M167" t="s">
        <v>265</v>
      </c>
      <c r="N167" t="s">
        <v>265</v>
      </c>
      <c r="O167" t="s">
        <v>265</v>
      </c>
      <c r="P167" t="s">
        <v>265</v>
      </c>
    </row>
    <row r="168" spans="1:16" hidden="1" x14ac:dyDescent="0.25">
      <c r="A168" t="s">
        <v>313</v>
      </c>
      <c r="B168" t="s">
        <v>103</v>
      </c>
      <c r="C168">
        <v>10</v>
      </c>
      <c r="D168">
        <v>6</v>
      </c>
      <c r="E168">
        <v>0</v>
      </c>
      <c r="F168">
        <v>474</v>
      </c>
      <c r="G168">
        <v>400</v>
      </c>
      <c r="H168">
        <v>74</v>
      </c>
      <c r="I168" s="83" t="s">
        <v>583</v>
      </c>
      <c r="J168" s="83" t="s">
        <v>570</v>
      </c>
      <c r="K168" s="26">
        <f>($L$1*Table_1__3[[#This Row],[Offense Rank]]+$N$1*Table_1__3[[#This Row],[Defense Rank]])/2</f>
        <v>5.75</v>
      </c>
      <c r="L168" t="s">
        <v>265</v>
      </c>
      <c r="M168" t="s">
        <v>265</v>
      </c>
      <c r="N168" t="s">
        <v>265</v>
      </c>
      <c r="O168" t="s">
        <v>265</v>
      </c>
      <c r="P168" t="s">
        <v>265</v>
      </c>
    </row>
    <row r="169" spans="1:16" hidden="1" x14ac:dyDescent="0.25">
      <c r="A169" t="s">
        <v>317</v>
      </c>
      <c r="B169" t="s">
        <v>288</v>
      </c>
      <c r="C169">
        <v>9</v>
      </c>
      <c r="D169">
        <v>7</v>
      </c>
      <c r="E169">
        <v>0</v>
      </c>
      <c r="F169">
        <v>348</v>
      </c>
      <c r="G169">
        <v>348</v>
      </c>
      <c r="H169">
        <v>0</v>
      </c>
      <c r="I169" s="83" t="s">
        <v>570</v>
      </c>
      <c r="J169" s="83" t="s">
        <v>564</v>
      </c>
      <c r="K169" s="26">
        <f>($L$1*Table_1__3[[#This Row],[Offense Rank]]+$N$1*Table_1__3[[#This Row],[Defense Rank]])/2</f>
        <v>7.75</v>
      </c>
      <c r="L169" t="s">
        <v>265</v>
      </c>
      <c r="M169" t="s">
        <v>265</v>
      </c>
      <c r="N169" t="s">
        <v>265</v>
      </c>
      <c r="O169" t="s">
        <v>265</v>
      </c>
      <c r="P169" t="s">
        <v>265</v>
      </c>
    </row>
    <row r="170" spans="1:16" hidden="1" x14ac:dyDescent="0.25">
      <c r="A170" t="s">
        <v>321</v>
      </c>
      <c r="B170" t="s">
        <v>105</v>
      </c>
      <c r="C170">
        <v>8</v>
      </c>
      <c r="D170">
        <v>8</v>
      </c>
      <c r="E170">
        <v>0</v>
      </c>
      <c r="F170">
        <v>306</v>
      </c>
      <c r="G170">
        <v>340</v>
      </c>
      <c r="H170">
        <v>-34</v>
      </c>
      <c r="I170" s="83" t="s">
        <v>569</v>
      </c>
      <c r="J170" s="83" t="s">
        <v>571</v>
      </c>
      <c r="K170" s="26">
        <f>($L$1*Table_1__3[[#This Row],[Offense Rank]]+$N$1*Table_1__3[[#This Row],[Defense Rank]])/2</f>
        <v>5</v>
      </c>
      <c r="L170" t="s">
        <v>265</v>
      </c>
      <c r="M170" t="s">
        <v>265</v>
      </c>
      <c r="N170" t="s">
        <v>265</v>
      </c>
      <c r="O170" t="s">
        <v>265</v>
      </c>
      <c r="P170" t="s">
        <v>265</v>
      </c>
    </row>
    <row r="171" spans="1:16" hidden="1" x14ac:dyDescent="0.25">
      <c r="A171" t="s">
        <v>545</v>
      </c>
      <c r="B171" t="s">
        <v>551</v>
      </c>
      <c r="C171">
        <v>6</v>
      </c>
      <c r="D171">
        <v>10</v>
      </c>
      <c r="E171">
        <v>0</v>
      </c>
      <c r="F171">
        <v>324</v>
      </c>
      <c r="G171">
        <v>354</v>
      </c>
      <c r="H171">
        <v>-30</v>
      </c>
      <c r="I171" s="83" t="s">
        <v>579</v>
      </c>
      <c r="J171" s="83" t="s">
        <v>557</v>
      </c>
      <c r="K171" s="26">
        <f>($L$1*Table_1__3[[#This Row],[Offense Rank]]+$N$1*Table_1__3[[#This Row],[Defense Rank]])/2</f>
        <v>8</v>
      </c>
      <c r="L171" t="s">
        <v>265</v>
      </c>
      <c r="M171" t="s">
        <v>265</v>
      </c>
      <c r="N171" t="s">
        <v>265</v>
      </c>
      <c r="O171" t="s">
        <v>265</v>
      </c>
      <c r="P171" t="s">
        <v>265</v>
      </c>
    </row>
    <row r="172" spans="1:16" hidden="1" x14ac:dyDescent="0.25">
      <c r="A172" t="s">
        <v>304</v>
      </c>
      <c r="B172" t="s">
        <v>107</v>
      </c>
      <c r="C172">
        <v>2</v>
      </c>
      <c r="D172">
        <v>14</v>
      </c>
      <c r="E172">
        <v>0</v>
      </c>
      <c r="F172">
        <v>277</v>
      </c>
      <c r="G172">
        <v>410</v>
      </c>
      <c r="H172">
        <v>-133</v>
      </c>
      <c r="I172" s="83" t="s">
        <v>566</v>
      </c>
      <c r="J172" s="83" t="s">
        <v>569</v>
      </c>
      <c r="K172" s="26">
        <f>($L$1*Table_1__3[[#This Row],[Offense Rank]]+$N$1*Table_1__3[[#This Row],[Defense Rank]])/2</f>
        <v>11.75</v>
      </c>
      <c r="L172" t="s">
        <v>265</v>
      </c>
      <c r="M172" t="s">
        <v>265</v>
      </c>
      <c r="N172" t="s">
        <v>265</v>
      </c>
      <c r="O172" t="s">
        <v>265</v>
      </c>
      <c r="P172" t="s">
        <v>265</v>
      </c>
    </row>
    <row r="173" spans="1:16" hidden="1" x14ac:dyDescent="0.25">
      <c r="A173" t="s">
        <v>303</v>
      </c>
      <c r="B173" t="s">
        <v>108</v>
      </c>
      <c r="C173">
        <v>2</v>
      </c>
      <c r="D173">
        <v>14</v>
      </c>
      <c r="E173">
        <v>0</v>
      </c>
      <c r="F173">
        <v>254</v>
      </c>
      <c r="G173">
        <v>438</v>
      </c>
      <c r="H173">
        <v>-184</v>
      </c>
      <c r="I173" s="83" t="s">
        <v>582</v>
      </c>
      <c r="J173" s="83" t="s">
        <v>580</v>
      </c>
      <c r="K173" s="26">
        <f>($L$1*Table_1__3[[#This Row],[Offense Rank]]+$N$1*Table_1__3[[#This Row],[Defense Rank]])/2</f>
        <v>15</v>
      </c>
      <c r="L173" t="s">
        <v>265</v>
      </c>
      <c r="M173" t="s">
        <v>265</v>
      </c>
      <c r="N173" t="s">
        <v>265</v>
      </c>
      <c r="O173" t="s">
        <v>265</v>
      </c>
      <c r="P173" t="s">
        <v>265</v>
      </c>
    </row>
    <row r="174" spans="1:16" hidden="1" x14ac:dyDescent="0.25">
      <c r="A174" t="s">
        <v>306</v>
      </c>
      <c r="B174" t="s">
        <v>109</v>
      </c>
      <c r="C174">
        <v>4</v>
      </c>
      <c r="D174">
        <v>12</v>
      </c>
      <c r="E174">
        <v>0</v>
      </c>
      <c r="F174">
        <v>301</v>
      </c>
      <c r="G174">
        <v>438</v>
      </c>
      <c r="H174">
        <v>-137</v>
      </c>
      <c r="I174" s="83" t="s">
        <v>561</v>
      </c>
      <c r="J174" s="83" t="s">
        <v>561</v>
      </c>
      <c r="K174" s="26">
        <f>($L$1*Table_1__3[[#This Row],[Offense Rank]]+$N$1*Table_1__3[[#This Row],[Defense Rank]])/2</f>
        <v>15</v>
      </c>
      <c r="L174" t="s">
        <v>265</v>
      </c>
      <c r="M174" t="s">
        <v>265</v>
      </c>
      <c r="N174" t="s">
        <v>265</v>
      </c>
      <c r="O174" t="s">
        <v>265</v>
      </c>
      <c r="P174" t="s">
        <v>265</v>
      </c>
    </row>
    <row r="175" spans="1:16" x14ac:dyDescent="0.25">
      <c r="I175" s="83"/>
      <c r="J175" s="83"/>
      <c r="K175" s="26"/>
    </row>
    <row r="176" spans="1:16" x14ac:dyDescent="0.25">
      <c r="A176">
        <v>2013</v>
      </c>
    </row>
    <row r="177" spans="1:16" x14ac:dyDescent="0.25">
      <c r="A177" t="s">
        <v>523</v>
      </c>
      <c r="B177" t="s">
        <v>262</v>
      </c>
      <c r="C177" t="s">
        <v>530</v>
      </c>
      <c r="D177" t="s">
        <v>531</v>
      </c>
      <c r="E177" t="s">
        <v>532</v>
      </c>
      <c r="F177" t="s">
        <v>110</v>
      </c>
      <c r="G177" t="s">
        <v>111</v>
      </c>
      <c r="H177" t="s">
        <v>232</v>
      </c>
      <c r="I177" s="17" t="s">
        <v>228</v>
      </c>
      <c r="J177" s="17" t="s">
        <v>229</v>
      </c>
      <c r="K177" s="17" t="s">
        <v>263</v>
      </c>
      <c r="L177" t="s">
        <v>73</v>
      </c>
      <c r="M177" t="s">
        <v>268</v>
      </c>
      <c r="N177" t="s">
        <v>266</v>
      </c>
      <c r="O177" t="s">
        <v>267</v>
      </c>
      <c r="P177" t="s">
        <v>230</v>
      </c>
    </row>
    <row r="178" spans="1:16" x14ac:dyDescent="0.25">
      <c r="A178" t="s">
        <v>595</v>
      </c>
      <c r="B178" t="s">
        <v>106</v>
      </c>
      <c r="C178">
        <v>13</v>
      </c>
      <c r="D178">
        <v>3</v>
      </c>
      <c r="E178">
        <v>0</v>
      </c>
      <c r="F178">
        <v>417</v>
      </c>
      <c r="G178">
        <v>231</v>
      </c>
      <c r="H178">
        <v>186</v>
      </c>
      <c r="I178" s="84">
        <v>9</v>
      </c>
      <c r="J178" s="84">
        <v>1</v>
      </c>
      <c r="K178" s="26">
        <f>($L$1*Table_1__4[[#This Row],[Offense Rank]]+$N$1*Table_1__4[[#This Row],[Defense Rank]])/2</f>
        <v>2.5</v>
      </c>
      <c r="L178" t="s">
        <v>264</v>
      </c>
      <c r="M178" t="s">
        <v>264</v>
      </c>
      <c r="N178" t="s">
        <v>264</v>
      </c>
      <c r="O178" t="s">
        <v>264</v>
      </c>
      <c r="P178" t="s">
        <v>264</v>
      </c>
    </row>
    <row r="179" spans="1:16" x14ac:dyDescent="0.25">
      <c r="A179" t="s">
        <v>586</v>
      </c>
      <c r="B179" t="s">
        <v>87</v>
      </c>
      <c r="C179">
        <v>13</v>
      </c>
      <c r="D179">
        <v>3</v>
      </c>
      <c r="E179">
        <v>0</v>
      </c>
      <c r="F179">
        <v>606</v>
      </c>
      <c r="G179">
        <v>399</v>
      </c>
      <c r="H179">
        <v>207</v>
      </c>
      <c r="I179" s="84">
        <v>1</v>
      </c>
      <c r="J179" s="84">
        <v>10</v>
      </c>
      <c r="K179" s="26">
        <f>($L$1*Table_1__4[[#This Row],[Offense Rank]]+$N$1*Table_1__4[[#This Row],[Defense Rank]])/2</f>
        <v>2.75</v>
      </c>
      <c r="L179" t="s">
        <v>264</v>
      </c>
      <c r="M179" t="s">
        <v>264</v>
      </c>
      <c r="N179" t="s">
        <v>264</v>
      </c>
      <c r="O179" t="s">
        <v>264</v>
      </c>
      <c r="P179" t="s">
        <v>265</v>
      </c>
    </row>
    <row r="180" spans="1:16" x14ac:dyDescent="0.25">
      <c r="A180" t="s">
        <v>597</v>
      </c>
      <c r="B180" t="s">
        <v>98</v>
      </c>
      <c r="C180">
        <v>12</v>
      </c>
      <c r="D180">
        <v>4</v>
      </c>
      <c r="E180">
        <v>0</v>
      </c>
      <c r="F180">
        <v>444</v>
      </c>
      <c r="G180">
        <v>338</v>
      </c>
      <c r="H180">
        <v>106</v>
      </c>
      <c r="I180" s="84">
        <v>2</v>
      </c>
      <c r="J180" s="84">
        <v>24</v>
      </c>
      <c r="K180" s="26">
        <f>($L$1*Table_1__4[[#This Row],[Offense Rank]]+$N$1*Table_1__4[[#This Row],[Defense Rank]])/2</f>
        <v>6.5</v>
      </c>
      <c r="L180" t="s">
        <v>264</v>
      </c>
      <c r="M180" t="s">
        <v>264</v>
      </c>
      <c r="N180" t="s">
        <v>264</v>
      </c>
      <c r="O180" t="s">
        <v>265</v>
      </c>
      <c r="P180" t="s">
        <v>265</v>
      </c>
    </row>
    <row r="181" spans="1:16" x14ac:dyDescent="0.25">
      <c r="A181" t="s">
        <v>596</v>
      </c>
      <c r="B181" t="s">
        <v>105</v>
      </c>
      <c r="C181">
        <v>12</v>
      </c>
      <c r="D181">
        <v>4</v>
      </c>
      <c r="E181">
        <v>0</v>
      </c>
      <c r="F181">
        <v>406</v>
      </c>
      <c r="G181">
        <v>272</v>
      </c>
      <c r="H181">
        <v>134</v>
      </c>
      <c r="I181" s="84">
        <v>7</v>
      </c>
      <c r="J181" s="84">
        <v>11</v>
      </c>
      <c r="K181" s="26">
        <f>($L$1*Table_1__4[[#This Row],[Offense Rank]]+$N$1*Table_1__4[[#This Row],[Defense Rank]])/2</f>
        <v>4.5</v>
      </c>
      <c r="L181" t="s">
        <v>264</v>
      </c>
      <c r="M181" t="s">
        <v>264</v>
      </c>
      <c r="N181" t="s">
        <v>264</v>
      </c>
      <c r="O181" t="s">
        <v>265</v>
      </c>
      <c r="P181" t="s">
        <v>265</v>
      </c>
    </row>
    <row r="182" spans="1:16" x14ac:dyDescent="0.25">
      <c r="A182" t="s">
        <v>588</v>
      </c>
      <c r="B182" t="s">
        <v>91</v>
      </c>
      <c r="C182">
        <v>11</v>
      </c>
      <c r="D182">
        <v>5</v>
      </c>
      <c r="E182">
        <v>0</v>
      </c>
      <c r="F182">
        <v>391</v>
      </c>
      <c r="G182">
        <v>336</v>
      </c>
      <c r="H182">
        <v>55</v>
      </c>
      <c r="I182" s="79">
        <v>20</v>
      </c>
      <c r="J182" s="79">
        <v>19</v>
      </c>
      <c r="K182" s="26">
        <f>($L$1*Table_1__4[[#This Row],[Offense Rank]]+$N$1*Table_1__4[[#This Row],[Defense Rank]])/2</f>
        <v>9.75</v>
      </c>
      <c r="L182" t="s">
        <v>264</v>
      </c>
      <c r="M182" t="s">
        <v>264</v>
      </c>
      <c r="N182" t="s">
        <v>265</v>
      </c>
      <c r="O182" t="s">
        <v>265</v>
      </c>
      <c r="P182" t="s">
        <v>265</v>
      </c>
    </row>
    <row r="183" spans="1:16" x14ac:dyDescent="0.25">
      <c r="A183" t="s">
        <v>594</v>
      </c>
      <c r="B183" t="s">
        <v>82</v>
      </c>
      <c r="C183">
        <v>12</v>
      </c>
      <c r="D183">
        <v>4</v>
      </c>
      <c r="E183">
        <v>0</v>
      </c>
      <c r="F183">
        <v>366</v>
      </c>
      <c r="G183">
        <v>241</v>
      </c>
      <c r="H183">
        <v>125</v>
      </c>
      <c r="I183" s="78">
        <v>11</v>
      </c>
      <c r="J183" s="78">
        <v>3</v>
      </c>
      <c r="K183" s="26">
        <f>($L$1*Table_1__4[[#This Row],[Offense Rank]]+$N$1*Table_1__4[[#This Row],[Defense Rank]])/2</f>
        <v>3.5</v>
      </c>
      <c r="L183" t="s">
        <v>264</v>
      </c>
      <c r="M183" t="s">
        <v>264</v>
      </c>
      <c r="N183" t="s">
        <v>265</v>
      </c>
      <c r="O183" t="s">
        <v>265</v>
      </c>
      <c r="P183" t="s">
        <v>265</v>
      </c>
    </row>
    <row r="184" spans="1:16" x14ac:dyDescent="0.25">
      <c r="A184" t="s">
        <v>600</v>
      </c>
      <c r="B184" t="s">
        <v>288</v>
      </c>
      <c r="C184">
        <v>9</v>
      </c>
      <c r="D184">
        <v>7</v>
      </c>
      <c r="E184">
        <v>0</v>
      </c>
      <c r="F184">
        <v>396</v>
      </c>
      <c r="G184">
        <v>348</v>
      </c>
      <c r="H184">
        <v>48</v>
      </c>
      <c r="I184" s="84">
        <v>4</v>
      </c>
      <c r="J184" s="84">
        <v>28</v>
      </c>
      <c r="K184" s="26">
        <f>($L$1*Table_1__4[[#This Row],[Offense Rank]]+$N$1*Table_1__4[[#This Row],[Defense Rank]])/2</f>
        <v>8</v>
      </c>
      <c r="L184" t="s">
        <v>264</v>
      </c>
      <c r="M184" t="s">
        <v>264</v>
      </c>
      <c r="N184" t="s">
        <v>265</v>
      </c>
      <c r="O184" t="s">
        <v>265</v>
      </c>
      <c r="P184" t="s">
        <v>265</v>
      </c>
    </row>
    <row r="185" spans="1:16" x14ac:dyDescent="0.25">
      <c r="A185" t="s">
        <v>598</v>
      </c>
      <c r="B185" t="s">
        <v>99</v>
      </c>
      <c r="C185">
        <v>11</v>
      </c>
      <c r="D185">
        <v>5</v>
      </c>
      <c r="E185">
        <v>0</v>
      </c>
      <c r="F185">
        <v>414</v>
      </c>
      <c r="G185">
        <v>304</v>
      </c>
      <c r="H185">
        <v>110</v>
      </c>
      <c r="I185" s="84">
        <v>5</v>
      </c>
      <c r="J185" s="84">
        <v>9</v>
      </c>
      <c r="K185" s="26">
        <f>($L$1*Table_1__4[[#This Row],[Offense Rank]]+$N$1*Table_1__4[[#This Row],[Defense Rank]])/2</f>
        <v>3.5</v>
      </c>
      <c r="L185" t="s">
        <v>264</v>
      </c>
      <c r="M185" t="s">
        <v>264</v>
      </c>
      <c r="N185" t="s">
        <v>265</v>
      </c>
      <c r="O185" t="s">
        <v>265</v>
      </c>
      <c r="P185" t="s">
        <v>265</v>
      </c>
    </row>
    <row r="186" spans="1:16" x14ac:dyDescent="0.25">
      <c r="A186" t="s">
        <v>599</v>
      </c>
      <c r="B186" t="s">
        <v>103</v>
      </c>
      <c r="C186">
        <v>10</v>
      </c>
      <c r="D186">
        <v>6</v>
      </c>
      <c r="E186">
        <v>0</v>
      </c>
      <c r="F186">
        <v>442</v>
      </c>
      <c r="G186">
        <v>382</v>
      </c>
      <c r="H186">
        <v>60</v>
      </c>
      <c r="I186" s="84">
        <v>3</v>
      </c>
      <c r="J186" s="84">
        <v>15</v>
      </c>
      <c r="K186" s="26">
        <f>($L$1*Table_1__4[[#This Row],[Offense Rank]]+$N$1*Table_1__4[[#This Row],[Defense Rank]])/2</f>
        <v>4.5</v>
      </c>
      <c r="L186" t="s">
        <v>264</v>
      </c>
      <c r="M186" t="s">
        <v>265</v>
      </c>
      <c r="N186" t="s">
        <v>265</v>
      </c>
      <c r="O186" t="s">
        <v>265</v>
      </c>
      <c r="P186" t="s">
        <v>265</v>
      </c>
    </row>
    <row r="187" spans="1:16" x14ac:dyDescent="0.25">
      <c r="A187" t="s">
        <v>299</v>
      </c>
      <c r="B187" t="s">
        <v>89</v>
      </c>
      <c r="C187">
        <v>8</v>
      </c>
      <c r="D187">
        <v>7</v>
      </c>
      <c r="E187">
        <v>1</v>
      </c>
      <c r="F187">
        <v>417</v>
      </c>
      <c r="G187">
        <v>428</v>
      </c>
      <c r="H187">
        <v>-11</v>
      </c>
      <c r="I187" s="77">
        <v>16</v>
      </c>
      <c r="J187" s="77">
        <v>29</v>
      </c>
      <c r="K187" s="26">
        <f>($L$1*Table_1__4[[#This Row],[Offense Rank]]+$N$1*Table_1__4[[#This Row],[Defense Rank]])/2</f>
        <v>11.25</v>
      </c>
      <c r="L187" t="s">
        <v>264</v>
      </c>
      <c r="M187" t="s">
        <v>265</v>
      </c>
      <c r="N187" t="s">
        <v>265</v>
      </c>
      <c r="O187" t="s">
        <v>265</v>
      </c>
      <c r="P187" t="s">
        <v>265</v>
      </c>
    </row>
    <row r="188" spans="1:16" x14ac:dyDescent="0.25">
      <c r="A188" t="s">
        <v>537</v>
      </c>
      <c r="B188" t="s">
        <v>84</v>
      </c>
      <c r="C188">
        <v>11</v>
      </c>
      <c r="D188">
        <v>5</v>
      </c>
      <c r="E188">
        <v>0</v>
      </c>
      <c r="F188">
        <v>430</v>
      </c>
      <c r="G188">
        <v>305</v>
      </c>
      <c r="H188">
        <v>125</v>
      </c>
      <c r="I188" s="78">
        <v>13</v>
      </c>
      <c r="J188" s="78">
        <v>6</v>
      </c>
      <c r="K188" s="26">
        <f>($L$1*Table_1__4[[#This Row],[Offense Rank]]+$N$1*Table_1__4[[#This Row],[Defense Rank]])/2</f>
        <v>4.75</v>
      </c>
      <c r="L188" t="s">
        <v>264</v>
      </c>
      <c r="M188" t="s">
        <v>265</v>
      </c>
      <c r="N188" t="s">
        <v>265</v>
      </c>
      <c r="O188" t="s">
        <v>265</v>
      </c>
      <c r="P188" t="s">
        <v>265</v>
      </c>
    </row>
    <row r="189" spans="1:16" x14ac:dyDescent="0.25">
      <c r="A189" t="s">
        <v>539</v>
      </c>
      <c r="B189" t="s">
        <v>93</v>
      </c>
      <c r="C189">
        <v>11</v>
      </c>
      <c r="D189">
        <v>5</v>
      </c>
      <c r="E189">
        <v>0</v>
      </c>
      <c r="F189">
        <v>430</v>
      </c>
      <c r="G189">
        <v>305</v>
      </c>
      <c r="H189">
        <v>125</v>
      </c>
      <c r="I189" s="79">
        <v>10</v>
      </c>
      <c r="J189" s="79">
        <v>14</v>
      </c>
      <c r="K189" s="26">
        <f>($L$1*Table_1__4[[#This Row],[Offense Rank]]+$N$1*Table_1__4[[#This Row],[Defense Rank]])/2</f>
        <v>6</v>
      </c>
      <c r="L189" t="s">
        <v>264</v>
      </c>
      <c r="M189" t="s">
        <v>265</v>
      </c>
      <c r="N189" t="s">
        <v>265</v>
      </c>
      <c r="O189" t="s">
        <v>265</v>
      </c>
      <c r="P189" t="s">
        <v>265</v>
      </c>
    </row>
    <row r="190" spans="1:16" hidden="1" x14ac:dyDescent="0.25">
      <c r="A190" t="s">
        <v>306</v>
      </c>
      <c r="B190" t="s">
        <v>109</v>
      </c>
      <c r="C190">
        <v>3</v>
      </c>
      <c r="D190">
        <v>13</v>
      </c>
      <c r="E190">
        <v>0</v>
      </c>
      <c r="F190">
        <v>334</v>
      </c>
      <c r="G190">
        <v>478</v>
      </c>
      <c r="H190">
        <v>-144</v>
      </c>
      <c r="I190" s="12" t="s">
        <v>560</v>
      </c>
      <c r="J190" s="12" t="s">
        <v>577</v>
      </c>
      <c r="K190" s="26">
        <f>($L$1*Table_1__4[[#This Row],[Offense Rank]]+$N$1*Table_1__4[[#This Row],[Defense Rank]])/2</f>
        <v>11</v>
      </c>
      <c r="L190" t="s">
        <v>265</v>
      </c>
    </row>
    <row r="191" spans="1:16" hidden="1" x14ac:dyDescent="0.25">
      <c r="A191" t="s">
        <v>303</v>
      </c>
      <c r="B191" t="s">
        <v>108</v>
      </c>
      <c r="C191">
        <v>7</v>
      </c>
      <c r="D191">
        <v>9</v>
      </c>
      <c r="E191">
        <v>0</v>
      </c>
      <c r="F191">
        <v>362</v>
      </c>
      <c r="G191">
        <v>381</v>
      </c>
      <c r="H191">
        <v>-19</v>
      </c>
      <c r="I191" s="12" t="s">
        <v>581</v>
      </c>
      <c r="J191" s="12" t="s">
        <v>564</v>
      </c>
      <c r="K191" s="26">
        <f>($L$1*Table_1__4[[#This Row],[Offense Rank]]+$N$1*Table_1__4[[#This Row],[Defense Rank]])/2</f>
        <v>8.25</v>
      </c>
      <c r="L191" t="s">
        <v>265</v>
      </c>
    </row>
    <row r="192" spans="1:16" hidden="1" x14ac:dyDescent="0.25">
      <c r="A192" t="s">
        <v>304</v>
      </c>
      <c r="B192" t="s">
        <v>107</v>
      </c>
      <c r="C192">
        <v>4</v>
      </c>
      <c r="D192">
        <v>12</v>
      </c>
      <c r="E192">
        <v>0</v>
      </c>
      <c r="F192">
        <v>288</v>
      </c>
      <c r="G192">
        <v>389</v>
      </c>
      <c r="H192">
        <v>-101</v>
      </c>
      <c r="I192" s="12" t="s">
        <v>567</v>
      </c>
      <c r="J192" s="12" t="s">
        <v>581</v>
      </c>
      <c r="K192" s="26">
        <f>($L$1*Table_1__4[[#This Row],[Offense Rank]]+$N$1*Table_1__4[[#This Row],[Defense Rank]])/2</f>
        <v>8.75</v>
      </c>
      <c r="L192" t="s">
        <v>265</v>
      </c>
    </row>
    <row r="193" spans="1:12" hidden="1" x14ac:dyDescent="0.25">
      <c r="A193" t="s">
        <v>545</v>
      </c>
      <c r="B193" t="s">
        <v>551</v>
      </c>
      <c r="C193">
        <v>7</v>
      </c>
      <c r="D193">
        <v>9</v>
      </c>
      <c r="E193">
        <v>0</v>
      </c>
      <c r="F193">
        <v>348</v>
      </c>
      <c r="G193">
        <v>364</v>
      </c>
      <c r="H193">
        <v>-16</v>
      </c>
      <c r="I193" s="12" t="s">
        <v>555</v>
      </c>
      <c r="J193" s="12" t="s">
        <v>559</v>
      </c>
      <c r="K193" s="26">
        <f>($L$1*Table_1__4[[#This Row],[Offense Rank]]+$N$1*Table_1__4[[#This Row],[Defense Rank]])/2</f>
        <v>7.25</v>
      </c>
      <c r="L193" t="s">
        <v>265</v>
      </c>
    </row>
    <row r="194" spans="1:12" hidden="1" x14ac:dyDescent="0.25">
      <c r="A194" t="s">
        <v>601</v>
      </c>
      <c r="B194" t="s">
        <v>104</v>
      </c>
      <c r="C194">
        <v>8</v>
      </c>
      <c r="D194">
        <v>8</v>
      </c>
      <c r="E194">
        <v>0</v>
      </c>
      <c r="F194">
        <v>379</v>
      </c>
      <c r="G194">
        <v>370</v>
      </c>
      <c r="H194">
        <v>9</v>
      </c>
      <c r="I194" s="12" t="s">
        <v>556</v>
      </c>
      <c r="J194" s="12" t="s">
        <v>574</v>
      </c>
      <c r="K194" s="26">
        <f>($L$1*Table_1__4[[#This Row],[Offense Rank]]+$N$1*Table_1__4[[#This Row],[Defense Rank]])/2</f>
        <v>7</v>
      </c>
      <c r="L194" t="s">
        <v>265</v>
      </c>
    </row>
    <row r="195" spans="1:12" hidden="1" x14ac:dyDescent="0.25">
      <c r="A195" t="s">
        <v>547</v>
      </c>
      <c r="B195" t="s">
        <v>102</v>
      </c>
      <c r="C195">
        <v>4</v>
      </c>
      <c r="D195">
        <v>12</v>
      </c>
      <c r="E195">
        <v>0</v>
      </c>
      <c r="F195">
        <v>322</v>
      </c>
      <c r="G195">
        <v>453</v>
      </c>
      <c r="H195">
        <v>-131</v>
      </c>
      <c r="I195" s="12" t="s">
        <v>554</v>
      </c>
      <c r="J195" s="12" t="s">
        <v>575</v>
      </c>
      <c r="K195" s="26">
        <f>($L$1*Table_1__4[[#This Row],[Offense Rank]]+$N$1*Table_1__4[[#This Row],[Defense Rank]])/2</f>
        <v>13.25</v>
      </c>
      <c r="L195" t="s">
        <v>265</v>
      </c>
    </row>
    <row r="196" spans="1:12" hidden="1" x14ac:dyDescent="0.25">
      <c r="A196" t="s">
        <v>316</v>
      </c>
      <c r="B196" t="s">
        <v>101</v>
      </c>
      <c r="C196">
        <v>8</v>
      </c>
      <c r="D196">
        <v>8</v>
      </c>
      <c r="E196">
        <v>0</v>
      </c>
      <c r="F196">
        <v>290</v>
      </c>
      <c r="G196">
        <v>387</v>
      </c>
      <c r="H196">
        <v>-97</v>
      </c>
      <c r="I196" s="12" t="s">
        <v>565</v>
      </c>
      <c r="J196" s="12" t="s">
        <v>572</v>
      </c>
      <c r="K196" s="26">
        <f>($L$1*Table_1__4[[#This Row],[Offense Rank]]+$N$1*Table_1__4[[#This Row],[Defense Rank]])/2</f>
        <v>10</v>
      </c>
      <c r="L196" t="s">
        <v>265</v>
      </c>
    </row>
    <row r="197" spans="1:12" hidden="1" x14ac:dyDescent="0.25">
      <c r="A197" t="s">
        <v>549</v>
      </c>
      <c r="B197" t="s">
        <v>100</v>
      </c>
      <c r="C197">
        <v>7</v>
      </c>
      <c r="D197">
        <v>9</v>
      </c>
      <c r="E197">
        <v>0</v>
      </c>
      <c r="F197">
        <v>294</v>
      </c>
      <c r="G197">
        <v>383</v>
      </c>
      <c r="H197">
        <v>-89</v>
      </c>
      <c r="I197" s="12" t="s">
        <v>561</v>
      </c>
      <c r="J197" s="12" t="s">
        <v>553</v>
      </c>
      <c r="K197" s="26">
        <f>($L$1*Table_1__4[[#This Row],[Offense Rank]]+$N$1*Table_1__4[[#This Row],[Defense Rank]])/2</f>
        <v>8.5</v>
      </c>
      <c r="L197" t="s">
        <v>265</v>
      </c>
    </row>
    <row r="198" spans="1:12" hidden="1" x14ac:dyDescent="0.25">
      <c r="A198" t="s">
        <v>308</v>
      </c>
      <c r="B198" t="s">
        <v>97</v>
      </c>
      <c r="C198">
        <v>5</v>
      </c>
      <c r="D198">
        <v>10</v>
      </c>
      <c r="E198">
        <v>1</v>
      </c>
      <c r="F198">
        <v>391</v>
      </c>
      <c r="G198">
        <v>480</v>
      </c>
      <c r="H198">
        <v>-89</v>
      </c>
      <c r="I198" s="12" t="s">
        <v>568</v>
      </c>
      <c r="J198" s="12" t="s">
        <v>579</v>
      </c>
      <c r="K198" s="26">
        <f>($L$1*Table_1__4[[#This Row],[Offense Rank]]+$N$1*Table_1__4[[#This Row],[Defense Rank]])/2</f>
        <v>11.25</v>
      </c>
      <c r="L198" t="s">
        <v>265</v>
      </c>
    </row>
    <row r="199" spans="1:12" hidden="1" x14ac:dyDescent="0.25">
      <c r="A199" t="s">
        <v>548</v>
      </c>
      <c r="B199" t="s">
        <v>96</v>
      </c>
      <c r="C199">
        <v>8</v>
      </c>
      <c r="D199">
        <v>8</v>
      </c>
      <c r="E199">
        <v>0</v>
      </c>
      <c r="F199">
        <v>317</v>
      </c>
      <c r="G199">
        <v>335</v>
      </c>
      <c r="H199">
        <v>-18</v>
      </c>
      <c r="I199" s="12" t="s">
        <v>577</v>
      </c>
      <c r="J199" s="12" t="s">
        <v>562</v>
      </c>
      <c r="K199" s="26">
        <f>($L$1*Table_1__4[[#This Row],[Offense Rank]]+$N$1*Table_1__4[[#This Row],[Defense Rank]])/2</f>
        <v>8.75</v>
      </c>
      <c r="L199" t="s">
        <v>265</v>
      </c>
    </row>
    <row r="200" spans="1:12" hidden="1" x14ac:dyDescent="0.25">
      <c r="A200" t="s">
        <v>320</v>
      </c>
      <c r="B200" t="s">
        <v>92</v>
      </c>
      <c r="C200">
        <v>4</v>
      </c>
      <c r="D200">
        <v>12</v>
      </c>
      <c r="E200">
        <v>0</v>
      </c>
      <c r="F200">
        <v>247</v>
      </c>
      <c r="G200">
        <v>449</v>
      </c>
      <c r="H200">
        <v>-202</v>
      </c>
      <c r="I200" s="12" t="s">
        <v>580</v>
      </c>
      <c r="J200" s="12" t="s">
        <v>555</v>
      </c>
      <c r="K200" s="26">
        <f>($L$1*Table_1__4[[#This Row],[Offense Rank]]+$N$1*Table_1__4[[#This Row],[Defense Rank]])/2</f>
        <v>12.75</v>
      </c>
      <c r="L200" t="s">
        <v>265</v>
      </c>
    </row>
    <row r="201" spans="1:12" hidden="1" x14ac:dyDescent="0.25">
      <c r="A201" t="s">
        <v>593</v>
      </c>
      <c r="B201" t="s">
        <v>90</v>
      </c>
      <c r="C201">
        <v>2</v>
      </c>
      <c r="D201">
        <v>14</v>
      </c>
      <c r="E201">
        <v>0</v>
      </c>
      <c r="F201">
        <v>276</v>
      </c>
      <c r="G201">
        <v>428</v>
      </c>
      <c r="H201">
        <v>-152</v>
      </c>
      <c r="I201" s="12" t="s">
        <v>582</v>
      </c>
      <c r="J201" s="12" t="s">
        <v>567</v>
      </c>
      <c r="K201" s="26">
        <f>($L$1*Table_1__4[[#This Row],[Offense Rank]]+$N$1*Table_1__4[[#This Row],[Defense Rank]])/2</f>
        <v>13.5</v>
      </c>
      <c r="L201" t="s">
        <v>265</v>
      </c>
    </row>
    <row r="202" spans="1:12" hidden="1" x14ac:dyDescent="0.25">
      <c r="A202" t="s">
        <v>546</v>
      </c>
      <c r="B202" t="s">
        <v>88</v>
      </c>
      <c r="C202">
        <v>7</v>
      </c>
      <c r="D202">
        <v>9</v>
      </c>
      <c r="E202">
        <v>0</v>
      </c>
      <c r="F202">
        <v>395</v>
      </c>
      <c r="G202">
        <v>376</v>
      </c>
      <c r="H202">
        <v>19</v>
      </c>
      <c r="I202" s="12" t="s">
        <v>564</v>
      </c>
      <c r="J202" s="12" t="s">
        <v>583</v>
      </c>
      <c r="K202" s="26">
        <f>($L$1*Table_1__4[[#This Row],[Offense Rank]]+$N$1*Table_1__4[[#This Row],[Defense Rank]])/2</f>
        <v>8.5</v>
      </c>
      <c r="L202" t="s">
        <v>265</v>
      </c>
    </row>
    <row r="203" spans="1:12" hidden="1" x14ac:dyDescent="0.25">
      <c r="A203" t="s">
        <v>550</v>
      </c>
      <c r="B203" t="s">
        <v>86</v>
      </c>
      <c r="C203">
        <v>8</v>
      </c>
      <c r="D203">
        <v>8</v>
      </c>
      <c r="E203">
        <v>0</v>
      </c>
      <c r="F203">
        <v>439</v>
      </c>
      <c r="G203">
        <v>432</v>
      </c>
      <c r="H203">
        <v>7</v>
      </c>
      <c r="I203" s="12" t="s">
        <v>573</v>
      </c>
      <c r="J203" s="12" t="s">
        <v>566</v>
      </c>
      <c r="K203" s="26">
        <f>($L$1*Table_1__4[[#This Row],[Offense Rank]]+$N$1*Table_1__4[[#This Row],[Defense Rank]])/2</f>
        <v>11.5</v>
      </c>
      <c r="L203" t="s">
        <v>265</v>
      </c>
    </row>
    <row r="204" spans="1:12" hidden="1" x14ac:dyDescent="0.25">
      <c r="A204" t="s">
        <v>322</v>
      </c>
      <c r="B204" t="s">
        <v>85</v>
      </c>
      <c r="C204">
        <v>4</v>
      </c>
      <c r="D204">
        <v>12</v>
      </c>
      <c r="E204">
        <v>0</v>
      </c>
      <c r="F204">
        <v>308</v>
      </c>
      <c r="G204">
        <v>406</v>
      </c>
      <c r="H204">
        <v>-98</v>
      </c>
      <c r="I204" s="12" t="s">
        <v>575</v>
      </c>
      <c r="J204" s="12" t="s">
        <v>560</v>
      </c>
      <c r="K204" s="26">
        <f>($L$1*Table_1__4[[#This Row],[Offense Rank]]+$N$1*Table_1__4[[#This Row],[Defense Rank]])/2</f>
        <v>13</v>
      </c>
      <c r="L204" t="s">
        <v>265</v>
      </c>
    </row>
    <row r="205" spans="1:12" hidden="1" x14ac:dyDescent="0.25">
      <c r="A205" t="s">
        <v>319</v>
      </c>
      <c r="B205" t="s">
        <v>83</v>
      </c>
      <c r="C205">
        <v>8</v>
      </c>
      <c r="D205">
        <v>8</v>
      </c>
      <c r="E205">
        <v>0</v>
      </c>
      <c r="F205">
        <v>445</v>
      </c>
      <c r="G205">
        <v>478</v>
      </c>
      <c r="H205">
        <v>-33</v>
      </c>
      <c r="I205" s="12" t="s">
        <v>557</v>
      </c>
      <c r="J205" s="12" t="s">
        <v>582</v>
      </c>
      <c r="K205" s="26">
        <f>($L$1*Table_1__4[[#This Row],[Offense Rank]]+$N$1*Table_1__4[[#This Row],[Defense Rank]])/2</f>
        <v>9.25</v>
      </c>
      <c r="L205" t="s">
        <v>265</v>
      </c>
    </row>
    <row r="206" spans="1:12" hidden="1" x14ac:dyDescent="0.25">
      <c r="A206" t="s">
        <v>311</v>
      </c>
      <c r="B206" t="s">
        <v>81</v>
      </c>
      <c r="C206">
        <v>6</v>
      </c>
      <c r="D206">
        <v>10</v>
      </c>
      <c r="E206">
        <v>0</v>
      </c>
      <c r="F206">
        <v>339</v>
      </c>
      <c r="G206">
        <v>388</v>
      </c>
      <c r="H206">
        <v>-49</v>
      </c>
      <c r="I206" s="12" t="s">
        <v>579</v>
      </c>
      <c r="J206" s="12" t="s">
        <v>571</v>
      </c>
      <c r="K206" s="26">
        <f>($L$1*Table_1__4[[#This Row],[Offense Rank]]+$N$1*Table_1__4[[#This Row],[Defense Rank]])/2</f>
        <v>7.75</v>
      </c>
      <c r="L206" t="s">
        <v>265</v>
      </c>
    </row>
    <row r="207" spans="1:12" hidden="1" x14ac:dyDescent="0.25">
      <c r="A207" t="s">
        <v>307</v>
      </c>
      <c r="B207" t="s">
        <v>80</v>
      </c>
      <c r="C207">
        <v>8</v>
      </c>
      <c r="D207">
        <v>8</v>
      </c>
      <c r="E207">
        <v>0</v>
      </c>
      <c r="F207">
        <v>320</v>
      </c>
      <c r="G207">
        <v>352</v>
      </c>
      <c r="H207">
        <v>-32</v>
      </c>
      <c r="I207" s="12" t="s">
        <v>566</v>
      </c>
      <c r="J207" s="12" t="s">
        <v>556</v>
      </c>
      <c r="K207" s="26">
        <f>($L$1*Table_1__4[[#This Row],[Offense Rank]]+$N$1*Table_1__4[[#This Row],[Defense Rank]])/2</f>
        <v>10</v>
      </c>
      <c r="L207" t="s">
        <v>265</v>
      </c>
    </row>
    <row r="208" spans="1:12" hidden="1" x14ac:dyDescent="0.25">
      <c r="A208" t="s">
        <v>544</v>
      </c>
      <c r="B208" t="s">
        <v>79</v>
      </c>
      <c r="C208">
        <v>4</v>
      </c>
      <c r="D208">
        <v>12</v>
      </c>
      <c r="E208">
        <v>0</v>
      </c>
      <c r="F208">
        <v>353</v>
      </c>
      <c r="G208">
        <v>443</v>
      </c>
      <c r="H208">
        <v>-90</v>
      </c>
      <c r="I208" s="12" t="s">
        <v>562</v>
      </c>
      <c r="J208" s="12" t="s">
        <v>561</v>
      </c>
      <c r="K208" s="26">
        <f>($L$1*Table_1__4[[#This Row],[Offense Rank]]+$N$1*Table_1__4[[#This Row],[Defense Rank]])/2</f>
        <v>12</v>
      </c>
      <c r="L208" t="s">
        <v>265</v>
      </c>
    </row>
    <row r="209" spans="1:16" hidden="1" x14ac:dyDescent="0.25">
      <c r="A209" t="s">
        <v>310</v>
      </c>
      <c r="B209" t="s">
        <v>78</v>
      </c>
      <c r="C209">
        <v>10</v>
      </c>
      <c r="D209">
        <v>6</v>
      </c>
      <c r="E209">
        <v>0</v>
      </c>
      <c r="F209">
        <v>379</v>
      </c>
      <c r="G209">
        <v>324</v>
      </c>
      <c r="H209">
        <v>55</v>
      </c>
      <c r="I209" s="12" t="s">
        <v>569</v>
      </c>
      <c r="J209" s="12" t="s">
        <v>576</v>
      </c>
      <c r="K209" s="26">
        <f>($L$1*Table_1__4[[#This Row],[Offense Rank]]+$N$1*Table_1__4[[#This Row],[Defense Rank]])/2</f>
        <v>4.25</v>
      </c>
      <c r="L209" t="s">
        <v>265</v>
      </c>
    </row>
    <row r="211" spans="1:16" x14ac:dyDescent="0.25">
      <c r="A211">
        <v>2012</v>
      </c>
    </row>
    <row r="212" spans="1:16" x14ac:dyDescent="0.25">
      <c r="A212" t="s">
        <v>262</v>
      </c>
      <c r="B212" t="s">
        <v>523</v>
      </c>
      <c r="C212" t="s">
        <v>530</v>
      </c>
      <c r="D212" t="s">
        <v>531</v>
      </c>
      <c r="E212" t="s">
        <v>532</v>
      </c>
      <c r="F212" t="s">
        <v>110</v>
      </c>
      <c r="G212" t="s">
        <v>111</v>
      </c>
      <c r="H212" t="s">
        <v>232</v>
      </c>
      <c r="I212" s="17" t="s">
        <v>228</v>
      </c>
      <c r="J212" s="17" t="s">
        <v>229</v>
      </c>
      <c r="K212" s="17" t="s">
        <v>263</v>
      </c>
      <c r="L212" t="s">
        <v>73</v>
      </c>
      <c r="M212" t="s">
        <v>268</v>
      </c>
      <c r="N212" t="s">
        <v>266</v>
      </c>
      <c r="O212" t="s">
        <v>267</v>
      </c>
      <c r="P212" t="s">
        <v>230</v>
      </c>
    </row>
    <row r="213" spans="1:16" x14ac:dyDescent="0.25">
      <c r="A213" t="s">
        <v>604</v>
      </c>
      <c r="B213" t="s">
        <v>80</v>
      </c>
      <c r="C213">
        <v>10</v>
      </c>
      <c r="D213">
        <v>6</v>
      </c>
      <c r="E213">
        <v>0</v>
      </c>
      <c r="F213">
        <v>398</v>
      </c>
      <c r="G213">
        <v>344</v>
      </c>
      <c r="H213">
        <v>54</v>
      </c>
      <c r="I213" s="79">
        <v>16</v>
      </c>
      <c r="J213" s="79">
        <v>22</v>
      </c>
      <c r="K213" s="26">
        <f>($L$1*Table_1__5[[#This Row],[Offense Rank]]+$N$1*Table_1__5[[#This Row],[Defense Rank]])/2</f>
        <v>9.5</v>
      </c>
      <c r="L213" t="s">
        <v>264</v>
      </c>
      <c r="M213" t="s">
        <v>264</v>
      </c>
      <c r="N213" t="s">
        <v>264</v>
      </c>
      <c r="O213" t="s">
        <v>264</v>
      </c>
      <c r="P213" t="s">
        <v>264</v>
      </c>
    </row>
    <row r="214" spans="1:16" x14ac:dyDescent="0.25">
      <c r="A214" t="s">
        <v>602</v>
      </c>
      <c r="B214" t="s">
        <v>105</v>
      </c>
      <c r="C214">
        <v>11</v>
      </c>
      <c r="D214">
        <v>4</v>
      </c>
      <c r="E214">
        <v>1</v>
      </c>
      <c r="F214">
        <v>397</v>
      </c>
      <c r="G214">
        <v>273</v>
      </c>
      <c r="H214">
        <v>124</v>
      </c>
      <c r="I214" s="84">
        <v>7</v>
      </c>
      <c r="J214" s="84">
        <v>4</v>
      </c>
      <c r="K214" s="26">
        <f>($L$1*Table_1__5[[#This Row],[Offense Rank]]+$N$1*Table_1__5[[#This Row],[Defense Rank]])/2</f>
        <v>2.75</v>
      </c>
      <c r="L214" t="s">
        <v>264</v>
      </c>
      <c r="M214" t="s">
        <v>264</v>
      </c>
      <c r="N214" t="s">
        <v>264</v>
      </c>
      <c r="O214" t="s">
        <v>264</v>
      </c>
      <c r="P214" t="s">
        <v>265</v>
      </c>
    </row>
    <row r="215" spans="1:16" x14ac:dyDescent="0.25">
      <c r="A215" t="s">
        <v>297</v>
      </c>
      <c r="B215" t="s">
        <v>79</v>
      </c>
      <c r="C215">
        <v>13</v>
      </c>
      <c r="D215">
        <v>3</v>
      </c>
      <c r="E215">
        <v>0</v>
      </c>
      <c r="F215">
        <v>419</v>
      </c>
      <c r="G215">
        <v>299</v>
      </c>
      <c r="H215">
        <v>120</v>
      </c>
      <c r="I215" s="79">
        <v>12</v>
      </c>
      <c r="J215" s="79">
        <v>14</v>
      </c>
      <c r="K215" s="26">
        <f>($L$1*Table_1__5[[#This Row],[Offense Rank]]+$N$1*Table_1__5[[#This Row],[Defense Rank]])/2</f>
        <v>6.5</v>
      </c>
      <c r="L215" t="s">
        <v>264</v>
      </c>
      <c r="M215" t="s">
        <v>264</v>
      </c>
      <c r="N215" t="s">
        <v>264</v>
      </c>
      <c r="O215" t="s">
        <v>265</v>
      </c>
      <c r="P215" t="s">
        <v>265</v>
      </c>
    </row>
    <row r="216" spans="1:16" x14ac:dyDescent="0.25">
      <c r="A216" t="s">
        <v>597</v>
      </c>
      <c r="B216" t="s">
        <v>98</v>
      </c>
      <c r="C216">
        <v>12</v>
      </c>
      <c r="D216">
        <v>4</v>
      </c>
      <c r="E216">
        <v>0</v>
      </c>
      <c r="F216">
        <v>557</v>
      </c>
      <c r="G216">
        <v>331</v>
      </c>
      <c r="H216">
        <v>226</v>
      </c>
      <c r="I216" s="84">
        <v>2</v>
      </c>
      <c r="J216" s="84">
        <v>15</v>
      </c>
      <c r="K216" s="26">
        <f>($L$1*Table_1__5[[#This Row],[Offense Rank]]+$N$1*Table_1__5[[#This Row],[Defense Rank]])/2</f>
        <v>4.25</v>
      </c>
      <c r="L216" t="s">
        <v>264</v>
      </c>
      <c r="M216" t="s">
        <v>264</v>
      </c>
      <c r="N216" t="s">
        <v>264</v>
      </c>
      <c r="O216" t="s">
        <v>265</v>
      </c>
      <c r="P216" t="s">
        <v>265</v>
      </c>
    </row>
    <row r="217" spans="1:16" x14ac:dyDescent="0.25">
      <c r="A217" t="s">
        <v>586</v>
      </c>
      <c r="B217" t="s">
        <v>87</v>
      </c>
      <c r="C217">
        <v>13</v>
      </c>
      <c r="D217">
        <v>3</v>
      </c>
      <c r="E217">
        <v>0</v>
      </c>
      <c r="F217">
        <v>481</v>
      </c>
      <c r="G217">
        <v>289</v>
      </c>
      <c r="H217">
        <v>192</v>
      </c>
      <c r="I217" s="84">
        <v>3</v>
      </c>
      <c r="J217" s="84">
        <v>2</v>
      </c>
      <c r="K217" s="26">
        <f>($L$1*Table_1__5[[#This Row],[Offense Rank]]+$N$1*Table_1__5[[#This Row],[Defense Rank]])/2</f>
        <v>1.25</v>
      </c>
      <c r="L217" t="s">
        <v>264</v>
      </c>
      <c r="M217" t="s">
        <v>264</v>
      </c>
      <c r="N217" t="s">
        <v>265</v>
      </c>
      <c r="O217" t="s">
        <v>265</v>
      </c>
      <c r="P217" t="s">
        <v>265</v>
      </c>
    </row>
    <row r="218" spans="1:16" x14ac:dyDescent="0.25">
      <c r="A218" t="s">
        <v>301</v>
      </c>
      <c r="B218" t="s">
        <v>90</v>
      </c>
      <c r="C218">
        <v>12</v>
      </c>
      <c r="D218">
        <v>4</v>
      </c>
      <c r="E218">
        <v>0</v>
      </c>
      <c r="F218">
        <v>416</v>
      </c>
      <c r="G218">
        <v>331</v>
      </c>
      <c r="H218">
        <v>85</v>
      </c>
      <c r="I218" s="78">
        <v>20</v>
      </c>
      <c r="J218" s="78">
        <v>5</v>
      </c>
      <c r="K218" s="26">
        <f>($L$1*Table_1__5[[#This Row],[Offense Rank]]+$N$1*Table_1__5[[#This Row],[Defense Rank]])/2</f>
        <v>6.25</v>
      </c>
      <c r="L218" t="s">
        <v>264</v>
      </c>
      <c r="M218" t="s">
        <v>264</v>
      </c>
      <c r="N218" t="s">
        <v>265</v>
      </c>
      <c r="O218" t="s">
        <v>265</v>
      </c>
      <c r="P218" t="s">
        <v>265</v>
      </c>
    </row>
    <row r="219" spans="1:16" x14ac:dyDescent="0.25">
      <c r="A219" t="s">
        <v>299</v>
      </c>
      <c r="B219" t="s">
        <v>89</v>
      </c>
      <c r="C219">
        <v>11</v>
      </c>
      <c r="D219">
        <v>5</v>
      </c>
      <c r="E219">
        <v>0</v>
      </c>
      <c r="F219">
        <v>433</v>
      </c>
      <c r="G219">
        <v>336</v>
      </c>
      <c r="H219">
        <v>97</v>
      </c>
      <c r="I219" s="84">
        <v>4</v>
      </c>
      <c r="J219" s="84">
        <v>11</v>
      </c>
      <c r="K219" s="26">
        <f>($L$1*Table_1__5[[#This Row],[Offense Rank]]+$N$1*Table_1__5[[#This Row],[Defense Rank]])/2</f>
        <v>3.75</v>
      </c>
      <c r="L219" t="s">
        <v>264</v>
      </c>
      <c r="M219" t="s">
        <v>264</v>
      </c>
      <c r="N219" t="s">
        <v>265</v>
      </c>
      <c r="O219" t="s">
        <v>265</v>
      </c>
      <c r="P219" t="s">
        <v>265</v>
      </c>
    </row>
    <row r="220" spans="1:16" x14ac:dyDescent="0.25">
      <c r="A220" t="s">
        <v>541</v>
      </c>
      <c r="B220" t="s">
        <v>106</v>
      </c>
      <c r="C220">
        <v>11</v>
      </c>
      <c r="D220">
        <v>5</v>
      </c>
      <c r="E220">
        <v>0</v>
      </c>
      <c r="F220">
        <v>412</v>
      </c>
      <c r="G220">
        <v>245</v>
      </c>
      <c r="H220">
        <v>167</v>
      </c>
      <c r="I220" s="84">
        <v>1</v>
      </c>
      <c r="J220" s="84">
        <v>7</v>
      </c>
      <c r="K220" s="26">
        <f>($L$1*Table_1__5[[#This Row],[Offense Rank]]+$N$1*Table_1__5[[#This Row],[Defense Rank]])/2</f>
        <v>2</v>
      </c>
      <c r="L220" t="s">
        <v>264</v>
      </c>
      <c r="M220" t="s">
        <v>264</v>
      </c>
      <c r="N220" t="s">
        <v>265</v>
      </c>
      <c r="O220" t="s">
        <v>265</v>
      </c>
      <c r="P220" t="s">
        <v>265</v>
      </c>
    </row>
    <row r="221" spans="1:16" x14ac:dyDescent="0.25">
      <c r="A221" t="s">
        <v>603</v>
      </c>
      <c r="B221" t="s">
        <v>91</v>
      </c>
      <c r="C221">
        <v>11</v>
      </c>
      <c r="D221">
        <v>5</v>
      </c>
      <c r="E221">
        <v>0</v>
      </c>
      <c r="F221">
        <v>357</v>
      </c>
      <c r="G221">
        <v>387</v>
      </c>
      <c r="H221">
        <v>-30</v>
      </c>
      <c r="I221" s="77">
        <v>19</v>
      </c>
      <c r="J221" s="77">
        <v>29</v>
      </c>
      <c r="K221" s="26">
        <f>($L$1*Table_1__5[[#This Row],[Offense Rank]]+$N$1*Table_1__5[[#This Row],[Defense Rank]])/2</f>
        <v>12</v>
      </c>
      <c r="L221" t="s">
        <v>264</v>
      </c>
      <c r="M221" t="s">
        <v>265</v>
      </c>
      <c r="N221" t="s">
        <v>265</v>
      </c>
      <c r="O221" t="s">
        <v>265</v>
      </c>
      <c r="P221" t="s">
        <v>265</v>
      </c>
    </row>
    <row r="222" spans="1:16" x14ac:dyDescent="0.25">
      <c r="A222" t="s">
        <v>590</v>
      </c>
      <c r="B222" t="s">
        <v>84</v>
      </c>
      <c r="C222">
        <v>10</v>
      </c>
      <c r="D222">
        <v>6</v>
      </c>
      <c r="E222">
        <v>0</v>
      </c>
      <c r="F222">
        <v>391</v>
      </c>
      <c r="G222">
        <v>320</v>
      </c>
      <c r="H222">
        <v>71</v>
      </c>
      <c r="I222" s="78">
        <v>17</v>
      </c>
      <c r="J222" s="78">
        <v>3</v>
      </c>
      <c r="K222" s="26">
        <f>($L$1*Table_1__5[[#This Row],[Offense Rank]]+$N$1*Table_1__5[[#This Row],[Defense Rank]])/2</f>
        <v>5</v>
      </c>
      <c r="L222" t="s">
        <v>264</v>
      </c>
      <c r="M222" t="s">
        <v>265</v>
      </c>
      <c r="N222" t="s">
        <v>265</v>
      </c>
      <c r="O222" t="s">
        <v>265</v>
      </c>
      <c r="P222" t="s">
        <v>265</v>
      </c>
    </row>
    <row r="223" spans="1:16" x14ac:dyDescent="0.25">
      <c r="A223" t="s">
        <v>605</v>
      </c>
      <c r="B223" t="s">
        <v>97</v>
      </c>
      <c r="C223">
        <v>10</v>
      </c>
      <c r="D223">
        <v>6</v>
      </c>
      <c r="E223">
        <v>0</v>
      </c>
      <c r="F223">
        <v>379</v>
      </c>
      <c r="G223">
        <v>348</v>
      </c>
      <c r="H223">
        <v>31</v>
      </c>
      <c r="I223" s="79">
        <v>14</v>
      </c>
      <c r="J223" s="79">
        <v>23</v>
      </c>
      <c r="K223" s="26">
        <f>($L$1*Table_1__5[[#This Row],[Offense Rank]]+$N$1*Table_1__5[[#This Row],[Defense Rank]])/2</f>
        <v>9.25</v>
      </c>
      <c r="L223" t="s">
        <v>264</v>
      </c>
      <c r="M223" t="s">
        <v>265</v>
      </c>
      <c r="N223" t="s">
        <v>265</v>
      </c>
      <c r="O223" t="s">
        <v>265</v>
      </c>
      <c r="P223" t="s">
        <v>265</v>
      </c>
    </row>
    <row r="224" spans="1:16" x14ac:dyDescent="0.25">
      <c r="A224" t="s">
        <v>543</v>
      </c>
      <c r="B224" t="s">
        <v>109</v>
      </c>
      <c r="C224">
        <v>10</v>
      </c>
      <c r="D224">
        <v>6</v>
      </c>
      <c r="E224">
        <v>0</v>
      </c>
      <c r="F224">
        <v>436</v>
      </c>
      <c r="G224">
        <v>388</v>
      </c>
      <c r="H224">
        <v>48</v>
      </c>
      <c r="I224" s="84">
        <v>5</v>
      </c>
      <c r="J224" s="84">
        <v>13</v>
      </c>
      <c r="K224" s="26">
        <f>($L$1*Table_1__5[[#This Row],[Offense Rank]]+$N$1*Table_1__5[[#This Row],[Defense Rank]])/2</f>
        <v>4.5</v>
      </c>
      <c r="L224" t="s">
        <v>264</v>
      </c>
      <c r="M224" t="s">
        <v>265</v>
      </c>
      <c r="N224" t="s">
        <v>265</v>
      </c>
      <c r="O224" t="s">
        <v>265</v>
      </c>
      <c r="P224" t="s">
        <v>265</v>
      </c>
    </row>
    <row r="225" spans="1:12" hidden="1" x14ac:dyDescent="0.25">
      <c r="A225" t="s">
        <v>319</v>
      </c>
      <c r="B225" t="s">
        <v>83</v>
      </c>
      <c r="C225">
        <v>10</v>
      </c>
      <c r="D225">
        <v>6</v>
      </c>
      <c r="E225">
        <v>0</v>
      </c>
      <c r="F225">
        <v>375</v>
      </c>
      <c r="G225">
        <v>277</v>
      </c>
      <c r="H225">
        <v>98</v>
      </c>
      <c r="I225" s="12" t="s">
        <v>565</v>
      </c>
      <c r="J225" s="12" t="s">
        <v>578</v>
      </c>
      <c r="K225" s="26">
        <f>($L$1*Table_1__5[[#This Row],[Offense Rank]]+$N$1*Table_1__5[[#This Row],[Defense Rank]])/2</f>
        <v>6.25</v>
      </c>
      <c r="L225" t="s">
        <v>265</v>
      </c>
    </row>
    <row r="226" spans="1:12" hidden="1" x14ac:dyDescent="0.25">
      <c r="A226" t="s">
        <v>549</v>
      </c>
      <c r="B226" t="s">
        <v>100</v>
      </c>
      <c r="C226">
        <v>9</v>
      </c>
      <c r="D226">
        <v>7</v>
      </c>
      <c r="E226">
        <v>0</v>
      </c>
      <c r="F226">
        <v>429</v>
      </c>
      <c r="G226">
        <v>344</v>
      </c>
      <c r="H226">
        <v>85</v>
      </c>
      <c r="I226" s="12" t="s">
        <v>563</v>
      </c>
      <c r="J226" s="12" t="s">
        <v>574</v>
      </c>
      <c r="K226" s="26">
        <f>($L$1*Table_1__5[[#This Row],[Offense Rank]]+$N$1*Table_1__5[[#This Row],[Defense Rank]])/2</f>
        <v>7.75</v>
      </c>
      <c r="L226" t="s">
        <v>265</v>
      </c>
    </row>
    <row r="227" spans="1:12" hidden="1" x14ac:dyDescent="0.25">
      <c r="A227" t="s">
        <v>550</v>
      </c>
      <c r="B227" t="s">
        <v>86</v>
      </c>
      <c r="C227">
        <v>8</v>
      </c>
      <c r="D227">
        <v>8</v>
      </c>
      <c r="E227">
        <v>0</v>
      </c>
      <c r="F227">
        <v>376</v>
      </c>
      <c r="G227">
        <v>400</v>
      </c>
      <c r="H227">
        <v>-24</v>
      </c>
      <c r="I227" s="12" t="s">
        <v>570</v>
      </c>
      <c r="J227" s="12" t="s">
        <v>561</v>
      </c>
      <c r="K227" s="26">
        <f>($L$1*Table_1__5[[#This Row],[Offense Rank]]+$N$1*Table_1__5[[#This Row],[Defense Rank]])/2</f>
        <v>10</v>
      </c>
      <c r="L227" t="s">
        <v>265</v>
      </c>
    </row>
    <row r="228" spans="1:12" hidden="1" x14ac:dyDescent="0.25">
      <c r="A228" t="s">
        <v>601</v>
      </c>
      <c r="B228" t="s">
        <v>104</v>
      </c>
      <c r="C228">
        <v>8</v>
      </c>
      <c r="D228">
        <v>8</v>
      </c>
      <c r="E228">
        <v>0</v>
      </c>
      <c r="F228">
        <v>336</v>
      </c>
      <c r="G228">
        <v>314</v>
      </c>
      <c r="H228">
        <v>22</v>
      </c>
      <c r="I228" s="12" t="s">
        <v>564</v>
      </c>
      <c r="J228" s="12" t="s">
        <v>558</v>
      </c>
      <c r="K228" s="26">
        <f>($L$1*Table_1__5[[#This Row],[Offense Rank]]+$N$1*Table_1__5[[#This Row],[Defense Rank]])/2</f>
        <v>7.5</v>
      </c>
      <c r="L228" t="s">
        <v>265</v>
      </c>
    </row>
    <row r="229" spans="1:12" hidden="1" x14ac:dyDescent="0.25">
      <c r="A229" t="s">
        <v>315</v>
      </c>
      <c r="B229" t="s">
        <v>82</v>
      </c>
      <c r="C229">
        <v>7</v>
      </c>
      <c r="D229">
        <v>9</v>
      </c>
      <c r="E229">
        <v>0</v>
      </c>
      <c r="F229">
        <v>357</v>
      </c>
      <c r="G229">
        <v>363</v>
      </c>
      <c r="H229">
        <v>-6</v>
      </c>
      <c r="I229" s="12" t="s">
        <v>556</v>
      </c>
      <c r="J229" s="12" t="s">
        <v>581</v>
      </c>
      <c r="K229" s="26">
        <f>($L$1*Table_1__5[[#This Row],[Offense Rank]]+$N$1*Table_1__5[[#This Row],[Defense Rank]])/2</f>
        <v>5</v>
      </c>
      <c r="L229" t="s">
        <v>265</v>
      </c>
    </row>
    <row r="230" spans="1:12" hidden="1" x14ac:dyDescent="0.25">
      <c r="A230" t="s">
        <v>548</v>
      </c>
      <c r="B230" t="s">
        <v>96</v>
      </c>
      <c r="C230">
        <v>7</v>
      </c>
      <c r="D230">
        <v>9</v>
      </c>
      <c r="E230">
        <v>0</v>
      </c>
      <c r="F230">
        <v>288</v>
      </c>
      <c r="G230">
        <v>317</v>
      </c>
      <c r="H230">
        <v>-29</v>
      </c>
      <c r="I230" s="12" t="s">
        <v>575</v>
      </c>
      <c r="J230" s="12" t="s">
        <v>577</v>
      </c>
      <c r="K230" s="26">
        <f>($L$1*Table_1__5[[#This Row],[Offense Rank]]+$N$1*Table_1__5[[#This Row],[Defense Rank]])/2</f>
        <v>10.5</v>
      </c>
      <c r="L230" t="s">
        <v>265</v>
      </c>
    </row>
    <row r="231" spans="1:12" hidden="1" x14ac:dyDescent="0.25">
      <c r="A231" t="s">
        <v>312</v>
      </c>
      <c r="B231" t="s">
        <v>99</v>
      </c>
      <c r="C231">
        <v>7</v>
      </c>
      <c r="D231">
        <v>9</v>
      </c>
      <c r="E231">
        <v>0</v>
      </c>
      <c r="F231">
        <v>461</v>
      </c>
      <c r="G231">
        <v>454</v>
      </c>
      <c r="H231">
        <v>7</v>
      </c>
      <c r="I231" s="12" t="s">
        <v>557</v>
      </c>
      <c r="J231" s="12" t="s">
        <v>554</v>
      </c>
      <c r="K231" s="26">
        <f>($L$1*Table_1__5[[#This Row],[Offense Rank]]+$N$1*Table_1__5[[#This Row],[Defense Rank]])/2</f>
        <v>8.5</v>
      </c>
      <c r="L231" t="s">
        <v>265</v>
      </c>
    </row>
    <row r="232" spans="1:12" hidden="1" x14ac:dyDescent="0.25">
      <c r="A232" t="s">
        <v>317</v>
      </c>
      <c r="B232" t="s">
        <v>288</v>
      </c>
      <c r="C232">
        <v>7</v>
      </c>
      <c r="D232">
        <v>9</v>
      </c>
      <c r="E232">
        <v>0</v>
      </c>
      <c r="F232">
        <v>350</v>
      </c>
      <c r="G232">
        <v>350</v>
      </c>
      <c r="H232">
        <v>0</v>
      </c>
      <c r="I232" s="12" t="s">
        <v>567</v>
      </c>
      <c r="J232" s="12" t="s">
        <v>562</v>
      </c>
      <c r="K232" s="26">
        <f>($L$1*Table_1__5[[#This Row],[Offense Rank]]+$N$1*Table_1__5[[#This Row],[Defense Rank]])/2</f>
        <v>10.25</v>
      </c>
      <c r="L232" t="s">
        <v>265</v>
      </c>
    </row>
    <row r="233" spans="1:12" hidden="1" x14ac:dyDescent="0.25">
      <c r="A233" t="s">
        <v>545</v>
      </c>
      <c r="B233" t="s">
        <v>551</v>
      </c>
      <c r="C233">
        <v>7</v>
      </c>
      <c r="D233">
        <v>8</v>
      </c>
      <c r="E233">
        <v>1</v>
      </c>
      <c r="F233">
        <v>299</v>
      </c>
      <c r="G233">
        <v>348</v>
      </c>
      <c r="H233">
        <v>-49</v>
      </c>
      <c r="I233" s="12" t="s">
        <v>569</v>
      </c>
      <c r="J233" s="12" t="s">
        <v>556</v>
      </c>
      <c r="K233" s="26">
        <f>($L$1*Table_1__5[[#This Row],[Offense Rank]]+$N$1*Table_1__5[[#This Row],[Defense Rank]])/2</f>
        <v>5.75</v>
      </c>
      <c r="L233" t="s">
        <v>265</v>
      </c>
    </row>
    <row r="234" spans="1:12" hidden="1" x14ac:dyDescent="0.25">
      <c r="A234" t="s">
        <v>304</v>
      </c>
      <c r="B234" t="s">
        <v>107</v>
      </c>
      <c r="C234">
        <v>7</v>
      </c>
      <c r="D234">
        <v>9</v>
      </c>
      <c r="E234">
        <v>0</v>
      </c>
      <c r="F234">
        <v>389</v>
      </c>
      <c r="G234">
        <v>394</v>
      </c>
      <c r="H234">
        <v>-5</v>
      </c>
      <c r="I234" s="12" t="s">
        <v>583</v>
      </c>
      <c r="J234" s="12" t="s">
        <v>575</v>
      </c>
      <c r="K234" s="26">
        <f>($L$1*Table_1__5[[#This Row],[Offense Rank]]+$N$1*Table_1__5[[#This Row],[Defense Rank]])/2</f>
        <v>9.5</v>
      </c>
      <c r="L234" t="s">
        <v>265</v>
      </c>
    </row>
    <row r="235" spans="1:12" hidden="1" x14ac:dyDescent="0.25">
      <c r="A235" t="s">
        <v>311</v>
      </c>
      <c r="B235" t="s">
        <v>81</v>
      </c>
      <c r="C235">
        <v>6</v>
      </c>
      <c r="D235">
        <v>10</v>
      </c>
      <c r="E235">
        <v>0</v>
      </c>
      <c r="F235">
        <v>344</v>
      </c>
      <c r="G235">
        <v>435</v>
      </c>
      <c r="H235">
        <v>-91</v>
      </c>
      <c r="I235" s="12" t="s">
        <v>562</v>
      </c>
      <c r="J235" s="12" t="s">
        <v>564</v>
      </c>
      <c r="K235" s="26">
        <f>($L$1*Table_1__5[[#This Row],[Offense Rank]]+$N$1*Table_1__5[[#This Row],[Defense Rank]])/2</f>
        <v>9.75</v>
      </c>
      <c r="L235" t="s">
        <v>265</v>
      </c>
    </row>
    <row r="236" spans="1:12" hidden="1" x14ac:dyDescent="0.25">
      <c r="A236" t="s">
        <v>316</v>
      </c>
      <c r="B236" t="s">
        <v>101</v>
      </c>
      <c r="C236">
        <v>6</v>
      </c>
      <c r="D236">
        <v>10</v>
      </c>
      <c r="E236">
        <v>0</v>
      </c>
      <c r="F236">
        <v>281</v>
      </c>
      <c r="G236">
        <v>375</v>
      </c>
      <c r="H236">
        <v>-94</v>
      </c>
      <c r="I236" s="12" t="s">
        <v>561</v>
      </c>
      <c r="J236" s="12" t="s">
        <v>570</v>
      </c>
      <c r="K236" s="26">
        <f>($L$1*Table_1__5[[#This Row],[Offense Rank]]+$N$1*Table_1__5[[#This Row],[Defense Rank]])/2</f>
        <v>10</v>
      </c>
      <c r="L236" t="s">
        <v>265</v>
      </c>
    </row>
    <row r="237" spans="1:12" hidden="1" x14ac:dyDescent="0.25">
      <c r="A237" t="s">
        <v>303</v>
      </c>
      <c r="B237" t="s">
        <v>108</v>
      </c>
      <c r="C237">
        <v>6</v>
      </c>
      <c r="D237">
        <v>10</v>
      </c>
      <c r="E237">
        <v>0</v>
      </c>
      <c r="F237">
        <v>330</v>
      </c>
      <c r="G237">
        <v>471</v>
      </c>
      <c r="H237">
        <v>-141</v>
      </c>
      <c r="I237" s="12" t="s">
        <v>580</v>
      </c>
      <c r="J237" s="12" t="s">
        <v>572</v>
      </c>
      <c r="K237" s="26">
        <f>($L$1*Table_1__5[[#This Row],[Offense Rank]]+$N$1*Table_1__5[[#This Row],[Defense Rank]])/2</f>
        <v>11.25</v>
      </c>
      <c r="L237" t="s">
        <v>265</v>
      </c>
    </row>
    <row r="238" spans="1:12" hidden="1" x14ac:dyDescent="0.25">
      <c r="A238" t="s">
        <v>310</v>
      </c>
      <c r="B238" t="s">
        <v>78</v>
      </c>
      <c r="C238">
        <v>5</v>
      </c>
      <c r="D238">
        <v>11</v>
      </c>
      <c r="E238">
        <v>0</v>
      </c>
      <c r="F238">
        <v>250</v>
      </c>
      <c r="G238">
        <v>357</v>
      </c>
      <c r="H238">
        <v>-107</v>
      </c>
      <c r="I238" s="12" t="s">
        <v>566</v>
      </c>
      <c r="J238" s="12" t="s">
        <v>557</v>
      </c>
      <c r="K238" s="26">
        <f>($L$1*Table_1__5[[#This Row],[Offense Rank]]+$N$1*Table_1__5[[#This Row],[Defense Rank]])/2</f>
        <v>9.5</v>
      </c>
      <c r="L238" t="s">
        <v>265</v>
      </c>
    </row>
    <row r="239" spans="1:12" hidden="1" x14ac:dyDescent="0.25">
      <c r="A239" t="s">
        <v>322</v>
      </c>
      <c r="B239" t="s">
        <v>85</v>
      </c>
      <c r="C239">
        <v>5</v>
      </c>
      <c r="D239">
        <v>11</v>
      </c>
      <c r="E239">
        <v>0</v>
      </c>
      <c r="F239">
        <v>302</v>
      </c>
      <c r="G239">
        <v>368</v>
      </c>
      <c r="H239">
        <v>-66</v>
      </c>
      <c r="I239" s="12" t="s">
        <v>560</v>
      </c>
      <c r="J239" s="12" t="s">
        <v>568</v>
      </c>
      <c r="K239" s="26">
        <f>($L$1*Table_1__5[[#This Row],[Offense Rank]]+$N$1*Table_1__5[[#This Row],[Defense Rank]])/2</f>
        <v>11.5</v>
      </c>
      <c r="L239" t="s">
        <v>265</v>
      </c>
    </row>
    <row r="240" spans="1:12" hidden="1" x14ac:dyDescent="0.25">
      <c r="A240" t="s">
        <v>546</v>
      </c>
      <c r="B240" t="s">
        <v>88</v>
      </c>
      <c r="C240">
        <v>4</v>
      </c>
      <c r="D240">
        <v>12</v>
      </c>
      <c r="E240">
        <v>0</v>
      </c>
      <c r="F240">
        <v>372</v>
      </c>
      <c r="G240">
        <v>437</v>
      </c>
      <c r="H240">
        <v>-65</v>
      </c>
      <c r="I240" s="12" t="s">
        <v>558</v>
      </c>
      <c r="J240" s="12" t="s">
        <v>565</v>
      </c>
      <c r="K240" s="26">
        <f>($L$1*Table_1__5[[#This Row],[Offense Rank]]+$N$1*Table_1__5[[#This Row],[Defense Rank]])/2</f>
        <v>8.25</v>
      </c>
      <c r="L240" t="s">
        <v>265</v>
      </c>
    </row>
    <row r="241" spans="1:16" hidden="1" x14ac:dyDescent="0.25">
      <c r="A241" t="s">
        <v>547</v>
      </c>
      <c r="B241" t="s">
        <v>102</v>
      </c>
      <c r="C241">
        <v>4</v>
      </c>
      <c r="D241">
        <v>12</v>
      </c>
      <c r="E241">
        <v>0</v>
      </c>
      <c r="F241">
        <v>290</v>
      </c>
      <c r="G241">
        <v>443</v>
      </c>
      <c r="H241">
        <v>-153</v>
      </c>
      <c r="I241" s="12" t="s">
        <v>579</v>
      </c>
      <c r="J241" s="12" t="s">
        <v>560</v>
      </c>
      <c r="K241" s="26">
        <f>($L$1*Table_1__5[[#This Row],[Offense Rank]]+$N$1*Table_1__5[[#This Row],[Defense Rank]])/2</f>
        <v>13.25</v>
      </c>
      <c r="L241" t="s">
        <v>265</v>
      </c>
    </row>
    <row r="242" spans="1:16" hidden="1" x14ac:dyDescent="0.25">
      <c r="A242" t="s">
        <v>313</v>
      </c>
      <c r="B242" t="s">
        <v>103</v>
      </c>
      <c r="C242">
        <v>4</v>
      </c>
      <c r="D242">
        <v>12</v>
      </c>
      <c r="E242">
        <v>0</v>
      </c>
      <c r="F242">
        <v>280</v>
      </c>
      <c r="G242">
        <v>444</v>
      </c>
      <c r="H242">
        <v>-164</v>
      </c>
      <c r="I242" s="12" t="s">
        <v>555</v>
      </c>
      <c r="J242" s="12" t="s">
        <v>566</v>
      </c>
      <c r="K242" s="26">
        <f>($L$1*Table_1__5[[#This Row],[Offense Rank]]+$N$1*Table_1__5[[#This Row],[Defense Rank]])/2</f>
        <v>13.5</v>
      </c>
      <c r="L242" t="s">
        <v>265</v>
      </c>
    </row>
    <row r="243" spans="1:16" hidden="1" x14ac:dyDescent="0.25">
      <c r="A243" t="s">
        <v>320</v>
      </c>
      <c r="B243" t="s">
        <v>92</v>
      </c>
      <c r="C243">
        <v>2</v>
      </c>
      <c r="D243">
        <v>14</v>
      </c>
      <c r="E243">
        <v>0</v>
      </c>
      <c r="F243">
        <v>255</v>
      </c>
      <c r="G243">
        <v>444</v>
      </c>
      <c r="H243">
        <v>-189</v>
      </c>
      <c r="I243" s="12" t="s">
        <v>554</v>
      </c>
      <c r="J243" s="12" t="s">
        <v>579</v>
      </c>
      <c r="K243" s="26">
        <f>($L$1*Table_1__5[[#This Row],[Offense Rank]]+$N$1*Table_1__5[[#This Row],[Defense Rank]])/2</f>
        <v>13.5</v>
      </c>
      <c r="L243" t="s">
        <v>265</v>
      </c>
    </row>
    <row r="244" spans="1:16" hidden="1" x14ac:dyDescent="0.25">
      <c r="A244" t="s">
        <v>592</v>
      </c>
      <c r="B244" t="s">
        <v>93</v>
      </c>
      <c r="C244">
        <v>2</v>
      </c>
      <c r="D244">
        <v>14</v>
      </c>
      <c r="E244">
        <v>0</v>
      </c>
      <c r="F244">
        <v>211</v>
      </c>
      <c r="G244">
        <v>425</v>
      </c>
      <c r="H244">
        <v>-214</v>
      </c>
      <c r="I244" s="12" t="s">
        <v>582</v>
      </c>
      <c r="J244" s="12" t="s">
        <v>582</v>
      </c>
      <c r="K244" s="26">
        <f>($L$1*Table_1__5[[#This Row],[Offense Rank]]+$N$1*Table_1__5[[#This Row],[Defense Rank]])/2</f>
        <v>15.5</v>
      </c>
      <c r="L244" t="s">
        <v>265</v>
      </c>
    </row>
    <row r="247" spans="1:16" x14ac:dyDescent="0.25">
      <c r="F247" s="76"/>
      <c r="G247" s="141" t="s">
        <v>153</v>
      </c>
      <c r="H247" s="141"/>
      <c r="I247" s="141" t="s">
        <v>521</v>
      </c>
      <c r="J247" s="141"/>
      <c r="K247" s="141" t="s">
        <v>510</v>
      </c>
      <c r="L247" s="141"/>
      <c r="M247" s="142" t="s">
        <v>511</v>
      </c>
      <c r="N247" s="143"/>
      <c r="O247" s="142" t="s">
        <v>606</v>
      </c>
      <c r="P247" s="143"/>
    </row>
    <row r="248" spans="1:16" x14ac:dyDescent="0.25">
      <c r="F248" t="s">
        <v>520</v>
      </c>
      <c r="G248" t="s">
        <v>323</v>
      </c>
      <c r="H248" t="s">
        <v>522</v>
      </c>
      <c r="I248" t="s">
        <v>524</v>
      </c>
      <c r="J248" t="s">
        <v>525</v>
      </c>
      <c r="K248" t="s">
        <v>526</v>
      </c>
      <c r="L248" t="s">
        <v>527</v>
      </c>
      <c r="M248" t="s">
        <v>528</v>
      </c>
      <c r="N248" t="s">
        <v>529</v>
      </c>
      <c r="O248" t="s">
        <v>608</v>
      </c>
      <c r="P248" t="s">
        <v>607</v>
      </c>
    </row>
    <row r="249" spans="1:16" x14ac:dyDescent="0.25">
      <c r="F249">
        <v>2018</v>
      </c>
      <c r="G249">
        <f>AVERAGE(I3:I14)</f>
        <v>6.5</v>
      </c>
      <c r="H249">
        <f>AVERAGE(J3:J14)</f>
        <v>16.333333333333332</v>
      </c>
      <c r="I249">
        <f>AVERAGE(I3:I10)</f>
        <v>4.5</v>
      </c>
      <c r="J249">
        <f>AVERAGE(J3:J10)</f>
        <v>12.125</v>
      </c>
      <c r="K249">
        <f>AVERAGE(I3:I6)</f>
        <v>3.5</v>
      </c>
      <c r="L249">
        <f>AVERAGE(J3:J6)</f>
        <v>12.5</v>
      </c>
      <c r="M249">
        <f>AVERAGE(I3:I4)</f>
        <v>3</v>
      </c>
      <c r="N249">
        <f>AVERAGE(J3:J4)</f>
        <v>13.5</v>
      </c>
      <c r="O249">
        <f>I3</f>
        <v>4</v>
      </c>
      <c r="P249">
        <f>J3</f>
        <v>13</v>
      </c>
    </row>
    <row r="250" spans="1:16" x14ac:dyDescent="0.25">
      <c r="F250">
        <v>2017</v>
      </c>
      <c r="G250">
        <f>AVERAGE(I38:I49)</f>
        <v>10.416666666666666</v>
      </c>
      <c r="H250">
        <f>AVERAGE(J38:J49)</f>
        <v>13.25</v>
      </c>
      <c r="I250">
        <f>AVERAGE(I38:I45)</f>
        <v>8.75</v>
      </c>
      <c r="J250">
        <f>AVERAGE(J38:J45)</f>
        <v>10.5</v>
      </c>
      <c r="K250">
        <f>AVERAGE(I38:I41)</f>
        <v>8.5</v>
      </c>
      <c r="L250">
        <f>AVERAGE(J38:J41)</f>
        <v>7.25</v>
      </c>
      <c r="M250">
        <f>AVERAGE(I38:I39)</f>
        <v>4.5</v>
      </c>
      <c r="N250">
        <f>AVERAGE(J38:J39)</f>
        <v>12</v>
      </c>
      <c r="O250">
        <f>I38</f>
        <v>8</v>
      </c>
      <c r="P250">
        <f>J38</f>
        <v>2</v>
      </c>
    </row>
    <row r="251" spans="1:16" x14ac:dyDescent="0.25">
      <c r="F251">
        <v>2016</v>
      </c>
      <c r="G251">
        <f>AVERAGE(I73:I84)</f>
        <v>12.25</v>
      </c>
      <c r="H251">
        <f>AVERAGE(J73:J84)</f>
        <v>16.916666666666668</v>
      </c>
      <c r="I251">
        <f>AVERAGE(I73:I80)</f>
        <v>9.75</v>
      </c>
      <c r="J251">
        <f>AVERAGE(J73:J80)</f>
        <v>13.875</v>
      </c>
      <c r="K251">
        <f>AVERAGE(I73:I76)</f>
        <v>3.75</v>
      </c>
      <c r="L251">
        <f>AVERAGE(J73:J76)</f>
        <v>15.5</v>
      </c>
      <c r="M251">
        <f>AVERAGE(I73:I74)</f>
        <v>1.5</v>
      </c>
      <c r="N251">
        <f>AVERAGE(J73:J74)</f>
        <v>16</v>
      </c>
      <c r="O251">
        <f>I73</f>
        <v>1</v>
      </c>
      <c r="P251">
        <f>J73</f>
        <v>10</v>
      </c>
    </row>
    <row r="252" spans="1:16" x14ac:dyDescent="0.25">
      <c r="F252">
        <v>2015</v>
      </c>
      <c r="G252" s="17">
        <f>AVERAGE(I108:I119)</f>
        <v>10.333333333333334</v>
      </c>
      <c r="H252" s="17">
        <f>AVERAGE(J108:J119)</f>
        <v>8.4166666666666661</v>
      </c>
      <c r="I252" s="26">
        <f>AVERAGE(I108:I115)</f>
        <v>8.125</v>
      </c>
      <c r="J252" s="26">
        <f>AVERAGE(J108:J115)</f>
        <v>6.875</v>
      </c>
      <c r="K252" s="26">
        <f>AVERAGE(I108:I111)</f>
        <v>9.5</v>
      </c>
      <c r="L252" s="26">
        <f>AVERAGE(J108:J111)</f>
        <v>7</v>
      </c>
      <c r="M252" s="26">
        <f>AVERAGE(I108:I109)</f>
        <v>12</v>
      </c>
      <c r="N252" s="26">
        <f>AVERAGE(J108:J109)</f>
        <v>3</v>
      </c>
      <c r="O252" s="26">
        <f>I108</f>
        <v>18</v>
      </c>
      <c r="P252" s="26">
        <f>J108</f>
        <v>1</v>
      </c>
    </row>
    <row r="253" spans="1:16" x14ac:dyDescent="0.25">
      <c r="F253">
        <v>2014</v>
      </c>
      <c r="G253" s="26">
        <f>AVERAGE(I143:I154)</f>
        <v>11.083333333333334</v>
      </c>
      <c r="H253" s="26">
        <f>AVERAGE(J143:J154)</f>
        <v>12.583333333333334</v>
      </c>
      <c r="I253" s="26">
        <f>AVERAGE(I143:I150)</f>
        <v>8.625</v>
      </c>
      <c r="J253" s="26">
        <f>AVERAGE(J143:J150)</f>
        <v>10.75</v>
      </c>
      <c r="K253" s="26">
        <f>AVERAGE(I143:I146)</f>
        <v>7.75</v>
      </c>
      <c r="L253" s="26">
        <f>AVERAGE(J143:J146)</f>
        <v>10.75</v>
      </c>
      <c r="M253" s="26">
        <f>AVERAGE(I143:I144)</f>
        <v>4</v>
      </c>
      <c r="N253" s="26">
        <f>AVERAGE(J143:J144)</f>
        <v>7</v>
      </c>
      <c r="O253" s="26">
        <f>I143</f>
        <v>3</v>
      </c>
      <c r="P253" s="26">
        <f>J143</f>
        <v>13</v>
      </c>
    </row>
    <row r="254" spans="1:16" x14ac:dyDescent="0.25">
      <c r="F254">
        <v>2013</v>
      </c>
      <c r="G254">
        <f>AVERAGE(I178:I189)</f>
        <v>8.4166666666666661</v>
      </c>
      <c r="H254">
        <f>AVERAGE(J178:J189)</f>
        <v>14.083333333333334</v>
      </c>
      <c r="I254">
        <f>AVERAGE(I178:I185)</f>
        <v>7.375</v>
      </c>
      <c r="J254">
        <f>AVERAGE(J178:J185)</f>
        <v>13.125</v>
      </c>
      <c r="K254">
        <f>AVERAGE(I178:I181)</f>
        <v>4.75</v>
      </c>
      <c r="L254">
        <f>AVERAGE(J178:J181)</f>
        <v>11.5</v>
      </c>
      <c r="M254">
        <f>AVERAGE(I178:I179)</f>
        <v>5</v>
      </c>
      <c r="N254">
        <f>AVERAGE(J178:J179)</f>
        <v>5.5</v>
      </c>
      <c r="O254">
        <f>I178</f>
        <v>9</v>
      </c>
      <c r="P254">
        <f>J178</f>
        <v>1</v>
      </c>
    </row>
    <row r="255" spans="1:16" x14ac:dyDescent="0.25">
      <c r="F255">
        <v>2012</v>
      </c>
      <c r="G255">
        <f>AVERAGE(I213:I224)</f>
        <v>10</v>
      </c>
      <c r="H255">
        <f>AVERAGE(J213:J224)</f>
        <v>12.333333333333334</v>
      </c>
      <c r="I255">
        <f>AVERAGE(I213:I220)</f>
        <v>8.125</v>
      </c>
      <c r="J255">
        <f>AVERAGE(J213:J220)</f>
        <v>10</v>
      </c>
      <c r="K255">
        <f>AVERAGE(I213:I216)</f>
        <v>9.25</v>
      </c>
      <c r="L255">
        <f>AVERAGE(J213:J216)</f>
        <v>13.75</v>
      </c>
      <c r="M255">
        <f>AVERAGE(I213:I214)</f>
        <v>11.5</v>
      </c>
      <c r="N255">
        <f>AVERAGE(J213:J214)</f>
        <v>13</v>
      </c>
      <c r="O255">
        <f>I213</f>
        <v>16</v>
      </c>
      <c r="P255">
        <f>J213</f>
        <v>22</v>
      </c>
    </row>
    <row r="256" spans="1:16" x14ac:dyDescent="0.25">
      <c r="F256" t="s">
        <v>116</v>
      </c>
      <c r="G256" s="17">
        <f>SUBTOTAL(101,Table37[Offense])</f>
        <v>9.8571428571428577</v>
      </c>
      <c r="H256" s="17">
        <f>SUBTOTAL(101,Table37[Defense])</f>
        <v>13.416666666666666</v>
      </c>
      <c r="I256" s="17">
        <f>SUBTOTAL(101,Table37[Offense2])</f>
        <v>7.8928571428571432</v>
      </c>
      <c r="J256" s="17">
        <f>SUBTOTAL(101,Table37[Defense3])</f>
        <v>11.035714285714286</v>
      </c>
      <c r="K256" s="17">
        <f>SUBTOTAL(101,Table37[Offense4])</f>
        <v>6.7142857142857144</v>
      </c>
      <c r="L256" s="17">
        <f>SUBTOTAL(101,Table37[Defense5])</f>
        <v>11.178571428571429</v>
      </c>
      <c r="M256" s="17">
        <f>SUBTOTAL(101,Table37[Offense6])</f>
        <v>5.9285714285714288</v>
      </c>
      <c r="N256" s="17">
        <f>SUBTOTAL(101,Table37[Defense7])</f>
        <v>10</v>
      </c>
      <c r="O256" s="17">
        <f>SUBTOTAL(101,Table37[Offense7])</f>
        <v>8.4285714285714288</v>
      </c>
      <c r="P256" s="17">
        <f>SUBTOTAL(101,Table37[Defense8])</f>
        <v>8.8571428571428577</v>
      </c>
    </row>
    <row r="257" spans="6:8" x14ac:dyDescent="0.25">
      <c r="G257" t="s">
        <v>323</v>
      </c>
      <c r="H257" t="s">
        <v>522</v>
      </c>
    </row>
    <row r="258" spans="6:8" x14ac:dyDescent="0.25">
      <c r="F258" t="s">
        <v>153</v>
      </c>
      <c r="G258" s="17">
        <f>Table37[[#Totals],[Offense]]</f>
        <v>9.8571428571428577</v>
      </c>
      <c r="H258" s="17">
        <f>Table37[[#Totals],[Defense]]</f>
        <v>13.416666666666666</v>
      </c>
    </row>
    <row r="259" spans="6:8" x14ac:dyDescent="0.25">
      <c r="F259" t="s">
        <v>521</v>
      </c>
      <c r="G259" s="17">
        <f>Table37[[#Totals],[Offense2]]</f>
        <v>7.8928571428571432</v>
      </c>
      <c r="H259" s="17">
        <f>Table37[[#Totals],[Defense3]]</f>
        <v>11.035714285714286</v>
      </c>
    </row>
    <row r="260" spans="6:8" x14ac:dyDescent="0.25">
      <c r="F260" t="s">
        <v>510</v>
      </c>
      <c r="G260" s="17">
        <f>Table37[[#Totals],[Offense4]]</f>
        <v>6.7142857142857144</v>
      </c>
      <c r="H260" s="17">
        <f>Table37[[#Totals],[Defense5]]</f>
        <v>11.178571428571429</v>
      </c>
    </row>
    <row r="261" spans="6:8" x14ac:dyDescent="0.25">
      <c r="F261" t="s">
        <v>511</v>
      </c>
      <c r="G261" s="17">
        <f>Table37[[#Totals],[Offense6]]</f>
        <v>5.9285714285714288</v>
      </c>
      <c r="H261" s="17">
        <f>Table37[[#Totals],[Defense7]]</f>
        <v>10</v>
      </c>
    </row>
    <row r="262" spans="6:8" x14ac:dyDescent="0.25">
      <c r="F262" t="s">
        <v>606</v>
      </c>
      <c r="G262" s="17">
        <f>Table37[[#Totals],[Offense7]]</f>
        <v>8.4285714285714288</v>
      </c>
      <c r="H262" s="17">
        <f>Table37[[#Totals],[Defense8]]</f>
        <v>8.8571428571428577</v>
      </c>
    </row>
    <row r="282" spans="1:15" x14ac:dyDescent="0.25">
      <c r="A282">
        <v>2018</v>
      </c>
    </row>
    <row r="283" spans="1:15" x14ac:dyDescent="0.25">
      <c r="A283" t="s">
        <v>1516</v>
      </c>
    </row>
    <row r="284" spans="1:15" x14ac:dyDescent="0.25">
      <c r="A284" s="93" t="s">
        <v>231</v>
      </c>
      <c r="B284" s="93" t="s">
        <v>262</v>
      </c>
      <c r="C284" s="93" t="s">
        <v>246</v>
      </c>
      <c r="D284" s="93" t="s">
        <v>247</v>
      </c>
      <c r="E284" s="93" t="s">
        <v>110</v>
      </c>
      <c r="F284" s="93" t="s">
        <v>111</v>
      </c>
      <c r="G284" s="93" t="s">
        <v>232</v>
      </c>
      <c r="H284" s="93" t="s">
        <v>1514</v>
      </c>
      <c r="I284" s="93" t="s">
        <v>1515</v>
      </c>
      <c r="J284" s="93" t="s">
        <v>263</v>
      </c>
      <c r="K284" s="93" t="s">
        <v>73</v>
      </c>
      <c r="L284" s="93" t="s">
        <v>268</v>
      </c>
      <c r="M284" s="93" t="s">
        <v>266</v>
      </c>
      <c r="N284" s="93" t="s">
        <v>267</v>
      </c>
      <c r="O284" s="93" t="s">
        <v>230</v>
      </c>
    </row>
    <row r="285" spans="1:15" x14ac:dyDescent="0.25">
      <c r="A285" s="92" t="s">
        <v>256</v>
      </c>
      <c r="B285" s="92" t="s">
        <v>98</v>
      </c>
      <c r="C285" s="92">
        <v>11</v>
      </c>
      <c r="D285" s="92">
        <v>5</v>
      </c>
      <c r="E285" s="92">
        <v>436</v>
      </c>
      <c r="F285" s="92">
        <v>325</v>
      </c>
      <c r="G285" s="92">
        <v>111</v>
      </c>
      <c r="H285" s="46">
        <v>7</v>
      </c>
      <c r="I285" s="46">
        <v>4</v>
      </c>
      <c r="J285" s="92">
        <f t="shared" ref="J285:J296" si="0">AVERAGE(H285,I285)</f>
        <v>5.5</v>
      </c>
      <c r="K285" s="92" t="s">
        <v>264</v>
      </c>
      <c r="L285" s="92" t="s">
        <v>264</v>
      </c>
      <c r="M285" s="92" t="s">
        <v>264</v>
      </c>
      <c r="N285" s="92" t="s">
        <v>264</v>
      </c>
      <c r="O285" s="92" t="s">
        <v>264</v>
      </c>
    </row>
    <row r="286" spans="1:15" x14ac:dyDescent="0.25">
      <c r="A286" t="s">
        <v>251</v>
      </c>
      <c r="B286" t="s">
        <v>94</v>
      </c>
      <c r="C286">
        <v>13</v>
      </c>
      <c r="D286">
        <v>3</v>
      </c>
      <c r="E286">
        <v>527</v>
      </c>
      <c r="F286">
        <v>384</v>
      </c>
      <c r="G286">
        <v>143</v>
      </c>
      <c r="H286" s="46">
        <v>1</v>
      </c>
      <c r="I286" s="46">
        <v>3</v>
      </c>
      <c r="J286" s="92">
        <f t="shared" si="0"/>
        <v>2</v>
      </c>
      <c r="K286" t="s">
        <v>264</v>
      </c>
      <c r="L286" t="s">
        <v>264</v>
      </c>
      <c r="M286" t="s">
        <v>264</v>
      </c>
      <c r="N286" t="s">
        <v>264</v>
      </c>
      <c r="O286" t="s">
        <v>265</v>
      </c>
    </row>
    <row r="287" spans="1:15" x14ac:dyDescent="0.25">
      <c r="A287" t="s">
        <v>250</v>
      </c>
      <c r="B287" t="s">
        <v>99</v>
      </c>
      <c r="C287">
        <v>13</v>
      </c>
      <c r="D287">
        <v>3</v>
      </c>
      <c r="E287">
        <v>504</v>
      </c>
      <c r="F287">
        <v>353</v>
      </c>
      <c r="G287">
        <v>151</v>
      </c>
      <c r="H287" s="46">
        <v>3</v>
      </c>
      <c r="I287" s="46">
        <v>6</v>
      </c>
      <c r="J287" s="92">
        <f t="shared" si="0"/>
        <v>4.5</v>
      </c>
      <c r="K287" t="s">
        <v>264</v>
      </c>
      <c r="L287" t="s">
        <v>264</v>
      </c>
      <c r="M287" t="s">
        <v>264</v>
      </c>
      <c r="N287" t="s">
        <v>265</v>
      </c>
      <c r="O287" t="s">
        <v>265</v>
      </c>
    </row>
    <row r="288" spans="1:15" x14ac:dyDescent="0.25">
      <c r="A288" s="92" t="s">
        <v>254</v>
      </c>
      <c r="B288" s="92" t="s">
        <v>93</v>
      </c>
      <c r="C288" s="92">
        <v>12</v>
      </c>
      <c r="D288" s="92">
        <v>4</v>
      </c>
      <c r="E288" s="92">
        <v>565</v>
      </c>
      <c r="F288" s="92">
        <v>421</v>
      </c>
      <c r="G288" s="92">
        <v>144</v>
      </c>
      <c r="H288" s="46">
        <v>2</v>
      </c>
      <c r="I288" s="46">
        <v>19</v>
      </c>
      <c r="J288" s="92">
        <f t="shared" si="0"/>
        <v>10.5</v>
      </c>
      <c r="K288" s="92" t="s">
        <v>264</v>
      </c>
      <c r="L288" s="92" t="s">
        <v>264</v>
      </c>
      <c r="M288" s="92" t="s">
        <v>264</v>
      </c>
      <c r="N288" s="92" t="s">
        <v>265</v>
      </c>
      <c r="O288" s="92" t="s">
        <v>265</v>
      </c>
    </row>
    <row r="289" spans="1:15" x14ac:dyDescent="0.25">
      <c r="A289" t="s">
        <v>261</v>
      </c>
      <c r="B289" t="s">
        <v>103</v>
      </c>
      <c r="C289">
        <v>9</v>
      </c>
      <c r="D289">
        <v>7</v>
      </c>
      <c r="E289">
        <v>367</v>
      </c>
      <c r="F289">
        <v>348</v>
      </c>
      <c r="G289">
        <v>19</v>
      </c>
      <c r="H289" s="38">
        <v>11</v>
      </c>
      <c r="I289" s="38">
        <v>5</v>
      </c>
      <c r="J289" s="92">
        <f t="shared" si="0"/>
        <v>8</v>
      </c>
      <c r="K289" t="s">
        <v>264</v>
      </c>
      <c r="L289" t="s">
        <v>264</v>
      </c>
      <c r="M289" t="s">
        <v>265</v>
      </c>
      <c r="N289" t="s">
        <v>265</v>
      </c>
      <c r="O289" t="s">
        <v>265</v>
      </c>
    </row>
    <row r="290" spans="1:15" x14ac:dyDescent="0.25">
      <c r="A290" s="92" t="s">
        <v>253</v>
      </c>
      <c r="B290" s="92" t="s">
        <v>95</v>
      </c>
      <c r="C290" s="92">
        <v>12</v>
      </c>
      <c r="D290" s="92">
        <v>4</v>
      </c>
      <c r="E290" s="92">
        <v>428</v>
      </c>
      <c r="F290" s="92">
        <v>329</v>
      </c>
      <c r="G290" s="92">
        <v>99</v>
      </c>
      <c r="H290" s="46">
        <v>4</v>
      </c>
      <c r="I290" s="46">
        <v>16</v>
      </c>
      <c r="J290" s="92">
        <f t="shared" si="0"/>
        <v>10</v>
      </c>
      <c r="K290" s="92" t="s">
        <v>264</v>
      </c>
      <c r="L290" s="92" t="s">
        <v>264</v>
      </c>
      <c r="M290" s="92" t="s">
        <v>265</v>
      </c>
      <c r="N290" s="92" t="s">
        <v>265</v>
      </c>
      <c r="O290" s="92" t="s">
        <v>265</v>
      </c>
    </row>
    <row r="291" spans="1:15" x14ac:dyDescent="0.25">
      <c r="A291" t="s">
        <v>260</v>
      </c>
      <c r="B291" t="s">
        <v>91</v>
      </c>
      <c r="C291">
        <v>10</v>
      </c>
      <c r="D291">
        <v>6</v>
      </c>
      <c r="E291">
        <v>433</v>
      </c>
      <c r="F291">
        <v>344</v>
      </c>
      <c r="G291">
        <v>89</v>
      </c>
      <c r="H291" s="46">
        <v>5</v>
      </c>
      <c r="I291" s="46">
        <v>18</v>
      </c>
      <c r="J291" s="92">
        <f t="shared" si="0"/>
        <v>11.5</v>
      </c>
      <c r="K291" t="s">
        <v>264</v>
      </c>
      <c r="L291" t="s">
        <v>264</v>
      </c>
      <c r="M291" t="s">
        <v>265</v>
      </c>
      <c r="N291" t="s">
        <v>265</v>
      </c>
      <c r="O291" t="s">
        <v>265</v>
      </c>
    </row>
    <row r="292" spans="1:15" x14ac:dyDescent="0.25">
      <c r="A292" t="s">
        <v>258</v>
      </c>
      <c r="B292" t="s">
        <v>86</v>
      </c>
      <c r="C292">
        <v>10</v>
      </c>
      <c r="D292">
        <v>6</v>
      </c>
      <c r="E292">
        <v>339</v>
      </c>
      <c r="F292">
        <v>324</v>
      </c>
      <c r="G292">
        <v>15</v>
      </c>
      <c r="H292" s="35">
        <v>17</v>
      </c>
      <c r="I292" s="35">
        <v>12</v>
      </c>
      <c r="J292" s="92">
        <f t="shared" si="0"/>
        <v>14.5</v>
      </c>
      <c r="K292" t="s">
        <v>264</v>
      </c>
      <c r="L292" t="s">
        <v>264</v>
      </c>
      <c r="M292" t="s">
        <v>265</v>
      </c>
      <c r="N292" t="s">
        <v>265</v>
      </c>
      <c r="O292" t="s">
        <v>265</v>
      </c>
    </row>
    <row r="293" spans="1:15" x14ac:dyDescent="0.25">
      <c r="A293" t="s">
        <v>255</v>
      </c>
      <c r="B293" t="s">
        <v>90</v>
      </c>
      <c r="C293">
        <v>11</v>
      </c>
      <c r="D293">
        <v>5</v>
      </c>
      <c r="E293">
        <v>402</v>
      </c>
      <c r="F293">
        <v>316</v>
      </c>
      <c r="G293">
        <v>86</v>
      </c>
      <c r="H293" s="38">
        <v>14</v>
      </c>
      <c r="I293" s="38">
        <v>2</v>
      </c>
      <c r="J293" s="92">
        <f t="shared" si="0"/>
        <v>8</v>
      </c>
      <c r="K293" t="s">
        <v>264</v>
      </c>
      <c r="L293" t="s">
        <v>265</v>
      </c>
      <c r="M293" t="s">
        <v>265</v>
      </c>
      <c r="N293" t="s">
        <v>265</v>
      </c>
      <c r="O293" t="s">
        <v>265</v>
      </c>
    </row>
    <row r="294" spans="1:15" x14ac:dyDescent="0.25">
      <c r="A294" s="92" t="s">
        <v>252</v>
      </c>
      <c r="B294" s="92" t="s">
        <v>83</v>
      </c>
      <c r="C294" s="92">
        <v>12</v>
      </c>
      <c r="D294" s="92">
        <v>4</v>
      </c>
      <c r="E294" s="92">
        <v>421</v>
      </c>
      <c r="F294" s="92">
        <v>283</v>
      </c>
      <c r="G294" s="92">
        <v>138</v>
      </c>
      <c r="H294" s="52">
        <v>24</v>
      </c>
      <c r="I294" s="52">
        <v>1</v>
      </c>
      <c r="J294" s="92">
        <f t="shared" si="0"/>
        <v>12.5</v>
      </c>
      <c r="K294" s="92" t="s">
        <v>264</v>
      </c>
      <c r="L294" s="92" t="s">
        <v>265</v>
      </c>
      <c r="M294" s="92" t="s">
        <v>265</v>
      </c>
      <c r="N294" s="92" t="s">
        <v>265</v>
      </c>
      <c r="O294" s="92" t="s">
        <v>265</v>
      </c>
    </row>
    <row r="295" spans="1:15" x14ac:dyDescent="0.25">
      <c r="A295" s="92" t="s">
        <v>259</v>
      </c>
      <c r="B295" s="92" t="s">
        <v>106</v>
      </c>
      <c r="C295" s="92">
        <v>10</v>
      </c>
      <c r="D295" s="92">
        <v>6</v>
      </c>
      <c r="E295" s="92">
        <v>428</v>
      </c>
      <c r="F295" s="92">
        <v>347</v>
      </c>
      <c r="G295" s="92">
        <v>81</v>
      </c>
      <c r="H295" s="35">
        <v>12</v>
      </c>
      <c r="I295" s="35">
        <v>20</v>
      </c>
      <c r="J295" s="92">
        <f t="shared" si="0"/>
        <v>16</v>
      </c>
      <c r="K295" s="92" t="s">
        <v>264</v>
      </c>
      <c r="L295" s="92" t="s">
        <v>265</v>
      </c>
      <c r="M295" s="92" t="s">
        <v>265</v>
      </c>
      <c r="N295" s="92" t="s">
        <v>265</v>
      </c>
      <c r="O295" s="92" t="s">
        <v>265</v>
      </c>
    </row>
    <row r="296" spans="1:15" ht="16.5" thickBot="1" x14ac:dyDescent="0.3">
      <c r="A296" s="94" t="s">
        <v>257</v>
      </c>
      <c r="B296" s="94" t="s">
        <v>80</v>
      </c>
      <c r="C296" s="94">
        <v>10</v>
      </c>
      <c r="D296" s="94">
        <v>6</v>
      </c>
      <c r="E296" s="94">
        <v>389</v>
      </c>
      <c r="F296" s="94">
        <v>287</v>
      </c>
      <c r="G296" s="94">
        <v>102</v>
      </c>
      <c r="H296" s="52">
        <v>23</v>
      </c>
      <c r="I296" s="52">
        <v>10</v>
      </c>
      <c r="J296" s="92">
        <f t="shared" si="0"/>
        <v>16.5</v>
      </c>
      <c r="K296" s="94" t="s">
        <v>264</v>
      </c>
      <c r="L296" s="94" t="s">
        <v>265</v>
      </c>
      <c r="M296" s="94" t="s">
        <v>265</v>
      </c>
      <c r="N296" s="94" t="s">
        <v>265</v>
      </c>
      <c r="O296" s="94" t="s">
        <v>265</v>
      </c>
    </row>
    <row r="298" spans="1:15" x14ac:dyDescent="0.25">
      <c r="A298" t="s">
        <v>1517</v>
      </c>
    </row>
    <row r="299" spans="1:15" x14ac:dyDescent="0.25">
      <c r="A299" s="93" t="s">
        <v>231</v>
      </c>
      <c r="B299" s="93" t="s">
        <v>262</v>
      </c>
      <c r="C299" s="93" t="s">
        <v>246</v>
      </c>
      <c r="D299" s="93" t="s">
        <v>247</v>
      </c>
      <c r="E299" s="93" t="s">
        <v>110</v>
      </c>
      <c r="F299" s="93" t="s">
        <v>111</v>
      </c>
      <c r="G299" s="93" t="s">
        <v>232</v>
      </c>
      <c r="H299" s="93" t="s">
        <v>1514</v>
      </c>
      <c r="I299" s="93" t="s">
        <v>1515</v>
      </c>
      <c r="J299" s="93" t="s">
        <v>263</v>
      </c>
      <c r="K299" s="93" t="s">
        <v>73</v>
      </c>
      <c r="L299" s="93" t="s">
        <v>268</v>
      </c>
      <c r="M299" s="93" t="s">
        <v>266</v>
      </c>
      <c r="N299" s="93" t="s">
        <v>267</v>
      </c>
      <c r="O299" s="93" t="s">
        <v>230</v>
      </c>
    </row>
    <row r="300" spans="1:15" x14ac:dyDescent="0.25">
      <c r="A300" s="92" t="s">
        <v>256</v>
      </c>
      <c r="B300" s="92" t="s">
        <v>98</v>
      </c>
      <c r="C300" s="92">
        <v>11</v>
      </c>
      <c r="D300" s="92">
        <v>5</v>
      </c>
      <c r="E300" s="92">
        <v>436</v>
      </c>
      <c r="F300" s="92">
        <v>325</v>
      </c>
      <c r="G300" s="92">
        <v>111</v>
      </c>
      <c r="H300" s="46">
        <v>1</v>
      </c>
      <c r="I300" s="46">
        <v>1</v>
      </c>
      <c r="J300" s="92">
        <f t="shared" ref="J300:J311" si="1">AVERAGE(H300,I300)</f>
        <v>1</v>
      </c>
      <c r="K300" s="92" t="s">
        <v>264</v>
      </c>
      <c r="L300" s="92" t="s">
        <v>264</v>
      </c>
      <c r="M300" s="92" t="s">
        <v>264</v>
      </c>
      <c r="N300" s="92" t="s">
        <v>264</v>
      </c>
      <c r="O300" s="92" t="s">
        <v>264</v>
      </c>
    </row>
    <row r="301" spans="1:15" x14ac:dyDescent="0.25">
      <c r="A301" t="s">
        <v>251</v>
      </c>
      <c r="B301" t="s">
        <v>94</v>
      </c>
      <c r="C301">
        <v>13</v>
      </c>
      <c r="D301">
        <v>3</v>
      </c>
      <c r="E301">
        <v>527</v>
      </c>
      <c r="F301">
        <v>384</v>
      </c>
      <c r="G301">
        <v>143</v>
      </c>
      <c r="H301" s="52">
        <v>6</v>
      </c>
      <c r="I301" s="52">
        <v>4</v>
      </c>
      <c r="J301" s="92">
        <f t="shared" si="1"/>
        <v>5</v>
      </c>
      <c r="K301" t="s">
        <v>264</v>
      </c>
      <c r="L301" t="s">
        <v>264</v>
      </c>
      <c r="M301" t="s">
        <v>264</v>
      </c>
      <c r="N301" t="s">
        <v>264</v>
      </c>
      <c r="O301" t="s">
        <v>265</v>
      </c>
    </row>
    <row r="302" spans="1:15" x14ac:dyDescent="0.25">
      <c r="A302" s="92" t="s">
        <v>254</v>
      </c>
      <c r="B302" s="92" t="s">
        <v>93</v>
      </c>
      <c r="C302" s="92">
        <v>12</v>
      </c>
      <c r="D302" s="92">
        <v>4</v>
      </c>
      <c r="E302" s="92">
        <v>565</v>
      </c>
      <c r="F302" s="92">
        <v>421</v>
      </c>
      <c r="G302" s="92">
        <v>144</v>
      </c>
      <c r="H302" s="46">
        <v>3</v>
      </c>
      <c r="I302" s="46">
        <v>7</v>
      </c>
      <c r="J302" s="92">
        <f t="shared" si="1"/>
        <v>5</v>
      </c>
      <c r="K302" s="92" t="s">
        <v>264</v>
      </c>
      <c r="L302" s="92" t="s">
        <v>264</v>
      </c>
      <c r="M302" s="92" t="s">
        <v>264</v>
      </c>
      <c r="N302" s="92" t="s">
        <v>265</v>
      </c>
      <c r="O302" s="92" t="s">
        <v>265</v>
      </c>
    </row>
    <row r="303" spans="1:15" x14ac:dyDescent="0.25">
      <c r="A303" t="s">
        <v>250</v>
      </c>
      <c r="B303" t="s">
        <v>99</v>
      </c>
      <c r="C303">
        <v>13</v>
      </c>
      <c r="D303">
        <v>3</v>
      </c>
      <c r="E303">
        <v>504</v>
      </c>
      <c r="F303">
        <v>353</v>
      </c>
      <c r="G303">
        <v>151</v>
      </c>
      <c r="H303" s="38">
        <v>7</v>
      </c>
      <c r="I303" s="38">
        <v>6</v>
      </c>
      <c r="J303" s="92">
        <f t="shared" si="1"/>
        <v>6.5</v>
      </c>
      <c r="K303" t="s">
        <v>264</v>
      </c>
      <c r="L303" t="s">
        <v>264</v>
      </c>
      <c r="M303" t="s">
        <v>264</v>
      </c>
      <c r="N303" t="s">
        <v>265</v>
      </c>
      <c r="O303" t="s">
        <v>265</v>
      </c>
    </row>
    <row r="304" spans="1:15" x14ac:dyDescent="0.25">
      <c r="A304" t="s">
        <v>261</v>
      </c>
      <c r="B304" t="s">
        <v>103</v>
      </c>
      <c r="C304">
        <v>9</v>
      </c>
      <c r="D304">
        <v>7</v>
      </c>
      <c r="E304">
        <v>367</v>
      </c>
      <c r="F304">
        <v>348</v>
      </c>
      <c r="G304">
        <v>19</v>
      </c>
      <c r="H304" s="46">
        <v>5</v>
      </c>
      <c r="I304" s="46">
        <v>5</v>
      </c>
      <c r="J304" s="92">
        <f t="shared" si="1"/>
        <v>5</v>
      </c>
      <c r="K304" t="s">
        <v>264</v>
      </c>
      <c r="L304" t="s">
        <v>264</v>
      </c>
      <c r="M304" t="s">
        <v>265</v>
      </c>
      <c r="N304" t="s">
        <v>265</v>
      </c>
      <c r="O304" t="s">
        <v>265</v>
      </c>
    </row>
    <row r="305" spans="1:15" x14ac:dyDescent="0.25">
      <c r="A305" t="s">
        <v>260</v>
      </c>
      <c r="B305" t="s">
        <v>91</v>
      </c>
      <c r="C305">
        <v>10</v>
      </c>
      <c r="D305">
        <v>6</v>
      </c>
      <c r="E305">
        <v>433</v>
      </c>
      <c r="F305">
        <v>344</v>
      </c>
      <c r="G305">
        <v>89</v>
      </c>
      <c r="H305" s="46">
        <v>2</v>
      </c>
      <c r="I305" s="46">
        <v>12</v>
      </c>
      <c r="J305" s="92">
        <f t="shared" si="1"/>
        <v>7</v>
      </c>
      <c r="K305" t="s">
        <v>264</v>
      </c>
      <c r="L305" t="s">
        <v>264</v>
      </c>
      <c r="M305" t="s">
        <v>265</v>
      </c>
      <c r="N305" t="s">
        <v>265</v>
      </c>
      <c r="O305" t="s">
        <v>265</v>
      </c>
    </row>
    <row r="306" spans="1:15" x14ac:dyDescent="0.25">
      <c r="A306" s="92" t="s">
        <v>253</v>
      </c>
      <c r="B306" s="92" t="s">
        <v>95</v>
      </c>
      <c r="C306" s="92">
        <v>12</v>
      </c>
      <c r="D306" s="92">
        <v>4</v>
      </c>
      <c r="E306" s="92">
        <v>428</v>
      </c>
      <c r="F306" s="92">
        <v>329</v>
      </c>
      <c r="G306" s="92">
        <v>99</v>
      </c>
      <c r="H306" s="35">
        <v>10</v>
      </c>
      <c r="I306" s="35">
        <v>8</v>
      </c>
      <c r="J306" s="92">
        <f t="shared" si="1"/>
        <v>9</v>
      </c>
      <c r="K306" s="92" t="s">
        <v>264</v>
      </c>
      <c r="L306" s="92" t="s">
        <v>264</v>
      </c>
      <c r="M306" s="92" t="s">
        <v>265</v>
      </c>
      <c r="N306" s="92" t="s">
        <v>265</v>
      </c>
      <c r="O306" s="92" t="s">
        <v>265</v>
      </c>
    </row>
    <row r="307" spans="1:15" x14ac:dyDescent="0.25">
      <c r="A307" t="s">
        <v>258</v>
      </c>
      <c r="B307" t="s">
        <v>86</v>
      </c>
      <c r="C307">
        <v>10</v>
      </c>
      <c r="D307">
        <v>6</v>
      </c>
      <c r="E307">
        <v>339</v>
      </c>
      <c r="F307">
        <v>324</v>
      </c>
      <c r="G307">
        <v>15</v>
      </c>
      <c r="H307" s="35">
        <v>9</v>
      </c>
      <c r="I307" s="35">
        <v>11</v>
      </c>
      <c r="J307" s="92">
        <f t="shared" si="1"/>
        <v>10</v>
      </c>
      <c r="K307" t="s">
        <v>264</v>
      </c>
      <c r="L307" t="s">
        <v>264</v>
      </c>
      <c r="M307" t="s">
        <v>265</v>
      </c>
      <c r="N307" t="s">
        <v>265</v>
      </c>
      <c r="O307" t="s">
        <v>265</v>
      </c>
    </row>
    <row r="308" spans="1:15" x14ac:dyDescent="0.25">
      <c r="A308" s="92" t="s">
        <v>252</v>
      </c>
      <c r="B308" s="92" t="s">
        <v>83</v>
      </c>
      <c r="C308" s="92">
        <v>12</v>
      </c>
      <c r="D308" s="92">
        <v>4</v>
      </c>
      <c r="E308" s="92">
        <v>421</v>
      </c>
      <c r="F308" s="92">
        <v>283</v>
      </c>
      <c r="G308" s="92">
        <v>138</v>
      </c>
      <c r="H308" s="52">
        <v>8</v>
      </c>
      <c r="I308" s="52">
        <v>2</v>
      </c>
      <c r="J308" s="92">
        <f t="shared" si="1"/>
        <v>5</v>
      </c>
      <c r="K308" s="92" t="s">
        <v>264</v>
      </c>
      <c r="L308" s="92" t="s">
        <v>265</v>
      </c>
      <c r="M308" s="92" t="s">
        <v>265</v>
      </c>
      <c r="N308" s="92" t="s">
        <v>265</v>
      </c>
      <c r="O308" s="92" t="s">
        <v>265</v>
      </c>
    </row>
    <row r="309" spans="1:15" x14ac:dyDescent="0.25">
      <c r="A309" s="92" t="s">
        <v>259</v>
      </c>
      <c r="B309" s="92" t="s">
        <v>106</v>
      </c>
      <c r="C309" s="92">
        <v>10</v>
      </c>
      <c r="D309" s="92">
        <v>6</v>
      </c>
      <c r="E309" s="92">
        <v>428</v>
      </c>
      <c r="F309" s="92">
        <v>347</v>
      </c>
      <c r="G309" s="92">
        <v>81</v>
      </c>
      <c r="H309" s="46">
        <v>4</v>
      </c>
      <c r="I309" s="46">
        <v>10</v>
      </c>
      <c r="J309" s="92">
        <f t="shared" si="1"/>
        <v>7</v>
      </c>
      <c r="K309" s="92" t="s">
        <v>264</v>
      </c>
      <c r="L309" s="92" t="s">
        <v>265</v>
      </c>
      <c r="M309" s="92" t="s">
        <v>265</v>
      </c>
      <c r="N309" s="92" t="s">
        <v>265</v>
      </c>
      <c r="O309" s="92" t="s">
        <v>265</v>
      </c>
    </row>
    <row r="310" spans="1:15" x14ac:dyDescent="0.25">
      <c r="A310" s="92" t="s">
        <v>257</v>
      </c>
      <c r="B310" s="92" t="s">
        <v>80</v>
      </c>
      <c r="C310" s="92">
        <v>10</v>
      </c>
      <c r="D310" s="92">
        <v>6</v>
      </c>
      <c r="E310" s="92">
        <v>389</v>
      </c>
      <c r="F310" s="92">
        <v>287</v>
      </c>
      <c r="G310" s="92">
        <v>102</v>
      </c>
      <c r="H310" s="52">
        <v>12</v>
      </c>
      <c r="I310" s="52">
        <v>3</v>
      </c>
      <c r="J310" s="92">
        <f t="shared" si="1"/>
        <v>7.5</v>
      </c>
      <c r="K310" s="92" t="s">
        <v>264</v>
      </c>
      <c r="L310" s="92" t="s">
        <v>265</v>
      </c>
      <c r="M310" s="92" t="s">
        <v>265</v>
      </c>
      <c r="N310" s="92" t="s">
        <v>265</v>
      </c>
      <c r="O310" s="92" t="s">
        <v>265</v>
      </c>
    </row>
    <row r="311" spans="1:15" ht="16.5" thickBot="1" x14ac:dyDescent="0.3">
      <c r="A311" s="62" t="s">
        <v>255</v>
      </c>
      <c r="B311" s="62" t="s">
        <v>90</v>
      </c>
      <c r="C311" s="62">
        <v>11</v>
      </c>
      <c r="D311" s="62">
        <v>5</v>
      </c>
      <c r="E311" s="62">
        <v>402</v>
      </c>
      <c r="F311" s="62">
        <v>316</v>
      </c>
      <c r="G311" s="62">
        <v>86</v>
      </c>
      <c r="H311" s="35">
        <v>11</v>
      </c>
      <c r="I311" s="35">
        <v>9</v>
      </c>
      <c r="J311" s="92">
        <f t="shared" si="1"/>
        <v>10</v>
      </c>
      <c r="K311" s="62" t="s">
        <v>264</v>
      </c>
      <c r="L311" s="62" t="s">
        <v>265</v>
      </c>
      <c r="M311" s="62" t="s">
        <v>265</v>
      </c>
      <c r="N311" s="62" t="s">
        <v>265</v>
      </c>
      <c r="O311" s="62" t="s">
        <v>265</v>
      </c>
    </row>
  </sheetData>
  <mergeCells count="5">
    <mergeCell ref="G247:H247"/>
    <mergeCell ref="I247:J247"/>
    <mergeCell ref="K247:L247"/>
    <mergeCell ref="M247:N247"/>
    <mergeCell ref="O247:P247"/>
  </mergeCells>
  <phoneticPr fontId="15" type="noConversion"/>
  <pageMargins left="0.7" right="0.7" top="0.75" bottom="0.75" header="0.3" footer="0.3"/>
  <drawing r:id="rId1"/>
  <tableParts count="10">
    <tablePart r:id="rId2"/>
    <tablePart r:id="rId3"/>
    <tablePart r:id="rId4"/>
    <tablePart r:id="rId5"/>
    <tablePart r:id="rId6"/>
    <tablePart r:id="rId7"/>
    <tablePart r:id="rId8"/>
    <tablePart r:id="rId9"/>
    <tablePart r:id="rId10"/>
    <tablePart r:id="rId1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4D8B9-0245-4D28-A78C-E389AB06A6FA}">
  <dimension ref="A1:BB71"/>
  <sheetViews>
    <sheetView workbookViewId="0">
      <selection activeCell="AP28" sqref="AP28"/>
    </sheetView>
  </sheetViews>
  <sheetFormatPr defaultRowHeight="15.75" x14ac:dyDescent="0.25"/>
  <cols>
    <col min="1" max="1" width="10.125" customWidth="1"/>
    <col min="4" max="4" width="12.5" customWidth="1"/>
    <col min="5" max="5" width="9.5" customWidth="1"/>
    <col min="6" max="6" width="13.625" customWidth="1"/>
    <col min="7" max="7" width="19.75" customWidth="1"/>
    <col min="8" max="8" width="17.125" customWidth="1"/>
    <col min="9" max="9" width="17.625" bestFit="1" customWidth="1"/>
    <col min="10" max="10" width="10.125" customWidth="1"/>
    <col min="11" max="11" width="16.375" bestFit="1" customWidth="1"/>
    <col min="13" max="13" width="12.5" customWidth="1"/>
    <col min="14" max="14" width="9.5" customWidth="1"/>
    <col min="15" max="15" width="13.625" customWidth="1"/>
    <col min="16" max="16" width="19.75" customWidth="1"/>
    <col min="17" max="17" width="17.125" customWidth="1"/>
  </cols>
  <sheetData>
    <row r="1" spans="1:47" x14ac:dyDescent="0.25">
      <c r="A1" t="s">
        <v>1518</v>
      </c>
      <c r="D1" s="97"/>
      <c r="E1" t="s">
        <v>606</v>
      </c>
      <c r="F1" s="99"/>
      <c r="G1" t="s">
        <v>1529</v>
      </c>
      <c r="H1" s="100"/>
      <c r="I1" t="s">
        <v>1530</v>
      </c>
      <c r="J1" s="98"/>
      <c r="K1" t="s">
        <v>153</v>
      </c>
    </row>
    <row r="2" spans="1:47" x14ac:dyDescent="0.25">
      <c r="A2" t="s">
        <v>785</v>
      </c>
      <c r="D2" s="101"/>
      <c r="E2" t="s">
        <v>1531</v>
      </c>
      <c r="F2" s="102"/>
      <c r="G2" t="s">
        <v>1533</v>
      </c>
      <c r="H2" s="103"/>
      <c r="I2" t="s">
        <v>1532</v>
      </c>
      <c r="J2" s="96"/>
      <c r="K2" t="s">
        <v>1534</v>
      </c>
    </row>
    <row r="3" spans="1:47" x14ac:dyDescent="0.25">
      <c r="B3" s="132" t="s">
        <v>1527</v>
      </c>
      <c r="C3" s="132"/>
    </row>
    <row r="4" spans="1:47" x14ac:dyDescent="0.25">
      <c r="A4" t="s">
        <v>262</v>
      </c>
      <c r="B4" t="s">
        <v>246</v>
      </c>
      <c r="C4" t="s">
        <v>1520</v>
      </c>
      <c r="D4" t="s">
        <v>1525</v>
      </c>
      <c r="E4" t="s">
        <v>1523</v>
      </c>
      <c r="F4" t="s">
        <v>1521</v>
      </c>
      <c r="G4" t="s">
        <v>1522</v>
      </c>
      <c r="H4" t="s">
        <v>1524</v>
      </c>
      <c r="I4" t="s">
        <v>1540</v>
      </c>
      <c r="J4" t="s">
        <v>1528</v>
      </c>
      <c r="K4" t="s">
        <v>1536</v>
      </c>
      <c r="L4" t="s">
        <v>1537</v>
      </c>
      <c r="AJ4" s="112" t="s">
        <v>246</v>
      </c>
      <c r="AK4" s="112" t="s">
        <v>1520</v>
      </c>
      <c r="AL4" s="112" t="s">
        <v>1521</v>
      </c>
      <c r="AM4" s="112" t="s">
        <v>1522</v>
      </c>
      <c r="AN4" s="112" t="s">
        <v>1524</v>
      </c>
      <c r="AQ4" t="s">
        <v>246</v>
      </c>
      <c r="AR4" t="s">
        <v>1520</v>
      </c>
      <c r="AS4" t="s">
        <v>1521</v>
      </c>
      <c r="AT4" t="s">
        <v>1522</v>
      </c>
      <c r="AU4" t="s">
        <v>1524</v>
      </c>
    </row>
    <row r="5" spans="1:47" x14ac:dyDescent="0.25">
      <c r="A5" s="98">
        <v>2019</v>
      </c>
      <c r="B5">
        <v>12</v>
      </c>
      <c r="C5">
        <v>420</v>
      </c>
      <c r="D5">
        <v>7</v>
      </c>
      <c r="E5">
        <v>17</v>
      </c>
      <c r="F5">
        <v>74.2</v>
      </c>
      <c r="G5">
        <v>78.400000000000006</v>
      </c>
      <c r="H5">
        <v>80.3</v>
      </c>
      <c r="I5">
        <v>2.4300000000000002</v>
      </c>
      <c r="J5">
        <v>183</v>
      </c>
      <c r="K5">
        <v>696</v>
      </c>
      <c r="L5">
        <f>Table56[[#This Row],[Allowed Pressure]]/Table56[[#This Row],[Pass Snaps]]</f>
        <v>0.26293103448275862</v>
      </c>
      <c r="X5" s="108">
        <v>12</v>
      </c>
      <c r="Y5" s="108">
        <v>420</v>
      </c>
      <c r="AJ5" s="108">
        <v>12</v>
      </c>
      <c r="AK5" s="108">
        <v>420</v>
      </c>
      <c r="AL5" s="108">
        <v>74.2</v>
      </c>
      <c r="AM5" s="108">
        <v>78.400000000000006</v>
      </c>
      <c r="AN5" s="108">
        <v>80.3</v>
      </c>
      <c r="AQ5">
        <v>12</v>
      </c>
      <c r="AR5">
        <v>420</v>
      </c>
      <c r="AS5">
        <v>74.2</v>
      </c>
      <c r="AT5">
        <v>78.400000000000006</v>
      </c>
      <c r="AU5">
        <v>80.3</v>
      </c>
    </row>
    <row r="6" spans="1:47" x14ac:dyDescent="0.25">
      <c r="A6" s="97">
        <v>2018</v>
      </c>
      <c r="B6">
        <v>11</v>
      </c>
      <c r="C6">
        <v>436</v>
      </c>
      <c r="D6">
        <v>4</v>
      </c>
      <c r="E6">
        <v>4</v>
      </c>
      <c r="F6">
        <v>83.3</v>
      </c>
      <c r="G6">
        <v>81.900000000000006</v>
      </c>
      <c r="H6" s="103">
        <v>90.6</v>
      </c>
      <c r="I6">
        <v>2.4500000000000002</v>
      </c>
      <c r="J6">
        <v>183</v>
      </c>
      <c r="K6">
        <v>765</v>
      </c>
      <c r="L6">
        <f>Table56[[#This Row],[Allowed Pressure]]/Table56[[#This Row],[Pass Snaps]]</f>
        <v>0.23921568627450981</v>
      </c>
      <c r="X6" s="108">
        <v>11</v>
      </c>
      <c r="Y6" s="108">
        <v>436</v>
      </c>
      <c r="AJ6" s="108">
        <v>11</v>
      </c>
      <c r="AK6" s="108">
        <v>436</v>
      </c>
      <c r="AL6" s="108">
        <v>83.3</v>
      </c>
      <c r="AM6" s="108">
        <v>81.900000000000006</v>
      </c>
      <c r="AN6" s="110">
        <v>90.6</v>
      </c>
      <c r="AQ6">
        <v>11</v>
      </c>
      <c r="AR6">
        <v>436</v>
      </c>
      <c r="AS6">
        <v>83.3</v>
      </c>
      <c r="AT6">
        <v>81.900000000000006</v>
      </c>
      <c r="AU6">
        <v>90.6</v>
      </c>
    </row>
    <row r="7" spans="1:47" x14ac:dyDescent="0.25">
      <c r="A7" s="99">
        <v>2017</v>
      </c>
      <c r="B7">
        <v>13</v>
      </c>
      <c r="C7">
        <v>458</v>
      </c>
      <c r="D7">
        <v>2</v>
      </c>
      <c r="E7">
        <v>1</v>
      </c>
      <c r="F7">
        <v>90.3</v>
      </c>
      <c r="G7">
        <v>92.6</v>
      </c>
      <c r="H7" s="95">
        <v>94.1</v>
      </c>
      <c r="I7">
        <v>2.56</v>
      </c>
      <c r="J7">
        <v>251</v>
      </c>
      <c r="K7">
        <v>835</v>
      </c>
      <c r="L7">
        <f>Table56[[#This Row],[Allowed Pressure]]/Table56[[#This Row],[Pass Snaps]]</f>
        <v>0.30059880239520959</v>
      </c>
      <c r="X7" s="108">
        <v>13</v>
      </c>
      <c r="Y7" s="108">
        <v>458</v>
      </c>
      <c r="AJ7" s="108">
        <v>13</v>
      </c>
      <c r="AK7" s="108">
        <v>458</v>
      </c>
      <c r="AL7" s="108">
        <v>90.3</v>
      </c>
      <c r="AM7" s="108">
        <v>92.6</v>
      </c>
      <c r="AN7" s="101">
        <v>94.1</v>
      </c>
      <c r="AQ7">
        <v>13</v>
      </c>
      <c r="AR7">
        <v>458</v>
      </c>
      <c r="AS7">
        <v>90.3</v>
      </c>
      <c r="AT7">
        <v>92.6</v>
      </c>
      <c r="AU7">
        <v>94.1</v>
      </c>
    </row>
    <row r="8" spans="1:47" x14ac:dyDescent="0.25">
      <c r="A8" s="97">
        <v>2016</v>
      </c>
      <c r="B8">
        <v>14</v>
      </c>
      <c r="C8">
        <v>441</v>
      </c>
      <c r="D8">
        <v>3</v>
      </c>
      <c r="E8">
        <v>2</v>
      </c>
      <c r="F8">
        <v>88.5</v>
      </c>
      <c r="G8">
        <v>83</v>
      </c>
      <c r="H8" s="52">
        <v>94.9</v>
      </c>
      <c r="I8">
        <v>2.39</v>
      </c>
      <c r="J8">
        <v>213</v>
      </c>
      <c r="K8">
        <v>807</v>
      </c>
      <c r="L8">
        <f>Table56[[#This Row],[Allowed Pressure]]/Table56[[#This Row],[Pass Snaps]]</f>
        <v>0.26394052044609667</v>
      </c>
      <c r="X8" s="108">
        <v>14</v>
      </c>
      <c r="Y8" s="108">
        <v>441</v>
      </c>
      <c r="AJ8" s="108">
        <v>14</v>
      </c>
      <c r="AK8" s="108">
        <v>441</v>
      </c>
      <c r="AL8" s="108">
        <v>88.5</v>
      </c>
      <c r="AM8" s="108">
        <v>83</v>
      </c>
      <c r="AN8" s="102">
        <v>94.9</v>
      </c>
      <c r="AQ8">
        <v>14</v>
      </c>
      <c r="AR8">
        <v>441</v>
      </c>
      <c r="AS8">
        <v>88.5</v>
      </c>
      <c r="AT8">
        <v>83</v>
      </c>
      <c r="AU8">
        <v>94.9</v>
      </c>
    </row>
    <row r="9" spans="1:47" x14ac:dyDescent="0.25">
      <c r="A9" s="100">
        <v>2015</v>
      </c>
      <c r="B9">
        <v>12</v>
      </c>
      <c r="C9">
        <v>465</v>
      </c>
      <c r="D9">
        <v>3</v>
      </c>
      <c r="E9">
        <v>6</v>
      </c>
      <c r="F9">
        <v>84.3</v>
      </c>
      <c r="G9">
        <v>84.2</v>
      </c>
      <c r="H9" s="103">
        <v>92.2</v>
      </c>
      <c r="I9">
        <v>2.2599999999999998</v>
      </c>
      <c r="J9">
        <v>294</v>
      </c>
      <c r="K9">
        <v>829</v>
      </c>
      <c r="L9">
        <f>Table56[[#This Row],[Allowed Pressure]]/Table56[[#This Row],[Pass Snaps]]</f>
        <v>0.3546441495778046</v>
      </c>
      <c r="X9" s="108">
        <v>12</v>
      </c>
      <c r="Y9" s="108">
        <v>465</v>
      </c>
      <c r="AJ9" s="108">
        <v>12</v>
      </c>
      <c r="AK9" s="108">
        <v>465</v>
      </c>
      <c r="AL9" s="108">
        <v>84.3</v>
      </c>
      <c r="AM9" s="108">
        <v>84.2</v>
      </c>
      <c r="AN9" s="110">
        <v>92.2</v>
      </c>
      <c r="AQ9">
        <v>12</v>
      </c>
      <c r="AR9">
        <v>465</v>
      </c>
      <c r="AS9">
        <v>84.3</v>
      </c>
      <c r="AT9">
        <v>84.2</v>
      </c>
      <c r="AU9">
        <v>92.2</v>
      </c>
    </row>
    <row r="10" spans="1:47" x14ac:dyDescent="0.25">
      <c r="A10" s="97">
        <v>2014</v>
      </c>
      <c r="B10">
        <v>12</v>
      </c>
      <c r="C10">
        <v>468</v>
      </c>
      <c r="D10">
        <v>4</v>
      </c>
      <c r="E10">
        <v>7</v>
      </c>
      <c r="F10">
        <v>82.4</v>
      </c>
      <c r="G10">
        <v>87.3</v>
      </c>
      <c r="H10" s="103">
        <v>85.1</v>
      </c>
      <c r="I10">
        <v>2.34</v>
      </c>
      <c r="J10">
        <v>230</v>
      </c>
      <c r="K10">
        <v>840</v>
      </c>
      <c r="L10">
        <f>Table56[[#This Row],[Allowed Pressure]]/Table56[[#This Row],[Pass Snaps]]</f>
        <v>0.27380952380952384</v>
      </c>
      <c r="X10" s="108">
        <v>12</v>
      </c>
      <c r="Y10" s="108">
        <v>468</v>
      </c>
      <c r="AJ10" s="108">
        <v>12</v>
      </c>
      <c r="AK10" s="108">
        <v>468</v>
      </c>
      <c r="AL10" s="108">
        <v>82.4</v>
      </c>
      <c r="AM10" s="108">
        <v>87.3</v>
      </c>
      <c r="AN10" s="110">
        <v>85.1</v>
      </c>
      <c r="AQ10">
        <v>12</v>
      </c>
      <c r="AR10">
        <v>468</v>
      </c>
      <c r="AS10">
        <v>82.4</v>
      </c>
      <c r="AT10">
        <v>87.3</v>
      </c>
      <c r="AU10">
        <v>85.1</v>
      </c>
    </row>
    <row r="11" spans="1:47" x14ac:dyDescent="0.25">
      <c r="A11" s="100">
        <v>2013</v>
      </c>
      <c r="B11">
        <v>12</v>
      </c>
      <c r="C11">
        <v>444</v>
      </c>
      <c r="D11">
        <v>3</v>
      </c>
      <c r="E11">
        <v>9</v>
      </c>
      <c r="F11">
        <v>84.2</v>
      </c>
      <c r="G11">
        <v>86.2</v>
      </c>
      <c r="H11">
        <v>79.3</v>
      </c>
      <c r="I11">
        <v>2.39</v>
      </c>
      <c r="J11">
        <v>247</v>
      </c>
      <c r="K11">
        <v>785</v>
      </c>
      <c r="L11">
        <f>Table56[[#This Row],[Allowed Pressure]]/Table56[[#This Row],[Pass Snaps]]</f>
        <v>0.31464968152866241</v>
      </c>
      <c r="X11" s="108">
        <v>12</v>
      </c>
      <c r="Y11" s="108">
        <v>444</v>
      </c>
      <c r="AJ11" s="108">
        <v>12</v>
      </c>
      <c r="AK11" s="108">
        <v>444</v>
      </c>
      <c r="AL11" s="108">
        <v>84.2</v>
      </c>
      <c r="AM11" s="108">
        <v>86.2</v>
      </c>
      <c r="AN11" s="108">
        <v>79.3</v>
      </c>
      <c r="AQ11">
        <v>12</v>
      </c>
      <c r="AR11">
        <v>444</v>
      </c>
      <c r="AS11">
        <v>84.2</v>
      </c>
      <c r="AT11">
        <v>86.2</v>
      </c>
      <c r="AU11">
        <v>79.3</v>
      </c>
    </row>
    <row r="12" spans="1:47" x14ac:dyDescent="0.25">
      <c r="A12" s="100">
        <v>2012</v>
      </c>
      <c r="B12">
        <v>12</v>
      </c>
      <c r="C12" s="95">
        <v>557</v>
      </c>
      <c r="D12">
        <v>1</v>
      </c>
      <c r="E12">
        <v>2</v>
      </c>
      <c r="F12">
        <v>90.9</v>
      </c>
      <c r="G12">
        <v>91.7</v>
      </c>
      <c r="H12" s="103">
        <v>90.1</v>
      </c>
      <c r="I12">
        <v>2.42</v>
      </c>
      <c r="J12">
        <v>205</v>
      </c>
      <c r="K12">
        <v>813</v>
      </c>
      <c r="L12">
        <f>Table56[[#This Row],[Allowed Pressure]]/Table56[[#This Row],[Pass Snaps]]</f>
        <v>0.25215252152521528</v>
      </c>
      <c r="X12" s="108">
        <v>12</v>
      </c>
      <c r="Y12" s="101">
        <v>557</v>
      </c>
      <c r="AJ12" s="108">
        <v>12</v>
      </c>
      <c r="AK12" s="101">
        <v>557</v>
      </c>
      <c r="AL12" s="108">
        <v>90.9</v>
      </c>
      <c r="AM12" s="108">
        <v>91.7</v>
      </c>
      <c r="AN12" s="110">
        <v>90.1</v>
      </c>
      <c r="AQ12">
        <v>12</v>
      </c>
      <c r="AR12">
        <v>557</v>
      </c>
      <c r="AS12">
        <v>90.9</v>
      </c>
      <c r="AT12">
        <v>91.7</v>
      </c>
      <c r="AU12">
        <v>90.1</v>
      </c>
    </row>
    <row r="13" spans="1:47" x14ac:dyDescent="0.25">
      <c r="A13" s="96">
        <v>2008</v>
      </c>
      <c r="B13">
        <v>11</v>
      </c>
      <c r="C13" s="96">
        <v>410</v>
      </c>
      <c r="D13">
        <v>8</v>
      </c>
      <c r="E13">
        <v>18</v>
      </c>
      <c r="F13">
        <v>76.5</v>
      </c>
      <c r="G13">
        <v>81.5</v>
      </c>
      <c r="H13" s="31" t="s">
        <v>1519</v>
      </c>
      <c r="I13" s="31" t="s">
        <v>1519</v>
      </c>
      <c r="J13">
        <v>183</v>
      </c>
      <c r="K13">
        <v>640</v>
      </c>
      <c r="L13">
        <f>Table56[[#This Row],[Allowed Pressure]]/Table56[[#This Row],[Pass Snaps]]</f>
        <v>0.28593750000000001</v>
      </c>
      <c r="X13" s="108">
        <v>2</v>
      </c>
      <c r="Y13" s="108">
        <v>193</v>
      </c>
      <c r="AJ13" s="108">
        <v>11</v>
      </c>
      <c r="AK13" s="109">
        <v>410</v>
      </c>
      <c r="AL13" s="108">
        <v>76.5</v>
      </c>
      <c r="AM13" s="108">
        <v>81.5</v>
      </c>
      <c r="AN13" s="108">
        <v>68</v>
      </c>
      <c r="AQ13">
        <v>11</v>
      </c>
      <c r="AR13">
        <v>410</v>
      </c>
      <c r="AS13">
        <v>76.5</v>
      </c>
      <c r="AT13">
        <v>81.5</v>
      </c>
      <c r="AU13" s="108">
        <v>68</v>
      </c>
    </row>
    <row r="14" spans="1:47" x14ac:dyDescent="0.25">
      <c r="A14" s="99">
        <v>2007</v>
      </c>
      <c r="B14">
        <v>16</v>
      </c>
      <c r="C14" s="95">
        <v>589</v>
      </c>
      <c r="D14">
        <v>1</v>
      </c>
      <c r="E14">
        <v>1</v>
      </c>
      <c r="F14">
        <v>93.5</v>
      </c>
      <c r="G14">
        <v>93.5</v>
      </c>
      <c r="H14" s="96">
        <v>93.4</v>
      </c>
      <c r="I14" s="31" t="s">
        <v>1519</v>
      </c>
      <c r="J14">
        <v>199</v>
      </c>
      <c r="K14">
        <v>776</v>
      </c>
      <c r="L14">
        <f>Table56[[#This Row],[Allowed Pressure]]/Table56[[#This Row],[Pass Snaps]]</f>
        <v>0.25644329896907214</v>
      </c>
      <c r="X14" s="108">
        <v>4</v>
      </c>
      <c r="Y14" s="108">
        <v>344</v>
      </c>
      <c r="AJ14" s="108">
        <v>16</v>
      </c>
      <c r="AK14" s="101">
        <v>589</v>
      </c>
      <c r="AL14" s="108">
        <v>93.5</v>
      </c>
      <c r="AM14" s="108">
        <v>93.5</v>
      </c>
      <c r="AN14" s="109">
        <v>93.4</v>
      </c>
      <c r="AQ14">
        <v>16</v>
      </c>
      <c r="AR14">
        <v>589</v>
      </c>
      <c r="AS14">
        <v>93.5</v>
      </c>
      <c r="AT14">
        <v>93.5</v>
      </c>
      <c r="AU14">
        <v>93.4</v>
      </c>
    </row>
    <row r="15" spans="1:47" x14ac:dyDescent="0.25">
      <c r="A15" s="100">
        <v>2006</v>
      </c>
      <c r="B15">
        <v>12</v>
      </c>
      <c r="C15">
        <v>385</v>
      </c>
      <c r="D15">
        <v>7</v>
      </c>
      <c r="E15">
        <v>7</v>
      </c>
      <c r="F15">
        <v>76.400000000000006</v>
      </c>
      <c r="G15">
        <v>82.3</v>
      </c>
      <c r="H15" s="103">
        <v>72.599999999999994</v>
      </c>
      <c r="I15" s="31" t="s">
        <v>1519</v>
      </c>
      <c r="J15">
        <v>199</v>
      </c>
      <c r="K15">
        <v>729</v>
      </c>
      <c r="L15">
        <f>Table56[[#This Row],[Allowed Pressure]]/Table56[[#This Row],[Pass Snaps]]</f>
        <v>0.27297668038408779</v>
      </c>
      <c r="X15" s="108">
        <v>8</v>
      </c>
      <c r="Y15" s="108">
        <v>326</v>
      </c>
      <c r="AJ15" s="108">
        <v>12</v>
      </c>
      <c r="AK15" s="108">
        <v>385</v>
      </c>
      <c r="AL15" s="108">
        <v>76.400000000000006</v>
      </c>
      <c r="AM15" s="108">
        <v>82.3</v>
      </c>
      <c r="AN15" s="110">
        <v>72.599999999999994</v>
      </c>
      <c r="AQ15">
        <v>12</v>
      </c>
      <c r="AR15">
        <v>385</v>
      </c>
      <c r="AS15">
        <v>76.400000000000006</v>
      </c>
      <c r="AT15">
        <v>82.3</v>
      </c>
      <c r="AU15">
        <v>72.599999999999994</v>
      </c>
    </row>
    <row r="16" spans="1:47" x14ac:dyDescent="0.25">
      <c r="A16" t="s">
        <v>116</v>
      </c>
      <c r="B16" s="17">
        <f>SUBTOTAL(101,Table56[Wins])</f>
        <v>12.454545454545455</v>
      </c>
      <c r="C16" s="17">
        <f>SUBTOTAL(101,Table56[Points])</f>
        <v>461.18181818181819</v>
      </c>
      <c r="D16" s="17">
        <f>SUBTOTAL(101,Table56[Points Rank])</f>
        <v>3.9090909090909092</v>
      </c>
      <c r="E16" s="17">
        <f>SUBTOTAL(101,Table56[PFF OFF Rank])</f>
        <v>6.7272727272727275</v>
      </c>
      <c r="F16" s="17">
        <f>SUBTOTAL(101,Table56[[PFF OFF ]])</f>
        <v>84.045454545454547</v>
      </c>
      <c r="G16" s="17">
        <f>SUBTOTAL(101,Table56[Highest Game Grade])</f>
        <v>85.690909090909088</v>
      </c>
      <c r="H16" s="17">
        <f>SUBTOTAL(101,Table56[Tom Brady Grade])</f>
        <v>87.259999999999991</v>
      </c>
      <c r="I16" s="17">
        <f>SUBTOTAL(101,Table56[Time in Pocket])</f>
        <v>2.4050000000000002</v>
      </c>
      <c r="J16" s="17">
        <f>SUBTOTAL(101,Table56[Allowed Pressure])</f>
        <v>217</v>
      </c>
      <c r="K16" s="17">
        <f>SUBTOTAL(101,Table56[Pass Snaps])</f>
        <v>774.09090909090912</v>
      </c>
      <c r="L16" s="17">
        <f>SUBTOTAL(101,Table56[Psr Rate])</f>
        <v>0.27975449085390375</v>
      </c>
      <c r="X16" s="108">
        <v>11</v>
      </c>
      <c r="Y16" s="109">
        <v>410</v>
      </c>
      <c r="AJ16" s="108">
        <v>2</v>
      </c>
      <c r="AK16" s="108">
        <v>193</v>
      </c>
      <c r="AL16" s="108">
        <v>65.400000000000006</v>
      </c>
      <c r="AM16" s="108">
        <v>71.5</v>
      </c>
      <c r="AN16" s="108">
        <v>59.4</v>
      </c>
    </row>
    <row r="17" spans="1:48" x14ac:dyDescent="0.25">
      <c r="X17" s="108">
        <v>16</v>
      </c>
      <c r="Y17" s="101">
        <v>589</v>
      </c>
      <c r="AJ17" s="108">
        <v>4</v>
      </c>
      <c r="AK17" s="108">
        <v>344</v>
      </c>
      <c r="AL17" s="108">
        <v>78.3</v>
      </c>
      <c r="AM17" s="108">
        <v>91.3</v>
      </c>
      <c r="AN17" s="108">
        <v>68</v>
      </c>
    </row>
    <row r="18" spans="1:48" x14ac:dyDescent="0.25">
      <c r="X18" s="108">
        <v>12</v>
      </c>
      <c r="Y18" s="108">
        <v>385</v>
      </c>
      <c r="AJ18" s="108">
        <v>8</v>
      </c>
      <c r="AK18" s="108">
        <v>326</v>
      </c>
      <c r="AL18" s="108">
        <v>73.400000000000006</v>
      </c>
      <c r="AM18" s="108">
        <v>76.8</v>
      </c>
      <c r="AN18" s="108">
        <v>64.400000000000006</v>
      </c>
    </row>
    <row r="19" spans="1:48" x14ac:dyDescent="0.25">
      <c r="B19" s="132" t="s">
        <v>1526</v>
      </c>
      <c r="C19" s="132"/>
    </row>
    <row r="20" spans="1:48" ht="16.5" thickBot="1" x14ac:dyDescent="0.3">
      <c r="A20" t="s">
        <v>262</v>
      </c>
      <c r="B20" t="s">
        <v>246</v>
      </c>
      <c r="C20" t="s">
        <v>1520</v>
      </c>
      <c r="D20" t="s">
        <v>1525</v>
      </c>
      <c r="E20" t="s">
        <v>1521</v>
      </c>
      <c r="F20" t="s">
        <v>1523</v>
      </c>
      <c r="G20" t="s">
        <v>1522</v>
      </c>
      <c r="H20" t="s">
        <v>1524</v>
      </c>
      <c r="I20" t="s">
        <v>1540</v>
      </c>
      <c r="J20" t="s">
        <v>1528</v>
      </c>
      <c r="K20" t="s">
        <v>1536</v>
      </c>
      <c r="L20" t="s">
        <v>1537</v>
      </c>
    </row>
    <row r="21" spans="1:48" x14ac:dyDescent="0.25">
      <c r="A21" s="99">
        <v>2011</v>
      </c>
      <c r="B21">
        <v>13</v>
      </c>
      <c r="C21">
        <v>513</v>
      </c>
      <c r="D21">
        <v>3</v>
      </c>
      <c r="E21">
        <v>91.4</v>
      </c>
      <c r="F21">
        <v>2</v>
      </c>
      <c r="G21">
        <v>94</v>
      </c>
      <c r="H21" s="103">
        <v>88.8</v>
      </c>
      <c r="I21">
        <v>2.4700000000000002</v>
      </c>
      <c r="J21">
        <v>210</v>
      </c>
      <c r="K21">
        <v>808</v>
      </c>
      <c r="L21">
        <f>Table57[[#This Row],[Allowed Pressure]]/Table57[[#This Row],[Pass Snaps]]</f>
        <v>0.25990099009900991</v>
      </c>
      <c r="AJ21" s="51"/>
      <c r="AK21" s="51" t="s">
        <v>246</v>
      </c>
      <c r="AL21" s="51" t="s">
        <v>1520</v>
      </c>
      <c r="AM21" s="51" t="s">
        <v>1521</v>
      </c>
      <c r="AN21" s="51" t="s">
        <v>1522</v>
      </c>
      <c r="AO21" s="51" t="s">
        <v>1524</v>
      </c>
      <c r="AQ21" s="51"/>
      <c r="AR21" s="51" t="s">
        <v>246</v>
      </c>
      <c r="AS21" s="51" t="s">
        <v>1520</v>
      </c>
      <c r="AT21" s="51" t="s">
        <v>1521</v>
      </c>
      <c r="AU21" s="51" t="s">
        <v>1522</v>
      </c>
      <c r="AV21" s="51" t="s">
        <v>1524</v>
      </c>
    </row>
    <row r="22" spans="1:48" x14ac:dyDescent="0.25">
      <c r="A22" s="98">
        <v>2010</v>
      </c>
      <c r="B22">
        <v>14</v>
      </c>
      <c r="C22">
        <v>518</v>
      </c>
      <c r="D22">
        <v>1</v>
      </c>
      <c r="E22">
        <v>85.1</v>
      </c>
      <c r="F22">
        <v>3</v>
      </c>
      <c r="G22">
        <v>92.1</v>
      </c>
      <c r="H22" s="96">
        <v>85</v>
      </c>
      <c r="I22" s="31" t="s">
        <v>1519</v>
      </c>
      <c r="J22">
        <v>193</v>
      </c>
      <c r="K22">
        <v>618</v>
      </c>
      <c r="L22">
        <f>Table57[[#This Row],[Allowed Pressure]]/Table57[[#This Row],[Pass Snaps]]</f>
        <v>0.31229773462783172</v>
      </c>
      <c r="AJ22" t="s">
        <v>246</v>
      </c>
      <c r="AK22">
        <v>1</v>
      </c>
      <c r="AQ22" t="s">
        <v>246</v>
      </c>
      <c r="AR22">
        <v>1</v>
      </c>
    </row>
    <row r="23" spans="1:48" x14ac:dyDescent="0.25">
      <c r="A23" s="98">
        <v>2009</v>
      </c>
      <c r="B23">
        <v>10</v>
      </c>
      <c r="C23">
        <v>427</v>
      </c>
      <c r="D23">
        <v>6</v>
      </c>
      <c r="E23">
        <v>81.7</v>
      </c>
      <c r="F23">
        <v>9</v>
      </c>
      <c r="G23">
        <v>88.7</v>
      </c>
      <c r="H23">
        <v>74.599999999999994</v>
      </c>
      <c r="I23" s="31" t="s">
        <v>1519</v>
      </c>
      <c r="J23">
        <v>155</v>
      </c>
      <c r="K23">
        <v>707</v>
      </c>
      <c r="L23">
        <f>Table57[[#This Row],[Allowed Pressure]]/Table57[[#This Row],[Pass Snaps]]</f>
        <v>0.21923620933521923</v>
      </c>
      <c r="AJ23" t="s">
        <v>1520</v>
      </c>
      <c r="AK23">
        <v>0.86466414638621136</v>
      </c>
      <c r="AL23">
        <v>1</v>
      </c>
      <c r="AQ23" t="s">
        <v>1520</v>
      </c>
      <c r="AR23">
        <v>0.62091458158110291</v>
      </c>
      <c r="AS23">
        <v>1</v>
      </c>
    </row>
    <row r="24" spans="1:48" x14ac:dyDescent="0.25">
      <c r="A24" t="s">
        <v>116</v>
      </c>
      <c r="B24" s="17">
        <f>SUBTOTAL(101,Table57[Wins])</f>
        <v>12.333333333333334</v>
      </c>
      <c r="C24" s="17">
        <f>SUBTOTAL(101,Table57[Points])</f>
        <v>486</v>
      </c>
      <c r="D24" s="17">
        <f>SUBTOTAL(101,Table57[Points Rank])</f>
        <v>3.3333333333333335</v>
      </c>
      <c r="E24" s="17">
        <f>SUBTOTAL(101,Table57[[PFF OFF ]])</f>
        <v>86.066666666666663</v>
      </c>
      <c r="F24" s="17">
        <f>SUBTOTAL(101,Table57[PFF OFF Rank])</f>
        <v>4.666666666666667</v>
      </c>
      <c r="G24" s="17">
        <f>SUBTOTAL(101,Table57[Highest Game Grade])</f>
        <v>91.600000000000009</v>
      </c>
      <c r="H24" s="17">
        <f>SUBTOTAL(101,Table57[Tom Brady Grade])</f>
        <v>82.8</v>
      </c>
      <c r="I24" s="17">
        <f>SUBTOTAL(101,Table57[Time in Pocket])</f>
        <v>2.4700000000000002</v>
      </c>
      <c r="J24" s="17">
        <f>SUBTOTAL(101,Table57[Allowed Pressure])</f>
        <v>186</v>
      </c>
      <c r="K24" s="17">
        <f>SUBTOTAL(101,Table57[Pass Snaps])</f>
        <v>711</v>
      </c>
      <c r="L24" s="17">
        <f>SUBTOTAL(101,Table57[Psr Rate])</f>
        <v>0.26381164468735363</v>
      </c>
      <c r="AJ24" t="s">
        <v>1521</v>
      </c>
      <c r="AK24">
        <v>0.76083460702611017</v>
      </c>
      <c r="AL24">
        <v>0.89723517568306543</v>
      </c>
      <c r="AM24">
        <v>1</v>
      </c>
      <c r="AQ24" t="s">
        <v>1521</v>
      </c>
      <c r="AR24">
        <v>0.66385216674766745</v>
      </c>
      <c r="AS24">
        <v>0.80352784311723668</v>
      </c>
      <c r="AT24">
        <v>1</v>
      </c>
    </row>
    <row r="25" spans="1:48" x14ac:dyDescent="0.25">
      <c r="AJ25" t="s">
        <v>1522</v>
      </c>
      <c r="AK25">
        <v>0.48308559927748779</v>
      </c>
      <c r="AL25">
        <v>0.75892993396644315</v>
      </c>
      <c r="AM25">
        <v>0.83809498823787776</v>
      </c>
      <c r="AN25">
        <v>1</v>
      </c>
      <c r="AQ25" t="s">
        <v>1522</v>
      </c>
      <c r="AR25">
        <v>0.56185332381179687</v>
      </c>
      <c r="AS25">
        <v>0.80607416659681397</v>
      </c>
      <c r="AT25">
        <v>0.85298237645505026</v>
      </c>
      <c r="AU25">
        <v>1</v>
      </c>
    </row>
    <row r="26" spans="1:48" ht="16.5" thickBot="1" x14ac:dyDescent="0.3">
      <c r="AJ26" s="50" t="s">
        <v>1557</v>
      </c>
      <c r="AK26" s="50">
        <v>0.79414456548311185</v>
      </c>
      <c r="AL26" s="50">
        <v>0.82462248955305772</v>
      </c>
      <c r="AM26" s="50">
        <v>0.8872952560733347</v>
      </c>
      <c r="AN26" s="50">
        <v>0.60039311058613776</v>
      </c>
      <c r="AO26" s="50">
        <v>1</v>
      </c>
      <c r="AQ26" s="50" t="s">
        <v>1524</v>
      </c>
      <c r="AR26" s="50">
        <v>0.53597542842937762</v>
      </c>
      <c r="AS26" s="50">
        <v>0.59112076400028735</v>
      </c>
      <c r="AT26" s="50">
        <v>0.81196154481398164</v>
      </c>
      <c r="AU26" s="50">
        <v>0.5266977383969248</v>
      </c>
      <c r="AV26" s="50">
        <v>1</v>
      </c>
    </row>
    <row r="29" spans="1:48" x14ac:dyDescent="0.25">
      <c r="A29" s="132" t="s">
        <v>9</v>
      </c>
      <c r="B29" s="132"/>
      <c r="C29" s="132"/>
      <c r="D29" s="132"/>
      <c r="AA29" t="s">
        <v>1551</v>
      </c>
      <c r="AB29" t="s">
        <v>1550</v>
      </c>
      <c r="AC29" t="s">
        <v>1552</v>
      </c>
      <c r="AJ29" t="s">
        <v>1558</v>
      </c>
      <c r="AT29" t="s">
        <v>1558</v>
      </c>
    </row>
    <row r="30" spans="1:48" ht="16.5" thickBot="1" x14ac:dyDescent="0.3">
      <c r="A30" t="s">
        <v>520</v>
      </c>
      <c r="B30" t="s">
        <v>1535</v>
      </c>
      <c r="C30" t="s">
        <v>1536</v>
      </c>
      <c r="D30" t="s">
        <v>1537</v>
      </c>
      <c r="AA30" s="108">
        <v>74.2</v>
      </c>
      <c r="AB30" s="108">
        <v>78.400000000000006</v>
      </c>
      <c r="AC30" s="108">
        <v>80.3</v>
      </c>
    </row>
    <row r="31" spans="1:48" x14ac:dyDescent="0.25">
      <c r="A31">
        <v>2019</v>
      </c>
      <c r="B31">
        <v>203</v>
      </c>
      <c r="C31">
        <v>652</v>
      </c>
      <c r="D31">
        <f>B31/C31</f>
        <v>0.31134969325153372</v>
      </c>
      <c r="F31" s="132" t="s">
        <v>1539</v>
      </c>
      <c r="G31" s="132"/>
      <c r="AA31" s="108">
        <v>83.3</v>
      </c>
      <c r="AB31" s="108">
        <v>81.900000000000006</v>
      </c>
      <c r="AC31" s="110">
        <v>90.6</v>
      </c>
      <c r="AJ31" s="53" t="s">
        <v>326</v>
      </c>
      <c r="AK31" s="53"/>
      <c r="AT31" s="53" t="s">
        <v>326</v>
      </c>
      <c r="AU31" s="53"/>
    </row>
    <row r="32" spans="1:48" x14ac:dyDescent="0.25">
      <c r="A32">
        <v>2018</v>
      </c>
      <c r="B32">
        <v>177</v>
      </c>
      <c r="C32">
        <v>694</v>
      </c>
      <c r="D32">
        <f t="shared" ref="D32:D44" si="0">B32/C32</f>
        <v>0.25504322766570603</v>
      </c>
      <c r="F32" t="s">
        <v>262</v>
      </c>
      <c r="G32" t="s">
        <v>246</v>
      </c>
      <c r="H32" t="s">
        <v>1520</v>
      </c>
      <c r="I32" t="s">
        <v>1525</v>
      </c>
      <c r="J32" t="s">
        <v>1521</v>
      </c>
      <c r="K32" t="s">
        <v>1523</v>
      </c>
      <c r="L32" t="s">
        <v>1522</v>
      </c>
      <c r="M32" t="s">
        <v>1538</v>
      </c>
      <c r="N32" t="s">
        <v>1540</v>
      </c>
      <c r="O32" t="s">
        <v>1528</v>
      </c>
      <c r="P32" t="s">
        <v>1536</v>
      </c>
      <c r="Q32" t="s">
        <v>1537</v>
      </c>
      <c r="AA32" s="108">
        <v>90.3</v>
      </c>
      <c r="AB32" s="108">
        <v>92.6</v>
      </c>
      <c r="AC32" s="101">
        <v>94.1</v>
      </c>
      <c r="AJ32" t="s">
        <v>327</v>
      </c>
      <c r="AK32">
        <v>0.91515818623346767</v>
      </c>
      <c r="AT32" t="s">
        <v>327</v>
      </c>
      <c r="AU32">
        <v>0.68390271494964261</v>
      </c>
    </row>
    <row r="33" spans="1:54" x14ac:dyDescent="0.25">
      <c r="A33">
        <v>2017</v>
      </c>
      <c r="B33">
        <v>259</v>
      </c>
      <c r="C33">
        <v>731</v>
      </c>
      <c r="D33">
        <f t="shared" si="0"/>
        <v>0.3543091655266758</v>
      </c>
      <c r="F33">
        <v>2011</v>
      </c>
      <c r="G33">
        <v>2</v>
      </c>
      <c r="H33">
        <v>193</v>
      </c>
      <c r="I33">
        <v>32</v>
      </c>
      <c r="J33">
        <v>65.400000000000006</v>
      </c>
      <c r="K33">
        <v>31</v>
      </c>
      <c r="L33">
        <v>71.5</v>
      </c>
      <c r="M33">
        <v>59.4</v>
      </c>
      <c r="N33">
        <v>2.58</v>
      </c>
      <c r="O33">
        <v>225</v>
      </c>
      <c r="P33">
        <v>649</v>
      </c>
      <c r="Q33">
        <f>Table5661[[#This Row],[Allowed Pressure]]/Table5661[[#This Row],[Pass Snaps]]</f>
        <v>0.34668721109399075</v>
      </c>
      <c r="AA33" s="108">
        <v>88.5</v>
      </c>
      <c r="AB33" s="108">
        <v>83</v>
      </c>
      <c r="AC33" s="102">
        <v>94.9</v>
      </c>
      <c r="AJ33" t="s">
        <v>328</v>
      </c>
      <c r="AK33">
        <v>0.83751450583013032</v>
      </c>
      <c r="AT33" t="s">
        <v>328</v>
      </c>
      <c r="AU33">
        <v>0.46772292351549216</v>
      </c>
    </row>
    <row r="34" spans="1:54" x14ac:dyDescent="0.25">
      <c r="A34">
        <v>2016</v>
      </c>
      <c r="B34">
        <v>259</v>
      </c>
      <c r="C34">
        <v>701</v>
      </c>
      <c r="D34">
        <f t="shared" si="0"/>
        <v>0.369472182596291</v>
      </c>
      <c r="F34">
        <v>2010</v>
      </c>
      <c r="G34">
        <v>4</v>
      </c>
      <c r="H34">
        <v>344</v>
      </c>
      <c r="I34">
        <v>19</v>
      </c>
      <c r="J34">
        <v>78.3</v>
      </c>
      <c r="K34">
        <v>12</v>
      </c>
      <c r="L34">
        <v>91.3</v>
      </c>
      <c r="M34">
        <v>68</v>
      </c>
      <c r="N34" s="31" t="s">
        <v>1519</v>
      </c>
      <c r="O34">
        <v>210</v>
      </c>
      <c r="P34">
        <v>677</v>
      </c>
      <c r="Q34">
        <f>Table5661[[#This Row],[Allowed Pressure]]/Table5661[[#This Row],[Pass Snaps]]</f>
        <v>0.31019202363367798</v>
      </c>
      <c r="AA34" s="108">
        <v>84.3</v>
      </c>
      <c r="AB34" s="108">
        <v>84.2</v>
      </c>
      <c r="AC34" s="110">
        <v>92.2</v>
      </c>
      <c r="AJ34" t="s">
        <v>329</v>
      </c>
      <c r="AK34">
        <v>0.76529873064352161</v>
      </c>
      <c r="AT34" t="s">
        <v>329</v>
      </c>
      <c r="AU34">
        <v>0.11287153919248698</v>
      </c>
    </row>
    <row r="35" spans="1:54" x14ac:dyDescent="0.25">
      <c r="A35">
        <v>2015</v>
      </c>
      <c r="B35">
        <v>270</v>
      </c>
      <c r="C35">
        <v>756</v>
      </c>
      <c r="D35">
        <f t="shared" si="0"/>
        <v>0.35714285714285715</v>
      </c>
      <c r="F35">
        <v>2009</v>
      </c>
      <c r="G35">
        <v>8</v>
      </c>
      <c r="H35">
        <v>326</v>
      </c>
      <c r="I35">
        <v>20</v>
      </c>
      <c r="J35">
        <v>73.400000000000006</v>
      </c>
      <c r="K35">
        <v>21</v>
      </c>
      <c r="L35">
        <v>76.8</v>
      </c>
      <c r="M35">
        <v>64.400000000000006</v>
      </c>
      <c r="N35" s="31" t="s">
        <v>1519</v>
      </c>
      <c r="O35">
        <v>190</v>
      </c>
      <c r="P35">
        <v>631</v>
      </c>
      <c r="Q35">
        <f>Table5661[[#This Row],[Allowed Pressure]]/Table5661[[#This Row],[Pass Snaps]]</f>
        <v>0.3011093502377179</v>
      </c>
      <c r="AA35" s="108">
        <v>82.4</v>
      </c>
      <c r="AB35" s="108">
        <v>87.3</v>
      </c>
      <c r="AC35" s="110">
        <v>85.1</v>
      </c>
      <c r="AJ35" t="s">
        <v>330</v>
      </c>
      <c r="AK35">
        <v>1.8144601423180762</v>
      </c>
      <c r="AT35" t="s">
        <v>330</v>
      </c>
      <c r="AU35">
        <v>1.356014511400339</v>
      </c>
    </row>
    <row r="36" spans="1:54" ht="16.5" thickBot="1" x14ac:dyDescent="0.3">
      <c r="A36">
        <v>2014</v>
      </c>
      <c r="B36">
        <v>150</v>
      </c>
      <c r="C36">
        <v>584</v>
      </c>
      <c r="D36">
        <f t="shared" si="0"/>
        <v>0.25684931506849318</v>
      </c>
      <c r="F36" t="s">
        <v>116</v>
      </c>
      <c r="G36" s="17">
        <f>SUBTOTAL(101,Table5661[Wins])</f>
        <v>4.666666666666667</v>
      </c>
      <c r="H36" s="17">
        <f>SUBTOTAL(101,Table5661[Points])</f>
        <v>287.66666666666669</v>
      </c>
      <c r="I36" s="17">
        <f>SUBTOTAL(101,Table5661[Points Rank])</f>
        <v>23.666666666666668</v>
      </c>
      <c r="J36" s="17">
        <f>SUBTOTAL(101,Table5661[[PFF OFF ]])</f>
        <v>72.36666666666666</v>
      </c>
      <c r="K36" s="17">
        <f>SUBTOTAL(101,Table5661[PFF OFF Rank])</f>
        <v>21.333333333333332</v>
      </c>
      <c r="L36" s="17">
        <f>SUBTOTAL(101,Table5661[Highest Game Grade])</f>
        <v>79.866666666666674</v>
      </c>
      <c r="M36" s="17">
        <f>SUBTOTAL(101,Table5661[QB Grade])</f>
        <v>63.933333333333337</v>
      </c>
      <c r="N36" s="17">
        <f>SUBTOTAL(101,Table5661[Time in Pocket])</f>
        <v>2.58</v>
      </c>
      <c r="O36" s="17">
        <f>SUBTOTAL(101,Table5661[Allowed Pressure])</f>
        <v>208.33333333333334</v>
      </c>
      <c r="P36" s="17">
        <f>SUBTOTAL(101,Table5661[Pass Snaps])</f>
        <v>652.33333333333337</v>
      </c>
      <c r="Q36" s="17">
        <f>SUBTOTAL(101,Table5661[Psr Rate])</f>
        <v>0.31932952832179556</v>
      </c>
      <c r="AA36" s="108">
        <v>84.2</v>
      </c>
      <c r="AB36" s="108">
        <v>86.2</v>
      </c>
      <c r="AC36" s="108">
        <v>79.3</v>
      </c>
      <c r="AJ36" s="50" t="s">
        <v>331</v>
      </c>
      <c r="AK36" s="50">
        <v>14</v>
      </c>
      <c r="AT36" s="50" t="s">
        <v>331</v>
      </c>
      <c r="AU36" s="50">
        <v>11</v>
      </c>
    </row>
    <row r="37" spans="1:54" x14ac:dyDescent="0.25">
      <c r="A37">
        <v>2013</v>
      </c>
      <c r="B37">
        <v>259</v>
      </c>
      <c r="C37">
        <v>779</v>
      </c>
      <c r="D37">
        <f t="shared" si="0"/>
        <v>0.33247753530166879</v>
      </c>
      <c r="AA37" s="108">
        <v>90.9</v>
      </c>
      <c r="AB37" s="108">
        <v>91.7</v>
      </c>
      <c r="AC37" s="110">
        <v>90.1</v>
      </c>
    </row>
    <row r="38" spans="1:54" ht="16.5" thickBot="1" x14ac:dyDescent="0.3">
      <c r="A38">
        <v>2012</v>
      </c>
      <c r="B38">
        <v>148</v>
      </c>
      <c r="C38">
        <v>641</v>
      </c>
      <c r="D38">
        <f t="shared" si="0"/>
        <v>0.23088923556942278</v>
      </c>
      <c r="AA38" s="108">
        <v>76.5</v>
      </c>
      <c r="AB38" s="108">
        <v>81.5</v>
      </c>
      <c r="AC38" s="111" t="s">
        <v>1519</v>
      </c>
      <c r="AJ38" t="s">
        <v>332</v>
      </c>
      <c r="AT38" t="s">
        <v>332</v>
      </c>
    </row>
    <row r="39" spans="1:54" x14ac:dyDescent="0.25">
      <c r="A39">
        <v>2011</v>
      </c>
      <c r="B39">
        <v>188</v>
      </c>
      <c r="C39">
        <v>689</v>
      </c>
      <c r="D39">
        <f t="shared" si="0"/>
        <v>0.27285921625544268</v>
      </c>
      <c r="AA39" s="108">
        <v>93.5</v>
      </c>
      <c r="AB39" s="108">
        <v>93.5</v>
      </c>
      <c r="AC39" s="109">
        <v>93.4</v>
      </c>
      <c r="AJ39" s="51"/>
      <c r="AK39" s="51" t="s">
        <v>336</v>
      </c>
      <c r="AL39" s="51" t="s">
        <v>337</v>
      </c>
      <c r="AM39" s="51" t="s">
        <v>338</v>
      </c>
      <c r="AN39" s="51" t="s">
        <v>339</v>
      </c>
      <c r="AO39" s="51" t="s">
        <v>340</v>
      </c>
      <c r="AT39" s="51"/>
      <c r="AU39" s="51" t="s">
        <v>336</v>
      </c>
      <c r="AV39" s="51" t="s">
        <v>337</v>
      </c>
      <c r="AW39" s="51" t="s">
        <v>338</v>
      </c>
      <c r="AX39" s="51" t="s">
        <v>339</v>
      </c>
      <c r="AY39" s="51" t="s">
        <v>340</v>
      </c>
    </row>
    <row r="40" spans="1:54" x14ac:dyDescent="0.25">
      <c r="A40">
        <v>2010</v>
      </c>
      <c r="B40">
        <v>153</v>
      </c>
      <c r="C40">
        <v>558</v>
      </c>
      <c r="D40">
        <f t="shared" si="0"/>
        <v>0.27419354838709675</v>
      </c>
      <c r="AA40" s="108">
        <v>76.400000000000006</v>
      </c>
      <c r="AB40" s="108">
        <v>82.3</v>
      </c>
      <c r="AC40" s="110">
        <v>72.599999999999994</v>
      </c>
      <c r="AJ40" t="s">
        <v>53</v>
      </c>
      <c r="AK40">
        <v>4</v>
      </c>
      <c r="AL40">
        <v>152.72675238459448</v>
      </c>
      <c r="AM40">
        <v>38.181688096148619</v>
      </c>
      <c r="AN40">
        <v>11.597389956224319</v>
      </c>
      <c r="AO40">
        <v>1.339911702284861E-3</v>
      </c>
      <c r="AT40" t="s">
        <v>53</v>
      </c>
      <c r="AU40">
        <v>4</v>
      </c>
      <c r="AV40">
        <v>9.6946205965029293</v>
      </c>
      <c r="AW40">
        <v>2.4236551491257323</v>
      </c>
      <c r="AX40">
        <v>1.3180811578566227</v>
      </c>
      <c r="AY40">
        <v>0.36240781998363059</v>
      </c>
    </row>
    <row r="41" spans="1:54" x14ac:dyDescent="0.25">
      <c r="A41">
        <v>2009</v>
      </c>
      <c r="B41">
        <v>131</v>
      </c>
      <c r="C41">
        <v>494</v>
      </c>
      <c r="D41">
        <f t="shared" si="0"/>
        <v>0.26518218623481782</v>
      </c>
      <c r="F41" s="29" t="s">
        <v>1527</v>
      </c>
      <c r="G41" s="144" t="s">
        <v>1543</v>
      </c>
      <c r="H41" s="144"/>
      <c r="I41" s="144" t="s">
        <v>1522</v>
      </c>
      <c r="J41" s="144"/>
      <c r="K41" s="144" t="s">
        <v>1538</v>
      </c>
      <c r="L41" s="144"/>
      <c r="AA41" s="108">
        <v>65.400000000000006</v>
      </c>
      <c r="AB41" s="108">
        <v>71.5</v>
      </c>
      <c r="AC41" s="108">
        <v>59.4</v>
      </c>
      <c r="AJ41" t="s">
        <v>333</v>
      </c>
      <c r="AK41">
        <v>9</v>
      </c>
      <c r="AL41">
        <v>29.630390472548399</v>
      </c>
      <c r="AM41">
        <v>3.2922656080609332</v>
      </c>
      <c r="AT41" t="s">
        <v>333</v>
      </c>
      <c r="AU41">
        <v>6</v>
      </c>
      <c r="AV41">
        <v>11.032652130769801</v>
      </c>
      <c r="AW41">
        <v>1.8387753551283001</v>
      </c>
    </row>
    <row r="42" spans="1:54" ht="16.5" thickBot="1" x14ac:dyDescent="0.3">
      <c r="A42">
        <v>2008</v>
      </c>
      <c r="B42">
        <v>142</v>
      </c>
      <c r="C42">
        <v>553</v>
      </c>
      <c r="D42">
        <f t="shared" si="0"/>
        <v>0.25678119349005424</v>
      </c>
      <c r="F42" s="144" t="s">
        <v>1545</v>
      </c>
      <c r="G42" s="105" t="s">
        <v>1544</v>
      </c>
      <c r="H42" s="106">
        <v>0.75684354771157647</v>
      </c>
      <c r="I42" s="105" t="s">
        <v>1513</v>
      </c>
      <c r="J42" s="106">
        <v>0.75684354771157647</v>
      </c>
      <c r="K42" s="105" t="s">
        <v>1513</v>
      </c>
      <c r="L42" s="106">
        <v>0.57134409090907523</v>
      </c>
      <c r="AA42" s="108">
        <v>78.3</v>
      </c>
      <c r="AB42" s="108">
        <v>91.3</v>
      </c>
      <c r="AC42" s="108">
        <v>68</v>
      </c>
      <c r="AJ42" s="50" t="s">
        <v>334</v>
      </c>
      <c r="AK42" s="50">
        <v>13</v>
      </c>
      <c r="AL42" s="50">
        <v>182.35714285714289</v>
      </c>
      <c r="AM42" s="50"/>
      <c r="AN42" s="50"/>
      <c r="AO42" s="50"/>
      <c r="AT42" s="50" t="s">
        <v>334</v>
      </c>
      <c r="AU42" s="50">
        <v>10</v>
      </c>
      <c r="AV42" s="50">
        <v>20.72727272727273</v>
      </c>
      <c r="AW42" s="50"/>
      <c r="AX42" s="50"/>
      <c r="AY42" s="50"/>
    </row>
    <row r="43" spans="1:54" ht="16.5" thickBot="1" x14ac:dyDescent="0.3">
      <c r="A43">
        <v>2007</v>
      </c>
      <c r="B43">
        <v>154</v>
      </c>
      <c r="C43">
        <v>607</v>
      </c>
      <c r="D43">
        <f t="shared" si="0"/>
        <v>0.25370675453047775</v>
      </c>
      <c r="F43" s="144"/>
      <c r="G43" s="105" t="s">
        <v>1538</v>
      </c>
      <c r="H43" s="106">
        <v>0.57134409090907523</v>
      </c>
      <c r="I43" s="105" t="s">
        <v>1538</v>
      </c>
      <c r="J43" s="106">
        <v>0.14268954086803498</v>
      </c>
      <c r="K43" s="105" t="s">
        <v>1544</v>
      </c>
      <c r="L43" s="106">
        <v>0.14268954086803498</v>
      </c>
      <c r="AA43" s="108">
        <v>73.400000000000006</v>
      </c>
      <c r="AB43" s="108">
        <v>76.8</v>
      </c>
      <c r="AC43" s="108">
        <v>64.400000000000006</v>
      </c>
    </row>
    <row r="44" spans="1:54" x14ac:dyDescent="0.25">
      <c r="A44">
        <v>2006</v>
      </c>
      <c r="B44">
        <v>181</v>
      </c>
      <c r="C44">
        <v>637</v>
      </c>
      <c r="D44">
        <f t="shared" si="0"/>
        <v>0.28414442700156983</v>
      </c>
      <c r="F44" s="144" t="s">
        <v>53</v>
      </c>
      <c r="G44" s="105" t="s">
        <v>328</v>
      </c>
      <c r="H44" s="106">
        <v>0.79196785599843522</v>
      </c>
      <c r="I44" s="105" t="s">
        <v>328</v>
      </c>
      <c r="J44" s="106">
        <v>0.69743637990976415</v>
      </c>
      <c r="K44" s="105" t="s">
        <v>328</v>
      </c>
      <c r="L44" s="106">
        <v>0.52293458531186954</v>
      </c>
      <c r="AJ44" s="51"/>
      <c r="AK44" s="51" t="s">
        <v>341</v>
      </c>
      <c r="AL44" s="51" t="s">
        <v>330</v>
      </c>
      <c r="AM44" s="51" t="s">
        <v>342</v>
      </c>
      <c r="AN44" s="51" t="s">
        <v>343</v>
      </c>
      <c r="AO44" s="51" t="s">
        <v>344</v>
      </c>
      <c r="AP44" s="51" t="s">
        <v>345</v>
      </c>
      <c r="AQ44" s="51" t="s">
        <v>346</v>
      </c>
      <c r="AR44" s="51" t="s">
        <v>347</v>
      </c>
      <c r="AT44" s="51"/>
      <c r="AU44" s="51" t="s">
        <v>341</v>
      </c>
      <c r="AV44" s="51" t="s">
        <v>330</v>
      </c>
      <c r="AW44" s="51" t="s">
        <v>342</v>
      </c>
      <c r="AX44" s="51" t="s">
        <v>343</v>
      </c>
      <c r="AY44" s="51" t="s">
        <v>344</v>
      </c>
      <c r="AZ44" s="51" t="s">
        <v>345</v>
      </c>
      <c r="BA44" s="51" t="s">
        <v>346</v>
      </c>
      <c r="BB44" s="51" t="s">
        <v>347</v>
      </c>
    </row>
    <row r="45" spans="1:54" x14ac:dyDescent="0.25">
      <c r="A45" t="s">
        <v>116</v>
      </c>
      <c r="B45" s="17">
        <f>SUBTOTAL(101,Table58[Allowed Psr])</f>
        <v>191</v>
      </c>
      <c r="C45" s="17">
        <f>SUBTOTAL(101,Table58[Pass Snaps])</f>
        <v>648.28571428571433</v>
      </c>
      <c r="D45" s="17">
        <f>SUBTOTAL(101,Table58[Psr Rate])</f>
        <v>0.29102860985872203</v>
      </c>
      <c r="F45" s="144"/>
      <c r="G45" s="105" t="s">
        <v>329</v>
      </c>
      <c r="H45" s="106">
        <v>0.70875499839780931</v>
      </c>
      <c r="I45" s="105" t="s">
        <v>329</v>
      </c>
      <c r="J45" s="106">
        <v>0.57641093187366987</v>
      </c>
      <c r="K45" s="105" t="s">
        <v>329</v>
      </c>
      <c r="L45" s="106">
        <v>0.3321084194366174</v>
      </c>
      <c r="AJ45" t="s">
        <v>335</v>
      </c>
      <c r="AK45">
        <v>7.6299717411481982</v>
      </c>
      <c r="AL45">
        <v>8.7077981418184844</v>
      </c>
      <c r="AM45">
        <v>0.87622285414562917</v>
      </c>
      <c r="AN45">
        <v>0.40368910475161113</v>
      </c>
      <c r="AO45">
        <v>-12.068436197567388</v>
      </c>
      <c r="AP45">
        <v>27.328379679863787</v>
      </c>
      <c r="AQ45">
        <v>-12.068436197567388</v>
      </c>
      <c r="AR45">
        <v>27.328379679863787</v>
      </c>
      <c r="AT45" t="s">
        <v>335</v>
      </c>
      <c r="AU45">
        <v>2.5649477843413875</v>
      </c>
      <c r="AV45">
        <v>8.8204100453297354</v>
      </c>
      <c r="AW45">
        <v>0.29079688712425406</v>
      </c>
      <c r="AX45">
        <v>0.78099670508261565</v>
      </c>
      <c r="AY45">
        <v>-19.017818087534081</v>
      </c>
      <c r="AZ45">
        <v>24.147713656216858</v>
      </c>
      <c r="BA45">
        <v>-19.017818087534081</v>
      </c>
      <c r="BB45">
        <v>24.147713656216858</v>
      </c>
    </row>
    <row r="46" spans="1:54" x14ac:dyDescent="0.25">
      <c r="F46" s="144"/>
      <c r="G46" s="105" t="s">
        <v>335</v>
      </c>
      <c r="H46" s="106">
        <v>-1.3569960115808826</v>
      </c>
      <c r="I46" s="105" t="s">
        <v>335</v>
      </c>
      <c r="J46" s="106">
        <v>25.131640455634283</v>
      </c>
      <c r="K46" s="105" t="s">
        <v>335</v>
      </c>
      <c r="L46" s="106">
        <v>38.586417205833939</v>
      </c>
      <c r="AJ46" t="s">
        <v>1520</v>
      </c>
      <c r="AK46">
        <v>3.6245192825047165E-2</v>
      </c>
      <c r="AL46">
        <v>1.2007826749284129E-2</v>
      </c>
      <c r="AM46">
        <v>3.0184640053378518</v>
      </c>
      <c r="AN46">
        <v>1.4515391373529477E-2</v>
      </c>
      <c r="AO46">
        <v>9.0816015345141846E-3</v>
      </c>
      <c r="AP46">
        <v>6.3408784115580152E-2</v>
      </c>
      <c r="AQ46">
        <v>9.0816015345141846E-3</v>
      </c>
      <c r="AR46">
        <v>6.3408784115580152E-2</v>
      </c>
      <c r="AT46" t="s">
        <v>1520</v>
      </c>
      <c r="AU46">
        <v>7.0687284175038395E-3</v>
      </c>
      <c r="AV46">
        <v>1.2857105693888888E-2</v>
      </c>
      <c r="AW46">
        <v>0.54979157718705518</v>
      </c>
      <c r="AX46">
        <v>0.60231075488426167</v>
      </c>
      <c r="AY46">
        <v>-2.4391475876296351E-2</v>
      </c>
      <c r="AZ46">
        <v>3.8528932711304031E-2</v>
      </c>
      <c r="BA46">
        <v>-2.4391475876296351E-2</v>
      </c>
      <c r="BB46">
        <v>3.8528932711304031E-2</v>
      </c>
    </row>
    <row r="47" spans="1:54" x14ac:dyDescent="0.25">
      <c r="F47" s="144"/>
      <c r="G47" s="105" t="s">
        <v>1544</v>
      </c>
      <c r="H47" s="106">
        <v>0.6304757232261482</v>
      </c>
      <c r="I47" s="105" t="s">
        <v>1538</v>
      </c>
      <c r="J47" s="106">
        <v>-0.36843929383541413</v>
      </c>
      <c r="K47" s="105" t="s">
        <v>1544</v>
      </c>
      <c r="L47" s="106">
        <v>-0.79180390684156965</v>
      </c>
      <c r="AJ47" t="s">
        <v>1521</v>
      </c>
      <c r="AK47">
        <v>0.11403368027763935</v>
      </c>
      <c r="AL47">
        <v>0.26023751027820463</v>
      </c>
      <c r="AM47">
        <v>0.43819079023516883</v>
      </c>
      <c r="AN47">
        <v>0.67157693706193944</v>
      </c>
      <c r="AO47">
        <v>-0.47466446762697279</v>
      </c>
      <c r="AP47">
        <v>0.70273182818225155</v>
      </c>
      <c r="AQ47">
        <v>-0.47466446762697279</v>
      </c>
      <c r="AR47">
        <v>0.70273182818225155</v>
      </c>
      <c r="AT47" t="s">
        <v>1521</v>
      </c>
      <c r="AU47">
        <v>0.13528908176070023</v>
      </c>
      <c r="AV47">
        <v>0.22675269764654007</v>
      </c>
      <c r="AW47">
        <v>0.59663714330573281</v>
      </c>
      <c r="AX47">
        <v>0.572557846393842</v>
      </c>
      <c r="AY47">
        <v>-0.41955478138971081</v>
      </c>
      <c r="AZ47">
        <v>0.69013294491111121</v>
      </c>
      <c r="BA47">
        <v>-0.41955478138971081</v>
      </c>
      <c r="BB47">
        <v>0.69013294491111121</v>
      </c>
    </row>
    <row r="48" spans="1:54" x14ac:dyDescent="0.25">
      <c r="F48" s="144"/>
      <c r="G48" s="105" t="s">
        <v>1538</v>
      </c>
      <c r="H48" s="106">
        <v>0.37053045928171868</v>
      </c>
      <c r="I48" s="105" t="s">
        <v>1513</v>
      </c>
      <c r="J48" s="106">
        <v>1.0962326299516394</v>
      </c>
      <c r="K48" s="105" t="s">
        <v>1513</v>
      </c>
      <c r="L48" s="106">
        <v>1.3845542281404701</v>
      </c>
      <c r="AJ48" t="s">
        <v>1522</v>
      </c>
      <c r="AK48">
        <v>-0.28467066730981988</v>
      </c>
      <c r="AL48">
        <v>0.17505857034275485</v>
      </c>
      <c r="AM48">
        <v>-1.6261452767062514</v>
      </c>
      <c r="AN48">
        <v>0.13836299796177318</v>
      </c>
      <c r="AO48">
        <v>-0.6806806661198963</v>
      </c>
      <c r="AP48">
        <v>0.11133933150025649</v>
      </c>
      <c r="AQ48">
        <v>-0.6806806661198963</v>
      </c>
      <c r="AR48">
        <v>0.11133933150025649</v>
      </c>
      <c r="AT48" t="s">
        <v>1522</v>
      </c>
      <c r="AU48">
        <v>-4.9254378546721295E-2</v>
      </c>
      <c r="AV48">
        <v>0.207928551703946</v>
      </c>
      <c r="AW48">
        <v>-0.23688126591123926</v>
      </c>
      <c r="AX48">
        <v>0.82062927361327931</v>
      </c>
      <c r="AY48">
        <v>-0.55803721590251643</v>
      </c>
      <c r="AZ48">
        <v>0.45952845880907378</v>
      </c>
      <c r="BA48">
        <v>-0.55803721590251643</v>
      </c>
      <c r="BB48">
        <v>0.45952845880907378</v>
      </c>
    </row>
    <row r="49" spans="6:54" ht="16.5" thickBot="1" x14ac:dyDescent="0.3">
      <c r="AJ49" s="50" t="s">
        <v>1524</v>
      </c>
      <c r="AK49" s="50">
        <v>3.1248449755529182E-2</v>
      </c>
      <c r="AL49" s="50">
        <v>0.10928417350474988</v>
      </c>
      <c r="AM49" s="50">
        <v>0.2859375585081495</v>
      </c>
      <c r="AN49" s="50">
        <v>0.78139822664005987</v>
      </c>
      <c r="AO49" s="50">
        <v>-0.21596952611872261</v>
      </c>
      <c r="AP49" s="50">
        <v>0.27846642562978097</v>
      </c>
      <c r="AQ49" s="50">
        <v>-0.21596952611872261</v>
      </c>
      <c r="AR49" s="50">
        <v>0.27846642562978097</v>
      </c>
      <c r="AT49" s="50" t="s">
        <v>1524</v>
      </c>
      <c r="AU49" s="50">
        <v>-6.0829935779078336E-3</v>
      </c>
      <c r="AV49" s="50">
        <v>9.4813993935125393E-2</v>
      </c>
      <c r="AW49" s="50">
        <v>-6.4157128346159553E-2</v>
      </c>
      <c r="AX49" s="50">
        <v>0.95092919817602461</v>
      </c>
      <c r="AY49" s="50">
        <v>-0.23808447899215343</v>
      </c>
      <c r="AZ49" s="50">
        <v>0.22591849183633775</v>
      </c>
      <c r="BA49" s="50">
        <v>-0.23808447899215343</v>
      </c>
      <c r="BB49" s="50">
        <v>0.22591849183633775</v>
      </c>
    </row>
    <row r="51" spans="6:54" x14ac:dyDescent="0.25">
      <c r="F51" s="29" t="s">
        <v>1548</v>
      </c>
      <c r="G51" s="144" t="s">
        <v>1543</v>
      </c>
      <c r="H51" s="144"/>
      <c r="I51" s="144" t="s">
        <v>1522</v>
      </c>
      <c r="J51" s="144"/>
      <c r="K51" s="144" t="s">
        <v>1538</v>
      </c>
      <c r="L51" s="144"/>
    </row>
    <row r="52" spans="6:54" x14ac:dyDescent="0.25">
      <c r="F52" s="144" t="s">
        <v>1545</v>
      </c>
      <c r="G52" s="105" t="s">
        <v>1544</v>
      </c>
      <c r="H52" s="106">
        <v>0.83530899135493586</v>
      </c>
      <c r="I52" s="105" t="s">
        <v>1513</v>
      </c>
      <c r="J52" s="106">
        <v>0.83530899135493586</v>
      </c>
      <c r="K52" s="105" t="s">
        <v>1513</v>
      </c>
      <c r="L52" s="106">
        <v>0.88754706057352284</v>
      </c>
      <c r="AJ52" t="s">
        <v>1556</v>
      </c>
      <c r="AT52" t="s">
        <v>1556</v>
      </c>
    </row>
    <row r="53" spans="6:54" ht="16.5" thickBot="1" x14ac:dyDescent="0.3">
      <c r="F53" s="144"/>
      <c r="G53" s="105" t="s">
        <v>1538</v>
      </c>
      <c r="H53" s="106">
        <v>0.88754706057352284</v>
      </c>
      <c r="I53" s="105" t="s">
        <v>1538</v>
      </c>
      <c r="J53" s="106">
        <v>0.59329564958387182</v>
      </c>
      <c r="K53" s="105" t="s">
        <v>1544</v>
      </c>
      <c r="L53" s="106">
        <v>0.59329564958387182</v>
      </c>
    </row>
    <row r="54" spans="6:54" x14ac:dyDescent="0.25">
      <c r="F54" s="144" t="s">
        <v>53</v>
      </c>
      <c r="G54" s="105" t="s">
        <v>328</v>
      </c>
      <c r="H54" s="106">
        <v>0.93483068350457221</v>
      </c>
      <c r="I54" s="105" t="s">
        <v>328</v>
      </c>
      <c r="J54" s="106">
        <v>0.80104733817424101</v>
      </c>
      <c r="K54" s="105" t="s">
        <v>328</v>
      </c>
      <c r="L54" s="106">
        <v>0.86028621036682573</v>
      </c>
      <c r="AJ54" s="53" t="s">
        <v>326</v>
      </c>
      <c r="AK54" s="53"/>
      <c r="AT54" s="53" t="s">
        <v>326</v>
      </c>
      <c r="AU54" s="53"/>
    </row>
    <row r="55" spans="6:54" x14ac:dyDescent="0.25">
      <c r="F55" s="144"/>
      <c r="G55" s="105" t="s">
        <v>329</v>
      </c>
      <c r="H55" s="106">
        <v>0.92179682020548659</v>
      </c>
      <c r="I55" s="105" t="s">
        <v>329</v>
      </c>
      <c r="J55" s="106">
        <v>0.76125680580908917</v>
      </c>
      <c r="K55" s="105" t="s">
        <v>329</v>
      </c>
      <c r="L55" s="106">
        <v>0.83234345244019092</v>
      </c>
      <c r="AJ55" t="s">
        <v>327</v>
      </c>
      <c r="AK55">
        <v>0.90125195458683494</v>
      </c>
      <c r="AT55" t="s">
        <v>327</v>
      </c>
      <c r="AU55">
        <v>0.8365014476532423</v>
      </c>
    </row>
    <row r="56" spans="6:54" x14ac:dyDescent="0.25">
      <c r="F56" s="144"/>
      <c r="G56" s="105" t="s">
        <v>335</v>
      </c>
      <c r="H56" s="106">
        <v>0.18013865520998706</v>
      </c>
      <c r="I56" s="105" t="s">
        <v>335</v>
      </c>
      <c r="J56" s="106">
        <v>17.677330932145011</v>
      </c>
      <c r="K56" s="105" t="s">
        <v>335</v>
      </c>
      <c r="L56" s="106">
        <v>-2.6362533589111337</v>
      </c>
      <c r="AJ56" t="s">
        <v>328</v>
      </c>
      <c r="AK56">
        <v>0.81225508564659032</v>
      </c>
      <c r="AT56" t="s">
        <v>328</v>
      </c>
      <c r="AU56">
        <v>0.69973467192597016</v>
      </c>
    </row>
    <row r="57" spans="6:54" x14ac:dyDescent="0.25">
      <c r="F57" s="144"/>
      <c r="G57" s="105" t="s">
        <v>1544</v>
      </c>
      <c r="H57" s="106">
        <v>0.57920209178364079</v>
      </c>
      <c r="I57" s="105" t="s">
        <v>1538</v>
      </c>
      <c r="J57" s="106">
        <v>-0.37901377815443854</v>
      </c>
      <c r="K57" s="105" t="s">
        <v>1513</v>
      </c>
      <c r="L57" s="106">
        <v>1.963423011061791</v>
      </c>
      <c r="AJ57" t="s">
        <v>329</v>
      </c>
      <c r="AK57">
        <v>0.75593161134056752</v>
      </c>
      <c r="AT57" t="s">
        <v>329</v>
      </c>
      <c r="AU57">
        <v>0.57104953132281455</v>
      </c>
    </row>
    <row r="58" spans="6:54" x14ac:dyDescent="0.25">
      <c r="F58" s="144"/>
      <c r="G58" s="105" t="s">
        <v>1538</v>
      </c>
      <c r="H58" s="106">
        <v>0.39950249441564889</v>
      </c>
      <c r="I58" s="105" t="s">
        <v>1513</v>
      </c>
      <c r="J58" s="106">
        <v>1.1964294088345688</v>
      </c>
      <c r="K58" s="105" t="s">
        <v>1544</v>
      </c>
      <c r="L58" s="106">
        <v>-0.90176301936592052</v>
      </c>
      <c r="AJ58" t="s">
        <v>330</v>
      </c>
      <c r="AK58">
        <v>47.784056958187392</v>
      </c>
      <c r="AT58" t="s">
        <v>330</v>
      </c>
      <c r="AU58">
        <v>39.863194905359016</v>
      </c>
    </row>
    <row r="59" spans="6:54" ht="16.5" thickBot="1" x14ac:dyDescent="0.3">
      <c r="AJ59" s="50" t="s">
        <v>331</v>
      </c>
      <c r="AK59" s="50">
        <v>14</v>
      </c>
      <c r="AT59" s="50" t="s">
        <v>331</v>
      </c>
      <c r="AU59" s="50">
        <v>11</v>
      </c>
    </row>
    <row r="61" spans="6:54" ht="16.5" thickBot="1" x14ac:dyDescent="0.3">
      <c r="AJ61" t="s">
        <v>332</v>
      </c>
      <c r="AT61" t="s">
        <v>332</v>
      </c>
    </row>
    <row r="62" spans="6:54" x14ac:dyDescent="0.25">
      <c r="AJ62" s="51"/>
      <c r="AK62" s="51" t="s">
        <v>336</v>
      </c>
      <c r="AL62" s="51" t="s">
        <v>337</v>
      </c>
      <c r="AM62" s="51" t="s">
        <v>338</v>
      </c>
      <c r="AN62" s="51" t="s">
        <v>339</v>
      </c>
      <c r="AO62" s="51" t="s">
        <v>340</v>
      </c>
      <c r="AT62" s="51"/>
      <c r="AU62" s="51" t="s">
        <v>336</v>
      </c>
      <c r="AV62" s="51" t="s">
        <v>337</v>
      </c>
      <c r="AW62" s="51" t="s">
        <v>338</v>
      </c>
      <c r="AX62" s="51" t="s">
        <v>339</v>
      </c>
      <c r="AY62" s="51" t="s">
        <v>340</v>
      </c>
    </row>
    <row r="63" spans="6:54" x14ac:dyDescent="0.25">
      <c r="AJ63" t="s">
        <v>53</v>
      </c>
      <c r="AK63">
        <v>3</v>
      </c>
      <c r="AL63">
        <v>98784.839006167022</v>
      </c>
      <c r="AM63">
        <v>32928.279668722338</v>
      </c>
      <c r="AN63">
        <v>14.421253227976612</v>
      </c>
      <c r="AO63">
        <v>5.7987729397987074E-4</v>
      </c>
      <c r="AT63" t="s">
        <v>53</v>
      </c>
      <c r="AU63">
        <v>3</v>
      </c>
      <c r="AV63">
        <v>25922.116207197883</v>
      </c>
      <c r="AW63">
        <v>8640.7054023992951</v>
      </c>
      <c r="AX63">
        <v>5.4375716469381619</v>
      </c>
      <c r="AY63">
        <v>3.0219041463481734E-2</v>
      </c>
    </row>
    <row r="64" spans="6:54" x14ac:dyDescent="0.25">
      <c r="AJ64" t="s">
        <v>333</v>
      </c>
      <c r="AK64">
        <v>10</v>
      </c>
      <c r="AL64">
        <v>22833.160993832971</v>
      </c>
      <c r="AM64">
        <v>2283.3160993832971</v>
      </c>
      <c r="AT64" t="s">
        <v>333</v>
      </c>
      <c r="AU64">
        <v>7</v>
      </c>
      <c r="AV64">
        <v>11123.520156438486</v>
      </c>
      <c r="AW64">
        <v>1589.074308062641</v>
      </c>
    </row>
    <row r="65" spans="36:54" ht="16.5" thickBot="1" x14ac:dyDescent="0.3">
      <c r="AJ65" s="50" t="s">
        <v>334</v>
      </c>
      <c r="AK65" s="50">
        <v>13</v>
      </c>
      <c r="AL65" s="50">
        <v>121618</v>
      </c>
      <c r="AM65" s="50"/>
      <c r="AN65" s="50"/>
      <c r="AO65" s="50"/>
      <c r="AT65" s="50" t="s">
        <v>334</v>
      </c>
      <c r="AU65" s="50">
        <v>10</v>
      </c>
      <c r="AV65" s="50">
        <v>37045.636363636368</v>
      </c>
      <c r="AW65" s="50"/>
      <c r="AX65" s="50"/>
      <c r="AY65" s="50"/>
    </row>
    <row r="66" spans="36:54" ht="16.5" thickBot="1" x14ac:dyDescent="0.3"/>
    <row r="67" spans="36:54" x14ac:dyDescent="0.25">
      <c r="AJ67" s="51"/>
      <c r="AK67" s="51" t="s">
        <v>341</v>
      </c>
      <c r="AL67" s="51" t="s">
        <v>330</v>
      </c>
      <c r="AM67" s="51" t="s">
        <v>342</v>
      </c>
      <c r="AN67" s="51" t="s">
        <v>343</v>
      </c>
      <c r="AO67" s="51" t="s">
        <v>344</v>
      </c>
      <c r="AP67" s="51" t="s">
        <v>345</v>
      </c>
      <c r="AQ67" s="51" t="s">
        <v>346</v>
      </c>
      <c r="AR67" s="51" t="s">
        <v>347</v>
      </c>
      <c r="AT67" s="51"/>
      <c r="AU67" s="51" t="s">
        <v>341</v>
      </c>
      <c r="AV67" s="51" t="s">
        <v>330</v>
      </c>
      <c r="AW67" s="51" t="s">
        <v>342</v>
      </c>
      <c r="AX67" s="51" t="s">
        <v>343</v>
      </c>
      <c r="AY67" s="51" t="s">
        <v>344</v>
      </c>
      <c r="AZ67" s="51" t="s">
        <v>345</v>
      </c>
      <c r="BA67" s="51" t="s">
        <v>346</v>
      </c>
      <c r="BB67" s="51" t="s">
        <v>347</v>
      </c>
    </row>
    <row r="68" spans="36:54" x14ac:dyDescent="0.25">
      <c r="AJ68" t="s">
        <v>335</v>
      </c>
      <c r="AK68">
        <v>-468.84388488445404</v>
      </c>
      <c r="AL68">
        <v>174.94767653287522</v>
      </c>
      <c r="AM68">
        <v>-2.6799091829970743</v>
      </c>
      <c r="AN68">
        <v>2.3096322842889937E-2</v>
      </c>
      <c r="AO68">
        <v>-858.65160003208075</v>
      </c>
      <c r="AP68">
        <v>-79.036169736827389</v>
      </c>
      <c r="AQ68">
        <v>-858.65160003208075</v>
      </c>
      <c r="AR68">
        <v>-79.036169736827389</v>
      </c>
      <c r="AT68" t="s">
        <v>335</v>
      </c>
      <c r="AU68">
        <v>-343.79974303587812</v>
      </c>
      <c r="AV68">
        <v>224.38621515316038</v>
      </c>
      <c r="AW68">
        <v>-1.5321785378001456</v>
      </c>
      <c r="AX68">
        <v>0.16934043614922262</v>
      </c>
      <c r="AY68">
        <v>-874.38882911015764</v>
      </c>
      <c r="AZ68">
        <v>186.7893430384014</v>
      </c>
      <c r="BA68">
        <v>-874.38882911015764</v>
      </c>
      <c r="BB68">
        <v>186.7893430384014</v>
      </c>
    </row>
    <row r="69" spans="36:54" x14ac:dyDescent="0.25">
      <c r="AJ69" t="s">
        <v>1521</v>
      </c>
      <c r="AK69">
        <v>7.2162760453012895</v>
      </c>
      <c r="AL69">
        <v>6.4623136873603109</v>
      </c>
      <c r="AM69">
        <v>1.1166706530225636</v>
      </c>
      <c r="AN69">
        <v>0.29024711721055346</v>
      </c>
      <c r="AO69">
        <v>-7.1826561552289006</v>
      </c>
      <c r="AP69">
        <v>21.615208245831479</v>
      </c>
      <c r="AQ69">
        <v>-7.1826561552289006</v>
      </c>
      <c r="AR69">
        <v>21.615208245831479</v>
      </c>
      <c r="AT69" t="s">
        <v>1521</v>
      </c>
      <c r="AU69">
        <v>3.3992269358243008</v>
      </c>
      <c r="AV69">
        <v>6.5409356061876567</v>
      </c>
      <c r="AW69">
        <v>0.51968512464924244</v>
      </c>
      <c r="AX69">
        <v>0.61930704028030648</v>
      </c>
      <c r="AY69">
        <v>-12.067628026673786</v>
      </c>
      <c r="AZ69">
        <v>18.866081898322388</v>
      </c>
      <c r="BA69">
        <v>-12.067628026673786</v>
      </c>
      <c r="BB69">
        <v>18.866081898322388</v>
      </c>
    </row>
    <row r="70" spans="36:54" x14ac:dyDescent="0.25">
      <c r="AJ70" t="s">
        <v>1522</v>
      </c>
      <c r="AK70">
        <v>1.9451537437417765</v>
      </c>
      <c r="AL70">
        <v>4.5689717892540713</v>
      </c>
      <c r="AM70">
        <v>0.42573117836197927</v>
      </c>
      <c r="AN70">
        <v>0.67932100437291931</v>
      </c>
      <c r="AO70">
        <v>-8.2351498135244636</v>
      </c>
      <c r="AP70">
        <v>12.125457301008018</v>
      </c>
      <c r="AQ70">
        <v>-8.2351498135244636</v>
      </c>
      <c r="AR70">
        <v>12.125457301008018</v>
      </c>
      <c r="AT70" t="s">
        <v>1522</v>
      </c>
      <c r="AU70">
        <v>5.7264532774683543</v>
      </c>
      <c r="AV70">
        <v>5.7165170065801396</v>
      </c>
      <c r="AW70">
        <v>1.0017381686920159</v>
      </c>
      <c r="AX70">
        <v>0.34983282237506425</v>
      </c>
      <c r="AY70">
        <v>-7.7909614709336354</v>
      </c>
      <c r="AZ70">
        <v>19.243868025870345</v>
      </c>
      <c r="BA70">
        <v>-7.7909614709336354</v>
      </c>
      <c r="BB70">
        <v>19.243868025870345</v>
      </c>
    </row>
    <row r="71" spans="36:54" ht="16.5" thickBot="1" x14ac:dyDescent="0.3">
      <c r="AJ71" s="50" t="s">
        <v>1524</v>
      </c>
      <c r="AK71" s="50">
        <v>1.7327383426482461</v>
      </c>
      <c r="AL71" s="50">
        <v>2.8253716067293526</v>
      </c>
      <c r="AM71" s="50">
        <v>0.61327803341736786</v>
      </c>
      <c r="AN71" s="50">
        <v>0.55338471080906659</v>
      </c>
      <c r="AO71" s="50">
        <v>-4.5625819056043087</v>
      </c>
      <c r="AP71" s="50">
        <v>8.0280585909008018</v>
      </c>
      <c r="AQ71" s="50">
        <v>-4.5625819056043087</v>
      </c>
      <c r="AR71" s="50">
        <v>8.0280585909008018</v>
      </c>
      <c r="AT71" s="50" t="s">
        <v>1524</v>
      </c>
      <c r="AU71" s="50">
        <v>0.33431534327389162</v>
      </c>
      <c r="AV71" s="50">
        <v>2.7844118072691364</v>
      </c>
      <c r="AW71" s="50">
        <v>0.12006677403145248</v>
      </c>
      <c r="AX71" s="50">
        <v>0.90780371271273463</v>
      </c>
      <c r="AY71" s="50">
        <v>-6.2497723426160041</v>
      </c>
      <c r="AZ71" s="50">
        <v>6.9184030291637866</v>
      </c>
      <c r="BA71" s="50">
        <v>-6.2497723426160041</v>
      </c>
      <c r="BB71" s="50">
        <v>6.9184030291637866</v>
      </c>
    </row>
  </sheetData>
  <mergeCells count="14">
    <mergeCell ref="F52:F53"/>
    <mergeCell ref="F54:F58"/>
    <mergeCell ref="I41:J41"/>
    <mergeCell ref="K41:L41"/>
    <mergeCell ref="F42:F43"/>
    <mergeCell ref="F44:F48"/>
    <mergeCell ref="G51:H51"/>
    <mergeCell ref="I51:J51"/>
    <mergeCell ref="K51:L51"/>
    <mergeCell ref="B19:C19"/>
    <mergeCell ref="B3:C3"/>
    <mergeCell ref="A29:D29"/>
    <mergeCell ref="F31:G31"/>
    <mergeCell ref="G41:H41"/>
  </mergeCells>
  <pageMargins left="0.7" right="0.7" top="0.75" bottom="0.75" header="0.3" footer="0.3"/>
  <drawing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1FFA0-F89B-4A07-9EA7-A1D12A97A71C}">
  <dimension ref="A1:AL67"/>
  <sheetViews>
    <sheetView topLeftCell="R1" workbookViewId="0">
      <selection activeCell="AB24" sqref="AB24"/>
    </sheetView>
  </sheetViews>
  <sheetFormatPr defaultRowHeight="15.75" x14ac:dyDescent="0.25"/>
  <cols>
    <col min="1" max="1" width="10.375" bestFit="1" customWidth="1"/>
    <col min="2" max="2" width="16.375" bestFit="1" customWidth="1"/>
    <col min="4" max="4" width="16.375" bestFit="1" customWidth="1"/>
    <col min="6" max="6" width="16.375" bestFit="1" customWidth="1"/>
    <col min="15" max="15" width="11.75" bestFit="1" customWidth="1"/>
    <col min="16" max="16" width="16.375" bestFit="1" customWidth="1"/>
    <col min="17" max="17" width="11.75" customWidth="1"/>
    <col min="18" max="18" width="16.375" bestFit="1" customWidth="1"/>
    <col min="19" max="19" width="11.75" customWidth="1"/>
    <col min="20" max="20" width="16.375" bestFit="1" customWidth="1"/>
    <col min="21" max="21" width="11.75" customWidth="1"/>
  </cols>
  <sheetData>
    <row r="1" spans="1:31" x14ac:dyDescent="0.25">
      <c r="D1" s="97"/>
      <c r="E1" t="s">
        <v>606</v>
      </c>
      <c r="F1" s="99"/>
      <c r="G1" t="s">
        <v>1529</v>
      </c>
      <c r="H1" s="100"/>
      <c r="I1" t="s">
        <v>1541</v>
      </c>
      <c r="J1" s="98"/>
      <c r="K1" t="s">
        <v>153</v>
      </c>
    </row>
    <row r="2" spans="1:31" x14ac:dyDescent="0.25">
      <c r="D2" s="101"/>
      <c r="E2" t="s">
        <v>1531</v>
      </c>
      <c r="F2" s="102"/>
      <c r="G2" t="s">
        <v>1533</v>
      </c>
      <c r="H2" s="103"/>
      <c r="I2" t="s">
        <v>1532</v>
      </c>
      <c r="J2" s="96"/>
      <c r="K2" t="s">
        <v>1534</v>
      </c>
      <c r="T2" s="112" t="s">
        <v>246</v>
      </c>
      <c r="U2" s="112" t="s">
        <v>1520</v>
      </c>
      <c r="V2" s="112" t="s">
        <v>1521</v>
      </c>
      <c r="W2" t="s">
        <v>1557</v>
      </c>
      <c r="X2" s="112" t="s">
        <v>1522</v>
      </c>
      <c r="AA2" s="112" t="s">
        <v>246</v>
      </c>
      <c r="AB2" s="112" t="s">
        <v>1520</v>
      </c>
      <c r="AC2" s="112" t="s">
        <v>1521</v>
      </c>
      <c r="AD2" t="s">
        <v>1557</v>
      </c>
      <c r="AE2" s="112" t="s">
        <v>1522</v>
      </c>
    </row>
    <row r="3" spans="1:31" x14ac:dyDescent="0.25">
      <c r="B3" s="132"/>
      <c r="C3" s="132"/>
      <c r="T3" s="108">
        <v>6.5</v>
      </c>
      <c r="U3" s="108">
        <v>376</v>
      </c>
      <c r="V3" s="108">
        <v>78.599999999999994</v>
      </c>
      <c r="W3" s="108">
        <v>89.7</v>
      </c>
      <c r="X3" s="108">
        <v>82.1</v>
      </c>
      <c r="AA3" s="108">
        <v>6.5</v>
      </c>
      <c r="AB3" s="108">
        <v>376</v>
      </c>
      <c r="AC3" s="108">
        <v>78.599999999999994</v>
      </c>
      <c r="AD3" s="108">
        <v>89.7</v>
      </c>
      <c r="AE3" s="108">
        <v>82.1</v>
      </c>
    </row>
    <row r="4" spans="1:31" x14ac:dyDescent="0.25">
      <c r="A4" t="s">
        <v>262</v>
      </c>
      <c r="B4" t="s">
        <v>246</v>
      </c>
      <c r="C4" t="s">
        <v>1520</v>
      </c>
      <c r="D4" t="s">
        <v>1525</v>
      </c>
      <c r="E4" t="s">
        <v>1523</v>
      </c>
      <c r="F4" t="s">
        <v>1521</v>
      </c>
      <c r="G4" t="s">
        <v>1542</v>
      </c>
      <c r="H4" t="s">
        <v>1522</v>
      </c>
      <c r="I4" t="s">
        <v>1540</v>
      </c>
      <c r="J4" t="s">
        <v>1528</v>
      </c>
      <c r="K4" t="s">
        <v>1536</v>
      </c>
      <c r="L4" t="s">
        <v>1537</v>
      </c>
      <c r="T4" s="108">
        <v>7</v>
      </c>
      <c r="U4" s="108">
        <v>320</v>
      </c>
      <c r="V4" s="108">
        <v>72</v>
      </c>
      <c r="W4" s="108">
        <v>79.2</v>
      </c>
      <c r="X4" s="108">
        <v>80.900000000000006</v>
      </c>
      <c r="AA4" s="108">
        <v>7</v>
      </c>
      <c r="AB4" s="108">
        <v>320</v>
      </c>
      <c r="AC4" s="108">
        <v>72</v>
      </c>
      <c r="AD4" s="108">
        <v>79.2</v>
      </c>
      <c r="AE4" s="108">
        <v>80.900000000000006</v>
      </c>
    </row>
    <row r="5" spans="1:31" x14ac:dyDescent="0.25">
      <c r="A5">
        <v>2018</v>
      </c>
      <c r="B5">
        <v>6.5</v>
      </c>
      <c r="C5">
        <v>376</v>
      </c>
      <c r="D5">
        <v>14</v>
      </c>
      <c r="E5">
        <v>9</v>
      </c>
      <c r="F5">
        <v>78.599999999999994</v>
      </c>
      <c r="G5">
        <v>89.7</v>
      </c>
      <c r="H5">
        <v>82.1</v>
      </c>
      <c r="I5">
        <v>2.75</v>
      </c>
      <c r="J5">
        <v>224</v>
      </c>
      <c r="K5">
        <v>775</v>
      </c>
      <c r="L5">
        <f>Table5662[[#This Row],[Allowed Pressure]]/Table5662[[#This Row],[Pass Snaps]]</f>
        <v>0.28903225806451616</v>
      </c>
      <c r="T5" s="108">
        <v>10</v>
      </c>
      <c r="U5" s="108">
        <v>432</v>
      </c>
      <c r="V5" s="108">
        <v>85.8</v>
      </c>
      <c r="W5" s="110">
        <v>91.4</v>
      </c>
      <c r="X5" s="108">
        <v>85.7</v>
      </c>
      <c r="AA5" s="108">
        <v>10</v>
      </c>
      <c r="AB5" s="108">
        <v>432</v>
      </c>
      <c r="AC5" s="108">
        <v>85.8</v>
      </c>
      <c r="AD5" s="110">
        <v>91.4</v>
      </c>
      <c r="AE5" s="108">
        <v>85.7</v>
      </c>
    </row>
    <row r="6" spans="1:31" x14ac:dyDescent="0.25">
      <c r="A6">
        <v>2017</v>
      </c>
      <c r="B6">
        <v>7</v>
      </c>
      <c r="C6">
        <v>320</v>
      </c>
      <c r="D6">
        <v>21</v>
      </c>
      <c r="E6">
        <v>16</v>
      </c>
      <c r="F6">
        <v>72</v>
      </c>
      <c r="G6">
        <v>79.2</v>
      </c>
      <c r="H6">
        <v>80.900000000000006</v>
      </c>
      <c r="I6">
        <v>2.5499999999999998</v>
      </c>
      <c r="J6">
        <v>227</v>
      </c>
      <c r="K6">
        <v>699</v>
      </c>
      <c r="L6">
        <f>Table5662[[#This Row],[Allowed Pressure]]/Table5662[[#This Row],[Pass Snaps]]</f>
        <v>0.32474964234620884</v>
      </c>
      <c r="T6" s="108">
        <v>10</v>
      </c>
      <c r="U6" s="108">
        <v>368</v>
      </c>
      <c r="V6" s="108">
        <v>78.3</v>
      </c>
      <c r="W6" s="108">
        <v>77.599999999999994</v>
      </c>
      <c r="X6" s="108">
        <v>86.7</v>
      </c>
      <c r="AA6" s="108">
        <v>10</v>
      </c>
      <c r="AB6" s="108">
        <v>368</v>
      </c>
      <c r="AC6" s="108">
        <v>78.3</v>
      </c>
      <c r="AD6" s="108">
        <v>77.599999999999994</v>
      </c>
      <c r="AE6" s="108">
        <v>86.7</v>
      </c>
    </row>
    <row r="7" spans="1:31" x14ac:dyDescent="0.25">
      <c r="A7" s="100">
        <v>2016</v>
      </c>
      <c r="B7">
        <v>10</v>
      </c>
      <c r="C7">
        <v>432</v>
      </c>
      <c r="D7">
        <v>4</v>
      </c>
      <c r="E7">
        <v>4</v>
      </c>
      <c r="F7">
        <v>85.8</v>
      </c>
      <c r="G7" s="103">
        <v>91.4</v>
      </c>
      <c r="H7">
        <v>85.7</v>
      </c>
      <c r="I7">
        <v>2.73</v>
      </c>
      <c r="J7">
        <v>213</v>
      </c>
      <c r="K7">
        <v>892</v>
      </c>
      <c r="L7">
        <f>Table5662[[#This Row],[Allowed Pressure]]/Table5662[[#This Row],[Pass Snaps]]</f>
        <v>0.23878923766816143</v>
      </c>
      <c r="T7" s="108">
        <v>12</v>
      </c>
      <c r="U7" s="108">
        <v>486</v>
      </c>
      <c r="V7" s="108">
        <v>89.2</v>
      </c>
      <c r="W7" s="101">
        <v>93.4</v>
      </c>
      <c r="X7" s="108">
        <v>89.2</v>
      </c>
      <c r="AA7" s="108">
        <v>12</v>
      </c>
      <c r="AB7" s="108">
        <v>486</v>
      </c>
      <c r="AC7" s="108">
        <v>89.2</v>
      </c>
      <c r="AD7" s="101">
        <v>93.4</v>
      </c>
      <c r="AE7" s="108">
        <v>89.2</v>
      </c>
    </row>
    <row r="8" spans="1:31" x14ac:dyDescent="0.25">
      <c r="A8" s="98">
        <v>2015</v>
      </c>
      <c r="B8">
        <v>10</v>
      </c>
      <c r="C8">
        <v>368</v>
      </c>
      <c r="D8">
        <v>15</v>
      </c>
      <c r="E8">
        <v>13</v>
      </c>
      <c r="F8">
        <v>78.3</v>
      </c>
      <c r="G8">
        <v>77.599999999999994</v>
      </c>
      <c r="H8">
        <v>86.7</v>
      </c>
      <c r="I8">
        <v>2.73</v>
      </c>
      <c r="J8">
        <v>248</v>
      </c>
      <c r="K8">
        <v>833</v>
      </c>
      <c r="L8">
        <f>Table5662[[#This Row],[Allowed Pressure]]/Table5662[[#This Row],[Pass Snaps]]</f>
        <v>0.297719087635054</v>
      </c>
      <c r="T8" s="108">
        <v>8.5</v>
      </c>
      <c r="U8" s="108">
        <v>417</v>
      </c>
      <c r="V8" s="108">
        <v>87</v>
      </c>
      <c r="W8" s="108">
        <v>85.8</v>
      </c>
      <c r="X8" s="108">
        <v>92.7</v>
      </c>
      <c r="AA8" s="108">
        <v>8.5</v>
      </c>
      <c r="AB8" s="108">
        <v>417</v>
      </c>
      <c r="AC8" s="108">
        <v>87</v>
      </c>
      <c r="AD8" s="108">
        <v>85.8</v>
      </c>
      <c r="AE8" s="108">
        <v>92.7</v>
      </c>
    </row>
    <row r="9" spans="1:31" x14ac:dyDescent="0.25">
      <c r="A9" s="100">
        <v>2014</v>
      </c>
      <c r="B9">
        <v>12</v>
      </c>
      <c r="C9">
        <v>486</v>
      </c>
      <c r="D9">
        <v>1</v>
      </c>
      <c r="E9">
        <v>2</v>
      </c>
      <c r="F9">
        <v>89.2</v>
      </c>
      <c r="G9" s="101">
        <v>93.4</v>
      </c>
      <c r="H9">
        <v>89.2</v>
      </c>
      <c r="I9">
        <v>2.66</v>
      </c>
      <c r="J9">
        <v>143</v>
      </c>
      <c r="K9">
        <v>713</v>
      </c>
      <c r="L9">
        <f>Table5662[[#This Row],[Allowed Pressure]]/Table5662[[#This Row],[Pass Snaps]]</f>
        <v>0.2005610098176718</v>
      </c>
      <c r="T9" s="108">
        <v>11</v>
      </c>
      <c r="U9" s="108">
        <v>433</v>
      </c>
      <c r="V9" s="108">
        <v>80.599999999999994</v>
      </c>
      <c r="W9" s="110">
        <v>89.7</v>
      </c>
      <c r="X9" s="108">
        <v>88.1</v>
      </c>
      <c r="AA9" s="108">
        <v>11</v>
      </c>
      <c r="AB9" s="108">
        <v>433</v>
      </c>
      <c r="AC9" s="108">
        <v>80.599999999999994</v>
      </c>
      <c r="AD9" s="110">
        <v>89.7</v>
      </c>
      <c r="AE9" s="108">
        <v>88.1</v>
      </c>
    </row>
    <row r="10" spans="1:31" x14ac:dyDescent="0.25">
      <c r="A10" s="98">
        <v>2013</v>
      </c>
      <c r="B10">
        <v>8.5</v>
      </c>
      <c r="C10">
        <v>417</v>
      </c>
      <c r="D10">
        <v>8</v>
      </c>
      <c r="E10">
        <v>6</v>
      </c>
      <c r="F10">
        <v>87</v>
      </c>
      <c r="G10">
        <v>85.8</v>
      </c>
      <c r="H10">
        <v>92.7</v>
      </c>
      <c r="I10">
        <v>2.4300000000000002</v>
      </c>
      <c r="J10">
        <v>186</v>
      </c>
      <c r="K10">
        <v>719</v>
      </c>
      <c r="L10">
        <f>Table5662[[#This Row],[Allowed Pressure]]/Table5662[[#This Row],[Pass Snaps]]</f>
        <v>0.25869262865090403</v>
      </c>
      <c r="T10" s="108">
        <v>15</v>
      </c>
      <c r="U10" s="108">
        <v>560</v>
      </c>
      <c r="V10" s="108">
        <v>85.4</v>
      </c>
      <c r="W10" s="109">
        <v>93</v>
      </c>
      <c r="X10" s="108">
        <v>91.9</v>
      </c>
      <c r="AA10" s="108">
        <v>15</v>
      </c>
      <c r="AB10" s="108">
        <v>560</v>
      </c>
      <c r="AC10" s="108">
        <v>85.4</v>
      </c>
      <c r="AD10" s="109">
        <v>93</v>
      </c>
      <c r="AE10" s="108">
        <v>91.9</v>
      </c>
    </row>
    <row r="11" spans="1:31" x14ac:dyDescent="0.25">
      <c r="A11" s="98">
        <v>2012</v>
      </c>
      <c r="B11">
        <v>11</v>
      </c>
      <c r="C11">
        <v>433</v>
      </c>
      <c r="D11">
        <v>5</v>
      </c>
      <c r="E11">
        <v>11</v>
      </c>
      <c r="F11">
        <v>80.599999999999994</v>
      </c>
      <c r="G11" s="103">
        <v>89.7</v>
      </c>
      <c r="H11">
        <v>88.1</v>
      </c>
      <c r="I11">
        <v>2.63</v>
      </c>
      <c r="J11">
        <v>208</v>
      </c>
      <c r="K11">
        <v>780</v>
      </c>
      <c r="L11">
        <f>Table5662[[#This Row],[Allowed Pressure]]/Table5662[[#This Row],[Pass Snaps]]</f>
        <v>0.26666666666666666</v>
      </c>
      <c r="T11" s="108">
        <v>10</v>
      </c>
      <c r="U11" s="108">
        <v>388</v>
      </c>
      <c r="V11" s="108">
        <v>83</v>
      </c>
      <c r="W11" s="110">
        <v>91.7</v>
      </c>
      <c r="X11" s="108">
        <v>90.5</v>
      </c>
      <c r="AA11" s="108">
        <v>10</v>
      </c>
      <c r="AB11" s="108">
        <v>388</v>
      </c>
      <c r="AC11" s="108">
        <v>83</v>
      </c>
      <c r="AD11" s="110">
        <v>91.7</v>
      </c>
      <c r="AE11" s="108">
        <v>90.5</v>
      </c>
    </row>
    <row r="12" spans="1:31" x14ac:dyDescent="0.25">
      <c r="A12" s="98">
        <v>2011</v>
      </c>
      <c r="B12">
        <v>15</v>
      </c>
      <c r="C12">
        <v>560</v>
      </c>
      <c r="D12">
        <v>1</v>
      </c>
      <c r="E12">
        <v>5</v>
      </c>
      <c r="F12">
        <v>85.4</v>
      </c>
      <c r="G12" s="96">
        <v>93</v>
      </c>
      <c r="H12">
        <v>91.9</v>
      </c>
      <c r="I12">
        <v>2.64</v>
      </c>
      <c r="J12">
        <v>193</v>
      </c>
      <c r="K12">
        <v>740</v>
      </c>
      <c r="L12">
        <f>Table5662[[#This Row],[Allowed Pressure]]/Table5662[[#This Row],[Pass Snaps]]</f>
        <v>0.26081081081081081</v>
      </c>
      <c r="T12" s="108">
        <v>11</v>
      </c>
      <c r="U12" s="108">
        <v>461</v>
      </c>
      <c r="V12" s="108">
        <v>78.900000000000006</v>
      </c>
      <c r="W12" s="110">
        <v>86.7</v>
      </c>
      <c r="X12" s="108">
        <v>80</v>
      </c>
      <c r="AA12" s="108">
        <v>11</v>
      </c>
      <c r="AB12" s="108">
        <v>461</v>
      </c>
      <c r="AC12" s="108">
        <v>78.900000000000006</v>
      </c>
      <c r="AD12" s="110">
        <v>86.7</v>
      </c>
      <c r="AE12" s="108">
        <v>80</v>
      </c>
    </row>
    <row r="13" spans="1:31" x14ac:dyDescent="0.25">
      <c r="A13" s="97">
        <v>2010</v>
      </c>
      <c r="B13">
        <v>10</v>
      </c>
      <c r="C13">
        <v>388</v>
      </c>
      <c r="D13">
        <v>10</v>
      </c>
      <c r="E13">
        <v>4</v>
      </c>
      <c r="F13">
        <v>83</v>
      </c>
      <c r="G13" s="103">
        <v>91.7</v>
      </c>
      <c r="H13">
        <v>90.5</v>
      </c>
      <c r="I13" s="31" t="s">
        <v>1519</v>
      </c>
      <c r="J13">
        <v>214</v>
      </c>
      <c r="K13">
        <v>811</v>
      </c>
      <c r="L13">
        <f>Table5662[[#This Row],[Allowed Pressure]]/Table5662[[#This Row],[Pass Snaps]]</f>
        <v>0.26387176325524042</v>
      </c>
      <c r="T13" s="108">
        <v>6</v>
      </c>
      <c r="U13" s="108">
        <v>419</v>
      </c>
      <c r="V13" s="108">
        <v>81.2</v>
      </c>
      <c r="W13" s="108">
        <v>79.099999999999994</v>
      </c>
      <c r="X13" s="108">
        <v>91.4</v>
      </c>
      <c r="AA13" s="108">
        <v>6</v>
      </c>
      <c r="AB13" s="108">
        <v>419</v>
      </c>
      <c r="AC13" s="108">
        <v>81.2</v>
      </c>
      <c r="AD13" s="108">
        <v>79.099999999999994</v>
      </c>
      <c r="AE13" s="108">
        <v>91.4</v>
      </c>
    </row>
    <row r="14" spans="1:31" x14ac:dyDescent="0.25">
      <c r="A14" s="98">
        <v>2009</v>
      </c>
      <c r="B14">
        <v>11</v>
      </c>
      <c r="C14">
        <v>461</v>
      </c>
      <c r="D14">
        <v>3</v>
      </c>
      <c r="E14">
        <v>12</v>
      </c>
      <c r="F14">
        <v>78.900000000000006</v>
      </c>
      <c r="G14" s="103">
        <v>86.7</v>
      </c>
      <c r="H14">
        <v>80</v>
      </c>
      <c r="I14" s="31" t="s">
        <v>1519</v>
      </c>
      <c r="J14">
        <v>220</v>
      </c>
      <c r="K14">
        <v>731</v>
      </c>
      <c r="L14">
        <f>Table5662[[#This Row],[Allowed Pressure]]/Table5662[[#This Row],[Pass Snaps]]</f>
        <v>0.30095759233926128</v>
      </c>
      <c r="T14" s="108">
        <v>13</v>
      </c>
      <c r="U14" s="108">
        <v>435</v>
      </c>
      <c r="V14" s="108">
        <v>81.3</v>
      </c>
      <c r="W14" s="116">
        <v>75</v>
      </c>
      <c r="X14" s="108">
        <v>90.3</v>
      </c>
    </row>
    <row r="15" spans="1:31" x14ac:dyDescent="0.25">
      <c r="A15">
        <v>2008</v>
      </c>
      <c r="B15">
        <v>6</v>
      </c>
      <c r="C15">
        <v>419</v>
      </c>
      <c r="D15">
        <v>5</v>
      </c>
      <c r="E15">
        <v>9</v>
      </c>
      <c r="F15">
        <v>81.2</v>
      </c>
      <c r="G15">
        <v>79.099999999999994</v>
      </c>
      <c r="H15">
        <v>91.4</v>
      </c>
      <c r="I15" s="31" t="s">
        <v>1519</v>
      </c>
      <c r="J15">
        <v>164</v>
      </c>
      <c r="K15">
        <v>631</v>
      </c>
      <c r="L15">
        <f>Table5662[[#This Row],[Allowed Pressure]]/Table5662[[#This Row],[Pass Snaps]]</f>
        <v>0.25990491283676703</v>
      </c>
      <c r="T15" s="108">
        <v>8</v>
      </c>
      <c r="U15" s="108">
        <v>301</v>
      </c>
      <c r="V15" s="108">
        <v>64.5</v>
      </c>
      <c r="W15" s="116">
        <v>55.7</v>
      </c>
      <c r="X15" s="108">
        <v>75</v>
      </c>
    </row>
    <row r="16" spans="1:31" ht="16.5" thickBot="1" x14ac:dyDescent="0.3">
      <c r="A16" s="100">
        <v>2007</v>
      </c>
      <c r="B16">
        <v>13</v>
      </c>
      <c r="C16">
        <v>435</v>
      </c>
      <c r="D16">
        <v>4</v>
      </c>
      <c r="E16">
        <v>11</v>
      </c>
      <c r="F16">
        <v>81.3</v>
      </c>
      <c r="G16" s="104">
        <v>75</v>
      </c>
      <c r="H16">
        <v>90.3</v>
      </c>
      <c r="I16" s="31" t="s">
        <v>1519</v>
      </c>
      <c r="J16">
        <v>193</v>
      </c>
      <c r="K16">
        <v>699</v>
      </c>
      <c r="L16">
        <f>Table5662[[#This Row],[Allowed Pressure]]/Table5662[[#This Row],[Pass Snaps]]</f>
        <v>0.27610872675250359</v>
      </c>
    </row>
    <row r="17" spans="1:32" x14ac:dyDescent="0.25">
      <c r="A17">
        <v>2006</v>
      </c>
      <c r="B17">
        <v>8</v>
      </c>
      <c r="C17">
        <v>301</v>
      </c>
      <c r="D17">
        <v>22</v>
      </c>
      <c r="E17">
        <v>29</v>
      </c>
      <c r="F17">
        <v>64.5</v>
      </c>
      <c r="G17" s="104">
        <v>55.7</v>
      </c>
      <c r="H17">
        <v>75</v>
      </c>
      <c r="I17" s="31" t="s">
        <v>1519</v>
      </c>
      <c r="J17">
        <v>137</v>
      </c>
      <c r="K17">
        <v>687</v>
      </c>
      <c r="L17">
        <f>Table5662[[#This Row],[Allowed Pressure]]/Table5662[[#This Row],[Pass Snaps]]</f>
        <v>0.19941775836972345</v>
      </c>
      <c r="T17" s="51"/>
      <c r="U17" s="51" t="s">
        <v>246</v>
      </c>
      <c r="V17" s="51" t="s">
        <v>1520</v>
      </c>
      <c r="W17" s="51" t="s">
        <v>1521</v>
      </c>
      <c r="X17" s="51" t="s">
        <v>1542</v>
      </c>
      <c r="Y17" s="51" t="s">
        <v>1522</v>
      </c>
      <c r="AA17" s="51"/>
      <c r="AB17" s="51" t="s">
        <v>246</v>
      </c>
      <c r="AC17" s="51" t="s">
        <v>1520</v>
      </c>
      <c r="AD17" s="51" t="s">
        <v>1521</v>
      </c>
      <c r="AE17" s="51" t="s">
        <v>1557</v>
      </c>
      <c r="AF17" s="51" t="s">
        <v>1522</v>
      </c>
    </row>
    <row r="18" spans="1:32" x14ac:dyDescent="0.25">
      <c r="A18" t="s">
        <v>116</v>
      </c>
      <c r="B18" s="17">
        <f>SUBTOTAL(101,Table5662[Wins])</f>
        <v>9.8461538461538467</v>
      </c>
      <c r="C18" s="17">
        <f>SUBTOTAL(101,Table5662[Points])</f>
        <v>415.07692307692309</v>
      </c>
      <c r="D18" s="17">
        <f>SUBTOTAL(101,Table5662[Points Rank])</f>
        <v>8.6923076923076916</v>
      </c>
      <c r="E18" s="17">
        <f>SUBTOTAL(101,Table5662[PFF OFF Rank])</f>
        <v>10.076923076923077</v>
      </c>
      <c r="F18" s="17">
        <f>SUBTOTAL(101,Table5662[[PFF OFF ]])</f>
        <v>80.446153846153848</v>
      </c>
      <c r="G18" s="17">
        <f>SUBTOTAL(101,Table5662[Arod Grade])</f>
        <v>83.692307692307708</v>
      </c>
      <c r="H18" s="17">
        <f>SUBTOTAL(101,Table5662[Highest Game Grade])</f>
        <v>86.5</v>
      </c>
      <c r="I18" s="17">
        <f>SUBTOTAL(101,Table5662[Time in Pocket])</f>
        <v>2.64</v>
      </c>
      <c r="J18" s="17">
        <f>SUBTOTAL(101,Table5662[Allowed Pressure])</f>
        <v>197.69230769230768</v>
      </c>
      <c r="K18" s="17">
        <f>SUBTOTAL(101,Table5662[Pass Snaps])</f>
        <v>746.92307692307691</v>
      </c>
      <c r="L18" s="17">
        <f>SUBTOTAL(101,Table5662[Psr Rate])</f>
        <v>0.26440631501642226</v>
      </c>
      <c r="T18" t="s">
        <v>246</v>
      </c>
      <c r="U18">
        <v>1</v>
      </c>
      <c r="AA18" t="s">
        <v>246</v>
      </c>
      <c r="AB18">
        <v>1</v>
      </c>
    </row>
    <row r="19" spans="1:32" x14ac:dyDescent="0.25">
      <c r="T19" t="s">
        <v>1520</v>
      </c>
      <c r="U19">
        <v>0.75337077079497772</v>
      </c>
      <c r="V19">
        <v>1</v>
      </c>
      <c r="AA19" t="s">
        <v>1520</v>
      </c>
      <c r="AB19">
        <v>0.79961084117906056</v>
      </c>
      <c r="AC19">
        <v>1</v>
      </c>
    </row>
    <row r="20" spans="1:32" x14ac:dyDescent="0.25">
      <c r="I20" s="132"/>
      <c r="J20" s="132"/>
      <c r="T20" t="s">
        <v>1521</v>
      </c>
      <c r="U20">
        <v>0.45481574639557193</v>
      </c>
      <c r="V20">
        <v>0.76802404768653842</v>
      </c>
      <c r="W20">
        <v>1</v>
      </c>
      <c r="AA20" t="s">
        <v>1521</v>
      </c>
      <c r="AB20">
        <v>0.49358335299360123</v>
      </c>
      <c r="AC20">
        <v>0.68155078651357148</v>
      </c>
      <c r="AD20">
        <v>1</v>
      </c>
    </row>
    <row r="21" spans="1:32" x14ac:dyDescent="0.25">
      <c r="A21" s="29" t="s">
        <v>1547</v>
      </c>
      <c r="B21" s="145" t="s">
        <v>1543</v>
      </c>
      <c r="C21" s="146"/>
      <c r="D21" s="145" t="s">
        <v>1522</v>
      </c>
      <c r="E21" s="146"/>
      <c r="F21" s="145" t="s">
        <v>1538</v>
      </c>
      <c r="G21" s="146"/>
      <c r="T21" t="s">
        <v>1557</v>
      </c>
      <c r="U21">
        <v>0.33862006194590133</v>
      </c>
      <c r="V21">
        <v>0.6607996373399635</v>
      </c>
      <c r="W21">
        <v>0.81901852496306993</v>
      </c>
      <c r="X21">
        <v>1</v>
      </c>
      <c r="AA21" t="s">
        <v>1557</v>
      </c>
      <c r="AB21">
        <v>0.59646637135921854</v>
      </c>
      <c r="AC21">
        <v>0.61968862834238836</v>
      </c>
      <c r="AD21">
        <v>0.65456463660237019</v>
      </c>
      <c r="AE21">
        <v>1</v>
      </c>
    </row>
    <row r="22" spans="1:32" ht="16.5" thickBot="1" x14ac:dyDescent="0.3">
      <c r="A22" s="144" t="s">
        <v>1545</v>
      </c>
      <c r="B22" s="105" t="s">
        <v>1544</v>
      </c>
      <c r="C22" s="107">
        <v>0.747</v>
      </c>
      <c r="D22" s="105" t="s">
        <v>1513</v>
      </c>
      <c r="E22" s="106">
        <v>0.747</v>
      </c>
      <c r="F22" s="105" t="s">
        <v>1513</v>
      </c>
      <c r="G22" s="106">
        <v>0.71099999999999997</v>
      </c>
      <c r="T22" s="50" t="s">
        <v>1522</v>
      </c>
      <c r="U22" s="50">
        <v>0.37790778786468526</v>
      </c>
      <c r="V22" s="50">
        <v>0.60395978809232376</v>
      </c>
      <c r="W22" s="50">
        <v>0.8199996794394333</v>
      </c>
      <c r="X22" s="50">
        <v>0.53590286005996612</v>
      </c>
      <c r="Y22" s="50">
        <v>1</v>
      </c>
      <c r="AA22" s="50" t="s">
        <v>1522</v>
      </c>
      <c r="AB22" s="50">
        <v>0.27478808855619402</v>
      </c>
      <c r="AC22" s="50">
        <v>0.42538417780569376</v>
      </c>
      <c r="AD22" s="50">
        <v>0.69787514679200358</v>
      </c>
      <c r="AE22" s="50">
        <v>0.20532817847018608</v>
      </c>
      <c r="AF22" s="50">
        <v>1</v>
      </c>
    </row>
    <row r="23" spans="1:32" x14ac:dyDescent="0.25">
      <c r="A23" s="144"/>
      <c r="B23" s="105" t="s">
        <v>1538</v>
      </c>
      <c r="C23" s="107">
        <v>0.71099999999999997</v>
      </c>
      <c r="D23" s="105" t="s">
        <v>1538</v>
      </c>
      <c r="E23" s="106">
        <v>0.40200000000000002</v>
      </c>
      <c r="F23" s="105" t="s">
        <v>1544</v>
      </c>
      <c r="G23" s="106">
        <v>0.40200000000000002</v>
      </c>
    </row>
    <row r="24" spans="1:32" x14ac:dyDescent="0.25">
      <c r="A24" s="144" t="s">
        <v>53</v>
      </c>
      <c r="B24" s="105" t="s">
        <v>328</v>
      </c>
      <c r="C24" s="107">
        <v>0.75992340144510073</v>
      </c>
      <c r="D24" s="105" t="s">
        <v>328</v>
      </c>
      <c r="E24" s="106">
        <v>0.59257308637674888</v>
      </c>
      <c r="F24" s="105" t="s">
        <v>328</v>
      </c>
      <c r="G24" s="106">
        <v>0.54408961368175901</v>
      </c>
    </row>
    <row r="25" spans="1:32" x14ac:dyDescent="0.25">
      <c r="A25" s="144"/>
      <c r="B25" s="105" t="s">
        <v>329</v>
      </c>
      <c r="C25" s="107">
        <v>0.69133008757227243</v>
      </c>
      <c r="D25" s="105" t="s">
        <v>329</v>
      </c>
      <c r="E25" s="106">
        <v>0.47616539677010572</v>
      </c>
      <c r="F25" s="105" t="s">
        <v>329</v>
      </c>
      <c r="G25" s="106">
        <v>0.41382950330511875</v>
      </c>
      <c r="T25" t="s">
        <v>1558</v>
      </c>
      <c r="AD25" t="s">
        <v>1558</v>
      </c>
    </row>
    <row r="26" spans="1:32" ht="16.5" thickBot="1" x14ac:dyDescent="0.3">
      <c r="A26" s="144"/>
      <c r="B26" s="105" t="s">
        <v>335</v>
      </c>
      <c r="C26" s="107">
        <v>-12.475151992899008</v>
      </c>
      <c r="D26" s="105" t="s">
        <v>335</v>
      </c>
      <c r="E26" s="106">
        <v>38.351427691760463</v>
      </c>
      <c r="F26" s="105" t="s">
        <v>335</v>
      </c>
      <c r="G26" s="106">
        <v>37.069900464419561</v>
      </c>
    </row>
    <row r="27" spans="1:32" x14ac:dyDescent="0.25">
      <c r="A27" s="144"/>
      <c r="B27" s="105" t="s">
        <v>1544</v>
      </c>
      <c r="C27" s="107">
        <v>0.62519845277549346</v>
      </c>
      <c r="D27" s="105" t="s">
        <v>1513</v>
      </c>
      <c r="E27" s="106">
        <v>0.82190942115202203</v>
      </c>
      <c r="F27" s="105" t="s">
        <v>1513</v>
      </c>
      <c r="G27" s="106">
        <v>0.99865339246744256</v>
      </c>
      <c r="T27" s="53" t="s">
        <v>326</v>
      </c>
      <c r="U27" s="53"/>
      <c r="AD27" s="53" t="s">
        <v>326</v>
      </c>
      <c r="AE27" s="53"/>
    </row>
    <row r="28" spans="1:32" x14ac:dyDescent="0.25">
      <c r="A28" s="144"/>
      <c r="B28" s="105" t="s">
        <v>1538</v>
      </c>
      <c r="C28" s="107">
        <v>0.45662070440721564</v>
      </c>
      <c r="D28" s="105" t="s">
        <v>1538</v>
      </c>
      <c r="E28" s="106">
        <v>-0.2148641664277843</v>
      </c>
      <c r="F28" s="105" t="s">
        <v>1544</v>
      </c>
      <c r="G28" s="106">
        <v>-0.35745148927925491</v>
      </c>
      <c r="T28" t="s">
        <v>327</v>
      </c>
      <c r="U28">
        <v>0.7861211872784899</v>
      </c>
      <c r="AD28" t="s">
        <v>327</v>
      </c>
      <c r="AE28">
        <v>0.82221558486219515</v>
      </c>
    </row>
    <row r="29" spans="1:32" x14ac:dyDescent="0.25">
      <c r="T29" t="s">
        <v>328</v>
      </c>
      <c r="U29">
        <v>0.61798652108814256</v>
      </c>
      <c r="AD29" t="s">
        <v>328</v>
      </c>
      <c r="AE29">
        <v>0.67603846799028156</v>
      </c>
    </row>
    <row r="30" spans="1:32" x14ac:dyDescent="0.25">
      <c r="A30" s="29" t="s">
        <v>1546</v>
      </c>
      <c r="B30" s="144" t="s">
        <v>1543</v>
      </c>
      <c r="C30" s="144"/>
      <c r="D30" s="144" t="s">
        <v>1522</v>
      </c>
      <c r="E30" s="144"/>
      <c r="F30" s="144" t="s">
        <v>1538</v>
      </c>
      <c r="G30" s="144"/>
      <c r="T30" t="s">
        <v>329</v>
      </c>
      <c r="U30">
        <v>0.42697978163221384</v>
      </c>
      <c r="AD30" t="s">
        <v>329</v>
      </c>
      <c r="AE30">
        <v>0.46006411331713587</v>
      </c>
    </row>
    <row r="31" spans="1:32" x14ac:dyDescent="0.25">
      <c r="A31" s="144" t="s">
        <v>1545</v>
      </c>
      <c r="B31" s="105" t="s">
        <v>1544</v>
      </c>
      <c r="C31" s="106">
        <v>0.75684354771157647</v>
      </c>
      <c r="D31" s="105" t="s">
        <v>1513</v>
      </c>
      <c r="E31" s="106">
        <v>0.75684354771157647</v>
      </c>
      <c r="F31" s="105" t="s">
        <v>1513</v>
      </c>
      <c r="G31" s="106">
        <v>0.57134409090907523</v>
      </c>
      <c r="T31" t="s">
        <v>330</v>
      </c>
      <c r="U31">
        <v>1.9931314206620994</v>
      </c>
      <c r="AD31" t="s">
        <v>330</v>
      </c>
      <c r="AE31">
        <v>1.9396833320331985</v>
      </c>
    </row>
    <row r="32" spans="1:32" ht="16.5" thickBot="1" x14ac:dyDescent="0.3">
      <c r="A32" s="144"/>
      <c r="B32" s="105" t="s">
        <v>1538</v>
      </c>
      <c r="C32" s="106">
        <v>0.57134409090907523</v>
      </c>
      <c r="D32" s="105" t="s">
        <v>1538</v>
      </c>
      <c r="E32" s="106">
        <v>0.14268954086803498</v>
      </c>
      <c r="F32" s="105" t="s">
        <v>1544</v>
      </c>
      <c r="G32" s="106">
        <v>0.14268954086803498</v>
      </c>
      <c r="T32" s="50" t="s">
        <v>331</v>
      </c>
      <c r="U32" s="50">
        <v>13</v>
      </c>
      <c r="AD32" s="50" t="s">
        <v>331</v>
      </c>
      <c r="AE32" s="50">
        <v>11</v>
      </c>
    </row>
    <row r="33" spans="1:38" x14ac:dyDescent="0.25">
      <c r="A33" s="144" t="s">
        <v>53</v>
      </c>
      <c r="B33" s="105" t="s">
        <v>328</v>
      </c>
      <c r="C33" s="106">
        <v>0.79196785599843522</v>
      </c>
      <c r="D33" s="105" t="s">
        <v>328</v>
      </c>
      <c r="E33" s="106">
        <v>0.69743637990976415</v>
      </c>
      <c r="F33" s="105" t="s">
        <v>328</v>
      </c>
      <c r="G33" s="106">
        <v>0.52293458531186954</v>
      </c>
    </row>
    <row r="34" spans="1:38" ht="16.5" thickBot="1" x14ac:dyDescent="0.3">
      <c r="A34" s="144"/>
      <c r="B34" s="105" t="s">
        <v>329</v>
      </c>
      <c r="C34" s="106">
        <v>0.70875499839780931</v>
      </c>
      <c r="D34" s="105" t="s">
        <v>329</v>
      </c>
      <c r="E34" s="106">
        <v>0.57641093187366987</v>
      </c>
      <c r="F34" s="105" t="s">
        <v>329</v>
      </c>
      <c r="G34" s="106">
        <v>0.3321084194366174</v>
      </c>
      <c r="T34" t="s">
        <v>332</v>
      </c>
      <c r="AD34" t="s">
        <v>332</v>
      </c>
    </row>
    <row r="35" spans="1:38" x14ac:dyDescent="0.25">
      <c r="A35" s="144"/>
      <c r="B35" s="105" t="s">
        <v>335</v>
      </c>
      <c r="C35" s="106">
        <v>-1.3569960115808826</v>
      </c>
      <c r="D35" s="105" t="s">
        <v>335</v>
      </c>
      <c r="E35" s="106">
        <v>25.131640455634283</v>
      </c>
      <c r="F35" s="105" t="s">
        <v>335</v>
      </c>
      <c r="G35" s="106">
        <v>38.586417205833939</v>
      </c>
      <c r="T35" s="51"/>
      <c r="U35" s="51" t="s">
        <v>336</v>
      </c>
      <c r="V35" s="51" t="s">
        <v>337</v>
      </c>
      <c r="W35" s="51" t="s">
        <v>338</v>
      </c>
      <c r="X35" s="51" t="s">
        <v>339</v>
      </c>
      <c r="Y35" s="51" t="s">
        <v>340</v>
      </c>
      <c r="AD35" s="51"/>
      <c r="AE35" s="51" t="s">
        <v>336</v>
      </c>
      <c r="AF35" s="51" t="s">
        <v>337</v>
      </c>
      <c r="AG35" s="51" t="s">
        <v>338</v>
      </c>
      <c r="AH35" s="51" t="s">
        <v>339</v>
      </c>
      <c r="AI35" s="51" t="s">
        <v>340</v>
      </c>
    </row>
    <row r="36" spans="1:38" x14ac:dyDescent="0.25">
      <c r="A36" s="144"/>
      <c r="B36" s="105" t="s">
        <v>1544</v>
      </c>
      <c r="C36" s="106">
        <v>0.6304757232261482</v>
      </c>
      <c r="D36" s="105" t="s">
        <v>1538</v>
      </c>
      <c r="E36" s="106">
        <v>-0.36843929383541413</v>
      </c>
      <c r="F36" s="105" t="s">
        <v>1544</v>
      </c>
      <c r="G36" s="106">
        <v>-0.79180390684156965</v>
      </c>
      <c r="T36" t="s">
        <v>53</v>
      </c>
      <c r="U36">
        <v>4</v>
      </c>
      <c r="V36">
        <v>51.411724812063561</v>
      </c>
      <c r="W36">
        <v>12.85293120301589</v>
      </c>
      <c r="X36">
        <v>3.2354173619655526</v>
      </c>
      <c r="Y36">
        <v>7.3941408562794547E-2</v>
      </c>
      <c r="AD36" t="s">
        <v>53</v>
      </c>
      <c r="AE36">
        <v>4</v>
      </c>
      <c r="AF36">
        <v>47.107589610413704</v>
      </c>
      <c r="AG36">
        <v>11.776897402603426</v>
      </c>
      <c r="AH36">
        <v>3.1301793632553938</v>
      </c>
      <c r="AI36">
        <v>0.10295625922309973</v>
      </c>
    </row>
    <row r="37" spans="1:38" x14ac:dyDescent="0.25">
      <c r="A37" s="144"/>
      <c r="B37" s="105" t="s">
        <v>1538</v>
      </c>
      <c r="C37" s="106">
        <v>0.37053045928171868</v>
      </c>
      <c r="D37" s="105" t="s">
        <v>1513</v>
      </c>
      <c r="E37" s="106">
        <v>1.0962326299516394</v>
      </c>
      <c r="F37" s="105" t="s">
        <v>1513</v>
      </c>
      <c r="G37" s="106">
        <v>1.3845542281404701</v>
      </c>
      <c r="T37" t="s">
        <v>333</v>
      </c>
      <c r="U37">
        <v>8</v>
      </c>
      <c r="V37">
        <v>31.780582880244147</v>
      </c>
      <c r="W37">
        <v>3.9725728600305183</v>
      </c>
      <c r="AD37" t="s">
        <v>333</v>
      </c>
      <c r="AE37">
        <v>6</v>
      </c>
      <c r="AF37">
        <v>22.574228571404468</v>
      </c>
      <c r="AG37">
        <v>3.7623714285674112</v>
      </c>
    </row>
    <row r="38" spans="1:38" ht="16.5" thickBot="1" x14ac:dyDescent="0.3">
      <c r="T38" s="50" t="s">
        <v>334</v>
      </c>
      <c r="U38" s="50">
        <v>12</v>
      </c>
      <c r="V38" s="50">
        <v>83.192307692307708</v>
      </c>
      <c r="W38" s="50"/>
      <c r="X38" s="50"/>
      <c r="Y38" s="50"/>
      <c r="AD38" s="50" t="s">
        <v>334</v>
      </c>
      <c r="AE38" s="50">
        <v>10</v>
      </c>
      <c r="AF38" s="50">
        <v>69.681818181818173</v>
      </c>
      <c r="AG38" s="50"/>
      <c r="AH38" s="50"/>
      <c r="AI38" s="50"/>
    </row>
    <row r="39" spans="1:38" ht="16.5" thickBot="1" x14ac:dyDescent="0.3">
      <c r="A39" s="29" t="s">
        <v>1548</v>
      </c>
      <c r="B39" s="144" t="s">
        <v>1543</v>
      </c>
      <c r="C39" s="144"/>
      <c r="D39" s="144" t="s">
        <v>1522</v>
      </c>
      <c r="E39" s="144"/>
      <c r="F39" s="144" t="s">
        <v>1538</v>
      </c>
      <c r="G39" s="144"/>
    </row>
    <row r="40" spans="1:38" x14ac:dyDescent="0.25">
      <c r="A40" s="144" t="s">
        <v>1545</v>
      </c>
      <c r="B40" s="105" t="s">
        <v>1544</v>
      </c>
      <c r="C40" s="106">
        <v>0.83530899135493586</v>
      </c>
      <c r="D40" s="105" t="s">
        <v>1513</v>
      </c>
      <c r="E40" s="106">
        <v>0.83530899135493586</v>
      </c>
      <c r="F40" s="105" t="s">
        <v>1513</v>
      </c>
      <c r="G40" s="106">
        <v>0.88754706057352284</v>
      </c>
      <c r="T40" s="51"/>
      <c r="U40" s="51" t="s">
        <v>341</v>
      </c>
      <c r="V40" s="51" t="s">
        <v>330</v>
      </c>
      <c r="W40" s="51" t="s">
        <v>342</v>
      </c>
      <c r="X40" s="51" t="s">
        <v>343</v>
      </c>
      <c r="Y40" s="51" t="s">
        <v>344</v>
      </c>
      <c r="Z40" s="51" t="s">
        <v>345</v>
      </c>
      <c r="AA40" s="51" t="s">
        <v>346</v>
      </c>
      <c r="AB40" s="51" t="s">
        <v>347</v>
      </c>
      <c r="AD40" s="51"/>
      <c r="AE40" s="51" t="s">
        <v>341</v>
      </c>
      <c r="AF40" s="51" t="s">
        <v>330</v>
      </c>
      <c r="AG40" s="51" t="s">
        <v>342</v>
      </c>
      <c r="AH40" s="51" t="s">
        <v>343</v>
      </c>
      <c r="AI40" s="51" t="s">
        <v>344</v>
      </c>
      <c r="AJ40" s="51" t="s">
        <v>345</v>
      </c>
      <c r="AK40" s="51" t="s">
        <v>346</v>
      </c>
      <c r="AL40" s="51" t="s">
        <v>347</v>
      </c>
    </row>
    <row r="41" spans="1:38" x14ac:dyDescent="0.25">
      <c r="A41" s="144"/>
      <c r="B41" s="105" t="s">
        <v>1538</v>
      </c>
      <c r="C41" s="106">
        <v>0.88754706057352284</v>
      </c>
      <c r="D41" s="105" t="s">
        <v>1538</v>
      </c>
      <c r="E41" s="106">
        <v>0.59329564958387182</v>
      </c>
      <c r="F41" s="105" t="s">
        <v>1544</v>
      </c>
      <c r="G41" s="106">
        <v>0.59329564958387182</v>
      </c>
      <c r="T41" t="s">
        <v>335</v>
      </c>
      <c r="U41">
        <v>2.6507215135988624</v>
      </c>
      <c r="V41">
        <v>9.5312454416887675</v>
      </c>
      <c r="W41">
        <v>0.27810861967784994</v>
      </c>
      <c r="X41">
        <v>0.78798154546406707</v>
      </c>
      <c r="Y41">
        <v>-19.328369888581303</v>
      </c>
      <c r="Z41">
        <v>24.629812915779031</v>
      </c>
      <c r="AA41">
        <v>-19.328369888581303</v>
      </c>
      <c r="AB41">
        <v>24.629812915779031</v>
      </c>
      <c r="AD41" t="s">
        <v>335</v>
      </c>
      <c r="AE41">
        <v>-6.403400862567171</v>
      </c>
      <c r="AF41">
        <v>15.146053637769137</v>
      </c>
      <c r="AG41">
        <v>-0.42277685103393892</v>
      </c>
      <c r="AH41">
        <v>0.68719102644985763</v>
      </c>
      <c r="AI41">
        <v>-43.464459006901848</v>
      </c>
      <c r="AJ41">
        <v>30.657657281767509</v>
      </c>
      <c r="AK41">
        <v>-43.464459006901848</v>
      </c>
      <c r="AL41">
        <v>30.657657281767509</v>
      </c>
    </row>
    <row r="42" spans="1:38" x14ac:dyDescent="0.25">
      <c r="A42" s="144" t="s">
        <v>53</v>
      </c>
      <c r="B42" s="105" t="s">
        <v>328</v>
      </c>
      <c r="C42" s="106">
        <v>0.93483068350457221</v>
      </c>
      <c r="D42" s="105" t="s">
        <v>328</v>
      </c>
      <c r="E42" s="106">
        <v>0.80104733817424101</v>
      </c>
      <c r="F42" s="105" t="s">
        <v>328</v>
      </c>
      <c r="G42" s="106">
        <v>0.86028621036682573</v>
      </c>
      <c r="T42" t="s">
        <v>1520</v>
      </c>
      <c r="U42">
        <v>3.8689789059190134E-2</v>
      </c>
      <c r="V42">
        <v>1.3246782111813545E-2</v>
      </c>
      <c r="W42">
        <v>2.9206933980356173</v>
      </c>
      <c r="X42">
        <v>1.9270799805016097E-2</v>
      </c>
      <c r="Y42">
        <v>8.1426547311995098E-3</v>
      </c>
      <c r="Z42">
        <v>6.9236923387180765E-2</v>
      </c>
      <c r="AA42">
        <v>8.1426547311995098E-3</v>
      </c>
      <c r="AB42">
        <v>6.9236923387180765E-2</v>
      </c>
      <c r="AD42" t="s">
        <v>1520</v>
      </c>
      <c r="AE42">
        <v>3.2111072280394233E-2</v>
      </c>
      <c r="AF42">
        <v>1.3731221629371035E-2</v>
      </c>
      <c r="AG42">
        <v>2.338544460728007</v>
      </c>
      <c r="AH42">
        <v>5.7959210259254164E-2</v>
      </c>
      <c r="AI42">
        <v>-1.4880166552118934E-3</v>
      </c>
      <c r="AJ42">
        <v>6.571016121600036E-2</v>
      </c>
      <c r="AK42">
        <v>-1.4880166552118934E-3</v>
      </c>
      <c r="AL42">
        <v>6.571016121600036E-2</v>
      </c>
    </row>
    <row r="43" spans="1:38" x14ac:dyDescent="0.25">
      <c r="A43" s="144"/>
      <c r="B43" s="105" t="s">
        <v>329</v>
      </c>
      <c r="C43" s="106">
        <v>0.92179682020548659</v>
      </c>
      <c r="D43" s="105" t="s">
        <v>329</v>
      </c>
      <c r="E43" s="106">
        <v>0.76125680580908917</v>
      </c>
      <c r="F43" s="105" t="s">
        <v>329</v>
      </c>
      <c r="G43" s="106">
        <v>0.83234345244019092</v>
      </c>
      <c r="T43" t="s">
        <v>1521</v>
      </c>
      <c r="U43">
        <v>-6.6810430544894731E-2</v>
      </c>
      <c r="V43">
        <v>0.26782421685013214</v>
      </c>
      <c r="W43">
        <v>-0.24945627147032864</v>
      </c>
      <c r="X43">
        <v>0.80929352332659998</v>
      </c>
      <c r="Y43">
        <v>-0.68441418210911709</v>
      </c>
      <c r="Z43">
        <v>0.55079332101932754</v>
      </c>
      <c r="AA43">
        <v>-0.68441418210911709</v>
      </c>
      <c r="AB43">
        <v>0.55079332101932754</v>
      </c>
      <c r="AD43" t="s">
        <v>1521</v>
      </c>
      <c r="AE43">
        <v>-0.14607707663644956</v>
      </c>
      <c r="AF43">
        <v>0.26596891945845424</v>
      </c>
      <c r="AG43">
        <v>-0.54922611609612371</v>
      </c>
      <c r="AH43">
        <v>0.60267525108419795</v>
      </c>
      <c r="AI43">
        <v>-0.79687957769556317</v>
      </c>
      <c r="AJ43">
        <v>0.5047254244226641</v>
      </c>
      <c r="AK43">
        <v>-0.79687957769556317</v>
      </c>
      <c r="AL43">
        <v>0.5047254244226641</v>
      </c>
    </row>
    <row r="44" spans="1:38" x14ac:dyDescent="0.25">
      <c r="A44" s="144"/>
      <c r="B44" s="105" t="s">
        <v>335</v>
      </c>
      <c r="C44" s="106">
        <v>0.18013865520998706</v>
      </c>
      <c r="D44" s="105" t="s">
        <v>335</v>
      </c>
      <c r="E44" s="106">
        <v>17.677330932145011</v>
      </c>
      <c r="F44" s="105" t="s">
        <v>335</v>
      </c>
      <c r="G44" s="106">
        <v>-2.6362533589111337</v>
      </c>
      <c r="T44" t="s">
        <v>1557</v>
      </c>
      <c r="U44">
        <v>-4.853352450219188E-2</v>
      </c>
      <c r="V44">
        <v>0.10490265713228872</v>
      </c>
      <c r="W44">
        <v>-0.46265295683586083</v>
      </c>
      <c r="X44">
        <v>0.6559369208401733</v>
      </c>
      <c r="Y44">
        <v>-0.29043948564315458</v>
      </c>
      <c r="Z44">
        <v>0.19337243663877079</v>
      </c>
      <c r="AA44">
        <v>-0.29043948564315458</v>
      </c>
      <c r="AB44">
        <v>0.19337243663877079</v>
      </c>
      <c r="AD44" t="s">
        <v>1557</v>
      </c>
      <c r="AE44">
        <v>0.122664359606761</v>
      </c>
      <c r="AF44">
        <v>0.16353461531702629</v>
      </c>
      <c r="AG44">
        <v>0.75008192833648901</v>
      </c>
      <c r="AH44">
        <v>0.48157198616279584</v>
      </c>
      <c r="AI44">
        <v>-0.27749042868490426</v>
      </c>
      <c r="AJ44">
        <v>0.52281914789842632</v>
      </c>
      <c r="AK44">
        <v>-0.27749042868490426</v>
      </c>
      <c r="AL44">
        <v>0.52281914789842632</v>
      </c>
    </row>
    <row r="45" spans="1:38" ht="16.5" thickBot="1" x14ac:dyDescent="0.3">
      <c r="A45" s="144"/>
      <c r="B45" s="105" t="s">
        <v>1544</v>
      </c>
      <c r="C45" s="106">
        <v>0.57920209178364079</v>
      </c>
      <c r="D45" s="105" t="s">
        <v>1538</v>
      </c>
      <c r="E45" s="106">
        <v>-0.37901377815443854</v>
      </c>
      <c r="F45" s="105" t="s">
        <v>1513</v>
      </c>
      <c r="G45" s="106">
        <v>1.963423011061791</v>
      </c>
      <c r="T45" s="50" t="s">
        <v>1522</v>
      </c>
      <c r="U45" s="50">
        <v>6.6210239947181223E-3</v>
      </c>
      <c r="V45" s="50">
        <v>0.20230744512118207</v>
      </c>
      <c r="W45" s="50">
        <v>3.27275350185562E-2</v>
      </c>
      <c r="X45" s="50">
        <v>0.97469367065926105</v>
      </c>
      <c r="Y45" s="50">
        <v>-0.4599007810373178</v>
      </c>
      <c r="Z45" s="50">
        <v>0.47314282902675409</v>
      </c>
      <c r="AA45" s="50">
        <v>-0.4599007810373178</v>
      </c>
      <c r="AB45" s="50">
        <v>0.47314282902675409</v>
      </c>
      <c r="AD45" s="50" t="s">
        <v>1522</v>
      </c>
      <c r="AE45" s="50">
        <v>4.3622383426661838E-2</v>
      </c>
      <c r="AF45" s="50">
        <v>0.21358432098384117</v>
      </c>
      <c r="AG45" s="50">
        <v>0.2042396334418298</v>
      </c>
      <c r="AH45" s="50">
        <v>0.84491786784020095</v>
      </c>
      <c r="AI45" s="50">
        <v>-0.47899962280745029</v>
      </c>
      <c r="AJ45" s="50">
        <v>0.56624438966077395</v>
      </c>
      <c r="AK45" s="50">
        <v>-0.47899962280745029</v>
      </c>
      <c r="AL45" s="50">
        <v>0.56624438966077395</v>
      </c>
    </row>
    <row r="46" spans="1:38" x14ac:dyDescent="0.25">
      <c r="A46" s="144"/>
      <c r="B46" s="105" t="s">
        <v>1538</v>
      </c>
      <c r="C46" s="106">
        <v>0.39950249441564889</v>
      </c>
      <c r="D46" s="105" t="s">
        <v>1513</v>
      </c>
      <c r="E46" s="106">
        <v>1.1964294088345688</v>
      </c>
      <c r="F46" s="105" t="s">
        <v>1544</v>
      </c>
      <c r="G46" s="106">
        <v>-0.90176301936592052</v>
      </c>
    </row>
    <row r="48" spans="1:38" x14ac:dyDescent="0.25">
      <c r="A48" s="29" t="s">
        <v>1549</v>
      </c>
      <c r="B48" s="144" t="s">
        <v>1543</v>
      </c>
      <c r="C48" s="144"/>
      <c r="D48" s="144" t="s">
        <v>1522</v>
      </c>
      <c r="E48" s="144"/>
      <c r="F48" s="144" t="s">
        <v>1538</v>
      </c>
      <c r="G48" s="144"/>
      <c r="T48" t="s">
        <v>1556</v>
      </c>
      <c r="AD48" t="s">
        <v>1556</v>
      </c>
    </row>
    <row r="49" spans="1:38" ht="16.5" thickBot="1" x14ac:dyDescent="0.3">
      <c r="A49" s="144" t="s">
        <v>1545</v>
      </c>
      <c r="B49" s="105" t="s">
        <v>1544</v>
      </c>
      <c r="C49" s="106">
        <v>0.65269129891217026</v>
      </c>
      <c r="D49" s="105" t="s">
        <v>1513</v>
      </c>
      <c r="E49" s="106">
        <v>0.65269129891217026</v>
      </c>
      <c r="F49" s="105" t="s">
        <v>1513</v>
      </c>
      <c r="G49" s="106">
        <v>0.5880143744977705</v>
      </c>
    </row>
    <row r="50" spans="1:38" x14ac:dyDescent="0.25">
      <c r="A50" s="144"/>
      <c r="B50" s="105" t="s">
        <v>1538</v>
      </c>
      <c r="C50" s="106">
        <v>0.5880143744977705</v>
      </c>
      <c r="D50" s="105" t="s">
        <v>1538</v>
      </c>
      <c r="E50" s="106">
        <v>0.26850365080376709</v>
      </c>
      <c r="F50" s="105" t="s">
        <v>1544</v>
      </c>
      <c r="G50" s="106">
        <v>0.26850365080376709</v>
      </c>
      <c r="T50" s="53" t="s">
        <v>326</v>
      </c>
      <c r="U50" s="53"/>
      <c r="AD50" s="53" t="s">
        <v>326</v>
      </c>
      <c r="AE50" s="53"/>
    </row>
    <row r="51" spans="1:38" x14ac:dyDescent="0.25">
      <c r="A51" s="144" t="s">
        <v>53</v>
      </c>
      <c r="B51" s="105" t="s">
        <v>328</v>
      </c>
      <c r="C51" s="106">
        <v>0.60961770949142824</v>
      </c>
      <c r="D51" s="105" t="s">
        <v>328</v>
      </c>
      <c r="E51" s="106">
        <v>0.44632170403920068</v>
      </c>
      <c r="F51" s="105" t="s">
        <v>328</v>
      </c>
      <c r="G51" s="106">
        <v>0.36891684518513629</v>
      </c>
      <c r="T51" t="s">
        <v>327</v>
      </c>
      <c r="U51">
        <v>0.77040474276147741</v>
      </c>
      <c r="AD51" t="s">
        <v>327</v>
      </c>
      <c r="AE51">
        <v>0.72035910370801315</v>
      </c>
    </row>
    <row r="52" spans="1:38" x14ac:dyDescent="0.25">
      <c r="A52" s="144"/>
      <c r="B52" s="105" t="s">
        <v>329</v>
      </c>
      <c r="C52" s="106">
        <v>0.53154125138971386</v>
      </c>
      <c r="D52" s="105" t="s">
        <v>329</v>
      </c>
      <c r="E52" s="106">
        <v>0.3355860448470408</v>
      </c>
      <c r="F52" s="105" t="s">
        <v>329</v>
      </c>
      <c r="G52" s="106">
        <v>0.24270021422216354</v>
      </c>
      <c r="T52" t="s">
        <v>328</v>
      </c>
      <c r="U52">
        <v>0.59352346766937814</v>
      </c>
      <c r="AD52" t="s">
        <v>328</v>
      </c>
      <c r="AE52">
        <v>0.51891723829501202</v>
      </c>
    </row>
    <row r="53" spans="1:38" x14ac:dyDescent="0.25">
      <c r="A53" s="144"/>
      <c r="B53" s="105" t="s">
        <v>335</v>
      </c>
      <c r="C53" s="106">
        <v>13.412341589749154</v>
      </c>
      <c r="D53" s="105" t="s">
        <v>335</v>
      </c>
      <c r="E53" s="106">
        <v>35.623349637523951</v>
      </c>
      <c r="F53" s="105" t="s">
        <v>335</v>
      </c>
      <c r="G53" s="106">
        <v>-4.7981740258732941</v>
      </c>
      <c r="T53" t="s">
        <v>329</v>
      </c>
      <c r="U53">
        <v>0.4580312902258375</v>
      </c>
      <c r="AD53" t="s">
        <v>329</v>
      </c>
      <c r="AE53">
        <v>0.31273891185001723</v>
      </c>
    </row>
    <row r="54" spans="1:38" x14ac:dyDescent="0.25">
      <c r="A54" s="144"/>
      <c r="B54" s="105" t="s">
        <v>1538</v>
      </c>
      <c r="C54" s="106">
        <v>0.20693509430104326</v>
      </c>
      <c r="D54" s="105" t="s">
        <v>1513</v>
      </c>
      <c r="E54" s="106">
        <v>0.71273325440340318</v>
      </c>
      <c r="F54" s="105" t="s">
        <v>1544</v>
      </c>
      <c r="G54" s="106">
        <v>-0.45815693413169833</v>
      </c>
      <c r="T54" t="s">
        <v>330</v>
      </c>
      <c r="U54">
        <v>50.153851298588584</v>
      </c>
      <c r="AD54" t="s">
        <v>330</v>
      </c>
      <c r="AE54">
        <v>53.391563269836396</v>
      </c>
    </row>
    <row r="55" spans="1:38" ht="16.5" thickBot="1" x14ac:dyDescent="0.3">
      <c r="A55" s="144"/>
      <c r="B55" s="105" t="s">
        <v>1544</v>
      </c>
      <c r="C55" s="106">
        <v>0.56585451305760859</v>
      </c>
      <c r="D55" s="105" t="s">
        <v>1538</v>
      </c>
      <c r="E55" s="106">
        <v>-7.7252344694653238E-2</v>
      </c>
      <c r="F55" s="105" t="s">
        <v>1513</v>
      </c>
      <c r="G55" s="106">
        <v>1.5458202136491692</v>
      </c>
      <c r="T55" s="50" t="s">
        <v>331</v>
      </c>
      <c r="U55" s="50">
        <v>13</v>
      </c>
      <c r="AD55" s="50" t="s">
        <v>331</v>
      </c>
      <c r="AE55" s="50">
        <v>11</v>
      </c>
    </row>
    <row r="57" spans="1:38" ht="16.5" thickBot="1" x14ac:dyDescent="0.3">
      <c r="T57" t="s">
        <v>332</v>
      </c>
      <c r="AD57" t="s">
        <v>332</v>
      </c>
    </row>
    <row r="58" spans="1:38" x14ac:dyDescent="0.25">
      <c r="T58" s="51"/>
      <c r="U58" s="51" t="s">
        <v>336</v>
      </c>
      <c r="V58" s="51" t="s">
        <v>337</v>
      </c>
      <c r="W58" s="51" t="s">
        <v>338</v>
      </c>
      <c r="X58" s="51" t="s">
        <v>339</v>
      </c>
      <c r="Y58" s="51" t="s">
        <v>340</v>
      </c>
      <c r="AD58" s="51"/>
      <c r="AE58" s="51" t="s">
        <v>336</v>
      </c>
      <c r="AF58" s="51" t="s">
        <v>337</v>
      </c>
      <c r="AG58" s="51" t="s">
        <v>338</v>
      </c>
      <c r="AH58" s="51" t="s">
        <v>339</v>
      </c>
      <c r="AI58" s="51" t="s">
        <v>340</v>
      </c>
    </row>
    <row r="59" spans="1:38" x14ac:dyDescent="0.25">
      <c r="T59" t="s">
        <v>53</v>
      </c>
      <c r="U59">
        <v>3</v>
      </c>
      <c r="V59">
        <v>33056.243876194654</v>
      </c>
      <c r="W59">
        <v>11018.747958731552</v>
      </c>
      <c r="X59">
        <v>4.3804998847014502</v>
      </c>
      <c r="Y59">
        <v>3.6745154010168826E-2</v>
      </c>
      <c r="AD59" t="s">
        <v>53</v>
      </c>
      <c r="AE59">
        <v>3</v>
      </c>
      <c r="AF59">
        <v>21523.932255766853</v>
      </c>
      <c r="AG59">
        <v>7174.6440852556179</v>
      </c>
      <c r="AH59">
        <v>2.5168369888454358</v>
      </c>
      <c r="AI59">
        <v>0.14192469122614126</v>
      </c>
    </row>
    <row r="60" spans="1:38" x14ac:dyDescent="0.25">
      <c r="T60" t="s">
        <v>333</v>
      </c>
      <c r="U60">
        <v>9</v>
      </c>
      <c r="V60">
        <v>22638.67920072842</v>
      </c>
      <c r="W60">
        <v>2515.4088000809356</v>
      </c>
      <c r="AD60" t="s">
        <v>333</v>
      </c>
      <c r="AE60">
        <v>7</v>
      </c>
      <c r="AF60">
        <v>19954.613198778603</v>
      </c>
      <c r="AG60">
        <v>2850.6590283969431</v>
      </c>
    </row>
    <row r="61" spans="1:38" ht="16.5" thickBot="1" x14ac:dyDescent="0.3">
      <c r="T61" s="50" t="s">
        <v>334</v>
      </c>
      <c r="U61" s="50">
        <v>12</v>
      </c>
      <c r="V61" s="50">
        <v>55694.923076923078</v>
      </c>
      <c r="W61" s="50"/>
      <c r="X61" s="50"/>
      <c r="Y61" s="50"/>
      <c r="AD61" s="50" t="s">
        <v>334</v>
      </c>
      <c r="AE61" s="50">
        <v>10</v>
      </c>
      <c r="AF61" s="50">
        <v>41478.545454545456</v>
      </c>
      <c r="AG61" s="50"/>
      <c r="AH61" s="50"/>
      <c r="AI61" s="50"/>
    </row>
    <row r="62" spans="1:38" ht="16.5" thickBot="1" x14ac:dyDescent="0.3"/>
    <row r="63" spans="1:38" x14ac:dyDescent="0.25">
      <c r="T63" s="51"/>
      <c r="U63" s="51" t="s">
        <v>341</v>
      </c>
      <c r="V63" s="51" t="s">
        <v>330</v>
      </c>
      <c r="W63" s="51" t="s">
        <v>342</v>
      </c>
      <c r="X63" s="51" t="s">
        <v>343</v>
      </c>
      <c r="Y63" s="51" t="s">
        <v>344</v>
      </c>
      <c r="Z63" s="51" t="s">
        <v>345</v>
      </c>
      <c r="AA63" s="51" t="s">
        <v>346</v>
      </c>
      <c r="AB63" s="51" t="s">
        <v>347</v>
      </c>
      <c r="AD63" s="51"/>
      <c r="AE63" s="51" t="s">
        <v>341</v>
      </c>
      <c r="AF63" s="51" t="s">
        <v>330</v>
      </c>
      <c r="AG63" s="51" t="s">
        <v>342</v>
      </c>
      <c r="AH63" s="51" t="s">
        <v>343</v>
      </c>
      <c r="AI63" s="51" t="s">
        <v>344</v>
      </c>
      <c r="AJ63" s="51" t="s">
        <v>345</v>
      </c>
      <c r="AK63" s="51" t="s">
        <v>346</v>
      </c>
      <c r="AL63" s="51" t="s">
        <v>347</v>
      </c>
    </row>
    <row r="64" spans="1:38" x14ac:dyDescent="0.25">
      <c r="T64" t="s">
        <v>335</v>
      </c>
      <c r="U64">
        <v>-196.98040095710576</v>
      </c>
      <c r="V64">
        <v>230.67513129572615</v>
      </c>
      <c r="W64">
        <v>-0.85392993969764497</v>
      </c>
      <c r="X64">
        <v>0.41529349426614393</v>
      </c>
      <c r="Y64">
        <v>-718.80380149714915</v>
      </c>
      <c r="Z64">
        <v>324.84299958293764</v>
      </c>
      <c r="AA64">
        <v>-718.80380149714915</v>
      </c>
      <c r="AB64">
        <v>324.84299958293764</v>
      </c>
      <c r="AD64" t="s">
        <v>335</v>
      </c>
      <c r="AE64">
        <v>-422.82917568525005</v>
      </c>
      <c r="AF64">
        <v>385.06166797215207</v>
      </c>
      <c r="AG64">
        <v>-1.098081712241036</v>
      </c>
      <c r="AH64">
        <v>0.30849763231688315</v>
      </c>
      <c r="AI64">
        <v>-1333.3553341309696</v>
      </c>
      <c r="AJ64">
        <v>487.69698276046944</v>
      </c>
      <c r="AK64">
        <v>-1333.3553341309696</v>
      </c>
      <c r="AL64">
        <v>487.69698276046944</v>
      </c>
    </row>
    <row r="65" spans="20:38" x14ac:dyDescent="0.25">
      <c r="T65" t="s">
        <v>1521</v>
      </c>
      <c r="U65">
        <v>7.716284281998127</v>
      </c>
      <c r="V65">
        <v>6.229221905938477</v>
      </c>
      <c r="W65">
        <v>1.2387236156480468</v>
      </c>
      <c r="X65">
        <v>0.24678107771742824</v>
      </c>
      <c r="Y65">
        <v>-6.3751946711800871</v>
      </c>
      <c r="Z65">
        <v>21.807763235176342</v>
      </c>
      <c r="AA65">
        <v>-6.3751946711800871</v>
      </c>
      <c r="AB65">
        <v>21.807763235176342</v>
      </c>
      <c r="AD65" t="s">
        <v>1521</v>
      </c>
      <c r="AE65">
        <v>5.4946285192131921</v>
      </c>
      <c r="AF65">
        <v>7.0203000805820484</v>
      </c>
      <c r="AG65">
        <v>0.78267715854642439</v>
      </c>
      <c r="AH65">
        <v>0.45947062374261916</v>
      </c>
      <c r="AI65">
        <v>-11.105743304789902</v>
      </c>
      <c r="AJ65">
        <v>22.095000343216284</v>
      </c>
      <c r="AK65">
        <v>-11.105743304789902</v>
      </c>
      <c r="AL65">
        <v>22.095000343216284</v>
      </c>
    </row>
    <row r="66" spans="20:38" x14ac:dyDescent="0.25">
      <c r="T66" t="s">
        <v>1557</v>
      </c>
      <c r="U66">
        <v>0.50010311279961561</v>
      </c>
      <c r="V66">
        <v>2.6344326670596354</v>
      </c>
      <c r="W66">
        <v>0.18983332504671482</v>
      </c>
      <c r="X66">
        <v>0.8536522075006634</v>
      </c>
      <c r="Y66">
        <v>-5.4593976148989185</v>
      </c>
      <c r="Z66">
        <v>6.4596038404981488</v>
      </c>
      <c r="AA66">
        <v>-5.4593976148989185</v>
      </c>
      <c r="AB66">
        <v>6.4596038404981488</v>
      </c>
      <c r="AD66" t="s">
        <v>1557</v>
      </c>
      <c r="AE66">
        <v>3.6371210114222436</v>
      </c>
      <c r="AF66">
        <v>4.286392180642201</v>
      </c>
      <c r="AG66">
        <v>0.84852735310778737</v>
      </c>
      <c r="AH66">
        <v>0.42420724604245774</v>
      </c>
      <c r="AI66">
        <v>-6.4985858907619871</v>
      </c>
      <c r="AJ66">
        <v>13.772827913606474</v>
      </c>
      <c r="AK66">
        <v>-6.4985858907619871</v>
      </c>
      <c r="AL66">
        <v>13.772827913606474</v>
      </c>
    </row>
    <row r="67" spans="20:38" ht="16.5" thickBot="1" x14ac:dyDescent="0.3">
      <c r="T67" s="50" t="s">
        <v>1522</v>
      </c>
      <c r="U67" s="50">
        <v>-0.58431042809893097</v>
      </c>
      <c r="V67" s="50">
        <v>5.0870045139469697</v>
      </c>
      <c r="W67" s="50">
        <v>-0.11486335946762681</v>
      </c>
      <c r="X67" s="50">
        <v>0.91107523708997851</v>
      </c>
      <c r="Y67" s="50">
        <v>-12.091914126510872</v>
      </c>
      <c r="Z67" s="50">
        <v>10.92329327031301</v>
      </c>
      <c r="AA67" s="50">
        <v>-12.091914126510872</v>
      </c>
      <c r="AB67" s="50">
        <v>10.92329327031301</v>
      </c>
      <c r="AD67" s="50" t="s">
        <v>1522</v>
      </c>
      <c r="AE67" s="50">
        <v>0.92174658153811895</v>
      </c>
      <c r="AF67" s="50">
        <v>5.8687728336828915</v>
      </c>
      <c r="AG67" s="50">
        <v>0.15705950931477541</v>
      </c>
      <c r="AH67" s="50">
        <v>0.87963209211839044</v>
      </c>
      <c r="AI67" s="50">
        <v>-12.955695988077355</v>
      </c>
      <c r="AJ67" s="50">
        <v>14.799189151153595</v>
      </c>
      <c r="AK67" s="50">
        <v>-12.955695988077355</v>
      </c>
      <c r="AL67" s="50">
        <v>14.799189151153595</v>
      </c>
    </row>
  </sheetData>
  <mergeCells count="22">
    <mergeCell ref="D39:E39"/>
    <mergeCell ref="F39:G39"/>
    <mergeCell ref="A40:A41"/>
    <mergeCell ref="A42:A46"/>
    <mergeCell ref="I20:J20"/>
    <mergeCell ref="B30:C30"/>
    <mergeCell ref="D30:E30"/>
    <mergeCell ref="F30:G30"/>
    <mergeCell ref="A31:A32"/>
    <mergeCell ref="A33:A37"/>
    <mergeCell ref="B39:C39"/>
    <mergeCell ref="F21:G21"/>
    <mergeCell ref="B3:C3"/>
    <mergeCell ref="A22:A23"/>
    <mergeCell ref="A24:A28"/>
    <mergeCell ref="B21:C21"/>
    <mergeCell ref="D21:E21"/>
    <mergeCell ref="A49:A50"/>
    <mergeCell ref="A51:A55"/>
    <mergeCell ref="B48:C48"/>
    <mergeCell ref="D48:E48"/>
    <mergeCell ref="F48:G48"/>
  </mergeCells>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0B2F4-5705-40F5-844B-DC8E53914018}">
  <dimension ref="A1:Z68"/>
  <sheetViews>
    <sheetView topLeftCell="H1" workbookViewId="0">
      <selection activeCell="U25" sqref="U25"/>
    </sheetView>
  </sheetViews>
  <sheetFormatPr defaultRowHeight="15.75" x14ac:dyDescent="0.25"/>
  <cols>
    <col min="1" max="1" width="10.375" bestFit="1" customWidth="1"/>
    <col min="2" max="2" width="16.375" bestFit="1" customWidth="1"/>
    <col min="4" max="4" width="16.375" bestFit="1" customWidth="1"/>
    <col min="6" max="6" width="16.375" bestFit="1" customWidth="1"/>
    <col min="15" max="15" width="11.75" bestFit="1" customWidth="1"/>
    <col min="16" max="16" width="16.375" bestFit="1" customWidth="1"/>
    <col min="17" max="17" width="11.75" customWidth="1"/>
    <col min="18" max="18" width="16.375" bestFit="1" customWidth="1"/>
    <col min="19" max="19" width="11.75" customWidth="1"/>
    <col min="20" max="20" width="16.375" bestFit="1" customWidth="1"/>
    <col min="21" max="21" width="11.75" customWidth="1"/>
  </cols>
  <sheetData>
    <row r="1" spans="1:22" x14ac:dyDescent="0.25">
      <c r="D1" s="97"/>
      <c r="E1" t="s">
        <v>606</v>
      </c>
      <c r="F1" s="99"/>
      <c r="G1" t="s">
        <v>1529</v>
      </c>
      <c r="H1" s="100"/>
      <c r="I1" t="s">
        <v>1541</v>
      </c>
      <c r="J1" s="98"/>
      <c r="K1" t="s">
        <v>153</v>
      </c>
    </row>
    <row r="2" spans="1:22" x14ac:dyDescent="0.25">
      <c r="D2" s="101"/>
      <c r="E2" t="s">
        <v>1531</v>
      </c>
      <c r="F2" s="102"/>
      <c r="G2" t="s">
        <v>1533</v>
      </c>
      <c r="H2" s="103"/>
      <c r="I2" t="s">
        <v>1532</v>
      </c>
      <c r="J2" s="96"/>
      <c r="K2" t="s">
        <v>1534</v>
      </c>
    </row>
    <row r="3" spans="1:22" x14ac:dyDescent="0.25">
      <c r="B3" s="132"/>
      <c r="C3" s="132"/>
      <c r="R3" s="112" t="s">
        <v>246</v>
      </c>
      <c r="S3" s="112" t="s">
        <v>1520</v>
      </c>
      <c r="T3" s="112" t="s">
        <v>1523</v>
      </c>
      <c r="U3" s="112" t="s">
        <v>1538</v>
      </c>
      <c r="V3" s="113" t="s">
        <v>1522</v>
      </c>
    </row>
    <row r="4" spans="1:22" x14ac:dyDescent="0.25">
      <c r="A4" t="s">
        <v>262</v>
      </c>
      <c r="B4" t="s">
        <v>246</v>
      </c>
      <c r="C4" t="s">
        <v>1520</v>
      </c>
      <c r="D4" t="s">
        <v>1525</v>
      </c>
      <c r="E4" t="s">
        <v>1521</v>
      </c>
      <c r="F4" t="s">
        <v>1523</v>
      </c>
      <c r="G4" t="s">
        <v>1538</v>
      </c>
      <c r="H4" t="s">
        <v>1522</v>
      </c>
      <c r="R4" s="108">
        <v>12</v>
      </c>
      <c r="S4" s="108">
        <v>451</v>
      </c>
      <c r="T4" s="108">
        <v>76.900000000000006</v>
      </c>
      <c r="U4" s="108">
        <v>84.1</v>
      </c>
      <c r="V4" s="115">
        <v>83.6</v>
      </c>
    </row>
    <row r="5" spans="1:22" x14ac:dyDescent="0.25">
      <c r="A5">
        <v>2019</v>
      </c>
      <c r="B5">
        <v>12</v>
      </c>
      <c r="C5">
        <v>451</v>
      </c>
      <c r="D5">
        <v>5</v>
      </c>
      <c r="E5">
        <v>11</v>
      </c>
      <c r="F5">
        <v>76.900000000000006</v>
      </c>
      <c r="G5">
        <v>84.1</v>
      </c>
      <c r="H5">
        <v>83.6</v>
      </c>
      <c r="R5" s="108">
        <v>12</v>
      </c>
      <c r="S5" s="108">
        <v>565</v>
      </c>
      <c r="T5" s="108">
        <v>88.4</v>
      </c>
      <c r="U5" s="108">
        <v>92.9</v>
      </c>
      <c r="V5" s="115">
        <v>92</v>
      </c>
    </row>
    <row r="6" spans="1:22" x14ac:dyDescent="0.25">
      <c r="A6">
        <v>2018</v>
      </c>
      <c r="B6">
        <v>12</v>
      </c>
      <c r="C6">
        <v>565</v>
      </c>
      <c r="D6">
        <v>1</v>
      </c>
      <c r="E6">
        <v>2</v>
      </c>
      <c r="F6">
        <v>88.4</v>
      </c>
      <c r="G6">
        <v>92.9</v>
      </c>
      <c r="H6">
        <v>92</v>
      </c>
      <c r="R6" s="108">
        <v>10</v>
      </c>
      <c r="S6" s="108">
        <v>415</v>
      </c>
      <c r="T6" s="108">
        <v>77.7</v>
      </c>
      <c r="U6" s="108">
        <v>82.1</v>
      </c>
      <c r="V6" s="115">
        <v>83.8</v>
      </c>
    </row>
    <row r="7" spans="1:22" x14ac:dyDescent="0.25">
      <c r="A7">
        <v>2017</v>
      </c>
      <c r="B7">
        <v>10</v>
      </c>
      <c r="C7">
        <v>415</v>
      </c>
      <c r="D7">
        <v>6</v>
      </c>
      <c r="E7">
        <v>8</v>
      </c>
      <c r="F7">
        <v>77.7</v>
      </c>
      <c r="G7">
        <v>82.1</v>
      </c>
      <c r="H7">
        <v>83.8</v>
      </c>
      <c r="R7" s="108">
        <v>12</v>
      </c>
      <c r="S7" s="108">
        <v>389</v>
      </c>
      <c r="T7" s="108">
        <v>75.8</v>
      </c>
      <c r="U7" s="108">
        <v>77.400000000000006</v>
      </c>
      <c r="V7" s="115">
        <v>81.3</v>
      </c>
    </row>
    <row r="8" spans="1:22" x14ac:dyDescent="0.25">
      <c r="A8">
        <v>2016</v>
      </c>
      <c r="B8">
        <v>12</v>
      </c>
      <c r="C8">
        <v>389</v>
      </c>
      <c r="D8">
        <v>13</v>
      </c>
      <c r="E8">
        <v>19</v>
      </c>
      <c r="F8">
        <v>75.8</v>
      </c>
      <c r="G8">
        <v>77.400000000000006</v>
      </c>
      <c r="H8">
        <v>81.3</v>
      </c>
      <c r="R8" s="108">
        <v>11</v>
      </c>
      <c r="S8" s="108">
        <v>405</v>
      </c>
      <c r="T8" s="108">
        <v>75.599999999999994</v>
      </c>
      <c r="U8" s="108">
        <v>70.5</v>
      </c>
      <c r="V8" s="115">
        <v>83</v>
      </c>
    </row>
    <row r="9" spans="1:22" x14ac:dyDescent="0.25">
      <c r="A9">
        <v>2015</v>
      </c>
      <c r="B9">
        <v>11</v>
      </c>
      <c r="C9">
        <v>405</v>
      </c>
      <c r="D9">
        <v>9</v>
      </c>
      <c r="E9">
        <v>19</v>
      </c>
      <c r="F9">
        <v>75.599999999999994</v>
      </c>
      <c r="G9" s="108">
        <v>70.5</v>
      </c>
      <c r="H9">
        <v>83</v>
      </c>
      <c r="R9" s="108">
        <v>9</v>
      </c>
      <c r="S9" s="108">
        <v>353</v>
      </c>
      <c r="T9" s="108">
        <v>73</v>
      </c>
      <c r="U9" s="108">
        <v>72.900000000000006</v>
      </c>
      <c r="V9" s="115">
        <v>80.2</v>
      </c>
    </row>
    <row r="10" spans="1:22" x14ac:dyDescent="0.25">
      <c r="A10">
        <v>2014</v>
      </c>
      <c r="B10">
        <v>9</v>
      </c>
      <c r="C10">
        <v>353</v>
      </c>
      <c r="D10">
        <v>16</v>
      </c>
      <c r="E10">
        <v>22</v>
      </c>
      <c r="F10">
        <v>73</v>
      </c>
      <c r="G10">
        <v>72.900000000000006</v>
      </c>
      <c r="H10">
        <v>80.2</v>
      </c>
      <c r="R10" s="108">
        <v>11</v>
      </c>
      <c r="S10" s="108">
        <v>430</v>
      </c>
      <c r="T10" s="108">
        <v>75.8</v>
      </c>
      <c r="U10" s="108">
        <v>69.8</v>
      </c>
      <c r="V10" s="115">
        <v>82.8</v>
      </c>
    </row>
    <row r="11" spans="1:22" x14ac:dyDescent="0.25">
      <c r="A11">
        <v>2013</v>
      </c>
      <c r="B11">
        <v>11</v>
      </c>
      <c r="C11">
        <v>430</v>
      </c>
      <c r="D11">
        <v>6</v>
      </c>
      <c r="E11">
        <v>24</v>
      </c>
      <c r="F11">
        <v>75.8</v>
      </c>
      <c r="G11">
        <v>69.8</v>
      </c>
      <c r="H11">
        <v>82.8</v>
      </c>
      <c r="R11" s="108">
        <v>4</v>
      </c>
      <c r="S11" s="108">
        <v>280</v>
      </c>
      <c r="T11" s="108">
        <v>74.2</v>
      </c>
      <c r="U11" s="108">
        <v>57.8</v>
      </c>
      <c r="V11" s="115">
        <v>81.7</v>
      </c>
    </row>
    <row r="12" spans="1:22" x14ac:dyDescent="0.25">
      <c r="A12">
        <v>2012</v>
      </c>
      <c r="B12">
        <v>4</v>
      </c>
      <c r="C12">
        <v>280</v>
      </c>
      <c r="D12">
        <v>29</v>
      </c>
      <c r="E12">
        <v>22</v>
      </c>
      <c r="F12">
        <v>74.2</v>
      </c>
      <c r="G12">
        <v>57.8</v>
      </c>
      <c r="H12">
        <v>81.7</v>
      </c>
      <c r="R12" s="108">
        <v>8</v>
      </c>
      <c r="S12" s="108">
        <v>396</v>
      </c>
      <c r="T12" s="108">
        <v>80.3</v>
      </c>
      <c r="U12" s="108">
        <v>79.400000000000006</v>
      </c>
      <c r="V12" s="115">
        <v>84.8</v>
      </c>
    </row>
    <row r="13" spans="1:22" x14ac:dyDescent="0.25">
      <c r="A13">
        <v>2011</v>
      </c>
      <c r="B13">
        <v>8</v>
      </c>
      <c r="C13">
        <v>396</v>
      </c>
      <c r="D13">
        <v>8</v>
      </c>
      <c r="E13">
        <v>9</v>
      </c>
      <c r="F13">
        <v>80.3</v>
      </c>
      <c r="G13">
        <v>79.400000000000006</v>
      </c>
      <c r="H13">
        <v>84.8</v>
      </c>
      <c r="R13" s="108">
        <v>10</v>
      </c>
      <c r="S13" s="108">
        <v>439</v>
      </c>
      <c r="T13" s="108">
        <v>72.400000000000006</v>
      </c>
      <c r="U13" s="108">
        <v>79.900000000000006</v>
      </c>
      <c r="V13" s="115">
        <v>82.9</v>
      </c>
    </row>
    <row r="14" spans="1:22" x14ac:dyDescent="0.25">
      <c r="A14">
        <v>2010</v>
      </c>
      <c r="B14">
        <v>10</v>
      </c>
      <c r="C14">
        <v>439</v>
      </c>
      <c r="D14">
        <v>3</v>
      </c>
      <c r="E14">
        <v>22</v>
      </c>
      <c r="F14">
        <v>72.400000000000006</v>
      </c>
      <c r="G14">
        <v>79.900000000000006</v>
      </c>
      <c r="H14">
        <v>82.9</v>
      </c>
      <c r="R14" s="108">
        <v>11</v>
      </c>
      <c r="S14" s="108">
        <v>429</v>
      </c>
      <c r="T14" s="108">
        <v>74.900000000000006</v>
      </c>
      <c r="U14" s="108">
        <v>71.099999999999994</v>
      </c>
      <c r="V14" s="115">
        <v>91.8</v>
      </c>
    </row>
    <row r="15" spans="1:22" x14ac:dyDescent="0.25">
      <c r="A15">
        <v>2009</v>
      </c>
      <c r="B15">
        <v>11</v>
      </c>
      <c r="C15">
        <v>429</v>
      </c>
      <c r="D15">
        <v>5</v>
      </c>
      <c r="E15">
        <v>20</v>
      </c>
      <c r="F15">
        <v>74.900000000000006</v>
      </c>
      <c r="G15">
        <v>71.099999999999994</v>
      </c>
      <c r="H15">
        <v>91.8</v>
      </c>
      <c r="R15" s="108">
        <v>9</v>
      </c>
      <c r="S15" s="108">
        <v>416</v>
      </c>
      <c r="T15" s="108">
        <v>74.8</v>
      </c>
      <c r="U15" s="108">
        <v>74</v>
      </c>
      <c r="V15" s="115">
        <v>82.4</v>
      </c>
    </row>
    <row r="16" spans="1:22" x14ac:dyDescent="0.25">
      <c r="A16">
        <v>2008</v>
      </c>
      <c r="B16">
        <v>9</v>
      </c>
      <c r="C16">
        <v>416</v>
      </c>
      <c r="D16">
        <v>6</v>
      </c>
      <c r="E16">
        <v>22</v>
      </c>
      <c r="F16">
        <v>74.8</v>
      </c>
      <c r="G16">
        <v>74</v>
      </c>
      <c r="H16">
        <v>82.4</v>
      </c>
      <c r="R16" s="108">
        <v>8</v>
      </c>
      <c r="S16" s="108">
        <v>336</v>
      </c>
      <c r="T16" s="108">
        <v>79.099999999999994</v>
      </c>
      <c r="U16" s="108">
        <v>66.099999999999994</v>
      </c>
      <c r="V16" s="115">
        <v>89.2</v>
      </c>
    </row>
    <row r="17" spans="1:23" ht="16.5" thickBot="1" x14ac:dyDescent="0.3">
      <c r="A17">
        <v>2007</v>
      </c>
      <c r="B17">
        <v>8</v>
      </c>
      <c r="C17">
        <v>336</v>
      </c>
      <c r="D17">
        <v>17</v>
      </c>
      <c r="E17">
        <v>15</v>
      </c>
      <c r="F17">
        <v>79.099999999999994</v>
      </c>
      <c r="G17">
        <v>66.099999999999994</v>
      </c>
      <c r="H17">
        <v>89.2</v>
      </c>
    </row>
    <row r="18" spans="1:23" x14ac:dyDescent="0.25">
      <c r="A18" t="s">
        <v>116</v>
      </c>
      <c r="B18" s="17">
        <f>SUBTOTAL(101,Table566260[Wins])</f>
        <v>9.7692307692307701</v>
      </c>
      <c r="C18" s="17">
        <f>SUBTOTAL(101,Table566260[Points])</f>
        <v>408</v>
      </c>
      <c r="D18" s="17">
        <f>SUBTOTAL(101,Table566260[Points Rank])</f>
        <v>9.5384615384615383</v>
      </c>
      <c r="E18" s="17">
        <f>SUBTOTAL(101,Table566260[[PFF OFF ]])</f>
        <v>16.53846153846154</v>
      </c>
      <c r="F18" s="17">
        <f>SUBTOTAL(101,Table566260[PFF OFF Rank])</f>
        <v>76.83846153846153</v>
      </c>
      <c r="G18" s="17">
        <f>SUBTOTAL(101,Table566260[QB Grade])</f>
        <v>75.230769230769226</v>
      </c>
      <c r="H18" s="17">
        <f>SUBTOTAL(101,Table566260[Highest Game Grade])</f>
        <v>84.576923076923066</v>
      </c>
      <c r="R18" s="51"/>
      <c r="S18" s="51" t="s">
        <v>246</v>
      </c>
      <c r="T18" s="51" t="s">
        <v>1520</v>
      </c>
      <c r="U18" s="51" t="s">
        <v>1523</v>
      </c>
      <c r="V18" s="51" t="s">
        <v>1538</v>
      </c>
      <c r="W18" s="51" t="s">
        <v>1522</v>
      </c>
    </row>
    <row r="19" spans="1:23" x14ac:dyDescent="0.25">
      <c r="R19" t="s">
        <v>246</v>
      </c>
      <c r="S19">
        <v>1</v>
      </c>
    </row>
    <row r="20" spans="1:23" x14ac:dyDescent="0.25">
      <c r="I20" s="132"/>
      <c r="J20" s="132"/>
      <c r="R20" t="s">
        <v>1520</v>
      </c>
      <c r="S20">
        <v>0.77030872849604493</v>
      </c>
      <c r="T20">
        <v>1</v>
      </c>
    </row>
    <row r="21" spans="1:23" x14ac:dyDescent="0.25">
      <c r="A21" s="29" t="s">
        <v>1549</v>
      </c>
      <c r="B21" s="144" t="s">
        <v>1543</v>
      </c>
      <c r="C21" s="144"/>
      <c r="D21" s="144" t="s">
        <v>1522</v>
      </c>
      <c r="E21" s="144"/>
      <c r="F21" s="144" t="s">
        <v>1538</v>
      </c>
      <c r="G21" s="144"/>
      <c r="R21" t="s">
        <v>1523</v>
      </c>
      <c r="S21">
        <v>0.24505864619300655</v>
      </c>
      <c r="T21">
        <v>0.59628852952101752</v>
      </c>
      <c r="U21">
        <v>1</v>
      </c>
    </row>
    <row r="22" spans="1:23" x14ac:dyDescent="0.25">
      <c r="A22" s="144" t="s">
        <v>1545</v>
      </c>
      <c r="B22" s="105" t="s">
        <v>1544</v>
      </c>
      <c r="C22" s="106">
        <v>0.65269129891217026</v>
      </c>
      <c r="D22" s="105" t="s">
        <v>1513</v>
      </c>
      <c r="E22" s="106">
        <v>0.65269129891217026</v>
      </c>
      <c r="F22" s="105" t="s">
        <v>1513</v>
      </c>
      <c r="G22" s="106">
        <v>0.5880143744977705</v>
      </c>
      <c r="R22" t="s">
        <v>1538</v>
      </c>
      <c r="S22">
        <v>0.67520506308227601</v>
      </c>
      <c r="T22">
        <v>0.85310746794401882</v>
      </c>
      <c r="U22">
        <v>0.5880143744977705</v>
      </c>
      <c r="V22">
        <v>1</v>
      </c>
    </row>
    <row r="23" spans="1:23" ht="16.5" thickBot="1" x14ac:dyDescent="0.3">
      <c r="A23" s="144"/>
      <c r="B23" s="105" t="s">
        <v>1538</v>
      </c>
      <c r="C23" s="106">
        <v>0.5880143744977705</v>
      </c>
      <c r="D23" s="105" t="s">
        <v>1538</v>
      </c>
      <c r="E23" s="106">
        <v>0.26850365080376709</v>
      </c>
      <c r="F23" s="105" t="s">
        <v>1544</v>
      </c>
      <c r="G23" s="106">
        <v>0.26850365080376709</v>
      </c>
      <c r="R23" s="50" t="s">
        <v>1522</v>
      </c>
      <c r="S23" s="50">
        <v>0.23247912906996798</v>
      </c>
      <c r="T23" s="50">
        <v>0.48124933888408067</v>
      </c>
      <c r="U23" s="50">
        <v>0.65269129891217026</v>
      </c>
      <c r="V23" s="50">
        <v>0.26850365080376709</v>
      </c>
      <c r="W23" s="50">
        <v>1</v>
      </c>
    </row>
    <row r="24" spans="1:23" x14ac:dyDescent="0.25">
      <c r="A24" s="144" t="s">
        <v>53</v>
      </c>
      <c r="B24" s="105" t="s">
        <v>328</v>
      </c>
      <c r="C24" s="106">
        <v>0.60961770949142824</v>
      </c>
      <c r="D24" s="105" t="s">
        <v>328</v>
      </c>
      <c r="E24" s="106">
        <v>0.44632170403920068</v>
      </c>
      <c r="F24" s="105" t="s">
        <v>328</v>
      </c>
      <c r="G24" s="106">
        <v>0.36891684518513629</v>
      </c>
    </row>
    <row r="25" spans="1:23" x14ac:dyDescent="0.25">
      <c r="A25" s="144"/>
      <c r="B25" s="105" t="s">
        <v>329</v>
      </c>
      <c r="C25" s="106">
        <v>0.53154125138971386</v>
      </c>
      <c r="D25" s="105" t="s">
        <v>329</v>
      </c>
      <c r="E25" s="106">
        <v>0.3355860448470408</v>
      </c>
      <c r="F25" s="105" t="s">
        <v>329</v>
      </c>
      <c r="G25" s="106">
        <v>0.24270021422216354</v>
      </c>
    </row>
    <row r="26" spans="1:23" x14ac:dyDescent="0.25">
      <c r="A26" s="144"/>
      <c r="B26" s="105" t="s">
        <v>335</v>
      </c>
      <c r="C26" s="106">
        <v>13.412341589749154</v>
      </c>
      <c r="D26" s="105" t="s">
        <v>335</v>
      </c>
      <c r="E26" s="106">
        <v>35.623349637523951</v>
      </c>
      <c r="F26" s="105" t="s">
        <v>335</v>
      </c>
      <c r="G26" s="106">
        <v>-4.7981740258732941</v>
      </c>
      <c r="R26" t="s">
        <v>246</v>
      </c>
    </row>
    <row r="27" spans="1:23" ht="16.5" thickBot="1" x14ac:dyDescent="0.3">
      <c r="A27" s="144"/>
      <c r="B27" s="105" t="s">
        <v>1538</v>
      </c>
      <c r="C27" s="106">
        <v>0.20693509430104326</v>
      </c>
      <c r="D27" s="105" t="s">
        <v>1513</v>
      </c>
      <c r="E27" s="106">
        <v>0.71273325440340318</v>
      </c>
      <c r="F27" s="105" t="s">
        <v>1544</v>
      </c>
      <c r="G27" s="106">
        <v>-0.45815693413169833</v>
      </c>
    </row>
    <row r="28" spans="1:23" x14ac:dyDescent="0.25">
      <c r="A28" s="144"/>
      <c r="B28" s="105" t="s">
        <v>1544</v>
      </c>
      <c r="C28" s="106">
        <v>0.56585451305760859</v>
      </c>
      <c r="D28" s="105" t="s">
        <v>1538</v>
      </c>
      <c r="E28" s="106">
        <v>-7.7252344694653238E-2</v>
      </c>
      <c r="F28" s="105" t="s">
        <v>1513</v>
      </c>
      <c r="G28" s="106">
        <v>1.5458202136491692</v>
      </c>
      <c r="R28" s="53" t="s">
        <v>326</v>
      </c>
      <c r="S28" s="53"/>
    </row>
    <row r="29" spans="1:23" x14ac:dyDescent="0.25">
      <c r="E29" s="18"/>
      <c r="R29" t="s">
        <v>327</v>
      </c>
      <c r="S29">
        <v>0.82016065726211662</v>
      </c>
    </row>
    <row r="30" spans="1:23" x14ac:dyDescent="0.25">
      <c r="R30" t="s">
        <v>328</v>
      </c>
      <c r="S30">
        <v>0.67266350372062722</v>
      </c>
    </row>
    <row r="31" spans="1:23" x14ac:dyDescent="0.25">
      <c r="R31" t="s">
        <v>329</v>
      </c>
      <c r="S31">
        <v>0.50899525558094094</v>
      </c>
    </row>
    <row r="32" spans="1:23" x14ac:dyDescent="0.25">
      <c r="R32" t="s">
        <v>330</v>
      </c>
      <c r="S32">
        <v>1.5708639620720855</v>
      </c>
    </row>
    <row r="33" spans="18:26" ht="16.5" thickBot="1" x14ac:dyDescent="0.3">
      <c r="R33" s="50" t="s">
        <v>331</v>
      </c>
      <c r="S33" s="50">
        <v>13</v>
      </c>
    </row>
    <row r="35" spans="18:26" ht="16.5" thickBot="1" x14ac:dyDescent="0.3">
      <c r="R35" t="s">
        <v>332</v>
      </c>
    </row>
    <row r="36" spans="18:26" x14ac:dyDescent="0.25">
      <c r="R36" s="51"/>
      <c r="S36" s="51" t="s">
        <v>336</v>
      </c>
      <c r="T36" s="51" t="s">
        <v>337</v>
      </c>
      <c r="U36" s="51" t="s">
        <v>338</v>
      </c>
      <c r="V36" s="51" t="s">
        <v>339</v>
      </c>
      <c r="W36" s="51" t="s">
        <v>340</v>
      </c>
    </row>
    <row r="37" spans="18:26" x14ac:dyDescent="0.25">
      <c r="R37" t="s">
        <v>53</v>
      </c>
      <c r="S37">
        <v>4</v>
      </c>
      <c r="T37">
        <v>40.566783608997838</v>
      </c>
      <c r="U37">
        <v>10.141695902249459</v>
      </c>
      <c r="V37">
        <v>4.1099205946563773</v>
      </c>
      <c r="W37">
        <v>4.2372203729415969E-2</v>
      </c>
    </row>
    <row r="38" spans="18:26" x14ac:dyDescent="0.25">
      <c r="R38" t="s">
        <v>333</v>
      </c>
      <c r="S38">
        <v>8</v>
      </c>
      <c r="T38">
        <v>19.740908698694483</v>
      </c>
      <c r="U38">
        <v>2.4676135873368104</v>
      </c>
    </row>
    <row r="39" spans="18:26" ht="16.5" thickBot="1" x14ac:dyDescent="0.3">
      <c r="R39" s="50" t="s">
        <v>334</v>
      </c>
      <c r="S39" s="50">
        <v>12</v>
      </c>
      <c r="T39" s="50">
        <v>60.307692307692321</v>
      </c>
      <c r="U39" s="50"/>
      <c r="V39" s="50"/>
      <c r="W39" s="50"/>
    </row>
    <row r="40" spans="18:26" ht="16.5" thickBot="1" x14ac:dyDescent="0.3"/>
    <row r="41" spans="18:26" x14ac:dyDescent="0.25">
      <c r="R41" s="51"/>
      <c r="S41" s="51" t="s">
        <v>341</v>
      </c>
      <c r="T41" s="51" t="s">
        <v>330</v>
      </c>
      <c r="U41" s="51" t="s">
        <v>342</v>
      </c>
      <c r="V41" s="51" t="s">
        <v>343</v>
      </c>
      <c r="W41" s="51" t="s">
        <v>344</v>
      </c>
      <c r="X41" s="51" t="s">
        <v>345</v>
      </c>
      <c r="Y41" s="51" t="s">
        <v>346</v>
      </c>
      <c r="Z41" s="51" t="s">
        <v>347</v>
      </c>
    </row>
    <row r="42" spans="18:26" x14ac:dyDescent="0.25">
      <c r="R42" t="s">
        <v>335</v>
      </c>
      <c r="S42">
        <v>8.9539022008889013</v>
      </c>
      <c r="T42">
        <v>11.943209634443841</v>
      </c>
      <c r="U42">
        <v>0.74970652571199359</v>
      </c>
      <c r="V42">
        <v>0.47489838084376201</v>
      </c>
      <c r="W42">
        <v>-18.587188603748846</v>
      </c>
      <c r="X42">
        <v>36.494993005526652</v>
      </c>
      <c r="Y42">
        <v>-18.587188603748846</v>
      </c>
      <c r="Z42">
        <v>36.494993005526652</v>
      </c>
    </row>
    <row r="43" spans="18:26" x14ac:dyDescent="0.25">
      <c r="R43" t="s">
        <v>1520</v>
      </c>
      <c r="S43">
        <v>2.7237124568063625E-2</v>
      </c>
      <c r="T43">
        <v>1.5186405030090415E-2</v>
      </c>
      <c r="U43">
        <v>1.7935202251023767</v>
      </c>
      <c r="V43">
        <v>0.11064306273165925</v>
      </c>
      <c r="W43">
        <v>-7.7827882302102316E-3</v>
      </c>
      <c r="X43">
        <v>6.2257037366337482E-2</v>
      </c>
      <c r="Y43">
        <v>-7.7827882302102316E-3</v>
      </c>
      <c r="Z43">
        <v>6.2257037366337482E-2</v>
      </c>
    </row>
    <row r="44" spans="18:26" x14ac:dyDescent="0.25">
      <c r="R44" t="s">
        <v>1523</v>
      </c>
      <c r="S44">
        <v>-0.20437423733538848</v>
      </c>
      <c r="T44">
        <v>0.17758732651444875</v>
      </c>
      <c r="U44">
        <v>-1.1508379643226416</v>
      </c>
      <c r="V44">
        <v>0.28303299328626919</v>
      </c>
      <c r="W44">
        <v>-0.61389134663755995</v>
      </c>
      <c r="X44">
        <v>0.20514287196678296</v>
      </c>
      <c r="Y44">
        <v>-0.61389134663755995</v>
      </c>
      <c r="Z44">
        <v>0.20514287196678296</v>
      </c>
    </row>
    <row r="45" spans="18:26" x14ac:dyDescent="0.25">
      <c r="R45" t="s">
        <v>1538</v>
      </c>
      <c r="S45">
        <v>4.90877212352464E-2</v>
      </c>
      <c r="T45">
        <v>0.11424746092200648</v>
      </c>
      <c r="U45">
        <v>0.42966137574608509</v>
      </c>
      <c r="V45">
        <v>0.67878017142866487</v>
      </c>
      <c r="W45">
        <v>-0.21436739608747701</v>
      </c>
      <c r="X45">
        <v>0.31254283855796983</v>
      </c>
      <c r="Y45">
        <v>-0.21436739608747701</v>
      </c>
      <c r="Z45">
        <v>0.31254283855796983</v>
      </c>
    </row>
    <row r="46" spans="18:26" ht="16.5" thickBot="1" x14ac:dyDescent="0.3">
      <c r="R46" s="50" t="s">
        <v>1522</v>
      </c>
      <c r="S46" s="50">
        <v>2.0259387890571526E-2</v>
      </c>
      <c r="T46" s="50">
        <v>0.17827151449167364</v>
      </c>
      <c r="U46" s="50">
        <v>0.11364343848392988</v>
      </c>
      <c r="V46" s="50">
        <v>0.9123206539447547</v>
      </c>
      <c r="W46" s="50">
        <v>-0.39083546171633748</v>
      </c>
      <c r="X46" s="50">
        <v>0.43135423749748053</v>
      </c>
      <c r="Y46" s="50">
        <v>-0.39083546171633748</v>
      </c>
      <c r="Z46" s="50">
        <v>0.43135423749748053</v>
      </c>
    </row>
    <row r="49" spans="18:26" x14ac:dyDescent="0.25">
      <c r="R49" t="s">
        <v>325</v>
      </c>
    </row>
    <row r="50" spans="18:26" ht="16.5" thickBot="1" x14ac:dyDescent="0.3"/>
    <row r="51" spans="18:26" x14ac:dyDescent="0.25">
      <c r="R51" s="53" t="s">
        <v>326</v>
      </c>
      <c r="S51" s="53"/>
    </row>
    <row r="52" spans="18:26" x14ac:dyDescent="0.25">
      <c r="R52" t="s">
        <v>327</v>
      </c>
      <c r="S52">
        <v>0.89464833987450465</v>
      </c>
    </row>
    <row r="53" spans="18:26" x14ac:dyDescent="0.25">
      <c r="R53" t="s">
        <v>328</v>
      </c>
      <c r="S53">
        <v>0.80039565204020713</v>
      </c>
    </row>
    <row r="54" spans="18:26" x14ac:dyDescent="0.25">
      <c r="R54" t="s">
        <v>329</v>
      </c>
      <c r="S54">
        <v>0.73386086938694284</v>
      </c>
    </row>
    <row r="55" spans="18:26" x14ac:dyDescent="0.25">
      <c r="R55" t="s">
        <v>330</v>
      </c>
      <c r="S55">
        <v>34.479609865085862</v>
      </c>
    </row>
    <row r="56" spans="18:26" ht="16.5" thickBot="1" x14ac:dyDescent="0.3">
      <c r="R56" s="50" t="s">
        <v>331</v>
      </c>
      <c r="S56" s="50">
        <v>13</v>
      </c>
    </row>
    <row r="58" spans="18:26" ht="16.5" thickBot="1" x14ac:dyDescent="0.3">
      <c r="R58" t="s">
        <v>332</v>
      </c>
    </row>
    <row r="59" spans="18:26" x14ac:dyDescent="0.25">
      <c r="R59" s="51"/>
      <c r="S59" s="51" t="s">
        <v>336</v>
      </c>
      <c r="T59" s="51" t="s">
        <v>337</v>
      </c>
      <c r="U59" s="51" t="s">
        <v>338</v>
      </c>
      <c r="V59" s="51" t="s">
        <v>339</v>
      </c>
      <c r="W59" s="51" t="s">
        <v>340</v>
      </c>
    </row>
    <row r="60" spans="18:26" x14ac:dyDescent="0.25">
      <c r="R60" t="s">
        <v>53</v>
      </c>
      <c r="S60">
        <v>3</v>
      </c>
      <c r="T60">
        <v>42904.408531963265</v>
      </c>
      <c r="U60">
        <v>14301.469510654422</v>
      </c>
      <c r="V60">
        <v>12.029732722076288</v>
      </c>
      <c r="W60">
        <v>1.6778639254896831E-3</v>
      </c>
    </row>
    <row r="61" spans="18:26" x14ac:dyDescent="0.25">
      <c r="R61" t="s">
        <v>333</v>
      </c>
      <c r="S61">
        <v>9</v>
      </c>
      <c r="T61">
        <v>10699.591468036737</v>
      </c>
      <c r="U61">
        <v>1188.8434964485264</v>
      </c>
    </row>
    <row r="62" spans="18:26" ht="16.5" thickBot="1" x14ac:dyDescent="0.3">
      <c r="R62" s="50" t="s">
        <v>334</v>
      </c>
      <c r="S62" s="50">
        <v>12</v>
      </c>
      <c r="T62" s="50">
        <v>53604</v>
      </c>
      <c r="U62" s="50"/>
      <c r="V62" s="50"/>
      <c r="W62" s="50"/>
    </row>
    <row r="63" spans="18:26" ht="16.5" thickBot="1" x14ac:dyDescent="0.3"/>
    <row r="64" spans="18:26" x14ac:dyDescent="0.25">
      <c r="R64" s="51"/>
      <c r="S64" s="51" t="s">
        <v>341</v>
      </c>
      <c r="T64" s="51" t="s">
        <v>330</v>
      </c>
      <c r="U64" s="51" t="s">
        <v>342</v>
      </c>
      <c r="V64" s="51" t="s">
        <v>343</v>
      </c>
      <c r="W64" s="51" t="s">
        <v>344</v>
      </c>
      <c r="X64" s="51" t="s">
        <v>345</v>
      </c>
      <c r="Y64" s="51" t="s">
        <v>346</v>
      </c>
      <c r="Z64" s="51" t="s">
        <v>347</v>
      </c>
    </row>
    <row r="65" spans="18:26" x14ac:dyDescent="0.25">
      <c r="R65" t="s">
        <v>335</v>
      </c>
      <c r="S65">
        <v>-406.76082101611837</v>
      </c>
      <c r="T65">
        <v>224.35955312682168</v>
      </c>
      <c r="U65">
        <v>-1.8129864110853902</v>
      </c>
      <c r="V65">
        <v>0.1032450637804337</v>
      </c>
      <c r="W65">
        <v>-914.29739116416249</v>
      </c>
      <c r="X65">
        <v>100.77574913192581</v>
      </c>
      <c r="Y65">
        <v>-914.29739116416249</v>
      </c>
      <c r="Z65">
        <v>100.77574913192581</v>
      </c>
    </row>
    <row r="66" spans="18:26" x14ac:dyDescent="0.25">
      <c r="R66" t="s">
        <v>1523</v>
      </c>
      <c r="S66">
        <v>-1.6518118670899271</v>
      </c>
      <c r="T66">
        <v>3.8588615593997497</v>
      </c>
      <c r="U66">
        <v>-0.42805678350038251</v>
      </c>
      <c r="V66">
        <v>0.67867081156989872</v>
      </c>
      <c r="W66">
        <v>-10.381163183932724</v>
      </c>
      <c r="X66">
        <v>7.0775394497528694</v>
      </c>
      <c r="Y66">
        <v>-10.381163183932724</v>
      </c>
      <c r="Z66">
        <v>7.0775394497528694</v>
      </c>
    </row>
    <row r="67" spans="18:26" x14ac:dyDescent="0.25">
      <c r="R67" t="s">
        <v>1538</v>
      </c>
      <c r="S67">
        <v>6.2173226076616697</v>
      </c>
      <c r="T67">
        <v>1.4118767343385674</v>
      </c>
      <c r="U67">
        <v>4.4035874070652108</v>
      </c>
      <c r="V67">
        <v>1.7114422135726143E-3</v>
      </c>
      <c r="W67">
        <v>3.0234355400895403</v>
      </c>
      <c r="X67">
        <v>9.411209675233799</v>
      </c>
      <c r="Y67">
        <v>3.0234355400895403</v>
      </c>
      <c r="Z67">
        <v>9.411209675233799</v>
      </c>
    </row>
    <row r="68" spans="18:26" ht="16.5" thickBot="1" x14ac:dyDescent="0.3">
      <c r="R68" s="50" t="s">
        <v>1522</v>
      </c>
      <c r="S68" s="50">
        <v>5.6037690195111916</v>
      </c>
      <c r="T68" s="50">
        <v>3.4383341354449932</v>
      </c>
      <c r="U68" s="50">
        <v>1.6297918697729896</v>
      </c>
      <c r="V68" s="50">
        <v>0.13758438994400729</v>
      </c>
      <c r="W68" s="50">
        <v>-2.1742831730792744</v>
      </c>
      <c r="X68" s="50">
        <v>13.381821212101658</v>
      </c>
      <c r="Y68" s="50">
        <v>-2.1742831730792744</v>
      </c>
      <c r="Z68" s="50">
        <v>13.381821212101658</v>
      </c>
    </row>
  </sheetData>
  <mergeCells count="7">
    <mergeCell ref="A24:A28"/>
    <mergeCell ref="B3:C3"/>
    <mergeCell ref="I20:J20"/>
    <mergeCell ref="B21:C21"/>
    <mergeCell ref="D21:E21"/>
    <mergeCell ref="F21:G21"/>
    <mergeCell ref="A22:A23"/>
  </mergeCell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B2B6A-8CC1-4BA9-9CE6-941C249F8CAB}">
  <dimension ref="A2:AF73"/>
  <sheetViews>
    <sheetView topLeftCell="E4" workbookViewId="0">
      <selection activeCell="R13" sqref="R13"/>
    </sheetView>
  </sheetViews>
  <sheetFormatPr defaultRowHeight="15.75" x14ac:dyDescent="0.25"/>
  <cols>
    <col min="2" max="2" width="15.5" bestFit="1" customWidth="1"/>
    <col min="4" max="4" width="15.5" bestFit="1" customWidth="1"/>
    <col min="6" max="6" width="15.5" bestFit="1" customWidth="1"/>
  </cols>
  <sheetData>
    <row r="2" spans="1:32" x14ac:dyDescent="0.25">
      <c r="A2" t="s">
        <v>262</v>
      </c>
      <c r="B2" t="s">
        <v>246</v>
      </c>
      <c r="C2" t="s">
        <v>1520</v>
      </c>
      <c r="D2" t="s">
        <v>1525</v>
      </c>
      <c r="E2" t="s">
        <v>1521</v>
      </c>
      <c r="F2" t="s">
        <v>1523</v>
      </c>
      <c r="G2" t="s">
        <v>1538</v>
      </c>
      <c r="H2" t="s">
        <v>1522</v>
      </c>
      <c r="T2" s="112" t="s">
        <v>246</v>
      </c>
      <c r="U2" s="112" t="s">
        <v>1520</v>
      </c>
      <c r="V2" s="112" t="s">
        <v>1523</v>
      </c>
      <c r="W2" s="112" t="s">
        <v>1538</v>
      </c>
      <c r="X2" s="113" t="s">
        <v>1522</v>
      </c>
      <c r="AA2" s="112" t="s">
        <v>246</v>
      </c>
      <c r="AB2" s="112" t="s">
        <v>1520</v>
      </c>
      <c r="AC2" s="112" t="s">
        <v>1523</v>
      </c>
      <c r="AD2" s="112" t="s">
        <v>1538</v>
      </c>
      <c r="AE2" s="113" t="s">
        <v>1522</v>
      </c>
    </row>
    <row r="3" spans="1:32" x14ac:dyDescent="0.25">
      <c r="A3">
        <v>2019</v>
      </c>
      <c r="B3">
        <v>14</v>
      </c>
      <c r="C3">
        <v>531</v>
      </c>
      <c r="D3">
        <v>1</v>
      </c>
      <c r="E3">
        <v>1</v>
      </c>
      <c r="F3">
        <v>85.5</v>
      </c>
      <c r="G3">
        <v>91.1</v>
      </c>
      <c r="H3">
        <v>90.9</v>
      </c>
      <c r="T3" s="108">
        <v>14</v>
      </c>
      <c r="U3" s="108">
        <v>531</v>
      </c>
      <c r="V3" s="108">
        <v>85.5</v>
      </c>
      <c r="W3" s="108">
        <v>91.1</v>
      </c>
      <c r="X3" s="115">
        <v>90.9</v>
      </c>
      <c r="AA3" s="108">
        <v>14</v>
      </c>
      <c r="AB3" s="108">
        <v>531</v>
      </c>
      <c r="AC3" s="108">
        <v>85.5</v>
      </c>
      <c r="AD3" s="108">
        <v>91.1</v>
      </c>
      <c r="AE3" s="115">
        <v>90.9</v>
      </c>
    </row>
    <row r="4" spans="1:32" x14ac:dyDescent="0.25">
      <c r="A4">
        <v>2016</v>
      </c>
      <c r="B4">
        <v>7</v>
      </c>
      <c r="C4">
        <v>399</v>
      </c>
      <c r="D4">
        <v>13</v>
      </c>
      <c r="E4">
        <v>18</v>
      </c>
      <c r="F4">
        <v>75.900000000000006</v>
      </c>
      <c r="G4">
        <v>75.599999999999994</v>
      </c>
      <c r="H4">
        <v>87.6</v>
      </c>
      <c r="T4" s="108">
        <v>7</v>
      </c>
      <c r="U4" s="108">
        <v>399</v>
      </c>
      <c r="V4" s="108">
        <v>75.900000000000006</v>
      </c>
      <c r="W4" s="108">
        <v>75.599999999999994</v>
      </c>
      <c r="X4" s="115">
        <v>87.6</v>
      </c>
      <c r="AA4" s="108">
        <v>7</v>
      </c>
      <c r="AB4" s="108">
        <v>399</v>
      </c>
      <c r="AC4" s="108">
        <v>75.900000000000006</v>
      </c>
      <c r="AD4" s="108">
        <v>75.599999999999994</v>
      </c>
      <c r="AE4" s="115">
        <v>87.6</v>
      </c>
    </row>
    <row r="5" spans="1:32" x14ac:dyDescent="0.25">
      <c r="A5">
        <v>2015</v>
      </c>
      <c r="B5">
        <v>8</v>
      </c>
      <c r="C5">
        <v>379</v>
      </c>
      <c r="D5">
        <v>14</v>
      </c>
      <c r="E5">
        <v>12</v>
      </c>
      <c r="F5">
        <v>78.7</v>
      </c>
      <c r="G5">
        <v>78.400000000000006</v>
      </c>
      <c r="H5">
        <v>87.8</v>
      </c>
      <c r="T5" s="108">
        <v>8</v>
      </c>
      <c r="U5" s="108">
        <v>379</v>
      </c>
      <c r="V5" s="108">
        <v>78.7</v>
      </c>
      <c r="W5" s="108">
        <v>78.400000000000006</v>
      </c>
      <c r="X5" s="115">
        <v>87.8</v>
      </c>
      <c r="AA5" s="108">
        <v>8</v>
      </c>
      <c r="AB5" s="108">
        <v>379</v>
      </c>
      <c r="AC5" s="108">
        <v>78.7</v>
      </c>
      <c r="AD5" s="108">
        <v>78.400000000000006</v>
      </c>
      <c r="AE5" s="115">
        <v>87.8</v>
      </c>
    </row>
    <row r="6" spans="1:32" x14ac:dyDescent="0.25">
      <c r="A6">
        <v>2014</v>
      </c>
      <c r="B6">
        <v>8</v>
      </c>
      <c r="C6">
        <v>306</v>
      </c>
      <c r="D6">
        <v>25</v>
      </c>
      <c r="E6">
        <v>18</v>
      </c>
      <c r="F6">
        <v>75.900000000000006</v>
      </c>
      <c r="G6">
        <v>64.5</v>
      </c>
      <c r="H6">
        <v>82.9</v>
      </c>
      <c r="T6" s="108">
        <v>8</v>
      </c>
      <c r="U6" s="108">
        <v>306</v>
      </c>
      <c r="V6" s="108">
        <v>75.900000000000006</v>
      </c>
      <c r="W6" s="108">
        <v>64.5</v>
      </c>
      <c r="X6" s="115">
        <v>82.9</v>
      </c>
      <c r="AA6" s="108">
        <v>8</v>
      </c>
      <c r="AB6" s="108">
        <v>306</v>
      </c>
      <c r="AC6" s="108">
        <v>75.900000000000006</v>
      </c>
      <c r="AD6" s="108">
        <v>64.5</v>
      </c>
      <c r="AE6" s="115">
        <v>82.9</v>
      </c>
    </row>
    <row r="7" spans="1:32" x14ac:dyDescent="0.25">
      <c r="A7">
        <v>2013</v>
      </c>
      <c r="B7">
        <v>12</v>
      </c>
      <c r="C7">
        <v>406</v>
      </c>
      <c r="D7">
        <v>11</v>
      </c>
      <c r="E7">
        <v>19</v>
      </c>
      <c r="F7">
        <v>78</v>
      </c>
      <c r="G7" s="108">
        <v>67.3</v>
      </c>
      <c r="H7">
        <v>85.4</v>
      </c>
      <c r="T7" s="108">
        <v>14</v>
      </c>
      <c r="U7" s="108">
        <v>469</v>
      </c>
      <c r="V7" s="108">
        <v>78</v>
      </c>
      <c r="W7" s="108">
        <v>67.3</v>
      </c>
      <c r="X7" s="115">
        <v>85.4</v>
      </c>
      <c r="AA7" s="108">
        <v>14</v>
      </c>
      <c r="AB7" s="108">
        <v>469</v>
      </c>
      <c r="AC7" s="108">
        <v>78</v>
      </c>
      <c r="AD7" s="108">
        <v>67.3</v>
      </c>
      <c r="AE7" s="115">
        <v>85.4</v>
      </c>
    </row>
    <row r="8" spans="1:32" x14ac:dyDescent="0.25">
      <c r="A8">
        <v>2012</v>
      </c>
      <c r="B8">
        <v>11.5</v>
      </c>
      <c r="C8">
        <v>397</v>
      </c>
      <c r="D8">
        <v>11</v>
      </c>
      <c r="E8">
        <v>1</v>
      </c>
      <c r="F8">
        <v>92.3</v>
      </c>
      <c r="G8">
        <v>73.599999999999994</v>
      </c>
      <c r="H8">
        <v>93.9</v>
      </c>
      <c r="T8" s="108">
        <v>11.5</v>
      </c>
      <c r="U8" s="108">
        <v>501</v>
      </c>
      <c r="V8" s="108">
        <v>92.3</v>
      </c>
      <c r="W8" s="108">
        <v>73.599999999999994</v>
      </c>
      <c r="X8" s="115">
        <v>93.9</v>
      </c>
      <c r="AA8" s="108">
        <v>13</v>
      </c>
      <c r="AB8" s="108">
        <v>433</v>
      </c>
      <c r="AC8" s="108">
        <v>80.5</v>
      </c>
      <c r="AD8" s="108">
        <v>81.400000000000006</v>
      </c>
      <c r="AE8" s="115">
        <v>84.4</v>
      </c>
    </row>
    <row r="9" spans="1:32" ht="16.5" thickBot="1" x14ac:dyDescent="0.3">
      <c r="A9">
        <v>2011</v>
      </c>
      <c r="B9">
        <v>13</v>
      </c>
      <c r="C9">
        <v>433</v>
      </c>
      <c r="D9">
        <v>6</v>
      </c>
      <c r="E9">
        <v>8</v>
      </c>
      <c r="F9">
        <v>80.5</v>
      </c>
      <c r="G9">
        <v>81.400000000000006</v>
      </c>
      <c r="H9">
        <v>84.4</v>
      </c>
      <c r="T9" s="108">
        <v>13</v>
      </c>
      <c r="U9" s="108">
        <v>433</v>
      </c>
      <c r="V9" s="108">
        <v>80.5</v>
      </c>
      <c r="W9" s="108">
        <v>81.400000000000006</v>
      </c>
      <c r="X9" s="115">
        <v>84.4</v>
      </c>
    </row>
    <row r="10" spans="1:32" ht="16.5" thickBot="1" x14ac:dyDescent="0.3">
      <c r="A10" t="s">
        <v>116</v>
      </c>
      <c r="B10" s="17">
        <f>SUBTOTAL(101,Table56626063[Wins])</f>
        <v>10.5</v>
      </c>
      <c r="C10" s="17">
        <f>SUBTOTAL(101,Table56626063[Points])</f>
        <v>407.28571428571428</v>
      </c>
      <c r="D10" s="17">
        <f>SUBTOTAL(101,Table56626063[Points Rank])</f>
        <v>11.571428571428571</v>
      </c>
      <c r="E10" s="17">
        <f>SUBTOTAL(101,Table56626063[[PFF OFF ]])</f>
        <v>11</v>
      </c>
      <c r="F10" s="17">
        <f>SUBTOTAL(101,Table56626063[PFF OFF Rank])</f>
        <v>80.971428571428561</v>
      </c>
      <c r="G10" s="17">
        <f>SUBTOTAL(101,Table56626063[QB Grade])</f>
        <v>75.98571428571428</v>
      </c>
      <c r="H10" s="17">
        <f>SUBTOTAL(101,Table56626063[Highest Game Grade])</f>
        <v>87.55714285714285</v>
      </c>
      <c r="AA10" s="51"/>
      <c r="AB10" s="51" t="s">
        <v>246</v>
      </c>
      <c r="AC10" s="51" t="s">
        <v>1520</v>
      </c>
      <c r="AD10" s="51" t="s">
        <v>1523</v>
      </c>
      <c r="AE10" s="51" t="s">
        <v>1538</v>
      </c>
      <c r="AF10" s="51" t="s">
        <v>1522</v>
      </c>
    </row>
    <row r="11" spans="1:32" x14ac:dyDescent="0.25">
      <c r="T11" s="51"/>
      <c r="U11" s="51" t="s">
        <v>246</v>
      </c>
      <c r="V11" s="51" t="s">
        <v>1520</v>
      </c>
      <c r="W11" s="51" t="s">
        <v>1523</v>
      </c>
      <c r="X11" s="51" t="s">
        <v>1538</v>
      </c>
      <c r="Y11" s="51" t="s">
        <v>1522</v>
      </c>
      <c r="AA11" t="s">
        <v>246</v>
      </c>
      <c r="AB11">
        <v>1</v>
      </c>
    </row>
    <row r="12" spans="1:32" x14ac:dyDescent="0.25">
      <c r="T12" t="s">
        <v>246</v>
      </c>
      <c r="U12">
        <v>1</v>
      </c>
      <c r="AA12" t="s">
        <v>1520</v>
      </c>
      <c r="AB12">
        <v>0.81796041543206277</v>
      </c>
      <c r="AC12">
        <v>1</v>
      </c>
    </row>
    <row r="13" spans="1:32" x14ac:dyDescent="0.25">
      <c r="A13" s="106" t="s">
        <v>1553</v>
      </c>
      <c r="B13" s="147" t="s">
        <v>1543</v>
      </c>
      <c r="C13" s="147"/>
      <c r="D13" s="147" t="s">
        <v>1522</v>
      </c>
      <c r="E13" s="147"/>
      <c r="F13" s="147" t="s">
        <v>1538</v>
      </c>
      <c r="G13" s="147"/>
      <c r="T13" t="s">
        <v>1520</v>
      </c>
      <c r="U13">
        <v>0.78710429862493803</v>
      </c>
      <c r="V13">
        <v>1</v>
      </c>
      <c r="AA13" t="s">
        <v>1523</v>
      </c>
      <c r="AB13">
        <v>0.70603010772011654</v>
      </c>
      <c r="AC13">
        <v>0.80556914597372142</v>
      </c>
      <c r="AD13">
        <v>1</v>
      </c>
    </row>
    <row r="14" spans="1:32" x14ac:dyDescent="0.25">
      <c r="A14" s="147" t="s">
        <v>1545</v>
      </c>
      <c r="B14" s="114" t="s">
        <v>1544</v>
      </c>
      <c r="C14" s="106">
        <v>0.85808580419269509</v>
      </c>
      <c r="D14" s="114" t="s">
        <v>1513</v>
      </c>
      <c r="E14" s="106">
        <v>0.85808580419269509</v>
      </c>
      <c r="F14" s="114" t="s">
        <v>1513</v>
      </c>
      <c r="G14" s="106">
        <v>0.37335601506692223</v>
      </c>
      <c r="T14" t="s">
        <v>1523</v>
      </c>
      <c r="U14">
        <v>0.47209110143917871</v>
      </c>
      <c r="V14">
        <v>0.73948298061106921</v>
      </c>
      <c r="W14">
        <v>1</v>
      </c>
      <c r="AA14" t="s">
        <v>1538</v>
      </c>
      <c r="AB14">
        <v>0.36993115562079559</v>
      </c>
      <c r="AC14">
        <v>0.67681319148777686</v>
      </c>
      <c r="AD14">
        <v>0.86491208435116995</v>
      </c>
      <c r="AE14">
        <v>1</v>
      </c>
    </row>
    <row r="15" spans="1:32" ht="16.5" thickBot="1" x14ac:dyDescent="0.3">
      <c r="A15" s="147"/>
      <c r="B15" s="114" t="s">
        <v>1538</v>
      </c>
      <c r="C15" s="106">
        <v>0.37335601506692223</v>
      </c>
      <c r="D15" s="114" t="s">
        <v>1538</v>
      </c>
      <c r="E15" s="106">
        <v>0.44529139923114813</v>
      </c>
      <c r="F15" s="114" t="s">
        <v>1544</v>
      </c>
      <c r="G15" s="106">
        <v>0.44529139923114813</v>
      </c>
      <c r="T15" t="s">
        <v>1538</v>
      </c>
      <c r="U15">
        <v>0.35321140129416351</v>
      </c>
      <c r="V15">
        <v>0.56904027107861344</v>
      </c>
      <c r="W15">
        <v>0.37335601506692223</v>
      </c>
      <c r="X15">
        <v>1</v>
      </c>
      <c r="AA15" s="50" t="s">
        <v>1522</v>
      </c>
      <c r="AB15" s="50">
        <v>0.17249542023556039</v>
      </c>
      <c r="AC15" s="50">
        <v>0.66954170908317256</v>
      </c>
      <c r="AD15" s="50">
        <v>0.65933110120620031</v>
      </c>
      <c r="AE15" s="50">
        <v>0.784817987961133</v>
      </c>
      <c r="AF15" s="50">
        <v>1</v>
      </c>
    </row>
    <row r="16" spans="1:32" ht="16.5" thickBot="1" x14ac:dyDescent="0.3">
      <c r="A16" s="147" t="s">
        <v>53</v>
      </c>
      <c r="B16" s="114" t="s">
        <v>328</v>
      </c>
      <c r="C16" s="106">
        <v>0.73640657579644364</v>
      </c>
      <c r="D16" s="114" t="s">
        <v>328</v>
      </c>
      <c r="E16" s="106">
        <v>0.75444381331640609</v>
      </c>
      <c r="F16" s="114" t="s">
        <v>328</v>
      </c>
      <c r="G16" s="106">
        <v>0.19857426547384871</v>
      </c>
      <c r="T16" s="50" t="s">
        <v>1522</v>
      </c>
      <c r="U16" s="50">
        <v>0.19247147337324061</v>
      </c>
      <c r="V16" s="50">
        <v>0.71072225445839743</v>
      </c>
      <c r="W16" s="50">
        <v>0.85808580419269509</v>
      </c>
      <c r="X16" s="50">
        <v>0.44529139923114813</v>
      </c>
      <c r="Y16" s="50">
        <v>1</v>
      </c>
    </row>
    <row r="17" spans="1:25" x14ac:dyDescent="0.25">
      <c r="A17" s="147"/>
      <c r="B17" s="114" t="s">
        <v>329</v>
      </c>
      <c r="C17" s="106">
        <v>0.60460986369466552</v>
      </c>
      <c r="D17" s="114" t="s">
        <v>329</v>
      </c>
      <c r="E17" s="106">
        <v>0.63166571997460919</v>
      </c>
      <c r="F17" s="114" t="s">
        <v>329</v>
      </c>
      <c r="G17" s="106">
        <v>-0.20213860178922693</v>
      </c>
    </row>
    <row r="18" spans="1:25" x14ac:dyDescent="0.25">
      <c r="A18" s="147"/>
      <c r="B18" s="114" t="s">
        <v>335</v>
      </c>
      <c r="C18" s="106">
        <v>-36.583741483347524</v>
      </c>
      <c r="D18" s="114" t="s">
        <v>335</v>
      </c>
      <c r="E18" s="106">
        <v>41.184527915661391</v>
      </c>
      <c r="F18" s="114" t="s">
        <v>335</v>
      </c>
      <c r="G18" s="106">
        <v>-16.684612855393876</v>
      </c>
    </row>
    <row r="19" spans="1:25" x14ac:dyDescent="0.25">
      <c r="A19" s="147"/>
      <c r="B19" s="114" t="s">
        <v>1538</v>
      </c>
      <c r="C19" s="106">
        <v>-7.313849639011878E-3</v>
      </c>
      <c r="D19" s="114" t="s">
        <v>1513</v>
      </c>
      <c r="E19" s="106">
        <v>0.51425732516025546</v>
      </c>
      <c r="F19" s="114" t="s">
        <v>1544</v>
      </c>
      <c r="G19" s="106">
        <v>1.1041097118111955</v>
      </c>
      <c r="T19" t="s">
        <v>1555</v>
      </c>
    </row>
    <row r="20" spans="1:25" ht="16.5" thickBot="1" x14ac:dyDescent="0.3">
      <c r="A20" s="147"/>
      <c r="B20" s="114" t="s">
        <v>1544</v>
      </c>
      <c r="C20" s="106">
        <v>1.3489581122637022</v>
      </c>
      <c r="D20" s="114" t="s">
        <v>1538</v>
      </c>
      <c r="E20" s="106">
        <v>6.2280978923740245E-2</v>
      </c>
      <c r="F20" s="114" t="s">
        <v>1513</v>
      </c>
      <c r="G20" s="106">
        <v>-4.9429344356606578E-2</v>
      </c>
    </row>
    <row r="21" spans="1:25" x14ac:dyDescent="0.25">
      <c r="T21" s="53" t="s">
        <v>326</v>
      </c>
      <c r="U21" s="53"/>
    </row>
    <row r="22" spans="1:25" x14ac:dyDescent="0.25">
      <c r="T22" t="s">
        <v>327</v>
      </c>
      <c r="U22">
        <v>0.98663129585987031</v>
      </c>
    </row>
    <row r="23" spans="1:25" x14ac:dyDescent="0.25">
      <c r="T23" t="s">
        <v>328</v>
      </c>
      <c r="U23">
        <v>0.97344131397012701</v>
      </c>
    </row>
    <row r="24" spans="1:25" ht="16.5" thickBot="1" x14ac:dyDescent="0.3">
      <c r="T24" t="s">
        <v>329</v>
      </c>
      <c r="U24">
        <v>0.92032394191038103</v>
      </c>
    </row>
    <row r="25" spans="1:25" x14ac:dyDescent="0.25">
      <c r="A25" s="113" t="s">
        <v>1522</v>
      </c>
      <c r="B25" s="112" t="s">
        <v>1523</v>
      </c>
      <c r="C25" s="112" t="s">
        <v>1538</v>
      </c>
      <c r="E25" s="51"/>
      <c r="F25" s="51" t="s">
        <v>1523</v>
      </c>
      <c r="G25" s="51" t="s">
        <v>1538</v>
      </c>
      <c r="H25" s="51" t="s">
        <v>1522</v>
      </c>
      <c r="T25" t="s">
        <v>330</v>
      </c>
      <c r="U25">
        <v>0.86179735688581549</v>
      </c>
    </row>
    <row r="26" spans="1:25" ht="16.5" thickBot="1" x14ac:dyDescent="0.3">
      <c r="A26" s="115">
        <v>90.9</v>
      </c>
      <c r="B26" s="108">
        <v>85.5</v>
      </c>
      <c r="C26" s="108">
        <v>91.1</v>
      </c>
      <c r="E26" t="s">
        <v>1523</v>
      </c>
      <c r="F26">
        <v>1</v>
      </c>
      <c r="T26" s="50" t="s">
        <v>331</v>
      </c>
      <c r="U26" s="50">
        <v>7</v>
      </c>
    </row>
    <row r="27" spans="1:25" x14ac:dyDescent="0.25">
      <c r="A27" s="115">
        <v>87.6</v>
      </c>
      <c r="B27" s="108">
        <v>75.900000000000006</v>
      </c>
      <c r="C27" s="108">
        <v>75.599999999999994</v>
      </c>
      <c r="E27" t="s">
        <v>1538</v>
      </c>
      <c r="F27">
        <v>0.86491208435116995</v>
      </c>
      <c r="G27">
        <v>1</v>
      </c>
    </row>
    <row r="28" spans="1:25" ht="16.5" thickBot="1" x14ac:dyDescent="0.3">
      <c r="A28" s="115">
        <v>87.8</v>
      </c>
      <c r="B28" s="108">
        <v>78.7</v>
      </c>
      <c r="C28" s="108">
        <v>78.400000000000006</v>
      </c>
      <c r="E28" s="50" t="s">
        <v>1522</v>
      </c>
      <c r="F28" s="50">
        <v>0.65933110120620031</v>
      </c>
      <c r="G28" s="50">
        <v>0.784817987961133</v>
      </c>
      <c r="H28" s="50">
        <v>1</v>
      </c>
      <c r="T28" t="s">
        <v>332</v>
      </c>
    </row>
    <row r="29" spans="1:25" x14ac:dyDescent="0.25">
      <c r="A29" s="115">
        <v>82.9</v>
      </c>
      <c r="B29" s="108">
        <v>75.900000000000006</v>
      </c>
      <c r="C29" s="108">
        <v>64.5</v>
      </c>
      <c r="T29" s="51"/>
      <c r="U29" s="51" t="s">
        <v>336</v>
      </c>
      <c r="V29" s="51" t="s">
        <v>337</v>
      </c>
      <c r="W29" s="51" t="s">
        <v>338</v>
      </c>
      <c r="X29" s="51" t="s">
        <v>339</v>
      </c>
      <c r="Y29" s="51" t="s">
        <v>340</v>
      </c>
    </row>
    <row r="30" spans="1:25" x14ac:dyDescent="0.25">
      <c r="A30" s="115">
        <v>85.4</v>
      </c>
      <c r="B30" s="108">
        <v>78</v>
      </c>
      <c r="C30" s="108">
        <v>67.3</v>
      </c>
      <c r="T30" t="s">
        <v>53</v>
      </c>
      <c r="U30">
        <v>4</v>
      </c>
      <c r="V30">
        <v>54.443182059900671</v>
      </c>
      <c r="W30">
        <v>13.610795514975168</v>
      </c>
      <c r="X30">
        <v>18.326232571807338</v>
      </c>
      <c r="Y30">
        <v>5.2412008256112676E-2</v>
      </c>
    </row>
    <row r="31" spans="1:25" x14ac:dyDescent="0.25">
      <c r="A31" s="115">
        <v>84.4</v>
      </c>
      <c r="B31" s="108">
        <v>80.5</v>
      </c>
      <c r="C31" s="108">
        <v>81.400000000000006</v>
      </c>
      <c r="T31" t="s">
        <v>333</v>
      </c>
      <c r="U31">
        <v>2</v>
      </c>
      <c r="V31">
        <v>1.4853893686707553</v>
      </c>
      <c r="W31">
        <v>0.74269468433537766</v>
      </c>
    </row>
    <row r="32" spans="1:25" ht="16.5" thickBot="1" x14ac:dyDescent="0.3">
      <c r="F32" s="106" t="s">
        <v>1554</v>
      </c>
      <c r="G32" s="147" t="s">
        <v>1543</v>
      </c>
      <c r="H32" s="147"/>
      <c r="I32" s="147" t="s">
        <v>1522</v>
      </c>
      <c r="J32" s="147"/>
      <c r="K32" s="147" t="s">
        <v>1538</v>
      </c>
      <c r="L32" s="147"/>
      <c r="T32" s="50" t="s">
        <v>334</v>
      </c>
      <c r="U32" s="50">
        <v>6</v>
      </c>
      <c r="V32" s="50">
        <v>55.928571428571423</v>
      </c>
      <c r="W32" s="50"/>
      <c r="X32" s="50"/>
      <c r="Y32" s="50"/>
    </row>
    <row r="33" spans="1:28" ht="16.5" thickBot="1" x14ac:dyDescent="0.3">
      <c r="F33" s="147" t="s">
        <v>1545</v>
      </c>
      <c r="G33" s="114" t="s">
        <v>1544</v>
      </c>
      <c r="H33" s="106">
        <v>0.65933110120620031</v>
      </c>
      <c r="I33" s="114" t="s">
        <v>1513</v>
      </c>
      <c r="J33" s="106">
        <v>0.65933110120620031</v>
      </c>
      <c r="K33" s="114" t="s">
        <v>1513</v>
      </c>
      <c r="L33" s="106">
        <v>0.86491208435116995</v>
      </c>
    </row>
    <row r="34" spans="1:28" x14ac:dyDescent="0.25">
      <c r="A34" t="s">
        <v>325</v>
      </c>
      <c r="F34" s="147"/>
      <c r="G34" s="114" t="s">
        <v>1538</v>
      </c>
      <c r="H34" s="106">
        <v>0.86491208435116995</v>
      </c>
      <c r="I34" s="114" t="s">
        <v>1538</v>
      </c>
      <c r="J34" s="106">
        <v>0.784817987961133</v>
      </c>
      <c r="K34" s="114" t="s">
        <v>1544</v>
      </c>
      <c r="L34" s="106">
        <v>0.784817987961133</v>
      </c>
      <c r="T34" s="51"/>
      <c r="U34" s="51" t="s">
        <v>341</v>
      </c>
      <c r="V34" s="51" t="s">
        <v>330</v>
      </c>
      <c r="W34" s="51" t="s">
        <v>342</v>
      </c>
      <c r="X34" s="51" t="s">
        <v>343</v>
      </c>
      <c r="Y34" s="51" t="s">
        <v>344</v>
      </c>
      <c r="Z34" s="51" t="s">
        <v>345</v>
      </c>
      <c r="AA34" s="51" t="s">
        <v>346</v>
      </c>
      <c r="AB34" s="51" t="s">
        <v>347</v>
      </c>
    </row>
    <row r="35" spans="1:28" ht="16.5" thickBot="1" x14ac:dyDescent="0.3">
      <c r="F35" s="147" t="s">
        <v>53</v>
      </c>
      <c r="G35" s="114" t="s">
        <v>328</v>
      </c>
      <c r="H35" s="106">
        <v>0.74905968995711314</v>
      </c>
      <c r="I35" s="114" t="s">
        <v>328</v>
      </c>
      <c r="J35" s="106">
        <v>0.61744360640385809</v>
      </c>
      <c r="K35" s="114" t="s">
        <v>328</v>
      </c>
      <c r="L35" s="106">
        <v>0.82950769257104906</v>
      </c>
      <c r="T35" t="s">
        <v>335</v>
      </c>
      <c r="U35">
        <v>46.432523579979168</v>
      </c>
      <c r="V35">
        <v>10.038807177076004</v>
      </c>
      <c r="W35">
        <v>4.6253028632733972</v>
      </c>
      <c r="X35">
        <v>4.3701982690332306E-2</v>
      </c>
      <c r="Y35">
        <v>3.2390224761045943</v>
      </c>
      <c r="Z35">
        <v>89.626024683853743</v>
      </c>
      <c r="AA35">
        <v>3.2390224761045943</v>
      </c>
      <c r="AB35">
        <v>89.626024683853743</v>
      </c>
    </row>
    <row r="36" spans="1:28" x14ac:dyDescent="0.25">
      <c r="A36" s="53" t="s">
        <v>326</v>
      </c>
      <c r="B36" s="53"/>
      <c r="F36" s="147"/>
      <c r="G36" s="114" t="s">
        <v>329</v>
      </c>
      <c r="H36" s="106">
        <v>0.58176614992852194</v>
      </c>
      <c r="I36" s="114" t="s">
        <v>329</v>
      </c>
      <c r="J36" s="106">
        <v>0.3624060106730968</v>
      </c>
      <c r="K36" s="114" t="s">
        <v>329</v>
      </c>
      <c r="L36" s="106">
        <v>0.71584615428508191</v>
      </c>
      <c r="T36" t="s">
        <v>1520</v>
      </c>
      <c r="U36">
        <v>4.6569769761268219E-2</v>
      </c>
      <c r="V36">
        <v>7.7225074623293024E-3</v>
      </c>
      <c r="W36">
        <v>6.0303949188055048</v>
      </c>
      <c r="X36">
        <v>2.6413818770922137E-2</v>
      </c>
      <c r="Y36">
        <v>1.3342501947966441E-2</v>
      </c>
      <c r="Z36">
        <v>7.979703757456999E-2</v>
      </c>
      <c r="AA36">
        <v>1.3342501947966441E-2</v>
      </c>
      <c r="AB36">
        <v>7.979703757456999E-2</v>
      </c>
    </row>
    <row r="37" spans="1:28" x14ac:dyDescent="0.25">
      <c r="A37" t="s">
        <v>327</v>
      </c>
      <c r="B37">
        <v>0.91077312903436558</v>
      </c>
      <c r="F37" s="147"/>
      <c r="G37" s="114" t="s">
        <v>335</v>
      </c>
      <c r="H37" s="106">
        <v>58.956307280302497</v>
      </c>
      <c r="I37" s="114" t="s">
        <v>335</v>
      </c>
      <c r="J37" s="106">
        <v>72.179812206754136</v>
      </c>
      <c r="K37" s="114" t="s">
        <v>335</v>
      </c>
      <c r="L37" s="106">
        <v>-165.97641316943981</v>
      </c>
      <c r="T37" t="s">
        <v>1523</v>
      </c>
      <c r="U37">
        <v>0.29851837911269313</v>
      </c>
      <c r="V37">
        <v>0.12505722969528554</v>
      </c>
      <c r="W37">
        <v>2.3870541498485376</v>
      </c>
      <c r="X37">
        <v>0.13965519334701615</v>
      </c>
      <c r="Y37">
        <v>-0.23955945161063291</v>
      </c>
      <c r="Z37">
        <v>0.83659620983601912</v>
      </c>
      <c r="AA37">
        <v>-0.23955945161063291</v>
      </c>
      <c r="AB37">
        <v>0.83659620983601912</v>
      </c>
    </row>
    <row r="38" spans="1:28" x14ac:dyDescent="0.25">
      <c r="A38" t="s">
        <v>328</v>
      </c>
      <c r="B38">
        <v>0.82950769257104906</v>
      </c>
      <c r="F38" s="147"/>
      <c r="G38" s="114" t="s">
        <v>1538</v>
      </c>
      <c r="H38" s="106">
        <v>0.33578809741475624</v>
      </c>
      <c r="I38" s="114" t="s">
        <v>1513</v>
      </c>
      <c r="J38" s="106">
        <v>-6.136149701183749E-2</v>
      </c>
      <c r="K38" s="114" t="s">
        <v>1544</v>
      </c>
      <c r="L38" s="106">
        <v>1.2877951185842431</v>
      </c>
      <c r="T38" t="s">
        <v>1538</v>
      </c>
      <c r="U38">
        <v>-1.0486260511173124E-2</v>
      </c>
      <c r="V38">
        <v>4.9013964261623869E-2</v>
      </c>
      <c r="W38">
        <v>-0.21394434563995224</v>
      </c>
      <c r="X38">
        <v>0.85042046513128777</v>
      </c>
      <c r="Y38">
        <v>-0.22137632763729173</v>
      </c>
      <c r="Z38">
        <v>0.20040380661494547</v>
      </c>
      <c r="AA38">
        <v>-0.22137632763729173</v>
      </c>
      <c r="AB38">
        <v>0.20040380661494547</v>
      </c>
    </row>
    <row r="39" spans="1:28" ht="16.5" thickBot="1" x14ac:dyDescent="0.3">
      <c r="A39" t="s">
        <v>329</v>
      </c>
      <c r="B39">
        <v>0.71584615428508191</v>
      </c>
      <c r="F39" s="147"/>
      <c r="G39" s="114" t="s">
        <v>1544</v>
      </c>
      <c r="H39" s="106">
        <v>-6.3833388684003498E-2</v>
      </c>
      <c r="I39" s="114" t="s">
        <v>1538</v>
      </c>
      <c r="J39" s="106">
        <v>0.2510084160846433</v>
      </c>
      <c r="K39" s="114" t="s">
        <v>1513</v>
      </c>
      <c r="L39" s="106">
        <v>1.6560438618997191</v>
      </c>
      <c r="T39" s="50" t="s">
        <v>1522</v>
      </c>
      <c r="U39" s="50">
        <v>-0.9034064374523465</v>
      </c>
      <c r="V39" s="50">
        <v>0.18684966781382337</v>
      </c>
      <c r="W39" s="50">
        <v>-4.8349373484169043</v>
      </c>
      <c r="X39" s="50">
        <v>4.0214974590662589E-2</v>
      </c>
      <c r="Y39" s="50">
        <v>-1.7073556707242741</v>
      </c>
      <c r="Z39" s="50">
        <v>-9.9457204180418923E-2</v>
      </c>
      <c r="AA39" s="50">
        <v>-1.7073556707242741</v>
      </c>
      <c r="AB39" s="50">
        <v>-9.9457204180418923E-2</v>
      </c>
    </row>
    <row r="40" spans="1:28" x14ac:dyDescent="0.25">
      <c r="A40" t="s">
        <v>330</v>
      </c>
      <c r="B40">
        <v>5.1690319591414005</v>
      </c>
    </row>
    <row r="41" spans="1:28" ht="16.5" thickBot="1" x14ac:dyDescent="0.3">
      <c r="A41" s="50" t="s">
        <v>331</v>
      </c>
      <c r="B41" s="50">
        <v>6</v>
      </c>
    </row>
    <row r="43" spans="1:28" ht="16.5" thickBot="1" x14ac:dyDescent="0.3">
      <c r="A43" t="s">
        <v>332</v>
      </c>
      <c r="T43" t="s">
        <v>1556</v>
      </c>
    </row>
    <row r="44" spans="1:28" ht="16.5" thickBot="1" x14ac:dyDescent="0.3">
      <c r="A44" s="51"/>
      <c r="B44" s="51" t="s">
        <v>336</v>
      </c>
      <c r="C44" s="51" t="s">
        <v>337</v>
      </c>
      <c r="D44" s="51" t="s">
        <v>338</v>
      </c>
      <c r="E44" s="51" t="s">
        <v>339</v>
      </c>
      <c r="F44" s="51" t="s">
        <v>340</v>
      </c>
    </row>
    <row r="45" spans="1:28" x14ac:dyDescent="0.25">
      <c r="A45" t="s">
        <v>53</v>
      </c>
      <c r="B45">
        <v>2</v>
      </c>
      <c r="C45">
        <v>389.99165914945775</v>
      </c>
      <c r="D45">
        <v>194.99582957472887</v>
      </c>
      <c r="E45">
        <v>7.2980509069307615</v>
      </c>
      <c r="F45">
        <v>7.0397491293207853E-2</v>
      </c>
      <c r="T45" s="53" t="s">
        <v>326</v>
      </c>
      <c r="U45" s="53"/>
    </row>
    <row r="46" spans="1:28" x14ac:dyDescent="0.25">
      <c r="A46" t="s">
        <v>333</v>
      </c>
      <c r="B46">
        <v>3</v>
      </c>
      <c r="C46">
        <v>80.156674183875566</v>
      </c>
      <c r="D46">
        <v>26.718891394625189</v>
      </c>
      <c r="T46" t="s">
        <v>327</v>
      </c>
      <c r="U46">
        <v>0.80695046896112055</v>
      </c>
    </row>
    <row r="47" spans="1:28" ht="16.5" thickBot="1" x14ac:dyDescent="0.3">
      <c r="A47" s="50" t="s">
        <v>334</v>
      </c>
      <c r="B47" s="50">
        <v>5</v>
      </c>
      <c r="C47" s="50">
        <v>470.14833333333331</v>
      </c>
      <c r="D47" s="50"/>
      <c r="E47" s="50"/>
      <c r="F47" s="50"/>
      <c r="T47" t="s">
        <v>328</v>
      </c>
      <c r="U47">
        <v>0.65116905935657232</v>
      </c>
    </row>
    <row r="48" spans="1:28" x14ac:dyDescent="0.25">
      <c r="T48" t="s">
        <v>329</v>
      </c>
      <c r="U48">
        <v>0.30233811871314459</v>
      </c>
    </row>
    <row r="49" spans="1:28" x14ac:dyDescent="0.25">
      <c r="B49" t="s">
        <v>341</v>
      </c>
      <c r="C49" t="s">
        <v>330</v>
      </c>
      <c r="D49" t="s">
        <v>342</v>
      </c>
      <c r="E49" t="s">
        <v>343</v>
      </c>
      <c r="F49" t="s">
        <v>344</v>
      </c>
      <c r="G49" t="s">
        <v>345</v>
      </c>
      <c r="H49" t="s">
        <v>346</v>
      </c>
      <c r="I49" t="s">
        <v>347</v>
      </c>
      <c r="T49" t="s">
        <v>330</v>
      </c>
      <c r="U49">
        <v>64.429712552826359</v>
      </c>
    </row>
    <row r="50" spans="1:28" ht="16.5" thickBot="1" x14ac:dyDescent="0.3">
      <c r="A50" t="s">
        <v>335</v>
      </c>
      <c r="B50">
        <v>-165.97641316943981</v>
      </c>
      <c r="C50">
        <v>70.271392726157032</v>
      </c>
      <c r="D50">
        <v>-2.3619343054184072</v>
      </c>
      <c r="E50">
        <v>9.9225854492346915E-2</v>
      </c>
      <c r="F50">
        <v>-389.61134731793879</v>
      </c>
      <c r="G50">
        <v>57.658520979059148</v>
      </c>
      <c r="H50">
        <v>-389.61134731793879</v>
      </c>
      <c r="I50">
        <v>57.658520979059148</v>
      </c>
      <c r="T50" s="50" t="s">
        <v>331</v>
      </c>
      <c r="U50" s="50">
        <v>7</v>
      </c>
    </row>
    <row r="51" spans="1:28" x14ac:dyDescent="0.25">
      <c r="A51" t="s">
        <v>1522</v>
      </c>
      <c r="B51">
        <v>1.2877951185842431</v>
      </c>
      <c r="C51">
        <v>1.0758050550183884</v>
      </c>
      <c r="D51">
        <v>1.1970524888100951</v>
      </c>
      <c r="E51">
        <v>0.317252886063768</v>
      </c>
      <c r="F51">
        <v>-2.1358967039645647</v>
      </c>
      <c r="G51">
        <v>4.7114869411330504</v>
      </c>
      <c r="H51">
        <v>-2.1358967039645647</v>
      </c>
      <c r="I51">
        <v>4.7114869411330504</v>
      </c>
    </row>
    <row r="52" spans="1:28" ht="16.5" thickBot="1" x14ac:dyDescent="0.3">
      <c r="A52" t="s">
        <v>1523</v>
      </c>
      <c r="B52">
        <v>1.6560438618997191</v>
      </c>
      <c r="C52">
        <v>0.85426986490386014</v>
      </c>
      <c r="D52">
        <v>1.9385488473084449</v>
      </c>
      <c r="E52">
        <v>0.1479217845457316</v>
      </c>
      <c r="F52">
        <v>-1.0626241133787842</v>
      </c>
      <c r="G52">
        <v>4.3747118371782223</v>
      </c>
      <c r="H52">
        <v>-1.0626241133787842</v>
      </c>
      <c r="I52">
        <v>4.3747118371782223</v>
      </c>
      <c r="T52" t="s">
        <v>332</v>
      </c>
    </row>
    <row r="53" spans="1:28" x14ac:dyDescent="0.25">
      <c r="T53" s="51"/>
      <c r="U53" s="51" t="s">
        <v>336</v>
      </c>
      <c r="V53" s="51" t="s">
        <v>337</v>
      </c>
      <c r="W53" s="51" t="s">
        <v>338</v>
      </c>
      <c r="X53" s="51" t="s">
        <v>339</v>
      </c>
      <c r="Y53" s="51" t="s">
        <v>340</v>
      </c>
    </row>
    <row r="54" spans="1:28" x14ac:dyDescent="0.25">
      <c r="T54" t="s">
        <v>53</v>
      </c>
      <c r="U54">
        <v>3</v>
      </c>
      <c r="V54">
        <v>23247.293563937652</v>
      </c>
      <c r="W54">
        <v>7749.0978546458837</v>
      </c>
      <c r="X54">
        <v>1.8667181820381933</v>
      </c>
      <c r="Y54">
        <v>0.31049944975631361</v>
      </c>
    </row>
    <row r="55" spans="1:28" x14ac:dyDescent="0.25">
      <c r="A55" t="s">
        <v>325</v>
      </c>
      <c r="T55" t="s">
        <v>333</v>
      </c>
      <c r="U55">
        <v>3</v>
      </c>
      <c r="V55">
        <v>12453.563578919493</v>
      </c>
      <c r="W55">
        <v>4151.187859639831</v>
      </c>
    </row>
    <row r="56" spans="1:28" ht="16.5" thickBot="1" x14ac:dyDescent="0.3">
      <c r="T56" s="50" t="s">
        <v>334</v>
      </c>
      <c r="U56" s="50">
        <v>6</v>
      </c>
      <c r="V56" s="50">
        <v>35700.857142857145</v>
      </c>
      <c r="W56" s="50"/>
      <c r="X56" s="50"/>
      <c r="Y56" s="50"/>
    </row>
    <row r="57" spans="1:28" ht="16.5" thickBot="1" x14ac:dyDescent="0.3">
      <c r="A57" s="53" t="s">
        <v>326</v>
      </c>
      <c r="B57" s="53"/>
    </row>
    <row r="58" spans="1:28" x14ac:dyDescent="0.25">
      <c r="A58" t="s">
        <v>327</v>
      </c>
      <c r="B58">
        <v>0.78577579906984796</v>
      </c>
      <c r="T58" s="51"/>
      <c r="U58" s="51" t="s">
        <v>341</v>
      </c>
      <c r="V58" s="51" t="s">
        <v>330</v>
      </c>
      <c r="W58" s="51" t="s">
        <v>342</v>
      </c>
      <c r="X58" s="51" t="s">
        <v>343</v>
      </c>
      <c r="Y58" s="51" t="s">
        <v>344</v>
      </c>
      <c r="Z58" s="51" t="s">
        <v>345</v>
      </c>
      <c r="AA58" s="51" t="s">
        <v>346</v>
      </c>
      <c r="AB58" s="51" t="s">
        <v>347</v>
      </c>
    </row>
    <row r="59" spans="1:28" x14ac:dyDescent="0.25">
      <c r="A59" t="s">
        <v>328</v>
      </c>
      <c r="B59">
        <v>0.61744360640385809</v>
      </c>
      <c r="T59" t="s">
        <v>335</v>
      </c>
      <c r="U59">
        <v>-546.25373865249196</v>
      </c>
      <c r="V59">
        <v>681.04197165987262</v>
      </c>
      <c r="W59">
        <v>-0.80208527724235934</v>
      </c>
      <c r="X59">
        <v>0.48115866085658177</v>
      </c>
      <c r="Y59">
        <v>-2713.633245104586</v>
      </c>
      <c r="Z59">
        <v>1621.1257677996023</v>
      </c>
      <c r="AA59">
        <v>-2713.633245104586</v>
      </c>
      <c r="AB59">
        <v>1621.1257677996023</v>
      </c>
    </row>
    <row r="60" spans="1:28" x14ac:dyDescent="0.25">
      <c r="A60" t="s">
        <v>329</v>
      </c>
      <c r="B60">
        <v>0.3624060106730968</v>
      </c>
      <c r="T60" t="s">
        <v>1523</v>
      </c>
      <c r="U60">
        <v>6.4789888757938856</v>
      </c>
      <c r="V60">
        <v>8.5686231819188468</v>
      </c>
      <c r="W60">
        <v>0.75612951325314193</v>
      </c>
      <c r="X60">
        <v>0.50452755203744437</v>
      </c>
      <c r="Y60">
        <v>-20.790194310872089</v>
      </c>
      <c r="Z60">
        <v>33.748172062459858</v>
      </c>
      <c r="AA60">
        <v>-20.790194310872089</v>
      </c>
      <c r="AB60">
        <v>33.748172062459858</v>
      </c>
    </row>
    <row r="61" spans="1:28" x14ac:dyDescent="0.25">
      <c r="A61" t="s">
        <v>330</v>
      </c>
      <c r="B61">
        <v>2.2820753065624584</v>
      </c>
      <c r="T61" t="s">
        <v>1538</v>
      </c>
      <c r="U61">
        <v>2.7733727662878676</v>
      </c>
      <c r="V61">
        <v>3.2960336236592296</v>
      </c>
      <c r="W61">
        <v>0.84142732840476664</v>
      </c>
      <c r="X61">
        <v>0.46188916078439873</v>
      </c>
      <c r="Y61">
        <v>-7.7160772614173236</v>
      </c>
      <c r="Z61">
        <v>13.262822793993058</v>
      </c>
      <c r="AA61">
        <v>-7.7160772614173236</v>
      </c>
      <c r="AB61">
        <v>13.262822793993058</v>
      </c>
    </row>
    <row r="62" spans="1:28" ht="16.5" thickBot="1" x14ac:dyDescent="0.3">
      <c r="A62" s="50" t="s">
        <v>331</v>
      </c>
      <c r="B62" s="50">
        <v>6</v>
      </c>
      <c r="T62" s="50" t="s">
        <v>1522</v>
      </c>
      <c r="U62" s="50">
        <v>2.7644449361705896</v>
      </c>
      <c r="V62" s="50">
        <v>13.877781113273169</v>
      </c>
      <c r="W62" s="50">
        <v>0.19919934704306461</v>
      </c>
      <c r="X62" s="50">
        <v>0.85484356707095255</v>
      </c>
      <c r="Y62" s="50">
        <v>-41.400848293301642</v>
      </c>
      <c r="Z62" s="50">
        <v>46.929738165642824</v>
      </c>
      <c r="AA62" s="50">
        <v>-41.400848293301642</v>
      </c>
      <c r="AB62" s="50">
        <v>46.929738165642824</v>
      </c>
    </row>
    <row r="64" spans="1:28" ht="16.5" thickBot="1" x14ac:dyDescent="0.3">
      <c r="A64" t="s">
        <v>332</v>
      </c>
    </row>
    <row r="65" spans="1:9" x14ac:dyDescent="0.25">
      <c r="A65" s="51"/>
      <c r="B65" s="51" t="s">
        <v>336</v>
      </c>
      <c r="C65" s="51" t="s">
        <v>337</v>
      </c>
      <c r="D65" s="51" t="s">
        <v>338</v>
      </c>
      <c r="E65" s="51" t="s">
        <v>339</v>
      </c>
      <c r="F65" s="51" t="s">
        <v>340</v>
      </c>
    </row>
    <row r="66" spans="1:9" x14ac:dyDescent="0.25">
      <c r="A66" t="s">
        <v>53</v>
      </c>
      <c r="B66">
        <v>2</v>
      </c>
      <c r="C66">
        <v>25.216396885533531</v>
      </c>
      <c r="D66">
        <v>12.608198442766765</v>
      </c>
      <c r="E66">
        <v>2.4209905391975326</v>
      </c>
      <c r="F66">
        <v>0.23661550346760601</v>
      </c>
    </row>
    <row r="67" spans="1:9" x14ac:dyDescent="0.25">
      <c r="A67" t="s">
        <v>333</v>
      </c>
      <c r="B67">
        <v>3</v>
      </c>
      <c r="C67">
        <v>15.623603114466416</v>
      </c>
      <c r="D67">
        <v>5.2078677048221387</v>
      </c>
    </row>
    <row r="68" spans="1:9" ht="16.5" thickBot="1" x14ac:dyDescent="0.3">
      <c r="A68" s="50" t="s">
        <v>334</v>
      </c>
      <c r="B68" s="50">
        <v>5</v>
      </c>
      <c r="C68" s="50">
        <v>40.839999999999947</v>
      </c>
      <c r="D68" s="50"/>
      <c r="E68" s="50"/>
      <c r="F68" s="50"/>
    </row>
    <row r="69" spans="1:9" ht="16.5" thickBot="1" x14ac:dyDescent="0.3"/>
    <row r="70" spans="1:9" x14ac:dyDescent="0.25">
      <c r="A70" s="51"/>
      <c r="B70" s="51" t="s">
        <v>341</v>
      </c>
      <c r="C70" s="51" t="s">
        <v>330</v>
      </c>
      <c r="D70" s="51" t="s">
        <v>342</v>
      </c>
      <c r="E70" s="51" t="s">
        <v>343</v>
      </c>
      <c r="F70" s="51" t="s">
        <v>344</v>
      </c>
      <c r="G70" s="51" t="s">
        <v>345</v>
      </c>
      <c r="H70" s="51" t="s">
        <v>346</v>
      </c>
      <c r="I70" s="51" t="s">
        <v>347</v>
      </c>
    </row>
    <row r="71" spans="1:9" x14ac:dyDescent="0.25">
      <c r="A71" t="s">
        <v>335</v>
      </c>
      <c r="B71">
        <v>72.179812206754136</v>
      </c>
      <c r="C71">
        <v>31.869869741491762</v>
      </c>
      <c r="D71">
        <v>2.2648292193294526</v>
      </c>
      <c r="E71">
        <v>0.10844122925478522</v>
      </c>
      <c r="F71">
        <v>-29.244337001929395</v>
      </c>
      <c r="G71">
        <v>173.60396141543765</v>
      </c>
      <c r="H71">
        <v>-29.244337001929395</v>
      </c>
      <c r="I71">
        <v>173.60396141543765</v>
      </c>
    </row>
    <row r="72" spans="1:9" x14ac:dyDescent="0.25">
      <c r="A72" t="s">
        <v>1523</v>
      </c>
      <c r="B72">
        <v>-6.136149701183749E-2</v>
      </c>
      <c r="C72">
        <v>0.56495151672228816</v>
      </c>
      <c r="D72">
        <v>-0.10861373975565555</v>
      </c>
      <c r="E72">
        <v>0.92036604840065772</v>
      </c>
      <c r="F72">
        <v>-1.8592893640691111</v>
      </c>
      <c r="G72">
        <v>1.7365663700454361</v>
      </c>
      <c r="H72">
        <v>-1.8592893640691111</v>
      </c>
      <c r="I72">
        <v>1.7365663700454361</v>
      </c>
    </row>
    <row r="73" spans="1:9" ht="16.5" thickBot="1" x14ac:dyDescent="0.3">
      <c r="A73" s="50" t="s">
        <v>1538</v>
      </c>
      <c r="B73" s="50">
        <v>0.2510084160846433</v>
      </c>
      <c r="C73" s="50">
        <v>0.20968872996885299</v>
      </c>
      <c r="D73" s="50">
        <v>1.1970524888100944</v>
      </c>
      <c r="E73" s="50">
        <v>0.31725288606376817</v>
      </c>
      <c r="F73" s="50">
        <v>-0.4163147078643662</v>
      </c>
      <c r="G73" s="50">
        <v>0.9183315400336528</v>
      </c>
      <c r="H73" s="50">
        <v>-0.4163147078643662</v>
      </c>
      <c r="I73" s="50">
        <v>0.9183315400336528</v>
      </c>
    </row>
  </sheetData>
  <mergeCells count="10">
    <mergeCell ref="A14:A15"/>
    <mergeCell ref="A16:A20"/>
    <mergeCell ref="G32:H32"/>
    <mergeCell ref="I32:J32"/>
    <mergeCell ref="K32:L32"/>
    <mergeCell ref="F33:F34"/>
    <mergeCell ref="F35:F39"/>
    <mergeCell ref="B13:C13"/>
    <mergeCell ref="D13:E13"/>
    <mergeCell ref="F13:G13"/>
  </mergeCell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9A09-D5A6-402A-BBEA-AF6FE58E469A}">
  <sheetPr codeName="Sheet12"/>
  <dimension ref="A1:N505"/>
  <sheetViews>
    <sheetView workbookViewId="0">
      <selection activeCell="O10" sqref="O10"/>
    </sheetView>
  </sheetViews>
  <sheetFormatPr defaultRowHeight="15.75" x14ac:dyDescent="0.25"/>
  <cols>
    <col min="1" max="1" width="7.125" bestFit="1" customWidth="1"/>
    <col min="2" max="2" width="19.25" bestFit="1" customWidth="1"/>
    <col min="3" max="3" width="5.875" bestFit="1" customWidth="1"/>
    <col min="4" max="4" width="9.5" bestFit="1" customWidth="1"/>
    <col min="5" max="5" width="8" bestFit="1" customWidth="1"/>
    <col min="8" max="9" width="7.125" bestFit="1" customWidth="1"/>
    <col min="10" max="10" width="18.5" bestFit="1" customWidth="1"/>
    <col min="11" max="11" width="4.75" bestFit="1" customWidth="1"/>
    <col min="12" max="12" width="9.5" bestFit="1" customWidth="1"/>
    <col min="13" max="13" width="5.5" bestFit="1" customWidth="1"/>
  </cols>
  <sheetData>
    <row r="1" spans="1:14" x14ac:dyDescent="0.25">
      <c r="A1" s="132" t="s">
        <v>615</v>
      </c>
      <c r="B1" s="132"/>
      <c r="I1" t="s">
        <v>1138</v>
      </c>
    </row>
    <row r="2" spans="1:14" x14ac:dyDescent="0.25">
      <c r="A2" t="s">
        <v>412</v>
      </c>
      <c r="B2" t="s">
        <v>616</v>
      </c>
      <c r="C2" t="s">
        <v>617</v>
      </c>
      <c r="D2" t="s">
        <v>618</v>
      </c>
      <c r="E2" t="s">
        <v>1057</v>
      </c>
      <c r="F2" t="s">
        <v>1058</v>
      </c>
      <c r="G2" t="s">
        <v>1059</v>
      </c>
      <c r="I2" t="s">
        <v>412</v>
      </c>
      <c r="J2" t="s">
        <v>616</v>
      </c>
      <c r="K2" t="s">
        <v>1139</v>
      </c>
      <c r="L2" t="s">
        <v>618</v>
      </c>
      <c r="M2" t="s">
        <v>1499</v>
      </c>
      <c r="N2" t="s">
        <v>1500</v>
      </c>
    </row>
    <row r="3" spans="1:14" x14ac:dyDescent="0.25">
      <c r="A3">
        <v>180</v>
      </c>
      <c r="B3" t="s">
        <v>940</v>
      </c>
      <c r="C3">
        <v>6291</v>
      </c>
      <c r="D3" t="s">
        <v>941</v>
      </c>
      <c r="E3">
        <f>(RIGHT(Leaders_Table[[#This Row],[Years]],4)-LEFT(Leaders_Table[[#This Row],[Years]],4))</f>
        <v>8</v>
      </c>
      <c r="F3" s="17">
        <f>Leaders_Table[[#This Row],[Yds]]/Leaders_Table[[#This Row],[Years Played]]</f>
        <v>786.375</v>
      </c>
      <c r="G3" s="17" t="e">
        <f>INDEX(Leaders_Table__2[],MATCH(Leaders_Table[[#This Row],[Player]],Leaders_Table__2[Player],0),2)</f>
        <v>#N/A</v>
      </c>
      <c r="I3">
        <v>24</v>
      </c>
      <c r="J3" t="s">
        <v>1170</v>
      </c>
      <c r="K3">
        <v>362</v>
      </c>
      <c r="L3" t="s">
        <v>901</v>
      </c>
      <c r="M3">
        <f>(RIGHT(Leaders_Table__4[[#This Row],[Years]],4)-LEFT(Leaders_Table__4[[#This Row],[Years]],4))</f>
        <v>7</v>
      </c>
      <c r="N3">
        <f>Leaders_Table__4[[#This Row],[Sk]]/Leaders_Table__4[[#This Row],[Years played]]</f>
        <v>51.714285714285715</v>
      </c>
    </row>
    <row r="4" spans="1:14" x14ac:dyDescent="0.25">
      <c r="A4">
        <v>71</v>
      </c>
      <c r="B4" t="s">
        <v>754</v>
      </c>
      <c r="C4">
        <v>8809</v>
      </c>
      <c r="D4" t="s">
        <v>755</v>
      </c>
      <c r="E4">
        <f>(RIGHT(Leaders_Table[[#This Row],[Years]],4)-LEFT(Leaders_Table[[#This Row],[Years]],4))</f>
        <v>12</v>
      </c>
      <c r="F4" s="17">
        <f>Leaders_Table[[#This Row],[Yds]]/Leaders_Table[[#This Row],[Years Played]]</f>
        <v>734.08333333333337</v>
      </c>
      <c r="G4" s="17" t="e">
        <f>INDEX(Leaders_Table__2[],MATCH(Leaders_Table[[#This Row],[Player]],Leaders_Table__2[Player],0),2)</f>
        <v>#N/A</v>
      </c>
      <c r="I4">
        <v>100</v>
      </c>
      <c r="J4" t="s">
        <v>447</v>
      </c>
      <c r="K4">
        <v>195</v>
      </c>
      <c r="L4" t="s">
        <v>1108</v>
      </c>
      <c r="M4">
        <f>(RIGHT(Leaders_Table__4[[#This Row],[Years]],4)-LEFT(Leaders_Table__4[[#This Row],[Years]],4))</f>
        <v>4</v>
      </c>
      <c r="N4">
        <f>Leaders_Table__4[[#This Row],[Sk]]/Leaders_Table__4[[#This Row],[Years played]]</f>
        <v>48.75</v>
      </c>
    </row>
    <row r="5" spans="1:14" x14ac:dyDescent="0.25">
      <c r="A5">
        <v>202</v>
      </c>
      <c r="B5" t="s">
        <v>979</v>
      </c>
      <c r="C5">
        <v>5861</v>
      </c>
      <c r="D5" t="s">
        <v>677</v>
      </c>
      <c r="E5">
        <f>(RIGHT(Leaders_Table[[#This Row],[Years]],4)-LEFT(Leaders_Table[[#This Row],[Years]],4))</f>
        <v>8</v>
      </c>
      <c r="F5" s="17">
        <f>Leaders_Table[[#This Row],[Yds]]/Leaders_Table[[#This Row],[Years Played]]</f>
        <v>732.625</v>
      </c>
      <c r="G5" s="17" t="e">
        <f>INDEX(Leaders_Table__2[],MATCH(Leaders_Table[[#This Row],[Player]],Leaders_Table__2[Player],0),2)</f>
        <v>#N/A</v>
      </c>
      <c r="I5">
        <v>182</v>
      </c>
      <c r="J5" t="s">
        <v>452</v>
      </c>
      <c r="K5">
        <v>91</v>
      </c>
      <c r="L5" t="s">
        <v>1064</v>
      </c>
      <c r="M5">
        <f>(RIGHT(Leaders_Table__4[[#This Row],[Years]],4)-LEFT(Leaders_Table__4[[#This Row],[Years]],4))</f>
        <v>2</v>
      </c>
      <c r="N5">
        <f>Leaders_Table__4[[#This Row],[Sk]]/Leaders_Table__4[[#This Row],[Years played]]</f>
        <v>45.5</v>
      </c>
    </row>
    <row r="6" spans="1:14" x14ac:dyDescent="0.25">
      <c r="A6">
        <v>162</v>
      </c>
      <c r="B6" t="s">
        <v>910</v>
      </c>
      <c r="C6">
        <v>6589</v>
      </c>
      <c r="D6" t="s">
        <v>730</v>
      </c>
      <c r="E6">
        <f>(RIGHT(Leaders_Table[[#This Row],[Years]],4)-LEFT(Leaders_Table[[#This Row],[Years]],4))</f>
        <v>9</v>
      </c>
      <c r="F6" s="17">
        <f>Leaders_Table[[#This Row],[Yds]]/Leaders_Table[[#This Row],[Years Played]]</f>
        <v>732.11111111111109</v>
      </c>
      <c r="G6" s="17" t="e">
        <f>INDEX(Leaders_Table__2[],MATCH(Leaders_Table[[#This Row],[Player]],Leaders_Table__2[Player],0),2)</f>
        <v>#N/A</v>
      </c>
      <c r="J6" t="s">
        <v>449</v>
      </c>
      <c r="K6">
        <v>307</v>
      </c>
      <c r="L6" t="s">
        <v>785</v>
      </c>
      <c r="M6">
        <f>(RIGHT(Leaders_Table__4[[#This Row],[Years]],4)-LEFT(Leaders_Table__4[[#This Row],[Years]],4))</f>
        <v>7</v>
      </c>
      <c r="N6">
        <f>Leaders_Table__4[[#This Row],[Sk]]/Leaders_Table__4[[#This Row],[Years played]]</f>
        <v>43.857142857142854</v>
      </c>
    </row>
    <row r="7" spans="1:14" x14ac:dyDescent="0.25">
      <c r="A7">
        <v>163</v>
      </c>
      <c r="B7" t="s">
        <v>911</v>
      </c>
      <c r="C7">
        <v>6588</v>
      </c>
      <c r="D7" t="s">
        <v>730</v>
      </c>
      <c r="E7">
        <f>(RIGHT(Leaders_Table[[#This Row],[Years]],4)-LEFT(Leaders_Table[[#This Row],[Years]],4))</f>
        <v>9</v>
      </c>
      <c r="F7" s="17">
        <f>Leaders_Table[[#This Row],[Yds]]/Leaders_Table[[#This Row],[Years Played]]</f>
        <v>732</v>
      </c>
      <c r="G7" s="17" t="e">
        <f>INDEX(Leaders_Table__2[],MATCH(Leaders_Table[[#This Row],[Player]],Leaders_Table__2[Player],0),2)</f>
        <v>#N/A</v>
      </c>
      <c r="I7">
        <v>123</v>
      </c>
      <c r="J7" t="s">
        <v>1315</v>
      </c>
      <c r="K7">
        <v>166</v>
      </c>
      <c r="L7" t="s">
        <v>1316</v>
      </c>
      <c r="M7">
        <f>(RIGHT(Leaders_Table__4[[#This Row],[Years]],4)-LEFT(Leaders_Table__4[[#This Row],[Years]],4))</f>
        <v>4</v>
      </c>
      <c r="N7">
        <f>Leaders_Table__4[[#This Row],[Sk]]/Leaders_Table__4[[#This Row],[Years played]]</f>
        <v>41.5</v>
      </c>
    </row>
    <row r="8" spans="1:14" x14ac:dyDescent="0.25">
      <c r="A8">
        <v>144</v>
      </c>
      <c r="B8" t="s">
        <v>882</v>
      </c>
      <c r="C8">
        <v>6954</v>
      </c>
      <c r="D8" t="s">
        <v>693</v>
      </c>
      <c r="E8">
        <f>(RIGHT(Leaders_Table[[#This Row],[Years]],4)-LEFT(Leaders_Table[[#This Row],[Years]],4))</f>
        <v>10</v>
      </c>
      <c r="F8" s="17">
        <f>Leaders_Table[[#This Row],[Yds]]/Leaders_Table[[#This Row],[Years Played]]</f>
        <v>695.4</v>
      </c>
      <c r="G8" s="17" t="e">
        <f>INDEX(Leaders_Table__2[],MATCH(Leaders_Table[[#This Row],[Player]],Leaders_Table__2[Player],0),2)</f>
        <v>#N/A</v>
      </c>
      <c r="I8">
        <v>30</v>
      </c>
      <c r="J8" t="s">
        <v>1180</v>
      </c>
      <c r="K8">
        <v>353</v>
      </c>
      <c r="L8" t="s">
        <v>1181</v>
      </c>
      <c r="M8">
        <f>(RIGHT(Leaders_Table__4[[#This Row],[Years]],4)-LEFT(Leaders_Table__4[[#This Row],[Years]],4))</f>
        <v>9</v>
      </c>
      <c r="N8">
        <f>Leaders_Table__4[[#This Row],[Sk]]/Leaders_Table__4[[#This Row],[Years played]]</f>
        <v>39.222222222222221</v>
      </c>
    </row>
    <row r="9" spans="1:14" x14ac:dyDescent="0.25">
      <c r="A9">
        <v>228</v>
      </c>
      <c r="B9" t="s">
        <v>1019</v>
      </c>
      <c r="C9">
        <v>5551</v>
      </c>
      <c r="D9" t="s">
        <v>1020</v>
      </c>
      <c r="E9">
        <f>(RIGHT(Leaders_Table[[#This Row],[Years]],4)-LEFT(Leaders_Table[[#This Row],[Years]],4))</f>
        <v>8</v>
      </c>
      <c r="F9" s="17">
        <f>Leaders_Table[[#This Row],[Yds]]/Leaders_Table[[#This Row],[Years Played]]</f>
        <v>693.875</v>
      </c>
      <c r="G9" s="17" t="e">
        <f>INDEX(Leaders_Table__2[],MATCH(Leaders_Table[[#This Row],[Player]],Leaders_Table__2[Player],0),2)</f>
        <v>#N/A</v>
      </c>
      <c r="I9">
        <v>84</v>
      </c>
      <c r="J9" t="s">
        <v>1257</v>
      </c>
      <c r="K9">
        <v>235</v>
      </c>
      <c r="L9" t="s">
        <v>1258</v>
      </c>
      <c r="M9">
        <f>(RIGHT(Leaders_Table__4[[#This Row],[Years]],4)-LEFT(Leaders_Table__4[[#This Row],[Years]],4))</f>
        <v>6</v>
      </c>
      <c r="N9">
        <f>Leaders_Table__4[[#This Row],[Sk]]/Leaders_Table__4[[#This Row],[Years played]]</f>
        <v>39.166666666666664</v>
      </c>
    </row>
    <row r="10" spans="1:14" x14ac:dyDescent="0.25">
      <c r="A10">
        <v>185</v>
      </c>
      <c r="B10" t="s">
        <v>948</v>
      </c>
      <c r="C10">
        <v>6143</v>
      </c>
      <c r="D10" t="s">
        <v>949</v>
      </c>
      <c r="E10">
        <f>(RIGHT(Leaders_Table[[#This Row],[Years]],4)-LEFT(Leaders_Table[[#This Row],[Years]],4))</f>
        <v>9</v>
      </c>
      <c r="F10" s="17">
        <f>Leaders_Table[[#This Row],[Yds]]/Leaders_Table[[#This Row],[Years Played]]</f>
        <v>682.55555555555554</v>
      </c>
      <c r="G10" s="17" t="e">
        <f>INDEX(Leaders_Table__2[],MATCH(Leaders_Table[[#This Row],[Player]],Leaders_Table__2[Player],0),2)</f>
        <v>#N/A</v>
      </c>
      <c r="J10" t="s">
        <v>454</v>
      </c>
      <c r="K10">
        <v>114</v>
      </c>
      <c r="L10" t="s">
        <v>1062</v>
      </c>
      <c r="M10">
        <f>(RIGHT(Leaders_Table__4[[#This Row],[Years]],4)-LEFT(Leaders_Table__4[[#This Row],[Years]],4))</f>
        <v>3</v>
      </c>
      <c r="N10">
        <f>Leaders_Table__4[[#This Row],[Sk]]/Leaders_Table__4[[#This Row],[Years played]]</f>
        <v>38</v>
      </c>
    </row>
    <row r="11" spans="1:14" x14ac:dyDescent="0.25">
      <c r="A11">
        <v>239</v>
      </c>
      <c r="B11" t="s">
        <v>1037</v>
      </c>
      <c r="C11">
        <v>5446</v>
      </c>
      <c r="D11" t="s">
        <v>1038</v>
      </c>
      <c r="E11">
        <f>(RIGHT(Leaders_Table[[#This Row],[Years]],4)-LEFT(Leaders_Table[[#This Row],[Years]],4))</f>
        <v>8</v>
      </c>
      <c r="F11" s="17">
        <f>Leaders_Table[[#This Row],[Yds]]/Leaders_Table[[#This Row],[Years Played]]</f>
        <v>680.75</v>
      </c>
      <c r="G11" s="17" t="e">
        <f>INDEX(Leaders_Table__2[],MATCH(Leaders_Table[[#This Row],[Player]],Leaders_Table__2[Player],0),2)</f>
        <v>#N/A</v>
      </c>
      <c r="I11">
        <v>55</v>
      </c>
      <c r="J11" t="s">
        <v>451</v>
      </c>
      <c r="K11">
        <v>291</v>
      </c>
      <c r="L11" t="s">
        <v>691</v>
      </c>
      <c r="M11">
        <f>(RIGHT(Leaders_Table__4[[#This Row],[Years]],4)-LEFT(Leaders_Table__4[[#This Row],[Years]],4))</f>
        <v>8</v>
      </c>
      <c r="N11">
        <f>Leaders_Table__4[[#This Row],[Sk]]/Leaders_Table__4[[#This Row],[Years played]]</f>
        <v>36.375</v>
      </c>
    </row>
    <row r="12" spans="1:14" x14ac:dyDescent="0.25">
      <c r="A12">
        <v>248</v>
      </c>
      <c r="B12" t="s">
        <v>1052</v>
      </c>
      <c r="C12">
        <v>5398</v>
      </c>
      <c r="D12" t="s">
        <v>819</v>
      </c>
      <c r="E12">
        <f>(RIGHT(Leaders_Table[[#This Row],[Years]],4)-LEFT(Leaders_Table[[#This Row],[Years]],4))</f>
        <v>8</v>
      </c>
      <c r="F12" s="17">
        <f>Leaders_Table[[#This Row],[Yds]]/Leaders_Table[[#This Row],[Years Played]]</f>
        <v>674.75</v>
      </c>
      <c r="G12" s="17" t="e">
        <f>INDEX(Leaders_Table__2[],MATCH(Leaders_Table[[#This Row],[Player]],Leaders_Table__2[Player],0),2)</f>
        <v>#N/A</v>
      </c>
      <c r="I12">
        <v>70</v>
      </c>
      <c r="J12" t="s">
        <v>1239</v>
      </c>
      <c r="K12">
        <v>254</v>
      </c>
      <c r="L12" t="s">
        <v>1000</v>
      </c>
      <c r="M12">
        <f>(RIGHT(Leaders_Table__4[[#This Row],[Years]],4)-LEFT(Leaders_Table__4[[#This Row],[Years]],4))</f>
        <v>7</v>
      </c>
      <c r="N12">
        <f>Leaders_Table__4[[#This Row],[Sk]]/Leaders_Table__4[[#This Row],[Years played]]</f>
        <v>36.285714285714285</v>
      </c>
    </row>
    <row r="13" spans="1:14" x14ac:dyDescent="0.25">
      <c r="A13">
        <v>155</v>
      </c>
      <c r="B13" t="s">
        <v>899</v>
      </c>
      <c r="C13">
        <v>6703</v>
      </c>
      <c r="D13" t="s">
        <v>649</v>
      </c>
      <c r="E13">
        <f>(RIGHT(Leaders_Table[[#This Row],[Years]],4)-LEFT(Leaders_Table[[#This Row],[Years]],4))</f>
        <v>10</v>
      </c>
      <c r="F13" s="17">
        <f>Leaders_Table[[#This Row],[Yds]]/Leaders_Table[[#This Row],[Years Played]]</f>
        <v>670.3</v>
      </c>
      <c r="G13" s="17" t="e">
        <f>INDEX(Leaders_Table__2[],MATCH(Leaders_Table[[#This Row],[Player]],Leaders_Table__2[Player],0),2)</f>
        <v>#N/A</v>
      </c>
      <c r="I13">
        <v>8</v>
      </c>
      <c r="J13" t="s">
        <v>1149</v>
      </c>
      <c r="K13">
        <v>467</v>
      </c>
      <c r="L13" t="s">
        <v>1150</v>
      </c>
      <c r="M13">
        <f>(RIGHT(Leaders_Table__4[[#This Row],[Years]],4)-LEFT(Leaders_Table__4[[#This Row],[Years]],4))</f>
        <v>13</v>
      </c>
      <c r="N13">
        <f>Leaders_Table__4[[#This Row],[Sk]]/Leaders_Table__4[[#This Row],[Years played]]</f>
        <v>35.92307692307692</v>
      </c>
    </row>
    <row r="14" spans="1:14" x14ac:dyDescent="0.25">
      <c r="A14">
        <v>101</v>
      </c>
      <c r="B14" t="s">
        <v>810</v>
      </c>
      <c r="C14">
        <v>7980</v>
      </c>
      <c r="D14" t="s">
        <v>811</v>
      </c>
      <c r="E14">
        <f>(RIGHT(Leaders_Table[[#This Row],[Years]],4)-LEFT(Leaders_Table[[#This Row],[Years]],4))</f>
        <v>12</v>
      </c>
      <c r="F14" s="17">
        <f>Leaders_Table[[#This Row],[Yds]]/Leaders_Table[[#This Row],[Years Played]]</f>
        <v>665</v>
      </c>
      <c r="G14" s="17" t="e">
        <f>INDEX(Leaders_Table__2[],MATCH(Leaders_Table[[#This Row],[Player]],Leaders_Table__2[Player],0),2)</f>
        <v>#N/A</v>
      </c>
      <c r="J14" t="s">
        <v>438</v>
      </c>
      <c r="K14">
        <v>248</v>
      </c>
      <c r="L14" t="s">
        <v>785</v>
      </c>
      <c r="M14">
        <f>(RIGHT(Leaders_Table__4[[#This Row],[Years]],4)-LEFT(Leaders_Table__4[[#This Row],[Years]],4))</f>
        <v>7</v>
      </c>
      <c r="N14">
        <f>Leaders_Table__4[[#This Row],[Sk]]/Leaders_Table__4[[#This Row],[Years played]]</f>
        <v>35.428571428571431</v>
      </c>
    </row>
    <row r="15" spans="1:14" x14ac:dyDescent="0.25">
      <c r="A15">
        <v>159</v>
      </c>
      <c r="B15" t="s">
        <v>906</v>
      </c>
      <c r="C15">
        <v>6635</v>
      </c>
      <c r="D15" t="s">
        <v>742</v>
      </c>
      <c r="E15">
        <f>(RIGHT(Leaders_Table[[#This Row],[Years]],4)-LEFT(Leaders_Table[[#This Row],[Years]],4))</f>
        <v>10</v>
      </c>
      <c r="F15" s="17">
        <f>Leaders_Table[[#This Row],[Yds]]/Leaders_Table[[#This Row],[Years Played]]</f>
        <v>663.5</v>
      </c>
      <c r="G15" s="17" t="e">
        <f>INDEX(Leaders_Table__2[],MATCH(Leaders_Table[[#This Row],[Player]],Leaders_Table__2[Player],0),2)</f>
        <v>#N/A</v>
      </c>
      <c r="I15">
        <v>223</v>
      </c>
      <c r="J15" t="s">
        <v>1450</v>
      </c>
      <c r="K15">
        <v>70</v>
      </c>
      <c r="L15" t="s">
        <v>1451</v>
      </c>
      <c r="M15">
        <f>(RIGHT(Leaders_Table__4[[#This Row],[Years]],4)-LEFT(Leaders_Table__4[[#This Row],[Years]],4))</f>
        <v>2</v>
      </c>
      <c r="N15">
        <f>Leaders_Table__4[[#This Row],[Sk]]/Leaders_Table__4[[#This Row],[Years played]]</f>
        <v>35</v>
      </c>
    </row>
    <row r="16" spans="1:14" x14ac:dyDescent="0.25">
      <c r="A16">
        <v>164</v>
      </c>
      <c r="B16" t="s">
        <v>912</v>
      </c>
      <c r="C16">
        <v>6569</v>
      </c>
      <c r="D16" t="s">
        <v>693</v>
      </c>
      <c r="E16">
        <f>(RIGHT(Leaders_Table[[#This Row],[Years]],4)-LEFT(Leaders_Table[[#This Row],[Years]],4))</f>
        <v>10</v>
      </c>
      <c r="F16" s="17">
        <f>Leaders_Table[[#This Row],[Yds]]/Leaders_Table[[#This Row],[Years Played]]</f>
        <v>656.9</v>
      </c>
      <c r="G16" s="17" t="e">
        <f>INDEX(Leaders_Table__2[],MATCH(Leaders_Table[[#This Row],[Player]],Leaders_Table__2[Player],0),2)</f>
        <v>#N/A</v>
      </c>
      <c r="J16" t="s">
        <v>441</v>
      </c>
      <c r="K16">
        <v>138</v>
      </c>
      <c r="L16" t="s">
        <v>1071</v>
      </c>
      <c r="M16">
        <f>(RIGHT(Leaders_Table__4[[#This Row],[Years]],4)-LEFT(Leaders_Table__4[[#This Row],[Years]],4))</f>
        <v>4</v>
      </c>
      <c r="N16">
        <f>Leaders_Table__4[[#This Row],[Sk]]/Leaders_Table__4[[#This Row],[Years played]]</f>
        <v>34.5</v>
      </c>
    </row>
    <row r="17" spans="1:14" x14ac:dyDescent="0.25">
      <c r="A17">
        <v>200</v>
      </c>
      <c r="B17" t="s">
        <v>975</v>
      </c>
      <c r="C17">
        <v>5872</v>
      </c>
      <c r="D17" t="s">
        <v>976</v>
      </c>
      <c r="E17">
        <f>(RIGHT(Leaders_Table[[#This Row],[Years]],4)-LEFT(Leaders_Table[[#This Row],[Years]],4))</f>
        <v>9</v>
      </c>
      <c r="F17" s="17">
        <f>Leaders_Table[[#This Row],[Yds]]/Leaders_Table[[#This Row],[Years Played]]</f>
        <v>652.44444444444446</v>
      </c>
      <c r="G17" s="17" t="e">
        <f>INDEX(Leaders_Table__2[],MATCH(Leaders_Table[[#This Row],[Player]],Leaders_Table__2[Player],0),2)</f>
        <v>#N/A</v>
      </c>
      <c r="I17">
        <v>2</v>
      </c>
      <c r="J17" t="s">
        <v>1142</v>
      </c>
      <c r="K17">
        <v>516</v>
      </c>
      <c r="L17" t="s">
        <v>647</v>
      </c>
      <c r="M17">
        <f>(RIGHT(Leaders_Table__4[[#This Row],[Years]],4)-LEFT(Leaders_Table__4[[#This Row],[Years]],4))</f>
        <v>15</v>
      </c>
      <c r="N17">
        <f>Leaders_Table__4[[#This Row],[Sk]]/Leaders_Table__4[[#This Row],[Years played]]</f>
        <v>34.4</v>
      </c>
    </row>
    <row r="18" spans="1:14" x14ac:dyDescent="0.25">
      <c r="A18">
        <v>135</v>
      </c>
      <c r="B18" t="s">
        <v>868</v>
      </c>
      <c r="C18">
        <v>7101</v>
      </c>
      <c r="D18" t="s">
        <v>869</v>
      </c>
      <c r="E18">
        <f>(RIGHT(Leaders_Table[[#This Row],[Years]],4)-LEFT(Leaders_Table[[#This Row],[Years]],4))</f>
        <v>11</v>
      </c>
      <c r="F18" s="17">
        <f>Leaders_Table[[#This Row],[Yds]]/Leaders_Table[[#This Row],[Years Played]]</f>
        <v>645.5454545454545</v>
      </c>
      <c r="G18" s="17" t="e">
        <f>INDEX(Leaders_Table__2[],MATCH(Leaders_Table[[#This Row],[Player]],Leaders_Table__2[Player],0),2)</f>
        <v>#N/A</v>
      </c>
      <c r="I18">
        <v>116</v>
      </c>
      <c r="J18" t="s">
        <v>1306</v>
      </c>
      <c r="K18">
        <v>171</v>
      </c>
      <c r="L18" t="s">
        <v>1307</v>
      </c>
      <c r="M18">
        <f>(RIGHT(Leaders_Table__4[[#This Row],[Years]],4)-LEFT(Leaders_Table__4[[#This Row],[Years]],4))</f>
        <v>5</v>
      </c>
      <c r="N18">
        <f>Leaders_Table__4[[#This Row],[Sk]]/Leaders_Table__4[[#This Row],[Years played]]</f>
        <v>34.200000000000003</v>
      </c>
    </row>
    <row r="19" spans="1:14" x14ac:dyDescent="0.25">
      <c r="A19">
        <v>136</v>
      </c>
      <c r="B19" t="s">
        <v>870</v>
      </c>
      <c r="C19">
        <v>7065</v>
      </c>
      <c r="D19" t="s">
        <v>867</v>
      </c>
      <c r="E19">
        <f>(RIGHT(Leaders_Table[[#This Row],[Years]],4)-LEFT(Leaders_Table[[#This Row],[Years]],4))</f>
        <v>11</v>
      </c>
      <c r="F19" s="17">
        <f>Leaders_Table[[#This Row],[Yds]]/Leaders_Table[[#This Row],[Years Played]]</f>
        <v>642.27272727272725</v>
      </c>
      <c r="G19" s="17" t="e">
        <f>INDEX(Leaders_Table__2[],MATCH(Leaders_Table[[#This Row],[Player]],Leaders_Table__2[Player],0),2)</f>
        <v>#N/A</v>
      </c>
      <c r="I19">
        <v>13</v>
      </c>
      <c r="J19" t="s">
        <v>1155</v>
      </c>
      <c r="K19">
        <v>410</v>
      </c>
      <c r="L19" t="s">
        <v>1156</v>
      </c>
      <c r="M19">
        <f>(RIGHT(Leaders_Table__4[[#This Row],[Years]],4)-LEFT(Leaders_Table__4[[#This Row],[Years]],4))</f>
        <v>12</v>
      </c>
      <c r="N19">
        <f>Leaders_Table__4[[#This Row],[Sk]]/Leaders_Table__4[[#This Row],[Years played]]</f>
        <v>34.166666666666664</v>
      </c>
    </row>
    <row r="20" spans="1:14" x14ac:dyDescent="0.25">
      <c r="A20">
        <v>86</v>
      </c>
      <c r="B20" t="s">
        <v>780</v>
      </c>
      <c r="C20">
        <v>8277</v>
      </c>
      <c r="D20" t="s">
        <v>781</v>
      </c>
      <c r="E20">
        <f>(RIGHT(Leaders_Table[[#This Row],[Years]],4)-LEFT(Leaders_Table[[#This Row],[Years]],4))</f>
        <v>13</v>
      </c>
      <c r="F20" s="17">
        <f>Leaders_Table[[#This Row],[Yds]]/Leaders_Table[[#This Row],[Years Played]]</f>
        <v>636.69230769230774</v>
      </c>
      <c r="G20" s="17" t="e">
        <f>INDEX(Leaders_Table__2[],MATCH(Leaders_Table[[#This Row],[Player]],Leaders_Table__2[Player],0),2)</f>
        <v>#N/A</v>
      </c>
      <c r="I20">
        <v>6</v>
      </c>
      <c r="J20" t="s">
        <v>1147</v>
      </c>
      <c r="K20">
        <v>477</v>
      </c>
      <c r="L20" t="s">
        <v>718</v>
      </c>
      <c r="M20">
        <f>(RIGHT(Leaders_Table__4[[#This Row],[Years]],4)-LEFT(Leaders_Table__4[[#This Row],[Years]],4))</f>
        <v>14</v>
      </c>
      <c r="N20">
        <f>Leaders_Table__4[[#This Row],[Sk]]/Leaders_Table__4[[#This Row],[Years played]]</f>
        <v>34.071428571428569</v>
      </c>
    </row>
    <row r="21" spans="1:14" x14ac:dyDescent="0.25">
      <c r="A21">
        <v>141</v>
      </c>
      <c r="B21" t="s">
        <v>878</v>
      </c>
      <c r="C21">
        <v>6999</v>
      </c>
      <c r="D21" t="s">
        <v>728</v>
      </c>
      <c r="E21">
        <f>(RIGHT(Leaders_Table[[#This Row],[Years]],4)-LEFT(Leaders_Table[[#This Row],[Years]],4))</f>
        <v>11</v>
      </c>
      <c r="F21" s="17">
        <f>Leaders_Table[[#This Row],[Yds]]/Leaders_Table[[#This Row],[Years Played]]</f>
        <v>636.27272727272725</v>
      </c>
      <c r="G21" s="17" t="e">
        <f>INDEX(Leaders_Table__2[],MATCH(Leaders_Table[[#This Row],[Player]],Leaders_Table__2[Player],0),2)</f>
        <v>#N/A</v>
      </c>
      <c r="I21">
        <v>3</v>
      </c>
      <c r="J21" t="s">
        <v>463</v>
      </c>
      <c r="K21">
        <v>503</v>
      </c>
      <c r="L21" t="s">
        <v>622</v>
      </c>
      <c r="M21">
        <f>(RIGHT(Leaders_Table__4[[#This Row],[Years]],4)-LEFT(Leaders_Table__4[[#This Row],[Years]],4))</f>
        <v>15</v>
      </c>
      <c r="N21">
        <f>Leaders_Table__4[[#This Row],[Sk]]/Leaders_Table__4[[#This Row],[Years played]]</f>
        <v>33.533333333333331</v>
      </c>
    </row>
    <row r="22" spans="1:14" x14ac:dyDescent="0.25">
      <c r="B22" t="s">
        <v>1004</v>
      </c>
      <c r="C22">
        <v>5661</v>
      </c>
      <c r="D22" t="s">
        <v>720</v>
      </c>
      <c r="E22">
        <f>(RIGHT(Leaders_Table[[#This Row],[Years]],4)-LEFT(Leaders_Table[[#This Row],[Years]],4))</f>
        <v>9</v>
      </c>
      <c r="F22" s="17">
        <f>Leaders_Table[[#This Row],[Yds]]/Leaders_Table[[#This Row],[Years Played]]</f>
        <v>629</v>
      </c>
      <c r="G22" s="17" t="e">
        <f>INDEX(Leaders_Table__2[],MATCH(Leaders_Table[[#This Row],[Player]],Leaders_Table__2[Player],0),2)</f>
        <v>#N/A</v>
      </c>
      <c r="J22" t="s">
        <v>456</v>
      </c>
      <c r="K22">
        <v>332</v>
      </c>
      <c r="L22" t="s">
        <v>840</v>
      </c>
      <c r="M22">
        <f>(RIGHT(Leaders_Table__4[[#This Row],[Years]],4)-LEFT(Leaders_Table__4[[#This Row],[Years]],4))</f>
        <v>10</v>
      </c>
      <c r="N22">
        <f>Leaders_Table__4[[#This Row],[Sk]]/Leaders_Table__4[[#This Row],[Years played]]</f>
        <v>33.200000000000003</v>
      </c>
    </row>
    <row r="23" spans="1:14" x14ac:dyDescent="0.25">
      <c r="A23">
        <v>113</v>
      </c>
      <c r="B23" t="s">
        <v>831</v>
      </c>
      <c r="C23">
        <v>7546</v>
      </c>
      <c r="D23" t="s">
        <v>832</v>
      </c>
      <c r="E23">
        <f>(RIGHT(Leaders_Table[[#This Row],[Years]],4)-LEFT(Leaders_Table[[#This Row],[Years]],4))</f>
        <v>12</v>
      </c>
      <c r="F23" s="17">
        <f>Leaders_Table[[#This Row],[Yds]]/Leaders_Table[[#This Row],[Years Played]]</f>
        <v>628.83333333333337</v>
      </c>
      <c r="G23" s="17" t="e">
        <f>INDEX(Leaders_Table__2[],MATCH(Leaders_Table[[#This Row],[Player]],Leaders_Table__2[Player],0),2)</f>
        <v>#N/A</v>
      </c>
      <c r="I23">
        <v>27</v>
      </c>
      <c r="J23" t="s">
        <v>1175</v>
      </c>
      <c r="K23">
        <v>358</v>
      </c>
      <c r="L23" t="s">
        <v>736</v>
      </c>
      <c r="M23">
        <f>(RIGHT(Leaders_Table__4[[#This Row],[Years]],4)-LEFT(Leaders_Table__4[[#This Row],[Years]],4))</f>
        <v>11</v>
      </c>
      <c r="N23">
        <f>Leaders_Table__4[[#This Row],[Sk]]/Leaders_Table__4[[#This Row],[Years played]]</f>
        <v>32.545454545454547</v>
      </c>
    </row>
    <row r="24" spans="1:14" x14ac:dyDescent="0.25">
      <c r="A24">
        <v>145</v>
      </c>
      <c r="B24" t="s">
        <v>883</v>
      </c>
      <c r="C24">
        <v>6875</v>
      </c>
      <c r="D24" t="s">
        <v>762</v>
      </c>
      <c r="E24">
        <f>(RIGHT(Leaders_Table[[#This Row],[Years]],4)-LEFT(Leaders_Table[[#This Row],[Years]],4))</f>
        <v>11</v>
      </c>
      <c r="F24" s="17">
        <f>Leaders_Table[[#This Row],[Yds]]/Leaders_Table[[#This Row],[Years Played]]</f>
        <v>625</v>
      </c>
      <c r="G24" s="17" t="e">
        <f>INDEX(Leaders_Table__2[],MATCH(Leaders_Table[[#This Row],[Player]],Leaders_Table__2[Player],0),2)</f>
        <v>#N/A</v>
      </c>
      <c r="I24">
        <v>29</v>
      </c>
      <c r="J24" t="s">
        <v>1178</v>
      </c>
      <c r="K24">
        <v>356</v>
      </c>
      <c r="L24" t="s">
        <v>1179</v>
      </c>
      <c r="M24">
        <f>(RIGHT(Leaders_Table__4[[#This Row],[Years]],4)-LEFT(Leaders_Table__4[[#This Row],[Years]],4))</f>
        <v>11</v>
      </c>
      <c r="N24">
        <f>Leaders_Table__4[[#This Row],[Sk]]/Leaders_Table__4[[#This Row],[Years played]]</f>
        <v>32.363636363636367</v>
      </c>
    </row>
    <row r="25" spans="1:14" x14ac:dyDescent="0.25">
      <c r="A25">
        <v>94</v>
      </c>
      <c r="B25" t="s">
        <v>796</v>
      </c>
      <c r="C25">
        <v>8091</v>
      </c>
      <c r="D25" t="s">
        <v>797</v>
      </c>
      <c r="E25">
        <f>(RIGHT(Leaders_Table[[#This Row],[Years]],4)-LEFT(Leaders_Table[[#This Row],[Years]],4))</f>
        <v>13</v>
      </c>
      <c r="F25" s="17">
        <f>Leaders_Table[[#This Row],[Yds]]/Leaders_Table[[#This Row],[Years Played]]</f>
        <v>622.38461538461536</v>
      </c>
      <c r="G25" s="17" t="e">
        <f>INDEX(Leaders_Table__2[],MATCH(Leaders_Table[[#This Row],[Player]],Leaders_Table__2[Player],0),2)</f>
        <v>#N/A</v>
      </c>
      <c r="I25">
        <v>38</v>
      </c>
      <c r="J25" t="s">
        <v>1190</v>
      </c>
      <c r="K25">
        <v>323</v>
      </c>
      <c r="L25" t="s">
        <v>803</v>
      </c>
      <c r="M25">
        <f>(RIGHT(Leaders_Table__4[[#This Row],[Years]],4)-LEFT(Leaders_Table__4[[#This Row],[Years]],4))</f>
        <v>10</v>
      </c>
      <c r="N25">
        <f>Leaders_Table__4[[#This Row],[Sk]]/Leaders_Table__4[[#This Row],[Years played]]</f>
        <v>32.299999999999997</v>
      </c>
    </row>
    <row r="26" spans="1:14" x14ac:dyDescent="0.25">
      <c r="A26">
        <v>120</v>
      </c>
      <c r="B26" t="s">
        <v>844</v>
      </c>
      <c r="C26">
        <v>7422</v>
      </c>
      <c r="D26" t="s">
        <v>845</v>
      </c>
      <c r="E26">
        <f>(RIGHT(Leaders_Table[[#This Row],[Years]],4)-LEFT(Leaders_Table[[#This Row],[Years]],4))</f>
        <v>12</v>
      </c>
      <c r="F26" s="17">
        <f>Leaders_Table[[#This Row],[Yds]]/Leaders_Table[[#This Row],[Years Played]]</f>
        <v>618.5</v>
      </c>
      <c r="G26" s="17" t="e">
        <f>INDEX(Leaders_Table__2[],MATCH(Leaders_Table[[#This Row],[Player]],Leaders_Table__2[Player],0),2)</f>
        <v>#N/A</v>
      </c>
      <c r="I26">
        <v>142</v>
      </c>
      <c r="J26" t="s">
        <v>444</v>
      </c>
      <c r="K26">
        <v>128</v>
      </c>
      <c r="L26" t="s">
        <v>1071</v>
      </c>
      <c r="M26">
        <f>(RIGHT(Leaders_Table__4[[#This Row],[Years]],4)-LEFT(Leaders_Table__4[[#This Row],[Years]],4))</f>
        <v>4</v>
      </c>
      <c r="N26">
        <f>Leaders_Table__4[[#This Row],[Sk]]/Leaders_Table__4[[#This Row],[Years played]]</f>
        <v>32</v>
      </c>
    </row>
    <row r="27" spans="1:14" x14ac:dyDescent="0.25">
      <c r="A27">
        <v>227</v>
      </c>
      <c r="B27" t="s">
        <v>1017</v>
      </c>
      <c r="C27">
        <v>5555</v>
      </c>
      <c r="D27" t="s">
        <v>1018</v>
      </c>
      <c r="E27">
        <f>(RIGHT(Leaders_Table[[#This Row],[Years]],4)-LEFT(Leaders_Table[[#This Row],[Years]],4))</f>
        <v>9</v>
      </c>
      <c r="F27" s="17">
        <f>Leaders_Table[[#This Row],[Yds]]/Leaders_Table[[#This Row],[Years Played]]</f>
        <v>617.22222222222217</v>
      </c>
      <c r="G27" s="17" t="e">
        <f>INDEX(Leaders_Table__2[],MATCH(Leaders_Table[[#This Row],[Player]],Leaders_Table__2[Player],0),2)</f>
        <v>#N/A</v>
      </c>
      <c r="I27">
        <v>172</v>
      </c>
      <c r="J27" t="s">
        <v>446</v>
      </c>
      <c r="K27">
        <v>96</v>
      </c>
      <c r="L27" t="s">
        <v>1062</v>
      </c>
      <c r="M27">
        <f>(RIGHT(Leaders_Table__4[[#This Row],[Years]],4)-LEFT(Leaders_Table__4[[#This Row],[Years]],4))</f>
        <v>3</v>
      </c>
      <c r="N27">
        <f>Leaders_Table__4[[#This Row],[Sk]]/Leaders_Table__4[[#This Row],[Years played]]</f>
        <v>32</v>
      </c>
    </row>
    <row r="28" spans="1:14" x14ac:dyDescent="0.25">
      <c r="A28">
        <v>125</v>
      </c>
      <c r="B28" t="s">
        <v>853</v>
      </c>
      <c r="C28">
        <v>7270</v>
      </c>
      <c r="D28" t="s">
        <v>854</v>
      </c>
      <c r="E28">
        <f>(RIGHT(Leaders_Table[[#This Row],[Years]],4)-LEFT(Leaders_Table[[#This Row],[Years]],4))</f>
        <v>12</v>
      </c>
      <c r="F28" s="17">
        <f>Leaders_Table[[#This Row],[Yds]]/Leaders_Table[[#This Row],[Years Played]]</f>
        <v>605.83333333333337</v>
      </c>
      <c r="G28" s="17" t="e">
        <f>INDEX(Leaders_Table__2[],MATCH(Leaders_Table[[#This Row],[Player]],Leaders_Table__2[Player],0),2)</f>
        <v>#N/A</v>
      </c>
      <c r="I28">
        <v>173</v>
      </c>
      <c r="J28" t="s">
        <v>1376</v>
      </c>
      <c r="K28">
        <v>95</v>
      </c>
      <c r="L28" t="s">
        <v>1377</v>
      </c>
      <c r="M28">
        <f>(RIGHT(Leaders_Table__4[[#This Row],[Years]],4)-LEFT(Leaders_Table__4[[#This Row],[Years]],4))</f>
        <v>3</v>
      </c>
      <c r="N28">
        <f>Leaders_Table__4[[#This Row],[Sk]]/Leaders_Table__4[[#This Row],[Years played]]</f>
        <v>31.666666666666668</v>
      </c>
    </row>
    <row r="29" spans="1:14" x14ac:dyDescent="0.25">
      <c r="A29">
        <v>160</v>
      </c>
      <c r="B29" t="s">
        <v>907</v>
      </c>
      <c r="C29">
        <v>6623</v>
      </c>
      <c r="D29" t="s">
        <v>716</v>
      </c>
      <c r="E29">
        <f>(RIGHT(Leaders_Table[[#This Row],[Years]],4)-LEFT(Leaders_Table[[#This Row],[Years]],4))</f>
        <v>11</v>
      </c>
      <c r="F29" s="17">
        <f>Leaders_Table[[#This Row],[Yds]]/Leaders_Table[[#This Row],[Years Played]]</f>
        <v>602.09090909090912</v>
      </c>
      <c r="G29" s="17" t="e">
        <f>INDEX(Leaders_Table__2[],MATCH(Leaders_Table[[#This Row],[Player]],Leaders_Table__2[Player],0),2)</f>
        <v>#N/A</v>
      </c>
      <c r="I29">
        <v>56</v>
      </c>
      <c r="J29" t="s">
        <v>1217</v>
      </c>
      <c r="K29">
        <v>284</v>
      </c>
      <c r="L29" t="s">
        <v>1218</v>
      </c>
      <c r="M29">
        <f>(RIGHT(Leaders_Table__4[[#This Row],[Years]],4)-LEFT(Leaders_Table__4[[#This Row],[Years]],4))</f>
        <v>9</v>
      </c>
      <c r="N29">
        <f>Leaders_Table__4[[#This Row],[Sk]]/Leaders_Table__4[[#This Row],[Years played]]</f>
        <v>31.555555555555557</v>
      </c>
    </row>
    <row r="30" spans="1:14" x14ac:dyDescent="0.25">
      <c r="A30">
        <v>193</v>
      </c>
      <c r="B30" t="s">
        <v>963</v>
      </c>
      <c r="C30">
        <v>6012</v>
      </c>
      <c r="D30" t="s">
        <v>847</v>
      </c>
      <c r="E30">
        <f>(RIGHT(Leaders_Table[[#This Row],[Years]],4)-LEFT(Leaders_Table[[#This Row],[Years]],4))</f>
        <v>10</v>
      </c>
      <c r="F30" s="17">
        <f>Leaders_Table[[#This Row],[Yds]]/Leaders_Table[[#This Row],[Years Played]]</f>
        <v>601.20000000000005</v>
      </c>
      <c r="G30" s="17" t="e">
        <f>INDEX(Leaders_Table__2[],MATCH(Leaders_Table[[#This Row],[Player]],Leaders_Table__2[Player],0),2)</f>
        <v>#N/A</v>
      </c>
      <c r="J30" t="s">
        <v>440</v>
      </c>
      <c r="K30">
        <v>410</v>
      </c>
      <c r="L30" t="s">
        <v>1157</v>
      </c>
      <c r="M30">
        <f>(RIGHT(Leaders_Table__4[[#This Row],[Years]],4)-LEFT(Leaders_Table__4[[#This Row],[Years]],4))</f>
        <v>13</v>
      </c>
      <c r="N30">
        <f>Leaders_Table__4[[#This Row],[Sk]]/Leaders_Table__4[[#This Row],[Years played]]</f>
        <v>31.53846153846154</v>
      </c>
    </row>
    <row r="31" spans="1:14" x14ac:dyDescent="0.25">
      <c r="A31">
        <v>108</v>
      </c>
      <c r="B31" t="s">
        <v>823</v>
      </c>
      <c r="C31">
        <v>7751</v>
      </c>
      <c r="D31" t="s">
        <v>679</v>
      </c>
      <c r="E31">
        <f>(RIGHT(Leaders_Table[[#This Row],[Years]],4)-LEFT(Leaders_Table[[#This Row],[Years]],4))</f>
        <v>13</v>
      </c>
      <c r="F31" s="17">
        <f>Leaders_Table[[#This Row],[Yds]]/Leaders_Table[[#This Row],[Years Played]]</f>
        <v>596.23076923076928</v>
      </c>
      <c r="G31" s="17" t="e">
        <f>INDEX(Leaders_Table__2[],MATCH(Leaders_Table[[#This Row],[Player]],Leaders_Table__2[Player],0),2)</f>
        <v>#N/A</v>
      </c>
      <c r="J31" t="s">
        <v>1201</v>
      </c>
      <c r="K31">
        <v>313</v>
      </c>
      <c r="L31" t="s">
        <v>885</v>
      </c>
      <c r="M31">
        <f>(RIGHT(Leaders_Table__4[[#This Row],[Years]],4)-LEFT(Leaders_Table__4[[#This Row],[Years]],4))</f>
        <v>10</v>
      </c>
      <c r="N31">
        <f>Leaders_Table__4[[#This Row],[Sk]]/Leaders_Table__4[[#This Row],[Years played]]</f>
        <v>31.3</v>
      </c>
    </row>
    <row r="32" spans="1:14" x14ac:dyDescent="0.25">
      <c r="A32">
        <v>166</v>
      </c>
      <c r="B32" t="s">
        <v>914</v>
      </c>
      <c r="C32">
        <v>6545</v>
      </c>
      <c r="D32" t="s">
        <v>915</v>
      </c>
      <c r="E32">
        <f>(RIGHT(Leaders_Table[[#This Row],[Years]],4)-LEFT(Leaders_Table[[#This Row],[Years]],4))</f>
        <v>11</v>
      </c>
      <c r="F32" s="17">
        <f>Leaders_Table[[#This Row],[Yds]]/Leaders_Table[[#This Row],[Years Played]]</f>
        <v>595</v>
      </c>
      <c r="G32" s="17" t="e">
        <f>INDEX(Leaders_Table__2[],MATCH(Leaders_Table[[#This Row],[Player]],Leaders_Table__2[Player],0),2)</f>
        <v>#N/A</v>
      </c>
      <c r="I32">
        <v>74</v>
      </c>
      <c r="J32" t="s">
        <v>442</v>
      </c>
      <c r="K32">
        <v>250</v>
      </c>
      <c r="L32" t="s">
        <v>691</v>
      </c>
      <c r="M32">
        <f>(RIGHT(Leaders_Table__4[[#This Row],[Years]],4)-LEFT(Leaders_Table__4[[#This Row],[Years]],4))</f>
        <v>8</v>
      </c>
      <c r="N32">
        <f>Leaders_Table__4[[#This Row],[Sk]]/Leaders_Table__4[[#This Row],[Years played]]</f>
        <v>31.25</v>
      </c>
    </row>
    <row r="33" spans="1:14" x14ac:dyDescent="0.25">
      <c r="A33">
        <v>171</v>
      </c>
      <c r="B33" t="s">
        <v>923</v>
      </c>
      <c r="C33">
        <v>6448</v>
      </c>
      <c r="D33" t="s">
        <v>671</v>
      </c>
      <c r="E33">
        <f>(RIGHT(Leaders_Table[[#This Row],[Years]],4)-LEFT(Leaders_Table[[#This Row],[Years]],4))</f>
        <v>11</v>
      </c>
      <c r="F33" s="17">
        <f>Leaders_Table[[#This Row],[Yds]]/Leaders_Table[[#This Row],[Years Played]]</f>
        <v>586.18181818181813</v>
      </c>
      <c r="G33" s="17" t="e">
        <f>INDEX(Leaders_Table__2[],MATCH(Leaders_Table[[#This Row],[Player]],Leaders_Table__2[Player],0),2)</f>
        <v>#N/A</v>
      </c>
      <c r="J33" t="s">
        <v>1184</v>
      </c>
      <c r="K33">
        <v>340</v>
      </c>
      <c r="L33" t="s">
        <v>1185</v>
      </c>
      <c r="M33">
        <f>(RIGHT(Leaders_Table__4[[#This Row],[Years]],4)-LEFT(Leaders_Table__4[[#This Row],[Years]],4))</f>
        <v>11</v>
      </c>
      <c r="N33">
        <f>Leaders_Table__4[[#This Row],[Sk]]/Leaders_Table__4[[#This Row],[Years played]]</f>
        <v>30.90909090909091</v>
      </c>
    </row>
    <row r="34" spans="1:14" x14ac:dyDescent="0.25">
      <c r="A34">
        <v>139</v>
      </c>
      <c r="B34" t="s">
        <v>875</v>
      </c>
      <c r="C34">
        <v>7023</v>
      </c>
      <c r="D34" t="s">
        <v>845</v>
      </c>
      <c r="E34">
        <f>(RIGHT(Leaders_Table[[#This Row],[Years]],4)-LEFT(Leaders_Table[[#This Row],[Years]],4))</f>
        <v>12</v>
      </c>
      <c r="F34" s="17">
        <f>Leaders_Table[[#This Row],[Yds]]/Leaders_Table[[#This Row],[Years Played]]</f>
        <v>585.25</v>
      </c>
      <c r="G34" s="17" t="e">
        <f>INDEX(Leaders_Table__2[],MATCH(Leaders_Table[[#This Row],[Player]],Leaders_Table__2[Player],0),2)</f>
        <v>#N/A</v>
      </c>
      <c r="I34">
        <v>33</v>
      </c>
      <c r="J34" t="s">
        <v>443</v>
      </c>
      <c r="K34">
        <v>338</v>
      </c>
      <c r="L34" t="s">
        <v>701</v>
      </c>
      <c r="M34">
        <f>(RIGHT(Leaders_Table__4[[#This Row],[Years]],4)-LEFT(Leaders_Table__4[[#This Row],[Years]],4))</f>
        <v>11</v>
      </c>
      <c r="N34">
        <f>Leaders_Table__4[[#This Row],[Sk]]/Leaders_Table__4[[#This Row],[Years played]]</f>
        <v>30.727272727272727</v>
      </c>
    </row>
    <row r="35" spans="1:14" x14ac:dyDescent="0.25">
      <c r="A35">
        <v>203</v>
      </c>
      <c r="B35" t="s">
        <v>980</v>
      </c>
      <c r="C35">
        <v>5850</v>
      </c>
      <c r="D35" t="s">
        <v>695</v>
      </c>
      <c r="E35">
        <f>(RIGHT(Leaders_Table[[#This Row],[Years]],4)-LEFT(Leaders_Table[[#This Row],[Years]],4))</f>
        <v>10</v>
      </c>
      <c r="F35" s="17">
        <f>Leaders_Table[[#This Row],[Yds]]/Leaders_Table[[#This Row],[Years Played]]</f>
        <v>585</v>
      </c>
      <c r="G35" s="17" t="e">
        <f>INDEX(Leaders_Table__2[],MATCH(Leaders_Table[[#This Row],[Player]],Leaders_Table__2[Player],0),2)</f>
        <v>#N/A</v>
      </c>
      <c r="J35" t="s">
        <v>1161</v>
      </c>
      <c r="K35">
        <v>396</v>
      </c>
      <c r="L35" t="s">
        <v>738</v>
      </c>
      <c r="M35">
        <f>(RIGHT(Leaders_Table__4[[#This Row],[Years]],4)-LEFT(Leaders_Table__4[[#This Row],[Years]],4))</f>
        <v>13</v>
      </c>
      <c r="N35">
        <f>Leaders_Table__4[[#This Row],[Sk]]/Leaders_Table__4[[#This Row],[Years played]]</f>
        <v>30.46153846153846</v>
      </c>
    </row>
    <row r="36" spans="1:14" x14ac:dyDescent="0.25">
      <c r="A36">
        <v>204</v>
      </c>
      <c r="B36" t="s">
        <v>981</v>
      </c>
      <c r="C36">
        <v>5846</v>
      </c>
      <c r="D36" t="s">
        <v>982</v>
      </c>
      <c r="E36">
        <f>(RIGHT(Leaders_Table[[#This Row],[Years]],4)-LEFT(Leaders_Table[[#This Row],[Years]],4))</f>
        <v>10</v>
      </c>
      <c r="F36" s="17">
        <f>Leaders_Table[[#This Row],[Yds]]/Leaders_Table[[#This Row],[Years Played]]</f>
        <v>584.6</v>
      </c>
      <c r="G36" s="17" t="e">
        <f>INDEX(Leaders_Table__2[],MATCH(Leaders_Table[[#This Row],[Player]],Leaders_Table__2[Player],0),2)</f>
        <v>#N/A</v>
      </c>
      <c r="I36">
        <v>5</v>
      </c>
      <c r="J36" t="s">
        <v>1145</v>
      </c>
      <c r="K36">
        <v>484</v>
      </c>
      <c r="L36" t="s">
        <v>1146</v>
      </c>
      <c r="M36">
        <f>(RIGHT(Leaders_Table__4[[#This Row],[Years]],4)-LEFT(Leaders_Table__4[[#This Row],[Years]],4))</f>
        <v>16</v>
      </c>
      <c r="N36">
        <f>Leaders_Table__4[[#This Row],[Sk]]/Leaders_Table__4[[#This Row],[Years played]]</f>
        <v>30.25</v>
      </c>
    </row>
    <row r="37" spans="1:14" x14ac:dyDescent="0.25">
      <c r="A37">
        <v>173</v>
      </c>
      <c r="B37" t="s">
        <v>926</v>
      </c>
      <c r="C37">
        <v>6397</v>
      </c>
      <c r="D37" t="s">
        <v>927</v>
      </c>
      <c r="E37">
        <f>(RIGHT(Leaders_Table[[#This Row],[Years]],4)-LEFT(Leaders_Table[[#This Row],[Years]],4))</f>
        <v>11</v>
      </c>
      <c r="F37" s="17">
        <f>Leaders_Table[[#This Row],[Yds]]/Leaders_Table[[#This Row],[Years Played]]</f>
        <v>581.5454545454545</v>
      </c>
      <c r="G37" s="17" t="e">
        <f>INDEX(Leaders_Table__2[],MATCH(Leaders_Table[[#This Row],[Player]],Leaders_Table__2[Player],0),2)</f>
        <v>#N/A</v>
      </c>
      <c r="J37" t="s">
        <v>450</v>
      </c>
      <c r="K37">
        <v>60</v>
      </c>
      <c r="L37" t="s">
        <v>1064</v>
      </c>
      <c r="M37">
        <f>(RIGHT(Leaders_Table__4[[#This Row],[Years]],4)-LEFT(Leaders_Table__4[[#This Row],[Years]],4))</f>
        <v>2</v>
      </c>
      <c r="N37">
        <f>Leaders_Table__4[[#This Row],[Sk]]/Leaders_Table__4[[#This Row],[Years played]]</f>
        <v>30</v>
      </c>
    </row>
    <row r="38" spans="1:14" x14ac:dyDescent="0.25">
      <c r="A38">
        <v>142</v>
      </c>
      <c r="B38" t="s">
        <v>879</v>
      </c>
      <c r="C38">
        <v>6974</v>
      </c>
      <c r="D38" t="s">
        <v>811</v>
      </c>
      <c r="E38">
        <f>(RIGHT(Leaders_Table[[#This Row],[Years]],4)-LEFT(Leaders_Table[[#This Row],[Years]],4))</f>
        <v>12</v>
      </c>
      <c r="F38" s="17">
        <f>Leaders_Table[[#This Row],[Yds]]/Leaders_Table[[#This Row],[Years Played]]</f>
        <v>581.16666666666663</v>
      </c>
      <c r="G38" s="17" t="e">
        <f>INDEX(Leaders_Table__2[],MATCH(Leaders_Table[[#This Row],[Player]],Leaders_Table__2[Player],0),2)</f>
        <v>#N/A</v>
      </c>
      <c r="I38">
        <v>10</v>
      </c>
      <c r="J38" t="s">
        <v>218</v>
      </c>
      <c r="K38">
        <v>419</v>
      </c>
      <c r="L38" t="s">
        <v>1152</v>
      </c>
      <c r="M38">
        <f>(RIGHT(Leaders_Table__4[[#This Row],[Years]],4)-LEFT(Leaders_Table__4[[#This Row],[Years]],4))</f>
        <v>14</v>
      </c>
      <c r="N38">
        <f>Leaders_Table__4[[#This Row],[Sk]]/Leaders_Table__4[[#This Row],[Years played]]</f>
        <v>29.928571428571427</v>
      </c>
    </row>
    <row r="39" spans="1:14" x14ac:dyDescent="0.25">
      <c r="A39">
        <v>116</v>
      </c>
      <c r="B39" t="s">
        <v>837</v>
      </c>
      <c r="C39">
        <v>7527</v>
      </c>
      <c r="D39" t="s">
        <v>838</v>
      </c>
      <c r="E39">
        <f>(RIGHT(Leaders_Table[[#This Row],[Years]],4)-LEFT(Leaders_Table[[#This Row],[Years]],4))</f>
        <v>13</v>
      </c>
      <c r="F39" s="17">
        <f>Leaders_Table[[#This Row],[Yds]]/Leaders_Table[[#This Row],[Years Played]]</f>
        <v>579</v>
      </c>
      <c r="G39" s="17" t="e">
        <f>INDEX(Leaders_Table__2[],MATCH(Leaders_Table[[#This Row],[Player]],Leaders_Table__2[Player],0),2)</f>
        <v>#N/A</v>
      </c>
      <c r="I39">
        <v>52</v>
      </c>
      <c r="J39" t="s">
        <v>1212</v>
      </c>
      <c r="K39">
        <v>298</v>
      </c>
      <c r="L39" t="s">
        <v>649</v>
      </c>
      <c r="M39">
        <f>(RIGHT(Leaders_Table__4[[#This Row],[Years]],4)-LEFT(Leaders_Table__4[[#This Row],[Years]],4))</f>
        <v>10</v>
      </c>
      <c r="N39">
        <f>Leaders_Table__4[[#This Row],[Sk]]/Leaders_Table__4[[#This Row],[Years played]]</f>
        <v>29.8</v>
      </c>
    </row>
    <row r="40" spans="1:14" x14ac:dyDescent="0.25">
      <c r="A40">
        <v>212</v>
      </c>
      <c r="B40" t="s">
        <v>993</v>
      </c>
      <c r="C40">
        <v>5696</v>
      </c>
      <c r="D40" t="s">
        <v>994</v>
      </c>
      <c r="E40">
        <f>(RIGHT(Leaders_Table[[#This Row],[Years]],4)-LEFT(Leaders_Table[[#This Row],[Years]],4))</f>
        <v>10</v>
      </c>
      <c r="F40" s="17">
        <f>Leaders_Table[[#This Row],[Yds]]/Leaders_Table[[#This Row],[Years Played]]</f>
        <v>569.6</v>
      </c>
      <c r="G40" s="17" t="e">
        <f>INDEX(Leaders_Table__2[],MATCH(Leaders_Table[[#This Row],[Player]],Leaders_Table__2[Player],0),2)</f>
        <v>#N/A</v>
      </c>
      <c r="I40">
        <v>37</v>
      </c>
      <c r="J40" t="s">
        <v>220</v>
      </c>
      <c r="K40">
        <v>326</v>
      </c>
      <c r="L40" t="s">
        <v>701</v>
      </c>
      <c r="M40">
        <f>(RIGHT(Leaders_Table__4[[#This Row],[Years]],4)-LEFT(Leaders_Table__4[[#This Row],[Years]],4))</f>
        <v>11</v>
      </c>
      <c r="N40">
        <f>Leaders_Table__4[[#This Row],[Sk]]/Leaders_Table__4[[#This Row],[Years played]]</f>
        <v>29.636363636363637</v>
      </c>
    </row>
    <row r="41" spans="1:14" x14ac:dyDescent="0.25">
      <c r="A41">
        <v>213</v>
      </c>
      <c r="B41" t="s">
        <v>995</v>
      </c>
      <c r="C41">
        <v>5695</v>
      </c>
      <c r="D41" t="s">
        <v>695</v>
      </c>
      <c r="E41">
        <f>(RIGHT(Leaders_Table[[#This Row],[Years]],4)-LEFT(Leaders_Table[[#This Row],[Years]],4))</f>
        <v>10</v>
      </c>
      <c r="F41" s="17">
        <f>Leaders_Table[[#This Row],[Yds]]/Leaders_Table[[#This Row],[Years Played]]</f>
        <v>569.5</v>
      </c>
      <c r="G41" s="17" t="e">
        <f>INDEX(Leaders_Table__2[],MATCH(Leaders_Table[[#This Row],[Player]],Leaders_Table__2[Player],0),2)</f>
        <v>#N/A</v>
      </c>
      <c r="I41">
        <v>63</v>
      </c>
      <c r="J41" t="s">
        <v>1230</v>
      </c>
      <c r="K41">
        <v>264</v>
      </c>
      <c r="L41" t="s">
        <v>925</v>
      </c>
      <c r="M41">
        <f>(RIGHT(Leaders_Table__4[[#This Row],[Years]],4)-LEFT(Leaders_Table__4[[#This Row],[Years]],4))</f>
        <v>9</v>
      </c>
      <c r="N41">
        <f>Leaders_Table__4[[#This Row],[Sk]]/Leaders_Table__4[[#This Row],[Years played]]</f>
        <v>29.333333333333332</v>
      </c>
    </row>
    <row r="42" spans="1:14" x14ac:dyDescent="0.25">
      <c r="A42">
        <v>214</v>
      </c>
      <c r="B42" t="s">
        <v>996</v>
      </c>
      <c r="C42">
        <v>5690</v>
      </c>
      <c r="D42" t="s">
        <v>903</v>
      </c>
      <c r="E42">
        <f>(RIGHT(Leaders_Table[[#This Row],[Years]],4)-LEFT(Leaders_Table[[#This Row],[Years]],4))</f>
        <v>10</v>
      </c>
      <c r="F42" s="17">
        <f>Leaders_Table[[#This Row],[Yds]]/Leaders_Table[[#This Row],[Years Played]]</f>
        <v>569</v>
      </c>
      <c r="G42" s="17" t="e">
        <f>INDEX(Leaders_Table__2[],MATCH(Leaders_Table[[#This Row],[Player]],Leaders_Table__2[Player],0),2)</f>
        <v>#N/A</v>
      </c>
      <c r="I42">
        <v>186</v>
      </c>
      <c r="J42" t="s">
        <v>457</v>
      </c>
      <c r="K42">
        <v>88</v>
      </c>
      <c r="L42" t="s">
        <v>1062</v>
      </c>
      <c r="M42">
        <f>(RIGHT(Leaders_Table__4[[#This Row],[Years]],4)-LEFT(Leaders_Table__4[[#This Row],[Years]],4))</f>
        <v>3</v>
      </c>
      <c r="N42">
        <f>Leaders_Table__4[[#This Row],[Sk]]/Leaders_Table__4[[#This Row],[Years played]]</f>
        <v>29.333333333333332</v>
      </c>
    </row>
    <row r="43" spans="1:14" x14ac:dyDescent="0.25">
      <c r="A43">
        <v>217</v>
      </c>
      <c r="B43" t="s">
        <v>1001</v>
      </c>
      <c r="C43">
        <v>5665</v>
      </c>
      <c r="D43" t="s">
        <v>1002</v>
      </c>
      <c r="E43">
        <f>(RIGHT(Leaders_Table[[#This Row],[Years]],4)-LEFT(Leaders_Table[[#This Row],[Years]],4))</f>
        <v>10</v>
      </c>
      <c r="F43" s="17">
        <f>Leaders_Table[[#This Row],[Yds]]/Leaders_Table[[#This Row],[Years Played]]</f>
        <v>566.5</v>
      </c>
      <c r="G43" s="17" t="e">
        <f>INDEX(Leaders_Table__2[],MATCH(Leaders_Table[[#This Row],[Player]],Leaders_Table__2[Player],0),2)</f>
        <v>#N/A</v>
      </c>
      <c r="I43">
        <v>40</v>
      </c>
      <c r="J43" t="s">
        <v>478</v>
      </c>
      <c r="K43">
        <v>322</v>
      </c>
      <c r="L43" t="s">
        <v>1192</v>
      </c>
      <c r="M43">
        <f>(RIGHT(Leaders_Table__4[[#This Row],[Years]],4)-LEFT(Leaders_Table__4[[#This Row],[Years]],4))</f>
        <v>11</v>
      </c>
      <c r="N43">
        <f>Leaders_Table__4[[#This Row],[Sk]]/Leaders_Table__4[[#This Row],[Years played]]</f>
        <v>29.272727272727273</v>
      </c>
    </row>
    <row r="44" spans="1:14" x14ac:dyDescent="0.25">
      <c r="A44">
        <v>220</v>
      </c>
      <c r="B44" t="s">
        <v>1005</v>
      </c>
      <c r="C44">
        <v>5630</v>
      </c>
      <c r="D44" t="s">
        <v>1002</v>
      </c>
      <c r="E44">
        <f>(RIGHT(Leaders_Table[[#This Row],[Years]],4)-LEFT(Leaders_Table[[#This Row],[Years]],4))</f>
        <v>10</v>
      </c>
      <c r="F44" s="17">
        <f>Leaders_Table[[#This Row],[Yds]]/Leaders_Table[[#This Row],[Years Played]]</f>
        <v>563</v>
      </c>
      <c r="G44" s="17" t="e">
        <f>INDEX(Leaders_Table__2[],MATCH(Leaders_Table[[#This Row],[Player]],Leaders_Table__2[Player],0),2)</f>
        <v>#N/A</v>
      </c>
      <c r="I44">
        <v>114</v>
      </c>
      <c r="J44" t="s">
        <v>462</v>
      </c>
      <c r="K44">
        <v>174</v>
      </c>
      <c r="L44" t="s">
        <v>1304</v>
      </c>
      <c r="M44">
        <f>(RIGHT(Leaders_Table__4[[#This Row],[Years]],4)-LEFT(Leaders_Table__4[[#This Row],[Years]],4))</f>
        <v>6</v>
      </c>
      <c r="N44">
        <f>Leaders_Table__4[[#This Row],[Sk]]/Leaders_Table__4[[#This Row],[Years played]]</f>
        <v>29</v>
      </c>
    </row>
    <row r="45" spans="1:14" x14ac:dyDescent="0.25">
      <c r="A45">
        <v>154</v>
      </c>
      <c r="B45" t="s">
        <v>897</v>
      </c>
      <c r="C45">
        <v>6724</v>
      </c>
      <c r="D45" t="s">
        <v>898</v>
      </c>
      <c r="E45">
        <f>(RIGHT(Leaders_Table[[#This Row],[Years]],4)-LEFT(Leaders_Table[[#This Row],[Years]],4))</f>
        <v>12</v>
      </c>
      <c r="F45" s="17">
        <f>Leaders_Table[[#This Row],[Yds]]/Leaders_Table[[#This Row],[Years Played]]</f>
        <v>560.33333333333337</v>
      </c>
      <c r="G45" s="17" t="e">
        <f>INDEX(Leaders_Table__2[],MATCH(Leaders_Table[[#This Row],[Player]],Leaders_Table__2[Player],0),2)</f>
        <v>#N/A</v>
      </c>
      <c r="I45">
        <v>134</v>
      </c>
      <c r="J45" t="s">
        <v>455</v>
      </c>
      <c r="K45">
        <v>145</v>
      </c>
      <c r="L45" t="s">
        <v>947</v>
      </c>
      <c r="M45">
        <f>(RIGHT(Leaders_Table__4[[#This Row],[Years]],4)-LEFT(Leaders_Table__4[[#This Row],[Years]],4))</f>
        <v>5</v>
      </c>
      <c r="N45">
        <f>Leaders_Table__4[[#This Row],[Sk]]/Leaders_Table__4[[#This Row],[Years played]]</f>
        <v>29</v>
      </c>
    </row>
    <row r="46" spans="1:14" x14ac:dyDescent="0.25">
      <c r="A46">
        <v>68</v>
      </c>
      <c r="B46" t="s">
        <v>749</v>
      </c>
      <c r="C46">
        <v>8878</v>
      </c>
      <c r="D46" t="s">
        <v>750</v>
      </c>
      <c r="E46">
        <f>(RIGHT(Leaders_Table[[#This Row],[Years]],4)-LEFT(Leaders_Table[[#This Row],[Years]],4))</f>
        <v>16</v>
      </c>
      <c r="F46" s="17">
        <f>Leaders_Table[[#This Row],[Yds]]/Leaders_Table[[#This Row],[Years Played]]</f>
        <v>554.875</v>
      </c>
      <c r="G46" s="17" t="e">
        <f>INDEX(Leaders_Table__2[],MATCH(Leaders_Table[[#This Row],[Player]],Leaders_Table__2[Player],0),2)</f>
        <v>#N/A</v>
      </c>
      <c r="I46">
        <v>9</v>
      </c>
      <c r="J46" t="s">
        <v>1151</v>
      </c>
      <c r="K46">
        <v>458</v>
      </c>
      <c r="L46" t="s">
        <v>655</v>
      </c>
      <c r="M46">
        <f>(RIGHT(Leaders_Table__4[[#This Row],[Years]],4)-LEFT(Leaders_Table__4[[#This Row],[Years]],4))</f>
        <v>16</v>
      </c>
      <c r="N46">
        <f>Leaders_Table__4[[#This Row],[Sk]]/Leaders_Table__4[[#This Row],[Years played]]</f>
        <v>28.625</v>
      </c>
    </row>
    <row r="47" spans="1:14" x14ac:dyDescent="0.25">
      <c r="A47">
        <v>230</v>
      </c>
      <c r="B47" t="s">
        <v>1022</v>
      </c>
      <c r="C47">
        <v>5526</v>
      </c>
      <c r="D47" t="s">
        <v>840</v>
      </c>
      <c r="E47">
        <f>(RIGHT(Leaders_Table[[#This Row],[Years]],4)-LEFT(Leaders_Table[[#This Row],[Years]],4))</f>
        <v>10</v>
      </c>
      <c r="F47" s="17">
        <f>Leaders_Table[[#This Row],[Yds]]/Leaders_Table[[#This Row],[Years Played]]</f>
        <v>552.6</v>
      </c>
      <c r="G47" s="17" t="e">
        <f>INDEX(Leaders_Table__2[],MATCH(Leaders_Table[[#This Row],[Player]],Leaders_Table__2[Player],0),2)</f>
        <v>#N/A</v>
      </c>
      <c r="I47">
        <v>25</v>
      </c>
      <c r="J47" t="s">
        <v>1171</v>
      </c>
      <c r="K47">
        <v>361</v>
      </c>
      <c r="L47" t="s">
        <v>1172</v>
      </c>
      <c r="M47">
        <f>(RIGHT(Leaders_Table__4[[#This Row],[Years]],4)-LEFT(Leaders_Table__4[[#This Row],[Years]],4))</f>
        <v>13</v>
      </c>
      <c r="N47">
        <f>Leaders_Table__4[[#This Row],[Sk]]/Leaders_Table__4[[#This Row],[Years played]]</f>
        <v>27.76923076923077</v>
      </c>
    </row>
    <row r="48" spans="1:14" x14ac:dyDescent="0.25">
      <c r="A48">
        <v>188</v>
      </c>
      <c r="B48" t="s">
        <v>953</v>
      </c>
      <c r="C48">
        <v>6076</v>
      </c>
      <c r="D48" t="s">
        <v>954</v>
      </c>
      <c r="E48">
        <f>(RIGHT(Leaders_Table[[#This Row],[Years]],4)-LEFT(Leaders_Table[[#This Row],[Years]],4))</f>
        <v>11</v>
      </c>
      <c r="F48" s="17">
        <f>Leaders_Table[[#This Row],[Yds]]/Leaders_Table[[#This Row],[Years Played]]</f>
        <v>552.36363636363637</v>
      </c>
      <c r="G48" s="17" t="e">
        <f>INDEX(Leaders_Table__2[],MATCH(Leaders_Table[[#This Row],[Player]],Leaders_Table__2[Player],0),2)</f>
        <v>#N/A</v>
      </c>
      <c r="I48">
        <v>12</v>
      </c>
      <c r="J48" t="s">
        <v>453</v>
      </c>
      <c r="K48">
        <v>416</v>
      </c>
      <c r="L48" t="s">
        <v>622</v>
      </c>
      <c r="M48">
        <f>(RIGHT(Leaders_Table__4[[#This Row],[Years]],4)-LEFT(Leaders_Table__4[[#This Row],[Years]],4))</f>
        <v>15</v>
      </c>
      <c r="N48">
        <f>Leaders_Table__4[[#This Row],[Sk]]/Leaders_Table__4[[#This Row],[Years played]]</f>
        <v>27.733333333333334</v>
      </c>
    </row>
    <row r="49" spans="1:14" x14ac:dyDescent="0.25">
      <c r="A49">
        <v>236</v>
      </c>
      <c r="B49" t="s">
        <v>1031</v>
      </c>
      <c r="C49">
        <v>5497</v>
      </c>
      <c r="D49" t="s">
        <v>1032</v>
      </c>
      <c r="E49">
        <f>(RIGHT(Leaders_Table[[#This Row],[Years]],4)-LEFT(Leaders_Table[[#This Row],[Years]],4))</f>
        <v>10</v>
      </c>
      <c r="F49" s="17">
        <f>Leaders_Table[[#This Row],[Yds]]/Leaders_Table[[#This Row],[Years Played]]</f>
        <v>549.70000000000005</v>
      </c>
      <c r="G49" s="17" t="e">
        <f>INDEX(Leaders_Table__2[],MATCH(Leaders_Table[[#This Row],[Player]],Leaders_Table__2[Player],0),2)</f>
        <v>#N/A</v>
      </c>
      <c r="I49">
        <v>1</v>
      </c>
      <c r="J49" t="s">
        <v>1140</v>
      </c>
      <c r="K49">
        <v>525</v>
      </c>
      <c r="L49" t="s">
        <v>1141</v>
      </c>
      <c r="M49">
        <f>(RIGHT(Leaders_Table__4[[#This Row],[Years]],4)-LEFT(Leaders_Table__4[[#This Row],[Years]],4))</f>
        <v>19</v>
      </c>
      <c r="N49">
        <f>Leaders_Table__4[[#This Row],[Sk]]/Leaders_Table__4[[#This Row],[Years played]]</f>
        <v>27.631578947368421</v>
      </c>
    </row>
    <row r="50" spans="1:14" x14ac:dyDescent="0.25">
      <c r="A50">
        <v>190</v>
      </c>
      <c r="B50" t="s">
        <v>957</v>
      </c>
      <c r="C50">
        <v>6039</v>
      </c>
      <c r="D50" t="s">
        <v>958</v>
      </c>
      <c r="E50">
        <f>(RIGHT(Leaders_Table[[#This Row],[Years]],4)-LEFT(Leaders_Table[[#This Row],[Years]],4))</f>
        <v>11</v>
      </c>
      <c r="F50" s="17">
        <f>Leaders_Table[[#This Row],[Yds]]/Leaders_Table[[#This Row],[Years Played]]</f>
        <v>549</v>
      </c>
      <c r="G50" s="17" t="e">
        <f>INDEX(Leaders_Table__2[],MATCH(Leaders_Table[[#This Row],[Player]],Leaders_Table__2[Player],0),2)</f>
        <v>#N/A</v>
      </c>
      <c r="I50">
        <v>4</v>
      </c>
      <c r="J50" t="s">
        <v>1143</v>
      </c>
      <c r="K50">
        <v>494</v>
      </c>
      <c r="L50" t="s">
        <v>1144</v>
      </c>
      <c r="M50">
        <f>(RIGHT(Leaders_Table__4[[#This Row],[Years]],4)-LEFT(Leaders_Table__4[[#This Row],[Years]],4))</f>
        <v>18</v>
      </c>
      <c r="N50">
        <f>Leaders_Table__4[[#This Row],[Sk]]/Leaders_Table__4[[#This Row],[Years played]]</f>
        <v>27.444444444444443</v>
      </c>
    </row>
    <row r="51" spans="1:14" x14ac:dyDescent="0.25">
      <c r="A51">
        <v>196</v>
      </c>
      <c r="B51" t="s">
        <v>967</v>
      </c>
      <c r="C51">
        <v>5989</v>
      </c>
      <c r="D51" t="s">
        <v>968</v>
      </c>
      <c r="E51">
        <f>(RIGHT(Leaders_Table[[#This Row],[Years]],4)-LEFT(Leaders_Table[[#This Row],[Years]],4))</f>
        <v>11</v>
      </c>
      <c r="F51" s="17">
        <f>Leaders_Table[[#This Row],[Yds]]/Leaders_Table[[#This Row],[Years Played]]</f>
        <v>544.4545454545455</v>
      </c>
      <c r="G51" s="17" t="e">
        <f>INDEX(Leaders_Table__2[],MATCH(Leaders_Table[[#This Row],[Player]],Leaders_Table__2[Player],0),2)</f>
        <v>#N/A</v>
      </c>
      <c r="I51">
        <v>15</v>
      </c>
      <c r="J51" t="s">
        <v>458</v>
      </c>
      <c r="K51">
        <v>408</v>
      </c>
      <c r="L51" t="s">
        <v>622</v>
      </c>
      <c r="M51">
        <f>(RIGHT(Leaders_Table__4[[#This Row],[Years]],4)-LEFT(Leaders_Table__4[[#This Row],[Years]],4))</f>
        <v>15</v>
      </c>
      <c r="N51">
        <f>Leaders_Table__4[[#This Row],[Sk]]/Leaders_Table__4[[#This Row],[Years played]]</f>
        <v>27.2</v>
      </c>
    </row>
    <row r="52" spans="1:14" x14ac:dyDescent="0.25">
      <c r="A52">
        <v>245</v>
      </c>
      <c r="B52" t="s">
        <v>1047</v>
      </c>
      <c r="C52">
        <v>5426</v>
      </c>
      <c r="D52" t="s">
        <v>920</v>
      </c>
      <c r="E52">
        <f>(RIGHT(Leaders_Table[[#This Row],[Years]],4)-LEFT(Leaders_Table[[#This Row],[Years]],4))</f>
        <v>10</v>
      </c>
      <c r="F52" s="17">
        <f>Leaders_Table[[#This Row],[Yds]]/Leaders_Table[[#This Row],[Years Played]]</f>
        <v>542.6</v>
      </c>
      <c r="G52" s="17" t="e">
        <f>INDEX(Leaders_Table__2[],MATCH(Leaders_Table[[#This Row],[Player]],Leaders_Table__2[Player],0),2)</f>
        <v>#N/A</v>
      </c>
      <c r="I52">
        <v>61</v>
      </c>
      <c r="J52" t="s">
        <v>1227</v>
      </c>
      <c r="K52">
        <v>267</v>
      </c>
      <c r="L52" t="s">
        <v>903</v>
      </c>
      <c r="M52">
        <f>(RIGHT(Leaders_Table__4[[#This Row],[Years]],4)-LEFT(Leaders_Table__4[[#This Row],[Years]],4))</f>
        <v>10</v>
      </c>
      <c r="N52">
        <f>Leaders_Table__4[[#This Row],[Sk]]/Leaders_Table__4[[#This Row],[Years played]]</f>
        <v>26.7</v>
      </c>
    </row>
    <row r="53" spans="1:14" x14ac:dyDescent="0.25">
      <c r="A53">
        <v>246</v>
      </c>
      <c r="B53" t="s">
        <v>1048</v>
      </c>
      <c r="C53">
        <v>5421</v>
      </c>
      <c r="D53" t="s">
        <v>1049</v>
      </c>
      <c r="E53">
        <f>(RIGHT(Leaders_Table[[#This Row],[Years]],4)-LEFT(Leaders_Table[[#This Row],[Years]],4))</f>
        <v>10</v>
      </c>
      <c r="F53" s="17">
        <f>Leaders_Table[[#This Row],[Yds]]/Leaders_Table[[#This Row],[Years Played]]</f>
        <v>542.1</v>
      </c>
      <c r="G53" s="17" t="e">
        <f>INDEX(Leaders_Table__2[],MATCH(Leaders_Table[[#This Row],[Player]],Leaders_Table__2[Player],0),2)</f>
        <v>#N/A</v>
      </c>
      <c r="I53">
        <v>204</v>
      </c>
      <c r="J53" t="s">
        <v>1419</v>
      </c>
      <c r="K53">
        <v>80</v>
      </c>
      <c r="L53" t="s">
        <v>1420</v>
      </c>
      <c r="M53">
        <f>(RIGHT(Leaders_Table__4[[#This Row],[Years]],4)-LEFT(Leaders_Table__4[[#This Row],[Years]],4))</f>
        <v>3</v>
      </c>
      <c r="N53">
        <f>Leaders_Table__4[[#This Row],[Sk]]/Leaders_Table__4[[#This Row],[Years played]]</f>
        <v>26.666666666666668</v>
      </c>
    </row>
    <row r="54" spans="1:14" x14ac:dyDescent="0.25">
      <c r="A54">
        <v>197</v>
      </c>
      <c r="B54" t="s">
        <v>969</v>
      </c>
      <c r="C54">
        <v>5902</v>
      </c>
      <c r="D54" t="s">
        <v>970</v>
      </c>
      <c r="E54">
        <f>(RIGHT(Leaders_Table[[#This Row],[Years]],4)-LEFT(Leaders_Table[[#This Row],[Years]],4))</f>
        <v>11</v>
      </c>
      <c r="F54" s="17">
        <f>Leaders_Table[[#This Row],[Yds]]/Leaders_Table[[#This Row],[Years Played]]</f>
        <v>536.5454545454545</v>
      </c>
      <c r="G54" s="17" t="e">
        <f>INDEX(Leaders_Table__2[],MATCH(Leaders_Table[[#This Row],[Player]],Leaders_Table__2[Player],0),2)</f>
        <v>#N/A</v>
      </c>
      <c r="I54">
        <v>16</v>
      </c>
      <c r="J54" t="s">
        <v>1158</v>
      </c>
      <c r="K54">
        <v>398</v>
      </c>
      <c r="L54" t="s">
        <v>1159</v>
      </c>
      <c r="M54">
        <f>(RIGHT(Leaders_Table__4[[#This Row],[Years]],4)-LEFT(Leaders_Table__4[[#This Row],[Years]],4))</f>
        <v>15</v>
      </c>
      <c r="N54">
        <f>Leaders_Table__4[[#This Row],[Sk]]/Leaders_Table__4[[#This Row],[Years played]]</f>
        <v>26.533333333333335</v>
      </c>
    </row>
    <row r="55" spans="1:14" x14ac:dyDescent="0.25">
      <c r="A55">
        <v>201</v>
      </c>
      <c r="B55" t="s">
        <v>977</v>
      </c>
      <c r="C55">
        <v>5869</v>
      </c>
      <c r="D55" t="s">
        <v>978</v>
      </c>
      <c r="E55">
        <f>(RIGHT(Leaders_Table[[#This Row],[Years]],4)-LEFT(Leaders_Table[[#This Row],[Years]],4))</f>
        <v>11</v>
      </c>
      <c r="F55" s="17">
        <f>Leaders_Table[[#This Row],[Yds]]/Leaders_Table[[#This Row],[Years Played]]</f>
        <v>533.5454545454545</v>
      </c>
      <c r="G55" s="17" t="e">
        <f>INDEX(Leaders_Table__2[],MATCH(Leaders_Table[[#This Row],[Player]],Leaders_Table__2[Player],0),2)</f>
        <v>#N/A</v>
      </c>
      <c r="I55">
        <v>31</v>
      </c>
      <c r="J55" t="s">
        <v>1182</v>
      </c>
      <c r="K55">
        <v>340</v>
      </c>
      <c r="L55" t="s">
        <v>1183</v>
      </c>
      <c r="M55">
        <f>(RIGHT(Leaders_Table__4[[#This Row],[Years]],4)-LEFT(Leaders_Table__4[[#This Row],[Years]],4))</f>
        <v>13</v>
      </c>
      <c r="N55">
        <f>Leaders_Table__4[[#This Row],[Sk]]/Leaders_Table__4[[#This Row],[Years played]]</f>
        <v>26.153846153846153</v>
      </c>
    </row>
    <row r="56" spans="1:14" x14ac:dyDescent="0.25">
      <c r="A56">
        <v>206</v>
      </c>
      <c r="B56" t="s">
        <v>984</v>
      </c>
      <c r="C56">
        <v>5812</v>
      </c>
      <c r="D56" t="s">
        <v>985</v>
      </c>
      <c r="E56">
        <f>(RIGHT(Leaders_Table[[#This Row],[Years]],4)-LEFT(Leaders_Table[[#This Row],[Years]],4))</f>
        <v>11</v>
      </c>
      <c r="F56" s="17">
        <f>Leaders_Table[[#This Row],[Yds]]/Leaders_Table[[#This Row],[Years Played]]</f>
        <v>528.36363636363637</v>
      </c>
      <c r="G56" s="17" t="e">
        <f>INDEX(Leaders_Table__2[],MATCH(Leaders_Table[[#This Row],[Player]],Leaders_Table__2[Player],0),2)</f>
        <v>#N/A</v>
      </c>
      <c r="I56">
        <v>86</v>
      </c>
      <c r="J56" t="s">
        <v>1260</v>
      </c>
      <c r="K56">
        <v>232</v>
      </c>
      <c r="L56" t="s">
        <v>1261</v>
      </c>
      <c r="M56">
        <f>(RIGHT(Leaders_Table__4[[#This Row],[Years]],4)-LEFT(Leaders_Table__4[[#This Row],[Years]],4))</f>
        <v>9</v>
      </c>
      <c r="N56">
        <f>Leaders_Table__4[[#This Row],[Sk]]/Leaders_Table__4[[#This Row],[Years played]]</f>
        <v>25.777777777777779</v>
      </c>
    </row>
    <row r="57" spans="1:14" x14ac:dyDescent="0.25">
      <c r="A57">
        <v>103</v>
      </c>
      <c r="B57" t="s">
        <v>814</v>
      </c>
      <c r="C57">
        <v>7918</v>
      </c>
      <c r="D57" t="s">
        <v>815</v>
      </c>
      <c r="E57">
        <f>(RIGHT(Leaders_Table[[#This Row],[Years]],4)-LEFT(Leaders_Table[[#This Row],[Years]],4))</f>
        <v>15</v>
      </c>
      <c r="F57" s="17">
        <f>Leaders_Table[[#This Row],[Yds]]/Leaders_Table[[#This Row],[Years Played]]</f>
        <v>527.86666666666667</v>
      </c>
      <c r="G57" s="17" t="e">
        <f>INDEX(Leaders_Table__2[],MATCH(Leaders_Table[[#This Row],[Player]],Leaders_Table__2[Player],0),2)</f>
        <v>#N/A</v>
      </c>
      <c r="J57" t="s">
        <v>1176</v>
      </c>
      <c r="K57">
        <v>358</v>
      </c>
      <c r="L57" t="s">
        <v>1177</v>
      </c>
      <c r="M57">
        <f>(RIGHT(Leaders_Table__4[[#This Row],[Years]],4)-LEFT(Leaders_Table__4[[#This Row],[Years]],4))</f>
        <v>14</v>
      </c>
      <c r="N57">
        <f>Leaders_Table__4[[#This Row],[Sk]]/Leaders_Table__4[[#This Row],[Years played]]</f>
        <v>25.571428571428573</v>
      </c>
    </row>
    <row r="58" spans="1:14" x14ac:dyDescent="0.25">
      <c r="A58">
        <v>179</v>
      </c>
      <c r="B58" t="s">
        <v>938</v>
      </c>
      <c r="C58">
        <v>6307</v>
      </c>
      <c r="D58" t="s">
        <v>939</v>
      </c>
      <c r="E58">
        <f>(RIGHT(Leaders_Table[[#This Row],[Years]],4)-LEFT(Leaders_Table[[#This Row],[Years]],4))</f>
        <v>12</v>
      </c>
      <c r="F58" s="17">
        <f>Leaders_Table[[#This Row],[Yds]]/Leaders_Table[[#This Row],[Years Played]]</f>
        <v>525.58333333333337</v>
      </c>
      <c r="G58" s="17" t="e">
        <f>INDEX(Leaders_Table__2[],MATCH(Leaders_Table[[#This Row],[Player]],Leaders_Table__2[Player],0),2)</f>
        <v>#N/A</v>
      </c>
      <c r="J58" t="s">
        <v>1165</v>
      </c>
      <c r="K58">
        <v>380</v>
      </c>
      <c r="L58" t="s">
        <v>1159</v>
      </c>
      <c r="M58">
        <f>(RIGHT(Leaders_Table__4[[#This Row],[Years]],4)-LEFT(Leaders_Table__4[[#This Row],[Years]],4))</f>
        <v>15</v>
      </c>
      <c r="N58">
        <f>Leaders_Table__4[[#This Row],[Sk]]/Leaders_Table__4[[#This Row],[Years played]]</f>
        <v>25.333333333333332</v>
      </c>
    </row>
    <row r="59" spans="1:14" x14ac:dyDescent="0.25">
      <c r="A59">
        <v>208</v>
      </c>
      <c r="B59" t="s">
        <v>987</v>
      </c>
      <c r="C59">
        <v>5755</v>
      </c>
      <c r="D59" t="s">
        <v>988</v>
      </c>
      <c r="E59">
        <f>(RIGHT(Leaders_Table[[#This Row],[Years]],4)-LEFT(Leaders_Table[[#This Row],[Years]],4))</f>
        <v>11</v>
      </c>
      <c r="F59" s="17">
        <f>Leaders_Table[[#This Row],[Yds]]/Leaders_Table[[#This Row],[Years Played]]</f>
        <v>523.18181818181813</v>
      </c>
      <c r="G59" s="17" t="e">
        <f>INDEX(Leaders_Table__2[],MATCH(Leaders_Table[[#This Row],[Player]],Leaders_Table__2[Player],0),2)</f>
        <v>#N/A</v>
      </c>
      <c r="I59">
        <v>113</v>
      </c>
      <c r="J59" t="s">
        <v>1302</v>
      </c>
      <c r="K59">
        <v>177</v>
      </c>
      <c r="L59" t="s">
        <v>1303</v>
      </c>
      <c r="M59">
        <f>(RIGHT(Leaders_Table__4[[#This Row],[Years]],4)-LEFT(Leaders_Table__4[[#This Row],[Years]],4))</f>
        <v>7</v>
      </c>
      <c r="N59">
        <f>Leaders_Table__4[[#This Row],[Sk]]/Leaders_Table__4[[#This Row],[Years played]]</f>
        <v>25.285714285714285</v>
      </c>
    </row>
    <row r="60" spans="1:14" x14ac:dyDescent="0.25">
      <c r="A60">
        <v>150</v>
      </c>
      <c r="B60" t="s">
        <v>892</v>
      </c>
      <c r="C60">
        <v>6797</v>
      </c>
      <c r="D60" t="s">
        <v>712</v>
      </c>
      <c r="E60">
        <f>(RIGHT(Leaders_Table[[#This Row],[Years]],4)-LEFT(Leaders_Table[[#This Row],[Years]],4))</f>
        <v>13</v>
      </c>
      <c r="F60" s="17">
        <f>Leaders_Table[[#This Row],[Yds]]/Leaders_Table[[#This Row],[Years Played]]</f>
        <v>522.84615384615381</v>
      </c>
      <c r="G60" s="17" t="e">
        <f>INDEX(Leaders_Table__2[],MATCH(Leaders_Table[[#This Row],[Player]],Leaders_Table__2[Player],0),2)</f>
        <v>#N/A</v>
      </c>
      <c r="I60">
        <v>87</v>
      </c>
      <c r="J60" t="s">
        <v>1262</v>
      </c>
      <c r="K60">
        <v>227</v>
      </c>
      <c r="L60" t="s">
        <v>1263</v>
      </c>
      <c r="M60">
        <f>(RIGHT(Leaders_Table__4[[#This Row],[Years]],4)-LEFT(Leaders_Table__4[[#This Row],[Years]],4))</f>
        <v>9</v>
      </c>
      <c r="N60">
        <f>Leaders_Table__4[[#This Row],[Sk]]/Leaders_Table__4[[#This Row],[Years played]]</f>
        <v>25.222222222222221</v>
      </c>
    </row>
    <row r="61" spans="1:14" x14ac:dyDescent="0.25">
      <c r="A61">
        <v>234</v>
      </c>
      <c r="B61" t="s">
        <v>1028</v>
      </c>
      <c r="C61">
        <v>5508</v>
      </c>
      <c r="D61" t="s">
        <v>773</v>
      </c>
      <c r="E61">
        <f>(RIGHT(Leaders_Table[[#This Row],[Years]],4)-LEFT(Leaders_Table[[#This Row],[Years]],4))</f>
        <v>11</v>
      </c>
      <c r="F61" s="17">
        <f>Leaders_Table[[#This Row],[Yds]]/Leaders_Table[[#This Row],[Years Played]]</f>
        <v>500.72727272727275</v>
      </c>
      <c r="G61" s="17" t="e">
        <f>INDEX(Leaders_Table__2[],MATCH(Leaders_Table[[#This Row],[Player]],Leaders_Table__2[Player],0),2)</f>
        <v>#N/A</v>
      </c>
      <c r="I61">
        <v>7</v>
      </c>
      <c r="J61" t="s">
        <v>219</v>
      </c>
      <c r="K61">
        <v>476</v>
      </c>
      <c r="L61" t="s">
        <v>1148</v>
      </c>
      <c r="M61">
        <f>(RIGHT(Leaders_Table__4[[#This Row],[Years]],4)-LEFT(Leaders_Table__4[[#This Row],[Years]],4))</f>
        <v>19</v>
      </c>
      <c r="N61">
        <f>Leaders_Table__4[[#This Row],[Sk]]/Leaders_Table__4[[#This Row],[Years played]]</f>
        <v>25.05263157894737</v>
      </c>
    </row>
    <row r="62" spans="1:14" x14ac:dyDescent="0.25">
      <c r="A62">
        <v>176</v>
      </c>
      <c r="B62" t="s">
        <v>932</v>
      </c>
      <c r="C62">
        <v>6346</v>
      </c>
      <c r="D62" t="s">
        <v>933</v>
      </c>
      <c r="E62">
        <f>(RIGHT(Leaders_Table[[#This Row],[Years]],4)-LEFT(Leaders_Table[[#This Row],[Years]],4))</f>
        <v>13</v>
      </c>
      <c r="F62" s="17">
        <f>Leaders_Table[[#This Row],[Yds]]/Leaders_Table[[#This Row],[Years Played]]</f>
        <v>488.15384615384613</v>
      </c>
      <c r="G62" s="17" t="e">
        <f>INDEX(Leaders_Table__2[],MATCH(Leaders_Table[[#This Row],[Player]],Leaders_Table__2[Player],0),2)</f>
        <v>#N/A</v>
      </c>
      <c r="I62">
        <v>89</v>
      </c>
      <c r="J62" t="s">
        <v>1266</v>
      </c>
      <c r="K62">
        <v>224</v>
      </c>
      <c r="L62" t="s">
        <v>1267</v>
      </c>
      <c r="M62">
        <f>(RIGHT(Leaders_Table__4[[#This Row],[Years]],4)-LEFT(Leaders_Table__4[[#This Row],[Years]],4))</f>
        <v>9</v>
      </c>
      <c r="N62">
        <f>Leaders_Table__4[[#This Row],[Sk]]/Leaders_Table__4[[#This Row],[Years played]]</f>
        <v>24.888888888888889</v>
      </c>
    </row>
    <row r="63" spans="1:14" x14ac:dyDescent="0.25">
      <c r="A63">
        <v>218</v>
      </c>
      <c r="B63" t="s">
        <v>1003</v>
      </c>
      <c r="C63">
        <v>5661</v>
      </c>
      <c r="D63" t="s">
        <v>795</v>
      </c>
      <c r="E63">
        <f>(RIGHT(Leaders_Table[[#This Row],[Years]],4)-LEFT(Leaders_Table[[#This Row],[Years]],4))</f>
        <v>12</v>
      </c>
      <c r="F63" s="17">
        <f>Leaders_Table[[#This Row],[Yds]]/Leaders_Table[[#This Row],[Years Played]]</f>
        <v>471.75</v>
      </c>
      <c r="G63" s="17" t="e">
        <f>INDEX(Leaders_Table__2[],MATCH(Leaders_Table[[#This Row],[Player]],Leaders_Table__2[Player],0),2)</f>
        <v>#N/A</v>
      </c>
      <c r="I63">
        <v>59</v>
      </c>
      <c r="J63" t="s">
        <v>1223</v>
      </c>
      <c r="K63">
        <v>273</v>
      </c>
      <c r="L63" t="s">
        <v>1224</v>
      </c>
      <c r="M63">
        <f>(RIGHT(Leaders_Table__4[[#This Row],[Years]],4)-LEFT(Leaders_Table__4[[#This Row],[Years]],4))</f>
        <v>11</v>
      </c>
      <c r="N63">
        <f>Leaders_Table__4[[#This Row],[Sk]]/Leaders_Table__4[[#This Row],[Years played]]</f>
        <v>24.818181818181817</v>
      </c>
    </row>
    <row r="64" spans="1:14" x14ac:dyDescent="0.25">
      <c r="A64">
        <v>233</v>
      </c>
      <c r="B64" t="s">
        <v>1026</v>
      </c>
      <c r="C64">
        <v>5515</v>
      </c>
      <c r="D64" t="s">
        <v>1027</v>
      </c>
      <c r="E64">
        <f>(RIGHT(Leaders_Table[[#This Row],[Years]],4)-LEFT(Leaders_Table[[#This Row],[Years]],4))</f>
        <v>12</v>
      </c>
      <c r="F64" s="17">
        <f>Leaders_Table[[#This Row],[Yds]]/Leaders_Table[[#This Row],[Years Played]]</f>
        <v>459.58333333333331</v>
      </c>
      <c r="G64" s="17" t="e">
        <f>INDEX(Leaders_Table__2[],MATCH(Leaders_Table[[#This Row],[Player]],Leaders_Table__2[Player],0),2)</f>
        <v>#N/A</v>
      </c>
      <c r="I64">
        <v>145</v>
      </c>
      <c r="J64" t="s">
        <v>1338</v>
      </c>
      <c r="K64">
        <v>124</v>
      </c>
      <c r="L64" t="s">
        <v>1339</v>
      </c>
      <c r="M64">
        <f>(RIGHT(Leaders_Table__4[[#This Row],[Years]],4)-LEFT(Leaders_Table__4[[#This Row],[Years]],4))</f>
        <v>5</v>
      </c>
      <c r="N64">
        <f>Leaders_Table__4[[#This Row],[Sk]]/Leaders_Table__4[[#This Row],[Years played]]</f>
        <v>24.8</v>
      </c>
    </row>
    <row r="65" spans="1:14" x14ac:dyDescent="0.25">
      <c r="A65">
        <v>237</v>
      </c>
      <c r="B65" t="s">
        <v>1033</v>
      </c>
      <c r="C65">
        <v>5496</v>
      </c>
      <c r="D65" t="s">
        <v>1034</v>
      </c>
      <c r="E65">
        <f>(RIGHT(Leaders_Table[[#This Row],[Years]],4)-LEFT(Leaders_Table[[#This Row],[Years]],4))</f>
        <v>12</v>
      </c>
      <c r="F65" s="17">
        <f>Leaders_Table[[#This Row],[Yds]]/Leaders_Table[[#This Row],[Years Played]]</f>
        <v>458</v>
      </c>
      <c r="G65" s="17" t="e">
        <f>INDEX(Leaders_Table__2[],MATCH(Leaders_Table[[#This Row],[Player]],Leaders_Table__2[Player],0),2)</f>
        <v>#N/A</v>
      </c>
      <c r="J65" t="s">
        <v>1340</v>
      </c>
      <c r="K65">
        <v>124</v>
      </c>
      <c r="L65" t="s">
        <v>1341</v>
      </c>
      <c r="M65">
        <f>(RIGHT(Leaders_Table__4[[#This Row],[Years]],4)-LEFT(Leaders_Table__4[[#This Row],[Years]],4))</f>
        <v>5</v>
      </c>
      <c r="N65">
        <f>Leaders_Table__4[[#This Row],[Sk]]/Leaders_Table__4[[#This Row],[Years played]]</f>
        <v>24.8</v>
      </c>
    </row>
    <row r="66" spans="1:14" x14ac:dyDescent="0.25">
      <c r="A66">
        <v>175</v>
      </c>
      <c r="B66" t="s">
        <v>930</v>
      </c>
      <c r="C66">
        <v>6366</v>
      </c>
      <c r="D66" t="s">
        <v>931</v>
      </c>
      <c r="E66">
        <f>(RIGHT(Leaders_Table[[#This Row],[Years]],4)-LEFT(Leaders_Table[[#This Row],[Years]],4))</f>
        <v>14</v>
      </c>
      <c r="F66" s="17">
        <f>Leaders_Table[[#This Row],[Yds]]/Leaders_Table[[#This Row],[Years Played]]</f>
        <v>454.71428571428572</v>
      </c>
      <c r="G66" s="17" t="e">
        <f>INDEX(Leaders_Table__2[],MATCH(Leaders_Table[[#This Row],[Player]],Leaders_Table__2[Player],0),2)</f>
        <v>#N/A</v>
      </c>
      <c r="I66">
        <v>99</v>
      </c>
      <c r="J66" t="s">
        <v>1282</v>
      </c>
      <c r="K66">
        <v>196</v>
      </c>
      <c r="L66" t="s">
        <v>819</v>
      </c>
      <c r="M66">
        <f>(RIGHT(Leaders_Table__4[[#This Row],[Years]],4)-LEFT(Leaders_Table__4[[#This Row],[Years]],4))</f>
        <v>8</v>
      </c>
      <c r="N66">
        <f>Leaders_Table__4[[#This Row],[Sk]]/Leaders_Table__4[[#This Row],[Years played]]</f>
        <v>24.5</v>
      </c>
    </row>
    <row r="67" spans="1:14" x14ac:dyDescent="0.25">
      <c r="A67">
        <v>242</v>
      </c>
      <c r="B67" t="s">
        <v>1043</v>
      </c>
      <c r="C67">
        <v>5434</v>
      </c>
      <c r="D67" t="s">
        <v>1044</v>
      </c>
      <c r="E67">
        <f>(RIGHT(Leaders_Table[[#This Row],[Years]],4)-LEFT(Leaders_Table[[#This Row],[Years]],4))</f>
        <v>12</v>
      </c>
      <c r="F67" s="17">
        <f>Leaders_Table[[#This Row],[Yds]]/Leaders_Table[[#This Row],[Years Played]]</f>
        <v>452.83333333333331</v>
      </c>
      <c r="G67" s="17" t="e">
        <f>INDEX(Leaders_Table__2[],MATCH(Leaders_Table[[#This Row],[Player]],Leaders_Table__2[Player],0),2)</f>
        <v>#N/A</v>
      </c>
      <c r="I67">
        <v>42</v>
      </c>
      <c r="J67" t="s">
        <v>1195</v>
      </c>
      <c r="K67">
        <v>318</v>
      </c>
      <c r="L67" t="s">
        <v>1196</v>
      </c>
      <c r="M67">
        <f>(RIGHT(Leaders_Table__4[[#This Row],[Years]],4)-LEFT(Leaders_Table__4[[#This Row],[Years]],4))</f>
        <v>13</v>
      </c>
      <c r="N67">
        <f>Leaders_Table__4[[#This Row],[Sk]]/Leaders_Table__4[[#This Row],[Years played]]</f>
        <v>24.46153846153846</v>
      </c>
    </row>
    <row r="68" spans="1:14" x14ac:dyDescent="0.25">
      <c r="A68">
        <v>207</v>
      </c>
      <c r="B68" t="s">
        <v>986</v>
      </c>
      <c r="C68">
        <v>5767</v>
      </c>
      <c r="D68" t="s">
        <v>838</v>
      </c>
      <c r="E68">
        <f>(RIGHT(Leaders_Table[[#This Row],[Years]],4)-LEFT(Leaders_Table[[#This Row],[Years]],4))</f>
        <v>13</v>
      </c>
      <c r="F68" s="17">
        <f>Leaders_Table[[#This Row],[Yds]]/Leaders_Table[[#This Row],[Years Played]]</f>
        <v>443.61538461538464</v>
      </c>
      <c r="G68" s="17" t="e">
        <f>INDEX(Leaders_Table__2[],MATCH(Leaders_Table[[#This Row],[Player]],Leaders_Table__2[Player],0),2)</f>
        <v>#N/A</v>
      </c>
      <c r="J68" t="s">
        <v>1283</v>
      </c>
      <c r="K68">
        <v>195</v>
      </c>
      <c r="L68" t="s">
        <v>1284</v>
      </c>
      <c r="M68">
        <f>(RIGHT(Leaders_Table__4[[#This Row],[Years]],4)-LEFT(Leaders_Table__4[[#This Row],[Years]],4))</f>
        <v>8</v>
      </c>
      <c r="N68">
        <f>Leaders_Table__4[[#This Row],[Sk]]/Leaders_Table__4[[#This Row],[Years played]]</f>
        <v>24.375</v>
      </c>
    </row>
    <row r="69" spans="1:14" x14ac:dyDescent="0.25">
      <c r="A69">
        <v>226</v>
      </c>
      <c r="B69" t="s">
        <v>1015</v>
      </c>
      <c r="C69">
        <v>5572</v>
      </c>
      <c r="D69" t="s">
        <v>1016</v>
      </c>
      <c r="E69">
        <f>(RIGHT(Leaders_Table[[#This Row],[Years]],4)-LEFT(Leaders_Table[[#This Row],[Years]],4))</f>
        <v>13</v>
      </c>
      <c r="F69" s="17">
        <f>Leaders_Table[[#This Row],[Yds]]/Leaders_Table[[#This Row],[Years Played]]</f>
        <v>428.61538461538464</v>
      </c>
      <c r="G69" s="17" t="e">
        <f>INDEX(Leaders_Table__2[],MATCH(Leaders_Table[[#This Row],[Player]],Leaders_Table__2[Player],0),2)</f>
        <v>#N/A</v>
      </c>
      <c r="I69">
        <v>23</v>
      </c>
      <c r="J69" t="s">
        <v>1168</v>
      </c>
      <c r="K69">
        <v>363</v>
      </c>
      <c r="L69" t="s">
        <v>1169</v>
      </c>
      <c r="M69">
        <f>(RIGHT(Leaders_Table__4[[#This Row],[Years]],4)-LEFT(Leaders_Table__4[[#This Row],[Years]],4))</f>
        <v>15</v>
      </c>
      <c r="N69">
        <f>Leaders_Table__4[[#This Row],[Sk]]/Leaders_Table__4[[#This Row],[Years played]]</f>
        <v>24.2</v>
      </c>
    </row>
    <row r="70" spans="1:14" x14ac:dyDescent="0.25">
      <c r="A70">
        <v>199</v>
      </c>
      <c r="B70" t="s">
        <v>973</v>
      </c>
      <c r="C70">
        <v>5885</v>
      </c>
      <c r="D70" t="s">
        <v>974</v>
      </c>
      <c r="E70">
        <f>(RIGHT(Leaders_Table[[#This Row],[Years]],4)-LEFT(Leaders_Table[[#This Row],[Years]],4))</f>
        <v>14</v>
      </c>
      <c r="F70" s="17">
        <f>Leaders_Table[[#This Row],[Yds]]/Leaders_Table[[#This Row],[Years Played]]</f>
        <v>420.35714285714283</v>
      </c>
      <c r="G70" s="17" t="e">
        <f>INDEX(Leaders_Table__2[],MATCH(Leaders_Table[[#This Row],[Player]],Leaders_Table__2[Player],0),2)</f>
        <v>#N/A</v>
      </c>
      <c r="I70">
        <v>20</v>
      </c>
      <c r="J70" t="s">
        <v>1164</v>
      </c>
      <c r="K70">
        <v>380</v>
      </c>
      <c r="L70" t="s">
        <v>632</v>
      </c>
      <c r="M70">
        <f>(RIGHT(Leaders_Table__4[[#This Row],[Years]],4)-LEFT(Leaders_Table__4[[#This Row],[Years]],4))</f>
        <v>16</v>
      </c>
      <c r="N70">
        <f>Leaders_Table__4[[#This Row],[Sk]]/Leaders_Table__4[[#This Row],[Years played]]</f>
        <v>23.75</v>
      </c>
    </row>
    <row r="71" spans="1:14" x14ac:dyDescent="0.25">
      <c r="A71">
        <v>247</v>
      </c>
      <c r="B71" t="s">
        <v>1050</v>
      </c>
      <c r="C71">
        <v>5411</v>
      </c>
      <c r="D71" t="s">
        <v>1051</v>
      </c>
      <c r="E71">
        <f>(RIGHT(Leaders_Table[[#This Row],[Years]],4)-LEFT(Leaders_Table[[#This Row],[Years]],4))</f>
        <v>15</v>
      </c>
      <c r="F71" s="17">
        <f>Leaders_Table[[#This Row],[Yds]]/Leaders_Table[[#This Row],[Years Played]]</f>
        <v>360.73333333333335</v>
      </c>
      <c r="G71" s="17" t="e">
        <f>INDEX(Leaders_Table__2[],MATCH(Leaders_Table[[#This Row],[Player]],Leaders_Table__2[Player],0),2)</f>
        <v>#N/A</v>
      </c>
      <c r="I71">
        <v>65</v>
      </c>
      <c r="J71" t="s">
        <v>1233</v>
      </c>
      <c r="K71">
        <v>260</v>
      </c>
      <c r="L71" t="s">
        <v>1234</v>
      </c>
      <c r="M71">
        <f>(RIGHT(Leaders_Table__4[[#This Row],[Years]],4)-LEFT(Leaders_Table__4[[#This Row],[Years]],4))</f>
        <v>11</v>
      </c>
      <c r="N71">
        <f>Leaders_Table__4[[#This Row],[Sk]]/Leaders_Table__4[[#This Row],[Years played]]</f>
        <v>23.636363636363637</v>
      </c>
    </row>
    <row r="72" spans="1:14" x14ac:dyDescent="0.25">
      <c r="A72">
        <v>37</v>
      </c>
      <c r="B72" t="s">
        <v>690</v>
      </c>
      <c r="C72">
        <v>10868</v>
      </c>
      <c r="D72" t="s">
        <v>691</v>
      </c>
      <c r="E72">
        <f>(RIGHT(Leaders_Table[[#This Row],[Years]],4)-LEFT(Leaders_Table[[#This Row],[Years]],4))</f>
        <v>8</v>
      </c>
      <c r="F72" s="17">
        <f>Leaders_Table[[#This Row],[Yds]]/Leaders_Table[[#This Row],[Years Played]]</f>
        <v>1358.5</v>
      </c>
      <c r="G72" s="17">
        <f>INDEX(Leaders_Table__2[],MATCH(Leaders_Table[[#This Row],[Player]],Leaders_Table__2[Player],0),2)</f>
        <v>96.2</v>
      </c>
      <c r="I72">
        <v>48</v>
      </c>
      <c r="J72" t="s">
        <v>1206</v>
      </c>
      <c r="K72">
        <v>307</v>
      </c>
      <c r="L72" t="s">
        <v>1207</v>
      </c>
      <c r="M72">
        <f>(RIGHT(Leaders_Table__4[[#This Row],[Years]],4)-LEFT(Leaders_Table__4[[#This Row],[Years]],4))</f>
        <v>13</v>
      </c>
      <c r="N72">
        <f>Leaders_Table__4[[#This Row],[Sk]]/Leaders_Table__4[[#This Row],[Years played]]</f>
        <v>23.615384615384617</v>
      </c>
    </row>
    <row r="73" spans="1:14" x14ac:dyDescent="0.25">
      <c r="A73">
        <v>211</v>
      </c>
      <c r="B73" t="s">
        <v>992</v>
      </c>
      <c r="C73">
        <v>5708</v>
      </c>
      <c r="D73" t="s">
        <v>947</v>
      </c>
      <c r="E73">
        <f>(RIGHT(Leaders_Table[[#This Row],[Years]],4)-LEFT(Leaders_Table[[#This Row],[Years]],4))</f>
        <v>5</v>
      </c>
      <c r="F73" s="17">
        <f>Leaders_Table[[#This Row],[Yds]]/Leaders_Table[[#This Row],[Years Played]]</f>
        <v>1141.5999999999999</v>
      </c>
      <c r="G73" s="17">
        <f>INDEX(Leaders_Table__2[],MATCH(Leaders_Table[[#This Row],[Player]],Leaders_Table__2[Player],0),2)</f>
        <v>93.6</v>
      </c>
      <c r="I73">
        <v>66</v>
      </c>
      <c r="J73" t="s">
        <v>1235</v>
      </c>
      <c r="K73">
        <v>259</v>
      </c>
      <c r="L73" t="s">
        <v>708</v>
      </c>
      <c r="M73">
        <f>(RIGHT(Leaders_Table__4[[#This Row],[Years]],4)-LEFT(Leaders_Table__4[[#This Row],[Years]],4))</f>
        <v>11</v>
      </c>
      <c r="N73">
        <f>Leaders_Table__4[[#This Row],[Sk]]/Leaders_Table__4[[#This Row],[Years played]]</f>
        <v>23.545454545454547</v>
      </c>
    </row>
    <row r="74" spans="1:14" x14ac:dyDescent="0.25">
      <c r="A74">
        <v>30</v>
      </c>
      <c r="B74" t="s">
        <v>676</v>
      </c>
      <c r="C74">
        <v>11619</v>
      </c>
      <c r="D74" t="s">
        <v>677</v>
      </c>
      <c r="E74">
        <f>(RIGHT(Leaders_Table[[#This Row],[Years]],4)-LEFT(Leaders_Table[[#This Row],[Years]],4))</f>
        <v>8</v>
      </c>
      <c r="F74" s="17">
        <f>Leaders_Table[[#This Row],[Yds]]/Leaders_Table[[#This Row],[Years Played]]</f>
        <v>1452.375</v>
      </c>
      <c r="G74" s="17">
        <f>INDEX(Leaders_Table__2[],MATCH(Leaders_Table[[#This Row],[Player]],Leaders_Table__2[Player],0),2)</f>
        <v>86.1</v>
      </c>
      <c r="J74" t="s">
        <v>1236</v>
      </c>
      <c r="K74">
        <v>259</v>
      </c>
      <c r="L74" t="s">
        <v>927</v>
      </c>
      <c r="M74">
        <f>(RIGHT(Leaders_Table__4[[#This Row],[Years]],4)-LEFT(Leaders_Table__4[[#This Row],[Years]],4))</f>
        <v>11</v>
      </c>
      <c r="N74">
        <f>Leaders_Table__4[[#This Row],[Sk]]/Leaders_Table__4[[#This Row],[Years played]]</f>
        <v>23.545454545454547</v>
      </c>
    </row>
    <row r="75" spans="1:14" x14ac:dyDescent="0.25">
      <c r="A75">
        <v>34</v>
      </c>
      <c r="B75" t="s">
        <v>684</v>
      </c>
      <c r="C75">
        <v>11263</v>
      </c>
      <c r="D75" t="s">
        <v>685</v>
      </c>
      <c r="E75">
        <f>(RIGHT(Leaders_Table[[#This Row],[Years]],4)-LEFT(Leaders_Table[[#This Row],[Years]],4))</f>
        <v>9</v>
      </c>
      <c r="F75" s="17">
        <f>Leaders_Table[[#This Row],[Yds]]/Leaders_Table[[#This Row],[Years Played]]</f>
        <v>1251.4444444444443</v>
      </c>
      <c r="G75" s="17">
        <f>INDEX(Leaders_Table__2[],MATCH(Leaders_Table[[#This Row],[Player]],Leaders_Table__2[Player],0),2)</f>
        <v>86</v>
      </c>
      <c r="I75">
        <v>69</v>
      </c>
      <c r="J75" t="s">
        <v>1238</v>
      </c>
      <c r="K75">
        <v>257</v>
      </c>
      <c r="L75" t="s">
        <v>954</v>
      </c>
      <c r="M75">
        <f>(RIGHT(Leaders_Table__4[[#This Row],[Years]],4)-LEFT(Leaders_Table__4[[#This Row],[Years]],4))</f>
        <v>11</v>
      </c>
      <c r="N75">
        <f>Leaders_Table__4[[#This Row],[Sk]]/Leaders_Table__4[[#This Row],[Years played]]</f>
        <v>23.363636363636363</v>
      </c>
    </row>
    <row r="76" spans="1:14" x14ac:dyDescent="0.25">
      <c r="A76">
        <v>67</v>
      </c>
      <c r="B76" t="s">
        <v>747</v>
      </c>
      <c r="C76">
        <v>8907</v>
      </c>
      <c r="D76" t="s">
        <v>748</v>
      </c>
      <c r="E76">
        <f>(RIGHT(Leaders_Table[[#This Row],[Years]],4)-LEFT(Leaders_Table[[#This Row],[Years]],4))</f>
        <v>7</v>
      </c>
      <c r="F76" s="17">
        <f>Leaders_Table[[#This Row],[Yds]]/Leaders_Table[[#This Row],[Years Played]]</f>
        <v>1272.4285714285713</v>
      </c>
      <c r="G76" s="17">
        <f>INDEX(Leaders_Table__2[],MATCH(Leaders_Table[[#This Row],[Player]],Leaders_Table__2[Player],0),2)</f>
        <v>80.2</v>
      </c>
      <c r="I76">
        <v>95</v>
      </c>
      <c r="J76" t="s">
        <v>1276</v>
      </c>
      <c r="K76">
        <v>208</v>
      </c>
      <c r="L76" t="s">
        <v>791</v>
      </c>
      <c r="M76">
        <f>(RIGHT(Leaders_Table__4[[#This Row],[Years]],4)-LEFT(Leaders_Table__4[[#This Row],[Years]],4))</f>
        <v>9</v>
      </c>
      <c r="N76">
        <f>Leaders_Table__4[[#This Row],[Sk]]/Leaders_Table__4[[#This Row],[Years played]]</f>
        <v>23.111111111111111</v>
      </c>
    </row>
    <row r="77" spans="1:14" x14ac:dyDescent="0.25">
      <c r="A77">
        <v>184</v>
      </c>
      <c r="B77" t="s">
        <v>946</v>
      </c>
      <c r="C77">
        <v>6192</v>
      </c>
      <c r="D77" t="s">
        <v>947</v>
      </c>
      <c r="E77">
        <f>(RIGHT(Leaders_Table[[#This Row],[Years]],4)-LEFT(Leaders_Table[[#This Row],[Years]],4))</f>
        <v>5</v>
      </c>
      <c r="F77" s="17">
        <f>Leaders_Table[[#This Row],[Yds]]/Leaders_Table[[#This Row],[Years Played]]</f>
        <v>1238.4000000000001</v>
      </c>
      <c r="G77" s="17">
        <f>INDEX(Leaders_Table__2[],MATCH(Leaders_Table[[#This Row],[Player]],Leaders_Table__2[Player],0),2)</f>
        <v>78.400000000000006</v>
      </c>
      <c r="J77" t="s">
        <v>1191</v>
      </c>
      <c r="K77">
        <v>323</v>
      </c>
      <c r="L77" t="s">
        <v>669</v>
      </c>
      <c r="M77">
        <f>(RIGHT(Leaders_Table__4[[#This Row],[Years]],4)-LEFT(Leaders_Table__4[[#This Row],[Years]],4))</f>
        <v>14</v>
      </c>
      <c r="N77">
        <f>Leaders_Table__4[[#This Row],[Sk]]/Leaders_Table__4[[#This Row],[Years played]]</f>
        <v>23.071428571428573</v>
      </c>
    </row>
    <row r="78" spans="1:14" x14ac:dyDescent="0.25">
      <c r="A78">
        <v>112</v>
      </c>
      <c r="B78" t="s">
        <v>829</v>
      </c>
      <c r="C78">
        <v>7588</v>
      </c>
      <c r="D78" t="s">
        <v>830</v>
      </c>
      <c r="E78">
        <f>(RIGHT(Leaders_Table[[#This Row],[Years]],4)-LEFT(Leaders_Table[[#This Row],[Years]],4))</f>
        <v>6</v>
      </c>
      <c r="F78" s="17">
        <f>Leaders_Table[[#This Row],[Yds]]/Leaders_Table[[#This Row],[Years Played]]</f>
        <v>1264.6666666666667</v>
      </c>
      <c r="G78" s="17">
        <f>INDEX(Leaders_Table__2[],MATCH(Leaders_Table[[#This Row],[Player]],Leaders_Table__2[Player],0),2)</f>
        <v>78.2</v>
      </c>
      <c r="I78">
        <v>153</v>
      </c>
      <c r="J78" t="s">
        <v>1351</v>
      </c>
      <c r="K78">
        <v>115</v>
      </c>
      <c r="L78" t="s">
        <v>1352</v>
      </c>
      <c r="M78">
        <f>(RIGHT(Leaders_Table__4[[#This Row],[Years]],4)-LEFT(Leaders_Table__4[[#This Row],[Years]],4))</f>
        <v>5</v>
      </c>
      <c r="N78">
        <f>Leaders_Table__4[[#This Row],[Sk]]/Leaders_Table__4[[#This Row],[Years played]]</f>
        <v>23</v>
      </c>
    </row>
    <row r="79" spans="1:14" x14ac:dyDescent="0.25">
      <c r="A79">
        <v>16</v>
      </c>
      <c r="B79" t="s">
        <v>648</v>
      </c>
      <c r="C79">
        <v>13382</v>
      </c>
      <c r="D79" t="s">
        <v>649</v>
      </c>
      <c r="E79">
        <f>(RIGHT(Leaders_Table[[#This Row],[Years]],4)-LEFT(Leaders_Table[[#This Row],[Years]],4))</f>
        <v>10</v>
      </c>
      <c r="F79" s="17">
        <f>Leaders_Table[[#This Row],[Yds]]/Leaders_Table[[#This Row],[Years Played]]</f>
        <v>1338.2</v>
      </c>
      <c r="G79" s="17">
        <f>INDEX(Leaders_Table__2[],MATCH(Leaders_Table[[#This Row],[Player]],Leaders_Table__2[Player],0),2)</f>
        <v>77.400000000000006</v>
      </c>
      <c r="I79">
        <v>19</v>
      </c>
      <c r="J79" t="s">
        <v>1162</v>
      </c>
      <c r="K79">
        <v>390</v>
      </c>
      <c r="L79" t="s">
        <v>1163</v>
      </c>
      <c r="M79">
        <f>(RIGHT(Leaders_Table__4[[#This Row],[Years]],4)-LEFT(Leaders_Table__4[[#This Row],[Years]],4))</f>
        <v>17</v>
      </c>
      <c r="N79">
        <f>Leaders_Table__4[[#This Row],[Sk]]/Leaders_Table__4[[#This Row],[Years played]]</f>
        <v>22.941176470588236</v>
      </c>
    </row>
    <row r="80" spans="1:14" x14ac:dyDescent="0.25">
      <c r="A80">
        <v>9</v>
      </c>
      <c r="B80" t="s">
        <v>635</v>
      </c>
      <c r="C80">
        <v>14580</v>
      </c>
      <c r="D80" t="s">
        <v>636</v>
      </c>
      <c r="E80">
        <f>(RIGHT(Leaders_Table[[#This Row],[Years]],4)-LEFT(Leaders_Table[[#This Row],[Years]],4))</f>
        <v>12</v>
      </c>
      <c r="F80" s="17">
        <f>Leaders_Table[[#This Row],[Yds]]/Leaders_Table[[#This Row],[Years Played]]</f>
        <v>1215</v>
      </c>
      <c r="G80" s="17">
        <f>INDEX(Leaders_Table__2[],MATCH(Leaders_Table[[#This Row],[Player]],Leaders_Table__2[Player],0),2)</f>
        <v>76.7</v>
      </c>
      <c r="I80">
        <v>41</v>
      </c>
      <c r="J80" t="s">
        <v>1193</v>
      </c>
      <c r="K80">
        <v>319</v>
      </c>
      <c r="L80" t="s">
        <v>1194</v>
      </c>
      <c r="M80">
        <f>(RIGHT(Leaders_Table__4[[#This Row],[Years]],4)-LEFT(Leaders_Table__4[[#This Row],[Years]],4))</f>
        <v>14</v>
      </c>
      <c r="N80">
        <f>Leaders_Table__4[[#This Row],[Sk]]/Leaders_Table__4[[#This Row],[Years played]]</f>
        <v>22.785714285714285</v>
      </c>
    </row>
    <row r="81" spans="1:14" x14ac:dyDescent="0.25">
      <c r="A81">
        <v>1</v>
      </c>
      <c r="B81" t="s">
        <v>619</v>
      </c>
      <c r="C81">
        <v>22895</v>
      </c>
      <c r="D81" t="s">
        <v>620</v>
      </c>
      <c r="E81">
        <f>(RIGHT(Leaders_Table[[#This Row],[Years]],4)-LEFT(Leaders_Table[[#This Row],[Years]],4))</f>
        <v>19</v>
      </c>
      <c r="F81" s="17">
        <f>Leaders_Table[[#This Row],[Yds]]/Leaders_Table[[#This Row],[Years Played]]</f>
        <v>1205</v>
      </c>
      <c r="G81" s="17">
        <f>INDEX(Leaders_Table__2[],MATCH(Leaders_Table[[#This Row],[Player]],Leaders_Table__2[Player],0),2)</f>
        <v>75.599999999999994</v>
      </c>
      <c r="I81">
        <v>43</v>
      </c>
      <c r="J81" t="s">
        <v>1197</v>
      </c>
      <c r="K81">
        <v>316</v>
      </c>
      <c r="L81" t="s">
        <v>1198</v>
      </c>
      <c r="M81">
        <f>(RIGHT(Leaders_Table__4[[#This Row],[Years]],4)-LEFT(Leaders_Table__4[[#This Row],[Years]],4))</f>
        <v>14</v>
      </c>
      <c r="N81">
        <f>Leaders_Table__4[[#This Row],[Sk]]/Leaders_Table__4[[#This Row],[Years played]]</f>
        <v>22.571428571428573</v>
      </c>
    </row>
    <row r="82" spans="1:14" x14ac:dyDescent="0.25">
      <c r="A82">
        <v>244</v>
      </c>
      <c r="B82" t="s">
        <v>1046</v>
      </c>
      <c r="C82">
        <v>5427</v>
      </c>
      <c r="D82" t="s">
        <v>830</v>
      </c>
      <c r="E82">
        <f>(RIGHT(Leaders_Table[[#This Row],[Years]],4)-LEFT(Leaders_Table[[#This Row],[Years]],4))</f>
        <v>6</v>
      </c>
      <c r="F82" s="17">
        <f>Leaders_Table[[#This Row],[Yds]]/Leaders_Table[[#This Row],[Years Played]]</f>
        <v>904.5</v>
      </c>
      <c r="G82" s="17">
        <f>INDEX(Leaders_Table__2[],MATCH(Leaders_Table[[#This Row],[Player]],Leaders_Table__2[Player],0),2)</f>
        <v>75.400000000000006</v>
      </c>
      <c r="I82">
        <v>26</v>
      </c>
      <c r="J82" t="s">
        <v>1173</v>
      </c>
      <c r="K82">
        <v>360</v>
      </c>
      <c r="L82" t="s">
        <v>1174</v>
      </c>
      <c r="M82">
        <f>(RIGHT(Leaders_Table__4[[#This Row],[Years]],4)-LEFT(Leaders_Table__4[[#This Row],[Years]],4))</f>
        <v>16</v>
      </c>
      <c r="N82">
        <f>Leaders_Table__4[[#This Row],[Sk]]/Leaders_Table__4[[#This Row],[Years played]]</f>
        <v>22.5</v>
      </c>
    </row>
    <row r="83" spans="1:14" x14ac:dyDescent="0.25">
      <c r="A83">
        <v>27</v>
      </c>
      <c r="B83" t="s">
        <v>670</v>
      </c>
      <c r="C83">
        <v>11904</v>
      </c>
      <c r="D83" t="s">
        <v>671</v>
      </c>
      <c r="E83">
        <f>(RIGHT(Leaders_Table[[#This Row],[Years]],4)-LEFT(Leaders_Table[[#This Row],[Years]],4))</f>
        <v>11</v>
      </c>
      <c r="F83" s="17">
        <f>Leaders_Table[[#This Row],[Yds]]/Leaders_Table[[#This Row],[Years Played]]</f>
        <v>1082.1818181818182</v>
      </c>
      <c r="G83" s="17">
        <f>INDEX(Leaders_Table__2[],MATCH(Leaders_Table[[#This Row],[Player]],Leaders_Table__2[Player],0),2)</f>
        <v>74.900000000000006</v>
      </c>
      <c r="I83">
        <v>109</v>
      </c>
      <c r="J83" t="s">
        <v>1296</v>
      </c>
      <c r="K83">
        <v>179</v>
      </c>
      <c r="L83" t="s">
        <v>1297</v>
      </c>
      <c r="M83">
        <f>(RIGHT(Leaders_Table__4[[#This Row],[Years]],4)-LEFT(Leaders_Table__4[[#This Row],[Years]],4))</f>
        <v>8</v>
      </c>
      <c r="N83">
        <f>Leaders_Table__4[[#This Row],[Sk]]/Leaders_Table__4[[#This Row],[Years played]]</f>
        <v>22.375</v>
      </c>
    </row>
    <row r="84" spans="1:14" x14ac:dyDescent="0.25">
      <c r="A84">
        <v>45</v>
      </c>
      <c r="B84" t="s">
        <v>705</v>
      </c>
      <c r="C84">
        <v>10266</v>
      </c>
      <c r="D84" t="s">
        <v>706</v>
      </c>
      <c r="E84">
        <f>(RIGHT(Leaders_Table[[#This Row],[Years]],4)-LEFT(Leaders_Table[[#This Row],[Years]],4))</f>
        <v>10</v>
      </c>
      <c r="F84" s="17">
        <f>Leaders_Table[[#This Row],[Yds]]/Leaders_Table[[#This Row],[Years Played]]</f>
        <v>1026.5999999999999</v>
      </c>
      <c r="G84" s="17">
        <f>INDEX(Leaders_Table__2[],MATCH(Leaders_Table[[#This Row],[Player]],Leaders_Table__2[Player],0),2)</f>
        <v>74.900000000000006</v>
      </c>
      <c r="I84">
        <v>35</v>
      </c>
      <c r="J84" t="s">
        <v>1188</v>
      </c>
      <c r="K84">
        <v>332</v>
      </c>
      <c r="L84" t="s">
        <v>1189</v>
      </c>
      <c r="M84">
        <f>(RIGHT(Leaders_Table__4[[#This Row],[Years]],4)-LEFT(Leaders_Table__4[[#This Row],[Years]],4))</f>
        <v>15</v>
      </c>
      <c r="N84">
        <f>Leaders_Table__4[[#This Row],[Sk]]/Leaders_Table__4[[#This Row],[Years played]]</f>
        <v>22.133333333333333</v>
      </c>
    </row>
    <row r="85" spans="1:14" x14ac:dyDescent="0.25">
      <c r="A85">
        <v>88</v>
      </c>
      <c r="B85" t="s">
        <v>784</v>
      </c>
      <c r="C85">
        <v>8227</v>
      </c>
      <c r="D85" t="s">
        <v>785</v>
      </c>
      <c r="E85">
        <f>(RIGHT(Leaders_Table[[#This Row],[Years]],4)-LEFT(Leaders_Table[[#This Row],[Years]],4))</f>
        <v>7</v>
      </c>
      <c r="F85" s="17">
        <f>Leaders_Table[[#This Row],[Yds]]/Leaders_Table[[#This Row],[Years Played]]</f>
        <v>1175.2857142857142</v>
      </c>
      <c r="G85" s="17">
        <f>INDEX(Leaders_Table__2[],MATCH(Leaders_Table[[#This Row],[Player]],Leaders_Table__2[Player],0),2)</f>
        <v>74.8</v>
      </c>
      <c r="I85">
        <v>17</v>
      </c>
      <c r="J85" t="s">
        <v>217</v>
      </c>
      <c r="K85">
        <v>396</v>
      </c>
      <c r="L85" t="s">
        <v>1160</v>
      </c>
      <c r="M85">
        <f>(RIGHT(Leaders_Table__4[[#This Row],[Years]],4)-LEFT(Leaders_Table__4[[#This Row],[Years]],4))</f>
        <v>18</v>
      </c>
      <c r="N85">
        <f>Leaders_Table__4[[#This Row],[Sk]]/Leaders_Table__4[[#This Row],[Years played]]</f>
        <v>22</v>
      </c>
    </row>
    <row r="86" spans="1:14" x14ac:dyDescent="0.25">
      <c r="A86">
        <v>11</v>
      </c>
      <c r="B86" t="s">
        <v>639</v>
      </c>
      <c r="C86">
        <v>14185</v>
      </c>
      <c r="D86" t="s">
        <v>640</v>
      </c>
      <c r="E86">
        <f>(RIGHT(Leaders_Table[[#This Row],[Years]],4)-LEFT(Leaders_Table[[#This Row],[Years]],4))</f>
        <v>13</v>
      </c>
      <c r="F86" s="17">
        <f>Leaders_Table[[#This Row],[Yds]]/Leaders_Table[[#This Row],[Years Played]]</f>
        <v>1091.1538461538462</v>
      </c>
      <c r="G86" s="17">
        <f>INDEX(Leaders_Table__2[],MATCH(Leaders_Table[[#This Row],[Player]],Leaders_Table__2[Player],0),2)</f>
        <v>73.5</v>
      </c>
      <c r="I86">
        <v>22</v>
      </c>
      <c r="J86" t="s">
        <v>1166</v>
      </c>
      <c r="K86">
        <v>373</v>
      </c>
      <c r="L86" t="s">
        <v>1167</v>
      </c>
      <c r="M86">
        <f>(RIGHT(Leaders_Table__4[[#This Row],[Years]],4)-LEFT(Leaders_Table__4[[#This Row],[Years]],4))</f>
        <v>17</v>
      </c>
      <c r="N86">
        <f>Leaders_Table__4[[#This Row],[Sk]]/Leaders_Table__4[[#This Row],[Years played]]</f>
        <v>21.941176470588236</v>
      </c>
    </row>
    <row r="87" spans="1:14" x14ac:dyDescent="0.25">
      <c r="A87">
        <v>3</v>
      </c>
      <c r="B87" t="s">
        <v>623</v>
      </c>
      <c r="C87">
        <v>15934</v>
      </c>
      <c r="D87" t="s">
        <v>624</v>
      </c>
      <c r="E87">
        <f>(RIGHT(Leaders_Table[[#This Row],[Years]],4)-LEFT(Leaders_Table[[#This Row],[Years]],4))</f>
        <v>14</v>
      </c>
      <c r="F87" s="17">
        <f>Leaders_Table[[#This Row],[Yds]]/Leaders_Table[[#This Row],[Years Played]]</f>
        <v>1138.1428571428571</v>
      </c>
      <c r="G87" s="17">
        <f>INDEX(Leaders_Table__2[],MATCH(Leaders_Table[[#This Row],[Player]],Leaders_Table__2[Player],0),2)</f>
        <v>72.8</v>
      </c>
      <c r="I87">
        <v>130</v>
      </c>
      <c r="J87" t="s">
        <v>1325</v>
      </c>
      <c r="K87">
        <v>152</v>
      </c>
      <c r="L87" t="s">
        <v>1116</v>
      </c>
      <c r="M87">
        <f>(RIGHT(Leaders_Table__4[[#This Row],[Years]],4)-LEFT(Leaders_Table__4[[#This Row],[Years]],4))</f>
        <v>7</v>
      </c>
      <c r="N87">
        <f>Leaders_Table__4[[#This Row],[Sk]]/Leaders_Table__4[[#This Row],[Years played]]</f>
        <v>21.714285714285715</v>
      </c>
    </row>
    <row r="88" spans="1:14" x14ac:dyDescent="0.25">
      <c r="A88">
        <v>92</v>
      </c>
      <c r="B88" t="s">
        <v>792</v>
      </c>
      <c r="C88">
        <v>8134</v>
      </c>
      <c r="D88" t="s">
        <v>793</v>
      </c>
      <c r="E88">
        <f>(RIGHT(Leaders_Table[[#This Row],[Years]],4)-LEFT(Leaders_Table[[#This Row],[Years]],4))</f>
        <v>6</v>
      </c>
      <c r="F88" s="17">
        <f>Leaders_Table[[#This Row],[Yds]]/Leaders_Table[[#This Row],[Years Played]]</f>
        <v>1355.6666666666667</v>
      </c>
      <c r="G88" s="17">
        <f>INDEX(Leaders_Table__2[],MATCH(Leaders_Table[[#This Row],[Player]],Leaders_Table__2[Player],0),2)</f>
        <v>72.599999999999994</v>
      </c>
      <c r="J88" t="s">
        <v>1464</v>
      </c>
      <c r="K88">
        <v>65</v>
      </c>
      <c r="L88" t="s">
        <v>1465</v>
      </c>
      <c r="M88">
        <f>(RIGHT(Leaders_Table__4[[#This Row],[Years]],4)-LEFT(Leaders_Table__4[[#This Row],[Years]],4))</f>
        <v>3</v>
      </c>
      <c r="N88">
        <f>Leaders_Table__4[[#This Row],[Sk]]/Leaders_Table__4[[#This Row],[Years played]]</f>
        <v>21.666666666666668</v>
      </c>
    </row>
    <row r="89" spans="1:14" x14ac:dyDescent="0.25">
      <c r="A89">
        <v>149</v>
      </c>
      <c r="B89" t="s">
        <v>890</v>
      </c>
      <c r="C89">
        <v>6823</v>
      </c>
      <c r="D89" t="s">
        <v>891</v>
      </c>
      <c r="E89">
        <f>(RIGHT(Leaders_Table[[#This Row],[Years]],4)-LEFT(Leaders_Table[[#This Row],[Years]],4))</f>
        <v>6</v>
      </c>
      <c r="F89" s="17">
        <f>Leaders_Table[[#This Row],[Yds]]/Leaders_Table[[#This Row],[Years Played]]</f>
        <v>1137.1666666666667</v>
      </c>
      <c r="G89" s="17">
        <f>INDEX(Leaders_Table__2[],MATCH(Leaders_Table[[#This Row],[Player]],Leaders_Table__2[Player],0),2)</f>
        <v>71.8</v>
      </c>
      <c r="J89" t="s">
        <v>1237</v>
      </c>
      <c r="K89">
        <v>259</v>
      </c>
      <c r="L89" t="s">
        <v>845</v>
      </c>
      <c r="M89">
        <f>(RIGHT(Leaders_Table__4[[#This Row],[Years]],4)-LEFT(Leaders_Table__4[[#This Row],[Years]],4))</f>
        <v>12</v>
      </c>
      <c r="N89">
        <f>Leaders_Table__4[[#This Row],[Sk]]/Leaders_Table__4[[#This Row],[Years played]]</f>
        <v>21.583333333333332</v>
      </c>
    </row>
    <row r="90" spans="1:14" x14ac:dyDescent="0.25">
      <c r="A90">
        <v>4</v>
      </c>
      <c r="B90" t="s">
        <v>625</v>
      </c>
      <c r="C90">
        <v>15292</v>
      </c>
      <c r="D90" t="s">
        <v>626</v>
      </c>
      <c r="E90">
        <f>(RIGHT(Leaders_Table[[#This Row],[Years]],4)-LEFT(Leaders_Table[[#This Row],[Years]],4))</f>
        <v>14</v>
      </c>
      <c r="F90" s="17">
        <f>Leaders_Table[[#This Row],[Yds]]/Leaders_Table[[#This Row],[Years Played]]</f>
        <v>1092.2857142857142</v>
      </c>
      <c r="G90" s="17">
        <f>INDEX(Leaders_Table__2[],MATCH(Leaders_Table[[#This Row],[Player]],Leaders_Table__2[Player],0),2)</f>
        <v>70.099999999999994</v>
      </c>
      <c r="I90">
        <v>117</v>
      </c>
      <c r="J90" t="s">
        <v>1308</v>
      </c>
      <c r="K90">
        <v>170</v>
      </c>
      <c r="L90" t="s">
        <v>960</v>
      </c>
      <c r="M90">
        <f>(RIGHT(Leaders_Table__4[[#This Row],[Years]],4)-LEFT(Leaders_Table__4[[#This Row],[Years]],4))</f>
        <v>8</v>
      </c>
      <c r="N90">
        <f>Leaders_Table__4[[#This Row],[Sk]]/Leaders_Table__4[[#This Row],[Years played]]</f>
        <v>21.25</v>
      </c>
    </row>
    <row r="91" spans="1:14" x14ac:dyDescent="0.25">
      <c r="A91">
        <v>55</v>
      </c>
      <c r="B91" t="s">
        <v>724</v>
      </c>
      <c r="C91">
        <v>9329</v>
      </c>
      <c r="D91" t="s">
        <v>685</v>
      </c>
      <c r="E91">
        <f>(RIGHT(Leaders_Table[[#This Row],[Years]],4)-LEFT(Leaders_Table[[#This Row],[Years]],4))</f>
        <v>9</v>
      </c>
      <c r="F91" s="17">
        <f>Leaders_Table[[#This Row],[Yds]]/Leaders_Table[[#This Row],[Years Played]]</f>
        <v>1036.5555555555557</v>
      </c>
      <c r="G91" s="17">
        <f>INDEX(Leaders_Table__2[],MATCH(Leaders_Table[[#This Row],[Player]],Leaders_Table__2[Player],0),2)</f>
        <v>70.099999999999994</v>
      </c>
      <c r="J91" t="s">
        <v>1399</v>
      </c>
      <c r="K91">
        <v>85</v>
      </c>
      <c r="L91" t="s">
        <v>1400</v>
      </c>
      <c r="M91">
        <f>(RIGHT(Leaders_Table__4[[#This Row],[Years]],4)-LEFT(Leaders_Table__4[[#This Row],[Years]],4))</f>
        <v>4</v>
      </c>
      <c r="N91">
        <f>Leaders_Table__4[[#This Row],[Sk]]/Leaders_Table__4[[#This Row],[Years played]]</f>
        <v>21.25</v>
      </c>
    </row>
    <row r="92" spans="1:14" x14ac:dyDescent="0.25">
      <c r="A92">
        <v>2</v>
      </c>
      <c r="B92" t="s">
        <v>621</v>
      </c>
      <c r="C92">
        <v>16496</v>
      </c>
      <c r="D92" t="s">
        <v>622</v>
      </c>
      <c r="E92">
        <f>(RIGHT(Leaders_Table[[#This Row],[Years]],4)-LEFT(Leaders_Table[[#This Row],[Years]],4))</f>
        <v>15</v>
      </c>
      <c r="F92" s="17">
        <f>Leaders_Table[[#This Row],[Yds]]/Leaders_Table[[#This Row],[Years Played]]</f>
        <v>1099.7333333333333</v>
      </c>
      <c r="G92" s="17">
        <f>INDEX(Leaders_Table__2[],MATCH(Leaders_Table[[#This Row],[Player]],Leaders_Table__2[Player],0),2)</f>
        <v>69.900000000000006</v>
      </c>
      <c r="I92">
        <v>53</v>
      </c>
      <c r="J92" t="s">
        <v>1213</v>
      </c>
      <c r="K92">
        <v>297</v>
      </c>
      <c r="L92" t="s">
        <v>1214</v>
      </c>
      <c r="M92">
        <f>(RIGHT(Leaders_Table__4[[#This Row],[Years]],4)-LEFT(Leaders_Table__4[[#This Row],[Years]],4))</f>
        <v>14</v>
      </c>
      <c r="N92">
        <f>Leaders_Table__4[[#This Row],[Sk]]/Leaders_Table__4[[#This Row],[Years played]]</f>
        <v>21.214285714285715</v>
      </c>
    </row>
    <row r="93" spans="1:14" x14ac:dyDescent="0.25">
      <c r="A93">
        <v>22</v>
      </c>
      <c r="B93" t="s">
        <v>660</v>
      </c>
      <c r="C93">
        <v>12351</v>
      </c>
      <c r="D93" t="s">
        <v>661</v>
      </c>
      <c r="E93">
        <f>(RIGHT(Leaders_Table[[#This Row],[Years]],4)-LEFT(Leaders_Table[[#This Row],[Years]],4))</f>
        <v>12</v>
      </c>
      <c r="F93" s="17">
        <f>Leaders_Table[[#This Row],[Yds]]/Leaders_Table[[#This Row],[Years Played]]</f>
        <v>1029.25</v>
      </c>
      <c r="G93" s="17">
        <f>INDEX(Leaders_Table__2[],MATCH(Leaders_Table[[#This Row],[Player]],Leaders_Table__2[Player],0),2)</f>
        <v>69</v>
      </c>
      <c r="J93" t="s">
        <v>1240</v>
      </c>
      <c r="K93">
        <v>254</v>
      </c>
      <c r="L93" t="s">
        <v>1241</v>
      </c>
      <c r="M93">
        <f>(RIGHT(Leaders_Table__4[[#This Row],[Years]],4)-LEFT(Leaders_Table__4[[#This Row],[Years]],4))</f>
        <v>12</v>
      </c>
      <c r="N93">
        <f>Leaders_Table__4[[#This Row],[Sk]]/Leaders_Table__4[[#This Row],[Years played]]</f>
        <v>21.166666666666668</v>
      </c>
    </row>
    <row r="94" spans="1:14" x14ac:dyDescent="0.25">
      <c r="A94">
        <v>23</v>
      </c>
      <c r="B94" t="s">
        <v>662</v>
      </c>
      <c r="C94">
        <v>12287</v>
      </c>
      <c r="D94" t="s">
        <v>663</v>
      </c>
      <c r="E94">
        <f>(RIGHT(Leaders_Table[[#This Row],[Years]],4)-LEFT(Leaders_Table[[#This Row],[Years]],4))</f>
        <v>13</v>
      </c>
      <c r="F94" s="17">
        <f>Leaders_Table[[#This Row],[Yds]]/Leaders_Table[[#This Row],[Years Played]]</f>
        <v>945.15384615384619</v>
      </c>
      <c r="G94" s="17">
        <f>INDEX(Leaders_Table__2[],MATCH(Leaders_Table[[#This Row],[Player]],Leaders_Table__2[Player],0),2)</f>
        <v>69</v>
      </c>
      <c r="I94">
        <v>133</v>
      </c>
      <c r="J94" t="s">
        <v>461</v>
      </c>
      <c r="K94">
        <v>148</v>
      </c>
      <c r="L94" t="s">
        <v>785</v>
      </c>
      <c r="M94">
        <f>(RIGHT(Leaders_Table__4[[#This Row],[Years]],4)-LEFT(Leaders_Table__4[[#This Row],[Years]],4))</f>
        <v>7</v>
      </c>
      <c r="N94">
        <f>Leaders_Table__4[[#This Row],[Sk]]/Leaders_Table__4[[#This Row],[Years played]]</f>
        <v>21.142857142857142</v>
      </c>
    </row>
    <row r="95" spans="1:14" x14ac:dyDescent="0.25">
      <c r="A95">
        <v>99</v>
      </c>
      <c r="B95" t="s">
        <v>806</v>
      </c>
      <c r="C95">
        <v>7991</v>
      </c>
      <c r="D95" t="s">
        <v>807</v>
      </c>
      <c r="E95">
        <f>(RIGHT(Leaders_Table[[#This Row],[Years]],4)-LEFT(Leaders_Table[[#This Row],[Years]],4))</f>
        <v>10</v>
      </c>
      <c r="F95" s="17">
        <f>Leaders_Table[[#This Row],[Yds]]/Leaders_Table[[#This Row],[Years Played]]</f>
        <v>799.1</v>
      </c>
      <c r="G95" s="17">
        <f>INDEX(Leaders_Table__2[],MATCH(Leaders_Table[[#This Row],[Player]],Leaders_Table__2[Player],0),2)</f>
        <v>68.900000000000006</v>
      </c>
      <c r="I95">
        <v>34</v>
      </c>
      <c r="J95" t="s">
        <v>1186</v>
      </c>
      <c r="K95">
        <v>337</v>
      </c>
      <c r="L95" t="s">
        <v>1187</v>
      </c>
      <c r="M95">
        <f>(RIGHT(Leaders_Table__4[[#This Row],[Years]],4)-LEFT(Leaders_Table__4[[#This Row],[Years]],4))</f>
        <v>16</v>
      </c>
      <c r="N95">
        <f>Leaders_Table__4[[#This Row],[Sk]]/Leaders_Table__4[[#This Row],[Years played]]</f>
        <v>21.0625</v>
      </c>
    </row>
    <row r="96" spans="1:14" x14ac:dyDescent="0.25">
      <c r="A96">
        <v>96</v>
      </c>
      <c r="B96" t="s">
        <v>800</v>
      </c>
      <c r="C96">
        <v>8046</v>
      </c>
      <c r="D96" t="s">
        <v>801</v>
      </c>
      <c r="E96">
        <f>(RIGHT(Leaders_Table[[#This Row],[Years]],4)-LEFT(Leaders_Table[[#This Row],[Years]],4))</f>
        <v>9</v>
      </c>
      <c r="F96" s="17">
        <f>Leaders_Table[[#This Row],[Yds]]/Leaders_Table[[#This Row],[Years Played]]</f>
        <v>894</v>
      </c>
      <c r="G96" s="17">
        <f>INDEX(Leaders_Table__2[],MATCH(Leaders_Table[[#This Row],[Player]],Leaders_Table__2[Player],0),2)</f>
        <v>68.8</v>
      </c>
      <c r="J96" t="s">
        <v>1272</v>
      </c>
      <c r="K96">
        <v>210</v>
      </c>
      <c r="L96" t="s">
        <v>1273</v>
      </c>
      <c r="M96">
        <f>(RIGHT(Leaders_Table__4[[#This Row],[Years]],4)-LEFT(Leaders_Table__4[[#This Row],[Years]],4))</f>
        <v>10</v>
      </c>
      <c r="N96">
        <f>Leaders_Table__4[[#This Row],[Sk]]/Leaders_Table__4[[#This Row],[Years played]]</f>
        <v>21</v>
      </c>
    </row>
    <row r="97" spans="1:14" x14ac:dyDescent="0.25">
      <c r="A97">
        <v>105</v>
      </c>
      <c r="B97" t="s">
        <v>818</v>
      </c>
      <c r="C97">
        <v>7861</v>
      </c>
      <c r="D97" t="s">
        <v>819</v>
      </c>
      <c r="E97">
        <f>(RIGHT(Leaders_Table[[#This Row],[Years]],4)-LEFT(Leaders_Table[[#This Row],[Years]],4))</f>
        <v>8</v>
      </c>
      <c r="F97" s="17">
        <f>Leaders_Table[[#This Row],[Yds]]/Leaders_Table[[#This Row],[Years Played]]</f>
        <v>982.625</v>
      </c>
      <c r="G97" s="17">
        <f>INDEX(Leaders_Table__2[],MATCH(Leaders_Table[[#This Row],[Player]],Leaders_Table__2[Player],0),2)</f>
        <v>68.400000000000006</v>
      </c>
      <c r="I97">
        <v>237</v>
      </c>
      <c r="J97" t="s">
        <v>431</v>
      </c>
      <c r="K97">
        <v>63</v>
      </c>
      <c r="L97" t="s">
        <v>1062</v>
      </c>
      <c r="M97">
        <f>(RIGHT(Leaders_Table__4[[#This Row],[Years]],4)-LEFT(Leaders_Table__4[[#This Row],[Years]],4))</f>
        <v>3</v>
      </c>
      <c r="N97">
        <f>Leaders_Table__4[[#This Row],[Sk]]/Leaders_Table__4[[#This Row],[Years played]]</f>
        <v>21</v>
      </c>
    </row>
    <row r="98" spans="1:14" x14ac:dyDescent="0.25">
      <c r="A98">
        <v>14</v>
      </c>
      <c r="B98" t="s">
        <v>645</v>
      </c>
      <c r="C98">
        <v>13779</v>
      </c>
      <c r="D98" t="s">
        <v>640</v>
      </c>
      <c r="E98">
        <f>(RIGHT(Leaders_Table[[#This Row],[Years]],4)-LEFT(Leaders_Table[[#This Row],[Years]],4))</f>
        <v>13</v>
      </c>
      <c r="F98" s="17">
        <f>Leaders_Table[[#This Row],[Yds]]/Leaders_Table[[#This Row],[Years Played]]</f>
        <v>1059.9230769230769</v>
      </c>
      <c r="G98" s="17">
        <f>INDEX(Leaders_Table__2[],MATCH(Leaders_Table[[#This Row],[Player]],Leaders_Table__2[Player],0),2)</f>
        <v>68.2</v>
      </c>
      <c r="I98">
        <v>44</v>
      </c>
      <c r="J98" t="s">
        <v>1199</v>
      </c>
      <c r="K98">
        <v>313</v>
      </c>
      <c r="L98" t="s">
        <v>1200</v>
      </c>
      <c r="M98">
        <f>(RIGHT(Leaders_Table__4[[#This Row],[Years]],4)-LEFT(Leaders_Table__4[[#This Row],[Years]],4))</f>
        <v>15</v>
      </c>
      <c r="N98">
        <f>Leaders_Table__4[[#This Row],[Sk]]/Leaders_Table__4[[#This Row],[Years played]]</f>
        <v>20.866666666666667</v>
      </c>
    </row>
    <row r="99" spans="1:14" x14ac:dyDescent="0.25">
      <c r="A99">
        <v>5</v>
      </c>
      <c r="B99" t="s">
        <v>627</v>
      </c>
      <c r="C99">
        <v>15208</v>
      </c>
      <c r="D99" t="s">
        <v>628</v>
      </c>
      <c r="E99">
        <f>(RIGHT(Leaders_Table[[#This Row],[Years]],4)-LEFT(Leaders_Table[[#This Row],[Years]],4))</f>
        <v>15</v>
      </c>
      <c r="F99" s="17">
        <f>Leaders_Table[[#This Row],[Yds]]/Leaders_Table[[#This Row],[Years Played]]</f>
        <v>1013.8666666666667</v>
      </c>
      <c r="G99" s="17">
        <f>INDEX(Leaders_Table__2[],MATCH(Leaders_Table[[#This Row],[Player]],Leaders_Table__2[Player],0),2)</f>
        <v>68.2</v>
      </c>
      <c r="I99">
        <v>11</v>
      </c>
      <c r="J99" t="s">
        <v>1153</v>
      </c>
      <c r="K99">
        <v>417</v>
      </c>
      <c r="L99" t="s">
        <v>1154</v>
      </c>
      <c r="M99">
        <f>(RIGHT(Leaders_Table__4[[#This Row],[Years]],4)-LEFT(Leaders_Table__4[[#This Row],[Years]],4))</f>
        <v>20</v>
      </c>
      <c r="N99">
        <f>Leaders_Table__4[[#This Row],[Sk]]/Leaders_Table__4[[#This Row],[Years played]]</f>
        <v>20.85</v>
      </c>
    </row>
    <row r="100" spans="1:14" x14ac:dyDescent="0.25">
      <c r="A100">
        <v>10</v>
      </c>
      <c r="B100" t="s">
        <v>637</v>
      </c>
      <c r="C100">
        <v>14345</v>
      </c>
      <c r="D100" t="s">
        <v>638</v>
      </c>
      <c r="E100">
        <f>(RIGHT(Leaders_Table[[#This Row],[Years]],4)-LEFT(Leaders_Table[[#This Row],[Years]],4))</f>
        <v>13</v>
      </c>
      <c r="F100" s="17">
        <f>Leaders_Table[[#This Row],[Yds]]/Leaders_Table[[#This Row],[Years Played]]</f>
        <v>1103.4615384615386</v>
      </c>
      <c r="G100" s="17">
        <f>INDEX(Leaders_Table__2[],MATCH(Leaders_Table[[#This Row],[Player]],Leaders_Table__2[Player],0),2)</f>
        <v>68</v>
      </c>
      <c r="J100" t="s">
        <v>1246</v>
      </c>
      <c r="K100">
        <v>248</v>
      </c>
      <c r="L100" t="s">
        <v>1247</v>
      </c>
      <c r="M100">
        <f>(RIGHT(Leaders_Table__4[[#This Row],[Years]],4)-LEFT(Leaders_Table__4[[#This Row],[Years]],4))</f>
        <v>12</v>
      </c>
      <c r="N100">
        <f>Leaders_Table__4[[#This Row],[Sk]]/Leaders_Table__4[[#This Row],[Years played]]</f>
        <v>20.666666666666668</v>
      </c>
    </row>
    <row r="101" spans="1:14" x14ac:dyDescent="0.25">
      <c r="A101">
        <v>8</v>
      </c>
      <c r="B101" t="s">
        <v>633</v>
      </c>
      <c r="C101">
        <v>14731</v>
      </c>
      <c r="D101" t="s">
        <v>634</v>
      </c>
      <c r="E101">
        <f>(RIGHT(Leaders_Table[[#This Row],[Years]],4)-LEFT(Leaders_Table[[#This Row],[Years]],4))</f>
        <v>15</v>
      </c>
      <c r="F101" s="17">
        <f>Leaders_Table[[#This Row],[Yds]]/Leaders_Table[[#This Row],[Years Played]]</f>
        <v>982.06666666666672</v>
      </c>
      <c r="G101" s="17">
        <f>INDEX(Leaders_Table__2[],MATCH(Leaders_Table[[#This Row],[Player]],Leaders_Table__2[Player],0),2)</f>
        <v>67.3</v>
      </c>
      <c r="J101" t="s">
        <v>1228</v>
      </c>
      <c r="K101">
        <v>267</v>
      </c>
      <c r="L101" t="s">
        <v>1229</v>
      </c>
      <c r="M101">
        <f>(RIGHT(Leaders_Table__4[[#This Row],[Years]],4)-LEFT(Leaders_Table__4[[#This Row],[Years]],4))</f>
        <v>13</v>
      </c>
      <c r="N101">
        <f>Leaders_Table__4[[#This Row],[Sk]]/Leaders_Table__4[[#This Row],[Years played]]</f>
        <v>20.53846153846154</v>
      </c>
    </row>
    <row r="102" spans="1:14" x14ac:dyDescent="0.25">
      <c r="A102">
        <v>42</v>
      </c>
      <c r="B102" t="s">
        <v>700</v>
      </c>
      <c r="C102">
        <v>10415</v>
      </c>
      <c r="D102" t="s">
        <v>701</v>
      </c>
      <c r="E102">
        <f>(RIGHT(Leaders_Table[[#This Row],[Years]],4)-LEFT(Leaders_Table[[#This Row],[Years]],4))</f>
        <v>11</v>
      </c>
      <c r="F102" s="17">
        <f>Leaders_Table[[#This Row],[Yds]]/Leaders_Table[[#This Row],[Years Played]]</f>
        <v>946.81818181818187</v>
      </c>
      <c r="G102" s="17">
        <f>INDEX(Leaders_Table__2[],MATCH(Leaders_Table[[#This Row],[Player]],Leaders_Table__2[Player],0),2)</f>
        <v>67.2</v>
      </c>
      <c r="I102">
        <v>80</v>
      </c>
      <c r="J102" t="s">
        <v>1250</v>
      </c>
      <c r="K102">
        <v>246</v>
      </c>
      <c r="L102" t="s">
        <v>898</v>
      </c>
      <c r="M102">
        <f>(RIGHT(Leaders_Table__4[[#This Row],[Years]],4)-LEFT(Leaders_Table__4[[#This Row],[Years]],4))</f>
        <v>12</v>
      </c>
      <c r="N102">
        <f>Leaders_Table__4[[#This Row],[Sk]]/Leaders_Table__4[[#This Row],[Years played]]</f>
        <v>20.5</v>
      </c>
    </row>
    <row r="103" spans="1:14" x14ac:dyDescent="0.25">
      <c r="A103">
        <v>52</v>
      </c>
      <c r="B103" t="s">
        <v>719</v>
      </c>
      <c r="C103">
        <v>9759</v>
      </c>
      <c r="D103" t="s">
        <v>720</v>
      </c>
      <c r="E103">
        <f>(RIGHT(Leaders_Table[[#This Row],[Years]],4)-LEFT(Leaders_Table[[#This Row],[Years]],4))</f>
        <v>9</v>
      </c>
      <c r="F103" s="17">
        <f>Leaders_Table[[#This Row],[Yds]]/Leaders_Table[[#This Row],[Years Played]]</f>
        <v>1084.3333333333333</v>
      </c>
      <c r="G103" s="17">
        <f>INDEX(Leaders_Table__2[],MATCH(Leaders_Table[[#This Row],[Player]],Leaders_Table__2[Player],0),2)</f>
        <v>66.8</v>
      </c>
      <c r="I103">
        <v>64</v>
      </c>
      <c r="J103" t="s">
        <v>1231</v>
      </c>
      <c r="K103">
        <v>263</v>
      </c>
      <c r="L103" t="s">
        <v>1232</v>
      </c>
      <c r="M103">
        <f>(RIGHT(Leaders_Table__4[[#This Row],[Years]],4)-LEFT(Leaders_Table__4[[#This Row],[Years]],4))</f>
        <v>13</v>
      </c>
      <c r="N103">
        <f>Leaders_Table__4[[#This Row],[Sk]]/Leaders_Table__4[[#This Row],[Years played]]</f>
        <v>20.23076923076923</v>
      </c>
    </row>
    <row r="104" spans="1:14" x14ac:dyDescent="0.25">
      <c r="A104">
        <v>35</v>
      </c>
      <c r="B104" t="s">
        <v>686</v>
      </c>
      <c r="C104">
        <v>11059</v>
      </c>
      <c r="D104" t="s">
        <v>687</v>
      </c>
      <c r="E104">
        <f>(RIGHT(Leaders_Table[[#This Row],[Years]],4)-LEFT(Leaders_Table[[#This Row],[Years]],4))</f>
        <v>10</v>
      </c>
      <c r="F104" s="17">
        <f>Leaders_Table[[#This Row],[Yds]]/Leaders_Table[[#This Row],[Years Played]]</f>
        <v>1105.9000000000001</v>
      </c>
      <c r="G104" s="17">
        <f>INDEX(Leaders_Table__2[],MATCH(Leaders_Table[[#This Row],[Player]],Leaders_Table__2[Player],0),2)</f>
        <v>66.599999999999994</v>
      </c>
      <c r="I104">
        <v>105</v>
      </c>
      <c r="J104" t="s">
        <v>1290</v>
      </c>
      <c r="K104">
        <v>181</v>
      </c>
      <c r="L104" t="s">
        <v>1291</v>
      </c>
      <c r="M104">
        <f>(RIGHT(Leaders_Table__4[[#This Row],[Years]],4)-LEFT(Leaders_Table__4[[#This Row],[Years]],4))</f>
        <v>9</v>
      </c>
      <c r="N104">
        <f>Leaders_Table__4[[#This Row],[Sk]]/Leaders_Table__4[[#This Row],[Years played]]</f>
        <v>20.111111111111111</v>
      </c>
    </row>
    <row r="105" spans="1:14" x14ac:dyDescent="0.25">
      <c r="A105">
        <v>182</v>
      </c>
      <c r="B105" t="s">
        <v>944</v>
      </c>
      <c r="C105">
        <v>6230</v>
      </c>
      <c r="D105" t="s">
        <v>785</v>
      </c>
      <c r="E105">
        <f>(RIGHT(Leaders_Table[[#This Row],[Years]],4)-LEFT(Leaders_Table[[#This Row],[Years]],4))</f>
        <v>7</v>
      </c>
      <c r="F105" s="17">
        <f>Leaders_Table[[#This Row],[Yds]]/Leaders_Table[[#This Row],[Years Played]]</f>
        <v>890</v>
      </c>
      <c r="G105" s="17">
        <f>INDEX(Leaders_Table__2[],MATCH(Leaders_Table[[#This Row],[Player]],Leaders_Table__2[Player],0),2)</f>
        <v>66.3</v>
      </c>
      <c r="I105">
        <v>83</v>
      </c>
      <c r="J105" t="s">
        <v>1255</v>
      </c>
      <c r="K105">
        <v>241</v>
      </c>
      <c r="L105" t="s">
        <v>1256</v>
      </c>
      <c r="M105">
        <f>(RIGHT(Leaders_Table__4[[#This Row],[Years]],4)-LEFT(Leaders_Table__4[[#This Row],[Years]],4))</f>
        <v>12</v>
      </c>
      <c r="N105">
        <f>Leaders_Table__4[[#This Row],[Sk]]/Leaders_Table__4[[#This Row],[Years played]]</f>
        <v>20.083333333333332</v>
      </c>
    </row>
    <row r="106" spans="1:14" x14ac:dyDescent="0.25">
      <c r="A106">
        <v>243</v>
      </c>
      <c r="B106" t="s">
        <v>1045</v>
      </c>
      <c r="C106">
        <v>5431</v>
      </c>
      <c r="D106" t="s">
        <v>830</v>
      </c>
      <c r="E106">
        <f>(RIGHT(Leaders_Table[[#This Row],[Years]],4)-LEFT(Leaders_Table[[#This Row],[Years]],4))</f>
        <v>6</v>
      </c>
      <c r="F106" s="17">
        <f>Leaders_Table[[#This Row],[Yds]]/Leaders_Table[[#This Row],[Years Played]]</f>
        <v>905.16666666666663</v>
      </c>
      <c r="G106" s="17">
        <f>INDEX(Leaders_Table__2[],MATCH(Leaders_Table[[#This Row],[Player]],Leaders_Table__2[Player],0),2)</f>
        <v>66.2</v>
      </c>
      <c r="I106">
        <v>57</v>
      </c>
      <c r="J106" t="s">
        <v>1219</v>
      </c>
      <c r="K106">
        <v>281</v>
      </c>
      <c r="L106" t="s">
        <v>1220</v>
      </c>
      <c r="M106">
        <f>(RIGHT(Leaders_Table__4[[#This Row],[Years]],4)-LEFT(Leaders_Table__4[[#This Row],[Years]],4))</f>
        <v>14</v>
      </c>
      <c r="N106">
        <f>Leaders_Table__4[[#This Row],[Sk]]/Leaders_Table__4[[#This Row],[Years played]]</f>
        <v>20.071428571428573</v>
      </c>
    </row>
    <row r="107" spans="1:14" x14ac:dyDescent="0.25">
      <c r="A107">
        <v>119</v>
      </c>
      <c r="B107" t="s">
        <v>842</v>
      </c>
      <c r="C107">
        <v>7459</v>
      </c>
      <c r="D107" t="s">
        <v>843</v>
      </c>
      <c r="E107">
        <f>(RIGHT(Leaders_Table[[#This Row],[Years]],4)-LEFT(Leaders_Table[[#This Row],[Years]],4))</f>
        <v>7</v>
      </c>
      <c r="F107" s="17">
        <f>Leaders_Table[[#This Row],[Yds]]/Leaders_Table[[#This Row],[Years Played]]</f>
        <v>1065.5714285714287</v>
      </c>
      <c r="G107" s="17">
        <f>INDEX(Leaders_Table__2[],MATCH(Leaders_Table[[#This Row],[Player]],Leaders_Table__2[Player],0),2)</f>
        <v>66</v>
      </c>
      <c r="I107">
        <v>107</v>
      </c>
      <c r="J107" t="s">
        <v>1293</v>
      </c>
      <c r="K107">
        <v>180</v>
      </c>
      <c r="L107" t="s">
        <v>1294</v>
      </c>
      <c r="M107">
        <f>(RIGHT(Leaders_Table__4[[#This Row],[Years]],4)-LEFT(Leaders_Table__4[[#This Row],[Years]],4))</f>
        <v>9</v>
      </c>
      <c r="N107">
        <f>Leaders_Table__4[[#This Row],[Sk]]/Leaders_Table__4[[#This Row],[Years played]]</f>
        <v>20</v>
      </c>
    </row>
    <row r="108" spans="1:14" x14ac:dyDescent="0.25">
      <c r="A108">
        <v>18</v>
      </c>
      <c r="B108" t="s">
        <v>652</v>
      </c>
      <c r="C108">
        <v>13089</v>
      </c>
      <c r="D108" t="s">
        <v>653</v>
      </c>
      <c r="E108">
        <f>(RIGHT(Leaders_Table[[#This Row],[Years]],4)-LEFT(Leaders_Table[[#This Row],[Years]],4))</f>
        <v>13</v>
      </c>
      <c r="F108" s="17">
        <f>Leaders_Table[[#This Row],[Yds]]/Leaders_Table[[#This Row],[Years Played]]</f>
        <v>1006.8461538461538</v>
      </c>
      <c r="G108" s="17">
        <f>INDEX(Leaders_Table__2[],MATCH(Leaders_Table[[#This Row],[Player]],Leaders_Table__2[Player],0),2)</f>
        <v>65.400000000000006</v>
      </c>
      <c r="J108" t="s">
        <v>1295</v>
      </c>
      <c r="K108">
        <v>180</v>
      </c>
      <c r="L108" t="s">
        <v>937</v>
      </c>
      <c r="M108">
        <f>(RIGHT(Leaders_Table__4[[#This Row],[Years]],4)-LEFT(Leaders_Table__4[[#This Row],[Years]],4))</f>
        <v>9</v>
      </c>
      <c r="N108">
        <f>Leaders_Table__4[[#This Row],[Sk]]/Leaders_Table__4[[#This Row],[Years played]]</f>
        <v>20</v>
      </c>
    </row>
    <row r="109" spans="1:14" x14ac:dyDescent="0.25">
      <c r="A109">
        <v>224</v>
      </c>
      <c r="B109" t="s">
        <v>1011</v>
      </c>
      <c r="C109">
        <v>5602</v>
      </c>
      <c r="D109" t="s">
        <v>1012</v>
      </c>
      <c r="E109">
        <f>(RIGHT(Leaders_Table[[#This Row],[Years]],4)-LEFT(Leaders_Table[[#This Row],[Years]],4))</f>
        <v>6</v>
      </c>
      <c r="F109" s="17">
        <f>Leaders_Table[[#This Row],[Yds]]/Leaders_Table[[#This Row],[Years Played]]</f>
        <v>933.66666666666663</v>
      </c>
      <c r="G109" s="17">
        <f>INDEX(Leaders_Table__2[],MATCH(Leaders_Table[[#This Row],[Player]],Leaders_Table__2[Player],0),2)</f>
        <v>65.099999999999994</v>
      </c>
      <c r="J109" t="s">
        <v>1480</v>
      </c>
      <c r="K109">
        <v>60</v>
      </c>
      <c r="L109" t="s">
        <v>1377</v>
      </c>
      <c r="M109">
        <f>(RIGHT(Leaders_Table__4[[#This Row],[Years]],4)-LEFT(Leaders_Table__4[[#This Row],[Years]],4))</f>
        <v>3</v>
      </c>
      <c r="N109">
        <f>Leaders_Table__4[[#This Row],[Sk]]/Leaders_Table__4[[#This Row],[Years played]]</f>
        <v>20</v>
      </c>
    </row>
    <row r="110" spans="1:14" x14ac:dyDescent="0.25">
      <c r="A110">
        <v>39</v>
      </c>
      <c r="B110" t="s">
        <v>694</v>
      </c>
      <c r="C110">
        <v>10856</v>
      </c>
      <c r="D110" t="s">
        <v>695</v>
      </c>
      <c r="E110">
        <f>(RIGHT(Leaders_Table[[#This Row],[Years]],4)-LEFT(Leaders_Table[[#This Row],[Years]],4))</f>
        <v>10</v>
      </c>
      <c r="F110" s="17">
        <f>Leaders_Table[[#This Row],[Yds]]/Leaders_Table[[#This Row],[Years Played]]</f>
        <v>1085.5999999999999</v>
      </c>
      <c r="G110" s="17">
        <f>INDEX(Leaders_Table__2[],MATCH(Leaders_Table[[#This Row],[Player]],Leaders_Table__2[Player],0),2)</f>
        <v>65</v>
      </c>
      <c r="I110">
        <v>98</v>
      </c>
      <c r="J110" t="s">
        <v>1280</v>
      </c>
      <c r="K110">
        <v>199</v>
      </c>
      <c r="L110" t="s">
        <v>1281</v>
      </c>
      <c r="M110">
        <f>(RIGHT(Leaders_Table__4[[#This Row],[Years]],4)-LEFT(Leaders_Table__4[[#This Row],[Years]],4))</f>
        <v>10</v>
      </c>
      <c r="N110">
        <f>Leaders_Table__4[[#This Row],[Sk]]/Leaders_Table__4[[#This Row],[Years played]]</f>
        <v>19.899999999999999</v>
      </c>
    </row>
    <row r="111" spans="1:14" x14ac:dyDescent="0.25">
      <c r="A111">
        <v>70</v>
      </c>
      <c r="B111" t="s">
        <v>753</v>
      </c>
      <c r="C111">
        <v>8823</v>
      </c>
      <c r="D111" t="s">
        <v>714</v>
      </c>
      <c r="E111">
        <f>(RIGHT(Leaders_Table[[#This Row],[Years]],4)-LEFT(Leaders_Table[[#This Row],[Years]],4))</f>
        <v>11</v>
      </c>
      <c r="F111" s="17">
        <f>Leaders_Table[[#This Row],[Yds]]/Leaders_Table[[#This Row],[Years Played]]</f>
        <v>802.09090909090912</v>
      </c>
      <c r="G111" s="17">
        <f>INDEX(Leaders_Table__2[],MATCH(Leaders_Table[[#This Row],[Player]],Leaders_Table__2[Player],0),2)</f>
        <v>64.400000000000006</v>
      </c>
      <c r="J111" t="s">
        <v>1424</v>
      </c>
      <c r="K111">
        <v>79</v>
      </c>
      <c r="L111" t="s">
        <v>1425</v>
      </c>
      <c r="M111">
        <f>(RIGHT(Leaders_Table__4[[#This Row],[Years]],4)-LEFT(Leaders_Table__4[[#This Row],[Years]],4))</f>
        <v>4</v>
      </c>
      <c r="N111">
        <f>Leaders_Table__4[[#This Row],[Sk]]/Leaders_Table__4[[#This Row],[Years played]]</f>
        <v>19.75</v>
      </c>
    </row>
    <row r="112" spans="1:14" x14ac:dyDescent="0.25">
      <c r="A112">
        <v>170</v>
      </c>
      <c r="B112" t="s">
        <v>921</v>
      </c>
      <c r="C112">
        <v>6464</v>
      </c>
      <c r="D112" t="s">
        <v>922</v>
      </c>
      <c r="E112">
        <f>(RIGHT(Leaders_Table[[#This Row],[Years]],4)-LEFT(Leaders_Table[[#This Row],[Years]],4))</f>
        <v>8</v>
      </c>
      <c r="F112" s="17">
        <f>Leaders_Table[[#This Row],[Yds]]/Leaders_Table[[#This Row],[Years Played]]</f>
        <v>808</v>
      </c>
      <c r="G112" s="17">
        <f>INDEX(Leaders_Table__2[],MATCH(Leaders_Table[[#This Row],[Player]],Leaders_Table__2[Player],0),2)</f>
        <v>64</v>
      </c>
      <c r="I112">
        <v>138</v>
      </c>
      <c r="J112" t="s">
        <v>1332</v>
      </c>
      <c r="K112">
        <v>138</v>
      </c>
      <c r="L112" t="s">
        <v>748</v>
      </c>
      <c r="M112">
        <f>(RIGHT(Leaders_Table__4[[#This Row],[Years]],4)-LEFT(Leaders_Table__4[[#This Row],[Years]],4))</f>
        <v>7</v>
      </c>
      <c r="N112">
        <f>Leaders_Table__4[[#This Row],[Sk]]/Leaders_Table__4[[#This Row],[Years played]]</f>
        <v>19.714285714285715</v>
      </c>
    </row>
    <row r="113" spans="1:14" x14ac:dyDescent="0.25">
      <c r="A113">
        <v>29</v>
      </c>
      <c r="B113" t="s">
        <v>674</v>
      </c>
      <c r="C113">
        <v>11834</v>
      </c>
      <c r="D113" t="s">
        <v>675</v>
      </c>
      <c r="E113">
        <f>(RIGHT(Leaders_Table[[#This Row],[Years]],4)-LEFT(Leaders_Table[[#This Row],[Years]],4))</f>
        <v>15</v>
      </c>
      <c r="F113" s="17">
        <f>Leaders_Table[[#This Row],[Yds]]/Leaders_Table[[#This Row],[Years Played]]</f>
        <v>788.93333333333328</v>
      </c>
      <c r="G113" s="17">
        <f>INDEX(Leaders_Table__2[],MATCH(Leaders_Table[[#This Row],[Player]],Leaders_Table__2[Player],0),2)</f>
        <v>63.6</v>
      </c>
      <c r="J113" t="s">
        <v>1485</v>
      </c>
      <c r="K113">
        <v>59</v>
      </c>
      <c r="L113" t="s">
        <v>1486</v>
      </c>
      <c r="M113">
        <f>(RIGHT(Leaders_Table__4[[#This Row],[Years]],4)-LEFT(Leaders_Table__4[[#This Row],[Years]],4))</f>
        <v>3</v>
      </c>
      <c r="N113">
        <f>Leaders_Table__4[[#This Row],[Sk]]/Leaders_Table__4[[#This Row],[Years played]]</f>
        <v>19.666666666666668</v>
      </c>
    </row>
    <row r="114" spans="1:14" x14ac:dyDescent="0.25">
      <c r="A114">
        <v>38</v>
      </c>
      <c r="B114" t="s">
        <v>692</v>
      </c>
      <c r="C114">
        <v>10863</v>
      </c>
      <c r="D114" t="s">
        <v>693</v>
      </c>
      <c r="E114">
        <f>(RIGHT(Leaders_Table[[#This Row],[Years]],4)-LEFT(Leaders_Table[[#This Row],[Years]],4))</f>
        <v>10</v>
      </c>
      <c r="F114" s="17">
        <f>Leaders_Table[[#This Row],[Yds]]/Leaders_Table[[#This Row],[Years Played]]</f>
        <v>1086.3</v>
      </c>
      <c r="G114" s="17">
        <f>INDEX(Leaders_Table__2[],MATCH(Leaders_Table[[#This Row],[Player]],Leaders_Table__2[Player],0),2)</f>
        <v>63.5</v>
      </c>
      <c r="J114" t="s">
        <v>1491</v>
      </c>
      <c r="K114">
        <v>59</v>
      </c>
      <c r="L114" t="s">
        <v>1492</v>
      </c>
      <c r="M114">
        <f>(RIGHT(Leaders_Table__4[[#This Row],[Years]],4)-LEFT(Leaders_Table__4[[#This Row],[Years]],4))</f>
        <v>3</v>
      </c>
      <c r="N114">
        <f>Leaders_Table__4[[#This Row],[Sk]]/Leaders_Table__4[[#This Row],[Years played]]</f>
        <v>19.666666666666668</v>
      </c>
    </row>
    <row r="115" spans="1:14" x14ac:dyDescent="0.25">
      <c r="A115">
        <v>41</v>
      </c>
      <c r="B115" t="s">
        <v>698</v>
      </c>
      <c r="C115">
        <v>10571</v>
      </c>
      <c r="D115" t="s">
        <v>699</v>
      </c>
      <c r="E115">
        <f>(RIGHT(Leaders_Table[[#This Row],[Years]],4)-LEFT(Leaders_Table[[#This Row],[Years]],4))</f>
        <v>10</v>
      </c>
      <c r="F115" s="17">
        <f>Leaders_Table[[#This Row],[Yds]]/Leaders_Table[[#This Row],[Years Played]]</f>
        <v>1057.0999999999999</v>
      </c>
      <c r="G115" s="17">
        <f>INDEX(Leaders_Table__2[],MATCH(Leaders_Table[[#This Row],[Player]],Leaders_Table__2[Player],0),2)</f>
        <v>63.3</v>
      </c>
      <c r="I115">
        <v>47</v>
      </c>
      <c r="J115" t="s">
        <v>1204</v>
      </c>
      <c r="K115">
        <v>310</v>
      </c>
      <c r="L115" t="s">
        <v>1205</v>
      </c>
      <c r="M115">
        <f>(RIGHT(Leaders_Table__4[[#This Row],[Years]],4)-LEFT(Leaders_Table__4[[#This Row],[Years]],4))</f>
        <v>16</v>
      </c>
      <c r="N115">
        <f>Leaders_Table__4[[#This Row],[Sk]]/Leaders_Table__4[[#This Row],[Years played]]</f>
        <v>19.375</v>
      </c>
    </row>
    <row r="116" spans="1:14" x14ac:dyDescent="0.25">
      <c r="A116">
        <v>57</v>
      </c>
      <c r="B116" t="s">
        <v>727</v>
      </c>
      <c r="C116">
        <v>9174</v>
      </c>
      <c r="D116" t="s">
        <v>728</v>
      </c>
      <c r="E116">
        <f>(RIGHT(Leaders_Table[[#This Row],[Years]],4)-LEFT(Leaders_Table[[#This Row],[Years]],4))</f>
        <v>11</v>
      </c>
      <c r="F116" s="17">
        <f>Leaders_Table[[#This Row],[Yds]]/Leaders_Table[[#This Row],[Years Played]]</f>
        <v>834</v>
      </c>
      <c r="G116" s="17">
        <f>INDEX(Leaders_Table__2[],MATCH(Leaders_Table[[#This Row],[Player]],Leaders_Table__2[Player],0),2)</f>
        <v>62.8</v>
      </c>
      <c r="I116">
        <v>91</v>
      </c>
      <c r="J116" t="s">
        <v>1270</v>
      </c>
      <c r="K116">
        <v>213</v>
      </c>
      <c r="L116" t="s">
        <v>915</v>
      </c>
      <c r="M116">
        <f>(RIGHT(Leaders_Table__4[[#This Row],[Years]],4)-LEFT(Leaders_Table__4[[#This Row],[Years]],4))</f>
        <v>11</v>
      </c>
      <c r="N116">
        <f>Leaders_Table__4[[#This Row],[Sk]]/Leaders_Table__4[[#This Row],[Years played]]</f>
        <v>19.363636363636363</v>
      </c>
    </row>
    <row r="117" spans="1:14" x14ac:dyDescent="0.25">
      <c r="A117">
        <v>156</v>
      </c>
      <c r="B117" t="s">
        <v>900</v>
      </c>
      <c r="C117">
        <v>6698</v>
      </c>
      <c r="D117" t="s">
        <v>901</v>
      </c>
      <c r="E117">
        <f>(RIGHT(Leaders_Table[[#This Row],[Years]],4)-LEFT(Leaders_Table[[#This Row],[Years]],4))</f>
        <v>7</v>
      </c>
      <c r="F117" s="17">
        <f>Leaders_Table[[#This Row],[Yds]]/Leaders_Table[[#This Row],[Years Played]]</f>
        <v>956.85714285714289</v>
      </c>
      <c r="G117" s="17">
        <f>INDEX(Leaders_Table__2[],MATCH(Leaders_Table[[#This Row],[Player]],Leaders_Table__2[Player],0),2)</f>
        <v>62.6</v>
      </c>
      <c r="J117" t="s">
        <v>1287</v>
      </c>
      <c r="K117">
        <v>193</v>
      </c>
      <c r="L117" t="s">
        <v>1288</v>
      </c>
      <c r="M117">
        <f>(RIGHT(Leaders_Table__4[[#This Row],[Years]],4)-LEFT(Leaders_Table__4[[#This Row],[Years]],4))</f>
        <v>10</v>
      </c>
      <c r="N117">
        <f>Leaders_Table__4[[#This Row],[Sk]]/Leaders_Table__4[[#This Row],[Years played]]</f>
        <v>19.3</v>
      </c>
    </row>
    <row r="118" spans="1:14" x14ac:dyDescent="0.25">
      <c r="A118">
        <v>32</v>
      </c>
      <c r="B118" t="s">
        <v>680</v>
      </c>
      <c r="C118">
        <v>11389</v>
      </c>
      <c r="D118" t="s">
        <v>681</v>
      </c>
      <c r="E118">
        <f>(RIGHT(Leaders_Table[[#This Row],[Years]],4)-LEFT(Leaders_Table[[#This Row],[Years]],4))</f>
        <v>11</v>
      </c>
      <c r="F118" s="17">
        <f>Leaders_Table[[#This Row],[Yds]]/Leaders_Table[[#This Row],[Years Played]]</f>
        <v>1035.3636363636363</v>
      </c>
      <c r="G118" s="17">
        <f>INDEX(Leaders_Table__2[],MATCH(Leaders_Table[[#This Row],[Player]],Leaders_Table__2[Player],0),2)</f>
        <v>62.2</v>
      </c>
      <c r="I118">
        <v>75</v>
      </c>
      <c r="J118" t="s">
        <v>1244</v>
      </c>
      <c r="K118">
        <v>249</v>
      </c>
      <c r="L118" t="s">
        <v>697</v>
      </c>
      <c r="M118">
        <f>(RIGHT(Leaders_Table__4[[#This Row],[Years]],4)-LEFT(Leaders_Table__4[[#This Row],[Years]],4))</f>
        <v>13</v>
      </c>
      <c r="N118">
        <f>Leaders_Table__4[[#This Row],[Sk]]/Leaders_Table__4[[#This Row],[Years played]]</f>
        <v>19.153846153846153</v>
      </c>
    </row>
    <row r="119" spans="1:14" x14ac:dyDescent="0.25">
      <c r="A119">
        <v>249</v>
      </c>
      <c r="B119" t="s">
        <v>1053</v>
      </c>
      <c r="C119">
        <v>5397</v>
      </c>
      <c r="D119" t="s">
        <v>1054</v>
      </c>
      <c r="E119">
        <f>(RIGHT(Leaders_Table[[#This Row],[Years]],4)-LEFT(Leaders_Table[[#This Row],[Years]],4))</f>
        <v>8</v>
      </c>
      <c r="F119" s="17">
        <f>Leaders_Table[[#This Row],[Yds]]/Leaders_Table[[#This Row],[Years Played]]</f>
        <v>674.625</v>
      </c>
      <c r="G119" s="17">
        <f>INDEX(Leaders_Table__2[],MATCH(Leaders_Table[[#This Row],[Player]],Leaders_Table__2[Player],0),2)</f>
        <v>62</v>
      </c>
      <c r="I119">
        <v>76</v>
      </c>
      <c r="J119" t="s">
        <v>1245</v>
      </c>
      <c r="K119">
        <v>248</v>
      </c>
      <c r="L119" t="s">
        <v>663</v>
      </c>
      <c r="M119">
        <f>(RIGHT(Leaders_Table__4[[#This Row],[Years]],4)-LEFT(Leaders_Table__4[[#This Row],[Years]],4))</f>
        <v>13</v>
      </c>
      <c r="N119">
        <f>Leaders_Table__4[[#This Row],[Sk]]/Leaders_Table__4[[#This Row],[Years played]]</f>
        <v>19.076923076923077</v>
      </c>
    </row>
    <row r="120" spans="1:14" x14ac:dyDescent="0.25">
      <c r="A120">
        <v>153</v>
      </c>
      <c r="B120" t="s">
        <v>896</v>
      </c>
      <c r="C120">
        <v>6741</v>
      </c>
      <c r="D120" t="s">
        <v>894</v>
      </c>
      <c r="E120">
        <f>(RIGHT(Leaders_Table[[#This Row],[Years]],4)-LEFT(Leaders_Table[[#This Row],[Years]],4))</f>
        <v>8</v>
      </c>
      <c r="F120" s="17">
        <f>Leaders_Table[[#This Row],[Yds]]/Leaders_Table[[#This Row],[Years Played]]</f>
        <v>842.625</v>
      </c>
      <c r="G120" s="17">
        <f>INDEX(Leaders_Table__2[],MATCH(Leaders_Table[[#This Row],[Player]],Leaders_Table__2[Player],0),2)</f>
        <v>61.8</v>
      </c>
      <c r="J120" t="s">
        <v>1312</v>
      </c>
      <c r="K120">
        <v>168</v>
      </c>
      <c r="L120" t="s">
        <v>799</v>
      </c>
      <c r="M120">
        <f>(RIGHT(Leaders_Table__4[[#This Row],[Years]],4)-LEFT(Leaders_Table__4[[#This Row],[Years]],4))</f>
        <v>9</v>
      </c>
      <c r="N120">
        <f>Leaders_Table__4[[#This Row],[Sk]]/Leaders_Table__4[[#This Row],[Years played]]</f>
        <v>18.666666666666668</v>
      </c>
    </row>
    <row r="121" spans="1:14" x14ac:dyDescent="0.25">
      <c r="A121">
        <v>161</v>
      </c>
      <c r="B121" t="s">
        <v>908</v>
      </c>
      <c r="C121">
        <v>6605</v>
      </c>
      <c r="D121" t="s">
        <v>909</v>
      </c>
      <c r="E121">
        <f>(RIGHT(Leaders_Table[[#This Row],[Years]],4)-LEFT(Leaders_Table[[#This Row],[Years]],4))</f>
        <v>7</v>
      </c>
      <c r="F121" s="17">
        <f>Leaders_Table[[#This Row],[Yds]]/Leaders_Table[[#This Row],[Years Played]]</f>
        <v>943.57142857142856</v>
      </c>
      <c r="G121" s="17">
        <f>INDEX(Leaders_Table__2[],MATCH(Leaders_Table[[#This Row],[Player]],Leaders_Table__2[Player],0),2)</f>
        <v>61.7</v>
      </c>
      <c r="I121">
        <v>158</v>
      </c>
      <c r="J121" t="s">
        <v>1357</v>
      </c>
      <c r="K121">
        <v>112</v>
      </c>
      <c r="L121" t="s">
        <v>1085</v>
      </c>
      <c r="M121">
        <f>(RIGHT(Leaders_Table__4[[#This Row],[Years]],4)-LEFT(Leaders_Table__4[[#This Row],[Years]],4))</f>
        <v>6</v>
      </c>
      <c r="N121">
        <f>Leaders_Table__4[[#This Row],[Sk]]/Leaders_Table__4[[#This Row],[Years played]]</f>
        <v>18.666666666666668</v>
      </c>
    </row>
    <row r="122" spans="1:14" x14ac:dyDescent="0.25">
      <c r="A122">
        <v>54</v>
      </c>
      <c r="B122" t="s">
        <v>722</v>
      </c>
      <c r="C122">
        <v>9368</v>
      </c>
      <c r="D122" t="s">
        <v>723</v>
      </c>
      <c r="E122">
        <f>(RIGHT(Leaders_Table[[#This Row],[Years]],4)-LEFT(Leaders_Table[[#This Row],[Years]],4))</f>
        <v>9</v>
      </c>
      <c r="F122" s="17">
        <f>Leaders_Table[[#This Row],[Yds]]/Leaders_Table[[#This Row],[Years Played]]</f>
        <v>1040.8888888888889</v>
      </c>
      <c r="G122" s="17">
        <f>INDEX(Leaders_Table__2[],MATCH(Leaders_Table[[#This Row],[Player]],Leaders_Table__2[Player],0),2)</f>
        <v>61.2</v>
      </c>
      <c r="I122">
        <v>141</v>
      </c>
      <c r="J122" t="s">
        <v>1334</v>
      </c>
      <c r="K122">
        <v>129</v>
      </c>
      <c r="L122" t="s">
        <v>1124</v>
      </c>
      <c r="M122">
        <f>(RIGHT(Leaders_Table__4[[#This Row],[Years]],4)-LEFT(Leaders_Table__4[[#This Row],[Years]],4))</f>
        <v>7</v>
      </c>
      <c r="N122">
        <f>Leaders_Table__4[[#This Row],[Sk]]/Leaders_Table__4[[#This Row],[Years played]]</f>
        <v>18.428571428571427</v>
      </c>
    </row>
    <row r="123" spans="1:14" x14ac:dyDescent="0.25">
      <c r="A123">
        <v>69</v>
      </c>
      <c r="B123" t="s">
        <v>751</v>
      </c>
      <c r="C123">
        <v>8869</v>
      </c>
      <c r="D123" t="s">
        <v>752</v>
      </c>
      <c r="E123">
        <f>(RIGHT(Leaders_Table[[#This Row],[Years]],4)-LEFT(Leaders_Table[[#This Row],[Years]],4))</f>
        <v>10</v>
      </c>
      <c r="F123" s="17">
        <f>Leaders_Table[[#This Row],[Yds]]/Leaders_Table[[#This Row],[Years Played]]</f>
        <v>886.9</v>
      </c>
      <c r="G123" s="17">
        <f>INDEX(Leaders_Table__2[],MATCH(Leaders_Table[[#This Row],[Player]],Leaders_Table__2[Player],0),2)</f>
        <v>60.7</v>
      </c>
      <c r="I123">
        <v>46</v>
      </c>
      <c r="J123" t="s">
        <v>1202</v>
      </c>
      <c r="K123">
        <v>312</v>
      </c>
      <c r="L123" t="s">
        <v>1203</v>
      </c>
      <c r="M123">
        <f>(RIGHT(Leaders_Table__4[[#This Row],[Years]],4)-LEFT(Leaders_Table__4[[#This Row],[Years]],4))</f>
        <v>17</v>
      </c>
      <c r="N123">
        <f>Leaders_Table__4[[#This Row],[Sk]]/Leaders_Table__4[[#This Row],[Years played]]</f>
        <v>18.352941176470587</v>
      </c>
    </row>
    <row r="124" spans="1:14" x14ac:dyDescent="0.25">
      <c r="A124">
        <v>15</v>
      </c>
      <c r="B124" t="s">
        <v>646</v>
      </c>
      <c r="C124">
        <v>13777</v>
      </c>
      <c r="D124" t="s">
        <v>647</v>
      </c>
      <c r="E124">
        <f>(RIGHT(Leaders_Table[[#This Row],[Years]],4)-LEFT(Leaders_Table[[#This Row],[Years]],4))</f>
        <v>15</v>
      </c>
      <c r="F124" s="17">
        <f>Leaders_Table[[#This Row],[Yds]]/Leaders_Table[[#This Row],[Years Played]]</f>
        <v>918.4666666666667</v>
      </c>
      <c r="G124" s="17">
        <f>INDEX(Leaders_Table__2[],MATCH(Leaders_Table[[#This Row],[Player]],Leaders_Table__2[Player],0),2)</f>
        <v>60.4</v>
      </c>
      <c r="I124">
        <v>124</v>
      </c>
      <c r="J124" t="s">
        <v>1317</v>
      </c>
      <c r="K124">
        <v>165</v>
      </c>
      <c r="L124" t="s">
        <v>1318</v>
      </c>
      <c r="M124">
        <f>(RIGHT(Leaders_Table__4[[#This Row],[Years]],4)-LEFT(Leaders_Table__4[[#This Row],[Years]],4))</f>
        <v>9</v>
      </c>
      <c r="N124">
        <f>Leaders_Table__4[[#This Row],[Sk]]/Leaders_Table__4[[#This Row],[Years played]]</f>
        <v>18.333333333333332</v>
      </c>
    </row>
    <row r="125" spans="1:14" x14ac:dyDescent="0.25">
      <c r="A125">
        <v>56</v>
      </c>
      <c r="B125" t="s">
        <v>725</v>
      </c>
      <c r="C125">
        <v>9275</v>
      </c>
      <c r="D125" t="s">
        <v>726</v>
      </c>
      <c r="E125">
        <f>(RIGHT(Leaders_Table[[#This Row],[Years]],4)-LEFT(Leaders_Table[[#This Row],[Years]],4))</f>
        <v>12</v>
      </c>
      <c r="F125" s="17">
        <f>Leaders_Table[[#This Row],[Yds]]/Leaders_Table[[#This Row],[Years Played]]</f>
        <v>772.91666666666663</v>
      </c>
      <c r="G125" s="17">
        <f>INDEX(Leaders_Table__2[],MATCH(Leaders_Table[[#This Row],[Player]],Leaders_Table__2[Player],0),2)</f>
        <v>60.2</v>
      </c>
      <c r="J125" t="s">
        <v>1362</v>
      </c>
      <c r="K125">
        <v>110</v>
      </c>
      <c r="L125" t="s">
        <v>1363</v>
      </c>
      <c r="M125">
        <f>(RIGHT(Leaders_Table__4[[#This Row],[Years]],4)-LEFT(Leaders_Table__4[[#This Row],[Years]],4))</f>
        <v>6</v>
      </c>
      <c r="N125">
        <f>Leaders_Table__4[[#This Row],[Sk]]/Leaders_Table__4[[#This Row],[Years played]]</f>
        <v>18.333333333333332</v>
      </c>
    </row>
    <row r="126" spans="1:14" x14ac:dyDescent="0.25">
      <c r="A126">
        <v>186</v>
      </c>
      <c r="B126" t="s">
        <v>950</v>
      </c>
      <c r="C126">
        <v>6134</v>
      </c>
      <c r="D126" t="s">
        <v>951</v>
      </c>
      <c r="E126">
        <f>(RIGHT(Leaders_Table[[#This Row],[Years]],4)-LEFT(Leaders_Table[[#This Row],[Years]],4))</f>
        <v>6</v>
      </c>
      <c r="F126" s="17">
        <f>Leaders_Table[[#This Row],[Yds]]/Leaders_Table[[#This Row],[Years Played]]</f>
        <v>1022.3333333333334</v>
      </c>
      <c r="G126" s="17">
        <f>INDEX(Leaders_Table__2[],MATCH(Leaders_Table[[#This Row],[Player]],Leaders_Table__2[Player],0),2)</f>
        <v>60.1</v>
      </c>
      <c r="J126" t="s">
        <v>1292</v>
      </c>
      <c r="K126">
        <v>181</v>
      </c>
      <c r="L126" t="s">
        <v>649</v>
      </c>
      <c r="M126">
        <f>(RIGHT(Leaders_Table__4[[#This Row],[Years]],4)-LEFT(Leaders_Table__4[[#This Row],[Years]],4))</f>
        <v>10</v>
      </c>
      <c r="N126">
        <f>Leaders_Table__4[[#This Row],[Sk]]/Leaders_Table__4[[#This Row],[Years played]]</f>
        <v>18.100000000000001</v>
      </c>
    </row>
    <row r="127" spans="1:14" x14ac:dyDescent="0.25">
      <c r="A127">
        <v>12</v>
      </c>
      <c r="B127" t="s">
        <v>641</v>
      </c>
      <c r="C127">
        <v>14004</v>
      </c>
      <c r="D127" t="s">
        <v>642</v>
      </c>
      <c r="E127">
        <f>(RIGHT(Leaders_Table[[#This Row],[Years]],4)-LEFT(Leaders_Table[[#This Row],[Years]],4))</f>
        <v>15</v>
      </c>
      <c r="F127" s="17">
        <f>Leaders_Table[[#This Row],[Yds]]/Leaders_Table[[#This Row],[Years Played]]</f>
        <v>933.6</v>
      </c>
      <c r="G127" s="17">
        <f>INDEX(Leaders_Table__2[],MATCH(Leaders_Table[[#This Row],[Player]],Leaders_Table__2[Player],0),2)</f>
        <v>60.1</v>
      </c>
      <c r="I127">
        <v>135</v>
      </c>
      <c r="J127" t="s">
        <v>1329</v>
      </c>
      <c r="K127">
        <v>144</v>
      </c>
      <c r="L127" t="s">
        <v>1330</v>
      </c>
      <c r="M127">
        <f>(RIGHT(Leaders_Table__4[[#This Row],[Years]],4)-LEFT(Leaders_Table__4[[#This Row],[Years]],4))</f>
        <v>8</v>
      </c>
      <c r="N127">
        <f>Leaders_Table__4[[#This Row],[Sk]]/Leaders_Table__4[[#This Row],[Years played]]</f>
        <v>18</v>
      </c>
    </row>
    <row r="128" spans="1:14" x14ac:dyDescent="0.25">
      <c r="A128">
        <v>147</v>
      </c>
      <c r="B128" t="s">
        <v>886</v>
      </c>
      <c r="C128">
        <v>6835</v>
      </c>
      <c r="D128" t="s">
        <v>887</v>
      </c>
      <c r="E128">
        <f>(RIGHT(Leaders_Table[[#This Row],[Years]],4)-LEFT(Leaders_Table[[#This Row],[Years]],4))</f>
        <v>8</v>
      </c>
      <c r="F128" s="17">
        <f>Leaders_Table[[#This Row],[Yds]]/Leaders_Table[[#This Row],[Years Played]]</f>
        <v>854.375</v>
      </c>
      <c r="G128" s="17">
        <f>INDEX(Leaders_Table__2[],MATCH(Leaders_Table[[#This Row],[Player]],Leaders_Table__2[Player],0),2)</f>
        <v>60</v>
      </c>
      <c r="I128">
        <v>72</v>
      </c>
      <c r="J128" t="s">
        <v>437</v>
      </c>
      <c r="K128">
        <v>251</v>
      </c>
      <c r="L128" t="s">
        <v>1152</v>
      </c>
      <c r="M128">
        <f>(RIGHT(Leaders_Table__4[[#This Row],[Years]],4)-LEFT(Leaders_Table__4[[#This Row],[Years]],4))</f>
        <v>14</v>
      </c>
      <c r="N128">
        <f>Leaders_Table__4[[#This Row],[Sk]]/Leaders_Table__4[[#This Row],[Years played]]</f>
        <v>17.928571428571427</v>
      </c>
    </row>
    <row r="129" spans="1:14" x14ac:dyDescent="0.25">
      <c r="A129">
        <v>65</v>
      </c>
      <c r="B129" t="s">
        <v>743</v>
      </c>
      <c r="C129">
        <v>8966</v>
      </c>
      <c r="D129" t="s">
        <v>744</v>
      </c>
      <c r="E129">
        <f>(RIGHT(Leaders_Table[[#This Row],[Years]],4)-LEFT(Leaders_Table[[#This Row],[Years]],4))</f>
        <v>10</v>
      </c>
      <c r="F129" s="17">
        <f>Leaders_Table[[#This Row],[Yds]]/Leaders_Table[[#This Row],[Years Played]]</f>
        <v>896.6</v>
      </c>
      <c r="G129" s="17">
        <f>INDEX(Leaders_Table__2[],MATCH(Leaders_Table[[#This Row],[Player]],Leaders_Table__2[Player],0),2)</f>
        <v>59.8</v>
      </c>
      <c r="J129" t="s">
        <v>1242</v>
      </c>
      <c r="K129">
        <v>251</v>
      </c>
      <c r="L129" t="s">
        <v>1243</v>
      </c>
      <c r="M129">
        <f>(RIGHT(Leaders_Table__4[[#This Row],[Years]],4)-LEFT(Leaders_Table__4[[#This Row],[Years]],4))</f>
        <v>14</v>
      </c>
      <c r="N129">
        <f>Leaders_Table__4[[#This Row],[Sk]]/Leaders_Table__4[[#This Row],[Years played]]</f>
        <v>17.928571428571427</v>
      </c>
    </row>
    <row r="130" spans="1:14" x14ac:dyDescent="0.25">
      <c r="A130">
        <v>81</v>
      </c>
      <c r="B130" t="s">
        <v>772</v>
      </c>
      <c r="C130">
        <v>8459</v>
      </c>
      <c r="D130" t="s">
        <v>773</v>
      </c>
      <c r="E130">
        <f>(RIGHT(Leaders_Table[[#This Row],[Years]],4)-LEFT(Leaders_Table[[#This Row],[Years]],4))</f>
        <v>11</v>
      </c>
      <c r="F130" s="17">
        <f>Leaders_Table[[#This Row],[Yds]]/Leaders_Table[[#This Row],[Years Played]]</f>
        <v>769</v>
      </c>
      <c r="G130" s="17">
        <f>INDEX(Leaders_Table__2[],MATCH(Leaders_Table[[#This Row],[Player]],Leaders_Table__2[Player],0),2)</f>
        <v>59.6</v>
      </c>
      <c r="I130">
        <v>50</v>
      </c>
      <c r="J130" t="s">
        <v>1208</v>
      </c>
      <c r="K130">
        <v>303</v>
      </c>
      <c r="L130" t="s">
        <v>1209</v>
      </c>
      <c r="M130">
        <f>(RIGHT(Leaders_Table__4[[#This Row],[Years]],4)-LEFT(Leaders_Table__4[[#This Row],[Years]],4))</f>
        <v>17</v>
      </c>
      <c r="N130">
        <f>Leaders_Table__4[[#This Row],[Sk]]/Leaders_Table__4[[#This Row],[Years played]]</f>
        <v>17.823529411764707</v>
      </c>
    </row>
    <row r="131" spans="1:14" x14ac:dyDescent="0.25">
      <c r="A131">
        <v>131</v>
      </c>
      <c r="B131" t="s">
        <v>861</v>
      </c>
      <c r="C131">
        <v>7195</v>
      </c>
      <c r="D131" t="s">
        <v>801</v>
      </c>
      <c r="E131">
        <f>(RIGHT(Leaders_Table[[#This Row],[Years]],4)-LEFT(Leaders_Table[[#This Row],[Years]],4))</f>
        <v>9</v>
      </c>
      <c r="F131" s="17">
        <f>Leaders_Table[[#This Row],[Yds]]/Leaders_Table[[#This Row],[Years Played]]</f>
        <v>799.44444444444446</v>
      </c>
      <c r="G131" s="17">
        <f>INDEX(Leaders_Table__2[],MATCH(Leaders_Table[[#This Row],[Player]],Leaders_Table__2[Player],0),2)</f>
        <v>59.5</v>
      </c>
      <c r="I131">
        <v>184</v>
      </c>
      <c r="J131" t="s">
        <v>1391</v>
      </c>
      <c r="K131">
        <v>89</v>
      </c>
      <c r="L131" t="s">
        <v>1392</v>
      </c>
      <c r="M131">
        <f>(RIGHT(Leaders_Table__4[[#This Row],[Years]],4)-LEFT(Leaders_Table__4[[#This Row],[Years]],4))</f>
        <v>5</v>
      </c>
      <c r="N131">
        <f>Leaders_Table__4[[#This Row],[Sk]]/Leaders_Table__4[[#This Row],[Years played]]</f>
        <v>17.8</v>
      </c>
    </row>
    <row r="132" spans="1:14" x14ac:dyDescent="0.25">
      <c r="A132">
        <v>13</v>
      </c>
      <c r="B132" t="s">
        <v>643</v>
      </c>
      <c r="C132">
        <v>13899</v>
      </c>
      <c r="D132" t="s">
        <v>644</v>
      </c>
      <c r="E132">
        <f>(RIGHT(Leaders_Table[[#This Row],[Years]],4)-LEFT(Leaders_Table[[#This Row],[Years]],4))</f>
        <v>15</v>
      </c>
      <c r="F132" s="17">
        <f>Leaders_Table[[#This Row],[Yds]]/Leaders_Table[[#This Row],[Years Played]]</f>
        <v>926.6</v>
      </c>
      <c r="G132" s="17">
        <f>INDEX(Leaders_Table__2[],MATCH(Leaders_Table[[#This Row],[Player]],Leaders_Table__2[Player],0),2)</f>
        <v>59.4</v>
      </c>
      <c r="I132">
        <v>127</v>
      </c>
      <c r="J132" t="s">
        <v>1322</v>
      </c>
      <c r="K132">
        <v>160</v>
      </c>
      <c r="L132" t="s">
        <v>929</v>
      </c>
      <c r="M132">
        <f>(RIGHT(Leaders_Table__4[[#This Row],[Years]],4)-LEFT(Leaders_Table__4[[#This Row],[Years]],4))</f>
        <v>9</v>
      </c>
      <c r="N132">
        <f>Leaders_Table__4[[#This Row],[Sk]]/Leaders_Table__4[[#This Row],[Years played]]</f>
        <v>17.777777777777779</v>
      </c>
    </row>
    <row r="133" spans="1:14" x14ac:dyDescent="0.25">
      <c r="A133">
        <v>58</v>
      </c>
      <c r="B133" t="s">
        <v>729</v>
      </c>
      <c r="C133">
        <v>9148</v>
      </c>
      <c r="D133" t="s">
        <v>730</v>
      </c>
      <c r="E133">
        <f>(RIGHT(Leaders_Table[[#This Row],[Years]],4)-LEFT(Leaders_Table[[#This Row],[Years]],4))</f>
        <v>9</v>
      </c>
      <c r="F133" s="17">
        <f>Leaders_Table[[#This Row],[Yds]]/Leaders_Table[[#This Row],[Years Played]]</f>
        <v>1016.4444444444445</v>
      </c>
      <c r="G133" s="17">
        <f>INDEX(Leaders_Table__2[],MATCH(Leaders_Table[[#This Row],[Player]],Leaders_Table__2[Player],0),2)</f>
        <v>59</v>
      </c>
      <c r="I133">
        <v>51</v>
      </c>
      <c r="J133" t="s">
        <v>1210</v>
      </c>
      <c r="K133">
        <v>302</v>
      </c>
      <c r="L133" t="s">
        <v>1211</v>
      </c>
      <c r="M133">
        <f>(RIGHT(Leaders_Table__4[[#This Row],[Years]],4)-LEFT(Leaders_Table__4[[#This Row],[Years]],4))</f>
        <v>17</v>
      </c>
      <c r="N133">
        <f>Leaders_Table__4[[#This Row],[Sk]]/Leaders_Table__4[[#This Row],[Years played]]</f>
        <v>17.764705882352942</v>
      </c>
    </row>
    <row r="134" spans="1:14" x14ac:dyDescent="0.25">
      <c r="A134">
        <v>7</v>
      </c>
      <c r="B134" t="s">
        <v>631</v>
      </c>
      <c r="C134">
        <v>14934</v>
      </c>
      <c r="D134" t="s">
        <v>632</v>
      </c>
      <c r="E134">
        <f>(RIGHT(Leaders_Table[[#This Row],[Years]],4)-LEFT(Leaders_Table[[#This Row],[Years]],4))</f>
        <v>16</v>
      </c>
      <c r="F134" s="17">
        <f>Leaders_Table[[#This Row],[Yds]]/Leaders_Table[[#This Row],[Years Played]]</f>
        <v>933.375</v>
      </c>
      <c r="G134" s="17">
        <f>INDEX(Leaders_Table__2[],MATCH(Leaders_Table[[#This Row],[Player]],Leaders_Table__2[Player],0),2)</f>
        <v>58.6</v>
      </c>
      <c r="I134">
        <v>136</v>
      </c>
      <c r="J134" t="s">
        <v>433</v>
      </c>
      <c r="K134">
        <v>142</v>
      </c>
      <c r="L134" t="s">
        <v>691</v>
      </c>
      <c r="M134">
        <f>(RIGHT(Leaders_Table__4[[#This Row],[Years]],4)-LEFT(Leaders_Table__4[[#This Row],[Years]],4))</f>
        <v>8</v>
      </c>
      <c r="N134">
        <f>Leaders_Table__4[[#This Row],[Sk]]/Leaders_Table__4[[#This Row],[Years played]]</f>
        <v>17.75</v>
      </c>
    </row>
    <row r="135" spans="1:14" x14ac:dyDescent="0.25">
      <c r="A135">
        <v>60</v>
      </c>
      <c r="B135" t="s">
        <v>733</v>
      </c>
      <c r="C135">
        <v>9080</v>
      </c>
      <c r="D135" t="s">
        <v>734</v>
      </c>
      <c r="E135">
        <f>(RIGHT(Leaders_Table[[#This Row],[Years]],4)-LEFT(Leaders_Table[[#This Row],[Years]],4))</f>
        <v>11</v>
      </c>
      <c r="F135" s="17">
        <f>Leaders_Table[[#This Row],[Yds]]/Leaders_Table[[#This Row],[Years Played]]</f>
        <v>825.4545454545455</v>
      </c>
      <c r="G135" s="17">
        <f>INDEX(Leaders_Table__2[],MATCH(Leaders_Table[[#This Row],[Player]],Leaders_Table__2[Player],0),2)</f>
        <v>58.6</v>
      </c>
      <c r="J135" t="s">
        <v>1344</v>
      </c>
      <c r="K135">
        <v>123</v>
      </c>
      <c r="L135" t="s">
        <v>785</v>
      </c>
      <c r="M135">
        <f>(RIGHT(Leaders_Table__4[[#This Row],[Years]],4)-LEFT(Leaders_Table__4[[#This Row],[Years]],4))</f>
        <v>7</v>
      </c>
      <c r="N135">
        <f>Leaders_Table__4[[#This Row],[Sk]]/Leaders_Table__4[[#This Row],[Years played]]</f>
        <v>17.571428571428573</v>
      </c>
    </row>
    <row r="136" spans="1:14" x14ac:dyDescent="0.25">
      <c r="A136">
        <v>85</v>
      </c>
      <c r="B136" t="s">
        <v>779</v>
      </c>
      <c r="C136">
        <v>8291</v>
      </c>
      <c r="D136" t="s">
        <v>720</v>
      </c>
      <c r="E136">
        <f>(RIGHT(Leaders_Table[[#This Row],[Years]],4)-LEFT(Leaders_Table[[#This Row],[Years]],4))</f>
        <v>9</v>
      </c>
      <c r="F136" s="17">
        <f>Leaders_Table[[#This Row],[Yds]]/Leaders_Table[[#This Row],[Years Played]]</f>
        <v>921.22222222222217</v>
      </c>
      <c r="G136" s="17">
        <f>INDEX(Leaders_Table__2[],MATCH(Leaders_Table[[#This Row],[Player]],Leaders_Table__2[Player],0),2)</f>
        <v>58</v>
      </c>
      <c r="I136">
        <v>137</v>
      </c>
      <c r="J136" t="s">
        <v>1331</v>
      </c>
      <c r="K136">
        <v>140</v>
      </c>
      <c r="L136" t="s">
        <v>856</v>
      </c>
      <c r="M136">
        <f>(RIGHT(Leaders_Table__4[[#This Row],[Years]],4)-LEFT(Leaders_Table__4[[#This Row],[Years]],4))</f>
        <v>8</v>
      </c>
      <c r="N136">
        <f>Leaders_Table__4[[#This Row],[Sk]]/Leaders_Table__4[[#This Row],[Years played]]</f>
        <v>17.5</v>
      </c>
    </row>
    <row r="137" spans="1:14" x14ac:dyDescent="0.25">
      <c r="A137">
        <v>132</v>
      </c>
      <c r="B137" t="s">
        <v>862</v>
      </c>
      <c r="C137">
        <v>7132</v>
      </c>
      <c r="D137" t="s">
        <v>863</v>
      </c>
      <c r="E137">
        <f>(RIGHT(Leaders_Table[[#This Row],[Years]],4)-LEFT(Leaders_Table[[#This Row],[Years]],4))</f>
        <v>8</v>
      </c>
      <c r="F137" s="17">
        <f>Leaders_Table[[#This Row],[Yds]]/Leaders_Table[[#This Row],[Years Played]]</f>
        <v>891.5</v>
      </c>
      <c r="G137" s="17">
        <f>INDEX(Leaders_Table__2[],MATCH(Leaders_Table[[#This Row],[Player]],Leaders_Table__2[Player],0),2)</f>
        <v>58</v>
      </c>
      <c r="I137">
        <v>94</v>
      </c>
      <c r="J137" t="s">
        <v>1274</v>
      </c>
      <c r="K137">
        <v>209</v>
      </c>
      <c r="L137" t="s">
        <v>1275</v>
      </c>
      <c r="M137">
        <f>(RIGHT(Leaders_Table__4[[#This Row],[Years]],4)-LEFT(Leaders_Table__4[[#This Row],[Years]],4))</f>
        <v>12</v>
      </c>
      <c r="N137">
        <f>Leaders_Table__4[[#This Row],[Sk]]/Leaders_Table__4[[#This Row],[Years played]]</f>
        <v>17.416666666666668</v>
      </c>
    </row>
    <row r="138" spans="1:14" x14ac:dyDescent="0.25">
      <c r="A138">
        <v>129</v>
      </c>
      <c r="B138" t="s">
        <v>859</v>
      </c>
      <c r="C138">
        <v>7208</v>
      </c>
      <c r="D138" t="s">
        <v>677</v>
      </c>
      <c r="E138">
        <f>(RIGHT(Leaders_Table[[#This Row],[Years]],4)-LEFT(Leaders_Table[[#This Row],[Years]],4))</f>
        <v>8</v>
      </c>
      <c r="F138" s="17">
        <f>Leaders_Table[[#This Row],[Yds]]/Leaders_Table[[#This Row],[Years Played]]</f>
        <v>901</v>
      </c>
      <c r="G138" s="17">
        <f>INDEX(Leaders_Table__2[],MATCH(Leaders_Table[[#This Row],[Player]],Leaders_Table__2[Player],0),2)</f>
        <v>57.7</v>
      </c>
      <c r="I138">
        <v>187</v>
      </c>
      <c r="J138" t="s">
        <v>1393</v>
      </c>
      <c r="K138">
        <v>87</v>
      </c>
      <c r="L138" t="s">
        <v>947</v>
      </c>
      <c r="M138">
        <f>(RIGHT(Leaders_Table__4[[#This Row],[Years]],4)-LEFT(Leaders_Table__4[[#This Row],[Years]],4))</f>
        <v>5</v>
      </c>
      <c r="N138">
        <f>Leaders_Table__4[[#This Row],[Sk]]/Leaders_Table__4[[#This Row],[Years played]]</f>
        <v>17.399999999999999</v>
      </c>
    </row>
    <row r="139" spans="1:14" x14ac:dyDescent="0.25">
      <c r="A139">
        <v>80</v>
      </c>
      <c r="B139" t="s">
        <v>770</v>
      </c>
      <c r="C139">
        <v>8499</v>
      </c>
      <c r="D139" t="s">
        <v>771</v>
      </c>
      <c r="E139">
        <f>(RIGHT(Leaders_Table[[#This Row],[Years]],4)-LEFT(Leaders_Table[[#This Row],[Years]],4))</f>
        <v>12</v>
      </c>
      <c r="F139" s="17">
        <f>Leaders_Table[[#This Row],[Yds]]/Leaders_Table[[#This Row],[Years Played]]</f>
        <v>708.25</v>
      </c>
      <c r="G139" s="17">
        <f>INDEX(Leaders_Table__2[],MATCH(Leaders_Table[[#This Row],[Player]],Leaders_Table__2[Player],0),2)</f>
        <v>57.4</v>
      </c>
      <c r="J139" t="s">
        <v>1394</v>
      </c>
      <c r="K139">
        <v>87</v>
      </c>
      <c r="L139" t="s">
        <v>1395</v>
      </c>
      <c r="M139">
        <f>(RIGHT(Leaders_Table__4[[#This Row],[Years]],4)-LEFT(Leaders_Table__4[[#This Row],[Years]],4))</f>
        <v>5</v>
      </c>
      <c r="N139">
        <f>Leaders_Table__4[[#This Row],[Sk]]/Leaders_Table__4[[#This Row],[Years played]]</f>
        <v>17.399999999999999</v>
      </c>
    </row>
    <row r="140" spans="1:14" x14ac:dyDescent="0.25">
      <c r="B140" t="s">
        <v>971</v>
      </c>
      <c r="C140">
        <v>5902</v>
      </c>
      <c r="D140" t="s">
        <v>972</v>
      </c>
      <c r="E140">
        <f>(RIGHT(Leaders_Table[[#This Row],[Years]],4)-LEFT(Leaders_Table[[#This Row],[Years]],4))</f>
        <v>9</v>
      </c>
      <c r="F140" s="17">
        <f>Leaders_Table[[#This Row],[Yds]]/Leaders_Table[[#This Row],[Years Played]]</f>
        <v>655.77777777777783</v>
      </c>
      <c r="G140" s="17">
        <f>INDEX(Leaders_Table__2[],MATCH(Leaders_Table[[#This Row],[Player]],Leaders_Table__2[Player],0),2)</f>
        <v>57.3</v>
      </c>
      <c r="J140" t="s">
        <v>1278</v>
      </c>
      <c r="K140">
        <v>207</v>
      </c>
      <c r="L140" t="s">
        <v>1279</v>
      </c>
      <c r="M140">
        <f>(RIGHT(Leaders_Table__4[[#This Row],[Years]],4)-LEFT(Leaders_Table__4[[#This Row],[Years]],4))</f>
        <v>12</v>
      </c>
      <c r="N140">
        <f>Leaders_Table__4[[#This Row],[Sk]]/Leaders_Table__4[[#This Row],[Years played]]</f>
        <v>17.25</v>
      </c>
    </row>
    <row r="141" spans="1:14" x14ac:dyDescent="0.25">
      <c r="A141">
        <v>181</v>
      </c>
      <c r="B141" t="s">
        <v>942</v>
      </c>
      <c r="C141">
        <v>6267</v>
      </c>
      <c r="D141" t="s">
        <v>943</v>
      </c>
      <c r="E141">
        <f>(RIGHT(Leaders_Table[[#This Row],[Years]],4)-LEFT(Leaders_Table[[#This Row],[Years]],4))</f>
        <v>8</v>
      </c>
      <c r="F141" s="17">
        <f>Leaders_Table[[#This Row],[Yds]]/Leaders_Table[[#This Row],[Years Played]]</f>
        <v>783.375</v>
      </c>
      <c r="G141" s="17">
        <f>INDEX(Leaders_Table__2[],MATCH(Leaders_Table[[#This Row],[Player]],Leaders_Table__2[Player],0),2)</f>
        <v>57</v>
      </c>
      <c r="J141" t="s">
        <v>1309</v>
      </c>
      <c r="K141">
        <v>170</v>
      </c>
      <c r="L141" t="s">
        <v>851</v>
      </c>
      <c r="M141">
        <f>(RIGHT(Leaders_Table__4[[#This Row],[Years]],4)-LEFT(Leaders_Table__4[[#This Row],[Years]],4))</f>
        <v>10</v>
      </c>
      <c r="N141">
        <f>Leaders_Table__4[[#This Row],[Sk]]/Leaders_Table__4[[#This Row],[Years played]]</f>
        <v>17</v>
      </c>
    </row>
    <row r="142" spans="1:14" x14ac:dyDescent="0.25">
      <c r="A142">
        <v>78</v>
      </c>
      <c r="B142" t="s">
        <v>767</v>
      </c>
      <c r="C142">
        <v>8587</v>
      </c>
      <c r="D142" t="s">
        <v>768</v>
      </c>
      <c r="E142">
        <f>(RIGHT(Leaders_Table[[#This Row],[Years]],4)-LEFT(Leaders_Table[[#This Row],[Years]],4))</f>
        <v>10</v>
      </c>
      <c r="F142" s="17">
        <f>Leaders_Table[[#This Row],[Yds]]/Leaders_Table[[#This Row],[Years Played]]</f>
        <v>858.7</v>
      </c>
      <c r="G142" s="17">
        <f>INDEX(Leaders_Table__2[],MATCH(Leaders_Table[[#This Row],[Player]],Leaders_Table__2[Player],0),2)</f>
        <v>56.9</v>
      </c>
      <c r="I142">
        <v>190</v>
      </c>
      <c r="J142" t="s">
        <v>1397</v>
      </c>
      <c r="K142">
        <v>85</v>
      </c>
      <c r="L142" t="s">
        <v>1398</v>
      </c>
      <c r="M142">
        <f>(RIGHT(Leaders_Table__4[[#This Row],[Years]],4)-LEFT(Leaders_Table__4[[#This Row],[Years]],4))</f>
        <v>5</v>
      </c>
      <c r="N142">
        <f>Leaders_Table__4[[#This Row],[Sk]]/Leaders_Table__4[[#This Row],[Years played]]</f>
        <v>17</v>
      </c>
    </row>
    <row r="143" spans="1:14" x14ac:dyDescent="0.25">
      <c r="B143" t="s">
        <v>741</v>
      </c>
      <c r="C143">
        <v>8974</v>
      </c>
      <c r="D143" t="s">
        <v>742</v>
      </c>
      <c r="E143">
        <f>(RIGHT(Leaders_Table[[#This Row],[Years]],4)-LEFT(Leaders_Table[[#This Row],[Years]],4))</f>
        <v>10</v>
      </c>
      <c r="F143" s="17">
        <f>Leaders_Table[[#This Row],[Yds]]/Leaders_Table[[#This Row],[Years Played]]</f>
        <v>897.4</v>
      </c>
      <c r="G143" s="17">
        <f>INDEX(Leaders_Table__2[],MATCH(Leaders_Table[[#This Row],[Player]],Leaders_Table__2[Player],0),2)</f>
        <v>56.8</v>
      </c>
      <c r="I143">
        <v>60</v>
      </c>
      <c r="J143" t="s">
        <v>1225</v>
      </c>
      <c r="K143">
        <v>270</v>
      </c>
      <c r="L143" t="s">
        <v>1226</v>
      </c>
      <c r="M143">
        <f>(RIGHT(Leaders_Table__4[[#This Row],[Years]],4)-LEFT(Leaders_Table__4[[#This Row],[Years]],4))</f>
        <v>16</v>
      </c>
      <c r="N143">
        <f>Leaders_Table__4[[#This Row],[Sk]]/Leaders_Table__4[[#This Row],[Years played]]</f>
        <v>16.875</v>
      </c>
    </row>
    <row r="144" spans="1:14" x14ac:dyDescent="0.25">
      <c r="A144">
        <v>20</v>
      </c>
      <c r="B144" t="s">
        <v>656</v>
      </c>
      <c r="C144">
        <v>12721</v>
      </c>
      <c r="D144" t="s">
        <v>657</v>
      </c>
      <c r="E144">
        <f>(RIGHT(Leaders_Table[[#This Row],[Years]],4)-LEFT(Leaders_Table[[#This Row],[Years]],4))</f>
        <v>15</v>
      </c>
      <c r="F144" s="17">
        <f>Leaders_Table[[#This Row],[Yds]]/Leaders_Table[[#This Row],[Years Played]]</f>
        <v>848.06666666666672</v>
      </c>
      <c r="G144" s="17">
        <f>INDEX(Leaders_Table__2[],MATCH(Leaders_Table[[#This Row],[Player]],Leaders_Table__2[Player],0),2)</f>
        <v>56.8</v>
      </c>
      <c r="J144" t="s">
        <v>1404</v>
      </c>
      <c r="K144">
        <v>84</v>
      </c>
      <c r="L144" t="s">
        <v>1405</v>
      </c>
      <c r="M144">
        <f>(RIGHT(Leaders_Table__4[[#This Row],[Years]],4)-LEFT(Leaders_Table__4[[#This Row],[Years]],4))</f>
        <v>5</v>
      </c>
      <c r="N144">
        <f>Leaders_Table__4[[#This Row],[Sk]]/Leaders_Table__4[[#This Row],[Years played]]</f>
        <v>16.8</v>
      </c>
    </row>
    <row r="145" spans="1:14" x14ac:dyDescent="0.25">
      <c r="A145">
        <v>50</v>
      </c>
      <c r="B145" t="s">
        <v>715</v>
      </c>
      <c r="C145">
        <v>9924</v>
      </c>
      <c r="D145" t="s">
        <v>716</v>
      </c>
      <c r="E145">
        <f>(RIGHT(Leaders_Table[[#This Row],[Years]],4)-LEFT(Leaders_Table[[#This Row],[Years]],4))</f>
        <v>11</v>
      </c>
      <c r="F145" s="17">
        <f>Leaders_Table[[#This Row],[Yds]]/Leaders_Table[[#This Row],[Years Played]]</f>
        <v>902.18181818181813</v>
      </c>
      <c r="G145" s="17">
        <f>INDEX(Leaders_Table__2[],MATCH(Leaders_Table[[#This Row],[Player]],Leaders_Table__2[Player],0),2)</f>
        <v>56.7</v>
      </c>
      <c r="J145" t="s">
        <v>1407</v>
      </c>
      <c r="K145">
        <v>83</v>
      </c>
      <c r="L145" t="s">
        <v>1408</v>
      </c>
      <c r="M145">
        <f>(RIGHT(Leaders_Table__4[[#This Row],[Years]],4)-LEFT(Leaders_Table__4[[#This Row],[Years]],4))</f>
        <v>5</v>
      </c>
      <c r="N145">
        <f>Leaders_Table__4[[#This Row],[Sk]]/Leaders_Table__4[[#This Row],[Years played]]</f>
        <v>16.600000000000001</v>
      </c>
    </row>
    <row r="146" spans="1:14" x14ac:dyDescent="0.25">
      <c r="A146">
        <v>100</v>
      </c>
      <c r="B146" t="s">
        <v>808</v>
      </c>
      <c r="C146">
        <v>7988</v>
      </c>
      <c r="D146" t="s">
        <v>809</v>
      </c>
      <c r="E146">
        <f>(RIGHT(Leaders_Table[[#This Row],[Years]],4)-LEFT(Leaders_Table[[#This Row],[Years]],4))</f>
        <v>9</v>
      </c>
      <c r="F146" s="17">
        <f>Leaders_Table[[#This Row],[Yds]]/Leaders_Table[[#This Row],[Years Played]]</f>
        <v>887.55555555555554</v>
      </c>
      <c r="G146" s="17">
        <f>INDEX(Leaders_Table__2[],MATCH(Leaders_Table[[#This Row],[Player]],Leaders_Table__2[Player],0),2)</f>
        <v>56.7</v>
      </c>
      <c r="I146">
        <v>169</v>
      </c>
      <c r="J146" t="s">
        <v>1371</v>
      </c>
      <c r="K146">
        <v>99</v>
      </c>
      <c r="L146" t="s">
        <v>1372</v>
      </c>
      <c r="M146">
        <f>(RIGHT(Leaders_Table__4[[#This Row],[Years]],4)-LEFT(Leaders_Table__4[[#This Row],[Years]],4))</f>
        <v>6</v>
      </c>
      <c r="N146">
        <f>Leaders_Table__4[[#This Row],[Sk]]/Leaders_Table__4[[#This Row],[Years played]]</f>
        <v>16.5</v>
      </c>
    </row>
    <row r="147" spans="1:14" x14ac:dyDescent="0.25">
      <c r="A147">
        <v>31</v>
      </c>
      <c r="B147" t="s">
        <v>678</v>
      </c>
      <c r="C147">
        <v>11438</v>
      </c>
      <c r="D147" t="s">
        <v>679</v>
      </c>
      <c r="E147">
        <f>(RIGHT(Leaders_Table[[#This Row],[Years]],4)-LEFT(Leaders_Table[[#This Row],[Years]],4))</f>
        <v>13</v>
      </c>
      <c r="F147" s="17">
        <f>Leaders_Table[[#This Row],[Yds]]/Leaders_Table[[#This Row],[Years Played]]</f>
        <v>879.84615384615381</v>
      </c>
      <c r="G147" s="17">
        <f>INDEX(Leaders_Table__2[],MATCH(Leaders_Table[[#This Row],[Player]],Leaders_Table__2[Player],0),2)</f>
        <v>56.6</v>
      </c>
      <c r="J147" t="s">
        <v>477</v>
      </c>
      <c r="K147">
        <v>66</v>
      </c>
      <c r="L147" t="s">
        <v>1071</v>
      </c>
      <c r="M147">
        <f>(RIGHT(Leaders_Table__4[[#This Row],[Years]],4)-LEFT(Leaders_Table__4[[#This Row],[Years]],4))</f>
        <v>4</v>
      </c>
      <c r="N147">
        <f>Leaders_Table__4[[#This Row],[Sk]]/Leaders_Table__4[[#This Row],[Years played]]</f>
        <v>16.5</v>
      </c>
    </row>
    <row r="148" spans="1:14" x14ac:dyDescent="0.25">
      <c r="A148">
        <v>17</v>
      </c>
      <c r="B148" t="s">
        <v>650</v>
      </c>
      <c r="C148">
        <v>13198</v>
      </c>
      <c r="D148" t="s">
        <v>651</v>
      </c>
      <c r="E148">
        <f>(RIGHT(Leaders_Table[[#This Row],[Years]],4)-LEFT(Leaders_Table[[#This Row],[Years]],4))</f>
        <v>15</v>
      </c>
      <c r="F148" s="17">
        <f>Leaders_Table[[#This Row],[Yds]]/Leaders_Table[[#This Row],[Years Played]]</f>
        <v>879.86666666666667</v>
      </c>
      <c r="G148" s="17">
        <f>INDEX(Leaders_Table__2[],MATCH(Leaders_Table[[#This Row],[Player]],Leaders_Table__2[Player],0),2)</f>
        <v>56.4</v>
      </c>
      <c r="I148">
        <v>79</v>
      </c>
      <c r="J148" t="s">
        <v>1248</v>
      </c>
      <c r="K148">
        <v>247</v>
      </c>
      <c r="L148" t="s">
        <v>1249</v>
      </c>
      <c r="M148">
        <f>(RIGHT(Leaders_Table__4[[#This Row],[Years]],4)-LEFT(Leaders_Table__4[[#This Row],[Years]],4))</f>
        <v>15</v>
      </c>
      <c r="N148">
        <f>Leaders_Table__4[[#This Row],[Sk]]/Leaders_Table__4[[#This Row],[Years played]]</f>
        <v>16.466666666666665</v>
      </c>
    </row>
    <row r="149" spans="1:14" x14ac:dyDescent="0.25">
      <c r="A149">
        <v>77</v>
      </c>
      <c r="B149" t="s">
        <v>765</v>
      </c>
      <c r="C149">
        <v>8609</v>
      </c>
      <c r="D149" t="s">
        <v>766</v>
      </c>
      <c r="E149">
        <f>(RIGHT(Leaders_Table[[#This Row],[Years]],4)-LEFT(Leaders_Table[[#This Row],[Years]],4))</f>
        <v>9</v>
      </c>
      <c r="F149" s="17">
        <f>Leaders_Table[[#This Row],[Yds]]/Leaders_Table[[#This Row],[Years Played]]</f>
        <v>956.55555555555554</v>
      </c>
      <c r="G149" s="17">
        <f>INDEX(Leaders_Table__2[],MATCH(Leaders_Table[[#This Row],[Player]],Leaders_Table__2[Player],0),2)</f>
        <v>56.3</v>
      </c>
      <c r="I149">
        <v>197</v>
      </c>
      <c r="J149" t="s">
        <v>1409</v>
      </c>
      <c r="K149">
        <v>82</v>
      </c>
      <c r="L149" t="s">
        <v>1395</v>
      </c>
      <c r="M149">
        <f>(RIGHT(Leaders_Table__4[[#This Row],[Years]],4)-LEFT(Leaders_Table__4[[#This Row],[Years]],4))</f>
        <v>5</v>
      </c>
      <c r="N149">
        <f>Leaders_Table__4[[#This Row],[Sk]]/Leaders_Table__4[[#This Row],[Years played]]</f>
        <v>16.399999999999999</v>
      </c>
    </row>
    <row r="150" spans="1:14" x14ac:dyDescent="0.25">
      <c r="A150">
        <v>115</v>
      </c>
      <c r="B150" t="s">
        <v>835</v>
      </c>
      <c r="C150">
        <v>7538</v>
      </c>
      <c r="D150" t="s">
        <v>836</v>
      </c>
      <c r="E150">
        <f>(RIGHT(Leaders_Table[[#This Row],[Years]],4)-LEFT(Leaders_Table[[#This Row],[Years]],4))</f>
        <v>11</v>
      </c>
      <c r="F150" s="17">
        <f>Leaders_Table[[#This Row],[Yds]]/Leaders_Table[[#This Row],[Years Played]]</f>
        <v>685.27272727272725</v>
      </c>
      <c r="G150" s="17">
        <f>INDEX(Leaders_Table__2[],MATCH(Leaders_Table[[#This Row],[Player]],Leaders_Table__2[Player],0),2)</f>
        <v>56.3</v>
      </c>
      <c r="J150" t="s">
        <v>1410</v>
      </c>
      <c r="K150">
        <v>82</v>
      </c>
      <c r="L150" t="s">
        <v>1411</v>
      </c>
      <c r="M150">
        <f>(RIGHT(Leaders_Table__4[[#This Row],[Years]],4)-LEFT(Leaders_Table__4[[#This Row],[Years]],4))</f>
        <v>5</v>
      </c>
      <c r="N150">
        <f>Leaders_Table__4[[#This Row],[Sk]]/Leaders_Table__4[[#This Row],[Years played]]</f>
        <v>16.399999999999999</v>
      </c>
    </row>
    <row r="151" spans="1:14" x14ac:dyDescent="0.25">
      <c r="A151">
        <v>121</v>
      </c>
      <c r="B151" t="s">
        <v>846</v>
      </c>
      <c r="C151">
        <v>7414</v>
      </c>
      <c r="D151" t="s">
        <v>847</v>
      </c>
      <c r="E151">
        <f>(RIGHT(Leaders_Table[[#This Row],[Years]],4)-LEFT(Leaders_Table[[#This Row],[Years]],4))</f>
        <v>10</v>
      </c>
      <c r="F151" s="17">
        <f>Leaders_Table[[#This Row],[Yds]]/Leaders_Table[[#This Row],[Years Played]]</f>
        <v>741.4</v>
      </c>
      <c r="G151" s="17">
        <f>INDEX(Leaders_Table__2[],MATCH(Leaders_Table[[#This Row],[Player]],Leaders_Table__2[Player],0),2)</f>
        <v>56.2</v>
      </c>
      <c r="I151">
        <v>81</v>
      </c>
      <c r="J151" t="s">
        <v>1251</v>
      </c>
      <c r="K151">
        <v>244</v>
      </c>
      <c r="L151" t="s">
        <v>1252</v>
      </c>
      <c r="M151">
        <f>(RIGHT(Leaders_Table__4[[#This Row],[Years]],4)-LEFT(Leaders_Table__4[[#This Row],[Years]],4))</f>
        <v>15</v>
      </c>
      <c r="N151">
        <f>Leaders_Table__4[[#This Row],[Sk]]/Leaders_Table__4[[#This Row],[Years played]]</f>
        <v>16.266666666666666</v>
      </c>
    </row>
    <row r="152" spans="1:14" x14ac:dyDescent="0.25">
      <c r="A152">
        <v>122</v>
      </c>
      <c r="B152" t="s">
        <v>848</v>
      </c>
      <c r="C152">
        <v>7412</v>
      </c>
      <c r="D152" t="s">
        <v>849</v>
      </c>
      <c r="E152">
        <f>(RIGHT(Leaders_Table[[#This Row],[Years]],4)-LEFT(Leaders_Table[[#This Row],[Years]],4))</f>
        <v>10</v>
      </c>
      <c r="F152" s="17">
        <f>Leaders_Table[[#This Row],[Yds]]/Leaders_Table[[#This Row],[Years Played]]</f>
        <v>741.2</v>
      </c>
      <c r="G152" s="17">
        <f>INDEX(Leaders_Table__2[],MATCH(Leaders_Table[[#This Row],[Player]],Leaders_Table__2[Player],0),2)</f>
        <v>56.2</v>
      </c>
      <c r="I152">
        <v>125</v>
      </c>
      <c r="J152" t="s">
        <v>1319</v>
      </c>
      <c r="K152">
        <v>162</v>
      </c>
      <c r="L152" t="s">
        <v>1320</v>
      </c>
      <c r="M152">
        <f>(RIGHT(Leaders_Table__4[[#This Row],[Years]],4)-LEFT(Leaders_Table__4[[#This Row],[Years]],4))</f>
        <v>10</v>
      </c>
      <c r="N152">
        <f>Leaders_Table__4[[#This Row],[Sk]]/Leaders_Table__4[[#This Row],[Years played]]</f>
        <v>16.2</v>
      </c>
    </row>
    <row r="153" spans="1:14" x14ac:dyDescent="0.25">
      <c r="A153">
        <v>124</v>
      </c>
      <c r="B153" t="s">
        <v>852</v>
      </c>
      <c r="C153">
        <v>7306</v>
      </c>
      <c r="D153" t="s">
        <v>847</v>
      </c>
      <c r="E153">
        <f>(RIGHT(Leaders_Table[[#This Row],[Years]],4)-LEFT(Leaders_Table[[#This Row],[Years]],4))</f>
        <v>10</v>
      </c>
      <c r="F153" s="17">
        <f>Leaders_Table[[#This Row],[Yds]]/Leaders_Table[[#This Row],[Years Played]]</f>
        <v>730.6</v>
      </c>
      <c r="G153" s="17">
        <f>INDEX(Leaders_Table__2[],MATCH(Leaders_Table[[#This Row],[Player]],Leaders_Table__2[Player],0),2)</f>
        <v>56.2</v>
      </c>
      <c r="J153" t="s">
        <v>1418</v>
      </c>
      <c r="K153">
        <v>81</v>
      </c>
      <c r="L153" t="s">
        <v>1096</v>
      </c>
      <c r="M153">
        <f>(RIGHT(Leaders_Table__4[[#This Row],[Years]],4)-LEFT(Leaders_Table__4[[#This Row],[Years]],4))</f>
        <v>5</v>
      </c>
      <c r="N153">
        <f>Leaders_Table__4[[#This Row],[Sk]]/Leaders_Table__4[[#This Row],[Years played]]</f>
        <v>16.2</v>
      </c>
    </row>
    <row r="154" spans="1:14" x14ac:dyDescent="0.25">
      <c r="A154">
        <v>95</v>
      </c>
      <c r="B154" t="s">
        <v>798</v>
      </c>
      <c r="C154">
        <v>8072</v>
      </c>
      <c r="D154" t="s">
        <v>799</v>
      </c>
      <c r="E154">
        <f>(RIGHT(Leaders_Table[[#This Row],[Years]],4)-LEFT(Leaders_Table[[#This Row],[Years]],4))</f>
        <v>9</v>
      </c>
      <c r="F154" s="17">
        <f>Leaders_Table[[#This Row],[Yds]]/Leaders_Table[[#This Row],[Years Played]]</f>
        <v>896.88888888888891</v>
      </c>
      <c r="G154" s="17">
        <f>INDEX(Leaders_Table__2[],MATCH(Leaders_Table[[#This Row],[Player]],Leaders_Table__2[Player],0),2)</f>
        <v>56.1</v>
      </c>
      <c r="I154">
        <v>111</v>
      </c>
      <c r="J154" t="s">
        <v>1300</v>
      </c>
      <c r="K154">
        <v>178</v>
      </c>
      <c r="L154" t="s">
        <v>1224</v>
      </c>
      <c r="M154">
        <f>(RIGHT(Leaders_Table__4[[#This Row],[Years]],4)-LEFT(Leaders_Table__4[[#This Row],[Years]],4))</f>
        <v>11</v>
      </c>
      <c r="N154">
        <f>Leaders_Table__4[[#This Row],[Sk]]/Leaders_Table__4[[#This Row],[Years played]]</f>
        <v>16.181818181818183</v>
      </c>
    </row>
    <row r="155" spans="1:14" x14ac:dyDescent="0.25">
      <c r="A155">
        <v>6</v>
      </c>
      <c r="B155" t="s">
        <v>629</v>
      </c>
      <c r="C155">
        <v>15127</v>
      </c>
      <c r="D155" t="s">
        <v>630</v>
      </c>
      <c r="E155">
        <f>(RIGHT(Leaders_Table[[#This Row],[Years]],4)-LEFT(Leaders_Table[[#This Row],[Years]],4))</f>
        <v>16</v>
      </c>
      <c r="F155" s="17">
        <f>Leaders_Table[[#This Row],[Yds]]/Leaders_Table[[#This Row],[Years Played]]</f>
        <v>945.4375</v>
      </c>
      <c r="G155" s="17">
        <f>INDEX(Leaders_Table__2[],MATCH(Leaders_Table[[#This Row],[Player]],Leaders_Table__2[Player],0),2)</f>
        <v>56</v>
      </c>
      <c r="I155">
        <v>92</v>
      </c>
      <c r="J155" t="s">
        <v>1271</v>
      </c>
      <c r="K155">
        <v>210</v>
      </c>
      <c r="L155" t="s">
        <v>1157</v>
      </c>
      <c r="M155">
        <f>(RIGHT(Leaders_Table__4[[#This Row],[Years]],4)-LEFT(Leaders_Table__4[[#This Row],[Years]],4))</f>
        <v>13</v>
      </c>
      <c r="N155">
        <f>Leaders_Table__4[[#This Row],[Sk]]/Leaders_Table__4[[#This Row],[Years played]]</f>
        <v>16.153846153846153</v>
      </c>
    </row>
    <row r="156" spans="1:14" x14ac:dyDescent="0.25">
      <c r="A156">
        <v>210</v>
      </c>
      <c r="B156" t="s">
        <v>990</v>
      </c>
      <c r="C156">
        <v>5714</v>
      </c>
      <c r="D156" t="s">
        <v>991</v>
      </c>
      <c r="E156">
        <f>(RIGHT(Leaders_Table[[#This Row],[Years]],4)-LEFT(Leaders_Table[[#This Row],[Years]],4))</f>
        <v>7</v>
      </c>
      <c r="F156" s="17">
        <f>Leaders_Table[[#This Row],[Yds]]/Leaders_Table[[#This Row],[Years Played]]</f>
        <v>816.28571428571433</v>
      </c>
      <c r="G156" s="17">
        <f>INDEX(Leaders_Table__2[],MATCH(Leaders_Table[[#This Row],[Player]],Leaders_Table__2[Player],0),2)</f>
        <v>56</v>
      </c>
      <c r="I156">
        <v>88</v>
      </c>
      <c r="J156" t="s">
        <v>1264</v>
      </c>
      <c r="K156">
        <v>226</v>
      </c>
      <c r="L156" t="s">
        <v>1265</v>
      </c>
      <c r="M156">
        <f>(RIGHT(Leaders_Table__4[[#This Row],[Years]],4)-LEFT(Leaders_Table__4[[#This Row],[Years]],4))</f>
        <v>14</v>
      </c>
      <c r="N156">
        <f>Leaders_Table__4[[#This Row],[Sk]]/Leaders_Table__4[[#This Row],[Years played]]</f>
        <v>16.142857142857142</v>
      </c>
    </row>
    <row r="157" spans="1:14" x14ac:dyDescent="0.25">
      <c r="A157">
        <v>89</v>
      </c>
      <c r="B157" t="s">
        <v>786</v>
      </c>
      <c r="C157">
        <v>8215</v>
      </c>
      <c r="D157" t="s">
        <v>787</v>
      </c>
      <c r="E157">
        <f>(RIGHT(Leaders_Table[[#This Row],[Years]],4)-LEFT(Leaders_Table[[#This Row],[Years]],4))</f>
        <v>9</v>
      </c>
      <c r="F157" s="17">
        <f>Leaders_Table[[#This Row],[Yds]]/Leaders_Table[[#This Row],[Years Played]]</f>
        <v>912.77777777777783</v>
      </c>
      <c r="G157" s="17">
        <f>INDEX(Leaders_Table__2[],MATCH(Leaders_Table[[#This Row],[Player]],Leaders_Table__2[Player],0),2)</f>
        <v>55.9</v>
      </c>
      <c r="I157">
        <v>58</v>
      </c>
      <c r="J157" t="s">
        <v>1221</v>
      </c>
      <c r="K157">
        <v>274</v>
      </c>
      <c r="L157" t="s">
        <v>1222</v>
      </c>
      <c r="M157">
        <f>(RIGHT(Leaders_Table__4[[#This Row],[Years]],4)-LEFT(Leaders_Table__4[[#This Row],[Years]],4))</f>
        <v>17</v>
      </c>
      <c r="N157">
        <f>Leaders_Table__4[[#This Row],[Sk]]/Leaders_Table__4[[#This Row],[Years played]]</f>
        <v>16.117647058823529</v>
      </c>
    </row>
    <row r="158" spans="1:14" x14ac:dyDescent="0.25">
      <c r="B158" t="s">
        <v>860</v>
      </c>
      <c r="C158">
        <v>7208</v>
      </c>
      <c r="D158" t="s">
        <v>685</v>
      </c>
      <c r="E158">
        <f>(RIGHT(Leaders_Table[[#This Row],[Years]],4)-LEFT(Leaders_Table[[#This Row],[Years]],4))</f>
        <v>9</v>
      </c>
      <c r="F158" s="17">
        <f>Leaders_Table[[#This Row],[Yds]]/Leaders_Table[[#This Row],[Years Played]]</f>
        <v>800.88888888888891</v>
      </c>
      <c r="G158" s="17">
        <f>INDEX(Leaders_Table__2[],MATCH(Leaders_Table[[#This Row],[Player]],Leaders_Table__2[Player],0),2)</f>
        <v>55.9</v>
      </c>
      <c r="J158" t="s">
        <v>1358</v>
      </c>
      <c r="K158">
        <v>112</v>
      </c>
      <c r="L158" t="s">
        <v>1359</v>
      </c>
      <c r="M158">
        <f>(RIGHT(Leaders_Table__4[[#This Row],[Years]],4)-LEFT(Leaders_Table__4[[#This Row],[Years]],4))</f>
        <v>7</v>
      </c>
      <c r="N158">
        <f>Leaders_Table__4[[#This Row],[Sk]]/Leaders_Table__4[[#This Row],[Years played]]</f>
        <v>16</v>
      </c>
    </row>
    <row r="159" spans="1:14" x14ac:dyDescent="0.25">
      <c r="A159">
        <v>25</v>
      </c>
      <c r="B159" t="s">
        <v>666</v>
      </c>
      <c r="C159">
        <v>12083</v>
      </c>
      <c r="D159" t="s">
        <v>667</v>
      </c>
      <c r="E159">
        <f>(RIGHT(Leaders_Table[[#This Row],[Years]],4)-LEFT(Leaders_Table[[#This Row],[Years]],4))</f>
        <v>13</v>
      </c>
      <c r="F159" s="17">
        <f>Leaders_Table[[#This Row],[Yds]]/Leaders_Table[[#This Row],[Years Played]]</f>
        <v>929.46153846153845</v>
      </c>
      <c r="G159" s="17">
        <f>INDEX(Leaders_Table__2[],MATCH(Leaders_Table[[#This Row],[Player]],Leaders_Table__2[Player],0),2)</f>
        <v>55.7</v>
      </c>
      <c r="I159">
        <v>235</v>
      </c>
      <c r="J159" t="s">
        <v>1466</v>
      </c>
      <c r="K159">
        <v>64</v>
      </c>
      <c r="L159" t="s">
        <v>1467</v>
      </c>
      <c r="M159">
        <f>(RIGHT(Leaders_Table__4[[#This Row],[Years]],4)-LEFT(Leaders_Table__4[[#This Row],[Years]],4))</f>
        <v>4</v>
      </c>
      <c r="N159">
        <f>Leaders_Table__4[[#This Row],[Sk]]/Leaders_Table__4[[#This Row],[Years played]]</f>
        <v>16</v>
      </c>
    </row>
    <row r="160" spans="1:14" x14ac:dyDescent="0.25">
      <c r="A160">
        <v>241</v>
      </c>
      <c r="B160" t="s">
        <v>1041</v>
      </c>
      <c r="C160">
        <v>5436</v>
      </c>
      <c r="D160" t="s">
        <v>1042</v>
      </c>
      <c r="E160">
        <f>(RIGHT(Leaders_Table[[#This Row],[Years]],4)-LEFT(Leaders_Table[[#This Row],[Years]],4))</f>
        <v>7</v>
      </c>
      <c r="F160" s="17">
        <f>Leaders_Table[[#This Row],[Yds]]/Leaders_Table[[#This Row],[Years Played]]</f>
        <v>776.57142857142856</v>
      </c>
      <c r="G160" s="17">
        <f>INDEX(Leaders_Table__2[],MATCH(Leaders_Table[[#This Row],[Player]],Leaders_Table__2[Player],0),2)</f>
        <v>55.5</v>
      </c>
      <c r="I160">
        <v>143</v>
      </c>
      <c r="J160" t="s">
        <v>1335</v>
      </c>
      <c r="K160">
        <v>126</v>
      </c>
      <c r="L160" t="s">
        <v>1014</v>
      </c>
      <c r="M160">
        <f>(RIGHT(Leaders_Table__4[[#This Row],[Years]],4)-LEFT(Leaders_Table__4[[#This Row],[Years]],4))</f>
        <v>8</v>
      </c>
      <c r="N160">
        <f>Leaders_Table__4[[#This Row],[Sk]]/Leaders_Table__4[[#This Row],[Years played]]</f>
        <v>15.75</v>
      </c>
    </row>
    <row r="161" spans="1:14" x14ac:dyDescent="0.25">
      <c r="A161">
        <v>133</v>
      </c>
      <c r="B161" t="s">
        <v>864</v>
      </c>
      <c r="C161">
        <v>7129</v>
      </c>
      <c r="D161" t="s">
        <v>865</v>
      </c>
      <c r="E161">
        <f>(RIGHT(Leaders_Table[[#This Row],[Years]],4)-LEFT(Leaders_Table[[#This Row],[Years]],4))</f>
        <v>8</v>
      </c>
      <c r="F161" s="17">
        <f>Leaders_Table[[#This Row],[Yds]]/Leaders_Table[[#This Row],[Years Played]]</f>
        <v>891.125</v>
      </c>
      <c r="G161" s="17">
        <f>INDEX(Leaders_Table__2[],MATCH(Leaders_Table[[#This Row],[Player]],Leaders_Table__2[Player],0),2)</f>
        <v>55.3</v>
      </c>
      <c r="I161">
        <v>115</v>
      </c>
      <c r="J161" t="s">
        <v>1305</v>
      </c>
      <c r="K161">
        <v>172</v>
      </c>
      <c r="L161" t="s">
        <v>867</v>
      </c>
      <c r="M161">
        <f>(RIGHT(Leaders_Table__4[[#This Row],[Years]],4)-LEFT(Leaders_Table__4[[#This Row],[Years]],4))</f>
        <v>11</v>
      </c>
      <c r="N161">
        <f>Leaders_Table__4[[#This Row],[Sk]]/Leaders_Table__4[[#This Row],[Years played]]</f>
        <v>15.636363636363637</v>
      </c>
    </row>
    <row r="162" spans="1:14" x14ac:dyDescent="0.25">
      <c r="A162">
        <v>143</v>
      </c>
      <c r="B162" t="s">
        <v>880</v>
      </c>
      <c r="C162">
        <v>6971</v>
      </c>
      <c r="D162" t="s">
        <v>881</v>
      </c>
      <c r="E162">
        <f>(RIGHT(Leaders_Table[[#This Row],[Years]],4)-LEFT(Leaders_Table[[#This Row],[Years]],4))</f>
        <v>8</v>
      </c>
      <c r="F162" s="17">
        <f>Leaders_Table[[#This Row],[Yds]]/Leaders_Table[[#This Row],[Years Played]]</f>
        <v>871.375</v>
      </c>
      <c r="G162" s="17">
        <f>INDEX(Leaders_Table__2[],MATCH(Leaders_Table[[#This Row],[Player]],Leaders_Table__2[Player],0),2)</f>
        <v>55.3</v>
      </c>
      <c r="I162">
        <v>129</v>
      </c>
      <c r="J162" t="s">
        <v>1324</v>
      </c>
      <c r="K162">
        <v>155</v>
      </c>
      <c r="L162" t="s">
        <v>789</v>
      </c>
      <c r="M162">
        <f>(RIGHT(Leaders_Table__4[[#This Row],[Years]],4)-LEFT(Leaders_Table__4[[#This Row],[Years]],4))</f>
        <v>10</v>
      </c>
      <c r="N162">
        <f>Leaders_Table__4[[#This Row],[Sk]]/Leaders_Table__4[[#This Row],[Years played]]</f>
        <v>15.5</v>
      </c>
    </row>
    <row r="163" spans="1:14" x14ac:dyDescent="0.25">
      <c r="A163">
        <v>82</v>
      </c>
      <c r="B163" t="s">
        <v>774</v>
      </c>
      <c r="C163">
        <v>8410</v>
      </c>
      <c r="D163" t="s">
        <v>775</v>
      </c>
      <c r="E163">
        <f>(RIGHT(Leaders_Table[[#This Row],[Years]],4)-LEFT(Leaders_Table[[#This Row],[Years]],4))</f>
        <v>11</v>
      </c>
      <c r="F163" s="17">
        <f>Leaders_Table[[#This Row],[Yds]]/Leaders_Table[[#This Row],[Years Played]]</f>
        <v>764.5454545454545</v>
      </c>
      <c r="G163" s="17">
        <f>INDEX(Leaders_Table__2[],MATCH(Leaders_Table[[#This Row],[Player]],Leaders_Table__2[Player],0),2)</f>
        <v>55.3</v>
      </c>
      <c r="I163">
        <v>163</v>
      </c>
      <c r="J163" t="s">
        <v>1365</v>
      </c>
      <c r="K163">
        <v>108</v>
      </c>
      <c r="L163" t="s">
        <v>965</v>
      </c>
      <c r="M163">
        <f>(RIGHT(Leaders_Table__4[[#This Row],[Years]],4)-LEFT(Leaders_Table__4[[#This Row],[Years]],4))</f>
        <v>7</v>
      </c>
      <c r="N163">
        <f>Leaders_Table__4[[#This Row],[Sk]]/Leaders_Table__4[[#This Row],[Years played]]</f>
        <v>15.428571428571429</v>
      </c>
    </row>
    <row r="164" spans="1:14" x14ac:dyDescent="0.25">
      <c r="A164">
        <v>36</v>
      </c>
      <c r="B164" t="s">
        <v>688</v>
      </c>
      <c r="C164">
        <v>10950</v>
      </c>
      <c r="D164" t="s">
        <v>689</v>
      </c>
      <c r="E164">
        <f>(RIGHT(Leaders_Table[[#This Row],[Years]],4)-LEFT(Leaders_Table[[#This Row],[Years]],4))</f>
        <v>15</v>
      </c>
      <c r="F164" s="17">
        <f>Leaders_Table[[#This Row],[Yds]]/Leaders_Table[[#This Row],[Years Played]]</f>
        <v>730</v>
      </c>
      <c r="G164" s="17">
        <f>INDEX(Leaders_Table__2[],MATCH(Leaders_Table[[#This Row],[Player]],Leaders_Table__2[Player],0),2)</f>
        <v>55.3</v>
      </c>
      <c r="I164">
        <v>212</v>
      </c>
      <c r="J164" t="s">
        <v>1432</v>
      </c>
      <c r="K164">
        <v>77</v>
      </c>
      <c r="L164" t="s">
        <v>1433</v>
      </c>
      <c r="M164">
        <f>(RIGHT(Leaders_Table__4[[#This Row],[Years]],4)-LEFT(Leaders_Table__4[[#This Row],[Years]],4))</f>
        <v>5</v>
      </c>
      <c r="N164">
        <f>Leaders_Table__4[[#This Row],[Sk]]/Leaders_Table__4[[#This Row],[Years played]]</f>
        <v>15.4</v>
      </c>
    </row>
    <row r="165" spans="1:14" x14ac:dyDescent="0.25">
      <c r="A165">
        <v>138</v>
      </c>
      <c r="B165" t="s">
        <v>873</v>
      </c>
      <c r="C165">
        <v>7029</v>
      </c>
      <c r="D165" t="s">
        <v>874</v>
      </c>
      <c r="E165">
        <f>(RIGHT(Leaders_Table[[#This Row],[Years]],4)-LEFT(Leaders_Table[[#This Row],[Years]],4))</f>
        <v>11</v>
      </c>
      <c r="F165" s="17">
        <f>Leaders_Table[[#This Row],[Yds]]/Leaders_Table[[#This Row],[Years Played]]</f>
        <v>639</v>
      </c>
      <c r="G165" s="17">
        <f>INDEX(Leaders_Table__2[],MATCH(Leaders_Table[[#This Row],[Player]],Leaders_Table__2[Player],0),2)</f>
        <v>55.3</v>
      </c>
      <c r="I165">
        <v>147</v>
      </c>
      <c r="J165" t="s">
        <v>1342</v>
      </c>
      <c r="K165">
        <v>123</v>
      </c>
      <c r="L165" t="s">
        <v>1343</v>
      </c>
      <c r="M165">
        <f>(RIGHT(Leaders_Table__4[[#This Row],[Years]],4)-LEFT(Leaders_Table__4[[#This Row],[Years]],4))</f>
        <v>8</v>
      </c>
      <c r="N165">
        <f>Leaders_Table__4[[#This Row],[Sk]]/Leaders_Table__4[[#This Row],[Years played]]</f>
        <v>15.375</v>
      </c>
    </row>
    <row r="166" spans="1:14" x14ac:dyDescent="0.25">
      <c r="A166">
        <v>109</v>
      </c>
      <c r="B166" t="s">
        <v>824</v>
      </c>
      <c r="C166">
        <v>7733</v>
      </c>
      <c r="D166" t="s">
        <v>695</v>
      </c>
      <c r="E166">
        <f>(RIGHT(Leaders_Table[[#This Row],[Years]],4)-LEFT(Leaders_Table[[#This Row],[Years]],4))</f>
        <v>10</v>
      </c>
      <c r="F166" s="17">
        <f>Leaders_Table[[#This Row],[Yds]]/Leaders_Table[[#This Row],[Years Played]]</f>
        <v>773.3</v>
      </c>
      <c r="G166" s="17">
        <f>INDEX(Leaders_Table__2[],MATCH(Leaders_Table[[#This Row],[Player]],Leaders_Table__2[Player],0),2)</f>
        <v>55.2</v>
      </c>
      <c r="J166" t="s">
        <v>460</v>
      </c>
      <c r="K166">
        <v>107</v>
      </c>
      <c r="L166" t="s">
        <v>785</v>
      </c>
      <c r="M166">
        <f>(RIGHT(Leaders_Table__4[[#This Row],[Years]],4)-LEFT(Leaders_Table__4[[#This Row],[Years]],4))</f>
        <v>7</v>
      </c>
      <c r="N166">
        <f>Leaders_Table__4[[#This Row],[Sk]]/Leaders_Table__4[[#This Row],[Years played]]</f>
        <v>15.285714285714286</v>
      </c>
    </row>
    <row r="167" spans="1:14" x14ac:dyDescent="0.25">
      <c r="A167">
        <v>59</v>
      </c>
      <c r="B167" t="s">
        <v>731</v>
      </c>
      <c r="C167">
        <v>9110</v>
      </c>
      <c r="D167" t="s">
        <v>732</v>
      </c>
      <c r="E167">
        <f>(RIGHT(Leaders_Table[[#This Row],[Years]],4)-LEFT(Leaders_Table[[#This Row],[Years]],4))</f>
        <v>13</v>
      </c>
      <c r="F167" s="17">
        <f>Leaders_Table[[#This Row],[Yds]]/Leaders_Table[[#This Row],[Years Played]]</f>
        <v>700.76923076923072</v>
      </c>
      <c r="G167" s="17">
        <f>INDEX(Leaders_Table__2[],MATCH(Leaders_Table[[#This Row],[Player]],Leaders_Table__2[Player],0),2)</f>
        <v>55.2</v>
      </c>
      <c r="I167">
        <v>104</v>
      </c>
      <c r="J167" t="s">
        <v>1289</v>
      </c>
      <c r="K167">
        <v>183</v>
      </c>
      <c r="L167" t="s">
        <v>1256</v>
      </c>
      <c r="M167">
        <f>(RIGHT(Leaders_Table__4[[#This Row],[Years]],4)-LEFT(Leaders_Table__4[[#This Row],[Years]],4))</f>
        <v>12</v>
      </c>
      <c r="N167">
        <f>Leaders_Table__4[[#This Row],[Sk]]/Leaders_Table__4[[#This Row],[Years played]]</f>
        <v>15.25</v>
      </c>
    </row>
    <row r="168" spans="1:14" x14ac:dyDescent="0.25">
      <c r="A168">
        <v>46</v>
      </c>
      <c r="B168" t="s">
        <v>707</v>
      </c>
      <c r="C168">
        <v>10205</v>
      </c>
      <c r="D168" t="s">
        <v>708</v>
      </c>
      <c r="E168">
        <f>(RIGHT(Leaders_Table[[#This Row],[Years]],4)-LEFT(Leaders_Table[[#This Row],[Years]],4))</f>
        <v>11</v>
      </c>
      <c r="F168" s="17">
        <f>Leaders_Table[[#This Row],[Yds]]/Leaders_Table[[#This Row],[Years Played]]</f>
        <v>927.72727272727275</v>
      </c>
      <c r="G168" s="17">
        <f>INDEX(Leaders_Table__2[],MATCH(Leaders_Table[[#This Row],[Player]],Leaders_Table__2[Player],0),2)</f>
        <v>54.9</v>
      </c>
      <c r="I168">
        <v>132</v>
      </c>
      <c r="J168" t="s">
        <v>1328</v>
      </c>
      <c r="K168">
        <v>149</v>
      </c>
      <c r="L168" t="s">
        <v>768</v>
      </c>
      <c r="M168">
        <f>(RIGHT(Leaders_Table__4[[#This Row],[Years]],4)-LEFT(Leaders_Table__4[[#This Row],[Years]],4))</f>
        <v>10</v>
      </c>
      <c r="N168">
        <f>Leaders_Table__4[[#This Row],[Sk]]/Leaders_Table__4[[#This Row],[Years played]]</f>
        <v>14.9</v>
      </c>
    </row>
    <row r="169" spans="1:14" x14ac:dyDescent="0.25">
      <c r="A169">
        <v>126</v>
      </c>
      <c r="B169" t="s">
        <v>855</v>
      </c>
      <c r="C169">
        <v>7251</v>
      </c>
      <c r="D169" t="s">
        <v>856</v>
      </c>
      <c r="E169">
        <f>(RIGHT(Leaders_Table[[#This Row],[Years]],4)-LEFT(Leaders_Table[[#This Row],[Years]],4))</f>
        <v>8</v>
      </c>
      <c r="F169" s="17">
        <f>Leaders_Table[[#This Row],[Yds]]/Leaders_Table[[#This Row],[Years Played]]</f>
        <v>906.375</v>
      </c>
      <c r="G169" s="17">
        <f>INDEX(Leaders_Table__2[],MATCH(Leaders_Table[[#This Row],[Player]],Leaders_Table__2[Player],0),2)</f>
        <v>54.9</v>
      </c>
      <c r="I169">
        <v>54</v>
      </c>
      <c r="J169" t="s">
        <v>1215</v>
      </c>
      <c r="K169">
        <v>296</v>
      </c>
      <c r="L169" t="s">
        <v>1216</v>
      </c>
      <c r="M169">
        <f>(RIGHT(Leaders_Table__4[[#This Row],[Years]],4)-LEFT(Leaders_Table__4[[#This Row],[Years]],4))</f>
        <v>20</v>
      </c>
      <c r="N169">
        <f>Leaders_Table__4[[#This Row],[Sk]]/Leaders_Table__4[[#This Row],[Years played]]</f>
        <v>14.8</v>
      </c>
    </row>
    <row r="170" spans="1:14" x14ac:dyDescent="0.25">
      <c r="A170">
        <v>40</v>
      </c>
      <c r="B170" t="s">
        <v>696</v>
      </c>
      <c r="C170">
        <v>10716</v>
      </c>
      <c r="D170" t="s">
        <v>697</v>
      </c>
      <c r="E170">
        <f>(RIGHT(Leaders_Table[[#This Row],[Years]],4)-LEFT(Leaders_Table[[#This Row],[Years]],4))</f>
        <v>13</v>
      </c>
      <c r="F170" s="17">
        <f>Leaders_Table[[#This Row],[Yds]]/Leaders_Table[[#This Row],[Years Played]]</f>
        <v>824.30769230769226</v>
      </c>
      <c r="G170" s="17">
        <f>INDEX(Leaders_Table__2[],MATCH(Leaders_Table[[#This Row],[Player]],Leaders_Table__2[Player],0),2)</f>
        <v>54.7</v>
      </c>
      <c r="I170">
        <v>96</v>
      </c>
      <c r="J170" t="s">
        <v>1277</v>
      </c>
      <c r="K170">
        <v>207</v>
      </c>
      <c r="L170" t="s">
        <v>1243</v>
      </c>
      <c r="M170">
        <f>(RIGHT(Leaders_Table__4[[#This Row],[Years]],4)-LEFT(Leaders_Table__4[[#This Row],[Years]],4))</f>
        <v>14</v>
      </c>
      <c r="N170">
        <f>Leaders_Table__4[[#This Row],[Sk]]/Leaders_Table__4[[#This Row],[Years played]]</f>
        <v>14.785714285714286</v>
      </c>
    </row>
    <row r="171" spans="1:14" x14ac:dyDescent="0.25">
      <c r="A171">
        <v>192</v>
      </c>
      <c r="B171" t="s">
        <v>961</v>
      </c>
      <c r="C171">
        <v>6019</v>
      </c>
      <c r="D171" t="s">
        <v>962</v>
      </c>
      <c r="E171">
        <f>(RIGHT(Leaders_Table[[#This Row],[Years]],4)-LEFT(Leaders_Table[[#This Row],[Years]],4))</f>
        <v>8</v>
      </c>
      <c r="F171" s="17">
        <f>Leaders_Table[[#This Row],[Yds]]/Leaders_Table[[#This Row],[Years Played]]</f>
        <v>752.375</v>
      </c>
      <c r="G171" s="17">
        <f>INDEX(Leaders_Table__2[],MATCH(Leaders_Table[[#This Row],[Player]],Leaders_Table__2[Player],0),2)</f>
        <v>54.7</v>
      </c>
      <c r="I171">
        <v>221</v>
      </c>
      <c r="J171" t="s">
        <v>1447</v>
      </c>
      <c r="K171">
        <v>71</v>
      </c>
      <c r="L171" t="s">
        <v>1405</v>
      </c>
      <c r="M171">
        <f>(RIGHT(Leaders_Table__4[[#This Row],[Years]],4)-LEFT(Leaders_Table__4[[#This Row],[Years]],4))</f>
        <v>5</v>
      </c>
      <c r="N171">
        <f>Leaders_Table__4[[#This Row],[Sk]]/Leaders_Table__4[[#This Row],[Years played]]</f>
        <v>14.2</v>
      </c>
    </row>
    <row r="172" spans="1:14" x14ac:dyDescent="0.25">
      <c r="A172">
        <v>79</v>
      </c>
      <c r="B172" t="s">
        <v>769</v>
      </c>
      <c r="C172">
        <v>8565</v>
      </c>
      <c r="D172" t="s">
        <v>732</v>
      </c>
      <c r="E172">
        <f>(RIGHT(Leaders_Table[[#This Row],[Years]],4)-LEFT(Leaders_Table[[#This Row],[Years]],4))</f>
        <v>13</v>
      </c>
      <c r="F172" s="17">
        <f>Leaders_Table[[#This Row],[Yds]]/Leaders_Table[[#This Row],[Years Played]]</f>
        <v>658.84615384615381</v>
      </c>
      <c r="G172" s="17">
        <f>INDEX(Leaders_Table__2[],MATCH(Leaders_Table[[#This Row],[Player]],Leaders_Table__2[Player],0),2)</f>
        <v>54.6</v>
      </c>
      <c r="J172" t="s">
        <v>1373</v>
      </c>
      <c r="K172">
        <v>99</v>
      </c>
      <c r="L172" t="s">
        <v>901</v>
      </c>
      <c r="M172">
        <f>(RIGHT(Leaders_Table__4[[#This Row],[Years]],4)-LEFT(Leaders_Table__4[[#This Row],[Years]],4))</f>
        <v>7</v>
      </c>
      <c r="N172">
        <f>Leaders_Table__4[[#This Row],[Sk]]/Leaders_Table__4[[#This Row],[Years played]]</f>
        <v>14.142857142857142</v>
      </c>
    </row>
    <row r="173" spans="1:14" x14ac:dyDescent="0.25">
      <c r="A173">
        <v>33</v>
      </c>
      <c r="B173" t="s">
        <v>682</v>
      </c>
      <c r="C173">
        <v>11373</v>
      </c>
      <c r="D173" t="s">
        <v>683</v>
      </c>
      <c r="E173">
        <f>(RIGHT(Leaders_Table[[#This Row],[Years]],4)-LEFT(Leaders_Table[[#This Row],[Years]],4))</f>
        <v>15</v>
      </c>
      <c r="F173" s="17">
        <f>Leaders_Table[[#This Row],[Yds]]/Leaders_Table[[#This Row],[Years Played]]</f>
        <v>758.2</v>
      </c>
      <c r="G173" s="17">
        <f>INDEX(Leaders_Table__2[],MATCH(Leaders_Table[[#This Row],[Player]],Leaders_Table__2[Player],0),2)</f>
        <v>54.4</v>
      </c>
      <c r="I173">
        <v>119</v>
      </c>
      <c r="J173" t="s">
        <v>1310</v>
      </c>
      <c r="K173">
        <v>168</v>
      </c>
      <c r="L173" t="s">
        <v>1156</v>
      </c>
      <c r="M173">
        <f>(RIGHT(Leaders_Table__4[[#This Row],[Years]],4)-LEFT(Leaders_Table__4[[#This Row],[Years]],4))</f>
        <v>12</v>
      </c>
      <c r="N173">
        <f>Leaders_Table__4[[#This Row],[Sk]]/Leaders_Table__4[[#This Row],[Years played]]</f>
        <v>14</v>
      </c>
    </row>
    <row r="174" spans="1:14" x14ac:dyDescent="0.25">
      <c r="A174">
        <v>84</v>
      </c>
      <c r="B174" t="s">
        <v>777</v>
      </c>
      <c r="C174">
        <v>8306</v>
      </c>
      <c r="D174" t="s">
        <v>778</v>
      </c>
      <c r="E174">
        <f>(RIGHT(Leaders_Table[[#This Row],[Years]],4)-LEFT(Leaders_Table[[#This Row],[Years]],4))</f>
        <v>12</v>
      </c>
      <c r="F174" s="17">
        <f>Leaders_Table[[#This Row],[Yds]]/Leaders_Table[[#This Row],[Years Played]]</f>
        <v>692.16666666666663</v>
      </c>
      <c r="G174" s="17">
        <f>INDEX(Leaders_Table__2[],MATCH(Leaders_Table[[#This Row],[Player]],Leaders_Table__2[Player],0),2)</f>
        <v>53.9</v>
      </c>
      <c r="J174" t="s">
        <v>434</v>
      </c>
      <c r="K174">
        <v>235</v>
      </c>
      <c r="L174" t="s">
        <v>1259</v>
      </c>
      <c r="M174">
        <f>(RIGHT(Leaders_Table__4[[#This Row],[Years]],4)-LEFT(Leaders_Table__4[[#This Row],[Years]],4))</f>
        <v>17</v>
      </c>
      <c r="N174">
        <f>Leaders_Table__4[[#This Row],[Sk]]/Leaders_Table__4[[#This Row],[Years played]]</f>
        <v>13.823529411764707</v>
      </c>
    </row>
    <row r="175" spans="1:14" x14ac:dyDescent="0.25">
      <c r="A175">
        <v>191</v>
      </c>
      <c r="B175" t="s">
        <v>959</v>
      </c>
      <c r="C175">
        <v>6030</v>
      </c>
      <c r="D175" t="s">
        <v>960</v>
      </c>
      <c r="E175">
        <f>(RIGHT(Leaders_Table[[#This Row],[Years]],4)-LEFT(Leaders_Table[[#This Row],[Years]],4))</f>
        <v>8</v>
      </c>
      <c r="F175" s="17">
        <f>Leaders_Table[[#This Row],[Yds]]/Leaders_Table[[#This Row],[Years Played]]</f>
        <v>753.75</v>
      </c>
      <c r="G175" s="17">
        <f>INDEX(Leaders_Table__2[],MATCH(Leaders_Table[[#This Row],[Player]],Leaders_Table__2[Player],0),2)</f>
        <v>53.8</v>
      </c>
      <c r="J175" t="s">
        <v>1326</v>
      </c>
      <c r="K175">
        <v>152</v>
      </c>
      <c r="L175" t="s">
        <v>1327</v>
      </c>
      <c r="M175">
        <f>(RIGHT(Leaders_Table__4[[#This Row],[Years]],4)-LEFT(Leaders_Table__4[[#This Row],[Years]],4))</f>
        <v>11</v>
      </c>
      <c r="N175">
        <f>Leaders_Table__4[[#This Row],[Sk]]/Leaders_Table__4[[#This Row],[Years played]]</f>
        <v>13.818181818181818</v>
      </c>
    </row>
    <row r="176" spans="1:14" x14ac:dyDescent="0.25">
      <c r="A176">
        <v>49</v>
      </c>
      <c r="B176" t="s">
        <v>713</v>
      </c>
      <c r="C176">
        <v>9995</v>
      </c>
      <c r="D176" t="s">
        <v>714</v>
      </c>
      <c r="E176">
        <f>(RIGHT(Leaders_Table[[#This Row],[Years]],4)-LEFT(Leaders_Table[[#This Row],[Years]],4))</f>
        <v>11</v>
      </c>
      <c r="F176" s="17">
        <f>Leaders_Table[[#This Row],[Yds]]/Leaders_Table[[#This Row],[Years Played]]</f>
        <v>908.63636363636363</v>
      </c>
      <c r="G176" s="17">
        <f>INDEX(Leaders_Table__2[],MATCH(Leaders_Table[[#This Row],[Player]],Leaders_Table__2[Player],0),2)</f>
        <v>53.7</v>
      </c>
      <c r="I176">
        <v>224</v>
      </c>
      <c r="J176" t="s">
        <v>1452</v>
      </c>
      <c r="K176">
        <v>69</v>
      </c>
      <c r="L176" t="s">
        <v>1433</v>
      </c>
      <c r="M176">
        <f>(RIGHT(Leaders_Table__4[[#This Row],[Years]],4)-LEFT(Leaders_Table__4[[#This Row],[Years]],4))</f>
        <v>5</v>
      </c>
      <c r="N176">
        <f>Leaders_Table__4[[#This Row],[Sk]]/Leaders_Table__4[[#This Row],[Years played]]</f>
        <v>13.8</v>
      </c>
    </row>
    <row r="177" spans="1:14" x14ac:dyDescent="0.25">
      <c r="A177">
        <v>118</v>
      </c>
      <c r="B177" t="s">
        <v>841</v>
      </c>
      <c r="C177">
        <v>7466</v>
      </c>
      <c r="D177" t="s">
        <v>685</v>
      </c>
      <c r="E177">
        <f>(RIGHT(Leaders_Table[[#This Row],[Years]],4)-LEFT(Leaders_Table[[#This Row],[Years]],4))</f>
        <v>9</v>
      </c>
      <c r="F177" s="17">
        <f>Leaders_Table[[#This Row],[Yds]]/Leaders_Table[[#This Row],[Years Played]]</f>
        <v>829.55555555555554</v>
      </c>
      <c r="G177" s="17">
        <f>INDEX(Leaders_Table__2[],MATCH(Leaders_Table[[#This Row],[Player]],Leaders_Table__2[Player],0),2)</f>
        <v>53.7</v>
      </c>
      <c r="I177">
        <v>102</v>
      </c>
      <c r="J177" t="s">
        <v>1285</v>
      </c>
      <c r="K177">
        <v>193</v>
      </c>
      <c r="L177" t="s">
        <v>1286</v>
      </c>
      <c r="M177">
        <f>(RIGHT(Leaders_Table__4[[#This Row],[Years]],4)-LEFT(Leaders_Table__4[[#This Row],[Years]],4))</f>
        <v>14</v>
      </c>
      <c r="N177">
        <f>Leaders_Table__4[[#This Row],[Sk]]/Leaders_Table__4[[#This Row],[Years played]]</f>
        <v>13.785714285714286</v>
      </c>
    </row>
    <row r="178" spans="1:14" x14ac:dyDescent="0.25">
      <c r="A178">
        <v>102</v>
      </c>
      <c r="B178" t="s">
        <v>812</v>
      </c>
      <c r="C178">
        <v>7954</v>
      </c>
      <c r="D178" t="s">
        <v>813</v>
      </c>
      <c r="E178">
        <f>(RIGHT(Leaders_Table[[#This Row],[Years]],4)-LEFT(Leaders_Table[[#This Row],[Years]],4))</f>
        <v>10</v>
      </c>
      <c r="F178" s="17">
        <f>Leaders_Table[[#This Row],[Yds]]/Leaders_Table[[#This Row],[Years Played]]</f>
        <v>795.4</v>
      </c>
      <c r="G178" s="17">
        <f>INDEX(Leaders_Table__2[],MATCH(Leaders_Table[[#This Row],[Player]],Leaders_Table__2[Player],0),2)</f>
        <v>53.7</v>
      </c>
      <c r="I178">
        <v>82</v>
      </c>
      <c r="J178" t="s">
        <v>1253</v>
      </c>
      <c r="K178">
        <v>243</v>
      </c>
      <c r="L178" t="s">
        <v>1254</v>
      </c>
      <c r="M178">
        <f>(RIGHT(Leaders_Table__4[[#This Row],[Years]],4)-LEFT(Leaders_Table__4[[#This Row],[Years]],4))</f>
        <v>18</v>
      </c>
      <c r="N178">
        <f>Leaders_Table__4[[#This Row],[Sk]]/Leaders_Table__4[[#This Row],[Years played]]</f>
        <v>13.5</v>
      </c>
    </row>
    <row r="179" spans="1:14" x14ac:dyDescent="0.25">
      <c r="A179">
        <v>216</v>
      </c>
      <c r="B179" t="s">
        <v>999</v>
      </c>
      <c r="C179">
        <v>5685</v>
      </c>
      <c r="D179" t="s">
        <v>1000</v>
      </c>
      <c r="E179">
        <f>(RIGHT(Leaders_Table[[#This Row],[Years]],4)-LEFT(Leaders_Table[[#This Row],[Years]],4))</f>
        <v>7</v>
      </c>
      <c r="F179" s="17">
        <f>Leaders_Table[[#This Row],[Yds]]/Leaders_Table[[#This Row],[Years Played]]</f>
        <v>812.14285714285711</v>
      </c>
      <c r="G179" s="17">
        <f>INDEX(Leaders_Table__2[],MATCH(Leaders_Table[[#This Row],[Player]],Leaders_Table__2[Player],0),2)</f>
        <v>53.6</v>
      </c>
      <c r="J179" t="s">
        <v>1416</v>
      </c>
      <c r="K179">
        <v>81</v>
      </c>
      <c r="L179" t="s">
        <v>1417</v>
      </c>
      <c r="M179">
        <f>(RIGHT(Leaders_Table__4[[#This Row],[Years]],4)-LEFT(Leaders_Table__4[[#This Row],[Years]],4))</f>
        <v>6</v>
      </c>
      <c r="N179">
        <f>Leaders_Table__4[[#This Row],[Sk]]/Leaders_Table__4[[#This Row],[Years played]]</f>
        <v>13.5</v>
      </c>
    </row>
    <row r="180" spans="1:14" x14ac:dyDescent="0.25">
      <c r="A180">
        <v>73</v>
      </c>
      <c r="B180" t="s">
        <v>758</v>
      </c>
      <c r="C180">
        <v>8744</v>
      </c>
      <c r="D180" t="s">
        <v>714</v>
      </c>
      <c r="E180">
        <f>(RIGHT(Leaders_Table[[#This Row],[Years]],4)-LEFT(Leaders_Table[[#This Row],[Years]],4))</f>
        <v>11</v>
      </c>
      <c r="F180" s="17">
        <f>Leaders_Table[[#This Row],[Yds]]/Leaders_Table[[#This Row],[Years Played]]</f>
        <v>794.90909090909088</v>
      </c>
      <c r="G180" s="17">
        <f>INDEX(Leaders_Table__2[],MATCH(Leaders_Table[[#This Row],[Player]],Leaders_Table__2[Player],0),2)</f>
        <v>53.6</v>
      </c>
      <c r="J180" t="s">
        <v>1427</v>
      </c>
      <c r="K180">
        <v>79</v>
      </c>
      <c r="L180" t="s">
        <v>1304</v>
      </c>
      <c r="M180">
        <f>(RIGHT(Leaders_Table__4[[#This Row],[Years]],4)-LEFT(Leaders_Table__4[[#This Row],[Years]],4))</f>
        <v>6</v>
      </c>
      <c r="N180">
        <f>Leaders_Table__4[[#This Row],[Sk]]/Leaders_Table__4[[#This Row],[Years played]]</f>
        <v>13.166666666666666</v>
      </c>
    </row>
    <row r="181" spans="1:14" x14ac:dyDescent="0.25">
      <c r="A181">
        <v>165</v>
      </c>
      <c r="B181" t="s">
        <v>913</v>
      </c>
      <c r="C181">
        <v>6563</v>
      </c>
      <c r="D181" t="s">
        <v>748</v>
      </c>
      <c r="E181">
        <f>(RIGHT(Leaders_Table[[#This Row],[Years]],4)-LEFT(Leaders_Table[[#This Row],[Years]],4))</f>
        <v>7</v>
      </c>
      <c r="F181" s="17">
        <f>Leaders_Table[[#This Row],[Yds]]/Leaders_Table[[#This Row],[Years Played]]</f>
        <v>937.57142857142856</v>
      </c>
      <c r="G181" s="17">
        <f>INDEX(Leaders_Table__2[],MATCH(Leaders_Table[[#This Row],[Player]],Leaders_Table__2[Player],0),2)</f>
        <v>53.4</v>
      </c>
      <c r="J181" t="s">
        <v>1428</v>
      </c>
      <c r="K181">
        <v>79</v>
      </c>
      <c r="L181" t="s">
        <v>1429</v>
      </c>
      <c r="M181">
        <f>(RIGHT(Leaders_Table__4[[#This Row],[Years]],4)-LEFT(Leaders_Table__4[[#This Row],[Years]],4))</f>
        <v>6</v>
      </c>
      <c r="N181">
        <f>Leaders_Table__4[[#This Row],[Sk]]/Leaders_Table__4[[#This Row],[Years played]]</f>
        <v>13.166666666666666</v>
      </c>
    </row>
    <row r="182" spans="1:14" x14ac:dyDescent="0.25">
      <c r="A182">
        <v>235</v>
      </c>
      <c r="B182" t="s">
        <v>1029</v>
      </c>
      <c r="C182">
        <v>5505</v>
      </c>
      <c r="D182" t="s">
        <v>1030</v>
      </c>
      <c r="E182">
        <f>(RIGHT(Leaders_Table[[#This Row],[Years]],4)-LEFT(Leaders_Table[[#This Row],[Years]],4))</f>
        <v>7</v>
      </c>
      <c r="F182" s="17">
        <f>Leaders_Table[[#This Row],[Yds]]/Leaders_Table[[#This Row],[Years Played]]</f>
        <v>786.42857142857144</v>
      </c>
      <c r="G182" s="17">
        <f>INDEX(Leaders_Table__2[],MATCH(Leaders_Table[[#This Row],[Player]],Leaders_Table__2[Player],0),2)</f>
        <v>53.4</v>
      </c>
      <c r="J182" t="s">
        <v>1348</v>
      </c>
      <c r="K182">
        <v>118</v>
      </c>
      <c r="L182" t="s">
        <v>929</v>
      </c>
      <c r="M182">
        <f>(RIGHT(Leaders_Table__4[[#This Row],[Years]],4)-LEFT(Leaders_Table__4[[#This Row],[Years]],4))</f>
        <v>9</v>
      </c>
      <c r="N182">
        <f>Leaders_Table__4[[#This Row],[Sk]]/Leaders_Table__4[[#This Row],[Years played]]</f>
        <v>13.111111111111111</v>
      </c>
    </row>
    <row r="183" spans="1:14" x14ac:dyDescent="0.25">
      <c r="A183">
        <v>91</v>
      </c>
      <c r="B183" t="s">
        <v>790</v>
      </c>
      <c r="C183">
        <v>8161</v>
      </c>
      <c r="D183" t="s">
        <v>791</v>
      </c>
      <c r="E183">
        <f>(RIGHT(Leaders_Table[[#This Row],[Years]],4)-LEFT(Leaders_Table[[#This Row],[Years]],4))</f>
        <v>9</v>
      </c>
      <c r="F183" s="17">
        <f>Leaders_Table[[#This Row],[Yds]]/Leaders_Table[[#This Row],[Years Played]]</f>
        <v>906.77777777777783</v>
      </c>
      <c r="G183" s="17">
        <f>INDEX(Leaders_Table__2[],MATCH(Leaders_Table[[#This Row],[Player]],Leaders_Table__2[Player],0),2)</f>
        <v>53.3</v>
      </c>
      <c r="I183">
        <v>140</v>
      </c>
      <c r="J183" t="s">
        <v>1333</v>
      </c>
      <c r="K183">
        <v>131</v>
      </c>
      <c r="L183" t="s">
        <v>847</v>
      </c>
      <c r="M183">
        <f>(RIGHT(Leaders_Table__4[[#This Row],[Years]],4)-LEFT(Leaders_Table__4[[#This Row],[Years]],4))</f>
        <v>10</v>
      </c>
      <c r="N183">
        <f>Leaders_Table__4[[#This Row],[Sk]]/Leaders_Table__4[[#This Row],[Years played]]</f>
        <v>13.1</v>
      </c>
    </row>
    <row r="184" spans="1:14" x14ac:dyDescent="0.25">
      <c r="A184">
        <v>106</v>
      </c>
      <c r="B184" t="s">
        <v>820</v>
      </c>
      <c r="C184">
        <v>7854</v>
      </c>
      <c r="D184" t="s">
        <v>768</v>
      </c>
      <c r="E184">
        <f>(RIGHT(Leaders_Table[[#This Row],[Years]],4)-LEFT(Leaders_Table[[#This Row],[Years]],4))</f>
        <v>10</v>
      </c>
      <c r="F184" s="17">
        <f>Leaders_Table[[#This Row],[Yds]]/Leaders_Table[[#This Row],[Years Played]]</f>
        <v>785.4</v>
      </c>
      <c r="G184" s="17">
        <f>INDEX(Leaders_Table__2[],MATCH(Leaders_Table[[#This Row],[Player]],Leaders_Table__2[Player],0),2)</f>
        <v>53.1</v>
      </c>
      <c r="I184">
        <v>211</v>
      </c>
      <c r="J184" t="s">
        <v>1430</v>
      </c>
      <c r="K184">
        <v>78</v>
      </c>
      <c r="L184" t="s">
        <v>1431</v>
      </c>
      <c r="M184">
        <f>(RIGHT(Leaders_Table__4[[#This Row],[Years]],4)-LEFT(Leaders_Table__4[[#This Row],[Years]],4))</f>
        <v>6</v>
      </c>
      <c r="N184">
        <f>Leaders_Table__4[[#This Row],[Sk]]/Leaders_Table__4[[#This Row],[Years played]]</f>
        <v>13</v>
      </c>
    </row>
    <row r="185" spans="1:14" x14ac:dyDescent="0.25">
      <c r="A185">
        <v>104</v>
      </c>
      <c r="B185" t="s">
        <v>816</v>
      </c>
      <c r="C185">
        <v>7914</v>
      </c>
      <c r="D185" t="s">
        <v>817</v>
      </c>
      <c r="E185">
        <f>(RIGHT(Leaders_Table[[#This Row],[Years]],4)-LEFT(Leaders_Table[[#This Row],[Years]],4))</f>
        <v>12</v>
      </c>
      <c r="F185" s="17">
        <f>Leaders_Table[[#This Row],[Yds]]/Leaders_Table[[#This Row],[Years Played]]</f>
        <v>659.5</v>
      </c>
      <c r="G185" s="17">
        <f>INDEX(Leaders_Table__2[],MATCH(Leaders_Table[[#This Row],[Player]],Leaders_Table__2[Player],0),2)</f>
        <v>53.1</v>
      </c>
      <c r="I185">
        <v>233</v>
      </c>
      <c r="J185" t="s">
        <v>1463</v>
      </c>
      <c r="K185">
        <v>65</v>
      </c>
      <c r="L185" t="s">
        <v>1096</v>
      </c>
      <c r="M185">
        <f>(RIGHT(Leaders_Table__4[[#This Row],[Years]],4)-LEFT(Leaders_Table__4[[#This Row],[Years]],4))</f>
        <v>5</v>
      </c>
      <c r="N185">
        <f>Leaders_Table__4[[#This Row],[Sk]]/Leaders_Table__4[[#This Row],[Years played]]</f>
        <v>13</v>
      </c>
    </row>
    <row r="186" spans="1:14" x14ac:dyDescent="0.25">
      <c r="A186">
        <v>74</v>
      </c>
      <c r="B186" t="s">
        <v>759</v>
      </c>
      <c r="C186">
        <v>8723</v>
      </c>
      <c r="D186" t="s">
        <v>760</v>
      </c>
      <c r="E186">
        <f>(RIGHT(Leaders_Table[[#This Row],[Years]],4)-LEFT(Leaders_Table[[#This Row],[Years]],4))</f>
        <v>13</v>
      </c>
      <c r="F186" s="17">
        <f>Leaders_Table[[#This Row],[Yds]]/Leaders_Table[[#This Row],[Years Played]]</f>
        <v>671</v>
      </c>
      <c r="G186" s="17">
        <f>INDEX(Leaders_Table__2[],MATCH(Leaders_Table[[#This Row],[Player]],Leaders_Table__2[Player],0),2)</f>
        <v>52.9</v>
      </c>
      <c r="I186">
        <v>90</v>
      </c>
      <c r="J186" t="s">
        <v>1268</v>
      </c>
      <c r="K186">
        <v>217</v>
      </c>
      <c r="L186" t="s">
        <v>1269</v>
      </c>
      <c r="M186">
        <f>(RIGHT(Leaders_Table__4[[#This Row],[Years]],4)-LEFT(Leaders_Table__4[[#This Row],[Years]],4))</f>
        <v>17</v>
      </c>
      <c r="N186">
        <f>Leaders_Table__4[[#This Row],[Sk]]/Leaders_Table__4[[#This Row],[Years played]]</f>
        <v>12.764705882352942</v>
      </c>
    </row>
    <row r="187" spans="1:14" x14ac:dyDescent="0.25">
      <c r="A187">
        <v>128</v>
      </c>
      <c r="B187" t="s">
        <v>858</v>
      </c>
      <c r="C187">
        <v>7214</v>
      </c>
      <c r="D187" t="s">
        <v>819</v>
      </c>
      <c r="E187">
        <f>(RIGHT(Leaders_Table[[#This Row],[Years]],4)-LEFT(Leaders_Table[[#This Row],[Years]],4))</f>
        <v>8</v>
      </c>
      <c r="F187" s="17">
        <f>Leaders_Table[[#This Row],[Yds]]/Leaders_Table[[#This Row],[Years Played]]</f>
        <v>901.75</v>
      </c>
      <c r="G187" s="17">
        <f>INDEX(Leaders_Table__2[],MATCH(Leaders_Table[[#This Row],[Player]],Leaders_Table__2[Player],0),2)</f>
        <v>52.7</v>
      </c>
      <c r="J187" t="s">
        <v>1301</v>
      </c>
      <c r="K187">
        <v>178</v>
      </c>
      <c r="L187" t="s">
        <v>974</v>
      </c>
      <c r="M187">
        <f>(RIGHT(Leaders_Table__4[[#This Row],[Years]],4)-LEFT(Leaders_Table__4[[#This Row],[Years]],4))</f>
        <v>14</v>
      </c>
      <c r="N187">
        <f>Leaders_Table__4[[#This Row],[Sk]]/Leaders_Table__4[[#This Row],[Years played]]</f>
        <v>12.714285714285714</v>
      </c>
    </row>
    <row r="188" spans="1:14" x14ac:dyDescent="0.25">
      <c r="A188">
        <v>117</v>
      </c>
      <c r="B188" t="s">
        <v>839</v>
      </c>
      <c r="C188">
        <v>7490</v>
      </c>
      <c r="D188" t="s">
        <v>840</v>
      </c>
      <c r="E188">
        <f>(RIGHT(Leaders_Table[[#This Row],[Years]],4)-LEFT(Leaders_Table[[#This Row],[Years]],4))</f>
        <v>10</v>
      </c>
      <c r="F188" s="17">
        <f>Leaders_Table[[#This Row],[Yds]]/Leaders_Table[[#This Row],[Years Played]]</f>
        <v>749</v>
      </c>
      <c r="G188" s="17">
        <f>INDEX(Leaders_Table__2[],MATCH(Leaders_Table[[#This Row],[Player]],Leaders_Table__2[Player],0),2)</f>
        <v>52.7</v>
      </c>
      <c r="J188" t="s">
        <v>436</v>
      </c>
      <c r="K188">
        <v>89</v>
      </c>
      <c r="L188" t="s">
        <v>785</v>
      </c>
      <c r="M188">
        <f>(RIGHT(Leaders_Table__4[[#This Row],[Years]],4)-LEFT(Leaders_Table__4[[#This Row],[Years]],4))</f>
        <v>7</v>
      </c>
      <c r="N188">
        <f>Leaders_Table__4[[#This Row],[Sk]]/Leaders_Table__4[[#This Row],[Years played]]</f>
        <v>12.714285714285714</v>
      </c>
    </row>
    <row r="189" spans="1:14" x14ac:dyDescent="0.25">
      <c r="A189">
        <v>167</v>
      </c>
      <c r="B189" t="s">
        <v>916</v>
      </c>
      <c r="C189">
        <v>6488</v>
      </c>
      <c r="D189" t="s">
        <v>917</v>
      </c>
      <c r="E189">
        <f>(RIGHT(Leaders_Table[[#This Row],[Years]],4)-LEFT(Leaders_Table[[#This Row],[Years]],4))</f>
        <v>10</v>
      </c>
      <c r="F189" s="17">
        <f>Leaders_Table[[#This Row],[Yds]]/Leaders_Table[[#This Row],[Years Played]]</f>
        <v>648.79999999999995</v>
      </c>
      <c r="G189" s="17">
        <f>INDEX(Leaders_Table__2[],MATCH(Leaders_Table[[#This Row],[Player]],Leaders_Table__2[Player],0),2)</f>
        <v>52.7</v>
      </c>
      <c r="I189">
        <v>144</v>
      </c>
      <c r="J189" t="s">
        <v>1336</v>
      </c>
      <c r="K189">
        <v>125</v>
      </c>
      <c r="L189" t="s">
        <v>1337</v>
      </c>
      <c r="M189">
        <f>(RIGHT(Leaders_Table__4[[#This Row],[Years]],4)-LEFT(Leaders_Table__4[[#This Row],[Years]],4))</f>
        <v>10</v>
      </c>
      <c r="N189">
        <f>Leaders_Table__4[[#This Row],[Sk]]/Leaders_Table__4[[#This Row],[Years played]]</f>
        <v>12.5</v>
      </c>
    </row>
    <row r="190" spans="1:14" x14ac:dyDescent="0.25">
      <c r="B190" t="s">
        <v>1008</v>
      </c>
      <c r="C190">
        <v>5619</v>
      </c>
      <c r="D190" t="s">
        <v>1009</v>
      </c>
      <c r="E190">
        <f>(RIGHT(Leaders_Table[[#This Row],[Years]],4)-LEFT(Leaders_Table[[#This Row],[Years]],4))</f>
        <v>8</v>
      </c>
      <c r="F190" s="17">
        <f>Leaders_Table[[#This Row],[Yds]]/Leaders_Table[[#This Row],[Years Played]]</f>
        <v>702.375</v>
      </c>
      <c r="G190" s="17">
        <f>INDEX(Leaders_Table__2[],MATCH(Leaders_Table[[#This Row],[Player]],Leaders_Table__2[Player],0),2)</f>
        <v>52.5</v>
      </c>
      <c r="I190">
        <v>160</v>
      </c>
      <c r="J190" t="s">
        <v>1360</v>
      </c>
      <c r="K190">
        <v>110</v>
      </c>
      <c r="L190" t="s">
        <v>1361</v>
      </c>
      <c r="M190">
        <f>(RIGHT(Leaders_Table__4[[#This Row],[Years]],4)-LEFT(Leaders_Table__4[[#This Row],[Years]],4))</f>
        <v>9</v>
      </c>
      <c r="N190">
        <f>Leaders_Table__4[[#This Row],[Sk]]/Leaders_Table__4[[#This Row],[Years played]]</f>
        <v>12.222222222222221</v>
      </c>
    </row>
    <row r="191" spans="1:14" x14ac:dyDescent="0.25">
      <c r="A191">
        <v>223</v>
      </c>
      <c r="B191" t="s">
        <v>1010</v>
      </c>
      <c r="C191">
        <v>5617</v>
      </c>
      <c r="D191" t="s">
        <v>691</v>
      </c>
      <c r="E191">
        <f>(RIGHT(Leaders_Table[[#This Row],[Years]],4)-LEFT(Leaders_Table[[#This Row],[Years]],4))</f>
        <v>8</v>
      </c>
      <c r="F191" s="17">
        <f>Leaders_Table[[#This Row],[Yds]]/Leaders_Table[[#This Row],[Years Played]]</f>
        <v>702.125</v>
      </c>
      <c r="G191" s="17">
        <f>INDEX(Leaders_Table__2[],MATCH(Leaders_Table[[#This Row],[Player]],Leaders_Table__2[Player],0),2)</f>
        <v>52.5</v>
      </c>
      <c r="I191">
        <v>241</v>
      </c>
      <c r="J191" t="s">
        <v>1476</v>
      </c>
      <c r="K191">
        <v>61</v>
      </c>
      <c r="L191" t="s">
        <v>1477</v>
      </c>
      <c r="M191">
        <f>(RIGHT(Leaders_Table__4[[#This Row],[Years]],4)-LEFT(Leaders_Table__4[[#This Row],[Years]],4))</f>
        <v>5</v>
      </c>
      <c r="N191">
        <f>Leaders_Table__4[[#This Row],[Sk]]/Leaders_Table__4[[#This Row],[Years played]]</f>
        <v>12.2</v>
      </c>
    </row>
    <row r="192" spans="1:14" x14ac:dyDescent="0.25">
      <c r="A192">
        <v>26</v>
      </c>
      <c r="B192" t="s">
        <v>668</v>
      </c>
      <c r="C192">
        <v>12061</v>
      </c>
      <c r="D192" t="s">
        <v>669</v>
      </c>
      <c r="E192">
        <f>(RIGHT(Leaders_Table[[#This Row],[Years]],4)-LEFT(Leaders_Table[[#This Row],[Years]],4))</f>
        <v>14</v>
      </c>
      <c r="F192" s="17">
        <f>Leaders_Table[[#This Row],[Yds]]/Leaders_Table[[#This Row],[Years Played]]</f>
        <v>861.5</v>
      </c>
      <c r="G192" s="17">
        <f>INDEX(Leaders_Table__2[],MATCH(Leaders_Table[[#This Row],[Player]],Leaders_Table__2[Player],0),2)</f>
        <v>52.4</v>
      </c>
      <c r="I192">
        <v>218</v>
      </c>
      <c r="J192" t="s">
        <v>1441</v>
      </c>
      <c r="K192">
        <v>73</v>
      </c>
      <c r="L192" t="s">
        <v>1442</v>
      </c>
      <c r="M192">
        <f>(RIGHT(Leaders_Table__4[[#This Row],[Years]],4)-LEFT(Leaders_Table__4[[#This Row],[Years]],4))</f>
        <v>6</v>
      </c>
      <c r="N192">
        <f>Leaders_Table__4[[#This Row],[Sk]]/Leaders_Table__4[[#This Row],[Years played]]</f>
        <v>12.166666666666666</v>
      </c>
    </row>
    <row r="193" spans="1:14" x14ac:dyDescent="0.25">
      <c r="A193">
        <v>205</v>
      </c>
      <c r="B193" t="s">
        <v>983</v>
      </c>
      <c r="C193">
        <v>5816</v>
      </c>
      <c r="D193" t="s">
        <v>843</v>
      </c>
      <c r="E193">
        <f>(RIGHT(Leaders_Table[[#This Row],[Years]],4)-LEFT(Leaders_Table[[#This Row],[Years]],4))</f>
        <v>7</v>
      </c>
      <c r="F193" s="17">
        <f>Leaders_Table[[#This Row],[Yds]]/Leaders_Table[[#This Row],[Years Played]]</f>
        <v>830.85714285714289</v>
      </c>
      <c r="G193" s="17">
        <f>INDEX(Leaders_Table__2[],MATCH(Leaders_Table[[#This Row],[Player]],Leaders_Table__2[Player],0),2)</f>
        <v>52.4</v>
      </c>
      <c r="J193" t="s">
        <v>1481</v>
      </c>
      <c r="K193">
        <v>60</v>
      </c>
      <c r="L193" t="s">
        <v>1482</v>
      </c>
      <c r="M193">
        <f>(RIGHT(Leaders_Table__4[[#This Row],[Years]],4)-LEFT(Leaders_Table__4[[#This Row],[Years]],4))</f>
        <v>5</v>
      </c>
      <c r="N193">
        <f>Leaders_Table__4[[#This Row],[Sk]]/Leaders_Table__4[[#This Row],[Years played]]</f>
        <v>12</v>
      </c>
    </row>
    <row r="194" spans="1:14" x14ac:dyDescent="0.25">
      <c r="A194">
        <v>44</v>
      </c>
      <c r="B194" t="s">
        <v>704</v>
      </c>
      <c r="C194">
        <v>10283</v>
      </c>
      <c r="D194" t="s">
        <v>638</v>
      </c>
      <c r="E194">
        <f>(RIGHT(Leaders_Table[[#This Row],[Years]],4)-LEFT(Leaders_Table[[#This Row],[Years]],4))</f>
        <v>13</v>
      </c>
      <c r="F194" s="17">
        <f>Leaders_Table[[#This Row],[Yds]]/Leaders_Table[[#This Row],[Years Played]]</f>
        <v>791</v>
      </c>
      <c r="G194" s="17">
        <f>INDEX(Leaders_Table__2[],MATCH(Leaders_Table[[#This Row],[Player]],Leaders_Table__2[Player],0),2)</f>
        <v>52.2</v>
      </c>
      <c r="J194" t="s">
        <v>1298</v>
      </c>
      <c r="K194">
        <v>179</v>
      </c>
      <c r="L194" t="s">
        <v>1299</v>
      </c>
      <c r="M194">
        <f>(RIGHT(Leaders_Table__4[[#This Row],[Years]],4)-LEFT(Leaders_Table__4[[#This Row],[Years]],4))</f>
        <v>15</v>
      </c>
      <c r="N194">
        <f>Leaders_Table__4[[#This Row],[Sk]]/Leaders_Table__4[[#This Row],[Years played]]</f>
        <v>11.933333333333334</v>
      </c>
    </row>
    <row r="195" spans="1:14" x14ac:dyDescent="0.25">
      <c r="A195">
        <v>21</v>
      </c>
      <c r="B195" t="s">
        <v>658</v>
      </c>
      <c r="C195">
        <v>12488</v>
      </c>
      <c r="D195" t="s">
        <v>659</v>
      </c>
      <c r="E195">
        <f>(RIGHT(Leaders_Table[[#This Row],[Years]],4)-LEFT(Leaders_Table[[#This Row],[Years]],4))</f>
        <v>16</v>
      </c>
      <c r="F195" s="17">
        <f>Leaders_Table[[#This Row],[Yds]]/Leaders_Table[[#This Row],[Years Played]]</f>
        <v>780.5</v>
      </c>
      <c r="G195" s="17">
        <f>INDEX(Leaders_Table__2[],MATCH(Leaders_Table[[#This Row],[Player]],Leaders_Table__2[Player],0),2)</f>
        <v>51.8</v>
      </c>
      <c r="J195" t="s">
        <v>1489</v>
      </c>
      <c r="K195">
        <v>59</v>
      </c>
      <c r="L195" t="s">
        <v>1490</v>
      </c>
      <c r="M195">
        <f>(RIGHT(Leaders_Table__4[[#This Row],[Years]],4)-LEFT(Leaders_Table__4[[#This Row],[Years]],4))</f>
        <v>5</v>
      </c>
      <c r="N195">
        <f>Leaders_Table__4[[#This Row],[Sk]]/Leaders_Table__4[[#This Row],[Years played]]</f>
        <v>11.8</v>
      </c>
    </row>
    <row r="196" spans="1:14" x14ac:dyDescent="0.25">
      <c r="A196">
        <v>240</v>
      </c>
      <c r="B196" t="s">
        <v>1039</v>
      </c>
      <c r="C196">
        <v>5444</v>
      </c>
      <c r="D196" t="s">
        <v>1040</v>
      </c>
      <c r="E196">
        <f>(RIGHT(Leaders_Table[[#This Row],[Years]],4)-LEFT(Leaders_Table[[#This Row],[Years]],4))</f>
        <v>7</v>
      </c>
      <c r="F196" s="17">
        <f>Leaders_Table[[#This Row],[Yds]]/Leaders_Table[[#This Row],[Years Played]]</f>
        <v>777.71428571428567</v>
      </c>
      <c r="G196" s="17">
        <f>INDEX(Leaders_Table__2[],MATCH(Leaders_Table[[#This Row],[Player]],Leaders_Table__2[Player],0),2)</f>
        <v>51.8</v>
      </c>
      <c r="J196" t="s">
        <v>1497</v>
      </c>
      <c r="K196">
        <v>59</v>
      </c>
      <c r="L196" t="s">
        <v>1498</v>
      </c>
      <c r="M196">
        <f>(RIGHT(Leaders_Table__4[[#This Row],[Years]],4)-LEFT(Leaders_Table__4[[#This Row],[Years]],4))</f>
        <v>5</v>
      </c>
      <c r="N196">
        <f>Leaders_Table__4[[#This Row],[Sk]]/Leaders_Table__4[[#This Row],[Years played]]</f>
        <v>11.8</v>
      </c>
    </row>
    <row r="197" spans="1:14" x14ac:dyDescent="0.25">
      <c r="A197">
        <v>169</v>
      </c>
      <c r="B197" t="s">
        <v>919</v>
      </c>
      <c r="C197">
        <v>6470</v>
      </c>
      <c r="D197" t="s">
        <v>920</v>
      </c>
      <c r="E197">
        <f>(RIGHT(Leaders_Table[[#This Row],[Years]],4)-LEFT(Leaders_Table[[#This Row],[Years]],4))</f>
        <v>10</v>
      </c>
      <c r="F197" s="17">
        <f>Leaders_Table[[#This Row],[Yds]]/Leaders_Table[[#This Row],[Years Played]]</f>
        <v>647</v>
      </c>
      <c r="G197" s="17">
        <f>INDEX(Leaders_Table__2[],MATCH(Leaders_Table[[#This Row],[Player]],Leaders_Table__2[Player],0),2)</f>
        <v>51.8</v>
      </c>
      <c r="I197">
        <v>126</v>
      </c>
      <c r="J197" t="s">
        <v>1321</v>
      </c>
      <c r="K197">
        <v>161</v>
      </c>
      <c r="L197" t="s">
        <v>626</v>
      </c>
      <c r="M197">
        <f>(RIGHT(Leaders_Table__4[[#This Row],[Years]],4)-LEFT(Leaders_Table__4[[#This Row],[Years]],4))</f>
        <v>14</v>
      </c>
      <c r="N197">
        <f>Leaders_Table__4[[#This Row],[Sk]]/Leaders_Table__4[[#This Row],[Years played]]</f>
        <v>11.5</v>
      </c>
    </row>
    <row r="198" spans="1:14" x14ac:dyDescent="0.25">
      <c r="A198">
        <v>61</v>
      </c>
      <c r="B198" t="s">
        <v>735</v>
      </c>
      <c r="C198">
        <v>9065</v>
      </c>
      <c r="D198" t="s">
        <v>736</v>
      </c>
      <c r="E198">
        <f>(RIGHT(Leaders_Table[[#This Row],[Years]],4)-LEFT(Leaders_Table[[#This Row],[Years]],4))</f>
        <v>11</v>
      </c>
      <c r="F198" s="17">
        <f>Leaders_Table[[#This Row],[Yds]]/Leaders_Table[[#This Row],[Years Played]]</f>
        <v>824.09090909090912</v>
      </c>
      <c r="G198" s="17">
        <f>INDEX(Leaders_Table__2[],MATCH(Leaders_Table[[#This Row],[Player]],Leaders_Table__2[Player],0),2)</f>
        <v>51.2</v>
      </c>
      <c r="I198">
        <v>166</v>
      </c>
      <c r="J198" t="s">
        <v>1368</v>
      </c>
      <c r="K198">
        <v>103</v>
      </c>
      <c r="L198" t="s">
        <v>787</v>
      </c>
      <c r="M198">
        <f>(RIGHT(Leaders_Table__4[[#This Row],[Years]],4)-LEFT(Leaders_Table__4[[#This Row],[Years]],4))</f>
        <v>9</v>
      </c>
      <c r="N198">
        <f>Leaders_Table__4[[#This Row],[Sk]]/Leaders_Table__4[[#This Row],[Years played]]</f>
        <v>11.444444444444445</v>
      </c>
    </row>
    <row r="199" spans="1:14" x14ac:dyDescent="0.25">
      <c r="A199">
        <v>215</v>
      </c>
      <c r="B199" t="s">
        <v>997</v>
      </c>
      <c r="C199">
        <v>5686</v>
      </c>
      <c r="D199" t="s">
        <v>998</v>
      </c>
      <c r="E199">
        <f>(RIGHT(Leaders_Table[[#This Row],[Years]],4)-LEFT(Leaders_Table[[#This Row],[Years]],4))</f>
        <v>7</v>
      </c>
      <c r="F199" s="17">
        <f>Leaders_Table[[#This Row],[Yds]]/Leaders_Table[[#This Row],[Years Played]]</f>
        <v>812.28571428571433</v>
      </c>
      <c r="G199" s="17">
        <f>INDEX(Leaders_Table__2[],MATCH(Leaders_Table[[#This Row],[Player]],Leaders_Table__2[Player],0),2)</f>
        <v>51.2</v>
      </c>
      <c r="I199">
        <v>155</v>
      </c>
      <c r="J199" t="s">
        <v>1355</v>
      </c>
      <c r="K199">
        <v>114</v>
      </c>
      <c r="L199" t="s">
        <v>851</v>
      </c>
      <c r="M199">
        <f>(RIGHT(Leaders_Table__4[[#This Row],[Years]],4)-LEFT(Leaders_Table__4[[#This Row],[Years]],4))</f>
        <v>10</v>
      </c>
      <c r="N199">
        <f>Leaders_Table__4[[#This Row],[Sk]]/Leaders_Table__4[[#This Row],[Years played]]</f>
        <v>11.4</v>
      </c>
    </row>
    <row r="200" spans="1:14" x14ac:dyDescent="0.25">
      <c r="A200">
        <v>90</v>
      </c>
      <c r="B200" t="s">
        <v>788</v>
      </c>
      <c r="C200">
        <v>8172</v>
      </c>
      <c r="D200" t="s">
        <v>789</v>
      </c>
      <c r="E200">
        <f>(RIGHT(Leaders_Table[[#This Row],[Years]],4)-LEFT(Leaders_Table[[#This Row],[Years]],4))</f>
        <v>10</v>
      </c>
      <c r="F200" s="17">
        <f>Leaders_Table[[#This Row],[Yds]]/Leaders_Table[[#This Row],[Years Played]]</f>
        <v>817.2</v>
      </c>
      <c r="G200" s="17">
        <f>INDEX(Leaders_Table__2[],MATCH(Leaders_Table[[#This Row],[Player]],Leaders_Table__2[Player],0),2)</f>
        <v>51.1</v>
      </c>
      <c r="J200" t="s">
        <v>1311</v>
      </c>
      <c r="K200">
        <v>168</v>
      </c>
      <c r="L200" t="s">
        <v>1299</v>
      </c>
      <c r="M200">
        <f>(RIGHT(Leaders_Table__4[[#This Row],[Years]],4)-LEFT(Leaders_Table__4[[#This Row],[Years]],4))</f>
        <v>15</v>
      </c>
      <c r="N200">
        <f>Leaders_Table__4[[#This Row],[Sk]]/Leaders_Table__4[[#This Row],[Years played]]</f>
        <v>11.2</v>
      </c>
    </row>
    <row r="201" spans="1:14" x14ac:dyDescent="0.25">
      <c r="A201">
        <v>194</v>
      </c>
      <c r="B201" t="s">
        <v>964</v>
      </c>
      <c r="C201">
        <v>6008</v>
      </c>
      <c r="D201" t="s">
        <v>965</v>
      </c>
      <c r="E201">
        <f>(RIGHT(Leaders_Table[[#This Row],[Years]],4)-LEFT(Leaders_Table[[#This Row],[Years]],4))</f>
        <v>7</v>
      </c>
      <c r="F201" s="17">
        <f>Leaders_Table[[#This Row],[Yds]]/Leaders_Table[[#This Row],[Years Played]]</f>
        <v>858.28571428571433</v>
      </c>
      <c r="G201" s="17">
        <f>INDEX(Leaders_Table__2[],MATCH(Leaders_Table[[#This Row],[Player]],Leaders_Table__2[Player],0),2)</f>
        <v>50.9</v>
      </c>
      <c r="I201">
        <v>168</v>
      </c>
      <c r="J201" t="s">
        <v>1370</v>
      </c>
      <c r="K201">
        <v>100</v>
      </c>
      <c r="L201" t="s">
        <v>1291</v>
      </c>
      <c r="M201">
        <f>(RIGHT(Leaders_Table__4[[#This Row],[Years]],4)-LEFT(Leaders_Table__4[[#This Row],[Years]],4))</f>
        <v>9</v>
      </c>
      <c r="N201">
        <f>Leaders_Table__4[[#This Row],[Sk]]/Leaders_Table__4[[#This Row],[Years played]]</f>
        <v>11.111111111111111</v>
      </c>
    </row>
    <row r="202" spans="1:14" x14ac:dyDescent="0.25">
      <c r="A202">
        <v>24</v>
      </c>
      <c r="B202" t="s">
        <v>664</v>
      </c>
      <c r="C202">
        <v>12146</v>
      </c>
      <c r="D202" t="s">
        <v>665</v>
      </c>
      <c r="E202">
        <f>(RIGHT(Leaders_Table[[#This Row],[Years]],4)-LEFT(Leaders_Table[[#This Row],[Years]],4))</f>
        <v>17</v>
      </c>
      <c r="F202" s="17">
        <f>Leaders_Table[[#This Row],[Yds]]/Leaders_Table[[#This Row],[Years Played]]</f>
        <v>714.47058823529414</v>
      </c>
      <c r="G202" s="17">
        <f>INDEX(Leaders_Table__2[],MATCH(Leaders_Table[[#This Row],[Player]],Leaders_Table__2[Player],0),2)</f>
        <v>50.8</v>
      </c>
      <c r="J202" t="s">
        <v>1462</v>
      </c>
      <c r="K202">
        <v>66</v>
      </c>
      <c r="L202" t="s">
        <v>1304</v>
      </c>
      <c r="M202">
        <f>(RIGHT(Leaders_Table__4[[#This Row],[Years]],4)-LEFT(Leaders_Table__4[[#This Row],[Years]],4))</f>
        <v>6</v>
      </c>
      <c r="N202">
        <f>Leaders_Table__4[[#This Row],[Sk]]/Leaders_Table__4[[#This Row],[Years played]]</f>
        <v>11</v>
      </c>
    </row>
    <row r="203" spans="1:14" x14ac:dyDescent="0.25">
      <c r="A203">
        <v>189</v>
      </c>
      <c r="B203" t="s">
        <v>955</v>
      </c>
      <c r="C203">
        <v>6044</v>
      </c>
      <c r="D203" t="s">
        <v>956</v>
      </c>
      <c r="E203">
        <f>(RIGHT(Leaders_Table[[#This Row],[Years]],4)-LEFT(Leaders_Table[[#This Row],[Years]],4))</f>
        <v>9</v>
      </c>
      <c r="F203" s="17">
        <f>Leaders_Table[[#This Row],[Yds]]/Leaders_Table[[#This Row],[Years Played]]</f>
        <v>671.55555555555554</v>
      </c>
      <c r="G203" s="17">
        <f>INDEX(Leaders_Table__2[],MATCH(Leaders_Table[[#This Row],[Player]],Leaders_Table__2[Player],0),2)</f>
        <v>50.8</v>
      </c>
      <c r="J203" t="s">
        <v>1353</v>
      </c>
      <c r="K203">
        <v>115</v>
      </c>
      <c r="L203" t="s">
        <v>1354</v>
      </c>
      <c r="M203">
        <f>(RIGHT(Leaders_Table__4[[#This Row],[Years]],4)-LEFT(Leaders_Table__4[[#This Row],[Years]],4))</f>
        <v>11</v>
      </c>
      <c r="N203">
        <f>Leaders_Table__4[[#This Row],[Sk]]/Leaders_Table__4[[#This Row],[Years played]]</f>
        <v>10.454545454545455</v>
      </c>
    </row>
    <row r="204" spans="1:14" x14ac:dyDescent="0.25">
      <c r="A204">
        <v>177</v>
      </c>
      <c r="B204" t="s">
        <v>934</v>
      </c>
      <c r="C204">
        <v>6341</v>
      </c>
      <c r="D204" t="s">
        <v>935</v>
      </c>
      <c r="E204">
        <f>(RIGHT(Leaders_Table[[#This Row],[Years]],4)-LEFT(Leaders_Table[[#This Row],[Years]],4))</f>
        <v>8</v>
      </c>
      <c r="F204" s="17">
        <f>Leaders_Table[[#This Row],[Yds]]/Leaders_Table[[#This Row],[Years Played]]</f>
        <v>792.625</v>
      </c>
      <c r="G204" s="17">
        <f>INDEX(Leaders_Table__2[],MATCH(Leaders_Table[[#This Row],[Player]],Leaders_Table__2[Player],0),2)</f>
        <v>50.7</v>
      </c>
      <c r="I204">
        <v>174</v>
      </c>
      <c r="J204" t="s">
        <v>1378</v>
      </c>
      <c r="K204">
        <v>94</v>
      </c>
      <c r="L204" t="s">
        <v>809</v>
      </c>
      <c r="M204">
        <f>(RIGHT(Leaders_Table__4[[#This Row],[Years]],4)-LEFT(Leaders_Table__4[[#This Row],[Years]],4))</f>
        <v>9</v>
      </c>
      <c r="N204">
        <f>Leaders_Table__4[[#This Row],[Sk]]/Leaders_Table__4[[#This Row],[Years played]]</f>
        <v>10.444444444444445</v>
      </c>
    </row>
    <row r="205" spans="1:14" x14ac:dyDescent="0.25">
      <c r="A205">
        <v>174</v>
      </c>
      <c r="B205" t="s">
        <v>928</v>
      </c>
      <c r="C205">
        <v>6372</v>
      </c>
      <c r="D205" t="s">
        <v>929</v>
      </c>
      <c r="E205">
        <f>(RIGHT(Leaders_Table[[#This Row],[Years]],4)-LEFT(Leaders_Table[[#This Row],[Years]],4))</f>
        <v>9</v>
      </c>
      <c r="F205" s="17">
        <f>Leaders_Table[[#This Row],[Yds]]/Leaders_Table[[#This Row],[Years Played]]</f>
        <v>708</v>
      </c>
      <c r="G205" s="17">
        <f>INDEX(Leaders_Table__2[],MATCH(Leaders_Table[[#This Row],[Player]],Leaders_Table__2[Player],0),2)</f>
        <v>50.6</v>
      </c>
      <c r="I205">
        <v>195</v>
      </c>
      <c r="J205" t="s">
        <v>1406</v>
      </c>
      <c r="K205">
        <v>83</v>
      </c>
      <c r="L205" t="s">
        <v>819</v>
      </c>
      <c r="M205">
        <f>(RIGHT(Leaders_Table__4[[#This Row],[Years]],4)-LEFT(Leaders_Table__4[[#This Row],[Years]],4))</f>
        <v>8</v>
      </c>
      <c r="N205">
        <f>Leaders_Table__4[[#This Row],[Sk]]/Leaders_Table__4[[#This Row],[Years played]]</f>
        <v>10.375</v>
      </c>
    </row>
    <row r="206" spans="1:14" x14ac:dyDescent="0.25">
      <c r="A206">
        <v>151</v>
      </c>
      <c r="B206" t="s">
        <v>893</v>
      </c>
      <c r="C206">
        <v>6750</v>
      </c>
      <c r="D206" t="s">
        <v>894</v>
      </c>
      <c r="E206">
        <f>(RIGHT(Leaders_Table[[#This Row],[Years]],4)-LEFT(Leaders_Table[[#This Row],[Years]],4))</f>
        <v>8</v>
      </c>
      <c r="F206" s="17">
        <f>Leaders_Table[[#This Row],[Yds]]/Leaders_Table[[#This Row],[Years Played]]</f>
        <v>843.75</v>
      </c>
      <c r="G206" s="17">
        <f>INDEX(Leaders_Table__2[],MATCH(Leaders_Table[[#This Row],[Player]],Leaders_Table__2[Player],0),2)</f>
        <v>50.4</v>
      </c>
      <c r="I206">
        <v>180</v>
      </c>
      <c r="J206" t="s">
        <v>1387</v>
      </c>
      <c r="K206">
        <v>92</v>
      </c>
      <c r="L206" t="s">
        <v>1388</v>
      </c>
      <c r="M206">
        <f>(RIGHT(Leaders_Table__4[[#This Row],[Years]],4)-LEFT(Leaders_Table__4[[#This Row],[Years]],4))</f>
        <v>9</v>
      </c>
      <c r="N206">
        <f>Leaders_Table__4[[#This Row],[Sk]]/Leaders_Table__4[[#This Row],[Years played]]</f>
        <v>10.222222222222221</v>
      </c>
    </row>
    <row r="207" spans="1:14" x14ac:dyDescent="0.25">
      <c r="A207">
        <v>28</v>
      </c>
      <c r="B207" t="s">
        <v>672</v>
      </c>
      <c r="C207">
        <v>11841</v>
      </c>
      <c r="D207" t="s">
        <v>673</v>
      </c>
      <c r="E207">
        <f>(RIGHT(Leaders_Table[[#This Row],[Years]],4)-LEFT(Leaders_Table[[#This Row],[Years]],4))</f>
        <v>15</v>
      </c>
      <c r="F207" s="17">
        <f>Leaders_Table[[#This Row],[Yds]]/Leaders_Table[[#This Row],[Years Played]]</f>
        <v>789.4</v>
      </c>
      <c r="G207" s="17">
        <f>INDEX(Leaders_Table__2[],MATCH(Leaders_Table[[#This Row],[Player]],Leaders_Table__2[Player],0),2)</f>
        <v>50.2</v>
      </c>
      <c r="J207" t="s">
        <v>1389</v>
      </c>
      <c r="K207">
        <v>92</v>
      </c>
      <c r="L207" t="s">
        <v>1388</v>
      </c>
      <c r="M207">
        <f>(RIGHT(Leaders_Table__4[[#This Row],[Years]],4)-LEFT(Leaders_Table__4[[#This Row],[Years]],4))</f>
        <v>9</v>
      </c>
      <c r="N207">
        <f>Leaders_Table__4[[#This Row],[Sk]]/Leaders_Table__4[[#This Row],[Years played]]</f>
        <v>10.222222222222221</v>
      </c>
    </row>
    <row r="208" spans="1:14" x14ac:dyDescent="0.25">
      <c r="A208">
        <v>19</v>
      </c>
      <c r="B208" t="s">
        <v>654</v>
      </c>
      <c r="C208">
        <v>12785</v>
      </c>
      <c r="D208" t="s">
        <v>655</v>
      </c>
      <c r="E208">
        <f>(RIGHT(Leaders_Table[[#This Row],[Years]],4)-LEFT(Leaders_Table[[#This Row],[Years]],4))</f>
        <v>16</v>
      </c>
      <c r="F208" s="17">
        <f>Leaders_Table[[#This Row],[Yds]]/Leaders_Table[[#This Row],[Years Played]]</f>
        <v>799.0625</v>
      </c>
      <c r="G208" s="17">
        <f>INDEX(Leaders_Table__2[],MATCH(Leaders_Table[[#This Row],[Player]],Leaders_Table__2[Player],0),2)</f>
        <v>50.1</v>
      </c>
      <c r="I208">
        <v>149</v>
      </c>
      <c r="J208" t="s">
        <v>1345</v>
      </c>
      <c r="K208">
        <v>122</v>
      </c>
      <c r="L208" t="s">
        <v>1275</v>
      </c>
      <c r="M208">
        <f>(RIGHT(Leaders_Table__4[[#This Row],[Years]],4)-LEFT(Leaders_Table__4[[#This Row],[Years]],4))</f>
        <v>12</v>
      </c>
      <c r="N208">
        <f>Leaders_Table__4[[#This Row],[Sk]]/Leaders_Table__4[[#This Row],[Years played]]</f>
        <v>10.166666666666666</v>
      </c>
    </row>
    <row r="209" spans="1:14" x14ac:dyDescent="0.25">
      <c r="A209">
        <v>107</v>
      </c>
      <c r="B209" t="s">
        <v>821</v>
      </c>
      <c r="C209">
        <v>7822</v>
      </c>
      <c r="D209" t="s">
        <v>822</v>
      </c>
      <c r="E209">
        <f>(RIGHT(Leaders_Table[[#This Row],[Years]],4)-LEFT(Leaders_Table[[#This Row],[Years]],4))</f>
        <v>10</v>
      </c>
      <c r="F209" s="17">
        <f>Leaders_Table[[#This Row],[Yds]]/Leaders_Table[[#This Row],[Years Played]]</f>
        <v>782.2</v>
      </c>
      <c r="G209" s="17">
        <f>INDEX(Leaders_Table__2[],MATCH(Leaders_Table[[#This Row],[Player]],Leaders_Table__2[Player],0),2)</f>
        <v>50.1</v>
      </c>
      <c r="I209">
        <v>167</v>
      </c>
      <c r="J209" t="s">
        <v>1369</v>
      </c>
      <c r="K209">
        <v>101</v>
      </c>
      <c r="L209" t="s">
        <v>885</v>
      </c>
      <c r="M209">
        <f>(RIGHT(Leaders_Table__4[[#This Row],[Years]],4)-LEFT(Leaders_Table__4[[#This Row],[Years]],4))</f>
        <v>10</v>
      </c>
      <c r="N209">
        <f>Leaders_Table__4[[#This Row],[Sk]]/Leaders_Table__4[[#This Row],[Years played]]</f>
        <v>10.1</v>
      </c>
    </row>
    <row r="210" spans="1:14" x14ac:dyDescent="0.25">
      <c r="A210">
        <v>93</v>
      </c>
      <c r="B210" t="s">
        <v>794</v>
      </c>
      <c r="C210">
        <v>8111</v>
      </c>
      <c r="D210" t="s">
        <v>795</v>
      </c>
      <c r="E210">
        <f>(RIGHT(Leaders_Table[[#This Row],[Years]],4)-LEFT(Leaders_Table[[#This Row],[Years]],4))</f>
        <v>12</v>
      </c>
      <c r="F210" s="17">
        <f>Leaders_Table[[#This Row],[Yds]]/Leaders_Table[[#This Row],[Years Played]]</f>
        <v>675.91666666666663</v>
      </c>
      <c r="G210" s="17">
        <f>INDEX(Leaders_Table__2[],MATCH(Leaders_Table[[#This Row],[Player]],Leaders_Table__2[Player],0),2)</f>
        <v>50.1</v>
      </c>
      <c r="I210">
        <v>183</v>
      </c>
      <c r="J210" t="s">
        <v>1390</v>
      </c>
      <c r="K210">
        <v>90</v>
      </c>
      <c r="L210" t="s">
        <v>720</v>
      </c>
      <c r="M210">
        <f>(RIGHT(Leaders_Table__4[[#This Row],[Years]],4)-LEFT(Leaders_Table__4[[#This Row],[Years]],4))</f>
        <v>9</v>
      </c>
      <c r="N210">
        <f>Leaders_Table__4[[#This Row],[Sk]]/Leaders_Table__4[[#This Row],[Years played]]</f>
        <v>10</v>
      </c>
    </row>
    <row r="211" spans="1:14" x14ac:dyDescent="0.25">
      <c r="A211">
        <v>110</v>
      </c>
      <c r="B211" t="s">
        <v>825</v>
      </c>
      <c r="C211">
        <v>7648</v>
      </c>
      <c r="D211" t="s">
        <v>826</v>
      </c>
      <c r="E211">
        <f>(RIGHT(Leaders_Table[[#This Row],[Years]],4)-LEFT(Leaders_Table[[#This Row],[Years]],4))</f>
        <v>9</v>
      </c>
      <c r="F211" s="17">
        <f>Leaders_Table[[#This Row],[Yds]]/Leaders_Table[[#This Row],[Years Played]]</f>
        <v>849.77777777777783</v>
      </c>
      <c r="G211" s="17">
        <f>INDEX(Leaders_Table__2[],MATCH(Leaders_Table[[#This Row],[Player]],Leaders_Table__2[Player],0),2)</f>
        <v>50</v>
      </c>
      <c r="I211">
        <v>206</v>
      </c>
      <c r="J211" t="s">
        <v>1422</v>
      </c>
      <c r="K211">
        <v>79</v>
      </c>
      <c r="L211" t="s">
        <v>1423</v>
      </c>
      <c r="M211">
        <f>(RIGHT(Leaders_Table__4[[#This Row],[Years]],4)-LEFT(Leaders_Table__4[[#This Row],[Years]],4))</f>
        <v>8</v>
      </c>
      <c r="N211">
        <f>Leaders_Table__4[[#This Row],[Sk]]/Leaders_Table__4[[#This Row],[Years played]]</f>
        <v>9.875</v>
      </c>
    </row>
    <row r="212" spans="1:14" x14ac:dyDescent="0.25">
      <c r="A212">
        <v>53</v>
      </c>
      <c r="B212" t="s">
        <v>721</v>
      </c>
      <c r="C212">
        <v>9497</v>
      </c>
      <c r="D212" t="s">
        <v>636</v>
      </c>
      <c r="E212">
        <f>(RIGHT(Leaders_Table[[#This Row],[Years]],4)-LEFT(Leaders_Table[[#This Row],[Years]],4))</f>
        <v>12</v>
      </c>
      <c r="F212" s="17">
        <f>Leaders_Table[[#This Row],[Yds]]/Leaders_Table[[#This Row],[Years Played]]</f>
        <v>791.41666666666663</v>
      </c>
      <c r="G212" s="17">
        <f>INDEX(Leaders_Table__2[],MATCH(Leaders_Table[[#This Row],[Player]],Leaders_Table__2[Player],0),2)</f>
        <v>50</v>
      </c>
      <c r="I212">
        <v>189</v>
      </c>
      <c r="J212" t="s">
        <v>1396</v>
      </c>
      <c r="K212">
        <v>86</v>
      </c>
      <c r="L212" t="s">
        <v>929</v>
      </c>
      <c r="M212">
        <f>(RIGHT(Leaders_Table__4[[#This Row],[Years]],4)-LEFT(Leaders_Table__4[[#This Row],[Years]],4))</f>
        <v>9</v>
      </c>
      <c r="N212">
        <f>Leaders_Table__4[[#This Row],[Sk]]/Leaders_Table__4[[#This Row],[Years played]]</f>
        <v>9.5555555555555554</v>
      </c>
    </row>
    <row r="213" spans="1:14" x14ac:dyDescent="0.25">
      <c r="A213">
        <v>172</v>
      </c>
      <c r="B213" t="s">
        <v>924</v>
      </c>
      <c r="C213">
        <v>6400</v>
      </c>
      <c r="D213" t="s">
        <v>925</v>
      </c>
      <c r="E213">
        <f>(RIGHT(Leaders_Table[[#This Row],[Years]],4)-LEFT(Leaders_Table[[#This Row],[Years]],4))</f>
        <v>9</v>
      </c>
      <c r="F213" s="17">
        <f>Leaders_Table[[#This Row],[Yds]]/Leaders_Table[[#This Row],[Years Played]]</f>
        <v>711.11111111111109</v>
      </c>
      <c r="G213" s="17">
        <f>INDEX(Leaders_Table__2[],MATCH(Leaders_Table[[#This Row],[Player]],Leaders_Table__2[Player],0),2)</f>
        <v>50</v>
      </c>
      <c r="J213" t="s">
        <v>1379</v>
      </c>
      <c r="K213">
        <v>94</v>
      </c>
      <c r="L213" t="s">
        <v>1288</v>
      </c>
      <c r="M213">
        <f>(RIGHT(Leaders_Table__4[[#This Row],[Years]],4)-LEFT(Leaders_Table__4[[#This Row],[Years]],4))</f>
        <v>10</v>
      </c>
      <c r="N213">
        <f>Leaders_Table__4[[#This Row],[Sk]]/Leaders_Table__4[[#This Row],[Years played]]</f>
        <v>9.4</v>
      </c>
    </row>
    <row r="214" spans="1:14" x14ac:dyDescent="0.25">
      <c r="A214">
        <v>183</v>
      </c>
      <c r="B214" t="s">
        <v>945</v>
      </c>
      <c r="C214">
        <v>6193</v>
      </c>
      <c r="D214" t="s">
        <v>881</v>
      </c>
      <c r="E214">
        <f>(RIGHT(Leaders_Table[[#This Row],[Years]],4)-LEFT(Leaders_Table[[#This Row],[Years]],4))</f>
        <v>8</v>
      </c>
      <c r="F214" s="17">
        <f>Leaders_Table[[#This Row],[Yds]]/Leaders_Table[[#This Row],[Years Played]]</f>
        <v>774.125</v>
      </c>
      <c r="G214" s="17">
        <f>INDEX(Leaders_Table__2[],MATCH(Leaders_Table[[#This Row],[Player]],Leaders_Table__2[Player],0),2)</f>
        <v>49.9</v>
      </c>
      <c r="I214">
        <v>128</v>
      </c>
      <c r="J214" t="s">
        <v>1323</v>
      </c>
      <c r="K214">
        <v>158</v>
      </c>
      <c r="L214" t="s">
        <v>1222</v>
      </c>
      <c r="M214">
        <f>(RIGHT(Leaders_Table__4[[#This Row],[Years]],4)-LEFT(Leaders_Table__4[[#This Row],[Years]],4))</f>
        <v>17</v>
      </c>
      <c r="N214">
        <f>Leaders_Table__4[[#This Row],[Sk]]/Leaders_Table__4[[#This Row],[Years played]]</f>
        <v>9.2941176470588243</v>
      </c>
    </row>
    <row r="215" spans="1:14" x14ac:dyDescent="0.25">
      <c r="A215">
        <v>43</v>
      </c>
      <c r="B215" t="s">
        <v>702</v>
      </c>
      <c r="C215">
        <v>10372</v>
      </c>
      <c r="D215" t="s">
        <v>703</v>
      </c>
      <c r="E215">
        <f>(RIGHT(Leaders_Table[[#This Row],[Years]],4)-LEFT(Leaders_Table[[#This Row],[Years]],4))</f>
        <v>15</v>
      </c>
      <c r="F215" s="17">
        <f>Leaders_Table[[#This Row],[Yds]]/Leaders_Table[[#This Row],[Years Played]]</f>
        <v>691.4666666666667</v>
      </c>
      <c r="G215" s="17">
        <f>INDEX(Leaders_Table__2[],MATCH(Leaders_Table[[#This Row],[Player]],Leaders_Table__2[Player],0),2)</f>
        <v>49.9</v>
      </c>
      <c r="I215">
        <v>122</v>
      </c>
      <c r="J215" t="s">
        <v>1313</v>
      </c>
      <c r="K215">
        <v>167</v>
      </c>
      <c r="L215" t="s">
        <v>1314</v>
      </c>
      <c r="M215">
        <f>(RIGHT(Leaders_Table__4[[#This Row],[Years]],4)-LEFT(Leaders_Table__4[[#This Row],[Years]],4))</f>
        <v>18</v>
      </c>
      <c r="N215">
        <f>Leaders_Table__4[[#This Row],[Sk]]/Leaders_Table__4[[#This Row],[Years played]]</f>
        <v>9.2777777777777786</v>
      </c>
    </row>
    <row r="216" spans="1:14" x14ac:dyDescent="0.25">
      <c r="A216">
        <v>209</v>
      </c>
      <c r="B216" t="s">
        <v>989</v>
      </c>
      <c r="C216">
        <v>5715</v>
      </c>
      <c r="D216" t="s">
        <v>965</v>
      </c>
      <c r="E216">
        <f>(RIGHT(Leaders_Table[[#This Row],[Years]],4)-LEFT(Leaders_Table[[#This Row],[Years]],4))</f>
        <v>7</v>
      </c>
      <c r="F216" s="17">
        <f>Leaders_Table[[#This Row],[Yds]]/Leaders_Table[[#This Row],[Years Played]]</f>
        <v>816.42857142857144</v>
      </c>
      <c r="G216" s="17">
        <f>INDEX(Leaders_Table__2[],MATCH(Leaders_Table[[#This Row],[Player]],Leaders_Table__2[Player],0),2)</f>
        <v>49.7</v>
      </c>
      <c r="J216" t="s">
        <v>1412</v>
      </c>
      <c r="K216">
        <v>82</v>
      </c>
      <c r="L216" t="s">
        <v>1413</v>
      </c>
      <c r="M216">
        <f>(RIGHT(Leaders_Table__4[[#This Row],[Years]],4)-LEFT(Leaders_Table__4[[#This Row],[Years]],4))</f>
        <v>9</v>
      </c>
      <c r="N216">
        <f>Leaders_Table__4[[#This Row],[Sk]]/Leaders_Table__4[[#This Row],[Years played]]</f>
        <v>9.1111111111111107</v>
      </c>
    </row>
    <row r="217" spans="1:14" x14ac:dyDescent="0.25">
      <c r="A217">
        <v>152</v>
      </c>
      <c r="B217" t="s">
        <v>895</v>
      </c>
      <c r="C217">
        <v>6749</v>
      </c>
      <c r="D217" t="s">
        <v>856</v>
      </c>
      <c r="E217">
        <f>(RIGHT(Leaders_Table[[#This Row],[Years]],4)-LEFT(Leaders_Table[[#This Row],[Years]],4))</f>
        <v>8</v>
      </c>
      <c r="F217" s="17">
        <f>Leaders_Table[[#This Row],[Yds]]/Leaders_Table[[#This Row],[Years Played]]</f>
        <v>843.625</v>
      </c>
      <c r="G217" s="17">
        <f>INDEX(Leaders_Table__2[],MATCH(Leaders_Table[[#This Row],[Player]],Leaders_Table__2[Player],0),2)</f>
        <v>49.6</v>
      </c>
      <c r="I217">
        <v>162</v>
      </c>
      <c r="J217" t="s">
        <v>1364</v>
      </c>
      <c r="K217">
        <v>109</v>
      </c>
      <c r="L217" t="s">
        <v>1034</v>
      </c>
      <c r="M217">
        <f>(RIGHT(Leaders_Table__4[[#This Row],[Years]],4)-LEFT(Leaders_Table__4[[#This Row],[Years]],4))</f>
        <v>12</v>
      </c>
      <c r="N217">
        <f>Leaders_Table__4[[#This Row],[Sk]]/Leaders_Table__4[[#This Row],[Years played]]</f>
        <v>9.0833333333333339</v>
      </c>
    </row>
    <row r="218" spans="1:14" x14ac:dyDescent="0.25">
      <c r="A218">
        <v>127</v>
      </c>
      <c r="B218" t="s">
        <v>857</v>
      </c>
      <c r="C218">
        <v>7237</v>
      </c>
      <c r="D218" t="s">
        <v>687</v>
      </c>
      <c r="E218">
        <f>(RIGHT(Leaders_Table[[#This Row],[Years]],4)-LEFT(Leaders_Table[[#This Row],[Years]],4))</f>
        <v>10</v>
      </c>
      <c r="F218" s="17">
        <f>Leaders_Table[[#This Row],[Yds]]/Leaders_Table[[#This Row],[Years Played]]</f>
        <v>723.7</v>
      </c>
      <c r="G218" s="17">
        <f>INDEX(Leaders_Table__2[],MATCH(Leaders_Table[[#This Row],[Player]],Leaders_Table__2[Player],0),2)</f>
        <v>49.6</v>
      </c>
      <c r="J218" t="s">
        <v>1415</v>
      </c>
      <c r="K218">
        <v>81</v>
      </c>
      <c r="L218" t="s">
        <v>799</v>
      </c>
      <c r="M218">
        <f>(RIGHT(Leaders_Table__4[[#This Row],[Years]],4)-LEFT(Leaders_Table__4[[#This Row],[Years]],4))</f>
        <v>9</v>
      </c>
      <c r="N218">
        <f>Leaders_Table__4[[#This Row],[Sk]]/Leaders_Table__4[[#This Row],[Years played]]</f>
        <v>9</v>
      </c>
    </row>
    <row r="219" spans="1:14" x14ac:dyDescent="0.25">
      <c r="A219">
        <v>72</v>
      </c>
      <c r="B219" t="s">
        <v>756</v>
      </c>
      <c r="C219">
        <v>8763</v>
      </c>
      <c r="D219" t="s">
        <v>757</v>
      </c>
      <c r="E219">
        <f>(RIGHT(Leaders_Table[[#This Row],[Years]],4)-LEFT(Leaders_Table[[#This Row],[Years]],4))</f>
        <v>11</v>
      </c>
      <c r="F219" s="17">
        <f>Leaders_Table[[#This Row],[Yds]]/Leaders_Table[[#This Row],[Years Played]]</f>
        <v>796.63636363636363</v>
      </c>
      <c r="G219" s="17">
        <f>INDEX(Leaders_Table__2[],MATCH(Leaders_Table[[#This Row],[Player]],Leaders_Table__2[Player],0),2)</f>
        <v>49.5</v>
      </c>
      <c r="J219" t="s">
        <v>1470</v>
      </c>
      <c r="K219">
        <v>63</v>
      </c>
      <c r="L219" t="s">
        <v>1471</v>
      </c>
      <c r="M219">
        <f>(RIGHT(Leaders_Table__4[[#This Row],[Years]],4)-LEFT(Leaders_Table__4[[#This Row],[Years]],4))</f>
        <v>7</v>
      </c>
      <c r="N219">
        <f>Leaders_Table__4[[#This Row],[Sk]]/Leaders_Table__4[[#This Row],[Years played]]</f>
        <v>9</v>
      </c>
    </row>
    <row r="220" spans="1:14" x14ac:dyDescent="0.25">
      <c r="A220">
        <v>47</v>
      </c>
      <c r="B220" t="s">
        <v>709</v>
      </c>
      <c r="C220">
        <v>10137</v>
      </c>
      <c r="D220" t="s">
        <v>710</v>
      </c>
      <c r="E220">
        <f>(RIGHT(Leaders_Table[[#This Row],[Years]],4)-LEFT(Leaders_Table[[#This Row],[Years]],4))</f>
        <v>13</v>
      </c>
      <c r="F220" s="17">
        <f>Leaders_Table[[#This Row],[Yds]]/Leaders_Table[[#This Row],[Years Played]]</f>
        <v>779.76923076923072</v>
      </c>
      <c r="G220" s="17">
        <f>INDEX(Leaders_Table__2[],MATCH(Leaders_Table[[#This Row],[Player]],Leaders_Table__2[Player],0),2)</f>
        <v>49.4</v>
      </c>
      <c r="J220" t="s">
        <v>1472</v>
      </c>
      <c r="K220">
        <v>63</v>
      </c>
      <c r="L220" t="s">
        <v>1473</v>
      </c>
      <c r="M220">
        <f>(RIGHT(Leaders_Table__4[[#This Row],[Years]],4)-LEFT(Leaders_Table__4[[#This Row],[Years]],4))</f>
        <v>7</v>
      </c>
      <c r="N220">
        <f>Leaders_Table__4[[#This Row],[Sk]]/Leaders_Table__4[[#This Row],[Years played]]</f>
        <v>9</v>
      </c>
    </row>
    <row r="221" spans="1:14" x14ac:dyDescent="0.25">
      <c r="A221">
        <v>62</v>
      </c>
      <c r="B221" t="s">
        <v>737</v>
      </c>
      <c r="C221">
        <v>8985</v>
      </c>
      <c r="D221" t="s">
        <v>738</v>
      </c>
      <c r="E221">
        <f>(RIGHT(Leaders_Table[[#This Row],[Years]],4)-LEFT(Leaders_Table[[#This Row],[Years]],4))</f>
        <v>13</v>
      </c>
      <c r="F221" s="17">
        <f>Leaders_Table[[#This Row],[Yds]]/Leaders_Table[[#This Row],[Years Played]]</f>
        <v>691.15384615384619</v>
      </c>
      <c r="G221" s="17">
        <f>INDEX(Leaders_Table__2[],MATCH(Leaders_Table[[#This Row],[Player]],Leaders_Table__2[Player],0),2)</f>
        <v>49.4</v>
      </c>
      <c r="J221" t="s">
        <v>1421</v>
      </c>
      <c r="K221">
        <v>80</v>
      </c>
      <c r="L221" t="s">
        <v>976</v>
      </c>
      <c r="M221">
        <f>(RIGHT(Leaders_Table__4[[#This Row],[Years]],4)-LEFT(Leaders_Table__4[[#This Row],[Years]],4))</f>
        <v>9</v>
      </c>
      <c r="N221">
        <f>Leaders_Table__4[[#This Row],[Sk]]/Leaders_Table__4[[#This Row],[Years played]]</f>
        <v>8.8888888888888893</v>
      </c>
    </row>
    <row r="222" spans="1:14" x14ac:dyDescent="0.25">
      <c r="A222">
        <v>232</v>
      </c>
      <c r="B222" t="s">
        <v>1024</v>
      </c>
      <c r="C222">
        <v>5522</v>
      </c>
      <c r="D222" t="s">
        <v>1025</v>
      </c>
      <c r="E222">
        <f>(RIGHT(Leaders_Table[[#This Row],[Years]],4)-LEFT(Leaders_Table[[#This Row],[Years]],4))</f>
        <v>7</v>
      </c>
      <c r="F222" s="17">
        <f>Leaders_Table[[#This Row],[Yds]]/Leaders_Table[[#This Row],[Years Played]]</f>
        <v>788.85714285714289</v>
      </c>
      <c r="G222" s="17">
        <f>INDEX(Leaders_Table__2[],MATCH(Leaders_Table[[#This Row],[Player]],Leaders_Table__2[Player],0),2)</f>
        <v>49.3</v>
      </c>
      <c r="I222">
        <v>179</v>
      </c>
      <c r="J222" t="s">
        <v>1385</v>
      </c>
      <c r="K222">
        <v>93</v>
      </c>
      <c r="L222" t="s">
        <v>1386</v>
      </c>
      <c r="M222">
        <f>(RIGHT(Leaders_Table__4[[#This Row],[Years]],4)-LEFT(Leaders_Table__4[[#This Row],[Years]],4))</f>
        <v>11</v>
      </c>
      <c r="N222">
        <f>Leaders_Table__4[[#This Row],[Sk]]/Leaders_Table__4[[#This Row],[Years played]]</f>
        <v>8.454545454545455</v>
      </c>
    </row>
    <row r="223" spans="1:14" x14ac:dyDescent="0.25">
      <c r="A223">
        <v>48</v>
      </c>
      <c r="B223" t="s">
        <v>711</v>
      </c>
      <c r="C223">
        <v>10060</v>
      </c>
      <c r="D223" t="s">
        <v>712</v>
      </c>
      <c r="E223">
        <f>(RIGHT(Leaders_Table[[#This Row],[Years]],4)-LEFT(Leaders_Table[[#This Row],[Years]],4))</f>
        <v>13</v>
      </c>
      <c r="F223" s="17">
        <f>Leaders_Table[[#This Row],[Yds]]/Leaders_Table[[#This Row],[Years Played]]</f>
        <v>773.84615384615381</v>
      </c>
      <c r="G223" s="17">
        <f>INDEX(Leaders_Table__2[],MATCH(Leaders_Table[[#This Row],[Player]],Leaders_Table__2[Player],0),2)</f>
        <v>49.3</v>
      </c>
      <c r="J223" t="s">
        <v>1435</v>
      </c>
      <c r="K223">
        <v>76</v>
      </c>
      <c r="L223" t="s">
        <v>929</v>
      </c>
      <c r="M223">
        <f>(RIGHT(Leaders_Table__4[[#This Row],[Years]],4)-LEFT(Leaders_Table__4[[#This Row],[Years]],4))</f>
        <v>9</v>
      </c>
      <c r="N223">
        <f>Leaders_Table__4[[#This Row],[Sk]]/Leaders_Table__4[[#This Row],[Years played]]</f>
        <v>8.4444444444444446</v>
      </c>
    </row>
    <row r="224" spans="1:14" x14ac:dyDescent="0.25">
      <c r="A224">
        <v>87</v>
      </c>
      <c r="B224" t="s">
        <v>782</v>
      </c>
      <c r="C224">
        <v>8230</v>
      </c>
      <c r="D224" t="s">
        <v>783</v>
      </c>
      <c r="E224">
        <f>(RIGHT(Leaders_Table[[#This Row],[Years]],4)-LEFT(Leaders_Table[[#This Row],[Years]],4))</f>
        <v>11</v>
      </c>
      <c r="F224" s="17">
        <f>Leaders_Table[[#This Row],[Yds]]/Leaders_Table[[#This Row],[Years Played]]</f>
        <v>748.18181818181813</v>
      </c>
      <c r="G224" s="17">
        <f>INDEX(Leaders_Table__2[],MATCH(Leaders_Table[[#This Row],[Player]],Leaders_Table__2[Player],0),2)</f>
        <v>49.3</v>
      </c>
      <c r="J224" t="s">
        <v>1349</v>
      </c>
      <c r="K224">
        <v>118</v>
      </c>
      <c r="L224" t="s">
        <v>1350</v>
      </c>
      <c r="M224">
        <f>(RIGHT(Leaders_Table__4[[#This Row],[Years]],4)-LEFT(Leaders_Table__4[[#This Row],[Years]],4))</f>
        <v>14</v>
      </c>
      <c r="N224">
        <f>Leaders_Table__4[[#This Row],[Sk]]/Leaders_Table__4[[#This Row],[Years played]]</f>
        <v>8.4285714285714288</v>
      </c>
    </row>
    <row r="225" spans="1:14" x14ac:dyDescent="0.25">
      <c r="A225">
        <v>148</v>
      </c>
      <c r="B225" t="s">
        <v>888</v>
      </c>
      <c r="C225">
        <v>6831</v>
      </c>
      <c r="D225" t="s">
        <v>889</v>
      </c>
      <c r="E225">
        <f>(RIGHT(Leaders_Table[[#This Row],[Years]],4)-LEFT(Leaders_Table[[#This Row],[Years]],4))</f>
        <v>10</v>
      </c>
      <c r="F225" s="17">
        <f>Leaders_Table[[#This Row],[Yds]]/Leaders_Table[[#This Row],[Years Played]]</f>
        <v>683.1</v>
      </c>
      <c r="G225" s="17">
        <f>INDEX(Leaders_Table__2[],MATCH(Leaders_Table[[#This Row],[Player]],Leaders_Table__2[Player],0),2)</f>
        <v>49.1</v>
      </c>
      <c r="J225" t="s">
        <v>1487</v>
      </c>
      <c r="K225">
        <v>59</v>
      </c>
      <c r="L225" t="s">
        <v>1488</v>
      </c>
      <c r="M225">
        <f>(RIGHT(Leaders_Table__4[[#This Row],[Years]],4)-LEFT(Leaders_Table__4[[#This Row],[Years]],4))</f>
        <v>7</v>
      </c>
      <c r="N225">
        <f>Leaders_Table__4[[#This Row],[Sk]]/Leaders_Table__4[[#This Row],[Years played]]</f>
        <v>8.4285714285714288</v>
      </c>
    </row>
    <row r="226" spans="1:14" x14ac:dyDescent="0.25">
      <c r="A226">
        <v>195</v>
      </c>
      <c r="B226" t="s">
        <v>966</v>
      </c>
      <c r="C226">
        <v>5996</v>
      </c>
      <c r="D226" t="s">
        <v>801</v>
      </c>
      <c r="E226">
        <f>(RIGHT(Leaders_Table[[#This Row],[Years]],4)-LEFT(Leaders_Table[[#This Row],[Years]],4))</f>
        <v>9</v>
      </c>
      <c r="F226" s="17">
        <f>Leaders_Table[[#This Row],[Yds]]/Leaders_Table[[#This Row],[Years Played]]</f>
        <v>666.22222222222217</v>
      </c>
      <c r="G226" s="17">
        <f>INDEX(Leaders_Table__2[],MATCH(Leaders_Table[[#This Row],[Player]],Leaders_Table__2[Player],0),2)</f>
        <v>49.1</v>
      </c>
      <c r="J226" t="s">
        <v>1459</v>
      </c>
      <c r="K226">
        <v>67</v>
      </c>
      <c r="L226" t="s">
        <v>1460</v>
      </c>
      <c r="M226">
        <f>(RIGHT(Leaders_Table__4[[#This Row],[Years]],4)-LEFT(Leaders_Table__4[[#This Row],[Years]],4))</f>
        <v>8</v>
      </c>
      <c r="N226">
        <f>Leaders_Table__4[[#This Row],[Sk]]/Leaders_Table__4[[#This Row],[Years played]]</f>
        <v>8.375</v>
      </c>
    </row>
    <row r="227" spans="1:14" x14ac:dyDescent="0.25">
      <c r="A227">
        <v>146</v>
      </c>
      <c r="B227" t="s">
        <v>884</v>
      </c>
      <c r="C227">
        <v>6856</v>
      </c>
      <c r="D227" t="s">
        <v>885</v>
      </c>
      <c r="E227">
        <f>(RIGHT(Leaders_Table[[#This Row],[Years]],4)-LEFT(Leaders_Table[[#This Row],[Years]],4))</f>
        <v>10</v>
      </c>
      <c r="F227" s="17">
        <f>Leaders_Table[[#This Row],[Yds]]/Leaders_Table[[#This Row],[Years Played]]</f>
        <v>685.6</v>
      </c>
      <c r="G227" s="17">
        <f>INDEX(Leaders_Table__2[],MATCH(Leaders_Table[[#This Row],[Player]],Leaders_Table__2[Player],0),2)</f>
        <v>49</v>
      </c>
      <c r="J227" t="s">
        <v>1356</v>
      </c>
      <c r="K227">
        <v>114</v>
      </c>
      <c r="L227" t="s">
        <v>1177</v>
      </c>
      <c r="M227">
        <f>(RIGHT(Leaders_Table__4[[#This Row],[Years]],4)-LEFT(Leaders_Table__4[[#This Row],[Years]],4))</f>
        <v>14</v>
      </c>
      <c r="N227">
        <f>Leaders_Table__4[[#This Row],[Sk]]/Leaders_Table__4[[#This Row],[Years played]]</f>
        <v>8.1428571428571423</v>
      </c>
    </row>
    <row r="228" spans="1:14" x14ac:dyDescent="0.25">
      <c r="A228">
        <v>111</v>
      </c>
      <c r="B228" t="s">
        <v>827</v>
      </c>
      <c r="C228">
        <v>7620</v>
      </c>
      <c r="D228" t="s">
        <v>828</v>
      </c>
      <c r="E228">
        <f>(RIGHT(Leaders_Table[[#This Row],[Years]],4)-LEFT(Leaders_Table[[#This Row],[Years]],4))</f>
        <v>10</v>
      </c>
      <c r="F228" s="17">
        <f>Leaders_Table[[#This Row],[Yds]]/Leaders_Table[[#This Row],[Years Played]]</f>
        <v>762</v>
      </c>
      <c r="G228" s="17">
        <f>INDEX(Leaders_Table__2[],MATCH(Leaders_Table[[#This Row],[Player]],Leaders_Table__2[Player],0),2)</f>
        <v>48.8</v>
      </c>
      <c r="J228" t="s">
        <v>1468</v>
      </c>
      <c r="K228">
        <v>64</v>
      </c>
      <c r="L228" t="s">
        <v>1469</v>
      </c>
      <c r="M228">
        <f>(RIGHT(Leaders_Table__4[[#This Row],[Years]],4)-LEFT(Leaders_Table__4[[#This Row],[Years]],4))</f>
        <v>8</v>
      </c>
      <c r="N228">
        <f>Leaders_Table__4[[#This Row],[Sk]]/Leaders_Table__4[[#This Row],[Years played]]</f>
        <v>8</v>
      </c>
    </row>
    <row r="229" spans="1:14" x14ac:dyDescent="0.25">
      <c r="A229">
        <v>187</v>
      </c>
      <c r="B229" t="s">
        <v>952</v>
      </c>
      <c r="C229">
        <v>6112</v>
      </c>
      <c r="D229" t="s">
        <v>894</v>
      </c>
      <c r="E229">
        <f>(RIGHT(Leaders_Table[[#This Row],[Years]],4)-LEFT(Leaders_Table[[#This Row],[Years]],4))</f>
        <v>8</v>
      </c>
      <c r="F229" s="17">
        <f>Leaders_Table[[#This Row],[Yds]]/Leaders_Table[[#This Row],[Years Played]]</f>
        <v>764</v>
      </c>
      <c r="G229" s="17">
        <f>INDEX(Leaders_Table__2[],MATCH(Leaders_Table[[#This Row],[Player]],Leaders_Table__2[Player],0),2)</f>
        <v>48.5</v>
      </c>
      <c r="I229">
        <v>192</v>
      </c>
      <c r="J229" t="s">
        <v>1401</v>
      </c>
      <c r="K229">
        <v>84</v>
      </c>
      <c r="L229" t="s">
        <v>734</v>
      </c>
      <c r="M229">
        <f>(RIGHT(Leaders_Table__4[[#This Row],[Years]],4)-LEFT(Leaders_Table__4[[#This Row],[Years]],4))</f>
        <v>11</v>
      </c>
      <c r="N229">
        <f>Leaders_Table__4[[#This Row],[Sk]]/Leaders_Table__4[[#This Row],[Years played]]</f>
        <v>7.6363636363636367</v>
      </c>
    </row>
    <row r="230" spans="1:14" x14ac:dyDescent="0.25">
      <c r="A230">
        <v>123</v>
      </c>
      <c r="B230" t="s">
        <v>850</v>
      </c>
      <c r="C230">
        <v>7365</v>
      </c>
      <c r="D230" t="s">
        <v>851</v>
      </c>
      <c r="E230">
        <f>(RIGHT(Leaders_Table[[#This Row],[Years]],4)-LEFT(Leaders_Table[[#This Row],[Years]],4))</f>
        <v>10</v>
      </c>
      <c r="F230" s="17">
        <f>Leaders_Table[[#This Row],[Yds]]/Leaders_Table[[#This Row],[Years Played]]</f>
        <v>736.5</v>
      </c>
      <c r="G230" s="17">
        <f>INDEX(Leaders_Table__2[],MATCH(Leaders_Table[[#This Row],[Player]],Leaders_Table__2[Player],0),2)</f>
        <v>48.5</v>
      </c>
      <c r="J230" t="s">
        <v>1402</v>
      </c>
      <c r="K230">
        <v>84</v>
      </c>
      <c r="L230" t="s">
        <v>1403</v>
      </c>
      <c r="M230">
        <f>(RIGHT(Leaders_Table__4[[#This Row],[Years]],4)-LEFT(Leaders_Table__4[[#This Row],[Years]],4))</f>
        <v>11</v>
      </c>
      <c r="N230">
        <f>Leaders_Table__4[[#This Row],[Sk]]/Leaders_Table__4[[#This Row],[Years played]]</f>
        <v>7.6363636363636367</v>
      </c>
    </row>
    <row r="231" spans="1:14" x14ac:dyDescent="0.25">
      <c r="A231">
        <v>168</v>
      </c>
      <c r="B231" t="s">
        <v>918</v>
      </c>
      <c r="C231">
        <v>6477</v>
      </c>
      <c r="D231" t="s">
        <v>787</v>
      </c>
      <c r="E231">
        <f>(RIGHT(Leaders_Table[[#This Row],[Years]],4)-LEFT(Leaders_Table[[#This Row],[Years]],4))</f>
        <v>9</v>
      </c>
      <c r="F231" s="17">
        <f>Leaders_Table[[#This Row],[Yds]]/Leaders_Table[[#This Row],[Years Played]]</f>
        <v>719.66666666666663</v>
      </c>
      <c r="G231" s="17">
        <f>INDEX(Leaders_Table__2[],MATCH(Leaders_Table[[#This Row],[Player]],Leaders_Table__2[Player],0),2)</f>
        <v>48.3</v>
      </c>
      <c r="I231">
        <v>171</v>
      </c>
      <c r="J231" t="s">
        <v>1374</v>
      </c>
      <c r="K231">
        <v>97</v>
      </c>
      <c r="L231" t="s">
        <v>1375</v>
      </c>
      <c r="M231">
        <f>(RIGHT(Leaders_Table__4[[#This Row],[Years]],4)-LEFT(Leaders_Table__4[[#This Row],[Years]],4))</f>
        <v>13</v>
      </c>
      <c r="N231">
        <f>Leaders_Table__4[[#This Row],[Sk]]/Leaders_Table__4[[#This Row],[Years played]]</f>
        <v>7.4615384615384617</v>
      </c>
    </row>
    <row r="232" spans="1:14" x14ac:dyDescent="0.25">
      <c r="A232">
        <v>178</v>
      </c>
      <c r="B232" t="s">
        <v>936</v>
      </c>
      <c r="C232">
        <v>6334</v>
      </c>
      <c r="D232" t="s">
        <v>937</v>
      </c>
      <c r="E232">
        <f>(RIGHT(Leaders_Table[[#This Row],[Years]],4)-LEFT(Leaders_Table[[#This Row],[Years]],4))</f>
        <v>9</v>
      </c>
      <c r="F232" s="17">
        <f>Leaders_Table[[#This Row],[Yds]]/Leaders_Table[[#This Row],[Years Played]]</f>
        <v>703.77777777777783</v>
      </c>
      <c r="G232" s="17">
        <f>INDEX(Leaders_Table__2[],MATCH(Leaders_Table[[#This Row],[Player]],Leaders_Table__2[Player],0),2)</f>
        <v>48</v>
      </c>
      <c r="I232">
        <v>215</v>
      </c>
      <c r="J232" t="s">
        <v>1436</v>
      </c>
      <c r="K232">
        <v>74</v>
      </c>
      <c r="L232" t="s">
        <v>1032</v>
      </c>
      <c r="M232">
        <f>(RIGHT(Leaders_Table__4[[#This Row],[Years]],4)-LEFT(Leaders_Table__4[[#This Row],[Years]],4))</f>
        <v>10</v>
      </c>
      <c r="N232">
        <f>Leaders_Table__4[[#This Row],[Sk]]/Leaders_Table__4[[#This Row],[Years played]]</f>
        <v>7.4</v>
      </c>
    </row>
    <row r="233" spans="1:14" x14ac:dyDescent="0.25">
      <c r="A233">
        <v>75</v>
      </c>
      <c r="B233" t="s">
        <v>761</v>
      </c>
      <c r="C233">
        <v>8719</v>
      </c>
      <c r="D233" t="s">
        <v>762</v>
      </c>
      <c r="E233">
        <f>(RIGHT(Leaders_Table[[#This Row],[Years]],4)-LEFT(Leaders_Table[[#This Row],[Years]],4))</f>
        <v>11</v>
      </c>
      <c r="F233" s="17">
        <f>Leaders_Table[[#This Row],[Yds]]/Leaders_Table[[#This Row],[Years Played]]</f>
        <v>792.63636363636363</v>
      </c>
      <c r="G233" s="17">
        <f>INDEX(Leaders_Table__2[],MATCH(Leaders_Table[[#This Row],[Player]],Leaders_Table__2[Player],0),2)</f>
        <v>47.9</v>
      </c>
      <c r="J233" t="s">
        <v>1495</v>
      </c>
      <c r="K233">
        <v>59</v>
      </c>
      <c r="L233" t="s">
        <v>1496</v>
      </c>
      <c r="M233">
        <f>(RIGHT(Leaders_Table__4[[#This Row],[Years]],4)-LEFT(Leaders_Table__4[[#This Row],[Years]],4))</f>
        <v>8</v>
      </c>
      <c r="N233">
        <f>Leaders_Table__4[[#This Row],[Sk]]/Leaders_Table__4[[#This Row],[Years played]]</f>
        <v>7.375</v>
      </c>
    </row>
    <row r="234" spans="1:14" x14ac:dyDescent="0.25">
      <c r="A234">
        <v>140</v>
      </c>
      <c r="B234" t="s">
        <v>876</v>
      </c>
      <c r="C234">
        <v>7005</v>
      </c>
      <c r="D234" t="s">
        <v>877</v>
      </c>
      <c r="E234">
        <f>(RIGHT(Leaders_Table[[#This Row],[Years]],4)-LEFT(Leaders_Table[[#This Row],[Years]],4))</f>
        <v>10</v>
      </c>
      <c r="F234" s="17">
        <f>Leaders_Table[[#This Row],[Yds]]/Leaders_Table[[#This Row],[Years Played]]</f>
        <v>700.5</v>
      </c>
      <c r="G234" s="17">
        <f>INDEX(Leaders_Table__2[],MATCH(Leaders_Table[[#This Row],[Player]],Leaders_Table__2[Player],0),2)</f>
        <v>47.7</v>
      </c>
      <c r="J234" t="s">
        <v>1382</v>
      </c>
      <c r="K234">
        <v>94</v>
      </c>
      <c r="L234" t="s">
        <v>663</v>
      </c>
      <c r="M234">
        <f>(RIGHT(Leaders_Table__4[[#This Row],[Years]],4)-LEFT(Leaders_Table__4[[#This Row],[Years]],4))</f>
        <v>13</v>
      </c>
      <c r="N234">
        <f>Leaders_Table__4[[#This Row],[Sk]]/Leaders_Table__4[[#This Row],[Years played]]</f>
        <v>7.2307692307692308</v>
      </c>
    </row>
    <row r="235" spans="1:14" x14ac:dyDescent="0.25">
      <c r="A235">
        <v>221</v>
      </c>
      <c r="B235" t="s">
        <v>1006</v>
      </c>
      <c r="C235">
        <v>5619</v>
      </c>
      <c r="D235" t="s">
        <v>1007</v>
      </c>
      <c r="E235">
        <f>(RIGHT(Leaders_Table[[#This Row],[Years]],4)-LEFT(Leaders_Table[[#This Row],[Years]],4))</f>
        <v>9</v>
      </c>
      <c r="F235" s="17">
        <f>Leaders_Table[[#This Row],[Yds]]/Leaders_Table[[#This Row],[Years Played]]</f>
        <v>624.33333333333337</v>
      </c>
      <c r="G235" s="17">
        <f>INDEX(Leaders_Table__2[],MATCH(Leaders_Table[[#This Row],[Player]],Leaders_Table__2[Player],0),2)</f>
        <v>47.6</v>
      </c>
      <c r="I235">
        <v>219</v>
      </c>
      <c r="J235" t="s">
        <v>1443</v>
      </c>
      <c r="K235">
        <v>72</v>
      </c>
      <c r="L235" t="s">
        <v>1444</v>
      </c>
      <c r="M235">
        <f>(RIGHT(Leaders_Table__4[[#This Row],[Years]],4)-LEFT(Leaders_Table__4[[#This Row],[Years]],4))</f>
        <v>10</v>
      </c>
      <c r="N235">
        <f>Leaders_Table__4[[#This Row],[Sk]]/Leaders_Table__4[[#This Row],[Years played]]</f>
        <v>7.2</v>
      </c>
    </row>
    <row r="236" spans="1:14" x14ac:dyDescent="0.25">
      <c r="A236">
        <v>76</v>
      </c>
      <c r="B236" t="s">
        <v>763</v>
      </c>
      <c r="C236">
        <v>8685</v>
      </c>
      <c r="D236" t="s">
        <v>764</v>
      </c>
      <c r="E236">
        <f>(RIGHT(Leaders_Table[[#This Row],[Years]],4)-LEFT(Leaders_Table[[#This Row],[Years]],4))</f>
        <v>13</v>
      </c>
      <c r="F236" s="17">
        <f>Leaders_Table[[#This Row],[Yds]]/Leaders_Table[[#This Row],[Years Played]]</f>
        <v>668.07692307692309</v>
      </c>
      <c r="G236" s="17">
        <f>INDEX(Leaders_Table__2[],MATCH(Leaders_Table[[#This Row],[Player]],Leaders_Table__2[Player],0),2)</f>
        <v>47.5</v>
      </c>
      <c r="J236" t="s">
        <v>1448</v>
      </c>
      <c r="K236">
        <v>71</v>
      </c>
      <c r="L236" t="s">
        <v>1449</v>
      </c>
      <c r="M236">
        <f>(RIGHT(Leaders_Table__4[[#This Row],[Years]],4)-LEFT(Leaders_Table__4[[#This Row],[Years]],4))</f>
        <v>10</v>
      </c>
      <c r="N236">
        <f>Leaders_Table__4[[#This Row],[Sk]]/Leaders_Table__4[[#This Row],[Years played]]</f>
        <v>7.1</v>
      </c>
    </row>
    <row r="237" spans="1:14" x14ac:dyDescent="0.25">
      <c r="A237">
        <v>157</v>
      </c>
      <c r="B237" t="s">
        <v>902</v>
      </c>
      <c r="C237">
        <v>6644</v>
      </c>
      <c r="D237" t="s">
        <v>903</v>
      </c>
      <c r="E237">
        <f>(RIGHT(Leaders_Table[[#This Row],[Years]],4)-LEFT(Leaders_Table[[#This Row],[Years]],4))</f>
        <v>10</v>
      </c>
      <c r="F237" s="17">
        <f>Leaders_Table[[#This Row],[Yds]]/Leaders_Table[[#This Row],[Years Played]]</f>
        <v>664.4</v>
      </c>
      <c r="G237" s="17">
        <f>INDEX(Leaders_Table__2[],MATCH(Leaders_Table[[#This Row],[Player]],Leaders_Table__2[Player],0),2)</f>
        <v>47.5</v>
      </c>
      <c r="I237">
        <v>225</v>
      </c>
      <c r="J237" t="s">
        <v>1453</v>
      </c>
      <c r="K237">
        <v>68</v>
      </c>
      <c r="L237" t="s">
        <v>1454</v>
      </c>
      <c r="M237">
        <f>(RIGHT(Leaders_Table__4[[#This Row],[Years]],4)-LEFT(Leaders_Table__4[[#This Row],[Years]],4))</f>
        <v>10</v>
      </c>
      <c r="N237">
        <f>Leaders_Table__4[[#This Row],[Sk]]/Leaders_Table__4[[#This Row],[Years played]]</f>
        <v>6.8</v>
      </c>
    </row>
    <row r="238" spans="1:14" x14ac:dyDescent="0.25">
      <c r="A238">
        <v>97</v>
      </c>
      <c r="B238" t="s">
        <v>802</v>
      </c>
      <c r="C238">
        <v>8001</v>
      </c>
      <c r="D238" t="s">
        <v>803</v>
      </c>
      <c r="E238">
        <f>(RIGHT(Leaders_Table[[#This Row],[Years]],4)-LEFT(Leaders_Table[[#This Row],[Years]],4))</f>
        <v>10</v>
      </c>
      <c r="F238" s="17">
        <f>Leaders_Table[[#This Row],[Yds]]/Leaders_Table[[#This Row],[Years Played]]</f>
        <v>800.1</v>
      </c>
      <c r="G238" s="17">
        <f>INDEX(Leaders_Table__2[],MATCH(Leaders_Table[[#This Row],[Player]],Leaders_Table__2[Player],0),2)</f>
        <v>47.3</v>
      </c>
      <c r="I238">
        <v>200</v>
      </c>
      <c r="J238" t="s">
        <v>1414</v>
      </c>
      <c r="K238">
        <v>81</v>
      </c>
      <c r="L238" t="s">
        <v>661</v>
      </c>
      <c r="M238">
        <f>(RIGHT(Leaders_Table__4[[#This Row],[Years]],4)-LEFT(Leaders_Table__4[[#This Row],[Years]],4))</f>
        <v>12</v>
      </c>
      <c r="N238">
        <f>Leaders_Table__4[[#This Row],[Sk]]/Leaders_Table__4[[#This Row],[Years played]]</f>
        <v>6.75</v>
      </c>
    </row>
    <row r="239" spans="1:14" x14ac:dyDescent="0.25">
      <c r="A239">
        <v>250</v>
      </c>
      <c r="B239" t="s">
        <v>1055</v>
      </c>
      <c r="C239">
        <v>5393</v>
      </c>
      <c r="D239" t="s">
        <v>1056</v>
      </c>
      <c r="E239">
        <f>(RIGHT(Leaders_Table[[#This Row],[Years]],4)-LEFT(Leaders_Table[[#This Row],[Years]],4))</f>
        <v>7</v>
      </c>
      <c r="F239" s="17">
        <f>Leaders_Table[[#This Row],[Yds]]/Leaders_Table[[#This Row],[Years Played]]</f>
        <v>770.42857142857144</v>
      </c>
      <c r="G239" s="17">
        <f>INDEX(Leaders_Table__2[],MATCH(Leaders_Table[[#This Row],[Player]],Leaders_Table__2[Player],0),2)</f>
        <v>47.3</v>
      </c>
      <c r="J239" t="s">
        <v>1458</v>
      </c>
      <c r="K239">
        <v>67</v>
      </c>
      <c r="L239" t="s">
        <v>1281</v>
      </c>
      <c r="M239">
        <f>(RIGHT(Leaders_Table__4[[#This Row],[Years]],4)-LEFT(Leaders_Table__4[[#This Row],[Years]],4))</f>
        <v>10</v>
      </c>
      <c r="N239">
        <f>Leaders_Table__4[[#This Row],[Sk]]/Leaders_Table__4[[#This Row],[Years played]]</f>
        <v>6.7</v>
      </c>
    </row>
    <row r="240" spans="1:14" x14ac:dyDescent="0.25">
      <c r="A240">
        <v>63</v>
      </c>
      <c r="B240" t="s">
        <v>739</v>
      </c>
      <c r="C240">
        <v>8974</v>
      </c>
      <c r="D240" t="s">
        <v>740</v>
      </c>
      <c r="E240">
        <f>(RIGHT(Leaders_Table[[#This Row],[Years]],4)-LEFT(Leaders_Table[[#This Row],[Years]],4))</f>
        <v>13</v>
      </c>
      <c r="F240" s="17">
        <f>Leaders_Table[[#This Row],[Yds]]/Leaders_Table[[#This Row],[Years Played]]</f>
        <v>690.30769230769226</v>
      </c>
      <c r="G240" s="17">
        <f>INDEX(Leaders_Table__2[],MATCH(Leaders_Table[[#This Row],[Player]],Leaders_Table__2[Player],0),2)</f>
        <v>47.2</v>
      </c>
      <c r="J240" t="s">
        <v>1426</v>
      </c>
      <c r="K240">
        <v>79</v>
      </c>
      <c r="L240" t="s">
        <v>805</v>
      </c>
      <c r="M240">
        <f>(RIGHT(Leaders_Table__4[[#This Row],[Years]],4)-LEFT(Leaders_Table__4[[#This Row],[Years]],4))</f>
        <v>12</v>
      </c>
      <c r="N240">
        <f>Leaders_Table__4[[#This Row],[Sk]]/Leaders_Table__4[[#This Row],[Years played]]</f>
        <v>6.583333333333333</v>
      </c>
    </row>
    <row r="241" spans="1:14" x14ac:dyDescent="0.25">
      <c r="A241">
        <v>66</v>
      </c>
      <c r="B241" t="s">
        <v>745</v>
      </c>
      <c r="C241">
        <v>8965</v>
      </c>
      <c r="D241" t="s">
        <v>746</v>
      </c>
      <c r="E241">
        <f>(RIGHT(Leaders_Table[[#This Row],[Years]],4)-LEFT(Leaders_Table[[#This Row],[Years]],4))</f>
        <v>13</v>
      </c>
      <c r="F241" s="17">
        <f>Leaders_Table[[#This Row],[Yds]]/Leaders_Table[[#This Row],[Years Played]]</f>
        <v>689.61538461538464</v>
      </c>
      <c r="G241" s="17">
        <f>INDEX(Leaders_Table__2[],MATCH(Leaders_Table[[#This Row],[Player]],Leaders_Table__2[Player],0),2)</f>
        <v>47.2</v>
      </c>
      <c r="I241">
        <v>150</v>
      </c>
      <c r="J241" t="s">
        <v>1346</v>
      </c>
      <c r="K241">
        <v>118</v>
      </c>
      <c r="L241" t="s">
        <v>1347</v>
      </c>
      <c r="M241">
        <f>(RIGHT(Leaders_Table__4[[#This Row],[Years]],4)-LEFT(Leaders_Table__4[[#This Row],[Years]],4))</f>
        <v>18</v>
      </c>
      <c r="N241">
        <f>Leaders_Table__4[[#This Row],[Sk]]/Leaders_Table__4[[#This Row],[Years played]]</f>
        <v>6.5555555555555554</v>
      </c>
    </row>
    <row r="242" spans="1:14" x14ac:dyDescent="0.25">
      <c r="A242">
        <v>231</v>
      </c>
      <c r="B242" t="s">
        <v>1023</v>
      </c>
      <c r="C242">
        <v>5524</v>
      </c>
      <c r="D242" t="s">
        <v>840</v>
      </c>
      <c r="E242">
        <f>(RIGHT(Leaders_Table[[#This Row],[Years]],4)-LEFT(Leaders_Table[[#This Row],[Years]],4))</f>
        <v>10</v>
      </c>
      <c r="F242" s="17">
        <f>Leaders_Table[[#This Row],[Yds]]/Leaders_Table[[#This Row],[Years Played]]</f>
        <v>552.4</v>
      </c>
      <c r="G242" s="17">
        <f>INDEX(Leaders_Table__2[],MATCH(Leaders_Table[[#This Row],[Player]],Leaders_Table__2[Player],0),2)</f>
        <v>47.2</v>
      </c>
      <c r="J242" t="s">
        <v>1445</v>
      </c>
      <c r="K242">
        <v>72</v>
      </c>
      <c r="L242" t="s">
        <v>1446</v>
      </c>
      <c r="M242">
        <f>(RIGHT(Leaders_Table__4[[#This Row],[Years]],4)-LEFT(Leaders_Table__4[[#This Row],[Years]],4))</f>
        <v>11</v>
      </c>
      <c r="N242">
        <f>Leaders_Table__4[[#This Row],[Sk]]/Leaders_Table__4[[#This Row],[Years played]]</f>
        <v>6.5454545454545459</v>
      </c>
    </row>
    <row r="243" spans="1:14" x14ac:dyDescent="0.25">
      <c r="A243">
        <v>238</v>
      </c>
      <c r="B243" t="s">
        <v>1035</v>
      </c>
      <c r="C243">
        <v>5462</v>
      </c>
      <c r="D243" t="s">
        <v>1036</v>
      </c>
      <c r="E243">
        <f>(RIGHT(Leaders_Table[[#This Row],[Years]],4)-LEFT(Leaders_Table[[#This Row],[Years]],4))</f>
        <v>8</v>
      </c>
      <c r="F243" s="17">
        <f>Leaders_Table[[#This Row],[Yds]]/Leaders_Table[[#This Row],[Years Played]]</f>
        <v>682.75</v>
      </c>
      <c r="G243" s="17">
        <f>INDEX(Leaders_Table__2[],MATCH(Leaders_Table[[#This Row],[Player]],Leaders_Table__2[Player],0),2)</f>
        <v>47.1</v>
      </c>
      <c r="J243" t="s">
        <v>1383</v>
      </c>
      <c r="K243">
        <v>94</v>
      </c>
      <c r="L243" t="s">
        <v>1384</v>
      </c>
      <c r="M243">
        <f>(RIGHT(Leaders_Table__4[[#This Row],[Years]],4)-LEFT(Leaders_Table__4[[#This Row],[Years]],4))</f>
        <v>15</v>
      </c>
      <c r="N243">
        <f>Leaders_Table__4[[#This Row],[Sk]]/Leaders_Table__4[[#This Row],[Years played]]</f>
        <v>6.2666666666666666</v>
      </c>
    </row>
    <row r="244" spans="1:14" x14ac:dyDescent="0.25">
      <c r="A244">
        <v>137</v>
      </c>
      <c r="B244" t="s">
        <v>871</v>
      </c>
      <c r="C244">
        <v>7056</v>
      </c>
      <c r="D244" t="s">
        <v>872</v>
      </c>
      <c r="E244">
        <f>(RIGHT(Leaders_Table[[#This Row],[Years]],4)-LEFT(Leaders_Table[[#This Row],[Years]],4))</f>
        <v>10</v>
      </c>
      <c r="F244" s="17">
        <f>Leaders_Table[[#This Row],[Yds]]/Leaders_Table[[#This Row],[Years Played]]</f>
        <v>705.6</v>
      </c>
      <c r="G244" s="17">
        <f>INDEX(Leaders_Table__2[],MATCH(Leaders_Table[[#This Row],[Player]],Leaders_Table__2[Player],0),2)</f>
        <v>46.7</v>
      </c>
      <c r="I244">
        <v>230</v>
      </c>
      <c r="J244" t="s">
        <v>1461</v>
      </c>
      <c r="K244">
        <v>66</v>
      </c>
      <c r="L244" t="s">
        <v>1192</v>
      </c>
      <c r="M244">
        <f>(RIGHT(Leaders_Table__4[[#This Row],[Years]],4)-LEFT(Leaders_Table__4[[#This Row],[Years]],4))</f>
        <v>11</v>
      </c>
      <c r="N244">
        <f>Leaders_Table__4[[#This Row],[Sk]]/Leaders_Table__4[[#This Row],[Years played]]</f>
        <v>6</v>
      </c>
    </row>
    <row r="245" spans="1:14" x14ac:dyDescent="0.25">
      <c r="A245">
        <v>51</v>
      </c>
      <c r="B245" t="s">
        <v>717</v>
      </c>
      <c r="C245">
        <v>9831</v>
      </c>
      <c r="D245" t="s">
        <v>718</v>
      </c>
      <c r="E245">
        <f>(RIGHT(Leaders_Table[[#This Row],[Years]],4)-LEFT(Leaders_Table[[#This Row],[Years]],4))</f>
        <v>14</v>
      </c>
      <c r="F245" s="17">
        <f>Leaders_Table[[#This Row],[Yds]]/Leaders_Table[[#This Row],[Years Played]]</f>
        <v>702.21428571428567</v>
      </c>
      <c r="G245" s="17">
        <f>INDEX(Leaders_Table__2[],MATCH(Leaders_Table[[#This Row],[Player]],Leaders_Table__2[Player],0),2)</f>
        <v>46.6</v>
      </c>
      <c r="I245">
        <v>164</v>
      </c>
      <c r="J245" t="s">
        <v>1366</v>
      </c>
      <c r="K245">
        <v>107</v>
      </c>
      <c r="L245" t="s">
        <v>1367</v>
      </c>
      <c r="M245">
        <f>(RIGHT(Leaders_Table__4[[#This Row],[Years]],4)-LEFT(Leaders_Table__4[[#This Row],[Years]],4))</f>
        <v>19</v>
      </c>
      <c r="N245">
        <f>Leaders_Table__4[[#This Row],[Sk]]/Leaders_Table__4[[#This Row],[Years played]]</f>
        <v>5.6315789473684212</v>
      </c>
    </row>
    <row r="246" spans="1:14" x14ac:dyDescent="0.25">
      <c r="A246">
        <v>83</v>
      </c>
      <c r="B246" t="s">
        <v>776</v>
      </c>
      <c r="C246">
        <v>8345</v>
      </c>
      <c r="D246" t="s">
        <v>636</v>
      </c>
      <c r="E246">
        <f>(RIGHT(Leaders_Table[[#This Row],[Years]],4)-LEFT(Leaders_Table[[#This Row],[Years]],4))</f>
        <v>12</v>
      </c>
      <c r="F246" s="17">
        <f>Leaders_Table[[#This Row],[Yds]]/Leaders_Table[[#This Row],[Years Played]]</f>
        <v>695.41666666666663</v>
      </c>
      <c r="G246" s="17">
        <f>INDEX(Leaders_Table__2[],MATCH(Leaders_Table[[#This Row],[Player]],Leaders_Table__2[Player],0),2)</f>
        <v>46.6</v>
      </c>
      <c r="J246" t="s">
        <v>1380</v>
      </c>
      <c r="K246">
        <v>94</v>
      </c>
      <c r="L246" t="s">
        <v>1381</v>
      </c>
      <c r="M246">
        <f>(RIGHT(Leaders_Table__4[[#This Row],[Years]],4)-LEFT(Leaders_Table__4[[#This Row],[Years]],4))</f>
        <v>17</v>
      </c>
      <c r="N246">
        <f>Leaders_Table__4[[#This Row],[Sk]]/Leaders_Table__4[[#This Row],[Years played]]</f>
        <v>5.5294117647058822</v>
      </c>
    </row>
    <row r="247" spans="1:14" x14ac:dyDescent="0.25">
      <c r="A247">
        <v>114</v>
      </c>
      <c r="B247" t="s">
        <v>833</v>
      </c>
      <c r="C247">
        <v>7539</v>
      </c>
      <c r="D247" t="s">
        <v>834</v>
      </c>
      <c r="E247">
        <f>(RIGHT(Leaders_Table[[#This Row],[Years]],4)-LEFT(Leaders_Table[[#This Row],[Years]],4))</f>
        <v>11</v>
      </c>
      <c r="F247" s="17">
        <f>Leaders_Table[[#This Row],[Yds]]/Leaders_Table[[#This Row],[Years Played]]</f>
        <v>685.36363636363637</v>
      </c>
      <c r="G247" s="17">
        <f>INDEX(Leaders_Table__2[],MATCH(Leaders_Table[[#This Row],[Player]],Leaders_Table__2[Player],0),2)</f>
        <v>46.5</v>
      </c>
      <c r="I247">
        <v>213</v>
      </c>
      <c r="J247" t="s">
        <v>1434</v>
      </c>
      <c r="K247">
        <v>76</v>
      </c>
      <c r="L247" t="s">
        <v>1177</v>
      </c>
      <c r="M247">
        <f>(RIGHT(Leaders_Table__4[[#This Row],[Years]],4)-LEFT(Leaders_Table__4[[#This Row],[Years]],4))</f>
        <v>14</v>
      </c>
      <c r="N247">
        <f>Leaders_Table__4[[#This Row],[Sk]]/Leaders_Table__4[[#This Row],[Years played]]</f>
        <v>5.4285714285714288</v>
      </c>
    </row>
    <row r="248" spans="1:14" x14ac:dyDescent="0.25">
      <c r="A248">
        <v>225</v>
      </c>
      <c r="B248" t="s">
        <v>1013</v>
      </c>
      <c r="C248">
        <v>5598</v>
      </c>
      <c r="D248" t="s">
        <v>1014</v>
      </c>
      <c r="E248">
        <f>(RIGHT(Leaders_Table[[#This Row],[Years]],4)-LEFT(Leaders_Table[[#This Row],[Years]],4))</f>
        <v>8</v>
      </c>
      <c r="F248" s="17">
        <f>Leaders_Table[[#This Row],[Yds]]/Leaders_Table[[#This Row],[Years Played]]</f>
        <v>699.75</v>
      </c>
      <c r="G248" s="17">
        <f>INDEX(Leaders_Table__2[],MATCH(Leaders_Table[[#This Row],[Player]],Leaders_Table__2[Player],0),2)</f>
        <v>46.3</v>
      </c>
      <c r="J248" t="s">
        <v>1455</v>
      </c>
      <c r="K248">
        <v>68</v>
      </c>
      <c r="L248" t="s">
        <v>1456</v>
      </c>
      <c r="M248">
        <f>(RIGHT(Leaders_Table__4[[#This Row],[Years]],4)-LEFT(Leaders_Table__4[[#This Row],[Years]],4))</f>
        <v>13</v>
      </c>
      <c r="N248">
        <f>Leaders_Table__4[[#This Row],[Sk]]/Leaders_Table__4[[#This Row],[Years played]]</f>
        <v>5.2307692307692308</v>
      </c>
    </row>
    <row r="249" spans="1:14" x14ac:dyDescent="0.25">
      <c r="A249">
        <v>229</v>
      </c>
      <c r="B249" t="s">
        <v>1021</v>
      </c>
      <c r="C249">
        <v>5550</v>
      </c>
      <c r="D249" t="s">
        <v>716</v>
      </c>
      <c r="E249">
        <f>(RIGHT(Leaders_Table[[#This Row],[Years]],4)-LEFT(Leaders_Table[[#This Row],[Years]],4))</f>
        <v>11</v>
      </c>
      <c r="F249" s="17">
        <f>Leaders_Table[[#This Row],[Yds]]/Leaders_Table[[#This Row],[Years Played]]</f>
        <v>504.54545454545456</v>
      </c>
      <c r="G249" s="17">
        <f>INDEX(Leaders_Table__2[],MATCH(Leaders_Table[[#This Row],[Player]],Leaders_Table__2[Player],0),2)</f>
        <v>45.9</v>
      </c>
      <c r="I249">
        <v>242</v>
      </c>
      <c r="J249" t="s">
        <v>1478</v>
      </c>
      <c r="K249">
        <v>60</v>
      </c>
      <c r="L249" t="s">
        <v>1479</v>
      </c>
      <c r="M249">
        <f>(RIGHT(Leaders_Table__4[[#This Row],[Years]],4)-LEFT(Leaders_Table__4[[#This Row],[Years]],4))</f>
        <v>12</v>
      </c>
      <c r="N249">
        <f>Leaders_Table__4[[#This Row],[Sk]]/Leaders_Table__4[[#This Row],[Years played]]</f>
        <v>5</v>
      </c>
    </row>
    <row r="250" spans="1:14" x14ac:dyDescent="0.25">
      <c r="B250" t="s">
        <v>904</v>
      </c>
      <c r="C250">
        <v>6644</v>
      </c>
      <c r="D250" t="s">
        <v>905</v>
      </c>
      <c r="E250">
        <f>(RIGHT(Leaders_Table[[#This Row],[Years]],4)-LEFT(Leaders_Table[[#This Row],[Years]],4))</f>
        <v>11</v>
      </c>
      <c r="F250" s="17">
        <f>Leaders_Table[[#This Row],[Yds]]/Leaders_Table[[#This Row],[Years Played]]</f>
        <v>604</v>
      </c>
      <c r="G250" s="17">
        <f>INDEX(Leaders_Table__2[],MATCH(Leaders_Table[[#This Row],[Player]],Leaders_Table__2[Player],0),2)</f>
        <v>45.8</v>
      </c>
      <c r="J250" t="s">
        <v>1437</v>
      </c>
      <c r="K250">
        <v>74</v>
      </c>
      <c r="L250" t="s">
        <v>1438</v>
      </c>
      <c r="M250">
        <f>(RIGHT(Leaders_Table__4[[#This Row],[Years]],4)-LEFT(Leaders_Table__4[[#This Row],[Years]],4))</f>
        <v>15</v>
      </c>
      <c r="N250">
        <f>Leaders_Table__4[[#This Row],[Sk]]/Leaders_Table__4[[#This Row],[Years played]]</f>
        <v>4.9333333333333336</v>
      </c>
    </row>
    <row r="251" spans="1:14" x14ac:dyDescent="0.25">
      <c r="A251">
        <v>134</v>
      </c>
      <c r="B251" t="s">
        <v>866</v>
      </c>
      <c r="C251">
        <v>7102</v>
      </c>
      <c r="D251" t="s">
        <v>867</v>
      </c>
      <c r="E251">
        <f>(RIGHT(Leaders_Table[[#This Row],[Years]],4)-LEFT(Leaders_Table[[#This Row],[Years]],4))</f>
        <v>11</v>
      </c>
      <c r="F251" s="17">
        <f>Leaders_Table[[#This Row],[Yds]]/Leaders_Table[[#This Row],[Years Played]]</f>
        <v>645.63636363636363</v>
      </c>
      <c r="G251" s="17">
        <f>INDEX(Leaders_Table__2[],MATCH(Leaders_Table[[#This Row],[Player]],Leaders_Table__2[Player],0),2)</f>
        <v>45.5</v>
      </c>
      <c r="I251">
        <v>246</v>
      </c>
      <c r="J251" t="s">
        <v>1483</v>
      </c>
      <c r="K251">
        <v>59</v>
      </c>
      <c r="L251" t="s">
        <v>1484</v>
      </c>
      <c r="M251">
        <f>(RIGHT(Leaders_Table__4[[#This Row],[Years]],4)-LEFT(Leaders_Table__4[[#This Row],[Years]],4))</f>
        <v>12</v>
      </c>
      <c r="N251">
        <f>Leaders_Table__4[[#This Row],[Sk]]/Leaders_Table__4[[#This Row],[Years played]]</f>
        <v>4.916666666666667</v>
      </c>
    </row>
    <row r="252" spans="1:14" x14ac:dyDescent="0.25">
      <c r="A252">
        <v>98</v>
      </c>
      <c r="B252" t="s">
        <v>804</v>
      </c>
      <c r="C252">
        <v>7993</v>
      </c>
      <c r="D252" t="s">
        <v>805</v>
      </c>
      <c r="E252">
        <f>(RIGHT(Leaders_Table[[#This Row],[Years]],4)-LEFT(Leaders_Table[[#This Row],[Years]],4))</f>
        <v>12</v>
      </c>
      <c r="F252" s="17">
        <f>Leaders_Table[[#This Row],[Yds]]/Leaders_Table[[#This Row],[Years Played]]</f>
        <v>666.08333333333337</v>
      </c>
      <c r="G252" s="17">
        <f>INDEX(Leaders_Table__2[],MATCH(Leaders_Table[[#This Row],[Player]],Leaders_Table__2[Player],0),2)</f>
        <v>45.4</v>
      </c>
      <c r="I252">
        <v>227</v>
      </c>
      <c r="J252" t="s">
        <v>1457</v>
      </c>
      <c r="K252">
        <v>67</v>
      </c>
      <c r="L252" t="s">
        <v>689</v>
      </c>
      <c r="M252">
        <f>(RIGHT(Leaders_Table__4[[#This Row],[Years]],4)-LEFT(Leaders_Table__4[[#This Row],[Years]],4))</f>
        <v>15</v>
      </c>
      <c r="N252">
        <f>Leaders_Table__4[[#This Row],[Sk]]/Leaders_Table__4[[#This Row],[Years played]]</f>
        <v>4.4666666666666668</v>
      </c>
    </row>
    <row r="253" spans="1:14" x14ac:dyDescent="0.25">
      <c r="J253" t="s">
        <v>1439</v>
      </c>
      <c r="K253">
        <v>74</v>
      </c>
      <c r="L253" t="s">
        <v>1440</v>
      </c>
      <c r="M253">
        <f>(RIGHT(Leaders_Table__4[[#This Row],[Years]],4)-LEFT(Leaders_Table__4[[#This Row],[Years]],4))</f>
        <v>17</v>
      </c>
      <c r="N253">
        <f>Leaders_Table__4[[#This Row],[Sk]]/Leaders_Table__4[[#This Row],[Years played]]</f>
        <v>4.3529411764705879</v>
      </c>
    </row>
    <row r="254" spans="1:14" x14ac:dyDescent="0.25">
      <c r="J254" t="s">
        <v>1474</v>
      </c>
      <c r="K254">
        <v>63</v>
      </c>
      <c r="L254" t="s">
        <v>1475</v>
      </c>
      <c r="M254">
        <f>(RIGHT(Leaders_Table__4[[#This Row],[Years]],4)-LEFT(Leaders_Table__4[[#This Row],[Years]],4))</f>
        <v>15</v>
      </c>
      <c r="N254">
        <f>Leaders_Table__4[[#This Row],[Sk]]/Leaders_Table__4[[#This Row],[Years played]]</f>
        <v>4.2</v>
      </c>
    </row>
    <row r="255" spans="1:14" x14ac:dyDescent="0.25">
      <c r="A255" t="s">
        <v>616</v>
      </c>
      <c r="B255" t="s">
        <v>1060</v>
      </c>
      <c r="J255" t="s">
        <v>1493</v>
      </c>
      <c r="K255">
        <v>59</v>
      </c>
      <c r="L255" t="s">
        <v>1494</v>
      </c>
      <c r="M255">
        <f>(RIGHT(Leaders_Table__4[[#This Row],[Years]],4)-LEFT(Leaders_Table__4[[#This Row],[Years]],4))</f>
        <v>15</v>
      </c>
      <c r="N255">
        <f>Leaders_Table__4[[#This Row],[Sk]]/Leaders_Table__4[[#This Row],[Years played]]</f>
        <v>3.9333333333333331</v>
      </c>
    </row>
    <row r="256" spans="1:14" x14ac:dyDescent="0.25">
      <c r="A256" t="s">
        <v>747</v>
      </c>
      <c r="B256">
        <v>80.2</v>
      </c>
    </row>
    <row r="257" spans="1:2" x14ac:dyDescent="0.25">
      <c r="A257" t="s">
        <v>1099</v>
      </c>
      <c r="B257">
        <v>51.5</v>
      </c>
    </row>
    <row r="258" spans="1:2" x14ac:dyDescent="0.25">
      <c r="A258" t="s">
        <v>1114</v>
      </c>
      <c r="B258">
        <v>49</v>
      </c>
    </row>
    <row r="259" spans="1:2" x14ac:dyDescent="0.25">
      <c r="A259" t="s">
        <v>888</v>
      </c>
      <c r="B259">
        <v>49.1</v>
      </c>
    </row>
    <row r="260" spans="1:2" x14ac:dyDescent="0.25">
      <c r="A260" t="s">
        <v>1094</v>
      </c>
      <c r="B260">
        <v>52.1</v>
      </c>
    </row>
    <row r="261" spans="1:2" x14ac:dyDescent="0.25">
      <c r="A261" t="s">
        <v>908</v>
      </c>
      <c r="B261">
        <v>61.7</v>
      </c>
    </row>
    <row r="262" spans="1:2" x14ac:dyDescent="0.25">
      <c r="A262" t="s">
        <v>942</v>
      </c>
      <c r="B262">
        <v>57</v>
      </c>
    </row>
    <row r="263" spans="1:2" x14ac:dyDescent="0.25">
      <c r="A263" t="s">
        <v>1069</v>
      </c>
      <c r="B263">
        <v>64.599999999999994</v>
      </c>
    </row>
    <row r="264" spans="1:2" x14ac:dyDescent="0.25">
      <c r="A264" t="s">
        <v>944</v>
      </c>
      <c r="B264">
        <v>66.3</v>
      </c>
    </row>
    <row r="265" spans="1:2" x14ac:dyDescent="0.25">
      <c r="A265" t="s">
        <v>1111</v>
      </c>
      <c r="B265">
        <v>49.2</v>
      </c>
    </row>
    <row r="266" spans="1:2" x14ac:dyDescent="0.25">
      <c r="A266" t="s">
        <v>721</v>
      </c>
      <c r="B266">
        <v>50</v>
      </c>
    </row>
    <row r="267" spans="1:2" x14ac:dyDescent="0.25">
      <c r="A267" t="s">
        <v>1070</v>
      </c>
      <c r="B267">
        <v>64.400000000000006</v>
      </c>
    </row>
    <row r="268" spans="1:2" x14ac:dyDescent="0.25">
      <c r="A268" t="s">
        <v>639</v>
      </c>
      <c r="B268">
        <v>73.5</v>
      </c>
    </row>
    <row r="269" spans="1:2" x14ac:dyDescent="0.25">
      <c r="A269" t="s">
        <v>650</v>
      </c>
      <c r="B269">
        <v>56.4</v>
      </c>
    </row>
    <row r="270" spans="1:2" x14ac:dyDescent="0.25">
      <c r="A270" t="s">
        <v>707</v>
      </c>
      <c r="B270">
        <v>54.9</v>
      </c>
    </row>
    <row r="271" spans="1:2" x14ac:dyDescent="0.25">
      <c r="A271" t="s">
        <v>645</v>
      </c>
      <c r="B271">
        <v>68.2</v>
      </c>
    </row>
    <row r="272" spans="1:2" x14ac:dyDescent="0.25">
      <c r="A272" t="s">
        <v>824</v>
      </c>
      <c r="B272">
        <v>55.2</v>
      </c>
    </row>
    <row r="273" spans="1:2" x14ac:dyDescent="0.25">
      <c r="A273" t="s">
        <v>729</v>
      </c>
      <c r="B273">
        <v>59</v>
      </c>
    </row>
    <row r="274" spans="1:2" x14ac:dyDescent="0.25">
      <c r="A274" t="s">
        <v>684</v>
      </c>
      <c r="B274">
        <v>86</v>
      </c>
    </row>
    <row r="275" spans="1:2" x14ac:dyDescent="0.25">
      <c r="A275" t="s">
        <v>999</v>
      </c>
      <c r="B275">
        <v>53.6</v>
      </c>
    </row>
    <row r="276" spans="1:2" x14ac:dyDescent="0.25">
      <c r="A276" t="s">
        <v>855</v>
      </c>
      <c r="B276">
        <v>54.9</v>
      </c>
    </row>
    <row r="277" spans="1:2" x14ac:dyDescent="0.25">
      <c r="A277" t="s">
        <v>672</v>
      </c>
      <c r="B277">
        <v>50.2</v>
      </c>
    </row>
    <row r="278" spans="1:2" x14ac:dyDescent="0.25">
      <c r="A278" t="s">
        <v>656</v>
      </c>
      <c r="B278">
        <v>56.8</v>
      </c>
    </row>
    <row r="279" spans="1:2" x14ac:dyDescent="0.25">
      <c r="A279" t="s">
        <v>800</v>
      </c>
      <c r="B279">
        <v>68.8</v>
      </c>
    </row>
    <row r="280" spans="1:2" x14ac:dyDescent="0.25">
      <c r="A280" t="s">
        <v>1133</v>
      </c>
      <c r="B280">
        <v>45.8</v>
      </c>
    </row>
    <row r="281" spans="1:2" x14ac:dyDescent="0.25">
      <c r="A281" t="s">
        <v>1039</v>
      </c>
      <c r="B281">
        <v>51.8</v>
      </c>
    </row>
    <row r="282" spans="1:2" x14ac:dyDescent="0.25">
      <c r="A282" t="s">
        <v>1123</v>
      </c>
      <c r="B282">
        <v>47.1</v>
      </c>
    </row>
    <row r="283" spans="1:2" x14ac:dyDescent="0.25">
      <c r="A283" t="s">
        <v>802</v>
      </c>
      <c r="B283">
        <v>47.3</v>
      </c>
    </row>
    <row r="284" spans="1:2" x14ac:dyDescent="0.25">
      <c r="A284" t="s">
        <v>1091</v>
      </c>
      <c r="B284">
        <v>52.7</v>
      </c>
    </row>
    <row r="285" spans="1:2" x14ac:dyDescent="0.25">
      <c r="A285" t="s">
        <v>1118</v>
      </c>
      <c r="B285">
        <v>48.5</v>
      </c>
    </row>
    <row r="286" spans="1:2" x14ac:dyDescent="0.25">
      <c r="A286" t="s">
        <v>772</v>
      </c>
      <c r="B286">
        <v>59.6</v>
      </c>
    </row>
    <row r="287" spans="1:2" x14ac:dyDescent="0.25">
      <c r="A287" t="s">
        <v>971</v>
      </c>
      <c r="B287">
        <v>57.3</v>
      </c>
    </row>
    <row r="288" spans="1:2" x14ac:dyDescent="0.25">
      <c r="A288" t="s">
        <v>1135</v>
      </c>
      <c r="B288">
        <v>45.7</v>
      </c>
    </row>
    <row r="289" spans="1:2" x14ac:dyDescent="0.25">
      <c r="A289" t="s">
        <v>846</v>
      </c>
      <c r="B289">
        <v>56.2</v>
      </c>
    </row>
    <row r="290" spans="1:2" x14ac:dyDescent="0.25">
      <c r="A290" t="s">
        <v>1097</v>
      </c>
      <c r="B290">
        <v>51.7</v>
      </c>
    </row>
    <row r="291" spans="1:2" x14ac:dyDescent="0.25">
      <c r="A291" t="s">
        <v>812</v>
      </c>
      <c r="B291">
        <v>53.7</v>
      </c>
    </row>
    <row r="292" spans="1:2" x14ac:dyDescent="0.25">
      <c r="A292" t="s">
        <v>1066</v>
      </c>
      <c r="B292">
        <v>69.2</v>
      </c>
    </row>
    <row r="293" spans="1:2" x14ac:dyDescent="0.25">
      <c r="A293" t="s">
        <v>660</v>
      </c>
      <c r="B293">
        <v>69</v>
      </c>
    </row>
    <row r="294" spans="1:2" x14ac:dyDescent="0.25">
      <c r="A294" t="s">
        <v>1024</v>
      </c>
      <c r="B294">
        <v>49.3</v>
      </c>
    </row>
    <row r="295" spans="1:2" x14ac:dyDescent="0.25">
      <c r="A295" t="s">
        <v>827</v>
      </c>
      <c r="B295">
        <v>48.8</v>
      </c>
    </row>
    <row r="296" spans="1:2" x14ac:dyDescent="0.25">
      <c r="A296" t="s">
        <v>1132</v>
      </c>
      <c r="B296">
        <v>45.8</v>
      </c>
    </row>
    <row r="297" spans="1:2" x14ac:dyDescent="0.25">
      <c r="A297" t="s">
        <v>1098</v>
      </c>
      <c r="B297">
        <v>51.6</v>
      </c>
    </row>
    <row r="298" spans="1:2" x14ac:dyDescent="0.25">
      <c r="A298" t="s">
        <v>1041</v>
      </c>
      <c r="B298">
        <v>55.5</v>
      </c>
    </row>
    <row r="299" spans="1:2" x14ac:dyDescent="0.25">
      <c r="A299" t="s">
        <v>676</v>
      </c>
      <c r="B299">
        <v>86.1</v>
      </c>
    </row>
    <row r="300" spans="1:2" x14ac:dyDescent="0.25">
      <c r="A300" t="s">
        <v>864</v>
      </c>
      <c r="B300">
        <v>55.3</v>
      </c>
    </row>
    <row r="301" spans="1:2" x14ac:dyDescent="0.25">
      <c r="A301" t="s">
        <v>928</v>
      </c>
      <c r="B301">
        <v>50.6</v>
      </c>
    </row>
    <row r="302" spans="1:2" x14ac:dyDescent="0.25">
      <c r="A302" t="s">
        <v>686</v>
      </c>
      <c r="B302">
        <v>66.599999999999994</v>
      </c>
    </row>
    <row r="303" spans="1:2" x14ac:dyDescent="0.25">
      <c r="A303" t="s">
        <v>890</v>
      </c>
      <c r="B303">
        <v>71.8</v>
      </c>
    </row>
    <row r="304" spans="1:2" x14ac:dyDescent="0.25">
      <c r="A304" t="s">
        <v>731</v>
      </c>
      <c r="B304">
        <v>55.2</v>
      </c>
    </row>
    <row r="305" spans="1:2" x14ac:dyDescent="0.25">
      <c r="A305" t="s">
        <v>1093</v>
      </c>
      <c r="B305">
        <v>52.2</v>
      </c>
    </row>
    <row r="306" spans="1:2" x14ac:dyDescent="0.25">
      <c r="A306" t="s">
        <v>664</v>
      </c>
      <c r="B306">
        <v>50.8</v>
      </c>
    </row>
    <row r="307" spans="1:2" x14ac:dyDescent="0.25">
      <c r="A307" t="s">
        <v>1029</v>
      </c>
      <c r="B307">
        <v>53.4</v>
      </c>
    </row>
    <row r="308" spans="1:2" x14ac:dyDescent="0.25">
      <c r="A308" t="s">
        <v>825</v>
      </c>
      <c r="B308">
        <v>50</v>
      </c>
    </row>
    <row r="309" spans="1:2" x14ac:dyDescent="0.25">
      <c r="A309" t="s">
        <v>1122</v>
      </c>
      <c r="B309">
        <v>47.5</v>
      </c>
    </row>
    <row r="310" spans="1:2" x14ac:dyDescent="0.25">
      <c r="A310" t="s">
        <v>763</v>
      </c>
      <c r="B310">
        <v>47.5</v>
      </c>
    </row>
    <row r="311" spans="1:2" x14ac:dyDescent="0.25">
      <c r="A311" t="s">
        <v>1127</v>
      </c>
      <c r="B311">
        <v>46.8</v>
      </c>
    </row>
    <row r="312" spans="1:2" x14ac:dyDescent="0.25">
      <c r="A312" t="s">
        <v>643</v>
      </c>
      <c r="B312">
        <v>59.4</v>
      </c>
    </row>
    <row r="313" spans="1:2" x14ac:dyDescent="0.25">
      <c r="A313" t="s">
        <v>900</v>
      </c>
      <c r="B313">
        <v>62.6</v>
      </c>
    </row>
    <row r="314" spans="1:2" x14ac:dyDescent="0.25">
      <c r="A314" t="s">
        <v>782</v>
      </c>
      <c r="B314">
        <v>49.3</v>
      </c>
    </row>
    <row r="315" spans="1:2" x14ac:dyDescent="0.25">
      <c r="A315" t="s">
        <v>997</v>
      </c>
      <c r="B315">
        <v>51.2</v>
      </c>
    </row>
    <row r="316" spans="1:2" x14ac:dyDescent="0.25">
      <c r="A316" t="s">
        <v>916</v>
      </c>
      <c r="B316">
        <v>52.7</v>
      </c>
    </row>
    <row r="317" spans="1:2" x14ac:dyDescent="0.25">
      <c r="A317" t="s">
        <v>945</v>
      </c>
      <c r="B317">
        <v>49.9</v>
      </c>
    </row>
    <row r="318" spans="1:2" x14ac:dyDescent="0.25">
      <c r="A318" t="s">
        <v>862</v>
      </c>
      <c r="B318">
        <v>58</v>
      </c>
    </row>
    <row r="319" spans="1:2" x14ac:dyDescent="0.25">
      <c r="A319" t="s">
        <v>1079</v>
      </c>
      <c r="B319">
        <v>57.1</v>
      </c>
    </row>
    <row r="320" spans="1:2" x14ac:dyDescent="0.25">
      <c r="A320" t="s">
        <v>1006</v>
      </c>
      <c r="B320">
        <v>47.6</v>
      </c>
    </row>
    <row r="321" spans="1:2" x14ac:dyDescent="0.25">
      <c r="A321" t="s">
        <v>1073</v>
      </c>
      <c r="B321">
        <v>62.7</v>
      </c>
    </row>
    <row r="322" spans="1:2" x14ac:dyDescent="0.25">
      <c r="A322" t="s">
        <v>829</v>
      </c>
      <c r="B322">
        <v>78.2</v>
      </c>
    </row>
    <row r="323" spans="1:2" x14ac:dyDescent="0.25">
      <c r="A323" t="s">
        <v>902</v>
      </c>
      <c r="B323">
        <v>47.5</v>
      </c>
    </row>
    <row r="324" spans="1:2" x14ac:dyDescent="0.25">
      <c r="A324" t="s">
        <v>919</v>
      </c>
      <c r="B324">
        <v>51.8</v>
      </c>
    </row>
    <row r="325" spans="1:2" x14ac:dyDescent="0.25">
      <c r="A325" t="s">
        <v>724</v>
      </c>
      <c r="B325">
        <v>70.099999999999994</v>
      </c>
    </row>
    <row r="326" spans="1:2" x14ac:dyDescent="0.25">
      <c r="A326" t="s">
        <v>880</v>
      </c>
      <c r="B326">
        <v>55.3</v>
      </c>
    </row>
    <row r="327" spans="1:2" x14ac:dyDescent="0.25">
      <c r="A327" t="s">
        <v>668</v>
      </c>
      <c r="B327">
        <v>52.4</v>
      </c>
    </row>
    <row r="328" spans="1:2" x14ac:dyDescent="0.25">
      <c r="A328" t="s">
        <v>700</v>
      </c>
      <c r="B328">
        <v>67.2</v>
      </c>
    </row>
    <row r="329" spans="1:2" x14ac:dyDescent="0.25">
      <c r="A329" t="s">
        <v>842</v>
      </c>
      <c r="B329">
        <v>66</v>
      </c>
    </row>
    <row r="330" spans="1:2" x14ac:dyDescent="0.25">
      <c r="A330" t="s">
        <v>806</v>
      </c>
      <c r="B330">
        <v>68.900000000000006</v>
      </c>
    </row>
    <row r="331" spans="1:2" x14ac:dyDescent="0.25">
      <c r="A331" t="s">
        <v>674</v>
      </c>
      <c r="B331">
        <v>63.6</v>
      </c>
    </row>
    <row r="332" spans="1:2" x14ac:dyDescent="0.25">
      <c r="A332" t="s">
        <v>709</v>
      </c>
      <c r="B332">
        <v>49.4</v>
      </c>
    </row>
    <row r="333" spans="1:2" x14ac:dyDescent="0.25">
      <c r="A333" t="s">
        <v>913</v>
      </c>
      <c r="B333">
        <v>53.4</v>
      </c>
    </row>
    <row r="334" spans="1:2" x14ac:dyDescent="0.25">
      <c r="A334" t="s">
        <v>717</v>
      </c>
      <c r="B334">
        <v>46.6</v>
      </c>
    </row>
    <row r="335" spans="1:2" x14ac:dyDescent="0.25">
      <c r="A335" t="s">
        <v>821</v>
      </c>
      <c r="B335">
        <v>50.1</v>
      </c>
    </row>
    <row r="336" spans="1:2" x14ac:dyDescent="0.25">
      <c r="A336" t="s">
        <v>859</v>
      </c>
      <c r="B336">
        <v>57.7</v>
      </c>
    </row>
    <row r="337" spans="1:2" x14ac:dyDescent="0.25">
      <c r="A337" t="s">
        <v>893</v>
      </c>
      <c r="B337">
        <v>50.4</v>
      </c>
    </row>
    <row r="338" spans="1:2" x14ac:dyDescent="0.25">
      <c r="A338" t="s">
        <v>950</v>
      </c>
      <c r="B338">
        <v>60.1</v>
      </c>
    </row>
    <row r="339" spans="1:2" x14ac:dyDescent="0.25">
      <c r="A339" t="s">
        <v>776</v>
      </c>
      <c r="B339">
        <v>46.6</v>
      </c>
    </row>
    <row r="340" spans="1:2" x14ac:dyDescent="0.25">
      <c r="A340" t="s">
        <v>1100</v>
      </c>
      <c r="B340">
        <v>51.4</v>
      </c>
    </row>
    <row r="341" spans="1:2" x14ac:dyDescent="0.25">
      <c r="A341" t="s">
        <v>873</v>
      </c>
      <c r="B341">
        <v>55.3</v>
      </c>
    </row>
    <row r="342" spans="1:2" x14ac:dyDescent="0.25">
      <c r="A342" t="s">
        <v>860</v>
      </c>
      <c r="B342">
        <v>55.9</v>
      </c>
    </row>
    <row r="343" spans="1:2" x14ac:dyDescent="0.25">
      <c r="A343" t="s">
        <v>983</v>
      </c>
      <c r="B343">
        <v>52.4</v>
      </c>
    </row>
    <row r="344" spans="1:2" x14ac:dyDescent="0.25">
      <c r="A344" t="s">
        <v>790</v>
      </c>
      <c r="B344">
        <v>53.3</v>
      </c>
    </row>
    <row r="345" spans="1:2" x14ac:dyDescent="0.25">
      <c r="A345" t="s">
        <v>713</v>
      </c>
      <c r="B345">
        <v>53.7</v>
      </c>
    </row>
    <row r="346" spans="1:2" x14ac:dyDescent="0.25">
      <c r="A346" t="s">
        <v>786</v>
      </c>
      <c r="B346">
        <v>55.9</v>
      </c>
    </row>
    <row r="347" spans="1:2" x14ac:dyDescent="0.25">
      <c r="A347" t="s">
        <v>1126</v>
      </c>
      <c r="B347">
        <v>47</v>
      </c>
    </row>
    <row r="348" spans="1:2" x14ac:dyDescent="0.25">
      <c r="A348" t="s">
        <v>895</v>
      </c>
      <c r="B348">
        <v>49.6</v>
      </c>
    </row>
    <row r="349" spans="1:2" x14ac:dyDescent="0.25">
      <c r="A349" t="s">
        <v>1081</v>
      </c>
      <c r="B349">
        <v>55.9</v>
      </c>
    </row>
    <row r="350" spans="1:2" x14ac:dyDescent="0.25">
      <c r="A350" t="s">
        <v>739</v>
      </c>
      <c r="B350">
        <v>47.2</v>
      </c>
    </row>
    <row r="351" spans="1:2" x14ac:dyDescent="0.25">
      <c r="A351" t="s">
        <v>694</v>
      </c>
      <c r="B351">
        <v>65</v>
      </c>
    </row>
    <row r="352" spans="1:2" x14ac:dyDescent="0.25">
      <c r="A352" t="s">
        <v>835</v>
      </c>
      <c r="B352">
        <v>56.3</v>
      </c>
    </row>
    <row r="353" spans="1:2" x14ac:dyDescent="0.25">
      <c r="A353" t="s">
        <v>884</v>
      </c>
      <c r="B353">
        <v>49</v>
      </c>
    </row>
    <row r="354" spans="1:2" x14ac:dyDescent="0.25">
      <c r="A354" t="s">
        <v>1075</v>
      </c>
      <c r="B354">
        <v>60.6</v>
      </c>
    </row>
    <row r="355" spans="1:2" x14ac:dyDescent="0.25">
      <c r="A355" t="s">
        <v>1077</v>
      </c>
      <c r="B355">
        <v>59.1</v>
      </c>
    </row>
    <row r="356" spans="1:2" x14ac:dyDescent="0.25">
      <c r="A356" t="s">
        <v>1103</v>
      </c>
      <c r="B356">
        <v>50.4</v>
      </c>
    </row>
    <row r="357" spans="1:2" x14ac:dyDescent="0.25">
      <c r="A357" t="s">
        <v>858</v>
      </c>
      <c r="B357">
        <v>52.7</v>
      </c>
    </row>
    <row r="358" spans="1:2" x14ac:dyDescent="0.25">
      <c r="A358" t="s">
        <v>779</v>
      </c>
      <c r="B358">
        <v>58</v>
      </c>
    </row>
    <row r="359" spans="1:2" x14ac:dyDescent="0.25">
      <c r="A359" t="s">
        <v>804</v>
      </c>
      <c r="B359">
        <v>45.4</v>
      </c>
    </row>
    <row r="360" spans="1:2" x14ac:dyDescent="0.25">
      <c r="A360" t="s">
        <v>1084</v>
      </c>
      <c r="B360">
        <v>55.2</v>
      </c>
    </row>
    <row r="361" spans="1:2" x14ac:dyDescent="0.25">
      <c r="A361" t="s">
        <v>1134</v>
      </c>
      <c r="B361">
        <v>45.8</v>
      </c>
    </row>
    <row r="362" spans="1:2" x14ac:dyDescent="0.25">
      <c r="A362" t="s">
        <v>737</v>
      </c>
      <c r="B362">
        <v>49.4</v>
      </c>
    </row>
    <row r="363" spans="1:2" x14ac:dyDescent="0.25">
      <c r="A363" t="s">
        <v>702</v>
      </c>
      <c r="B363">
        <v>49.9</v>
      </c>
    </row>
    <row r="364" spans="1:2" x14ac:dyDescent="0.25">
      <c r="A364" t="s">
        <v>936</v>
      </c>
      <c r="B364">
        <v>48</v>
      </c>
    </row>
    <row r="365" spans="1:2" x14ac:dyDescent="0.25">
      <c r="A365" t="s">
        <v>646</v>
      </c>
      <c r="B365">
        <v>60.4</v>
      </c>
    </row>
    <row r="366" spans="1:2" x14ac:dyDescent="0.25">
      <c r="A366" t="s">
        <v>727</v>
      </c>
      <c r="B366">
        <v>62.8</v>
      </c>
    </row>
    <row r="367" spans="1:2" x14ac:dyDescent="0.25">
      <c r="A367" t="s">
        <v>666</v>
      </c>
      <c r="B367">
        <v>55.7</v>
      </c>
    </row>
    <row r="368" spans="1:2" x14ac:dyDescent="0.25">
      <c r="A368" t="s">
        <v>1078</v>
      </c>
      <c r="B368">
        <v>57.3</v>
      </c>
    </row>
    <row r="369" spans="1:2" x14ac:dyDescent="0.25">
      <c r="A369" t="s">
        <v>1082</v>
      </c>
      <c r="B369">
        <v>55.7</v>
      </c>
    </row>
    <row r="370" spans="1:2" x14ac:dyDescent="0.25">
      <c r="A370" t="s">
        <v>654</v>
      </c>
      <c r="B370">
        <v>50.1</v>
      </c>
    </row>
    <row r="371" spans="1:2" x14ac:dyDescent="0.25">
      <c r="A371" t="s">
        <v>627</v>
      </c>
      <c r="B371">
        <v>68.2</v>
      </c>
    </row>
    <row r="372" spans="1:2" x14ac:dyDescent="0.25">
      <c r="A372" t="s">
        <v>641</v>
      </c>
      <c r="B372">
        <v>60.1</v>
      </c>
    </row>
    <row r="373" spans="1:2" x14ac:dyDescent="0.25">
      <c r="A373" t="s">
        <v>1121</v>
      </c>
      <c r="B373">
        <v>47.7</v>
      </c>
    </row>
    <row r="374" spans="1:2" x14ac:dyDescent="0.25">
      <c r="A374" t="s">
        <v>1074</v>
      </c>
      <c r="B374">
        <v>62.4</v>
      </c>
    </row>
    <row r="375" spans="1:2" x14ac:dyDescent="0.25">
      <c r="A375" t="s">
        <v>658</v>
      </c>
      <c r="B375">
        <v>51.8</v>
      </c>
    </row>
    <row r="376" spans="1:2" x14ac:dyDescent="0.25">
      <c r="A376" t="s">
        <v>1119</v>
      </c>
      <c r="B376">
        <v>48.3</v>
      </c>
    </row>
    <row r="377" spans="1:2" x14ac:dyDescent="0.25">
      <c r="A377" t="s">
        <v>788</v>
      </c>
      <c r="B377">
        <v>51.1</v>
      </c>
    </row>
    <row r="378" spans="1:2" x14ac:dyDescent="0.25">
      <c r="A378" t="s">
        <v>886</v>
      </c>
      <c r="B378">
        <v>60</v>
      </c>
    </row>
    <row r="379" spans="1:2" x14ac:dyDescent="0.25">
      <c r="A379" t="s">
        <v>1115</v>
      </c>
      <c r="B379">
        <v>48.9</v>
      </c>
    </row>
    <row r="380" spans="1:2" x14ac:dyDescent="0.25">
      <c r="A380" t="s">
        <v>619</v>
      </c>
      <c r="B380">
        <v>75.599999999999994</v>
      </c>
    </row>
    <row r="381" spans="1:2" x14ac:dyDescent="0.25">
      <c r="A381" t="s">
        <v>1090</v>
      </c>
      <c r="B381">
        <v>52.8</v>
      </c>
    </row>
    <row r="382" spans="1:2" x14ac:dyDescent="0.25">
      <c r="A382" t="s">
        <v>841</v>
      </c>
      <c r="B382">
        <v>53.7</v>
      </c>
    </row>
    <row r="383" spans="1:2" x14ac:dyDescent="0.25">
      <c r="A383" t="s">
        <v>816</v>
      </c>
      <c r="B383">
        <v>53.1</v>
      </c>
    </row>
    <row r="384" spans="1:2" x14ac:dyDescent="0.25">
      <c r="A384" t="s">
        <v>662</v>
      </c>
      <c r="B384">
        <v>69</v>
      </c>
    </row>
    <row r="385" spans="1:2" x14ac:dyDescent="0.25">
      <c r="A385" t="s">
        <v>758</v>
      </c>
      <c r="B385">
        <v>53.6</v>
      </c>
    </row>
    <row r="386" spans="1:2" x14ac:dyDescent="0.25">
      <c r="A386" t="s">
        <v>688</v>
      </c>
      <c r="B386">
        <v>55.3</v>
      </c>
    </row>
    <row r="387" spans="1:2" x14ac:dyDescent="0.25">
      <c r="A387" t="s">
        <v>1129</v>
      </c>
      <c r="B387">
        <v>46.3</v>
      </c>
    </row>
    <row r="388" spans="1:2" x14ac:dyDescent="0.25">
      <c r="A388" t="s">
        <v>871</v>
      </c>
      <c r="B388">
        <v>46.7</v>
      </c>
    </row>
    <row r="389" spans="1:2" x14ac:dyDescent="0.25">
      <c r="A389" t="s">
        <v>990</v>
      </c>
      <c r="B389">
        <v>56</v>
      </c>
    </row>
    <row r="390" spans="1:2" x14ac:dyDescent="0.25">
      <c r="A390" t="s">
        <v>759</v>
      </c>
      <c r="B390">
        <v>52.9</v>
      </c>
    </row>
    <row r="391" spans="1:2" x14ac:dyDescent="0.25">
      <c r="A391" t="s">
        <v>1013</v>
      </c>
      <c r="B391">
        <v>46.3</v>
      </c>
    </row>
    <row r="392" spans="1:2" x14ac:dyDescent="0.25">
      <c r="A392" t="s">
        <v>761</v>
      </c>
      <c r="B392">
        <v>47.9</v>
      </c>
    </row>
    <row r="393" spans="1:2" x14ac:dyDescent="0.25">
      <c r="A393" t="s">
        <v>1110</v>
      </c>
      <c r="B393">
        <v>49.2</v>
      </c>
    </row>
    <row r="394" spans="1:2" x14ac:dyDescent="0.25">
      <c r="A394" t="s">
        <v>1128</v>
      </c>
      <c r="B394">
        <v>46.5</v>
      </c>
    </row>
    <row r="395" spans="1:2" x14ac:dyDescent="0.25">
      <c r="A395" t="s">
        <v>1095</v>
      </c>
      <c r="B395">
        <v>51.9</v>
      </c>
    </row>
    <row r="396" spans="1:2" x14ac:dyDescent="0.25">
      <c r="A396" t="s">
        <v>767</v>
      </c>
      <c r="B396">
        <v>56.9</v>
      </c>
    </row>
    <row r="397" spans="1:2" x14ac:dyDescent="0.25">
      <c r="A397" t="s">
        <v>1065</v>
      </c>
      <c r="B397">
        <v>72.599999999999994</v>
      </c>
    </row>
    <row r="398" spans="1:2" x14ac:dyDescent="0.25">
      <c r="A398" t="s">
        <v>1063</v>
      </c>
      <c r="B398">
        <v>78.3</v>
      </c>
    </row>
    <row r="399" spans="1:2" x14ac:dyDescent="0.25">
      <c r="A399" t="s">
        <v>1023</v>
      </c>
      <c r="B399">
        <v>47.2</v>
      </c>
    </row>
    <row r="400" spans="1:2" x14ac:dyDescent="0.25">
      <c r="A400" t="s">
        <v>690</v>
      </c>
      <c r="B400">
        <v>96.2</v>
      </c>
    </row>
    <row r="401" spans="1:2" x14ac:dyDescent="0.25">
      <c r="A401" t="s">
        <v>1046</v>
      </c>
      <c r="B401">
        <v>75.400000000000006</v>
      </c>
    </row>
    <row r="402" spans="1:2" x14ac:dyDescent="0.25">
      <c r="A402" t="s">
        <v>682</v>
      </c>
      <c r="B402">
        <v>54.4</v>
      </c>
    </row>
    <row r="403" spans="1:2" x14ac:dyDescent="0.25">
      <c r="A403" t="s">
        <v>1104</v>
      </c>
      <c r="B403">
        <v>49.9</v>
      </c>
    </row>
    <row r="404" spans="1:2" x14ac:dyDescent="0.25">
      <c r="A404" t="s">
        <v>896</v>
      </c>
      <c r="B404">
        <v>61.8</v>
      </c>
    </row>
    <row r="405" spans="1:2" x14ac:dyDescent="0.25">
      <c r="A405" t="s">
        <v>1109</v>
      </c>
      <c r="B405">
        <v>49.5</v>
      </c>
    </row>
    <row r="406" spans="1:2" x14ac:dyDescent="0.25">
      <c r="A406" t="s">
        <v>866</v>
      </c>
      <c r="B406">
        <v>45.5</v>
      </c>
    </row>
    <row r="407" spans="1:2" x14ac:dyDescent="0.25">
      <c r="A407" t="s">
        <v>1125</v>
      </c>
      <c r="B407">
        <v>47</v>
      </c>
    </row>
    <row r="408" spans="1:2" x14ac:dyDescent="0.25">
      <c r="A408" t="s">
        <v>1136</v>
      </c>
      <c r="B408">
        <v>45.5</v>
      </c>
    </row>
    <row r="409" spans="1:2" x14ac:dyDescent="0.25">
      <c r="A409" t="s">
        <v>698</v>
      </c>
      <c r="B409">
        <v>63.3</v>
      </c>
    </row>
    <row r="410" spans="1:2" x14ac:dyDescent="0.25">
      <c r="A410" t="s">
        <v>705</v>
      </c>
      <c r="B410">
        <v>74.900000000000006</v>
      </c>
    </row>
    <row r="411" spans="1:2" x14ac:dyDescent="0.25">
      <c r="A411" t="s">
        <v>621</v>
      </c>
      <c r="B411">
        <v>69.900000000000006</v>
      </c>
    </row>
    <row r="412" spans="1:2" x14ac:dyDescent="0.25">
      <c r="A412" t="s">
        <v>765</v>
      </c>
      <c r="B412">
        <v>56.3</v>
      </c>
    </row>
    <row r="413" spans="1:2" x14ac:dyDescent="0.25">
      <c r="A413" t="s">
        <v>964</v>
      </c>
      <c r="B413">
        <v>50.9</v>
      </c>
    </row>
    <row r="414" spans="1:2" x14ac:dyDescent="0.25">
      <c r="A414" t="s">
        <v>861</v>
      </c>
      <c r="B414">
        <v>59.5</v>
      </c>
    </row>
    <row r="415" spans="1:2" x14ac:dyDescent="0.25">
      <c r="A415" t="s">
        <v>961</v>
      </c>
      <c r="B415">
        <v>54.7</v>
      </c>
    </row>
    <row r="416" spans="1:2" x14ac:dyDescent="0.25">
      <c r="A416" t="s">
        <v>1035</v>
      </c>
      <c r="B416">
        <v>47.1</v>
      </c>
    </row>
    <row r="417" spans="1:2" x14ac:dyDescent="0.25">
      <c r="A417" t="s">
        <v>1011</v>
      </c>
      <c r="B417">
        <v>65.099999999999994</v>
      </c>
    </row>
    <row r="418" spans="1:2" x14ac:dyDescent="0.25">
      <c r="A418" t="s">
        <v>1086</v>
      </c>
      <c r="B418">
        <v>54.6</v>
      </c>
    </row>
    <row r="419" spans="1:2" x14ac:dyDescent="0.25">
      <c r="A419" t="s">
        <v>1021</v>
      </c>
      <c r="B419">
        <v>45.9</v>
      </c>
    </row>
    <row r="420" spans="1:2" x14ac:dyDescent="0.25">
      <c r="A420" t="s">
        <v>756</v>
      </c>
      <c r="B420">
        <v>49.5</v>
      </c>
    </row>
    <row r="421" spans="1:2" x14ac:dyDescent="0.25">
      <c r="A421" t="s">
        <v>741</v>
      </c>
      <c r="B421">
        <v>56.8</v>
      </c>
    </row>
    <row r="422" spans="1:2" x14ac:dyDescent="0.25">
      <c r="A422" t="s">
        <v>751</v>
      </c>
      <c r="B422">
        <v>60.7</v>
      </c>
    </row>
    <row r="423" spans="1:2" x14ac:dyDescent="0.25">
      <c r="A423" t="s">
        <v>719</v>
      </c>
      <c r="B423">
        <v>66.8</v>
      </c>
    </row>
    <row r="424" spans="1:2" x14ac:dyDescent="0.25">
      <c r="A424" t="s">
        <v>1107</v>
      </c>
      <c r="B424">
        <v>49.6</v>
      </c>
    </row>
    <row r="425" spans="1:2" x14ac:dyDescent="0.25">
      <c r="A425" t="s">
        <v>635</v>
      </c>
      <c r="B425">
        <v>76.7</v>
      </c>
    </row>
    <row r="426" spans="1:2" x14ac:dyDescent="0.25">
      <c r="A426" t="s">
        <v>1101</v>
      </c>
      <c r="B426">
        <v>51.4</v>
      </c>
    </row>
    <row r="427" spans="1:2" x14ac:dyDescent="0.25">
      <c r="A427" t="s">
        <v>904</v>
      </c>
      <c r="B427">
        <v>45.8</v>
      </c>
    </row>
    <row r="428" spans="1:2" x14ac:dyDescent="0.25">
      <c r="A428" t="s">
        <v>839</v>
      </c>
      <c r="B428">
        <v>52.7</v>
      </c>
    </row>
    <row r="429" spans="1:2" x14ac:dyDescent="0.25">
      <c r="A429" t="s">
        <v>670</v>
      </c>
      <c r="B429">
        <v>74.900000000000006</v>
      </c>
    </row>
    <row r="430" spans="1:2" x14ac:dyDescent="0.25">
      <c r="A430" t="s">
        <v>1055</v>
      </c>
      <c r="B430">
        <v>47.3</v>
      </c>
    </row>
    <row r="431" spans="1:2" x14ac:dyDescent="0.25">
      <c r="A431" t="s">
        <v>1061</v>
      </c>
      <c r="B431">
        <v>81.599999999999994</v>
      </c>
    </row>
    <row r="432" spans="1:2" x14ac:dyDescent="0.25">
      <c r="A432" t="s">
        <v>1112</v>
      </c>
      <c r="B432">
        <v>49.1</v>
      </c>
    </row>
    <row r="433" spans="1:2" x14ac:dyDescent="0.25">
      <c r="A433" t="s">
        <v>946</v>
      </c>
      <c r="B433">
        <v>78.400000000000006</v>
      </c>
    </row>
    <row r="434" spans="1:2" x14ac:dyDescent="0.25">
      <c r="A434" t="s">
        <v>921</v>
      </c>
      <c r="B434">
        <v>64</v>
      </c>
    </row>
    <row r="435" spans="1:2" x14ac:dyDescent="0.25">
      <c r="A435" t="s">
        <v>798</v>
      </c>
      <c r="B435">
        <v>56.1</v>
      </c>
    </row>
    <row r="436" spans="1:2" x14ac:dyDescent="0.25">
      <c r="A436" t="s">
        <v>1113</v>
      </c>
      <c r="B436">
        <v>49</v>
      </c>
    </row>
    <row r="437" spans="1:2" x14ac:dyDescent="0.25">
      <c r="A437" t="s">
        <v>678</v>
      </c>
      <c r="B437">
        <v>56.6</v>
      </c>
    </row>
    <row r="438" spans="1:2" x14ac:dyDescent="0.25">
      <c r="A438" t="s">
        <v>992</v>
      </c>
      <c r="B438">
        <v>93.6</v>
      </c>
    </row>
    <row r="439" spans="1:2" x14ac:dyDescent="0.25">
      <c r="A439" t="s">
        <v>852</v>
      </c>
      <c r="B439">
        <v>56.2</v>
      </c>
    </row>
    <row r="440" spans="1:2" x14ac:dyDescent="0.25">
      <c r="A440" t="s">
        <v>876</v>
      </c>
      <c r="B440">
        <v>47.7</v>
      </c>
    </row>
    <row r="441" spans="1:2" x14ac:dyDescent="0.25">
      <c r="A441" t="s">
        <v>1130</v>
      </c>
      <c r="B441">
        <v>46.3</v>
      </c>
    </row>
    <row r="442" spans="1:2" x14ac:dyDescent="0.25">
      <c r="A442" t="s">
        <v>769</v>
      </c>
      <c r="B442">
        <v>54.6</v>
      </c>
    </row>
    <row r="443" spans="1:2" x14ac:dyDescent="0.25">
      <c r="A443" t="s">
        <v>1087</v>
      </c>
      <c r="B443">
        <v>53.7</v>
      </c>
    </row>
    <row r="444" spans="1:2" x14ac:dyDescent="0.25">
      <c r="A444" t="s">
        <v>1008</v>
      </c>
      <c r="B444">
        <v>52.5</v>
      </c>
    </row>
    <row r="445" spans="1:2" x14ac:dyDescent="0.25">
      <c r="A445" t="s">
        <v>848</v>
      </c>
      <c r="B445">
        <v>56.2</v>
      </c>
    </row>
    <row r="446" spans="1:2" x14ac:dyDescent="0.25">
      <c r="A446" t="s">
        <v>820</v>
      </c>
      <c r="B446">
        <v>53.1</v>
      </c>
    </row>
    <row r="447" spans="1:2" x14ac:dyDescent="0.25">
      <c r="A447" t="s">
        <v>770</v>
      </c>
      <c r="B447">
        <v>57.4</v>
      </c>
    </row>
    <row r="448" spans="1:2" x14ac:dyDescent="0.25">
      <c r="A448" t="s">
        <v>1010</v>
      </c>
      <c r="B448">
        <v>52.5</v>
      </c>
    </row>
    <row r="449" spans="1:2" x14ac:dyDescent="0.25">
      <c r="A449" t="s">
        <v>625</v>
      </c>
      <c r="B449">
        <v>70.099999999999994</v>
      </c>
    </row>
    <row r="450" spans="1:2" x14ac:dyDescent="0.25">
      <c r="A450" t="s">
        <v>725</v>
      </c>
      <c r="B450">
        <v>60.2</v>
      </c>
    </row>
    <row r="451" spans="1:2" x14ac:dyDescent="0.25">
      <c r="A451" t="s">
        <v>955</v>
      </c>
      <c r="B451">
        <v>50.8</v>
      </c>
    </row>
    <row r="452" spans="1:2" x14ac:dyDescent="0.25">
      <c r="A452" t="s">
        <v>637</v>
      </c>
      <c r="B452">
        <v>68</v>
      </c>
    </row>
    <row r="453" spans="1:2" x14ac:dyDescent="0.25">
      <c r="A453" t="s">
        <v>1083</v>
      </c>
      <c r="B453">
        <v>55.2</v>
      </c>
    </row>
    <row r="454" spans="1:2" x14ac:dyDescent="0.25">
      <c r="A454" t="s">
        <v>918</v>
      </c>
      <c r="B454">
        <v>48.3</v>
      </c>
    </row>
    <row r="455" spans="1:2" x14ac:dyDescent="0.25">
      <c r="A455" t="s">
        <v>818</v>
      </c>
      <c r="B455">
        <v>68.400000000000006</v>
      </c>
    </row>
    <row r="456" spans="1:2" x14ac:dyDescent="0.25">
      <c r="A456" t="s">
        <v>722</v>
      </c>
      <c r="B456">
        <v>61.2</v>
      </c>
    </row>
    <row r="457" spans="1:2" x14ac:dyDescent="0.25">
      <c r="A457" t="s">
        <v>1105</v>
      </c>
      <c r="B457">
        <v>49.7</v>
      </c>
    </row>
    <row r="458" spans="1:2" x14ac:dyDescent="0.25">
      <c r="A458" t="s">
        <v>1092</v>
      </c>
      <c r="B458">
        <v>52.3</v>
      </c>
    </row>
    <row r="459" spans="1:2" x14ac:dyDescent="0.25">
      <c r="A459" t="s">
        <v>680</v>
      </c>
      <c r="B459">
        <v>62.2</v>
      </c>
    </row>
    <row r="460" spans="1:2" x14ac:dyDescent="0.25">
      <c r="A460" t="s">
        <v>692</v>
      </c>
      <c r="B460">
        <v>63.5</v>
      </c>
    </row>
    <row r="461" spans="1:2" x14ac:dyDescent="0.25">
      <c r="A461" t="s">
        <v>745</v>
      </c>
      <c r="B461">
        <v>47.2</v>
      </c>
    </row>
    <row r="462" spans="1:2" x14ac:dyDescent="0.25">
      <c r="A462" t="s">
        <v>833</v>
      </c>
      <c r="B462">
        <v>46.5</v>
      </c>
    </row>
    <row r="463" spans="1:2" x14ac:dyDescent="0.25">
      <c r="A463" t="s">
        <v>989</v>
      </c>
      <c r="B463">
        <v>49.7</v>
      </c>
    </row>
    <row r="464" spans="1:2" x14ac:dyDescent="0.25">
      <c r="A464" t="s">
        <v>1076</v>
      </c>
      <c r="B464">
        <v>59.7</v>
      </c>
    </row>
    <row r="465" spans="1:2" x14ac:dyDescent="0.25">
      <c r="A465" t="s">
        <v>924</v>
      </c>
      <c r="B465">
        <v>50</v>
      </c>
    </row>
    <row r="466" spans="1:2" x14ac:dyDescent="0.25">
      <c r="A466" t="s">
        <v>704</v>
      </c>
      <c r="B466">
        <v>52.2</v>
      </c>
    </row>
    <row r="467" spans="1:2" x14ac:dyDescent="0.25">
      <c r="A467" t="s">
        <v>959</v>
      </c>
      <c r="B467">
        <v>53.8</v>
      </c>
    </row>
    <row r="468" spans="1:2" x14ac:dyDescent="0.25">
      <c r="A468" t="s">
        <v>711</v>
      </c>
      <c r="B468">
        <v>49.3</v>
      </c>
    </row>
    <row r="469" spans="1:2" x14ac:dyDescent="0.25">
      <c r="A469" t="s">
        <v>966</v>
      </c>
      <c r="B469">
        <v>49.1</v>
      </c>
    </row>
    <row r="470" spans="1:2" x14ac:dyDescent="0.25">
      <c r="A470" t="s">
        <v>696</v>
      </c>
      <c r="B470">
        <v>54.7</v>
      </c>
    </row>
    <row r="471" spans="1:2" x14ac:dyDescent="0.25">
      <c r="A471" t="s">
        <v>1072</v>
      </c>
      <c r="B471">
        <v>62.8</v>
      </c>
    </row>
    <row r="472" spans="1:2" x14ac:dyDescent="0.25">
      <c r="A472" t="s">
        <v>934</v>
      </c>
      <c r="B472">
        <v>50.7</v>
      </c>
    </row>
    <row r="473" spans="1:2" x14ac:dyDescent="0.25">
      <c r="A473" t="s">
        <v>792</v>
      </c>
      <c r="B473">
        <v>72.599999999999994</v>
      </c>
    </row>
    <row r="474" spans="1:2" x14ac:dyDescent="0.25">
      <c r="A474" t="s">
        <v>1089</v>
      </c>
      <c r="B474">
        <v>52.9</v>
      </c>
    </row>
    <row r="475" spans="1:2" x14ac:dyDescent="0.25">
      <c r="A475" t="s">
        <v>1120</v>
      </c>
      <c r="B475">
        <v>48.1</v>
      </c>
    </row>
    <row r="476" spans="1:2" x14ac:dyDescent="0.25">
      <c r="A476" t="s">
        <v>652</v>
      </c>
      <c r="B476">
        <v>65.400000000000006</v>
      </c>
    </row>
    <row r="477" spans="1:2" x14ac:dyDescent="0.25">
      <c r="A477" t="s">
        <v>633</v>
      </c>
      <c r="B477">
        <v>67.3</v>
      </c>
    </row>
    <row r="478" spans="1:2" x14ac:dyDescent="0.25">
      <c r="A478" t="s">
        <v>952</v>
      </c>
      <c r="B478">
        <v>48.5</v>
      </c>
    </row>
    <row r="479" spans="1:2" x14ac:dyDescent="0.25">
      <c r="A479" t="s">
        <v>857</v>
      </c>
      <c r="B479">
        <v>49.6</v>
      </c>
    </row>
    <row r="480" spans="1:2" x14ac:dyDescent="0.25">
      <c r="A480" t="s">
        <v>784</v>
      </c>
      <c r="B480">
        <v>74.8</v>
      </c>
    </row>
    <row r="481" spans="1:2" x14ac:dyDescent="0.25">
      <c r="A481" t="s">
        <v>623</v>
      </c>
      <c r="B481">
        <v>72.8</v>
      </c>
    </row>
    <row r="482" spans="1:2" x14ac:dyDescent="0.25">
      <c r="A482" t="s">
        <v>753</v>
      </c>
      <c r="B482">
        <v>64.400000000000006</v>
      </c>
    </row>
    <row r="483" spans="1:2" x14ac:dyDescent="0.25">
      <c r="A483" t="s">
        <v>631</v>
      </c>
      <c r="B483">
        <v>58.6</v>
      </c>
    </row>
    <row r="484" spans="1:2" x14ac:dyDescent="0.25">
      <c r="A484" t="s">
        <v>1053</v>
      </c>
      <c r="B484">
        <v>62</v>
      </c>
    </row>
    <row r="485" spans="1:2" x14ac:dyDescent="0.25">
      <c r="A485" t="s">
        <v>774</v>
      </c>
      <c r="B485">
        <v>55.3</v>
      </c>
    </row>
    <row r="486" spans="1:2" x14ac:dyDescent="0.25">
      <c r="A486" t="s">
        <v>629</v>
      </c>
      <c r="B486">
        <v>56</v>
      </c>
    </row>
    <row r="487" spans="1:2" x14ac:dyDescent="0.25">
      <c r="A487" t="s">
        <v>808</v>
      </c>
      <c r="B487">
        <v>56.7</v>
      </c>
    </row>
    <row r="488" spans="1:2" x14ac:dyDescent="0.25">
      <c r="A488" t="s">
        <v>735</v>
      </c>
      <c r="B488">
        <v>51.2</v>
      </c>
    </row>
    <row r="489" spans="1:2" x14ac:dyDescent="0.25">
      <c r="A489" t="s">
        <v>648</v>
      </c>
      <c r="B489">
        <v>77.400000000000006</v>
      </c>
    </row>
    <row r="490" spans="1:2" x14ac:dyDescent="0.25">
      <c r="A490" t="s">
        <v>1045</v>
      </c>
      <c r="B490">
        <v>66.2</v>
      </c>
    </row>
    <row r="491" spans="1:2" x14ac:dyDescent="0.25">
      <c r="A491" t="s">
        <v>1117</v>
      </c>
      <c r="B491">
        <v>48.5</v>
      </c>
    </row>
    <row r="492" spans="1:2" x14ac:dyDescent="0.25">
      <c r="A492" t="s">
        <v>1067</v>
      </c>
      <c r="B492">
        <v>68.099999999999994</v>
      </c>
    </row>
    <row r="493" spans="1:2" x14ac:dyDescent="0.25">
      <c r="A493" t="s">
        <v>1106</v>
      </c>
      <c r="B493">
        <v>49.6</v>
      </c>
    </row>
    <row r="494" spans="1:2" x14ac:dyDescent="0.25">
      <c r="A494" t="s">
        <v>1068</v>
      </c>
      <c r="B494">
        <v>65</v>
      </c>
    </row>
    <row r="495" spans="1:2" x14ac:dyDescent="0.25">
      <c r="A495" t="s">
        <v>733</v>
      </c>
      <c r="B495">
        <v>58.6</v>
      </c>
    </row>
    <row r="496" spans="1:2" x14ac:dyDescent="0.25">
      <c r="A496" t="s">
        <v>1080</v>
      </c>
      <c r="B496">
        <v>56.2</v>
      </c>
    </row>
    <row r="497" spans="1:2" x14ac:dyDescent="0.25">
      <c r="A497" t="s">
        <v>850</v>
      </c>
      <c r="B497">
        <v>48.5</v>
      </c>
    </row>
    <row r="498" spans="1:2" x14ac:dyDescent="0.25">
      <c r="A498" t="s">
        <v>794</v>
      </c>
      <c r="B498">
        <v>50.1</v>
      </c>
    </row>
    <row r="499" spans="1:2" x14ac:dyDescent="0.25">
      <c r="A499" t="s">
        <v>743</v>
      </c>
      <c r="B499">
        <v>59.8</v>
      </c>
    </row>
    <row r="500" spans="1:2" x14ac:dyDescent="0.25">
      <c r="A500" t="s">
        <v>715</v>
      </c>
      <c r="B500">
        <v>56.7</v>
      </c>
    </row>
    <row r="501" spans="1:2" x14ac:dyDescent="0.25">
      <c r="A501" t="s">
        <v>777</v>
      </c>
      <c r="B501">
        <v>53.9</v>
      </c>
    </row>
    <row r="502" spans="1:2" x14ac:dyDescent="0.25">
      <c r="A502" t="s">
        <v>1102</v>
      </c>
      <c r="B502">
        <v>50.6</v>
      </c>
    </row>
    <row r="503" spans="1:2" x14ac:dyDescent="0.25">
      <c r="A503" t="s">
        <v>1131</v>
      </c>
      <c r="B503">
        <v>45.9</v>
      </c>
    </row>
    <row r="504" spans="1:2" x14ac:dyDescent="0.25">
      <c r="A504" t="s">
        <v>1137</v>
      </c>
      <c r="B504">
        <v>45.4</v>
      </c>
    </row>
    <row r="505" spans="1:2" x14ac:dyDescent="0.25">
      <c r="A505" t="s">
        <v>1088</v>
      </c>
      <c r="B505">
        <v>53.3</v>
      </c>
    </row>
  </sheetData>
  <mergeCells count="1">
    <mergeCell ref="A1:B1"/>
  </mergeCells>
  <phoneticPr fontId="15"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0A6CBA-D83C-4626-9E22-6DBECA5940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Rankings</vt:lpstr>
      <vt:lpstr>Schedule</vt:lpstr>
      <vt:lpstr>Points scored</vt:lpstr>
      <vt:lpstr>Season index</vt:lpstr>
      <vt:lpstr>Projected Win Totals v1</vt:lpstr>
      <vt:lpstr>Projected Win Totals v2</vt:lpstr>
      <vt:lpstr>passing_summary</vt:lpstr>
      <vt:lpstr>Coordinater Eval</vt:lpstr>
      <vt:lpstr>2019 OC Eval</vt:lpstr>
      <vt:lpstr>Stefanski</vt:lpstr>
      <vt:lpstr>2018 Close Games</vt:lpstr>
      <vt:lpstr>Betting odds</vt:lpstr>
      <vt:lpstr>Offense vs Defense</vt:lpstr>
      <vt:lpstr>Josh Mcdaniels OC</vt:lpstr>
      <vt:lpstr>Mike Mccarthy</vt:lpstr>
      <vt:lpstr>Andrew Reid</vt:lpstr>
      <vt:lpstr>Greg Roman</vt:lpstr>
      <vt:lpstr>Career Stats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Seth Lanza</dc:creator>
  <cp:keywords/>
  <dc:description/>
  <cp:lastModifiedBy>Seth Lanza</cp:lastModifiedBy>
  <cp:revision/>
  <dcterms:created xsi:type="dcterms:W3CDTF">2019-04-18T11:23:52Z</dcterms:created>
  <dcterms:modified xsi:type="dcterms:W3CDTF">2024-04-21T17:22:37Z</dcterms:modified>
  <cp:category/>
  <cp:contentStatus/>
</cp:coreProperties>
</file>